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74e6fb1255a93b3f/Documents/CCL/Documents/Machines/"/>
    </mc:Choice>
  </mc:AlternateContent>
  <xr:revisionPtr revIDLastSave="41" documentId="13_ncr:1_{1C380DF4-9990-479B-A7FD-FB24E37B9220}" xr6:coauthVersionLast="47" xr6:coauthVersionMax="47" xr10:uidLastSave="{B4A95811-55A4-46B7-BC3E-C6BCF8622AE5}"/>
  <bookViews>
    <workbookView xWindow="-110" yWindow="-110" windowWidth="19420" windowHeight="11500" firstSheet="31" activeTab="33" xr2:uid="{FFD07772-BFA0-4A6F-AB89-A58859D078F9}"/>
  </bookViews>
  <sheets>
    <sheet name="01-Apr" sheetId="2" r:id="rId1"/>
    <sheet name="02-Apr" sheetId="1" r:id="rId2"/>
    <sheet name="03-Apr" sheetId="3" r:id="rId3"/>
    <sheet name="04-Apr" sheetId="4" r:id="rId4"/>
    <sheet name="05-Apr" sheetId="5" r:id="rId5"/>
    <sheet name="06-Apr" sheetId="6" r:id="rId6"/>
    <sheet name="07-Apr" sheetId="7" r:id="rId7"/>
    <sheet name="08-Apr" sheetId="8" r:id="rId8"/>
    <sheet name="09-Apr" sheetId="9" r:id="rId9"/>
    <sheet name="10-Apr" sheetId="10" r:id="rId10"/>
    <sheet name="11-Apr" sheetId="11" r:id="rId11"/>
    <sheet name="12-Apr" sheetId="12" r:id="rId12"/>
    <sheet name="14-Apr" sheetId="13" r:id="rId13"/>
    <sheet name="15-Apr" sheetId="14" r:id="rId14"/>
    <sheet name="16-Apr" sheetId="16" r:id="rId15"/>
    <sheet name="17-Apr" sheetId="15" r:id="rId16"/>
    <sheet name="19-Apr" sheetId="32" r:id="rId17"/>
    <sheet name="21-Apr" sheetId="17" r:id="rId18"/>
    <sheet name="22-Apr" sheetId="18" r:id="rId19"/>
    <sheet name="23-Apr" sheetId="19" r:id="rId20"/>
    <sheet name="24-Apr" sheetId="20" r:id="rId21"/>
    <sheet name="25-Apr" sheetId="22" r:id="rId22"/>
    <sheet name="26-Apr" sheetId="23" r:id="rId23"/>
    <sheet name="28-Apr" sheetId="26" r:id="rId24"/>
    <sheet name="29-Apr" sheetId="27" r:id="rId25"/>
    <sheet name="30-Apr" sheetId="28" r:id="rId26"/>
    <sheet name="Staff" sheetId="25" r:id="rId27"/>
    <sheet name="Consol Pivot" sheetId="30" r:id="rId28"/>
    <sheet name="Pivot Process No" sheetId="31" r:id="rId29"/>
    <sheet name="Consolidated" sheetId="29" r:id="rId30"/>
    <sheet name="Pivot 180525" sheetId="37" r:id="rId31"/>
    <sheet name="Consolidated 180525" sheetId="33" r:id="rId32"/>
    <sheet name="Pivot-Machines" sheetId="41" r:id="rId33"/>
    <sheet name="Consolidated Plain" sheetId="39" r:id="rId34"/>
    <sheet name="Customer Name" sheetId="36" r:id="rId35"/>
  </sheets>
  <definedNames>
    <definedName name="_xlnm._FilterDatabase" localSheetId="15" hidden="1">'17-Apr'!$A$1:$BF$1</definedName>
    <definedName name="_xlnm._FilterDatabase" localSheetId="21" hidden="1">'25-Apr'!$A$1:$BG$50</definedName>
    <definedName name="_xlnm._FilterDatabase" localSheetId="29" hidden="1">Consolidated!$A$1:$CT$1914</definedName>
    <definedName name="_xlnm._FilterDatabase" localSheetId="31" hidden="1">'Consolidated 180525'!$A$1:$BI$2066</definedName>
    <definedName name="_xlnm._FilterDatabase" localSheetId="33" hidden="1">'Consolidated Plain'!$A$1:$CV$2064</definedName>
    <definedName name="_xlnm._FilterDatabase" localSheetId="26" hidden="1">Staff!$A$4:$BI$4</definedName>
    <definedName name="Slicer_Customer_Name">#N/A</definedName>
    <definedName name="Slicer_Machine_Code">#N/A</definedName>
    <definedName name="Slicer_Machine_Name">#N/A</definedName>
    <definedName name="Slicer_Machine_Name1">#N/A</definedName>
    <definedName name="Slicer_Staff_Code">#N/A</definedName>
  </definedNames>
  <calcPr calcId="191029"/>
  <pivotCaches>
    <pivotCache cacheId="25" r:id="rId36"/>
    <pivotCache cacheId="26" r:id="rId37"/>
    <pivotCache cacheId="27" r:id="rId38"/>
  </pivotCaches>
  <extLst>
    <ext xmlns:x14="http://schemas.microsoft.com/office/spreadsheetml/2009/9/main" uri="{BBE1A952-AA13-448e-AADC-164F8A28A991}">
      <x14:slicerCaches>
        <x14:slicerCache r:id="rId39"/>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079" i="39" l="1"/>
  <c r="T2079" i="39" s="1"/>
  <c r="U2079" i="39" s="1"/>
  <c r="R2078" i="39"/>
  <c r="S2078" i="39" s="1"/>
  <c r="T2078" i="39" s="1"/>
  <c r="R2076" i="39"/>
  <c r="S2076" i="39" s="1"/>
  <c r="T2076" i="39" s="1"/>
  <c r="S2080" i="39"/>
  <c r="T2080" i="39" s="1"/>
  <c r="S2077" i="39"/>
  <c r="T2077" i="39" s="1"/>
  <c r="S2075" i="39"/>
  <c r="T2075" i="39" s="1"/>
  <c r="S2074" i="39"/>
  <c r="T2074" i="39" s="1"/>
  <c r="V2066" i="39" l="1"/>
  <c r="Q1987" i="39"/>
  <c r="Q1897" i="39"/>
  <c r="Q1896" i="39"/>
  <c r="Q1794" i="39"/>
  <c r="Q1652" i="39"/>
  <c r="Q1591" i="39"/>
  <c r="Q1576" i="39"/>
  <c r="Q1463" i="39"/>
  <c r="Q1293" i="39"/>
  <c r="Q1292" i="39"/>
  <c r="Q1228" i="39"/>
  <c r="Q1158" i="39"/>
  <c r="Q1054" i="39"/>
  <c r="Q1053" i="39"/>
  <c r="Q750" i="39"/>
  <c r="Q749" i="39"/>
  <c r="Q359" i="39"/>
  <c r="Q282" i="39"/>
  <c r="Q281" i="39"/>
  <c r="Q280" i="39"/>
  <c r="Q10" i="39"/>
  <c r="Q9" i="39"/>
  <c r="O2083" i="39" l="1"/>
  <c r="J2070" i="39"/>
  <c r="K2070" i="39" s="1"/>
  <c r="Q2048" i="39"/>
  <c r="Q2031" i="39"/>
  <c r="Q2022" i="39"/>
  <c r="Q1994" i="39"/>
  <c r="Q1993" i="39"/>
  <c r="Q1992" i="39"/>
  <c r="Q1984" i="39"/>
  <c r="Q1983" i="39"/>
  <c r="Q1982" i="39"/>
  <c r="Q1960" i="39"/>
  <c r="Q1951" i="39"/>
  <c r="Q1915" i="39"/>
  <c r="Q1913" i="39"/>
  <c r="Q1908" i="39"/>
  <c r="Q1895" i="39"/>
  <c r="Q1894" i="39"/>
  <c r="Q1893" i="39"/>
  <c r="Q1892" i="39"/>
  <c r="Q1891" i="39"/>
  <c r="Q1890" i="39"/>
  <c r="Q1889" i="39"/>
  <c r="Q1888" i="39"/>
  <c r="Q1883" i="39"/>
  <c r="Q1876" i="39"/>
  <c r="Q1830" i="39"/>
  <c r="Q1829" i="39"/>
  <c r="Q1806" i="39"/>
  <c r="Q1802" i="39"/>
  <c r="Q1798" i="39"/>
  <c r="Q1793" i="39"/>
  <c r="Q1792" i="39"/>
  <c r="Q1790" i="39"/>
  <c r="Q1789" i="39"/>
  <c r="Q1788" i="39"/>
  <c r="Q1787" i="39"/>
  <c r="Q1786" i="39"/>
  <c r="Q1785" i="39"/>
  <c r="Q1784" i="39"/>
  <c r="Q1783" i="39"/>
  <c r="Q1778" i="39"/>
  <c r="Q1777" i="39"/>
  <c r="Q1753" i="39"/>
  <c r="Q1742" i="39"/>
  <c r="Q1733" i="39"/>
  <c r="Q1732" i="39"/>
  <c r="Q1692" i="39"/>
  <c r="Q1669" i="39"/>
  <c r="Q1653" i="39"/>
  <c r="Q1645" i="39"/>
  <c r="Q1644" i="39"/>
  <c r="Q1643" i="39"/>
  <c r="Q1641" i="39"/>
  <c r="Q1639" i="39"/>
  <c r="Q1638" i="39"/>
  <c r="Q1592" i="39"/>
  <c r="Q1559" i="39"/>
  <c r="Q1553" i="39"/>
  <c r="Q1547" i="39"/>
  <c r="Q1546" i="39"/>
  <c r="Q1540" i="39"/>
  <c r="Q1524" i="39"/>
  <c r="Q1523" i="39"/>
  <c r="Q1522" i="39"/>
  <c r="Q1521" i="39"/>
  <c r="Q1520" i="39"/>
  <c r="Q1513" i="39"/>
  <c r="Q1508" i="39"/>
  <c r="Q1479" i="39"/>
  <c r="Q1474" i="39"/>
  <c r="Q1471" i="39"/>
  <c r="Q1466" i="39"/>
  <c r="Q1465" i="39"/>
  <c r="Q1456" i="39"/>
  <c r="Q1453" i="39"/>
  <c r="Q1452" i="39"/>
  <c r="Q1369" i="39"/>
  <c r="Q1366" i="39"/>
  <c r="Q1364" i="39"/>
  <c r="Q1363" i="39"/>
  <c r="Q1362" i="39"/>
  <c r="Q1361" i="39"/>
  <c r="Q1360" i="39"/>
  <c r="Q1358" i="39"/>
  <c r="Q1338" i="39"/>
  <c r="Q1326" i="39"/>
  <c r="Q1297" i="39"/>
  <c r="Q1296" i="39"/>
  <c r="Q1295" i="39"/>
  <c r="Q1294" i="39"/>
  <c r="Q1291" i="39"/>
  <c r="Q1288" i="39"/>
  <c r="Q1273" i="39"/>
  <c r="Q1230" i="39"/>
  <c r="Q1227" i="39"/>
  <c r="Q1225" i="39"/>
  <c r="Q1211" i="39"/>
  <c r="Q1187" i="39"/>
  <c r="Q1185" i="39"/>
  <c r="Q1178" i="39"/>
  <c r="Q1171" i="39"/>
  <c r="Q1169" i="39"/>
  <c r="Q1168" i="39"/>
  <c r="Q1160" i="39"/>
  <c r="Q1145" i="39"/>
  <c r="Q1144" i="39"/>
  <c r="Q1115" i="39"/>
  <c r="Q1114" i="39"/>
  <c r="Q1112" i="39"/>
  <c r="Q1111" i="39"/>
  <c r="Q1110" i="39"/>
  <c r="Q1109" i="39"/>
  <c r="Q1108" i="39"/>
  <c r="Q1107" i="39"/>
  <c r="Q1106" i="39"/>
  <c r="Q1105" i="39"/>
  <c r="Q1104" i="39"/>
  <c r="Q1089" i="39"/>
  <c r="Q1087" i="39"/>
  <c r="Q1079" i="39"/>
  <c r="Q1077" i="39"/>
  <c r="Q1056" i="39"/>
  <c r="Q1055" i="39"/>
  <c r="Q1052" i="39"/>
  <c r="Q1051" i="39"/>
  <c r="Q1033" i="39"/>
  <c r="Q1032" i="39"/>
  <c r="Q1031" i="39"/>
  <c r="Q1019" i="39"/>
  <c r="Q1018" i="39"/>
  <c r="Q1011" i="39"/>
  <c r="Q1010" i="39"/>
  <c r="Q1003" i="39"/>
  <c r="Q1002" i="39"/>
  <c r="Q978" i="39"/>
  <c r="Q975" i="39"/>
  <c r="Q970" i="39"/>
  <c r="Q969" i="39"/>
  <c r="Q943" i="39"/>
  <c r="Q942" i="39"/>
  <c r="Q937" i="39"/>
  <c r="Q913" i="39"/>
  <c r="Q903" i="39"/>
  <c r="Q902" i="39"/>
  <c r="Q901" i="39"/>
  <c r="Q898" i="39"/>
  <c r="Q897" i="39"/>
  <c r="Q886" i="39"/>
  <c r="Q871" i="39"/>
  <c r="Q866" i="39"/>
  <c r="Q865" i="39"/>
  <c r="Q864" i="39"/>
  <c r="Q863" i="39"/>
  <c r="Q857" i="39"/>
  <c r="Q849" i="39"/>
  <c r="Q848" i="39"/>
  <c r="Q842" i="39"/>
  <c r="Q838" i="39"/>
  <c r="Q837" i="39"/>
  <c r="Q836" i="39"/>
  <c r="Q835" i="39"/>
  <c r="Q834" i="39"/>
  <c r="Q832" i="39"/>
  <c r="Q831" i="39"/>
  <c r="Q830" i="39"/>
  <c r="Q809" i="39"/>
  <c r="Q794" i="39"/>
  <c r="Q783" i="39"/>
  <c r="Q782" i="39"/>
  <c r="Q781" i="39"/>
  <c r="Q780" i="39"/>
  <c r="Q779" i="39"/>
  <c r="Q778" i="39"/>
  <c r="Q777" i="39"/>
  <c r="Q775" i="39"/>
  <c r="Q774" i="39"/>
  <c r="Q768" i="39"/>
  <c r="Q758" i="39"/>
  <c r="Q757" i="39"/>
  <c r="Q756" i="39"/>
  <c r="Q747" i="39"/>
  <c r="Q737" i="39"/>
  <c r="Q736" i="39"/>
  <c r="Q734" i="39"/>
  <c r="Q704" i="39"/>
  <c r="Q693" i="39"/>
  <c r="Q692" i="39"/>
  <c r="Q691" i="39"/>
  <c r="Q681" i="39"/>
  <c r="Q680" i="39"/>
  <c r="Q679" i="39"/>
  <c r="Q675" i="39"/>
  <c r="Q674" i="39"/>
  <c r="Q672" i="39"/>
  <c r="Q668" i="39"/>
  <c r="Q660" i="39"/>
  <c r="Q656" i="39"/>
  <c r="Q628" i="39"/>
  <c r="Q590" i="39"/>
  <c r="Q586" i="39"/>
  <c r="Q584" i="39"/>
  <c r="Q576" i="39"/>
  <c r="Q574" i="39"/>
  <c r="Q573" i="39"/>
  <c r="Q566" i="39"/>
  <c r="Q564" i="39"/>
  <c r="Q563" i="39"/>
  <c r="Q561" i="39"/>
  <c r="Q560" i="39"/>
  <c r="Q559" i="39"/>
  <c r="Q558" i="39"/>
  <c r="Q557" i="39"/>
  <c r="Q556" i="39"/>
  <c r="Q543" i="39"/>
  <c r="Q537" i="39"/>
  <c r="Q536" i="39"/>
  <c r="Q535" i="39"/>
  <c r="Q532" i="39"/>
  <c r="Q513" i="39"/>
  <c r="Q512" i="39"/>
  <c r="Q508" i="39"/>
  <c r="Q494" i="39"/>
  <c r="Q488" i="39"/>
  <c r="Q487" i="39"/>
  <c r="Q485" i="39"/>
  <c r="Q472" i="39"/>
  <c r="Q418" i="39"/>
  <c r="Q405" i="39"/>
  <c r="Q400" i="39"/>
  <c r="Q370" i="39"/>
  <c r="Q357" i="39"/>
  <c r="Q356" i="39"/>
  <c r="Q355" i="39"/>
  <c r="Q324" i="39"/>
  <c r="Q313" i="39"/>
  <c r="Q312" i="39"/>
  <c r="Q296" i="39"/>
  <c r="Q288" i="39"/>
  <c r="Q279" i="39"/>
  <c r="Q277" i="39"/>
  <c r="Q276" i="39"/>
  <c r="Q260" i="39"/>
  <c r="Q248" i="39"/>
  <c r="Q237" i="39"/>
  <c r="Q235" i="39"/>
  <c r="Q217" i="39"/>
  <c r="Q216" i="39"/>
  <c r="Q211" i="39"/>
  <c r="Q209" i="39"/>
  <c r="Q203" i="39"/>
  <c r="Q195" i="39"/>
  <c r="Q193" i="39"/>
  <c r="Q192" i="39"/>
  <c r="Q191" i="39"/>
  <c r="Q162" i="39"/>
  <c r="Q154" i="39"/>
  <c r="Q153" i="39"/>
  <c r="Q152" i="39"/>
  <c r="Q145" i="39"/>
  <c r="Q143" i="39"/>
  <c r="Q136" i="39"/>
  <c r="Q135" i="39"/>
  <c r="Q134" i="39"/>
  <c r="Q123" i="39"/>
  <c r="Q120" i="39"/>
  <c r="Q116" i="39"/>
  <c r="Q115" i="39"/>
  <c r="Q114" i="39"/>
  <c r="Q113" i="39"/>
  <c r="Q103" i="39"/>
  <c r="Q92" i="39"/>
  <c r="Q90" i="39"/>
  <c r="Q81" i="39"/>
  <c r="Q80" i="39"/>
  <c r="Q79" i="39"/>
  <c r="Q36" i="39"/>
  <c r="Q23" i="39"/>
  <c r="Q22" i="39"/>
  <c r="Q8" i="39"/>
  <c r="Q7" i="39"/>
  <c r="Q6" i="39"/>
  <c r="Q5" i="39"/>
  <c r="J2071" i="39" l="1"/>
  <c r="Q2054" i="39"/>
  <c r="R2054" i="39" s="1"/>
  <c r="Q2053" i="39"/>
  <c r="R2053" i="39" s="1"/>
  <c r="Q2045" i="39"/>
  <c r="R2045" i="39" s="1"/>
  <c r="Q2030" i="39"/>
  <c r="R2030" i="39" s="1"/>
  <c r="Q2029" i="39"/>
  <c r="R2029" i="39" s="1"/>
  <c r="Q2028" i="39"/>
  <c r="R2028" i="39" s="1"/>
  <c r="Q2027" i="39"/>
  <c r="R2027" i="39" s="1"/>
  <c r="Q2026" i="39"/>
  <c r="R2026" i="39" s="1"/>
  <c r="Q2025" i="39"/>
  <c r="R2025" i="39" s="1"/>
  <c r="Q2024" i="39"/>
  <c r="R2024" i="39" s="1"/>
  <c r="Q2023" i="39"/>
  <c r="R2023" i="39" s="1"/>
  <c r="Q2021" i="39"/>
  <c r="R2021" i="39" s="1"/>
  <c r="Q2009" i="39"/>
  <c r="R2009" i="39" s="1"/>
  <c r="Q2008" i="39"/>
  <c r="R2008" i="39" s="1"/>
  <c r="Q2003" i="39"/>
  <c r="R2003" i="39" s="1"/>
  <c r="Q2002" i="39"/>
  <c r="R2002" i="39" s="1"/>
  <c r="Q2001" i="39"/>
  <c r="R2001" i="39" s="1"/>
  <c r="Q2000" i="39"/>
  <c r="R2000" i="39" s="1"/>
  <c r="Q1995" i="39"/>
  <c r="R1995" i="39" s="1"/>
  <c r="Q1980" i="39"/>
  <c r="R1980" i="39" s="1"/>
  <c r="Q1970" i="39"/>
  <c r="R1970" i="39" s="1"/>
  <c r="Q1969" i="39"/>
  <c r="R1969" i="39" s="1"/>
  <c r="Q1968" i="39"/>
  <c r="R1968" i="39" s="1"/>
  <c r="Q1967" i="39"/>
  <c r="R1967" i="39" s="1"/>
  <c r="Q1966" i="39"/>
  <c r="R1966" i="39" s="1"/>
  <c r="Q1965" i="39"/>
  <c r="R1965" i="39" s="1"/>
  <c r="Q1964" i="39"/>
  <c r="R1964" i="39" s="1"/>
  <c r="Q1963" i="39"/>
  <c r="R1963" i="39" s="1"/>
  <c r="Q1953" i="39"/>
  <c r="R1953" i="39" s="1"/>
  <c r="Q1950" i="39"/>
  <c r="R1950" i="39" s="1"/>
  <c r="Q1949" i="39"/>
  <c r="R1949" i="39" s="1"/>
  <c r="Q1948" i="39"/>
  <c r="R1948" i="39" s="1"/>
  <c r="Q1947" i="39"/>
  <c r="R1947" i="39" s="1"/>
  <c r="Q1941" i="39"/>
  <c r="R1941" i="39" s="1"/>
  <c r="Q1926" i="39"/>
  <c r="R1926" i="39" s="1"/>
  <c r="Q1925" i="39"/>
  <c r="R1925" i="39" s="1"/>
  <c r="Q1920" i="39"/>
  <c r="R1920" i="39" s="1"/>
  <c r="Q1912" i="39"/>
  <c r="R1912" i="39" s="1"/>
  <c r="Q1873" i="39"/>
  <c r="R1873" i="39" s="1"/>
  <c r="Q1867" i="39"/>
  <c r="R1867" i="39" s="1"/>
  <c r="Q1866" i="39"/>
  <c r="R1866" i="39" s="1"/>
  <c r="Q1865" i="39"/>
  <c r="R1865" i="39" s="1"/>
  <c r="Q1864" i="39"/>
  <c r="R1864" i="39" s="1"/>
  <c r="Q1835" i="39"/>
  <c r="R1835" i="39" s="1"/>
  <c r="Q1834" i="39"/>
  <c r="R1834" i="39" s="1"/>
  <c r="Q1833" i="39"/>
  <c r="R1833" i="39" s="1"/>
  <c r="Q1832" i="39"/>
  <c r="R1832" i="39" s="1"/>
  <c r="Q1822" i="39"/>
  <c r="R1822" i="39" s="1"/>
  <c r="Q1821" i="39"/>
  <c r="R1821" i="39" s="1"/>
  <c r="Q1820" i="39"/>
  <c r="R1820" i="39" s="1"/>
  <c r="Q1817" i="39"/>
  <c r="R1817" i="39" s="1"/>
  <c r="Q1813" i="39"/>
  <c r="R1813" i="39" s="1"/>
  <c r="Q1812" i="39"/>
  <c r="R1812" i="39" s="1"/>
  <c r="Q1811" i="39"/>
  <c r="R1811" i="39" s="1"/>
  <c r="Q1805" i="39"/>
  <c r="R1805" i="39" s="1"/>
  <c r="Q1779" i="39"/>
  <c r="R1779" i="39" s="1"/>
  <c r="Q1776" i="39"/>
  <c r="R1776" i="39" s="1"/>
  <c r="Q1775" i="39"/>
  <c r="R1775" i="39" s="1"/>
  <c r="Q1774" i="39"/>
  <c r="R1774" i="39" s="1"/>
  <c r="Q1773" i="39"/>
  <c r="R1773" i="39" s="1"/>
  <c r="Q1772" i="39"/>
  <c r="R1772" i="39" s="1"/>
  <c r="Q1771" i="39"/>
  <c r="R1771" i="39" s="1"/>
  <c r="Q1770" i="39"/>
  <c r="R1770" i="39" s="1"/>
  <c r="Q1769" i="39"/>
  <c r="R1769" i="39" s="1"/>
  <c r="Q1768" i="39"/>
  <c r="R1768" i="39" s="1"/>
  <c r="Q1757" i="39"/>
  <c r="R1757" i="39" s="1"/>
  <c r="Q1756" i="39"/>
  <c r="R1756" i="39" s="1"/>
  <c r="Q1755" i="39"/>
  <c r="R1755" i="39" s="1"/>
  <c r="Q1750" i="39"/>
  <c r="R1750" i="39" s="1"/>
  <c r="Q1748" i="39"/>
  <c r="R1748" i="39" s="1"/>
  <c r="Q1747" i="39"/>
  <c r="R1747" i="39" s="1"/>
  <c r="Q1740" i="39"/>
  <c r="R1740" i="39" s="1"/>
  <c r="Q1703" i="39"/>
  <c r="R1703" i="39" s="1"/>
  <c r="Q1701" i="39"/>
  <c r="R1701" i="39" s="1"/>
  <c r="Q1700" i="39"/>
  <c r="R1700" i="39" s="1"/>
  <c r="Q1698" i="39"/>
  <c r="R1698" i="39" s="1"/>
  <c r="Q1697" i="39"/>
  <c r="R1697" i="39" s="1"/>
  <c r="Q1696" i="39"/>
  <c r="R1696" i="39" s="1"/>
  <c r="Q1695" i="39"/>
  <c r="R1695" i="39" s="1"/>
  <c r="Q1694" i="39"/>
  <c r="R1694" i="39" s="1"/>
  <c r="Q1693" i="39"/>
  <c r="R1693" i="39" s="1"/>
  <c r="Q1670" i="39"/>
  <c r="R1670" i="39" s="1"/>
  <c r="Q1668" i="39"/>
  <c r="R1668" i="39" s="1"/>
  <c r="Q1667" i="39"/>
  <c r="R1667" i="39" s="1"/>
  <c r="Q1664" i="39"/>
  <c r="R1664" i="39" s="1"/>
  <c r="Q1660" i="39"/>
  <c r="R1660" i="39" s="1"/>
  <c r="Q1659" i="39"/>
  <c r="R1659" i="39" s="1"/>
  <c r="Q1658" i="39"/>
  <c r="R1658" i="39" s="1"/>
  <c r="Q1633" i="39"/>
  <c r="R1633" i="39" s="1"/>
  <c r="Q1631" i="39"/>
  <c r="R1631" i="39" s="1"/>
  <c r="Q1630" i="39"/>
  <c r="R1630" i="39" s="1"/>
  <c r="Q1628" i="39"/>
  <c r="R1628" i="39" s="1"/>
  <c r="Q1627" i="39"/>
  <c r="R1627" i="39" s="1"/>
  <c r="Q1626" i="39"/>
  <c r="R1626" i="39" s="1"/>
  <c r="Q1610" i="39"/>
  <c r="R1610" i="39" s="1"/>
  <c r="Q1609" i="39"/>
  <c r="R1609" i="39" s="1"/>
  <c r="Q1607" i="39"/>
  <c r="R1607" i="39" s="1"/>
  <c r="Q1604" i="39"/>
  <c r="R1604" i="39" s="1"/>
  <c r="Q1603" i="39"/>
  <c r="R1603" i="39" s="1"/>
  <c r="Q1602" i="39"/>
  <c r="R1602" i="39" s="1"/>
  <c r="Q1562" i="39"/>
  <c r="R1562" i="39" s="1"/>
  <c r="Q1561" i="39"/>
  <c r="R1561" i="39" s="1"/>
  <c r="Q1560" i="39"/>
  <c r="R1560" i="39" s="1"/>
  <c r="Q1554" i="39"/>
  <c r="R1554" i="39" s="1"/>
  <c r="Q1548" i="39"/>
  <c r="R1548" i="39" s="1"/>
  <c r="Q1536" i="39"/>
  <c r="R1536" i="39" s="1"/>
  <c r="Q1535" i="39"/>
  <c r="R1535" i="39" s="1"/>
  <c r="Q1534" i="39"/>
  <c r="R1534" i="39" s="1"/>
  <c r="Q1533" i="39"/>
  <c r="R1533" i="39" s="1"/>
  <c r="Q1532" i="39"/>
  <c r="R1532" i="39" s="1"/>
  <c r="Q1531" i="39"/>
  <c r="R1531" i="39" s="1"/>
  <c r="Q1530" i="39"/>
  <c r="R1530" i="39" s="1"/>
  <c r="Q1529" i="39"/>
  <c r="R1529" i="39" s="1"/>
  <c r="Q1528" i="39"/>
  <c r="R1528" i="39" s="1"/>
  <c r="Q1527" i="39"/>
  <c r="R1527" i="39" s="1"/>
  <c r="Q1526" i="39"/>
  <c r="R1526" i="39" s="1"/>
  <c r="Q1525" i="39"/>
  <c r="R1525" i="39" s="1"/>
  <c r="Q1514" i="39"/>
  <c r="R1514" i="39" s="1"/>
  <c r="Q1498" i="39"/>
  <c r="R1498" i="39" s="1"/>
  <c r="Q1497" i="39"/>
  <c r="R1497" i="39" s="1"/>
  <c r="Q1496" i="39"/>
  <c r="R1496" i="39" s="1"/>
  <c r="Q1488" i="39"/>
  <c r="R1488" i="39" s="1"/>
  <c r="Q1484" i="39"/>
  <c r="R1484" i="39" s="1"/>
  <c r="Q1483" i="39"/>
  <c r="R1483" i="39" s="1"/>
  <c r="Q1482" i="39"/>
  <c r="R1482" i="39" s="1"/>
  <c r="Q1478" i="39"/>
  <c r="R1478" i="39" s="1"/>
  <c r="Q1441" i="39"/>
  <c r="R1441" i="39" s="1"/>
  <c r="Q1439" i="39"/>
  <c r="R1439" i="39" s="1"/>
  <c r="Q1438" i="39"/>
  <c r="R1438" i="39" s="1"/>
  <c r="Q1437" i="39"/>
  <c r="R1437" i="39" s="1"/>
  <c r="Q1413" i="39"/>
  <c r="R1413" i="39" s="1"/>
  <c r="Q1411" i="39"/>
  <c r="R1411" i="39" s="1"/>
  <c r="Q1410" i="39"/>
  <c r="R1410" i="39" s="1"/>
  <c r="Q1404" i="39"/>
  <c r="R1404" i="39" s="1"/>
  <c r="Q1403" i="39"/>
  <c r="R1403" i="39" s="1"/>
  <c r="Q1402" i="39"/>
  <c r="R1402" i="39" s="1"/>
  <c r="Q1400" i="39"/>
  <c r="R1400" i="39" s="1"/>
  <c r="Q1399" i="39"/>
  <c r="R1399" i="39" s="1"/>
  <c r="Q1396" i="39"/>
  <c r="R1396" i="39" s="1"/>
  <c r="Q1395" i="39"/>
  <c r="R1395" i="39" s="1"/>
  <c r="Q1394" i="39"/>
  <c r="R1394" i="39" s="1"/>
  <c r="Q1393" i="39"/>
  <c r="R1393" i="39" s="1"/>
  <c r="Q1392" i="39"/>
  <c r="R1392" i="39" s="1"/>
  <c r="Q1391" i="39"/>
  <c r="R1391" i="39" s="1"/>
  <c r="Q1385" i="39"/>
  <c r="R1385" i="39" s="1"/>
  <c r="Q1378" i="39"/>
  <c r="R1378" i="39" s="1"/>
  <c r="Q1367" i="39"/>
  <c r="R1367" i="39" s="1"/>
  <c r="Q1352" i="39"/>
  <c r="R1352" i="39" s="1"/>
  <c r="Q1351" i="39"/>
  <c r="R1351" i="39" s="1"/>
  <c r="Q1350" i="39"/>
  <c r="R1350" i="39" s="1"/>
  <c r="Q1349" i="39"/>
  <c r="R1349" i="39" s="1"/>
  <c r="Q1348" i="39"/>
  <c r="R1348" i="39" s="1"/>
  <c r="Q1347" i="39"/>
  <c r="R1347" i="39" s="1"/>
  <c r="Q1336" i="39"/>
  <c r="R1336" i="39" s="1"/>
  <c r="Q1335" i="39"/>
  <c r="R1335" i="39" s="1"/>
  <c r="Q1334" i="39"/>
  <c r="R1334" i="39" s="1"/>
  <c r="Q1333" i="39"/>
  <c r="R1333" i="39" s="1"/>
  <c r="Q1331" i="39"/>
  <c r="R1331" i="39" s="1"/>
  <c r="Q1330" i="39"/>
  <c r="R1330" i="39" s="1"/>
  <c r="Q1325" i="39"/>
  <c r="R1325" i="39" s="1"/>
  <c r="Q1324" i="39"/>
  <c r="R1324" i="39" s="1"/>
  <c r="Q1310" i="39"/>
  <c r="R1310" i="39" s="1"/>
  <c r="Q1304" i="39"/>
  <c r="R1304" i="39" s="1"/>
  <c r="Q1299" i="39"/>
  <c r="R1299" i="39" s="1"/>
  <c r="Q1290" i="39"/>
  <c r="R1290" i="39" s="1"/>
  <c r="Q1289" i="39"/>
  <c r="R1289" i="39" s="1"/>
  <c r="Q1272" i="39"/>
  <c r="R1272" i="39" s="1"/>
  <c r="Q1271" i="39"/>
  <c r="R1271" i="39" s="1"/>
  <c r="Q1260" i="39"/>
  <c r="R1260" i="39" s="1"/>
  <c r="Q1258" i="39"/>
  <c r="R1258" i="39" s="1"/>
  <c r="Q1257" i="39"/>
  <c r="R1257" i="39" s="1"/>
  <c r="Q1256" i="39"/>
  <c r="R1256" i="39" s="1"/>
  <c r="Q1248" i="39"/>
  <c r="R1248" i="39" s="1"/>
  <c r="Q1245" i="39"/>
  <c r="R1245" i="39" s="1"/>
  <c r="Q1239" i="39"/>
  <c r="R1239" i="39" s="1"/>
  <c r="Q1238" i="39"/>
  <c r="R1238" i="39" s="1"/>
  <c r="Q1237" i="39"/>
  <c r="R1237" i="39" s="1"/>
  <c r="Q1236" i="39"/>
  <c r="R1236" i="39" s="1"/>
  <c r="Q1235" i="39"/>
  <c r="R1235" i="39" s="1"/>
  <c r="Q1234" i="39"/>
  <c r="R1234" i="39" s="1"/>
  <c r="Q1233" i="39"/>
  <c r="R1233" i="39" s="1"/>
  <c r="Q1232" i="39"/>
  <c r="R1232" i="39" s="1"/>
  <c r="Q1226" i="39"/>
  <c r="R1226" i="39" s="1"/>
  <c r="Q1222" i="39"/>
  <c r="R1222" i="39" s="1"/>
  <c r="Q1221" i="39"/>
  <c r="R1221" i="39" s="1"/>
  <c r="Q1220" i="39"/>
  <c r="R1220" i="39" s="1"/>
  <c r="Q1216" i="39"/>
  <c r="R1216" i="39" s="1"/>
  <c r="Q1215" i="39"/>
  <c r="R1215" i="39" s="1"/>
  <c r="Q1212" i="39"/>
  <c r="R1212" i="39" s="1"/>
  <c r="Q1200" i="39"/>
  <c r="R1200" i="39" s="1"/>
  <c r="Q1199" i="39"/>
  <c r="R1199" i="39" s="1"/>
  <c r="Q1198" i="39"/>
  <c r="R1198" i="39" s="1"/>
  <c r="Q1197" i="39"/>
  <c r="R1197" i="39" s="1"/>
  <c r="Q1181" i="39"/>
  <c r="R1181" i="39" s="1"/>
  <c r="Q1180" i="39"/>
  <c r="R1180" i="39" s="1"/>
  <c r="Q1166" i="39"/>
  <c r="R1166" i="39" s="1"/>
  <c r="Q1165" i="39"/>
  <c r="R1165" i="39" s="1"/>
  <c r="Q1164" i="39"/>
  <c r="R1164" i="39" s="1"/>
  <c r="Q1162" i="39"/>
  <c r="R1162" i="39" s="1"/>
  <c r="Q1159" i="39"/>
  <c r="R1159" i="39" s="1"/>
  <c r="Q1157" i="39"/>
  <c r="R1157" i="39" s="1"/>
  <c r="Q1138" i="39"/>
  <c r="R1138" i="39" s="1"/>
  <c r="Q1137" i="39"/>
  <c r="R1137" i="39" s="1"/>
  <c r="Q1135" i="39"/>
  <c r="R1135" i="39" s="1"/>
  <c r="Q1133" i="39"/>
  <c r="R1133" i="39" s="1"/>
  <c r="Q1126" i="39"/>
  <c r="R1126" i="39" s="1"/>
  <c r="Q1125" i="39"/>
  <c r="R1125" i="39" s="1"/>
  <c r="Q1124" i="39"/>
  <c r="R1124" i="39" s="1"/>
  <c r="Q1123" i="39"/>
  <c r="R1123" i="39" s="1"/>
  <c r="Q1113" i="39"/>
  <c r="R1113" i="39" s="1"/>
  <c r="Q1097" i="39"/>
  <c r="R1097" i="39" s="1"/>
  <c r="Q1096" i="39"/>
  <c r="R1096" i="39" s="1"/>
  <c r="Q1093" i="39"/>
  <c r="R1093" i="39" s="1"/>
  <c r="Q1088" i="39"/>
  <c r="R1088" i="39" s="1"/>
  <c r="Q1086" i="39"/>
  <c r="R1086" i="39" s="1"/>
  <c r="Q1085" i="39"/>
  <c r="R1085" i="39" s="1"/>
  <c r="Q1084" i="39"/>
  <c r="R1084" i="39" s="1"/>
  <c r="Q1083" i="39"/>
  <c r="R1083" i="39" s="1"/>
  <c r="Q1076" i="39"/>
  <c r="R1076" i="39" s="1"/>
  <c r="Q1075" i="39"/>
  <c r="R1075" i="39" s="1"/>
  <c r="Q1074" i="39"/>
  <c r="R1074" i="39" s="1"/>
  <c r="Q1073" i="39"/>
  <c r="R1073" i="39" s="1"/>
  <c r="Q1072" i="39"/>
  <c r="R1072" i="39" s="1"/>
  <c r="Q1071" i="39"/>
  <c r="R1071" i="39" s="1"/>
  <c r="Q1070" i="39"/>
  <c r="R1070" i="39" s="1"/>
  <c r="Q1061" i="39"/>
  <c r="R1061" i="39" s="1"/>
  <c r="Q1060" i="39"/>
  <c r="R1060" i="39" s="1"/>
  <c r="Q1059" i="39"/>
  <c r="R1059" i="39" s="1"/>
  <c r="Q1058" i="39"/>
  <c r="R1058" i="39" s="1"/>
  <c r="Q1043" i="39"/>
  <c r="R1043" i="39" s="1"/>
  <c r="Q1042" i="39"/>
  <c r="R1042" i="39" s="1"/>
  <c r="Q1041" i="39"/>
  <c r="R1041" i="39" s="1"/>
  <c r="Q1040" i="39"/>
  <c r="R1040" i="39" s="1"/>
  <c r="Q1039" i="39"/>
  <c r="R1039" i="39" s="1"/>
  <c r="Q1028" i="39"/>
  <c r="R1028" i="39" s="1"/>
  <c r="Q1027" i="39"/>
  <c r="R1027" i="39" s="1"/>
  <c r="Q1014" i="39"/>
  <c r="R1014" i="39" s="1"/>
  <c r="Q1012" i="39"/>
  <c r="R1012" i="39" s="1"/>
  <c r="Q1004" i="39"/>
  <c r="R1004" i="39" s="1"/>
  <c r="Q996" i="39"/>
  <c r="R996" i="39" s="1"/>
  <c r="Q995" i="39"/>
  <c r="R995" i="39" s="1"/>
  <c r="Q994" i="39"/>
  <c r="R994" i="39" s="1"/>
  <c r="Q993" i="39"/>
  <c r="R993" i="39" s="1"/>
  <c r="Q984" i="39"/>
  <c r="R984" i="39" s="1"/>
  <c r="Q983" i="39"/>
  <c r="R983" i="39" s="1"/>
  <c r="Q981" i="39"/>
  <c r="R981" i="39" s="1"/>
  <c r="Q980" i="39"/>
  <c r="R980" i="39" s="1"/>
  <c r="Q979" i="39"/>
  <c r="R979" i="39" s="1"/>
  <c r="Q974" i="39"/>
  <c r="R974" i="39" s="1"/>
  <c r="Q973" i="39"/>
  <c r="R973" i="39" s="1"/>
  <c r="Q972" i="39"/>
  <c r="R972" i="39" s="1"/>
  <c r="Q965" i="39"/>
  <c r="R965" i="39" s="1"/>
  <c r="Q964" i="39"/>
  <c r="R964" i="39" s="1"/>
  <c r="Q947" i="39"/>
  <c r="R947" i="39" s="1"/>
  <c r="Q946" i="39"/>
  <c r="R946" i="39" s="1"/>
  <c r="Q945" i="39"/>
  <c r="R945" i="39" s="1"/>
  <c r="Q938" i="39"/>
  <c r="R938" i="39" s="1"/>
  <c r="Q933" i="39"/>
  <c r="R933" i="39" s="1"/>
  <c r="Q932" i="39"/>
  <c r="R932" i="39" s="1"/>
  <c r="Q922" i="39"/>
  <c r="R922" i="39" s="1"/>
  <c r="Q885" i="39"/>
  <c r="R885" i="39" s="1"/>
  <c r="Q884" i="39"/>
  <c r="R884" i="39" s="1"/>
  <c r="Q882" i="39"/>
  <c r="R882" i="39" s="1"/>
  <c r="Q881" i="39"/>
  <c r="R881" i="39" s="1"/>
  <c r="Q880" i="39"/>
  <c r="R880" i="39" s="1"/>
  <c r="Q879" i="39"/>
  <c r="R879" i="39" s="1"/>
  <c r="Q862" i="39"/>
  <c r="R862" i="39" s="1"/>
  <c r="Q860" i="39"/>
  <c r="R860" i="39" s="1"/>
  <c r="Q858" i="39"/>
  <c r="R858" i="39" s="1"/>
  <c r="Q854" i="39"/>
  <c r="R854" i="39" s="1"/>
  <c r="Q853" i="39"/>
  <c r="R853" i="39" s="1"/>
  <c r="Q852" i="39"/>
  <c r="R852" i="39" s="1"/>
  <c r="Q851" i="39"/>
  <c r="R851" i="39" s="1"/>
  <c r="Q850" i="39"/>
  <c r="R850" i="39" s="1"/>
  <c r="Q847" i="39"/>
  <c r="R847" i="39" s="1"/>
  <c r="Q846" i="39"/>
  <c r="R846" i="39" s="1"/>
  <c r="Q845" i="39"/>
  <c r="R845" i="39" s="1"/>
  <c r="Q805" i="39"/>
  <c r="R805" i="39" s="1"/>
  <c r="Q800" i="39"/>
  <c r="R800" i="39" s="1"/>
  <c r="Q799" i="39"/>
  <c r="R799" i="39" s="1"/>
  <c r="Q797" i="39"/>
  <c r="R797" i="39" s="1"/>
  <c r="Q793" i="39"/>
  <c r="R793" i="39" s="1"/>
  <c r="Q792" i="39"/>
  <c r="R792" i="39" s="1"/>
  <c r="Q791" i="39"/>
  <c r="R791" i="39" s="1"/>
  <c r="Q772" i="39"/>
  <c r="R772" i="39" s="1"/>
  <c r="Q766" i="39"/>
  <c r="R766" i="39" s="1"/>
  <c r="Q765" i="39"/>
  <c r="R765" i="39" s="1"/>
  <c r="Q764" i="39"/>
  <c r="R764" i="39" s="1"/>
  <c r="Q763" i="39"/>
  <c r="R763" i="39" s="1"/>
  <c r="Q759" i="39"/>
  <c r="R759" i="39" s="1"/>
  <c r="Q755" i="39"/>
  <c r="R755" i="39" s="1"/>
  <c r="Q754" i="39"/>
  <c r="R754" i="39" s="1"/>
  <c r="Q752" i="39"/>
  <c r="R752" i="39" s="1"/>
  <c r="Q746" i="39"/>
  <c r="R746" i="39" s="1"/>
  <c r="Q745" i="39"/>
  <c r="R745" i="39" s="1"/>
  <c r="Q744" i="39"/>
  <c r="R744" i="39" s="1"/>
  <c r="Q743" i="39"/>
  <c r="R743" i="39" s="1"/>
  <c r="Q729" i="39"/>
  <c r="R729" i="39" s="1"/>
  <c r="Q728" i="39"/>
  <c r="R728" i="39" s="1"/>
  <c r="Q727" i="39"/>
  <c r="R727" i="39" s="1"/>
  <c r="Q718" i="39"/>
  <c r="R718" i="39" s="1"/>
  <c r="Q700" i="39"/>
  <c r="R700" i="39" s="1"/>
  <c r="Q699" i="39"/>
  <c r="R699" i="39" s="1"/>
  <c r="Q698" i="39"/>
  <c r="R698" i="39" s="1"/>
  <c r="Q697" i="39"/>
  <c r="R697" i="39" s="1"/>
  <c r="Q696" i="39"/>
  <c r="R696" i="39" s="1"/>
  <c r="Q695" i="39"/>
  <c r="R695" i="39" s="1"/>
  <c r="Q694" i="39"/>
  <c r="R694" i="39" s="1"/>
  <c r="Q677" i="39"/>
  <c r="R677" i="39" s="1"/>
  <c r="Q658" i="39"/>
  <c r="R658" i="39" s="1"/>
  <c r="Q657" i="39"/>
  <c r="R657" i="39" s="1"/>
  <c r="Q651" i="39"/>
  <c r="R651" i="39" s="1"/>
  <c r="Q650" i="39"/>
  <c r="R650" i="39" s="1"/>
  <c r="Q648" i="39"/>
  <c r="R648" i="39" s="1"/>
  <c r="Q644" i="39"/>
  <c r="R644" i="39" s="1"/>
  <c r="Q638" i="39"/>
  <c r="R638" i="39" s="1"/>
  <c r="Q616" i="39"/>
  <c r="R616" i="39" s="1"/>
  <c r="Q615" i="39"/>
  <c r="R615" i="39" s="1"/>
  <c r="Q614" i="39"/>
  <c r="R614" i="39" s="1"/>
  <c r="Q613" i="39"/>
  <c r="R613" i="39" s="1"/>
  <c r="Q612" i="39"/>
  <c r="R612" i="39" s="1"/>
  <c r="Q611" i="39"/>
  <c r="R611" i="39" s="1"/>
  <c r="Q610" i="39"/>
  <c r="R610" i="39" s="1"/>
  <c r="Q609" i="39"/>
  <c r="R609" i="39" s="1"/>
  <c r="Q608" i="39"/>
  <c r="R608" i="39" s="1"/>
  <c r="Q588" i="39"/>
  <c r="R588" i="39" s="1"/>
  <c r="Q587" i="39"/>
  <c r="R587" i="39" s="1"/>
  <c r="Q579" i="39"/>
  <c r="R579" i="39" s="1"/>
  <c r="Q578" i="39"/>
  <c r="R578" i="39" s="1"/>
  <c r="Q575" i="39"/>
  <c r="R575" i="39" s="1"/>
  <c r="Q554" i="39"/>
  <c r="R554" i="39" s="1"/>
  <c r="Q552" i="39"/>
  <c r="R552" i="39" s="1"/>
  <c r="Q551" i="39"/>
  <c r="R551" i="39" s="1"/>
  <c r="Q550" i="39"/>
  <c r="R550" i="39" s="1"/>
  <c r="Q549" i="39"/>
  <c r="R549" i="39" s="1"/>
  <c r="Q548" i="39"/>
  <c r="R548" i="39" s="1"/>
  <c r="Q547" i="39"/>
  <c r="R547" i="39" s="1"/>
  <c r="Q546" i="39"/>
  <c r="R546" i="39" s="1"/>
  <c r="Q545" i="39"/>
  <c r="R545" i="39" s="1"/>
  <c r="Q544" i="39"/>
  <c r="R544" i="39" s="1"/>
  <c r="Q541" i="39"/>
  <c r="R541" i="39" s="1"/>
  <c r="Q540" i="39"/>
  <c r="R540" i="39" s="1"/>
  <c r="Q524" i="39"/>
  <c r="R524" i="39" s="1"/>
  <c r="Q523" i="39"/>
  <c r="R523" i="39" s="1"/>
  <c r="Q522" i="39"/>
  <c r="R522" i="39" s="1"/>
  <c r="Q521" i="39"/>
  <c r="R521" i="39" s="1"/>
  <c r="Q518" i="39"/>
  <c r="R518" i="39" s="1"/>
  <c r="Q517" i="39"/>
  <c r="R517" i="39" s="1"/>
  <c r="Q516" i="39"/>
  <c r="R516" i="39" s="1"/>
  <c r="Q515" i="39"/>
  <c r="R515" i="39" s="1"/>
  <c r="Q498" i="39"/>
  <c r="R498" i="39" s="1"/>
  <c r="Q497" i="39"/>
  <c r="R497" i="39" s="1"/>
  <c r="Q495" i="39"/>
  <c r="R495" i="39" s="1"/>
  <c r="Q493" i="39"/>
  <c r="R493" i="39" s="1"/>
  <c r="Q492" i="39"/>
  <c r="R492" i="39" s="1"/>
  <c r="Q491" i="39"/>
  <c r="R491" i="39" s="1"/>
  <c r="Q490" i="39"/>
  <c r="R490" i="39" s="1"/>
  <c r="Q489" i="39"/>
  <c r="R489" i="39" s="1"/>
  <c r="Q479" i="39"/>
  <c r="R479" i="39" s="1"/>
  <c r="Q464" i="39"/>
  <c r="R464" i="39" s="1"/>
  <c r="Q463" i="39"/>
  <c r="R463" i="39" s="1"/>
  <c r="Q462" i="39"/>
  <c r="R462" i="39" s="1"/>
  <c r="Q461" i="39"/>
  <c r="R461" i="39" s="1"/>
  <c r="Q460" i="39"/>
  <c r="R460" i="39" s="1"/>
  <c r="Q459" i="39"/>
  <c r="R459" i="39" s="1"/>
  <c r="Q455" i="39"/>
  <c r="R455" i="39" s="1"/>
  <c r="Q454" i="39"/>
  <c r="R454" i="39" s="1"/>
  <c r="Q453" i="39"/>
  <c r="R453" i="39" s="1"/>
  <c r="Q449" i="39"/>
  <c r="R449" i="39" s="1"/>
  <c r="Q448" i="39"/>
  <c r="R448" i="39" s="1"/>
  <c r="Q447" i="39"/>
  <c r="R447" i="39" s="1"/>
  <c r="Q443" i="39"/>
  <c r="R443" i="39" s="1"/>
  <c r="Q442" i="39"/>
  <c r="R442" i="39" s="1"/>
  <c r="Q415" i="39"/>
  <c r="R415" i="39" s="1"/>
  <c r="Q411" i="39"/>
  <c r="R411" i="39" s="1"/>
  <c r="Q410" i="39"/>
  <c r="R410" i="39" s="1"/>
  <c r="Q409" i="39"/>
  <c r="R409" i="39" s="1"/>
  <c r="Q408" i="39"/>
  <c r="R408" i="39" s="1"/>
  <c r="Q407" i="39"/>
  <c r="R407" i="39" s="1"/>
  <c r="Q404" i="39"/>
  <c r="R404" i="39" s="1"/>
  <c r="Q403" i="39"/>
  <c r="R403" i="39" s="1"/>
  <c r="Q389" i="39"/>
  <c r="R389" i="39" s="1"/>
  <c r="Q388" i="39"/>
  <c r="R388" i="39" s="1"/>
  <c r="Q387" i="39"/>
  <c r="R387" i="39" s="1"/>
  <c r="Q386" i="39"/>
  <c r="R386" i="39" s="1"/>
  <c r="Q385" i="39"/>
  <c r="R385" i="39" s="1"/>
  <c r="Q384" i="39"/>
  <c r="R384" i="39" s="1"/>
  <c r="Q383" i="39"/>
  <c r="R383" i="39" s="1"/>
  <c r="Q380" i="39"/>
  <c r="R380" i="39" s="1"/>
  <c r="Q379" i="39"/>
  <c r="R379" i="39" s="1"/>
  <c r="Q378" i="39"/>
  <c r="R378" i="39" s="1"/>
  <c r="Q362" i="39"/>
  <c r="R362" i="39" s="1"/>
  <c r="Q361" i="39"/>
  <c r="R361" i="39" s="1"/>
  <c r="Q353" i="39"/>
  <c r="R353" i="39" s="1"/>
  <c r="Q352" i="39"/>
  <c r="R352" i="39" s="1"/>
  <c r="Q351" i="39"/>
  <c r="R351" i="39" s="1"/>
  <c r="Q350" i="39"/>
  <c r="R350" i="39" s="1"/>
  <c r="Q342" i="39"/>
  <c r="R342" i="39" s="1"/>
  <c r="Q341" i="39"/>
  <c r="R341" i="39" s="1"/>
  <c r="Q340" i="39"/>
  <c r="R340" i="39" s="1"/>
  <c r="Q333" i="39"/>
  <c r="R333" i="39" s="1"/>
  <c r="Q332" i="39"/>
  <c r="R332" i="39" s="1"/>
  <c r="Q330" i="39"/>
  <c r="R330" i="39" s="1"/>
  <c r="Q329" i="39"/>
  <c r="R329" i="39" s="1"/>
  <c r="Q328" i="39"/>
  <c r="R328" i="39" s="1"/>
  <c r="Q327" i="39"/>
  <c r="R327" i="39" s="1"/>
  <c r="Q309" i="39"/>
  <c r="R309" i="39" s="1"/>
  <c r="Q303" i="39"/>
  <c r="R303" i="39" s="1"/>
  <c r="Q302" i="39"/>
  <c r="R302" i="39" s="1"/>
  <c r="Q301" i="39"/>
  <c r="R301" i="39" s="1"/>
  <c r="Q300" i="39"/>
  <c r="R300" i="39" s="1"/>
  <c r="Q299" i="39"/>
  <c r="R299" i="39" s="1"/>
  <c r="Q298" i="39"/>
  <c r="R298" i="39" s="1"/>
  <c r="Q297" i="39"/>
  <c r="R297" i="39" s="1"/>
  <c r="Q295" i="39"/>
  <c r="R295" i="39" s="1"/>
  <c r="Q294" i="39"/>
  <c r="R294" i="39" s="1"/>
  <c r="Q293" i="39"/>
  <c r="R293" i="39" s="1"/>
  <c r="Q290" i="39"/>
  <c r="R290" i="39" s="1"/>
  <c r="Q272" i="39"/>
  <c r="R272" i="39" s="1"/>
  <c r="Q271" i="39"/>
  <c r="R271" i="39" s="1"/>
  <c r="Q270" i="39"/>
  <c r="R270" i="39" s="1"/>
  <c r="Q264" i="39"/>
  <c r="R264" i="39" s="1"/>
  <c r="Q263" i="39"/>
  <c r="R263" i="39" s="1"/>
  <c r="Q262" i="39"/>
  <c r="R262" i="39" s="1"/>
  <c r="Q257" i="39"/>
  <c r="R257" i="39" s="1"/>
  <c r="Q256" i="39"/>
  <c r="R256" i="39" s="1"/>
  <c r="Q255" i="39"/>
  <c r="R255" i="39" s="1"/>
  <c r="Q254" i="39"/>
  <c r="R254" i="39" s="1"/>
  <c r="Q253" i="39"/>
  <c r="R253" i="39" s="1"/>
  <c r="Q252" i="39"/>
  <c r="R252" i="39" s="1"/>
  <c r="Q251" i="39"/>
  <c r="R251" i="39" s="1"/>
  <c r="Q250" i="39"/>
  <c r="R250" i="39" s="1"/>
  <c r="Q245" i="39"/>
  <c r="R245" i="39" s="1"/>
  <c r="Q244" i="39"/>
  <c r="R244" i="39" s="1"/>
  <c r="Q243" i="39"/>
  <c r="R243" i="39" s="1"/>
  <c r="Q242" i="39"/>
  <c r="R242" i="39" s="1"/>
  <c r="Q241" i="39"/>
  <c r="R241" i="39" s="1"/>
  <c r="Q239" i="39"/>
  <c r="R239" i="39" s="1"/>
  <c r="Q230" i="39"/>
  <c r="R230" i="39" s="1"/>
  <c r="Q207" i="39"/>
  <c r="R207" i="39" s="1"/>
  <c r="Q206" i="39"/>
  <c r="R206" i="39" s="1"/>
  <c r="Q202" i="39"/>
  <c r="R202" i="39" s="1"/>
  <c r="Q201" i="39"/>
  <c r="R201" i="39" s="1"/>
  <c r="Q200" i="39"/>
  <c r="R200" i="39" s="1"/>
  <c r="Q199" i="39"/>
  <c r="R199" i="39" s="1"/>
  <c r="Q198" i="39"/>
  <c r="R198" i="39" s="1"/>
  <c r="Q187" i="39"/>
  <c r="R187" i="39" s="1"/>
  <c r="Q186" i="39"/>
  <c r="R186" i="39" s="1"/>
  <c r="Q185" i="39"/>
  <c r="R185" i="39" s="1"/>
  <c r="Q183" i="39"/>
  <c r="R183" i="39" s="1"/>
  <c r="Q182" i="39"/>
  <c r="R182" i="39" s="1"/>
  <c r="Q180" i="39"/>
  <c r="R180" i="39" s="1"/>
  <c r="Q169" i="39"/>
  <c r="R169" i="39" s="1"/>
  <c r="Q161" i="39"/>
  <c r="R161" i="39" s="1"/>
  <c r="Q160" i="39"/>
  <c r="R160" i="39" s="1"/>
  <c r="Q159" i="39"/>
  <c r="R159" i="39" s="1"/>
  <c r="Q158" i="39"/>
  <c r="R158" i="39" s="1"/>
  <c r="Q157" i="39"/>
  <c r="R157" i="39" s="1"/>
  <c r="Q156" i="39"/>
  <c r="R156" i="39" s="1"/>
  <c r="Q155" i="39"/>
  <c r="R155" i="39" s="1"/>
  <c r="Q126" i="39"/>
  <c r="R126" i="39" s="1"/>
  <c r="Q125" i="39"/>
  <c r="R125" i="39" s="1"/>
  <c r="Q124" i="39"/>
  <c r="R124" i="39" s="1"/>
  <c r="Q122" i="39"/>
  <c r="R122" i="39" s="1"/>
  <c r="Q118" i="39"/>
  <c r="R118" i="39" s="1"/>
  <c r="Q117" i="39"/>
  <c r="R117" i="39" s="1"/>
  <c r="Q112" i="39"/>
  <c r="R112" i="39" s="1"/>
  <c r="Q99" i="39"/>
  <c r="R99" i="39" s="1"/>
  <c r="Q98" i="39"/>
  <c r="R98" i="39" s="1"/>
  <c r="Q97" i="39"/>
  <c r="R97" i="39" s="1"/>
  <c r="Q96" i="39"/>
  <c r="R96" i="39" s="1"/>
  <c r="Q95" i="39"/>
  <c r="R95" i="39" s="1"/>
  <c r="Q91" i="39"/>
  <c r="R91" i="39" s="1"/>
  <c r="Q85" i="39"/>
  <c r="R85" i="39" s="1"/>
  <c r="Q78" i="39"/>
  <c r="R78" i="39" s="1"/>
  <c r="Q76" i="39"/>
  <c r="R76" i="39" s="1"/>
  <c r="Q75" i="39"/>
  <c r="R75" i="39" s="1"/>
  <c r="Q43" i="39"/>
  <c r="R43" i="39" s="1"/>
  <c r="Q42" i="39"/>
  <c r="R42" i="39" s="1"/>
  <c r="Q41" i="39"/>
  <c r="R41" i="39" s="1"/>
  <c r="Q26" i="39"/>
  <c r="R26" i="39" s="1"/>
  <c r="Q25" i="39"/>
  <c r="R25" i="39" s="1"/>
  <c r="Q21" i="39"/>
  <c r="R21" i="39" s="1"/>
  <c r="Q20" i="39"/>
  <c r="R20" i="39" s="1"/>
  <c r="Q15" i="39"/>
  <c r="R15" i="39" s="1"/>
  <c r="Q13" i="39"/>
  <c r="R13" i="39" s="1"/>
  <c r="R2048" i="39"/>
  <c r="R2031" i="39"/>
  <c r="R2022" i="39"/>
  <c r="R1994" i="39"/>
  <c r="R1993" i="39"/>
  <c r="R1992" i="39"/>
  <c r="R1984" i="39"/>
  <c r="R1983" i="39"/>
  <c r="R1982" i="39"/>
  <c r="R1960" i="39"/>
  <c r="R1951" i="39"/>
  <c r="R1915" i="39"/>
  <c r="R1913" i="39"/>
  <c r="R1908" i="39"/>
  <c r="R1895" i="39"/>
  <c r="R1894" i="39"/>
  <c r="R1893" i="39"/>
  <c r="R1892" i="39"/>
  <c r="R1891" i="39"/>
  <c r="R1890" i="39"/>
  <c r="R1889" i="39"/>
  <c r="R1888" i="39"/>
  <c r="R1883" i="39"/>
  <c r="R1876" i="39"/>
  <c r="R1830" i="39"/>
  <c r="R1829" i="39"/>
  <c r="R1806" i="39"/>
  <c r="R1802" i="39"/>
  <c r="R1798" i="39"/>
  <c r="R1793" i="39"/>
  <c r="R1792" i="39"/>
  <c r="R1790" i="39"/>
  <c r="R1789" i="39"/>
  <c r="R1788" i="39"/>
  <c r="R1787" i="39"/>
  <c r="R1786" i="39"/>
  <c r="R1785" i="39"/>
  <c r="R1784" i="39"/>
  <c r="R1783" i="39"/>
  <c r="R1778" i="39"/>
  <c r="R1777" i="39"/>
  <c r="R1753" i="39"/>
  <c r="R1742" i="39"/>
  <c r="R1733" i="39"/>
  <c r="R1732" i="39"/>
  <c r="R1692" i="39"/>
  <c r="R1669" i="39"/>
  <c r="R1653" i="39"/>
  <c r="R1645" i="39"/>
  <c r="R1644" i="39"/>
  <c r="R1643" i="39"/>
  <c r="R1641" i="39"/>
  <c r="R1639" i="39"/>
  <c r="R1638" i="39"/>
  <c r="R1592" i="39"/>
  <c r="R1559" i="39"/>
  <c r="R1553" i="39"/>
  <c r="R1547" i="39"/>
  <c r="R1546" i="39"/>
  <c r="R1540" i="39"/>
  <c r="R1524" i="39"/>
  <c r="R1523" i="39"/>
  <c r="R1522" i="39"/>
  <c r="R1521" i="39"/>
  <c r="R1520" i="39"/>
  <c r="R1513" i="39"/>
  <c r="R1508" i="39"/>
  <c r="R1479" i="39"/>
  <c r="R1474" i="39"/>
  <c r="R1471" i="39"/>
  <c r="R1466" i="39"/>
  <c r="R1465" i="39"/>
  <c r="R1456" i="39"/>
  <c r="R1453" i="39"/>
  <c r="R1452" i="39"/>
  <c r="R1369" i="39"/>
  <c r="R1366" i="39"/>
  <c r="R1364" i="39"/>
  <c r="R1363" i="39"/>
  <c r="R1362" i="39"/>
  <c r="R1361" i="39"/>
  <c r="R1360" i="39"/>
  <c r="R1358" i="39"/>
  <c r="R1338" i="39"/>
  <c r="R1326" i="39"/>
  <c r="R1297" i="39"/>
  <c r="R1296" i="39"/>
  <c r="R1295" i="39"/>
  <c r="R1294" i="39"/>
  <c r="R1291" i="39"/>
  <c r="R1288" i="39"/>
  <c r="R1273" i="39"/>
  <c r="R1230" i="39"/>
  <c r="R1227" i="39"/>
  <c r="R1225" i="39"/>
  <c r="R1211" i="39"/>
  <c r="R1187" i="39"/>
  <c r="R1185" i="39"/>
  <c r="R1178" i="39"/>
  <c r="R1171" i="39"/>
  <c r="R1169" i="39"/>
  <c r="R1168" i="39"/>
  <c r="R1160" i="39"/>
  <c r="R1145" i="39"/>
  <c r="R1144" i="39"/>
  <c r="R1115" i="39"/>
  <c r="R1114" i="39"/>
  <c r="R1112" i="39"/>
  <c r="R1111" i="39"/>
  <c r="R1110" i="39"/>
  <c r="R1109" i="39"/>
  <c r="R1108" i="39"/>
  <c r="R1107" i="39"/>
  <c r="R1106" i="39"/>
  <c r="R1105" i="39"/>
  <c r="R1104" i="39"/>
  <c r="R1089" i="39"/>
  <c r="R1087" i="39"/>
  <c r="R1079" i="39"/>
  <c r="R1077" i="39"/>
  <c r="R1056" i="39"/>
  <c r="R1055" i="39"/>
  <c r="R1052" i="39"/>
  <c r="R1051" i="39"/>
  <c r="R1033" i="39"/>
  <c r="R1032" i="39"/>
  <c r="R1031" i="39"/>
  <c r="R1019" i="39"/>
  <c r="R1018" i="39"/>
  <c r="R1011" i="39"/>
  <c r="R1010" i="39"/>
  <c r="R1003" i="39"/>
  <c r="R1002" i="39"/>
  <c r="R978" i="39"/>
  <c r="R975" i="39"/>
  <c r="R970" i="39"/>
  <c r="R969" i="39"/>
  <c r="R943" i="39"/>
  <c r="R942" i="39"/>
  <c r="R937" i="39"/>
  <c r="R913" i="39"/>
  <c r="R903" i="39"/>
  <c r="R902" i="39"/>
  <c r="R901" i="39"/>
  <c r="R898" i="39"/>
  <c r="R897" i="39"/>
  <c r="R886" i="39"/>
  <c r="R871" i="39"/>
  <c r="R866" i="39"/>
  <c r="R865" i="39"/>
  <c r="R864" i="39"/>
  <c r="R863" i="39"/>
  <c r="R857" i="39"/>
  <c r="R849" i="39"/>
  <c r="R848" i="39"/>
  <c r="R842" i="39"/>
  <c r="R838" i="39"/>
  <c r="R837" i="39"/>
  <c r="R836" i="39"/>
  <c r="R835" i="39"/>
  <c r="R834" i="39"/>
  <c r="R832" i="39"/>
  <c r="R831" i="39"/>
  <c r="R830" i="39"/>
  <c r="R809" i="39"/>
  <c r="R794" i="39"/>
  <c r="R783" i="39"/>
  <c r="R782" i="39"/>
  <c r="R781" i="39"/>
  <c r="R780" i="39"/>
  <c r="R779" i="39"/>
  <c r="R778" i="39"/>
  <c r="R777" i="39"/>
  <c r="R775" i="39"/>
  <c r="R774" i="39"/>
  <c r="R768" i="39"/>
  <c r="R758" i="39"/>
  <c r="R757" i="39"/>
  <c r="R756" i="39"/>
  <c r="R747" i="39"/>
  <c r="R737" i="39"/>
  <c r="R736" i="39"/>
  <c r="R734" i="39"/>
  <c r="R704" i="39"/>
  <c r="R693" i="39"/>
  <c r="R692" i="39"/>
  <c r="R691" i="39"/>
  <c r="R681" i="39"/>
  <c r="R680" i="39"/>
  <c r="R679" i="39"/>
  <c r="R675" i="39"/>
  <c r="R674" i="39"/>
  <c r="R672" i="39"/>
  <c r="R668" i="39"/>
  <c r="R660" i="39"/>
  <c r="R656" i="39"/>
  <c r="R628" i="39"/>
  <c r="R590" i="39"/>
  <c r="R586" i="39"/>
  <c r="R584" i="39"/>
  <c r="R576" i="39"/>
  <c r="R574" i="39"/>
  <c r="R573" i="39"/>
  <c r="R566" i="39"/>
  <c r="R564" i="39"/>
  <c r="R563" i="39"/>
  <c r="R561" i="39"/>
  <c r="R560" i="39"/>
  <c r="R559" i="39"/>
  <c r="R558" i="39"/>
  <c r="R557" i="39"/>
  <c r="R556" i="39"/>
  <c r="R543" i="39"/>
  <c r="R537" i="39"/>
  <c r="R536" i="39"/>
  <c r="R535" i="39"/>
  <c r="R532" i="39"/>
  <c r="R513" i="39"/>
  <c r="R512" i="39"/>
  <c r="R508" i="39"/>
  <c r="R494" i="39"/>
  <c r="R488" i="39"/>
  <c r="R487" i="39"/>
  <c r="R485" i="39"/>
  <c r="R472" i="39"/>
  <c r="R418" i="39"/>
  <c r="R405" i="39"/>
  <c r="R400" i="39"/>
  <c r="R370" i="39"/>
  <c r="R357" i="39"/>
  <c r="R356" i="39"/>
  <c r="R355" i="39"/>
  <c r="R324" i="39"/>
  <c r="R313" i="39"/>
  <c r="R312" i="39"/>
  <c r="R296" i="39"/>
  <c r="R288" i="39"/>
  <c r="R279" i="39"/>
  <c r="R277" i="39"/>
  <c r="R276" i="39"/>
  <c r="R260" i="39"/>
  <c r="R248" i="39"/>
  <c r="R237" i="39"/>
  <c r="R235" i="39"/>
  <c r="R217" i="39"/>
  <c r="R216" i="39"/>
  <c r="R211" i="39"/>
  <c r="R209" i="39"/>
  <c r="R203" i="39"/>
  <c r="R195" i="39"/>
  <c r="R193" i="39"/>
  <c r="R192" i="39"/>
  <c r="R191" i="39"/>
  <c r="R162" i="39"/>
  <c r="R154" i="39"/>
  <c r="R153" i="39"/>
  <c r="R152" i="39"/>
  <c r="R145" i="39"/>
  <c r="R143" i="39"/>
  <c r="R136" i="39"/>
  <c r="R135" i="39"/>
  <c r="R134" i="39"/>
  <c r="R123" i="39"/>
  <c r="R120" i="39"/>
  <c r="R116" i="39"/>
  <c r="R115" i="39"/>
  <c r="R114" i="39"/>
  <c r="R113" i="39"/>
  <c r="R103" i="39"/>
  <c r="R92" i="39"/>
  <c r="R90" i="39"/>
  <c r="R81" i="39"/>
  <c r="R80" i="39"/>
  <c r="R79" i="39"/>
  <c r="R36" i="39"/>
  <c r="R23" i="39"/>
  <c r="R22" i="39"/>
  <c r="R8" i="39"/>
  <c r="R7" i="39"/>
  <c r="R6" i="39"/>
  <c r="R5" i="39"/>
  <c r="U2074" i="39"/>
  <c r="W2074" i="39" s="1"/>
  <c r="Q11" i="39"/>
  <c r="R11" i="39" s="1"/>
  <c r="U2080" i="39"/>
  <c r="U2077" i="39"/>
  <c r="W2077" i="39" s="1"/>
  <c r="Q2058" i="39"/>
  <c r="R2058" i="39" s="1"/>
  <c r="Q2052" i="39"/>
  <c r="R2052" i="39" s="1"/>
  <c r="Q2051" i="39"/>
  <c r="R2051" i="39" s="1"/>
  <c r="Q2050" i="39"/>
  <c r="R2050" i="39" s="1"/>
  <c r="Q2049" i="39"/>
  <c r="R2049" i="39" s="1"/>
  <c r="Q2040" i="39"/>
  <c r="R2040" i="39" s="1"/>
  <c r="R1987" i="39"/>
  <c r="Q1923" i="39"/>
  <c r="R1923" i="39" s="1"/>
  <c r="Q1909" i="39"/>
  <c r="R1909" i="39" s="1"/>
  <c r="R1897" i="39"/>
  <c r="R1896" i="39"/>
  <c r="Q1878" i="39"/>
  <c r="R1878" i="39" s="1"/>
  <c r="Q1875" i="39"/>
  <c r="R1875" i="39" s="1"/>
  <c r="Q1861" i="39"/>
  <c r="R1861" i="39" s="1"/>
  <c r="Q1810" i="39"/>
  <c r="R1810" i="39" s="1"/>
  <c r="R1794" i="39"/>
  <c r="Q1745" i="39"/>
  <c r="R1745" i="39" s="1"/>
  <c r="Q1715" i="39"/>
  <c r="R1715" i="39" s="1"/>
  <c r="Q1714" i="39"/>
  <c r="R1714" i="39" s="1"/>
  <c r="Q1713" i="39"/>
  <c r="R1713" i="39" s="1"/>
  <c r="Q1712" i="39"/>
  <c r="R1712" i="39" s="1"/>
  <c r="Q1711" i="39"/>
  <c r="R1711" i="39" s="1"/>
  <c r="Q1710" i="39"/>
  <c r="R1710" i="39" s="1"/>
  <c r="Q1709" i="39"/>
  <c r="R1709" i="39" s="1"/>
  <c r="Q1708" i="39"/>
  <c r="R1708" i="39" s="1"/>
  <c r="Q1707" i="39"/>
  <c r="R1707" i="39" s="1"/>
  <c r="Q1706" i="39"/>
  <c r="R1706" i="39" s="1"/>
  <c r="Q1704" i="39"/>
  <c r="R1704" i="39" s="1"/>
  <c r="Q1702" i="39"/>
  <c r="R1702" i="39" s="1"/>
  <c r="Q1699" i="39"/>
  <c r="R1699" i="39" s="1"/>
  <c r="R1652" i="39"/>
  <c r="Q1632" i="39"/>
  <c r="R1632" i="39" s="1"/>
  <c r="Q1629" i="39"/>
  <c r="R1629" i="39" s="1"/>
  <c r="R1591" i="39"/>
  <c r="R1576" i="39"/>
  <c r="Q1575" i="39"/>
  <c r="R1575" i="39" s="1"/>
  <c r="Q1574" i="39"/>
  <c r="R1574" i="39" s="1"/>
  <c r="Q1573" i="39"/>
  <c r="R1573" i="39" s="1"/>
  <c r="Q1572" i="39"/>
  <c r="R1572" i="39" s="1"/>
  <c r="Q1571" i="39"/>
  <c r="R1571" i="39" s="1"/>
  <c r="Q1570" i="39"/>
  <c r="R1570" i="39" s="1"/>
  <c r="Q1569" i="39"/>
  <c r="R1569" i="39" s="1"/>
  <c r="Q1568" i="39"/>
  <c r="R1568" i="39" s="1"/>
  <c r="Q1567" i="39"/>
  <c r="R1567" i="39" s="1"/>
  <c r="Q1566" i="39"/>
  <c r="R1566" i="39" s="1"/>
  <c r="Q1564" i="39"/>
  <c r="R1564" i="39" s="1"/>
  <c r="Q1545" i="39"/>
  <c r="R1545" i="39" s="1"/>
  <c r="Q1543" i="39"/>
  <c r="R1543" i="39" s="1"/>
  <c r="Q1538" i="39"/>
  <c r="R1538" i="39" s="1"/>
  <c r="Q1464" i="39"/>
  <c r="R1464" i="39" s="1"/>
  <c r="R1463" i="39"/>
  <c r="Q1460" i="39"/>
  <c r="R1460" i="39" s="1"/>
  <c r="Q1405" i="39"/>
  <c r="R1405" i="39" s="1"/>
  <c r="Q1365" i="39"/>
  <c r="R1365" i="39" s="1"/>
  <c r="Q1357" i="39"/>
  <c r="R1357" i="39" s="1"/>
  <c r="Q1356" i="39"/>
  <c r="R1356" i="39" s="1"/>
  <c r="Q1323" i="39"/>
  <c r="R1323" i="39" s="1"/>
  <c r="R1293" i="39"/>
  <c r="R1292" i="39"/>
  <c r="Q1285" i="39"/>
  <c r="R1285" i="39" s="1"/>
  <c r="Q1263" i="39"/>
  <c r="R1263" i="39" s="1"/>
  <c r="Q1241" i="39"/>
  <c r="R1241" i="39" s="1"/>
  <c r="R1228" i="39"/>
  <c r="Q1224" i="39"/>
  <c r="R1224" i="39" s="1"/>
  <c r="Q1173" i="39"/>
  <c r="R1173" i="39" s="1"/>
  <c r="Q1172" i="39"/>
  <c r="R1172" i="39" s="1"/>
  <c r="R1158" i="39"/>
  <c r="Q1156" i="39"/>
  <c r="R1156" i="39" s="1"/>
  <c r="Q1132" i="39"/>
  <c r="R1132" i="39" s="1"/>
  <c r="Q1081" i="39"/>
  <c r="R1081" i="39" s="1"/>
  <c r="Q1080" i="39"/>
  <c r="R1080" i="39" s="1"/>
  <c r="R1054" i="39"/>
  <c r="R1053" i="39"/>
  <c r="Q1046" i="39"/>
  <c r="R1046" i="39" s="1"/>
  <c r="Q949" i="39"/>
  <c r="R949" i="39" s="1"/>
  <c r="Q931" i="39"/>
  <c r="R931" i="39" s="1"/>
  <c r="Q891" i="39"/>
  <c r="R891" i="39" s="1"/>
  <c r="Q890" i="39"/>
  <c r="R890" i="39" s="1"/>
  <c r="Q843" i="39"/>
  <c r="R843" i="39" s="1"/>
  <c r="Q841" i="39"/>
  <c r="R841" i="39" s="1"/>
  <c r="Q796" i="39"/>
  <c r="R796" i="39" s="1"/>
  <c r="Q751" i="39"/>
  <c r="R751" i="39" s="1"/>
  <c r="R750" i="39"/>
  <c r="R749" i="39"/>
  <c r="Q580" i="39"/>
  <c r="R580" i="39" s="1"/>
  <c r="Q531" i="39"/>
  <c r="R531" i="39" s="1"/>
  <c r="Q499" i="39"/>
  <c r="R499" i="39" s="1"/>
  <c r="Q458" i="39"/>
  <c r="R458" i="39" s="1"/>
  <c r="Q445" i="39"/>
  <c r="R445" i="39" s="1"/>
  <c r="Q424" i="39"/>
  <c r="R424" i="39" s="1"/>
  <c r="Q423" i="39"/>
  <c r="R423" i="39" s="1"/>
  <c r="Q376" i="39"/>
  <c r="R376" i="39" s="1"/>
  <c r="R359" i="39"/>
  <c r="Q289" i="39"/>
  <c r="R289" i="39" s="1"/>
  <c r="Q285" i="39"/>
  <c r="R285" i="39" s="1"/>
  <c r="R282" i="39"/>
  <c r="R281" i="39"/>
  <c r="R280" i="39"/>
  <c r="Q177" i="39"/>
  <c r="R177" i="39" s="1"/>
  <c r="Q84" i="39"/>
  <c r="R84" i="39" s="1"/>
  <c r="R10" i="39"/>
  <c r="R9" i="39"/>
  <c r="U2076" i="39"/>
  <c r="W2076" i="39" s="1"/>
  <c r="U2075" i="39"/>
  <c r="W2075" i="39" s="1"/>
  <c r="Q2055" i="39"/>
  <c r="R2055" i="39" s="1"/>
  <c r="Q2042" i="39"/>
  <c r="R2042" i="39" s="1"/>
  <c r="Q2041" i="39"/>
  <c r="R2041" i="39" s="1"/>
  <c r="Q2020" i="39"/>
  <c r="R2020" i="39" s="1"/>
  <c r="Q2013" i="39"/>
  <c r="R2013" i="39" s="1"/>
  <c r="Q2004" i="39"/>
  <c r="R2004" i="39" s="1"/>
  <c r="Q1998" i="39"/>
  <c r="R1998" i="39" s="1"/>
  <c r="Q1996" i="39"/>
  <c r="R1996" i="39" s="1"/>
  <c r="Q1988" i="39"/>
  <c r="R1988" i="39" s="1"/>
  <c r="Q1957" i="39"/>
  <c r="R1957" i="39" s="1"/>
  <c r="Q1956" i="39"/>
  <c r="R1956" i="39" s="1"/>
  <c r="Q1946" i="39"/>
  <c r="R1946" i="39" s="1"/>
  <c r="Q1943" i="39"/>
  <c r="R1943" i="39" s="1"/>
  <c r="Q1924" i="39"/>
  <c r="R1924" i="39" s="1"/>
  <c r="Q1911" i="39"/>
  <c r="R1911" i="39" s="1"/>
  <c r="Q1907" i="39"/>
  <c r="R1907" i="39" s="1"/>
  <c r="Q1906" i="39"/>
  <c r="R1906" i="39" s="1"/>
  <c r="Q1905" i="39"/>
  <c r="R1905" i="39" s="1"/>
  <c r="Q1904" i="39"/>
  <c r="R1904" i="39" s="1"/>
  <c r="Q1839" i="39"/>
  <c r="R1839" i="39" s="1"/>
  <c r="Q1838" i="39"/>
  <c r="R1838" i="39" s="1"/>
  <c r="Q1836" i="39"/>
  <c r="R1836" i="39" s="1"/>
  <c r="Q1824" i="39"/>
  <c r="R1824" i="39" s="1"/>
  <c r="Q1823" i="39"/>
  <c r="R1823" i="39" s="1"/>
  <c r="Q1819" i="39"/>
  <c r="R1819" i="39" s="1"/>
  <c r="Q1818" i="39"/>
  <c r="R1818" i="39" s="1"/>
  <c r="Q1816" i="39"/>
  <c r="R1816" i="39" s="1"/>
  <c r="Q1814" i="39"/>
  <c r="R1814" i="39" s="1"/>
  <c r="Q1807" i="39"/>
  <c r="R1807" i="39" s="1"/>
  <c r="Q1804" i="39"/>
  <c r="R1804" i="39" s="1"/>
  <c r="Q1803" i="39"/>
  <c r="R1803" i="39" s="1"/>
  <c r="Q1791" i="39"/>
  <c r="R1791" i="39" s="1"/>
  <c r="Q1780" i="39"/>
  <c r="R1780" i="39" s="1"/>
  <c r="Q1759" i="39"/>
  <c r="R1759" i="39" s="1"/>
  <c r="Q1758" i="39"/>
  <c r="R1758" i="39" s="1"/>
  <c r="Q1749" i="39"/>
  <c r="R1749" i="39" s="1"/>
  <c r="Q1746" i="39"/>
  <c r="R1746" i="39" s="1"/>
  <c r="Q1717" i="39"/>
  <c r="R1717" i="39" s="1"/>
  <c r="Q1716" i="39"/>
  <c r="R1716" i="39" s="1"/>
  <c r="Q1674" i="39"/>
  <c r="R1674" i="39" s="1"/>
  <c r="Q1672" i="39"/>
  <c r="R1672" i="39" s="1"/>
  <c r="Q1671" i="39"/>
  <c r="R1671" i="39" s="1"/>
  <c r="Q1665" i="39"/>
  <c r="R1665" i="39" s="1"/>
  <c r="Q1661" i="39"/>
  <c r="R1661" i="39" s="1"/>
  <c r="Q1635" i="39"/>
  <c r="R1635" i="39" s="1"/>
  <c r="Q1634" i="39"/>
  <c r="R1634" i="39" s="1"/>
  <c r="Q1613" i="39"/>
  <c r="R1613" i="39" s="1"/>
  <c r="Q1611" i="39"/>
  <c r="R1611" i="39" s="1"/>
  <c r="Q1608" i="39"/>
  <c r="R1608" i="39" s="1"/>
  <c r="Q1563" i="39"/>
  <c r="R1563" i="39" s="1"/>
  <c r="Q1555" i="39"/>
  <c r="R1555" i="39" s="1"/>
  <c r="Q1551" i="39"/>
  <c r="R1551" i="39" s="1"/>
  <c r="Q1544" i="39"/>
  <c r="R1544" i="39" s="1"/>
  <c r="Q1539" i="39"/>
  <c r="R1539" i="39" s="1"/>
  <c r="Q1537" i="39"/>
  <c r="R1537" i="39" s="1"/>
  <c r="Q1519" i="39"/>
  <c r="R1519" i="39" s="1"/>
  <c r="Q1512" i="39"/>
  <c r="R1512" i="39" s="1"/>
  <c r="Q1511" i="39"/>
  <c r="R1511" i="39" s="1"/>
  <c r="Q1510" i="39"/>
  <c r="R1510" i="39" s="1"/>
  <c r="Q1509" i="39"/>
  <c r="R1509" i="39" s="1"/>
  <c r="Q1492" i="39"/>
  <c r="R1492" i="39" s="1"/>
  <c r="Q1491" i="39"/>
  <c r="R1491" i="39" s="1"/>
  <c r="Q1490" i="39"/>
  <c r="R1490" i="39" s="1"/>
  <c r="Q1489" i="39"/>
  <c r="R1489" i="39" s="1"/>
  <c r="Q1462" i="39"/>
  <c r="R1462" i="39" s="1"/>
  <c r="Q1461" i="39"/>
  <c r="R1461" i="39" s="1"/>
  <c r="Q1451" i="39"/>
  <c r="R1451" i="39" s="1"/>
  <c r="Q1450" i="39"/>
  <c r="R1450" i="39" s="1"/>
  <c r="Q1449" i="39"/>
  <c r="R1449" i="39" s="1"/>
  <c r="Q1448" i="39"/>
  <c r="R1448" i="39" s="1"/>
  <c r="Q1444" i="39"/>
  <c r="R1444" i="39" s="1"/>
  <c r="Q1443" i="39"/>
  <c r="R1443" i="39" s="1"/>
  <c r="Q1442" i="39"/>
  <c r="R1442" i="39" s="1"/>
  <c r="Q1440" i="39"/>
  <c r="R1440" i="39" s="1"/>
  <c r="Q1420" i="39"/>
  <c r="R1420" i="39" s="1"/>
  <c r="Q1419" i="39"/>
  <c r="R1419" i="39" s="1"/>
  <c r="Q1418" i="39"/>
  <c r="R1418" i="39" s="1"/>
  <c r="Q1417" i="39"/>
  <c r="R1417" i="39" s="1"/>
  <c r="Q1416" i="39"/>
  <c r="R1416" i="39" s="1"/>
  <c r="Q1415" i="39"/>
  <c r="R1415" i="39" s="1"/>
  <c r="Q1414" i="39"/>
  <c r="R1414" i="39" s="1"/>
  <c r="Q1387" i="39"/>
  <c r="R1387" i="39" s="1"/>
  <c r="Q1386" i="39"/>
  <c r="R1386" i="39" s="1"/>
  <c r="Q1384" i="39"/>
  <c r="R1384" i="39" s="1"/>
  <c r="Q1383" i="39"/>
  <c r="R1383" i="39" s="1"/>
  <c r="Q1382" i="39"/>
  <c r="R1382" i="39" s="1"/>
  <c r="Q1320" i="39"/>
  <c r="R1320" i="39" s="1"/>
  <c r="Q1309" i="39"/>
  <c r="R1309" i="39" s="1"/>
  <c r="Q1308" i="39"/>
  <c r="R1308" i="39" s="1"/>
  <c r="Q1306" i="39"/>
  <c r="R1306" i="39" s="1"/>
  <c r="Q1305" i="39"/>
  <c r="R1305" i="39" s="1"/>
  <c r="Q1270" i="39"/>
  <c r="R1270" i="39" s="1"/>
  <c r="Q1266" i="39"/>
  <c r="R1266" i="39" s="1"/>
  <c r="Q1247" i="39"/>
  <c r="R1247" i="39" s="1"/>
  <c r="Q1246" i="39"/>
  <c r="R1246" i="39" s="1"/>
  <c r="Q1244" i="39"/>
  <c r="R1244" i="39" s="1"/>
  <c r="Q1243" i="39"/>
  <c r="R1243" i="39" s="1"/>
  <c r="Q1242" i="39"/>
  <c r="R1242" i="39" s="1"/>
  <c r="Q1231" i="39"/>
  <c r="R1231" i="39" s="1"/>
  <c r="Q1218" i="39"/>
  <c r="R1218" i="39" s="1"/>
  <c r="Q1217" i="39"/>
  <c r="R1217" i="39" s="1"/>
  <c r="Q1196" i="39"/>
  <c r="R1196" i="39" s="1"/>
  <c r="Q1184" i="39"/>
  <c r="R1184" i="39" s="1"/>
  <c r="Q1183" i="39"/>
  <c r="R1183" i="39" s="1"/>
  <c r="Q1182" i="39"/>
  <c r="R1182" i="39" s="1"/>
  <c r="Q1179" i="39"/>
  <c r="R1179" i="39" s="1"/>
  <c r="Q1176" i="39"/>
  <c r="R1176" i="39" s="1"/>
  <c r="Q1174" i="39"/>
  <c r="R1174" i="39" s="1"/>
  <c r="Q1163" i="39"/>
  <c r="R1163" i="39" s="1"/>
  <c r="Q1136" i="39"/>
  <c r="R1136" i="39" s="1"/>
  <c r="Q1134" i="39"/>
  <c r="R1134" i="39" s="1"/>
  <c r="Q1131" i="39"/>
  <c r="R1131" i="39" s="1"/>
  <c r="Q1130" i="39"/>
  <c r="R1130" i="39" s="1"/>
  <c r="Q1122" i="39"/>
  <c r="R1122" i="39" s="1"/>
  <c r="Q1102" i="39"/>
  <c r="R1102" i="39" s="1"/>
  <c r="Q1101" i="39"/>
  <c r="R1101" i="39" s="1"/>
  <c r="Q1100" i="39"/>
  <c r="R1100" i="39" s="1"/>
  <c r="Q1099" i="39"/>
  <c r="R1099" i="39" s="1"/>
  <c r="Q1098" i="39"/>
  <c r="R1098" i="39" s="1"/>
  <c r="Q1094" i="39"/>
  <c r="R1094" i="39" s="1"/>
  <c r="Q1082" i="39"/>
  <c r="R1082" i="39" s="1"/>
  <c r="Q1038" i="39"/>
  <c r="R1038" i="39" s="1"/>
  <c r="Q1037" i="39"/>
  <c r="R1037" i="39" s="1"/>
  <c r="Q1036" i="39"/>
  <c r="R1036" i="39" s="1"/>
  <c r="Q1035" i="39"/>
  <c r="R1035" i="39" s="1"/>
  <c r="Q1030" i="39"/>
  <c r="R1030" i="39" s="1"/>
  <c r="Q1029" i="39"/>
  <c r="R1029" i="39" s="1"/>
  <c r="Q1021" i="39"/>
  <c r="R1021" i="39" s="1"/>
  <c r="Q1017" i="39"/>
  <c r="R1017" i="39" s="1"/>
  <c r="Q1016" i="39"/>
  <c r="R1016" i="39" s="1"/>
  <c r="Q1015" i="39"/>
  <c r="R1015" i="39" s="1"/>
  <c r="Q1013" i="39"/>
  <c r="R1013" i="39" s="1"/>
  <c r="Q1006" i="39"/>
  <c r="R1006" i="39" s="1"/>
  <c r="Q1005" i="39"/>
  <c r="R1005" i="39" s="1"/>
  <c r="Q977" i="39"/>
  <c r="R977" i="39" s="1"/>
  <c r="Q976" i="39"/>
  <c r="R976" i="39" s="1"/>
  <c r="Q963" i="39"/>
  <c r="R963" i="39" s="1"/>
  <c r="Q952" i="39"/>
  <c r="R952" i="39" s="1"/>
  <c r="Q951" i="39"/>
  <c r="R951" i="39" s="1"/>
  <c r="Q950" i="39"/>
  <c r="R950" i="39" s="1"/>
  <c r="Q935" i="39"/>
  <c r="R935" i="39" s="1"/>
  <c r="Q934" i="39"/>
  <c r="R934" i="39" s="1"/>
  <c r="Q923" i="39"/>
  <c r="R923" i="39" s="1"/>
  <c r="Q905" i="39"/>
  <c r="R905" i="39" s="1"/>
  <c r="Q899" i="39"/>
  <c r="R899" i="39" s="1"/>
  <c r="Q868" i="39"/>
  <c r="R868" i="39" s="1"/>
  <c r="Q813" i="39"/>
  <c r="R813" i="39" s="1"/>
  <c r="Q812" i="39"/>
  <c r="R812" i="39" s="1"/>
  <c r="Q773" i="39"/>
  <c r="R773" i="39" s="1"/>
  <c r="Q753" i="39"/>
  <c r="R753" i="39" s="1"/>
  <c r="Q748" i="39"/>
  <c r="R748" i="39" s="1"/>
  <c r="Q720" i="39"/>
  <c r="R720" i="39" s="1"/>
  <c r="Q719" i="39"/>
  <c r="R719" i="39" s="1"/>
  <c r="Q717" i="39"/>
  <c r="R717" i="39" s="1"/>
  <c r="Q716" i="39"/>
  <c r="R716" i="39" s="1"/>
  <c r="Q711" i="39"/>
  <c r="R711" i="39" s="1"/>
  <c r="Q710" i="39"/>
  <c r="R710" i="39" s="1"/>
  <c r="Q708" i="39"/>
  <c r="R708" i="39" s="1"/>
  <c r="Q707" i="39"/>
  <c r="R707" i="39" s="1"/>
  <c r="Q685" i="39"/>
  <c r="R685" i="39" s="1"/>
  <c r="Q653" i="39"/>
  <c r="R653" i="39" s="1"/>
  <c r="Q652" i="39"/>
  <c r="R652" i="39" s="1"/>
  <c r="Q649" i="39"/>
  <c r="R649" i="39" s="1"/>
  <c r="Q647" i="39"/>
  <c r="R647" i="39" s="1"/>
  <c r="Q632" i="39"/>
  <c r="R632" i="39" s="1"/>
  <c r="Q630" i="39"/>
  <c r="R630" i="39" s="1"/>
  <c r="Q626" i="39"/>
  <c r="R626" i="39" s="1"/>
  <c r="Q623" i="39"/>
  <c r="R623" i="39" s="1"/>
  <c r="Q617" i="39"/>
  <c r="R617" i="39" s="1"/>
  <c r="Q589" i="39"/>
  <c r="R589" i="39" s="1"/>
  <c r="Q583" i="39"/>
  <c r="R583" i="39" s="1"/>
  <c r="Q568" i="39"/>
  <c r="R568" i="39" s="1"/>
  <c r="Q506" i="39"/>
  <c r="R506" i="39" s="1"/>
  <c r="Q503" i="39"/>
  <c r="R503" i="39" s="1"/>
  <c r="Q501" i="39"/>
  <c r="R501" i="39" s="1"/>
  <c r="Q500" i="39"/>
  <c r="R500" i="39" s="1"/>
  <c r="Q496" i="39"/>
  <c r="R496" i="39" s="1"/>
  <c r="Q484" i="39"/>
  <c r="R484" i="39" s="1"/>
  <c r="Q466" i="39"/>
  <c r="R466" i="39" s="1"/>
  <c r="Q465" i="39"/>
  <c r="R465" i="39" s="1"/>
  <c r="Q452" i="39"/>
  <c r="R452" i="39" s="1"/>
  <c r="Q450" i="39"/>
  <c r="R450" i="39" s="1"/>
  <c r="Q446" i="39"/>
  <c r="R446" i="39" s="1"/>
  <c r="Q444" i="39"/>
  <c r="R444" i="39" s="1"/>
  <c r="Q441" i="39"/>
  <c r="R441" i="39" s="1"/>
  <c r="Q440" i="39"/>
  <c r="R440" i="39" s="1"/>
  <c r="Q426" i="39"/>
  <c r="R426" i="39" s="1"/>
  <c r="Q425" i="39"/>
  <c r="R425" i="39" s="1"/>
  <c r="Q422" i="39"/>
  <c r="R422" i="39" s="1"/>
  <c r="Q397" i="39"/>
  <c r="R397" i="39" s="1"/>
  <c r="Q396" i="39"/>
  <c r="R396" i="39" s="1"/>
  <c r="Q393" i="39"/>
  <c r="R393" i="39" s="1"/>
  <c r="Q390" i="39"/>
  <c r="R390" i="39" s="1"/>
  <c r="Q375" i="39"/>
  <c r="R375" i="39" s="1"/>
  <c r="Q363" i="39"/>
  <c r="R363" i="39" s="1"/>
  <c r="Q360" i="39"/>
  <c r="R360" i="39" s="1"/>
  <c r="Q358" i="39"/>
  <c r="R358" i="39" s="1"/>
  <c r="Q335" i="39"/>
  <c r="R335" i="39" s="1"/>
  <c r="Q319" i="39"/>
  <c r="R319" i="39" s="1"/>
  <c r="Q310" i="39"/>
  <c r="R310" i="39" s="1"/>
  <c r="Q305" i="39"/>
  <c r="R305" i="39" s="1"/>
  <c r="Q292" i="39"/>
  <c r="R292" i="39" s="1"/>
  <c r="Q284" i="39"/>
  <c r="R284" i="39" s="1"/>
  <c r="Q283" i="39"/>
  <c r="R283" i="39" s="1"/>
  <c r="Q269" i="39"/>
  <c r="R269" i="39" s="1"/>
  <c r="Q266" i="39"/>
  <c r="R266" i="39" s="1"/>
  <c r="Q231" i="39"/>
  <c r="R231" i="39" s="1"/>
  <c r="Q210" i="39"/>
  <c r="R210" i="39" s="1"/>
  <c r="Q208" i="39"/>
  <c r="R208" i="39" s="1"/>
  <c r="Q197" i="39"/>
  <c r="R197" i="39" s="1"/>
  <c r="Q196" i="39"/>
  <c r="R196" i="39" s="1"/>
  <c r="Q190" i="39"/>
  <c r="R190" i="39" s="1"/>
  <c r="Q189" i="39"/>
  <c r="R189" i="39" s="1"/>
  <c r="Q188" i="39"/>
  <c r="R188" i="39" s="1"/>
  <c r="Q181" i="39"/>
  <c r="R181" i="39" s="1"/>
  <c r="Q179" i="39"/>
  <c r="R179" i="39" s="1"/>
  <c r="Q170" i="39"/>
  <c r="R170" i="39" s="1"/>
  <c r="Q139" i="39"/>
  <c r="R139" i="39" s="1"/>
  <c r="Q129" i="39"/>
  <c r="R129" i="39" s="1"/>
  <c r="Q111" i="39"/>
  <c r="R111" i="39" s="1"/>
  <c r="Q110" i="39"/>
  <c r="R110" i="39" s="1"/>
  <c r="Q109" i="39"/>
  <c r="R109" i="39" s="1"/>
  <c r="Q108" i="39"/>
  <c r="R108" i="39" s="1"/>
  <c r="Q107" i="39"/>
  <c r="R107" i="39" s="1"/>
  <c r="Q106" i="39"/>
  <c r="R106" i="39" s="1"/>
  <c r="Q105" i="39"/>
  <c r="R105" i="39" s="1"/>
  <c r="Q104" i="39"/>
  <c r="R104" i="39" s="1"/>
  <c r="Q100" i="39"/>
  <c r="R100" i="39" s="1"/>
  <c r="Q93" i="39"/>
  <c r="R93" i="39" s="1"/>
  <c r="Q29" i="39"/>
  <c r="R29" i="39" s="1"/>
  <c r="Q24" i="39"/>
  <c r="R24" i="39" s="1"/>
  <c r="Q18" i="39"/>
  <c r="R18" i="39" s="1"/>
  <c r="Q14" i="39"/>
  <c r="R14" i="39" s="1"/>
  <c r="Q12" i="39"/>
  <c r="R12" i="39" s="1"/>
  <c r="Q2064" i="39"/>
  <c r="R2064" i="39" s="1"/>
  <c r="Q2063" i="39"/>
  <c r="R2063" i="39" s="1"/>
  <c r="Q2062" i="39"/>
  <c r="R2062" i="39" s="1"/>
  <c r="Q2061" i="39"/>
  <c r="R2061" i="39" s="1"/>
  <c r="Q2047" i="39"/>
  <c r="R2047" i="39" s="1"/>
  <c r="Q2046" i="39"/>
  <c r="R2046" i="39" s="1"/>
  <c r="Q2043" i="39"/>
  <c r="R2043" i="39" s="1"/>
  <c r="Q1991" i="39"/>
  <c r="R1991" i="39" s="1"/>
  <c r="Q1961" i="39"/>
  <c r="R1961" i="39" s="1"/>
  <c r="Q1903" i="39"/>
  <c r="R1903" i="39" s="1"/>
  <c r="Q1902" i="39"/>
  <c r="R1902" i="39" s="1"/>
  <c r="Q1901" i="39"/>
  <c r="R1901" i="39" s="1"/>
  <c r="Q1881" i="39"/>
  <c r="R1881" i="39" s="1"/>
  <c r="Q1877" i="39"/>
  <c r="R1877" i="39" s="1"/>
  <c r="Q1874" i="39"/>
  <c r="R1874" i="39" s="1"/>
  <c r="Q1837" i="39"/>
  <c r="R1837" i="39" s="1"/>
  <c r="Q1801" i="39"/>
  <c r="R1801" i="39" s="1"/>
  <c r="Q1800" i="39"/>
  <c r="R1800" i="39" s="1"/>
  <c r="Q1799" i="39"/>
  <c r="R1799" i="39" s="1"/>
  <c r="Q1739" i="39"/>
  <c r="R1739" i="39" s="1"/>
  <c r="Q1738" i="39"/>
  <c r="R1738" i="39" s="1"/>
  <c r="Q1737" i="39"/>
  <c r="R1737" i="39" s="1"/>
  <c r="Q1736" i="39"/>
  <c r="R1736" i="39" s="1"/>
  <c r="Q1735" i="39"/>
  <c r="R1735" i="39" s="1"/>
  <c r="Q1734" i="39"/>
  <c r="R1734" i="39" s="1"/>
  <c r="Q1731" i="39"/>
  <c r="R1731" i="39" s="1"/>
  <c r="Q1730" i="39"/>
  <c r="R1730" i="39" s="1"/>
  <c r="Q1729" i="39"/>
  <c r="R1729" i="39" s="1"/>
  <c r="Q1728" i="39"/>
  <c r="R1728" i="39" s="1"/>
  <c r="Q1727" i="39"/>
  <c r="R1727" i="39" s="1"/>
  <c r="Q1726" i="39"/>
  <c r="R1726" i="39" s="1"/>
  <c r="Q1725" i="39"/>
  <c r="R1725" i="39" s="1"/>
  <c r="Q1724" i="39"/>
  <c r="R1724" i="39" s="1"/>
  <c r="Q1723" i="39"/>
  <c r="R1723" i="39" s="1"/>
  <c r="Q1722" i="39"/>
  <c r="R1722" i="39" s="1"/>
  <c r="Q1721" i="39"/>
  <c r="R1721" i="39" s="1"/>
  <c r="Q1720" i="39"/>
  <c r="R1720" i="39" s="1"/>
  <c r="Q1719" i="39"/>
  <c r="R1719" i="39" s="1"/>
  <c r="Q1718" i="39"/>
  <c r="R1718" i="39" s="1"/>
  <c r="Q1690" i="39"/>
  <c r="R1690" i="39" s="1"/>
  <c r="Q1689" i="39"/>
  <c r="R1689" i="39" s="1"/>
  <c r="Q1678" i="39"/>
  <c r="R1678" i="39" s="1"/>
  <c r="Q1657" i="39"/>
  <c r="R1657" i="39" s="1"/>
  <c r="Q1656" i="39"/>
  <c r="R1656" i="39" s="1"/>
  <c r="Q1651" i="39"/>
  <c r="R1651" i="39" s="1"/>
  <c r="Q1650" i="39"/>
  <c r="R1650" i="39" s="1"/>
  <c r="Q1649" i="39"/>
  <c r="R1649" i="39" s="1"/>
  <c r="Q1648" i="39"/>
  <c r="R1648" i="39" s="1"/>
  <c r="Q1647" i="39"/>
  <c r="R1647" i="39" s="1"/>
  <c r="Q1646" i="39"/>
  <c r="R1646" i="39" s="1"/>
  <c r="Q1642" i="39"/>
  <c r="R1642" i="39" s="1"/>
  <c r="Q1637" i="39"/>
  <c r="R1637" i="39" s="1"/>
  <c r="Q1636" i="39"/>
  <c r="R1636" i="39" s="1"/>
  <c r="Q1590" i="39"/>
  <c r="R1590" i="39" s="1"/>
  <c r="Q1589" i="39"/>
  <c r="R1589" i="39" s="1"/>
  <c r="Q1588" i="39"/>
  <c r="R1588" i="39" s="1"/>
  <c r="Q1587" i="39"/>
  <c r="R1587" i="39" s="1"/>
  <c r="Q1586" i="39"/>
  <c r="R1586" i="39" s="1"/>
  <c r="Q1585" i="39"/>
  <c r="R1585" i="39" s="1"/>
  <c r="Q1584" i="39"/>
  <c r="R1584" i="39" s="1"/>
  <c r="Q1583" i="39"/>
  <c r="R1583" i="39" s="1"/>
  <c r="Q1582" i="39"/>
  <c r="R1582" i="39" s="1"/>
  <c r="Q1581" i="39"/>
  <c r="R1581" i="39" s="1"/>
  <c r="Q1580" i="39"/>
  <c r="R1580" i="39" s="1"/>
  <c r="Q1579" i="39"/>
  <c r="R1579" i="39" s="1"/>
  <c r="Q1578" i="39"/>
  <c r="R1578" i="39" s="1"/>
  <c r="Q1577" i="39"/>
  <c r="R1577" i="39" s="1"/>
  <c r="Q1550" i="39"/>
  <c r="R1550" i="39" s="1"/>
  <c r="Q1549" i="39"/>
  <c r="R1549" i="39" s="1"/>
  <c r="Q1518" i="39"/>
  <c r="R1518" i="39" s="1"/>
  <c r="Q1503" i="39"/>
  <c r="R1503" i="39" s="1"/>
  <c r="Q1501" i="39"/>
  <c r="R1501" i="39" s="1"/>
  <c r="Q1481" i="39"/>
  <c r="R1481" i="39" s="1"/>
  <c r="Q1459" i="39"/>
  <c r="R1459" i="39" s="1"/>
  <c r="Q1458" i="39"/>
  <c r="R1458" i="39" s="1"/>
  <c r="Q1457" i="39"/>
  <c r="R1457" i="39" s="1"/>
  <c r="Q1436" i="39"/>
  <c r="R1436" i="39" s="1"/>
  <c r="Q1435" i="39"/>
  <c r="R1435" i="39" s="1"/>
  <c r="Q1434" i="39"/>
  <c r="R1434" i="39" s="1"/>
  <c r="Q1433" i="39"/>
  <c r="R1433" i="39" s="1"/>
  <c r="Q1432" i="39"/>
  <c r="R1432" i="39" s="1"/>
  <c r="Q1431" i="39"/>
  <c r="R1431" i="39" s="1"/>
  <c r="Q1430" i="39"/>
  <c r="R1430" i="39" s="1"/>
  <c r="Q1429" i="39"/>
  <c r="R1429" i="39" s="1"/>
  <c r="Q1428" i="39"/>
  <c r="R1428" i="39" s="1"/>
  <c r="Q1412" i="39"/>
  <c r="R1412" i="39" s="1"/>
  <c r="Q1401" i="39"/>
  <c r="R1401" i="39" s="1"/>
  <c r="Q1388" i="39"/>
  <c r="R1388" i="39" s="1"/>
  <c r="Q1381" i="39"/>
  <c r="R1381" i="39" s="1"/>
  <c r="Q1376" i="39"/>
  <c r="R1376" i="39" s="1"/>
  <c r="Q1354" i="39"/>
  <c r="R1354" i="39" s="1"/>
  <c r="Q1353" i="39"/>
  <c r="R1353" i="39" s="1"/>
  <c r="Q1346" i="39"/>
  <c r="R1346" i="39" s="1"/>
  <c r="Q1345" i="39"/>
  <c r="R1345" i="39" s="1"/>
  <c r="Q1339" i="39"/>
  <c r="R1339" i="39" s="1"/>
  <c r="Q1328" i="39"/>
  <c r="R1328" i="39" s="1"/>
  <c r="Q1316" i="39"/>
  <c r="R1316" i="39" s="1"/>
  <c r="Q1301" i="39"/>
  <c r="R1301" i="39" s="1"/>
  <c r="Q1284" i="39"/>
  <c r="R1284" i="39" s="1"/>
  <c r="Q1283" i="39"/>
  <c r="R1283" i="39" s="1"/>
  <c r="Q1282" i="39"/>
  <c r="R1282" i="39" s="1"/>
  <c r="Q1281" i="39"/>
  <c r="R1281" i="39" s="1"/>
  <c r="Q1280" i="39"/>
  <c r="R1280" i="39" s="1"/>
  <c r="Q1279" i="39"/>
  <c r="R1279" i="39" s="1"/>
  <c r="Q1276" i="39"/>
  <c r="R1276" i="39" s="1"/>
  <c r="Q1275" i="39"/>
  <c r="R1275" i="39" s="1"/>
  <c r="Q1269" i="39"/>
  <c r="R1269" i="39" s="1"/>
  <c r="Q1267" i="39"/>
  <c r="R1267" i="39" s="1"/>
  <c r="Q1223" i="39"/>
  <c r="R1223" i="39" s="1"/>
  <c r="Q1186" i="39"/>
  <c r="R1186" i="39" s="1"/>
  <c r="Q1155" i="39"/>
  <c r="R1155" i="39" s="1"/>
  <c r="Q1154" i="39"/>
  <c r="R1154" i="39" s="1"/>
  <c r="Q1153" i="39"/>
  <c r="R1153" i="39" s="1"/>
  <c r="Q1152" i="39"/>
  <c r="R1152" i="39" s="1"/>
  <c r="Q1151" i="39"/>
  <c r="R1151" i="39" s="1"/>
  <c r="Q1150" i="39"/>
  <c r="R1150" i="39" s="1"/>
  <c r="Q1149" i="39"/>
  <c r="R1149" i="39" s="1"/>
  <c r="Q1148" i="39"/>
  <c r="R1148" i="39" s="1"/>
  <c r="Q1147" i="39"/>
  <c r="R1147" i="39" s="1"/>
  <c r="Q1139" i="39"/>
  <c r="R1139" i="39" s="1"/>
  <c r="Q1127" i="39"/>
  <c r="R1127" i="39" s="1"/>
  <c r="Q1023" i="39"/>
  <c r="R1023" i="39" s="1"/>
  <c r="Q1022" i="39"/>
  <c r="R1022" i="39" s="1"/>
  <c r="Q999" i="39"/>
  <c r="R999" i="39" s="1"/>
  <c r="Q998" i="39"/>
  <c r="R998" i="39" s="1"/>
  <c r="Q997" i="39"/>
  <c r="R997" i="39" s="1"/>
  <c r="Q985" i="39"/>
  <c r="R985" i="39" s="1"/>
  <c r="Q971" i="39"/>
  <c r="R971" i="39" s="1"/>
  <c r="Q928" i="39"/>
  <c r="R928" i="39" s="1"/>
  <c r="Q927" i="39"/>
  <c r="R927" i="39" s="1"/>
  <c r="Q926" i="39"/>
  <c r="R926" i="39" s="1"/>
  <c r="Q925" i="39"/>
  <c r="R925" i="39" s="1"/>
  <c r="Q924" i="39"/>
  <c r="R924" i="39" s="1"/>
  <c r="Q914" i="39"/>
  <c r="R914" i="39" s="1"/>
  <c r="Q912" i="39"/>
  <c r="R912" i="39" s="1"/>
  <c r="Q911" i="39"/>
  <c r="R911" i="39" s="1"/>
  <c r="Q910" i="39"/>
  <c r="R910" i="39" s="1"/>
  <c r="Q909" i="39"/>
  <c r="R909" i="39" s="1"/>
  <c r="Q908" i="39"/>
  <c r="R908" i="39" s="1"/>
  <c r="Q907" i="39"/>
  <c r="R907" i="39" s="1"/>
  <c r="Q896" i="39"/>
  <c r="R896" i="39" s="1"/>
  <c r="Q870" i="39"/>
  <c r="R870" i="39" s="1"/>
  <c r="Q859" i="39"/>
  <c r="R859" i="39" s="1"/>
  <c r="Q840" i="39"/>
  <c r="R840" i="39" s="1"/>
  <c r="Q839" i="39"/>
  <c r="R839" i="39" s="1"/>
  <c r="Q829" i="39"/>
  <c r="R829" i="39" s="1"/>
  <c r="Q819" i="39"/>
  <c r="R819" i="39" s="1"/>
  <c r="Q818" i="39"/>
  <c r="R818" i="39" s="1"/>
  <c r="Q817" i="39"/>
  <c r="R817" i="39" s="1"/>
  <c r="Q816" i="39"/>
  <c r="R816" i="39" s="1"/>
  <c r="Q811" i="39"/>
  <c r="R811" i="39" s="1"/>
  <c r="Q810" i="39"/>
  <c r="R810" i="39" s="1"/>
  <c r="Q808" i="39"/>
  <c r="R808" i="39" s="1"/>
  <c r="Q807" i="39"/>
  <c r="R807" i="39" s="1"/>
  <c r="Q806" i="39"/>
  <c r="R806" i="39" s="1"/>
  <c r="Q742" i="39"/>
  <c r="R742" i="39" s="1"/>
  <c r="Q741" i="39"/>
  <c r="R741" i="39" s="1"/>
  <c r="Q740" i="39"/>
  <c r="R740" i="39" s="1"/>
  <c r="Q739" i="39"/>
  <c r="R739" i="39" s="1"/>
  <c r="Q738" i="39"/>
  <c r="R738" i="39" s="1"/>
  <c r="Q733" i="39"/>
  <c r="R733" i="39" s="1"/>
  <c r="Q732" i="39"/>
  <c r="R732" i="39" s="1"/>
  <c r="Q731" i="39"/>
  <c r="R731" i="39" s="1"/>
  <c r="Q715" i="39"/>
  <c r="R715" i="39" s="1"/>
  <c r="Q714" i="39"/>
  <c r="R714" i="39" s="1"/>
  <c r="Q709" i="39"/>
  <c r="R709" i="39" s="1"/>
  <c r="Q703" i="39"/>
  <c r="R703" i="39" s="1"/>
  <c r="Q702" i="39"/>
  <c r="R702" i="39" s="1"/>
  <c r="Q690" i="39"/>
  <c r="R690" i="39" s="1"/>
  <c r="Q689" i="39"/>
  <c r="R689" i="39" s="1"/>
  <c r="Q688" i="39"/>
  <c r="R688" i="39" s="1"/>
  <c r="Q687" i="39"/>
  <c r="R687" i="39" s="1"/>
  <c r="Q683" i="39"/>
  <c r="R683" i="39" s="1"/>
  <c r="Q682" i="39"/>
  <c r="R682" i="39" s="1"/>
  <c r="Q643" i="39"/>
  <c r="R643" i="39" s="1"/>
  <c r="Q642" i="39"/>
  <c r="R642" i="39" s="1"/>
  <c r="Q641" i="39"/>
  <c r="R641" i="39" s="1"/>
  <c r="Q640" i="39"/>
  <c r="R640" i="39" s="1"/>
  <c r="Q639" i="39"/>
  <c r="R639" i="39" s="1"/>
  <c r="Q637" i="39"/>
  <c r="R637" i="39" s="1"/>
  <c r="Q636" i="39"/>
  <c r="R636" i="39" s="1"/>
  <c r="Q635" i="39"/>
  <c r="R635" i="39" s="1"/>
  <c r="Q634" i="39"/>
  <c r="R634" i="39" s="1"/>
  <c r="Q619" i="39"/>
  <c r="R619" i="39" s="1"/>
  <c r="Q618" i="39"/>
  <c r="R618" i="39" s="1"/>
  <c r="Q606" i="39"/>
  <c r="R606" i="39" s="1"/>
  <c r="Q605" i="39"/>
  <c r="R605" i="39" s="1"/>
  <c r="Q604" i="39"/>
  <c r="R604" i="39" s="1"/>
  <c r="Q603" i="39"/>
  <c r="R603" i="39" s="1"/>
  <c r="Q602" i="39"/>
  <c r="R602" i="39" s="1"/>
  <c r="Q601" i="39"/>
  <c r="R601" i="39" s="1"/>
  <c r="Q600" i="39"/>
  <c r="R600" i="39" s="1"/>
  <c r="Q599" i="39"/>
  <c r="R599" i="39" s="1"/>
  <c r="Q598" i="39"/>
  <c r="R598" i="39" s="1"/>
  <c r="Q597" i="39"/>
  <c r="R597" i="39" s="1"/>
  <c r="Q596" i="39"/>
  <c r="R596" i="39" s="1"/>
  <c r="Q595" i="39"/>
  <c r="R595" i="39" s="1"/>
  <c r="Q594" i="39"/>
  <c r="R594" i="39" s="1"/>
  <c r="Q593" i="39"/>
  <c r="R593" i="39" s="1"/>
  <c r="Q538" i="39"/>
  <c r="R538" i="39" s="1"/>
  <c r="Q514" i="39"/>
  <c r="R514" i="39" s="1"/>
  <c r="Q511" i="39"/>
  <c r="R511" i="39" s="1"/>
  <c r="Q510" i="39"/>
  <c r="R510" i="39" s="1"/>
  <c r="Q509" i="39"/>
  <c r="R509" i="39" s="1"/>
  <c r="Q507" i="39"/>
  <c r="R507" i="39" s="1"/>
  <c r="Q504" i="39"/>
  <c r="R504" i="39" s="1"/>
  <c r="Q486" i="39"/>
  <c r="R486" i="39" s="1"/>
  <c r="Q470" i="39"/>
  <c r="R470" i="39" s="1"/>
  <c r="Q468" i="39"/>
  <c r="R468" i="39" s="1"/>
  <c r="Q438" i="39"/>
  <c r="R438" i="39" s="1"/>
  <c r="Q437" i="39"/>
  <c r="R437" i="39" s="1"/>
  <c r="Q436" i="39"/>
  <c r="R436" i="39" s="1"/>
  <c r="Q435" i="39"/>
  <c r="R435" i="39" s="1"/>
  <c r="Q434" i="39"/>
  <c r="R434" i="39" s="1"/>
  <c r="Q433" i="39"/>
  <c r="R433" i="39" s="1"/>
  <c r="Q432" i="39"/>
  <c r="R432" i="39" s="1"/>
  <c r="Q431" i="39"/>
  <c r="R431" i="39" s="1"/>
  <c r="Q430" i="39"/>
  <c r="R430" i="39" s="1"/>
  <c r="Q429" i="39"/>
  <c r="R429" i="39" s="1"/>
  <c r="Q428" i="39"/>
  <c r="R428" i="39" s="1"/>
  <c r="Q427" i="39"/>
  <c r="R427" i="39" s="1"/>
  <c r="Q420" i="39"/>
  <c r="R420" i="39" s="1"/>
  <c r="Q419" i="39"/>
  <c r="R419" i="39" s="1"/>
  <c r="Q413" i="39"/>
  <c r="R413" i="39" s="1"/>
  <c r="Q412" i="39"/>
  <c r="R412" i="39" s="1"/>
  <c r="Q406" i="39"/>
  <c r="R406" i="39" s="1"/>
  <c r="Q402" i="39"/>
  <c r="R402" i="39" s="1"/>
  <c r="Q401" i="39"/>
  <c r="R401" i="39" s="1"/>
  <c r="Q394" i="39"/>
  <c r="R394" i="39" s="1"/>
  <c r="Q392" i="39"/>
  <c r="R392" i="39" s="1"/>
  <c r="Q348" i="39"/>
  <c r="R348" i="39" s="1"/>
  <c r="Q347" i="39"/>
  <c r="R347" i="39" s="1"/>
  <c r="Q346" i="39"/>
  <c r="R346" i="39" s="1"/>
  <c r="Q345" i="39"/>
  <c r="R345" i="39" s="1"/>
  <c r="Q331" i="39"/>
  <c r="R331" i="39" s="1"/>
  <c r="Q323" i="39"/>
  <c r="R323" i="39" s="1"/>
  <c r="Q265" i="39"/>
  <c r="R265" i="39" s="1"/>
  <c r="Q259" i="39"/>
  <c r="R259" i="39" s="1"/>
  <c r="Q247" i="39"/>
  <c r="R247" i="39" s="1"/>
  <c r="Q246" i="39"/>
  <c r="R246" i="39" s="1"/>
  <c r="Q238" i="39"/>
  <c r="R238" i="39" s="1"/>
  <c r="Q236" i="39"/>
  <c r="R236" i="39" s="1"/>
  <c r="Q234" i="39"/>
  <c r="R234" i="39" s="1"/>
  <c r="Q232" i="39"/>
  <c r="R232" i="39" s="1"/>
  <c r="Q224" i="39"/>
  <c r="R224" i="39" s="1"/>
  <c r="Q220" i="39"/>
  <c r="R220" i="39" s="1"/>
  <c r="Q219" i="39"/>
  <c r="R219" i="39" s="1"/>
  <c r="Q218" i="39"/>
  <c r="R218" i="39" s="1"/>
  <c r="Q215" i="39"/>
  <c r="R215" i="39" s="1"/>
  <c r="Q214" i="39"/>
  <c r="R214" i="39" s="1"/>
  <c r="Q213" i="39"/>
  <c r="R213" i="39" s="1"/>
  <c r="Q212" i="39"/>
  <c r="R212" i="39" s="1"/>
  <c r="Q176" i="39"/>
  <c r="R176" i="39" s="1"/>
  <c r="Q173" i="39"/>
  <c r="R173" i="39" s="1"/>
  <c r="Q88" i="39"/>
  <c r="R88" i="39" s="1"/>
  <c r="Q74" i="39"/>
  <c r="R74" i="39" s="1"/>
  <c r="Q73" i="39"/>
  <c r="R73" i="39" s="1"/>
  <c r="Q49" i="39"/>
  <c r="R49" i="39" s="1"/>
  <c r="Q48" i="39"/>
  <c r="R48" i="39" s="1"/>
  <c r="Q47" i="39"/>
  <c r="R47" i="39" s="1"/>
  <c r="Q46" i="39"/>
  <c r="R46" i="39" s="1"/>
  <c r="Q45" i="39"/>
  <c r="R45" i="39" s="1"/>
  <c r="Q4" i="39"/>
  <c r="R4" i="39" s="1"/>
  <c r="Q3" i="39"/>
  <c r="R3" i="39" s="1"/>
  <c r="U2078" i="39"/>
  <c r="W2078" i="39" s="1"/>
  <c r="J2072" i="39" l="1"/>
  <c r="K2071" i="39"/>
  <c r="R2066" i="39"/>
  <c r="W2080" i="39"/>
  <c r="F233" i="36"/>
  <c r="G233" i="36"/>
  <c r="F1061" i="36"/>
  <c r="F1248" i="36"/>
  <c r="G1248" i="36"/>
  <c r="D1403" i="36" a="1"/>
  <c r="D1403" i="36" s="1"/>
  <c r="F1415" i="36"/>
  <c r="G1415" i="36"/>
  <c r="G1478" i="36"/>
  <c r="F2145" i="36"/>
  <c r="G2145" i="36"/>
  <c r="F2369" i="36"/>
  <c r="G2369" i="36"/>
  <c r="F2376" i="36"/>
  <c r="G2376" i="36"/>
  <c r="G3077" i="36"/>
  <c r="F3095" i="36"/>
  <c r="G3095" i="36"/>
  <c r="F3104" i="36"/>
  <c r="G3104" i="36"/>
  <c r="G3107" i="36"/>
  <c r="F3155" i="36"/>
  <c r="F3322" i="36"/>
  <c r="G3322" i="36"/>
  <c r="G3452" i="36"/>
  <c r="F3631" i="36"/>
  <c r="G3631" i="36"/>
  <c r="F3689" i="36"/>
  <c r="G3689" i="36"/>
  <c r="F3766" i="36"/>
  <c r="G3766" i="36"/>
  <c r="F3843" i="36"/>
  <c r="G3843" i="36"/>
  <c r="F3867" i="36"/>
  <c r="F3891" i="36"/>
  <c r="F3894" i="36"/>
  <c r="J2073" i="39" l="1"/>
  <c r="K2072" i="39"/>
  <c r="AF203" i="29"/>
  <c r="AG203" i="29" s="1"/>
  <c r="AF195" i="29"/>
  <c r="AG195" i="29" s="1"/>
  <c r="BG3" i="22"/>
  <c r="BG4" i="22"/>
  <c r="BG5" i="22"/>
  <c r="BG6" i="22"/>
  <c r="BG7" i="22"/>
  <c r="BG8" i="22"/>
  <c r="BG9" i="22"/>
  <c r="BG10" i="22"/>
  <c r="BG11" i="22"/>
  <c r="BG12" i="22"/>
  <c r="BG13" i="22"/>
  <c r="BG14" i="22"/>
  <c r="BG15" i="22"/>
  <c r="BG16" i="22"/>
  <c r="BG17" i="22"/>
  <c r="BG18" i="22"/>
  <c r="BG19" i="22"/>
  <c r="BG20" i="22"/>
  <c r="BG21" i="22"/>
  <c r="BG22" i="22"/>
  <c r="BG23" i="22"/>
  <c r="BG24" i="22"/>
  <c r="BG25" i="22"/>
  <c r="BG26" i="22"/>
  <c r="BG27" i="22"/>
  <c r="BG28" i="22"/>
  <c r="BG29" i="22"/>
  <c r="BG30" i="22"/>
  <c r="BG31" i="22"/>
  <c r="BG32" i="22"/>
  <c r="BG33" i="22"/>
  <c r="BG34" i="22"/>
  <c r="BG35" i="22"/>
  <c r="BG36" i="22"/>
  <c r="BG37" i="22"/>
  <c r="BG38" i="22"/>
  <c r="BG39" i="22"/>
  <c r="BG40" i="22"/>
  <c r="BG41" i="22"/>
  <c r="BG42" i="22"/>
  <c r="BG43" i="22"/>
  <c r="BG44" i="22"/>
  <c r="BG45" i="22"/>
  <c r="BG46" i="22"/>
  <c r="BG47" i="22"/>
  <c r="BG48" i="22"/>
  <c r="BG49" i="22"/>
  <c r="BG50" i="22"/>
  <c r="BG2" i="22"/>
  <c r="J2074" i="39" l="1"/>
  <c r="K2073" i="39"/>
  <c r="J2075" i="39" l="1"/>
  <c r="K2074" i="39"/>
  <c r="J2076" i="39" l="1"/>
  <c r="K2075" i="39"/>
  <c r="J2077" i="39" l="1"/>
  <c r="K2076" i="39"/>
  <c r="J2078" i="39" l="1"/>
  <c r="K2077" i="39"/>
  <c r="J2079" i="39" l="1"/>
  <c r="K2078" i="39"/>
  <c r="J2080" i="39" l="1"/>
  <c r="J2081" i="39" s="1"/>
  <c r="K2079" i="39"/>
  <c r="K2082" i="39" s="1"/>
  <c r="K2086" i="3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<sst xmlns="http://schemas.openxmlformats.org/spreadsheetml/2006/main" count="162367" uniqueCount="26414">
  <si>
    <t>Work Order No.</t>
  </si>
  <si>
    <t>Work Order Line No.</t>
  </si>
  <si>
    <t>WO Journal Line No.</t>
  </si>
  <si>
    <t>Add Date</t>
  </si>
  <si>
    <t>Add User</t>
  </si>
  <si>
    <t>Add Time</t>
  </si>
  <si>
    <t>Material Batch No.</t>
  </si>
  <si>
    <t>Die Cut</t>
  </si>
  <si>
    <t>Process No.</t>
  </si>
  <si>
    <t>Posted</t>
  </si>
  <si>
    <t>Machine Code</t>
  </si>
  <si>
    <t>Staff Code</t>
  </si>
  <si>
    <t>No. of Press</t>
  </si>
  <si>
    <t>Date Started</t>
  </si>
  <si>
    <t>Time Started</t>
  </si>
  <si>
    <t>Date Completed</t>
  </si>
  <si>
    <t>Time Completed</t>
  </si>
  <si>
    <t>No. of Ups</t>
  </si>
  <si>
    <t>Printed Quantity</t>
  </si>
  <si>
    <t>Journal Type</t>
  </si>
  <si>
    <t>Item Code</t>
  </si>
  <si>
    <t>Quantity</t>
  </si>
  <si>
    <t>QC Approved Quantity</t>
  </si>
  <si>
    <t>Rejected Quantity</t>
  </si>
  <si>
    <t>Roll</t>
  </si>
  <si>
    <t>Length</t>
  </si>
  <si>
    <t>Width</t>
  </si>
  <si>
    <t>Length UOM</t>
  </si>
  <si>
    <t>Width UOM</t>
  </si>
  <si>
    <t>RM Quantity</t>
  </si>
  <si>
    <t>Material Code</t>
  </si>
  <si>
    <t>Variant Code</t>
  </si>
  <si>
    <t>Request Delivery Date</t>
  </si>
  <si>
    <t>Non QC Record</t>
  </si>
  <si>
    <t>Link to Line No.</t>
  </si>
  <si>
    <t>Related</t>
  </si>
  <si>
    <t>Expire Date</t>
  </si>
  <si>
    <t>Label Remark</t>
  </si>
  <si>
    <t>Customer Part Number</t>
  </si>
  <si>
    <t>Customer Code</t>
  </si>
  <si>
    <t>ddmm</t>
  </si>
  <si>
    <t>Label Packing Quantity 1</t>
  </si>
  <si>
    <t>Label Quantity 1</t>
  </si>
  <si>
    <t>Label Packing Quantity 2</t>
  </si>
  <si>
    <t>Label Quantity 2</t>
  </si>
  <si>
    <t>Label Packing Quantity 3</t>
  </si>
  <si>
    <t>Label Quantity 3</t>
  </si>
  <si>
    <t>UOM for Label Printing</t>
  </si>
  <si>
    <t>QC Inspector</t>
  </si>
  <si>
    <t>Summarised Period</t>
  </si>
  <si>
    <t>Summarised</t>
  </si>
  <si>
    <t>Posted Work Order No.</t>
  </si>
  <si>
    <t>Colour</t>
  </si>
  <si>
    <t>Currency</t>
  </si>
  <si>
    <t>Ref Customer</t>
  </si>
  <si>
    <t>Group</t>
  </si>
  <si>
    <t>PO</t>
  </si>
  <si>
    <t>Source Doc. No.</t>
  </si>
  <si>
    <t>W0680426</t>
  </si>
  <si>
    <t>502LAUGH</t>
  </si>
  <si>
    <t xml:space="preserve"> 9:01:59 am</t>
  </si>
  <si>
    <t>1010831/80117500/XHX24911A1407/XHX2412190201/WO2024/5284</t>
  </si>
  <si>
    <t>FSC31945 SET</t>
  </si>
  <si>
    <t>No</t>
  </si>
  <si>
    <t>PM47</t>
  </si>
  <si>
    <t>PE</t>
  </si>
  <si>
    <t>MT273730001</t>
  </si>
  <si>
    <t>MT27373</t>
  </si>
  <si>
    <t>Z26002</t>
  </si>
  <si>
    <t>S0359228</t>
  </si>
  <si>
    <t>103N</t>
  </si>
  <si>
    <t>PM41</t>
  </si>
  <si>
    <t>W0680873</t>
  </si>
  <si>
    <t>PS74</t>
  </si>
  <si>
    <t>706243 INDEX07</t>
  </si>
  <si>
    <t>V22000-DE</t>
  </si>
  <si>
    <t>S0360724</t>
  </si>
  <si>
    <t>W0681513</t>
  </si>
  <si>
    <t xml:space="preserve"> 8:35:14 am</t>
  </si>
  <si>
    <t>M0BTQ4850</t>
  </si>
  <si>
    <t>SC26016S</t>
  </si>
  <si>
    <t>PM09</t>
  </si>
  <si>
    <t>L001-773057-00000007</t>
  </si>
  <si>
    <t>L001-773057-000007CM</t>
  </si>
  <si>
    <t>W23041-TH</t>
  </si>
  <si>
    <t>H0064786</t>
  </si>
  <si>
    <t>W0681514</t>
  </si>
  <si>
    <t xml:space="preserve"> 9:46:52 am</t>
  </si>
  <si>
    <t>H0064787</t>
  </si>
  <si>
    <t>W0682349</t>
  </si>
  <si>
    <t xml:space="preserve"> 5:16:20 pm</t>
  </si>
  <si>
    <t>FDC30934</t>
  </si>
  <si>
    <t>PM16</t>
  </si>
  <si>
    <t>CZ633-800050001</t>
  </si>
  <si>
    <t>CZ633-80005</t>
  </si>
  <si>
    <t>H08031-JIM</t>
  </si>
  <si>
    <t>S0361845</t>
  </si>
  <si>
    <t>W0682350</t>
  </si>
  <si>
    <t xml:space="preserve"> 5:17:08 pm</t>
  </si>
  <si>
    <t>DC30739</t>
  </si>
  <si>
    <t>G0Z24-800110001</t>
  </si>
  <si>
    <t>G0Z24-80011</t>
  </si>
  <si>
    <t>S0361847</t>
  </si>
  <si>
    <t>W0682397</t>
  </si>
  <si>
    <t xml:space="preserve"> 2:52:49 pm</t>
  </si>
  <si>
    <t>FBC30768</t>
  </si>
  <si>
    <t>B3B28-80007-FT0001</t>
  </si>
  <si>
    <t>B3B28-80007-FT</t>
  </si>
  <si>
    <t>H08031-JIM-M</t>
  </si>
  <si>
    <t>S0361875</t>
  </si>
  <si>
    <t>W0682405</t>
  </si>
  <si>
    <t xml:space="preserve"> 1:05:56 pm</t>
  </si>
  <si>
    <t>E5Z01-80008-FT0001</t>
  </si>
  <si>
    <t>E5Z01-80008-FT</t>
  </si>
  <si>
    <t>S0361883</t>
  </si>
  <si>
    <t>W0682407</t>
  </si>
  <si>
    <t>505KANGHS</t>
  </si>
  <si>
    <t xml:space="preserve"> 1:49:32 pm</t>
  </si>
  <si>
    <t>10656256086/10656256095</t>
  </si>
  <si>
    <t>FSC30754</t>
  </si>
  <si>
    <t>6ZD61-800010001</t>
  </si>
  <si>
    <t>6ZD61-80001</t>
  </si>
  <si>
    <t>S0361886</t>
  </si>
  <si>
    <t>W0682423</t>
  </si>
  <si>
    <t xml:space="preserve"> 5:14:27 pm</t>
  </si>
  <si>
    <t>CR330-800150001</t>
  </si>
  <si>
    <t>CR330-80015</t>
  </si>
  <si>
    <t>S0361900</t>
  </si>
  <si>
    <t>W0682425</t>
  </si>
  <si>
    <t xml:space="preserve"> 5:15:26 pm</t>
  </si>
  <si>
    <t>CZ635-800050001</t>
  </si>
  <si>
    <t>CZ635-80005</t>
  </si>
  <si>
    <t>S0361902</t>
  </si>
  <si>
    <t>W0682639</t>
  </si>
  <si>
    <t xml:space="preserve"> 8:55:00 am</t>
  </si>
  <si>
    <t>5316405-03-02-02</t>
  </si>
  <si>
    <t>PM80</t>
  </si>
  <si>
    <t>11C4-790-00009 R0001</t>
  </si>
  <si>
    <t>1125-790-00001 REVA</t>
  </si>
  <si>
    <t>M13337-SMD</t>
  </si>
  <si>
    <t>S0361340</t>
  </si>
  <si>
    <t>W0682641</t>
  </si>
  <si>
    <t xml:space="preserve"> 2:18:23 pm</t>
  </si>
  <si>
    <t>SG-5399135-01</t>
  </si>
  <si>
    <t>PP24</t>
  </si>
  <si>
    <t>GR-1580001</t>
  </si>
  <si>
    <t>GR-158</t>
  </si>
  <si>
    <t>G07076</t>
  </si>
  <si>
    <t>S0362015</t>
  </si>
  <si>
    <t>W0682661</t>
  </si>
  <si>
    <t xml:space="preserve"> 9:18:57 am</t>
  </si>
  <si>
    <t>59470/59469</t>
  </si>
  <si>
    <t>73N</t>
  </si>
  <si>
    <t>PM18</t>
  </si>
  <si>
    <t>MT-1000173-00REV0003</t>
  </si>
  <si>
    <t>MT-1000173-00REV008</t>
  </si>
  <si>
    <t>S0362021</t>
  </si>
  <si>
    <t>W0682667</t>
  </si>
  <si>
    <t xml:space="preserve"> 2:20:32 pm</t>
  </si>
  <si>
    <t>J00WT7100</t>
  </si>
  <si>
    <t>DC16753</t>
  </si>
  <si>
    <t>PMJ4</t>
  </si>
  <si>
    <t>B02083</t>
  </si>
  <si>
    <t>S0362024</t>
  </si>
  <si>
    <t>W0682668</t>
  </si>
  <si>
    <t>W0682686</t>
  </si>
  <si>
    <t xml:space="preserve"> 9:30:13 am</t>
  </si>
  <si>
    <t>E190912129</t>
  </si>
  <si>
    <t>739709802 REVA0001</t>
  </si>
  <si>
    <t>739709802 REVA</t>
  </si>
  <si>
    <t>S19314</t>
  </si>
  <si>
    <t>H0064913</t>
  </si>
  <si>
    <t>W0682689</t>
  </si>
  <si>
    <t xml:space="preserve"> 1:00:22 pm</t>
  </si>
  <si>
    <t>E0801904/M0BSO4460</t>
  </si>
  <si>
    <t>PM14</t>
  </si>
  <si>
    <t>762070100 REVA0001</t>
  </si>
  <si>
    <t>762070100 REVA</t>
  </si>
  <si>
    <t>S19081</t>
  </si>
  <si>
    <t>ZSA101790</t>
  </si>
  <si>
    <t>W0670634</t>
  </si>
  <si>
    <t xml:space="preserve"> 5:42:25 pm</t>
  </si>
  <si>
    <t>D005H7770</t>
  </si>
  <si>
    <t>Yes</t>
  </si>
  <si>
    <t>PM59</t>
  </si>
  <si>
    <t>R390-411 REV1.00001</t>
  </si>
  <si>
    <t>R390-411 REV1.0</t>
  </si>
  <si>
    <t>R18131-MEIBAN MIC-M</t>
  </si>
  <si>
    <t>W664003</t>
  </si>
  <si>
    <t>S0348898</t>
  </si>
  <si>
    <t>W0675399</t>
  </si>
  <si>
    <t>10639931053/10639931059/10639931056/10639931055</t>
  </si>
  <si>
    <t>PM74</t>
  </si>
  <si>
    <t>5180-0100-BH2120001</t>
  </si>
  <si>
    <t>5180-0100-BH212</t>
  </si>
  <si>
    <t>W664068</t>
  </si>
  <si>
    <t>S0353202</t>
  </si>
  <si>
    <t>W0679222</t>
  </si>
  <si>
    <t xml:space="preserve"> 3:35:20 pm</t>
  </si>
  <si>
    <t>J00TP9191/J00WA7110</t>
  </si>
  <si>
    <t>PM46</t>
  </si>
  <si>
    <t>Z512 REV 6.00001</t>
  </si>
  <si>
    <t>Z512 REV 8.0</t>
  </si>
  <si>
    <t>R18131</t>
  </si>
  <si>
    <t>W664076</t>
  </si>
  <si>
    <t>S0357874</t>
  </si>
  <si>
    <t>W0680948</t>
  </si>
  <si>
    <t xml:space="preserve"> 8:32:31 am</t>
  </si>
  <si>
    <t>3082510U9/4032711U5</t>
  </si>
  <si>
    <t>PM68</t>
  </si>
  <si>
    <t>P16186</t>
  </si>
  <si>
    <t>W663620</t>
  </si>
  <si>
    <t>S0360882</t>
  </si>
  <si>
    <t>W0681067</t>
  </si>
  <si>
    <t xml:space="preserve"> 8:35:58 am</t>
  </si>
  <si>
    <t>4177S1/3830U7060</t>
  </si>
  <si>
    <t>PM84</t>
  </si>
  <si>
    <t>T20096</t>
  </si>
  <si>
    <t>W663637</t>
  </si>
  <si>
    <t>S0360941</t>
  </si>
  <si>
    <t>W0681280</t>
  </si>
  <si>
    <t>L5114U8024/405172625</t>
  </si>
  <si>
    <t>PM30</t>
  </si>
  <si>
    <t>TSMC00350020001</t>
  </si>
  <si>
    <t>TSMC0035002</t>
  </si>
  <si>
    <t>T20104</t>
  </si>
  <si>
    <t>W663663</t>
  </si>
  <si>
    <t>S0361067</t>
  </si>
  <si>
    <t>W0681379</t>
  </si>
  <si>
    <t xml:space="preserve"> 3:51:58 pm</t>
  </si>
  <si>
    <t>BZA050-02</t>
  </si>
  <si>
    <t>PS66</t>
  </si>
  <si>
    <t>IMK-50001</t>
  </si>
  <si>
    <t>IMK-5</t>
  </si>
  <si>
    <t>G07075</t>
  </si>
  <si>
    <t>W663684</t>
  </si>
  <si>
    <t>S0361130</t>
  </si>
  <si>
    <t>W0681678</t>
  </si>
  <si>
    <t>U4A04S306</t>
  </si>
  <si>
    <t>60005003-D-GREEN0001</t>
  </si>
  <si>
    <t>60005003-D-GREEN</t>
  </si>
  <si>
    <t>W663754</t>
  </si>
  <si>
    <t>S0361285</t>
  </si>
  <si>
    <t>W0681702</t>
  </si>
  <si>
    <t>X24001-WD-SUZHOU</t>
  </si>
  <si>
    <t>W664118</t>
  </si>
  <si>
    <t>S0361288</t>
  </si>
  <si>
    <t>W0681760</t>
  </si>
  <si>
    <t xml:space="preserve"> 8:58:47 am</t>
  </si>
  <si>
    <t>E0223920</t>
  </si>
  <si>
    <t>1114-790-00007 R0001</t>
  </si>
  <si>
    <t>1114-790-00007 REVD</t>
  </si>
  <si>
    <t>W664119</t>
  </si>
  <si>
    <t>W0681763</t>
  </si>
  <si>
    <t>1115-790-00003 R0001</t>
  </si>
  <si>
    <t>1115-790-00003 REVB</t>
  </si>
  <si>
    <t>W663771</t>
  </si>
  <si>
    <t>W0681773</t>
  </si>
  <si>
    <t xml:space="preserve"> 5:43:19 pm</t>
  </si>
  <si>
    <t>W664121</t>
  </si>
  <si>
    <t>GRR62158</t>
  </si>
  <si>
    <t>W0681890</t>
  </si>
  <si>
    <t xml:space="preserve"> 5:40:42 pm</t>
  </si>
  <si>
    <t>W663811</t>
  </si>
  <si>
    <t>S0361400</t>
  </si>
  <si>
    <t>W0681984</t>
  </si>
  <si>
    <t>1115-790-00001 R0001</t>
  </si>
  <si>
    <t>1115-790-00001 REVB</t>
  </si>
  <si>
    <t>W663819</t>
  </si>
  <si>
    <t>W0682107</t>
  </si>
  <si>
    <t xml:space="preserve"> 8:56:52 am</t>
  </si>
  <si>
    <t>M0BUQ9711/M0BUF4241</t>
  </si>
  <si>
    <t>PS84</t>
  </si>
  <si>
    <t>725427400 REVA0002</t>
  </si>
  <si>
    <t>725427400 REVA</t>
  </si>
  <si>
    <t>S19081-TH</t>
  </si>
  <si>
    <t>W664144</t>
  </si>
  <si>
    <t>H0064875</t>
  </si>
  <si>
    <t>W0682197</t>
  </si>
  <si>
    <t xml:space="preserve"> 8:40:57 am</t>
  </si>
  <si>
    <t>U4A04S213/3082512U9</t>
  </si>
  <si>
    <t>PM87</t>
  </si>
  <si>
    <t>I09109</t>
  </si>
  <si>
    <t>W663883</t>
  </si>
  <si>
    <t>S0361694</t>
  </si>
  <si>
    <t>W0682199</t>
  </si>
  <si>
    <t>W663885</t>
  </si>
  <si>
    <t>ZSA101777</t>
  </si>
  <si>
    <t>W0682202</t>
  </si>
  <si>
    <t xml:space="preserve"> 2:53:33 pm</t>
  </si>
  <si>
    <t>4092S1</t>
  </si>
  <si>
    <t>03225846-010001</t>
  </si>
  <si>
    <t>03225846-01</t>
  </si>
  <si>
    <t>A01413</t>
  </si>
  <si>
    <t>W664151</t>
  </si>
  <si>
    <t>S0361696</t>
  </si>
  <si>
    <t>W0682213</t>
  </si>
  <si>
    <t xml:space="preserve"> 8:44:50 am</t>
  </si>
  <si>
    <t>3082512U9/U4A04S213</t>
  </si>
  <si>
    <t>W663891</t>
  </si>
  <si>
    <t>S0361705</t>
  </si>
  <si>
    <t>W0682214</t>
  </si>
  <si>
    <t xml:space="preserve"> 8:49:04 am</t>
  </si>
  <si>
    <t>W663892</t>
  </si>
  <si>
    <t>W0682215</t>
  </si>
  <si>
    <t xml:space="preserve"> 8:42:50 am</t>
  </si>
  <si>
    <t>D105Y48501525</t>
  </si>
  <si>
    <t>W663893</t>
  </si>
  <si>
    <t>W0682217</t>
  </si>
  <si>
    <t>W663895</t>
  </si>
  <si>
    <t>ZSA101778</t>
  </si>
  <si>
    <t>W0682218</t>
  </si>
  <si>
    <t>W663896</t>
  </si>
  <si>
    <t>W0682219</t>
  </si>
  <si>
    <t>W663897</t>
  </si>
  <si>
    <t>W0682274</t>
  </si>
  <si>
    <t xml:space="preserve"> 5:44:23 pm</t>
  </si>
  <si>
    <t>M0BVE5230</t>
  </si>
  <si>
    <t>10056878001 REVA0001</t>
  </si>
  <si>
    <t>10056878001 REVA</t>
  </si>
  <si>
    <t>E05166-JAPAC</t>
  </si>
  <si>
    <t>W664156</t>
  </si>
  <si>
    <t>S0361738</t>
  </si>
  <si>
    <t>W0682283</t>
  </si>
  <si>
    <t>J00ML98601525</t>
  </si>
  <si>
    <t>W663922</t>
  </si>
  <si>
    <t>S0361740</t>
  </si>
  <si>
    <t>W0682284</t>
  </si>
  <si>
    <t>W663923</t>
  </si>
  <si>
    <t>W0682285</t>
  </si>
  <si>
    <t>W663924</t>
  </si>
  <si>
    <t>ZSA101780</t>
  </si>
  <si>
    <t>W0682286</t>
  </si>
  <si>
    <t>W663925</t>
  </si>
  <si>
    <t>W0682303</t>
  </si>
  <si>
    <t>W663934</t>
  </si>
  <si>
    <t>S0361750</t>
  </si>
  <si>
    <t>W0682307</t>
  </si>
  <si>
    <t xml:space="preserve"> 8:33:32 am</t>
  </si>
  <si>
    <t>J00UH0552</t>
  </si>
  <si>
    <t>PMJ7</t>
  </si>
  <si>
    <t>LABEL BLANKS SEN0001</t>
  </si>
  <si>
    <t>LABEL BLANKS SENSOR</t>
  </si>
  <si>
    <t>F06061</t>
  </si>
  <si>
    <t>W664158</t>
  </si>
  <si>
    <t>S0361751</t>
  </si>
  <si>
    <t>W0682308</t>
  </si>
  <si>
    <t>LABEL TEMPLATE 10001</t>
  </si>
  <si>
    <t>LABEL TEMPLATE 1</t>
  </si>
  <si>
    <t>W664159</t>
  </si>
  <si>
    <t>W0682337</t>
  </si>
  <si>
    <t>L5305U8039</t>
  </si>
  <si>
    <t>PM11</t>
  </si>
  <si>
    <t>150-02285-2K0001</t>
  </si>
  <si>
    <t>150-02319</t>
  </si>
  <si>
    <t>I09146</t>
  </si>
  <si>
    <t>W663936</t>
  </si>
  <si>
    <t>S0361843</t>
  </si>
  <si>
    <t>W0682444</t>
  </si>
  <si>
    <t xml:space="preserve"> 5:10:27 pm</t>
  </si>
  <si>
    <t>W663938</t>
  </si>
  <si>
    <t>S0361912</t>
  </si>
  <si>
    <t>W0682445</t>
  </si>
  <si>
    <t>W664165</t>
  </si>
  <si>
    <t>W0682446</t>
  </si>
  <si>
    <t>W664166</t>
  </si>
  <si>
    <t>W0682447</t>
  </si>
  <si>
    <t xml:space="preserve"> 4:47:19 pm</t>
  </si>
  <si>
    <t>PS95</t>
  </si>
  <si>
    <t>W663939</t>
  </si>
  <si>
    <t>W0682448</t>
  </si>
  <si>
    <t xml:space="preserve"> 4:46:04 pm</t>
  </si>
  <si>
    <t>W663940</t>
  </si>
  <si>
    <t>W0682450</t>
  </si>
  <si>
    <t xml:space="preserve"> 8:38:44 am</t>
  </si>
  <si>
    <t>W663941</t>
  </si>
  <si>
    <t>S0361914</t>
  </si>
  <si>
    <t>W0682451</t>
  </si>
  <si>
    <t>W663942</t>
  </si>
  <si>
    <t>W0682452</t>
  </si>
  <si>
    <t>W663943</t>
  </si>
  <si>
    <t>W0682453</t>
  </si>
  <si>
    <t>W663944</t>
  </si>
  <si>
    <t>W0682462</t>
  </si>
  <si>
    <t xml:space="preserve"> 4:48:20 pm</t>
  </si>
  <si>
    <t>W663949</t>
  </si>
  <si>
    <t>S0361915</t>
  </si>
  <si>
    <t>W0682463</t>
  </si>
  <si>
    <t xml:space="preserve"> 4:49:06 pm</t>
  </si>
  <si>
    <t>W663950</t>
  </si>
  <si>
    <t>W0682474</t>
  </si>
  <si>
    <t>W663954</t>
  </si>
  <si>
    <t>S0361918</t>
  </si>
  <si>
    <t>W0682475</t>
  </si>
  <si>
    <t xml:space="preserve"> 8:39:27 am</t>
  </si>
  <si>
    <t>W663955</t>
  </si>
  <si>
    <t>W0682485</t>
  </si>
  <si>
    <t>152265H103</t>
  </si>
  <si>
    <t>BLANK LBL-76X1020001</t>
  </si>
  <si>
    <t>BLANK LBL-76X102MM</t>
  </si>
  <si>
    <t>T20300</t>
  </si>
  <si>
    <t>W664170</t>
  </si>
  <si>
    <t>S0361928</t>
  </si>
  <si>
    <t>W0682500</t>
  </si>
  <si>
    <t xml:space="preserve"> 1:18:04 pm</t>
  </si>
  <si>
    <t>W663959</t>
  </si>
  <si>
    <t>S0361931</t>
  </si>
  <si>
    <t>W0682501</t>
  </si>
  <si>
    <t xml:space="preserve"> 1:18:47 pm</t>
  </si>
  <si>
    <t>W663960</t>
  </si>
  <si>
    <t>W0682502</t>
  </si>
  <si>
    <t xml:space="preserve"> 1:19:34 pm</t>
  </si>
  <si>
    <t>W663961</t>
  </si>
  <si>
    <t>W0682503</t>
  </si>
  <si>
    <t xml:space="preserve"> 8:35:03 am</t>
  </si>
  <si>
    <t>W664172</t>
  </si>
  <si>
    <t>S0361932</t>
  </si>
  <si>
    <t>W0682504</t>
  </si>
  <si>
    <t>W664173</t>
  </si>
  <si>
    <t>W0682505</t>
  </si>
  <si>
    <t>W663962</t>
  </si>
  <si>
    <t>W0682506</t>
  </si>
  <si>
    <t>W664174</t>
  </si>
  <si>
    <t>W0682597</t>
  </si>
  <si>
    <t>1124-790-00006RE0001</t>
  </si>
  <si>
    <t>1124-790-00006REVTH1</t>
  </si>
  <si>
    <t>W663964</t>
  </si>
  <si>
    <t>S0361976</t>
  </si>
  <si>
    <t>W0682643</t>
  </si>
  <si>
    <t>W663965</t>
  </si>
  <si>
    <t>ZSA101789</t>
  </si>
  <si>
    <t>W0682662</t>
  </si>
  <si>
    <t xml:space="preserve"> 8:42:45 am</t>
  </si>
  <si>
    <t>PS96</t>
  </si>
  <si>
    <t>MT-1000241-907RE0001</t>
  </si>
  <si>
    <t>MT-1000241-907REV005</t>
  </si>
  <si>
    <t>W663966</t>
  </si>
  <si>
    <t>W0682685</t>
  </si>
  <si>
    <t>90N</t>
  </si>
  <si>
    <t>QC04</t>
  </si>
  <si>
    <t>737025900-EL93160001</t>
  </si>
  <si>
    <t>737025900-EL93164</t>
  </si>
  <si>
    <t>W663967</t>
  </si>
  <si>
    <t>H0064912</t>
  </si>
  <si>
    <t>W0676859</t>
  </si>
  <si>
    <t>BZC064-08</t>
  </si>
  <si>
    <t>RR 6X6-WHITE0001</t>
  </si>
  <si>
    <t>RR 6X6-WHITE</t>
  </si>
  <si>
    <t>E05203</t>
  </si>
  <si>
    <t>S0355056</t>
  </si>
  <si>
    <t>W0678504</t>
  </si>
  <si>
    <t xml:space="preserve"> 8:51:28 am</t>
  </si>
  <si>
    <t>J00WA6960/J00TB1180/J00VB8021/J00TB1740</t>
  </si>
  <si>
    <t>FSC32080</t>
  </si>
  <si>
    <t>PM40</t>
  </si>
  <si>
    <t>Z980 REV11.00001</t>
  </si>
  <si>
    <t>Z980 REV11.0</t>
  </si>
  <si>
    <t>S0357206</t>
  </si>
  <si>
    <t>W0681471</t>
  </si>
  <si>
    <t xml:space="preserve"> 8:43:38 am</t>
  </si>
  <si>
    <t>4101908U5A</t>
  </si>
  <si>
    <t>SC30876</t>
  </si>
  <si>
    <t>PP05</t>
  </si>
  <si>
    <t>250-6223-000001</t>
  </si>
  <si>
    <t>250-6223-00</t>
  </si>
  <si>
    <t>J10025</t>
  </si>
  <si>
    <t>S0361174</t>
  </si>
  <si>
    <t>W0681510</t>
  </si>
  <si>
    <t xml:space="preserve"> 1:56:09 pm</t>
  </si>
  <si>
    <t>M0BSO3780</t>
  </si>
  <si>
    <t>FSC30254</t>
  </si>
  <si>
    <t>PM94</t>
  </si>
  <si>
    <t>L001-773057-00000005</t>
  </si>
  <si>
    <t>L001-773057-000005CM</t>
  </si>
  <si>
    <t>H0064783</t>
  </si>
  <si>
    <t>W0681895</t>
  </si>
  <si>
    <t xml:space="preserve"> 8:47:11 am</t>
  </si>
  <si>
    <t>FBC30652</t>
  </si>
  <si>
    <t>3UB27-800030001</t>
  </si>
  <si>
    <t>3UB27-80003</t>
  </si>
  <si>
    <t>S0361404</t>
  </si>
  <si>
    <t>W0681896</t>
  </si>
  <si>
    <t xml:space="preserve"> 8:36:19 am</t>
  </si>
  <si>
    <t>3YM83-800010001</t>
  </si>
  <si>
    <t>3YM83-80001</t>
  </si>
  <si>
    <t>S0361405</t>
  </si>
  <si>
    <t>W0681902</t>
  </si>
  <si>
    <t xml:space="preserve"> 5:26:27 pm</t>
  </si>
  <si>
    <t>3YM75-80011-FT0001</t>
  </si>
  <si>
    <t>3YM75-80011-FT</t>
  </si>
  <si>
    <t>S0361409</t>
  </si>
  <si>
    <t>W0681903</t>
  </si>
  <si>
    <t xml:space="preserve"> 3:42:29 pm</t>
  </si>
  <si>
    <t>FSC31918</t>
  </si>
  <si>
    <t>7FP20-80002-FT0001</t>
  </si>
  <si>
    <t>7FP20-80002-FT</t>
  </si>
  <si>
    <t>S0361410</t>
  </si>
  <si>
    <t>W0682041</t>
  </si>
  <si>
    <t xml:space="preserve"> 8:50:45 am</t>
  </si>
  <si>
    <t>T6M58-800040001</t>
  </si>
  <si>
    <t>T6M58-80004</t>
  </si>
  <si>
    <t>S0361539</t>
  </si>
  <si>
    <t>W0682114</t>
  </si>
  <si>
    <t xml:space="preserve"> 2:46:49 pm</t>
  </si>
  <si>
    <t>3YM56-80009-FT0001</t>
  </si>
  <si>
    <t>3YM56-80009-FT</t>
  </si>
  <si>
    <t>S0361568</t>
  </si>
  <si>
    <t>W0682396</t>
  </si>
  <si>
    <t xml:space="preserve"> 8:38:49 am</t>
  </si>
  <si>
    <t>CH562-80137-BH180001</t>
  </si>
  <si>
    <t>CH562-80137-BH184</t>
  </si>
  <si>
    <t>S0361874</t>
  </si>
  <si>
    <t>W0682434</t>
  </si>
  <si>
    <t xml:space="preserve"> 8:37:58 am</t>
  </si>
  <si>
    <t>U530352041/501241326</t>
  </si>
  <si>
    <t>SC28394</t>
  </si>
  <si>
    <t>PM26</t>
  </si>
  <si>
    <t>250-5322-000001</t>
  </si>
  <si>
    <t>250-5322-00</t>
  </si>
  <si>
    <t>S0361906</t>
  </si>
  <si>
    <t>W0682438</t>
  </si>
  <si>
    <t>S0361907</t>
  </si>
  <si>
    <t>W0682471</t>
  </si>
  <si>
    <t xml:space="preserve"> 1:03:22 pm</t>
  </si>
  <si>
    <t>3YM62-80017-FT0001</t>
  </si>
  <si>
    <t>3YM62-80017-FT</t>
  </si>
  <si>
    <t>S0361917</t>
  </si>
  <si>
    <t>W0682472</t>
  </si>
  <si>
    <t>BC14073</t>
  </si>
  <si>
    <t>W0682483</t>
  </si>
  <si>
    <t xml:space="preserve"> 1:04:46 pm</t>
  </si>
  <si>
    <t>9R1W4-80001-FT0001</t>
  </si>
  <si>
    <t>9R1W4-80001-FT</t>
  </si>
  <si>
    <t>S0361925</t>
  </si>
  <si>
    <t>W0682516</t>
  </si>
  <si>
    <t xml:space="preserve"> 8:31:55 am</t>
  </si>
  <si>
    <t>I492555H088</t>
  </si>
  <si>
    <t>LEFTFOOT-80-250001</t>
  </si>
  <si>
    <t>LEFTFOOT-80-25</t>
  </si>
  <si>
    <t>H08117</t>
  </si>
  <si>
    <t>S0361937</t>
  </si>
  <si>
    <t>W0682534</t>
  </si>
  <si>
    <t xml:space="preserve"> 8:32:39 am</t>
  </si>
  <si>
    <t>FDC31216</t>
  </si>
  <si>
    <t>1VV01-80003-FT0001</t>
  </si>
  <si>
    <t>1VV01-80003-FT</t>
  </si>
  <si>
    <t>S0361948</t>
  </si>
  <si>
    <t>W0682535</t>
  </si>
  <si>
    <t>FSC31917</t>
  </si>
  <si>
    <t>7FP39-80002-FT0001</t>
  </si>
  <si>
    <t>7FP39-80002-FT</t>
  </si>
  <si>
    <t>S0361953</t>
  </si>
  <si>
    <t>W0682556</t>
  </si>
  <si>
    <t>E053912079</t>
  </si>
  <si>
    <t>709898813-3M66900001</t>
  </si>
  <si>
    <t>709898813-3M6690SP</t>
  </si>
  <si>
    <t>H0064889</t>
  </si>
  <si>
    <t>W0682564</t>
  </si>
  <si>
    <t>H0064897</t>
  </si>
  <si>
    <t>W0682565</t>
  </si>
  <si>
    <t>H0064898</t>
  </si>
  <si>
    <t>W0682578</t>
  </si>
  <si>
    <t xml:space="preserve"> 4:28:41 pm</t>
  </si>
  <si>
    <t>J206L2871</t>
  </si>
  <si>
    <t>Z513 REV3.00001</t>
  </si>
  <si>
    <t>Z513 REV3.0</t>
  </si>
  <si>
    <t>R18131-MALAYSIA</t>
  </si>
  <si>
    <t>S0361975</t>
  </si>
  <si>
    <t>W0682596</t>
  </si>
  <si>
    <t xml:space="preserve"> 3:37:01 pm</t>
  </si>
  <si>
    <t>SG-5644655 01</t>
  </si>
  <si>
    <t>I09180</t>
  </si>
  <si>
    <t>S0362000</t>
  </si>
  <si>
    <t>W0682598</t>
  </si>
  <si>
    <t>S0362001</t>
  </si>
  <si>
    <t>W0682600</t>
  </si>
  <si>
    <t xml:space="preserve"> 5:29:41 pm</t>
  </si>
  <si>
    <t>S0362003</t>
  </si>
  <si>
    <t>W0682670</t>
  </si>
  <si>
    <t>DC16718</t>
  </si>
  <si>
    <t>W0682671</t>
  </si>
  <si>
    <t xml:space="preserve"> 8:35:46 am</t>
  </si>
  <si>
    <t>W0682673</t>
  </si>
  <si>
    <t xml:space="preserve"> 8:53:18 am</t>
  </si>
  <si>
    <t>100542001-3M66900001</t>
  </si>
  <si>
    <t>100542001-3M6690SP</t>
  </si>
  <si>
    <t>H0064900</t>
  </si>
  <si>
    <t>W0682792</t>
  </si>
  <si>
    <t xml:space="preserve"> 5:41:53 pm</t>
  </si>
  <si>
    <t>U0B07S008/4723U8017</t>
  </si>
  <si>
    <t>2V642190001</t>
  </si>
  <si>
    <t>2V64219</t>
  </si>
  <si>
    <t>T20198</t>
  </si>
  <si>
    <t>S0362160</t>
  </si>
  <si>
    <t>W0682803</t>
  </si>
  <si>
    <t xml:space="preserve"> 2:16:22 pm</t>
  </si>
  <si>
    <t>BYF039-01</t>
  </si>
  <si>
    <t>BMS-144X38MM0001</t>
  </si>
  <si>
    <t>BMS-144X38MM</t>
  </si>
  <si>
    <t>S19671</t>
  </si>
  <si>
    <t>S0362169</t>
  </si>
  <si>
    <t>W0682804</t>
  </si>
  <si>
    <t xml:space="preserve"> 2:17:24 pm</t>
  </si>
  <si>
    <t>BXC030-01</t>
  </si>
  <si>
    <t>BMS-60X20MM0001</t>
  </si>
  <si>
    <t>BMS-60X20MM</t>
  </si>
  <si>
    <t>W0682813</t>
  </si>
  <si>
    <t>2101818U5/M0B7C2220</t>
  </si>
  <si>
    <t>DC22056</t>
  </si>
  <si>
    <t>86.B9480001</t>
  </si>
  <si>
    <t>86.B948</t>
  </si>
  <si>
    <t>C03423</t>
  </si>
  <si>
    <t>S0362176</t>
  </si>
  <si>
    <t>QM54</t>
  </si>
  <si>
    <t>W0678953</t>
  </si>
  <si>
    <t>W664073</t>
  </si>
  <si>
    <t>S0357731</t>
  </si>
  <si>
    <t xml:space="preserve"> 3:42:07 pm</t>
  </si>
  <si>
    <t>W0680522</t>
  </si>
  <si>
    <t>2101110U5/3082510U9</t>
  </si>
  <si>
    <t>726017 REV4000001</t>
  </si>
  <si>
    <t>726017 REV400</t>
  </si>
  <si>
    <t>V22000</t>
  </si>
  <si>
    <t>W664079</t>
  </si>
  <si>
    <t>S0359313</t>
  </si>
  <si>
    <t>W0680734</t>
  </si>
  <si>
    <t>TOA1G75701525</t>
  </si>
  <si>
    <t>BL-4X60006</t>
  </si>
  <si>
    <t>BL-4X6</t>
  </si>
  <si>
    <t>Z26000</t>
  </si>
  <si>
    <t>W664080</t>
  </si>
  <si>
    <t>ZSA101751</t>
  </si>
  <si>
    <t>W0680747</t>
  </si>
  <si>
    <t xml:space="preserve"> 3:37:00 pm</t>
  </si>
  <si>
    <t>W664081</t>
  </si>
  <si>
    <t>S0359863</t>
  </si>
  <si>
    <t>W0680753</t>
  </si>
  <si>
    <t>W663609</t>
  </si>
  <si>
    <t>S0359866</t>
  </si>
  <si>
    <t>W0680754</t>
  </si>
  <si>
    <t>W663610</t>
  </si>
  <si>
    <t>S0359867</t>
  </si>
  <si>
    <t>W0680762</t>
  </si>
  <si>
    <t>W664082</t>
  </si>
  <si>
    <t>S0359875</t>
  </si>
  <si>
    <t>W0681211</t>
  </si>
  <si>
    <t xml:space="preserve"> 8:35:18 am</t>
  </si>
  <si>
    <t>M0BUF4292/M0BUQ9711</t>
  </si>
  <si>
    <t>PS70</t>
  </si>
  <si>
    <t>100823881-75367 0001</t>
  </si>
  <si>
    <t>100823881-75367 A</t>
  </si>
  <si>
    <t>W664091</t>
  </si>
  <si>
    <t>H0064754</t>
  </si>
  <si>
    <t>W0681511</t>
  </si>
  <si>
    <t>W664103</t>
  </si>
  <si>
    <t>H0064784</t>
  </si>
  <si>
    <t>W0681576</t>
  </si>
  <si>
    <t xml:space="preserve"> 1:46:58 pm</t>
  </si>
  <si>
    <t>T6N02-80020-FT0001</t>
  </si>
  <si>
    <t>T6N02-80020-FT</t>
  </si>
  <si>
    <t>W664109</t>
  </si>
  <si>
    <t>S0361213</t>
  </si>
  <si>
    <t>W0681676</t>
  </si>
  <si>
    <t xml:space="preserve"> 8:36:27 am</t>
  </si>
  <si>
    <t>PM61</t>
  </si>
  <si>
    <t>60005003-D-BLUE0001</t>
  </si>
  <si>
    <t>60005003-D-BLUE</t>
  </si>
  <si>
    <t>W663753</t>
  </si>
  <si>
    <t>W0681677</t>
  </si>
  <si>
    <t xml:space="preserve"> 5:04:42 pm</t>
  </si>
  <si>
    <t>60005003-D-DARK 0001</t>
  </si>
  <si>
    <t>60005003-D-DARK GREY</t>
  </si>
  <si>
    <t>W664114</t>
  </si>
  <si>
    <t>W0681680</t>
  </si>
  <si>
    <t>60005003-D-ROSE0001</t>
  </si>
  <si>
    <t>60005003-D-ROSE</t>
  </si>
  <si>
    <t>W663755</t>
  </si>
  <si>
    <t>W0681681</t>
  </si>
  <si>
    <t xml:space="preserve"> 4:17:10 pm</t>
  </si>
  <si>
    <t>60005003-D-WHITE0001</t>
  </si>
  <si>
    <t>60005003-D-WHITE</t>
  </si>
  <si>
    <t>W663756</t>
  </si>
  <si>
    <t>W0681800</t>
  </si>
  <si>
    <t xml:space="preserve"> 8:41:24 am</t>
  </si>
  <si>
    <t>E04LE7190</t>
  </si>
  <si>
    <t>PS13</t>
  </si>
  <si>
    <t>12000 SQ FEET0001</t>
  </si>
  <si>
    <t>12000 SQ FEET</t>
  </si>
  <si>
    <t>T20326</t>
  </si>
  <si>
    <t>W664122</t>
  </si>
  <si>
    <t>S0361365</t>
  </si>
  <si>
    <t>W0681801</t>
  </si>
  <si>
    <t xml:space="preserve"> 5:11:48 pm</t>
  </si>
  <si>
    <t>16000 SQ FEET0001</t>
  </si>
  <si>
    <t>16000 SQ FEET</t>
  </si>
  <si>
    <t>W664123</t>
  </si>
  <si>
    <t>W0681802</t>
  </si>
  <si>
    <t>500 SQ FEET0001</t>
  </si>
  <si>
    <t>500 SQ FEET</t>
  </si>
  <si>
    <t>W664124</t>
  </si>
  <si>
    <t>W0681815</t>
  </si>
  <si>
    <t xml:space="preserve"> 2:37:21 pm</t>
  </si>
  <si>
    <t>4110602U5A</t>
  </si>
  <si>
    <t>250-6224-000001</t>
  </si>
  <si>
    <t>250-6224-00</t>
  </si>
  <si>
    <t>W664126</t>
  </si>
  <si>
    <t>S0361373</t>
  </si>
  <si>
    <t>W0681881</t>
  </si>
  <si>
    <t>SCREAMER LB-80X10001</t>
  </si>
  <si>
    <t>SCREAMER LB-80X134MM</t>
  </si>
  <si>
    <t>W664132</t>
  </si>
  <si>
    <t>S0361394</t>
  </si>
  <si>
    <t>W0681930</t>
  </si>
  <si>
    <t>MDRLR4W211124</t>
  </si>
  <si>
    <t>720502 REV4010001</t>
  </si>
  <si>
    <t>720502 REV402</t>
  </si>
  <si>
    <t>W663818</t>
  </si>
  <si>
    <t>S0361418</t>
  </si>
  <si>
    <t>W0681951</t>
  </si>
  <si>
    <t>4170S1</t>
  </si>
  <si>
    <t>805512 REV4000001</t>
  </si>
  <si>
    <t>805512 REV400</t>
  </si>
  <si>
    <t>W664137</t>
  </si>
  <si>
    <t>S0361431</t>
  </si>
  <si>
    <t>W0682027</t>
  </si>
  <si>
    <t xml:space="preserve"> 5:39:51 pm</t>
  </si>
  <si>
    <t>TW1116349-04</t>
  </si>
  <si>
    <t>P1S0455 60001</t>
  </si>
  <si>
    <t>P1S0455 6</t>
  </si>
  <si>
    <t>H08220</t>
  </si>
  <si>
    <t>W664139</t>
  </si>
  <si>
    <t>S0361538</t>
  </si>
  <si>
    <t>W0682071</t>
  </si>
  <si>
    <t xml:space="preserve"> 8:39:28 am</t>
  </si>
  <si>
    <t>3082510U9/401180925</t>
  </si>
  <si>
    <t>W663861</t>
  </si>
  <si>
    <t>S0361542</t>
  </si>
  <si>
    <t>W0682088</t>
  </si>
  <si>
    <t xml:space="preserve"> 2:29:24 pm</t>
  </si>
  <si>
    <t>PS19</t>
  </si>
  <si>
    <t>OHARA LABEL0001</t>
  </si>
  <si>
    <t>OHARA LABEL</t>
  </si>
  <si>
    <t>H08217</t>
  </si>
  <si>
    <t>W664142</t>
  </si>
  <si>
    <t>S0361562</t>
  </si>
  <si>
    <t>W0682176</t>
  </si>
  <si>
    <t xml:space="preserve"> 4:43:43 pm</t>
  </si>
  <si>
    <t>SG-5630465</t>
  </si>
  <si>
    <t>W664148</t>
  </si>
  <si>
    <t>S0361677</t>
  </si>
  <si>
    <t>W0682184</t>
  </si>
  <si>
    <t xml:space="preserve"> 8:31:47 am</t>
  </si>
  <si>
    <t>BZB084-03</t>
  </si>
  <si>
    <t>BLANK LABEL-105X0001</t>
  </si>
  <si>
    <t>150-01536</t>
  </si>
  <si>
    <t>W664150</t>
  </si>
  <si>
    <t>S0361685</t>
  </si>
  <si>
    <t>W0682222</t>
  </si>
  <si>
    <t xml:space="preserve"> 8:38:48 am</t>
  </si>
  <si>
    <t>40718205/3082509U9</t>
  </si>
  <si>
    <t>209277A0001</t>
  </si>
  <si>
    <t>209277A</t>
  </si>
  <si>
    <t>E05185</t>
  </si>
  <si>
    <t>W664152</t>
  </si>
  <si>
    <t>S0361706</t>
  </si>
  <si>
    <t>W0682223</t>
  </si>
  <si>
    <t xml:space="preserve"> 2:22:20 pm</t>
  </si>
  <si>
    <t>3082510U9</t>
  </si>
  <si>
    <t>85516A0001</t>
  </si>
  <si>
    <t>85516A</t>
  </si>
  <si>
    <t>W663900</t>
  </si>
  <si>
    <t>W0682224</t>
  </si>
  <si>
    <t xml:space="preserve"> 3:41:29 pm</t>
  </si>
  <si>
    <t>W664153</t>
  </si>
  <si>
    <t>S0361708</t>
  </si>
  <si>
    <t>W0682253</t>
  </si>
  <si>
    <t xml:space="preserve"> 8:41:32 am</t>
  </si>
  <si>
    <t>INSPECTION STICK0002</t>
  </si>
  <si>
    <t>INSPECTION STICKER</t>
  </si>
  <si>
    <t>C03033</t>
  </si>
  <si>
    <t>W664154</t>
  </si>
  <si>
    <t>S0361721</t>
  </si>
  <si>
    <t>W0682261</t>
  </si>
  <si>
    <t xml:space="preserve"> 8:40:15 am</t>
  </si>
  <si>
    <t>J00LU70911000/3082509U9</t>
  </si>
  <si>
    <t>W664155</t>
  </si>
  <si>
    <t>S0361727</t>
  </si>
  <si>
    <t>W0682312</t>
  </si>
  <si>
    <t xml:space="preserve"> 8:33:24 am</t>
  </si>
  <si>
    <t>I2A235H010</t>
  </si>
  <si>
    <t>UR79LB4028AB0001</t>
  </si>
  <si>
    <t>UR79LB4028AB</t>
  </si>
  <si>
    <t>S19708-M</t>
  </si>
  <si>
    <t>W664160</t>
  </si>
  <si>
    <t>S0361754</t>
  </si>
  <si>
    <t>W0682440</t>
  </si>
  <si>
    <t>4067S1</t>
  </si>
  <si>
    <t>804144 REV4010001</t>
  </si>
  <si>
    <t>804144 REV401</t>
  </si>
  <si>
    <t>W664164</t>
  </si>
  <si>
    <t>ZSA101781</t>
  </si>
  <si>
    <t>W0682486</t>
  </si>
  <si>
    <t>BLANK-102X76MM-10001</t>
  </si>
  <si>
    <t>BLANK-102X76MM-1PC</t>
  </si>
  <si>
    <t>W663958</t>
  </si>
  <si>
    <t>QM87</t>
  </si>
  <si>
    <t>W0672069</t>
  </si>
  <si>
    <t xml:space="preserve"> 9:00:06 am</t>
  </si>
  <si>
    <t>4072413U5</t>
  </si>
  <si>
    <t>48X110MM TRANS L0001</t>
  </si>
  <si>
    <t>48X110MM TRANS LBL</t>
  </si>
  <si>
    <t>ZSA101609</t>
  </si>
  <si>
    <t>93N</t>
  </si>
  <si>
    <t>PC02</t>
  </si>
  <si>
    <t>W0678968</t>
  </si>
  <si>
    <t xml:space="preserve"> 2:54:08 pm</t>
  </si>
  <si>
    <t>M0BJQ96701065/M0BTQ4840</t>
  </si>
  <si>
    <t>L001-773057-00000006</t>
  </si>
  <si>
    <t>L001-773057-000006CM</t>
  </si>
  <si>
    <t>H0064486</t>
  </si>
  <si>
    <t>W0679518</t>
  </si>
  <si>
    <t xml:space="preserve"> 8:43:15 am</t>
  </si>
  <si>
    <t>J00VB8021</t>
  </si>
  <si>
    <t>R001-410200001</t>
  </si>
  <si>
    <t>R001-41020</t>
  </si>
  <si>
    <t>S0358294</t>
  </si>
  <si>
    <t>W0679624</t>
  </si>
  <si>
    <t xml:space="preserve"> 8:53:34 am</t>
  </si>
  <si>
    <t>E04OB9810</t>
  </si>
  <si>
    <t>FSC30089</t>
  </si>
  <si>
    <t>PMJ0</t>
  </si>
  <si>
    <t>Y00-0000928-000001</t>
  </si>
  <si>
    <t>300-0000396-00</t>
  </si>
  <si>
    <t>F06170-JIANGSU</t>
  </si>
  <si>
    <t>S0358339</t>
  </si>
  <si>
    <t>W0681128</t>
  </si>
  <si>
    <t xml:space="preserve"> 8:39:49 am</t>
  </si>
  <si>
    <t>806778 REV4010001</t>
  </si>
  <si>
    <t>806778 REV401</t>
  </si>
  <si>
    <t>S0361013</t>
  </si>
  <si>
    <t>W0681740</t>
  </si>
  <si>
    <t xml:space="preserve"> 8:51:41 am</t>
  </si>
  <si>
    <t>SG-5650696</t>
  </si>
  <si>
    <t>FSC29943</t>
  </si>
  <si>
    <t>S0361322</t>
  </si>
  <si>
    <t>W0681897</t>
  </si>
  <si>
    <t xml:space="preserve"> 8:35:07 am</t>
  </si>
  <si>
    <t>E5Z02-80008-FT0001</t>
  </si>
  <si>
    <t>E5Z02-80008-FT</t>
  </si>
  <si>
    <t>S0361406</t>
  </si>
  <si>
    <t>W0681907</t>
  </si>
  <si>
    <t xml:space="preserve"> 5:33:58 pm</t>
  </si>
  <si>
    <t>10620258042/10620258038</t>
  </si>
  <si>
    <t>3JB26-800010001</t>
  </si>
  <si>
    <t>3JB26-80001</t>
  </si>
  <si>
    <t>S0361414</t>
  </si>
  <si>
    <t>W0681925</t>
  </si>
  <si>
    <t xml:space="preserve"> 2:59:57 pm</t>
  </si>
  <si>
    <t>M0BTQ4840</t>
  </si>
  <si>
    <t>H0064817</t>
  </si>
  <si>
    <t>W0682092</t>
  </si>
  <si>
    <t xml:space="preserve"> 1:51:38 pm</t>
  </si>
  <si>
    <t>M0BUG7190/M0BUQ9671</t>
  </si>
  <si>
    <t>FPSC29805</t>
  </si>
  <si>
    <t>H0064860</t>
  </si>
  <si>
    <t>W0682108</t>
  </si>
  <si>
    <t>M0BUQ9711/M0BUQ9671/M0BUG7190/M0BUF4292</t>
  </si>
  <si>
    <t>H0064876</t>
  </si>
  <si>
    <t>W0682241</t>
  </si>
  <si>
    <t>PM17</t>
  </si>
  <si>
    <t>S0361716</t>
  </si>
  <si>
    <t>W0682242</t>
  </si>
  <si>
    <t xml:space="preserve"> 8:34:05 am</t>
  </si>
  <si>
    <t>W0682398</t>
  </si>
  <si>
    <t xml:space="preserve"> 8:41:31 am</t>
  </si>
  <si>
    <t>10620258021/10620258023/10620258018</t>
  </si>
  <si>
    <t>CZ107-80016-FT0001</t>
  </si>
  <si>
    <t>CZ107-80016-FT</t>
  </si>
  <si>
    <t>S0361876</t>
  </si>
  <si>
    <t>W0682401</t>
  </si>
  <si>
    <t>N9K04-80019-FT0001</t>
  </si>
  <si>
    <t>N9K04-80019-FT</t>
  </si>
  <si>
    <t>S0361879</t>
  </si>
  <si>
    <t>W0682402</t>
  </si>
  <si>
    <t xml:space="preserve"> 4:46:05 pm</t>
  </si>
  <si>
    <t>3YM73-80008-FT0001</t>
  </si>
  <si>
    <t>3YM73-80008-FT</t>
  </si>
  <si>
    <t>S0361880</t>
  </si>
  <si>
    <t>W0682403</t>
  </si>
  <si>
    <t>3YM77-80008-FT0001</t>
  </si>
  <si>
    <t>3YM77-80008-FT</t>
  </si>
  <si>
    <t>S0361881</t>
  </si>
  <si>
    <t>W0682404</t>
  </si>
  <si>
    <t xml:space="preserve"> 2:40:20 pm</t>
  </si>
  <si>
    <t>6ZD21-800010001</t>
  </si>
  <si>
    <t>6ZD21-80001</t>
  </si>
  <si>
    <t>S0361882</t>
  </si>
  <si>
    <t>W0682406</t>
  </si>
  <si>
    <t xml:space="preserve"> 8:39:38 am</t>
  </si>
  <si>
    <t>F6U62-80030-FT0001</t>
  </si>
  <si>
    <t>F6U62-80030-FT</t>
  </si>
  <si>
    <t>S0361885</t>
  </si>
  <si>
    <t>W0682417</t>
  </si>
  <si>
    <t>F6U66-80033-FT0001</t>
  </si>
  <si>
    <t>F6U66-80033-FT</t>
  </si>
  <si>
    <t>S0361894</t>
  </si>
  <si>
    <t>W0682419</t>
  </si>
  <si>
    <t xml:space="preserve"> 8:43:29 am</t>
  </si>
  <si>
    <t>3YM57-80010-FT0001</t>
  </si>
  <si>
    <t>3YM57-80010-FT</t>
  </si>
  <si>
    <t>S0361896</t>
  </si>
  <si>
    <t>W0682428</t>
  </si>
  <si>
    <t xml:space="preserve"> 8:38:02 am</t>
  </si>
  <si>
    <t>U532052062/503011726</t>
  </si>
  <si>
    <t>SC28392</t>
  </si>
  <si>
    <t>250-5312-000001</t>
  </si>
  <si>
    <t>250-5312-00</t>
  </si>
  <si>
    <t>S0361905</t>
  </si>
  <si>
    <t>W0682432</t>
  </si>
  <si>
    <t>W0682436</t>
  </si>
  <si>
    <t>W0682449</t>
  </si>
  <si>
    <t xml:space="preserve"> 8:32:04 am</t>
  </si>
  <si>
    <t>DC32149</t>
  </si>
  <si>
    <t>Z26005</t>
  </si>
  <si>
    <t>S0361913</t>
  </si>
  <si>
    <t>W0682454</t>
  </si>
  <si>
    <t>BC02554</t>
  </si>
  <si>
    <t>W0682455</t>
  </si>
  <si>
    <t>W0682460</t>
  </si>
  <si>
    <t>W0682527</t>
  </si>
  <si>
    <t xml:space="preserve"> 3:56:06 pm</t>
  </si>
  <si>
    <t>805589 REV4000001</t>
  </si>
  <si>
    <t>805589 REV400</t>
  </si>
  <si>
    <t>S0361943</t>
  </si>
  <si>
    <t>W0682531</t>
  </si>
  <si>
    <t xml:space="preserve"> 4:45:43 pm</t>
  </si>
  <si>
    <t>BYM039-02</t>
  </si>
  <si>
    <t>GR-1810001</t>
  </si>
  <si>
    <t>GR-181</t>
  </si>
  <si>
    <t>S0361949</t>
  </si>
  <si>
    <t>QM78</t>
  </si>
  <si>
    <t>W0682536</t>
  </si>
  <si>
    <t>D006A5780/D008O15421525/D008O0591/D008O0561</t>
  </si>
  <si>
    <t>FDC31617</t>
  </si>
  <si>
    <t>79N</t>
  </si>
  <si>
    <t>PM21</t>
  </si>
  <si>
    <t>1VV24-80029-FT0001</t>
  </si>
  <si>
    <t>1VV24-80029-FT</t>
  </si>
  <si>
    <t>S0361954</t>
  </si>
  <si>
    <t>W0682541</t>
  </si>
  <si>
    <t>S0361957</t>
  </si>
  <si>
    <t>W0682545</t>
  </si>
  <si>
    <t xml:space="preserve"> 8:33:58 am</t>
  </si>
  <si>
    <t>C2P09-80007-FT0001</t>
  </si>
  <si>
    <t>C2P09-80007-FT</t>
  </si>
  <si>
    <t>S0361961</t>
  </si>
  <si>
    <t>W0682554</t>
  </si>
  <si>
    <t>N9K10-80005-FT0001</t>
  </si>
  <si>
    <t>N9K10-80005-FT</t>
  </si>
  <si>
    <t>S0361968</t>
  </si>
  <si>
    <t>W0682563</t>
  </si>
  <si>
    <t>FPD30478</t>
  </si>
  <si>
    <t>730016300 REVA0001</t>
  </si>
  <si>
    <t>730016300 REVA</t>
  </si>
  <si>
    <t>H0064896</t>
  </si>
  <si>
    <t>W0682571</t>
  </si>
  <si>
    <t xml:space="preserve"> 8:41:02 am</t>
  </si>
  <si>
    <t>U2B09S001/U4A043S213</t>
  </si>
  <si>
    <t>URLB14A0001</t>
  </si>
  <si>
    <t>URLB14A</t>
  </si>
  <si>
    <t>S0361972</t>
  </si>
  <si>
    <t>W0682581</t>
  </si>
  <si>
    <t xml:space="preserve"> 1:34:25 pm</t>
  </si>
  <si>
    <t>DC31915</t>
  </si>
  <si>
    <t>S0361979</t>
  </si>
  <si>
    <t>W0682582</t>
  </si>
  <si>
    <t>S0361991</t>
  </si>
  <si>
    <t>W0682591</t>
  </si>
  <si>
    <t xml:space="preserve"> 5:21:00 pm</t>
  </si>
  <si>
    <t>DC31656</t>
  </si>
  <si>
    <t>S0361995</t>
  </si>
  <si>
    <t>W0682594</t>
  </si>
  <si>
    <t>S0361999</t>
  </si>
  <si>
    <t>W0682595</t>
  </si>
  <si>
    <t>S0361998</t>
  </si>
  <si>
    <t>W0682645</t>
  </si>
  <si>
    <t xml:space="preserve"> 8:43:58 am</t>
  </si>
  <si>
    <t>BYK017-03</t>
  </si>
  <si>
    <t>GR-0870001</t>
  </si>
  <si>
    <t>GR-087</t>
  </si>
  <si>
    <t>S0362012</t>
  </si>
  <si>
    <t>W0682650</t>
  </si>
  <si>
    <t xml:space="preserve"> 1:31:40 pm</t>
  </si>
  <si>
    <t>TSMB00661020001</t>
  </si>
  <si>
    <t>TSMB0066102</t>
  </si>
  <si>
    <t>S0361990</t>
  </si>
  <si>
    <t>W0682652</t>
  </si>
  <si>
    <t xml:space="preserve"> 3:57:01 pm</t>
  </si>
  <si>
    <t>4236S1</t>
  </si>
  <si>
    <t>TSMB00709010001</t>
  </si>
  <si>
    <t>TSMB0070901</t>
  </si>
  <si>
    <t>W0682653</t>
  </si>
  <si>
    <t xml:space="preserve"> 1:45:48 pm</t>
  </si>
  <si>
    <t>TSMB00710010001</t>
  </si>
  <si>
    <t>TSMB0071001</t>
  </si>
  <si>
    <t>W0682655</t>
  </si>
  <si>
    <t xml:space="preserve"> 3:01:52 pm</t>
  </si>
  <si>
    <t>TSMB00434030001</t>
  </si>
  <si>
    <t>TSMB0043403</t>
  </si>
  <si>
    <t>PR006406</t>
  </si>
  <si>
    <t>W0682656</t>
  </si>
  <si>
    <t>W0682657</t>
  </si>
  <si>
    <t>W0682658</t>
  </si>
  <si>
    <t>QM38</t>
  </si>
  <si>
    <t>W0682666</t>
  </si>
  <si>
    <t xml:space="preserve"> 1:45:43 pm</t>
  </si>
  <si>
    <t>7FP10-80001-FT0001</t>
  </si>
  <si>
    <t>7FP10-80001-FT</t>
  </si>
  <si>
    <t>S0362023</t>
  </si>
  <si>
    <t>W0682669</t>
  </si>
  <si>
    <t xml:space="preserve"> 4:16:19 pm</t>
  </si>
  <si>
    <t>W0682678</t>
  </si>
  <si>
    <t xml:space="preserve"> 8:58:25 am</t>
  </si>
  <si>
    <t>709898812-3M66900001</t>
  </si>
  <si>
    <t>709898812-3M6690SP</t>
  </si>
  <si>
    <t>H0064905</t>
  </si>
  <si>
    <t>W0682684</t>
  </si>
  <si>
    <t>H0064911</t>
  </si>
  <si>
    <t>W0682687</t>
  </si>
  <si>
    <t>740921700-32PC E0001</t>
  </si>
  <si>
    <t>740921700-32PC EMPTY</t>
  </si>
  <si>
    <t>H0064914</t>
  </si>
  <si>
    <t>W0682690</t>
  </si>
  <si>
    <t xml:space="preserve"> 9:56:34 am</t>
  </si>
  <si>
    <t>M0BVD0521</t>
  </si>
  <si>
    <t>107-54006900001</t>
  </si>
  <si>
    <t>107-5400690</t>
  </si>
  <si>
    <t>K11180</t>
  </si>
  <si>
    <t>S0362026</t>
  </si>
  <si>
    <t>W0682717</t>
  </si>
  <si>
    <t xml:space="preserve"> 1:35:03 pm</t>
  </si>
  <si>
    <t>3830U7060</t>
  </si>
  <si>
    <t>S0362087</t>
  </si>
  <si>
    <t>W0682765</t>
  </si>
  <si>
    <t xml:space="preserve"> 4:15:18 pm</t>
  </si>
  <si>
    <t>M0BSM3241</t>
  </si>
  <si>
    <t>86.J7350001</t>
  </si>
  <si>
    <t>86.J735</t>
  </si>
  <si>
    <t>T20390-PMI</t>
  </si>
  <si>
    <t>S0362148</t>
  </si>
  <si>
    <t>W0682918</t>
  </si>
  <si>
    <t>4092605U5A</t>
  </si>
  <si>
    <t>250-6238-000001</t>
  </si>
  <si>
    <t>250-6238-00</t>
  </si>
  <si>
    <t>S0362359</t>
  </si>
  <si>
    <t>W0682922</t>
  </si>
  <si>
    <t>5323501-04-01-08</t>
  </si>
  <si>
    <t>1125-790-00002 R0001</t>
  </si>
  <si>
    <t>1125-790-00002 REVB</t>
  </si>
  <si>
    <t>S0362363</t>
  </si>
  <si>
    <t>W0682923</t>
  </si>
  <si>
    <t>ZSA101791</t>
  </si>
  <si>
    <t>W0680991</t>
  </si>
  <si>
    <t>M0BRZ2270990</t>
  </si>
  <si>
    <t>5180-38640001</t>
  </si>
  <si>
    <t>5180-3864</t>
  </si>
  <si>
    <t>W664086</t>
  </si>
  <si>
    <t>S0360900</t>
  </si>
  <si>
    <t>W0681350</t>
  </si>
  <si>
    <t>15058371 REVB0001</t>
  </si>
  <si>
    <t>15058371 REVB</t>
  </si>
  <si>
    <t>W664093</t>
  </si>
  <si>
    <t>S0361100</t>
  </si>
  <si>
    <t>W0681351</t>
  </si>
  <si>
    <t>W664094</t>
  </si>
  <si>
    <t>S0361101</t>
  </si>
  <si>
    <t>W0681512</t>
  </si>
  <si>
    <t>N0BTQ4850</t>
  </si>
  <si>
    <t>W664104</t>
  </si>
  <si>
    <t>H0064785</t>
  </si>
  <si>
    <t>W0681636</t>
  </si>
  <si>
    <t>15058366 REVB0001</t>
  </si>
  <si>
    <t>15058366 REVB</t>
  </si>
  <si>
    <t>W664111</t>
  </si>
  <si>
    <t>S0361256</t>
  </si>
  <si>
    <t>W0681637</t>
  </si>
  <si>
    <t>W664112</t>
  </si>
  <si>
    <t>S0361257</t>
  </si>
  <si>
    <t>W0681675</t>
  </si>
  <si>
    <t xml:space="preserve"> 8:34:07 am</t>
  </si>
  <si>
    <t>60005003-D LIGHT0001</t>
  </si>
  <si>
    <t>60005003-D LIGHT GRN</t>
  </si>
  <si>
    <t>W664113</t>
  </si>
  <si>
    <t>W0681679</t>
  </si>
  <si>
    <t xml:space="preserve"> 8:33:27 am</t>
  </si>
  <si>
    <t>60005003-D-IVORY0001</t>
  </si>
  <si>
    <t>60005003-D-IVORY</t>
  </si>
  <si>
    <t>W664115</t>
  </si>
  <si>
    <t>W0681682</t>
  </si>
  <si>
    <t>60005003-D-YELLO0001</t>
  </si>
  <si>
    <t>60005003-D-YELLOW</t>
  </si>
  <si>
    <t>W664116</t>
  </si>
  <si>
    <t>W0682067</t>
  </si>
  <si>
    <t>A431833/BYG115-01/XHX2412242227</t>
  </si>
  <si>
    <t>TPK-884595-00100001</t>
  </si>
  <si>
    <t>TPK-884595-0010</t>
  </si>
  <si>
    <t>W664140</t>
  </si>
  <si>
    <t>ZSA101775</t>
  </si>
  <si>
    <t>W0682068</t>
  </si>
  <si>
    <t>TPK-884596-00100001</t>
  </si>
  <si>
    <t>TPK-884596-0010</t>
  </si>
  <si>
    <t>W664141</t>
  </si>
  <si>
    <t>W0682170</t>
  </si>
  <si>
    <t xml:space="preserve"> 1:46:38 pm</t>
  </si>
  <si>
    <t>15058360-3K-R8LT0001</t>
  </si>
  <si>
    <t>15058360-3K-R8LT-28</t>
  </si>
  <si>
    <t>W664146</t>
  </si>
  <si>
    <t>S0361671</t>
  </si>
  <si>
    <t>W0682174</t>
  </si>
  <si>
    <t>W664147</t>
  </si>
  <si>
    <t>S0361675</t>
  </si>
  <si>
    <t>W0682299</t>
  </si>
  <si>
    <t xml:space="preserve"> 8:32:42 am</t>
  </si>
  <si>
    <t>LABEL CLNRM-2X50001</t>
  </si>
  <si>
    <t>LABEL CLNRM-2X5</t>
  </si>
  <si>
    <t>W664157</t>
  </si>
  <si>
    <t>S0361746</t>
  </si>
  <si>
    <t>W0682336</t>
  </si>
  <si>
    <t>W664161</t>
  </si>
  <si>
    <t>W0682348</t>
  </si>
  <si>
    <t xml:space="preserve"> 8:40:17 am</t>
  </si>
  <si>
    <t>4177S1</t>
  </si>
  <si>
    <t>704845 INDEX000001</t>
  </si>
  <si>
    <t>704845 INDEX00</t>
  </si>
  <si>
    <t>V22000-RO</t>
  </si>
  <si>
    <t>W664162</t>
  </si>
  <si>
    <t>S0361761</t>
  </si>
  <si>
    <t>W0682378</t>
  </si>
  <si>
    <t>W664163</t>
  </si>
  <si>
    <t>S0361869</t>
  </si>
  <si>
    <t>W0682459</t>
  </si>
  <si>
    <t xml:space="preserve"> 5:17:53 pm</t>
  </si>
  <si>
    <t>W664167</t>
  </si>
  <si>
    <t>W0682466</t>
  </si>
  <si>
    <t xml:space="preserve"> 5:18:34 pm</t>
  </si>
  <si>
    <t>W664168</t>
  </si>
  <si>
    <t>S0361916</t>
  </si>
  <si>
    <t>W0682481</t>
  </si>
  <si>
    <t>I311U8032/4032510U5</t>
  </si>
  <si>
    <t>218112A0001</t>
  </si>
  <si>
    <t>218112A</t>
  </si>
  <si>
    <t>W664169</t>
  </si>
  <si>
    <t>S0361922</t>
  </si>
  <si>
    <t>W0682649</t>
  </si>
  <si>
    <t>W663982</t>
  </si>
  <si>
    <t>W0676952</t>
  </si>
  <si>
    <t xml:space="preserve"> 8:46:12 am</t>
  </si>
  <si>
    <t>10639931106/10639931103/10639931102/10639931104</t>
  </si>
  <si>
    <t>5180-0102-BH2120001</t>
  </si>
  <si>
    <t>5180-0102-BH212</t>
  </si>
  <si>
    <t>S0355320</t>
  </si>
  <si>
    <t>W0680557</t>
  </si>
  <si>
    <t xml:space="preserve"> 5:38:32 pm</t>
  </si>
  <si>
    <t>FSC30666</t>
  </si>
  <si>
    <t>L001-773057-00000004</t>
  </si>
  <si>
    <t>L001-773057-000004CM</t>
  </si>
  <si>
    <t>H0064673</t>
  </si>
  <si>
    <t>W0680983</t>
  </si>
  <si>
    <t xml:space="preserve"> 9:12:17 am</t>
  </si>
  <si>
    <t>WO2024/5284/1010831/XHX24911A1407/XHX2412190201/80117500</t>
  </si>
  <si>
    <t>S0360896</t>
  </si>
  <si>
    <t>PM55</t>
  </si>
  <si>
    <t>W0681114</t>
  </si>
  <si>
    <t xml:space="preserve"> 8:42:04 am</t>
  </si>
  <si>
    <t>U522458002</t>
  </si>
  <si>
    <t>250-0412-000001</t>
  </si>
  <si>
    <t>250-0412-00</t>
  </si>
  <si>
    <t>S0361007</t>
  </si>
  <si>
    <t>W0681222</t>
  </si>
  <si>
    <t>5307412-01-03-04/5307412-02-01-03/5305412-03-02-07</t>
  </si>
  <si>
    <t>FPSC29937SET</t>
  </si>
  <si>
    <t>723852900-PROTO 0001</t>
  </si>
  <si>
    <t>723852900-PROTO D</t>
  </si>
  <si>
    <t>H0064765</t>
  </si>
  <si>
    <t>W0681697</t>
  </si>
  <si>
    <t xml:space="preserve"> 8:33:18 am</t>
  </si>
  <si>
    <t>L001-773057-00000002</t>
  </si>
  <si>
    <t>L001-773057-000002CM</t>
  </si>
  <si>
    <t>W0681758</t>
  </si>
  <si>
    <t xml:space="preserve"> 8:59:07 am</t>
  </si>
  <si>
    <t>PM35</t>
  </si>
  <si>
    <t>1113-550-00020 R0001</t>
  </si>
  <si>
    <t>1113-550-00020 REVB</t>
  </si>
  <si>
    <t>W0682115</t>
  </si>
  <si>
    <t xml:space="preserve"> 8:45:08 am</t>
  </si>
  <si>
    <t>3YM58-80010-FT0001</t>
  </si>
  <si>
    <t>3YM58-80010-FT</t>
  </si>
  <si>
    <t>S0361569</t>
  </si>
  <si>
    <t>W0682251</t>
  </si>
  <si>
    <t xml:space="preserve"> 8:42:34 am</t>
  </si>
  <si>
    <t>2V9604710001</t>
  </si>
  <si>
    <t>2V960471</t>
  </si>
  <si>
    <t>S0361719</t>
  </si>
  <si>
    <t>W0682257</t>
  </si>
  <si>
    <t xml:space="preserve"> 8:37:52 am</t>
  </si>
  <si>
    <t>4112311U5A/4110110425</t>
  </si>
  <si>
    <t>ALL PURPOSE F57 0001</t>
  </si>
  <si>
    <t>ALL PURPOSE F57 LBL</t>
  </si>
  <si>
    <t>R18140</t>
  </si>
  <si>
    <t>S0361715</t>
  </si>
  <si>
    <t>W0682258</t>
  </si>
  <si>
    <t>GUNWASH-F49 LBL0001</t>
  </si>
  <si>
    <t>GUNWASH-F49 LBL</t>
  </si>
  <si>
    <t>W0682267</t>
  </si>
  <si>
    <t>SG-5652869 01</t>
  </si>
  <si>
    <t>NOBU PURSER-ORAN0001</t>
  </si>
  <si>
    <t>NOBU PURSER-ORANGE</t>
  </si>
  <si>
    <t>S0361733</t>
  </si>
  <si>
    <t>W0682318</t>
  </si>
  <si>
    <t xml:space="preserve"> 8:32:32 am</t>
  </si>
  <si>
    <t>J00WF0611</t>
  </si>
  <si>
    <t>HPM-4VW11-801970001</t>
  </si>
  <si>
    <t>HPM-4VW11-80197</t>
  </si>
  <si>
    <t>S0361760</t>
  </si>
  <si>
    <t>W0682431</t>
  </si>
  <si>
    <t xml:space="preserve"> 5:41:59 pm</t>
  </si>
  <si>
    <t>SC28393</t>
  </si>
  <si>
    <t>250-5323-000001</t>
  </si>
  <si>
    <t>250-5323-00</t>
  </si>
  <si>
    <t>W0682435</t>
  </si>
  <si>
    <t>W0682488</t>
  </si>
  <si>
    <t xml:space="preserve"> 8:53:55 am</t>
  </si>
  <si>
    <t>SG-5653741 01</t>
  </si>
  <si>
    <t>HSA SECURITY LAB0001</t>
  </si>
  <si>
    <t>HSA SECURITY LABEL</t>
  </si>
  <si>
    <t>S19337-HEALTHCARE</t>
  </si>
  <si>
    <t>S0361927</t>
  </si>
  <si>
    <t>W0682509</t>
  </si>
  <si>
    <t xml:space="preserve"> 5:27:07 pm</t>
  </si>
  <si>
    <t>BYJ032-07</t>
  </si>
  <si>
    <t>HASACONI FLUX-DA0001</t>
  </si>
  <si>
    <t>HASACONI FLUX-DANGER</t>
  </si>
  <si>
    <t>S19254</t>
  </si>
  <si>
    <t>S0361924</t>
  </si>
  <si>
    <t>W0682511</t>
  </si>
  <si>
    <t xml:space="preserve"> 1:55:25 pm</t>
  </si>
  <si>
    <t>69 SCS-ROHS-Y0001</t>
  </si>
  <si>
    <t>69 SCS-ROHS-Y</t>
  </si>
  <si>
    <t>PM29</t>
  </si>
  <si>
    <t>W0682552</t>
  </si>
  <si>
    <t xml:space="preserve"> 5:31:34 pm</t>
  </si>
  <si>
    <t>46 SCS-PB-ROHS-Y0001</t>
  </si>
  <si>
    <t>46 SCS-PB-ROHS-Y</t>
  </si>
  <si>
    <t>W0682579</t>
  </si>
  <si>
    <t xml:space="preserve"> 5:34:54 pm</t>
  </si>
  <si>
    <t>S0361977</t>
  </si>
  <si>
    <t>W0682580</t>
  </si>
  <si>
    <t>S0361978</t>
  </si>
  <si>
    <t>W0682623</t>
  </si>
  <si>
    <t xml:space="preserve"> 4:36:46 pm</t>
  </si>
  <si>
    <t>S0362007</t>
  </si>
  <si>
    <t>W0682651</t>
  </si>
  <si>
    <t>3082509U9</t>
  </si>
  <si>
    <t>TSMB00665020001</t>
  </si>
  <si>
    <t>TSMB0066502</t>
  </si>
  <si>
    <t>96N</t>
  </si>
  <si>
    <t>W0682677</t>
  </si>
  <si>
    <t xml:space="preserve"> 8:54:43 am</t>
  </si>
  <si>
    <t>FPD27953</t>
  </si>
  <si>
    <t>709898802-EL93160001</t>
  </si>
  <si>
    <t>709898802-EL93164</t>
  </si>
  <si>
    <t>H0064904</t>
  </si>
  <si>
    <t>W0682679</t>
  </si>
  <si>
    <t>PD28275</t>
  </si>
  <si>
    <t>709898817 REVB0001</t>
  </si>
  <si>
    <t>709898817 REVB</t>
  </si>
  <si>
    <t>H0064906</t>
  </si>
  <si>
    <t>W0682707</t>
  </si>
  <si>
    <t xml:space="preserve"> 4:17:36 pm</t>
  </si>
  <si>
    <t>E04G128901530</t>
  </si>
  <si>
    <t>86.K4320001</t>
  </si>
  <si>
    <t>86.K432</t>
  </si>
  <si>
    <t>S0362034</t>
  </si>
  <si>
    <t>W0682920</t>
  </si>
  <si>
    <t xml:space="preserve"> 5:27:48 pm</t>
  </si>
  <si>
    <t>U4A043S213/3060209U9</t>
  </si>
  <si>
    <t>L12070</t>
  </si>
  <si>
    <t>S0362361</t>
  </si>
  <si>
    <t>W0682937</t>
  </si>
  <si>
    <t xml:space="preserve"> 1:07:24 pm</t>
  </si>
  <si>
    <t>D008O15421525</t>
  </si>
  <si>
    <t>1VV02-80009-FT0001</t>
  </si>
  <si>
    <t>1VV02-80009-FT</t>
  </si>
  <si>
    <t>S0362374</t>
  </si>
  <si>
    <t>W0682950</t>
  </si>
  <si>
    <t xml:space="preserve"> 8:36:36 am</t>
  </si>
  <si>
    <t>M0H50-80022-FT0001</t>
  </si>
  <si>
    <t>M0H50-80022-FT</t>
  </si>
  <si>
    <t>S0362388</t>
  </si>
  <si>
    <t>W0682978</t>
  </si>
  <si>
    <t xml:space="preserve"> 5:45:42 pm</t>
  </si>
  <si>
    <t>3113015U5</t>
  </si>
  <si>
    <t>MVCTS-BKAOYWS-220001</t>
  </si>
  <si>
    <t>MVCTS-BKAOYWS-22MM</t>
  </si>
  <si>
    <t>A01490</t>
  </si>
  <si>
    <t>S0362396</t>
  </si>
  <si>
    <t>W0682983</t>
  </si>
  <si>
    <t>H0064932</t>
  </si>
  <si>
    <t>W0682996</t>
  </si>
  <si>
    <t>H0064945</t>
  </si>
  <si>
    <t>W0682999</t>
  </si>
  <si>
    <t>H0064948</t>
  </si>
  <si>
    <t>W0683002</t>
  </si>
  <si>
    <t>FPSC30467</t>
  </si>
  <si>
    <t>PM63</t>
  </si>
  <si>
    <t>719007600 REVA0001</t>
  </si>
  <si>
    <t>719007600 REVA</t>
  </si>
  <si>
    <t>H0064951</t>
  </si>
  <si>
    <t>W0683091</t>
  </si>
  <si>
    <t xml:space="preserve"> 8:43:54 am</t>
  </si>
  <si>
    <t>U4A043S213/3082510U9</t>
  </si>
  <si>
    <t>DC18526</t>
  </si>
  <si>
    <t>S0362454</t>
  </si>
  <si>
    <t>W0678734</t>
  </si>
  <si>
    <t xml:space="preserve"> 5:13:10 pm</t>
  </si>
  <si>
    <t>M0BU23510990/MOBVG3280</t>
  </si>
  <si>
    <t>10036212001 REVA0001</t>
  </si>
  <si>
    <t>10036212001 REVA</t>
  </si>
  <si>
    <t>W664072</t>
  </si>
  <si>
    <t>S0357484</t>
  </si>
  <si>
    <t>W0681066</t>
  </si>
  <si>
    <t>U3B12S049</t>
  </si>
  <si>
    <t>039714 REV5000001</t>
  </si>
  <si>
    <t>039714 REV500</t>
  </si>
  <si>
    <t>W664088</t>
  </si>
  <si>
    <t>S0360940</t>
  </si>
  <si>
    <t>W0681807</t>
  </si>
  <si>
    <t xml:space="preserve"> 8:33:47 am</t>
  </si>
  <si>
    <t>J00VB7941</t>
  </si>
  <si>
    <t>250-5190-000001</t>
  </si>
  <si>
    <t>250-5190-00</t>
  </si>
  <si>
    <t>W664125</t>
  </si>
  <si>
    <t>W0681950</t>
  </si>
  <si>
    <t xml:space="preserve"> 4:14:20 pm</t>
  </si>
  <si>
    <t>4092S1/404123725</t>
  </si>
  <si>
    <t>INACTIVE ASSET L0001</t>
  </si>
  <si>
    <t>INACTIVE ASSET LABEL</t>
  </si>
  <si>
    <t>S19186</t>
  </si>
  <si>
    <t>W664136</t>
  </si>
  <si>
    <t>S0361430</t>
  </si>
  <si>
    <t>W0682009</t>
  </si>
  <si>
    <t xml:space="preserve"> 8:54:52 am</t>
  </si>
  <si>
    <t>T0AF1219072</t>
  </si>
  <si>
    <t>714370201-ADS1360001</t>
  </si>
  <si>
    <t>714370201-ADS1366</t>
  </si>
  <si>
    <t>W664138</t>
  </si>
  <si>
    <t>H0064846</t>
  </si>
  <si>
    <t>W0682167</t>
  </si>
  <si>
    <t>W664145</t>
  </si>
  <si>
    <t>S0361668</t>
  </si>
  <si>
    <t>W0682177</t>
  </si>
  <si>
    <t>W664149</t>
  </si>
  <si>
    <t>S0361678</t>
  </si>
  <si>
    <t>W0682487</t>
  </si>
  <si>
    <t xml:space="preserve"> 8:39:12 am</t>
  </si>
  <si>
    <t>TDF ADDRESS-76X10001</t>
  </si>
  <si>
    <t>TDF ADDRESS-76X102MM</t>
  </si>
  <si>
    <t>W664171</t>
  </si>
  <si>
    <t>W0678401</t>
  </si>
  <si>
    <t xml:space="preserve"> 8:50:35 am</t>
  </si>
  <si>
    <t>FSC29525</t>
  </si>
  <si>
    <t>S0357138</t>
  </si>
  <si>
    <t>W0678733</t>
  </si>
  <si>
    <t xml:space="preserve"> 8:49:41 am</t>
  </si>
  <si>
    <t>M0BU23510990/BOBVG9280</t>
  </si>
  <si>
    <t>10028345001 REVA0001</t>
  </si>
  <si>
    <t>10028345001 REVA</t>
  </si>
  <si>
    <t>PM75</t>
  </si>
  <si>
    <t>W0681118</t>
  </si>
  <si>
    <t xml:space="preserve"> 8:41:10 am</t>
  </si>
  <si>
    <t>S0361009</t>
  </si>
  <si>
    <t>W0681341</t>
  </si>
  <si>
    <t xml:space="preserve"> 8:49:39 am</t>
  </si>
  <si>
    <t>4112304U5A</t>
  </si>
  <si>
    <t>SC24742</t>
  </si>
  <si>
    <t>260-6472-000001</t>
  </si>
  <si>
    <t>260-6472-00</t>
  </si>
  <si>
    <t>S0361089</t>
  </si>
  <si>
    <t>W0681522</t>
  </si>
  <si>
    <t xml:space="preserve"> 8:45:10 am</t>
  </si>
  <si>
    <t>D006O6500</t>
  </si>
  <si>
    <t>1VV21-80021-FT0001</t>
  </si>
  <si>
    <t>1VV21-80021-FT</t>
  </si>
  <si>
    <t>S0361189</t>
  </si>
  <si>
    <t>W0681698</t>
  </si>
  <si>
    <t xml:space="preserve"> 8:52:04 am</t>
  </si>
  <si>
    <t>L001-773057-00000003</t>
  </si>
  <si>
    <t>L001-773057-000003CM</t>
  </si>
  <si>
    <t>W0681703</t>
  </si>
  <si>
    <t xml:space="preserve"> 8:46:43 am</t>
  </si>
  <si>
    <t>4103001U5</t>
  </si>
  <si>
    <t>FSC30839A</t>
  </si>
  <si>
    <t>0B49096 REVAA0001</t>
  </si>
  <si>
    <t>0B49096 REVAA</t>
  </si>
  <si>
    <t>W0681704</t>
  </si>
  <si>
    <t xml:space="preserve"> 8:37:42 am</t>
  </si>
  <si>
    <t>0B49097 REVAA0001</t>
  </si>
  <si>
    <t>0B49097 REVAA</t>
  </si>
  <si>
    <t>W0681705</t>
  </si>
  <si>
    <t>4103005U5A</t>
  </si>
  <si>
    <t>0B49099 REVAA0001</t>
  </si>
  <si>
    <t>0B49099 REVAA</t>
  </si>
  <si>
    <t>W0681706</t>
  </si>
  <si>
    <t>0B49100 REVAA0001</t>
  </si>
  <si>
    <t>0B49100 REVAA</t>
  </si>
  <si>
    <t>W0681715</t>
  </si>
  <si>
    <t xml:space="preserve"> 8:33:02 am</t>
  </si>
  <si>
    <t>S0361297</t>
  </si>
  <si>
    <t>W0681767</t>
  </si>
  <si>
    <t xml:space="preserve"> 5:10:20 pm</t>
  </si>
  <si>
    <t>J00TB1740</t>
  </si>
  <si>
    <t>S0361344</t>
  </si>
  <si>
    <t>W0682015</t>
  </si>
  <si>
    <t xml:space="preserve"> 8:56:39 am</t>
  </si>
  <si>
    <t>5305412-03-02-08/5307412-02-01-01/5307412-01-05-08</t>
  </si>
  <si>
    <t>H0064852</t>
  </si>
  <si>
    <t>W0682096</t>
  </si>
  <si>
    <t xml:space="preserve"> 8:59:03 am</t>
  </si>
  <si>
    <t>M0BFL2381</t>
  </si>
  <si>
    <t>PDC22129</t>
  </si>
  <si>
    <t>H0064864</t>
  </si>
  <si>
    <t>W0682097</t>
  </si>
  <si>
    <t>H0064865</t>
  </si>
  <si>
    <t>W0682098</t>
  </si>
  <si>
    <t>H0064866</t>
  </si>
  <si>
    <t>W0682168</t>
  </si>
  <si>
    <t xml:space="preserve"> 8:45:44 am</t>
  </si>
  <si>
    <t>S0361669</t>
  </si>
  <si>
    <t>W0682178</t>
  </si>
  <si>
    <t>S0361679</t>
  </si>
  <si>
    <t>W0682180</t>
  </si>
  <si>
    <t xml:space="preserve"> 8:40:07 am</t>
  </si>
  <si>
    <t>S0361681</t>
  </si>
  <si>
    <t>W0682205</t>
  </si>
  <si>
    <t xml:space="preserve"> 8:48:20 am</t>
  </si>
  <si>
    <t>S-5644655 01</t>
  </si>
  <si>
    <t>S0361699</t>
  </si>
  <si>
    <t>W0682227</t>
  </si>
  <si>
    <t xml:space="preserve"> 8:43:10 am</t>
  </si>
  <si>
    <t>2087S1</t>
  </si>
  <si>
    <t>SECURITY-30X80-70002</t>
  </si>
  <si>
    <t>SECURITY-30X80-7872</t>
  </si>
  <si>
    <t>S19557</t>
  </si>
  <si>
    <t>S0361709</t>
  </si>
  <si>
    <t>W0682320</t>
  </si>
  <si>
    <t>I53065H056</t>
  </si>
  <si>
    <t>068657 REV4000001</t>
  </si>
  <si>
    <t>068657 REV400</t>
  </si>
  <si>
    <t>S0361787</t>
  </si>
  <si>
    <t>W0682408</t>
  </si>
  <si>
    <t>WAT0062770001</t>
  </si>
  <si>
    <t>WAT006277</t>
  </si>
  <si>
    <t>G07042</t>
  </si>
  <si>
    <t>S0361887</t>
  </si>
  <si>
    <t>W0682482</t>
  </si>
  <si>
    <t xml:space="preserve"> 9:57:39 am</t>
  </si>
  <si>
    <t>FLAMMABLE LIQUID0015</t>
  </si>
  <si>
    <t>FLAMMABLE LIQUID 3</t>
  </si>
  <si>
    <t>S0361923</t>
  </si>
  <si>
    <t>W0682515</t>
  </si>
  <si>
    <t xml:space="preserve"> 1:10:12 pm</t>
  </si>
  <si>
    <t>4112210U5/H00004158/4005U7005/U3071S041</t>
  </si>
  <si>
    <t>STICK4016700330001</t>
  </si>
  <si>
    <t>STICK401670033</t>
  </si>
  <si>
    <t>S0361936</t>
  </si>
  <si>
    <t>W0682524</t>
  </si>
  <si>
    <t xml:space="preserve"> 9:58:58 am</t>
  </si>
  <si>
    <t>SG-5649983 01</t>
  </si>
  <si>
    <t>QC PASSED LABEL0004</t>
  </si>
  <si>
    <t>QC PASSED LABEL</t>
  </si>
  <si>
    <t>A01471</t>
  </si>
  <si>
    <t>S0361941</t>
  </si>
  <si>
    <t>W0682529</t>
  </si>
  <si>
    <t xml:space="preserve"> 1:54:41 pm</t>
  </si>
  <si>
    <t>ARROW UP-70X100M0001</t>
  </si>
  <si>
    <t>ARROW UP-70X100MM</t>
  </si>
  <si>
    <t>A01409</t>
  </si>
  <si>
    <t>S0361945</t>
  </si>
  <si>
    <t>W0682602</t>
  </si>
  <si>
    <t>S0362005</t>
  </si>
  <si>
    <t>W0682634</t>
  </si>
  <si>
    <t>S0362008</t>
  </si>
  <si>
    <t>W0682635</t>
  </si>
  <si>
    <t>S0362010</t>
  </si>
  <si>
    <t>W0682636</t>
  </si>
  <si>
    <t xml:space="preserve"> 8:42:23 am</t>
  </si>
  <si>
    <t>S0362011</t>
  </si>
  <si>
    <t>W0682681</t>
  </si>
  <si>
    <t>H0064908</t>
  </si>
  <si>
    <t>W0682691</t>
  </si>
  <si>
    <t xml:space="preserve"> 3:36:31 pm</t>
  </si>
  <si>
    <t>U4B0458049</t>
  </si>
  <si>
    <t>109-54003240001</t>
  </si>
  <si>
    <t>109-5400324</t>
  </si>
  <si>
    <t>W0682943</t>
  </si>
  <si>
    <t xml:space="preserve"> 2:39:20 pm</t>
  </si>
  <si>
    <t>3YM61-80017-FT0001</t>
  </si>
  <si>
    <t>3YM61-80017-FT</t>
  </si>
  <si>
    <t>S0362381</t>
  </si>
  <si>
    <t>W0683005</t>
  </si>
  <si>
    <t xml:space="preserve"> 5:08:55 pm</t>
  </si>
  <si>
    <t>STSS-PACKET0001</t>
  </si>
  <si>
    <t>STSS-PACKET</t>
  </si>
  <si>
    <t>S0362398</t>
  </si>
  <si>
    <t>W0683008</t>
  </si>
  <si>
    <t>4116S1</t>
  </si>
  <si>
    <t>805549 REV4000001</t>
  </si>
  <si>
    <t>805549 REV400</t>
  </si>
  <si>
    <t>S0362399</t>
  </si>
  <si>
    <t>W0683018</t>
  </si>
  <si>
    <t>S24Y100279/F0206908</t>
  </si>
  <si>
    <t>763360200 REVA0001</t>
  </si>
  <si>
    <t>763360200 REVA</t>
  </si>
  <si>
    <t>ZSA101794</t>
  </si>
  <si>
    <t>W0683019</t>
  </si>
  <si>
    <t>ZSA101795</t>
  </si>
  <si>
    <t>W0683086</t>
  </si>
  <si>
    <t xml:space="preserve"> 8:25:29 am</t>
  </si>
  <si>
    <t>3236S1</t>
  </si>
  <si>
    <t>TSMB00686030001</t>
  </si>
  <si>
    <t>TSMB0068603</t>
  </si>
  <si>
    <t>S0362452</t>
  </si>
  <si>
    <t>W0681338</t>
  </si>
  <si>
    <t>260-5378-000001</t>
  </si>
  <si>
    <t>260-5378-00</t>
  </si>
  <si>
    <t>W664092</t>
  </si>
  <si>
    <t>W0681949</t>
  </si>
  <si>
    <t>404123725/4092S1</t>
  </si>
  <si>
    <t>CAL-PMS GREEN C0001</t>
  </si>
  <si>
    <t>CALIBRATION GREEN</t>
  </si>
  <si>
    <t>W664135</t>
  </si>
  <si>
    <t>W0683089</t>
  </si>
  <si>
    <t>W664454</t>
  </si>
  <si>
    <t>PR006407</t>
  </si>
  <si>
    <t>W0682418</t>
  </si>
  <si>
    <t xml:space="preserve"> 4:44:59 pm</t>
  </si>
  <si>
    <t>10656256085/10620258108</t>
  </si>
  <si>
    <t>F6U65-80033-FT0001</t>
  </si>
  <si>
    <t>F6U65-80033-FT</t>
  </si>
  <si>
    <t>S0361895</t>
  </si>
  <si>
    <t>W0682537</t>
  </si>
  <si>
    <t xml:space="preserve"> 3:35:03 pm</t>
  </si>
  <si>
    <t>C2P08-80005-FT0001</t>
  </si>
  <si>
    <t>C2P08-80005-FT</t>
  </si>
  <si>
    <t>S0361946</t>
  </si>
  <si>
    <t>W0682599</t>
  </si>
  <si>
    <t xml:space="preserve"> 8:43:19 am</t>
  </si>
  <si>
    <t>3YM55-80009-FT0001</t>
  </si>
  <si>
    <t>3YM55-80009-FT</t>
  </si>
  <si>
    <t>S0362002</t>
  </si>
  <si>
    <t>W0682947</t>
  </si>
  <si>
    <t xml:space="preserve"> 8:36:28 am</t>
  </si>
  <si>
    <t>10620258016/10620258015/10620258106</t>
  </si>
  <si>
    <t>F6U64-80027-FT0001</t>
  </si>
  <si>
    <t>F6U64-80027-FT</t>
  </si>
  <si>
    <t>S0362385</t>
  </si>
  <si>
    <t>W0682948</t>
  </si>
  <si>
    <t>3YM54-80005-FT0001</t>
  </si>
  <si>
    <t>3YM54-80005-FT</t>
  </si>
  <si>
    <t>S0362386</t>
  </si>
  <si>
    <t>W0682949</t>
  </si>
  <si>
    <t xml:space="preserve"> 8:38:58 am</t>
  </si>
  <si>
    <t>T6N01-80019-FT0001</t>
  </si>
  <si>
    <t>T6N01-80019-FT</t>
  </si>
  <si>
    <t>S0362387</t>
  </si>
  <si>
    <t>W0682951</t>
  </si>
  <si>
    <t>F6V27-800017-FT0001</t>
  </si>
  <si>
    <t>F6V27-800017-FT</t>
  </si>
  <si>
    <t>S0362389</t>
  </si>
  <si>
    <t>W0682952</t>
  </si>
  <si>
    <t>F6V29-80022-FT0001</t>
  </si>
  <si>
    <t>F6V29-80022-FT</t>
  </si>
  <si>
    <t>S0362390</t>
  </si>
  <si>
    <t>W0682953</t>
  </si>
  <si>
    <t>C2P07-80049-FT0001</t>
  </si>
  <si>
    <t>C2P07-80049-FT</t>
  </si>
  <si>
    <t>S0362391</t>
  </si>
  <si>
    <t>W0682954</t>
  </si>
  <si>
    <t xml:space="preserve"> 8:39:56 am</t>
  </si>
  <si>
    <t>C2P06-80052-FT0001</t>
  </si>
  <si>
    <t>C2P06-80052-FT</t>
  </si>
  <si>
    <t>S0362392</t>
  </si>
  <si>
    <t>W0679755</t>
  </si>
  <si>
    <t>24060640251/23L11010522</t>
  </si>
  <si>
    <t>TPK-853720-00100001</t>
  </si>
  <si>
    <t>TPK-853720-0010</t>
  </si>
  <si>
    <t>S0358423</t>
  </si>
  <si>
    <t>W0680066</t>
  </si>
  <si>
    <t>712730 REV1000001</t>
  </si>
  <si>
    <t>712730 REV402</t>
  </si>
  <si>
    <t>S0358740</t>
  </si>
  <si>
    <t>W0680749</t>
  </si>
  <si>
    <t xml:space="preserve"> 4:19:36 pm</t>
  </si>
  <si>
    <t>SG-5651598-01</t>
  </si>
  <si>
    <t>S0359864</t>
  </si>
  <si>
    <t>W0680751</t>
  </si>
  <si>
    <t>S0359865</t>
  </si>
  <si>
    <t>W0681071</t>
  </si>
  <si>
    <t xml:space="preserve"> 1:53:48 pm</t>
  </si>
  <si>
    <t>3082509U9/4136S1</t>
  </si>
  <si>
    <t>S0360942</t>
  </si>
  <si>
    <t>W0681295</t>
  </si>
  <si>
    <t xml:space="preserve"> 8:35:44 am</t>
  </si>
  <si>
    <t>FP575-234457-8Z10001</t>
  </si>
  <si>
    <t>FP575-234457-8Z1</t>
  </si>
  <si>
    <t>I09123</t>
  </si>
  <si>
    <t>S0361071</t>
  </si>
  <si>
    <t>W0681339</t>
  </si>
  <si>
    <t>260-6404-000001</t>
  </si>
  <si>
    <t>260-6404-00</t>
  </si>
  <si>
    <t>W0681352</t>
  </si>
  <si>
    <t>S0361102</t>
  </si>
  <si>
    <t>W0681353</t>
  </si>
  <si>
    <t>S0361103</t>
  </si>
  <si>
    <t>W0681409</t>
  </si>
  <si>
    <t xml:space="preserve"> 8:46:19 am</t>
  </si>
  <si>
    <t>3082512U9/G2211302</t>
  </si>
  <si>
    <t>057-03511-0001 R0001</t>
  </si>
  <si>
    <t>057-03511-0001 REVAA</t>
  </si>
  <si>
    <t>S19351</t>
  </si>
  <si>
    <t>S0361017</t>
  </si>
  <si>
    <t>W0681699</t>
  </si>
  <si>
    <t>W0681780</t>
  </si>
  <si>
    <t>3082510U9/L5205U8036</t>
  </si>
  <si>
    <t>S0361352</t>
  </si>
  <si>
    <t>W0681817</t>
  </si>
  <si>
    <t xml:space="preserve"> 3:44:12 pm</t>
  </si>
  <si>
    <t>260-6330-000001</t>
  </si>
  <si>
    <t>260-6330-00</t>
  </si>
  <si>
    <t>W0681818</t>
  </si>
  <si>
    <t>260-6443-000001</t>
  </si>
  <si>
    <t>260-6443-00</t>
  </si>
  <si>
    <t>W0681858</t>
  </si>
  <si>
    <t xml:space="preserve"> 1:52:45 pm</t>
  </si>
  <si>
    <t>I09180-US</t>
  </si>
  <si>
    <t>S0361383</t>
  </si>
  <si>
    <t>W0681924</t>
  </si>
  <si>
    <t>H0064816</t>
  </si>
  <si>
    <t>W0682093</t>
  </si>
  <si>
    <t xml:space="preserve"> 5:51:31 pm</t>
  </si>
  <si>
    <t>M0BUQ9671/M0BUG7190</t>
  </si>
  <si>
    <t>H0064861</t>
  </si>
  <si>
    <t>W0682109</t>
  </si>
  <si>
    <t>751298400 REVA0001</t>
  </si>
  <si>
    <t>751298400 REVA</t>
  </si>
  <si>
    <t>H0064877</t>
  </si>
  <si>
    <t>W0682206</t>
  </si>
  <si>
    <t xml:space="preserve"> 3:35:38 pm</t>
  </si>
  <si>
    <t>M0BA51620</t>
  </si>
  <si>
    <t>X18-94232-010001</t>
  </si>
  <si>
    <t>X18-94232-01</t>
  </si>
  <si>
    <t>M13367</t>
  </si>
  <si>
    <t>S0361700</t>
  </si>
  <si>
    <t>W0682225</t>
  </si>
  <si>
    <t>SECURITY CUT-24X0001</t>
  </si>
  <si>
    <t>SECURITY CUT-24X55MM</t>
  </si>
  <si>
    <t>W0682226</t>
  </si>
  <si>
    <t>4275S1</t>
  </si>
  <si>
    <t>SECURITY-30X80-70001</t>
  </si>
  <si>
    <t>SECURITY-30X80-7871</t>
  </si>
  <si>
    <t>W0682356</t>
  </si>
  <si>
    <t xml:space="preserve"> 8:36:21 am</t>
  </si>
  <si>
    <t>7K5U6-80002-FT0001</t>
  </si>
  <si>
    <t>7K5U6-80002-FT</t>
  </si>
  <si>
    <t>S0361848</t>
  </si>
  <si>
    <t>W0682400</t>
  </si>
  <si>
    <t xml:space="preserve"> 8:45:37 am</t>
  </si>
  <si>
    <t>6ZD36-800010001</t>
  </si>
  <si>
    <t>6ZD36-80001</t>
  </si>
  <si>
    <t>S0361878</t>
  </si>
  <si>
    <t>W0682439</t>
  </si>
  <si>
    <t xml:space="preserve"> 8:33:48 am</t>
  </si>
  <si>
    <t>W0682479</t>
  </si>
  <si>
    <t>M0BSM95201372</t>
  </si>
  <si>
    <t>BL-68X28MM0001</t>
  </si>
  <si>
    <t>BL-68X28MM</t>
  </si>
  <si>
    <t>H08122</t>
  </si>
  <si>
    <t>S0361920</t>
  </si>
  <si>
    <t>W0682528</t>
  </si>
  <si>
    <t>J00PR5201</t>
  </si>
  <si>
    <t>810333 REV4000001</t>
  </si>
  <si>
    <t>810333 REV400</t>
  </si>
  <si>
    <t>S0361944</t>
  </si>
  <si>
    <t>W0682574</t>
  </si>
  <si>
    <t xml:space="preserve"> 4:51:44 pm</t>
  </si>
  <si>
    <t>MOBVG3280</t>
  </si>
  <si>
    <t>PM45</t>
  </si>
  <si>
    <t>10036213001 REVA0001</t>
  </si>
  <si>
    <t>10036213001 REVA</t>
  </si>
  <si>
    <t>S0361973</t>
  </si>
  <si>
    <t>W0682583</t>
  </si>
  <si>
    <t xml:space="preserve"> 8:40:40 am</t>
  </si>
  <si>
    <t>S0361992</t>
  </si>
  <si>
    <t>W0682586</t>
  </si>
  <si>
    <t xml:space="preserve"> 8:41:49 am</t>
  </si>
  <si>
    <t>S0361993</t>
  </si>
  <si>
    <t>W0682592</t>
  </si>
  <si>
    <t>S0361996</t>
  </si>
  <si>
    <t>W0682593</t>
  </si>
  <si>
    <t>S0361997</t>
  </si>
  <si>
    <t xml:space="preserve"> 8:43:59 am</t>
  </si>
  <si>
    <t>W0682640</t>
  </si>
  <si>
    <t>S0361994</t>
  </si>
  <si>
    <t>W0682654</t>
  </si>
  <si>
    <t>L4820U8019/D82907A156R</t>
  </si>
  <si>
    <t>TSMC00312060001</t>
  </si>
  <si>
    <t>TSMC0031206</t>
  </si>
  <si>
    <t>W0682674</t>
  </si>
  <si>
    <t>M0BUG7282</t>
  </si>
  <si>
    <t>100565979-ADS1360001</t>
  </si>
  <si>
    <t>100565979-ADS1366</t>
  </si>
  <si>
    <t>H0064901</t>
  </si>
  <si>
    <t>W0682683</t>
  </si>
  <si>
    <t>5307412-02-01-09/5307412-01-01-07/5307412-02-01-10</t>
  </si>
  <si>
    <t>H0064910</t>
  </si>
  <si>
    <t>W0682710</t>
  </si>
  <si>
    <t>E05156</t>
  </si>
  <si>
    <t>S0362035</t>
  </si>
  <si>
    <t>W0682713</t>
  </si>
  <si>
    <t>W0682811</t>
  </si>
  <si>
    <t>3082512U9</t>
  </si>
  <si>
    <t>S0362175</t>
  </si>
  <si>
    <t>W0682851</t>
  </si>
  <si>
    <t>FDC30764</t>
  </si>
  <si>
    <t>5190-26260001</t>
  </si>
  <si>
    <t>5190-2626</t>
  </si>
  <si>
    <t>S0362257</t>
  </si>
  <si>
    <t>W0682926</t>
  </si>
  <si>
    <t>4071802U5/3082512U9</t>
  </si>
  <si>
    <t>SM-P1999-D0043R00002</t>
  </si>
  <si>
    <t>SM-P1999-D0043R01</t>
  </si>
  <si>
    <t>S19586</t>
  </si>
  <si>
    <t>S0362364</t>
  </si>
  <si>
    <t>W0682939</t>
  </si>
  <si>
    <t xml:space="preserve"> 4:08:41 pm</t>
  </si>
  <si>
    <t>S0362377</t>
  </si>
  <si>
    <t>W0683004</t>
  </si>
  <si>
    <t>H0064953</t>
  </si>
  <si>
    <t>W0683039</t>
  </si>
  <si>
    <t>S0362416</t>
  </si>
  <si>
    <t>W0683046</t>
  </si>
  <si>
    <t xml:space="preserve"> 3:41:15 pm</t>
  </si>
  <si>
    <t>S0362423</t>
  </si>
  <si>
    <t>W0683074</t>
  </si>
  <si>
    <t>S0362448</t>
  </si>
  <si>
    <t>W0683078</t>
  </si>
  <si>
    <t>S0362449</t>
  </si>
  <si>
    <t>W0683084</t>
  </si>
  <si>
    <t xml:space="preserve"> 2:45:41 pm</t>
  </si>
  <si>
    <t>FMQC00230010001</t>
  </si>
  <si>
    <t>FMQC0023001</t>
  </si>
  <si>
    <t>W0683085</t>
  </si>
  <si>
    <t>TSMB00660020001</t>
  </si>
  <si>
    <t>TSMB0066002</t>
  </si>
  <si>
    <t>W0683093</t>
  </si>
  <si>
    <t xml:space="preserve"> 5:08:11 pm</t>
  </si>
  <si>
    <t>GE-3870001</t>
  </si>
  <si>
    <t>GE-387</t>
  </si>
  <si>
    <t>O15030</t>
  </si>
  <si>
    <t>S0362456</t>
  </si>
  <si>
    <t>W0683095</t>
  </si>
  <si>
    <t>4100S1</t>
  </si>
  <si>
    <t>LAB-1070-010001</t>
  </si>
  <si>
    <t>LAB-1070-01</t>
  </si>
  <si>
    <t>R18068</t>
  </si>
  <si>
    <t>S0362457</t>
  </si>
  <si>
    <t>W0683098</t>
  </si>
  <si>
    <t xml:space="preserve"> 8:44:34 am</t>
  </si>
  <si>
    <t>3101S1</t>
  </si>
  <si>
    <t>1581-07-030001</t>
  </si>
  <si>
    <t>1581-07-03</t>
  </si>
  <si>
    <t>W0683166</t>
  </si>
  <si>
    <t xml:space="preserve"> 2:16:55 pm</t>
  </si>
  <si>
    <t>U522862005</t>
  </si>
  <si>
    <t>03L30190001</t>
  </si>
  <si>
    <t>03L3019</t>
  </si>
  <si>
    <t>I09082-TL</t>
  </si>
  <si>
    <t>H0064955</t>
  </si>
  <si>
    <t>W0683167</t>
  </si>
  <si>
    <t xml:space="preserve"> 8:48:51 am</t>
  </si>
  <si>
    <t>MT-1000418-10REV0002</t>
  </si>
  <si>
    <t>MT-1000418-10REV003</t>
  </si>
  <si>
    <t>S0362572</t>
  </si>
  <si>
    <t>W0683087</t>
  </si>
  <si>
    <t>W664264</t>
  </si>
  <si>
    <t>W0683088</t>
  </si>
  <si>
    <t>W664263</t>
  </si>
  <si>
    <t>W0667480</t>
  </si>
  <si>
    <t xml:space="preserve"> 1:01:46 pm</t>
  </si>
  <si>
    <t>M0B1X7311</t>
  </si>
  <si>
    <t>E05166</t>
  </si>
  <si>
    <t>S0345945</t>
  </si>
  <si>
    <t>W0674924</t>
  </si>
  <si>
    <t xml:space="preserve"> 9:50:30 am</t>
  </si>
  <si>
    <t>J00TB1740/J00TB2080/J00U09610</t>
  </si>
  <si>
    <t>Z980-M0001</t>
  </si>
  <si>
    <t>Z980-M</t>
  </si>
  <si>
    <t>R18131-MEIBAN MICRO</t>
  </si>
  <si>
    <t>S0352980</t>
  </si>
  <si>
    <t>W0681235</t>
  </si>
  <si>
    <t xml:space="preserve"> 5:49:28 pm</t>
  </si>
  <si>
    <t>4103001U5/4103007U5</t>
  </si>
  <si>
    <t>H0064777</t>
  </si>
  <si>
    <t>W0681335</t>
  </si>
  <si>
    <t xml:space="preserve"> 8:40:25 am</t>
  </si>
  <si>
    <t>SC25773</t>
  </si>
  <si>
    <t>250-6174-000001</t>
  </si>
  <si>
    <t>250-6174-00</t>
  </si>
  <si>
    <t>W0681342</t>
  </si>
  <si>
    <t>250-6175-000001</t>
  </si>
  <si>
    <t>250-6175-00</t>
  </si>
  <si>
    <t>S0361090</t>
  </si>
  <si>
    <t>W0681716</t>
  </si>
  <si>
    <t xml:space="preserve"> 8:41:05 am</t>
  </si>
  <si>
    <t>S0361298</t>
  </si>
  <si>
    <t>W0681929</t>
  </si>
  <si>
    <t xml:space="preserve"> 8:37:20 am</t>
  </si>
  <si>
    <t>M0BUR8601</t>
  </si>
  <si>
    <t>FSC31228</t>
  </si>
  <si>
    <t>0F26707 EC C28470001</t>
  </si>
  <si>
    <t>0F26707 EC C28477</t>
  </si>
  <si>
    <t>H0064821</t>
  </si>
  <si>
    <t>W0682094</t>
  </si>
  <si>
    <t xml:space="preserve"> 4:21:49 pm</t>
  </si>
  <si>
    <t>M0BUF4272</t>
  </si>
  <si>
    <t>H0064862</t>
  </si>
  <si>
    <t>W0682163</t>
  </si>
  <si>
    <t xml:space="preserve"> 4:04:50 pm</t>
  </si>
  <si>
    <t>DC10351A</t>
  </si>
  <si>
    <t>15058362 REVB0001</t>
  </si>
  <si>
    <t>15058362 REVB</t>
  </si>
  <si>
    <t>S0361664</t>
  </si>
  <si>
    <t>W0682164</t>
  </si>
  <si>
    <t>S0361665</t>
  </si>
  <si>
    <t>W0682229</t>
  </si>
  <si>
    <t xml:space="preserve"> 5:53:12 pm</t>
  </si>
  <si>
    <t>15056431 REVB0001</t>
  </si>
  <si>
    <t>M07-15056431</t>
  </si>
  <si>
    <t>I09180-SUNNINGDALE</t>
  </si>
  <si>
    <t>S0361711</t>
  </si>
  <si>
    <t>W0682268</t>
  </si>
  <si>
    <t xml:space="preserve"> 4:30:36 pm</t>
  </si>
  <si>
    <t>NOBU RADIO-DARK 0001</t>
  </si>
  <si>
    <t>NOBU RADIO-DARK GREE</t>
  </si>
  <si>
    <t>W0682287</t>
  </si>
  <si>
    <t xml:space="preserve"> 1:30:46 pm</t>
  </si>
  <si>
    <t>SG-5652838 01</t>
  </si>
  <si>
    <t>BLANK-100X125MM0001</t>
  </si>
  <si>
    <t>Z20210K1506S</t>
  </si>
  <si>
    <t>E05126</t>
  </si>
  <si>
    <t>S0361741</t>
  </si>
  <si>
    <t>W0682514</t>
  </si>
  <si>
    <t>U3117S008/4047SE</t>
  </si>
  <si>
    <t>W0682555</t>
  </si>
  <si>
    <t>M0BUQ9671/M0BUF4292</t>
  </si>
  <si>
    <t>100595138 REVB0001</t>
  </si>
  <si>
    <t>100595138 REVB</t>
  </si>
  <si>
    <t>H0064888</t>
  </si>
  <si>
    <t>W0682644</t>
  </si>
  <si>
    <t xml:space="preserve"> 5:47:09 pm</t>
  </si>
  <si>
    <t>4B275A007/L4005U7005</t>
  </si>
  <si>
    <t>AJAHN STICKER0001</t>
  </si>
  <si>
    <t>AJAHN STICKER</t>
  </si>
  <si>
    <t>T20365</t>
  </si>
  <si>
    <t>S0362017</t>
  </si>
  <si>
    <t>W0682675</t>
  </si>
  <si>
    <t xml:space="preserve"> 9:33:38 am</t>
  </si>
  <si>
    <t>H0064902</t>
  </si>
  <si>
    <t>W0682680</t>
  </si>
  <si>
    <t xml:space="preserve"> 8:53:27 am</t>
  </si>
  <si>
    <t>M0BI68841</t>
  </si>
  <si>
    <t>DC00810</t>
  </si>
  <si>
    <t>713891303-ADS1360001</t>
  </si>
  <si>
    <t>713891303-ADS1366</t>
  </si>
  <si>
    <t>H0064907</t>
  </si>
  <si>
    <t>W0682716</t>
  </si>
  <si>
    <t xml:space="preserve"> 3:49:08 pm</t>
  </si>
  <si>
    <t>TL-8030001</t>
  </si>
  <si>
    <t>TL-803</t>
  </si>
  <si>
    <t>S19485</t>
  </si>
  <si>
    <t>S0362037</t>
  </si>
  <si>
    <t>W0682788</t>
  </si>
  <si>
    <t>D100924-013-002</t>
  </si>
  <si>
    <t>S22780S</t>
  </si>
  <si>
    <t>S0362155</t>
  </si>
  <si>
    <t>W0682799</t>
  </si>
  <si>
    <t>BZA011-04/BYE073-02</t>
  </si>
  <si>
    <t>SB1236.0000001</t>
  </si>
  <si>
    <t>SB1236.000</t>
  </si>
  <si>
    <t>A01430</t>
  </si>
  <si>
    <t>S0362166</t>
  </si>
  <si>
    <t>W0682910</t>
  </si>
  <si>
    <t xml:space="preserve"> 1:07:59 pm</t>
  </si>
  <si>
    <t>DC31910</t>
  </si>
  <si>
    <t>S0362354</t>
  </si>
  <si>
    <t>W0682930</t>
  </si>
  <si>
    <t>SG-5554268 01</t>
  </si>
  <si>
    <t>U21088</t>
  </si>
  <si>
    <t>S0362368</t>
  </si>
  <si>
    <t>W0682955</t>
  </si>
  <si>
    <t xml:space="preserve"> 5:43:26 pm</t>
  </si>
  <si>
    <t>BXM022-02/U4930S125</t>
  </si>
  <si>
    <t>DC10575</t>
  </si>
  <si>
    <t>KR_C001500XXXS-B0001</t>
  </si>
  <si>
    <t>KR_C001500XXXS-B</t>
  </si>
  <si>
    <t>L12118</t>
  </si>
  <si>
    <t>ZSA101792</t>
  </si>
  <si>
    <t>W0682956</t>
  </si>
  <si>
    <t xml:space="preserve"> 9:34:46 am</t>
  </si>
  <si>
    <t>DC23083</t>
  </si>
  <si>
    <t>KR_C038300001S-A0001</t>
  </si>
  <si>
    <t>KR_C038300001S-A</t>
  </si>
  <si>
    <t>W0682957</t>
  </si>
  <si>
    <t xml:space="preserve"> 9:35:29 am</t>
  </si>
  <si>
    <t>DC07334</t>
  </si>
  <si>
    <t>KR_C045700XXXS-A0001</t>
  </si>
  <si>
    <t>KR_C045700XXXS-A</t>
  </si>
  <si>
    <t>W0682958</t>
  </si>
  <si>
    <t xml:space="preserve"> 9:33:44 am</t>
  </si>
  <si>
    <t>DC21025</t>
  </si>
  <si>
    <t>KR_C199600859-A0001</t>
  </si>
  <si>
    <t>KR_C199600859-A</t>
  </si>
  <si>
    <t>W0682959</t>
  </si>
  <si>
    <t xml:space="preserve"> 9:36:25 am</t>
  </si>
  <si>
    <t>DC02940</t>
  </si>
  <si>
    <t>KR_E00000009XS-A0001</t>
  </si>
  <si>
    <t>KR_E00000009XS-A</t>
  </si>
  <si>
    <t>W0682960</t>
  </si>
  <si>
    <t xml:space="preserve"> 9:32:50 am</t>
  </si>
  <si>
    <t>DC23170</t>
  </si>
  <si>
    <t>KR_G643773-A0001</t>
  </si>
  <si>
    <t>KR_G643773-A</t>
  </si>
  <si>
    <t>W0682961</t>
  </si>
  <si>
    <t xml:space="preserve"> 9:31:51 am</t>
  </si>
  <si>
    <t>KR_G651685-A0001</t>
  </si>
  <si>
    <t>KR_G651685-A</t>
  </si>
  <si>
    <t>W0682962</t>
  </si>
  <si>
    <t xml:space="preserve"> 5:45:35 pm</t>
  </si>
  <si>
    <t>BXM022-02/BYL015-01</t>
  </si>
  <si>
    <t>DC16373</t>
  </si>
  <si>
    <t>C199700102-A0001</t>
  </si>
  <si>
    <t>C199700102-A</t>
  </si>
  <si>
    <t>ZSA101793</t>
  </si>
  <si>
    <t>W0682963</t>
  </si>
  <si>
    <t xml:space="preserve"> 9:37:22 am</t>
  </si>
  <si>
    <t>BC30127</t>
  </si>
  <si>
    <t>C332000004P-PP0001</t>
  </si>
  <si>
    <t>C332000004P-PP</t>
  </si>
  <si>
    <t>W0682964</t>
  </si>
  <si>
    <t xml:space="preserve"> 5:42:05 pm</t>
  </si>
  <si>
    <t>DC20588</t>
  </si>
  <si>
    <t>KR_C025400100XS-0001</t>
  </si>
  <si>
    <t>KR_C025400100XS-A</t>
  </si>
  <si>
    <t>W0682965</t>
  </si>
  <si>
    <t>DC05798</t>
  </si>
  <si>
    <t>KR_C099800188S-A0001</t>
  </si>
  <si>
    <t>KR_C099800188S-A</t>
  </si>
  <si>
    <t>W0682966</t>
  </si>
  <si>
    <t xml:space="preserve"> 5:41:16 pm</t>
  </si>
  <si>
    <t>DC22403</t>
  </si>
  <si>
    <t>KR_E00000057XS-A0001</t>
  </si>
  <si>
    <t>KR_E00000057XS-A</t>
  </si>
  <si>
    <t>W0682967</t>
  </si>
  <si>
    <t xml:space="preserve"> 5:43:09 pm</t>
  </si>
  <si>
    <t>DC22309</t>
  </si>
  <si>
    <t>KR_E100000004S-A0001</t>
  </si>
  <si>
    <t>KR_E100000004S-A</t>
  </si>
  <si>
    <t>W0682968</t>
  </si>
  <si>
    <t>DC08661</t>
  </si>
  <si>
    <t>KR_G030312S-F0001</t>
  </si>
  <si>
    <t>KR_G030312S-F</t>
  </si>
  <si>
    <t>W0682980</t>
  </si>
  <si>
    <t>100260636-3M66900001</t>
  </si>
  <si>
    <t>100260636-3M6690SP</t>
  </si>
  <si>
    <t>H0064929</t>
  </si>
  <si>
    <t>W0682981</t>
  </si>
  <si>
    <t>H0064930</t>
  </si>
  <si>
    <t>W0682982</t>
  </si>
  <si>
    <t>H0064931</t>
  </si>
  <si>
    <t>W0682984</t>
  </si>
  <si>
    <t>709898813-EL93160001</t>
  </si>
  <si>
    <t>709898813-EL93164</t>
  </si>
  <si>
    <t>H0064933</t>
  </si>
  <si>
    <t>W0682986</t>
  </si>
  <si>
    <t xml:space="preserve"> 5:57:34 pm</t>
  </si>
  <si>
    <t>709898818 REVB0001</t>
  </si>
  <si>
    <t>709898818 REVB</t>
  </si>
  <si>
    <t>H0064935</t>
  </si>
  <si>
    <t>W0682987</t>
  </si>
  <si>
    <t>H0064936</t>
  </si>
  <si>
    <t>W0682988</t>
  </si>
  <si>
    <t xml:space="preserve"> 8:46:51 am</t>
  </si>
  <si>
    <t>H0064937</t>
  </si>
  <si>
    <t>W0682998</t>
  </si>
  <si>
    <t>H0064947</t>
  </si>
  <si>
    <t>W0683007</t>
  </si>
  <si>
    <t>800082 INDEX4000001</t>
  </si>
  <si>
    <t>800082 INDEX400</t>
  </si>
  <si>
    <t>W0683063</t>
  </si>
  <si>
    <t>SG-5630465 03</t>
  </si>
  <si>
    <t>FDC32220</t>
  </si>
  <si>
    <t>S0362441</t>
  </si>
  <si>
    <t>W0683071</t>
  </si>
  <si>
    <t xml:space="preserve"> 8:38:50 am</t>
  </si>
  <si>
    <t>U532052068/503011726</t>
  </si>
  <si>
    <t>W0683073</t>
  </si>
  <si>
    <t xml:space="preserve"> 8:38:42 am</t>
  </si>
  <si>
    <t>W0683075</t>
  </si>
  <si>
    <t>W0683092</t>
  </si>
  <si>
    <t>TL-6130001</t>
  </si>
  <si>
    <t>TL-613</t>
  </si>
  <si>
    <t>S0362455</t>
  </si>
  <si>
    <t>W0683103</t>
  </si>
  <si>
    <t>QA FINAL PRESERV0001</t>
  </si>
  <si>
    <t>QA FINAL PRESERVED</t>
  </si>
  <si>
    <t>S0362459</t>
  </si>
  <si>
    <t>W0683160</t>
  </si>
  <si>
    <t xml:space="preserve"> 4:32:34 pm</t>
  </si>
  <si>
    <t>J00VB79411525</t>
  </si>
  <si>
    <t>BL-86MMX86MM0001</t>
  </si>
  <si>
    <t>BL-86MMX86MM</t>
  </si>
  <si>
    <t>S0362569</t>
  </si>
  <si>
    <t xml:space="preserve"> 8:32:12 am</t>
  </si>
  <si>
    <t>W0683197</t>
  </si>
  <si>
    <t>S0362614</t>
  </si>
  <si>
    <t>W0683231</t>
  </si>
  <si>
    <t xml:space="preserve"> 5:07:03 pm</t>
  </si>
  <si>
    <t>REAGENT-40X20MM0001</t>
  </si>
  <si>
    <t>REAGENT-40X20MM</t>
  </si>
  <si>
    <t>S0362647</t>
  </si>
  <si>
    <t>W0683266</t>
  </si>
  <si>
    <t>U4B1852113/U4827S095</t>
  </si>
  <si>
    <t>057-02203-0000 R0001</t>
  </si>
  <si>
    <t>057-02203-0000 REV06</t>
  </si>
  <si>
    <t>S0362667</t>
  </si>
  <si>
    <t>W0683283</t>
  </si>
  <si>
    <t xml:space="preserve"> 4:23:49 pm</t>
  </si>
  <si>
    <t>S0362673</t>
  </si>
  <si>
    <t>W0683289</t>
  </si>
  <si>
    <t xml:space="preserve"> 4:34:25 pm</t>
  </si>
  <si>
    <t>M0B7C2220</t>
  </si>
  <si>
    <t>S0362676</t>
  </si>
  <si>
    <t>W0676358</t>
  </si>
  <si>
    <t xml:space="preserve"> 8:34:37 am</t>
  </si>
  <si>
    <t>S0354721</t>
  </si>
  <si>
    <t>W0676451</t>
  </si>
  <si>
    <t>D00636982</t>
  </si>
  <si>
    <t>FSC31463</t>
  </si>
  <si>
    <t>R639-401 REV2.00001</t>
  </si>
  <si>
    <t>R639-401 REV2.0</t>
  </si>
  <si>
    <t>S0354822</t>
  </si>
  <si>
    <t>W0676771</t>
  </si>
  <si>
    <t>S0355004</t>
  </si>
  <si>
    <t>W0678823</t>
  </si>
  <si>
    <t xml:space="preserve"> 2:56:14 pm</t>
  </si>
  <si>
    <t>502062525/U4827S095</t>
  </si>
  <si>
    <t>S0357538</t>
  </si>
  <si>
    <t>W0681113</t>
  </si>
  <si>
    <t xml:space="preserve"> 2:18:47 pm</t>
  </si>
  <si>
    <t>250-6184-000001</t>
  </si>
  <si>
    <t>250-6184-00</t>
  </si>
  <si>
    <t>J10025-PHL-SG</t>
  </si>
  <si>
    <t>S0361006</t>
  </si>
  <si>
    <t>W0681125</t>
  </si>
  <si>
    <t>706185 INDEX4020001</t>
  </si>
  <si>
    <t>706185 INDEX402</t>
  </si>
  <si>
    <t>W0681362</t>
  </si>
  <si>
    <t>S0361112</t>
  </si>
  <si>
    <t>W0681363</t>
  </si>
  <si>
    <t>S0361113</t>
  </si>
  <si>
    <t>W0681372</t>
  </si>
  <si>
    <t xml:space="preserve"> 1:11:08 pm</t>
  </si>
  <si>
    <t>S0361123</t>
  </si>
  <si>
    <t xml:space="preserve"> 5:50:22 pm</t>
  </si>
  <si>
    <t>W0681692</t>
  </si>
  <si>
    <t xml:space="preserve"> 2:19:59 pm</t>
  </si>
  <si>
    <t>M0BQW8200</t>
  </si>
  <si>
    <t>SC30898S</t>
  </si>
  <si>
    <t>L001-772785-00000005</t>
  </si>
  <si>
    <t>L001-772785-000005CG</t>
  </si>
  <si>
    <t>W0681695</t>
  </si>
  <si>
    <t>L001-772785-00000008</t>
  </si>
  <si>
    <t>L001-772785-000008CG</t>
  </si>
  <si>
    <t>W0682007</t>
  </si>
  <si>
    <t>713891306-ADS1360001</t>
  </si>
  <si>
    <t>713891306-ADS1366</t>
  </si>
  <si>
    <t>H0064844</t>
  </si>
  <si>
    <t>W0682010</t>
  </si>
  <si>
    <t xml:space="preserve"> 8:50:30 am</t>
  </si>
  <si>
    <t>714370203-ADS1360001</t>
  </si>
  <si>
    <t>714370203-ADS1366</t>
  </si>
  <si>
    <t>H0064847</t>
  </si>
  <si>
    <t>W0682424</t>
  </si>
  <si>
    <t xml:space="preserve"> 8:34:36 am</t>
  </si>
  <si>
    <t>M0BRZ2280990</t>
  </si>
  <si>
    <t>F9K08-800030001</t>
  </si>
  <si>
    <t>F9K08-80003</t>
  </si>
  <si>
    <t>S0361901</t>
  </si>
  <si>
    <t>W0682426</t>
  </si>
  <si>
    <t xml:space="preserve"> 8:37:48 am</t>
  </si>
  <si>
    <t>4UU95-80014-FT0001</t>
  </si>
  <si>
    <t>4UU95-80014-FT</t>
  </si>
  <si>
    <t>S0361903</t>
  </si>
  <si>
    <t>W0682427</t>
  </si>
  <si>
    <t>M0BUP6250</t>
  </si>
  <si>
    <t>DC23944</t>
  </si>
  <si>
    <t>5180-5276-FT0001</t>
  </si>
  <si>
    <t>5180-5276-FT</t>
  </si>
  <si>
    <t>S0361904</t>
  </si>
  <si>
    <t>W0682478</t>
  </si>
  <si>
    <t>S0361919</t>
  </si>
  <si>
    <t>W0682491</t>
  </si>
  <si>
    <t xml:space="preserve"> 8:35:38 am</t>
  </si>
  <si>
    <t>4103007U5</t>
  </si>
  <si>
    <t>FSC31438</t>
  </si>
  <si>
    <t>L001-772785-00000003</t>
  </si>
  <si>
    <t>L001-772785-000003ZL</t>
  </si>
  <si>
    <t>H0064878</t>
  </si>
  <si>
    <t>W0682560</t>
  </si>
  <si>
    <t>714370206-ADS1360001</t>
  </si>
  <si>
    <t>714370206-ADS1366</t>
  </si>
  <si>
    <t>H0064893</t>
  </si>
  <si>
    <t>W0682646</t>
  </si>
  <si>
    <t xml:space="preserve"> 8:25:38 am</t>
  </si>
  <si>
    <t>M0BTD2140</t>
  </si>
  <si>
    <t>M-260X1280001</t>
  </si>
  <si>
    <t>M-260X128</t>
  </si>
  <si>
    <t>S0362018</t>
  </si>
  <si>
    <t>W0682647</t>
  </si>
  <si>
    <t xml:space="preserve"> 3:36:24 pm</t>
  </si>
  <si>
    <t>M0BR27133</t>
  </si>
  <si>
    <t>O-175X820001</t>
  </si>
  <si>
    <t>O-175X82</t>
  </si>
  <si>
    <t>S0362019</t>
  </si>
  <si>
    <t>W0682743</t>
  </si>
  <si>
    <t xml:space="preserve"> 5:09:42 pm</t>
  </si>
  <si>
    <t>U530658027</t>
  </si>
  <si>
    <t>GC FLOUR-1KG0001</t>
  </si>
  <si>
    <t>GC FLOUR-1KG</t>
  </si>
  <si>
    <t>S0362141</t>
  </si>
  <si>
    <t>W0682801</t>
  </si>
  <si>
    <t xml:space="preserve"> 8:40:18 am</t>
  </si>
  <si>
    <t>3082510U9/5205U8036</t>
  </si>
  <si>
    <t>S0362168</t>
  </si>
  <si>
    <t>W0682810</t>
  </si>
  <si>
    <t>5011702U5</t>
  </si>
  <si>
    <t>250-8038-000001</t>
  </si>
  <si>
    <t>250-8038-00</t>
  </si>
  <si>
    <t>S0362174</t>
  </si>
  <si>
    <t>W0682846</t>
  </si>
  <si>
    <t xml:space="preserve"> 8:31:02 am</t>
  </si>
  <si>
    <t>C9381-800030001</t>
  </si>
  <si>
    <t>C9381-80003</t>
  </si>
  <si>
    <t>S0362215</t>
  </si>
  <si>
    <t>W0682848</t>
  </si>
  <si>
    <t>5184-65480001</t>
  </si>
  <si>
    <t>5184-6548</t>
  </si>
  <si>
    <t>S0362217</t>
  </si>
  <si>
    <t>W0682850</t>
  </si>
  <si>
    <t>5180-22730001</t>
  </si>
  <si>
    <t>5180-2273</t>
  </si>
  <si>
    <t>S0362256</t>
  </si>
  <si>
    <t>W0682852</t>
  </si>
  <si>
    <t xml:space="preserve"> 8:41:19 am</t>
  </si>
  <si>
    <t>CG325-800070001</t>
  </si>
  <si>
    <t>CG325-80007</t>
  </si>
  <si>
    <t>S0362258</t>
  </si>
  <si>
    <t>W0682855</t>
  </si>
  <si>
    <t xml:space="preserve"> 8:33:22 am</t>
  </si>
  <si>
    <t>H0064923</t>
  </si>
  <si>
    <t>W0682946</t>
  </si>
  <si>
    <t>MT-1000241-910RE0002</t>
  </si>
  <si>
    <t>MT-1000241-910REV005</t>
  </si>
  <si>
    <t>S0362384</t>
  </si>
  <si>
    <t>W0682985</t>
  </si>
  <si>
    <t>PD28272</t>
  </si>
  <si>
    <t>709898814-EL93160001</t>
  </si>
  <si>
    <t>709898814-EL93164</t>
  </si>
  <si>
    <t>H0064934</t>
  </si>
  <si>
    <t>W0682989</t>
  </si>
  <si>
    <t>H0064938</t>
  </si>
  <si>
    <t>W0682991</t>
  </si>
  <si>
    <t xml:space="preserve"> 8:52:32 am</t>
  </si>
  <si>
    <t>H0064940</t>
  </si>
  <si>
    <t>W0682994</t>
  </si>
  <si>
    <t xml:space="preserve"> 9:14:28 am</t>
  </si>
  <si>
    <t>H0064943</t>
  </si>
  <si>
    <t>W0682997</t>
  </si>
  <si>
    <t xml:space="preserve"> 9:16:02 am</t>
  </si>
  <si>
    <t>744806400 REVA0001</t>
  </si>
  <si>
    <t>744806400 REVA</t>
  </si>
  <si>
    <t>H0064946</t>
  </si>
  <si>
    <t>W0683000</t>
  </si>
  <si>
    <t>H0064949</t>
  </si>
  <si>
    <t>W0683003</t>
  </si>
  <si>
    <t>H0064952</t>
  </si>
  <si>
    <t>W0683062</t>
  </si>
  <si>
    <t>S0362439</t>
  </si>
  <si>
    <t>W0683072</t>
  </si>
  <si>
    <t xml:space="preserve"> 8:37:35 am</t>
  </si>
  <si>
    <t>U531252076/503011826</t>
  </si>
  <si>
    <t>SC28391</t>
  </si>
  <si>
    <t>250-5313-000001</t>
  </si>
  <si>
    <t>250-5313-00</t>
  </si>
  <si>
    <t>W0683077</t>
  </si>
  <si>
    <t>W0683096</t>
  </si>
  <si>
    <t>LAB-1079-000001</t>
  </si>
  <si>
    <t>LAB-1079-00</t>
  </si>
  <si>
    <t>W0683161</t>
  </si>
  <si>
    <t>D001F2410</t>
  </si>
  <si>
    <t>MTS0020001</t>
  </si>
  <si>
    <t>MTS002</t>
  </si>
  <si>
    <t>G07105</t>
  </si>
  <si>
    <t>S0362570</t>
  </si>
  <si>
    <t>W0683169</t>
  </si>
  <si>
    <t>3082512U9/4071803U5</t>
  </si>
  <si>
    <t>SM-P1964-D0049R00002</t>
  </si>
  <si>
    <t>SM-P1964-D0049R00</t>
  </si>
  <si>
    <t>S0362574</t>
  </si>
  <si>
    <t>W0683170</t>
  </si>
  <si>
    <t>40718205/3830U7060</t>
  </si>
  <si>
    <t>SM-P1999-D0045R00001</t>
  </si>
  <si>
    <t>SM-P1999-D0045R00</t>
  </si>
  <si>
    <t>W0683177</t>
  </si>
  <si>
    <t xml:space="preserve"> 8:32:09 am</t>
  </si>
  <si>
    <t>SG-5606704 01</t>
  </si>
  <si>
    <t>GR-1360001</t>
  </si>
  <si>
    <t>GR-136</t>
  </si>
  <si>
    <t>S0362593</t>
  </si>
  <si>
    <t>W0683178</t>
  </si>
  <si>
    <t>BZA050-04</t>
  </si>
  <si>
    <t>GR-1970001</t>
  </si>
  <si>
    <t>GR-197</t>
  </si>
  <si>
    <t>W0683179</t>
  </si>
  <si>
    <t xml:space="preserve"> 8:27:16 am</t>
  </si>
  <si>
    <t>M-260X128-A0001</t>
  </si>
  <si>
    <t>M-260X128-A</t>
  </si>
  <si>
    <t>S0362594</t>
  </si>
  <si>
    <t>W0683196</t>
  </si>
  <si>
    <t xml:space="preserve"> 5:36:35 pm</t>
  </si>
  <si>
    <t>4136S1</t>
  </si>
  <si>
    <t>W0683198</t>
  </si>
  <si>
    <t>W0683229</t>
  </si>
  <si>
    <t>250-6314-000001</t>
  </si>
  <si>
    <t>250-6314-00</t>
  </si>
  <si>
    <t>S0362645</t>
  </si>
  <si>
    <t>W0683232</t>
  </si>
  <si>
    <t>BYK017-02/3082512U9</t>
  </si>
  <si>
    <t>RETAINED-15X25  0001</t>
  </si>
  <si>
    <t>RETAINED-15X25  BLUE</t>
  </si>
  <si>
    <t>W0683233</t>
  </si>
  <si>
    <t>3082512U9/BXG078-05/079-01</t>
  </si>
  <si>
    <t>RETAINED-15X25 O0001</t>
  </si>
  <si>
    <t>RETAINED-15X25 ORANG</t>
  </si>
  <si>
    <t>W0683242</t>
  </si>
  <si>
    <t xml:space="preserve"> 2:03:21 pm</t>
  </si>
  <si>
    <t>S0362654</t>
  </si>
  <si>
    <t>W0683243</t>
  </si>
  <si>
    <t xml:space="preserve"> 8:36:37 am</t>
  </si>
  <si>
    <t>S0362655</t>
  </si>
  <si>
    <t>W0683244</t>
  </si>
  <si>
    <t>W0683293</t>
  </si>
  <si>
    <t>M0BUE5312</t>
  </si>
  <si>
    <t>203025300 REVA0001</t>
  </si>
  <si>
    <t>203025300 REVA</t>
  </si>
  <si>
    <t>H0064967</t>
  </si>
  <si>
    <t>W0683294</t>
  </si>
  <si>
    <t>M0BUF4281</t>
  </si>
  <si>
    <t>FPSC22865</t>
  </si>
  <si>
    <t>204194300 REVA0001</t>
  </si>
  <si>
    <t>204194300 REVA</t>
  </si>
  <si>
    <t>H0064968</t>
  </si>
  <si>
    <t>W0683295</t>
  </si>
  <si>
    <t xml:space="preserve"> 8:36:09 am</t>
  </si>
  <si>
    <t>H0064969</t>
  </si>
  <si>
    <t>W0683359</t>
  </si>
  <si>
    <t xml:space="preserve"> 4:33:02 pm</t>
  </si>
  <si>
    <t>S0362749</t>
  </si>
  <si>
    <t>W0683367</t>
  </si>
  <si>
    <t>C9384-800020001</t>
  </si>
  <si>
    <t>C9384-80002</t>
  </si>
  <si>
    <t>H08031-IMS</t>
  </si>
  <si>
    <t>S0362752</t>
  </si>
  <si>
    <t>W0683368</t>
  </si>
  <si>
    <t>5189-80960001</t>
  </si>
  <si>
    <t>5189-8096</t>
  </si>
  <si>
    <t>S0362753</t>
  </si>
  <si>
    <t>W0683370</t>
  </si>
  <si>
    <t xml:space="preserve"> 8:41:56 am</t>
  </si>
  <si>
    <t>5180-22740001</t>
  </si>
  <si>
    <t>5180-2274</t>
  </si>
  <si>
    <t>S0362755</t>
  </si>
  <si>
    <t>W0683371</t>
  </si>
  <si>
    <t>S0362756</t>
  </si>
  <si>
    <t>W0683372</t>
  </si>
  <si>
    <t>C9404-800040001</t>
  </si>
  <si>
    <t>C9404-80004</t>
  </si>
  <si>
    <t>S0362757</t>
  </si>
  <si>
    <t>W0683373</t>
  </si>
  <si>
    <t>5180-23150001</t>
  </si>
  <si>
    <t>5180-2315</t>
  </si>
  <si>
    <t>S0362758</t>
  </si>
  <si>
    <t>W0683375</t>
  </si>
  <si>
    <t>C9405-800040001</t>
  </si>
  <si>
    <t>C9405-80004</t>
  </si>
  <si>
    <t>S0362760</t>
  </si>
  <si>
    <t>W0683532</t>
  </si>
  <si>
    <t xml:space="preserve"> 8:42:05 am</t>
  </si>
  <si>
    <t>MT-1000241-909RE0001</t>
  </si>
  <si>
    <t>MT-1000241-909REV004</t>
  </si>
  <si>
    <t>S0362956</t>
  </si>
  <si>
    <t>W0683533</t>
  </si>
  <si>
    <t xml:space="preserve"> 1:49:13 pm</t>
  </si>
  <si>
    <t>W0683592</t>
  </si>
  <si>
    <t>C9407-800010001</t>
  </si>
  <si>
    <t>C9407-80001</t>
  </si>
  <si>
    <t>S0363013</t>
  </si>
  <si>
    <t>W0679005</t>
  </si>
  <si>
    <t xml:space="preserve"> 5:29:56 pm</t>
  </si>
  <si>
    <t>DC31909</t>
  </si>
  <si>
    <t>S0357768</t>
  </si>
  <si>
    <t>W0679726</t>
  </si>
  <si>
    <t xml:space="preserve"> 8:55:10 am</t>
  </si>
  <si>
    <t>63N</t>
  </si>
  <si>
    <t>1115-790-00002 R0003</t>
  </si>
  <si>
    <t>1124-790-00006 REVA</t>
  </si>
  <si>
    <t>S0358392</t>
  </si>
  <si>
    <t>W0680242</t>
  </si>
  <si>
    <t xml:space="preserve"> 8:33:30 am</t>
  </si>
  <si>
    <t>710922 INDEX1020001</t>
  </si>
  <si>
    <t>710922 INDEX404</t>
  </si>
  <si>
    <t>S0359015</t>
  </si>
  <si>
    <t>W0681121</t>
  </si>
  <si>
    <t xml:space="preserve"> 9:49:21 am</t>
  </si>
  <si>
    <t>XHX2502100209/XHX24B18A1408/XHX2411251432</t>
  </si>
  <si>
    <t>TPK-863269-00100001</t>
  </si>
  <si>
    <t>TPK-863269-0010</t>
  </si>
  <si>
    <t>S0361001</t>
  </si>
  <si>
    <t>W0681127</t>
  </si>
  <si>
    <t xml:space="preserve"> 5:09:34 pm</t>
  </si>
  <si>
    <t>806777 REV4010001</t>
  </si>
  <si>
    <t>806777 REV401</t>
  </si>
  <si>
    <t>W0681384</t>
  </si>
  <si>
    <t>0243304413/BGY115-01/400001004D</t>
  </si>
  <si>
    <t>FB-522-REV40001</t>
  </si>
  <si>
    <t>FB-522-REV4</t>
  </si>
  <si>
    <t>S0361092</t>
  </si>
  <si>
    <t>W0681644</t>
  </si>
  <si>
    <t>S0361264</t>
  </si>
  <si>
    <t>W0681717</t>
  </si>
  <si>
    <t xml:space="preserve"> 8:34:09 am</t>
  </si>
  <si>
    <t>S0361299</t>
  </si>
  <si>
    <t>W0681741</t>
  </si>
  <si>
    <t xml:space="preserve"> 5:26:12 pm</t>
  </si>
  <si>
    <t>S0361323</t>
  </si>
  <si>
    <t>W0681762</t>
  </si>
  <si>
    <t xml:space="preserve"> 8:56:34 am</t>
  </si>
  <si>
    <t>W0681916</t>
  </si>
  <si>
    <t>5032702U5</t>
  </si>
  <si>
    <t>2063-772785-051-0001</t>
  </si>
  <si>
    <t>2063-772785-051-ZL</t>
  </si>
  <si>
    <t>H0064808</t>
  </si>
  <si>
    <t>W0681917</t>
  </si>
  <si>
    <t>H0064809</t>
  </si>
  <si>
    <t>W0681983</t>
  </si>
  <si>
    <t xml:space="preserve"> 4:50:50 pm</t>
  </si>
  <si>
    <t>S0361529</t>
  </si>
  <si>
    <t>W0681993</t>
  </si>
  <si>
    <t xml:space="preserve"> 8:32:26 am</t>
  </si>
  <si>
    <t>202659300 REVA0001</t>
  </si>
  <si>
    <t>202659300 REVA</t>
  </si>
  <si>
    <t>H0064830</t>
  </si>
  <si>
    <t>W0682100</t>
  </si>
  <si>
    <t>714370205-ADS1360001</t>
  </si>
  <si>
    <t>714370205-ADS1366</t>
  </si>
  <si>
    <t>H0064868</t>
  </si>
  <si>
    <t>W0682175</t>
  </si>
  <si>
    <t xml:space="preserve"> 3:55:24 pm</t>
  </si>
  <si>
    <t>S0361676</t>
  </si>
  <si>
    <t>W0682250</t>
  </si>
  <si>
    <t xml:space="preserve"> 2:42:04 pm</t>
  </si>
  <si>
    <t>10620258105/10620258102</t>
  </si>
  <si>
    <t>FSC31767</t>
  </si>
  <si>
    <t>1F3Y1-400110001</t>
  </si>
  <si>
    <t>1F3Y1-40011</t>
  </si>
  <si>
    <t>F06192</t>
  </si>
  <si>
    <t>S0361718</t>
  </si>
  <si>
    <t>W0682296</t>
  </si>
  <si>
    <t>J00Q283701525</t>
  </si>
  <si>
    <t>R001-4942 REV1.00001</t>
  </si>
  <si>
    <t>R001-4942-M</t>
  </si>
  <si>
    <t>S0361724</t>
  </si>
  <si>
    <t>W0682476</t>
  </si>
  <si>
    <t>W0682492</t>
  </si>
  <si>
    <t xml:space="preserve"> 1:22:28 pm</t>
  </si>
  <si>
    <t>H0064879</t>
  </si>
  <si>
    <t>W0682672</t>
  </si>
  <si>
    <t>100475038 REVA0001</t>
  </si>
  <si>
    <t>100475038 REVB</t>
  </si>
  <si>
    <t>H0064899</t>
  </si>
  <si>
    <t>W0682929</t>
  </si>
  <si>
    <t xml:space="preserve"> 2:38:18 pm</t>
  </si>
  <si>
    <t>SG-5643031 01</t>
  </si>
  <si>
    <t>S0362367</t>
  </si>
  <si>
    <t>BC30178</t>
  </si>
  <si>
    <t>W0682995</t>
  </si>
  <si>
    <t>H0064944</t>
  </si>
  <si>
    <t>W0683061</t>
  </si>
  <si>
    <t>S0362438</t>
  </si>
  <si>
    <t>W0683076</t>
  </si>
  <si>
    <t xml:space="preserve"> 5:14:46 pm</t>
  </si>
  <si>
    <t>W0683101</t>
  </si>
  <si>
    <t>W0683102</t>
  </si>
  <si>
    <t>W0683226</t>
  </si>
  <si>
    <t>J00U110990</t>
  </si>
  <si>
    <t>250-5345-000001</t>
  </si>
  <si>
    <t>250-5345-00</t>
  </si>
  <si>
    <t>W0683228</t>
  </si>
  <si>
    <t xml:space="preserve"> 4:24:08 pm</t>
  </si>
  <si>
    <t>4041006U5</t>
  </si>
  <si>
    <t>250-6313-000001</t>
  </si>
  <si>
    <t>250-6313-00</t>
  </si>
  <si>
    <t>W0683296</t>
  </si>
  <si>
    <t>H0064970</t>
  </si>
  <si>
    <t>W0683349</t>
  </si>
  <si>
    <t>10062434 REVA0001</t>
  </si>
  <si>
    <t>10062434 REVA</t>
  </si>
  <si>
    <t>S0362710</t>
  </si>
  <si>
    <t>W0683354</t>
  </si>
  <si>
    <t>9U244-80001-FT0001</t>
  </si>
  <si>
    <t>9U244-80001-FT</t>
  </si>
  <si>
    <t>S0362747</t>
  </si>
  <si>
    <t>W0683355</t>
  </si>
  <si>
    <t>5180-5473-FT0001</t>
  </si>
  <si>
    <t>5180-5473-FT</t>
  </si>
  <si>
    <t>S0362748</t>
  </si>
  <si>
    <t>W0683356</t>
  </si>
  <si>
    <t>4111520U5</t>
  </si>
  <si>
    <t>250-6222-000001</t>
  </si>
  <si>
    <t>250-6222-00</t>
  </si>
  <si>
    <t>W0683360</t>
  </si>
  <si>
    <t xml:space="preserve"> 2:04:15 pm</t>
  </si>
  <si>
    <t>5011704U5</t>
  </si>
  <si>
    <t>SC20721</t>
  </si>
  <si>
    <t>260-6167-000001</t>
  </si>
  <si>
    <t>260-6167-00</t>
  </si>
  <si>
    <t>W0683362</t>
  </si>
  <si>
    <t>J00WA6960</t>
  </si>
  <si>
    <t>250-5329-000001</t>
  </si>
  <si>
    <t>250-5329-00</t>
  </si>
  <si>
    <t>S0362750</t>
  </si>
  <si>
    <t>W0683369</t>
  </si>
  <si>
    <t>CZ630-800110001</t>
  </si>
  <si>
    <t>CZ630-80011</t>
  </si>
  <si>
    <t>S0362754</t>
  </si>
  <si>
    <t>W0683431</t>
  </si>
  <si>
    <t>ZSA101799</t>
  </si>
  <si>
    <t>W0683617</t>
  </si>
  <si>
    <t>S0363033</t>
  </si>
  <si>
    <t>W0683618</t>
  </si>
  <si>
    <t xml:space="preserve"> 8:35:25 am</t>
  </si>
  <si>
    <t>W0683619</t>
  </si>
  <si>
    <t>W0683621</t>
  </si>
  <si>
    <t>S0363034</t>
  </si>
  <si>
    <t>W0683652</t>
  </si>
  <si>
    <t xml:space="preserve"> 8:28:46 am</t>
  </si>
  <si>
    <t>M0B7C2220/2101818U5</t>
  </si>
  <si>
    <t>S0363046</t>
  </si>
  <si>
    <t>W0676860</t>
  </si>
  <si>
    <t xml:space="preserve"> 5:13:45 pm</t>
  </si>
  <si>
    <t>BXC064-08</t>
  </si>
  <si>
    <t>RR 6X6-BLUE0001</t>
  </si>
  <si>
    <t>RR 6X6-BLUE</t>
  </si>
  <si>
    <t>W0678057</t>
  </si>
  <si>
    <t>MOBKV5087</t>
  </si>
  <si>
    <t>SC31695</t>
  </si>
  <si>
    <t>R390-439 REV 1.00001</t>
  </si>
  <si>
    <t>R390-439 REV 1.0</t>
  </si>
  <si>
    <t>S0356879</t>
  </si>
  <si>
    <t>W0679760</t>
  </si>
  <si>
    <t xml:space="preserve"> 8:19:58 am</t>
  </si>
  <si>
    <t>A431833/JH20240905/XHX24C12A0402/XHX24B18A1408/XHX2501081024</t>
  </si>
  <si>
    <t>TPK-874726-00100001</t>
  </si>
  <si>
    <t>TPK-874726-0010</t>
  </si>
  <si>
    <t>W0681505</t>
  </si>
  <si>
    <t xml:space="preserve"> 8:26:27 am</t>
  </si>
  <si>
    <t>M0BUE5730</t>
  </si>
  <si>
    <t>L001-772785-00000004</t>
  </si>
  <si>
    <t>L001-772785-000004CG</t>
  </si>
  <si>
    <t>H0064778</t>
  </si>
  <si>
    <t>W0681635</t>
  </si>
  <si>
    <t xml:space="preserve"> 5:03:05 pm</t>
  </si>
  <si>
    <t>15058365 REVB0001</t>
  </si>
  <si>
    <t>15058365 REVB</t>
  </si>
  <si>
    <t>S0361255</t>
  </si>
  <si>
    <t>W0681638</t>
  </si>
  <si>
    <t xml:space="preserve"> 2:23:41 pm</t>
  </si>
  <si>
    <t>15058367 REVB0001</t>
  </si>
  <si>
    <t>15058367 REVB</t>
  </si>
  <si>
    <t>S0361258</t>
  </si>
  <si>
    <t>W0681952</t>
  </si>
  <si>
    <t xml:space="preserve"> 4:52:19 pm</t>
  </si>
  <si>
    <t>R370-4227 REV 1.0001</t>
  </si>
  <si>
    <t>R370-4227 REV 1.0</t>
  </si>
  <si>
    <t>S0361432</t>
  </si>
  <si>
    <t>W0681992</t>
  </si>
  <si>
    <t>100823876-75367 0001</t>
  </si>
  <si>
    <t>100823876-75367 A</t>
  </si>
  <si>
    <t>H0064829</t>
  </si>
  <si>
    <t>W0682172</t>
  </si>
  <si>
    <t>SG-5655655 01</t>
  </si>
  <si>
    <t>15058369 REVB0001</t>
  </si>
  <si>
    <t>15058369 REVB</t>
  </si>
  <si>
    <t>S0361673</t>
  </si>
  <si>
    <t>W0682480</t>
  </si>
  <si>
    <t>S0361921</t>
  </si>
  <si>
    <t>W0682489</t>
  </si>
  <si>
    <t xml:space="preserve"> 4:50:08 pm</t>
  </si>
  <si>
    <t>406140148/MOBSM9391</t>
  </si>
  <si>
    <t>PS27</t>
  </si>
  <si>
    <t>R370-4228 REV1.00001</t>
  </si>
  <si>
    <t>R370-4228 REV1.0</t>
  </si>
  <si>
    <t>R18131-AUSTRALIA</t>
  </si>
  <si>
    <t>S0361929</t>
  </si>
  <si>
    <t>W0682853</t>
  </si>
  <si>
    <t xml:space="preserve"> 9:38:52 am</t>
  </si>
  <si>
    <t>2063-772785-046-0003</t>
  </si>
  <si>
    <t>2063-772785-046-CG</t>
  </si>
  <si>
    <t>H0064921</t>
  </si>
  <si>
    <t>W0682854</t>
  </si>
  <si>
    <t>H0064922</t>
  </si>
  <si>
    <t>W0682931</t>
  </si>
  <si>
    <t xml:space="preserve"> 3:12:24 pm</t>
  </si>
  <si>
    <t>W0682932</t>
  </si>
  <si>
    <t xml:space="preserve"> 4:01:01 pm</t>
  </si>
  <si>
    <t>SG-562754701</t>
  </si>
  <si>
    <t>A-RM-11202388-E</t>
  </si>
  <si>
    <t>S0362369</t>
  </si>
  <si>
    <t>W0682945</t>
  </si>
  <si>
    <t xml:space="preserve"> 5:18:49 pm</t>
  </si>
  <si>
    <t>MT-1000407-902RE0005</t>
  </si>
  <si>
    <t>MT-1000407-902REV006</t>
  </si>
  <si>
    <t>S0362382</t>
  </si>
  <si>
    <t>W0683044</t>
  </si>
  <si>
    <t>15058372 REVB0001</t>
  </si>
  <si>
    <t>15058372 REVB</t>
  </si>
  <si>
    <t>S0362421</t>
  </si>
  <si>
    <t>W0683045</t>
  </si>
  <si>
    <t>S0362422</t>
  </si>
  <si>
    <t>W0683056</t>
  </si>
  <si>
    <t>S0362433</t>
  </si>
  <si>
    <t>W0683058</t>
  </si>
  <si>
    <t>M007S9371</t>
  </si>
  <si>
    <t>FDC32069</t>
  </si>
  <si>
    <t>S0362435</t>
  </si>
  <si>
    <t>W0683227</t>
  </si>
  <si>
    <t>4101909U5</t>
  </si>
  <si>
    <t>250-6312-000001</t>
  </si>
  <si>
    <t>250-6312-00</t>
  </si>
  <si>
    <t>W0683230</t>
  </si>
  <si>
    <t>S0362646</t>
  </si>
  <si>
    <t>W0683290</t>
  </si>
  <si>
    <t xml:space="preserve"> 5:31:13 pm</t>
  </si>
  <si>
    <t>W0683291</t>
  </si>
  <si>
    <t xml:space="preserve"> 5:29:57 pm</t>
  </si>
  <si>
    <t>86.J7460001</t>
  </si>
  <si>
    <t>86.J746</t>
  </si>
  <si>
    <t>W0683308</t>
  </si>
  <si>
    <t xml:space="preserve"> 4:10:27 pm</t>
  </si>
  <si>
    <t>BZA011-04</t>
  </si>
  <si>
    <t>ACQ LABEL0001</t>
  </si>
  <si>
    <t>ACQ LABEL</t>
  </si>
  <si>
    <t>H08031</t>
  </si>
  <si>
    <t>S0362679</t>
  </si>
  <si>
    <t>W0683310</t>
  </si>
  <si>
    <t xml:space="preserve"> 8:40:32 am</t>
  </si>
  <si>
    <t>X4E75-80015-FT0001</t>
  </si>
  <si>
    <t>X4E75-80015-FT</t>
  </si>
  <si>
    <t>S0362681</t>
  </si>
  <si>
    <t>W0683357</t>
  </si>
  <si>
    <t xml:space="preserve"> 8:22:59 am</t>
  </si>
  <si>
    <t>W0683366</t>
  </si>
  <si>
    <t>4121232U5</t>
  </si>
  <si>
    <t>W0683391</t>
  </si>
  <si>
    <t>S0362763</t>
  </si>
  <si>
    <t>W0683392</t>
  </si>
  <si>
    <t xml:space="preserve"> 9:51:10 am</t>
  </si>
  <si>
    <t>5011704U5/5011703U5</t>
  </si>
  <si>
    <t>250-6253-000001</t>
  </si>
  <si>
    <t>250-6253-00</t>
  </si>
  <si>
    <t>W0683430</t>
  </si>
  <si>
    <t>W0683606</t>
  </si>
  <si>
    <t xml:space="preserve"> 8:41:53 am</t>
  </si>
  <si>
    <t>DC31448</t>
  </si>
  <si>
    <t>CZ125-800050001</t>
  </si>
  <si>
    <t>CZ125-80005</t>
  </si>
  <si>
    <t>H08031-NKG THAI-HPP</t>
  </si>
  <si>
    <t>S0363029</t>
  </si>
  <si>
    <t>W0683607</t>
  </si>
  <si>
    <t>3WW90-800010001</t>
  </si>
  <si>
    <t>3WW90-80001</t>
  </si>
  <si>
    <t>W0683622</t>
  </si>
  <si>
    <t xml:space="preserve"> 2:07:16 pm</t>
  </si>
  <si>
    <t>W0683659</t>
  </si>
  <si>
    <t xml:space="preserve"> 8:44:49 am</t>
  </si>
  <si>
    <t>M0BUE5312/M0BUF4272</t>
  </si>
  <si>
    <t>722138300 REVA0001</t>
  </si>
  <si>
    <t>722138300 REVA</t>
  </si>
  <si>
    <t>H0064986</t>
  </si>
  <si>
    <t>W0683679</t>
  </si>
  <si>
    <t xml:space="preserve"> 3:48:12 pm</t>
  </si>
  <si>
    <t>L4005U7005</t>
  </si>
  <si>
    <t>S0363057</t>
  </si>
  <si>
    <t>W0683735</t>
  </si>
  <si>
    <t xml:space="preserve"> 9:31:02 am</t>
  </si>
  <si>
    <t>ZC51</t>
  </si>
  <si>
    <t>THT-51-724-100001</t>
  </si>
  <si>
    <t>THT-51-724-10</t>
  </si>
  <si>
    <t>P16293</t>
  </si>
  <si>
    <t>S0363090</t>
  </si>
  <si>
    <t>W0683736</t>
  </si>
  <si>
    <t xml:space="preserve"> 9:29:21 am</t>
  </si>
  <si>
    <t>THT-96-717-100001</t>
  </si>
  <si>
    <t>THT-96-717-10</t>
  </si>
  <si>
    <t>PS07</t>
  </si>
  <si>
    <t>W0679777</t>
  </si>
  <si>
    <t xml:space="preserve"> 9:34:26 am</t>
  </si>
  <si>
    <t>4022211U5</t>
  </si>
  <si>
    <t>RE-LABFR00010001</t>
  </si>
  <si>
    <t>RE-LABFR0001</t>
  </si>
  <si>
    <t>S19652</t>
  </si>
  <si>
    <t>S0358432</t>
  </si>
  <si>
    <t>W0679778</t>
  </si>
  <si>
    <t xml:space="preserve"> 8:23:35 am</t>
  </si>
  <si>
    <t>4052225U5</t>
  </si>
  <si>
    <t>TH-LABCO10610001</t>
  </si>
  <si>
    <t>TH-LABCO1061</t>
  </si>
  <si>
    <t>W0681099</t>
  </si>
  <si>
    <t xml:space="preserve"> 4:06:35 pm</t>
  </si>
  <si>
    <t>24F1310472/P/O49109</t>
  </si>
  <si>
    <t>TPK-884535-00100001</t>
  </si>
  <si>
    <t>TPK-884535-0010</t>
  </si>
  <si>
    <t>S0360997</t>
  </si>
  <si>
    <t>W0681506</t>
  </si>
  <si>
    <t>H0064779</t>
  </si>
  <si>
    <t>W0682091</t>
  </si>
  <si>
    <t xml:space="preserve"> 2:07:54 pm</t>
  </si>
  <si>
    <t>M0BUT4281</t>
  </si>
  <si>
    <t>H0064859</t>
  </si>
  <si>
    <t>W0683041</t>
  </si>
  <si>
    <t xml:space="preserve"> 8:21:05 am</t>
  </si>
  <si>
    <t>15058359-3K-R8LT0001</t>
  </si>
  <si>
    <t>15058359-3K-R8LT-28</t>
  </si>
  <si>
    <t>S0362418</t>
  </si>
  <si>
    <t>W0683042</t>
  </si>
  <si>
    <t>S0362419</t>
  </si>
  <si>
    <t>W0683043</t>
  </si>
  <si>
    <t>S0362420</t>
  </si>
  <si>
    <t>W0683358</t>
  </si>
  <si>
    <t xml:space="preserve"> 5:34:12 pm</t>
  </si>
  <si>
    <t>250-6259-000001</t>
  </si>
  <si>
    <t>250-6259-00</t>
  </si>
  <si>
    <t>W0683399</t>
  </si>
  <si>
    <t>260-6312-000001</t>
  </si>
  <si>
    <t>260-6312-00</t>
  </si>
  <si>
    <t>S0362766</t>
  </si>
  <si>
    <t>W0683407</t>
  </si>
  <si>
    <t>5011703U5</t>
  </si>
  <si>
    <t>S0362767</t>
  </si>
  <si>
    <t>W0683695</t>
  </si>
  <si>
    <t>S0363062</t>
  </si>
  <si>
    <t>W0683707</t>
  </si>
  <si>
    <t xml:space="preserve"> 8:28:08 am</t>
  </si>
  <si>
    <t>S0363068</t>
  </si>
  <si>
    <t>W0683708</t>
  </si>
  <si>
    <t>S0363069</t>
  </si>
  <si>
    <t>W0683747</t>
  </si>
  <si>
    <t xml:space="preserve"> 9:26:59 am</t>
  </si>
  <si>
    <t>BH212 SAMPLE0001</t>
  </si>
  <si>
    <t>BH212 SAMPLE</t>
  </si>
  <si>
    <t>H08031-JIM-USA</t>
  </si>
  <si>
    <t>W664404</t>
  </si>
  <si>
    <t>ZSA101803</t>
  </si>
  <si>
    <t>W0678826</t>
  </si>
  <si>
    <t xml:space="preserve"> 8:29:44 am</t>
  </si>
  <si>
    <t>4177S1/3060210U9</t>
  </si>
  <si>
    <t>SC27200</t>
  </si>
  <si>
    <t>W0679775</t>
  </si>
  <si>
    <t>AC-LABFR01020001</t>
  </si>
  <si>
    <t>AC-LABFR0102</t>
  </si>
  <si>
    <t>W0679776</t>
  </si>
  <si>
    <t xml:space="preserve"> 8:31:32 am</t>
  </si>
  <si>
    <t>PE-LABFR01020001</t>
  </si>
  <si>
    <t>PE-LABFR0102</t>
  </si>
  <si>
    <t>W0681103</t>
  </si>
  <si>
    <t>S0361000</t>
  </si>
  <si>
    <t>W0681684</t>
  </si>
  <si>
    <t xml:space="preserve"> 9:35:49 am</t>
  </si>
  <si>
    <t>694290 INDEX401</t>
  </si>
  <si>
    <t>S0361287</t>
  </si>
  <si>
    <t>W0681742</t>
  </si>
  <si>
    <t xml:space="preserve"> 5:05:16 pm</t>
  </si>
  <si>
    <t>S0361324</t>
  </si>
  <si>
    <t>W0682095</t>
  </si>
  <si>
    <t xml:space="preserve"> 1:14:58 pm</t>
  </si>
  <si>
    <t>M0BUF4262</t>
  </si>
  <si>
    <t>202659200 REVA0001</t>
  </si>
  <si>
    <t>202659200 REVA</t>
  </si>
  <si>
    <t>H0064863</t>
  </si>
  <si>
    <t>W0682493</t>
  </si>
  <si>
    <t xml:space="preserve"> 5:33:06 pm</t>
  </si>
  <si>
    <t>H0064880</t>
  </si>
  <si>
    <t>W0682494</t>
  </si>
  <si>
    <t xml:space="preserve"> 1:12:03 pm</t>
  </si>
  <si>
    <t>H0064881</t>
  </si>
  <si>
    <t xml:space="preserve"> 5:09:43 pm</t>
  </si>
  <si>
    <t>W0682913</t>
  </si>
  <si>
    <t xml:space="preserve"> 4:07:10 pm</t>
  </si>
  <si>
    <t>2968379-001</t>
  </si>
  <si>
    <t>SC28713</t>
  </si>
  <si>
    <t>XTR-140.1879.14-0001</t>
  </si>
  <si>
    <t>XTR-140.1879.14-S</t>
  </si>
  <si>
    <t>L12161</t>
  </si>
  <si>
    <t>S0362357</t>
  </si>
  <si>
    <t>W0682914</t>
  </si>
  <si>
    <t>XTR-140.1903.12-0001</t>
  </si>
  <si>
    <t>XTR-140.1903.12-S</t>
  </si>
  <si>
    <t>W0683049</t>
  </si>
  <si>
    <t xml:space="preserve"> 8:30:28 am</t>
  </si>
  <si>
    <t>SG-5651598 01</t>
  </si>
  <si>
    <t>S0362426</t>
  </si>
  <si>
    <t>W0683050</t>
  </si>
  <si>
    <t>S0362427</t>
  </si>
  <si>
    <t>W0683067</t>
  </si>
  <si>
    <t xml:space="preserve"> 2:47:24 pm</t>
  </si>
  <si>
    <t>U540758055</t>
  </si>
  <si>
    <t>SOLDER-22X90-ORA0001</t>
  </si>
  <si>
    <t>SOLDER-22X90-ORANGE</t>
  </si>
  <si>
    <t>S0362446</t>
  </si>
  <si>
    <t>W0683068</t>
  </si>
  <si>
    <t>SOLDER-22X90-PIN0001</t>
  </si>
  <si>
    <t>SOLDER-22X90-PINK</t>
  </si>
  <si>
    <t>W0683069</t>
  </si>
  <si>
    <t>SOLDER-22X90-YEL0001</t>
  </si>
  <si>
    <t>SOLDER-22X90-YELLOW</t>
  </si>
  <si>
    <t>U531252101/503011926</t>
  </si>
  <si>
    <t>W0683199</t>
  </si>
  <si>
    <t>810206 REV4000001</t>
  </si>
  <si>
    <t>810206 REV400</t>
  </si>
  <si>
    <t>W0683312</t>
  </si>
  <si>
    <t xml:space="preserve"> 5:32:01 pm</t>
  </si>
  <si>
    <t>S0362683</t>
  </si>
  <si>
    <t>W0683388</t>
  </si>
  <si>
    <t>5011707U5</t>
  </si>
  <si>
    <t>250-6207-000001</t>
  </si>
  <si>
    <t>250-6207-00</t>
  </si>
  <si>
    <t>W0683394</t>
  </si>
  <si>
    <t>S0362764</t>
  </si>
  <si>
    <t>W0683400</t>
  </si>
  <si>
    <t xml:space="preserve"> 2:08:54 pm</t>
  </si>
  <si>
    <t>260-6349-000001</t>
  </si>
  <si>
    <t>260-6349-00</t>
  </si>
  <si>
    <t>W0683415</t>
  </si>
  <si>
    <t xml:space="preserve"> 5:35:20 pm</t>
  </si>
  <si>
    <t>260-6307-000001</t>
  </si>
  <si>
    <t>260-6307-00</t>
  </si>
  <si>
    <t>S0362769</t>
  </si>
  <si>
    <t>W0683589</t>
  </si>
  <si>
    <t>S0363009</t>
  </si>
  <si>
    <t>W0683590</t>
  </si>
  <si>
    <t>M0BUP6250/2307260051</t>
  </si>
  <si>
    <t>9T3V1-80004-FT0001</t>
  </si>
  <si>
    <t>9T3V1-80004-FT</t>
  </si>
  <si>
    <t>S0363011</t>
  </si>
  <si>
    <t>W0683591</t>
  </si>
  <si>
    <t>9T3V2-80003-FT0001</t>
  </si>
  <si>
    <t>9T3V2-80003-FT</t>
  </si>
  <si>
    <t>S0363012</t>
  </si>
  <si>
    <t>W0683639</t>
  </si>
  <si>
    <t>M0BPL9971</t>
  </si>
  <si>
    <t>BL LBL-50X25-PLA0001</t>
  </si>
  <si>
    <t>BL LBL-50X25-PLASTIC</t>
  </si>
  <si>
    <t>M13467</t>
  </si>
  <si>
    <t>S0363039</t>
  </si>
  <si>
    <t>W0683656</t>
  </si>
  <si>
    <t>H0064983</t>
  </si>
  <si>
    <t>W0683675</t>
  </si>
  <si>
    <t>TU1211337-02</t>
  </si>
  <si>
    <t>P1S05240001</t>
  </si>
  <si>
    <t>P1S0524</t>
  </si>
  <si>
    <t>S0363050</t>
  </si>
  <si>
    <t>W0683678</t>
  </si>
  <si>
    <t>2GMS4-3</t>
  </si>
  <si>
    <t>C02-0098-8806/C-0001</t>
  </si>
  <si>
    <t>C02-0098-8806/C-R</t>
  </si>
  <si>
    <t>G07042-M</t>
  </si>
  <si>
    <t>S0363049</t>
  </si>
  <si>
    <t>W0683694</t>
  </si>
  <si>
    <t>W0683696</t>
  </si>
  <si>
    <t>W0683697</t>
  </si>
  <si>
    <t xml:space="preserve"> 4:09:27 pm</t>
  </si>
  <si>
    <t>260-6352-000001</t>
  </si>
  <si>
    <t>260-6352-00</t>
  </si>
  <si>
    <t>S0363063</t>
  </si>
  <si>
    <t>W0683698</t>
  </si>
  <si>
    <t>260-6353-000001</t>
  </si>
  <si>
    <t>260-6353-00</t>
  </si>
  <si>
    <t>W0683704</t>
  </si>
  <si>
    <t xml:space="preserve"> 2:41:20 pm</t>
  </si>
  <si>
    <t>15058363-3K-R8LT0001</t>
  </si>
  <si>
    <t>15058363-3K-R8LT-28</t>
  </si>
  <si>
    <t>S0363065</t>
  </si>
  <si>
    <t>W0683705</t>
  </si>
  <si>
    <t>S0363066</t>
  </si>
  <si>
    <t>W0683706</t>
  </si>
  <si>
    <t>15058370 REVB0001</t>
  </si>
  <si>
    <t>15058370 REVB</t>
  </si>
  <si>
    <t>S0363067</t>
  </si>
  <si>
    <t>W0683734</t>
  </si>
  <si>
    <t>SG-5645615-01</t>
  </si>
  <si>
    <t>BL-70X100MM0002</t>
  </si>
  <si>
    <t>BL-70X100MM</t>
  </si>
  <si>
    <t>N14113</t>
  </si>
  <si>
    <t>S0363089</t>
  </si>
  <si>
    <t>W0683746</t>
  </si>
  <si>
    <t>5185-97360001</t>
  </si>
  <si>
    <t>5185-9736</t>
  </si>
  <si>
    <t>ZSA101802</t>
  </si>
  <si>
    <t>W0681995</t>
  </si>
  <si>
    <t xml:space="preserve"> 5:36:51 pm</t>
  </si>
  <si>
    <t>M0BUF4302</t>
  </si>
  <si>
    <t>204194400 REVA0001</t>
  </si>
  <si>
    <t>204194400 REVA</t>
  </si>
  <si>
    <t>H0064832</t>
  </si>
  <si>
    <t>W0682642</t>
  </si>
  <si>
    <t xml:space="preserve"> 4:23:56 pm</t>
  </si>
  <si>
    <t>S0362016</t>
  </si>
  <si>
    <t>W0682663</t>
  </si>
  <si>
    <t xml:space="preserve"> 2:19:39 pm</t>
  </si>
  <si>
    <t>722475 REV4000001</t>
  </si>
  <si>
    <t>722475 REV402</t>
  </si>
  <si>
    <t>S0362022</t>
  </si>
  <si>
    <t>W0682664</t>
  </si>
  <si>
    <t xml:space="preserve"> 1:16:23 pm</t>
  </si>
  <si>
    <t>722476 REV4000001</t>
  </si>
  <si>
    <t>722476 REV402</t>
  </si>
  <si>
    <t>W0682709</t>
  </si>
  <si>
    <t>3342S1</t>
  </si>
  <si>
    <t>W0683051</t>
  </si>
  <si>
    <t xml:space="preserve"> 5:05:45 pm</t>
  </si>
  <si>
    <t>S0362428</t>
  </si>
  <si>
    <t>W0683059</t>
  </si>
  <si>
    <t>S0362436</t>
  </si>
  <si>
    <t>W0683171</t>
  </si>
  <si>
    <t>5305U8039</t>
  </si>
  <si>
    <t>S0362589</t>
  </si>
  <si>
    <t>W0683238</t>
  </si>
  <si>
    <t xml:space="preserve"> 4:25:06 pm</t>
  </si>
  <si>
    <t>SG-5498259-02</t>
  </si>
  <si>
    <t>S0362649</t>
  </si>
  <si>
    <t>W0683378</t>
  </si>
  <si>
    <t>260-6300-000001</t>
  </si>
  <si>
    <t>260-6300-00</t>
  </si>
  <si>
    <t>S0362762</t>
  </si>
  <si>
    <t>W0683425</t>
  </si>
  <si>
    <t>JOOVU6300</t>
  </si>
  <si>
    <t>250-8000-000001</t>
  </si>
  <si>
    <t>250-8000-00</t>
  </si>
  <si>
    <t>S0362751</t>
  </si>
  <si>
    <t>W0683638</t>
  </si>
  <si>
    <t xml:space="preserve"> 4:19:51 pm</t>
  </si>
  <si>
    <t>M0BT281321372</t>
  </si>
  <si>
    <t>BL LABEL-50MMX8M0001</t>
  </si>
  <si>
    <t>BL LABEL-50MMX8MM</t>
  </si>
  <si>
    <t>W0683699</t>
  </si>
  <si>
    <t>5011628U5A</t>
  </si>
  <si>
    <t>260-6354-000001</t>
  </si>
  <si>
    <t>260-6354-00</t>
  </si>
  <si>
    <t>W0683711</t>
  </si>
  <si>
    <t>S0363072</t>
  </si>
  <si>
    <t>W0683712</t>
  </si>
  <si>
    <t>S0363073</t>
  </si>
  <si>
    <t>W0683730</t>
  </si>
  <si>
    <t>4112210U5</t>
  </si>
  <si>
    <t>2V960310001</t>
  </si>
  <si>
    <t>2V96031</t>
  </si>
  <si>
    <t>S0363085</t>
  </si>
  <si>
    <t>W0683759</t>
  </si>
  <si>
    <t>S0363100</t>
  </si>
  <si>
    <t>W0683760</t>
  </si>
  <si>
    <t>W0683830</t>
  </si>
  <si>
    <t xml:space="preserve"> 8:27:46 am</t>
  </si>
  <si>
    <t>3170S1</t>
  </si>
  <si>
    <t>TSMB00366020001</t>
  </si>
  <si>
    <t>TSMB0036602</t>
  </si>
  <si>
    <t>S0363137</t>
  </si>
  <si>
    <t>W0683837</t>
  </si>
  <si>
    <t>PR006408</t>
  </si>
  <si>
    <t>W0683838</t>
  </si>
  <si>
    <t xml:space="preserve"> 2:44:33 pm</t>
  </si>
  <si>
    <t>MOA348281</t>
  </si>
  <si>
    <t>BLANK-101.6X72.50002</t>
  </si>
  <si>
    <t>BLANK-101.6X72.5MM</t>
  </si>
  <si>
    <t>S19718-CK</t>
  </si>
  <si>
    <t>S0363140</t>
  </si>
  <si>
    <t>W0682083</t>
  </si>
  <si>
    <t xml:space="preserve"> 3:14:27 pm</t>
  </si>
  <si>
    <t>PAPER SEPARATOR 0001</t>
  </si>
  <si>
    <t>PAPER SEPARATOR ROHM</t>
  </si>
  <si>
    <t>S0361557</t>
  </si>
  <si>
    <t>W0682498</t>
  </si>
  <si>
    <t xml:space="preserve"> 3:34:27 pm</t>
  </si>
  <si>
    <t>4103006U5A</t>
  </si>
  <si>
    <t>0B31180 EC C04290001</t>
  </si>
  <si>
    <t>0B31180 EC C09455</t>
  </si>
  <si>
    <t>H0064885</t>
  </si>
  <si>
    <t>W0682543</t>
  </si>
  <si>
    <t xml:space="preserve"> 4:44:39 pm</t>
  </si>
  <si>
    <t>S0361959</t>
  </si>
  <si>
    <t>W0682676</t>
  </si>
  <si>
    <t xml:space="preserve"> 4:40:17 pm</t>
  </si>
  <si>
    <t>202659400 REVA0001</t>
  </si>
  <si>
    <t>202659400 REVA</t>
  </si>
  <si>
    <t>H0064903</t>
  </si>
  <si>
    <t>W0682708</t>
  </si>
  <si>
    <t>W0682934</t>
  </si>
  <si>
    <t xml:space="preserve"> 4:49:50 pm</t>
  </si>
  <si>
    <t>S0362371</t>
  </si>
  <si>
    <t>W0682972</t>
  </si>
  <si>
    <t xml:space="preserve"> 9:12:23 am</t>
  </si>
  <si>
    <t>BZC064-11</t>
  </si>
  <si>
    <t>SC25387</t>
  </si>
  <si>
    <t>CHAMP SQ-WHITE0001</t>
  </si>
  <si>
    <t>CHAMP SQ-WHITE</t>
  </si>
  <si>
    <t>S0362394</t>
  </si>
  <si>
    <t>W0683311</t>
  </si>
  <si>
    <t xml:space="preserve"> 3:35:41 pm</t>
  </si>
  <si>
    <t>T6M56-800010001</t>
  </si>
  <si>
    <t>T6M56-80001</t>
  </si>
  <si>
    <t>S0362682</t>
  </si>
  <si>
    <t>W0683660</t>
  </si>
  <si>
    <t xml:space="preserve"> 5:37:31 pm</t>
  </si>
  <si>
    <t>H0064987</t>
  </si>
  <si>
    <t>W0683664</t>
  </si>
  <si>
    <t>H0064991</t>
  </si>
  <si>
    <t>W0683688</t>
  </si>
  <si>
    <t xml:space="preserve"> 1:56:18 pm</t>
  </si>
  <si>
    <t>4239S1/311080325</t>
  </si>
  <si>
    <t>PRTN-1463077491-0002</t>
  </si>
  <si>
    <t>PRTN-1463077491-25</t>
  </si>
  <si>
    <t>A01488</t>
  </si>
  <si>
    <t>S0363058</t>
  </si>
  <si>
    <t>W0683691</t>
  </si>
  <si>
    <t xml:space="preserve"> 1:55:10 pm</t>
  </si>
  <si>
    <t>4239S1/L5114U8024</t>
  </si>
  <si>
    <t>PRTN-2037351818-0001</t>
  </si>
  <si>
    <t>PRTN-2037351818-1433</t>
  </si>
  <si>
    <t>W0683692</t>
  </si>
  <si>
    <t xml:space="preserve"> 3:33:03 pm</t>
  </si>
  <si>
    <t>M0BHA3561</t>
  </si>
  <si>
    <t>PRTN-1463077491-0007</t>
  </si>
  <si>
    <t>PRTN-1463077491-539</t>
  </si>
  <si>
    <t>S0363059</t>
  </si>
  <si>
    <t>W0683693</t>
  </si>
  <si>
    <t xml:space="preserve"> 3:33:46 pm</t>
  </si>
  <si>
    <t>PRTN-1463077491-0008</t>
  </si>
  <si>
    <t>PRTN-1463077491-584</t>
  </si>
  <si>
    <t>W0683761</t>
  </si>
  <si>
    <t xml:space="preserve"> 1:53:51 pm</t>
  </si>
  <si>
    <t>U4B1958060</t>
  </si>
  <si>
    <t>GR-0600001</t>
  </si>
  <si>
    <t>GR-060</t>
  </si>
  <si>
    <t>S0363101</t>
  </si>
  <si>
    <t>W0683833</t>
  </si>
  <si>
    <t xml:space="preserve"> 3:13:05 pm</t>
  </si>
  <si>
    <t>U5124S154/4052209U5</t>
  </si>
  <si>
    <t>TSMC00340060001</t>
  </si>
  <si>
    <t>TSMC0034006</t>
  </si>
  <si>
    <t>W0683880</t>
  </si>
  <si>
    <t>L4723U8006/4116S1</t>
  </si>
  <si>
    <t>SC22564</t>
  </si>
  <si>
    <t>811219 INDEX1000001</t>
  </si>
  <si>
    <t>811219 INDEX100</t>
  </si>
  <si>
    <t>ZSA101807</t>
  </si>
  <si>
    <t>W0683891</t>
  </si>
  <si>
    <t>250-8049-000001</t>
  </si>
  <si>
    <t>250-8049-00</t>
  </si>
  <si>
    <t>S0363166</t>
  </si>
  <si>
    <t>W0682559</t>
  </si>
  <si>
    <t xml:space="preserve"> 5:03:27 pm</t>
  </si>
  <si>
    <t>H0064892</t>
  </si>
  <si>
    <t>W0682561</t>
  </si>
  <si>
    <t>714370207-ADS1360001</t>
  </si>
  <si>
    <t>714370207-ADS1366</t>
  </si>
  <si>
    <t>H0064894</t>
  </si>
  <si>
    <t>W0682682</t>
  </si>
  <si>
    <t xml:space="preserve"> 5:03:28 pm</t>
  </si>
  <si>
    <t>H0064909</t>
  </si>
  <si>
    <t>W0682992</t>
  </si>
  <si>
    <t>H0064941</t>
  </si>
  <si>
    <t>W0683105</t>
  </si>
  <si>
    <t xml:space="preserve"> 5:07:50 pm</t>
  </si>
  <si>
    <t>S0362460</t>
  </si>
  <si>
    <t>W0683379</t>
  </si>
  <si>
    <t xml:space="preserve"> 2:52:02 pm</t>
  </si>
  <si>
    <t>4110601U5A</t>
  </si>
  <si>
    <t>260-6400-000001</t>
  </si>
  <si>
    <t>260-6400-00</t>
  </si>
  <si>
    <t>W0683417</t>
  </si>
  <si>
    <t>260-6314-000001</t>
  </si>
  <si>
    <t>260-6314-00</t>
  </si>
  <si>
    <t>W0683426</t>
  </si>
  <si>
    <t xml:space="preserve"> 5:51:42 pm</t>
  </si>
  <si>
    <t>SC13073</t>
  </si>
  <si>
    <t>260-6013-000001</t>
  </si>
  <si>
    <t>260-6013-00</t>
  </si>
  <si>
    <t>W0683625</t>
  </si>
  <si>
    <t xml:space="preserve"> 1:09:56 pm</t>
  </si>
  <si>
    <t>W0683626</t>
  </si>
  <si>
    <t xml:space="preserve"> 1:09:00 pm</t>
  </si>
  <si>
    <t>W0683627</t>
  </si>
  <si>
    <t xml:space="preserve"> 1:08:15 pm</t>
  </si>
  <si>
    <t>W0683628</t>
  </si>
  <si>
    <t xml:space="preserve"> 1:07:20 pm</t>
  </si>
  <si>
    <t>W0683750</t>
  </si>
  <si>
    <t>713891301-ADS1360001</t>
  </si>
  <si>
    <t>713891301-ADS1366</t>
  </si>
  <si>
    <t>H0065003</t>
  </si>
  <si>
    <t>W0683850</t>
  </si>
  <si>
    <t>W0683901</t>
  </si>
  <si>
    <t xml:space="preserve"> 4:12:16 pm</t>
  </si>
  <si>
    <t>STDM7250001</t>
  </si>
  <si>
    <t>STDM725</t>
  </si>
  <si>
    <t>S0363172</t>
  </si>
  <si>
    <t>W0678254</t>
  </si>
  <si>
    <t>J002V0392</t>
  </si>
  <si>
    <t>R001-48520001</t>
  </si>
  <si>
    <t>R001-4852</t>
  </si>
  <si>
    <t>S0357046</t>
  </si>
  <si>
    <t>W0681515</t>
  </si>
  <si>
    <t>M0BUE5720</t>
  </si>
  <si>
    <t>H0064788</t>
  </si>
  <si>
    <t>W0681743</t>
  </si>
  <si>
    <t xml:space="preserve"> 2:14:37 pm</t>
  </si>
  <si>
    <t>S0361325</t>
  </si>
  <si>
    <t>W0681779</t>
  </si>
  <si>
    <t xml:space="preserve"> 8:40:36 am</t>
  </si>
  <si>
    <t>401180925/4820U8019</t>
  </si>
  <si>
    <t>XOPA93005-Y6980001</t>
  </si>
  <si>
    <t>XOPA93005-Y698</t>
  </si>
  <si>
    <t>S19296</t>
  </si>
  <si>
    <t>H0064800</t>
  </si>
  <si>
    <t>W0683081</t>
  </si>
  <si>
    <t xml:space="preserve"> 8:39:39 am</t>
  </si>
  <si>
    <t>U541452040/504040726</t>
  </si>
  <si>
    <t>S0362450</t>
  </si>
  <si>
    <t>W0683275</t>
  </si>
  <si>
    <t>H0064961</t>
  </si>
  <si>
    <t>W0683428</t>
  </si>
  <si>
    <t xml:space="preserve"> 8:37:02 am</t>
  </si>
  <si>
    <t>260-6109-000001</t>
  </si>
  <si>
    <t>260-6109-00</t>
  </si>
  <si>
    <t>W0683623</t>
  </si>
  <si>
    <t>W0683753</t>
  </si>
  <si>
    <t>S0363097</t>
  </si>
  <si>
    <t>W0683758</t>
  </si>
  <si>
    <t>S0363098</t>
  </si>
  <si>
    <t>W665042</t>
  </si>
  <si>
    <t>W665043</t>
  </si>
  <si>
    <t>W665044</t>
  </si>
  <si>
    <t>W665045</t>
  </si>
  <si>
    <t>W0683737</t>
  </si>
  <si>
    <t xml:space="preserve"> 8:38:29 am</t>
  </si>
  <si>
    <t>M0BS890401000</t>
  </si>
  <si>
    <t>QM10</t>
  </si>
  <si>
    <t>70106701-010001</t>
  </si>
  <si>
    <t>70106701-01</t>
  </si>
  <si>
    <t>S19403</t>
  </si>
  <si>
    <t>W665061</t>
  </si>
  <si>
    <t>S0363091</t>
  </si>
  <si>
    <t>W0684058</t>
  </si>
  <si>
    <t xml:space="preserve"> 8:35:35 am</t>
  </si>
  <si>
    <t>U541658044</t>
  </si>
  <si>
    <t>SH25-0407-01320001</t>
  </si>
  <si>
    <t>SH25-0407-0132</t>
  </si>
  <si>
    <t>S19412</t>
  </si>
  <si>
    <t>W665075</t>
  </si>
  <si>
    <t>S0363350</t>
  </si>
  <si>
    <t>W0684059</t>
  </si>
  <si>
    <t>E04L96150</t>
  </si>
  <si>
    <t>SH25-0407-01330001</t>
  </si>
  <si>
    <t>SH25-0407-0133</t>
  </si>
  <si>
    <t>W665076</t>
  </si>
  <si>
    <t>S0363352</t>
  </si>
  <si>
    <t>PS32</t>
  </si>
  <si>
    <t>W0681516</t>
  </si>
  <si>
    <t xml:space="preserve"> 5:33:18 pm</t>
  </si>
  <si>
    <t>H0064789</t>
  </si>
  <si>
    <t>W0682849</t>
  </si>
  <si>
    <t xml:space="preserve"> 5:00:45 pm</t>
  </si>
  <si>
    <t>J00TP9340</t>
  </si>
  <si>
    <t>5187-23310001</t>
  </si>
  <si>
    <t>5187-2331</t>
  </si>
  <si>
    <t>S0362255</t>
  </si>
  <si>
    <t>W0683010</t>
  </si>
  <si>
    <t xml:space="preserve"> 3:58:32 pm</t>
  </si>
  <si>
    <t>712929 REV4000001</t>
  </si>
  <si>
    <t>712929 REV400</t>
  </si>
  <si>
    <t>S0362400</t>
  </si>
  <si>
    <t>W0683643</t>
  </si>
  <si>
    <t xml:space="preserve"> 2:51:15 pm</t>
  </si>
  <si>
    <t>BL-50.3X51.8MM0001</t>
  </si>
  <si>
    <t>BL-50.3X51.8MM</t>
  </si>
  <si>
    <t>A01369</t>
  </si>
  <si>
    <t>S0363042</t>
  </si>
  <si>
    <t>W0683799</t>
  </si>
  <si>
    <t xml:space="preserve"> 5:35:18 pm</t>
  </si>
  <si>
    <t>4011821U5</t>
  </si>
  <si>
    <t>BDSF0102-K0001</t>
  </si>
  <si>
    <t>BDSF0102-K</t>
  </si>
  <si>
    <t>G07206</t>
  </si>
  <si>
    <t>ZSA101805</t>
  </si>
  <si>
    <t>W0684063</t>
  </si>
  <si>
    <t xml:space="preserve"> 3:43:31 pm</t>
  </si>
  <si>
    <t>S0363359</t>
  </si>
  <si>
    <t>W0684185</t>
  </si>
  <si>
    <t>SH25-0327-01160001</t>
  </si>
  <si>
    <t>SH25-0327-0116</t>
  </si>
  <si>
    <t>S0363416</t>
  </si>
  <si>
    <t>W0684193</t>
  </si>
  <si>
    <t xml:space="preserve"> 4:10:05 pm</t>
  </si>
  <si>
    <t>XHX24820A0902/XHX2412242227/XHX241228030</t>
  </si>
  <si>
    <t>TPK-853766-00200001</t>
  </si>
  <si>
    <t>TPK-853766-0020</t>
  </si>
  <si>
    <t>ZSA101817</t>
  </si>
  <si>
    <t>W0684194</t>
  </si>
  <si>
    <t>JH20240905/A431833/XHX24B18A1408/XHX24B01A0904/XHX24C12A0402</t>
  </si>
  <si>
    <t>TPK-874726-00200001</t>
  </si>
  <si>
    <t>TPK-874726-0020</t>
  </si>
  <si>
    <t>W0683653</t>
  </si>
  <si>
    <t xml:space="preserve"> 3:14:09 pm</t>
  </si>
  <si>
    <t>H0064980</t>
  </si>
  <si>
    <t>W0682665</t>
  </si>
  <si>
    <t xml:space="preserve"> 4:42:03 pm</t>
  </si>
  <si>
    <t>726291 REV4000001</t>
  </si>
  <si>
    <t>726291 REV401</t>
  </si>
  <si>
    <t>W0682970</t>
  </si>
  <si>
    <t xml:space="preserve"> 3:47:03 pm</t>
  </si>
  <si>
    <t>H0064928</t>
  </si>
  <si>
    <t>W0683253</t>
  </si>
  <si>
    <t xml:space="preserve"> 5:09:21 pm</t>
  </si>
  <si>
    <t>XHX2410080002</t>
  </si>
  <si>
    <t>BLUE TAPE-9MM DI0001</t>
  </si>
  <si>
    <t>BLUE TAPE-9MM DIA</t>
  </si>
  <si>
    <t>D04112</t>
  </si>
  <si>
    <t>S0362663</t>
  </si>
  <si>
    <t>W0683269</t>
  </si>
  <si>
    <t xml:space="preserve"> 2:36:49 pm</t>
  </si>
  <si>
    <t>S0362668</t>
  </si>
  <si>
    <t>W0683672</t>
  </si>
  <si>
    <t xml:space="preserve"> 3:40:46 pm</t>
  </si>
  <si>
    <t>H0064999</t>
  </si>
  <si>
    <t>W0683709</t>
  </si>
  <si>
    <t xml:space="preserve"> 2:00:03 pm</t>
  </si>
  <si>
    <t>S0363070</t>
  </si>
  <si>
    <t>W0683748</t>
  </si>
  <si>
    <t xml:space="preserve"> 5:27:46 pm</t>
  </si>
  <si>
    <t>H0065001</t>
  </si>
  <si>
    <t>W0683770</t>
  </si>
  <si>
    <t xml:space="preserve"> 5:11:37 pm</t>
  </si>
  <si>
    <t>3050503U9</t>
  </si>
  <si>
    <t>S0363104</t>
  </si>
  <si>
    <t>W0683771</t>
  </si>
  <si>
    <t>ZSA101804</t>
  </si>
  <si>
    <t>W0683872</t>
  </si>
  <si>
    <t>S0363154</t>
  </si>
  <si>
    <t>W0683873</t>
  </si>
  <si>
    <t>S0363155</t>
  </si>
  <si>
    <t>W0684007</t>
  </si>
  <si>
    <t xml:space="preserve"> 3:44:10 pm</t>
  </si>
  <si>
    <t>S24Y100131/E1011916</t>
  </si>
  <si>
    <t>FD29782</t>
  </si>
  <si>
    <t>PM48</t>
  </si>
  <si>
    <t>716626800 REVC0001</t>
  </si>
  <si>
    <t>716626800 REVC</t>
  </si>
  <si>
    <t>ZSA101808</t>
  </si>
  <si>
    <t>W0684008</t>
  </si>
  <si>
    <t>S248100241/E1011916</t>
  </si>
  <si>
    <t>FPD29806</t>
  </si>
  <si>
    <t>725428400-NEWPRO0001</t>
  </si>
  <si>
    <t>725428400-NEWPROCESS</t>
  </si>
  <si>
    <t>ZSA101809</t>
  </si>
  <si>
    <t>W0684009</t>
  </si>
  <si>
    <t>ZSA101810</t>
  </si>
  <si>
    <t>W0684010</t>
  </si>
  <si>
    <t>ZSA101811</t>
  </si>
  <si>
    <t>W0684176</t>
  </si>
  <si>
    <t xml:space="preserve"> 2:27:29 pm</t>
  </si>
  <si>
    <t>L5305U8042</t>
  </si>
  <si>
    <t>S0363410</t>
  </si>
  <si>
    <t>W0684203</t>
  </si>
  <si>
    <t xml:space="preserve"> 1:51:40 pm</t>
  </si>
  <si>
    <t>MS03</t>
  </si>
  <si>
    <t>ZSA101818</t>
  </si>
  <si>
    <t>W0674921</t>
  </si>
  <si>
    <t xml:space="preserve"> 8:41:21 am</t>
  </si>
  <si>
    <t>S0352977</t>
  </si>
  <si>
    <t>W0674922</t>
  </si>
  <si>
    <t xml:space="preserve"> 8:42:40 am</t>
  </si>
  <si>
    <t>S0352978</t>
  </si>
  <si>
    <t>W0681038</t>
  </si>
  <si>
    <t xml:space="preserve"> 8:35:30 am</t>
  </si>
  <si>
    <t>4103007U5/4103005U5A</t>
  </si>
  <si>
    <t>H0064703</t>
  </si>
  <si>
    <t>W0681721</t>
  </si>
  <si>
    <t xml:space="preserve"> 8:40:02 am</t>
  </si>
  <si>
    <t>S0361303</t>
  </si>
  <si>
    <t>W0682412</t>
  </si>
  <si>
    <t xml:space="preserve"> 8:33:25 am</t>
  </si>
  <si>
    <t>S0361890</t>
  </si>
  <si>
    <t>W0682546</t>
  </si>
  <si>
    <t>5185-07330001</t>
  </si>
  <si>
    <t>5185-0733</t>
  </si>
  <si>
    <t>S0361962</t>
  </si>
  <si>
    <t>W0682711</t>
  </si>
  <si>
    <t xml:space="preserve"> 8:31:31 am</t>
  </si>
  <si>
    <t>W0683363</t>
  </si>
  <si>
    <t xml:space="preserve"> 3:02:26 pm</t>
  </si>
  <si>
    <t>250-6157-000001</t>
  </si>
  <si>
    <t>250-6157-00</t>
  </si>
  <si>
    <t>W0683418</t>
  </si>
  <si>
    <t>4090404U5A</t>
  </si>
  <si>
    <t>260-6395-000001</t>
  </si>
  <si>
    <t>260-6395-00</t>
  </si>
  <si>
    <t>W0683419</t>
  </si>
  <si>
    <t>260-6396-000001</t>
  </si>
  <si>
    <t>260-6396-00</t>
  </si>
  <si>
    <t>W0683613</t>
  </si>
  <si>
    <t xml:space="preserve"> 2:22:33 pm</t>
  </si>
  <si>
    <t>TEST SOLUTION0002</t>
  </si>
  <si>
    <t>TEST SOLUTION</t>
  </si>
  <si>
    <t>T20368</t>
  </si>
  <si>
    <t>S0363030</t>
  </si>
  <si>
    <t>W0683673</t>
  </si>
  <si>
    <t>H0065000</t>
  </si>
  <si>
    <t>W0683749</t>
  </si>
  <si>
    <t xml:space="preserve"> 8:37:07 am</t>
  </si>
  <si>
    <t>H0065002</t>
  </si>
  <si>
    <t>W0683752</t>
  </si>
  <si>
    <t xml:space="preserve"> 8:38:09 am</t>
  </si>
  <si>
    <t>U541658029/504040526</t>
  </si>
  <si>
    <t>W0683756</t>
  </si>
  <si>
    <t>W0683782</t>
  </si>
  <si>
    <t xml:space="preserve"> 2:04:42 pm</t>
  </si>
  <si>
    <t>CARGO AIRCRAFT L0003</t>
  </si>
  <si>
    <t>CARGO AIRCRAFT LABEL</t>
  </si>
  <si>
    <t>S0363115</t>
  </si>
  <si>
    <t>W0683800</t>
  </si>
  <si>
    <t xml:space="preserve"> 8:39:32 am</t>
  </si>
  <si>
    <t>85B317A219R</t>
  </si>
  <si>
    <t>XTR-140.1928.11-0001</t>
  </si>
  <si>
    <t>XTR-140.1928.11-S</t>
  </si>
  <si>
    <t>S0363124</t>
  </si>
  <si>
    <t>W0683802</t>
  </si>
  <si>
    <t>S0363125</t>
  </si>
  <si>
    <t>W0683803</t>
  </si>
  <si>
    <t>XTR-140.1880.13-0001</t>
  </si>
  <si>
    <t>XTR-140.1880.13-S</t>
  </si>
  <si>
    <t>W0683807</t>
  </si>
  <si>
    <t>4063565189043/BYK065-03/XHX241228030/XHX24C12A0911</t>
  </si>
  <si>
    <t>FD31534</t>
  </si>
  <si>
    <t>S0363129</t>
  </si>
  <si>
    <t>W0683832</t>
  </si>
  <si>
    <t xml:space="preserve"> 9:24:51 am</t>
  </si>
  <si>
    <t>E04L96170/4052209U5</t>
  </si>
  <si>
    <t>TSMC00333060001</t>
  </si>
  <si>
    <t>TSMC0033306</t>
  </si>
  <si>
    <t>W0683854</t>
  </si>
  <si>
    <t xml:space="preserve"> 2:03:17 pm</t>
  </si>
  <si>
    <t>BZB084-02</t>
  </si>
  <si>
    <t>BL-171X95MM0001</t>
  </si>
  <si>
    <t>S0363146</t>
  </si>
  <si>
    <t>W0683864</t>
  </si>
  <si>
    <t>S0363151</t>
  </si>
  <si>
    <t>W0683884</t>
  </si>
  <si>
    <t xml:space="preserve"> 1:12:23 pm</t>
  </si>
  <si>
    <t>S0363161</t>
  </si>
  <si>
    <t>W0683892</t>
  </si>
  <si>
    <t>XTR-140.1878.13-0001</t>
  </si>
  <si>
    <t>XTR-140.1878.13-S</t>
  </si>
  <si>
    <t>S0363168</t>
  </si>
  <si>
    <t>W0683896</t>
  </si>
  <si>
    <t>J00VU6300</t>
  </si>
  <si>
    <t>BL-170X100MM-TTC0001</t>
  </si>
  <si>
    <t>BL-170X100MM-TTC1</t>
  </si>
  <si>
    <t>S0363171</t>
  </si>
  <si>
    <t>W0683899</t>
  </si>
  <si>
    <t>3082512U9/J00UH0552</t>
  </si>
  <si>
    <t>STDM3120001</t>
  </si>
  <si>
    <t>STDM312</t>
  </si>
  <si>
    <t>W0683900</t>
  </si>
  <si>
    <t>STDM3130001</t>
  </si>
  <si>
    <t>STDM313</t>
  </si>
  <si>
    <t>W0684062</t>
  </si>
  <si>
    <t>S0363356</t>
  </si>
  <si>
    <t>W0684077</t>
  </si>
  <si>
    <t xml:space="preserve"> 2:06:44 pm</t>
  </si>
  <si>
    <t>FDC32040</t>
  </si>
  <si>
    <t>S0363373</t>
  </si>
  <si>
    <t>W0684078</t>
  </si>
  <si>
    <t>S0363374</t>
  </si>
  <si>
    <t>W0684079</t>
  </si>
  <si>
    <t xml:space="preserve"> 2:07:37 pm</t>
  </si>
  <si>
    <t>S0363375</t>
  </si>
  <si>
    <t>W0684096</t>
  </si>
  <si>
    <t>H0065022</t>
  </si>
  <si>
    <t>W0684097</t>
  </si>
  <si>
    <t>H0065023</t>
  </si>
  <si>
    <t>W0684107</t>
  </si>
  <si>
    <t>H0065033</t>
  </si>
  <si>
    <t>W0684128</t>
  </si>
  <si>
    <t>H0065052</t>
  </si>
  <si>
    <t>W0684158</t>
  </si>
  <si>
    <t xml:space="preserve"> 8:46:06 am</t>
  </si>
  <si>
    <t>S24Y100131</t>
  </si>
  <si>
    <t>764043800 REVA0001</t>
  </si>
  <si>
    <t>764043800 REVA</t>
  </si>
  <si>
    <t>ZSA101813</t>
  </si>
  <si>
    <t>W0684159</t>
  </si>
  <si>
    <t>ZSA101814</t>
  </si>
  <si>
    <t>W0684160</t>
  </si>
  <si>
    <t>ZSA101815</t>
  </si>
  <si>
    <t>W0684172</t>
  </si>
  <si>
    <t xml:space="preserve"> 9:26:12 am</t>
  </si>
  <si>
    <t>MOBM63480</t>
  </si>
  <si>
    <t>DC12811</t>
  </si>
  <si>
    <t>4022 451 413710001</t>
  </si>
  <si>
    <t>4022 451 41371</t>
  </si>
  <si>
    <t>V22065</t>
  </si>
  <si>
    <t>S0363407</t>
  </si>
  <si>
    <t>W0684222</t>
  </si>
  <si>
    <t xml:space="preserve"> 8:44:35 am</t>
  </si>
  <si>
    <t>S248100241</t>
  </si>
  <si>
    <t>764043600 REVA0001</t>
  </si>
  <si>
    <t>764043600 REVA</t>
  </si>
  <si>
    <t>ZSA101819</t>
  </si>
  <si>
    <t>W0684223</t>
  </si>
  <si>
    <t>ZSA101820</t>
  </si>
  <si>
    <t>W0684224</t>
  </si>
  <si>
    <t>H0065068</t>
  </si>
  <si>
    <t>W0684226</t>
  </si>
  <si>
    <t>H0065067</t>
  </si>
  <si>
    <t>W665209</t>
  </si>
  <si>
    <t>W665210</t>
  </si>
  <si>
    <t>W665246</t>
  </si>
  <si>
    <t>W665251</t>
  </si>
  <si>
    <t>W665252</t>
  </si>
  <si>
    <t>W665257</t>
  </si>
  <si>
    <t>W665258</t>
  </si>
  <si>
    <t>W665260</t>
  </si>
  <si>
    <t>W665268</t>
  </si>
  <si>
    <t>W0680853</t>
  </si>
  <si>
    <t xml:space="preserve"> 4:34:13 pm</t>
  </si>
  <si>
    <t>25116A1404</t>
  </si>
  <si>
    <t>96913452N0001</t>
  </si>
  <si>
    <t>96913452N</t>
  </si>
  <si>
    <t>F06183</t>
  </si>
  <si>
    <t>S0360710</t>
  </si>
  <si>
    <t>W0681094</t>
  </si>
  <si>
    <t xml:space="preserve"> 1:08:28 pm</t>
  </si>
  <si>
    <t>XHX2410130003/P/O49080/XHX2410090439/XHX2409200124/BYG115-02</t>
  </si>
  <si>
    <t>TPK-864719-00100001</t>
  </si>
  <si>
    <t>TPK-864719-0010</t>
  </si>
  <si>
    <t>S0360996</t>
  </si>
  <si>
    <t>W0682544</t>
  </si>
  <si>
    <t>7FP02-80003-FT0001</t>
  </si>
  <si>
    <t>7FP02-80003-FT</t>
  </si>
  <si>
    <t>S0361960</t>
  </si>
  <si>
    <t>W0682601</t>
  </si>
  <si>
    <t xml:space="preserve"> 5:34:37 pm</t>
  </si>
  <si>
    <t>7FP03-80003-FT0001</t>
  </si>
  <si>
    <t>7FP03-80003-FT</t>
  </si>
  <si>
    <t>S0362004</t>
  </si>
  <si>
    <t>W0682936</t>
  </si>
  <si>
    <t xml:space="preserve"> 3:51:08 pm</t>
  </si>
  <si>
    <t>7FP00-80003-FT0001</t>
  </si>
  <si>
    <t>7FP00-80003-FT</t>
  </si>
  <si>
    <t>S0362373</t>
  </si>
  <si>
    <t>W0683420</t>
  </si>
  <si>
    <t>260-6397-000001</t>
  </si>
  <si>
    <t>260-6397-00</t>
  </si>
  <si>
    <t>W0683890</t>
  </si>
  <si>
    <t xml:space="preserve"> 4:33:52 pm</t>
  </si>
  <si>
    <t>M0BA89700</t>
  </si>
  <si>
    <t>250-8032-000001</t>
  </si>
  <si>
    <t>250-8032-00</t>
  </si>
  <si>
    <t>W0683893</t>
  </si>
  <si>
    <t xml:space="preserve"> 2:03:18 pm</t>
  </si>
  <si>
    <t>250-6315-000001</t>
  </si>
  <si>
    <t>250-6315-00</t>
  </si>
  <si>
    <t>S0363169</t>
  </si>
  <si>
    <t>W0683897</t>
  </si>
  <si>
    <t xml:space="preserve"> 1:09:46 pm</t>
  </si>
  <si>
    <t>J00UH0552/3082512U9</t>
  </si>
  <si>
    <t>STDM2600001</t>
  </si>
  <si>
    <t>STDM260</t>
  </si>
  <si>
    <t>W0683898</t>
  </si>
  <si>
    <t xml:space="preserve"> 3:52:19 pm</t>
  </si>
  <si>
    <t>3082512U9/JOOUH0552</t>
  </si>
  <si>
    <t>STDM2610001</t>
  </si>
  <si>
    <t>STDM261</t>
  </si>
  <si>
    <t>W0683928</t>
  </si>
  <si>
    <t>D008O1730</t>
  </si>
  <si>
    <t>5180-5462-FT0001</t>
  </si>
  <si>
    <t>5180-5462-FT</t>
  </si>
  <si>
    <t>S0363204</t>
  </si>
  <si>
    <t>W0683944</t>
  </si>
  <si>
    <t xml:space="preserve"> 5:10:41 pm</t>
  </si>
  <si>
    <t>M0B6X8020</t>
  </si>
  <si>
    <t>0301001-A0001</t>
  </si>
  <si>
    <t>0301001-A</t>
  </si>
  <si>
    <t>G07160</t>
  </si>
  <si>
    <t>S0363223</t>
  </si>
  <si>
    <t>W0684090</t>
  </si>
  <si>
    <t>H0065016</t>
  </si>
  <si>
    <t>W0684141</t>
  </si>
  <si>
    <t xml:space="preserve"> 5:36:14 pm</t>
  </si>
  <si>
    <t>S0363385</t>
  </si>
  <si>
    <t>W0684225</t>
  </si>
  <si>
    <t>U451562005</t>
  </si>
  <si>
    <t>CLEAN ROOM LBLL-0001</t>
  </si>
  <si>
    <t>CLEAN ROOM LBLL-L125</t>
  </si>
  <si>
    <t>ZSA101821</t>
  </si>
  <si>
    <t>W0684228</t>
  </si>
  <si>
    <t xml:space="preserve"> 2:05:21 pm</t>
  </si>
  <si>
    <t>3082509U9/4052334U5</t>
  </si>
  <si>
    <t>187543A0001</t>
  </si>
  <si>
    <t>187543A</t>
  </si>
  <si>
    <t>S0363438</t>
  </si>
  <si>
    <t>W0680394</t>
  </si>
  <si>
    <t xml:space="preserve"> 8:26:07 am</t>
  </si>
  <si>
    <t>SG-566171301</t>
  </si>
  <si>
    <t>FSC29548</t>
  </si>
  <si>
    <t>S0359208</t>
  </si>
  <si>
    <t>W0680985</t>
  </si>
  <si>
    <t xml:space="preserve"> 9:48:08 am</t>
  </si>
  <si>
    <t>80117500/XHX24911A1404/XHX2410261104/1010831/W02024/5285</t>
  </si>
  <si>
    <t>S0360898</t>
  </si>
  <si>
    <t>W0681932</t>
  </si>
  <si>
    <t>FSC31901</t>
  </si>
  <si>
    <t>R001-41074 REV1.0001</t>
  </si>
  <si>
    <t>R001-41074 REV1.0</t>
  </si>
  <si>
    <t>S0361420</t>
  </si>
  <si>
    <t>W0682276</t>
  </si>
  <si>
    <t xml:space="preserve"> 8:22:45 am</t>
  </si>
  <si>
    <t>J00TB1501</t>
  </si>
  <si>
    <t>S0361739</t>
  </si>
  <si>
    <t>W0682280</t>
  </si>
  <si>
    <t xml:space="preserve"> 2:15:40 pm</t>
  </si>
  <si>
    <t>J00V80150</t>
  </si>
  <si>
    <t>W0682281</t>
  </si>
  <si>
    <t xml:space="preserve"> 2:16:16 pm</t>
  </si>
  <si>
    <t>W0682282</t>
  </si>
  <si>
    <t xml:space="preserve"> 2:12:58 pm</t>
  </si>
  <si>
    <t>W0682413</t>
  </si>
  <si>
    <t xml:space="preserve"> 8:31:58 am</t>
  </si>
  <si>
    <t>3YM79-80005-FT0001</t>
  </si>
  <si>
    <t>3YM79-80005-FT</t>
  </si>
  <si>
    <t>S0361891</t>
  </si>
  <si>
    <t>W0682542</t>
  </si>
  <si>
    <t xml:space="preserve"> 4:14:11 pm</t>
  </si>
  <si>
    <t>S0361958</t>
  </si>
  <si>
    <t>W0682790</t>
  </si>
  <si>
    <t xml:space="preserve"> 8:23:27 am</t>
  </si>
  <si>
    <t>J00V8150</t>
  </si>
  <si>
    <t>S0362157</t>
  </si>
  <si>
    <t>W0682935</t>
  </si>
  <si>
    <t xml:space="preserve"> 8:30:48 am</t>
  </si>
  <si>
    <t>D008O0581/D008O0920/D008O0920/D008O0561</t>
  </si>
  <si>
    <t>1VV22-80022-FT0001</t>
  </si>
  <si>
    <t>1VV22-80022-FT</t>
  </si>
  <si>
    <t>S0362372</t>
  </si>
  <si>
    <t>W0682941</t>
  </si>
  <si>
    <t xml:space="preserve"> 8:27:25 am</t>
  </si>
  <si>
    <t>S0362379</t>
  </si>
  <si>
    <t xml:space="preserve"> 5:42:48 pm</t>
  </si>
  <si>
    <t>W0682990</t>
  </si>
  <si>
    <t xml:space="preserve"> 9:34:57 am</t>
  </si>
  <si>
    <t>M0BEL2381</t>
  </si>
  <si>
    <t>H0064939</t>
  </si>
  <si>
    <t>W0683057</t>
  </si>
  <si>
    <t>SG-5656219-01</t>
  </si>
  <si>
    <t>S0362434</t>
  </si>
  <si>
    <t>W0683060</t>
  </si>
  <si>
    <t xml:space="preserve"> 5:43:11 pm</t>
  </si>
  <si>
    <t>S0362437</t>
  </si>
  <si>
    <t>W0683248</t>
  </si>
  <si>
    <t xml:space="preserve"> 8:21:04 am</t>
  </si>
  <si>
    <t>S0362653</t>
  </si>
  <si>
    <t>W0683343</t>
  </si>
  <si>
    <t>L001-772785-00000007</t>
  </si>
  <si>
    <t>L001-772785-000007CG</t>
  </si>
  <si>
    <t>H0064975</t>
  </si>
  <si>
    <t>W0683385</t>
  </si>
  <si>
    <t xml:space="preserve"> 8:24:50 am</t>
  </si>
  <si>
    <t>250-5305-000001</t>
  </si>
  <si>
    <t>250-5305-00</t>
  </si>
  <si>
    <t>W0683398</t>
  </si>
  <si>
    <t xml:space="preserve"> 2:16:56 pm</t>
  </si>
  <si>
    <t>260-5371-000001</t>
  </si>
  <si>
    <t>260-5371-00</t>
  </si>
  <si>
    <t>W0683491</t>
  </si>
  <si>
    <t>FDC31550</t>
  </si>
  <si>
    <t>3YP17-80012-FT0001</t>
  </si>
  <si>
    <t>3YP17-80012-FT</t>
  </si>
  <si>
    <t>S0362936</t>
  </si>
  <si>
    <t>W0683701</t>
  </si>
  <si>
    <t xml:space="preserve"> 5:20:06 pm</t>
  </si>
  <si>
    <t>4090368U5</t>
  </si>
  <si>
    <t>260-6306-000001</t>
  </si>
  <si>
    <t>260-6306-00</t>
  </si>
  <si>
    <t>S0363064</t>
  </si>
  <si>
    <t>W0683751</t>
  </si>
  <si>
    <t xml:space="preserve"> 8:34:17 am</t>
  </si>
  <si>
    <t>U541658011/504040526</t>
  </si>
  <si>
    <t>W0683777</t>
  </si>
  <si>
    <t xml:space="preserve"> 8:35:31 am</t>
  </si>
  <si>
    <t>H00004158/U0B16S141</t>
  </si>
  <si>
    <t>P081-321  REV1.00001</t>
  </si>
  <si>
    <t>P081-321  REV1.00</t>
  </si>
  <si>
    <t>R18153</t>
  </si>
  <si>
    <t>S0363110</t>
  </si>
  <si>
    <t>W0683805</t>
  </si>
  <si>
    <t xml:space="preserve"> 4:43:18 pm</t>
  </si>
  <si>
    <t>BZCV021-01</t>
  </si>
  <si>
    <t>HGST BL-60X55MM0001</t>
  </si>
  <si>
    <t>HGST BL-60X55MM</t>
  </si>
  <si>
    <t>S0363127</t>
  </si>
  <si>
    <t>W0683809</t>
  </si>
  <si>
    <t>BC13869</t>
  </si>
  <si>
    <t>810480 INDEX4000001</t>
  </si>
  <si>
    <t>810480 INDEX400</t>
  </si>
  <si>
    <t>ZSA101806</t>
  </si>
  <si>
    <t>W0683810</t>
  </si>
  <si>
    <t>S0363131</t>
  </si>
  <si>
    <t>W0683863</t>
  </si>
  <si>
    <t>U541658017/504040526</t>
  </si>
  <si>
    <t>W0684098</t>
  </si>
  <si>
    <t xml:space="preserve"> 5:40:09 pm</t>
  </si>
  <si>
    <t>H0065024</t>
  </si>
  <si>
    <t>W0684099</t>
  </si>
  <si>
    <t xml:space="preserve"> 5:40:58 pm</t>
  </si>
  <si>
    <t>H0065025</t>
  </si>
  <si>
    <t>W0684100</t>
  </si>
  <si>
    <t>H0065026</t>
  </si>
  <si>
    <t>W0684103</t>
  </si>
  <si>
    <t xml:space="preserve"> 5:38:40 pm</t>
  </si>
  <si>
    <t>H0065029</t>
  </si>
  <si>
    <t>W0684116</t>
  </si>
  <si>
    <t>M0BUQ9651</t>
  </si>
  <si>
    <t>H0065040</t>
  </si>
  <si>
    <t>W0684129</t>
  </si>
  <si>
    <t xml:space="preserve"> 9:33:35 am</t>
  </si>
  <si>
    <t>5307412-03-03-07/5307501-04-01-01/53074120303-10</t>
  </si>
  <si>
    <t>H0065053</t>
  </si>
  <si>
    <t>W0684173</t>
  </si>
  <si>
    <t>I3B055H052</t>
  </si>
  <si>
    <t>DANGER LBL-145X20001</t>
  </si>
  <si>
    <t>DANGER LBL-145X225MM</t>
  </si>
  <si>
    <t>P16194</t>
  </si>
  <si>
    <t>S0363408</t>
  </si>
  <si>
    <t>W0684285</t>
  </si>
  <si>
    <t xml:space="preserve"> 4:29:23 pm</t>
  </si>
  <si>
    <t>U481658094/U480562006</t>
  </si>
  <si>
    <t>SC27717SET</t>
  </si>
  <si>
    <t>FREEZONE-30X30MM0001</t>
  </si>
  <si>
    <t>FREEZONE-30X30MM</t>
  </si>
  <si>
    <t>ZSA101822</t>
  </si>
  <si>
    <t>W0684361</t>
  </si>
  <si>
    <t xml:space="preserve"> 5:36:54 pm</t>
  </si>
  <si>
    <t>H0065090</t>
  </si>
  <si>
    <t>W0684366</t>
  </si>
  <si>
    <t xml:space="preserve"> 5:37:52 pm</t>
  </si>
  <si>
    <t>M4B4603BGJBJ204-S249100157</t>
  </si>
  <si>
    <t>H0065091</t>
  </si>
  <si>
    <t>Grand Total</t>
  </si>
  <si>
    <t>W0674866</t>
  </si>
  <si>
    <t xml:space="preserve"> 5:04:04 pm</t>
  </si>
  <si>
    <t>4180S1</t>
  </si>
  <si>
    <t>FSC31658</t>
  </si>
  <si>
    <t>R390-404 REV1.00001</t>
  </si>
  <si>
    <t>R390-404 REV2.0</t>
  </si>
  <si>
    <t>S0352943</t>
  </si>
  <si>
    <t>W0675932</t>
  </si>
  <si>
    <t>S0354103</t>
  </si>
  <si>
    <t xml:space="preserve"> 4:22:57 pm</t>
  </si>
  <si>
    <t>W0680937</t>
  </si>
  <si>
    <t xml:space="preserve"> 3:58:28 pm</t>
  </si>
  <si>
    <t>J00TB2080/J00WA4621/J00VB7840</t>
  </si>
  <si>
    <t>S0360877</t>
  </si>
  <si>
    <t>W0681659</t>
  </si>
  <si>
    <t xml:space="preserve"> 4:44:36 pm</t>
  </si>
  <si>
    <t>J00WA5830</t>
  </si>
  <si>
    <t>BL-20X75MM0001</t>
  </si>
  <si>
    <t>SHELF LBL-20X75MM</t>
  </si>
  <si>
    <t>S0361271</t>
  </si>
  <si>
    <t>W0682470</t>
  </si>
  <si>
    <t xml:space="preserve"> 5:53:32 pm</t>
  </si>
  <si>
    <t>D008O0591/D008O0561</t>
  </si>
  <si>
    <t>W0683040</t>
  </si>
  <si>
    <t>SG-555268 01</t>
  </si>
  <si>
    <t>S0362417</t>
  </si>
  <si>
    <t>W0683047</t>
  </si>
  <si>
    <t>S0362424</t>
  </si>
  <si>
    <t>W0683048</t>
  </si>
  <si>
    <t xml:space="preserve"> 3:01:21 pm</t>
  </si>
  <si>
    <t>S0362425</t>
  </si>
  <si>
    <t>W0683064</t>
  </si>
  <si>
    <t>4239S1</t>
  </si>
  <si>
    <t>S0362442</t>
  </si>
  <si>
    <t>W0683344</t>
  </si>
  <si>
    <t>H0064976</t>
  </si>
  <si>
    <t>W0683386</t>
  </si>
  <si>
    <t xml:space="preserve"> 4:24:45 pm</t>
  </si>
  <si>
    <t>250-5320-000001</t>
  </si>
  <si>
    <t>250-5320-00</t>
  </si>
  <si>
    <t>W0683411</t>
  </si>
  <si>
    <t xml:space="preserve"> 5:43:59 pm</t>
  </si>
  <si>
    <t>250-8002-000001</t>
  </si>
  <si>
    <t>250-8002-00</t>
  </si>
  <si>
    <t>S0362768</t>
  </si>
  <si>
    <t>W0683528</t>
  </si>
  <si>
    <t>D005822401525</t>
  </si>
  <si>
    <t>R370-4220 REV 1.0001</t>
  </si>
  <si>
    <t>R370-4220 REV 1.0</t>
  </si>
  <si>
    <t>S0362954</t>
  </si>
  <si>
    <t>W0683641</t>
  </si>
  <si>
    <t xml:space="preserve"> 2:02:41 pm</t>
  </si>
  <si>
    <t>057-05335-0004 R0003</t>
  </si>
  <si>
    <t>057-05335-0004SKREVA</t>
  </si>
  <si>
    <t>S0363032</t>
  </si>
  <si>
    <t>W0683642</t>
  </si>
  <si>
    <t>G2311002/U32O958023</t>
  </si>
  <si>
    <t>S0363041</t>
  </si>
  <si>
    <t>W0683668</t>
  </si>
  <si>
    <t>714370204-ADS1360001</t>
  </si>
  <si>
    <t>714370204-ADS1366</t>
  </si>
  <si>
    <t>H0064995</t>
  </si>
  <si>
    <t>W0683853</t>
  </si>
  <si>
    <t xml:space="preserve"> 5:08:02 pm</t>
  </si>
  <si>
    <t xml:space="preserve"> 5:42:54 pm</t>
  </si>
  <si>
    <t>U541452043/504040726</t>
  </si>
  <si>
    <t>S0363152</t>
  </si>
  <si>
    <t>W0684088</t>
  </si>
  <si>
    <t xml:space="preserve"> 3:55:59 pm</t>
  </si>
  <si>
    <t>H0065014</t>
  </si>
  <si>
    <t>W0684106</t>
  </si>
  <si>
    <t xml:space="preserve"> 5:15:22 pm</t>
  </si>
  <si>
    <t>5307501-02-01-05/5307501-02-01-02/5307412-03-02-02</t>
  </si>
  <si>
    <t>H0065032</t>
  </si>
  <si>
    <t>W0684174</t>
  </si>
  <si>
    <t>BLANK LABEL-3"X10001</t>
  </si>
  <si>
    <t>150-02341</t>
  </si>
  <si>
    <t>S0363409</t>
  </si>
  <si>
    <t>W0684177</t>
  </si>
  <si>
    <t>S0363411</t>
  </si>
  <si>
    <t>W0684212</t>
  </si>
  <si>
    <t>MOBSM9391</t>
  </si>
  <si>
    <t>BLANK LBL-20X40M0003</t>
  </si>
  <si>
    <t>BLANK LBL-20X40MM</t>
  </si>
  <si>
    <t>S0363434</t>
  </si>
  <si>
    <t>W0684217</t>
  </si>
  <si>
    <t>3830U7060/J00U43592</t>
  </si>
  <si>
    <t>T20212</t>
  </si>
  <si>
    <t>S0363436</t>
  </si>
  <si>
    <t>W0684295</t>
  </si>
  <si>
    <t xml:space="preserve"> 5:45:00 pm</t>
  </si>
  <si>
    <t>5011624U5A</t>
  </si>
  <si>
    <t>S0363477</t>
  </si>
  <si>
    <t>W0684308</t>
  </si>
  <si>
    <t>S0363483</t>
  </si>
  <si>
    <t>W0684341</t>
  </si>
  <si>
    <t xml:space="preserve"> 5:06:31 pm</t>
  </si>
  <si>
    <t>H0065089</t>
  </si>
  <si>
    <t xml:space="preserve"> 5:06:32 pm</t>
  </si>
  <si>
    <t>W0684543</t>
  </si>
  <si>
    <t xml:space="preserve"> 4:23:55 pm</t>
  </si>
  <si>
    <t>S0363783</t>
  </si>
  <si>
    <t>W0684544</t>
  </si>
  <si>
    <t>S0363784</t>
  </si>
  <si>
    <t>W0677315</t>
  </si>
  <si>
    <t xml:space="preserve"> 8:27:02 am</t>
  </si>
  <si>
    <t>S0355682</t>
  </si>
  <si>
    <t>W0680245</t>
  </si>
  <si>
    <t xml:space="preserve"> 8:32:48 am</t>
  </si>
  <si>
    <t>S0359018</t>
  </si>
  <si>
    <t>W0681723</t>
  </si>
  <si>
    <t xml:space="preserve"> 8:36:38 am</t>
  </si>
  <si>
    <t>S0361305</t>
  </si>
  <si>
    <t>S0361851</t>
  </si>
  <si>
    <t>W0682377</t>
  </si>
  <si>
    <t xml:space="preserve"> 8:23:23 am</t>
  </si>
  <si>
    <t>P/O49109 23L11010522</t>
  </si>
  <si>
    <t>TPK-888292-00100001</t>
  </si>
  <si>
    <t>TPK-888292-0010</t>
  </si>
  <si>
    <t>W0684021</t>
  </si>
  <si>
    <t xml:space="preserve"> 8:53:03 am</t>
  </si>
  <si>
    <t>4820U8015</t>
  </si>
  <si>
    <t>241089-120001</t>
  </si>
  <si>
    <t>241089-12</t>
  </si>
  <si>
    <t>T20115</t>
  </si>
  <si>
    <t>S0363323</t>
  </si>
  <si>
    <t>W0684022</t>
  </si>
  <si>
    <t>241090-120001</t>
  </si>
  <si>
    <t>241090-12</t>
  </si>
  <si>
    <t>W0684023</t>
  </si>
  <si>
    <t>241235-120001</t>
  </si>
  <si>
    <t>241235-12</t>
  </si>
  <si>
    <t>W0684024</t>
  </si>
  <si>
    <t>241236-120001</t>
  </si>
  <si>
    <t>241236-12</t>
  </si>
  <si>
    <t>W0684146</t>
  </si>
  <si>
    <t xml:space="preserve"> 8:21:25 am</t>
  </si>
  <si>
    <t>SG-5656219 01</t>
  </si>
  <si>
    <t>S0363391</t>
  </si>
  <si>
    <t>M0BSC4691</t>
  </si>
  <si>
    <t>W0684550</t>
  </si>
  <si>
    <t>S0363795</t>
  </si>
  <si>
    <t>W0678040</t>
  </si>
  <si>
    <t xml:space="preserve"> 8:30:40 am</t>
  </si>
  <si>
    <t>S0356874</t>
  </si>
  <si>
    <t>W0682573</t>
  </si>
  <si>
    <t>M0NVG3290</t>
  </si>
  <si>
    <t>FDC32235</t>
  </si>
  <si>
    <t>W0683012</t>
  </si>
  <si>
    <t>MOBU03220/M0BUQ3220</t>
  </si>
  <si>
    <t>SC24758</t>
  </si>
  <si>
    <t>804521 REV4010001</t>
  </si>
  <si>
    <t>804521 REV401</t>
  </si>
  <si>
    <t>W0683251</t>
  </si>
  <si>
    <t>L4802U8017/412122625</t>
  </si>
  <si>
    <t>DC31738</t>
  </si>
  <si>
    <t>XOPA93016-Y3050001</t>
  </si>
  <si>
    <t>XOPA93016-Y305</t>
  </si>
  <si>
    <t>H0064956</t>
  </si>
  <si>
    <t>W0683273</t>
  </si>
  <si>
    <t>X0PA93016-Y4120001</t>
  </si>
  <si>
    <t>X0PA93016-Y412</t>
  </si>
  <si>
    <t>H0064960</t>
  </si>
  <si>
    <t>W0683483</t>
  </si>
  <si>
    <t xml:space="preserve"> 8:42:31 am</t>
  </si>
  <si>
    <t>T0A86-80005-FT0001</t>
  </si>
  <si>
    <t>T0A86-80005-FT</t>
  </si>
  <si>
    <t>S0362933</t>
  </si>
  <si>
    <t>W0683512</t>
  </si>
  <si>
    <t xml:space="preserve"> 8:41:23 am</t>
  </si>
  <si>
    <t>S0362938</t>
  </si>
  <si>
    <t>W0683710</t>
  </si>
  <si>
    <t xml:space="preserve"> 8:25:18 am</t>
  </si>
  <si>
    <t>S0363071</t>
  </si>
  <si>
    <t>W0683740</t>
  </si>
  <si>
    <t>D40508011T/M0BQB2120</t>
  </si>
  <si>
    <t>D06453</t>
  </si>
  <si>
    <t>QC PASSED-CLEANR0001</t>
  </si>
  <si>
    <t>QC PASSED-CLEANROOM</t>
  </si>
  <si>
    <t>P16259</t>
  </si>
  <si>
    <t>S0363092</t>
  </si>
  <si>
    <t>W0683870</t>
  </si>
  <si>
    <t>U541658014/504040526</t>
  </si>
  <si>
    <t>W0684071</t>
  </si>
  <si>
    <t xml:space="preserve"> 8:28:49 am</t>
  </si>
  <si>
    <t>S0363367</t>
  </si>
  <si>
    <t>W0684072</t>
  </si>
  <si>
    <t>S0363368</t>
  </si>
  <si>
    <t>W0684073</t>
  </si>
  <si>
    <t>S0363369</t>
  </si>
  <si>
    <t>W0684089</t>
  </si>
  <si>
    <t xml:space="preserve"> 8:27:36 am</t>
  </si>
  <si>
    <t>H0065015</t>
  </si>
  <si>
    <t>W0684296</t>
  </si>
  <si>
    <t xml:space="preserve"> 8:19:06 am</t>
  </si>
  <si>
    <t>S0363478</t>
  </si>
  <si>
    <t>W0684298</t>
  </si>
  <si>
    <t>260-6169-000001</t>
  </si>
  <si>
    <t>260-6169-00</t>
  </si>
  <si>
    <t>W0684499</t>
  </si>
  <si>
    <t>3830U7060/4116S1</t>
  </si>
  <si>
    <t>ZSA101828</t>
  </si>
  <si>
    <t>TEE MENG CHAI</t>
  </si>
  <si>
    <t>PM12</t>
  </si>
  <si>
    <t>PM23</t>
  </si>
  <si>
    <t>PM42</t>
  </si>
  <si>
    <t>LEE KIM LIANG</t>
  </si>
  <si>
    <t>TAN TAI TOH</t>
  </si>
  <si>
    <t>WONG KIM FATT</t>
  </si>
  <si>
    <t>YEE CHENG MENG</t>
  </si>
  <si>
    <t>SNG KOK CHENG</t>
  </si>
  <si>
    <t>TAN TECK HEE</t>
  </si>
  <si>
    <t>CHONG SIOW KHEONG</t>
  </si>
  <si>
    <t>SIM ENG KWANG</t>
  </si>
  <si>
    <t>YEO WOO KEONG</t>
  </si>
  <si>
    <t>GOH CHIN TECK</t>
  </si>
  <si>
    <t>YIP WENG FAI</t>
  </si>
  <si>
    <t>QM45</t>
  </si>
  <si>
    <t>Staff Name</t>
  </si>
  <si>
    <t>Machine No</t>
  </si>
  <si>
    <t>Names</t>
  </si>
  <si>
    <t>13N</t>
  </si>
  <si>
    <t>62N</t>
  </si>
  <si>
    <t>67N</t>
  </si>
  <si>
    <t>68N</t>
  </si>
  <si>
    <t>75N</t>
  </si>
  <si>
    <t>ZC53</t>
  </si>
  <si>
    <t>(blank)</t>
  </si>
  <si>
    <t>GAO BINJIE</t>
  </si>
  <si>
    <t>PANG JING FULL</t>
  </si>
  <si>
    <t>SOH JUN LEONG</t>
  </si>
  <si>
    <t>GOH CHEN YONG</t>
  </si>
  <si>
    <t>TEO KAH JUN</t>
  </si>
  <si>
    <t>NG SWEE CHEA</t>
  </si>
  <si>
    <t>LAI CHIN YANG</t>
  </si>
  <si>
    <t>LIM JIA FAN</t>
  </si>
  <si>
    <t>LAI SHI LIN</t>
  </si>
  <si>
    <t>TAN AIK KEONG</t>
  </si>
  <si>
    <t>JIMMY TNEO WEE SIANG</t>
  </si>
  <si>
    <t>OH KIAN YUAN</t>
  </si>
  <si>
    <t>TAN MIN KANG</t>
  </si>
  <si>
    <t>NGOI CHUN YONG</t>
  </si>
  <si>
    <t>CHONG WEN XUEN</t>
  </si>
  <si>
    <t>ALEXANDER YAP KEE NYEN</t>
  </si>
  <si>
    <t>TAY CHIN LIONG</t>
  </si>
  <si>
    <t>TAN CHEE CHUN</t>
  </si>
  <si>
    <t>CHEAN WEI KEONG</t>
  </si>
  <si>
    <t>CHAN TZYY XUAN</t>
  </si>
  <si>
    <t>CHAN SAU PENG</t>
  </si>
  <si>
    <t>VOON CHAN PIN</t>
  </si>
  <si>
    <t>HO CHAN LE</t>
  </si>
  <si>
    <t>CHEW WEN JUN</t>
  </si>
  <si>
    <t>YONG CHEE SOON</t>
  </si>
  <si>
    <t>TOO CHIOU SHYAN</t>
  </si>
  <si>
    <t>YAP ZHI PING</t>
  </si>
  <si>
    <t>LEE SHIEN WEI</t>
  </si>
  <si>
    <t>KOR CHEW OR</t>
  </si>
  <si>
    <t>LEE JUN HONG</t>
  </si>
  <si>
    <t>FOONG SEL YI</t>
  </si>
  <si>
    <t>HO HON SENG</t>
  </si>
  <si>
    <t>KANG HOCK SENG</t>
  </si>
  <si>
    <t>LIM CHENG LEONG</t>
  </si>
  <si>
    <t>HONG QUANSHUN</t>
  </si>
  <si>
    <t>YANG TONGJING</t>
  </si>
  <si>
    <t>KHOO YEE MUN</t>
  </si>
  <si>
    <t>YIP SIEW CHING</t>
  </si>
  <si>
    <t>-</t>
  </si>
  <si>
    <t>TAN SWEE LENG</t>
  </si>
  <si>
    <t>WONG SEAU JIN</t>
  </si>
  <si>
    <t>GOH SING JOO</t>
  </si>
  <si>
    <t>W0679620</t>
  </si>
  <si>
    <t>XOPA93002-Y8030001</t>
  </si>
  <si>
    <t>XOPA93002-Y803</t>
  </si>
  <si>
    <t>H0064595</t>
  </si>
  <si>
    <t>W0682315</t>
  </si>
  <si>
    <t xml:space="preserve"> 2:57:33 pm</t>
  </si>
  <si>
    <t>4071802U5</t>
  </si>
  <si>
    <t>BC01167</t>
  </si>
  <si>
    <t>810588 INDEX4000001</t>
  </si>
  <si>
    <t>810588 INDEX400</t>
  </si>
  <si>
    <t>S0361757</t>
  </si>
  <si>
    <t>W0682443</t>
  </si>
  <si>
    <t xml:space="preserve"> 5:20:47 pm</t>
  </si>
  <si>
    <t>S0361911</t>
  </si>
  <si>
    <t>W0683009</t>
  </si>
  <si>
    <t xml:space="preserve"> 2:54:34 pm</t>
  </si>
  <si>
    <t>E04IG0470</t>
  </si>
  <si>
    <t>707518 REV4010001</t>
  </si>
  <si>
    <t>707518 REV401</t>
  </si>
  <si>
    <t>W0683090</t>
  </si>
  <si>
    <t>08828-0021-015-00004</t>
  </si>
  <si>
    <t>08828-0021-015-03</t>
  </si>
  <si>
    <t>H08031-FLEX-PTP</t>
  </si>
  <si>
    <t>S0362453</t>
  </si>
  <si>
    <t>W0683339</t>
  </si>
  <si>
    <t xml:space="preserve"> 2:02:25 pm</t>
  </si>
  <si>
    <t>L001-772785-00000001</t>
  </si>
  <si>
    <t>L001-772785-000001ZL</t>
  </si>
  <si>
    <t>H0064971</t>
  </si>
  <si>
    <t>W0683715</t>
  </si>
  <si>
    <t xml:space="preserve"> 5:22:32 pm</t>
  </si>
  <si>
    <t>S0363076</t>
  </si>
  <si>
    <t>W0683716</t>
  </si>
  <si>
    <t xml:space="preserve"> 2:53:27 pm</t>
  </si>
  <si>
    <t>S0363077</t>
  </si>
  <si>
    <t>W0683738</t>
  </si>
  <si>
    <t xml:space="preserve"> 1:47:57 pm</t>
  </si>
  <si>
    <t>4111525U5A</t>
  </si>
  <si>
    <t>DC13221</t>
  </si>
  <si>
    <t>PRT36079-0020001</t>
  </si>
  <si>
    <t>PRT36079-002</t>
  </si>
  <si>
    <t>B02085</t>
  </si>
  <si>
    <t>S0363093</t>
  </si>
  <si>
    <t>W0683739</t>
  </si>
  <si>
    <t>PRT36080-0020001</t>
  </si>
  <si>
    <t>PRT36080-002</t>
  </si>
  <si>
    <t>W0683843</t>
  </si>
  <si>
    <t>S0363143</t>
  </si>
  <si>
    <t>W0683844</t>
  </si>
  <si>
    <t xml:space="preserve"> 2:58:30 pm</t>
  </si>
  <si>
    <t>W0684170</t>
  </si>
  <si>
    <t xml:space="preserve"> 2:56:24 pm</t>
  </si>
  <si>
    <t>2909914/21A1525841</t>
  </si>
  <si>
    <t>442-802155-000001</t>
  </si>
  <si>
    <t>442-802155-00</t>
  </si>
  <si>
    <t>S0363404</t>
  </si>
  <si>
    <t>W0684283</t>
  </si>
  <si>
    <t xml:space="preserve"> 4:43:19 pm</t>
  </si>
  <si>
    <t>4071803U5/L4005U7005</t>
  </si>
  <si>
    <t>DC30517</t>
  </si>
  <si>
    <t>SM-P1999-D0049R00002</t>
  </si>
  <si>
    <t>SM-P1999-D0049R01</t>
  </si>
  <si>
    <t>S0363468</t>
  </si>
  <si>
    <t>W0684515</t>
  </si>
  <si>
    <t xml:space="preserve"> 1:44:22 pm</t>
  </si>
  <si>
    <t>DC11563</t>
  </si>
  <si>
    <t>FMQC00231010001</t>
  </si>
  <si>
    <t>FMQC0023101</t>
  </si>
  <si>
    <t>S0363773</t>
  </si>
  <si>
    <t>W0684516</t>
  </si>
  <si>
    <t xml:space="preserve"> 1:46:55 pm</t>
  </si>
  <si>
    <t>DC03820</t>
  </si>
  <si>
    <t>TSMB00484020001</t>
  </si>
  <si>
    <t>TSMB0048402</t>
  </si>
  <si>
    <t>W0684517</t>
  </si>
  <si>
    <t>DC23123</t>
  </si>
  <si>
    <t>6LJ040240000001</t>
  </si>
  <si>
    <t>6LJ04024000</t>
  </si>
  <si>
    <t>W0684519</t>
  </si>
  <si>
    <t>PR006409</t>
  </si>
  <si>
    <t>W0684520</t>
  </si>
  <si>
    <t>W0684527</t>
  </si>
  <si>
    <t>4063565189043/BYK065-03/XHX24122803/XHX24C12A0911</t>
  </si>
  <si>
    <t>S0363772</t>
  </si>
  <si>
    <t>W0684529</t>
  </si>
  <si>
    <t>4149S1</t>
  </si>
  <si>
    <t>692834 REV5010001</t>
  </si>
  <si>
    <t>698054 REV401</t>
  </si>
  <si>
    <t>S0363776</t>
  </si>
  <si>
    <t>W0684546</t>
  </si>
  <si>
    <t>S0363791</t>
  </si>
  <si>
    <t>W0684547</t>
  </si>
  <si>
    <t>S0363792</t>
  </si>
  <si>
    <t>W0684575</t>
  </si>
  <si>
    <t>057-05335-0003 R0002</t>
  </si>
  <si>
    <t>057-05335-0003 REVAC</t>
  </si>
  <si>
    <t>S0363815</t>
  </si>
  <si>
    <t>W0684576</t>
  </si>
  <si>
    <t xml:space="preserve"> 4:42:07 pm</t>
  </si>
  <si>
    <t>U3801S017</t>
  </si>
  <si>
    <t>057-35252-0955 R0001</t>
  </si>
  <si>
    <t>057-35252-0955 REV-</t>
  </si>
  <si>
    <t>W0677858</t>
  </si>
  <si>
    <t xml:space="preserve"> 8:28:44 am</t>
  </si>
  <si>
    <t>BVG027-04/BWK014-01</t>
  </si>
  <si>
    <t>CE6401-9000-00080001</t>
  </si>
  <si>
    <t>CE6401-9000-0008</t>
  </si>
  <si>
    <t>C03043</t>
  </si>
  <si>
    <t>S0356636</t>
  </si>
  <si>
    <t>W0681746</t>
  </si>
  <si>
    <t xml:space="preserve"> 8:25:41 am</t>
  </si>
  <si>
    <t>S0361328</t>
  </si>
  <si>
    <t>W0682532</t>
  </si>
  <si>
    <t xml:space="preserve"> 8:20:30 am</t>
  </si>
  <si>
    <t>S0361951</t>
  </si>
  <si>
    <t>W0682973</t>
  </si>
  <si>
    <t xml:space="preserve"> 8:18:38 am</t>
  </si>
  <si>
    <t>BZC040-01</t>
  </si>
  <si>
    <t>CHAMP SQ-BLUE0001</t>
  </si>
  <si>
    <t>CHAMP SQ-BLUE</t>
  </si>
  <si>
    <t>S0362395</t>
  </si>
  <si>
    <t>W0683111</t>
  </si>
  <si>
    <t xml:space="preserve"> 8:23:19 am</t>
  </si>
  <si>
    <t>26399-010001</t>
  </si>
  <si>
    <t>26399-01</t>
  </si>
  <si>
    <t>ZSA101798</t>
  </si>
  <si>
    <t>W0683270</t>
  </si>
  <si>
    <t xml:space="preserve"> 8:27:17 am</t>
  </si>
  <si>
    <t>5205U8036/3082512U9</t>
  </si>
  <si>
    <t>BC16493</t>
  </si>
  <si>
    <t>S0362669</t>
  </si>
  <si>
    <t>W0683271</t>
  </si>
  <si>
    <t>W0683340</t>
  </si>
  <si>
    <t xml:space="preserve"> 8:21:33 am</t>
  </si>
  <si>
    <t>H0064972</t>
  </si>
  <si>
    <t>W0683644</t>
  </si>
  <si>
    <t>L4005U7005/L4118U8002</t>
  </si>
  <si>
    <t>SC28452</t>
  </si>
  <si>
    <t>ZC-45X65-CN0001</t>
  </si>
  <si>
    <t>19055-6245-000</t>
  </si>
  <si>
    <t>S0363043</t>
  </si>
  <si>
    <t>W0683808</t>
  </si>
  <si>
    <t>10620258007/10620258070</t>
  </si>
  <si>
    <t>S0363130</t>
  </si>
  <si>
    <t>W0683841</t>
  </si>
  <si>
    <t xml:space="preserve"> 9:12:42 am</t>
  </si>
  <si>
    <t>FDC31777</t>
  </si>
  <si>
    <t>W0683842</t>
  </si>
  <si>
    <t>W0684064</t>
  </si>
  <si>
    <t xml:space="preserve"> 8:24:33 am</t>
  </si>
  <si>
    <t>S0363360</t>
  </si>
  <si>
    <t>W0684065</t>
  </si>
  <si>
    <t>S0363361</t>
  </si>
  <si>
    <t>W0684066</t>
  </si>
  <si>
    <t>S0363362</t>
  </si>
  <si>
    <t>W0684198</t>
  </si>
  <si>
    <t xml:space="preserve"> 8:27:54 am</t>
  </si>
  <si>
    <t>U532458009</t>
  </si>
  <si>
    <t>BC03102</t>
  </si>
  <si>
    <t>TR11690001</t>
  </si>
  <si>
    <t>TR1169</t>
  </si>
  <si>
    <t>S0363423</t>
  </si>
  <si>
    <t>W0684310</t>
  </si>
  <si>
    <t>U541452034/504040726</t>
  </si>
  <si>
    <t>W0684314</t>
  </si>
  <si>
    <t>U541658021/504040526</t>
  </si>
  <si>
    <t>S0363484</t>
  </si>
  <si>
    <t>W0684049</t>
  </si>
  <si>
    <t>10620258002/10620258004</t>
  </si>
  <si>
    <t>3YM38-80003-FT0001</t>
  </si>
  <si>
    <t>3YM38-80003-FT</t>
  </si>
  <si>
    <t>S0363339</t>
  </si>
  <si>
    <t>W0684189</t>
  </si>
  <si>
    <t>404190292A</t>
  </si>
  <si>
    <t>SC26274</t>
  </si>
  <si>
    <t>GR-2000001</t>
  </si>
  <si>
    <t>GR-200</t>
  </si>
  <si>
    <t>S0363419</t>
  </si>
  <si>
    <t>W0677811</t>
  </si>
  <si>
    <t xml:space="preserve"> 4:10:20 pm</t>
  </si>
  <si>
    <t>BZC040-02</t>
  </si>
  <si>
    <t>KT-200-T0001</t>
  </si>
  <si>
    <t>KT-200-T</t>
  </si>
  <si>
    <t>S0356612</t>
  </si>
  <si>
    <t xml:space="preserve"> 5:42:31 pm</t>
  </si>
  <si>
    <t>W0680241</t>
  </si>
  <si>
    <t xml:space="preserve"> 5:42:57 pm</t>
  </si>
  <si>
    <t>SC27838</t>
  </si>
  <si>
    <t>710553 INDEX4060001</t>
  </si>
  <si>
    <t>710553 INDEX406</t>
  </si>
  <si>
    <t>W0682186</t>
  </si>
  <si>
    <t xml:space="preserve"> 4:09:10 pm</t>
  </si>
  <si>
    <t>M0BSL3800</t>
  </si>
  <si>
    <t>Z9245 REV30001</t>
  </si>
  <si>
    <t>Z9245 REV3</t>
  </si>
  <si>
    <t>S0361686</t>
  </si>
  <si>
    <t>W0682464</t>
  </si>
  <si>
    <t xml:space="preserve"> 4:40:40 pm</t>
  </si>
  <si>
    <t>W0682469</t>
  </si>
  <si>
    <t xml:space="preserve"> 4:39:41 pm</t>
  </si>
  <si>
    <t>W0682976</t>
  </si>
  <si>
    <t xml:space="preserve"> 2:12:27 pm</t>
  </si>
  <si>
    <t>CHAMP SQ-RED0001</t>
  </si>
  <si>
    <t>CHAMP SQ-RED</t>
  </si>
  <si>
    <t>W0683341</t>
  </si>
  <si>
    <t xml:space="preserve"> 9:10:35 am</t>
  </si>
  <si>
    <t>5032701U5</t>
  </si>
  <si>
    <t>H0064973</t>
  </si>
  <si>
    <t>W0683666</t>
  </si>
  <si>
    <t>M0BUQ9671/M0BUF4272</t>
  </si>
  <si>
    <t>H0064993</t>
  </si>
  <si>
    <t>W0683814</t>
  </si>
  <si>
    <t xml:space="preserve"> 8:35:39 am</t>
  </si>
  <si>
    <t>J00WA7080</t>
  </si>
  <si>
    <t>S0363133</t>
  </si>
  <si>
    <t>W0683816</t>
  </si>
  <si>
    <t>S0363135</t>
  </si>
  <si>
    <t>W0683818</t>
  </si>
  <si>
    <t>W0683885</t>
  </si>
  <si>
    <t xml:space="preserve"> 2:09:29 pm</t>
  </si>
  <si>
    <t>SC32269</t>
  </si>
  <si>
    <t>20041049-WIDTH 10001</t>
  </si>
  <si>
    <t>20041049-WIDTH 1-07</t>
  </si>
  <si>
    <t>W0684047</t>
  </si>
  <si>
    <t xml:space="preserve"> 5:40:12 pm</t>
  </si>
  <si>
    <t>BC05133</t>
  </si>
  <si>
    <t>ACCEPTED-55X900001</t>
  </si>
  <si>
    <t>ACCEPTED-55X90</t>
  </si>
  <si>
    <t>S0363346</t>
  </si>
  <si>
    <t>W0684154</t>
  </si>
  <si>
    <t xml:space="preserve"> 8:32:47 am</t>
  </si>
  <si>
    <t>S0363394</t>
  </si>
  <si>
    <t>W0684188</t>
  </si>
  <si>
    <t xml:space="preserve"> 8:34:18 am</t>
  </si>
  <si>
    <t>U4A043S213/3830U7060</t>
  </si>
  <si>
    <t>S0363418</t>
  </si>
  <si>
    <t>W0684309</t>
  </si>
  <si>
    <t>U541658024/504040526</t>
  </si>
  <si>
    <t>W0684318</t>
  </si>
  <si>
    <t>U541452026/504040726</t>
  </si>
  <si>
    <t>S0363485</t>
  </si>
  <si>
    <t>W0684320</t>
  </si>
  <si>
    <t>SC25112</t>
  </si>
  <si>
    <t>250-8026-010001</t>
  </si>
  <si>
    <t>250-8026-01</t>
  </si>
  <si>
    <t>S0363486</t>
  </si>
  <si>
    <t>W0684506</t>
  </si>
  <si>
    <t xml:space="preserve"> 2:07:25 pm</t>
  </si>
  <si>
    <t>S0363765</t>
  </si>
  <si>
    <t>W0684556</t>
  </si>
  <si>
    <t>E04GH3880</t>
  </si>
  <si>
    <t>S0363801</t>
  </si>
  <si>
    <t>W0684657</t>
  </si>
  <si>
    <t xml:space="preserve"> 4:12:17 pm</t>
  </si>
  <si>
    <t>2908220-01</t>
  </si>
  <si>
    <t>S0363837</t>
  </si>
  <si>
    <t>W0684664</t>
  </si>
  <si>
    <t>MOBDW1880</t>
  </si>
  <si>
    <t>SC10796</t>
  </si>
  <si>
    <t>S0363841</t>
  </si>
  <si>
    <t>W0684716</t>
  </si>
  <si>
    <t>S0363853</t>
  </si>
  <si>
    <t>W0684722</t>
  </si>
  <si>
    <t>SC28151</t>
  </si>
  <si>
    <t>127751-95X115MM0001</t>
  </si>
  <si>
    <t>R18120</t>
  </si>
  <si>
    <t>ZSA101832</t>
  </si>
  <si>
    <t>W0684733</t>
  </si>
  <si>
    <t>DC19959</t>
  </si>
  <si>
    <t>18P9298 EC H80650001</t>
  </si>
  <si>
    <t>18P9298 EC H82119</t>
  </si>
  <si>
    <t>N14152-IBM HK</t>
  </si>
  <si>
    <t>ZSA101834</t>
  </si>
  <si>
    <t>W0681300</t>
  </si>
  <si>
    <t xml:space="preserve"> 8:39:40 am</t>
  </si>
  <si>
    <t>J00U11090</t>
  </si>
  <si>
    <t>FSC31901A</t>
  </si>
  <si>
    <t>R638-409 REV 4.00001</t>
  </si>
  <si>
    <t>R638-409 REV 4.0</t>
  </si>
  <si>
    <t>S0361076</t>
  </si>
  <si>
    <t>W0681915</t>
  </si>
  <si>
    <t>M0BVI8680</t>
  </si>
  <si>
    <t>SC23000</t>
  </si>
  <si>
    <t>2063-772785-005-0003</t>
  </si>
  <si>
    <t>2063-772785-005-CG</t>
  </si>
  <si>
    <t>H0064807</t>
  </si>
  <si>
    <t>W0682847</t>
  </si>
  <si>
    <t>FSC31618</t>
  </si>
  <si>
    <t>S0362216</t>
  </si>
  <si>
    <t>W0682925</t>
  </si>
  <si>
    <t xml:space="preserve"> 1:21:38 pm</t>
  </si>
  <si>
    <t>U4625S161/3830U7060</t>
  </si>
  <si>
    <t>SC23649</t>
  </si>
  <si>
    <t>19004580-I0001</t>
  </si>
  <si>
    <t>19004580-I</t>
  </si>
  <si>
    <t>S0362365</t>
  </si>
  <si>
    <t>W0683342</t>
  </si>
  <si>
    <t xml:space="preserve"> 9:39:09 am</t>
  </si>
  <si>
    <t>H0064974</t>
  </si>
  <si>
    <t>W0683383</t>
  </si>
  <si>
    <t>J00PR52011000</t>
  </si>
  <si>
    <t>DC27252</t>
  </si>
  <si>
    <t>SGT-LABCO10010001</t>
  </si>
  <si>
    <t>SGT-LABCO1001</t>
  </si>
  <si>
    <t>S0362761</t>
  </si>
  <si>
    <t>W0683683</t>
  </si>
  <si>
    <t xml:space="preserve"> 2:48:35 pm</t>
  </si>
  <si>
    <t>10620258008/10620258003/10620258001</t>
  </si>
  <si>
    <t>S0363054</t>
  </si>
  <si>
    <t>W0683812</t>
  </si>
  <si>
    <t xml:space="preserve"> 2:30:36 pm</t>
  </si>
  <si>
    <t>W0683813</t>
  </si>
  <si>
    <t xml:space="preserve"> 2:33:04 pm</t>
  </si>
  <si>
    <t>W0683815</t>
  </si>
  <si>
    <t>W0683823</t>
  </si>
  <si>
    <t xml:space="preserve"> 8:38:25 am</t>
  </si>
  <si>
    <t>S0363136</t>
  </si>
  <si>
    <t>W0683930</t>
  </si>
  <si>
    <t xml:space="preserve"> 2:46:12 pm</t>
  </si>
  <si>
    <t>F6U61-80027-FT0001</t>
  </si>
  <si>
    <t>F6U61-80027-FT</t>
  </si>
  <si>
    <t>S0363206</t>
  </si>
  <si>
    <t>W0683932</t>
  </si>
  <si>
    <t xml:space="preserve"> 2:44:00 pm</t>
  </si>
  <si>
    <t>CZ104-80023-FT0001</t>
  </si>
  <si>
    <t>CZ104-80023-FT</t>
  </si>
  <si>
    <t>S0363208</t>
  </si>
  <si>
    <t>W0683949</t>
  </si>
  <si>
    <t xml:space="preserve"> 2:41:52 pm</t>
  </si>
  <si>
    <t>S0363225</t>
  </si>
  <si>
    <t>W0683954</t>
  </si>
  <si>
    <t xml:space="preserve"> 2:47:37 pm</t>
  </si>
  <si>
    <t>3YM78-80005-FT0001</t>
  </si>
  <si>
    <t>3YM78-80005-FT</t>
  </si>
  <si>
    <t>S0363230</t>
  </si>
  <si>
    <t>W0684048</t>
  </si>
  <si>
    <t xml:space="preserve"> 2:45:11 pm</t>
  </si>
  <si>
    <t>S0363338</t>
  </si>
  <si>
    <t>W0684051</t>
  </si>
  <si>
    <t xml:space="preserve"> 2:37:09 pm</t>
  </si>
  <si>
    <t>S0363340</t>
  </si>
  <si>
    <t>W0684054</t>
  </si>
  <si>
    <t xml:space="preserve"> 2:49:29 pm</t>
  </si>
  <si>
    <t>S0363343</t>
  </si>
  <si>
    <t>W0684091</t>
  </si>
  <si>
    <t xml:space="preserve"> 8:59:16 am</t>
  </si>
  <si>
    <t>H0065017</t>
  </si>
  <si>
    <t>W0684094</t>
  </si>
  <si>
    <t>H0065020</t>
  </si>
  <si>
    <t>W0684119</t>
  </si>
  <si>
    <t xml:space="preserve"> 9:01:39 am</t>
  </si>
  <si>
    <t>H0065043</t>
  </si>
  <si>
    <t>W0684133</t>
  </si>
  <si>
    <t>H0065057</t>
  </si>
  <si>
    <t>W0684136</t>
  </si>
  <si>
    <t xml:space="preserve"> 3:48:02 pm</t>
  </si>
  <si>
    <t>DC25391</t>
  </si>
  <si>
    <t>PRODUCT-188X74-B0001</t>
  </si>
  <si>
    <t>PRODUCT-188X74-BLUE</t>
  </si>
  <si>
    <t>A01259</t>
  </si>
  <si>
    <t>S0363382</t>
  </si>
  <si>
    <t>W0684140</t>
  </si>
  <si>
    <t xml:space="preserve"> 2:40:27 pm</t>
  </si>
  <si>
    <t>F6U63-80027-FT0001</t>
  </si>
  <si>
    <t>F6U63-80027-FT</t>
  </si>
  <si>
    <t>S0363384</t>
  </si>
  <si>
    <t xml:space="preserve"> 1:37:43 pm</t>
  </si>
  <si>
    <t>W0684313</t>
  </si>
  <si>
    <t>U541452045/504040726</t>
  </si>
  <si>
    <t>W0684559</t>
  </si>
  <si>
    <t xml:space="preserve"> 9:40:22 am</t>
  </si>
  <si>
    <t>S0363804</t>
  </si>
  <si>
    <t>W0684586</t>
  </si>
  <si>
    <t xml:space="preserve"> 1:19:33 pm</t>
  </si>
  <si>
    <t>U5124S154/3830U7060</t>
  </si>
  <si>
    <t>SC23613</t>
  </si>
  <si>
    <t>S0363823</t>
  </si>
  <si>
    <t>W0684598</t>
  </si>
  <si>
    <t xml:space="preserve"> 9:04:46 am</t>
  </si>
  <si>
    <t>H0065108</t>
  </si>
  <si>
    <t>W0684602</t>
  </si>
  <si>
    <t xml:space="preserve"> 9:09:44 am</t>
  </si>
  <si>
    <t>H0065112</t>
  </si>
  <si>
    <t>W0684617</t>
  </si>
  <si>
    <t>H0065127</t>
  </si>
  <si>
    <t>W0684627</t>
  </si>
  <si>
    <t>H0065136</t>
  </si>
  <si>
    <t>W0684710</t>
  </si>
  <si>
    <t xml:space="preserve"> 2:31:33 pm</t>
  </si>
  <si>
    <t>W0684714</t>
  </si>
  <si>
    <t xml:space="preserve"> 8:37:22 am</t>
  </si>
  <si>
    <t>W0684715</t>
  </si>
  <si>
    <t>W665665</t>
  </si>
  <si>
    <t>W665672</t>
  </si>
  <si>
    <t>W665676</t>
  </si>
  <si>
    <t>W0682467</t>
  </si>
  <si>
    <t xml:space="preserve"> 8:37:21 am</t>
  </si>
  <si>
    <t>W665677</t>
  </si>
  <si>
    <t>W665678</t>
  </si>
  <si>
    <t>W0682924</t>
  </si>
  <si>
    <t xml:space="preserve"> 1:20:37 pm</t>
  </si>
  <si>
    <t>19003623-I0001</t>
  </si>
  <si>
    <t>19003623-I</t>
  </si>
  <si>
    <t>W665682</t>
  </si>
  <si>
    <t>W0682306</t>
  </si>
  <si>
    <t xml:space="preserve"> 5:01:15 pm</t>
  </si>
  <si>
    <t>DC29205</t>
  </si>
  <si>
    <t>VM-X02025E0001</t>
  </si>
  <si>
    <t>VM-X02025E</t>
  </si>
  <si>
    <t>S0361752</t>
  </si>
  <si>
    <t>W0683811</t>
  </si>
  <si>
    <t xml:space="preserve"> 5:43:29 pm</t>
  </si>
  <si>
    <t>U3404S191</t>
  </si>
  <si>
    <t>SC28754SET</t>
  </si>
  <si>
    <t>BLANK LABEL-70X10002</t>
  </si>
  <si>
    <t>BLANK LABEL-70X105MM</t>
  </si>
  <si>
    <t>S0363132</t>
  </si>
  <si>
    <t>W0683862</t>
  </si>
  <si>
    <t xml:space="preserve"> 1:22:57 pm</t>
  </si>
  <si>
    <t>4032510U5/3082510U9</t>
  </si>
  <si>
    <t>SC26567</t>
  </si>
  <si>
    <t>S0363150</t>
  </si>
  <si>
    <t>W0684025</t>
  </si>
  <si>
    <t>S0363325</t>
  </si>
  <si>
    <t>W0684207</t>
  </si>
  <si>
    <t>DC31464</t>
  </si>
  <si>
    <t>HP-Y0U21-801470001</t>
  </si>
  <si>
    <t>HP-Y0U21-80147</t>
  </si>
  <si>
    <t>C03244</t>
  </si>
  <si>
    <t>S0363430</t>
  </si>
  <si>
    <t>W0684247</t>
  </si>
  <si>
    <t xml:space="preserve"> 5:00:04 pm</t>
  </si>
  <si>
    <t>H0065070</t>
  </si>
  <si>
    <t>W0684514</t>
  </si>
  <si>
    <t>2968379-001/3082510U9</t>
  </si>
  <si>
    <t>BC15772</t>
  </si>
  <si>
    <t>FMMB00764010001</t>
  </si>
  <si>
    <t>FMMB0076401</t>
  </si>
  <si>
    <t>W0684540</t>
  </si>
  <si>
    <t>4112313U5A</t>
  </si>
  <si>
    <t>250-6187-000001</t>
  </si>
  <si>
    <t>250-6187-00</t>
  </si>
  <si>
    <t>S0363780</t>
  </si>
  <si>
    <t>W0684580</t>
  </si>
  <si>
    <t xml:space="preserve"> 5:07:27 pm</t>
  </si>
  <si>
    <t>S0363816</t>
  </si>
  <si>
    <t>W0684659</t>
  </si>
  <si>
    <t>SC29631</t>
  </si>
  <si>
    <t>810286 REV1000001</t>
  </si>
  <si>
    <t>810286 REV100</t>
  </si>
  <si>
    <t>S0363838</t>
  </si>
  <si>
    <t>W0684736</t>
  </si>
  <si>
    <t xml:space="preserve"> 9:22:41 am</t>
  </si>
  <si>
    <t>3082512U9/4136S1</t>
  </si>
  <si>
    <t>GRR62165</t>
  </si>
  <si>
    <t>W0684747</t>
  </si>
  <si>
    <t>U481252037</t>
  </si>
  <si>
    <t>SC06492</t>
  </si>
  <si>
    <t>BLANK LABEL-60X10002</t>
  </si>
  <si>
    <t>BLANK LABEL-60X100MM</t>
  </si>
  <si>
    <t>J10098</t>
  </si>
  <si>
    <t>S0363867</t>
  </si>
  <si>
    <t>W0681297</t>
  </si>
  <si>
    <t>J00LU68921000</t>
  </si>
  <si>
    <t>BC06199</t>
  </si>
  <si>
    <t>FPA5W00070154-AB0001</t>
  </si>
  <si>
    <t>FPA5W00070154-AB-RZ1</t>
  </si>
  <si>
    <t>S0361073</t>
  </si>
  <si>
    <t>W0682557</t>
  </si>
  <si>
    <t xml:space="preserve"> 8:49:13 am</t>
  </si>
  <si>
    <t>H0064890</t>
  </si>
  <si>
    <t>W0683403</t>
  </si>
  <si>
    <t>W0683610</t>
  </si>
  <si>
    <t xml:space="preserve"> 8:37:29 am</t>
  </si>
  <si>
    <t>S0362928</t>
  </si>
  <si>
    <t>W0683657</t>
  </si>
  <si>
    <t xml:space="preserve"> 8:48:34 am</t>
  </si>
  <si>
    <t>H0064984</t>
  </si>
  <si>
    <t>W0683658</t>
  </si>
  <si>
    <t xml:space="preserve"> 8:47:50 am</t>
  </si>
  <si>
    <t>H0064985</t>
  </si>
  <si>
    <t>W0683937</t>
  </si>
  <si>
    <t xml:space="preserve"> 8:38:57 am</t>
  </si>
  <si>
    <t>D10AX8270</t>
  </si>
  <si>
    <t>D13059</t>
  </si>
  <si>
    <t>091001-000-096R0001</t>
  </si>
  <si>
    <t>091001-000-096 REV 5</t>
  </si>
  <si>
    <t>S0363222</t>
  </si>
  <si>
    <t>W0684076</t>
  </si>
  <si>
    <t>S0363372</t>
  </si>
  <si>
    <t>W0684102</t>
  </si>
  <si>
    <t xml:space="preserve"> 8:47:10 am</t>
  </si>
  <si>
    <t>H0065028</t>
  </si>
  <si>
    <t>W0684121</t>
  </si>
  <si>
    <t xml:space="preserve"> 8:46:26 am</t>
  </si>
  <si>
    <t>H0065045</t>
  </si>
  <si>
    <t>W0684122</t>
  </si>
  <si>
    <t xml:space="preserve"> 8:46:02 am</t>
  </si>
  <si>
    <t>H0065046</t>
  </si>
  <si>
    <t>W0684233</t>
  </si>
  <si>
    <t>S0363442</t>
  </si>
  <si>
    <t>W0684245</t>
  </si>
  <si>
    <t>H0065069</t>
  </si>
  <si>
    <t>W0684577</t>
  </si>
  <si>
    <t xml:space="preserve"> 8:33:28 am</t>
  </si>
  <si>
    <t>U542353003</t>
  </si>
  <si>
    <t>SSC32484</t>
  </si>
  <si>
    <t>03L3019-H45064-50001</t>
  </si>
  <si>
    <t>03L3019-H45064-50</t>
  </si>
  <si>
    <t>H0065099</t>
  </si>
  <si>
    <t>W0684578</t>
  </si>
  <si>
    <t>H0065100</t>
  </si>
  <si>
    <t>W0684579</t>
  </si>
  <si>
    <t>ZSA101829</t>
  </si>
  <si>
    <t>W0684730</t>
  </si>
  <si>
    <t>ZSA101833</t>
  </si>
  <si>
    <t>W0682248</t>
  </si>
  <si>
    <t xml:space="preserve"> 1:40:57 pm</t>
  </si>
  <si>
    <t>Y000011SGT0001</t>
  </si>
  <si>
    <t>Y000011SGT</t>
  </si>
  <si>
    <t>W0683405</t>
  </si>
  <si>
    <t xml:space="preserve"> 4:43:25 pm</t>
  </si>
  <si>
    <t>411517U5</t>
  </si>
  <si>
    <t>W0683681</t>
  </si>
  <si>
    <t xml:space="preserve"> 5:47:11 pm</t>
  </si>
  <si>
    <t>7FP13-80001-FT0001</t>
  </si>
  <si>
    <t>7FP13-80001-FT</t>
  </si>
  <si>
    <t>S0363052</t>
  </si>
  <si>
    <t>W0683684</t>
  </si>
  <si>
    <t xml:space="preserve"> 5:45:19 pm</t>
  </si>
  <si>
    <t>FSC31391</t>
  </si>
  <si>
    <t>7FP45-80001-FT0001</t>
  </si>
  <si>
    <t>7FP45-80001-FT</t>
  </si>
  <si>
    <t>S0363055</t>
  </si>
  <si>
    <t>W0683824</t>
  </si>
  <si>
    <t xml:space="preserve"> 5:41:49 pm</t>
  </si>
  <si>
    <t>S0363138</t>
  </si>
  <si>
    <t>W0683825</t>
  </si>
  <si>
    <t xml:space="preserve"> 5:39:13 pm</t>
  </si>
  <si>
    <t>W0683826</t>
  </si>
  <si>
    <t xml:space="preserve"> 5:38:27 pm</t>
  </si>
  <si>
    <t>W0683828</t>
  </si>
  <si>
    <t xml:space="preserve"> 5:39:52 pm</t>
  </si>
  <si>
    <t>S0363139</t>
  </si>
  <si>
    <t>W0684210</t>
  </si>
  <si>
    <t>S0363433</t>
  </si>
  <si>
    <t>W0684374</t>
  </si>
  <si>
    <t xml:space="preserve"> 2:50:54 pm</t>
  </si>
  <si>
    <t>S0363576</t>
  </si>
  <si>
    <t>W0684375</t>
  </si>
  <si>
    <t xml:space="preserve"> 2:51:38 pm</t>
  </si>
  <si>
    <t>W0684376</t>
  </si>
  <si>
    <t xml:space="preserve"> 1:39:30 pm</t>
  </si>
  <si>
    <t>W0684377</t>
  </si>
  <si>
    <t>W0684500</t>
  </si>
  <si>
    <t xml:space="preserve"> 5:40:29 pm</t>
  </si>
  <si>
    <t>S0363761</t>
  </si>
  <si>
    <t>W0684501</t>
  </si>
  <si>
    <t xml:space="preserve"> 5:41:09 pm</t>
  </si>
  <si>
    <t>W0684503</t>
  </si>
  <si>
    <t xml:space="preserve"> 8:35:05 am</t>
  </si>
  <si>
    <t>E04OB9810/1025811/WO2024/4006</t>
  </si>
  <si>
    <t>S0362660</t>
  </si>
  <si>
    <t>W0684524</t>
  </si>
  <si>
    <t xml:space="preserve"> 4:05:12 pm</t>
  </si>
  <si>
    <t>86.C3210001</t>
  </si>
  <si>
    <t>86.C321</t>
  </si>
  <si>
    <t xml:space="preserve"> 4:05:13 pm</t>
  </si>
  <si>
    <t>W0684616</t>
  </si>
  <si>
    <t>M4B4603BGJBJ211-S249100174</t>
  </si>
  <si>
    <t>H0065126</t>
  </si>
  <si>
    <t>W0682538</t>
  </si>
  <si>
    <t xml:space="preserve"> 5:43:37 pm</t>
  </si>
  <si>
    <t>10656256088/10656256086</t>
  </si>
  <si>
    <t>3YM60-80017-FT0001</t>
  </si>
  <si>
    <t>3YM60-80017-FT</t>
  </si>
  <si>
    <t>S0361950</t>
  </si>
  <si>
    <t>W664503</t>
  </si>
  <si>
    <t>W665408</t>
  </si>
  <si>
    <t>W664539</t>
  </si>
  <si>
    <t>W664987</t>
  </si>
  <si>
    <t>W665431</t>
  </si>
  <si>
    <t>W664631</t>
  </si>
  <si>
    <t>W664635</t>
  </si>
  <si>
    <t>W665181</t>
  </si>
  <si>
    <t>W0682539</t>
  </si>
  <si>
    <t xml:space="preserve"> 8:34:44 am</t>
  </si>
  <si>
    <t>7FP01-80003-FT0001</t>
  </si>
  <si>
    <t>7FP01-80003-FT</t>
  </si>
  <si>
    <t>W665437</t>
  </si>
  <si>
    <t>S0361955</t>
  </si>
  <si>
    <t>W665681</t>
  </si>
  <si>
    <t>W664710</t>
  </si>
  <si>
    <t>W664723</t>
  </si>
  <si>
    <t>W664725</t>
  </si>
  <si>
    <t>W664726</t>
  </si>
  <si>
    <t>W664741</t>
  </si>
  <si>
    <t>W664743</t>
  </si>
  <si>
    <t>W664979</t>
  </si>
  <si>
    <t>W664487</t>
  </si>
  <si>
    <t>W664533</t>
  </si>
  <si>
    <t>W664538</t>
  </si>
  <si>
    <t>W664576</t>
  </si>
  <si>
    <t>W664577</t>
  </si>
  <si>
    <t>W664579</t>
  </si>
  <si>
    <t>W664580</t>
  </si>
  <si>
    <t>W664591</t>
  </si>
  <si>
    <t>W664602</t>
  </si>
  <si>
    <t>W664630</t>
  </si>
  <si>
    <t>W665278</t>
  </si>
  <si>
    <t>W665675</t>
  </si>
  <si>
    <t>W664645</t>
  </si>
  <si>
    <t>W664649</t>
  </si>
  <si>
    <t>W664655</t>
  </si>
  <si>
    <t>W664656</t>
  </si>
  <si>
    <t>W664660</t>
  </si>
  <si>
    <t>W664668</t>
  </si>
  <si>
    <t>W664674</t>
  </si>
  <si>
    <t>W664675</t>
  </si>
  <si>
    <t>W665280</t>
  </si>
  <si>
    <t>W664681</t>
  </si>
  <si>
    <t>W664684</t>
  </si>
  <si>
    <t>W664685</t>
  </si>
  <si>
    <t>W664688</t>
  </si>
  <si>
    <t>W664700</t>
  </si>
  <si>
    <t>W664701</t>
  </si>
  <si>
    <t>W664703</t>
  </si>
  <si>
    <t>W664728</t>
  </si>
  <si>
    <t>W664729</t>
  </si>
  <si>
    <t>W664731</t>
  </si>
  <si>
    <t>W664753</t>
  </si>
  <si>
    <t>W664756</t>
  </si>
  <si>
    <t>W664757</t>
  </si>
  <si>
    <t>W664760</t>
  </si>
  <si>
    <t>W664977</t>
  </si>
  <si>
    <t>W664493</t>
  </si>
  <si>
    <t>W664495</t>
  </si>
  <si>
    <t>W664519</t>
  </si>
  <si>
    <t>W664562</t>
  </si>
  <si>
    <t>W664578</t>
  </si>
  <si>
    <t>W664582</t>
  </si>
  <si>
    <t>W664584</t>
  </si>
  <si>
    <t>W664593</t>
  </si>
  <si>
    <t>W664600</t>
  </si>
  <si>
    <t>W664619</t>
  </si>
  <si>
    <t>W664620</t>
  </si>
  <si>
    <t>W664632</t>
  </si>
  <si>
    <t>W665119</t>
  </si>
  <si>
    <t>W664999</t>
  </si>
  <si>
    <t>W665000</t>
  </si>
  <si>
    <t>W664634</t>
  </si>
  <si>
    <t>W664636</t>
  </si>
  <si>
    <t>W665120</t>
  </si>
  <si>
    <t>W665001</t>
  </si>
  <si>
    <t>W664639</t>
  </si>
  <si>
    <t>W664643</t>
  </si>
  <si>
    <t>W664647</t>
  </si>
  <si>
    <t>W664651</t>
  </si>
  <si>
    <t>W664652</t>
  </si>
  <si>
    <t>W664653</t>
  </si>
  <si>
    <t>W664654</t>
  </si>
  <si>
    <t>W664670</t>
  </si>
  <si>
    <t>W664673</t>
  </si>
  <si>
    <t>W665436</t>
  </si>
  <si>
    <t>W665121</t>
  </si>
  <si>
    <t>W664677</t>
  </si>
  <si>
    <t>W664679</t>
  </si>
  <si>
    <t>W664683</t>
  </si>
  <si>
    <t>W664686</t>
  </si>
  <si>
    <t>W664691</t>
  </si>
  <si>
    <t>W664692</t>
  </si>
  <si>
    <t>W664695</t>
  </si>
  <si>
    <t>W664698</t>
  </si>
  <si>
    <t>W664699</t>
  </si>
  <si>
    <t>W665440</t>
  </si>
  <si>
    <t>W664713</t>
  </si>
  <si>
    <t>W664714</t>
  </si>
  <si>
    <t>W664716</t>
  </si>
  <si>
    <t>W664717</t>
  </si>
  <si>
    <t>W664719</t>
  </si>
  <si>
    <t>W664720</t>
  </si>
  <si>
    <t>W664721</t>
  </si>
  <si>
    <t>W664722</t>
  </si>
  <si>
    <t>W664724</t>
  </si>
  <si>
    <t>W664727</t>
  </si>
  <si>
    <t>W664735</t>
  </si>
  <si>
    <t>W664740</t>
  </si>
  <si>
    <t>W664742</t>
  </si>
  <si>
    <t>W664744</t>
  </si>
  <si>
    <t>W664750</t>
  </si>
  <si>
    <t>W664751</t>
  </si>
  <si>
    <t>W664762</t>
  </si>
  <si>
    <t>W664764</t>
  </si>
  <si>
    <t>W664765</t>
  </si>
  <si>
    <t>W0682622</t>
  </si>
  <si>
    <t xml:space="preserve"> 4:16:54 pm</t>
  </si>
  <si>
    <t>7FP06-80001 REVB0001</t>
  </si>
  <si>
    <t>7FP06-80001 REVB-FT</t>
  </si>
  <si>
    <t>S0362006</t>
  </si>
  <si>
    <t>W664482</t>
  </si>
  <si>
    <t>W664507</t>
  </si>
  <si>
    <t>W664514</t>
  </si>
  <si>
    <t>W664520</t>
  </si>
  <si>
    <t>W664550</t>
  </si>
  <si>
    <t>W664563</t>
  </si>
  <si>
    <t>W664603</t>
  </si>
  <si>
    <t>W664621</t>
  </si>
  <si>
    <t>W664622</t>
  </si>
  <si>
    <t>W664623</t>
  </si>
  <si>
    <t>W664624</t>
  </si>
  <si>
    <t>W664628</t>
  </si>
  <si>
    <t>W664642</t>
  </si>
  <si>
    <t>W664646</t>
  </si>
  <si>
    <t>W664661</t>
  </si>
  <si>
    <t>W664664</t>
  </si>
  <si>
    <t>W664665</t>
  </si>
  <si>
    <t>W664678</t>
  </si>
  <si>
    <t>W664689</t>
  </si>
  <si>
    <t>W664690</t>
  </si>
  <si>
    <t>W664705</t>
  </si>
  <si>
    <t>W664715</t>
  </si>
  <si>
    <t>W664734</t>
  </si>
  <si>
    <t>W664736</t>
  </si>
  <si>
    <t>W664746</t>
  </si>
  <si>
    <t>W664763</t>
  </si>
  <si>
    <t>W665450</t>
  </si>
  <si>
    <t>W664771</t>
  </si>
  <si>
    <t>W665195</t>
  </si>
  <si>
    <t>W664777</t>
  </si>
  <si>
    <t>W664781</t>
  </si>
  <si>
    <t>W664790</t>
  </si>
  <si>
    <t>W664793</t>
  </si>
  <si>
    <t>W664795</t>
  </si>
  <si>
    <t>W664819</t>
  </si>
  <si>
    <t xml:space="preserve"> 4:16:55 pm</t>
  </si>
  <si>
    <t>W664486</t>
  </si>
  <si>
    <t>W664488</t>
  </si>
  <si>
    <t>W664515</t>
  </si>
  <si>
    <t>W664525</t>
  </si>
  <si>
    <t>W664540</t>
  </si>
  <si>
    <t>W664551</t>
  </si>
  <si>
    <t>W664553</t>
  </si>
  <si>
    <t>W664554</t>
  </si>
  <si>
    <t>W664555</t>
  </si>
  <si>
    <t>W664556</t>
  </si>
  <si>
    <t>W664557</t>
  </si>
  <si>
    <t>W664565</t>
  </si>
  <si>
    <t>W664590</t>
  </si>
  <si>
    <t>W664595</t>
  </si>
  <si>
    <t>W664596</t>
  </si>
  <si>
    <t>W664597</t>
  </si>
  <si>
    <t>W664608</t>
  </si>
  <si>
    <t>W664611</t>
  </si>
  <si>
    <t>W664612</t>
  </si>
  <si>
    <t>W664613</t>
  </si>
  <si>
    <t>W664617</t>
  </si>
  <si>
    <t>W664629</t>
  </si>
  <si>
    <t>W0682399</t>
  </si>
  <si>
    <t xml:space="preserve"> 9:58:16 am</t>
  </si>
  <si>
    <t>10620258014/10620258013/10620258019</t>
  </si>
  <si>
    <t>CZ103-80022-FT0001</t>
  </si>
  <si>
    <t>CZ103-80022-FT</t>
  </si>
  <si>
    <t>W665433</t>
  </si>
  <si>
    <t>S0361877</t>
  </si>
  <si>
    <t>W664637</t>
  </si>
  <si>
    <t>W0682422</t>
  </si>
  <si>
    <t xml:space="preserve"> 9:59:23 am</t>
  </si>
  <si>
    <t>C2P04-80053-FT0001</t>
  </si>
  <si>
    <t>C2P04-80053-FT</t>
  </si>
  <si>
    <t>W665279</t>
  </si>
  <si>
    <t>S0361899</t>
  </si>
  <si>
    <t>W664659</t>
  </si>
  <si>
    <t>W664667</t>
  </si>
  <si>
    <t>W664669</t>
  </si>
  <si>
    <t>W664672</t>
  </si>
  <si>
    <t>W0682547</t>
  </si>
  <si>
    <t>W665122</t>
  </si>
  <si>
    <t>S0361963</t>
  </si>
  <si>
    <t>W0682553</t>
  </si>
  <si>
    <t xml:space="preserve"> 8:32:11 am</t>
  </si>
  <si>
    <t>3YM81-80005-FT0001</t>
  </si>
  <si>
    <t>3YM81-80005-FT</t>
  </si>
  <si>
    <t>W665123</t>
  </si>
  <si>
    <t>S0361967</t>
  </si>
  <si>
    <t>W664704</t>
  </si>
  <si>
    <t>W0682633</t>
  </si>
  <si>
    <t>W665441</t>
  </si>
  <si>
    <t>S0362009</t>
  </si>
  <si>
    <t>W664706</t>
  </si>
  <si>
    <t>W664707</t>
  </si>
  <si>
    <t>W664708</t>
  </si>
  <si>
    <t>W0682637</t>
  </si>
  <si>
    <t>10620258014/10620258013/10620258019/10620258017</t>
  </si>
  <si>
    <t>N9K02-80017-FT0001</t>
  </si>
  <si>
    <t>N9K02-80017-FT</t>
  </si>
  <si>
    <t>W665185</t>
  </si>
  <si>
    <t>S0362013</t>
  </si>
  <si>
    <t>W0682638</t>
  </si>
  <si>
    <t>N9K06-80021-FT0001</t>
  </si>
  <si>
    <t>N9K06-80021-FT</t>
  </si>
  <si>
    <t>W665281</t>
  </si>
  <si>
    <t>S0362014</t>
  </si>
  <si>
    <t>W664738</t>
  </si>
  <si>
    <t>W664745</t>
  </si>
  <si>
    <t>W0682942</t>
  </si>
  <si>
    <t>W665193</t>
  </si>
  <si>
    <t>S0362380</t>
  </si>
  <si>
    <t>W664773</t>
  </si>
  <si>
    <t>W665016</t>
  </si>
  <si>
    <t>W664799</t>
  </si>
  <si>
    <t>W664800</t>
  </si>
  <si>
    <t>W664801</t>
  </si>
  <si>
    <t>W664818</t>
  </si>
  <si>
    <t>W0682938</t>
  </si>
  <si>
    <t xml:space="preserve"> 8:32:36 am</t>
  </si>
  <si>
    <t>10620258108/10620258097</t>
  </si>
  <si>
    <t>S0362376</t>
  </si>
  <si>
    <t>W664638</t>
  </si>
  <si>
    <t>W664676</t>
  </si>
  <si>
    <t>W665182</t>
  </si>
  <si>
    <t>W664702</t>
  </si>
  <si>
    <t>W664775</t>
  </si>
  <si>
    <t>W664776</t>
  </si>
  <si>
    <t>W665015</t>
  </si>
  <si>
    <t>W665196</t>
  </si>
  <si>
    <t>W665453</t>
  </si>
  <si>
    <t>W665454</t>
  </si>
  <si>
    <t>W665197</t>
  </si>
  <si>
    <t>W664497</t>
  </si>
  <si>
    <t>W664500</t>
  </si>
  <si>
    <t>W664505</t>
  </si>
  <si>
    <t>W664506</t>
  </si>
  <si>
    <t>W664510</t>
  </si>
  <si>
    <t>W664522</t>
  </si>
  <si>
    <t>W664524</t>
  </si>
  <si>
    <t>W664527</t>
  </si>
  <si>
    <t>W664528</t>
  </si>
  <si>
    <t>W664532</t>
  </si>
  <si>
    <t>W664552</t>
  </si>
  <si>
    <t>W664566</t>
  </si>
  <si>
    <t>W664567</t>
  </si>
  <si>
    <t>W664568</t>
  </si>
  <si>
    <t>W664573</t>
  </si>
  <si>
    <t>W664594</t>
  </si>
  <si>
    <t>W664601</t>
  </si>
  <si>
    <t>W664614</t>
  </si>
  <si>
    <t>W664615</t>
  </si>
  <si>
    <t>W664616</t>
  </si>
  <si>
    <t>W665432</t>
  </si>
  <si>
    <t>W664633</t>
  </si>
  <si>
    <t>W664650</t>
  </si>
  <si>
    <t>W664657</t>
  </si>
  <si>
    <t>W664671</t>
  </si>
  <si>
    <t>W665680</t>
  </si>
  <si>
    <t>W664687</t>
  </si>
  <si>
    <t>W664693</t>
  </si>
  <si>
    <t>W664694</t>
  </si>
  <si>
    <t>W664696</t>
  </si>
  <si>
    <t>W664697</t>
  </si>
  <si>
    <t>W664709</t>
  </si>
  <si>
    <t>W664718</t>
  </si>
  <si>
    <t>W664732</t>
  </si>
  <si>
    <t>W664739</t>
  </si>
  <si>
    <t>W664747</t>
  </si>
  <si>
    <t>W664748</t>
  </si>
  <si>
    <t>W664759</t>
  </si>
  <si>
    <t>W665446</t>
  </si>
  <si>
    <t>W664766</t>
  </si>
  <si>
    <t>W665192</t>
  </si>
  <si>
    <t>W664772</t>
  </si>
  <si>
    <t>W0682940</t>
  </si>
  <si>
    <t xml:space="preserve"> 4:20:27 pm</t>
  </si>
  <si>
    <t>W665451</t>
  </si>
  <si>
    <t>S0362378</t>
  </si>
  <si>
    <t>W665452</t>
  </si>
  <si>
    <t>W0682977</t>
  </si>
  <si>
    <t xml:space="preserve"> 8:43:26 am</t>
  </si>
  <si>
    <t>BYG120-02</t>
  </si>
  <si>
    <t>CHAMP SQ-YELLOW0001</t>
  </si>
  <si>
    <t>CHAMP SQ-YELLOW</t>
  </si>
  <si>
    <t>W665455</t>
  </si>
  <si>
    <t>W664797</t>
  </si>
  <si>
    <t>W664802</t>
  </si>
  <si>
    <t>W664808</t>
  </si>
  <si>
    <t>W665026</t>
  </si>
  <si>
    <t>W665204</t>
  </si>
  <si>
    <t>W664816</t>
  </si>
  <si>
    <t>W664817</t>
  </si>
  <si>
    <t>W665027</t>
  </si>
  <si>
    <t>W664821</t>
  </si>
  <si>
    <t>W664823</t>
  </si>
  <si>
    <t>W664829</t>
  </si>
  <si>
    <t>W664830</t>
  </si>
  <si>
    <t>W0682789</t>
  </si>
  <si>
    <t xml:space="preserve"> 4:48:34 pm</t>
  </si>
  <si>
    <t>S0362156</t>
  </si>
  <si>
    <t>W664477</t>
  </si>
  <si>
    <t>W664478</t>
  </si>
  <si>
    <t>W665413</t>
  </si>
  <si>
    <t>W664523</t>
  </si>
  <si>
    <t>W664526</t>
  </si>
  <si>
    <t>W664558</t>
  </si>
  <si>
    <t>W665179</t>
  </si>
  <si>
    <t>W664606</t>
  </si>
  <si>
    <t>W664607</t>
  </si>
  <si>
    <t>W664618</t>
  </si>
  <si>
    <t>W664625</t>
  </si>
  <si>
    <t>W664626</t>
  </si>
  <si>
    <t xml:space="preserve"> 5:30:26 pm</t>
  </si>
  <si>
    <t xml:space="preserve"> 5:32:07 pm</t>
  </si>
  <si>
    <t>W664666</t>
  </si>
  <si>
    <t xml:space="preserve"> 5:31:21 pm</t>
  </si>
  <si>
    <t>W664680</t>
  </si>
  <si>
    <t>W664712</t>
  </si>
  <si>
    <t>W664733</t>
  </si>
  <si>
    <t>W664737</t>
  </si>
  <si>
    <t>W664749</t>
  </si>
  <si>
    <t>W664752</t>
  </si>
  <si>
    <t>W664754</t>
  </si>
  <si>
    <t>W664761</t>
  </si>
  <si>
    <t>W664768</t>
  </si>
  <si>
    <t>W664778</t>
  </si>
  <si>
    <t>W664779</t>
  </si>
  <si>
    <t>W664780</t>
  </si>
  <si>
    <t>W664782</t>
  </si>
  <si>
    <t>W664784</t>
  </si>
  <si>
    <t>W664785</t>
  </si>
  <si>
    <t>W664786</t>
  </si>
  <si>
    <t>W664792</t>
  </si>
  <si>
    <t>W664798</t>
  </si>
  <si>
    <t>W664815</t>
  </si>
  <si>
    <t>W665023</t>
  </si>
  <si>
    <t>W665025</t>
  </si>
  <si>
    <t>W665201</t>
  </si>
  <si>
    <t>W664820</t>
  </si>
  <si>
    <t>W0683097</t>
  </si>
  <si>
    <t xml:space="preserve"> 4:31:33 pm</t>
  </si>
  <si>
    <t>2211425151/M0BN597111000</t>
  </si>
  <si>
    <t>LAB-1106-010001</t>
  </si>
  <si>
    <t>LAB-1106-01</t>
  </si>
  <si>
    <t>W665205</t>
  </si>
  <si>
    <t>W664826</t>
  </si>
  <si>
    <t>W664827</t>
  </si>
  <si>
    <t>W664834</t>
  </si>
  <si>
    <t>W665032</t>
  </si>
  <si>
    <t>W664847</t>
  </si>
  <si>
    <t>W664848</t>
  </si>
  <si>
    <t>W664849</t>
  </si>
  <si>
    <t>W0683168</t>
  </si>
  <si>
    <t xml:space="preserve"> 4:58:17 pm</t>
  </si>
  <si>
    <t>4071803U5</t>
  </si>
  <si>
    <t>810478 INDEX4000001</t>
  </si>
  <si>
    <t>810478 INDEX400</t>
  </si>
  <si>
    <t>S0362573</t>
  </si>
  <si>
    <t>W0670547</t>
  </si>
  <si>
    <t xml:space="preserve"> 9:35:51 am</t>
  </si>
  <si>
    <t>BZC064-09</t>
  </si>
  <si>
    <t>KT-200-W0001</t>
  </si>
  <si>
    <t>KT-200-W</t>
  </si>
  <si>
    <t>W665397</t>
  </si>
  <si>
    <t>S0348831</t>
  </si>
  <si>
    <t>W664479</t>
  </si>
  <si>
    <t>W664480</t>
  </si>
  <si>
    <t>W664481</t>
  </si>
  <si>
    <t>W664489</t>
  </si>
  <si>
    <t>W664513</t>
  </si>
  <si>
    <t>W664517</t>
  </si>
  <si>
    <t>W664529</t>
  </si>
  <si>
    <t>W664530</t>
  </si>
  <si>
    <t>W665175</t>
  </si>
  <si>
    <t>W664548</t>
  </si>
  <si>
    <t>W664549</t>
  </si>
  <si>
    <t>W664994</t>
  </si>
  <si>
    <t>W664589</t>
  </si>
  <si>
    <t>W665003</t>
  </si>
  <si>
    <t>W664663</t>
  </si>
  <si>
    <t>W664682</t>
  </si>
  <si>
    <t>W665006</t>
  </si>
  <si>
    <t>W665186</t>
  </si>
  <si>
    <t>W665012</t>
  </si>
  <si>
    <t>W664755</t>
  </si>
  <si>
    <t>W664758</t>
  </si>
  <si>
    <t>W665443</t>
  </si>
  <si>
    <t>W665444</t>
  </si>
  <si>
    <t>W665445</t>
  </si>
  <si>
    <t>W665447</t>
  </si>
  <si>
    <t>W664774</t>
  </si>
  <si>
    <t>W664783</t>
  </si>
  <si>
    <t>W665456</t>
  </si>
  <si>
    <t>W664787</t>
  </si>
  <si>
    <t>W664788</t>
  </si>
  <si>
    <t>W664791</t>
  </si>
  <si>
    <t>W664794</t>
  </si>
  <si>
    <t>W664796</t>
  </si>
  <si>
    <t>W664814</t>
  </si>
  <si>
    <t>W665024</t>
  </si>
  <si>
    <t>W665203</t>
  </si>
  <si>
    <t>W664822</t>
  </si>
  <si>
    <t>W664828</t>
  </si>
  <si>
    <t>W665028</t>
  </si>
  <si>
    <t>W664831</t>
  </si>
  <si>
    <t>W665030</t>
  </si>
  <si>
    <t>W664832</t>
  </si>
  <si>
    <t>W665031</t>
  </si>
  <si>
    <t>W664833</t>
  </si>
  <si>
    <t>W664835</t>
  </si>
  <si>
    <t>W664841</t>
  </si>
  <si>
    <t>W664842</t>
  </si>
  <si>
    <t>W664843</t>
  </si>
  <si>
    <t>W664844</t>
  </si>
  <si>
    <t>W664845</t>
  </si>
  <si>
    <t>W664846</t>
  </si>
  <si>
    <t>W664850</t>
  </si>
  <si>
    <t>W664851</t>
  </si>
  <si>
    <t>W664852</t>
  </si>
  <si>
    <t>W664859</t>
  </si>
  <si>
    <t>W665479</t>
  </si>
  <si>
    <t>W664865</t>
  </si>
  <si>
    <t>W664866</t>
  </si>
  <si>
    <t>W665500</t>
  </si>
  <si>
    <t>W0683517</t>
  </si>
  <si>
    <t>S0362943</t>
  </si>
  <si>
    <t>W0683520</t>
  </si>
  <si>
    <t>S0362946</t>
  </si>
  <si>
    <t>W664491</t>
  </si>
  <si>
    <t>W664496</t>
  </si>
  <si>
    <t>W0680048</t>
  </si>
  <si>
    <t xml:space="preserve"> 5:29:21 pm</t>
  </si>
  <si>
    <t>J00TB1740/J00U10890</t>
  </si>
  <si>
    <t>W664985</t>
  </si>
  <si>
    <t>S0358731</t>
  </si>
  <si>
    <t>W664501</t>
  </si>
  <si>
    <t>W0680984</t>
  </si>
  <si>
    <t xml:space="preserve"> 9:15:14 am</t>
  </si>
  <si>
    <t>1010831/80117500/XHX24911A1407/XHX2410261104/W02024/5285</t>
  </si>
  <si>
    <t>W665410</t>
  </si>
  <si>
    <t>S0360897</t>
  </si>
  <si>
    <t>W664516</t>
  </si>
  <si>
    <t>W664518</t>
  </si>
  <si>
    <t>W665176</t>
  </si>
  <si>
    <t>W664544</t>
  </si>
  <si>
    <t>W664989</t>
  </si>
  <si>
    <t>W664990</t>
  </si>
  <si>
    <t>W664564</t>
  </si>
  <si>
    <t>W665422</t>
  </si>
  <si>
    <t>W664586</t>
  </si>
  <si>
    <t>W664588</t>
  </si>
  <si>
    <t>W664598</t>
  </si>
  <si>
    <t>W664610</t>
  </si>
  <si>
    <t>W664997</t>
  </si>
  <si>
    <t>W664627</t>
  </si>
  <si>
    <t>W665002</t>
  </si>
  <si>
    <t>W665004</t>
  </si>
  <si>
    <t>W664730</t>
  </si>
  <si>
    <t>W664767</t>
  </si>
  <si>
    <t xml:space="preserve"> 4:20:28 pm</t>
  </si>
  <si>
    <t>W664789</t>
  </si>
  <si>
    <t>W664813</t>
  </si>
  <si>
    <t>W665202</t>
  </si>
  <si>
    <t>W664824</t>
  </si>
  <si>
    <t>W664825</t>
  </si>
  <si>
    <t>W664838</t>
  </si>
  <si>
    <t>W664840</t>
  </si>
  <si>
    <t>W0683247</t>
  </si>
  <si>
    <t xml:space="preserve"> 2:34:41 pm</t>
  </si>
  <si>
    <t>L4015U8016</t>
  </si>
  <si>
    <t>150-015580001</t>
  </si>
  <si>
    <t>150-01558</t>
  </si>
  <si>
    <t>W665208</t>
  </si>
  <si>
    <t>S0362658</t>
  </si>
  <si>
    <t>W0683264</t>
  </si>
  <si>
    <t>164115A0001</t>
  </si>
  <si>
    <t>164115A</t>
  </si>
  <si>
    <t>W665470</t>
  </si>
  <si>
    <t>S0362666</t>
  </si>
  <si>
    <t>W0683265</t>
  </si>
  <si>
    <t>3830U7060/4071802U5</t>
  </si>
  <si>
    <t>249746A0001</t>
  </si>
  <si>
    <t>249746A</t>
  </si>
  <si>
    <t>W665471</t>
  </si>
  <si>
    <t>W664853</t>
  </si>
  <si>
    <t>W665036</t>
  </si>
  <si>
    <t>W0683348</t>
  </si>
  <si>
    <t xml:space="preserve"> 2:50:53 pm</t>
  </si>
  <si>
    <t>M0BUB1101</t>
  </si>
  <si>
    <t>W665474</t>
  </si>
  <si>
    <t>W665212</t>
  </si>
  <si>
    <t>W665475</t>
  </si>
  <si>
    <t>W665476</t>
  </si>
  <si>
    <t>W664856</t>
  </si>
  <si>
    <t>W664860</t>
  </si>
  <si>
    <t>W665037</t>
  </si>
  <si>
    <t>W664864</t>
  </si>
  <si>
    <t>W665699</t>
  </si>
  <si>
    <t>W665495</t>
  </si>
  <si>
    <t>W0683599</t>
  </si>
  <si>
    <t>3082509U9/405172525</t>
  </si>
  <si>
    <t>W665225</t>
  </si>
  <si>
    <t>S0363027</t>
  </si>
  <si>
    <t>W664868</t>
  </si>
  <si>
    <t>W664869</t>
  </si>
  <si>
    <t>W664870</t>
  </si>
  <si>
    <t>W665041</t>
  </si>
  <si>
    <t>W665049</t>
  </si>
  <si>
    <t>W0683482</t>
  </si>
  <si>
    <t xml:space="preserve"> 1:09:21 pm</t>
  </si>
  <si>
    <t>10620258098/10620258010</t>
  </si>
  <si>
    <t>CH563-80124-FT0001</t>
  </si>
  <si>
    <t>CH563-80124-FT</t>
  </si>
  <si>
    <t>S0362932</t>
  </si>
  <si>
    <t>W0683516</t>
  </si>
  <si>
    <t>S0362942</t>
  </si>
  <si>
    <t>W0683682</t>
  </si>
  <si>
    <t xml:space="preserve"> 1:06:36 pm</t>
  </si>
  <si>
    <t>F6U68-80036-FT0001</t>
  </si>
  <si>
    <t>F6U68-80036-FT</t>
  </si>
  <si>
    <t>S0363053</t>
  </si>
  <si>
    <t>W664980</t>
  </si>
  <si>
    <t>W665402</t>
  </si>
  <si>
    <t>W665115</t>
  </si>
  <si>
    <t>W665415</t>
  </si>
  <si>
    <t>W664542</t>
  </si>
  <si>
    <t>W664543</t>
  </si>
  <si>
    <t>W664585</t>
  </si>
  <si>
    <t>W664587</t>
  </si>
  <si>
    <t>W664609</t>
  </si>
  <si>
    <t>W664658</t>
  </si>
  <si>
    <t>W664662</t>
  </si>
  <si>
    <t>W0682540</t>
  </si>
  <si>
    <t xml:space="preserve"> 4:37:42 pm</t>
  </si>
  <si>
    <t>D008O0920/D008O0561</t>
  </si>
  <si>
    <t>W665438</t>
  </si>
  <si>
    <t>S0361956</t>
  </si>
  <si>
    <t>W665191</t>
  </si>
  <si>
    <t>W664769</t>
  </si>
  <si>
    <t>W664770</t>
  </si>
  <si>
    <t>W0682944</t>
  </si>
  <si>
    <t>W665285</t>
  </si>
  <si>
    <t>S0362383</t>
  </si>
  <si>
    <t>W665194</t>
  </si>
  <si>
    <t>W664806</t>
  </si>
  <si>
    <t>W664807</t>
  </si>
  <si>
    <t>W664812</t>
  </si>
  <si>
    <t>W665018</t>
  </si>
  <si>
    <t>W664839</t>
  </si>
  <si>
    <t>W665468</t>
  </si>
  <si>
    <t>W0683250</t>
  </si>
  <si>
    <t xml:space="preserve"> 9:41:09 am</t>
  </si>
  <si>
    <t>E04OB9810/WO2024/4006</t>
  </si>
  <si>
    <t>W665469</t>
  </si>
  <si>
    <t>W0683285</t>
  </si>
  <si>
    <t>J00LU70911000/3830U7060</t>
  </si>
  <si>
    <t>W665472</t>
  </si>
  <si>
    <t>S0362674</t>
  </si>
  <si>
    <t>W665034</t>
  </si>
  <si>
    <t>W665035</t>
  </si>
  <si>
    <t>W664854</t>
  </si>
  <si>
    <t>W665473</t>
  </si>
  <si>
    <t>W664857</t>
  </si>
  <si>
    <t>W665038</t>
  </si>
  <si>
    <t>W665484</t>
  </si>
  <si>
    <t>W665039</t>
  </si>
  <si>
    <t>W665040</t>
  </si>
  <si>
    <t>W0683484</t>
  </si>
  <si>
    <t>W665492</t>
  </si>
  <si>
    <t>S0362934</t>
  </si>
  <si>
    <t>W0683490</t>
  </si>
  <si>
    <t>C2P05-80050-FT0001</t>
  </si>
  <si>
    <t>C2P05-80050-FT</t>
  </si>
  <si>
    <t>W665493</t>
  </si>
  <si>
    <t>S0362935</t>
  </si>
  <si>
    <t>W0683511</t>
  </si>
  <si>
    <t xml:space="preserve"> 1:10:43 pm</t>
  </si>
  <si>
    <t>F6V25-80016-FT0001</t>
  </si>
  <si>
    <t>F6V25-80016-FT</t>
  </si>
  <si>
    <t>W665494</t>
  </si>
  <si>
    <t>S0362937</t>
  </si>
  <si>
    <t>W0683521</t>
  </si>
  <si>
    <t>CH561-80124-FT0001</t>
  </si>
  <si>
    <t>CH561-80124-FT</t>
  </si>
  <si>
    <t>W665224</t>
  </si>
  <si>
    <t>S0362947</t>
  </si>
  <si>
    <t>W0683593</t>
  </si>
  <si>
    <t>CH561-80140-FT0001</t>
  </si>
  <si>
    <t>CH561-80140-FT</t>
  </si>
  <si>
    <t>W665501</t>
  </si>
  <si>
    <t>S0363014</t>
  </si>
  <si>
    <t>W664871</t>
  </si>
  <si>
    <t>W665227</t>
  </si>
  <si>
    <t>W664873</t>
  </si>
  <si>
    <t>W664874</t>
  </si>
  <si>
    <t>W0683680</t>
  </si>
  <si>
    <t xml:space="preserve"> 8:33:05 am</t>
  </si>
  <si>
    <t>7FP07-80001-FT0001</t>
  </si>
  <si>
    <t>7FP07-80001-FT</t>
  </si>
  <si>
    <t>W665509</t>
  </si>
  <si>
    <t>S0363051</t>
  </si>
  <si>
    <t>W0683685</t>
  </si>
  <si>
    <t>W665240</t>
  </si>
  <si>
    <t>S0363056</t>
  </si>
  <si>
    <t>W664883</t>
  </si>
  <si>
    <t>W664884</t>
  </si>
  <si>
    <t>W664984</t>
  </si>
  <si>
    <t>W664498</t>
  </si>
  <si>
    <t>W664511</t>
  </si>
  <si>
    <t>W0681894</t>
  </si>
  <si>
    <t xml:space="preserve"> 3:38:35 pm</t>
  </si>
  <si>
    <t>D008O1730/D008O15421525</t>
  </si>
  <si>
    <t>6ZE04-80002-FT0001</t>
  </si>
  <si>
    <t>6ZE04-80002-FT</t>
  </si>
  <si>
    <t>W665670</t>
  </si>
  <si>
    <t>S0361403</t>
  </si>
  <si>
    <t>W664592</t>
  </si>
  <si>
    <t>W664803</t>
  </si>
  <si>
    <t>W664804</t>
  </si>
  <si>
    <t>W664805</t>
  </si>
  <si>
    <t>W0683292</t>
  </si>
  <si>
    <t xml:space="preserve"> 9:10:02 am</t>
  </si>
  <si>
    <t>BYK065-03/XHX24C12A0911/4063565189043/XHX241228030/</t>
  </si>
  <si>
    <t>W665291</t>
  </si>
  <si>
    <t>W664858</t>
  </si>
  <si>
    <t>W664863</t>
  </si>
  <si>
    <t>W0683620</t>
  </si>
  <si>
    <t xml:space="preserve"> 9:19:25 am</t>
  </si>
  <si>
    <t>W665226</t>
  </si>
  <si>
    <t>W0683624</t>
  </si>
  <si>
    <t>W665228</t>
  </si>
  <si>
    <t>W0683629</t>
  </si>
  <si>
    <t xml:space="preserve"> 8:44:37 am</t>
  </si>
  <si>
    <t>W665229</t>
  </si>
  <si>
    <t>S0363035</t>
  </si>
  <si>
    <t>W0683630</t>
  </si>
  <si>
    <t>W665230</t>
  </si>
  <si>
    <t>W0683631</t>
  </si>
  <si>
    <t xml:space="preserve"> 8:45:57 am</t>
  </si>
  <si>
    <t>W665231</t>
  </si>
  <si>
    <t>W0683632</t>
  </si>
  <si>
    <t>W665232</t>
  </si>
  <si>
    <t>W664875</t>
  </si>
  <si>
    <t>W664879</t>
  </si>
  <si>
    <t>W664880</t>
  </si>
  <si>
    <t>W665064</t>
  </si>
  <si>
    <t>W0677812</t>
  </si>
  <si>
    <t xml:space="preserve"> 1:59:02 pm</t>
  </si>
  <si>
    <t>W664981</t>
  </si>
  <si>
    <t>W664982</t>
  </si>
  <si>
    <t>W664983</t>
  </si>
  <si>
    <t>W664512</t>
  </si>
  <si>
    <t>W664547</t>
  </si>
  <si>
    <t>W665178</t>
  </si>
  <si>
    <t>W664996</t>
  </si>
  <si>
    <t>W665013</t>
  </si>
  <si>
    <t>W665014</t>
  </si>
  <si>
    <t>W665449</t>
  </si>
  <si>
    <t>W664809</t>
  </si>
  <si>
    <t>W664810</t>
  </si>
  <si>
    <t>W665020</t>
  </si>
  <si>
    <t>W665021</t>
  </si>
  <si>
    <t>W665022</t>
  </si>
  <si>
    <t>W0683079</t>
  </si>
  <si>
    <t>W665286</t>
  </si>
  <si>
    <t>W664836</t>
  </si>
  <si>
    <t>W0683245</t>
  </si>
  <si>
    <t xml:space="preserve"> 8:34:52 am</t>
  </si>
  <si>
    <t>24E2495172/24071070151</t>
  </si>
  <si>
    <t>W665207</t>
  </si>
  <si>
    <t>S0362656</t>
  </si>
  <si>
    <t>W664855</t>
  </si>
  <si>
    <t>W664861</t>
  </si>
  <si>
    <t>W664862</t>
  </si>
  <si>
    <t>W665219</t>
  </si>
  <si>
    <t>W665220</t>
  </si>
  <si>
    <t>W0683424</t>
  </si>
  <si>
    <t xml:space="preserve"> 8:36:56 am</t>
  </si>
  <si>
    <t>W665221</t>
  </si>
  <si>
    <t>W0683544</t>
  </si>
  <si>
    <t xml:space="preserve"> 4:21:23 pm</t>
  </si>
  <si>
    <t>D103Z8650</t>
  </si>
  <si>
    <t>RACK LABEL-260X60001</t>
  </si>
  <si>
    <t>RACK LABEL-260X60MM</t>
  </si>
  <si>
    <t>A01466</t>
  </si>
  <si>
    <t>W665497</t>
  </si>
  <si>
    <t>S0363006</t>
  </si>
  <si>
    <t>W664867</t>
  </si>
  <si>
    <t>W665498</t>
  </si>
  <si>
    <t>W665499</t>
  </si>
  <si>
    <t>W665048</t>
  </si>
  <si>
    <t>W664872</t>
  </si>
  <si>
    <t>W0683663</t>
  </si>
  <si>
    <t>W665052</t>
  </si>
  <si>
    <t>H0064990</t>
  </si>
  <si>
    <t>W665054</t>
  </si>
  <si>
    <t>W665055</t>
  </si>
  <si>
    <t>W665241</t>
  </si>
  <si>
    <t>W665244</t>
  </si>
  <si>
    <t>W665245</t>
  </si>
  <si>
    <t>W665510</t>
  </si>
  <si>
    <t>W665511</t>
  </si>
  <si>
    <t>W664876</t>
  </si>
  <si>
    <t>W664877</t>
  </si>
  <si>
    <t>W664878</t>
  </si>
  <si>
    <t>W665060</t>
  </si>
  <si>
    <t>W664885</t>
  </si>
  <si>
    <t>W0682496</t>
  </si>
  <si>
    <t>H0064883</t>
  </si>
  <si>
    <t>W0682497</t>
  </si>
  <si>
    <t>H0064884</t>
  </si>
  <si>
    <t>76N</t>
  </si>
  <si>
    <t xml:space="preserve"> 8:46:46 am</t>
  </si>
  <si>
    <t xml:space="preserve"> 8:43:51 am</t>
  </si>
  <si>
    <t>10620258010/10620258098</t>
  </si>
  <si>
    <t xml:space="preserve"> 9:57:44 am</t>
  </si>
  <si>
    <t>W0683755</t>
  </si>
  <si>
    <t xml:space="preserve"> 8:41:30 am</t>
  </si>
  <si>
    <t>W0676696</t>
  </si>
  <si>
    <t xml:space="preserve"> 1:57:23 pm</t>
  </si>
  <si>
    <t>D008Y9180</t>
  </si>
  <si>
    <t>R630-401 REV2.00001</t>
  </si>
  <si>
    <t>R630-401 REV2.0</t>
  </si>
  <si>
    <t>W665270</t>
  </si>
  <si>
    <t>S0354947</t>
  </si>
  <si>
    <t>W0677882</t>
  </si>
  <si>
    <t>W665271</t>
  </si>
  <si>
    <t>S0356648</t>
  </si>
  <si>
    <t>W0679223</t>
  </si>
  <si>
    <t xml:space="preserve"> 8:33:19 am</t>
  </si>
  <si>
    <t>W665114</t>
  </si>
  <si>
    <t>S0357875</t>
  </si>
  <si>
    <t>W0680050</t>
  </si>
  <si>
    <t>W665404</t>
  </si>
  <si>
    <t>S0358733</t>
  </si>
  <si>
    <t>W0681718</t>
  </si>
  <si>
    <t xml:space="preserve"> 8:37:47 am</t>
  </si>
  <si>
    <t>W665177</t>
  </si>
  <si>
    <t>S0361300</t>
  </si>
  <si>
    <t>W664991</t>
  </si>
  <si>
    <t>W0681996</t>
  </si>
  <si>
    <t>W664992</t>
  </si>
  <si>
    <t>H0064833</t>
  </si>
  <si>
    <t>W0681997</t>
  </si>
  <si>
    <t xml:space="preserve"> 8:35:51 am</t>
  </si>
  <si>
    <t>W664993</t>
  </si>
  <si>
    <t>H0064834</t>
  </si>
  <si>
    <t>W664995</t>
  </si>
  <si>
    <t>W0682495</t>
  </si>
  <si>
    <t>W665435</t>
  </si>
  <si>
    <t>H0064882</t>
  </si>
  <si>
    <t>W664711</t>
  </si>
  <si>
    <t>W0682648</t>
  </si>
  <si>
    <t>BDSF0102-TESTING0001</t>
  </si>
  <si>
    <t>BDSF0102A</t>
  </si>
  <si>
    <t>W665187</t>
  </si>
  <si>
    <t>S0362020</t>
  </si>
  <si>
    <t>W665007</t>
  </si>
  <si>
    <t>W665008</t>
  </si>
  <si>
    <t>W665010</t>
  </si>
  <si>
    <t>W0682712</t>
  </si>
  <si>
    <t>W665011</t>
  </si>
  <si>
    <t>W0683020</t>
  </si>
  <si>
    <t>XHX2410080002/P/O48412</t>
  </si>
  <si>
    <t>7MM DIA TAPE0001</t>
  </si>
  <si>
    <t>7MM DIA TAPE</t>
  </si>
  <si>
    <t>F06180</t>
  </si>
  <si>
    <t>W665200</t>
  </si>
  <si>
    <t>S0362405</t>
  </si>
  <si>
    <t>W664811</t>
  </si>
  <si>
    <t>W0683052</t>
  </si>
  <si>
    <t xml:space="preserve"> 8:42:18 am</t>
  </si>
  <si>
    <t>W665017</t>
  </si>
  <si>
    <t>S0362429</t>
  </si>
  <si>
    <t>W665019</t>
  </si>
  <si>
    <t>W665029</t>
  </si>
  <si>
    <t>W665033</t>
  </si>
  <si>
    <t>W0683252</t>
  </si>
  <si>
    <t xml:space="preserve"> 1:11:24 pm</t>
  </si>
  <si>
    <t>M0BT18000/MOBRF23211372</t>
  </si>
  <si>
    <t>725427400-7475-P0001</t>
  </si>
  <si>
    <t>725427400-7475-PAPER</t>
  </si>
  <si>
    <t>G07180</t>
  </si>
  <si>
    <t>W665290</t>
  </si>
  <si>
    <t>S0362661</t>
  </si>
  <si>
    <t>W0683376</t>
  </si>
  <si>
    <t>260-6164-000001</t>
  </si>
  <si>
    <t>260-6164-00</t>
  </si>
  <si>
    <t>W665292</t>
  </si>
  <si>
    <t>W665215</t>
  </si>
  <si>
    <t>W0683393</t>
  </si>
  <si>
    <t>250-6254-000001</t>
  </si>
  <si>
    <t>250-6254-00</t>
  </si>
  <si>
    <t>W665485</t>
  </si>
  <si>
    <t>W0683408</t>
  </si>
  <si>
    <t>W665693</t>
  </si>
  <si>
    <t>W0683416</t>
  </si>
  <si>
    <t xml:space="preserve"> 9:06:04 am</t>
  </si>
  <si>
    <t>5011701U5</t>
  </si>
  <si>
    <t>260-6310-000001</t>
  </si>
  <si>
    <t>260-6310-00</t>
  </si>
  <si>
    <t>W665695</t>
  </si>
  <si>
    <t>W665222</t>
  </si>
  <si>
    <t>W665047</t>
  </si>
  <si>
    <t>W0683687</t>
  </si>
  <si>
    <t xml:space="preserve"> 8:36:59 am</t>
  </si>
  <si>
    <t>PRTN-1463077491-0001</t>
  </si>
  <si>
    <t>PRTN-1463077491-38</t>
  </si>
  <si>
    <t>W665057</t>
  </si>
  <si>
    <t>W665242</t>
  </si>
  <si>
    <t>W665058</t>
  </si>
  <si>
    <t>W665243</t>
  </si>
  <si>
    <t>W665512</t>
  </si>
  <si>
    <t>W664881</t>
  </si>
  <si>
    <t>W664882</t>
  </si>
  <si>
    <t>W665059</t>
  </si>
  <si>
    <t>W665515</t>
  </si>
  <si>
    <t>W665062</t>
  </si>
  <si>
    <t>W665063</t>
  </si>
  <si>
    <t>W0683806</t>
  </si>
  <si>
    <t xml:space="preserve"> 5:41:35 pm</t>
  </si>
  <si>
    <t>4063565189043/XHX241228030/BYK065 03/XHX24C12A0911</t>
  </si>
  <si>
    <t>W665254</t>
  </si>
  <si>
    <t>S0363128</t>
  </si>
  <si>
    <t>W665066</t>
  </si>
  <si>
    <t>W0683831</t>
  </si>
  <si>
    <t>TSMB00677020001</t>
  </si>
  <si>
    <t>TSMB0067702</t>
  </si>
  <si>
    <t>W665067</t>
  </si>
  <si>
    <t>W0683835</t>
  </si>
  <si>
    <t xml:space="preserve"> 8:31:03 am</t>
  </si>
  <si>
    <t>4072415U5</t>
  </si>
  <si>
    <t>TSQB01148020001</t>
  </si>
  <si>
    <t>TSQB0114802</t>
  </si>
  <si>
    <t>W665069</t>
  </si>
  <si>
    <t>W0683836</t>
  </si>
  <si>
    <t>U4B1852113/L4005U7005</t>
  </si>
  <si>
    <t>7FM019790000001</t>
  </si>
  <si>
    <t>7FM01979000</t>
  </si>
  <si>
    <t>W665070</t>
  </si>
  <si>
    <t>W664964</t>
  </si>
  <si>
    <t>W665071</t>
  </si>
  <si>
    <t>W0683877</t>
  </si>
  <si>
    <t>W665072</t>
  </si>
  <si>
    <t>S0363158</t>
  </si>
  <si>
    <t>W0682499</t>
  </si>
  <si>
    <t xml:space="preserve"> 8:31:46 am</t>
  </si>
  <si>
    <t>5032702U5/5032630U5</t>
  </si>
  <si>
    <t>H0064886</t>
  </si>
  <si>
    <t>W0683345</t>
  </si>
  <si>
    <t>H0064977</t>
  </si>
  <si>
    <t>W0683414</t>
  </si>
  <si>
    <t>SC20552</t>
  </si>
  <si>
    <t>260-6163-000001</t>
  </si>
  <si>
    <t>260-6163-00</t>
  </si>
  <si>
    <t>W0683881</t>
  </si>
  <si>
    <t xml:space="preserve"> 8:38:34 am</t>
  </si>
  <si>
    <t>L001-772785-057R0001</t>
  </si>
  <si>
    <t>L001-772785-057REVAA</t>
  </si>
  <si>
    <t>H0065004</t>
  </si>
  <si>
    <t>W0680891</t>
  </si>
  <si>
    <t xml:space="preserve"> 8:38:45 am</t>
  </si>
  <si>
    <t>NSI-0020001</t>
  </si>
  <si>
    <t>NSI-002</t>
  </si>
  <si>
    <t>W665275</t>
  </si>
  <si>
    <t>S0360738</t>
  </si>
  <si>
    <t>W665183</t>
  </si>
  <si>
    <t>W0682575</t>
  </si>
  <si>
    <t>M0BSI12311000</t>
  </si>
  <si>
    <t>10055929001 REVA0001</t>
  </si>
  <si>
    <t>10055929001 REVA</t>
  </si>
  <si>
    <t>W665005</t>
  </si>
  <si>
    <t>W665188</t>
  </si>
  <si>
    <t>W665189</t>
  </si>
  <si>
    <t>W665009</t>
  </si>
  <si>
    <t xml:space="preserve"> 8:54:12 am</t>
  </si>
  <si>
    <t>P/O48412/XHX2410080002</t>
  </si>
  <si>
    <t>W0683082</t>
  </si>
  <si>
    <t>W665289</t>
  </si>
  <si>
    <t>W0683364</t>
  </si>
  <si>
    <t xml:space="preserve"> 2:03:41 pm</t>
  </si>
  <si>
    <t>W665213</t>
  </si>
  <si>
    <t>W0683380</t>
  </si>
  <si>
    <t>260-6403-000001</t>
  </si>
  <si>
    <t>260-6403-00</t>
  </si>
  <si>
    <t>W665217</t>
  </si>
  <si>
    <t>W0683381</t>
  </si>
  <si>
    <t>260-6425-000001</t>
  </si>
  <si>
    <t>260-6425-00</t>
  </si>
  <si>
    <t>W665218</t>
  </si>
  <si>
    <t>W0683396</t>
  </si>
  <si>
    <t>5011705U5</t>
  </si>
  <si>
    <t>250-6255-000001</t>
  </si>
  <si>
    <t>250-6255-00</t>
  </si>
  <si>
    <t>W665486</t>
  </si>
  <si>
    <t>W0683409</t>
  </si>
  <si>
    <t>W665489</t>
  </si>
  <si>
    <t>W0683608</t>
  </si>
  <si>
    <t>SG-5578167 01</t>
  </si>
  <si>
    <t>SHIPMENT LABEL0001</t>
  </si>
  <si>
    <t>SHIPMENT LABEL</t>
  </si>
  <si>
    <t>S19156</t>
  </si>
  <si>
    <t>W665502</t>
  </si>
  <si>
    <t>S0363031</t>
  </si>
  <si>
    <t>W0683634</t>
  </si>
  <si>
    <t>W665046</t>
  </si>
  <si>
    <t>S0362931</t>
  </si>
  <si>
    <t>W0683654</t>
  </si>
  <si>
    <t>W665234</t>
  </si>
  <si>
    <t>H0064981</t>
  </si>
  <si>
    <t>W0683655</t>
  </si>
  <si>
    <t>W665050</t>
  </si>
  <si>
    <t>H0064982</t>
  </si>
  <si>
    <t>W665051</t>
  </si>
  <si>
    <t>W665053</t>
  </si>
  <si>
    <t>W0683674</t>
  </si>
  <si>
    <t xml:space="preserve"> 5:10:36 pm</t>
  </si>
  <si>
    <t>P1S0521 60001</t>
  </si>
  <si>
    <t>P1S0521 6</t>
  </si>
  <si>
    <t>W665239</t>
  </si>
  <si>
    <t>W0683686</t>
  </si>
  <si>
    <t>PRTN2037351818-20001</t>
  </si>
  <si>
    <t>PRTN2037351818-20106</t>
  </si>
  <si>
    <t>W665056</t>
  </si>
  <si>
    <t>W665249</t>
  </si>
  <si>
    <t>W0683754</t>
  </si>
  <si>
    <t>W665518</t>
  </si>
  <si>
    <t>W0683769</t>
  </si>
  <si>
    <t xml:space="preserve"> 8:33:17 am</t>
  </si>
  <si>
    <t>L540U8003</t>
  </si>
  <si>
    <t>W665250</t>
  </si>
  <si>
    <t>S0363103</t>
  </si>
  <si>
    <t>W0683801</t>
  </si>
  <si>
    <t>W665065</t>
  </si>
  <si>
    <t>S0363126</t>
  </si>
  <si>
    <t>W665255</t>
  </si>
  <si>
    <t>W0683834</t>
  </si>
  <si>
    <t>U5124S154/L4802U8017</t>
  </si>
  <si>
    <t>TSMC00341040001</t>
  </si>
  <si>
    <t>TSMC0034104</t>
  </si>
  <si>
    <t>W665068</t>
  </si>
  <si>
    <t>W0683856</t>
  </si>
  <si>
    <t xml:space="preserve"> 9:17:16 am</t>
  </si>
  <si>
    <t>W665307</t>
  </si>
  <si>
    <t>S0363148</t>
  </si>
  <si>
    <t>W665073</t>
  </si>
  <si>
    <t>W665074</t>
  </si>
  <si>
    <t>W0675377</t>
  </si>
  <si>
    <t xml:space="preserve"> 2:13:20 pm</t>
  </si>
  <si>
    <t>10639931104/10639931099/10639931097/10639931100/10639931098</t>
  </si>
  <si>
    <t>5180-0103-BH2120001</t>
  </si>
  <si>
    <t>5180-0103-BH212</t>
  </si>
  <si>
    <t>W665399</t>
  </si>
  <si>
    <t>S0353174</t>
  </si>
  <si>
    <t>W665272</t>
  </si>
  <si>
    <t>W0680672</t>
  </si>
  <si>
    <t>J00TB2080</t>
  </si>
  <si>
    <t>W665405</t>
  </si>
  <si>
    <t>S0359808</t>
  </si>
  <si>
    <t>W665667</t>
  </si>
  <si>
    <t>W665416</t>
  </si>
  <si>
    <t>W665420</t>
  </si>
  <si>
    <t>W665117</t>
  </si>
  <si>
    <t>W665124</t>
  </si>
  <si>
    <t>W0682562</t>
  </si>
  <si>
    <t xml:space="preserve"> 8:56:07 am</t>
  </si>
  <si>
    <t>714370216-ADS1360001</t>
  </si>
  <si>
    <t>714370216-ADS1366</t>
  </si>
  <si>
    <t>W665184</t>
  </si>
  <si>
    <t>H0064895</t>
  </si>
  <si>
    <t>W665198</t>
  </si>
  <si>
    <t>W0683001</t>
  </si>
  <si>
    <t>W665199</t>
  </si>
  <si>
    <t>H0064950</t>
  </si>
  <si>
    <t>W665288</t>
  </si>
  <si>
    <t>W665206</t>
  </si>
  <si>
    <t>W665211</t>
  </si>
  <si>
    <t>W0683365</t>
  </si>
  <si>
    <t>W665214</t>
  </si>
  <si>
    <t>W0683377</t>
  </si>
  <si>
    <t>260-6166-000001</t>
  </si>
  <si>
    <t>260-6166-00</t>
  </si>
  <si>
    <t>W665293</t>
  </si>
  <si>
    <t>W665216</t>
  </si>
  <si>
    <t>W665490</t>
  </si>
  <si>
    <t>W665294</t>
  </si>
  <si>
    <t>W665223</t>
  </si>
  <si>
    <t>W0683612</t>
  </si>
  <si>
    <t xml:space="preserve"> 2:21:42 pm</t>
  </si>
  <si>
    <t>SPL LABEL0003</t>
  </si>
  <si>
    <t>SPL LABEL</t>
  </si>
  <si>
    <t>W665297</t>
  </si>
  <si>
    <t>W665298</t>
  </si>
  <si>
    <t>W665506</t>
  </si>
  <si>
    <t>W0683670</t>
  </si>
  <si>
    <t>714370212-ADS1360001</t>
  </si>
  <si>
    <t>714370212 REVA</t>
  </si>
  <si>
    <t>W665237</t>
  </si>
  <si>
    <t>H0064997</t>
  </si>
  <si>
    <t>W665517</t>
  </si>
  <si>
    <t>W665256</t>
  </si>
  <si>
    <t>W0683875</t>
  </si>
  <si>
    <t xml:space="preserve"> 8:58:30 am</t>
  </si>
  <si>
    <t>PRTN-203735181820001</t>
  </si>
  <si>
    <t>PRTN-203735181820912</t>
  </si>
  <si>
    <t>W665529</t>
  </si>
  <si>
    <t>S0363157</t>
  </si>
  <si>
    <t>W0683876</t>
  </si>
  <si>
    <t>PRTN-203735181820002</t>
  </si>
  <si>
    <t>PRTN-203735181820913</t>
  </si>
  <si>
    <t>W665530</t>
  </si>
  <si>
    <t>W665259</t>
  </si>
  <si>
    <t>W0683413</t>
  </si>
  <si>
    <t>260-6011-000001</t>
  </si>
  <si>
    <t>260-6011-00</t>
  </si>
  <si>
    <t>W0683519</t>
  </si>
  <si>
    <t xml:space="preserve"> 9:50:27 am</t>
  </si>
  <si>
    <t>D008O1730/D008O561/D00852321/D008S1090/D008S1011/D008O0920</t>
  </si>
  <si>
    <t>S0362945</t>
  </si>
  <si>
    <t>W0683757</t>
  </si>
  <si>
    <t>W0683882</t>
  </si>
  <si>
    <t>5032630U5</t>
  </si>
  <si>
    <t>H0065005</t>
  </si>
  <si>
    <t>W0683883</t>
  </si>
  <si>
    <t>H0065006</t>
  </si>
  <si>
    <t>W0675394</t>
  </si>
  <si>
    <t xml:space="preserve"> 8:40:31 am</t>
  </si>
  <si>
    <t>10620258087/10820258088</t>
  </si>
  <si>
    <t>5180-0101-BH2120001</t>
  </si>
  <si>
    <t>5180-0101-BH212</t>
  </si>
  <si>
    <t>W665400</t>
  </si>
  <si>
    <t>S0353199</t>
  </si>
  <si>
    <t>W0680729</t>
  </si>
  <si>
    <t>406140148/4112210U5</t>
  </si>
  <si>
    <t>810808 INDEX4010001</t>
  </si>
  <si>
    <t>810808 INDEX401</t>
  </si>
  <si>
    <t>W665273</t>
  </si>
  <si>
    <t>S0359847</t>
  </si>
  <si>
    <t>W665409</t>
  </si>
  <si>
    <t>W0681719</t>
  </si>
  <si>
    <t xml:space="preserve"> 8:40:06 am</t>
  </si>
  <si>
    <t>W665418</t>
  </si>
  <si>
    <t>S0361301</t>
  </si>
  <si>
    <t>W0681720</t>
  </si>
  <si>
    <t xml:space="preserve"> 8:39:22 am</t>
  </si>
  <si>
    <t>W665419</t>
  </si>
  <si>
    <t>S0361302</t>
  </si>
  <si>
    <t>W665439</t>
  </si>
  <si>
    <t>W665190</t>
  </si>
  <si>
    <t>W665459</t>
  </si>
  <si>
    <t>W0683011</t>
  </si>
  <si>
    <t>721345 REV4000001</t>
  </si>
  <si>
    <t>721345 REV400</t>
  </si>
  <si>
    <t>W665460</t>
  </si>
  <si>
    <t>W0683080</t>
  </si>
  <si>
    <t xml:space="preserve"> 8:35:06 am</t>
  </si>
  <si>
    <t>W665287</t>
  </si>
  <si>
    <t>W0683390</t>
  </si>
  <si>
    <t>W665483</t>
  </si>
  <si>
    <t>W0683427</t>
  </si>
  <si>
    <t xml:space="preserve"> 1:17:07 pm</t>
  </si>
  <si>
    <t>260-6108-000001</t>
  </si>
  <si>
    <t>260-6108-00</t>
  </si>
  <si>
    <t>W665295</t>
  </si>
  <si>
    <t>W665233</t>
  </si>
  <si>
    <t>W0683645</t>
  </si>
  <si>
    <t xml:space="preserve"> 3:02:18 pm</t>
  </si>
  <si>
    <t>U532458010</t>
  </si>
  <si>
    <t>W665505</t>
  </si>
  <si>
    <t>S0363044</t>
  </si>
  <si>
    <t>W0683661</t>
  </si>
  <si>
    <t xml:space="preserve"> 3:41:26 pm</t>
  </si>
  <si>
    <t>W665235</t>
  </si>
  <si>
    <t>H0064988</t>
  </si>
  <si>
    <t>W0683662</t>
  </si>
  <si>
    <t xml:space="preserve"> 8:57:23 am</t>
  </si>
  <si>
    <t>W665236</t>
  </si>
  <si>
    <t>H0064989</t>
  </si>
  <si>
    <t>W0683671</t>
  </si>
  <si>
    <t>W665238</t>
  </si>
  <si>
    <t>H0064998</t>
  </si>
  <si>
    <t>W0683732</t>
  </si>
  <si>
    <t>W665247</t>
  </si>
  <si>
    <t>S0363087</t>
  </si>
  <si>
    <t>W0683733</t>
  </si>
  <si>
    <t>W665248</t>
  </si>
  <si>
    <t>S0363088</t>
  </si>
  <si>
    <t>W0683780</t>
  </si>
  <si>
    <t>W665253</t>
  </si>
  <si>
    <t>S0363113</t>
  </si>
  <si>
    <t>W665304</t>
  </si>
  <si>
    <t>W0683804</t>
  </si>
  <si>
    <t>XTR-140.1894.12-0001</t>
  </si>
  <si>
    <t>XTR-140.1894.12-S</t>
  </si>
  <si>
    <t>W665524</t>
  </si>
  <si>
    <t>W665306</t>
  </si>
  <si>
    <t>W0684018</t>
  </si>
  <si>
    <t xml:space="preserve"> 8:51:15 am</t>
  </si>
  <si>
    <t>241086-120001</t>
  </si>
  <si>
    <t>241086-12</t>
  </si>
  <si>
    <t>W665547</t>
  </si>
  <si>
    <t>W0684019</t>
  </si>
  <si>
    <t>241087-120001</t>
  </si>
  <si>
    <t>241087-12</t>
  </si>
  <si>
    <t>W665548</t>
  </si>
  <si>
    <t>W0684020</t>
  </si>
  <si>
    <t>241088-120001</t>
  </si>
  <si>
    <t>241088-12</t>
  </si>
  <si>
    <t>W665549</t>
  </si>
  <si>
    <t>W665550</t>
  </si>
  <si>
    <t>W665551</t>
  </si>
  <si>
    <t>W665261</t>
  </si>
  <si>
    <t>W0684086</t>
  </si>
  <si>
    <t>W665262</t>
  </si>
  <si>
    <t>H0065012</t>
  </si>
  <si>
    <t>W0684104</t>
  </si>
  <si>
    <t xml:space="preserve"> 5:13:39 pm</t>
  </si>
  <si>
    <t>W665572</t>
  </si>
  <si>
    <t>H0065030</t>
  </si>
  <si>
    <t>W0684105</t>
  </si>
  <si>
    <t>M0BUF4262/M0BUF4272</t>
  </si>
  <si>
    <t>W665263</t>
  </si>
  <si>
    <t>H0065031</t>
  </si>
  <si>
    <t>W0684110</t>
  </si>
  <si>
    <t>W665264</t>
  </si>
  <si>
    <t>H0065034</t>
  </si>
  <si>
    <t>W0684112</t>
  </si>
  <si>
    <t>W665318</t>
  </si>
  <si>
    <t>H0065036</t>
  </si>
  <si>
    <t>W665265</t>
  </si>
  <si>
    <t>W665266</t>
  </si>
  <si>
    <t>W665267</t>
  </si>
  <si>
    <t xml:space="preserve"> 1:59:03 pm</t>
  </si>
  <si>
    <t>W0681744</t>
  </si>
  <si>
    <t xml:space="preserve"> 8:37:51 am</t>
  </si>
  <si>
    <t>SG-5656707-01</t>
  </si>
  <si>
    <t>S0361326</t>
  </si>
  <si>
    <t xml:space="preserve"> 8:18:37 am</t>
  </si>
  <si>
    <t>W0683868</t>
  </si>
  <si>
    <t xml:space="preserve"> 8:36:29 am</t>
  </si>
  <si>
    <t>W665398</t>
  </si>
  <si>
    <t>W665664</t>
  </si>
  <si>
    <t>W0680674</t>
  </si>
  <si>
    <t xml:space="preserve"> 8:39:36 am</t>
  </si>
  <si>
    <t>W665406</t>
  </si>
  <si>
    <t>S0359810</t>
  </si>
  <si>
    <t xml:space="preserve"> 4:24:31 pm</t>
  </si>
  <si>
    <t>W665411</t>
  </si>
  <si>
    <t>W0682277</t>
  </si>
  <si>
    <t xml:space="preserve"> 2:14:48 pm</t>
  </si>
  <si>
    <t>W665426</t>
  </si>
  <si>
    <t>W665428</t>
  </si>
  <si>
    <t>W665429</t>
  </si>
  <si>
    <t>W665430</t>
  </si>
  <si>
    <t>W665434</t>
  </si>
  <si>
    <t>W665283</t>
  </si>
  <si>
    <t>W665284</t>
  </si>
  <si>
    <t>W665442</t>
  </si>
  <si>
    <t>W665478</t>
  </si>
  <si>
    <t>W665696</t>
  </si>
  <si>
    <t>W665491</t>
  </si>
  <si>
    <t>W665299</t>
  </si>
  <si>
    <t>W665300</t>
  </si>
  <si>
    <t>W665301</t>
  </si>
  <si>
    <t>W665303</t>
  </si>
  <si>
    <t>W665516</t>
  </si>
  <si>
    <t>W665520</t>
  </si>
  <si>
    <t>W665521</t>
  </si>
  <si>
    <t>W665522</t>
  </si>
  <si>
    <t>W665523</t>
  </si>
  <si>
    <t>W665305</t>
  </si>
  <si>
    <t>W665528</t>
  </si>
  <si>
    <t>W665531</t>
  </si>
  <si>
    <t>W665533</t>
  </si>
  <si>
    <t>W665535</t>
  </si>
  <si>
    <t>W665308</t>
  </si>
  <si>
    <t>W665309</t>
  </si>
  <si>
    <t>W665311</t>
  </si>
  <si>
    <t>W665312</t>
  </si>
  <si>
    <t>W665314</t>
  </si>
  <si>
    <t>W0684011</t>
  </si>
  <si>
    <t xml:space="preserve"> 8:48:40 am</t>
  </si>
  <si>
    <t>241079-120001</t>
  </si>
  <si>
    <t>241079-12</t>
  </si>
  <si>
    <t>W665540</t>
  </si>
  <si>
    <t>W0684012</t>
  </si>
  <si>
    <t>241080-120001</t>
  </si>
  <si>
    <t>241080-12</t>
  </si>
  <si>
    <t>W665541</t>
  </si>
  <si>
    <t>W0684013</t>
  </si>
  <si>
    <t>241081-120001</t>
  </si>
  <si>
    <t>241081-12</t>
  </si>
  <si>
    <t>W665542</t>
  </si>
  <si>
    <t>W0684014</t>
  </si>
  <si>
    <t>241082-120001</t>
  </si>
  <si>
    <t>241082-12</t>
  </si>
  <si>
    <t>W665543</t>
  </si>
  <si>
    <t>W0684015</t>
  </si>
  <si>
    <t>241083-120001</t>
  </si>
  <si>
    <t>241083-12</t>
  </si>
  <si>
    <t>W665544</t>
  </si>
  <si>
    <t>W0684016</t>
  </si>
  <si>
    <t>241084-120001</t>
  </si>
  <si>
    <t>241084-12</t>
  </si>
  <si>
    <t>W665545</t>
  </si>
  <si>
    <t>W0684017</t>
  </si>
  <si>
    <t>241085-120001</t>
  </si>
  <si>
    <t>241085-12</t>
  </si>
  <si>
    <t>W665546</t>
  </si>
  <si>
    <t>W665556</t>
  </si>
  <si>
    <t>W665560</t>
  </si>
  <si>
    <t>W0684080</t>
  </si>
  <si>
    <t xml:space="preserve"> 1:26:36 pm</t>
  </si>
  <si>
    <t>W665561</t>
  </si>
  <si>
    <t>S0363376</t>
  </si>
  <si>
    <t>W665316</t>
  </si>
  <si>
    <t>W665317</t>
  </si>
  <si>
    <t>W665574</t>
  </si>
  <si>
    <t>W0684125</t>
  </si>
  <si>
    <t xml:space="preserve"> 5:10:13 pm</t>
  </si>
  <si>
    <t>M4B4A05EGJCJ112-S24Y100131</t>
  </si>
  <si>
    <t>W665577</t>
  </si>
  <si>
    <t>H0065049</t>
  </si>
  <si>
    <t>W665579</t>
  </si>
  <si>
    <t>W665319</t>
  </si>
  <si>
    <t>W665320</t>
  </si>
  <si>
    <t>W665321</t>
  </si>
  <si>
    <t>W665322</t>
  </si>
  <si>
    <t>W665323</t>
  </si>
  <si>
    <t>W665324</t>
  </si>
  <si>
    <t>W665588</t>
  </si>
  <si>
    <t>W665589</t>
  </si>
  <si>
    <t>W0681301</t>
  </si>
  <si>
    <t xml:space="preserve"> 8:40:52 am</t>
  </si>
  <si>
    <t>J00U09610/J00TB1501/J00UQ4310</t>
  </si>
  <si>
    <t>S0361077</t>
  </si>
  <si>
    <t>W0681745</t>
  </si>
  <si>
    <t xml:space="preserve"> 8:26:08 am</t>
  </si>
  <si>
    <t>S0361327</t>
  </si>
  <si>
    <t>W0681919</t>
  </si>
  <si>
    <t>L001-772785-00000006</t>
  </si>
  <si>
    <t>L001-772785-000006CG</t>
  </si>
  <si>
    <t>H0064811</t>
  </si>
  <si>
    <t>W0681920</t>
  </si>
  <si>
    <t xml:space="preserve"> 4:21:54 pm</t>
  </si>
  <si>
    <t>H0064812</t>
  </si>
  <si>
    <t>W0682697</t>
  </si>
  <si>
    <t xml:space="preserve"> 9:24:34 am</t>
  </si>
  <si>
    <t>1138S1</t>
  </si>
  <si>
    <t>DC26478</t>
  </si>
  <si>
    <t>S0362031</t>
  </si>
  <si>
    <t>W0682974</t>
  </si>
  <si>
    <t>CHAMP SQ-GREEN0001</t>
  </si>
  <si>
    <t>CHAMP SQ-GREEN</t>
  </si>
  <si>
    <t>W0683665</t>
  </si>
  <si>
    <t>H0064992</t>
  </si>
  <si>
    <t>W0683729</t>
  </si>
  <si>
    <t>CH562-80153-FT0001</t>
  </si>
  <si>
    <t>CH562-80153-FT</t>
  </si>
  <si>
    <t>W0683865</t>
  </si>
  <si>
    <t>W0683869</t>
  </si>
  <si>
    <t>W0684045</t>
  </si>
  <si>
    <t>10620258002/10620258084</t>
  </si>
  <si>
    <t>3YM76-80008-FT0001</t>
  </si>
  <si>
    <t>3YM76-80008-FT</t>
  </si>
  <si>
    <t>S0363336</t>
  </si>
  <si>
    <t>W0684131</t>
  </si>
  <si>
    <t>M4I603BGJAJ110-S248100241/F0313901</t>
  </si>
  <si>
    <t>H0065055</t>
  </si>
  <si>
    <t>W665274</t>
  </si>
  <si>
    <t>W0680854</t>
  </si>
  <si>
    <t xml:space="preserve"> 1:24:11 pm</t>
  </si>
  <si>
    <t>98163196N0001</t>
  </si>
  <si>
    <t>98163196N</t>
  </si>
  <si>
    <t>W665407</t>
  </si>
  <si>
    <t>W665412</t>
  </si>
  <si>
    <t>W0681422</t>
  </si>
  <si>
    <t xml:space="preserve"> 1:13:31 pm</t>
  </si>
  <si>
    <t>W665414</t>
  </si>
  <si>
    <t>S0361161</t>
  </si>
  <si>
    <t>W0682279</t>
  </si>
  <si>
    <t xml:space="preserve"> 2:12:05 pm</t>
  </si>
  <si>
    <t>W665427</t>
  </si>
  <si>
    <t>D008O561</t>
  </si>
  <si>
    <t>W0682933</t>
  </si>
  <si>
    <t>SG-564465501</t>
  </si>
  <si>
    <t>A-RM-20089999</t>
  </si>
  <si>
    <t>W665448</t>
  </si>
  <si>
    <t>S0362370</t>
  </si>
  <si>
    <t xml:space="preserve"> 5:42:47 pm</t>
  </si>
  <si>
    <t>W0682993</t>
  </si>
  <si>
    <t xml:space="preserve"> 5:41:54 pm</t>
  </si>
  <si>
    <t>W665458</t>
  </si>
  <si>
    <t>H0064942</t>
  </si>
  <si>
    <t>W0683361</t>
  </si>
  <si>
    <t xml:space="preserve"> 8:38:23 am</t>
  </si>
  <si>
    <t>250-5306-000001</t>
  </si>
  <si>
    <t>250-5306-00</t>
  </si>
  <si>
    <t>W665477</t>
  </si>
  <si>
    <t>W0683389</t>
  </si>
  <si>
    <t>W665482</t>
  </si>
  <si>
    <t>W0683404</t>
  </si>
  <si>
    <t>250-6188-000001</t>
  </si>
  <si>
    <t>250-6188-00</t>
  </si>
  <si>
    <t>W665692</t>
  </si>
  <si>
    <t>W665697</t>
  </si>
  <si>
    <t>W0683421</t>
  </si>
  <si>
    <t>260-6398-000001</t>
  </si>
  <si>
    <t>260-6398-00</t>
  </si>
  <si>
    <t>W665698</t>
  </si>
  <si>
    <t>W665503</t>
  </si>
  <si>
    <t>W0683669</t>
  </si>
  <si>
    <t xml:space="preserve"> 5:39:26 pm</t>
  </si>
  <si>
    <t>W665508</t>
  </si>
  <si>
    <t>H0064996</t>
  </si>
  <si>
    <t>W665526</t>
  </si>
  <si>
    <t>W665532</t>
  </si>
  <si>
    <t>W665534</t>
  </si>
  <si>
    <t>W665536</t>
  </si>
  <si>
    <t>W665537</t>
  </si>
  <si>
    <t>W665538</t>
  </si>
  <si>
    <t>W665539</t>
  </si>
  <si>
    <t>W665552</t>
  </si>
  <si>
    <t>W665553</t>
  </si>
  <si>
    <t>W0684028</t>
  </si>
  <si>
    <t>T09V83660</t>
  </si>
  <si>
    <t>W665554</t>
  </si>
  <si>
    <t>S0363327</t>
  </si>
  <si>
    <t>W0684061</t>
  </si>
  <si>
    <t>T20212-I</t>
  </si>
  <si>
    <t>W665555</t>
  </si>
  <si>
    <t>S0363353</t>
  </si>
  <si>
    <t>W0684083</t>
  </si>
  <si>
    <t xml:space="preserve"> 8:42:43 am</t>
  </si>
  <si>
    <t>W665562</t>
  </si>
  <si>
    <t>H0065009</t>
  </si>
  <si>
    <t>W0684084</t>
  </si>
  <si>
    <t xml:space="preserve"> 5:11:17 pm</t>
  </si>
  <si>
    <t>M0BUF4221/M0BUF4262</t>
  </si>
  <si>
    <t>W665563</t>
  </si>
  <si>
    <t>H0065010</t>
  </si>
  <si>
    <t>W0684085</t>
  </si>
  <si>
    <t>W665564</t>
  </si>
  <si>
    <t>H0065011</t>
  </si>
  <si>
    <t>W0684087</t>
  </si>
  <si>
    <t>M0BUQ9651/M0BUF4262</t>
  </si>
  <si>
    <t>W665565</t>
  </si>
  <si>
    <t>H0065013</t>
  </si>
  <si>
    <t>W665567</t>
  </si>
  <si>
    <t>W0684092</t>
  </si>
  <si>
    <t>W665568</t>
  </si>
  <si>
    <t>H0065018</t>
  </si>
  <si>
    <t>W0684093</t>
  </si>
  <si>
    <t xml:space="preserve"> 8:42:44 am</t>
  </si>
  <si>
    <t>W665569</t>
  </si>
  <si>
    <t>H0065019</t>
  </si>
  <si>
    <t>W0684095</t>
  </si>
  <si>
    <t>709898816 REVB0001</t>
  </si>
  <si>
    <t>709898816 REVB</t>
  </si>
  <si>
    <t>W665315</t>
  </si>
  <si>
    <t>H0065021</t>
  </si>
  <si>
    <t xml:space="preserve"> 5:40:08 pm</t>
  </si>
  <si>
    <t>W665570</t>
  </si>
  <si>
    <t>W665571</t>
  </si>
  <si>
    <t>W0684111</t>
  </si>
  <si>
    <t>W665575</t>
  </si>
  <si>
    <t>H0065035</t>
  </si>
  <si>
    <t>W665580</t>
  </si>
  <si>
    <t>W665581</t>
  </si>
  <si>
    <t>W665325</t>
  </si>
  <si>
    <t>W665590</t>
  </si>
  <si>
    <t>W0684278</t>
  </si>
  <si>
    <t xml:space="preserve"> 8:32:06 am</t>
  </si>
  <si>
    <t>1124-670-00002 R0001</t>
  </si>
  <si>
    <t>1124-670-00002 REVA</t>
  </si>
  <si>
    <t>M13337-GER</t>
  </si>
  <si>
    <t>W665591</t>
  </si>
  <si>
    <t>S0363467</t>
  </si>
  <si>
    <t>W0681722</t>
  </si>
  <si>
    <t>S0361304</t>
  </si>
  <si>
    <t>W0683013</t>
  </si>
  <si>
    <t>MOBU03220 /M0BUQ3220</t>
  </si>
  <si>
    <t>810287 REV4000001</t>
  </si>
  <si>
    <t>810287 REV400</t>
  </si>
  <si>
    <t>W0684126</t>
  </si>
  <si>
    <t xml:space="preserve"> 9:08:44 am</t>
  </si>
  <si>
    <t>M4N4603BGJAJ107-S248100170/F0313901</t>
  </si>
  <si>
    <t>H0065050</t>
  </si>
  <si>
    <t>W0684197</t>
  </si>
  <si>
    <t xml:space="preserve"> 2:23:47 pm</t>
  </si>
  <si>
    <t>XHX2412290116</t>
  </si>
  <si>
    <t>FSC32254SET</t>
  </si>
  <si>
    <t>1F3Y1-40009-SG0001</t>
  </si>
  <si>
    <t>1F3Y1-40009-SG</t>
  </si>
  <si>
    <t>S0363422</t>
  </si>
  <si>
    <t>W0684289</t>
  </si>
  <si>
    <t xml:space="preserve"> 8:42:27 am</t>
  </si>
  <si>
    <t>W02024/5285/XHX2410261104/80117500/XHX24911A1407/1010831</t>
  </si>
  <si>
    <t>S0363471</t>
  </si>
  <si>
    <t>W0684471</t>
  </si>
  <si>
    <t xml:space="preserve"> 5:45:11 pm</t>
  </si>
  <si>
    <t>D00CD7800/U4B16S037</t>
  </si>
  <si>
    <t>ZSA101824</t>
  </si>
  <si>
    <t>W0684472</t>
  </si>
  <si>
    <t xml:space="preserve"> 5:46:59 pm</t>
  </si>
  <si>
    <t>W0684473</t>
  </si>
  <si>
    <t>W0684474</t>
  </si>
  <si>
    <t>W0684475</t>
  </si>
  <si>
    <t xml:space="preserve"> 5:50:16 pm</t>
  </si>
  <si>
    <t>W0684476</t>
  </si>
  <si>
    <t>W0684477</t>
  </si>
  <si>
    <t>W0684478</t>
  </si>
  <si>
    <t xml:space="preserve"> 5:51:48 pm</t>
  </si>
  <si>
    <t>D00CD7800/J00KP09411525</t>
  </si>
  <si>
    <t>ZSA101826</t>
  </si>
  <si>
    <t>W0684479</t>
  </si>
  <si>
    <t>W0684480</t>
  </si>
  <si>
    <t xml:space="preserve"> 5:53:02 pm</t>
  </si>
  <si>
    <t>W0684481</t>
  </si>
  <si>
    <t xml:space="preserve"> 5:54:15 pm</t>
  </si>
  <si>
    <t>W0684482</t>
  </si>
  <si>
    <t>W0684483</t>
  </si>
  <si>
    <t>W0684484</t>
  </si>
  <si>
    <t>W665671</t>
  </si>
  <si>
    <t>W665425</t>
  </si>
  <si>
    <t>W665457</t>
  </si>
  <si>
    <t>W665464</t>
  </si>
  <si>
    <t>W665465</t>
  </si>
  <si>
    <t>W0683109</t>
  </si>
  <si>
    <t>W665467</t>
  </si>
  <si>
    <t>W665687</t>
  </si>
  <si>
    <t>W665480</t>
  </si>
  <si>
    <t>W665487</t>
  </si>
  <si>
    <t>W665514</t>
  </si>
  <si>
    <t>W665519</t>
  </si>
  <si>
    <t>W665525</t>
  </si>
  <si>
    <t>W665573</t>
  </si>
  <si>
    <t>W665576</t>
  </si>
  <si>
    <t>W0684127</t>
  </si>
  <si>
    <t xml:space="preserve"> 8:30:45 am</t>
  </si>
  <si>
    <t>W665578</t>
  </si>
  <si>
    <t>H0065051</t>
  </si>
  <si>
    <t>W665583</t>
  </si>
  <si>
    <t>W665593</t>
  </si>
  <si>
    <t>W665594</t>
  </si>
  <si>
    <t>W0681417</t>
  </si>
  <si>
    <t xml:space="preserve"> 5:25:04 pm</t>
  </si>
  <si>
    <t>J00TP8740</t>
  </si>
  <si>
    <t>S0361157</t>
  </si>
  <si>
    <t>W0684130</t>
  </si>
  <si>
    <t xml:space="preserve"> 9:02:39 am</t>
  </si>
  <si>
    <t>5307412-03-03-09/5307501-02-02-10/5307501-02-03-04</t>
  </si>
  <si>
    <t>H0065054</t>
  </si>
  <si>
    <t>W0684390</t>
  </si>
  <si>
    <t xml:space="preserve"> 2:08:14 pm</t>
  </si>
  <si>
    <t>5180-01120001</t>
  </si>
  <si>
    <t>5180-0112</t>
  </si>
  <si>
    <t>S0363655</t>
  </si>
  <si>
    <t>W665669</t>
  </si>
  <si>
    <t>W665674</t>
  </si>
  <si>
    <t>W665461</t>
  </si>
  <si>
    <t>W665462</t>
  </si>
  <si>
    <t>W665463</t>
  </si>
  <si>
    <t>W665466</t>
  </si>
  <si>
    <t>W665481</t>
  </si>
  <si>
    <t>W665694</t>
  </si>
  <si>
    <t>W665496</t>
  </si>
  <si>
    <t>W665504</t>
  </si>
  <si>
    <t>W665507</t>
  </si>
  <si>
    <t>W665527</t>
  </si>
  <si>
    <t>W665566</t>
  </si>
  <si>
    <t>W665582</t>
  </si>
  <si>
    <t>W665584</t>
  </si>
  <si>
    <t>W665585</t>
  </si>
  <si>
    <t>W665586</t>
  </si>
  <si>
    <t>W665587</t>
  </si>
  <si>
    <t>W665592</t>
  </si>
  <si>
    <t>W665597</t>
  </si>
  <si>
    <t>W665598</t>
  </si>
  <si>
    <t>W665599</t>
  </si>
  <si>
    <t>W0681303</t>
  </si>
  <si>
    <t>S0361079</t>
  </si>
  <si>
    <t>W0683246</t>
  </si>
  <si>
    <t xml:space="preserve"> 8:35:49 am</t>
  </si>
  <si>
    <t>M0BTP6732</t>
  </si>
  <si>
    <t>SSC32353</t>
  </si>
  <si>
    <t>803202 INDEX 020001</t>
  </si>
  <si>
    <t>803202 INDEX 02</t>
  </si>
  <si>
    <t>S0362657</t>
  </si>
  <si>
    <t xml:space="preserve"> 2:35:48 pm</t>
  </si>
  <si>
    <t>D008O1730/D008O0581</t>
  </si>
  <si>
    <t xml:space="preserve"> 3:05:28 pm</t>
  </si>
  <si>
    <t>D008S1011/D008O0920</t>
  </si>
  <si>
    <t>W0683703</t>
  </si>
  <si>
    <t xml:space="preserve"> 1:49:22 pm</t>
  </si>
  <si>
    <t>260-6469-000001</t>
  </si>
  <si>
    <t>260-6469-00</t>
  </si>
  <si>
    <t xml:space="preserve"> 2:58:29 pm</t>
  </si>
  <si>
    <t>W665679</t>
  </si>
  <si>
    <t>W665684</t>
  </si>
  <si>
    <t>W665688</t>
  </si>
  <si>
    <t>W665689</t>
  </si>
  <si>
    <t>W0683397</t>
  </si>
  <si>
    <t>W665691</t>
  </si>
  <si>
    <t>W0683401</t>
  </si>
  <si>
    <t>260-6467-000001</t>
  </si>
  <si>
    <t>260-6467-00</t>
  </si>
  <si>
    <t>W665488</t>
  </si>
  <si>
    <t>W665513</t>
  </si>
  <si>
    <t>W665557</t>
  </si>
  <si>
    <t>W665558</t>
  </si>
  <si>
    <t>W665559</t>
  </si>
  <si>
    <t>W665595</t>
  </si>
  <si>
    <t>W0681931</t>
  </si>
  <si>
    <t xml:space="preserve"> 2:13:48 pm</t>
  </si>
  <si>
    <t>S0361419</t>
  </si>
  <si>
    <t>W0682856</t>
  </si>
  <si>
    <t xml:space="preserve"> 2:29:49 pm</t>
  </si>
  <si>
    <t>M0BUR8614</t>
  </si>
  <si>
    <t>H0064924</t>
  </si>
  <si>
    <t>W0683382</t>
  </si>
  <si>
    <t xml:space="preserve"> 4:36:54 pm</t>
  </si>
  <si>
    <t>U4308S028</t>
  </si>
  <si>
    <t>D14526</t>
  </si>
  <si>
    <t>LABF10040001</t>
  </si>
  <si>
    <t>LABF1004</t>
  </si>
  <si>
    <t>W0683410</t>
  </si>
  <si>
    <t>PP01</t>
  </si>
  <si>
    <t>66N</t>
  </si>
  <si>
    <t>W0684612</t>
  </si>
  <si>
    <t xml:space="preserve"> 8:42:25 am</t>
  </si>
  <si>
    <t>M4B4603BGJAJ117-S248100141/F0313901</t>
  </si>
  <si>
    <t>H0065122</t>
  </si>
  <si>
    <t>W0684613</t>
  </si>
  <si>
    <t>H0065123</t>
  </si>
  <si>
    <t>W665666</t>
  </si>
  <si>
    <t>W665683</t>
  </si>
  <si>
    <t>W665686</t>
  </si>
  <si>
    <t xml:space="preserve"> 2:14:38 pm</t>
  </si>
  <si>
    <t>W0683387</t>
  </si>
  <si>
    <t>W665690</t>
  </si>
  <si>
    <t>W665615</t>
  </si>
  <si>
    <t>W665662</t>
  </si>
  <si>
    <t>W665663</t>
  </si>
  <si>
    <t>W665596</t>
  </si>
  <si>
    <t>W665600</t>
  </si>
  <si>
    <t>W665601</t>
  </si>
  <si>
    <t>W0677757</t>
  </si>
  <si>
    <t>J00WA5520/J00YE5391</t>
  </si>
  <si>
    <t>BC31261</t>
  </si>
  <si>
    <t>Z512-M0001</t>
  </si>
  <si>
    <t>Z512-M</t>
  </si>
  <si>
    <t>S0356569</t>
  </si>
  <si>
    <t>W0683667</t>
  </si>
  <si>
    <t xml:space="preserve"> 5:19:18 pm</t>
  </si>
  <si>
    <t>M0BUQ9671</t>
  </si>
  <si>
    <t>H0064994</t>
  </si>
  <si>
    <t>W0684081</t>
  </si>
  <si>
    <t xml:space="preserve"> 2:49:55 pm</t>
  </si>
  <si>
    <t>U1022S022/U1001S038</t>
  </si>
  <si>
    <t>FSC25495</t>
  </si>
  <si>
    <t>BL 8X51MM0001</t>
  </si>
  <si>
    <t>BL 8X51MM</t>
  </si>
  <si>
    <t>S0363377</t>
  </si>
  <si>
    <t>W0684604</t>
  </si>
  <si>
    <t xml:space="preserve"> 8:44:44 am</t>
  </si>
  <si>
    <t>H0065114</t>
  </si>
  <si>
    <t>W0684605</t>
  </si>
  <si>
    <t>H0065115</t>
  </si>
  <si>
    <t>W0684615</t>
  </si>
  <si>
    <t xml:space="preserve"> 8:43:49 am</t>
  </si>
  <si>
    <t>M4B4603BGJAJ110-S248100241/F0313901/E1011916</t>
  </si>
  <si>
    <t>H0065125</t>
  </si>
  <si>
    <t>W665797</t>
  </si>
  <si>
    <t>W0684794</t>
  </si>
  <si>
    <t xml:space="preserve"> 2:47:27 pm</t>
  </si>
  <si>
    <t>3UB55-800010001</t>
  </si>
  <si>
    <t>3UB55-80001</t>
  </si>
  <si>
    <t>S0363900</t>
  </si>
  <si>
    <t>Machine Name</t>
  </si>
  <si>
    <t>Brotech DF330</t>
  </si>
  <si>
    <t xml:space="preserve">Brotech DF330 </t>
  </si>
  <si>
    <t>HDS</t>
  </si>
  <si>
    <t>SANKI SD-300 Intermittent</t>
  </si>
  <si>
    <t>FSK 520</t>
  </si>
  <si>
    <t>Baby Sanki</t>
  </si>
  <si>
    <t>Fujishiko UDP-5000</t>
  </si>
  <si>
    <t>Sanki 300 Intermittent</t>
  </si>
  <si>
    <t>Taiyo</t>
  </si>
  <si>
    <t>SANKI</t>
  </si>
  <si>
    <t>Vorey Digital Cut</t>
  </si>
  <si>
    <t>Polly Digital Cut</t>
  </si>
  <si>
    <t>Sanki SDR300</t>
  </si>
  <si>
    <t>Polly</t>
  </si>
  <si>
    <t>Xeikon 3500</t>
  </si>
  <si>
    <t>POLLY</t>
  </si>
  <si>
    <t>OKI</t>
  </si>
  <si>
    <t>SYSCO</t>
  </si>
  <si>
    <t>Luster AOI</t>
  </si>
  <si>
    <t>Sanki SKP250 Full Rotary</t>
  </si>
  <si>
    <t>FSK SR520</t>
  </si>
  <si>
    <t>FSK B100</t>
  </si>
  <si>
    <t>Lintec Intermittent</t>
  </si>
  <si>
    <t>HDS 3</t>
  </si>
  <si>
    <t xml:space="preserve">Fujishiko </t>
  </si>
  <si>
    <t>Laser</t>
  </si>
  <si>
    <t>HDS 8</t>
  </si>
  <si>
    <t>Slitting Master</t>
  </si>
  <si>
    <t>Brotech</t>
  </si>
  <si>
    <t>Hadesheng</t>
  </si>
  <si>
    <t>HP Indigo 6900</t>
  </si>
  <si>
    <t>Fujishoko</t>
  </si>
  <si>
    <t>Sanki</t>
  </si>
  <si>
    <t xml:space="preserve">Sanki </t>
  </si>
  <si>
    <t>HP Indigo 6800</t>
  </si>
  <si>
    <t>Zebra</t>
  </si>
  <si>
    <t xml:space="preserve">Hadesheng 12 stn HDS </t>
  </si>
  <si>
    <t>AOI Slitter (iPolly Intelligence</t>
  </si>
  <si>
    <t>Row Labels</t>
  </si>
  <si>
    <t>Sum of Printed Quantity</t>
  </si>
  <si>
    <t>Sum of QC Approved Quantity</t>
  </si>
  <si>
    <t>Count of Process No.</t>
  </si>
  <si>
    <t>Column Labels</t>
  </si>
  <si>
    <t>(All)</t>
  </si>
  <si>
    <t>Average Speed</t>
  </si>
  <si>
    <t>30m/min</t>
  </si>
  <si>
    <t>mm</t>
  </si>
  <si>
    <t>Production Output</t>
  </si>
  <si>
    <t>Filter: Date Completed: 30/04/25</t>
  </si>
  <si>
    <t>W0682857</t>
  </si>
  <si>
    <t xml:space="preserve"> 8:48:54 am</t>
  </si>
  <si>
    <t>M0BTV4703</t>
  </si>
  <si>
    <t>H0064925</t>
  </si>
  <si>
    <t>W0683931</t>
  </si>
  <si>
    <t xml:space="preserve"> 8:47:27 am</t>
  </si>
  <si>
    <t>S0363207</t>
  </si>
  <si>
    <t>W0683952</t>
  </si>
  <si>
    <t xml:space="preserve"> 8:51:04 am</t>
  </si>
  <si>
    <t>S0363228</t>
  </si>
  <si>
    <t>W0684044</t>
  </si>
  <si>
    <t xml:space="preserve"> 8:48:47 am</t>
  </si>
  <si>
    <t>3JB27-800010001</t>
  </si>
  <si>
    <t>3JB27-80001</t>
  </si>
  <si>
    <t>S0363335</t>
  </si>
  <si>
    <t>W0684290</t>
  </si>
  <si>
    <t>W02024/5285/80117500/XHX24911A1407/XHX2410261104/1001653</t>
  </si>
  <si>
    <t>S0363472</t>
  </si>
  <si>
    <t>W0684488</t>
  </si>
  <si>
    <t xml:space="preserve"> 9:30:46 am</t>
  </si>
  <si>
    <t>U3117S008/BYA003-02</t>
  </si>
  <si>
    <t>D22523</t>
  </si>
  <si>
    <t>AC0003740001</t>
  </si>
  <si>
    <t>AC000374</t>
  </si>
  <si>
    <t>T20287</t>
  </si>
  <si>
    <t>S0363758</t>
  </si>
  <si>
    <t>W0684491</t>
  </si>
  <si>
    <t>SG-5317311 01</t>
  </si>
  <si>
    <t>BC01602</t>
  </si>
  <si>
    <t>VERIFIED LABEL0001</t>
  </si>
  <si>
    <t>VERIFIED LABEL</t>
  </si>
  <si>
    <t>ZSA101827</t>
  </si>
  <si>
    <t>W0684504</t>
  </si>
  <si>
    <t xml:space="preserve"> 8:42:02 am</t>
  </si>
  <si>
    <t>BC30581</t>
  </si>
  <si>
    <t>SOLVENT WASTE-MA0001</t>
  </si>
  <si>
    <t>SOLVENT WASTE-MAEH</t>
  </si>
  <si>
    <t>S0363763</t>
  </si>
  <si>
    <t>W0684557</t>
  </si>
  <si>
    <t xml:space="preserve"> 8:46:04 am</t>
  </si>
  <si>
    <t>FSC32057</t>
  </si>
  <si>
    <t>S0363802</t>
  </si>
  <si>
    <t>W0684558</t>
  </si>
  <si>
    <t xml:space="preserve"> 8:47:32 am</t>
  </si>
  <si>
    <t>S0363803</t>
  </si>
  <si>
    <t>W0684608</t>
  </si>
  <si>
    <t xml:space="preserve"> 8:52:24 am</t>
  </si>
  <si>
    <t>H0065118</t>
  </si>
  <si>
    <t>W0684702</t>
  </si>
  <si>
    <t>3830U7060/U5124S154</t>
  </si>
  <si>
    <t>S0363849</t>
  </si>
  <si>
    <t>W665904</t>
  </si>
  <si>
    <t>W665915</t>
  </si>
  <si>
    <t>W665916</t>
  </si>
  <si>
    <t>W665922</t>
  </si>
  <si>
    <t>W0682558</t>
  </si>
  <si>
    <t xml:space="preserve"> 8:51:32 am</t>
  </si>
  <si>
    <t>W665923</t>
  </si>
  <si>
    <t>H0064891</t>
  </si>
  <si>
    <t>W665964</t>
  </si>
  <si>
    <t>W665965</t>
  </si>
  <si>
    <t>W665975</t>
  </si>
  <si>
    <t>W665977</t>
  </si>
  <si>
    <t>W665978</t>
  </si>
  <si>
    <t>W665981</t>
  </si>
  <si>
    <t>W665982</t>
  </si>
  <si>
    <t>W665987</t>
  </si>
  <si>
    <t>W665990</t>
  </si>
  <si>
    <t>W666000</t>
  </si>
  <si>
    <t>W666007</t>
  </si>
  <si>
    <t>W666008</t>
  </si>
  <si>
    <t>W666009</t>
  </si>
  <si>
    <t>W666017</t>
  </si>
  <si>
    <t>W666018</t>
  </si>
  <si>
    <t>W666019</t>
  </si>
  <si>
    <t>W666020</t>
  </si>
  <si>
    <t>W666028</t>
  </si>
  <si>
    <t>W666039</t>
  </si>
  <si>
    <t>W0683942</t>
  </si>
  <si>
    <t xml:space="preserve"> 2:12:44 pm</t>
  </si>
  <si>
    <t>W666040</t>
  </si>
  <si>
    <t>S0363217</t>
  </si>
  <si>
    <t>W666043</t>
  </si>
  <si>
    <t>W666060</t>
  </si>
  <si>
    <t>W666069</t>
  </si>
  <si>
    <t>W666073</t>
  </si>
  <si>
    <t>W666074</t>
  </si>
  <si>
    <t>W666088</t>
  </si>
  <si>
    <t>W666090</t>
  </si>
  <si>
    <t>W666092</t>
  </si>
  <si>
    <t>W666103</t>
  </si>
  <si>
    <t>W666104</t>
  </si>
  <si>
    <t>W666106</t>
  </si>
  <si>
    <t>W666107</t>
  </si>
  <si>
    <t>W666126</t>
  </si>
  <si>
    <t>W666127</t>
  </si>
  <si>
    <t>W666128</t>
  </si>
  <si>
    <t>W666130</t>
  </si>
  <si>
    <t>W0684518</t>
  </si>
  <si>
    <t xml:space="preserve"> 4:31:13 pm</t>
  </si>
  <si>
    <t>3082510U9/2968379-001</t>
  </si>
  <si>
    <t>W665827</t>
  </si>
  <si>
    <t>W666135</t>
  </si>
  <si>
    <t>W666140</t>
  </si>
  <si>
    <t>W0684545</t>
  </si>
  <si>
    <t xml:space="preserve"> 8:46:58 am</t>
  </si>
  <si>
    <t>W666142</t>
  </si>
  <si>
    <t>S0363786</t>
  </si>
  <si>
    <t>W666153</t>
  </si>
  <si>
    <t>W666154</t>
  </si>
  <si>
    <t>W666155</t>
  </si>
  <si>
    <t>W666156</t>
  </si>
  <si>
    <t>W666157</t>
  </si>
  <si>
    <t>W666180</t>
  </si>
  <si>
    <t>W666184</t>
  </si>
  <si>
    <t>W666187</t>
  </si>
  <si>
    <t>W666193</t>
  </si>
  <si>
    <t>W666195</t>
  </si>
  <si>
    <t>W666198</t>
  </si>
  <si>
    <t>W0684748</t>
  </si>
  <si>
    <t xml:space="preserve"> 8:35:17 am</t>
  </si>
  <si>
    <t>P1A0113 20001</t>
  </si>
  <si>
    <t>P1A0113 2</t>
  </si>
  <si>
    <t>W666199</t>
  </si>
  <si>
    <t>S0363868</t>
  </si>
  <si>
    <t>W0684749</t>
  </si>
  <si>
    <t xml:space="preserve"> 8:33:12 am</t>
  </si>
  <si>
    <t>P1A0118 20001</t>
  </si>
  <si>
    <t>P1A0118 2</t>
  </si>
  <si>
    <t>W666200</t>
  </si>
  <si>
    <t>W0684751</t>
  </si>
  <si>
    <t xml:space="preserve"> 8:34:06 am</t>
  </si>
  <si>
    <t>SG-5642459-01</t>
  </si>
  <si>
    <t>P1A01720001</t>
  </si>
  <si>
    <t>P1A0172</t>
  </si>
  <si>
    <t>W666201</t>
  </si>
  <si>
    <t>W666204</t>
  </si>
  <si>
    <t>Filter: Date Completed: 29/04/25</t>
  </si>
  <si>
    <t>W0677809</t>
  </si>
  <si>
    <t xml:space="preserve"> 5:02:52 pm</t>
  </si>
  <si>
    <t>BZC063-07</t>
  </si>
  <si>
    <t>KT-200-O0001</t>
  </si>
  <si>
    <t>KT-200-O</t>
  </si>
  <si>
    <t>W0677810</t>
  </si>
  <si>
    <t xml:space="preserve"> 8:51:16 am</t>
  </si>
  <si>
    <t>KT-200-R0001</t>
  </si>
  <si>
    <t>KT-200-R</t>
  </si>
  <si>
    <t>W0681747</t>
  </si>
  <si>
    <t xml:space="preserve"> 8:43:35 am</t>
  </si>
  <si>
    <t>S0361329</t>
  </si>
  <si>
    <t>W0682975</t>
  </si>
  <si>
    <t xml:space="preserve"> 1:25:42 pm</t>
  </si>
  <si>
    <t>CHAMP SQ-ORANGE0001</t>
  </si>
  <si>
    <t>CHAMP SQ-ORANGE</t>
  </si>
  <si>
    <t>W0683943</t>
  </si>
  <si>
    <t xml:space="preserve"> 8:35:33 am</t>
  </si>
  <si>
    <t>S0363218</t>
  </si>
  <si>
    <t>W0684046</t>
  </si>
  <si>
    <t xml:space="preserve"> 2:12:38 pm</t>
  </si>
  <si>
    <t>10620258003/10620258008/10620258001</t>
  </si>
  <si>
    <t>S0363337</t>
  </si>
  <si>
    <t>W0684241</t>
  </si>
  <si>
    <t>10620258078/10620258079/10620258077</t>
  </si>
  <si>
    <t>3YP42-80009-FT0001</t>
  </si>
  <si>
    <t>3YP42-80009-FT</t>
  </si>
  <si>
    <t>S0363448</t>
  </si>
  <si>
    <t>W0684242</t>
  </si>
  <si>
    <t xml:space="preserve"> 8:39:41 am</t>
  </si>
  <si>
    <t>S0363449</t>
  </si>
  <si>
    <t>W0684246</t>
  </si>
  <si>
    <t xml:space="preserve"> 8:37:46 am</t>
  </si>
  <si>
    <t>S0363451</t>
  </si>
  <si>
    <t>W0684267</t>
  </si>
  <si>
    <t>S0363452</t>
  </si>
  <si>
    <t>W0684270</t>
  </si>
  <si>
    <t xml:space="preserve"> 8:36:45 am</t>
  </si>
  <si>
    <t>S0363454</t>
  </si>
  <si>
    <t>W0684271</t>
  </si>
  <si>
    <t xml:space="preserve"> 8:41:29 am</t>
  </si>
  <si>
    <t>N9J90-80007-FT0001</t>
  </si>
  <si>
    <t>N9J90-80007-FT</t>
  </si>
  <si>
    <t>S0363455</t>
  </si>
  <si>
    <t>W0684280</t>
  </si>
  <si>
    <t xml:space="preserve"> 8:34:30 am</t>
  </si>
  <si>
    <t>S0363463</t>
  </si>
  <si>
    <t>W0684282</t>
  </si>
  <si>
    <t>S0363465</t>
  </si>
  <si>
    <t>W0684632</t>
  </si>
  <si>
    <t xml:space="preserve"> 8:50:07 am</t>
  </si>
  <si>
    <t>M4B4A05BGJCJ103-S24Y100108/F0313901</t>
  </si>
  <si>
    <t>H0065141</t>
  </si>
  <si>
    <t>W665895</t>
  </si>
  <si>
    <t>W665896</t>
  </si>
  <si>
    <t>W665901</t>
  </si>
  <si>
    <t>W665905</t>
  </si>
  <si>
    <t>W665911</t>
  </si>
  <si>
    <t>W665927</t>
  </si>
  <si>
    <t>W665929</t>
  </si>
  <si>
    <t>W665950</t>
  </si>
  <si>
    <t>W665961</t>
  </si>
  <si>
    <t>W665985</t>
  </si>
  <si>
    <t>W665986</t>
  </si>
  <si>
    <t>W665989</t>
  </si>
  <si>
    <t>W666010</t>
  </si>
  <si>
    <t>W666012</t>
  </si>
  <si>
    <t>W666013</t>
  </si>
  <si>
    <t>W666015</t>
  </si>
  <si>
    <t>W666016</t>
  </si>
  <si>
    <t>W0683829</t>
  </si>
  <si>
    <t xml:space="preserve"> 4:14:56 pm</t>
  </si>
  <si>
    <t>JOOWA46211525/JOOY05760</t>
  </si>
  <si>
    <t>R18131-US-9001</t>
  </si>
  <si>
    <t>W666021</t>
  </si>
  <si>
    <t>S0363134</t>
  </si>
  <si>
    <t>W666037</t>
  </si>
  <si>
    <t>W666038</t>
  </si>
  <si>
    <t>W666048</t>
  </si>
  <si>
    <t>W666049</t>
  </si>
  <si>
    <t>W666051</t>
  </si>
  <si>
    <t>W666063</t>
  </si>
  <si>
    <t>W666066</t>
  </si>
  <si>
    <t>W666067</t>
  </si>
  <si>
    <t>W666072</t>
  </si>
  <si>
    <t>W666077</t>
  </si>
  <si>
    <t>W666078</t>
  </si>
  <si>
    <t>W666079</t>
  </si>
  <si>
    <t>W666084</t>
  </si>
  <si>
    <t>W666085</t>
  </si>
  <si>
    <t>W666097</t>
  </si>
  <si>
    <t>W666100</t>
  </si>
  <si>
    <t>W0684432</t>
  </si>
  <si>
    <t xml:space="preserve"> 5:13:49 pm</t>
  </si>
  <si>
    <t>SG-5440080-01</t>
  </si>
  <si>
    <t>STOCK LBL-45X700001</t>
  </si>
  <si>
    <t>STOCK LBL-45X70</t>
  </si>
  <si>
    <t>W666108</t>
  </si>
  <si>
    <t>ZSA101825</t>
  </si>
  <si>
    <t>W666129</t>
  </si>
  <si>
    <t>W666152</t>
  </si>
  <si>
    <t>W666160</t>
  </si>
  <si>
    <t>W666165</t>
  </si>
  <si>
    <t>W666167</t>
  </si>
  <si>
    <t>W666169</t>
  </si>
  <si>
    <t>W666170</t>
  </si>
  <si>
    <t>W666173</t>
  </si>
  <si>
    <t>W666177</t>
  </si>
  <si>
    <t>W666179</t>
  </si>
  <si>
    <t>W666181</t>
  </si>
  <si>
    <t>W666186</t>
  </si>
  <si>
    <t>W666188</t>
  </si>
  <si>
    <t>W666190</t>
  </si>
  <si>
    <t>W666194</t>
  </si>
  <si>
    <t>Filter: Date Completed: 28/04/25</t>
  </si>
  <si>
    <t>W0683933</t>
  </si>
  <si>
    <t xml:space="preserve"> 8:44:52 am</t>
  </si>
  <si>
    <t>10620258081/10620258080/10620258078</t>
  </si>
  <si>
    <t>CZ106-80022-FT0001</t>
  </si>
  <si>
    <t>CZ106-80022-FT</t>
  </si>
  <si>
    <t>S0363209</t>
  </si>
  <si>
    <t>W0683938</t>
  </si>
  <si>
    <t xml:space="preserve"> 8:45:41 am</t>
  </si>
  <si>
    <t>N9J89-80007-BH180001</t>
  </si>
  <si>
    <t>N9J89-80007-BH184</t>
  </si>
  <si>
    <t>S0363213</t>
  </si>
  <si>
    <t>W0683941</t>
  </si>
  <si>
    <t xml:space="preserve"> 1:57:05 pm</t>
  </si>
  <si>
    <t>T6N03-80018-FT0001</t>
  </si>
  <si>
    <t>T6N03-80018-FT</t>
  </si>
  <si>
    <t>S0363216</t>
  </si>
  <si>
    <t>W0683953</t>
  </si>
  <si>
    <t xml:space="preserve"> 8:40:58 am</t>
  </si>
  <si>
    <t>N9J92-80007-FT0001</t>
  </si>
  <si>
    <t>N9J92-80007-FT</t>
  </si>
  <si>
    <t>S0363229</t>
  </si>
  <si>
    <t>W0684041</t>
  </si>
  <si>
    <t xml:space="preserve"> 8:40:00 am</t>
  </si>
  <si>
    <t>S0363332</t>
  </si>
  <si>
    <t>W0684053</t>
  </si>
  <si>
    <t xml:space="preserve"> 3:54:54 pm</t>
  </si>
  <si>
    <t>10620258075/10620258073</t>
  </si>
  <si>
    <t>S0363342</t>
  </si>
  <si>
    <t>W0684056</t>
  </si>
  <si>
    <t xml:space="preserve"> 8:36:54 am</t>
  </si>
  <si>
    <t>S0363345</t>
  </si>
  <si>
    <t>W0684057</t>
  </si>
  <si>
    <t>3UB28-800030001</t>
  </si>
  <si>
    <t>3UB28-80003</t>
  </si>
  <si>
    <t>S0363351</t>
  </si>
  <si>
    <t>W0684269</t>
  </si>
  <si>
    <t xml:space="preserve"> 8:42:03 am</t>
  </si>
  <si>
    <t>S0363453</t>
  </si>
  <si>
    <t>W0684273</t>
  </si>
  <si>
    <t xml:space="preserve"> 8:42:58 am</t>
  </si>
  <si>
    <t>N9J91-80007-FT0001</t>
  </si>
  <si>
    <t>N9J91-80007-FT</t>
  </si>
  <si>
    <t>S0363457</t>
  </si>
  <si>
    <t>W0684311</t>
  </si>
  <si>
    <t>W0684505</t>
  </si>
  <si>
    <t xml:space="preserve"> 9:48:25 am</t>
  </si>
  <si>
    <t>D008O1730/D008O0920/D008O0680/D00AE81801525</t>
  </si>
  <si>
    <t>S0363764</t>
  </si>
  <si>
    <t>W0684512</t>
  </si>
  <si>
    <t xml:space="preserve"> 2:40:48 pm</t>
  </si>
  <si>
    <t>S0363769</t>
  </si>
  <si>
    <t>W665914</t>
  </si>
  <si>
    <t>W665917</t>
  </si>
  <si>
    <t>W665920</t>
  </si>
  <si>
    <t>W665947</t>
  </si>
  <si>
    <t>W665954</t>
  </si>
  <si>
    <t>W665956</t>
  </si>
  <si>
    <t>W665960</t>
  </si>
  <si>
    <t>W665968</t>
  </si>
  <si>
    <t>W665980</t>
  </si>
  <si>
    <t>W665996</t>
  </si>
  <si>
    <t>W665998</t>
  </si>
  <si>
    <t>W666001</t>
  </si>
  <si>
    <t>W666002</t>
  </si>
  <si>
    <t>W666022</t>
  </si>
  <si>
    <t>W666023</t>
  </si>
  <si>
    <t>W666024</t>
  </si>
  <si>
    <t>W666025</t>
  </si>
  <si>
    <t>W0684042</t>
  </si>
  <si>
    <t>W666045</t>
  </si>
  <si>
    <t>S0363333</t>
  </si>
  <si>
    <t>W0684043</t>
  </si>
  <si>
    <t>W666046</t>
  </si>
  <si>
    <t>S0363334</t>
  </si>
  <si>
    <t>W666050</t>
  </si>
  <si>
    <t>W666054</t>
  </si>
  <si>
    <t>W666055</t>
  </si>
  <si>
    <t>W666081</t>
  </si>
  <si>
    <t>W666087</t>
  </si>
  <si>
    <t>W666095</t>
  </si>
  <si>
    <t>W0684433</t>
  </si>
  <si>
    <t>SG-5465648-01</t>
  </si>
  <si>
    <t>STOCK TAKE-40MMD0001</t>
  </si>
  <si>
    <t>STOCK TAKE-40MMDIA</t>
  </si>
  <si>
    <t>W666109</t>
  </si>
  <si>
    <t>W666110</t>
  </si>
  <si>
    <t>W666111</t>
  </si>
  <si>
    <t>W666112</t>
  </si>
  <si>
    <t>W666113</t>
  </si>
  <si>
    <t>W666114</t>
  </si>
  <si>
    <t>W666115</t>
  </si>
  <si>
    <t>W666116</t>
  </si>
  <si>
    <t>W666117</t>
  </si>
  <si>
    <t>W666118</t>
  </si>
  <si>
    <t>W666119</t>
  </si>
  <si>
    <t>W666120</t>
  </si>
  <si>
    <t>W666122</t>
  </si>
  <si>
    <t>W666123</t>
  </si>
  <si>
    <t>W666124</t>
  </si>
  <si>
    <t>W0684485</t>
  </si>
  <si>
    <t xml:space="preserve"> 9:12:32 am</t>
  </si>
  <si>
    <t>J00D31560</t>
  </si>
  <si>
    <t>W666125</t>
  </si>
  <si>
    <t>S0363755</t>
  </si>
  <si>
    <t>W666131</t>
  </si>
  <si>
    <t>W666132</t>
  </si>
  <si>
    <t>W666133</t>
  </si>
  <si>
    <t>W666139</t>
  </si>
  <si>
    <t>W0684541</t>
  </si>
  <si>
    <t xml:space="preserve"> 8:39:20 am</t>
  </si>
  <si>
    <t>3830U7060/U4A04S213</t>
  </si>
  <si>
    <t>W666141</t>
  </si>
  <si>
    <t>S0363781</t>
  </si>
  <si>
    <t>W666143</t>
  </si>
  <si>
    <t>W666144</t>
  </si>
  <si>
    <t>W666171</t>
  </si>
  <si>
    <t>Filter: Date Completed: 26/04/25</t>
  </si>
  <si>
    <t xml:space="preserve"> 4:09:09 pm</t>
  </si>
  <si>
    <t xml:space="preserve"> 4:09:47 pm</t>
  </si>
  <si>
    <t>W665898</t>
  </si>
  <si>
    <t>W665907</t>
  </si>
  <si>
    <t>W665949</t>
  </si>
  <si>
    <t>W665976</t>
  </si>
  <si>
    <t>W665994</t>
  </si>
  <si>
    <t>W666036</t>
  </si>
  <si>
    <t>W666064</t>
  </si>
  <si>
    <t>W666098</t>
  </si>
  <si>
    <t>W0683515</t>
  </si>
  <si>
    <t xml:space="preserve"> 2:27:54 pm</t>
  </si>
  <si>
    <t>D008O0561/D008O0591</t>
  </si>
  <si>
    <t>FDC31616</t>
  </si>
  <si>
    <t>S0362941</t>
  </si>
  <si>
    <t>W0684055</t>
  </si>
  <si>
    <t xml:space="preserve"> 1:54:31 pm</t>
  </si>
  <si>
    <t>3YM63-80017-FT0001</t>
  </si>
  <si>
    <t>3YM63-80017-FT</t>
  </si>
  <si>
    <t>S0363344</t>
  </si>
  <si>
    <t>W665921</t>
  </si>
  <si>
    <t>W665953</t>
  </si>
  <si>
    <t>W666047</t>
  </si>
  <si>
    <t>Filter: Date Completed: 24/04/25</t>
  </si>
  <si>
    <t>W0683929</t>
  </si>
  <si>
    <t xml:space="preserve"> 8:39:31 am</t>
  </si>
  <si>
    <t>10620258011/10620258005/10620258006</t>
  </si>
  <si>
    <t>S0363205</t>
  </si>
  <si>
    <t>W0683934</t>
  </si>
  <si>
    <t>S0363210</t>
  </si>
  <si>
    <t>W0683935</t>
  </si>
  <si>
    <t xml:space="preserve"> 8:35:40 am</t>
  </si>
  <si>
    <t>S0363211</t>
  </si>
  <si>
    <t>W0683936</t>
  </si>
  <si>
    <t>S0363212</t>
  </si>
  <si>
    <t>W0683939</t>
  </si>
  <si>
    <t xml:space="preserve"> 8:40:28 am</t>
  </si>
  <si>
    <t>S0363214</t>
  </si>
  <si>
    <t>W0683945</t>
  </si>
  <si>
    <t>CH561-80123-FT0001</t>
  </si>
  <si>
    <t>CH561-80123-FT</t>
  </si>
  <si>
    <t>S0363219</t>
  </si>
  <si>
    <t>W0683946</t>
  </si>
  <si>
    <t xml:space="preserve"> 8:38:31 am</t>
  </si>
  <si>
    <t>S0363220</t>
  </si>
  <si>
    <t>W0683947</t>
  </si>
  <si>
    <t xml:space="preserve"> 8:37:37 am</t>
  </si>
  <si>
    <t>T6N04-80018-FT0001</t>
  </si>
  <si>
    <t>T6N04-80018-FT</t>
  </si>
  <si>
    <t>S0363221</t>
  </si>
  <si>
    <t>W0683951</t>
  </si>
  <si>
    <t xml:space="preserve"> 8:41:26 am</t>
  </si>
  <si>
    <t>S0363227</t>
  </si>
  <si>
    <t>W665951</t>
  </si>
  <si>
    <t>W665957</t>
  </si>
  <si>
    <t>W665973</t>
  </si>
  <si>
    <t>W665992</t>
  </si>
  <si>
    <t>W666029</t>
  </si>
  <si>
    <t xml:space="preserve"> 9:30:51 am</t>
  </si>
  <si>
    <t>10620258076/10620258074</t>
  </si>
  <si>
    <t>W666068</t>
  </si>
  <si>
    <t>W666070</t>
  </si>
  <si>
    <t>W666086</t>
  </si>
  <si>
    <t>W666096</t>
  </si>
  <si>
    <t>Filter: Date Completed: 23/04/25</t>
  </si>
  <si>
    <t>W0683948</t>
  </si>
  <si>
    <t>1062058084/10620258083</t>
  </si>
  <si>
    <t>S0363224</t>
  </si>
  <si>
    <t>W665897</t>
  </si>
  <si>
    <t>W665906</t>
  </si>
  <si>
    <t>W665924</t>
  </si>
  <si>
    <t>W665925</t>
  </si>
  <si>
    <t>W665983</t>
  </si>
  <si>
    <t>W0683717</t>
  </si>
  <si>
    <t>24B2613</t>
  </si>
  <si>
    <t>CCL/0064/00320001</t>
  </si>
  <si>
    <t>CCL/0064/0032</t>
  </si>
  <si>
    <t>W665999</t>
  </si>
  <si>
    <t>S0363078</t>
  </si>
  <si>
    <t>W666031</t>
  </si>
  <si>
    <t>W666035</t>
  </si>
  <si>
    <t>W666061</t>
  </si>
  <si>
    <t>W666062</t>
  </si>
  <si>
    <t>W666076</t>
  </si>
  <si>
    <t>Filter: Date Completed: 22/04/25</t>
  </si>
  <si>
    <t>W665910</t>
  </si>
  <si>
    <t>W666004</t>
  </si>
  <si>
    <t>W666030</t>
  </si>
  <si>
    <t>W666034</t>
  </si>
  <si>
    <t>W666082</t>
  </si>
  <si>
    <t>Filter: Date Completed: 21/04/25</t>
  </si>
  <si>
    <t>W0675395</t>
  </si>
  <si>
    <t xml:space="preserve"> 9:29:44 am</t>
  </si>
  <si>
    <t>1620258031/10620258025/10620258027/10639931107/10639931108</t>
  </si>
  <si>
    <t>FSC31311</t>
  </si>
  <si>
    <t>S0353200</t>
  </si>
  <si>
    <t>W0683940</t>
  </si>
  <si>
    <t xml:space="preserve"> 2:44:50 pm</t>
  </si>
  <si>
    <t>S0363215</t>
  </si>
  <si>
    <t>W665970</t>
  </si>
  <si>
    <t>W665972</t>
  </si>
  <si>
    <t>W665974</t>
  </si>
  <si>
    <t>W665988</t>
  </si>
  <si>
    <t>W666005</t>
  </si>
  <si>
    <t>Filter: Date Completed: 19/04/25</t>
  </si>
  <si>
    <t>Filter: Date Completed: 17/04/25</t>
  </si>
  <si>
    <t>W666006</t>
  </si>
  <si>
    <t>Filter: Date Completed: 16/04/25</t>
  </si>
  <si>
    <t>W0683514</t>
  </si>
  <si>
    <t xml:space="preserve"> 8:50:18 am</t>
  </si>
  <si>
    <t>10620258104/10620258100</t>
  </si>
  <si>
    <t>S0362940</t>
  </si>
  <si>
    <t>W0683518</t>
  </si>
  <si>
    <t>S0362944</t>
  </si>
  <si>
    <t xml:space="preserve"> 8:37:36 am</t>
  </si>
  <si>
    <t>W665946</t>
  </si>
  <si>
    <t>W665971</t>
  </si>
  <si>
    <t>Filter: Date Completed: 15/04/25</t>
  </si>
  <si>
    <t>W666003</t>
  </si>
  <si>
    <t>Filter: Date Completed: 14/04/25</t>
  </si>
  <si>
    <t>Filter: Date Completed: 12/04/25</t>
  </si>
  <si>
    <t>W665908</t>
  </si>
  <si>
    <t>W665967</t>
  </si>
  <si>
    <t>Filter: Date Completed: 11/04/25</t>
  </si>
  <si>
    <t>W665931</t>
  </si>
  <si>
    <t>W665939</t>
  </si>
  <si>
    <t>W665941</t>
  </si>
  <si>
    <t>W665942</t>
  </si>
  <si>
    <t>W665943</t>
  </si>
  <si>
    <t>W665944</t>
  </si>
  <si>
    <t>W665945</t>
  </si>
  <si>
    <t>W665958</t>
  </si>
  <si>
    <t>W665959</t>
  </si>
  <si>
    <t>Filter: Date Completed: 10/04/25</t>
  </si>
  <si>
    <t xml:space="preserve"> 4:48:27 pm</t>
  </si>
  <si>
    <t>W665912</t>
  </si>
  <si>
    <t>W665932</t>
  </si>
  <si>
    <t>W665933</t>
  </si>
  <si>
    <t>W665934</t>
  </si>
  <si>
    <t>W665935</t>
  </si>
  <si>
    <t>W665936</t>
  </si>
  <si>
    <t>W665938</t>
  </si>
  <si>
    <t>W665940</t>
  </si>
  <si>
    <t>Filter: Date Completed: 09/04/25</t>
  </si>
  <si>
    <t>Filter: Date Completed: 08/04/25</t>
  </si>
  <si>
    <t>W665913</t>
  </si>
  <si>
    <t>Filter: Date Completed: 07/04/25</t>
  </si>
  <si>
    <t>W665930</t>
  </si>
  <si>
    <t>Filter: Date Completed: 06/04/25</t>
  </si>
  <si>
    <t>Filter: Date Completed: 05/04/25</t>
  </si>
  <si>
    <t>Filter: Date Completed: 04/04/25</t>
  </si>
  <si>
    <t>W665919</t>
  </si>
  <si>
    <t>Filter: Date Completed: 03/04/25</t>
  </si>
  <si>
    <t>Filter: Date Completed: 02/04/25</t>
  </si>
  <si>
    <t>Filter: Date Completed: 01/04/25</t>
  </si>
  <si>
    <t>W0680449</t>
  </si>
  <si>
    <t xml:space="preserve"> 9:26:40 am</t>
  </si>
  <si>
    <t>DC03278</t>
  </si>
  <si>
    <t>CE-1070129715-010001</t>
  </si>
  <si>
    <t>CE-1070129715-01</t>
  </si>
  <si>
    <t>S0359242</t>
  </si>
  <si>
    <t>Customer Name</t>
  </si>
  <si>
    <t>No.</t>
  </si>
  <si>
    <t>Salesperson Code</t>
  </si>
  <si>
    <t>Name</t>
  </si>
  <si>
    <t>Address</t>
  </si>
  <si>
    <t>Address 2</t>
  </si>
  <si>
    <t>Phone No.</t>
  </si>
  <si>
    <t>Fax No.</t>
  </si>
  <si>
    <t>Contact</t>
  </si>
  <si>
    <t>Search Name</t>
  </si>
  <si>
    <t>ADV4401-WM</t>
  </si>
  <si>
    <t>JIM</t>
  </si>
  <si>
    <t>ADVAL TECH (MALAYSIA) SDN BHD</t>
  </si>
  <si>
    <t>A01016</t>
  </si>
  <si>
    <t>A0001</t>
  </si>
  <si>
    <t>CASIO SINGAPORE PTE LTD</t>
  </si>
  <si>
    <t>10 ANG MO KIO STREET 65</t>
  </si>
  <si>
    <t>#02-08 TECHPOINT</t>
  </si>
  <si>
    <t>A01016-M</t>
  </si>
  <si>
    <t>ASAHI INDUSTRIES (M) SDN BHD</t>
  </si>
  <si>
    <t>PLOT 1 KAWASAN PERINDUSTRIAN MENGKIBOL</t>
  </si>
  <si>
    <t>OFF JLN BATU PAHAT</t>
  </si>
  <si>
    <t>07-722788</t>
  </si>
  <si>
    <t>A01031</t>
  </si>
  <si>
    <t>DANZAS AEI SINGAPORE (PTE) LTD</t>
  </si>
  <si>
    <t>DANZAS AEI DISTRIBUTION CENTRE</t>
  </si>
  <si>
    <t>NO. 1 CHANGI SOUTH STREET 2</t>
  </si>
  <si>
    <t>A01037</t>
  </si>
  <si>
    <t>BI TECHNOLOGIES PTE LTD</t>
  </si>
  <si>
    <t>514 CHAI CHEE LANE BEDOK IND EST</t>
  </si>
  <si>
    <t>#02-01</t>
  </si>
  <si>
    <t>A01043</t>
  </si>
  <si>
    <t>APPLE COMPUTER LIMITED-SINGAPORE BRANCH</t>
  </si>
  <si>
    <t>NO 7 ANG MO KIO ST 64</t>
  </si>
  <si>
    <t>SINGAPORE 569086</t>
  </si>
  <si>
    <t>A01043-I</t>
  </si>
  <si>
    <t>APPLE COMPUTER LTD</t>
  </si>
  <si>
    <t>HOLLYHILL IND ESTATE</t>
  </si>
  <si>
    <t>HOLLYHILL CORK IRELAND</t>
  </si>
  <si>
    <t>A01048</t>
  </si>
  <si>
    <t>SRILANKA AIRLINES LIMITED</t>
  </si>
  <si>
    <t>AMIN BLDG B.I.A KATUNAYAKE SRI LANKA</t>
  </si>
  <si>
    <t>QUOT P.O.BOX 670 COLOMBO 01 SRI LANKA</t>
  </si>
  <si>
    <t>0094-735555</t>
  </si>
  <si>
    <t>0094(0)735122/735225</t>
  </si>
  <si>
    <t>A01063</t>
  </si>
  <si>
    <t>ALADDIN TRADING CO</t>
  </si>
  <si>
    <t>8/10 SENANG CRESCENT</t>
  </si>
  <si>
    <t>SINGAPORE 416582</t>
  </si>
  <si>
    <t>A01094</t>
  </si>
  <si>
    <t>ASAHI GLASS SINGAPORE CHEMICALS PTE LTD</t>
  </si>
  <si>
    <t>460 ALEXANDRA RD</t>
  </si>
  <si>
    <t>#30-02 PSA BLDG</t>
  </si>
  <si>
    <t>A01102</t>
  </si>
  <si>
    <t>BI TECHNOLOGIES CORPORATION SDN BHD</t>
  </si>
  <si>
    <t>A-1445 JALAN TANJUNG API</t>
  </si>
  <si>
    <t>25050 KUANTAN</t>
  </si>
  <si>
    <t>09-5145522</t>
  </si>
  <si>
    <t>09-5132866</t>
  </si>
  <si>
    <t>A01109</t>
  </si>
  <si>
    <t>APPLIED DIGITAL SYSTEM PTE LTD</t>
  </si>
  <si>
    <t>55 AYER RAJAH CRESCENT #06-22/23</t>
  </si>
  <si>
    <t>SINGAPORE 139949</t>
  </si>
  <si>
    <t>A01110</t>
  </si>
  <si>
    <t>ALR INTERNATIONAL (PTE) LTD</t>
  </si>
  <si>
    <t>87 DEFU LANE 10</t>
  </si>
  <si>
    <t>#04-00 THE EXCALIBUR</t>
  </si>
  <si>
    <t>A01111</t>
  </si>
  <si>
    <t>ASIA MATSUSHITA ELECTRIC (S) PTE LTD</t>
  </si>
  <si>
    <t>29 TUAS AVENUE 13</t>
  </si>
  <si>
    <t>SINGAPORE 638995</t>
  </si>
  <si>
    <t>A01132</t>
  </si>
  <si>
    <t>AVM DIESEL (F.E) PTE LTD</t>
  </si>
  <si>
    <t>BLK 27 TUAS AVENUE 13</t>
  </si>
  <si>
    <t>#01-23 SINGAPORE 638993</t>
  </si>
  <si>
    <t>A01145</t>
  </si>
  <si>
    <t>BENCHMARK ELECTRONICS MANUFACTURING (S) PTE LTD</t>
  </si>
  <si>
    <t>10 ANG MO KIO ST 65 #03-15/16</t>
  </si>
  <si>
    <t>TECHPOINT</t>
  </si>
  <si>
    <t>MS JOANNE</t>
  </si>
  <si>
    <t>A01154</t>
  </si>
  <si>
    <t>JC</t>
  </si>
  <si>
    <t>ADEKA (SINGAPORE) PTE LTD</t>
  </si>
  <si>
    <t>213 PANDAN LOOP</t>
  </si>
  <si>
    <t>SINGAPORE 128404</t>
  </si>
  <si>
    <t>A01156</t>
  </si>
  <si>
    <t>ALPHASOURCE MANUFACTURING SOLUTIOINS PUBLIC CO, LT</t>
  </si>
  <si>
    <t>156 MOO 5 TIWANOND ROAD, TAMBON BANGKADI</t>
  </si>
  <si>
    <t>AMPUR MUENG PATHUMTHANI</t>
  </si>
  <si>
    <t>662-501-1020</t>
  </si>
  <si>
    <t>662501-1441/2</t>
  </si>
  <si>
    <t>A01157</t>
  </si>
  <si>
    <t>ACER TECHNOLOGIES SDN BHD</t>
  </si>
  <si>
    <t>LOT 340, MUKIM 1 SPT,</t>
  </si>
  <si>
    <t>JALAN TODAK, SEBERANG JAYA</t>
  </si>
  <si>
    <t>04-308530</t>
  </si>
  <si>
    <t>04-308542</t>
  </si>
  <si>
    <t>A01159</t>
  </si>
  <si>
    <t>ATLAS PAPER PRODUCTS (PTE) LTD</t>
  </si>
  <si>
    <t>44 GUL DRIVE OFF GUL STREET 4</t>
  </si>
  <si>
    <t>SINGAPORE 629244</t>
  </si>
  <si>
    <t>A01160</t>
  </si>
  <si>
    <t>TPY</t>
  </si>
  <si>
    <t>AEI CORPORATION (SINGAPORE ) PTE LTD (AEICS)</t>
  </si>
  <si>
    <t>15 TUAS SOUTH ST 13</t>
  </si>
  <si>
    <t>SINGAPORE 636936</t>
  </si>
  <si>
    <t>6261 2244</t>
  </si>
  <si>
    <t>6264 0080</t>
  </si>
  <si>
    <t>A01161</t>
  </si>
  <si>
    <t>ALLIED TELESYN INTERNATIONAL (ASIA) PTE LTD</t>
  </si>
  <si>
    <t>NO.11 TAI SENG LINK</t>
  </si>
  <si>
    <t>SINGAPORE 534182</t>
  </si>
  <si>
    <t>6383 3832</t>
  </si>
  <si>
    <t>6383 3773/ 6383 2079</t>
  </si>
  <si>
    <t>A01163</t>
  </si>
  <si>
    <t>ARTSMITH</t>
  </si>
  <si>
    <t>BLK 574 CHOA CHU KANG  STREET 52</t>
  </si>
  <si>
    <t>#09-318</t>
  </si>
  <si>
    <t>8218 2038</t>
  </si>
  <si>
    <t>A01164</t>
  </si>
  <si>
    <t>AT&amp;T CONSUMER PRODUCTS</t>
  </si>
  <si>
    <t>2600 SAN TOMAS EXPRESSWAY</t>
  </si>
  <si>
    <t>ROOM 2701, SANTA CLARA</t>
  </si>
  <si>
    <t>408-562-1264</t>
  </si>
  <si>
    <t>A01167</t>
  </si>
  <si>
    <t>AZUNO MANUFACTURING PTE LTD</t>
  </si>
  <si>
    <t>31 UBI ROAD 1</t>
  </si>
  <si>
    <t>AZTECH BUILDING</t>
  </si>
  <si>
    <t>67493083-PURCHASING</t>
  </si>
  <si>
    <t>A01167-H</t>
  </si>
  <si>
    <t>AZTECH SYSTEMS HONG KONG LTD</t>
  </si>
  <si>
    <t>RM 2009,METRO CENTRE II</t>
  </si>
  <si>
    <t>21 LAM HING ST KOWLOON BAY,KOWLOON</t>
  </si>
  <si>
    <t>A01175</t>
  </si>
  <si>
    <t>SANMINA - SCI SYSTEMS SINGAPORE PTE LTD</t>
  </si>
  <si>
    <t>3, DEPOT CLOSE</t>
  </si>
  <si>
    <t>SINGAPORE 109840</t>
  </si>
  <si>
    <t>6278 4800</t>
  </si>
  <si>
    <t>6274 9741</t>
  </si>
  <si>
    <t>ACCOUNTS PAYABLE</t>
  </si>
  <si>
    <t>A01182</t>
  </si>
  <si>
    <t>TML</t>
  </si>
  <si>
    <t>MEASURING INSTRUMENT TECHNOLOGY PTE LTD</t>
  </si>
  <si>
    <t>BLK 7 KALLANG PLACE #04-01</t>
  </si>
  <si>
    <t>KALLANG BASIN  INDUSTRIAL ESTATE</t>
  </si>
  <si>
    <t>6275 6966</t>
  </si>
  <si>
    <t>6275 6977</t>
  </si>
  <si>
    <t>MS JOYCE TEE</t>
  </si>
  <si>
    <t>A01183</t>
  </si>
  <si>
    <t>BEYONICS INTERNATIONAL PTE LTD</t>
  </si>
  <si>
    <t>30 MARSILING INDUSTRIAL ESTATE ROAD 8</t>
  </si>
  <si>
    <t>SINGAPORE 739193</t>
  </si>
  <si>
    <t>FINANCE DEPARTMENT</t>
  </si>
  <si>
    <t>A01183-M</t>
  </si>
  <si>
    <t>DC</t>
  </si>
  <si>
    <t>BEYONICS TECHNOLOGY (SENAI) SDN BHD</t>
  </si>
  <si>
    <t>KAWASAN PERINDUSTRIAN i-PARK</t>
  </si>
  <si>
    <t>KULAIJAYA, 81000 MALAYSIA</t>
  </si>
  <si>
    <t>07-2982888</t>
  </si>
  <si>
    <t>07-5982215</t>
  </si>
  <si>
    <t>A01184</t>
  </si>
  <si>
    <t>ALEXANDRA HOSPITAL</t>
  </si>
  <si>
    <t>ALEXANDRA HOSPITAL 378 ALEXANDRA ROAD</t>
  </si>
  <si>
    <t>SINGAPORE 159964</t>
  </si>
  <si>
    <t>64708298/90</t>
  </si>
  <si>
    <t>A01185</t>
  </si>
  <si>
    <t>AVERY DENNISON SINGAPORE (PTE) LTD</t>
  </si>
  <si>
    <t>151 PASIR PANJANG RD #03-13/16</t>
  </si>
  <si>
    <t>PASIR PANJANG DISTRIPARK</t>
  </si>
  <si>
    <t>A01187</t>
  </si>
  <si>
    <t>THE GRAPHIC EYE</t>
  </si>
  <si>
    <t>12,PANG SENG ROAD</t>
  </si>
  <si>
    <t>SINGAPORE 348314</t>
  </si>
  <si>
    <t>A01188</t>
  </si>
  <si>
    <t>ASIA PACIFIC CIS PTE LTD</t>
  </si>
  <si>
    <t>16 KALLANG PLACE #04-17</t>
  </si>
  <si>
    <t>SINGAPORE 339156</t>
  </si>
  <si>
    <t>A01189</t>
  </si>
  <si>
    <t>ARTBOARD &amp; YOUNG</t>
  </si>
  <si>
    <t>71 TANNERY LANE #07-02</t>
  </si>
  <si>
    <t>CITY INDUSTRIAL BUILDING</t>
  </si>
  <si>
    <t>A01190</t>
  </si>
  <si>
    <t>ANG NGEE SENG IMPORT &amp; EXPORT PTE LTD</t>
  </si>
  <si>
    <t>194 PANDAN LOOP #02-07</t>
  </si>
  <si>
    <t>PANTECH INDUSTRIAL COMPLEX</t>
  </si>
  <si>
    <t>A01191</t>
  </si>
  <si>
    <t>AMB PACKAGING PTE LTD</t>
  </si>
  <si>
    <t>17 SENOKO LOOP</t>
  </si>
  <si>
    <t>SINGAPORE 758151</t>
  </si>
  <si>
    <t>MS CECILIA   x 234, MS GRACE  6750 1223</t>
  </si>
  <si>
    <t>A01192</t>
  </si>
  <si>
    <t>ALLIED TECHNOLOGIES LIMITED</t>
  </si>
  <si>
    <t>25 BUKIT BATOK STREET 22</t>
  </si>
  <si>
    <t>SINGAPORE 659591</t>
  </si>
  <si>
    <t>A01194</t>
  </si>
  <si>
    <t>F&amp;N INTERFLAVINE PTE LTD</t>
  </si>
  <si>
    <t>2 TUAS LINK 3</t>
  </si>
  <si>
    <t>LEVEL 5</t>
  </si>
  <si>
    <t>MR TAN BENG LAI</t>
  </si>
  <si>
    <t>A01194-1</t>
  </si>
  <si>
    <t>F &amp; N FOODS PTE LTD</t>
  </si>
  <si>
    <t>214 PANDAN LOOP</t>
  </si>
  <si>
    <t>SINGAPORE 128405</t>
  </si>
  <si>
    <t>A01195</t>
  </si>
  <si>
    <t>ATOMIC SYSTEM &amp; DESIGN PTE LTD</t>
  </si>
  <si>
    <t>16 AYER RAJAH CRESCENT #06-05C</t>
  </si>
  <si>
    <t>TEMPCO TECHNOMINIUM</t>
  </si>
  <si>
    <t>A01196</t>
  </si>
  <si>
    <t>ASSOCIATED SPRING ASIA PTE LTD</t>
  </si>
  <si>
    <t>28 TUAS AVENUE 2</t>
  </si>
  <si>
    <t>SINGAPORE 639459</t>
  </si>
  <si>
    <t>A01197</t>
  </si>
  <si>
    <t>ASCON HOLDINGS PTE LTD</t>
  </si>
  <si>
    <t>53,UBI CRESCENT,LEVEL 2</t>
  </si>
  <si>
    <t>UBI TECHPARK</t>
  </si>
  <si>
    <t>A01198</t>
  </si>
  <si>
    <t>RYDER-ASCENT LOGISTICS PTE LTD</t>
  </si>
  <si>
    <t>24 PENJURU ROAD #10-01</t>
  </si>
  <si>
    <t>SINGAPORE 609128</t>
  </si>
  <si>
    <t>6862 2188</t>
  </si>
  <si>
    <t>A01200</t>
  </si>
  <si>
    <t>ACCORD CUSTOMER CARE SOLUTIONS PTE LTD</t>
  </si>
  <si>
    <t>20 TOH GUAN ROAD #03-00</t>
  </si>
  <si>
    <t>ACCORD DISTRIBUTION CENTRE</t>
  </si>
  <si>
    <t>A01201</t>
  </si>
  <si>
    <t>COMMSCOPE SOLUTIONS SINGAPORE PTE LTD</t>
  </si>
  <si>
    <t>#02-11/12 THE RUTHERFORD C</t>
  </si>
  <si>
    <t>SINGAPORE SCIENCE PARK 1</t>
  </si>
  <si>
    <t>6303 5468</t>
  </si>
  <si>
    <t>SEOW HWEE LING</t>
  </si>
  <si>
    <t>A01202</t>
  </si>
  <si>
    <t>A0001N-ACT</t>
  </si>
  <si>
    <t>AZ TRADING COMPANY</t>
  </si>
  <si>
    <t>P.O.BOX 25752, SAFAT</t>
  </si>
  <si>
    <t>13118-KUWAIT</t>
  </si>
  <si>
    <t>0139653983315/6/7</t>
  </si>
  <si>
    <t>0129653983318/9</t>
  </si>
  <si>
    <t>MR SAMIR M. QUTTAINEH</t>
  </si>
  <si>
    <t>A01204</t>
  </si>
  <si>
    <t>AMBER'S MEDIA PTE LTD</t>
  </si>
  <si>
    <t>45 UBI RD 1</t>
  </si>
  <si>
    <t>#03-04 SUMMIT BLDG</t>
  </si>
  <si>
    <t>A01205</t>
  </si>
  <si>
    <t>A1 SUPERMARKET PTE LTD</t>
  </si>
  <si>
    <t>BLK 102 #01-125 YISHUN AVE 5</t>
  </si>
  <si>
    <t>SINGAPORE 760102</t>
  </si>
  <si>
    <t>68517197/98</t>
  </si>
  <si>
    <t>A01206</t>
  </si>
  <si>
    <t>AE TECHNOL PTE.LTD.</t>
  </si>
  <si>
    <t>16 ARUMUGAM ROAD #06-02</t>
  </si>
  <si>
    <t>LION BUILDING D</t>
  </si>
  <si>
    <t>A01207</t>
  </si>
  <si>
    <t>ADVANPACK SOLUTIONS PTE LTD</t>
  </si>
  <si>
    <t>54 SERANGOON NORTH AVE 4</t>
  </si>
  <si>
    <t>SINGAPORE</t>
  </si>
  <si>
    <t>A01208</t>
  </si>
  <si>
    <t>ADVANCED BUSINESS AUTOMATION SYSTEM (PVT.) LTD</t>
  </si>
  <si>
    <t>#8, CONISTON PLACE COLOMBO 07</t>
  </si>
  <si>
    <t>SRI LANKA COLOMBO</t>
  </si>
  <si>
    <t>A01209</t>
  </si>
  <si>
    <t>HON HAI PRECISION IND.CO.LTD</t>
  </si>
  <si>
    <t>HSINCHU SCIENCE PARK BRANCH OFFICE</t>
  </si>
  <si>
    <t>5F-1,5 HSIN-AN RD.,HSINCHU SCIENCE-BASED IND. PARK</t>
  </si>
  <si>
    <t>886-35784975</t>
  </si>
  <si>
    <t>886-35799247</t>
  </si>
  <si>
    <t>A01210</t>
  </si>
  <si>
    <t>NOV FGS SINGAPORE (PTE) LTD.</t>
  </si>
  <si>
    <t>31 INTERNATIONAL BUSINESS PARK</t>
  </si>
  <si>
    <t>#02-06 CREATIVE RESOURCE</t>
  </si>
  <si>
    <t>6861 6118</t>
  </si>
  <si>
    <t>6861 7834</t>
  </si>
  <si>
    <t>A01210-OMAN</t>
  </si>
  <si>
    <t>FIBER GLASS SYSTEMS OMAN LLC</t>
  </si>
  <si>
    <t>P.O. BOX 535, PC 322</t>
  </si>
  <si>
    <t>FALAJ AI QABAIL, SOHAR</t>
  </si>
  <si>
    <t>+968 26941000</t>
  </si>
  <si>
    <t>+968 26941010</t>
  </si>
  <si>
    <t>ELIAS VAZ  M + 968 98989452</t>
  </si>
  <si>
    <t>A01210-SUZHOU</t>
  </si>
  <si>
    <t>NOV FIBER GLASS SYSTEMS (SUZHOU) CO.LTD</t>
  </si>
  <si>
    <t>#848 LITANGHE ROAD</t>
  </si>
  <si>
    <t>XIANGCHENG ECONOMIC DEVELOPMENT ZONE</t>
  </si>
  <si>
    <t>0512-85180099</t>
  </si>
  <si>
    <t>0512-85180101</t>
  </si>
  <si>
    <t>A01211</t>
  </si>
  <si>
    <t>ALLSWELL CREATIVE MEDIA</t>
  </si>
  <si>
    <t>BLK 495C TAMPINES STREET 43</t>
  </si>
  <si>
    <t>#04-384</t>
  </si>
  <si>
    <t>9488 7660</t>
  </si>
  <si>
    <t>6785 6563</t>
  </si>
  <si>
    <t>A01212</t>
  </si>
  <si>
    <t>AERO VENDING PTE LTD</t>
  </si>
  <si>
    <t>180 PAYA LEBAR ROAD</t>
  </si>
  <si>
    <t>#01-04 YI GUAN FACTORY BUILDING</t>
  </si>
  <si>
    <t>A01213</t>
  </si>
  <si>
    <t>ABC ASIA PACIFIC PTE LTD</t>
  </si>
  <si>
    <t>95 KAKI BUKIT AVE 1 LEVEL 4</t>
  </si>
  <si>
    <t>MS CHRISTY TAN    TEL:64564321/FAX:67461235</t>
  </si>
  <si>
    <t>A01214</t>
  </si>
  <si>
    <t>ABC SUPERMARKET PTE LTD</t>
  </si>
  <si>
    <t>A01215</t>
  </si>
  <si>
    <t>AL DENTE FOOD  PTE LTD</t>
  </si>
  <si>
    <t>8A ADMIRALTY STREET, #07-10</t>
  </si>
  <si>
    <t>SINGAPORE 757437</t>
  </si>
  <si>
    <t>MR.WALTER M S KWOK-MD- H/P:91397848 FAX: 67591943</t>
  </si>
  <si>
    <t>A01216</t>
  </si>
  <si>
    <t>AW BOON HAW PTE LTD</t>
  </si>
  <si>
    <t>126 NEIL ROAD</t>
  </si>
  <si>
    <t>SINGAPORE 088857</t>
  </si>
  <si>
    <t>A01217</t>
  </si>
  <si>
    <t>AXIOM BLU MFG PTE LTD</t>
  </si>
  <si>
    <t>50 BUKIT BATOK STREET 23</t>
  </si>
  <si>
    <t>#05-16 MIDVIEW BUILDING</t>
  </si>
  <si>
    <t>A01218</t>
  </si>
  <si>
    <t>MICROFITS PTE LTD</t>
  </si>
  <si>
    <t>51 BUKIT BATOK CRESCENT</t>
  </si>
  <si>
    <t>#05-32 UNITY CENTRE</t>
  </si>
  <si>
    <t>6462 5131</t>
  </si>
  <si>
    <t>A01219</t>
  </si>
  <si>
    <t>AUTOSCAN TECHNOLOGY PTE LTD</t>
  </si>
  <si>
    <t>600 SIN MING AVENUE, 4TH  FLOOR</t>
  </si>
  <si>
    <t>SINGAPORE 575733</t>
  </si>
  <si>
    <t>6433 8533</t>
  </si>
  <si>
    <t>A01220</t>
  </si>
  <si>
    <t>ASJ PTE LTD</t>
  </si>
  <si>
    <t>514 CHAI CHEE LANE #05-05/06</t>
  </si>
  <si>
    <t>BEDOK INDUSTRIAL ESTATE</t>
  </si>
  <si>
    <t>A01221</t>
  </si>
  <si>
    <t>AC ACCORD ENTERPRISE</t>
  </si>
  <si>
    <t>45 KALLANG PUDDING ROAD #10-03A</t>
  </si>
  <si>
    <t>AIPHA BUILDING</t>
  </si>
  <si>
    <t>A01222</t>
  </si>
  <si>
    <t>AMCOL RESORT DEVELOPMENT PTE LTD</t>
  </si>
  <si>
    <t>110 MIDDLE ROAD #03-01</t>
  </si>
  <si>
    <t>CHIAT HONG BUILDING</t>
  </si>
  <si>
    <t>A01223</t>
  </si>
  <si>
    <t>AVS COMPUTER SERVICES PTE LTD</t>
  </si>
  <si>
    <t>31 UBI ROAD 1 #02-00</t>
  </si>
  <si>
    <t>A01223-C</t>
  </si>
  <si>
    <t>A01224</t>
  </si>
  <si>
    <t>ARTOP INTERNATIONAL CO LTD</t>
  </si>
  <si>
    <t>129 MOO 4 LATKRABANG INDUSTRIAL ESTATE</t>
  </si>
  <si>
    <t>EXPORT ZONE LATKRABANG</t>
  </si>
  <si>
    <t>662-3260373</t>
  </si>
  <si>
    <t>A01225</t>
  </si>
  <si>
    <t>WAVEMAKER DESIGN PTE LTD</t>
  </si>
  <si>
    <t>286A RIVER VALLEY ROAD</t>
  </si>
  <si>
    <t>SINGAPORE 238327</t>
  </si>
  <si>
    <t>A01226</t>
  </si>
  <si>
    <t>ASIA PACIFIC BREWERIES (S) PTE LTD</t>
  </si>
  <si>
    <t>459 JALAN AHMAD IBRAHIM</t>
  </si>
  <si>
    <t>SINGAPORE 639934</t>
  </si>
  <si>
    <t>FAX:68606371</t>
  </si>
  <si>
    <t>A01226-TIGER EXPORT</t>
  </si>
  <si>
    <t>TIGER EXPORT PTE LTD</t>
  </si>
  <si>
    <t>A01227</t>
  </si>
  <si>
    <t>SD SYSTEM PTE LTD</t>
  </si>
  <si>
    <t>NO 87, DEFU LANE 10,</t>
  </si>
  <si>
    <t>LEVEL 5,</t>
  </si>
  <si>
    <t>MICHEAL H/P:90295188  FAX:67439597  TEL: 6746 2877</t>
  </si>
  <si>
    <t>A01229</t>
  </si>
  <si>
    <t>AURORA ELECTRONICS INC</t>
  </si>
  <si>
    <t>1101 NATIONAL DR</t>
  </si>
  <si>
    <t>SACRAMENTO CA 95834</t>
  </si>
  <si>
    <t>916-928-1107</t>
  </si>
  <si>
    <t>916-928-1006</t>
  </si>
  <si>
    <t>A01230</t>
  </si>
  <si>
    <t>AIWA SINGAPORE LTD</t>
  </si>
  <si>
    <t>19 WAH SHIH ROAD</t>
  </si>
  <si>
    <t>SINGAPORE 627915</t>
  </si>
  <si>
    <t>A01231</t>
  </si>
  <si>
    <t>ASTRO AGENCY PTE LTD</t>
  </si>
  <si>
    <t>63,JALAN PEMIMPIN #03-11</t>
  </si>
  <si>
    <t>PEMIMPIN INDUSTRIAL BUILDING</t>
  </si>
  <si>
    <t>A01233</t>
  </si>
  <si>
    <t>ATRIA ELECTRONICS PTE LTD</t>
  </si>
  <si>
    <t>51 JALAN PEMIMPIN #03-01</t>
  </si>
  <si>
    <t>MAYFAIR INDUSTRIAL BUILDING</t>
  </si>
  <si>
    <t>A01234</t>
  </si>
  <si>
    <t>AVATAR SYSTEMS CORPORATION</t>
  </si>
  <si>
    <t>629, ALJUNIED RD</t>
  </si>
  <si>
    <t>#06-07 CITITECH IND BUILDING</t>
  </si>
  <si>
    <t>A01235</t>
  </si>
  <si>
    <t>FRUTINA ENTERPRISE</t>
  </si>
  <si>
    <t>506 UPPER EAST COAST ROAD</t>
  </si>
  <si>
    <t>SINGAPORE 466531</t>
  </si>
  <si>
    <t>6443 3707</t>
  </si>
  <si>
    <t>6443 3709</t>
  </si>
  <si>
    <t>A01236</t>
  </si>
  <si>
    <t>TT INTERNATIONAL TRADEPARK PTE LTD</t>
  </si>
  <si>
    <t>10 TOH GUAN ROAD #10-00</t>
  </si>
  <si>
    <t>TT INTERNATIONAL TRADEPARK</t>
  </si>
  <si>
    <t>A01237</t>
  </si>
  <si>
    <t>KULICKE &amp; SOFFA (S.E.A) PTE LTD</t>
  </si>
  <si>
    <t>PO BOX 9021 KELANA JAYA</t>
  </si>
  <si>
    <t>46803 PETALING JAYA</t>
  </si>
  <si>
    <t>6485 6839</t>
  </si>
  <si>
    <t>6485 6826/68809634</t>
  </si>
  <si>
    <t>A01238</t>
  </si>
  <si>
    <t>ALTUM PRECISION PTE LTD</t>
  </si>
  <si>
    <t>1 CHANGI BUSINESS AVENUE 1</t>
  </si>
  <si>
    <t>#05-01 ULTRA BUILDING</t>
  </si>
  <si>
    <t>A01239</t>
  </si>
  <si>
    <t>AUSTRALIAN FRUIT JUICE (S) PTE LTD</t>
  </si>
  <si>
    <t>19 CHIN BEE AVENUE</t>
  </si>
  <si>
    <t>SINGAPORE 619941</t>
  </si>
  <si>
    <t>MS.IRIS</t>
  </si>
  <si>
    <t>A01240</t>
  </si>
  <si>
    <t>AMTEK PRECISION TECHNOLOGY PTE LTD</t>
  </si>
  <si>
    <t>1 KIAN TECK DRIVE</t>
  </si>
  <si>
    <t>SINGAPORE 628818</t>
  </si>
  <si>
    <t>6264 0033</t>
  </si>
  <si>
    <t>6268 5759 / 6265 9375</t>
  </si>
  <si>
    <t>A01241</t>
  </si>
  <si>
    <t>AVAPLAS LTD</t>
  </si>
  <si>
    <t>19 CHANGI SOUTH STREET 1</t>
  </si>
  <si>
    <t>CHANGI SOUTH INDUSTRIAL ESTATE</t>
  </si>
  <si>
    <t>6546 2655</t>
  </si>
  <si>
    <t>6546 2455</t>
  </si>
  <si>
    <t>A01242</t>
  </si>
  <si>
    <t>AUTOVEYOR (S) PTE LTD</t>
  </si>
  <si>
    <t>15 FAN YOONG ROAD</t>
  </si>
  <si>
    <t>SINGAPORE 629792</t>
  </si>
  <si>
    <t>A01243</t>
  </si>
  <si>
    <t>AUSTRALIAN ELECTRONIC MANUFACTURING SERV.PTY LTD</t>
  </si>
  <si>
    <t>UNIT 47 SLOUGH BUSINESS PARK</t>
  </si>
  <si>
    <t>SLOUGH AVENUE</t>
  </si>
  <si>
    <t>A01244</t>
  </si>
  <si>
    <t>MACDERMID AUTOTYPE PTE LTD</t>
  </si>
  <si>
    <t>20 TUAS AVENUE 6</t>
  </si>
  <si>
    <t>SINGAPORE  639307</t>
  </si>
  <si>
    <t>6897 9670</t>
  </si>
  <si>
    <t>686 31025</t>
  </si>
  <si>
    <t>A01245</t>
  </si>
  <si>
    <t>AURIC PACIFIC MARKETING PTE LTD</t>
  </si>
  <si>
    <t>2 ENTERPRISE ROAD</t>
  </si>
  <si>
    <t>SINGAPORE 629814</t>
  </si>
  <si>
    <t>A01246</t>
  </si>
  <si>
    <t>ASCO ASIA</t>
  </si>
  <si>
    <t>63 HILLVIEW AVENUE #09-15</t>
  </si>
  <si>
    <t>LAM SOON INDUSTRIAL BUILDING</t>
  </si>
  <si>
    <t>A01247</t>
  </si>
  <si>
    <t>AGILENT TECHNOLOGIES SINGAPORE PTE LTD</t>
  </si>
  <si>
    <t>PO BOX 61</t>
  </si>
  <si>
    <t>ALEXANDRA POST OFFICE</t>
  </si>
  <si>
    <t>A01248</t>
  </si>
  <si>
    <t>ASIATIC AGRICULTURAL INDUSTRIES PTE LTD</t>
  </si>
  <si>
    <t>150 GUL CIRCLE</t>
  </si>
  <si>
    <t>SINGAPORE 629607</t>
  </si>
  <si>
    <t>6572 4000</t>
  </si>
  <si>
    <t>6862 2268</t>
  </si>
  <si>
    <t>A01249</t>
  </si>
  <si>
    <t>ARMSTRONG INDUSTRIAL CORPORATION LIMITED</t>
  </si>
  <si>
    <t>531 BUKIT BATOK STREET 23</t>
  </si>
  <si>
    <t>SINGAPORE 659547</t>
  </si>
  <si>
    <t>A01250</t>
  </si>
  <si>
    <t>ADSCREEN PTE LTD</t>
  </si>
  <si>
    <t>64 KAKI BUKIT IND TERRACE</t>
  </si>
  <si>
    <t>SINGAPORE 416144</t>
  </si>
  <si>
    <t>A01252</t>
  </si>
  <si>
    <t>AURORA TECHNOLOGY PTE LTD</t>
  </si>
  <si>
    <t>19A SERANGOON NORTH AVE 5</t>
  </si>
  <si>
    <t>SINGAPORE 554859</t>
  </si>
  <si>
    <t>6483 6089</t>
  </si>
  <si>
    <t>6483 6098</t>
  </si>
  <si>
    <t>A01253</t>
  </si>
  <si>
    <t>ANG MO SUPERMARKET PTE LTD</t>
  </si>
  <si>
    <t>BLK 407 ANG MO KIO AVE 10</t>
  </si>
  <si>
    <t>#01-751</t>
  </si>
  <si>
    <t>A01254</t>
  </si>
  <si>
    <t>CL</t>
  </si>
  <si>
    <t>SP MANUFACTURING PTE LTD</t>
  </si>
  <si>
    <t>BLK 25 KALLANG AVENUE #07-02</t>
  </si>
  <si>
    <t>SINGAPORE 339416</t>
  </si>
  <si>
    <t>A01255</t>
  </si>
  <si>
    <t>ABX LOGISTICS (SINGAPORE) PTE LTD</t>
  </si>
  <si>
    <t>115 AIRPORT CARGO ROAD, #05-03</t>
  </si>
  <si>
    <t>CARGO AGENTS BUILDING C,</t>
  </si>
  <si>
    <t>ATTN:MS JASMINE NG (WAREHOUSE DEPT.)</t>
  </si>
  <si>
    <t>A01256</t>
  </si>
  <si>
    <t>ADDVALUE COMMUNICATIONS PTE LTD</t>
  </si>
  <si>
    <t>750D CHAI CHEE ROAD #03-03</t>
  </si>
  <si>
    <t>TECHNOPARK @ CHAI CHEE</t>
  </si>
  <si>
    <t>FAX : 62424555</t>
  </si>
  <si>
    <t>A01257</t>
  </si>
  <si>
    <t>APOLLO INVESTMENT (S) PTE LTD</t>
  </si>
  <si>
    <t>302 ORCHARD ROAD #10-02</t>
  </si>
  <si>
    <t>TONG BUILDING</t>
  </si>
  <si>
    <t>MS SEE MIN</t>
  </si>
  <si>
    <t>A01257-IKUTMAJU</t>
  </si>
  <si>
    <t>IKUTMAJU SDN BHD</t>
  </si>
  <si>
    <t>TB580 LOT 6 2ND FLOOR</t>
  </si>
  <si>
    <t>A01258</t>
  </si>
  <si>
    <t>ALPHICO MARKETING PTE LTD</t>
  </si>
  <si>
    <t>BLOCK 3  PASIR PANJANG ROAD</t>
  </si>
  <si>
    <t>#08-21/24 ALEXANDRA DISTRIPARK</t>
  </si>
  <si>
    <t>OLAM COCOA PTE LTD</t>
  </si>
  <si>
    <t>7 STRAITS VIEW</t>
  </si>
  <si>
    <t>MARINA ONE EAST TOWER #14-01</t>
  </si>
  <si>
    <t>AP.SG@OFI.COM</t>
  </si>
  <si>
    <t>A01260</t>
  </si>
  <si>
    <t>AJINOMOTO (S) PTE LTD</t>
  </si>
  <si>
    <t>6 SENOKO AVENUE</t>
  </si>
  <si>
    <t>SINGAPORE 758299</t>
  </si>
  <si>
    <t>A01261</t>
  </si>
  <si>
    <t>AVENTIS PHARMA MANUFACTURING PTE LTD</t>
  </si>
  <si>
    <t>61 GUL CIRCLE</t>
  </si>
  <si>
    <t>SINGAPORE 629585</t>
  </si>
  <si>
    <t>MR STEVEN/HP: 91797302</t>
  </si>
  <si>
    <t>A01262</t>
  </si>
  <si>
    <t>AUDITOR-GENERAL'S OFFICE</t>
  </si>
  <si>
    <t>55 NEWTON ROAD</t>
  </si>
  <si>
    <t>#08-02/03, REVENUE HOUSE</t>
  </si>
  <si>
    <t>A01263</t>
  </si>
  <si>
    <t>ZAGRO SINGAPORE PTE LTD</t>
  </si>
  <si>
    <t>5 WOODLANDS TERRACE</t>
  </si>
  <si>
    <t>SINGAPORE 738430</t>
  </si>
  <si>
    <t>6759 1811</t>
  </si>
  <si>
    <t>6758 7118</t>
  </si>
  <si>
    <t>A01264</t>
  </si>
  <si>
    <t>AMKOR TECHNOLOGY SINGAPORE PTE LTD</t>
  </si>
  <si>
    <t>2 SCIENCE PARK DRIVE.</t>
  </si>
  <si>
    <t>SINGAPORE 118222</t>
  </si>
  <si>
    <t>ACCOUNTS PAYABLE DEPT.</t>
  </si>
  <si>
    <t>A01266</t>
  </si>
  <si>
    <t>ANTLABS PTE LTD</t>
  </si>
  <si>
    <t>114 LAVENDER STREET</t>
  </si>
  <si>
    <t>#10-75 CT HUB 2</t>
  </si>
  <si>
    <t>6858 6789</t>
  </si>
  <si>
    <t>6487 4567</t>
  </si>
  <si>
    <t>ACCOUNTS DEPARTMENT FAX: 6487 4567</t>
  </si>
  <si>
    <t>A01267</t>
  </si>
  <si>
    <t>ARVATO DIGITAL SERVICES PTELTD</t>
  </si>
  <si>
    <t>NO.2 WOODLAND SECTOR 1 #01-14</t>
  </si>
  <si>
    <t>WOODLANDS EAST INDUSTRIAL ESTATE</t>
  </si>
  <si>
    <t>MS.ADELYN LOW-FINANCE DEPT.</t>
  </si>
  <si>
    <t>A01269</t>
  </si>
  <si>
    <t>ASCEND MEDIA PTE LTD</t>
  </si>
  <si>
    <t>1 ROCHOR CANAL ROAD, #03-39</t>
  </si>
  <si>
    <t>SIM LIM SQUARE</t>
  </si>
  <si>
    <t>MS LYNN YEONG/ TEL:6332 7815/FAX:6338 8125</t>
  </si>
  <si>
    <t>A01270</t>
  </si>
  <si>
    <t>VWR SINGAPORE PTE LTD</t>
  </si>
  <si>
    <t>18, GUL DRIVE</t>
  </si>
  <si>
    <t>SINGAPORE 629468</t>
  </si>
  <si>
    <t>6505 0760</t>
  </si>
  <si>
    <t>62643780/62642241</t>
  </si>
  <si>
    <t>MS FION TOH/TEL:6505 0144</t>
  </si>
  <si>
    <t>A01271</t>
  </si>
  <si>
    <t>GUAN POH GOURMET PTE LTD</t>
  </si>
  <si>
    <t>NO.1 SENOKO AVEUNE ,#02-01</t>
  </si>
  <si>
    <t>FOODAXIS @SENOKO</t>
  </si>
  <si>
    <t>A01272</t>
  </si>
  <si>
    <t>AL-QUDS TRADING</t>
  </si>
  <si>
    <t>34 SENOKO CRESCENT</t>
  </si>
  <si>
    <t>SINGAPORE 758281</t>
  </si>
  <si>
    <t>6853 4594</t>
  </si>
  <si>
    <t>HJ SUKARDI HJ MOEN - H/P 9679 2344</t>
  </si>
  <si>
    <t>A01273</t>
  </si>
  <si>
    <t>ATOM INTERNATIONAL  (S) PTE LTD</t>
  </si>
  <si>
    <t>BLK 217A JURONG EAST STREET 21</t>
  </si>
  <si>
    <t>#01-589</t>
  </si>
  <si>
    <t>MS LEE MEI    TEL:68460800/FAX:65619731</t>
  </si>
  <si>
    <t>A01274</t>
  </si>
  <si>
    <t>AGNOS CHEMICALS PTE LTD</t>
  </si>
  <si>
    <t>2 TUAS SOUTH ST 5, TUAS VIEW INDUSTRIAL PARK</t>
  </si>
  <si>
    <t>SINGAPORE 637788</t>
  </si>
  <si>
    <t>A01275</t>
  </si>
  <si>
    <t>AIR PRODUCTS SINGAPORE PTE LTD</t>
  </si>
  <si>
    <t>2 INTERNATIONAL BUSINESS PARK</t>
  </si>
  <si>
    <t>THE STRATEGY #03-32 TO 35</t>
  </si>
  <si>
    <t>6332 2440</t>
  </si>
  <si>
    <t>6334 1005</t>
  </si>
  <si>
    <t>FAX: 6334 1005/6863 8654</t>
  </si>
  <si>
    <t>A01276</t>
  </si>
  <si>
    <t>ACIDPRINT</t>
  </si>
  <si>
    <t>BLK 102 YISHUN AVE 5 #02-121</t>
  </si>
  <si>
    <t>6753 7887</t>
  </si>
  <si>
    <t>ATTN: MS CLAREE LOO  hp:9644 0831 FX:6753 7887</t>
  </si>
  <si>
    <t>A01277</t>
  </si>
  <si>
    <t>ADMIRALTY FAMILY CLINIC PTE LTD</t>
  </si>
  <si>
    <t>BLK 678A #01-14</t>
  </si>
  <si>
    <t>WOODLANDS AVE 6</t>
  </si>
  <si>
    <t>ATTN:DR.AW TUAN SOO - 68771998</t>
  </si>
  <si>
    <t>A01278</t>
  </si>
  <si>
    <t>KENWOOD ELECTRONICS (S) PTE LTD</t>
  </si>
  <si>
    <t>1,ANG MO KIO STREET 63</t>
  </si>
  <si>
    <t>ANG MO KIO INDUSTRIAL PARK 3</t>
  </si>
  <si>
    <t>67421076/67413633</t>
  </si>
  <si>
    <t>A01279</t>
  </si>
  <si>
    <t>ASTORIA FLORAL DESIGN &amp; LANDSCAPE PTE LTD</t>
  </si>
  <si>
    <t>14 NEW INDUSTRIAL ROAD #04-01 RICHWAY BUILDING</t>
  </si>
  <si>
    <t>SINGAPORE 536203</t>
  </si>
  <si>
    <t>MS POH PING          TEL:62896111/ FAX: 62853798</t>
  </si>
  <si>
    <t>A01280</t>
  </si>
  <si>
    <t>ALPHA PLUS PACKAGING INDUSTRIAL</t>
  </si>
  <si>
    <t>BLK 1002 TOA PAYOH INDUSTRIAL PARK</t>
  </si>
  <si>
    <t>#07-1437 LORONG 8 SINGAPORE 319074</t>
  </si>
  <si>
    <t>MR DAVID LIM             FAX: 62501981</t>
  </si>
  <si>
    <t>A01281</t>
  </si>
  <si>
    <t>ARTHESDAM JEWELLERY PTE LTD</t>
  </si>
  <si>
    <t>89 SERANGOON ROAD,SINGAPORE 217994</t>
  </si>
  <si>
    <t>MR FRANCIS WOO             FAX: 62994879</t>
  </si>
  <si>
    <t>A01282</t>
  </si>
  <si>
    <t>NEW PENG HIANG FOOD TRADING</t>
  </si>
  <si>
    <t>BLOCK 15 WOODLANDS LOOP #03-35/36</t>
  </si>
  <si>
    <t>A01282-SKYTIME</t>
  </si>
  <si>
    <t>BLK 15 WOODLANDS LOOP</t>
  </si>
  <si>
    <t>#03-45 SINGAPORE 738322</t>
  </si>
  <si>
    <t>MR KHOO/MISS TAN/ TEL: 6368 1067</t>
  </si>
  <si>
    <t>A01283</t>
  </si>
  <si>
    <t>AQUA INTERNATIONAL PTE LTD</t>
  </si>
  <si>
    <t>BLK 642 ROWELL ROAD, #02-115</t>
  </si>
  <si>
    <t>SINGAPORE 200642</t>
  </si>
  <si>
    <t>62991923/62991944</t>
  </si>
  <si>
    <t>MR ONG/DENNIS   FAX:62991957</t>
  </si>
  <si>
    <t>A01284</t>
  </si>
  <si>
    <t>AMDUS SUPPLY</t>
  </si>
  <si>
    <t>BLK 9 KALLANG PLACE</t>
  </si>
  <si>
    <t>#05-02 SINGAPORE 339154</t>
  </si>
  <si>
    <t>MR CHAN BIN / FAX:62927716</t>
  </si>
  <si>
    <t>A01285</t>
  </si>
  <si>
    <t>CPL MANAGEMENT SERVIES</t>
  </si>
  <si>
    <t>#02-00 ALEXANDRA POINT</t>
  </si>
  <si>
    <t>SINGAPORE 119958</t>
  </si>
  <si>
    <t>MS MARIANNE/TEL:62772640/FAX:62757732</t>
  </si>
  <si>
    <t>A01286</t>
  </si>
  <si>
    <t>EVA PETRO-MARINE PTE LTD</t>
  </si>
  <si>
    <t>#02-185 IMM BUILDING</t>
  </si>
  <si>
    <t>SINGAPORE 609601</t>
  </si>
  <si>
    <t>6777 7778</t>
  </si>
  <si>
    <t>6778 9270</t>
  </si>
  <si>
    <t>MR KEITH  LOW/TEL: 67777778/FAX:67789270</t>
  </si>
  <si>
    <t>A01287</t>
  </si>
  <si>
    <t>SINO CHEMICAL CO (PTE LTD)</t>
  </si>
  <si>
    <t>70/72 KIAN TECK ROAD</t>
  </si>
  <si>
    <t>SINGAPORE 628799</t>
  </si>
  <si>
    <t>MS MAGDALENE YUEN  /TEL:62619311/FAX:62642241</t>
  </si>
  <si>
    <t>A01288</t>
  </si>
  <si>
    <t>FISHER &amp; PAYKEL (S) PTE LTD</t>
  </si>
  <si>
    <t>150 UBI AVENUE 4 #03-01A</t>
  </si>
  <si>
    <t>UBI BIZ-HUB</t>
  </si>
  <si>
    <t>MR VINCENT KOH/ TEL:67486294/65470100/FAX:65470123</t>
  </si>
  <si>
    <t>A01289</t>
  </si>
  <si>
    <t>ART FRIEND (BBC) PTE LTD</t>
  </si>
  <si>
    <t>BLK 231 BAIN STREET #03-33</t>
  </si>
  <si>
    <t>BRAS BASAH COMPLEX</t>
  </si>
  <si>
    <t>MR ALEX CHEONG /TEL: 63369920/FAX: 63370890</t>
  </si>
  <si>
    <t>A01289-NGEE ANN</t>
  </si>
  <si>
    <t>391 ORCHARD ROAD, #04-20M</t>
  </si>
  <si>
    <t>NGEE ANN CITY TOWER B</t>
  </si>
  <si>
    <t>MS PEGGY ANG/T: 67338482/F: 67329180/F: 63370743</t>
  </si>
  <si>
    <t>A01290</t>
  </si>
  <si>
    <t>ACCORD PRINTING PTE LTD</t>
  </si>
  <si>
    <t>BLK 161 KALLANG WAY</t>
  </si>
  <si>
    <t>#05-21/22</t>
  </si>
  <si>
    <t>MS KAREN TAN    TEL:62942681  FAX:62965858</t>
  </si>
  <si>
    <t>A01291</t>
  </si>
  <si>
    <t>ASIAPAC DISTRIBUTION PTE LTD</t>
  </si>
  <si>
    <t>BLK 219 HENDERSON RD</t>
  </si>
  <si>
    <t>#05-01/03/04 HENDERSON IND. PARK</t>
  </si>
  <si>
    <t>A01292</t>
  </si>
  <si>
    <t>AGILE MARKETING PTE LTD</t>
  </si>
  <si>
    <t>8 GEYLANG EAST AVE 2</t>
  </si>
  <si>
    <t>#02-03</t>
  </si>
  <si>
    <t>MR GENE KOH  TEL:67492912/FAX:68424180/HP:91767954</t>
  </si>
  <si>
    <t>A01293</t>
  </si>
  <si>
    <t>ASIA PLASTIC MFG. CO., (PTE.) LTD.</t>
  </si>
  <si>
    <t>113 EUNOS AVE 3, #04-16</t>
  </si>
  <si>
    <t>GORDON INDUSTRIAL BUILDING</t>
  </si>
  <si>
    <t>67447049/67477576</t>
  </si>
  <si>
    <t>A01294</t>
  </si>
  <si>
    <t>AGROTECH HYDROPONICS FARM CENTRE</t>
  </si>
  <si>
    <t>20 BUKIT BATOK CRESCENT ENTERPRISE CENTRE</t>
  </si>
  <si>
    <t>#11-15</t>
  </si>
  <si>
    <t>MR KUMAR    TEL:67638624/FAX:67634744</t>
  </si>
  <si>
    <t>A01295</t>
  </si>
  <si>
    <t>ADVANCE TECH PRECISION PTE LTD</t>
  </si>
  <si>
    <t>4010 ANG MO KIO AVE 10</t>
  </si>
  <si>
    <t>#03-08 TECHPLACE I</t>
  </si>
  <si>
    <t>MS CUI CUI  FAX: 64546914 /64550696</t>
  </si>
  <si>
    <t>A01297</t>
  </si>
  <si>
    <t>ANDRO-PRINT MARKETING</t>
  </si>
  <si>
    <t>61 KAKI BUKIT AVE 1</t>
  </si>
  <si>
    <t>#04-19 SHUN LI IND. PARK</t>
  </si>
  <si>
    <t>MR SIMON KOH   TEL:67416623/FAX:67470125</t>
  </si>
  <si>
    <t>A01298</t>
  </si>
  <si>
    <t>APPLIED INNOTECH PTE LTD</t>
  </si>
  <si>
    <t>48 HILLVIEW TERRACE,</t>
  </si>
  <si>
    <t>#05-02 HILLVIEW BULIDING</t>
  </si>
  <si>
    <t>6896 6930</t>
  </si>
  <si>
    <t>6896 6791</t>
  </si>
  <si>
    <t>FAX : 6896 6791</t>
  </si>
  <si>
    <t>A01299</t>
  </si>
  <si>
    <t>TET PHYO WAI PTE., LTD.</t>
  </si>
  <si>
    <t>NO. 144, PASIR RIS STREET 11</t>
  </si>
  <si>
    <t>#09-85</t>
  </si>
  <si>
    <t>MR TERENCE CHAN   TEL:62540537/FAX:62344266</t>
  </si>
  <si>
    <t>A01300</t>
  </si>
  <si>
    <t>AQUAGEM CITY TRADING</t>
  </si>
  <si>
    <t>BLK 16 UPPER BOON KENG ROAD</t>
  </si>
  <si>
    <t>#01-1117</t>
  </si>
  <si>
    <t>MR KEN   TEL:67413114/FAX:67413114</t>
  </si>
  <si>
    <t>A01301</t>
  </si>
  <si>
    <t>AMORE FITNESS PTE LTD</t>
  </si>
  <si>
    <t>162A ROCHOR ROAD</t>
  </si>
  <si>
    <t>BUGIS VILLAGE</t>
  </si>
  <si>
    <t>MS ANITA TAN/TEL: 63355818/HP:94569694</t>
  </si>
  <si>
    <t>A01302</t>
  </si>
  <si>
    <t>AQUA PLANT AQUARIUM</t>
  </si>
  <si>
    <t>JURONG WEST AVE 5</t>
  </si>
  <si>
    <t>BLK 728 #01-K1</t>
  </si>
  <si>
    <t>MR LUI ENG BOON    HP:92700037</t>
  </si>
  <si>
    <t>A01303</t>
  </si>
  <si>
    <t>ASPRO TECHNOLOGY ASIA PTE LTD</t>
  </si>
  <si>
    <t>#08-02</t>
  </si>
  <si>
    <t>MS SEOK LEE   H/P:97507913</t>
  </si>
  <si>
    <t>A01304</t>
  </si>
  <si>
    <t>ASSAB STEELS SINGAPORE PTE LTD</t>
  </si>
  <si>
    <t>18 PENJURU CLOSE</t>
  </si>
  <si>
    <t>SINGAPORE 608616</t>
  </si>
  <si>
    <t>MS AI  LENG    FAX: 62641213</t>
  </si>
  <si>
    <t>A01305</t>
  </si>
  <si>
    <t>ASIASUN ENTERPRISE PTE LTD</t>
  </si>
  <si>
    <t>100 JALAN SULTAN</t>
  </si>
  <si>
    <t>#02-14 SULTAN PLAZA</t>
  </si>
  <si>
    <t>MR JASON NG   TEL:62939533/FAX:62932238</t>
  </si>
  <si>
    <t>A01306</t>
  </si>
  <si>
    <t>ANG MO KIO FLORAL &amp; LANDSCAPE PTE LTD</t>
  </si>
  <si>
    <t>15 ANG MO KIO CENTRAL 2</t>
  </si>
  <si>
    <t>SINGAPORE 569664</t>
  </si>
  <si>
    <t>MS MAY   FAX: 64537435</t>
  </si>
  <si>
    <t>A01307</t>
  </si>
  <si>
    <t>ACECOM TECHNOLOGIES PTE LTD</t>
  </si>
  <si>
    <t>NO. 1 UBI VIEW #03-10 (LEVEL 4)</t>
  </si>
  <si>
    <t>FOCUS ONE</t>
  </si>
  <si>
    <t>6353 7767</t>
  </si>
  <si>
    <t>6353 7747</t>
  </si>
  <si>
    <t>MS SHERYN LEE/TEL: 63264093</t>
  </si>
  <si>
    <t>A01308</t>
  </si>
  <si>
    <t>ANB DISCOUNT SUPER STORE</t>
  </si>
  <si>
    <t>BLK 293 YISHUN STREET 22</t>
  </si>
  <si>
    <t>#01-253</t>
  </si>
  <si>
    <t>MS JASS  TEL: 67583281</t>
  </si>
  <si>
    <t>A01309</t>
  </si>
  <si>
    <t>ADD-PLUS TECHNOLOGIES PTE LTD</t>
  </si>
  <si>
    <t>33, MARSILING IND. ESTATE ROAD 3</t>
  </si>
  <si>
    <t>#06-05 MAPLETREE</t>
  </si>
  <si>
    <t>6366 3848</t>
  </si>
  <si>
    <t>6366 3839</t>
  </si>
  <si>
    <t>A01309-ELECTRONIC</t>
  </si>
  <si>
    <t>ADD-PLUS ELECTRONIC PTE LTD</t>
  </si>
  <si>
    <t>35 MARSILING IND EST RD 3</t>
  </si>
  <si>
    <t>#03-05 MAPLETREE BUILDING</t>
  </si>
  <si>
    <t>MS EDDY SEAH/TEL:63663848</t>
  </si>
  <si>
    <t>A01310</t>
  </si>
  <si>
    <t>APPLIED BIOSYSTEMS</t>
  </si>
  <si>
    <t>BLOCK 33 MARSILING INDUSTRIAL ROAD 3</t>
  </si>
  <si>
    <t>#05-03 SINGAPORE 739259</t>
  </si>
  <si>
    <t>A01311</t>
  </si>
  <si>
    <t>ADAM'S APPLE MULTIMEDIA PTE LTD</t>
  </si>
  <si>
    <t>15 BEACH ROAD #05-10</t>
  </si>
  <si>
    <t>BEACH CENTRE</t>
  </si>
  <si>
    <t>MS. WENDY TIOW  T: 63365208  F: 63363420</t>
  </si>
  <si>
    <t>A01312</t>
  </si>
  <si>
    <t>AISIN ASIA PTE LTD</t>
  </si>
  <si>
    <t>10 ANSON ROAD #31-11/12</t>
  </si>
  <si>
    <t>INTERNATIONAL PLAZA</t>
  </si>
  <si>
    <t>MR VINCENT TAN   TEL:62220592/FAX:62250911</t>
  </si>
  <si>
    <t>A01313</t>
  </si>
  <si>
    <t>ADVALANCHE INTEGRATED ADVERTISING PTE LTD</t>
  </si>
  <si>
    <t>371 BEACH ROAD</t>
  </si>
  <si>
    <t>#20-06 KEYPOINT</t>
  </si>
  <si>
    <t>MS JACE NG  TEL:62990832/FAX:62990698</t>
  </si>
  <si>
    <t>A01314</t>
  </si>
  <si>
    <t>YSL</t>
  </si>
  <si>
    <t>ASSOCIATES DISTRIBUTION NETWORK</t>
  </si>
  <si>
    <t>32 SING INDUSTRIAL COMPLEX #05-16 ANG MO KIO AVE 5</t>
  </si>
  <si>
    <t>ANG MO KIO INDUSTRIAL PARK 2</t>
  </si>
  <si>
    <t>MS SUZANNE CHAN    TEL:64813626/FAX:64840190</t>
  </si>
  <si>
    <t>A01315</t>
  </si>
  <si>
    <t>ANGHAUZ SINGAPORE PTE LTD</t>
  </si>
  <si>
    <t>151 STEVENS ROAD</t>
  </si>
  <si>
    <t>#12-03 THE EQUATORIAL</t>
  </si>
  <si>
    <t>MR ALI ANGKRIWAN   TEL:63164044/FAX:63164144</t>
  </si>
  <si>
    <t>A01316</t>
  </si>
  <si>
    <t>A &amp; ONE PRECISION ENGINEERING PTE LTD</t>
  </si>
  <si>
    <t>MR ANDY LIM</t>
  </si>
  <si>
    <t>A01317</t>
  </si>
  <si>
    <t>APPLE FOAM INTERNATIONAL</t>
  </si>
  <si>
    <t>10 ANSON ROAD</t>
  </si>
  <si>
    <t>#18-18</t>
  </si>
  <si>
    <t>MR AMOS LEE       TEL:63665733/FAX:63663528</t>
  </si>
  <si>
    <t>A01318</t>
  </si>
  <si>
    <t>AVICENNA PHARMACY PTE LTD</t>
  </si>
  <si>
    <t>BLK 548 WOODLANDS DRIVE 44</t>
  </si>
  <si>
    <t>#01-40 VISTA POINT</t>
  </si>
  <si>
    <t>MR ROSTMA    TEL:68942911/FAX:68942912</t>
  </si>
  <si>
    <t>A01319</t>
  </si>
  <si>
    <t>AXIS PLUS PTE LTD</t>
  </si>
  <si>
    <t>10 UBI CRESCENT</t>
  </si>
  <si>
    <t>#02-90/91, UBI TECHPARK</t>
  </si>
  <si>
    <t>A01320</t>
  </si>
  <si>
    <t>ASIAN MICRO (S) PTE LTD</t>
  </si>
  <si>
    <t>NO. 1 TECH PARK CRESCENT</t>
  </si>
  <si>
    <t>TUAS TECH PARK</t>
  </si>
  <si>
    <t>A01320-ACI</t>
  </si>
  <si>
    <t>ACI INDUSTRIES PTE LTD</t>
  </si>
  <si>
    <t>63 HILLVIEW AVENUE</t>
  </si>
  <si>
    <t>#08-04, LAM SOON INDUSTRIAL BUILDING</t>
  </si>
  <si>
    <t>A01321</t>
  </si>
  <si>
    <t>AIR CRAFT INTERIORS (S) PTE LTD</t>
  </si>
  <si>
    <t>BLK 1008 TOA PAYOH NORTH</t>
  </si>
  <si>
    <t>#04-02/04</t>
  </si>
  <si>
    <t>MR JOSEPH YEO T:62540016/F:62504607/HP:90231638</t>
  </si>
  <si>
    <t>A01322</t>
  </si>
  <si>
    <t>ALCHEMY PHARMACY</t>
  </si>
  <si>
    <t>258 LOYANG POINT</t>
  </si>
  <si>
    <t>#01-319</t>
  </si>
  <si>
    <t>MR JINNY CHANG   TEL:65828646/FAX:65828646</t>
  </si>
  <si>
    <t>A01323</t>
  </si>
  <si>
    <t>ANPE TRADING (S) PTE LTD</t>
  </si>
  <si>
    <t>1 UBI VIEW #03-12 FOCUS ONE</t>
  </si>
  <si>
    <t>SINGAPORE  408555</t>
  </si>
  <si>
    <t>MS CHU /HP:91451684/FAX:67262817</t>
  </si>
  <si>
    <t>A01324</t>
  </si>
  <si>
    <t>AMERICAN DYNAMICS PTE LTD</t>
  </si>
  <si>
    <t>MS ALISON YAP   TEL:6660520  FAX: 62687515</t>
  </si>
  <si>
    <t>A01325</t>
  </si>
  <si>
    <t>APOLLO GOLDSMITHS PTE LTD</t>
  </si>
  <si>
    <t>BLK 664</t>
  </si>
  <si>
    <t>#01-08 BUFFALO ROAD</t>
  </si>
  <si>
    <t>MS JUDY TEO/  TEL:62961838/FAX:62970885</t>
  </si>
  <si>
    <t>A01326</t>
  </si>
  <si>
    <t>AGRO FOOD PTE LTD</t>
  </si>
  <si>
    <t>63 ROBINSON ROAD</t>
  </si>
  <si>
    <t>#02-18 AFRO ASIA BUILDING</t>
  </si>
  <si>
    <t>MR MILAN PARIKH/TEL:6224 8200/FAX: 6225 7675</t>
  </si>
  <si>
    <t>A01327</t>
  </si>
  <si>
    <t>AM PM FAMILY CLINIC &amp; SURGERY</t>
  </si>
  <si>
    <t>BLK 123 TOA PAYOH LORONG 1</t>
  </si>
  <si>
    <t>#01-521</t>
  </si>
  <si>
    <t>DR LIM MENG YONG   TEL:62530917/FAX:62599051</t>
  </si>
  <si>
    <t>A01328</t>
  </si>
  <si>
    <t>ATLANTIC INNOVATION (S) PTE LTD</t>
  </si>
  <si>
    <t>627A ALJUNIED ROAD</t>
  </si>
  <si>
    <t>#10-09 BIZTECH CENTRE</t>
  </si>
  <si>
    <t>MS MINDY LIM    TEL:67211018/FAX:67211008</t>
  </si>
  <si>
    <t>A01329</t>
  </si>
  <si>
    <t>ALICO ENTERPRISE PTE LTD</t>
  </si>
  <si>
    <t>520 BALESTIER ROAD</t>
  </si>
  <si>
    <t>#01-02 LEONG ON BUILDING</t>
  </si>
  <si>
    <t>MS JUDY    TEL:62534663/FAX:62530283</t>
  </si>
  <si>
    <t>A01330</t>
  </si>
  <si>
    <t>AV MEDIA PTE LTD</t>
  </si>
  <si>
    <t>BLOCK 2023 BUKIT BATOK STREET 23 #02-106</t>
  </si>
  <si>
    <t>BUKIT BATOK INDUSTRIAL PARK A</t>
  </si>
  <si>
    <t>6569 2123</t>
  </si>
  <si>
    <t>6569 6589</t>
  </si>
  <si>
    <t>A01331</t>
  </si>
  <si>
    <t>ANTIBAC LABORATORIES PTE LTD</t>
  </si>
  <si>
    <t>#05-55 PAYA UBI IND. PARK</t>
  </si>
  <si>
    <t>SINGAPORE 408934</t>
  </si>
  <si>
    <t>MS VALERIE SEAH/MS IVY CHAI  FAX: 67432892</t>
  </si>
  <si>
    <t>A01332</t>
  </si>
  <si>
    <t>ALFRED &amp; CO PARTNERSHIPS</t>
  </si>
  <si>
    <t>BLK  1002</t>
  </si>
  <si>
    <t>#07-11 JALAN BUKIT MERAH</t>
  </si>
  <si>
    <t>MS JEAN LAI   TEL:67541791/FAX:67545385</t>
  </si>
  <si>
    <t>A01333</t>
  </si>
  <si>
    <t>ACCESS FRONTIER TECHNOLOGIES PTE LTD</t>
  </si>
  <si>
    <t>BLK 13, LORONG 8 TOA PAYOH</t>
  </si>
  <si>
    <t>#05-05 BRADDELL TECH</t>
  </si>
  <si>
    <t>6259 1488</t>
  </si>
  <si>
    <t>6259 9979</t>
  </si>
  <si>
    <t>MS. THAHIRAH   FAX: 62599979</t>
  </si>
  <si>
    <t>A01334</t>
  </si>
  <si>
    <t>ALICON ENGINERRING &amp; SUPPLY</t>
  </si>
  <si>
    <t>393 BALESTIER ROAD</t>
  </si>
  <si>
    <t>SINGAPORE 329798</t>
  </si>
  <si>
    <t>MS HELEN KOH    TEL:62563601/FAX:62536661</t>
  </si>
  <si>
    <t>A01336</t>
  </si>
  <si>
    <t>ARMOR ASIA IMAGING SUPPLIES PTE LTD</t>
  </si>
  <si>
    <t>9 TAI SENG DRIVE</t>
  </si>
  <si>
    <t>#01-02/03 GEO-TELE CENTRE</t>
  </si>
  <si>
    <t>A01337</t>
  </si>
  <si>
    <t>AIRE-PLUS SYSTEMS PTE LTD</t>
  </si>
  <si>
    <t>25 WOODLANDS INDUSTRI PARK E1</t>
  </si>
  <si>
    <t>#05-04</t>
  </si>
  <si>
    <t>MS MAY  TEL:63626166/FAX:63630166</t>
  </si>
  <si>
    <t>A01338</t>
  </si>
  <si>
    <t>AMEROID LOGISTICS (S) PTE LTD</t>
  </si>
  <si>
    <t>24 JURONG PORT ROAD</t>
  </si>
  <si>
    <t>#05-01 CWT DISTRICT PARK</t>
  </si>
  <si>
    <t>6262 7768</t>
  </si>
  <si>
    <t>6262 4865</t>
  </si>
  <si>
    <t>A01339</t>
  </si>
  <si>
    <t>ALPHA METALS SINGAPORE</t>
  </si>
  <si>
    <t>14 TUAS AVE 10</t>
  </si>
  <si>
    <t>SINGAPORE 639138</t>
  </si>
  <si>
    <t>MS LOW HUI LENG (DID:68600222)</t>
  </si>
  <si>
    <t>A01340</t>
  </si>
  <si>
    <t>AUSQUE PTY.LTD</t>
  </si>
  <si>
    <t>P.O.BOX 103, HOMEBUSH WEST,NSW 2140</t>
  </si>
  <si>
    <t>AUSTRALIA</t>
  </si>
  <si>
    <t>(02)9746 6868</t>
  </si>
  <si>
    <t>02-9746 6908</t>
  </si>
  <si>
    <t>MS GRACY LEE  MOBILE:0401-586787</t>
  </si>
  <si>
    <t>A01341</t>
  </si>
  <si>
    <t>ANAMOA ENTERPRISE</t>
  </si>
  <si>
    <t>MR MUHAMMAD      HP:97777795/FAX:65814877</t>
  </si>
  <si>
    <t>A01342</t>
  </si>
  <si>
    <t>ACTCOOL</t>
  </si>
  <si>
    <t>210 TURF CLUB ROAD</t>
  </si>
  <si>
    <t>LOT A6</t>
  </si>
  <si>
    <t>6469 3435</t>
  </si>
  <si>
    <t>6469 3415</t>
  </si>
  <si>
    <t>MR.RAYNOR ONG</t>
  </si>
  <si>
    <t>A01343</t>
  </si>
  <si>
    <t>AVI-TECH ELECTRONICS (S) PTE LTD</t>
  </si>
  <si>
    <t>#06-00</t>
  </si>
  <si>
    <t>MS PAULINE TAN    TEL:64826168/FAX:64826124</t>
  </si>
  <si>
    <t>A01344</t>
  </si>
  <si>
    <t>AIR COLD ELECTRO-MART PTE LTD</t>
  </si>
  <si>
    <t>BLK 101 YISHUN AVE 5</t>
  </si>
  <si>
    <t>#01-99</t>
  </si>
  <si>
    <t>MR LIM KIM SIANG/T:67585555/HP:93808181/F:67530055</t>
  </si>
  <si>
    <t>A01345</t>
  </si>
  <si>
    <t>ATA INDUSTRIAL (M) SDN BHD</t>
  </si>
  <si>
    <t>NO.18 JALAN RIANG 23,</t>
  </si>
  <si>
    <t>TAMAN GEMBIRA,</t>
  </si>
  <si>
    <t>0207-3340911</t>
  </si>
  <si>
    <t>0207-3345912</t>
  </si>
  <si>
    <t>ACCOUNT PAYABLE</t>
  </si>
  <si>
    <t>A01346</t>
  </si>
  <si>
    <t>ABOX PTE LTD</t>
  </si>
  <si>
    <t>BLK 18  MARSLING IND ESTATE ROAD 9</t>
  </si>
  <si>
    <t>#01-06</t>
  </si>
  <si>
    <t>A01347</t>
  </si>
  <si>
    <t>ALVAS FOOD IMPEX TRADING PTE LTD</t>
  </si>
  <si>
    <t>BLK 14 PASIR PANJANG WHOLESALE CENTRE</t>
  </si>
  <si>
    <t>#01-30</t>
  </si>
  <si>
    <t>MR RAJA    TEL:68730065/FAX:68730062</t>
  </si>
  <si>
    <t>A01348</t>
  </si>
  <si>
    <t>ADVANCE PROCESS TECHNOLOGIES PTE LTD</t>
  </si>
  <si>
    <t>NO 35 KALLANG PUDDING ROAD</t>
  </si>
  <si>
    <t>BLK A #02-01 TONG LEE BUILDING</t>
  </si>
  <si>
    <t>MS SHI MIN</t>
  </si>
  <si>
    <t>A01349</t>
  </si>
  <si>
    <t>AS-SUFI ISLAMIC FOOD INDUSTRIES</t>
  </si>
  <si>
    <t>BLK 3020 UBI AVE 2 #03-145</t>
  </si>
  <si>
    <t>SINGAPORE 408896</t>
  </si>
  <si>
    <t>6746 3078</t>
  </si>
  <si>
    <t>6741 8139</t>
  </si>
  <si>
    <t>A01350</t>
  </si>
  <si>
    <t>ADMIXTURE DESIGNER</t>
  </si>
  <si>
    <t>99 EAST COAST ROAD</t>
  </si>
  <si>
    <t>MS DEBBY</t>
  </si>
  <si>
    <t>A01351</t>
  </si>
  <si>
    <t>ALTONA (S) PTE LTD</t>
  </si>
  <si>
    <t>17 KALLANG WAY 5</t>
  </si>
  <si>
    <t>SINGAPORE 349035</t>
  </si>
  <si>
    <t>MISS GINA NG</t>
  </si>
  <si>
    <t>A01352</t>
  </si>
  <si>
    <t>AVI SOLUTION</t>
  </si>
  <si>
    <t>190 FORTUNE CENTRE #19-05</t>
  </si>
  <si>
    <t>MIDDLE ROAD</t>
  </si>
  <si>
    <t>MR ALEX SU/TEL: 6296 9916/FAX: 6841 1034</t>
  </si>
  <si>
    <t>A01353</t>
  </si>
  <si>
    <t>ABF TECHNIK + SERVICE GMBH &amp; CO.KG</t>
  </si>
  <si>
    <t>ZUR SCHWARZEN BRUCKE</t>
  </si>
  <si>
    <t>D-54516 WITTLICH</t>
  </si>
  <si>
    <t>0 65 71 91 230</t>
  </si>
  <si>
    <t>0 65 71 91 23243</t>
  </si>
  <si>
    <t>A01354</t>
  </si>
  <si>
    <t>ANCHOR MARINE SUPPLIES PTE LTD</t>
  </si>
  <si>
    <t>126 GUL CIRCLE</t>
  </si>
  <si>
    <t>SINGAPORE 629594</t>
  </si>
  <si>
    <t>MR TERENCE CHEN   TEL:68635033/FAX:68633710</t>
  </si>
  <si>
    <t>A01355</t>
  </si>
  <si>
    <t>AB PAC (S) PTE LTD</t>
  </si>
  <si>
    <t>67S TUAS SOUTH AVENUE 1</t>
  </si>
  <si>
    <t>SEATOWN INDUSTRIAL CENTRE</t>
  </si>
  <si>
    <t>6862 7098</t>
  </si>
  <si>
    <t>6862 7108</t>
  </si>
  <si>
    <t>A01356</t>
  </si>
  <si>
    <t>ACCUPLACE</t>
  </si>
  <si>
    <t>10, ANG MO KIO ST.65</t>
  </si>
  <si>
    <t>#06-10A, TECHPOINT</t>
  </si>
  <si>
    <t>6483 4353</t>
  </si>
  <si>
    <t>6483 3156</t>
  </si>
  <si>
    <t>A01357</t>
  </si>
  <si>
    <t>GT</t>
  </si>
  <si>
    <t>ATREC PTE LTD</t>
  </si>
  <si>
    <t>601 RIFLE RANGE ROAD</t>
  </si>
  <si>
    <t>SINGAPORE 588398</t>
  </si>
  <si>
    <t>MS NEO CUI CHUN   X 207,</t>
  </si>
  <si>
    <t>A01358</t>
  </si>
  <si>
    <t>ADVANTEX PRODUCTS (S) PTE LTD</t>
  </si>
  <si>
    <t>NO. 7 WOODLANDS TERRACE</t>
  </si>
  <si>
    <t>SINGAPORE 738432</t>
  </si>
  <si>
    <t>MR. MOHD LATIFF BIN ABDULLAH (97426304)</t>
  </si>
  <si>
    <t>A01359</t>
  </si>
  <si>
    <t>ATZ INTERNATIONAL PTE LTD</t>
  </si>
  <si>
    <t>BLK 211 HENDERSON ROAD</t>
  </si>
  <si>
    <t>#04-04 HENDERSON INDUSTRIAL PARK</t>
  </si>
  <si>
    <t>6376 2878</t>
  </si>
  <si>
    <t>A01360</t>
  </si>
  <si>
    <t>ABACUS TRAVEL SYSTEM PTE LTD</t>
  </si>
  <si>
    <t>TEMASEK TOWER</t>
  </si>
  <si>
    <t>8 SHENTON WAY #02-02</t>
  </si>
  <si>
    <t>6324 2234</t>
  </si>
  <si>
    <t>6229 2828</t>
  </si>
  <si>
    <t>A01361</t>
  </si>
  <si>
    <t>A' DREY BOUDIOR</t>
  </si>
  <si>
    <t>6 RAFFLES BOULEVARD</t>
  </si>
  <si>
    <t>#03-259 MARINA SQUARE</t>
  </si>
  <si>
    <t>MR CURTIS KHOR/TEL: 6339 1910/FAX: 6489 3423</t>
  </si>
  <si>
    <t>A01362</t>
  </si>
  <si>
    <t>AMIANTIT FIBERGLASS INDUSTRIES INDIA PVT LTD</t>
  </si>
  <si>
    <t>MAINA ROAD,VILLAGE NAVELIM</t>
  </si>
  <si>
    <t>TALUKA BICHOLIM, GOA 403 505</t>
  </si>
  <si>
    <t>+91 832 2386551/52/53/58</t>
  </si>
  <si>
    <t>+91 832 2386555</t>
  </si>
  <si>
    <t>MR GOPESH SHIRODKAR</t>
  </si>
  <si>
    <t>A01363</t>
  </si>
  <si>
    <t>JT</t>
  </si>
  <si>
    <t>ASIATIC MART HOLDING PTE LTD</t>
  </si>
  <si>
    <t>2 LENG KEE ROAD #02-06</t>
  </si>
  <si>
    <t>THYE HONG CENTRE</t>
  </si>
  <si>
    <t>MR ADAM/  TEL:64766447/FAX:64722182/HP:91737118</t>
  </si>
  <si>
    <t>A01364</t>
  </si>
  <si>
    <t>AMCOR FLEXIBLES SINGAPORE PTE LTD</t>
  </si>
  <si>
    <t>4 TUAS AVE 20</t>
  </si>
  <si>
    <t>SINGAPORE 638819</t>
  </si>
  <si>
    <t>A01365</t>
  </si>
  <si>
    <t>ANW PTE LTD</t>
  </si>
  <si>
    <t>20 WOODLANDS LINK</t>
  </si>
  <si>
    <t>#03-38</t>
  </si>
  <si>
    <t>6758 7117</t>
  </si>
  <si>
    <t>6758 6776</t>
  </si>
  <si>
    <t>MS SUSAN ONG/T:67587117/HP:90282640/FAX:6758 6776</t>
  </si>
  <si>
    <t>A01366</t>
  </si>
  <si>
    <t>ANGLO CHINESE JUNIOR COLLEGE</t>
  </si>
  <si>
    <t>25 DOVER CLOSE EAST</t>
  </si>
  <si>
    <t>SINGAPORE 134745</t>
  </si>
  <si>
    <t>MR BENNY    HP:97474779</t>
  </si>
  <si>
    <t>A01367</t>
  </si>
  <si>
    <t>ALJ (S) PTE LTD</t>
  </si>
  <si>
    <t>BLK 512 CHAI CHEE LANE</t>
  </si>
  <si>
    <t>#03-01,BEDOK  INDUSTRIAL ESTATE</t>
  </si>
  <si>
    <t>MR SABIR   FAX:64424379    HP:9827 8534</t>
  </si>
  <si>
    <t>A01368</t>
  </si>
  <si>
    <t>AQUA STAR TRADING</t>
  </si>
  <si>
    <t>BLK 934 YISHUN CENTRE 1</t>
  </si>
  <si>
    <t>#01-51,53.55</t>
  </si>
  <si>
    <t>MR JEFFRY TEO/TEL:67593400HP:98748841/FAX:6554156</t>
  </si>
  <si>
    <t>Barcodes Group Pty Ltd</t>
  </si>
  <si>
    <t>UNIT 13, 51 MORELAND ROAD,</t>
  </si>
  <si>
    <t>COBURG VICTORIA 3058</t>
  </si>
  <si>
    <t>03 8370 1000</t>
  </si>
  <si>
    <t>1300 800  777</t>
  </si>
  <si>
    <t>BARCODES GROUP PTY LTD</t>
  </si>
  <si>
    <t>A01371</t>
  </si>
  <si>
    <t>ACCESS ROOM</t>
  </si>
  <si>
    <t>29 CIRCULAR ROAD</t>
  </si>
  <si>
    <t>SINGAPORE 049385</t>
  </si>
  <si>
    <t>9189 8518</t>
  </si>
  <si>
    <t>MR DAVID CHAI   HP:9189 8518</t>
  </si>
  <si>
    <t>A01372</t>
  </si>
  <si>
    <t>ALIGENT SPRING PTE LTD</t>
  </si>
  <si>
    <t>2 WOODLAND SECTOR 1</t>
  </si>
  <si>
    <t>#01-15</t>
  </si>
  <si>
    <t>A01373</t>
  </si>
  <si>
    <t>AQUANAUTIC AGENCIES PTE LTD</t>
  </si>
  <si>
    <t>#05-27 UNITY CENTRE</t>
  </si>
  <si>
    <t>MS JANE TUPAS    TEL:63163136/FAX:63163116</t>
  </si>
  <si>
    <t>A01374</t>
  </si>
  <si>
    <t>ACE AUTOMOBILE PTE LTD</t>
  </si>
  <si>
    <t>LOT B31 TURF CITY AUTO EMPORIUM</t>
  </si>
  <si>
    <t>MR MAX CHONG S.L.     TEL:64765115/FAX:64795115</t>
  </si>
  <si>
    <t>A01375</t>
  </si>
  <si>
    <t>ACETECH INDUSTRIES PTE LTD</t>
  </si>
  <si>
    <t>66, TANNERY LANE, #01-03F, SINDO BUILDING</t>
  </si>
  <si>
    <t>SINGAPORE 347805</t>
  </si>
  <si>
    <t>MR KEN LAM/TEL:68424168/FAX:68410268</t>
  </si>
  <si>
    <t>A01376</t>
  </si>
  <si>
    <t>ATECH TECHNOLOGIES (S) PTE LTD</t>
  </si>
  <si>
    <t>BLOCK 9, KALLANG PLACE, #02-09</t>
  </si>
  <si>
    <t>KALLANG BASIN INDUSTRIAL ESTATE</t>
  </si>
  <si>
    <t>MS JOYCE QUEK</t>
  </si>
  <si>
    <t>A01377</t>
  </si>
  <si>
    <t>AMB PACKAGING (M) SDN. BHD</t>
  </si>
  <si>
    <t>P/O 165, JALAN CYBER UTAMA,</t>
  </si>
  <si>
    <t>KAWASAN PERINDUSTRIAN SENAI III,</t>
  </si>
  <si>
    <t>607-5997797 EXT:128</t>
  </si>
  <si>
    <t>607-5997187</t>
  </si>
  <si>
    <t>MR CHONG YEN CHUAN   H/P:012-720 8060</t>
  </si>
  <si>
    <t>A01378</t>
  </si>
  <si>
    <t>ALPHALOG (SINGAPORE) PTE. LTD.</t>
  </si>
  <si>
    <t>JURONG LOGISTICS HUB</t>
  </si>
  <si>
    <t>NO.31 JURONG PORT ROAD,</t>
  </si>
  <si>
    <t>A01379</t>
  </si>
  <si>
    <t>ABDUL RAHMAN JASMAN</t>
  </si>
  <si>
    <t>BLK 712 CLEMENTI WEST ST 2</t>
  </si>
  <si>
    <t>#04-187</t>
  </si>
  <si>
    <t>MR RAHMAN JASMAN  HP:97351501</t>
  </si>
  <si>
    <t>A01381</t>
  </si>
  <si>
    <t>AI ANALYTICAL PTE LTD</t>
  </si>
  <si>
    <t>161, KALLANG WAY,</t>
  </si>
  <si>
    <t>#04-17</t>
  </si>
  <si>
    <t>64590785/67470130</t>
  </si>
  <si>
    <t>MR ADEN/TEL:64590785/ HP:82236734</t>
  </si>
  <si>
    <t>A01382</t>
  </si>
  <si>
    <t>AMG CONCEPT PTE LTD</t>
  </si>
  <si>
    <t>BLK 3016A UBI ROAD 1 #01-11</t>
  </si>
  <si>
    <t>KAMPONG UBI INDUSTRIAL</t>
  </si>
  <si>
    <t>MS CHUA HUA/TEL:6282 9664/FAX: 68422612</t>
  </si>
  <si>
    <t>A01383</t>
  </si>
  <si>
    <t>ADVANCED MEDIA TECHNOLOGIES PTE LTD</t>
  </si>
  <si>
    <t>20 TAMPINES ST 92</t>
  </si>
  <si>
    <t>SINGAPORE 528875</t>
  </si>
  <si>
    <t>6789 5945</t>
  </si>
  <si>
    <t>6789 5745</t>
  </si>
  <si>
    <t>A01384</t>
  </si>
  <si>
    <t>AUDIO-TECHNICA (S.E.A.) PTE LTD</t>
  </si>
  <si>
    <t>NO.1 UBI VIEW</t>
  </si>
  <si>
    <t>#01-14 FOCUS ONE</t>
  </si>
  <si>
    <t>MS CHRISTINA KOH/T:68129597/HP:91056340/F:67495689</t>
  </si>
  <si>
    <t>A01385</t>
  </si>
  <si>
    <t>AVA-CHEM INDUSTRIAL PTE LTD</t>
  </si>
  <si>
    <t>10 ADMIRALTY ST #01-87</t>
  </si>
  <si>
    <t>SINGAPORE 757695</t>
  </si>
  <si>
    <t>MR JASON/TEL:68979511/HP:97839177/FAX:68978353</t>
  </si>
  <si>
    <t>A01386</t>
  </si>
  <si>
    <t>ALLALLOY DYNAWELD PTE LTD</t>
  </si>
  <si>
    <t>10 TUAS LINK 1</t>
  </si>
  <si>
    <t>SINGAPORE 638594</t>
  </si>
  <si>
    <t>MS ALISON YAP/TEL:68978878/68876523/FAX:68977006</t>
  </si>
  <si>
    <t>A01387</t>
  </si>
  <si>
    <t>TKH</t>
  </si>
  <si>
    <t>SAMSUNG ELECTRO-MECHANICS NAKHONRATCHASIMA CO.,LTD</t>
  </si>
  <si>
    <t>MOO 6, TAMBOL NONG RAWIENG,</t>
  </si>
  <si>
    <t>AMPHUR MUANG NAKHON RATCHASIMA-PROVINCE 30000,</t>
  </si>
  <si>
    <t>+66 44-21-2905</t>
  </si>
  <si>
    <t>+66 44-21-2913</t>
  </si>
  <si>
    <t>A01387-JP</t>
  </si>
  <si>
    <t>SAMSUNG ELECTRO-MECHANICS</t>
  </si>
  <si>
    <t>430-1 HANAGURA, FUJIEDA,</t>
  </si>
  <si>
    <t>SHIZUOKA 426-0292,</t>
  </si>
  <si>
    <t>HIROHISA MARUYAMA   TEL: +81-54638-1130</t>
  </si>
  <si>
    <t>A01388</t>
  </si>
  <si>
    <t>CREGANNA-TACTX MEDICAL PTE LTD</t>
  </si>
  <si>
    <t>08 ADMIRALTY STREET</t>
  </si>
  <si>
    <t>#07-10 ADMIRAX BUILDING</t>
  </si>
  <si>
    <t>6659 5052</t>
  </si>
  <si>
    <t>6659 5057</t>
  </si>
  <si>
    <t>A01389</t>
  </si>
  <si>
    <t>ALPHA PERFOMANCE DRIVE</t>
  </si>
  <si>
    <t>BLOCK 158, BEDOK SOUTH AVE 3</t>
  </si>
  <si>
    <t>#01-591</t>
  </si>
  <si>
    <t>MR CJ/TEL: 62449868/HP: 90235736</t>
  </si>
  <si>
    <t>A01390</t>
  </si>
  <si>
    <t>AVENLL CORPORATION PTE LTD</t>
  </si>
  <si>
    <t>5001 BEACH ROAD</t>
  </si>
  <si>
    <t>#08-36 GOLDEN MILE COMPLEX</t>
  </si>
  <si>
    <t>MS AMELIA LEE</t>
  </si>
  <si>
    <t>A01392</t>
  </si>
  <si>
    <t>A.S.PACKAGING INDUSTRIES SDN.BHD.</t>
  </si>
  <si>
    <t>NO.33,JALAN MUTIARA EMAS 4/20,</t>
  </si>
  <si>
    <t>TAMAN MOUNT AUSTIN,</t>
  </si>
  <si>
    <t>+6 07 3556033</t>
  </si>
  <si>
    <t>+6 07 3556034</t>
  </si>
  <si>
    <t>MR LEE TEL:9748 4363</t>
  </si>
  <si>
    <t>A01393</t>
  </si>
  <si>
    <t>ALPHA PET</t>
  </si>
  <si>
    <t>BLK 158 BEDOK SOUTH AVE 3</t>
  </si>
  <si>
    <t>MS SHARMANE ONG/T:62449868/HP:90235736/F:62449029</t>
  </si>
  <si>
    <t>A01394</t>
  </si>
  <si>
    <t>AA GALAXY ENTERPRISES</t>
  </si>
  <si>
    <t>BLK 563 #03-3449</t>
  </si>
  <si>
    <t>ANG MO KIO AVE 3</t>
  </si>
  <si>
    <t>MS ADELINE WONG</t>
  </si>
  <si>
    <t>A01395</t>
  </si>
  <si>
    <t>ACTION THEATRE</t>
  </si>
  <si>
    <t>42 WATERLOO STREET</t>
  </si>
  <si>
    <t>SINGAPORE 187951</t>
  </si>
  <si>
    <t>MS LINDA</t>
  </si>
  <si>
    <t>A01396</t>
  </si>
  <si>
    <t>AQUA-TERRA LOGISTIC PTE LTD</t>
  </si>
  <si>
    <t>NO.19, JURONG PORT ROAD</t>
  </si>
  <si>
    <t>SINGAPORE 619093</t>
  </si>
  <si>
    <t>MS SHARWIND PRIYA/TEL: 66020345/FAX: 65324033</t>
  </si>
  <si>
    <t>A01397</t>
  </si>
  <si>
    <t>AXIOO INTERNATIONAL PTE LTD</t>
  </si>
  <si>
    <t>18 KAKI BUKIT ROAD 3 #02-15</t>
  </si>
  <si>
    <t>ENTREPRENEUR BUSINESS CENTRE</t>
  </si>
  <si>
    <t>6745 3809</t>
  </si>
  <si>
    <t>MR B.K.LIEW/HP:97336178/HP: 97336180</t>
  </si>
  <si>
    <t>A01398</t>
  </si>
  <si>
    <t>ALL BIG TRADING CO</t>
  </si>
  <si>
    <t>BLK 15, #01-13/14 WOODLANDS LOOP</t>
  </si>
  <si>
    <t>WOODLAND EAST INDUSTRIAL ESTATE</t>
  </si>
  <si>
    <t>MS JASMINE/HP:90224057/TEL:67532300/FAX:67532700</t>
  </si>
  <si>
    <t>A01399</t>
  </si>
  <si>
    <t>ASIATEC INDUSTRIES PTE LTD</t>
  </si>
  <si>
    <t>75A JOO KOON CIRCLE</t>
  </si>
  <si>
    <t>SINGAPORE   629095</t>
  </si>
  <si>
    <t>MR WILSON/HP: 97903656 TEL:68627886 FAX:68627883</t>
  </si>
  <si>
    <t>A01400</t>
  </si>
  <si>
    <t>ALLFITRADE PTE LTD</t>
  </si>
  <si>
    <t>BLK 178, #13-289, WOODLANDS STREET 13</t>
  </si>
  <si>
    <t>SINGAPORE 730178</t>
  </si>
  <si>
    <t>MR PATRICK LOH/TEL: 98382335 FAX :62696455</t>
  </si>
  <si>
    <t>A01401</t>
  </si>
  <si>
    <t>AKC MEDICAL CENTER PTE LTD</t>
  </si>
  <si>
    <t>103 DESKER ROAD</t>
  </si>
  <si>
    <t>SINGAPORE 209625</t>
  </si>
  <si>
    <t>MR DR FOO JONG HIANG/T:66905555/F:62981389</t>
  </si>
  <si>
    <t>A01402</t>
  </si>
  <si>
    <t>ASIA BROS. INTERNATIONAL PTE LTD</t>
  </si>
  <si>
    <t>BLK 209 #08-1596 (LIFT E)</t>
  </si>
  <si>
    <t>ANG MO KIO AVENUE 3</t>
  </si>
  <si>
    <t>MS KATE LYN/TEL:64521622/HP:81335619/FAX:64521305</t>
  </si>
  <si>
    <t>A01403</t>
  </si>
  <si>
    <t>ACE-WINNS PRESS INDUSTRIES PTE LTD</t>
  </si>
  <si>
    <t>BLK 20 WOODLANDS LINK</t>
  </si>
  <si>
    <t>#03-02</t>
  </si>
  <si>
    <t>6752 6288 / 6752 6388</t>
  </si>
  <si>
    <t>6752 6293</t>
  </si>
  <si>
    <t>A01404</t>
  </si>
  <si>
    <t>CHAWK TECHNOLOGY INT'L (SINGAPORE) PTE LTD</t>
  </si>
  <si>
    <t>BLK 201 WOODLANDS AVE 9,</t>
  </si>
  <si>
    <t>#03-50,  WOODLANDS SPECTRUM II,</t>
  </si>
  <si>
    <t>67581769 EXT:812</t>
  </si>
  <si>
    <t>REENA LIM XIAO HUI  FAX: 67581749</t>
  </si>
  <si>
    <t>A01405</t>
  </si>
  <si>
    <t>ASPEN BULK TRADE PTE LTD</t>
  </si>
  <si>
    <t>391B ORCHARD ROAD #23-01</t>
  </si>
  <si>
    <t>MR JOSEPH OON   97114511</t>
  </si>
  <si>
    <t>A01406</t>
  </si>
  <si>
    <t>ASE SINGAPORE PTE LTD</t>
  </si>
  <si>
    <t>2 WOODLANDS LOOP</t>
  </si>
  <si>
    <t>SINGAPORE 738074</t>
  </si>
  <si>
    <t>MR BHARMARAJ RAMESH/TEL:66314499</t>
  </si>
  <si>
    <t>A01407</t>
  </si>
  <si>
    <t>ANNEX AUTOMATION</t>
  </si>
  <si>
    <t>780 PAYA LEBAR</t>
  </si>
  <si>
    <t>#03-05 YI GUANG FACTORY BULIDING</t>
  </si>
  <si>
    <t>MR KEVIN WONG/TEL:92303113/FAX: 67417790</t>
  </si>
  <si>
    <t>A01408</t>
  </si>
  <si>
    <t>ASIA FANTRONIC PTE LTD</t>
  </si>
  <si>
    <t>NO.61 BUKIT BATOK CRESCENT</t>
  </si>
  <si>
    <t>#08-07 HENG LOONG BUILDING</t>
  </si>
  <si>
    <t>MS ASTRID  TEL:6316 4882/HP:96422194</t>
  </si>
  <si>
    <t>ASMPT SINGAPORE PTE LTD</t>
  </si>
  <si>
    <t>2 YISHUN AVENUE 7</t>
  </si>
  <si>
    <t>SINGAPORE 768924</t>
  </si>
  <si>
    <t>ACCOUNTS PAYABLE / NURIN ASYIKIN BINTI ABD JALEL</t>
  </si>
  <si>
    <t>A01409-HK</t>
  </si>
  <si>
    <t>ASM TECHNOLOGY SINGAPORE PTE LTD</t>
  </si>
  <si>
    <t>18/F, GATEWAY TS,</t>
  </si>
  <si>
    <t>8 CHEUNG FAI ROAD, TSING YI,</t>
  </si>
  <si>
    <t>852- 2619- 2583</t>
  </si>
  <si>
    <t>852-2619-2138</t>
  </si>
  <si>
    <t>A01410</t>
  </si>
  <si>
    <t>ACP OFFICE SUPPLIES PTE LTD</t>
  </si>
  <si>
    <t>1, GENTING LINK #04-06</t>
  </si>
  <si>
    <t>PERFECT ONE</t>
  </si>
  <si>
    <t>MS ANGELA ZHONG/TEL: 67429291/FAX: 67495191</t>
  </si>
  <si>
    <t>A01411</t>
  </si>
  <si>
    <t>AGRI-FOOD AND VELERINARY AUTHORITY</t>
  </si>
  <si>
    <t>BLK 1 PASIR PANJANG WHOLESALE CENTRE</t>
  </si>
  <si>
    <t>#03-003, SINGAPORE 110001</t>
  </si>
  <si>
    <t>67734 394</t>
  </si>
  <si>
    <t>A01411-PERAHU</t>
  </si>
  <si>
    <t>VETERINARY PUBLIC HEALTH CENTRE</t>
  </si>
  <si>
    <t>10 PERAHU ROAD</t>
  </si>
  <si>
    <t>SINGAPORE 718837</t>
  </si>
  <si>
    <t>A01412</t>
  </si>
  <si>
    <t>ABOTRON (THAILAND) CO.,LTD</t>
  </si>
  <si>
    <t>NORTHERN REGION INDUSTRIAL ESTATE</t>
  </si>
  <si>
    <t>179 MOO.4,T.BAN KLANG,A.MUANG</t>
  </si>
  <si>
    <t>+66 53 581 750</t>
  </si>
  <si>
    <t>+66 53 581 759</t>
  </si>
  <si>
    <t>RATANA T: +66 53 581 750</t>
  </si>
  <si>
    <t>ASMPT SMT SINGAPORE PTE LTD</t>
  </si>
  <si>
    <t>535 YISHUN INDUSTRIAL PARK A</t>
  </si>
  <si>
    <t>ASM TECH-PARK BUILDING 2 (5TH FLOOR)</t>
  </si>
  <si>
    <t>6877 3900</t>
  </si>
  <si>
    <t>6877 3901</t>
  </si>
  <si>
    <t>ACCOUNTING DEPARTMENT</t>
  </si>
  <si>
    <t>A01414</t>
  </si>
  <si>
    <t>ASCENZ SOLUTIONS PTE LTD</t>
  </si>
  <si>
    <t>33, UBI AVE 3</t>
  </si>
  <si>
    <t>#04-08 VENTEX (TOWER B)</t>
  </si>
  <si>
    <t>MR ALEXIS NYEO/TEL:68415219/FAX:68415213</t>
  </si>
  <si>
    <t>A01415</t>
  </si>
  <si>
    <t>AMPLITUDE INC.PTE LTD</t>
  </si>
  <si>
    <t>21, BUKIT BATOK CRESCENT</t>
  </si>
  <si>
    <t>#12-79, WCEGA TOWER</t>
  </si>
  <si>
    <t>MS REGINA LEE/TEL:66314855/HP:94870783/FAX:6631485</t>
  </si>
  <si>
    <t>A01416</t>
  </si>
  <si>
    <t>APTINA PTE LTD</t>
  </si>
  <si>
    <t>180 CLEMENCEAU AVENUE</t>
  </si>
  <si>
    <t>#05-02/04 HAW PAR CENTRE</t>
  </si>
  <si>
    <t>A01417</t>
  </si>
  <si>
    <t>ALL MASTER ENTERPRISE</t>
  </si>
  <si>
    <t>BLK 3011 BEDOK INDUSTRIAL PARK E</t>
  </si>
  <si>
    <t>#01-2014</t>
  </si>
  <si>
    <t>MR FELIX CHEW/T:64455301/HP:92707582/F:62418878</t>
  </si>
  <si>
    <t>A01418</t>
  </si>
  <si>
    <t>ALK PTE LTD</t>
  </si>
  <si>
    <t>BLK 842C TAMPINES STREET 82</t>
  </si>
  <si>
    <t>#16-46</t>
  </si>
  <si>
    <t>MS AILI SIOW/HP: 9726 6305</t>
  </si>
  <si>
    <t>A01419</t>
  </si>
  <si>
    <t>ASYS GROUP ASIA PTE LTD</t>
  </si>
  <si>
    <t>45, UBI ROAD 1, #01-02</t>
  </si>
  <si>
    <t>SUMMIT BUILDING</t>
  </si>
  <si>
    <t>A01420</t>
  </si>
  <si>
    <t>AIK YA TRADING</t>
  </si>
  <si>
    <t>BLK 259A</t>
  </si>
  <si>
    <t>#01-07 BANGKIT ROAD</t>
  </si>
  <si>
    <t>6764 1226</t>
  </si>
  <si>
    <t>6790 3905</t>
  </si>
  <si>
    <t>MR LIM  / MS WONG</t>
  </si>
  <si>
    <t>A01421</t>
  </si>
  <si>
    <t>ARIKI PTE LTD</t>
  </si>
  <si>
    <t>BLK 219 HENDERSON ROAD #11-04</t>
  </si>
  <si>
    <t>HENDERSON INDUSTRIAL PARK</t>
  </si>
  <si>
    <t>MR SYLVESTER LIM/TEL: 62707055/HP:86138813</t>
  </si>
  <si>
    <t>A01422</t>
  </si>
  <si>
    <t>AMPLUS COMMUNICATION PTE LTD</t>
  </si>
  <si>
    <t>JASMINESE 6483 6089 EXT 877</t>
  </si>
  <si>
    <t>A01423</t>
  </si>
  <si>
    <t>AUSTCO MARKETING &amp; SERVICE (ASIA) PTE LTD</t>
  </si>
  <si>
    <t>BLK 5014 ANG MO KIO AVE 5</t>
  </si>
  <si>
    <t>#05-07/08 TECHPLACE II</t>
  </si>
  <si>
    <t>MS GOH MEI LENG/TEL:64818400/FAX:64819400</t>
  </si>
  <si>
    <t>A01424</t>
  </si>
  <si>
    <t>ATOTECH S.E.A PTE LTD</t>
  </si>
  <si>
    <t>20 TUAS WEST ROAD</t>
  </si>
  <si>
    <t>SINGAPORE 638379</t>
  </si>
  <si>
    <t>SERINA TAN T: 68799255 FAX: 68621506</t>
  </si>
  <si>
    <t>A01425</t>
  </si>
  <si>
    <t>ALSTINW ENTERPRISES SINGAPORE</t>
  </si>
  <si>
    <t>38A JALAN PEMIMPIN, #02-07</t>
  </si>
  <si>
    <t>WISDOM INDUSTRIAL BUILDING</t>
  </si>
  <si>
    <t>MR ALEX LOW/HP: 82624705</t>
  </si>
  <si>
    <t>A01426</t>
  </si>
  <si>
    <t>AFFYMETRIX PTE LTD</t>
  </si>
  <si>
    <t>7, GUL CIRCLE #2M-01/08</t>
  </si>
  <si>
    <t>KEPPEL LOGISTICS BUILDING</t>
  </si>
  <si>
    <t>MR MARCUS LEE/TEL:63957217/FAX:63957300</t>
  </si>
  <si>
    <t>A01427</t>
  </si>
  <si>
    <t>AUSLINK INVESTMENTS PTE LTD</t>
  </si>
  <si>
    <t>72 BAYSHORE ROAD</t>
  </si>
  <si>
    <t>#22-15, COSTA DEL SOL CONDO</t>
  </si>
  <si>
    <t>MR ANTHONY CHUNG/HP:97588984</t>
  </si>
  <si>
    <t>A01428</t>
  </si>
  <si>
    <t>ANVIRO PTE LTD</t>
  </si>
  <si>
    <t>45 KALLANG PUDDING ROAD</t>
  </si>
  <si>
    <t>#10-14 AIPHA BUILDING</t>
  </si>
  <si>
    <t>MR ALVIN TAN/HP:96462541</t>
  </si>
  <si>
    <t>A01429</t>
  </si>
  <si>
    <t>APPLETEE ENTERPRISE</t>
  </si>
  <si>
    <t>BLK 914 HOUGANG STREET 91</t>
  </si>
  <si>
    <t>#09-20</t>
  </si>
  <si>
    <t>MR LOOI/HP:97567573</t>
  </si>
  <si>
    <t>ARDENTEC SINGAPORE PTE LTD</t>
  </si>
  <si>
    <t>12 WOODLANDS LOOP #02-00</t>
  </si>
  <si>
    <t>SINGAPORE 738283</t>
  </si>
  <si>
    <t>A01431</t>
  </si>
  <si>
    <t>1ST WORLD MEDICAL SUPPLIES SOLUTIONS PTE LTD</t>
  </si>
  <si>
    <t>18 BOON LAY WAY</t>
  </si>
  <si>
    <t>#07-126  TRADEHUB 21</t>
  </si>
  <si>
    <t>MS ROSEMARIE/TEL:63764095/FAX:63770857</t>
  </si>
  <si>
    <t>A01432</t>
  </si>
  <si>
    <t>ADRINO (S) PTE LTD</t>
  </si>
  <si>
    <t>7, MANDAI LINK, BLK A,#10-03</t>
  </si>
  <si>
    <t>MANDAI CONNECTION</t>
  </si>
  <si>
    <t>MS DARRICE SIM/HP:97546141/T:67421215/F:67426165</t>
  </si>
  <si>
    <t>A01433</t>
  </si>
  <si>
    <t>AXIS ENGINEERING PTE LTD</t>
  </si>
  <si>
    <t>29 SENOKO WAY</t>
  </si>
  <si>
    <t>SINGAPORE 758059</t>
  </si>
  <si>
    <t>MR C.Y.POH/HP:97389803/T:62682468/F:62682201</t>
  </si>
  <si>
    <t>A01434</t>
  </si>
  <si>
    <t>ADD AIRFLOW TECHNOLOGIES PTE LTD</t>
  </si>
  <si>
    <t>30 TOH GUAN ROAD</t>
  </si>
  <si>
    <t>#07-08</t>
  </si>
  <si>
    <t>MR BRIAN NG</t>
  </si>
  <si>
    <t>A01435</t>
  </si>
  <si>
    <t>AB VISTA ASIA PTE LTD</t>
  </si>
  <si>
    <t>63 CHULIA STREET</t>
  </si>
  <si>
    <t>OCBC CENTRE EAST, #15-01,</t>
  </si>
  <si>
    <t>6911 1980</t>
  </si>
  <si>
    <t>MS LOW LI LIN/TEL: 63093568/F:67341590</t>
  </si>
  <si>
    <t>A01436</t>
  </si>
  <si>
    <t>AISAR AQID CONSULTANCY &amp; SERVICES</t>
  </si>
  <si>
    <t>756 UPPER SERANGOON ROAD</t>
  </si>
  <si>
    <t>UPPER SERANGOON SHOPPING CENTRE #02-49B</t>
  </si>
  <si>
    <t>MR AZIF/HP: 96547512</t>
  </si>
  <si>
    <t>A01437</t>
  </si>
  <si>
    <t>AUSTRALIAN LINKS WA PTY LTD</t>
  </si>
  <si>
    <t>49A DAVY STREET</t>
  </si>
  <si>
    <t>ALFRED COVE 6154</t>
  </si>
  <si>
    <t>MS JUSTINA SIEW YEAP</t>
  </si>
  <si>
    <t>A01438</t>
  </si>
  <si>
    <t>AQUAMETRO (S.E.A) PTE LTD</t>
  </si>
  <si>
    <t>190, WOODLANDS INDUSTRIAL PARK E5</t>
  </si>
  <si>
    <t>#07-15 WOODLANDS BIZHUB</t>
  </si>
  <si>
    <t>MS SIOW PEI/TEL:68991980/FAX:68992972</t>
  </si>
  <si>
    <t>A01439</t>
  </si>
  <si>
    <t>AMEGA GLOBAL PTE LTD</t>
  </si>
  <si>
    <t>32 HONGKONG STREET</t>
  </si>
  <si>
    <t>SIBNGAPORE 059671</t>
  </si>
  <si>
    <t>MS JANE LI/TEL:63540924/FAX:63540925</t>
  </si>
  <si>
    <t>A01441</t>
  </si>
  <si>
    <t>AVC CORPORATION</t>
  </si>
  <si>
    <t>17707 S. SANTA FE AVE.</t>
  </si>
  <si>
    <t>RANCHO DOMINGUEZ, CA 90221</t>
  </si>
  <si>
    <t>MINDA PILLOS     TEL: 310 533 5811  EXT 604</t>
  </si>
  <si>
    <t>A01443</t>
  </si>
  <si>
    <t>ADMEN INCORPORATED PTE LTD</t>
  </si>
  <si>
    <t>161 LAVENDER STREET #03-04</t>
  </si>
  <si>
    <t>LAVENDER PLACE</t>
  </si>
  <si>
    <t>A01444</t>
  </si>
  <si>
    <t>ACER COMPUTER (SINGAPORE) PTE LTD</t>
  </si>
  <si>
    <t>29 INTERNATIONAL BUSINESS PARK</t>
  </si>
  <si>
    <t>#08-01 ACER BUILDING, TOWER A</t>
  </si>
  <si>
    <t>6563 6563</t>
  </si>
  <si>
    <t>: 65676676</t>
  </si>
  <si>
    <t>MR EDMUND CHANG/HP:91889291/FAX: 65676676</t>
  </si>
  <si>
    <t>A01445</t>
  </si>
  <si>
    <t>APC DISTRIBUTORS PTE LTD</t>
  </si>
  <si>
    <t>NO. 6 CHANGI NORTH WAY</t>
  </si>
  <si>
    <t>APC DISTRIHUB, LEVEL 2</t>
  </si>
  <si>
    <t>A01446</t>
  </si>
  <si>
    <t>AZORA CURTAIN PTE LTD</t>
  </si>
  <si>
    <t>424 BALESTIER ROAD</t>
  </si>
  <si>
    <t>#01-03 GIFFARD MANSION</t>
  </si>
  <si>
    <t>MS STEPHANIE/HP: 8617 0031</t>
  </si>
  <si>
    <t>A01447</t>
  </si>
  <si>
    <t>ALPS LOGISTICS SINGAPORE PTE LTD</t>
  </si>
  <si>
    <t>NO. 2 TOH GUAN ROAD EAST</t>
  </si>
  <si>
    <t>#03-02B,</t>
  </si>
  <si>
    <t>MR ADRIAN</t>
  </si>
  <si>
    <t>A01448</t>
  </si>
  <si>
    <t>AEROLOG EXPRESS PTE LTD</t>
  </si>
  <si>
    <t>CHANGI AIRPORT POST OFFICE</t>
  </si>
  <si>
    <t>P.O.BOX 3</t>
  </si>
  <si>
    <t>MS MICHELLE SZE/TEL: 65424846</t>
  </si>
  <si>
    <t>A01449</t>
  </si>
  <si>
    <t>ACRO SOLUTIONS PTE LTD</t>
  </si>
  <si>
    <t>35 SENOKO WAY WOODLANDS EAST</t>
  </si>
  <si>
    <t>MEIZHEN T: 67582119</t>
  </si>
  <si>
    <t>A01450</t>
  </si>
  <si>
    <t>AUSGROUP SINGAPORE PTE LTD</t>
  </si>
  <si>
    <t>36, TUAS ROAD</t>
  </si>
  <si>
    <t>SINGAPORE 638505</t>
  </si>
  <si>
    <t>A01451</t>
  </si>
  <si>
    <t>ARIZONA INDUSTRIAL HARDWARE INC</t>
  </si>
  <si>
    <t>6965 W FRYE ROAD</t>
  </si>
  <si>
    <t>CHANDLER AZ85226-3313</t>
  </si>
  <si>
    <t>A01453</t>
  </si>
  <si>
    <t>ASIAN STORY CORPORATION PTE LTD</t>
  </si>
  <si>
    <t>BLK 994, BENDEMEER ROAD, #06-01</t>
  </si>
  <si>
    <t>A01454</t>
  </si>
  <si>
    <t>AERRO ENTERPRISE PTE LTD</t>
  </si>
  <si>
    <t>72 EUNOS AVE 7</t>
  </si>
  <si>
    <t>#02-06 SINGAPORE</t>
  </si>
  <si>
    <t>6844 2663</t>
  </si>
  <si>
    <t>6875 5707</t>
  </si>
  <si>
    <t>CS LIM HP:(65) 9824 2603</t>
  </si>
  <si>
    <t>A01455</t>
  </si>
  <si>
    <t>ALPHA HEALTHCARE INTERNATIONAL PTE LTD</t>
  </si>
  <si>
    <t>MOUNT ELIZABETH NOVENA SPECIALIST CENTRE</t>
  </si>
  <si>
    <t>#05-21, 38 IRRAWADDY ROAD</t>
  </si>
  <si>
    <t>F: 63342621</t>
  </si>
  <si>
    <t>MS CAROL T: 63533878 HP: 91870847</t>
  </si>
  <si>
    <t>A01456</t>
  </si>
  <si>
    <t>ART VERITAS PTE LTD</t>
  </si>
  <si>
    <t>14 ROBINSON ROAD</t>
  </si>
  <si>
    <t>#08-01A</t>
  </si>
  <si>
    <t>MS CELIA NUNES/HP: 97339813</t>
  </si>
  <si>
    <t>A01457</t>
  </si>
  <si>
    <t>AKC ENGINEERING INSPECTION SERVICES</t>
  </si>
  <si>
    <t>896A TAMPINES STREET 81</t>
  </si>
  <si>
    <t>#02-862</t>
  </si>
  <si>
    <t>LEE KIAN TAI   T: 66905535 F: 67633885</t>
  </si>
  <si>
    <t>A01458</t>
  </si>
  <si>
    <t>ASIAN SURFACE TECHNOLOGIES PTE LTD</t>
  </si>
  <si>
    <t>55 LOYANG DRIVE</t>
  </si>
  <si>
    <t>SINGAPORE 508967</t>
  </si>
  <si>
    <t>MR LIM TECK LIANG</t>
  </si>
  <si>
    <t>A01459</t>
  </si>
  <si>
    <t>AGGASYS SOLUTIOS PTE LTD</t>
  </si>
  <si>
    <t>40 JALAN PEMIMPIN</t>
  </si>
  <si>
    <t>SINGAPORE 577185</t>
  </si>
  <si>
    <t>6250 0645</t>
  </si>
  <si>
    <t>MS SHRIS KOH  9177,9641</t>
  </si>
  <si>
    <t>A01460</t>
  </si>
  <si>
    <t>VIVANCE SENIOR MANAGER SUPPLY CHAIN</t>
  </si>
  <si>
    <t>3 TUAS LANE</t>
  </si>
  <si>
    <t>SINGAPORE 638612</t>
  </si>
  <si>
    <t>MR SANTOSH VARGHESE/HP: 9100 7696</t>
  </si>
  <si>
    <t>A01461</t>
  </si>
  <si>
    <t>AIM BIOTECH PTE LTD</t>
  </si>
  <si>
    <t>21 BIOPOLIS ROAD #01-24</t>
  </si>
  <si>
    <t>SINGAPORE 138567</t>
  </si>
  <si>
    <t>MR LAWRENCE LIM T: 98752250</t>
  </si>
  <si>
    <t>A01462</t>
  </si>
  <si>
    <t>ACEPLAS PTE LTD</t>
  </si>
  <si>
    <t>NO. 18 SIN MING LANE</t>
  </si>
  <si>
    <t>#07-16 MIDVIEW CITY</t>
  </si>
  <si>
    <t>MR EDVAN LIM/TEL: 65705060/FAX: 66590870</t>
  </si>
  <si>
    <t>A01463</t>
  </si>
  <si>
    <t>#01-240</t>
  </si>
  <si>
    <t>SINGAPORE 165030</t>
  </si>
  <si>
    <t>MR GAN/HP: 97635986</t>
  </si>
  <si>
    <t>A01464</t>
  </si>
  <si>
    <t>ACHEM INDUSTRIES PTE. LTD.</t>
  </si>
  <si>
    <t>BLK 22 #03-65</t>
  </si>
  <si>
    <t>WOODLANDS LINK</t>
  </si>
  <si>
    <t>MR HUE / MR LOW</t>
  </si>
  <si>
    <t>A01465</t>
  </si>
  <si>
    <t>ALMARC ENGINEERING PTE LTD</t>
  </si>
  <si>
    <t>23 KIAN TECK WAY</t>
  </si>
  <si>
    <t>SINGAPORE 628742</t>
  </si>
  <si>
    <t>MISS HUI TING/TEL: 67580010/FAX: 67500014</t>
  </si>
  <si>
    <t>ACE MECT ENTERPRISES PTE LTD</t>
  </si>
  <si>
    <t>7 MANDAI LINK, #10-39,</t>
  </si>
  <si>
    <t>MANDAI CONNECTION,</t>
  </si>
  <si>
    <t>MR ALVIN OH/HP: 9639 0680/FAX: 6362 2748</t>
  </si>
  <si>
    <t>A01467</t>
  </si>
  <si>
    <t>ACCURA CALSERV PTE LTD</t>
  </si>
  <si>
    <t>NO.16 AYER RAJAH CRESCENT</t>
  </si>
  <si>
    <t>#04-05D, TEMPCO TECHNOMINIUM</t>
  </si>
  <si>
    <t>MR K JAI 90627273/81614981   jai@accuracalserv.com</t>
  </si>
  <si>
    <t>A01468</t>
  </si>
  <si>
    <t>ALLIED MFG PTE LTD</t>
  </si>
  <si>
    <t>BLK 203 WOODLANDS AVE 9,</t>
  </si>
  <si>
    <t>#03-52 WOODLANDS SPECTRUM 2,</t>
  </si>
  <si>
    <t>(65) 6755 6869</t>
  </si>
  <si>
    <t>(65) 6755 1697</t>
  </si>
  <si>
    <t>TERENCE TEO HP:(65) 9877 2771</t>
  </si>
  <si>
    <t>A01469</t>
  </si>
  <si>
    <t>ABSOTECH PTE LTD</t>
  </si>
  <si>
    <t>31 PENJURU LANE</t>
  </si>
  <si>
    <t>MR YEX TAN/TEL: 6265 8870/FAX:6265 8813</t>
  </si>
  <si>
    <t>A01470</t>
  </si>
  <si>
    <t>&amp;LARRY PTE LTD</t>
  </si>
  <si>
    <t>23 NEW INDUSTRIAL ROAD</t>
  </si>
  <si>
    <t>#04-03</t>
  </si>
  <si>
    <t>AIRVERCLEAN PTE LTD</t>
  </si>
  <si>
    <t>NO. 61 KAKI BUKIT AVE 1</t>
  </si>
  <si>
    <t>#03-19 SHUN LI INDUSTRIAL PARK</t>
  </si>
  <si>
    <t>MS KHAR LING/TEL: 67415800/HP: 96846189</t>
  </si>
  <si>
    <t>A01472</t>
  </si>
  <si>
    <t>APAC PACKAGING PTE LTD</t>
  </si>
  <si>
    <t>NO. 24A FLOWER ROAD</t>
  </si>
  <si>
    <t>SINGAPORE 549420</t>
  </si>
  <si>
    <t>6266 2212</t>
  </si>
  <si>
    <t>6266 1812</t>
  </si>
  <si>
    <t>MR LOW SEOW WAH/HP: 96205003</t>
  </si>
  <si>
    <t>A01473</t>
  </si>
  <si>
    <t>AWOT GLOBAL LOGISTICS (S) PTE LTD</t>
  </si>
  <si>
    <t>7 AIRLINE ROAD #01-07 CARGO AGENTS BUILDING E</t>
  </si>
  <si>
    <t>SINGAPORE 918110</t>
  </si>
  <si>
    <t>TEL:65425488  EXT106</t>
  </si>
  <si>
    <t>FAX:65426455</t>
  </si>
  <si>
    <t>MISS CAREN PANG/TEL:65425488  EXT106</t>
  </si>
  <si>
    <t>A01474</t>
  </si>
  <si>
    <t>ACERTEC HARDWARE PTE LTD</t>
  </si>
  <si>
    <t>BLK 5060 ANG MO KIO INDUSTRIAL PARK 2</t>
  </si>
  <si>
    <t>#01-1249</t>
  </si>
  <si>
    <t>A01475</t>
  </si>
  <si>
    <t>AERAS MEDICAL PTE LTD</t>
  </si>
  <si>
    <t>3 ANG MO KIO STREET 62</t>
  </si>
  <si>
    <t xml:space="preserve"> LINK@AMK #06-20</t>
  </si>
  <si>
    <t>MS LINBERT LIM/TEL: 67520290</t>
  </si>
  <si>
    <t>A01476</t>
  </si>
  <si>
    <t>ASM ADVANCED PACKAGING MATERIALS PTE LTD</t>
  </si>
  <si>
    <t>30 &amp; 32 TUAS AVENUE 8</t>
  </si>
  <si>
    <t>SINGAPORE 639246</t>
  </si>
  <si>
    <t>6558 8922</t>
  </si>
  <si>
    <t>MISS SOOBIE GUAN SOO SHYAN</t>
  </si>
  <si>
    <t>A01477</t>
  </si>
  <si>
    <t>ALSTON ENGINEERING PTE LTD</t>
  </si>
  <si>
    <t>#03-04</t>
  </si>
  <si>
    <t>MR PATRICK TEO/T:64660018/F:64677353/ HP: 92995794</t>
  </si>
  <si>
    <t>A01478</t>
  </si>
  <si>
    <t>AUREUMAEX INDUSTRIES (S) PTE.LTD.</t>
  </si>
  <si>
    <t>25B LOYANG CRESCENT</t>
  </si>
  <si>
    <t>BLK 302  #01-08, LOAYNG OFFSHORE SUPPLY BASE</t>
  </si>
  <si>
    <t>MR KS LEW/TEL: 6542 7723/FAX:6542 0660</t>
  </si>
  <si>
    <t>A01479</t>
  </si>
  <si>
    <t>ARGO ASIA SHIPPING</t>
  </si>
  <si>
    <t>140 PAYA LEBAR ROAD</t>
  </si>
  <si>
    <t>AZ@PAYA LEBAR #10-19</t>
  </si>
  <si>
    <t>MS LAILA BTE NAWAWI/TEL: 6702 1721/FAX: 6702 1720</t>
  </si>
  <si>
    <t>A01480</t>
  </si>
  <si>
    <t>ALMAC PHARMACEUTICAL SERVICES PTE LTD</t>
  </si>
  <si>
    <t>9 CHANGI SOUTH STREET 3</t>
  </si>
  <si>
    <t>#01-01/02</t>
  </si>
  <si>
    <t>Ralph Flores/TEL:6309 0728 EXT. 1475</t>
  </si>
  <si>
    <t>A01481</t>
  </si>
  <si>
    <t>ABLE CAL PTE LTD</t>
  </si>
  <si>
    <t>33 KIAN TECK WAY</t>
  </si>
  <si>
    <t>MR SARAVANAN</t>
  </si>
  <si>
    <t>A01482</t>
  </si>
  <si>
    <t>ALC TECHNOLOGIES PTE LTD</t>
  </si>
  <si>
    <t>BLK 998 TOA PAYOH NORTH #07-07/08/09</t>
  </si>
  <si>
    <t>TOA PAYOH NORTH INDUSTRIAL ESTATE</t>
  </si>
  <si>
    <t>MR CHONG KOK HEE   TEL: 63541650   FAX: 63544595</t>
  </si>
  <si>
    <t>A01483</t>
  </si>
  <si>
    <t>AMAZON WEB SERVICES SINGAPORE PRIVATE LIMITED</t>
  </si>
  <si>
    <t>23 CHURCH STREET</t>
  </si>
  <si>
    <t>CAPITAL SQUARE, UNIT 10-01 TO 10-04</t>
  </si>
  <si>
    <t>A01484</t>
  </si>
  <si>
    <t>AMS SENSORS SINGAPORE PTE LTD</t>
  </si>
  <si>
    <t>7000 ANG MO KIO AVE 5 #02-00</t>
  </si>
  <si>
    <t>SINGAPORE 569877</t>
  </si>
  <si>
    <t>SUN QINING &lt;qining.sun@ams.com&gt;</t>
  </si>
  <si>
    <t>A01485</t>
  </si>
  <si>
    <t>INVESTIGATOR</t>
  </si>
  <si>
    <t>MAJELLA, 473 ST KILDA ROAD,</t>
  </si>
  <si>
    <t>MELBOURNE 3004,</t>
  </si>
  <si>
    <t>03 92119311</t>
  </si>
  <si>
    <t>03 9211 9302</t>
  </si>
  <si>
    <t>MR HEFFRON GARY</t>
  </si>
  <si>
    <t>A01486</t>
  </si>
  <si>
    <t>AMT PTE LTD</t>
  </si>
  <si>
    <t>(ACCOUNTS PAYABLE:DOROTHY YIEW)-Tel:6865 5713</t>
  </si>
  <si>
    <t>MS CHIA LOY MENG</t>
  </si>
  <si>
    <t>A01487</t>
  </si>
  <si>
    <t>AQUEOUS INFINITE PTE LTD</t>
  </si>
  <si>
    <t>1 SUNVIEW ROAD #05-16</t>
  </si>
  <si>
    <t>ECO-TECH@SUNVIEW</t>
  </si>
  <si>
    <t>MR RAY TOH SWEE SIANG/HP: 9233 6388</t>
  </si>
  <si>
    <t>ADVANCED BIO MACHINES PTE LTD</t>
  </si>
  <si>
    <t>30 CECIL STREET</t>
  </si>
  <si>
    <t>#19-08 PRUDENTIAL TOWER</t>
  </si>
  <si>
    <t>MR BASIL SIM LIM SENG</t>
  </si>
  <si>
    <t>A01489</t>
  </si>
  <si>
    <t>MEDELA AG</t>
  </si>
  <si>
    <t>LATTICHSTRASSE 4B</t>
  </si>
  <si>
    <t>6340 BAAR</t>
  </si>
  <si>
    <t>+41 (0)41 562 51 51</t>
  </si>
  <si>
    <t>ALL INDUSTRIAL MANUFACTURING PTE LTD</t>
  </si>
  <si>
    <t>4, KAKI BUKIT AVE 1</t>
  </si>
  <si>
    <t>#02-05</t>
  </si>
  <si>
    <t>MS SUSAN TAN/TEL: 6603 4264</t>
  </si>
  <si>
    <t>A01491</t>
  </si>
  <si>
    <t>ARGONAUT MANUFACTURING SERVICES,INC.</t>
  </si>
  <si>
    <t>2841 LOKER AVE E</t>
  </si>
  <si>
    <t>CARLSBAD CA 92010</t>
  </si>
  <si>
    <t>(888) 834-8892</t>
  </si>
  <si>
    <t>MR KIM KOHLER/TEL: 888 834-8892/EXT:710</t>
  </si>
  <si>
    <t>A01492</t>
  </si>
  <si>
    <t>FT</t>
  </si>
  <si>
    <t>AIDENT CORPORATION SDN.BHD</t>
  </si>
  <si>
    <t>790, JALAN PERINDUSTRIAN BKT MINYAK 4,</t>
  </si>
  <si>
    <t>KAWASAN PERINDUSTRIAN BKT MINYAK,</t>
  </si>
  <si>
    <t>604-5096000</t>
  </si>
  <si>
    <t>604-5096118</t>
  </si>
  <si>
    <t>A01493</t>
  </si>
  <si>
    <t>A*STAR RESEARCH ENTITIES</t>
  </si>
  <si>
    <t>1, FUSIONOPOLIS WAY</t>
  </si>
  <si>
    <t>#20-10 CONNEXIS NORTH TOWER</t>
  </si>
  <si>
    <t>6826 6111</t>
  </si>
  <si>
    <t>6777 1711</t>
  </si>
  <si>
    <t>MR JAY TOH</t>
  </si>
  <si>
    <t>A01494</t>
  </si>
  <si>
    <t>AMAX PRECISION (S) PTE LTD</t>
  </si>
  <si>
    <t>BLOCK 3014A, UBI ROAD 1</t>
  </si>
  <si>
    <t>#01-11/12</t>
  </si>
  <si>
    <t>MS TAN SHIAU TING/TEL:6842 6283/FAX:6842 6282</t>
  </si>
  <si>
    <t>A01495</t>
  </si>
  <si>
    <t>AJET PRINTING PTE LTD</t>
  </si>
  <si>
    <t>BLK 27 WOODLANDS INDUSTRIAL PARK E1,</t>
  </si>
  <si>
    <t>#02-11 (LOBY B)</t>
  </si>
  <si>
    <t>6484 1854</t>
  </si>
  <si>
    <t>MR JASPER KOH  9222 9122</t>
  </si>
  <si>
    <t>A01496</t>
  </si>
  <si>
    <t>ALFAOHM QUARTZ PTE LTD</t>
  </si>
  <si>
    <t>104 TUAS SOUTH AVE 2</t>
  </si>
  <si>
    <t>SINGAPORE 637157</t>
  </si>
  <si>
    <t>MS. ELYN GOH 8186 1343</t>
  </si>
  <si>
    <t>A01497</t>
  </si>
  <si>
    <t>AL-FUTTAIM GROUP OF COMPANIES</t>
  </si>
  <si>
    <t>171 CHIN SWEE ROAD, #06-01 CES CENTRE,</t>
  </si>
  <si>
    <t>SINGAPORE 169877</t>
  </si>
  <si>
    <t>A01498</t>
  </si>
  <si>
    <t>ARYAN (SEA) PTE LTD</t>
  </si>
  <si>
    <t>171 CHIN SWEE ROAD, #06-01</t>
  </si>
  <si>
    <t>CES CENTRE,</t>
  </si>
  <si>
    <t>A01499</t>
  </si>
  <si>
    <t>ALCON SINGAPORE MANUFACTURING PTE LTD</t>
  </si>
  <si>
    <t>19 TUAS SOUTH AVE 14,</t>
  </si>
  <si>
    <t>TUAS BIODEDICAL PARL II, SINGAPORE 637313</t>
  </si>
  <si>
    <t>A01500</t>
  </si>
  <si>
    <t>ANTAHI INNOVATIONS LTD</t>
  </si>
  <si>
    <t>87 HAUTAPU RD, UNIT 4,</t>
  </si>
  <si>
    <t>CAMBRIDGE , 3493</t>
  </si>
  <si>
    <t>A01501</t>
  </si>
  <si>
    <t>ASCENZ MARORKA PTE LTD</t>
  </si>
  <si>
    <t>1 TAI SENG AVENNE</t>
  </si>
  <si>
    <t># 02-21 TAI SENG EXCHANGE</t>
  </si>
  <si>
    <t>65 6022 5677</t>
  </si>
  <si>
    <t>A01502</t>
  </si>
  <si>
    <t>ALPHATHETA SG PTE LTD</t>
  </si>
  <si>
    <t>109 NORTH BRIDGE ROAD</t>
  </si>
  <si>
    <t>#05-21 FUNAN</t>
  </si>
  <si>
    <t>A01503</t>
  </si>
  <si>
    <t>ASIA CODING PTE LTD</t>
  </si>
  <si>
    <t>30 MANDAI ESTATE, #04-07D</t>
  </si>
  <si>
    <t>SINGAPORE 729918</t>
  </si>
  <si>
    <t>MR JASPER KOH/HP:92229122</t>
  </si>
  <si>
    <t>B02022</t>
  </si>
  <si>
    <t>BEN FOODS (S) PTE LTD</t>
  </si>
  <si>
    <t>NO 1 FISHERY PORT ROAD #02-02</t>
  </si>
  <si>
    <t>SINGAPORE 619729</t>
  </si>
  <si>
    <t>6778 6655</t>
  </si>
  <si>
    <t>6776 7551/ 6777 2869</t>
  </si>
  <si>
    <t>B02065</t>
  </si>
  <si>
    <t>BUYERS CONSOLIDATORS LTD</t>
  </si>
  <si>
    <t>10 ANSON ROAD #27-08</t>
  </si>
  <si>
    <t>B02070</t>
  </si>
  <si>
    <t>BEAM TECHNOLOGY (MFR) PTE LTD</t>
  </si>
  <si>
    <t>12 KAKI BUKIT CRESCENT</t>
  </si>
  <si>
    <t>KAKI BUKIT TECHPARK</t>
  </si>
  <si>
    <t>B02078</t>
  </si>
  <si>
    <t>BIOSENSORS INTERNATIONAL PTE LTD</t>
  </si>
  <si>
    <t>21 KALLANG AVENUE #03-177</t>
  </si>
  <si>
    <t>SINAPORE 339412</t>
  </si>
  <si>
    <t>B02081</t>
  </si>
  <si>
    <t>BAXTER HEALTHCARE S.A., SINGAPORE BRANCH</t>
  </si>
  <si>
    <t>2 WOODLANDS INDUSTRIAL PARK D</t>
  </si>
  <si>
    <t>SINGAPORE 738750</t>
  </si>
  <si>
    <t>B02081-ASIA</t>
  </si>
  <si>
    <t>BAXTER HEALTHCARE (ASIA) PTE LTD</t>
  </si>
  <si>
    <t>150, BEACH ROAD</t>
  </si>
  <si>
    <t>#30-01/08, GATEWAY WEST</t>
  </si>
  <si>
    <t>B02082</t>
  </si>
  <si>
    <t>PREMIER LUBRICANS (S) PTE LTD</t>
  </si>
  <si>
    <t>10 JALAN TEPONG</t>
  </si>
  <si>
    <t>CASTROL HOUSE</t>
  </si>
  <si>
    <t>62625177/5/6</t>
  </si>
  <si>
    <t>BECTON DICKINSON MEDICAL (S) PTE LTD</t>
  </si>
  <si>
    <t>30 TUAS AVENUE 2</t>
  </si>
  <si>
    <t>SINGAPORE 639461</t>
  </si>
  <si>
    <t>FINANCE RECEIVABLE</t>
  </si>
  <si>
    <t>BANTA GLOBAL TURNKEY (SINGAPORE) PTE LTD</t>
  </si>
  <si>
    <t>#05-01</t>
  </si>
  <si>
    <t>SHARED SERVICE TEAM</t>
  </si>
  <si>
    <t>B02085-CZ</t>
  </si>
  <si>
    <t>BANTA GLOBAL TURNKEY,S.R.O. (RR DONNELLEY)</t>
  </si>
  <si>
    <t>CTPARK BRNO-CERNOVICKE TERASY</t>
  </si>
  <si>
    <t>TURANKA 102, 627 00 BRNO</t>
  </si>
  <si>
    <t>(+420) 532 189 120</t>
  </si>
  <si>
    <t>(+420) 532 199 851</t>
  </si>
  <si>
    <t>B02085-USA</t>
  </si>
  <si>
    <t>RR DONNELLEY GLOBAL TURNKEY SOLUTIONS</t>
  </si>
  <si>
    <t>6315 WEST BY NORTHWEST BLVD.</t>
  </si>
  <si>
    <t>HOUSTON, TX  77040, USA</t>
  </si>
  <si>
    <t>713 354 1371-DIRE</t>
  </si>
  <si>
    <t>713 354 1365</t>
  </si>
  <si>
    <t>MARIETTA WILLIAMS (NA ACCTS PAYABLE ADMINISTRATOR)</t>
  </si>
  <si>
    <t>B02086</t>
  </si>
  <si>
    <t>SCHENKER SINGAPORE (PTE) LTD</t>
  </si>
  <si>
    <t>17 CHANGI SOUTH STREET 2</t>
  </si>
  <si>
    <t>SINGAPORE 486129</t>
  </si>
  <si>
    <t>ACCOUNT PAYABLE -CECILIA SAW</t>
  </si>
  <si>
    <t>B02087</t>
  </si>
  <si>
    <t>BROTHER INTERNATIONAL S'PORE PTE LTD</t>
  </si>
  <si>
    <t>1 PHILIP STREET #06-00</t>
  </si>
  <si>
    <t>LIPPO CENTRE</t>
  </si>
  <si>
    <t>B02088</t>
  </si>
  <si>
    <t>BONCAFE INTERNATIONAL PTE LTD</t>
  </si>
  <si>
    <t>208 PANDAN LOOP</t>
  </si>
  <si>
    <t>SINGAPORE 128401</t>
  </si>
  <si>
    <t>B02089</t>
  </si>
  <si>
    <t>BP PACKAGING PTE LTD</t>
  </si>
  <si>
    <t>1012,EUNOS AVENUE 6 #01-07</t>
  </si>
  <si>
    <t>SINGAPORE 409624</t>
  </si>
  <si>
    <t>B02090</t>
  </si>
  <si>
    <t>BITS &amp; BYTES MARKETING PTE LTD</t>
  </si>
  <si>
    <t>BLK 21 KALLANG AVE #02-177</t>
  </si>
  <si>
    <t>B02092</t>
  </si>
  <si>
    <t>BEST CHEMICAL CO (S) PTE LTD</t>
  </si>
  <si>
    <t>60 SENOKO ROAD</t>
  </si>
  <si>
    <t>SINGAPORE 758124</t>
  </si>
  <si>
    <t>B02093</t>
  </si>
  <si>
    <t>BARRY CALLEBAUT CHOCOLATE ASIA PACIFIC PTE LTD</t>
  </si>
  <si>
    <t>26 SENOKO SOUTH ROAD</t>
  </si>
  <si>
    <t>SINGAPORE 758091</t>
  </si>
  <si>
    <t>MR SIA KEE GUAN/TEL:68491143</t>
  </si>
  <si>
    <t>B02094</t>
  </si>
  <si>
    <t>BAN HOCK FOOD PTE LTD</t>
  </si>
  <si>
    <t>34 WOODLANDS TERRACE</t>
  </si>
  <si>
    <t>B02095</t>
  </si>
  <si>
    <t>BELL SOSHINIC ONKYO (M) SDN BHD</t>
  </si>
  <si>
    <t>5,JALAN PERUSAHAAN 2</t>
  </si>
  <si>
    <t>KAMUNTING INDUSTRIES ESTATE</t>
  </si>
  <si>
    <t>05-8912391</t>
  </si>
  <si>
    <t>05-8911460</t>
  </si>
  <si>
    <t>B02096</t>
  </si>
  <si>
    <t>AGFA SINGAPORE PTE LTD</t>
  </si>
  <si>
    <t>10 CHANGI SOUTH STREET 2</t>
  </si>
  <si>
    <t>SINGAPORE 486596</t>
  </si>
  <si>
    <t>B02098</t>
  </si>
  <si>
    <t>BOSSARD PTE LTD</t>
  </si>
  <si>
    <t>10 PANDAN CRESCENT #06-02</t>
  </si>
  <si>
    <t>UE TECH PARK</t>
  </si>
  <si>
    <t>B02100</t>
  </si>
  <si>
    <t>BCM ELECTRONICS CORPORATION SDN BHD</t>
  </si>
  <si>
    <t>PLOT 21,JALAN HI-TECH 4,</t>
  </si>
  <si>
    <t>TAMAN PERINDUSTRIAN FASA 1,KULIM HI-TECH PARK</t>
  </si>
  <si>
    <t>604-4096174</t>
  </si>
  <si>
    <t>604-4035266</t>
  </si>
  <si>
    <t>B02101</t>
  </si>
  <si>
    <t>BI-LINK METAL SPECIALITIES (S) PTE LTD</t>
  </si>
  <si>
    <t>NO. 44 LOK YANG WAY JURONG</t>
  </si>
  <si>
    <t>SINGAPORE 628645</t>
  </si>
  <si>
    <t>B02102</t>
  </si>
  <si>
    <t>B.M. NAGANO PTE LTD</t>
  </si>
  <si>
    <t>BLK 1020 TAI SENG AVENUE #05-3512</t>
  </si>
  <si>
    <t>TAI SENG INDUSTRIAL ESTATE</t>
  </si>
  <si>
    <t>63828601/62876815/62817641</t>
  </si>
  <si>
    <t>B02103</t>
  </si>
  <si>
    <t>BRITE LIGHT</t>
  </si>
  <si>
    <t>CHUNA MANDI,PAHAR GANI,</t>
  </si>
  <si>
    <t>NEW DELHI 110055 INDIA</t>
  </si>
  <si>
    <t>09-011-7520010</t>
  </si>
  <si>
    <t>B02104</t>
  </si>
  <si>
    <t>BLUE WATER FINE FOOD PTE LTD</t>
  </si>
  <si>
    <t>20 UPPER CIRCULAR ROAD</t>
  </si>
  <si>
    <t>B1-49/50 THE RIVERWALK</t>
  </si>
  <si>
    <t>B02105</t>
  </si>
  <si>
    <t>BMS TECHNOLOGY PTE LTD</t>
  </si>
  <si>
    <t>31 KIAN TECK WAY</t>
  </si>
  <si>
    <t>SINGAPORE 628751</t>
  </si>
  <si>
    <t>B02106</t>
  </si>
  <si>
    <t>BKI PLASTIC IND. PTE LTD</t>
  </si>
  <si>
    <t>BLOCK 50 #01-14/16 KALLANG BAHRU</t>
  </si>
  <si>
    <t>SINGAPORE 339334</t>
  </si>
  <si>
    <t>MR.TEO L.T. (H/P:</t>
  </si>
  <si>
    <t>B02107</t>
  </si>
  <si>
    <t>BUILDING &amp; CONSTRUCTION AUTHORITY</t>
  </si>
  <si>
    <t>5 MAXWELL ROAD #07-00</t>
  </si>
  <si>
    <t>TOWER BLOCK,MND COMPLEX</t>
  </si>
  <si>
    <t>B02108</t>
  </si>
  <si>
    <t>C/O 17,JALAN FIRMA 2</t>
  </si>
  <si>
    <t>KAWASAN PERINDUSTRIAN TEBRAU</t>
  </si>
  <si>
    <t>0207-3543888</t>
  </si>
  <si>
    <t>0207-3543666</t>
  </si>
  <si>
    <t>B02109</t>
  </si>
  <si>
    <t>BLENDFORTE TRADING COMPANY</t>
  </si>
  <si>
    <t>BLK 2 BUKIT BATOK ST 24</t>
  </si>
  <si>
    <t>#07-15/16 SKYTECH</t>
  </si>
  <si>
    <t>B02110</t>
  </si>
  <si>
    <t>BEE CHENG HIANG HUP CHONG FOODSTUFF PTE LTD</t>
  </si>
  <si>
    <t>1363 SERANGOON ROAD</t>
  </si>
  <si>
    <t>SINGAPORE 328241</t>
  </si>
  <si>
    <t>B02111</t>
  </si>
  <si>
    <t>BENGAWAN SOLO PTE LTD</t>
  </si>
  <si>
    <t>23 WOODLANDS LINK</t>
  </si>
  <si>
    <t>SINGAPORE 738730</t>
  </si>
  <si>
    <t>B02112</t>
  </si>
  <si>
    <t>BACHUN FOOD INDUSTRIES (PTE) LTD</t>
  </si>
  <si>
    <t>17 TUAS BAY WALK</t>
  </si>
  <si>
    <t>SINGAPORE 637761</t>
  </si>
  <si>
    <t>B02113</t>
  </si>
  <si>
    <t>BBS ACCESS PTE LTD</t>
  </si>
  <si>
    <t>10 TANNERY LANE</t>
  </si>
  <si>
    <t>BBS BUILDING</t>
  </si>
  <si>
    <t>B02113-ELE</t>
  </si>
  <si>
    <t>B.B.S ELECTRONICS PTE LTD</t>
  </si>
  <si>
    <t>12 GENTING ROAD THE BLUE BUILDING</t>
  </si>
  <si>
    <t>SINGAPORE 349474</t>
  </si>
  <si>
    <t>B02113-TELECOM</t>
  </si>
  <si>
    <t>B.B.S TELECOMMUNICATIONS PTE LTD</t>
  </si>
  <si>
    <t>NO.10 TANNERY LANE</t>
  </si>
  <si>
    <t>#06-00 BBS BUILDING</t>
  </si>
  <si>
    <t>B02114</t>
  </si>
  <si>
    <t>BOK SING HARDWARE PAINTS PTE LTD</t>
  </si>
  <si>
    <t>BLK 1 PIONEER ROAD NORTH</t>
  </si>
  <si>
    <t>#01-08 SINGAPORE 629455</t>
  </si>
  <si>
    <t>65609670/67536131</t>
  </si>
  <si>
    <t>B02115</t>
  </si>
  <si>
    <t>BESLEY &amp; PIKE (S) PTE LTD</t>
  </si>
  <si>
    <t>3 WAN LEE ROAD</t>
  </si>
  <si>
    <t>SINGAPORE 627935</t>
  </si>
  <si>
    <t>B02116</t>
  </si>
  <si>
    <t>BAX GLOBAL HONG KONG LIMITED</t>
  </si>
  <si>
    <t>2/F.,8-12 TSING TIM ST,</t>
  </si>
  <si>
    <t>TSING TI, N.T.</t>
  </si>
  <si>
    <t>B02117</t>
  </si>
  <si>
    <t>BANSHING INDUSTRIAL CO. PTE LTD.</t>
  </si>
  <si>
    <t>NO.13 SERANGOON NORTH AVENUE 5</t>
  </si>
  <si>
    <t>SINGAPORE 554787</t>
  </si>
  <si>
    <t>B02118</t>
  </si>
  <si>
    <t>BORNEO MOTORS (SINGAPORE) PTE LTD</t>
  </si>
  <si>
    <t>33 LENG KEE ROAD</t>
  </si>
  <si>
    <t>SINGAPORE 159102</t>
  </si>
  <si>
    <t>B02120</t>
  </si>
  <si>
    <t>BOON LAY CORPORATION CLINIC PTE LTD</t>
  </si>
  <si>
    <t>BLK 218, BOON LAY AVENUE , #01-113</t>
  </si>
  <si>
    <t>SINGAPORE 640218</t>
  </si>
  <si>
    <t>6265 6285</t>
  </si>
  <si>
    <t>6268 0118</t>
  </si>
  <si>
    <t>B02121</t>
  </si>
  <si>
    <t>BEST COSMETICS TRADING</t>
  </si>
  <si>
    <t>30 KAKI BUKIT ROAD 3 #02-10 EMPIRE TECHNO CENTRE</t>
  </si>
  <si>
    <t>SINGAPORE 417819</t>
  </si>
  <si>
    <t>B02122</t>
  </si>
  <si>
    <t>BK STARWOOD PTE LTD</t>
  </si>
  <si>
    <t>34A NORTH CANAL ROAD</t>
  </si>
  <si>
    <t>SINGAPORE 059290</t>
  </si>
  <si>
    <t>MR PANG                  FAX: 65353137</t>
  </si>
  <si>
    <t>B02123</t>
  </si>
  <si>
    <t>BAN HOCK HIN CO., PTE LTD</t>
  </si>
  <si>
    <t>NO.6 DEFU LANE 4</t>
  </si>
  <si>
    <t>SINGAPORE 539410</t>
  </si>
  <si>
    <t>B02134</t>
  </si>
  <si>
    <t>BROADWAY FOOD CENTRE (HLDG)</t>
  </si>
  <si>
    <t>200 JALAN SULTAN #02-07</t>
  </si>
  <si>
    <t>SINGAPORE 199018</t>
  </si>
  <si>
    <t>MR TAN THOO MONG - FAX: 62923986 HP:93865757</t>
  </si>
  <si>
    <t>B02135</t>
  </si>
  <si>
    <t>BEAN CITY FOODSTUFF PTE LTD</t>
  </si>
  <si>
    <t>BLK 15, WOODLAND'S LOOP #03-45</t>
  </si>
  <si>
    <t>SINGAPORE 738322</t>
  </si>
  <si>
    <t>MR DAVID/TEL:67520792/HP:98230263</t>
  </si>
  <si>
    <t>B02136</t>
  </si>
  <si>
    <t>BLIZZ FAR EAST PLAZA</t>
  </si>
  <si>
    <t>14 SCOTTS ROAD</t>
  </si>
  <si>
    <t>#01-45 FAR EAST PLAZA</t>
  </si>
  <si>
    <t>MR MARK GOH     TEL:96275464</t>
  </si>
  <si>
    <t>B02137</t>
  </si>
  <si>
    <t>BLUE POWER CORPORATION  PTE LTD</t>
  </si>
  <si>
    <t>1 SHIPYARD ROAD,</t>
  </si>
  <si>
    <t>SINGAPORE 628128</t>
  </si>
  <si>
    <t>MS ALISON YAP    TEL: 66630526   FAX: 62612688</t>
  </si>
  <si>
    <t>B02138</t>
  </si>
  <si>
    <t>BESTON ELECTRICAL &amp; COMMUNICATION PTE LTD</t>
  </si>
  <si>
    <t>BLK 1 ANG MO KIO IND PARK 2A</t>
  </si>
  <si>
    <t>#06-03 AMK TECH 1</t>
  </si>
  <si>
    <t>B02139</t>
  </si>
  <si>
    <t>BP PACKAGING (MFG) PTE. LTD.</t>
  </si>
  <si>
    <t>BLK 512 CHAI CHEE LANE #01-01</t>
  </si>
  <si>
    <t>BEDOK IND. ESTATE JTC FLATTED FACTORY</t>
  </si>
  <si>
    <t>MR TEO/TEL:62433303/FAX:62434133</t>
  </si>
  <si>
    <t>B02140</t>
  </si>
  <si>
    <t>BLAN COMMUNICATION</t>
  </si>
  <si>
    <t>1 WOODLANDS SECTOR 1</t>
  </si>
  <si>
    <t>NYLECT IND. BUILDING (LEVEL 3)</t>
  </si>
  <si>
    <t>MR ZULKARNAIN NG/ EMILY  FAX: 68529410 HP:96862251</t>
  </si>
  <si>
    <t>B02141</t>
  </si>
  <si>
    <t>BERKAT SEPAKAT MINIMARKET</t>
  </si>
  <si>
    <t>BLK 156 BUKIT BATOK ST 11</t>
  </si>
  <si>
    <t>#01-07</t>
  </si>
  <si>
    <t>MR NORMAN/MS SYAZANA/ TEL:65659960/HP:97693445</t>
  </si>
  <si>
    <t>B02142</t>
  </si>
  <si>
    <t>BAZGM GYMNASTICS SCHOOL</t>
  </si>
  <si>
    <t>SPANS-JOM CLUBHOUSE LEVER 4</t>
  </si>
  <si>
    <t>31 AH HOOD ROAD, SINGAPORE 329979</t>
  </si>
  <si>
    <t>MR SNG PUAY LIANG  HP: 90609981  FAX: 62568191</t>
  </si>
  <si>
    <t>B02143</t>
  </si>
  <si>
    <t>BLACKSHEEP COMMUNICATIONS PTE LTD</t>
  </si>
  <si>
    <t>722B GEYLANG ROAD</t>
  </si>
  <si>
    <t>SINGAPORE 389633</t>
  </si>
  <si>
    <t>6846 1135</t>
  </si>
  <si>
    <t>6846 1137</t>
  </si>
  <si>
    <t>ATTN:MR.PETER LEE (H/P:9150 9766)</t>
  </si>
  <si>
    <t>B02144</t>
  </si>
  <si>
    <t>BELTON INDUSTRIAL ( THAILAND ) LTD</t>
  </si>
  <si>
    <t>101/110 MOO. 20, PHAHOLYOTHIN ROAD,</t>
  </si>
  <si>
    <t>T.KLONGNUENG A.KLONGLUANG,</t>
  </si>
  <si>
    <t>FAX:(02)-5291497</t>
  </si>
  <si>
    <t>B02144-WUXI</t>
  </si>
  <si>
    <t>BELTON ELECTRONICS (WUXI) CO., LIMITED</t>
  </si>
  <si>
    <t>NO. 20 XI XIA ROAD, NEW DISTRI,</t>
  </si>
  <si>
    <t>MACHINERY &amp; ELECTRONICAL INDUSTRIAL PARK,</t>
  </si>
  <si>
    <t>+86 510 85203030</t>
  </si>
  <si>
    <t>+86 510 85203232</t>
  </si>
  <si>
    <t>B02145</t>
  </si>
  <si>
    <t>BASIC CONNEXIONS PTE LTD</t>
  </si>
  <si>
    <t>BLK 229 COMPASSVALE WALK</t>
  </si>
  <si>
    <t>#06-404</t>
  </si>
  <si>
    <t>MR KENNY GOH- H/P:97478827, FAX:63881396</t>
  </si>
  <si>
    <t>B02146</t>
  </si>
  <si>
    <t>BRIGHTEX PAINTS (S) PTE LTD</t>
  </si>
  <si>
    <t>53 TUAS AVENUE 1</t>
  </si>
  <si>
    <t>SINGAPORE 639502</t>
  </si>
  <si>
    <t>MS TAN   TEL:68635411/FAX:68635410</t>
  </si>
  <si>
    <t>B02147</t>
  </si>
  <si>
    <t>BLINK CREATIONS PTE LTD</t>
  </si>
  <si>
    <t>#07-21/27 TELOK BLANGAH IND.EST.</t>
  </si>
  <si>
    <t>SINGAPORE 109675</t>
  </si>
  <si>
    <t>MS CORINNE YONG   FAX: 62781644  HP: 94550845</t>
  </si>
  <si>
    <t>B02148</t>
  </si>
  <si>
    <t>BAN LONG MEDICAL HALL</t>
  </si>
  <si>
    <t>BLK 252 JURONG EAST ST 24</t>
  </si>
  <si>
    <t>#01-165</t>
  </si>
  <si>
    <t>MR BENSON   TEL:65609990/FAX:65693517</t>
  </si>
  <si>
    <t>B02149</t>
  </si>
  <si>
    <t>OSI ELECTRONICS PTE LTD</t>
  </si>
  <si>
    <t>240 MACPHERSON ROAD</t>
  </si>
  <si>
    <t>PINES INDUSTRIAL BUILDING, #07-05</t>
  </si>
  <si>
    <t>MS VOON YUAN YUAN &lt;yvoon@osielectronics.com&gt;</t>
  </si>
  <si>
    <t>B02150</t>
  </si>
  <si>
    <t>BLS INTERNATIONAL PTE LTD</t>
  </si>
  <si>
    <t>BLK 3 #01-4829 BEACH ROAD</t>
  </si>
  <si>
    <t>SINGAPORE 190003</t>
  </si>
  <si>
    <t>MR RICHARD LIM        TEL:62922398/FAX:62927828</t>
  </si>
  <si>
    <t>B02151</t>
  </si>
  <si>
    <t>BENCHMARK ELECTRONICS (THAILAND) PCL</t>
  </si>
  <si>
    <t>94 MOO 1,HI-TECH INDUSTRIAL ESTATE</t>
  </si>
  <si>
    <t>BANLANE,BANG PA-IN AYUDHAYA</t>
  </si>
  <si>
    <t>66-35-350890</t>
  </si>
  <si>
    <t>66-35-350945</t>
  </si>
  <si>
    <t>B02152</t>
  </si>
  <si>
    <t>BLUE SPOON</t>
  </si>
  <si>
    <t>BLK 21 GHIM MOH ROAD #01-213</t>
  </si>
  <si>
    <t>SINGAPORE 270021</t>
  </si>
  <si>
    <t>6455 6455</t>
  </si>
  <si>
    <t xml:space="preserve"> 6250 8802</t>
  </si>
  <si>
    <t>MS CHIA/ HP:93808603/FAX: 6250 8802</t>
  </si>
  <si>
    <t>B02153</t>
  </si>
  <si>
    <t>BRADFORD LOGISTICS PTE LTD</t>
  </si>
  <si>
    <t>53, SERANGOON NORTH AVE 4</t>
  </si>
  <si>
    <t>#01-03, SINGAPORE 555852</t>
  </si>
  <si>
    <t>MS ELIZA/TEL:6284 6955/FAX: 6286 9809</t>
  </si>
  <si>
    <t>B02154</t>
  </si>
  <si>
    <t>BJ SERVICES COMPANY (SINGAPORE) PTE LTD</t>
  </si>
  <si>
    <t>NO. 17 TUAS AVENUE 3</t>
  </si>
  <si>
    <t>SINGAPORE 639414</t>
  </si>
  <si>
    <t>68778707/8</t>
  </si>
  <si>
    <t>MS ANGELINE TAN   EXT:468</t>
  </si>
  <si>
    <t>B02155</t>
  </si>
  <si>
    <t>BP PACKAGING (MFG) PTE LTD</t>
  </si>
  <si>
    <t>BLK , 512 CHAI CHEE LANE #01-01</t>
  </si>
  <si>
    <t>BEDOK IND.ESTATE JTC FLATTED FACTORY</t>
  </si>
  <si>
    <t>624 33303</t>
  </si>
  <si>
    <t>6243 4133</t>
  </si>
  <si>
    <t>B02156</t>
  </si>
  <si>
    <t>BALDA SOLUTIONS MALAYSIA SDN BHD</t>
  </si>
  <si>
    <t>3 JALAN ZARIB 6,</t>
  </si>
  <si>
    <t>KAWASAN PERINDUSTRIAN ZARIB,</t>
  </si>
  <si>
    <t>0205-3222028</t>
  </si>
  <si>
    <t>0205-3222029</t>
  </si>
  <si>
    <t>B02157</t>
  </si>
  <si>
    <t>BEGONIA SUPERMARKET</t>
  </si>
  <si>
    <t>22 BEGONIA ROAD (S) 809810</t>
  </si>
  <si>
    <t>MR HUSSAIN TEL:64824601</t>
  </si>
  <si>
    <t>B02158</t>
  </si>
  <si>
    <t>BLOW PTE LTD</t>
  </si>
  <si>
    <t>BLK 165 #02-364</t>
  </si>
  <si>
    <t>SHIMEI ROAD</t>
  </si>
  <si>
    <t>MS MICHELLE LOW     HP:93848577</t>
  </si>
  <si>
    <t>B02159</t>
  </si>
  <si>
    <t>BLUE STAR SYSTEMS PTE LTD</t>
  </si>
  <si>
    <t>629, ALJUNIED ROAD #06-02/03</t>
  </si>
  <si>
    <t>CITITECH INDUSTRIAL BUILDING</t>
  </si>
  <si>
    <t>MS CELESTE TOK/TEL:6747 6998/FAX:6747 6930</t>
  </si>
  <si>
    <t>B02160</t>
  </si>
  <si>
    <t>BENDEMEER MEDICAL</t>
  </si>
  <si>
    <t>46, LORONG LOW KOON</t>
  </si>
  <si>
    <t>SINGAPORE536456</t>
  </si>
  <si>
    <t>MR LAURENCE TAN/HP: 90013727/T:62932307/F:62942460</t>
  </si>
  <si>
    <t>B02161</t>
  </si>
  <si>
    <t>BAN ANG TONG (HOI KEE) MEDICAL HALL</t>
  </si>
  <si>
    <t>BLK 504 #01-223</t>
  </si>
  <si>
    <t>JURONG WEST ST 51</t>
  </si>
  <si>
    <t>MR KELVIN YONG</t>
  </si>
  <si>
    <t>B02162</t>
  </si>
  <si>
    <t>BARCODE AUTOMATION (BD) LTD</t>
  </si>
  <si>
    <t>HOUSE #29, ROAD #18,</t>
  </si>
  <si>
    <t>BLOCK J, BANANI,</t>
  </si>
  <si>
    <t>001-8802-8815247</t>
  </si>
  <si>
    <t>001-8802-8850633</t>
  </si>
  <si>
    <t>MR LALINDRA WIJEKOON/FAX:001-8802-8850633</t>
  </si>
  <si>
    <t>B02163</t>
  </si>
  <si>
    <t>BENJAMIN SERVICE</t>
  </si>
  <si>
    <t>#03-184</t>
  </si>
  <si>
    <t>SINGAPORE 528837</t>
  </si>
  <si>
    <t>6783 6951</t>
  </si>
  <si>
    <t>6784 6768</t>
  </si>
  <si>
    <t>MS AH JIAO  HP:9459 3501   FAX:6784 6768</t>
  </si>
  <si>
    <t>B02164</t>
  </si>
  <si>
    <t>BILCARE TECHNOLOGIES SINGAPORE PTE LTD</t>
  </si>
  <si>
    <t>52, CHANGI SOUTH STREET 1</t>
  </si>
  <si>
    <t>SINGAPORE 486161</t>
  </si>
  <si>
    <t>6395 4110</t>
  </si>
  <si>
    <t>6542 4386</t>
  </si>
  <si>
    <t>ACCOUNTS DEPARTMENT</t>
  </si>
  <si>
    <t>B02165</t>
  </si>
  <si>
    <t>BAUSCH &amp; LOMB (S) PTE LTD</t>
  </si>
  <si>
    <t>151 LORONG CHUAN #04-03A</t>
  </si>
  <si>
    <t>NEW TECH PARK, LOBBY C</t>
  </si>
  <si>
    <t>MS PAMELA TAY</t>
  </si>
  <si>
    <t>B02166</t>
  </si>
  <si>
    <t>BUSINESS CHINA</t>
  </si>
  <si>
    <t>1 STRAITS BOULEVARD</t>
  </si>
  <si>
    <t>#11-02 SINGAPORE CHINESE CULTURAL CENTRE</t>
  </si>
  <si>
    <t>MS LUCY LEE/TEL: 62130419/FAX: 62219130</t>
  </si>
  <si>
    <t>B02167</t>
  </si>
  <si>
    <t>COLORSPRESS PTE LTD</t>
  </si>
  <si>
    <t>BLK 688E WOODLANDS DR 75</t>
  </si>
  <si>
    <t># 08-66</t>
  </si>
  <si>
    <t>6255 1895</t>
  </si>
  <si>
    <t>6255 7690</t>
  </si>
  <si>
    <t>B02168</t>
  </si>
  <si>
    <t>BROWN METAL ENGINEERING PTE LTD</t>
  </si>
  <si>
    <t>BLK Q, 49 PANDAN LOOP</t>
  </si>
  <si>
    <t>SINGAPORE 126893</t>
  </si>
  <si>
    <t>MR ALEX LOW/TEL:67779718/FAX:67772348</t>
  </si>
  <si>
    <t>B02169</t>
  </si>
  <si>
    <t>B.M. DISTRIBUTION &amp; TRADING PTE LTD</t>
  </si>
  <si>
    <t>32 MARSILING LANE</t>
  </si>
  <si>
    <t>SINGAPORE 739151</t>
  </si>
  <si>
    <t>6269 1031</t>
  </si>
  <si>
    <t>6269 0679</t>
  </si>
  <si>
    <t>MR CHEN JIAN WEI</t>
  </si>
  <si>
    <t>B02170</t>
  </si>
  <si>
    <t>BIO LABORATORIES PTE LTD</t>
  </si>
  <si>
    <t>10, UBI CRESCENT LOBBY A</t>
  </si>
  <si>
    <t>#06-02 UBI TECHPARK</t>
  </si>
  <si>
    <t>MS WENCY YUEN/TEL:6846 7577/FAX:6846 7477</t>
  </si>
  <si>
    <t>B02171</t>
  </si>
  <si>
    <t>BROADRICK SECONDARY SCHOOL</t>
  </si>
  <si>
    <t>61, DAKOTA CRESCENT</t>
  </si>
  <si>
    <t>SINGAPORE 399935</t>
  </si>
  <si>
    <t>MS CHLOE SHANIA PHUA/TEL:6850 0365/FAX:6447 1427</t>
  </si>
  <si>
    <t>B02172</t>
  </si>
  <si>
    <t>BIZPRINT SOLUTIONS PTE LTD</t>
  </si>
  <si>
    <t>163 TRAS STREET #10-04</t>
  </si>
  <si>
    <t>LIAN HUAT BUILDING</t>
  </si>
  <si>
    <t>6497 1219</t>
  </si>
  <si>
    <t>RICKY KOH &lt;</t>
  </si>
  <si>
    <t>B02173</t>
  </si>
  <si>
    <t>BAN SENG WINE PTE LTD</t>
  </si>
  <si>
    <t>NO.8A ADMIRALTY STREET #02-01</t>
  </si>
  <si>
    <t>FOOD XCHANGE@ADMIRALTY</t>
  </si>
  <si>
    <t>MS QI/TEL:6484 1425/FAX: 6484 1455</t>
  </si>
  <si>
    <t>B02174</t>
  </si>
  <si>
    <t>BAR CODE DATA SYSTEMS PTY LIMITED</t>
  </si>
  <si>
    <t>UNIT 24, 10 YALGAR ROAD,</t>
  </si>
  <si>
    <t>KIRRAWEE NSW 2232</t>
  </si>
  <si>
    <t>+61-(0) 285361000</t>
  </si>
  <si>
    <t>+61-(0)2-85361001</t>
  </si>
  <si>
    <t>MICHAEL AZZOPARDI</t>
  </si>
  <si>
    <t>B02175</t>
  </si>
  <si>
    <t>MEDIPHYT INTERNATONAL PTE LTD</t>
  </si>
  <si>
    <t>55 SERANGOON NORTH AVE 4</t>
  </si>
  <si>
    <t>#03-08</t>
  </si>
  <si>
    <t>MR JEFFERSON LEE/T:64404414/HP:84441515/F:64404424</t>
  </si>
  <si>
    <t>B02177</t>
  </si>
  <si>
    <t>BUDGET STORE</t>
  </si>
  <si>
    <t>BLK 492, JURONG WEST STREET 41</t>
  </si>
  <si>
    <t>#01-60</t>
  </si>
  <si>
    <t>MR OOI CHEE YONG/HP:90067731</t>
  </si>
  <si>
    <t>B02178</t>
  </si>
  <si>
    <t>BUKIT GOMBAK CONSTITUENCY COMMUNITY CLUB</t>
  </si>
  <si>
    <t>BLK 386 BUKIT BATOK WEST AVE 5</t>
  </si>
  <si>
    <t>#01-348</t>
  </si>
  <si>
    <t>MR OSMAN HERDEYANTO/TEL:65150073/FAX:65150071</t>
  </si>
  <si>
    <t>B02179</t>
  </si>
  <si>
    <t>BOON LAY STATIONERY PTE LTD</t>
  </si>
  <si>
    <t>NO. 2 TUAS AVENUE 1</t>
  </si>
  <si>
    <t>SINGAPORE 639487</t>
  </si>
  <si>
    <t>MS CHRIS WONG/TEL: 68628866/FAX:68624455</t>
  </si>
  <si>
    <t>B02180</t>
  </si>
  <si>
    <t>TGL INSPECTION PTE LTD</t>
  </si>
  <si>
    <t>JURONG POINT POST OFFICE</t>
  </si>
  <si>
    <t>PO BOX 89</t>
  </si>
  <si>
    <t>F:68982605</t>
  </si>
  <si>
    <t>MR TAN GEOK LENG  HP: 97910313</t>
  </si>
  <si>
    <t>B02181</t>
  </si>
  <si>
    <t>BRIGHTLINE COMMUNICATIONS PTE LTD</t>
  </si>
  <si>
    <t>87 BEACH ROAD #02-09P</t>
  </si>
  <si>
    <t>CHYE SING BUILDING</t>
  </si>
  <si>
    <t>6336 2421</t>
  </si>
  <si>
    <t>B02182</t>
  </si>
  <si>
    <t>BAPTIST THEOLOGICAL SEMINARY</t>
  </si>
  <si>
    <t>1023 UPPER SERANGOON ROAD</t>
  </si>
  <si>
    <t>#01-01 BAPTIST CENTRE</t>
  </si>
  <si>
    <t>MS CHUA AI HUA/TEL:64720091</t>
  </si>
  <si>
    <t>B02183</t>
  </si>
  <si>
    <t>BISHAN NORTH CONSTITUENCY COMMUNITY</t>
  </si>
  <si>
    <t>BLK 233 BISHAN STREET 22</t>
  </si>
  <si>
    <t>#01-126</t>
  </si>
  <si>
    <t>MS  CHLOE LAM/TEL: 64582925/FAX: 64549434</t>
  </si>
  <si>
    <t>B02184</t>
  </si>
  <si>
    <t>BENNING POWER ELECTRONICS PTE LTD</t>
  </si>
  <si>
    <t>85 DEFU LANE 10</t>
  </si>
  <si>
    <t>#05-00</t>
  </si>
  <si>
    <t>B02185</t>
  </si>
  <si>
    <t>BYME SINGAPORE</t>
  </si>
  <si>
    <t>PROJECT SITE OFFICE:</t>
  </si>
  <si>
    <t>STADIUM BOULEVARD</t>
  </si>
  <si>
    <t>ROGER NG  81687482</t>
  </si>
  <si>
    <t>B02186</t>
  </si>
  <si>
    <t>BAY ADVANCED TECHNOLOGIES SINGAPORE PTE LTD</t>
  </si>
  <si>
    <t>NO, 3 UBI AVENUE 3</t>
  </si>
  <si>
    <t>#03-01 CROCODILE HOUSE</t>
  </si>
  <si>
    <t>MS AILENE KWOK/HP:9744 0600/TEL:6248 3464</t>
  </si>
  <si>
    <t>B02187</t>
  </si>
  <si>
    <t>BAGUS GLOBAL ENTERPRISE PTE LTD</t>
  </si>
  <si>
    <t>47, TAMPINES INDUSTRIAL AVENUE 5</t>
  </si>
  <si>
    <t>T5 @ TAMPINES</t>
  </si>
  <si>
    <t>MR ANDY WILLIAM/HP: 91996460</t>
  </si>
  <si>
    <t>B02188</t>
  </si>
  <si>
    <t>VIDHUL STOCK PTE LTD</t>
  </si>
  <si>
    <t>9 TUAS AVE 8</t>
  </si>
  <si>
    <t>SINGAPORE 639224</t>
  </si>
  <si>
    <t>MS MAY CHUA/TEL: 68634001/FAX: 68633521</t>
  </si>
  <si>
    <t>B02188-B ELECTRICAL</t>
  </si>
  <si>
    <t>BRIGHTSUN ELECTRICALS PTE LTD</t>
  </si>
  <si>
    <t>NO. 9 TUAS AVE 8</t>
  </si>
  <si>
    <t>MR K.NAVEEN/HP:83589455</t>
  </si>
  <si>
    <t>B02188-B ENGINEERING</t>
  </si>
  <si>
    <t>BRIGHTSUN ENGINEERING PTE LTD</t>
  </si>
  <si>
    <t>NO. 1 SOON LEE STREET</t>
  </si>
  <si>
    <t>#03-39 PIONEER CENTRE</t>
  </si>
  <si>
    <t>MR BALA/HP: 9084 4450</t>
  </si>
  <si>
    <t>B02188-BRIGHTSUN</t>
  </si>
  <si>
    <t>BRIGHTSUN MARINE PTE LTD</t>
  </si>
  <si>
    <t>MR A.P.RUBINSON/HP:8846 8476</t>
  </si>
  <si>
    <t>B02188-HOE PING</t>
  </si>
  <si>
    <t>HOE PING ENGINEERING PTE LTD</t>
  </si>
  <si>
    <t>NO.1 SOON LEE STREET</t>
  </si>
  <si>
    <t>MR NATHAN/HP:82014474</t>
  </si>
  <si>
    <t>B02189</t>
  </si>
  <si>
    <t>BIOMEDICAL SCIENCES INSTITUTES</t>
  </si>
  <si>
    <t>20 BIOPOLIS WAY</t>
  </si>
  <si>
    <t>UNIT 07-01 CENTROS</t>
  </si>
  <si>
    <t>B02190</t>
  </si>
  <si>
    <t>BEECHAM PHARMACEUTICALS (PTE) LTD</t>
  </si>
  <si>
    <t>38 QUALITY ROAD</t>
  </si>
  <si>
    <t>JURONG INDUSTRIAL ESTATE</t>
  </si>
  <si>
    <t>62106125/62106188</t>
  </si>
  <si>
    <t>B02191</t>
  </si>
  <si>
    <t>BOXSON PACKAGING INDUSTRIES PTE LTD</t>
  </si>
  <si>
    <t>BLK L, 71 PANDAN LOOP</t>
  </si>
  <si>
    <t>SINGAPORE 128285</t>
  </si>
  <si>
    <t>B02192</t>
  </si>
  <si>
    <t>BRITE KONCEPT PTE LTD</t>
  </si>
  <si>
    <t>1 COMMONWEALTH LANE</t>
  </si>
  <si>
    <t>#08-13 ONE COMMONWEALTH</t>
  </si>
  <si>
    <t>(65) 64733696 / 64736887</t>
  </si>
  <si>
    <t>(65) 64713716</t>
  </si>
  <si>
    <t>MISS NIKKI ROSALES</t>
  </si>
  <si>
    <t>B02193</t>
  </si>
  <si>
    <t>BACAR-MARTINI SINGAPORE  PTE LTD</t>
  </si>
  <si>
    <t>59 MOHAMMED SULTAN ROAD</t>
  </si>
  <si>
    <t>#03-08 SULTAN LINK</t>
  </si>
  <si>
    <t>MS FONG SIEW MENG T: 64117093</t>
  </si>
  <si>
    <t>B02194</t>
  </si>
  <si>
    <t>BISHAN COMMUNITY CLUB</t>
  </si>
  <si>
    <t>51 BISHAN STREET 13</t>
  </si>
  <si>
    <t>SINGAPORE 579799</t>
  </si>
  <si>
    <t>MS ERINA FOO/TEL: 62594720/FAX: 6353 1912</t>
  </si>
  <si>
    <t>B02195</t>
  </si>
  <si>
    <t>BATTERY POWER INTERNATIONAL PRIVATE LIMITED</t>
  </si>
  <si>
    <t>85 TUAS AVENUE 1</t>
  </si>
  <si>
    <t>SINGAPORE 639518</t>
  </si>
  <si>
    <t>6558 7333</t>
  </si>
  <si>
    <t>6558 7666</t>
  </si>
  <si>
    <t>MR TEO WEE HUAT/WANG MENG TING</t>
  </si>
  <si>
    <t>B02196</t>
  </si>
  <si>
    <t>BLOOM ENTERPRISE</t>
  </si>
  <si>
    <t>195 PEARL HILL TERRACE #03-40</t>
  </si>
  <si>
    <t>SINGAPORE 168976</t>
  </si>
  <si>
    <t>MR BRYAN  HP: 97599293</t>
  </si>
  <si>
    <t>B02197</t>
  </si>
  <si>
    <t>BEST PRINT</t>
  </si>
  <si>
    <t>71 TANNERY LANE #05-02</t>
  </si>
  <si>
    <t>6743 0248</t>
  </si>
  <si>
    <t>6744 7715</t>
  </si>
  <si>
    <t>MS HUI JING  67430248</t>
  </si>
  <si>
    <t>B02198</t>
  </si>
  <si>
    <t>BIZLINK CENTRE SINGAPORE PTE LTD</t>
  </si>
  <si>
    <t>#01-09   BEDOK INDUSTRIAL ESTATE</t>
  </si>
  <si>
    <t>MS JACQUELINE DE COSTA/TEL: 64495652/FAX:64495694</t>
  </si>
  <si>
    <t>B02199</t>
  </si>
  <si>
    <t>BARISTA BREW</t>
  </si>
  <si>
    <t>#10-11, INTERNATIONAL PLAZA</t>
  </si>
  <si>
    <t>MS WENDY THAM/HP: 9852 3530</t>
  </si>
  <si>
    <t>B02200</t>
  </si>
  <si>
    <t>BLUFOX (SINGAPORE) PTE LTD</t>
  </si>
  <si>
    <t>102F PASIR PANJANG ROAD</t>
  </si>
  <si>
    <t>B02201</t>
  </si>
  <si>
    <t>85 PLAYFAIR ROAD</t>
  </si>
  <si>
    <t>#07-01 TONG YUAN INDUSTRIAL BUILDING</t>
  </si>
  <si>
    <t>B02202</t>
  </si>
  <si>
    <t>BJ HYDRAULIC</t>
  </si>
  <si>
    <t>BLK 7 #01-01 KALLANG PLACE</t>
  </si>
  <si>
    <t>SINGAPORE 339153</t>
  </si>
  <si>
    <t>B02203</t>
  </si>
  <si>
    <t>PRIME BIOLOGICS PTE LTD</t>
  </si>
  <si>
    <t>41 SCIENEC PARK ROAD</t>
  </si>
  <si>
    <t>#01-09 THE GEMINI (LOBBY A)</t>
  </si>
  <si>
    <t>MR WILLIAM LOO T: 64102417</t>
  </si>
  <si>
    <t>B02204</t>
  </si>
  <si>
    <t>NO. 2 TUAS AVE 1</t>
  </si>
  <si>
    <t>MISS REZA/TEL: 65519080/FAX: 68624455</t>
  </si>
  <si>
    <t>B02205</t>
  </si>
  <si>
    <t>BAKING BLOCKS</t>
  </si>
  <si>
    <t>21 WOODLANDS CLOSE</t>
  </si>
  <si>
    <t>PRIMZ BIZHUB, #03-06</t>
  </si>
  <si>
    <t>+65 9654 5646</t>
  </si>
  <si>
    <t>MS AMANDA NG/ DORIS KOH /+65 9654 5646/ 6710 7730</t>
  </si>
  <si>
    <t>B02206</t>
  </si>
  <si>
    <t>BEST GREEN PTE LTD</t>
  </si>
  <si>
    <t>01 SUNVIEW ROAD</t>
  </si>
  <si>
    <t>#06-48</t>
  </si>
  <si>
    <t>62545058/62543358</t>
  </si>
  <si>
    <t>MS JENNY/HP: 92343582</t>
  </si>
  <si>
    <t>B02207</t>
  </si>
  <si>
    <t>BW WORKSHOP SERVICES PTE LTD</t>
  </si>
  <si>
    <t>30 UBI ROAD 4</t>
  </si>
  <si>
    <t>SINGAPORE 408615</t>
  </si>
  <si>
    <t>MS INN EE WONG/TEL: 67458800/FAX: 68582120</t>
  </si>
  <si>
    <t>B02208</t>
  </si>
  <si>
    <t>B H S KINETIC PTE LTD</t>
  </si>
  <si>
    <t>10 PANDAN ROAD</t>
  </si>
  <si>
    <t>SINGAPORE 609258</t>
  </si>
  <si>
    <t>MS PEGGY CHUA/TEL: 62612665/FAX: 62620334</t>
  </si>
  <si>
    <t>B02209</t>
  </si>
  <si>
    <t>BVO</t>
  </si>
  <si>
    <t>#11-94</t>
  </si>
  <si>
    <t>SINGAPORE 510567</t>
  </si>
  <si>
    <t>MR NICHOLAS/HP: 83283678</t>
  </si>
  <si>
    <t>B02210</t>
  </si>
  <si>
    <t>BAKERZIN HOLDINGS PTE LTD</t>
  </si>
  <si>
    <t>28 TAI SENG STREET,#04-01 SAKAE BUIDLING</t>
  </si>
  <si>
    <t>SINGAPORE 534106</t>
  </si>
  <si>
    <t>B02211</t>
  </si>
  <si>
    <t>BLOOM MART</t>
  </si>
  <si>
    <t>39, WOODLANDS CLOSE #07-05</t>
  </si>
  <si>
    <t>MEGAG@WOODLANDS</t>
  </si>
  <si>
    <t>MS BAY SYLVIA/HP: 9622 4499</t>
  </si>
  <si>
    <t>B02212</t>
  </si>
  <si>
    <t>BUY@SOURCE PTE LTD</t>
  </si>
  <si>
    <t>12 LORONG BAKAR BATU</t>
  </si>
  <si>
    <t>#06-07</t>
  </si>
  <si>
    <t>6296 7828</t>
  </si>
  <si>
    <t>6299 3184</t>
  </si>
  <si>
    <t>MS JOLEEN/EL:65012912</t>
  </si>
  <si>
    <t>B02213</t>
  </si>
  <si>
    <t>BRICKLAND CITIZENS' CONSULTATIVE COMMITTEE</t>
  </si>
  <si>
    <t>35 TECK WHYE AVENUE</t>
  </si>
  <si>
    <t>SINGAPORE 688892</t>
  </si>
  <si>
    <t>MR BERNICE CHUA</t>
  </si>
  <si>
    <t>B02214</t>
  </si>
  <si>
    <t>BIOTRONIK APM PTE. LTD</t>
  </si>
  <si>
    <t>1 KAKI BUKIT VIEW #03-24/34</t>
  </si>
  <si>
    <t>TECHVIEW, LOBBY C</t>
  </si>
  <si>
    <t>6228 9735</t>
  </si>
  <si>
    <t>6747 2657</t>
  </si>
  <si>
    <t>MR LORRAINE SIM/TEL:6228 9735</t>
  </si>
  <si>
    <t>B02215</t>
  </si>
  <si>
    <t>BBB FOODS PTE LTD</t>
  </si>
  <si>
    <t>68 CIRCUIT ROAD #02-01,</t>
  </si>
  <si>
    <t>SINGAPORE 049422</t>
  </si>
  <si>
    <t>DOMINIC LEONG</t>
  </si>
  <si>
    <t>B02216</t>
  </si>
  <si>
    <t>BIORELIANCE LIMITED</t>
  </si>
  <si>
    <t>2 SCIENCE PARK DRIVE</t>
  </si>
  <si>
    <t>#04-01/12 ASCENT BUILDING</t>
  </si>
  <si>
    <t>ACCOUNTS.PAYABLE@BIORELIANCE.COM</t>
  </si>
  <si>
    <t>B20188-B ENGINEERING</t>
  </si>
  <si>
    <t>CASH-CL</t>
  </si>
  <si>
    <t>MS ADELE TEO-GOMEZ</t>
  </si>
  <si>
    <t>95 THE INGLEWOOD S(575170)</t>
  </si>
  <si>
    <t>MS ADELE TEO/HP:96211011</t>
  </si>
  <si>
    <t>CASH-DC</t>
  </si>
  <si>
    <t>CASH-KCG</t>
  </si>
  <si>
    <t>MR SARAVANAN HP:8161 4981</t>
  </si>
  <si>
    <t>CASH-KCS</t>
  </si>
  <si>
    <t>CASH-LHG</t>
  </si>
  <si>
    <t>CASH-LSH</t>
  </si>
  <si>
    <t>ANTHONY CHUNG TRADING</t>
  </si>
  <si>
    <t>CASH-LYS</t>
  </si>
  <si>
    <t>CASH-TL</t>
  </si>
  <si>
    <t>MR.PATRICK</t>
  </si>
  <si>
    <t>CASH-VN</t>
  </si>
  <si>
    <t>CASH-YSL</t>
  </si>
  <si>
    <t>CS</t>
  </si>
  <si>
    <t>ST ENGINEERING ADVANCED MATERIAL</t>
  </si>
  <si>
    <t>C/O ST ENGINEERING MANAGEMENT SERVICES PTE LTD</t>
  </si>
  <si>
    <t>3 ANG MO KIO ELECTRONICS PARK ROAD, #01-01C,</t>
  </si>
  <si>
    <t>AME ACCOUNT PAYABLE</t>
  </si>
  <si>
    <t>C03033-CPI</t>
  </si>
  <si>
    <t>ADVANCED PYROTECHNIC MATERIALS PTE LTD</t>
  </si>
  <si>
    <t>3 ANG MO KIO ELECTRONICS PARK ROAD,</t>
  </si>
  <si>
    <t>#01-01C,</t>
  </si>
  <si>
    <t>C03033-MARINE</t>
  </si>
  <si>
    <t>ST ENGINEERING MARINE LTD.</t>
  </si>
  <si>
    <t>6861 2244</t>
  </si>
  <si>
    <t>6860 9240</t>
  </si>
  <si>
    <t>MARINE ACCOUNT PAYABLE</t>
  </si>
  <si>
    <t>C03033-TAKATA</t>
  </si>
  <si>
    <t>TAKATA CPI SINGAPORE PTE LTD</t>
  </si>
  <si>
    <t>SANDY LOH  T:64665180</t>
  </si>
  <si>
    <t>C03036</t>
  </si>
  <si>
    <t>CHARLES WEMBLEY (SEA) CO PTE LTD</t>
  </si>
  <si>
    <t>BLK 1004 TOA PAYOH IND.PARK</t>
  </si>
  <si>
    <t>#04-1499 LORONG 8</t>
  </si>
  <si>
    <t>C03040</t>
  </si>
  <si>
    <t>CONCORD EXPRESS (S) PTE LTD</t>
  </si>
  <si>
    <t>9 CHANGI SOUTH STREET 2</t>
  </si>
  <si>
    <t>SINGAPORE 486631</t>
  </si>
  <si>
    <t>C03042</t>
  </si>
  <si>
    <t>CONY ELECTRONICS (S) PTE LTD</t>
  </si>
  <si>
    <t>10,JALAN BESAR,</t>
  </si>
  <si>
    <t>#08-07 SIM LIM TOWER</t>
  </si>
  <si>
    <t>CEI PTE LTD</t>
  </si>
  <si>
    <t>NO.2 ANG MO KIO AVENUE 12</t>
  </si>
  <si>
    <t>SINGAPORE 569707</t>
  </si>
  <si>
    <t>64811369/64813293</t>
  </si>
  <si>
    <t>C03043-V</t>
  </si>
  <si>
    <t>CEI INTERNATIONAL INVESTMENTS (VN) LIMITED</t>
  </si>
  <si>
    <t>NO.2, STREET 6, VIETNAM SINGAPORE INDUSTRIAL PARK</t>
  </si>
  <si>
    <t>THUAN AN, BINH DUONG PROVINCE, VIETNAM</t>
  </si>
  <si>
    <t>Email receipts electrical invoice: apvn@cei.com.sg</t>
  </si>
  <si>
    <t>C03047</t>
  </si>
  <si>
    <t>PARK HOTEL AT ORCHARD</t>
  </si>
  <si>
    <t>270 ORCHARD ROAD</t>
  </si>
  <si>
    <t>SINGAPORE 238857</t>
  </si>
  <si>
    <t>6732 1111</t>
  </si>
  <si>
    <t>6734 1920</t>
  </si>
  <si>
    <t>C03047-GP</t>
  </si>
  <si>
    <t>GRAND PLAZA PARK HOTEL CITY HALL</t>
  </si>
  <si>
    <t>10 COLEMAN STREET</t>
  </si>
  <si>
    <t>SINGAPORE 179809</t>
  </si>
  <si>
    <t>6336 3456</t>
  </si>
  <si>
    <t>6334 0858</t>
  </si>
  <si>
    <t>MS CYNTHIA SOH  TEL:6432 5675</t>
  </si>
  <si>
    <t>C03051</t>
  </si>
  <si>
    <t>CSC PACKAGING PTE LTD</t>
  </si>
  <si>
    <t>NO 9 JOO KOON ROAD</t>
  </si>
  <si>
    <t>SINGAPORE 628973</t>
  </si>
  <si>
    <t>6265 3166</t>
  </si>
  <si>
    <t>6861 8400</t>
  </si>
  <si>
    <t>C03055</t>
  </si>
  <si>
    <t>CALENDAR PRINT PTE LTD</t>
  </si>
  <si>
    <t>362 UPPER PAYA LEBAR ROAD</t>
  </si>
  <si>
    <t>#04-06 DAJIN FACTORY BUILDING</t>
  </si>
  <si>
    <t>6487 6966</t>
  </si>
  <si>
    <t>6487 6466</t>
  </si>
  <si>
    <t>C03056</t>
  </si>
  <si>
    <t>CHUNG SHAN PLASTICS PTE LTD</t>
  </si>
  <si>
    <t>BLK 211 WOODLANDS AVENUE 9 #08-80 TO 82</t>
  </si>
  <si>
    <t>WOODLANDS EAST INDUSTRIAL ESTATE, SPECTRUM 2</t>
  </si>
  <si>
    <t>6297 2333</t>
  </si>
  <si>
    <t>C03080</t>
  </si>
  <si>
    <t>COMPO ENTERPRISES PTE LTD</t>
  </si>
  <si>
    <t>BLK 3 PASIR PANJANG ROAD</t>
  </si>
  <si>
    <t>#09-13 ALEXANDRA DISTRIPARK</t>
  </si>
  <si>
    <t>C03088</t>
  </si>
  <si>
    <t>HEWLETT-PACKARD SINGAPORE (PRIVATE) LIMITED</t>
  </si>
  <si>
    <t>P.O BOX 200</t>
  </si>
  <si>
    <t>C03088-INVENTEC-M</t>
  </si>
  <si>
    <t>INVENTEC ELECTRONICS (MALAYSIA)SDN BHD, (IPC)</t>
  </si>
  <si>
    <t>PLOT 102 BAYAN LEPAS INDUSTRIAL ESTATE</t>
  </si>
  <si>
    <t>LEBUHRAYA KAMPUNG JAWA 11900 BAYAN LEPAS</t>
  </si>
  <si>
    <t>02-04-6439566</t>
  </si>
  <si>
    <t>02-04-6441642</t>
  </si>
  <si>
    <t>MS LOGES - PURCHASING DEPT 1 X 439</t>
  </si>
  <si>
    <t>C03092-P</t>
  </si>
  <si>
    <t>PERAI SEAGATE STORAGE PRODUCTS SDN BHD</t>
  </si>
  <si>
    <t>2510 TINGKAT PERUSAHAAN TIGA</t>
  </si>
  <si>
    <t>KAWASAN PERUSAHAAN PRAI</t>
  </si>
  <si>
    <t>04-3997500</t>
  </si>
  <si>
    <t>04-39972881,3993810/22</t>
  </si>
  <si>
    <t>C03092-UK</t>
  </si>
  <si>
    <t>CORNER PERIPHERALS SINGAPORE LTD</t>
  </si>
  <si>
    <t>2 CHALMERS PLACE</t>
  </si>
  <si>
    <t>RIVERSIDE BUSINESS PARK</t>
  </si>
  <si>
    <t>C03101</t>
  </si>
  <si>
    <t>CONFIELD MANUFACTURING PTE LTD</t>
  </si>
  <si>
    <t>1002 JALAN BUKIT MERAH #04-04/05</t>
  </si>
  <si>
    <t>REDHILL INDUSTRIAL ESTATE</t>
  </si>
  <si>
    <t>C03107</t>
  </si>
  <si>
    <t>THOMSON ASIA PACIFIC HOLDINGS PTE LTD</t>
  </si>
  <si>
    <t>8 JURONG TOWN HALL ROAD</t>
  </si>
  <si>
    <t>#03-01/06 THE JTC SUMMIT</t>
  </si>
  <si>
    <t>C03107-P</t>
  </si>
  <si>
    <t>THOMSON AUDIO PHILIPPINES INC.</t>
  </si>
  <si>
    <t>BLDG. 8097 ARGONAUT HIGHWAY,</t>
  </si>
  <si>
    <t>SUBIC BAY FREEPORT ZONE,</t>
  </si>
  <si>
    <t>6347-2523494</t>
  </si>
  <si>
    <t>0016347-2526254</t>
  </si>
  <si>
    <t>C03115</t>
  </si>
  <si>
    <t>ST ELECTRONICS (SATCOM &amp; SENSOR SYSTEMS) PTE LTD</t>
  </si>
  <si>
    <t>100 JURONG EAST STREET 21 LEVEL 4</t>
  </si>
  <si>
    <t>ST ELECTRONICS JURONG EAST BUILDING</t>
  </si>
  <si>
    <t>6567 6791</t>
  </si>
  <si>
    <t>6568 7477</t>
  </si>
  <si>
    <t>C03117</t>
  </si>
  <si>
    <t>SEAGATE PERIPHERALS, INC</t>
  </si>
  <si>
    <t>VIALE CARLO VIOLA, 65</t>
  </si>
  <si>
    <t>11026 PONT ST. MARTIN (AO)</t>
  </si>
  <si>
    <t>125-800305</t>
  </si>
  <si>
    <t>125-800308</t>
  </si>
  <si>
    <t>C03129</t>
  </si>
  <si>
    <t>CANON ENGINEERING SINGAPORE PTE LTD</t>
  </si>
  <si>
    <t>56 TOH GUAN ROAD-3RD FLOOR</t>
  </si>
  <si>
    <t>SINGAPORE 608828</t>
  </si>
  <si>
    <t>C03143</t>
  </si>
  <si>
    <t>CHIU YAN</t>
  </si>
  <si>
    <t>C03145</t>
  </si>
  <si>
    <t>CONTRAVES ADVANCED DEVICES SDN BHD</t>
  </si>
  <si>
    <t>BATU BERENDAM FREE TRADE ZONE</t>
  </si>
  <si>
    <t>P.O.BOX 39</t>
  </si>
  <si>
    <t>06-2331886/7</t>
  </si>
  <si>
    <t>06-2328422</t>
  </si>
  <si>
    <t>MS.NORRASHIDAH LUMI    FAX:02-06-2328422</t>
  </si>
  <si>
    <t>C03148</t>
  </si>
  <si>
    <t>CREATIVE SOFTWARE PTE LTD</t>
  </si>
  <si>
    <t>NO 7 JALAN KILANG #-2-01</t>
  </si>
  <si>
    <t>SINGAPORE 159407</t>
  </si>
  <si>
    <t>C03154</t>
  </si>
  <si>
    <t>CHIN YIN LEONG CHINESE PHYSICIAN</t>
  </si>
  <si>
    <t>BLOCK 146 POTONG PASIR AVE 1</t>
  </si>
  <si>
    <t>#01-135</t>
  </si>
  <si>
    <t>C03156</t>
  </si>
  <si>
    <t>CHEONG SENG TRANSPORT &amp; TRADING CO</t>
  </si>
  <si>
    <t>85 SECOND LOK YANG ROAD</t>
  </si>
  <si>
    <t>SINGAPORE 628161</t>
  </si>
  <si>
    <t>6274 3607</t>
  </si>
  <si>
    <t>6274 6151</t>
  </si>
  <si>
    <t>C03158</t>
  </si>
  <si>
    <t>CLIPSAL SINGAPORE PTE LTD</t>
  </si>
  <si>
    <t>NO 5 FOURTH CHIN BEE ROAD</t>
  </si>
  <si>
    <t>SINGAPORE 619699</t>
  </si>
  <si>
    <t>C03159</t>
  </si>
  <si>
    <t>SEAGATE PERIPHERALS INC.</t>
  </si>
  <si>
    <t>A/P MAIL STOP 9203</t>
  </si>
  <si>
    <t>3081 ZANKER ROAD</t>
  </si>
  <si>
    <t>408-456-4500</t>
  </si>
  <si>
    <t>C03167</t>
  </si>
  <si>
    <t>CREATIVE TECHNOLOGY LTD</t>
  </si>
  <si>
    <t>CREATIVE RESOURCE</t>
  </si>
  <si>
    <t>6895 4000</t>
  </si>
  <si>
    <t>6895 4050</t>
  </si>
  <si>
    <t>JESSICA CHUA</t>
  </si>
  <si>
    <t>C03167-CUBIC</t>
  </si>
  <si>
    <t>CUBIC ELECTRONICS SDN. BHD.</t>
  </si>
  <si>
    <t>NO.1 JALAN T.U.43, TAMAN TASIK UTAMA,</t>
  </si>
  <si>
    <t>AYER KEROH 75450, MELAKA</t>
  </si>
  <si>
    <t>06-251 2888</t>
  </si>
  <si>
    <t>06-2512939</t>
  </si>
  <si>
    <t>S. KAMINI (BUYER) 06-251 2938</t>
  </si>
  <si>
    <t>C03169</t>
  </si>
  <si>
    <t>1/F, BLOCK B, SHENFUBAO SCIENCE &amp; TECHNOLOGY PARK</t>
  </si>
  <si>
    <t>NO. 2 HUANGHUAI RD</t>
  </si>
  <si>
    <t>86-755-835-93888</t>
  </si>
  <si>
    <t>86-755-835-95859</t>
  </si>
  <si>
    <t>C03170</t>
  </si>
  <si>
    <t>CEI TECHNOLOGIES PTE LTD</t>
  </si>
  <si>
    <t>SINGAPORE TECHNOLOGIES BUILDING</t>
  </si>
  <si>
    <t>100 JURONG EAST STREET 21</t>
  </si>
  <si>
    <t>C03171</t>
  </si>
  <si>
    <t>CHARTERED ELECTRONICS CO PTE LTD</t>
  </si>
  <si>
    <t>3, ANG MO KIO STREET 62,</t>
  </si>
  <si>
    <t>#02-18, LINK@AMK,</t>
  </si>
  <si>
    <t>C03173</t>
  </si>
  <si>
    <t>CASIO (M) SDN BHD</t>
  </si>
  <si>
    <t>7,JLN KELULI 1</t>
  </si>
  <si>
    <t>KAWASAN PERINDUSTRIAN BT.RAJA</t>
  </si>
  <si>
    <t>03-3427936</t>
  </si>
  <si>
    <t>C03174</t>
  </si>
  <si>
    <t>CHORI SINGAPORE PTE LTD</t>
  </si>
  <si>
    <t>NO. 2 CORPORATION ROAD #02-06</t>
  </si>
  <si>
    <t>CORPORATION PLACE</t>
  </si>
  <si>
    <t>C03175</t>
  </si>
  <si>
    <t>CMK SINGAPORE (PTE) LTD</t>
  </si>
  <si>
    <t>502 CHAI CHEE ROAD</t>
  </si>
  <si>
    <t>SINGAPORE 469025</t>
  </si>
  <si>
    <t>C03178</t>
  </si>
  <si>
    <t>MEDIA CORP PUBLISHING PTE LTD</t>
  </si>
  <si>
    <t>TECHPOINT #01-06/08</t>
  </si>
  <si>
    <t>10 ANG MO KIO ST 65</t>
  </si>
  <si>
    <t>6483 7118</t>
  </si>
  <si>
    <t>6484 6825</t>
  </si>
  <si>
    <t>C03179</t>
  </si>
  <si>
    <t>CARLSBERG SINGAPORE PTE LTD</t>
  </si>
  <si>
    <t>238A THOMSON ROAD</t>
  </si>
  <si>
    <t>#13-08/10 NOVENA SQUARE TOWER A</t>
  </si>
  <si>
    <t>C03182</t>
  </si>
  <si>
    <t>COB TECHNOLOGY PTE LTD</t>
  </si>
  <si>
    <t>BLK 28 AYER RAJAH CRESCENT #06-01</t>
  </si>
  <si>
    <t>AYER RAJAH INDUSTRIAL ESTATE</t>
  </si>
  <si>
    <t>6871 8717</t>
  </si>
  <si>
    <t>C03182-M</t>
  </si>
  <si>
    <t>COB TECHNOLOGY ASIA SDN BHD</t>
  </si>
  <si>
    <t>PLOT 86,JALAN PKNK 2</t>
  </si>
  <si>
    <t>KAWASAN PERUSAHAAN SUNGAI PETANI</t>
  </si>
  <si>
    <t>02-04-4422668</t>
  </si>
  <si>
    <t>02-04-4421136/7</t>
  </si>
  <si>
    <t>C03185</t>
  </si>
  <si>
    <t>CDC CARBOLINE (INDIA) PVT LTD</t>
  </si>
  <si>
    <t>PLOT NO.356 &amp; 357</t>
  </si>
  <si>
    <t>SIDCO INDUSTRIAL ESTATE</t>
  </si>
  <si>
    <t>91-44-42022221/5202 2221</t>
  </si>
  <si>
    <t>91-44-42077952/ 5207 7952</t>
  </si>
  <si>
    <t>C03186</t>
  </si>
  <si>
    <t>ST ELECTRONIC &amp; ENGINEERING LIMITED</t>
  </si>
  <si>
    <t>24 ANG MO KIO STREET 65</t>
  </si>
  <si>
    <t>SINGAPORE 569061</t>
  </si>
  <si>
    <t>C03187</t>
  </si>
  <si>
    <t>JURONG INSPECTION CENTRE PTE LTD</t>
  </si>
  <si>
    <t>53 PIONEER ROAD</t>
  </si>
  <si>
    <t>SINGAPORE 628505</t>
  </si>
  <si>
    <t>C03188</t>
  </si>
  <si>
    <t>CRI/CRITERION MANUFACTURING SINGAPORE PTE LTD</t>
  </si>
  <si>
    <t>52 TUAS ROAD</t>
  </si>
  <si>
    <t>SINGAPORE 638502</t>
  </si>
  <si>
    <t>C03189</t>
  </si>
  <si>
    <t>CHINOOK SINGAPORE PTE LTD</t>
  </si>
  <si>
    <t>3 SHENTON WAY #11-07</t>
  </si>
  <si>
    <t>SHENTON HOUSE</t>
  </si>
  <si>
    <t>C03190</t>
  </si>
  <si>
    <t>ST ELECTRONICS (INFO-COMM SYSTEMS) PTE LTD</t>
  </si>
  <si>
    <t>6413 1934</t>
  </si>
  <si>
    <t>6482 0027</t>
  </si>
  <si>
    <t>CHONG LING LING</t>
  </si>
  <si>
    <t>C03191</t>
  </si>
  <si>
    <t>C K TAN FAMILY CLINIC &amp; SURGERY PTE LTD</t>
  </si>
  <si>
    <t>BLK 125 #01-537</t>
  </si>
  <si>
    <t>TOA PAYOH LOR 1</t>
  </si>
  <si>
    <t>C03192</t>
  </si>
  <si>
    <t>COILCRAFT INDUSTRIES SINGAPORE PTE LTD</t>
  </si>
  <si>
    <t>BLK 103 BOON KENG RD #06-01/09</t>
  </si>
  <si>
    <t>C03193</t>
  </si>
  <si>
    <t>CHESFER PRECISION PLASTICS PTE LTD</t>
  </si>
  <si>
    <t>29,SENOKO SOUTH ROAD</t>
  </si>
  <si>
    <t>SINGAPORE 638527</t>
  </si>
  <si>
    <t>C03194</t>
  </si>
  <si>
    <t>CHEMICAL SUPPLIES CENTRE PTE LTD</t>
  </si>
  <si>
    <t>NO.2 BUKIT BATOK CRESCENT #09-24</t>
  </si>
  <si>
    <t>ENTERPRISE CENTER (S)658080</t>
  </si>
  <si>
    <t>C03195</t>
  </si>
  <si>
    <t>COMPACT METAL INDUSTRIES LTD</t>
  </si>
  <si>
    <t>120 PIONEER ROAD #01-03</t>
  </si>
  <si>
    <t>SINGAPORE 639597</t>
  </si>
  <si>
    <t>C03196</t>
  </si>
  <si>
    <t>CEL COATINGS INDUSTRIAL PTE LTD</t>
  </si>
  <si>
    <t>16 BENOI PLACE</t>
  </si>
  <si>
    <t>SINGAPORE 629934</t>
  </si>
  <si>
    <t>C03198</t>
  </si>
  <si>
    <t>CSS INDUSTRIAL PTE LTD</t>
  </si>
  <si>
    <t>BLK 970 TOA PAYOH NORTH</t>
  </si>
  <si>
    <t>#06-11</t>
  </si>
  <si>
    <t>6252 1955</t>
  </si>
  <si>
    <t>6254 1955</t>
  </si>
  <si>
    <t>C03199</t>
  </si>
  <si>
    <t>C S TAY FOODS PTE LTD</t>
  </si>
  <si>
    <t>64 WOODLANDS TERRACE</t>
  </si>
  <si>
    <t>C03200</t>
  </si>
  <si>
    <t>CHARTERED ELECTO-OPTICS PTE LTD</t>
  </si>
  <si>
    <t>24 ANG MO KIO ST 65, 5TH FLOOR (WEST WING)</t>
  </si>
  <si>
    <t>THE NEW BUILDING IND PARK 3</t>
  </si>
  <si>
    <t>C03202</t>
  </si>
  <si>
    <t>3COM ASIA PACIFIC RIM PTE LTD</t>
  </si>
  <si>
    <t>3 CHANGI NORTH</t>
  </si>
  <si>
    <t>STREET 2</t>
  </si>
  <si>
    <t>6543 6354</t>
  </si>
  <si>
    <t>6543 6528</t>
  </si>
  <si>
    <t>MR JOHNNY LIM  TEL: 65436394</t>
  </si>
  <si>
    <t>C03203</t>
  </si>
  <si>
    <t>01 COMPUTER SYSTEM PTE LTD</t>
  </si>
  <si>
    <t>196 PANDAN LOOP #05-27</t>
  </si>
  <si>
    <t>67750101 / 67770101</t>
  </si>
  <si>
    <t>C03206</t>
  </si>
  <si>
    <t>COVIC ASIA PACIFIC PTE LTD</t>
  </si>
  <si>
    <t>#03-92 UBI TECHPARK</t>
  </si>
  <si>
    <t>6749 2292</t>
  </si>
  <si>
    <t>6749 2322</t>
  </si>
  <si>
    <t>MS JESSIE YEO 67492292</t>
  </si>
  <si>
    <t>C03207</t>
  </si>
  <si>
    <t>CAP GEMINI SINGAPORE PTE LTD</t>
  </si>
  <si>
    <t>#05-17/18 TECH POINT</t>
  </si>
  <si>
    <t>C03208</t>
  </si>
  <si>
    <t>CHIP LENG FOODSTUFFS FACTORY PTE LTD</t>
  </si>
  <si>
    <t>BLK 15 WOODLANDS LOOP #03-30</t>
  </si>
  <si>
    <t>C03209</t>
  </si>
  <si>
    <t>CORPORATION CLINIC</t>
  </si>
  <si>
    <t>BLK 253 CHOA CHU KANG AVE 1, #01-21</t>
  </si>
  <si>
    <t>SINGAPORE 680253</t>
  </si>
  <si>
    <t>C03210</t>
  </si>
  <si>
    <t>CHUAN INDUSTRIES PTE LTD (CONSTRUCTION CHEMICALS)</t>
  </si>
  <si>
    <t>112 LAVENDER STREET</t>
  </si>
  <si>
    <t>#04-00 CHUAN BUILDING</t>
  </si>
  <si>
    <t>C03211</t>
  </si>
  <si>
    <t>COMMITT SYSTEM (S) PTE LTD</t>
  </si>
  <si>
    <t>BLK 16 KALLANG PLACE #04-08/09</t>
  </si>
  <si>
    <t>C03212</t>
  </si>
  <si>
    <t>CLASSIC ADVANTAGE SDN BHD</t>
  </si>
  <si>
    <t>PLOT 11 &amp; 21 JALAN PERSIARAN TEKNOLOGI,</t>
  </si>
  <si>
    <t>TAMAN TEKNOLOGI JOHOR</t>
  </si>
  <si>
    <t>07-599 9980</t>
  </si>
  <si>
    <t>07-599 9982</t>
  </si>
  <si>
    <t>C03213</t>
  </si>
  <si>
    <t>CARBOLINE SEA PTE LTD</t>
  </si>
  <si>
    <t>400 ORCHARD ROAD</t>
  </si>
  <si>
    <t>#06-15 ORCHARD TOWER</t>
  </si>
  <si>
    <t>C03214</t>
  </si>
  <si>
    <t>CAL-COMP ELECTRONICS (THAILAND) PUBLIC CO.,LTD.</t>
  </si>
  <si>
    <t>(HEAD OFFICE) 191/54, 191/57 18TH CTI TOWER</t>
  </si>
  <si>
    <t>RACHADAPISEK ROAD, KLONGTOEY</t>
  </si>
  <si>
    <t>MS PITON   FAX: 66-2-2615042</t>
  </si>
  <si>
    <t>C03215</t>
  </si>
  <si>
    <t>CWT DISTRIBUTION LTD</t>
  </si>
  <si>
    <t>317 ALEXANDRA RD</t>
  </si>
  <si>
    <t>#01-00 IKEA BUILDING</t>
  </si>
  <si>
    <t>C03216</t>
  </si>
  <si>
    <t>TREND TECHNOLOGIES SINGAPORE PTE.LTD.</t>
  </si>
  <si>
    <t>36, JOO KOON CIRCLE,</t>
  </si>
  <si>
    <t>SINGAPORE 629061</t>
  </si>
  <si>
    <t>6862 5500</t>
  </si>
  <si>
    <t>6862 5522</t>
  </si>
  <si>
    <t>BYR:STELLA KONG  T:65452550  F:65453390</t>
  </si>
  <si>
    <t>C03217</t>
  </si>
  <si>
    <t>CHISWICK METAL WORKS LIMITED</t>
  </si>
  <si>
    <t>FLAT E,7/FFOOK SHING FACTORY BULDING</t>
  </si>
  <si>
    <t>NO.2,WALNUT STREET TAIKOKTSUI</t>
  </si>
  <si>
    <t>852-23924615</t>
  </si>
  <si>
    <t>852-23905025 / 27879082</t>
  </si>
  <si>
    <t>C03218</t>
  </si>
  <si>
    <t>SKYTRUCK FORWARDERS (S) PTE LTD</t>
  </si>
  <si>
    <t>#02-08 CARCO AGENTS BUILDING C</t>
  </si>
  <si>
    <t>BOX 665 CHANGI AIRFREIGHT CENTRE</t>
  </si>
  <si>
    <t>C03219</t>
  </si>
  <si>
    <t>CHANGI VILLAGE NASI LEMAK</t>
  </si>
  <si>
    <t>BLK15 WOODLANDS LOOP #03-13</t>
  </si>
  <si>
    <t>C03220</t>
  </si>
  <si>
    <t>SHENZHEN EXCELSTOR TECHNOLOGY LTD</t>
  </si>
  <si>
    <t>5TH FLOOR, KAIFA COMPLEX, PHASE 2</t>
  </si>
  <si>
    <t>7006 CAITIAN NORTH ROAD, FUTIAN DISTRICT</t>
  </si>
  <si>
    <t>86-75583342522</t>
  </si>
  <si>
    <t>86-75583275922</t>
  </si>
  <si>
    <t>A/P SECTION</t>
  </si>
  <si>
    <t>C03220-US</t>
  </si>
  <si>
    <t>CONNER TECHNOLOGY INC.</t>
  </si>
  <si>
    <t>2350 MISSON COLLEGE BLVD</t>
  </si>
  <si>
    <t>REGENCY PLAZA</t>
  </si>
  <si>
    <t>303-7747600</t>
  </si>
  <si>
    <t>303-6821645</t>
  </si>
  <si>
    <t>C03221</t>
  </si>
  <si>
    <t>CELESTICA CORPORATION</t>
  </si>
  <si>
    <t>72 PEASE BOULEVARD,</t>
  </si>
  <si>
    <t>NEWINGTON, NEW HAMPSHIRE</t>
  </si>
  <si>
    <t>603-344000</t>
  </si>
  <si>
    <t>603-3344300</t>
  </si>
  <si>
    <t>C03221-S</t>
  </si>
  <si>
    <t>CELESTICA</t>
  </si>
  <si>
    <t>SINGAPORE 554910</t>
  </si>
  <si>
    <t>C03222</t>
  </si>
  <si>
    <t>CHEVRON CHEMICAL (FAR EAST) PTE LTD</t>
  </si>
  <si>
    <t>21 SAKRA ROAD,</t>
  </si>
  <si>
    <t>SINGAPORE 627890</t>
  </si>
  <si>
    <t>C03223</t>
  </si>
  <si>
    <t>CATHAY LABEL MARKETING</t>
  </si>
  <si>
    <t>BLK 1014 #04-206</t>
  </si>
  <si>
    <t>GEYLANG EAST AVE 3</t>
  </si>
  <si>
    <t>C03224</t>
  </si>
  <si>
    <t>CHEVRON SINGAPORE PTE LTD</t>
  </si>
  <si>
    <t>3 FRASER STREET</t>
  </si>
  <si>
    <t>#12-28 DUO TOWER</t>
  </si>
  <si>
    <t>MS SHI LING   TEL:6318 5955</t>
  </si>
  <si>
    <t>C03226</t>
  </si>
  <si>
    <t>SEALING TECHNOLOGIES PTE LTD</t>
  </si>
  <si>
    <t>11 SERANGOON NORTH AVENUE 5</t>
  </si>
  <si>
    <t>#06-02 MI BUILDING</t>
  </si>
  <si>
    <t>C03227</t>
  </si>
  <si>
    <t>COMOFFICE  PRIVATE LIMITED</t>
  </si>
  <si>
    <t>11 TAI SENG DRIVE #06-01,</t>
  </si>
  <si>
    <t>GTW BUILDING , SINGAPORE 535226</t>
  </si>
  <si>
    <t>6737 8383</t>
  </si>
  <si>
    <t>C03228</t>
  </si>
  <si>
    <t>CP &amp; GD DESIGN COMMUNICATIONS PTE LTD</t>
  </si>
  <si>
    <t>17 BLAIR ROAD</t>
  </si>
  <si>
    <t>SINGAPORE 089917</t>
  </si>
  <si>
    <t>C03229</t>
  </si>
  <si>
    <t>CENTRAL SINGAPORE COMMUNITY DEVELOPMENT COUNCIL</t>
  </si>
  <si>
    <t>HDB HUB BIZTHREE 490 LORONG 6</t>
  </si>
  <si>
    <t>#04-10 TOA PAYOH</t>
  </si>
  <si>
    <t>MS BELINDA TEO/TEL: 67157590</t>
  </si>
  <si>
    <t>C03230</t>
  </si>
  <si>
    <t>CHESTERTON INTERNATIONAL PROPERTY CONSULTANTS P/L</t>
  </si>
  <si>
    <t>5 TEMASEK BOULEVARD #07-0</t>
  </si>
  <si>
    <t>SUNTEC TOWER FIVE</t>
  </si>
  <si>
    <t>C03231</t>
  </si>
  <si>
    <t>CHEUNG WOH TECHNOLOGIES LTD</t>
  </si>
  <si>
    <t>23 TUAS SOUTH STREET 1</t>
  </si>
  <si>
    <t>C03231-M</t>
  </si>
  <si>
    <t>CHEUNG WOH TECHNOLOGIES (JOHOR) SDN BHD (331289-T)</t>
  </si>
  <si>
    <t>PLO 170, JALAN CYBER 5,</t>
  </si>
  <si>
    <t>KAWASAN PERINDUSTRIAN SENAI, FASA III 81400,</t>
  </si>
  <si>
    <t>607-5980557</t>
  </si>
  <si>
    <t>607-5980559</t>
  </si>
  <si>
    <t>MS CHIN LI TING</t>
  </si>
  <si>
    <t>C03232</t>
  </si>
  <si>
    <t>CELESTIX NETWORKS PTE LTD</t>
  </si>
  <si>
    <t>9 TAGORE LANE #04-12</t>
  </si>
  <si>
    <t>SINGAPORE 787472</t>
  </si>
  <si>
    <t>C03233</t>
  </si>
  <si>
    <t>CHARTERED SEMICONDUCTOR MANUFACTURING LTD</t>
  </si>
  <si>
    <t>60 WOODLANDS INDUSTRIAL PARK D</t>
  </si>
  <si>
    <t>C03234</t>
  </si>
  <si>
    <t>CAPITOL OPTICAL CO PTE LTD</t>
  </si>
  <si>
    <t>HENDERSON ROAD</t>
  </si>
  <si>
    <t>BLK 211 HENDERSON IND PK #05-03</t>
  </si>
  <si>
    <t>C03235</t>
  </si>
  <si>
    <t>CPG CONSULTANTS PTE LTD</t>
  </si>
  <si>
    <t>AIRPORT DIVISION</t>
  </si>
  <si>
    <t>1 KAKI BUKIT VIEW, #04-01/07 TECHVIEW LOBBY A</t>
  </si>
  <si>
    <t>MS ANNY LIAUW/TEL: 65475006</t>
  </si>
  <si>
    <t>C03236</t>
  </si>
  <si>
    <t>MCPHERSON'S CONSUMER PRODUCTS PTE LTD</t>
  </si>
  <si>
    <t>20 TOH GUAN ROAD</t>
  </si>
  <si>
    <t>#03-00 CJ GLS BUILDING</t>
  </si>
  <si>
    <t>MS CARA</t>
  </si>
  <si>
    <t>C03237</t>
  </si>
  <si>
    <t>CHIYODA INTEGRE CO (S) PTE LTD</t>
  </si>
  <si>
    <t>2 VENTURE DRIVE,#11-09 VISION EXCHANGE</t>
  </si>
  <si>
    <t>SINGAPORE 608526</t>
  </si>
  <si>
    <t>C03238</t>
  </si>
  <si>
    <t>CHOSEN ELECTRONICS ASSEMBLY (SHANGHAI) CO.,LTD</t>
  </si>
  <si>
    <t>NO.238, RI YING NAN ROAD</t>
  </si>
  <si>
    <t>WAI GAO QIAO FREE TRADE ZONE</t>
  </si>
  <si>
    <t>001-8621-50480118</t>
  </si>
  <si>
    <t>001-8621-50481119</t>
  </si>
  <si>
    <t>C03240</t>
  </si>
  <si>
    <t>CELETRON SINGAPORE PTE LTD</t>
  </si>
  <si>
    <t>80 MARINE PARADE RD #10-06 PARKWAY PARADE</t>
  </si>
  <si>
    <t>SINGAPORE 449269</t>
  </si>
  <si>
    <t>C03240-IND</t>
  </si>
  <si>
    <t>CELETRON CIRCUITS</t>
  </si>
  <si>
    <t>A DIVISION OF CELETRON INDIA PVT LTD</t>
  </si>
  <si>
    <t>SEEPZ UNIT 85, SDF-111, ANDHERI (E),</t>
  </si>
  <si>
    <t>C03240-US</t>
  </si>
  <si>
    <t>CELETRON INTERNATIONAL LTD</t>
  </si>
  <si>
    <t>2125 B.MADERA ROAD,</t>
  </si>
  <si>
    <t>SIMI VALLEY,</t>
  </si>
  <si>
    <t>C03241</t>
  </si>
  <si>
    <t>CHIYODA ELECTRONICS (S) PTE LTD</t>
  </si>
  <si>
    <t>138 CECIL STREET</t>
  </si>
  <si>
    <t>#03-01A CECIL COURT</t>
  </si>
  <si>
    <t>C03242</t>
  </si>
  <si>
    <t>CIVIL AVIATION AUTHORITY OF SINGAPORE</t>
  </si>
  <si>
    <t>P.O.BOX 1 SINGAPORE CHANGI AIRPORT</t>
  </si>
  <si>
    <t>SINGAPORE 918141</t>
  </si>
  <si>
    <t>C03242-3</t>
  </si>
  <si>
    <t>SINGAPORE CHANGI AIRPORT TERMINAL 2</t>
  </si>
  <si>
    <t>LEVEL 3 #036-51-04 (LIFT 12-13)</t>
  </si>
  <si>
    <t>EZZA HANI BTE SAMSUDIN TEL: 65412654 FAX: 65453297</t>
  </si>
  <si>
    <t>C03243</t>
  </si>
  <si>
    <t>COUNTRY FOODS PTE LTD</t>
  </si>
  <si>
    <t>22 SENOKO WAY</t>
  </si>
  <si>
    <t>SINGAPORE 758044</t>
  </si>
  <si>
    <t>51 MARSILING ROAD</t>
  </si>
  <si>
    <t>SINGAPORE 739114</t>
  </si>
  <si>
    <t>C03245</t>
  </si>
  <si>
    <t>C03245-M</t>
  </si>
  <si>
    <t>CHOSEN PLASTIC SDN BHD</t>
  </si>
  <si>
    <t>NO. 21 JLN GEMILANG 1</t>
  </si>
  <si>
    <t>TAMAN PERINDUSTRIAN CEMERLANG</t>
  </si>
  <si>
    <t>02-07-8677867</t>
  </si>
  <si>
    <t>02-07-8677767</t>
  </si>
  <si>
    <t>MS NORZIEYANA (zana)   (607) 867 7867 ext 104</t>
  </si>
  <si>
    <t>C03246</t>
  </si>
  <si>
    <t>CARKIT (FAR EAST) PTE LTD</t>
  </si>
  <si>
    <t>1 CHARTON LANE #01-02</t>
  </si>
  <si>
    <t>CHARLTON CORNER</t>
  </si>
  <si>
    <t>C03247</t>
  </si>
  <si>
    <t>CARNAUDMETALBOX PACKAGING PTE LTD</t>
  </si>
  <si>
    <t>455 JALAN AHMAD IBRAHIM</t>
  </si>
  <si>
    <t>SINGAPORE 639936</t>
  </si>
  <si>
    <t>C03248</t>
  </si>
  <si>
    <t>CIBA SPECIALTY CHEMICAL SINGAPORE PTE LTD</t>
  </si>
  <si>
    <t>3 INTERNATIONAL BUSINESS PARK #05-01</t>
  </si>
  <si>
    <t>NORDIC EUROPEAN CENTRE</t>
  </si>
  <si>
    <t>C03249</t>
  </si>
  <si>
    <t>C. MELCHERS GMBH &amp; CO</t>
  </si>
  <si>
    <t>450 ORCHARD ROAD</t>
  </si>
  <si>
    <t>#17-02/03 WISMA ATRIA</t>
  </si>
  <si>
    <t>C03250</t>
  </si>
  <si>
    <t>CREATIVE IDEAS</t>
  </si>
  <si>
    <t>48 MACTAGGAST ROAD</t>
  </si>
  <si>
    <t>#07-01 MAE INDUSTRIAL BUILDING</t>
  </si>
  <si>
    <t>C03251</t>
  </si>
  <si>
    <t>CARREFOUR SINGAPORE PTE LTD</t>
  </si>
  <si>
    <t>3TEMASEK BOULEVARD #01-199</t>
  </si>
  <si>
    <t>SUNTEC CITY MALL</t>
  </si>
  <si>
    <t>C03252</t>
  </si>
  <si>
    <t>THE COFFEE BEAN &amp; TEA LEAF (S) PTE LTD</t>
  </si>
  <si>
    <t>211 HENDERSON ROAD</t>
  </si>
  <si>
    <t>#06-03 HENDERSON PARK</t>
  </si>
  <si>
    <t>6272 0036</t>
  </si>
  <si>
    <t>MS CHRISTINE TAN/TEL: 6697 6270</t>
  </si>
  <si>
    <t>C03253</t>
  </si>
  <si>
    <t>CLP INTERNATIONAL PTE LTD</t>
  </si>
  <si>
    <t>2 TANJONG PENJURU</t>
  </si>
  <si>
    <t>SINGAPORE 609017</t>
  </si>
  <si>
    <t>C03254</t>
  </si>
  <si>
    <t>CNT HEALTH FOOD PTE LTD</t>
  </si>
  <si>
    <t>214 PANDAN LOOP SINGAPORE</t>
  </si>
  <si>
    <t>C03255</t>
  </si>
  <si>
    <t>CONNOR MANUFACTURING SERVICES(ASIA) PTE LTD</t>
  </si>
  <si>
    <t>12, WOODLANDS LOOP</t>
  </si>
  <si>
    <t>#01-01 PROGEN BUILDING</t>
  </si>
  <si>
    <t>C03256</t>
  </si>
  <si>
    <t>CITIMAX STATIONERY TRADING</t>
  </si>
  <si>
    <t>48 SERANGOON ROAD #01-60/61</t>
  </si>
  <si>
    <t>RETAIL INDIA ARCADA</t>
  </si>
  <si>
    <t>FAX : 62933959</t>
  </si>
  <si>
    <t>C03257</t>
  </si>
  <si>
    <t>BLK 15 WOODLANDS LOOP #03-13</t>
  </si>
  <si>
    <t>C03258</t>
  </si>
  <si>
    <t>CENTRAL PROVIDENT FUND BOARD</t>
  </si>
  <si>
    <t>79 ROBINSON ROAD</t>
  </si>
  <si>
    <t>CPF BUILDING,#11-03, SUPPLIES &amp; PURCHASING</t>
  </si>
  <si>
    <t>MADAM AZIZAH BTE AMIN</t>
  </si>
  <si>
    <t>C03259</t>
  </si>
  <si>
    <t>BIOLOGIST MARKETING PTE LTD</t>
  </si>
  <si>
    <t>1 SIMS LANE #06-08</t>
  </si>
  <si>
    <t>SINGAPORE 387355</t>
  </si>
  <si>
    <t>C03260</t>
  </si>
  <si>
    <t>CHINA OPTO-ELECTRO INDUSTRIES CO.,LTD.</t>
  </si>
  <si>
    <t>10/F. 3RD BUILDING</t>
  </si>
  <si>
    <t>NO.81 ZIZHUYUAN ROAD, HAIDIAN DISTRICT</t>
  </si>
  <si>
    <t>001-8610-88127112</t>
  </si>
  <si>
    <t>001-8610-88130389</t>
  </si>
  <si>
    <t>MR.ZHAO HEPING-T:86 10 88829907 F:86 10 88829912</t>
  </si>
  <si>
    <t>C03261</t>
  </si>
  <si>
    <t>CORPORATE INNOVATIONS (S) PTE LTD</t>
  </si>
  <si>
    <t>7500A BEACH ROAD</t>
  </si>
  <si>
    <t>#14-316/317 THE PLAZA</t>
  </si>
  <si>
    <t>6291 4560</t>
  </si>
  <si>
    <t>6291 4568</t>
  </si>
  <si>
    <t>C03262</t>
  </si>
  <si>
    <t>CHOSEN ENTERPRISE (SHANGHAI) CO.,LTD</t>
  </si>
  <si>
    <t>NO.238, RI YING NAN ROAD,</t>
  </si>
  <si>
    <t>WAI GAO QIAO FREE TRADE ZONE, PUDONG,</t>
  </si>
  <si>
    <t>001-8621-50480118*899</t>
  </si>
  <si>
    <t>MS CATHERINE MI</t>
  </si>
  <si>
    <t>C03263</t>
  </si>
  <si>
    <t>CRESCENDAS MEDICAL CORPORATION PTE LTD</t>
  </si>
  <si>
    <t>NO 87 DEFU LANE 10 #04-00</t>
  </si>
  <si>
    <t>SINGAPORE 539219</t>
  </si>
  <si>
    <t>C03264</t>
  </si>
  <si>
    <t>C-PAK PTE LTD</t>
  </si>
  <si>
    <t>2304 BEDOK RESERVOIR ROAD #04-01 BEDOK INDUSTRIAL</t>
  </si>
  <si>
    <t>PARK C DOU YEE BUILDING</t>
  </si>
  <si>
    <t>C03265</t>
  </si>
  <si>
    <t>CICS DISTRIBUTORS PTE LTD</t>
  </si>
  <si>
    <t>NO 11 YISHUN INDUSTRIAL STREET 1</t>
  </si>
  <si>
    <t>#01-116 NORTH SPRING BIZHUB</t>
  </si>
  <si>
    <t>6454 7787</t>
  </si>
  <si>
    <t>6455 5505</t>
  </si>
  <si>
    <t>C03266</t>
  </si>
  <si>
    <t>CT SCIENTIFIC PRIVATE LIMITED</t>
  </si>
  <si>
    <t>BLK 1003 TOA PAYOH INDUSTRIAL PARK</t>
  </si>
  <si>
    <t>#02-1507</t>
  </si>
  <si>
    <t>Sook Ling</t>
  </si>
  <si>
    <t>C03268</t>
  </si>
  <si>
    <t>CENTRAL SINGAPORE JOINT SOCIAL SERVICE CENTRE</t>
  </si>
  <si>
    <t>381 TOA PAYOH LORONG 1</t>
  </si>
  <si>
    <t>SINGAPORE 319758</t>
  </si>
  <si>
    <t>C03269</t>
  </si>
  <si>
    <t>PFANNENBERG ASIA PACIFIC PTE LTD</t>
  </si>
  <si>
    <t>371, BEACH ROAD #14-02 KEYPOINT</t>
  </si>
  <si>
    <t>SINGAPORE 199597</t>
  </si>
  <si>
    <t>C03270</t>
  </si>
  <si>
    <t>@EAST BUSINESS NETWORK PTE LTD</t>
  </si>
  <si>
    <t>31 JURONG PORT ROAD</t>
  </si>
  <si>
    <t>MS.ANG HUI CHENG - FAX:68967400</t>
  </si>
  <si>
    <t>C03270-GREENEARTH</t>
  </si>
  <si>
    <t>GREENEARTH CAPITAL PTE LTD</t>
  </si>
  <si>
    <t>42 UPPER EAST COAST ROAD</t>
  </si>
  <si>
    <t>LEVEL 3</t>
  </si>
  <si>
    <t>MR BERNARD LIM TEL: 62440655</t>
  </si>
  <si>
    <t>C03271</t>
  </si>
  <si>
    <t>COMMUNICATION CONCEPTS PTE LTD</t>
  </si>
  <si>
    <t>2 SOON WING ROAD</t>
  </si>
  <si>
    <t>#07-05 SOON WING INDUSTRIAL BUILDING</t>
  </si>
  <si>
    <t>MR GEORGE LIANG    TEL:62924163/FAX:68422650</t>
  </si>
  <si>
    <t>C03272</t>
  </si>
  <si>
    <t>COMPUTER CONSULTANT SERVICES PTE LTD</t>
  </si>
  <si>
    <t>141 MIDDLE ROAD</t>
  </si>
  <si>
    <t>#05-01 GSM BUILDING</t>
  </si>
  <si>
    <t>MS ADELINE           FAX: 63381510    TEL:63386266</t>
  </si>
  <si>
    <t>C03273</t>
  </si>
  <si>
    <t>COPYTRON OFFICE PRODUCTS PTE LTD</t>
  </si>
  <si>
    <t>NO.9 EUNOS AVENUE 8A,</t>
  </si>
  <si>
    <t>COPYTRON BUILDING,</t>
  </si>
  <si>
    <t>MR ALAN  TEL:67487800</t>
  </si>
  <si>
    <t>C03273-TECHNOLOGIES</t>
  </si>
  <si>
    <t>COPYTRON TECHNOLOGIES PTE LTD</t>
  </si>
  <si>
    <t>NO.9 EUNOS AVENUE 8A</t>
  </si>
  <si>
    <t>COPYTRON BUILDING</t>
  </si>
  <si>
    <t>MS TAMMY TEE/TEL: 67487800/FAX:67410525</t>
  </si>
  <si>
    <t>C03274</t>
  </si>
  <si>
    <t>CJ 917 TRADING</t>
  </si>
  <si>
    <t>BLK 33,MARSILING DRIVE</t>
  </si>
  <si>
    <t>#09-367</t>
  </si>
  <si>
    <t>MR ERIC-HP:91081170</t>
  </si>
  <si>
    <t>C03275</t>
  </si>
  <si>
    <t>COLORNET PRINTING TECHNOLOGY PTE LTD</t>
  </si>
  <si>
    <t>705 SIMS DR #05-12B SHUN LI IND. COMPLEX</t>
  </si>
  <si>
    <t>SINGAPORE 387384</t>
  </si>
  <si>
    <t>MS TERESA LEE  FAX: 67458498</t>
  </si>
  <si>
    <t>C03276</t>
  </si>
  <si>
    <t>CIS-TRONICS PTE LTD</t>
  </si>
  <si>
    <t>31 TOH GUAN ROAD EAST</t>
  </si>
  <si>
    <t>#04-02 LW TECHNOCENTRE</t>
  </si>
  <si>
    <t>6253 8852</t>
  </si>
  <si>
    <t>6253 8815</t>
  </si>
  <si>
    <t>C03277</t>
  </si>
  <si>
    <t>COOKSON SEMICONDUCTOR PAKAGING MATERIAL PTE LTD</t>
  </si>
  <si>
    <t>12 JOO KOON ROAD</t>
  </si>
  <si>
    <t>SINGAPORE 628975</t>
  </si>
  <si>
    <t>C03278</t>
  </si>
  <si>
    <t>LED ELECTRONICS (S) PTE LTD</t>
  </si>
  <si>
    <t>10 JALAN BESAR</t>
  </si>
  <si>
    <t>#02-17 SIM LIM TOWER</t>
  </si>
  <si>
    <t>62934955/62964526</t>
  </si>
  <si>
    <t>C03279</t>
  </si>
  <si>
    <t>CARE MEDICAL CLINIC</t>
  </si>
  <si>
    <t>BLK 683 HOUGANG AVE 8</t>
  </si>
  <si>
    <t>#01-931</t>
  </si>
  <si>
    <t>C03280</t>
  </si>
  <si>
    <t>CSH EDUCATION RESOURCES PTE LTD</t>
  </si>
  <si>
    <t>10 UBI CRESCENT #03-21</t>
  </si>
  <si>
    <t>LOBBY B UBI TECHPARK</t>
  </si>
  <si>
    <t>MS KHONG LAY BEE   TEL:67422248/FAX:67426168</t>
  </si>
  <si>
    <t>C03281</t>
  </si>
  <si>
    <t>CCK 24-HR CLINIC</t>
  </si>
  <si>
    <t>BLOCK 304,CHOA CHU KANG,</t>
  </si>
  <si>
    <t>AVE 4 #01-653</t>
  </si>
  <si>
    <t>DR AW   FAX: 68910983</t>
  </si>
  <si>
    <t>C03282</t>
  </si>
  <si>
    <t>C &amp; W ELECTRONICS PTE LTD</t>
  </si>
  <si>
    <t>4 LOYANG LANE</t>
  </si>
  <si>
    <t>MR ONG/EXT: 205</t>
  </si>
  <si>
    <t>C03283</t>
  </si>
  <si>
    <t>CREATIVE AVENUE PTE LTD</t>
  </si>
  <si>
    <t>BLK 809 FRENCH ROAD #07-166</t>
  </si>
  <si>
    <t>SINGAPORE 200809</t>
  </si>
  <si>
    <t>MS LIAN / MR PAUL  FAX: 62941382  HP: 98190055</t>
  </si>
  <si>
    <t>C03284</t>
  </si>
  <si>
    <t>CAUGHT IN THE AD. PTE LTD</t>
  </si>
  <si>
    <t>78B DUXTON ROAD</t>
  </si>
  <si>
    <t>SINGAPORE 089537</t>
  </si>
  <si>
    <t>MS LILIAN-FAX: 62232209/HP:94557331</t>
  </si>
  <si>
    <t>C03285</t>
  </si>
  <si>
    <t>CIBA VISION ASIAN MANUFACTURING</t>
  </si>
  <si>
    <t>133 TUAS SOUTH AVENUE 3</t>
  </si>
  <si>
    <t>SINGAPORE 637550</t>
  </si>
  <si>
    <t>ACCOUNTS PAYABLE TEAM</t>
  </si>
  <si>
    <t>C03285-PT</t>
  </si>
  <si>
    <t>PT CIBA VISION BATAM</t>
  </si>
  <si>
    <t>JL.BERINGIN 204 BIP MUKAKUNING</t>
  </si>
  <si>
    <t>BATAM 29433</t>
  </si>
  <si>
    <t>011-770-611-048</t>
  </si>
  <si>
    <t>011-770-611-249</t>
  </si>
  <si>
    <t>MR.NELSON NG KIONG SOON</t>
  </si>
  <si>
    <t>C03286</t>
  </si>
  <si>
    <t>CYBERACTIVE COMPUTER</t>
  </si>
  <si>
    <t>190 WOODLANDS INDUSTRIAL PARK E-5</t>
  </si>
  <si>
    <t>MS ANN OH       TEL:65705833/FAX:65705832</t>
  </si>
  <si>
    <t>C03287</t>
  </si>
  <si>
    <t>CHOP WAH THYE HARDWARE AND DEPARTMENTAL STORE</t>
  </si>
  <si>
    <t>BLK 748 YISHUN STREET 72</t>
  </si>
  <si>
    <t>#01-226</t>
  </si>
  <si>
    <t>CHOP WAH THYE</t>
  </si>
  <si>
    <t>C03288</t>
  </si>
  <si>
    <t>CHUAN SENG LEONG PTE LTD</t>
  </si>
  <si>
    <t>1, GUL AVENUE</t>
  </si>
  <si>
    <t>SINGAPORE 629648</t>
  </si>
  <si>
    <t>MS JACLYN      TEL:65651225/FAX:65651343</t>
  </si>
  <si>
    <t>C03289</t>
  </si>
  <si>
    <t>CHEO KWANG TRADING</t>
  </si>
  <si>
    <t>BLK 826</t>
  </si>
  <si>
    <t>#01-100 TAMPINES STREET 81</t>
  </si>
  <si>
    <t>MR NG CHEO CHWEE    TEL:67852370/FAX:67852370</t>
  </si>
  <si>
    <t>C03290</t>
  </si>
  <si>
    <t>COMICS CONNECTION PTE LTD</t>
  </si>
  <si>
    <t>15, TAI SENG DRIVE</t>
  </si>
  <si>
    <t>B1-01, ELENENT 14</t>
  </si>
  <si>
    <t>MS ESTHER/HP:97807797/TEL:63455400/FAX:63465400</t>
  </si>
  <si>
    <t>C03291</t>
  </si>
  <si>
    <t>CLAYTON PRINT</t>
  </si>
  <si>
    <t>38 GENTING LANE</t>
  </si>
  <si>
    <t>#03-04 METAL HOUSE BUILDING</t>
  </si>
  <si>
    <t>MS JILL OH    TEL:67468028/FAX:67447842</t>
  </si>
  <si>
    <t>C03292</t>
  </si>
  <si>
    <t>CHIA HOE MECHANICAL ENGINEERING SERVICES</t>
  </si>
  <si>
    <t>BLK 5038 ANG MO KIO INDUSTRIAL PARK 2</t>
  </si>
  <si>
    <t>#01-431</t>
  </si>
  <si>
    <t>MS VINCE    TEL:64823439/FAX:64823441</t>
  </si>
  <si>
    <t>C03293</t>
  </si>
  <si>
    <t>CHOPARD (ASIA) PTE LTD</t>
  </si>
  <si>
    <t>302 ORCHARD ROAD #13-01</t>
  </si>
  <si>
    <t>MS NANCY KOH/TEL:68804984/FAX:63330803</t>
  </si>
  <si>
    <t>C03294</t>
  </si>
  <si>
    <t>COSTRITE (ASIA) PTE LTD</t>
  </si>
  <si>
    <t>628 EAST COAST ROAD</t>
  </si>
  <si>
    <t>SINGAPORE 459014</t>
  </si>
  <si>
    <t>MR.CHRIS LEE - H/P:9328 2892</t>
  </si>
  <si>
    <t>C03295</t>
  </si>
  <si>
    <t>CHINA FIRE PROTECTION SERVICE</t>
  </si>
  <si>
    <t>SINGAPORE 409848</t>
  </si>
  <si>
    <t>67436966/67474506</t>
  </si>
  <si>
    <t>67432242/67474656</t>
  </si>
  <si>
    <t>MS ANNIE LOW  FAX: 67474656/67432242</t>
  </si>
  <si>
    <t>C03296</t>
  </si>
  <si>
    <t>CISCO RECALL TOTAL INFORMATION MANAGEMENT PTE LTD</t>
  </si>
  <si>
    <t>CISCO RECALL CENTRE</t>
  </si>
  <si>
    <t>2 YUNG HO ROAD,</t>
  </si>
  <si>
    <t>MS SUZI   TEL:62625622/FAX:62625633</t>
  </si>
  <si>
    <t>C03297</t>
  </si>
  <si>
    <t>CERTACT ENGINEERING PTE LTD</t>
  </si>
  <si>
    <t>BLOCK 8 CHIA PING ROAD #02-13</t>
  </si>
  <si>
    <t>62683865 / 62684231</t>
  </si>
  <si>
    <t>ADRIAN SU (OPERATION DIRECTOR) FAX: 62685986</t>
  </si>
  <si>
    <t>C03298</t>
  </si>
  <si>
    <t>CONSTANT WIND PTE LTD</t>
  </si>
  <si>
    <t>30 JALAN PARI BURONG</t>
  </si>
  <si>
    <t>SINGAPORE 488696</t>
  </si>
  <si>
    <t>MS GOI HUI LING   TEL:64455108/FAX:64481551</t>
  </si>
  <si>
    <t>C03299</t>
  </si>
  <si>
    <t>CREATIVE MOMS PTE LTD</t>
  </si>
  <si>
    <t>82 GENTING LANE</t>
  </si>
  <si>
    <t>#06-01 SPH BUILDING</t>
  </si>
  <si>
    <t>MR GILBERT -97686995,/ FAX:67419289</t>
  </si>
  <si>
    <t>C03300</t>
  </si>
  <si>
    <t>CONSYS ENTERPRISE PTE LTD</t>
  </si>
  <si>
    <t>11 TUAS ROAD</t>
  </si>
  <si>
    <t>SINGAPORE 638506</t>
  </si>
  <si>
    <t>C03302</t>
  </si>
  <si>
    <t>CHUNG LING MEDICAL HALL</t>
  </si>
  <si>
    <t>NO.33, BLOCK 212,LORONG 8 TOA PAYOH</t>
  </si>
  <si>
    <t>SINGAPORE 310212</t>
  </si>
  <si>
    <t>62522169/63535351</t>
  </si>
  <si>
    <t>MR. CHIA KUAT SIONG  FAX: 63544571</t>
  </si>
  <si>
    <t>C03303</t>
  </si>
  <si>
    <t>CHIN GUAN HIN ENT PTE LTD</t>
  </si>
  <si>
    <t>BLK 10 NORTH BRIDGE ROAD</t>
  </si>
  <si>
    <t>#01-5117</t>
  </si>
  <si>
    <t>MR TEO SANG TEE    TEL:62940052/FAX:62980694</t>
  </si>
  <si>
    <t>C03304</t>
  </si>
  <si>
    <t>CASCO PUBLICATION PTE LTD</t>
  </si>
  <si>
    <t>53 UBI AVE 1</t>
  </si>
  <si>
    <t>#05-54 PAYA UBI INDUTRIAL PARK</t>
  </si>
  <si>
    <t>MS LAY HOON     TEL:67489139/FAX:67483101</t>
  </si>
  <si>
    <t>C03305</t>
  </si>
  <si>
    <t>CHUAN LEE HIN TYRES TRADING</t>
  </si>
  <si>
    <t>50 BUKIT BATOK ST 23</t>
  </si>
  <si>
    <t>MIDVIEW BUILDING #02-01</t>
  </si>
  <si>
    <t>MS JASMINE CHUA   TEL:68968986/FAX:68626828</t>
  </si>
  <si>
    <t>C03306</t>
  </si>
  <si>
    <t>CAESAR MAE TRADING</t>
  </si>
  <si>
    <t>BLK 678A WOODLAND AVE 6</t>
  </si>
  <si>
    <t>#01-19</t>
  </si>
  <si>
    <t>MR BEN WONG    TEL:68933733   HP:98779099</t>
  </si>
  <si>
    <t>C03307</t>
  </si>
  <si>
    <t>CHONG WAH INDUSTRIES PTE LTD</t>
  </si>
  <si>
    <t>NO. 6 PIONEER SECTOR 2</t>
  </si>
  <si>
    <t>JURONG TOWN</t>
  </si>
  <si>
    <t>MS TAN MEI TZE    TEL:68616666/FAX:68615932</t>
  </si>
  <si>
    <t>C03308</t>
  </si>
  <si>
    <t>CABOT MICROELECTRONICS SINGAPORE PTE LTD</t>
  </si>
  <si>
    <t>BLK 205 WOODLANDS SPECTRUM II,</t>
  </si>
  <si>
    <t>#01-53/54 WOODLANDS AVENUE 9</t>
  </si>
  <si>
    <t>MS TAN CHAI SEAK/TEL: 65110597</t>
  </si>
  <si>
    <t>C03309</t>
  </si>
  <si>
    <t>CHENG NAM SENG</t>
  </si>
  <si>
    <t>BLK 8 EMPRESS ROAD</t>
  </si>
  <si>
    <t>#01-25 (OFF FARRER ROAD)</t>
  </si>
  <si>
    <t>64727261/62</t>
  </si>
  <si>
    <t>MISS CHENG    TEL:64727261/62</t>
  </si>
  <si>
    <t>C03310</t>
  </si>
  <si>
    <t>CHERN HAO CO.,LTD</t>
  </si>
  <si>
    <t>4F-2 NO. 166 SEC 2 KEELUNG RD</t>
  </si>
  <si>
    <t>TAIPEI ,TAIWAN  106</t>
  </si>
  <si>
    <t>886-2-27350281</t>
  </si>
  <si>
    <t>886-2-87325967</t>
  </si>
  <si>
    <t>MS ELIANE HSU  TEL:886-2-27350281</t>
  </si>
  <si>
    <t>C03311</t>
  </si>
  <si>
    <t>CHAING CHING ELECTRONIC (M) SDN BHD</t>
  </si>
  <si>
    <t>A18, JALAN FAIRUZ 9</t>
  </si>
  <si>
    <t>TAMAN PERUSAHAAN RINGAN BAKAR ARANG</t>
  </si>
  <si>
    <t>04-431 2373</t>
  </si>
  <si>
    <t>04-431 2378</t>
  </si>
  <si>
    <t>MR. K.L. NG  FAX: 04-4312378</t>
  </si>
  <si>
    <t>C03312</t>
  </si>
  <si>
    <t>CT  &amp; J PRODUCTIONS</t>
  </si>
  <si>
    <t>MR.GOH CHONG TEE - 9345 4062</t>
  </si>
  <si>
    <t>C03313</t>
  </si>
  <si>
    <t>C-SAP INC.</t>
  </si>
  <si>
    <t>22 MALACCA ST</t>
  </si>
  <si>
    <t>#09-00 ROYAL BROTHERS BUILDING</t>
  </si>
  <si>
    <t>MS TAN HUI LING T:64723520/F:64723530/HP:98171171</t>
  </si>
  <si>
    <t>C03314</t>
  </si>
  <si>
    <t>CHONG HWA ARTS &amp; FRAME MARKERS</t>
  </si>
  <si>
    <t>BLK 106 #02-48</t>
  </si>
  <si>
    <t>CLEMENTI STREET 12</t>
  </si>
  <si>
    <t>ATTN:MR DANIAL TEL:67751501/64690272/FAX:64682770</t>
  </si>
  <si>
    <t>C03315</t>
  </si>
  <si>
    <t>CHERI KIDS COLLECTIONS</t>
  </si>
  <si>
    <t>BLK 261 #01-01</t>
  </si>
  <si>
    <t>SERANGOON CENTRE</t>
  </si>
  <si>
    <t>MS DORIS TEL:62868801/FAX:62868801</t>
  </si>
  <si>
    <t>C03315-SEMBAWANG</t>
  </si>
  <si>
    <t>CHERI KIDS COLLECTION (S) PTE LTD</t>
  </si>
  <si>
    <t>30 SEMBAWANG DR #02-11</t>
  </si>
  <si>
    <t>SINGAPORE 757713</t>
  </si>
  <si>
    <t>MS JENNY /TEL:65551031   FAX:65551032</t>
  </si>
  <si>
    <t>C03316</t>
  </si>
  <si>
    <t>CO.SATO ENTERPRISE</t>
  </si>
  <si>
    <t>CLEMENTI CENTRAL POST OFFICE</t>
  </si>
  <si>
    <t>P.O. BOX 207</t>
  </si>
  <si>
    <t>62 819813994</t>
  </si>
  <si>
    <t>MR YUKIHIKO SATO</t>
  </si>
  <si>
    <t>C03317</t>
  </si>
  <si>
    <t>COPYWRITE COMMUNICATION</t>
  </si>
  <si>
    <t>NO 2 HOUGANG ST 92</t>
  </si>
  <si>
    <t>#01-02 TOWER ONE REGENTVILLE,</t>
  </si>
  <si>
    <t>MS JOANNA    HP:96836117/63883593</t>
  </si>
  <si>
    <t>C03318</t>
  </si>
  <si>
    <t>COWELL INSURANCE (AGENCY) PTE LTD</t>
  </si>
  <si>
    <t>8 BURN ROAD</t>
  </si>
  <si>
    <t>#09-09, TRIVEX</t>
  </si>
  <si>
    <t>MS WINNIE LIM  TEL:63392592/FAX:63389908</t>
  </si>
  <si>
    <t>C03319</t>
  </si>
  <si>
    <t>FUJI SHOKO MACHINERY CO.,LTD.</t>
  </si>
  <si>
    <t>2-5-34 NOBIDOME  NIIZA</t>
  </si>
  <si>
    <t>SAITAMA</t>
  </si>
  <si>
    <t>81-48-482-4333</t>
  </si>
  <si>
    <t>81-48-482-4332</t>
  </si>
  <si>
    <t>MR SATO</t>
  </si>
  <si>
    <t>C03320</t>
  </si>
  <si>
    <t>CAG DESIGN</t>
  </si>
  <si>
    <t>59 UBI AVENUE 1 #04-05</t>
  </si>
  <si>
    <t>BIZLINK CENTRE</t>
  </si>
  <si>
    <t>MS JENNY FONG/TEL &amp; FAX: 6260 3430</t>
  </si>
  <si>
    <t>C03321</t>
  </si>
  <si>
    <t>CARRIE ACADEMY INTERNATIONAL PTE LTD</t>
  </si>
  <si>
    <t>119 DEVONSHIRE ROAD</t>
  </si>
  <si>
    <t>SINGAPORE 239881</t>
  </si>
  <si>
    <t>MS CORY/TEL: 68366961/FAX :62357743</t>
  </si>
  <si>
    <t>C03322</t>
  </si>
  <si>
    <t>CUMMINS POWER GENERATION (S) PTE LTD</t>
  </si>
  <si>
    <t>44 PIONEER SECTOR 2</t>
  </si>
  <si>
    <t>SINGAPORE 628395</t>
  </si>
  <si>
    <t>MR ANG KIM SION /TEL:68615715 /FAX:68613409</t>
  </si>
  <si>
    <t>C03322-C.DIESEL</t>
  </si>
  <si>
    <t>CUMMINS DIESEL SALES CORPORATION</t>
  </si>
  <si>
    <t>NO. 8 TANJONG PENJURU</t>
  </si>
  <si>
    <t>SINGAPORE 609019</t>
  </si>
  <si>
    <t>MR SRIRAM PARAMESWARN</t>
  </si>
  <si>
    <t>C03322-FILTRATION</t>
  </si>
  <si>
    <t>CUMMINS FILTRATION INTERNATIONAL CORPORATION</t>
  </si>
  <si>
    <t>MR VINCENT LEONG/TEL:66613521</t>
  </si>
  <si>
    <t>C03322-SALES&amp;SERVICE</t>
  </si>
  <si>
    <t>CUMMINS SALES &amp; SERVICE SINAGPORE PTE LTD</t>
  </si>
  <si>
    <t>MS STEPHANIE YEO/MS SUZEN LIM/HP:97968327</t>
  </si>
  <si>
    <t>C03322-T.PENJURU</t>
  </si>
  <si>
    <t>C03323</t>
  </si>
  <si>
    <t>CFS INTERNATIONAL B.V (SINGAPORE BRANCH)</t>
  </si>
  <si>
    <t xml:space="preserve"> 545 ORCHARD ROAD #09-04</t>
  </si>
  <si>
    <t>FAR EAST SHOPPING CENTRE</t>
  </si>
  <si>
    <t>MR TAN YONG THIAN    TEL:68362686/FAX:68363691</t>
  </si>
  <si>
    <t>C03324</t>
  </si>
  <si>
    <t>CONTINENTAL LEISURE PTE LTD</t>
  </si>
  <si>
    <t>NO. 1 GOLDHILL PLAZA</t>
  </si>
  <si>
    <t>#02-27</t>
  </si>
  <si>
    <t>ATTN:LINA DING      TEL:63566557/FAX:63565966</t>
  </si>
  <si>
    <t>C03325</t>
  </si>
  <si>
    <t>CYLON INTERACTIVE PTE LTD</t>
  </si>
  <si>
    <t>BLK 4012, ANG MO KIO AVE 10</t>
  </si>
  <si>
    <t>#05-01, TECHPLACE I</t>
  </si>
  <si>
    <t>6458 1101</t>
  </si>
  <si>
    <t>6458 2272</t>
  </si>
  <si>
    <t>MR MANIAM/TEL: 64581101/FAX: 64582272</t>
  </si>
  <si>
    <t>C03326</t>
  </si>
  <si>
    <t>CENTRON ELECTRONICS (KUNSHAN) CO., LTD</t>
  </si>
  <si>
    <t>333,NANZI ROAD, EXPORT PROCESSING PARK</t>
  </si>
  <si>
    <t>KUNSHAN CITY, JIANGSU PROVINCE</t>
  </si>
  <si>
    <t>0512-57387198</t>
  </si>
  <si>
    <t>0512-57387129</t>
  </si>
  <si>
    <t>MR ZHI CAI LI</t>
  </si>
  <si>
    <t>C03327</t>
  </si>
  <si>
    <t>CAPRICORN COAST COFFEE</t>
  </si>
  <si>
    <t>76 JALAN DERMAWAN</t>
  </si>
  <si>
    <t>SINGAPORE 669027</t>
  </si>
  <si>
    <t>6760 5397</t>
  </si>
  <si>
    <t>6760 5396</t>
  </si>
  <si>
    <t>MR. CHOO C.K  H/P: 91173689   FAX: 6760 5396</t>
  </si>
  <si>
    <t>C03328</t>
  </si>
  <si>
    <t>CORPORATE IT SOLUTION PTE LTD</t>
  </si>
  <si>
    <t>20 KALLANG AVE</t>
  </si>
  <si>
    <t>#06</t>
  </si>
  <si>
    <t>ATTN: MR SUNNY HU (91092689)</t>
  </si>
  <si>
    <t>C03329</t>
  </si>
  <si>
    <t>CERTIS CISCO SECURITY TECHNOLOGY PTE LTD</t>
  </si>
  <si>
    <t>CERTIS CISCO CENTRE</t>
  </si>
  <si>
    <t>20 JALAN AFIFI</t>
  </si>
  <si>
    <t>MS JEANIE TAN/HP: 9723 7563</t>
  </si>
  <si>
    <t>C03330</t>
  </si>
  <si>
    <t>CORE COMMUNICATIONS</t>
  </si>
  <si>
    <t>300 BEACH ROAD</t>
  </si>
  <si>
    <t>THE CONCOURSE, #32-08</t>
  </si>
  <si>
    <t>6737 1071</t>
  </si>
  <si>
    <t>6291 1105</t>
  </si>
  <si>
    <t>PAUL ANG  (M):9818 8118   F:6291 1105</t>
  </si>
  <si>
    <t>C03331</t>
  </si>
  <si>
    <t>CPD CO</t>
  </si>
  <si>
    <t>10 KAKI BUKIT AVENUE 4,  #06-71</t>
  </si>
  <si>
    <t>PREMIE@KAKI BUKIT</t>
  </si>
  <si>
    <t>MISS SUZANNA HAN/T:67371968/HP:96717619/F:63363672</t>
  </si>
  <si>
    <t>C03332</t>
  </si>
  <si>
    <t>CLEARLAB PTE LTD</t>
  </si>
  <si>
    <t>139 JOO SENG ROAD</t>
  </si>
  <si>
    <t>#06-01 ATD CENTRE</t>
  </si>
  <si>
    <t>MISS FLORENCE LEE    TEL:63801229/FAX:62820926</t>
  </si>
  <si>
    <t>C03333</t>
  </si>
  <si>
    <t>CENTROS LIFE SCIENCE PTE LTD</t>
  </si>
  <si>
    <t>NO. 16 TUAS SOUTH STREET 5</t>
  </si>
  <si>
    <t>SINGAPORE 637795</t>
  </si>
  <si>
    <t>6513 9311</t>
  </si>
  <si>
    <t>6862 9023</t>
  </si>
  <si>
    <t>C03334</t>
  </si>
  <si>
    <t>CELEBRATION OF ARTS</t>
  </si>
  <si>
    <t>2 DALHOUSIE LANE</t>
  </si>
  <si>
    <t>SINGAPORE 209671</t>
  </si>
  <si>
    <t>MS SIVA    TEL:63920769/FAX:63922646</t>
  </si>
  <si>
    <t>C03335</t>
  </si>
  <si>
    <t>C &amp; L PACKAGING PTE LTD</t>
  </si>
  <si>
    <t>NO.11 3RD FLOOR</t>
  </si>
  <si>
    <t>SUNGEI KADUT CRESCENT</t>
  </si>
  <si>
    <t>MR.LIM HIAN HOO - H/P:96644462</t>
  </si>
  <si>
    <t>C03336</t>
  </si>
  <si>
    <t>6265 3711</t>
  </si>
  <si>
    <t>6268 4947</t>
  </si>
  <si>
    <t>MR GARY BREEN  TEL:62653711</t>
  </si>
  <si>
    <t>C03337</t>
  </si>
  <si>
    <t>CODE RED</t>
  </si>
  <si>
    <t>14 SCOTTS ROAD #01-85</t>
  </si>
  <si>
    <t>FAR EAST PLAZA</t>
  </si>
  <si>
    <t>MS JOAN       TEL:67341753/FAX:67336308</t>
  </si>
  <si>
    <t>C03338</t>
  </si>
  <si>
    <t>CHUEN CHEONG FOOD INDUSTRIAL (PTE) LTD</t>
  </si>
  <si>
    <t>58 WOODLANDS TERRACE</t>
  </si>
  <si>
    <t>SINGAPORE 738465</t>
  </si>
  <si>
    <t>MR CHIA WENG CHEONG/   TEL:62851501/FAX:62842753</t>
  </si>
  <si>
    <t>C03339</t>
  </si>
  <si>
    <t>CHEN GHEE TRADING CO</t>
  </si>
  <si>
    <t>BLK 681 #01-829</t>
  </si>
  <si>
    <t>HOUGANG AVE 8</t>
  </si>
  <si>
    <t>MR FRANKIE TAN     TEL:63864958/FAX:63865512</t>
  </si>
  <si>
    <t>C03340</t>
  </si>
  <si>
    <t>CHIP SENG LIQUOR &amp; CO</t>
  </si>
  <si>
    <t>BLK 39, #01-119X</t>
  </si>
  <si>
    <t>TANGLIN HALT ROAD</t>
  </si>
  <si>
    <t>MR WONG     TEL:64744112</t>
  </si>
  <si>
    <t>C03341</t>
  </si>
  <si>
    <t>DR DYLAN ENTERPRISE PRIVATE LIMITED</t>
  </si>
  <si>
    <t>391B ORCHARD ROAD</t>
  </si>
  <si>
    <t>#16-03/04  NGEE ANN CITY TOWER B</t>
  </si>
  <si>
    <t>64109621/22</t>
  </si>
  <si>
    <t>DR DYLAN CHAU</t>
  </si>
  <si>
    <t>C03342</t>
  </si>
  <si>
    <t>CONSTANT OILFIELD PTE LTD</t>
  </si>
  <si>
    <t>34 LOK YANG WAY</t>
  </si>
  <si>
    <t>SINGAPORE 628640</t>
  </si>
  <si>
    <t>MS SUSAN          TEL:68582750/FAX:68582730</t>
  </si>
  <si>
    <t>C03343</t>
  </si>
  <si>
    <t>CITIBANK</t>
  </si>
  <si>
    <t>3 TEMASEK AVENUE</t>
  </si>
  <si>
    <t>#10-01 CENTENNIAL TOWER</t>
  </si>
  <si>
    <t>6328 5864</t>
  </si>
  <si>
    <t>6328 5887</t>
  </si>
  <si>
    <t>C03344</t>
  </si>
  <si>
    <t>CLEANTEC ENGINEERING (S) PTE LTD</t>
  </si>
  <si>
    <t>201 WOODLANDS AVE 9 #04-50</t>
  </si>
  <si>
    <t>WOODLANDS SPECTRUM 2</t>
  </si>
  <si>
    <t>MS POH YAN/TEL: 6254 1151/EXT:107/ FAX: 6254 1161</t>
  </si>
  <si>
    <t>C03345</t>
  </si>
  <si>
    <t>CAFE CARTEL PTE LTD</t>
  </si>
  <si>
    <t>7 KAKI BUKIT ROAD 1 #05-06/07</t>
  </si>
  <si>
    <t>EUNOS TECHNOLINK</t>
  </si>
  <si>
    <t>6742 9892</t>
  </si>
  <si>
    <t>6742 9862</t>
  </si>
  <si>
    <t>C03346</t>
  </si>
  <si>
    <t>COMPART PRECISION (THAILAND) CO., LTD.</t>
  </si>
  <si>
    <t>135 MOO 1, HI-TECH INDUSTRIAL ESTATE,</t>
  </si>
  <si>
    <t>T.BANPO,A.BANGPA-IN,</t>
  </si>
  <si>
    <t>66 35 315600</t>
  </si>
  <si>
    <t>NONGLAK KONGSAWAENG</t>
  </si>
  <si>
    <t>C03346-WUXI</t>
  </si>
  <si>
    <t>COMPART PRECISION COMPONENT MANUFACTURING</t>
  </si>
  <si>
    <t>NO. 17 DISTRICT B, WUXI NATIONAL HI-TECH</t>
  </si>
  <si>
    <t>INDUSTRIAL DEVELOPMENT ZONE,</t>
  </si>
  <si>
    <t>86-510-8533 0533</t>
  </si>
  <si>
    <t>86-510-8533 0116</t>
  </si>
  <si>
    <t>C03347</t>
  </si>
  <si>
    <t>INDO ASIAN FUSEGEAR LTD</t>
  </si>
  <si>
    <t>U-2, BYE LANE</t>
  </si>
  <si>
    <t>NAKODAR RD</t>
  </si>
  <si>
    <t>+91-413-220 5511-14</t>
  </si>
  <si>
    <t>+91-413-220 5501</t>
  </si>
  <si>
    <t>M.THAJUDEEN (+91-9443 2484 92)</t>
  </si>
  <si>
    <t>C03348</t>
  </si>
  <si>
    <t>COLOR PLAY ENTERPRISE PTE LTD</t>
  </si>
  <si>
    <t>220 TAGORE LANE #03-13</t>
  </si>
  <si>
    <t>LIBERTY WAREHOUSE</t>
  </si>
  <si>
    <t>MS MONICA NG    TEL:64534955/FAX:64539455</t>
  </si>
  <si>
    <t>C03349</t>
  </si>
  <si>
    <t>CLEAN AIR RESOURCES PTE LTD</t>
  </si>
  <si>
    <t>BLK 16  KALLANG PLACE #03-22</t>
  </si>
  <si>
    <t>MS JASLINE TAN</t>
  </si>
  <si>
    <t>C03350</t>
  </si>
  <si>
    <t>CTS SINGAPORE PTE LTD</t>
  </si>
  <si>
    <t>14 ANG MO KIO INDUSTRIAL PARK II</t>
  </si>
  <si>
    <t>SINGAPORE 569503</t>
  </si>
  <si>
    <t>MR HENRY CHIA  65517564</t>
  </si>
  <si>
    <t>C03350-THAILAND</t>
  </si>
  <si>
    <t>CTS ELECTRONICS CORPORATION (THAILAND) LTD</t>
  </si>
  <si>
    <t>592 BANG PA-IN INDUSTRIAL ESTATE,</t>
  </si>
  <si>
    <t>UDOMSORAYUTH ROAD, KLONGJIG,</t>
  </si>
  <si>
    <t>66 3522 1570</t>
  </si>
  <si>
    <t>66 3522 8044</t>
  </si>
  <si>
    <t>MS SUNEE DEESUK</t>
  </si>
  <si>
    <t>C03351</t>
  </si>
  <si>
    <t>CHUNG PRINTING PTE LTD</t>
  </si>
  <si>
    <t>63 UBI AVENUE 1 #03-01</t>
  </si>
  <si>
    <t>BOUSTEAD HOUSE</t>
  </si>
  <si>
    <t>67488844/67484555/67488992</t>
  </si>
  <si>
    <t>FAX: 67485544</t>
  </si>
  <si>
    <t>C03352</t>
  </si>
  <si>
    <t>CARYAIRE AIR SYSTEM COMPONENTS PVT. LTD.</t>
  </si>
  <si>
    <t>PLOT 347E &amp; 347F, UDHYOG KENDRA, EXTN.II,</t>
  </si>
  <si>
    <t>ECOTECH-III, UDYOG VIHAR, INDUSTRIAL AREA,</t>
  </si>
  <si>
    <t>+91 120 258 0553/4/5/9092</t>
  </si>
  <si>
    <t>+91 120 258 0557/9093</t>
  </si>
  <si>
    <t>PRAVIN PERIWAL  HP:91-9871 597 445</t>
  </si>
  <si>
    <t>C03353</t>
  </si>
  <si>
    <t>CEDRO NETWORK PTE LTD</t>
  </si>
  <si>
    <t>NO 2 ALEXANDRA ROAD</t>
  </si>
  <si>
    <t>#05-03A DELTA HOUSE</t>
  </si>
  <si>
    <t>MS ALICE  FAX:62769073</t>
  </si>
  <si>
    <t>C03354</t>
  </si>
  <si>
    <t>SPN INTERNATIONAL PTE LTD</t>
  </si>
  <si>
    <t>6367 5363</t>
  </si>
  <si>
    <t>6367 5343</t>
  </si>
  <si>
    <t>MS SHARON LEE</t>
  </si>
  <si>
    <t>C03355</t>
  </si>
  <si>
    <t>COPIA SERVICES &amp; TRADING</t>
  </si>
  <si>
    <t>BLK 652 JALAN TENAGA #08-50</t>
  </si>
  <si>
    <t>SINGAPORE 410652</t>
  </si>
  <si>
    <t>6552 6982</t>
  </si>
  <si>
    <t>MS JENNIFER TAN HP:9783 8461</t>
  </si>
  <si>
    <t>C03356</t>
  </si>
  <si>
    <t>COMCEPTS PTE LTD</t>
  </si>
  <si>
    <t>66 TANNERY LANE</t>
  </si>
  <si>
    <t>#02-01, SINDO INDUSTRIAL BUILDING</t>
  </si>
  <si>
    <t>MS CRAIG MONTEIRO/TEL:62924163/FAX:68422650</t>
  </si>
  <si>
    <t>C03357</t>
  </si>
  <si>
    <t>CITISAFE PTE LTD</t>
  </si>
  <si>
    <t>BLK 20, WOODLANDS LINK #06-12</t>
  </si>
  <si>
    <t>SINGAPORE 738733</t>
  </si>
  <si>
    <t>MR JIMMY GOH/TEL:64824582/FAX:64824381</t>
  </si>
  <si>
    <t>C03358</t>
  </si>
  <si>
    <t>CULTURED GREENS PTE LTD</t>
  </si>
  <si>
    <t>NO. 16A CHIN BEE AVENUE</t>
  </si>
  <si>
    <t>SINGAPORE 619945</t>
  </si>
  <si>
    <t>MR JACKSON HENG</t>
  </si>
  <si>
    <t>C03359</t>
  </si>
  <si>
    <t>CHINATOWN FOOD CORPORATION PTE LTD</t>
  </si>
  <si>
    <t>NO.1 SENOKO ROAD</t>
  </si>
  <si>
    <t>#04/05-00, ANNEX BUILDING</t>
  </si>
  <si>
    <t>MS YUKO LAI/HP: 82982618</t>
  </si>
  <si>
    <t>C03360</t>
  </si>
  <si>
    <t>CHOP HUP CHONG FOOD INDUSTRY PTE LTD</t>
  </si>
  <si>
    <t>6, SENOKO SOUTH ROAD</t>
  </si>
  <si>
    <t>SINGAPORE 758070</t>
  </si>
  <si>
    <t>MS YEE YEE/HP: 9321 9439</t>
  </si>
  <si>
    <t>C03361</t>
  </si>
  <si>
    <t>CSE TRANSFORMERS PTE LTD</t>
  </si>
  <si>
    <t>BLK 3016,BEDOK NORTH AVENUE 4,</t>
  </si>
  <si>
    <t>#02-25, EASTECH BUILDING</t>
  </si>
  <si>
    <t>67475397/62437897</t>
  </si>
  <si>
    <t>MS JOYCE  96633540</t>
  </si>
  <si>
    <t>C03362</t>
  </si>
  <si>
    <t>COLOURSCAN CO PTE LTD</t>
  </si>
  <si>
    <t>53 UBI AVE 3</t>
  </si>
  <si>
    <t>SINGAPORE 408863</t>
  </si>
  <si>
    <t>MR MICHAEL HO 9757-7227</t>
  </si>
  <si>
    <t>C03363</t>
  </si>
  <si>
    <t>CIESTCO TRADING PTE LTD</t>
  </si>
  <si>
    <t>1200 DEPOT ROAD</t>
  </si>
  <si>
    <t>#04-10/14</t>
  </si>
  <si>
    <t>MR C.L.SOH/TEL:62730383/HP:96773504/FAX:62741955</t>
  </si>
  <si>
    <t>C03364</t>
  </si>
  <si>
    <t>CYBEROPTICS (SINGAPORE) PTE LTD</t>
  </si>
  <si>
    <t>5900 GOLDEN HILLS DR</t>
  </si>
  <si>
    <t>GOLDEN VALLEY, MN 55416 USA</t>
  </si>
  <si>
    <t>Email: ap_sng@cyberoptics.com</t>
  </si>
  <si>
    <t>C03365</t>
  </si>
  <si>
    <t>BDT AUTOMATION PTE LTD</t>
  </si>
  <si>
    <t>2, LOYANG LANE</t>
  </si>
  <si>
    <t>MR ANDY LIAO/HP: 96274695/T;62149018/F:62149017</t>
  </si>
  <si>
    <t>C03366</t>
  </si>
  <si>
    <t>CAMTRONICS SDN BHD</t>
  </si>
  <si>
    <t>86000, KLUANG</t>
  </si>
  <si>
    <t>JOHOR DARUL TAKZIM</t>
  </si>
  <si>
    <t>DASMENON</t>
  </si>
  <si>
    <t>C03367</t>
  </si>
  <si>
    <t>COMBE (S) ENTERPRISE</t>
  </si>
  <si>
    <t>259 ONAN ROAD</t>
  </si>
  <si>
    <t>(S) 424651</t>
  </si>
  <si>
    <t>MS REGINA LIM 98332023</t>
  </si>
  <si>
    <t>C03368</t>
  </si>
  <si>
    <t>CHUN HAU ELECTRONIC (M) SDN.BHD</t>
  </si>
  <si>
    <t>LOT 8A,KAWASAN PERUSAHAAN TIKAM BATU</t>
  </si>
  <si>
    <t>08600 TIKAM BATU, KEDAH DARUL AMAN,</t>
  </si>
  <si>
    <t>04-4388041</t>
  </si>
  <si>
    <t>04-4388102</t>
  </si>
  <si>
    <t>HC ONG</t>
  </si>
  <si>
    <t>C03369</t>
  </si>
  <si>
    <t>CYC MOVER PTE LTD</t>
  </si>
  <si>
    <t>5, MARSILING INDUSTRIAL ESYATE ROAD 3</t>
  </si>
  <si>
    <t>#01-53</t>
  </si>
  <si>
    <t>MS SIM CHUA/TEL:63671732/HP:81183001/F:63689283</t>
  </si>
  <si>
    <t>C03370</t>
  </si>
  <si>
    <t>CLEAN ACE PRINTING PRESS</t>
  </si>
  <si>
    <t>6001 BEACH ROAD #02-14</t>
  </si>
  <si>
    <t>GOLDEN MILE TOWER</t>
  </si>
  <si>
    <t>MR JAMES hp: 9790 9933</t>
  </si>
  <si>
    <t>C03371</t>
  </si>
  <si>
    <t>CHUAN HIAP HIN SAUCE FACTORY PTE LTD</t>
  </si>
  <si>
    <t>171, PANDAN LOOP</t>
  </si>
  <si>
    <t>SINGAPORE 128458</t>
  </si>
  <si>
    <t>MS CHUA/TEL: 67795082/FAX: 67755857</t>
  </si>
  <si>
    <t>C03372</t>
  </si>
  <si>
    <t>CITY SATAY (FOOD INDUSTRIES) PTE LTD</t>
  </si>
  <si>
    <t>BLK 3017 BEDOK NORTH STREET 5</t>
  </si>
  <si>
    <t>#05-10 GOURMET EAST KITCHEN</t>
  </si>
  <si>
    <t>64453422/64455369</t>
  </si>
  <si>
    <t>C03373</t>
  </si>
  <si>
    <t>CG INTEGRATED LOGISTICS PTE LTD</t>
  </si>
  <si>
    <t>NO. 3, CHANGI SOUTH STREET 2</t>
  </si>
  <si>
    <t>XILIN DISTRICENTRE BUILDING B, #01-03</t>
  </si>
  <si>
    <t>MR RONNIE LIM/HP: 9681 4951</t>
  </si>
  <si>
    <t>C03374</t>
  </si>
  <si>
    <t>COSMOS OPTICAL &amp; METAL ENGINEERING PTE LTD</t>
  </si>
  <si>
    <t>124  LORONG 23 GEYLANG</t>
  </si>
  <si>
    <t>#06-01 ARCSPHERE, SINGAPORE 388405</t>
  </si>
  <si>
    <t>6842 7825</t>
  </si>
  <si>
    <t>6842 7826</t>
  </si>
  <si>
    <t>MS WINNA/TEL:68427825/FAX:68427826</t>
  </si>
  <si>
    <t>C03375</t>
  </si>
  <si>
    <t>CHYE HENG LEE PTE LTD</t>
  </si>
  <si>
    <t>BLK 22 WOODLANDS LINK #04-59/60</t>
  </si>
  <si>
    <t>MR KOH TEL:67558822 FAX:67567138</t>
  </si>
  <si>
    <t>C03376</t>
  </si>
  <si>
    <t>CHANGI AIRPORT GROUP (S) PTE LTD</t>
  </si>
  <si>
    <t>P O BOX 168 SINGAPORE CHANGI AIRPORT</t>
  </si>
  <si>
    <t>SINGAPORE 918146</t>
  </si>
  <si>
    <t>6541 2178</t>
  </si>
  <si>
    <t>6546 3566</t>
  </si>
  <si>
    <t>C03377</t>
  </si>
  <si>
    <t>CTP MEDIA PTE LTD</t>
  </si>
  <si>
    <t>NO.30 KALLANG PLACE</t>
  </si>
  <si>
    <t>#01-10</t>
  </si>
  <si>
    <t>C03378</t>
  </si>
  <si>
    <t>CEVA LOGISTICS (HK) LIMITED</t>
  </si>
  <si>
    <t>1/F TRADEPORT LOGISTICS CENTRE, 21 CHUN YUE ROAD,</t>
  </si>
  <si>
    <t>HONG KONG INTERNATIONAL AIRPORT.</t>
  </si>
  <si>
    <t>C03379</t>
  </si>
  <si>
    <t>CHUNG AH ENGINEERING PTE LTD</t>
  </si>
  <si>
    <t>15, SUNGEI KADUT AVE</t>
  </si>
  <si>
    <t>SINGAPORE 729651</t>
  </si>
  <si>
    <t>MS WONG LAI HAR/TEL:63680038/FAX:63680033</t>
  </si>
  <si>
    <t>C03380</t>
  </si>
  <si>
    <t>CATHAY-KERIS FILMS PTE LTD</t>
  </si>
  <si>
    <t>2, HANDY ROAD</t>
  </si>
  <si>
    <t>#01-16 THE CATHAY</t>
  </si>
  <si>
    <t>C03381</t>
  </si>
  <si>
    <t>CRYSTAL SOLUTION</t>
  </si>
  <si>
    <t>BLK 142 LORONG AH SOO</t>
  </si>
  <si>
    <t>#08-251</t>
  </si>
  <si>
    <t>MS DIANA TAN/TEL: 97701931/FAX:64006296</t>
  </si>
  <si>
    <t>C03382</t>
  </si>
  <si>
    <t>CHIYODA SINGAPORE (PTE) LTD</t>
  </si>
  <si>
    <t>14, INTERNATIONAL BUSINESS PARK</t>
  </si>
  <si>
    <t>JURONG EAST</t>
  </si>
  <si>
    <t>MS  INY BINTE SUNARI/TEL: 65633488</t>
  </si>
  <si>
    <t>C03383</t>
  </si>
  <si>
    <t>SINGAPORE CENTRE FOR MEDICAL IMAGING PTE LTD</t>
  </si>
  <si>
    <t>290 ORCHARD ROAD #09/27 PARAGON</t>
  </si>
  <si>
    <t>(LIFT LOBBY C)   SINGAPORE 238859</t>
  </si>
  <si>
    <t>6565 6568</t>
  </si>
  <si>
    <t>6836 5706</t>
  </si>
  <si>
    <t>NURAZLIN ROSLI    6836 4538   9828 5394</t>
  </si>
  <si>
    <t>C03384</t>
  </si>
  <si>
    <t>CITI-INTER MARKETING</t>
  </si>
  <si>
    <t>BLK 8 SELEGIE ROAD,</t>
  </si>
  <si>
    <t>#01-09 SELEGIE HOUSE</t>
  </si>
  <si>
    <t>6883 0628 / 6883 0629</t>
  </si>
  <si>
    <t>6883 0282</t>
  </si>
  <si>
    <t>MS YVONNE CHUA   H/P:9828 6927</t>
  </si>
  <si>
    <t>C03385</t>
  </si>
  <si>
    <t>CIBT SINGAPORE PTE LTD</t>
  </si>
  <si>
    <t>171 CHIN SWEE ROAD, SAN CENTRE #03-09</t>
  </si>
  <si>
    <t>MR MARK DAVIES  TEL:91018074 / 66031090</t>
  </si>
  <si>
    <t>C03386</t>
  </si>
  <si>
    <t>MR CHNG BOON HUEI</t>
  </si>
  <si>
    <t>C03387</t>
  </si>
  <si>
    <t>CMTI PTE LTD</t>
  </si>
  <si>
    <t>180, PAYA LEBAR ROAD</t>
  </si>
  <si>
    <t>#02-03 YI GUANG BUILDING</t>
  </si>
  <si>
    <t>MS EVELYN TO/TEL: 6481 2203/FAX:6481 2207</t>
  </si>
  <si>
    <t>C03388</t>
  </si>
  <si>
    <t>CHIYODA INTEGRE CO. (M) SDN.BHD.</t>
  </si>
  <si>
    <t>LOT P.T 506, PERSIARAN SABAK BERNAM,SEKSYEN 26,</t>
  </si>
  <si>
    <t>KAWASAN PERINDUSTRIAN HICOM,40000 SHAH ALAM,</t>
  </si>
  <si>
    <t>03-51912800/51912801/7</t>
  </si>
  <si>
    <t>03-51916359/51912808</t>
  </si>
  <si>
    <t>MS TANG SOK PEAK-sptang@ci-m.com</t>
  </si>
  <si>
    <t>C03389</t>
  </si>
  <si>
    <t>CABLE SOLUTIONS (PVT) LTD</t>
  </si>
  <si>
    <t>FLINTH INDUSTRIAL PARK</t>
  </si>
  <si>
    <t>RANMUTHUGALA ESTATE, KADAWATHA</t>
  </si>
  <si>
    <t>C03390</t>
  </si>
  <si>
    <t>CHUA CHU KANG CITIZEN'S CONSULTATIVE COMMITTEES</t>
  </si>
  <si>
    <t>35, TECK WHYE AVE</t>
  </si>
  <si>
    <t>MS BERNICE CHUA/TEL: 67655001/FAX:67654218</t>
  </si>
  <si>
    <t>C03391</t>
  </si>
  <si>
    <t>CYBERLAND CONSULTANCY PTE LTD</t>
  </si>
  <si>
    <t>BLK 5022, AMK INDUSTRIAL PARK 2</t>
  </si>
  <si>
    <t>#04-23 SINGAPORE 569525</t>
  </si>
  <si>
    <t>+65 65666601 EXT 16</t>
  </si>
  <si>
    <t>+65 64816601</t>
  </si>
  <si>
    <t>ANTHONY YEAP / JUNE / MR CASEY HENG</t>
  </si>
  <si>
    <t>C03392</t>
  </si>
  <si>
    <t>COGNEX CORPORATION</t>
  </si>
  <si>
    <t>ONE VISION DRIVE</t>
  </si>
  <si>
    <t>NATICK, MA 0760-2059</t>
  </si>
  <si>
    <t>MR GERALD INDINGARO +(508) 650-3241/(508)314-2521</t>
  </si>
  <si>
    <t>C03393</t>
  </si>
  <si>
    <t>CERAFLO PTE LTD</t>
  </si>
  <si>
    <t>C03394</t>
  </si>
  <si>
    <t>CAK3 BOX</t>
  </si>
  <si>
    <t>BLOCK 848 WOODLANDS STREET 82 #06-193</t>
  </si>
  <si>
    <t>SINGAPORE 730848</t>
  </si>
  <si>
    <t>JENNIS  HP: 94890922</t>
  </si>
  <si>
    <t>C03395</t>
  </si>
  <si>
    <t>COEUS DISTRIBUTION INTERNATIONAL</t>
  </si>
  <si>
    <t>47, KALLANG PUDDING ROAD</t>
  </si>
  <si>
    <t>#05-16  THE CRESCENT</t>
  </si>
  <si>
    <t>MR SIMON LIM/T: 63165465/HP:92319799/F:63165467</t>
  </si>
  <si>
    <t>C03396</t>
  </si>
  <si>
    <t>COMMERCIAL &amp; RETAIL MERCHANDISING PTE LTD</t>
  </si>
  <si>
    <t>7 YISHUN INDUSTRIAL STREET 1</t>
  </si>
  <si>
    <t>#05-40 NORTH SPRING BIZHUB</t>
  </si>
  <si>
    <t>MR ANDY OU T: 67104117 HP:97700527</t>
  </si>
  <si>
    <t>C03397</t>
  </si>
  <si>
    <t>COOLPEDS SINGAPORE</t>
  </si>
  <si>
    <t>MR RON 90404959 / MS RACHEL 97655236</t>
  </si>
  <si>
    <t>C03398</t>
  </si>
  <si>
    <t>CBM PTE LTD</t>
  </si>
  <si>
    <t>865 MOUNTBATTEN ROAD #07-01</t>
  </si>
  <si>
    <t>KATONG SHOPPING CENTRE</t>
  </si>
  <si>
    <t>MR DAVID TAN/TEL: 65130808 EXT: 833</t>
  </si>
  <si>
    <t>C03399</t>
  </si>
  <si>
    <t>338 CATERING</t>
  </si>
  <si>
    <t>8A ADMIRALTY STREET</t>
  </si>
  <si>
    <t>FOOD XCHANGE @ ADMIRALTY #03-38</t>
  </si>
  <si>
    <t>MS YVONNE T: 67557993</t>
  </si>
  <si>
    <t>C03400</t>
  </si>
  <si>
    <t>CONTINENTAL EQUIPMENT PTE LTD</t>
  </si>
  <si>
    <t>17A JOO YEE ROAD</t>
  </si>
  <si>
    <t>SINGAPORE  619202</t>
  </si>
  <si>
    <t>MS CYTRINE/TEL: 62619314</t>
  </si>
  <si>
    <t>C03401</t>
  </si>
  <si>
    <t>CURIOX BIOSYSTEMS PTE LTD</t>
  </si>
  <si>
    <t>2 GAMBAS CRESCENT,</t>
  </si>
  <si>
    <t>#07-14 NORDCOM II (TOWER 1)</t>
  </si>
  <si>
    <t>BILLY   TEL: 6507 0366  EXT. 429   HP: 9690 3103</t>
  </si>
  <si>
    <t>C03402</t>
  </si>
  <si>
    <t>COMMAND FUSION SDN BHD</t>
  </si>
  <si>
    <t>UNIT 708, BLOCK F, PHILEO DAMANSARA 1</t>
  </si>
  <si>
    <t>NO. 9, JALAN 16/11, OFF JALAN DAMANSARA</t>
  </si>
  <si>
    <t>MR LOW SIONG PEIN/T:(603)76609050/ F:(603)76609055</t>
  </si>
  <si>
    <t>C03403</t>
  </si>
  <si>
    <t>CFE ENGINEERS ASIA PTE LTD</t>
  </si>
  <si>
    <t>NO. 10 PIONEER SECTOR 1</t>
  </si>
  <si>
    <t>SINGAPORE 628444</t>
  </si>
  <si>
    <t>MS FIONA CHOONG/TEL: 67050634/FAX: 68636106</t>
  </si>
  <si>
    <t>C03404</t>
  </si>
  <si>
    <t>CHRIS WU</t>
  </si>
  <si>
    <t>MR CHRIS WU/HP: 94893896</t>
  </si>
  <si>
    <t>C03405</t>
  </si>
  <si>
    <t>COMICAVE STUDIOS PTE LTD</t>
  </si>
  <si>
    <t>12 KALLANG AVENUE #03-27</t>
  </si>
  <si>
    <t>APERIA</t>
  </si>
  <si>
    <t>C03406</t>
  </si>
  <si>
    <t>COOL DELITE PTE LTD</t>
  </si>
  <si>
    <t>1550 BEDOK NORTH AVE 4</t>
  </si>
  <si>
    <t>#05-24, BEDOK FOOD CITY</t>
  </si>
  <si>
    <t>MR ANG BENG HO/HP: 96629373</t>
  </si>
  <si>
    <t>C03407</t>
  </si>
  <si>
    <t>CWT PTE.LIMITED</t>
  </si>
  <si>
    <t>38 TANJONG PENJURU</t>
  </si>
  <si>
    <t>CWT LOGISTICS HUB 1</t>
  </si>
  <si>
    <t>(65) 6262 6888</t>
  </si>
  <si>
    <t>(65) 6262 2119</t>
  </si>
  <si>
    <t>MR MATTHEW TAY CHING YONG/HP 8668 4486</t>
  </si>
  <si>
    <t>C03408</t>
  </si>
  <si>
    <t>CAMBRIDGE MEDICAL</t>
  </si>
  <si>
    <t>C03409</t>
  </si>
  <si>
    <t>CARDINAL HEALTH SINGAPORE 225 PTE LTD</t>
  </si>
  <si>
    <t>10 KALLANG AVENUE</t>
  </si>
  <si>
    <t>#10-10/18, APERIA</t>
  </si>
  <si>
    <t>MR DANIEL LEONG/TEL:62302388/FAX:62302368</t>
  </si>
  <si>
    <t>C03410</t>
  </si>
  <si>
    <t>CHEMICAL INDUSTRIES EMPLOYEES' UNION</t>
  </si>
  <si>
    <t>NO.3 BUKIT PASOH ROAD</t>
  </si>
  <si>
    <t>6220 5677</t>
  </si>
  <si>
    <t>6220 6047</t>
  </si>
  <si>
    <t>MS ONG KAI YAN</t>
  </si>
  <si>
    <t>C03411</t>
  </si>
  <si>
    <t>CHARIS (1990) PTE LTD</t>
  </si>
  <si>
    <t>20 SIMS LANE</t>
  </si>
  <si>
    <t>SINGAPORE 387358</t>
  </si>
  <si>
    <t>MR KENNETH CHAN/TEL: 67466938</t>
  </si>
  <si>
    <t>C03412</t>
  </si>
  <si>
    <t>CICOR ASIA PTE LTD</t>
  </si>
  <si>
    <t>45 CHANGI SOUTH AVE 2</t>
  </si>
  <si>
    <t>SINGAPORE 486133</t>
  </si>
  <si>
    <t>6546 1660</t>
  </si>
  <si>
    <t>MR LOW BOON TONG/TEL:6546 1660</t>
  </si>
  <si>
    <t>C03412-BATAM</t>
  </si>
  <si>
    <t>PT. CICOR PANATEC</t>
  </si>
  <si>
    <t>BATAMINDO INDUSTRIAL PARK LOT 322, 323, 324</t>
  </si>
  <si>
    <t>JALAN BERINGIN, MUKA KUNING</t>
  </si>
  <si>
    <t>+62 770 612233</t>
  </si>
  <si>
    <t>+62 770 612266</t>
  </si>
  <si>
    <t>MR PAK AGUS/T:+62 856 6810 3700</t>
  </si>
  <si>
    <t>C03413</t>
  </si>
  <si>
    <t>NO:5 LORONG BAKAR BATU,</t>
  </si>
  <si>
    <t>#01-01 MACPHERSON INDUSTRIAL COMPLEX</t>
  </si>
  <si>
    <t>MS CHIU YAN/TEL: 6743 4039</t>
  </si>
  <si>
    <t>C03414</t>
  </si>
  <si>
    <t>CELESTICA ELECTRONICS (M) SDN BHD</t>
  </si>
  <si>
    <t>LOT 1, SENAI AIRPORT LOGISTICS PARK</t>
  </si>
  <si>
    <t>SENAI INTERNATIONAL AIRPORT</t>
  </si>
  <si>
    <t>+607 596 2488</t>
  </si>
  <si>
    <t>+607 596 2333</t>
  </si>
  <si>
    <t>C03415</t>
  </si>
  <si>
    <t>CCL DESIGN</t>
  </si>
  <si>
    <t>17700 FLLTZ PARKWAY STRONGSVILLE, OHIO 44149</t>
  </si>
  <si>
    <t>C03416</t>
  </si>
  <si>
    <t>CCL DESIGN (SHENZHEN) CO.,LTD</t>
  </si>
  <si>
    <t>NO.24 YINGBIN AVENUE,</t>
  </si>
  <si>
    <t>INTELLIGENT MANUFACTURING EQUIPMENT INDUSTRIALPARK</t>
  </si>
  <si>
    <t>+86(0)180 5111 2828</t>
  </si>
  <si>
    <t>JENNIFER CHEN (JenniferChen@cclind.com)</t>
  </si>
  <si>
    <t>C03417</t>
  </si>
  <si>
    <t>FOXCONN SINGAPORE (PTE) LTD</t>
  </si>
  <si>
    <t>54 GENTING LANE #03-05,</t>
  </si>
  <si>
    <t>RUBY LAND COMPLEX BLOCK II</t>
  </si>
  <si>
    <t>MS HUI RU</t>
  </si>
  <si>
    <t>C03418</t>
  </si>
  <si>
    <t>CLEAN CROSS CO., LTD.</t>
  </si>
  <si>
    <t>2-3-28 WAKAMATSUCHO-HIGASHI,</t>
  </si>
  <si>
    <t>TONDABAYASHI,</t>
  </si>
  <si>
    <t>(+81)721-20-0120/90-3976-6293</t>
  </si>
  <si>
    <t>(+81)721-20-0278</t>
  </si>
  <si>
    <t>MR YUICHIRO TAKEDA&lt;takeda@cleancross.net&gt;</t>
  </si>
  <si>
    <t>C03419</t>
  </si>
  <si>
    <t>CAC GAS ASIA PTE LTD</t>
  </si>
  <si>
    <t>#03-29</t>
  </si>
  <si>
    <t>MR TERRY TNG/HP: 9382 3998</t>
  </si>
  <si>
    <t>C03420</t>
  </si>
  <si>
    <t>CCL DESIGN (CHONGQING)</t>
  </si>
  <si>
    <t>#C-01-02, Bonded Standard Building,</t>
  </si>
  <si>
    <t>No.8 Zongbao Dadao, Shapingba District,</t>
  </si>
  <si>
    <t>86(0)23 65361019</t>
  </si>
  <si>
    <t>C03421</t>
  </si>
  <si>
    <t>CASSEROLE CATERING SERVICES PTE LTD</t>
  </si>
  <si>
    <t>17 CHIN BEE CRES</t>
  </si>
  <si>
    <t>SINGAPORE 619898</t>
  </si>
  <si>
    <t>6223 2670</t>
  </si>
  <si>
    <t>6223 5246</t>
  </si>
  <si>
    <t>ANDREW TOH</t>
  </si>
  <si>
    <t>C03422</t>
  </si>
  <si>
    <t>SRI LANKA</t>
  </si>
  <si>
    <t>+94 11 2972553</t>
  </si>
  <si>
    <t>+94 11 2972554</t>
  </si>
  <si>
    <t>MR DULSHAN RAJAPAKSE+94 777 563882</t>
  </si>
  <si>
    <t>CCL DESIGN (ZHONGSHAN) CO.,LTD</t>
  </si>
  <si>
    <t>C03424</t>
  </si>
  <si>
    <t>**  NO LONGER USED**   CCL DESIGN  VINA CO., LTD</t>
  </si>
  <si>
    <t>FACTORY NO 4, LOT I-3B-1.4 ROAD N6</t>
  </si>
  <si>
    <t>HIGH-TECH PARK,TAN PHU WARD, THU DUC CITY</t>
  </si>
  <si>
    <t>+84 28 71 065 067</t>
  </si>
  <si>
    <t>+84 976 883 941</t>
  </si>
  <si>
    <t>MS DANG THI XUAN TUYEN(DAISY)/HP:+84 983 926 997</t>
  </si>
  <si>
    <t>NO LONGER USED,MOVED    CCL DESIGN  VINA CO., LTD</t>
  </si>
  <si>
    <t>C03425</t>
  </si>
  <si>
    <t>CAMTRONICS (SG) PTE. LTD.</t>
  </si>
  <si>
    <t>128A, TANJONG PAGAR ROAD.</t>
  </si>
  <si>
    <t>SINGAPORE 088535</t>
  </si>
  <si>
    <t>C03426</t>
  </si>
  <si>
    <t>CLOUD NETWORK TECHNOLOGY SINGAPORE PTE.LTD.</t>
  </si>
  <si>
    <t>54 GENTING LANE #03-05</t>
  </si>
  <si>
    <t>RUBY LAND COMPLEX</t>
  </si>
  <si>
    <t>65-67488876</t>
  </si>
  <si>
    <t>65-68439293</t>
  </si>
  <si>
    <t>MS. LUNA ZHOU (Tel: +86-755-28128988    Ext:24248)</t>
  </si>
  <si>
    <t>C03427</t>
  </si>
  <si>
    <t>CHARLES &amp; KEITH (SINGAPORE) PTE LTD</t>
  </si>
  <si>
    <t>6 TAI SENG LINK, LEVEL 8</t>
  </si>
  <si>
    <t>SINGAPORE 534101</t>
  </si>
  <si>
    <t>C03428</t>
  </si>
  <si>
    <t>SY</t>
  </si>
  <si>
    <t>CHUANLING INDUSTRIAL (SHANGHAI) CO.,LTD</t>
  </si>
  <si>
    <t>ROOM 602, BUILDING 35, ENTREPRENEURSHIP PARK,</t>
  </si>
  <si>
    <t>NO. 680 GUIPING ROAD, XUHUI DISTRICT,</t>
  </si>
  <si>
    <t>D04041</t>
  </si>
  <si>
    <t>DON HILLSON PAPER ROLL SPECIALIST</t>
  </si>
  <si>
    <t>NO 78 PLAYFAIR ROAD</t>
  </si>
  <si>
    <t>#03-00 PAK CHONG BUILDING</t>
  </si>
  <si>
    <t>D04050</t>
  </si>
  <si>
    <t>HEWLETT-PACKARD SINGAPORE (PRIVATE)  LIMITED</t>
  </si>
  <si>
    <t>PO BOX 200, ALEXANDRA POST OFFICE</t>
  </si>
  <si>
    <t>SINGAPORE 911507</t>
  </si>
  <si>
    <t>ACCOUNTS PAYABLES DEPT.</t>
  </si>
  <si>
    <t>D04050-AUS</t>
  </si>
  <si>
    <t>DIGITAL EQUIPMENT CORPORATION (AUSTRALIA) PTY LTD</t>
  </si>
  <si>
    <t>ACN 000446800 12A MARS ROAD</t>
  </si>
  <si>
    <t>LANE COVE NSW 2066</t>
  </si>
  <si>
    <t>612-95617488</t>
  </si>
  <si>
    <t>612-95617410</t>
  </si>
  <si>
    <t>D04050-CAH</t>
  </si>
  <si>
    <t>HEWLETT-PACKARD INTERNATIONAL SARL</t>
  </si>
  <si>
    <t>PO BOX 200</t>
  </si>
  <si>
    <t>D04050-H4/325</t>
  </si>
  <si>
    <t>HEWLETT-PACKARD ASIA PACIFIC PTE LTD</t>
  </si>
  <si>
    <t>P.O.BOX 200 ALEXANDRA POST OFFICE</t>
  </si>
  <si>
    <t>D04056</t>
  </si>
  <si>
    <t>D'URBAN (S) PTE LTD</t>
  </si>
  <si>
    <t>NO 1 TANGLIN HALT CLOSE</t>
  </si>
  <si>
    <t>SINGAPORE 148852</t>
  </si>
  <si>
    <t>6479 7160</t>
  </si>
  <si>
    <t>6471 2416</t>
  </si>
  <si>
    <t>D04064</t>
  </si>
  <si>
    <t>DASTEK (M) SDN BHD</t>
  </si>
  <si>
    <t>2008 JALAN PERUSAHAAN</t>
  </si>
  <si>
    <t>KAWASAN MIEL</t>
  </si>
  <si>
    <t>04-308971</t>
  </si>
  <si>
    <t>04-308964</t>
  </si>
  <si>
    <t>D04066</t>
  </si>
  <si>
    <t>DOMICO PTE LTD</t>
  </si>
  <si>
    <t>30 MARSILING INDUSTRIAL ESTATE ROAD 5</t>
  </si>
  <si>
    <t>#03-02 SINGAPORE 739211</t>
  </si>
  <si>
    <t>D04071</t>
  </si>
  <si>
    <t>DIGITAL APPLIANCE CONTROLS MANUFACTURING (S) P/L</t>
  </si>
  <si>
    <t>28 AYER RAJAH CRESCENT #08-01</t>
  </si>
  <si>
    <t>D04074</t>
  </si>
  <si>
    <t>CHOZ CONFECTIONERY PTE LTD</t>
  </si>
  <si>
    <t>6A WAN LEE ROAD,</t>
  </si>
  <si>
    <t>SINGAPORE 627938</t>
  </si>
  <si>
    <t>ANNIE   HP: 9674 9497</t>
  </si>
  <si>
    <t>D04076</t>
  </si>
  <si>
    <t>CGG SERVICES (SINGAPORE) PTE LTD</t>
  </si>
  <si>
    <t>9 SERANGOON NORTH AVENUE 5</t>
  </si>
  <si>
    <t>SINGAPORE 554531</t>
  </si>
  <si>
    <t>6723 5500</t>
  </si>
  <si>
    <t>6723 5552/67235757</t>
  </si>
  <si>
    <t>D04076-AUSTRALIA</t>
  </si>
  <si>
    <t>CGG SERVICES (AUSTRALIA) PTY LTD</t>
  </si>
  <si>
    <t>24 MILLROSE DRIVE</t>
  </si>
  <si>
    <t>MALAGA W.A. 6090</t>
  </si>
  <si>
    <t>+61 8 9214 6232</t>
  </si>
  <si>
    <t>+61 8  9214 6222</t>
  </si>
  <si>
    <t>MR RAYMOND PRATLEY/M+61 423 050 33</t>
  </si>
  <si>
    <t>D04077</t>
  </si>
  <si>
    <t>DIETHELM SINGAPORE PTE LTD</t>
  </si>
  <si>
    <t>34 BOON LEAT TERRACE</t>
  </si>
  <si>
    <t>SINGAPORE 119866</t>
  </si>
  <si>
    <t>D04078</t>
  </si>
  <si>
    <t>DATAPULSE TECHNOLOGY LIMITED</t>
  </si>
  <si>
    <t>15A TAI SENG DRIVE</t>
  </si>
  <si>
    <t>DATAPULSE INDUSTRIAL BUILDING</t>
  </si>
  <si>
    <t>6382 7989</t>
  </si>
  <si>
    <t>6382 8070</t>
  </si>
  <si>
    <t>D04079</t>
  </si>
  <si>
    <t>DONALDSON SINGAPORE REPRESENTATIVE</t>
  </si>
  <si>
    <t>37 LORONG 23 SIMS AVE</t>
  </si>
  <si>
    <t>#03-05 YU LI INDUSTRIAL BUILDING</t>
  </si>
  <si>
    <t>6741 4988</t>
  </si>
  <si>
    <t>6741 5288</t>
  </si>
  <si>
    <t>D04080</t>
  </si>
  <si>
    <t>DREW AMEROID (S) PTE LTD</t>
  </si>
  <si>
    <t>27 TANJONG PENJURU JURONG</t>
  </si>
  <si>
    <t>SINGAPORE 609025</t>
  </si>
  <si>
    <t>MR M.M PHILIP - 66637537  H/P: 96227276</t>
  </si>
  <si>
    <t>D04081</t>
  </si>
  <si>
    <t>DOVATRON SINGAPORE PTE LTD</t>
  </si>
  <si>
    <t>BLK 161 KALLANG WAY #06-18/26</t>
  </si>
  <si>
    <t>SINGAPORE 349247</t>
  </si>
  <si>
    <t>D04082</t>
  </si>
  <si>
    <t>DE ZAAN FAR EAST</t>
  </si>
  <si>
    <t>342 JALAN BOON LAY</t>
  </si>
  <si>
    <t>SINGAPORE 619527</t>
  </si>
  <si>
    <t>D04083</t>
  </si>
  <si>
    <t>DIETHELM INDUSTRIES PTE LTD</t>
  </si>
  <si>
    <t>ENGINEERING DIVISION</t>
  </si>
  <si>
    <t>303 ALEXANDRA ROAD</t>
  </si>
  <si>
    <t>D04084</t>
  </si>
  <si>
    <t>OLIO FOOD INDUSTRIES PTE LTD</t>
  </si>
  <si>
    <t>54 WOODLANDS TERRACE</t>
  </si>
  <si>
    <t>SINGAPORE 738463</t>
  </si>
  <si>
    <t>D04085</t>
  </si>
  <si>
    <t>DAIMEI PLASTIC S'PORE PTE LTD</t>
  </si>
  <si>
    <t>NO.2,ALJUNIED AVENUE 1</t>
  </si>
  <si>
    <t>SINGAPORE 389977</t>
  </si>
  <si>
    <t>D04087</t>
  </si>
  <si>
    <t>DISCCOMP MAGNETICS (S) PTE LTD</t>
  </si>
  <si>
    <t>BLK 9008 TAMPINES STREET 93 #04-01</t>
  </si>
  <si>
    <t>TAMPINES INDUSTRIAL PARK A</t>
  </si>
  <si>
    <t>D04088</t>
  </si>
  <si>
    <t>DIGITAL SCANNING CORPORATION PTE LTD</t>
  </si>
  <si>
    <t>BLK 67 AYER RAJAH CRESCENT,</t>
  </si>
  <si>
    <t>#02-25,AYER RAJAH INDUSTRIAL ESTATE,</t>
  </si>
  <si>
    <t>D04089</t>
  </si>
  <si>
    <t>DEPASCO MARKETING</t>
  </si>
  <si>
    <t>51 LORONG 3 GEYLANG ROAD #03-06</t>
  </si>
  <si>
    <t>SIMS AVENUE INDUSTRIAL ESTATE</t>
  </si>
  <si>
    <t>D04090</t>
  </si>
  <si>
    <t>HEWLETT-PACKARD SINGAPORE (SALES) PTE LTD</t>
  </si>
  <si>
    <t>D04091</t>
  </si>
  <si>
    <t>DBS BANK LTD</t>
  </si>
  <si>
    <t>12 TAMPINES CENTRAL 1</t>
  </si>
  <si>
    <t>#03-02 DBS TAMPINES CENTRE</t>
  </si>
  <si>
    <t>D04092</t>
  </si>
  <si>
    <t>DONALDSON FAR EAST LIMITED</t>
  </si>
  <si>
    <t>UNIT A, B &amp; C, CDW BUILDING</t>
  </si>
  <si>
    <t>21 FLOOR, 388 CASTLE PEAK ROAD, 21 FLOOR</t>
  </si>
  <si>
    <t>852-24022830</t>
  </si>
  <si>
    <t>852-24932928</t>
  </si>
  <si>
    <t>KEITH CHAN</t>
  </si>
  <si>
    <t>D04092-WUXI</t>
  </si>
  <si>
    <t>DONALDSON (WUXI) FILTERS CO., LTD</t>
  </si>
  <si>
    <t>NO. 236, XING CHUANG BA LU</t>
  </si>
  <si>
    <t>WUXI-SINGAPORE INDUSTRIAL PARK</t>
  </si>
  <si>
    <t>865105282010 X1201</t>
  </si>
  <si>
    <t>86 510 5280542</t>
  </si>
  <si>
    <t>D04094</t>
  </si>
  <si>
    <t>JOHNSONDIVERSEY SINGAPORE PTE LTD</t>
  </si>
  <si>
    <t>NO.15 JALALN KILANG BARAT</t>
  </si>
  <si>
    <t>#06-04/05 FRONTECH CENTRE</t>
  </si>
  <si>
    <t>D04095</t>
  </si>
  <si>
    <t>DAIHO (SINGAPORE) PTE LTD</t>
  </si>
  <si>
    <t>NO 21, BUKIT BATOK CRESCENT</t>
  </si>
  <si>
    <t>#11-76 WCEGA TOWER</t>
  </si>
  <si>
    <t>6759 8730</t>
  </si>
  <si>
    <t>6759 8731</t>
  </si>
  <si>
    <t>MS.WAI YIN</t>
  </si>
  <si>
    <t>D04096</t>
  </si>
  <si>
    <t>DURIAN CHEF PTE LTD</t>
  </si>
  <si>
    <t>501 ORCHARD ROAD</t>
  </si>
  <si>
    <t>#17-02 WHEELOCK PLACE</t>
  </si>
  <si>
    <t>68350838/67346622</t>
  </si>
  <si>
    <t>D04097</t>
  </si>
  <si>
    <t>DNI TECHNOLOGY PTE LTD</t>
  </si>
  <si>
    <t>61 KAKI BUKIT AVENUE 1</t>
  </si>
  <si>
    <t>#03-39 SHUN LI INDUSTRIAL PARK</t>
  </si>
  <si>
    <t>D04098</t>
  </si>
  <si>
    <t>DOU YEE ENTERPRISES (S) PTE LTD</t>
  </si>
  <si>
    <t>2304 BEDOK RESERVOIR ROAD</t>
  </si>
  <si>
    <t>BEDOK INDUSTRIAL PARK C</t>
  </si>
  <si>
    <t>D04100</t>
  </si>
  <si>
    <t>DP COMPUTERS PTE LTD</t>
  </si>
  <si>
    <t>128 JOO SENG ROAD</t>
  </si>
  <si>
    <t>DP COMPUTERS BUILDING #07-00</t>
  </si>
  <si>
    <t>D04101</t>
  </si>
  <si>
    <t>DATAPLAY PTE LTD</t>
  </si>
  <si>
    <t>2 WOODLANDS SECTOR 1</t>
  </si>
  <si>
    <t>#01-10 WOODLANDS SPECTRUM</t>
  </si>
  <si>
    <t>D04102</t>
  </si>
  <si>
    <t>DHL SUPPLY CHAIN SINGAPORE PTE LTD</t>
  </si>
  <si>
    <t>1 GREENWICH DRIVE, ADVANCED REGIONAL,</t>
  </si>
  <si>
    <t>OFFICE BLOCK, LEVEL 2M,</t>
  </si>
  <si>
    <t>6880 6060/ 6372 8200</t>
  </si>
  <si>
    <t>6880 6719</t>
  </si>
  <si>
    <t>COUNTRY FINANCE</t>
  </si>
  <si>
    <t>D04102-EXPRESS</t>
  </si>
  <si>
    <t>DHL EXPRESS (SINGAPORE) PTE LTD</t>
  </si>
  <si>
    <t>NO.1 TAI SENG DRIVE</t>
  </si>
  <si>
    <t>DHL AIR EXPRESS CENTRE</t>
  </si>
  <si>
    <t>6880 6060</t>
  </si>
  <si>
    <t>6288 6855</t>
  </si>
  <si>
    <t>FINANCE DEPT.</t>
  </si>
  <si>
    <t>D04103</t>
  </si>
  <si>
    <t>DOMINIE PRESS PTE LTD</t>
  </si>
  <si>
    <t>BLK 1200 DEPOT CLOSE #01-21/27</t>
  </si>
  <si>
    <t>TELOK BLANGAH INDUSTRIAL ESTATE</t>
  </si>
  <si>
    <t>62730755/6</t>
  </si>
  <si>
    <t>MS JANE WONG 96872019    FAX: 62730060</t>
  </si>
  <si>
    <t>D04104</t>
  </si>
  <si>
    <t>DOVE INDUSTRIES (PTE) LTD</t>
  </si>
  <si>
    <t>35 TUAS VIEW WALK 2</t>
  </si>
  <si>
    <t>SINGAPORE 637560</t>
  </si>
  <si>
    <t>D04105</t>
  </si>
  <si>
    <t>DSTA DEFENCE SCIENCE &amp; TECHNOLOGY AGENCY</t>
  </si>
  <si>
    <t>1 DEPOT ROAD 4FW</t>
  </si>
  <si>
    <t>DEFENCE TECHNOLOGY TOWER A</t>
  </si>
  <si>
    <t>6373 4324</t>
  </si>
  <si>
    <t>6373 4323</t>
  </si>
  <si>
    <t>MS JEANNIE SIEW PO YENG/HP:96346775</t>
  </si>
  <si>
    <t>D04106</t>
  </si>
  <si>
    <t>DCS SOLUTIONS LTD</t>
  </si>
  <si>
    <t>60 KAKI BUKIT PLACE #03-01</t>
  </si>
  <si>
    <t>EUNOS TECHPARK</t>
  </si>
  <si>
    <t>D04107</t>
  </si>
  <si>
    <t>DENSO INTERNATIONAL ASIA PTE LTD</t>
  </si>
  <si>
    <t>51 SCIENCE PARK ROAD #01-19</t>
  </si>
  <si>
    <t>THE ARIES SCIENCE PARK II</t>
  </si>
  <si>
    <t>MS ISMA ARPAH/TE; 67712482</t>
  </si>
  <si>
    <t>D04108</t>
  </si>
  <si>
    <t>DENKA SINGAPORE PTE LTD</t>
  </si>
  <si>
    <t>40 SERAYA AVENUE</t>
  </si>
  <si>
    <t>JURONG ISLAND</t>
  </si>
  <si>
    <t>D04109</t>
  </si>
  <si>
    <t>D SQUARED TECHNOLOGY PTE LTD</t>
  </si>
  <si>
    <t>51 LORONG 17 GEYLANG</t>
  </si>
  <si>
    <t>#03-02 SUPERIOR INDUSTRIAL BUILDING</t>
  </si>
  <si>
    <t>D04110</t>
  </si>
  <si>
    <t>DHL EXEL SUPPLY CHAIN SINGAPORE PTE LTD</t>
  </si>
  <si>
    <t>#03-01 GEO-TELE CENTRE</t>
  </si>
  <si>
    <t>6288 9733</t>
  </si>
  <si>
    <t>MS CELENE OH</t>
  </si>
  <si>
    <t>D04110-CASH</t>
  </si>
  <si>
    <t>DHL</t>
  </si>
  <si>
    <t>7 CHANGI SOUTH STREET 2</t>
  </si>
  <si>
    <t>#01-00</t>
  </si>
  <si>
    <t>6220 2217</t>
  </si>
  <si>
    <t>MR.JOSEPH - H/P:97361598</t>
  </si>
  <si>
    <t>D04110-HUB</t>
  </si>
  <si>
    <t>SATS EXPRESS COURIER CENTRE 2</t>
  </si>
  <si>
    <t>75 AIRPORT CARGO ROAD #02-01</t>
  </si>
  <si>
    <t>D04110-SUPPLY</t>
  </si>
  <si>
    <t>DHL SUPPLY CHAIN HEALTHCARE HUB</t>
  </si>
  <si>
    <t>NO.7 CHANGI SOUTH ST 2,</t>
  </si>
  <si>
    <t>XILIN DISTRICENTRE, #01-00</t>
  </si>
  <si>
    <t>6226 3460</t>
  </si>
  <si>
    <t>MR WILMAN H/P:9746 2204</t>
  </si>
  <si>
    <t>D04110-600</t>
  </si>
  <si>
    <t>DHL EXPRESS (S) PTE LTD</t>
  </si>
  <si>
    <t>600 NORTH BRIDGE ROAD</t>
  </si>
  <si>
    <t>#23-01 PARKVIEW SQUARE</t>
  </si>
  <si>
    <t>65427668/62166216</t>
  </si>
  <si>
    <t>62166603/62166688</t>
  </si>
  <si>
    <t>D04111</t>
  </si>
  <si>
    <t>D-PRINT &amp; GRAPHICS</t>
  </si>
  <si>
    <t>BLK 72 LORONG 5 TOA PAYOH</t>
  </si>
  <si>
    <t>#01-582</t>
  </si>
  <si>
    <t>MR SEBASTIAN  TEL:62586929/FAX:62566993</t>
  </si>
  <si>
    <t>CANTEC ENTERPRISE PTE LTD</t>
  </si>
  <si>
    <t>47 JALAN PEMIMPIN</t>
  </si>
  <si>
    <t>#05-05</t>
  </si>
  <si>
    <t>MR DARREN CHAN-93861877/FAX:62555095</t>
  </si>
  <si>
    <t>D04113</t>
  </si>
  <si>
    <t>DEYOU GAS AND MARKETING</t>
  </si>
  <si>
    <t>118 WOODLANDS INDUSTRIAL PARK E SINGAPORE 757846</t>
  </si>
  <si>
    <t>MS XIAO PENG                 FAX: 62691452</t>
  </si>
  <si>
    <t>D04114</t>
  </si>
  <si>
    <t>DAIRY TECHNOLOGY PTE LTD</t>
  </si>
  <si>
    <t>6 LIM CHU KANG LANE 8 SINGAPORE 719689</t>
  </si>
  <si>
    <t>MR S CHANDRA           FAX:67937762</t>
  </si>
  <si>
    <t>D04115</t>
  </si>
  <si>
    <t>DA-CAN TECH &amp; SUPP.</t>
  </si>
  <si>
    <t>63 HILLVIEW AVENUE #08-15</t>
  </si>
  <si>
    <t>MR DARREN CHAN   FAX: 68540649</t>
  </si>
  <si>
    <t>D04116</t>
  </si>
  <si>
    <t>DRS KOO &amp; NEOH MEDICAL GROUP PTE LTD</t>
  </si>
  <si>
    <t>29 WOODLANDS INDUSTRIAL PARK E1</t>
  </si>
  <si>
    <t>#01-03 NORTHTECH</t>
  </si>
  <si>
    <t>6444 3233</t>
  </si>
  <si>
    <t>6444 4180</t>
  </si>
  <si>
    <t>D04117</t>
  </si>
  <si>
    <t>DELEXON TECHNOLOGY (S) PTE lTD</t>
  </si>
  <si>
    <t>BLOCK 211 WOODLANDS AVENUE 9</t>
  </si>
  <si>
    <t>#04-84, WOODLANDS SPECTRUM 2</t>
  </si>
  <si>
    <t>MR. ALAN NG  H/P: 90110161</t>
  </si>
  <si>
    <t>DELEXON TECHNOLOGY (S) PTE LTD</t>
  </si>
  <si>
    <t>D04118</t>
  </si>
  <si>
    <t>DM MARKETING PTE LTD</t>
  </si>
  <si>
    <t>35 TANNERY ROAD</t>
  </si>
  <si>
    <t>#02-04 TANNERY BLOCK</t>
  </si>
  <si>
    <t>MR MARVIN CHIA   TEL:68462070/FAX:67455303</t>
  </si>
  <si>
    <t>D04119</t>
  </si>
  <si>
    <t># 500044419</t>
  </si>
  <si>
    <t>ONE RAFFLES QUAY</t>
  </si>
  <si>
    <t>#13-00 SOUTH TOWER</t>
  </si>
  <si>
    <t>D04120</t>
  </si>
  <si>
    <t>DECOR INDUSTRIES PTE LTD</t>
  </si>
  <si>
    <t>NO. 7 TUAS SOUTH STREET 1</t>
  </si>
  <si>
    <t>68615916/67796308</t>
  </si>
  <si>
    <t>&lt;muikian@decorgp.com&gt;</t>
  </si>
  <si>
    <t>D04121</t>
  </si>
  <si>
    <t>DYO CREATIVE ASSOCIATE</t>
  </si>
  <si>
    <t>75 BUKIT TIMAH ROAD</t>
  </si>
  <si>
    <t>BOON SIEW BUILDING #05-16</t>
  </si>
  <si>
    <t>MR SEBASTIAN TAN  HP:98006190/FAX:64444909</t>
  </si>
  <si>
    <t>D04122</t>
  </si>
  <si>
    <t>DAYA PRINTING PTE LTD</t>
  </si>
  <si>
    <t>BLOCK 1014 #06-178</t>
  </si>
  <si>
    <t>GEYLANG EAST AVENUE 3</t>
  </si>
  <si>
    <t>MR. STEVEN H/P: 96615201  FAX: 67435039</t>
  </si>
  <si>
    <t>D04123</t>
  </si>
  <si>
    <t>DIVA IMPEX PTE LTD</t>
  </si>
  <si>
    <t>35 TANNERY ROAD #10-05</t>
  </si>
  <si>
    <t>RUBY IND COMPLEX TANNERY BLOCK</t>
  </si>
  <si>
    <t>MS SHTENA     TEL:67498755/FAX:67498722</t>
  </si>
  <si>
    <t>D04124</t>
  </si>
  <si>
    <t>NO 7, TUAS SOUTH STREET 1,</t>
  </si>
  <si>
    <t>JURONG INDUSTRIES ESTATE,</t>
  </si>
  <si>
    <t>D04125</t>
  </si>
  <si>
    <t>DE FRAGRANCE SHOP</t>
  </si>
  <si>
    <t>BLK 548 WOODLAND DRIVE 44</t>
  </si>
  <si>
    <t>VISTA POINT  #01-16</t>
  </si>
  <si>
    <t>MS JASMINE/ESTER   TEL:68949628/FAX:68932438</t>
  </si>
  <si>
    <t>D04126</t>
  </si>
  <si>
    <t>DET NORSKE VERITAS PTE LTD</t>
  </si>
  <si>
    <t>10 SCIENCE PARK DRIVE</t>
  </si>
  <si>
    <t>DNV TECHNOLOGY CENTRE</t>
  </si>
  <si>
    <t>67713137/67713132</t>
  </si>
  <si>
    <t>MR TAN JYH SHU   FAX: 67741710</t>
  </si>
  <si>
    <t>D04127</t>
  </si>
  <si>
    <t>DAVIS SINGAPORE PTE LTD</t>
  </si>
  <si>
    <t>361 UBI ROAD 3 ARMORCOAT INTERNATIONAL BUILDING</t>
  </si>
  <si>
    <t>#01-00, SINGAPORE 408664</t>
  </si>
  <si>
    <t>MS CHRISTINA TAY  FAX: 67455828</t>
  </si>
  <si>
    <t>D04128</t>
  </si>
  <si>
    <t>DHL INTERNATIONAL (S) PTE LTD</t>
  </si>
  <si>
    <t>NO.1 CHANGI SOUTH STREET 2</t>
  </si>
  <si>
    <t>DHL DISTRIBUTION CENTRE</t>
  </si>
  <si>
    <t>D04129</t>
  </si>
  <si>
    <t>DANISCO SINGAPORE PTE LTD</t>
  </si>
  <si>
    <t>61 SCIENCE PARK ROAD</t>
  </si>
  <si>
    <t>THE GALEN #06-16 EAST WING</t>
  </si>
  <si>
    <t>MS DOREEN SIU/MS GERALDINE (ETX.33) FAX: 62242811</t>
  </si>
  <si>
    <t>D04130</t>
  </si>
  <si>
    <t>DALTON MARKETING PTE LTD</t>
  </si>
  <si>
    <t>30 SHAW ROAD</t>
  </si>
  <si>
    <t>#04-01</t>
  </si>
  <si>
    <t>MR.GOH CHONG TEE - FAX:62860306</t>
  </si>
  <si>
    <t>D04131</t>
  </si>
  <si>
    <t>DAN SENG MINIMART</t>
  </si>
  <si>
    <t>BLK 544 #01-105</t>
  </si>
  <si>
    <t>JURONG WEST ST 42</t>
  </si>
  <si>
    <t>MR ALAN   TEL:65477483</t>
  </si>
  <si>
    <t>D04132</t>
  </si>
  <si>
    <t>DE CARAMELLA</t>
  </si>
  <si>
    <t>BLK 305 WOODLANDS STREET 31</t>
  </si>
  <si>
    <t>#01-79</t>
  </si>
  <si>
    <t>MR DEREK LIM   TEL:9103899</t>
  </si>
  <si>
    <t>D04133</t>
  </si>
  <si>
    <t>DETOCHEM</t>
  </si>
  <si>
    <t>23, TUAS AVENUE 13, #01-01</t>
  </si>
  <si>
    <t>SINGAPORE 638990</t>
  </si>
  <si>
    <t>6863 3503</t>
  </si>
  <si>
    <t>6863 3502</t>
  </si>
  <si>
    <t>MR PEH ENG KIAT H/P:96195156</t>
  </si>
  <si>
    <t>D04134</t>
  </si>
  <si>
    <t>DANDY ENGINEERING &amp; MARKETING</t>
  </si>
  <si>
    <t>27 FOCH ROAD</t>
  </si>
  <si>
    <t>#05-01 HOA NAM BUILDING</t>
  </si>
  <si>
    <t>MRS CHAN     HP:92385360/FAX:62511392</t>
  </si>
  <si>
    <t>D04135</t>
  </si>
  <si>
    <t>DU PONT COMPANY (SINGAPORE) PTE LTD</t>
  </si>
  <si>
    <t>1 HARBOURFRONT PLACE #11-01</t>
  </si>
  <si>
    <t>HARBOURFRONT TOWER ONE</t>
  </si>
  <si>
    <t>MS ANNA YONG</t>
  </si>
  <si>
    <t>D04136</t>
  </si>
  <si>
    <t>DAVE PLASTIC INDUSTRIES PTE LTD</t>
  </si>
  <si>
    <t>BLK 9003 TAMPINES ST 93</t>
  </si>
  <si>
    <t>#03-170/172 TAMPINES INDUSTRIES PARK A</t>
  </si>
  <si>
    <t>6784 1066</t>
  </si>
  <si>
    <t>6785 0544</t>
  </si>
  <si>
    <t>MR.TAN K C</t>
  </si>
  <si>
    <t>D04137</t>
  </si>
  <si>
    <t>DATALINES COMPUTER SYSTEMS PTE LTD</t>
  </si>
  <si>
    <t>BLK 104 BOON KENG ROAD</t>
  </si>
  <si>
    <t>#03-03 KALLANG BASIN IND. ESTATE</t>
  </si>
  <si>
    <t>6299 3822</t>
  </si>
  <si>
    <t>6299 8322</t>
  </si>
  <si>
    <t>MS PREMSHANTI</t>
  </si>
  <si>
    <t>D04138</t>
  </si>
  <si>
    <t>DOLLZ INC PTE LTD</t>
  </si>
  <si>
    <t>#02-20 WHEELOCK PLACE</t>
  </si>
  <si>
    <t>MS LAI KENG    TEL:67337377/FAX:62357877</t>
  </si>
  <si>
    <t>D04139</t>
  </si>
  <si>
    <t>DE PACK PTE LTD</t>
  </si>
  <si>
    <t>8B, ADMIRALTY STREET #03-20</t>
  </si>
  <si>
    <t>SINGAPORE 757440</t>
  </si>
  <si>
    <t>6363 7055</t>
  </si>
  <si>
    <t>6366 5193</t>
  </si>
  <si>
    <t>MS.SHIRLEY LOW - H/P:93826765</t>
  </si>
  <si>
    <t>D04140</t>
  </si>
  <si>
    <t>DRAKA COMTEQ SINGAPORE PTE LTD</t>
  </si>
  <si>
    <t>NO. 20, JURONG PORT ROAD</t>
  </si>
  <si>
    <t>6265 2020</t>
  </si>
  <si>
    <t>6261 0033</t>
  </si>
  <si>
    <t>MR. TAN SWEE MENG  FAX: 6261 0033</t>
  </si>
  <si>
    <t>D04141</t>
  </si>
  <si>
    <t>DASOON CO.</t>
  </si>
  <si>
    <t>21 ENG KONG TERRACE</t>
  </si>
  <si>
    <t>SINGAPORE 598993</t>
  </si>
  <si>
    <t>MRS LIM     TEL:64699861/64698759 FAX: 64692776</t>
  </si>
  <si>
    <t>D04142</t>
  </si>
  <si>
    <t>DIC ASIA PACIFIC PTE LTD</t>
  </si>
  <si>
    <t>19 INTERNATIONAL ROAD,</t>
  </si>
  <si>
    <t>JURONG , SINGAPORE 619623</t>
  </si>
  <si>
    <t>MR KAM KUM YAT  H/P : 62640331</t>
  </si>
  <si>
    <t>D04143</t>
  </si>
  <si>
    <t>D'LIGHT ASSOCIATES PTE LTD</t>
  </si>
  <si>
    <t>BLK 10 UBI CRESCENT,LOBBY B</t>
  </si>
  <si>
    <t>#01-12 UBI TECHPARK</t>
  </si>
  <si>
    <t>67497891/67497115</t>
  </si>
  <si>
    <t>MR.TEDDY TAN - H/P:96862221</t>
  </si>
  <si>
    <t>D04144</t>
  </si>
  <si>
    <t>TOMEN DEVICES CORPORATION</t>
  </si>
  <si>
    <t>78, SHENTON WAY #14-03, LIPO CENTER</t>
  </si>
  <si>
    <t>SINGAPORE 079120</t>
  </si>
  <si>
    <t>MS JENNY TAN /TEL: 63231505/ FAX: 63231575</t>
  </si>
  <si>
    <t>D04145</t>
  </si>
  <si>
    <t>WINLY MINIMART</t>
  </si>
  <si>
    <t>BLK 424, #01-233 BUKIT BATOK WEST AVE 2</t>
  </si>
  <si>
    <t>SINGAPORE 650413</t>
  </si>
  <si>
    <t>MR LEE YIANG CHENG/TEL:65650242</t>
  </si>
  <si>
    <t>D04146</t>
  </si>
  <si>
    <t>DTEM PTE LTD</t>
  </si>
  <si>
    <t>601 SIMS DRIVE, PAN-I COMPLEX #02-06</t>
  </si>
  <si>
    <t>SINGAPORE 387382</t>
  </si>
  <si>
    <t>MR RAYMOND ONG/JONATHAN LIM/T:68444409/F:68444407</t>
  </si>
  <si>
    <t>D04147</t>
  </si>
  <si>
    <t>DESIGN N DO</t>
  </si>
  <si>
    <t>144B NEIL ROAD</t>
  </si>
  <si>
    <t>SINGAPORE 088873</t>
  </si>
  <si>
    <t>MR ANDREW KU</t>
  </si>
  <si>
    <t>D04148</t>
  </si>
  <si>
    <t>D3 PRIVATE LIMITED</t>
  </si>
  <si>
    <t>13A BUKIT PASOH RD</t>
  </si>
  <si>
    <t>SINGAPORE 089827</t>
  </si>
  <si>
    <t>6223 3272 / 6223 3728</t>
  </si>
  <si>
    <t>6223 3650</t>
  </si>
  <si>
    <t>MS ANNE  HP:9692 8174</t>
  </si>
  <si>
    <t>D04149</t>
  </si>
  <si>
    <t>DATA STORAGE INSTITUTE</t>
  </si>
  <si>
    <t>1 FUSIONOPOLIS WAY</t>
  </si>
  <si>
    <t>#13-11 CONNEXIS (NORTH TOWER)</t>
  </si>
  <si>
    <t>MR LEE HOCK KOON/TEL:67149200/FAX: 67778674</t>
  </si>
  <si>
    <t>D04150</t>
  </si>
  <si>
    <t>DAI IN CO., LTD.</t>
  </si>
  <si>
    <t>2-10-34-4-1013 KAMIOSAKI ,SHINAGAWA,</t>
  </si>
  <si>
    <t>TOKYO 141-0021 JAPAN</t>
  </si>
  <si>
    <t>D04151</t>
  </si>
  <si>
    <t>DEPARTMENT OF ANATOMY</t>
  </si>
  <si>
    <t>YONG LOO LIN SCHOOL OF MEDICINE</t>
  </si>
  <si>
    <t>NATIONAL UNIVERSITY OF SINGAPORE</t>
  </si>
  <si>
    <t>D04152</t>
  </si>
  <si>
    <t>DYNACARD MARKETING PTE LTD</t>
  </si>
  <si>
    <t>BLK 30 KALLANG PLACE</t>
  </si>
  <si>
    <t xml:space="preserve"> #06-16/17 KALLANG BASIN INDUSTRIAL ESTATE</t>
  </si>
  <si>
    <t>6296 5006</t>
  </si>
  <si>
    <t>6296 9395</t>
  </si>
  <si>
    <t>MR MELVIN LEE    TEL :62965006/FAX:62969395</t>
  </si>
  <si>
    <t>D04153</t>
  </si>
  <si>
    <t>DIALOG SYSTEMS PTE LTD</t>
  </si>
  <si>
    <t>29 GUL LANE</t>
  </si>
  <si>
    <t>SINGAPORE 629423</t>
  </si>
  <si>
    <t>6336 3377</t>
  </si>
  <si>
    <t>MS JESSIE TANG TEL :6336 3377/FAX: 63389929</t>
  </si>
  <si>
    <t>D04154</t>
  </si>
  <si>
    <t>D'NONCE (M) SDN BHD</t>
  </si>
  <si>
    <t>LOT 1,PUNCAK PERUSAHAAN 1, KAWASAN MIEL,</t>
  </si>
  <si>
    <t>13600 PRAI , PENANG , MALAYSIA</t>
  </si>
  <si>
    <t>604-3987090</t>
  </si>
  <si>
    <t>604-3970061</t>
  </si>
  <si>
    <t>D04155</t>
  </si>
  <si>
    <t>DIGISTREAM PTE LTD</t>
  </si>
  <si>
    <t>NO.10 KAKI BUKIT ROAD 1, #01-11</t>
  </si>
  <si>
    <t>KB INDUSTRIAL BUILDING</t>
  </si>
  <si>
    <t>MS RACHAEL/TEL: 6747 2080/FAX: 6744 4992</t>
  </si>
  <si>
    <t>D04156</t>
  </si>
  <si>
    <t>DAILY SUNDRY MINI SHOP</t>
  </si>
  <si>
    <t>BLK 413 BT BATOK WEST AVE 4</t>
  </si>
  <si>
    <t>#01-212</t>
  </si>
  <si>
    <t>MR LEE   TEL:65650242</t>
  </si>
  <si>
    <t>D04157</t>
  </si>
  <si>
    <t>D04158</t>
  </si>
  <si>
    <t>DAILIAN INTERNATIONAL PTE LTD</t>
  </si>
  <si>
    <t>71 UBI CRESCENT 02-08</t>
  </si>
  <si>
    <t>SINGAPORE 408571</t>
  </si>
  <si>
    <t>MS JASMINE CHONG  T:6748 2662    F:6747 9929</t>
  </si>
  <si>
    <t>D04159</t>
  </si>
  <si>
    <t>DAVISCOMMS (S) PTE LTD</t>
  </si>
  <si>
    <t>BLK 70 UBI CRESCENT</t>
  </si>
  <si>
    <t>#01-07 UBI TECHPARK</t>
  </si>
  <si>
    <t>MS JC TANG TEL:65471127 FAX:65471129</t>
  </si>
  <si>
    <t>D04160</t>
  </si>
  <si>
    <t>DOF SUBSEA ASIA PACIFIC PTE LTD</t>
  </si>
  <si>
    <t>460 ALEXANDRA ROAD #15-02</t>
  </si>
  <si>
    <t>PSA BUILDING</t>
  </si>
  <si>
    <t>6513 8868</t>
  </si>
  <si>
    <t>6561 2431</t>
  </si>
  <si>
    <t>MS JANICE LEOW/TEL:65138868/FAX: 65612431</t>
  </si>
  <si>
    <t>D04161</t>
  </si>
  <si>
    <t>DAITO (S) PTE LTD</t>
  </si>
  <si>
    <t>40A LENGKONG TIGA</t>
  </si>
  <si>
    <t>SINGAPORE 417448</t>
  </si>
  <si>
    <t>MR ALAN TAN/TEL:62433266/HP:97930099/FAX:62433277</t>
  </si>
  <si>
    <t>D04162</t>
  </si>
  <si>
    <t>DISCOVER CCTV TECHNOLOGY PTE LTD</t>
  </si>
  <si>
    <t>BLK 212 HOUGANG ST 21 #03-351</t>
  </si>
  <si>
    <t>SINGAPORE 530212</t>
  </si>
  <si>
    <t>MR DAVID GOH  TEL :62866888/ FAX:62867888</t>
  </si>
  <si>
    <t>D04163</t>
  </si>
  <si>
    <t>DUTCH LINK SINGAPORE</t>
  </si>
  <si>
    <t>15, MOUNT SINAI RISE</t>
  </si>
  <si>
    <t>#1901 KALAKAUHA RISE</t>
  </si>
  <si>
    <t>MR ANDREW BAARTSCHEER/HP:91152711</t>
  </si>
  <si>
    <t>D04164</t>
  </si>
  <si>
    <t>DAT TECHNOLOGY PTE LTD</t>
  </si>
  <si>
    <t>BLK 28B PENJURU CLOSE</t>
  </si>
  <si>
    <t>#01-05 SINGAPORE 609130</t>
  </si>
  <si>
    <t>DARRELL TAN</t>
  </si>
  <si>
    <t>D04165</t>
  </si>
  <si>
    <t>DELTAMAX MARKETING</t>
  </si>
  <si>
    <t>808 FRENCH ROAD,#07-163</t>
  </si>
  <si>
    <t>KITCHENER COMPLEX</t>
  </si>
  <si>
    <t>GARY TEO  HP:96371883  FX:62844226</t>
  </si>
  <si>
    <t>D04166</t>
  </si>
  <si>
    <t>DJS RESOURCES PTE LTD</t>
  </si>
  <si>
    <t>SINGAPORE 787570</t>
  </si>
  <si>
    <t>D04167</t>
  </si>
  <si>
    <t>DREX-CHEM TECHNOLOGIES PTE LTD</t>
  </si>
  <si>
    <t>9 TUAS AVE 13</t>
  </si>
  <si>
    <t>SINGAPORE 638982</t>
  </si>
  <si>
    <t>MR LIM CHER KANG/TEL: 68608226/FAX: 68616266</t>
  </si>
  <si>
    <t>D04168</t>
  </si>
  <si>
    <t>DAVOS LIFE SCIENCE PTE LTD</t>
  </si>
  <si>
    <t>MS TAN CHIA LI/TEL: 67739021/FAX:68626297</t>
  </si>
  <si>
    <t>D04169</t>
  </si>
  <si>
    <t>DIGITRON DA AMAZONIA IND. E COM. S/A</t>
  </si>
  <si>
    <t>AV ENG LUIZ CARLOS BERRINI 13A</t>
  </si>
  <si>
    <t>SAO PAULO / SP BROOKLIN NOVO-BRASIL</t>
  </si>
  <si>
    <t>D04170</t>
  </si>
  <si>
    <t>DEXPEX PTE LTD</t>
  </si>
  <si>
    <t>20 BUKIT BATOK CRESCENT</t>
  </si>
  <si>
    <t>#05-03 ENTERPRISE CENTRE</t>
  </si>
  <si>
    <t>MS CHRISTINE HWANG/TEL:6316 2196/FAX:63161903</t>
  </si>
  <si>
    <t>D04171</t>
  </si>
  <si>
    <t>DX ASSAYS PTE LTD</t>
  </si>
  <si>
    <t>BLK 35 MARSILING INDUSTRIAL ESTATE ROAD 3</t>
  </si>
  <si>
    <t>#02-01/02/03</t>
  </si>
  <si>
    <t>MS JASMINE CHAN/T:64990726/HP:98623146/F:64990721</t>
  </si>
  <si>
    <t>D04172</t>
  </si>
  <si>
    <t>DELHI METRO RAIL CORPORATION LTD.</t>
  </si>
  <si>
    <t>D04173</t>
  </si>
  <si>
    <t>DRAGON TECHNOLOGY DISTRIBUTION PTE LTD</t>
  </si>
  <si>
    <t>BLOCK 25 KALLANG AVENUE</t>
  </si>
  <si>
    <t>#03-06 KALLANG BASIN INDUSTRIAL ESTATE</t>
  </si>
  <si>
    <t>MS JOYCE WEE/TEL: 62129858/FAX: 62129808</t>
  </si>
  <si>
    <t>D04174</t>
  </si>
  <si>
    <t>DOYEN  PTE LTD</t>
  </si>
  <si>
    <t>NO. 1 NORTH BRIDGE ROAD</t>
  </si>
  <si>
    <t>HIGH STREET CENTRE</t>
  </si>
  <si>
    <t>MR JOSEPH TAN/HP: 96607419/TEL:63386311</t>
  </si>
  <si>
    <t>D04175</t>
  </si>
  <si>
    <t>DAISHO (S) PTE LTD</t>
  </si>
  <si>
    <t>56 WOODLANDS TERRACE</t>
  </si>
  <si>
    <t>SINGAPORE 738464</t>
  </si>
  <si>
    <t>MS YOKE LING/TEL: 65551717/FAX: 65552727</t>
  </si>
  <si>
    <t>D04176</t>
  </si>
  <si>
    <t>DENSELIGHT SEMICONDUCTORS PTE LTD</t>
  </si>
  <si>
    <t>6 CHANGI NORTH STREET 2</t>
  </si>
  <si>
    <t>SINGAPORE 498831</t>
  </si>
  <si>
    <t>MS JIM ROSE/HP:83325680</t>
  </si>
  <si>
    <t>D04177</t>
  </si>
  <si>
    <t>DYNACAST (MELAKA) SDN. BHD.</t>
  </si>
  <si>
    <t>LOT 154,KAWASAN PERINDUSTRIAN ALOR GAJAH</t>
  </si>
  <si>
    <t>JALAN INDUSTRI 8, 78000 ALOR GAJAH, MELAKA</t>
  </si>
  <si>
    <t>06-5568046</t>
  </si>
  <si>
    <t>06-5565293</t>
  </si>
  <si>
    <t>MS SH GOH 06-5568046 EXT 147</t>
  </si>
  <si>
    <t>D04178</t>
  </si>
  <si>
    <t>DYSON OPERATIONS PTE LTD</t>
  </si>
  <si>
    <t>3 SENTOSA GATEWAY</t>
  </si>
  <si>
    <t>SINGAPORE 098544</t>
  </si>
  <si>
    <t>68714521/66432050</t>
  </si>
  <si>
    <t>D04179</t>
  </si>
  <si>
    <t>DATACOMM PTE LTD</t>
  </si>
  <si>
    <t xml:space="preserve"> #07-126 TRADEHUB 21</t>
  </si>
  <si>
    <t>MS DENIA SOLON/TEL:63764095/FAX:63770857</t>
  </si>
  <si>
    <t>D04180</t>
  </si>
  <si>
    <t>DSO NATIONAL LABORATORIES</t>
  </si>
  <si>
    <t>12 SCIENCE PARK DRIVE</t>
  </si>
  <si>
    <t>SINGAPORE 118230</t>
  </si>
  <si>
    <t>(65) 6776 2255</t>
  </si>
  <si>
    <t>(65) 6775 9011</t>
  </si>
  <si>
    <t>D04181</t>
  </si>
  <si>
    <t>d'DOUBLES PTE LTD</t>
  </si>
  <si>
    <t>61 TAI SENG AVENUE #01-04</t>
  </si>
  <si>
    <t>PRINT MEDIA HUD@ PAYA LEBAR iPARK</t>
  </si>
  <si>
    <t>MS MIAO LING</t>
  </si>
  <si>
    <t>D'DOUBLES PTE LTD</t>
  </si>
  <si>
    <t>D04182</t>
  </si>
  <si>
    <t>DELTA INTERCONTINENTAL PTE LTD</t>
  </si>
  <si>
    <t>38 WOODLAND INDUSTRIAL PARK E1</t>
  </si>
  <si>
    <t>#06-04 SINGAPORE 757700</t>
  </si>
  <si>
    <t>MS RITCHEL  TEL:62190700 / FAX:62192822</t>
  </si>
  <si>
    <t>D04183</t>
  </si>
  <si>
    <t>DESTINY MERCHANT MARINE (S) PTE LTD</t>
  </si>
  <si>
    <t>7030 ANG MO KIO AVE 5</t>
  </si>
  <si>
    <t>#03-56 NORTHSTAR@AMK</t>
  </si>
  <si>
    <t>MR DESMOND ONG/TEL:66319604 EXT:105/FAX:65388066</t>
  </si>
  <si>
    <t>D04184</t>
  </si>
  <si>
    <t>D&amp;K ENGINEERING PTE LTD</t>
  </si>
  <si>
    <t>NO.2 CORPORATION ROAD #02-07/12</t>
  </si>
  <si>
    <t>D04185</t>
  </si>
  <si>
    <t>D-LINK INTERNATIONAL PTE LTD</t>
  </si>
  <si>
    <t>1, INTERNATIONAL BUSINESS PARK</t>
  </si>
  <si>
    <t>THE SYNERGY #03-12</t>
  </si>
  <si>
    <t>MS ARIAL GOH/TEL: 67746233</t>
  </si>
  <si>
    <t>D04186</t>
  </si>
  <si>
    <t>DORMA PRODUCTION GMBH &amp; CO. KG</t>
  </si>
  <si>
    <t>NO. 2 JALAN TERUSAN, JURONG</t>
  </si>
  <si>
    <t>SINGAPORE 619285</t>
  </si>
  <si>
    <t>MS EUNICE CHANG/TEL: 64151942/FAX: 64154942</t>
  </si>
  <si>
    <t>D04187</t>
  </si>
  <si>
    <t>DYNAMIC ELECTRONICS CO (S) PTE LTD</t>
  </si>
  <si>
    <t>BLK 203 (WING A) HENDERSON ROAD</t>
  </si>
  <si>
    <t>#06-03B HENDERSON IND.PARK</t>
  </si>
  <si>
    <t>MS IVY LEW/TEL: 62765188/FAX: 62767392</t>
  </si>
  <si>
    <t>D04188</t>
  </si>
  <si>
    <t>TRANS INSTRUMENTS (S) PTE LTD</t>
  </si>
  <si>
    <t>5 JALAN KILANG BARAT</t>
  </si>
  <si>
    <t>#06-04/05 PETRO CENTRE</t>
  </si>
  <si>
    <t>6742 0367</t>
  </si>
  <si>
    <t>MS JOYCE WONG</t>
  </si>
  <si>
    <t>D04189</t>
  </si>
  <si>
    <t>DEAT COMPANY</t>
  </si>
  <si>
    <t>21 BUKIT BATOK CRESCENT</t>
  </si>
  <si>
    <t>#12-79 WCEGA TOWER</t>
  </si>
  <si>
    <t>MR TAY 93283453</t>
  </si>
  <si>
    <t>D04190</t>
  </si>
  <si>
    <t>3DEGREE PRODUCTION PTE LTD</t>
  </si>
  <si>
    <t>163 TRAS STREET, #08-05 LIAN HUAT BUILDING</t>
  </si>
  <si>
    <t>SINGAPORE 079024</t>
  </si>
  <si>
    <t>6221 4963</t>
  </si>
  <si>
    <t>6221 5562</t>
  </si>
  <si>
    <t>MR DAVID KONG</t>
  </si>
  <si>
    <t>D04191</t>
  </si>
  <si>
    <t>DIAMOND ENTERPRISE (REG.NO. 50584)</t>
  </si>
  <si>
    <t>TAMAN STUTONG JAYA,</t>
  </si>
  <si>
    <t>93350 KUCHING, SARAWAK,</t>
  </si>
  <si>
    <t>082-503570</t>
  </si>
  <si>
    <t>JOSEPH TING  HP: 6-013-8018120</t>
  </si>
  <si>
    <t>D04192</t>
  </si>
  <si>
    <t>TLC MEDICAL PRACTICE PTE LTD</t>
  </si>
  <si>
    <t>27 B LORONG LIPUT</t>
  </si>
  <si>
    <t>SINGAPORE 277738</t>
  </si>
  <si>
    <t>GERALD HO +65 96261433</t>
  </si>
  <si>
    <t>D04193</t>
  </si>
  <si>
    <t>DIAMOND INDUSTRIES JEWELLERY COMPANY PTE LTD</t>
  </si>
  <si>
    <t>NO. 368 TELOK BLANGAH ROAD</t>
  </si>
  <si>
    <t>SINGAPORE 098834</t>
  </si>
  <si>
    <t>MR PATRICK VOO/HP: 97338303</t>
  </si>
  <si>
    <t>D04194</t>
  </si>
  <si>
    <t>DH TECHNOLOGY PTE LTD</t>
  </si>
  <si>
    <t>BLK 3 ANG MO KIO INDUSTRIAL PARK 2A</t>
  </si>
  <si>
    <t>#04-01 AMK TECH 1</t>
  </si>
  <si>
    <t>MR DAVID ONG/TEL: 62820797/HP:96671257/F:62820787</t>
  </si>
  <si>
    <t>D04195</t>
  </si>
  <si>
    <t>DISPLAY EZ PTE LTD</t>
  </si>
  <si>
    <t>44 KALLANG PLACE</t>
  </si>
  <si>
    <t>FOUR STAR BUILDING</t>
  </si>
  <si>
    <t>6341 7177</t>
  </si>
  <si>
    <t>6341 7277</t>
  </si>
  <si>
    <t>MR KEITH KARIM   H/P: 9685 0881</t>
  </si>
  <si>
    <t>D04196</t>
  </si>
  <si>
    <t>** DO NOT USE THIS CODE TO ISSUE ORD, REFER D04188</t>
  </si>
  <si>
    <t>123 GENTING LANE</t>
  </si>
  <si>
    <t>#06-01A YENIM INDUSTRIAL BUILDING</t>
  </si>
  <si>
    <t>6743 4680</t>
  </si>
  <si>
    <t>MR DONALD LIM</t>
  </si>
  <si>
    <t>D04197</t>
  </si>
  <si>
    <t>DWZ INDUSTRIES SDN. BHD.</t>
  </si>
  <si>
    <t>NO.25,27,JALAN MAJU 5,</t>
  </si>
  <si>
    <t>TAMAN PERINDUSTRIAN DESA CEMERLANG,</t>
  </si>
  <si>
    <t>07-8674557/558</t>
  </si>
  <si>
    <t>07-8674562/07-8676175</t>
  </si>
  <si>
    <t>MR MANJU.V.B.  TEL:94568758/ 016-7308284</t>
  </si>
  <si>
    <t>D04198</t>
  </si>
  <si>
    <t>DIVINE FINE FOOD</t>
  </si>
  <si>
    <t>36 NETWON ROAD</t>
  </si>
  <si>
    <t>#03-08  HOTEL ROYAL</t>
  </si>
  <si>
    <t>MS PAULINE/HP: 97651987</t>
  </si>
  <si>
    <t>D04199</t>
  </si>
  <si>
    <t>DORISIMORE CUISINE</t>
  </si>
  <si>
    <t>183 JALAN PELIKAT B1-34, THE PROMENADE @PELIKAT</t>
  </si>
  <si>
    <t>SINGAPORE 537643</t>
  </si>
  <si>
    <t>9783 1197</t>
  </si>
  <si>
    <t>D04200</t>
  </si>
  <si>
    <t>DIANA FOOD GROUP PTE LTD</t>
  </si>
  <si>
    <t>226/228 PANDAN LOOP</t>
  </si>
  <si>
    <t>SINGAPORE 128412</t>
  </si>
  <si>
    <t>JOHN HO</t>
  </si>
  <si>
    <t>D04201</t>
  </si>
  <si>
    <t>DAVICTAR TECHNOLOGY PTE LTD</t>
  </si>
  <si>
    <t>625 ALJUNIED ROAD</t>
  </si>
  <si>
    <t>#06-03 ALJUNIED INDUSTRIAL COMPLEX</t>
  </si>
  <si>
    <t>MR ROBIN LEE/TEL: 94302002</t>
  </si>
  <si>
    <t>D04202</t>
  </si>
  <si>
    <t>D'CRYPT PTE LTD</t>
  </si>
  <si>
    <t>28 SIN MING LANE #06-133, MIDVIEW CITY</t>
  </si>
  <si>
    <t>SINGAPORE 573972</t>
  </si>
  <si>
    <t>MR KELVIN ONG/TEL: 69331529</t>
  </si>
  <si>
    <t>D04203</t>
  </si>
  <si>
    <t>DUFU INDUSTRIES SERVICES PTE LTD</t>
  </si>
  <si>
    <t>623 ALJUNIED ROAD #05-01</t>
  </si>
  <si>
    <t>ALJUNIED INDUSTRIAL COMPLEX</t>
  </si>
  <si>
    <t>MS JULIANA/TEL: 6846 0919/FAX: 6846 0915</t>
  </si>
  <si>
    <t>D04204</t>
  </si>
  <si>
    <t>DEAL4B SOLUCOES EM TECNOLOGIA LTDA</t>
  </si>
  <si>
    <t>ROD. SP 340, S/N-KM128,7 SALA SVC1,</t>
  </si>
  <si>
    <t>TANQUINHO, JAGUARIUNA, SP</t>
  </si>
  <si>
    <t>+551938473344  EXT 3356</t>
  </si>
  <si>
    <t>D04205</t>
  </si>
  <si>
    <t>DECATHLON SINGAPORE PTE LTD</t>
  </si>
  <si>
    <t>230 STADIUM BOULEVARD</t>
  </si>
  <si>
    <t>#02-01 SINGAPORE 397799</t>
  </si>
  <si>
    <t>E05037</t>
  </si>
  <si>
    <t>EVERSTRONG SPORTS CO PTE LTD</t>
  </si>
  <si>
    <t>315 OUTRAM RD #04-02</t>
  </si>
  <si>
    <t>TAN BOON LIAT BLDG</t>
  </si>
  <si>
    <t>62255183/184</t>
  </si>
  <si>
    <t>E05066</t>
  </si>
  <si>
    <t>ELETRIC CITY (S) PTE LTD</t>
  </si>
  <si>
    <t>30 ROBINSON ROAD</t>
  </si>
  <si>
    <t>#04-01 ROBINSON TOWER</t>
  </si>
  <si>
    <t>6736 6140</t>
  </si>
  <si>
    <t>6732 8928</t>
  </si>
  <si>
    <t>E05069</t>
  </si>
  <si>
    <t>EAST ELECTRIC PTE LTD</t>
  </si>
  <si>
    <t>50 GENTING LANE #01-01</t>
  </si>
  <si>
    <t>CIDECO INDUSTRIAL COMPLEX</t>
  </si>
  <si>
    <t>E05071</t>
  </si>
  <si>
    <t>PARKWAY HOSPITALS SINGAPORE PTE LTD</t>
  </si>
  <si>
    <t>1 GRANGE ROAD #09-01,</t>
  </si>
  <si>
    <t>ORCHARD BUILDING</t>
  </si>
  <si>
    <t>E05076</t>
  </si>
  <si>
    <t>IPC CORPORATION PTE LTD</t>
  </si>
  <si>
    <t>23 TAI SENG DRIVE</t>
  </si>
  <si>
    <t>SINGAPORE 535224</t>
  </si>
  <si>
    <t>6774 2688</t>
  </si>
  <si>
    <t>6287 6715</t>
  </si>
  <si>
    <t>E05077</t>
  </si>
  <si>
    <t>MEDIAGATE PTE LTD</t>
  </si>
  <si>
    <t>NO. 20 TAMPINES STREET 92</t>
  </si>
  <si>
    <t>6786 3100</t>
  </si>
  <si>
    <t>6786 3359</t>
  </si>
  <si>
    <t>E05080</t>
  </si>
  <si>
    <t>M &amp; L ENGINEERING &amp; MATERIALS PTE LTD</t>
  </si>
  <si>
    <t>NO.3 TUAS AVENUE 16</t>
  </si>
  <si>
    <t>SINGAPORE 638926</t>
  </si>
  <si>
    <t>MS RAMLAH/TEL:68617977/FAX:65614514</t>
  </si>
  <si>
    <t>E05080-EXCELCO</t>
  </si>
  <si>
    <t>EXCELCO EQUIPMENT PTE LTD</t>
  </si>
  <si>
    <t>NO, 3 TUAS AVENUE 16</t>
  </si>
  <si>
    <t>MS RAMLAH/TEL:68617977/FAX:68614514</t>
  </si>
  <si>
    <t>E05081</t>
  </si>
  <si>
    <t>EUROPE ASIA PRODUCTS TRADING</t>
  </si>
  <si>
    <t>3 KALLANG JUNCTION #04-04/05</t>
  </si>
  <si>
    <t>GEOTECHNIQUE BUILDING</t>
  </si>
  <si>
    <t>E05086</t>
  </si>
  <si>
    <t>ENDELA TRADING &amp; MANUFACTURING PTE LTD</t>
  </si>
  <si>
    <t>BLK 164 KALLANG WAY #01-34/39</t>
  </si>
  <si>
    <t>KOLAM AYER INDUSTRIAL ESTATE</t>
  </si>
  <si>
    <t>E05087</t>
  </si>
  <si>
    <t>EUGENIA TECHNOLOGY PTE LTD</t>
  </si>
  <si>
    <t>65A JALAN TENTERAM #07-10</t>
  </si>
  <si>
    <t>ST. MICHAEL'S INDUSTRIAL ESTATE</t>
  </si>
  <si>
    <t>MR JEFFREY/TEL:62556588</t>
  </si>
  <si>
    <t>E05088</t>
  </si>
  <si>
    <t>ESTEEM OPTICAL MFG.PTE LTD</t>
  </si>
  <si>
    <t>11 JALAN MESIN #05-00</t>
  </si>
  <si>
    <t>STANDARD INDUSTRIAL BUILDING</t>
  </si>
  <si>
    <t>E05089</t>
  </si>
  <si>
    <t>ESHCOL PHARMACEUTICAL GROUP SINGAPORE PTE LTD</t>
  </si>
  <si>
    <t>33 UBI AVENUE 3 #02-47 VERTEX</t>
  </si>
  <si>
    <t>SINGAPORE 408868</t>
  </si>
  <si>
    <t>MS.THENG KIAT FAH  FAX:66348011</t>
  </si>
  <si>
    <t>E05090</t>
  </si>
  <si>
    <t>ELAMP PRECISION INDUSTRY (M) SDN BHD</t>
  </si>
  <si>
    <t>PLOT P 4 BAYAN LEPAS FREE TRADE ZONE</t>
  </si>
  <si>
    <t>PHASE IV 11900 BAYAN LEPAS</t>
  </si>
  <si>
    <t>04-846641</t>
  </si>
  <si>
    <t>E05091</t>
  </si>
  <si>
    <t>ELCOTEC SDN BHD</t>
  </si>
  <si>
    <t>24 JALAN PENKALIA PEKAN BAHRU</t>
  </si>
  <si>
    <t>34200 PARIT BUNTAR</t>
  </si>
  <si>
    <t>05-716571/2</t>
  </si>
  <si>
    <t>05-7165735</t>
  </si>
  <si>
    <t>E05092</t>
  </si>
  <si>
    <t>EVICTRONICS ENGINEERING PTE LTD</t>
  </si>
  <si>
    <t>BLK 514, CHAI CHEE LANE</t>
  </si>
  <si>
    <t>#02-07/10 BEDOK INDUSTRIAL ESTATE</t>
  </si>
  <si>
    <t>E05094</t>
  </si>
  <si>
    <t>ELECTROFONT SINGAPORE PTE LTD</t>
  </si>
  <si>
    <t>NO.19 KAKI BUKIT VIEW</t>
  </si>
  <si>
    <t>#03-00 KAKI BUKIT TECHPRK II</t>
  </si>
  <si>
    <t>E05096</t>
  </si>
  <si>
    <t>EXIM &amp; MFR ENTERPRISE</t>
  </si>
  <si>
    <t>30,KALLANG PUDDING ROAD #06-07</t>
  </si>
  <si>
    <t>VALIANT INDUSTRIAL BUILDING</t>
  </si>
  <si>
    <t>67442827 / 67422566</t>
  </si>
  <si>
    <t>E05097</t>
  </si>
  <si>
    <t>EPAN CABLE &amp; WIRE (PTE) LTD</t>
  </si>
  <si>
    <t>21 BUKIT BATOK STREET 22</t>
  </si>
  <si>
    <t>SINGAPORE 659589</t>
  </si>
  <si>
    <t>E05098</t>
  </si>
  <si>
    <t>WINKHAUS ASIA PACIFIC GMBH &amp; CO.KG</t>
  </si>
  <si>
    <t>53 GUL DRIVE</t>
  </si>
  <si>
    <t>SINGAPORE 629497</t>
  </si>
  <si>
    <t>6861 2585</t>
  </si>
  <si>
    <t>6861 2593</t>
  </si>
  <si>
    <t>E05101</t>
  </si>
  <si>
    <t>BTR POWER SYSTEMS PTE LTD</t>
  </si>
  <si>
    <t>40 GUL DRIVE JURONG TOWN</t>
  </si>
  <si>
    <t>SINGAPORE 629488</t>
  </si>
  <si>
    <t>E05102</t>
  </si>
  <si>
    <t>GES MANUFACTURING SERVICES  (M) SDN BHD</t>
  </si>
  <si>
    <t>1 ANG MO KIO STREET 64</t>
  </si>
  <si>
    <t>MAYBANK CENTRE,UNIT #03-00</t>
  </si>
  <si>
    <t>6483 2100</t>
  </si>
  <si>
    <t>E05104</t>
  </si>
  <si>
    <t>ERGOTRONICS PTE LTD</t>
  </si>
  <si>
    <t>BLK 171 KALLANG WAY #03-07</t>
  </si>
  <si>
    <t>E05105</t>
  </si>
  <si>
    <t>ELECTRONIC SYNERGIES (S) PTE LTD</t>
  </si>
  <si>
    <t>60 KAKI BUKIT PLACE</t>
  </si>
  <si>
    <t>#08-01 EUNOS TECHPARK</t>
  </si>
  <si>
    <t>6742 1930</t>
  </si>
  <si>
    <t>6742 3835</t>
  </si>
  <si>
    <t>MR KEVIN ZHANG/TEL:6742 1930</t>
  </si>
  <si>
    <t>E05106</t>
  </si>
  <si>
    <t>ELECTRONIC ARTS ASIA PACIFIC PTE LTD</t>
  </si>
  <si>
    <t>#07-10 CONNEXIS NORTH TOWER</t>
  </si>
  <si>
    <t>6415 3088</t>
  </si>
  <si>
    <t>6333 0596</t>
  </si>
  <si>
    <t>E05107</t>
  </si>
  <si>
    <t>EASTERN WIRE PTE LTD</t>
  </si>
  <si>
    <t>27 JALAN BUROH</t>
  </si>
  <si>
    <t>SINGAPORE 619483</t>
  </si>
  <si>
    <t>E05108</t>
  </si>
  <si>
    <t>EPAN INDUSTRIES (PTE) LTD</t>
  </si>
  <si>
    <t>21,BUKIT BATOK ST 22</t>
  </si>
  <si>
    <t>EPAN BUILDING</t>
  </si>
  <si>
    <t>E05109</t>
  </si>
  <si>
    <t>EUROASIA PROCUREMENT MANAGEMENT &amp; SERVICES PTE LTD</t>
  </si>
  <si>
    <t>E05110</t>
  </si>
  <si>
    <t>EU YAN SANG (S) PTE LTD</t>
  </si>
  <si>
    <t>163 KAKI BUKIT AVE 1</t>
  </si>
  <si>
    <t>SHUN LI INDUSTRIAL PARK</t>
  </si>
  <si>
    <t>E05111</t>
  </si>
  <si>
    <t>E20 COMMUNICATION PTE LTD</t>
  </si>
  <si>
    <t>52 SERANGOON NORTH AVE 4</t>
  </si>
  <si>
    <t>#06-02 EVER TECH BUILDING</t>
  </si>
  <si>
    <t>E05112</t>
  </si>
  <si>
    <t>EZRA PRINT &amp; PACK PTE LTD</t>
  </si>
  <si>
    <t>107 NEYTHAL ROAD</t>
  </si>
  <si>
    <t>SINGAPORE 628595</t>
  </si>
  <si>
    <t>6296 1219</t>
  </si>
  <si>
    <t>6292 2163</t>
  </si>
  <si>
    <t>E05113</t>
  </si>
  <si>
    <t>ECO INDUSTRIAL ENVIRONMENTAL ENGINEERING PTE LTD</t>
  </si>
  <si>
    <t>40 TUAS WEST ROAD</t>
  </si>
  <si>
    <t>SINGAPORE 638389</t>
  </si>
  <si>
    <t>E05114</t>
  </si>
  <si>
    <t>EXEL SINGAPORE PTE LTD</t>
  </si>
  <si>
    <t>63 ALEXANDRA TERRACE</t>
  </si>
  <si>
    <t>#01-05/06 HARBOUR LINK</t>
  </si>
  <si>
    <t>63755684 / 5685</t>
  </si>
  <si>
    <t>E05115</t>
  </si>
  <si>
    <t>EGL EAGLE GLOBAL LOGISTICS (S) PTE LTD</t>
  </si>
  <si>
    <t>15 CHANGI SOUTH STREET 2</t>
  </si>
  <si>
    <t>SINGAPORE 486068</t>
  </si>
  <si>
    <t>E05116</t>
  </si>
  <si>
    <t>EVERGREEN GROUP PTE LTD</t>
  </si>
  <si>
    <t>8 NEW INDUSTRIAL ROAD</t>
  </si>
  <si>
    <t>LHK 3 BUILDING, #01-02/03</t>
  </si>
  <si>
    <t>6456 2355</t>
  </si>
  <si>
    <t>6458 4780</t>
  </si>
  <si>
    <t>E05117</t>
  </si>
  <si>
    <t>ELECTPHO OFFICE PRODUCTS PTE LTD</t>
  </si>
  <si>
    <t>#03-01/03 DA JIN FACTORY BUILDING</t>
  </si>
  <si>
    <t>E05118</t>
  </si>
  <si>
    <t>EVER TECHNOLOGIES PTE LTD</t>
  </si>
  <si>
    <t>SINGAPORE 555853</t>
  </si>
  <si>
    <t>E05119</t>
  </si>
  <si>
    <t>EQUATORIAL WOOD CO PTE LTD</t>
  </si>
  <si>
    <t>8 TEMASEK BOULEVARD #25-03</t>
  </si>
  <si>
    <t>SUNTEC TOWER THREE</t>
  </si>
  <si>
    <t>E05120</t>
  </si>
  <si>
    <t>EXPORT FASHION PTE LTD</t>
  </si>
  <si>
    <t>102F PASIR PANJANG RD #07-08</t>
  </si>
  <si>
    <t>CITYLINK WAREHOUSE COMPLEX</t>
  </si>
  <si>
    <t>MS AGNAS AU   HP:96366662</t>
  </si>
  <si>
    <t>E05121</t>
  </si>
  <si>
    <t>CICOR ECOTOOL PTE LTD</t>
  </si>
  <si>
    <t>6546 6576</t>
  </si>
  <si>
    <t>GRARE  T:65455030 F:65450032</t>
  </si>
  <si>
    <t>E05121-PT</t>
  </si>
  <si>
    <t>PT ESG PANATEC</t>
  </si>
  <si>
    <t>BATAMINDO INDUSTRIAL PARK</t>
  </si>
  <si>
    <t>LOT 338 JALAN BERINGIN MUKA KUNING</t>
  </si>
  <si>
    <t>770 612233</t>
  </si>
  <si>
    <t>770 612266</t>
  </si>
  <si>
    <t>E05121-VN</t>
  </si>
  <si>
    <t>CICOR ANAM LTD</t>
  </si>
  <si>
    <t>THUAN AN DISTRICT,BINH DUONG PROVINCE,</t>
  </si>
  <si>
    <t>VIETNAM</t>
  </si>
  <si>
    <t>84-650-756623</t>
  </si>
  <si>
    <t>84-650-756624</t>
  </si>
  <si>
    <t>E05123</t>
  </si>
  <si>
    <t>ELNA ELECTRONICS (S) PTE LTD</t>
  </si>
  <si>
    <t>103 KALLANG AVE #04-01 AIS INDUSTRIAL BUILDING</t>
  </si>
  <si>
    <t>SINGAPORE 339504</t>
  </si>
  <si>
    <t>E05124</t>
  </si>
  <si>
    <t>ELECTROGLAS PTE LTD</t>
  </si>
  <si>
    <t>8 LOYANG CRESCENT</t>
  </si>
  <si>
    <t>#05-01 KENYON BUILDING</t>
  </si>
  <si>
    <t>E05125</t>
  </si>
  <si>
    <t>NO.15 CHANGI SOUTH STREET 2</t>
  </si>
  <si>
    <t>RF360 SINGAPORE PTE LTD</t>
  </si>
  <si>
    <t>166 KALLANG WAY</t>
  </si>
  <si>
    <t>SINGAPORE 349249</t>
  </si>
  <si>
    <t>E05126-HK</t>
  </si>
  <si>
    <t>E05127</t>
  </si>
  <si>
    <t>THE ESPLANADE CO LTD</t>
  </si>
  <si>
    <t>1 ESPLANADE DRIVE, LEVEL 3</t>
  </si>
  <si>
    <t>SINGAPORE 038981</t>
  </si>
  <si>
    <t>MR BERNARD LOW/TEL:6828 8422</t>
  </si>
  <si>
    <t>E05128</t>
  </si>
  <si>
    <t>ECO SPECIAL WASTE MANAGEMENT PTE LTD</t>
  </si>
  <si>
    <t>23 TUAS VIEW CIRCUIT ECO-SWM COMPLEX</t>
  </si>
  <si>
    <t>SINGAPORE 637768</t>
  </si>
  <si>
    <t>E05129</t>
  </si>
  <si>
    <t>GPAC TECHNOLOGY (S) PTE LTD</t>
  </si>
  <si>
    <t>14 ANG MO KIO ST 63</t>
  </si>
  <si>
    <t>SINGAPORE 569116</t>
  </si>
  <si>
    <t>MS SANDY SAM-TEL:64848703, FAX: 64844548</t>
  </si>
  <si>
    <t>E05130</t>
  </si>
  <si>
    <t>EVERGROW MANUFACTURING PTE LTD</t>
  </si>
  <si>
    <t>23 TAGORE LANE #03-05</t>
  </si>
  <si>
    <t>TAGORE 23 WAREHOUSE</t>
  </si>
  <si>
    <t>E05131</t>
  </si>
  <si>
    <t>ELECTRONIC CONTROLS AND DISCHARGE SYSTEMS PVT LTD</t>
  </si>
  <si>
    <t>PLOT NO. 16A, GARMENT COMPLEX</t>
  </si>
  <si>
    <t>A BLOCK, COCHIN SPECIAL ECONOMIC ZONE</t>
  </si>
  <si>
    <t>91-484-2413108 / 09</t>
  </si>
  <si>
    <t>91-484-2413128</t>
  </si>
  <si>
    <t>MR VINODKUMAR.P   FAX: 91-484-2413128</t>
  </si>
  <si>
    <t>E05132</t>
  </si>
  <si>
    <t>EXPRESSIONS INTERNATIONAL</t>
  </si>
  <si>
    <t>40A ORCHARD ROAD</t>
  </si>
  <si>
    <t>#09-00 MACDONALD HOUSE</t>
  </si>
  <si>
    <t>E05132-LY</t>
  </si>
  <si>
    <t>LY MARKERTING PTE LTD</t>
  </si>
  <si>
    <t>96 SOMERSET ROAD</t>
  </si>
  <si>
    <t>#07-01</t>
  </si>
  <si>
    <t>E05133</t>
  </si>
  <si>
    <t>EE HUI FOOD MANUFACTURE PTE LTD</t>
  </si>
  <si>
    <t>NO. 58 SENOKO DRIVE</t>
  </si>
  <si>
    <t>SINGAPORE 758237</t>
  </si>
  <si>
    <t>E05134</t>
  </si>
  <si>
    <t>EXQUISITE JEWELLERY PTE LTD</t>
  </si>
  <si>
    <t>3, RIVERVALE LANE</t>
  </si>
  <si>
    <t>#14-29</t>
  </si>
  <si>
    <t>E05135</t>
  </si>
  <si>
    <t>ENERCHEM (S) PTE LTD</t>
  </si>
  <si>
    <t>48 WOODLANDS IND. PARK E 7</t>
  </si>
  <si>
    <t>SINGAPORE 757822</t>
  </si>
  <si>
    <t xml:space="preserve"> FAX : 62579077  HP: 93808510</t>
  </si>
  <si>
    <t>E05136</t>
  </si>
  <si>
    <t>EXPRESSPOINT BUSINESS SERVICES</t>
  </si>
  <si>
    <t>BLK 1002 JALAN BUKIT MERAH</t>
  </si>
  <si>
    <t>REDHILL INDSTRIAL ESTATE #03-01/02</t>
  </si>
  <si>
    <t>MR LEE WU TECK (HP:91802001)&lt;exppt@singnet.com.sg&gt;</t>
  </si>
  <si>
    <t>E05137</t>
  </si>
  <si>
    <t>EMIKO ENTERPRISE</t>
  </si>
  <si>
    <t>221A UPPER THOMSON ROAD</t>
  </si>
  <si>
    <t>SINGAPORE 534353</t>
  </si>
  <si>
    <t>MS EMILY               FAX: 65531789</t>
  </si>
  <si>
    <t>E05138</t>
  </si>
  <si>
    <t>MR DENNY KOH HP: 98188672/MR CHONG  TEL: 65502307</t>
  </si>
  <si>
    <t>E05138-SUZHOU</t>
  </si>
  <si>
    <t>EEMS SUZHOU CO., LTD</t>
  </si>
  <si>
    <t>UNIT 1 GENWAY FACTORY,</t>
  </si>
  <si>
    <t>EXPORT PROCESSING ZONE, B ZONE, NO.288 SHENG PU RD</t>
  </si>
  <si>
    <t>86 0512 6262 2550</t>
  </si>
  <si>
    <t>86 0512 6262 2555</t>
  </si>
  <si>
    <t>FINANCE DEPARTMENT  TEL: 86 512 6262 2832</t>
  </si>
  <si>
    <t>E05139</t>
  </si>
  <si>
    <t>EMAS SUPPLIES &amp; SERVICE PTE LTD</t>
  </si>
  <si>
    <t>NO. 46 KAKI BUKIT CRESCENT</t>
  </si>
  <si>
    <t>SINGAPORE 416269</t>
  </si>
  <si>
    <t>MS GRACE</t>
  </si>
  <si>
    <t>E05140</t>
  </si>
  <si>
    <t>899 MINIMART</t>
  </si>
  <si>
    <t>BLK 74 WHAMPOO DRIVE</t>
  </si>
  <si>
    <t>#01-334/336</t>
  </si>
  <si>
    <t>MS LEOW</t>
  </si>
  <si>
    <t>E05141</t>
  </si>
  <si>
    <t>VIX TECHNOLOGY (SING) PTE LTD</t>
  </si>
  <si>
    <t>50 KALLANG AVE, #07-03/05</t>
  </si>
  <si>
    <t>NOEL CORPORATE BUILDING</t>
  </si>
  <si>
    <t>6837 2273</t>
  </si>
  <si>
    <t>6837 2298</t>
  </si>
  <si>
    <t>MR ERIC NG   FAX: 68372298   TEL:6389 3831</t>
  </si>
  <si>
    <t>E05142</t>
  </si>
  <si>
    <t>E W PLASTIC SDN BHD</t>
  </si>
  <si>
    <t>NO 12 JALAN MAHIR 4</t>
  </si>
  <si>
    <t>07-8616955/957</t>
  </si>
  <si>
    <t>07-8616953</t>
  </si>
  <si>
    <t>MR ADRIAN C.M.LEE - FAX : 07-8616953</t>
  </si>
  <si>
    <t>E05143</t>
  </si>
  <si>
    <t>ENNYAH CORPORATION PTE LTD</t>
  </si>
  <si>
    <t>105 SIMS AVENUE #10-03</t>
  </si>
  <si>
    <t>CHANCERLODGE COMPLEX</t>
  </si>
  <si>
    <t>E05144</t>
  </si>
  <si>
    <t>EICA VIDEO PTE LTD</t>
  </si>
  <si>
    <t>BLK 960 JURONG WEST ST 92</t>
  </si>
  <si>
    <t>#01-168</t>
  </si>
  <si>
    <t>MS PEH   TEL:67910078/FAX:67926582</t>
  </si>
  <si>
    <t>E05145</t>
  </si>
  <si>
    <t>EE HONG ELECTRICAL ENTERPRISES</t>
  </si>
  <si>
    <t>31, LORONG 17 GEYLANG ROAD</t>
  </si>
  <si>
    <t>SINGAPORE 388555</t>
  </si>
  <si>
    <t>MR LIM YAN HONG</t>
  </si>
  <si>
    <t>E05146</t>
  </si>
  <si>
    <t>ELKAT ELECTRONICS (M) SDN BHD</t>
  </si>
  <si>
    <t>LOT 4994, JALAN CHUI CHAK</t>
  </si>
  <si>
    <t>36700 LANGKAP</t>
  </si>
  <si>
    <t>605-6591939</t>
  </si>
  <si>
    <t>605-659 1980</t>
  </si>
  <si>
    <t>Ms Sopna +605-6591 939 Ext : 315</t>
  </si>
  <si>
    <t>E05147</t>
  </si>
  <si>
    <t>ENG LEONG MEDALLIC INDUSTRIES PTE LTD</t>
  </si>
  <si>
    <t>57 YISHUN INDUSTRIAL PARK A</t>
  </si>
  <si>
    <t>SINGAPORE 768730</t>
  </si>
  <si>
    <t>MS LIU YAN/TEL:64877777/FAX:67560366</t>
  </si>
  <si>
    <t>E05148</t>
  </si>
  <si>
    <t>ELEKTROSKANDIA LOGISTICS (SHANGHAI) CO., LTD</t>
  </si>
  <si>
    <t>355 QIN QIAO ROAD,</t>
  </si>
  <si>
    <t>JIN QIAO EXPORT PROCESSING ZONE</t>
  </si>
  <si>
    <t>MS SISSI CHEN   TEL: +86 021 6100 2500  EXT. 337</t>
  </si>
  <si>
    <t>E05149</t>
  </si>
  <si>
    <t>EASTERN MINIMART</t>
  </si>
  <si>
    <t>BLK 134 LOR AH SOO</t>
  </si>
  <si>
    <t>#01-468</t>
  </si>
  <si>
    <t>MR CHUA     TEL:62866672/FAX:62880792</t>
  </si>
  <si>
    <t>E05150</t>
  </si>
  <si>
    <t>EXPO AV INSYNC PTE LTD</t>
  </si>
  <si>
    <t>138 JOO SENG ROAD</t>
  </si>
  <si>
    <t>#06-00 TRIVEC HOUSE</t>
  </si>
  <si>
    <t>MISS KARIS ANG TEL:67485245/FAX:67487961</t>
  </si>
  <si>
    <t>E05151</t>
  </si>
  <si>
    <t>ENG KHIM TRADING</t>
  </si>
  <si>
    <t>BLK 1003</t>
  </si>
  <si>
    <t>#01-444 YISHUN INDUSTRIAL PARK A</t>
  </si>
  <si>
    <t>MR WILSON GOH    TEL:62570109/FAX:62570684</t>
  </si>
  <si>
    <t>E05152</t>
  </si>
  <si>
    <t>EDMI (ASIA) PTE LTD</t>
  </si>
  <si>
    <t>NO 47 YISHUN INDUSTRIAL PARK A</t>
  </si>
  <si>
    <t>(LEVEL 3)</t>
  </si>
  <si>
    <t>MR MAHENDRAN     TEL:94796414/FAX:67560125</t>
  </si>
  <si>
    <t>E05153</t>
  </si>
  <si>
    <t>EMINENT WATCH PTE LTD</t>
  </si>
  <si>
    <t>77 GEYLANG ROAD</t>
  </si>
  <si>
    <t>SINGAPORE 389197</t>
  </si>
  <si>
    <t>MS TANG    TEL:62929000/FAX:62971555</t>
  </si>
  <si>
    <t>E05154</t>
  </si>
  <si>
    <t>EGG STORY CREATIVE PRODUCTION</t>
  </si>
  <si>
    <t>SINGAPORE 609431</t>
  </si>
  <si>
    <t>MS ANNA CHEONG   FAX: 66651950</t>
  </si>
  <si>
    <t>E05155</t>
  </si>
  <si>
    <t>ESCATEC ENGINEERING PTE LTD</t>
  </si>
  <si>
    <t>49 PANDAN ROAD</t>
  </si>
  <si>
    <t>SINGAPORE 609290</t>
  </si>
  <si>
    <t>MS PRICILLA CHAN   TEL:62640533/FAX:62657072</t>
  </si>
  <si>
    <t>ESCO MICRO PTE LTD</t>
  </si>
  <si>
    <t>SINGAPORE 486779</t>
  </si>
  <si>
    <t>E05157</t>
  </si>
  <si>
    <t>EPOXY AND EQUIPMENT TECHNOLOGY PTE LTD</t>
  </si>
  <si>
    <t>#03-16 ENTERPRISE CENTRE</t>
  </si>
  <si>
    <t>MISS ANN NG      TEL:68993839/FAX:68993536</t>
  </si>
  <si>
    <t>E05158</t>
  </si>
  <si>
    <t>888 PLAZA FAMILY CLINIC</t>
  </si>
  <si>
    <t>888 PLAZA WOODLANDS DRIVE 50</t>
  </si>
  <si>
    <t>#01-739</t>
  </si>
  <si>
    <t>MR LOH CHIU KHUEN     TEL:63688762/FAX:63688763</t>
  </si>
  <si>
    <t>E05159</t>
  </si>
  <si>
    <t>ELITE HEALTHCARE PTE LTD</t>
  </si>
  <si>
    <t>BLK 106 YISHUN RING ROAD</t>
  </si>
  <si>
    <t>#01-155</t>
  </si>
  <si>
    <t>MS MARGERET/TEL:67559995/FAX:64599788</t>
  </si>
  <si>
    <t>E05160</t>
  </si>
  <si>
    <t>ELECTROHEAT SINGAPORE PTE LTD</t>
  </si>
  <si>
    <t>16 KALLANG PLACE #04-10</t>
  </si>
  <si>
    <t>MR S.B CHER H/P:98351223/TEL:68445155/FAX:68445055</t>
  </si>
  <si>
    <t>E05161</t>
  </si>
  <si>
    <t>EOURO INTERNATIONAL PTE LTD</t>
  </si>
  <si>
    <t>3C TOH GUAN ROAD EAST</t>
  </si>
  <si>
    <t>#04-00 TYE SOON BUILDING</t>
  </si>
  <si>
    <t>MS RASIDAH/TEL: 6564 7533/FAX:6564 7197</t>
  </si>
  <si>
    <t>E05162</t>
  </si>
  <si>
    <t>EUBIQ PTE LTD</t>
  </si>
  <si>
    <t>NO.9, JOO KOON CRESCENT</t>
  </si>
  <si>
    <t>SINGAPORE 629025</t>
  </si>
  <si>
    <t>63729387/63729393</t>
  </si>
  <si>
    <t>MS MAY TAN/TEL: 6372 9393</t>
  </si>
  <si>
    <t>E05163</t>
  </si>
  <si>
    <t>ESYS TECHNOLOGIES PTE LTD</t>
  </si>
  <si>
    <t>1, CHANGI NORTH STREET 1</t>
  </si>
  <si>
    <t>SINGAPORE 498789</t>
  </si>
  <si>
    <t>6491 0232</t>
  </si>
  <si>
    <t>6491 0260</t>
  </si>
  <si>
    <t>E05164</t>
  </si>
  <si>
    <t>ETERNAIR WATER PTE LTD</t>
  </si>
  <si>
    <t>420 NORTH BRIDGE ROAD #06-39</t>
  </si>
  <si>
    <t>NORTH BRIDGE CENTRE</t>
  </si>
  <si>
    <t>MS IRENE KONG     TEL:68372830/FAX:68372831</t>
  </si>
  <si>
    <t>E05165</t>
  </si>
  <si>
    <t>EXPRESS PROMOTIONS AUSTRALIA PTY LTD</t>
  </si>
  <si>
    <t>4 REEVES COURT</t>
  </si>
  <si>
    <t>BREAKWATER VICTORIA 3219</t>
  </si>
  <si>
    <t>61-3-5227-7300</t>
  </si>
  <si>
    <t>61-3-5223-1588</t>
  </si>
  <si>
    <t>EDWARDS LIFESCIENCES (SINGAPORE) PTE LTD</t>
  </si>
  <si>
    <t>35 CHANGI NORTH CRESCENT</t>
  </si>
  <si>
    <t>SINGAPORE 499641</t>
  </si>
  <si>
    <t>31 ALPS AVE</t>
  </si>
  <si>
    <t>SINGAPORE 498784</t>
  </si>
  <si>
    <t>E05167</t>
  </si>
  <si>
    <t>ELITE AUTO SALOON PTE LTD</t>
  </si>
  <si>
    <t>35 KELANTAN LANE #06-01C</t>
  </si>
  <si>
    <t>SPRINGLIFE BUILDING</t>
  </si>
  <si>
    <t>MS RACHEL LEE FAX: 63929690  HP: 92287312</t>
  </si>
  <si>
    <t>E05168</t>
  </si>
  <si>
    <t>ETLA LIMITED</t>
  </si>
  <si>
    <t>NO.1 CHANGI NORTH STREET 2</t>
  </si>
  <si>
    <t>SINGAPORE 498808</t>
  </si>
  <si>
    <t>6546 6488</t>
  </si>
  <si>
    <t>AP PROCESSING (FINANCE DEPT.)</t>
  </si>
  <si>
    <t>E05169</t>
  </si>
  <si>
    <t>EMPTECH ENGINEERING PTE LTD</t>
  </si>
  <si>
    <t>BLK 20 WOODLAND LINK</t>
  </si>
  <si>
    <t>#09-31 WOODLAND EAST INDUSTRIAL</t>
  </si>
  <si>
    <t>MR LIM PEK WEE/TEL: 81802294/FAX:62194614</t>
  </si>
  <si>
    <t>E05170</t>
  </si>
  <si>
    <t>E-PROG TECHNOLOGY PTE LTD</t>
  </si>
  <si>
    <t>5 HARPER ROAD #04-01</t>
  </si>
  <si>
    <t>SINGAPORE 369637</t>
  </si>
  <si>
    <t>MS JOANNE LIM   TEL: 64701148   FAX: 62843750</t>
  </si>
  <si>
    <t>E05171</t>
  </si>
  <si>
    <t>ENPLAS HI-TECH (S) PTE LTD</t>
  </si>
  <si>
    <t>NO. 28 GENTING LANE</t>
  </si>
  <si>
    <t>#07-03/04/05 PLATINUM 28</t>
  </si>
  <si>
    <t>6213 0588</t>
  </si>
  <si>
    <t>6775 3909</t>
  </si>
  <si>
    <t>MR FELIX LIM/DID:62130546/HP:97813616</t>
  </si>
  <si>
    <t>E05171-M</t>
  </si>
  <si>
    <t>ENPLAS PRECISION (M) SDN.BHD.</t>
  </si>
  <si>
    <t>KAWASAN PERINDUSTRIAN JALAN HASIL</t>
  </si>
  <si>
    <t>81200 JOHOR BAHRU, JOHOR, MALAYISA</t>
  </si>
  <si>
    <t>07-2365427</t>
  </si>
  <si>
    <t>07-2365243</t>
  </si>
  <si>
    <t>E05172</t>
  </si>
  <si>
    <t>EVERSHINE GALLERY</t>
  </si>
  <si>
    <t>BLK 177 TOA PAYOH CENTRAL #01-134</t>
  </si>
  <si>
    <t>SINGAPORE 310177</t>
  </si>
  <si>
    <t>MS HUI ZHEN/TEL:62501904/FAX:62505354</t>
  </si>
  <si>
    <t>E05173</t>
  </si>
  <si>
    <t>ENCUS INTERNATIONAL PTE LTD</t>
  </si>
  <si>
    <t>8, TUAS WEST AVE</t>
  </si>
  <si>
    <t>SINGAPORE 638431</t>
  </si>
  <si>
    <t>MS THAM WAI LENG  TEL: 68978289(EXT 120)</t>
  </si>
  <si>
    <t>E05174</t>
  </si>
  <si>
    <t>ELS DEFENCE EQUIPMENT PTE LTD</t>
  </si>
  <si>
    <t>57, YISHUN INDUSTRIAL PARK A</t>
  </si>
  <si>
    <t>MS SOO CHIN/TEL:68521191/FAX:67542720</t>
  </si>
  <si>
    <t>E05175</t>
  </si>
  <si>
    <t>EUNOS COMMUNITY CLUB</t>
  </si>
  <si>
    <t>180 BEDOK RESERVOIR ROAD</t>
  </si>
  <si>
    <t>SINGAPORE 479220</t>
  </si>
  <si>
    <t>MDM PANG /TEL:64486971/FAX:64431706</t>
  </si>
  <si>
    <t>E05176</t>
  </si>
  <si>
    <t>ENG HOE MENG TRADING</t>
  </si>
  <si>
    <t>55, 57 ROWELL ROAD</t>
  </si>
  <si>
    <t>SINGAPORE 208001</t>
  </si>
  <si>
    <t>MR JOHN LUAR/HP::98368384/FAX: 62996171</t>
  </si>
  <si>
    <t>E05177</t>
  </si>
  <si>
    <t>ECOSPAN PTE LTD</t>
  </si>
  <si>
    <t>WOODLANDS E-TERRACE</t>
  </si>
  <si>
    <t>111 WOODLANDS INDUSTRIAL PARK E-5</t>
  </si>
  <si>
    <t>MR CLARENCE BONG/HP:96415668/T:64819897/F:64818875</t>
  </si>
  <si>
    <t>E05178</t>
  </si>
  <si>
    <t>E-CREATIVE INDUSTRIAL (HK) LIMITED</t>
  </si>
  <si>
    <t>FLAT A, 4/F BLOCK 2 CAMEL PAINT BUILDING</t>
  </si>
  <si>
    <t>62 HOI YUEN ROAD, KWAN TONG, KOWLOON,</t>
  </si>
  <si>
    <t>852 2357 5081</t>
  </si>
  <si>
    <t>852 2763 7126</t>
  </si>
  <si>
    <t>MR JOE LIANG</t>
  </si>
  <si>
    <t>E05179</t>
  </si>
  <si>
    <t>ELECTRO-COM ENGINEERING (S) PTE LTD</t>
  </si>
  <si>
    <t>25 MANDAI ESTATE  #06-03</t>
  </si>
  <si>
    <t>INNOVATION PLACE</t>
  </si>
  <si>
    <t>MS LEW/ HP: 81332292/T: 63639387/ FAX: 63639397</t>
  </si>
  <si>
    <t>E05180</t>
  </si>
  <si>
    <t>SINGAPORE EPSON INDUSTRIAL PTE LTD</t>
  </si>
  <si>
    <t>1, TUAS LINK 4</t>
  </si>
  <si>
    <t>SINGAPORE 637898</t>
  </si>
  <si>
    <t>6861 8311</t>
  </si>
  <si>
    <t>6863 9194</t>
  </si>
  <si>
    <t>MR CHAN WENG SOON  EXT:357</t>
  </si>
  <si>
    <t>E05181</t>
  </si>
  <si>
    <t>EMINENT GROUP PTE LTD</t>
  </si>
  <si>
    <t>NO.12,SENOKO LOOP</t>
  </si>
  <si>
    <t>E05182</t>
  </si>
  <si>
    <t>EULAY CHEMICAL &amp; DIESEL (S) PTE LTD</t>
  </si>
  <si>
    <t>NO. 11 TUAS LINK 3</t>
  </si>
  <si>
    <t>MR CHRISTOPHER LEE/T:68632123/HP:93852930</t>
  </si>
  <si>
    <t>E05183</t>
  </si>
  <si>
    <t>ENOVA ELECTRICAL PTE LTD</t>
  </si>
  <si>
    <t>2 TAGORE LANE</t>
  </si>
  <si>
    <t>SINGAPORE 787468</t>
  </si>
  <si>
    <t>MS JOLIN CHUA/TEL: 64553988/FAX:67543988</t>
  </si>
  <si>
    <t>E05184</t>
  </si>
  <si>
    <t>ECON PRECAST PTE LTD</t>
  </si>
  <si>
    <t>26 KRANJI WAY,</t>
  </si>
  <si>
    <t>SINGAPORE 739436</t>
  </si>
  <si>
    <t>6368 6677/6368 9223</t>
  </si>
  <si>
    <t>6269 6367/6368 1350</t>
  </si>
  <si>
    <t>MR JIMMY, MS HUI MING</t>
  </si>
  <si>
    <t>ELECTRO SCIENTIFIC INDUSTRIES (S) PTE LTD</t>
  </si>
  <si>
    <t>1, KAKI BUKIT VIEW, #02-05/07</t>
  </si>
  <si>
    <t>TECHVIEW</t>
  </si>
  <si>
    <t>E05185-BEIJING</t>
  </si>
  <si>
    <t>ESI (BEIJING) ELECTRO OPTIC MFG CO.LTD</t>
  </si>
  <si>
    <t>13900 NW SCIENCE PARK DRIVE</t>
  </si>
  <si>
    <t>PORTLAND, OR 97229-5497</t>
  </si>
  <si>
    <t>E05185-US</t>
  </si>
  <si>
    <t>ELECTRO SCIENTIFIC INDUSTRIES, INC</t>
  </si>
  <si>
    <t>BEAERTON, OREGON 97005-2344</t>
  </si>
  <si>
    <t>USA</t>
  </si>
  <si>
    <t>E05186</t>
  </si>
  <si>
    <t>ENERCON CONCRETE CORE-CUT TECHNOLOGY PTE LTD</t>
  </si>
  <si>
    <t>HOUGANG CENTRAL POST OFFICE</t>
  </si>
  <si>
    <t>P.O.BOX 332, SINGAPORE 915312</t>
  </si>
  <si>
    <t>MR JIMMY LEE L.T   96196195</t>
  </si>
  <si>
    <t>E05187</t>
  </si>
  <si>
    <t>ENGAS AUSTRALIA PTY LTD</t>
  </si>
  <si>
    <t>P O BOX 5735, ST. GEORGES TERRACE</t>
  </si>
  <si>
    <t>PERTH WA6831</t>
  </si>
  <si>
    <t>MR SELWYN WALLACE</t>
  </si>
  <si>
    <t>E05188</t>
  </si>
  <si>
    <t>EMERALD MEDICAL SERVICES PTE.LTD.</t>
  </si>
  <si>
    <t>8, ADMIRALTY STREET</t>
  </si>
  <si>
    <t>#06-16 ADMIRAX</t>
  </si>
  <si>
    <t>MR MALON/TEL: 66849410</t>
  </si>
  <si>
    <t>E05189</t>
  </si>
  <si>
    <t>EVONIK DEGUSSA (SEA) PTE LTD</t>
  </si>
  <si>
    <t>3, INTERNATIONAL BUSINESS PARK</t>
  </si>
  <si>
    <t>#07-18</t>
  </si>
  <si>
    <t>MS UMI/TEL: 6809 6849</t>
  </si>
  <si>
    <t>E05190</t>
  </si>
  <si>
    <t>EZ SEMICONDUCTOR SERVICE PTE LTD</t>
  </si>
  <si>
    <t>7030, ANG MO KIO AVE 5</t>
  </si>
  <si>
    <t>#02-29 NORTHSTAR</t>
  </si>
  <si>
    <t>MS TRICIA LIM/TEL:63624060/FAX:63626525</t>
  </si>
  <si>
    <t>E05191</t>
  </si>
  <si>
    <t>EPSON SINGAPORE PTE LTD</t>
  </si>
  <si>
    <t>1 HARBOURFRONT PLACE #03-02</t>
  </si>
  <si>
    <t>MR LIM SENG KAH</t>
  </si>
  <si>
    <t>E05192</t>
  </si>
  <si>
    <t>EQUIP-SYS PTE LTD</t>
  </si>
  <si>
    <t>BLK 1200 DEPOT ROAD,</t>
  </si>
  <si>
    <t>#06-21/22, TELOK BLANGAH INDUSTRIAL ESTATE,</t>
  </si>
  <si>
    <t>6271 0957</t>
  </si>
  <si>
    <t>6271 4246</t>
  </si>
  <si>
    <t>MR DEAN CHIONG   HP: 9684 8463   FAX: 6271 4246</t>
  </si>
  <si>
    <t>E05193</t>
  </si>
  <si>
    <t>EDIPRINT</t>
  </si>
  <si>
    <t>+262 692 498 3419</t>
  </si>
  <si>
    <t>MR MANSOOR ISMAEL</t>
  </si>
  <si>
    <t>E05194</t>
  </si>
  <si>
    <t>ELIZABETH ARDEN</t>
  </si>
  <si>
    <t>100 TRAS STREET #10-00</t>
  </si>
  <si>
    <t>AMARA CORPORATE TOWERS</t>
  </si>
  <si>
    <t>MS CHIA YUMIE/TEL:62280430</t>
  </si>
  <si>
    <t>E05195</t>
  </si>
  <si>
    <t>ENERSYS RESERVE POWER PTE LTD</t>
  </si>
  <si>
    <t>14A JOO KOON CIRCLE</t>
  </si>
  <si>
    <t>SINGAPORE 627515</t>
  </si>
  <si>
    <t>6861 8475</t>
  </si>
  <si>
    <t>6258 3119</t>
  </si>
  <si>
    <t>E05196</t>
  </si>
  <si>
    <t>EUROPEAN TRAFO PRODUCTS PTE LTD</t>
  </si>
  <si>
    <t>NO.74 SENOKO DRIVE</t>
  </si>
  <si>
    <t>SINGAPORE 758241</t>
  </si>
  <si>
    <t>CAROL CHAN</t>
  </si>
  <si>
    <t>E05197</t>
  </si>
  <si>
    <t>ELECTRO SCALES AND EQUIPMENT</t>
  </si>
  <si>
    <t>#.146/11C, CALDERA GARDEN, DUTUGEMUNU ROAD</t>
  </si>
  <si>
    <t>KOHUWELA, DEHIWALA</t>
  </si>
  <si>
    <t>MR KINSON -email : scales@sltnet.lk</t>
  </si>
  <si>
    <t>E05198</t>
  </si>
  <si>
    <t>ELEMATEC SINGAPORE (PTE.) LTD</t>
  </si>
  <si>
    <t>305 ALEXANDRA ROAD #04-01/02</t>
  </si>
  <si>
    <t>VANTAGE AUTOMOTIVE CENTRE,</t>
  </si>
  <si>
    <t>6273 1844</t>
  </si>
  <si>
    <t>6278 0959</t>
  </si>
  <si>
    <t>KC GOH (SALES ENGINEER)</t>
  </si>
  <si>
    <t>E05199</t>
  </si>
  <si>
    <t>EPIC SHIP MANAGEMENT PTE LTD</t>
  </si>
  <si>
    <t>8, SHENTON WAY, #29-01</t>
  </si>
  <si>
    <t>AXA TOWER</t>
  </si>
  <si>
    <t>MS JOANN LIM/TEL: 6230 7801/802</t>
  </si>
  <si>
    <t>E05200</t>
  </si>
  <si>
    <t>ELITE CREATIVE AND SERVICES</t>
  </si>
  <si>
    <t>BLK 1013 GEYLANG EAST AVE 3</t>
  </si>
  <si>
    <t>#06-132</t>
  </si>
  <si>
    <t>6842 6585</t>
  </si>
  <si>
    <t>6842 6586</t>
  </si>
  <si>
    <t>EMILY</t>
  </si>
  <si>
    <t>E05201</t>
  </si>
  <si>
    <t>EAST OCEAN AQUATIC TRADING CENTRE</t>
  </si>
  <si>
    <t>BLK 22 HAVELOCK ROAD</t>
  </si>
  <si>
    <t>#01-699</t>
  </si>
  <si>
    <t>MR LAWRENCE SOH/HP:85113390 /T:62759220/F:62759221</t>
  </si>
  <si>
    <t>E05202</t>
  </si>
  <si>
    <t>EDMUND OPTICS SINGAPORE PTE LTD</t>
  </si>
  <si>
    <t>SINGAPORE 738100</t>
  </si>
  <si>
    <t>(65) 6273 6644</t>
  </si>
  <si>
    <t>(65) 6272 1763</t>
  </si>
  <si>
    <t>E-Z LETTERING SERVICE</t>
  </si>
  <si>
    <t>1691 NORTH TOPPING AVE</t>
  </si>
  <si>
    <t>KANSAS CITY MO 64120 USA</t>
  </si>
  <si>
    <t>949 646 8441</t>
  </si>
  <si>
    <t>949 631 4267</t>
  </si>
  <si>
    <t>E05204</t>
  </si>
  <si>
    <t>ETL ENTERPRISE PTE LTD</t>
  </si>
  <si>
    <t>NO. 1 BUKIT BATOK CRESCENT</t>
  </si>
  <si>
    <t>#03-62 WCEGA PLAZA</t>
  </si>
  <si>
    <t>MS SEENA/TEL: 65700570/FAX: 65700220</t>
  </si>
  <si>
    <t>E05205</t>
  </si>
  <si>
    <t>EVENTFUL ALLIANCE PTE LTD</t>
  </si>
  <si>
    <t>311 OLD BIRD CAGE WALK</t>
  </si>
  <si>
    <t>#01-08</t>
  </si>
  <si>
    <t>MS JADA KOH/TEL: 66597100</t>
  </si>
  <si>
    <t>E05206</t>
  </si>
  <si>
    <t>EMF CYCLES</t>
  </si>
  <si>
    <t>BLK 820  #01-518</t>
  </si>
  <si>
    <t>TAMPINES STREET 81</t>
  </si>
  <si>
    <t>MISS MAY JANE LIM/HP: 98493183</t>
  </si>
  <si>
    <t>E05207</t>
  </si>
  <si>
    <t>ESG ASIA PACIFIC</t>
  </si>
  <si>
    <t>18 TAMPINES INDUSTRIAL CRESCENT</t>
  </si>
  <si>
    <t>#02-02, SPACE@TAMPINES</t>
  </si>
  <si>
    <t>MS SONG LI YI/TEL: 63699711/HP: 98899450</t>
  </si>
  <si>
    <t>E05208</t>
  </si>
  <si>
    <t>EXPAND MEMORY SYSTEMS PTE LTD</t>
  </si>
  <si>
    <t>NO. 1 GENTING LINK, #06-04</t>
  </si>
  <si>
    <t>E05209</t>
  </si>
  <si>
    <t>E2S HPL PTE LTD</t>
  </si>
  <si>
    <t>41 SUNGAI KADUT LOOP</t>
  </si>
  <si>
    <t>SINGAPORE 729509</t>
  </si>
  <si>
    <t>E05210</t>
  </si>
  <si>
    <t>EXPRESS ENGINEERING &amp; ENTERPRISE</t>
  </si>
  <si>
    <t>MARSILING INDUSTRIAL ESTATE ROAD 3</t>
  </si>
  <si>
    <t>SINGAPORE 739250</t>
  </si>
  <si>
    <t>E05211</t>
  </si>
  <si>
    <t>E3 DISTRIBUTION PTE LTD</t>
  </si>
  <si>
    <t>UNITY CENTRE #05-17</t>
  </si>
  <si>
    <t>E05212</t>
  </si>
  <si>
    <t>EWINS PTE LTD</t>
  </si>
  <si>
    <t>39 SUNGEI KADUT AVENUE</t>
  </si>
  <si>
    <t>SINGAPORE 729663</t>
  </si>
  <si>
    <t>6459 3311</t>
  </si>
  <si>
    <t>ROSS SEAH</t>
  </si>
  <si>
    <t>E05213</t>
  </si>
  <si>
    <t>ELO WATER PTE LTD</t>
  </si>
  <si>
    <t>80 BENDEMEER ROAD</t>
  </si>
  <si>
    <t>HYFLUX INNOVATION CENTER</t>
  </si>
  <si>
    <t>6214 0777</t>
  </si>
  <si>
    <t>6214 1211</t>
  </si>
  <si>
    <t>E05213-LIVING</t>
  </si>
  <si>
    <t>ELO LIVING PTE LTD</t>
  </si>
  <si>
    <t>38C BELVEDERE CLOSE</t>
  </si>
  <si>
    <t>SINGAPORE 159883</t>
  </si>
  <si>
    <t>E05214</t>
  </si>
  <si>
    <t>EXXEL TECHNOLOGY PTE LTD</t>
  </si>
  <si>
    <t>1, KAKI BUKIT AVENUE 3 KB-1</t>
  </si>
  <si>
    <t>#03-07</t>
  </si>
  <si>
    <t>MR ANTHONY LIM/T:67434553/HP:91527113/F:67436929</t>
  </si>
  <si>
    <t>E05215</t>
  </si>
  <si>
    <t>EXPRESS 21 NETWORK PTE LTD</t>
  </si>
  <si>
    <t>5 SOON LEE STREET</t>
  </si>
  <si>
    <t>#04-01/04 PIONEER POINT</t>
  </si>
  <si>
    <t>MR DANIEL KOO/HP: 9066 9119/T:63580070/F:63580090</t>
  </si>
  <si>
    <t>E05216</t>
  </si>
  <si>
    <t>EBEL INDUSTRIES PTE LTD</t>
  </si>
  <si>
    <t>SINGAPORE 758160</t>
  </si>
  <si>
    <t>RYAN</t>
  </si>
  <si>
    <t>E05217</t>
  </si>
  <si>
    <t>ELITE PACKAGING PTE LTD</t>
  </si>
  <si>
    <t>2, JURONG EAST ST. 21, #04-10A, IMM BLDG</t>
  </si>
  <si>
    <t>+65 68619922</t>
  </si>
  <si>
    <t>SANDY TAN</t>
  </si>
  <si>
    <t>F06005</t>
  </si>
  <si>
    <t>FOSTER ELECTRIC  (S)  PTE LTD</t>
  </si>
  <si>
    <t>159 KAMPONG AMPAT</t>
  </si>
  <si>
    <t>#03-01/02 KA PLACE</t>
  </si>
  <si>
    <t>6747 8811</t>
  </si>
  <si>
    <t>6746 0062</t>
  </si>
  <si>
    <t>F06021</t>
  </si>
  <si>
    <t>FOUR SEASONS EDIBLE PRODUCTS PTE LTD</t>
  </si>
  <si>
    <t>17, JASMINE ROAD</t>
  </si>
  <si>
    <t>SINGAPORE 576585</t>
  </si>
  <si>
    <t>F06030</t>
  </si>
  <si>
    <t>FUJIKURA ASIA LIMITED</t>
  </si>
  <si>
    <t>460 ALEXANDRA ROAD</t>
  </si>
  <si>
    <t>#22-01 PSA BUILDING</t>
  </si>
  <si>
    <t>F06037-M</t>
  </si>
  <si>
    <t>FUNAI ELECTRIC (MALAYSIA) SDN BHD</t>
  </si>
  <si>
    <t>P.O.BOX 71,</t>
  </si>
  <si>
    <t>81707 PSIR GUDANG</t>
  </si>
  <si>
    <t>07-2511396</t>
  </si>
  <si>
    <t>07-2510003</t>
  </si>
  <si>
    <t>F06052</t>
  </si>
  <si>
    <t>FLOTRONIC TECHNOLOGY (1989) PTE LTD</t>
  </si>
  <si>
    <t>NO.48 MACTAGGART ROAD</t>
  </si>
  <si>
    <t>#07-01/03,MAE BUILDING</t>
  </si>
  <si>
    <t>F06054</t>
  </si>
  <si>
    <t>FAR EAST MEDICAL PRACTITIONERS</t>
  </si>
  <si>
    <t>545 ORCHARD ROAD #06-07</t>
  </si>
  <si>
    <t>67344695 / 696</t>
  </si>
  <si>
    <t>MS MAY   FAX:67338765</t>
  </si>
  <si>
    <t>F06055</t>
  </si>
  <si>
    <t>ATLAS VENDING PTE LTD</t>
  </si>
  <si>
    <t>41 KAKI BUKIT VIEW</t>
  </si>
  <si>
    <t>KAKI BUKIT TECHPARK II</t>
  </si>
  <si>
    <t>F06058</t>
  </si>
  <si>
    <t>FORMULA ELECTRONICS SDN BHD</t>
  </si>
  <si>
    <t>PLOT 464, TINGKAT PERUSAHAAN 4</t>
  </si>
  <si>
    <t>PRAI INDUSTRIAL ESTATE</t>
  </si>
  <si>
    <t>04-395162</t>
  </si>
  <si>
    <t>EMERSON ASIA PACIFIC PTE LTD</t>
  </si>
  <si>
    <t>1 PANDAN CRESCENT</t>
  </si>
  <si>
    <t>SINGAPORE 128461</t>
  </si>
  <si>
    <t>MS CINDY KOH/TEL: 6891 7824</t>
  </si>
  <si>
    <t>F06061-C</t>
  </si>
  <si>
    <t>EMERSON (BEIJING) INSTRUMENT CO., LTD</t>
  </si>
  <si>
    <t>NO. 6 NORTH STREET,HEPINGLI,</t>
  </si>
  <si>
    <t>DONG CHENG DISTRICT,</t>
  </si>
  <si>
    <t>86-10-64282233</t>
  </si>
  <si>
    <t>86-10-64289089</t>
  </si>
  <si>
    <t>F06062</t>
  </si>
  <si>
    <t>FIRST ENGINEERING LIMITED</t>
  </si>
  <si>
    <t>26 WOODLANDS LOOP #07-00</t>
  </si>
  <si>
    <t>FIRST ENGINEERING TECHNO CENTRE</t>
  </si>
  <si>
    <t>F06062-M</t>
  </si>
  <si>
    <t>FIRST ENGINEERING PLASTICS (MALAYSIA) SDN BHD</t>
  </si>
  <si>
    <t>NO.23, JALAN PERSIARAN TEKNOLOGI,</t>
  </si>
  <si>
    <t>TAMAN TEKNOLOGI JOHOR,</t>
  </si>
  <si>
    <t>07-5989624</t>
  </si>
  <si>
    <t>07-5992121</t>
  </si>
  <si>
    <t>F06062-SUZ</t>
  </si>
  <si>
    <t>FIRST ENGINEERING (SUZHOU) CO.,LTD.</t>
  </si>
  <si>
    <t>BLOCK 9, NO.777,KANGYUAN RD.,</t>
  </si>
  <si>
    <t>XIANG CHENG ECONOMIC DEVELOPMENT DISTRICT,</t>
  </si>
  <si>
    <t>0512-65799200</t>
  </si>
  <si>
    <t>0512-65799220</t>
  </si>
  <si>
    <t>F06063</t>
  </si>
  <si>
    <t>FIRMENICH ASIA PTE LTD</t>
  </si>
  <si>
    <t>10 TUAS WEST ROAD</t>
  </si>
  <si>
    <t>SINGAPORE 638377</t>
  </si>
  <si>
    <t>F06063-IN</t>
  </si>
  <si>
    <t>PT FIRMENICH INDONESIA</t>
  </si>
  <si>
    <t>JL.ALTERNATIF CIBUBUR</t>
  </si>
  <si>
    <t>CILEUNGSI KM 9,CILEUNGSI,</t>
  </si>
  <si>
    <t>62-21 823 3306</t>
  </si>
  <si>
    <t>62-21 823 3307</t>
  </si>
  <si>
    <t>F06064</t>
  </si>
  <si>
    <t>FEDDERS ASIA PTE LTD</t>
  </si>
  <si>
    <t>128 JOO SENG ROAD #05-01</t>
  </si>
  <si>
    <t>UTECH INDUSTRIAL BUILDING</t>
  </si>
  <si>
    <t>F06065</t>
  </si>
  <si>
    <t>FUNAI ASIA PTE LTD</t>
  </si>
  <si>
    <t>33 JALAN AFIFI #04-01</t>
  </si>
  <si>
    <t>ENG YICK BUILDING</t>
  </si>
  <si>
    <t>F06066</t>
  </si>
  <si>
    <t>TAT PETROLEUM PTE LTD</t>
  </si>
  <si>
    <t>9 JALAN PESAWAT</t>
  </si>
  <si>
    <t>SINGAPORE 619367</t>
  </si>
  <si>
    <t>6863 4633</t>
  </si>
  <si>
    <t>F06067</t>
  </si>
  <si>
    <t>FAR EAST PACKAGING INDUSTRIAL PTE LTD</t>
  </si>
  <si>
    <t>18/20,SENOKO LOOP</t>
  </si>
  <si>
    <t>F06068</t>
  </si>
  <si>
    <t>FUJITSU ASIA PTE LTD</t>
  </si>
  <si>
    <t>20 SCIENCE PARK ROAD</t>
  </si>
  <si>
    <t>#03-01 TELETECH PARK SINGAPORE SCIENCE PARK II</t>
  </si>
  <si>
    <t>F06069</t>
  </si>
  <si>
    <t>FINEST GOLD &amp; SILVER REFINERY PTE LTD</t>
  </si>
  <si>
    <t>31 SENOKO WAY</t>
  </si>
  <si>
    <t>SINGAPORE 758049</t>
  </si>
  <si>
    <t>F06070</t>
  </si>
  <si>
    <t>FABULOUS PRINTERS PTE LTD</t>
  </si>
  <si>
    <t>BLK 16 KALLANG PLACE,#02-30</t>
  </si>
  <si>
    <t>KALLANG BAHRU INDUSTRIAL ESTATE</t>
  </si>
  <si>
    <t>F06071</t>
  </si>
  <si>
    <t>FINE COMPONENTS PTE LTD</t>
  </si>
  <si>
    <t>40 SENOKO ROAD</t>
  </si>
  <si>
    <t>F06072</t>
  </si>
  <si>
    <t>FRAGRANCE FOODSTUFF PTE LTD</t>
  </si>
  <si>
    <t>60 WOODLANDS TERRACE</t>
  </si>
  <si>
    <t>F06073</t>
  </si>
  <si>
    <t>FU YU CORPORATION LIMITED</t>
  </si>
  <si>
    <t>8 TUAS DRIVE 1</t>
  </si>
  <si>
    <t>SINGAPORE 638675</t>
  </si>
  <si>
    <t>FINANCE DEPT. - MS CONNIE TAN</t>
  </si>
  <si>
    <t>F06073-CHINA</t>
  </si>
  <si>
    <t>FU YU MOULDING &amp; TOOLING (SHANGHAI) CO.,LTD</t>
  </si>
  <si>
    <t>888,XIN LING ROAD,WAI GAO QIAO FREE TRADE ZONE</t>
  </si>
  <si>
    <t>PUDONG,SHANGHAI,</t>
  </si>
  <si>
    <t>001-8621-50461638/50461225</t>
  </si>
  <si>
    <t>001-8621-50460229</t>
  </si>
  <si>
    <t>F06073-SUZHOU</t>
  </si>
  <si>
    <t>FU YU MOULDING &amp; TOOLING (SUZHOU)CO.,LTD</t>
  </si>
  <si>
    <t>89 XING NAN ROAD</t>
  </si>
  <si>
    <t>WU ZHONG ECONOMY SKILL DEVELOP AREA</t>
  </si>
  <si>
    <t>0018651265621838-300,200</t>
  </si>
  <si>
    <t>A/C PAYABLE</t>
  </si>
  <si>
    <t>F06073-WUJIANG</t>
  </si>
  <si>
    <t>FU YU MOULDING-TOOLING (WUJIANG) CO.,LTD</t>
  </si>
  <si>
    <t>2288 JIANG XING ROAD</t>
  </si>
  <si>
    <t>WUJIANG ECONOMY SKILL AREA</t>
  </si>
  <si>
    <t>F06074</t>
  </si>
  <si>
    <t>TOTAL OIL ASIA-PACIFIC PTE LTD</t>
  </si>
  <si>
    <t>10 PANDAN AVENUE</t>
  </si>
  <si>
    <t>SINGAPORE 609385</t>
  </si>
  <si>
    <t>F06075</t>
  </si>
  <si>
    <t>FUJI HUNT PHOTOGRAPHIC CHEMICALS PTE LTD</t>
  </si>
  <si>
    <t>15 TUAS AVENUE 7</t>
  </si>
  <si>
    <t>SINGAPORE 639270</t>
  </si>
  <si>
    <t>F06076</t>
  </si>
  <si>
    <t>COCA-COLA SINGAPORE BEVERAGES PTE LTD</t>
  </si>
  <si>
    <t>457 JALAN AHMAD IBRAHIM</t>
  </si>
  <si>
    <t>SINGAPORE 639933</t>
  </si>
  <si>
    <t>ACCOUNTS DEPT.</t>
  </si>
  <si>
    <t>F06077</t>
  </si>
  <si>
    <t>FURNELL TECHNOLOGY (S) PTE LTD</t>
  </si>
  <si>
    <t>16,JALAN GELENGGANG</t>
  </si>
  <si>
    <t>SINGAPORE 578194</t>
  </si>
  <si>
    <t>F06078</t>
  </si>
  <si>
    <t>FLP SINGAPORE PTE LTD</t>
  </si>
  <si>
    <t>64B QUEEN STREET BUGIS VILLAGE</t>
  </si>
  <si>
    <t>SINGAPORE 185543</t>
  </si>
  <si>
    <t>F06079</t>
  </si>
  <si>
    <t>FINOLEX CABLES LIMITED</t>
  </si>
  <si>
    <t>26-27,MUMBAI-PUNE ROAD</t>
  </si>
  <si>
    <t>PIMPRI, PUNE-411018</t>
  </si>
  <si>
    <t>0091-20-2747 5963 x252</t>
  </si>
  <si>
    <t>0091-20-2747 2224</t>
  </si>
  <si>
    <t>MR P G SUTAR  FAX: (0091)20 2747 2224</t>
  </si>
  <si>
    <t>F06080</t>
  </si>
  <si>
    <t>FURAMA HOTEL SINGAPORE</t>
  </si>
  <si>
    <t>60 EU TONG SEN STREET</t>
  </si>
  <si>
    <t>SINGAPORE 059804</t>
  </si>
  <si>
    <t>F06081</t>
  </si>
  <si>
    <t>FIFTH AVENUE FOOTWEAR PTE LTD</t>
  </si>
  <si>
    <t>27 UBI ROAD 4,5TH FLOOR</t>
  </si>
  <si>
    <t>FIFTH AVENUE FASHIONS BUILDING</t>
  </si>
  <si>
    <t>68462292 / 68468142</t>
  </si>
  <si>
    <t>F06082</t>
  </si>
  <si>
    <t>FORNET INTERNATIONAL PTE LTD</t>
  </si>
  <si>
    <t>NO.12 STREET 65</t>
  </si>
  <si>
    <t>F06083</t>
  </si>
  <si>
    <t>FSTOP PTE LTD</t>
  </si>
  <si>
    <t>6 JALAN PISANG</t>
  </si>
  <si>
    <t>SINGAPORE 199073</t>
  </si>
  <si>
    <t>F06084</t>
  </si>
  <si>
    <t>FST PROTECTION PTE LTD</t>
  </si>
  <si>
    <t>NO.8,ALJUNIED AVENUE 3</t>
  </si>
  <si>
    <t>OAKWELL BUILDING</t>
  </si>
  <si>
    <t>F06085</t>
  </si>
  <si>
    <t>FABRI-TECH COMPONENTS (S) PTE LTD</t>
  </si>
  <si>
    <t>BLOCK 1, ALEXANDRA DISTRIPARK #11-11/15</t>
  </si>
  <si>
    <t>PASIR ANJANG ROAD</t>
  </si>
  <si>
    <t>F06086</t>
  </si>
  <si>
    <t>FUJITSU PC ASIA PACIFIC PTE LTD</t>
  </si>
  <si>
    <t>#24-01/05 NOVENA SQUARE TOWER A</t>
  </si>
  <si>
    <t>SINGAPORE 307684</t>
  </si>
  <si>
    <t>MS JOYCE</t>
  </si>
  <si>
    <t>F06087</t>
  </si>
  <si>
    <t>OMNI PLASTICS PTE LTD</t>
  </si>
  <si>
    <t>39 TUAS BASIN LINK</t>
  </si>
  <si>
    <t>SINGAPORE 638772</t>
  </si>
  <si>
    <t>F06087-TH</t>
  </si>
  <si>
    <t>OMNI PLASTICS  (THAILAND) CO., LTD.</t>
  </si>
  <si>
    <t>64/65 EASTERN SEABOARD INDUSTRIAL ESTATE</t>
  </si>
  <si>
    <t>MOO 4, HIGHWAY 331, T. PLUAKDAENG</t>
  </si>
  <si>
    <t>+66 3865 6051-5 ext.154</t>
  </si>
  <si>
    <t>+66 3895 5500</t>
  </si>
  <si>
    <t>FINANCE DEPT-ACCOUNT PAYABLE</t>
  </si>
  <si>
    <t>F06088</t>
  </si>
  <si>
    <t>FUJIPLA ENGINEERING (S) PTE LTD</t>
  </si>
  <si>
    <t>23 SENOKO WAY</t>
  </si>
  <si>
    <t>SINGAPORE 758045</t>
  </si>
  <si>
    <t>F06089</t>
  </si>
  <si>
    <t>FASSLER GOURMET PTE LTD</t>
  </si>
  <si>
    <t>46 WOODLANDS TERRACE</t>
  </si>
  <si>
    <t>SINGAPORE 738459</t>
  </si>
  <si>
    <t>F06090</t>
  </si>
  <si>
    <t>FAMILY HEATH COM. PTE LTD</t>
  </si>
  <si>
    <t>101 THOMSON ROAD</t>
  </si>
  <si>
    <t>#01-82,UNITED SQUARE</t>
  </si>
  <si>
    <t>F06091</t>
  </si>
  <si>
    <t>FEDERAL EXPRESS</t>
  </si>
  <si>
    <t>BLOCK 1 #01-03 PASIR PANJANG ROAD</t>
  </si>
  <si>
    <t>ALEXANDRA DISTRIPARK</t>
  </si>
  <si>
    <t>F06091-CHANGI</t>
  </si>
  <si>
    <t>6 CHANGI SOUTH STREET 2</t>
  </si>
  <si>
    <t>SINGAPORE 486349</t>
  </si>
  <si>
    <t>MR.KATAMERAN</t>
  </si>
  <si>
    <t>F06092</t>
  </si>
  <si>
    <t>FEIFAH MADICAL MANUFACTURING PTE LTD</t>
  </si>
  <si>
    <t>BLK 13 TOA PAYOH LRONG 8</t>
  </si>
  <si>
    <t>#02-06 BRADDELL TECH</t>
  </si>
  <si>
    <t>F06093</t>
  </si>
  <si>
    <t>FIRSTRONICS COMPONENTS PTE LTD</t>
  </si>
  <si>
    <t>1020 TAI SENG AVENUE</t>
  </si>
  <si>
    <t>#04-3508</t>
  </si>
  <si>
    <t>F06094</t>
  </si>
  <si>
    <t>FONG YIT KAYA PTE LTD</t>
  </si>
  <si>
    <t>BLK V,#01-163</t>
  </si>
  <si>
    <t>PANDAN LOOP</t>
  </si>
  <si>
    <t>F06096</t>
  </si>
  <si>
    <t>FOUNDERS INDUSTRIES PTE LTD</t>
  </si>
  <si>
    <t>249 JALAN BOON LAY</t>
  </si>
  <si>
    <t>SINGAPORE 619523</t>
  </si>
  <si>
    <t>F06096-ST</t>
  </si>
  <si>
    <t>ST ENGINEERING LAND SYSTEMS LTD.</t>
  </si>
  <si>
    <t>5 PORTSDOWN ROAD</t>
  </si>
  <si>
    <t>SINGAPORE 139296</t>
  </si>
  <si>
    <t>MR MICHAEL   TEL: 66607515</t>
  </si>
  <si>
    <t>F06097</t>
  </si>
  <si>
    <t>FESTO PTE LTD</t>
  </si>
  <si>
    <t>6 KIAN TECK WAY</t>
  </si>
  <si>
    <t>SINGAPORE 628754</t>
  </si>
  <si>
    <t>62611026/62659276</t>
  </si>
  <si>
    <t>JAYAPAUL - FOR RSC INSPECTION</t>
  </si>
  <si>
    <t>F06098</t>
  </si>
  <si>
    <t>FAI TECHNOLOGY (SINGAPORE) PTE LTD</t>
  </si>
  <si>
    <t>16 AYER RAJAH CRESCENT</t>
  </si>
  <si>
    <t>TEMPCO TECHNOMINIUM #03-03</t>
  </si>
  <si>
    <t>F06099</t>
  </si>
  <si>
    <t>FOCUS NETWORK AGENCIE (S) PTE LTD</t>
  </si>
  <si>
    <t>NO 87 DEFU LANE 10 #02-01</t>
  </si>
  <si>
    <t>MEC TECHNOCENTRE</t>
  </si>
  <si>
    <t>F06100</t>
  </si>
  <si>
    <t>FULFLEX SINGAPORE PTE LTD</t>
  </si>
  <si>
    <t>36 TUAS AVE 8</t>
  </si>
  <si>
    <t>JURONG</t>
  </si>
  <si>
    <t>F06101</t>
  </si>
  <si>
    <t>FIXED PRICE WHOLESALES CENTRE</t>
  </si>
  <si>
    <t>112 EAST COAST ROAD</t>
  </si>
  <si>
    <t>KATONG MALL #B2-00</t>
  </si>
  <si>
    <t>F06102</t>
  </si>
  <si>
    <t>FOLIAGE INDUSTRIES PTE LTD</t>
  </si>
  <si>
    <t>10 UBI CRESCENT #03-06 UBI TECHPARK</t>
  </si>
  <si>
    <t>SINGAPORE 408564</t>
  </si>
  <si>
    <t>MR MICHAEL CHAN-98151275</t>
  </si>
  <si>
    <t>F06103</t>
  </si>
  <si>
    <t>FOAMTEC (SINGAPORE) PTE LTD</t>
  </si>
  <si>
    <t>6 SUNGEI KADUT CRESCENT</t>
  </si>
  <si>
    <t>SINGAPORE 728689</t>
  </si>
  <si>
    <t>F06104</t>
  </si>
  <si>
    <t>FISCHER MEDTECH PTE LTD</t>
  </si>
  <si>
    <t>NO.3 ANG MO KIO STREET 62</t>
  </si>
  <si>
    <t>#02-08  LINK@AMK</t>
  </si>
  <si>
    <t>F06105</t>
  </si>
  <si>
    <t>MEDIA GLOBAL MARKETING</t>
  </si>
  <si>
    <t>BLK 265 SERANGOON CENTRE DRIVE</t>
  </si>
  <si>
    <t>#02-275</t>
  </si>
  <si>
    <t>MR.RICHARD LIM  HP:92727117/FAX:67483827</t>
  </si>
  <si>
    <t>F06106</t>
  </si>
  <si>
    <t>FUJI TRADING (S) PTE LTD</t>
  </si>
  <si>
    <t>24 CHIA PING ROAD</t>
  </si>
  <si>
    <t>SINGAPORE 619976</t>
  </si>
  <si>
    <t>F06107</t>
  </si>
  <si>
    <t>FAIRMART INTERNATIONAL</t>
  </si>
  <si>
    <t>49 SUNGEI KADUT LOOP</t>
  </si>
  <si>
    <t>LEVEL 2</t>
  </si>
  <si>
    <t>F06108</t>
  </si>
  <si>
    <t>SAKURAYA FOODS PTE LTD</t>
  </si>
  <si>
    <t>154, WEST COAST ROAD</t>
  </si>
  <si>
    <t>#02-11 WEST COAST PLAZA</t>
  </si>
  <si>
    <t>F06109</t>
  </si>
  <si>
    <t>FAST-MAX (S) PTE LTD</t>
  </si>
  <si>
    <t>29 MANDAI ESTATE #05-07</t>
  </si>
  <si>
    <t>PRESTIGIO 1 @ INNOVATION PLACE</t>
  </si>
  <si>
    <t>63584434/65551818</t>
  </si>
  <si>
    <t>F06110</t>
  </si>
  <si>
    <t>FOODEDGE GOURMET PTE LTD</t>
  </si>
  <si>
    <t>26 WOODLANDS TERRACE</t>
  </si>
  <si>
    <t>63162797 / 62456975</t>
  </si>
  <si>
    <t>F06111</t>
  </si>
  <si>
    <t>F &amp; G FOOD PTE LTD</t>
  </si>
  <si>
    <t>#02-60/61</t>
  </si>
  <si>
    <t>MS JASMINE  HP: 93689934</t>
  </si>
  <si>
    <t>F06112</t>
  </si>
  <si>
    <t>FOUR LEAVES PTE LTD</t>
  </si>
  <si>
    <t>37, CHIN BEE CRESCENT</t>
  </si>
  <si>
    <t>SINGAPORE 619903</t>
  </si>
  <si>
    <t>F06113</t>
  </si>
  <si>
    <t>FCI CONNECTORS SINGAPORE PTE LTD</t>
  </si>
  <si>
    <t>NO. 6 GUL STREET 5</t>
  </si>
  <si>
    <t>SINGAPORE 629216</t>
  </si>
  <si>
    <t>F06114</t>
  </si>
  <si>
    <t>FINE SWISS FOODS PTE LTD</t>
  </si>
  <si>
    <t>348 JALAN BOON LAY</t>
  </si>
  <si>
    <t>SINGAPORE 619529</t>
  </si>
  <si>
    <t>F06115</t>
  </si>
  <si>
    <t>FREQUENCY INTEGRATED PTE LTD</t>
  </si>
  <si>
    <t>6 PAHANG STREET</t>
  </si>
  <si>
    <t>SINGAPORE 198607</t>
  </si>
  <si>
    <t>F06116</t>
  </si>
  <si>
    <t>FINEWIN INTERNATIONAL PTE LTD</t>
  </si>
  <si>
    <t>50 KALLANG PUDDING ROAD</t>
  </si>
  <si>
    <t>#07-08 GOLDEN WHEEL INDUSTRIAL BUILDING</t>
  </si>
  <si>
    <t>6741 4822</t>
  </si>
  <si>
    <t>6844 2223</t>
  </si>
  <si>
    <t>MS JOYCE TEL: 6741 4822  FAX: 6844 2223</t>
  </si>
  <si>
    <t>F06117</t>
  </si>
  <si>
    <t>FV INTEGRATED COMMUNICATIONS</t>
  </si>
  <si>
    <t>18 MANDAI ESTATE #02-09</t>
  </si>
  <si>
    <t>SINGAPORE 729910</t>
  </si>
  <si>
    <t>F06118</t>
  </si>
  <si>
    <t>FINISAR MALAYSIA SDN BHD</t>
  </si>
  <si>
    <t>PLOT 1 KINTA FREE INDUSTRIAL ZONE</t>
  </si>
  <si>
    <t>OFF JALAN TUNKU ABDUL RAHMAN</t>
  </si>
  <si>
    <t>05-2907800</t>
  </si>
  <si>
    <t>05-2918097</t>
  </si>
  <si>
    <t>MS ALICIA  WONG MEI LING - meiling.wong@finisar.co</t>
  </si>
  <si>
    <t>F06119</t>
  </si>
  <si>
    <t>FUZHUN PRECISION INDUSTRY (SHENZHEN) CO., LTD</t>
  </si>
  <si>
    <t>BLOCK B,SHANGYOUSONG INDUSTRY ZONE,</t>
  </si>
  <si>
    <t>LONGHUA TOWN,BAOAN DISTRICT,SHENZHEN CITY,</t>
  </si>
  <si>
    <t>0755-27708000-87441</t>
  </si>
  <si>
    <t>86-755-61121075</t>
  </si>
  <si>
    <t>F06120</t>
  </si>
  <si>
    <t>FOREVERGREEN (S) PTE LTD</t>
  </si>
  <si>
    <t>10 EUNOS 8</t>
  </si>
  <si>
    <t>#08-05A SINGAPORE POST CENTRE</t>
  </si>
  <si>
    <t>MS MEILIAN             FAX: 67440122/TEL:67440500</t>
  </si>
  <si>
    <t>F06121</t>
  </si>
  <si>
    <t>FLEXITRANS ENTERPRISE PTE LTD</t>
  </si>
  <si>
    <t>10C BENDEMEER ROAD</t>
  </si>
  <si>
    <t>#26-127</t>
  </si>
  <si>
    <t>MR GAN   HP:90080168</t>
  </si>
  <si>
    <t>F06122</t>
  </si>
  <si>
    <t>FUNCRAFTASIA PTE LTD</t>
  </si>
  <si>
    <t>#04-04 SHUN LI INDUSTRIAL PARK</t>
  </si>
  <si>
    <t>MR ALEX TAY TEL:68461301/FAX:68460761/HP:96220063</t>
  </si>
  <si>
    <t>F06123</t>
  </si>
  <si>
    <t>FAIR MART SUPERSTORE PUNGGOL</t>
  </si>
  <si>
    <t>BLK 196A PUNGGOL FIELD #01-519</t>
  </si>
  <si>
    <t>SINGAPORE 821196</t>
  </si>
  <si>
    <t>MS JUNE LEONG    TEL:63124186/FAX:63124189</t>
  </si>
  <si>
    <t>F06124</t>
  </si>
  <si>
    <t>FU ZHONG HUA (IMP &amp; EXP) PTE LTD</t>
  </si>
  <si>
    <t>#07-03 ENTERPRISE CENTRE</t>
  </si>
  <si>
    <t>MS. SANDY YEOW  T: 68722821  F: 68726513</t>
  </si>
  <si>
    <t>F06125</t>
  </si>
  <si>
    <t>FIRST MEDICAL CENTRE PTE LTD</t>
  </si>
  <si>
    <t>BLK 169 STIRLING ROAD</t>
  </si>
  <si>
    <t>#01-1165</t>
  </si>
  <si>
    <t>ATTN:MS.HELEN - FAX:64768533</t>
  </si>
  <si>
    <t>F06125-YISHUN</t>
  </si>
  <si>
    <t>FIRST MEDICAL CENTRE (YISHUN)</t>
  </si>
  <si>
    <t>BLK 110 YISHUN RING ROAD</t>
  </si>
  <si>
    <t>#01-399</t>
  </si>
  <si>
    <t>MS.JOAN   FAX: 67571490</t>
  </si>
  <si>
    <t>F06126</t>
  </si>
  <si>
    <t>FAR EASTRON (SINGAPORE) CO. PTE. LTD</t>
  </si>
  <si>
    <t>51 BUKIT BATOK CRESCENT #07-28</t>
  </si>
  <si>
    <t>UNITY CENTRE</t>
  </si>
  <si>
    <t>MR WILSON LIM - FAX: 67762342</t>
  </si>
  <si>
    <t>F06127</t>
  </si>
  <si>
    <t>FONG SHEN MOULD AND PRECISION ENGINEERING PTE LTD</t>
  </si>
  <si>
    <t>NO.12 LOYANG LANE</t>
  </si>
  <si>
    <t>SINGAPORE 508926</t>
  </si>
  <si>
    <t>ATTN:MR.A K TAN - FAX:65461878</t>
  </si>
  <si>
    <t>F06128</t>
  </si>
  <si>
    <t>FG WILSON ASIA PTE LTD</t>
  </si>
  <si>
    <t>27 BENOI SECTOR</t>
  </si>
  <si>
    <t>SINGAPORE 629859</t>
  </si>
  <si>
    <t>MS AMY ANG   FAX: 68983533</t>
  </si>
  <si>
    <t>F06129</t>
  </si>
  <si>
    <t>FAGERDALE WORLD FOAMS</t>
  </si>
  <si>
    <t>NO. 6 PENJURU</t>
  </si>
  <si>
    <t>SINGAPOER 609187</t>
  </si>
  <si>
    <t>MS CHRISTINE    TEL:63795000/FAX:62782133</t>
  </si>
  <si>
    <t>F06130</t>
  </si>
  <si>
    <t>FONG LEE METAL INDUSTRIAL PTE LTD</t>
  </si>
  <si>
    <t>127 PIONEER ROAD</t>
  </si>
  <si>
    <t>SINGAPORE 639594</t>
  </si>
  <si>
    <t>MS JULIET/TEL:68653606/FAX: 68617080</t>
  </si>
  <si>
    <t>F06131</t>
  </si>
  <si>
    <t>FEOSO (SINGAPORE)  PTE LTD</t>
  </si>
  <si>
    <t>#13-06 ORCHARD TOWERS</t>
  </si>
  <si>
    <t>MS MELISSA LEE    TEL:67321732/FAX:67322055</t>
  </si>
  <si>
    <t>F06132</t>
  </si>
  <si>
    <t>1ST BASE PTE LTD</t>
  </si>
  <si>
    <t>41 SCIENCE PARK ROAD #01-23</t>
  </si>
  <si>
    <t>THE GEMINI SINGAPORE SCIENCE PARK II</t>
  </si>
  <si>
    <t>MR LEE KOK CHOY - FAX:67757211, TEL:67757318</t>
  </si>
  <si>
    <t>F06133</t>
  </si>
  <si>
    <t>FUJI CRYSTAL MANUFACTORY LIMITED</t>
  </si>
  <si>
    <t>BLOCK A, 10/F1, A4-A5, MEI HING IND BLDG</t>
  </si>
  <si>
    <t>16-18 HING YIP STREET, KWUN TONG, KOWLOON,</t>
  </si>
  <si>
    <t>852-2344 0101</t>
  </si>
  <si>
    <t>852-2797 8939</t>
  </si>
  <si>
    <t>MS COBY TAM/ MS  SANDRA LIU</t>
  </si>
  <si>
    <t>F06134</t>
  </si>
  <si>
    <t>FLEXTRONICS DESIGN ASIA PTE LTD (136)</t>
  </si>
  <si>
    <t>RMZ MILLENNIA BUSINESS PARK, CAMPUS II, NO. 143,</t>
  </si>
  <si>
    <t>DR MGR ROAD, KANDANCHAVADI, CHENNAI</t>
  </si>
  <si>
    <t>F06135</t>
  </si>
  <si>
    <t>FLEXTRONICS INDUSTRIAL (ZHU HAI) CO LTD</t>
  </si>
  <si>
    <t>168 ZHU FENG ROAD,XIN QING SCIENCE</t>
  </si>
  <si>
    <t>&amp; TECHNOLOGY INDUSTRIAL PARK,</t>
  </si>
  <si>
    <t>F06136</t>
  </si>
  <si>
    <t>FPC COMPONENTS PTE LTD</t>
  </si>
  <si>
    <t>BLK 1023 YISHUN INDUSTRIAL PARK A</t>
  </si>
  <si>
    <t>#02-08/03-07</t>
  </si>
  <si>
    <t>MR STEWART OH    TEL:67536395/67591469FAX:67591476</t>
  </si>
  <si>
    <t>F06137</t>
  </si>
  <si>
    <t>FAGERDALA SINGAPORE PTE LTD</t>
  </si>
  <si>
    <t>NO 6 PENJURU LANE</t>
  </si>
  <si>
    <t>SINGAPORE 609187</t>
  </si>
  <si>
    <t>6262 3721</t>
  </si>
  <si>
    <t>MR PHILIP TAN/TEL: 6379 5007</t>
  </si>
  <si>
    <t>F06138</t>
  </si>
  <si>
    <t>FOUNDATION ASSOCIATES ENGINEERING PTE LTD</t>
  </si>
  <si>
    <t>5 TUAS AVENUE 1</t>
  </si>
  <si>
    <t>SINGAPORE 639490</t>
  </si>
  <si>
    <t>F06139</t>
  </si>
  <si>
    <t>FORBES REALTY NETWORK PTE LTD</t>
  </si>
  <si>
    <t>BLK 342 ANG MO KIO AVE 1</t>
  </si>
  <si>
    <t>#03-1561C</t>
  </si>
  <si>
    <t>6280 1116</t>
  </si>
  <si>
    <t>6280 1102</t>
  </si>
  <si>
    <t>MRS LIM   TEL:6280 1116   FAX:6280 1102</t>
  </si>
  <si>
    <t>F06140</t>
  </si>
  <si>
    <t>FAST LOGIC PTE LTD</t>
  </si>
  <si>
    <t>BLK 3 ANG MO KIO IND 2A</t>
  </si>
  <si>
    <t>#07-04 TECH I</t>
  </si>
  <si>
    <t>MS DEBBIES/TEL:6481 1978/FAX: 6484 1230</t>
  </si>
  <si>
    <t>F06141</t>
  </si>
  <si>
    <t>CRISPLANT SINGAPORE PTE LTD</t>
  </si>
  <si>
    <t>152 BEACH ROAD #12-02</t>
  </si>
  <si>
    <t>GATEWAY EAST SINGAPORE 189721</t>
  </si>
  <si>
    <t>MR KNUD JUST ANDERSEN    TEL:65463825/FAX:65461735</t>
  </si>
  <si>
    <t>F06142</t>
  </si>
  <si>
    <t>FUJI PRINTING CO LTD</t>
  </si>
  <si>
    <t>#07-43, LOBBY C</t>
  </si>
  <si>
    <t>MS TAEKO /SITI  FAX: 62960516</t>
  </si>
  <si>
    <t>F06143</t>
  </si>
  <si>
    <t>FORMUL8 PTE LTD</t>
  </si>
  <si>
    <t>1 SHENTON WAY</t>
  </si>
  <si>
    <t>#22-07/8/9</t>
  </si>
  <si>
    <t>6325 3368</t>
  </si>
  <si>
    <t>6222 2161</t>
  </si>
  <si>
    <t>RACHEL YANG  HP:9839 0361   Fx:6222 2161</t>
  </si>
  <si>
    <t>F06144</t>
  </si>
  <si>
    <t>FAITH ACTS CONSULTANCY</t>
  </si>
  <si>
    <t>BLK 718</t>
  </si>
  <si>
    <t>BEDOK RESERVOIR ROAD #03-4618</t>
  </si>
  <si>
    <t>MS BERNIE ANGELA TAN   HP:97619572</t>
  </si>
  <si>
    <t>F06145</t>
  </si>
  <si>
    <t>FIELDCREST ENTERPRISE</t>
  </si>
  <si>
    <t>NO 1 CLEMENTI  LOOP #03-05</t>
  </si>
  <si>
    <t>CLEMENTI WEST LOGISPARK</t>
  </si>
  <si>
    <t>6738 3286</t>
  </si>
  <si>
    <t>6297 2593</t>
  </si>
  <si>
    <t>MR DAVID TEO   FAX:6297 2593  HP: 97911721</t>
  </si>
  <si>
    <t>F06146</t>
  </si>
  <si>
    <t>CHANGI AIRPORT TERMINAL 2</t>
  </si>
  <si>
    <t>P.O. BOX 1064</t>
  </si>
  <si>
    <t>MR EDY         HP:98797911/FAX:65451194</t>
  </si>
  <si>
    <t>F06147</t>
  </si>
  <si>
    <t>FAREASTFLORA.COM PTE LTD</t>
  </si>
  <si>
    <t>565 THOMSON ROAD</t>
  </si>
  <si>
    <t>SINGAPORE 298184</t>
  </si>
  <si>
    <t>A/C PAYABLE  FAX: 63550620  MS AILEE KWA</t>
  </si>
  <si>
    <t>F06148</t>
  </si>
  <si>
    <t>FONDAQUIP PTE LTD</t>
  </si>
  <si>
    <t>194 PANDAN LOOP #06-30</t>
  </si>
  <si>
    <t>PANTECH IND COMPLEX</t>
  </si>
  <si>
    <t>MS ALICE/TEL: 68737737/FAX:68737747</t>
  </si>
  <si>
    <t>F06149</t>
  </si>
  <si>
    <t>FARTECH ENGINEERING PTE LTD</t>
  </si>
  <si>
    <t>BLK 1022 TAI SENG AVE</t>
  </si>
  <si>
    <t>#05-3522, TAI SENG INDUSTRIAL ESTATE</t>
  </si>
  <si>
    <t>MR SOH CHIN HONG/TEL:62800742/FAX:62800745</t>
  </si>
  <si>
    <t>F06150</t>
  </si>
  <si>
    <t>FLEXTRONICS INTL. KFT.</t>
  </si>
  <si>
    <t>SHARED SERVICE CENTRE_486</t>
  </si>
  <si>
    <t>BUDAPEST H-1183</t>
  </si>
  <si>
    <t>F06151</t>
  </si>
  <si>
    <t>HONG FU JIN PRECISION INDUSTRY (SHENZHEN) CO.,LTD.</t>
  </si>
  <si>
    <t>10TH YOUSONG INDUSTRIAL DISTRICT,LONGHUA</t>
  </si>
  <si>
    <t>BAOAN,SHENZHEN CITY,GUANGDONG PROVINCE,</t>
  </si>
  <si>
    <t>86-755-28129188</t>
  </si>
  <si>
    <t>F06152</t>
  </si>
  <si>
    <t>FOTRONICS ELECTRONICS PTE LTD</t>
  </si>
  <si>
    <t>5, TUAS AVE 12</t>
  </si>
  <si>
    <t>SINGAPORE 639025</t>
  </si>
  <si>
    <t>6862 6781</t>
  </si>
  <si>
    <t>6862 3390</t>
  </si>
  <si>
    <t>MS KAH MEEI</t>
  </si>
  <si>
    <t>F06153</t>
  </si>
  <si>
    <t>FRESHENING INDUSTRIES PTE LTD</t>
  </si>
  <si>
    <t>4 LOYANG LINK</t>
  </si>
  <si>
    <t>SINGAPORE 508895</t>
  </si>
  <si>
    <t>6546 6000</t>
  </si>
  <si>
    <t>6546 6090</t>
  </si>
  <si>
    <t>MS PHOEBE ER</t>
  </si>
  <si>
    <t>F06154</t>
  </si>
  <si>
    <t>FORINDO PTE LTD</t>
  </si>
  <si>
    <t>13, KAKI BUKIT CRESCENT</t>
  </si>
  <si>
    <t>KAKI BUKIT TECHPARK 1</t>
  </si>
  <si>
    <t>MS FEBRI YANG/TEL:67408225/FAX:68420821</t>
  </si>
  <si>
    <t>F06155</t>
  </si>
  <si>
    <t>FUNAN WENG HOLDING PTE LTD</t>
  </si>
  <si>
    <t>BLK 480, TOA PAYOH LOR 6</t>
  </si>
  <si>
    <t>#B1-01</t>
  </si>
  <si>
    <t>MR SAI TOM KHAM/HP:83453795</t>
  </si>
  <si>
    <t>F06156</t>
  </si>
  <si>
    <t>FUTURE ENTERPRISES PTE LTD</t>
  </si>
  <si>
    <t>101 GEYLANG LORONG.23</t>
  </si>
  <si>
    <t>#05-03/04, PROSPER HOUSE</t>
  </si>
  <si>
    <t>MS YIT PUAI KUEN/TEL:6622 6933/FAX: 6744 8977</t>
  </si>
  <si>
    <t>F06157</t>
  </si>
  <si>
    <t>FAISAL JASSIM TRADING CO. (L.L.C.)</t>
  </si>
  <si>
    <t>P O BOX 1871,DUBAI,</t>
  </si>
  <si>
    <t>UNITED ARAB EMIRATES</t>
  </si>
  <si>
    <t>ARUN THOMAS</t>
  </si>
  <si>
    <t>F06158</t>
  </si>
  <si>
    <t>FLEXI COMPONENTS S/B</t>
  </si>
  <si>
    <t>LOT 3857, JALAN RIANG UTAMA,</t>
  </si>
  <si>
    <t>TAMAN GEMBIRA,81100 JOHOR BAHRU</t>
  </si>
  <si>
    <t>07-3353830</t>
  </si>
  <si>
    <t>07-3352499</t>
  </si>
  <si>
    <t>CONNIE TAN EXT:115</t>
  </si>
  <si>
    <t>F06159</t>
  </si>
  <si>
    <t>FREY</t>
  </si>
  <si>
    <t>BLK 861 JURONG WEST STREET 81</t>
  </si>
  <si>
    <t>#04-614</t>
  </si>
  <si>
    <t>MR JEFFREY TAN/HP: 97428759</t>
  </si>
  <si>
    <t>F06160</t>
  </si>
  <si>
    <t>HYETECH TECHNOLOGY</t>
  </si>
  <si>
    <t>#04-01D</t>
  </si>
  <si>
    <t>MS KATRINE LEE/62989166/HP:90254994</t>
  </si>
  <si>
    <t>F06161</t>
  </si>
  <si>
    <t>FORTIS HEALTHCARE SINGAPORE PTE LTD</t>
  </si>
  <si>
    <t>302 ORCHARD ROAD, #18-02/03</t>
  </si>
  <si>
    <t>TONG BUILIDING</t>
  </si>
  <si>
    <t>6671 1555</t>
  </si>
  <si>
    <t>6671 1554</t>
  </si>
  <si>
    <t>F06162</t>
  </si>
  <si>
    <t>FREIGHT LINKS EXPRESS ARCHIVERS PTE LTD</t>
  </si>
  <si>
    <t>30 TUAS AVE 10</t>
  </si>
  <si>
    <t>#03-00</t>
  </si>
  <si>
    <t>MR WILLIAM TANG/TEL: 66653773/HP: 82280952</t>
  </si>
  <si>
    <t>F06163</t>
  </si>
  <si>
    <t>FLOBAL (ASIA) PTE LTD</t>
  </si>
  <si>
    <t>#08-136</t>
  </si>
  <si>
    <t>MS REINA OKADA/TEL:67625123/FAX:67931120</t>
  </si>
  <si>
    <t>F06164</t>
  </si>
  <si>
    <t>FUNG &amp; GOH PHARMACEUTICAL PRODUCTS PTE LTD</t>
  </si>
  <si>
    <t>65, UPPER PAYA LEBAR ROAD</t>
  </si>
  <si>
    <t>#03-01 GUANG MING INDUSTRIAL BUILDING</t>
  </si>
  <si>
    <t>MS JUNE NG/TEL: 62818229/FAX: 62871093</t>
  </si>
  <si>
    <t>F06165</t>
  </si>
  <si>
    <t>FORTIS MARINE SOLUTIONS PTE LTD</t>
  </si>
  <si>
    <t>3, CHANGI NORTH STREET 2</t>
  </si>
  <si>
    <t>#03-01A LOGISTECH BUILDING</t>
  </si>
  <si>
    <t>MR DAMIAN CHUA/T: 63404188/HP:91451484/F:65465472</t>
  </si>
  <si>
    <t>F06166</t>
  </si>
  <si>
    <t>LOH BROTHERS FOOD &amp; NOODLE MANUFACTURER</t>
  </si>
  <si>
    <t>BLK 3017, BEDOK NORTH ST.5 #02-06,</t>
  </si>
  <si>
    <t>GOURMET EAST KITCHEN</t>
  </si>
  <si>
    <t>64814230/64462145</t>
  </si>
  <si>
    <t>F06167</t>
  </si>
  <si>
    <t>FIDA INTERNATIONAL (S) PTE LTD</t>
  </si>
  <si>
    <t>BLK 16 KALLANG PLACE #06-02</t>
  </si>
  <si>
    <t>MS SIA MEI FEN/TEL: 63570668/FAX:63570669</t>
  </si>
  <si>
    <t>F06168</t>
  </si>
  <si>
    <t>FORMACH ASIA PTE LTD</t>
  </si>
  <si>
    <t>7030 ANG MO KIO AVE 5,</t>
  </si>
  <si>
    <t>NORTHSTAR @AMK #02-16</t>
  </si>
  <si>
    <t>MS AGNES KHOO   TEL: 6854 0514     FAX: 6753 5622</t>
  </si>
  <si>
    <t>F06169</t>
  </si>
  <si>
    <t>FORGE LAB PTE LTD</t>
  </si>
  <si>
    <t>15 YISHUN INDUSTRIAL STREET 1, #03-20</t>
  </si>
  <si>
    <t>WIN 5 BUILDING</t>
  </si>
  <si>
    <t>6452 5153</t>
  </si>
  <si>
    <t>6452 4403</t>
  </si>
  <si>
    <t>F06170</t>
  </si>
  <si>
    <t>FOREFRONT MEDICAL TECHNOLOGY (PTE) LTD</t>
  </si>
  <si>
    <t>35, JOO KOON CIRCLE, 04 FLOOR</t>
  </si>
  <si>
    <t>SINGAPORE 629110</t>
  </si>
  <si>
    <t>6349 3888</t>
  </si>
  <si>
    <t>6862 3833</t>
  </si>
  <si>
    <t>MR HO SWEE CHEAP/TEL: 63493888/EXT: 827</t>
  </si>
  <si>
    <t>FOREFRONT MEDICAL TECHNOLOGY (JIANGSU) CO., LTD</t>
  </si>
  <si>
    <t>NO. 8 CHANG YANG ROAD,</t>
  </si>
  <si>
    <t>WUJIN ECONOMY DEVELOPMENT ZONE</t>
  </si>
  <si>
    <t>+86-519 8333 8999-8820</t>
  </si>
  <si>
    <t>+86-519 8806 3251</t>
  </si>
  <si>
    <t>F06171</t>
  </si>
  <si>
    <t>FIRE TERMINATOR INTERNATIONAL PTE LTD</t>
  </si>
  <si>
    <t>BLK 3015, UBI ROAD 1</t>
  </si>
  <si>
    <t>#04-266</t>
  </si>
  <si>
    <t>MR JUDAH JAY/T:67484396/HP:96724914/F:68360120</t>
  </si>
  <si>
    <t>F06172</t>
  </si>
  <si>
    <t>FITTERLAB ENGINEERING PTE LTD</t>
  </si>
  <si>
    <t>SINGAPORE 537071</t>
  </si>
  <si>
    <t>MR JIMMY WONG HP: 94564199</t>
  </si>
  <si>
    <t>F06173</t>
  </si>
  <si>
    <t>FONTEK INTERNATIONAL LTD</t>
  </si>
  <si>
    <t>HUANAN INDUSTRIAL PARK,LIAOBU,</t>
  </si>
  <si>
    <t>DONGGUAN,GUANGDONG,P.R.C</t>
  </si>
  <si>
    <t>86-769-83039779</t>
  </si>
  <si>
    <t>86-769-83221603</t>
  </si>
  <si>
    <t>F06174</t>
  </si>
  <si>
    <t>FLY DESIGN STUDIO</t>
  </si>
  <si>
    <t>139A LORONG 1A TOA PAYOH</t>
  </si>
  <si>
    <t>#32-44</t>
  </si>
  <si>
    <t>MR ROYCE ANG/HP: 92301014</t>
  </si>
  <si>
    <t>F06175</t>
  </si>
  <si>
    <t>FABERS DESIGN &amp; PRINTERS PTE LTD</t>
  </si>
  <si>
    <t>MS HUI JING 67430248</t>
  </si>
  <si>
    <t>F06176</t>
  </si>
  <si>
    <t>FITCHRATINGS</t>
  </si>
  <si>
    <t>6 TEMASEK BOULEVARD,</t>
  </si>
  <si>
    <t>SUNTEC TOWER FOUR #35-05</t>
  </si>
  <si>
    <t>6796 7202</t>
  </si>
  <si>
    <t>MISS MARIE YEO</t>
  </si>
  <si>
    <t>F06177</t>
  </si>
  <si>
    <t>FALCON SYSTEM ENGINEERING (S) PTE LTD</t>
  </si>
  <si>
    <t>14, WOODLANDS WALK</t>
  </si>
  <si>
    <t>SINGAPORE 738394</t>
  </si>
  <si>
    <t>MS GWEN PHOO/T: 67574350/HP: 91722069/F:64841202</t>
  </si>
  <si>
    <t>F06178</t>
  </si>
  <si>
    <t>FUJI SMBE TECHNOLOGY PTE LTD</t>
  </si>
  <si>
    <t>NO.15 SENOKO AVENUE</t>
  </si>
  <si>
    <t>SINGAPORE 758305</t>
  </si>
  <si>
    <t>+65 6756 0988</t>
  </si>
  <si>
    <t>+65 6756 6097</t>
  </si>
  <si>
    <t>KENT CHIA ENG KIAN HP:+65 9747 2207</t>
  </si>
  <si>
    <t>F06179</t>
  </si>
  <si>
    <t>FAESOL PTE LTD</t>
  </si>
  <si>
    <t>17 CHIN BEE CRESCENT, #02-18</t>
  </si>
  <si>
    <t>MR LIM YE SEN/TEL: 68983698/HP:92954039</t>
  </si>
  <si>
    <t>FULL-MASK TECHNOLOGIES PTE LTD</t>
  </si>
  <si>
    <t>BLK 1003, #03-1513</t>
  </si>
  <si>
    <t>TOA PAYOH INDUSTRIAL PARK</t>
  </si>
  <si>
    <t>65 6258 0243</t>
  </si>
  <si>
    <t>65 6354 1814</t>
  </si>
  <si>
    <t>Kelvin Ong  9735 2101</t>
  </si>
  <si>
    <t>F06181</t>
  </si>
  <si>
    <t>FAR LEE PTE LTD</t>
  </si>
  <si>
    <t>39 WOODLANDS CLOSE</t>
  </si>
  <si>
    <t>#07-05  MEGA@ WOODLANDS</t>
  </si>
  <si>
    <t>64841075/62566235</t>
  </si>
  <si>
    <t>MS ANGELA LOW/TEL: 62566235/FAX: 67540408</t>
  </si>
  <si>
    <t>F06182</t>
  </si>
  <si>
    <t>GREENRIDGE SECONDARY SCHOOL</t>
  </si>
  <si>
    <t>31 GANGSA ROAD,</t>
  </si>
  <si>
    <t>SINGAPORE 678972</t>
  </si>
  <si>
    <t>MISS LYNE HON 67691491 EXT106</t>
  </si>
  <si>
    <t>FISCHER TECH (THAILAND) CO., LTD</t>
  </si>
  <si>
    <t>109/519-520 MOO 7</t>
  </si>
  <si>
    <t>T.KLONGSONG, A.KLONGHUANG</t>
  </si>
  <si>
    <t>(66)-2-90160115X112</t>
  </si>
  <si>
    <t>(66)-2-9016016</t>
  </si>
  <si>
    <t>MISS THIPPHAWN BOONSUK/HP:(66) 86 758 0453</t>
  </si>
  <si>
    <t>F06184</t>
  </si>
  <si>
    <t>FLINTEC TRANSDUCERS (PVT) LTD</t>
  </si>
  <si>
    <t>SPUR ROAD 02, PHASE I, K.E.P.Z</t>
  </si>
  <si>
    <t>KATUNAYAKE, 11420</t>
  </si>
  <si>
    <t>+94 11 4837700</t>
  </si>
  <si>
    <t>+94 11 2252142</t>
  </si>
  <si>
    <t>NITHYA FERNANDO/TEL:+94-11-4837700</t>
  </si>
  <si>
    <t>F06185</t>
  </si>
  <si>
    <t>FAMILY JUSTICE COURTS</t>
  </si>
  <si>
    <t>3 HAVELOCK SQUARE</t>
  </si>
  <si>
    <t>SINGAPORE 059725</t>
  </si>
  <si>
    <t>MS LYDIA TEO/TEL: 6702 5629</t>
  </si>
  <si>
    <t>F06186</t>
  </si>
  <si>
    <t>FOXCONN PCEBG-IPPD</t>
  </si>
  <si>
    <t>F06187</t>
  </si>
  <si>
    <t>FONG TECHNOLOGY SERVICES PTE LTD</t>
  </si>
  <si>
    <t>60 KAKI BUKIT PLACE #03-02</t>
  </si>
  <si>
    <t>EUNOS TECHPARK 2</t>
  </si>
  <si>
    <t>F06188</t>
  </si>
  <si>
    <t>FUJI ELECTRIC (MALAYSIA) SDN BHD</t>
  </si>
  <si>
    <t>LOT NO 4&amp;5, INDUSTRIAL ZONE PHASE 1,</t>
  </si>
  <si>
    <t>KULIM HI-TECH INDUSTRIAL PARK</t>
  </si>
  <si>
    <t>F06189</t>
  </si>
  <si>
    <t>FISHER SCIENTIFIC PTE LTD</t>
  </si>
  <si>
    <t>BLK 33, MARSILING INDUSTRIAL ESTATE ROAD 3</t>
  </si>
  <si>
    <t>#07-06</t>
  </si>
  <si>
    <t>6873 6006</t>
  </si>
  <si>
    <t>6873 5005</t>
  </si>
  <si>
    <t>FINANCE DEPT/ACCOUNT PAYABLE</t>
  </si>
  <si>
    <t>F06190</t>
  </si>
  <si>
    <t>FOREFRONT MEDICAL INVESTMENT PTE LTD</t>
  </si>
  <si>
    <t>35 JOO KOON CIRCLE,</t>
  </si>
  <si>
    <t>F06191</t>
  </si>
  <si>
    <t>FUCHS LUBRICANTS PTE LTD</t>
  </si>
  <si>
    <t>13A TECHPARK CRERSCENT</t>
  </si>
  <si>
    <t>FUTAIHUA PRECISION INDUSTRY (WEIHAI) CO.LTD</t>
  </si>
  <si>
    <t>JINZHOU ROAD 29#, WEIHAI HI-TECH</t>
  </si>
  <si>
    <t>IDZ SHANDONG PROVINCE 264209, CHINA.</t>
  </si>
  <si>
    <t>G07002</t>
  </si>
  <si>
    <t>GIM HIN LEE(PTE) LTD</t>
  </si>
  <si>
    <t>171 KAMPONG AMPAT #03-08</t>
  </si>
  <si>
    <t>KA FOODLINK</t>
  </si>
  <si>
    <t>G07003</t>
  </si>
  <si>
    <t>GOLDEN CITY COLOUR PRINTING CO PTE LTD</t>
  </si>
  <si>
    <t>NO.63 UBI AVENUE 1 #03-08</t>
  </si>
  <si>
    <t>BOUSTED HOUSE</t>
  </si>
  <si>
    <t>G07031</t>
  </si>
  <si>
    <t>GILLETTE SEA PTE LTD</t>
  </si>
  <si>
    <t>BLK 750D CHAI CHEE ROAD #3-06</t>
  </si>
  <si>
    <t>CHAI CHEE INDUSTRIAL PARK</t>
  </si>
  <si>
    <t>62703800/64453332</t>
  </si>
  <si>
    <t>G07041</t>
  </si>
  <si>
    <t>GENERAL ELECTRIC (USA) CONTROLS PTE LTD</t>
  </si>
  <si>
    <t>10 LOK YANG WAY</t>
  </si>
  <si>
    <t>SINGAPORE 628631</t>
  </si>
  <si>
    <t>GES (SINGAPORE) PTE LTD</t>
  </si>
  <si>
    <t>28 MARSILING LANE</t>
  </si>
  <si>
    <t>SINGAPORE 739152</t>
  </si>
  <si>
    <t>6732 9898</t>
  </si>
  <si>
    <t>6365 6178/6368 7617 -</t>
  </si>
  <si>
    <t>ACCOUNTS PAYABLE - MS HO YIN YIN</t>
  </si>
  <si>
    <t>POEA</t>
  </si>
  <si>
    <t>GES MANUFACTURING SERVICES (M) SDN BHD</t>
  </si>
  <si>
    <t>6365 6178 / 6368 7617 -</t>
  </si>
  <si>
    <t>G07047</t>
  </si>
  <si>
    <t>THOMSON AUDIO KULIM SDN BHD</t>
  </si>
  <si>
    <t>KULIM INDUSTRIAL ESTATE</t>
  </si>
  <si>
    <t>09000 KULIM,KEDAH</t>
  </si>
  <si>
    <t>04-4892322</t>
  </si>
  <si>
    <t>04-4891919/1199</t>
  </si>
  <si>
    <t>G07051</t>
  </si>
  <si>
    <t>GREAT MALAYSIA TEXTILE MFG CO PTE LTD</t>
  </si>
  <si>
    <t>NO 6,#07-01/02</t>
  </si>
  <si>
    <t>COMMONWEALTH LANE</t>
  </si>
  <si>
    <t>G07057</t>
  </si>
  <si>
    <t>GICIAN NOVELTIES PTE LTD</t>
  </si>
  <si>
    <t>G07068</t>
  </si>
  <si>
    <t>GRAPHIC ELECTRONICS PTE LTD</t>
  </si>
  <si>
    <t>G07069</t>
  </si>
  <si>
    <t>SINGAPORE GENERAL HOSPITAL PTE LTD</t>
  </si>
  <si>
    <t>BLOCK 4 OUTRAM ROAD LEVEL 1</t>
  </si>
  <si>
    <t>SINGAPORE 169608</t>
  </si>
  <si>
    <t>G07070</t>
  </si>
  <si>
    <t>GOLDTRON TELECOMMUNICATIONS PTE LTD</t>
  </si>
  <si>
    <t>53 UBI ROAD 1</t>
  </si>
  <si>
    <t>SINGAPORE 408698</t>
  </si>
  <si>
    <t>GLAXO WELLCOME MANUFACTURING PTE LTD</t>
  </si>
  <si>
    <t>NO.1 PIONEER SECTOR 1, JURONG</t>
  </si>
  <si>
    <t>SINGAPORE 628413</t>
  </si>
  <si>
    <t>FINANCE DEPARTMENT  TEL:68612111, FAX: 68621165</t>
  </si>
  <si>
    <t>GIVAUDAN SINGAPORE PTE LTD</t>
  </si>
  <si>
    <t>NO.1 WOODLANDS AVENUE 8</t>
  </si>
  <si>
    <t>SINGAPORE 738972</t>
  </si>
  <si>
    <t>FINANCE DEPT MS ANN-67519635</t>
  </si>
  <si>
    <t>G07076-M</t>
  </si>
  <si>
    <t>GIVAUDAN FLAVOURS &amp; FRAGRANCES MALAYSIA SDN.BHD.</t>
  </si>
  <si>
    <t>NO.121, JALAN USAHA 10,</t>
  </si>
  <si>
    <t>KAWASAN PERINDUSTRIAN AYER KEROH</t>
  </si>
  <si>
    <t>G07076-SHANGHAI</t>
  </si>
  <si>
    <t>GIVAUDAN FLAVOURS (SHANGHAI) LTD</t>
  </si>
  <si>
    <t>NO.668 JING YE ROAD</t>
  </si>
  <si>
    <t>JIN QIAO EXPORT AREA,PU DONG NEW AREA</t>
  </si>
  <si>
    <t>+86(0)21 28937670</t>
  </si>
  <si>
    <t>+86(0)21 58380571</t>
  </si>
  <si>
    <t>ACCOUNTS PAYABLE DEPT</t>
  </si>
  <si>
    <t>G07077</t>
  </si>
  <si>
    <t>SUNNINGDALE PRECISON INDUSTRIES LTD</t>
  </si>
  <si>
    <t>18 JOO KOON CIRCLE</t>
  </si>
  <si>
    <t>SINGAPORE 629019</t>
  </si>
  <si>
    <t>6862 0460</t>
  </si>
  <si>
    <t>ACCOUNTS PAYABLE        FAX : 68411492</t>
  </si>
  <si>
    <t>G07079</t>
  </si>
  <si>
    <t>GRM (SINGAPORE) PTE LTD</t>
  </si>
  <si>
    <t>G07081</t>
  </si>
  <si>
    <t>TSC CHEMICALS (S) PTE LTD</t>
  </si>
  <si>
    <t>38A HILLVIEW TERRACE</t>
  </si>
  <si>
    <t>SINGAPORE 669262</t>
  </si>
  <si>
    <t>G07082</t>
  </si>
  <si>
    <t>GROUND &amp; SHARP METAL STAMPING PTE LTD</t>
  </si>
  <si>
    <t>BLOCK 20 WOODLANDS LINK</t>
  </si>
  <si>
    <t>#08-28</t>
  </si>
  <si>
    <t>G07083</t>
  </si>
  <si>
    <t>GROUPING BATAM EXPRESS PTE LTD</t>
  </si>
  <si>
    <t>128 PRINSEP STREET #02-01</t>
  </si>
  <si>
    <t>SIN THAI HIN BUILDING</t>
  </si>
  <si>
    <t>G07085</t>
  </si>
  <si>
    <t>GOLDTRON MAG,EDIA PTE LTD</t>
  </si>
  <si>
    <t>NO. 5 LOYANG WAY</t>
  </si>
  <si>
    <t>SINGAPORE 508720</t>
  </si>
  <si>
    <t>G07090</t>
  </si>
  <si>
    <t>ACT MANUFACTURING (S) PTE LTD</t>
  </si>
  <si>
    <t>NO. 1 KAKI BUKIT VIEW</t>
  </si>
  <si>
    <t>#05-20/22 TECHVIEW</t>
  </si>
  <si>
    <t>G07090-T</t>
  </si>
  <si>
    <t>ACT MANUFACTURING(THAILAND) PUBLIC COMPANY LIMITED</t>
  </si>
  <si>
    <t>BANLANE,BANG PA-IN</t>
  </si>
  <si>
    <t>G07091</t>
  </si>
  <si>
    <t>GP BATTERY MARKETING (S) PTE LTD</t>
  </si>
  <si>
    <t>97 PIONEER ROAD</t>
  </si>
  <si>
    <t>SINGAPORE 639579</t>
  </si>
  <si>
    <t>G07092</t>
  </si>
  <si>
    <t>GATEWAY (M) SDN BHD</t>
  </si>
  <si>
    <t>NO.1 JALAN TTC 32</t>
  </si>
  <si>
    <t>TAMAN TECHNOLOGY CHENG CHENG</t>
  </si>
  <si>
    <t>06-3362000</t>
  </si>
  <si>
    <t>06-3345020</t>
  </si>
  <si>
    <t>G07093</t>
  </si>
  <si>
    <t>GEOLOGISTICS PTE LTD</t>
  </si>
  <si>
    <t>10 CHANGI SOUTH LANE</t>
  </si>
  <si>
    <t>#05-00 OSSIA BUILDING</t>
  </si>
  <si>
    <t>G07094</t>
  </si>
  <si>
    <t>GENERAL CD PTE LTD</t>
  </si>
  <si>
    <t>625 LORONG 4</t>
  </si>
  <si>
    <t>TOA PAYOH GENMAG BUILDING</t>
  </si>
  <si>
    <t>G07095</t>
  </si>
  <si>
    <t>GOLD KILI TRADING ENTERPRISE (S) PTE LTD</t>
  </si>
  <si>
    <t>BLK 7 MARSILING INDUSTRIAL ESTATE</t>
  </si>
  <si>
    <t>ROAD 4 #01-1</t>
  </si>
  <si>
    <t>G07096</t>
  </si>
  <si>
    <t>G07097</t>
  </si>
  <si>
    <t>GOVERNMENT OF SINGAPORE INVESTMENT CORPORATION PTE</t>
  </si>
  <si>
    <t>168 ROBINSON RD</t>
  </si>
  <si>
    <t>#37-01 CAPITAL TOWER</t>
  </si>
  <si>
    <t>68898751 / 883</t>
  </si>
  <si>
    <t>G07099</t>
  </si>
  <si>
    <t>G-CAP YV PTE LTD</t>
  </si>
  <si>
    <t>126 JOO SENG RD #03-07</t>
  </si>
  <si>
    <t>GOLD PINE IND BLDG</t>
  </si>
  <si>
    <t>G07100</t>
  </si>
  <si>
    <t>GOH CHEE SENG PRESERVED DRIED GOODS</t>
  </si>
  <si>
    <t>BLK 180 BENCOOLEN STREET</t>
  </si>
  <si>
    <t>#01-14 THE BENCOOLEN</t>
  </si>
  <si>
    <t>6336 4522</t>
  </si>
  <si>
    <t>6837 2055</t>
  </si>
  <si>
    <t>G07101</t>
  </si>
  <si>
    <t>GUARAV WORLD IMPEX</t>
  </si>
  <si>
    <t>552,MANDAKINI ENCLAVE,</t>
  </si>
  <si>
    <t>NEW DELHI 110019</t>
  </si>
  <si>
    <t>G07102</t>
  </si>
  <si>
    <t>GI GEORGE INDUSTRIES</t>
  </si>
  <si>
    <t>4116 WHITESIDE STREET</t>
  </si>
  <si>
    <t>LOS ANGELES</t>
  </si>
  <si>
    <t>G07103</t>
  </si>
  <si>
    <t>GIESECKE &amp; DEVRIENT ASIA PTE LTD</t>
  </si>
  <si>
    <t>123 GENTING LANE #04-01</t>
  </si>
  <si>
    <t>YENOM INDUSTRIAL BUILDING</t>
  </si>
  <si>
    <t>G07104</t>
  </si>
  <si>
    <t>GIKEN SAKATA (S) LIMITED</t>
  </si>
  <si>
    <t>NO 7 SECOND CHIN BEE ROAD</t>
  </si>
  <si>
    <t>SINGAPORE 618774</t>
  </si>
  <si>
    <t>6259 9133/ 6354 6661</t>
  </si>
  <si>
    <t>6259 9822/ 6258 7756</t>
  </si>
  <si>
    <t>GETECH AUTOMATION PTE LTD</t>
  </si>
  <si>
    <t>201 WOODLANDS AVE 9,</t>
  </si>
  <si>
    <t>#05-50 SPECTRUM 2,</t>
  </si>
  <si>
    <t>67560770/67571022</t>
  </si>
  <si>
    <t>FOO TEL: 67569721  MR JIMMY  67569753</t>
  </si>
  <si>
    <t>G07106</t>
  </si>
  <si>
    <t>GAINSWELL TRADING PTE LTD</t>
  </si>
  <si>
    <t>BLK 531 UPPER CROSS STREET</t>
  </si>
  <si>
    <t>#03-08, HONG LIM COMPLEX</t>
  </si>
  <si>
    <t>G07106-MEI GUO GINSE</t>
  </si>
  <si>
    <t>MEI GUO GINSENG (S) PTE LTD</t>
  </si>
  <si>
    <t>64-66 SMITH STREET</t>
  </si>
  <si>
    <t>SINGAPORE 058964</t>
  </si>
  <si>
    <t>MR TAN CHEE HAO</t>
  </si>
  <si>
    <t>G07107</t>
  </si>
  <si>
    <t>KCH GROUP SINGAPORE PTE LTD</t>
  </si>
  <si>
    <t>3 TUAS AVENUE 14</t>
  </si>
  <si>
    <t>SINGAPORE 638950</t>
  </si>
  <si>
    <t>G07108</t>
  </si>
  <si>
    <t>GOLDEN PEACOCK CO PTE LTD</t>
  </si>
  <si>
    <t>BLK 56 MARINE TERRACE</t>
  </si>
  <si>
    <t>#01-261</t>
  </si>
  <si>
    <t>G07109</t>
  </si>
  <si>
    <t>GOLDBELL WEIGH - SYSTEM PTE LTD</t>
  </si>
  <si>
    <t>BLK 9 KALLANG PLACE #01-01</t>
  </si>
  <si>
    <t>KALLANG BASIN INDUSTRIAL PARK</t>
  </si>
  <si>
    <t>G07110</t>
  </si>
  <si>
    <t>GLOBALWARE SOLUTIONS (SINGAPORE) PTE LTD</t>
  </si>
  <si>
    <t>#07-07</t>
  </si>
  <si>
    <t>6546 9877</t>
  </si>
  <si>
    <t>6546 9159</t>
  </si>
  <si>
    <t>G07111</t>
  </si>
  <si>
    <t>GOLDEN BRIDGE FOODS MANUFACTURING PTE LTD</t>
  </si>
  <si>
    <t>30 SENOKO SOUTH ROAD</t>
  </si>
  <si>
    <t>SINGAPORE 758088</t>
  </si>
  <si>
    <t>67583761/67583524</t>
  </si>
  <si>
    <t>G07112</t>
  </si>
  <si>
    <t>G PLACE GRAPHIC PTE LTD</t>
  </si>
  <si>
    <t>BLOCK 1092, LOWER DELTA ROAD #02-01,</t>
  </si>
  <si>
    <t>TIONG BAHRU INDUSTRIAL ESTATE</t>
  </si>
  <si>
    <t>G07113</t>
  </si>
  <si>
    <t>GN PACKAGING INDUSTRIES PTE LTD</t>
  </si>
  <si>
    <t>4 TUAS AVE 3</t>
  </si>
  <si>
    <t>SINGAPORE 639404</t>
  </si>
  <si>
    <t>68614744/68624164</t>
  </si>
  <si>
    <t>G07114</t>
  </si>
  <si>
    <t>GLENDALE ELECTRONIC COMPONENTS PTE LTD</t>
  </si>
  <si>
    <t>621 ALJUNIED ROAD #05-01 LIPO BUILDING</t>
  </si>
  <si>
    <t>SINGAPORE 389384</t>
  </si>
  <si>
    <t>6744 1927</t>
  </si>
  <si>
    <t>G07115</t>
  </si>
  <si>
    <t>GLOBAL SUPPLY (S) PTE LTD</t>
  </si>
  <si>
    <t>NO. 27 GRANGE RD #03-02</t>
  </si>
  <si>
    <t>GRANGE TOWER</t>
  </si>
  <si>
    <t>6100 1060</t>
  </si>
  <si>
    <t>6100 1070</t>
  </si>
  <si>
    <t>MR DAMIAN LIM - HP:9223 5022</t>
  </si>
  <si>
    <t>G07116</t>
  </si>
  <si>
    <t>GLASSWORKS ENTERPRISE PTE LTD</t>
  </si>
  <si>
    <t>1 GENTING LINK #04-05</t>
  </si>
  <si>
    <t>PERFECT INDUSTRIAL BUILDING</t>
  </si>
  <si>
    <t>MS THAZIN/MS MELINDA TAN  FAX: 68448149</t>
  </si>
  <si>
    <t>G07117</t>
  </si>
  <si>
    <t>GCS MARKETING</t>
  </si>
  <si>
    <t>375 BEDOK ROAD CHANGI COMPLEX</t>
  </si>
  <si>
    <t>SINGAPORE 469551</t>
  </si>
  <si>
    <t>MR ROBIN GOH      FAX: 64436312</t>
  </si>
  <si>
    <t>G07118</t>
  </si>
  <si>
    <t>GP MARKETING SUPER SILK SYSTEM</t>
  </si>
  <si>
    <t>METAL HOUSE #07-01</t>
  </si>
  <si>
    <t>MR GARY LOM - 90090409 PLS CALL B4 DELIVERY</t>
  </si>
  <si>
    <t>G07119</t>
  </si>
  <si>
    <t>GALVAN SYSTEMS PTE LTD</t>
  </si>
  <si>
    <t>NO.2 CORPORATION ROAD,</t>
  </si>
  <si>
    <t>#06-12 CORPORATION PLACE</t>
  </si>
  <si>
    <t>MR TANG SOO YEOW TEL : 62660032   FAX :  62660203</t>
  </si>
  <si>
    <t>G07120</t>
  </si>
  <si>
    <t>GENERATION EQUIPMENT AND ELECTRONICS PTE LTD</t>
  </si>
  <si>
    <t>61 KAKI BUKIT AVENUE 1 #02-38</t>
  </si>
  <si>
    <t>MS LIM    F:63831818   T:63821818</t>
  </si>
  <si>
    <t>G07121</t>
  </si>
  <si>
    <t>GRAMOPHONE MULTIMEDIA PTE LTD</t>
  </si>
  <si>
    <t>2 HANDY ROAD</t>
  </si>
  <si>
    <t>#01-21/22/23 THE CATHAY</t>
  </si>
  <si>
    <t>MR KAMARU  FAX: 6296 3722  HP:92737266</t>
  </si>
  <si>
    <t>G07122</t>
  </si>
  <si>
    <t>MOMENTIVE PERFORMANCE MATERIALS ASIA PACIFIC P/L</t>
  </si>
  <si>
    <t>3A INTERNATIONAL BUSINESS PARK</t>
  </si>
  <si>
    <t>#08-18 ICON@IBP</t>
  </si>
  <si>
    <t>6496 2121</t>
  </si>
  <si>
    <t>6496 2122</t>
  </si>
  <si>
    <t>MS EVE CHEW/TEL: 64962133</t>
  </si>
  <si>
    <t>G07123</t>
  </si>
  <si>
    <t>GETRONICS (S) PTE LTD</t>
  </si>
  <si>
    <t>10, UBI CRESCENT, #03-78</t>
  </si>
  <si>
    <t>UBI TECHPARK(LOBBY D)</t>
  </si>
  <si>
    <t>MS ANGIE/TEL: 6741 7388/FAX: 6741 3889</t>
  </si>
  <si>
    <t>G07124</t>
  </si>
  <si>
    <t>GUO HONG &amp; CO PTE LTD</t>
  </si>
  <si>
    <t>19 MANDAI ESTATE</t>
  </si>
  <si>
    <t>MR PHILIPS  LAM /HP:91090208</t>
  </si>
  <si>
    <t>G07125</t>
  </si>
  <si>
    <t>GLOBAL HARVEST PRECISION PTE LTD</t>
  </si>
  <si>
    <t>BLK,28F, PENJURU CLOSE, #01-07</t>
  </si>
  <si>
    <t>JURONG, SINGAPORE 609134</t>
  </si>
  <si>
    <t>MS SAFIA /TEL:62681911/FAX:62683206</t>
  </si>
  <si>
    <t>G07126</t>
  </si>
  <si>
    <t>GREENPAC (S) PTE LTD</t>
  </si>
  <si>
    <t>NO 8 PANDAN CRESCENT</t>
  </si>
  <si>
    <t>#01-01 UNITED TECH PARK</t>
  </si>
  <si>
    <t>MS.KRISTIN CHU - 65678636  FAX:65678636</t>
  </si>
  <si>
    <t>G07127</t>
  </si>
  <si>
    <t>GOURMET CELLAR SINGAPORE</t>
  </si>
  <si>
    <t>34 WATTEN RISE</t>
  </si>
  <si>
    <t>SINGAPORE 287337</t>
  </si>
  <si>
    <t>MS NG POH CHOO  TEL:67382202/FAX:67389092</t>
  </si>
  <si>
    <t>G07128</t>
  </si>
  <si>
    <t>ATTN:MR.BERNARD LIM - FAX:62442720</t>
  </si>
  <si>
    <t>G07129</t>
  </si>
  <si>
    <t>GLOBAL JEWELLERS &amp; GOLDSMITH PTE LTD</t>
  </si>
  <si>
    <t>62 UPPER CROSS STREET</t>
  </si>
  <si>
    <t>#04-02 SINGAPORE 058353</t>
  </si>
  <si>
    <t>MISS EILEEN   TEL:65321088/FAX:65383937</t>
  </si>
  <si>
    <t>G07130</t>
  </si>
  <si>
    <t>GRAPHICS CONNECTION PTE LTD</t>
  </si>
  <si>
    <t>BLK 11 KALLANG PLACE</t>
  </si>
  <si>
    <t>#06-05/04</t>
  </si>
  <si>
    <t>6299 3992</t>
  </si>
  <si>
    <t>6299 3456</t>
  </si>
  <si>
    <t>ATTN:MR.THOMAS WONG - FAX:6299 3456</t>
  </si>
  <si>
    <t>G07131</t>
  </si>
  <si>
    <t>APEX PHARMASIA MARKETING PTE LTD</t>
  </si>
  <si>
    <t>178 PAYA LEBAR ROAD</t>
  </si>
  <si>
    <t>#03-01 SINGAPORE 409030</t>
  </si>
  <si>
    <t>MS LOH    TEL:67413803/67415400       FAX:68417526</t>
  </si>
  <si>
    <t>G07132</t>
  </si>
  <si>
    <t>GRACEZONE MARKETING PTE LTD</t>
  </si>
  <si>
    <t>BLK 3016 BEDOK NORTH AVENUE 4,</t>
  </si>
  <si>
    <t>#06-18 EASTECH,</t>
  </si>
  <si>
    <t>MS LENA SEAH/  TEL:64442409/FAX:62460590</t>
  </si>
  <si>
    <t>G07133</t>
  </si>
  <si>
    <t>GREEN HOUSE PHARM (S) PTE LTD</t>
  </si>
  <si>
    <t>BLK 664B #08-232</t>
  </si>
  <si>
    <t>JURONG WEST STREET 64</t>
  </si>
  <si>
    <t>MR U KYAW WIN</t>
  </si>
  <si>
    <t>G07134</t>
  </si>
  <si>
    <t>GIN LIT TAILOR</t>
  </si>
  <si>
    <t>NO. 137 BLK 9</t>
  </si>
  <si>
    <t>TELOK BLANGAH CRESCENT</t>
  </si>
  <si>
    <t>MR YEUNG CHUNG KONG       TEL:62701344</t>
  </si>
  <si>
    <t>G07135</t>
  </si>
  <si>
    <t>GE-SHEN PLASTIC (M) SDN BHD</t>
  </si>
  <si>
    <t>NO.11 JALAN RIANG 23, TAMAN GEMBIRA</t>
  </si>
  <si>
    <t>81200 JOHOR BAHRU, JOHOR</t>
  </si>
  <si>
    <t>07-3357788/5196</t>
  </si>
  <si>
    <t>07-3357799</t>
  </si>
  <si>
    <t>MS S K NG - FINANCE MGR. (ACCOUNTS DEPARTMENT)</t>
  </si>
  <si>
    <t>G07136</t>
  </si>
  <si>
    <t>GLEN ENTERPRISE</t>
  </si>
  <si>
    <t>SINGAPORE 328196</t>
  </si>
  <si>
    <t>MS LIZA    TEL:62969939/FAX:62964038</t>
  </si>
  <si>
    <t>G07137</t>
  </si>
  <si>
    <t>G K HARDWARE &amp; HOUSEHOLD TRADING</t>
  </si>
  <si>
    <t>BLK 279 BISHAN ST 24</t>
  </si>
  <si>
    <t>#01-42</t>
  </si>
  <si>
    <t>MR DANNY GOH   TEL:64521143</t>
  </si>
  <si>
    <t>G07137-HOUGANG</t>
  </si>
  <si>
    <t>BLK 810 HOUGANG CENTRAL</t>
  </si>
  <si>
    <t>#01-214</t>
  </si>
  <si>
    <t>G07138</t>
  </si>
  <si>
    <t>GLASS POINT CONSTRUCTION PTE LTD</t>
  </si>
  <si>
    <t>NO. 167 UBI AVENUE 4</t>
  </si>
  <si>
    <t>PAN MALAYAN WAREHOUSE</t>
  </si>
  <si>
    <t>MS MAY    TEL:62861386/FAX:62860289</t>
  </si>
  <si>
    <t>G07139</t>
  </si>
  <si>
    <t>GREEN CROSS PTE LTD</t>
  </si>
  <si>
    <t>63 HILLVIEW AVE</t>
  </si>
  <si>
    <t>#07-06 LAM SOON INDUSTRIAL BUILDING</t>
  </si>
  <si>
    <t>MS CAROL    TEL:67630388/FAX:67634676</t>
  </si>
  <si>
    <t>G07140</t>
  </si>
  <si>
    <t>GAN TECK KAR INVESTMENTS PTE LTD</t>
  </si>
  <si>
    <t>159 SIN MING ROAD</t>
  </si>
  <si>
    <t>MS.ANG HUI CHENG   HP:9382 9038</t>
  </si>
  <si>
    <t>G07141</t>
  </si>
  <si>
    <t>GIORDANO ORIGINALS (S) PTE LTD</t>
  </si>
  <si>
    <t>110 PAYA LEBAR ROAD</t>
  </si>
  <si>
    <t>SINGAPORE WAREHOUSE #02-03/07</t>
  </si>
  <si>
    <t>MS DOROTHY    TEL:65137200/FAX:67490460</t>
  </si>
  <si>
    <t>G07142</t>
  </si>
  <si>
    <t>GUAN CHUAN CHAN MEDICAL HALL</t>
  </si>
  <si>
    <t>BLK 1A WOODLANDS CENTRAL ROAD</t>
  </si>
  <si>
    <t>#01-70</t>
  </si>
  <si>
    <t>MR KEN WONG      TEL:62693805/FAX:62693805</t>
  </si>
  <si>
    <t>G07143</t>
  </si>
  <si>
    <t>GREEN-TECH EGG INDUSTRIAL PTE. LTD</t>
  </si>
  <si>
    <t>3 TUAS BAY WALK</t>
  </si>
  <si>
    <t>SINGAPORE 637754</t>
  </si>
  <si>
    <t>MR ONG TEEK CHAY    TEL:68630332/FAX:68630323</t>
  </si>
  <si>
    <t>G07144</t>
  </si>
  <si>
    <t>GAN &amp; BENG ELECTRONICS PTE LTD</t>
  </si>
  <si>
    <t>5 LORONG BAKAR BATU</t>
  </si>
  <si>
    <t>MACPHERSON INDUSTRIAL COMPLEX #02-01</t>
  </si>
  <si>
    <t>MS ZURAIDAH   TEL:62970235/FAX:62932368</t>
  </si>
  <si>
    <t>G07145</t>
  </si>
  <si>
    <t>G' SOFT TRADING</t>
  </si>
  <si>
    <t>BLK 12 LOR BAKAR BATU</t>
  </si>
  <si>
    <t>#07-04</t>
  </si>
  <si>
    <t>MS IVY LAI     TEL:67460304/FAX:67466568</t>
  </si>
  <si>
    <t>G07146</t>
  </si>
  <si>
    <t>GOLDEN CHAMP PTE LTD</t>
  </si>
  <si>
    <t>153 PASIR PANJANG ROAD</t>
  </si>
  <si>
    <t>#01-20 PASIR PANJANG DISTRIPARK</t>
  </si>
  <si>
    <t>MS HELEN POH  FAX: 62782022</t>
  </si>
  <si>
    <t>G07147</t>
  </si>
  <si>
    <t>GUAN ANN CHAN GINSENG SUPPLIER</t>
  </si>
  <si>
    <t>BLK 632 ANG MO KIO AVE 4</t>
  </si>
  <si>
    <t>#01-954</t>
  </si>
  <si>
    <t>MS ONG    TEL:64582924</t>
  </si>
  <si>
    <t>G07148</t>
  </si>
  <si>
    <t>GLOBAL FAIRS &amp; ASSOCIATES PTE LTD</t>
  </si>
  <si>
    <t>25 TAGORE LANE</t>
  </si>
  <si>
    <t>#02-08/8 SINGAPORE GODDOWN</t>
  </si>
  <si>
    <t>MR  EDWYN NIO/T:6734 9528/H:96728088/F:6732 9296</t>
  </si>
  <si>
    <t>G07149</t>
  </si>
  <si>
    <t>GLORY GLOBAL SOLUTIONS(SINGAPORE) PTE.LTD</t>
  </si>
  <si>
    <t>78 SHENTON WAY</t>
  </si>
  <si>
    <t>#27-02/03</t>
  </si>
  <si>
    <t>MR JEFFREY NG/TEL:68370013/FAX::68372803</t>
  </si>
  <si>
    <t>G07150</t>
  </si>
  <si>
    <t>GOODRICH GLOBAL PTE LTD</t>
  </si>
  <si>
    <t>8 CHANGI SOUTH LANE</t>
  </si>
  <si>
    <t>#05-01 GOODRICH BUILDING</t>
  </si>
  <si>
    <t>6787 8787</t>
  </si>
  <si>
    <t>6788 7733</t>
  </si>
  <si>
    <t>G07151</t>
  </si>
  <si>
    <t>GL EQUIPMENT (S) PTE LTD</t>
  </si>
  <si>
    <t>315 OUTRAM ROAD</t>
  </si>
  <si>
    <t>#12-07 TAN BOON LIAT BUILDING</t>
  </si>
  <si>
    <t>6226 5100</t>
  </si>
  <si>
    <t>6226 5300</t>
  </si>
  <si>
    <t>MR GEORGE LIM    TEL:6226 5100/FAX:6226 5300</t>
  </si>
  <si>
    <t>G07152</t>
  </si>
  <si>
    <t>GOLDEN DEVELOPMENT PTE LTD</t>
  </si>
  <si>
    <t>5 ANTHONY ROAD</t>
  </si>
  <si>
    <t>SINGAPORE 229954</t>
  </si>
  <si>
    <t>MS SEOW YEN NEE  T:64288270/F:65367033/HP:96264293</t>
  </si>
  <si>
    <t>G07153</t>
  </si>
  <si>
    <t>GARDENIA FOODS (S) PTE LTD</t>
  </si>
  <si>
    <t>224 PANDAN LOOP</t>
  </si>
  <si>
    <t>SINGAPORE 128411</t>
  </si>
  <si>
    <t>MS ANG THONG HWEE    TEL:67785666/FAX:67779453</t>
  </si>
  <si>
    <t>G07154</t>
  </si>
  <si>
    <t>GUAN HUAT LIP KEE MINIMART</t>
  </si>
  <si>
    <t>BLK 230 PASIR RIS ST 21</t>
  </si>
  <si>
    <t>#01-044</t>
  </si>
  <si>
    <t>MR ONG HUI BIN    TEL:65848739/FAX:65428209</t>
  </si>
  <si>
    <t>G07155</t>
  </si>
  <si>
    <t>GREEN VALLEY FARMS PTE LTD</t>
  </si>
  <si>
    <t>NO. 1 BAH SOON PAH ROAD</t>
  </si>
  <si>
    <t>SINGAPORE 769959</t>
  </si>
  <si>
    <t>MS CLEDY    TEL:67540689/FAX:67546770</t>
  </si>
  <si>
    <t>G07156</t>
  </si>
  <si>
    <t>GREEN TAG PTE LTD</t>
  </si>
  <si>
    <t>BLK 154 ANG MO KIO AVE 5</t>
  </si>
  <si>
    <t>#08-3100</t>
  </si>
  <si>
    <t>MR MIKE SOH     HP:92701974</t>
  </si>
  <si>
    <t>G07157</t>
  </si>
  <si>
    <t>GLOCOM MARKETING PTE LTD</t>
  </si>
  <si>
    <t>67 AYER RAJAH CRESCENT #04-09</t>
  </si>
  <si>
    <t>MR PETER CHIM</t>
  </si>
  <si>
    <t>G07158</t>
  </si>
  <si>
    <t>GLORRITECH TRADING PTE LTD</t>
  </si>
  <si>
    <t>NO.7 TOH GUAN ROAD EAST</t>
  </si>
  <si>
    <t>#04-03 ALPHA INDUSTRIAL BUILDING</t>
  </si>
  <si>
    <t>MS JANE LEE/TEL:68966793/HP: 94881597/FAX:68966937</t>
  </si>
  <si>
    <t>G07159</t>
  </si>
  <si>
    <t>GT&amp;T ENGINEERING PTE LTD</t>
  </si>
  <si>
    <t>#04-00 ECON BUILDING,</t>
  </si>
  <si>
    <t>SINGAPORE 569084</t>
  </si>
  <si>
    <t>ROCHE SINGAPORE TECHNICAL OPERATIONS PTE LTD</t>
  </si>
  <si>
    <t>10 TUAS BAY LINK,</t>
  </si>
  <si>
    <t>SINGAPORE 637394</t>
  </si>
  <si>
    <t>6579 1052</t>
  </si>
  <si>
    <t>FINANCE DEPT - ACCOUNTS PAYABLE</t>
  </si>
  <si>
    <t>G07161</t>
  </si>
  <si>
    <t>GLOBAL MOULD MANUFACTURING PTE LTD</t>
  </si>
  <si>
    <t>BLK 5012 TECHPLACE 2 ,</t>
  </si>
  <si>
    <t>#01-04/05 ANG MO KIO AVE 5 ,</t>
  </si>
  <si>
    <t>G07162</t>
  </si>
  <si>
    <t>GEK POH VILLE CC</t>
  </si>
  <si>
    <t>1 JURONG WEST STREET 74</t>
  </si>
  <si>
    <t>SINGAPORE 649149</t>
  </si>
  <si>
    <t>MISS NG XIU YING/TEL: 6792 2750/FAX:6792 2748</t>
  </si>
  <si>
    <t>G07163</t>
  </si>
  <si>
    <t>GREEN STAR PRODUCTS (S) PTE LTD</t>
  </si>
  <si>
    <t>531 YISHUN INDUSTRIAL PARK A</t>
  </si>
  <si>
    <t>SINGAPORE 768739</t>
  </si>
  <si>
    <t>MS BERNICE   FAX: 67526316</t>
  </si>
  <si>
    <t>G07164</t>
  </si>
  <si>
    <t>GREEN ORCHARD PTE LTD</t>
  </si>
  <si>
    <t>BLK 9002,TAMPINES ST 93,#04-58</t>
  </si>
  <si>
    <t>SINGAPORE 528836</t>
  </si>
  <si>
    <t>6383 1287</t>
  </si>
  <si>
    <t>6383 1866</t>
  </si>
  <si>
    <t>G07165</t>
  </si>
  <si>
    <t>GRANDEYE LIMITED</t>
  </si>
  <si>
    <t>6 HUXLEY ROAD</t>
  </si>
  <si>
    <t>SURREY RESEARCH PARK</t>
  </si>
  <si>
    <t>S,RAVI</t>
  </si>
  <si>
    <t>G07166</t>
  </si>
  <si>
    <t>GRID COMMUNICATION PTE LTD</t>
  </si>
  <si>
    <t>1  LORONG 2  TOA PAYOH  #03-01</t>
  </si>
  <si>
    <t>YELLOW PAGES BUILDING</t>
  </si>
  <si>
    <t>G07167</t>
  </si>
  <si>
    <t>GALLEN SPORTS</t>
  </si>
  <si>
    <t>29, HILLVIEW TERRACE</t>
  </si>
  <si>
    <t>#02-04/05 HILLVIEW WAREHOUSE</t>
  </si>
  <si>
    <t>MS APRIL KOH/TEL:63458963/FAX:63458738</t>
  </si>
  <si>
    <t>G07168</t>
  </si>
  <si>
    <t>GHL FOODS PTE LTD</t>
  </si>
  <si>
    <t>16 CHIN BEE AVE GHL BUILDING</t>
  </si>
  <si>
    <t>SINGAPORE 619939</t>
  </si>
  <si>
    <t>MR KANG HAK LEONG  97339118 kanghl@ganhuplee.com</t>
  </si>
  <si>
    <t>G07169</t>
  </si>
  <si>
    <t>GEOMETRA INTERNATIONAL PTE LTD</t>
  </si>
  <si>
    <t>71, UBI CRESCENT #02-10</t>
  </si>
  <si>
    <t>EXCALIBUR CENTRE</t>
  </si>
  <si>
    <t>MS SERENE TAN/TEL: 67437262/FAX:67461941</t>
  </si>
  <si>
    <t>G07170</t>
  </si>
  <si>
    <t>GEODIS SINGAPORE PTE LTD</t>
  </si>
  <si>
    <t>PAYA LEBAR SQUARE</t>
  </si>
  <si>
    <t>60 PAYA LEBAR ROAD, #09-38</t>
  </si>
  <si>
    <t>+65 66780 7575</t>
  </si>
  <si>
    <t>MR KELVIN YAP</t>
  </si>
  <si>
    <t>G07171</t>
  </si>
  <si>
    <t>GC TECHNOLOGIES PTE LTD</t>
  </si>
  <si>
    <t>100 JALAN SULTAN, #08-05 SULTAN PLAZA,</t>
  </si>
  <si>
    <t>SINGAPORE 199001</t>
  </si>
  <si>
    <t>6292 8355</t>
  </si>
  <si>
    <t>6293 4239</t>
  </si>
  <si>
    <t>G07172</t>
  </si>
  <si>
    <t>GLIDER TECHNOLOGY PTY LTD</t>
  </si>
  <si>
    <t>SUITE 10, 7 NARABANG WAY</t>
  </si>
  <si>
    <t>BELROSE, NSW, 2085</t>
  </si>
  <si>
    <t>+612 9986 3588</t>
  </si>
  <si>
    <t>MS CECILIA SUN</t>
  </si>
  <si>
    <t>G07173</t>
  </si>
  <si>
    <t>GLOBIC STATIONERIES AND PRINTING</t>
  </si>
  <si>
    <t>1, ROCHOR CANAL ROAD. #03-29</t>
  </si>
  <si>
    <t>MR GOLDWIN NEOH/T:63346449/HP:91085763/F:63346450</t>
  </si>
  <si>
    <t>G07174</t>
  </si>
  <si>
    <t>GRANTON SINGAPORE PTE LTD</t>
  </si>
  <si>
    <t>36C HONG KONG ST</t>
  </si>
  <si>
    <t>SINGAPORE 059675</t>
  </si>
  <si>
    <t>6536 6877</t>
  </si>
  <si>
    <t>6775 0405</t>
  </si>
  <si>
    <t>MS SHERLIN SU  H/P:9321 6734</t>
  </si>
  <si>
    <t>G07175</t>
  </si>
  <si>
    <t>GLAXOSMITHKLINE BIOLOGICALS</t>
  </si>
  <si>
    <t>10 TUAS SOUTH AVENUE 8</t>
  </si>
  <si>
    <t>SINGAPORE 637421</t>
  </si>
  <si>
    <t>G07176</t>
  </si>
  <si>
    <t>GRANTECH PTE LTD</t>
  </si>
  <si>
    <t>629A ALJUNIED ROAD</t>
  </si>
  <si>
    <t>#04-17 CITITECH INDUSTRIAL BUILDING</t>
  </si>
  <si>
    <t>MS HUANG MEI FENG/TEL:68485124/FAX:67471303</t>
  </si>
  <si>
    <t>G07177</t>
  </si>
  <si>
    <t>GAO JI FOOD (S) PTE LTD</t>
  </si>
  <si>
    <t>192 PANDAN LOOP</t>
  </si>
  <si>
    <t>#06-01 PANTECH BUSINESS HUB</t>
  </si>
  <si>
    <t>MS LAU WAI SEEN</t>
  </si>
  <si>
    <t>G07178</t>
  </si>
  <si>
    <t>GEORGE NEO</t>
  </si>
  <si>
    <t>MR GEORGE NEO/HP:98197838</t>
  </si>
  <si>
    <t>G07179</t>
  </si>
  <si>
    <t>GULL ASIA (S) PTE LTD</t>
  </si>
  <si>
    <t>43 EAN KIAM PLACE</t>
  </si>
  <si>
    <t>SINAGPORE 429128</t>
  </si>
  <si>
    <t>MS CASS ONG/HP:93859266/83488481/T/F:65362688</t>
  </si>
  <si>
    <t>GREYSTONE DATA SERVICES INC.,</t>
  </si>
  <si>
    <t>1250 W.SOUTHLAKE BLVD.</t>
  </si>
  <si>
    <t>SOUTHLAKE TX 76092</t>
  </si>
  <si>
    <t>+84 8 7291473</t>
  </si>
  <si>
    <t>+84 8 7291708</t>
  </si>
  <si>
    <t>MRS MIAO LAN LEE   TEL: 510-661-6793</t>
  </si>
  <si>
    <t>G07180-WD</t>
  </si>
  <si>
    <t>MS MIAO LAN LEE   TEL: 510-661-6793</t>
  </si>
  <si>
    <t>G07181</t>
  </si>
  <si>
    <t>GOODTECH AUTOMATION SERVICES PTE LTD</t>
  </si>
  <si>
    <t>BLK 3015 UBI ROAD 1</t>
  </si>
  <si>
    <t>#02-238</t>
  </si>
  <si>
    <t>MR DIXON LIM/TEL:65478368</t>
  </si>
  <si>
    <t>G07182</t>
  </si>
  <si>
    <t>D-OCEAN TESTING &amp; INSPECTION PTE LTD</t>
  </si>
  <si>
    <t>1, BUKIT BATOK CRESCENT,#05-45</t>
  </si>
  <si>
    <t>WCEGA PLAZA</t>
  </si>
  <si>
    <t>MS SITI/TEL: 65151518/FAX: 65151513</t>
  </si>
  <si>
    <t>G07183</t>
  </si>
  <si>
    <t>DRAMA BOX</t>
  </si>
  <si>
    <t>14 TRENGGANU STREET</t>
  </si>
  <si>
    <t>SINGAPORE 058468</t>
  </si>
  <si>
    <t>GENE W.TAN</t>
  </si>
  <si>
    <t>G07184</t>
  </si>
  <si>
    <t>GLOBAL YELLOW PAGES LIMITED</t>
  </si>
  <si>
    <t>NO. 1 LORONG 2 TOA PAYOH</t>
  </si>
  <si>
    <t>MS VERA HO/TEL:63511912/HP: 97807410/F:63553888</t>
  </si>
  <si>
    <t>G07185</t>
  </si>
  <si>
    <t>GOH JOO HIN PTE LTD</t>
  </si>
  <si>
    <t>2 LINK ROAD, SINGAPORE 619024</t>
  </si>
  <si>
    <t>I.T./CONSUMER PRODUCTS DIVISION</t>
  </si>
  <si>
    <t>G07186</t>
  </si>
  <si>
    <t>GENERIC POWER PTE LTD</t>
  </si>
  <si>
    <t>BLOCK 5004 ANG MO KIO AVE 5 #03-12</t>
  </si>
  <si>
    <t>TECHPLACE II</t>
  </si>
  <si>
    <t>G07187</t>
  </si>
  <si>
    <t>GAVAN KR PRODUCTS PTE LTD</t>
  </si>
  <si>
    <t>50 TUAS AVE 11,#02-34 TUAS LOT</t>
  </si>
  <si>
    <t>SINGAPORE 639107</t>
  </si>
  <si>
    <t>MR VINCENT CHIA T: 63693515 HP: 98760656</t>
  </si>
  <si>
    <t>G07188</t>
  </si>
  <si>
    <t>GIVE BACK PTE LTD</t>
  </si>
  <si>
    <t>6 BATTERY ROAD</t>
  </si>
  <si>
    <t>LEVEL 42</t>
  </si>
  <si>
    <t>MR MITCHELL NOBLE/TEL:6232 2786</t>
  </si>
  <si>
    <t>G07189</t>
  </si>
  <si>
    <t>Gene  W .Tan &lt;gene@undr.sg&gt;</t>
  </si>
  <si>
    <t>G07190</t>
  </si>
  <si>
    <t>GS TECHNOLOGY PTE LTD</t>
  </si>
  <si>
    <t>5012 ANG MO KIO AVE 5</t>
  </si>
  <si>
    <t>#05-05 TECHPLACE II</t>
  </si>
  <si>
    <t>MR ANDY T: 64832920 HP: 91526409</t>
  </si>
  <si>
    <t>G07191</t>
  </si>
  <si>
    <t>GLITTER GLAM PTE LTD</t>
  </si>
  <si>
    <t>1, UBI VIEW #01-18</t>
  </si>
  <si>
    <t>MS PHOEBE GAN/TEL: 6744 1155</t>
  </si>
  <si>
    <t>G07192</t>
  </si>
  <si>
    <t>GOSWIFF LTD</t>
  </si>
  <si>
    <t>BLK 211 HENDERSON ROAD #07-01</t>
  </si>
  <si>
    <t>SINGAPORE 159552</t>
  </si>
  <si>
    <t>MS REBECCA LEE HP: 97280579</t>
  </si>
  <si>
    <t>G07193</t>
  </si>
  <si>
    <t>GENIKI SHIPPING PTE LTD</t>
  </si>
  <si>
    <t>33 UBI AVENUE 3</t>
  </si>
  <si>
    <t>#06-11 VERTEX TOWER B</t>
  </si>
  <si>
    <t>MS NG LIE HUA/TEL: 6327 1788/FAX: 6327 1588</t>
  </si>
  <si>
    <t>G07194</t>
  </si>
  <si>
    <t>GENERASIA LIMITED</t>
  </si>
  <si>
    <t>POMO, 1 SELEGIE ROAD</t>
  </si>
  <si>
    <t>#05-01/02</t>
  </si>
  <si>
    <t>MR BENJAMIN CHEE/HP: 9108 3944</t>
  </si>
  <si>
    <t>G07195</t>
  </si>
  <si>
    <t>GINHE TRADING PTE LTD</t>
  </si>
  <si>
    <t>NO. 1 BUKIT BATOK CRESCENT #06-27</t>
  </si>
  <si>
    <t>WGEGA PLAZA</t>
  </si>
  <si>
    <t>MR STEVEN WONG/HP: 97323581</t>
  </si>
  <si>
    <t>G07196</t>
  </si>
  <si>
    <t>GREEN RAVEN PTE LTD</t>
  </si>
  <si>
    <t>+65 9011 0161</t>
  </si>
  <si>
    <t>ALAN NG +65 9011 0161</t>
  </si>
  <si>
    <t>G07197</t>
  </si>
  <si>
    <t>GLOBSTAT TECHNOLOGIES PTE LTD</t>
  </si>
  <si>
    <t>BLOCK 3016 BEDOK NORTH AVENUE 4, #08-02</t>
  </si>
  <si>
    <t>EASTECH SINGAPORE 489947</t>
  </si>
  <si>
    <t>65 62460392</t>
  </si>
  <si>
    <t>65 62462374</t>
  </si>
  <si>
    <t>CLAYTON 91512382</t>
  </si>
  <si>
    <t>G07198</t>
  </si>
  <si>
    <t>GUANGZHOU CITY TIANSTAR COMPUTER CO., LTD</t>
  </si>
  <si>
    <t>ZHONGSHAN DA DAO</t>
  </si>
  <si>
    <t>TIANHE DISTRICT</t>
  </si>
  <si>
    <t>020-62862660</t>
  </si>
  <si>
    <t>020-62862661</t>
  </si>
  <si>
    <t>G07199</t>
  </si>
  <si>
    <t>GLOBAL ALUMNI NETWORK OFFICE</t>
  </si>
  <si>
    <t>UNIT 01-02, SHAW FOUNDATION ALUMNI HOUSE</t>
  </si>
  <si>
    <t>MS NG CHIN WEI</t>
  </si>
  <si>
    <t>G07200</t>
  </si>
  <si>
    <t>GROCERY LOGISTICS OF SINGAPORE PTE LTD</t>
  </si>
  <si>
    <t>37 JOO KOON CIRCLE</t>
  </si>
  <si>
    <t>SINGAPORE 629062</t>
  </si>
  <si>
    <t>6860 2170</t>
  </si>
  <si>
    <t>MR BEUMON NG/HP: 9689 4014/TEL: 6860 2197</t>
  </si>
  <si>
    <t>G07201</t>
  </si>
  <si>
    <t>GURANDO TECHNOLOGY PTE.LTD.</t>
  </si>
  <si>
    <t>10 ANSON ROAD, INTERNATIONAL PLAZA</t>
  </si>
  <si>
    <t>#18-11</t>
  </si>
  <si>
    <t>MR LUAH SEH HONG/HP:93363777/FAX:67258438</t>
  </si>
  <si>
    <t>G07202</t>
  </si>
  <si>
    <t>GEMS WORLD ACADEMY (SINGAPORE) PTE LTD</t>
  </si>
  <si>
    <t>2, YISHUN STREET 42</t>
  </si>
  <si>
    <t>SINGAPORE 768039</t>
  </si>
  <si>
    <t>+65 6808 7321 /6808 8352</t>
  </si>
  <si>
    <t>PATRICK TOH&lt;p.toh@gwa.edu.sg&gt;</t>
  </si>
  <si>
    <t>G07203</t>
  </si>
  <si>
    <t>GOZEN PTE LTD</t>
  </si>
  <si>
    <t>8A ADMIRALTY STREET #02-26</t>
  </si>
  <si>
    <t>G07204</t>
  </si>
  <si>
    <t>GREATVIEW ASCPTIC PACKAGING (SHANDONG) CO.,LTD</t>
  </si>
  <si>
    <t>GUANDAO ROAD, CAOTANG COUNTRY, 252800,</t>
  </si>
  <si>
    <t>SHANDONG PROVINCE, P. P. CHINA.</t>
  </si>
  <si>
    <t xml:space="preserve"> Shi Jilong /BaiYang</t>
  </si>
  <si>
    <t>G07205</t>
  </si>
  <si>
    <t>GMG SPORTS PTE LTD</t>
  </si>
  <si>
    <t>100J PASIR PANJANG</t>
  </si>
  <si>
    <t>GREAT HEALTH TECHNOLOGIES PTE. LTD</t>
  </si>
  <si>
    <t>37 JALAN PEMIMPIN #04-13</t>
  </si>
  <si>
    <t>MAPEX BUILDING</t>
  </si>
  <si>
    <t>G07207</t>
  </si>
  <si>
    <t>GAGAN HOLDINGS PTE LTD</t>
  </si>
  <si>
    <t>171 CHIN SWEE ROAD,</t>
  </si>
  <si>
    <t>#06-01 CES CENTRE,</t>
  </si>
  <si>
    <t>H08016</t>
  </si>
  <si>
    <t>HITACHI ELECTRONIC DEVICES (S) PTE LTD</t>
  </si>
  <si>
    <t>60 BENOI ROAD</t>
  </si>
  <si>
    <t>SINGAPORE 629906</t>
  </si>
  <si>
    <t>HP SINGAPORE (PRIVATE) LIMITED</t>
  </si>
  <si>
    <t>1 DEPOT CLOSE #11-01</t>
  </si>
  <si>
    <t>SINGAPORE 109841</t>
  </si>
  <si>
    <t>ACCOUNTS PAYABLE DEPARTMENT</t>
  </si>
  <si>
    <t>H08031-CALCOMP-SUZ</t>
  </si>
  <si>
    <t>CAL-COMP OPTICAL ELECTRONICS (SUZHOU) CO.,LTD</t>
  </si>
  <si>
    <t>NO.2288 JIANGXING EAST ROAD</t>
  </si>
  <si>
    <t>WUJIANG ECONOMIC DEVELOPMENT ZONE</t>
  </si>
  <si>
    <t>86-512-63407000</t>
  </si>
  <si>
    <t>86-512-63407995</t>
  </si>
  <si>
    <t>H08031-CALCOMP-THAI</t>
  </si>
  <si>
    <t>191/54, 191/57 18TH CTI TOWER</t>
  </si>
  <si>
    <t>662-261 5033/4</t>
  </si>
  <si>
    <t>662-261 5042</t>
  </si>
  <si>
    <t>MS MARIAN LOU</t>
  </si>
  <si>
    <t>H08031-CALCOPM-W5</t>
  </si>
  <si>
    <t>CAL-COMP ELECTRONICS &amp; COMMUNICATIONS CO. LTD.</t>
  </si>
  <si>
    <t>WUJIANG EXPORT PROCESSING ZONE,</t>
  </si>
  <si>
    <t>NO.688,PANGJIN ROAD,WUJIANG ECONOMIC DEVELOPMENT</t>
  </si>
  <si>
    <t>86-512-63435356</t>
  </si>
  <si>
    <t>MS.LINDA  &amp;  MR.BIN XIONG</t>
  </si>
  <si>
    <t>H08031-CHOSEN MFG-M</t>
  </si>
  <si>
    <t>CHOSEN MANUFACTURING SDN BHD</t>
  </si>
  <si>
    <t>PLO 268 JALAN FIRMA 3</t>
  </si>
  <si>
    <t>KAWASAN PERINDUSTRIAN TEBRAU IV</t>
  </si>
  <si>
    <t>07-3577861</t>
  </si>
  <si>
    <t>07-3579961</t>
  </si>
  <si>
    <t>H08031-CLASSIC-M</t>
  </si>
  <si>
    <t>PLO 11 &amp; 21,JALAN PERSIARAN  TEKNOLOGI</t>
  </si>
  <si>
    <t>07-5999980</t>
  </si>
  <si>
    <t>07-5999982</t>
  </si>
  <si>
    <t>H08031-FLEX PLASTICS</t>
  </si>
  <si>
    <t>FLEXTRONICS PLASTICS (SINGAPORE) PTE LTD.,</t>
  </si>
  <si>
    <t>NO.11 WOODLANDS TERRACE</t>
  </si>
  <si>
    <t>H08031-FLEX-BR</t>
  </si>
  <si>
    <t>FLEXTRONICS INTERNATIONAL TECHNOLOGIA LTDA</t>
  </si>
  <si>
    <t>RODOVIA SENADOR JOSE ERMIRIO DE MORAES, KM.11</t>
  </si>
  <si>
    <t>VILA APARECIDINHA</t>
  </si>
  <si>
    <t>55 15 40096127</t>
  </si>
  <si>
    <t>55 15 40096220</t>
  </si>
  <si>
    <t>H08031-FLEX-HUNGARY</t>
  </si>
  <si>
    <t>FLEXTRONICS INTERNATIONAL KFT</t>
  </si>
  <si>
    <t>431-COMPANY HUNGARY</t>
  </si>
  <si>
    <t>BUDAPEST, 1183</t>
  </si>
  <si>
    <t>36/95 533 3249</t>
  </si>
  <si>
    <t>36/95 533 460</t>
  </si>
  <si>
    <t>H08031-FLEX-M</t>
  </si>
  <si>
    <t>FLEXTRONICS SHAH ALAM SDN BHD</t>
  </si>
  <si>
    <t>RMZ MILLENNIA BUSINESS PARK, 7TH FLOOR,</t>
  </si>
  <si>
    <t>CAMPUS II NO.143, DR.MGR ROAD, KANDANCHAVADI,</t>
  </si>
  <si>
    <t>H08031-FLEX-M-SENAI</t>
  </si>
  <si>
    <t>FLEXTRONICS TECHNOLOGY (PENANG) SDN BHD-880</t>
  </si>
  <si>
    <t>RMZ MILLENNIA BUSINESS PARK</t>
  </si>
  <si>
    <t>7TH FLOOR, CAMPUS II NO.143, DR.MGR ROAD,</t>
  </si>
  <si>
    <t>07-599 5695</t>
  </si>
  <si>
    <t>07-599 6731</t>
  </si>
  <si>
    <t>C/O RMZ MILLENNIA BUSINESS PARK, 7TH FLOOR</t>
  </si>
  <si>
    <t>CAMPUS II NO.143,DR.MGR ROAD, KANDANCHAVADI</t>
  </si>
  <si>
    <t>02-07-5073721</t>
  </si>
  <si>
    <t>02-07-5073759</t>
  </si>
  <si>
    <t>H08031-FLEX-S</t>
  </si>
  <si>
    <t>FLEXTRONICS MANUFACTURING (SINGAPORE) PTE.LTD</t>
  </si>
  <si>
    <t>C/O RMZ MILLENNIA BUSINESS PARK</t>
  </si>
  <si>
    <t>CAMPUS II NO.143, DR.MGR ROAD, KANDANCHAVADI</t>
  </si>
  <si>
    <t>H08031-FLEX-SH-TECH</t>
  </si>
  <si>
    <t>FLEXTRONICS MANUFACTURING (HK) LTD</t>
  </si>
  <si>
    <t>8/F HALE WEAL INDUSTRIAL BUILDING</t>
  </si>
  <si>
    <t>22-28 TAI CHUNG ROAD</t>
  </si>
  <si>
    <t>0086-21-39158244</t>
  </si>
  <si>
    <t>0086-21-39158644</t>
  </si>
  <si>
    <t>MS KELLY / BIN CHAN &lt;bin.chan@hk.flextronics.com&gt;</t>
  </si>
  <si>
    <t>H08031-FLEX-TECH</t>
  </si>
  <si>
    <t>FLEXTRONICS MANUFACTURING (S) PTE LTD</t>
  </si>
  <si>
    <t>H08031-FLEX-USA</t>
  </si>
  <si>
    <t>FLEXTRONICS INTERNATIONAL USA BAAN V</t>
  </si>
  <si>
    <t>413 INTERAMERICA BLVD WH1</t>
  </si>
  <si>
    <t>PMB 027-245</t>
  </si>
  <si>
    <t>MARIBEL SAMANO - A/P TEL:52(33)38189703</t>
  </si>
  <si>
    <t>H08031-FLEX-ZHUHAI</t>
  </si>
  <si>
    <t>FLEXTRONICS MANUFACTURING (H.K.)LIMITED</t>
  </si>
  <si>
    <t>17/F &amp; 18/F, NINA TOWER (TOWER II),</t>
  </si>
  <si>
    <t>8 YEUNG UK ROAD,TSUEN WAN,</t>
  </si>
  <si>
    <t>852-2276-1800</t>
  </si>
  <si>
    <t>852-2480-4490</t>
  </si>
  <si>
    <t>H08031-FRANCE</t>
  </si>
  <si>
    <t>ZA DE COURTABOEUF 2, 1, AVENUE DU CANADA</t>
  </si>
  <si>
    <t>91947 LES ULIS CEDEX FRANCE</t>
  </si>
  <si>
    <t>33-387-34-2765</t>
  </si>
  <si>
    <t>33-387-34-2670</t>
  </si>
  <si>
    <t>H08031-GPS</t>
  </si>
  <si>
    <t>HEWLETT-PACKARD ASIA PACIFIC PTE. LTD.</t>
  </si>
  <si>
    <t>138 DEPOT ROAD,</t>
  </si>
  <si>
    <t>#06-01,</t>
  </si>
  <si>
    <t>62748610/62740776/62740807</t>
  </si>
  <si>
    <t>H08031-HP PPS</t>
  </si>
  <si>
    <t>1 DEPOT CLOSE,</t>
  </si>
  <si>
    <t>SINGAPORE 109841.</t>
  </si>
  <si>
    <t>H08031-HP R&amp;D</t>
  </si>
  <si>
    <t>HP R&amp;D SINGAPORE PTE. LTD.</t>
  </si>
  <si>
    <t>1 DEPOT CLOSE</t>
  </si>
  <si>
    <t>109841 SINGAPORE</t>
  </si>
  <si>
    <t>SINGAPORE 109841 ,SINGAPORE .</t>
  </si>
  <si>
    <t>H08031-IRELAND</t>
  </si>
  <si>
    <t>HEWLETT PACKARD (MANUFACTURING) LIMITED</t>
  </si>
  <si>
    <t>PO BOX 3160</t>
  </si>
  <si>
    <t>ESKDALE RD.WINNERSH,BERKSHIRE</t>
  </si>
  <si>
    <t>3531 6158963</t>
  </si>
  <si>
    <t>3531 6150693</t>
  </si>
  <si>
    <t>SCAN-HUB.UK&amp;IRELAND@HP.COM</t>
  </si>
  <si>
    <t>H08031-ISMS</t>
  </si>
  <si>
    <t>HEWLETT PACKARD SINGAPORE (PTE) LTD</t>
  </si>
  <si>
    <t>4 TUAS WEST AVENUE</t>
  </si>
  <si>
    <t>SINGAPORE 638429</t>
  </si>
  <si>
    <t>H08031-JABIL BRASIL</t>
  </si>
  <si>
    <t>JABIL DO BRASIL IND ELETROELETRONICA LTDA.</t>
  </si>
  <si>
    <t>CONTAGEM-MINAS GERAIS-BRAZIL-ZIP CODE 32010.120</t>
  </si>
  <si>
    <t>CNPJ:04.854.120.0002-98  IE:186.284.888.0018</t>
  </si>
  <si>
    <t>55 31 2103 9370</t>
  </si>
  <si>
    <t>H08031-JABIL-BR-433</t>
  </si>
  <si>
    <t>JABIL DO BRASIL INDUSTRIA ELETROELETRONICA LTDA.</t>
  </si>
  <si>
    <t>32530-000-BETIM-MG-BRAZIL</t>
  </si>
  <si>
    <t>0086 20 2805 5822</t>
  </si>
  <si>
    <t>0086 20 2804 5822</t>
  </si>
  <si>
    <t>H08031-JABIL-GZ</t>
  </si>
  <si>
    <t>JABIL CIRCUIT (GUANGZHOU) LIMITED</t>
  </si>
  <si>
    <t>128 JUN CHENG ROAD, GUANGZHOU ECONOMIC &amp;</t>
  </si>
  <si>
    <t>TECHNOLOGICAL DEVELOPMENT DISTRICT,</t>
  </si>
  <si>
    <t>86-20-82135000</t>
  </si>
  <si>
    <t>86-20-82266806</t>
  </si>
  <si>
    <t>HENG HONG CHENG  TEL: 604-810-5120</t>
  </si>
  <si>
    <t>H08031-JABIL-VIETNAM</t>
  </si>
  <si>
    <t>JABIL VIETNAM CO.,LTD.</t>
  </si>
  <si>
    <t>F02, LOT I 4,LE VAN VIET STREET,</t>
  </si>
  <si>
    <t>SAIGON HI-TECH PARK,DISTRICT 9,</t>
  </si>
  <si>
    <t>1551-84837360547</t>
  </si>
  <si>
    <t>1551-8487360545</t>
  </si>
  <si>
    <t>H08031-JABIL-WUXI</t>
  </si>
  <si>
    <t>JABIL CIRCUIT (WUXI) CO.LTD.</t>
  </si>
  <si>
    <t>LOT J9 &amp; J10 ,WUXI EXPORT PROCESSING ZONE,</t>
  </si>
  <si>
    <t>JIANGSU PROVINCE, 214028 P.R.CHINA</t>
  </si>
  <si>
    <t>0510-85206000</t>
  </si>
  <si>
    <t>001-86510-85203471</t>
  </si>
  <si>
    <t>JACKSON ZHOU-FINANCE DEPT.TEL:0510-5206009</t>
  </si>
  <si>
    <t>HP MALAYSIA MANUFACTURING SDN.BHD.</t>
  </si>
  <si>
    <t>PLAZA ZURICH, 12 JALAN GELENGGANG BUKIT DAMANSARA</t>
  </si>
  <si>
    <t>50490 KUALA LUMPUR, MALAYSIA</t>
  </si>
  <si>
    <t>HP INC.</t>
  </si>
  <si>
    <t>PALO ALTO, CA 94304-1126</t>
  </si>
  <si>
    <t>H08031-KINPO DONGGUN</t>
  </si>
  <si>
    <t>KINPO INTERNATIONAL LIMITED</t>
  </si>
  <si>
    <t>INDUSTRIAL AREA ,SHA TOU VILLAGE, CHANG AN TOWN,</t>
  </si>
  <si>
    <t>DONGGUAN CITY,GUANG DONG PROVINCE</t>
  </si>
  <si>
    <t>86-769-85321555</t>
  </si>
  <si>
    <t>86-769-85328215</t>
  </si>
  <si>
    <t>H08031-KINPO-HK</t>
  </si>
  <si>
    <t>KINPO INTERNATIONAL LTD</t>
  </si>
  <si>
    <t>FLAT C,7/F SUNSHINE KOWLOON BAY CARGO CENTRE,</t>
  </si>
  <si>
    <t>59 TAI YIP STREET ,KOWLOON BAY KOWLOON ,HONG KONG</t>
  </si>
  <si>
    <t>86(769)85321555</t>
  </si>
  <si>
    <t>86(769)85441919</t>
  </si>
  <si>
    <t>H08031-M</t>
  </si>
  <si>
    <t>50490 KUALA LUMPUR, MALAYSIA.</t>
  </si>
  <si>
    <t>H08031-MEIBAN MICRO</t>
  </si>
  <si>
    <t>MEIBAN MICRO PTE LTD</t>
  </si>
  <si>
    <t>MEIBAN INNOVATION CENTER</t>
  </si>
  <si>
    <t>26 ANG MO KIO INDUSTRIAL PARK 2</t>
  </si>
  <si>
    <t>H08031-MEIBAN TECH-M</t>
  </si>
  <si>
    <t>MEIBAN TECHNOLOGIES (MALAYSIA) SDN BHD</t>
  </si>
  <si>
    <t>NO.20, 22 &amp; 24 JALAN ISTIMEWA 7,</t>
  </si>
  <si>
    <t>07-8636111</t>
  </si>
  <si>
    <t>07-8615111</t>
  </si>
  <si>
    <t>H08031-MEIBAN TEC-SH</t>
  </si>
  <si>
    <t>MEIBAN TECHNOLOGY (SHANGHAI) CO., LTD.</t>
  </si>
  <si>
    <t>NO.3866 BAOAN RD.,</t>
  </si>
  <si>
    <t>MALU JIADING SHANGHAI</t>
  </si>
  <si>
    <t>H08031-MEIBAN WUXI</t>
  </si>
  <si>
    <t>MEIBAN PLASTIC (WUXI) CO.,LTD.</t>
  </si>
  <si>
    <t>NO. K6-1 ,EXPORT PROCESSING ZONE WUXI JIANGSU</t>
  </si>
  <si>
    <t>WUXI, JIANGSU, CHINA 214028.</t>
  </si>
  <si>
    <t>86-510-85202850</t>
  </si>
  <si>
    <t>86-510-85202166</t>
  </si>
  <si>
    <t>H08031-MEIBAN-PLAS-M</t>
  </si>
  <si>
    <t>MEIBAN TECHNOLOGIES (M) SDN BHD-P1 (527430-X)</t>
  </si>
  <si>
    <t>NO. 20,22,24 JALAN ISTIMEWA 7</t>
  </si>
  <si>
    <t>H08031-MEIBAN-PLAS-S</t>
  </si>
  <si>
    <t>MEIBAN PLASTICS PTE LTD</t>
  </si>
  <si>
    <t>MEIBAN INDUSTRIAL BUILDING</t>
  </si>
  <si>
    <t>11 UBI ROAD 1</t>
  </si>
  <si>
    <t>H08031-MEIBAN-PLA-SH</t>
  </si>
  <si>
    <t>MEIBAN PLASTIC (SHANGHAI) CO.,LTD.</t>
  </si>
  <si>
    <t>611 YING LUN ROAD</t>
  </si>
  <si>
    <t>H08031-MIYOSHI</t>
  </si>
  <si>
    <t>MIYOSHI PRECISION (MALAYSIA) SDN. BHD.</t>
  </si>
  <si>
    <t>NO.4 JALAN WIRA 3,TAMAN TAN SRI YAAKOB,</t>
  </si>
  <si>
    <t>81300 SKUDAI,JOHOR BAHRU,</t>
  </si>
  <si>
    <t>07-5111855/2855/5123145</t>
  </si>
  <si>
    <t>07-5111866</t>
  </si>
  <si>
    <t>H08031-MIYOSHI-WUXI</t>
  </si>
  <si>
    <t>WUXI MIYOSHI PRECISION CO., LTD</t>
  </si>
  <si>
    <t>NO.3 JING FA YI ROAD,</t>
  </si>
  <si>
    <t>SHUOFANG INDUSTRIAL PARK ,</t>
  </si>
  <si>
    <t>191/54, 191/57 18FL CTI TOWER</t>
  </si>
  <si>
    <t>H08031-NKG-HPP</t>
  </si>
  <si>
    <t>H08031-SH-WGQ</t>
  </si>
  <si>
    <t>SHANGHAI WAIGAOQIAO VENTURE ELECTRONICS CO.,LTD</t>
  </si>
  <si>
    <t>NO.281 GANG AO ROAD, WAIGAOQIAO FREE TRADE ZONE,</t>
  </si>
  <si>
    <t>PUDONG NEW AREA SHANGHAI</t>
  </si>
  <si>
    <t>50480103*805</t>
  </si>
  <si>
    <t>021-50480982</t>
  </si>
  <si>
    <t>H08031-SV</t>
  </si>
  <si>
    <t>HP SINGAPORE ( PRIVATE ) LIMITED</t>
  </si>
  <si>
    <t>SINGAPORE 109841, SINGAPORE</t>
  </si>
  <si>
    <t>H08031-SV-M</t>
  </si>
  <si>
    <t>ACCOUNT PAYABLE P.O. BOX 10072,</t>
  </si>
  <si>
    <t>50760 KUALA LUMPUR,MALAYSIA</t>
  </si>
  <si>
    <t>H08031-TECHNOCOM-M</t>
  </si>
  <si>
    <t>TECHNOCOM SYSTEMS SDN BHD</t>
  </si>
  <si>
    <t>NO.2 JALAN KEMPAS 5/2,</t>
  </si>
  <si>
    <t>81200 TAMPOI, JOHOR BAHRU, JOHOR</t>
  </si>
  <si>
    <t>FINANCE : KEMPAS E</t>
  </si>
  <si>
    <t>H08031-UK</t>
  </si>
  <si>
    <t>HEWLETT PACKARD MFG.LTD</t>
  </si>
  <si>
    <t>PO BOX 3981</t>
  </si>
  <si>
    <t>BRACKNELL</t>
  </si>
  <si>
    <t>ROBERT GERAGHTY</t>
  </si>
  <si>
    <t>H08031-USA</t>
  </si>
  <si>
    <t>HEWLETT-PACKARD COMPANY</t>
  </si>
  <si>
    <t>FINANCIAL SERVICES CENTER-D54</t>
  </si>
  <si>
    <t>PO BOX 2810 COLORADO SPRINGS,</t>
  </si>
  <si>
    <t>H08031-VENTURE</t>
  </si>
  <si>
    <t>VENTURE CORPORATION LIMITED</t>
  </si>
  <si>
    <t>5006 ANG MO KIO AVENUE 5</t>
  </si>
  <si>
    <t>#05-01/12, TECHPLACE II,</t>
  </si>
  <si>
    <t>H08031-VENTURE-SHANG</t>
  </si>
  <si>
    <t>SHANGHAI WAIGAOQIAO VENTURE ELECTRONICS CO LTD</t>
  </si>
  <si>
    <t>281 GANG AO RD WAIGAOQIAO FREE TRADE ZONE</t>
  </si>
  <si>
    <t>PUDONG NEW AREA, SHANGHAI</t>
  </si>
  <si>
    <t>86-21-61008906</t>
  </si>
  <si>
    <t>85-21-50483974</t>
  </si>
  <si>
    <t>H08031-VSP</t>
  </si>
  <si>
    <t>VSP DATA A.S.</t>
  </si>
  <si>
    <t>UDOLNI 2188</t>
  </si>
  <si>
    <t>39064 TABOR</t>
  </si>
  <si>
    <t>00420 381 489 158</t>
  </si>
  <si>
    <t>00420 381 489 192</t>
  </si>
  <si>
    <t>JANA MIKOLASIKOVA&lt;mikolasikova@vspdata.cz&gt;/MR.ZITE</t>
  </si>
  <si>
    <t>H08031-WATSON</t>
  </si>
  <si>
    <t>WATSON PLASTICS INDUSTRIES PTE LTD</t>
  </si>
  <si>
    <t>34 SENOKO ROAD</t>
  </si>
  <si>
    <t>SINGAPORE 758106</t>
  </si>
  <si>
    <t>MS PEI PEI</t>
  </si>
  <si>
    <t>H08031-WATSON-SH</t>
  </si>
  <si>
    <t>WATSON TECHNOLOGY (SHANGHAI) CO.LTD.</t>
  </si>
  <si>
    <t>SHANGHAI PU DONG NEW AREA</t>
  </si>
  <si>
    <t>220 LONG QIAO ROAD UNIT  T 71-7</t>
  </si>
  <si>
    <t>86-21-58996883</t>
  </si>
  <si>
    <t>86-21-58996262</t>
  </si>
  <si>
    <t>H08031-WATSON-WUXI</t>
  </si>
  <si>
    <t>WATSON TECHNOLOGY (WUXI) CO., LTD.</t>
  </si>
  <si>
    <t>LOT J3, UNIT 7, WUXI EXPORT PROCESSING ZONE,</t>
  </si>
  <si>
    <t>JIANGSU PROVINCE P.R.CHINA</t>
  </si>
  <si>
    <t>86-510-85203999</t>
  </si>
  <si>
    <t>86-510-85203998</t>
  </si>
  <si>
    <t>H08031-WPM-M</t>
  </si>
  <si>
    <t>WPM TECHNOLOGY SDN. BHD. (CO.NO. 461655-X)</t>
  </si>
  <si>
    <t>NO. 155, JALAN MURNI 12, TAMAN PERINDUSTRIAN MURNI</t>
  </si>
  <si>
    <t>81400 SENAI, JOHOR, MALAYSIA.</t>
  </si>
  <si>
    <t>07-5986993</t>
  </si>
  <si>
    <t>07-5985990</t>
  </si>
  <si>
    <t>H08036</t>
  </si>
  <si>
    <t>HYMOLD PTE LTD</t>
  </si>
  <si>
    <t>NO 1, FOURTH LOK YANG ROAD</t>
  </si>
  <si>
    <t>H08041</t>
  </si>
  <si>
    <t>HITACHI CABLE (SINGAPORE) PTE LTD</t>
  </si>
  <si>
    <t>17, LOK YANG WAY</t>
  </si>
  <si>
    <t>6265 6282/ 6711</t>
  </si>
  <si>
    <t>6261 9109</t>
  </si>
  <si>
    <t>H08053</t>
  </si>
  <si>
    <t>ELECTROLOY METAL (PTE) LTD</t>
  </si>
  <si>
    <t>6 TUAS BASIN LINK</t>
  </si>
  <si>
    <t>SINGAPORE 638760</t>
  </si>
  <si>
    <t>H08054</t>
  </si>
  <si>
    <t>HANNA INSTRUMENTS (S) PTE LTD</t>
  </si>
  <si>
    <t>514 CHAI CHEE LANE #07-07</t>
  </si>
  <si>
    <t>H08065</t>
  </si>
  <si>
    <t>HITACHI ELECTRONIC DEVICES (M) SDN BHD</t>
  </si>
  <si>
    <t>PLO-44, KAWASAN PERINDUSTRIAN SENAI</t>
  </si>
  <si>
    <t>KARUNG BERKINEI 100</t>
  </si>
  <si>
    <t>07-595001</t>
  </si>
  <si>
    <t>07-595021</t>
  </si>
  <si>
    <t>H08074</t>
  </si>
  <si>
    <t>HY-CAD SYSTEMS &amp; ENGINEERING PTE LTD</t>
  </si>
  <si>
    <t>11 JALAN MASIN #03-00</t>
  </si>
  <si>
    <t>62886496 / 62985133</t>
  </si>
  <si>
    <t>H08078</t>
  </si>
  <si>
    <t>HOWEN TRADING</t>
  </si>
  <si>
    <t>BLK 169 LOR 1 TOA PAYOH</t>
  </si>
  <si>
    <t>#01-1060</t>
  </si>
  <si>
    <t>H08086</t>
  </si>
  <si>
    <t>HOSIWELL (THAILAND) CO.,LTD</t>
  </si>
  <si>
    <t>70 M009 SOI SOONTORNSALATOON</t>
  </si>
  <si>
    <t>SUKHUMVIT 77 RD,SUAN LUANG PRAVET,</t>
  </si>
  <si>
    <t>332-8060-3</t>
  </si>
  <si>
    <t>332-8064</t>
  </si>
  <si>
    <t>H08089</t>
  </si>
  <si>
    <t>H.R.SILVINE ELECTRONICS (THAILAND) INC.</t>
  </si>
  <si>
    <t>60/74 MOO 19 PHAHOL YOTHIN ROAD</t>
  </si>
  <si>
    <t>THUMBON KHONG LUANG CHANGWAT PATHUMTHANI</t>
  </si>
  <si>
    <t>(02)2251060</t>
  </si>
  <si>
    <t>(02)2216650 / (02)2235663</t>
  </si>
  <si>
    <t>H08093</t>
  </si>
  <si>
    <t>HO WAH GENTING WIRE &amp; CABLE SDN BHD</t>
  </si>
  <si>
    <t>PLOT 4 JALAN PERUSAHAAN KAWASAN</t>
  </si>
  <si>
    <t>PERUSAHAAN KULIM 09000 KULIM</t>
  </si>
  <si>
    <t>604-4982988</t>
  </si>
  <si>
    <t>604-4892987</t>
  </si>
  <si>
    <t>H08094</t>
  </si>
  <si>
    <t>HOUSING &amp; DEVELOPMENT BOARD</t>
  </si>
  <si>
    <t>BLK 512 BISHAN STREET 13</t>
  </si>
  <si>
    <t>#01-524</t>
  </si>
  <si>
    <t>H08096</t>
  </si>
  <si>
    <t>HOI PENG ENGINEERING PLASTIC PTE LTD</t>
  </si>
  <si>
    <t>24 CHIN BEE ROAD</t>
  </si>
  <si>
    <t>H08097</t>
  </si>
  <si>
    <t>HLK TECHNO PACIFIC PTE LTD</t>
  </si>
  <si>
    <t>BLK 6013 ANG MO KIO INDUSTRIAL PARK 3</t>
  </si>
  <si>
    <t>#01-270</t>
  </si>
  <si>
    <t>H08098</t>
  </si>
  <si>
    <t>HONGGUAN TECHNOLOGIES (S) PTE LTD</t>
  </si>
  <si>
    <t>H08099</t>
  </si>
  <si>
    <t>HONG LEONG CORPORATION LTD (YAMAHA DIVISION)</t>
  </si>
  <si>
    <t>152 PAYA LEBAR ROAD #01-02</t>
  </si>
  <si>
    <t>CITIPOINT INDUSTRIAL COMPLEX</t>
  </si>
  <si>
    <t>H08100</t>
  </si>
  <si>
    <t>HENG GUAN FOOD INDUSTRIAL PTE LTD</t>
  </si>
  <si>
    <t>38 WOODLANDS TERRACE</t>
  </si>
  <si>
    <t>SINGAPORE 738455</t>
  </si>
  <si>
    <t>H08101</t>
  </si>
  <si>
    <t>SYMRISE ASIA PACIFIC PTE LTD</t>
  </si>
  <si>
    <t>226 PANDAN LOOP</t>
  </si>
  <si>
    <t>6779 4551</t>
  </si>
  <si>
    <t>6773 2593</t>
  </si>
  <si>
    <t>MS ALICE TAY  TEL: 6490 5409    5412/97551067</t>
  </si>
  <si>
    <t>H08102</t>
  </si>
  <si>
    <t>AP OIL INTERNATIONAL LIMITED</t>
  </si>
  <si>
    <t>30 GUL CRESCENT JURONG</t>
  </si>
  <si>
    <t>SINGAPORE 629535</t>
  </si>
  <si>
    <t>H08103</t>
  </si>
  <si>
    <t>HUAN HSIN CO (M) SDN BHD</t>
  </si>
  <si>
    <t>PLOT 3 BAKAR ARANG INDUSTRIAL ESTATE</t>
  </si>
  <si>
    <t>08000 SUNGAI PETANI</t>
  </si>
  <si>
    <t>04-4218866</t>
  </si>
  <si>
    <t>04-4213366 / 04-4226385</t>
  </si>
  <si>
    <t>H08104</t>
  </si>
  <si>
    <t>HEWLETT-PACKARD SINGAPORE PTE LTD</t>
  </si>
  <si>
    <t>438A ALEXANDRA ROAD</t>
  </si>
  <si>
    <t>BLK A #06-01/12 ALEXANDRA TECHNOPARK</t>
  </si>
  <si>
    <t>H08105</t>
  </si>
  <si>
    <t>HENLEY PAPER BOX PTE LTD</t>
  </si>
  <si>
    <t>BLK 3016 BEDOK NORTH AVENUE 4</t>
  </si>
  <si>
    <t>EASTECH #07-03</t>
  </si>
  <si>
    <t>64459883/64410484</t>
  </si>
  <si>
    <t>MR HENLEY GOH HP:97360020  HENLEY@HENLEYPAPERBOX.C</t>
  </si>
  <si>
    <t>H08106</t>
  </si>
  <si>
    <t>HIGHLAND HOUSE (P) LTD</t>
  </si>
  <si>
    <t>1784,GODBEY ROAD,MOCKSVILLE</t>
  </si>
  <si>
    <t>NC 27028 USA</t>
  </si>
  <si>
    <t>704-492-2901</t>
  </si>
  <si>
    <t>H08107</t>
  </si>
  <si>
    <t>HITACHI CHEMICAL (JOHOR) SDN BHD</t>
  </si>
  <si>
    <t>PLOT 458 JALAN KELULI 10</t>
  </si>
  <si>
    <t>P.O.BOX 107 81700 PASIR GUDANG</t>
  </si>
  <si>
    <t>07-2514601</t>
  </si>
  <si>
    <t>07-2514626</t>
  </si>
  <si>
    <t>H08108</t>
  </si>
  <si>
    <t>HARMONY FOODS PTE LTD</t>
  </si>
  <si>
    <t>BLK 15,WOODLANDS LOOP #02-19</t>
  </si>
  <si>
    <t>H08109</t>
  </si>
  <si>
    <t>HMV SINGAPORE</t>
  </si>
  <si>
    <t>260 ORCHARD ROAD #01-11</t>
  </si>
  <si>
    <t>THE HEEREN SHOPS</t>
  </si>
  <si>
    <t>H08110</t>
  </si>
  <si>
    <t>HEXAPRINT</t>
  </si>
  <si>
    <t>50 GENTING LANE #08-03</t>
  </si>
  <si>
    <t>H08111</t>
  </si>
  <si>
    <t>HARESH ENTERPRISES (S) PTE. LTD.</t>
  </si>
  <si>
    <t>61 KAKI BUKIT AVE 1 #03-12</t>
  </si>
  <si>
    <t>H08115</t>
  </si>
  <si>
    <t>HOIHO PCB (S) PTE LTD</t>
  </si>
  <si>
    <t>#12-318 THE PLAZA</t>
  </si>
  <si>
    <t>H08116</t>
  </si>
  <si>
    <t>HP SINGAPORE (PTE) LTD</t>
  </si>
  <si>
    <t>ALEXANDRA TECHNOPARK BLOCK B #03-01/12</t>
  </si>
  <si>
    <t>6374 6260</t>
  </si>
  <si>
    <t>6275 7491</t>
  </si>
  <si>
    <t>HELEFLO PRODUCTS PTE LTD</t>
  </si>
  <si>
    <t>50 TUAS AVENUE 11,</t>
  </si>
  <si>
    <t>#02-26 TUAS LOT</t>
  </si>
  <si>
    <t>JAMES TEO 8685 1181</t>
  </si>
  <si>
    <t>H08118</t>
  </si>
  <si>
    <t>H.W.P MATERIALS &amp; SERVICES</t>
  </si>
  <si>
    <t>2 KIM CHUAN DRIVE #08-10</t>
  </si>
  <si>
    <t>CSI DISTRIBUTION CENTRE</t>
  </si>
  <si>
    <t>H08119</t>
  </si>
  <si>
    <t>HINS MARKETING (S) PTE LTD</t>
  </si>
  <si>
    <t>BLK 15 #03-55 WOODLANDS LOOP</t>
  </si>
  <si>
    <t>SINGAPORE 732722</t>
  </si>
  <si>
    <t>H08120</t>
  </si>
  <si>
    <t>HITACHI EXPRESS SINGAPORE PTE LTD</t>
  </si>
  <si>
    <t>H08121</t>
  </si>
  <si>
    <t>HALO DATA DEVICES PTE LTD</t>
  </si>
  <si>
    <t>BLOCK 30 LOYANG WAY #07-19/21</t>
  </si>
  <si>
    <t>LOYANG INDUSTRIAL ESTATE</t>
  </si>
  <si>
    <t>HI-P SINGAPORE PTE. LTD.</t>
  </si>
  <si>
    <t>11 INTERNATIONAL BUSINESS PARK</t>
  </si>
  <si>
    <t>H08123-CZ</t>
  </si>
  <si>
    <t>HON HAI PRECISION LTD</t>
  </si>
  <si>
    <t>NO.66 CHUNG SHAN ROAD</t>
  </si>
  <si>
    <t>TU CHENG CITY</t>
  </si>
  <si>
    <t>420 40 605 6596</t>
  </si>
  <si>
    <t>420 40 605 6603</t>
  </si>
  <si>
    <t>H08123-SZ</t>
  </si>
  <si>
    <t>HON HAI PRECISION IND.,CO.</t>
  </si>
  <si>
    <t>2 TZU TU STREET,TU-CHENG CITY</t>
  </si>
  <si>
    <t>TAIPEI HSIEN</t>
  </si>
  <si>
    <t>86755-8100168</t>
  </si>
  <si>
    <t>0086-755-7740255</t>
  </si>
  <si>
    <t>H08123-2</t>
  </si>
  <si>
    <t>HON HAI PRECISION INDUSTRY CO., LTD</t>
  </si>
  <si>
    <t>2 TZU YU STREET, TU-CHENG CITY</t>
  </si>
  <si>
    <t>H08123-66</t>
  </si>
  <si>
    <t>HON HAI PRECISION INDUSTRY CO LTD</t>
  </si>
  <si>
    <t>66 CHUNG SHAN ROAD  TU-CHENG CITY</t>
  </si>
  <si>
    <t>TAIPEI HSIEN 23606 TAIWAN  R.O.C</t>
  </si>
  <si>
    <t>86 755 28129188</t>
  </si>
  <si>
    <t>86 755 27740422</t>
  </si>
  <si>
    <t>DAVID DANG -NSDI SCM BUYER</t>
  </si>
  <si>
    <t>H08124</t>
  </si>
  <si>
    <t>HITACHI KASEI SHOJI CO.,LTD</t>
  </si>
  <si>
    <t>NO.3 KILLINEY ROAD #06-02</t>
  </si>
  <si>
    <t>WINSLAND HOUSE I</t>
  </si>
  <si>
    <t>H08125</t>
  </si>
  <si>
    <t>HGST SINGAPORE PTE. LTD.</t>
  </si>
  <si>
    <t>8 KAKI BUKIT AVENUE 1</t>
  </si>
  <si>
    <t>#04-06</t>
  </si>
  <si>
    <t>6841 2500</t>
  </si>
  <si>
    <t>6841 2600</t>
  </si>
  <si>
    <t>H08125-HGSP</t>
  </si>
  <si>
    <t>HITACHI GLOBAL STORAGE PRODUCTS (SHENZHEN) CO.,LTD</t>
  </si>
  <si>
    <t>#3001 JINXIUXI ROAD,</t>
  </si>
  <si>
    <t>SHENZHEN EXPORT PROCESSING ZONE,</t>
  </si>
  <si>
    <t>+86-755-8959 6666</t>
  </si>
  <si>
    <t>H08125-HGST</t>
  </si>
  <si>
    <t>HGST (SHENZHEN) CO., LTD.</t>
  </si>
  <si>
    <t>#9 SHIHUA ROAD, FUTIAN FREE TRADE ZONE</t>
  </si>
  <si>
    <t>SHENZHEN, GUANGDONG,</t>
  </si>
  <si>
    <t>007-86-755-8359-5000</t>
  </si>
  <si>
    <t>H08125-SJ</t>
  </si>
  <si>
    <t>WESTERN DIGITAL TECHNOLOGIES, INC.</t>
  </si>
  <si>
    <t>C/O ACCOUNTS PAYABLE - SHARED SERVICE CENTER</t>
  </si>
  <si>
    <t>109 TECHNOLOGY AVENUE LAGUNA TECHNOPARK BINAN,</t>
  </si>
  <si>
    <t>H08126</t>
  </si>
  <si>
    <t>HUP HENG POULTRY INDUSTRIES PTE LTD</t>
  </si>
  <si>
    <t>NO. 30 SENOKO CRESCENT</t>
  </si>
  <si>
    <t>H08127</t>
  </si>
  <si>
    <t>HENG KHWEE HENG POULTRY FACTORY PTE LTD</t>
  </si>
  <si>
    <t>NO. 7  DEFU LANE 4</t>
  </si>
  <si>
    <t>SINGAPORE 539411</t>
  </si>
  <si>
    <t>H08128</t>
  </si>
  <si>
    <t>HI-RISE PAPER PRODUCTS (PTE) LTD</t>
  </si>
  <si>
    <t>17 FOURTH CHIN BEE ROAD</t>
  </si>
  <si>
    <t>H08129</t>
  </si>
  <si>
    <t>HANG TEN ENTERPRISES PTE LTD</t>
  </si>
  <si>
    <t>54 SERANGOON NORTH AVENUE 4</t>
  </si>
  <si>
    <t>H08130</t>
  </si>
  <si>
    <t>HEWELL-PACKARD SINGAPORE PTE LTD</t>
  </si>
  <si>
    <t>452 ALEXANDRA ROAD</t>
  </si>
  <si>
    <t>SINGAPORE 119961</t>
  </si>
  <si>
    <t>6374 6915</t>
  </si>
  <si>
    <t>H08131</t>
  </si>
  <si>
    <t>HTL INTERNATIONAL HOLDINDS LTD</t>
  </si>
  <si>
    <t>11 GUL CIRCLE</t>
  </si>
  <si>
    <t>SINGAPORE 629567</t>
  </si>
  <si>
    <t>H08132</t>
  </si>
  <si>
    <t>HEALTH SCIENCES AUTHORITY</t>
  </si>
  <si>
    <t>11 OUTRAM ROAD HSA</t>
  </si>
  <si>
    <t>STORE #B1-125</t>
  </si>
  <si>
    <t>H08133</t>
  </si>
  <si>
    <t>HAKKO MANUFACTURING (S) PTE LTD</t>
  </si>
  <si>
    <t>1 GENTING LINK #02-02</t>
  </si>
  <si>
    <t>H08134</t>
  </si>
  <si>
    <t>HUMEDICAL (S) PTE LTD</t>
  </si>
  <si>
    <t>3791 JALAN BUKIT MERAH</t>
  </si>
  <si>
    <t>#06-17 E-CENTRE @ REDHILL</t>
  </si>
  <si>
    <t>MS MARY ANN FAX: 68721739  90181830</t>
  </si>
  <si>
    <t>H08135</t>
  </si>
  <si>
    <t>HENG'S CAKE SHOP</t>
  </si>
  <si>
    <t>BLK 23 DEFU LANE 10,</t>
  </si>
  <si>
    <t>#01-238 SINGAPORE 539204</t>
  </si>
  <si>
    <t>H08136</t>
  </si>
  <si>
    <t>HYFLUX AQUOSUS (SINGAPORE) PTE LTD</t>
  </si>
  <si>
    <t>202 KALLANG BAHRU HYFLUX BUILDING</t>
  </si>
  <si>
    <t>SINGAPORE 339339</t>
  </si>
  <si>
    <t>ACCOUNTS PAYABLE  MS YUE WN  T:65806836/F:62141211</t>
  </si>
  <si>
    <t>H08136-HYDROCHEM</t>
  </si>
  <si>
    <t>HYFLUX LIMITED</t>
  </si>
  <si>
    <t>HYFLUX  INNOVATION CENTRE</t>
  </si>
  <si>
    <t>H08136-HYFLUXSHOP</t>
  </si>
  <si>
    <t>HYFLUXSHOP PTE LTD</t>
  </si>
  <si>
    <t>SINGAPORE 339949</t>
  </si>
  <si>
    <t>VALERIE LOW   TEL: 3157 8668</t>
  </si>
  <si>
    <t>H08136-LIFESTYLE</t>
  </si>
  <si>
    <t>HYFLUX LIFESTYLE PRODUCTS (S) PTE LTD</t>
  </si>
  <si>
    <t>HYFLUX BUILDING</t>
  </si>
  <si>
    <t>202 KALLANG BAHRU</t>
  </si>
  <si>
    <t>MS STEPHANY CHIN/TEL:65806903</t>
  </si>
  <si>
    <t>H08137</t>
  </si>
  <si>
    <t>HL ELECTRONICS ENGINEERING &amp; MARKETING PTE LTD</t>
  </si>
  <si>
    <t>RUBY INDUSTRIAL COMPLEX</t>
  </si>
  <si>
    <t>80 GENTING LANE #08-07</t>
  </si>
  <si>
    <t>H08138</t>
  </si>
  <si>
    <t>HONEY-LAND INTERNATIONAL PTE LTD</t>
  </si>
  <si>
    <t>20 BUKIT BATOK CRESCENT #11-11</t>
  </si>
  <si>
    <t>ENTERPRISE CENTRE</t>
  </si>
  <si>
    <t>H08139</t>
  </si>
  <si>
    <t>HYPERCLEAN TECHNOLOGY (S) PTE LTD</t>
  </si>
  <si>
    <t>27,WOODLANDS INDUSTRIAL PARK E1</t>
  </si>
  <si>
    <t>#02-12 HIANGKIE IND.BUILDING</t>
  </si>
  <si>
    <t>6894 8892</t>
  </si>
  <si>
    <t>6894 8891</t>
  </si>
  <si>
    <t>WALTER HTUN TEL:90618640</t>
  </si>
  <si>
    <t>H08140</t>
  </si>
  <si>
    <t>HONG GUAN PRO FISHING PTE LTD</t>
  </si>
  <si>
    <t>275 BEACH ROAD #01-02</t>
  </si>
  <si>
    <t>SINGAPORE 199549</t>
  </si>
  <si>
    <t>MRS TAN    TEL: 62969957/62969676</t>
  </si>
  <si>
    <t>H08141</t>
  </si>
  <si>
    <t>HONG TONG TRADING CO</t>
  </si>
  <si>
    <t>P.O. BOX 167</t>
  </si>
  <si>
    <t>TOWER ROAD POST OFFICE</t>
  </si>
  <si>
    <t>6270 5638</t>
  </si>
  <si>
    <t>MR.WEE HONG DONG  H/P:96205167  FAX:6270 5638</t>
  </si>
  <si>
    <t>H08142</t>
  </si>
  <si>
    <t>HANSA INTERNATIONAL PTE LTD</t>
  </si>
  <si>
    <t>#05-123 TRADE HUB 21</t>
  </si>
  <si>
    <t>MR RAHMAN/ TEL:65450487/HP:96481458/F:65428392</t>
  </si>
  <si>
    <t>H08143</t>
  </si>
  <si>
    <t>HITACHI GLOBAL STORAGE TECHNOLOGIES ASIA, PTE. LTD</t>
  </si>
  <si>
    <t>4 KAKI BUKIT AVE 1</t>
  </si>
  <si>
    <t>MS AMY ZHOU</t>
  </si>
  <si>
    <t>H08144</t>
  </si>
  <si>
    <t>HOKUDEN (MALAYSIA) SDN BHD</t>
  </si>
  <si>
    <t>PTB111,244-250 JALAN TUN MUTALIB 3,</t>
  </si>
  <si>
    <t>81440 BANDAR TENGGARA ,JOHOR DARUL TAKZIM,</t>
  </si>
  <si>
    <t>07-8963200</t>
  </si>
  <si>
    <t>07-8963199</t>
  </si>
  <si>
    <t>L P LIM (DEPT.PC)   FAX : 02-07-8963199</t>
  </si>
  <si>
    <t>H08146</t>
  </si>
  <si>
    <t>HOCK THAI TRADING PTE LTD</t>
  </si>
  <si>
    <t>10 ADMIRALTY STREET</t>
  </si>
  <si>
    <t>#04-87 NORTHLINK BUILDING</t>
  </si>
  <si>
    <t>MS KAREN  TEL:67555688/FAX:67555822</t>
  </si>
  <si>
    <t>H08147</t>
  </si>
  <si>
    <t>H &amp; D FRESH N FROZEN FOODS SUPPLIER</t>
  </si>
  <si>
    <t>NO.28/30 SENOKO CRESCENT</t>
  </si>
  <si>
    <t>6561 6771</t>
  </si>
  <si>
    <t>6566 1491</t>
  </si>
  <si>
    <t>MOHAMED HUSSIEN MUHIN (MD) H/P: 9815 2874</t>
  </si>
  <si>
    <t>H08148</t>
  </si>
  <si>
    <t>TOSHIBA CONSUMER MARKETING SINGAPORE PTE LTD</t>
  </si>
  <si>
    <t>102E PASIR PANJANG RD #08-08,</t>
  </si>
  <si>
    <t>CITILINK WAREHOUSE COMPLEX (S) 118529</t>
  </si>
  <si>
    <t>MS SHARON  FAX: 62728689</t>
  </si>
  <si>
    <t>H08149</t>
  </si>
  <si>
    <t>HUA BROTHER HARDWARE</t>
  </si>
  <si>
    <t>BLK 662 BUFFALO ROAD</t>
  </si>
  <si>
    <t>#01-23</t>
  </si>
  <si>
    <t>MR ONG     TEL:62941580/FAX:62947243</t>
  </si>
  <si>
    <t>H08150</t>
  </si>
  <si>
    <t>HUP ENG TAT ENTERPRISES PTE LTD</t>
  </si>
  <si>
    <t>10A TUAS AVE 12</t>
  </si>
  <si>
    <t>SINGAPORE 639033</t>
  </si>
  <si>
    <t>MS HY KIT     TEL:68635276/FAX:68611928</t>
  </si>
  <si>
    <t>H08151</t>
  </si>
  <si>
    <t>HONFOONG PLASTIC INDUSTRIES PTE LTD</t>
  </si>
  <si>
    <t>BLK 5, ANG MO KIO INDUSTRIAL PARK 2A</t>
  </si>
  <si>
    <t>#01-12/13</t>
  </si>
  <si>
    <t>6481 8149</t>
  </si>
  <si>
    <t>6481 9030</t>
  </si>
  <si>
    <t>MICHELLE  X:203</t>
  </si>
  <si>
    <t>H08152</t>
  </si>
  <si>
    <t>VALLEN SINGAPORE PTE LTD (FFF)</t>
  </si>
  <si>
    <t>TSL BUILDING</t>
  </si>
  <si>
    <t>101 EUNOS AVE 3 #07-01</t>
  </si>
  <si>
    <t>6554 5188</t>
  </si>
  <si>
    <t>6453 7598</t>
  </si>
  <si>
    <t>H08152-INTERNAL</t>
  </si>
  <si>
    <t>VALLEN SINGAPORE PTE LTD (FDD)</t>
  </si>
  <si>
    <t>H08153</t>
  </si>
  <si>
    <t>HON TAT MINISUPERMARKET</t>
  </si>
  <si>
    <t>BLK 431 #01-330 CLEMENTI AVE 3</t>
  </si>
  <si>
    <t>SINGAPORE 120431</t>
  </si>
  <si>
    <t>MR TEO    TEL:67754783</t>
  </si>
  <si>
    <t>H08154</t>
  </si>
  <si>
    <t>WD MEDIA (SINGAPORE) PTE LTD</t>
  </si>
  <si>
    <t>3 TUAS LINK 2</t>
  </si>
  <si>
    <t>SINGAPORE 638552</t>
  </si>
  <si>
    <t>6864 4913</t>
  </si>
  <si>
    <t>6864 4984/ 6863 1274</t>
  </si>
  <si>
    <t>LIN QIU HUI (PURCHASING)  T:6864 4985</t>
  </si>
  <si>
    <t>H08155</t>
  </si>
  <si>
    <t>HAI CHUAN POTTERY CO.</t>
  </si>
  <si>
    <t>221 BOON LAY SHOPPING CENTRE</t>
  </si>
  <si>
    <t>#02-130 BOON LAY PLACE</t>
  </si>
  <si>
    <t>MR TANG SO CHIN/TEL: 62682627/FAX: 62665986</t>
  </si>
  <si>
    <t>H08156</t>
  </si>
  <si>
    <t>HABITAT FOR HUMANITY JAPAN</t>
  </si>
  <si>
    <t>HINODE BLDG B101</t>
  </si>
  <si>
    <t>1-45-5 HIGASHI NAKANO</t>
  </si>
  <si>
    <t>MR DANIEL TAY</t>
  </si>
  <si>
    <t>H08157</t>
  </si>
  <si>
    <t>HENG HENG MART</t>
  </si>
  <si>
    <t>BLK 222 BISHAN ST 23 #01-K1</t>
  </si>
  <si>
    <t>SINGAPORE 570222</t>
  </si>
  <si>
    <t>MR HA PECK LIEN      TEL:64545633</t>
  </si>
  <si>
    <t>H08158</t>
  </si>
  <si>
    <t>HERB PTE LTD</t>
  </si>
  <si>
    <t>SINGAPORE 069901</t>
  </si>
  <si>
    <t>MR KENNETH KARASU   FAX: 62272120</t>
  </si>
  <si>
    <t>H08159</t>
  </si>
  <si>
    <t>HOTEL PHOENIX</t>
  </si>
  <si>
    <t>277 ORCHARD ROAD</t>
  </si>
  <si>
    <t>SINGAPORE 238858</t>
  </si>
  <si>
    <t>MS CARMEN    TEL:62336113/FAX:67378891</t>
  </si>
  <si>
    <t>H08160</t>
  </si>
  <si>
    <t>HUP PECK PACKING &amp; SERVICE</t>
  </si>
  <si>
    <t>623 ALJUNIED ROAD</t>
  </si>
  <si>
    <t>#05-01 ALJUNIED INDUSTRIAL COMPLEX</t>
  </si>
  <si>
    <t>MS FORENCE HOO</t>
  </si>
  <si>
    <t>H08161</t>
  </si>
  <si>
    <t>HWA TAT PORCELAIN GENERAL STORE</t>
  </si>
  <si>
    <t>BLK 846 YISHUN RING ROAD</t>
  </si>
  <si>
    <t>#01-3653</t>
  </si>
  <si>
    <t>MR DEREK TAN    TEL:67551370/HP:96865858</t>
  </si>
  <si>
    <t>H08162</t>
  </si>
  <si>
    <t>HELLERMANNTYTON PTE LTD</t>
  </si>
  <si>
    <t>545 YISHUN INDUSTRIAL PARK A</t>
  </si>
  <si>
    <t>YISHUN AVE 7</t>
  </si>
  <si>
    <t>6586 1919</t>
  </si>
  <si>
    <t>MS KOO LC/TEL: 6586 1937</t>
  </si>
  <si>
    <t>H08163</t>
  </si>
  <si>
    <t>HEALTH PROMOTION BOARD</t>
  </si>
  <si>
    <t>3 SECOND HOSPITAL AVE</t>
  </si>
  <si>
    <t>SINGAPORE 168937</t>
  </si>
  <si>
    <t>MS HOONG SOOK WAH   FAX: 64383609</t>
  </si>
  <si>
    <t>H08164</t>
  </si>
  <si>
    <t>HOVA (FAR EAST) PTE LTD</t>
  </si>
  <si>
    <t>10 ADMIRALTY ST</t>
  </si>
  <si>
    <t>#06-49 NORTH LINK BUILDING</t>
  </si>
  <si>
    <t>MS JESSNA   TEL:68533633/FAX:65696542</t>
  </si>
  <si>
    <t>H08165</t>
  </si>
  <si>
    <t>38, WOODLANDS TERRACE</t>
  </si>
  <si>
    <t>MR SEAH.Y.H/TEL: 6759 3688/FAX: 6759 1198</t>
  </si>
  <si>
    <t>H08167</t>
  </si>
  <si>
    <t>HONEYWELL AEROSPACE SINGAPORE PTE LTD</t>
  </si>
  <si>
    <t>NO. 2 LOYANG CRESCENT</t>
  </si>
  <si>
    <t>SINGAPORE 508976</t>
  </si>
  <si>
    <t>6542 1313</t>
  </si>
  <si>
    <t>6542 1212</t>
  </si>
  <si>
    <t>MS HAZRINA/TEL: 6549 5735</t>
  </si>
  <si>
    <t>H08167-BRUCKNER</t>
  </si>
  <si>
    <t>BRUCKNER SUPPLY SINGAPORE</t>
  </si>
  <si>
    <t>46, EAST COAST ROAD</t>
  </si>
  <si>
    <t>#04-03 EASTGATE</t>
  </si>
  <si>
    <t>6346 7736</t>
  </si>
  <si>
    <t>6440 7615</t>
  </si>
  <si>
    <t>H08168</t>
  </si>
  <si>
    <t>HEWTECH SINGAPORE PTE LTD</t>
  </si>
  <si>
    <t>1 SOPHIA ROAD #07-27</t>
  </si>
  <si>
    <t>PEACE CENTRE</t>
  </si>
  <si>
    <t>Wendy    TEL:6339 6788  fx:6339 6252</t>
  </si>
  <si>
    <t>H08169</t>
  </si>
  <si>
    <t>HOST PTE LTD</t>
  </si>
  <si>
    <t>120 EUNOS AVE 7</t>
  </si>
  <si>
    <t>#01-04 RICHFIELD INDUSTRIAL CENTRE</t>
  </si>
  <si>
    <t>H08170</t>
  </si>
  <si>
    <t>HONEYWELL INTERNATIONAL INDIA PVT. LTD.</t>
  </si>
  <si>
    <t>SECTOR - 36, PACE CITY - 2,</t>
  </si>
  <si>
    <t>GURGAON, HARYANA,</t>
  </si>
  <si>
    <t>5031 770/5086 592</t>
  </si>
  <si>
    <t>MS ANJANA     TEL:001-91124-2371 770/981-1302 033</t>
  </si>
  <si>
    <t>H08171</t>
  </si>
  <si>
    <t>HUP SENG ALUMINIUM CONSTRUCTION PTE LTD</t>
  </si>
  <si>
    <t>NO. 8 SENOKO CRESCENT</t>
  </si>
  <si>
    <t>SINGAPORE 758264</t>
  </si>
  <si>
    <t>MS CYNTHIA     TEL:67564911/FAX:67528997</t>
  </si>
  <si>
    <t>H08172</t>
  </si>
  <si>
    <t>HPH TECHNOLOGIES PTE LTD</t>
  </si>
  <si>
    <t>2 WOODLANDS SECTOR 1 , #03-15</t>
  </si>
  <si>
    <t>WOODLANDS SPECTRUM ,</t>
  </si>
  <si>
    <t>MS ER CHOON YEANG/MR BENSON TAN/T:67528052/E:106</t>
  </si>
  <si>
    <t>H08173</t>
  </si>
  <si>
    <t>HAPPY PHILATELIC AGENCY</t>
  </si>
  <si>
    <t>#B1 -51 &amp; 52 GOLDEN MILE TOWER</t>
  </si>
  <si>
    <t>6001 BEACH ROAD, SINGAPORE 199589</t>
  </si>
  <si>
    <t>6296 0020</t>
  </si>
  <si>
    <t>H08174</t>
  </si>
  <si>
    <t>HORIZON SINGAPORE TERMINALS PTE LTD</t>
  </si>
  <si>
    <t>11 MERANTI CRESENT</t>
  </si>
  <si>
    <t>JURONG ISLAND BANYAN LOGISPARK (BANYAN VIEW)</t>
  </si>
  <si>
    <t>MS FAUZIAH A. WAHID/ MS JOEY/T:65151694/F:65161693</t>
  </si>
  <si>
    <t>H08175</t>
  </si>
  <si>
    <t>HAN TECHNOLOGY PTE LTD</t>
  </si>
  <si>
    <t>627A ALJUNIED ROAD #09-08</t>
  </si>
  <si>
    <t>BIZTECH CENTRE</t>
  </si>
  <si>
    <t>MS FELICA    TEL:67415689/FAX:67421162</t>
  </si>
  <si>
    <t>H08176</t>
  </si>
  <si>
    <t>BEL GEMS JEWELLERY PTE LTD</t>
  </si>
  <si>
    <t>NO. 20 HARBOUR DRIVE #01-03</t>
  </si>
  <si>
    <t>PSA VISTA</t>
  </si>
  <si>
    <t>MS JOANNE/  TEL:68731588/FAX: 67781780</t>
  </si>
  <si>
    <t>H08177</t>
  </si>
  <si>
    <t>HUAN CLINIC</t>
  </si>
  <si>
    <t>BLK 51 CHIN SWEE ROAD,</t>
  </si>
  <si>
    <t>#03-111,</t>
  </si>
  <si>
    <t>MR HUAN MENG WAH/TEL: 6535 7628/FAX: 6535 7280</t>
  </si>
  <si>
    <t>H08188</t>
  </si>
  <si>
    <t>HUAY TONG</t>
  </si>
  <si>
    <t>BLK 446 #01-114</t>
  </si>
  <si>
    <t>PASIR RIS  DRIVE 6</t>
  </si>
  <si>
    <t>MR TAN: TEL: 65826949</t>
  </si>
  <si>
    <t>H08189</t>
  </si>
  <si>
    <t>VIA MECHANICS ( ASIA) PTE LTD</t>
  </si>
  <si>
    <t>68 KALLANG PUDDING ROAD, #04-02</t>
  </si>
  <si>
    <t>SYH LOGISTICS BUILDING</t>
  </si>
  <si>
    <t>6746 4881</t>
  </si>
  <si>
    <t>6746 1760</t>
  </si>
  <si>
    <t>MR WALLACE WONG/TEL: 6500 9772/FAX: 6746 1760</t>
  </si>
  <si>
    <t>H08190</t>
  </si>
  <si>
    <t>HOBEE PRINT PTE LTD</t>
  </si>
  <si>
    <t>44 KALLANG PLACE #04-08</t>
  </si>
  <si>
    <t>6296 4289</t>
  </si>
  <si>
    <t>H08191</t>
  </si>
  <si>
    <t>HOUSE OF CHINCHILLA</t>
  </si>
  <si>
    <t>BLK 154</t>
  </si>
  <si>
    <t>SERANGOON NORTH AVE 1</t>
  </si>
  <si>
    <t>MR PATRICK TENG/HP: 98581711</t>
  </si>
  <si>
    <t>H08192</t>
  </si>
  <si>
    <t>HUSKY INJECTION MOLDING SYSTEMS (S) PTE LTD</t>
  </si>
  <si>
    <t>19, CHANGI SOUTH STREET 1</t>
  </si>
  <si>
    <t>CHANGI SOUTH IND.EST</t>
  </si>
  <si>
    <t>6276 8616</t>
  </si>
  <si>
    <t>6542 5938</t>
  </si>
  <si>
    <t>MR ANDY LAU/TEL: 6480 7258-ALAU@HUSKY.CA</t>
  </si>
  <si>
    <t>H08193</t>
  </si>
  <si>
    <t>HONG KONG INTERNATIONAL AIRPORT</t>
  </si>
  <si>
    <t>852-2188-7111</t>
  </si>
  <si>
    <t>852-2183-3091</t>
  </si>
  <si>
    <t>H08194</t>
  </si>
  <si>
    <t>HOPPECKE ASIA PACIFIC PTE LTD</t>
  </si>
  <si>
    <t>NO 3 INTERNATIONAL BUSINESS PARK</t>
  </si>
  <si>
    <t>#03-10 NORDIC EUROPEAN CENTRE</t>
  </si>
  <si>
    <t>H08194-OVER SEA</t>
  </si>
  <si>
    <t>NO. 3 INTERNATIONAL BUSINESS PARK</t>
  </si>
  <si>
    <t>H08195</t>
  </si>
  <si>
    <t>HOPECENTRE ORG. SG.</t>
  </si>
  <si>
    <t>410A JOO CHIAT RD</t>
  </si>
  <si>
    <t>SINGAPORE 427636</t>
  </si>
  <si>
    <t>9026 8415</t>
  </si>
  <si>
    <t>6269 6437</t>
  </si>
  <si>
    <t>MS ANNA NEO   HP:9026 8415   FAX:6269 6437</t>
  </si>
  <si>
    <t>H08196</t>
  </si>
  <si>
    <t>HUA KHIANG FOOD EXPORT (S) PTE LTD</t>
  </si>
  <si>
    <t>38 WOODLANDS INDUSTRIAL PARK E1 #04-02</t>
  </si>
  <si>
    <t>SINGAPORE 757700</t>
  </si>
  <si>
    <t>MR IVAN CHUA/TEL : 62681262 FAX : 62685016</t>
  </si>
  <si>
    <t>H08197</t>
  </si>
  <si>
    <t>H08198</t>
  </si>
  <si>
    <t>HENG WEE PACKAGING PTE LTD</t>
  </si>
  <si>
    <t>109 TAMPINES ROAD</t>
  </si>
  <si>
    <t>#02-05 FORTUNE PARK</t>
  </si>
  <si>
    <t>MR CHAN CHOU TIEN    TEL:62839727/FAX:62820533</t>
  </si>
  <si>
    <t>H08199</t>
  </si>
  <si>
    <t>HEALTH TRENDS MEDICAL CENTRE</t>
  </si>
  <si>
    <t>1,JALAN KILANG TIMOR</t>
  </si>
  <si>
    <t>#07-05 PACIFIC TECH CENTER</t>
  </si>
  <si>
    <t>6278 5336</t>
  </si>
  <si>
    <t>6278 5596</t>
  </si>
  <si>
    <t>H08200</t>
  </si>
  <si>
    <t>HUBER'S BUTCHERY &amp; BISTRO @ DEMPSEY</t>
  </si>
  <si>
    <t>22 DEMPSEY ROAD</t>
  </si>
  <si>
    <t>SINGAPORE 249679</t>
  </si>
  <si>
    <t>MS JANICE/TEL: 67371588/FAX: 67371488</t>
  </si>
  <si>
    <t>H08201</t>
  </si>
  <si>
    <t>HOUSING DEVELOPMENT BOARD</t>
  </si>
  <si>
    <t>480, LORONG 6 TOA PAYOH</t>
  </si>
  <si>
    <t>SINAGPORE 310480</t>
  </si>
  <si>
    <t>MR MARC WONG/TEL: 64902716</t>
  </si>
  <si>
    <t>H08202</t>
  </si>
  <si>
    <t>HILTEC INDUSTRIES</t>
  </si>
  <si>
    <t>10 ADMIRALTY ST.</t>
  </si>
  <si>
    <t>#06-43 NORTLINK BUILDING</t>
  </si>
  <si>
    <t>MR HENRY CHOO  FAX: 65665818</t>
  </si>
  <si>
    <t>H08203</t>
  </si>
  <si>
    <t>HISETEC INTERNATIONAL PTE LTD</t>
  </si>
  <si>
    <t>896 DUNEARN ROAD #04-06A</t>
  </si>
  <si>
    <t>SIME DARBY CENTRE</t>
  </si>
  <si>
    <t>MR JOEL TAN/TEL: 64666716/FAX:64676716/HP:96440606</t>
  </si>
  <si>
    <t>H08204</t>
  </si>
  <si>
    <t>HEXA INTEGRATED TOOLING PTE LTD</t>
  </si>
  <si>
    <t>BLK 5064 ANG MO KIO IND PARK 2</t>
  </si>
  <si>
    <t>#01-1351</t>
  </si>
  <si>
    <t>MS XIU YING/TEL: 68420080/FAX:64820169</t>
  </si>
  <si>
    <t>H08206</t>
  </si>
  <si>
    <t>HEALTHWORKZ PTE LTD</t>
  </si>
  <si>
    <t>222 TAGORE LANE</t>
  </si>
  <si>
    <t>#04-07 TG BUILDING</t>
  </si>
  <si>
    <t>MR ALLEN CHOONG/HP:98318488/T:63980878/F:63980719</t>
  </si>
  <si>
    <t>H08207</t>
  </si>
  <si>
    <t>HL ENTERPRISE PTE LTD</t>
  </si>
  <si>
    <t>BLK 5000, #04-13</t>
  </si>
  <si>
    <t>TECHPLACE, ANG MO KIO AVE 5</t>
  </si>
  <si>
    <t>MR JEFFREY LIM/TEL:65202768/FAX:67426836</t>
  </si>
  <si>
    <t>H08208</t>
  </si>
  <si>
    <t>HYDRO EMISSION</t>
  </si>
  <si>
    <t>65A, JALAN TENTERAM</t>
  </si>
  <si>
    <t>MR PAOLO/ TEL: 65252028/HP:96322449</t>
  </si>
  <si>
    <t>H08209</t>
  </si>
  <si>
    <t>HSBC LTD</t>
  </si>
  <si>
    <t>21 COLLYER QUAY</t>
  </si>
  <si>
    <t>#04-01, HSBC BUILDING</t>
  </si>
  <si>
    <t>MS SOPHIE LEE</t>
  </si>
  <si>
    <t>H08210</t>
  </si>
  <si>
    <t>800-0111-111</t>
  </si>
  <si>
    <t>H08211</t>
  </si>
  <si>
    <t>HUNGRY WICH'S PTE LTD</t>
  </si>
  <si>
    <t>#B1-03</t>
  </si>
  <si>
    <t>MR BOB/HP: 96756086</t>
  </si>
  <si>
    <t>H08212</t>
  </si>
  <si>
    <t>HTM PRECISION PTE LTD</t>
  </si>
  <si>
    <t>NO.48, TOH GUAN ROAD EAST #04-146/147/148</t>
  </si>
  <si>
    <t>ENTERPRISE HUB</t>
  </si>
  <si>
    <t>H08213</t>
  </si>
  <si>
    <t>HOE LEONG CRAWLER PARTS PTE LTD</t>
  </si>
  <si>
    <t>6 CLEMENTI LOOP</t>
  </si>
  <si>
    <t>SINGAPORE 129814</t>
  </si>
  <si>
    <t>MR SOH JUN YONG/TEL: 64638666/FAX:65647252</t>
  </si>
  <si>
    <t>H08214</t>
  </si>
  <si>
    <t>HELISTROM POLYMER PTE LTD</t>
  </si>
  <si>
    <t>NO.3, LINK ROAD</t>
  </si>
  <si>
    <t>SINGAPORE 619025</t>
  </si>
  <si>
    <t>6862 9081</t>
  </si>
  <si>
    <t>6262 9092</t>
  </si>
  <si>
    <t>MR IVAN TSE CHEE WAI  H/P:9176 1777</t>
  </si>
  <si>
    <t>H08215</t>
  </si>
  <si>
    <t>HONG KAH NORTH CITIZENS CONSULTATIVE COMMITTEES</t>
  </si>
  <si>
    <t>30 BUKIT BATOK ST 31</t>
  </si>
  <si>
    <t>SINGAPORE 659440</t>
  </si>
  <si>
    <t>MS JAMIE LEE/TEL: 6567 3130/FAX: 6567 1113</t>
  </si>
  <si>
    <t>H08216</t>
  </si>
  <si>
    <t>HYPERCOAT ENTERPRISES PTE LTD</t>
  </si>
  <si>
    <t>NO. 1 LOYANG WAY 6</t>
  </si>
  <si>
    <t>SINGAPORE 507076</t>
  </si>
  <si>
    <t>MR GANESON/TEL: 65428989/EXT:211/FAX:65453577</t>
  </si>
  <si>
    <t>HOYA ELECTRONICS SINGAPORE PTE LTD</t>
  </si>
  <si>
    <t>10, TAMPINES INDUSTRIAL CRESCENT</t>
  </si>
  <si>
    <t>SINGAPORE 528603</t>
  </si>
  <si>
    <t>H08218</t>
  </si>
  <si>
    <t>HAINING HONGSHI BAOSHENG TECHNOLOGY CO.,LTD</t>
  </si>
  <si>
    <t>NO. 399 XIACHUAN ROAD,</t>
  </si>
  <si>
    <t>HAINING CITY ZHEJIANG</t>
  </si>
  <si>
    <t>86 135 0583 3258</t>
  </si>
  <si>
    <t>H08219</t>
  </si>
  <si>
    <t>HOME NURSING FOUNDATION</t>
  </si>
  <si>
    <t>LORONG 6 BLK 490 ,#05-10</t>
  </si>
  <si>
    <t>TOA PAYOH HDB HUB</t>
  </si>
  <si>
    <t>MS MARIA NG/TEL: 6854 5508</t>
  </si>
  <si>
    <t>HAW PAR HEALTHCARE LIMITED</t>
  </si>
  <si>
    <t>401 COMMONWEALTH DRIVE #03-03</t>
  </si>
  <si>
    <t>HAW PAR TECHNOCENTRE</t>
  </si>
  <si>
    <t>6303 7333</t>
  </si>
  <si>
    <t>6264 3211</t>
  </si>
  <si>
    <t>IRIS LEE (ACCOUNTS PAYABLE)</t>
  </si>
  <si>
    <t>H08220-M</t>
  </si>
  <si>
    <t>TIGER BALM (MALAYSIA) SDN BHD</t>
  </si>
  <si>
    <t>PLO 95, NO. 6, JALAN FIRMA 1/1,</t>
  </si>
  <si>
    <t>TERBAU INDUSTRIAL ESTATE,</t>
  </si>
  <si>
    <t>(60) 07-3549616</t>
  </si>
  <si>
    <t>(60) 07-3549630</t>
  </si>
  <si>
    <t>MR CHEONG YONG YEAN +607-3549616 EXT 22</t>
  </si>
  <si>
    <t>H08221</t>
  </si>
  <si>
    <t>HONG KONG ECONOMIC AND TRADE OFFICE</t>
  </si>
  <si>
    <t>9 TEMASEK BOULEVARD</t>
  </si>
  <si>
    <t>#34-01 SUNTEC TOWER TWO</t>
  </si>
  <si>
    <t>MS MARIE LIM/T: 63381771/DID:63309347/F:63392112</t>
  </si>
  <si>
    <t>H08222</t>
  </si>
  <si>
    <t>NO.399 XIACHUAN ROAD, HAINING</t>
  </si>
  <si>
    <t>ZHEJIANG 314400 CHINA.</t>
  </si>
  <si>
    <t>86-573-87508550</t>
  </si>
  <si>
    <t>86-573-87019178</t>
  </si>
  <si>
    <t>MR WU MIN QING +86 13505833258</t>
  </si>
  <si>
    <t>H08223</t>
  </si>
  <si>
    <t>HYTORC SOUTH EAST ASIA PTE LTD</t>
  </si>
  <si>
    <t>2, GUL STREET 3</t>
  </si>
  <si>
    <t>SINGAPORE 629261</t>
  </si>
  <si>
    <t>MS ANGELA CHEE/TEL: 68978995/FAX: 68978969</t>
  </si>
  <si>
    <t>H08224</t>
  </si>
  <si>
    <t>HEALTHCARE FOR WOMEN</t>
  </si>
  <si>
    <t>BLOCK 106A PUNGGOL FIELD</t>
  </si>
  <si>
    <t>#01-546 SINGAPORE 821106</t>
  </si>
  <si>
    <t>MS JOANNA  HP: 90112901 T: 63155035 F: 63346313</t>
  </si>
  <si>
    <t>H08225</t>
  </si>
  <si>
    <t>HIKARI ALPHAX INC.</t>
  </si>
  <si>
    <t>OSAKA NAKANOSHIMA BLDG., 2-2-2,</t>
  </si>
  <si>
    <t>NAKANOSHIMA, KITA-KU, OSAKA 530-0005,</t>
  </si>
  <si>
    <t>TATSUMI MARIWAKI   TEL: 06-6208-1881</t>
  </si>
  <si>
    <t>H08226</t>
  </si>
  <si>
    <t xml:space="preserve"> 450 ALEXANDRA ROAD</t>
  </si>
  <si>
    <t xml:space="preserve"> SINGAPORE 119960</t>
  </si>
  <si>
    <t>H08227</t>
  </si>
  <si>
    <t>HOKO STUDIO</t>
  </si>
  <si>
    <t>BLK 48 BEDOK SOUTH AVE 3</t>
  </si>
  <si>
    <t>#14-232</t>
  </si>
  <si>
    <t>9699 3272</t>
  </si>
  <si>
    <t>MS CLARA KOH   H/P:9699 3272</t>
  </si>
  <si>
    <t>H08228</t>
  </si>
  <si>
    <t>HOCK CHEONG PRINTING PTE LTD</t>
  </si>
  <si>
    <t>BLOCK 4010 ANG MO KIO AVENUE 10</t>
  </si>
  <si>
    <t>TECHPLACE 1, #01-01/06</t>
  </si>
  <si>
    <t>+65 6456 8998</t>
  </si>
  <si>
    <t>+65 6459 0571</t>
  </si>
  <si>
    <t>MR DESI WONG / KAI NING  +65 6553 5061/5063</t>
  </si>
  <si>
    <t>H08229</t>
  </si>
  <si>
    <t>HEALTH PRODUCTS &amp; CONSULTING PTE LTD</t>
  </si>
  <si>
    <t>37 JALAN PEMIMPIN</t>
  </si>
  <si>
    <t>#06-09 MAPEX</t>
  </si>
  <si>
    <t>MS CECILIA HO/TEL: 63535560/HP: 96777453</t>
  </si>
  <si>
    <t>H08230</t>
  </si>
  <si>
    <t>HATZGC PTE LTD</t>
  </si>
  <si>
    <t>NO 24 WOODLANDS LOOP</t>
  </si>
  <si>
    <t>MR MUSTHAPA HASSAN 91735982</t>
  </si>
  <si>
    <t>H08231</t>
  </si>
  <si>
    <t>490 LORONG 6, TOA PAYOH #07-11 (LOBBY 2)</t>
  </si>
  <si>
    <t>SINGAPORE 310490</t>
  </si>
  <si>
    <t>MS JANET LEE/TEL: 67157602 FAX: 63709945</t>
  </si>
  <si>
    <t>H08232</t>
  </si>
  <si>
    <t>HONSEN PRINTING INDUSTRIES PTE LTD</t>
  </si>
  <si>
    <t>71 UBI CRESCENT #03-13</t>
  </si>
  <si>
    <t>6741 9888</t>
  </si>
  <si>
    <t>6741 9666</t>
  </si>
  <si>
    <t>H08233</t>
  </si>
  <si>
    <t>HILDEBRAND TECHNOLOGY (ASIA) PTE LTD</t>
  </si>
  <si>
    <t>20 PECK SEAH STREET</t>
  </si>
  <si>
    <t># 05-00</t>
  </si>
  <si>
    <t>H08234</t>
  </si>
  <si>
    <t>HAVELOCK FAMILY CLINIC</t>
  </si>
  <si>
    <t>#01-709</t>
  </si>
  <si>
    <t>MR CHRIS/TEL: 62724242</t>
  </si>
  <si>
    <t>H08235</t>
  </si>
  <si>
    <t>HAUSMANN INTENATIONAL PTE LTD</t>
  </si>
  <si>
    <t>NO. 291 NEO TIEW CRESCENT</t>
  </si>
  <si>
    <t>SINGAPORE 718903</t>
  </si>
  <si>
    <t>MR EDWIN YEO/TEL: 67921318/FAX: 67915983</t>
  </si>
  <si>
    <t>H08236</t>
  </si>
  <si>
    <t>HARISH ENGINEERING PTE LTD</t>
  </si>
  <si>
    <t>7, GAMBAS CRESCENT</t>
  </si>
  <si>
    <t>#09-10 ARK GAMBAS</t>
  </si>
  <si>
    <t>MR BALA/TEL: 62552351/HP: 91510562</t>
  </si>
  <si>
    <t>H08237</t>
  </si>
  <si>
    <t>HYGIEIA WARE WASHING PTE LTD</t>
  </si>
  <si>
    <t>3, WOODLANDS SECTOR 1</t>
  </si>
  <si>
    <t>SNGAPORE 738361</t>
  </si>
  <si>
    <t>MS TANG/TEL: 63684198/63684196</t>
  </si>
  <si>
    <t>H08238</t>
  </si>
  <si>
    <t>HERMES-EPITEK CORPORATION PTE LTD</t>
  </si>
  <si>
    <t>CHANGI NORTH STREET 1</t>
  </si>
  <si>
    <t>SINGAPORE 498816</t>
  </si>
  <si>
    <t>MR MARCUS YEO 82000473</t>
  </si>
  <si>
    <t>H08239</t>
  </si>
  <si>
    <t>HIAH STATIONERY</t>
  </si>
  <si>
    <t>BLK 809, #02-31</t>
  </si>
  <si>
    <t>FRENCH ROAD</t>
  </si>
  <si>
    <t>MS CAROL NG/HP: 91529311/FAX: 62972636</t>
  </si>
  <si>
    <t>H08240</t>
  </si>
  <si>
    <t>HISAKA (SINGAPORE) PTE LTD</t>
  </si>
  <si>
    <t>8 PENJURU CLOSE,</t>
  </si>
  <si>
    <t>HISAKA INDUSTRIAL BUILDING,</t>
  </si>
  <si>
    <t>LEE SOOK HAN    TEL: 6455 1311 ext 263</t>
  </si>
  <si>
    <t>H08241</t>
  </si>
  <si>
    <t>HULAGO SOLUTIONS LLP</t>
  </si>
  <si>
    <t>8 UBI ROAD 2</t>
  </si>
  <si>
    <t>MR BENJAMIN</t>
  </si>
  <si>
    <t>H08242</t>
  </si>
  <si>
    <t>HA LI FA PTE LTD</t>
  </si>
  <si>
    <t>NO. 257 PANDAN LOOP</t>
  </si>
  <si>
    <t>SINGAPORE 128434</t>
  </si>
  <si>
    <t>MR HOI SING/TEL: 67736209/FAX: 67742010</t>
  </si>
  <si>
    <t>H08243</t>
  </si>
  <si>
    <t>HP PRINTING (SHANDONG) CO., LTD.</t>
  </si>
  <si>
    <t>JINZHOU ROAD, WEIHAI HI-TECH, IDZ,</t>
  </si>
  <si>
    <t>SHANDONG PROVINCE, 264209,</t>
  </si>
  <si>
    <t>H08244</t>
  </si>
  <si>
    <t>MS SHAHARON IBRAHIM/TEL: 64353506/HP: 90043101</t>
  </si>
  <si>
    <t>H08245</t>
  </si>
  <si>
    <t>CCL DESIGN VIETNAM CO.,LTD.</t>
  </si>
  <si>
    <t>LOT XN 25-1, DAI AN INDUSTRIAL ZONE ,</t>
  </si>
  <si>
    <t>TU MINH WARD, HAI DUONG CITY,</t>
  </si>
  <si>
    <t>+84 220 3555 885 EX.122</t>
  </si>
  <si>
    <t>(84.3)203555886</t>
  </si>
  <si>
    <t>H08246</t>
  </si>
  <si>
    <t>HILDEBRANDT (ASIA) PTE LTD</t>
  </si>
  <si>
    <t>H08247</t>
  </si>
  <si>
    <t>HOCHUEN MEDICAL TECHNOLOGY CO.,LTD</t>
  </si>
  <si>
    <t>HUAFAN ROAD.DALANG,LONGHUA DISTRICT</t>
  </si>
  <si>
    <t>SHENZHEN, GUANGDONG,518109, CHINA</t>
  </si>
  <si>
    <t>65-6744-9580</t>
  </si>
  <si>
    <t>86-755-28140731</t>
  </si>
  <si>
    <t>MS JENNIS/TEL:+86 14775402613</t>
  </si>
  <si>
    <t>I09001</t>
  </si>
  <si>
    <t>INDEL DAVIS (S) PTE LTD</t>
  </si>
  <si>
    <t>63,HILLVIEW AVENUE,</t>
  </si>
  <si>
    <t>#09-20,LAM SOON INDUSTRIAL BUILDING</t>
  </si>
  <si>
    <t>6760 0568</t>
  </si>
  <si>
    <t>6766 4151</t>
  </si>
  <si>
    <t>I09025</t>
  </si>
  <si>
    <t>INDECO IN'T DEVELOP &amp; CONSULTACY CORP PTE LTD</t>
  </si>
  <si>
    <t>300 BEACH ROAD #05-01/02</t>
  </si>
  <si>
    <t>THE CONCOURSE</t>
  </si>
  <si>
    <t>I09029</t>
  </si>
  <si>
    <t>MARINE ACQUISITION (SINGAPORE) PTE LTD</t>
  </si>
  <si>
    <t>39 BENOI ROAD</t>
  </si>
  <si>
    <t>SINGAPORE 627725</t>
  </si>
  <si>
    <t>6861 3644</t>
  </si>
  <si>
    <t>6861 3662</t>
  </si>
  <si>
    <t>ACCOUNTS DEPT</t>
  </si>
  <si>
    <t>I09040</t>
  </si>
  <si>
    <t>INTERDEALS AUTOMATION PTE LTD</t>
  </si>
  <si>
    <t>35 KALLANG PUDDING ROAD</t>
  </si>
  <si>
    <t>#04-01/02,BLOACK A,TONG LEE BUILDING</t>
  </si>
  <si>
    <t>I09070</t>
  </si>
  <si>
    <t>IMPERIAL INK PTE LTD</t>
  </si>
  <si>
    <t>NO.101 KALLANG WAY 3</t>
  </si>
  <si>
    <t>SINGAPORE 349221</t>
  </si>
  <si>
    <t>I09073</t>
  </si>
  <si>
    <t>IPSCOM PRIVATE LIMITED</t>
  </si>
  <si>
    <t>34 BOON LEAT TERRACE # 02-01</t>
  </si>
  <si>
    <t>DORIS LAU (ACCOUNTS PAYABLE)</t>
  </si>
  <si>
    <t>I09073-M</t>
  </si>
  <si>
    <t>IP SOFTCOM (M) SDN.BHD</t>
  </si>
  <si>
    <t>PLOT 46,BAYAN LEPAS INDUSTRIAL ESTATE</t>
  </si>
  <si>
    <t>PHASE IV SWD</t>
  </si>
  <si>
    <t>04-6443555</t>
  </si>
  <si>
    <t>I09073-SHANGHAI</t>
  </si>
  <si>
    <t>IP SOFTCOM (SHANGHAI) CO.,LTD.</t>
  </si>
  <si>
    <t>FLOOR 4, T29, NO.351 JINZANG ROAD,</t>
  </si>
  <si>
    <t>JINQIAO EXPORT PROCESSING ZONE</t>
  </si>
  <si>
    <t>86-21-50322228</t>
  </si>
  <si>
    <t>86-21-50322229</t>
  </si>
  <si>
    <t>MR.RYAN ZENG WEI PING</t>
  </si>
  <si>
    <t>I09075</t>
  </si>
  <si>
    <t>IWATSU ( MALAYSIA ) SDN BHD</t>
  </si>
  <si>
    <t>LOT 660.4736 KAWASAN PERUSAHAAN TUANKU</t>
  </si>
  <si>
    <t>ABDUL JAAFAR,71450 MUKIM AMPANGAN</t>
  </si>
  <si>
    <t>06-778605</t>
  </si>
  <si>
    <t>I09079</t>
  </si>
  <si>
    <t>INTERPAK PTE LTD</t>
  </si>
  <si>
    <t>24 PENJURU ROAD</t>
  </si>
  <si>
    <t>UNIT C003</t>
  </si>
  <si>
    <t>I09080</t>
  </si>
  <si>
    <t>INSTITUTE OF TECHNICAL EDUCATION</t>
  </si>
  <si>
    <t>10 DOVER DRIVE</t>
  </si>
  <si>
    <t>SINGAPORE 138683</t>
  </si>
  <si>
    <t>I09081</t>
  </si>
  <si>
    <t>SCM MICROSYSTEMS (ASIA) PTE LTD</t>
  </si>
  <si>
    <t>21 SERANGOON NORTH AVENUE 5</t>
  </si>
  <si>
    <t>#03-02 BAN TECK HAN BUILDING</t>
  </si>
  <si>
    <t>I09081-F</t>
  </si>
  <si>
    <t>AIRMOD SAS</t>
  </si>
  <si>
    <t>147 AVENUE DU JUJUBIER, ZI ATHELIA IV</t>
  </si>
  <si>
    <t>13600 LA CIOTAT, FRANCE</t>
  </si>
  <si>
    <t>+33-442-838 000</t>
  </si>
  <si>
    <t>+33-442-838 001</t>
  </si>
  <si>
    <t>I09081-G</t>
  </si>
  <si>
    <t>IDENTIVE GMBH</t>
  </si>
  <si>
    <t>OSKAR-MESSTER-STRASSE 13</t>
  </si>
  <si>
    <t>D-85737 ISMANING,</t>
  </si>
  <si>
    <t>49 89 9595 5441</t>
  </si>
  <si>
    <t>49 89 9595 5410</t>
  </si>
  <si>
    <t>I09081-INDIA</t>
  </si>
  <si>
    <t>SCM  MICROSYSTEMS (INDIA) PTE. LTD</t>
  </si>
  <si>
    <t>MODULE NO.0506-0508, 'D' BLOCK, 5TH FLOOR,</t>
  </si>
  <si>
    <t>TIDEL PARK 4, CANAL BANK ROAD,</t>
  </si>
  <si>
    <t>+91(44)22540020</t>
  </si>
  <si>
    <t>+91(44)22540029</t>
  </si>
  <si>
    <t>MR R. ANANDARAMAN</t>
  </si>
  <si>
    <t>I09081-SW</t>
  </si>
  <si>
    <t>SMARDTV GLOBAL SAS</t>
  </si>
  <si>
    <t>CASE POSTALE 134, ROUTE DE GENEVE 22-24</t>
  </si>
  <si>
    <t>CH-1033 CHESEAUX</t>
  </si>
  <si>
    <t>41 21 732 04 04</t>
  </si>
  <si>
    <t>41 21 732 04 15</t>
  </si>
  <si>
    <t>I09081-T</t>
  </si>
  <si>
    <t>SCM MICROSYSTEMS (TAIWAN )</t>
  </si>
  <si>
    <t>7F-1,NO.92,JUNGPO N.RD</t>
  </si>
  <si>
    <t>NANGANG CHIU,TAIPEI</t>
  </si>
  <si>
    <t>886-2-26535559</t>
  </si>
  <si>
    <t>I09081-US</t>
  </si>
  <si>
    <t>SCM MICROSYSTEMS INC.</t>
  </si>
  <si>
    <t>47211 BAYSIDE PARKWAY</t>
  </si>
  <si>
    <t>FREMONT,CA 94538</t>
  </si>
  <si>
    <t>510-360-2399</t>
  </si>
  <si>
    <t>510-360-0211</t>
  </si>
  <si>
    <t>I09081-US/2</t>
  </si>
  <si>
    <t>SCM MICROSYSTEMS, INC.</t>
  </si>
  <si>
    <t>466, KATO TERR. - FREMONT, CA 94539</t>
  </si>
  <si>
    <t>TEL:1 510 360 2734</t>
  </si>
  <si>
    <t>FAX: 1 510 360 0211</t>
  </si>
  <si>
    <t>I09082</t>
  </si>
  <si>
    <t>IBM MANUFACTURING SOLUTIONS PTE. LTD.</t>
  </si>
  <si>
    <t>9 CHANGI BUSINESS PARK CENTRAL 1</t>
  </si>
  <si>
    <t>THE IBM PLACE</t>
  </si>
  <si>
    <t>A/P CENTRE (SAPC)</t>
  </si>
  <si>
    <t>I09082-JP</t>
  </si>
  <si>
    <t>HITACHI GLOBAL STORAGE TECHNOLOGIES JAPAN, LTD</t>
  </si>
  <si>
    <t>1, KIRIHARA-CHO, FUJISAWA-SHI</t>
  </si>
  <si>
    <t>KANAGAWA-KEN</t>
  </si>
  <si>
    <t>001-81-4669986264</t>
  </si>
  <si>
    <t>001-81-466983103</t>
  </si>
  <si>
    <t>I09082-SJ</t>
  </si>
  <si>
    <t>IBM SPD US</t>
  </si>
  <si>
    <t>5600 COTTLE ROAD, SAN JOSE,</t>
  </si>
  <si>
    <t>CALIFORNIA 95193,</t>
  </si>
  <si>
    <t>408 256 1197</t>
  </si>
  <si>
    <t>408 256 3555</t>
  </si>
  <si>
    <t>EMIL J.WIKKE</t>
  </si>
  <si>
    <t>WESTERN DIGITAL STORAGE TECHNOLOGIES</t>
  </si>
  <si>
    <t>140 MOO 2, UDOMSORAYUTH ROAD, KLONGJIG,</t>
  </si>
  <si>
    <t>BANGPA-IN, AYUTTHAYA 13160,</t>
  </si>
  <si>
    <t>ACCOUNT PAYMENT</t>
  </si>
  <si>
    <t>I09082-USA</t>
  </si>
  <si>
    <t>PO BOX 9001</t>
  </si>
  <si>
    <t>1701 NORTH ST., ENDICOTT</t>
  </si>
  <si>
    <t>408-2560650</t>
  </si>
  <si>
    <t>408-2562702</t>
  </si>
  <si>
    <t>I09085</t>
  </si>
  <si>
    <t>IBM SINGAPORE PTE LTD</t>
  </si>
  <si>
    <t>80 ANSON ROAD</t>
  </si>
  <si>
    <t>IBM TOWER #03-00</t>
  </si>
  <si>
    <t>I09085-IND</t>
  </si>
  <si>
    <t>IBM INDIALIMITED (MFG DIV)</t>
  </si>
  <si>
    <t>LEVEL 3, SUBRAMANYA ARCADE, NO. 12</t>
  </si>
  <si>
    <t>BANNERAGHATTA ROAD</t>
  </si>
  <si>
    <t>91-413-371707</t>
  </si>
  <si>
    <t>91-413-2619428</t>
  </si>
  <si>
    <t>I09085-SZ</t>
  </si>
  <si>
    <t>INTERNATIONAL INFORMATION PRODUCTS (SHENZHEN) CO</t>
  </si>
  <si>
    <t>3/F, GREAT WALL COMPUTER GROUP BUILDING</t>
  </si>
  <si>
    <t>SCIENCE &amp; INDUSTRY PARK, NANSHAN DISTRICT</t>
  </si>
  <si>
    <t>86-75-6633763</t>
  </si>
  <si>
    <t>86-755-6633760</t>
  </si>
  <si>
    <t>I09086</t>
  </si>
  <si>
    <t>IMATION SINGAPORE PTE LTD</t>
  </si>
  <si>
    <t>23 NEW INDUSTRIAL ROAD #03-01</t>
  </si>
  <si>
    <t>CENTURY INDUSTRIAL BUILDING</t>
  </si>
  <si>
    <t>I09087</t>
  </si>
  <si>
    <t>IKANO PTE LTD</t>
  </si>
  <si>
    <t>60 TAMPINES NORTH DRIVE 2</t>
  </si>
  <si>
    <t>SINGAPORE 528764</t>
  </si>
  <si>
    <t>MS SANDHI JALACHIMI/TEL:63781704</t>
  </si>
  <si>
    <t>I09088</t>
  </si>
  <si>
    <t>JYOTO BUSINESS FORMS &amp; LABELS SUPPLIES</t>
  </si>
  <si>
    <t>BLK 30 KALLANG PLACE #06-452</t>
  </si>
  <si>
    <t>SINGAPORE 339159</t>
  </si>
  <si>
    <t>64871647/62918841</t>
  </si>
  <si>
    <t>I09089</t>
  </si>
  <si>
    <t>FE GLOBAL SINGAPORE PTE LTD</t>
  </si>
  <si>
    <t>1 KALLANG SECTOR #06-01</t>
  </si>
  <si>
    <t>KOLAM  AYER INDUSTRIAL  PARK</t>
  </si>
  <si>
    <t>MS MARYANN LOW/TEL: 62129101/FAX: 62129808</t>
  </si>
  <si>
    <t>I09090</t>
  </si>
  <si>
    <t>INNOMEDIA PTE LTD</t>
  </si>
  <si>
    <t>10 SCIENCE PARK ROAD #03-04/05</t>
  </si>
  <si>
    <t>THE ALPHA,SINGAPORE SCIENCE PARK II</t>
  </si>
  <si>
    <t>6872 0828</t>
  </si>
  <si>
    <t>6872 0900</t>
  </si>
  <si>
    <t>I09091</t>
  </si>
  <si>
    <t>IOMEGA INTERNATIONAL S.A-RMA OFFICE</t>
  </si>
  <si>
    <t>BLK 750E CHAI CHEE ROAD #05-06</t>
  </si>
  <si>
    <t>TECHNOPARK@CHAI CHEE</t>
  </si>
  <si>
    <t>I09092</t>
  </si>
  <si>
    <t>INTRESOURCE SYSTEMS PTE LTD</t>
  </si>
  <si>
    <t>BLK 20 AYER RAJAH CRESCENT #04-06</t>
  </si>
  <si>
    <t>I09093</t>
  </si>
  <si>
    <t>II-VI SINGAPORE PTE LTD</t>
  </si>
  <si>
    <t>BLK 5012 TECHPLACE II</t>
  </si>
  <si>
    <t>#05-09/12 ANG MO KIO AVE 5</t>
  </si>
  <si>
    <t>I09094</t>
  </si>
  <si>
    <t>INTERPLAS INDUSTRIES PTE LTD</t>
  </si>
  <si>
    <t>BLK 1079 EUNOS AVENUE 7</t>
  </si>
  <si>
    <t>#01-171</t>
  </si>
  <si>
    <t>I09095</t>
  </si>
  <si>
    <t>INTERNATIONAL TYPESETTERS</t>
  </si>
  <si>
    <t>BLK 11,KALLANG PLACE #05-10</t>
  </si>
  <si>
    <t>SINGAPORE 1233</t>
  </si>
  <si>
    <t>I09096</t>
  </si>
  <si>
    <t>ASHLAND SPECIALTY CHEMICAL (SINGAPORE) PTE LTD</t>
  </si>
  <si>
    <t>2 VENTURE DRIVE,</t>
  </si>
  <si>
    <t>#19-09/11,</t>
  </si>
  <si>
    <t>I09097</t>
  </si>
  <si>
    <t>IDEMA ASIA PACIFIC</t>
  </si>
  <si>
    <t>53B TEMPLE STREET</t>
  </si>
  <si>
    <t>SINGAPORE 058598</t>
  </si>
  <si>
    <t>I09098</t>
  </si>
  <si>
    <t>IRPEN. COM PTE LTD</t>
  </si>
  <si>
    <t>2 ANG MO KIO STREET 64, LEVEL 4</t>
  </si>
  <si>
    <t>I09099</t>
  </si>
  <si>
    <t>IRS ( S ) PTE LTD</t>
  </si>
  <si>
    <t>#05-01,ACER BUILDING TOWER A</t>
  </si>
  <si>
    <t>MS EVE TAN/TEL: 68624866/FAX: 68615978</t>
  </si>
  <si>
    <t>I091</t>
  </si>
  <si>
    <t>I09100</t>
  </si>
  <si>
    <t>INCOFOOD MANAGEMENT SERVICES</t>
  </si>
  <si>
    <t>35A SCOTTS ROAD</t>
  </si>
  <si>
    <t>SINGAPORE 228228</t>
  </si>
  <si>
    <t>I09101</t>
  </si>
  <si>
    <t>INTAC PTE LTD</t>
  </si>
  <si>
    <t>1 SOPHIA ROAD #07-20</t>
  </si>
  <si>
    <t>6339 5700</t>
  </si>
  <si>
    <t>6339 0496</t>
  </si>
  <si>
    <t>MR JEFFREY TANG</t>
  </si>
  <si>
    <t>I09102</t>
  </si>
  <si>
    <t>INVENSYS ENERGY SYSTEMS PTE LTD</t>
  </si>
  <si>
    <t>15 CHANGI BUSINESS PARK CENTRAL</t>
  </si>
  <si>
    <t>INVENSYS BUILDING</t>
  </si>
  <si>
    <t>I09103</t>
  </si>
  <si>
    <t>INTERNATIONAL FLAVDRS &amp; FRAGRANCES (S) PTE LTD</t>
  </si>
  <si>
    <t>1 ENTERPRISE ROAD</t>
  </si>
  <si>
    <t>I09104</t>
  </si>
  <si>
    <t>IMEI (EXIM) PTE LTD</t>
  </si>
  <si>
    <t>NO. 3 KAKI BUKIT ROAD 2</t>
  </si>
  <si>
    <t>#01-04, EUNOS WAREHOUSE COMPLEX</t>
  </si>
  <si>
    <t>67430123/67470060</t>
  </si>
  <si>
    <t>67437323/67479939</t>
  </si>
  <si>
    <t>I09105</t>
  </si>
  <si>
    <t>7, ANG MO KIO STREET 64</t>
  </si>
  <si>
    <t>#01-01,</t>
  </si>
  <si>
    <t>I09106</t>
  </si>
  <si>
    <t>DOVER SINGAPORE PRIVATE LIMITED</t>
  </si>
  <si>
    <t>9 TOH GUAN ROAD EAST</t>
  </si>
  <si>
    <t>#04-01 ALLIANCE BUILDING</t>
  </si>
  <si>
    <t>I09107</t>
  </si>
  <si>
    <t>INDOGUNA (S) PTE LTD</t>
  </si>
  <si>
    <t>36 SENOKO DRIVE SINGAPORE 758221</t>
  </si>
  <si>
    <t>I09108</t>
  </si>
  <si>
    <t>INTERNATIONAL HOUSE OF SPICES</t>
  </si>
  <si>
    <t>10 TUAS BAY WALK</t>
  </si>
  <si>
    <t>SINGAPORE 637780</t>
  </si>
  <si>
    <t>IKE TECHNOLOGY</t>
  </si>
  <si>
    <t>136 JOO SENG ROAD</t>
  </si>
  <si>
    <t>#04-02A ESR REIT BUILDING</t>
  </si>
  <si>
    <t>MS JENNY/MR KHO</t>
  </si>
  <si>
    <t>I09110</t>
  </si>
  <si>
    <t>IHARA FURNACE CO LTD</t>
  </si>
  <si>
    <t>623 ALJUINED ROAD</t>
  </si>
  <si>
    <t>#04-06 ALJUNIED INDUSTRIAL COMPLEX</t>
  </si>
  <si>
    <t>I09111</t>
  </si>
  <si>
    <t>INNOLINK PTE LTD</t>
  </si>
  <si>
    <t>23 KAMPONG BAHRU ROAD</t>
  </si>
  <si>
    <t>#04-10 DIMENSIONS BUILDING</t>
  </si>
  <si>
    <t>6327 2131</t>
  </si>
  <si>
    <t>6327 1918</t>
  </si>
  <si>
    <t>I09112</t>
  </si>
  <si>
    <t>INFOPLUS SHANGHAI CO., LTD.</t>
  </si>
  <si>
    <t>84 ZU CHONG ZHI ROAD AVE 887 #207C</t>
  </si>
  <si>
    <t>PUDONG NEW ARE</t>
  </si>
  <si>
    <t>86-21-50805402</t>
  </si>
  <si>
    <t>86-21-50805403</t>
  </si>
  <si>
    <t>ATTN: MR FRANK FENG - FAX: 86-21-50805403</t>
  </si>
  <si>
    <t>I09113</t>
  </si>
  <si>
    <t>IWOW CONNECTIONS PTE LTD</t>
  </si>
  <si>
    <t>13 #03-00</t>
  </si>
  <si>
    <t>SERANGOON NORTH AVENUE 5</t>
  </si>
  <si>
    <t>MR.STANLEY  FAX : 67482668</t>
  </si>
  <si>
    <t>I09114</t>
  </si>
  <si>
    <t>INTERNATIONAL LOGISTICS (S) PTE LTD</t>
  </si>
  <si>
    <t>25 MANDAI ESTATE</t>
  </si>
  <si>
    <t>INNOVATION PLAZA TOWER 1 #04-07</t>
  </si>
  <si>
    <t>MR PATRICK LOW   TEL:67824048/FAX:67824048</t>
  </si>
  <si>
    <t>I09115</t>
  </si>
  <si>
    <t>I-LOTUS INTERNATIONAL PTE LTD</t>
  </si>
  <si>
    <t>NO.51 BUKIT BATOK CRESCENT #03-04</t>
  </si>
  <si>
    <t>MS ALICE LIM/TEL: 6316 2237 X139/FAX: 6316 2235</t>
  </si>
  <si>
    <t>I09116</t>
  </si>
  <si>
    <t>IDEAL PRINTING &amp; PUBLISHING PTE LTD</t>
  </si>
  <si>
    <t>BLK 203 HENDERSON ROAD #06-04</t>
  </si>
  <si>
    <t>MS VIVIAN/TEL: 62733005/62736655/FAX: 62749538</t>
  </si>
  <si>
    <t>I09117</t>
  </si>
  <si>
    <t>IWANAMI TRADING COMPANY PTE LTD</t>
  </si>
  <si>
    <t>6001 BEACH ROAD</t>
  </si>
  <si>
    <t>#02-15 GOLDEN MILE TOWER</t>
  </si>
  <si>
    <t>MR TS ANG  TEL:62965073/FAX:62966805/HP:92381293</t>
  </si>
  <si>
    <t>I09118</t>
  </si>
  <si>
    <t>IFS LOGISTICS (S) PTE LTD</t>
  </si>
  <si>
    <t>NO. 10, UBI CRESCENT</t>
  </si>
  <si>
    <t>#06-93, LOBBY E UBI TECHPARK</t>
  </si>
  <si>
    <t>MR ANDREW TSUI    TEL:62746840/FAX:62769301</t>
  </si>
  <si>
    <t>I09119</t>
  </si>
  <si>
    <t>ITE BALESTIER</t>
  </si>
  <si>
    <t>114 BALESTIER ROAD</t>
  </si>
  <si>
    <t>SINGAPORE 329679</t>
  </si>
  <si>
    <t>I09120</t>
  </si>
  <si>
    <t>INNOCO OIL PTE LTD</t>
  </si>
  <si>
    <t>36 TANJONG PENJURU</t>
  </si>
  <si>
    <t>SINGAPORE 609031</t>
  </si>
  <si>
    <t>MS JACLYN CHIA    TEL:62655366/FAX:62650988</t>
  </si>
  <si>
    <t>I09121</t>
  </si>
  <si>
    <t>I.G NEXUS PTE LTD</t>
  </si>
  <si>
    <t>1 COLEMAN STREET</t>
  </si>
  <si>
    <t>#B1-44 THE ADEPHI</t>
  </si>
  <si>
    <t>I09122</t>
  </si>
  <si>
    <t>INFODISC MULITIMEDIA MANUFACTURING PTE LTD</t>
  </si>
  <si>
    <t>BLK 5012 ANG MO KIO AVE, 5 TECHPLACE II</t>
  </si>
  <si>
    <t>#02-02/05 SINGAPORE 569876</t>
  </si>
  <si>
    <t>MS JOUIE FAX: 64831001</t>
  </si>
  <si>
    <t>ITG ELECTRONICS (M) SDN BHD</t>
  </si>
  <si>
    <t>NO.10, JALAN HASIL</t>
  </si>
  <si>
    <t>07-2345 722</t>
  </si>
  <si>
    <t>07-2345 731</t>
  </si>
  <si>
    <t>ACCOUNTS PAYABLE   F: 07-2380321</t>
  </si>
  <si>
    <t>I09124</t>
  </si>
  <si>
    <t>NORGREN PTE LTD</t>
  </si>
  <si>
    <t>16 TUAS STREET</t>
  </si>
  <si>
    <t>SINGAPORE 638453</t>
  </si>
  <si>
    <t>MR MICHAEL CHUA     TEL:68621811/FAX:68621917</t>
  </si>
  <si>
    <t>I09125</t>
  </si>
  <si>
    <t>INTEGROW INDUSTRIAL SERVICE</t>
  </si>
  <si>
    <t>BLK 217 HENDERSON ROAD #04-07</t>
  </si>
  <si>
    <t>62744315/6</t>
  </si>
  <si>
    <t>MS WENDY SNG/MS SANDY  TEL:62744315/6/FAX:62744663</t>
  </si>
  <si>
    <t>I09126</t>
  </si>
  <si>
    <t>INTERNATIONAL AIR TRANSPORT ASSOCIATION</t>
  </si>
  <si>
    <t>111 SOMERSET ROAD,#14-05 SOMERSET WING</t>
  </si>
  <si>
    <t>SINGAPORE POWER BUILDING</t>
  </si>
  <si>
    <t>6499 2270</t>
  </si>
  <si>
    <t>6438 4666</t>
  </si>
  <si>
    <t>MS JOANNA LEE</t>
  </si>
  <si>
    <t>I09127</t>
  </si>
  <si>
    <t>INTAC VISION SINGAPORE PTE LTD</t>
  </si>
  <si>
    <t>10 ANSON ROAD #21-09</t>
  </si>
  <si>
    <t>MR ALEX OH     TEL:62274739/FAX:62278948</t>
  </si>
  <si>
    <t>I09128</t>
  </si>
  <si>
    <t>INNOTECH RESOURCES PTE LTD</t>
  </si>
  <si>
    <t>YORK INTERNATIONAL INDUSTRIAL BUILDING</t>
  </si>
  <si>
    <t>SINGAPORE 367904</t>
  </si>
  <si>
    <t>I09129</t>
  </si>
  <si>
    <t>ISO INVESTMENTS PTE LTD</t>
  </si>
  <si>
    <t>NO.5 LORONG BAKAR BATU</t>
  </si>
  <si>
    <t>#07-01 MACPHERSON IND. COMPLEX</t>
  </si>
  <si>
    <t>MS SERENE         TEL:62971747/FAX:62971767</t>
  </si>
  <si>
    <t>I09130</t>
  </si>
  <si>
    <t>INTERNATIONAL ADVANCED BIO-PHARMACEUTICAL</t>
  </si>
  <si>
    <t>8 BOON LAY WAY</t>
  </si>
  <si>
    <t>#08-03 TRADEHUB 21</t>
  </si>
  <si>
    <t>I09131</t>
  </si>
  <si>
    <t>INNOVATIVE FOOD CONCEPT PTE LTD</t>
  </si>
  <si>
    <t>NO.8 JALAN GELENGGANG</t>
  </si>
  <si>
    <t>SINGAPORE 578190</t>
  </si>
  <si>
    <t>64549316/17</t>
  </si>
  <si>
    <t>MR.ALAN SEET   FAX : 64549322</t>
  </si>
  <si>
    <t>I09132</t>
  </si>
  <si>
    <t>INTERNIX INCORPORATED SINGAPORE BRANCH</t>
  </si>
  <si>
    <t>175A BENCOOLEN STREET</t>
  </si>
  <si>
    <t>#07-01 BURLINGTON SQUARE</t>
  </si>
  <si>
    <t>MS NG LAI PENG    TEL:63373161/FAX:63373117</t>
  </si>
  <si>
    <t>I09133</t>
  </si>
  <si>
    <t>INTEVAC ASIA PTE LTD</t>
  </si>
  <si>
    <t>6 MARSILING  LANE ,BLOCK C #01-00</t>
  </si>
  <si>
    <t>SINGAPORE 739145</t>
  </si>
  <si>
    <t>63686863/63683541</t>
  </si>
  <si>
    <t>I09134</t>
  </si>
  <si>
    <t>INTEGRAL SERVICE SOLUTION (ISS) PTE LTD</t>
  </si>
  <si>
    <t>3 ANG MO KIO IND PARK 2 A #06-06</t>
  </si>
  <si>
    <t>SINGAPORE 568050</t>
  </si>
  <si>
    <t>MS ADA       FAX:64833872</t>
  </si>
  <si>
    <t>I09135</t>
  </si>
  <si>
    <t>INTEC ENGINEERING PTE LTD</t>
  </si>
  <si>
    <t>BLK 1026 TAI SENG AVENUE</t>
  </si>
  <si>
    <t>#02-3544 TAI SENG INDUSTRIAL ESTATE</t>
  </si>
  <si>
    <t>OH KIAN ANN  HP:96245713</t>
  </si>
  <si>
    <t>I09136</t>
  </si>
  <si>
    <t>INDIAN MUSLIM BAKERY&amp;CONFECTIONERY PTE LTD</t>
  </si>
  <si>
    <t>124 ONAN ROAD</t>
  </si>
  <si>
    <t>SINGAPORE 424536</t>
  </si>
  <si>
    <t>MS BANU        TEL:63454271/FAX:63440074</t>
  </si>
  <si>
    <t>I09137</t>
  </si>
  <si>
    <t>INTER-PARTS SUPPLIER PTE LTD</t>
  </si>
  <si>
    <t>65 HOLA CENTRE #03-07</t>
  </si>
  <si>
    <t>UBI CRESCENT</t>
  </si>
  <si>
    <t>MR.ALBERT LIM</t>
  </si>
  <si>
    <t>I09138</t>
  </si>
  <si>
    <t>INTER-PARTS SUPPLIER (PTE) LTD</t>
  </si>
  <si>
    <t>65 UBI CRESCENT</t>
  </si>
  <si>
    <t>#03-07 HOLA CENTRE</t>
  </si>
  <si>
    <t>I09139</t>
  </si>
  <si>
    <t>INTERNATIONAL SEMICONDUCTOR TECHNOLOGY LTD.</t>
  </si>
  <si>
    <t>NO.5 ,SOUTH 6TH RD.,</t>
  </si>
  <si>
    <t>K.E.P.Z KAOHSIUNG ,TAIWAN ,R.O.C.</t>
  </si>
  <si>
    <t>I09140</t>
  </si>
  <si>
    <t>W.ATELIER PTE LTD</t>
  </si>
  <si>
    <t>50 GUL AVENUE</t>
  </si>
  <si>
    <t>LEVEL ONE</t>
  </si>
  <si>
    <t>MS BEE CHAN/EXT:102   TEL:68617366/FAX: 68611227</t>
  </si>
  <si>
    <t>I09141</t>
  </si>
  <si>
    <t>INTERMECH MACHINERY PTE LTD</t>
  </si>
  <si>
    <t>BLK 2 WOODLANDS SECTOR 1</t>
  </si>
  <si>
    <t>#03-25 WOODLANDS SPECTRUM I</t>
  </si>
  <si>
    <t>I09142</t>
  </si>
  <si>
    <t>IDS PHARMACEUTICAL DIVISION</t>
  </si>
  <si>
    <t>279 JALAN AHMAD IBRAHIM</t>
  </si>
  <si>
    <t>#03-01</t>
  </si>
  <si>
    <t>6861 7336</t>
  </si>
  <si>
    <t>MS MYRA TEO  HP: 97977430</t>
  </si>
  <si>
    <t>I09143</t>
  </si>
  <si>
    <t>INNERPRAXIS PTE LTD</t>
  </si>
  <si>
    <t>1 KIM SENG PROMENADE</t>
  </si>
  <si>
    <t>#18-01 GREAT WORLD CITY EAST TOWER</t>
  </si>
  <si>
    <t>MISS SUZANNA M J    TEL:68269651/FAX:68206010</t>
  </si>
  <si>
    <t>I09144</t>
  </si>
  <si>
    <t>INFOCOM &amp; SECURITY SYSTEMS PTE LTD(ICSS)</t>
  </si>
  <si>
    <t>61 KAKI BUKIT AVE 1 #04-09</t>
  </si>
  <si>
    <t>SHUN LI  INDUSTRIAL PARK</t>
  </si>
  <si>
    <t>:67428618</t>
  </si>
  <si>
    <t>MR JAMES CHEW/ TEL:67428618 X23/FAX:67433367</t>
  </si>
  <si>
    <t>I09145</t>
  </si>
  <si>
    <t>IDEAL PET MARKETING PTD LTD</t>
  </si>
  <si>
    <t>21 MARSILING INDUSTRIAL ESTATE ROAD 9</t>
  </si>
  <si>
    <t>MR ANDREW WEE    TEL:63666694/FAX:63661018</t>
  </si>
  <si>
    <t>MICRON SEMICONDUCTOR ASIA OPERATIONS PTE LTD</t>
  </si>
  <si>
    <t>SSC FINANCE,ACCOUNTS PAYABLE</t>
  </si>
  <si>
    <t>1 NORTH COAST DRIVE</t>
  </si>
  <si>
    <t>6398 4920</t>
  </si>
  <si>
    <t>I09146-BANGALORE</t>
  </si>
  <si>
    <t>MICRON TECHNOLOGY OPERATIONS INDIA LLP</t>
  </si>
  <si>
    <t>KADUBEESANAHALLI VILLAGE,VARTHUR HOBLI, OUTER RING</t>
  </si>
  <si>
    <t>RD,BANGALORE EAST TALUK,560103 BENGALURU,KARNATAKA</t>
  </si>
  <si>
    <t>I09146-CHINA</t>
  </si>
  <si>
    <t>MICRON SEMICONDUCTOR (XI'AN) CO</t>
  </si>
  <si>
    <t>NO.27 HONG CHUAN EAST ROAD</t>
  </si>
  <si>
    <t>HI-TECH ZONE DISTRICT</t>
  </si>
  <si>
    <t>I09146-GERMANY</t>
  </si>
  <si>
    <t>MICRON SEMICONDUCTOR (DEUTSCHLAND) GMBH</t>
  </si>
  <si>
    <t>LEOPOLDSTRASSE 250</t>
  </si>
  <si>
    <t>MUNICH, 80807,GERMANY</t>
  </si>
  <si>
    <t>+49 (89) 206048127</t>
  </si>
  <si>
    <t>INGOLF KRAMER / BETTY SCHUELER</t>
  </si>
  <si>
    <t>I09146-HYDERABAD</t>
  </si>
  <si>
    <t>FLOORS,PHOENIX TECH ZONE PVT LTD-SEZ DEVELOPER</t>
  </si>
  <si>
    <t>NANAKRAMGUDA, SERILINGAMPALLY,</t>
  </si>
  <si>
    <t>I09146-ITALY</t>
  </si>
  <si>
    <t>MICRON SEMICONDUCTOR ITALIA S.R.L</t>
  </si>
  <si>
    <t>VIA TRENTO 26</t>
  </si>
  <si>
    <t>20871 VIMERCATE (MB)</t>
  </si>
  <si>
    <t>EDOARDO GUISEPPE POZZI</t>
  </si>
  <si>
    <t>I09146-JAPAN</t>
  </si>
  <si>
    <t>MICRON MEMORY JAPAN, G.K.</t>
  </si>
  <si>
    <t>2F., NO 6, LN.106,WUGONG 3RD ROAD,</t>
  </si>
  <si>
    <t>WUGU DIST., NEW TAIPEI CITY, 248</t>
  </si>
  <si>
    <t>RICOH DOCUMENT CENTER,REF:MICRON MEMORY,JAPAN, INC</t>
  </si>
  <si>
    <t>I09146-MALAYSIA</t>
  </si>
  <si>
    <t>MICRON SEMICONDUCTOR MALAYSIA SDN BHD</t>
  </si>
  <si>
    <t>TANJUNG AGAS INDUSTRIAL AREA</t>
  </si>
  <si>
    <t>P.O.BOX 62, 84007 MUAR</t>
  </si>
  <si>
    <t>I09146-PENANG</t>
  </si>
  <si>
    <t>MICRON MEMORY MALAYSIA SDN BHD</t>
  </si>
  <si>
    <t>NO. 1063, PLOT 19, TINGKAT PERUSAHAAN 6,</t>
  </si>
  <si>
    <t>PRAI INDUSTRIAL ESTATE, 13600 PRAI, PENANG</t>
  </si>
  <si>
    <t>I09146-SANAND</t>
  </si>
  <si>
    <t>MICRON SEMICONDUCTOR TECHNOLOGY INDIA</t>
  </si>
  <si>
    <t>AV-11, BOL INDUSTRIAL ESTATE, GIDC II</t>
  </si>
  <si>
    <t>SANAND GUJARAT, 382110, INDIA  | LLPIN: AHMM23202E</t>
  </si>
  <si>
    <t>I09146-SHANGHAI</t>
  </si>
  <si>
    <t>MICRON SEMICONDUCTOR (SHANGHAI) CO., LTD.</t>
  </si>
  <si>
    <t>NO. 27 HONG CHUAN EAST ROAD,</t>
  </si>
  <si>
    <t>HI-TECH ZONE DISTRICT,</t>
  </si>
  <si>
    <t>I09146-TAIWAN</t>
  </si>
  <si>
    <t>MICRON MEMORY TAIWAN CO., LTD</t>
  </si>
  <si>
    <t>2F.,NO.6, LN. 106, WUGONG 3RD RD.,</t>
  </si>
  <si>
    <t>248 NEW TAIPEI CITY-WUGU DIST.,</t>
  </si>
  <si>
    <t>RICOH DOCUMENT CENTER</t>
  </si>
  <si>
    <t>I09146-TAIWAN ASIA</t>
  </si>
  <si>
    <t>MICRON TECHNOLOGY ASIA PACIFIC INC.</t>
  </si>
  <si>
    <t>WUGU DIST., NEW TAIPEI CITY TAIPEI,248,</t>
  </si>
  <si>
    <t>I09146-TAIWAN TECH</t>
  </si>
  <si>
    <t>MICRON TECHNOLOGY TAIWAN INC.</t>
  </si>
  <si>
    <t>I09146-UK</t>
  </si>
  <si>
    <t>MICRON EUROPE LIMITED</t>
  </si>
  <si>
    <t>GREENWOOD HOUSE</t>
  </si>
  <si>
    <t>LONDON ROAD , BERKSHIRE, BRACKNELL RG12 2AA</t>
  </si>
  <si>
    <t>(ATTN: ACCOUNTS PAYABLE) +44 (0) 1344383400</t>
  </si>
  <si>
    <t>I09146-USA</t>
  </si>
  <si>
    <t>MICRON TECHNOLOGY, INC</t>
  </si>
  <si>
    <t>8000 S FEDERAL WAY</t>
  </si>
  <si>
    <t>BOISE ID 83716</t>
  </si>
  <si>
    <t>+1 (208) 3684000</t>
  </si>
  <si>
    <t>I09147</t>
  </si>
  <si>
    <t>I SUN-U PTE LTD</t>
  </si>
  <si>
    <t>18, TUAS WEST AVENUE</t>
  </si>
  <si>
    <t>SINGAPORE 638424</t>
  </si>
  <si>
    <t>MR ZHENG QING/TEL:63790649/675/FAX:62656170</t>
  </si>
  <si>
    <t>I09148</t>
  </si>
  <si>
    <t>INTEGRATED MECHATRONICS PTE LTD</t>
  </si>
  <si>
    <t>11 KAKI BUKIT ROAD 1</t>
  </si>
  <si>
    <t>#02-01 EUNOS TECHNOLINK SINGAPORE 415939</t>
  </si>
  <si>
    <t>6284 1333</t>
  </si>
  <si>
    <t>6285 0775</t>
  </si>
  <si>
    <t>MS MAVIS  TEL: 6284 1333</t>
  </si>
  <si>
    <t>I09149</t>
  </si>
  <si>
    <t>INTERMAY CONSULTECH PTE LTD</t>
  </si>
  <si>
    <t>10 UBI CRESCENT #03-73</t>
  </si>
  <si>
    <t>LOBBY D UBI TECHPARK</t>
  </si>
  <si>
    <t>MR MICHAEL  PHUA  HP:96947291</t>
  </si>
  <si>
    <t>I09150</t>
  </si>
  <si>
    <t>INTELLIGENT MOTION SYSTEM</t>
  </si>
  <si>
    <t>30 RAFFLES PLACE #23-00</t>
  </si>
  <si>
    <t>CHEVRON HOUSE</t>
  </si>
  <si>
    <t>MS SKYE OONG</t>
  </si>
  <si>
    <t>I09151</t>
  </si>
  <si>
    <t>IMAGE PRINTERS</t>
  </si>
  <si>
    <t>PETER KONG  HP:9751 1019</t>
  </si>
  <si>
    <t>I09152</t>
  </si>
  <si>
    <t>INSTITUTE OF MENTAL HEALTH</t>
  </si>
  <si>
    <t>10 BUANGKOK VIEW</t>
  </si>
  <si>
    <t>BUANGKOK GREEN MEDICAL PARK</t>
  </si>
  <si>
    <t>I09153</t>
  </si>
  <si>
    <t>INNOTECH GLOBAL PTE LTD</t>
  </si>
  <si>
    <t>10,UPPER ALJUNIED LINK #02-06</t>
  </si>
  <si>
    <t>I09154</t>
  </si>
  <si>
    <t>CASEM (ASIA) PTE LTD</t>
  </si>
  <si>
    <t>BLOCK 5004 ANG MO KIO AVE 5</t>
  </si>
  <si>
    <t>#05-01 TECHPLACE II,</t>
  </si>
  <si>
    <t>I09155</t>
  </si>
  <si>
    <t>ITSUWA (S) PTE LTD</t>
  </si>
  <si>
    <t>300 JALAN BUKIT HO SWEE</t>
  </si>
  <si>
    <t>#01-02 SINGAPORE 169566</t>
  </si>
  <si>
    <t>MS JULINDA TAN &lt;julinda@itsuwa.com.sg&gt;</t>
  </si>
  <si>
    <t>I09156</t>
  </si>
  <si>
    <t>INTEGRATED SUPPLY CHAIN SDN BHD</t>
  </si>
  <si>
    <t>PLOT D15 &amp; 17, JALAN TANJUNG A/3,</t>
  </si>
  <si>
    <t>PELABUHAN TANJUNG PELEPAS,</t>
  </si>
  <si>
    <t>(07) 507 1680</t>
  </si>
  <si>
    <t>(07) 507 3033</t>
  </si>
  <si>
    <t>MR CHENG CHIANG LIAK  H/P:(016) 660 4153/ 91072364</t>
  </si>
  <si>
    <t>I09157</t>
  </si>
  <si>
    <t>INTEGRATED AUTOMATION SYSTEMS PTE LTD</t>
  </si>
  <si>
    <t>2 WOODLANDS SPECTRUM,#05-18,</t>
  </si>
  <si>
    <t>WOODLANDS SECTOR 1,SINGAPORE 738068</t>
  </si>
  <si>
    <t>(65) 6510 6399</t>
  </si>
  <si>
    <t>(65) 6758 4155</t>
  </si>
  <si>
    <t>ENNA TAN 97701199</t>
  </si>
  <si>
    <t>I09158</t>
  </si>
  <si>
    <t>INFOCOMMUNICATIONS DEVELOPMENT</t>
  </si>
  <si>
    <t>8, TEMASEK BOULEVARD</t>
  </si>
  <si>
    <t>#14-00 SUNTEC TOWER THREE</t>
  </si>
  <si>
    <t>I09159</t>
  </si>
  <si>
    <t>IMEXLINK TRADE PTE LTD</t>
  </si>
  <si>
    <t>200, JALAN SULTAN</t>
  </si>
  <si>
    <t>#03-16 TEXTILE CENTRE</t>
  </si>
  <si>
    <t>MR ELTON LEE/TEL:63964551/HP:9823638/F: 63964552</t>
  </si>
  <si>
    <t>I09160</t>
  </si>
  <si>
    <t>IMPETUS MARKETING GROUP PTE LTD</t>
  </si>
  <si>
    <t>994 BENDEMEER ROAD</t>
  </si>
  <si>
    <t>#06-01 KALLANG BASIN INDUSTRIAL ESTATE</t>
  </si>
  <si>
    <t>MS CORINNE YONG  94550845</t>
  </si>
  <si>
    <t>I09161</t>
  </si>
  <si>
    <t>INTEGRA MICROSYSTEMS, INC.</t>
  </si>
  <si>
    <t>97 GREENPOINT AVNUE,</t>
  </si>
  <si>
    <t>BROOKLYN, NEW YORK 11222</t>
  </si>
  <si>
    <t>718-609-6099</t>
  </si>
  <si>
    <t>212-656-1667</t>
  </si>
  <si>
    <t>I09162</t>
  </si>
  <si>
    <t>IMMIGRATION &amp; CHECKPOINTS AUTHORITY</t>
  </si>
  <si>
    <t>10 KALLANG ROAD, #08-00</t>
  </si>
  <si>
    <t>(NEXT TO LAVENDER MRT STATION)</t>
  </si>
  <si>
    <t>I09162-AIRPORT</t>
  </si>
  <si>
    <t>ICA AIRPORT COMMAND</t>
  </si>
  <si>
    <t>MS MA/TEL: 62148028</t>
  </si>
  <si>
    <t>I09163</t>
  </si>
  <si>
    <t>ITE HEADQUARTERS</t>
  </si>
  <si>
    <t>BLK A LEVEL 6, 2 ANG MO KIO DRIVE</t>
  </si>
  <si>
    <t>SINGAPORE 567720</t>
  </si>
  <si>
    <t>MR MOHANNAD HAIDIR BIN SUWAIMI/HP:93687726</t>
  </si>
  <si>
    <t>I09164</t>
  </si>
  <si>
    <t>IG TECH PTE LTD</t>
  </si>
  <si>
    <t>30, LOYANG WAY</t>
  </si>
  <si>
    <t>#04-14, LOYANG INDUSTRIAL ESTATE</t>
  </si>
  <si>
    <t>MR ERIC LIM</t>
  </si>
  <si>
    <t>I09165</t>
  </si>
  <si>
    <t>IMRAN M.SHERIFF</t>
  </si>
  <si>
    <t>BLK 119, #10-174</t>
  </si>
  <si>
    <t>TAMPINES STREET 11</t>
  </si>
  <si>
    <t>MR IMRAN M.SHERIFF/HP: 97102254</t>
  </si>
  <si>
    <t>I09166</t>
  </si>
  <si>
    <t>INNOVIS MARKETING PTE LTD</t>
  </si>
  <si>
    <t>43, KAKI BUKIT ROAD 2</t>
  </si>
  <si>
    <t>K.B. WAREHOUSE COMPLEX</t>
  </si>
  <si>
    <t>I09167</t>
  </si>
  <si>
    <t>INVENTORY MANAGEMENT SOLUTIONS (SINGAPORE) PTE LTD</t>
  </si>
  <si>
    <t>8 WILKIE ROAD, #03-01</t>
  </si>
  <si>
    <t>WILKIE EDGE</t>
  </si>
  <si>
    <t>I09168</t>
  </si>
  <si>
    <t>IRWIN TOH</t>
  </si>
  <si>
    <t>BLK 145 WOODLANDS STREET 13</t>
  </si>
  <si>
    <t>#10-891</t>
  </si>
  <si>
    <t>MR IRWIN TOH/HP: 8383 8182</t>
  </si>
  <si>
    <t>I09169</t>
  </si>
  <si>
    <t>I.B.S. FURNITURE &amp; BUILDING CONTRACTOR</t>
  </si>
  <si>
    <t>63 HILLVIEW AVE #09-01</t>
  </si>
  <si>
    <t>MR NG TIAN HOCK /HP:96911388/FAX:67648588</t>
  </si>
  <si>
    <t>I09170</t>
  </si>
  <si>
    <t>INTERNATIONAL PAINT SINGAPORE PTE LTD</t>
  </si>
  <si>
    <t>3 NEYTHAL ROAD</t>
  </si>
  <si>
    <t>SINGAPORE 628570</t>
  </si>
  <si>
    <t>6663 3057</t>
  </si>
  <si>
    <t>6268 8415</t>
  </si>
  <si>
    <t>MS JULIA NG    TEL:6261 5033</t>
  </si>
  <si>
    <t>I09171</t>
  </si>
  <si>
    <t>INOUT ENTERPRISE PTE LTD</t>
  </si>
  <si>
    <t>280 WOODLANDS INDUSTRIAL PARK E5</t>
  </si>
  <si>
    <t>BLK 1 #09-51 HARVEST@WOODLANDS</t>
  </si>
  <si>
    <t>MR HENRY KOH/TEL: 62766123/FAX: 62761516</t>
  </si>
  <si>
    <t>I09172</t>
  </si>
  <si>
    <t>ISCM TECHNOLOGY (THAILAND) CO.,LTD</t>
  </si>
  <si>
    <t>T.THANU, A.U-THAI</t>
  </si>
  <si>
    <t>AYUTTHAYA 13210 THAILAND</t>
  </si>
  <si>
    <t>035-800116-9</t>
  </si>
  <si>
    <t>035-800001</t>
  </si>
  <si>
    <t>MS SUPAPORN RUENNRM (NUK)</t>
  </si>
  <si>
    <t>I09173</t>
  </si>
  <si>
    <t>INTEGRATED MICRO-ELECTRONICS, INC.</t>
  </si>
  <si>
    <t>NORTH SCIENCE AVENUE,LAGUNA</t>
  </si>
  <si>
    <t>6346437-0536</t>
  </si>
  <si>
    <t>437-0536</t>
  </si>
  <si>
    <t>MR JAIRAH BATARINA/TEL:(63-2) 7756-6840</t>
  </si>
  <si>
    <t>I09174</t>
  </si>
  <si>
    <t>ITE</t>
  </si>
  <si>
    <t>I09175</t>
  </si>
  <si>
    <t>INEX INNOVATIONS EXCHANGE PTE LTD</t>
  </si>
  <si>
    <t>04-21 89 SCIENCE PARK DRIVE,</t>
  </si>
  <si>
    <t>THE RUTHERFORD, SINGAPORE SCIENCE PARK I</t>
  </si>
  <si>
    <t>6773 0698</t>
  </si>
  <si>
    <t>6538 3708</t>
  </si>
  <si>
    <t>MISS SUE VOON   H/P:8363 2641</t>
  </si>
  <si>
    <t>I09175-IGENE</t>
  </si>
  <si>
    <t>IGENE LABORATORY PTE LTD</t>
  </si>
  <si>
    <t>89 SCIENCE PARK DRIVE,</t>
  </si>
  <si>
    <t>THE RUTHERFORD, SINGAPORE SCIENCE PARK 1</t>
  </si>
  <si>
    <t>I09176</t>
  </si>
  <si>
    <t>IQS SERVICES PTE LTD</t>
  </si>
  <si>
    <t>73 MEYER ROAD</t>
  </si>
  <si>
    <t>#12-02, HAWAII TOWER</t>
  </si>
  <si>
    <t>MS THERESA LIEW   9626 2905</t>
  </si>
  <si>
    <t>I09177</t>
  </si>
  <si>
    <t>ITS MECHA WORKSHOP</t>
  </si>
  <si>
    <t>342 TANJONG KATONG ROAD</t>
  </si>
  <si>
    <t>SINGAPORE 437112</t>
  </si>
  <si>
    <t>MS EMILY/HP: 92774993</t>
  </si>
  <si>
    <t>I09178</t>
  </si>
  <si>
    <t>INNOVFUSION PTE LTD</t>
  </si>
  <si>
    <t>79. AYER RAJAH CRESCENT</t>
  </si>
  <si>
    <t>#05-05/06/07</t>
  </si>
  <si>
    <t>68720349/63975055</t>
  </si>
  <si>
    <t>I09179</t>
  </si>
  <si>
    <t>INTERPAK INDUSTRIES PTE LTD</t>
  </si>
  <si>
    <t>18 MARSILING IND ESTATE ROAD 9</t>
  </si>
  <si>
    <t>#01-04</t>
  </si>
  <si>
    <t>MS SIA PF/TEL:68624811/FAX:68626169</t>
  </si>
  <si>
    <t>ILLUMINA SINGAPORE PTE LTD</t>
  </si>
  <si>
    <t>NORTH TECH LOBBY 3 #02-13/18</t>
  </si>
  <si>
    <t>6577 2236</t>
  </si>
  <si>
    <t>6579 2601</t>
  </si>
  <si>
    <t>sg-invoice-process@illumina.com</t>
  </si>
  <si>
    <t>SUNNINGDALE TECH LTD</t>
  </si>
  <si>
    <t>51 JOO KOON CIRCLE</t>
  </si>
  <si>
    <t>SINGAPORE  629069</t>
  </si>
  <si>
    <t>FINANCE  DEPARTMENT</t>
  </si>
  <si>
    <t>ILLUMINA CAMBRIDGE, LTD</t>
  </si>
  <si>
    <t>5200, ILLUMINA WAY</t>
  </si>
  <si>
    <t>SAN DIEGO</t>
  </si>
  <si>
    <t>us-invoice-process@illumina.com</t>
  </si>
  <si>
    <t>I09181</t>
  </si>
  <si>
    <t>IE GLOBAL PTE LTD</t>
  </si>
  <si>
    <t>701 SIMS DRIVE</t>
  </si>
  <si>
    <t>#01-04 LHK BUILDING</t>
  </si>
  <si>
    <t>MS JESSICA TENG/HP: 96315775</t>
  </si>
  <si>
    <t>I09182</t>
  </si>
  <si>
    <t>INTERWORLD (SG) PTE LTD</t>
  </si>
  <si>
    <t>18 NEW INDUSTRIAL ROAD,</t>
  </si>
  <si>
    <t>#06-40,SINGAPORE 536205</t>
  </si>
  <si>
    <t>65-67472800</t>
  </si>
  <si>
    <t>Marie Tan &lt;marie_tan@iwgh.com&gt;</t>
  </si>
  <si>
    <t>I09183</t>
  </si>
  <si>
    <t>ISS FACILITY SERVICES PTE LTD</t>
  </si>
  <si>
    <t>NO 1 JALAN KILANG TIMOR #10-00</t>
  </si>
  <si>
    <t>PACIFIC TECH CENTRE</t>
  </si>
  <si>
    <t>6673 8846</t>
  </si>
  <si>
    <t>MS JANICE LAI</t>
  </si>
  <si>
    <t>I09184</t>
  </si>
  <si>
    <t>IPTEC PTE LTD</t>
  </si>
  <si>
    <t>2 WOODLANDS SPECTRUM</t>
  </si>
  <si>
    <t>#03-10 WOODLANDS SECTOR 1</t>
  </si>
  <si>
    <t>65106399 EXT 408</t>
  </si>
  <si>
    <t>MS RUHANAH</t>
  </si>
  <si>
    <t>I09185</t>
  </si>
  <si>
    <t>INNOVIX TECHNICAL CONSULTING &amp; SERVICES</t>
  </si>
  <si>
    <t>I09186</t>
  </si>
  <si>
    <t>IGELATERIA</t>
  </si>
  <si>
    <t>60 BAYSHORE ROAD</t>
  </si>
  <si>
    <t>#08-04</t>
  </si>
  <si>
    <t>MR IWEAN   89504681</t>
  </si>
  <si>
    <t>I09187</t>
  </si>
  <si>
    <t>IFM ELECTRONIC ASIA PTE. LTD.</t>
  </si>
  <si>
    <t>NO. 2 TUAS AVENUE 8</t>
  </si>
  <si>
    <t>SINGAPORE 639216</t>
  </si>
  <si>
    <t>6654 1600</t>
  </si>
  <si>
    <t>6861 7885</t>
  </si>
  <si>
    <t>ACCOUNTS PAYABLE &lt;Accounts.SG@ifm.com&gt;</t>
  </si>
  <si>
    <t>I09188</t>
  </si>
  <si>
    <t>DESIGUAL</t>
  </si>
  <si>
    <t>7 STRAITS VIEW #12-00 MARINA ONE EAST TOWER</t>
  </si>
  <si>
    <t>01893 SINGAPORE</t>
  </si>
  <si>
    <t>I09189</t>
  </si>
  <si>
    <t>INGENICO TERMINALS SAS</t>
  </si>
  <si>
    <t>193,227,112 EUR</t>
  </si>
  <si>
    <t>SERVICE COMPTABILITE ,13-17 RUE PAGES</t>
  </si>
  <si>
    <t>Account Payable &lt;fruscomptafour@ingenico.com&gt;</t>
  </si>
  <si>
    <t>J10000</t>
  </si>
  <si>
    <t>JVCKENWWOD TECHNOLOGIES SINGAPORE PTE LTD</t>
  </si>
  <si>
    <t>1, ANG MO KIO STREET 63</t>
  </si>
  <si>
    <t>SINGAPORE 569110</t>
  </si>
  <si>
    <t>MR SIM SEOW KENG/TEL:66901114</t>
  </si>
  <si>
    <t>J10000-JPA</t>
  </si>
  <si>
    <t>JVC PROCUREMENT ASIA</t>
  </si>
  <si>
    <t>79, AYER RAJAH CRESCENT</t>
  </si>
  <si>
    <t>SINGAPORE 139955</t>
  </si>
  <si>
    <t>J10022</t>
  </si>
  <si>
    <t>JYOTO WORKS (SINGAPORE) PTE LTD</t>
  </si>
  <si>
    <t>11-A JOO YEE ROAD</t>
  </si>
  <si>
    <t>SINGAPORE 619199</t>
  </si>
  <si>
    <t>JMS SINGAPORE PTE LTD</t>
  </si>
  <si>
    <t>440 ANG MO KIO INDUSTRIAL PARK 1</t>
  </si>
  <si>
    <t>SINGAPORE 569620</t>
  </si>
  <si>
    <t>6457 1176</t>
  </si>
  <si>
    <t>JMSS FINANCE DEPARTMENT</t>
  </si>
  <si>
    <t>J10025-PHL</t>
  </si>
  <si>
    <t>JMS HEALTHCARE PHL.INC.</t>
  </si>
  <si>
    <t>FIRST PHILIPPINE INDUSTRIAL PARK,</t>
  </si>
  <si>
    <t>SPECIAL ECONOMIC ZONE, TANAUAN CITY</t>
  </si>
  <si>
    <t>63-(905)-303-1390</t>
  </si>
  <si>
    <t>J10027</t>
  </si>
  <si>
    <t>JURONG HI-TECH PTE LTD</t>
  </si>
  <si>
    <t>18 TUAS WEST AVENUE</t>
  </si>
  <si>
    <t>SINGAPORE 638434</t>
  </si>
  <si>
    <t>J10027-FAR EAST</t>
  </si>
  <si>
    <t>JURONG HI-TECH INDUSTRIES PTE LTD</t>
  </si>
  <si>
    <t>6264 3344</t>
  </si>
  <si>
    <t>6265 6170</t>
  </si>
  <si>
    <t>J10027-MY</t>
  </si>
  <si>
    <t>TAMAN PERINDUSTRIES CEMERLANG,</t>
  </si>
  <si>
    <t>81800 ULU TIRAM, JOHOR BAHRU,</t>
  </si>
  <si>
    <t>(60)7-8622888 EXT. 832</t>
  </si>
  <si>
    <t>(60)7-8610904</t>
  </si>
  <si>
    <t>AP CENTER</t>
  </si>
  <si>
    <t>J10035</t>
  </si>
  <si>
    <t>JAS COMPONENTS</t>
  </si>
  <si>
    <t>BLOCK 15,TOA PAYOH LORONG 8</t>
  </si>
  <si>
    <t>#05-09,BRADDELL TECH</t>
  </si>
  <si>
    <t>J10036</t>
  </si>
  <si>
    <t>JI-HAW INDUSTRIAL ( THAILAND) CO LTD</t>
  </si>
  <si>
    <t>227,MOO 3 LAEM CHARANG INDUSTRIAL EST.</t>
  </si>
  <si>
    <t>SUKUMVIT RD,THUNGEUKILA,SRIRACHA</t>
  </si>
  <si>
    <t>(408) 985-2400  EXT32462</t>
  </si>
  <si>
    <t>J10037</t>
  </si>
  <si>
    <t>JARDINE FLEMING INTERNATIONAL SECURITIES LTD</t>
  </si>
  <si>
    <t>9 RAFLES PLACE #42-01</t>
  </si>
  <si>
    <t>REPUBLIC PLAZA</t>
  </si>
  <si>
    <t>J10038</t>
  </si>
  <si>
    <t>JURONG TOWN CORPORATION</t>
  </si>
  <si>
    <t>JURONG TOWN HALL</t>
  </si>
  <si>
    <t>301 JURONG TOWN HALL ROAD</t>
  </si>
  <si>
    <t>J10040</t>
  </si>
  <si>
    <t>J.C. METAL INDUSTRIES (S) PTE LTD</t>
  </si>
  <si>
    <t>NO.4 WOODLANDS LOOP</t>
  </si>
  <si>
    <t>SINGAPORE 738204</t>
  </si>
  <si>
    <t>J10041</t>
  </si>
  <si>
    <t>FLEXTRONICS MANUFACTURING (SINGAPORE) PTE. LTD.</t>
  </si>
  <si>
    <t>NO.2 CHANGI SOUTH LANE</t>
  </si>
  <si>
    <t>SINGAPORE 486123</t>
  </si>
  <si>
    <t>J10041-M</t>
  </si>
  <si>
    <t>FLEXTRONICS IND (M) SDN BHD</t>
  </si>
  <si>
    <t>NO.12 &amp; 14 JALAN TAMPOI 7/1, (LOT PTB 20562 &amp; PTB)</t>
  </si>
  <si>
    <t>KAWASAN PERINDUSTRIAN TAMPOI</t>
  </si>
  <si>
    <t>607-3343999</t>
  </si>
  <si>
    <t>607-3342111</t>
  </si>
  <si>
    <t>J10041-77</t>
  </si>
  <si>
    <t>FLEXTRONICS TECHNOLOGY (SHANGHAI) CO., LTD.</t>
  </si>
  <si>
    <t>NO.77,YONG SHENG ROAD MALU, JUADING, SHANGHAI,</t>
  </si>
  <si>
    <t>P.R.CHINA 201801</t>
  </si>
  <si>
    <t>J10042</t>
  </si>
  <si>
    <t>JORDON FOOD INDUSTRIES (HOLDINGS) PTE LTD</t>
  </si>
  <si>
    <t>13 WOODLANDS LOOP</t>
  </si>
  <si>
    <t>SINGAPORE 738284</t>
  </si>
  <si>
    <t>J10043</t>
  </si>
  <si>
    <t>JAFFAJUICE (S) PTE LTD</t>
  </si>
  <si>
    <t>BLK 24,205A PANDAN LOOP</t>
  </si>
  <si>
    <t>SINGAPORE 128242</t>
  </si>
  <si>
    <t>J10044</t>
  </si>
  <si>
    <t>J&amp;C (FONG'S) FOOD INDUSTRIAL</t>
  </si>
  <si>
    <t>#03-03</t>
  </si>
  <si>
    <t>MR.KOH (96250855)</t>
  </si>
  <si>
    <t>J10045</t>
  </si>
  <si>
    <t>JPM CABLE ASSEMBIES PTE LTD</t>
  </si>
  <si>
    <t>2 BOON LEAT TERRACE #05-02</t>
  </si>
  <si>
    <t>HARBOURSIDE IND.BUILDING 2</t>
  </si>
  <si>
    <t>J10046</t>
  </si>
  <si>
    <t>JEBSEN &amp; JESSEN PACKAGING (S) PTE LTD</t>
  </si>
  <si>
    <t>NO 5 TUAS AVE 2</t>
  </si>
  <si>
    <t>SINGAPORE 639445</t>
  </si>
  <si>
    <t>J10046-BROADWAY</t>
  </si>
  <si>
    <t>JEBSEN &amp; JESSEN BROADWAY (S) PTE LTD</t>
  </si>
  <si>
    <t>18 ENTERPRISE ROAD</t>
  </si>
  <si>
    <t>J10047</t>
  </si>
  <si>
    <t>JMA TECHNOLOGIES PTE LTD</t>
  </si>
  <si>
    <t>NO.11/11A JURONG PIER ROAD</t>
  </si>
  <si>
    <t>SINGAPORE 619165</t>
  </si>
  <si>
    <t>J10048</t>
  </si>
  <si>
    <t>JOHN WHILE SPRING (S) PTE LTD</t>
  </si>
  <si>
    <t>1 KALLANG SECTOR #04-01/02</t>
  </si>
  <si>
    <t>SINGAPORE 349276</t>
  </si>
  <si>
    <t>J10049</t>
  </si>
  <si>
    <t>JABIL CIRCUIT OF TEXAS, LP</t>
  </si>
  <si>
    <t>P.O. BOX 670</t>
  </si>
  <si>
    <t>HIDALGO TEXAS 78557</t>
  </si>
  <si>
    <t>(956)9948223</t>
  </si>
  <si>
    <t>ERIKA RAMIREZ (ACCOUNTS PAYABLE)</t>
  </si>
  <si>
    <t>J10049-LUX</t>
  </si>
  <si>
    <t>JABIL LUXEMBOURG MANUFACTURING S.A.R.L.</t>
  </si>
  <si>
    <t>P.O. BOX 20129</t>
  </si>
  <si>
    <t>ST. PETERSBURG, FL</t>
  </si>
  <si>
    <t>52 89 9921 5481</t>
  </si>
  <si>
    <t>1 215 974 1397</t>
  </si>
  <si>
    <t>ACCOUNTS PAYABLE -JAZMIN PEREZ  T: 52 899 921 5487</t>
  </si>
  <si>
    <t>J10049-M</t>
  </si>
  <si>
    <t>JABIL CIRCUIT SDN BHD</t>
  </si>
  <si>
    <t>PLOT 50, HILIR SG KELUANG 2,</t>
  </si>
  <si>
    <t>BAYAN LEPAS INDUSTRIAL PARK</t>
  </si>
  <si>
    <t>604-6329272</t>
  </si>
  <si>
    <t>604-6452699</t>
  </si>
  <si>
    <t>J10049-MEMPHIS</t>
  </si>
  <si>
    <t>JABIL CIRCUIT</t>
  </si>
  <si>
    <t>5238 LAMAR AVE</t>
  </si>
  <si>
    <t>MEMPHIS, TN 38118</t>
  </si>
  <si>
    <t>IBM WORKCELL   TEL: (901) 202-7493</t>
  </si>
  <si>
    <t>J10049-NTL</t>
  </si>
  <si>
    <t>JABIL GLOBAL SERVICES</t>
  </si>
  <si>
    <t>KOOLHOVENLAAN #1</t>
  </si>
  <si>
    <t>1119 NB SCHIPHOL-RIJK</t>
  </si>
  <si>
    <t>CHRIS STREEFLAND   TEL: +31 20 6549884</t>
  </si>
  <si>
    <t>J10049-NYPRO</t>
  </si>
  <si>
    <t>NYPRO HEALTHCARE BAJA, INC. (JABIL)</t>
  </si>
  <si>
    <t>1701 LANDMARK RD</t>
  </si>
  <si>
    <t>SAN DIEGO, CA 92154,</t>
  </si>
  <si>
    <t>664-314-4051</t>
  </si>
  <si>
    <t>619 498-9250</t>
  </si>
  <si>
    <t>J10049-SH</t>
  </si>
  <si>
    <t>JABIL CIRCUIT (SHANGHAI) LTD</t>
  </si>
  <si>
    <t>600 TIAN LIN ROAD, SHANGHAI 200233,</t>
  </si>
  <si>
    <t>P.R. CHINA</t>
  </si>
  <si>
    <t>86 21 6485 585</t>
  </si>
  <si>
    <t>86 21 5426 1209</t>
  </si>
  <si>
    <t>J10049-SHENZHEN</t>
  </si>
  <si>
    <t>JABIL GP SHENZHEN II</t>
  </si>
  <si>
    <t>NO.2073 JINCHENG ROAD, SHAJING STREET</t>
  </si>
  <si>
    <t>BAO'AN DISTRICT</t>
  </si>
  <si>
    <t>+ 86-22 83960078</t>
  </si>
  <si>
    <t>+86-22 23972359</t>
  </si>
  <si>
    <t>J10049-SIN</t>
  </si>
  <si>
    <t>JABIL CIRCUIT (SINGAPORE) PTE LTD</t>
  </si>
  <si>
    <t>PLOT 12147, PHASE 4, LINTANG BAYAN LEPAS,</t>
  </si>
  <si>
    <t>BAYAN LEPAS INDUSTRIAL PARK,</t>
  </si>
  <si>
    <t>J10049-SIN-JC</t>
  </si>
  <si>
    <t>16 TAMPINES INDUSTRIAL CRESCENT</t>
  </si>
  <si>
    <t>SINGAPORE 528604</t>
  </si>
  <si>
    <t>65-68718453</t>
  </si>
  <si>
    <t>AJAY PARMAR+65 68718453/83007723</t>
  </si>
  <si>
    <t>J10049-US</t>
  </si>
  <si>
    <t>P.O. BOX 20129 ST. PETERSBURG, FL USA</t>
  </si>
  <si>
    <t>ZIP CODE: 33742-0049</t>
  </si>
  <si>
    <t>727 577 9749</t>
  </si>
  <si>
    <t>J10050</t>
  </si>
  <si>
    <t>JORDON INTERNATIONAL FOOD PROCESSING PTE LTD</t>
  </si>
  <si>
    <t>J10051</t>
  </si>
  <si>
    <t>JW CORPORATION CLINIC PTE LTD</t>
  </si>
  <si>
    <t>BLK 507 JURONG WEST STREET 52</t>
  </si>
  <si>
    <t>#01-156 SINGAPORE 640507</t>
  </si>
  <si>
    <t>J10052</t>
  </si>
  <si>
    <t>JLM TRADING CO PTE LTD</t>
  </si>
  <si>
    <t>687B #17-384 CHO CHU KANG DR</t>
  </si>
  <si>
    <t>SINGAPORE 682687</t>
  </si>
  <si>
    <t>MR KELVIN               FAX: 62837990</t>
  </si>
  <si>
    <t>J10053</t>
  </si>
  <si>
    <t>JOYOUS FRESH MART</t>
  </si>
  <si>
    <t>BLK 828 #01-246 TAMPINES STREET 81</t>
  </si>
  <si>
    <t>SINGAPORE 520828</t>
  </si>
  <si>
    <t>MR AH TECK    FAX: 67843281</t>
  </si>
  <si>
    <t>J10054</t>
  </si>
  <si>
    <t>JM LINKS PTE LTD</t>
  </si>
  <si>
    <t>97C UPPER THOMAS ROAD</t>
  </si>
  <si>
    <t>#04-10 LAKEVIEW  EAST</t>
  </si>
  <si>
    <t>MR JIMMY LIM   TEL:62551391/96730500  FAX:62599083</t>
  </si>
  <si>
    <t>J10055</t>
  </si>
  <si>
    <t>JAVINI PTE LTD</t>
  </si>
  <si>
    <t>188#7 TANJONG KATONG ROAD</t>
  </si>
  <si>
    <t>SINGAPORE 436990</t>
  </si>
  <si>
    <t>MS NYANG JIA YI/ TEL:63441141/FAX:63461141</t>
  </si>
  <si>
    <t>J10056</t>
  </si>
  <si>
    <t>J &amp; S DESIGN</t>
  </si>
  <si>
    <t>29 KAKI BUKIT CRESCENT</t>
  </si>
  <si>
    <t>SINGAPORE 416260</t>
  </si>
  <si>
    <t>MR TOH BAN CHUAN/T:64480777/H:91110900/F: 64430777</t>
  </si>
  <si>
    <t>J10057</t>
  </si>
  <si>
    <t>J P &amp; ASSOCIATES    (NO MORE USING REFER J10066)</t>
  </si>
  <si>
    <t>SINGAPORE 598818</t>
  </si>
  <si>
    <t>MS ALICE/MR TAN JUAY PAH  FAX:64639133</t>
  </si>
  <si>
    <t>J10058</t>
  </si>
  <si>
    <t>JETT INTELLIGENT SOLUTION PTE LTD</t>
  </si>
  <si>
    <t>77 HIGH STREET #09-04</t>
  </si>
  <si>
    <t>HIGH STREET PLAZA</t>
  </si>
  <si>
    <t>J10059</t>
  </si>
  <si>
    <t>JANE &amp; LEE SEMBAWANG FAMILY CLINIC</t>
  </si>
  <si>
    <t>BLK 483 ADMIRALTY LINK</t>
  </si>
  <si>
    <t>DR. YONG     TEL:68537677/FAX:68537477</t>
  </si>
  <si>
    <t>J10060</t>
  </si>
  <si>
    <t>JOE FISH TRACKLE</t>
  </si>
  <si>
    <t>331 BEACH ROAD</t>
  </si>
  <si>
    <t>SINGAPORE 199562</t>
  </si>
  <si>
    <t>MR JOE         TEL:97929797/FAX:62972084</t>
  </si>
  <si>
    <t>J10061</t>
  </si>
  <si>
    <t>JOHN WILEY &amp; SONS (ASIA) PTE LTD</t>
  </si>
  <si>
    <t>2 CLEMENTI LOOP #02-01, JIN XING DISTRIPARK</t>
  </si>
  <si>
    <t>SINGAPORE 129089</t>
  </si>
  <si>
    <t>MS JESSICA GOH/TEL:6460 4230/FAX: 6463 4606</t>
  </si>
  <si>
    <t>J10062</t>
  </si>
  <si>
    <t>JUSTRON PTE LTD</t>
  </si>
  <si>
    <t>BLK 2021 BUKIT BATOK STREET 23</t>
  </si>
  <si>
    <t>#02-212</t>
  </si>
  <si>
    <t>J10063</t>
  </si>
  <si>
    <t>JEN-NET (S) PTE LTD</t>
  </si>
  <si>
    <t>NEO INDUSTRIAL BUILDING, (S) 369520</t>
  </si>
  <si>
    <t>MS JENNIE  TJANG   FAX: 62834922  HP: 90606002</t>
  </si>
  <si>
    <t>J10064</t>
  </si>
  <si>
    <t>JOON JOON PRINTING CO.</t>
  </si>
  <si>
    <t>NO.31,32 GROUND FLOOR BANGUNAN HAJI HASSAN</t>
  </si>
  <si>
    <t>ABDULLAH JALAN MENGLAIT,KAMPUNG PENGKALAN,GADONG</t>
  </si>
  <si>
    <t>001-673-242 2241</t>
  </si>
  <si>
    <t>001-673-242 2252</t>
  </si>
  <si>
    <t>MR ALEX LEONG - jjpc_kcchong@brunet.bn</t>
  </si>
  <si>
    <t>J10065</t>
  </si>
  <si>
    <t>JOO HWA STATIONERY</t>
  </si>
  <si>
    <t>BLK 762</t>
  </si>
  <si>
    <t>#01-250 JURONG WEST ST 75</t>
  </si>
  <si>
    <t>MR NEO HOCK KENG/ H:98131607/T:67924259</t>
  </si>
  <si>
    <t>J10066</t>
  </si>
  <si>
    <t>J P CONSULTANCY PTE LTD</t>
  </si>
  <si>
    <t>37 JALAN NAGA SARI</t>
  </si>
  <si>
    <t>SINGAPORE 288867</t>
  </si>
  <si>
    <t>64623733/97893218</t>
  </si>
  <si>
    <t>MR TAN JUAY PAH/MS ALICE  FAX: 64639133</t>
  </si>
  <si>
    <t>J10067</t>
  </si>
  <si>
    <t>JIN LI MOULD MFG PTE LTD</t>
  </si>
  <si>
    <t>2 WOODLANDS SECTOR 1 #01-35</t>
  </si>
  <si>
    <t>WOODLANDS SPECTROM 1</t>
  </si>
  <si>
    <t>J10068</t>
  </si>
  <si>
    <t>NEW TREND</t>
  </si>
  <si>
    <t>#08-38</t>
  </si>
  <si>
    <t>MS JENNIFER    TEL:81021464/FAX:63165702</t>
  </si>
  <si>
    <t>J10069</t>
  </si>
  <si>
    <t>97C UPPER THOMSON ROAD</t>
  </si>
  <si>
    <t>#04-10 LAKEVIEW EAST</t>
  </si>
  <si>
    <t>MR JIMMY LIM   T:62551391/F:62599083/HP:96730500</t>
  </si>
  <si>
    <t>J10070</t>
  </si>
  <si>
    <t>JUMAIN SATAYSFACTION PTE LTD</t>
  </si>
  <si>
    <t>1550 BEDOK NORTH AVENUE 4</t>
  </si>
  <si>
    <t>#03-20/21 JTC BEDOK FOOD CITY</t>
  </si>
  <si>
    <t>MS NORSIAH SULIMAN/TEL:62457885</t>
  </si>
  <si>
    <t>J10071</t>
  </si>
  <si>
    <t>JCHS MEDIA PTE LTD</t>
  </si>
  <si>
    <t>47 BEACH ROAD</t>
  </si>
  <si>
    <t>#04-04 KHENG CHIU BUILDING</t>
  </si>
  <si>
    <t>MS KATHERINE LAU    TEL:63346618/FAX:63346645</t>
  </si>
  <si>
    <t>J10072</t>
  </si>
  <si>
    <t>JIA MEI TRADING (S) PTE LTD</t>
  </si>
  <si>
    <t>BLK 209 WOODLANDS AVE 9</t>
  </si>
  <si>
    <t>#03-57  WOODLANDS SPECTRUM II</t>
  </si>
  <si>
    <t>MR FRANCIS ONG TEL: 6365 5115   FAX: 6367 5515</t>
  </si>
  <si>
    <t>J10073</t>
  </si>
  <si>
    <t>JCS AUTOMATION PTE LTD</t>
  </si>
  <si>
    <t>#01-07 WOODLANDS SPECTRUM 1</t>
  </si>
  <si>
    <t>MS RANCY      TEL:63684198/FAX:63684196</t>
  </si>
  <si>
    <t>J10074</t>
  </si>
  <si>
    <t>JASPERTEX TRADING</t>
  </si>
  <si>
    <t>39A JALAN PEMIMPIN</t>
  </si>
  <si>
    <t>#03-01 HALCYON BUILDING</t>
  </si>
  <si>
    <t>MS ANN LEE      TEL:62554597/FAX:62554803</t>
  </si>
  <si>
    <t>J10075</t>
  </si>
  <si>
    <t>JJ-SINGAPORE SALES &amp; MARKETING PTE LTD</t>
  </si>
  <si>
    <t>12 TUAS WEST ROAD</t>
  </si>
  <si>
    <t>JJ BUILDING</t>
  </si>
  <si>
    <t>MS JOSEPHINE LI TEL:68633793 FAX:68632529</t>
  </si>
  <si>
    <t>J10076</t>
  </si>
  <si>
    <t>JIA HUAT CEREMONIAL PRODUCTS</t>
  </si>
  <si>
    <t>BLK 442 JURONG WEST AVE 1</t>
  </si>
  <si>
    <t>#01-750</t>
  </si>
  <si>
    <t>MR MICHAEL LIM    HP:90271869</t>
  </si>
  <si>
    <t>J10077</t>
  </si>
  <si>
    <t>JIAN SHENG PRINTING CO.,LTD</t>
  </si>
  <si>
    <t>DONG SHEN INDUSTRY DISTRICT ,</t>
  </si>
  <si>
    <t>TANG XIA TOWN , DONG GUAN CITY,</t>
  </si>
  <si>
    <t>0769-7910638</t>
  </si>
  <si>
    <t>0769-87910639</t>
  </si>
  <si>
    <t>STING TANG   FAX: 0769-7910639</t>
  </si>
  <si>
    <t>J10078</t>
  </si>
  <si>
    <t>JETTER TECHNOLOGIES PTE LTD</t>
  </si>
  <si>
    <t>BLK 1160 DEPOT ROAD, #05-02</t>
  </si>
  <si>
    <t>TELOK BLANGAH IND.ESTATE</t>
  </si>
  <si>
    <t>MS NABISA TEL:62787881/FAX:62788843</t>
  </si>
  <si>
    <t>J10079</t>
  </si>
  <si>
    <t>JASHITHA ENTERPRISE</t>
  </si>
  <si>
    <t>51 UBI AVE 1</t>
  </si>
  <si>
    <t>#02-28 (D) PAYA UBI INDUSTRIAL PARK</t>
  </si>
  <si>
    <t>MR RAMESH RATNAM   TEL:90095562/FAX:64010239</t>
  </si>
  <si>
    <t>J10080</t>
  </si>
  <si>
    <t>ARROW SYNDICATE PUBLIC COMPANY LIMITED</t>
  </si>
  <si>
    <t>163 MU. 9, SOI BEARING 68,</t>
  </si>
  <si>
    <t>SUKHUMVIT 107 ROAD, SAMRONG NUAR, MUANG,</t>
  </si>
  <si>
    <t>001-0062-7498135</t>
  </si>
  <si>
    <t>001-662-7498140</t>
  </si>
  <si>
    <t>J10081-SH</t>
  </si>
  <si>
    <t>JABIL CIRCUIT SHANGHAI LTD</t>
  </si>
  <si>
    <t>P.R.CHINA</t>
  </si>
  <si>
    <t>J10082</t>
  </si>
  <si>
    <t>JURONG COUNTRY CLUB 2003</t>
  </si>
  <si>
    <t>9 SCIENCE CENTRE ROAD</t>
  </si>
  <si>
    <t>SINGAPORE 609078</t>
  </si>
  <si>
    <t>J10083</t>
  </si>
  <si>
    <t>JAPS FOOD INGREDIENTS PTE LTD</t>
  </si>
  <si>
    <t>NO 7 TUAS BAY WALK</t>
  </si>
  <si>
    <t>SINGAPORE 637756</t>
  </si>
  <si>
    <t>MR JOE TAN         TEL:68977515/FAX:68977435</t>
  </si>
  <si>
    <t>J10084</t>
  </si>
  <si>
    <t>JEMISYS SOFTWARE PTE LTD</t>
  </si>
  <si>
    <t>160 PAYA LEBAR ROAD</t>
  </si>
  <si>
    <t>ORION INDUSTRIAL BUILDING</t>
  </si>
  <si>
    <t>J10085</t>
  </si>
  <si>
    <t>JONES COLLECTION PTE LTD</t>
  </si>
  <si>
    <t>6 GENTING ROAD</t>
  </si>
  <si>
    <t>#03-00 JUBILEE ELECTRONICS BUILDING</t>
  </si>
  <si>
    <t>MR RAYMOND CHUNG    HP:96909097/FAX:68448697</t>
  </si>
  <si>
    <t>J10086</t>
  </si>
  <si>
    <t>AOX PTE LTD</t>
  </si>
  <si>
    <t>NO. 28 SIN MING LANE</t>
  </si>
  <si>
    <t>#03-136 MIDVIEW CITY</t>
  </si>
  <si>
    <t>6456 4321</t>
  </si>
  <si>
    <t>6659 1432</t>
  </si>
  <si>
    <t>MS AMY TAN   TEL:64564321  FX:6659 1432</t>
  </si>
  <si>
    <t>J10087</t>
  </si>
  <si>
    <t>PEREGRINE SECURITY PTE LTD</t>
  </si>
  <si>
    <t>2 SIMS CLOSE, #07-05 GEMINI AT SIMS</t>
  </si>
  <si>
    <t>SINGAPORE 387298</t>
  </si>
  <si>
    <t>MR PRAKASH/TEL:6744 4133/HP:91457343</t>
  </si>
  <si>
    <t>J10089</t>
  </si>
  <si>
    <t>JIA LING</t>
  </si>
  <si>
    <t>MS JIA LING    TEL:94368982</t>
  </si>
  <si>
    <t>J10090</t>
  </si>
  <si>
    <t>JURONG POLICE DIVISION HQ</t>
  </si>
  <si>
    <t>2 JURONG WEST AVE 5</t>
  </si>
  <si>
    <t>SINGARORE 649482</t>
  </si>
  <si>
    <t>MR FANCISE TEO CHEE WAN  TEL:63167513/FAX:68965647</t>
  </si>
  <si>
    <t>J10091</t>
  </si>
  <si>
    <t>JUDICIARY-SUBORDINATE COURTS</t>
  </si>
  <si>
    <t>NO. 1 HAVELOCK SQUARE</t>
  </si>
  <si>
    <t>SINGAPORE 059724</t>
  </si>
  <si>
    <t>MR ZHENG GUI FENG JESS/TEL:64355598/FAX:64355913</t>
  </si>
  <si>
    <t>J10092</t>
  </si>
  <si>
    <t>JCY HDD TECHNOLOGY SDN BHD</t>
  </si>
  <si>
    <t>TAMAN PERINDUSTRIAN BUKIT MINYAK,</t>
  </si>
  <si>
    <t>14100 SEBERANG PRAI TENGAH,</t>
  </si>
  <si>
    <t>604-507 1333</t>
  </si>
  <si>
    <t>604 507 6361</t>
  </si>
  <si>
    <t>J10093</t>
  </si>
  <si>
    <t>JALAN KAYU CONSTITUENCY OFFICE</t>
  </si>
  <si>
    <t>BLK 535 SARANGOON NORTH AVE 4,</t>
  </si>
  <si>
    <t>#01-179 SINGAPORE 560535</t>
  </si>
  <si>
    <t>J10094</t>
  </si>
  <si>
    <t>JIN LIN MOULD MANUFACTURING PTE LTD</t>
  </si>
  <si>
    <t>NO 2, WOODLANDS SECTOR 1,#01-35</t>
  </si>
  <si>
    <t>WOODLANDS SPECTRUM 1,</t>
  </si>
  <si>
    <t>J10095</t>
  </si>
  <si>
    <t>JIT SHENG GRAPHIC &amp; PAPER MFG PTE LTD</t>
  </si>
  <si>
    <t>171 KALLANG WAY</t>
  </si>
  <si>
    <t>#01-07 KOLAM AYER INDUSTRIAL ESTATE</t>
  </si>
  <si>
    <t>THOMAS CHONG  94508235</t>
  </si>
  <si>
    <t>J10096</t>
  </si>
  <si>
    <t>JOTUN (SINGAPORE) PTE LTD</t>
  </si>
  <si>
    <t>33 PENJURU LANE</t>
  </si>
  <si>
    <t>SINGAPORE 609200</t>
  </si>
  <si>
    <t>6508 8288</t>
  </si>
  <si>
    <t>J10097</t>
  </si>
  <si>
    <t>JSB TECH PTE LTD</t>
  </si>
  <si>
    <t>41, SCIENCE PARK ROAD, #04-02 THE GEMINI,</t>
  </si>
  <si>
    <t>SINGAPORE SCIENCE PARK 2,</t>
  </si>
  <si>
    <t>MS ZHEN / MS CATHERINE  T: 6778 0640  F: 6777 0460</t>
  </si>
  <si>
    <t>JINRAY ELECTRONICS (S) PTE LTD</t>
  </si>
  <si>
    <t>7030 ANG MO KIO AVENUE 5</t>
  </si>
  <si>
    <t>#04-24 NORTHSTAR@AMK</t>
  </si>
  <si>
    <t>J10099</t>
  </si>
  <si>
    <t>JIPABAN PTE LTD</t>
  </si>
  <si>
    <t>1 GENTING LINK</t>
  </si>
  <si>
    <t>#03-06 PERFECT ONE</t>
  </si>
  <si>
    <t>MR BILLY TEO  &lt;billy@jipaban.com&gt;</t>
  </si>
  <si>
    <t>J10100</t>
  </si>
  <si>
    <t>JCS BIOTECH PTE LTD</t>
  </si>
  <si>
    <t>2, WOODLANDS SECTOR 1</t>
  </si>
  <si>
    <t>J10101</t>
  </si>
  <si>
    <t>JURONG LAKE RUN 2013 ORGANISING COMMITTEE</t>
  </si>
  <si>
    <t>1, YUNG SHENG ROAD</t>
  </si>
  <si>
    <t>SINGAPORE 618495</t>
  </si>
  <si>
    <t>6265 1711</t>
  </si>
  <si>
    <t>6268 0073</t>
  </si>
  <si>
    <t>J10102</t>
  </si>
  <si>
    <t>JACKSON GLOBAL PTE LTD</t>
  </si>
  <si>
    <t>29 TAI SENG STREET</t>
  </si>
  <si>
    <t>JACKSON DESIGN HUB</t>
  </si>
  <si>
    <t>6744 2626</t>
  </si>
  <si>
    <t>6756 6666</t>
  </si>
  <si>
    <t>MR HENRY CHENG</t>
  </si>
  <si>
    <t>J10103</t>
  </si>
  <si>
    <t>POTONG PASIR CCC</t>
  </si>
  <si>
    <t>45, BOON KENG ROAD</t>
  </si>
  <si>
    <t>SINGAPORE 339771</t>
  </si>
  <si>
    <t>J10104</t>
  </si>
  <si>
    <t>JJTANGO</t>
  </si>
  <si>
    <t>71 TANNERY LANE #07-04/05</t>
  </si>
  <si>
    <t>MR PETER   T: 65478801 HP: 91471803</t>
  </si>
  <si>
    <t>J10105</t>
  </si>
  <si>
    <t>JOOB PTE LTD</t>
  </si>
  <si>
    <t>3 PICKERING STREET, #01-43</t>
  </si>
  <si>
    <t>SINGAPORE 048615</t>
  </si>
  <si>
    <t>MR TAN CHOON BOON/HP: 96274615</t>
  </si>
  <si>
    <t>J10106</t>
  </si>
  <si>
    <t>JW COMPOUNDING PHARMACY PTE LTD</t>
  </si>
  <si>
    <t>SINGAPORE 082001</t>
  </si>
  <si>
    <t>MS VIVIAN TEO/TEL: 67020220/FAX: 65382001</t>
  </si>
  <si>
    <t>J10107</t>
  </si>
  <si>
    <t>JIMMY TNEO</t>
  </si>
  <si>
    <t>SELF COLLECTION</t>
  </si>
  <si>
    <t>J10108</t>
  </si>
  <si>
    <t>JDH RUBBER PRODUCTS PTE LTD</t>
  </si>
  <si>
    <t>NO. 40 GUL DRIVE</t>
  </si>
  <si>
    <t>SINGAPORE 628488</t>
  </si>
  <si>
    <t>MR JOSEPH TAN/TEL: 62621932/FAX: 62624475</t>
  </si>
  <si>
    <t>J10109</t>
  </si>
  <si>
    <t>JV LIFESTLYE PTE LTD</t>
  </si>
  <si>
    <t>41A BEDOK RIA CRESCENT</t>
  </si>
  <si>
    <t>#04-28 STRATFORD COURT</t>
  </si>
  <si>
    <t>MS JESS LIU HP: 94234836</t>
  </si>
  <si>
    <t>J10110</t>
  </si>
  <si>
    <t>JUST DIMENSION PTE LTD</t>
  </si>
  <si>
    <t>118 TUAS SOUTH AVE 2</t>
  </si>
  <si>
    <t>WEST POINT BIZHUB</t>
  </si>
  <si>
    <t>J10111</t>
  </si>
  <si>
    <t>JH EQUIPMENT &amp; SERVICES PTE. LTD.</t>
  </si>
  <si>
    <t>15A TUAS AVE 18,</t>
  </si>
  <si>
    <t>JIAN HUANG BUSINESS CENTRE,</t>
  </si>
  <si>
    <t>6863 2767</t>
  </si>
  <si>
    <t>6863 2768</t>
  </si>
  <si>
    <t>MR. CHENG MK</t>
  </si>
  <si>
    <t>J10112</t>
  </si>
  <si>
    <t>JTL TECHNOLOGY PTE LTD</t>
  </si>
  <si>
    <t>#06-10 UNITY CENTRE</t>
  </si>
  <si>
    <t>MR TOMMY TAN/HP: 9757 7580</t>
  </si>
  <si>
    <t>J10113</t>
  </si>
  <si>
    <t>JF LENNON &amp; ASSOCIATES PTE LTD</t>
  </si>
  <si>
    <t>10 ANSON ROAD INTERNATIONAL PLAZA</t>
  </si>
  <si>
    <t>#18-25, SINAGPORE 079903</t>
  </si>
  <si>
    <t>MS CHEN MINGJIE/TEL: 6100 1551</t>
  </si>
  <si>
    <t>J10114</t>
  </si>
  <si>
    <t>JAE ENGINEERING PTE LTD</t>
  </si>
  <si>
    <t>228 WOODLANDS INDUSTRIAL PARK E5,</t>
  </si>
  <si>
    <t>WOODLANDS BIZHUB (4TH FLOOR)</t>
  </si>
  <si>
    <t>6362 1718</t>
  </si>
  <si>
    <t>6368 2982</t>
  </si>
  <si>
    <t>J10115</t>
  </si>
  <si>
    <t>J&amp;L ENTERPRISE</t>
  </si>
  <si>
    <t>BLK 183C RIVERVALE CRESCENT</t>
  </si>
  <si>
    <t>#12-239</t>
  </si>
  <si>
    <t>J10116</t>
  </si>
  <si>
    <t>J.P. PRINTERS SDN.BHD.</t>
  </si>
  <si>
    <t>PLOT 200A , LORONG PERUSAHAAN MAJU 8,</t>
  </si>
  <si>
    <t>KAWASAN PERUSAHAAN PERAI 4,</t>
  </si>
  <si>
    <t>K11026</t>
  </si>
  <si>
    <t>DT</t>
  </si>
  <si>
    <t>512 CHAI CHEE LANE #05-09</t>
  </si>
  <si>
    <t>SINGAPORE 469028</t>
  </si>
  <si>
    <t>K11026-PENANG</t>
  </si>
  <si>
    <t>HONEYWELL AEROSPACE AVIONICS SDN BHD</t>
  </si>
  <si>
    <t>3057, TINGKAT PERUSAHAAN 4A</t>
  </si>
  <si>
    <t>13600 KAWASAN PERUSAHAAN BEBAS PERAI</t>
  </si>
  <si>
    <t>MS NURUL AIN/TEL: +604 3921647</t>
  </si>
  <si>
    <t>K11043</t>
  </si>
  <si>
    <t>KEN AGENCIES PTE LTD</t>
  </si>
  <si>
    <t>10 TOH GUAN ROAD #05-01A</t>
  </si>
  <si>
    <t>T.T.INTERNATIONAL TRADEPARK</t>
  </si>
  <si>
    <t>62787866/4</t>
  </si>
  <si>
    <t>K11051</t>
  </si>
  <si>
    <t>SANKYU (S) PTE LTD</t>
  </si>
  <si>
    <t>11 CREMENTI LOOP</t>
  </si>
  <si>
    <t>SINGAPORE 129813</t>
  </si>
  <si>
    <t>K11051-K</t>
  </si>
  <si>
    <t>KOTOBUKI ELECTRONICS INDUSTRIES (S) PTE LTD</t>
  </si>
  <si>
    <t>103 BOON KENG ROAD #03-01 TO 03-25</t>
  </si>
  <si>
    <t>K11053</t>
  </si>
  <si>
    <t>KUSATSU ELECTRIC (S) PTE lTD</t>
  </si>
  <si>
    <t>5, TUAS AVE 8</t>
  </si>
  <si>
    <t>SINGAPORE 639220</t>
  </si>
  <si>
    <t>KUSATSU ELECTRIC (S) PTE LTD</t>
  </si>
  <si>
    <t>K11055</t>
  </si>
  <si>
    <t>KISHO ELECTRONICS (S) PTE LTD</t>
  </si>
  <si>
    <t>BLOCK 5002 TECHPLACE II #02-04</t>
  </si>
  <si>
    <t>ANG MO KIO AVENUE 5</t>
  </si>
  <si>
    <t>K11062</t>
  </si>
  <si>
    <t>CHEFS' WAREHOUSE</t>
  </si>
  <si>
    <t>BLK 148,#01-927</t>
  </si>
  <si>
    <t>TOA PAYOH LORONG 1</t>
  </si>
  <si>
    <t>K11065</t>
  </si>
  <si>
    <t>KK WOMEN'S AND CHILDREN'S HOSPITAL</t>
  </si>
  <si>
    <t>100 BUKIT TIMAH ROAD</t>
  </si>
  <si>
    <t>4TH FLOOR CHILDRENS TOWER</t>
  </si>
  <si>
    <t>63942192/193</t>
  </si>
  <si>
    <t>MS ANNIE LAU TEL:63942036 MS YOU CHUN TEL:63942195</t>
  </si>
  <si>
    <t>K11067</t>
  </si>
  <si>
    <t>KENWOOD APPLIANCES SINGAPORE</t>
  </si>
  <si>
    <t>61 LORONG 17 GEYLANG</t>
  </si>
  <si>
    <t>#05-02 LAM LEONG BUILDING</t>
  </si>
  <si>
    <t>K11075</t>
  </si>
  <si>
    <t>KWE-KINTETSU WORLD EXPRESS (S) PTE LTD</t>
  </si>
  <si>
    <t>115 AIRPORT CARGO ROAD #04-12</t>
  </si>
  <si>
    <t>CARGO AGENTS BUILDING C</t>
  </si>
  <si>
    <t>K11077</t>
  </si>
  <si>
    <t>KIBUN FOODS SINGAPORE PTE LTD</t>
  </si>
  <si>
    <t>32,MAX WELL ROAD</t>
  </si>
  <si>
    <t>WHITE HOUSE #01-02A</t>
  </si>
  <si>
    <t>K11080</t>
  </si>
  <si>
    <t>KOSMO POULTRY INDUSTRIES PTD LTD</t>
  </si>
  <si>
    <t>10 JALAN BESUT,JURONG</t>
  </si>
  <si>
    <t>SINGAPORE 619564</t>
  </si>
  <si>
    <t>K11081</t>
  </si>
  <si>
    <t>KGE PRIVATE LIMITED</t>
  </si>
  <si>
    <t>#05-10,ENTERPRISE CENTRE</t>
  </si>
  <si>
    <t>K11082</t>
  </si>
  <si>
    <t>MODUSLINK PTE LTD</t>
  </si>
  <si>
    <t>PO BOX 148</t>
  </si>
  <si>
    <t>K11085</t>
  </si>
  <si>
    <t>HO WAH GENTING KINTRON SDN.BHD.</t>
  </si>
  <si>
    <t>LOT 5,PHASE 1</t>
  </si>
  <si>
    <t>604-4891527</t>
  </si>
  <si>
    <t>604-4892559</t>
  </si>
  <si>
    <t>K11087</t>
  </si>
  <si>
    <t>KIN JEONG PRINTING CO.PTE LTD</t>
  </si>
  <si>
    <t>21 NEYTHAL ROAD</t>
  </si>
  <si>
    <t>SINGAPORE 628586</t>
  </si>
  <si>
    <t>K11089</t>
  </si>
  <si>
    <t>PANASONIC HEALTHCARE SINGAPORE PTE LTD</t>
  </si>
  <si>
    <t>NO.2 CORPORATION ROAD # 03-08 LOBBY C,</t>
  </si>
  <si>
    <t>MR T H NG/ K P ANG/ PERRIE SAW (ACCOUNTS PAYABLE)</t>
  </si>
  <si>
    <t>K11089-IPO</t>
  </si>
  <si>
    <t>KOTOBUKI ELECTRONICS INDUSTRIES (S) PTE LTD (IPO)</t>
  </si>
  <si>
    <t>2 CORPORATION ROAD #06-06</t>
  </si>
  <si>
    <t>K11090</t>
  </si>
  <si>
    <t>KCC (SINGAPORE ) PTE LTD</t>
  </si>
  <si>
    <t>1 TUAS AVE 2</t>
  </si>
  <si>
    <t>SINGAPORE 639441</t>
  </si>
  <si>
    <t>K11092</t>
  </si>
  <si>
    <t>KAILY PACKAGING PTE LTD</t>
  </si>
  <si>
    <t>4,THIRD CHIN BEE ROAD</t>
  </si>
  <si>
    <t>K11093</t>
  </si>
  <si>
    <t>KDS (SINGAPORE) PTE LTD</t>
  </si>
  <si>
    <t>CHOA CHU KANG CENTRAL POST OFFICE</t>
  </si>
  <si>
    <t>PO BOX 047</t>
  </si>
  <si>
    <t>MR.MOTOYOSHI YATSUZUKA - DIRECTOR</t>
  </si>
  <si>
    <t>K11096</t>
  </si>
  <si>
    <t>KOIDE (S) PTE LTD</t>
  </si>
  <si>
    <t>4010 ANG MO KIO INDUSTRIAL PARK 1</t>
  </si>
  <si>
    <t>TECHPLACE 1 #06-01</t>
  </si>
  <si>
    <t>K11097</t>
  </si>
  <si>
    <t>KAO CORPORATION-IMPORT DIVISION</t>
  </si>
  <si>
    <t>2-1-3 BUNKA,SUMIDA-KU TOKYO</t>
  </si>
  <si>
    <t>131 JAPAN</t>
  </si>
  <si>
    <t>81-3-5630-9887</t>
  </si>
  <si>
    <t>81-3-5630-9877</t>
  </si>
  <si>
    <t>K11098</t>
  </si>
  <si>
    <t>KWANG SIA PTE LTD</t>
  </si>
  <si>
    <t>302,ORCHARD ROAD,</t>
  </si>
  <si>
    <t>#13-01/04 TONG BUILDING</t>
  </si>
  <si>
    <t>K11099</t>
  </si>
  <si>
    <t>KAIFA TECHNOLOGY (HK) LTD</t>
  </si>
  <si>
    <t>2201, HK WORSTED MILLS IND BLDG</t>
  </si>
  <si>
    <t>31-39 WO TONG TSUI ST</t>
  </si>
  <si>
    <t>852-24258505</t>
  </si>
  <si>
    <t>K11099-S</t>
  </si>
  <si>
    <t>KAIFA TECHNOLOGY (S) PTE LTD</t>
  </si>
  <si>
    <t>NO. 2 KALLANG PUDDING ROAD</t>
  </si>
  <si>
    <t>#04-07 MACTECH INDUSTRIAL BUILDING</t>
  </si>
  <si>
    <t>K11099-SHENZHEN</t>
  </si>
  <si>
    <t>SHENZHEN KAIFA TECHNOLOGY CO., LTD</t>
  </si>
  <si>
    <t>7006, CAITIAN ROAD, FUTIAN DISTRICT</t>
  </si>
  <si>
    <t>SHENZHEN, GUANGDONG, PRC 518035</t>
  </si>
  <si>
    <t>86-755-8327 5000</t>
  </si>
  <si>
    <t>86-755-8327 5057</t>
  </si>
  <si>
    <t>K11099-SUZHOU</t>
  </si>
  <si>
    <t>SUZHOU KAIFA TECHNOLOGY CO., LTD.</t>
  </si>
  <si>
    <t>NO.5 ZONE A SUZHOU EPZ,</t>
  </si>
  <si>
    <t>JIANGSU 215021 CHINA</t>
  </si>
  <si>
    <t>86-512-62585000</t>
  </si>
  <si>
    <t>86-512-62580328</t>
  </si>
  <si>
    <t>K11099-WD</t>
  </si>
  <si>
    <t>SHENZHEN KAIFA TECHNOLOGY CO., LTD.</t>
  </si>
  <si>
    <t>86-755-8327 5060</t>
  </si>
  <si>
    <t>K11100</t>
  </si>
  <si>
    <t>KOON YIP ADVERTISING ENTERPRISE &amp; PRINTING SERVICE</t>
  </si>
  <si>
    <t>BLK 725 JURONG WEST AVE 5</t>
  </si>
  <si>
    <t>#11-168</t>
  </si>
  <si>
    <t>MR JOHN LEE--98189208,  MR DAVIS LI  98205650</t>
  </si>
  <si>
    <t>K11102</t>
  </si>
  <si>
    <t>KENWOOD LOGISTICS (S) PTE LTD</t>
  </si>
  <si>
    <t>#04-10 SINGAPORE GODOWN</t>
  </si>
  <si>
    <t>64812217/64512645</t>
  </si>
  <si>
    <t>K11103</t>
  </si>
  <si>
    <t>KTIZO DESIGN PTE LTD</t>
  </si>
  <si>
    <t>14B-02 MURRAY TERRACE</t>
  </si>
  <si>
    <t>MURRAY STREET</t>
  </si>
  <si>
    <t>K11105</t>
  </si>
  <si>
    <t>MARKONO PRINT MEDIA PTE LTD</t>
  </si>
  <si>
    <t>MARKONO PRINT MEDIA</t>
  </si>
  <si>
    <t>M-CUBE 18, PIONEER CRESCENT</t>
  </si>
  <si>
    <t>6281 1118</t>
  </si>
  <si>
    <t>6286 6663</t>
  </si>
  <si>
    <t>K11105-DOJO</t>
  </si>
  <si>
    <t>DOJO FULFILMENT PTE LTD</t>
  </si>
  <si>
    <t>M-CUBE</t>
  </si>
  <si>
    <t>18 PIONEER CRESCENT</t>
  </si>
  <si>
    <t>K11105-LOGISTICS</t>
  </si>
  <si>
    <t>MARKONO LOGISTICS PTE LTD</t>
  </si>
  <si>
    <t>WU SONG/BILLY</t>
  </si>
  <si>
    <t>K11106</t>
  </si>
  <si>
    <t>KARWIN ENGINEERING CO LTD</t>
  </si>
  <si>
    <t>10/F, SOUTHEAST INDUSTRIAL BUILDING</t>
  </si>
  <si>
    <t>611-619 CASTLE PEAK ROAD</t>
  </si>
  <si>
    <t>852-24110913</t>
  </si>
  <si>
    <t>852-24136203</t>
  </si>
  <si>
    <t>K11107</t>
  </si>
  <si>
    <t>KIM ANN ENGINEERING PTE LTD</t>
  </si>
  <si>
    <t>3-C JOO KOON CIRCLE</t>
  </si>
  <si>
    <t>SINGAPORE 629035</t>
  </si>
  <si>
    <t>68625461/68612066</t>
  </si>
  <si>
    <t>ACCOUNT DEPT FAX: 68612066,ATTN: MS LISA</t>
  </si>
  <si>
    <t>K11108</t>
  </si>
  <si>
    <t>KODAK SINGAPORE PTE LTD</t>
  </si>
  <si>
    <t>BLOCK 1001,JALAN BUKIT MERAH</t>
  </si>
  <si>
    <t>#05-15/18</t>
  </si>
  <si>
    <t>K11109</t>
  </si>
  <si>
    <t>KONG GUAN DUMPLING/PAU MFR.PTE.LTD.</t>
  </si>
  <si>
    <t>8 WOODLANDS LINK,KONG GUAN IND.BUILDING</t>
  </si>
  <si>
    <t>SINGAPORE 738738</t>
  </si>
  <si>
    <t>68490819/67766688</t>
  </si>
  <si>
    <t>K11110</t>
  </si>
  <si>
    <t>GRAINFIELDS FOOD INDUSTRIES PTE LTD</t>
  </si>
  <si>
    <t>7 TUAS BAY WALK</t>
  </si>
  <si>
    <t>68636314/3</t>
  </si>
  <si>
    <t>K11111</t>
  </si>
  <si>
    <t>ADVANEX (SINGAPORE) PTE LTD</t>
  </si>
  <si>
    <t>2306 BEDOK RESERVOIR ROAD</t>
  </si>
  <si>
    <t>SINGAPORE 479224</t>
  </si>
  <si>
    <t>64195152/64195150</t>
  </si>
  <si>
    <t>K11112</t>
  </si>
  <si>
    <t>KEMA ELECTRONICS PTE LTD</t>
  </si>
  <si>
    <t>#03-02 SIN CHEONG BUILDING</t>
  </si>
  <si>
    <t>K11113</t>
  </si>
  <si>
    <t>KEVIN BOOKS &amp; STATIONERY</t>
  </si>
  <si>
    <t>BLK 1038 EUNOS AVE 3 #01-74</t>
  </si>
  <si>
    <t>SINGAPORE 409845</t>
  </si>
  <si>
    <t>MS EVON   TEL:67442095 FAX:67427706</t>
  </si>
  <si>
    <t>K11114</t>
  </si>
  <si>
    <t>KIDZ WORLD COLLECTIONS PRECIOUS BABY &amp; KIDS</t>
  </si>
  <si>
    <t>BLK 9003 TAMPINES ST 93 #01-154</t>
  </si>
  <si>
    <t>K11115</t>
  </si>
  <si>
    <t>JURONG LOGISTICS TERMINAL (JLT)</t>
  </si>
  <si>
    <t>1 BANYAN PLACE</t>
  </si>
  <si>
    <t>K11116</t>
  </si>
  <si>
    <t>KINERGY CORPORATION LTD</t>
  </si>
  <si>
    <t>1 CHANGI NORTH STREET 1</t>
  </si>
  <si>
    <t>LOBBY 2</t>
  </si>
  <si>
    <t>65461687/64823501/64821681/2</t>
  </si>
  <si>
    <t>K11116-CHINA</t>
  </si>
  <si>
    <t>KINERGY EMS (NANTONG) CO, LTD</t>
  </si>
  <si>
    <t>NO. 62, ZHONG YANG ROAD</t>
  </si>
  <si>
    <t>NANTONG ECO &amp; TECH DEV. ZONE</t>
  </si>
  <si>
    <t>(86)513-85929251</t>
  </si>
  <si>
    <t>(86)513-85929250</t>
  </si>
  <si>
    <t>MS CHEN XIAO YING</t>
  </si>
  <si>
    <t>K11117</t>
  </si>
  <si>
    <t>K LINE AIR SERVICE (S) PTE LTD</t>
  </si>
  <si>
    <t>3 CHANGI SOUTH ST.2</t>
  </si>
  <si>
    <t>LG AERO SPACE TOWER A</t>
  </si>
  <si>
    <t>K11118</t>
  </si>
  <si>
    <t>KYOEI ENGINEERING (S) PTE LTD</t>
  </si>
  <si>
    <t>19 KALLANG AVE #01-151/155</t>
  </si>
  <si>
    <t>#04-151/157</t>
  </si>
  <si>
    <t>K11119</t>
  </si>
  <si>
    <t>KIKKOMAN (S) PTE LTD</t>
  </si>
  <si>
    <t>7 SENOKO CRESCENT</t>
  </si>
  <si>
    <t>SINGAPORE 758263</t>
  </si>
  <si>
    <t>K11120</t>
  </si>
  <si>
    <t>KIAN CHEONG (BOXES) MFG.CO.PTE.LTD.</t>
  </si>
  <si>
    <t>149 KALLANG WAY 1</t>
  </si>
  <si>
    <t>SINGAPORE 349189</t>
  </si>
  <si>
    <t>K11121</t>
  </si>
  <si>
    <t>NO.6 SERANGOON NORTH AVE 5 #02-05</t>
  </si>
  <si>
    <t>K11122</t>
  </si>
  <si>
    <t>KWONG CHEONG THYE PTE LTD</t>
  </si>
  <si>
    <t>12 SENOKO AVENUE</t>
  </si>
  <si>
    <t>SINGAPORE 758302</t>
  </si>
  <si>
    <t>K11123</t>
  </si>
  <si>
    <t>KTK BEAUTY CARE TRADING</t>
  </si>
  <si>
    <t>BLK 623 ALJUNIED ROAD</t>
  </si>
  <si>
    <t>#05-02 ALJUNIED IND.COMPLEX</t>
  </si>
  <si>
    <t>K11124</t>
  </si>
  <si>
    <t>KPP PACKAGING PTE LTD</t>
  </si>
  <si>
    <t>NO. 1 FIFTH LOK YANG ROAD</t>
  </si>
  <si>
    <t>SINGAPORE 629753</t>
  </si>
  <si>
    <t>K11125</t>
  </si>
  <si>
    <t>KEE SONG BROTHERS POULTRY INDUSTRIES PTE LTD</t>
  </si>
  <si>
    <t>NO.2 DEFU LANE 2</t>
  </si>
  <si>
    <t>SINGAPORE 539465</t>
  </si>
  <si>
    <t>K11126</t>
  </si>
  <si>
    <t>KENDO TRADING PTE LTD</t>
  </si>
  <si>
    <t>233 PANDAN LOOP</t>
  </si>
  <si>
    <t>SINGAPORE 128421</t>
  </si>
  <si>
    <t>67787477/8</t>
  </si>
  <si>
    <t>MS LISA/TEL:65515098/67787477/FAX: 67793314</t>
  </si>
  <si>
    <t>K11127</t>
  </si>
  <si>
    <t>KUNGSORS PLAST AB SWEDEN</t>
  </si>
  <si>
    <t>BOX 70</t>
  </si>
  <si>
    <t>S-736 22 KUNGSOR</t>
  </si>
  <si>
    <t>46-22742211</t>
  </si>
  <si>
    <t>46-22742201</t>
  </si>
  <si>
    <t>K11128</t>
  </si>
  <si>
    <t>KSB DISTRIBUTION PTE LTD</t>
  </si>
  <si>
    <t>4 SENOKO WAY</t>
  </si>
  <si>
    <t>SINGAPORE 758028</t>
  </si>
  <si>
    <t>K11129</t>
  </si>
  <si>
    <t>KLINGSPOR PTE LTD</t>
  </si>
  <si>
    <t>BLK 16A TUAS AVE 1,</t>
  </si>
  <si>
    <t>#04-21, JTC SPACE @TUSA OFFICE LEVEL 4M</t>
  </si>
  <si>
    <t>K11130</t>
  </si>
  <si>
    <t>KLEANS CORPORATION</t>
  </si>
  <si>
    <t>NO.30,LOYANG CRESCENT</t>
  </si>
  <si>
    <t>SINGAPORE 508991</t>
  </si>
  <si>
    <t>6545 7887</t>
  </si>
  <si>
    <t>6546 8120</t>
  </si>
  <si>
    <t>K11131</t>
  </si>
  <si>
    <t>KYOWA SINGAPORE PTE LTD</t>
  </si>
  <si>
    <t>21 BENOI ROAD</t>
  </si>
  <si>
    <t>SINGAPORE 629911</t>
  </si>
  <si>
    <t>62688022 EXT:144</t>
  </si>
  <si>
    <t>MS ALLYSA ONG           FAX: 62685320</t>
  </si>
  <si>
    <t>K11132</t>
  </si>
  <si>
    <t>K.M. OLI MOHAMED</t>
  </si>
  <si>
    <t>PENINSULAR PLAZA III NORTH BRIDGE ROAD</t>
  </si>
  <si>
    <t>#01-31</t>
  </si>
  <si>
    <t>MR RAHAMAT     TEL:63384508          FAX: 63380562</t>
  </si>
  <si>
    <t>K11133</t>
  </si>
  <si>
    <t>KARTHIKA ENTERPRISES</t>
  </si>
  <si>
    <t>34 BUFFALO ROAD</t>
  </si>
  <si>
    <t>SINGAPORE 219796</t>
  </si>
  <si>
    <t>MR. A. JAYA KUMAR  T: 62977533 FAX: 62977511</t>
  </si>
  <si>
    <t>K11134</t>
  </si>
  <si>
    <t>KWANPEN REPTILE PRODUCTS</t>
  </si>
  <si>
    <t>10 ANG MO KIO ST 63</t>
  </si>
  <si>
    <t>KWANPEN BUILDING</t>
  </si>
  <si>
    <t>6482 9933</t>
  </si>
  <si>
    <t>K11135</t>
  </si>
  <si>
    <t>KATATA ELECTRIC (THAILAND)  CO.,LTD.</t>
  </si>
  <si>
    <t>60/13 MOO 3, MABYANGPORN,PLUAKDAENG RAYONG,</t>
  </si>
  <si>
    <t>21140 THAILAND</t>
  </si>
  <si>
    <t>66-38-891200</t>
  </si>
  <si>
    <t>66-38-891-204</t>
  </si>
  <si>
    <t>K11136</t>
  </si>
  <si>
    <t>KAH HO HOUSEHOLD &amp; HARDWARE SUPPLY</t>
  </si>
  <si>
    <t>#02-31</t>
  </si>
  <si>
    <t>MR TERENS NG      TEL:63656300/FAX:63656300</t>
  </si>
  <si>
    <t>K11137</t>
  </si>
  <si>
    <t>KOA DENKO (S) PTE LTD</t>
  </si>
  <si>
    <t>72 BENDEMEER ROAD</t>
  </si>
  <si>
    <t>#06-28 LUZERNE</t>
  </si>
  <si>
    <t>MS PEARLE TAN/TEL:64119123/FAX:63398556</t>
  </si>
  <si>
    <t>K11138</t>
  </si>
  <si>
    <t>KBK ORGANIC FOOD PTE LTD</t>
  </si>
  <si>
    <t>25 TAGORE LANE #02-09A</t>
  </si>
  <si>
    <t>SINGAPORE GODOWN</t>
  </si>
  <si>
    <t>MS BELYN   TEL:65523738/FAX:65523735</t>
  </si>
  <si>
    <t>K11139</t>
  </si>
  <si>
    <t>KONIG IT PTE LTD</t>
  </si>
  <si>
    <t>203B HENDERSON ROAD</t>
  </si>
  <si>
    <t>#09-07</t>
  </si>
  <si>
    <t>MR SIEW    TEL:62721922/FAX:62760514</t>
  </si>
  <si>
    <t>K11140</t>
  </si>
  <si>
    <t>KIAN SENG  LEE (1488) FOOD MANUFACTURE PTE LTD</t>
  </si>
  <si>
    <t>27 WOODLAND LINK</t>
  </si>
  <si>
    <t>SINGAPORE 738732</t>
  </si>
  <si>
    <t>MR YEE     HP:91839086/FAX:67575154</t>
  </si>
  <si>
    <t>K11141</t>
  </si>
  <si>
    <t>KNOWLEDGE VILLAGE PTE LTD</t>
  </si>
  <si>
    <t>MS SERENE          HP:98196038</t>
  </si>
  <si>
    <t>K11142</t>
  </si>
  <si>
    <t>KAI YOUNG HUAT</t>
  </si>
  <si>
    <t>BLK 20 BUKIT BATOK CRESCENT</t>
  </si>
  <si>
    <t>#13-06</t>
  </si>
  <si>
    <t>MR ALOYSIUS LEE   TEL:63167287/FAX:63167289</t>
  </si>
  <si>
    <t>K11143</t>
  </si>
  <si>
    <t>KIAN HENG PLASTIC &amp; PACKAGING</t>
  </si>
  <si>
    <t>108 NEYTHAL ROAD</t>
  </si>
  <si>
    <t>JURONG ,SINGAPORE 628596</t>
  </si>
  <si>
    <t>019-7550984</t>
  </si>
  <si>
    <t>07-5206103</t>
  </si>
  <si>
    <t>MR CHUA /HP:019-7550984</t>
  </si>
  <si>
    <t>K11144</t>
  </si>
  <si>
    <t>KJC TECHNOLOGIES PTE LTD</t>
  </si>
  <si>
    <t>1 GENTING LANE #07-03</t>
  </si>
  <si>
    <t>SINGAPORE 349544</t>
  </si>
  <si>
    <t>MR KAMEN NG-98777143  (FAX:62830866)</t>
  </si>
  <si>
    <t>K11145</t>
  </si>
  <si>
    <t>KERTASPEK PACKAGING SDN BHD</t>
  </si>
  <si>
    <t>51 JALAN CEMERLANG TAMAN PERINDUSTRIAN CEMERLANG</t>
  </si>
  <si>
    <t>81800 ULU TIRAM</t>
  </si>
  <si>
    <t>MR TAN     TEL:96754824/FAX:67470986</t>
  </si>
  <si>
    <t>K11146</t>
  </si>
  <si>
    <t>KOWTEC PTE LTD</t>
  </si>
  <si>
    <t>222 PANDAN LOOP</t>
  </si>
  <si>
    <t>SINGAPORE 128410</t>
  </si>
  <si>
    <t>MR JOSEPH CHOO    TEL:67789562 EXT142/FAX:67742092</t>
  </si>
  <si>
    <t>K11146-HINYK</t>
  </si>
  <si>
    <t>HIKAWA MARINE CORPORATION</t>
  </si>
  <si>
    <t>BLK 192 PANDAN LOOP, #04-07</t>
  </si>
  <si>
    <t>MR JOSEPH CHOO TEL:67793832/FAX:67730853</t>
  </si>
  <si>
    <t>K11147</t>
  </si>
  <si>
    <t>KWANG YEONG ELECTRICAL &amp; PLUMBING SERVICES</t>
  </si>
  <si>
    <t>10 ANSON ROAD #03-09</t>
  </si>
  <si>
    <t>MS. JANE  H/P: 96188105   FAX: 64543461</t>
  </si>
  <si>
    <t>K11148</t>
  </si>
  <si>
    <t>KRIMMS (S) PTE LTD</t>
  </si>
  <si>
    <t>6 SIN MING ROAD #01-06</t>
  </si>
  <si>
    <t>SIN MING PLAZA</t>
  </si>
  <si>
    <t>ATTN:MS.JASMINE/MS.KATHERINE</t>
  </si>
  <si>
    <t>K11149</t>
  </si>
  <si>
    <t>KTL (S) PTE LTD</t>
  </si>
  <si>
    <t>135 MIDDLE ROAD</t>
  </si>
  <si>
    <t>#05-11 BYLANDS BUILDING</t>
  </si>
  <si>
    <t>MR FEBRUAR CHANG/FAX:63376965</t>
  </si>
  <si>
    <t>K11150</t>
  </si>
  <si>
    <t>KENSHI SINGAPORE PTE LTD</t>
  </si>
  <si>
    <t>196 PANDAN LOOP #06-06/07</t>
  </si>
  <si>
    <t>PANTECH  BUSINESS HUB</t>
  </si>
  <si>
    <t>MS JASMINE SOONG/TEL:67783177  FAX:67782177</t>
  </si>
  <si>
    <t>K11151</t>
  </si>
  <si>
    <t>KOBELCO INT'L (S) PTE LTD</t>
  </si>
  <si>
    <t>60 PANDAN ROAD</t>
  </si>
  <si>
    <t>SINGAPORE 609294</t>
  </si>
  <si>
    <t>MS JANET- TEL:62620581, FAX:62682490</t>
  </si>
  <si>
    <t>K11152</t>
  </si>
  <si>
    <t>KEPMEDIA INTERNATIONAL PTE LTD</t>
  </si>
  <si>
    <t>39 UBI ROAD 1 #04-00</t>
  </si>
  <si>
    <t>SINGAPORE 408695</t>
  </si>
  <si>
    <t>MR LEE  SOON HIN  H/P 93808530  FAX:68960070</t>
  </si>
  <si>
    <t>K11153</t>
  </si>
  <si>
    <t>KIM LEE CO</t>
  </si>
  <si>
    <t>109 ARAB ST</t>
  </si>
  <si>
    <t>SINGAPORE 199805</t>
  </si>
  <si>
    <t>MR KEN    TEL:62911411/FAX:62929429</t>
  </si>
  <si>
    <t>K11154</t>
  </si>
  <si>
    <t>KM SOUTH PTE LTD</t>
  </si>
  <si>
    <t>71 BUKIT BATOK CRESCENT</t>
  </si>
  <si>
    <t>#09-06 PRESTIGE CENTRE</t>
  </si>
  <si>
    <t>6564 0639</t>
  </si>
  <si>
    <t>6564 0439</t>
  </si>
  <si>
    <t>MR.JOHN TAN    FAX:6564 0439</t>
  </si>
  <si>
    <t>K11155</t>
  </si>
  <si>
    <t>KLEEN-PAK PRODUCTS PTE LTD</t>
  </si>
  <si>
    <t>SINGAPORE 508913</t>
  </si>
  <si>
    <t>K11155-VIETNAM</t>
  </si>
  <si>
    <t>2 LOYANG LANE #04-03</t>
  </si>
  <si>
    <t>K11156</t>
  </si>
  <si>
    <t>K9-11 PTE LTD</t>
  </si>
  <si>
    <t>MR.ROGER - H/P:9848 1911</t>
  </si>
  <si>
    <t>K11157</t>
  </si>
  <si>
    <t>KOOJ PTE LTD</t>
  </si>
  <si>
    <t>39 CARPENTER STREET 2ND LEVEL</t>
  </si>
  <si>
    <t>SINGAPORE 059918</t>
  </si>
  <si>
    <t>MS HENG KWEE JOO TEL:62991970/FAX:62256960</t>
  </si>
  <si>
    <t>K11158</t>
  </si>
  <si>
    <t>KAWATA PACIFIC PTE LTD</t>
  </si>
  <si>
    <t>91 DEFU LANE 10 #06-00</t>
  </si>
  <si>
    <t>SINGAPORE 539221</t>
  </si>
  <si>
    <t>MS KAREN LEE TEL:62868817/FAX:62865519</t>
  </si>
  <si>
    <t>K11159</t>
  </si>
  <si>
    <t>KIAT HUP LEE TRADING</t>
  </si>
  <si>
    <t>399 YUNG SHENG ROAD</t>
  </si>
  <si>
    <t>#01-27</t>
  </si>
  <si>
    <t>MS CINDY    TEL:62612023/FAX:62660581</t>
  </si>
  <si>
    <t>K11160</t>
  </si>
  <si>
    <t>KIN LEE CO</t>
  </si>
  <si>
    <t>109 ARAD ST</t>
  </si>
  <si>
    <t>MR KEN/TEL: 62911411/HP: 97373220/FAX:62929429</t>
  </si>
  <si>
    <t>K11161</t>
  </si>
  <si>
    <t>KIM HENG MARINE &amp; OILFIELD PTE LTD</t>
  </si>
  <si>
    <t>9 PANDAN CRESCENT</t>
  </si>
  <si>
    <t>SINGAPORE 128465</t>
  </si>
  <si>
    <t>MS SITI AMINAH</t>
  </si>
  <si>
    <t>K11162</t>
  </si>
  <si>
    <t>K.S.KUMAR CO</t>
  </si>
  <si>
    <t>BLK 61 TELOK BLANGAH HEIGHT</t>
  </si>
  <si>
    <t>#01-113, SINGAPORE 100061</t>
  </si>
  <si>
    <t>MR KUMAR/TEL: 6272 8854</t>
  </si>
  <si>
    <t>K11163</t>
  </si>
  <si>
    <t>KANIX INDUSTRIES (M) SDN BHD</t>
  </si>
  <si>
    <t>NO.62, JALAN RIANG 21,</t>
  </si>
  <si>
    <t>TAMAN GEMBIRA,81200 JOHOR BAHRU</t>
  </si>
  <si>
    <t>073337911/073348923</t>
  </si>
  <si>
    <t>MR BRANDON SEE SIONG HUAT  HP: 0197792085</t>
  </si>
  <si>
    <t>K11164</t>
  </si>
  <si>
    <t>KENETICS GROUP PTE LTD</t>
  </si>
  <si>
    <t>3 ANG MO KIO ST 62</t>
  </si>
  <si>
    <t>#01-56  LINK@AMK</t>
  </si>
  <si>
    <t>MS SHIRLEY/TEL: 67490083</t>
  </si>
  <si>
    <t>K11164-INNOVATIONS</t>
  </si>
  <si>
    <t>KENETICS INNOVATIONS PTE LTD</t>
  </si>
  <si>
    <t>LINK@AMK, #01-56</t>
  </si>
  <si>
    <t>6749 0083</t>
  </si>
  <si>
    <t>6749 0093</t>
  </si>
  <si>
    <t>MS IVY LEE/TEL: 6749 0083</t>
  </si>
  <si>
    <t>K11165</t>
  </si>
  <si>
    <t>KHALSA PRINTERS PTE LTD</t>
  </si>
  <si>
    <t>BLK 1002 TOA PAYOH IND PARK</t>
  </si>
  <si>
    <t>#07-1465</t>
  </si>
  <si>
    <t>6250 9026</t>
  </si>
  <si>
    <t>6251 1085</t>
  </si>
  <si>
    <t>MR GURPAL SINGH  TEL: 6250 7349</t>
  </si>
  <si>
    <t>K11166</t>
  </si>
  <si>
    <t>BLK 302 UBI AVE 1</t>
  </si>
  <si>
    <t>#01-21</t>
  </si>
  <si>
    <t>MR KENNY NG     FAX:67433869</t>
  </si>
  <si>
    <t>K11167</t>
  </si>
  <si>
    <t>KCS TRADING PTE. LIMITED</t>
  </si>
  <si>
    <t>74 TELOK AYER STREET, #02-01 TELOK AYER HOUSE</t>
  </si>
  <si>
    <t>FAR EAST SQUARE</t>
  </si>
  <si>
    <t>K11168</t>
  </si>
  <si>
    <t>KDL SOLUTIONS PTE LTD</t>
  </si>
  <si>
    <t>15 BUSSORAH STREET</t>
  </si>
  <si>
    <t>SINGAPORE 199436</t>
  </si>
  <si>
    <t>MR KELVIN LEE  H/P:96196160</t>
  </si>
  <si>
    <t>K11169</t>
  </si>
  <si>
    <t>KOH SENG HONG</t>
  </si>
  <si>
    <t>359 WOODLANDS ROAD</t>
  </si>
  <si>
    <t>SINGAPORE 677929</t>
  </si>
  <si>
    <t>MR KOH SENG HONG/TEL: 67698644/FAX: 67698246</t>
  </si>
  <si>
    <t>K11170</t>
  </si>
  <si>
    <t>KAK GUAN HARDWARE &amp; ELECTRIC TRADING</t>
  </si>
  <si>
    <t>#01-21/23</t>
  </si>
  <si>
    <t>MR KELLY/ TEL:67428980/FAX:67433869</t>
  </si>
  <si>
    <t>K11171</t>
  </si>
  <si>
    <t>KANG REN FAMILY CLINIC</t>
  </si>
  <si>
    <t>BLK 743 YISHUN AVE 5</t>
  </si>
  <si>
    <t>#01-534</t>
  </si>
  <si>
    <t>MS HANET KOH  FAX: 67549555</t>
  </si>
  <si>
    <t>K11172</t>
  </si>
  <si>
    <t>KAWATA TRADING PTE LTD</t>
  </si>
  <si>
    <t>BLK 9002 TAMPINES ST 93</t>
  </si>
  <si>
    <t>#03-50</t>
  </si>
  <si>
    <t>MS SAMANTHA/TEL: 67864568/FAX: 67874568</t>
  </si>
  <si>
    <t>K11173</t>
  </si>
  <si>
    <t>KEPPEL MERLIMAU COGEN PTE LTD</t>
  </si>
  <si>
    <t>1, HARBOUR FRONT AVENUE</t>
  </si>
  <si>
    <t>#05-05 KEPPEL BAY TOWER</t>
  </si>
  <si>
    <t>6277 0626</t>
  </si>
  <si>
    <t>6278 0777</t>
  </si>
  <si>
    <t>MS GWEN YANG</t>
  </si>
  <si>
    <t>K11174</t>
  </si>
  <si>
    <t>KEPPEL LOGISTICS PTE LTD</t>
  </si>
  <si>
    <t>NO. 7 GUL CIRCLE</t>
  </si>
  <si>
    <t>SINGAPORE 629563</t>
  </si>
  <si>
    <t>K11175</t>
  </si>
  <si>
    <t>KOSO AD PTE LTD</t>
  </si>
  <si>
    <t>13 AMOY ST #03-03</t>
  </si>
  <si>
    <t>6435 0078</t>
  </si>
  <si>
    <t>6438 3205</t>
  </si>
  <si>
    <t>MR SONNY LEE   FAX:6438 3205</t>
  </si>
  <si>
    <t>K11176</t>
  </si>
  <si>
    <t>KRETA AYER-KIM SENG CCC</t>
  </si>
  <si>
    <t>45 BOON KENG ROAD</t>
  </si>
  <si>
    <t>MS SUJATHA SUBRAMANIAM/TEL:62984582/FAX:62934555</t>
  </si>
  <si>
    <t>K11177</t>
  </si>
  <si>
    <t>KITCHEN HANDS</t>
  </si>
  <si>
    <t>54 MINBU ROAD</t>
  </si>
  <si>
    <t>MINBU COURT #07-03</t>
  </si>
  <si>
    <t>MS BELINDA</t>
  </si>
  <si>
    <t>K11178</t>
  </si>
  <si>
    <t>KIM CHUAN HOCK</t>
  </si>
  <si>
    <t>BLK 915 TAMPINES ST 91 #01-45</t>
  </si>
  <si>
    <t>SINGAPORE 520915</t>
  </si>
  <si>
    <t>MR WEE   TEL: 67822102</t>
  </si>
  <si>
    <t>K11179</t>
  </si>
  <si>
    <t>ENTIRE ENGINEERING PTE LTD</t>
  </si>
  <si>
    <t>11, SIXTH LOK YANG ROAD</t>
  </si>
  <si>
    <t>SINGAPORE 628109</t>
  </si>
  <si>
    <t>6261 5788</t>
  </si>
  <si>
    <t>MS NORSILAH   MS MAY LOH</t>
  </si>
  <si>
    <t>KX TECHNOLOGIES PTE LTD</t>
  </si>
  <si>
    <t>NO.201 TUAS SOUTH AVENUE 2</t>
  </si>
  <si>
    <t>SINGAPORE 637225</t>
  </si>
  <si>
    <t>6499 7643</t>
  </si>
  <si>
    <t>6853 7329</t>
  </si>
  <si>
    <t>MR CHUA/TEL: 6499 7651/HP:96178321</t>
  </si>
  <si>
    <t>K11181</t>
  </si>
  <si>
    <t>KEBUN BARU CONSTITUENCY OFFICE</t>
  </si>
  <si>
    <t>216, ANG MO KIO AVE 4,</t>
  </si>
  <si>
    <t>SINGAPORE 569897</t>
  </si>
  <si>
    <t>MS ROSINAHWANI   FAX:64555296</t>
  </si>
  <si>
    <t>K11182</t>
  </si>
  <si>
    <t>KURIHARA KOGYO CO.,LTD</t>
  </si>
  <si>
    <t>168, JALAN BUKIT MERAH</t>
  </si>
  <si>
    <t>CONNECTION ONE TOWER 3, #05-07</t>
  </si>
  <si>
    <t>MS SEE FUNG/ 62719863/EXT:287/FAX:62784475</t>
  </si>
  <si>
    <t>K11183</t>
  </si>
  <si>
    <t>K.V.FIRE CHEMICALS (I) PVT LTD</t>
  </si>
  <si>
    <t>PLOT NO.32 SECTOR-8 LANE D</t>
  </si>
  <si>
    <t>VASHI,NAVI MUMBAI 400703</t>
  </si>
  <si>
    <t>K11184</t>
  </si>
  <si>
    <t>KAGA (S) ELECTRONICS PTE LTD</t>
  </si>
  <si>
    <t>77 ROBINSON ROAD</t>
  </si>
  <si>
    <t>#10-01 ROBINSON 77</t>
  </si>
  <si>
    <t>MS CHAMELENE CHUA/TEL: 65331201/FAX:65331220</t>
  </si>
  <si>
    <t>K11185</t>
  </si>
  <si>
    <t>KOLAM AYER CONSTITUENCY OFFICE</t>
  </si>
  <si>
    <t>3188 GEYLANG BAHRU</t>
  </si>
  <si>
    <t>SINGAPORE 339717</t>
  </si>
  <si>
    <t>MISS JASMINE/TEL:62938594/FAX:62955816</t>
  </si>
  <si>
    <t>K11186</t>
  </si>
  <si>
    <t>KGB PACKAGING INDUSTRIES</t>
  </si>
  <si>
    <t>9 LI PO AVE</t>
  </si>
  <si>
    <t>SINGAPORE 788708</t>
  </si>
  <si>
    <t>6543 1832</t>
  </si>
  <si>
    <t>6457 4558</t>
  </si>
  <si>
    <t>K11187</t>
  </si>
  <si>
    <t>KATOTEC PTE LTD</t>
  </si>
  <si>
    <t>21, SERANGOON NORTH AVE 5</t>
  </si>
  <si>
    <t>#07-06, BAN TECK HAN BUILDING</t>
  </si>
  <si>
    <t>MS DOREEN POH/TEL:64841028/FAX:64842209</t>
  </si>
  <si>
    <t>K11188</t>
  </si>
  <si>
    <t>KRISONS INDUSTRIAL SUPPLIERS PTE LTD</t>
  </si>
  <si>
    <t>60 BENOI ROAD, #01-10</t>
  </si>
  <si>
    <t>K11189</t>
  </si>
  <si>
    <t>KEMIN INDUSTRIES (ASIA) PTE LTD</t>
  </si>
  <si>
    <t>12 SENOKO DRIVE</t>
  </si>
  <si>
    <t>SINGAPORE 758200</t>
  </si>
  <si>
    <t>MS LINDY  TEL:  64904031/ FAX: 64904032</t>
  </si>
  <si>
    <t>K11190</t>
  </si>
  <si>
    <t>KONGSBERG MARITIME (S) PTE LTD</t>
  </si>
  <si>
    <t>81 TOH GUAN ROAD EAST</t>
  </si>
  <si>
    <t>#04-01 SECOM CENTRE</t>
  </si>
  <si>
    <t>MS FANNY HUANG/T:64117429/HP:98622585/F:64116401</t>
  </si>
  <si>
    <t>K11191</t>
  </si>
  <si>
    <t>KORA-PACKMAT ASIA PTE LTD</t>
  </si>
  <si>
    <t>#04-32 NORDIC EUROPEAN CENTRE</t>
  </si>
  <si>
    <t>MR DIETER WINTER(DIRECTOR TECH.SALES &amp; SERVICE)</t>
  </si>
  <si>
    <t>K11192</t>
  </si>
  <si>
    <t>KHENG SENG ELECTRICAL TRADING PTE LTD</t>
  </si>
  <si>
    <t>906D UPPER THOMSON ROAD</t>
  </si>
  <si>
    <t>SINGAPORE 787110</t>
  </si>
  <si>
    <t>MR ERIC CHIA/TEL:64527333/FAX:64522533</t>
  </si>
  <si>
    <t>K11193</t>
  </si>
  <si>
    <t>KTAG SOLUTIONS PTE LTD</t>
  </si>
  <si>
    <t>280 WOODLANDS INDUSTRIAL PARK E5,</t>
  </si>
  <si>
    <t>#03-36</t>
  </si>
  <si>
    <t>6339 3795</t>
  </si>
  <si>
    <t>6339 3796</t>
  </si>
  <si>
    <t>SUNNY ANG  9456 8839</t>
  </si>
  <si>
    <t>K11194</t>
  </si>
  <si>
    <t>KYOCERA CHEMICAL SINGAPORE PTE LTD</t>
  </si>
  <si>
    <t>43, TUAS AVENUE  9</t>
  </si>
  <si>
    <t>SINGAPORE 639195</t>
  </si>
  <si>
    <t>K11195</t>
  </si>
  <si>
    <t>KPMG SERVICES PTE LTD</t>
  </si>
  <si>
    <t>16 RAFFLES QUAY, #22-00</t>
  </si>
  <si>
    <t>HONG LEONG BUILDING</t>
  </si>
  <si>
    <t>MS REINE CHENG/TEL: 6507 1637</t>
  </si>
  <si>
    <t>K11196</t>
  </si>
  <si>
    <t>KENLIN CONSTRUCTION PTE LTD</t>
  </si>
  <si>
    <t>NO. 666 LORONG 3 GEYLANG</t>
  </si>
  <si>
    <t>SINGAPORE 389034</t>
  </si>
  <si>
    <t>MS JOLENE TAY  H/P : 9223 8373</t>
  </si>
  <si>
    <t>K11197</t>
  </si>
  <si>
    <t>KATOEN NATIE SINGAPORE(JURONG) PTE LTD</t>
  </si>
  <si>
    <t>1 BANYAN PLACE, JURONG ISLAND</t>
  </si>
  <si>
    <t>SINGAPORE 627841</t>
  </si>
  <si>
    <t>K11198</t>
  </si>
  <si>
    <t>KIMMS ELECTRICAL ENGINEERING PTE LTD</t>
  </si>
  <si>
    <t>51, BUKIT BATOK CRESCENT</t>
  </si>
  <si>
    <t>#05-01 UNITY CENTRE</t>
  </si>
  <si>
    <t>MS PAULINE LAU/HP: 92326582</t>
  </si>
  <si>
    <t>K11199</t>
  </si>
  <si>
    <t>KISS SKINCARE SINGAPORE</t>
  </si>
  <si>
    <t>856E TAMPINES STREET 82</t>
  </si>
  <si>
    <t>#05-204 SINGAPORE 525856</t>
  </si>
  <si>
    <t>+65 96364824</t>
  </si>
  <si>
    <t>KELVIN +65 96364824</t>
  </si>
  <si>
    <t>K11200</t>
  </si>
  <si>
    <t>KINGSMEN OOH-MEDIA PTE LTD</t>
  </si>
  <si>
    <t>KINGSMEN CREATIVE CENTRE</t>
  </si>
  <si>
    <t>3 CHANGI SOUTH LANE</t>
  </si>
  <si>
    <t>F:68800278</t>
  </si>
  <si>
    <t>MR SIA WEI HENG T: 68808620 HP: 96422059</t>
  </si>
  <si>
    <t>K11201</t>
  </si>
  <si>
    <t>K&amp;P PRECISION ENGINEERING</t>
  </si>
  <si>
    <t>BLK 5066 ANG MO KIO INDUSTRIAL PARK 2</t>
  </si>
  <si>
    <t>#01-1401</t>
  </si>
  <si>
    <t>MR TERENCE</t>
  </si>
  <si>
    <t>K11202</t>
  </si>
  <si>
    <t>KEAT HONG CITIZENS CONSULTATIVE COMMITTEES</t>
  </si>
  <si>
    <t>2 CHOA CHU KANG LOOP</t>
  </si>
  <si>
    <t>#01-01</t>
  </si>
  <si>
    <t>6769 4194</t>
  </si>
  <si>
    <t>6769 4524</t>
  </si>
  <si>
    <t>MS ABIGAIL QUEK/HP: 96969667</t>
  </si>
  <si>
    <t>K11203</t>
  </si>
  <si>
    <t>KANHSEEI TECHNOLOGIES (S) PTE LTD</t>
  </si>
  <si>
    <t>205, HENDERSON ROAD, #02-01</t>
  </si>
  <si>
    <t>MR NURUL IFTITAH/TEL: 6270 9935/FAX: 6377 3116</t>
  </si>
  <si>
    <t>K11204</t>
  </si>
  <si>
    <t>KENSETSU INTERNATIONAL (S) PTE LTD</t>
  </si>
  <si>
    <t>NO.7 MANDAI LINK</t>
  </si>
  <si>
    <t>#09-24  MANDAI CONNECTION</t>
  </si>
  <si>
    <t>MS JENNIFER CHIONG/T: 62555855/6855/FAX: 62555755</t>
  </si>
  <si>
    <t>K11205</t>
  </si>
  <si>
    <t>KHWAN HUP FARMING PTE LTD</t>
  </si>
  <si>
    <t>119 NEO TIEW LANE 1</t>
  </si>
  <si>
    <t>SINGAPORE 719098</t>
  </si>
  <si>
    <t>MS CHAN NYOK FONG/TEL: 62975166/FAX: 62986866</t>
  </si>
  <si>
    <t>K11206</t>
  </si>
  <si>
    <t>KCK FOOD CATERING PTE LTD</t>
  </si>
  <si>
    <t>9450 3433</t>
  </si>
  <si>
    <t>K11207</t>
  </si>
  <si>
    <t>*** NOT IN USE **</t>
  </si>
  <si>
    <t>K11208</t>
  </si>
  <si>
    <t>KOMTES ASIA PTE LTD</t>
  </si>
  <si>
    <t>31 WOODLANDS CLOSE</t>
  </si>
  <si>
    <t>#01-27  WOODLANDS HORIZON</t>
  </si>
  <si>
    <t>6351 1344</t>
  </si>
  <si>
    <t>6351 1345</t>
  </si>
  <si>
    <t>K11209</t>
  </si>
  <si>
    <t>KO CHUAN SHENG</t>
  </si>
  <si>
    <t>K11210</t>
  </si>
  <si>
    <t>KALMS SINGAPORE PTE LTD</t>
  </si>
  <si>
    <t>16 KALLANG PLACE #03-01</t>
  </si>
  <si>
    <t>6298 9944</t>
  </si>
  <si>
    <t>MR EDRIC LEE</t>
  </si>
  <si>
    <t>K11211</t>
  </si>
  <si>
    <t>KM MARKETING PTE LTD</t>
  </si>
  <si>
    <t>1, JALAN KILANG TIMOR</t>
  </si>
  <si>
    <t>#08-03, PACIFIC TECH CENTRE</t>
  </si>
  <si>
    <t>MS EVELYN GOH/TEL: 6637 9893/FAX: 6637 9899</t>
  </si>
  <si>
    <t>K11212</t>
  </si>
  <si>
    <t>KOOLFLEX PTE LTD</t>
  </si>
  <si>
    <t>7 SUNGEI KADUT DRIVE</t>
  </si>
  <si>
    <t>SINGAPORE 729560</t>
  </si>
  <si>
    <t>6367 3188</t>
  </si>
  <si>
    <t>6367 0189</t>
  </si>
  <si>
    <t>MR MOOI FOOK WAH/HP:9126 6151</t>
  </si>
  <si>
    <t>K11213</t>
  </si>
  <si>
    <t>KENNYRICH PTE LTD</t>
  </si>
  <si>
    <t>70 MARTABAN ROAD #02-00</t>
  </si>
  <si>
    <t>SINGAPORE,328667</t>
  </si>
  <si>
    <t>MS YEVA LIM / +65 8727 9978</t>
  </si>
  <si>
    <t>L12001</t>
  </si>
  <si>
    <t>KESTER COMPONENTS PTE LTD</t>
  </si>
  <si>
    <t>61 UBI AVENUE 1</t>
  </si>
  <si>
    <t>#06-01 UB POINT</t>
  </si>
  <si>
    <t>L12002</t>
  </si>
  <si>
    <t>80 ANSON ROAD #06-00 IBM TOWERS</t>
  </si>
  <si>
    <t>SINGAPORE 079907</t>
  </si>
  <si>
    <t>L12021</t>
  </si>
  <si>
    <t>MAKINO ASIA PTE LTD</t>
  </si>
  <si>
    <t>2 GUL AVENUE</t>
  </si>
  <si>
    <t>6861 5722</t>
  </si>
  <si>
    <t>6861 1600</t>
  </si>
  <si>
    <t>L12027</t>
  </si>
  <si>
    <t>LEO INSTRUMENTS PTE LTD</t>
  </si>
  <si>
    <t>1090,LOWER DELTA ROAD</t>
  </si>
  <si>
    <t>#07-16</t>
  </si>
  <si>
    <t>L12030</t>
  </si>
  <si>
    <t>LION CORPORATION (S) PTE LTD</t>
  </si>
  <si>
    <t>221 KALLANG BAHRU</t>
  </si>
  <si>
    <t>SINGAPORE 339349</t>
  </si>
  <si>
    <t>6291 8166</t>
  </si>
  <si>
    <t>L12056</t>
  </si>
  <si>
    <t>HARTEC LIMITED</t>
  </si>
  <si>
    <t>UNIT 7,372 EASTERN VALLEY WAY</t>
  </si>
  <si>
    <t>P.O.BOX 457 CHATSWOOD N.S.W 2067</t>
  </si>
  <si>
    <t>(02)4170733</t>
  </si>
  <si>
    <t>L12057</t>
  </si>
  <si>
    <t>LITYAN SYSTEMS (S) PTE LTD</t>
  </si>
  <si>
    <t>17 JURONG PORT ROAD</t>
  </si>
  <si>
    <t>SINGAPORE 619092</t>
  </si>
  <si>
    <t>L12059</t>
  </si>
  <si>
    <t>ESCATEC MECHATRONICS SDN BHD</t>
  </si>
  <si>
    <t>PLOT 8,JALAN FIRMA 2/1</t>
  </si>
  <si>
    <t>07-3546090</t>
  </si>
  <si>
    <t>02-2708982/07-3536566/07-35461</t>
  </si>
  <si>
    <t>L12066</t>
  </si>
  <si>
    <t>LEOCO INDUSTRIES SDN BHD</t>
  </si>
  <si>
    <t>NO 11 12 &amp; 13 JALAN MELATI</t>
  </si>
  <si>
    <t>MANJUNG TAMAN MELATI PUNDUT</t>
  </si>
  <si>
    <t>05-935616/05-935957</t>
  </si>
  <si>
    <t>MS.ALICE</t>
  </si>
  <si>
    <t>L12068</t>
  </si>
  <si>
    <t>LHL INTERNATIONAL PTE LTD</t>
  </si>
  <si>
    <t>29 JURONG PORT ROAD</t>
  </si>
  <si>
    <t>SINGAPORE 619102</t>
  </si>
  <si>
    <t>6265 0063</t>
  </si>
  <si>
    <t>6265 7477</t>
  </si>
  <si>
    <t>MR NG KK/TEL: 6265 0063</t>
  </si>
  <si>
    <t>LEICA INSTRUMENTS (SINGAPORE) PTE LTD</t>
  </si>
  <si>
    <t>15 TUKANG INNOVATION DRIVE</t>
  </si>
  <si>
    <t>SINGAPORE 618299</t>
  </si>
  <si>
    <t>MR DAVE TEW/TEL:6537 6542</t>
  </si>
  <si>
    <t>L12071</t>
  </si>
  <si>
    <t>LASER COMPUTER</t>
  </si>
  <si>
    <t>JL. MALAWAI RAYA NO.21 B</t>
  </si>
  <si>
    <t>JAKARTA-SELATAN</t>
  </si>
  <si>
    <t>L12074</t>
  </si>
  <si>
    <t>LAM RESEARCH SINGAPORE PTE LTD</t>
  </si>
  <si>
    <t>20 JALAN AFIFI #08-04/07</t>
  </si>
  <si>
    <t>CISCO CENTRE</t>
  </si>
  <si>
    <t>L12075</t>
  </si>
  <si>
    <t>L'ETOILE CO PTE LTD</t>
  </si>
  <si>
    <t>66 TANNERY LANE #01-03A</t>
  </si>
  <si>
    <t>SINDO BUILDING</t>
  </si>
  <si>
    <t>L12076</t>
  </si>
  <si>
    <t>LEGEND PACKAGING (S) PTE LTD</t>
  </si>
  <si>
    <t>50 TOH TUCK ROAD</t>
  </si>
  <si>
    <t>#05-02</t>
  </si>
  <si>
    <t>6464 9070</t>
  </si>
  <si>
    <t>6464 9071</t>
  </si>
  <si>
    <t>L12079</t>
  </si>
  <si>
    <t>LEE LABORATORIES PTE LTD</t>
  </si>
  <si>
    <t>21 MOONSTONE LANE #08-03</t>
  </si>
  <si>
    <t>POH LENG BUILDING</t>
  </si>
  <si>
    <t>L12080</t>
  </si>
  <si>
    <t>LOGIN COMPUTER TECHNOLOGY PTE LTD</t>
  </si>
  <si>
    <t>37 SUNGEI KADUT STREET 1</t>
  </si>
  <si>
    <t>SINGAPORE 729342</t>
  </si>
  <si>
    <t>L12081</t>
  </si>
  <si>
    <t>LAND TRANSPORT AUTHORITY</t>
  </si>
  <si>
    <t>10 SIN MING DRIVE</t>
  </si>
  <si>
    <t>SINGAPORE 575701</t>
  </si>
  <si>
    <t>L12082</t>
  </si>
  <si>
    <t>LASER PRINTING INDUSTRIES PTE LTD</t>
  </si>
  <si>
    <t>211 UBI AVENUE 4,</t>
  </si>
  <si>
    <t>SINGAPORE 408807</t>
  </si>
  <si>
    <t>L12083</t>
  </si>
  <si>
    <t>LUBRIZOL SOUTHEAST ASIA (PTE) LTD</t>
  </si>
  <si>
    <t>44,TANJONG PENJURU</t>
  </si>
  <si>
    <t>SINGAPORE 609032</t>
  </si>
  <si>
    <t>L12084</t>
  </si>
  <si>
    <t>LIDO TECHNOLOGY PTE LTD</t>
  </si>
  <si>
    <t>3791, JALAN BUKIT MERAH</t>
  </si>
  <si>
    <t>#07-30, E-CENTRE@REDHILL</t>
  </si>
  <si>
    <t>L12085</t>
  </si>
  <si>
    <t>LIM V A TECHNOLOGY (PTE) LTD</t>
  </si>
  <si>
    <t>NO.1 LOK YANG WAY</t>
  </si>
  <si>
    <t>SINGAPORE 628623</t>
  </si>
  <si>
    <t>L12086</t>
  </si>
  <si>
    <t>L.M. CAMUS ENGINEERING CORPORATION</t>
  </si>
  <si>
    <t>475E,RODRIGUEZ SR.BOULEVARD</t>
  </si>
  <si>
    <t>CUBAO,QUEZON CITY</t>
  </si>
  <si>
    <t>L12087</t>
  </si>
  <si>
    <t>LINTEC SINGAPORE PTE LTD</t>
  </si>
  <si>
    <t>20 BENDEMEER ROAD,#02-01</t>
  </si>
  <si>
    <t>SINGAPORE 339914</t>
  </si>
  <si>
    <t>62216458/62266236</t>
  </si>
  <si>
    <t>L12089</t>
  </si>
  <si>
    <t>LI CHUAN FOOD PRODUCTS PTE LTD</t>
  </si>
  <si>
    <t>NO.40 WOODLANDS TERRACE</t>
  </si>
  <si>
    <t>SINGAPORE 738456</t>
  </si>
  <si>
    <t>L12089-ITAL FOODS</t>
  </si>
  <si>
    <t>L12090</t>
  </si>
  <si>
    <t>LEONG HIN FOODSTUFF SUPPLIER PTE LTD</t>
  </si>
  <si>
    <t>18 WOODLANDS TERRACE</t>
  </si>
  <si>
    <t>SINGAPORE 738443</t>
  </si>
  <si>
    <t>L12092</t>
  </si>
  <si>
    <t>LEGEND TECHNOLOGIES PTE LTD</t>
  </si>
  <si>
    <t>135 JOO SENG ROAD #05-02</t>
  </si>
  <si>
    <t>PM INDUSTRIAL BUILDING</t>
  </si>
  <si>
    <t>L12094</t>
  </si>
  <si>
    <t>LONG PUN MACHINERY</t>
  </si>
  <si>
    <t>84 MANDAI ESTATE</t>
  </si>
  <si>
    <t>SINGAPORE 729921</t>
  </si>
  <si>
    <t>L12095</t>
  </si>
  <si>
    <t>LEADER CABLE INDUSTRY BERHARD</t>
  </si>
  <si>
    <t>LOT 1385,TIKAM BATU INDUSTRIAL ESTATE</t>
  </si>
  <si>
    <t>08600 SUNGAI PETANI</t>
  </si>
  <si>
    <t>604-4388293</t>
  </si>
  <si>
    <t>604-4388497</t>
  </si>
  <si>
    <t>L12096</t>
  </si>
  <si>
    <t>LIKOM CASEWORKS SDN BHD</t>
  </si>
  <si>
    <t>KAWASAN PERINDUSTRIAN CHENG, FASA III</t>
  </si>
  <si>
    <t>MUKIM CHENG DAERAH MELAKA TENGAH</t>
  </si>
  <si>
    <t>06-3345666</t>
  </si>
  <si>
    <t>06-3343512</t>
  </si>
  <si>
    <t>L12097</t>
  </si>
  <si>
    <t>LAUNAD PTE LTD</t>
  </si>
  <si>
    <t>#09-82</t>
  </si>
  <si>
    <t>L12098</t>
  </si>
  <si>
    <t>LICHT FAR EAST (S) PTE LTD</t>
  </si>
  <si>
    <t>NO. 2 WOODLANDS SECTOR 1</t>
  </si>
  <si>
    <t>#05-04 WOODLANDS SPECTRUM 1</t>
  </si>
  <si>
    <t>L12099</t>
  </si>
  <si>
    <t>BRANDED LIFESTYLE RETAILING (SINGAPORE ) PTE LTD</t>
  </si>
  <si>
    <t>315 OUTRAM ROAD #14-08</t>
  </si>
  <si>
    <t>TAN BOON LIAT BUILDING</t>
  </si>
  <si>
    <t>L12099-FERRAGAMO</t>
  </si>
  <si>
    <t>FERRAGAMO (SINGAPORE) PTE LTD</t>
  </si>
  <si>
    <t>20 ANSON ROAD</t>
  </si>
  <si>
    <t>#07-02 TWENTY ANSON</t>
  </si>
  <si>
    <t>L12099-LIFUNG</t>
  </si>
  <si>
    <t>LIFUNG TRINITY MANAGEMENT (S) PTE LTD</t>
  </si>
  <si>
    <t>#14-08 TAN BOON LIAT BUILDING</t>
  </si>
  <si>
    <t>L12100</t>
  </si>
  <si>
    <t>SHINE @ SPRING PTE LTD</t>
  </si>
  <si>
    <t>521 BUKIT BATOK STREET 23</t>
  </si>
  <si>
    <t>LEVEL 3E</t>
  </si>
  <si>
    <t>L12101</t>
  </si>
  <si>
    <t>LOUISIANA SEAFOOD MANUFACTURING</t>
  </si>
  <si>
    <t>7A CHIN BEE DRIVE</t>
  </si>
  <si>
    <t>SINGAPORE 619858</t>
  </si>
  <si>
    <t>L12102</t>
  </si>
  <si>
    <t>LULU MOSACPOL CO./SIM CHENG KER TRANDING CO.</t>
  </si>
  <si>
    <t>BLK 5047 ANG MO KIO IND.PARK 2</t>
  </si>
  <si>
    <t>#01-595 AVE 3</t>
  </si>
  <si>
    <t>L12103</t>
  </si>
  <si>
    <t>LOGITECH SINGAPORE PTE LTD</t>
  </si>
  <si>
    <t>1 MARITIME SQUARE #09-31/32</t>
  </si>
  <si>
    <t>HARBOURFRONT CENTRE (LOBBY A)</t>
  </si>
  <si>
    <t>6270 5515</t>
  </si>
  <si>
    <t>6270 5016</t>
  </si>
  <si>
    <t>L12104</t>
  </si>
  <si>
    <t>LQ LOGISTICS PTE LTD</t>
  </si>
  <si>
    <t>20 DEPOT LANE #01-04</t>
  </si>
  <si>
    <t>SINGAPORE 109763</t>
  </si>
  <si>
    <t>L12105</t>
  </si>
  <si>
    <t>LYNK BIOTECHNOLOGIES PTE LTD</t>
  </si>
  <si>
    <t>48, LORONG 21 GEYLANG</t>
  </si>
  <si>
    <t>#03-01 GREATLAND BUILDING</t>
  </si>
  <si>
    <t>6745 1550</t>
  </si>
  <si>
    <t>6745 5475</t>
  </si>
  <si>
    <t>L12106</t>
  </si>
  <si>
    <t>LEXMARK INTERNATIONAL (SINGAPORE) PTE LTD</t>
  </si>
  <si>
    <t>238A THOMSON ROAD #13-01/05</t>
  </si>
  <si>
    <t>NOVENA SQUARE TOWER A</t>
  </si>
  <si>
    <t>L12107</t>
  </si>
  <si>
    <t>LIFESTYLE MERCHANDISING STORE</t>
  </si>
  <si>
    <t>BASEMENT 1</t>
  </si>
  <si>
    <t>L12108</t>
  </si>
  <si>
    <t>AIR ACTUATORS SINGAPORE PTE LTD</t>
  </si>
  <si>
    <t>BLK 30 LOYANG WAY #04-16/17</t>
  </si>
  <si>
    <t>SINGAPORE 508769</t>
  </si>
  <si>
    <t>MR CHEONG KWEK MIN</t>
  </si>
  <si>
    <t>L12109</t>
  </si>
  <si>
    <t>LEE SAY POULTRY INDUSTRIAL</t>
  </si>
  <si>
    <t>18 SENOKO WAY</t>
  </si>
  <si>
    <t>SINGAPORE 758040</t>
  </si>
  <si>
    <t>L12110</t>
  </si>
  <si>
    <t>LIAN YING INDUSTRIES ENGINEERING PTD LTD</t>
  </si>
  <si>
    <t>BLK 4 MARSILING INDUSTRIAL ESTATE</t>
  </si>
  <si>
    <t>RD.3,#01-28</t>
  </si>
  <si>
    <t>L12111</t>
  </si>
  <si>
    <t>LANDOM DISTRIBUTIONS PTE LTD</t>
  </si>
  <si>
    <t>151 PASIR PANJANG ROAD #03-04</t>
  </si>
  <si>
    <t>L12112</t>
  </si>
  <si>
    <t>NO. 1 HAMPSHIRE ROAD,</t>
  </si>
  <si>
    <t>BLOCK 10 LEVEL 1</t>
  </si>
  <si>
    <t>MR NATHAN</t>
  </si>
  <si>
    <t>L12113</t>
  </si>
  <si>
    <t>LEE YIN KNITTING &amp; FACTORY PTE LTD</t>
  </si>
  <si>
    <t>994 BENDEMEER ROAD #06-07</t>
  </si>
  <si>
    <t>SINGAPORE 339943</t>
  </si>
  <si>
    <t>L12114</t>
  </si>
  <si>
    <t>LION HOME FOR THE ELDERS</t>
  </si>
  <si>
    <t>41 TOA PAYOH RISE</t>
  </si>
  <si>
    <t>SINGAPROE 298101</t>
  </si>
  <si>
    <t>L12115</t>
  </si>
  <si>
    <t>LOFT ASIA PTE LTD</t>
  </si>
  <si>
    <t>541 ORCHARD ROAD #10-01A LIAT TOWER</t>
  </si>
  <si>
    <t>SINGAPORE 238881</t>
  </si>
  <si>
    <t>TEL : 68982345   FAX: 62353509</t>
  </si>
  <si>
    <t>L12117</t>
  </si>
  <si>
    <t>LIPSON TRADING  ENTERPRISE</t>
  </si>
  <si>
    <t>68 KAKI BUKIT IND. TERRACE</t>
  </si>
  <si>
    <t>SINGAPORE 416148</t>
  </si>
  <si>
    <t>MR LIM BH  FAX: 67454832</t>
  </si>
  <si>
    <t>LVMH FRAGRANCES &amp; COSMETICS (SINGAPORE) PTE LTD</t>
  </si>
  <si>
    <t>#13-01 NGEE ANN CITY TOWER B</t>
  </si>
  <si>
    <t>6316 4601</t>
  </si>
  <si>
    <t>L12119</t>
  </si>
  <si>
    <t>LAM SOON (S) PTE LTD</t>
  </si>
  <si>
    <t>63 HILLVIEW AVE #02-08</t>
  </si>
  <si>
    <t>LAM SOON INDUSTRIAL</t>
  </si>
  <si>
    <t>L12120</t>
  </si>
  <si>
    <t>LI LI CHENG JURONG WEST</t>
  </si>
  <si>
    <t>BLK 651 #01-01</t>
  </si>
  <si>
    <t>JURONG WEST STREET 61</t>
  </si>
  <si>
    <t>MR TONY POH             HP: 91193811/FAX: 67921435</t>
  </si>
  <si>
    <t>L12121</t>
  </si>
  <si>
    <t>LOGO ACCESS</t>
  </si>
  <si>
    <t>808 FRENCH ROAD</t>
  </si>
  <si>
    <t>#07-163 KITCHENER COMPLEX</t>
  </si>
  <si>
    <t>MR ESMOND LOH    FAX:62590560   HP:96830506</t>
  </si>
  <si>
    <t>L12122</t>
  </si>
  <si>
    <t>PARTNER PUBLISHERS</t>
  </si>
  <si>
    <t>BLK 1013 #04-134 GEYLANG EAST AVE 3</t>
  </si>
  <si>
    <t>SINGAPORE 389728</t>
  </si>
  <si>
    <t>6748 7710</t>
  </si>
  <si>
    <t>6744 9768</t>
  </si>
  <si>
    <t>MR ANDREW KWAN  HP:9616 6044</t>
  </si>
  <si>
    <t>L12123</t>
  </si>
  <si>
    <t>LEE KEE INDUSTRIES PTE LTD</t>
  </si>
  <si>
    <t>BLK 106, BOON KENG ROAD #03-06</t>
  </si>
  <si>
    <t>KALLANG INDUSTRIAL ESTATE,</t>
  </si>
  <si>
    <t>62924010/62924006</t>
  </si>
  <si>
    <t>MS TAN   FAX:62970341</t>
  </si>
  <si>
    <t>L12124</t>
  </si>
  <si>
    <t>LEE BEE ENTERPRISES CO</t>
  </si>
  <si>
    <t>BLK 507 JURONG WEST ST 52</t>
  </si>
  <si>
    <t>#01-152</t>
  </si>
  <si>
    <t>MS EVELYN    FAX:65666264</t>
  </si>
  <si>
    <t>L12125</t>
  </si>
  <si>
    <t>LANXESS PTE LTD</t>
  </si>
  <si>
    <t>9 BENOI SECTOR</t>
  </si>
  <si>
    <t>SINGAPORE 629844</t>
  </si>
  <si>
    <t>L12126</t>
  </si>
  <si>
    <t>LADIES (KOREA) FASHION HOUSE</t>
  </si>
  <si>
    <t>32 ALNWICK ROAD</t>
  </si>
  <si>
    <t>SINGAPORE 559986</t>
  </si>
  <si>
    <t>MR WILLIAM PHUA    TEL:62899488/90671828</t>
  </si>
  <si>
    <t>L12127</t>
  </si>
  <si>
    <t>LAM SENG HANG CO. (PTE.) LTD</t>
  </si>
  <si>
    <t>33, CARPENTER STREET</t>
  </si>
  <si>
    <t>SINGAPORE 059912</t>
  </si>
  <si>
    <t>L12128</t>
  </si>
  <si>
    <t>LEE TAT SENG POLYETHYLENE CO</t>
  </si>
  <si>
    <t>#01-1103</t>
  </si>
  <si>
    <t>MS WINNIE   TEL:67482378/FAX:67485167</t>
  </si>
  <si>
    <t>L12129</t>
  </si>
  <si>
    <t>LASER IMAGE PRIVATE LIMITED</t>
  </si>
  <si>
    <t>3005 UBI AVE 3 #01-86</t>
  </si>
  <si>
    <t>SINGAPORE 408861</t>
  </si>
  <si>
    <t>MS FRANCES - FAX: 67477541</t>
  </si>
  <si>
    <t>L12130</t>
  </si>
  <si>
    <t>LABELMARK INTERNATIONAL</t>
  </si>
  <si>
    <t>BLK 9, KALLANG PLACE, #06-06</t>
  </si>
  <si>
    <t>SINGAPORE 339154</t>
  </si>
  <si>
    <t>MR HENRY TEE /HP:91714028 /FAX:67431984</t>
  </si>
  <si>
    <t>L12131</t>
  </si>
  <si>
    <t>LEXBUILD ENGINEERING PTE LTD</t>
  </si>
  <si>
    <t>74 SUNGEI KADUT STREET 1</t>
  </si>
  <si>
    <t>SINGAPORE 729374</t>
  </si>
  <si>
    <t>MS JOCELYN        TEL:63623393/FAX:63632262</t>
  </si>
  <si>
    <t>L12132</t>
  </si>
  <si>
    <t>LI YONG COMPANY</t>
  </si>
  <si>
    <t>#08-04 DAJIN BUILDING FACTORY</t>
  </si>
  <si>
    <t>MR CK CHAN</t>
  </si>
  <si>
    <t>L12133</t>
  </si>
  <si>
    <t>LSH INDUSTRIAL SOLUTIONS P L</t>
  </si>
  <si>
    <t>SINGAPORE 608617</t>
  </si>
  <si>
    <t>62625252/62653172</t>
  </si>
  <si>
    <t>MR CHARLES LEE  FAX: 62658080</t>
  </si>
  <si>
    <t>L12134</t>
  </si>
  <si>
    <t>LIAN WAH HANG FARM PTE LTD</t>
  </si>
  <si>
    <t>NO 5</t>
  </si>
  <si>
    <t>LIM CHU KANG LANE 6F</t>
  </si>
  <si>
    <t>MR WILLIAM HO   TEL:67921366/FAX:67921966</t>
  </si>
  <si>
    <t>L12135</t>
  </si>
  <si>
    <t>LAI LAI MINIMART</t>
  </si>
  <si>
    <t>BLK 355 WOODLANDS AVE 1</t>
  </si>
  <si>
    <t>#01-707</t>
  </si>
  <si>
    <t>MR TOO KIM LENG   TEL:62696909</t>
  </si>
  <si>
    <t>L12136</t>
  </si>
  <si>
    <t>LEE WAH BOOK STORE &amp; GENERAL SUPPLIES</t>
  </si>
  <si>
    <t>205 JALAN BESAR</t>
  </si>
  <si>
    <t>SINGAPORE 208893</t>
  </si>
  <si>
    <t>6298 3075</t>
  </si>
  <si>
    <t>6295 1753</t>
  </si>
  <si>
    <t>L12137</t>
  </si>
  <si>
    <t>LOGIMAS SDN BHD</t>
  </si>
  <si>
    <t>11, SOLOK SELAT SELATAN 21A</t>
  </si>
  <si>
    <t>PANDAMARAN 42000</t>
  </si>
  <si>
    <t>603-3168 2081</t>
  </si>
  <si>
    <t>603-3167 3201</t>
  </si>
  <si>
    <t>MS.GOH      FAX: 603-31673201</t>
  </si>
  <si>
    <t>L12138</t>
  </si>
  <si>
    <t>LIM KIM HAI ELECTRONIC CO (S) PTE LTD</t>
  </si>
  <si>
    <t>53 KALLANG PLACE</t>
  </si>
  <si>
    <t>SINGAPORE 339177</t>
  </si>
  <si>
    <t>MR MAX FEI   TEL:62923711/FAX:62970078</t>
  </si>
  <si>
    <t>L12139</t>
  </si>
  <si>
    <t>LAVISH DINE CATERING PTE LTD</t>
  </si>
  <si>
    <t>#11-13 ENTERPRISE CENTRE</t>
  </si>
  <si>
    <t>MR ALFRED LIN    TEL:63922688/FAX:63923829</t>
  </si>
  <si>
    <t>L12140</t>
  </si>
  <si>
    <t>LIFECARE MEDICAL CENTRE</t>
  </si>
  <si>
    <t>BLK 36, CIRCUIT ROAD #01-416</t>
  </si>
  <si>
    <t>SINGAPORE 370036</t>
  </si>
  <si>
    <t>6746 1533</t>
  </si>
  <si>
    <t>DR LEE  PG: 95874578    FAX:6746 1533</t>
  </si>
  <si>
    <t>L12141</t>
  </si>
  <si>
    <t>LOGICODE PTE LTD</t>
  </si>
  <si>
    <t>NO. 8 UBI ROAD 2</t>
  </si>
  <si>
    <t>#05-23 ZERVEX</t>
  </si>
  <si>
    <t>6458 8337</t>
  </si>
  <si>
    <t>6458 8553</t>
  </si>
  <si>
    <t>MS ASHLEY NGAU/TEL:64588337.EXT:101</t>
  </si>
  <si>
    <t>L12142</t>
  </si>
  <si>
    <t>AMCOR TOBACCO PACKAGING SINGAPORE PTE LTD</t>
  </si>
  <si>
    <t>25 J SUNGEI KADUT</t>
  </si>
  <si>
    <t>STREET 1</t>
  </si>
  <si>
    <t>L12143</t>
  </si>
  <si>
    <t>LINA NU DERMA CARE PTE LTD</t>
  </si>
  <si>
    <t>11 UNITY ST</t>
  </si>
  <si>
    <t>#01-32 ROBERTSON WALK</t>
  </si>
  <si>
    <t>MS YENNY    TEL:68369989/FAX:</t>
  </si>
  <si>
    <t>L12144</t>
  </si>
  <si>
    <t>LOW HONG HUAT MINI SUPERMART</t>
  </si>
  <si>
    <t>339 BEDOK ROAD</t>
  </si>
  <si>
    <t>SINGAPORE 469518</t>
  </si>
  <si>
    <t>MR LAU    TEL:62414145/FAX:62434033</t>
  </si>
  <si>
    <t>L12145</t>
  </si>
  <si>
    <t>LYRA ASIA PTE LTD</t>
  </si>
  <si>
    <t>140 PAYA LEBAR ROAD #07-08</t>
  </si>
  <si>
    <t>AZ BUILDING</t>
  </si>
  <si>
    <t>6744 9112</t>
  </si>
  <si>
    <t>6744 9113</t>
  </si>
  <si>
    <t>MS CARMEN   TEL:6744 9112/FAX:6744 9113</t>
  </si>
  <si>
    <t>L12146</t>
  </si>
  <si>
    <t>LINOCRAFT PRINTERS SDN.BHD</t>
  </si>
  <si>
    <t>LOT 1769, JALAN BELATI,OFF JALAN KEMPAS LAMA</t>
  </si>
  <si>
    <t>TAMAN PERINDUSTRIAN MAJU JAYA.81300 JOHOR BAHRU,</t>
  </si>
  <si>
    <t>MS ALLY/MS GRACE/TEL:07-554 0090/FAX:07-5572351</t>
  </si>
  <si>
    <t>L12147</t>
  </si>
  <si>
    <t>LEICA GEOSYSTEMS TECHNOLOGIES PTE LTD</t>
  </si>
  <si>
    <t>#01-10 WOODLANDS EAST INDUSTRIAL ESTATE</t>
  </si>
  <si>
    <t>L12148</t>
  </si>
  <si>
    <t>LIM TAN MOTOR PTE LTD</t>
  </si>
  <si>
    <t>BLK 176 SIN MING DRIVE #03-09</t>
  </si>
  <si>
    <t>SIN MING AUTOCARE</t>
  </si>
  <si>
    <t>MR YEE SEND   FAX: 64589127  tel: 64522135</t>
  </si>
  <si>
    <t>L12149</t>
  </si>
  <si>
    <t>LAGUNA NATIONAL GOLF &amp; COUNTRY CLUB</t>
  </si>
  <si>
    <t>11 LAGUNA GOLF GREEN</t>
  </si>
  <si>
    <t>SINGAPORE 488047</t>
  </si>
  <si>
    <t>MS CEALIA CHAM/TEL:6542 6888/FAX: 6542 1132</t>
  </si>
  <si>
    <t>L12150</t>
  </si>
  <si>
    <t>LINUS BIOMEDICALS PTE LTD</t>
  </si>
  <si>
    <t>203, HENDERSON ROAD #12-12</t>
  </si>
  <si>
    <t>SINGAPORE 159546</t>
  </si>
  <si>
    <t xml:space="preserve"> 6842 2888</t>
  </si>
  <si>
    <t xml:space="preserve"> 6376 2173</t>
  </si>
  <si>
    <t>MR SUNIL/TEL: 6842 2888/FAX: 6376 2173</t>
  </si>
  <si>
    <t>L12151</t>
  </si>
  <si>
    <t>LTEC LTD.</t>
  </si>
  <si>
    <t>68/1 MOO 4 TAMBOL BAN KLANG</t>
  </si>
  <si>
    <t>AMPHUR MUANG,LAMPHUN 51000</t>
  </si>
  <si>
    <t>L12152</t>
  </si>
  <si>
    <t>NAM HUAT LEE TRADING</t>
  </si>
  <si>
    <t>14 PASIR PANJANG WHOLESALE CENTRE</t>
  </si>
  <si>
    <t>#01-22</t>
  </si>
  <si>
    <t>MR PECK     TEL:96928890</t>
  </si>
  <si>
    <t>L12153</t>
  </si>
  <si>
    <t>LEA TAT CHEMICALS PTE LTD</t>
  </si>
  <si>
    <t>8 THIRD LOK YANG ROAD</t>
  </si>
  <si>
    <t>SINGAPORE 628003</t>
  </si>
  <si>
    <t>L12154</t>
  </si>
  <si>
    <t>LS CABLE VIETNAM CO., LTD.</t>
  </si>
  <si>
    <t>NHON TRACH 2-LOC KHANG INDUSTRIAL ZONE,</t>
  </si>
  <si>
    <t>NHON TRACH DISTRICT,</t>
  </si>
  <si>
    <t>84 61 356 9140</t>
  </si>
  <si>
    <t>84 61 356 9147</t>
  </si>
  <si>
    <t>MR NGUYEN VIET CHUONG(QA) HP:84-979136560</t>
  </si>
  <si>
    <t>L12155</t>
  </si>
  <si>
    <t>LEE KAI ENG CHINESE MEDICINE SERVICES</t>
  </si>
  <si>
    <t>145 WOODLANDS STREET 13</t>
  </si>
  <si>
    <t>#12-893</t>
  </si>
  <si>
    <t>LEE PERN CHERN (HP:90219042)</t>
  </si>
  <si>
    <t>L12156</t>
  </si>
  <si>
    <t>LS CABLE LTD.</t>
  </si>
  <si>
    <t>190, KONGDAN-DONG, GUMI-SHI,</t>
  </si>
  <si>
    <t>GYEONGSANGBUK-DO 730-708,</t>
  </si>
  <si>
    <t>82-54-469-7365</t>
  </si>
  <si>
    <t>KYUNG-JOON, YOON (QA)  HP:82-19-628-5119</t>
  </si>
  <si>
    <t>L12157</t>
  </si>
  <si>
    <t>LIKYO CONFECTIONERY</t>
  </si>
  <si>
    <t>BLK 888, 888 PLAZA #01-747</t>
  </si>
  <si>
    <t>SINGAPORE 730888</t>
  </si>
  <si>
    <t>MR ONG/HP:98331192</t>
  </si>
  <si>
    <t>L12158</t>
  </si>
  <si>
    <t>LILLY-NUS CENTRE FOR CLINICAL PHARMACOLOGY PTE LTD</t>
  </si>
  <si>
    <t>LEVEL 6,CLINICAL RESEARCH CENTRE (MD 11)</t>
  </si>
  <si>
    <t>10 MEDICAL DRIVE</t>
  </si>
  <si>
    <t>6413 9811</t>
  </si>
  <si>
    <t>6779 0587</t>
  </si>
  <si>
    <t>MS JULIET</t>
  </si>
  <si>
    <t>L12159</t>
  </si>
  <si>
    <t>LATERAL SOLUTIONS PTE LTD</t>
  </si>
  <si>
    <t>BLOCK 1002 JALAN BUKIT MERAH #01-17</t>
  </si>
  <si>
    <t>SINGAPORE 159456</t>
  </si>
  <si>
    <t>CYNTHIA TOK  HP: 96990575</t>
  </si>
  <si>
    <t>L12160</t>
  </si>
  <si>
    <t>LEAP DS &amp; C PTE LTD</t>
  </si>
  <si>
    <t>9, TAN QUEE LAN STREET, #04-01</t>
  </si>
  <si>
    <t>TAN QUEE LAN SUITES</t>
  </si>
  <si>
    <t>MR JAKE LAM</t>
  </si>
  <si>
    <t>TECAN CDMO SOLUTIONS PN SDN BHD</t>
  </si>
  <si>
    <t>LORONG PERINDUSTRIAN BUKIT MINYAK 21,</t>
  </si>
  <si>
    <t>14100 SIMPANG AMPAT, SEBERANG PERAI TENGAH,PENANG</t>
  </si>
  <si>
    <t>604-6191000/6191179</t>
  </si>
  <si>
    <t>604-6191111</t>
  </si>
  <si>
    <t>Nur Amirah Binti Anuar +604-5407 101</t>
  </si>
  <si>
    <t>L12162</t>
  </si>
  <si>
    <t>TANDBERG DATA HONG KONG LIMITED</t>
  </si>
  <si>
    <t>15 HIBISCUS PATH,</t>
  </si>
  <si>
    <t>PALM SPRINGS, YUEN LONG,</t>
  </si>
  <si>
    <t>MR. FOK KAM TONG  T:(852)23328166  F:(852)23328086</t>
  </si>
  <si>
    <t>L12163</t>
  </si>
  <si>
    <t>LIFE STAR</t>
  </si>
  <si>
    <t>154,WEST COAST ROAD</t>
  </si>
  <si>
    <t>#B01-26</t>
  </si>
  <si>
    <t>MS TAN/HP: 83883928/FAX: 6778 9668</t>
  </si>
  <si>
    <t>L12164</t>
  </si>
  <si>
    <t>LIZARD STORM PTE LTD</t>
  </si>
  <si>
    <t>2 ALEXANDRA ROAD,</t>
  </si>
  <si>
    <t>#05-02B,DELTA HOUSE</t>
  </si>
  <si>
    <t>6738 0891</t>
  </si>
  <si>
    <t>6272 3340</t>
  </si>
  <si>
    <t>VASANTHY KRISHNA    HP:90692962</t>
  </si>
  <si>
    <t>L12165</t>
  </si>
  <si>
    <t>LIM SAM SENG</t>
  </si>
  <si>
    <t>515 GEYLANG ROAD</t>
  </si>
  <si>
    <t>(OPP. LORONG 26)</t>
  </si>
  <si>
    <t>6844 3508/ 6293 3508</t>
  </si>
  <si>
    <t>6748 9246</t>
  </si>
  <si>
    <t>MR P. K. LIM  H/P: 9833 4077</t>
  </si>
  <si>
    <t>L12166</t>
  </si>
  <si>
    <t>LOGWIN AIR+OCEAN SINGAPORE PTE LTD</t>
  </si>
  <si>
    <t>2 CLEMENTI LOOP #01-01</t>
  </si>
  <si>
    <t>LOGISHUB @ CLEMENTI</t>
  </si>
  <si>
    <t>6586 7350</t>
  </si>
  <si>
    <t>6467 3730</t>
  </si>
  <si>
    <t>MR RICHARD TAY</t>
  </si>
  <si>
    <t>L12167</t>
  </si>
  <si>
    <t>LIFEFORCE LIMBS &amp; REHAB PTE LTD</t>
  </si>
  <si>
    <t>18 SIN MING LANE #03-07</t>
  </si>
  <si>
    <t>MIDVIEW CITY</t>
  </si>
  <si>
    <t>MS SHIRLEY LIM HP: 9108 2096 F: 62260493</t>
  </si>
  <si>
    <t>L12168</t>
  </si>
  <si>
    <t>LYNCA CARE</t>
  </si>
  <si>
    <t>BLK 722 YISHUN STREET 71</t>
  </si>
  <si>
    <t>#05-285</t>
  </si>
  <si>
    <t>MS  LYNN ONG WEI LING /HP: 91540308</t>
  </si>
  <si>
    <t>L12169</t>
  </si>
  <si>
    <t>LAN SYSTEM ENGINEERING PTE LTD</t>
  </si>
  <si>
    <t>BLOCK 205 WOODLANDS AVENUE 9,</t>
  </si>
  <si>
    <t>#04-53 WOODLANDS SPECTRUM II</t>
  </si>
  <si>
    <t>DARREN CHONG  , PAN TONG YUEN</t>
  </si>
  <si>
    <t>L12170</t>
  </si>
  <si>
    <t>LUCKY JOINT CONSTRUCTION PTE. LTD.</t>
  </si>
  <si>
    <t>10 TUAS DRIVE 2</t>
  </si>
  <si>
    <t>SINGAPORE 638645</t>
  </si>
  <si>
    <t>6284 0288</t>
  </si>
  <si>
    <t>6283 2862</t>
  </si>
  <si>
    <t>CHEO JEAN SOON HP:9723 6789/NG SHU LING  66926848</t>
  </si>
  <si>
    <t>L12171</t>
  </si>
  <si>
    <t>LITTLES LEARNING HUB LLP</t>
  </si>
  <si>
    <t>144, UPPER BUKIT TIMAH ROAD</t>
  </si>
  <si>
    <t>#03-K22, BEAUTY WORLD CENTRE</t>
  </si>
  <si>
    <t>MR HENRY SEOW/HP 96351152</t>
  </si>
  <si>
    <t>L12172</t>
  </si>
  <si>
    <t>LS BATTERY PTE LTD</t>
  </si>
  <si>
    <t>7 KAKI BUKIT ROAD 1</t>
  </si>
  <si>
    <t>#04-02/03 EUNOS TECHNOLINK</t>
  </si>
  <si>
    <t>MR LIM/ TEL:67433428/HP: 96184288</t>
  </si>
  <si>
    <t>L12173</t>
  </si>
  <si>
    <t>LINXENS SINGAPORE PTE LTD</t>
  </si>
  <si>
    <t>NO. 22 CHANGI NORTH WAY</t>
  </si>
  <si>
    <t>SINGAPORE 498810</t>
  </si>
  <si>
    <t>MR ALEX QUEK CHEE YONG/HP: 98301937</t>
  </si>
  <si>
    <t>L12174</t>
  </si>
  <si>
    <t>LANTRO (S) PTE LTD</t>
  </si>
  <si>
    <t>8, AYER RAJAH CRESCENT</t>
  </si>
  <si>
    <t>LANTROVISION BUILDING</t>
  </si>
  <si>
    <t>MS EVON/MR RICHARD WT.FAN/T:65769618/F:67781778</t>
  </si>
  <si>
    <t>L12175</t>
  </si>
  <si>
    <t>LALA ENGRG &amp; TRADING PTE LTD</t>
  </si>
  <si>
    <t>BLK 32 CASSIA CRESCENT</t>
  </si>
  <si>
    <t>#01-58</t>
  </si>
  <si>
    <t>MR VICTOR HUANG/T:67474911/H: 92325343/F:67475255</t>
  </si>
  <si>
    <t>L12176</t>
  </si>
  <si>
    <t>LAZADA SINGAPORE PTE LTD</t>
  </si>
  <si>
    <t>8 SHENTON WAY</t>
  </si>
  <si>
    <t>#43-01 AXA TOWER</t>
  </si>
  <si>
    <t>L12177</t>
  </si>
  <si>
    <t>BIL' BAMBI'S CLOSET</t>
  </si>
  <si>
    <t>BLK 111 RIVERVALE WALK #02-05</t>
  </si>
  <si>
    <t>SINGAPORE 540111</t>
  </si>
  <si>
    <t>MS JANE KOH HP: 81283594</t>
  </si>
  <si>
    <t>L12178</t>
  </si>
  <si>
    <t>LOUIS VUITTON (SINGAPORE) PTE LTD</t>
  </si>
  <si>
    <t>391A ORCHARD ROAD</t>
  </si>
  <si>
    <t>#13-01, NGEE ANN CITY TOWER A</t>
  </si>
  <si>
    <t>L12179</t>
  </si>
  <si>
    <t>LECIP (SINGAPORE) PTE LTD</t>
  </si>
  <si>
    <t>1 YISHUN INDUSTRIAL STREET 1</t>
  </si>
  <si>
    <t>#05-09 A'POSH BIZHUB</t>
  </si>
  <si>
    <t>MR JASON CHUA T: 65079680</t>
  </si>
  <si>
    <t>L12180</t>
  </si>
  <si>
    <t>L.A.I SINGAPORE PTE LTD</t>
  </si>
  <si>
    <t>10 JALAN KILANG #04-01/02</t>
  </si>
  <si>
    <t>SIME DARBY ENTERPRISE CENTRE</t>
  </si>
  <si>
    <t>MR ALEX LIANG T: 64964847</t>
  </si>
  <si>
    <t>L12181</t>
  </si>
  <si>
    <t>LORD SALES MARKETING PTE LTD</t>
  </si>
  <si>
    <t>BLK 19 KALLANG AVENUE #01-159</t>
  </si>
  <si>
    <t>SINGAPORE 339410</t>
  </si>
  <si>
    <t>MR MANIAM/TEL: 62862511/FAX: 62864500</t>
  </si>
  <si>
    <t>L12182</t>
  </si>
  <si>
    <t>LOH YU JIE</t>
  </si>
  <si>
    <t>L12183</t>
  </si>
  <si>
    <t>LIM CHUAN QUEE, IAN</t>
  </si>
  <si>
    <t>9066 0727</t>
  </si>
  <si>
    <t>LIM CHUAN QUEE, IAN  EMAIL:cqlim@yahoo.com.sg</t>
  </si>
  <si>
    <t>L12184</t>
  </si>
  <si>
    <t>LIM INVESTMENT MANAGEMENT PTE. LTD.</t>
  </si>
  <si>
    <t>46 KIM YAM ROAD</t>
  </si>
  <si>
    <t>#03-03 THE HERENCIA</t>
  </si>
  <si>
    <t>MR MENG LIM/HP:9387 3667</t>
  </si>
  <si>
    <t>L12185</t>
  </si>
  <si>
    <t>LIFTRON PTE LTD</t>
  </si>
  <si>
    <t>33 KAKI BUKIT VIEW</t>
  </si>
  <si>
    <t>MS YILIN SEAH/TEL: 67444288</t>
  </si>
  <si>
    <t>L12186</t>
  </si>
  <si>
    <t>LINGJACK ENGINEERING WORKS PTE LTD</t>
  </si>
  <si>
    <t>NO.1 WOODLANDS TERRACE,</t>
  </si>
  <si>
    <t>LINGJACK INDUSTRIAL BUILDING,</t>
  </si>
  <si>
    <t>DID:6430 3429 MAIN:6759 4163</t>
  </si>
  <si>
    <t>(65) 6756 1250</t>
  </si>
  <si>
    <t>FERRINE SHO</t>
  </si>
  <si>
    <t>L12187</t>
  </si>
  <si>
    <t>LAU CLINIC &amp; SURGERY</t>
  </si>
  <si>
    <t>370 TANJONG KATONG ROAD</t>
  </si>
  <si>
    <t>SINGAPORE 437127</t>
  </si>
  <si>
    <t>DR KOH ENG HOE/TEL: 63457810</t>
  </si>
  <si>
    <t>L12188</t>
  </si>
  <si>
    <t>LANSYS PTE LTD</t>
  </si>
  <si>
    <t>22 SENANG CRESCENT</t>
  </si>
  <si>
    <t>SINGAPORE 416595</t>
  </si>
  <si>
    <t>6241 1151</t>
  </si>
  <si>
    <t>3241 1191</t>
  </si>
  <si>
    <t>L12189</t>
  </si>
  <si>
    <t>LAUREL SHIP MANAGEMENT PTE LTD</t>
  </si>
  <si>
    <t>1, PAYA LEBAR LINK #11-01</t>
  </si>
  <si>
    <t>PLQ 1, PAYA LEABR QUATERS</t>
  </si>
  <si>
    <t>MR LIM JUN HONG/TEL: 64303587</t>
  </si>
  <si>
    <t>L12190</t>
  </si>
  <si>
    <t>LIONS BEFRIENDERS SERVICE ASSOCIATION (SINGAPORE)</t>
  </si>
  <si>
    <t>BLK 130, BUKIT MERAH VIEW, #01-358</t>
  </si>
  <si>
    <t>SINGAPORE 150130</t>
  </si>
  <si>
    <t>1800 375 8600</t>
  </si>
  <si>
    <t>6273 1500</t>
  </si>
  <si>
    <t>EMILY ONG</t>
  </si>
  <si>
    <t>L12191</t>
  </si>
  <si>
    <t>LONZA BIOSCIENCE SINGAPORE PTE LTD</t>
  </si>
  <si>
    <t>11 BIOPOLIS WAY</t>
  </si>
  <si>
    <t>#10-01/02 HELIOS</t>
  </si>
  <si>
    <t>MS LEE HUI PING/HP: 94782595/TEL: 65214378</t>
  </si>
  <si>
    <t>L12192</t>
  </si>
  <si>
    <t>LUCKLAND ASIA PTE LTD</t>
  </si>
  <si>
    <t>116 MIDDLE ROAD, #04-01 ICB ENTERPRISE HOUSE,</t>
  </si>
  <si>
    <t>SINGAPORE 188972</t>
  </si>
  <si>
    <t>6570 1510</t>
  </si>
  <si>
    <t>KAZUYA OTSUKA TEL:65701510</t>
  </si>
  <si>
    <t>L12193</t>
  </si>
  <si>
    <t>LJ MAX PTE LTD</t>
  </si>
  <si>
    <t>32 Ang Mo Kio Industrial Park 2</t>
  </si>
  <si>
    <t>#05-18 Sing Industrial Complex</t>
  </si>
  <si>
    <t>James Lee Hp 96732028</t>
  </si>
  <si>
    <t>M13000</t>
  </si>
  <si>
    <t>PANASONIC AVC NETWORKS (S) PTE LTD -PAVCSG</t>
  </si>
  <si>
    <t>202 BEDOK SOUTH AVENUE 1</t>
  </si>
  <si>
    <t>SINGAPORE 469332</t>
  </si>
  <si>
    <t>M13001</t>
  </si>
  <si>
    <t>PANASONIC REFRIGERATION DEVICES SINGAPORE PTE. LTD</t>
  </si>
  <si>
    <t>1 BEDOK SOUTH ROAD</t>
  </si>
  <si>
    <t>SINGAPORE 469267</t>
  </si>
  <si>
    <t>PURCHASING DEPT.</t>
  </si>
  <si>
    <t>M13042</t>
  </si>
  <si>
    <t>ESCATEC CONTRACT MFG.PTE.LTD</t>
  </si>
  <si>
    <t>49,PANDAN ROAD</t>
  </si>
  <si>
    <t>M13052</t>
  </si>
  <si>
    <t>MAXTOR PERIPHERALS (S) PTE LTD</t>
  </si>
  <si>
    <t>NORTH TECH</t>
  </si>
  <si>
    <t>29 WOODLANDS INDUSTRIALS PARK E1</t>
  </si>
  <si>
    <t>6854 5100</t>
  </si>
  <si>
    <t>6269 4580</t>
  </si>
  <si>
    <t>M13052-SZ</t>
  </si>
  <si>
    <t>MAXTOR TECHNOLOGY (SUZHOU) CO., LTD</t>
  </si>
  <si>
    <t>SUZHOU INDUSTRIAL PARK EXPORT PROCESSING ZONE</t>
  </si>
  <si>
    <t>NO. 200 SU HONG ZHONG LU, SUZHOU INDUSTRIAL PARK</t>
  </si>
  <si>
    <t>M13052-USA</t>
  </si>
  <si>
    <t>MAXTOR COLORADO CORP</t>
  </si>
  <si>
    <t>2452 CLOVER BASIN DRIVE</t>
  </si>
  <si>
    <t>LONGMONT, CO 80503</t>
  </si>
  <si>
    <t>508-7703163</t>
  </si>
  <si>
    <t>508-7703651</t>
  </si>
  <si>
    <t>M13058</t>
  </si>
  <si>
    <t>MABUCHI (S) PTE LTD</t>
  </si>
  <si>
    <t>10 PANDAN CRESCENT</t>
  </si>
  <si>
    <t>#06-03 UE TECH PARK</t>
  </si>
  <si>
    <t>6778 4008</t>
  </si>
  <si>
    <t>6775 2058</t>
  </si>
  <si>
    <t>M13098</t>
  </si>
  <si>
    <t>MISUBISHI ELECTRONICS MANUFACTURING (S) PTE LTD</t>
  </si>
  <si>
    <t>3000 MARSILING ROAD</t>
  </si>
  <si>
    <t>SINGAPORE 739108</t>
  </si>
  <si>
    <t>M13098-MITSUBISHI</t>
  </si>
  <si>
    <t>MITSUBISHI ELECTRIC (MALAYSIA ) SDN,BHD</t>
  </si>
  <si>
    <t>PLO 32,KAWASAN PERINDUSTRIAN SENAI</t>
  </si>
  <si>
    <t>81400 SENAI</t>
  </si>
  <si>
    <t>07-5996060</t>
  </si>
  <si>
    <t>M13099</t>
  </si>
  <si>
    <t>MOTOROLA ELECTRONICS PTE LTD</t>
  </si>
  <si>
    <t>NO.12 ANG MO KIO STREET 64</t>
  </si>
  <si>
    <t>6486 3162</t>
  </si>
  <si>
    <t>MR TAN SOON CHYE/TEL: 6486 3162</t>
  </si>
  <si>
    <t>M13099-BRAZIL</t>
  </si>
  <si>
    <t>MOTOROLA INDUSTRIAL LTDA</t>
  </si>
  <si>
    <t>BAIRRO TANQUINHO</t>
  </si>
  <si>
    <t>13820-000 - JAGUARIUNA, SAO PAULO - BRAZIL.</t>
  </si>
  <si>
    <t>MR PAULO CESAR S.BORGES</t>
  </si>
  <si>
    <t>M13099-C</t>
  </si>
  <si>
    <t>MOTOROLA CHINA ELECTRONIC LTD</t>
  </si>
  <si>
    <t>PAGING PRODUCTS GROUP</t>
  </si>
  <si>
    <t>NO.10 AVENUE 4TH, TEDA,TANGGU,</t>
  </si>
  <si>
    <t>86-22-25328282</t>
  </si>
  <si>
    <t>86-22-25328290</t>
  </si>
  <si>
    <t>M13099-F</t>
  </si>
  <si>
    <t>FOXCONN MEXICO PERCISION INDUSTRY CO S.A.DE C.V</t>
  </si>
  <si>
    <t>KM 15.5 CARR.CHIH-CD JUAREZ</t>
  </si>
  <si>
    <t>FRACC. CAROLINAS</t>
  </si>
  <si>
    <t>614-4393320</t>
  </si>
  <si>
    <t>MEXICO 614-4393195</t>
  </si>
  <si>
    <t>M13099-GMBH</t>
  </si>
  <si>
    <t>MOTOROLA GMBH PCS</t>
  </si>
  <si>
    <t>TAUNUSSTEIN,-65232</t>
  </si>
  <si>
    <t>GERMANY</t>
  </si>
  <si>
    <t>49(0) 461 803 1610</t>
  </si>
  <si>
    <t>ACCOUNTS PAYABLE PROCESSING CENTER</t>
  </si>
  <si>
    <t>M13099-H</t>
  </si>
  <si>
    <t>HANGZHOU MOTOROLA CELLULAR EQUIPMENT CO.,LTD</t>
  </si>
  <si>
    <t>ROAD NO.1,HEDA</t>
  </si>
  <si>
    <t>HANGZHOU 310018</t>
  </si>
  <si>
    <t>0086-571-6912888 EXT:7210</t>
  </si>
  <si>
    <t>M13099-I</t>
  </si>
  <si>
    <t>MOTOROLA INDIA LIMITED</t>
  </si>
  <si>
    <t>88-A ELECTRONICS CITY</t>
  </si>
  <si>
    <t>HOSUR ROAD BANGALORE</t>
  </si>
  <si>
    <t>312-8520021</t>
  </si>
  <si>
    <t>M13099-INNOVATION CE</t>
  </si>
  <si>
    <t>12 ANG MO KIO STREET 64, LEVEL 5</t>
  </si>
  <si>
    <t>FINANCE SHARED SERVICES</t>
  </si>
  <si>
    <t>M13099-M</t>
  </si>
  <si>
    <t>MOTOROLA ELECTRONICS SDN BHD-COMMUNICATIONS SECTOR</t>
  </si>
  <si>
    <t>BAYAN LEPAS FREE TRADE ZONE</t>
  </si>
  <si>
    <t>11900 PENANG,MALAYSIA</t>
  </si>
  <si>
    <t>M13099-MD_IND</t>
  </si>
  <si>
    <t>MOTOROLA INDIA PRIVATE LTD</t>
  </si>
  <si>
    <t>PLOT NO.3, SIPCOT INDUSTRIAL PARK PHASE II</t>
  </si>
  <si>
    <t>SANDHAVALLUR, C-VILLAGE, SRIPERAMBUDUR</t>
  </si>
  <si>
    <t>MR SUDHIR T .S</t>
  </si>
  <si>
    <t>M13099-MOBILITY</t>
  </si>
  <si>
    <t>MOTOROLA MOBILITY SINGAPORE PTE LTD</t>
  </si>
  <si>
    <t>UE BIZHUB CENTRAL #05-01</t>
  </si>
  <si>
    <t>M13099-MTC</t>
  </si>
  <si>
    <t>MOTOROLA TRADING CENTER PTE LTD-MBS-SINGAPORE</t>
  </si>
  <si>
    <t>MIC, 12 ANG MO KIO STREET 64</t>
  </si>
  <si>
    <t>M13099-PENANG</t>
  </si>
  <si>
    <t>SANMINA-SCI SYSTEMS (MALAYSIA) SDN.BHD (226342-D)</t>
  </si>
  <si>
    <t>GLOBAL FINANCE CENTER</t>
  </si>
  <si>
    <t>POST OFFICE  BOX 70001, HUNTSVILLE, AL 35807</t>
  </si>
  <si>
    <t>+60(042) 526131</t>
  </si>
  <si>
    <t>60(4)612-3572</t>
  </si>
  <si>
    <t>NORIZA, RAMLI@HARUN  noriza.ramliharun@sanmina.com</t>
  </si>
  <si>
    <t>M13099-T</t>
  </si>
  <si>
    <t>MOTOROLA ELECTRONICS PTE LTD-COMMUNICATIONS SECTOR</t>
  </si>
  <si>
    <t>NO, 10 ANG MO KIO STREET 64</t>
  </si>
  <si>
    <t>M13099-US</t>
  </si>
  <si>
    <t>MOTOROLA INC</t>
  </si>
  <si>
    <t>SCHAUMBURG, IL 60168-0429</t>
  </si>
  <si>
    <t>UNITED STATES</t>
  </si>
  <si>
    <t>847-783-2544</t>
  </si>
  <si>
    <t>847-761-1298</t>
  </si>
  <si>
    <t>ACCOUNT PAYABLE DEPARTMENT</t>
  </si>
  <si>
    <t>M13102</t>
  </si>
  <si>
    <t>MATSUSHITA GRAPHIC COMMUNICATION SYSTEMS (S) P/L</t>
  </si>
  <si>
    <t>73 AYER RAJAH CRESCENT #04-05</t>
  </si>
  <si>
    <t>SINGAPORE 139952</t>
  </si>
  <si>
    <t>M13114</t>
  </si>
  <si>
    <t>3M TECHNOLOGIES (S) PTE LTD</t>
  </si>
  <si>
    <t>1, YISHUN AVENUE 7</t>
  </si>
  <si>
    <t>SINGAPORE 768923</t>
  </si>
  <si>
    <t>6450 8888</t>
  </si>
  <si>
    <t>M13115</t>
  </si>
  <si>
    <t>MONARCH ENTERPRISES</t>
  </si>
  <si>
    <t>#05-05 TAN BOON LIAT BUILDING</t>
  </si>
  <si>
    <t>62242528/62256335</t>
  </si>
  <si>
    <t>M13122</t>
  </si>
  <si>
    <t>MILLION TRADING (M) PTE LTD</t>
  </si>
  <si>
    <t>BLK 4 UPPER PICKERING STREET</t>
  </si>
  <si>
    <t>#01-39/41</t>
  </si>
  <si>
    <t>M13128</t>
  </si>
  <si>
    <t>3 MOUNT ELIZABETH, LEVEL 2</t>
  </si>
  <si>
    <t>HOSPITAL PHARMACY DEPARTMENT</t>
  </si>
  <si>
    <t>MS SALLY SO/MS KASHMIRA  TEL: 67312200</t>
  </si>
  <si>
    <t>M13138</t>
  </si>
  <si>
    <t>MENARD COSMETICS (S) PTE LTD</t>
  </si>
  <si>
    <t>510 THOMSON ROAD</t>
  </si>
  <si>
    <t>#09-01 SLF BUILDING</t>
  </si>
  <si>
    <t>MS JEANNIE - FAX: 62587183</t>
  </si>
  <si>
    <t>M13139</t>
  </si>
  <si>
    <t>MATSUSHITA DENSHI (S) PTE LTD</t>
  </si>
  <si>
    <t>22 ANG MO KIO IND PARK II</t>
  </si>
  <si>
    <t>SINGAPORE 569506</t>
  </si>
  <si>
    <t>M13141</t>
  </si>
  <si>
    <t>MOTOROL B V</t>
  </si>
  <si>
    <t>NEWTOWN PARK,HOLYBANKS SWORDS,</t>
  </si>
  <si>
    <t>CO. DUBLIN IRELAND</t>
  </si>
  <si>
    <t>65-8408866</t>
  </si>
  <si>
    <t>65-8408290</t>
  </si>
  <si>
    <t>M13144</t>
  </si>
  <si>
    <t>MURATA ELECTRONICS SINGAPORE (PTE) LTD</t>
  </si>
  <si>
    <t>200 YISHUN AVE 7</t>
  </si>
  <si>
    <t>SINGAPORE 768927</t>
  </si>
  <si>
    <t>M13145</t>
  </si>
  <si>
    <t>MOTOROLA COMMUNICATION ISRAEL LTD</t>
  </si>
  <si>
    <t>3 KREMENETSKI ST</t>
  </si>
  <si>
    <t>TEL AVIV 67899</t>
  </si>
  <si>
    <t>972-3-388168</t>
  </si>
  <si>
    <t>972-3-5625023</t>
  </si>
  <si>
    <t>M13204</t>
  </si>
  <si>
    <t>MICROALLIANCE PRIVATE LIMITED</t>
  </si>
  <si>
    <t>17 LOYANG LANE</t>
  </si>
  <si>
    <t>MICROALLIANCE BLDG</t>
  </si>
  <si>
    <t>M13333</t>
  </si>
  <si>
    <t>PANASONIC AVC NETWORKS JOHOR MALAYSIA SDN BHD</t>
  </si>
  <si>
    <t>IE, PLO 460, JALAN BANDAR</t>
  </si>
  <si>
    <t>81700 PASIR GUDANG</t>
  </si>
  <si>
    <t>07-230008</t>
  </si>
  <si>
    <t>M13336</t>
  </si>
  <si>
    <t>MDEC ELECTRONICS (MALAYSAI) SDN BHD</t>
  </si>
  <si>
    <t>PLOT 8,LINTANG KAMPUNG JAWA</t>
  </si>
  <si>
    <t>BAYAN LEPAS,119000 PENANG.</t>
  </si>
  <si>
    <t>04-836727</t>
  </si>
  <si>
    <t>M13337</t>
  </si>
  <si>
    <t>NMB SINGAPORE LIMITED</t>
  </si>
  <si>
    <t>NO. 1 CHAI CHEE AVENUE</t>
  </si>
  <si>
    <t>SINGAPORE 469059</t>
  </si>
  <si>
    <t>M13337-FDB</t>
  </si>
  <si>
    <t>NMB-MINEBEA THAI LTD</t>
  </si>
  <si>
    <t>1, MOO 7, PHAHOLYTHIN ROAD, KM. 51</t>
  </si>
  <si>
    <t>TAMBON CHIANG RAKNOI, AMPHOE BANG PA-IN,</t>
  </si>
  <si>
    <t>+66-3523-7270~75</t>
  </si>
  <si>
    <t>+66 3523 7287</t>
  </si>
  <si>
    <t>MINEBEAMITSUMI TECHNOLOGY CENTER EUROPE GMBH</t>
  </si>
  <si>
    <t>MINEBEA-WEG 1</t>
  </si>
  <si>
    <t>78052 VILLINGEN-SCHWENNINGEN</t>
  </si>
  <si>
    <t>+49 (0)7721 / 997163</t>
  </si>
  <si>
    <t>+49 (0)7721/997159</t>
  </si>
  <si>
    <t>MR FLORIAN MARZ   TEL: +49 (0) 7721 997 178</t>
  </si>
  <si>
    <t>M13337-TL</t>
  </si>
  <si>
    <t>NMB-MINEBEA THAI LTD.</t>
  </si>
  <si>
    <t>5/2 MOO 8, PHAHOLYOTHIN ROAD</t>
  </si>
  <si>
    <t>KM 149 TAMBOL NIKOM SRANG TOAN-ANG</t>
  </si>
  <si>
    <t>036-413811</t>
  </si>
  <si>
    <t>036-422839 / 4139</t>
  </si>
  <si>
    <t>M13337-USA</t>
  </si>
  <si>
    <t>NMB TECHNOLOGIES CORPORATION (BILL/SHIP ADD)</t>
  </si>
  <si>
    <t>9730 INDEPENDENCE AVENUE</t>
  </si>
  <si>
    <t>CHATSWORTH CA 91311</t>
  </si>
  <si>
    <t>818-3410820</t>
  </si>
  <si>
    <t>818-8828569</t>
  </si>
  <si>
    <t>M13338</t>
  </si>
  <si>
    <t>MEIKI PLASTIC INDUSTRIES CO (PTE) LTD</t>
  </si>
  <si>
    <t>30 KALLANG PLACE</t>
  </si>
  <si>
    <t>#02-16/19</t>
  </si>
  <si>
    <t>6293 2597</t>
  </si>
  <si>
    <t>M13338-USD</t>
  </si>
  <si>
    <t>MEIKI PLASTIC INDUSTRIES CO.(PTE) LTD</t>
  </si>
  <si>
    <t>BLK 30 KALLANG PLACE #01-08</t>
  </si>
  <si>
    <t>6296 8760</t>
  </si>
  <si>
    <t>M13340</t>
  </si>
  <si>
    <t>ANGLISS S'PORE PTD LTD</t>
  </si>
  <si>
    <t>232 PANDAN LOOP</t>
  </si>
  <si>
    <t>SINGAPORE 128420</t>
  </si>
  <si>
    <t>M13341</t>
  </si>
  <si>
    <t>MCGRAW-HILL EDUCATION ( ASIA)</t>
  </si>
  <si>
    <t>60 TUAS BASIN LINK</t>
  </si>
  <si>
    <t>SINGAPORE 638775</t>
  </si>
  <si>
    <t>M13342</t>
  </si>
  <si>
    <t>MONITRONICS (S) PTE LTD</t>
  </si>
  <si>
    <t>2 KALLANG PUDDING ROAD</t>
  </si>
  <si>
    <t>#06-05 MACTECH INDUSTRIAL BUILDING</t>
  </si>
  <si>
    <t>M13343</t>
  </si>
  <si>
    <t>MITSUMI TECHNOLOGY ( M) SDN BHD</t>
  </si>
  <si>
    <t>LOT 54 BATU 34 1/2</t>
  </si>
  <si>
    <t>JALAN JOHOR, PONTIAN</t>
  </si>
  <si>
    <t>07-6871822</t>
  </si>
  <si>
    <t>M13345</t>
  </si>
  <si>
    <t>MELANDS CASA MOBILI PTE LTD</t>
  </si>
  <si>
    <t>81 GENTING LANE</t>
  </si>
  <si>
    <t>SINGAPORE 349566</t>
  </si>
  <si>
    <t>M13346</t>
  </si>
  <si>
    <t>CRESCENDAS MEC (S) PTE LTD</t>
  </si>
  <si>
    <t>MEC TECHNO CENTRE #06-00</t>
  </si>
  <si>
    <t>M13347</t>
  </si>
  <si>
    <t>MOPI PTE LTD</t>
  </si>
  <si>
    <t>140 PAYA LEBAR ROAD,</t>
  </si>
  <si>
    <t>#07-16,SINGAPORE 409015</t>
  </si>
  <si>
    <t>6742 5677</t>
  </si>
  <si>
    <t>MS SAMMIE KAW / SAM HUI SHIN  6742 5677</t>
  </si>
  <si>
    <t>M13348</t>
  </si>
  <si>
    <t>MCDONALD'S RESTAURANTS PTE LTD</t>
  </si>
  <si>
    <t>11 KING ALBERT PARK #02-00</t>
  </si>
  <si>
    <t>MCDONALD'S PLACE</t>
  </si>
  <si>
    <t>M13348-HF</t>
  </si>
  <si>
    <t>HAVI FOOD SERVICES PTE LTD</t>
  </si>
  <si>
    <t>190A PANDAN LOOP</t>
  </si>
  <si>
    <t>SINGAPORE 128440</t>
  </si>
  <si>
    <t>MR CHRISTOPHER  TEL: 67732805</t>
  </si>
  <si>
    <t>M13349</t>
  </si>
  <si>
    <t>MAHK OPTICS (S) PTE LTD</t>
  </si>
  <si>
    <t>3 INTERNATIONAL BUSINESS PARK</t>
  </si>
  <si>
    <t>#02-15 NORDIC EUROPEAN CENTRE</t>
  </si>
  <si>
    <t>M13350</t>
  </si>
  <si>
    <t>MMI HOLDINGS LIMITED</t>
  </si>
  <si>
    <t>NO. 29, WOODLANDS INDUSTRIAL PARK E1</t>
  </si>
  <si>
    <t>#01-16 NORTH TECH BUILDING LOBBY 3</t>
  </si>
  <si>
    <t>M13350M</t>
  </si>
  <si>
    <t>MMI INDUSTRIES SDN BHD</t>
  </si>
  <si>
    <t>LOT 2571, NO. 4, BLOCK A, JALAN SEMANGKA</t>
  </si>
  <si>
    <t>KAMPONG SIRI JAYA, TAMPOI</t>
  </si>
  <si>
    <t>07-2384511</t>
  </si>
  <si>
    <t>07-2384513 / 2369670</t>
  </si>
  <si>
    <t>M13350-WUXI</t>
  </si>
  <si>
    <t>MMI INDUSTRIES (WUXI) CO., LTD</t>
  </si>
  <si>
    <t>5-1, SOUTH CHANG JIANG ROAD</t>
  </si>
  <si>
    <t>JIANG SU, P. R. CHINA 214028</t>
  </si>
  <si>
    <t>M13351</t>
  </si>
  <si>
    <t>PANASONIC MOTOR SINGAPORE PTE LTD (PMRS).</t>
  </si>
  <si>
    <t>213 PANDAN GARDENS</t>
  </si>
  <si>
    <t>SINGAPORE 609340</t>
  </si>
  <si>
    <t>M13351-SIMM</t>
  </si>
  <si>
    <t>MINEBEA ELECTRONICS MOTOR (SINGAPORE) PTE LTD</t>
  </si>
  <si>
    <t>7 INTERNATIONAL BUSINESS PARK</t>
  </si>
  <si>
    <t>#02-02 TECHQUEST</t>
  </si>
  <si>
    <t>M13352</t>
  </si>
  <si>
    <t>MINISTRY OF TRADE &amp; INDUSTRY</t>
  </si>
  <si>
    <t>#48-01 TREASURY BUILDING</t>
  </si>
  <si>
    <t>M13353</t>
  </si>
  <si>
    <t>MASDA CHEMICAL ( PRIVATE ) LIMITED</t>
  </si>
  <si>
    <t>58 TANJONG PENJURU</t>
  </si>
  <si>
    <t>SINGAPORE 609036</t>
  </si>
  <si>
    <t>M13354</t>
  </si>
  <si>
    <t>METALFORM ASIA PTE LTD</t>
  </si>
  <si>
    <t>50 YISHUN INDUSTRIAL PARK A,</t>
  </si>
  <si>
    <t>SINGAPORE 768725</t>
  </si>
  <si>
    <t>M13355</t>
  </si>
  <si>
    <t>RESONAC HD SINGAPORE PTE LTD</t>
  </si>
  <si>
    <t>2 PIONEER CRESCENT</t>
  </si>
  <si>
    <t>SINGAPORE 628553</t>
  </si>
  <si>
    <t>M13355-JP</t>
  </si>
  <si>
    <t>SHOWA DENKO HD KK</t>
  </si>
  <si>
    <t>CHIBA, 290-0067 JAPAN</t>
  </si>
  <si>
    <t>81-436-438611</t>
  </si>
  <si>
    <t>81-436-413511</t>
  </si>
  <si>
    <t>M13357</t>
  </si>
  <si>
    <t>MAIL INN SERVICES</t>
  </si>
  <si>
    <t>361 UBI ROAD 3  #03-09</t>
  </si>
  <si>
    <t>ARMORCOAT INTERNATIONAL BUILDING</t>
  </si>
  <si>
    <t>67448959/4405</t>
  </si>
  <si>
    <t>M13358</t>
  </si>
  <si>
    <t>MINISTRY OF DEFENCE</t>
  </si>
  <si>
    <t>SAF ARMOUR CENTRE</t>
  </si>
  <si>
    <t>SUNGEI GEDONG ROAD</t>
  </si>
  <si>
    <t>M13359</t>
  </si>
  <si>
    <t>MORRIS BUILDING PTE LTD</t>
  </si>
  <si>
    <t>10 MUTHURAMAN CHETTY ROAD</t>
  </si>
  <si>
    <t>SINGAPORE 238932</t>
  </si>
  <si>
    <t>M13360</t>
  </si>
  <si>
    <t>MCT AROMATICS-BOTLS AGENCIES</t>
  </si>
  <si>
    <t>5001 BEACH RD #06-29 GOLDEN MILE COMPLEX</t>
  </si>
  <si>
    <t>SINGAPORE 199588</t>
  </si>
  <si>
    <t>M13362</t>
  </si>
  <si>
    <t>MURUGAPPA MORGAN THERMAL CERAMICS LTD</t>
  </si>
  <si>
    <t>PLOT NOS.6 &amp; 27,SIPCOT INDUSTRIAL COMPLEX</t>
  </si>
  <si>
    <t>PANIPET-632403 NORTH ARCOT DIST</t>
  </si>
  <si>
    <t>04172-44313</t>
  </si>
  <si>
    <t>04172-46140</t>
  </si>
  <si>
    <t>M13363</t>
  </si>
  <si>
    <t>MALAFON ELECTRONIC PTE LTD</t>
  </si>
  <si>
    <t>BLK 11 #01-35</t>
  </si>
  <si>
    <t>MARSILING INDUSTRIAL ESTATE ROAD 1</t>
  </si>
  <si>
    <t>6368 8200</t>
  </si>
  <si>
    <t>MENTOR MEDIA LIMITED</t>
  </si>
  <si>
    <t>47 JALAN BUROH</t>
  </si>
  <si>
    <t>6896 3777 / 3780</t>
  </si>
  <si>
    <t>M13368</t>
  </si>
  <si>
    <t>MORITETSU ELECTRIC (S) PTE LTD</t>
  </si>
  <si>
    <t>73 AYER RAJAH CRESCENT</t>
  </si>
  <si>
    <t>#02-01/05</t>
  </si>
  <si>
    <t>M13369</t>
  </si>
  <si>
    <t>MOBILE ONE (ASIA) PTE LTD</t>
  </si>
  <si>
    <t>456 ALEXANDRA RD</t>
  </si>
  <si>
    <t>#11-01 NOL BUILDING</t>
  </si>
  <si>
    <t>M13371</t>
  </si>
  <si>
    <t>MJC (SINGAPORE ) PTE LTD</t>
  </si>
  <si>
    <t>42 KALLANG PLACE</t>
  </si>
  <si>
    <t>SINGAPORE 339170</t>
  </si>
  <si>
    <t>M13372</t>
  </si>
  <si>
    <t>MCGREGOR SEA &amp; AIR SERVICES LTD (SINGAPORE ) OFFIC</t>
  </si>
  <si>
    <t>03-23 CARGO AGENTS BUILDING A</t>
  </si>
  <si>
    <t>BOX 513 CHANGI AIRFREIGHT CENTRE</t>
  </si>
  <si>
    <t>M13373</t>
  </si>
  <si>
    <t>M13374</t>
  </si>
  <si>
    <t>MEIHAN PLASTIC (M) SDN BHD</t>
  </si>
  <si>
    <t>NO 9,JALAN ANGKASA MAS UTAMA</t>
  </si>
  <si>
    <t>KAWASAN PERINDUSTRIAN TEBRAU II</t>
  </si>
  <si>
    <t>07-3550111</t>
  </si>
  <si>
    <t>M13375</t>
  </si>
  <si>
    <t>MGC PURE CHEMICALS SINGAPORE PTE LTD</t>
  </si>
  <si>
    <t>29 TUAS WEST ROAD</t>
  </si>
  <si>
    <t>SINGAPORE 638388</t>
  </si>
  <si>
    <t>M13377</t>
  </si>
  <si>
    <t>MIN AIK INDUSTRIAL CO. LTD</t>
  </si>
  <si>
    <t>12F-1, NO. 492-1, SEC. 1</t>
  </si>
  <si>
    <t>WAN SHOU ROAD, KUEI SHAN SHIANG</t>
  </si>
  <si>
    <t>88-62-5031235</t>
  </si>
  <si>
    <t>88-62-82001902</t>
  </si>
  <si>
    <t>M13378</t>
  </si>
  <si>
    <t>MARKO TACK SINGAPORE PTE LTD</t>
  </si>
  <si>
    <t>41 YISHUN INDUSTRIAL PARK A</t>
  </si>
  <si>
    <t>SINGAPORE 768721</t>
  </si>
  <si>
    <t>M13379</t>
  </si>
  <si>
    <t>METHODE  ELECTRONICS FAR EAST PTE LTD</t>
  </si>
  <si>
    <t>60 ALEXANDRA TERRACE #02-09A, THE COMTECH</t>
  </si>
  <si>
    <t>SINGAPORE 118502</t>
  </si>
  <si>
    <t>6493 3000</t>
  </si>
  <si>
    <t>6861 4777</t>
  </si>
  <si>
    <t>M13380</t>
  </si>
  <si>
    <t>MENTOR GRAPHICS (SINGAPORE) PTE LTD</t>
  </si>
  <si>
    <t>M13381</t>
  </si>
  <si>
    <t>MAGNETRONICS TECHNOLOGY PTE LTD</t>
  </si>
  <si>
    <t>#05-09 TECHPLACE II</t>
  </si>
  <si>
    <t>SINGAPORE 569870</t>
  </si>
  <si>
    <t>M13382</t>
  </si>
  <si>
    <t>MIN AIK TECHNOLOGY PTE LTD</t>
  </si>
  <si>
    <t>750E CHAI CHEE ROAD #05-02</t>
  </si>
  <si>
    <t>M13382-M</t>
  </si>
  <si>
    <t>MATC TECHNOLOGY (M) SDN BHD</t>
  </si>
  <si>
    <t>LOT 4628, KAWASAN PERINDUSTRIAN MASJID TANAH,</t>
  </si>
  <si>
    <t>78300 MASJID TANAH,</t>
  </si>
  <si>
    <t>606-3847099</t>
  </si>
  <si>
    <t>M13382-MY</t>
  </si>
  <si>
    <t>MIN AIK TECHNOLOGY (M) SDN. BHD.</t>
  </si>
  <si>
    <t>ST 814, KAWASAN PERINDUSTRIAN MASJID TANAH,</t>
  </si>
  <si>
    <t>78300 MASJID TANAH, MELAKA</t>
  </si>
  <si>
    <t>606 385 1268</t>
  </si>
  <si>
    <t>606 385 1288</t>
  </si>
  <si>
    <t>M13382-TH</t>
  </si>
  <si>
    <t>MIN AIK TECHNOLOGY (THAILAND) COMPANY LIMITED</t>
  </si>
  <si>
    <t>40/3-4 MOO.5, ROJANA INDUSTRIAL PARK,</t>
  </si>
  <si>
    <t>TAMBOL U-THAI, AMPHUR U-THAI, AYUTTHAYA 13210</t>
  </si>
  <si>
    <t>(66) 35 741544-9</t>
  </si>
  <si>
    <t>(66) 35 741550</t>
  </si>
  <si>
    <t>MR. CHAYAPOL DATEDEACHO  T: (66) 3574 1544 TO 1553</t>
  </si>
  <si>
    <t>M13383</t>
  </si>
  <si>
    <t>EXXONMOBIL ASIA PACIFIC PTE LTD</t>
  </si>
  <si>
    <t>1 HARBOURFRONT PLACE #07-00</t>
  </si>
  <si>
    <t>6319 7448</t>
  </si>
  <si>
    <t>6660 6100</t>
  </si>
  <si>
    <t>M13385</t>
  </si>
  <si>
    <t>MOTHERCARE (S) PTE LTD</t>
  </si>
  <si>
    <t>601, SIMS DRIVE, #01-00</t>
  </si>
  <si>
    <t>PAN-I WAREHOUSE COMPLEX</t>
  </si>
  <si>
    <t>MS DIANA/TEL: 65133220</t>
  </si>
  <si>
    <t>M13386</t>
  </si>
  <si>
    <t>METAL COMPONENT ENGINEERING LIMITED</t>
  </si>
  <si>
    <t>10 ANG MO KIO ST.65</t>
  </si>
  <si>
    <t>TECHPOINT #04-02</t>
  </si>
  <si>
    <t>6759 5565</t>
  </si>
  <si>
    <t>M13387</t>
  </si>
  <si>
    <t>MITSUI HIGH-TEC (S) PTE LTD</t>
  </si>
  <si>
    <t>37 TUAS AVENUE 8</t>
  </si>
  <si>
    <t>SINGAPORE 639249</t>
  </si>
  <si>
    <t>M13388</t>
  </si>
  <si>
    <t>MMI SYSTEMS PTE LTD</t>
  </si>
  <si>
    <t>BLK 10, KAKI BUKIT AVENUE 1,</t>
  </si>
  <si>
    <t>#03-06, KAKI BUKIT INDUSTRIAL ESTATE</t>
  </si>
  <si>
    <t>M13388-H</t>
  </si>
  <si>
    <t>60 TUAS SOUTH ST5</t>
  </si>
  <si>
    <t>SINGAPORE 637801</t>
  </si>
  <si>
    <t>M13388-TH</t>
  </si>
  <si>
    <t>MMI SYSTEMS TECHNOLOGY (THAILAND) CO., LTD</t>
  </si>
  <si>
    <t>119 MOO 1, HI TECH INDUSTRIAL ESTATE,</t>
  </si>
  <si>
    <t>TAMBON BAANLANE, AMPHUR BANGPA-IN,</t>
  </si>
  <si>
    <t>+66 (0)35 350501</t>
  </si>
  <si>
    <t>+66 (0)35 350520</t>
  </si>
  <si>
    <t>KAMOLCHANOK SAWANGSRI  T:+66 (0) 35 350501  EX 601</t>
  </si>
  <si>
    <t>M13389</t>
  </si>
  <si>
    <t>MON NATIONAL EDUCATION</t>
  </si>
  <si>
    <t>M13390</t>
  </si>
  <si>
    <t>MNR TECHNOLOGY PTE LTD</t>
  </si>
  <si>
    <t>BLK, 28 AYER RAJAH CRESCENT #06-02</t>
  </si>
  <si>
    <t>AYER RAJAH IND ESTATE</t>
  </si>
  <si>
    <t>6872 0338</t>
  </si>
  <si>
    <t>6871 8701</t>
  </si>
  <si>
    <t>M13391</t>
  </si>
  <si>
    <t>MASTEC MARKING PRODUCTS</t>
  </si>
  <si>
    <t>415 COMMONWEALTH AVENUE WEST</t>
  </si>
  <si>
    <t>#12-3009 WEST COAST COURT</t>
  </si>
  <si>
    <t>MR WONG CHIN MEOW  RICHARD</t>
  </si>
  <si>
    <t>M13393</t>
  </si>
  <si>
    <t>MAGNECOMP TECHNOLOGY LTD</t>
  </si>
  <si>
    <t>UNIT 1, 2/F, BLK A, PO LUNG CENTRE</t>
  </si>
  <si>
    <t>11 WANG CHIU ROAD, KOWLOON BAY</t>
  </si>
  <si>
    <t>852-27955238</t>
  </si>
  <si>
    <t>M13394</t>
  </si>
  <si>
    <t>MSD INTERNATIONAL GMBH (SINGAPORE BRANCH)</t>
  </si>
  <si>
    <t>21 TUAS SOUTH AVENUE 6</t>
  </si>
  <si>
    <t>SINGAPORE 637766</t>
  </si>
  <si>
    <t>M13394-MSD</t>
  </si>
  <si>
    <t>MSD TECHNOLOGY (S) PTE LTD</t>
  </si>
  <si>
    <t>M13395</t>
  </si>
  <si>
    <t>MEDIATECH MARKETING PTE LTD</t>
  </si>
  <si>
    <t>24 SIN MING LANE</t>
  </si>
  <si>
    <t>#04-101 MIDVIEW CITY</t>
  </si>
  <si>
    <t>M13396</t>
  </si>
  <si>
    <t>NITSUBISHI ELECTRIC ASIA PTE LTD</t>
  </si>
  <si>
    <t>M13397</t>
  </si>
  <si>
    <t>MI TECHNOLOGIES PTE LTD</t>
  </si>
  <si>
    <t>NO 11 SERANGOON NORTH AVENUE 5</t>
  </si>
  <si>
    <t>M13398</t>
  </si>
  <si>
    <t>MATSUSHITA-KOTOBUKI ELECTRONICS INDUSTRIES LTD</t>
  </si>
  <si>
    <t>2500-1, HIROMI, IPPONMATSU-CHO</t>
  </si>
  <si>
    <t>MINAMIUWA-GUN, EHIME, 798-44</t>
  </si>
  <si>
    <t>M13399</t>
  </si>
  <si>
    <t>EXXONMOBIL CHEMICAL ASIA PACIFIC</t>
  </si>
  <si>
    <t>1 HARBOURFRONT PLACE #06-00</t>
  </si>
  <si>
    <t>6267 3071</t>
  </si>
  <si>
    <t>6268 3882</t>
  </si>
  <si>
    <t>M13400</t>
  </si>
  <si>
    <t>MCP SUPERMARKET PTE LTD/MAE CLASSIC PRODUCTS P/L</t>
  </si>
  <si>
    <t>M13401</t>
  </si>
  <si>
    <t>M13402</t>
  </si>
  <si>
    <t>MACDERMID SINGAPORE PTE LTD</t>
  </si>
  <si>
    <t>M13403</t>
  </si>
  <si>
    <t>METRO (PRIVATE ) LIMITED</t>
  </si>
  <si>
    <t>M13404</t>
  </si>
  <si>
    <t>MYOJO FOODS CO. (S) PTE LTD</t>
  </si>
  <si>
    <t>M13405</t>
  </si>
  <si>
    <t>3M SINGAPORE PTE LTD</t>
  </si>
  <si>
    <t>10 ANG MO KIO STREET 65,TECHPOINT #01-01</t>
  </si>
  <si>
    <t>SINGAPORE 569059</t>
  </si>
  <si>
    <t>M13405-ASIA PACIFIC</t>
  </si>
  <si>
    <t>3M ASIA PACIFIC PTE LTD</t>
  </si>
  <si>
    <t>100, WOODLANDS AVE 7</t>
  </si>
  <si>
    <t>SINGAPORE 738205</t>
  </si>
  <si>
    <t>M13405-INNOVATION</t>
  </si>
  <si>
    <t>3M INNOVATION SINGAPORE PTE LTD</t>
  </si>
  <si>
    <t>TECHPOINT #01-01</t>
  </si>
  <si>
    <t>M13406</t>
  </si>
  <si>
    <t>MHI ENGINE SYSTEM ASIA PTE.LTD.</t>
  </si>
  <si>
    <t>NO 2 TUAS AVENUE 20</t>
  </si>
  <si>
    <t>SINGAPORE 638818</t>
  </si>
  <si>
    <t>6862 5728</t>
  </si>
  <si>
    <t>M13407</t>
  </si>
  <si>
    <t>MIN AIK TECHNOLOGY (M) SDN BHD</t>
  </si>
  <si>
    <t>02-063851268</t>
  </si>
  <si>
    <t>02-06-3851288,2575</t>
  </si>
  <si>
    <t>M13408</t>
  </si>
  <si>
    <t>MATSON PACKAGING SYSTEM PTE LTD</t>
  </si>
  <si>
    <t>BLK 1 ANG MO KIO INDUSTRIAL PARK 2A</t>
  </si>
  <si>
    <t>#05-09 ANG MO KIO TECH 1</t>
  </si>
  <si>
    <t>6483 7200</t>
  </si>
  <si>
    <t>6483 7100</t>
  </si>
  <si>
    <t>MS JANE</t>
  </si>
  <si>
    <t>M13409</t>
  </si>
  <si>
    <t>KONICA MINOLTA PHOTO IMAGING ASIA PTE LTD</t>
  </si>
  <si>
    <t>M13410</t>
  </si>
  <si>
    <t>MOTHERLAND HARDWARE ELECTRONIC</t>
  </si>
  <si>
    <t>BLK 88 ZION RD. #01-103</t>
  </si>
  <si>
    <t>SINGAPORE 160088</t>
  </si>
  <si>
    <t>MS EVON</t>
  </si>
  <si>
    <t>M13411</t>
  </si>
  <si>
    <t>MEGATECH SCIENTIFIC PTE LTD</t>
  </si>
  <si>
    <t>135 PIONEER ROAD</t>
  </si>
  <si>
    <t>SINGAPORE 639589</t>
  </si>
  <si>
    <t>65656711/68616919</t>
  </si>
  <si>
    <t>M13412</t>
  </si>
  <si>
    <t>METTLER-TOLEDO (S) PTE LTD</t>
  </si>
  <si>
    <t>28 AYER RAJAH CRESCENT</t>
  </si>
  <si>
    <t>68900012/13</t>
  </si>
  <si>
    <t>M13413</t>
  </si>
  <si>
    <t>MUA HIN POULTRY FARM PTE LTD</t>
  </si>
  <si>
    <t>M13414</t>
  </si>
  <si>
    <t>MAX MEGA ELECTRONICS PTE LTD</t>
  </si>
  <si>
    <t>M13415</t>
  </si>
  <si>
    <t>MOHAMED MUSTAFA &amp; SAMSUDDIN CO PTE LTD</t>
  </si>
  <si>
    <t>MUSTAFA CENTRE</t>
  </si>
  <si>
    <t>145 SYED ALWI ROAD</t>
  </si>
  <si>
    <t>M13416</t>
  </si>
  <si>
    <t>MITSUI-SOKO (S) PTE LTD</t>
  </si>
  <si>
    <t>NO 2 PIONEER SECTOR LANE</t>
  </si>
  <si>
    <t>SINGAPORE 628321</t>
  </si>
  <si>
    <t>M13417</t>
  </si>
  <si>
    <t>MARINE PARADE CLINIC</t>
  </si>
  <si>
    <t>BLK 59 MARINE TERRACE</t>
  </si>
  <si>
    <t>#01-81</t>
  </si>
  <si>
    <t>MRS KONG</t>
  </si>
  <si>
    <t>M13418</t>
  </si>
  <si>
    <t>MINISTRY OF NATIONAL DEVELOPMENT</t>
  </si>
  <si>
    <t>5 MAXWELL ROAD #21/22-00</t>
  </si>
  <si>
    <t>TOWER BLOCK MND COMPLEX</t>
  </si>
  <si>
    <t>MS JOAN PILLAI/TEL:63257528</t>
  </si>
  <si>
    <t>M13419</t>
  </si>
  <si>
    <t>MITSUI ELASTOMERS SINGAPORE PTE LTD</t>
  </si>
  <si>
    <t>701 AYER MERBAU ROAD</t>
  </si>
  <si>
    <t>M13420</t>
  </si>
  <si>
    <t>MIN AIK INTERNATIONAL DEVELOPMENT PTE LTD</t>
  </si>
  <si>
    <t>136 JOO SENG ROAD #04-01</t>
  </si>
  <si>
    <t>SINGAPORE 368360</t>
  </si>
  <si>
    <t>M13421</t>
  </si>
  <si>
    <t>M CONSULTANT LIMITED</t>
  </si>
  <si>
    <t>UNIT 403, BONHAM COMMERCIAL CENTER</t>
  </si>
  <si>
    <t>44-46 BONHAM STRAND WEST</t>
  </si>
  <si>
    <t>852-31517535</t>
  </si>
  <si>
    <t>852-31517534</t>
  </si>
  <si>
    <t>MR BRIAN KU  FAX: 852-31517534</t>
  </si>
  <si>
    <t>M13422</t>
  </si>
  <si>
    <t>MODULAR INTERGRATED PTE LTD</t>
  </si>
  <si>
    <t>20 WOODLANDS LINK #03-23</t>
  </si>
  <si>
    <t>6555 2777</t>
  </si>
  <si>
    <t>6555 2662</t>
  </si>
  <si>
    <t>M13423</t>
  </si>
  <si>
    <t>MICRO-WORKS TECHNOLOGY (S) PTE LTD</t>
  </si>
  <si>
    <t>20, TAMPINES STREET 92</t>
  </si>
  <si>
    <t>#02-01, EASTGATE BUILDING</t>
  </si>
  <si>
    <t>MS LISA</t>
  </si>
  <si>
    <t>M13424</t>
  </si>
  <si>
    <t>MENLO WORLDWIDE ASIA PACIFIC PTE LTD</t>
  </si>
  <si>
    <t>60 ALPS AVENUE,</t>
  </si>
  <si>
    <t>SINGAPORE 498815</t>
  </si>
  <si>
    <t>M13424-LOGISTICS</t>
  </si>
  <si>
    <t>MENLO WORLDWIDE LOGISTICS PTE LTD</t>
  </si>
  <si>
    <t>30, BOON LAY WAY</t>
  </si>
  <si>
    <t>SINGAPORE 609957</t>
  </si>
  <si>
    <t>M13425</t>
  </si>
  <si>
    <t>MMS TECHNOLOGY PTE LTD</t>
  </si>
  <si>
    <t>BLK 161, KALLANG WAY #05-11,</t>
  </si>
  <si>
    <t>KOLAM AYER INDUSTRIAL PARK,</t>
  </si>
  <si>
    <t>6846 1131</t>
  </si>
  <si>
    <t>6743 1171</t>
  </si>
  <si>
    <t>M13426</t>
  </si>
  <si>
    <t>MY SWEET SHOP</t>
  </si>
  <si>
    <t>BLK 825 #01-68 TAMPINES ST 81 SINGAPORE 520825</t>
  </si>
  <si>
    <t>M13427</t>
  </si>
  <si>
    <t>QUICSEAL CONSTRUCTION CHEMICALS PTE LTD</t>
  </si>
  <si>
    <t>NO 7 EUNOS AVE 8A EUNOS INDUSTRIAL ESTATE,</t>
  </si>
  <si>
    <t>SINGAPORE 409460</t>
  </si>
  <si>
    <t>M13428</t>
  </si>
  <si>
    <t>MYSTIC ASIA GIFT</t>
  </si>
  <si>
    <t>50 BUKIT BATOK ST 23 MIDVIEW BUILDING #03-26</t>
  </si>
  <si>
    <t>SINGAPORE 659578</t>
  </si>
  <si>
    <t>MR JOSEPH SOH               FAX: 67266028</t>
  </si>
  <si>
    <t>M13429</t>
  </si>
  <si>
    <t>METROPOLIS GRAPHICS</t>
  </si>
  <si>
    <t>BLOCK 209 #04-631</t>
  </si>
  <si>
    <t>NEW UPPER CHANGI ROAD</t>
  </si>
  <si>
    <t>MR SEBASTIAN GOH  H/P: 96758722  FAX: 68752352</t>
  </si>
  <si>
    <t>M13430</t>
  </si>
  <si>
    <t>MALAYSIA DAIRY IND. PTE LTD</t>
  </si>
  <si>
    <t>2 DAVIDSON ROAD (S) 369941</t>
  </si>
  <si>
    <t>MR NICHOLAS GO   FAX: 62888634</t>
  </si>
  <si>
    <t>M13431</t>
  </si>
  <si>
    <t>MACIS PTE LTD</t>
  </si>
  <si>
    <t>KAMPONG UBI INDUSTRIAL ESTATE</t>
  </si>
  <si>
    <t>SINGAPORE 408705</t>
  </si>
  <si>
    <t>MS KELLY/TEL:67496011/67497882/FAX:67491398</t>
  </si>
  <si>
    <t>M13432</t>
  </si>
  <si>
    <t>MURONN PRINT CONSULTANT PTE LTD</t>
  </si>
  <si>
    <t>BLK 1003 #06-05 TECHNOPRENEUR CENTRE</t>
  </si>
  <si>
    <t>BUKIT MERAH CENTRAL</t>
  </si>
  <si>
    <t>MS VIVIENNE TEL:62785501  FAX:62785150 HP:96515501</t>
  </si>
  <si>
    <t>M13433</t>
  </si>
  <si>
    <t>MUI KEE PRESS &amp; MEDIA 5</t>
  </si>
  <si>
    <t>62A DEFU LANE 1</t>
  </si>
  <si>
    <t>SINGAPORE 539501</t>
  </si>
  <si>
    <t>MS Farah-FAX:62840520</t>
  </si>
  <si>
    <t>M13434</t>
  </si>
  <si>
    <t>MITSUIWA SINGAPORE PTE LTD</t>
  </si>
  <si>
    <t>20 CECIL STREET</t>
  </si>
  <si>
    <t>#05-01A EQUITY PLAZA</t>
  </si>
  <si>
    <t>MS SHIRLEY TONG/TEL: 6225 9698/FAX: 6225 9629</t>
  </si>
  <si>
    <t>M13435</t>
  </si>
  <si>
    <t>MEDIMAX HOLDING LIMITED</t>
  </si>
  <si>
    <t>461 SIMS AVE</t>
  </si>
  <si>
    <t>SINGAPORE 387541</t>
  </si>
  <si>
    <t>MR CHANG YIH LONG  TEL:67411144/FAX:67414224</t>
  </si>
  <si>
    <t>M13436</t>
  </si>
  <si>
    <t>MINTMARK PTE LTD</t>
  </si>
  <si>
    <t>10 UBI CRESCENT #04-18</t>
  </si>
  <si>
    <t>UBI TECHPARK, (S) 408564</t>
  </si>
  <si>
    <t>MR DAVID TAY BOON HOE/MS ANGERIA LIM FAX: 67433818</t>
  </si>
  <si>
    <t>M13437</t>
  </si>
  <si>
    <t>MATCHBOX DESIGN PTE LTD</t>
  </si>
  <si>
    <t>9 KEONG SIAK ROAD</t>
  </si>
  <si>
    <t>SINGAPORE 088885</t>
  </si>
  <si>
    <t>6226 5535</t>
  </si>
  <si>
    <t>6226 1132</t>
  </si>
  <si>
    <t>MS CHUPS TAM   TEL:6226 5535</t>
  </si>
  <si>
    <t>M13438</t>
  </si>
  <si>
    <t>MNL TRADING PTE LTD</t>
  </si>
  <si>
    <t>200 PANDAN LOOP</t>
  </si>
  <si>
    <t>08-10 ,</t>
  </si>
  <si>
    <t>MS MOY TEO TEL:67539718/91063973   FAX:67524395</t>
  </si>
  <si>
    <t>M13439</t>
  </si>
  <si>
    <t>MKR DISTRIBUTION PTE LTD</t>
  </si>
  <si>
    <t>66 MARINE PARADE ROAD</t>
  </si>
  <si>
    <t>#20-09 COTE D' AZUR</t>
  </si>
  <si>
    <t>6842 0401</t>
  </si>
  <si>
    <t>6842 0402</t>
  </si>
  <si>
    <t>MR. Z. S. SYED  T: 68420401   F: 68420402</t>
  </si>
  <si>
    <t>M13440</t>
  </si>
  <si>
    <t>MEGAMAN (S) ELECTRICAL &amp; LIGHTING PTE LTD</t>
  </si>
  <si>
    <t>101 KITCHENER ROAD #01-32</t>
  </si>
  <si>
    <t>JALAN BESAR PLAZA</t>
  </si>
  <si>
    <t>MS LYNETTE TEL: 63965576  FAX: 63967456</t>
  </si>
  <si>
    <t>M13441</t>
  </si>
  <si>
    <t>MY PALACE GEOMANCY CONSULTING CENTRE</t>
  </si>
  <si>
    <t>YISHUN AVE 11 BLK 417 #01-341</t>
  </si>
  <si>
    <t>SINGAPORE 760417</t>
  </si>
  <si>
    <t>MR MASTER JAY   (masterjay@mypalace.com)</t>
  </si>
  <si>
    <t>M13442</t>
  </si>
  <si>
    <t>MEDIA HEALTH INTERNATIONAL PTE LTD</t>
  </si>
  <si>
    <t>371 REACH ROAD #20-07 KEYPOINT</t>
  </si>
  <si>
    <t>MS CAROL   TEL:62922618/FAX:62920178</t>
  </si>
  <si>
    <t>M13443</t>
  </si>
  <si>
    <t>#05-01/12 TECHPLACE II</t>
  </si>
  <si>
    <t>6482 1755</t>
  </si>
  <si>
    <t>M13444</t>
  </si>
  <si>
    <t>MABUCHI MOTOR (SINGAPORE) PTE LTD</t>
  </si>
  <si>
    <t>111 NORTH BRIDGE ROAD #12-03</t>
  </si>
  <si>
    <t>PENINSULA PLAZA</t>
  </si>
  <si>
    <t>M13445</t>
  </si>
  <si>
    <t>MUHAMMAD ADAM FATTAH TRADING &amp; SUPPLIES</t>
  </si>
  <si>
    <t>SINGAPORE 188061</t>
  </si>
  <si>
    <t>MR MUHAMMAD ADAM  TEL &amp; FAX: 63671438  HP:96575906</t>
  </si>
  <si>
    <t>M13446</t>
  </si>
  <si>
    <t>MAY LISON STORE</t>
  </si>
  <si>
    <t>BLK 629 #01-982</t>
  </si>
  <si>
    <t>ANG MO KIO AVE 4</t>
  </si>
  <si>
    <t>MR FRANCIS KUOH   TEL:64594031/FAX:64528487</t>
  </si>
  <si>
    <t>M13447</t>
  </si>
  <si>
    <t>MICHELIN ASIA-PACIFIC PTE LTD</t>
  </si>
  <si>
    <t>#34-01 &amp; 35-01 SIA BUILDING</t>
  </si>
  <si>
    <t>MS CHARLES TAN   TEL:64389400/FAX:64389431</t>
  </si>
  <si>
    <t>M13448</t>
  </si>
  <si>
    <t>MASTER BAKER</t>
  </si>
  <si>
    <t>BLOCK 3015 #06-05</t>
  </si>
  <si>
    <t>BEDOK NORTH STREET 5</t>
  </si>
  <si>
    <t>MS.MICHELLE WONG</t>
  </si>
  <si>
    <t>M13449</t>
  </si>
  <si>
    <t>MOUTHFUL THE FOOD BAR</t>
  </si>
  <si>
    <t>BLK 85B LORONG 4 TOA PAYOH</t>
  </si>
  <si>
    <t>MR STEVEN WANG   TEL:62550180/FAX:62550180</t>
  </si>
  <si>
    <t>M13450</t>
  </si>
  <si>
    <t>MAYOR FOOD INDUSTRIES PTE LTD</t>
  </si>
  <si>
    <t>NO .1 BUKIT BATOK CRESCENT #07-54</t>
  </si>
  <si>
    <t>6872 2821</t>
  </si>
  <si>
    <t>MICHELLE  HP: 92705157</t>
  </si>
  <si>
    <t>M13451</t>
  </si>
  <si>
    <t>MENG KIANG GARMENTS PTE LTD</t>
  </si>
  <si>
    <t>LIPO BUILDING SINGAPORE 389834</t>
  </si>
  <si>
    <t>67431832/67432055</t>
  </si>
  <si>
    <t>MS ELYN KOH   FAX: 67437245</t>
  </si>
  <si>
    <t>M13452</t>
  </si>
  <si>
    <t>M &amp; M TECHNOLOGY (S) PTE LTD</t>
  </si>
  <si>
    <t>25 WOODLANDS INDUSTRIAL PARK E1</t>
  </si>
  <si>
    <t>#05-03</t>
  </si>
  <si>
    <t>MS ELIZA   TEL:63647677/FAX:63648468</t>
  </si>
  <si>
    <t>M13453</t>
  </si>
  <si>
    <t>METFORM INDUSTRIES PTE LTD/EM INDUSTRIES PTE LTD</t>
  </si>
  <si>
    <t>23 WOODLANDS TERRANCE</t>
  </si>
  <si>
    <t>SINGAPORE 738472</t>
  </si>
  <si>
    <t>MS CAROL TAN       TEL:67572822/FAX:67572922</t>
  </si>
  <si>
    <t>M13454</t>
  </si>
  <si>
    <t>MKM COSTUME JEWELLERY PTE LTD</t>
  </si>
  <si>
    <t>90 SERANGOON ROAD</t>
  </si>
  <si>
    <t>SINGAPORE 217995</t>
  </si>
  <si>
    <t>MR V.KUMANAN     TEL:62942903/FAX:62912339</t>
  </si>
  <si>
    <t>M13455</t>
  </si>
  <si>
    <t>M*MART@795</t>
  </si>
  <si>
    <t>BLK 795 WOODLAND DR 72</t>
  </si>
  <si>
    <t>#01-13</t>
  </si>
  <si>
    <t>MR HONG    TEL:63652663/HP:96498672</t>
  </si>
  <si>
    <t>M13457</t>
  </si>
  <si>
    <t>MATRIX SWITCHGEAR DESIGN PTE LTD</t>
  </si>
  <si>
    <t>BLK 18 #01-06</t>
  </si>
  <si>
    <t>MARSILING INDUSTRIAL ESTATE ROAD 9</t>
  </si>
  <si>
    <t>6362 1732</t>
  </si>
  <si>
    <t>6362 1029</t>
  </si>
  <si>
    <t>M13458</t>
  </si>
  <si>
    <t>MJ2000</t>
  </si>
  <si>
    <t>BLK 46 OWEN ROAD</t>
  </si>
  <si>
    <t>#01-285</t>
  </si>
  <si>
    <t>MR LIM YANG MENG   TEL:62952000/FAX:62981081</t>
  </si>
  <si>
    <t>M13459</t>
  </si>
  <si>
    <t>MRD TECHNOLOGIES PTE LTD</t>
  </si>
  <si>
    <t>1002 JALAN BUKIT MERAH #06-15</t>
  </si>
  <si>
    <t>MR JOHN WONG   HP:91259246/FAX:62785242</t>
  </si>
  <si>
    <t>M13460</t>
  </si>
  <si>
    <t>MING SONG MART</t>
  </si>
  <si>
    <t>BLK 406A SEMBAWANG DRIVE</t>
  </si>
  <si>
    <t>#01-02</t>
  </si>
  <si>
    <t>MR NG    TEL:6551286/FAX:65551416</t>
  </si>
  <si>
    <t>M13461</t>
  </si>
  <si>
    <t>MICRO DATA SINGAPORE PTE LTD</t>
  </si>
  <si>
    <t>705 SIMS DRIVE #05-18</t>
  </si>
  <si>
    <t>SHUN LI INDUSTRIAL COMPLEX</t>
  </si>
  <si>
    <t>MS ALICE     TEL:67436776/FAX:68421533</t>
  </si>
  <si>
    <t>M13462</t>
  </si>
  <si>
    <t>MINDTRIP CONCEPT</t>
  </si>
  <si>
    <t>65G CAIRNHILL ROAD</t>
  </si>
  <si>
    <t>SINGAPORE 229672</t>
  </si>
  <si>
    <t>MS DUAN YI   FAX:62343217</t>
  </si>
  <si>
    <t>M13463</t>
  </si>
  <si>
    <t>MEDIACORP TV SINGAPORE PTE LTD</t>
  </si>
  <si>
    <t>CALDECOTT BROADCAST EAST WING</t>
  </si>
  <si>
    <t>BUILDING LEVEL 1 &amp; 2, ANDREW ROAD</t>
  </si>
  <si>
    <t>6357 5954/6254 0770</t>
  </si>
  <si>
    <t>6254 3689</t>
  </si>
  <si>
    <t>MR.LAWRENCE YEAP   T:6357 5954</t>
  </si>
  <si>
    <t>M13464</t>
  </si>
  <si>
    <t>MARUBUN/ARROW (S) PTE LTD</t>
  </si>
  <si>
    <t>#19-16 INTERNATIONAL PLAZA</t>
  </si>
  <si>
    <t>6536 0050</t>
  </si>
  <si>
    <t>6536 2400</t>
  </si>
  <si>
    <t>MS ANGELA     TEL:65360050/FAX:65362400</t>
  </si>
  <si>
    <t>M13465</t>
  </si>
  <si>
    <t>MEI NU DESSERT PORRIDGE</t>
  </si>
  <si>
    <t>BUGIS VILLAGE FIVE FINGERS FOOD ST</t>
  </si>
  <si>
    <t>STALL NO.6</t>
  </si>
  <si>
    <t>MS.ADA - 96666137</t>
  </si>
  <si>
    <t>M13466</t>
  </si>
  <si>
    <t>MALLIGA MINIMART</t>
  </si>
  <si>
    <t>BLK 703 JURONG WEST ST 71</t>
  </si>
  <si>
    <t>#01-108</t>
  </si>
  <si>
    <t>MR AZMI     TEL:67911276/FAX:68624116</t>
  </si>
  <si>
    <t>MCLEAN TECHNOLOGIES PTE LTD</t>
  </si>
  <si>
    <t>#01-22 SINGAPORE 738068</t>
  </si>
  <si>
    <t>M13468</t>
  </si>
  <si>
    <t>MATINO BERLIN GMBH</t>
  </si>
  <si>
    <t>SPERENBERGER STRABE 5A</t>
  </si>
  <si>
    <t>12277 BERLIN GERMANY</t>
  </si>
  <si>
    <t>M13469</t>
  </si>
  <si>
    <t>MARIO KITCHEN KOREAN RESTAURANT</t>
  </si>
  <si>
    <t>8 LIANG SEAH ST</t>
  </si>
  <si>
    <t>6333 9379</t>
  </si>
  <si>
    <t>6333 9378</t>
  </si>
  <si>
    <t>MR.KIM KWANG SHIN</t>
  </si>
  <si>
    <t>M13470</t>
  </si>
  <si>
    <t>MULTIPAC PTE LTD</t>
  </si>
  <si>
    <t>31 ADMIRALTY ROAD,#02-05/08</t>
  </si>
  <si>
    <t>FOOK TONG NAM BUILDING</t>
  </si>
  <si>
    <t>M13471</t>
  </si>
  <si>
    <t>MATRIX ENTERPRISE (S) PTE LTD</t>
  </si>
  <si>
    <t>#07-02 SINGAPORE  318992</t>
  </si>
  <si>
    <t>6254 5955</t>
  </si>
  <si>
    <t>6254 1161</t>
  </si>
  <si>
    <t>MR TT YEO 96757163</t>
  </si>
  <si>
    <t>M13472</t>
  </si>
  <si>
    <t>MR WAHAB</t>
  </si>
  <si>
    <t>ATTN:MR WAHAB     HP:97341700/FAX:67877311</t>
  </si>
  <si>
    <t>M13473</t>
  </si>
  <si>
    <t>MOVING CONTENT SOLUTIONS PTE LTD</t>
  </si>
  <si>
    <t>69A NEIL ROAD</t>
  </si>
  <si>
    <t>SINGAPORE 088895</t>
  </si>
  <si>
    <t>KERLYN LAI</t>
  </si>
  <si>
    <t>M13474</t>
  </si>
  <si>
    <t>MEDYLINK PTE LTD</t>
  </si>
  <si>
    <t>19 UBI CRESCENT</t>
  </si>
  <si>
    <t>SINGAPORE 408577</t>
  </si>
  <si>
    <t>6848 8056</t>
  </si>
  <si>
    <t>6749 0543</t>
  </si>
  <si>
    <t>MS. TIAN HUI</t>
  </si>
  <si>
    <t>M13475</t>
  </si>
  <si>
    <t>MR MICHAEL WEE</t>
  </si>
  <si>
    <t>MR ALAN/MR MICHAEL WEE     HP:97956048</t>
  </si>
  <si>
    <t>M13476</t>
  </si>
  <si>
    <t>MESSIER SERVICES ASIA PTE LTD</t>
  </si>
  <si>
    <t>21 LOYANG CRESCENT</t>
  </si>
  <si>
    <t>SINGAPORE 508985</t>
  </si>
  <si>
    <t>6549 9105</t>
  </si>
  <si>
    <t>6542 3936</t>
  </si>
  <si>
    <t>MS.WINNIE TAN   TEL: 6549 9105</t>
  </si>
  <si>
    <t>M13477</t>
  </si>
  <si>
    <t>MENEL PTE LTD</t>
  </si>
  <si>
    <t>53 UBI CRESCENT</t>
  </si>
  <si>
    <t>MS JAMIE/JUNE TEL:6347 8948,  TEL:63478945</t>
  </si>
  <si>
    <t>M13478</t>
  </si>
  <si>
    <t>MIN WAY JEWELLERY</t>
  </si>
  <si>
    <t>BLK 163B PUNGGOL GRTC,#08-189</t>
  </si>
  <si>
    <t>SINGAPORE 822163</t>
  </si>
  <si>
    <t>MR TAY/PH:91194171</t>
  </si>
  <si>
    <t>M13479</t>
  </si>
  <si>
    <t>MOTIONPRINT (S) PTE LTD</t>
  </si>
  <si>
    <t>BLK 1015 GEYLANG EAST AVE 3</t>
  </si>
  <si>
    <t>#03-133</t>
  </si>
  <si>
    <t>MR STEPHEN BRUCE/HP: 98336408</t>
  </si>
  <si>
    <t>M13480</t>
  </si>
  <si>
    <t>ME ME ENTERPRISE</t>
  </si>
  <si>
    <t>BLK 716 #07-47</t>
  </si>
  <si>
    <t>CLEMENTI WEST ST 2</t>
  </si>
  <si>
    <t>6777 7135</t>
  </si>
  <si>
    <t>MR FRANCIS ANG   HP:9115 3087/FAX : 6777 7135</t>
  </si>
  <si>
    <t>M13481</t>
  </si>
  <si>
    <t>MOET HENNESSY ASIA PACIFIC PTE LTD</t>
  </si>
  <si>
    <t>83 CLEMENCEAU AVE</t>
  </si>
  <si>
    <t>#09-08 UE SQUARE</t>
  </si>
  <si>
    <t>M13482</t>
  </si>
  <si>
    <t>MARKET ASIA</t>
  </si>
  <si>
    <t>DANT COMPLEX</t>
  </si>
  <si>
    <t>6744 8483</t>
  </si>
  <si>
    <t>6744 8497</t>
  </si>
  <si>
    <t>MS FLORENCE TEL:6744 8483 FAX:6744 8497</t>
  </si>
  <si>
    <t>M13483</t>
  </si>
  <si>
    <t>MOREISH CAKE</t>
  </si>
  <si>
    <t>37 JALAN SEMPADAN</t>
  </si>
  <si>
    <t>#02-07 VILLA MARINA</t>
  </si>
  <si>
    <t>MS DAPHE WONG     HP:91781001</t>
  </si>
  <si>
    <t>M13484</t>
  </si>
  <si>
    <t>MARSHALL CAVENDISH INTERNATIONAL (ASIA) PTE LTD</t>
  </si>
  <si>
    <t>1 NEW INDUSTRIAL ROAD, TIMES CENTRE</t>
  </si>
  <si>
    <t>SINGAPORE 536196</t>
  </si>
  <si>
    <t>6213 9383</t>
  </si>
  <si>
    <t>6285 4871</t>
  </si>
  <si>
    <t>MS PATRICIA ONG/TEL:6213 9327</t>
  </si>
  <si>
    <t>M13485</t>
  </si>
  <si>
    <t>MICRO MART</t>
  </si>
  <si>
    <t>116M JALAN TAN SAMBANTHAN</t>
  </si>
  <si>
    <t>50570, K.L.</t>
  </si>
  <si>
    <t>MR RAVINDRAN K.PAUL/TEL:03-2742768/FAX:03-2721281</t>
  </si>
  <si>
    <t>M13486</t>
  </si>
  <si>
    <t>DIGI WIRELESS SINGAPORE PTE LTD</t>
  </si>
  <si>
    <t>31, KAKI BUKIT ROAD 3</t>
  </si>
  <si>
    <t>#06-15, TECHLINK</t>
  </si>
  <si>
    <t>6213 5380</t>
  </si>
  <si>
    <t>6213 5389</t>
  </si>
  <si>
    <t>MR NG YAP SHENG/HP: 93368247</t>
  </si>
  <si>
    <t>M13486-US</t>
  </si>
  <si>
    <t>DIGI INTERNATIONAL</t>
  </si>
  <si>
    <t>11001 BREN ROAD EAST</t>
  </si>
  <si>
    <t>MINNETONKA, MN 55343</t>
  </si>
  <si>
    <t>952-912-4746</t>
  </si>
  <si>
    <t>952-912-4905</t>
  </si>
  <si>
    <t>M13487</t>
  </si>
  <si>
    <t>MUSIC BOOK ROOM</t>
  </si>
  <si>
    <t>BLK 231 BAIN STREET</t>
  </si>
  <si>
    <t>#01-51/53 BRAS BASAH COMPLEX</t>
  </si>
  <si>
    <t>MISS LEE SOH KUAN/TEL: 6338 7280/FAX: 6334 2559</t>
  </si>
  <si>
    <t>M13488</t>
  </si>
  <si>
    <t>MACH MEDIA PTE LTD</t>
  </si>
  <si>
    <t>15 TAI SENG DRIVE, #02-01</t>
  </si>
  <si>
    <t>SINGAPORE 535220</t>
  </si>
  <si>
    <t>MR KEENY KOH/ HP: 93213664</t>
  </si>
  <si>
    <t>M13489</t>
  </si>
  <si>
    <t>MOON RIVER CAKE SHOP</t>
  </si>
  <si>
    <t>BLK 136, MARSILING ROAD #01-2170</t>
  </si>
  <si>
    <t>SINGAPORE 730136</t>
  </si>
  <si>
    <t>6368 6032</t>
  </si>
  <si>
    <t>6368 6072</t>
  </si>
  <si>
    <t>MR LIM     TEL:6368 6032/FAX:6368 6072</t>
  </si>
  <si>
    <t>M13490</t>
  </si>
  <si>
    <t>MITEX INTERNATIONAL (H.K.) LTD.</t>
  </si>
  <si>
    <t>2211 TOWER II,  EVER GAIN PLAZA</t>
  </si>
  <si>
    <t>88 CONTAINER PORT ROAD, KWAI CHUNG,</t>
  </si>
  <si>
    <t>(852) 2943 4418</t>
  </si>
  <si>
    <t>(852) 2480 5659</t>
  </si>
  <si>
    <t>SAM CHEONG TEL : (852)29434418 FAX: (852)24805659</t>
  </si>
  <si>
    <t>M13491</t>
  </si>
  <si>
    <t>MYXA PTE LTD</t>
  </si>
  <si>
    <t>203 HENDERSON ROAD</t>
  </si>
  <si>
    <t>#11-07 WING B</t>
  </si>
  <si>
    <t>6270 3842</t>
  </si>
  <si>
    <t>6270 2376</t>
  </si>
  <si>
    <t>M13492</t>
  </si>
  <si>
    <t>MIGHTY MINDS PUBLISHING PTE LTD</t>
  </si>
  <si>
    <t>BLK 1008 TOA PAYOH NORTH #06-18</t>
  </si>
  <si>
    <t>SINGAPORE 318996</t>
  </si>
  <si>
    <t>6353 5035</t>
  </si>
  <si>
    <t>6353 5414</t>
  </si>
  <si>
    <t>MR AMARJEET SINGH    FAX:6353 5414</t>
  </si>
  <si>
    <t>M13493</t>
  </si>
  <si>
    <t>CSDC PRIVATE LIMITED</t>
  </si>
  <si>
    <t>30, TAMPINES INDUSTRIAL AVENUE 3</t>
  </si>
  <si>
    <t>SINGAPORE 528775</t>
  </si>
  <si>
    <t>MR ALEX PRESTO/TEL:65710727</t>
  </si>
  <si>
    <t>M13494</t>
  </si>
  <si>
    <t>META FUSION PTE LTD</t>
  </si>
  <si>
    <t>33 LIANG SEAH STREET</t>
  </si>
  <si>
    <t>#03-01/#03-03</t>
  </si>
  <si>
    <t>M13495</t>
  </si>
  <si>
    <t>MEC ELECTRONICS PHILS. CORP.</t>
  </si>
  <si>
    <t>LOT 1, BLOCK 8A PHASE 1</t>
  </si>
  <si>
    <t>CAVITE ECONOMIC ZONE ROSARIO,</t>
  </si>
  <si>
    <t>(63)46-437 2201/04</t>
  </si>
  <si>
    <t>(63)46-437 2205/971 0652</t>
  </si>
  <si>
    <t>JOSIE LIM   FAX:(63)46-437 2205/971 0652</t>
  </si>
  <si>
    <t>M13496</t>
  </si>
  <si>
    <t>MR TAN (AH SENG)</t>
  </si>
  <si>
    <t>MR TAN          HP:83471956/FAX:67452568</t>
  </si>
  <si>
    <t>M13497</t>
  </si>
  <si>
    <t>MICROFAB INNOVATION PTE LTD</t>
  </si>
  <si>
    <t>NO. 2 COPORATION ROAD, #01-01</t>
  </si>
  <si>
    <t>SINGAPORE 618494</t>
  </si>
  <si>
    <t>6266 0032</t>
  </si>
  <si>
    <t>6266 0203</t>
  </si>
  <si>
    <t>MR C.H.LEE</t>
  </si>
  <si>
    <t>M13498</t>
  </si>
  <si>
    <t>MARCO MARKETING PTE LTD</t>
  </si>
  <si>
    <t>#04-03, HENDERSON INDUSTRIAL PARK</t>
  </si>
  <si>
    <t>6221 6433</t>
  </si>
  <si>
    <t>6274 2730</t>
  </si>
  <si>
    <t>IVAN SOH  HP:9847 6016    FAX:6274 2730</t>
  </si>
  <si>
    <t>M13499</t>
  </si>
  <si>
    <t>TINO RENZO</t>
  </si>
  <si>
    <t>NO 10 ANSON ROAD #05-17</t>
  </si>
  <si>
    <t>MR YEO /HP: 9649 3838/FAX: 6725 8388</t>
  </si>
  <si>
    <t>M13500</t>
  </si>
  <si>
    <t>MRS LOH</t>
  </si>
  <si>
    <t>19 WOODLANDS TERRACE</t>
  </si>
  <si>
    <t>SINGAPORE 738444</t>
  </si>
  <si>
    <t>M13501</t>
  </si>
  <si>
    <t>MAXIM INGREDIENTS INTERNATIONAL</t>
  </si>
  <si>
    <t>36 SIGLAP DRIVE</t>
  </si>
  <si>
    <t>SINGAPORE 456161</t>
  </si>
  <si>
    <t>MR ADRAIN  FAX:64489281  HP:96873242</t>
  </si>
  <si>
    <t>M13502</t>
  </si>
  <si>
    <t>MINISTRY OF INFORMATION,COMMUNICATIONS AND THE ART</t>
  </si>
  <si>
    <t>140 HILL STREET, 5TH STOREY, MICA BUILDING</t>
  </si>
  <si>
    <t>DESIGN SINGAPORE COUNCIL</t>
  </si>
  <si>
    <t>MS EUNICE HONG  FAX: 68379686</t>
  </si>
  <si>
    <t>M13503</t>
  </si>
  <si>
    <t>MINISTRY OF HOME AFFAIRS</t>
  </si>
  <si>
    <t>30 IRRAWADDY ROAD</t>
  </si>
  <si>
    <t>SINGAPORE 329561</t>
  </si>
  <si>
    <t>MS POH LIN/HP: 97647329</t>
  </si>
  <si>
    <t>M13504</t>
  </si>
  <si>
    <t>MEGA PLUS TECHNOLOGY PTE LTD</t>
  </si>
  <si>
    <t>NO.2 PENJURU CLOSE</t>
  </si>
  <si>
    <t>MR ANDY LIM/HP:94567880/T:62667769/F:62662582</t>
  </si>
  <si>
    <t>M13505</t>
  </si>
  <si>
    <t>MERLIN MD PTE LTD</t>
  </si>
  <si>
    <t>8 ADMIRALTY STREET #06-08/09</t>
  </si>
  <si>
    <t>ADMIRAX BUILDING LOBBY 2</t>
  </si>
  <si>
    <t>MR ALAN NGO</t>
  </si>
  <si>
    <t>M13506</t>
  </si>
  <si>
    <t>MAJESTY GLOBAL PTE LTD</t>
  </si>
  <si>
    <t>BLK 283 TAMPINES STREET 22</t>
  </si>
  <si>
    <t>#11-109</t>
  </si>
  <si>
    <t>MISS LINDA LIM/TEL:93464753</t>
  </si>
  <si>
    <t>M13507</t>
  </si>
  <si>
    <t>METROGRAPHIC EQUIPMENT (S) PTE LTD</t>
  </si>
  <si>
    <t>#01-35 PAYA UBI INDUSTRIAL PARK</t>
  </si>
  <si>
    <t>ALEX TAN</t>
  </si>
  <si>
    <t>M13508</t>
  </si>
  <si>
    <t>MARINA BAY SANDS PTE LTD</t>
  </si>
  <si>
    <t>9 RAFFLES PLACE</t>
  </si>
  <si>
    <t>#45-01 REPUBLIC PLAZA</t>
  </si>
  <si>
    <t>MS SHARON THENG/TEL:6688 0001</t>
  </si>
  <si>
    <t>M13509</t>
  </si>
  <si>
    <t>MEDTRONIC INTERNATIONAL LIMITED</t>
  </si>
  <si>
    <t>49 CHANGI SOUTH AVENUE 2</t>
  </si>
  <si>
    <t>SINGAPORE 486056</t>
  </si>
  <si>
    <t>M13510</t>
  </si>
  <si>
    <t>MINERVA WORKS PTE LTD</t>
  </si>
  <si>
    <t>2 WOODLANDS SECTOR 1,</t>
  </si>
  <si>
    <t>6555 1911</t>
  </si>
  <si>
    <t>6555 1611</t>
  </si>
  <si>
    <t>BUYER:JOEY               ACCOUNT SECTION:MS IRENE</t>
  </si>
  <si>
    <t>M13511</t>
  </si>
  <si>
    <t>MONZONE AIR-CONDITIONING PTE LTD</t>
  </si>
  <si>
    <t>41, SENOKO DRIVE</t>
  </si>
  <si>
    <t>SINGAPORE 758249</t>
  </si>
  <si>
    <t>MR LIU/TEL: 63651315/FAX:63682063</t>
  </si>
  <si>
    <t>M13512</t>
  </si>
  <si>
    <t>MINISTRY OF HOME AFFAIRS-SINGAPORE POLICE FORCE</t>
  </si>
  <si>
    <t>NO. 1 HEMMANT ROAD</t>
  </si>
  <si>
    <t>SINGAPORE 438675</t>
  </si>
  <si>
    <t>MR SAAD</t>
  </si>
  <si>
    <t>M13513</t>
  </si>
  <si>
    <t>MEGAPAC INDUSTRIES PTE LTD</t>
  </si>
  <si>
    <t>11 GUL LINK</t>
  </si>
  <si>
    <t>SINGAPORE 629381</t>
  </si>
  <si>
    <t>MR WEE/TEL: 65587120/FAX: 62643005</t>
  </si>
  <si>
    <t>M13514</t>
  </si>
  <si>
    <t>MARASI INTERNATIONAL PTE LTD</t>
  </si>
  <si>
    <t>33, UBI AVENUE 3</t>
  </si>
  <si>
    <t>#07-68 VERTEX (TOWER A)</t>
  </si>
  <si>
    <t>MS RACHEL ONG TEL:62994981 FAX:62995017</t>
  </si>
  <si>
    <t>M13515</t>
  </si>
  <si>
    <t>MONETARY AUTHORITY OF SINGAPORE</t>
  </si>
  <si>
    <t>10 SHENTON WAY</t>
  </si>
  <si>
    <t>MAS BUILDING</t>
  </si>
  <si>
    <t>MR OH CHEE SIONG/TEL:62299760/FAX:62299524</t>
  </si>
  <si>
    <t>M13516</t>
  </si>
  <si>
    <t>META FUSION BEYOND DESIGN</t>
  </si>
  <si>
    <t>283 OUTRAM ROAD</t>
  </si>
  <si>
    <t>SINGAPORE 169068</t>
  </si>
  <si>
    <t>ALAN KOH    HP:96260742   FX:65790029</t>
  </si>
  <si>
    <t>M13517</t>
  </si>
  <si>
    <t>MDESIGN SOLUTIONS PTE LTD</t>
  </si>
  <si>
    <t>9 JURONG TOWN HALL ROAD,</t>
  </si>
  <si>
    <t>#03-01, iHUB</t>
  </si>
  <si>
    <t>+65 68992313</t>
  </si>
  <si>
    <t>SC CHEONG</t>
  </si>
  <si>
    <t>M13518</t>
  </si>
  <si>
    <t>MECBA TECHNOLOGY (S) PTE LTD</t>
  </si>
  <si>
    <t>7030 ANG MO KIO, AVE 5, NORTHSTAR@AMK,</t>
  </si>
  <si>
    <t>#04-24, SINGAPORE 569880</t>
  </si>
  <si>
    <t>MS RANDY SEOW/TEL:6853 0080/FAX:68530020</t>
  </si>
  <si>
    <t>M13519</t>
  </si>
  <si>
    <t>MRC GLOBAL (SINGAPORE) PTE LTD</t>
  </si>
  <si>
    <t>16 SUNGEI KADUT AVE,</t>
  </si>
  <si>
    <t>SINGAPORE 729652</t>
  </si>
  <si>
    <t>CP MEAH  TEL: 6865-1050   HP: 96697524</t>
  </si>
  <si>
    <t>M13520</t>
  </si>
  <si>
    <t>MASS TECHNOLOGIES PTE LTD</t>
  </si>
  <si>
    <t>7 BUKIT BATOK ST 22</t>
  </si>
  <si>
    <t>SINGAPORE  659584</t>
  </si>
  <si>
    <t>M13521</t>
  </si>
  <si>
    <t>MINISTRY OF HOME AFFAIRS-</t>
  </si>
  <si>
    <t>HQ SCDF 91 UBI AVE 4</t>
  </si>
  <si>
    <t>SINGAPORE 408827</t>
  </si>
  <si>
    <t>M13522</t>
  </si>
  <si>
    <t>MONDEUX</t>
  </si>
  <si>
    <t>41 JALAN PEMIMPIN #02-04</t>
  </si>
  <si>
    <t>JIA HENG  98486825     MS EVELYN  98485912</t>
  </si>
  <si>
    <t>M13523</t>
  </si>
  <si>
    <t>MUSTAFA CENTRE PHARMACY</t>
  </si>
  <si>
    <t>145, SYED ALWI ROAD</t>
  </si>
  <si>
    <t>SINGAPORE 207704</t>
  </si>
  <si>
    <t>MR THANARAJAH/HP:98460434</t>
  </si>
  <si>
    <t>M13524</t>
  </si>
  <si>
    <t>SCHLUMBERGER DRILLING (S) PTE LTD</t>
  </si>
  <si>
    <t>39 ROBINSON ROAD</t>
  </si>
  <si>
    <t>#13-01/04  ROBINSON POINT</t>
  </si>
  <si>
    <t>6715 3700</t>
  </si>
  <si>
    <t>6383 0996</t>
  </si>
  <si>
    <t>M13525</t>
  </si>
  <si>
    <t>MERCK PTE LTD</t>
  </si>
  <si>
    <t>#02-01 NORDIC EUROOPEAN CENTRE</t>
  </si>
  <si>
    <t>MS JASMINE QUEK/TEL: 68900577/68906638</t>
  </si>
  <si>
    <t>M13526</t>
  </si>
  <si>
    <t>MARVELOUS TECHNOLOGY PTE LTD</t>
  </si>
  <si>
    <t>#07-20 VERTEX</t>
  </si>
  <si>
    <t>MS IRIN NG/TEL:66343505/FAX: 66343508</t>
  </si>
  <si>
    <t>M13527</t>
  </si>
  <si>
    <t>MARCO POLO GOLDSMITH (S) PTE LTD</t>
  </si>
  <si>
    <t>BLK 663  BUFFALO ROAD</t>
  </si>
  <si>
    <t>#01-09</t>
  </si>
  <si>
    <t>MR LAURENCE P.K.CHIN/TEL:62982308/62982835</t>
  </si>
  <si>
    <t>M13528</t>
  </si>
  <si>
    <t>MOULMEIN CITIZEN CONSULTATIVE COMMITTEE</t>
  </si>
  <si>
    <t>21 GLOUCESTER ROAD</t>
  </si>
  <si>
    <t>SINGAPORE 219458</t>
  </si>
  <si>
    <t>6294 1152</t>
  </si>
  <si>
    <t>6293 4555</t>
  </si>
  <si>
    <t>M13529</t>
  </si>
  <si>
    <t>MICXON MOBILE COMMUNICATION INTERNATIONAL PTE LTD</t>
  </si>
  <si>
    <t>13 KAKI BUKIT PLACE</t>
  </si>
  <si>
    <t>MR BRIAN/TEL: 67436963</t>
  </si>
  <si>
    <t>M13530</t>
  </si>
  <si>
    <t>MAGIC LIFESTYLE PTE LTD</t>
  </si>
  <si>
    <t>59, YISHUN INDUSTRIAL PARK A</t>
  </si>
  <si>
    <t>SINGAPORE 768731</t>
  </si>
  <si>
    <t>6861 8888</t>
  </si>
  <si>
    <t>6862 4333</t>
  </si>
  <si>
    <t>M13531</t>
  </si>
  <si>
    <t>MEGGITT AEROSPACE ASIA PACIFIC PTE LTD</t>
  </si>
  <si>
    <t>1A SELETAR AEROSPACE LINK</t>
  </si>
  <si>
    <t>SINGAPORE 797552</t>
  </si>
  <si>
    <t>6511 7200</t>
  </si>
  <si>
    <t>MR JONATHAN LIM/TEL: 65116288/FAX: 65427069</t>
  </si>
  <si>
    <t>M13532</t>
  </si>
  <si>
    <t>MUNLY MARY</t>
  </si>
  <si>
    <t>BLK 502 JEPLAPANG ROAD</t>
  </si>
  <si>
    <t>#01-402</t>
  </si>
  <si>
    <t>MS MARYANA BAHAROM/HP: 96587307</t>
  </si>
  <si>
    <t>M13533</t>
  </si>
  <si>
    <t>MFS TECHNOLOGY (M) SDN BHD</t>
  </si>
  <si>
    <t>LOT 5,BATU BERENDAM</t>
  </si>
  <si>
    <t>FREE TRADE ZONE PHASE III</t>
  </si>
  <si>
    <t>MISS LIM AILEE (EXT:224) / PS SIN</t>
  </si>
  <si>
    <t>M13534</t>
  </si>
  <si>
    <t>MSCS OFFICE SUPPLIES AND TRADING PTE LTD</t>
  </si>
  <si>
    <t>#08-64 NORTHSTAR @AMK</t>
  </si>
  <si>
    <t>MS JANE LIM/T: 66594571/HP: 8125877/F: 66594570</t>
  </si>
  <si>
    <t>M13535</t>
  </si>
  <si>
    <t>MARITEAM TECHNOLOGY PTE LTD</t>
  </si>
  <si>
    <t>192 PANTECH BUSINESS HUB</t>
  </si>
  <si>
    <t xml:space="preserve"> #07-20</t>
  </si>
  <si>
    <t>M13536</t>
  </si>
  <si>
    <t>MAINFREIGHT (S) PTE LTD</t>
  </si>
  <si>
    <t>3 ANG MO KIO STREE 62</t>
  </si>
  <si>
    <t>#01-62 LINK@AMK</t>
  </si>
  <si>
    <t>MR MUBEEN/TEL: 6538 8422/ 6631 9600  FAX: 65388066</t>
  </si>
  <si>
    <t>M13537</t>
  </si>
  <si>
    <t>PANTECH BUSINESS HUB</t>
  </si>
  <si>
    <t>ALEX CHOONG  96328434</t>
  </si>
  <si>
    <t>M13538</t>
  </si>
  <si>
    <t>MERIDIAN IT SINGAPORE</t>
  </si>
  <si>
    <t>12 TANNERY ROAD,</t>
  </si>
  <si>
    <t>#09-04 HB CENTRE 1</t>
  </si>
  <si>
    <t>6686 3307</t>
  </si>
  <si>
    <t>6886 3010</t>
  </si>
  <si>
    <t>MR BHARATH  TEL: 9119 6306</t>
  </si>
  <si>
    <t>M13539</t>
  </si>
  <si>
    <t>MINISTRY OF MANPOWER</t>
  </si>
  <si>
    <t>1500 BENDEMEER ROAD #02-01</t>
  </si>
  <si>
    <t>MINISTRY OF MANPOWER SERVICE CENTRE</t>
  </si>
  <si>
    <t>MR DANIEL KANG/TEL: 66924325</t>
  </si>
  <si>
    <t>M13540</t>
  </si>
  <si>
    <t>MCE TECHNOLOGIES SDN.BHD.</t>
  </si>
  <si>
    <t>LOT PTB 18574,NO 7,JALAN TAMPOI 7/4,</t>
  </si>
  <si>
    <t>KAWASAN PERUSAHAAN JALAN TAMPOI,</t>
  </si>
  <si>
    <t>MR TANG YAT FEI</t>
  </si>
  <si>
    <t>M13541</t>
  </si>
  <si>
    <t>MSP INDUSTRIES SDN BHD-PIVOT PLANT</t>
  </si>
  <si>
    <t>LOT 1-5, PERSIARAN KILANG PENGKALAN 17,</t>
  </si>
  <si>
    <t>PENGKALAN MAJU INDUSTRIAL PARK, 31500 IPOH,</t>
  </si>
  <si>
    <t>05-323 1020 (EXT:501)</t>
  </si>
  <si>
    <t>05-323 1021</t>
  </si>
  <si>
    <t>M13542</t>
  </si>
  <si>
    <t>MARKING METHOD SYSTEMS</t>
  </si>
  <si>
    <t>BLOCK 1004, #07-1483, LORONG  8</t>
  </si>
  <si>
    <t>MS MELISSA BAY/TEL:6250 3500/FAX: 6250 7083</t>
  </si>
  <si>
    <t>M13543</t>
  </si>
  <si>
    <t>MINISTRY OF TRADE AND INDUSTRY</t>
  </si>
  <si>
    <t>100 HIGH STREET #04-04</t>
  </si>
  <si>
    <t>THE TREASURY</t>
  </si>
  <si>
    <t>MR JASON ZHOU/TEL: 63328615/FAX:63340306</t>
  </si>
  <si>
    <t>M13544</t>
  </si>
  <si>
    <t>MEGAPLAST INDUSTRIES PTE LTD</t>
  </si>
  <si>
    <t>BLK 211, #05-78 WOODLANDS AVE 9</t>
  </si>
  <si>
    <t>WOODLANDS SPECTRUM II</t>
  </si>
  <si>
    <t>M13545</t>
  </si>
  <si>
    <t>MOMENNTUM PTE LTD</t>
  </si>
  <si>
    <t>BLK 4010 ANG MO KIO AVE 10</t>
  </si>
  <si>
    <t>#06-04 TECH PLACE 1</t>
  </si>
  <si>
    <t>MS JESSIE LOW/T:64525549/HP: 91010788/F:64525929</t>
  </si>
  <si>
    <t>M13546</t>
  </si>
  <si>
    <t>MITUTOYO ASIA PACIFIC PTE LTD</t>
  </si>
  <si>
    <t>24 KALLANG AVENUE,</t>
  </si>
  <si>
    <t>MITUTOYO BUILDING,</t>
  </si>
  <si>
    <t>+65 62942211</t>
  </si>
  <si>
    <t>SANDY KHOO</t>
  </si>
  <si>
    <t>M13547</t>
  </si>
  <si>
    <t>M-FISCHER TECH SDN.BHD</t>
  </si>
  <si>
    <t>NO.31 JALAN PETALING</t>
  </si>
  <si>
    <t>KAWASAN PERINDUSTRIAN LARKIN</t>
  </si>
  <si>
    <t>(607) 2381648</t>
  </si>
  <si>
    <t>(607) 2387599/2384572</t>
  </si>
  <si>
    <t>M13548</t>
  </si>
  <si>
    <t>MESI IMPEX PTE LTD</t>
  </si>
  <si>
    <t>BLK 28,TOMLINSON ROAD,</t>
  </si>
  <si>
    <t>#10-34,KUM HING COURT,</t>
  </si>
  <si>
    <t>MR SAEED</t>
  </si>
  <si>
    <t>M13549</t>
  </si>
  <si>
    <t>MELISSA ZAKKA INTERNATIONAL PTE LTD</t>
  </si>
  <si>
    <t>333A ORCHARD ROAD</t>
  </si>
  <si>
    <t>#04-30 MANDARIN GALLERY</t>
  </si>
  <si>
    <t>MS ALICIA TAN/TEL: 68875420/FAX: 68875313</t>
  </si>
  <si>
    <t>M13550</t>
  </si>
  <si>
    <t>MARINE PARADE PUBLIC LIBRARY</t>
  </si>
  <si>
    <t>278 MARINE PARADE ROAD, #01-02</t>
  </si>
  <si>
    <t>MARINE PARADE COMMUNITY BUILDING</t>
  </si>
  <si>
    <t>MS ZAINAP OSMAN/TEL: 63424255</t>
  </si>
  <si>
    <t>M13551</t>
  </si>
  <si>
    <t>MEI HAO 99 CATERING</t>
  </si>
  <si>
    <t>BLOCK 15,WOODLANDS LOOP</t>
  </si>
  <si>
    <t>#01-09 WOODLANDS EAST</t>
  </si>
  <si>
    <t>YVONNE</t>
  </si>
  <si>
    <t>M13552</t>
  </si>
  <si>
    <t>MICRO-MECHANICS PTE LTD</t>
  </si>
  <si>
    <t>NO 31 KAKI BUKIT PLACE</t>
  </si>
  <si>
    <t>F: 67467700</t>
  </si>
  <si>
    <t>CLARA LIU YUN  T: 67468800</t>
  </si>
  <si>
    <t>M13553</t>
  </si>
  <si>
    <t>MEDIACORP PTE LTD</t>
  </si>
  <si>
    <t>CALDECOTT BROADCAST CENTRE</t>
  </si>
  <si>
    <t>SOUTH WING LEVEL 1,  ANDREW ROAD</t>
  </si>
  <si>
    <t>M13554</t>
  </si>
  <si>
    <t>MAYER MARKETING PTE LTD</t>
  </si>
  <si>
    <t>71 UBI CRESCENT, EXCALIBUR CENTRE</t>
  </si>
  <si>
    <t>#06-01/02/03/04</t>
  </si>
  <si>
    <t>MS JESSIE LOW/TEL: 66929329</t>
  </si>
  <si>
    <t>M13555</t>
  </si>
  <si>
    <t>MINATO SINGAPORE PTE LTD</t>
  </si>
  <si>
    <t>61, UBI AVENUE 1,#04-15</t>
  </si>
  <si>
    <t>UB POINT, SINGAPORE 408941</t>
  </si>
  <si>
    <t>+65 6737 1911</t>
  </si>
  <si>
    <t>+65 6234 0642</t>
  </si>
  <si>
    <t>MISS STEFFI TEO</t>
  </si>
  <si>
    <t>M13556</t>
  </si>
  <si>
    <t>MAO SHENG QUANJI CONSTRUCTION PTE LTD</t>
  </si>
  <si>
    <t>165 MACPHERSON RD</t>
  </si>
  <si>
    <t>SINGAPORE 348533</t>
  </si>
  <si>
    <t>MR JEVERSS CHOO HP: 97565153</t>
  </si>
  <si>
    <t>M13557</t>
  </si>
  <si>
    <t>MICROHANDLING ASIA PTE LTD</t>
  </si>
  <si>
    <t>BLK 19, KALLANG AVE</t>
  </si>
  <si>
    <t>#04-155, SINGAPORE 339410</t>
  </si>
  <si>
    <t>+65 6297 7858</t>
  </si>
  <si>
    <t>+65 6297 7220</t>
  </si>
  <si>
    <t>BK GAN</t>
  </si>
  <si>
    <t>M13558</t>
  </si>
  <si>
    <t>MEDS TECHNOLOGIES PTE LTD</t>
  </si>
  <si>
    <t>BLK 5012 (EAST WING)</t>
  </si>
  <si>
    <t>ANG MO KIO AVENUE 5   #03-12 TECHPLACE II</t>
  </si>
  <si>
    <t>MS CHEW YEN PING/TEL: 64538313/FAX: 64537738</t>
  </si>
  <si>
    <t>M13559</t>
  </si>
  <si>
    <t>GDA RESTAURANTS PTE LTD</t>
  </si>
  <si>
    <t>1100 LOWER DELTA ROAD</t>
  </si>
  <si>
    <t>#02-03 EPL BUILDING</t>
  </si>
  <si>
    <t>M13560</t>
  </si>
  <si>
    <t>MANDATE COMMUNICATIONS (S) PTE LTD</t>
  </si>
  <si>
    <t>2, KAKI BUKIT AVE 1</t>
  </si>
  <si>
    <t>#03-06</t>
  </si>
  <si>
    <t>MR COLIN NG/T: 66719463/HP:96394186/FAX: 63828166</t>
  </si>
  <si>
    <t>M13561</t>
  </si>
  <si>
    <t>MR MARCUS</t>
  </si>
  <si>
    <t>MR MARCUS/HP: 96213037</t>
  </si>
  <si>
    <t>M13562</t>
  </si>
  <si>
    <t>MANJYO TRADING</t>
  </si>
  <si>
    <t>#01-26/28 NORTHSTAR@AMK</t>
  </si>
  <si>
    <t>MR CLEMENT TANG/T:67434275/HP: 96467242/F:67438102</t>
  </si>
  <si>
    <t>M13563</t>
  </si>
  <si>
    <t>MEAD JOHNSON NUTRITION (ASIA PACIFIC) PTE LTD</t>
  </si>
  <si>
    <t>12 MARINA BOULEVARD #19-01</t>
  </si>
  <si>
    <t>MANINA BAY FINANCIAL CENTRE TOWER 3</t>
  </si>
  <si>
    <t>+65 6692 7800</t>
  </si>
  <si>
    <t>6692 7911</t>
  </si>
  <si>
    <t>M13564</t>
  </si>
  <si>
    <t>MMSL PTE LTD</t>
  </si>
  <si>
    <t>78 SHENTON WAY, #10-03</t>
  </si>
  <si>
    <t>MR MADHU.D.SHET/HP:90128245/T:62219918/F:62385770</t>
  </si>
  <si>
    <t>M13565</t>
  </si>
  <si>
    <t>MA'ONA</t>
  </si>
  <si>
    <t>BLK 723 YISHUN STREET 71</t>
  </si>
  <si>
    <t>#04-136</t>
  </si>
  <si>
    <t>CLEON TAY</t>
  </si>
  <si>
    <t>M13566</t>
  </si>
  <si>
    <t>#06-18 SINGAPORE 318996</t>
  </si>
  <si>
    <t>MARIA GOH 6353 5035</t>
  </si>
  <si>
    <t>M13567</t>
  </si>
  <si>
    <t>METAFUSION BEYOND DESIGN</t>
  </si>
  <si>
    <t>MR ALAN KOH/T:65790001/HP:96260742/F:65790029</t>
  </si>
  <si>
    <t>M13568</t>
  </si>
  <si>
    <t>2M PRECISION AUTOMATION PTE LTD</t>
  </si>
  <si>
    <t>BLK 5004 ANG MO KIO AVE 5</t>
  </si>
  <si>
    <t>TECHPLACE II #05-03/04</t>
  </si>
  <si>
    <t>+65 9842 6977</t>
  </si>
  <si>
    <t>JORDY TEO</t>
  </si>
  <si>
    <t>M13569</t>
  </si>
  <si>
    <t>MELCO INDUSTRIAL SUPPLIES CO., LTD.</t>
  </si>
  <si>
    <t>10/F., BILLION PLAZA 2, NO. 10 CHEUNG YUE STREET,</t>
  </si>
  <si>
    <t>CHEUNG SHA WAN,</t>
  </si>
  <si>
    <t>852- 23867881</t>
  </si>
  <si>
    <t>852- 23874057</t>
  </si>
  <si>
    <t>MR MATTHEW TSANG/TEL:852- 23867881</t>
  </si>
  <si>
    <t>M13570</t>
  </si>
  <si>
    <t>MAG45 PTE LTD</t>
  </si>
  <si>
    <t>10 BUROH STREET #08-06</t>
  </si>
  <si>
    <t>WEST CONNECT BUILDING</t>
  </si>
  <si>
    <t>6258 6883</t>
  </si>
  <si>
    <t>M13571</t>
  </si>
  <si>
    <t>MUNDIPHARMA MANUFACTURING PTE LTD</t>
  </si>
  <si>
    <t>1 TUAS SOUTH LINK 1</t>
  </si>
  <si>
    <t>SINGAPORE 636902</t>
  </si>
  <si>
    <t>MS TEO EE LING</t>
  </si>
  <si>
    <t>M13572</t>
  </si>
  <si>
    <t>MR.STEEL ENGINEERING PTE LTD</t>
  </si>
  <si>
    <t>9, YISHUN INDUSTRIAL STREET 1 #01-80</t>
  </si>
  <si>
    <t>NORTH SPRING BIZHUB SINGAPORE 768163</t>
  </si>
  <si>
    <t>+65 9029 7974</t>
  </si>
  <si>
    <t>LIN WF  +65 9029 7974</t>
  </si>
  <si>
    <t>M13753</t>
  </si>
  <si>
    <t>MATRIYA</t>
  </si>
  <si>
    <t>MR MATHERIL KV/HP: 97479454</t>
  </si>
  <si>
    <t>M13754</t>
  </si>
  <si>
    <t>MARINE PORT SERVICES PTE LTD</t>
  </si>
  <si>
    <t>37 JURONG PORT ROAD</t>
  </si>
  <si>
    <t>SINAGAPORE 619110</t>
  </si>
  <si>
    <t>MR JESMOND/TEL: 6265 0398/FAX: 62613071</t>
  </si>
  <si>
    <t>M13755</t>
  </si>
  <si>
    <t>MEIBAN MOLD MANUFACTURE PTE LTD</t>
  </si>
  <si>
    <t>11 UBI ROAD 1, LOBBY B #07-02,</t>
  </si>
  <si>
    <t>M13756</t>
  </si>
  <si>
    <t>MIT SEMICONDUCTOR PTE LTD</t>
  </si>
  <si>
    <t>#03-12 TECHPLACE II</t>
  </si>
  <si>
    <t>6481 0511</t>
  </si>
  <si>
    <t>SHEAN CAYE YING  6481 0511 EXT 463</t>
  </si>
  <si>
    <t>M13757</t>
  </si>
  <si>
    <t>MHL TECH SERVICES</t>
  </si>
  <si>
    <t>BLK 432 BUKIT PANJANG RING</t>
  </si>
  <si>
    <t>#08-615</t>
  </si>
  <si>
    <t>MR LOW MUI HONG/HP:91095612/FAX:67629038</t>
  </si>
  <si>
    <t>M13758</t>
  </si>
  <si>
    <t>MODERN (SINGAPORE) ACCESS &amp; EQUIPMENT PTE LTD</t>
  </si>
  <si>
    <t>2 PENJURU LANE</t>
  </si>
  <si>
    <t>SINGAPORE 609183</t>
  </si>
  <si>
    <t>VIVIAN   TEL: 6265 6558</t>
  </si>
  <si>
    <t>M13759</t>
  </si>
  <si>
    <t>MAXEON SOLAR TECHNOLOGIES, LTD</t>
  </si>
  <si>
    <t>51 NRAS NASAH ROAD,</t>
  </si>
  <si>
    <t>#07-01, LAZADA ONE,</t>
  </si>
  <si>
    <t>N13137</t>
  </si>
  <si>
    <t>90DB PTE LTD</t>
  </si>
  <si>
    <t>UNITY CENTRE, #07-05</t>
  </si>
  <si>
    <t>N13137-EF</t>
  </si>
  <si>
    <t>EF WORKS PTE LTD</t>
  </si>
  <si>
    <t>UNITY CENTRE #08-19</t>
  </si>
  <si>
    <t>MS ELYNN CHUA   TEL:63164160/FAX:63166504</t>
  </si>
  <si>
    <t>N14009</t>
  </si>
  <si>
    <t>RENESAS SEMICONDUCTOR SINGAPORE PTE.LTD</t>
  </si>
  <si>
    <t>38 ANG MO KIO INDUSTRIAL PARK 2</t>
  </si>
  <si>
    <t>SINGAPORE 569511</t>
  </si>
  <si>
    <t>MS ALICIA  TEL: 64801446/MABEL HP: 98471044</t>
  </si>
  <si>
    <t>N14009-I</t>
  </si>
  <si>
    <t>P.T. NEC HUNPUSS SEMICONDUCTORS INDONESIA</t>
  </si>
  <si>
    <t>EJIP INDUSTRIAL PARK PLOT 5E</t>
  </si>
  <si>
    <t>LEMAN ABANG BEKASI</t>
  </si>
  <si>
    <t>8790772/992</t>
  </si>
  <si>
    <t>N14009-SS</t>
  </si>
  <si>
    <t>NEC LOGISTIC SINGAPORE PTE LTD</t>
  </si>
  <si>
    <t>1 MARITIME SQUARE #02-04</t>
  </si>
  <si>
    <t>HARBOUR FRONT CENTRE</t>
  </si>
  <si>
    <t>N14020</t>
  </si>
  <si>
    <t>NICHICON (SINGAPORE) PTE LTD</t>
  </si>
  <si>
    <t>60 PAYA LEBAR ROAD</t>
  </si>
  <si>
    <t>#11-17/18 PAYA LEBAR SQUARE</t>
  </si>
  <si>
    <t>MS ADELENE  90378553</t>
  </si>
  <si>
    <t>N14038</t>
  </si>
  <si>
    <t>NGEE ANN POLYTECHNIC</t>
  </si>
  <si>
    <t>BLK 73, SECOND FLOOR</t>
  </si>
  <si>
    <t xml:space="preserve"> 535 CLEMENTI ROAD</t>
  </si>
  <si>
    <t>MR VINCENT KOK/TEL: 64607562/FAX: 64696021</t>
  </si>
  <si>
    <t>N14039</t>
  </si>
  <si>
    <t>NEMIC LAMBDA (S) PTE LTD</t>
  </si>
  <si>
    <t>BLK 1008 TOA PAYOH NORTH #07-06</t>
  </si>
  <si>
    <t>N14041</t>
  </si>
  <si>
    <t>NATIONAL SEMICONDUCTOR MANUFACTURER SINGAPORE PTE</t>
  </si>
  <si>
    <t>11 LORONG 3</t>
  </si>
  <si>
    <t>TOA PAYOH</t>
  </si>
  <si>
    <t>ATTN: FINANCE DEPARTMENT</t>
  </si>
  <si>
    <t>N14053</t>
  </si>
  <si>
    <t>NEC SENICONDUCTORS (MALAYSIA) SDN BHD-TLK PANGLIMA</t>
  </si>
  <si>
    <t>P.O.BOX 121,42507TELOK PANGLIMA GARANG,</t>
  </si>
  <si>
    <t>KUALA LANGAT,  SELANGOR DARUL EHSAN,</t>
  </si>
  <si>
    <t>603-33268000</t>
  </si>
  <si>
    <t>603-31227048</t>
  </si>
  <si>
    <t>MDM CATHY EXT.6311</t>
  </si>
  <si>
    <t>N14071</t>
  </si>
  <si>
    <t>SPRING SINGAPORE</t>
  </si>
  <si>
    <t>1 SCIENCE PARK DRIVE</t>
  </si>
  <si>
    <t>SINGAPORE 118221</t>
  </si>
  <si>
    <t>6279 1900</t>
  </si>
  <si>
    <t>6279 1992</t>
  </si>
  <si>
    <t>N14076</t>
  </si>
  <si>
    <t>FLEXTRONICS MANUFACTURING (SINGAPORE) PTE LTD</t>
  </si>
  <si>
    <t>1 KALLANG PLACE</t>
  </si>
  <si>
    <t>6842 3739</t>
  </si>
  <si>
    <t>N14076-BATAM</t>
  </si>
  <si>
    <t>SOLECTRON TECHNOLOGY SINGAPORE PTE LTD</t>
  </si>
  <si>
    <t>12 KALLANG WAY</t>
  </si>
  <si>
    <t>SINGAPORE 349216</t>
  </si>
  <si>
    <t>770-612660</t>
  </si>
  <si>
    <t>011-770-612541</t>
  </si>
  <si>
    <t>ATTN: ACCOUNT PAYABLE</t>
  </si>
  <si>
    <t>N14076-BELGIUM</t>
  </si>
  <si>
    <t>SOLECTRON BELGIUM NV</t>
  </si>
  <si>
    <t>STEENWEG OP GIERLE 357</t>
  </si>
  <si>
    <t>2300 TURNHOUT</t>
  </si>
  <si>
    <t>0032 14654660</t>
  </si>
  <si>
    <t>0032 14654689</t>
  </si>
  <si>
    <t>PETRA BLES</t>
  </si>
  <si>
    <t>N14076-HUB</t>
  </si>
  <si>
    <t>N14076-INDONESIA</t>
  </si>
  <si>
    <t>FLEXTRONICS MANUFACTURING (S) PTE LTD-sitecode:016</t>
  </si>
  <si>
    <t>RMZ MILLENNIA BUSINESS PARK(GSSC),</t>
  </si>
  <si>
    <t>7TH FLOOR,CAMPUS II NO.143,DR.MGR RD,</t>
  </si>
  <si>
    <t>FLEXTRONICS MANUFACTURING (S) PTE LTD-SITECODE:016</t>
  </si>
  <si>
    <t>N14076-M</t>
  </si>
  <si>
    <t>NATSTEEL ELECTRONICS S.A. DE C.V.</t>
  </si>
  <si>
    <t>CIRCUITO DE LA PRODUCTIVIDAD NORTE #138</t>
  </si>
  <si>
    <t>PARQUE INDUSTRIAL GUADALAJARA</t>
  </si>
  <si>
    <t>523-6688600</t>
  </si>
  <si>
    <t>N14076-SENAI</t>
  </si>
  <si>
    <t>607 597 2888</t>
  </si>
  <si>
    <t>607 597 2889</t>
  </si>
  <si>
    <t>FLEXTRONICS GSSC ACCOUNT PAYABLE</t>
  </si>
  <si>
    <t>N14076-SUZHOU</t>
  </si>
  <si>
    <t>FLEXTRONICS ELECTRONICS TECHNOLOGY(SUZHOU)CO., LTD</t>
  </si>
  <si>
    <t>9, SUQIAN ROAD INDUSTRIAL PARK</t>
  </si>
  <si>
    <t>SUZHOU,PRC 215021 CHINA</t>
  </si>
  <si>
    <t>86-512-67612300</t>
  </si>
  <si>
    <t>86-512-67611144</t>
  </si>
  <si>
    <t>RAIN DING</t>
  </si>
  <si>
    <t>N14084</t>
  </si>
  <si>
    <t>NUMATA (S) PTE LTD</t>
  </si>
  <si>
    <t>207 BALESTIER ROAD #03-07</t>
  </si>
  <si>
    <t>BALESTIER TOWER</t>
  </si>
  <si>
    <t>N14089</t>
  </si>
  <si>
    <t>NEW TOYO NON-CARBON PAPER MFR PTE LTD</t>
  </si>
  <si>
    <t>32 SENOKO ROAD</t>
  </si>
  <si>
    <t>N14090</t>
  </si>
  <si>
    <t>IDSM ELECTRONICS SDN BHD</t>
  </si>
  <si>
    <t>NO 21 &amp; 23, JALAN CANGGIH 10</t>
  </si>
  <si>
    <t>07-8617922/3/4</t>
  </si>
  <si>
    <t>07-8617900</t>
  </si>
  <si>
    <t>N14093</t>
  </si>
  <si>
    <t>NATURAL SEASONING FOOD PTE LTD</t>
  </si>
  <si>
    <t>3 SENOKO CRESCENT</t>
  </si>
  <si>
    <t>SINGAPORE 758260</t>
  </si>
  <si>
    <t>N14094</t>
  </si>
  <si>
    <t>N.E. CHEMCAT SINGAPORE PTE LTD</t>
  </si>
  <si>
    <t>67 TECH PARK CRESCENT</t>
  </si>
  <si>
    <t>SINGAPORE 638074</t>
  </si>
  <si>
    <t>6863 0166</t>
  </si>
  <si>
    <t>6863 1816</t>
  </si>
  <si>
    <t>N14095</t>
  </si>
  <si>
    <t>NIPPECRAFT LIMITED</t>
  </si>
  <si>
    <t>NO. 9 &amp; 11 FAN YOONG ROAD</t>
  </si>
  <si>
    <t>SINGAPORE 629787</t>
  </si>
  <si>
    <t>2641679/2661231</t>
  </si>
  <si>
    <t>N14096</t>
  </si>
  <si>
    <t>NIDEC SINGAPORE PTE LTD</t>
  </si>
  <si>
    <t>80 BENDEMEER ROAD, #03-03</t>
  </si>
  <si>
    <t>N14096-T</t>
  </si>
  <si>
    <t>NIDEC HI-TECH MOTOR THAILAND CO., LTD</t>
  </si>
  <si>
    <t>152/11-13 MOO 3, THUNYABURI-LUMLOOKKA RD</t>
  </si>
  <si>
    <t>T. RANGSIT, A.THUNYABURI</t>
  </si>
  <si>
    <t>662-577-4781</t>
  </si>
  <si>
    <t>662-904-3689</t>
  </si>
  <si>
    <t>N14097</t>
  </si>
  <si>
    <t>NMB PRECISION TOOL &amp; DIE PTE LTD</t>
  </si>
  <si>
    <t>6 GUL AVENUE</t>
  </si>
  <si>
    <t>SINGAPORE 629650</t>
  </si>
  <si>
    <t>N14098</t>
  </si>
  <si>
    <t>NYPRO SINGAPORE PTE LTD</t>
  </si>
  <si>
    <t>29 JOO KOON CIRCLE</t>
  </si>
  <si>
    <t>SINGAPORE 629058</t>
  </si>
  <si>
    <t>N14099</t>
  </si>
  <si>
    <t>NEW MATERIAL INTERNATIONAL PTE LTD</t>
  </si>
  <si>
    <t>#31-02 IBM TOWERS</t>
  </si>
  <si>
    <t>N14100</t>
  </si>
  <si>
    <t>NITTO DENKO (SINGAPORE) PTE LTD</t>
  </si>
  <si>
    <t>438 ALEXANDRA ROAD #19-01/04,</t>
  </si>
  <si>
    <t>ALEXANDRA POINT,</t>
  </si>
  <si>
    <t>6223 8277</t>
  </si>
  <si>
    <t>6223 8239</t>
  </si>
  <si>
    <t>N14101</t>
  </si>
  <si>
    <t>NELCO PRODUCTS PTE LTD</t>
  </si>
  <si>
    <t>4 GUL CRESCENT JURONG</t>
  </si>
  <si>
    <t>SINGAPORE 629520</t>
  </si>
  <si>
    <t>6863 3594</t>
  </si>
  <si>
    <t>N14102</t>
  </si>
  <si>
    <t>NTUC INCOME INSURANCE CO-OPERATIVE LTD.</t>
  </si>
  <si>
    <t>75 BRAS BASAH ROAD</t>
  </si>
  <si>
    <t>NTUC INCOME CENTRE</t>
  </si>
  <si>
    <t>N14103</t>
  </si>
  <si>
    <t>NATIONAL HEART CENTRE SINGAPORE</t>
  </si>
  <si>
    <t>5 HOSPITAL DRIVE</t>
  </si>
  <si>
    <t>SINGAPORE 169609</t>
  </si>
  <si>
    <t>6704 8000</t>
  </si>
  <si>
    <t>6844 9030</t>
  </si>
  <si>
    <t>N14104</t>
  </si>
  <si>
    <t>NATIONAL CANCER CENTRE SINGAPORE PTE LTD</t>
  </si>
  <si>
    <t>11 HOSPITAL CRESCENT, LEVEL 5 RESEARCH ADMIN</t>
  </si>
  <si>
    <t>SINGAPORE 169610</t>
  </si>
  <si>
    <t>MS ALICIA PANG LI SI/TEL: 6436 8386</t>
  </si>
  <si>
    <t>N14105</t>
  </si>
  <si>
    <t>CAMBERT (F.E.) PTE LTD</t>
  </si>
  <si>
    <t>BLK 192 PANDAN LOOP #06-18</t>
  </si>
  <si>
    <t>PANTECH INDUTRIAL COMPLEX</t>
  </si>
  <si>
    <t>N14106</t>
  </si>
  <si>
    <t>NIN JIOM (SINGAPORE) PTE LTD</t>
  </si>
  <si>
    <t>102E PASIR PANJANG ROAD</t>
  </si>
  <si>
    <t>#06-07 CITiLINK WAREHOUSE COMPLEX</t>
  </si>
  <si>
    <t>N14107</t>
  </si>
  <si>
    <t>NEJILOCK TECHNOLOGY PTE LTD</t>
  </si>
  <si>
    <t>BLK 9010 TAMPINES ST 93</t>
  </si>
  <si>
    <t>#03-91 SINGAPORE 528844</t>
  </si>
  <si>
    <t>N14108</t>
  </si>
  <si>
    <t>NESTLE SINGAPORE (PTE) LTD</t>
  </si>
  <si>
    <t>ROBINSON ROAD POST OFFICE</t>
  </si>
  <si>
    <t>P.O.BOX 848</t>
  </si>
  <si>
    <t>ATTN: ACCOUNTS PAYABLE DEPT</t>
  </si>
  <si>
    <t>N14109</t>
  </si>
  <si>
    <t>NEMIC-LAMBDA (M) SDN BHD</t>
  </si>
  <si>
    <t>PLO 33 KAWASAN PERINDUSTRIAN SENAI</t>
  </si>
  <si>
    <t>81400 SENAI JOHOR</t>
  </si>
  <si>
    <t>07-5993901</t>
  </si>
  <si>
    <t>07-5993908</t>
  </si>
  <si>
    <t>N14110</t>
  </si>
  <si>
    <t>NORTHLAB  PTE LTD</t>
  </si>
  <si>
    <t>38, SENOKO ROAD</t>
  </si>
  <si>
    <t>SINGAPORE 758110</t>
  </si>
  <si>
    <t>MR NANDA  TEL: 63670800 EXT: 121 HP: 91442424</t>
  </si>
  <si>
    <t>N14111</t>
  </si>
  <si>
    <t>NATIONAL PARKS BOARD</t>
  </si>
  <si>
    <t>SINGAPORE BATANIC GARDENS</t>
  </si>
  <si>
    <t>1 CLUNY ROAD</t>
  </si>
  <si>
    <t>MS BAZILAH/TEL: 64719925</t>
  </si>
  <si>
    <t>N14112</t>
  </si>
  <si>
    <t>NEZON MARKETING PTE LTD</t>
  </si>
  <si>
    <t>1 ANG MO KIO IND.PARK 2A</t>
  </si>
  <si>
    <t>#04-03 ANG MO KIO TECH 1</t>
  </si>
  <si>
    <t>NIPPON PLASTIC PTE LTD</t>
  </si>
  <si>
    <t>28-A HILLVIEW TERRACE</t>
  </si>
  <si>
    <t>SINGAPORE 669243</t>
  </si>
  <si>
    <t>MS.JASMINE  67602286</t>
  </si>
  <si>
    <t>N14114</t>
  </si>
  <si>
    <t>NATIONAL KIDNEY FOUNDATION</t>
  </si>
  <si>
    <t>81 KIM KEAT ROAD</t>
  </si>
  <si>
    <t>SINGAPORE 328836</t>
  </si>
  <si>
    <t>MS GINNI CHAN/TEL: 65062256</t>
  </si>
  <si>
    <t>N14115</t>
  </si>
  <si>
    <t>NATIONAL TRANSPORT WORKER'S UNION</t>
  </si>
  <si>
    <t>16B/18B LORONG 37, GEYLANG</t>
  </si>
  <si>
    <t>SINGAPORE 387912</t>
  </si>
  <si>
    <t>6213 8000</t>
  </si>
  <si>
    <t>MR DORIS WONG/TEL:67430822</t>
  </si>
  <si>
    <t>N14116</t>
  </si>
  <si>
    <t>NATIONAL HERITAGE BOARD</t>
  </si>
  <si>
    <t>ASIAN CIVILISATIONS MUSEUM</t>
  </si>
  <si>
    <t>1 EMPRESS PLACE</t>
  </si>
  <si>
    <t>N14117</t>
  </si>
  <si>
    <t>NATIONAL HEALTHCARE GROUP POLYCLINICS</t>
  </si>
  <si>
    <t>11 JALAN TAN TOCK SENG</t>
  </si>
  <si>
    <t>LEVEL 6</t>
  </si>
  <si>
    <t>N14118</t>
  </si>
  <si>
    <t>NSG MICRO OPTICS SINGAPORE PTE LTD</t>
  </si>
  <si>
    <t>#03-14 WOODLANDS SPECTRUM</t>
  </si>
  <si>
    <t>N14119</t>
  </si>
  <si>
    <t>NVEC VIDEO ENGINEERING PTE LTD</t>
  </si>
  <si>
    <t>BLOCK 1003 TOA PAYOH INDUSTRIAL PARK</t>
  </si>
  <si>
    <t>OFF LORONG 8</t>
  </si>
  <si>
    <t>2560088/66</t>
  </si>
  <si>
    <t>2530077/2537700</t>
  </si>
  <si>
    <t>N14120</t>
  </si>
  <si>
    <t>NAM TOW BIRD'S NEST</t>
  </si>
  <si>
    <t>BLK 10 HAIG RD #01-351</t>
  </si>
  <si>
    <t>SINGAPORE 430010</t>
  </si>
  <si>
    <t>N14121</t>
  </si>
  <si>
    <t>NIDEC CORPORATION</t>
  </si>
  <si>
    <t>20-51 AKAHO, KOMAGANE-CITY,</t>
  </si>
  <si>
    <t>NAGANO 399-4117, JAPAN.</t>
  </si>
  <si>
    <t>N14121-JP-VN</t>
  </si>
  <si>
    <t>HIROHARU KAWAMATA  &lt;KAWAMATA.HIROHARU@NIDEC.COM&gt;</t>
  </si>
  <si>
    <t>N14121-NET</t>
  </si>
  <si>
    <t>NIDEC ELECTRONICS (THAILAND) CO. LTD</t>
  </si>
  <si>
    <t>AYUTTHAYA FACTORY</t>
  </si>
  <si>
    <t>118, MOO 5, PHAHOLYOTIN ROAD, T. LAMSAI</t>
  </si>
  <si>
    <t>035-271 453-5</t>
  </si>
  <si>
    <t>035-271 451/452</t>
  </si>
  <si>
    <t>N14121-P</t>
  </si>
  <si>
    <t>NIDEC PHILIPPINES CORPORATION</t>
  </si>
  <si>
    <t>136 NORTH SCIENCE AVENUE EXTENSION</t>
  </si>
  <si>
    <t>SPECIAL ECONOMIC ZONE, LAGUNA TECHNOPARK BINAN,</t>
  </si>
  <si>
    <t>049-5411111</t>
  </si>
  <si>
    <t>049-5411124</t>
  </si>
  <si>
    <t>N14121-P-VN</t>
  </si>
  <si>
    <t>6349-5411111</t>
  </si>
  <si>
    <t>6349-5411124</t>
  </si>
  <si>
    <t>N14121-RA</t>
  </si>
  <si>
    <t>NIDEC ELECTRONICS (THAILAND) CO., LTD</t>
  </si>
  <si>
    <t>199/12 MOO 3, THUNYABURI-LUMLOOKKA ROAD</t>
  </si>
  <si>
    <t>RANGSIT SUB-DISTRICT,THUNYABURI DISTRICT</t>
  </si>
  <si>
    <t>02-577-5077 EXT2169</t>
  </si>
  <si>
    <t>02-577-4896-8</t>
  </si>
  <si>
    <t>NIRTRA_PC1/NIDEC &lt;NIRTRA_PC1@notes.nidec.co.jp&gt;</t>
  </si>
  <si>
    <t>N14121-RF</t>
  </si>
  <si>
    <t>NIDEC ELECTRONICS (THAILAND) CO., LTD. (R/F)</t>
  </si>
  <si>
    <t>44, MOO 9, ROJANA INDUSTRIAL PARK T. THANU,</t>
  </si>
  <si>
    <t>A. U-THAI, AYUTTHAYA 13210 THAILAND.</t>
  </si>
  <si>
    <t>(035) 330-741-3</t>
  </si>
  <si>
    <t>(035) 330-739</t>
  </si>
  <si>
    <t>BYR: UMAPORN &lt;NETRF_PC2@notes.nidec.co.jp&gt;</t>
  </si>
  <si>
    <t>N14121-TH</t>
  </si>
  <si>
    <t>NIDEC ELECTRONICS (THAILAND) CO., LTD (R/F)</t>
  </si>
  <si>
    <t>A. U-THAI, AYUTTHAYA 13210</t>
  </si>
  <si>
    <t>035 330 7413</t>
  </si>
  <si>
    <t>035 330 739</t>
  </si>
  <si>
    <t>N14121-TH-TKH</t>
  </si>
  <si>
    <t>199/12 MOO 3, THUNYABURI-LUMLOOKKA ROAD,</t>
  </si>
  <si>
    <t>T. RANGSIT, A. THUNYABURI,</t>
  </si>
  <si>
    <t>66 2577 5077</t>
  </si>
  <si>
    <t>66 2577 4896</t>
  </si>
  <si>
    <t>MR WANICH PHONYUIM</t>
  </si>
  <si>
    <t>N14121-TL</t>
  </si>
  <si>
    <t>BANGKADI INDUSTRIAL PARK,</t>
  </si>
  <si>
    <t>191, MOO 5, TIWANON ROAD, T. BANGKADI,</t>
  </si>
  <si>
    <t>(02) 501 2641,2587, 2448</t>
  </si>
  <si>
    <t>(02) 963 7300</t>
  </si>
  <si>
    <t>SAKOLWAN SREPAIROJ</t>
  </si>
  <si>
    <t>N14121-WD</t>
  </si>
  <si>
    <t>NIDEC ELECTRONICS (THAILAND) CO., LTD.</t>
  </si>
  <si>
    <t>44, MOO 9, ROJANA ROAD, INDUSTRIAL PARK T. THA-NU,</t>
  </si>
  <si>
    <t>N14121-ZJ</t>
  </si>
  <si>
    <t>NIDEC (ZHEJIANG) CORPORATION</t>
  </si>
  <si>
    <t>THE CROSS ROAD OF HUANBEI SECOND ROAD N. AND</t>
  </si>
  <si>
    <t>PINGHU DADAO HIGHWAY E., PINGHU ECONOMIC DEV. ZONE</t>
  </si>
  <si>
    <t>001-86-573-5090777</t>
  </si>
  <si>
    <t>001-85-573-5093154</t>
  </si>
  <si>
    <t>MS SHEN DAN YA  -PURCHASING DEPT.</t>
  </si>
  <si>
    <t>N14122</t>
  </si>
  <si>
    <t>NEUTON CORPORATION PTE LTD</t>
  </si>
  <si>
    <t>41 SCIENCE PARK #04-07/7A</t>
  </si>
  <si>
    <t>THE GEMINI SCIENCE PARK II</t>
  </si>
  <si>
    <t>N14123</t>
  </si>
  <si>
    <t>NTUC FAIR PRICE CO-OPERATIVE LTD</t>
  </si>
  <si>
    <t>680 UPPER THOMSON ROAD</t>
  </si>
  <si>
    <t>SINGAPORE 787103</t>
  </si>
  <si>
    <t>N14124</t>
  </si>
  <si>
    <t>NOVELTY DEPT. STORE PTE LTD</t>
  </si>
  <si>
    <t>111 NORTH BRIDGE ROAD, SUITE 04-43</t>
  </si>
  <si>
    <t>N14125</t>
  </si>
  <si>
    <t>DREAM SOLUTIONS PTE LTD</t>
  </si>
  <si>
    <t>540 SIMS AVENUE #02-05</t>
  </si>
  <si>
    <t>SIMS AVENUE CENTRE</t>
  </si>
  <si>
    <t>N14126</t>
  </si>
  <si>
    <t>NATIONAL UNIVERSITY HOSPITAL</t>
  </si>
  <si>
    <t>5 LOWER KENT RIDGE ROAD</t>
  </si>
  <si>
    <t>SINGAPORE 119074</t>
  </si>
  <si>
    <t>N14127</t>
  </si>
  <si>
    <t>NTUC FAIR PRICE CO-OPERATION LTD</t>
  </si>
  <si>
    <t>MR LING  TEL:64247662</t>
  </si>
  <si>
    <t>N14128</t>
  </si>
  <si>
    <t>NAM WAH BATTERY CO PTE LTD</t>
  </si>
  <si>
    <t>53 UBI AVE 1 #03-40</t>
  </si>
  <si>
    <t>PAYA UBI IND.PARK</t>
  </si>
  <si>
    <t>FAX : 62931810</t>
  </si>
  <si>
    <t>N14129</t>
  </si>
  <si>
    <t>NEXWAVE TECHNOLOGIES PTE LTD</t>
  </si>
  <si>
    <t>5 CLEMENTI LOOP,#02-05</t>
  </si>
  <si>
    <t>ST LOGISTICS CENTRE</t>
  </si>
  <si>
    <t>68494042/40</t>
  </si>
  <si>
    <t>N14130</t>
  </si>
  <si>
    <t>NDK CRYSTAL ASIA PTE LTD</t>
  </si>
  <si>
    <t>152 BEACH ROAD ##10-08</t>
  </si>
  <si>
    <t>MS PEGGY/TEL:62901811/FAX:62931150</t>
  </si>
  <si>
    <t>N14131</t>
  </si>
  <si>
    <t>NANYANG BROTHERS TOBACCO CO., LTD.</t>
  </si>
  <si>
    <t>NO.9 TSING YEUNG CIRCUIT ,</t>
  </si>
  <si>
    <t>TUEN MUN,</t>
  </si>
  <si>
    <t>852 27613321</t>
  </si>
  <si>
    <t>852 27607241</t>
  </si>
  <si>
    <t>MS FLORENCE CHAN  T:852-27613321  F:852 27607241</t>
  </si>
  <si>
    <t>N14132</t>
  </si>
  <si>
    <t>NTUC FOODFARE CO-OPERATIVE LTD</t>
  </si>
  <si>
    <t>10 SENOKO SOUTH ROAD</t>
  </si>
  <si>
    <t>SINGAPORE 758097</t>
  </si>
  <si>
    <t>67570330 X.156</t>
  </si>
  <si>
    <t>MS PAMELA ANG</t>
  </si>
  <si>
    <t>N14133</t>
  </si>
  <si>
    <t>NEXUS SEALAND TRADING PTE LTD</t>
  </si>
  <si>
    <t>38 TUAS VIEW SQUARE</t>
  </si>
  <si>
    <t>SINGAPORE 637770</t>
  </si>
  <si>
    <t>MS JESSICA           FAX: 68982712</t>
  </si>
  <si>
    <t>N14134</t>
  </si>
  <si>
    <t>NJR (S) PTE LTD</t>
  </si>
  <si>
    <t>1 TANNERY ROAD #05-01/02 ONE TANNERY</t>
  </si>
  <si>
    <t>SINGAPORE 347719</t>
  </si>
  <si>
    <t>MS DOREEN BEK/TEL: 67444143/FAX: 67449439</t>
  </si>
  <si>
    <t>N14135</t>
  </si>
  <si>
    <t>NEOMAX (S) PTE LTD</t>
  </si>
  <si>
    <t>#22-03 UNITED SQUARE</t>
  </si>
  <si>
    <t>MR ALEX LOW/CERIA NG TEL : 63509103  FAX: 62553571</t>
  </si>
  <si>
    <t>N141353</t>
  </si>
  <si>
    <t>101 THOMSON RD #22-03 UNITED SQUARE</t>
  </si>
  <si>
    <t>SINGAPORE 307591</t>
  </si>
  <si>
    <t>MR ALEX LOW/CERIA NG         FAX: 62553571</t>
  </si>
  <si>
    <t>N14136</t>
  </si>
  <si>
    <t>NUTRA ASIA ENTERPRISE</t>
  </si>
  <si>
    <t>NO. 71 TOH GUAN EAST TCH TECH CENTRE #02-06</t>
  </si>
  <si>
    <t>SINGAPORE 608598</t>
  </si>
  <si>
    <t>6365 0998</t>
  </si>
  <si>
    <t>6365 2297</t>
  </si>
  <si>
    <t>ATTN: MS IVY- FAX: 6365 2297</t>
  </si>
  <si>
    <t>N14137</t>
  </si>
  <si>
    <t>NEW-COM ELETRONICS PTE LTD</t>
  </si>
  <si>
    <t>BAN TECK HAN BUILDING</t>
  </si>
  <si>
    <t>21 SERANGOON NORTH AVE 5 #07-01</t>
  </si>
  <si>
    <t>MS VONNE      TEL:64813368/FAX:64813369</t>
  </si>
  <si>
    <t>N14138</t>
  </si>
  <si>
    <t>NATURE LANDSCAPES PTE LTD</t>
  </si>
  <si>
    <t>15 JOAN ROAD PLOT 2</t>
  </si>
  <si>
    <t>PSA NURSERY</t>
  </si>
  <si>
    <t>MS ROVENA CHOW        TEL:62526802/FAX:62526681</t>
  </si>
  <si>
    <t>N14139</t>
  </si>
  <si>
    <t>NEU:TRENDS &amp; TREATS PTE LTD</t>
  </si>
  <si>
    <t>76 PLAYFAIR ROAD</t>
  </si>
  <si>
    <t>#04-05 LHK2 BUILDING</t>
  </si>
  <si>
    <t>MS JENNY TONG/HP:96255219/T:63278224/F:63278236</t>
  </si>
  <si>
    <t>N14140</t>
  </si>
  <si>
    <t>NOK PRECISION COMPONENT SINGAPORE PTE LTD</t>
  </si>
  <si>
    <t>18 TRACTOR ROAD</t>
  </si>
  <si>
    <t>SINGAPORE 627976</t>
  </si>
  <si>
    <t>N14141</t>
  </si>
  <si>
    <t>NEW FLASH PRINT &amp; SERVICES</t>
  </si>
  <si>
    <t>3024 UBI ROAD #04-73</t>
  </si>
  <si>
    <t>SINGAPORE 408652</t>
  </si>
  <si>
    <t>MS JENNIFER NG</t>
  </si>
  <si>
    <t>N14142</t>
  </si>
  <si>
    <t>32 JURONG PORT ROAD</t>
  </si>
  <si>
    <t>SINGAPORE 619104</t>
  </si>
  <si>
    <t>MR FIROOZ    TEL:62672620/FAX:62672628</t>
  </si>
  <si>
    <t>N14143</t>
  </si>
  <si>
    <t>NATIONAL COMMUNITY LEADERSHIP INSTITUTE</t>
  </si>
  <si>
    <t>70 SOUTH BUONA VISTA ROAD</t>
  </si>
  <si>
    <t>SINGAPORE 118176</t>
  </si>
  <si>
    <t>6471 3391</t>
  </si>
  <si>
    <t>MR THAM /TEL: 66725200   FAX: 6471 3391</t>
  </si>
  <si>
    <t>N14144</t>
  </si>
  <si>
    <t>NEX GLOBAL ENGINEERING PTE LTD</t>
  </si>
  <si>
    <t>26 GUL WAY</t>
  </si>
  <si>
    <t>SINGAPORE 629199</t>
  </si>
  <si>
    <t>MR KENNY CHAN  FAX: 68613910  HP:91448387 EXT: 220</t>
  </si>
  <si>
    <t>N14144-TOH GUAN</t>
  </si>
  <si>
    <t>NIPPON EXPRESS (SINGAPORE) PTE LTD</t>
  </si>
  <si>
    <t>5C TOH GUAN ROAD EAST</t>
  </si>
  <si>
    <t>MS JUNIE CHOY  HP: 96613451/67153151</t>
  </si>
  <si>
    <t>N14145</t>
  </si>
  <si>
    <t>NETBIZZ OFFICE SUPPLIES PTE LTD</t>
  </si>
  <si>
    <t>2 TOH TUCK LINK , #01-01,</t>
  </si>
  <si>
    <t>SINGAPORE 596225</t>
  </si>
  <si>
    <t>MR EDMUND  /HP:91456312/FAX:65570102</t>
  </si>
  <si>
    <t>N14146</t>
  </si>
  <si>
    <t>NIHAL TRADING (S) PTE LTD</t>
  </si>
  <si>
    <t>80 GENTING LANE #01-02A</t>
  </si>
  <si>
    <t>GENTING BLOCK RUBY IND COMPLEX</t>
  </si>
  <si>
    <t>MS SANGITA HARISHCHAND    TEL:67443484</t>
  </si>
  <si>
    <t>N14147</t>
  </si>
  <si>
    <t>NIPPON SP TECH</t>
  </si>
  <si>
    <t>10 THE ALPHA</t>
  </si>
  <si>
    <t>#02-11 SCIENCE PARK II</t>
  </si>
  <si>
    <t>MR ALEX NYEO   TEL:67780866/FAX:67797268</t>
  </si>
  <si>
    <t>N14148</t>
  </si>
  <si>
    <t>NOVETTE PTE LTD</t>
  </si>
  <si>
    <t>2 BUKIT BATOK STREET 24</t>
  </si>
  <si>
    <t>#09-17  SKYTECH</t>
  </si>
  <si>
    <t>6562 4403</t>
  </si>
  <si>
    <t>6560 2062</t>
  </si>
  <si>
    <t>N14149</t>
  </si>
  <si>
    <t>NYPRO CHIHUAHUA</t>
  </si>
  <si>
    <t>AVENIDA HEMINGWAY 11517</t>
  </si>
  <si>
    <t>COMPLEJO INDUSTRIAL,</t>
  </si>
  <si>
    <t>011 52 614 442 8920</t>
  </si>
  <si>
    <t>011 52 614 481 0212</t>
  </si>
  <si>
    <t>N14150</t>
  </si>
  <si>
    <t>NEW-COM ELECTRONICS PTE LTD</t>
  </si>
  <si>
    <t>21 SERANGOON NORTH AVE 5</t>
  </si>
  <si>
    <t>#07-01 BAN TECK HAN BUILDING</t>
  </si>
  <si>
    <t>MR FELICIA LIAW    TEL:62895575/FAX:62897577</t>
  </si>
  <si>
    <t>N14151</t>
  </si>
  <si>
    <t>NEOSYS DOCUMAIL (S) PTE LTD</t>
  </si>
  <si>
    <t>66 KALLANG PUDDING ROAD</t>
  </si>
  <si>
    <t>#06-03 HOR KEW BUSINESS CENTRE</t>
  </si>
  <si>
    <t>6345 9822</t>
  </si>
  <si>
    <t>6345 9022</t>
  </si>
  <si>
    <t>N14152</t>
  </si>
  <si>
    <t>SUPPLY TECHNOLOGIES PTE LTD</t>
  </si>
  <si>
    <t>1 KAKI BUKIT VIEW</t>
  </si>
  <si>
    <t>#05-18 TECHVIEW</t>
  </si>
  <si>
    <t>MISS KATHY     TEL:67440518/FAX:67440521</t>
  </si>
  <si>
    <t>N14152-IBM</t>
  </si>
  <si>
    <t>21 UBI ROAD 1, #04-01</t>
  </si>
  <si>
    <t>SINGAPORE 408724</t>
  </si>
  <si>
    <t>SUPPLY TECHNOLOGIES LTD</t>
  </si>
  <si>
    <t>UNIT 803A, 8/F, MIRROR TOWER</t>
  </si>
  <si>
    <t>61 MODY ROAD, TSIMSHATSUI, KOWLOON,</t>
  </si>
  <si>
    <t>867-552-6498313 EXT: 221</t>
  </si>
  <si>
    <t>POPPY HE</t>
  </si>
  <si>
    <t>N14152-IBM-MEXICO</t>
  </si>
  <si>
    <t>NABS SUPPLY TECHNOLOGIES</t>
  </si>
  <si>
    <t>PERIFERICO MANUEL GOMEZ MORIN SUR 4250 LOCAL A1</t>
  </si>
  <si>
    <t>COLONIA PERIODISTAS CP 45078,</t>
  </si>
  <si>
    <t>(52) 33-3110-0303 X 6409</t>
  </si>
  <si>
    <t>CLAUDIA CASTANEDA</t>
  </si>
  <si>
    <t>N14153</t>
  </si>
  <si>
    <t>NNR GLOBAL LOGISTICS (S) PTE LTD</t>
  </si>
  <si>
    <t>#02-01 OSSIA BUILDING</t>
  </si>
  <si>
    <t>68270809/13</t>
  </si>
  <si>
    <t>MR SAINI MASWAN/  TEL:68270809/13/FAX:65452648</t>
  </si>
  <si>
    <t>N14154</t>
  </si>
  <si>
    <t>NISSEI DENKI PRIVATE LIMITED</t>
  </si>
  <si>
    <t>541 BUKIT BATOK ST 23</t>
  </si>
  <si>
    <t>#01-00 TACAM INDUSTRIAL  BUILDING</t>
  </si>
  <si>
    <t>IVY KOH      TEL:65618880/FAX:65610220</t>
  </si>
  <si>
    <t>N14155</t>
  </si>
  <si>
    <t>NAIGAI NITTO SINGAPORE PTE LTD</t>
  </si>
  <si>
    <t>NO.2 TOH GUAN ROAD EAST</t>
  </si>
  <si>
    <t>SINGAPORE 608837</t>
  </si>
  <si>
    <t>N14156</t>
  </si>
  <si>
    <t>NIDEC SANKYO SINGAPORE PTE LTD</t>
  </si>
  <si>
    <t>#02-03 (2M)</t>
  </si>
  <si>
    <t>MS JENNY     TEL:62781926/FAX:62747593</t>
  </si>
  <si>
    <t>N14157</t>
  </si>
  <si>
    <t>NOVUM ORGANUM PUBLISHING HOUSE PTE LTD</t>
  </si>
  <si>
    <t>20 OLD TOH TUCK ROAD #02-00</t>
  </si>
  <si>
    <t>SINGAPORE 597655</t>
  </si>
  <si>
    <t>MS LEE KEAN     TEL:64626141/FAX:64694043</t>
  </si>
  <si>
    <t>N14158</t>
  </si>
  <si>
    <t>NANYANG SUPERMARKET</t>
  </si>
  <si>
    <t>NANYANG TECHNOLOGICAL UNEVERSITY BLDG STUDENT WALK</t>
  </si>
  <si>
    <t>NANYANG AVE</t>
  </si>
  <si>
    <t>MISS TENG     TEL:67916126/FAX:67919368</t>
  </si>
  <si>
    <t>N14159</t>
  </si>
  <si>
    <t>NG WHAY TECK CLINIC</t>
  </si>
  <si>
    <t>BLK 201 #01-11 HOUGANG ST 21</t>
  </si>
  <si>
    <t>SINGAPORE 530201</t>
  </si>
  <si>
    <t>MR NG WHAY TECK</t>
  </si>
  <si>
    <t>N14160</t>
  </si>
  <si>
    <t>DYNALYNK PHARMA PTE LTD</t>
  </si>
  <si>
    <t>23 GUL AVENUE</t>
  </si>
  <si>
    <t>S'PORE 629663</t>
  </si>
  <si>
    <t>6862 9168</t>
  </si>
  <si>
    <t>6862 9160</t>
  </si>
  <si>
    <t>MS JULIE CHEW   TEL:6862 8123</t>
  </si>
  <si>
    <t>N14161</t>
  </si>
  <si>
    <t>RESEARCH LABORATORIES</t>
  </si>
  <si>
    <t>BLK S16,6 SCIENCE DRIVE 2, LEVEL 8</t>
  </si>
  <si>
    <t>MR BAHARUDIN BIN SAID/TEL: 67750539</t>
  </si>
  <si>
    <t>N14161-NUS</t>
  </si>
  <si>
    <t>LEVEL 3 MD4 5, SCIENCE DRIVE 2</t>
  </si>
  <si>
    <t>SINGAPORE 117597</t>
  </si>
  <si>
    <t>N14161-NUSSU SAVE</t>
  </si>
  <si>
    <t>21, LOWER KENT RIDGE ROAD</t>
  </si>
  <si>
    <t>SINGAPORE 119077</t>
  </si>
  <si>
    <t>MR YAP KONG TAT/HP:97779809</t>
  </si>
  <si>
    <t>N14162</t>
  </si>
  <si>
    <t>NEPA TRADING (S) PTE LTD</t>
  </si>
  <si>
    <t>78 DESKER ROAD</t>
  </si>
  <si>
    <t>SINGAPORE 209601</t>
  </si>
  <si>
    <t>M.A.ZAMAN       HP:90294131/FAX:62938736</t>
  </si>
  <si>
    <t>N14163</t>
  </si>
  <si>
    <t>NANYANG TRADING AQUARIUM PTE LTD</t>
  </si>
  <si>
    <t>N0. 8 CHENCHARU LINK</t>
  </si>
  <si>
    <t>SINGAPORE 768045</t>
  </si>
  <si>
    <t>MS PEI FEN   TEL:64841365/FAX:64841370</t>
  </si>
  <si>
    <t>N14164</t>
  </si>
  <si>
    <t>NADI'S KIDS WORLD</t>
  </si>
  <si>
    <t>NO. 2 SERANGOON ROAD</t>
  </si>
  <si>
    <t>#02-02, TEKKA MALL</t>
  </si>
  <si>
    <t>MR RAM     TEL:62933786</t>
  </si>
  <si>
    <t>N14165</t>
  </si>
  <si>
    <t>NEXUS ORION</t>
  </si>
  <si>
    <t>30 KELANTAN ROAD #01-97</t>
  </si>
  <si>
    <t>SINGAPORE 200030</t>
  </si>
  <si>
    <t>MR WILLIAM  HP: 96995699  FAX: 62997034</t>
  </si>
  <si>
    <t>N14166</t>
  </si>
  <si>
    <t>NANYANG CENTRE CLINIC</t>
  </si>
  <si>
    <t>BLK 959 #01-162</t>
  </si>
  <si>
    <t>JURONG WEST STREET 92</t>
  </si>
  <si>
    <t>DR FONG    TEL:67910962/FAX:67926005</t>
  </si>
  <si>
    <t>N14167</t>
  </si>
  <si>
    <t>NISSIN TRANSPORT (S) PTE LTD</t>
  </si>
  <si>
    <t>NO. 50 TUAS AVE 9</t>
  </si>
  <si>
    <t>SINGAPORE 639192</t>
  </si>
  <si>
    <t>MS INTAN B. SALEM/TEL: 6861 2453/FAX:6861 2354</t>
  </si>
  <si>
    <t>N14168</t>
  </si>
  <si>
    <t>NEWTON PUBLICATIONS PTE LTD</t>
  </si>
  <si>
    <t>BLK 3006 #02-348</t>
  </si>
  <si>
    <t>UBI ROAD</t>
  </si>
  <si>
    <t>MS CINDY    HP:96260632/FAX:67417366</t>
  </si>
  <si>
    <t>N14169</t>
  </si>
  <si>
    <t>YUSEN LOGISTICS (SINGAPORE) PTE LTD</t>
  </si>
  <si>
    <t>30 TUAS AVE 13</t>
  </si>
  <si>
    <t>SINGAPORE 638996</t>
  </si>
  <si>
    <t>N14170</t>
  </si>
  <si>
    <t>NOBLE TRADERS PTE LTD</t>
  </si>
  <si>
    <t>NO, 23 TAGORE LANE</t>
  </si>
  <si>
    <t>#04-18 TAGORE 23</t>
  </si>
  <si>
    <t>6453 2838</t>
  </si>
  <si>
    <t>6453 4882</t>
  </si>
  <si>
    <t>MS KRIJNA YEO</t>
  </si>
  <si>
    <t>N14171</t>
  </si>
  <si>
    <t>N &amp; N AGRICULTURE PTE LTD</t>
  </si>
  <si>
    <t>1 LIM CHU KANG LANE 9A</t>
  </si>
  <si>
    <t>SINGAPORE 718845</t>
  </si>
  <si>
    <t>MR LEE/TEL:98582308/FAX:67929747, MS MINA</t>
  </si>
  <si>
    <t>N14172</t>
  </si>
  <si>
    <t>NATIONAL METROLOGY CENTRE (NMC)</t>
  </si>
  <si>
    <t>4 FUSIONOPOLIS WAY KINESIS, LEVEL 9</t>
  </si>
  <si>
    <t>SINGAPORE  138635</t>
  </si>
  <si>
    <t>MS SHIRLEY TNG/TEL: 67149202/HP:97281693</t>
  </si>
  <si>
    <t>N14173</t>
  </si>
  <si>
    <t>NEE SOON SOUTH C C</t>
  </si>
  <si>
    <t>30 YISHUN STREET 81</t>
  </si>
  <si>
    <t>SINGAPORE 768455</t>
  </si>
  <si>
    <t>MS SAMSIAG   FAX:67522975</t>
  </si>
  <si>
    <t>N14174</t>
  </si>
  <si>
    <t>NEWTON LIFE CHURCH LIBRARY</t>
  </si>
  <si>
    <t>16 NEWTON ROAD</t>
  </si>
  <si>
    <t>SINGAPORE 307995</t>
  </si>
  <si>
    <t>MS WONG MEI FONG/HP:93864607/FAX:65551029</t>
  </si>
  <si>
    <t>N14175</t>
  </si>
  <si>
    <t>NXT TECHNOLOGY PTE LTD</t>
  </si>
  <si>
    <t>#28-02 FUJI XEROX TOWERS</t>
  </si>
  <si>
    <t>MS JULIAN TAN    TEL:62211400/FAX:62213988</t>
  </si>
  <si>
    <t>N14176</t>
  </si>
  <si>
    <t>NINGBO YONGXIN OPTICS CO., LTD.</t>
  </si>
  <si>
    <t>NO.385 MINGZHU ROAD,</t>
  </si>
  <si>
    <t>HI-TECH PARK NINGBO,</t>
  </si>
  <si>
    <t>86-574-8791 5382</t>
  </si>
  <si>
    <t>86-574-8790 0921</t>
  </si>
  <si>
    <t>N14177</t>
  </si>
  <si>
    <t>NATIONAL ELECTRICAL TRADERS</t>
  </si>
  <si>
    <t>461 GEYLANG ROAD</t>
  </si>
  <si>
    <t>SINGAPORE 389420</t>
  </si>
  <si>
    <t>6748 5845</t>
  </si>
  <si>
    <t>6748 4340</t>
  </si>
  <si>
    <t>N14178</t>
  </si>
  <si>
    <t>NL HOUSEHOLD PTE LTD</t>
  </si>
  <si>
    <t>16, SENOKO CRESCENT</t>
  </si>
  <si>
    <t>SINGAPORE 758270</t>
  </si>
  <si>
    <t>MS EU/TEL:67591533/HP:98523535/3636/FAX:67597898</t>
  </si>
  <si>
    <t>N14179</t>
  </si>
  <si>
    <t>NOVUS INTERNATIONAL PTE LTD</t>
  </si>
  <si>
    <t>51 GOLDHILL PLAZA #12-08</t>
  </si>
  <si>
    <t>SINGAPORE 308900</t>
  </si>
  <si>
    <t>MS JUNE LOH/HP:97765718/T:62528528/F:62511595</t>
  </si>
  <si>
    <t>N14180</t>
  </si>
  <si>
    <t>NORB CREATIVE STUDIO</t>
  </si>
  <si>
    <t>3 ANG MO KIO INDUSTRIAL PARK 2A</t>
  </si>
  <si>
    <t>#04-07 AMK TECH 1</t>
  </si>
  <si>
    <t>MS WINNIE KHAW/TEL: 65551027/FAX:65553081</t>
  </si>
  <si>
    <t>N14181</t>
  </si>
  <si>
    <t>NISSEI ELECTRIC VIETNAM CO., LTD.</t>
  </si>
  <si>
    <t>SAIGON-LINH TRUNG EXPORT PROCESSING ZONE,</t>
  </si>
  <si>
    <t>HAMLET4,LINH TRUNG WARD,THU DUC DISTRICT,</t>
  </si>
  <si>
    <t>84-8-8960 239</t>
  </si>
  <si>
    <t>84-8-8974 754</t>
  </si>
  <si>
    <t>NGUYEN THI HONG VAN</t>
  </si>
  <si>
    <t>N14189</t>
  </si>
  <si>
    <t>NATIONAL SERVICE RESORT &amp; COUNTRY CLUB</t>
  </si>
  <si>
    <t>10 CHANGI COAST WALK</t>
  </si>
  <si>
    <t>SINGAPORE 499739</t>
  </si>
  <si>
    <t>MR GABRIEL SEE</t>
  </si>
  <si>
    <t>N14190</t>
  </si>
  <si>
    <t>NANOFILM TECHNOLOGIES INTERNATIONAL PTE LTD</t>
  </si>
  <si>
    <t>BLK 28, AYER RAJAH CRESCENT,#02-02/06</t>
  </si>
  <si>
    <t>MS ANNIE WAN/TEL:68700117/FAX:68700111</t>
  </si>
  <si>
    <t>N14191</t>
  </si>
  <si>
    <t>NATIONAL ENVIRONMENT AGENCY</t>
  </si>
  <si>
    <t>70 TANNERY LANE</t>
  </si>
  <si>
    <t>SINGAPORE 347810</t>
  </si>
  <si>
    <t>6740 4152</t>
  </si>
  <si>
    <t>6747 3863</t>
  </si>
  <si>
    <t>MS  GLADYS TIYO PEI NEE</t>
  </si>
  <si>
    <t>N14192</t>
  </si>
  <si>
    <t>NATIONAL LIBRARY BOARD</t>
  </si>
  <si>
    <t>3 CHANGI SOUTH STREET 2 #02-00</t>
  </si>
  <si>
    <t>XILIN DISTRICENTRE BUILDING B</t>
  </si>
  <si>
    <t>MS JOYCE ANG</t>
  </si>
  <si>
    <t>N14193</t>
  </si>
  <si>
    <t>NPE PRINT COMMUNICATIONS PTE LTD</t>
  </si>
  <si>
    <t>39 &amp; 41 KALLANG PLACE</t>
  </si>
  <si>
    <t>SINGAPORE 339169</t>
  </si>
  <si>
    <t>MR BRIAN HOWARD WYREWEDEN/T:63954406/F:63954445</t>
  </si>
  <si>
    <t>N14194</t>
  </si>
  <si>
    <t>NEW LOOK SINGAPORE PTE LTD</t>
  </si>
  <si>
    <t>70, ALPS AVENUE</t>
  </si>
  <si>
    <t>MS SAMANTHA/TEL:65432248</t>
  </si>
  <si>
    <t>N14195</t>
  </si>
  <si>
    <t>NAM LOO GUAN TRADING CO.</t>
  </si>
  <si>
    <t>BLK 85, #01-660,</t>
  </si>
  <si>
    <t>MARINE PARADE CENTRAL</t>
  </si>
  <si>
    <t>N14196</t>
  </si>
  <si>
    <t>NEWTZ COMMUNICATION</t>
  </si>
  <si>
    <t>67, AYER RAJAH CRESCENT</t>
  </si>
  <si>
    <t>#04-16</t>
  </si>
  <si>
    <t>MR KELVIN LOH/TEL: 6273 0832/FAX: 6778 5867</t>
  </si>
  <si>
    <t>N14197</t>
  </si>
  <si>
    <t>NETBIZZ OFFICE SUPPLIES</t>
  </si>
  <si>
    <t>2 TOH TUCK LINK,#01-01</t>
  </si>
  <si>
    <t>MR EDMUND TAN 91456312</t>
  </si>
  <si>
    <t>N14198</t>
  </si>
  <si>
    <t>NANYANG CONSTITUENCY OFFICE</t>
  </si>
  <si>
    <t>NO. 60 JURONG WEST STREET 91</t>
  </si>
  <si>
    <t>SINGAPORE 649040</t>
  </si>
  <si>
    <t>N14199</t>
  </si>
  <si>
    <t>NCS PTE LTD</t>
  </si>
  <si>
    <t>5 ANG MO KIO STREET 62</t>
  </si>
  <si>
    <t>NCS HUB</t>
  </si>
  <si>
    <t>Attn: BPO AP (g-ncsbpoap@singtel.com)</t>
  </si>
  <si>
    <t>N14200</t>
  </si>
  <si>
    <t>NATURE BLIZZ SINGAPORE PTE LTD</t>
  </si>
  <si>
    <t>90, JELLICOE ROAD</t>
  </si>
  <si>
    <t>#41-27, SINGAPORE 208749</t>
  </si>
  <si>
    <t>N14201</t>
  </si>
  <si>
    <t>NYLECT ENGINEERING PTE LTD</t>
  </si>
  <si>
    <t>1, WOODLANDS SEC 1</t>
  </si>
  <si>
    <t>SINGAPORE 738309</t>
  </si>
  <si>
    <t>MR TOH/TEL: 67596888/HP: 96895550</t>
  </si>
  <si>
    <t>N14202</t>
  </si>
  <si>
    <t>NP ONLINE PTE LTD</t>
  </si>
  <si>
    <t>105 TAMPINES ROAD,#02-02</t>
  </si>
  <si>
    <t>WING TAI INDUSTRIAL CENTRE</t>
  </si>
  <si>
    <t>MS JASMINE LIEW/TEL:64884127/FAX:62817920</t>
  </si>
  <si>
    <t>N14203</t>
  </si>
  <si>
    <t>NAIR HOLDINGS PTE LTD</t>
  </si>
  <si>
    <t>NO. 80 RAFFLES PLACE #24-23</t>
  </si>
  <si>
    <t>UOB PLAZA 2</t>
  </si>
  <si>
    <t>MR DRUVINDA S.RODRIGO/TEL: 62361003</t>
  </si>
  <si>
    <t>N14204</t>
  </si>
  <si>
    <t>NGEE CHIN ENGINEERING</t>
  </si>
  <si>
    <t>(ANG MO KIOA  INDUSTRIAL PARK 1)</t>
  </si>
  <si>
    <t>N14205</t>
  </si>
  <si>
    <t>NEW CONTEXT (SINGAPORE) PTE LTD</t>
  </si>
  <si>
    <t>53A CRAIG ROAD</t>
  </si>
  <si>
    <t>SINGAPORE 089691</t>
  </si>
  <si>
    <t>MS JUANITA SABAPATHY/HP:92374773</t>
  </si>
  <si>
    <t>N14206</t>
  </si>
  <si>
    <t>NTUC CLUB</t>
  </si>
  <si>
    <t>1 PASIR RIS CLOSE</t>
  </si>
  <si>
    <t>SINGAPORE 519599</t>
  </si>
  <si>
    <t>6589 1652</t>
  </si>
  <si>
    <t>6584 6089</t>
  </si>
  <si>
    <t>MS JOSCELYN</t>
  </si>
  <si>
    <t>N14207</t>
  </si>
  <si>
    <t>NOV RIG SOLUTIONS PTE LTD # 150</t>
  </si>
  <si>
    <t>22 JALAN TERUSAN</t>
  </si>
  <si>
    <t>SINGAPORE 619299</t>
  </si>
  <si>
    <t>N14208</t>
  </si>
  <si>
    <t>LEEDEN NATIONAL OXYGEN LTD</t>
  </si>
  <si>
    <t>NO.1 SHIPYARD ROAD</t>
  </si>
  <si>
    <t>62681221/62688333</t>
  </si>
  <si>
    <t>N14209</t>
  </si>
  <si>
    <t>NETIVATE PTE LTD</t>
  </si>
  <si>
    <t>11 WOODLANDS CLOSE</t>
  </si>
  <si>
    <t>#07-37 WOODLANDS II</t>
  </si>
  <si>
    <t>MS EVELYN ONG/TEL:69225939/HP:96998977</t>
  </si>
  <si>
    <t>N14210</t>
  </si>
  <si>
    <t>D AND Y R</t>
  </si>
  <si>
    <t>N14211</t>
  </si>
  <si>
    <t>NRS LOGISTICS PTE LTD</t>
  </si>
  <si>
    <t>150 BEACH ROAD #14-04</t>
  </si>
  <si>
    <t>GATEWAY WEST,SINGAPORE 189720</t>
  </si>
  <si>
    <t>MR IWASHITA TORU</t>
  </si>
  <si>
    <t>N14212</t>
  </si>
  <si>
    <t>NEC ASIA PACIFIC PTE LTD-ISBU</t>
  </si>
  <si>
    <t>#05-01/02 HYFLUX INNOVATION CENTRE</t>
  </si>
  <si>
    <t>6273 8333</t>
  </si>
  <si>
    <t>6274 2226</t>
  </si>
  <si>
    <t>N14213</t>
  </si>
  <si>
    <t>NEW LIFE BIBLE-PRESBYTERIAN CHURCH</t>
  </si>
  <si>
    <t>10 MARSILING LANE</t>
  </si>
  <si>
    <t>SINGAPORE 739147</t>
  </si>
  <si>
    <t>N14214</t>
  </si>
  <si>
    <t>NEC PLATFORM TECHNOLOGIES HONG KONG LIMITED</t>
  </si>
  <si>
    <t>UNIT 1101-1109, 11/F, STANDARD CHARTERED TOWER,</t>
  </si>
  <si>
    <t>MILLENNIUM CITY 1, 388 KWUN TONG ROAD,</t>
  </si>
  <si>
    <t>(852) 2692 3802</t>
  </si>
  <si>
    <t>(852) 2369 6718</t>
  </si>
  <si>
    <t>BONNIE LEUNG /ALICE WU / KATHY</t>
  </si>
  <si>
    <t>N14215</t>
  </si>
  <si>
    <t>NATIONAL INSTITUTE OF EDUCATION</t>
  </si>
  <si>
    <t>1 NANYANG WALK</t>
  </si>
  <si>
    <t>BLOCK 2, LEVEL 3, ROOM 01A</t>
  </si>
  <si>
    <t>MS JACQUELINE TAN</t>
  </si>
  <si>
    <t>N14216</t>
  </si>
  <si>
    <t>NORTHLAND  PRIMARY SCHOOL</t>
  </si>
  <si>
    <t>15 YISHUN AVENUE 4</t>
  </si>
  <si>
    <t>SINGAPORE 769026</t>
  </si>
  <si>
    <t>ZHENG JUNREN</t>
  </si>
  <si>
    <t>N14217</t>
  </si>
  <si>
    <t>NATURALVIN PTE LTD</t>
  </si>
  <si>
    <t>29, SIN MING DRIVE,</t>
  </si>
  <si>
    <t>#01-221, SINGAPORE 575703</t>
  </si>
  <si>
    <t>(65) 9380 9139</t>
  </si>
  <si>
    <t>(65) 6352 0443</t>
  </si>
  <si>
    <t>VINCENT CHAN 9380 9139</t>
  </si>
  <si>
    <t>N14218</t>
  </si>
  <si>
    <t>NEO AIK KHENG</t>
  </si>
  <si>
    <t>#12-448, SINGAPORE 550418</t>
  </si>
  <si>
    <t>MR. NEO AIK KHENG</t>
  </si>
  <si>
    <t>N14219</t>
  </si>
  <si>
    <t>NAUGHTY G PTE LTD</t>
  </si>
  <si>
    <t>1 CLAYMORE DRIVE,</t>
  </si>
  <si>
    <t>#10-03 ORCHARD TOWERS (REAR BLOCK),</t>
  </si>
  <si>
    <t>6733 3955</t>
  </si>
  <si>
    <t>6733 3095</t>
  </si>
  <si>
    <t>MS CHOW POOI YEN 6733 3955 H/P:90306137</t>
  </si>
  <si>
    <t>N14220</t>
  </si>
  <si>
    <t>NORDIC IT ASIA PTE LTD</t>
  </si>
  <si>
    <t>4 LENG KEE ROAD</t>
  </si>
  <si>
    <t>#03-10 SIS BUILDING</t>
  </si>
  <si>
    <t>MS CAROL OH</t>
  </si>
  <si>
    <t>N14221</t>
  </si>
  <si>
    <t>NETWORK FOR ELECTRONIC TRANSFERS (SINGAPORE)</t>
  </si>
  <si>
    <t>351 BRADDELL ROAD</t>
  </si>
  <si>
    <t>#01-03</t>
  </si>
  <si>
    <t>MS VALERIE</t>
  </si>
  <si>
    <t>N14222</t>
  </si>
  <si>
    <t>NATIONAL ARCHIVES OF SINGAPORE</t>
  </si>
  <si>
    <t>1 CANNING RISE</t>
  </si>
  <si>
    <t>SINGAPORE 179868</t>
  </si>
  <si>
    <t>6718 3906</t>
  </si>
  <si>
    <t>6337 0237</t>
  </si>
  <si>
    <t>MR SAMUEL GOH</t>
  </si>
  <si>
    <t>N14223</t>
  </si>
  <si>
    <t>NORGENTER INTERNATIONAL</t>
  </si>
  <si>
    <t>*SELF COLLECTION*</t>
  </si>
  <si>
    <t>8262 2454</t>
  </si>
  <si>
    <t>6459 0571</t>
  </si>
  <si>
    <t>JOEY RENERT 8262 2454</t>
  </si>
  <si>
    <t>N14224</t>
  </si>
  <si>
    <t>N GENERATION PTE LTD</t>
  </si>
  <si>
    <t>6 YISHUN INDUSTRIAL ST 1</t>
  </si>
  <si>
    <t>#05-19 NORTHVIEW  BIZHUB</t>
  </si>
  <si>
    <t>MR TAN/HP:83667460</t>
  </si>
  <si>
    <t>N14225</t>
  </si>
  <si>
    <t>NEC NETWORKS &amp; SYSTEM INTEGRATION CORPORRATION</t>
  </si>
  <si>
    <t>#08-14 AZ@PAYA LEBAR</t>
  </si>
  <si>
    <t>MR RITCHE O GO/TEL: 6333 9371 &amp; 72/FAX: 63339373</t>
  </si>
  <si>
    <t>N14226</t>
  </si>
  <si>
    <t>NANYANG TECHNOLOGICAL UNIVERSITY</t>
  </si>
  <si>
    <t>STUDENT SERVICES CENTRE</t>
  </si>
  <si>
    <t>42 NANYANG AVENUE, LEVEL 5</t>
  </si>
  <si>
    <t>N14227</t>
  </si>
  <si>
    <t>NU MODELS PTE LTD</t>
  </si>
  <si>
    <t>272A RIVER VALLEY ROAD</t>
  </si>
  <si>
    <t>SINGAPORE 238315</t>
  </si>
  <si>
    <t>MS DENISE TOH/T: 68363813/HP:98574728/F:68367668</t>
  </si>
  <si>
    <t>N14228</t>
  </si>
  <si>
    <t>NSI SYSTEM PTE LTD</t>
  </si>
  <si>
    <t>23 WOODLANDS INDUSTRIAL PARK E1</t>
  </si>
  <si>
    <t>MR JUSTIN LEE/TEL: 67471685/FAX: 67471695</t>
  </si>
  <si>
    <t>N14229</t>
  </si>
  <si>
    <t>NUS ENVIRONMENTAL RESEARCH INSTITUTE(NERI)</t>
  </si>
  <si>
    <t>T-LAB BUILIDING #02-03</t>
  </si>
  <si>
    <t>5A ENGINEERING DRIVE 1</t>
  </si>
  <si>
    <t>MS LYNN KOH XIU LING/HP:83838109/T:66014061</t>
  </si>
  <si>
    <t>N14230</t>
  </si>
  <si>
    <t>NYPRO PLASTICS &amp; METAL PRODUCTS(SHENZHEN)CO.,LTD.</t>
  </si>
  <si>
    <t>#18-1, LONGSHAN INDUSTRIAL ZONE, NANLING VILLAGE</t>
  </si>
  <si>
    <t>LONGGANG, 518114 SHENZHEN,</t>
  </si>
  <si>
    <t>N14231</t>
  </si>
  <si>
    <t>NAGLOM ASIA</t>
  </si>
  <si>
    <t>413B FERNVALE LINK</t>
  </si>
  <si>
    <t>#19-45</t>
  </si>
  <si>
    <t>MR MARCUS YEO/HP: 93636112</t>
  </si>
  <si>
    <t>N14232-HP</t>
  </si>
  <si>
    <t>NOBLE TECHNOLOGIES</t>
  </si>
  <si>
    <t>BLK 1 ANG MO KIO IND. PARK 2A</t>
  </si>
  <si>
    <t>#06-08 AMK TECH 1</t>
  </si>
  <si>
    <t>TIAN YUGUI TEL: 9658 6918</t>
  </si>
  <si>
    <t>N14233</t>
  </si>
  <si>
    <t>NEW LEAD ENGINEERING PTE LTD</t>
  </si>
  <si>
    <t>#06-02 UNITY CENTRE</t>
  </si>
  <si>
    <t>MS VIVIEN YONG/TEL: 65613080</t>
  </si>
  <si>
    <t>N14234</t>
  </si>
  <si>
    <t>NWK CONSULTANCY</t>
  </si>
  <si>
    <t>13, JALAN MUHIBBAH</t>
  </si>
  <si>
    <t xml:space="preserve"> SINGAPORE 368725</t>
  </si>
  <si>
    <t>MR. NG WEE KEONG</t>
  </si>
  <si>
    <t>N14235</t>
  </si>
  <si>
    <t>NITORI RETAIL SINGAPORE PTE LTD</t>
  </si>
  <si>
    <t>260 ORCHARD ROAD,</t>
  </si>
  <si>
    <t>#04-01 THE HEEREN, SINGAPORE 238855</t>
  </si>
  <si>
    <t>O15008</t>
  </si>
  <si>
    <t>OKAMOTO (SINGAPORE) PTE LTD</t>
  </si>
  <si>
    <t>10 RIVERSIDE ROAD (ENTRANCE AT MARSILING LANE)</t>
  </si>
  <si>
    <t>WOODLAND NEW TOWN</t>
  </si>
  <si>
    <t>6269 6426</t>
  </si>
  <si>
    <t>6269 0832</t>
  </si>
  <si>
    <t>O15010</t>
  </si>
  <si>
    <t>OCULUS PRIVATE LIMITED</t>
  </si>
  <si>
    <t>BLK 10 KAKI BUKIT AVENUE 1</t>
  </si>
  <si>
    <t>#06-03</t>
  </si>
  <si>
    <t>MS HAZEL HP: 84599627/JANET TAN X127 HP: 96238216</t>
  </si>
  <si>
    <t>O15011</t>
  </si>
  <si>
    <t>OLIVER COMPANY PTE LTD</t>
  </si>
  <si>
    <t>18 CHANGI SOUTH STREET 1</t>
  </si>
  <si>
    <t>6545 9488</t>
  </si>
  <si>
    <t>ONE WORLD AUSTRALASIA PTE LTD</t>
  </si>
  <si>
    <t>#11-06, ORCHARD TOWERS</t>
  </si>
  <si>
    <t>MR.STEVEN CHIA  91117731, 62354441</t>
  </si>
  <si>
    <t>O15031</t>
  </si>
  <si>
    <t>OPTOSEM TECHNOLOGIES SDN BHD</t>
  </si>
  <si>
    <t>NO 15,JALAN FIRMA 1</t>
  </si>
  <si>
    <t>KAWASAN PERINDUSTRIAN TEBRAU 1</t>
  </si>
  <si>
    <t>07-3531953</t>
  </si>
  <si>
    <t>07-3535420</t>
  </si>
  <si>
    <t>MR REG LIEW HP: 016-7577383</t>
  </si>
  <si>
    <t>O15044</t>
  </si>
  <si>
    <t>ORIENTAL MOTOR ASIA PACIFIC PTE LTD</t>
  </si>
  <si>
    <t>BLK 2, KAKIT BUKIT AVE 1,</t>
  </si>
  <si>
    <t>#07-03, SINGAPORE 417938</t>
  </si>
  <si>
    <t>O15045</t>
  </si>
  <si>
    <t>OPTICS STORAGE PTE LTD</t>
  </si>
  <si>
    <t>135 JOO SENG ROAD #05-04</t>
  </si>
  <si>
    <t>O15046</t>
  </si>
  <si>
    <t>ONAMBA (KL) SDN BHD</t>
  </si>
  <si>
    <t>LOT 3773, JALAN 1D, KG. BARU SUBANG</t>
  </si>
  <si>
    <t>MUKIM SG. BULOH, SUBANG</t>
  </si>
  <si>
    <t>03-7462514</t>
  </si>
  <si>
    <t>O15048</t>
  </si>
  <si>
    <t>CELESTICA ELECTRONICS (S) PTE LTD</t>
  </si>
  <si>
    <t>BLK 35, MARSILING INDUSTRIAL ESTATE ROAD 3</t>
  </si>
  <si>
    <t>#03-01 WOODLANDS AVENUE 5</t>
  </si>
  <si>
    <t>SHARED SERVICE CENTRE - ACCOUNTS PAYABLE</t>
  </si>
  <si>
    <t>O15048-ASIA</t>
  </si>
  <si>
    <t>CELESTICA ASIA PTE LTD</t>
  </si>
  <si>
    <t>BLK 35, #04-05, MARSILING INDUSTRIAL ESTATE ROAD 3</t>
  </si>
  <si>
    <t>WOODLANDS AVE 5</t>
  </si>
  <si>
    <t>MS RUHANAH/HP: 98539489</t>
  </si>
  <si>
    <t>O15048-C</t>
  </si>
  <si>
    <t>NORTHERN AREA, SONGSHAN LAKE SCIENCE AND</t>
  </si>
  <si>
    <t>TECHNOLOGY INDUSTRIAL PARK, DONGGUAN CITY,</t>
  </si>
  <si>
    <t>O15048-M</t>
  </si>
  <si>
    <t>07-23645980</t>
  </si>
  <si>
    <t>07-2350935</t>
  </si>
  <si>
    <t>O15048-SH</t>
  </si>
  <si>
    <t>TECHNOLOGY INDUSTRIAL PARK, DONGGUAN CITY</t>
  </si>
  <si>
    <t>O15049</t>
  </si>
  <si>
    <t>OVERSEAS ASSUARANCE CORPORATION LTD (ODC)</t>
  </si>
  <si>
    <t>260 TANJONG PAGAR ROAD #07-00</t>
  </si>
  <si>
    <t>SINGAPORE 088541</t>
  </si>
  <si>
    <t>O15050</t>
  </si>
  <si>
    <t>OBJECTS D ART INDIA - RAMPUR ROAD</t>
  </si>
  <si>
    <t>BRIDGE, P.O. BOX 541 RAMPUR ROAD</t>
  </si>
  <si>
    <t>MORADABAD-244001 INDIA (NEW DELHI CITY)</t>
  </si>
  <si>
    <t>91-0591-490633/492909</t>
  </si>
  <si>
    <t>O15051</t>
  </si>
  <si>
    <t>SANTAK INDUSTRIAL PTE LTD</t>
  </si>
  <si>
    <t>31 SENOKO SOUTH ROAD</t>
  </si>
  <si>
    <t>O15052</t>
  </si>
  <si>
    <t>OKADA TRADING PTE LTD</t>
  </si>
  <si>
    <t>8 ROBINSON ROAD</t>
  </si>
  <si>
    <t>#06-00 ASO BUILDING</t>
  </si>
  <si>
    <t>O15053</t>
  </si>
  <si>
    <t>ON-LINE DATA SERVICES PTE LTD</t>
  </si>
  <si>
    <t>10 ARUMUHGAM ROAD</t>
  </si>
  <si>
    <t>#03-00 LION INDUSTRIAL BUILDING</t>
  </si>
  <si>
    <t>O15054</t>
  </si>
  <si>
    <t>OKADA ECOTECH PTE LTD</t>
  </si>
  <si>
    <t>8 ROBINSON ROAD #06-00</t>
  </si>
  <si>
    <t>ASO BUILDING</t>
  </si>
  <si>
    <t>O15055</t>
  </si>
  <si>
    <t>OVERSEAS CONNECTIONS</t>
  </si>
  <si>
    <t>IBRAHIM MARKET, MUGHALPURA 1ST</t>
  </si>
  <si>
    <t>MORADABAD, INDIA</t>
  </si>
  <si>
    <t>91-591-313785</t>
  </si>
  <si>
    <t>O15056</t>
  </si>
  <si>
    <t>OMNI ELECTRONICS BINTAN</t>
  </si>
  <si>
    <t>BINTAN INDUSTRIAL ESTATE</t>
  </si>
  <si>
    <t>J1 TERARTAI LOT D 13 LOBAM</t>
  </si>
  <si>
    <t>O15057</t>
  </si>
  <si>
    <t>OPTO-PHARM PTE LTD</t>
  </si>
  <si>
    <t>13 TUAS AVE 12</t>
  </si>
  <si>
    <t>SINGAPORE 639035</t>
  </si>
  <si>
    <t>O15058</t>
  </si>
  <si>
    <t>OMRON ELECTRONIC COMPONENTS PTE LTD</t>
  </si>
  <si>
    <t>750B CHAI CHEE ROAD #01-02</t>
  </si>
  <si>
    <t>O15059</t>
  </si>
  <si>
    <t>OSIM INTERNATIONAL LTD</t>
  </si>
  <si>
    <t>65 UBI AVENUE 1</t>
  </si>
  <si>
    <t>OSIM HEADQUARTERS</t>
  </si>
  <si>
    <t>O15060</t>
  </si>
  <si>
    <t>OWL INTERNATIONAL PTE LTD</t>
  </si>
  <si>
    <t>37 CHIN BEE CRESCENT</t>
  </si>
  <si>
    <t>O15061</t>
  </si>
  <si>
    <t>OMS OILFIELD SERVICES PTE LTD</t>
  </si>
  <si>
    <t>NO. 10 GUL CIRCLE</t>
  </si>
  <si>
    <t>MS ELYN AIWA NEO/TEL:6415 6836</t>
  </si>
  <si>
    <t>O15062</t>
  </si>
  <si>
    <t>ORCHID VILLE PTE LTD</t>
  </si>
  <si>
    <t>10 LORONG LADA HITAM</t>
  </si>
  <si>
    <t>SINGAPORE 778793</t>
  </si>
  <si>
    <t>O15063</t>
  </si>
  <si>
    <t>ORRISS ENTERPRISES</t>
  </si>
  <si>
    <t>194 PANDAN LOOP #02-24</t>
  </si>
  <si>
    <t>O15064</t>
  </si>
  <si>
    <t>OH GUAN HING SESAME OIL FTY PTE LTD</t>
  </si>
  <si>
    <t>9 CHIN BEE CRESCENT</t>
  </si>
  <si>
    <t>ATTN: MDM ANG - FAX: 62655088</t>
  </si>
  <si>
    <t>O15065</t>
  </si>
  <si>
    <t>OCEAN TRADE FOODS PTE LTD</t>
  </si>
  <si>
    <t>THE PLAZA 15-316/317</t>
  </si>
  <si>
    <t>MR RAYMOND TANG  FAX: 63964036</t>
  </si>
  <si>
    <t>O15066</t>
  </si>
  <si>
    <t>OREGON PRIME MARKETING (INT'L) PTE LTD</t>
  </si>
  <si>
    <t>10 UBI CRESCENT #02-94/95</t>
  </si>
  <si>
    <t>UBI TECHPARK LOBBY E</t>
  </si>
  <si>
    <t>MR JOHNSON CHUA  TEL:67418063   FAX:67415308</t>
  </si>
  <si>
    <t>O15067</t>
  </si>
  <si>
    <t>ORION PRINT MEDIA</t>
  </si>
  <si>
    <t>5014 ANG MO KIO 5 #06-01</t>
  </si>
  <si>
    <t>TECH PLACE II</t>
  </si>
  <si>
    <t>6747 4223</t>
  </si>
  <si>
    <t>6747 4291</t>
  </si>
  <si>
    <t>MR.RICKY FANG   FAX:6747 4291   HP:9144 0100</t>
  </si>
  <si>
    <t>O15068</t>
  </si>
  <si>
    <t>OILTEX PTE LTD</t>
  </si>
  <si>
    <t>41, SCIENCE PARK ROAD, #04-01A, THE GEMINI</t>
  </si>
  <si>
    <t>SINGAPORE SCIENCE PARK 2</t>
  </si>
  <si>
    <t>MS ANN /TEL: 67782633/FAX: 67783616</t>
  </si>
  <si>
    <t>O15069</t>
  </si>
  <si>
    <t>ORTHO-CLINICAL DIAGNOSTICS</t>
  </si>
  <si>
    <t>#07-01 TOWER ONE THE STRATEGY</t>
  </si>
  <si>
    <t>MS TAN LEI YAN    TEL:68276355/FAX:67200739</t>
  </si>
  <si>
    <t>O15070</t>
  </si>
  <si>
    <t>OHME SCIENTIFIC PTE LTD</t>
  </si>
  <si>
    <t>BLOCK 20, WOODLANDS LINK,</t>
  </si>
  <si>
    <t>#04-35,SINGAPORE 738733</t>
  </si>
  <si>
    <t>6886 9095</t>
  </si>
  <si>
    <t>O15071</t>
  </si>
  <si>
    <t>OPTIMUM COPIER TRADING</t>
  </si>
  <si>
    <t>BLK 996 BENDERMEER ROAD</t>
  </si>
  <si>
    <t>#05-06</t>
  </si>
  <si>
    <t>MS LINNA    TEL:62941062/FAX:63927161</t>
  </si>
  <si>
    <t>O15072</t>
  </si>
  <si>
    <t>ON LINE MOBILE PTE LTD</t>
  </si>
  <si>
    <t>BLK 3016 BEDOK NORTH AVE 4</t>
  </si>
  <si>
    <t>#07-19 EASTECH ROAD</t>
  </si>
  <si>
    <t>MISS ALICE TAN    TEL:62451942/FAX:62451861</t>
  </si>
  <si>
    <t>O15073</t>
  </si>
  <si>
    <t>OCTAGON PSE SDN BHD (648396-U)</t>
  </si>
  <si>
    <t>TAMAN INDUSTRY SELESA JAYA,</t>
  </si>
  <si>
    <t>BALAKONG 43200 SELANGOR, MALAYSIA.</t>
  </si>
  <si>
    <t>603-87397108</t>
  </si>
  <si>
    <t>603-87396309</t>
  </si>
  <si>
    <t>MR. C Y SOON  H/P: 012-4825575   FAX:603-87396309</t>
  </si>
  <si>
    <t>O15074</t>
  </si>
  <si>
    <t>OIL STATES INDUSTRIES (ASIA) PTE LTD</t>
  </si>
  <si>
    <t>42H PENJURU ROAD</t>
  </si>
  <si>
    <t>SINGAPORE 609158</t>
  </si>
  <si>
    <t>O15075</t>
  </si>
  <si>
    <t>ORIENTAL KYOWA PLASTIC INDUSTRIES</t>
  </si>
  <si>
    <t>NO.696, JIANYE ROAD.</t>
  </si>
  <si>
    <t>WANGQIAO INDUSTRIES ZONE PUDONG NEW AREA,</t>
  </si>
  <si>
    <t>0086-21-58388450</t>
  </si>
  <si>
    <t>0086-21-58386274</t>
  </si>
  <si>
    <t xml:space="preserve"> FAX : 0086-21-58386274</t>
  </si>
  <si>
    <t>O15076</t>
  </si>
  <si>
    <t>OUR WORKSHOP SYSTEM (S) PTE LTD</t>
  </si>
  <si>
    <t>123 PIONEER ROAD</t>
  </si>
  <si>
    <t>#02-00 SINGAPORE 639596</t>
  </si>
  <si>
    <t>MR JIMMY LOH   FAX: 64520586   HP: 96171930</t>
  </si>
  <si>
    <t>O15077</t>
  </si>
  <si>
    <t>OPENTECH CONSULTING PTE LTD</t>
  </si>
  <si>
    <t>750C TECHNOPARK @ CHAI CHEE</t>
  </si>
  <si>
    <t>#04-09/12 CHAI CHEE ROAD</t>
  </si>
  <si>
    <t>6488 4888</t>
  </si>
  <si>
    <t>MS TUNG LAY HOON/FAX:64884889</t>
  </si>
  <si>
    <t>O15078</t>
  </si>
  <si>
    <t>OLIVE GRIN</t>
  </si>
  <si>
    <t>#04-03B THE RIVERWALK</t>
  </si>
  <si>
    <t>MS LYDIA     TEL:63278224/FAX:63278236</t>
  </si>
  <si>
    <t>O15079</t>
  </si>
  <si>
    <t>ONG KAH HOE INDUSTRIAL PTE LTD</t>
  </si>
  <si>
    <t>48 TUAS AVE 9</t>
  </si>
  <si>
    <t>SINGAPORE 639191</t>
  </si>
  <si>
    <t>MS ESTHER LIM  FAX: 68620490</t>
  </si>
  <si>
    <t>O15080</t>
  </si>
  <si>
    <t>OKI DATA (SINGAPORE) PTE LTD</t>
  </si>
  <si>
    <t>#09-01,LIPPO CENTRE</t>
  </si>
  <si>
    <t>6221-3722</t>
  </si>
  <si>
    <t>6421-1690</t>
  </si>
  <si>
    <t>MS.JENNY LOW - DID:6421-1683 H/P:97401925</t>
  </si>
  <si>
    <t>O15081</t>
  </si>
  <si>
    <t>OFFICE PRODUCTS ENGINEERING COMPANY</t>
  </si>
  <si>
    <t>UNITY CENTRE #06-12</t>
  </si>
  <si>
    <t>MS ANGIE LIM/TEL: 6273 9688/FAX: 6896 9550</t>
  </si>
  <si>
    <t>O15082</t>
  </si>
  <si>
    <t>ONN WAH PRECISION ENGINEERING PTE LTD</t>
  </si>
  <si>
    <t>11 CHANGI SOUTH LANE</t>
  </si>
  <si>
    <t>ONN WAH BUILDING</t>
  </si>
  <si>
    <t>MR ERIC    TEL:68443868/FAX:68468306</t>
  </si>
  <si>
    <t>O15083</t>
  </si>
  <si>
    <t>ORIENT TECHNOLOGY (S) PTE LTD</t>
  </si>
  <si>
    <t>32 KALLANG PUDDING RD #06-05</t>
  </si>
  <si>
    <t>ELITE INDUSTRY BUILDING</t>
  </si>
  <si>
    <t>MR YO      TEL:63553388/FAX:68412633</t>
  </si>
  <si>
    <t>O15084</t>
  </si>
  <si>
    <t>51 CHANGI BUSINESS PARK CENTRAL 2</t>
  </si>
  <si>
    <t>#08-02 THE SIGNATURE</t>
  </si>
  <si>
    <t>O15085</t>
  </si>
  <si>
    <t>OLYMPIA DIARY (S) PTE LTD</t>
  </si>
  <si>
    <t>23 UBI ROAD 4</t>
  </si>
  <si>
    <t>OLYMPIA IND BUILDING</t>
  </si>
  <si>
    <t>6747 6932</t>
  </si>
  <si>
    <t>6747 0568</t>
  </si>
  <si>
    <t>O15086</t>
  </si>
  <si>
    <t>ODEON FASHION TRADING</t>
  </si>
  <si>
    <t>BLK 185 TOA PAYOH CENTRAL #01-318</t>
  </si>
  <si>
    <t>SINGAPORE 310185</t>
  </si>
  <si>
    <t>O15087</t>
  </si>
  <si>
    <t>ORVA GIOIELLI PTE LTD</t>
  </si>
  <si>
    <t>BLK 3006 UBI ROAD 1</t>
  </si>
  <si>
    <t>#04-336/338</t>
  </si>
  <si>
    <t>MS LILY     TEL:67417182/FAX:67418963</t>
  </si>
  <si>
    <t>O15088</t>
  </si>
  <si>
    <t>OK PROVISION SHOP</t>
  </si>
  <si>
    <t>BLK 107 JALAN BUKIT MERAH</t>
  </si>
  <si>
    <t>#01-1814</t>
  </si>
  <si>
    <t>H/P: 90600768</t>
  </si>
  <si>
    <t>MR POH H/P: 9060 0768</t>
  </si>
  <si>
    <t>O15089</t>
  </si>
  <si>
    <t>ORANGE DEPARTMENT STORE</t>
  </si>
  <si>
    <t>#01-145</t>
  </si>
  <si>
    <t>MR NG/HP: 94509495/TEL:67551145/Fax:67585262</t>
  </si>
  <si>
    <t>O15090</t>
  </si>
  <si>
    <t>OUT OF THE BOX PTE LTD</t>
  </si>
  <si>
    <t>NO.48 TOH GUAN ROAD EAST</t>
  </si>
  <si>
    <t>#05-139 ENTERPRISE HUB</t>
  </si>
  <si>
    <t>MS SERENE YONG  HP : 90066484 FAX : 63161652</t>
  </si>
  <si>
    <t>O15091</t>
  </si>
  <si>
    <t>OSTERMEIER FZE</t>
  </si>
  <si>
    <t>PO BOX 61378</t>
  </si>
  <si>
    <t>JEBEL ALI, DUBAI</t>
  </si>
  <si>
    <t>009 714 8836 445</t>
  </si>
  <si>
    <t>009 714 8836 921</t>
  </si>
  <si>
    <t>ANIS RAHMAN &lt;anis@ostermeierfze.ae&gt;</t>
  </si>
  <si>
    <t>O15092</t>
  </si>
  <si>
    <t>OH AIK GUAN FOOD INDUSTRIAL PTE LTD</t>
  </si>
  <si>
    <t>54, SENOKO DRIVE</t>
  </si>
  <si>
    <t>SENOKO INDUSTRIAL ESTATE</t>
  </si>
  <si>
    <t>MS DANA OH/TEL:67544028/FAX:64812131</t>
  </si>
  <si>
    <t>O15093</t>
  </si>
  <si>
    <t>OPUS IT SERVICES PTE LTD</t>
  </si>
  <si>
    <t>BLK 2 KAKI BUKIT AVE 1 #05-02/03</t>
  </si>
  <si>
    <t>SINGAPORE 417938</t>
  </si>
  <si>
    <t>O15094</t>
  </si>
  <si>
    <t>ONC TECHNOLOGY PTE LTD</t>
  </si>
  <si>
    <t>WOODLANDS SPECTRUM, 2 WOODLANDS SECTOR 1,</t>
  </si>
  <si>
    <t>O15095</t>
  </si>
  <si>
    <t>ONE HORIZON PTE LTD</t>
  </si>
  <si>
    <t>63, HILLVIEW AVENUE</t>
  </si>
  <si>
    <t>#10-01 LAM SOON INDUSTRIAL BUILDING</t>
  </si>
  <si>
    <t>MR WILSON KAN/TEL:67668311/HP:96636007</t>
  </si>
  <si>
    <t>O15096</t>
  </si>
  <si>
    <t>ORCA CREATION SDN BHD</t>
  </si>
  <si>
    <t>56,JALAN IMPIAN EMAS 4,</t>
  </si>
  <si>
    <t>TAMAN IMPIAN EMAS,</t>
  </si>
  <si>
    <t>607 5566566</t>
  </si>
  <si>
    <t>607 5583180</t>
  </si>
  <si>
    <t>O15097</t>
  </si>
  <si>
    <t>ORANGE SOUND SOLUTIONS</t>
  </si>
  <si>
    <t>BLK 690E WOODLANDS DRIVE 75</t>
  </si>
  <si>
    <t>#03-206</t>
  </si>
  <si>
    <t>MS SITI/HP: 90922073</t>
  </si>
  <si>
    <t>O15098</t>
  </si>
  <si>
    <t>OBE PTE LTD</t>
  </si>
  <si>
    <t>52 UBI AVE 3</t>
  </si>
  <si>
    <t>#03-33, FRONTIER</t>
  </si>
  <si>
    <t>MS CHUA/TEL: 67422171/FAX:67422517</t>
  </si>
  <si>
    <t>O15099</t>
  </si>
  <si>
    <t>OMNI NUTRITION PTE LTD</t>
  </si>
  <si>
    <t>#06-26 FOOD XCHANGE@ADMIRALTY</t>
  </si>
  <si>
    <t>MS JOSEPHINE/tel:65700711/65700722</t>
  </si>
  <si>
    <t>O15100</t>
  </si>
  <si>
    <t>OUTBOARD &amp; MARINE PTE LTD</t>
  </si>
  <si>
    <t>MR KEE SENG/ MS CAROLYN TEL:67434039  FAX:67482031</t>
  </si>
  <si>
    <t>O15101</t>
  </si>
  <si>
    <t>OREXIS INTERNATIONAL TRADING PTE LTD</t>
  </si>
  <si>
    <t>15, TUAS VIEW LOOP</t>
  </si>
  <si>
    <t>SINGAPORE 637681</t>
  </si>
  <si>
    <t>MR YEE SIONG/TEL: 62885939/HP:93859535/F:62887993</t>
  </si>
  <si>
    <t>O15102</t>
  </si>
  <si>
    <t>OMEIO INTERNATIONAL PTE LTD</t>
  </si>
  <si>
    <t>18 BOON LAY WAY #07-137 (TRADEHUB 21)</t>
  </si>
  <si>
    <t>SINGAPORE 609966</t>
  </si>
  <si>
    <t>FAX: 31503268</t>
  </si>
  <si>
    <t>MS TEENA T: 65030138 X808</t>
  </si>
  <si>
    <t>O15103</t>
  </si>
  <si>
    <t>ONE FUCOIDAN</t>
  </si>
  <si>
    <t>BLK 130 JURONG GATEWAY ROAD</t>
  </si>
  <si>
    <t>#01-233   VALUE WELLNESS ORGANICS</t>
  </si>
  <si>
    <t>MR CRAYON TOH QIN XIANG</t>
  </si>
  <si>
    <t>O15104</t>
  </si>
  <si>
    <t>ODE TO ART PTE LTD</t>
  </si>
  <si>
    <t>252 NORTH BRIDGE ROAD</t>
  </si>
  <si>
    <t>RAFFLES CITY SHOPPING CENTRE,#01-36E/F</t>
  </si>
  <si>
    <t>MR JAZZ T: 62501901 HP: 97403309</t>
  </si>
  <si>
    <t>O15105</t>
  </si>
  <si>
    <t>ONKYO ASIA ELECTRONICS SDN.BHD.</t>
  </si>
  <si>
    <t>NO 1, JALAN P/5 KAWASAN PERUSAHAAN</t>
  </si>
  <si>
    <t>SEKSYEN 13, 43650 BANDAR BARU BANGI,</t>
  </si>
  <si>
    <t>03-8925 7490 EXT.321/311</t>
  </si>
  <si>
    <t>03-8928 3266</t>
  </si>
  <si>
    <t>SITI AZAMAH (EXT.336)</t>
  </si>
  <si>
    <t>O15106</t>
  </si>
  <si>
    <t>O.E. MANUFACTURING PTE LTD</t>
  </si>
  <si>
    <t>159 PIONEER ROAD</t>
  </si>
  <si>
    <t>SINGAPORE 639603</t>
  </si>
  <si>
    <t>MR XIANG YU/TEL: 68632155/FAX: 68632055</t>
  </si>
  <si>
    <t>O15107</t>
  </si>
  <si>
    <t>ONE MART PTE LTD</t>
  </si>
  <si>
    <t>41 CHANGI SOUTH AVE 2</t>
  </si>
  <si>
    <t>8499 8932</t>
  </si>
  <si>
    <t>MISS LI SHAN 8499 8932</t>
  </si>
  <si>
    <t>O15108</t>
  </si>
  <si>
    <t>ORIENTAL RADIO PRACTICE CENTRE LTD</t>
  </si>
  <si>
    <t>11 CHANG CHARN ROAD</t>
  </si>
  <si>
    <t>#05-01, SHRIRO HOUSE,</t>
  </si>
  <si>
    <t>6222 2603</t>
  </si>
  <si>
    <t>MS JACQUELINE SI   EMAIL: sijajac@gmail.com</t>
  </si>
  <si>
    <t>O15109</t>
  </si>
  <si>
    <t>OMNI ALL IN (SINGAPORE) PTE LTD</t>
  </si>
  <si>
    <t>3 CHANGI NORTH STREET</t>
  </si>
  <si>
    <t>#01-03B, LOGISTECH BUILDING</t>
  </si>
  <si>
    <t>6545 4041</t>
  </si>
  <si>
    <t>MS NUR SYAHIRAH SAHIR/TEL:65454041/EXT:165</t>
  </si>
  <si>
    <t>O15110</t>
  </si>
  <si>
    <t>CHURCH STREET PROPERTIES PTE LTD</t>
  </si>
  <si>
    <t>31, TAMPINES AVENUE 4, #01-04</t>
  </si>
  <si>
    <t>OCBC TAMPINES CENTRE TWO</t>
  </si>
  <si>
    <t>P16000-A</t>
  </si>
  <si>
    <t>PHILIPS ELECTRONICS (S) PTE LTD</t>
  </si>
  <si>
    <t>620A LORONG 1 TOA PAYOH</t>
  </si>
  <si>
    <t>TP2, SINGAPORE 319762</t>
  </si>
  <si>
    <t>68823104/442</t>
  </si>
  <si>
    <t>P16000-APAC</t>
  </si>
  <si>
    <t>620A LORONG 1,</t>
  </si>
  <si>
    <t>TOA PAYOH TP3, LEVEL 3</t>
  </si>
  <si>
    <t>P16000-ARGENTINA</t>
  </si>
  <si>
    <t>FABRICA AUSTRAL DE PRODUCTOS ELECTRICOS S.A.</t>
  </si>
  <si>
    <t>VEDIA 3892</t>
  </si>
  <si>
    <t>(1430) BUENOS AIRES</t>
  </si>
  <si>
    <t>55-92-3652-2263</t>
  </si>
  <si>
    <t>55-92-3651-3906/55-92-36542262</t>
  </si>
  <si>
    <t>P16000-BRAZIL</t>
  </si>
  <si>
    <t>PHILIPS DA AMAZONIA INDUSTRIA ELETRONICA LTDA</t>
  </si>
  <si>
    <t>AVENIDA TORQUATO TAPAJOS, 2236</t>
  </si>
  <si>
    <t>69048-660, MANAUS-AM,</t>
  </si>
  <si>
    <t>55-92-3652-2488</t>
  </si>
  <si>
    <t>55-92-3652-2520</t>
  </si>
  <si>
    <t>P16000-CCP</t>
  </si>
  <si>
    <t>PHILIPS ELECTRONICS (S) PTE LTD - CCPD</t>
  </si>
  <si>
    <t>YUSOFT</t>
  </si>
  <si>
    <t>P16000-CE</t>
  </si>
  <si>
    <t>PHILIPS ELECTRONICS SINGAPORE PTE LTD</t>
  </si>
  <si>
    <t>622 LORONG 1 TOA PAYOH</t>
  </si>
  <si>
    <t>SINGAPORE  319763</t>
  </si>
  <si>
    <t>P16000-CMS</t>
  </si>
  <si>
    <t>JABIL CIRCUIT (SINGAPORE) PTE. LTD.</t>
  </si>
  <si>
    <t>PCE ADMIN. DEPT., TP2 LEVEL 3</t>
  </si>
  <si>
    <t>FINANCE - ACCOUNTS PAYABLE DEPT.</t>
  </si>
  <si>
    <t>P16000-CS</t>
  </si>
  <si>
    <t>SINGAPORE 319762</t>
  </si>
  <si>
    <t>P16000-D</t>
  </si>
  <si>
    <t>620A LORONG 1 TOA PAYOH TP1</t>
  </si>
  <si>
    <t>GROUND FLOOR</t>
  </si>
  <si>
    <t>P16000-INNOVATIVE</t>
  </si>
  <si>
    <t>PHILIPS INNOVATIVE APPLICATIONS N.V</t>
  </si>
  <si>
    <t>INTERLEUVENLAAN 74-76</t>
  </si>
  <si>
    <t>B-3001 LEUVEN, BELGIUM.</t>
  </si>
  <si>
    <t>016/394922</t>
  </si>
  <si>
    <t>016/394901</t>
  </si>
  <si>
    <t>P16000-IPO</t>
  </si>
  <si>
    <t>BUILDING 3, LEVEL 2</t>
  </si>
  <si>
    <t>62533329/90</t>
  </si>
  <si>
    <t>P16000-LO</t>
  </si>
  <si>
    <t>BUILDING TP4, 5TH FLOOR,</t>
  </si>
  <si>
    <t>P16000-N</t>
  </si>
  <si>
    <t>LORONG 1 TOA PAYOH</t>
  </si>
  <si>
    <t>P16000-NEDERLAND</t>
  </si>
  <si>
    <t>PHILIPS COMPONENTS NEDERLAND B.V</t>
  </si>
  <si>
    <t>BUSINESS ACCOUNTING NETHERLANDS BAN</t>
  </si>
  <si>
    <t>POSTBUS 80037</t>
  </si>
  <si>
    <t>MS KITTY DIYAVILYA</t>
  </si>
  <si>
    <t>P16000-PCC</t>
  </si>
  <si>
    <t>P-MARSHALL SINGAPORE PTE LTD</t>
  </si>
  <si>
    <t>LEVEL 4, TP3 BLDG</t>
  </si>
  <si>
    <t>MS EVELEN KOH</t>
  </si>
  <si>
    <t>P16000-RCS</t>
  </si>
  <si>
    <t>620A LORONG 1 TOA PAYOH, LEVEL 2</t>
  </si>
  <si>
    <t>P16000-SUZHOU</t>
  </si>
  <si>
    <t>PHILIPS CONSUMER ELECTRONICS CO.OF SUZHOU LTD.</t>
  </si>
  <si>
    <t>88 SHISHAN RD.,</t>
  </si>
  <si>
    <t>SUZHOU, PEOPLE'S REPUBLIC OF CHINA</t>
  </si>
  <si>
    <t>86-512-8251042 EXT 2386</t>
  </si>
  <si>
    <t>86-512-68097837</t>
  </si>
  <si>
    <t>CHEN JIANGUO  FAX: 86-512-68097837  (FINANCE &amp; ACC</t>
  </si>
  <si>
    <t>P16000-T</t>
  </si>
  <si>
    <t>NUTUNE SINGAPORE PTE LTD</t>
  </si>
  <si>
    <t>620A  LORONG 1 TOA PAYOH,</t>
  </si>
  <si>
    <t>TP3 BUILDING, LEVEL 6</t>
  </si>
  <si>
    <t>TUNER ADMINISTRATION DEPT.</t>
  </si>
  <si>
    <t>P16000-TP3</t>
  </si>
  <si>
    <t>PHILIPS ELECTRONICS (S) PTE LTD - TP3</t>
  </si>
  <si>
    <t>TP4, 5TH FLOOR</t>
  </si>
  <si>
    <t>P16000-TS</t>
  </si>
  <si>
    <t>P16000-USA</t>
  </si>
  <si>
    <t>PHILIPS CONSUMER ELECTRONICS CO.</t>
  </si>
  <si>
    <t>PORTLAND OR 97204</t>
  </si>
  <si>
    <t>(915)778-0170 EXT.5343</t>
  </si>
  <si>
    <t>1(866) 204-4469</t>
  </si>
  <si>
    <t>P16000-V</t>
  </si>
  <si>
    <t>LEVEL 3, TP1</t>
  </si>
  <si>
    <t>3823157/166</t>
  </si>
  <si>
    <t>ATTN : MS EVELYN NG</t>
  </si>
  <si>
    <t>P16023</t>
  </si>
  <si>
    <t>MARITIME AND PORT AUTHORITY OF SINGAPORE</t>
  </si>
  <si>
    <t>HYDROGRAPHIC DEPARTMENT</t>
  </si>
  <si>
    <t>7B KEPPAL ROAD #13-07 TANJUNG PAGAR</t>
  </si>
  <si>
    <t>P16040</t>
  </si>
  <si>
    <t>PCI PRIVATE LIMITED</t>
  </si>
  <si>
    <t>35 PIONEER ROAD NORTH</t>
  </si>
  <si>
    <t>SINGAPORE 628475</t>
  </si>
  <si>
    <t>MATERIAL OPERATION PAYABLE</t>
  </si>
  <si>
    <t>P16046</t>
  </si>
  <si>
    <t>PRINTRONIX SCHWEIZ GMBH</t>
  </si>
  <si>
    <t>42 CHANGI SOUTH STREET 1</t>
  </si>
  <si>
    <t>P16049</t>
  </si>
  <si>
    <t>PRIMEFIELD CO PTE LTD</t>
  </si>
  <si>
    <t>27 INTERNATIONAL BUSINESS PARK</t>
  </si>
  <si>
    <t>PRIMEFIELD-LANDMARK BUILDING</t>
  </si>
  <si>
    <t>5697425/5631277</t>
  </si>
  <si>
    <t>P16061</t>
  </si>
  <si>
    <t>PEOPLE'S ASSOCIATION</t>
  </si>
  <si>
    <t>9 KING GEORGE'S AVENUE</t>
  </si>
  <si>
    <t>SINGAPORE 208581</t>
  </si>
  <si>
    <t>P16066</t>
  </si>
  <si>
    <t>POWERMATIC DATA SYSTEM LTD</t>
  </si>
  <si>
    <t>135 JOO SENG ROAD #08-01</t>
  </si>
  <si>
    <t>P16089</t>
  </si>
  <si>
    <t>PIONEER ELECTRONICS ASIACENTRE PTE LTD</t>
  </si>
  <si>
    <t>2 JALAN KILANG BARAT,#04-02,</t>
  </si>
  <si>
    <t>SINGAPORE 159346</t>
  </si>
  <si>
    <t>SNG YEE LENG (T)63787583,GOH TOH CHEW (T)63787576</t>
  </si>
  <si>
    <t>P16112</t>
  </si>
  <si>
    <t>PRIMO MICROPHONES (SINGAPORE) PTE LTD</t>
  </si>
  <si>
    <t>158 KALLANG WAY</t>
  </si>
  <si>
    <t>#06-07 PERFORMANCE BUILDING</t>
  </si>
  <si>
    <t>6747 3586</t>
  </si>
  <si>
    <t>6744 3597</t>
  </si>
  <si>
    <t>FAX : 6744 3597</t>
  </si>
  <si>
    <t>P16113</t>
  </si>
  <si>
    <t>PSC CORPORATION LTD.</t>
  </si>
  <si>
    <t>6268 4822</t>
  </si>
  <si>
    <t>6266 2606</t>
  </si>
  <si>
    <t>P16116</t>
  </si>
  <si>
    <t>PENTAGON OPTICAL PTE LTD</t>
  </si>
  <si>
    <t>P16120</t>
  </si>
  <si>
    <t>PHOON HUAT PTE LTD</t>
  </si>
  <si>
    <t>231A PANDAN LOOP</t>
  </si>
  <si>
    <t>SINGAPORE 128419</t>
  </si>
  <si>
    <t>6289 8989</t>
  </si>
  <si>
    <t>6383 2993</t>
  </si>
  <si>
    <t>JOYCE  6771 1248 FX: 62892664  CANDY  67711272</t>
  </si>
  <si>
    <t>P16122</t>
  </si>
  <si>
    <t>POWERGEN (SERAYA) PTE LTD</t>
  </si>
  <si>
    <t>111 SOMERSET RD #07-01</t>
  </si>
  <si>
    <t>SINGAPORE 238164</t>
  </si>
  <si>
    <t>P16123</t>
  </si>
  <si>
    <t>PCA ENVIROTANK SDN BHD</t>
  </si>
  <si>
    <t>LOT 1914 JALAN BALAKONG, SERI KEMBANGAN</t>
  </si>
  <si>
    <t>41300 SELANGOR, MALAYSIA</t>
  </si>
  <si>
    <t>03-9612414</t>
  </si>
  <si>
    <t>P16124</t>
  </si>
  <si>
    <t>MITSUBOSHI BOEKI LTD</t>
  </si>
  <si>
    <t>70 PALMER ROAD #03-06A PALMER HOUSE</t>
  </si>
  <si>
    <t>SINGAPORE 079427</t>
  </si>
  <si>
    <t>P16124-HK</t>
  </si>
  <si>
    <t>MITSUBOSHI (HK) LTD</t>
  </si>
  <si>
    <t>ROOM NO&gt; 703A TUNG YING BILDING</t>
  </si>
  <si>
    <t>100 NATHAN AND KOWLOON,HONH KONG</t>
  </si>
  <si>
    <t>852-23686891</t>
  </si>
  <si>
    <t>P16125</t>
  </si>
  <si>
    <t>PECKO ELECTRONICS INDUSTRIES PRIVATE LIMITED</t>
  </si>
  <si>
    <t>BLOCK 32,DEFU LANE 10, #02-30/36</t>
  </si>
  <si>
    <t>SINGAPORE 539213</t>
  </si>
  <si>
    <t>MR AIDA/TEL:62833925</t>
  </si>
  <si>
    <t>P16127</t>
  </si>
  <si>
    <t>PT INDOTRIJAYA</t>
  </si>
  <si>
    <t>JL RAWA TERATAI 1</t>
  </si>
  <si>
    <t>NO 7 KAWASAN INDUSTRI PULOGADUNG</t>
  </si>
  <si>
    <t>6296704-6495220</t>
  </si>
  <si>
    <t>P16128</t>
  </si>
  <si>
    <t>PAN INTERNATIONAL ELECTRONICS (THAILAND)CO,LTD</t>
  </si>
  <si>
    <t>101/47/15 NAVA NAKORN SOI 9,</t>
  </si>
  <si>
    <t>PHAHOLYOTHIN ROAD KLONG LUAONG</t>
  </si>
  <si>
    <t>P16129</t>
  </si>
  <si>
    <t>PROSTAR CONTRACT SERVICES PTE LTD</t>
  </si>
  <si>
    <t>BLK 1002 ALJUNIED AVENUE 5 #01-05,</t>
  </si>
  <si>
    <t>P16131</t>
  </si>
  <si>
    <t>PM COMMUNICATIONS PTE LTD</t>
  </si>
  <si>
    <t>4 KIM CHUAN TERRACE</t>
  </si>
  <si>
    <t>SINGAPORE 537027</t>
  </si>
  <si>
    <t>P16132</t>
  </si>
  <si>
    <t>P.T. EWINDO</t>
  </si>
  <si>
    <t>JALAN CIMUNCANG 68</t>
  </si>
  <si>
    <t>BANDUNG 40125</t>
  </si>
  <si>
    <t>7207132 / 7206283</t>
  </si>
  <si>
    <t>MR WAHID HASYIM/MR DEDI SUPRIADI FAX:022-7207132</t>
  </si>
  <si>
    <t>P16133</t>
  </si>
  <si>
    <t>P16135</t>
  </si>
  <si>
    <t>PACIFIC MICRO PTE LTD</t>
  </si>
  <si>
    <t>101 UPPER CROSS STREET</t>
  </si>
  <si>
    <t>#05-02, PEOPLE'S PARK CENTRE,</t>
  </si>
  <si>
    <t>P16136</t>
  </si>
  <si>
    <t>P-SERV TECHNOLOGIES PTE LTD</t>
  </si>
  <si>
    <t>BLK 1093 LOWER DELTA ROAD #07-05/08</t>
  </si>
  <si>
    <t>P16137</t>
  </si>
  <si>
    <t>PROPAC DESIGN CONSULTANTS</t>
  </si>
  <si>
    <t>301,RIVERVALLEY ROAD #03-01</t>
  </si>
  <si>
    <t>SINGAPORE 238342</t>
  </si>
  <si>
    <t>P16138</t>
  </si>
  <si>
    <t>P &amp; G ENGINEERING PTE LTD</t>
  </si>
  <si>
    <t>14 WOODLANDS WALK</t>
  </si>
  <si>
    <t>P16139</t>
  </si>
  <si>
    <t>PT.EX BATAM INDONESIA</t>
  </si>
  <si>
    <t>BLOK 216,JLN BERINGIN ,BATAMINDO</t>
  </si>
  <si>
    <t>INDUSTRIAL PARK MUKA KUNING,PULAU BATAM</t>
  </si>
  <si>
    <t>62-770-611402</t>
  </si>
  <si>
    <t>P16141</t>
  </si>
  <si>
    <t>PLANT HEALTH BRANCH</t>
  </si>
  <si>
    <t>SEMBAWANG FIELD EXPERIMENTAL STATION</t>
  </si>
  <si>
    <t>PRIMARY PRODUCTION DEPARTMENT</t>
  </si>
  <si>
    <t>P16142</t>
  </si>
  <si>
    <t>PUBLISHERS MARKETING SERVICES PTE LTD</t>
  </si>
  <si>
    <t>10C JALAN AMPAS #07-01,</t>
  </si>
  <si>
    <t>HO SENG LEE FLATTED WAREHOUSE</t>
  </si>
  <si>
    <t>P16143</t>
  </si>
  <si>
    <t>PROTRADING &amp; ELECTRONICS PTE LTD</t>
  </si>
  <si>
    <t>NO. 3 IRVING ROAD #02-02</t>
  </si>
  <si>
    <t>IRVING INDUSTRIAL BUILDING</t>
  </si>
  <si>
    <t>P16144</t>
  </si>
  <si>
    <t>IFOUNDRY SYSTEMS (S) PTE LTD</t>
  </si>
  <si>
    <t>67 AYER RAJAH CRESENT</t>
  </si>
  <si>
    <t>UNIT 03-20/22</t>
  </si>
  <si>
    <t>MR SHYH KEAN  EXT: 15</t>
  </si>
  <si>
    <t>P16145</t>
  </si>
  <si>
    <t>PJS RESOURCES SDN.BHD</t>
  </si>
  <si>
    <t>46-1, 1ST FLOOR.JAKAN SETIAWANGSA 11A,</t>
  </si>
  <si>
    <t>TAMAN SETIANWANGSA, 54200,KUALA LUMPUR</t>
  </si>
  <si>
    <t>60.-4529469</t>
  </si>
  <si>
    <t>603-4529472</t>
  </si>
  <si>
    <t>P16146</t>
  </si>
  <si>
    <t>PTC BUSINESS SYSTEMS PTE LTD</t>
  </si>
  <si>
    <t>BLK 625 ALJUNIED ROAD # 07-05</t>
  </si>
  <si>
    <t>P16147</t>
  </si>
  <si>
    <t>PETRA FOODS PTE LTD</t>
  </si>
  <si>
    <t>NO 13, WOODLANDS LINK</t>
  </si>
  <si>
    <t>SINGAPORE 738725</t>
  </si>
  <si>
    <t>P16149</t>
  </si>
  <si>
    <t>PARK FOOD MANUFACTURING PTE LTD</t>
  </si>
  <si>
    <t>50 WOODLANDS TERRACE</t>
  </si>
  <si>
    <t>WOODLANDS EAST INDUSTRIAL PARK</t>
  </si>
  <si>
    <t>P16150</t>
  </si>
  <si>
    <t>PPI ADHESIVE PRODUCTS (F.E) PTE LTD</t>
  </si>
  <si>
    <t>629 ALJUNIED ROAD #03-11</t>
  </si>
  <si>
    <t>P16153</t>
  </si>
  <si>
    <t>PERFORMANCE OIL PTE LTD</t>
  </si>
  <si>
    <t>180 GUL CIRCLE</t>
  </si>
  <si>
    <t>SINGAPORE 629629</t>
  </si>
  <si>
    <t>P16154</t>
  </si>
  <si>
    <t>PT. SAT NUSAPERSADA</t>
  </si>
  <si>
    <t>JALAN PELITA VI NO. 99,</t>
  </si>
  <si>
    <t>P BATAM, RIAU INDONESIA 29432</t>
  </si>
  <si>
    <t>0778 425888</t>
  </si>
  <si>
    <t>0778 459669/427288/427188</t>
  </si>
  <si>
    <t>MISS RUSDIANA (FINANCE DEPT.)</t>
  </si>
  <si>
    <t>P16155</t>
  </si>
  <si>
    <t>PCA TECHNOLOGY LIMITED</t>
  </si>
  <si>
    <t>#05-01, LINK@AMK</t>
  </si>
  <si>
    <t>6545 4542/68056808</t>
  </si>
  <si>
    <t>P16155-M</t>
  </si>
  <si>
    <t>PCA TECHNOLOGY (M) SDN.BHD</t>
  </si>
  <si>
    <t>12 &amp; 12B, JALAN BAYU, TAMPOI MUKIM TEBRAU,</t>
  </si>
  <si>
    <t>KAWASAN PERINDUSTRIAN HASIL</t>
  </si>
  <si>
    <t>07-232 3223</t>
  </si>
  <si>
    <t>07-232 3003</t>
  </si>
  <si>
    <t>P16156</t>
  </si>
  <si>
    <t>PENTA-OCEAN CONSTRUCTION CO,LTD</t>
  </si>
  <si>
    <t>1 KIM SENG PROMENADE # 13-01/03</t>
  </si>
  <si>
    <t>GREAT WORLD CITY EAST TOWER</t>
  </si>
  <si>
    <t>P16157</t>
  </si>
  <si>
    <t>POLYMOULD GRAPHIC (S) PTE LTD</t>
  </si>
  <si>
    <t>BLK 2023 #01-90</t>
  </si>
  <si>
    <t>68962010/2031</t>
  </si>
  <si>
    <t>6566 5601</t>
  </si>
  <si>
    <t>P16158</t>
  </si>
  <si>
    <t>PARDACO TRADING PTE LTD</t>
  </si>
  <si>
    <t>BLK 5022 , #04-41,</t>
  </si>
  <si>
    <t>SE</t>
  </si>
  <si>
    <t>P16159</t>
  </si>
  <si>
    <t>PT.HO WAH GENTING</t>
  </si>
  <si>
    <t>KAWASAN BINTANG INDUSTRIAL PARK II</t>
  </si>
  <si>
    <t>NO 29/29A/30 TANJUNG UNCANG</t>
  </si>
  <si>
    <t>778 393009</t>
  </si>
  <si>
    <t>778 393010</t>
  </si>
  <si>
    <t>P16160</t>
  </si>
  <si>
    <t>PACIFIC VINTEC PTD LTD</t>
  </si>
  <si>
    <t>PACIFIC VINITEX INDUSTRIAL BUILDING</t>
  </si>
  <si>
    <t>13 WOOLANDS WALK</t>
  </si>
  <si>
    <t>P16161</t>
  </si>
  <si>
    <t>PT. FANINDO CHIPTRONIC</t>
  </si>
  <si>
    <t>BLOCK B1 NO.1 &amp; 2,BATU AMPAR BATAM.</t>
  </si>
  <si>
    <t>29432 INDONESIA.</t>
  </si>
  <si>
    <t>0778-413333</t>
  </si>
  <si>
    <t>011-778-412772</t>
  </si>
  <si>
    <t>P16162</t>
  </si>
  <si>
    <t>PT OKI ELECTRIC CABLE BATAM</t>
  </si>
  <si>
    <t>JL BERINGIN LOT 319-320</t>
  </si>
  <si>
    <t>BATAM INDUSTRIAL PARK</t>
  </si>
  <si>
    <t>0778-612240</t>
  </si>
  <si>
    <t>P16163</t>
  </si>
  <si>
    <t>STARTECH MANUFACTURING PTE LTD</t>
  </si>
  <si>
    <t>NO. 13, WOODLANDS WALK</t>
  </si>
  <si>
    <t>P16165</t>
  </si>
  <si>
    <t>PRESS ZONE MARKETING</t>
  </si>
  <si>
    <t>NO. 48 MACTAGGARD ROAD #02-03</t>
  </si>
  <si>
    <t>MAE INDUSTRIAL BUILDING</t>
  </si>
  <si>
    <t>P16166</t>
  </si>
  <si>
    <t>POLYMICRO PERCISION TECHNOLOGY PTE LTD</t>
  </si>
  <si>
    <t>56 SERANGOON NORTH AVE 4</t>
  </si>
  <si>
    <t>POLYMICRO BUILDING</t>
  </si>
  <si>
    <t>P16167</t>
  </si>
  <si>
    <t>POLYCORE OPTICAL PTE LTD</t>
  </si>
  <si>
    <t>12 KALLANG SECTOR</t>
  </si>
  <si>
    <t>SINGAPORE 349281</t>
  </si>
  <si>
    <t>P16168</t>
  </si>
  <si>
    <t>POPULAR SPORTS TRADING CO.</t>
  </si>
  <si>
    <t>BLK 1 ALEXANDRA DISTRIPARK</t>
  </si>
  <si>
    <t>#07-03 PASIR PANJANG ROAD</t>
  </si>
  <si>
    <t>62732725/726</t>
  </si>
  <si>
    <t>P16169</t>
  </si>
  <si>
    <t>PLANET HOLLYMOOD SINGAPORE PTE LTD</t>
  </si>
  <si>
    <t>541, ORACHARD ROAD ,</t>
  </si>
  <si>
    <t>#02-02 LIAT TOWERS</t>
  </si>
  <si>
    <t>P16170</t>
  </si>
  <si>
    <t>PRIME PRODUCTS PTE LTD</t>
  </si>
  <si>
    <t>38 GUL AVENUE</t>
  </si>
  <si>
    <t>P16171</t>
  </si>
  <si>
    <t>POPULAR BOOK COMPANY (PTE) LTD</t>
  </si>
  <si>
    <t>20 OLD TOH TUCK ROAD</t>
  </si>
  <si>
    <t>MS JUNAINA/ TEL: 64629524</t>
  </si>
  <si>
    <t>P16171-HARRIS</t>
  </si>
  <si>
    <t>HARRIS BOOK COMPANY PTE LTD</t>
  </si>
  <si>
    <t>P16172</t>
  </si>
  <si>
    <t>POH POH MANUFACTURING PTE LTD</t>
  </si>
  <si>
    <t>29 CHANHI SOUTH STREET 1,</t>
  </si>
  <si>
    <t>P16173</t>
  </si>
  <si>
    <t>PFIZER ASIA PACIFIC PTE LTD</t>
  </si>
  <si>
    <t>31 TUAS SOUTH AVENUE 6</t>
  </si>
  <si>
    <t>SINGAPORE 637578</t>
  </si>
  <si>
    <t>P16174</t>
  </si>
  <si>
    <t>POROSIL INSULATION PVT LTD</t>
  </si>
  <si>
    <t>271 GIDC ESTATE, MAKARPURA</t>
  </si>
  <si>
    <t>VADODARA-390010 GUJARAT</t>
  </si>
  <si>
    <t>91-265-642564</t>
  </si>
  <si>
    <t>91-265-642966</t>
  </si>
  <si>
    <t>MR RAKESH D.PATAL   FAX:91-265-642966</t>
  </si>
  <si>
    <t>P16175</t>
  </si>
  <si>
    <t>PBI INTERSTATE PTE LTD</t>
  </si>
  <si>
    <t>1 CHIA PING ROAD</t>
  </si>
  <si>
    <t>SINGAPORE 619967</t>
  </si>
  <si>
    <t>P16176</t>
  </si>
  <si>
    <t>PANASONIC PROCUREMENT ASIA PACIFIC (PPAP)</t>
  </si>
  <si>
    <t>#01-11</t>
  </si>
  <si>
    <t>ACCOUNTS PAYABLE  63903692/63903693/636923695</t>
  </si>
  <si>
    <t>P16178</t>
  </si>
  <si>
    <t>MAYBACH PTE LTD</t>
  </si>
  <si>
    <t>BLK 1 #01-01</t>
  </si>
  <si>
    <t>PASIR PANJANG WHOLESALE CENTRE</t>
  </si>
  <si>
    <t>MR TAY/TEL:67754211/FAX:67756211</t>
  </si>
  <si>
    <t>P16179</t>
  </si>
  <si>
    <t>PORCUPINE PTE LTD</t>
  </si>
  <si>
    <t>3 SOUTH BOUNA VISTA ROAD #01-01</t>
  </si>
  <si>
    <t>SINGAPORE 118136</t>
  </si>
  <si>
    <t>P16180</t>
  </si>
  <si>
    <t>PACIFIC PACKAGING (F.E.) PTE LTD</t>
  </si>
  <si>
    <t>NO 6 LOYANG DRIVE LOYANG INDUSTRIAL ESTATE</t>
  </si>
  <si>
    <t>SINGAPORE 508937</t>
  </si>
  <si>
    <t>P16181</t>
  </si>
  <si>
    <t>PAUL-YU PHILIPPINES CORPORATION</t>
  </si>
  <si>
    <t>MAPZ II, LOT-3A, BLOCK 4,</t>
  </si>
  <si>
    <t>BASE 1 BASAK LUPU-LAPU CITY, CEBU ,</t>
  </si>
  <si>
    <t>63-323413091</t>
  </si>
  <si>
    <t>63-323413092</t>
  </si>
  <si>
    <t>P16182</t>
  </si>
  <si>
    <t>PCS PERIPHERALS PTE LTD</t>
  </si>
  <si>
    <t>#04-07</t>
  </si>
  <si>
    <t>6754 0335</t>
  </si>
  <si>
    <t>6755 8567</t>
  </si>
  <si>
    <t>P16183</t>
  </si>
  <si>
    <t>PAN-WEST SINGAPORE</t>
  </si>
  <si>
    <t>59 JALAN PEMIMPIN  #05-00</t>
  </si>
  <si>
    <t>L&amp; Y BUILDING</t>
  </si>
  <si>
    <t>P16184</t>
  </si>
  <si>
    <t>PRIME TECH ELECTRONICS PTE LTD</t>
  </si>
  <si>
    <t>12 KAKI BUKI BUKIT CRESCENT # 01-00</t>
  </si>
  <si>
    <t>P16185</t>
  </si>
  <si>
    <t>BENCHMARK ELECTRONICS MFG SINGAPORE PTE LTD</t>
  </si>
  <si>
    <t>#01-21 WOODLANDS SPECTRUM</t>
  </si>
  <si>
    <t>MS.JOANNE LEE - TEL:6586 8127  FAX:6586 8061</t>
  </si>
  <si>
    <t>PEPPERL+FUCHS ASIA PTE. LTD</t>
  </si>
  <si>
    <t>18 AYER RAJAH CRESCENT,</t>
  </si>
  <si>
    <t>P+F BUILDING</t>
  </si>
  <si>
    <t>P16186-VIETNAM</t>
  </si>
  <si>
    <t>PEPPERL + FUCHS (VIETNAM) CO., LTD</t>
  </si>
  <si>
    <t>LOT S12-16A, ROAD 20 TAN THUAN EXPORT PROCESSING</t>
  </si>
  <si>
    <t>ZONE, TAN THUAN DONG WARD - DISTRICT 7</t>
  </si>
  <si>
    <t>+84(8) 37700744</t>
  </si>
  <si>
    <t>+84(8) 37700745</t>
  </si>
  <si>
    <t>P16187</t>
  </si>
  <si>
    <t>ENVIPURE PTE LTD</t>
  </si>
  <si>
    <t>NO.8 ADMIRALTY STREET</t>
  </si>
  <si>
    <t>#06-03 ADMIRAX</t>
  </si>
  <si>
    <t>P16188</t>
  </si>
  <si>
    <t>PUBLIC AFFAIRS BRANCH</t>
  </si>
  <si>
    <t>46, ABINGDON ROAD</t>
  </si>
  <si>
    <t>SINGAPORE 499932</t>
  </si>
  <si>
    <t>P16189</t>
  </si>
  <si>
    <t>YAMAGATA (SINGAPORE) PTE LTD</t>
  </si>
  <si>
    <t>50 TRAS STREET</t>
  </si>
  <si>
    <t>MS SHARON WONG/HP: 97694521</t>
  </si>
  <si>
    <t>P16190</t>
  </si>
  <si>
    <t>PMG ASIA PACIFIC PTE LTD</t>
  </si>
  <si>
    <t>71 NEIL ROAD</t>
  </si>
  <si>
    <t>SINGAPORE 088900</t>
  </si>
  <si>
    <t xml:space="preserve">  FAX: 63243070  MS DEBBIE LEE  TEL: 63032515</t>
  </si>
  <si>
    <t>P16191</t>
  </si>
  <si>
    <t>PANASONIC SINGAPORE LABORATORIES PTE LTD</t>
  </si>
  <si>
    <t xml:space="preserve"> #06-3530 TAI SENG INDUSTRIAL EAST</t>
  </si>
  <si>
    <t>P16192</t>
  </si>
  <si>
    <t>PREMERZ MEDIA PTE LTD</t>
  </si>
  <si>
    <t>BLK 3007 UBI ROAD 1</t>
  </si>
  <si>
    <t>#03-436/438</t>
  </si>
  <si>
    <t>TEL : 67431323   FAX : 67431347</t>
  </si>
  <si>
    <t>P16193</t>
  </si>
  <si>
    <t>MAXIMUM MARKETING</t>
  </si>
  <si>
    <t>BLK 82, #09-69</t>
  </si>
  <si>
    <t>REDHILL LANE</t>
  </si>
  <si>
    <t>MR RICKY DING/ HP: 94550026</t>
  </si>
  <si>
    <t>PRINTEX OFFSET PRINTING CO.</t>
  </si>
  <si>
    <t>BLOCK 4012 ANG MO KIO AVENUE 10</t>
  </si>
  <si>
    <t>#02-10 TECHPLACE  1</t>
  </si>
  <si>
    <t>MS.CATHERINE CHAN  T:65542322  FX:6554 2922</t>
  </si>
  <si>
    <t>P16195</t>
  </si>
  <si>
    <t>PAVALON INTERNATIONAL PTE LTD</t>
  </si>
  <si>
    <t>10 UBI CRESCENT #06-61 UBI TECHPARK</t>
  </si>
  <si>
    <t>MS JANICE CHAN   TEL:68422991/HP:97716169</t>
  </si>
  <si>
    <t>P16196</t>
  </si>
  <si>
    <t>PHASE HAIRDRESSING</t>
  </si>
  <si>
    <t>BLK 201E TAMPINES ST 23 #01-64 SINGAPORE 527201</t>
  </si>
  <si>
    <t>MR IVAN LIM</t>
  </si>
  <si>
    <t>P16197</t>
  </si>
  <si>
    <t>PUNGGOL FAMILY CLINIC PTE LTD</t>
  </si>
  <si>
    <t>BLK 168 PUNGGOL FIELD</t>
  </si>
  <si>
    <t>#01-13 PUNGGOL PLAZA</t>
  </si>
  <si>
    <t>FAX : 63439979</t>
  </si>
  <si>
    <t>P16198</t>
  </si>
  <si>
    <t>PADUNGSILPA ENGINEERING CO LTD</t>
  </si>
  <si>
    <t>16/77 MUL, CHANGWATTANA ROAD</t>
  </si>
  <si>
    <t>TUNG SOOG-HONG</t>
  </si>
  <si>
    <t>001-662-5737726</t>
  </si>
  <si>
    <t>001-662-5733533</t>
  </si>
  <si>
    <t>MS SUPARA   FAX:001-662-5733533</t>
  </si>
  <si>
    <t>P16199</t>
  </si>
  <si>
    <t>61, TAI SENG AVENUE</t>
  </si>
  <si>
    <t>#B1-01, UE PRINT MEDIA HUB</t>
  </si>
  <si>
    <t>6293 9040</t>
  </si>
  <si>
    <t>MS JOANNE TENG</t>
  </si>
  <si>
    <t>P16199-GPS</t>
  </si>
  <si>
    <t>G.P.S. PROCUREMENT PTE LTD</t>
  </si>
  <si>
    <t>12, LORONG BAKAR BATU</t>
  </si>
  <si>
    <t>MR ANTHONY SOH/TEL: 6501 2912  FAX:6299 3184</t>
  </si>
  <si>
    <t>P16200</t>
  </si>
  <si>
    <t>PALAIS ENTERPRISE PTE LTD</t>
  </si>
  <si>
    <t>8A ADMIRALTY STREET #06-35</t>
  </si>
  <si>
    <t>FOOD XCHANGE @ ADMIRALTY</t>
  </si>
  <si>
    <t>TEL : 68534508   FAX : 68534506</t>
  </si>
  <si>
    <t>P16201</t>
  </si>
  <si>
    <t>PANATEC &amp; PERFECT INDUSTRIES PTE LTD</t>
  </si>
  <si>
    <t>BLOCK 1 KALLANG SECTOR #02-03</t>
  </si>
  <si>
    <t>P16202</t>
  </si>
  <si>
    <t>PACIFIC SUN SYSTEM</t>
  </si>
  <si>
    <t>32 DOVER RISE</t>
  </si>
  <si>
    <t>#14-04</t>
  </si>
  <si>
    <t>MR ABHAY KUMAR  FAX:67353845/TEL:67353845</t>
  </si>
  <si>
    <t>P16202-ASMARA</t>
  </si>
  <si>
    <t>FRED HOLLOWS IOL LABORATORY</t>
  </si>
  <si>
    <t>13 FRED HOLLOWS STREET</t>
  </si>
  <si>
    <t>P.O. BOX 1078</t>
  </si>
  <si>
    <t>P16202-TILGANGA</t>
  </si>
  <si>
    <t>FRED HOLLOWS IOL LAB</t>
  </si>
  <si>
    <t>KATHMANDU</t>
  </si>
  <si>
    <t>NEPAL</t>
  </si>
  <si>
    <t>P16203</t>
  </si>
  <si>
    <t>PACTUMAX INTERNATIONAL PTE LTD</t>
  </si>
  <si>
    <t>BLK 5 ANG MO KIO INDUSTRIAL PARK 2A</t>
  </si>
  <si>
    <t>#01-14 AMK TECH 2</t>
  </si>
  <si>
    <t>P16204</t>
  </si>
  <si>
    <t>BLK 1 KALLANG SECTOR</t>
  </si>
  <si>
    <t>#02-03 KOLAM AYER IND. EST</t>
  </si>
  <si>
    <t>MR LAI   TEL:68412577/FAX:67452950</t>
  </si>
  <si>
    <t>P16205</t>
  </si>
  <si>
    <t>PASIR RIS CLINIC &amp; SURGERY</t>
  </si>
  <si>
    <t>391 ORCHARD ROAD #05-08/09</t>
  </si>
  <si>
    <t>NGEE ANN CITY, PODIUM TOWER</t>
  </si>
  <si>
    <t>6582 0502</t>
  </si>
  <si>
    <t>6585 2686</t>
  </si>
  <si>
    <t>MS JESS /DR JOSHUA LIM GEOK BIN (F:6585 2686)</t>
  </si>
  <si>
    <t>P16206</t>
  </si>
  <si>
    <t>PIZZA HUT SINGAPORE LTD</t>
  </si>
  <si>
    <t>17 KALLANG JUNCTION</t>
  </si>
  <si>
    <t>ESMART CENTRE</t>
  </si>
  <si>
    <t>P16207</t>
  </si>
  <si>
    <t>PREMAS INTERNATIONAL LIMITED</t>
  </si>
  <si>
    <t>BLK 750 OASIS, CHAI CHEE ROAD</t>
  </si>
  <si>
    <t>MS ADELINE KIONG   TEL:68760088/FAX:68766495</t>
  </si>
  <si>
    <t>P16208</t>
  </si>
  <si>
    <t>PDS INTERNATIONAL PTE LTD</t>
  </si>
  <si>
    <t>#05-03/04 ( LL2 )</t>
  </si>
  <si>
    <t>MR ALVIN LIM  TEL: 67766200   FAX : 67766882</t>
  </si>
  <si>
    <t>P16209</t>
  </si>
  <si>
    <t>PEACE FAMILY CLINIC</t>
  </si>
  <si>
    <t>SINGAPORE 730371</t>
  </si>
  <si>
    <t>MS ANGES/DR AW   FAX: 63656597</t>
  </si>
  <si>
    <t>P16210</t>
  </si>
  <si>
    <t>PENNANT SINGAPORE PTE LTD</t>
  </si>
  <si>
    <t>133 NEW BRIDGE ROAD #17-04</t>
  </si>
  <si>
    <t>CHINATOWN POINT</t>
  </si>
  <si>
    <t>MS JIN JIN/TEL: 63230485</t>
  </si>
  <si>
    <t>P16211</t>
  </si>
  <si>
    <t>PORTCULLIS (S) PTE LTD</t>
  </si>
  <si>
    <t>6 TEMASEK BOULEVARD</t>
  </si>
  <si>
    <t>#09-05 SUNTEC TOWER FOUR</t>
  </si>
  <si>
    <t>MS KAREN M Y TAN/TEL:62240955/FAX:63336830</t>
  </si>
  <si>
    <t>P16212</t>
  </si>
  <si>
    <t>PINK BEAUTY COSMETICS PTE LTD</t>
  </si>
  <si>
    <t>52 UBI AVE 3 #02-44 FRONTIER</t>
  </si>
  <si>
    <t>SINGAPORE  408867</t>
  </si>
  <si>
    <t>MS RACHEL CHUA/TEL:63565226/FAX:63567021</t>
  </si>
  <si>
    <t>P16213</t>
  </si>
  <si>
    <t>PT.ACE INDUSTRIES INDONESIA</t>
  </si>
  <si>
    <t>JL. TODAK / TENGGIRI BLOCK D II NO.07</t>
  </si>
  <si>
    <t>KOMPLEK REPINDO INDUSTIRIAL PARK</t>
  </si>
  <si>
    <t>62-778-413086</t>
  </si>
  <si>
    <t>62-778-413085</t>
  </si>
  <si>
    <t>MS LUNA - 93870389 (FAX:62-778-413085)</t>
  </si>
  <si>
    <t>P16214</t>
  </si>
  <si>
    <t>PETRO-VENTURE ASSOCIATES PTE LTD</t>
  </si>
  <si>
    <t>6 EU TONG SEN STREET</t>
  </si>
  <si>
    <t>#10-20 THE CENTRAL</t>
  </si>
  <si>
    <t>P16215</t>
  </si>
  <si>
    <t>PRESSMARK PRINTING PTE LTD</t>
  </si>
  <si>
    <t>BLK 12 LORONG BAKAR BATU #03-02</t>
  </si>
  <si>
    <t>KOLAM AYER IND. PARK</t>
  </si>
  <si>
    <t>MS THAM SIEW ENG/ TEL: 6741 8550/ FAX: 67417212</t>
  </si>
  <si>
    <t>P16216</t>
  </si>
  <si>
    <t>COUNTY MARKETING PTE LTD</t>
  </si>
  <si>
    <t>301 KAKI BUKIT AVE 1</t>
  </si>
  <si>
    <t>MS LEE/ TEL:67416698/FAX:65474944</t>
  </si>
  <si>
    <t>P16216-PIONEER</t>
  </si>
  <si>
    <t>PIONEER AUTOMOTIVE PTE LTD</t>
  </si>
  <si>
    <t>301, KAKI BUKIT AVE 1</t>
  </si>
  <si>
    <t>MISS LOK/TEL:67444900/FAX: 67414494</t>
  </si>
  <si>
    <t>P16216-YOKORAMA</t>
  </si>
  <si>
    <t>YOKORAMA TRADING &amp; MANUFACTURER PTE LTD</t>
  </si>
  <si>
    <t>PURCHASE DEPT    TEL:67416698/FAX:65474944</t>
  </si>
  <si>
    <t>P16217</t>
  </si>
  <si>
    <t>PETER LIM'S DEPARTMENTAL STORE</t>
  </si>
  <si>
    <t>1 TANJONG PAGAR ROAD</t>
  </si>
  <si>
    <t>#01-16 TANJONG PAGAR PLAZA</t>
  </si>
  <si>
    <t>MS LIM   TEL:62218812</t>
  </si>
  <si>
    <t>P16218</t>
  </si>
  <si>
    <t>POH TIONG CHOON LOGISTICS LIMITED</t>
  </si>
  <si>
    <t>21 AYER MERBAU ROAD</t>
  </si>
  <si>
    <t>MS LINDA LOW/MS JACELYN/MR ANTHONY TAN T:66688530</t>
  </si>
  <si>
    <t>P16219</t>
  </si>
  <si>
    <t>PACK MAT TRADING SUPPLY</t>
  </si>
  <si>
    <t>BLK 533 #07-752</t>
  </si>
  <si>
    <t>BEDOK NORTH STREET 3,</t>
  </si>
  <si>
    <t>MR PATRICK   HP: 96794856</t>
  </si>
  <si>
    <t>P16220</t>
  </si>
  <si>
    <t>PROSER SINGAPORE PTE LTD</t>
  </si>
  <si>
    <t>SINGAPORE 558522</t>
  </si>
  <si>
    <t>MS KARINE KAN   FAX: 62801076  HP: 98384823</t>
  </si>
  <si>
    <t>P16221</t>
  </si>
  <si>
    <t>PROSEMI PTE  LTD</t>
  </si>
  <si>
    <t>3 TAI SENG DRIVE #04-01</t>
  </si>
  <si>
    <t>SINGAPORE 535216</t>
  </si>
  <si>
    <t>MR YAP SIEW LOOI/TEL:69903711/HP:96735636</t>
  </si>
  <si>
    <t>P16222</t>
  </si>
  <si>
    <t>SPIDER88 PTE LTD</t>
  </si>
  <si>
    <t>49 JALAN PEMIMPIN #06-10</t>
  </si>
  <si>
    <t>APS BUILDING</t>
  </si>
  <si>
    <t>MS ANNIE LIEW/  TEL:63535711/FAX:63535011</t>
  </si>
  <si>
    <t>P16223</t>
  </si>
  <si>
    <t>PJBUMI BERHAD (141537-M)</t>
  </si>
  <si>
    <t>LOT 1.3.1 WISMA PRIMA PENINSULA,JLN SEIAWANGSA II,</t>
  </si>
  <si>
    <t>TAMAN SETIAWANGSA, 54200 KUALA LUMPUR, MALAYSIA.</t>
  </si>
  <si>
    <t>603-42578120</t>
  </si>
  <si>
    <t>603-42524587</t>
  </si>
  <si>
    <t>RATNAMALA BT MOHD ARIFFIN  FAX:603-42524587</t>
  </si>
  <si>
    <t>P16224</t>
  </si>
  <si>
    <t>PREMIER HEALTHCARE CLINIC &amp; SURGERY</t>
  </si>
  <si>
    <t>#01-106, SINGAPORE 650376</t>
  </si>
  <si>
    <t>DR WONG JANSEN</t>
  </si>
  <si>
    <t>P16225</t>
  </si>
  <si>
    <t>PICNIC</t>
  </si>
  <si>
    <t>83 MEYER ROAD #18-02 (TALLER BUILDING)</t>
  </si>
  <si>
    <t>MEYER PARK</t>
  </si>
  <si>
    <t>NG PEI SZE - 81386555 &lt;npsze@hotmail.com&gt;</t>
  </si>
  <si>
    <t>P16226</t>
  </si>
  <si>
    <t>XENTIQ PTE LTD</t>
  </si>
  <si>
    <t>WCEGA TOWER, #02-79</t>
  </si>
  <si>
    <t>MS PEGGY KHOO</t>
  </si>
  <si>
    <t>P16227</t>
  </si>
  <si>
    <t>PACT SERVICES PTE LTD</t>
  </si>
  <si>
    <t>NO. 168 MOUNT PLEASANT</t>
  </si>
  <si>
    <t>SINGAPORE 298357</t>
  </si>
  <si>
    <t>MS AGATHA LOH  T:64747142/F:64747169/HP:90025007</t>
  </si>
  <si>
    <t>P16228</t>
  </si>
  <si>
    <t>PANALPINA WORLD TRANSPORT (S) PTE LTD</t>
  </si>
  <si>
    <t>16 CHANGI NORTH WAY</t>
  </si>
  <si>
    <t>SINGAPORE 498772</t>
  </si>
  <si>
    <t>6274 0188</t>
  </si>
  <si>
    <t>6277 4848</t>
  </si>
  <si>
    <t>P16229</t>
  </si>
  <si>
    <t>PRISM (HOUSE OF CRYSTAL) PTE LTD</t>
  </si>
  <si>
    <t>15 BEACH ROAD</t>
  </si>
  <si>
    <t>#01-03 BEACH CENTRE</t>
  </si>
  <si>
    <t>MS JULIANA SUN     TEL:63371828/FAX:63399836</t>
  </si>
  <si>
    <t>P16230</t>
  </si>
  <si>
    <t>POLYLECTRIC ENGINEERING PTE LTD</t>
  </si>
  <si>
    <t>BLK 22 WOODLANDS LINK</t>
  </si>
  <si>
    <t>#03-29 (S) 738734</t>
  </si>
  <si>
    <t>MS VALEN CHEN /FAX:62571708</t>
  </si>
  <si>
    <t>P16231</t>
  </si>
  <si>
    <t>PROCEQ ASIA PTE LTD</t>
  </si>
  <si>
    <t>12 NEW INDUSTRIAL ROAD</t>
  </si>
  <si>
    <t>#02-02A MORNINGSTAR</t>
  </si>
  <si>
    <t>MS ALICE KHIT/TEL:63823966/FAX:63823307</t>
  </si>
  <si>
    <t>P16232</t>
  </si>
  <si>
    <t>PARKLANE MINIMART</t>
  </si>
  <si>
    <t>BLK 39 TANGLIN HALT</t>
  </si>
  <si>
    <t>#01-119R</t>
  </si>
  <si>
    <t>MS CINDY    TEL:64745673/FAX:68721672</t>
  </si>
  <si>
    <t>P16233</t>
  </si>
  <si>
    <t>PET LIVING PTE LTD</t>
  </si>
  <si>
    <t>17 BINJAI PARK</t>
  </si>
  <si>
    <t>SINGAPORE 589825</t>
  </si>
  <si>
    <t>6463 4348</t>
  </si>
  <si>
    <t>6463 4341</t>
  </si>
  <si>
    <t>MR LIM CHENG HONG H/P: 91914575   FAX:6463 4341</t>
  </si>
  <si>
    <t>P16234</t>
  </si>
  <si>
    <t>POWEN &amp; CO PTE LTD</t>
  </si>
  <si>
    <t>152 JOO CHIAT ROAD</t>
  </si>
  <si>
    <t>SINGAPORE 427430</t>
  </si>
  <si>
    <t>MR JIMMY PEK    TEL:63467785/FAX:63469264</t>
  </si>
  <si>
    <t>P16235</t>
  </si>
  <si>
    <t>PSA CORPORATION LIMITED</t>
  </si>
  <si>
    <t>#13 PSA HORIZONS</t>
  </si>
  <si>
    <t>1 HARBOUR DRIVE</t>
  </si>
  <si>
    <t>MS CATHERINE TONG/ HP:93782419</t>
  </si>
  <si>
    <t>P16236</t>
  </si>
  <si>
    <t>PEC LTD.</t>
  </si>
  <si>
    <t>14 INTERNATIONAL BUSINESS PARK</t>
  </si>
  <si>
    <t>SINGAPORE 609922</t>
  </si>
  <si>
    <t>6863 0512/62689788</t>
  </si>
  <si>
    <t>6863 0513/62689488</t>
  </si>
  <si>
    <t>WENG JINGFEN info@peceng,com/FinanceAP@peceng.com</t>
  </si>
  <si>
    <t>P16237</t>
  </si>
  <si>
    <t>PROCOLOR IMAGING SEPARATION PRINT</t>
  </si>
  <si>
    <t>BLK 16 KALLANG PLACE</t>
  </si>
  <si>
    <t>#01-10 SINGAORE 339156</t>
  </si>
  <si>
    <t>MR ERIC      TEL:63921311/FAX:63921309</t>
  </si>
  <si>
    <t>P16238</t>
  </si>
  <si>
    <t>PCA HARD. COM SDN BHD</t>
  </si>
  <si>
    <t>PLOT 553, LORONG PERUSAHAAN 4,</t>
  </si>
  <si>
    <t>PRAI FTZ, PHASE 1, 13600 PRAI, PENANG</t>
  </si>
  <si>
    <t>604-399 5333</t>
  </si>
  <si>
    <t>604-397 5367</t>
  </si>
  <si>
    <t>P16239</t>
  </si>
  <si>
    <t>PACIFIC INTERNET LIMITED</t>
  </si>
  <si>
    <t>89 SCIENCE PARK DRIVE</t>
  </si>
  <si>
    <t>#02-05/06 THE RUTHERFORD</t>
  </si>
  <si>
    <t>MS KELLY TANG  HP: 96878537</t>
  </si>
  <si>
    <t>P16240</t>
  </si>
  <si>
    <t>POLYPLAS PTE LTD</t>
  </si>
  <si>
    <t>16 TUA KONG TERRACE</t>
  </si>
  <si>
    <t>SINGAPORE 455343</t>
  </si>
  <si>
    <t>6443 9358</t>
  </si>
  <si>
    <t>MR TOO LEE YONG   H/P: 9668 4472   FAX: 6443 9358</t>
  </si>
  <si>
    <t>P16241</t>
  </si>
  <si>
    <t>POWER SEARCH TECHNOLOGY PTE LTD</t>
  </si>
  <si>
    <t>NO. 629 ALJUNIED ROAD, #03-10</t>
  </si>
  <si>
    <t>MS JASMINE YIP  FAX: 67430866</t>
  </si>
  <si>
    <t>P16242</t>
  </si>
  <si>
    <t>AURORA JEWELRY PTE LTD</t>
  </si>
  <si>
    <t>#21-07 ORCHARD TOWERS</t>
  </si>
  <si>
    <t>6288 4996</t>
  </si>
  <si>
    <t>6288 2775</t>
  </si>
  <si>
    <t>MR KENNY CHEN  TEL:6288 4996 /FAX: 6288 2775</t>
  </si>
  <si>
    <t>P16243</t>
  </si>
  <si>
    <t>1 HEMMANT ROAD (OFF GUILLEMARD ROAD)</t>
  </si>
  <si>
    <t>P16245</t>
  </si>
  <si>
    <t>PRAISE FAMILY CLINIC</t>
  </si>
  <si>
    <t>BLOCK 717, TAMPINES STREET 72</t>
  </si>
  <si>
    <t>#01-75 SINGAPORE 520717</t>
  </si>
  <si>
    <t>6784 3785</t>
  </si>
  <si>
    <t xml:space="preserve"> 6546 0931</t>
  </si>
  <si>
    <t>MS. LILY /MELISSA TEL:6784 3785   FAX: 6546 0931</t>
  </si>
  <si>
    <t>P16246</t>
  </si>
  <si>
    <t>PACKRITE (S) (CUSTOMER CODE  REFER TO P16292)</t>
  </si>
  <si>
    <t>P16247</t>
  </si>
  <si>
    <t>EXCELITAS TECHNOLOGIES SINGAPORE PTE. LTD.</t>
  </si>
  <si>
    <t>8 TRACTOR ROAD</t>
  </si>
  <si>
    <t>SINGAPORE 627969</t>
  </si>
  <si>
    <t>6499 7777</t>
  </si>
  <si>
    <t>6265 1479</t>
  </si>
  <si>
    <t>P16248</t>
  </si>
  <si>
    <t>PHARMACON (PTE) LTD</t>
  </si>
  <si>
    <t>8 KAKI BUKIT ROAD 2, #04-27/28,</t>
  </si>
  <si>
    <t>RUBY WAREHOUSE COMPLEX,</t>
  </si>
  <si>
    <t>6741 8500</t>
  </si>
  <si>
    <t>6741 1470</t>
  </si>
  <si>
    <t>MR GAN KOK HOE / NANCY  FX:67418500</t>
  </si>
  <si>
    <t>P16249</t>
  </si>
  <si>
    <t>JABEZ-TECH (ASIA) PTE LTD</t>
  </si>
  <si>
    <t>11 TAMPINES ST 92</t>
  </si>
  <si>
    <t>LEVEL 4 ANNEX BLK</t>
  </si>
  <si>
    <t>MR DANIEL LIEW</t>
  </si>
  <si>
    <t>P16250</t>
  </si>
  <si>
    <t>PARQUET HOUSE</t>
  </si>
  <si>
    <t>NO 1 YISHUN ST 23</t>
  </si>
  <si>
    <t>#07-25</t>
  </si>
  <si>
    <t>MR TOMMY     TEL:67577041/FAX:67577477</t>
  </si>
  <si>
    <t>P16251</t>
  </si>
  <si>
    <t>PROCOMP PRIKINTSET PTE LTD</t>
  </si>
  <si>
    <t>61, TAI SENG AVENUE #03-03</t>
  </si>
  <si>
    <t>UE PRINT MIDDLE HUP</t>
  </si>
  <si>
    <t>: 62964763</t>
  </si>
  <si>
    <t>A/C PAYABLE  FAX: 65089301</t>
  </si>
  <si>
    <t>P16252</t>
  </si>
  <si>
    <t>PIN CORPORATION</t>
  </si>
  <si>
    <t>NO 34 SENOKO DRIVE</t>
  </si>
  <si>
    <t>SINGAPORE 758219</t>
  </si>
  <si>
    <t>MS KAH PEK     FAX:  67535059</t>
  </si>
  <si>
    <t>P16253</t>
  </si>
  <si>
    <t>PROCESS INNOVATION TECHNOLOGY SE ASIA PTE LTD</t>
  </si>
  <si>
    <t>37 , KALLANG PUDDING ROAD</t>
  </si>
  <si>
    <t>BLK B TONG LEE BUILDING #01-03</t>
  </si>
  <si>
    <t>MS CELINE CHIENG /TEL: 62261051/FAX:68419279</t>
  </si>
  <si>
    <t>P16254</t>
  </si>
  <si>
    <t>PCH MANUFACTURING SINGAPORE PTE LTD</t>
  </si>
  <si>
    <t>25 NEW INDUSTRIAL ROAD</t>
  </si>
  <si>
    <t>65464371/62141188</t>
  </si>
  <si>
    <t>P16255</t>
  </si>
  <si>
    <t>PRO PACKAGING N COMPONENTS</t>
  </si>
  <si>
    <t>#04-0313/314, THE PLAZA</t>
  </si>
  <si>
    <t>MS LINDA TEH/H/P:97920081/T:6299 2818/F:6299 5815</t>
  </si>
  <si>
    <t>P16256</t>
  </si>
  <si>
    <t>PROCOLOR SEPARATION &amp; PRINT PTE LTD</t>
  </si>
  <si>
    <t>6392 1311</t>
  </si>
  <si>
    <t>6392 1309</t>
  </si>
  <si>
    <t>MR.ALFER SEET</t>
  </si>
  <si>
    <t>P16257</t>
  </si>
  <si>
    <t>PFU ASIA PACIFIC PTE LTD</t>
  </si>
  <si>
    <t>NO 8 KIM CHUAN DRIVE#03-02</t>
  </si>
  <si>
    <t>SIIX BUILDING</t>
  </si>
  <si>
    <t>6285 0330</t>
  </si>
  <si>
    <t>6286 6070</t>
  </si>
  <si>
    <t>RYAN/ RAYMOND SOH   HP:9737 3466</t>
  </si>
  <si>
    <t>P16258</t>
  </si>
  <si>
    <t>PROWAY ENGINEERING PLASTIC PTE LTD</t>
  </si>
  <si>
    <t>#02-02, SINGAPORE 569625</t>
  </si>
  <si>
    <t>ATTN: MR ELSON KOH/TEL: 65522268/FAX:65522311</t>
  </si>
  <si>
    <t>LUMILEDS SINGAPORE PTE LTD</t>
  </si>
  <si>
    <t>NO. 3, LINTANG BAYAN LEPAS 8,</t>
  </si>
  <si>
    <t>KAW. PERINDUSTRIAN BAYAN LEPAS,</t>
  </si>
  <si>
    <t>FINANCE DEPARTMENT &lt;SGAP.lumileds@lumileds.com&gt;</t>
  </si>
  <si>
    <t>P16260</t>
  </si>
  <si>
    <t>PARTS PRECISION TECHNOLOGY (S) PTE LTD</t>
  </si>
  <si>
    <t>20 WOODLANDS LINK #09-08</t>
  </si>
  <si>
    <t>MR TERENCE  LEE/T:67627048/HP: 91913373/F:64823382</t>
  </si>
  <si>
    <t>P16261</t>
  </si>
  <si>
    <t>PASIR RIS WEST CC</t>
  </si>
  <si>
    <t>93 PASIR RIS DR 3</t>
  </si>
  <si>
    <t>SINGAPORE 519498</t>
  </si>
  <si>
    <t>MS GELLENE LIM    TEL:65852538/FAX:65852539</t>
  </si>
  <si>
    <t>P16262</t>
  </si>
  <si>
    <t>KAMPONG GLAM CCC</t>
  </si>
  <si>
    <t>385 BEACH ROAD</t>
  </si>
  <si>
    <t>MS TAN HONG ENG    TEL:62936136/FAX:62936183</t>
  </si>
  <si>
    <t>P16263</t>
  </si>
  <si>
    <t>PROPHIX ASIA PTE. LTD.</t>
  </si>
  <si>
    <t>18-B MURRAY TERRACE</t>
  </si>
  <si>
    <t>6226 6963</t>
  </si>
  <si>
    <t>6223 6963</t>
  </si>
  <si>
    <t>MR SAM CHEO  HP:9638 6068  FAX:6223 6963</t>
  </si>
  <si>
    <t>P16264</t>
  </si>
  <si>
    <t>PROACH MARKETING</t>
  </si>
  <si>
    <t>NO 27 MANDAI ESTATE #07-05</t>
  </si>
  <si>
    <t>TOWER 2</t>
  </si>
  <si>
    <t>MR SAM LAI         TEL:82829880/FAX:67450651</t>
  </si>
  <si>
    <t>P16265</t>
  </si>
  <si>
    <t>PETS' STATION HOLDING PTE LTD</t>
  </si>
  <si>
    <t>21 MARSLING INDUSTRIAL ESTATE ROAD 9</t>
  </si>
  <si>
    <t>SINGAPORE 739175</t>
  </si>
  <si>
    <t>MS SALLY YOW/ TEL:63631121/FAX:63631066</t>
  </si>
  <si>
    <t>P16266</t>
  </si>
  <si>
    <t>PETMART PTE LTD</t>
  </si>
  <si>
    <t>151 SERANGOON NORTH AVE 2</t>
  </si>
  <si>
    <t>MR BENJAMIN WEE /HP:94500947/FAX:62896584</t>
  </si>
  <si>
    <t>P16267</t>
  </si>
  <si>
    <t>205 HENDERSON ROAD #05-02A</t>
  </si>
  <si>
    <t>MR DAVID TEO   FAX:6297 2593</t>
  </si>
  <si>
    <t>P16268</t>
  </si>
  <si>
    <t>A-MOBILE PTE LTD</t>
  </si>
  <si>
    <t>SINGAPORE 408594</t>
  </si>
  <si>
    <t>6347 8945</t>
  </si>
  <si>
    <t>6347 8907</t>
  </si>
  <si>
    <t>P16269</t>
  </si>
  <si>
    <t>SONOVA FRANCE SAS</t>
  </si>
  <si>
    <t>5, RUE MARYSE BASTIE, CS 80605,</t>
  </si>
  <si>
    <t>69 675 BRON CEDEX,</t>
  </si>
  <si>
    <t>0821 02 7000</t>
  </si>
  <si>
    <t>+33 (0)478269897</t>
  </si>
  <si>
    <t>P16270</t>
  </si>
  <si>
    <t>PREMIUM CONFECTIONERY PTE LTD</t>
  </si>
  <si>
    <t>1 NORTH BRIDGE ROAD #07-08</t>
  </si>
  <si>
    <t>MS SITAYU/ TEL:63397995/FAX:63397122</t>
  </si>
  <si>
    <t>P16271</t>
  </si>
  <si>
    <t>PAUL-YU IND., CORP</t>
  </si>
  <si>
    <t>8F., NO. 68 JEN AI ROAD, SEC 4,</t>
  </si>
  <si>
    <t>TAIPEI, TAIWAN, ROC</t>
  </si>
  <si>
    <t>886-2-2700-3286</t>
  </si>
  <si>
    <t>886-2-2709-8687/ 2314</t>
  </si>
  <si>
    <t>SUNNY  (X:201)       FAX:886-2-2709-8687/2314</t>
  </si>
  <si>
    <t>P16272</t>
  </si>
  <si>
    <t>PAW LECK ENGINEERING PTE LTD</t>
  </si>
  <si>
    <t>21, SENOKO AVE</t>
  </si>
  <si>
    <t>WOODLANDS EAST IND ESTATE</t>
  </si>
  <si>
    <t>MR H.S.CHIA/TEL: 67552777/FAX: 67580614</t>
  </si>
  <si>
    <t>P16273</t>
  </si>
  <si>
    <t>POLLYANNA ENTERPRISE</t>
  </si>
  <si>
    <t>#03-07-PANI COMPLEX</t>
  </si>
  <si>
    <t>MR ANDREW TAN  TEL: 92974615</t>
  </si>
  <si>
    <t>P16274</t>
  </si>
  <si>
    <t>PERFECT PRODUCT DISPOSABLES (S) PTE LTD</t>
  </si>
  <si>
    <t>701 SIMS DRIVE, #04-01</t>
  </si>
  <si>
    <t>LHK BUILDING, SINGAPORE 387383</t>
  </si>
  <si>
    <t>6742 0389</t>
  </si>
  <si>
    <t>6842 3823</t>
  </si>
  <si>
    <t>MR JOSEPH LAW</t>
  </si>
  <si>
    <t>P16275</t>
  </si>
  <si>
    <t>PRONET SUPPLY CHAIN PTE LTD</t>
  </si>
  <si>
    <t>#03-03 KALLANG INDUSTRIAL ESTATE</t>
  </si>
  <si>
    <t>P16276</t>
  </si>
  <si>
    <t>PU JI SI BUDDHIST RESEARCH CENTRE</t>
  </si>
  <si>
    <t>39 LORONG 12 GEYLANG</t>
  </si>
  <si>
    <t>SINGAPORE 399012</t>
  </si>
  <si>
    <t>MR SIMON WONG  FAX: 67466701</t>
  </si>
  <si>
    <t>P16277</t>
  </si>
  <si>
    <t>POLESTAR MARINE ENGINEERING PTE LTD</t>
  </si>
  <si>
    <t>3, TUAS AVENUE 13</t>
  </si>
  <si>
    <t>SINGAPORE 638975</t>
  </si>
  <si>
    <t>MR BRYAN/HP:91004178/T:68630822/F:68630688</t>
  </si>
  <si>
    <t>P16278</t>
  </si>
  <si>
    <t>PROACH DISTRIBUTION SERVICES PTE LTD</t>
  </si>
  <si>
    <t>61 YISHUN INDUSTRIAL PARK A #03-02</t>
  </si>
  <si>
    <t>SINGAPORE 768767</t>
  </si>
  <si>
    <t>MR SAM LAI/HP:82829880/T:67574555/F:67450651</t>
  </si>
  <si>
    <t>P16279</t>
  </si>
  <si>
    <t>PAC SOLUTION PTE LTD</t>
  </si>
  <si>
    <t>3 UPPER ALJUNIED LINK #04-01</t>
  </si>
  <si>
    <t>JOO SENG  WAREHOUSE B</t>
  </si>
  <si>
    <t>MR TAN CHOON LIAN</t>
  </si>
  <si>
    <t>P16280</t>
  </si>
  <si>
    <t>PATTONAIR ASIA PTE LTD</t>
  </si>
  <si>
    <t>3 CHANGI NORTH ST 2</t>
  </si>
  <si>
    <t>#03-03B LOGISTECH</t>
  </si>
  <si>
    <t>P16281</t>
  </si>
  <si>
    <t>PARLIAMENT OF SINGAPORE</t>
  </si>
  <si>
    <t>1 PARLIAMENT PLACE SINGAPORE</t>
  </si>
  <si>
    <t>SINGAPORE 178880</t>
  </si>
  <si>
    <t>6332 6693</t>
  </si>
  <si>
    <t>6332 5526</t>
  </si>
  <si>
    <t>MR ONG BOON CHYE</t>
  </si>
  <si>
    <t>P16282</t>
  </si>
  <si>
    <t>PURETECH ENGINEERING PTE LTD</t>
  </si>
  <si>
    <t>10 ADMIRALTY STREET #02-88</t>
  </si>
  <si>
    <t>NORTH LINK BUILDING</t>
  </si>
  <si>
    <t>6853 9606</t>
  </si>
  <si>
    <t>6853 9608</t>
  </si>
  <si>
    <t>ANDREW BK LEE  HP:96284718 (X:205)</t>
  </si>
  <si>
    <t>P16283</t>
  </si>
  <si>
    <t>GENERAL MILLS SINGAPORE PTE LTD</t>
  </si>
  <si>
    <t>168, ROBINSON ROAD</t>
  </si>
  <si>
    <t>#26-01, CAPITAL TOWER</t>
  </si>
  <si>
    <t>67321566/63056784</t>
  </si>
  <si>
    <t>6734 8010</t>
  </si>
  <si>
    <t>P16284</t>
  </si>
  <si>
    <t>PMBL LIMITED</t>
  </si>
  <si>
    <t>UNIT D, LEACH ROAD</t>
  </si>
  <si>
    <t>CHARD BUSINESS PARK, CHARD, SOMERSET, TA20 1FA</t>
  </si>
  <si>
    <t>0870 7705 311</t>
  </si>
  <si>
    <t>0870 7705 322</t>
  </si>
  <si>
    <t>MIKE BERRY &lt;mike@pmbl.co.uk&gt;</t>
  </si>
  <si>
    <t>P16285</t>
  </si>
  <si>
    <t>POWER TEAM TECHNOLOGIES (S) PTE LTD</t>
  </si>
  <si>
    <t>P16286</t>
  </si>
  <si>
    <t>PANASONIC FACTORY SOLUTIONS ASIA PACIFIC</t>
  </si>
  <si>
    <t>285 JALAN AHMAD IBRAHIM</t>
  </si>
  <si>
    <t>SINGAPORE 639931</t>
  </si>
  <si>
    <t>CLARICE BUNO</t>
  </si>
  <si>
    <t>P16287</t>
  </si>
  <si>
    <t>PACK-MATIC MARKETING PTE LTD</t>
  </si>
  <si>
    <t>34B HILLVIEW TERRACE</t>
  </si>
  <si>
    <t>SINGAPORE 669256</t>
  </si>
  <si>
    <t>MR RAYMOND LIM 96752514</t>
  </si>
  <si>
    <t>P16288</t>
  </si>
  <si>
    <t>PROMAT FIRE PROTECTION LLC</t>
  </si>
  <si>
    <t>SUITE 1805, 18TH FLOOR</t>
  </si>
  <si>
    <t>DUBAI FESTIVAL CITY TOWER</t>
  </si>
  <si>
    <t>00971 4 2935911</t>
  </si>
  <si>
    <t>00971 4 2329781</t>
  </si>
  <si>
    <t>KEN BROWN  HP:00971 50 211 9524</t>
  </si>
  <si>
    <t>P16289</t>
  </si>
  <si>
    <t>PRENCEPAK PTE LTD</t>
  </si>
  <si>
    <t>NO.33 TUAS VIEW WALK 2</t>
  </si>
  <si>
    <t>SINGAPORE 637561</t>
  </si>
  <si>
    <t>6863 6379</t>
  </si>
  <si>
    <t>6863 2816</t>
  </si>
  <si>
    <t>MS CECILIA HEW</t>
  </si>
  <si>
    <t>P16290</t>
  </si>
  <si>
    <t>PT BATARA ANDALAN RIAU</t>
  </si>
  <si>
    <t>BLOK X NO1, BATU AJI</t>
  </si>
  <si>
    <t>KODYA, BATAM, INDONESIA</t>
  </si>
  <si>
    <t>MR PONTAS L. TOBING</t>
  </si>
  <si>
    <t>P16291</t>
  </si>
  <si>
    <t>PTS TECHNOLOGIES PTE LTD</t>
  </si>
  <si>
    <t>BLK 2 KAKI BUKIT AVE 1 #04-05</t>
  </si>
  <si>
    <t>P16292</t>
  </si>
  <si>
    <t>PAKRIGHT (S) PTE LTD</t>
  </si>
  <si>
    <t>11 WOODLANDS CLOSE, #03-16-</t>
  </si>
  <si>
    <t>SINGAPORE 737853</t>
  </si>
  <si>
    <t>PBA SYSTEMS PTE LTD</t>
  </si>
  <si>
    <t>543 YISHUN INDUSTIRAL PARK A</t>
  </si>
  <si>
    <t>SINGAPORE 768765</t>
  </si>
  <si>
    <t>MS MARICAR MONTEZON/TEL:67566779/EXT:6739</t>
  </si>
  <si>
    <t>P16294</t>
  </si>
  <si>
    <t>PONDOK ABANG</t>
  </si>
  <si>
    <t>NO. 15 JALAN TEPONG</t>
  </si>
  <si>
    <t>#06-08 JURONG FOOD HUB</t>
  </si>
  <si>
    <t>MR RAHMAN TEL:96640542</t>
  </si>
  <si>
    <t>P16295</t>
  </si>
  <si>
    <t>PAMARINE PTE LTD</t>
  </si>
  <si>
    <t>10 CHIA PING ROAD</t>
  </si>
  <si>
    <t>SINGAPORE 619978</t>
  </si>
  <si>
    <t>MS CAROL  FAX: 68617022</t>
  </si>
  <si>
    <t>P16296</t>
  </si>
  <si>
    <t>PACAD COMM PTE LTD</t>
  </si>
  <si>
    <t>51 UBI AVENUE 1,#05-28 (LEVEL 5)</t>
  </si>
  <si>
    <t>PAYA UBI INDUSTRIAL PARK</t>
  </si>
  <si>
    <t>KONG WEI LEE</t>
  </si>
  <si>
    <t>P16297</t>
  </si>
  <si>
    <t>POLAR PUFFS AND CAKES PTE LTD</t>
  </si>
  <si>
    <t>15, WOODLANDS LINK</t>
  </si>
  <si>
    <t>SINGAPORE 738726</t>
  </si>
  <si>
    <t>MS MADELINE LAI/TEL:6257 7377/FAX: 6257 7677</t>
  </si>
  <si>
    <t>P16298</t>
  </si>
  <si>
    <t>PRIMEFLUX ENGINEERING PTE LTD</t>
  </si>
  <si>
    <t>NO. 69A BRIGHTON CRESCENT</t>
  </si>
  <si>
    <t>SINGAPORE 559213</t>
  </si>
  <si>
    <t>MS GERMAINE MOH/TEL:64832928/FAX:64832982</t>
  </si>
  <si>
    <t>P16299</t>
  </si>
  <si>
    <t>INFOSTREAM PTY LTD</t>
  </si>
  <si>
    <t>SUITE 10,  GROUND FLOOR</t>
  </si>
  <si>
    <t>7 NARABANG WAY, BELROSE, NSW, 2085</t>
  </si>
  <si>
    <t>+(612) 9986 3588</t>
  </si>
  <si>
    <t>P16300</t>
  </si>
  <si>
    <t>POWERTRIP INNOVATIONS LIMITED</t>
  </si>
  <si>
    <t>24 BARTHOLOW SQUARE</t>
  </si>
  <si>
    <t>LONDON EC1V 3QT</t>
  </si>
  <si>
    <t>MR BILLY TEO</t>
  </si>
  <si>
    <t>P16301</t>
  </si>
  <si>
    <t>PTERIS GLOBAL LTD</t>
  </si>
  <si>
    <t>28 QUALITY ROAD</t>
  </si>
  <si>
    <t>SINGAPORE 238862</t>
  </si>
  <si>
    <t>MR KELVIN LIM/TEL:68612828/FAX:62665631</t>
  </si>
  <si>
    <t>P16302</t>
  </si>
  <si>
    <t>PUB RESOURCE CENTRE</t>
  </si>
  <si>
    <t>40 SCOTTS ROAD</t>
  </si>
  <si>
    <t>#09-01 ENVIRONMENT BUILDING</t>
  </si>
  <si>
    <t>6731 3917</t>
  </si>
  <si>
    <t>6731 3025</t>
  </si>
  <si>
    <t>P16303</t>
  </si>
  <si>
    <t>PRISTINE MULTIPAC SERVICES PTE LTD</t>
  </si>
  <si>
    <t>#05-14 UNITY CENTRE</t>
  </si>
  <si>
    <t>MR JOHN TAN/TEL:63161319/HP:91451208/FAX:62679051</t>
  </si>
  <si>
    <t>P16304</t>
  </si>
  <si>
    <t>PIXEL AUTOMATION PTE LTD</t>
  </si>
  <si>
    <t>10 ADMIRALTY STREET,</t>
  </si>
  <si>
    <t>#04-13 NORTH LINK BUILDING</t>
  </si>
  <si>
    <t>65-68528980</t>
  </si>
  <si>
    <t>65-67534859</t>
  </si>
  <si>
    <t>P16305</t>
  </si>
  <si>
    <t>SIGNIFY SINGAPORE PTE LTD</t>
  </si>
  <si>
    <t>LIGHTING DIV-REGIONAL DISTRIBUTION CTR</t>
  </si>
  <si>
    <t>P16306</t>
  </si>
  <si>
    <t>PLANNING &amp; PURCHASING EXECUTIVE</t>
  </si>
  <si>
    <t>60, TUAS AVE 11</t>
  </si>
  <si>
    <t>SINGAPORE 639106</t>
  </si>
  <si>
    <t>MR ADRIAN QUAH/TEL:63057800 EXT:74211/FAX:63057841</t>
  </si>
  <si>
    <t>P16307</t>
  </si>
  <si>
    <t>PHILIPPE JOURDAN PTE LTD</t>
  </si>
  <si>
    <t>51 UBI AVENUE 1, #05-28 LEVEL 5</t>
  </si>
  <si>
    <t>MS KONG WEI LEE</t>
  </si>
  <si>
    <t>P16308</t>
  </si>
  <si>
    <t>15 KAKI BUKIT ROAD 4</t>
  </si>
  <si>
    <t>#01-45 BARTLEY BIZ CENTRE</t>
  </si>
  <si>
    <t>P16309</t>
  </si>
  <si>
    <t>PAREXEL</t>
  </si>
  <si>
    <t>P16310</t>
  </si>
  <si>
    <t>PAP COMMUNITY FOUNDATION</t>
  </si>
  <si>
    <t>BLK 57B NEW CHANGI ROAD</t>
  </si>
  <si>
    <t>#01-1402</t>
  </si>
  <si>
    <t>P16311</t>
  </si>
  <si>
    <t>PVE METAL ENGINEERING PTE LTD</t>
  </si>
  <si>
    <t>BLOCK 2021, BUKIT BATOK INDUSTRIAL PARK A,</t>
  </si>
  <si>
    <t>STREET 23, #01-216</t>
  </si>
  <si>
    <t>P16312</t>
  </si>
  <si>
    <t>EPILOGUE CATERING PTE LTD</t>
  </si>
  <si>
    <t>101, THOMSON ROAD</t>
  </si>
  <si>
    <t>#15-05 UNITED SQUARE</t>
  </si>
  <si>
    <t>MS PHIONA CHAN/TEL: 6514 6814/FAX:6258 2437</t>
  </si>
  <si>
    <t>P16313</t>
  </si>
  <si>
    <t>PROFAB TOTAL VALVE SERVICES</t>
  </si>
  <si>
    <t>390 HAVELOCK ROAD</t>
  </si>
  <si>
    <t>#06-02 KING'S CENTRE</t>
  </si>
  <si>
    <t>6774 7997</t>
  </si>
  <si>
    <t>6774 7887</t>
  </si>
  <si>
    <t>CHINGATH RAMANATHAN  HP:97292675</t>
  </si>
  <si>
    <t>P16314</t>
  </si>
  <si>
    <t>PANASONIC INDUSTRIAL DEVICES</t>
  </si>
  <si>
    <t>A DIVISION OF PANASONIC INDUSTRIAL DEVICES</t>
  </si>
  <si>
    <t>SEMICONDUCTOR ASIA</t>
  </si>
  <si>
    <t>P16315</t>
  </si>
  <si>
    <t>PURE EDDICTION PTE LTD</t>
  </si>
  <si>
    <t>#01-05 YI GUANG FACTORY BUILDING</t>
  </si>
  <si>
    <t>MR VINCENT//HP: 82829159/TEL67462747/FAX:62710230</t>
  </si>
  <si>
    <t>P16316</t>
  </si>
  <si>
    <t>DIVINE ENGINEERING SERVICES</t>
  </si>
  <si>
    <t>31 WOODLANDS CLOSE,</t>
  </si>
  <si>
    <t>#04-20, WOODLANDS HORIZON,</t>
  </si>
  <si>
    <t>MR PANG SUH JU  HP: 9060 4218</t>
  </si>
  <si>
    <t>P16317</t>
  </si>
  <si>
    <t>MR YONG CHYE LIM</t>
  </si>
  <si>
    <t>222, HOUGANG ST 21</t>
  </si>
  <si>
    <t>#04-134</t>
  </si>
  <si>
    <t>MR YONG CHYE LIM HP: 81803888 / 96926648</t>
  </si>
  <si>
    <t>P16318</t>
  </si>
  <si>
    <t>PRO-PACK MATERIALS PTE LTD</t>
  </si>
  <si>
    <t>BLK 970 TOA PAYOH INDUSTRIAL ESTATE</t>
  </si>
  <si>
    <t>#04-18 TOA PAYOH NORTH</t>
  </si>
  <si>
    <t>6354 1511</t>
  </si>
  <si>
    <t>6354 1711</t>
  </si>
  <si>
    <t>P16319</t>
  </si>
  <si>
    <t>PRIMEUR CELLARS PTE LTD</t>
  </si>
  <si>
    <t>438A ALEXANDRA ROAD,</t>
  </si>
  <si>
    <t>#01-04 ALEXANDRA TECHNOPARK,</t>
  </si>
  <si>
    <t>MS RACHEL ONG  TEL:62722608</t>
  </si>
  <si>
    <t>P16320</t>
  </si>
  <si>
    <t>PTS (S) PTE LTD</t>
  </si>
  <si>
    <t>P16321</t>
  </si>
  <si>
    <t>PRO-SOON ELECTRICAL ENGINEERING PTE LTD</t>
  </si>
  <si>
    <t>BLK 4012, #07-04</t>
  </si>
  <si>
    <t>ANG MO KIO AVENUE 10,</t>
  </si>
  <si>
    <t>MISS HELEN TAI</t>
  </si>
  <si>
    <t>P16322</t>
  </si>
  <si>
    <t>PRIZE STAGE</t>
  </si>
  <si>
    <t>14B JALAN HAJIJAH</t>
  </si>
  <si>
    <t>SINGAPORE 468710</t>
  </si>
  <si>
    <t>MR LAO/HP: 96796701</t>
  </si>
  <si>
    <t>P16323</t>
  </si>
  <si>
    <t>PTS TYRE &amp; RIM MARKETING</t>
  </si>
  <si>
    <t>19 KALLANG AVE</t>
  </si>
  <si>
    <t>#01-153</t>
  </si>
  <si>
    <t>MS SHU LING/TEL: 68445575</t>
  </si>
  <si>
    <t>P16324</t>
  </si>
  <si>
    <t>PPD GLOBAL CENTRAL LABS (S) PTE LTD</t>
  </si>
  <si>
    <t>61 THE GALEN</t>
  </si>
  <si>
    <t>#02-11 SCIENCE PARK 2</t>
  </si>
  <si>
    <t>MR JIA BAO/TEL: 65946210/200</t>
  </si>
  <si>
    <t>P16325</t>
  </si>
  <si>
    <t>PFS PTE LTD</t>
  </si>
  <si>
    <t>201, KEPPEL ROAD</t>
  </si>
  <si>
    <t>SINGAPORE 099419</t>
  </si>
  <si>
    <t>P16326</t>
  </si>
  <si>
    <t>PROFOTO DIGITAL SERVICES PTE LTD</t>
  </si>
  <si>
    <t>BLK 12 LORONG BAKAR BATU</t>
  </si>
  <si>
    <t>#07-07/08 KOLAM AYER INDUSTRIAL ESTATE</t>
  </si>
  <si>
    <t>MR TERENCE LEE/T: 62943456/HP:97662672/F: 62943353</t>
  </si>
  <si>
    <t>P16327</t>
  </si>
  <si>
    <t>PROCOIL ENGINEERING</t>
  </si>
  <si>
    <t>BLK 12, LORONG BAKAR BATU, #03-10</t>
  </si>
  <si>
    <t>KOLAM AYER INDUSTRIAL PARK</t>
  </si>
  <si>
    <t>MR MOHD NOOR/TEL: 67419435/FAX:67486463</t>
  </si>
  <si>
    <t>P16328</t>
  </si>
  <si>
    <t>PASTRY STORY</t>
  </si>
  <si>
    <t>120 MCNAIR ROAD</t>
  </si>
  <si>
    <t>#10-91</t>
  </si>
  <si>
    <t>MS RACHEL ONG/HP: 98806077</t>
  </si>
  <si>
    <t>P16329</t>
  </si>
  <si>
    <t>61, THE GALEN</t>
  </si>
  <si>
    <t>UNIT 02-11, SCIENCE PARK 2</t>
  </si>
  <si>
    <t>MS LILIAN YANG/TEL: 65946223</t>
  </si>
  <si>
    <t>P16330</t>
  </si>
  <si>
    <t>PSB ACADEMY PTE LTD</t>
  </si>
  <si>
    <t>CITY CAMPUS 6 RAFFLES BOULEVARD</t>
  </si>
  <si>
    <t>MARINA SQUARE, #03-200</t>
  </si>
  <si>
    <t>MS LINDY LI/TEL: 63909105 /FAX: 65172676</t>
  </si>
  <si>
    <t>P16331</t>
  </si>
  <si>
    <t>PS1 EDU SERVICES</t>
  </si>
  <si>
    <t>2 JURONG EAST STREET 21</t>
  </si>
  <si>
    <t>IMM BUILDING #04-32N</t>
  </si>
  <si>
    <t>MS NEO CHIN CHIN/TEL: 66356139</t>
  </si>
  <si>
    <t>P16332</t>
  </si>
  <si>
    <t>POH WAH SCAFFOLDING &amp; ENGINEERING PTE LTD</t>
  </si>
  <si>
    <t>33 SENOKO WAY, POH WAH GROUP BUILDING</t>
  </si>
  <si>
    <t>SINGAPORE 758050</t>
  </si>
  <si>
    <t>P16333</t>
  </si>
  <si>
    <t>PROJECT UVRAY DIANT</t>
  </si>
  <si>
    <t>15 CHAPEL ROAD</t>
  </si>
  <si>
    <t>SINGAPORE 429525</t>
  </si>
  <si>
    <t>8533 3228</t>
  </si>
  <si>
    <t>SYAFIQAH 9662 9981</t>
  </si>
  <si>
    <t>P16334</t>
  </si>
  <si>
    <t>PACTUM NETWORK SOLUTIONS PTE LTD</t>
  </si>
  <si>
    <t>BLK 165 BUKIT MERAH CENTRAL</t>
  </si>
  <si>
    <t>#05-3665</t>
  </si>
  <si>
    <t>MR LARRY MENG/TEL: 66318464</t>
  </si>
  <si>
    <t>P16335</t>
  </si>
  <si>
    <t>THE BAKING KITCHEN PTE LTD</t>
  </si>
  <si>
    <t>171 KAMPONG AMPAT</t>
  </si>
  <si>
    <t>KA FOOD LINK. #06-07</t>
  </si>
  <si>
    <t>MR CK/HP: 85951653</t>
  </si>
  <si>
    <t>P16336</t>
  </si>
  <si>
    <t>POHLECT PTE LTD</t>
  </si>
  <si>
    <t>103 WOODLANDS INDUSTRIAL PARK E5,</t>
  </si>
  <si>
    <t>P16337</t>
  </si>
  <si>
    <t>PRINTING LADS PTE LTD</t>
  </si>
  <si>
    <t>16 FLORA DRIVE #07-28</t>
  </si>
  <si>
    <t>SINGAPORE 506945</t>
  </si>
  <si>
    <t>MR DAVIED TEO HP: 90128904</t>
  </si>
  <si>
    <t>P16338</t>
  </si>
  <si>
    <t>PENNENGINEERING (SINGAPORE),LLC</t>
  </si>
  <si>
    <t>BLK 4,KAKI BUKIT AVE 1</t>
  </si>
  <si>
    <t>#04-05/06,</t>
  </si>
  <si>
    <t>(65) 6745 0660</t>
  </si>
  <si>
    <t>(65) 6745 2400</t>
  </si>
  <si>
    <t>LINA KHOO</t>
  </si>
  <si>
    <t>P16339</t>
  </si>
  <si>
    <t>POCKET TECHNOLOGY PTE LTD</t>
  </si>
  <si>
    <t>BLK 2023 BUKIT BATOK INDUSTRIAL PARK A</t>
  </si>
  <si>
    <t>#03-92/96</t>
  </si>
  <si>
    <t>MR JEFFREY ONG/TEL: 6567 1808</t>
  </si>
  <si>
    <t>P16340</t>
  </si>
  <si>
    <t>PITCREW EVENTS PTE LTD</t>
  </si>
  <si>
    <t>34, BOON LEAT TERRACE</t>
  </si>
  <si>
    <t>MR HUANG YONG YU/HP: 9223 7719/HP:91860946</t>
  </si>
  <si>
    <t>P16341</t>
  </si>
  <si>
    <t>PRESS STORE</t>
  </si>
  <si>
    <t>3, TEMASEK BOULEVARD</t>
  </si>
  <si>
    <t>#02-445/446    SUNTEC CITY MALL</t>
  </si>
  <si>
    <t>MR LEE WEI ZHI/HP: 96432797</t>
  </si>
  <si>
    <t>P16342</t>
  </si>
  <si>
    <t>PRESIDENT'S OFFICE ISTANA</t>
  </si>
  <si>
    <t>ORCHARD ROAD</t>
  </si>
  <si>
    <t>SINGAPORE 238823</t>
  </si>
  <si>
    <t>MS ANGELINE GOH/TEL: 68355321</t>
  </si>
  <si>
    <t>P16343</t>
  </si>
  <si>
    <t>PEI CHUN PUBLIC SCHOOL</t>
  </si>
  <si>
    <t>16 LORONG 7 TOA PAYOH</t>
  </si>
  <si>
    <t>SINGAPORE 319320</t>
  </si>
  <si>
    <t>MS EILEEN/TEL: 65053550</t>
  </si>
  <si>
    <t>P16344</t>
  </si>
  <si>
    <t>PHILIP MORRIS INTERNATIONAL MANAGEMENT SA</t>
  </si>
  <si>
    <t>AVENUE DE RHODANIE 50</t>
  </si>
  <si>
    <t>CASE POSTALE, 1001 LAUSANNE</t>
  </si>
  <si>
    <t>+41(58)2426360</t>
  </si>
  <si>
    <t>+41(58)2420101</t>
  </si>
  <si>
    <t>P16344-RUSSIA</t>
  </si>
  <si>
    <t>AO PHILIP MORRIS IZHORA</t>
  </si>
  <si>
    <t>LENINGRAD REGION, LOMONOSOVSKI DISTRICT</t>
  </si>
  <si>
    <t>VOLKHONSKOYE SHOSSE 7, 198323 IND.ZONE "GORELOVO"</t>
  </si>
  <si>
    <t>P16345</t>
  </si>
  <si>
    <t>PISCES TECHNOLOGIES PTE LTD</t>
  </si>
  <si>
    <t>505 YISHUN INDUSTRIAL PARK A,</t>
  </si>
  <si>
    <t>SINGAPORE 768733</t>
  </si>
  <si>
    <t>65766783 EXT 6840</t>
  </si>
  <si>
    <t>MR AS SUNDARAM</t>
  </si>
  <si>
    <t>P16346</t>
  </si>
  <si>
    <t>PIN PRESS PTE LTD</t>
  </si>
  <si>
    <t>8 KAKI BUKIT AVE 4</t>
  </si>
  <si>
    <t>#06-02/03 PREMIER @KAKI BUKIT</t>
  </si>
  <si>
    <t>MISS ADELINE KOO   TEL: 67022396 EXT 607</t>
  </si>
  <si>
    <t>P16347</t>
  </si>
  <si>
    <t>PEE-KA-POO (SG) PTE LTD</t>
  </si>
  <si>
    <t>48 TOH GUAN ROAD EAST</t>
  </si>
  <si>
    <t>#08-139</t>
  </si>
  <si>
    <t>P16348</t>
  </si>
  <si>
    <t>PINTARMAS SDN.BHD.</t>
  </si>
  <si>
    <t>NO.4 JALAN KEMPAS 5/2, TAMPOI,</t>
  </si>
  <si>
    <t>JOHOR BAHRU, JOHOR,</t>
  </si>
  <si>
    <t>(607) 2377201</t>
  </si>
  <si>
    <t>P16349</t>
  </si>
  <si>
    <t>POWER PARTNERS PRIVATE LIMITED</t>
  </si>
  <si>
    <t>2 TAMPINES INDUSTRIAL DRIVE,</t>
  </si>
  <si>
    <t>POWER PARTNERS BUILDING,</t>
  </si>
  <si>
    <t>6555 6166</t>
  </si>
  <si>
    <t>6555 6813</t>
  </si>
  <si>
    <t>P16350</t>
  </si>
  <si>
    <t>PRO ENGINEERING SOLUTIONS</t>
  </si>
  <si>
    <t>82 KING'S ROAD</t>
  </si>
  <si>
    <t>SINGAPORE 266463</t>
  </si>
  <si>
    <t>MR ONG CHUNG WEI   HP: 9296 6910</t>
  </si>
  <si>
    <t>P16351</t>
  </si>
  <si>
    <t>PLASTIFLEX COMPANY INC.</t>
  </si>
  <si>
    <t>601C EAST PALOMAR STREET STE. 424,</t>
  </si>
  <si>
    <t>CHULA VISTA, CA 91911</t>
  </si>
  <si>
    <t>(619) 662 8792</t>
  </si>
  <si>
    <t>(619) 428 9959</t>
  </si>
  <si>
    <t>ACCOUNTS.PAYABLE@PLASTIFLEX.COM</t>
  </si>
  <si>
    <t>P16352</t>
  </si>
  <si>
    <t>PRASAN PTE LTD</t>
  </si>
  <si>
    <t>171 CHIN SWEE ROAD,#06-01 CES CENTRE,</t>
  </si>
  <si>
    <t>Q01459</t>
  </si>
  <si>
    <t>Q17004</t>
  </si>
  <si>
    <t>QUALITY COMPONENTS &amp; SYSTEMS PTE LTD</t>
  </si>
  <si>
    <t>3015A UBI ROAD 1 #03-11</t>
  </si>
  <si>
    <t>Q17005</t>
  </si>
  <si>
    <t>Q INDUSTRIES &amp; TRADE PTE LTD</t>
  </si>
  <si>
    <t>Q17006</t>
  </si>
  <si>
    <t>NO. 2 ANG MO KIO STREET 3</t>
  </si>
  <si>
    <t>Q17006-B</t>
  </si>
  <si>
    <t>PT QUANTUM PERIPHERALS INDONESIA</t>
  </si>
  <si>
    <t>LOT 209 #01/02/03, JALAN BERINGIN</t>
  </si>
  <si>
    <t>62-778611496</t>
  </si>
  <si>
    <t>62-778611567</t>
  </si>
  <si>
    <t>Q17007</t>
  </si>
  <si>
    <t>QUEST CHEMICALS PTE LTD</t>
  </si>
  <si>
    <t>Q17008</t>
  </si>
  <si>
    <t>QUALITEK SINGAPORE (PTE) LTD</t>
  </si>
  <si>
    <t>6 TUAS SOUTH STREET 5</t>
  </si>
  <si>
    <t>SINGAPORE 637790</t>
  </si>
  <si>
    <t>6795 7757</t>
  </si>
  <si>
    <t>6795 7767</t>
  </si>
  <si>
    <t>Q17008-E</t>
  </si>
  <si>
    <t>QUALITEK EUROPE LIMITED</t>
  </si>
  <si>
    <t>Q17009</t>
  </si>
  <si>
    <t>QUARK MEDIA HOUSE B.V,SINGAPORE BRANCH</t>
  </si>
  <si>
    <t>Q17010</t>
  </si>
  <si>
    <t>QRE PTE LTD</t>
  </si>
  <si>
    <t>BLOCK 30 #07-24 LOYANG WAY</t>
  </si>
  <si>
    <t>Q17012</t>
  </si>
  <si>
    <t>FAIRCHILD SEMICONDUCTOR (WUXI) CO.LTD</t>
  </si>
  <si>
    <t>Q17013</t>
  </si>
  <si>
    <t>CATALENT CTS (SINGAPORE) PRIVATE LIMITED</t>
  </si>
  <si>
    <t>NO. 1 JALAN KILANG #02-01/02 DYNASTY IND.BLDG.</t>
  </si>
  <si>
    <t>SINGAPORE 159402</t>
  </si>
  <si>
    <t>6271 1891</t>
  </si>
  <si>
    <t>MS LEE YING SIN - 63708150  MR NIGEL TEL: 62725417</t>
  </si>
  <si>
    <t>Q17014</t>
  </si>
  <si>
    <t>QUEPAC PTE LTD</t>
  </si>
  <si>
    <t>37 TAMPINES STREET 92</t>
  </si>
  <si>
    <t>STANDARD FORM BUILDING</t>
  </si>
  <si>
    <t>MS IVY   TEL:68984488/FAX:68984411</t>
  </si>
  <si>
    <t>Q17015</t>
  </si>
  <si>
    <t>QUEK PENG SENG TRANDING &amp; ENGINEERING WORKS</t>
  </si>
  <si>
    <t>Q17016</t>
  </si>
  <si>
    <t>NO. 7 EUNOS AVENUE 8A</t>
  </si>
  <si>
    <t>EUNOS INDUSTRIAL ESTATE</t>
  </si>
  <si>
    <t>Q17017</t>
  </si>
  <si>
    <t>QUS TECHNOLOGY INTERNATIONAL (S) PTE LTD</t>
  </si>
  <si>
    <t>BLK 21 KALLANG AVE</t>
  </si>
  <si>
    <t>#05-169 KALLANG BESIN INDUSTRIAL ESTATE</t>
  </si>
  <si>
    <t>MR QU   TEL:62913381/ FAX:62910306</t>
  </si>
  <si>
    <t>Q17018</t>
  </si>
  <si>
    <t>QUINTILES LABORATORIES ,QUINTILES EAST ASIA PTE LT</t>
  </si>
  <si>
    <t>NO.1 JALAN KILANG #03-02</t>
  </si>
  <si>
    <t>DYNASTY INDUSTRIAL BUILDING</t>
  </si>
  <si>
    <t>MS LYDIA</t>
  </si>
  <si>
    <t>Q17019</t>
  </si>
  <si>
    <t>QC SUPERMARKET (F&amp;B) PTE LTD</t>
  </si>
  <si>
    <t>BLK 511 CANBERRA ROAD</t>
  </si>
  <si>
    <t>#02-03 SINGAPORE 750511</t>
  </si>
  <si>
    <t>MS SHIRLEY    TEL:64823608/FAX:64823607</t>
  </si>
  <si>
    <t>Q17020</t>
  </si>
  <si>
    <t>QUEENSTOWN CITIZEN CONSULTATIVE COMMITTEE</t>
  </si>
  <si>
    <t>QUEENSTOWN COMMUNITY CENTRE</t>
  </si>
  <si>
    <t>365 COMMONWEALTH AVENUE</t>
  </si>
  <si>
    <t>MS SIM    TEL:64748659/FAX:64755449</t>
  </si>
  <si>
    <t>Q17021</t>
  </si>
  <si>
    <t>Q'SON PRECISION ENGINEERING PTE LTD</t>
  </si>
  <si>
    <t>3, TUAS AVENUE 10</t>
  </si>
  <si>
    <t>SINGAPORE 639127</t>
  </si>
  <si>
    <t>6475 9008</t>
  </si>
  <si>
    <t>6475 9007</t>
  </si>
  <si>
    <t>MR DENNIS LEE   H/P:9761 1414</t>
  </si>
  <si>
    <t>Q17022</t>
  </si>
  <si>
    <t>QUATTRO VASCULAR PTE LTD</t>
  </si>
  <si>
    <t>3A, INTERNATIONAL BUSINESS PARK</t>
  </si>
  <si>
    <t>ICON@IBP TOWER B #08-16</t>
  </si>
  <si>
    <t>6570 9456</t>
  </si>
  <si>
    <t>Q17023</t>
  </si>
  <si>
    <t>QIAN JUN INTERNATIONAL PTE LTD</t>
  </si>
  <si>
    <t>167 JALAN BUKIT MERAH</t>
  </si>
  <si>
    <t>TOWER 4,#06-12 (SR 10)</t>
  </si>
  <si>
    <t>MS YVONNE LOH/HP:97658978</t>
  </si>
  <si>
    <t>Q17024</t>
  </si>
  <si>
    <t>QIOPTIQ SINGAPORE PTE LTD-- ISSUE ORDER USE P16247</t>
  </si>
  <si>
    <t>+65 6499 7777,6499 7857</t>
  </si>
  <si>
    <t>+65 6261 4833</t>
  </si>
  <si>
    <t>SAIHOE,GERALD TAN /6499 7777/7694</t>
  </si>
  <si>
    <t>Q17025</t>
  </si>
  <si>
    <t>Q ME BUDGET STORE</t>
  </si>
  <si>
    <t>BLK 77, TELOK BLANGAH DRIVE</t>
  </si>
  <si>
    <t>#01-224</t>
  </si>
  <si>
    <t>Q17026</t>
  </si>
  <si>
    <t>QIO CRE8TIVES (SINGAPORE)</t>
  </si>
  <si>
    <t>STUDIO @ 71 BUKIT BATOK CRESCENT #09-05</t>
  </si>
  <si>
    <t>PRESTIGE CENTRE</t>
  </si>
  <si>
    <t>Q17027</t>
  </si>
  <si>
    <t>QUINTILES EAST ASIA PTE LTD</t>
  </si>
  <si>
    <t>79 SCIENCE PARK DRIVE,#06-08</t>
  </si>
  <si>
    <t>CINTECH IV, SCIENCE PARK I</t>
  </si>
  <si>
    <t>MS JESSICA TAN T: 66021655 HP: 97246048</t>
  </si>
  <si>
    <t>Q17028</t>
  </si>
  <si>
    <t>QUINTECH SCIENTIFIC (PTE) LTD</t>
  </si>
  <si>
    <t>NO 9 CHIN BEE AVE</t>
  </si>
  <si>
    <t>SINGAPORE 619933</t>
  </si>
  <si>
    <t>MS CECILIA GOH/TEL:</t>
  </si>
  <si>
    <t>Q17029</t>
  </si>
  <si>
    <t>QUAN HU TAT LENG PLASTIC PTE LTD</t>
  </si>
  <si>
    <t>#03-35 WOODLANDS SPECTRUM 1</t>
  </si>
  <si>
    <t>6752 7258</t>
  </si>
  <si>
    <t>6755 1667</t>
  </si>
  <si>
    <t>MR BEN LEE/HP: 81275850</t>
  </si>
  <si>
    <t>R18008</t>
  </si>
  <si>
    <t>RES PTD LTD</t>
  </si>
  <si>
    <t>R18038</t>
  </si>
  <si>
    <t>SIEMENS MEDICAL INSTRUMENTS PTD LTD</t>
  </si>
  <si>
    <t>BLOCK 28 AYER RAJAH CRESCENT</t>
  </si>
  <si>
    <t>#06-08 SINGAPORE 139959</t>
  </si>
  <si>
    <t>R18039</t>
  </si>
  <si>
    <t>RAKON PRODUCTS PRIVATE LIMITE</t>
  </si>
  <si>
    <t>998 TOA PAYOH NORTH #03-21/25</t>
  </si>
  <si>
    <t>SINGAPORE 318993</t>
  </si>
  <si>
    <t>R18045</t>
  </si>
  <si>
    <t>MODUSLINK PTE. LTD.</t>
  </si>
  <si>
    <t>51 UBI AVENUE 3</t>
  </si>
  <si>
    <t>SINGAPORE 408858</t>
  </si>
  <si>
    <t>R18049</t>
  </si>
  <si>
    <t>REGION SUPPLIERS (PTE) LTD</t>
  </si>
  <si>
    <t>BLK 16 KALLANG PLACE #01-02</t>
  </si>
  <si>
    <t>R18052</t>
  </si>
  <si>
    <t>R SIM &amp; PTE LTD</t>
  </si>
  <si>
    <t>R18054</t>
  </si>
  <si>
    <t>PT ROBICOMP KARYA UTAMA</t>
  </si>
  <si>
    <t>R18055</t>
  </si>
  <si>
    <t>REED ELSEVIER (SINGAPORE) 2008 PTE LTD</t>
  </si>
  <si>
    <t>#07-01 SINGAPORE 486066</t>
  </si>
  <si>
    <t>R18057</t>
  </si>
  <si>
    <t>REGENT SINGAPORE</t>
  </si>
  <si>
    <t>R18058</t>
  </si>
  <si>
    <t>RJP ELECRTRONICS LTD</t>
  </si>
  <si>
    <t>R18059</t>
  </si>
  <si>
    <t>ROCHE VITAMINS ASIA PACIFIC PTE LTD</t>
  </si>
  <si>
    <t>78 SHENTON WAY #21-01</t>
  </si>
  <si>
    <t>R18060</t>
  </si>
  <si>
    <t>R J PRINT</t>
  </si>
  <si>
    <t>NO 8 TAI HWAN TERRACE</t>
  </si>
  <si>
    <t>SINGAPORE 555246</t>
  </si>
  <si>
    <t>MS. JESS  H/P:9339 9335  FAX: 62510350</t>
  </si>
  <si>
    <t>R18061</t>
  </si>
  <si>
    <t>RENEGADES PRINTS &amp; PACKAGINS</t>
  </si>
  <si>
    <t>R18063</t>
  </si>
  <si>
    <t>RAYCO TECHNOLOGIES PTD LTD</t>
  </si>
  <si>
    <t>1020 TAI SENG AVENUE #07-3506</t>
  </si>
  <si>
    <t>R18064</t>
  </si>
  <si>
    <t>RUHLMANN PTE LTD</t>
  </si>
  <si>
    <t>R18065</t>
  </si>
  <si>
    <t>GREIF EASTERN PACKAGING PTE LTD</t>
  </si>
  <si>
    <t>5 PIONEER SECTOR 3</t>
  </si>
  <si>
    <t>SINGAPORE 628344</t>
  </si>
  <si>
    <t>65587575/68635347</t>
  </si>
  <si>
    <t>R18067</t>
  </si>
  <si>
    <t>RAFFLES HOTEL SINGAPORE</t>
  </si>
  <si>
    <t>1 BEACH ROAD</t>
  </si>
  <si>
    <t>SINGAPORE 189673</t>
  </si>
  <si>
    <t>RFNET TECHNOLOGIES PTE LTD</t>
  </si>
  <si>
    <t>801 LORONG 7 TOA PAYOH</t>
  </si>
  <si>
    <t>#05-02 WEARNES TECHNOLOGY BUILDING</t>
  </si>
  <si>
    <t>6251 6281</t>
  </si>
  <si>
    <t>6251 5821</t>
  </si>
  <si>
    <t>R18069</t>
  </si>
  <si>
    <t>RICHLAND LOGISTICS SERVICES PTD LTD</t>
  </si>
  <si>
    <t>R18070</t>
  </si>
  <si>
    <t>RHEMA MOVERS PTE LTD</t>
  </si>
  <si>
    <t>R18071</t>
  </si>
  <si>
    <t>RUSKIN ( THAILAND ) CO,LTD</t>
  </si>
  <si>
    <t>R18072</t>
  </si>
  <si>
    <t>RADIANCE COMMUNICATION PTE LTD</t>
  </si>
  <si>
    <t>NO.1 SERANGOON NORTH AVE 5</t>
  </si>
  <si>
    <t>#04-01 SINGAPORE 554915</t>
  </si>
  <si>
    <t>MR BEN LEE  63952028/91847762</t>
  </si>
  <si>
    <t>R18073</t>
  </si>
  <si>
    <t>RE &amp; S ENTERPRISES PTE LTD</t>
  </si>
  <si>
    <t>32 TAI SENG STREET</t>
  </si>
  <si>
    <t>#07-01 RE&amp;S BUILDING</t>
  </si>
  <si>
    <t>6253 4202</t>
  </si>
  <si>
    <t>R18074</t>
  </si>
  <si>
    <t>RIVER ELECTRONICS (SINGAPORE) PTE LTD</t>
  </si>
  <si>
    <t>49 JALAN PEMIMPIN #04-03</t>
  </si>
  <si>
    <t>SINGAPORE 577203</t>
  </si>
  <si>
    <t>R18075</t>
  </si>
  <si>
    <t>RAAZ ENTERPRISES PTE LTD</t>
  </si>
  <si>
    <t>49 DUNLOP STREET</t>
  </si>
  <si>
    <t>SINGAPORE 209378</t>
  </si>
  <si>
    <t>MR HAJI AG MOHAMED MUSTAPHA HP:96501076/F:62915503</t>
  </si>
  <si>
    <t>R18076</t>
  </si>
  <si>
    <t>RITZ ASIA MARKETING PTE LTD</t>
  </si>
  <si>
    <t>3791 JALAN BUKIT MERAH #07-23 E-CENTRE @ REDHILL</t>
  </si>
  <si>
    <t>SINGAPORE 159571</t>
  </si>
  <si>
    <t>R18077</t>
  </si>
  <si>
    <t>RAMPAGE TECHNOLOGY (S) PTE LTD</t>
  </si>
  <si>
    <t>33 UBI AVE 3</t>
  </si>
  <si>
    <t>#03-09 VENTEX</t>
  </si>
  <si>
    <t>MS MINDY LIM/HP:9692 8227</t>
  </si>
  <si>
    <t>R18077-ELECTRONICS</t>
  </si>
  <si>
    <t>RAMPAGE ELECTRONICS(S) PTE LTD</t>
  </si>
  <si>
    <t>8, BURN ROAD</t>
  </si>
  <si>
    <t>#05-09, TRIVEX</t>
  </si>
  <si>
    <t xml:space="preserve"> 6634 1355</t>
  </si>
  <si>
    <t>MS SALLY LEE/ TEL: 6634 8885  9125 0628</t>
  </si>
  <si>
    <t>R18078</t>
  </si>
  <si>
    <t>RACER'S DESIGN AGENCY</t>
  </si>
  <si>
    <t>BLK 108B #28-210</t>
  </si>
  <si>
    <t>MENAIR ROAD</t>
  </si>
  <si>
    <t>R18079</t>
  </si>
  <si>
    <t>RAZORSHARK</t>
  </si>
  <si>
    <t>18A HONG KONG STREET</t>
  </si>
  <si>
    <t>SINGAPORE 059661</t>
  </si>
  <si>
    <t>MS IRENE    FAX: 64385119   TEL:64385118</t>
  </si>
  <si>
    <t>R18080</t>
  </si>
  <si>
    <t>RC HOTELS (PTE) LTD</t>
  </si>
  <si>
    <t>2 STAMFORD ROAD</t>
  </si>
  <si>
    <t>SINGAPORE 178882</t>
  </si>
  <si>
    <t>MS JOSEPHINE</t>
  </si>
  <si>
    <t>R18081</t>
  </si>
  <si>
    <t>REMINGTON PRODUCTS AUSTRALIA PTY LTD</t>
  </si>
  <si>
    <t>331 NORTH BRIDGE ROAD #05-03</t>
  </si>
  <si>
    <t>ODEON TOWERS</t>
  </si>
  <si>
    <t>MS SHARON</t>
  </si>
  <si>
    <t>R18082</t>
  </si>
  <si>
    <t>NATIONAL OILWELL PTE LTD</t>
  </si>
  <si>
    <t>NO. 4 GUL WAY</t>
  </si>
  <si>
    <t>JURONG INDUSTRIAL PARK,</t>
  </si>
  <si>
    <t>R18083</t>
  </si>
  <si>
    <t>RAINBOW FISH INDUSTRIES PTE LTD</t>
  </si>
  <si>
    <t>78 SUNGEI TENGAH ROAD</t>
  </si>
  <si>
    <t>(S) 699003</t>
  </si>
  <si>
    <t>MS HUI LING/TEL: 67697800/FAX: 67697900</t>
  </si>
  <si>
    <t>R18084</t>
  </si>
  <si>
    <t>RIM POLYMERS INDUSTRIAL PTE LTD</t>
  </si>
  <si>
    <t>209 HENDERSON ROAD</t>
  </si>
  <si>
    <t>#03-08 HENDERSON INDUSRIAL PARK</t>
  </si>
  <si>
    <t>MS ANG LAY PING    TEL:62783288/FAX:62710426</t>
  </si>
  <si>
    <t>R18085</t>
  </si>
  <si>
    <t>ROTARY LOGISTICS PTE LTD</t>
  </si>
  <si>
    <t>61 JURONG ISLAND HIGHWAY</t>
  </si>
  <si>
    <t>SINGAPORE 627860</t>
  </si>
  <si>
    <t>R18086</t>
  </si>
  <si>
    <t>ROYAL MEDICAL CONSULTANCY</t>
  </si>
  <si>
    <t>32 MAXWELL ROAD</t>
  </si>
  <si>
    <t>#03-07, WHITE HOUSE</t>
  </si>
  <si>
    <t>DR SUNIL JOHN     TEL:65673986/FAX:65608899</t>
  </si>
  <si>
    <t>R18087</t>
  </si>
  <si>
    <t>RIDGEWOOD GOURMET</t>
  </si>
  <si>
    <t>BLK 5, G3</t>
  </si>
  <si>
    <t>RIDGEWOOD CLOSE</t>
  </si>
  <si>
    <t>MR YEO     TEL:64621229/FAX:64621390</t>
  </si>
  <si>
    <t>R18088</t>
  </si>
  <si>
    <t>ROYCE' CONFECT INTERNATIONAL PTE LTD</t>
  </si>
  <si>
    <t>3 TEMASEK BOULEVARD</t>
  </si>
  <si>
    <t>#01-142 SUNTEC CITY MALL</t>
  </si>
  <si>
    <t>MR FIRUZ KHAN    TEL:67380153/FAX:67380153</t>
  </si>
  <si>
    <t>R18089</t>
  </si>
  <si>
    <t>RED TOMATOES (S) PTE LTD</t>
  </si>
  <si>
    <t>BLK 720</t>
  </si>
  <si>
    <t>#01-4104 ANG MO KIO CENTRAL</t>
  </si>
  <si>
    <t>MS SALLY   TEL:64570370/HP: 97556877/FAX:64570721</t>
  </si>
  <si>
    <t>R18090</t>
  </si>
  <si>
    <t>RED BERRIES BEAUTY SHOP</t>
  </si>
  <si>
    <t>BLK 201E TAMPINES ST 23</t>
  </si>
  <si>
    <t>#01-92</t>
  </si>
  <si>
    <t>MS SYLVIA LIM   TEL:67848201/FAX:67848201</t>
  </si>
  <si>
    <t>R18091</t>
  </si>
  <si>
    <t>R.GLAZEN SINGAPORE PTE LTD</t>
  </si>
  <si>
    <t>BLK 1080 EUNOS AVENUE 7</t>
  </si>
  <si>
    <t>#01-155, SINGAPORE 409583</t>
  </si>
  <si>
    <t>MS JOANNE LIEW/TEL:62819335/FAX:62811189</t>
  </si>
  <si>
    <t>R18092</t>
  </si>
  <si>
    <t>RFA INDUSTRIES PTE LTD</t>
  </si>
  <si>
    <t>53 TUAS AVE 1,</t>
  </si>
  <si>
    <t>MR JOHN   FAX: 68623083</t>
  </si>
  <si>
    <t>R18093</t>
  </si>
  <si>
    <t>RIVERLAND TACKLE</t>
  </si>
  <si>
    <t>BLK 1 CHANGI VILLAGE ROAD #01-2034</t>
  </si>
  <si>
    <t>SINGAPORE 500001</t>
  </si>
  <si>
    <t>6545 8117</t>
  </si>
  <si>
    <t>MR DENNIS SOH/ HP: 9679 2983/ FAX: 6545 0187</t>
  </si>
  <si>
    <t>R18094</t>
  </si>
  <si>
    <t>ROTIKIA PTE LTD</t>
  </si>
  <si>
    <t>BLK 24 DEFU LANE 10</t>
  </si>
  <si>
    <t>#01-218</t>
  </si>
  <si>
    <t>MR.STEVEN LIM - 90085233</t>
  </si>
  <si>
    <t>R18095</t>
  </si>
  <si>
    <t>ROMMEL EMC</t>
  </si>
  <si>
    <t>#06-12 CITILINK WAREHOUSE COMPLEX</t>
  </si>
  <si>
    <t>MR JASON YEE    TEL:62730168/FAX:62733193</t>
  </si>
  <si>
    <t>R18096</t>
  </si>
  <si>
    <t>RAV GRAPHIC PTE LTD</t>
  </si>
  <si>
    <t>50 TOH GUAN ROAD EAST</t>
  </si>
  <si>
    <t>R18097</t>
  </si>
  <si>
    <t>RICHLAND GROUP LIMITED</t>
  </si>
  <si>
    <t>NO.3 CHANGI SOUTH STREET 1</t>
  </si>
  <si>
    <t>SINGAPORE 486795</t>
  </si>
  <si>
    <t>6419 7500</t>
  </si>
  <si>
    <t>6542 2170</t>
  </si>
  <si>
    <t>MR.RICHARD - 6419 7528  H/P:9785 1633</t>
  </si>
  <si>
    <t>R18098</t>
  </si>
  <si>
    <t>RICHARD YAP</t>
  </si>
  <si>
    <t>TOWER ONE</t>
  </si>
  <si>
    <t>ROSE WOOD DRIVE #05-04</t>
  </si>
  <si>
    <t>MS JACQUELINE CHOW/HP: 9788 5911</t>
  </si>
  <si>
    <t>R18099</t>
  </si>
  <si>
    <t>RAM ELECTRONICS</t>
  </si>
  <si>
    <t>10 JALAN BESAR, SIM LIM TOWERS, #02-20/21</t>
  </si>
  <si>
    <t>SINGAPORE 208787</t>
  </si>
  <si>
    <t>MS WINNIE  FAX: 63981775</t>
  </si>
  <si>
    <t>R18100</t>
  </si>
  <si>
    <t>RIGHT BRAINWAVE PTE LTD</t>
  </si>
  <si>
    <t>213B LAVENDAR ST</t>
  </si>
  <si>
    <t>SINGAPORE 338770</t>
  </si>
  <si>
    <t>MS GAN SILIN  FAX: 63966304</t>
  </si>
  <si>
    <t>R18101</t>
  </si>
  <si>
    <t>RANE EQUIPMENT &amp; SPARES</t>
  </si>
  <si>
    <t>283 YISHUN AVE 6</t>
  </si>
  <si>
    <t>#06-154</t>
  </si>
  <si>
    <t>MR RAZAK    TEL:67575053/FAX:67575614</t>
  </si>
  <si>
    <t>R18102</t>
  </si>
  <si>
    <t>RESEARCH IN MOTION</t>
  </si>
  <si>
    <t>3 TEMASEK AVE</t>
  </si>
  <si>
    <t>21ST FLOOR,CENTENNIAL TOWER</t>
  </si>
  <si>
    <t>R18103</t>
  </si>
  <si>
    <t>REVTEC L.L.P</t>
  </si>
  <si>
    <t>BLK 861 JURONG WEST ST 81</t>
  </si>
  <si>
    <t>6791 3359</t>
  </si>
  <si>
    <t>MR JEFFREY TAN (9742 8759)</t>
  </si>
  <si>
    <t>R18104</t>
  </si>
  <si>
    <t>RGB COLOR (S) PTE LTD</t>
  </si>
  <si>
    <t>#07-175/177</t>
  </si>
  <si>
    <t>6392 5355</t>
  </si>
  <si>
    <t>6392 4660</t>
  </si>
  <si>
    <t>R18105</t>
  </si>
  <si>
    <t>ROCKWELL AUTOMATION</t>
  </si>
  <si>
    <t>2 CORPORATION ROAD</t>
  </si>
  <si>
    <t>#06-05/10 CORPORATION PLACE</t>
  </si>
  <si>
    <t>6302 8869</t>
  </si>
  <si>
    <t>6302 8787</t>
  </si>
  <si>
    <t>MR DAMON LEE</t>
  </si>
  <si>
    <t>R18106</t>
  </si>
  <si>
    <t>RESOURCE PILING</t>
  </si>
  <si>
    <t>MR JEFFREY TAN KENG ANN     HP:90224726</t>
  </si>
  <si>
    <t>R18107</t>
  </si>
  <si>
    <t>REDKOL PTE LTD</t>
  </si>
  <si>
    <t>9 TEMASEK BOULEVARD #19-05</t>
  </si>
  <si>
    <t>SINGAPORE 038989</t>
  </si>
  <si>
    <t>MR FABIAN KOH/TEL:6746 1066/FAX:6746 0816</t>
  </si>
  <si>
    <t>R18108</t>
  </si>
  <si>
    <t>RED AND WHITE BOUTIQUE</t>
  </si>
  <si>
    <t>810 GEYLANG ROAD #03-145</t>
  </si>
  <si>
    <t>CITY PLAZA</t>
  </si>
  <si>
    <t>MS JESSIE TEL:6741 7566  FAX: 6741 0667</t>
  </si>
  <si>
    <t>R18109</t>
  </si>
  <si>
    <t>REACT PTE LTD</t>
  </si>
  <si>
    <t>#02-04 EPL BUILDING</t>
  </si>
  <si>
    <t>MS CELESTE KUEK  HP: 90267760  FAX: 63771057</t>
  </si>
  <si>
    <t>R18110</t>
  </si>
  <si>
    <t>RAFFLES HOSPITAL PTE LTD</t>
  </si>
  <si>
    <t>585 NORTH BRIDGE ROAD #06-00</t>
  </si>
  <si>
    <t>SINGAPORE 188770</t>
  </si>
  <si>
    <t>6311 1645</t>
  </si>
  <si>
    <t>6311 2374</t>
  </si>
  <si>
    <t>MS ELAYNE ONG</t>
  </si>
  <si>
    <t>R18111</t>
  </si>
  <si>
    <t>RAYCODE TECHNOLOGIES PTE LTD</t>
  </si>
  <si>
    <t>621 ALJUNIED ROAD #04-01</t>
  </si>
  <si>
    <t>SINGAPORE 389834</t>
  </si>
  <si>
    <t>MR NGO KEN HUI      H/P:93880734  FAX:63964039</t>
  </si>
  <si>
    <t>R18112</t>
  </si>
  <si>
    <t>RENESOLA SINGAPORE PTE LTD</t>
  </si>
  <si>
    <t>#02-103 ENTERPRISE HUB</t>
  </si>
  <si>
    <t>MR.ADELINE ANG</t>
  </si>
  <si>
    <t>R18113</t>
  </si>
  <si>
    <t>RIO TINTO SINGAPORE HOLDINGS PTE LTD</t>
  </si>
  <si>
    <t>12 MARINA BOULEVARD</t>
  </si>
  <si>
    <t>#20-1, MARINA BAY FINANCIAL CENTRE TOWER 3</t>
  </si>
  <si>
    <t>6679 9000</t>
  </si>
  <si>
    <t>6679 9308</t>
  </si>
  <si>
    <t>MS JINA KWEK/ TEL:6679 9005/HP: 97123368</t>
  </si>
  <si>
    <t>R18114</t>
  </si>
  <si>
    <t>ROYAL STEEL INDUSTRY CO., LTD.</t>
  </si>
  <si>
    <t>1/115 MOO 2,AMPHOE MUANG,</t>
  </si>
  <si>
    <t>SAMUT SAKORN 74000,</t>
  </si>
  <si>
    <t>66(34) 490 100-2</t>
  </si>
  <si>
    <t>66(34) 490 103</t>
  </si>
  <si>
    <t>MS THREETHIP CHEVAKITTIKUL  F:66(34) 490 103</t>
  </si>
  <si>
    <t>R18115</t>
  </si>
  <si>
    <t>RHEMA BIBLE TRAINING CENTER SINGAPORE</t>
  </si>
  <si>
    <t>780 UPPER SERANGOON ROAD</t>
  </si>
  <si>
    <t>#02-01/02 CHOON KIM HOUSE</t>
  </si>
  <si>
    <t>MS CONSTANCE NG/TEL:63821900/FAX:62810802</t>
  </si>
  <si>
    <t>R18116</t>
  </si>
  <si>
    <t>RICHARD TEO</t>
  </si>
  <si>
    <t>#10-530</t>
  </si>
  <si>
    <t>SINGAPORE 760828</t>
  </si>
  <si>
    <t>MR RICHARD TEO/HP:81626236</t>
  </si>
  <si>
    <t>R18117</t>
  </si>
  <si>
    <t>RYUKYU CREATIVE WORKS ASIA PTE LTD</t>
  </si>
  <si>
    <t>ONE RAFFLES LINK #B1-16</t>
  </si>
  <si>
    <t>SINGAPORE 039393</t>
  </si>
  <si>
    <t>-==rm 4 1x`q</t>
  </si>
  <si>
    <t>R18118</t>
  </si>
  <si>
    <t>RACER TECHNOLOGY PTE LTD</t>
  </si>
  <si>
    <t>28 CHANGI SOUTH STREET 1</t>
  </si>
  <si>
    <t>R18119</t>
  </si>
  <si>
    <t>ROXUL ASIA SDN BHD</t>
  </si>
  <si>
    <t>175 A &amp; B, KAWASAN PERINDUSTRIAN AIR KEROH,</t>
  </si>
  <si>
    <t>JALAN LINGKUNGAN USAHA,</t>
  </si>
  <si>
    <t>06-233 2010</t>
  </si>
  <si>
    <t>06-233 2012</t>
  </si>
  <si>
    <t>K.SUBRAMANIAM (TECHNICAL SUPPORT MANAGER)</t>
  </si>
  <si>
    <t>REC SOLAR PTE LTD</t>
  </si>
  <si>
    <t>20 TUAS SOUTH AVENUE 14,</t>
  </si>
  <si>
    <t>SINGAPORE 637312</t>
  </si>
  <si>
    <t>ACCOUNTS PAYABLE, FINANCE DEPARTMENT</t>
  </si>
  <si>
    <t>R18121</t>
  </si>
  <si>
    <t>REKA HEALTH PTE LTD</t>
  </si>
  <si>
    <t>NO.2 INTENATIONAL BUSINESS PARK</t>
  </si>
  <si>
    <t>#11-01/02 THE STRATEGY</t>
  </si>
  <si>
    <t>MR LEVY   TEL: 67771588  FAX:67795677</t>
  </si>
  <si>
    <t>R18122</t>
  </si>
  <si>
    <t>E-TAG RFID PTE LTD</t>
  </si>
  <si>
    <t>11 YISHUN INDUSTRIAL STREET 1</t>
  </si>
  <si>
    <t>#01-102 NORTHSPRING BIZHUB</t>
  </si>
  <si>
    <t>R18123</t>
  </si>
  <si>
    <t>RESET</t>
  </si>
  <si>
    <t>552 CONSTITUTION AVE</t>
  </si>
  <si>
    <t>CAMARILLO , CA. 93012</t>
  </si>
  <si>
    <t>(805) 584-4900</t>
  </si>
  <si>
    <t>(805) 583-1678</t>
  </si>
  <si>
    <t>BECKY FOX  &lt;becky@reset-inc.com&gt; 805-738-3101</t>
  </si>
  <si>
    <t>R18124</t>
  </si>
  <si>
    <t>RELIANCE PRODUCTS PTE LTD.</t>
  </si>
  <si>
    <t>23, TUAS AVE 10,</t>
  </si>
  <si>
    <t>SINGAPORE 639149</t>
  </si>
  <si>
    <t>MAUNG SHWE TINT (RAVI)</t>
  </si>
  <si>
    <t>R18125</t>
  </si>
  <si>
    <t>RITZ HUTCHISON PTE LTD</t>
  </si>
  <si>
    <t>50 GENTING LANE #07-01A</t>
  </si>
  <si>
    <t>R18126</t>
  </si>
  <si>
    <t>REGENT PRINTING (S) PTE LTD</t>
  </si>
  <si>
    <t>2, JALAN RAJAH  #06-20</t>
  </si>
  <si>
    <t>GOLDEN WALL FLATTED FACTORY</t>
  </si>
  <si>
    <t>MR JAMES LONG/TEL:65080255/HP:97657586/F:65080257</t>
  </si>
  <si>
    <t>R18127</t>
  </si>
  <si>
    <t>REIMA OY</t>
  </si>
  <si>
    <t>JAMINTIE 14</t>
  </si>
  <si>
    <t>38700 KANKAANPAA</t>
  </si>
  <si>
    <t>86 21 62786188</t>
  </si>
  <si>
    <t>86 21 62782171</t>
  </si>
  <si>
    <t>KATARIINA KAISAL</t>
  </si>
  <si>
    <t>R18128</t>
  </si>
  <si>
    <t>ROLEX SINGAPORE PTE LTD</t>
  </si>
  <si>
    <t>302 ORCHARD ROAD</t>
  </si>
  <si>
    <t>#01-01 TONG BUILDING</t>
  </si>
  <si>
    <t>MS SEBASTIEN LIN/TEL:68305136/FAX: 62350183</t>
  </si>
  <si>
    <t>R18129</t>
  </si>
  <si>
    <t>RAZORSHARK DESIGN PTE LTD</t>
  </si>
  <si>
    <t>42B NORTH CANAL ROAD</t>
  </si>
  <si>
    <t>SINGAPORE 059298</t>
  </si>
  <si>
    <t>JACKIE CHO FAX: 64385119</t>
  </si>
  <si>
    <t>R18130</t>
  </si>
  <si>
    <t>ROSEN INTERNATIONAL (S) PTE LTD</t>
  </si>
  <si>
    <t>10 UBI CRESCENT #04-89</t>
  </si>
  <si>
    <t>MR ALFRED</t>
  </si>
  <si>
    <t>RESMED ASIA PTE LTD</t>
  </si>
  <si>
    <t>3 TUAS AVENUE 2</t>
  </si>
  <si>
    <t>SINGAPORE 639443</t>
  </si>
  <si>
    <t>RESMED PTY LTD</t>
  </si>
  <si>
    <t>1 ELIZABETH MACARTHUR DRIVE</t>
  </si>
  <si>
    <t>BELLA VISTA, 2153</t>
  </si>
  <si>
    <t>RESMED MALAYSIA OPERATIONS SDN BHD</t>
  </si>
  <si>
    <t>NO.19 JALAN FIRMA 1/5 KAWASAN PERINDUSTRIAN</t>
  </si>
  <si>
    <t>TEBRAU 1,  81100 JOHOR BAHRU,</t>
  </si>
  <si>
    <t>MY-AccountsPayable@resmed.com.au</t>
  </si>
  <si>
    <t>MEIBAN MICRO SDN BHD</t>
  </si>
  <si>
    <t>4 JALAN CANGGIH,</t>
  </si>
  <si>
    <t>KAWASAN PERINDUSTRIAN CEMERLANG,</t>
  </si>
  <si>
    <t>ACCOUNTS</t>
  </si>
  <si>
    <t>R18131-MEIBAN-M</t>
  </si>
  <si>
    <t>20 JALAN ISTIMEWA 7,</t>
  </si>
  <si>
    <t>+607 8613 111</t>
  </si>
  <si>
    <t>+607 8631 471</t>
  </si>
  <si>
    <t>R18131-USA</t>
  </si>
  <si>
    <t>RESMED MOTOR TECHNOLOGIES INC</t>
  </si>
  <si>
    <t>9540 DE SOTO AVENUE</t>
  </si>
  <si>
    <t>CHATSWORTH ,CA 91311-5010</t>
  </si>
  <si>
    <t>USA107-AccountsPayable@resmed.com</t>
  </si>
  <si>
    <t>RESMED CORP-KM</t>
  </si>
  <si>
    <t>9001 SPECTRUM CENTER BLVD</t>
  </si>
  <si>
    <t>SAN DIEGO ,CA 92123</t>
  </si>
  <si>
    <t>US-AccountsPayable@resmed.com</t>
  </si>
  <si>
    <t>R18132</t>
  </si>
  <si>
    <t>REPUBLIC POLYTECHNIC</t>
  </si>
  <si>
    <t>ONE-STOP CENTRE</t>
  </si>
  <si>
    <t>9 WOODLANDS AVENUE 9</t>
  </si>
  <si>
    <t>R18133</t>
  </si>
  <si>
    <t>RIGEL TECHNOLOGY (S) PTE LTD</t>
  </si>
  <si>
    <t>NO. 12 KAKI BUKIT VIEW</t>
  </si>
  <si>
    <t>MS SUZANNE LOH/TEL: 68440660/EXT:143/FAX:68440112</t>
  </si>
  <si>
    <t>R18134</t>
  </si>
  <si>
    <t>RESORT WORLD @ SENTOSA</t>
  </si>
  <si>
    <t>8 SENTOSA GATEWAY</t>
  </si>
  <si>
    <t>SENTOSA</t>
  </si>
  <si>
    <t>MR EDWIN TAN/TEL:65778888/HP:9876 6766</t>
  </si>
  <si>
    <t>R18135</t>
  </si>
  <si>
    <t>RUBICON RESERVE WINES PTE LTD</t>
  </si>
  <si>
    <t>3E RIVER VALLEY ROAD</t>
  </si>
  <si>
    <t>#02-04, CLARKE QUAY</t>
  </si>
  <si>
    <t>MR ARNOLD  TEL:68378012</t>
  </si>
  <si>
    <t>R18136</t>
  </si>
  <si>
    <t>ROGERS EXPO SERVICES (SINGAPORE) PTE LTD</t>
  </si>
  <si>
    <t>6, HARPER ROAD #05-03</t>
  </si>
  <si>
    <t>LEONG HUAT BUILDING</t>
  </si>
  <si>
    <t>MR MUHAMMED SALIM/TEL:68460055/FAX:68461376</t>
  </si>
  <si>
    <t>R18137</t>
  </si>
  <si>
    <t>REDCREST PTE LTD</t>
  </si>
  <si>
    <t>420 NORTH BRIDGE ROAD</t>
  </si>
  <si>
    <t>#05-03 NORTH BRIDGE CENTRE</t>
  </si>
  <si>
    <t>6659 5518</t>
  </si>
  <si>
    <t>K.H. POON</t>
  </si>
  <si>
    <t>R18138</t>
  </si>
  <si>
    <t>REBOUND SINGAPORE PTE LTD</t>
  </si>
  <si>
    <t>22A SAGO STREET</t>
  </si>
  <si>
    <t>SINGAPORE 059019</t>
  </si>
  <si>
    <t>SHILPI SAXENA T: 65894720</t>
  </si>
  <si>
    <t>R18139</t>
  </si>
  <si>
    <t>REVAMP HAIR (S) PTE LTD</t>
  </si>
  <si>
    <t>AZ@PAYA LEBAR, #08-40/05</t>
  </si>
  <si>
    <t>YONG EN T: 66920661</t>
  </si>
  <si>
    <t>RICHILL INDUSTRIES PTE LTD</t>
  </si>
  <si>
    <t>5 KIAN TECK ROAD</t>
  </si>
  <si>
    <t>SINGAPORE 628765</t>
  </si>
  <si>
    <t>MR PAUL TAN T: 62682478</t>
  </si>
  <si>
    <t>R18141</t>
  </si>
  <si>
    <t>RS SYNERGY PTE LTD</t>
  </si>
  <si>
    <t>126B EDGEDALE PLAINS</t>
  </si>
  <si>
    <t>#13-356</t>
  </si>
  <si>
    <t>MR SYDNEY WONG/TEL: 6848988/HP: 92398741</t>
  </si>
  <si>
    <t>R18142</t>
  </si>
  <si>
    <t>ROHAG SINGAPORE PTE LTD</t>
  </si>
  <si>
    <t>NO. 6  TUAS AVENUE 18</t>
  </si>
  <si>
    <t>SINGAPORE 638904</t>
  </si>
  <si>
    <t>MR TEY SHAO LENG/H:92311319 T:63089748/F: 68634498</t>
  </si>
  <si>
    <t>R18143</t>
  </si>
  <si>
    <t>REEBONZ LIMILTED</t>
  </si>
  <si>
    <t>5 TAMPINES NORTH DRIVE 5</t>
  </si>
  <si>
    <t>SINGAPORE 528548</t>
  </si>
  <si>
    <t>6499 9467</t>
  </si>
  <si>
    <t>6499 9443</t>
  </si>
  <si>
    <t>MR DARREN LIM/TEL: 65116439/HP:93666846</t>
  </si>
  <si>
    <t>R18144</t>
  </si>
  <si>
    <t>RUDOLPH TECHNOLOGIES,INC</t>
  </si>
  <si>
    <t>31 KAKI BUKIT ROAD 3</t>
  </si>
  <si>
    <t>#06-23 TECHLINK</t>
  </si>
  <si>
    <t>+65 6749 6988</t>
  </si>
  <si>
    <t>MISS REGINA LIM +65 6749 6988</t>
  </si>
  <si>
    <t>R18145</t>
  </si>
  <si>
    <t>RTP COMPANY (SINGAPORE) PTE LTD</t>
  </si>
  <si>
    <t>3 TUAS SOUTH STREET 3</t>
  </si>
  <si>
    <t>SINGAPORE 638045</t>
  </si>
  <si>
    <t>MS HAJEERAL/TEL: 68636580/EXT: 100/FAX:68632018</t>
  </si>
  <si>
    <t>R18146</t>
  </si>
  <si>
    <t>RAM CONSTRUCTION &amp; ENGINEERING PTE. LTD.</t>
  </si>
  <si>
    <t>56 HILLVIEW TERRACE</t>
  </si>
  <si>
    <t>SINGAPORE 669273</t>
  </si>
  <si>
    <t>6765 2157</t>
  </si>
  <si>
    <t>6765 7817</t>
  </si>
  <si>
    <t>MR YC HO/TEL: 67652157/HP:96343905</t>
  </si>
  <si>
    <t>R18147</t>
  </si>
  <si>
    <t>R GREEN PTE LTD</t>
  </si>
  <si>
    <t>420 NORTH BRIDGE ROAD #05-03</t>
  </si>
  <si>
    <t>MS ALICIA CHEN/HP: 86888496</t>
  </si>
  <si>
    <t>R18148</t>
  </si>
  <si>
    <t>RAYMO-MATIC TECHNOLOGIES PTE LTD</t>
  </si>
  <si>
    <t>MR RAYMOND LIM HP: 9675 2514</t>
  </si>
  <si>
    <t>R18149</t>
  </si>
  <si>
    <t>ROBERT WALTERS (SINGAPORE) PTE LTD</t>
  </si>
  <si>
    <t>6, BATTERY ROAD #22-01</t>
  </si>
  <si>
    <t>SINGAPORE 409909</t>
  </si>
  <si>
    <t>MR SVATHY TAMILCHELVAM/T: 62285354/F: 62280201</t>
  </si>
  <si>
    <t>R18150</t>
  </si>
  <si>
    <t>REACHFIELD IT SOLUTIONS PTE LTD</t>
  </si>
  <si>
    <t>3791, #10-20, JALAN BUKIT MERAH</t>
  </si>
  <si>
    <t>E-CENTRE@REDHILL</t>
  </si>
  <si>
    <t>MR WINSON WEE HOCK SOON/HP:97467511/F: 63246272</t>
  </si>
  <si>
    <t>R18151</t>
  </si>
  <si>
    <t>REIN BIOTECH SERVICES PTE LTD</t>
  </si>
  <si>
    <t>63 HILLVIEW AVENUE #07-12A/B</t>
  </si>
  <si>
    <t>MR RAYMOND WONG/T:67600767/HP:97117717</t>
  </si>
  <si>
    <t>R18152</t>
  </si>
  <si>
    <t>RAINMAKER NUTRITION</t>
  </si>
  <si>
    <t>BLK 28 SIN MING LANE</t>
  </si>
  <si>
    <t>#08-143 MIDVIEW CITY</t>
  </si>
  <si>
    <t>MR PETER BOO/TEL: 66594986/HP: 96627696/F:66594985</t>
  </si>
  <si>
    <t>RINSTRUM (PVT) LTD</t>
  </si>
  <si>
    <t>NO. 359/1, WELIHENA ESTATE</t>
  </si>
  <si>
    <t>SOUTH WELIHENA, THIMBIRIGASKATUW</t>
  </si>
  <si>
    <t>+94(0) 31 22327214</t>
  </si>
  <si>
    <t>+94 (0) 31 223 7215</t>
  </si>
  <si>
    <t>R18153-USA</t>
  </si>
  <si>
    <t>RINSTRUM INC</t>
  </si>
  <si>
    <t>1349 PIEDMONT DRIVE</t>
  </si>
  <si>
    <t>TROY,MICHIGAN 48083-1918,USA</t>
  </si>
  <si>
    <t>+1 248 680 0320</t>
  </si>
  <si>
    <t>+1 248 499 1331</t>
  </si>
  <si>
    <t>MR GAYANI BOPITIYA</t>
  </si>
  <si>
    <t>R18154</t>
  </si>
  <si>
    <t>RESORT WORLD AT SENTOSA PTE LTD</t>
  </si>
  <si>
    <t>3 LIM TECK KIM ROAD, #08-02</t>
  </si>
  <si>
    <t>GENTING CENTRE,</t>
  </si>
  <si>
    <t>R18155</t>
  </si>
  <si>
    <t>REXSSON TECHNOLOGY PTE LTD</t>
  </si>
  <si>
    <t>5 KAKI BUKIT ROAD, #03-01</t>
  </si>
  <si>
    <t>VIVIEN CHEONG  Tel: +65 67499556</t>
  </si>
  <si>
    <t>R18156</t>
  </si>
  <si>
    <t>RAFFLES HEALTH PTE LTD</t>
  </si>
  <si>
    <t>585 NORTH BRIDGE ROAD</t>
  </si>
  <si>
    <t>LEVEL 11,  RAFFLES HOSPITAL</t>
  </si>
  <si>
    <t>MS JEANNIE TONG/TEL: 6311 1641</t>
  </si>
  <si>
    <t>R18157</t>
  </si>
  <si>
    <t>R@DIANS CONSULTANCY SERVICES</t>
  </si>
  <si>
    <t>38 LENGKONG TUJOH #12-11</t>
  </si>
  <si>
    <t>SINGAPORE 417392</t>
  </si>
  <si>
    <t>MR R. MANIVEL</t>
  </si>
  <si>
    <t>R18158</t>
  </si>
  <si>
    <t>RSH SINGAPORE PTE LTD</t>
  </si>
  <si>
    <t>171 CHIN SWEE ROAD, #09-01  CES CENTRE</t>
  </si>
  <si>
    <t>R18159</t>
  </si>
  <si>
    <t>REA VALUE TRADING &amp; SERVICE COMPANY LIMITED</t>
  </si>
  <si>
    <t>47 BIS HUYNH KHUONG NINH STREET, DA KAO WARD,</t>
  </si>
  <si>
    <t>DISTRICT 1, 710000 HO CHI MINH CITY, VIETNAM.</t>
  </si>
  <si>
    <t>+8428 66602770</t>
  </si>
  <si>
    <t>MS NGUYEN THU THUY   HP +840 945 17 3579</t>
  </si>
  <si>
    <t>R18160</t>
  </si>
  <si>
    <t>RAW TECHNOLOGIES PTE LTD</t>
  </si>
  <si>
    <t>11 WOODLANDS TERRACE,</t>
  </si>
  <si>
    <t>SINGAPORE 738436</t>
  </si>
  <si>
    <t>S19000-E</t>
  </si>
  <si>
    <t>SANYO ELECTRONICS (S) PTD LTD-EXPORT</t>
  </si>
  <si>
    <t>S19000-M</t>
  </si>
  <si>
    <t>SANYO ASIA PTD LTD-AUDIO</t>
  </si>
  <si>
    <t>S19000-P</t>
  </si>
  <si>
    <t>SANYO ASIA PTE LTD-CTV</t>
  </si>
  <si>
    <t>S19001</t>
  </si>
  <si>
    <t>SANYO INDUSTRIES ( S) PTE LTD</t>
  </si>
  <si>
    <t>117/119 NEYTHAL ROAD</t>
  </si>
  <si>
    <t>JURONG SINGAPORE 628604</t>
  </si>
  <si>
    <t>S19002</t>
  </si>
  <si>
    <t>SINGAPORE AIRLINES LTD</t>
  </si>
  <si>
    <t>CHANGI AIRLINE HOUSE</t>
  </si>
  <si>
    <t>P.O.BOX 501</t>
  </si>
  <si>
    <t>S19005</t>
  </si>
  <si>
    <t>SIEMENS COMPONENTS PTE LTD</t>
  </si>
  <si>
    <t>66 KALLANG WAY</t>
  </si>
  <si>
    <t>S19029</t>
  </si>
  <si>
    <t>SEE SUN LABEL CO. PTE LTD</t>
  </si>
  <si>
    <t>150-D, CORONATION ROAD WEST,</t>
  </si>
  <si>
    <t>SINGAPORE 269369</t>
  </si>
  <si>
    <t>67480006 , 96250583</t>
  </si>
  <si>
    <t>MR LEE</t>
  </si>
  <si>
    <t>S19050</t>
  </si>
  <si>
    <t>STANDARDS PRODUCTIVITY AND INNOVATION BOARD</t>
  </si>
  <si>
    <t>NO. 2 BUKIT MERAH CENTRAL</t>
  </si>
  <si>
    <t>#19-00 PSB BUILDING</t>
  </si>
  <si>
    <t>6279 1992/67794359</t>
  </si>
  <si>
    <t>S19059-QC</t>
  </si>
  <si>
    <t>PANASONIC INDUSTRIAL DEVICES SINGAPORE</t>
  </si>
  <si>
    <t>3 BEDOK SOUTH ROAD</t>
  </si>
  <si>
    <t>SINGAPORE 469269</t>
  </si>
  <si>
    <t>6241 9866</t>
  </si>
  <si>
    <t>62411505 / 64482107</t>
  </si>
  <si>
    <t>S19059-R</t>
  </si>
  <si>
    <t>6448 5055</t>
  </si>
  <si>
    <t>S19059-S</t>
  </si>
  <si>
    <t>6449 1292</t>
  </si>
  <si>
    <t>MR WELLY&lt;bespc01@pedsg.panasonic.com.sg&gt;</t>
  </si>
  <si>
    <t>S19059-SALES ASIA</t>
  </si>
  <si>
    <t>PANASONIC INDUSTRIAL DEVICES SALES ASIA</t>
  </si>
  <si>
    <t>300 BEACH ROAD,</t>
  </si>
  <si>
    <t>#15-01 THE CONCOURSE</t>
  </si>
  <si>
    <t>6390 3711</t>
  </si>
  <si>
    <t>6390 3884</t>
  </si>
  <si>
    <t>MS YEW SOOK PENG</t>
  </si>
  <si>
    <t>S19065</t>
  </si>
  <si>
    <t>MMC ELECTRONICS SINGAPORE (PTE) LTD</t>
  </si>
  <si>
    <t>10, ARUMUGAM ROAD #01-00</t>
  </si>
  <si>
    <t>LION BUILDING A</t>
  </si>
  <si>
    <t>S19072</t>
  </si>
  <si>
    <t>SINGAPORE CHEMI-CON (PTE) LTD</t>
  </si>
  <si>
    <t>108 PASIR PANJANG ROAD,</t>
  </si>
  <si>
    <t>#04-08/09 GOLDEN AGRI PLAZA,</t>
  </si>
  <si>
    <t>MR BALA B. KRISHNAN</t>
  </si>
  <si>
    <t>S19075</t>
  </si>
  <si>
    <t>GMAC (S) PTE LTD</t>
  </si>
  <si>
    <t>JALAN RAMBUTAN LOT 504/505</t>
  </si>
  <si>
    <t>S19075-GM</t>
  </si>
  <si>
    <t>P.T. GMAC BATAM</t>
  </si>
  <si>
    <t>JL. RAMBUTAN LOT 504-505</t>
  </si>
  <si>
    <t>S19075-M</t>
  </si>
  <si>
    <t>NEW MATERIAL (MALAYSIA) SDN.BHD</t>
  </si>
  <si>
    <t>WISMA TEXCHEM, LOT 808 &amp; 809, JALAN SUBANG 5,</t>
  </si>
  <si>
    <t>TAMAN PERINDUSTRIAN SUBANG, 47610 SUBANG JAYA,</t>
  </si>
  <si>
    <t>MUM / MR DESMOND CHONG</t>
  </si>
  <si>
    <t>S19075-PT</t>
  </si>
  <si>
    <t>P.T. GMAC ELECTRONICS BATAM</t>
  </si>
  <si>
    <t>BATAMINDO INDUSTRIAL PARK, JALAN RAMBUTAN</t>
  </si>
  <si>
    <t>LOT 504/505 MUKA KUNING BATAM</t>
  </si>
  <si>
    <t>S19075-SP</t>
  </si>
  <si>
    <t>100 TRAS STREET #14-01</t>
  </si>
  <si>
    <t>AMARA CORPORATE TOWER</t>
  </si>
  <si>
    <t>S19075-V</t>
  </si>
  <si>
    <t>S19075-Y</t>
  </si>
  <si>
    <t>YS LOGISTICS (S) PTE LTD</t>
  </si>
  <si>
    <t>21 PANDAN AVENUE #05-01</t>
  </si>
  <si>
    <t>SENKEE LOGISTICS HUB</t>
  </si>
  <si>
    <t>SEAGATE SINGAPORE INTERNATIONAL HEADQUARTERS</t>
  </si>
  <si>
    <t>c/o 1627 MOO 7 TEPARUK RD,</t>
  </si>
  <si>
    <t>T.TEPARUK A MUANG, SAMUTPRAKARN</t>
  </si>
  <si>
    <t>S19081-AMK</t>
  </si>
  <si>
    <t>SEAGATE TECHNOLOGY INTERNATIONAL</t>
  </si>
  <si>
    <t>7000 ANG MO KIO AVENUE 5</t>
  </si>
  <si>
    <t>S19081-IL</t>
  </si>
  <si>
    <t>SEAGATE CLONMEL</t>
  </si>
  <si>
    <t>CASHEL ROAD</t>
  </si>
  <si>
    <t>CLONMEL, COUNTY TIPPERARY</t>
  </si>
  <si>
    <t>S19081-PCBA-SENAI</t>
  </si>
  <si>
    <t>S19081-PCBA-SUZHOU</t>
  </si>
  <si>
    <t>SUZHOU KAIFA TECHNOLOGY CO., LTD</t>
  </si>
  <si>
    <t>(EAST AREA/WSC) COMPREHENSIVE FREE ZONE, WEST ZONE</t>
  </si>
  <si>
    <t>NO.200 SUHONG MIDDLE ROAD, SIP, SUZHOU</t>
  </si>
  <si>
    <t>S19081-PCBA-SZ</t>
  </si>
  <si>
    <t>c/o 1627 MOO 7 TEPARUK RD.,T.TEPARUK A. MUANG,</t>
  </si>
  <si>
    <t>SAMUTPRAKARN, THAILAND 10270.</t>
  </si>
  <si>
    <t>662-7157777</t>
  </si>
  <si>
    <t>662-7152268</t>
  </si>
  <si>
    <t>SGDIST FINANCE</t>
  </si>
  <si>
    <t>S19081-SENAI</t>
  </si>
  <si>
    <t>c/o 1627 MOO 7 TEPARUK RD.,</t>
  </si>
  <si>
    <t>T.TEPARUK A. MUANG, SAMUTPRAKARN,</t>
  </si>
  <si>
    <t>S19081-SUZHOU</t>
  </si>
  <si>
    <t>SEAGATE TECHNOLOGY (SUZHOU) CO., LTD.</t>
  </si>
  <si>
    <t>NO.1 WU XIANG ROAD EXPORT PROCESSING ZONE 'A'</t>
  </si>
  <si>
    <t>NO.200, SU HONG ZHONG ROAD, SUZHOU INDUSTRIAL PARK</t>
  </si>
  <si>
    <t>+86 0512-62735888</t>
  </si>
  <si>
    <t>SEAGATE TECHNOLOGY (THAILAND) LTD.</t>
  </si>
  <si>
    <t>1627 MOO 7, TEPARUK ROAD, T. TEPARUK, A. MUANG</t>
  </si>
  <si>
    <t>SAMUTPRAKARN, 10270</t>
  </si>
  <si>
    <t>S19081-UK</t>
  </si>
  <si>
    <t>1 BREWSTER PLACE RIVERSIDE BUSINESS PARK</t>
  </si>
  <si>
    <t>OLDHALL WEST IRVINE KA11 5DD</t>
  </si>
  <si>
    <t>01294 315375</t>
  </si>
  <si>
    <t>01294 315381</t>
  </si>
  <si>
    <t>JOHN RIDDICK</t>
  </si>
  <si>
    <t>S19154</t>
  </si>
  <si>
    <t>SMM SHARP MANUFACTURING CORPORATION (M) SDN BHD</t>
  </si>
  <si>
    <t>PLO NO. 225 KAWASAN PERINDUSTRIAN SRI GADING</t>
  </si>
  <si>
    <t>83009 BATU PAHAT</t>
  </si>
  <si>
    <t>07-445466</t>
  </si>
  <si>
    <t>07-4558605</t>
  </si>
  <si>
    <t>SPT ASIA PTE LTD</t>
  </si>
  <si>
    <t>970, TOA PAYOH NORTH</t>
  </si>
  <si>
    <t>#07-25/26</t>
  </si>
  <si>
    <t>6253 5577</t>
  </si>
  <si>
    <t>6250 2725</t>
  </si>
  <si>
    <t>S19163</t>
  </si>
  <si>
    <t>SAUDI SCALES AND EQUIPMENT CO LTD</t>
  </si>
  <si>
    <t>AL-ASHJAR STREET (31)</t>
  </si>
  <si>
    <t>AL-HAMRA'A DIST. 2</t>
  </si>
  <si>
    <t>6675514 / 5</t>
  </si>
  <si>
    <t>S19173</t>
  </si>
  <si>
    <t>SMRT TRAINS LTD</t>
  </si>
  <si>
    <t>2 TANJONG KATONG ROAD</t>
  </si>
  <si>
    <t>#08-01, TOWER 3, PAYA LEBAR QUARTER</t>
  </si>
  <si>
    <t>6331 1000</t>
  </si>
  <si>
    <t>6908 3592</t>
  </si>
  <si>
    <t>S19173-AUTOMOTIVE</t>
  </si>
  <si>
    <t>SMRT AUTOMOTIVE SERVICES PTE LTD</t>
  </si>
  <si>
    <t>251 NORTH BRIDGE ROAD</t>
  </si>
  <si>
    <t>SINGAPORE 179102</t>
  </si>
  <si>
    <t>MS AGNES TAN/TEL: 65548167</t>
  </si>
  <si>
    <t>S19173-BISHAN</t>
  </si>
  <si>
    <t>SMRT CORPORATION LTD</t>
  </si>
  <si>
    <t>2 TANJONG KATONG ROAD, #08-01, TOWER 3</t>
  </si>
  <si>
    <t>PAYA LEBAR QUARTER</t>
  </si>
  <si>
    <t>S19173-TAXIS</t>
  </si>
  <si>
    <t>SMRT TAXIS PTE LTD</t>
  </si>
  <si>
    <t>251, NORTH BRIDGE ROAD</t>
  </si>
  <si>
    <t>S19174</t>
  </si>
  <si>
    <t>SUPPORT INDUSTRY PRINTING CENTER LTD</t>
  </si>
  <si>
    <t>P.O.BOX 10026 MADINAT AL-JUBAIL</t>
  </si>
  <si>
    <t>AL-SINAIYAH 31961 SAUDI ARABIA</t>
  </si>
  <si>
    <t>966-3-341-0001</t>
  </si>
  <si>
    <t>005-966-3-3415239</t>
  </si>
  <si>
    <t>S19177</t>
  </si>
  <si>
    <t>SMT CIRCUIT ASSEMBLY PTE LTD</t>
  </si>
  <si>
    <t>103 BOON KENG ROAD #04-05</t>
  </si>
  <si>
    <t>S19183</t>
  </si>
  <si>
    <t>SETEC PTY LTD</t>
  </si>
  <si>
    <t>19 HENDERSON ROAD</t>
  </si>
  <si>
    <t>KNOXFIELD 3180, VICTORIA</t>
  </si>
  <si>
    <t>MICHAEL BURRELL</t>
  </si>
  <si>
    <t>MERIT MEDICAL SINGAPORE PTE LTD</t>
  </si>
  <si>
    <t>198 YISHUN AVENUE 7</t>
  </si>
  <si>
    <t>SINGAPORE 768926</t>
  </si>
  <si>
    <t>6753 6311</t>
  </si>
  <si>
    <t>6754 3961 / 3</t>
  </si>
  <si>
    <t>S19193</t>
  </si>
  <si>
    <t>SONY ELECTRONICS (SINGAPORE) PTE LTD</t>
  </si>
  <si>
    <t>52, TUAS AVENUE 9 JURONG</t>
  </si>
  <si>
    <t>SINGAPORE 639193</t>
  </si>
  <si>
    <t>6861 5858</t>
  </si>
  <si>
    <t>S19193-SSCSS</t>
  </si>
  <si>
    <t>2 INTERNATIONAL BUSINESS PARK #01-10</t>
  </si>
  <si>
    <t>TOWER ONE, THE STRATEGY</t>
  </si>
  <si>
    <t>S19195</t>
  </si>
  <si>
    <t>TCG RENGO (S) LIMITED</t>
  </si>
  <si>
    <t>21 FOURTH CHIN BEE ROAD</t>
  </si>
  <si>
    <t>SINGAPORE 619706</t>
  </si>
  <si>
    <t>S19201</t>
  </si>
  <si>
    <t>SOUND TRADING (1975) PTE LTD</t>
  </si>
  <si>
    <t>10 ANSON ROAD #30-14</t>
  </si>
  <si>
    <t>62215983 / 984</t>
  </si>
  <si>
    <t>MS WONG SUET LING</t>
  </si>
  <si>
    <t>S19208</t>
  </si>
  <si>
    <t>SHARP MANUFACTURING CORPORATION (M) SDN BHD</t>
  </si>
  <si>
    <t>PLO 225, KAWASAN PERINDUSTRIAN SRI GADING</t>
  </si>
  <si>
    <t>07-488600</t>
  </si>
  <si>
    <t>07-488605</t>
  </si>
  <si>
    <t>S19221</t>
  </si>
  <si>
    <t>SINGAPORE POLYTECHNIC</t>
  </si>
  <si>
    <t>500 DOVER ROAD</t>
  </si>
  <si>
    <t>SINGAPORE 139651</t>
  </si>
  <si>
    <t>68706024/67721967</t>
  </si>
  <si>
    <t>MS RANI  TEL: 67721198/67721322  FAX: 67721973</t>
  </si>
  <si>
    <t>S19226</t>
  </si>
  <si>
    <t>WINCOR NIXDORF MANUFACTURING PTE LTD</t>
  </si>
  <si>
    <t>151 LORONG CHUAN</t>
  </si>
  <si>
    <t>NEW TECH PARK #05-01A/B</t>
  </si>
  <si>
    <t>67473828/67402751/67402888</t>
  </si>
  <si>
    <t>MS ELAINE YONG,</t>
  </si>
  <si>
    <t>SINGAPORE ASAHI CHEMICAL &amp; SOLDER IND. PTE LTD</t>
  </si>
  <si>
    <t>47 PANDAN ROAD</t>
  </si>
  <si>
    <t>SINGAPORE 609288</t>
  </si>
  <si>
    <t>S19261</t>
  </si>
  <si>
    <t>ROBUST DATACOMM PTE LTD</t>
  </si>
  <si>
    <t>60 KAKI BUKIT BUKIT PLACE</t>
  </si>
  <si>
    <t>#03-17 EUNOS TECHPARK  (LOBBY A/ EXIT B)</t>
  </si>
  <si>
    <t>S19266</t>
  </si>
  <si>
    <t>SUMITOMO BAKELITE SINGAPORE PTE. LTD.</t>
  </si>
  <si>
    <t>1 SENOKO SOUTH ROAD</t>
  </si>
  <si>
    <t>SINGAPORE 758069</t>
  </si>
  <si>
    <t>6752 6431</t>
  </si>
  <si>
    <t>S19267</t>
  </si>
  <si>
    <t>PT. SANYO ENERGY BATAM</t>
  </si>
  <si>
    <t>LOT 11 BATAM INDUSTRIAL PARK</t>
  </si>
  <si>
    <t>MUKAKUNING  BATAM 29433</t>
  </si>
  <si>
    <t>S19269</t>
  </si>
  <si>
    <t>STATS CHIPPAC LTD</t>
  </si>
  <si>
    <t>5, YISHUN STREET 23</t>
  </si>
  <si>
    <t>SINGAPORE 768442</t>
  </si>
  <si>
    <t>6824 7888</t>
  </si>
  <si>
    <t>6822 7841</t>
  </si>
  <si>
    <t>MR LIM KIAN SEND/TEL:68241259/1384</t>
  </si>
  <si>
    <t>S19272</t>
  </si>
  <si>
    <t>READ-RITE PHILIPPINES, INC</t>
  </si>
  <si>
    <t>LOT 8, PHASE 2B CARMELRAY INDUSTRIAL PARK</t>
  </si>
  <si>
    <t>(SEPZ) CANLUBANG, CALAMBA LAGUNA 4027</t>
  </si>
  <si>
    <t>S19272-T</t>
  </si>
  <si>
    <t>WESTERN DIGITAL (BANGPA-IN) CO. LTD</t>
  </si>
  <si>
    <t>140 MOO 2 BANGPA-IN INDUSTRIAL ESTATE</t>
  </si>
  <si>
    <t>UDOMSORAYUTH ROAD, KLONGJIG</t>
  </si>
  <si>
    <t>6635258101 / 8111</t>
  </si>
  <si>
    <t>S19279</t>
  </si>
  <si>
    <t>E-LUTIONS PTE LTD</t>
  </si>
  <si>
    <t>95 JALAN SULTAN, #02-01</t>
  </si>
  <si>
    <t>SINGAPORE 198998</t>
  </si>
  <si>
    <t>MR TAN SIOW MENG  HP: 96574324  FAX: 63539877</t>
  </si>
  <si>
    <t>S19280</t>
  </si>
  <si>
    <t>PANASONIC ECO SOLUTIONS STEEL (THAILAND) CO.,LTD</t>
  </si>
  <si>
    <t>51/4 MOO 2 POOCHAOSAMINGPRAI  ROAD</t>
  </si>
  <si>
    <t>BANGYAPRAK, PHRAPRADAENG</t>
  </si>
  <si>
    <t>0-2384-2779-86</t>
  </si>
  <si>
    <t>66-2-384-2778</t>
  </si>
  <si>
    <t>YASUSHI NUKUTON   FAX:66-0-2384-2778</t>
  </si>
  <si>
    <t>S19284</t>
  </si>
  <si>
    <t>SINGAPORE PRECISION INDUSTRIES PTE LTD</t>
  </si>
  <si>
    <t>20 TEBAN GARDEN CRESCENT</t>
  </si>
  <si>
    <t>SINGAPORE 608928</t>
  </si>
  <si>
    <t>S19285</t>
  </si>
  <si>
    <t>SINGAPORE PETROLEUM CO. LTD</t>
  </si>
  <si>
    <t>41 JALAN BUROH</t>
  </si>
  <si>
    <t>SINGAPORE 619488</t>
  </si>
  <si>
    <t>66621170/66621171</t>
  </si>
  <si>
    <t>MS.JESS</t>
  </si>
  <si>
    <t>S19290</t>
  </si>
  <si>
    <t>SHARP-ROXY SALES (S) PTE LTD</t>
  </si>
  <si>
    <t>100G PASIR PANJANG ROAD</t>
  </si>
  <si>
    <t>SINGAPORE 118523</t>
  </si>
  <si>
    <t>64794105 / 64713511</t>
  </si>
  <si>
    <t>S19291</t>
  </si>
  <si>
    <t>SEAGATE TECHNOLOGY LLC</t>
  </si>
  <si>
    <t>47488 KATO ROAD</t>
  </si>
  <si>
    <t>FREMONT , CA 94538</t>
  </si>
  <si>
    <t>405 324 4799</t>
  </si>
  <si>
    <t>405 324 3778</t>
  </si>
  <si>
    <t>ACCOUNTS PAYABLE &lt;invoice.ap.us@seagate.com&gt;</t>
  </si>
  <si>
    <t>S19291-NTL</t>
  </si>
  <si>
    <t>KOOLHOVENLAAN 1</t>
  </si>
  <si>
    <t>SCHIPHOL-RIJK 1119 NB</t>
  </si>
  <si>
    <t>MS RACHEL CHARLOTTE TENNIS</t>
  </si>
  <si>
    <t>S19292</t>
  </si>
  <si>
    <t>STORMEDIA INTERNATIONAL LTD</t>
  </si>
  <si>
    <t>9 TUAS AVENUE 5</t>
  </si>
  <si>
    <t>SINGAPORE 639335</t>
  </si>
  <si>
    <t>S19292-TW</t>
  </si>
  <si>
    <t>STRATES PTE LTD</t>
  </si>
  <si>
    <t>NO. 4 TUAS WEST AVENUE</t>
  </si>
  <si>
    <t>S19293</t>
  </si>
  <si>
    <t>SPPM PTE LTD</t>
  </si>
  <si>
    <t>BLK 25 KALLANG AVENUE #01-04/05</t>
  </si>
  <si>
    <t>S19294</t>
  </si>
  <si>
    <t>MEDIA DEVELOPMENT AUTHORITY</t>
  </si>
  <si>
    <t>3 FUSIONOPOLIS WAY</t>
  </si>
  <si>
    <t>#16-22 SYMBIOSIS</t>
  </si>
  <si>
    <t>S19294-140</t>
  </si>
  <si>
    <t>140 HILL STREET</t>
  </si>
  <si>
    <t>MICA BUILDING #04-01</t>
  </si>
  <si>
    <t>SIIX SINGAPORE PTE LTD</t>
  </si>
  <si>
    <t>NO. 8 KIM CHUAN DRIVE</t>
  </si>
  <si>
    <t>#03-01, SIIX BUILDING,</t>
  </si>
  <si>
    <t>6285 0220</t>
  </si>
  <si>
    <t>6286 6004</t>
  </si>
  <si>
    <t>ACCOUNT DEPT</t>
  </si>
  <si>
    <t>S19297</t>
  </si>
  <si>
    <t>S.MEGA TELECOMMUNICATIONS LIMITED</t>
  </si>
  <si>
    <t>S.MEGGA INDUSTRIAL BUILDING</t>
  </si>
  <si>
    <t>1, KWAI HEI STREET</t>
  </si>
  <si>
    <t>852-6141111</t>
  </si>
  <si>
    <t>852-6141024</t>
  </si>
  <si>
    <t>S19299</t>
  </si>
  <si>
    <t>AP 886,RMZ MILLENNIA BUSINESS PARK</t>
  </si>
  <si>
    <t>S19305</t>
  </si>
  <si>
    <t>IMS CORPORATION PTE LTD</t>
  </si>
  <si>
    <t>25 TO 27 UBI CRESCENT</t>
  </si>
  <si>
    <t>UBI TECH PARK</t>
  </si>
  <si>
    <t>S19310-INT</t>
  </si>
  <si>
    <t>SALAR INTERNATIONAL</t>
  </si>
  <si>
    <t>MUFTI TOLA, MORADABAD-244001,</t>
  </si>
  <si>
    <t>INDIA.</t>
  </si>
  <si>
    <t>91-591-315375</t>
  </si>
  <si>
    <t>S19310-OS</t>
  </si>
  <si>
    <t>SALAR OVERSEAS</t>
  </si>
  <si>
    <t>INDIA</t>
  </si>
  <si>
    <t>91-591-2470375</t>
  </si>
  <si>
    <t>MR MOHD HAROON  FAX:91-591-2470375</t>
  </si>
  <si>
    <t>S19311</t>
  </si>
  <si>
    <t>SUMMIT ELECTRONIC COMPONENTS CO., LTD</t>
  </si>
  <si>
    <t>99 M005 SOI WATSRIVAREENOI BANGNA-TRAD ROAD KM18</t>
  </si>
  <si>
    <t>SRISAJORAKAEYAI BANGSAOTHONG MINOR DISTRICT</t>
  </si>
  <si>
    <t>316-2400-7</t>
  </si>
  <si>
    <t>S19312</t>
  </si>
  <si>
    <t>SHINSEI PRINTING ASIA PTE LTD</t>
  </si>
  <si>
    <t>400 BALESTIER ROAD #01-41</t>
  </si>
  <si>
    <t>BALESTIER PLAZA</t>
  </si>
  <si>
    <t>SEAGATE TECHNOLOGY INTERNATIONAL (WUXI) CO., LTD</t>
  </si>
  <si>
    <t>NO.2 XING CHUANG ER LU, WUXI EPZ ZONE B,</t>
  </si>
  <si>
    <t>WUXI, JIANGSU, 214028 CHINA.</t>
  </si>
  <si>
    <t>S19315</t>
  </si>
  <si>
    <t>SIGMA TIN ALLOY MANFRS (PTE) LTD</t>
  </si>
  <si>
    <t>5 TUAS LINK 1</t>
  </si>
  <si>
    <t>SINGAPORE 638585</t>
  </si>
  <si>
    <t>S19326</t>
  </si>
  <si>
    <t>SHERRY INTERNATIONAL COMPUTERS PTE LTD</t>
  </si>
  <si>
    <t>NO. 120 HILLVIEW AVENUE</t>
  </si>
  <si>
    <t>#03-08 KEWALRAM HILLVIEW</t>
  </si>
  <si>
    <t>S19327</t>
  </si>
  <si>
    <t>SINGAPORE TELECOMMUNICATIONS LIMITED</t>
  </si>
  <si>
    <t>10 EUNOS ROAD 8</t>
  </si>
  <si>
    <t># 07-31</t>
  </si>
  <si>
    <t>S19330</t>
  </si>
  <si>
    <t>ST ENGINEERING URBAN SOLUTIONS LTD</t>
  </si>
  <si>
    <t>SINGAPORE 609602</t>
  </si>
  <si>
    <t>6481 8888</t>
  </si>
  <si>
    <t>6482 0182</t>
  </si>
  <si>
    <t>S19332</t>
  </si>
  <si>
    <t>SONY INTERNATIONAL (S) LIMITED</t>
  </si>
  <si>
    <t>401 COMMONWEALTH DRIVE</t>
  </si>
  <si>
    <t>#07-01 HAW PAR TECHNOCENTRE</t>
  </si>
  <si>
    <t>S19337</t>
  </si>
  <si>
    <t>ST LOGISTICS PTE LTD</t>
  </si>
  <si>
    <t>601 OLD CHOA CHU KANG ROAD</t>
  </si>
  <si>
    <t>SINGAPORE 699817</t>
  </si>
  <si>
    <t>63896343/48/6243</t>
  </si>
  <si>
    <t>FINANCE DEPT (ACCOUNTS PAYABLE)</t>
  </si>
  <si>
    <t>11 OUTRAM ROAD</t>
  </si>
  <si>
    <t>SINGAPORE 169078</t>
  </si>
  <si>
    <t>6227 6131/6227 6196</t>
  </si>
  <si>
    <t>6227 6782</t>
  </si>
  <si>
    <t>S19341</t>
  </si>
  <si>
    <t>SIN HWA DEE FOODSTUFF INDUSTRIES P/L</t>
  </si>
  <si>
    <t>8 SENOKO SOUTH ROAD</t>
  </si>
  <si>
    <t>#01-01 CHNG KEE'S FOODLINK</t>
  </si>
  <si>
    <t>67556656/65540002</t>
  </si>
  <si>
    <t>S19341-JR</t>
  </si>
  <si>
    <t>JR FOODS PTE LTD</t>
  </si>
  <si>
    <t>#02-00 CHNG KEE'S FOODLINK</t>
  </si>
  <si>
    <t>S19342</t>
  </si>
  <si>
    <t>SINGAPORE AIRLINES LIMITED</t>
  </si>
  <si>
    <t>60 LOYANG WAY</t>
  </si>
  <si>
    <t>SINGAPORE 508751</t>
  </si>
  <si>
    <t>ATTN : FINANCE / PAYMENTS</t>
  </si>
  <si>
    <t>S19342-SILKAIR</t>
  </si>
  <si>
    <t>SILKAIR SINGAPORE PTE LTD</t>
  </si>
  <si>
    <t>30 AIRLINE ROAD, AIRFREIGHT TERMINAL 5,</t>
  </si>
  <si>
    <t>5TH STOREY, CORE L, SIA SUPERHUB 1</t>
  </si>
  <si>
    <t>S19344</t>
  </si>
  <si>
    <t>HEINZ SINSIN PTE LTD</t>
  </si>
  <si>
    <t>435 ORCHARD ROAD #13-04/05</t>
  </si>
  <si>
    <t>WISMA ATRIA</t>
  </si>
  <si>
    <t>S19345</t>
  </si>
  <si>
    <t>SUNSHINE BAKERIES</t>
  </si>
  <si>
    <t>2 SENOKO AVENUE</t>
  </si>
  <si>
    <t>SINGAPORE 758298</t>
  </si>
  <si>
    <t>S19346</t>
  </si>
  <si>
    <t>STARLITE PRINTERS (FAR EAST) PTE LTD</t>
  </si>
  <si>
    <t>49, SUNGEI KADUT AVENUE</t>
  </si>
  <si>
    <t>SINGAPORE 729673</t>
  </si>
  <si>
    <t>S19348</t>
  </si>
  <si>
    <t>SANMINA-SCI SYSTEMS (S) PTE LTD</t>
  </si>
  <si>
    <t>2 CHAI CHEE DRIVE,</t>
  </si>
  <si>
    <t>MR C.J.YEO  TEL: 6371 1584/HP:93367584</t>
  </si>
  <si>
    <t>S19348-BATAM</t>
  </si>
  <si>
    <t>PT SANMINA-SCI BATAM</t>
  </si>
  <si>
    <t>LOT 5, JALAN BERINGIN</t>
  </si>
  <si>
    <t>770-612666</t>
  </si>
  <si>
    <t>770-612680</t>
  </si>
  <si>
    <t>MS ERFA MIKRAJULWENI</t>
  </si>
  <si>
    <t>S19348-THAILAND</t>
  </si>
  <si>
    <t>SANMINA-SCI SYSTEMS (THAILAND) PTE LTD</t>
  </si>
  <si>
    <t>90 MOO 1 TIWANON ROAD</t>
  </si>
  <si>
    <t>BANMAI,MUANG PATHUMTHAI</t>
  </si>
  <si>
    <t>(66)2833-7219</t>
  </si>
  <si>
    <t>(66) 2501 2848/(662) 8337123-4</t>
  </si>
  <si>
    <t>MS THANYARAS.B</t>
  </si>
  <si>
    <t>S19348-USA</t>
  </si>
  <si>
    <t>417 UNION PACIFIC BLVD</t>
  </si>
  <si>
    <t>LAREDO, TX 78045</t>
  </si>
  <si>
    <t>S19349</t>
  </si>
  <si>
    <t>SINGAPORE RYOSAN PTE LTD</t>
  </si>
  <si>
    <t>120 ROBINSON ROAD</t>
  </si>
  <si>
    <t>#13-02</t>
  </si>
  <si>
    <t>MS ALICE CHWEE/TEL: 63051308</t>
  </si>
  <si>
    <t>ADVANCED MANUFACTURING CORPORATION PTE LTD</t>
  </si>
  <si>
    <t>25 CHANGI SOUTH STREET 1</t>
  </si>
  <si>
    <t>SINGAPORE 486059</t>
  </si>
  <si>
    <t>MS NURHAWANIS/TEL: 62388882/EXT: 123</t>
  </si>
  <si>
    <t>S19351-SWARM</t>
  </si>
  <si>
    <t>SWARM ELECTRONIC PTE LTD</t>
  </si>
  <si>
    <t>23 UBI CRESCENT,</t>
  </si>
  <si>
    <t>S19353</t>
  </si>
  <si>
    <t>SYY PTE LTD</t>
  </si>
  <si>
    <t>LIAT TOWERS</t>
  </si>
  <si>
    <t>DR AILEEN LEE</t>
  </si>
  <si>
    <t>S19354</t>
  </si>
  <si>
    <t>SUPERIOR LINK MARKETING PTE.LTD.</t>
  </si>
  <si>
    <t>120 HILLVIEW AVENUE #03-01</t>
  </si>
  <si>
    <t>KEWAIRAM HILLVIEW</t>
  </si>
  <si>
    <t>6769 2852</t>
  </si>
  <si>
    <t>MR LING YEW TECK / MS RACHEL</t>
  </si>
  <si>
    <t>S19358</t>
  </si>
  <si>
    <t>SEKSUN INTERNATIONAL PTE LTD</t>
  </si>
  <si>
    <t>511/513 YISHUN INDUSTRIAL PARK A</t>
  </si>
  <si>
    <t>SINGAPORE 768736</t>
  </si>
  <si>
    <t>6481 9936</t>
  </si>
  <si>
    <t>6257 3643 / 6755 1912</t>
  </si>
  <si>
    <t>S19362</t>
  </si>
  <si>
    <t>SEB ENGINEERING &amp; TRADING PTE LTD</t>
  </si>
  <si>
    <t>NO. 13 LOYANG LANE</t>
  </si>
  <si>
    <t>S19365</t>
  </si>
  <si>
    <t>SATS CATERING PTE LTD</t>
  </si>
  <si>
    <t>P.O.BOX 3, SINGAPORE CHANGI AIRPORT</t>
  </si>
  <si>
    <t>S19368</t>
  </si>
  <si>
    <t>SATS SECURITY SERVICES PTE LTD</t>
  </si>
  <si>
    <t>PO BOX 3 SINGAPORE CHANGI AIRPORT</t>
  </si>
  <si>
    <t>SINGAPORE  918141</t>
  </si>
  <si>
    <t>MS JOYCE CHAN KUM CHI/TEL:65418724</t>
  </si>
  <si>
    <t>S19369</t>
  </si>
  <si>
    <t>SATS AIRPORT SERVICES PTE LTD</t>
  </si>
  <si>
    <t>30 AIRLINE ROAD</t>
  </si>
  <si>
    <t>SINGAPORE 819830</t>
  </si>
  <si>
    <t>S19370</t>
  </si>
  <si>
    <t>SUMITOMO SPECIAL METALS SINGPAPORE PTD LTD</t>
  </si>
  <si>
    <t>S19371</t>
  </si>
  <si>
    <t>SAMUDERA SHIPPING LINE LTD</t>
  </si>
  <si>
    <t>72, ANSON ROAD, ANSON HOUSE #06-01 TO 03</t>
  </si>
  <si>
    <t>SINGAPORE 079911</t>
  </si>
  <si>
    <t>S19371-JR</t>
  </si>
  <si>
    <t>JR STATIONERY &amp; OFFICE SUPPLIES</t>
  </si>
  <si>
    <t>57, KOON SENG ROAD</t>
  </si>
  <si>
    <t>KATONG</t>
  </si>
  <si>
    <t>MR STEVEN (H/P: 90070505)</t>
  </si>
  <si>
    <t>S19372</t>
  </si>
  <si>
    <t>SENMAX TRADING &amp; SERVISE</t>
  </si>
  <si>
    <t>S19373</t>
  </si>
  <si>
    <t>SWIFTRONIC PTD LTD</t>
  </si>
  <si>
    <t>S19374</t>
  </si>
  <si>
    <t>ST SYNTHESIS PTE LTD</t>
  </si>
  <si>
    <t>MR WANG LIANG CHUANG JEFFREY</t>
  </si>
  <si>
    <t>S19375</t>
  </si>
  <si>
    <t>SHANGHAI D &amp; B INDUSTRY CO.LTD</t>
  </si>
  <si>
    <t>S19376</t>
  </si>
  <si>
    <t>SYSTEMS ON SILICON MANUFACTURING CO. PTE LTD</t>
  </si>
  <si>
    <t>70, PASIR RIS INDUSTRIAL DRIVE 1</t>
  </si>
  <si>
    <t>SINGAPORE 519527</t>
  </si>
  <si>
    <t>6248 7000</t>
  </si>
  <si>
    <t>6248 7711</t>
  </si>
  <si>
    <t>S19377</t>
  </si>
  <si>
    <t>SHELL CHEMICALS SERAYA PTE LTD</t>
  </si>
  <si>
    <t>61 SERAYA AVENUE</t>
  </si>
  <si>
    <t>S19378</t>
  </si>
  <si>
    <t>STOLT SEA FARM  PTE LTD</t>
  </si>
  <si>
    <t>S19379</t>
  </si>
  <si>
    <t>SEAL &amp; SHIELDING PTE LTD</t>
  </si>
  <si>
    <t>105, TAMPINES ROAD #04-01/08</t>
  </si>
  <si>
    <t>S19380</t>
  </si>
  <si>
    <t>SIEMENTS MEDICAL INSTRUMENTS PTD LTD</t>
  </si>
  <si>
    <t>S19381</t>
  </si>
  <si>
    <t>SMD MANUFACTURING PTE LTD</t>
  </si>
  <si>
    <t>BLOCK 50, KALLANG BAHRU #04-03</t>
  </si>
  <si>
    <t>S19382</t>
  </si>
  <si>
    <t>STAMFORD PRESS PTE LTD</t>
  </si>
  <si>
    <t>SINGAPORE 339344</t>
  </si>
  <si>
    <t>MR MICHAEL EU   FX: 62941356</t>
  </si>
  <si>
    <t>S19383</t>
  </si>
  <si>
    <t>SEI WOO RUBBER WORKS PTE LTD</t>
  </si>
  <si>
    <t>50 YISHUN INDUSTRIAL PARK A</t>
  </si>
  <si>
    <t>S19384</t>
  </si>
  <si>
    <t>SUMITOMO CHEMICAL ASIA PTE LTD</t>
  </si>
  <si>
    <t>150 BEACH ROAD</t>
  </si>
  <si>
    <t xml:space="preserve"> #18-05/08 GATEWAY WEST</t>
  </si>
  <si>
    <t>6303 5188</t>
  </si>
  <si>
    <t>6298 9621</t>
  </si>
  <si>
    <t>MS TANNIE TEONG</t>
  </si>
  <si>
    <t>S19385</t>
  </si>
  <si>
    <t>SIN YUH INDUSTRIES PTE LTD</t>
  </si>
  <si>
    <t>2 WOODLANDS SECTOR 1 #05-03</t>
  </si>
  <si>
    <t>SINGAPORE 738068</t>
  </si>
  <si>
    <t>S19386</t>
  </si>
  <si>
    <t>SCHAEFER SYSTEMS INTERNATIONAL PTE LTD</t>
  </si>
  <si>
    <t>S19387</t>
  </si>
  <si>
    <t>SUNNINGDALE PRECISION INDUSTRIES LTD.</t>
  </si>
  <si>
    <t>18, JOO KOON CRESCENT,</t>
  </si>
  <si>
    <t>SINGAPORE 629069</t>
  </si>
  <si>
    <t>MS LINDA   FAX: 68411492  TEL: 68439113</t>
  </si>
  <si>
    <t>S19387-BINTAN</t>
  </si>
  <si>
    <t>P.T. GP TECHNOLOGY BINTAN</t>
  </si>
  <si>
    <t>JALAN ASOKA, LOT D3, BINTAN INDUSTRIAL ESTATE,</t>
  </si>
  <si>
    <t>LOBAM, BINTAN ISLAND,</t>
  </si>
  <si>
    <t>(62) 770 696047/48</t>
  </si>
  <si>
    <t>(62) 770 696049</t>
  </si>
  <si>
    <t>MS YANTI  E-MAIL: YANTI@GPT-BINTAN.CO.ID</t>
  </si>
  <si>
    <t>S19388</t>
  </si>
  <si>
    <t>SHNG SIONG SUPERMARKET</t>
  </si>
  <si>
    <t>BLK 301 WOODLANDS ST 31</t>
  </si>
  <si>
    <t>#01-217 SINGAPORE 730301</t>
  </si>
  <si>
    <t>MR LIM HOCK CHEE</t>
  </si>
  <si>
    <t>S19388-CMM</t>
  </si>
  <si>
    <t>CMM MARKETING MANAGEMENT PTE LTD</t>
  </si>
  <si>
    <t>S19388-JURONG WEST</t>
  </si>
  <si>
    <t>SHENG SIONG SUPERMARKET PTE LTD</t>
  </si>
  <si>
    <t>BLK 544 #01-97</t>
  </si>
  <si>
    <t>JURONG WEST ST.42</t>
  </si>
  <si>
    <t>MR TAN</t>
  </si>
  <si>
    <t>S19388-MCNAIR RD</t>
  </si>
  <si>
    <t>BLK 108 MCNAIR ROAD</t>
  </si>
  <si>
    <t>#01-295</t>
  </si>
  <si>
    <t>MS SOW     TEL:62961102/FAX:62961103</t>
  </si>
  <si>
    <t>S19389</t>
  </si>
  <si>
    <t>TEENI ENTERPRISE PTE LTD</t>
  </si>
  <si>
    <t>NO.61,KAKI BUKIT AVENUE 1,</t>
  </si>
  <si>
    <t>#01-01 SHUN LI INDUSTRIAL PARK,</t>
  </si>
  <si>
    <t>S19390</t>
  </si>
  <si>
    <t>SQ CORPORATION (S) PTDE LTD</t>
  </si>
  <si>
    <t>S19391</t>
  </si>
  <si>
    <t>SCM SOLUTIONS PTE LTD</t>
  </si>
  <si>
    <t>S19392</t>
  </si>
  <si>
    <t>SKP PTE LTD</t>
  </si>
  <si>
    <t>28 LOYANG DRIVE,</t>
  </si>
  <si>
    <t>SKP INDUSTRIAL BUILDING</t>
  </si>
  <si>
    <t>6545 2828</t>
  </si>
  <si>
    <t>6542 1200</t>
  </si>
  <si>
    <t>S19394</t>
  </si>
  <si>
    <t>SINGAPORE POST PTE LTD</t>
  </si>
  <si>
    <t>10 EUNOS ROAD 8 #05-33</t>
  </si>
  <si>
    <t>SINGAPORE POST CENTRE</t>
  </si>
  <si>
    <t>S19395</t>
  </si>
  <si>
    <t>ARVATO SINGAPORE PTE LTD</t>
  </si>
  <si>
    <t>40 PENJURU LANE,</t>
  </si>
  <si>
    <t>BLOCK 2 # 03-12</t>
  </si>
  <si>
    <t>FINANCE DEPT</t>
  </si>
  <si>
    <t>S19401</t>
  </si>
  <si>
    <t>SONG FISH DEALER PTE LTD</t>
  </si>
  <si>
    <t>19 FISHERY PORT ROAD</t>
  </si>
  <si>
    <t>SINGAPORE 619736</t>
  </si>
  <si>
    <t>MSD INTERNATIONAL GMBH</t>
  </si>
  <si>
    <t>60, TUAS WEST DRIVE</t>
  </si>
  <si>
    <t>SINGAPORE 638413</t>
  </si>
  <si>
    <t>6869 8888</t>
  </si>
  <si>
    <t>6869 2109</t>
  </si>
  <si>
    <t>FINANCE DEPARTMENT (ACCOUNTS PAYABLE-7680)</t>
  </si>
  <si>
    <t>S19403-70</t>
  </si>
  <si>
    <t>70, TUAS WEST DRIVE</t>
  </si>
  <si>
    <t>SINGAPORE 638414</t>
  </si>
  <si>
    <t>68698800/68698729</t>
  </si>
  <si>
    <t>S19405</t>
  </si>
  <si>
    <t>SPORTS LINK HOLDINGS PTE LTD</t>
  </si>
  <si>
    <t>6 TAGORE DRIVE</t>
  </si>
  <si>
    <t>#02-16/17 TAGORE INDUSTRIAL BUILDING</t>
  </si>
  <si>
    <t>CHAN CHEOW HONG</t>
  </si>
  <si>
    <t>S19406</t>
  </si>
  <si>
    <t>SEIKO INSTRUMENTS SINGAPORE PTE LTD</t>
  </si>
  <si>
    <t>2 MARSILING LANE</t>
  </si>
  <si>
    <t>SINGAPORE 739144</t>
  </si>
  <si>
    <t>6365 4750</t>
  </si>
  <si>
    <t>6365 4852</t>
  </si>
  <si>
    <t>S19411</t>
  </si>
  <si>
    <t>SUMITOMO ELECTRIC INTERCONNECT PRODUCTS(S) PTE LTD</t>
  </si>
  <si>
    <t>NO. 88 INTERNATIONAL ROAD #03-00</t>
  </si>
  <si>
    <t>SINGAPORE 629177</t>
  </si>
  <si>
    <t>MS SITHRA(ADMIN DEPT) /TEL:62613388/FAX:62610729</t>
  </si>
  <si>
    <t>TOPPAN SECURITY PRINTING PTE LTD</t>
  </si>
  <si>
    <t>97, UBI AVENUE 4</t>
  </si>
  <si>
    <t>SINGAPORE 408754</t>
  </si>
  <si>
    <t>67412500/68463966</t>
  </si>
  <si>
    <t>MR HANG JUAI TEE/HP:81215898</t>
  </si>
  <si>
    <t>S19413</t>
  </si>
  <si>
    <t>STP MALAYSIA SDN.BHD</t>
  </si>
  <si>
    <t>LOT 4009 JALAN KLINIK,KAMPUNG BUKIT NAGA</t>
  </si>
  <si>
    <t>BATU 61/2,JALAN BUKIT KEMUNING</t>
  </si>
  <si>
    <t>03-51619152</t>
  </si>
  <si>
    <t>03-51619343</t>
  </si>
  <si>
    <t>MR LEE K.Y HP: 016-6673223</t>
  </si>
  <si>
    <t>S19415</t>
  </si>
  <si>
    <t>SINMAH POULTRY PROCESSING (S) PTE LTD</t>
  </si>
  <si>
    <t>27 DEFU LANE 12</t>
  </si>
  <si>
    <t>SINGAPORE 539134</t>
  </si>
  <si>
    <t>S19417</t>
  </si>
  <si>
    <t>SEMICONDUCTOR COMPONENTS INDUSTRIES SINGAPORE P/L</t>
  </si>
  <si>
    <t>#03-19 TECHPOINT</t>
  </si>
  <si>
    <t>6512 6286</t>
  </si>
  <si>
    <t>S19418</t>
  </si>
  <si>
    <t>SENG HONG CO (PTE) LTD</t>
  </si>
  <si>
    <t>INTERLOCAL CENTRE #07-27</t>
  </si>
  <si>
    <t>S19419</t>
  </si>
  <si>
    <t>NISSHA PRECISION TECHNOLOGIES MALAYSIA SDN BHD</t>
  </si>
  <si>
    <t>LOT 7, JALAN P/13, KAWASAN MIEL,PHASE V,</t>
  </si>
  <si>
    <t>SEKSYEN 10 ,BANDAR BARU BANGI,</t>
  </si>
  <si>
    <t>03-8925 7288</t>
  </si>
  <si>
    <t>03-8925 9388</t>
  </si>
  <si>
    <t>S19419-GUANGZHOU</t>
  </si>
  <si>
    <t>GUANGZHOU NISSHA HIGH PRECISION PLASTICS CO., LTD.</t>
  </si>
  <si>
    <t>16 JIN HUA DONG STREET,</t>
  </si>
  <si>
    <t>GUANGZHOU ECONOMIC &amp; TECHNOLOGICAL DEVELOPMENT</t>
  </si>
  <si>
    <t>86-20-82001421</t>
  </si>
  <si>
    <t>86-20-82001406</t>
  </si>
  <si>
    <t>S19419-HK</t>
  </si>
  <si>
    <t>HONG KONG NISSHA CO. LTD.</t>
  </si>
  <si>
    <t>ROOM 1302  EAST POINT CENTRE</t>
  </si>
  <si>
    <t>555 HENNESSY ROAD CAUSEWAY BAY</t>
  </si>
  <si>
    <t>(852)2833-4685</t>
  </si>
  <si>
    <t>(852)2833-4600</t>
  </si>
  <si>
    <t>S19420</t>
  </si>
  <si>
    <t>MUJI (SINGAPORE) PTE LTD</t>
  </si>
  <si>
    <t>60 ALBERT STREET</t>
  </si>
  <si>
    <t>#15-03 TO 06 OG ALBERT COMPLEX</t>
  </si>
  <si>
    <t>S19420-AUSTRALIA</t>
  </si>
  <si>
    <t>MUJI RETAIL (AUSTRALIA) PTY LTD</t>
  </si>
  <si>
    <t>LEVEL 2, 115 ELIZABETH STREET</t>
  </si>
  <si>
    <t>MELBOURNE, VIC 3000</t>
  </si>
  <si>
    <t>+61 3 8306 2770</t>
  </si>
  <si>
    <t>+61 3 9606 0007</t>
  </si>
  <si>
    <t>MS YUKO SITAMA/T:(61) 3 83062776/F:(61) 3 96060007</t>
  </si>
  <si>
    <t>S19420-MALAYSIA</t>
  </si>
  <si>
    <t>MUJI (MALAYSIA) SDN BHD</t>
  </si>
  <si>
    <t>156, JALAN AMPANG</t>
  </si>
  <si>
    <t>50450 KUALA LUMPUR,</t>
  </si>
  <si>
    <t>(603) 2161 2311</t>
  </si>
  <si>
    <t>MS WONG MEI YEN/TEL: (603) 2161 2311</t>
  </si>
  <si>
    <t>S19422</t>
  </si>
  <si>
    <t>SINGHEALTH POLYCLINICS</t>
  </si>
  <si>
    <t>TOWER 5, #15-10 CONNECTION ONE</t>
  </si>
  <si>
    <t>6377 7028</t>
  </si>
  <si>
    <t>6274 2055</t>
  </si>
  <si>
    <t>S19423</t>
  </si>
  <si>
    <t>SINGAPORE POOLS (PRIVATE) LIMITED</t>
  </si>
  <si>
    <t>1 SELEGIE ROAD #01-01</t>
  </si>
  <si>
    <t>POMO,</t>
  </si>
  <si>
    <t>FINANCE DEPARTMENT (ACCOUNTS PAYABLE)</t>
  </si>
  <si>
    <t>S19424</t>
  </si>
  <si>
    <t>SIA ENGINEERING COMPANY</t>
  </si>
  <si>
    <t>HANGAR 2 SEC 04-L-01</t>
  </si>
  <si>
    <t>31 AIRLINE ROAD</t>
  </si>
  <si>
    <t>S19424-FLEET</t>
  </si>
  <si>
    <t>03-M, SIAEC HANGER 2, 31 AIRLINE ROAD</t>
  </si>
  <si>
    <t>SINGAPORE 819831</t>
  </si>
  <si>
    <t>S19424-TECH</t>
  </si>
  <si>
    <t>07-M HANGAR 2</t>
  </si>
  <si>
    <t>MR JAMES TANG KIN KUAN   TEL:65414359/FAX:65430561</t>
  </si>
  <si>
    <t>S19425</t>
  </si>
  <si>
    <t>SWISS PRECISION INDUSTRIES PTE LTD</t>
  </si>
  <si>
    <t>15 KIAN TECK ROAD</t>
  </si>
  <si>
    <t>SINGAPORE 628770</t>
  </si>
  <si>
    <t>62653517(44)</t>
  </si>
  <si>
    <t>MS JOYCE LEE/TEL: 6705 2200/FAX: 6705 2236</t>
  </si>
  <si>
    <t>S19427</t>
  </si>
  <si>
    <t>SOON SUPPLY INTERNATIONAL PTE LTD</t>
  </si>
  <si>
    <t>2 TUAS AVENUE 2</t>
  </si>
  <si>
    <t>SINGAPOE 639442</t>
  </si>
  <si>
    <t>S19430</t>
  </si>
  <si>
    <t>SMARTBRIDGES PTE LTD</t>
  </si>
  <si>
    <t>745 TOA PAYOH LORONG 5</t>
  </si>
  <si>
    <t>#04-01 HBM BUILDING</t>
  </si>
  <si>
    <t>MS ANGIE EXT:8164</t>
  </si>
  <si>
    <t>S19431</t>
  </si>
  <si>
    <t>SANKYU (SINGAPORE) PTE LTD</t>
  </si>
  <si>
    <t>11 CLEMENTI LOOP</t>
  </si>
  <si>
    <t>CLEMENTI WEST DISTRIPARK</t>
  </si>
  <si>
    <t>64697022/62622173</t>
  </si>
  <si>
    <t>S19432</t>
  </si>
  <si>
    <t>SYMBOL TECHNOLOGIES ASIA,INC .(SINGAPORE BRANCH)</t>
  </si>
  <si>
    <t>230 VICTORIA STREET #04-05/06</t>
  </si>
  <si>
    <t>BUGIS JUNCTION OFFICE TOWER</t>
  </si>
  <si>
    <t>6744 6449</t>
  </si>
  <si>
    <t>S19433</t>
  </si>
  <si>
    <t>SINGAPORE LAND AUTHORITY</t>
  </si>
  <si>
    <t>55, NEWTON ROAD,</t>
  </si>
  <si>
    <t>#12-01 REVENUE HOUSE</t>
  </si>
  <si>
    <t>MS AMINAH AHMAD SOWYAN/TEL:64783413</t>
  </si>
  <si>
    <t>S19434</t>
  </si>
  <si>
    <t>SUBORDINATE COURTS COMPLEX</t>
  </si>
  <si>
    <t>CORPORATE SERVICE</t>
  </si>
  <si>
    <t>1 HAVELOCK SQUARE</t>
  </si>
  <si>
    <t>S19435</t>
  </si>
  <si>
    <t>SIN CHONG MEHECO PTE LTD</t>
  </si>
  <si>
    <t>10 JALAN KILANG TIMOR</t>
  </si>
  <si>
    <t>LTH BULIDING, #02-01</t>
  </si>
  <si>
    <t>S19435-T2</t>
  </si>
  <si>
    <t>SIN CHONG (T2) PTE LTD</t>
  </si>
  <si>
    <t>100 EU TONG SEN STREET</t>
  </si>
  <si>
    <t>#03-19 PEARLS CENTRE</t>
  </si>
  <si>
    <t>MR WILLIAM    TEL:65421788</t>
  </si>
  <si>
    <t>S19435-UPPER CROSS</t>
  </si>
  <si>
    <t>SIN CHONG MEHECO LTD</t>
  </si>
  <si>
    <t>101 UPPER CROSS STREET #02-77</t>
  </si>
  <si>
    <t>PEOPLE'S PARK CENTER</t>
  </si>
  <si>
    <t>S19436</t>
  </si>
  <si>
    <t>SUNMOULIN YAMAZAKI SINGAPORE PTE LTD</t>
  </si>
  <si>
    <t>101 UPPER CROSS STREET #09-08</t>
  </si>
  <si>
    <t>PEOPLE'S PARK CENTRE</t>
  </si>
  <si>
    <t>S19438</t>
  </si>
  <si>
    <t>SINGAPORE FOOD INDUSTRIAL PTE LTD</t>
  </si>
  <si>
    <t>212 PANDAN LOOP</t>
  </si>
  <si>
    <t>SINGAPORE 128403</t>
  </si>
  <si>
    <t>S19439</t>
  </si>
  <si>
    <t>SMOE PTE LTD</t>
  </si>
  <si>
    <t>60 ADMIRALTY ROAD WEST</t>
  </si>
  <si>
    <t>S19439-P.T.SMOE</t>
  </si>
  <si>
    <t>P.T.SMOE INDONESIA</t>
  </si>
  <si>
    <t>JALAN HANG KESTURI VI LOT 5-1</t>
  </si>
  <si>
    <t>KABIL PULAU BATAM INDONESIA</t>
  </si>
  <si>
    <t>(62)778 711 223</t>
  </si>
  <si>
    <t>(62)778 711 312</t>
  </si>
  <si>
    <t>MR BRIAN FABIAN - ACCOUNTS PAYABLE</t>
  </si>
  <si>
    <t>S19440</t>
  </si>
  <si>
    <t>SUN FONG (S) PTE LTD</t>
  </si>
  <si>
    <t>#08-06 (WING B) HENDERSON IND. PARK</t>
  </si>
  <si>
    <t>S19441</t>
  </si>
  <si>
    <t>S*BIO PTE LTD</t>
  </si>
  <si>
    <t>1 SCIENCE PARK ROAD #05-09/15</t>
  </si>
  <si>
    <t>THE CARPICOM SINGAPORE SCIENCE PARK II</t>
  </si>
  <si>
    <t>MR TS TAN</t>
  </si>
  <si>
    <t>S19442</t>
  </si>
  <si>
    <t>SNG ARMS CAMPING HOLDINGS PTE LTD</t>
  </si>
  <si>
    <t>NO. 9 TRENGGANU STREET (IN CHINATOWN)</t>
  </si>
  <si>
    <t>SINGAPORE 058463</t>
  </si>
  <si>
    <t>S19443</t>
  </si>
  <si>
    <t>S1 FASHION WEAR</t>
  </si>
  <si>
    <t>40 UBI CRESCENT #01-06</t>
  </si>
  <si>
    <t>S19444</t>
  </si>
  <si>
    <t>SCA PACKAGING SINGAPORE PTE LTD</t>
  </si>
  <si>
    <t>4 LINK ROAD</t>
  </si>
  <si>
    <t>SINGAPORE 619026</t>
  </si>
  <si>
    <t>S19445</t>
  </si>
  <si>
    <t>66 SUPERSTORE</t>
  </si>
  <si>
    <t>221 BOON LAY PLACE #01-234</t>
  </si>
  <si>
    <t>SINGAPORE 640221</t>
  </si>
  <si>
    <t>S19446</t>
  </si>
  <si>
    <t>SIM KIAT KHERN TRADING</t>
  </si>
  <si>
    <t>BLK 883 WOODLANDS ST 82 #01-478</t>
  </si>
  <si>
    <t>SINGAPORE 730883</t>
  </si>
  <si>
    <t>S19447</t>
  </si>
  <si>
    <t>SCIGATE AUTOMATION (S) PTE LTD</t>
  </si>
  <si>
    <t>NO. 1 BUKIT BATOK ST 22 #01-01</t>
  </si>
  <si>
    <t>SINGAPORE 659592</t>
  </si>
  <si>
    <t>MS PEIR YNG/TEL:65610488</t>
  </si>
  <si>
    <t>S19448</t>
  </si>
  <si>
    <t>SHAKINA MINIMART</t>
  </si>
  <si>
    <t>BLK 306B CANBERRA RD #01-01 SINGAPORE 752306</t>
  </si>
  <si>
    <t>S19450</t>
  </si>
  <si>
    <t>SINSENMOH TRANSPORTATION PTE LTD</t>
  </si>
  <si>
    <t>32 TANJONG PENJURU</t>
  </si>
  <si>
    <t>62641280/62616536</t>
  </si>
  <si>
    <t>S19451</t>
  </si>
  <si>
    <t>SAMROC PAINTS HARDWARE &amp; GAS SUPPLY</t>
  </si>
  <si>
    <t>BLK 354, CLEMENTI AVE 2,</t>
  </si>
  <si>
    <t>#01-241 SINGAPORE 120354</t>
  </si>
  <si>
    <t>MS NICOLE/TEL:67767700/FAX:67677766</t>
  </si>
  <si>
    <t>S19452</t>
  </si>
  <si>
    <t>SILICON PLUS COMMUNICATIONS PTE LTD</t>
  </si>
  <si>
    <t>4A JALAN KLAPA</t>
  </si>
  <si>
    <t>SINGAPORE 199316</t>
  </si>
  <si>
    <t>MS BOON BEE                       FAX: 63920171</t>
  </si>
  <si>
    <t>S19453</t>
  </si>
  <si>
    <t>SAVINGS TRADING PTE LTD</t>
  </si>
  <si>
    <t>BLK 6 PASIR PANJANG WHOLESALE CENTRE</t>
  </si>
  <si>
    <t>#01-231 SINGAPORE 110006</t>
  </si>
  <si>
    <t>MR ANG                  FAX: 67730548</t>
  </si>
  <si>
    <t>S19454</t>
  </si>
  <si>
    <t>SHS HARNESS (S) PTE LTD</t>
  </si>
  <si>
    <t>BLK 192 PANDAN LOOP, #06-09</t>
  </si>
  <si>
    <t>MR ROBERT SIU    HP:96638981   FAX:67741030</t>
  </si>
  <si>
    <t>S19455</t>
  </si>
  <si>
    <t>SWISS BUTCHERY (2013) PTE LTD</t>
  </si>
  <si>
    <t>15 FISHERY PORT ROAD</t>
  </si>
  <si>
    <t>SINGAPORE  619735</t>
  </si>
  <si>
    <t>6261 3788</t>
  </si>
  <si>
    <t>6261 6717</t>
  </si>
  <si>
    <t>S19456</t>
  </si>
  <si>
    <t>SRINAR COMMUNICATIONS PVT.LTD</t>
  </si>
  <si>
    <t>138,ELCOT AVENUE,</t>
  </si>
  <si>
    <t>SHOLINGANALLUR POST,</t>
  </si>
  <si>
    <t>914424501134/1117</t>
  </si>
  <si>
    <t>MS VIRGINIA</t>
  </si>
  <si>
    <t>S19457</t>
  </si>
  <si>
    <t>SAIK WAH PRESS PTE LTD</t>
  </si>
  <si>
    <t>BLOCK 171 KALLANG WAY,</t>
  </si>
  <si>
    <t>S19458</t>
  </si>
  <si>
    <t>SUMITRONICS HONG KONG LTD.</t>
  </si>
  <si>
    <t>UNIT 803A, 8TH FLOOR, EAST OCEAN CENTRE</t>
  </si>
  <si>
    <t>98 GRANVILLE ROAD, TSIM SHA TSUI EAST</t>
  </si>
  <si>
    <t>(852)2722 6303</t>
  </si>
  <si>
    <t>(852)2722 6298</t>
  </si>
  <si>
    <t>MR JACK T:(852)27226303F:27226298/ANGLE-A/C DEPT</t>
  </si>
  <si>
    <t>S19459</t>
  </si>
  <si>
    <t>SMITECH (ASIA) PTE LTD</t>
  </si>
  <si>
    <t>75 BUKIT TIMAH ROAD #06-13</t>
  </si>
  <si>
    <t>BOON SIEW BUILDING</t>
  </si>
  <si>
    <t>MS. FIONA NG</t>
  </si>
  <si>
    <t>S19460</t>
  </si>
  <si>
    <t>SPINELLI PTE LTD</t>
  </si>
  <si>
    <t>111 NORTH BRIDGE ROAD</t>
  </si>
  <si>
    <t>#26-01 PENINSULA PLAZA</t>
  </si>
  <si>
    <t>6339 7539</t>
  </si>
  <si>
    <t>MS. IVY PUNG  TEL: 64161329  FAX:6339 7539</t>
  </si>
  <si>
    <t>S19461</t>
  </si>
  <si>
    <t>SPECIALIST EYECARE CENTRE</t>
  </si>
  <si>
    <t>#01-38A GREAT WORLD CITY</t>
  </si>
  <si>
    <t>MS LI LENG    TEL: 67335775/FAX: 62355051</t>
  </si>
  <si>
    <t>S19462</t>
  </si>
  <si>
    <t>SYSMEX ASIA PACIFIC PTE LTD</t>
  </si>
  <si>
    <t>9 TAMPINES GRANDE #06-18</t>
  </si>
  <si>
    <t>SINGAPORE 528734</t>
  </si>
  <si>
    <t>Finance Shared Services Center</t>
  </si>
  <si>
    <t>S19463</t>
  </si>
  <si>
    <t>SIONG BEE INDUSTRIES PTE LTD</t>
  </si>
  <si>
    <t>8 BENOI ROAD</t>
  </si>
  <si>
    <t>SINGAPORE 629883</t>
  </si>
  <si>
    <t>MS TINA TAM       TEL:68635705/FAX:68624333</t>
  </si>
  <si>
    <t>S19464</t>
  </si>
  <si>
    <t>SIAM FOOD PTE LTD</t>
  </si>
  <si>
    <t>8 WOODLANDS LINK, KONG GUAN INDUSTRIAL BUILDING</t>
  </si>
  <si>
    <t>MR PETER DE LUZE   FAX: 65555837   HP:98333959</t>
  </si>
  <si>
    <t>S19465</t>
  </si>
  <si>
    <t>SUN HEE HARDWARE PAINT ELECTRICAL DIY SHOP PTE LTD</t>
  </si>
  <si>
    <t>BLK 151 BUKIT BATOK WEST ST 11</t>
  </si>
  <si>
    <t>#01-248</t>
  </si>
  <si>
    <t>67771788/67743113</t>
  </si>
  <si>
    <t>MS YONG    TEL:67771788/FAX:67772248</t>
  </si>
  <si>
    <t>S19466</t>
  </si>
  <si>
    <t>SPI TECHNOLOGY PTE LTD</t>
  </si>
  <si>
    <t>33 LOYANG CRESCENT</t>
  </si>
  <si>
    <t>SINGAPORE 509014</t>
  </si>
  <si>
    <t>MS CARRIER CHAN  TEL:65452133EXT181/FAX:65452166</t>
  </si>
  <si>
    <t>S19467</t>
  </si>
  <si>
    <t>SOON HENG TAXIMETERS SERVICE</t>
  </si>
  <si>
    <t>BLK 28 SIM MING DRIVE</t>
  </si>
  <si>
    <t>#01-157</t>
  </si>
  <si>
    <t>MR SAM SENG THIN/HP:97638206/FAX:64545263</t>
  </si>
  <si>
    <t>S19468</t>
  </si>
  <si>
    <t>SINGAPORE PETROLEUM COMPANY LTD</t>
  </si>
  <si>
    <t>1 MARITIME SQUARE #10-10,</t>
  </si>
  <si>
    <t>HABOUR FRONT CENTRE (LOBBY B)</t>
  </si>
  <si>
    <t>MR TAN H J   FAX: 62713384/62756006</t>
  </si>
  <si>
    <t>S19469</t>
  </si>
  <si>
    <t>SCAN INFOTECH PVT.LTD.</t>
  </si>
  <si>
    <t>46/B WELFARE CHAMBER BLDG., SECTOR 17</t>
  </si>
  <si>
    <t>VASHI, NAVI MUMBAI, DIST:THANE,</t>
  </si>
  <si>
    <t>91(22)3007800/01</t>
  </si>
  <si>
    <t>91(22)3007797</t>
  </si>
  <si>
    <t>NOORMOHAMMED HAJI</t>
  </si>
  <si>
    <t>S19470</t>
  </si>
  <si>
    <t>SANKEN ELECTRIC (S) PTE LTD</t>
  </si>
  <si>
    <t>150 BEACH ROAD THE GATEWAY WEST</t>
  </si>
  <si>
    <t>#14-03</t>
  </si>
  <si>
    <t>MR VINCENT ON   TEL:62914755/FAX:62971744</t>
  </si>
  <si>
    <t>S19471</t>
  </si>
  <si>
    <t>SPECS SYSTEM MANUFACTURING PTE LTD</t>
  </si>
  <si>
    <t>#01-11 WOODLANDS SPECTRUM 1</t>
  </si>
  <si>
    <t>MR BRENNAN FAX: 68540821</t>
  </si>
  <si>
    <t>S19472</t>
  </si>
  <si>
    <t>SEKSUN ARRAY SDN. BHD.</t>
  </si>
  <si>
    <t>NO.1,JALAN BELATI 2,TAMAN PERINDUSTRIAN MAJU JAYA,</t>
  </si>
  <si>
    <t>JALAN KEMPAS LAMA, 81300 JOHOR BAHRU,</t>
  </si>
  <si>
    <t>02-07-557 9088/3871/8737</t>
  </si>
  <si>
    <t>02-07-558 6393/7798</t>
  </si>
  <si>
    <t>SABA  FAX:07-5587798   (X:32)</t>
  </si>
  <si>
    <t>S19473</t>
  </si>
  <si>
    <t>ST DYNAMICS PTE LTD</t>
  </si>
  <si>
    <t>S19474</t>
  </si>
  <si>
    <t>SERVLINK GLOBAL SERVICES PTE LTD</t>
  </si>
  <si>
    <t>#B1-03 ALEXANDRA TECHNOPARK BLOCK A</t>
  </si>
  <si>
    <t>S19475</t>
  </si>
  <si>
    <t>STUDIO J</t>
  </si>
  <si>
    <t>BLK 315A ANCHOR VALE ROAD</t>
  </si>
  <si>
    <t>#13-162</t>
  </si>
  <si>
    <t>MR.JEFFREY LINK    HP:96392377/FAX:63157861</t>
  </si>
  <si>
    <t>S19476</t>
  </si>
  <si>
    <t>SING TA TRADING</t>
  </si>
  <si>
    <t>NO 19 MANDAI ESTATE</t>
  </si>
  <si>
    <t>MR TONY LYE</t>
  </si>
  <si>
    <t>S19477</t>
  </si>
  <si>
    <t>SAFA GOURMET FOOD PTE LTD</t>
  </si>
  <si>
    <t>6 SENOKO WAY</t>
  </si>
  <si>
    <t>SINGAPORE 758029</t>
  </si>
  <si>
    <t>S19478</t>
  </si>
  <si>
    <t>STAMPLAS INDUSTRIES PTE LTD</t>
  </si>
  <si>
    <t>#02-04/#03-05</t>
  </si>
  <si>
    <t>MS SIU LING   FAX: 63620354  TEL: 63620353</t>
  </si>
  <si>
    <t>S19479</t>
  </si>
  <si>
    <t>SYNERGY BIZCOMM</t>
  </si>
  <si>
    <t>810 GEYLANG ROAD</t>
  </si>
  <si>
    <t>#02-47 CITY PLAZA</t>
  </si>
  <si>
    <t>MR LEOW   TEL:63464335/FAX:63464336</t>
  </si>
  <si>
    <t>S19480</t>
  </si>
  <si>
    <t>SING HONG COFFEE TRADING</t>
  </si>
  <si>
    <t>BLK 15 WOODLANDS LOOP #04-33</t>
  </si>
  <si>
    <t>MR TEO</t>
  </si>
  <si>
    <t>S19481</t>
  </si>
  <si>
    <t>SAGAMI (S) PTE LTD</t>
  </si>
  <si>
    <t>BLK 2, #06-30/34</t>
  </si>
  <si>
    <t>PSA,ALEXANDRA DISTRIPARK</t>
  </si>
  <si>
    <t>MS WENDY WAH/TEL:62731063</t>
  </si>
  <si>
    <t>S19482</t>
  </si>
  <si>
    <t>SOON SOON PAWNSHOP</t>
  </si>
  <si>
    <t>BLK 213 BEDOK NORTH ST 1</t>
  </si>
  <si>
    <t>#01-121</t>
  </si>
  <si>
    <t>MR YAO ZHENG WEI   TEL:64417938/67280186</t>
  </si>
  <si>
    <t>S19482-GROUP</t>
  </si>
  <si>
    <t>VALUEMAX GROUP PTE LTD</t>
  </si>
  <si>
    <t>261 WATERLOO STREET #02-35</t>
  </si>
  <si>
    <t>WATERLOO CENTRE</t>
  </si>
  <si>
    <t>MS LYNN CHIA/TEL:62993274</t>
  </si>
  <si>
    <t>S19482-RETAIL</t>
  </si>
  <si>
    <t>VALUEMAX RETAIL PTE LTD</t>
  </si>
  <si>
    <t>261 WATERLOO STREET</t>
  </si>
  <si>
    <t>#01-35</t>
  </si>
  <si>
    <t>6299 3247</t>
  </si>
  <si>
    <t>MS CRYSTA TEOH/TEL:62993247</t>
  </si>
  <si>
    <t>S19482-VALUEMAX</t>
  </si>
  <si>
    <t>VALUEMAX INVESTMENT PTE LTD</t>
  </si>
  <si>
    <t>MS JOYCE      TEL:64495220/FAX:64417195</t>
  </si>
  <si>
    <t>S19482-VM(25)</t>
  </si>
  <si>
    <t>BLK 209 NEW UPPER CHANGI ROAD</t>
  </si>
  <si>
    <t>#03-639</t>
  </si>
  <si>
    <t>6299 3274</t>
  </si>
  <si>
    <t>6299 3403</t>
  </si>
  <si>
    <t>S19483</t>
  </si>
  <si>
    <t>IDENTIVE SMARTAG  PTE LTD</t>
  </si>
  <si>
    <t>6 SERANGOON NORTH AVE 5</t>
  </si>
  <si>
    <t>#04-06/07/08</t>
  </si>
  <si>
    <t>6635 1600</t>
  </si>
  <si>
    <t>6546 0906</t>
  </si>
  <si>
    <t>S19484</t>
  </si>
  <si>
    <t>S.E.A HYDROPOWER PTE LTD</t>
  </si>
  <si>
    <t>95 PIONEER ROAD</t>
  </si>
  <si>
    <t>SINGAPORE 639578</t>
  </si>
  <si>
    <t>MR ANDY TAN   FAX: 68623335</t>
  </si>
  <si>
    <t>TAIYO LABEL &amp; PRINTING INDUSTRIES PTE LTD</t>
  </si>
  <si>
    <t>BLK 3014 UBI ROAD 1</t>
  </si>
  <si>
    <t>#03-286 SINGAPORE 408702</t>
  </si>
  <si>
    <t>S19486</t>
  </si>
  <si>
    <t>SAPPORA CAKES 'N' BAKES PTE LTD</t>
  </si>
  <si>
    <t>BLK 18 DEFU LANE 10 #01-334</t>
  </si>
  <si>
    <t>SINGAPORE 539199</t>
  </si>
  <si>
    <t>MR HO WHY HONG   TEL:68535270/FAX:68535271</t>
  </si>
  <si>
    <t>S19487</t>
  </si>
  <si>
    <t>SANTEH TECHNOLOGY PTE LTD</t>
  </si>
  <si>
    <t>73 UBI ROAD 1 #08-60</t>
  </si>
  <si>
    <t>OXLEY BIZHUB 1</t>
  </si>
  <si>
    <t>6844 9543</t>
  </si>
  <si>
    <t>WILSON /TEL:67416755   9877 4515</t>
  </si>
  <si>
    <t>S19488</t>
  </si>
  <si>
    <t>SINGAPORE TECHNOLOGIES LOGISTIES PTE LTD</t>
  </si>
  <si>
    <t>MR REUBEN WONG TEL:63896344/FAX:63142951</t>
  </si>
  <si>
    <t>S19489</t>
  </si>
  <si>
    <t>SINGAPORT CLEANSEAS PTE LTD</t>
  </si>
  <si>
    <t>452 TAGORE INDUSTRIAL AVENUE</t>
  </si>
  <si>
    <t>SINGAPORE 787823</t>
  </si>
  <si>
    <t>MS ESTHER YAM/TEL:64577533   FAX:64577517</t>
  </si>
  <si>
    <t>S19489-ULTRA</t>
  </si>
  <si>
    <t>MICRODYN-NADIR SINGAPORE PTE LTD</t>
  </si>
  <si>
    <t>18 TUAS AVENUE 8,</t>
  </si>
  <si>
    <t>SINGAPORE 639233</t>
  </si>
  <si>
    <t>6457 7533</t>
  </si>
  <si>
    <t>6457 7517</t>
  </si>
  <si>
    <t>ESTHER YAM TEL:6457 7533 DID 64300920 F:6457 7517</t>
  </si>
  <si>
    <t>S19489-ULTRAPURE</t>
  </si>
  <si>
    <t>ULTRAPURE PRIVATE LIMITED</t>
  </si>
  <si>
    <t>122 JOO CHIAT ROAD</t>
  </si>
  <si>
    <t>SINGAPORE 427411</t>
  </si>
  <si>
    <t>6440 3680</t>
  </si>
  <si>
    <t>6440 3679</t>
  </si>
  <si>
    <t>S19489-XIAMEN</t>
  </si>
  <si>
    <t>MICRODYN-NADIR(XIAMEN) CO.,LTD</t>
  </si>
  <si>
    <t>NO.66 JINTING NORTH ROAD XINGLIN</t>
  </si>
  <si>
    <t>XIAMEN 361022</t>
  </si>
  <si>
    <t>+86(0) 592 6775500</t>
  </si>
  <si>
    <t>+86(0) 592 6775510</t>
  </si>
  <si>
    <t>DEE LU TEL:+86(0) 592 6775517  HP:86-13625012549</t>
  </si>
  <si>
    <t>S19490</t>
  </si>
  <si>
    <t>SIEMENS PTE LTD</t>
  </si>
  <si>
    <t>PO BOX 059</t>
  </si>
  <si>
    <t>MACPHERSON ROAD POST OFFICE</t>
  </si>
  <si>
    <t>6877 3808</t>
  </si>
  <si>
    <t>6512 2008</t>
  </si>
  <si>
    <t>S19491</t>
  </si>
  <si>
    <t>SUPER MULTI VENDING PTE LTD</t>
  </si>
  <si>
    <t>26 SENOKO WAY</t>
  </si>
  <si>
    <t>SINGAPORE 758048</t>
  </si>
  <si>
    <t>MS MAY LIM   TEL:67541123/FAX:67542116</t>
  </si>
  <si>
    <t>S19492</t>
  </si>
  <si>
    <t>BOLLORE LOGISTICS SINGAPORE PTE LTD</t>
  </si>
  <si>
    <t>101,ALPS AVENUE #03-01</t>
  </si>
  <si>
    <t>SINGAPORE 498793</t>
  </si>
  <si>
    <t>6416 8333</t>
  </si>
  <si>
    <t>6587 4871</t>
  </si>
  <si>
    <t>S19493</t>
  </si>
  <si>
    <t>SYMBOLITE ASIA PTE LTD</t>
  </si>
  <si>
    <t>152, ARMOCOAT TECHNOLOGIES BUILDING</t>
  </si>
  <si>
    <t>#04-18, UBI AVE 4</t>
  </si>
  <si>
    <t>6741 6045</t>
  </si>
  <si>
    <t>6741 6279</t>
  </si>
  <si>
    <t>S19494</t>
  </si>
  <si>
    <t>SCHLOETTER ASIA PTE LTD</t>
  </si>
  <si>
    <t>NO. 39 KIAN TECK DRIVE</t>
  </si>
  <si>
    <t>SINGAPORE 628854</t>
  </si>
  <si>
    <t>MDM TAY  TEL:62650360  fax:62648696</t>
  </si>
  <si>
    <t>S19495</t>
  </si>
  <si>
    <t>SENNETT BATTERY CO PTE LTD</t>
  </si>
  <si>
    <t>BLK 1003 EUNOS AVE 8</t>
  </si>
  <si>
    <t>#01-35 EUNOS IND ESTATE</t>
  </si>
  <si>
    <t>MR ANDREW TAY/TEL:67477222/FAX:67470978</t>
  </si>
  <si>
    <t>S19496</t>
  </si>
  <si>
    <t>SUPER FIRE SYSTEMS PTE LTD</t>
  </si>
  <si>
    <t>#05-1467, LORONG 8</t>
  </si>
  <si>
    <t>62558081/63558081</t>
  </si>
  <si>
    <t>S19497</t>
  </si>
  <si>
    <t>SMK ELECTRONICS SINGAPORE PTE LTD</t>
  </si>
  <si>
    <t>18 TANNERY LANE</t>
  </si>
  <si>
    <t>#02-04 LIAN TONG BUILDING</t>
  </si>
  <si>
    <t>MS PAULYN/ TEL:67450951/FAX:67467838</t>
  </si>
  <si>
    <t>S19498</t>
  </si>
  <si>
    <t>SOON HUI TRADING</t>
  </si>
  <si>
    <t>253 JALAN KAYU</t>
  </si>
  <si>
    <t>SINGAPORE 799479</t>
  </si>
  <si>
    <t>MR WILLIAM NG     TEL:64815201/FAX:64813161</t>
  </si>
  <si>
    <t>S19499</t>
  </si>
  <si>
    <t>SILAT DEPARTMENT STORE</t>
  </si>
  <si>
    <t>BLK 65 TELOK BLANGAH DRIVE</t>
  </si>
  <si>
    <t>#01-162</t>
  </si>
  <si>
    <t>MS BELL KOH   TEL:62785000/FAX:62739506</t>
  </si>
  <si>
    <t>S19500</t>
  </si>
  <si>
    <t>CHIMPS PTE LTD</t>
  </si>
  <si>
    <t>1014 GEYLANG EAST AVENUE 3</t>
  </si>
  <si>
    <t>#04-196</t>
  </si>
  <si>
    <t>MR HENRY SNG - H/P:90020058/90900972  FAX:68418227</t>
  </si>
  <si>
    <t>S19501</t>
  </si>
  <si>
    <t>KAYA SPREAD INTERNATIONAL PTE LTD</t>
  </si>
  <si>
    <t>BLK 3015, BEDOK NORTH ST.5</t>
  </si>
  <si>
    <t>SHIMEI EAST KITCHEN #06-14</t>
  </si>
  <si>
    <t>MS YANA/TEL:62465135/hp:98808882</t>
  </si>
  <si>
    <t>S19502</t>
  </si>
  <si>
    <t>BIZLINK SPEEDY PTE LTD</t>
  </si>
  <si>
    <t>3 KALLANG SECTOR</t>
  </si>
  <si>
    <t>#07-01/06</t>
  </si>
  <si>
    <t>S19503</t>
  </si>
  <si>
    <t>SOON HIN PAWN SHOP PTE LTD</t>
  </si>
  <si>
    <t>#01-3673</t>
  </si>
  <si>
    <t>MS ANN/TEL:64736888/FAX:64755506</t>
  </si>
  <si>
    <t>S19504</t>
  </si>
  <si>
    <t>SWANSTON HYGIENE CARE SOLUTIONS</t>
  </si>
  <si>
    <t>#04-11/12 TECHQUEST</t>
  </si>
  <si>
    <t>MR DANIEL -93637308, FAX:65600179</t>
  </si>
  <si>
    <t>S19505</t>
  </si>
  <si>
    <t>SOON LEE FIRE TRADING SERVICE CO.</t>
  </si>
  <si>
    <t>BLK 1057 EUNOS AVE 3</t>
  </si>
  <si>
    <t>#04-79</t>
  </si>
  <si>
    <t>MR LOK   TEL:62203533/FAX:63480528</t>
  </si>
  <si>
    <t>S19506</t>
  </si>
  <si>
    <t>SII MICRO PRECISION INC.</t>
  </si>
  <si>
    <t>9902-2 MINAMIMINOWA-MURA KAMINA-GUN</t>
  </si>
  <si>
    <t>NAGANO 399-4511 JAPAN</t>
  </si>
  <si>
    <t>YUKIHIRO NAKAYAMA (ENGINEERING &amp; DEVELOPMENT DEPT.</t>
  </si>
  <si>
    <t>S19507</t>
  </si>
  <si>
    <t>STARGEK PTE LTD</t>
  </si>
  <si>
    <t>#01-03 PAYA LEBAR 178</t>
  </si>
  <si>
    <t>MR ANDREW LAW   TEL:67462168/FAX:67464678</t>
  </si>
  <si>
    <t>S19508</t>
  </si>
  <si>
    <t>SCINETIC ENGINEERING PTE LTD</t>
  </si>
  <si>
    <t>#06-09 SHUN LI INDUSTRIAL PARK</t>
  </si>
  <si>
    <t>MR JOHN- EXT:132     HP:90090777 /MR KELVIN</t>
  </si>
  <si>
    <t>S19509</t>
  </si>
  <si>
    <t>SUNWAY ELECTRONICS (HONG KONG) CO.,LTD</t>
  </si>
  <si>
    <t>NO.152 MINFENG ROAD, SHIJIE TOWN, DONGGUAN CITY</t>
  </si>
  <si>
    <t>GUANGDONG PROVINCE,P.R.CHINA 523291.</t>
  </si>
  <si>
    <t>0769-6339118 X 20</t>
  </si>
  <si>
    <t>0769-6317120</t>
  </si>
  <si>
    <t>MR JIA HUA- HP:13602344502 &lt;barcodecn@163.net&gt;</t>
  </si>
  <si>
    <t>S19510</t>
  </si>
  <si>
    <t>SCENTSATIONAL U</t>
  </si>
  <si>
    <t>545 ORCHARD ROAD</t>
  </si>
  <si>
    <t>#05-40 FAR EAST SHOPPING CENTRE.</t>
  </si>
  <si>
    <t>MS SHAN   FAX: 64586139 HP: 97399018</t>
  </si>
  <si>
    <t>S19511</t>
  </si>
  <si>
    <t>SHENZHEN LENS TECHNOLOGY CO LTD</t>
  </si>
  <si>
    <t>BLOCK B CHANGMING INDUSTRIAL ESTATE</t>
  </si>
  <si>
    <t>CHANGZHEN VILLAGE ,GONGMING TOWN,BAOAN DISTRICT</t>
  </si>
  <si>
    <t>MS JIANG ZHEN</t>
  </si>
  <si>
    <t>S19512</t>
  </si>
  <si>
    <t>SCHOTT ELECTRONIC PACKAGING ASIA PTE LTD</t>
  </si>
  <si>
    <t>#01-20 WOODLANDS SPECTRUM 1</t>
  </si>
  <si>
    <t>MS CORNELIA KROPP  FAX: 67529589</t>
  </si>
  <si>
    <t>S19513</t>
  </si>
  <si>
    <t>SPICES OF THE ORIENT PTE LTD</t>
  </si>
  <si>
    <t>NO. 1 FISHERY PORT ROAD #02-02</t>
  </si>
  <si>
    <t>S19514</t>
  </si>
  <si>
    <t>SINGAPORE MAGAZINE DISTRIBUTOR PTE LTD</t>
  </si>
  <si>
    <t>#02-11 TAT ANN BUILDING</t>
  </si>
  <si>
    <t>MR HIRO BAXANI    TEL:62589379/FAX:62594380</t>
  </si>
  <si>
    <t>S19515</t>
  </si>
  <si>
    <t>SUN RISE PRINTING &amp; SUPPLIES PTE LTD</t>
  </si>
  <si>
    <t>#06-20 NORTH LINK BUILDING</t>
  </si>
  <si>
    <t>6383 5290</t>
  </si>
  <si>
    <t>6383 5310</t>
  </si>
  <si>
    <t>MS. JULIE YONG FAX: 6383 5310</t>
  </si>
  <si>
    <t>S19516</t>
  </si>
  <si>
    <t>SAF</t>
  </si>
  <si>
    <t>AFPN0019</t>
  </si>
  <si>
    <t>308-05-01 GOMBAK DR.</t>
  </si>
  <si>
    <t>MS LINDA LU    TEL:67684108/FAX:67684100</t>
  </si>
  <si>
    <t>S19517</t>
  </si>
  <si>
    <t>SCT TECHNOLOGIES PTE LTD</t>
  </si>
  <si>
    <t>NO. 5A TECH PARK CRESCENT</t>
  </si>
  <si>
    <t>SINGAPORE 637838</t>
  </si>
  <si>
    <t>MR WILLIAM GOH   TEL:8632933/FAX:8633229</t>
  </si>
  <si>
    <t>S19518</t>
  </si>
  <si>
    <t>SHIETAE TRADING INTERNATIONAL PTE LTD</t>
  </si>
  <si>
    <t>629, ALJUNIED ROAD #03-06</t>
  </si>
  <si>
    <t>CITITECH INDUSTRIAL BLDG</t>
  </si>
  <si>
    <t>6746 9182</t>
  </si>
  <si>
    <t>6746 5263</t>
  </si>
  <si>
    <t>MR JIMMY ANG    H/P:92389504+</t>
  </si>
  <si>
    <t>S19519</t>
  </si>
  <si>
    <t>SPL INNOTECH PTE LTD</t>
  </si>
  <si>
    <t>#05-44 UBI TECHPARK</t>
  </si>
  <si>
    <t>MR ROHIT GUPTA     TEL:67490311/FAX:67494800</t>
  </si>
  <si>
    <t>S19520</t>
  </si>
  <si>
    <t>SZU ENGINEERING PTE LTD</t>
  </si>
  <si>
    <t>16 TUAS SOUTH STREET 3</t>
  </si>
  <si>
    <t>SINGAPORE 638054</t>
  </si>
  <si>
    <t>MS SIN YEE      TEL:68621213/FAX:68620016</t>
  </si>
  <si>
    <t>S19521</t>
  </si>
  <si>
    <t>SIMPLY TOYS</t>
  </si>
  <si>
    <t>5 RAFFLES PLACE #B1-01/04/05</t>
  </si>
  <si>
    <t>RAFFLES PLACE MRT STATION</t>
  </si>
  <si>
    <t>MS ANN GOH / TEL:64382238/FAX:64388384/HP:96888717</t>
  </si>
  <si>
    <t>S19522</t>
  </si>
  <si>
    <t>SH COGENT LOGISTICS PTE LTD</t>
  </si>
  <si>
    <t>SINGAPORE 609198</t>
  </si>
  <si>
    <t>S19523</t>
  </si>
  <si>
    <t>SEIDON PRINTERS</t>
  </si>
  <si>
    <t>2 BUKIT BATOK ST 24</t>
  </si>
  <si>
    <t>#03-04/06 SKYTECH</t>
  </si>
  <si>
    <t>MR CHOO      TEL:65600014/FAX:65672295</t>
  </si>
  <si>
    <t>S19524</t>
  </si>
  <si>
    <t>SINGAPORE ZOOLOGICAL GARDENS</t>
  </si>
  <si>
    <t>80 MANDAI LAKE ROAD</t>
  </si>
  <si>
    <t>SINGAPORE 729826</t>
  </si>
  <si>
    <t>6360 8510</t>
  </si>
  <si>
    <t>6366 3309</t>
  </si>
  <si>
    <t>S19525</t>
  </si>
  <si>
    <t>S19526</t>
  </si>
  <si>
    <t>SUPER PAK MANUFACTURING PTE LTD</t>
  </si>
  <si>
    <t>69, TUAS AVE 1</t>
  </si>
  <si>
    <t>SINGAPORE 639510</t>
  </si>
  <si>
    <t>686 11669</t>
  </si>
  <si>
    <t>686 11229</t>
  </si>
  <si>
    <t>MS PEGGY TEL: 68616339/HP:98284019</t>
  </si>
  <si>
    <t>S19527</t>
  </si>
  <si>
    <t>STEWARD CLINIC</t>
  </si>
  <si>
    <t>4A LOYANG LANE</t>
  </si>
  <si>
    <t>6546 0978</t>
  </si>
  <si>
    <t>6546 0931</t>
  </si>
  <si>
    <t>MS.MANISAH    FAX:6546 0931</t>
  </si>
  <si>
    <t>S19528</t>
  </si>
  <si>
    <t>SOON SOON FONG PROVISION SHOP</t>
  </si>
  <si>
    <t>BLK 920 JURONG WEST ST 92</t>
  </si>
  <si>
    <t>#01-K1</t>
  </si>
  <si>
    <t>MR CHEAH     HP:96639561</t>
  </si>
  <si>
    <t>S19529</t>
  </si>
  <si>
    <t>SINGAPORE SOKA ASSOSIATION</t>
  </si>
  <si>
    <t>10 TAMPINES STREET 81</t>
  </si>
  <si>
    <t>SINGAPORE 529014</t>
  </si>
  <si>
    <t>MR PUA    TEL:67873255/FAX:67873281</t>
  </si>
  <si>
    <t>S19530</t>
  </si>
  <si>
    <t>SANKI MACHINERY ( MALAYSIA ) SDN BHD</t>
  </si>
  <si>
    <t>NO. 58-3,JALAN 5/101C, CHERAS COMMERCIAL CENTRE,</t>
  </si>
  <si>
    <t>OFF JALAN KASKAS,56100 KUALA LUMPUR,MALAYSIA</t>
  </si>
  <si>
    <t>03-91321101</t>
  </si>
  <si>
    <t>03-91321102</t>
  </si>
  <si>
    <t>MS HENG  TE:03-91321101  FX:03-91321102</t>
  </si>
  <si>
    <t>S19531</t>
  </si>
  <si>
    <t>SUNRIDER SINGAPORE LLC</t>
  </si>
  <si>
    <t>18 WOODLANDS LINK</t>
  </si>
  <si>
    <t>SUNRIDER BUILDING</t>
  </si>
  <si>
    <t>6754 2511</t>
  </si>
  <si>
    <t>6755 4891</t>
  </si>
  <si>
    <t>MS.FLORENCE CHOW</t>
  </si>
  <si>
    <t>S19532</t>
  </si>
  <si>
    <t>SELVASEGARA JEWELLERS</t>
  </si>
  <si>
    <t>114 SERANGOON ROAD</t>
  </si>
  <si>
    <t>SINGAPORE 210019</t>
  </si>
  <si>
    <t>MR THAMBE   TEL:62939760/FAX:62914609/62964249</t>
  </si>
  <si>
    <t>S19533</t>
  </si>
  <si>
    <t>SPRINGJOY TRADING</t>
  </si>
  <si>
    <t>BLK 421 #01-1157</t>
  </si>
  <si>
    <t>ANG MO KIO AVE 10</t>
  </si>
  <si>
    <t>MS KAREN     TEL:64538776/FAX:64892045</t>
  </si>
  <si>
    <t>S19534</t>
  </si>
  <si>
    <t>ST.REGIS BATES PTE LTD</t>
  </si>
  <si>
    <t>NO.1, LOK YANG WAY, UNIT 2B</t>
  </si>
  <si>
    <t>MR JONATHAN   FAX: 62610585</t>
  </si>
  <si>
    <t>S19535</t>
  </si>
  <si>
    <t>SUDS &amp; SCISSORS</t>
  </si>
  <si>
    <t>46 HOLLAND GROVE ROAD</t>
  </si>
  <si>
    <t>SINGAPORE 278814</t>
  </si>
  <si>
    <t>MR YEW    TEL:64681904</t>
  </si>
  <si>
    <t>S19536</t>
  </si>
  <si>
    <t>SINCERETECH CENTRE</t>
  </si>
  <si>
    <t>BLOCK 505 ANG MO KIO AVE 8</t>
  </si>
  <si>
    <t>#01-2680</t>
  </si>
  <si>
    <t>MDM. TAN</t>
  </si>
  <si>
    <t>S19537</t>
  </si>
  <si>
    <t>SAN HUP BEE MOTORING PTE LTD</t>
  </si>
  <si>
    <t>UNIT 2 KAKI BUKIT CAR MART 10</t>
  </si>
  <si>
    <t>KAKI BUKIT ROAD 2</t>
  </si>
  <si>
    <t>MR TOH BEE LEONG    TEL:67417989/FAX:67416488</t>
  </si>
  <si>
    <t>S19538</t>
  </si>
  <si>
    <t>SCANIA SINGAPORE PTE LTD</t>
  </si>
  <si>
    <t>14 JOO KOON CRESCENT</t>
  </si>
  <si>
    <t>SINGAPORE 629014</t>
  </si>
  <si>
    <t>MS CECILIA TOK      TEL:68619181/FAX:68611650</t>
  </si>
  <si>
    <t>S19539</t>
  </si>
  <si>
    <t>KC TAN SKIN CLINIC</t>
  </si>
  <si>
    <t>DELFI ORCHARD</t>
  </si>
  <si>
    <t>402 ORCHARD ROAD</t>
  </si>
  <si>
    <t>DR LIM SIEW YIN  TEL:68352868/FAX:68352878</t>
  </si>
  <si>
    <t>S19540</t>
  </si>
  <si>
    <t>SINGAPURA WELDING CO PTE LTD</t>
  </si>
  <si>
    <t>BLK 208 HOUGANG ST 21 #03-211</t>
  </si>
  <si>
    <t>SINGAPORE 530208</t>
  </si>
  <si>
    <t>MS FLORA YAP  fax: 64561470</t>
  </si>
  <si>
    <t>S19541</t>
  </si>
  <si>
    <t>SIN YI BOOK CENTRE</t>
  </si>
  <si>
    <t>SINGAPORE 640504</t>
  </si>
  <si>
    <t>MS TAN K.M.     TEL:65624106</t>
  </si>
  <si>
    <t>S19542</t>
  </si>
  <si>
    <t>SP POWERASSETS LTD - SP GROUP</t>
  </si>
  <si>
    <t>2 KALLANG SECTOR</t>
  </si>
  <si>
    <t>SINGAPORE 349277</t>
  </si>
  <si>
    <t>MS SHARON CHANGE/TEL: 69167074</t>
  </si>
  <si>
    <t>S19543</t>
  </si>
  <si>
    <t>SCIENTIFIC TRADITION</t>
  </si>
  <si>
    <t>302 ORCHARD ROAD #12-02</t>
  </si>
  <si>
    <t>TONG  BUILDING</t>
  </si>
  <si>
    <t>MR KHOO/MR LOUIS TEO/ TEL: 6736 0388/FAX:6736 1308</t>
  </si>
  <si>
    <t>S19544</t>
  </si>
  <si>
    <t>SAIPEM SINGAPORE PTE LTD</t>
  </si>
  <si>
    <t>35, LOYANG CRESCENT, 4TH FLOOR</t>
  </si>
  <si>
    <t>ADMIRALTY INTERNATIONAL BUILDING</t>
  </si>
  <si>
    <t>MS NORAINI IDROS/TEL &amp; FAX: 6753 0565</t>
  </si>
  <si>
    <t>S19545</t>
  </si>
  <si>
    <t>SEMBCORP UTILITIES PTE LTD(SUT DIVISION)</t>
  </si>
  <si>
    <t>51, SAKRA AVE</t>
  </si>
  <si>
    <t>MS SULIMAH HUSSAIN/TEL:6267 5401/FAX:6267 5686</t>
  </si>
  <si>
    <t>S19546</t>
  </si>
  <si>
    <t>STAR DEPARTMENT STORE</t>
  </si>
  <si>
    <t>ANGLICAN HIGH SCHOOL</t>
  </si>
  <si>
    <t>600 UPPER CHANGI ROAD</t>
  </si>
  <si>
    <t>MR SIMON NG/HP:90693635/FAX: 6441 6101</t>
  </si>
  <si>
    <t>S19547</t>
  </si>
  <si>
    <t>STALLION PRESS (S) PTE LTD</t>
  </si>
  <si>
    <t>5 TOH TUCK LINK</t>
  </si>
  <si>
    <t>SINGAPORE 596724</t>
  </si>
  <si>
    <t>6466 5775</t>
  </si>
  <si>
    <t>6467 7667</t>
  </si>
  <si>
    <t>MR GILBERT LOW (X:219)   FAX:6467 7667</t>
  </si>
  <si>
    <t>S19548</t>
  </si>
  <si>
    <t>S&amp;M PRINTING PTE LTD</t>
  </si>
  <si>
    <t>BLK 1014 GEYLANG EAST AVE 3</t>
  </si>
  <si>
    <t>#03-216</t>
  </si>
  <si>
    <t>MS CHIA     TEL:67473304/FAX:67475646</t>
  </si>
  <si>
    <t>S19549</t>
  </si>
  <si>
    <t>SIN LEONG PRINTING</t>
  </si>
  <si>
    <t>#01-56 SINGAPORE 228149</t>
  </si>
  <si>
    <t>MR. SOON CHIN YEN TEL:92378291 FAX:63360084</t>
  </si>
  <si>
    <t>S19550</t>
  </si>
  <si>
    <t>SMITH &amp; NEPHEW PTE LTD</t>
  </si>
  <si>
    <t>1 JALAN KILANG TIMOR</t>
  </si>
  <si>
    <t>#08-05 PACIFIC TECH CENTRE</t>
  </si>
  <si>
    <t>MS JULIANA LEE  FAX: 62726698</t>
  </si>
  <si>
    <t>S19551</t>
  </si>
  <si>
    <t>LIFESTYLE INTEGRAL PTE LTD</t>
  </si>
  <si>
    <t>25 TAGORE LANE #02-09</t>
  </si>
  <si>
    <t>JASMINE POONG  /JESSIE HP:            FAX:67332632</t>
  </si>
  <si>
    <t>S19552</t>
  </si>
  <si>
    <t>CARNIVORE BRAZILIAN CHURRASCARIA PTE LTD</t>
  </si>
  <si>
    <t>1 HARBOURFRONT WALK</t>
  </si>
  <si>
    <t>#01-161/162 VIVOCITY</t>
  </si>
  <si>
    <t>S19553</t>
  </si>
  <si>
    <t>SINGAPORE INSTITUTE OF MANUFACTURING TECHNOLOGY</t>
  </si>
  <si>
    <t>71 NANYANG DRIVE,</t>
  </si>
  <si>
    <t>SINGAPORE 638075</t>
  </si>
  <si>
    <t>6793 8383</t>
  </si>
  <si>
    <t>6791 6377</t>
  </si>
  <si>
    <t>MR TAY NAM BENG/T:67931043/HP: 96514211</t>
  </si>
  <si>
    <t>S19554</t>
  </si>
  <si>
    <t>SYSTEM AUTOMATION PTE LTD</t>
  </si>
  <si>
    <t>BLK 3 TOA PAYOH LORONG 8</t>
  </si>
  <si>
    <t>#01-1375 TOA PAYOH INDUSTRIAL PARK</t>
  </si>
  <si>
    <t>MR SIMON ONG     TEL:62524624/FAX:62525239</t>
  </si>
  <si>
    <t>S19555</t>
  </si>
  <si>
    <t>SYSTEMS TECHNOLOGY PTE LTD</t>
  </si>
  <si>
    <t>10 UBI CRESCENT, #03-19</t>
  </si>
  <si>
    <t>UBI TECHPARK, LOBBY B</t>
  </si>
  <si>
    <t>MS ANNIE TEO/TEL:62992933</t>
  </si>
  <si>
    <t>S19556</t>
  </si>
  <si>
    <t>SEA AND LAND TECHNOLOGIES PTE LTD</t>
  </si>
  <si>
    <t>7 TUAS BASIN LINK</t>
  </si>
  <si>
    <t>SINGAPORE 638761</t>
  </si>
  <si>
    <t>MR HENG CHEE SIONG/TEL:6716 0777</t>
  </si>
  <si>
    <t>SUPERMEC PTE LTD</t>
  </si>
  <si>
    <t>17 TUAS AVENUE 20</t>
  </si>
  <si>
    <t>SINGAPORE 638828</t>
  </si>
  <si>
    <t>MS AYU TANJONG/TEL:68619522/FAX:68610184</t>
  </si>
  <si>
    <t>S19558</t>
  </si>
  <si>
    <t>SWIFTEC MANUFACTURING PTE LTD</t>
  </si>
  <si>
    <t>BLK 3014A UBI ROAD 1,#04-01/02</t>
  </si>
  <si>
    <t>S19559</t>
  </si>
  <si>
    <t>SCS COMPUTER SYSTEMS PTE LTD</t>
  </si>
  <si>
    <t>5 ANG MO KIO STREET 62, NCS HUB</t>
  </si>
  <si>
    <t>SINGAPORE 569141</t>
  </si>
  <si>
    <t>6827 3369</t>
  </si>
  <si>
    <t>6827 3110</t>
  </si>
  <si>
    <t>BPO ACCOUNTS PAYABLE (MAY CHAN-FINANCE)</t>
  </si>
  <si>
    <t>S19560</t>
  </si>
  <si>
    <t>SEASON COMPONENTS (M) SDN BHD</t>
  </si>
  <si>
    <t>11, JALAN 1/57D, SEGAMBUT,</t>
  </si>
  <si>
    <t>51200 KUALA LUMPUR, MALAYSIA</t>
  </si>
  <si>
    <t>03-6252 3351</t>
  </si>
  <si>
    <t>03-6252 3360</t>
  </si>
  <si>
    <t>MS JANET</t>
  </si>
  <si>
    <t>S19561</t>
  </si>
  <si>
    <t>SING-GIUM INTERNATIONAL PTE LTD</t>
  </si>
  <si>
    <t>1 GOLDHILL PLAZA #01-11</t>
  </si>
  <si>
    <t>GOLDHILL PLAZA PODIUM BLOCK</t>
  </si>
  <si>
    <t>MS WINNIE CHONG  FAX: 63527787</t>
  </si>
  <si>
    <t>S19562</t>
  </si>
  <si>
    <t>SPANNERS INTERNATIONAL PTE LTD</t>
  </si>
  <si>
    <t>6 CHANGI NORTH ST 1</t>
  </si>
  <si>
    <t>SPANNER BUILDING</t>
  </si>
  <si>
    <t>MS NOOR  FAX: 65432688</t>
  </si>
  <si>
    <t>S19563</t>
  </si>
  <si>
    <t>SANYO DENKI TECHNO SERVICE (S) PTE LTD</t>
  </si>
  <si>
    <t>192 PANDAN LOOP #01-28</t>
  </si>
  <si>
    <t>PANDAN INDUSTRIAL COMPLEX</t>
  </si>
  <si>
    <t>MS MARILYN     TEL:6775201/FAX:67771410</t>
  </si>
  <si>
    <t>S19564</t>
  </si>
  <si>
    <t>SPEEDIFAST ASIA PTE LTD</t>
  </si>
  <si>
    <t>KITCHENER COMPLEX BLK 809</t>
  </si>
  <si>
    <t>#03-190 FRENCH ROAD</t>
  </si>
  <si>
    <t>MR.AMOS TAN - H/P:96251192</t>
  </si>
  <si>
    <t>S19565</t>
  </si>
  <si>
    <t>STELOP PTE.LTD</t>
  </si>
  <si>
    <t>24, ANG MO KIO STREET 65</t>
  </si>
  <si>
    <t>6TH FLOOR, BLOCK D</t>
  </si>
  <si>
    <t>6481 1801</t>
  </si>
  <si>
    <t>6481 1337</t>
  </si>
  <si>
    <t>S19566</t>
  </si>
  <si>
    <t>SABRE STROKERS (S.E.A.)</t>
  </si>
  <si>
    <t>285 BEACH ROAD</t>
  </si>
  <si>
    <t>SINGAPORE 199550</t>
  </si>
  <si>
    <t>MRS POH      TEL:63960982/FAX:62427101</t>
  </si>
  <si>
    <t>S19567</t>
  </si>
  <si>
    <t>SEMI (SINGAPORE) PTE LTD</t>
  </si>
  <si>
    <t>112 ROBINSON ROAD</t>
  </si>
  <si>
    <t>MS GERALDINE CHOO T: 63396361 EXT:656/F:63396637</t>
  </si>
  <si>
    <t>S19568</t>
  </si>
  <si>
    <t>STREAM FASHION</t>
  </si>
  <si>
    <t>20 MALACCA STREET</t>
  </si>
  <si>
    <t>MALACCA CENTRE #01-00</t>
  </si>
  <si>
    <t>MISS WOON      TEL:62360130/FAX:65352242</t>
  </si>
  <si>
    <t>S19569</t>
  </si>
  <si>
    <t>SENG PRINTING</t>
  </si>
  <si>
    <t>113 EUNOS AVE 3</t>
  </si>
  <si>
    <t>#04-01 GORDAN INDUSTRIAL BUILDING</t>
  </si>
  <si>
    <t>MR GOH ENG YONG     TEL:67474141/FAX:67468688</t>
  </si>
  <si>
    <t>S19570</t>
  </si>
  <si>
    <t>SOLEN ELECTRIC (SINGAPORE) PTE LTD</t>
  </si>
  <si>
    <t>23 (4TH FLOOR) CHANGI SOUTH AVENUE 2</t>
  </si>
  <si>
    <t>SINGAPORE 486443</t>
  </si>
  <si>
    <t>6542 5895</t>
  </si>
  <si>
    <t>6542 5920</t>
  </si>
  <si>
    <t>MR.JERRY K.S. TEY</t>
  </si>
  <si>
    <t>S19571</t>
  </si>
  <si>
    <t>SAGAWA EXPRESS SINGAPORE PTE LTD</t>
  </si>
  <si>
    <t>29, CHANGI SOUTH AVE 2 GRD FLR</t>
  </si>
  <si>
    <t>ABV INDUSTRIAL BUILDING</t>
  </si>
  <si>
    <t>MR TONY QUAH</t>
  </si>
  <si>
    <t>S19572</t>
  </si>
  <si>
    <t>SUZHOU HUANHSIN ELECTRONICS CO.,LTD</t>
  </si>
  <si>
    <t>YUNDONG DEVELOPMENT ZONE</t>
  </si>
  <si>
    <t>(86) 512-63007666</t>
  </si>
  <si>
    <t>(86) 512-63007668</t>
  </si>
  <si>
    <t>S19573</t>
  </si>
  <si>
    <t>SUZHOU UNITED PLASTICS CO LTD</t>
  </si>
  <si>
    <t>WANGSHAN INDUSTRIAL PARK</t>
  </si>
  <si>
    <t>WUZHONG ECONOMIC DEVELOPMENT AREA</t>
  </si>
  <si>
    <t>(86)512-66032228</t>
  </si>
  <si>
    <t>(86)512-66033101</t>
  </si>
  <si>
    <t>S19574</t>
  </si>
  <si>
    <t>SINGAPORE KINDNESS MOVEMENT</t>
  </si>
  <si>
    <t>MICA BUILDING #05-01</t>
  </si>
  <si>
    <t>MS MICHELLE TAY/TEL: 68379 887/FAX: 68379 439</t>
  </si>
  <si>
    <t>S19575</t>
  </si>
  <si>
    <t>SMARDTV SA</t>
  </si>
  <si>
    <t>8, SHENTON WAY, #34-02</t>
  </si>
  <si>
    <t>MR S.H.LIM/ 98370261/MS JOSEPHINE WONG/T:68290838</t>
  </si>
  <si>
    <t>S19576</t>
  </si>
  <si>
    <t>SINGAPORE SHIPPING ASSOCIATION</t>
  </si>
  <si>
    <t>59 TRAS STREET</t>
  </si>
  <si>
    <t>SINGAPORE 078998</t>
  </si>
  <si>
    <t>MS MARIANNE CHOO/TEL: 62225238/FAX:62225527</t>
  </si>
  <si>
    <t>S19577</t>
  </si>
  <si>
    <t>SUPER QUALITY</t>
  </si>
  <si>
    <t>BLK 3012 BEDOK INDUSTRIAL PARK E</t>
  </si>
  <si>
    <t>#03-2034</t>
  </si>
  <si>
    <t>MR JEFFREY</t>
  </si>
  <si>
    <t>S19578</t>
  </si>
  <si>
    <t>SUZHOU DONGSHAN PRECISION MANUFACTURING CO.,LTD</t>
  </si>
  <si>
    <t>FENGHUANGSHAN ROAD,DONGSHAN INDUSTRIAL PARK</t>
  </si>
  <si>
    <t>DONGSHAN TOWN,WUZHONG DISTRICT,</t>
  </si>
  <si>
    <t>86-512-6630 6309</t>
  </si>
  <si>
    <t>86-512-6630 8322</t>
  </si>
  <si>
    <t>MS IVY WANG  86-137-7180 7087</t>
  </si>
  <si>
    <t>S19579</t>
  </si>
  <si>
    <t>ST ENGINEERING ELECTRONICS LTD.</t>
  </si>
  <si>
    <t>SINGAPOE 569061</t>
  </si>
  <si>
    <t>S19580</t>
  </si>
  <si>
    <t>SENJA SOKA CENTRE</t>
  </si>
  <si>
    <t>11 SENJA ROAD</t>
  </si>
  <si>
    <t>SINGAPORE 677739</t>
  </si>
  <si>
    <t>MR PHUA CHONG SOO    TEL:67668674</t>
  </si>
  <si>
    <t>S19581</t>
  </si>
  <si>
    <t>ADBOX ADVERTISING PTE LTD</t>
  </si>
  <si>
    <t>#03-04 A'POSH BIZHUB</t>
  </si>
  <si>
    <t>6225 2208</t>
  </si>
  <si>
    <t>6339 2283</t>
  </si>
  <si>
    <t>MR DANIEL KHOO/HP: 96208415</t>
  </si>
  <si>
    <t>S19582</t>
  </si>
  <si>
    <t>STORE+DELIVERY+LOGISTICS PTE LTD</t>
  </si>
  <si>
    <t>7 GUL DRIVE</t>
  </si>
  <si>
    <t>SINGAPORE 629501</t>
  </si>
  <si>
    <t>S19583</t>
  </si>
  <si>
    <t>SOSS ASIA PTE LTD</t>
  </si>
  <si>
    <t>6 THIRD CHIN BEE ROAD</t>
  </si>
  <si>
    <t>SINGAPORE 618682</t>
  </si>
  <si>
    <t>6261 3276</t>
  </si>
  <si>
    <t>6261 5047</t>
  </si>
  <si>
    <t>S19584</t>
  </si>
  <si>
    <t>SIMPLY BREAD PTE LTD</t>
  </si>
  <si>
    <t>9 NORTH BOUNA VISTA DRIVE</t>
  </si>
  <si>
    <t>#02-01 THE METROPOLIS TOWER ONE</t>
  </si>
  <si>
    <t>S19585</t>
  </si>
  <si>
    <t>MOTOROLA SOLUTIONS SINGAPORE PTE LTD</t>
  </si>
  <si>
    <t>12 ANG MO KIO ST 64, ANG MO KIO INDUSTRIAL PARK 3</t>
  </si>
  <si>
    <t>SINGAPORE 569088</t>
  </si>
  <si>
    <t>MR TAN  SOON CHYE/TEL:64863162/HP 98268579</t>
  </si>
  <si>
    <t>SYS-MAC AUTOMATION ENGINEERING PTE LTD</t>
  </si>
  <si>
    <t>2, WOODLANDS SPECTRUM, #05-18</t>
  </si>
  <si>
    <t>WOODLANDS SECTOR 1</t>
  </si>
  <si>
    <t>MS MOK SOO WEI/TEL:65106398(EXT:404)</t>
  </si>
  <si>
    <t>S19587</t>
  </si>
  <si>
    <t>SEI INTERCONNECT PRODUCTS (THAILAND) LTD.</t>
  </si>
  <si>
    <t>700/128 MOO 5, BANGNA-TRAD ROAD,</t>
  </si>
  <si>
    <t>TUMBOL KLONG TAM ROO, AMPHUR MUANG,</t>
  </si>
  <si>
    <t>TEL:038-213688</t>
  </si>
  <si>
    <t>FAX:038-743039</t>
  </si>
  <si>
    <t>SUPAPORN T. &lt;supaporn-thongraya@sept.sei.co.jp&gt;</t>
  </si>
  <si>
    <t>S19588</t>
  </si>
  <si>
    <t>SIRIUS ILLUMINATION SOLUTIONS PTE LTD</t>
  </si>
  <si>
    <t>18 TUAS WEST AVE</t>
  </si>
  <si>
    <t>MS TAI HAR CHING/TEL:62643344/FAX:62656170</t>
  </si>
  <si>
    <t>S19589</t>
  </si>
  <si>
    <t>SWEETYET DEVELOPMENT PTE LTD</t>
  </si>
  <si>
    <t>80 ROBINSON ROAD #18-02A</t>
  </si>
  <si>
    <t>SINGAPORE 068898</t>
  </si>
  <si>
    <t>MR ANDREW TOH/T:63335585/F:63335855/HP:96946175</t>
  </si>
  <si>
    <t>S19590</t>
  </si>
  <si>
    <t>FIRST CAPITAL EDUCATION PTE LTD</t>
  </si>
  <si>
    <t>3A JALAN JAMAL</t>
  </si>
  <si>
    <t>SINGAPORE 457603</t>
  </si>
  <si>
    <t>MS SOOK ENG   97593411   FAX: 64497636</t>
  </si>
  <si>
    <t>S19591</t>
  </si>
  <si>
    <t>SYNERGIX INNOVATIENS PTE LTD</t>
  </si>
  <si>
    <t>63 HILLWIEW AVE</t>
  </si>
  <si>
    <t>LAM SOON INDUSTRIAL BUILDING #07-09</t>
  </si>
  <si>
    <t>MS ESTHER/TEL:68937511/FAX:63641322</t>
  </si>
  <si>
    <t>S19592</t>
  </si>
  <si>
    <t>5 YISHUN STREET 23</t>
  </si>
  <si>
    <t>6824 7777</t>
  </si>
  <si>
    <t>6822 7838</t>
  </si>
  <si>
    <t>MR ERIC WONG/TEL: 6824 1785</t>
  </si>
  <si>
    <t>S19593</t>
  </si>
  <si>
    <t>TRADERS HOTEL SINGAPORE</t>
  </si>
  <si>
    <t>1A CUSCADEN ROAD</t>
  </si>
  <si>
    <t>SINGAPORE 249716</t>
  </si>
  <si>
    <t>62355205/67378463</t>
  </si>
  <si>
    <t>S19594</t>
  </si>
  <si>
    <t>SHEN ZHEN SEASTAR TECHNOLOGY CO.,LTD</t>
  </si>
  <si>
    <t>S19595</t>
  </si>
  <si>
    <t>STREAM FASHION PTE LTD</t>
  </si>
  <si>
    <t>95 BUKIT THERESA</t>
  </si>
  <si>
    <t>SINGAPORE 099739</t>
  </si>
  <si>
    <t>MS JANICE NG/TEL:62712089/FAX:62712089</t>
  </si>
  <si>
    <t>S19596</t>
  </si>
  <si>
    <t>SENSONIC-GLOBAL PTE LTD</t>
  </si>
  <si>
    <t>10 UBI CRESCENT #02-35</t>
  </si>
  <si>
    <t>UBI TECHPARK (LOBBY C)</t>
  </si>
  <si>
    <t>6742 0072</t>
  </si>
  <si>
    <t>6742 1072</t>
  </si>
  <si>
    <t>MR JOHNNY SEOW  HP:9017 1766</t>
  </si>
  <si>
    <t>S19597</t>
  </si>
  <si>
    <t>SOLENT CHEMICALS PTE LTD</t>
  </si>
  <si>
    <t>12, NEW INDUSTRIAL ROAD</t>
  </si>
  <si>
    <t>#03-02A, MORNINGSTAR CENTER</t>
  </si>
  <si>
    <t>MS JACELYN YAK/HP: 8299 6297/TEL: 6383 0138</t>
  </si>
  <si>
    <t>S19598</t>
  </si>
  <si>
    <t>SPINNAKER 360 PTE LTD</t>
  </si>
  <si>
    <t>2B STANLEY STREET</t>
  </si>
  <si>
    <t>SINGAPORE  068721</t>
  </si>
  <si>
    <t>6534 3514/65340754</t>
  </si>
  <si>
    <t>MS NG MING MIN/TEL: 65343514/65340754</t>
  </si>
  <si>
    <t>S19599</t>
  </si>
  <si>
    <t>SOUTHERN STEEL PIPE SDN BHD</t>
  </si>
  <si>
    <t>12100 BUTTERWORTH,PULAU PINANG</t>
  </si>
  <si>
    <t>MALAYSIA</t>
  </si>
  <si>
    <t>04-331 7393</t>
  </si>
  <si>
    <t>04-323 4434</t>
  </si>
  <si>
    <t>LIM SOONEI &lt;lim.soonei@spim.com.my</t>
  </si>
  <si>
    <t>S19600</t>
  </si>
  <si>
    <t>STEELMATIC PTE LTD</t>
  </si>
  <si>
    <t>NO.13 KIAN TECK DRIVE</t>
  </si>
  <si>
    <t>SINGAPORE 628830</t>
  </si>
  <si>
    <t>JANNIE LIM HP:98008488</t>
  </si>
  <si>
    <t>S19601-HDD</t>
  </si>
  <si>
    <t>SAMSUNG ASIA PTE LTD</t>
  </si>
  <si>
    <t>#23-01 SAMSUNG HUB</t>
  </si>
  <si>
    <t>SINGAPORE 049483</t>
  </si>
  <si>
    <t>6833 3000</t>
  </si>
  <si>
    <t>6416 3842</t>
  </si>
  <si>
    <t>KELVIN CHO - DID:6833 3255</t>
  </si>
  <si>
    <t>S19602</t>
  </si>
  <si>
    <t>SAHAMITR PRESSURE CONTAINER PUBLIC CO.,LTD</t>
  </si>
  <si>
    <t>72/9 M00 7, SOI PULCHALEOY</t>
  </si>
  <si>
    <t>BANGKHUNTHIEN-CHAITALE RD.</t>
  </si>
  <si>
    <t>(662)8954139-57</t>
  </si>
  <si>
    <t>(662)8954163</t>
  </si>
  <si>
    <t>JIRASAK</t>
  </si>
  <si>
    <t>S19603</t>
  </si>
  <si>
    <t>SEMICONDUCTOR TECHNOLOGIES &amp; INSTRUMENTS PTE LTD</t>
  </si>
  <si>
    <t>25, KALLANG AVE #04-01</t>
  </si>
  <si>
    <t>S19604</t>
  </si>
  <si>
    <t>SINDOMAS CORPORATION PTE LTD</t>
  </si>
  <si>
    <t>120F PASIR PANJANG ROAD</t>
  </si>
  <si>
    <t>#06-08 CITIKINK WAREHOUSE COMPLEX</t>
  </si>
  <si>
    <t>MS JERLYN LEE/TEL: 62943787/HP:96708586</t>
  </si>
  <si>
    <t>S19605</t>
  </si>
  <si>
    <t>STERLITE TECHNOLOGIES LIMITED</t>
  </si>
  <si>
    <t>33/1/1,WAGDHARA ROAD</t>
  </si>
  <si>
    <t>UT OF DADRA AND NAGERHAVELLI</t>
  </si>
  <si>
    <t>HARIKANTH HP: 09227972322</t>
  </si>
  <si>
    <t>S19606</t>
  </si>
  <si>
    <t>SUPPLY TECHNOLOGIES LIMITED</t>
  </si>
  <si>
    <t>UNIT D &amp; E, 12/F,</t>
  </si>
  <si>
    <t>MASS RESOURCES DEVELOPMENT BUILDING,</t>
  </si>
  <si>
    <t>(852) 36223740</t>
  </si>
  <si>
    <t>(852) 31862840</t>
  </si>
  <si>
    <t>AUSTIN HUANG</t>
  </si>
  <si>
    <t>S19607</t>
  </si>
  <si>
    <t>SAF PRINTING CENTRE</t>
  </si>
  <si>
    <t>PASIR LABA CAMP</t>
  </si>
  <si>
    <t>PASIR LABA ROAD, BLK 132 #01-04</t>
  </si>
  <si>
    <t>MR LIM/MS ESTELLA LEONG</t>
  </si>
  <si>
    <t>S19608</t>
  </si>
  <si>
    <t>SPARCO PAINTS (S) PTE LTD</t>
  </si>
  <si>
    <t>15, TUAS STREET, AVENUE 5</t>
  </si>
  <si>
    <t>SINGAPORE 638452</t>
  </si>
  <si>
    <t>MS SANDY SEOW/TEL: 62651188/FAX: 68617227</t>
  </si>
  <si>
    <t>S19609</t>
  </si>
  <si>
    <t>SWISSOTEL HOTELS &amp; RESORTS</t>
  </si>
  <si>
    <t>#05-01 RAFFLES CITY CONVENTION CENTRE</t>
  </si>
  <si>
    <t>MS CHERYL TAY/HP:97335122/T:64316962/F:64316962</t>
  </si>
  <si>
    <t>S19609-MERCHANT</t>
  </si>
  <si>
    <t>SWISSOTEL MERCHANT COURT</t>
  </si>
  <si>
    <t>20 MERCHANT ROAD</t>
  </si>
  <si>
    <t>SINGAPORE 058281</t>
  </si>
  <si>
    <t>MS YVONNE CHUA/TEL: 62391736/63372288/FAX:64381887</t>
  </si>
  <si>
    <t>S19610</t>
  </si>
  <si>
    <t>SHIPBUILDING &amp; MARINE ENGINEERING EMPLOYEES' UNION</t>
  </si>
  <si>
    <t>281 JALAN BESAR</t>
  </si>
  <si>
    <t>SINGAPORE  208944</t>
  </si>
  <si>
    <t>MS GOH SOR IMM</t>
  </si>
  <si>
    <t>S19611</t>
  </si>
  <si>
    <t>SINGAPORE VALVE &amp; FITTING PTE LTD</t>
  </si>
  <si>
    <t>28, MANDAI ESTATE</t>
  </si>
  <si>
    <t>SINGAPORE 729917</t>
  </si>
  <si>
    <t>MR MICHAEL PANG/TEL:63670688/FAX:63685300</t>
  </si>
  <si>
    <t>S19612</t>
  </si>
  <si>
    <t>SECURI-TANG PRIVATE LIMITED</t>
  </si>
  <si>
    <t>1 SOPHIA ROAD</t>
  </si>
  <si>
    <t>#07-09 PEACE CENTRE</t>
  </si>
  <si>
    <t>6339 9315</t>
  </si>
  <si>
    <t>S19613</t>
  </si>
  <si>
    <t>SIXTEEN.ZERO.TWO ADVERTISING N' DESIGN</t>
  </si>
  <si>
    <t>PAYA LEBAR SQUARE #09-12</t>
  </si>
  <si>
    <t>6226 1602</t>
  </si>
  <si>
    <t>6295 1201</t>
  </si>
  <si>
    <t>MS COREEN H/P: 9737 1602</t>
  </si>
  <si>
    <t>S19614</t>
  </si>
  <si>
    <t>SINGAPORE INSURANCE EMPLOYEES' UNION</t>
  </si>
  <si>
    <t>190 MIDDLE ROAD</t>
  </si>
  <si>
    <t>#10-07 FORTUNE CENTRE</t>
  </si>
  <si>
    <t>MR TERRY LEE  HP:91052222</t>
  </si>
  <si>
    <t>S19615</t>
  </si>
  <si>
    <t>SUPERSKILL GRAPHICS PTE LTD</t>
  </si>
  <si>
    <t>1001 JALAN BUKIT MERAH #03-11</t>
  </si>
  <si>
    <t>SINGAPORE 159455</t>
  </si>
  <si>
    <t>MS LIM/TEL:62787888/90744413/FAX:62786477</t>
  </si>
  <si>
    <t>S19616</t>
  </si>
  <si>
    <t>SUPER INTERNATIONAL PTE LTD</t>
  </si>
  <si>
    <t>71, TANNERY LANE</t>
  </si>
  <si>
    <t>#03-07 CITY IND BUILDING</t>
  </si>
  <si>
    <t>MR VIJAY GUPTA/HP:91827179/T:67479140/F:67480524</t>
  </si>
  <si>
    <t>S19617</t>
  </si>
  <si>
    <t>DONGGUAN SAMSUNG ELECTRO-MECHANICS CO., LTD</t>
  </si>
  <si>
    <t>LIAOBU TOWN DONGGUAN CITY</t>
  </si>
  <si>
    <t>GUANGDONG PROVINCE CHINA 523413</t>
  </si>
  <si>
    <t>86-769-8330500 -EX 1510</t>
  </si>
  <si>
    <t>86-83307400-1510</t>
  </si>
  <si>
    <t>S19618</t>
  </si>
  <si>
    <t>SING BENG HOE MACHINERY &amp; TRADING PTE LTD</t>
  </si>
  <si>
    <t>BLK 22 WOODLANDS LINK #01-30</t>
  </si>
  <si>
    <t>MS KARIN ONG/TEL:67581588/FAX: 67584188</t>
  </si>
  <si>
    <t>S19619</t>
  </si>
  <si>
    <t>SLFI PTE LTD (SWAN LAKE FOOD INDUSTRIES PTE LTD)</t>
  </si>
  <si>
    <t>8A ADMIRALTY ROAD #06-21</t>
  </si>
  <si>
    <t>FOOD XCHANGE</t>
  </si>
  <si>
    <t>MR LEO LIM/TEL:66591633/HP:85187207/FAX:6659 1613</t>
  </si>
  <si>
    <t>S19620</t>
  </si>
  <si>
    <t>DNC INTERNATIONAL PTE LTD</t>
  </si>
  <si>
    <t>430 UPP BT TIMAH RD,</t>
  </si>
  <si>
    <t>THE RAIL MALL</t>
  </si>
  <si>
    <t>6762 2052</t>
  </si>
  <si>
    <t>MS NATALIA HO 9741 7835</t>
  </si>
  <si>
    <t>S19621</t>
  </si>
  <si>
    <t>STARPAL PTE LTD</t>
  </si>
  <si>
    <t>20 ANG MO KIO INDUSTRIAL PARK 2A</t>
  </si>
  <si>
    <t>#05-03 AMK TECHLINK</t>
  </si>
  <si>
    <t>S19622</t>
  </si>
  <si>
    <t>SOUBIYA PTE LTD</t>
  </si>
  <si>
    <t>VERTEX #03-49</t>
  </si>
  <si>
    <t>9230 7803</t>
  </si>
  <si>
    <t>MR SAMSON KHOO</t>
  </si>
  <si>
    <t>S19623</t>
  </si>
  <si>
    <t>SUMITO ELECTRIC INTERCONNECT PRODUTCS (M) SDN BHD</t>
  </si>
  <si>
    <t>NO 1 JALAN ALYKASA MAS UTAMA</t>
  </si>
  <si>
    <t>KAW PERINDUSTRIAN TEBRAU II</t>
  </si>
  <si>
    <t>MR YAP KIM WAI</t>
  </si>
  <si>
    <t>S19624</t>
  </si>
  <si>
    <t>ST ELECTRONICS (TRAINING &amp; SIMULATION SYSTEMS)</t>
  </si>
  <si>
    <t>S19625</t>
  </si>
  <si>
    <t>SIOW CHIANG  &amp; CO.PTE LTD</t>
  </si>
  <si>
    <t>30 UBI ROAD 4,</t>
  </si>
  <si>
    <t>MR REON CHU   9181 3757</t>
  </si>
  <si>
    <t>S19626</t>
  </si>
  <si>
    <t>SLT (S) ENTERPRISE PTE LTD</t>
  </si>
  <si>
    <t>664 WOODLANDS RING ROAD</t>
  </si>
  <si>
    <t>#06-210</t>
  </si>
  <si>
    <t>9787 1331</t>
  </si>
  <si>
    <t>6577 1734</t>
  </si>
  <si>
    <t>MR ADRIAN ANG/HP: 9787 1331</t>
  </si>
  <si>
    <t>S19627</t>
  </si>
  <si>
    <t>SUNDAY COMMUNICATIONS</t>
  </si>
  <si>
    <t>930 YISHUN AVE 2</t>
  </si>
  <si>
    <t>#03-K1 NORTHPOINT SHOPPING CENTRE</t>
  </si>
  <si>
    <t>MR MARCUS MAH.W.K/HP: 93806188</t>
  </si>
  <si>
    <t>S19628</t>
  </si>
  <si>
    <t>27/11/13- *LIAUIDATION-DO NOT ISSUE ORD/DEL GOODS*</t>
  </si>
  <si>
    <t>42 KAKI BUKIT CRESCENT #03-01</t>
  </si>
  <si>
    <t>SINGAPORE 416267</t>
  </si>
  <si>
    <t>S19629</t>
  </si>
  <si>
    <t>SBS TRANSIT LTD</t>
  </si>
  <si>
    <t>3RD LEVEL,WEST WING</t>
  </si>
  <si>
    <t>205, BRADDELL ROAD</t>
  </si>
  <si>
    <t>MR GERALD CHUA/TEL: 63837889</t>
  </si>
  <si>
    <t>S19630</t>
  </si>
  <si>
    <t>STEELARIS PTE LTD</t>
  </si>
  <si>
    <t>#03-13, NORDIC EUROPEAN CENTRE</t>
  </si>
  <si>
    <t>6487 5624</t>
  </si>
  <si>
    <t>MS YVONNE LEE/HP: 97368407/TEL: 68177739</t>
  </si>
  <si>
    <t>S19632</t>
  </si>
  <si>
    <t>SIMAT LABEL COMPANY LIMITED</t>
  </si>
  <si>
    <t>123, SOI CHALONGKRUNG 31,</t>
  </si>
  <si>
    <t>LADKRABANG INDUSTRIAL ESTATE, CHALONGKRUNG ROAD,</t>
  </si>
  <si>
    <t>+66 2326 0999</t>
  </si>
  <si>
    <t>+66 2326 1142</t>
  </si>
  <si>
    <t>S19633</t>
  </si>
  <si>
    <t>SICK PTE LTD</t>
  </si>
  <si>
    <t>31 ADMIRALTY ROAD #04-01 ~ #04-08</t>
  </si>
  <si>
    <t>S19633-SICK PRODUCT</t>
  </si>
  <si>
    <t>SICK PRODUCT CENTER ASIA PTE LTD</t>
  </si>
  <si>
    <t>8, ADMIRALTY STREET #04-11</t>
  </si>
  <si>
    <t>ADMIRAX</t>
  </si>
  <si>
    <t>S19634</t>
  </si>
  <si>
    <t>ST AEROSPACE ENGINEERING PTE LTD</t>
  </si>
  <si>
    <t>540 AIRPORT ROAD, PAYA LEBAR</t>
  </si>
  <si>
    <t>SINGAPORE 539938</t>
  </si>
  <si>
    <t>S19635</t>
  </si>
  <si>
    <t>SUMITOMO ELECTRIC INDUSTRIES, LTD.</t>
  </si>
  <si>
    <t>ELECTRONICS COMPONETS DEPARTMENT</t>
  </si>
  <si>
    <t>3-2-23, HIMEJIMA, NISHIYODOGAWA-KU, OSAKA,</t>
  </si>
  <si>
    <t>+81 6-6472-3610</t>
  </si>
  <si>
    <t>MR KATSUHIRO SATO</t>
  </si>
  <si>
    <t>S19636</t>
  </si>
  <si>
    <t>ST ENGINEERING INFO-SECURITY PTE LTD</t>
  </si>
  <si>
    <t>1 ANG MO KIO ELECTRONICS PARK ROAD #01-01</t>
  </si>
  <si>
    <t>SINGAPORE 567710</t>
  </si>
  <si>
    <t>MS SEOW SIOK LOO/TEL:65687496</t>
  </si>
  <si>
    <t>S19637</t>
  </si>
  <si>
    <t>SYNAPSE LOGIC PTE LTD</t>
  </si>
  <si>
    <t>18, KAKI BUKIT ROAD 3</t>
  </si>
  <si>
    <t>ENTREPRENEUR BUSINESS CENTRE #03-05</t>
  </si>
  <si>
    <t>MR ERIC LEONG/T:68989185/HP:96406886/F:68989188</t>
  </si>
  <si>
    <t>S19638</t>
  </si>
  <si>
    <t>STSA PTE LTD</t>
  </si>
  <si>
    <t>22, JALAN TERUSAN</t>
  </si>
  <si>
    <t>MS ANDRAMEDA TAN/TEL:62651900/FAX:62621868</t>
  </si>
  <si>
    <t>S19639</t>
  </si>
  <si>
    <t>SING WAH ENTERPRISE PTE LTD</t>
  </si>
  <si>
    <t>NO.15 CHANGI NORTH STREET 1</t>
  </si>
  <si>
    <t>#01-05, I-LOFTS @ CHANGI</t>
  </si>
  <si>
    <t>MS HO ZHI LIN/TEL: 62421393/FAX:62423793</t>
  </si>
  <si>
    <t>S19640</t>
  </si>
  <si>
    <t>SECUR-CARD SOLUTIONS PTE LTD</t>
  </si>
  <si>
    <t>#04-13 THE SYNERGY</t>
  </si>
  <si>
    <t>MS KATIE  CHEONG/HP:90114138</t>
  </si>
  <si>
    <t>S19641</t>
  </si>
  <si>
    <t>SINGAPORE CORPORATION OF REHABILITATIVE</t>
  </si>
  <si>
    <t>407 UPPER CHANGI ROAD NORTH,</t>
  </si>
  <si>
    <t>6214 2878/6546 9488</t>
  </si>
  <si>
    <t>6543 1051/6542 1942</t>
  </si>
  <si>
    <t>MR VINCENT TAN  H/P:9672 0063</t>
  </si>
  <si>
    <t>S19642</t>
  </si>
  <si>
    <t>STAMP FORD ENGINEERING SDN BHD(466980-P)</t>
  </si>
  <si>
    <t>781, JALAN PERINDUSTRIAN BUKIT MINYAK</t>
  </si>
  <si>
    <t>TAMAN PERINDUSTRIAN BUKIT MINYAK</t>
  </si>
  <si>
    <t>02-04-5023133</t>
  </si>
  <si>
    <t>02-04-5088522</t>
  </si>
  <si>
    <t>MR DAVID TEOH/MS ANGELINE</t>
  </si>
  <si>
    <t>S19643</t>
  </si>
  <si>
    <t>SMC INDUSTRIAL PTE LTD</t>
  </si>
  <si>
    <t>16, TUAS AVE 20</t>
  </si>
  <si>
    <t>SINGAPORE 638827</t>
  </si>
  <si>
    <t>MS ANGELINE KANG/TEL:62689583/FAX:62624962</t>
  </si>
  <si>
    <t>S19644</t>
  </si>
  <si>
    <t>SEKSUN TECHNOLOGY (THAILAND) CO., LTD.</t>
  </si>
  <si>
    <t>99, MOO 9, TUMBOL THANU, ROJANA IND. PARK,</t>
  </si>
  <si>
    <t>AMPHUR U-THAI, AYUTTHAYA PROVINCE 13210,</t>
  </si>
  <si>
    <t>(66) 35 80 0100</t>
  </si>
  <si>
    <t>(66) 35 33 0187</t>
  </si>
  <si>
    <t>DAVID T.S. YAP   TEL: +66-35800100  EXT. 168</t>
  </si>
  <si>
    <t>S19645</t>
  </si>
  <si>
    <t>SABIC INNOVATIVE PLASTICS (SINGAPORE) PTE LTD</t>
  </si>
  <si>
    <t>23 BENOI ROAD</t>
  </si>
  <si>
    <t>SINGAPORE 629895</t>
  </si>
  <si>
    <t>MS CRYST OH/TEL:62104194/FAX: 62104184</t>
  </si>
  <si>
    <t>S19647</t>
  </si>
  <si>
    <t>SIN CHEONG CONTAINERS MFG CO PTE LTD</t>
  </si>
  <si>
    <t>6 GUL DRIVE</t>
  </si>
  <si>
    <t>6861 3602</t>
  </si>
  <si>
    <t>MR STEVEN YEONG   H/P: 8112 3153</t>
  </si>
  <si>
    <t>S19648</t>
  </si>
  <si>
    <t>SCM TECHNOLOGIES SDN BHD</t>
  </si>
  <si>
    <t>NO.75&amp;77,JALAN RIANG 21,TAMAN GEMBIRA,</t>
  </si>
  <si>
    <t>81200 JOHOR BAHRU</t>
  </si>
  <si>
    <t>07-3333088/3382088(EXT 139)</t>
  </si>
  <si>
    <t>07-3381843</t>
  </si>
  <si>
    <t>MS HENG AIK LEAN</t>
  </si>
  <si>
    <t>S19649</t>
  </si>
  <si>
    <t>SONIC PRINTING (S) PTE LTD</t>
  </si>
  <si>
    <t>164 KALLANG WAY #03-37/38/39</t>
  </si>
  <si>
    <t>SINGAPORE 349248</t>
  </si>
  <si>
    <t>6294 3255</t>
  </si>
  <si>
    <t>6294 5686</t>
  </si>
  <si>
    <t>MR JAIME NG</t>
  </si>
  <si>
    <t>S19650</t>
  </si>
  <si>
    <t>SINGAPORE MYANMAR CAPITAL LIMITED</t>
  </si>
  <si>
    <t>BLK 236A, SERANGOON AVE 2</t>
  </si>
  <si>
    <t>#07-145</t>
  </si>
  <si>
    <t>MR EDWARD HUI/HP: 81828287</t>
  </si>
  <si>
    <t>S19651</t>
  </si>
  <si>
    <t>SEASON MALAYSIA MANUFACTURING SDN BHD</t>
  </si>
  <si>
    <t>NO.2636, LORONG PERUSAHAAN 8A</t>
  </si>
  <si>
    <t>604-3997888</t>
  </si>
  <si>
    <t>604-3994698</t>
  </si>
  <si>
    <t>MS WONG SHU TENG X138</t>
  </si>
  <si>
    <t>SCIENTIFIC GLASS TECHNOLOGY SINGAPORE PTE LTD</t>
  </si>
  <si>
    <t>83 SCIENCE PARK DRIVE,#01-01 THE CURIE</t>
  </si>
  <si>
    <t>MS JOLENE ANG/TEL: 67775825</t>
  </si>
  <si>
    <t>S19653</t>
  </si>
  <si>
    <t>SO-RICH PTE LTD</t>
  </si>
  <si>
    <t>#01-32, HOUGANG GREEN SHOPPING MALL</t>
  </si>
  <si>
    <t>21 HOUGANG STREET 51</t>
  </si>
  <si>
    <t>MS GIO KEK/HP:90044809</t>
  </si>
  <si>
    <t>S19654</t>
  </si>
  <si>
    <t>SANDIGAN SHIP MANAGEMENT PTE LTD</t>
  </si>
  <si>
    <t>1, TEMASEK AVENUE #24-03</t>
  </si>
  <si>
    <t>MILLENIA TOWER</t>
  </si>
  <si>
    <t>MR TAN/TEL: 64303580</t>
  </si>
  <si>
    <t>S19655</t>
  </si>
  <si>
    <t>SAMSUNG ELECTRO-MECHANICS CO., LTD</t>
  </si>
  <si>
    <t>314, MAETAN-3DONG, YEONGTONG-GU,</t>
  </si>
  <si>
    <t>SUWON, GYEONGGI-DO, 443-743,</t>
  </si>
  <si>
    <t>+81 31 2105114</t>
  </si>
  <si>
    <t>+82 31 2106363</t>
  </si>
  <si>
    <t>S19656</t>
  </si>
  <si>
    <t>SIM UNIVERSITY</t>
  </si>
  <si>
    <t>461 CLEMENTI ROAD</t>
  </si>
  <si>
    <t>BLK B LEVEL 6</t>
  </si>
  <si>
    <t>MS ELISE PHANG LIN CHAN/TEL:62481616/FAX:64624377</t>
  </si>
  <si>
    <t>S19657</t>
  </si>
  <si>
    <t>SPEAR FORCE</t>
  </si>
  <si>
    <t>NO. 978, UPPER CHANGI ROAD NORTH</t>
  </si>
  <si>
    <t>SINGAPORE 506977</t>
  </si>
  <si>
    <t>MR TAN YEW CHUAN/T:654692414/H:97836437/F:65457890</t>
  </si>
  <si>
    <t>S19658</t>
  </si>
  <si>
    <t>SEMICON FINE WIRE PTE LTD</t>
  </si>
  <si>
    <t>BLK 20 WOODLANDS LINK #07-16</t>
  </si>
  <si>
    <t>MR GL TAN</t>
  </si>
  <si>
    <t>S19659</t>
  </si>
  <si>
    <t>SIGMACONSO ASIA PTE LTD</t>
  </si>
  <si>
    <t>BLK 18 BOON LAY WAY</t>
  </si>
  <si>
    <t>#07-109</t>
  </si>
  <si>
    <t>MS GRACE TONG/TEL:63168681/FAX:63168691</t>
  </si>
  <si>
    <t>S19660</t>
  </si>
  <si>
    <t>SWIFTNOVA PTE LTD</t>
  </si>
  <si>
    <t>37, KALLANG PUDDING ROAD #03-01,</t>
  </si>
  <si>
    <t>S'PORE 349315</t>
  </si>
  <si>
    <t>MR PATRICK TAN</t>
  </si>
  <si>
    <t>S19661</t>
  </si>
  <si>
    <t>STUDIO 72 PTE LTD</t>
  </si>
  <si>
    <t>45A CIRCULAR ROAD</t>
  </si>
  <si>
    <t>SINGAPORE 049400</t>
  </si>
  <si>
    <t>98430060/93227272</t>
  </si>
  <si>
    <t>MISS IVY TOH 9322 7272</t>
  </si>
  <si>
    <t>S19662</t>
  </si>
  <si>
    <t>SISFASHIONSTORE</t>
  </si>
  <si>
    <t>BLK 105 HOUGANG AVEUNE 1</t>
  </si>
  <si>
    <t>#01-107</t>
  </si>
  <si>
    <t>MS CELINE/HP: 96875221</t>
  </si>
  <si>
    <t>S19663</t>
  </si>
  <si>
    <t>SYSMATIC INTERNATIONAL PTE LTD</t>
  </si>
  <si>
    <t>BLK 5014 ANG MO KIO  AVE 5</t>
  </si>
  <si>
    <t>#06-07 TECHPLACE II</t>
  </si>
  <si>
    <t>MR JOSEPH GOH    H/P:+65 97992971</t>
  </si>
  <si>
    <t>S19664</t>
  </si>
  <si>
    <t>6541 4268</t>
  </si>
  <si>
    <t>6545 7531</t>
  </si>
  <si>
    <t>S19665</t>
  </si>
  <si>
    <t>SEC INTERNATIONAL PTE LTD</t>
  </si>
  <si>
    <t>1, PEMIMPIN DRIVE</t>
  </si>
  <si>
    <t>ONE PEMIMPIN</t>
  </si>
  <si>
    <t>MR EDMUND TAN/TEL: 66597890</t>
  </si>
  <si>
    <t>S19666</t>
  </si>
  <si>
    <t>SERU ENTERPRISES</t>
  </si>
  <si>
    <t>524/1, BODHIRAJA MAWATHA, SRI JAYAWARDENAPURA</t>
  </si>
  <si>
    <t>TALAWATUGODA</t>
  </si>
  <si>
    <t>94-011-2773805</t>
  </si>
  <si>
    <t>S19667</t>
  </si>
  <si>
    <t>SIANG HOW REALTY PTE LTD</t>
  </si>
  <si>
    <t>50 TAGORE LANE</t>
  </si>
  <si>
    <t>#04-10B, ENTREPRENEUR CENTRE</t>
  </si>
  <si>
    <t>MR. RAJA  TEL: 63371691  FAX: 63385486</t>
  </si>
  <si>
    <t>S19668</t>
  </si>
  <si>
    <t>SCIENTIFIC GAMES ASIA SERVICES PTE LTD</t>
  </si>
  <si>
    <t>77 SCIENCE PARK DRIVE</t>
  </si>
  <si>
    <t>CINTECH 3 #03-11-13</t>
  </si>
  <si>
    <t>+65 6705 6383</t>
  </si>
  <si>
    <t>EILEEN  MOBILE:+65 9190 2875</t>
  </si>
  <si>
    <t>S19669</t>
  </si>
  <si>
    <t>SALEEM PASHA</t>
  </si>
  <si>
    <t>BLK 863 TAMPINES STREET 83</t>
  </si>
  <si>
    <t>#02-472</t>
  </si>
  <si>
    <t>MR SALEEM PASHA   HP: 91058005</t>
  </si>
  <si>
    <t>S19670</t>
  </si>
  <si>
    <t>SINGAPORE PRESS HOLDINGS LIMITED</t>
  </si>
  <si>
    <t>1000 TOA PAYOH NORTH,</t>
  </si>
  <si>
    <t>NEWS CENTRE</t>
  </si>
  <si>
    <t>6319 6734</t>
  </si>
  <si>
    <t>6746 6163</t>
  </si>
  <si>
    <t>MR MOK PUI YONG  TEL:6319 1302</t>
  </si>
  <si>
    <t>SKB ELECTRICAL ENGINEERING PTE LTD</t>
  </si>
  <si>
    <t>69 WOODLANDS IND PARK E2</t>
  </si>
  <si>
    <t>NORDIX</t>
  </si>
  <si>
    <t>MR KUMAR/HP: 90251462/TEL: 66357556/FAX: 64016426</t>
  </si>
  <si>
    <t>S19672</t>
  </si>
  <si>
    <t>STAR ELECTRICAL ENGINEERING PTE LTD</t>
  </si>
  <si>
    <t>#04-200</t>
  </si>
  <si>
    <t>MR G.ASOKAN/TEL: 67461609/FAX: 67461501</t>
  </si>
  <si>
    <t>S19673</t>
  </si>
  <si>
    <t>SWISSQONNECT PTE LTD</t>
  </si>
  <si>
    <t>19 NASSIM HILL, #10-01 NASSIM WOODS</t>
  </si>
  <si>
    <t>SINGAPORE 258482</t>
  </si>
  <si>
    <t>MR RAPHAEL/HP: 9235 8851</t>
  </si>
  <si>
    <t>S19674</t>
  </si>
  <si>
    <t>SINGAPORE 619735</t>
  </si>
  <si>
    <t>MR PETER/TEL: 62358080/FAX: 62351820</t>
  </si>
  <si>
    <t>S19675</t>
  </si>
  <si>
    <t>SILTECH MULTIMEDIA &amp; PRINT</t>
  </si>
  <si>
    <t>BLOCK 994 BENDEMEER ROAD</t>
  </si>
  <si>
    <t>#03-05 B CENTRAL</t>
  </si>
  <si>
    <t>EDVIN LIM   HP : 98364378</t>
  </si>
  <si>
    <t>S19676</t>
  </si>
  <si>
    <t>SNOOD CREATIVE PTE LTD</t>
  </si>
  <si>
    <t>154 YISHUN STREET 11</t>
  </si>
  <si>
    <t>#04-78</t>
  </si>
  <si>
    <t>MR MICHAEL CHEN/HP: 97907482</t>
  </si>
  <si>
    <t>S19677</t>
  </si>
  <si>
    <t>SOONLY GUAT ENTERPRISE</t>
  </si>
  <si>
    <t>BLK 20 WOODLANDS LINK #08-14</t>
  </si>
  <si>
    <t>TAN LAI SOON  HP : 98158459  FX:63673685</t>
  </si>
  <si>
    <t>S19678</t>
  </si>
  <si>
    <t>SINGAPORE CHINESE TEACHERS' UNION</t>
  </si>
  <si>
    <t>540 SIMS AVE #02-03</t>
  </si>
  <si>
    <t>SIMS AVE CENTRE</t>
  </si>
  <si>
    <t>PEGGY CHEN T: 62138169</t>
  </si>
  <si>
    <t>S19679</t>
  </si>
  <si>
    <t>SPK SINGAPORE PTE. LTD.</t>
  </si>
  <si>
    <t>NO.5, KALLANG PUDDING ROAD</t>
  </si>
  <si>
    <t>#02-01 ISETAN WAREHOUSE</t>
  </si>
  <si>
    <t>MR DARRICK WONG/T:67496616/HP:96589752/F: 67486876</t>
  </si>
  <si>
    <t>S19680</t>
  </si>
  <si>
    <t>SOUTH WEST COMMUNITY DEVELOPMENT COUNCIL</t>
  </si>
  <si>
    <t>THE JTC SUMMIT</t>
  </si>
  <si>
    <t>8 JURONG TOWN HALL ROAD #26-06</t>
  </si>
  <si>
    <t>GAA BUI FOONG</t>
  </si>
  <si>
    <t>S19681</t>
  </si>
  <si>
    <t>YES XIN BEAUTY ENTERPRISES</t>
  </si>
  <si>
    <t>192 WATERLOO STREET,</t>
  </si>
  <si>
    <t>#07-01 , SKYLINE BUILDING</t>
  </si>
  <si>
    <t>6334 6968/91831683</t>
  </si>
  <si>
    <t>MS XIU YU/HP: 9479 6032 / 91831683</t>
  </si>
  <si>
    <t>S19682</t>
  </si>
  <si>
    <t>SENG LEE VEGETABLES</t>
  </si>
  <si>
    <t>7 WHOLESALE CENTRE PASIR PANJANG WHOLESALE CENTRE</t>
  </si>
  <si>
    <t>#01-245</t>
  </si>
  <si>
    <t>MS CHRISTINE</t>
  </si>
  <si>
    <t>S19683</t>
  </si>
  <si>
    <t>SCHENKER SINAGPORE (PTE) LTD</t>
  </si>
  <si>
    <t>NO. 27 PENJURU LANE</t>
  </si>
  <si>
    <t>#04-01A, C&amp;P HUB 2</t>
  </si>
  <si>
    <t>MS ARIAL GOH/TEL: 62682267</t>
  </si>
  <si>
    <t>S19684</t>
  </si>
  <si>
    <t>SUN EDISON PRODUCTS SINGAPORE PTE LTD</t>
  </si>
  <si>
    <t>11 LORONG 3 TOA PAYOH,</t>
  </si>
  <si>
    <t>BLK B JACKSON SQUARE 4TH FLOOR</t>
  </si>
  <si>
    <t>S19685</t>
  </si>
  <si>
    <t>SINGAPORE LEADERSHIP CENTRE PTE LTD</t>
  </si>
  <si>
    <t>LEVEL 30, SIX BATTERY ROAD</t>
  </si>
  <si>
    <t>SINGAPORE 049909</t>
  </si>
  <si>
    <t>MS JOYCE LIM/T: 67256377/HP: 93663986/F:67250685</t>
  </si>
  <si>
    <t>S19686</t>
  </si>
  <si>
    <t>SEAMLESS LINK PTE LTD</t>
  </si>
  <si>
    <t>31, MANDAI ESTATE, #04-02, TOWER 4</t>
  </si>
  <si>
    <t>MR K.K.LIM/TEL:68961270/HP:90068062/FAX:68960851</t>
  </si>
  <si>
    <t>S19687</t>
  </si>
  <si>
    <t>SINGAPORE MANAGEMENT UNIVERSITY</t>
  </si>
  <si>
    <t>ADMINISTRATION BUILDING</t>
  </si>
  <si>
    <t>81 VICTORIA STREET</t>
  </si>
  <si>
    <t>+65 8280100</t>
  </si>
  <si>
    <t>+65 8280101</t>
  </si>
  <si>
    <t>S19688</t>
  </si>
  <si>
    <t>SINGAPORE ACE CONCEPTE PTE LTD</t>
  </si>
  <si>
    <t>80ADMIRALTY STREET #04-19</t>
  </si>
  <si>
    <t>MS JESSICA TAN/TEL: 66598858/FAX: 66846789</t>
  </si>
  <si>
    <t>S19689</t>
  </si>
  <si>
    <t>SCOPE ENGINEERING PTE LTD</t>
  </si>
  <si>
    <t>BLK 22 #02-26 WOODLANDS LINK</t>
  </si>
  <si>
    <t>MS LIM FEI HOONG T: 62572978</t>
  </si>
  <si>
    <t>S19690</t>
  </si>
  <si>
    <t>RENEW GROUP PRIVATE LIMITED</t>
  </si>
  <si>
    <t>463 MACPHERSON ROAD</t>
  </si>
  <si>
    <t>SINGAPORE 368181</t>
  </si>
  <si>
    <t>+65 6587 7383</t>
  </si>
  <si>
    <t>+65 6789 1966</t>
  </si>
  <si>
    <t>S19691</t>
  </si>
  <si>
    <t>SUPER-K MARKETING PTE LTD</t>
  </si>
  <si>
    <t>BLK 1007 TAI SENG AVE</t>
  </si>
  <si>
    <t>#01-2616</t>
  </si>
  <si>
    <t>MISS NATALIE THAI/TEL:63822722/FAX:62866522</t>
  </si>
  <si>
    <t>S19692</t>
  </si>
  <si>
    <t>SUPERZOOM PTE LTD</t>
  </si>
  <si>
    <t>8A, ADMIRALTY STREET</t>
  </si>
  <si>
    <t>#04-19, FOOD XCHANGE@ ADMIRALTY</t>
  </si>
  <si>
    <t>MS GRACE/HP: 93288258/FAX: 66846789</t>
  </si>
  <si>
    <t>S19693</t>
  </si>
  <si>
    <t>SPORTZ AND FITNESS TEAM PTE LTD</t>
  </si>
  <si>
    <t>71, UBI ROAD 1</t>
  </si>
  <si>
    <t>#10-34</t>
  </si>
  <si>
    <t>6702 6734</t>
  </si>
  <si>
    <t>6702 6737</t>
  </si>
  <si>
    <t>MR MELVIN ONG   H/P:9150 7735</t>
  </si>
  <si>
    <t>S19694</t>
  </si>
  <si>
    <t>STANDARD CHARTERED BANK</t>
  </si>
  <si>
    <t>8 MARINA BOULEVARD</t>
  </si>
  <si>
    <t>MARINA BAY FINANCIAL CENTRE TOWER 1,  LEVEL 14</t>
  </si>
  <si>
    <t>MR ERIC LUAH/TEL: 65966226</t>
  </si>
  <si>
    <t>S19695</t>
  </si>
  <si>
    <t>MARKET SINGAPORE PTE LTD</t>
  </si>
  <si>
    <t>51 CUPPAGE ROAD</t>
  </si>
  <si>
    <t>#08-03/06</t>
  </si>
  <si>
    <t>MR WILFRED/HP:90707799</t>
  </si>
  <si>
    <t>S19696</t>
  </si>
  <si>
    <t>** DO NOT USE, REFER TO -- S19586 **</t>
  </si>
  <si>
    <t>2 WOODLANDS SECTOR 1 #05-18</t>
  </si>
  <si>
    <t>MR ALBERT TAY T: 65706399</t>
  </si>
  <si>
    <t>S19697</t>
  </si>
  <si>
    <t>SHINDEN SINGAPORE PTE LTD</t>
  </si>
  <si>
    <t>545 ORCHARD ROAD #10-09</t>
  </si>
  <si>
    <t>MS CYNTHIA KOAY/TEL: 62211406/FAX: 62214727</t>
  </si>
  <si>
    <t>S19698</t>
  </si>
  <si>
    <t>SPAN CONNECTING TECHNOLOGY PTE LTD</t>
  </si>
  <si>
    <t>BLK 37 DEFU LANE 10</t>
  </si>
  <si>
    <t>#03-51</t>
  </si>
  <si>
    <t>MR MAH KEOW YANG/HP:94572776/T:65528622/F:64832537</t>
  </si>
  <si>
    <t>S19699</t>
  </si>
  <si>
    <t>*** DO NOT USE, REFER --- S19555 **</t>
  </si>
  <si>
    <t>25 KALLANG AVENUE #02-02</t>
  </si>
  <si>
    <t>6299 2933</t>
  </si>
  <si>
    <t>6299 9688</t>
  </si>
  <si>
    <t>ANNIE TEO</t>
  </si>
  <si>
    <t>S19700</t>
  </si>
  <si>
    <t>SINGAPORE HOUTEN PTE LTD</t>
  </si>
  <si>
    <t>30 WOODLANDS TERRACE</t>
  </si>
  <si>
    <t>F: 67538180</t>
  </si>
  <si>
    <t>MR HENRY QUEK T:67528208 H:96720075</t>
  </si>
  <si>
    <t>S19701</t>
  </si>
  <si>
    <t>SING HENG INDUSTRIAL SUPPLIES PTE LTD</t>
  </si>
  <si>
    <t>BLK 25, PIONEER ROAD NORTH</t>
  </si>
  <si>
    <t>#01-123</t>
  </si>
  <si>
    <t>S19702</t>
  </si>
  <si>
    <t>SANKAWA PACKAGING (S) PTE. LTD.</t>
  </si>
  <si>
    <t>12 GUL LINK</t>
  </si>
  <si>
    <t>SINGAPORE629382</t>
  </si>
  <si>
    <t>6861 0812</t>
  </si>
  <si>
    <t>6861 0813</t>
  </si>
  <si>
    <t>S19703</t>
  </si>
  <si>
    <t>SINGAPORE CARTON</t>
  </si>
  <si>
    <t>S19704</t>
  </si>
  <si>
    <t>STARRETT (ASIA) PTE LTD</t>
  </si>
  <si>
    <t>#07-45</t>
  </si>
  <si>
    <t>MS SEE</t>
  </si>
  <si>
    <t>S19705</t>
  </si>
  <si>
    <t>SAIWAH SERVICES</t>
  </si>
  <si>
    <t>21 KIM KEAT ROAD</t>
  </si>
  <si>
    <t>THE INTERWEAVE, #13-12</t>
  </si>
  <si>
    <t>S19706</t>
  </si>
  <si>
    <t>SP POWERGRID LTD</t>
  </si>
  <si>
    <t>NATIONAL GAS CONTROL CENTRE</t>
  </si>
  <si>
    <t>24A SENONO AVE</t>
  </si>
  <si>
    <t>S19707</t>
  </si>
  <si>
    <t>SINGAPORE INSTITUTE OF TECHNOLOGY</t>
  </si>
  <si>
    <t>MS GRACE LEE HUI YING/TEL:6592 2139</t>
  </si>
  <si>
    <t>S19708</t>
  </si>
  <si>
    <t>SMK ELECTRONICS (PHILS) CORP.</t>
  </si>
  <si>
    <t>LOT C-4, CPIP, M.A. ROXAS HIGHWAY</t>
  </si>
  <si>
    <t>CLARK FREEPORT ZONE, 2023</t>
  </si>
  <si>
    <t>+63-(0)45-599-5780</t>
  </si>
  <si>
    <t>+63-(0)45-599-5781</t>
  </si>
  <si>
    <t>SMK ELECTRONICS (MALAYSIA) SDN.BHD.</t>
  </si>
  <si>
    <t>LOT 15, JALAN PERUSAHAAN 1,</t>
  </si>
  <si>
    <t>KAWASAN PERINDUSTRIAN BERANANG, 43700 BERANANG,</t>
  </si>
  <si>
    <t>03-87660166</t>
  </si>
  <si>
    <t>03-87667679/98/815</t>
  </si>
  <si>
    <t>JESSIE 017-2361720</t>
  </si>
  <si>
    <t>S19709</t>
  </si>
  <si>
    <t>SIGNATICS SOLUTIONS PTE LTD</t>
  </si>
  <si>
    <t>BLK 33 SIN MING DRIVE</t>
  </si>
  <si>
    <t>#01-36</t>
  </si>
  <si>
    <t>S19710</t>
  </si>
  <si>
    <t>SONIC CLEAN PTE LTD</t>
  </si>
  <si>
    <t>2, WOODLANDS SECTOR 1 #01-27,</t>
  </si>
  <si>
    <t>MS JANICE ANG</t>
  </si>
  <si>
    <t>S19711</t>
  </si>
  <si>
    <t>SINGAPORE CORD BLOOD BANK</t>
  </si>
  <si>
    <t>8 SINARAN DRIVE,</t>
  </si>
  <si>
    <t>NOVENA SPECIALIST CENTRE #03-01</t>
  </si>
  <si>
    <t>6229 3714</t>
  </si>
  <si>
    <t>6229 3710</t>
  </si>
  <si>
    <t>MS SHIMUL JENNIFER NOOR  H/P: 9660 9142</t>
  </si>
  <si>
    <t>S19712</t>
  </si>
  <si>
    <t>SILK AIR SINGAPORE PTE LTD</t>
  </si>
  <si>
    <t>5TH STOREY, CORE F</t>
  </si>
  <si>
    <t>AIRLINE HOUSE, 25 AIRLINE ROAD</t>
  </si>
  <si>
    <t>S19713</t>
  </si>
  <si>
    <t>SUPER UNION PRECISION ENGINEERING PTE. LTD.</t>
  </si>
  <si>
    <t>BLOCK 10 KAKI BUKIT AVE 1 #02-02,</t>
  </si>
  <si>
    <t>KAKI BUKIT INDUSTRIAL ESTATE,</t>
  </si>
  <si>
    <t>6841 3113</t>
  </si>
  <si>
    <t>6841 2118</t>
  </si>
  <si>
    <t>MS LEONG YOKE FUN/TEL6841 3113/FAX:6841 2118</t>
  </si>
  <si>
    <t>S19714</t>
  </si>
  <si>
    <t>SIMON NG</t>
  </si>
  <si>
    <t>MR SIMON NG</t>
  </si>
  <si>
    <t>S19715</t>
  </si>
  <si>
    <t>SOON POH TELECOMMUNICATIONS PTE LTD</t>
  </si>
  <si>
    <t>8 SENOKO WAY</t>
  </si>
  <si>
    <t>SINGAPORE 758030</t>
  </si>
  <si>
    <t>MR SL CHUA/TEL: 62576550</t>
  </si>
  <si>
    <t>S19716</t>
  </si>
  <si>
    <t>SE VENTURE PTE LTD</t>
  </si>
  <si>
    <t>#03-10A SINDO BUILDING</t>
  </si>
  <si>
    <t>ATTN: MR EDWARD ENG/HP: 96358754</t>
  </si>
  <si>
    <t>S19717</t>
  </si>
  <si>
    <t>SAE TECHNOLOGY CENTRE</t>
  </si>
  <si>
    <t>6, SCIENCE PARK EAST AVENUE</t>
  </si>
  <si>
    <t>HONG KONG SCIENCE PARK</t>
  </si>
  <si>
    <t>86-769-22811524</t>
  </si>
  <si>
    <t>S19718</t>
  </si>
  <si>
    <t>STSS INTEGRATED PTE LTD</t>
  </si>
  <si>
    <t>10, ANSON ROAD, #21-02</t>
  </si>
  <si>
    <t>STSS CK PTE LTD</t>
  </si>
  <si>
    <t>165 PANDAN LOOP,</t>
  </si>
  <si>
    <t>SINGAPORE 128457</t>
  </si>
  <si>
    <t>CECELIA LEE</t>
  </si>
  <si>
    <t>S19719</t>
  </si>
  <si>
    <t>30 PASIR PANJANG ROAD</t>
  </si>
  <si>
    <t>#17-31/32 MAPLETREE BUSINESS CITY</t>
  </si>
  <si>
    <t>MS LIZ CHIA/TEL: 68333574/FAX: 68333100</t>
  </si>
  <si>
    <t>S19720</t>
  </si>
  <si>
    <t>ST ENGINEERING MISSION SOFTWARE &amp; SERVICES PTE LTD</t>
  </si>
  <si>
    <t>Invoces email:APinv.DPS@stengg.coml</t>
  </si>
  <si>
    <t>S19721</t>
  </si>
  <si>
    <t>SEKISUI PLASTICS S.E.A.PRIVATE LIMITED</t>
  </si>
  <si>
    <t>8 JURONG TOWN HALL ROAD, #30-02</t>
  </si>
  <si>
    <t>THE JTC SUMMIT,SINGAPORE 609434</t>
  </si>
  <si>
    <t>6316 7633</t>
  </si>
  <si>
    <t>6316 6334</t>
  </si>
  <si>
    <t>S19722</t>
  </si>
  <si>
    <t>SCHWABE PHARMA ASIA PACIFIC PTE LTD</t>
  </si>
  <si>
    <t>101 THOMSON ROAD #25-01</t>
  </si>
  <si>
    <t>UNITED SQUARE, SINGAPORE 307591</t>
  </si>
  <si>
    <t>+65 6423 9420 EXT 200</t>
  </si>
  <si>
    <t>+65 6423 9591</t>
  </si>
  <si>
    <t>VIVIENNE LEE  +65 6423 9420 EXT 200</t>
  </si>
  <si>
    <t>S19723</t>
  </si>
  <si>
    <t>SP POWERASSETS LTD</t>
  </si>
  <si>
    <t>6378 8549</t>
  </si>
  <si>
    <t>S19724</t>
  </si>
  <si>
    <t>SHENZHEN ASM MICRO ELECTRONIC TECH.CO.,LTD</t>
  </si>
  <si>
    <t>SEASTAR INDUSTRIAL PARK</t>
  </si>
  <si>
    <t>BAO LONG 6TH AVENUE</t>
  </si>
  <si>
    <t>MR LIU TIAN XIN/TEL:86-755-83963422</t>
  </si>
  <si>
    <t>S19725</t>
  </si>
  <si>
    <t>SOON HONG PAWNSHOP PTE LTD</t>
  </si>
  <si>
    <t>118 RIVERVALE DRIVE</t>
  </si>
  <si>
    <t>#01-14 RIVERVALE PLAZA</t>
  </si>
  <si>
    <t>MR ROYSTAN</t>
  </si>
  <si>
    <t>S19726</t>
  </si>
  <si>
    <t>SUCCESSTRONIC CO., LTD.</t>
  </si>
  <si>
    <t>77/195 MOO 2 SOI WATT TRAIRATTANARAM,</t>
  </si>
  <si>
    <t>RAMINDRA ROAD, ANUSAOWAREE, BANGKHEN,</t>
  </si>
  <si>
    <t>662 9719009</t>
  </si>
  <si>
    <t>662 9719010</t>
  </si>
  <si>
    <t>MS TADSANEE   TEL: 662 9719009   FAX: 662 9719010</t>
  </si>
  <si>
    <t>S19727</t>
  </si>
  <si>
    <t>SVI PUBLIC COMPANY LIMITED</t>
  </si>
  <si>
    <t>141-142 MOO 5, TIWANON ROAD,</t>
  </si>
  <si>
    <t>BANKADI, MUANG PATHUMTHANI,</t>
  </si>
  <si>
    <t>+66(0)21050456</t>
  </si>
  <si>
    <t>+66(0) 21050464-5</t>
  </si>
  <si>
    <t>WANATCHAPOHN/T:662 1050456#1324 F:662 105 0464-5</t>
  </si>
  <si>
    <t>S19728</t>
  </si>
  <si>
    <t>SCIENCE CENTRE SINGAPPORE</t>
  </si>
  <si>
    <t>15 SCIENCE CENTRE ROAD</t>
  </si>
  <si>
    <t>SINGAPORE 609081</t>
  </si>
  <si>
    <t>MS KELLY YENG/TEL: 64252500</t>
  </si>
  <si>
    <t>S19729</t>
  </si>
  <si>
    <t>SAFE SECURE PACKING (SHENZHEN) CO., LTD</t>
  </si>
  <si>
    <t>YAOSHAN INDUSTRIAL PARK, XIEGANG TOWN</t>
  </si>
  <si>
    <t>DONGGUAN GUANGDONG,</t>
  </si>
  <si>
    <t>S19730</t>
  </si>
  <si>
    <t>SEIDENSHA SINGAPORE PTE LTD</t>
  </si>
  <si>
    <t>31 MANDAI ESTATE</t>
  </si>
  <si>
    <t>#06-01 INNOVATION PLACE, TOWER 4,</t>
  </si>
  <si>
    <t>6760 0896</t>
  </si>
  <si>
    <t>6769 0634</t>
  </si>
  <si>
    <t>MS CATHERINE LIM/67600896</t>
  </si>
  <si>
    <t>S19731</t>
  </si>
  <si>
    <t>SPLENDOR PACKAGING PTE LTD</t>
  </si>
  <si>
    <t>7 SOON LEE STREET</t>
  </si>
  <si>
    <t>#05-34  I SPACE</t>
  </si>
  <si>
    <t>MR PATRICK NG/HP: 94506180/T:62558810/F:62552848</t>
  </si>
  <si>
    <t>S19732</t>
  </si>
  <si>
    <t>SPECTACLE HUT PTE LTD</t>
  </si>
  <si>
    <t>1 CLEMENTI LOOP #05-01</t>
  </si>
  <si>
    <t>SINGAPORE 129808</t>
  </si>
  <si>
    <t>MS VERON</t>
  </si>
  <si>
    <t>S19733</t>
  </si>
  <si>
    <t>SILVER DRAGON RESOURCES SINGAPORE PTE LTD</t>
  </si>
  <si>
    <t>21 WOODLANDS CLOSE,</t>
  </si>
  <si>
    <t>PRIMZ BIZHUB #04-34</t>
  </si>
  <si>
    <t>6534 7311</t>
  </si>
  <si>
    <t>MS SEE MIN/TEL:65347751/6534 7311</t>
  </si>
  <si>
    <t>S19734</t>
  </si>
  <si>
    <t>SINGAPORE CUSTOMS (SPECIAL INVESTIGATION BRANCH)</t>
  </si>
  <si>
    <t>1 BULIM DRIVE</t>
  </si>
  <si>
    <t>SINGAPORE 648171</t>
  </si>
  <si>
    <t>6224 1243</t>
  </si>
  <si>
    <t>MS SITI SALWA</t>
  </si>
  <si>
    <t>S19735</t>
  </si>
  <si>
    <t>SILVER FINE DEVELOPMENT LIMITED</t>
  </si>
  <si>
    <t>ROOM 1501, GRAND MILLENNIUM PLAZA (LOWER BLOCK),</t>
  </si>
  <si>
    <t>181 QUEEN'S ROAD CENTRAL,</t>
  </si>
  <si>
    <t>852-2157388</t>
  </si>
  <si>
    <t>S19736</t>
  </si>
  <si>
    <t>SAFRAN ELECTRONICS &amp; DEFENSE SERVICES ASIA PTE LTD</t>
  </si>
  <si>
    <t>26 CHANGI NORTH RISE</t>
  </si>
  <si>
    <t>SINGAPORE 498756</t>
  </si>
  <si>
    <t>6545 2885</t>
  </si>
  <si>
    <t>6545 9173</t>
  </si>
  <si>
    <t>MS PREET KAUR SURI</t>
  </si>
  <si>
    <t>S19737</t>
  </si>
  <si>
    <t>SEIN INSPECTION SERVICES</t>
  </si>
  <si>
    <t>BLK 68 REDHILL CLOSE</t>
  </si>
  <si>
    <t>#15-76</t>
  </si>
  <si>
    <t>8614 5897</t>
  </si>
  <si>
    <t>MS LIEW WAN SEIN</t>
  </si>
  <si>
    <t>S19738</t>
  </si>
  <si>
    <t>SAMCO ENTERPRISE PTE LTD</t>
  </si>
  <si>
    <t>BLK 3014A UBI ROAD 1</t>
  </si>
  <si>
    <t>#05-07</t>
  </si>
  <si>
    <t>MR NICKO KOW/TEL: 67488239/FAX: 67465434</t>
  </si>
  <si>
    <t>S19739</t>
  </si>
  <si>
    <t>SINGAPORE DANCE THEATRE</t>
  </si>
  <si>
    <t>201 VICTORIA ST BUGIS</t>
  </si>
  <si>
    <t>#07-02/03</t>
  </si>
  <si>
    <t>AMANDA TEO</t>
  </si>
  <si>
    <t>S19740</t>
  </si>
  <si>
    <t>SIEGWERK SINGAPORE PTE LTD</t>
  </si>
  <si>
    <t>71 TOH GUAN ROAD EAST</t>
  </si>
  <si>
    <t>#04-06 TCH TECH CENTRE</t>
  </si>
  <si>
    <t>6267 5242</t>
  </si>
  <si>
    <t>S19741</t>
  </si>
  <si>
    <t>SINGAPORE SILAT FEDERATION HEARTBEAT @BEDOK</t>
  </si>
  <si>
    <t>11 BEDOK NORTH ST.1 , #04-02,</t>
  </si>
  <si>
    <t>SINGAPORE 469662</t>
  </si>
  <si>
    <t>6282 2316</t>
  </si>
  <si>
    <t>6282 2308</t>
  </si>
  <si>
    <t>S19742</t>
  </si>
  <si>
    <t>SINGAPORE SANYO TRADING PTE LTD</t>
  </si>
  <si>
    <t>BLK 10 UBI CRESCENT</t>
  </si>
  <si>
    <t>#06-45 UBI TECHPARK (LOBBY C)</t>
  </si>
  <si>
    <t>+65 6742 2647</t>
  </si>
  <si>
    <t>6742 2639</t>
  </si>
  <si>
    <t>SANDY YEW  97374341</t>
  </si>
  <si>
    <t>S19743</t>
  </si>
  <si>
    <t>SHANGHAI LUCKYFORD IMPORT AND EXPORT CORP.,LTD</t>
  </si>
  <si>
    <t>ROOM 610</t>
  </si>
  <si>
    <t>NO 998 , RENMIN ROAD</t>
  </si>
  <si>
    <t>86-21-39105887</t>
  </si>
  <si>
    <t>LI ZHISHENG</t>
  </si>
  <si>
    <t>S19744</t>
  </si>
  <si>
    <t>SILESIA FLAVOURS SOUTH EAST ASIA PTE LTD</t>
  </si>
  <si>
    <t>7 CHIN BEE DRIVE</t>
  </si>
  <si>
    <t>SINGAPORE 619857</t>
  </si>
  <si>
    <t>S19745</t>
  </si>
  <si>
    <t>SYNERGIZ PTE LTD</t>
  </si>
  <si>
    <t>BLK 12  LORONG BAKAR BATU #03-02</t>
  </si>
  <si>
    <t>S19746</t>
  </si>
  <si>
    <t>SHENZHEN JUNHAO MEDICAL PACKING CO,.LTD</t>
  </si>
  <si>
    <t>NO.60 LONGTIAN ROAD, PINGSHAN NEW AREA</t>
  </si>
  <si>
    <t>SHENZHEN,GUANGDONG, CHINA 518118</t>
  </si>
  <si>
    <t>86 137 13550198</t>
  </si>
  <si>
    <t>S19747</t>
  </si>
  <si>
    <t>SVP INTEGRATED ENGINEERING PTE LTD</t>
  </si>
  <si>
    <t>1 PEMIMPIN DRIVE</t>
  </si>
  <si>
    <t>#11-02  ONE PEMINPIN</t>
  </si>
  <si>
    <t>MS KAYLA TAN/TEL: 63396368/FAX:6339 6269</t>
  </si>
  <si>
    <t>S19748</t>
  </si>
  <si>
    <t>CCL DESIGN (KL) SDN.BHD</t>
  </si>
  <si>
    <t>31A-32, JALAN E1/3,</t>
  </si>
  <si>
    <t>KAWASAN PERUSAHAAN TAMAN EHSAN,</t>
  </si>
  <si>
    <t>03-6276 6366</t>
  </si>
  <si>
    <t>03-6274 2023</t>
  </si>
  <si>
    <t>S19749</t>
  </si>
  <si>
    <t>SINGAPORE SAFETY GLASS PTE LTD</t>
  </si>
  <si>
    <t>112 PIONEER ROAD</t>
  </si>
  <si>
    <t>SINGAPORE 639593</t>
  </si>
  <si>
    <t>MS YEE CHOO/TEL:6804 9224</t>
  </si>
  <si>
    <t>S19750</t>
  </si>
  <si>
    <t>SOLENIS SINGAPORE PTE LTD</t>
  </si>
  <si>
    <t>100H PASIR PANJANG ROAD</t>
  </si>
  <si>
    <t>#04-02, OC @ PASIR PANJANG ROAD</t>
  </si>
  <si>
    <t>BOH</t>
  </si>
  <si>
    <t>S19751</t>
  </si>
  <si>
    <t>SINGAPORE INDUSTRIAL AND SERVICES EMPLOYEE'S UNION</t>
  </si>
  <si>
    <t>#04-00</t>
  </si>
  <si>
    <t>MR.NG ZI HAO</t>
  </si>
  <si>
    <t>S19752</t>
  </si>
  <si>
    <t>SUTL SPORT (VIVO) PTE LTD</t>
  </si>
  <si>
    <t>12 MARINA VIEW, ASIA SQUARE TOWER 2,</t>
  </si>
  <si>
    <t>#10-11</t>
  </si>
  <si>
    <t>MS VANESSA MARTINEZ /MS CHUA HWEE GEK</t>
  </si>
  <si>
    <t>S19753</t>
  </si>
  <si>
    <t>SUPRAT</t>
  </si>
  <si>
    <t>B11-604, BRAMHA AVENUE, NEAR JYOTI RESTAURANT</t>
  </si>
  <si>
    <t>NIBM CHOWK,KONDHWA-KHURD</t>
  </si>
  <si>
    <t>MR SUPRAT/HP:+91 9822998533</t>
  </si>
  <si>
    <t>S19754</t>
  </si>
  <si>
    <t>SAKURA TECH (S) PTE LTD</t>
  </si>
  <si>
    <t>BLOCK 5002, ANG MO KIO, AVE 5, #01-07/11,</t>
  </si>
  <si>
    <t>TECH PLACE II, SINGAPORE 569871</t>
  </si>
  <si>
    <t>LIM SIEW HONG -TEL: 64846977 EXT.122</t>
  </si>
  <si>
    <t>S19755</t>
  </si>
  <si>
    <t>SHENZHEN STS MICROELECTRONICS CO., LTD</t>
  </si>
  <si>
    <t>16, TAO HUA ROAD, FUTIAN FREE TRADE ZONE</t>
  </si>
  <si>
    <t>518038 SHENZHEN CHINA</t>
  </si>
  <si>
    <t>+886 989593008</t>
  </si>
  <si>
    <t>S19756</t>
  </si>
  <si>
    <t>SHOOF INTERNATIONAL LTD</t>
  </si>
  <si>
    <t>PRIVATE BAG 522,</t>
  </si>
  <si>
    <t>CAMBRIDGE 3450</t>
  </si>
  <si>
    <t>JAMES WAN   T: 07 823 0654  &lt;jamesw@shoof.co.nz&gt;</t>
  </si>
  <si>
    <t>S19757</t>
  </si>
  <si>
    <t>SJTU ASIA-PACIFIC GRAUATE INSTITUTE LTD</t>
  </si>
  <si>
    <t>1 CREATE WAY</t>
  </si>
  <si>
    <t>INNOVATIOM WING #06-09</t>
  </si>
  <si>
    <t>MS REBECCA POON/HP:91803598</t>
  </si>
  <si>
    <t>T20015</t>
  </si>
  <si>
    <t>TOSHIBA SINGAPORE PTE LTD</t>
  </si>
  <si>
    <t>BLK 2 PASIR PANJANG ROAD</t>
  </si>
  <si>
    <t>#09-18/26 ALEXANDRA DISTRIPARK</t>
  </si>
  <si>
    <t>MS TAN LEE CHING (BUYER)</t>
  </si>
  <si>
    <t>T20015-AHQ</t>
  </si>
  <si>
    <t>438B ALEXANDRA ROAD, #06-01</t>
  </si>
  <si>
    <t>ALEXANDRA TECHNOPARK</t>
  </si>
  <si>
    <t>62707776/62750660</t>
  </si>
  <si>
    <t>T20015-AOSC</t>
  </si>
  <si>
    <t>NO 2 TOH GUAN ROAD EAST, #02-01,</t>
  </si>
  <si>
    <t>MS BELINDA CHONG (TED SAITO) TEL: 62762022</t>
  </si>
  <si>
    <t>T20015-ID-KIT</t>
  </si>
  <si>
    <t>438B ALEXANDRA RD #06-01/06</t>
  </si>
  <si>
    <t>SINGAPORE 119968</t>
  </si>
  <si>
    <t>AHQ-KITS (MS SHIRLEY FOO)</t>
  </si>
  <si>
    <t>T20015-INDONESIA</t>
  </si>
  <si>
    <t>P.T. TOSHIBA CONSUMER PRODUCTS INDONESIA</t>
  </si>
  <si>
    <t>EJIP INDUSTRIAL PARK PLOT 5 G</t>
  </si>
  <si>
    <t>CIKARANG SELATAN, BEKASI 17550</t>
  </si>
  <si>
    <t>62218970465/8976022</t>
  </si>
  <si>
    <t>MR YUKIO TAKIMOTO   FAX: 62218970465/8976022</t>
  </si>
  <si>
    <t>T20015-T</t>
  </si>
  <si>
    <t>TOSHIBA ASIA PACIFIC PTE. LTD</t>
  </si>
  <si>
    <t>20 PASIR PANJANG ROAD</t>
  </si>
  <si>
    <t>#13-27/28 MAPLETREE BUSINESS CITY</t>
  </si>
  <si>
    <t>T20018</t>
  </si>
  <si>
    <t>TTL MANUFACTURING PTE LTD</t>
  </si>
  <si>
    <t>NO.8 KALLANG WAY 4</t>
  </si>
  <si>
    <t>KALLANG WAY INDUSTRIAL ESTATE</t>
  </si>
  <si>
    <t>T20031-CM</t>
  </si>
  <si>
    <t>JVCKENWOOD TECHNOLOGIES SINGAPORE PTE.LTD.</t>
  </si>
  <si>
    <t>NO. 1 ANG MO KIO STREET 63</t>
  </si>
  <si>
    <t>64824988/966</t>
  </si>
  <si>
    <t>T20057</t>
  </si>
  <si>
    <t>THE CHEMICAL CORPORATION OF SINGAPORE PTE LTD</t>
  </si>
  <si>
    <t>26 JURONG PORT ROAD</t>
  </si>
  <si>
    <t>T20094</t>
  </si>
  <si>
    <t>GENERAL MAGNETICS LIMITED</t>
  </si>
  <si>
    <t>625 LORONG 4 TOA PAYOH</t>
  </si>
  <si>
    <t>GENMAG BUILDING</t>
  </si>
  <si>
    <t>6259 5511</t>
  </si>
  <si>
    <t>6259 3723</t>
  </si>
  <si>
    <t>DIGI SINGAPORE PTE LTD</t>
  </si>
  <si>
    <t>SIS BUILDING, #06-01</t>
  </si>
  <si>
    <t>6861 3911</t>
  </si>
  <si>
    <t>6861 3144</t>
  </si>
  <si>
    <t>T20103</t>
  </si>
  <si>
    <t>MANDARIN  ORCHARD SINGAPORE</t>
  </si>
  <si>
    <t>333 ORCHARD ROAD</t>
  </si>
  <si>
    <t>SINGAPORE 238867</t>
  </si>
  <si>
    <t>FAX : 67382172</t>
  </si>
  <si>
    <t>TOSHIBA TEC SINGAPORE PTE LTD</t>
  </si>
  <si>
    <t>2 ANG MO KIO STREET 62</t>
  </si>
  <si>
    <t>SINGAPORE 569138</t>
  </si>
  <si>
    <t>64823630 / 64812638</t>
  </si>
  <si>
    <t>T20104-F</t>
  </si>
  <si>
    <t>TOSHIBA TEC EUROPE IMAGING SYSTEMS S.A.</t>
  </si>
  <si>
    <t>76370 NEUVILLE LES DIPPE</t>
  </si>
  <si>
    <t>76370 FRANCE</t>
  </si>
  <si>
    <t>T20106</t>
  </si>
  <si>
    <t>BEYONICS INTERNATIONAL PTE.LTD</t>
  </si>
  <si>
    <t>SINAGAPORE 739193</t>
  </si>
  <si>
    <t>ABB  PTE. LTD.</t>
  </si>
  <si>
    <t>2 AYER RAJAH CRESCENT</t>
  </si>
  <si>
    <t>SINGAPORE 139935</t>
  </si>
  <si>
    <t>SHARED ACCOUNTING SERVICES (ACCOUNTS  PAYABLE)</t>
  </si>
  <si>
    <t>T20115-PAN ASIA</t>
  </si>
  <si>
    <t>TVS SCS SINGAPORE PTE LTD</t>
  </si>
  <si>
    <t>21 CHANGI NORTH WAY, LEVEL 01 WAREHOUSE</t>
  </si>
  <si>
    <t>PAN ASIA LOGISTICS CENTRE</t>
  </si>
  <si>
    <t>MS CHE YUN FENG  66710816/98596552</t>
  </si>
  <si>
    <t>T20115-POWER GRIDS</t>
  </si>
  <si>
    <t>HITACHI ENERGY SINGAPORE PTE LTD</t>
  </si>
  <si>
    <t>T20117</t>
  </si>
  <si>
    <t>CHANGI GENERAL HOSPITAL PTE LTD</t>
  </si>
  <si>
    <t>NO.2 SIMEI STREET 3</t>
  </si>
  <si>
    <t>SINGAPORE 529889</t>
  </si>
  <si>
    <t>T20117-EASTERN</t>
  </si>
  <si>
    <t>EASTERN HEALTH ALLIANCE</t>
  </si>
  <si>
    <t>5 TAMPINES CENTRAL 1</t>
  </si>
  <si>
    <t>#08-01/05</t>
  </si>
  <si>
    <t>FINANCE DEPARTMENT/SEE WEI</t>
  </si>
  <si>
    <t>T20122</t>
  </si>
  <si>
    <t>TAN TOCK SENG HOSPITAL PTE LTD</t>
  </si>
  <si>
    <t>NO. 11 JALAN TAN TOCK SENG</t>
  </si>
  <si>
    <t>SINGAPORE 308433</t>
  </si>
  <si>
    <t>T20138</t>
  </si>
  <si>
    <t>TELECOM EQUIPMENT PTE LTD</t>
  </si>
  <si>
    <t>10, EUNOS ROAD 8,</t>
  </si>
  <si>
    <t>#07-31, SINGAPORE POST CENTRE</t>
  </si>
  <si>
    <t>T20144-FLAVOR</t>
  </si>
  <si>
    <t>TAKASAGO INTERNATIONAL (SINGAPORE) PTE LTD</t>
  </si>
  <si>
    <t>5 SUNVIEW ROAD</t>
  </si>
  <si>
    <t>SINGAPORE 627616</t>
  </si>
  <si>
    <t>6779 1077</t>
  </si>
  <si>
    <t>6777 5000</t>
  </si>
  <si>
    <t>MS YIK SOOK HAN (TEL: 67791077)</t>
  </si>
  <si>
    <t>T20144-FRAGRANCE</t>
  </si>
  <si>
    <t>TAKASAGO INTERNATIONAL (S) PTE LTD</t>
  </si>
  <si>
    <t>3 PENJURU CLOSE</t>
  </si>
  <si>
    <t>SINGAPORE 608627</t>
  </si>
  <si>
    <t>6268 1778</t>
  </si>
  <si>
    <t>6268 9078</t>
  </si>
  <si>
    <t>T20148</t>
  </si>
  <si>
    <t>MICRON SEMICONDUCTOR ASIA PTE LTD</t>
  </si>
  <si>
    <t>6365 1998</t>
  </si>
  <si>
    <t>6368 6163</t>
  </si>
  <si>
    <t>T20156</t>
  </si>
  <si>
    <t>E-SMART DISTRIBUTION PTE LTD</t>
  </si>
  <si>
    <t>BLK 17 KALLANG  JUNCTION</t>
  </si>
  <si>
    <t>#04-01 ESMART CTR</t>
  </si>
  <si>
    <t>MR GWEE KIAN BENG</t>
  </si>
  <si>
    <t>T20161</t>
  </si>
  <si>
    <t>TECKWAH VALUE CHAIN PTE LTD</t>
  </si>
  <si>
    <t>51 TAI SENG AVENUE</t>
  </si>
  <si>
    <t>#05-01 PIXEL RED</t>
  </si>
  <si>
    <t>6872 8181</t>
  </si>
  <si>
    <t>6872 8229</t>
  </si>
  <si>
    <t>MS KOO YUH FANG &lt;YuhFang_KOO@teckwah.com.sg&gt;</t>
  </si>
  <si>
    <t>T20161-CKP</t>
  </si>
  <si>
    <t>51 TAI SEND AVENUE</t>
  </si>
  <si>
    <t>65-68728181</t>
  </si>
  <si>
    <t>65-68728229</t>
  </si>
  <si>
    <t>T20161-IND</t>
  </si>
  <si>
    <t>TECKWAH INDUSTRIAL CORPORATION PTD LTD</t>
  </si>
  <si>
    <t>T20161-JNE</t>
  </si>
  <si>
    <t>TECK WAH LOGISTICS SINGAPORE PTE LTD</t>
  </si>
  <si>
    <t>6282 0475</t>
  </si>
  <si>
    <t>6282 0455</t>
  </si>
  <si>
    <t>T20161-LOG</t>
  </si>
  <si>
    <t>TECKWAH LOGISTICS PTE LTD</t>
  </si>
  <si>
    <t>T20161-M</t>
  </si>
  <si>
    <t>TECKWAH VALUE CHAIN SDN BHD</t>
  </si>
  <si>
    <t>NO.8 JALAN FIRMA 2, KAWASAN PERINDUSTRIAN TEBRAU 1</t>
  </si>
  <si>
    <t>81100, JOHOR BAHRU, JOHOR</t>
  </si>
  <si>
    <t>07-3578181</t>
  </si>
  <si>
    <t>07-6575508</t>
  </si>
  <si>
    <t>T20161-MEDIA</t>
  </si>
  <si>
    <t>T20161-OL</t>
  </si>
  <si>
    <t>TECKWAH ONLINE PTE LTD</t>
  </si>
  <si>
    <t>25 PANDAN CRESCENT #04-15</t>
  </si>
  <si>
    <t>TIC TECH CENTRE</t>
  </si>
  <si>
    <t>T20161-TIC</t>
  </si>
  <si>
    <t>TIC CAPITAL PTE LTD</t>
  </si>
  <si>
    <t>25 PANDAN CRESCENT</t>
  </si>
  <si>
    <t>#05-11 TIC TECH CENTRE</t>
  </si>
  <si>
    <t>T20161-W</t>
  </si>
  <si>
    <t>6872 8229/ 8259/8199</t>
  </si>
  <si>
    <t>T20168</t>
  </si>
  <si>
    <t>THYNOE PRIVATE LIMITED</t>
  </si>
  <si>
    <t>6 SIXTH LOK YANG ROAD</t>
  </si>
  <si>
    <t>T20169</t>
  </si>
  <si>
    <t>PT TEAC ELECTRONICS INDONESIA</t>
  </si>
  <si>
    <t>PANBIL INDUSTRIAL ESTATE B3 LOT 3</t>
  </si>
  <si>
    <t>+11 778 371713</t>
  </si>
  <si>
    <t>+11  778 371717</t>
  </si>
  <si>
    <t>MR ANDRE JAYAPRANA (F/A)</t>
  </si>
  <si>
    <t>T20172</t>
  </si>
  <si>
    <t>TAYLOR STANLEY (S) PTE lTD</t>
  </si>
  <si>
    <t>71 TANNERY LANE #02-02</t>
  </si>
  <si>
    <t>6747 7593</t>
  </si>
  <si>
    <t>6747 7594</t>
  </si>
  <si>
    <t>TAYLOR STANLEY (S) PTE LTD</t>
  </si>
  <si>
    <t>T20173</t>
  </si>
  <si>
    <t>TAIYO TECHNOLOGY SINGAPORE PTE LTD</t>
  </si>
  <si>
    <t>NO. 3 WOODLANDS TERRACE</t>
  </si>
  <si>
    <t>T20178</t>
  </si>
  <si>
    <t>TAMCO SYSTEMS (SINGAPORE) PTE LTD</t>
  </si>
  <si>
    <t>NO.5 PENJURU CLOSE, SINGAPORE 608600</t>
  </si>
  <si>
    <t>T20181</t>
  </si>
  <si>
    <t>THOMAS &amp; BETTS ASIA (SINGAPORE) PTE LTD</t>
  </si>
  <si>
    <t>#06-07 TECHPOINT (S) 569059</t>
  </si>
  <si>
    <t>T20188</t>
  </si>
  <si>
    <t>TOH THYE SAN FARM</t>
  </si>
  <si>
    <t>3 RIPLEY CRESCENT</t>
  </si>
  <si>
    <t>SINGAPORE 556181</t>
  </si>
  <si>
    <t>T20192</t>
  </si>
  <si>
    <t>THE TANGLIN CLUB</t>
  </si>
  <si>
    <t>5 STEVEN ROAD</t>
  </si>
  <si>
    <t>SINGAPORE 257814</t>
  </si>
  <si>
    <t>T20193</t>
  </si>
  <si>
    <t>MIRROR PLASTIC SDN.BHD</t>
  </si>
  <si>
    <t>NO.5 &amp; 5A ,JALAN TAMPOI TUJUH/4</t>
  </si>
  <si>
    <t>KAWASAN PERUSAHAAN JALAN TAMPOI</t>
  </si>
  <si>
    <t>07-3347500</t>
  </si>
  <si>
    <t>07-5562800</t>
  </si>
  <si>
    <t>T20194</t>
  </si>
  <si>
    <t>TRI-M TECHNOLOGIES (S) LIMITE</t>
  </si>
  <si>
    <t>PLOT 16, JALAN JELAWAT</t>
  </si>
  <si>
    <t>KAWASAN PERUSAHAAN, BANDAR SEBERANG JAYA</t>
  </si>
  <si>
    <t>T20197</t>
  </si>
  <si>
    <t>TEE HAI CHEM PTE LTD</t>
  </si>
  <si>
    <t>25 GREENWICH DRIVE</t>
  </si>
  <si>
    <t>TAMPINES LOGISPARK</t>
  </si>
  <si>
    <t>ST NETWORK</t>
  </si>
  <si>
    <t>21 BUKIT BATOK CRESCENT #24-82</t>
  </si>
  <si>
    <t>WCEGA TOWER</t>
  </si>
  <si>
    <t>6733 4282</t>
  </si>
  <si>
    <t>6733 4285</t>
  </si>
  <si>
    <t>T20201</t>
  </si>
  <si>
    <t>CPS COLOR PTE LTD</t>
  </si>
  <si>
    <t>#01-17 NORDIC EUROPEAN CENTRE</t>
  </si>
  <si>
    <t>T20205</t>
  </si>
  <si>
    <t>TPK PRECISION ENGINEERING PTE LTD</t>
  </si>
  <si>
    <t>SINGAPORE 639596</t>
  </si>
  <si>
    <t>T20206</t>
  </si>
  <si>
    <t>TRADELINK MANUFACTURING PTE LTD</t>
  </si>
  <si>
    <t>NO. 32 MARSILING LANE</t>
  </si>
  <si>
    <t>T20207</t>
  </si>
  <si>
    <t>TELFORD INDUSTRIES PTE LTD</t>
  </si>
  <si>
    <t>BLK 25 KALLANG AVENUE #03-01/02</t>
  </si>
  <si>
    <t>T20208</t>
  </si>
  <si>
    <t>TTM TECHNOLOGY SOLUTIONS PTE LTD</t>
  </si>
  <si>
    <t>627A, ALJUNIED ROAD #06-10/11</t>
  </si>
  <si>
    <t>6846 2350</t>
  </si>
  <si>
    <t>6747 2871</t>
  </si>
  <si>
    <t>T20209</t>
  </si>
  <si>
    <t>T-DYNAMIC SYSTEMS PTE LTD</t>
  </si>
  <si>
    <t>BLK 1, ANG MO KIO INDUSTRIAL PARK 2A</t>
  </si>
  <si>
    <t>#02-05, AMK TECH 1</t>
  </si>
  <si>
    <t>NORATEL INTERNATIONAL (PVT) LTD</t>
  </si>
  <si>
    <t>P.O.BOX 15, PHASE II, INVESTMENTS PROMOTION ZONE</t>
  </si>
  <si>
    <t>KATUNAYAKE, COLOMBO,</t>
  </si>
  <si>
    <t>94 112252300 / 94 74 839505</t>
  </si>
  <si>
    <t>94 112251397 / 94 112259965</t>
  </si>
  <si>
    <t>SONALI GALGAMUWA  T:+94 11748395 F:+94 112251397</t>
  </si>
  <si>
    <t>NORATEL INDIA POWER COMPONENTS PVT.LTD</t>
  </si>
  <si>
    <t>NILA TECHNOPARK CAMPUS, TRIVANDRUM</t>
  </si>
  <si>
    <t>695 581 KERALA, INDIA</t>
  </si>
  <si>
    <t>T20213</t>
  </si>
  <si>
    <t>TWMS PTE LTD</t>
  </si>
  <si>
    <t>NO.14 TAI THONG CRESCENT</t>
  </si>
  <si>
    <t>SINGAPORE 347848</t>
  </si>
  <si>
    <t>T20213-BALESTIER</t>
  </si>
  <si>
    <t>I-TEC SUPERMARKET PTE LTD</t>
  </si>
  <si>
    <t>367 BALESTIER ROAD</t>
  </si>
  <si>
    <t>SINGAPORE 329786</t>
  </si>
  <si>
    <t>MR HIAN</t>
  </si>
  <si>
    <t>T20213-GEYLANG</t>
  </si>
  <si>
    <t>347 GEYLANG ROAD</t>
  </si>
  <si>
    <t>SINGAPORE 389368</t>
  </si>
  <si>
    <t>T20213-JALAN BESAR</t>
  </si>
  <si>
    <t>305 JALAN BESAR</t>
  </si>
  <si>
    <t>SINGAPORE 208958</t>
  </si>
  <si>
    <t>T20213-SERANGOON</t>
  </si>
  <si>
    <t>371 SERANGOON ROAD</t>
  </si>
  <si>
    <t>SINGAPORE 218120</t>
  </si>
  <si>
    <t>T20213-UK FISH</t>
  </si>
  <si>
    <t>UK FISH VILLAGE PTE LTD</t>
  </si>
  <si>
    <t>43 LORONG 21 GEYLANG</t>
  </si>
  <si>
    <t>SINGAPORE 338467</t>
  </si>
  <si>
    <t>T20214</t>
  </si>
  <si>
    <t>PRIME SUPERMARKET LIMITED</t>
  </si>
  <si>
    <t>125 DEFU LANE 10, PRIME BUILDING</t>
  </si>
  <si>
    <t>SINGAPORE 539233</t>
  </si>
  <si>
    <t>6284 9248</t>
  </si>
  <si>
    <t>T20214-PGI</t>
  </si>
  <si>
    <t>PGI HOLDINGS PTE LTD</t>
  </si>
  <si>
    <t>68580672/62821595</t>
  </si>
  <si>
    <t>T20215</t>
  </si>
  <si>
    <t>TELEPLAN SERVICE SOLUTIONS ASIA  BV</t>
  </si>
  <si>
    <t>10 SOON LEE ROAD</t>
  </si>
  <si>
    <t>2ND FLOOR, JURONG TOWN</t>
  </si>
  <si>
    <t>6268 3832</t>
  </si>
  <si>
    <t>6268 4590</t>
  </si>
  <si>
    <t>T20215-UK</t>
  </si>
  <si>
    <t>TELEPLAN</t>
  </si>
  <si>
    <t>LANGSTONE ROAD</t>
  </si>
  <si>
    <t>HAVANT,HANTS PO9 1SA</t>
  </si>
  <si>
    <t>ROBERT DOBBINS  EMAIL:rdobbins@teleplan-uk.com</t>
  </si>
  <si>
    <t>T20217</t>
  </si>
  <si>
    <t>THYE KHENG SUPERMARKET</t>
  </si>
  <si>
    <t>131 SIMS AVENUE</t>
  </si>
  <si>
    <t>SINGAPORE 387454</t>
  </si>
  <si>
    <t>T20218</t>
  </si>
  <si>
    <t>TIMES PRINTERS PTE LTD</t>
  </si>
  <si>
    <t>16 TUAS AVE 5</t>
  </si>
  <si>
    <t>SINGAPORE 639340</t>
  </si>
  <si>
    <t>T20220</t>
  </si>
  <si>
    <t>TOKYO COMPONENTS (S) PTE LTD</t>
  </si>
  <si>
    <t>#06-05 EUNOS TECHPARK</t>
  </si>
  <si>
    <t>MS LINDA KWEK   TEL:67448500/FAX:67438380</t>
  </si>
  <si>
    <t>T20222</t>
  </si>
  <si>
    <t>TROPICAL AEROPONICS PTE LTD</t>
  </si>
  <si>
    <t>260 NEO TIEW CRESCENT</t>
  </si>
  <si>
    <t>SINGAPORE 718899</t>
  </si>
  <si>
    <t>T20225</t>
  </si>
  <si>
    <t>TANJONG PAGAR TOWN COUNCIL</t>
  </si>
  <si>
    <t>BLK 166 BUKIT MERAH CENTRAL #03-3527</t>
  </si>
  <si>
    <t>MS ALICE          FAX:63753198</t>
  </si>
  <si>
    <t>T20229</t>
  </si>
  <si>
    <t>THE CELLAR DOOR PTE LTD</t>
  </si>
  <si>
    <t>192, PANDAN LOOP</t>
  </si>
  <si>
    <t>#02-33, PANTECH BUSINESS HUB</t>
  </si>
  <si>
    <t>6464 9536</t>
  </si>
  <si>
    <t>MS ESTEE CHNG  TEL:64649909</t>
  </si>
  <si>
    <t>T20230</t>
  </si>
  <si>
    <t>MENTOR MEDIA PRINTING PTE LTD</t>
  </si>
  <si>
    <t>BLK 1090 LOWER DELTA ROAD</t>
  </si>
  <si>
    <t>#03-08/11</t>
  </si>
  <si>
    <t>T20231</t>
  </si>
  <si>
    <t>TC COMPONENTS PTE LTD</t>
  </si>
  <si>
    <t>2 ANG MO KIO STREET 64, 2ND FLOOR</t>
  </si>
  <si>
    <t>T20232</t>
  </si>
  <si>
    <t>HITACHI TRANSPORT SYSTEM (ASIA) PTE LTD</t>
  </si>
  <si>
    <t>11 CHANGI SOUTH STREET 2</t>
  </si>
  <si>
    <t>SINGAPORE 486362</t>
  </si>
  <si>
    <t>6546 8401</t>
  </si>
  <si>
    <t>T20234</t>
  </si>
  <si>
    <t>JL MEDICAL (SEMBAWANG) PTE LTD</t>
  </si>
  <si>
    <t>406 SEMBAWANG DR #01-824</t>
  </si>
  <si>
    <t>SINGAPORE 750406</t>
  </si>
  <si>
    <t>T20234-BT.BATOK</t>
  </si>
  <si>
    <t>JL MEDICAL (BUKIT BATOK) PTE LTD</t>
  </si>
  <si>
    <t>BLK 413 #01-214</t>
  </si>
  <si>
    <t>BUKIT BATOK WEST AVENUE 4</t>
  </si>
  <si>
    <t>DR.LEE   FAX : 65665483</t>
  </si>
  <si>
    <t>T20234-CCK</t>
  </si>
  <si>
    <t>JL MEDICAL (YEW TEE) PTE LTD</t>
  </si>
  <si>
    <t>BLK 624 #01-226,</t>
  </si>
  <si>
    <t>CHOA CHU KANG STREET 62</t>
  </si>
  <si>
    <t>T20234-WOODLANDS</t>
  </si>
  <si>
    <t>JL MEDICAL (WOODLANDS) PTE LTD</t>
  </si>
  <si>
    <t>BLK 883 WOODLANDS STREET 82</t>
  </si>
  <si>
    <t>#01-464</t>
  </si>
  <si>
    <t>DR.NG</t>
  </si>
  <si>
    <t>T20235</t>
  </si>
  <si>
    <t>UNITED PACKAGING INDUSTRIES PTE LTD</t>
  </si>
  <si>
    <t>28 SENOKO DRIVE</t>
  </si>
  <si>
    <t>SINGAPORE 758214</t>
  </si>
  <si>
    <t>MS AILEEN  TANG :68919002/62575558   FAX: 68919048</t>
  </si>
  <si>
    <t>T20236</t>
  </si>
  <si>
    <t>TECHNO ASSOCIE SINGAPORE PTE LTD</t>
  </si>
  <si>
    <t>19 JALAN KILANG BARAT #06-07</t>
  </si>
  <si>
    <t>ACETECH CENTRE,</t>
  </si>
  <si>
    <t>MR DAVID ER    TEL:62668887(212)/FAX:62668307</t>
  </si>
  <si>
    <t>T20237</t>
  </si>
  <si>
    <t>3D PRE-COLOR PLASTIC INC.</t>
  </si>
  <si>
    <t>NO. 53-3 ,SZU JANN CHIAO,KU CHUANG VILL.,</t>
  </si>
  <si>
    <t>SAN-CHIH HSIANG,TAIPEI HSIEN,</t>
  </si>
  <si>
    <t>001-8862-2636-8771</t>
  </si>
  <si>
    <t>001-8862-7703-0888</t>
  </si>
  <si>
    <t>Account Payable</t>
  </si>
  <si>
    <t>T20238</t>
  </si>
  <si>
    <t>YOTHA TRADING</t>
  </si>
  <si>
    <t>1 YISHUN ST 23</t>
  </si>
  <si>
    <t>#07-25 YS-ONE</t>
  </si>
  <si>
    <t>MR TAN              FAX: 67577477</t>
  </si>
  <si>
    <t>T20239</t>
  </si>
  <si>
    <t>TACT CHEMIE S.E.A. PTE LTD</t>
  </si>
  <si>
    <t>30 JOO KOON CIRCLE</t>
  </si>
  <si>
    <t>SINGAPORE 629059</t>
  </si>
  <si>
    <t>MR.ALAN TAN - FAX:68979722</t>
  </si>
  <si>
    <t>T20240</t>
  </si>
  <si>
    <t>TECH GROUP ASIA LTD/SUNNINGDALE TECH LTD</t>
  </si>
  <si>
    <t>18 JOO KOON CRESCENT</t>
  </si>
  <si>
    <t>T20241</t>
  </si>
  <si>
    <t>THE LIFE SHOP PTE LTD</t>
  </si>
  <si>
    <t>12A JALAN AMPAS #07-02</t>
  </si>
  <si>
    <t>BALESTIER WAREHOUSE BUILDING</t>
  </si>
  <si>
    <t>MR RONEL          TEL:67322366-109/FAX:67326216</t>
  </si>
  <si>
    <t>T20242</t>
  </si>
  <si>
    <t>TOP PLUS FRESHMART</t>
  </si>
  <si>
    <t>BLK 632 #01-834/836</t>
  </si>
  <si>
    <t>BEDOK RESERVOIR ROAD</t>
  </si>
  <si>
    <t>ACCOUNTS PAYABLE TEL: 62442665</t>
  </si>
  <si>
    <t>T20243</t>
  </si>
  <si>
    <t>TOH YI MEDICAL CLINIC PTE LTD</t>
  </si>
  <si>
    <t>BLK 18 TOH YI DRIVE</t>
  </si>
  <si>
    <t>MS SHIN YEE    FAX: 64675801</t>
  </si>
  <si>
    <t>T20244</t>
  </si>
  <si>
    <t>TELECHOICE INTERNATIONAL LTD</t>
  </si>
  <si>
    <t>5 CLEMENTI LOOP</t>
  </si>
  <si>
    <t>#02-04 ST LOGISTIC CENTRE</t>
  </si>
  <si>
    <t>T20245</t>
  </si>
  <si>
    <t>THE VALSPAR (S) CORPORATION PTE LTD</t>
  </si>
  <si>
    <t>6 TUAS AVE 8</t>
  </si>
  <si>
    <t>SINGAPORE 639221</t>
  </si>
  <si>
    <t>T20246</t>
  </si>
  <si>
    <t>TAI SUN (LIM KEE) FOOD INDUSTRIES PTE LTD</t>
  </si>
  <si>
    <t>255 PANDAN LOOP</t>
  </si>
  <si>
    <t>SINGAPORE 128433</t>
  </si>
  <si>
    <t>6779 6611</t>
  </si>
  <si>
    <t>6778 2477</t>
  </si>
  <si>
    <t>WINSTON F.Y. LIM  HP: 9630 0121</t>
  </si>
  <si>
    <t>T20247</t>
  </si>
  <si>
    <t>T&amp;C MANUFACTURING CO. PTE. LTD.</t>
  </si>
  <si>
    <t>NO. 20 CHIN BEE ROAD</t>
  </si>
  <si>
    <t>T20248</t>
  </si>
  <si>
    <t>TAMPINES 24-HR FAMILY CLINIC PTE LTD</t>
  </si>
  <si>
    <t>BLK 201-D TAMPINES ST 21 #01-1151,</t>
  </si>
  <si>
    <t>SINGAPORE 524201</t>
  </si>
  <si>
    <t>/DR AW TUAN SOO   FAX: 67867229</t>
  </si>
  <si>
    <t>T20249</t>
  </si>
  <si>
    <t>TORAY INDUSTRIES (SINGAPORE) PTE LTD</t>
  </si>
  <si>
    <t>31C EXETER ROAD #03-01, COMCENTRE III ATRIUM</t>
  </si>
  <si>
    <t>SINGAPORE 239734</t>
  </si>
  <si>
    <t>MR MICHAEL NG  FAX: 65332215  HP:98397053</t>
  </si>
  <si>
    <t>T20250</t>
  </si>
  <si>
    <t>TL99 INT'L ENT. PTE LTD</t>
  </si>
  <si>
    <t>SINGAPORE 729492</t>
  </si>
  <si>
    <t>MS ALICE   TEL:63650800/FAX:63654562</t>
  </si>
  <si>
    <t>T20251</t>
  </si>
  <si>
    <t>TOA E &amp; I SINGAPORE PTE LTD</t>
  </si>
  <si>
    <t>52 GENTING LANE #07-01 HIANG KIE COMPLEX 1</t>
  </si>
  <si>
    <t>SINGAPORE 349560</t>
  </si>
  <si>
    <t>MS MICHELLE   FAX: 67478700</t>
  </si>
  <si>
    <t>T20252</t>
  </si>
  <si>
    <t>TEMASEK INTERNATIONAL PTE LTD</t>
  </si>
  <si>
    <t>60B ORCHARD ROAD #06-18 TOWER 2</t>
  </si>
  <si>
    <t>THE ATRIUM @ ORCHARD</t>
  </si>
  <si>
    <t>MS ROHANA MOHAMED/TEL:6828 6892</t>
  </si>
  <si>
    <t>T20253</t>
  </si>
  <si>
    <t>TONG XING TANG BA XI LI CAN RONG YAO HANG</t>
  </si>
  <si>
    <t>BLK 258 PASIR RIS ST 21</t>
  </si>
  <si>
    <t>#02-337</t>
  </si>
  <si>
    <t>MR HO CHAI HONG  TEL:65810917/FAX:65815004</t>
  </si>
  <si>
    <t>T20254</t>
  </si>
  <si>
    <t>TRICO CONCEPTS</t>
  </si>
  <si>
    <t>177 RIVER VALLEY ROAD</t>
  </si>
  <si>
    <t>#01-10/11 LIANG COURT</t>
  </si>
  <si>
    <t>T20255</t>
  </si>
  <si>
    <t>TONG SENG PRODUCE PTE LTD</t>
  </si>
  <si>
    <t>33 SENOKO SOUTH ROAD</t>
  </si>
  <si>
    <t>SINGAPORE 758085</t>
  </si>
  <si>
    <t>MS LI CHOO  FAX: 67566756   TEL: 67566128</t>
  </si>
  <si>
    <t>T20256</t>
  </si>
  <si>
    <t>TREK SYSTEMS (M) SDN. BHD.</t>
  </si>
  <si>
    <t>30 LOYANG WAY #07-13/14/15</t>
  </si>
  <si>
    <t>MR.ROGER CHAN - PURCHASER</t>
  </si>
  <si>
    <t>T20257</t>
  </si>
  <si>
    <t>TITBITS N TITBITS</t>
  </si>
  <si>
    <t>#01-30 VISTA POINT</t>
  </si>
  <si>
    <t>MR ALEX/TEL: 68935273/ HP:90669930</t>
  </si>
  <si>
    <t>T20258</t>
  </si>
  <si>
    <t>THE NATURE COMPANY (S) PTE LTD</t>
  </si>
  <si>
    <t>MR IVAN TAN    TEL:62563505/FAX:62563230</t>
  </si>
  <si>
    <t>T20259</t>
  </si>
  <si>
    <t>TUNGSAN FOOD INDUSTRIES PTE LTD</t>
  </si>
  <si>
    <t>56 SENOKO DRIVE</t>
  </si>
  <si>
    <t>SINGAPORE 758235</t>
  </si>
  <si>
    <t>MS JUEZ NG  FAX: 62578634</t>
  </si>
  <si>
    <t>T20260</t>
  </si>
  <si>
    <t>THE PIZZA FACTORY PTE LTD</t>
  </si>
  <si>
    <t>8 WOODLANDS LINK #01-01</t>
  </si>
  <si>
    <t>KONG GUAN BUILDING</t>
  </si>
  <si>
    <t>MR OSMAN YUSOFF    TEL:67545227/FAX:67540507</t>
  </si>
  <si>
    <t>T20261</t>
  </si>
  <si>
    <t>TELEINTELLECT PTE LTD</t>
  </si>
  <si>
    <t>#03-07 WHITE HOUSE</t>
  </si>
  <si>
    <t>MS FIONA         TEL:67647625/FAX:68925019</t>
  </si>
  <si>
    <t>T20262</t>
  </si>
  <si>
    <t>TOHO TECHTRON SINGAPORE PTE LTD</t>
  </si>
  <si>
    <t>BLK 5012 ANG MO KIO AVE 5</t>
  </si>
  <si>
    <t>#01-02 TECHPLACE II</t>
  </si>
  <si>
    <t>MS CHERLY JUAN</t>
  </si>
  <si>
    <t>T20263</t>
  </si>
  <si>
    <t>TAT WEI PRINTING PACKAGING PTE LTD</t>
  </si>
  <si>
    <t>NO 8 KALLANG WAY 5</t>
  </si>
  <si>
    <t>SINGAPORE 349027</t>
  </si>
  <si>
    <t>6362 9230</t>
  </si>
  <si>
    <t>ATTN:MS LOH - FAX:67417471</t>
  </si>
  <si>
    <t>T20264</t>
  </si>
  <si>
    <t>TRI-X ENTERPRISES PTE LTD</t>
  </si>
  <si>
    <t>BLK 1  KAKI BUKIT AVE 3</t>
  </si>
  <si>
    <t>#10-06</t>
  </si>
  <si>
    <t>MR ERIK FONG/  HP:94568814/FAX:68418569</t>
  </si>
  <si>
    <t>T20265</t>
  </si>
  <si>
    <t>TYSAN PTE LTD</t>
  </si>
  <si>
    <t>BLK 684 HOUGANG AVE 8</t>
  </si>
  <si>
    <t>#02-967</t>
  </si>
  <si>
    <t>MR TOH    TEL:63869300/FAX:63869700/HP:97343333</t>
  </si>
  <si>
    <t>T20266</t>
  </si>
  <si>
    <t>THE ADMIRALTY</t>
  </si>
  <si>
    <t>BLK 678A WOODLANDS AVE 6</t>
  </si>
  <si>
    <t>MS SUSAN         TEL:68939539</t>
  </si>
  <si>
    <t>T20267</t>
  </si>
  <si>
    <t>TASTER FOOD PTE LTD</t>
  </si>
  <si>
    <t>#04-06 KA FOODLINK BUILDING</t>
  </si>
  <si>
    <t>MS JAYVERN    TEL:62806116/FAX:62801707</t>
  </si>
  <si>
    <t>T20268</t>
  </si>
  <si>
    <t>TKT MINISUPERMARKET</t>
  </si>
  <si>
    <t>BLK 743 WOODLANDS CIRCLE</t>
  </si>
  <si>
    <t>#01-465</t>
  </si>
  <si>
    <t>MR TOO KIM THOR   TEL:63625754/HP:96677489</t>
  </si>
  <si>
    <t>T20269</t>
  </si>
  <si>
    <t>TWIN LAKES ENTERPRISE</t>
  </si>
  <si>
    <t>12 SANJAY MANSION 1ST FLOOR</t>
  </si>
  <si>
    <t>BHANGWADI KALBADEVI ROAD</t>
  </si>
  <si>
    <t>JAYESH CHHEDA &lt;jayesh.p.chhed@gmaill.com&gt;</t>
  </si>
  <si>
    <t>T20270</t>
  </si>
  <si>
    <t>TRIO-TECH INTERNATIONAL PTE LTD</t>
  </si>
  <si>
    <t>1004 TOA PAYOH NORTH</t>
  </si>
  <si>
    <t>#07-10</t>
  </si>
  <si>
    <t>6259 6355</t>
  </si>
  <si>
    <t>T20271</t>
  </si>
  <si>
    <t>THEODORE ALEXANDER HCM LTD</t>
  </si>
  <si>
    <t>LINH TRUNG EXPORT PROCESSING ZONE 1</t>
  </si>
  <si>
    <t>LINH TRUNG WARD, THUDUC DISTRICT</t>
  </si>
  <si>
    <t>848-897 5721</t>
  </si>
  <si>
    <t>848-897 4055</t>
  </si>
  <si>
    <t>T20272</t>
  </si>
  <si>
    <t>TOTAL PETROCHEMICALS SOUTH EAST ASIA PTE LTD</t>
  </si>
  <si>
    <t>53 TUAS CRESCENT</t>
  </si>
  <si>
    <t>SINGAPORE 638732</t>
  </si>
  <si>
    <t>6869 0373</t>
  </si>
  <si>
    <t>6869 0335</t>
  </si>
  <si>
    <t>T20273</t>
  </si>
  <si>
    <t>THINKING MANAGEMENT TECHNIQUES PTE LTD</t>
  </si>
  <si>
    <t>24 RAFFLES PLACE</t>
  </si>
  <si>
    <t>#02-09/10 CLIFFORD CENTRE</t>
  </si>
  <si>
    <t>MR ROBERT/TEL: 65357627/FAX: 65357613</t>
  </si>
  <si>
    <t>T20274</t>
  </si>
  <si>
    <t>MR DAVE W</t>
  </si>
  <si>
    <t>T20275</t>
  </si>
  <si>
    <t>TETRA PAK JURONG PTE LTD</t>
  </si>
  <si>
    <t>19 GUL LANE</t>
  </si>
  <si>
    <t>SINGAPORE 629414</t>
  </si>
  <si>
    <t>6890 2000</t>
  </si>
  <si>
    <t>T20275-BEIJING</t>
  </si>
  <si>
    <t>TETRA PAK (BEIJING) CO.,LTD.</t>
  </si>
  <si>
    <t>NO.15 DONG HUAN SOUTH ROAD</t>
  </si>
  <si>
    <t>BEIJING ECONOMIC AND TECHNOLOGICAL</t>
  </si>
  <si>
    <t>+86 10 67887117X6687</t>
  </si>
  <si>
    <t>+86 10 67803228</t>
  </si>
  <si>
    <t>T20276</t>
  </si>
  <si>
    <t>TECH SPAR PTE LTD</t>
  </si>
  <si>
    <t>BLK 1003 #05-17 REDHILL INDUSTRIAL ESTATE</t>
  </si>
  <si>
    <t>JTC TECHNOPRENEUR CENTRE</t>
  </si>
  <si>
    <t>MR ANDREW YONG   TEL:61006478/FAX:62343054</t>
  </si>
  <si>
    <t>T20277</t>
  </si>
  <si>
    <t>TUAS POWER PTE LTD</t>
  </si>
  <si>
    <t>111 SOMERSET ROAD</t>
  </si>
  <si>
    <t>#12-02</t>
  </si>
  <si>
    <t>MR ALI BIN MERAN   TEL:68686145/FAX:68686193</t>
  </si>
  <si>
    <t>T20278</t>
  </si>
  <si>
    <t>TYCO ELECTRONICS SINGAPORE PTE LTE</t>
  </si>
  <si>
    <t>NO 26 ANG MO KIO INDUSTRIAL PARK 2</t>
  </si>
  <si>
    <t>SINGAPORE 569507</t>
  </si>
  <si>
    <t>T20279</t>
  </si>
  <si>
    <t>TECHCO (PRIVATE) LIMITED</t>
  </si>
  <si>
    <t>NO.11 SENOKO AVENUE</t>
  </si>
  <si>
    <t>6758 1111</t>
  </si>
  <si>
    <t>6758 9007</t>
  </si>
  <si>
    <t>MS.CHRISTINE CHEN</t>
  </si>
  <si>
    <t>T20280</t>
  </si>
  <si>
    <t>TEENAGE HUB</t>
  </si>
  <si>
    <t>BLK 136 #01-2182</t>
  </si>
  <si>
    <t>MARSILING ROAD</t>
  </si>
  <si>
    <t>MR ROBIN GUI     TEL:63631328/FAX:63631328</t>
  </si>
  <si>
    <t>T20281</t>
  </si>
  <si>
    <t>MS.TOSSY</t>
  </si>
  <si>
    <t>MS.TOSSY - PURCHASING DEPT.</t>
  </si>
  <si>
    <t>T20282</t>
  </si>
  <si>
    <t>THE SEAFOOD INTERNATIONAL MARKET &amp; RESTAURANT P/L</t>
  </si>
  <si>
    <t>902 EAST COAST PARKWAY, BLK B #02-06</t>
  </si>
  <si>
    <t>SINGAPORE 449874</t>
  </si>
  <si>
    <t>MR CHOW KOK KONG</t>
  </si>
  <si>
    <t>T20283</t>
  </si>
  <si>
    <t>TUNG LOK NOBLE GIFTS</t>
  </si>
  <si>
    <t>298 TIONG BAHRU ROAD</t>
  </si>
  <si>
    <t>#14-01/04</t>
  </si>
  <si>
    <t>MS LYNN LIM     TEL:63701327/FAX:62727120</t>
  </si>
  <si>
    <t>T20284</t>
  </si>
  <si>
    <t>TOH GUAN MINIMART</t>
  </si>
  <si>
    <t>19 TOH GUAN EAST</t>
  </si>
  <si>
    <t>#01-65</t>
  </si>
  <si>
    <t>MDM KOH    HP:94782276/FAX:65625703</t>
  </si>
  <si>
    <t>T20285</t>
  </si>
  <si>
    <t>TOMEN(S) ELECTRONICS PTE LTD</t>
  </si>
  <si>
    <t>#14-02</t>
  </si>
  <si>
    <t>MS WEI LING    TEL:64202608/FAX:62210400</t>
  </si>
  <si>
    <t>T20286</t>
  </si>
  <si>
    <t>THE SKINCARE SHOP PTE LTD</t>
  </si>
  <si>
    <t>11 UNITY ST #01-32</t>
  </si>
  <si>
    <t>ROBERTSON WALK</t>
  </si>
  <si>
    <t>MR YAP    TEL:68369989/FAX:67887106/HP:90084987</t>
  </si>
  <si>
    <t>TECHCOM TECHNOLOGY PTE LTD</t>
  </si>
  <si>
    <t>15 WOODLANDS TERRACE</t>
  </si>
  <si>
    <t>SINGAPORE 738440</t>
  </si>
  <si>
    <t>T20288</t>
  </si>
  <si>
    <t>TANESEI TRADING PTE LTD</t>
  </si>
  <si>
    <t>8A, ADMIRALTY STREET,FOOD XCHANGE</t>
  </si>
  <si>
    <t>#01-23/24/25/26</t>
  </si>
  <si>
    <t>MS CHON LIN LIH/ TEL: 6777 0262/FAX: 6777 6358</t>
  </si>
  <si>
    <t>T20289</t>
  </si>
  <si>
    <t>T&amp;G MOULD MANUFACTURING PTE LTD</t>
  </si>
  <si>
    <t>#01-09 (S) 569625</t>
  </si>
  <si>
    <t>T20290</t>
  </si>
  <si>
    <t>TANJONG KATONG GIRL'S SCHOOL</t>
  </si>
  <si>
    <t>20 DUMAN LANE</t>
  </si>
  <si>
    <t>SINGAPORE 439272</t>
  </si>
  <si>
    <t>MS WATI/TEL:6348 3420/FAX:6345 1487</t>
  </si>
  <si>
    <t>T20291</t>
  </si>
  <si>
    <t>TEO TIANG HUAT ELECTRIC &amp; HARDWARE CO</t>
  </si>
  <si>
    <t>BLK 4026 ANG MO KIO INDUSTRIAL PARK 1</t>
  </si>
  <si>
    <t>#01-275, SINGAPORE 569637</t>
  </si>
  <si>
    <t>MR TEO CHUAN CHIN/TEL:6451 1633/FAX:6456 1513</t>
  </si>
  <si>
    <t>T20292</t>
  </si>
  <si>
    <t>THE COOL! SHOP</t>
  </si>
  <si>
    <t>BLK 417 YISHUN AVE 11</t>
  </si>
  <si>
    <t>#01-343</t>
  </si>
  <si>
    <t>MR HENG    TEL:82226623</t>
  </si>
  <si>
    <t>T20293</t>
  </si>
  <si>
    <t>THE OTHER PAW</t>
  </si>
  <si>
    <t>236, RIVER VALLEY ROAD</t>
  </si>
  <si>
    <t>SINGAPORE 238294</t>
  </si>
  <si>
    <t>MR ANTHONY WEE   TEL:67382232</t>
  </si>
  <si>
    <t>T20294</t>
  </si>
  <si>
    <t>TAM ELECTRONICS PTE LTD</t>
  </si>
  <si>
    <t>#01-132 SINGAPORE 339408</t>
  </si>
  <si>
    <t>6297 0252</t>
  </si>
  <si>
    <t>6297 0253</t>
  </si>
  <si>
    <t>T20295</t>
  </si>
  <si>
    <t>TECK SANG PTE LTD</t>
  </si>
  <si>
    <t>11 &amp; 13 HONGKONG STREET</t>
  </si>
  <si>
    <t>SINGAPORE 059654</t>
  </si>
  <si>
    <t>65332761/65341385</t>
  </si>
  <si>
    <t>MR.DANNY M.K. LEE H/P:96405284</t>
  </si>
  <si>
    <t>T20296</t>
  </si>
  <si>
    <t>SUZHOU AIC PLASTIC CO.,LTD.</t>
  </si>
  <si>
    <t>NO.2288 JIANG XING ROAD</t>
  </si>
  <si>
    <t>YUN DONG DEVELOPMENT ZONE,WUJIANG,</t>
  </si>
  <si>
    <t>0512-66360065/1310</t>
  </si>
  <si>
    <t>0512-66360428</t>
  </si>
  <si>
    <t>XU CHUNMING &lt;aiccmx@pub.sz.jsinfo.net&gt;</t>
  </si>
  <si>
    <t>T20297</t>
  </si>
  <si>
    <t>TAI LONG TOY PTE LTD</t>
  </si>
  <si>
    <t>MR NEO</t>
  </si>
  <si>
    <t>T20298</t>
  </si>
  <si>
    <t>TRUMPET PRAISE PTE LTD</t>
  </si>
  <si>
    <t>68 ORCHARD ROAD</t>
  </si>
  <si>
    <t>B2-19 PLAZA SINGAPORE</t>
  </si>
  <si>
    <t>MS DIANA CHAN /T: 63344507/HP:96530990/F:62388773</t>
  </si>
  <si>
    <t>T20299</t>
  </si>
  <si>
    <t>THINKAIRE PTE LTD</t>
  </si>
  <si>
    <t>BLK 20, WOODLANDS LINK</t>
  </si>
  <si>
    <t>#08-01/02</t>
  </si>
  <si>
    <t>MS TEO JU LIN/MS AMOS TOH/TEL:65463818/F:65463817</t>
  </si>
  <si>
    <t>TDF FOOD PTE LTD</t>
  </si>
  <si>
    <t>26 SENOKO WAY ,</t>
  </si>
  <si>
    <t>#02-02,</t>
  </si>
  <si>
    <t>MS CHUA LINGZI     TEL:67588138/FAX:67588567</t>
  </si>
  <si>
    <t>T20301</t>
  </si>
  <si>
    <t>TENG GUAN FOOD INDUSTRIAL PTE LTD</t>
  </si>
  <si>
    <t>30, SENOKO DRIVE</t>
  </si>
  <si>
    <t>SINGAPORE 758215</t>
  </si>
  <si>
    <t>MS TAN/TEL:6756 6566/FAX:6756 6066</t>
  </si>
  <si>
    <t>T20302</t>
  </si>
  <si>
    <t>TEEM ENTERPRISE PTE LTD+</t>
  </si>
  <si>
    <t>11C LOR.H TELOK KURAU</t>
  </si>
  <si>
    <t>SINGAPORE 425995</t>
  </si>
  <si>
    <t>TAN BEE CHOO  H/P: 98151758</t>
  </si>
  <si>
    <t>T20303</t>
  </si>
  <si>
    <t>TOPRINT COMPUTER SUPPLIES PTE LTD</t>
  </si>
  <si>
    <t>69, LOYANG DRIVE</t>
  </si>
  <si>
    <t>SINGAPORE 508958</t>
  </si>
  <si>
    <t>6477 6668</t>
  </si>
  <si>
    <t>MR DIN      TEL: 6477 6781</t>
  </si>
  <si>
    <t>T20304</t>
  </si>
  <si>
    <t>TANGLIN POLICE DIVISION HQ</t>
  </si>
  <si>
    <t>21 KAMPONG JAVA ROAD</t>
  </si>
  <si>
    <t>SINGAPORE 228892</t>
  </si>
  <si>
    <t>6391 4899</t>
  </si>
  <si>
    <t>MR A M AZHAR   TEL:6391 4899/FAX:63914819</t>
  </si>
  <si>
    <t>T20305</t>
  </si>
  <si>
    <t>THE SINGAPORE ISLAND COUNTRY CLUB</t>
  </si>
  <si>
    <t>180 ISLAND CLUB ROAD</t>
  </si>
  <si>
    <t>UPPER THOMSON ROAD</t>
  </si>
  <si>
    <t>MS DORIS  TEL: 64501326  FAX: 64563414</t>
  </si>
  <si>
    <t>T20306</t>
  </si>
  <si>
    <t>TECHTEAM SYSTEM</t>
  </si>
  <si>
    <t>MR TS ANG/HP:92381293 /FAX:62966805/63960873</t>
  </si>
  <si>
    <t>T20307</t>
  </si>
  <si>
    <t>THERMTROL (VSIP) COMPANY LTD</t>
  </si>
  <si>
    <t>56 INDEPENDENT AVENUE, BINH HOA WARD,</t>
  </si>
  <si>
    <t>THUAN AN CITY, BINH DUONG PROVINCE</t>
  </si>
  <si>
    <t>84 0274 3782 874</t>
  </si>
  <si>
    <t>84 0274 3782 875</t>
  </si>
  <si>
    <t>MR MARK A.JEFFRIES JR. EXT212 FAX:84 650 782 875</t>
  </si>
  <si>
    <t>T20308</t>
  </si>
  <si>
    <t>TOA PAYOH CENTRAL CITIZENS CONSULTATIVE COMMITTEE</t>
  </si>
  <si>
    <t>93 TOA PAYOH CENTRAL</t>
  </si>
  <si>
    <t>SINGAPAPORE 319194</t>
  </si>
  <si>
    <t>6251 6515</t>
  </si>
  <si>
    <t>6256 8706</t>
  </si>
  <si>
    <t>T20308-NOVENA</t>
  </si>
  <si>
    <t>TOA PAYOH EAST-NOVENA CCC</t>
  </si>
  <si>
    <t>160 LOR 6 TOA PAYOH</t>
  </si>
  <si>
    <t>SINGAPORE 319380</t>
  </si>
  <si>
    <t>6254 8623</t>
  </si>
  <si>
    <t>MDM LIM MUI ING</t>
  </si>
  <si>
    <t>T20309</t>
  </si>
  <si>
    <t>TAMURA CORPORATION SINGAPORE BRANCH</t>
  </si>
  <si>
    <t>NO 2 TOH GUAN ROAD EAST</t>
  </si>
  <si>
    <t>#04-05</t>
  </si>
  <si>
    <t>MS MARGARET TEE    TEL:65697077/FAX:65673798</t>
  </si>
  <si>
    <t>T20310</t>
  </si>
  <si>
    <t>T ENTERTAINMENT</t>
  </si>
  <si>
    <t>MR ASHUR       HP:94551712/FAX:67330064</t>
  </si>
  <si>
    <t>T20311</t>
  </si>
  <si>
    <t>TAGLINK PTE LTD</t>
  </si>
  <si>
    <t>10 ADMIRALTY ST #03-02</t>
  </si>
  <si>
    <t>NORTHLINK BUILDING</t>
  </si>
  <si>
    <t>MR THOMAS LIM   T:67527416/F:68533909/HP:81254916</t>
  </si>
  <si>
    <t>T20312</t>
  </si>
  <si>
    <t>TRIPOD TECHNOLOGY CORPORATION PTE LTD</t>
  </si>
  <si>
    <t>MS EURICE KWAN/TEL: 64813368/FAX:64813369</t>
  </si>
  <si>
    <t>T20313</t>
  </si>
  <si>
    <t>TETRA PAK (FOSHAN) PACKAGING CO., LTD.</t>
  </si>
  <si>
    <t>NO. 13 GANG KOU ROAD, FOSHAN,GUANG DONG ,</t>
  </si>
  <si>
    <t>528041 R.P. CHINA</t>
  </si>
  <si>
    <t>86-757-8383 1626</t>
  </si>
  <si>
    <t>86-757-8383 2872</t>
  </si>
  <si>
    <t>CAROL PENG</t>
  </si>
  <si>
    <t>T20314</t>
  </si>
  <si>
    <t>TRINITY THEOLOGICAL COLLEGE</t>
  </si>
  <si>
    <t>490 UPPER BUKIT TIMAH ROAD</t>
  </si>
  <si>
    <t>SINGAPORE 678093</t>
  </si>
  <si>
    <t>MS KONG LING FANG  DID 6761 3677</t>
  </si>
  <si>
    <t>T20315</t>
  </si>
  <si>
    <t>TAI SENG &amp; CO</t>
  </si>
  <si>
    <t>BLK 77 INDUS ROAD #01-513</t>
  </si>
  <si>
    <t>SINGAPORE 160077</t>
  </si>
  <si>
    <t>MR LIONEL/ FAX: 62701858</t>
  </si>
  <si>
    <t>T20316</t>
  </si>
  <si>
    <t>TWIN-NET PTE LTD</t>
  </si>
  <si>
    <t>10, KAKI BUKIT ROAD 1 #03-33</t>
  </si>
  <si>
    <t>KB INDUSTRI BUILDING</t>
  </si>
  <si>
    <t>MS RYNNA/TEL: 68464677/FAX:68464655</t>
  </si>
  <si>
    <t>T20317</t>
  </si>
  <si>
    <t>TECHNOCRETE PTE LTD</t>
  </si>
  <si>
    <t>8 SUNGEI KADUT AVENUE</t>
  </si>
  <si>
    <t>SINGAPORE 729645</t>
  </si>
  <si>
    <t>MR JIMMY LEE   HP: 96196195  FAX:63663644</t>
  </si>
  <si>
    <t>T20318</t>
  </si>
  <si>
    <t>THAI TRADING MINIMART</t>
  </si>
  <si>
    <t>BLK 1 BEACH ROAD</t>
  </si>
  <si>
    <t>#01-4727</t>
  </si>
  <si>
    <t>MR SIM EE GUAN/HP: 9380 2557</t>
  </si>
  <si>
    <t>T20319</t>
  </si>
  <si>
    <t>TL 1 TRADING</t>
  </si>
  <si>
    <t>BLK 103, #01-53</t>
  </si>
  <si>
    <t>YISHUN RING ROAD</t>
  </si>
  <si>
    <t>MR TAY TECK YEOW/ HP:96187024/FAX:67599177</t>
  </si>
  <si>
    <t>T20320</t>
  </si>
  <si>
    <t>TEAM POWER PRECISION TECHNOLOGIES PTE LTD</t>
  </si>
  <si>
    <t>WOODLANDS SPECTRUM 1,#05-31</t>
  </si>
  <si>
    <t>MR GERALD</t>
  </si>
  <si>
    <t>T20321</t>
  </si>
  <si>
    <t>TEH GUAN TRADING</t>
  </si>
  <si>
    <t>BLK 22 WOODLANDS LINK, #01-17-18</t>
  </si>
  <si>
    <t>WOODLANDS EAST IND. ESTATE</t>
  </si>
  <si>
    <t>MR ALBERT TEH/HP: 97567727/T:67557727/F:6257 0919</t>
  </si>
  <si>
    <t>T20322</t>
  </si>
  <si>
    <t>THE MCST PLAN NO 2635 (BALLOTA PARK)</t>
  </si>
  <si>
    <t>162 MARIAM WAY #B1-01</t>
  </si>
  <si>
    <t>BOLLOTA PARK</t>
  </si>
  <si>
    <t>6545 0849</t>
  </si>
  <si>
    <t>MS YEN LI   FAX:6545 0849</t>
  </si>
  <si>
    <t>T20323</t>
  </si>
  <si>
    <t>ASTRATA GROUP PTE LTD</t>
  </si>
  <si>
    <t>BLOCK 750A(ALPINE),CHAI CHEE ROAD</t>
  </si>
  <si>
    <t>#07-01 TECHOPARK@ CHAI CHEE</t>
  </si>
  <si>
    <t>MR BERNARD SIM/T:63388133/HP:98538786/F:63385373</t>
  </si>
  <si>
    <t>T20324</t>
  </si>
  <si>
    <t>TECHNO ELECTRICAL ENGINEERING (PTE) LTD</t>
  </si>
  <si>
    <t>BLK 20 WOODLANDS LINK #07-12/13</t>
  </si>
  <si>
    <t>MS BEE BEE/TEL: 67528712/FAX:67524645</t>
  </si>
  <si>
    <t>T20325</t>
  </si>
  <si>
    <t>THELMA INDUSTRIES PTE LTD</t>
  </si>
  <si>
    <t>NO 18 BOON LAY WAY #06-136</t>
  </si>
  <si>
    <t>TRADEHUB 21</t>
  </si>
  <si>
    <t>MR ZAKRI/TEL: 6762 1166/FAX: 6762 0119</t>
  </si>
  <si>
    <t>PT.TRIAS SENTOSA, TBK.</t>
  </si>
  <si>
    <t>DESA KEBOHARAN KM 26, KRIAN, SIDOARJO-INDONESIA</t>
  </si>
  <si>
    <t>SIDOARJO, EAST JAVA 61262</t>
  </si>
  <si>
    <t>STEVEN</t>
  </si>
  <si>
    <t>T20327</t>
  </si>
  <si>
    <t>TSP RETAIL PTE LTD</t>
  </si>
  <si>
    <t>BLK 998 TOA PAYOH NORTH</t>
  </si>
  <si>
    <t>#05-10/12</t>
  </si>
  <si>
    <t>T20327-LITTLE</t>
  </si>
  <si>
    <t>TSP SOLUTIONS PTE LTD</t>
  </si>
  <si>
    <t>#05-06 MAPLETREE INDUSTRIAL</t>
  </si>
  <si>
    <t>T20328</t>
  </si>
  <si>
    <t>12 STONES</t>
  </si>
  <si>
    <t>BLK 576 WOODLANDS DR 16</t>
  </si>
  <si>
    <t>#08-520</t>
  </si>
  <si>
    <t>T20329</t>
  </si>
  <si>
    <t>TONY MOLY SINGAPORE PTE LTD</t>
  </si>
  <si>
    <t>51 PENJURU ROAD, #04-00</t>
  </si>
  <si>
    <t>SINGAPORE 609143</t>
  </si>
  <si>
    <t>MS CALLE TENG/HP:91184228</t>
  </si>
  <si>
    <t>T20330</t>
  </si>
  <si>
    <t>TAMPINES NORTH CC</t>
  </si>
  <si>
    <t>2 TAMPINES, STREET 41</t>
  </si>
  <si>
    <t>SINGAPORE 529204</t>
  </si>
  <si>
    <t>MS KAREN ONG  FAX: 67855735</t>
  </si>
  <si>
    <t>T20331</t>
  </si>
  <si>
    <t>TEE GUAN SUPPLY CO. PTE LTD</t>
  </si>
  <si>
    <t>2 YISHUN INDUSTRIAL STREET  1</t>
  </si>
  <si>
    <t># 06-26, NORTH POINT BIZHUB</t>
  </si>
  <si>
    <t>MR JONATHAN TAY H/P:9821 9373</t>
  </si>
  <si>
    <t>T20332</t>
  </si>
  <si>
    <t>THE WIZARD OF OZ</t>
  </si>
  <si>
    <t>VERTEX, 33 UBI AVE 3</t>
  </si>
  <si>
    <t>#03-34</t>
  </si>
  <si>
    <t>MR CHEN/TEL:6844 6274</t>
  </si>
  <si>
    <t>T20333</t>
  </si>
  <si>
    <t>TANJONG PAGAR UNITED FAN CLUB</t>
  </si>
  <si>
    <t>79 ANSON ROAD,#07-05</t>
  </si>
  <si>
    <t>SINGAPORE 079906</t>
  </si>
  <si>
    <t>6595 9155</t>
  </si>
  <si>
    <t>SARENE SEET 9066 8224</t>
  </si>
  <si>
    <t>T20334</t>
  </si>
  <si>
    <t>TOPSELLER PTE LTD</t>
  </si>
  <si>
    <t>MS LYNN NG  96775396</t>
  </si>
  <si>
    <t>T20335</t>
  </si>
  <si>
    <t>TAKEIKI PTE LTD</t>
  </si>
  <si>
    <t>#06-43 HARVEST @WOODLANDS</t>
  </si>
  <si>
    <t>(65) 6286 7312</t>
  </si>
  <si>
    <t>(65) 6286 7394</t>
  </si>
  <si>
    <t>ACCOUNTS PAYABLE       FAX: 6286 7394</t>
  </si>
  <si>
    <t>T20336</t>
  </si>
  <si>
    <t>TIONG WOON CRANE AND TRANSPORT (PTE) LTD</t>
  </si>
  <si>
    <t>15 PANDAN CRESCENT</t>
  </si>
  <si>
    <t>SINGAPORE 128470</t>
  </si>
  <si>
    <t>MR IVAN ONG CHONG BENG/TEL:67769795</t>
  </si>
  <si>
    <t>T20337</t>
  </si>
  <si>
    <t>THE NATIONAL UNIVERSITY OF SINGAPORE SOCIETY(NUSS)</t>
  </si>
  <si>
    <t>KENT RIDGE GUILD HOUSE</t>
  </si>
  <si>
    <t>9 KENT RIDGE DRIVE</t>
  </si>
  <si>
    <t>6779 1811</t>
  </si>
  <si>
    <t>6778 8095</t>
  </si>
  <si>
    <t>T20338</t>
  </si>
  <si>
    <t>TSK LEGACY</t>
  </si>
  <si>
    <t>BLK, 23 TAMPINES STREET 34</t>
  </si>
  <si>
    <t>#10-12</t>
  </si>
  <si>
    <t>MS CECILIA TOH/HP:90690399</t>
  </si>
  <si>
    <t>T20339</t>
  </si>
  <si>
    <t>TRIREME MEDICAL (S) PTE LTD</t>
  </si>
  <si>
    <t>#09-10/11/12 ICON @ IBP TOWER B</t>
  </si>
  <si>
    <t>T20340</t>
  </si>
  <si>
    <t>THE ULTIMATE PRINTER WORKSHOP</t>
  </si>
  <si>
    <t>5, LOR BAKAR BATU</t>
  </si>
  <si>
    <t>#02-03, MACPHERRSON INDUSTRIAL COMPLEX</t>
  </si>
  <si>
    <t>MR CHAI/TEL: 68440918/HP:96889098/FAX:68440919</t>
  </si>
  <si>
    <t>T20341</t>
  </si>
  <si>
    <t>TWISTER CONCEPT PTE LTD</t>
  </si>
  <si>
    <t>1, UBI VIEW, #04-28 FOCUS ONE</t>
  </si>
  <si>
    <t>SINGAPORE 408555</t>
  </si>
  <si>
    <t>MR DESMOND TAN/TEL: 68448478/67426493/HP: 97450050</t>
  </si>
  <si>
    <t>T20342</t>
  </si>
  <si>
    <t>TOMY PRINTING CO.</t>
  </si>
  <si>
    <t>BLK 20, #02-21</t>
  </si>
  <si>
    <t>MS DANNUS ONG/TEL:6753 5355/FAX: 6753 5055</t>
  </si>
  <si>
    <t>T20343</t>
  </si>
  <si>
    <t>MARS TOHKEN SOLUTION CO., LTD.</t>
  </si>
  <si>
    <t>2-9-1 WAKASUGI CENTER BUILDING</t>
  </si>
  <si>
    <t>HIGASHI-TENMA, KITA-KU, OSAKA-CITY,</t>
  </si>
  <si>
    <t>T20344</t>
  </si>
  <si>
    <t>TREK TECHNOLOGY (S) PTE LTD</t>
  </si>
  <si>
    <t>30, LOYANG WAY, #07-13/14/15</t>
  </si>
  <si>
    <t>T20345</t>
  </si>
  <si>
    <t>THISS TECHNOLOGIES PTE LTD</t>
  </si>
  <si>
    <t>#08-72 NORTHSTAR@AMK</t>
  </si>
  <si>
    <t>MR PETER/TEL:62731285/FAX:62731296</t>
  </si>
  <si>
    <t>T20346</t>
  </si>
  <si>
    <t>TRUMPF PTE LTD</t>
  </si>
  <si>
    <t>25 INTERNATIONAL BUSINESS PARK</t>
  </si>
  <si>
    <t>#02-28/29 GERMAN CENTRE</t>
  </si>
  <si>
    <t>Mr JACY TAN/MS PEH CHIN YEE  Finance@sg.trumpf.com</t>
  </si>
  <si>
    <t>T20347</t>
  </si>
  <si>
    <t>THE EVENTS STATION PTE LTD</t>
  </si>
  <si>
    <t>BLK 1001 JALAN BUKIT MERAH</t>
  </si>
  <si>
    <t>#06-19</t>
  </si>
  <si>
    <t>MS JASMYNNE/TEL:63773173</t>
  </si>
  <si>
    <t>T20348</t>
  </si>
  <si>
    <t>THRUST SUPPLY &amp; SERVICE</t>
  </si>
  <si>
    <t>10 ANSON ROAD #26-04</t>
  </si>
  <si>
    <t>SINGAPORE 079903</t>
  </si>
  <si>
    <t>LIM-92252500</t>
  </si>
  <si>
    <t>T20349</t>
  </si>
  <si>
    <t>TAMAMMUZ INDUSTRIES</t>
  </si>
  <si>
    <t>10, TUAS BAY WALK #01-06</t>
  </si>
  <si>
    <t>MS NURHIDAYAH/TEL:64975675/HP: 96447022</t>
  </si>
  <si>
    <t>T20350</t>
  </si>
  <si>
    <t>TOA ELECTRONICS PTE LTD</t>
  </si>
  <si>
    <t>171 CHIN SWEE ROAD</t>
  </si>
  <si>
    <t>#02-10/11/12/13  SAN CENTRE</t>
  </si>
  <si>
    <t>MR CALEB CHAN/T:68359119/HP: 97774005/FAX:68359559</t>
  </si>
  <si>
    <t>T20351</t>
  </si>
  <si>
    <t>THE SHEPHERD'S PIE</t>
  </si>
  <si>
    <t>BLK 3015 BEDOK NORTH ST 5</t>
  </si>
  <si>
    <t>#06-05</t>
  </si>
  <si>
    <t>MR TEDDY CHONG/HP: 92777688</t>
  </si>
  <si>
    <t>T20352</t>
  </si>
  <si>
    <t>TOA PAYOH CENTRAL CITIZENS' CONSUITATIVE COMMITTEE</t>
  </si>
  <si>
    <t>93 TOA PAYOH CENTRAL #01-01</t>
  </si>
  <si>
    <t>SINGAPORE 319194</t>
  </si>
  <si>
    <t>MS LIM HWEE HONG(HUIFANG)/T:62521249/F:63544950</t>
  </si>
  <si>
    <t>T20353</t>
  </si>
  <si>
    <t>TEA AND TISANES PTE LTD</t>
  </si>
  <si>
    <t>2 JALAN RAJAWALI</t>
  </si>
  <si>
    <t>MR ETHAN CHNG/HP: 94384204</t>
  </si>
  <si>
    <t>T20354</t>
  </si>
  <si>
    <t>TRI STAR INC</t>
  </si>
  <si>
    <t>1888 JINTONG AVE,TONGZHOU,</t>
  </si>
  <si>
    <t>NANTONG CITY,</t>
  </si>
  <si>
    <t>86 513 8655 7000 EXT 8365</t>
  </si>
  <si>
    <t>86 513 8655 7000 EXT 8369</t>
  </si>
  <si>
    <t>TINA JI</t>
  </si>
  <si>
    <t>T20355</t>
  </si>
  <si>
    <t>TINTC</t>
  </si>
  <si>
    <t>26 SIN MING LANE</t>
  </si>
  <si>
    <t>#04-112, MIDVIEW CITY</t>
  </si>
  <si>
    <t>MS ARIEL LIN/HP: 97892589</t>
  </si>
  <si>
    <t>T20356</t>
  </si>
  <si>
    <t>THE SCOOP PLACE PTE LTD</t>
  </si>
  <si>
    <t>6 CHANGI BUSINESS PARK AVE 1</t>
  </si>
  <si>
    <t>#01-25  UE BIZHUB EAST, NORTH TOWER</t>
  </si>
  <si>
    <t>MS SOO LEE SIM/HP:97486007</t>
  </si>
  <si>
    <t>T20357</t>
  </si>
  <si>
    <t>SUBORDINATE COURTS OF SINGAPORE</t>
  </si>
  <si>
    <t>T20358</t>
  </si>
  <si>
    <t>TAGSTYLE PTE LTD</t>
  </si>
  <si>
    <t>181 ORCHARD ROAD</t>
  </si>
  <si>
    <t>ORCHARD CENTRAL #05-30/K3</t>
  </si>
  <si>
    <t>MS LEE WEI ZHI/ HP: 96432797</t>
  </si>
  <si>
    <t>T20359</t>
  </si>
  <si>
    <t>THINK CREATIVE</t>
  </si>
  <si>
    <t>208 MILTONIA CLOSE</t>
  </si>
  <si>
    <t>SINGAPORE 768290</t>
  </si>
  <si>
    <t>MR JACK  H/P:9189 3949</t>
  </si>
  <si>
    <t>T20360</t>
  </si>
  <si>
    <t>TRIMECH TECHNOLOGY PTE LTD</t>
  </si>
  <si>
    <t>15 TAMPINES INDUSTRIAL AVE 5</t>
  </si>
  <si>
    <t>MS VIVIEN CHUA/TEL: 67410346</t>
  </si>
  <si>
    <t>T20361</t>
  </si>
  <si>
    <t>TANGLIN TRUST SCHOOL LTD</t>
  </si>
  <si>
    <t>95, PORTSDOWN ROAD</t>
  </si>
  <si>
    <t>SINGAPORE 139299</t>
  </si>
  <si>
    <t>MS SAMSIAH(SHOOL SHOP)/TEL: 67703506</t>
  </si>
  <si>
    <t>T20362</t>
  </si>
  <si>
    <t>TRYBE LIMITED</t>
  </si>
  <si>
    <t>BLK 479 TAMPINES STREET 44</t>
  </si>
  <si>
    <t>#01-241</t>
  </si>
  <si>
    <t>MR AMOS KANG/TEL:67841481/FAX:67848023</t>
  </si>
  <si>
    <t>T20363</t>
  </si>
  <si>
    <t>THE LONDON CLINIC &amp; SURGERY FOR WOMEN PTE LTD</t>
  </si>
  <si>
    <t>BLK 253 JURONG EAST STREET 24 #01-269</t>
  </si>
  <si>
    <t>SINGAPORE 600253</t>
  </si>
  <si>
    <t>F: 65647593</t>
  </si>
  <si>
    <t>T20364</t>
  </si>
  <si>
    <t>THOMSON MEDICAL PTE LTD</t>
  </si>
  <si>
    <t>339 THOMSON ROAD</t>
  </si>
  <si>
    <t>SINGAPORE 307677</t>
  </si>
  <si>
    <t>6250 2222</t>
  </si>
  <si>
    <t>6253 4468</t>
  </si>
  <si>
    <t>MS ANGELA NG KIM LANG/TEL:6250 2222</t>
  </si>
  <si>
    <t>TAMMY QUAH</t>
  </si>
  <si>
    <t>T20366</t>
  </si>
  <si>
    <t>TWINHILL MARKETING PTE LTD</t>
  </si>
  <si>
    <t>BLK 272 YISHUN STREET 22</t>
  </si>
  <si>
    <t>#03-108 SINGAPORE 760272</t>
  </si>
  <si>
    <t>MR ALEX</t>
  </si>
  <si>
    <t>T20367</t>
  </si>
  <si>
    <t>SG MEDITECH PTE LTD</t>
  </si>
  <si>
    <t>500 DOVER ROAD, BLK T11A</t>
  </si>
  <si>
    <t>LEVEL 4, LAB 11, SINGAPORE POLYTECHNIC</t>
  </si>
  <si>
    <t>+65 6872 0339</t>
  </si>
  <si>
    <t>+65 6872 0348</t>
  </si>
  <si>
    <t>ELIN SIREGAR (PROJECT EXECUTIVE) M:+65 9155 7428</t>
  </si>
  <si>
    <t>TWINTECH (S) PTE LTD</t>
  </si>
  <si>
    <t>#03-10B TAT ANN BUILDING</t>
  </si>
  <si>
    <t>MS IRENE T: 65812646/HP:96317367/FAX:6234 0245</t>
  </si>
  <si>
    <t>T20369</t>
  </si>
  <si>
    <t>TEESIN MACHINERY PTE LTD</t>
  </si>
  <si>
    <t>11 SENOKO AVE</t>
  </si>
  <si>
    <t>SINGAPORE 758301</t>
  </si>
  <si>
    <t>MR TIAN LOY/TEL: 67581211/FAX: 66431213</t>
  </si>
  <si>
    <t>T20370</t>
  </si>
  <si>
    <t>TAG ALLIANCE PTE LTD</t>
  </si>
  <si>
    <t>17 MANDAI ESTATE #06-02B</t>
  </si>
  <si>
    <t>HWA YEW INDUSTRIAL BUILDING</t>
  </si>
  <si>
    <t>6269 0472</t>
  </si>
  <si>
    <t>6269 0453</t>
  </si>
  <si>
    <t>MR SHAWN 9474 0916 / XANTHE BOO</t>
  </si>
  <si>
    <t>T20371</t>
  </si>
  <si>
    <t>JYSK SKIN SOLUTIONS PTE LTD</t>
  </si>
  <si>
    <t>221 HENDERSON ROAD</t>
  </si>
  <si>
    <t>#07-10 HENDERSON BUILDING</t>
  </si>
  <si>
    <t>MS KOK SIEW FONG/TEL: 64635525/FAX: 64635585</t>
  </si>
  <si>
    <t>T20372</t>
  </si>
  <si>
    <t>TECHNOSPEX PTE LTD</t>
  </si>
  <si>
    <t>1092 LOWER DELTA ROAD</t>
  </si>
  <si>
    <t>T20373</t>
  </si>
  <si>
    <t>TUBECONN SERVICES</t>
  </si>
  <si>
    <t>35 PIONEER ROAD</t>
  </si>
  <si>
    <t>SINGAPORE 628503</t>
  </si>
  <si>
    <t>T20374</t>
  </si>
  <si>
    <t>THE ALASKA GUYS PTE LTD</t>
  </si>
  <si>
    <t>201 TELOK KURAU ROAD</t>
  </si>
  <si>
    <t>#01-05 KURAU COURT</t>
  </si>
  <si>
    <t>MR KEVIN GANTNER/HP:96785722/T:63421266/F:63429066</t>
  </si>
  <si>
    <t>T20375</t>
  </si>
  <si>
    <t>T.WARE PTE LTD</t>
  </si>
  <si>
    <t>71 AYER RAJAH CRESCENT,</t>
  </si>
  <si>
    <t>SINGAPORE 139951</t>
  </si>
  <si>
    <t>MISS NG WEN LEI</t>
  </si>
  <si>
    <t>T20376</t>
  </si>
  <si>
    <t>TRANSCAL PTE LTD</t>
  </si>
  <si>
    <t>BLOCK 1022 TAI SENG AVE</t>
  </si>
  <si>
    <t>#07-3520</t>
  </si>
  <si>
    <t>MR. CHONG KM</t>
  </si>
  <si>
    <t>T20377</t>
  </si>
  <si>
    <t>THE LAW SOCIETY OF SINGAPORE</t>
  </si>
  <si>
    <t>39 SOUTH BRIDGE ROAD</t>
  </si>
  <si>
    <t>SINGAPORE 058673</t>
  </si>
  <si>
    <t>MS LEE WEI YAN/TEL: 65300238</t>
  </si>
  <si>
    <t>T20378</t>
  </si>
  <si>
    <t>TREEBOX SOLUTIONS PTE LTD</t>
  </si>
  <si>
    <t>1, COMMONWEALTH LANE</t>
  </si>
  <si>
    <t>MS STANCY HEW/TEL: 65703725</t>
  </si>
  <si>
    <t>T20379</t>
  </si>
  <si>
    <t>THE PRINT LODGE PTE LTD</t>
  </si>
  <si>
    <t>16 ARUMUGAM ROAD</t>
  </si>
  <si>
    <t>#01-02 LION  BUILDING D</t>
  </si>
  <si>
    <t>MR CARL MONTALBA/TEL: 67466520/FAX:67466578</t>
  </si>
  <si>
    <t>T20380</t>
  </si>
  <si>
    <t>TURBO TECHNIX</t>
  </si>
  <si>
    <t>3 ANG MO KIO STEERT 62</t>
  </si>
  <si>
    <t>6747 3116</t>
  </si>
  <si>
    <t>MS SHIRLEY CHOO/TEL: 6749 0083</t>
  </si>
  <si>
    <t>T20381</t>
  </si>
  <si>
    <t>TAT WAI ENTERPRISE PTE LTD</t>
  </si>
  <si>
    <t>2 WOODLANDS SECTORS 1</t>
  </si>
  <si>
    <t>#03-18 WOODLANDS SPECTRUM 1,</t>
  </si>
  <si>
    <t>6362 9222</t>
  </si>
  <si>
    <t>6367 0020</t>
  </si>
  <si>
    <t>MS LAU WAI SEEN  DID  6362 9230</t>
  </si>
  <si>
    <t>T20382</t>
  </si>
  <si>
    <t>THE FIRST GREEN STORE PTE LTD</t>
  </si>
  <si>
    <t>25 BUKIT BATOK CRESCENT</t>
  </si>
  <si>
    <t>#04-02, THE ELITIST</t>
  </si>
  <si>
    <t>MS LEESIT TEO/TEL: 65151106/HP: 91721626</t>
  </si>
  <si>
    <t>T20383</t>
  </si>
  <si>
    <t>TT RELIANCE PTE LTD</t>
  </si>
  <si>
    <t>3 ANG MO KIO STREET 62,</t>
  </si>
  <si>
    <t>#06-17 LINK@AMK,</t>
  </si>
  <si>
    <t>6710 5530</t>
  </si>
  <si>
    <t>6710 5531</t>
  </si>
  <si>
    <t>MS CLARA CHANG  TEL:6710 5530/ 9177 3427</t>
  </si>
  <si>
    <t>T20384</t>
  </si>
  <si>
    <t>TRITECH WATER TECHNOLOGIES PTE LTD</t>
  </si>
  <si>
    <t>2, KAKI BUKIT PLACE</t>
  </si>
  <si>
    <t>#06-00 TRITECH BUILDING</t>
  </si>
  <si>
    <t>MR KAUSHIK/TEL:68482567</t>
  </si>
  <si>
    <t>T20385</t>
  </si>
  <si>
    <t>THAM WON JIE</t>
  </si>
  <si>
    <t>T20386</t>
  </si>
  <si>
    <t>TL 98 INTERNATIONAL</t>
  </si>
  <si>
    <t>BLK 103  #01-57</t>
  </si>
  <si>
    <t>MR TAY TECK YEOW/HP: 96187024/FAX: 67599177</t>
  </si>
  <si>
    <t>T20387</t>
  </si>
  <si>
    <t>TOPPAN MERRILL PTE LTD</t>
  </si>
  <si>
    <t>3 CHURCH STREET, SAMSUNG HUB</t>
  </si>
  <si>
    <t>#10-03</t>
  </si>
  <si>
    <t>6578 6537</t>
  </si>
  <si>
    <t>MISS TAN ANGELINA   TEL: 9696 2125</t>
  </si>
  <si>
    <t>T20388</t>
  </si>
  <si>
    <t>TANAKA ELECTRONICS (S) PTE LTD</t>
  </si>
  <si>
    <t>29 PANDAN CRESCENT</t>
  </si>
  <si>
    <t>SINGAPORE 128473</t>
  </si>
  <si>
    <t>MR CALVIN LOOI</t>
  </si>
  <si>
    <t>T20389</t>
  </si>
  <si>
    <t>TERUMO ASIA HOLDINGS PTE LTD</t>
  </si>
  <si>
    <t>#33-03 THE CONCOURSE</t>
  </si>
  <si>
    <t>MS YENY</t>
  </si>
  <si>
    <t>T20390-PMI INDONESIA</t>
  </si>
  <si>
    <t>PT. HANJAYA MANDALA SAMPOERNA TBK</t>
  </si>
  <si>
    <t>JI RUNGKUT INDUSTRI RAYA 18</t>
  </si>
  <si>
    <t>KEC.GUNUNG ANYAR</t>
  </si>
  <si>
    <t>+62 31 843 1699</t>
  </si>
  <si>
    <t>+62 31 843 0986</t>
  </si>
  <si>
    <t>T20391</t>
  </si>
  <si>
    <t>TEMBUSU PROJECTS PTE LTD</t>
  </si>
  <si>
    <t>30 MERCHANT ROAD , #04-01</t>
  </si>
  <si>
    <t>RIVERSIDE POINT</t>
  </si>
  <si>
    <t>6334 7315</t>
  </si>
  <si>
    <t>HENNY RAFIEDZAH 97324435</t>
  </si>
  <si>
    <t>T20392</t>
  </si>
  <si>
    <t>TUCK LEE ICE PTE LTD</t>
  </si>
  <si>
    <t>107 DEFU LANE 10</t>
  </si>
  <si>
    <t>TUCK LEE BUILDING</t>
  </si>
  <si>
    <t>+65 6578 9677</t>
  </si>
  <si>
    <t>+65 6382 0606</t>
  </si>
  <si>
    <t>MR. BENJAMIN CHONG - HP: 94559345</t>
  </si>
  <si>
    <t>T20393</t>
  </si>
  <si>
    <t>#01-56 LINK@AMK</t>
  </si>
  <si>
    <t>MS SHIRLEY CHOO</t>
  </si>
  <si>
    <t>T20394</t>
  </si>
  <si>
    <t>TEA PULSE PTE LTD</t>
  </si>
  <si>
    <t>3 PHILLIP STREET, ROYAL GROUP BUILDING</t>
  </si>
  <si>
    <t>#01-04,</t>
  </si>
  <si>
    <t>SAMSON CHER - HP: 91118873</t>
  </si>
  <si>
    <t>T20394-COFFEE</t>
  </si>
  <si>
    <t>STEADY HANDS PTE LTD</t>
  </si>
  <si>
    <t>144 ROBINSON ROAD, #01-03</t>
  </si>
  <si>
    <t>ROBINSON SQUARE</t>
  </si>
  <si>
    <t>T20395</t>
  </si>
  <si>
    <t>TURNTECH PRECISION ENGINEERING PTE LTD</t>
  </si>
  <si>
    <t>10 TAMPINES NORTH DRIVE 4</t>
  </si>
  <si>
    <t>#06-08</t>
  </si>
  <si>
    <t>MS KELLY/TEL:6741 8110/EXT:116</t>
  </si>
  <si>
    <t>T20396</t>
  </si>
  <si>
    <t>TRANSCONTROL TECHNICAL SERVISE (S) PTE LTD</t>
  </si>
  <si>
    <t>30 TOH GUAN ROAD EAST</t>
  </si>
  <si>
    <t>#01-52 ENTERPRISE HUB</t>
  </si>
  <si>
    <t>PETER CHAN 9817 9910</t>
  </si>
  <si>
    <t>T20397</t>
  </si>
  <si>
    <t>TASK COMM ENGINEERING PTE LTD</t>
  </si>
  <si>
    <t>27, WOODLANDS INDUSTRAIL PARK E1</t>
  </si>
  <si>
    <t>#03-10, HIANGKIE INDUSTRIAL BUILDING IV</t>
  </si>
  <si>
    <t>MS MISTNE GOH/TEL:6368 9066</t>
  </si>
  <si>
    <t>U21002</t>
  </si>
  <si>
    <t>UMW EQUIPMENT &amp; ENGINEERING PTE LTD</t>
  </si>
  <si>
    <t>108, INTERNATIONAL ROAD</t>
  </si>
  <si>
    <t>SINGAPORE 629173</t>
  </si>
  <si>
    <t>6265 3155</t>
  </si>
  <si>
    <t>6265 8494/62610876</t>
  </si>
  <si>
    <t>U21007</t>
  </si>
  <si>
    <t>UNIQUE MOULD MANUFACTURER (PTE) LTD</t>
  </si>
  <si>
    <t>105 / 107, KALLANG WAY 3</t>
  </si>
  <si>
    <t>SINGAPORE 349117</t>
  </si>
  <si>
    <t>6747 5226</t>
  </si>
  <si>
    <t>6745 4988</t>
  </si>
  <si>
    <t>MS. GOH</t>
  </si>
  <si>
    <t>U21026</t>
  </si>
  <si>
    <t>UNITRODE ELECTRONICS (S) PTE  LTD</t>
  </si>
  <si>
    <t>U21031</t>
  </si>
  <si>
    <t>UTHE SINGAPORE PTE LTD</t>
  </si>
  <si>
    <t>U21036</t>
  </si>
  <si>
    <t>UNITED OVERSEAS BANK LIMITED</t>
  </si>
  <si>
    <t>2 SHENTON WAY #14-01</t>
  </si>
  <si>
    <t>SGX CENTRE 1</t>
  </si>
  <si>
    <t>U21036-SHANGHAI</t>
  </si>
  <si>
    <t>NO.111 DONGYUAN ROAD,PUDONG NEW AREA</t>
  </si>
  <si>
    <t>SHANGHAI 200120, CHINA</t>
  </si>
  <si>
    <t>(86)2160618888</t>
  </si>
  <si>
    <t>(86)2168860908</t>
  </si>
  <si>
    <t>U21036-TOA PAYOH</t>
  </si>
  <si>
    <t>U21039</t>
  </si>
  <si>
    <t>UNION CONTAINERS (PTE) LIMITED</t>
  </si>
  <si>
    <t>85 JOO KOON CIRCLE, JURONG,</t>
  </si>
  <si>
    <t>SINGAPORE 629102</t>
  </si>
  <si>
    <t>U21040</t>
  </si>
  <si>
    <t>UNIPLAS ENTERPRISES PTE LTD</t>
  </si>
  <si>
    <t>132 JOO SENG ROAD #08-01</t>
  </si>
  <si>
    <t>UNIPLAS BUILDING</t>
  </si>
  <si>
    <t>6285 5011</t>
  </si>
  <si>
    <t>6297 0000/ 62857371</t>
  </si>
  <si>
    <t>U21040-SZ</t>
  </si>
  <si>
    <t>UNIPLAS (SUZHOU) CO.,LTD.</t>
  </si>
  <si>
    <t>NO.63,XIANGYANG ROAD,</t>
  </si>
  <si>
    <t>SUZHOU NEW DISTRICT,</t>
  </si>
  <si>
    <t>0512-68322484/5</t>
  </si>
  <si>
    <t>0512-68322490</t>
  </si>
  <si>
    <t>CHEN SAN YING - PCC DEPARTMENT</t>
  </si>
  <si>
    <t>U21041</t>
  </si>
  <si>
    <t>UNDERWRITERS LABORATORIES INC</t>
  </si>
  <si>
    <t>U21042</t>
  </si>
  <si>
    <t>UNITECH HOLDING PTE LTD</t>
  </si>
  <si>
    <t>U21043</t>
  </si>
  <si>
    <t>U21045</t>
  </si>
  <si>
    <t>UL INTERNATIONAL SERVICES LIMITED</t>
  </si>
  <si>
    <t>HARBOURFRONT CENTRE</t>
  </si>
  <si>
    <t>SINGAPORE 099253</t>
  </si>
  <si>
    <t>6274 0702</t>
  </si>
  <si>
    <t>6271 3867</t>
  </si>
  <si>
    <t>U21046</t>
  </si>
  <si>
    <t>ULTRATEK DEVICES PVT LTD</t>
  </si>
  <si>
    <t>U21047</t>
  </si>
  <si>
    <t>UBB LIFE ASSURANCE LIMITED</t>
  </si>
  <si>
    <t>U21050</t>
  </si>
  <si>
    <t>UNISTEEL INDUSTRIAL (S) PTE LTD</t>
  </si>
  <si>
    <t>NO. 2 LOYANG WALK</t>
  </si>
  <si>
    <t>U21051</t>
  </si>
  <si>
    <t>U.S FILTER ( ASIA ) PTE LTD</t>
  </si>
  <si>
    <t>U21052</t>
  </si>
  <si>
    <t>UPS SCS (SINGAPORE) PTE LTD</t>
  </si>
  <si>
    <t>31 ALPS AVENUE, #07-00,</t>
  </si>
  <si>
    <t>6302 8330</t>
  </si>
  <si>
    <t>6302 8416</t>
  </si>
  <si>
    <t>F &amp; A DEPT. (TEL: 65-63028232)</t>
  </si>
  <si>
    <t>U21052-CZECH</t>
  </si>
  <si>
    <t>UPS SCS (CZECH REPUBLIC) S.R.O</t>
  </si>
  <si>
    <t>STOCHOVSKA 1057/80, 161 00 PRAHA 6,</t>
  </si>
  <si>
    <t>CZECH REPUBLIC</t>
  </si>
  <si>
    <t>DENNIS SCHREURS  &lt;dennisschreurs@ups.com&gt;</t>
  </si>
  <si>
    <t>U21052-JP</t>
  </si>
  <si>
    <t>UPS SUPPLY CHAIN SOLUTIONS (JAPAN) CO., LTD</t>
  </si>
  <si>
    <t>REVERSIDE SHIBAURA BLDG 3F,</t>
  </si>
  <si>
    <t>4-12-31 SHIBAURA MINATO-KU, TOKYO,</t>
  </si>
  <si>
    <t>TAKERU YOSHII     TEL: +81-47-498-0692</t>
  </si>
  <si>
    <t>U21052-NTL</t>
  </si>
  <si>
    <t>UPS SCS (NEDERLAND) BV</t>
  </si>
  <si>
    <t>LUCHTHAVENWEG 57</t>
  </si>
  <si>
    <t>5657 EA EINDHOVEN</t>
  </si>
  <si>
    <t>31-475529464</t>
  </si>
  <si>
    <t>31-475529469</t>
  </si>
  <si>
    <t>F.A.O ACCOUNTS  PAYABLE</t>
  </si>
  <si>
    <t>U21052-USA</t>
  </si>
  <si>
    <t>UPS SUPPLY CHAIN SOLUTIONS</t>
  </si>
  <si>
    <t>11811 LANDON DR.</t>
  </si>
  <si>
    <t>MIRA LOMA, CA 91752</t>
  </si>
  <si>
    <t>510-4764015</t>
  </si>
  <si>
    <t>510-4764039</t>
  </si>
  <si>
    <t>JESSE ANGUIANO (BLDG.2)</t>
  </si>
  <si>
    <t>U21053</t>
  </si>
  <si>
    <t>ULTIMA ASSOCIATES PTE LTD</t>
  </si>
  <si>
    <t>U21054</t>
  </si>
  <si>
    <t>UNICURD FOOD COMPANY PTE LTD</t>
  </si>
  <si>
    <t>18 SENOKO SOUTH ROAD</t>
  </si>
  <si>
    <t>SINGAPORE 758089</t>
  </si>
  <si>
    <t>MS RAVINDER  HP: 94308416</t>
  </si>
  <si>
    <t>U21055</t>
  </si>
  <si>
    <t>UNITED OIL COMPANY PTE LTD</t>
  </si>
  <si>
    <t>U21056</t>
  </si>
  <si>
    <t>UNICORN OIL COMPANY PTE LTD</t>
  </si>
  <si>
    <t>1 SUNVIEW ROAD</t>
  </si>
  <si>
    <t>ECOTECH BUILDING #08-52</t>
  </si>
  <si>
    <t>U21057</t>
  </si>
  <si>
    <t>UNITED PARCEL SERVICE SINGAPORE PTE LTD</t>
  </si>
  <si>
    <t>U21058</t>
  </si>
  <si>
    <t>UNICOMP SOFTWARE PTE LTD</t>
  </si>
  <si>
    <t>U21059</t>
  </si>
  <si>
    <t>UNIQUE COLOUR SEPARATION PTE LTD</t>
  </si>
  <si>
    <t>BLK 9 KALLANG PLACE #06-01/04</t>
  </si>
  <si>
    <t>U21060</t>
  </si>
  <si>
    <t>UPTRON ELECTRONICS PTE LTD</t>
  </si>
  <si>
    <t>111 NORTH BRIDGE ROAD #10-04/05</t>
  </si>
  <si>
    <t>PENINSULA PLAZA SINGAPORE 179098</t>
  </si>
  <si>
    <t>MISS MALAR (SHIPPING DEPT)   FAX: 63391493</t>
  </si>
  <si>
    <t>U21061</t>
  </si>
  <si>
    <t>UNIVERSAL DISTRIBUTION PTE LTD</t>
  </si>
  <si>
    <t>BLK 3 MARSILING INDUSTRIAL ESTATE ROAD 4</t>
  </si>
  <si>
    <t>MR LIEW ZEE POH  TEL:97231354</t>
  </si>
  <si>
    <t>U21062</t>
  </si>
  <si>
    <t>UNIVERSAL CONSULTANTS PTE LTD</t>
  </si>
  <si>
    <t>66 TANNERY LANE #05-08</t>
  </si>
  <si>
    <t>SINDO BUILDING (S) 347805</t>
  </si>
  <si>
    <t>MR KENNY ONG/MS ANNA NG    FAX: 67432381</t>
  </si>
  <si>
    <t>U21063</t>
  </si>
  <si>
    <t>UNIMARCH INTERNATIONAL PTE LTD</t>
  </si>
  <si>
    <t>#07-14 REDHILL INDUSTRIAL ESTATE</t>
  </si>
  <si>
    <t>6376 2824</t>
  </si>
  <si>
    <t>6376 2825</t>
  </si>
  <si>
    <t>MR LEO LAM    HP:98470782</t>
  </si>
  <si>
    <t>U21064</t>
  </si>
  <si>
    <t>UNCLE TIDBITS</t>
  </si>
  <si>
    <t>BLK 406 JURONG WEST ST 42</t>
  </si>
  <si>
    <t>MR YEO KEN SENG    TEL:62612023/HP:96183143</t>
  </si>
  <si>
    <t>U21065</t>
  </si>
  <si>
    <t>UNIDUX ELECTRONICS LTD</t>
  </si>
  <si>
    <t>#04-03A CREATIVE RESOURCE BUILDING</t>
  </si>
  <si>
    <t>MS FELICIA LIM   TEL:65693611/FAX:65669271</t>
  </si>
  <si>
    <t>U21066</t>
  </si>
  <si>
    <t>U-COURT INTERNATIONAL</t>
  </si>
  <si>
    <t>NO 56 SUNGEI KADUT ST 1</t>
  </si>
  <si>
    <t>SINGAPORE 729359</t>
  </si>
  <si>
    <t>MS CHRISTINE NG    TEL:63623836/FAX:63628897</t>
  </si>
  <si>
    <t>U21067</t>
  </si>
  <si>
    <t>UNISCAN FAR EAST (SINGAPORE) PTE LTD</t>
  </si>
  <si>
    <t>49 GUL CIRCLE</t>
  </si>
  <si>
    <t>SINGAPORE 629582</t>
  </si>
  <si>
    <t>MISS PATRICIA     TEL:67777052/FAX:67778136</t>
  </si>
  <si>
    <t>U21068</t>
  </si>
  <si>
    <t>U.E.T. INSPECTION SERVICE PTE LTD</t>
  </si>
  <si>
    <t>BLK 194 PANTECH INDUSTRIAL COMPLEX</t>
  </si>
  <si>
    <t>#07-06, PANDAN LOOP</t>
  </si>
  <si>
    <t>MS  SYARIFA/ TEL: 6777 6318/FAX: 6775 6822</t>
  </si>
  <si>
    <t>U21069</t>
  </si>
  <si>
    <t>UNIFY ENGINEERING PTE LTD</t>
  </si>
  <si>
    <t>21, KAKI BUKIT VIEW TECH PARK II</t>
  </si>
  <si>
    <t>SINGAPORE 415957</t>
  </si>
  <si>
    <t>MR KEVIN NAH/MS RACHAEL YAP/T:6783 1111/F:67429388</t>
  </si>
  <si>
    <t>U21070</t>
  </si>
  <si>
    <t>UNISTEEL TECHNOLOGY LTD</t>
  </si>
  <si>
    <t>MR GEORGE POH/ TEL: 68651348</t>
  </si>
  <si>
    <t>U21071</t>
  </si>
  <si>
    <t>UNITED MICROELECTRONICS CORPORATION</t>
  </si>
  <si>
    <t>NO 3 PASIR RIS DRIVE 12</t>
  </si>
  <si>
    <t>SINGAPORE 519528</t>
  </si>
  <si>
    <t>MR VINCENT DANG    TEL:62130018/FAX:62130004</t>
  </si>
  <si>
    <t>U21072</t>
  </si>
  <si>
    <t>UTOPIA PRESS PTE LTD</t>
  </si>
  <si>
    <t>61 JOO KOON CIRCLE</t>
  </si>
  <si>
    <t>SINGARORE 629074</t>
  </si>
  <si>
    <t>MR BRYAN LYE    TEL:67770118/FAX:67770162</t>
  </si>
  <si>
    <t>U21073</t>
  </si>
  <si>
    <t>U GATEWAY PTE LTD</t>
  </si>
  <si>
    <t>16, BOON LAY WAY #01-45</t>
  </si>
  <si>
    <t>TRADEHUDHUB  21</t>
  </si>
  <si>
    <t>MR JOSHUA PENG(JOE)/HP:97508088/FAX: 6465 6413</t>
  </si>
  <si>
    <t>U21074</t>
  </si>
  <si>
    <t>UNIPRINT MARKETING</t>
  </si>
  <si>
    <t>P.O. BOX 1726,</t>
  </si>
  <si>
    <t>334, T.B. JAYAH MAWATHA,</t>
  </si>
  <si>
    <t>MR MALINTHA   HP: +94777352824   FAX: +94112768669</t>
  </si>
  <si>
    <t>U21075</t>
  </si>
  <si>
    <t>UPEK PTE LTD</t>
  </si>
  <si>
    <t>55, UBI AVE 3</t>
  </si>
  <si>
    <t>#03-00 MINTWELL BUILDING</t>
  </si>
  <si>
    <t>MR ONG PENG CHEONG/HP:97692128</t>
  </si>
  <si>
    <t>U21076</t>
  </si>
  <si>
    <t>ULTRA CLEAN ASIA PACIFIC PTE LTD</t>
  </si>
  <si>
    <t>#01-18 WOODLANDS SPECTRUM</t>
  </si>
  <si>
    <t>MR CHLOIE RAMIREZ GALDO/EXT:3224</t>
  </si>
  <si>
    <t>U21077</t>
  </si>
  <si>
    <t>UNION SERVICES (S) PTE LTD</t>
  </si>
  <si>
    <t>40,SERAYA AVENUE,</t>
  </si>
  <si>
    <t>MR JEREMY  96205581</t>
  </si>
  <si>
    <t>U21078</t>
  </si>
  <si>
    <t>UPM RFID</t>
  </si>
  <si>
    <t>360 ORCHARD ROAD,</t>
  </si>
  <si>
    <t>#15-05/06 SHAW HOUSE,</t>
  </si>
  <si>
    <t>U21079</t>
  </si>
  <si>
    <t>UNIMED HEALTHCARE PTE LTD</t>
  </si>
  <si>
    <t>52, UBI AVE 3 #04-34</t>
  </si>
  <si>
    <t>THE FRONTIER</t>
  </si>
  <si>
    <t>MR JARROD KWEK/TEL: 67496998/FAX:67494868</t>
  </si>
  <si>
    <t>U21080</t>
  </si>
  <si>
    <t>UE-IBP</t>
  </si>
  <si>
    <t>52 GENTING LANE</t>
  </si>
  <si>
    <t>#04-05A RUBBY LAND COMPLEX BLACK I</t>
  </si>
  <si>
    <t>6392 2933</t>
  </si>
  <si>
    <t>6392 2353</t>
  </si>
  <si>
    <t>ROGER LIM   9271 8627</t>
  </si>
  <si>
    <t>U21081</t>
  </si>
  <si>
    <t>UNIVA TECHNOLOGIES PTE LTD</t>
  </si>
  <si>
    <t>#08-14, EUNOS TECHPARK LOBBY A</t>
  </si>
  <si>
    <t>MS KAVIDA G.S/TEL: 67428930/FAX: 67492665</t>
  </si>
  <si>
    <t>U21082</t>
  </si>
  <si>
    <t>UITOX PTE LTD</t>
  </si>
  <si>
    <t>41 CHANGI SOUTH AVENUE 2</t>
  </si>
  <si>
    <t>U21083</t>
  </si>
  <si>
    <t>URBAN RIDESINC</t>
  </si>
  <si>
    <t>246 MACPHERSON</t>
  </si>
  <si>
    <t>#07-04 BETIME BUILDING</t>
  </si>
  <si>
    <t>MR ALPHONSA HP: 98596701</t>
  </si>
  <si>
    <t>U21084</t>
  </si>
  <si>
    <t>66 TANNERY LANE, #05-08</t>
  </si>
  <si>
    <t>MR MICHAEL YEO/TEL: 67431166</t>
  </si>
  <si>
    <t>U21085</t>
  </si>
  <si>
    <t>ULTRA SUPPLIES</t>
  </si>
  <si>
    <t>QUEENSWAY SHOPPING CENTRE</t>
  </si>
  <si>
    <t>SINGAPORE 149053</t>
  </si>
  <si>
    <t>6333 3335</t>
  </si>
  <si>
    <t>6475 0845</t>
  </si>
  <si>
    <t>MR PAUL SUN SHENLIN/H: 90216069/F:647500845</t>
  </si>
  <si>
    <t>U21086</t>
  </si>
  <si>
    <t>UMAIRAH HALAL FOOD</t>
  </si>
  <si>
    <t>15 WOODLANDS LOOP</t>
  </si>
  <si>
    <t>#02-15</t>
  </si>
  <si>
    <t>MR KHAIRUL/TEL: 64822654/HP: 9457 6735</t>
  </si>
  <si>
    <t>U21087</t>
  </si>
  <si>
    <t>UNILEVER ASIA PRIVATE LIMITED</t>
  </si>
  <si>
    <t>20 EAST PASIR PANJANG ROAD,</t>
  </si>
  <si>
    <t>#06-22, MAPLETREE BUSINESS CITY</t>
  </si>
  <si>
    <t>U21087-MUMBAI</t>
  </si>
  <si>
    <t>UNILEVER INDUSTRIES PRIVATE LIMITED</t>
  </si>
  <si>
    <t>UNILEVER HOUSE B D SAWANT MARG CHAKALA</t>
  </si>
  <si>
    <t>ANDHERI EAST</t>
  </si>
  <si>
    <t>ADITI JOSHI   + 91 022 39834338 34338</t>
  </si>
  <si>
    <t>UNIVAC PRECISION ENGINEERING PTE LTD</t>
  </si>
  <si>
    <t>211 WOODLANDS AVENUE 9</t>
  </si>
  <si>
    <t>#01-86  WOODLANDS SPECTRUM II</t>
  </si>
  <si>
    <t>6854 9232</t>
  </si>
  <si>
    <t>6854 3388</t>
  </si>
  <si>
    <t>MR GH THEN/TEL:68543312/HP: 9776 3628</t>
  </si>
  <si>
    <t>U21089</t>
  </si>
  <si>
    <t>UTOC (SINGAPORE) PTE LTD</t>
  </si>
  <si>
    <t>BLOCK 2,  SKYTECH #08-19</t>
  </si>
  <si>
    <t>BUKIT BATOK STREET 24</t>
  </si>
  <si>
    <t>MS HUI XIN/TEL: 6565 7477/FAX: 6565 9454</t>
  </si>
  <si>
    <t>U21090</t>
  </si>
  <si>
    <t>1003_UNIQLO (SINGAPORE) PTE.LTD</t>
  </si>
  <si>
    <t>1 MARITIME SQUARE, HARBOURFRONT CENTRE</t>
  </si>
  <si>
    <t>#07-02</t>
  </si>
  <si>
    <t>LUCIA LEE +65 80318100</t>
  </si>
  <si>
    <t>VAN-AC</t>
  </si>
  <si>
    <t>VAN SALES - AC</t>
  </si>
  <si>
    <t>VAN-CL</t>
  </si>
  <si>
    <t>VAN SALES - CL</t>
  </si>
  <si>
    <t>VAN-LYS</t>
  </si>
  <si>
    <t>VAN SALES - LYS</t>
  </si>
  <si>
    <t>VAN-TLS</t>
  </si>
  <si>
    <t>VAN SALES - TLS</t>
  </si>
  <si>
    <t>VAN-YSL</t>
  </si>
  <si>
    <t>VAN SALES - YSL</t>
  </si>
  <si>
    <t>PT VARTA MICROBATTERY INDONESIA</t>
  </si>
  <si>
    <t>300 TAMPINES AVENUE 5</t>
  </si>
  <si>
    <t>#05-01 TAMPINES JUNCTION</t>
  </si>
  <si>
    <t>6850 3164</t>
  </si>
  <si>
    <t>VARTA MICROBATTERY PTE LTD</t>
  </si>
  <si>
    <t>VARTA MICROBATTERY GMBH</t>
  </si>
  <si>
    <t>VARTA-PLATZ 1</t>
  </si>
  <si>
    <t>73479 ELLWANGEN,</t>
  </si>
  <si>
    <t>VARTA MICROBATTERY SRL</t>
  </si>
  <si>
    <t>STRADA HORIA CLOSCA SI CRISAN NR.61-63</t>
  </si>
  <si>
    <t>PAVILION 2, CAM. 9, ETAJ 1</t>
  </si>
  <si>
    <t>V22000-SG</t>
  </si>
  <si>
    <t>V22000-STORAGE</t>
  </si>
  <si>
    <t>VARTA STORAGE GMBH</t>
  </si>
  <si>
    <t>D-73479 ELLWANGEN</t>
  </si>
  <si>
    <t>ALEXANDER BALBACH</t>
  </si>
  <si>
    <t>V22016-M</t>
  </si>
  <si>
    <t>VK MANUFACTURING  SDN. BHD</t>
  </si>
  <si>
    <t>NO.2-7,9-16 JALAN BIRU</t>
  </si>
  <si>
    <t>TAMAN BANDAR JAYA</t>
  </si>
  <si>
    <t>07-9255246</t>
  </si>
  <si>
    <t>07-9252801</t>
  </si>
  <si>
    <t>V22024</t>
  </si>
  <si>
    <t>VTS BATTERIES PTE LTD</t>
  </si>
  <si>
    <t>750-C CHAI CHEE ROAD #05-05</t>
  </si>
  <si>
    <t>SINGAPORE 469005</t>
  </si>
  <si>
    <t>V22025</t>
  </si>
  <si>
    <t>BLK 5006 ANG MO KIO AVENUE 5</t>
  </si>
  <si>
    <t>TECHPLACE II, #05-01/12</t>
  </si>
  <si>
    <t>V22025-USA</t>
  </si>
  <si>
    <t>VM SERVICES, INC</t>
  </si>
  <si>
    <t>6701 MOWRY AVENUE,</t>
  </si>
  <si>
    <t>NEWARK CA 94560</t>
  </si>
  <si>
    <t>(510)744-3720</t>
  </si>
  <si>
    <t>(510)744-3730</t>
  </si>
  <si>
    <t>V22026</t>
  </si>
  <si>
    <t>AGRI-FOOD &amp; VETERINARY AUTHORITY OF SINGAPORE</t>
  </si>
  <si>
    <t>10 PERAHU ROAG</t>
  </si>
  <si>
    <t>V22028</t>
  </si>
  <si>
    <t>VICKERS BALLAS &amp; CO. PTE LTD</t>
  </si>
  <si>
    <t>30 RAFFLES PLACE</t>
  </si>
  <si>
    <t>#07-00 CALTEX HOUSE</t>
  </si>
  <si>
    <t>V22029</t>
  </si>
  <si>
    <t>SPEEDY-TECH ELECTRONICS LTD</t>
  </si>
  <si>
    <t>NO. 20, KIAN TECK LANE, 03-00</t>
  </si>
  <si>
    <t>SPEEDY-TECH INDUSTRIAL BUILDING</t>
  </si>
  <si>
    <t>V22030</t>
  </si>
  <si>
    <t>VINE PACKAGING PTE LTD</t>
  </si>
  <si>
    <t>BLK 105 BOON KENG ROAD</t>
  </si>
  <si>
    <t>V22031</t>
  </si>
  <si>
    <t>VICTRON PRODUCTS PTE LTD</t>
  </si>
  <si>
    <t>NO.3 LITTLE ROAD</t>
  </si>
  <si>
    <t>SINGAPORE 536982</t>
  </si>
  <si>
    <t>V22032</t>
  </si>
  <si>
    <t>VOLEX ( ASIA ) PTE LTD</t>
  </si>
  <si>
    <t>35, TAMPINES STREET 92</t>
  </si>
  <si>
    <t>SINGAPORE 528880</t>
  </si>
  <si>
    <t>6788 7833</t>
  </si>
  <si>
    <t>6788 7822</t>
  </si>
  <si>
    <t>V22033</t>
  </si>
  <si>
    <t>VIVID TECHNOLOGY PTE LTD</t>
  </si>
  <si>
    <t>BLOCK 1003 BUKIT MERAH CENTRAL</t>
  </si>
  <si>
    <t>#03-09 REDHILL INDUSTRIAL ESTATE</t>
  </si>
  <si>
    <t>V22034</t>
  </si>
  <si>
    <t xml:space="preserve"> V ONE MULTIMEDIA PTE LTD</t>
  </si>
  <si>
    <t>BLOCK 3014A UBI ROAD 1</t>
  </si>
  <si>
    <t>#06-04,KAMPONG UBI INDUSTRIAL ESTATE</t>
  </si>
  <si>
    <t>69322262/63913033</t>
  </si>
  <si>
    <t>MR DAVID  HP:8157 4189</t>
  </si>
  <si>
    <t>V ONE MULTIMEDIA PTE LTD</t>
  </si>
  <si>
    <t>V22036</t>
  </si>
  <si>
    <t>ACEFORD FOOD INDUSTRY PTE LTD</t>
  </si>
  <si>
    <t>15 SENOKO CRESCENT</t>
  </si>
  <si>
    <t>SINGAPORE 758269</t>
  </si>
  <si>
    <t>V22037</t>
  </si>
  <si>
    <t>VIQUEST ENGINEERING (S) PTE LTD</t>
  </si>
  <si>
    <t>16 PENJURU CLOSE</t>
  </si>
  <si>
    <t>SINGAPORE 608612</t>
  </si>
  <si>
    <t>6268 7487</t>
  </si>
  <si>
    <t>6266 0690</t>
  </si>
  <si>
    <t>V22038</t>
  </si>
  <si>
    <t>VISION STATIONARY &amp; TRADING COMPANY</t>
  </si>
  <si>
    <t>BLK 9006 TAMPINES STREET 93</t>
  </si>
  <si>
    <t>#03-208/#04-208</t>
  </si>
  <si>
    <t>V22039</t>
  </si>
  <si>
    <t>VOLEX CABLE ASSEMBILES (PHILS),INC</t>
  </si>
  <si>
    <t>B2-1D CARMELRAY INDUSTRIAL PARK 2</t>
  </si>
  <si>
    <t>BRGY.TULO,</t>
  </si>
  <si>
    <t>5460165/0162</t>
  </si>
  <si>
    <t>V22040</t>
  </si>
  <si>
    <t>UD TRUCKS SINGAPORE (PTE) LTD</t>
  </si>
  <si>
    <t>11 NORTH BUONA VISTA DRIVE</t>
  </si>
  <si>
    <t>#14-08, THE METROPOLIS</t>
  </si>
  <si>
    <t>V22041</t>
  </si>
  <si>
    <t>VISION DISC PTE LTD</t>
  </si>
  <si>
    <t>#03-58 UBI TECHPARK LOBBY C</t>
  </si>
  <si>
    <t>MS PAULINE   TEL:68481138/FAX:68481139</t>
  </si>
  <si>
    <t>V22042</t>
  </si>
  <si>
    <t>VANITY HOUSE</t>
  </si>
  <si>
    <t>BLK 417 #01-337 YISHUN RING ROAD</t>
  </si>
  <si>
    <t>MS YVONNE             FAX: 62572605/HP:90283200</t>
  </si>
  <si>
    <t>V22043</t>
  </si>
  <si>
    <t>VINOTH STORE</t>
  </si>
  <si>
    <t>BLK 101</t>
  </si>
  <si>
    <t>#01-61 YISHUN AVE 5</t>
  </si>
  <si>
    <t>MS DEVI    TEL:62572457/FAX:62572457</t>
  </si>
  <si>
    <t>V22044</t>
  </si>
  <si>
    <t>VICTRON OFFICE &amp; COMPUTING SYSTEM PTE LTD</t>
  </si>
  <si>
    <t>BLK 30,MANDAI INDUSTRIAL BUILDING #05-08</t>
  </si>
  <si>
    <t>MANDAI ESTATE, SINGAPORE 729918</t>
  </si>
  <si>
    <t>MS FARRA TEL: 6877 0332  FAX: 6877 0582</t>
  </si>
  <si>
    <t>V22045</t>
  </si>
  <si>
    <t>VG IMAGE</t>
  </si>
  <si>
    <t>97 BRANKSOME ROAD</t>
  </si>
  <si>
    <t>SINGAPORE 439619</t>
  </si>
  <si>
    <t>MS TAN    HP:81021464/TEL:64402073  FAX:64402073</t>
  </si>
  <si>
    <t>V22046</t>
  </si>
  <si>
    <t>VITA-SUPERWORMS</t>
  </si>
  <si>
    <t>- SELF COLLECTION -</t>
  </si>
  <si>
    <t>MR. PETER TAN   H/P: 90900919  FAX: 67427782</t>
  </si>
  <si>
    <t>V22047</t>
  </si>
  <si>
    <t>VENTURER PTE LTD</t>
  </si>
  <si>
    <t>41 CHUAN WALK</t>
  </si>
  <si>
    <t>SINGAPORE 558447</t>
  </si>
  <si>
    <t>MS YULIA KOSASIH - FAX: 64877871  H/P:98587051</t>
  </si>
  <si>
    <t>V22048</t>
  </si>
  <si>
    <t>VOLUME INTERACTIONS PTE LTD</t>
  </si>
  <si>
    <t>SINGAPORE 237994</t>
  </si>
  <si>
    <t>62226962 EXT.235</t>
  </si>
  <si>
    <t>MR JOHN BABY   FAX: 62226215</t>
  </si>
  <si>
    <t>V22049</t>
  </si>
  <si>
    <t>AVL VIDEO LIBRARY PTE LTD</t>
  </si>
  <si>
    <t>505 JURONG WEST ST 52</t>
  </si>
  <si>
    <t>MS AVELINE    TEL:65640772/FAX:68997937</t>
  </si>
  <si>
    <t>V22050</t>
  </si>
  <si>
    <t>VIKING LIFE-SAVING EUIPMENT A/S</t>
  </si>
  <si>
    <t>SAEDDING RINGVEJ 13</t>
  </si>
  <si>
    <t>DK - 6710 ESBJERG V</t>
  </si>
  <si>
    <t>LARS GROTHE DID:4576561437 HP:45258437F:4576118101</t>
  </si>
  <si>
    <t>V22051</t>
  </si>
  <si>
    <t>VICTOR COMPANY OF JAPAN,LIMITED(JVC)MOTOR DIVISION</t>
  </si>
  <si>
    <t>COMPONENT &amp; DEVICE BUSINESS GROUP</t>
  </si>
  <si>
    <t>FUJIEDE PLANT  430-1,HANAGURA, FUJIEDA-SHI,</t>
  </si>
  <si>
    <t>V22051-TH</t>
  </si>
  <si>
    <t>JVC COMPONENTS (THAILAND) CO., LTD</t>
  </si>
  <si>
    <t>SURANAREE INDUSTRIAL ZONE</t>
  </si>
  <si>
    <t>555, MOO 6, TAMBOL NONGRAWIENG, AMPHUR MUANG,</t>
  </si>
  <si>
    <t>V22052</t>
  </si>
  <si>
    <t>VALUADD SOLUTIONS PTE LTD</t>
  </si>
  <si>
    <t>NO.9, JURONG TOWN HALL ROAD</t>
  </si>
  <si>
    <t>#02-28, I-HUB</t>
  </si>
  <si>
    <t>ATTN:MR MOHAN/TEL:68962821/HP91884401/FAX:64654656</t>
  </si>
  <si>
    <t>V22053</t>
  </si>
  <si>
    <t>V THREE PTE LTD</t>
  </si>
  <si>
    <t>MS.KANG KAI - H/P:9852 5522</t>
  </si>
  <si>
    <t>V22054</t>
  </si>
  <si>
    <t>VERNICA ENTERPRISE</t>
  </si>
  <si>
    <t>MISS VERINIE LU    TEL:92231559/FAX:64499615</t>
  </si>
  <si>
    <t>V22055</t>
  </si>
  <si>
    <t>VPK KHEMCONTROL PTE LTD</t>
  </si>
  <si>
    <t>1 FULLERTON ROAD</t>
  </si>
  <si>
    <t>#02-01, ONE FULLERTON</t>
  </si>
  <si>
    <t>MR K.RAJA/HP:96813040/TEL:68325061/FAX:63626761</t>
  </si>
  <si>
    <t>V22056</t>
  </si>
  <si>
    <t>VENTURE GES SINGAPORE PTE LTD</t>
  </si>
  <si>
    <t>MR.ALEX WONG</t>
  </si>
  <si>
    <t>V22057</t>
  </si>
  <si>
    <t>VIBES COMMUNICATIONS PTE LTD</t>
  </si>
  <si>
    <t>137 TELOK AYER STREET</t>
  </si>
  <si>
    <t>#08-08</t>
  </si>
  <si>
    <t>V22058</t>
  </si>
  <si>
    <t>VALENTINO SINGAPORE PTE LTD</t>
  </si>
  <si>
    <t>1 SCOTTS ROAD #16-12</t>
  </si>
  <si>
    <t>SHAW CENTRE</t>
  </si>
  <si>
    <t>MS JILLIAN        TEL:67337822/FAX:67332707</t>
  </si>
  <si>
    <t>V22059</t>
  </si>
  <si>
    <t>R &amp; C FOODSTUFF TRADING</t>
  </si>
  <si>
    <t>67 SUNGEI TENGAH ROAD</t>
  </si>
  <si>
    <t>UNIT 33-34</t>
  </si>
  <si>
    <t>MS CAROL ANG     TEL:67940346</t>
  </si>
  <si>
    <t>V22060</t>
  </si>
  <si>
    <t>VIGA GRAPHICS &amp; PRINTING SERVICES</t>
  </si>
  <si>
    <t>20 SHAW ROAD</t>
  </si>
  <si>
    <t>#04-03 CHING SHINE INDUSTRIAL BUILDING</t>
  </si>
  <si>
    <t>MR KUMAR    TEL:62860109/FAX:63849081</t>
  </si>
  <si>
    <t>V22061</t>
  </si>
  <si>
    <t>VAL-TECHNIK PTE LTD</t>
  </si>
  <si>
    <t>NO.40, UBI CRESCENT #01-05</t>
  </si>
  <si>
    <t>MS PANG  FAX: 67492007</t>
  </si>
  <si>
    <t>V22062</t>
  </si>
  <si>
    <t>VALUESOS ENTERPRISE</t>
  </si>
  <si>
    <t>50 UBI CRESCENT, #01-08 UBI TECH PARK</t>
  </si>
  <si>
    <t>SINAGPORE 408568</t>
  </si>
  <si>
    <t>MS SERENE TNG/TEL:6415 7210/FAX: 64157211</t>
  </si>
  <si>
    <t>V22064</t>
  </si>
  <si>
    <t>VAN HOUTEN(SINGAPORE) PTE LTD</t>
  </si>
  <si>
    <t>26, SENOKO SOUTH ROAD</t>
  </si>
  <si>
    <t>MS SYLVIA MOK</t>
  </si>
  <si>
    <t>VDL ENABLING TECHNOLOGIES GROUP (S) PTE LTD</t>
  </si>
  <si>
    <t>259 JALAN AHMAD IBRAHIM</t>
  </si>
  <si>
    <t>SINGAPORE 629148</t>
  </si>
  <si>
    <t>V22066</t>
  </si>
  <si>
    <t>GEHR INDUSTRIES</t>
  </si>
  <si>
    <t>LOS ANGELES, CA 90040</t>
  </si>
  <si>
    <t>(323)7285558 X2067</t>
  </si>
  <si>
    <t>(323)721-1497</t>
  </si>
  <si>
    <t>VICTOR CHAN T: (323)7285558 X2067</t>
  </si>
  <si>
    <t>V22067</t>
  </si>
  <si>
    <t>VIWYN PRIVATE LIMITED</t>
  </si>
  <si>
    <t>BLK 268D COMPASSVALE LINK#10-09</t>
  </si>
  <si>
    <t>SINGAPORE 544268</t>
  </si>
  <si>
    <t>6425 7437</t>
  </si>
  <si>
    <t>MR FENTY H/P:9172 1313</t>
  </si>
  <si>
    <t>V22068</t>
  </si>
  <si>
    <t>VIETNAM ONAMBA CO.,LTD.</t>
  </si>
  <si>
    <t>NO.22 STREET 9 VIETNAM-SINGAPORE INDUSTRIAL PARK 2</t>
  </si>
  <si>
    <t>HOA PHU WARD,THU DAU MOT TOWN,</t>
  </si>
  <si>
    <t>84-650-3635311</t>
  </si>
  <si>
    <t>84-650-3635306-310</t>
  </si>
  <si>
    <t>PHAN THJ HONG NHUNG</t>
  </si>
  <si>
    <t>V22069</t>
  </si>
  <si>
    <t>V.S. MARKETING &amp; ENGINEERING PTE LTD</t>
  </si>
  <si>
    <t>30 TOH GUAN ROAD,#08-02,</t>
  </si>
  <si>
    <t>ODC DISTRICENTRE</t>
  </si>
  <si>
    <t>V22070</t>
  </si>
  <si>
    <t>VELOCITY TECHNOLOGY INDUSTRIES PTE LTD</t>
  </si>
  <si>
    <t>#09-03 RUBY INDUSTRIAL COMPLEX</t>
  </si>
  <si>
    <t>MS SITI MAHAD/TEL: 6741 7229/FAX: 6741 1986</t>
  </si>
  <si>
    <t>V22071</t>
  </si>
  <si>
    <t>V &amp; M TUBES ASIA PACIFIC PTE.LTD.</t>
  </si>
  <si>
    <t>SINGAPORE 059413</t>
  </si>
  <si>
    <t>6732 7007</t>
  </si>
  <si>
    <t>6738 9175</t>
  </si>
  <si>
    <t>V22072</t>
  </si>
  <si>
    <t>VG TAG IN-SOLUTIONS PTE LTD</t>
  </si>
  <si>
    <t>50 GAMBAS CRESCENT</t>
  </si>
  <si>
    <t>#10-24</t>
  </si>
  <si>
    <t>EK TOH  92375404   92484545</t>
  </si>
  <si>
    <t>V22073</t>
  </si>
  <si>
    <t>V TWO INTERNATIONAL PTE LTD</t>
  </si>
  <si>
    <t>BLK 2 DEFU LANE 10</t>
  </si>
  <si>
    <t>#03-537</t>
  </si>
  <si>
    <t>V22074</t>
  </si>
  <si>
    <t>V3 SMART TECHNOLOGIES PTE LTD</t>
  </si>
  <si>
    <t>150 KAMPONG AMPAT #05-07</t>
  </si>
  <si>
    <t>KA CENTRE</t>
  </si>
  <si>
    <t>MR TAN CHUN KIA/TEL: 64884175/69855287</t>
  </si>
  <si>
    <t>V22075</t>
  </si>
  <si>
    <t>VIGEO ENTERPRISE LLP</t>
  </si>
  <si>
    <t>MR EDWARD SK//HP:96358754</t>
  </si>
  <si>
    <t>V22076</t>
  </si>
  <si>
    <t>VELA OPERATIONS SINGAPORE PTE LTD</t>
  </si>
  <si>
    <t>50 SCIENCE PARK ROAD</t>
  </si>
  <si>
    <t>#05-07 THE KENDALL</t>
  </si>
  <si>
    <t>MS REBECCA HENRY/T:66906024/HP:98185916</t>
  </si>
  <si>
    <t>V22077</t>
  </si>
  <si>
    <t>VISION DISPLAY PTE LTD</t>
  </si>
  <si>
    <t>BLK 52 UBI AVENUE 3</t>
  </si>
  <si>
    <t>#05-43 FRONTIER</t>
  </si>
  <si>
    <t>MS WANG YI NUO/HP:8525 3651</t>
  </si>
  <si>
    <t>V22078</t>
  </si>
  <si>
    <t>VHL ENGINEERING PTE LTD</t>
  </si>
  <si>
    <t>65 UBI ROAD 1</t>
  </si>
  <si>
    <t>#02-87 OXLEY BIZHUB</t>
  </si>
  <si>
    <t>MR A.ARUN/TEL: 67026103/HP: 90274404/FAX: 67026104</t>
  </si>
  <si>
    <t>V22079</t>
  </si>
  <si>
    <t>VICTORIA THEATRE AND VICTORIA CONCERT HALL</t>
  </si>
  <si>
    <t>9 EXPRESS PLACE #02-01</t>
  </si>
  <si>
    <t>SINGAPORE 179556</t>
  </si>
  <si>
    <t>V22080</t>
  </si>
  <si>
    <t>VEOLIA WATER TECHNOLOGIES (SEA) PTE LTD</t>
  </si>
  <si>
    <t>6 SERANGOON NORTH AVENUE 5</t>
  </si>
  <si>
    <t>MS GOH PUAY HUANG,JASMINE/TEL: 67155313</t>
  </si>
  <si>
    <t>V22081</t>
  </si>
  <si>
    <t>VALCORE PTE LTD</t>
  </si>
  <si>
    <t>#08-13</t>
  </si>
  <si>
    <t>MR ALEX LIM/HP: 9182 1861</t>
  </si>
  <si>
    <t>V22082</t>
  </si>
  <si>
    <t>VERSUM MATERIALS SINGAPORE PTE LTD</t>
  </si>
  <si>
    <t>15F, NO. 223 SONGJJIANG ROAD</t>
  </si>
  <si>
    <t>ZHONGSHAN DISTRICT</t>
  </si>
  <si>
    <t>V22083</t>
  </si>
  <si>
    <t>VENTURE CARS PTE LTD</t>
  </si>
  <si>
    <t>MS JACE NG/TEL: 62898800/66920125/FAX: 6858 2120</t>
  </si>
  <si>
    <t>V22084</t>
  </si>
  <si>
    <t>VIOLET OON SINGAPORE</t>
  </si>
  <si>
    <t>881 BUKIT TIMAH ROAD</t>
  </si>
  <si>
    <t>SINGAPORE 279893</t>
  </si>
  <si>
    <t>MS SU LYN/HP: 9816 9637</t>
  </si>
  <si>
    <t>V22085</t>
  </si>
  <si>
    <t>VANGUARD INTERNATIONAL SEMICONDUCTOR SINGAPORE</t>
  </si>
  <si>
    <t>1 TAMPINES INDUSTRIAL AVENUE 5,</t>
  </si>
  <si>
    <t>SINGAPORE 528830</t>
  </si>
  <si>
    <t>JOSEPH TAN</t>
  </si>
  <si>
    <t>WM-ADV4401</t>
  </si>
  <si>
    <t>WM</t>
  </si>
  <si>
    <t>NO. 9, JALAN TAMPOI 7/4,</t>
  </si>
  <si>
    <t>607 3343348</t>
  </si>
  <si>
    <t>BUYER: LELA MAHDI</t>
  </si>
  <si>
    <t>WM-AEL4401</t>
  </si>
  <si>
    <t>AEL ENGINEERING SDN BHD</t>
  </si>
  <si>
    <t>LOT 72 &amp; 73, JLN BUNGA RAYA,</t>
  </si>
  <si>
    <t>PARIT BUNTAR INDUSTRIAL ESTATE</t>
  </si>
  <si>
    <t>(60)57169550</t>
  </si>
  <si>
    <t>(60)57160557</t>
  </si>
  <si>
    <t>WM-ALL4401</t>
  </si>
  <si>
    <t>ALLIED PRECISION MANUFACTURING (M) SDN BHD</t>
  </si>
  <si>
    <t>KAWASAN PERINDUSTRIAN SILC,</t>
  </si>
  <si>
    <t>79200 ISKANDAR PUTERI,</t>
  </si>
  <si>
    <t>BUYER: JOYCE GOH YING QIAN 607-5857333</t>
  </si>
  <si>
    <t>WM-BAN4401</t>
  </si>
  <si>
    <t>BANTA GLOBAL TURNKEY (S) PTE LTD</t>
  </si>
  <si>
    <t>WM-CEL4403</t>
  </si>
  <si>
    <t>BLK 35 MARSILING IND EST RD 3</t>
  </si>
  <si>
    <t>#03-01 WOODLANDS AVE 5</t>
  </si>
  <si>
    <t xml:space="preserve"> (ATTN:MS SARA)</t>
  </si>
  <si>
    <t>WM-CEL4406</t>
  </si>
  <si>
    <t>WM-CMM4401</t>
  </si>
  <si>
    <t>CMM SERVICE PTE LTD</t>
  </si>
  <si>
    <t>54 GENTING LANE</t>
  </si>
  <si>
    <t>#03-05 RUBYLAND COMPLEX - BLOCK II</t>
  </si>
  <si>
    <t>WM-FLE4401</t>
  </si>
  <si>
    <t>AP886 - RMZ Millennia Business Pk,</t>
  </si>
  <si>
    <t>Campus II No.143,Dr.MGR Rd</t>
  </si>
  <si>
    <t>WM-FLE4402</t>
  </si>
  <si>
    <t>RMZ MILLENNIA BUSINESS PK (AP887)</t>
  </si>
  <si>
    <t>7th FLR,CAMPUS II No.143,Dr.MGR RD</t>
  </si>
  <si>
    <t>WM-FLE4405</t>
  </si>
  <si>
    <t>PL-AP 828, RMZ MILLENNIA BUSINESS PK</t>
  </si>
  <si>
    <t>7TH FLR, CAMPUS II NO.143, DR,MGR RD</t>
  </si>
  <si>
    <t>WM-FLE4411</t>
  </si>
  <si>
    <t>FLEXTRONICS TECHNOLOGY (PENANG) SDN. BHD.</t>
  </si>
  <si>
    <t>23, LEBUHRAYA KAMPUNG JAWA,</t>
  </si>
  <si>
    <t>11900 BAYAN LEPAS</t>
  </si>
  <si>
    <t>WM-HEW4402</t>
  </si>
  <si>
    <t>HP INDIA SALES PRIVATE LIMITED</t>
  </si>
  <si>
    <t>24, SALARPURIA ARENA ADUGODI,</t>
  </si>
  <si>
    <t>HOSUR MAIN ROAD,</t>
  </si>
  <si>
    <t>WM-HEW4403</t>
  </si>
  <si>
    <t>HEWLETT-PACKARD ENTERPRISE SINGAPORE PTE LTD</t>
  </si>
  <si>
    <t>1 DEPOT CLOSE #11-01 CTRL MAILROOM</t>
  </si>
  <si>
    <t>WM-HEW4408</t>
  </si>
  <si>
    <t>#11-01 CTRL MAILROOM</t>
  </si>
  <si>
    <t>WM-INT4401</t>
  </si>
  <si>
    <t>INTERPLEX PRECISION TECHNOLOGY (SINGAPORE) PTE LTD</t>
  </si>
  <si>
    <t>298 TIONG BAHRU ROAD,</t>
  </si>
  <si>
    <t>#17-01,</t>
  </si>
  <si>
    <t>WM-KAG4401</t>
  </si>
  <si>
    <t>KAGA DEVICES (H.K.) LTD</t>
  </si>
  <si>
    <t>UNIT 2602, TOWER 2, ENTERPRISE SQUARE FIVE,</t>
  </si>
  <si>
    <t>38 WANG CHIU ROAD,</t>
  </si>
  <si>
    <t>(852) 2111-7959</t>
  </si>
  <si>
    <t>WM-MEN4402</t>
  </si>
  <si>
    <t>MENTOR MEDIA LTD</t>
  </si>
  <si>
    <t>47 Jalan Buroh</t>
  </si>
  <si>
    <t>Attn: Koh Kim Fong (Finance Dept)</t>
  </si>
  <si>
    <t>WM-MEN4403</t>
  </si>
  <si>
    <t>KOH KIM FONG (FINANCE DEPT)</t>
  </si>
  <si>
    <t>WM-MOD4402</t>
  </si>
  <si>
    <t>MODUSLINK ELECTRONIC TECHNOLOGY (SHENZHEN) CO.,LTD</t>
  </si>
  <si>
    <t>BLOCK A,F6, BIOENGINEERING BUILDING</t>
  </si>
  <si>
    <t>No.1001, SHIHUA ROAD,</t>
  </si>
  <si>
    <t>WM-NEC4401</t>
  </si>
  <si>
    <t>NEC PLATFORM, LTD</t>
  </si>
  <si>
    <t>WM-PRE4401</t>
  </si>
  <si>
    <t>PREMIO, INC.</t>
  </si>
  <si>
    <t>918 RADECKI COURT</t>
  </si>
  <si>
    <t>CITY OF INDUSTRY CA</t>
  </si>
  <si>
    <t>(626) 839-3100</t>
  </si>
  <si>
    <t>(626) 839-3911</t>
  </si>
  <si>
    <t>DELIA CHANG</t>
  </si>
  <si>
    <t>WM-QUA4401</t>
  </si>
  <si>
    <t>3015A Ubi Road 1</t>
  </si>
  <si>
    <t>#03-11 Kampong Ubi Ind Estate</t>
  </si>
  <si>
    <t>WM-SAN4401</t>
  </si>
  <si>
    <t>SANMINA-SCI SYSTEMS SINGAPORE PTE LTD</t>
  </si>
  <si>
    <t>POST OFFICE BOX 70001</t>
  </si>
  <si>
    <t>HUNTSVILLE,AL 35807</t>
  </si>
  <si>
    <t>WM-SOL4404</t>
  </si>
  <si>
    <t>Site code : AP-016 RMZ MILLENNIA BUSINESS PK</t>
  </si>
  <si>
    <t>7TH FLR, CAMPUS II NO.143, DR. MGR ROAD</t>
  </si>
  <si>
    <t>WM-TEL4401</t>
  </si>
  <si>
    <t>TELEPLAN SERVICE SOLUTIONS ASIA BV</t>
  </si>
  <si>
    <t>WM-TRE4401</t>
  </si>
  <si>
    <t>TREND TECHNOLOGIES SINGAPORE PTE LTD</t>
  </si>
  <si>
    <t>36 JOO KOON CIRCLE</t>
  </si>
  <si>
    <t>Ms Phua Gek Li +65 6755 3922</t>
  </si>
  <si>
    <t>WM-WIS4401</t>
  </si>
  <si>
    <t>WISTRON CORPORATION</t>
  </si>
  <si>
    <t>300 NO. 5, HSIN AN ROAD</t>
  </si>
  <si>
    <t>SCIENCE-BASED INDUSTRIAL PARK</t>
  </si>
  <si>
    <t>WM-WOR16C</t>
  </si>
  <si>
    <t>WORLDMARK UK - MEXICO</t>
  </si>
  <si>
    <t>4 REDWOOD CRESCENT.PEEL PARK CAMPUS</t>
  </si>
  <si>
    <t>EAST KILBRIDE GLASGOW UK</t>
  </si>
  <si>
    <t>WM-WOR31C</t>
  </si>
  <si>
    <t>CCL DESIGN ELECTRONICS (WMK USA)</t>
  </si>
  <si>
    <t>STRONGSVILLE</t>
  </si>
  <si>
    <t>OH</t>
  </si>
  <si>
    <t>WM-WOR41C</t>
  </si>
  <si>
    <t>CCL DESIGN (SUZHOU) CO., LTD</t>
  </si>
  <si>
    <t>NO.13 BAI HE STREET</t>
  </si>
  <si>
    <t>SUZHOU INDUSTRIAL PARK</t>
  </si>
  <si>
    <t>WAREHOUSE +86(0)51262764697</t>
  </si>
  <si>
    <t>WM-WOR43C</t>
  </si>
  <si>
    <t>CCL DESIGN ELECTRONICS W (PENANG) SDN.BHD</t>
  </si>
  <si>
    <t>PARK, NO.1, JLN TUN DR AWANG,</t>
  </si>
  <si>
    <t>BAYAN LEPAS, PENANG</t>
  </si>
  <si>
    <t>WM-WOR43R</t>
  </si>
  <si>
    <t>WM-WOR45C</t>
  </si>
  <si>
    <t>CCL Design (Shenzhen) CO., Ltd</t>
  </si>
  <si>
    <t>1st FLOOR,20# BUILDING,CHANGXING HIGH NEW TECH</t>
  </si>
  <si>
    <t>INDUSTRY ZONE, WAN'AN ROAD, SHAJING BAO'AN</t>
  </si>
  <si>
    <t>+86(0)75581773173</t>
  </si>
  <si>
    <t>MS QUEENA KONG</t>
  </si>
  <si>
    <t>CCL DESIGN (SHENZHEN) CO., LTD</t>
  </si>
  <si>
    <t>WM-WOR52C</t>
  </si>
  <si>
    <t>CCL DESIGN (SUZHOU) LABEL CO. LTD</t>
  </si>
  <si>
    <t>Block M, No 128 Xingpu Road</t>
  </si>
  <si>
    <t>Suzhou Industry Park, Suzhou, 215021, PR China</t>
  </si>
  <si>
    <t>Lilian Teng +86 (0)138 6212 9197</t>
  </si>
  <si>
    <t>W23013</t>
  </si>
  <si>
    <t>WINSTAR SHIPPING PTE LTD</t>
  </si>
  <si>
    <t>2 BOON LEAT TERRANCE</t>
  </si>
  <si>
    <t>#08-01 HARBOURSIDE BUILDING 2</t>
  </si>
  <si>
    <t>MS ALICE/ TEL: 62681970</t>
  </si>
  <si>
    <t>W23017</t>
  </si>
  <si>
    <t>WYM WHIRL CREATION PTE LTD</t>
  </si>
  <si>
    <t>39 MACTAGGART ROAD</t>
  </si>
  <si>
    <t>#08-00 ASIA RADIO BUILDING</t>
  </si>
  <si>
    <t>MR DAVID LU     TEL:62891196/FAX:62865225</t>
  </si>
  <si>
    <t>W23023</t>
  </si>
  <si>
    <t>WEARNS PRECISION ( PTE) LTD</t>
  </si>
  <si>
    <t>24 TUAS AVENUE 8</t>
  </si>
  <si>
    <t>SINGAPORE 639239</t>
  </si>
  <si>
    <t>W23028</t>
  </si>
  <si>
    <t>WATSON E.P. INDUSTRIES PTE LTD</t>
  </si>
  <si>
    <t>WATSON INDUSTRIAL BUILDING</t>
  </si>
  <si>
    <t>14 JALAN MESIN</t>
  </si>
  <si>
    <t>6284 0094</t>
  </si>
  <si>
    <t>W23032</t>
  </si>
  <si>
    <t>KM DISTRIBUTION PTE LTD</t>
  </si>
  <si>
    <t>NO.1 JALAN KILANG TIMOR</t>
  </si>
  <si>
    <t>#08-03 PACIFIC TECH CENTRE</t>
  </si>
  <si>
    <t>W23041</t>
  </si>
  <si>
    <t>FLEXTRONICS MANUFACTURING (SINGAPORE) PTE.LTD.,</t>
  </si>
  <si>
    <t>W23041-BRAZIL</t>
  </si>
  <si>
    <t>66(0)3527 000</t>
  </si>
  <si>
    <t>66(0)25295222</t>
  </si>
  <si>
    <t>W23041-FLEX-M</t>
  </si>
  <si>
    <t>AP 828</t>
  </si>
  <si>
    <t>RMZ MILLENNIA BUSINESS PARK,  7TH FL, CAMPUS II,</t>
  </si>
  <si>
    <t>W23041-HGY</t>
  </si>
  <si>
    <t>FLEXTRONICS INTERNATIONAL KFT. (223)</t>
  </si>
  <si>
    <t>H-1183 BUDAPEST,</t>
  </si>
  <si>
    <t>HANGAR UTCA 5-37, HUNGARY</t>
  </si>
  <si>
    <t>36-1-2964125</t>
  </si>
  <si>
    <t>36-1-2964135</t>
  </si>
  <si>
    <t>W23041-IND</t>
  </si>
  <si>
    <t>FLEXTRONICS TECH INDIA PVT LTD</t>
  </si>
  <si>
    <t>#70A ELECTRONIC CITY, HOSURROAD</t>
  </si>
  <si>
    <t>560100 BANGALORE</t>
  </si>
  <si>
    <t>W23041-M</t>
  </si>
  <si>
    <t>WESTERN DIGITAL (M) SDN. BHD. (16351-W)</t>
  </si>
  <si>
    <t>LOT 10 &amp; 12, JALAN SS 8/4,</t>
  </si>
  <si>
    <t>SUNGEI WAY FREE INDUSTRIAL ZONE,</t>
  </si>
  <si>
    <t>603-78776777</t>
  </si>
  <si>
    <t>03-76825611 / 5612</t>
  </si>
  <si>
    <t>W23041-RMA</t>
  </si>
  <si>
    <t>WESTERN DIGITAL TECHNOLOGIES INC.</t>
  </si>
  <si>
    <t>P.O. BOX 5084 LAKE FOREST</t>
  </si>
  <si>
    <t>CA 92630-9998</t>
  </si>
  <si>
    <t>949-6727342</t>
  </si>
  <si>
    <t>949-6725463</t>
  </si>
  <si>
    <t>W23041-SH</t>
  </si>
  <si>
    <t>SOLECTRON (SHANGHAI) ELECTRONIC</t>
  </si>
  <si>
    <t>F1. 1-2, BUILDING#1, NO. 99, LANE 2535,</t>
  </si>
  <si>
    <t>GUDAI ROAD, MINHANG DISTRICT, SHANGHAI.</t>
  </si>
  <si>
    <t>86 21 5416 8083/8084</t>
  </si>
  <si>
    <t>86 21 5416 8057</t>
  </si>
  <si>
    <t>LISA YANG</t>
  </si>
  <si>
    <t>W23041-SJ</t>
  </si>
  <si>
    <t>PO BOX 19750</t>
  </si>
  <si>
    <t>IRVINE, CA 92623-9750</t>
  </si>
  <si>
    <t>SEAGATE TECHNOLOGY</t>
  </si>
  <si>
    <t>W23041-SJ-HGST</t>
  </si>
  <si>
    <t>W23041-T</t>
  </si>
  <si>
    <t>WESTERN DIGITAL (TUAS SINGAPORE) PTE LTD</t>
  </si>
  <si>
    <t>30/32 TUAS AVENUE 8</t>
  </si>
  <si>
    <t>W23041-US</t>
  </si>
  <si>
    <t>WESTERN DIGITAL CORPORATION</t>
  </si>
  <si>
    <t>P.O. BOX 19665</t>
  </si>
  <si>
    <t>IRVINE CA 92613-9665</t>
  </si>
  <si>
    <t>714-9325000</t>
  </si>
  <si>
    <t>714-9325899</t>
  </si>
  <si>
    <t>W23048</t>
  </si>
  <si>
    <t>WEARNES THAKRAL PTE LTD</t>
  </si>
  <si>
    <t>WEARNES TECHNOLOGY BUILDING</t>
  </si>
  <si>
    <t>W23053</t>
  </si>
  <si>
    <t>THE WEST COMPANY SINGAPORE PTE.LTD</t>
  </si>
  <si>
    <t>15 JOO KOON CIRCLE</t>
  </si>
  <si>
    <t>W23060</t>
  </si>
  <si>
    <t>WIREFORMS (PTE) LTD</t>
  </si>
  <si>
    <t>970 TOA PAYOH NORTH</t>
  </si>
  <si>
    <t>#04-01 TO #04-08</t>
  </si>
  <si>
    <t>W23064</t>
  </si>
  <si>
    <t>GENERAL CIRCUIT CO LTD</t>
  </si>
  <si>
    <t>211-1 WAU-RI, BONGDAM-MYON</t>
  </si>
  <si>
    <t>HWASUNG-KUN KYONGGI-DO</t>
  </si>
  <si>
    <t>331-390746</t>
  </si>
  <si>
    <t>W23070</t>
  </si>
  <si>
    <t>WORLDWIDE UNIX (S) PTE LTD</t>
  </si>
  <si>
    <t>24 PASIR PANJANG ROAD</t>
  </si>
  <si>
    <t>BLK 3 #04-18/34, ALEXANDRA DISTRIPARK WAREHOUSE</t>
  </si>
  <si>
    <t>W23071</t>
  </si>
  <si>
    <t>WESTECH INNOVATION PTE LTD</t>
  </si>
  <si>
    <t>NO. 2 KALLANG PUDDING ROAD #06-14/15/16</t>
  </si>
  <si>
    <t>MACTECH INDUSTRIAL BUILDING</t>
  </si>
  <si>
    <t>W23072</t>
  </si>
  <si>
    <t>20 HARBOUR DRIVE</t>
  </si>
  <si>
    <t># 04-04A PSA VISTA</t>
  </si>
  <si>
    <t>W23073</t>
  </si>
  <si>
    <t>WISDOM TECHNOLOGY PTE LTD</t>
  </si>
  <si>
    <t>9 INTERNATIONAL BUSINESS PARK</t>
  </si>
  <si>
    <t>#03-10 TEXMACO BUILDING</t>
  </si>
  <si>
    <t>W23075</t>
  </si>
  <si>
    <t>WOH HUP FOOD INDUSTRIES (PTE) LTD</t>
  </si>
  <si>
    <t>265 PANDAN LOOP SINGAPORE 128438</t>
  </si>
  <si>
    <t>W23076</t>
  </si>
  <si>
    <t>WINSTON'S PTE LTD</t>
  </si>
  <si>
    <t>49 KAKI BUKIT PLACE</t>
  </si>
  <si>
    <t>SINGAPORE 416227</t>
  </si>
  <si>
    <t>W23077</t>
  </si>
  <si>
    <t>WANGI INDUSTRIAL PTE LTD</t>
  </si>
  <si>
    <t>29 UBI ROAD 4</t>
  </si>
  <si>
    <t>WANGI INDUSTRIAL BUILDING</t>
  </si>
  <si>
    <t>W23078</t>
  </si>
  <si>
    <t>WOODBRIDGE HOSPITAL</t>
  </si>
  <si>
    <t>SINGAPORE 539747</t>
  </si>
  <si>
    <t>W23080</t>
  </si>
  <si>
    <t>WESOON MANUFACTURER</t>
  </si>
  <si>
    <t>BLK 5090 #01-1120</t>
  </si>
  <si>
    <t>W23081</t>
  </si>
  <si>
    <t>WEDOFFICE PTE LTD</t>
  </si>
  <si>
    <t>150 KAMPONG AMPAT</t>
  </si>
  <si>
    <t>#07-04 KA CENTER</t>
  </si>
  <si>
    <t>W23082</t>
  </si>
  <si>
    <t>WHITEBOX COMUTER PTE LTD</t>
  </si>
  <si>
    <t>PRIMEFIELD LANDMARK</t>
  </si>
  <si>
    <t>W23083</t>
  </si>
  <si>
    <t>VIDEOJET TECHNOLOGY PTE LTD</t>
  </si>
  <si>
    <t>750 BASIS CHAI CHEE RD #03-20</t>
  </si>
  <si>
    <t>W23084</t>
  </si>
  <si>
    <t>WUS PRINTED CIRUIT (S) PTD LTD</t>
  </si>
  <si>
    <t>76 PIONEER ROAD</t>
  </si>
  <si>
    <t>W23085</t>
  </si>
  <si>
    <t>WILLOWGLEN SERVICES PTE LTD</t>
  </si>
  <si>
    <t>103 DEFU LANE 10#05-01</t>
  </si>
  <si>
    <t>SINGAPORE 539223</t>
  </si>
  <si>
    <t>62862002/62804657</t>
  </si>
  <si>
    <t>W23086</t>
  </si>
  <si>
    <t>WEI TECK KUN (BROTHERS) TRADING PTE LTD</t>
  </si>
  <si>
    <t>315 OUTRAM ROAD #13-09</t>
  </si>
  <si>
    <t>W23087</t>
  </si>
  <si>
    <t>W L GORE &amp; ASSOCIATES (PACIFIC) PTE LTD</t>
  </si>
  <si>
    <t>BLK 217 HENDERSON ROAD #02-02</t>
  </si>
  <si>
    <t>W23088</t>
  </si>
  <si>
    <t>WMG PTE LTD</t>
  </si>
  <si>
    <t>39,UBI ROAD 1</t>
  </si>
  <si>
    <t>#05-06 WORLD PUBLICATIONS BUILDING</t>
  </si>
  <si>
    <t>6744 9888</t>
  </si>
  <si>
    <t>6840 6186</t>
  </si>
  <si>
    <t>W23089</t>
  </si>
  <si>
    <t>WEE'S BAKERY &amp; CONFECTIONERY/THONG HUAT BAKERY</t>
  </si>
  <si>
    <t>181 JALAN PELIKAT CHARCTON PARK</t>
  </si>
  <si>
    <t>SINGAPORE 537642</t>
  </si>
  <si>
    <t>W23090</t>
  </si>
  <si>
    <t>WOLECO HOTEL SUPPLIES PTE LTD</t>
  </si>
  <si>
    <t>BLK 1,ALEXANDRA DISTRIPARK</t>
  </si>
  <si>
    <t>#03-01/06 PASIR PANJANG ROAD</t>
  </si>
  <si>
    <t>W23091</t>
  </si>
  <si>
    <t>WINLYKAH TRADING PTE LTD</t>
  </si>
  <si>
    <t>#06-03/04 PASIR PANJANG ROAD</t>
  </si>
  <si>
    <t>MR TEOH KEE HEONG</t>
  </si>
  <si>
    <t>W23092</t>
  </si>
  <si>
    <t>WESTERN ELECTRONICS PTE LTD</t>
  </si>
  <si>
    <t>NO.1, LOK YANG WAY, UNIT 7C</t>
  </si>
  <si>
    <t>W23092-TECHNOLOGY</t>
  </si>
  <si>
    <t>WESTERN TECHNOLOGY PTE LTD</t>
  </si>
  <si>
    <t>W23094</t>
  </si>
  <si>
    <t>WANG LI ESSENTIALS</t>
  </si>
  <si>
    <t>BLK 25 BENDEMEER ROAD #01-583</t>
  </si>
  <si>
    <t>SINGAPORE 330025</t>
  </si>
  <si>
    <t>MR SIMON        TEL:92725508/FAX:62962051</t>
  </si>
  <si>
    <t>W23095</t>
  </si>
  <si>
    <t>WINONIM TRADING</t>
  </si>
  <si>
    <t>BLK 446 HOUGANG AVE 8</t>
  </si>
  <si>
    <t>#B1-1635</t>
  </si>
  <si>
    <t>6553 0210</t>
  </si>
  <si>
    <t>ALLAN SOH  HP: 9737 8491</t>
  </si>
  <si>
    <t>W23096</t>
  </si>
  <si>
    <t>SERVTOUCH-WYWY  (S) PTE LTD</t>
  </si>
  <si>
    <t>20 BENDEMEER ROAD #05-01/14</t>
  </si>
  <si>
    <t>MS SHERRY LAU- TEL: 62137523, FAX:62137581</t>
  </si>
  <si>
    <t>W23097</t>
  </si>
  <si>
    <t>WIJO ENTERPRISE</t>
  </si>
  <si>
    <t>#05-01 CWT DISTRIPARK</t>
  </si>
  <si>
    <t>W23098</t>
  </si>
  <si>
    <t>WORLD SINGAPORE PTE LTD</t>
  </si>
  <si>
    <t>20 BIDEFORD ROAD #08-02</t>
  </si>
  <si>
    <t>WELLINGTON BUILDING</t>
  </si>
  <si>
    <t>SANDRA TEH ( FAX: 67342035 )</t>
  </si>
  <si>
    <t>W23099</t>
  </si>
  <si>
    <t>WHATEVER YOGA &amp; HEALING SPACE</t>
  </si>
  <si>
    <t>31 KEONG SAIK ROAD</t>
  </si>
  <si>
    <t>SINGAPORE 089138</t>
  </si>
  <si>
    <t>MS SUBAH N    TEL:62210300/FAX:62220300</t>
  </si>
  <si>
    <t>W23100</t>
  </si>
  <si>
    <t>WELL COMMERCIAL PTE LTD</t>
  </si>
  <si>
    <t>1 WOODLAND IND PARK E1 ADMIRALTY IND PARK #01-01,</t>
  </si>
  <si>
    <t>NORTHLAND IND BUILDING</t>
  </si>
  <si>
    <t>W23101</t>
  </si>
  <si>
    <t>WOODS MEDICAL CLINIC PTE LTD</t>
  </si>
  <si>
    <t>20 EASTWOOD ROAD, #01-14A.</t>
  </si>
  <si>
    <t>EASTWOOD CENTRE, (S) 486442</t>
  </si>
  <si>
    <t>MR LIM   FAX: 62460546</t>
  </si>
  <si>
    <t>W23102</t>
  </si>
  <si>
    <t>WIN SIN (PTE) LTD</t>
  </si>
  <si>
    <t>12 WOODLANDS LINK</t>
  </si>
  <si>
    <t>SINGAPORE 738740</t>
  </si>
  <si>
    <t>MS. JENNY TAY  X117 FAX: 67559903</t>
  </si>
  <si>
    <t>W23103</t>
  </si>
  <si>
    <t>WESTMART SUPPLIES &amp; SERVICES</t>
  </si>
  <si>
    <t>BLK 631 ANG MO KIO AVE 5</t>
  </si>
  <si>
    <t>#01-930</t>
  </si>
  <si>
    <t>MS FIONA WONG   TEL:64559030/FAX:64559030</t>
  </si>
  <si>
    <t>W23104</t>
  </si>
  <si>
    <t>WSDS WORLDWIDE</t>
  </si>
  <si>
    <t>51 KAMPUNG BUGIS</t>
  </si>
  <si>
    <t>#06-06</t>
  </si>
  <si>
    <t>MR PONNA        TEL:62920320/FAX:62920905</t>
  </si>
  <si>
    <t>W23105</t>
  </si>
  <si>
    <t>WELL MEDICAL CLINIC</t>
  </si>
  <si>
    <t>BLK 739 PASIR RIS DRIVE 10</t>
  </si>
  <si>
    <t>#01-11 SINGAPORE 510739</t>
  </si>
  <si>
    <t>DR. CHEE SEE GUAN  TEL:65852252  FAX:65832850</t>
  </si>
  <si>
    <t>W23106</t>
  </si>
  <si>
    <t>WISESCAN ENGINEERING SERVICES PTE LTD</t>
  </si>
  <si>
    <t>NO. 2 KAKI BUKIT PLACE</t>
  </si>
  <si>
    <t>LEVEL 3 TRITECH BUILDING</t>
  </si>
  <si>
    <t>6841 0880</t>
  </si>
  <si>
    <t>6841 0770</t>
  </si>
  <si>
    <t>MS. MAGGIE CHUA</t>
  </si>
  <si>
    <t>W23107</t>
  </si>
  <si>
    <t>WOODHEAD ASIA PTE LTD</t>
  </si>
  <si>
    <t>4 TOH TUCK LINK, LEVEL 3</t>
  </si>
  <si>
    <t>MEZZANINE, MARKONO LOGISTICS BUILDING</t>
  </si>
  <si>
    <t>STEVEN LIU CHEE MUN  H/P: 96272626  FAX: 64623370</t>
  </si>
  <si>
    <t>W23108</t>
  </si>
  <si>
    <t>WELLNESS EVOLUTION PTE LTD</t>
  </si>
  <si>
    <t>371, BEACH ROAD</t>
  </si>
  <si>
    <t>#02-10 KEYPOINT</t>
  </si>
  <si>
    <t>MR CHRIS LEE     TEL:6875 7671</t>
  </si>
  <si>
    <t>W23109</t>
  </si>
  <si>
    <t>WHS GLOBAL LOGISTICS PTE LTD</t>
  </si>
  <si>
    <t>NO 4 PANDAN AVENUE</t>
  </si>
  <si>
    <t>SINGAPORE 609383</t>
  </si>
  <si>
    <t>6863 4527</t>
  </si>
  <si>
    <t>6861 7539</t>
  </si>
  <si>
    <t>W23110</t>
  </si>
  <si>
    <t>WESTING GREEN (TIANJIN) PLASTIC CO., LTD.</t>
  </si>
  <si>
    <t>NO.4  XINGHUA ERZHI ROAD</t>
  </si>
  <si>
    <t>XI QING ECONOMIC DEVELOPMENT ZONE</t>
  </si>
  <si>
    <t>MR DAVID CHANG   FAX:001862223972359</t>
  </si>
  <si>
    <t>W23111</t>
  </si>
  <si>
    <t>WIN TRADING CO.</t>
  </si>
  <si>
    <t>BLK 101 YISHUN AVENUE 5</t>
  </si>
  <si>
    <t>#01-43 SINGAPORE 760101</t>
  </si>
  <si>
    <t>MS JULIA B.K.LEE</t>
  </si>
  <si>
    <t>W23112</t>
  </si>
  <si>
    <t>WORLD RESOURCES COMPANY</t>
  </si>
  <si>
    <t>196 PANDAN LOOP, #04-01</t>
  </si>
  <si>
    <t>6777 2040</t>
  </si>
  <si>
    <t>6777 2242</t>
  </si>
  <si>
    <t>W23113</t>
  </si>
  <si>
    <t>WEI LI COATING</t>
  </si>
  <si>
    <t>BLK10,ADMIRALTY STREET #04-71</t>
  </si>
  <si>
    <t>W23114</t>
  </si>
  <si>
    <t>WHIZZ-WORK PTE LTD</t>
  </si>
  <si>
    <t>240 MACPHERSON ROAD #05-04/05</t>
  </si>
  <si>
    <t>PINES INDUSTRIAL BUILDING</t>
  </si>
  <si>
    <t>MR KELVIN KOH     TEL:68418000/FAX:67449007</t>
  </si>
  <si>
    <t>W23115</t>
  </si>
  <si>
    <t>WING LONG TRADING</t>
  </si>
  <si>
    <t>25 KAKI BUKIT CRESCENT</t>
  </si>
  <si>
    <t>#02-00 KAKI BUKIT TECHPARK</t>
  </si>
  <si>
    <t>MR AH POH   TEL:65353152/65327177</t>
  </si>
  <si>
    <t>W23116</t>
  </si>
  <si>
    <t>WORKSHOP I.D.PTE LTD</t>
  </si>
  <si>
    <t>153 JUN JIE INDUSTRIAL BUILDING</t>
  </si>
  <si>
    <t>#02-02 KAMPUNG AMPAT</t>
  </si>
  <si>
    <t>6282 0870</t>
  </si>
  <si>
    <t>6282 3036</t>
  </si>
  <si>
    <t>MS.JEANIE     FAX: 6282 3036</t>
  </si>
  <si>
    <t>W23117</t>
  </si>
  <si>
    <t>WINWIDE INTERNATIONAL PRIVATE LIMITED</t>
  </si>
  <si>
    <t>465 CRAWFORD LANE #02-08</t>
  </si>
  <si>
    <t>SINGAPORE 190465</t>
  </si>
  <si>
    <t>MR LIN JIN QZE TEL:98235772 FAX:62961978</t>
  </si>
  <si>
    <t>W23118</t>
  </si>
  <si>
    <t>WESTSHORE LOGIC INC.</t>
  </si>
  <si>
    <t>304 PLAZA WEST BUILDING</t>
  </si>
  <si>
    <t>20220 CENTER RIDGE ROAD,</t>
  </si>
  <si>
    <t>001-1216-3468371</t>
  </si>
  <si>
    <t>1440-8997276</t>
  </si>
  <si>
    <t>MR JOHN ENGLAND/T:001-1216-3468371/F:-1440-8997276</t>
  </si>
  <si>
    <t>W23119</t>
  </si>
  <si>
    <t>WAFFLE EXPRESS</t>
  </si>
  <si>
    <t>15, SCIENCE CENTRE ROAD,</t>
  </si>
  <si>
    <t>W23120</t>
  </si>
  <si>
    <t>WORLDWIDE BUSINESS SUPPORT PTE LTD</t>
  </si>
  <si>
    <t>165 BUKIT MERAH CENTRAL</t>
  </si>
  <si>
    <t>#04-3661</t>
  </si>
  <si>
    <t>6720 0668</t>
  </si>
  <si>
    <t>6720 0676</t>
  </si>
  <si>
    <t>MR ALAN KHOO    FAX : 6720 0676</t>
  </si>
  <si>
    <t>W23121</t>
  </si>
  <si>
    <t>WE3 CREATIVE CONSULTANCY PTE LTD</t>
  </si>
  <si>
    <t>6001 BEACH ROAD #16-05</t>
  </si>
  <si>
    <t>MR ERROL CHUA   TEL:81616192</t>
  </si>
  <si>
    <t>W23122</t>
  </si>
  <si>
    <t>WE 1ST TRADING</t>
  </si>
  <si>
    <t>BLK 929 TAMPINESS ST.91</t>
  </si>
  <si>
    <t>#03-443</t>
  </si>
  <si>
    <t>MS KIMBERLY ONG  H/P : 9456 8516</t>
  </si>
  <si>
    <t>W23123</t>
  </si>
  <si>
    <t>WINCHESTER INTERCONNECT (M) SDN. BHD.</t>
  </si>
  <si>
    <t>NO.1651,LORONG PERUSAHAAN MAJU 8</t>
  </si>
  <si>
    <t>604-6433222</t>
  </si>
  <si>
    <t>604-6466801/901</t>
  </si>
  <si>
    <t>CELYNN CHIN  EXT: 22</t>
  </si>
  <si>
    <t>W23124</t>
  </si>
  <si>
    <t>WITS HORIZON SDN BHD</t>
  </si>
  <si>
    <t>18B,JALAN SRI SARAWAK 20B,</t>
  </si>
  <si>
    <t>TAMAN SRI ANDALAS, 41200 KLANG,</t>
  </si>
  <si>
    <t>603-3324 2409</t>
  </si>
  <si>
    <t>603-3324 1442</t>
  </si>
  <si>
    <t>YAU HOCK LAI   HP:012-216 9035   FAX:603-3324 1442</t>
  </si>
  <si>
    <t>W23125</t>
  </si>
  <si>
    <t>WELLPACK SOLUTIONS PTE LTD</t>
  </si>
  <si>
    <t>#21-02 INTERNATIONAL PLAZA</t>
  </si>
  <si>
    <t>MR KENNY ONG    TEL:64450863/FAX:64450159</t>
  </si>
  <si>
    <t>W23126</t>
  </si>
  <si>
    <t>WHEALTHFIELDS LOHMANN (S) PTE LTD</t>
  </si>
  <si>
    <t>1 KAKI BUKIT ROAD 1</t>
  </si>
  <si>
    <t>#02-28 ENTERPRISE ONE</t>
  </si>
  <si>
    <t>MS CAROL  HP: 97892404</t>
  </si>
  <si>
    <t>W23127</t>
  </si>
  <si>
    <t>WMS MARKETING</t>
  </si>
  <si>
    <t>BLK 678A WOODLANDS AVE 6 #01-45</t>
  </si>
  <si>
    <t>SINGAPORE 731678</t>
  </si>
  <si>
    <t>MS SUSAN  H/P: 97992215</t>
  </si>
  <si>
    <t>W23128</t>
  </si>
  <si>
    <t>W.H. BRENNAN &amp; CO PTE LTD</t>
  </si>
  <si>
    <t>47 LOYANG WAY</t>
  </si>
  <si>
    <t>SINGAPORE 508739</t>
  </si>
  <si>
    <t>6549 5135</t>
  </si>
  <si>
    <t>6542 5246</t>
  </si>
  <si>
    <t>AARINA LEOW</t>
  </si>
  <si>
    <t>W23129</t>
  </si>
  <si>
    <t>WL PACKAGING INDUSTRIES</t>
  </si>
  <si>
    <t>#01-18 MIDVIEW BUILDING</t>
  </si>
  <si>
    <t>6267 8505</t>
  </si>
  <si>
    <t>MR JASON ONG HP: 9762 8280</t>
  </si>
  <si>
    <t>W23130</t>
  </si>
  <si>
    <t>WEIDMULLER PTE LTD</t>
  </si>
  <si>
    <t>70 BENDEMEER ROAD</t>
  </si>
  <si>
    <t>#04-03 LUZERNE</t>
  </si>
  <si>
    <t>6841 5311</t>
  </si>
  <si>
    <t>MS YUKI SIOW/TEL: 66454499</t>
  </si>
  <si>
    <t>W23131</t>
  </si>
  <si>
    <t>WAM HAN PRINTING CO PTE LTD</t>
  </si>
  <si>
    <t>BLK 1004 TOA PAYOH INDUSTRIAL PARK</t>
  </si>
  <si>
    <t>#03-1483 LORONG 8</t>
  </si>
  <si>
    <t>MS KATHY/TEL:6254 7603/FAX: 6253 8364</t>
  </si>
  <si>
    <t>W23132</t>
  </si>
  <si>
    <t>WEI KIONG PRECISION ENGINEERING</t>
  </si>
  <si>
    <t>BLK 20 ANG MO KIO IND PARK 2A</t>
  </si>
  <si>
    <t>#06-27</t>
  </si>
  <si>
    <t>MS WINNIE MAH/TEL:64815171/FAX: 64824993</t>
  </si>
  <si>
    <t>W23133</t>
  </si>
  <si>
    <t>WORLD SHIP SUPPLIES PTE LTD</t>
  </si>
  <si>
    <t>#02-137 ENTERPRISE HUB</t>
  </si>
  <si>
    <t>MS CAROL LEE/TEL:6515 6187/FAX: 6515 6030/7987</t>
  </si>
  <si>
    <t>W23134</t>
  </si>
  <si>
    <t>WELLFIT TRADING LIMITED</t>
  </si>
  <si>
    <t>UNIT 708, F7 SHUN LONG CHUAN YI SHANG WU BUILDING</t>
  </si>
  <si>
    <t>38-39 SONG SHU QIAN,</t>
  </si>
  <si>
    <t>MR LOW H. L.</t>
  </si>
  <si>
    <t>W23135</t>
  </si>
  <si>
    <t>WINSTON ENGINEERING CORPN. (PTE) LTD</t>
  </si>
  <si>
    <t>1, JOO KOON WAY</t>
  </si>
  <si>
    <t>SINGAPORE 628942</t>
  </si>
  <si>
    <t>MS JANET/TEL: 68633338/FAX:68631680</t>
  </si>
  <si>
    <t>W23136</t>
  </si>
  <si>
    <t>W SQUARE</t>
  </si>
  <si>
    <t>BLK 7 KALLANG PLACE</t>
  </si>
  <si>
    <t>MS FLORENCE GOH/TEL:816343333</t>
  </si>
  <si>
    <t>W23137</t>
  </si>
  <si>
    <t>WYNTRON, INC</t>
  </si>
  <si>
    <t>LOT 9,BLOCK 15,PHASE 3,</t>
  </si>
  <si>
    <t>PEZA,ROSARIO,CAVITE</t>
  </si>
  <si>
    <t>EDWIN A,JAMOLO</t>
  </si>
  <si>
    <t>W23138</t>
  </si>
  <si>
    <t>WANOMI FOOD CATERTING PTE LTD</t>
  </si>
  <si>
    <t>BLK 171 KAMPONG AMPAT #05-11</t>
  </si>
  <si>
    <t>KAMPONG AMPAT INDUSTRIAL ESTATE</t>
  </si>
  <si>
    <t>MS AISAH/TEL: 62806933/HP:93699717//FAX: 62857109</t>
  </si>
  <si>
    <t>W23139</t>
  </si>
  <si>
    <t>WHITFORD PTE LTD</t>
  </si>
  <si>
    <t>NO 1 TUAS BASIN CLOSE</t>
  </si>
  <si>
    <t>SINGAPORE 638803</t>
  </si>
  <si>
    <t>MS ROSMAH  68082556</t>
  </si>
  <si>
    <t>W23140</t>
  </si>
  <si>
    <t>W.R.GRACE (SINGAPORE) PTE LTD</t>
  </si>
  <si>
    <t>25 TANJONG PENJURU</t>
  </si>
  <si>
    <t>SINGAPORE 609024</t>
  </si>
  <si>
    <t>6265 3033</t>
  </si>
  <si>
    <t>W23141</t>
  </si>
  <si>
    <t>WESTECH LABEL INDUSTRIES PTE LTD</t>
  </si>
  <si>
    <t>BLK 3006,UBI ROAD 1,</t>
  </si>
  <si>
    <t>#03-332,SINGAPORE 408700</t>
  </si>
  <si>
    <t>(65)6747 2102</t>
  </si>
  <si>
    <t>(65) 6747 2205</t>
  </si>
  <si>
    <t>MS KOON</t>
  </si>
  <si>
    <t>W23142</t>
  </si>
  <si>
    <t>WILCOR TRADING</t>
  </si>
  <si>
    <t>PHASE 1 SAN LORENZO VILLAGE</t>
  </si>
  <si>
    <t>STA.ROSA, LAGUNA</t>
  </si>
  <si>
    <t>MR WILSON REMOT JR/HP: +65 81015842</t>
  </si>
  <si>
    <t>W23143</t>
  </si>
  <si>
    <t>WOOX INNOVATIONS (S) PTE LTD</t>
  </si>
  <si>
    <t>620A LORONG 1, TOA PAYOH</t>
  </si>
  <si>
    <t>BUILDING TP3, LEVEL 3</t>
  </si>
  <si>
    <t>MR HENG GEE SENG/TEL: 6882 3180</t>
  </si>
  <si>
    <t>W23144</t>
  </si>
  <si>
    <t>WAH LEE TECH (S) PTE LTD</t>
  </si>
  <si>
    <t>#01-03A, TELETECH PARK</t>
  </si>
  <si>
    <t>NG KAH BENG T: 67739120 X16</t>
  </si>
  <si>
    <t>W23145</t>
  </si>
  <si>
    <t>WORLD OF DIAMONDS</t>
  </si>
  <si>
    <t>79 MEYER ROAD #11-03</t>
  </si>
  <si>
    <t>SINGAPORE 437906</t>
  </si>
  <si>
    <t>MR KARAN TILANI HP: 98302121</t>
  </si>
  <si>
    <t>W23146</t>
  </si>
  <si>
    <t>WAN GLOBAL VENTURES PTE LTD</t>
  </si>
  <si>
    <t>60 KAKI BUKIT PLACE #04-01 EUNOS TECHPARK</t>
  </si>
  <si>
    <t>SINGAPORE 415979</t>
  </si>
  <si>
    <t>MR JERRY TAN HP: 96330155</t>
  </si>
  <si>
    <t>W23147</t>
  </si>
  <si>
    <t>WING JOO LOONG GINSENG HONG (S) CO PTE LTD</t>
  </si>
  <si>
    <t>30/31 NORTH CANAL ROAD</t>
  </si>
  <si>
    <t>SINGAPORE 059286</t>
  </si>
  <si>
    <t>MR SAMUEL / KOCK MENG</t>
  </si>
  <si>
    <t>W23148</t>
  </si>
  <si>
    <t>MR WIN</t>
  </si>
  <si>
    <t>W23149</t>
  </si>
  <si>
    <t>WARRIOR PTE LTD</t>
  </si>
  <si>
    <t>BLOCK 17 MARSILING INDUSTRIAL ESTATE ROAD 1</t>
  </si>
  <si>
    <t>MR PATRICK SEE KEAT SENG/H:96397848/F:63640629</t>
  </si>
  <si>
    <t>W23150</t>
  </si>
  <si>
    <t>WL ENGINEERING CONSULTANCY PTE LTD</t>
  </si>
  <si>
    <t>BLK 279 TOH GUAN ROAD</t>
  </si>
  <si>
    <t>#08-199</t>
  </si>
  <si>
    <t>MR WINSON LEE S.H/HP: 90758872</t>
  </si>
  <si>
    <t>W23151</t>
  </si>
  <si>
    <t>WEIKE GAMING TECHNOLOGY (S) PTE LTD</t>
  </si>
  <si>
    <t>MS JANET SIM</t>
  </si>
  <si>
    <t>W23152</t>
  </si>
  <si>
    <t>WINNERWAY TRADING (ASIA) COMPANY  LIMITED</t>
  </si>
  <si>
    <t>FLAT B8, 7/F, YANON BUILDING,</t>
  </si>
  <si>
    <t>1 KWONG WA STREET, MONGKOK, KOWLOON</t>
  </si>
  <si>
    <t>JOANNE LAM</t>
  </si>
  <si>
    <t>W23153</t>
  </si>
  <si>
    <t>WIS ICT PTE LTD</t>
  </si>
  <si>
    <t>31 BUKIT BATOK CRESECENT</t>
  </si>
  <si>
    <t>#01-06 THE SPLENDOUR</t>
  </si>
  <si>
    <t>MS SALINA NG/TEL: 6292 6322/EXT: 224</t>
  </si>
  <si>
    <t>W23154</t>
  </si>
  <si>
    <t>WORLDDEX PTE LTD</t>
  </si>
  <si>
    <t>#06-33 WOODLANDS 11</t>
  </si>
  <si>
    <t>W23155</t>
  </si>
  <si>
    <t>WING LEE LOGISTICS PTE LTD</t>
  </si>
  <si>
    <t>20 MAXWELL ROAD</t>
  </si>
  <si>
    <t>#02-07 MAXWELL HOUSE</t>
  </si>
  <si>
    <t>W23156</t>
  </si>
  <si>
    <t>WESCO DISTRIBUTION PTE LTD</t>
  </si>
  <si>
    <t>#06-17/18, TECHLINK</t>
  </si>
  <si>
    <t>+65 63441533</t>
  </si>
  <si>
    <t>+65 63445919</t>
  </si>
  <si>
    <t>W23157</t>
  </si>
  <si>
    <t>WURTH INTERNATIONAL TRADING (SINGAPORE) PTE.LTD</t>
  </si>
  <si>
    <t>4TH LEVEL,PIONEER ROAD NO. 30</t>
  </si>
  <si>
    <t>SINGAPORE 628502</t>
  </si>
  <si>
    <t>MR FRANK LIU/TEL: 62541125</t>
  </si>
  <si>
    <t>W23158</t>
  </si>
  <si>
    <t>WATERCARE SOLUTIONS</t>
  </si>
  <si>
    <t>31 WOODLANDS CLOSE #03-32</t>
  </si>
  <si>
    <t>WOODLANDS HORIZON</t>
  </si>
  <si>
    <t>THOMAS TONG    9787 9871</t>
  </si>
  <si>
    <t>W23159</t>
  </si>
  <si>
    <t>WUXI LUCKYFORD TESTING TECHNOLOGY CO., LTD</t>
  </si>
  <si>
    <t>PLANT 6 , EPZ , XINWU DISTRICT ,</t>
  </si>
  <si>
    <t>WUXI CITY, JIANGSU,</t>
  </si>
  <si>
    <t>86 510 68566137</t>
  </si>
  <si>
    <t>ELLY GUO / JASON LEE</t>
  </si>
  <si>
    <t>X24001</t>
  </si>
  <si>
    <t>TELEPLAN TECHNOLOGY SERVICES SDN BHD (476922-U)</t>
  </si>
  <si>
    <t>2580, TINGKAT PERUSAHAAN 4B,</t>
  </si>
  <si>
    <t>ZON PERDAGANGAN BEBAS DUA,</t>
  </si>
  <si>
    <t>604-398 1270</t>
  </si>
  <si>
    <t>604-398 1259</t>
  </si>
  <si>
    <t>FINANCE DEPARTMENT     TEL: +604 3993484</t>
  </si>
  <si>
    <t>X24001-POLAND</t>
  </si>
  <si>
    <t>TELEPLAN POLSKA SP Z.O.O.</t>
  </si>
  <si>
    <t>UL PRZEMYSLOWA 8,</t>
  </si>
  <si>
    <t>85-758 BYDGOSZCZ,</t>
  </si>
  <si>
    <t>+48 523646200</t>
  </si>
  <si>
    <t>+48 523646201</t>
  </si>
  <si>
    <t>MICHAL SERBANSKI   TEL: +48 523646344</t>
  </si>
  <si>
    <t>X24001-WD</t>
  </si>
  <si>
    <t>X24001-WD-BRAZIL</t>
  </si>
  <si>
    <t>SIMM-SOLUÇÕES INTELIGENTES PARA O MERCADO MÓVEL DO</t>
  </si>
  <si>
    <t>RODOVIA ANHANGUERA KM 62, S/N</t>
  </si>
  <si>
    <t>CENTRO LOGÍSTICO ANHAGUERA- GALPÃO 02-B,</t>
  </si>
  <si>
    <t>PATRICK TOLEDO  TEL: +55 11 4527-5962</t>
  </si>
  <si>
    <t>SIMM-SOLUÇ×ES INTELIGENTES PARA O MERCADO MÓVEL DO</t>
  </si>
  <si>
    <t>TELEPLAN TECHNOLOGIES (SUZHOU) CO., LTD</t>
  </si>
  <si>
    <t>BLOCK 1, NO. 19 XIANG PU ROAD,</t>
  </si>
  <si>
    <t>SUZHOU INDUSTRIAL PARK,</t>
  </si>
  <si>
    <t>+86 512 65931022</t>
  </si>
  <si>
    <t>X24002</t>
  </si>
  <si>
    <t>X-BIO PTE LTD</t>
  </si>
  <si>
    <t>52 GENTING LANE, RUBY LAND COMPLEX,</t>
  </si>
  <si>
    <t>BLOCK 1, #04-03</t>
  </si>
  <si>
    <t>6747 6238/ 67744998</t>
  </si>
  <si>
    <t>X24003</t>
  </si>
  <si>
    <t>XIAN JIA FOOD INDUSTRIES PTE LTD</t>
  </si>
  <si>
    <t>BLOCK 322 HOUGANG AVE 5</t>
  </si>
  <si>
    <t>#01-76</t>
  </si>
  <si>
    <t>X24004</t>
  </si>
  <si>
    <t>X-VENTURE IMPEX PTE LTD</t>
  </si>
  <si>
    <t>#04-08/09 A-Z BUILDING</t>
  </si>
  <si>
    <t>X24005</t>
  </si>
  <si>
    <t>XIANG REFRESHMENT PTE LTD</t>
  </si>
  <si>
    <t>BLK 3017 GOURMET EAST KITCHEN</t>
  </si>
  <si>
    <t>BEDOK NORTH ST 5 # 05-23</t>
  </si>
  <si>
    <t>MR ANG/HP: 96629373</t>
  </si>
  <si>
    <t>X24006</t>
  </si>
  <si>
    <t>XPA TRADING (S) PTE LTD</t>
  </si>
  <si>
    <t>11 COLLYER QUAY #19-01B THE ARCADE</t>
  </si>
  <si>
    <t>SINGAPORE 049317</t>
  </si>
  <si>
    <t>MS SERENE TAN- 94556440, FAX:62251323</t>
  </si>
  <si>
    <t>X24007</t>
  </si>
  <si>
    <t>XIA JI VEGETABLE SUPPLIES</t>
  </si>
  <si>
    <t>BLK 28 HOY FATT ROAD</t>
  </si>
  <si>
    <t>SINGAPORE 151028</t>
  </si>
  <si>
    <t>MR ADRIAN CHIAM    TEL:62760021</t>
  </si>
  <si>
    <t>X24008</t>
  </si>
  <si>
    <t>XP POWER LTD</t>
  </si>
  <si>
    <t>401 COMMONWEALTH DRIVE,HAW PAR TECHNOCENTRE,</t>
  </si>
  <si>
    <t>LOBBY B #02-02</t>
  </si>
  <si>
    <t>MR SEAN LIM YM    TEL:64116900/FAX:64796305</t>
  </si>
  <si>
    <t>X24009</t>
  </si>
  <si>
    <t>X-WOOD SUPPLY LLP</t>
  </si>
  <si>
    <t>YS-ONE #07-25</t>
  </si>
  <si>
    <t>MR TOMMY     TEL:67577377/FAX:67577477</t>
  </si>
  <si>
    <t>X24010</t>
  </si>
  <si>
    <t>X-TRA COMMUNICATION PTE LTD</t>
  </si>
  <si>
    <t>NO 7 HARRSION ROAD #03-01</t>
  </si>
  <si>
    <t>SINGAPORE 369650</t>
  </si>
  <si>
    <t>MS SHIRLEY SIM     TEL:64969199/FAX:64969198</t>
  </si>
  <si>
    <t>X24011</t>
  </si>
  <si>
    <t>XILINX INC</t>
  </si>
  <si>
    <t>SAN JOSE, CA 95124</t>
  </si>
  <si>
    <t>(65) 64073325</t>
  </si>
  <si>
    <t>MS CHAN TONG WEI&lt;tong.wei.chan@xilinx.com&gt;</t>
  </si>
  <si>
    <t>X24012</t>
  </si>
  <si>
    <t>XCEL INDUSTRIAL SUPPLIES PTE LTD</t>
  </si>
  <si>
    <t>NO.3 FOURTH LOK YANG ROAD</t>
  </si>
  <si>
    <t>SINGAPORE 629700</t>
  </si>
  <si>
    <t>6777 1131</t>
  </si>
  <si>
    <t>6777 5502</t>
  </si>
  <si>
    <t>MS JEAN GOH  ,MR. T.C PANG</t>
  </si>
  <si>
    <t>X24013</t>
  </si>
  <si>
    <t>XYRATEX (S) PTE LTD</t>
  </si>
  <si>
    <t>#03-07/12, TECHPLACE II</t>
  </si>
  <si>
    <t>6631 7600</t>
  </si>
  <si>
    <t>6631 7601</t>
  </si>
  <si>
    <t>X24014</t>
  </si>
  <si>
    <t>XYRATEX (MALAYSIA) SDN BHD</t>
  </si>
  <si>
    <t>LOTS 34 &amp; 37, PERSIARAN BUNGA TANJUNG 1,</t>
  </si>
  <si>
    <t>SENAWANG INDUSTRIAL PARK,</t>
  </si>
  <si>
    <t>606 676 8000</t>
  </si>
  <si>
    <t>606 679 5404</t>
  </si>
  <si>
    <t>X24015</t>
  </si>
  <si>
    <t>XLPRIME ENGINEERING</t>
  </si>
  <si>
    <t>6 GAMBAS WAY, #03-13</t>
  </si>
  <si>
    <t>ASCENT @ GAMBAS</t>
  </si>
  <si>
    <t>ANGELYN NG  63528103   9068 9577</t>
  </si>
  <si>
    <t>Y25022</t>
  </si>
  <si>
    <t>YOKOGAWA ELECTRIC ASIA PTE LTD</t>
  </si>
  <si>
    <t>5 BEDOK SOUTH ROAD</t>
  </si>
  <si>
    <t>SINGAPORE 469270</t>
  </si>
  <si>
    <t>6241 9933</t>
  </si>
  <si>
    <t>6241 2289</t>
  </si>
  <si>
    <t>Y25022-B</t>
  </si>
  <si>
    <t>PT YOKOGAWA POWER SUPPLY BATAM</t>
  </si>
  <si>
    <t>LOT 340,JALAN BERINGIN,</t>
  </si>
  <si>
    <t>BATAM IND.PARK,MUKAKUNING BATAM,</t>
  </si>
  <si>
    <t>Y25029</t>
  </si>
  <si>
    <t>RESTE LABORATORIES PTE LTD</t>
  </si>
  <si>
    <t>50 LOYANG WAY</t>
  </si>
  <si>
    <t>SINGAPORE 508743</t>
  </si>
  <si>
    <t>Y25030</t>
  </si>
  <si>
    <t>YAMAZAKI MAZAK SINGAPORE PTE LTD</t>
  </si>
  <si>
    <t>21 JOO KOON CIRCLE</t>
  </si>
  <si>
    <t>Y25031</t>
  </si>
  <si>
    <t>YOSHINOYA (S) PTE LTD</t>
  </si>
  <si>
    <t>107 TAMPINES ROAD</t>
  </si>
  <si>
    <t>WING TAI IND.CENTRE</t>
  </si>
  <si>
    <t>Y25032</t>
  </si>
  <si>
    <t>YAGUANG NYPRO PRECISION MOLDING (TIANJIN) CO,LTD</t>
  </si>
  <si>
    <t>NO 69 ZHUJIANG</t>
  </si>
  <si>
    <t>HEXI DISTRICT</t>
  </si>
  <si>
    <t>22-88241960</t>
  </si>
  <si>
    <t>22-88240675</t>
  </si>
  <si>
    <t>ARTHUR GUO</t>
  </si>
  <si>
    <t>Y25033</t>
  </si>
  <si>
    <t>YEW HWA FOOD INDUSTRIES PTE LTD</t>
  </si>
  <si>
    <t>BLK 15 WOODLANDS LOOP #03-50</t>
  </si>
  <si>
    <t>6759 8133</t>
  </si>
  <si>
    <t>6759 3783</t>
  </si>
  <si>
    <t>Y25034</t>
  </si>
  <si>
    <t>YASKAWA ELECTRIC ( S )PTE LTD</t>
  </si>
  <si>
    <t>#04-01 NEW TECH PARK</t>
  </si>
  <si>
    <t>Y25035</t>
  </si>
  <si>
    <t>YEN INVESTMENT PTE LTD</t>
  </si>
  <si>
    <t>2001 GOLDEN MILE COMPLEX</t>
  </si>
  <si>
    <t>#04-12 BEACH ROAD</t>
  </si>
  <si>
    <t>62952607/62957035</t>
  </si>
  <si>
    <t>Y25036</t>
  </si>
  <si>
    <t>YGM MARKETING PTE LTD</t>
  </si>
  <si>
    <t>205A KALLANG BAHRU</t>
  </si>
  <si>
    <t>SINGAPORE 339342</t>
  </si>
  <si>
    <t>Y25037</t>
  </si>
  <si>
    <t>YHS INTERNATIONAL PTE LTD</t>
  </si>
  <si>
    <t>3 SENOKO WAY</t>
  </si>
  <si>
    <t>SINGAPORE 758057</t>
  </si>
  <si>
    <t>Y25038</t>
  </si>
  <si>
    <t>YI HU FISH FARM TRADING</t>
  </si>
  <si>
    <t>SINGAPORE 698950</t>
  </si>
  <si>
    <t>MS SUSAN  FAX: 67647077</t>
  </si>
  <si>
    <t>Y25039</t>
  </si>
  <si>
    <t>YTC HOTELS LTD</t>
  </si>
  <si>
    <t>#30-00 PENINSULA PLAZA</t>
  </si>
  <si>
    <t>Y25040</t>
  </si>
  <si>
    <t>YES SUPERMARKET PTE LTD</t>
  </si>
  <si>
    <t>BLK 201-B TAMPINES ST 21</t>
  </si>
  <si>
    <t>#02-1095</t>
  </si>
  <si>
    <t>Y25040-BLK 829</t>
  </si>
  <si>
    <t>BLK 829 TAMPINES STREET 81</t>
  </si>
  <si>
    <t>#01-272/274</t>
  </si>
  <si>
    <t>Y25041</t>
  </si>
  <si>
    <t>YONG HWANG TRADING PTE LTD</t>
  </si>
  <si>
    <t>10 UBI CRESCENT  #04-28</t>
  </si>
  <si>
    <t>LOBY B UBI TECHPARK</t>
  </si>
  <si>
    <t>MR TERENCE GO       TEL:67773232    FAX:67421428</t>
  </si>
  <si>
    <t>Y25042</t>
  </si>
  <si>
    <t>YEW CHEONG (ASIAPAC) PTE LTD</t>
  </si>
  <si>
    <t>51 KALLANG PLACE</t>
  </si>
  <si>
    <t>SINGAPORE 339176</t>
  </si>
  <si>
    <t>MR SIEW KAH SENG       TEL:62962323/FAX:62972323</t>
  </si>
  <si>
    <t>Y25043</t>
  </si>
  <si>
    <t>YUE HWA CHINESE PRODUCTS PTE LTD</t>
  </si>
  <si>
    <t>70 EU TONG SEN STREET</t>
  </si>
  <si>
    <t>SINGAPORE 059805</t>
  </si>
  <si>
    <t>MS LIM PHECK GIM   TEL:65389233/FAX:65384233(FOOD)</t>
  </si>
  <si>
    <t>Y25044</t>
  </si>
  <si>
    <t>YCH DISTRIPARK PTE LTD</t>
  </si>
  <si>
    <t>30, TUAS ROAD, YCH DISTRIPARK</t>
  </si>
  <si>
    <t>SINGAPORE 638492</t>
  </si>
  <si>
    <t>Y25045</t>
  </si>
  <si>
    <t>YOKOWO (SINGAPORE) PTE LTD</t>
  </si>
  <si>
    <t>438 ALEXANDRA ROAD</t>
  </si>
  <si>
    <t>#03-02 ALEXANDRA POINT</t>
  </si>
  <si>
    <t>MR SPENCER LIM</t>
  </si>
  <si>
    <t>Y25046</t>
  </si>
  <si>
    <t>YAMAKAWA TRADING CO (PTE) LTD</t>
  </si>
  <si>
    <t>3C, TOH GUAN ROAD EAST, #02-00</t>
  </si>
  <si>
    <t>SINGAPORE 608832</t>
  </si>
  <si>
    <t>6567 8200</t>
  </si>
  <si>
    <t>6567 0832</t>
  </si>
  <si>
    <t>Y25047</t>
  </si>
  <si>
    <t>KIM ENG MINI SUPERMARKET</t>
  </si>
  <si>
    <t>BLK 103 YISHUN RING ROAD</t>
  </si>
  <si>
    <t>MS LAU TUAN DAY   TEL:67581955/F:67578108/90210238</t>
  </si>
  <si>
    <t>Y25048</t>
  </si>
  <si>
    <t>YUN NAN BOOK STORE</t>
  </si>
  <si>
    <t>BLK 231 BRAS BASAH COMPLEX #04-57</t>
  </si>
  <si>
    <t>SINGAPORE 180231</t>
  </si>
  <si>
    <t>MS DORIS     TEL:63380460</t>
  </si>
  <si>
    <t>Y25049</t>
  </si>
  <si>
    <t>YAM ENGINEERING WORKS</t>
  </si>
  <si>
    <t>SINGAPORE 638524</t>
  </si>
  <si>
    <t>MS ANGELA  FAX: 65587707</t>
  </si>
  <si>
    <t>Y25050</t>
  </si>
  <si>
    <t>YIN LEONG HARDWARE TRADING</t>
  </si>
  <si>
    <t>BLK 211 HOUGANG ST 21</t>
  </si>
  <si>
    <t>#01-303</t>
  </si>
  <si>
    <t>MR TAN KIM CHYE    TEL:62837331/FAX:62835128</t>
  </si>
  <si>
    <t>Y25051</t>
  </si>
  <si>
    <t>YANG YANG PING TRADING</t>
  </si>
  <si>
    <t>BLK 1A</t>
  </si>
  <si>
    <t>WOODLAND CENTRE ROAD #01-116</t>
  </si>
  <si>
    <t>MR TEO      HP:97506232</t>
  </si>
  <si>
    <t>Y25052</t>
  </si>
  <si>
    <t>YUNNAN GENERAL SUPPLIER</t>
  </si>
  <si>
    <t>#01-746/748</t>
  </si>
  <si>
    <t>MR GOH CHAI SIN    TEL:65633030/FAX:65677797</t>
  </si>
  <si>
    <t>Y25053</t>
  </si>
  <si>
    <t>ISO ITALIAN PTE LTD</t>
  </si>
  <si>
    <t>NO. 5 LORONG BAKAR BATU</t>
  </si>
  <si>
    <t>MS SERENE/ TEL: 6297 1747/FAX: 6297 1767</t>
  </si>
  <si>
    <t>Y25054</t>
  </si>
  <si>
    <t>YI LI ENTERPRISE</t>
  </si>
  <si>
    <t>#15-14 INTERNATIONAL PLAZA</t>
  </si>
  <si>
    <t>MR.KOH JEE KOON - H/P:91375910</t>
  </si>
  <si>
    <t>Y25055</t>
  </si>
  <si>
    <t>YONGNAM ENGINEERING &amp; CONSTRUCTION (PTE) LTD</t>
  </si>
  <si>
    <t>51, TUAS SOUTH ST 5</t>
  </si>
  <si>
    <t>SINGAPORE 637644</t>
  </si>
  <si>
    <t>MR S.M.TEO/TEL: 6758 1511/2FAX: 6849 4346</t>
  </si>
  <si>
    <t>Y25056</t>
  </si>
  <si>
    <t>YONG HUAT</t>
  </si>
  <si>
    <t>BLK 95 TOA PAYOH LORONG 4</t>
  </si>
  <si>
    <t>#01-68</t>
  </si>
  <si>
    <t>MR GOH WEE MIANG/TEL:62562156/FAX:63536732</t>
  </si>
  <si>
    <t>Y25057</t>
  </si>
  <si>
    <t>Y S LIM TRADING COMPANY</t>
  </si>
  <si>
    <t>#07-01 MACPHERSON INDUSTRIAL COMPLEX</t>
  </si>
  <si>
    <t>MS SERENE TNG    TEL:62971747/FAX:62971767</t>
  </si>
  <si>
    <t>Y25058</t>
  </si>
  <si>
    <t>YEW TEE CONSTITUENCY OFFICE</t>
  </si>
  <si>
    <t>20 CHOA CHU KANG</t>
  </si>
  <si>
    <t>ST 52 #01-01</t>
  </si>
  <si>
    <t>MR CHAN KA MING/TEL:67693672/FAX:67639801</t>
  </si>
  <si>
    <t>Y25059</t>
  </si>
  <si>
    <t>YISHUN TOWN SECONDARY SCHOOL</t>
  </si>
  <si>
    <t>6 YISHUN STREET 21</t>
  </si>
  <si>
    <t>SINGAPORE 768610</t>
  </si>
  <si>
    <t>Y25060</t>
  </si>
  <si>
    <t>YAP SENG</t>
  </si>
  <si>
    <t>Y25061</t>
  </si>
  <si>
    <t>YANMAR ASIA (S) CORPORATION PTE LTD</t>
  </si>
  <si>
    <t>4, TUAS LANE</t>
  </si>
  <si>
    <t>SINAGPORE 738444</t>
  </si>
  <si>
    <t>6595 4262</t>
  </si>
  <si>
    <t>6862 5195</t>
  </si>
  <si>
    <t>Y25062</t>
  </si>
  <si>
    <t>YONG HUAT HARDWARE PTE LTD</t>
  </si>
  <si>
    <t>BLK 47 #01-136/138 TOA PAYOH LORONG 6</t>
  </si>
  <si>
    <t>SINGAPORE 310047</t>
  </si>
  <si>
    <t>6251 0826</t>
  </si>
  <si>
    <t>6251 4763</t>
  </si>
  <si>
    <t>MS ANG BEE CHENG/TEL:62510826/ FAX:6251 4763</t>
  </si>
  <si>
    <t>Y25063</t>
  </si>
  <si>
    <t>YAMATO ASIA PTE LTD</t>
  </si>
  <si>
    <t>BLOCK 511, KAMPONG BAHRU ROAD</t>
  </si>
  <si>
    <t>#04-06/07 KEPPEL DISTRIPARK</t>
  </si>
  <si>
    <t>62786305/62789151</t>
  </si>
  <si>
    <t>ACCOUNTS  FAX: 62722219  MS SUE 62783058</t>
  </si>
  <si>
    <t>Y25064</t>
  </si>
  <si>
    <t>YAMAZAKI HONJOH INTERNATIONAL GROUP</t>
  </si>
  <si>
    <t>10, ANSON ROAD #05-17</t>
  </si>
  <si>
    <t>MR H.K.YEO/HP: 9853 3033</t>
  </si>
  <si>
    <t>Y25065</t>
  </si>
  <si>
    <t>YENOM PTE.LTD.</t>
  </si>
  <si>
    <t>88 INTERNATIONAL ROAD #03-01</t>
  </si>
  <si>
    <t>6744 0711</t>
  </si>
  <si>
    <t>6744 4989</t>
  </si>
  <si>
    <t>Y25066</t>
  </si>
  <si>
    <t>YOUNG LIVING SINGAPORE PTE LTD</t>
  </si>
  <si>
    <t>300 BEACH ROAD, #29-03A</t>
  </si>
  <si>
    <t>SINGAPORE 199555</t>
  </si>
  <si>
    <t>MS ANGEL LEE/TEL:63910170/FAX:62963972</t>
  </si>
  <si>
    <t>Y25067</t>
  </si>
  <si>
    <t>4 MEDICAL DRIVE, MD10</t>
  </si>
  <si>
    <t>Y25068</t>
  </si>
  <si>
    <t>MR YEO</t>
  </si>
  <si>
    <t>BLK 617 CHOA CHU KANG  NORTH 7</t>
  </si>
  <si>
    <t>#02-433.</t>
  </si>
  <si>
    <t>Y25069</t>
  </si>
  <si>
    <t>YONG SHENG TENTAGE SERVICES PTE LTD</t>
  </si>
  <si>
    <t>2 YISHUN INDUSTRIAL STREET 1</t>
  </si>
  <si>
    <t>NORTHPOINT BIZHUB #04-20</t>
  </si>
  <si>
    <t>MRGUO HUI/HP: 83667460</t>
  </si>
  <si>
    <t>Y25070</t>
  </si>
  <si>
    <t>YUKIN PTE LTD</t>
  </si>
  <si>
    <t>#03-13 SHUN LI INDUSTRIAL PARK</t>
  </si>
  <si>
    <t>+65 6748 1727/+65 6748 2007</t>
  </si>
  <si>
    <t>+65 6748 9121</t>
  </si>
  <si>
    <t>MR CHANG YUE CHANG  D: 6748 8597 M: 9822 8750</t>
  </si>
  <si>
    <t>Y25071</t>
  </si>
  <si>
    <t>YT AUTOMATION SINGAPORE PTE LTD</t>
  </si>
  <si>
    <t>#22-79 WCEGA TOWER</t>
  </si>
  <si>
    <t>FAX: 66840703</t>
  </si>
  <si>
    <t>MS KATIE/TEL: 66840702/HP:9232 0089</t>
  </si>
  <si>
    <t>Y25072</t>
  </si>
  <si>
    <t>YANGBUM ENGINEERING PTE LTD</t>
  </si>
  <si>
    <t>20 WOODLANDS LINK #03-33</t>
  </si>
  <si>
    <t>CCL DESIGN SINGAPORE PTE LTD</t>
  </si>
  <si>
    <t>Z26000-TUAS</t>
  </si>
  <si>
    <t>CCL DESIGN (SINGAPORE) PTE LTD</t>
  </si>
  <si>
    <t>NO.36 TUAS SOUTH ST 3</t>
  </si>
  <si>
    <t>SINGAPORE 638031</t>
  </si>
  <si>
    <t>MS SALLY</t>
  </si>
  <si>
    <t>Z26001</t>
  </si>
  <si>
    <t>ZEPHYR SILKSCREEN CO (PTE) LTD</t>
  </si>
  <si>
    <t>Z26001-PG</t>
  </si>
  <si>
    <t>ZEPHYR SILKSCREEN &amp; PARTS SDN,BHD.</t>
  </si>
  <si>
    <t>CCL DESIGN (PENANG) SDN. BHD.</t>
  </si>
  <si>
    <t>14000 BUKIT MERTAJAM ,</t>
  </si>
  <si>
    <t>PENANG , MALAYSIA</t>
  </si>
  <si>
    <t>604-5485020 ext.101</t>
  </si>
  <si>
    <t>604-5485030</t>
  </si>
  <si>
    <t>MS TAN YEOK PEI &lt;yptan@cclind.com&gt;</t>
  </si>
  <si>
    <t>Z26003</t>
  </si>
  <si>
    <t>CCL LABEL INDUSTRIES PHILIPPINES INC</t>
  </si>
  <si>
    <t>108 MAKILING DRIVE CIPII</t>
  </si>
  <si>
    <t>CALAMBACITY</t>
  </si>
  <si>
    <t>Z26004</t>
  </si>
  <si>
    <t>CCL INDUSTRIES INC</t>
  </si>
  <si>
    <t>105 GORDON BAKER ROAD</t>
  </si>
  <si>
    <t>SUITE 500,TORONTO ONTARIO M2H 3P8</t>
  </si>
  <si>
    <t>CCL DESIGN SDN. BHD.</t>
  </si>
  <si>
    <t>NO 8 JALAN MAHIR 4</t>
  </si>
  <si>
    <t>07-8617723</t>
  </si>
  <si>
    <t>07-8617748</t>
  </si>
  <si>
    <t>Accounts Payable</t>
  </si>
  <si>
    <t>Z26006</t>
  </si>
  <si>
    <t>ZERON TRADING CO PTE LTD</t>
  </si>
  <si>
    <t>135 MIDDLE ROAD #02-20</t>
  </si>
  <si>
    <t>BYLANDS BUILDING</t>
  </si>
  <si>
    <t>MS.EUNICE SOO (DIRECTOR)-H/P:97101355</t>
  </si>
  <si>
    <t>Z26007</t>
  </si>
  <si>
    <t>ZEITO TECHNOLOGIES PTE LTD</t>
  </si>
  <si>
    <t>BLK 3 ANG MO KIO IND PARK 2A TECH 1</t>
  </si>
  <si>
    <t>#05-08</t>
  </si>
  <si>
    <t>Z26008</t>
  </si>
  <si>
    <t>ZEN TECHNOLOGY PTE LTD</t>
  </si>
  <si>
    <t>175 BENCOOLEN STREET #01-36</t>
  </si>
  <si>
    <t>BURLINGTON SQUARE</t>
  </si>
  <si>
    <t>63144565/62380898</t>
  </si>
  <si>
    <t>Z26009</t>
  </si>
  <si>
    <t>ZEBRA TECHNOLOGIES</t>
  </si>
  <si>
    <t>333 CORPORATE WOODS PARKWAY</t>
  </si>
  <si>
    <t>VERNON HILLS</t>
  </si>
  <si>
    <t>847-7936969</t>
  </si>
  <si>
    <t>847-7935574</t>
  </si>
  <si>
    <t>Z26010</t>
  </si>
  <si>
    <t>ZAC MEAT &amp; POULTRY PTE LTD</t>
  </si>
  <si>
    <t>16 WOODLANDS TERRACE,</t>
  </si>
  <si>
    <t>WOODLANDS EAST INDUSTRIAL ESTATE,</t>
  </si>
  <si>
    <t>Z26011</t>
  </si>
  <si>
    <t>CREATIVESSENCE e WRITEDESIGN CO.</t>
  </si>
  <si>
    <t>#02-186  IMM BUILDING</t>
  </si>
  <si>
    <t>CREATIVESSENCE E WRITEDESIGN CO.</t>
  </si>
  <si>
    <t>Z26011-ZED &amp; ZEE</t>
  </si>
  <si>
    <t>ZED &amp; ZEE LIVING CONCEPT PTE LTD</t>
  </si>
  <si>
    <t>#02-157 IMM BUILDING</t>
  </si>
  <si>
    <t>Z26012</t>
  </si>
  <si>
    <t>ZEST RESOURCE PTE LTD</t>
  </si>
  <si>
    <t>20 SHAW ROAD #03-10</t>
  </si>
  <si>
    <t>CHING SHINE INDUSTRIAL BUILDING</t>
  </si>
  <si>
    <t>Z26013</t>
  </si>
  <si>
    <t>ZEN TUITION CENTRE</t>
  </si>
  <si>
    <t>443 PUNGGOL ROAD</t>
  </si>
  <si>
    <t>SINGAPORE 546660</t>
  </si>
  <si>
    <t>6315 5758</t>
  </si>
  <si>
    <t>6315 6525</t>
  </si>
  <si>
    <t>ZEN CHUA  H/P:92708810  TEL:63155758  FAX:63156525</t>
  </si>
  <si>
    <t>Z26014</t>
  </si>
  <si>
    <t>ZUELLIG PHARMA PTE LTD</t>
  </si>
  <si>
    <t>19 LOYANG WAY</t>
  </si>
  <si>
    <t>#08-20</t>
  </si>
  <si>
    <t>Z26015</t>
  </si>
  <si>
    <t>ZEN VOCE MANUFACTURING PTE LTD</t>
  </si>
  <si>
    <t>#04-07 TECHPLACE II</t>
  </si>
  <si>
    <t>Z26016</t>
  </si>
  <si>
    <t>Z STAB</t>
  </si>
  <si>
    <t>NO.6 IQBAL AVE</t>
  </si>
  <si>
    <t>SINGAPORE 789449</t>
  </si>
  <si>
    <t>MR JOEY CHUA - 91099556</t>
  </si>
  <si>
    <t>Z26017</t>
  </si>
  <si>
    <t>Z.KURODA (S) PTE LTD</t>
  </si>
  <si>
    <t>18 TAMPINES ST 92 TAMPINES INDUSTRIAL PARK A</t>
  </si>
  <si>
    <t>SINGAPORE 528874</t>
  </si>
  <si>
    <t>MS KAREN/67847524/FAX:67842060</t>
  </si>
  <si>
    <t>Z26018</t>
  </si>
  <si>
    <t>ZENITH MARKETING PTE LTD</t>
  </si>
  <si>
    <t>54 DIDO STREET</t>
  </si>
  <si>
    <t>SINGAPORE  459489</t>
  </si>
  <si>
    <t>63440229/66731943</t>
  </si>
  <si>
    <t>ACCOUNT DEPARTMENT</t>
  </si>
  <si>
    <t>Z26019</t>
  </si>
  <si>
    <t>ZIN 9 TRADING, INDUSTRIAL,EXPORT &amp; IMPORT CO.,L</t>
  </si>
  <si>
    <t>NO.32,</t>
  </si>
  <si>
    <t>BAYINT NAUNG ROAD MAYANGONE</t>
  </si>
  <si>
    <t>MR TERANCE   TEL:+95-1-683230/FAX:+95-1-643530</t>
  </si>
  <si>
    <t>Z26020</t>
  </si>
  <si>
    <t>TH DESIGN AND PRINT</t>
  </si>
  <si>
    <t>CONNECTION ONE, TOWER 4, #06-12(SR34)</t>
  </si>
  <si>
    <t>6519 2423</t>
  </si>
  <si>
    <t>MR TOM KHOO      HP:90298110/FAX:65621453</t>
  </si>
  <si>
    <t>Z26021</t>
  </si>
  <si>
    <t>ZYXEL SINGAPORE PTE LTD</t>
  </si>
  <si>
    <t>NO.2 INTERNATIONAL BUSINESS PARK</t>
  </si>
  <si>
    <t>THE STRATEGY #03-28</t>
  </si>
  <si>
    <t>Z26022</t>
  </si>
  <si>
    <t>ZENER DIY STORE</t>
  </si>
  <si>
    <t>888 WOODLAND DRIVE 50</t>
  </si>
  <si>
    <t>#01-741</t>
  </si>
  <si>
    <t>MS AMY     TEL:63691320/FAX:63682097</t>
  </si>
  <si>
    <t>Z26023</t>
  </si>
  <si>
    <t>ZENDER FANG ASSOCIATES PTE LTD</t>
  </si>
  <si>
    <t>BLOCK 1, #07-10, SINGAPORE 348615</t>
  </si>
  <si>
    <t>MR JAMES SIM  EXT 11    H/P 98262908</t>
  </si>
  <si>
    <t>Z26024</t>
  </si>
  <si>
    <t>ZALORA SINGAPORE</t>
  </si>
  <si>
    <t>HAW PAR CENTRE</t>
  </si>
  <si>
    <t>180 CLEMENCEAU AVENUE #06-02</t>
  </si>
  <si>
    <t>MR DERRICK  LIM/HP: 91725473</t>
  </si>
  <si>
    <t>Z26025</t>
  </si>
  <si>
    <t>ZHENG KENG ENGINEERING AND CONSTRUCTION PTE LTD</t>
  </si>
  <si>
    <t>20 SENOKO CRESCENT</t>
  </si>
  <si>
    <t>SINGAPORE 758274</t>
  </si>
  <si>
    <t>6754 9489</t>
  </si>
  <si>
    <t>6753 8127</t>
  </si>
  <si>
    <t>MS SANDY LEE</t>
  </si>
  <si>
    <t>Z26026</t>
  </si>
  <si>
    <t>INNOVIA FILMS (ASIA PACIFIC) PTY LTD</t>
  </si>
  <si>
    <t>19 POTTER ST</t>
  </si>
  <si>
    <t>CRAIGIEBURN,VICTORIA 3064</t>
  </si>
  <si>
    <t>Z26027</t>
  </si>
  <si>
    <t>INNOVIA FILMS LTD</t>
  </si>
  <si>
    <t>WEST ROAD</t>
  </si>
  <si>
    <t>WIGTON CUMBRIA ,CA7 9BK</t>
  </si>
  <si>
    <t>Z26028</t>
  </si>
  <si>
    <t>CHECKPOINT SYSTEMS LTD</t>
  </si>
  <si>
    <t>4/F BLOCK A SHATIN INDUSTRIAL CENTRE</t>
  </si>
  <si>
    <t>5-7 YUEN SHUN CIRCUIT SIU LEK YUEN</t>
  </si>
  <si>
    <t>Z26029</t>
  </si>
  <si>
    <t>CCL DESIGN (SINGAPORE) HOLDING PTE LTD</t>
  </si>
  <si>
    <t>Z26030</t>
  </si>
  <si>
    <t>CCL LABEL (THAI) LIMITED</t>
  </si>
  <si>
    <t>69/2 MOO5, BANGSAMARK,</t>
  </si>
  <si>
    <t>BANGPAKONG, CHACHOENGSAO 2418</t>
  </si>
  <si>
    <t>Z26031</t>
  </si>
  <si>
    <t>CCL LABEL LTD</t>
  </si>
  <si>
    <t>UNIT 3 PIONEER WAY</t>
  </si>
  <si>
    <t>CASTLEFORD WF 10 5QU</t>
  </si>
  <si>
    <t>44 1977 711136</t>
  </si>
  <si>
    <t>Z26032</t>
  </si>
  <si>
    <t>6 REDWOOD CRESCENT, PEEL PARK CAMPUS,</t>
  </si>
  <si>
    <t>EAST KILBRIDE, G74 5PA, UK</t>
  </si>
  <si>
    <t>44(0) 1355840232</t>
  </si>
  <si>
    <t>Z26033</t>
  </si>
  <si>
    <t>CCL LABEL</t>
  </si>
  <si>
    <t>4000 WESTINGHOUSE BLVD</t>
  </si>
  <si>
    <t>CHARLOTTE NORTH CARDINA 28273</t>
  </si>
  <si>
    <t>Z26034</t>
  </si>
  <si>
    <t>CCL LABEL INC.</t>
  </si>
  <si>
    <t>161  WORCESTER ROAD</t>
  </si>
  <si>
    <t>SUITE 603, FRAMINGHAM,</t>
  </si>
  <si>
    <t>Z26035</t>
  </si>
  <si>
    <t>CCL DESIGN ELECTRONICS W (PENANG) SDN BHD</t>
  </si>
  <si>
    <t>UNIT 1-04-25, KRYSTAL POINT CORP PARK NO.1</t>
  </si>
  <si>
    <t>JALAN TUN DR AWANG PENANG,</t>
  </si>
  <si>
    <t>TAN CHIEW YOONG</t>
  </si>
  <si>
    <t>Z26036</t>
  </si>
  <si>
    <t>17700 FOLTZ PARKWAY</t>
  </si>
  <si>
    <t>STRONGSVILLE OH 44149</t>
  </si>
  <si>
    <t>440-878-7150</t>
  </si>
  <si>
    <t>440-878-7319</t>
  </si>
  <si>
    <t>Z26037</t>
  </si>
  <si>
    <t>CCL DESIGN SUZHOU</t>
  </si>
  <si>
    <t>NO.6 BAI HE STREET, SUZHOU INDUSTRIAL PARK ,</t>
  </si>
  <si>
    <t>SUZHOU , 215021 , PR CHINA</t>
  </si>
  <si>
    <t>MR BILLY LI PING</t>
  </si>
  <si>
    <t>Z26038</t>
  </si>
  <si>
    <t>CCL DESIGN VINA CO.,LTD.</t>
  </si>
  <si>
    <t>FACTORY NO.4, LOT I-3B-1.4, ROAD N6,</t>
  </si>
  <si>
    <t>HIGH-TECH PARK, TAN PHU WARD, THU DUC CITY</t>
  </si>
  <si>
    <t>Z26039</t>
  </si>
  <si>
    <t>CHECKPOINT SYSTEMS SALES (M) SDN BHD (310656-K)</t>
  </si>
  <si>
    <t>NO.1, JALAN UDANG HARIMAU 3, MEDAN NIAGA KEPONG,</t>
  </si>
  <si>
    <t>51200 KUALA LUMPUR,</t>
  </si>
  <si>
    <t>603-6179 2662</t>
  </si>
  <si>
    <t>603-6179-5995</t>
  </si>
  <si>
    <t>Z26040</t>
  </si>
  <si>
    <t>CCL LABEL AG</t>
  </si>
  <si>
    <t>WESTSTRASSE 12, 5426 LENGNAU AG,</t>
  </si>
  <si>
    <t>SWITZERLAND</t>
  </si>
  <si>
    <t>Z26041</t>
  </si>
  <si>
    <t>CCL LABEL SINGAPORE PTE.LTD.</t>
  </si>
  <si>
    <t>36 TUAS SOUTH STREET 3 ,</t>
  </si>
  <si>
    <t>6966 9700</t>
  </si>
  <si>
    <t>PATRICK GOH</t>
  </si>
  <si>
    <t>Z26042</t>
  </si>
  <si>
    <t>CCL Label China . Hefei. Guangzhou. Tianjin</t>
  </si>
  <si>
    <t>No.100 Genyun road,</t>
  </si>
  <si>
    <t>Economic &amp;Technological Development Zone Hefei,</t>
  </si>
  <si>
    <t>Tel: +86 551 6381 8106</t>
  </si>
  <si>
    <t>Ying Wen (Pauline)</t>
  </si>
  <si>
    <t>CCL LABEL CHINA . HEFEI. GUANGZHOU. TIANJIN</t>
  </si>
  <si>
    <t>Z26043</t>
  </si>
  <si>
    <t>WORLDMARK UK LIMITED (MEXICO)</t>
  </si>
  <si>
    <t>4 REDWOOD CRESCENT, PEEL PARK CAMPUS</t>
  </si>
  <si>
    <t>EAST KILBRIDE, GLASGOW, G74 5PA</t>
  </si>
  <si>
    <t>Z26044</t>
  </si>
  <si>
    <t>CCL LABEL (VIETNAM) CO., LTD.</t>
  </si>
  <si>
    <t>NO. 8 VSIP II STREET NO,6 VSIP II,HOA PHU WARD</t>
  </si>
  <si>
    <t>THU DAU MOT CITY,BINH DUONG</t>
  </si>
  <si>
    <t>+84 650 3628125</t>
  </si>
  <si>
    <t>MR NGUYEN VIRT,DAI/TEL:+84 650 2528130</t>
  </si>
  <si>
    <t>FSK</t>
  </si>
  <si>
    <t>HP Indigo</t>
  </si>
  <si>
    <t>Qty</t>
  </si>
  <si>
    <t>Hrs Avail</t>
  </si>
  <si>
    <t>Total</t>
  </si>
  <si>
    <t>Days/Mth</t>
  </si>
  <si>
    <t>Run Hrs</t>
  </si>
  <si>
    <t>Utilisation</t>
  </si>
  <si>
    <t>Machine</t>
  </si>
  <si>
    <t>Lunch</t>
  </si>
  <si>
    <t>Tea</t>
  </si>
  <si>
    <t>Dinner</t>
  </si>
  <si>
    <t>3.5 rolls per hr</t>
  </si>
  <si>
    <t>Machine Type</t>
  </si>
  <si>
    <t>LP</t>
  </si>
  <si>
    <t>Digital</t>
  </si>
  <si>
    <t>Flexo</t>
  </si>
  <si>
    <t>Die-Cut</t>
  </si>
  <si>
    <t>Die-Cut (D)</t>
  </si>
  <si>
    <t>AOI</t>
  </si>
  <si>
    <t>Die-Cut (L)</t>
  </si>
  <si>
    <t>Fujishiko</t>
  </si>
  <si>
    <t>Count of Work Order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</si>
</sst>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809]d/m/yy;@"/>
    <numFmt numFmtId="165" formatCode="0.000"/>
  </numFmts>
  <fonts count="5" x14ac:knownFonts="1">
    <font>
      <sz val="11"/>
      <color theme="1"/>
      <name val="Aptos Narrow"/>
      <family val="2"/>
      <scheme val="minor"/>
    </font>
    <font>
      <b/>
      <sz val="11"/>
      <color theme="1"/>
      <name val="Aptos Narrow"/>
      <family val="2"/>
      <scheme val="minor"/>
    </font>
    <font>
      <sz val="11"/>
      <color theme="1"/>
      <name val="Aptos Narrow"/>
      <family val="2"/>
      <scheme val="minor"/>
    </font>
    <font>
      <sz val="12"/>
      <color rgb="FF333333"/>
      <name val="Arial"/>
      <family val="2"/>
    </font>
    <font>
      <b/>
      <sz val="11"/>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3" tint="0.49998474074526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1"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40">
    <xf numFmtId="0" fontId="0" fillId="0" borderId="0" xfId="0"/>
    <xf numFmtId="0" fontId="1" fillId="0" borderId="0" xfId="0" applyFont="1"/>
    <xf numFmtId="14" fontId="0" fillId="0" borderId="0" xfId="0" applyNumberFormat="1"/>
    <xf numFmtId="3" fontId="0" fillId="0" borderId="0" xfId="0" applyNumberFormat="1"/>
    <xf numFmtId="19" fontId="0" fillId="0" borderId="0" xfId="0" applyNumberFormat="1"/>
    <xf numFmtId="0" fontId="0" fillId="2" borderId="0" xfId="0" quotePrefix="1" applyFill="1"/>
    <xf numFmtId="11" fontId="0" fillId="0" borderId="0" xfId="0" applyNumberFormat="1"/>
    <xf numFmtId="0" fontId="0" fillId="0" borderId="0" xfId="0" applyAlignment="1">
      <alignment horizontal="right"/>
    </xf>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wrapText="1"/>
    </xf>
    <xf numFmtId="0" fontId="1" fillId="3" borderId="0" xfId="0" applyFont="1" applyFill="1" applyAlignment="1">
      <alignment wrapText="1"/>
    </xf>
    <xf numFmtId="0" fontId="1" fillId="4" borderId="0" xfId="0" applyFont="1" applyFill="1" applyAlignment="1">
      <alignment horizontal="right" wrapText="1"/>
    </xf>
    <xf numFmtId="0" fontId="1" fillId="4" borderId="0" xfId="0" applyFont="1" applyFill="1" applyAlignment="1">
      <alignment wrapText="1"/>
    </xf>
    <xf numFmtId="0" fontId="1" fillId="5" borderId="0" xfId="0" applyFont="1" applyFill="1" applyAlignment="1">
      <alignment wrapText="1"/>
    </xf>
    <xf numFmtId="0" fontId="0" fillId="0" borderId="0" xfId="0" applyAlignment="1">
      <alignment wrapText="1"/>
    </xf>
    <xf numFmtId="0" fontId="1" fillId="0" borderId="0" xfId="0" applyFont="1" applyAlignment="1">
      <alignment horizontal="right" wrapTex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3" fillId="0" borderId="0" xfId="0" applyFont="1"/>
    <xf numFmtId="12" fontId="0" fillId="0" borderId="0" xfId="0" applyNumberFormat="1"/>
    <xf numFmtId="13" fontId="0" fillId="0" borderId="0" xfId="0" applyNumberFormat="1"/>
    <xf numFmtId="0" fontId="4" fillId="6" borderId="0" xfId="0" applyFont="1" applyFill="1" applyAlignment="1">
      <alignment wrapText="1"/>
    </xf>
    <xf numFmtId="0" fontId="4" fillId="5" borderId="0" xfId="0" applyFont="1" applyFill="1" applyAlignment="1">
      <alignment wrapText="1"/>
    </xf>
    <xf numFmtId="0" fontId="1" fillId="7" borderId="0" xfId="0" applyFont="1" applyFill="1" applyAlignment="1">
      <alignment wrapText="1"/>
    </xf>
    <xf numFmtId="9" fontId="0" fillId="0" borderId="0" xfId="1" applyFont="1"/>
    <xf numFmtId="0" fontId="0" fillId="0" borderId="2" xfId="0" applyBorder="1"/>
    <xf numFmtId="10" fontId="0" fillId="0" borderId="0" xfId="1" applyNumberFormat="1" applyFont="1"/>
    <xf numFmtId="0" fontId="0" fillId="8" borderId="0" xfId="0" applyFill="1"/>
    <xf numFmtId="0" fontId="0" fillId="9" borderId="0" xfId="0" applyFill="1"/>
    <xf numFmtId="10" fontId="0" fillId="0" borderId="0" xfId="1" applyNumberFormat="1" applyFont="1" applyFill="1"/>
    <xf numFmtId="0" fontId="0" fillId="3" borderId="0" xfId="0" applyFill="1"/>
    <xf numFmtId="164" fontId="0" fillId="0" borderId="0" xfId="0" applyNumberFormat="1"/>
    <xf numFmtId="165" fontId="0" fillId="0" borderId="0" xfId="0" applyNumberFormat="1"/>
    <xf numFmtId="9" fontId="1" fillId="0" borderId="0" xfId="0" applyNumberFormat="1" applyFont="1"/>
    <xf numFmtId="0" fontId="0" fillId="10" borderId="0" xfId="0" applyFill="1"/>
    <xf numFmtId="0" fontId="1" fillId="3" borderId="0" xfId="0" applyFont="1" applyFill="1"/>
  </cellXfs>
  <cellStyles count="2">
    <cellStyle name="Normal" xfId="0" builtinId="0"/>
    <cellStyle name="Percent" xfId="1" builtinId="5"/>
  </cellStyles>
  <dxfs count="10">
    <dxf>
      <numFmt numFmtId="3" formatCode="#,##0"/>
    </dxf>
    <dxf>
      <numFmt numFmtId="3" formatCode="#,##0"/>
    </dxf>
    <dxf>
      <numFmt numFmtId="3" formatCode="#,##0"/>
    </dxf>
    <dxf>
      <numFmt numFmtId="0" formatCode="General"/>
    </dxf>
    <dxf>
      <numFmt numFmtId="19" formatCode="d/m/yyyy"/>
    </dxf>
    <dxf>
      <numFmt numFmtId="0" formatCode="General"/>
    </dxf>
    <dxf>
      <numFmt numFmtId="0" formatCode="General"/>
    </dxf>
    <dxf>
      <numFmt numFmtId="3" formatCode="#,##0"/>
    </dxf>
    <dxf>
      <numFmt numFmtId="19" formatCode="d/m/yyyy"/>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07/relationships/slicerCache" Target="slicerCaches/slicerCache4.xml"/><Relationship Id="rId47"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2.xml"/><Relationship Id="rId40" Type="http://schemas.microsoft.com/office/2007/relationships/slicerCache" Target="slicerCaches/slicerCache2.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07/relationships/slicerCache" Target="slicerCaches/slicerCache5.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3.xml"/><Relationship Id="rId46" Type="http://schemas.openxmlformats.org/officeDocument/2006/relationships/sharedStrings" Target="sharedStrings.xml"/><Relationship Id="rId20" Type="http://schemas.openxmlformats.org/officeDocument/2006/relationships/worksheet" Target="worksheets/sheet20.xml"/><Relationship Id="rId41"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April Completed Orders.xlsx]Consol Pivot!PivotTable1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'Consol Pivot'!$B$3</c:f>
              <c:strCache>
                <c:ptCount val="1"/>
                <c:pt idx="0">
                  <c:v>Sum of Printed Quantity</c:v>
                </c:pt>
              </c:strCache>
            </c:strRef>
          </c:tx>
          <c:spPr>
            <a:solidFill>
              <a:schemeClr val="accent1"/>
            </a:solidFill>
            <a:ln>
              <a:noFill/>
            </a:ln>
            <a:effectLst/>
          </c:spPr>
          <c:invertIfNegative val="0"/>
          <c:cat>
            <c:multiLvlStrRef>
              <c:f>'Consol Pivot'!$A$4:$A$14</c:f>
              <c:multiLvlStrCache>
                <c:ptCount val="5"/>
                <c:lvl>
                  <c:pt idx="0">
                    <c:v>GAO BINJIE</c:v>
                  </c:pt>
                  <c:pt idx="1">
                    <c:v>TEO KAH JUN</c:v>
                  </c:pt>
                  <c:pt idx="2">
                    <c:v>NG SWEE CHEA</c:v>
                  </c:pt>
                  <c:pt idx="3">
                    <c:v>LIM JIA FAN</c:v>
                  </c:pt>
                  <c:pt idx="4">
                    <c:v>JIMMY TNEO WEE SIANG</c:v>
                  </c:pt>
                </c:lvl>
                <c:lvl>
                  <c:pt idx="0">
                    <c:v>PC02</c:v>
                  </c:pt>
                  <c:pt idx="1">
                    <c:v>PM16</c:v>
                  </c:pt>
                  <c:pt idx="2">
                    <c:v>PM17</c:v>
                  </c:pt>
                  <c:pt idx="3">
                    <c:v>PM21</c:v>
                  </c:pt>
                  <c:pt idx="4">
                    <c:v>PM29</c:v>
                  </c:pt>
                </c:lvl>
              </c:multiLvlStrCache>
            </c:multiLvlStrRef>
          </c:cat>
          <c:val>
            <c:numRef>
              <c:f>'Consol Pivot'!$B$4:$B$14</c:f>
              <c:numCache>
                <c:formatCode>General</c:formatCode>
                <c:ptCount val="5"/>
                <c:pt idx="0">
                  <c:v>3299650</c:v>
                </c:pt>
                <c:pt idx="1">
                  <c:v>6871887</c:v>
                </c:pt>
                <c:pt idx="2">
                  <c:v>1604196</c:v>
                </c:pt>
                <c:pt idx="3">
                  <c:v>4501862</c:v>
                </c:pt>
                <c:pt idx="4">
                  <c:v>642414</c:v>
                </c:pt>
              </c:numCache>
            </c:numRef>
          </c:val>
          <c:extLst>
            <c:ext xmlns:c16="http://schemas.microsoft.com/office/drawing/2014/chart" uri="{C3380CC4-5D6E-409C-BE32-E72D297353CC}">
              <c16:uniqueId val="{00000006-3FE6-4CD5-A3F5-51C32F0B60A4}"/>
            </c:ext>
          </c:extLst>
        </c:ser>
        <c:ser>
          <c:idx val="1"/>
          <c:order val="1"/>
          <c:tx>
            <c:strRef>
              <c:f>'Consol Pivot'!$C$3</c:f>
              <c:strCache>
                <c:ptCount val="1"/>
                <c:pt idx="0">
                  <c:v>Sum of QC Approved Quantity</c:v>
                </c:pt>
              </c:strCache>
            </c:strRef>
          </c:tx>
          <c:spPr>
            <a:solidFill>
              <a:schemeClr val="accent2"/>
            </a:solidFill>
            <a:ln>
              <a:noFill/>
            </a:ln>
            <a:effectLst/>
          </c:spPr>
          <c:invertIfNegative val="0"/>
          <c:cat>
            <c:multiLvlStrRef>
              <c:f>'Consol Pivot'!$A$4:$A$14</c:f>
              <c:multiLvlStrCache>
                <c:ptCount val="5"/>
                <c:lvl>
                  <c:pt idx="0">
                    <c:v>GAO BINJIE</c:v>
                  </c:pt>
                  <c:pt idx="1">
                    <c:v>TEO KAH JUN</c:v>
                  </c:pt>
                  <c:pt idx="2">
                    <c:v>NG SWEE CHEA</c:v>
                  </c:pt>
                  <c:pt idx="3">
                    <c:v>LIM JIA FAN</c:v>
                  </c:pt>
                  <c:pt idx="4">
                    <c:v>JIMMY TNEO WEE SIANG</c:v>
                  </c:pt>
                </c:lvl>
                <c:lvl>
                  <c:pt idx="0">
                    <c:v>PC02</c:v>
                  </c:pt>
                  <c:pt idx="1">
                    <c:v>PM16</c:v>
                  </c:pt>
                  <c:pt idx="2">
                    <c:v>PM17</c:v>
                  </c:pt>
                  <c:pt idx="3">
                    <c:v>PM21</c:v>
                  </c:pt>
                  <c:pt idx="4">
                    <c:v>PM29</c:v>
                  </c:pt>
                </c:lvl>
              </c:multiLvlStrCache>
            </c:multiLvlStrRef>
          </c:cat>
          <c:val>
            <c:numRef>
              <c:f>'Consol Pivot'!$C$4:$C$14</c:f>
              <c:numCache>
                <c:formatCode>General</c:formatCode>
                <c:ptCount val="5"/>
                <c:pt idx="0">
                  <c:v>2502986</c:v>
                </c:pt>
                <c:pt idx="1">
                  <c:v>3729217</c:v>
                </c:pt>
                <c:pt idx="2">
                  <c:v>1400000</c:v>
                </c:pt>
                <c:pt idx="3">
                  <c:v>2317969</c:v>
                </c:pt>
                <c:pt idx="4">
                  <c:v>359215</c:v>
                </c:pt>
              </c:numCache>
            </c:numRef>
          </c:val>
          <c:extLst>
            <c:ext xmlns:c16="http://schemas.microsoft.com/office/drawing/2014/chart" uri="{C3380CC4-5D6E-409C-BE32-E72D297353CC}">
              <c16:uniqueId val="{00000008-3FE6-4CD5-A3F5-51C32F0B60A4}"/>
            </c:ext>
          </c:extLst>
        </c:ser>
        <c:dLbls>
          <c:showLegendKey val="0"/>
          <c:showVal val="0"/>
          <c:showCatName val="0"/>
          <c:showSerName val="0"/>
          <c:showPercent val="0"/>
          <c:showBubbleSize val="0"/>
        </c:dLbls>
        <c:gapWidth val="150"/>
        <c:axId val="1910422464"/>
        <c:axId val="1910420064"/>
      </c:barChart>
      <c:catAx>
        <c:axId val="191042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20064"/>
        <c:crosses val="autoZero"/>
        <c:auto val="1"/>
        <c:lblAlgn val="ctr"/>
        <c:lblOffset val="100"/>
        <c:noMultiLvlLbl val="0"/>
      </c:catAx>
      <c:valAx>
        <c:axId val="191042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2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[04. April Completed Orders.xlsx]Pivot 180525!PivotTable3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180525'!$B$3:$B$4</c:f>
              <c:strCache>
                <c:ptCount val="1"/>
                <c:pt idx="0">
                  <c:v>1</c:v>
                </c:pt>
              </c:strCache>
            </c:strRef>
          </c:tx>
          <c:spPr>
            <a:solidFill>
              <a:schemeClr val="accent1"/>
            </a:solidFill>
            <a:ln>
              <a:noFill/>
            </a:ln>
            <a:effectLst/>
          </c:spPr>
          <c:invertIfNegative val="0"/>
          <c:cat>
            <c:multiLvlStrRef>
              <c:f>'Pivot 180525'!$A$5:$A$26</c:f>
              <c:multiLvlStrCache>
                <c:ptCount val="7"/>
                <c:lvl>
                  <c:pt idx="0">
                    <c:v>2V960471</c:v>
                  </c:pt>
                  <c:pt idx="1">
                    <c:v>BL 8X51MM</c:v>
                  </c:pt>
                  <c:pt idx="2">
                    <c:v>2V64219</c:v>
                  </c:pt>
                  <c:pt idx="3">
                    <c:v>2V96031</c:v>
                  </c:pt>
                  <c:pt idx="4">
                    <c:v>NSI-002</c:v>
                  </c:pt>
                  <c:pt idx="5">
                    <c:v>PAPER SEPARATOR ROHM</c:v>
                  </c:pt>
                  <c:pt idx="6">
                    <c:v>HGST BL-60X55MM</c:v>
                  </c:pt>
                </c:lvl>
                <c:lvl>
                  <c:pt idx="0">
                    <c:v>W0682251</c:v>
                  </c:pt>
                  <c:pt idx="1">
                    <c:v>W0684081</c:v>
                  </c:pt>
                  <c:pt idx="2">
                    <c:v>W0682792</c:v>
                  </c:pt>
                  <c:pt idx="3">
                    <c:v>W0683730</c:v>
                  </c:pt>
                  <c:pt idx="4">
                    <c:v>W0680891</c:v>
                  </c:pt>
                  <c:pt idx="5">
                    <c:v>W0682083</c:v>
                  </c:pt>
                  <c:pt idx="6">
                    <c:v>W0683805</c:v>
                  </c:pt>
                </c:lvl>
                <c:lvl>
                  <c:pt idx="0">
                    <c:v>60</c:v>
                  </c:pt>
                  <c:pt idx="2">
                    <c:v>61</c:v>
                  </c:pt>
                  <c:pt idx="3">
                    <c:v>65</c:v>
                  </c:pt>
                  <c:pt idx="4">
                    <c:v>68</c:v>
                  </c:pt>
                  <c:pt idx="6">
                    <c:v>71</c:v>
                  </c:pt>
                </c:lvl>
                <c:lvl>
                  <c:pt idx="0">
                    <c:v>ST NETWORK</c:v>
                  </c:pt>
                </c:lvl>
                <c:lvl>
                  <c:pt idx="0">
                    <c:v>T20198</c:v>
                  </c:pt>
                </c:lvl>
              </c:multiLvlStrCache>
            </c:multiLvlStrRef>
          </c:cat>
          <c:val>
            <c:numRef>
              <c:f>'Pivot 180525'!$B$5:$B$26</c:f>
              <c:numCache>
                <c:formatCode>General</c:formatCode>
                <c:ptCount val="7"/>
                <c:pt idx="0">
                  <c:v>10002</c:v>
                </c:pt>
                <c:pt idx="1">
                  <c:v>166002</c:v>
                </c:pt>
                <c:pt idx="2">
                  <c:v>10000</c:v>
                </c:pt>
                <c:pt idx="3">
                  <c:v>10010</c:v>
                </c:pt>
                <c:pt idx="4">
                  <c:v>32000</c:v>
                </c:pt>
                <c:pt idx="5">
                  <c:v>24000</c:v>
                </c:pt>
                <c:pt idx="6">
                  <c:v>138016</c:v>
                </c:pt>
              </c:numCache>
            </c:numRef>
          </c:val>
          <c:extLst>
            <c:ext xmlns:c16="http://schemas.microsoft.com/office/drawing/2014/chart" uri="{C3380CC4-5D6E-409C-BE32-E72D297353CC}">
              <c16:uniqueId val="{00000000-0C64-4A81-B665-AB4FBBF5961F}"/>
            </c:ext>
          </c:extLst>
        </c:ser>
        <c:dLbls>
          <c:showLegendKey val="0"/>
          <c:showVal val="0"/>
          <c:showCatName val="0"/>
          <c:showSerName val="0"/>
          <c:showPercent val="0"/>
          <c:showBubbleSize val="0"/>
        </c:dLbls>
        <c:gapWidth val="219"/>
        <c:axId val="59066959"/>
        <c:axId val="59079919"/>
      </c:barChart>
      <c:catAx>
        <c:axId val="5906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9079919"/>
        <c:crosses val="autoZero"/>
        <c:auto val="1"/>
        <c:lblAlgn val="ctr"/>
        <c:lblOffset val="100"/>
        <c:noMultiLvlLbl val="0"/>
      </c:catAx>
      <c:valAx>
        <c:axId val="59079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6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288924</xdr:colOff>
      <xdr:row>1</xdr:row>
      <xdr:rowOff>165099</xdr:rowOff>
    </xdr:from>
    <xdr:to>
      <xdr:col>13</xdr:col>
      <xdr:colOff>285750</xdr:colOff>
      <xdr:row>28</xdr:row>
      <xdr:rowOff>63500</xdr:rowOff>
    </xdr:to>
    <xdr:graphicFrame macro="">
      <xdr:nvGraphicFramePr>
        <xdr:cNvPr id="2" name="Chart 1">
          <a:extLst>
            <a:ext uri="{FF2B5EF4-FFF2-40B4-BE49-F238E27FC236}">
              <a16:creationId xmlns:a16="http://schemas.microsoft.com/office/drawing/2014/main" id="{CC65210A-5AE6-A706-DB7F-56AED31DD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387349</xdr:colOff>
      <xdr:row>3</xdr:row>
      <xdr:rowOff>6349</xdr:rowOff>
    </xdr:from>
    <xdr:to>
      <xdr:col>22</xdr:col>
      <xdr:colOff>161924</xdr:colOff>
      <xdr:row>28</xdr:row>
      <xdr:rowOff>19049</xdr:rowOff>
    </xdr:to>
    <mc:AlternateContent xmlns:mc="http://schemas.openxmlformats.org/markup-compatibility/2006" xmlns:a14="http://schemas.microsoft.com/office/drawing/2010/main">
      <mc:Choice Requires="a14">
        <xdr:graphicFrame macro="">
          <xdr:nvGraphicFramePr>
            <xdr:cNvPr id="3" name="Machine Code">
              <a:extLst>
                <a:ext uri="{FF2B5EF4-FFF2-40B4-BE49-F238E27FC236}">
                  <a16:creationId xmlns:a16="http://schemas.microsoft.com/office/drawing/2014/main" id="{BCAC0B35-2649-C7A9-5EBB-B9710DDF1DBA}"/>
                </a:ext>
              </a:extLst>
            </xdr:cNvPr>
            <xdr:cNvGraphicFramePr/>
          </xdr:nvGraphicFramePr>
          <xdr:xfrm>
            <a:off x="0" y="0"/>
            <a:ext cx="0" cy="0"/>
          </xdr:xfrm>
          <a:graphic>
            <a:graphicData uri="http://schemas.microsoft.com/office/drawing/2010/slicer">
              <sle:slicer xmlns:sle="http://schemas.microsoft.com/office/drawing/2010/slicer" name="Machine Code"/>
            </a:graphicData>
          </a:graphic>
        </xdr:graphicFrame>
      </mc:Choice>
      <mc:Fallback xmlns="">
        <xdr:sp macro="" textlink="">
          <xdr:nvSpPr>
            <xdr:cNvPr id="0" name=""/>
            <xdr:cNvSpPr>
              <a:spLocks noTextEdit="1"/>
            </xdr:cNvSpPr>
          </xdr:nvSpPr>
          <xdr:spPr>
            <a:xfrm>
              <a:off x="15697199" y="552449"/>
              <a:ext cx="2212975" cy="45339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511174</xdr:colOff>
      <xdr:row>2</xdr:row>
      <xdr:rowOff>168275</xdr:rowOff>
    </xdr:from>
    <xdr:to>
      <xdr:col>18</xdr:col>
      <xdr:colOff>190499</xdr:colOff>
      <xdr:row>28</xdr:row>
      <xdr:rowOff>9525</xdr:rowOff>
    </xdr:to>
    <mc:AlternateContent xmlns:mc="http://schemas.openxmlformats.org/markup-compatibility/2006" xmlns:a14="http://schemas.microsoft.com/office/drawing/2010/main">
      <mc:Choice Requires="a14">
        <xdr:graphicFrame macro="">
          <xdr:nvGraphicFramePr>
            <xdr:cNvPr id="4" name="Staff Code">
              <a:extLst>
                <a:ext uri="{FF2B5EF4-FFF2-40B4-BE49-F238E27FC236}">
                  <a16:creationId xmlns:a16="http://schemas.microsoft.com/office/drawing/2014/main" id="{65B3C4A0-2DB6-EAD3-2A90-717B26F93D77}"/>
                </a:ext>
              </a:extLst>
            </xdr:cNvPr>
            <xdr:cNvGraphicFramePr/>
          </xdr:nvGraphicFramePr>
          <xdr:xfrm>
            <a:off x="0" y="0"/>
            <a:ext cx="0" cy="0"/>
          </xdr:xfrm>
          <a:graphic>
            <a:graphicData uri="http://schemas.microsoft.com/office/drawing/2010/slicer">
              <sle:slicer xmlns:sle="http://schemas.microsoft.com/office/drawing/2010/slicer" name="Staff Code"/>
            </a:graphicData>
          </a:graphic>
        </xdr:graphicFrame>
      </mc:Choice>
      <mc:Fallback xmlns="">
        <xdr:sp macro="" textlink="">
          <xdr:nvSpPr>
            <xdr:cNvPr id="0" name=""/>
            <xdr:cNvSpPr>
              <a:spLocks noTextEdit="1"/>
            </xdr:cNvSpPr>
          </xdr:nvSpPr>
          <xdr:spPr>
            <a:xfrm>
              <a:off x="12766674" y="530225"/>
              <a:ext cx="2730500" cy="454342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523875</xdr:colOff>
      <xdr:row>28</xdr:row>
      <xdr:rowOff>152400</xdr:rowOff>
    </xdr:from>
    <xdr:to>
      <xdr:col>18</xdr:col>
      <xdr:colOff>161925</xdr:colOff>
      <xdr:row>48</xdr:row>
      <xdr:rowOff>28575</xdr:rowOff>
    </xdr:to>
    <mc:AlternateContent xmlns:mc="http://schemas.openxmlformats.org/markup-compatibility/2006" xmlns:a14="http://schemas.microsoft.com/office/drawing/2010/main">
      <mc:Choice Requires="a14">
        <xdr:graphicFrame macro="">
          <xdr:nvGraphicFramePr>
            <xdr:cNvPr id="5" name="Machine Name">
              <a:extLst>
                <a:ext uri="{FF2B5EF4-FFF2-40B4-BE49-F238E27FC236}">
                  <a16:creationId xmlns:a16="http://schemas.microsoft.com/office/drawing/2014/main" id="{29ED63CC-C6D1-DA8E-F204-34273AD6F707}"/>
                </a:ext>
              </a:extLst>
            </xdr:cNvPr>
            <xdr:cNvGraphicFramePr/>
          </xdr:nvGraphicFramePr>
          <xdr:xfrm>
            <a:off x="0" y="0"/>
            <a:ext cx="0" cy="0"/>
          </xdr:xfrm>
          <a:graphic>
            <a:graphicData uri="http://schemas.microsoft.com/office/drawing/2010/slicer">
              <sle:slicer xmlns:sle="http://schemas.microsoft.com/office/drawing/2010/slicer" name="Machine Name"/>
            </a:graphicData>
          </a:graphic>
        </xdr:graphicFrame>
      </mc:Choice>
      <mc:Fallback xmlns="">
        <xdr:sp macro="" textlink="">
          <xdr:nvSpPr>
            <xdr:cNvPr id="0" name=""/>
            <xdr:cNvSpPr>
              <a:spLocks noTextEdit="1"/>
            </xdr:cNvSpPr>
          </xdr:nvSpPr>
          <xdr:spPr>
            <a:xfrm>
              <a:off x="12779375" y="5219700"/>
              <a:ext cx="2686050" cy="349250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323850</xdr:colOff>
      <xdr:row>1</xdr:row>
      <xdr:rowOff>146050</xdr:rowOff>
    </xdr:from>
    <xdr:to>
      <xdr:col>17</xdr:col>
      <xdr:colOff>44450</xdr:colOff>
      <xdr:row>22</xdr:row>
      <xdr:rowOff>165100</xdr:rowOff>
    </xdr:to>
    <xdr:graphicFrame macro="">
      <xdr:nvGraphicFramePr>
        <xdr:cNvPr id="2" name="Chart 1">
          <a:extLst>
            <a:ext uri="{FF2B5EF4-FFF2-40B4-BE49-F238E27FC236}">
              <a16:creationId xmlns:a16="http://schemas.microsoft.com/office/drawing/2014/main" id="{AB8E6A55-CD25-BE8B-7410-F1E27A47F3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603250</xdr:colOff>
      <xdr:row>2</xdr:row>
      <xdr:rowOff>120650</xdr:rowOff>
    </xdr:from>
    <xdr:to>
      <xdr:col>20</xdr:col>
      <xdr:colOff>603250</xdr:colOff>
      <xdr:row>16</xdr:row>
      <xdr:rowOff>161922</xdr:rowOff>
    </xdr:to>
    <mc:AlternateContent xmlns:mc="http://schemas.openxmlformats.org/markup-compatibility/2006" xmlns:a14="http://schemas.microsoft.com/office/drawing/2010/main">
      <mc:Choice Requires="a14">
        <xdr:graphicFrame macro="">
          <xdr:nvGraphicFramePr>
            <xdr:cNvPr id="3" name="Machine Name 1">
              <a:extLst>
                <a:ext uri="{FF2B5EF4-FFF2-40B4-BE49-F238E27FC236}">
                  <a16:creationId xmlns:a16="http://schemas.microsoft.com/office/drawing/2014/main" id="{2DD69AAC-3718-C0CF-C143-C76AEA67C63E}"/>
                </a:ext>
              </a:extLst>
            </xdr:cNvPr>
            <xdr:cNvGraphicFramePr/>
          </xdr:nvGraphicFramePr>
          <xdr:xfrm>
            <a:off x="0" y="0"/>
            <a:ext cx="0" cy="0"/>
          </xdr:xfrm>
          <a:graphic>
            <a:graphicData uri="http://schemas.microsoft.com/office/drawing/2010/slicer">
              <sle:slicer xmlns:sle="http://schemas.microsoft.com/office/drawing/2010/slicer" name="Machine Name 1"/>
            </a:graphicData>
          </a:graphic>
        </xdr:graphicFrame>
      </mc:Choice>
      <mc:Fallback xmlns="">
        <xdr:sp macro="" textlink="">
          <xdr:nvSpPr>
            <xdr:cNvPr id="0" name=""/>
            <xdr:cNvSpPr>
              <a:spLocks noTextEdit="1"/>
            </xdr:cNvSpPr>
          </xdr:nvSpPr>
          <xdr:spPr>
            <a:xfrm>
              <a:off x="12833350" y="488950"/>
              <a:ext cx="1828800" cy="261937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292100</xdr:colOff>
      <xdr:row>2</xdr:row>
      <xdr:rowOff>133350</xdr:rowOff>
    </xdr:from>
    <xdr:to>
      <xdr:col>24</xdr:col>
      <xdr:colOff>292100</xdr:colOff>
      <xdr:row>16</xdr:row>
      <xdr:rowOff>174622</xdr:rowOff>
    </xdr:to>
    <mc:AlternateContent xmlns:mc="http://schemas.openxmlformats.org/markup-compatibility/2006" xmlns:a14="http://schemas.microsoft.com/office/drawing/2010/main">
      <mc:Choice Requires="a14">
        <xdr:graphicFrame macro="">
          <xdr:nvGraphicFramePr>
            <xdr:cNvPr id="4" name="Customer Name">
              <a:extLst>
                <a:ext uri="{FF2B5EF4-FFF2-40B4-BE49-F238E27FC236}">
                  <a16:creationId xmlns:a16="http://schemas.microsoft.com/office/drawing/2014/main" id="{859B9243-F63C-0B6B-8B81-4FB21BE737D6}"/>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14960600" y="501650"/>
              <a:ext cx="1828800" cy="2619372"/>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on, Beng Hock Anthony" refreshedDate="45782.705443402781" createdVersion="8" refreshedVersion="8" minRefreshableVersion="3" recordCount="1913" xr:uid="{5729E027-0C67-4CF3-A2BE-3F41C8C52743}">
  <cacheSource type="worksheet">
    <worksheetSource ref="A1:BH1914" sheet="Consolidated"/>
  </cacheSource>
  <cacheFields count="60">
    <cacheField name="Work Order No." numFmtId="0">
      <sharedItems count="1262">
        <s v="W0682349"/>
        <s v="W0682423"/>
        <s v="W0682425"/>
        <s v="W0682538"/>
        <s v="W0670634"/>
        <s v="W0675399"/>
        <s v="W0679222"/>
        <s v="W0680426"/>
        <s v="W0680873"/>
        <s v="W0680948"/>
        <s v="W0681067"/>
        <s v="W0681280"/>
        <s v="W0681379"/>
        <s v="W0681513"/>
        <s v="W0681514"/>
        <s v="W0681678"/>
        <s v="W0681702"/>
        <s v="W0681760"/>
        <s v="W0681763"/>
        <s v="W0681773"/>
        <s v="W0681890"/>
        <s v="W0681984"/>
        <s v="W0682107"/>
        <s v="W0682197"/>
        <s v="W0682199"/>
        <s v="W0682202"/>
        <s v="W0682213"/>
        <s v="W0682214"/>
        <s v="W0682215"/>
        <s v="W0682217"/>
        <s v="W0682218"/>
        <s v="W0682219"/>
        <s v="W0682274"/>
        <s v="W0682283"/>
        <s v="W0682284"/>
        <s v="W0682285"/>
        <s v="W0682286"/>
        <s v="W0682303"/>
        <s v="W0682307"/>
        <s v="W0682308"/>
        <s v="W0682337"/>
        <s v="W0682350"/>
        <s v="W0682397"/>
        <s v="W0682405"/>
        <s v="W0682407"/>
        <s v="W0682444"/>
        <s v="W0682445"/>
        <s v="W0682446"/>
        <s v="W0682447"/>
        <s v="W0682448"/>
        <s v="W0682450"/>
        <s v="W0682451"/>
        <s v="W0682452"/>
        <s v="W0682453"/>
        <s v="W0682462"/>
        <s v="W0682463"/>
        <s v="W0682474"/>
        <s v="W0682475"/>
        <s v="W0682485"/>
        <s v="W0682500"/>
        <s v="W0682501"/>
        <s v="W0682502"/>
        <s v="W0682503"/>
        <s v="W0682504"/>
        <s v="W0682505"/>
        <s v="W0682506"/>
        <s v="W0682539"/>
        <s v="W0682597"/>
        <s v="W0682639"/>
        <s v="W0682641"/>
        <s v="W0682643"/>
        <s v="W0682661"/>
        <s v="W0682662"/>
        <s v="W0682667"/>
        <s v="W0682668"/>
        <s v="W0682685"/>
        <s v="W0682686"/>
        <s v="W0682689"/>
        <s v="W0676859"/>
        <s v="W0677858"/>
        <s v="W0678504"/>
        <s v="W0678953"/>
        <s v="W0680522"/>
        <s v="W0680734"/>
        <s v="W0680747"/>
        <s v="W0680753"/>
        <s v="W0680754"/>
        <s v="W0680762"/>
        <s v="W0681211"/>
        <s v="W0681471"/>
        <s v="W0681510"/>
        <s v="W0681511"/>
        <s v="W0681576"/>
        <s v="W0681676"/>
        <s v="W0681677"/>
        <s v="W0681680"/>
        <s v="W0681681"/>
        <s v="W0681800"/>
        <s v="W0681801"/>
        <s v="W0681802"/>
        <s v="W0681815"/>
        <s v="W0681881"/>
        <s v="W0681895"/>
        <s v="W0681896"/>
        <s v="W0681902"/>
        <s v="W0681903"/>
        <s v="W0681930"/>
        <s v="W0681951"/>
        <s v="W0682027"/>
        <s v="W0682041"/>
        <s v="W0682071"/>
        <s v="W0682088"/>
        <s v="W0682114"/>
        <s v="W0682176"/>
        <s v="W0682184"/>
        <s v="W0682222"/>
        <s v="W0682223"/>
        <s v="W0682224"/>
        <s v="W0682253"/>
        <s v="W0682261"/>
        <s v="W0682312"/>
        <s v="W0682396"/>
        <s v="W0682412"/>
        <s v="W0682413"/>
        <s v="W0682434"/>
        <s v="W0682438"/>
        <s v="W0682440"/>
        <s v="W0682471"/>
        <s v="W0682472"/>
        <s v="W0682483"/>
        <s v="W0682486"/>
        <s v="W0682516"/>
        <s v="W0682534"/>
        <s v="W0682535"/>
        <s v="W0682544"/>
        <s v="W0682556"/>
        <s v="W0682564"/>
        <s v="W0682565"/>
        <s v="W0682578"/>
        <s v="W0682596"/>
        <s v="W0682598"/>
        <s v="W0682600"/>
        <s v="W0682670"/>
        <s v="W0682671"/>
        <s v="W0682673"/>
        <s v="W0682792"/>
        <s v="W0682803"/>
        <s v="W0682804"/>
        <s v="W0682813"/>
        <s v="W0678968"/>
        <s v="W0682925"/>
        <s v="W0672069"/>
        <s v="W0679518"/>
        <s v="W0679624"/>
        <s v="W0680991"/>
        <s v="W0681128"/>
        <s v="W0681350"/>
        <s v="W0681351"/>
        <s v="W0681512"/>
        <s v="W0681636"/>
        <s v="W0681637"/>
        <s v="W0681675"/>
        <s v="W0681679"/>
        <s v="W0681682"/>
        <s v="W0681740"/>
        <s v="W0681897"/>
        <s v="W0681907"/>
        <s v="W0681925"/>
        <s v="W0682067"/>
        <s v="W0682068"/>
        <s v="W0682092"/>
        <s v="W0682108"/>
        <s v="W0682170"/>
        <s v="W0682174"/>
        <s v="W0682241"/>
        <s v="W0682242"/>
        <s v="W0682299"/>
        <s v="W0682336"/>
        <s v="W0682348"/>
        <s v="W0682378"/>
        <s v="W0682398"/>
        <s v="W0682401"/>
        <s v="W0682402"/>
        <s v="W0682403"/>
        <s v="W0682404"/>
        <s v="W0682406"/>
        <s v="W0682417"/>
        <s v="W0682419"/>
        <s v="W0682428"/>
        <s v="W0682432"/>
        <s v="W0682436"/>
        <s v="W0682449"/>
        <s v="W0682454"/>
        <s v="W0682455"/>
        <s v="W0682459"/>
        <s v="W0682460"/>
        <s v="W0682466"/>
        <s v="W0682481"/>
        <s v="W0682527"/>
        <s v="W0682531"/>
        <s v="W0682536"/>
        <s v="W0682541"/>
        <s v="W0682545"/>
        <s v="W0682554"/>
        <s v="W0682563"/>
        <s v="W0682571"/>
        <s v="W0682581"/>
        <s v="W0682582"/>
        <s v="W0682591"/>
        <s v="W0682594"/>
        <s v="W0682595"/>
        <s v="W0682601"/>
        <s v="W0682645"/>
        <s v="W0682649"/>
        <s v="W0682650"/>
        <s v="W0682652"/>
        <s v="W0682653"/>
        <s v="W0682655"/>
        <s v="W0682656"/>
        <s v="W0682657"/>
        <s v="W0682658"/>
        <s v="W0682666"/>
        <s v="W0682669"/>
        <s v="W0682678"/>
        <s v="W0682684"/>
        <s v="W0682687"/>
        <s v="W0682690"/>
        <s v="W0682717"/>
        <s v="W0682765"/>
        <s v="W0682918"/>
        <s v="W0682922"/>
        <s v="W0682923"/>
        <s v="W0682924"/>
        <s v="W0680557"/>
        <s v="W0682622"/>
        <s v="W0682972"/>
        <s v="W0676952"/>
        <s v="W0678734"/>
        <s v="W0680983"/>
        <s v="W0681066"/>
        <s v="W0681114"/>
        <s v="W0681222"/>
        <s v="W0681697"/>
        <s v="W0681758"/>
        <s v="W0681807"/>
        <s v="W0681950"/>
        <s v="W0682009"/>
        <s v="W0682115"/>
        <s v="W0682167"/>
        <s v="W0682177"/>
        <s v="W0682251"/>
        <s v="W0682257"/>
        <s v="W0682258"/>
        <s v="W0682267"/>
        <s v="W0682318"/>
        <s v="W0682431"/>
        <s v="W0682435"/>
        <s v="W0682487"/>
        <s v="W0682488"/>
        <s v="W0682509"/>
        <s v="W0682511"/>
        <s v="W0682552"/>
        <s v="W0682579"/>
        <s v="W0682580"/>
        <s v="W0682623"/>
        <s v="W0682651"/>
        <s v="W0682677"/>
        <s v="W0682679"/>
        <s v="W0682707"/>
        <s v="W0682920"/>
        <s v="W0682936"/>
        <s v="W0682937"/>
        <s v="W0682950"/>
        <s v="W0682978"/>
        <s v="W0682983"/>
        <s v="W0682996"/>
        <s v="W0682999"/>
        <s v="W0683002"/>
        <s v="W0683091"/>
        <s v="W0678401"/>
        <s v="W0678733"/>
        <s v="W0681118"/>
        <s v="W0681338"/>
        <s v="W0681341"/>
        <s v="W0681522"/>
        <s v="W0681698"/>
        <s v="W0681703"/>
        <s v="W0681704"/>
        <s v="W0681705"/>
        <s v="W0681706"/>
        <s v="W0681715"/>
        <s v="W0681767"/>
        <s v="W0681949"/>
        <s v="W0682015"/>
        <s v="W0682096"/>
        <s v="W0682097"/>
        <s v="W0682098"/>
        <s v="W0682168"/>
        <s v="W0682178"/>
        <s v="W0682180"/>
        <s v="W0682205"/>
        <s v="W0682227"/>
        <s v="W0682320"/>
        <s v="W0682399"/>
        <s v="W0682408"/>
        <s v="W0682422"/>
        <s v="W0682482"/>
        <s v="W0682515"/>
        <s v="W0682524"/>
        <s v="W0682529"/>
        <s v="W0682547"/>
        <s v="W0682553"/>
        <s v="W0682602"/>
        <s v="W0682633"/>
        <s v="W0682634"/>
        <s v="W0682635"/>
        <s v="W0682636"/>
        <s v="W0682637"/>
        <s v="W0682638"/>
        <s v="W0682681"/>
        <s v="W0682691"/>
        <s v="W0682942"/>
        <s v="W0682943"/>
        <s v="W0683005"/>
        <s v="W0683008"/>
        <s v="W0683018"/>
        <s v="W0683019"/>
        <s v="W0683086"/>
        <s v="W0683089"/>
        <s v="W0682938"/>
        <s v="W0682418"/>
        <s v="W0682537"/>
        <s v="W0682543"/>
        <s v="W0682599"/>
        <s v="W0682947"/>
        <s v="W0682948"/>
        <s v="W0682949"/>
        <s v="W0682951"/>
        <s v="W0682952"/>
        <s v="W0682953"/>
        <s v="W0682954"/>
        <s v="W0681924"/>
        <s v="W0679755"/>
        <s v="W0680066"/>
        <s v="W0680749"/>
        <s v="W0680751"/>
        <s v="W0681071"/>
        <s v="W0681295"/>
        <s v="W0681339"/>
        <s v="W0681352"/>
        <s v="W0681353"/>
        <s v="W0681409"/>
        <s v="W0681699"/>
        <s v="W0681780"/>
        <s v="W0681817"/>
        <s v="W0681818"/>
        <s v="W0681858"/>
        <s v="W0682093"/>
        <s v="W0682109"/>
        <s v="W0682206"/>
        <s v="W0682225"/>
        <s v="W0682226"/>
        <s v="W0682356"/>
        <s v="W0682400"/>
        <s v="W0682439"/>
        <s v="W0682479"/>
        <s v="W0682528"/>
        <s v="W0682542"/>
        <s v="W0682574"/>
        <s v="W0682583"/>
        <s v="W0682586"/>
        <s v="W0682592"/>
        <s v="W0682593"/>
        <s v="W0682640"/>
        <s v="W0682654"/>
        <s v="W0682674"/>
        <s v="W0682683"/>
        <s v="W0682710"/>
        <s v="W0682713"/>
        <s v="W0682811"/>
        <s v="W0682851"/>
        <s v="W0682926"/>
        <s v="W0682934"/>
        <s v="W0682939"/>
        <s v="W0682940"/>
        <s v="W0682941"/>
        <s v="W0682977"/>
        <s v="W0683004"/>
        <s v="W0683039"/>
        <s v="W0683046"/>
        <s v="W0683074"/>
        <s v="W0683078"/>
        <s v="W0683084"/>
        <s v="W0683085"/>
        <s v="W0683087"/>
        <s v="W0683088"/>
        <s v="W0683093"/>
        <s v="W0683095"/>
        <s v="W0683098"/>
        <s v="W0683166"/>
        <s v="W0683167"/>
        <s v="W0681929"/>
        <s v="W0682789"/>
        <s v="W0682955"/>
        <s v="W0682956"/>
        <s v="W0682957"/>
        <s v="W0682958"/>
        <s v="W0682959"/>
        <s v="W0682960"/>
        <s v="W0682961"/>
        <s v="W0682962"/>
        <s v="W0682963"/>
        <s v="W0682964"/>
        <s v="W0682965"/>
        <s v="W0682966"/>
        <s v="W0682967"/>
        <s v="W0682968"/>
        <s v="W0667480"/>
        <s v="W0674924"/>
        <s v="W0681235"/>
        <s v="W0681335"/>
        <s v="W0681342"/>
        <s v="W0681716"/>
        <s v="W0682094"/>
        <s v="W0682163"/>
        <s v="W0682164"/>
        <s v="W0682229"/>
        <s v="W0682268"/>
        <s v="W0682287"/>
        <s v="W0682514"/>
        <s v="W0682555"/>
        <s v="W0682644"/>
        <s v="W0682675"/>
        <s v="W0682680"/>
        <s v="W0682716"/>
        <s v="W0682788"/>
        <s v="W0682799"/>
        <s v="W0682910"/>
        <s v="W0682930"/>
        <s v="W0682980"/>
        <s v="W0682981"/>
        <s v="W0682982"/>
        <s v="W0682984"/>
        <s v="W0682986"/>
        <s v="W0682987"/>
        <s v="W0682988"/>
        <s v="W0682998"/>
        <s v="W0683007"/>
        <s v="W0683063"/>
        <s v="W0683071"/>
        <s v="W0683073"/>
        <s v="W0683075"/>
        <s v="W0683092"/>
        <s v="W0683097"/>
        <s v="W0683103"/>
        <s v="W0683160"/>
        <s v="W0683197"/>
        <s v="W0683231"/>
        <s v="W0683266"/>
        <s v="W0683283"/>
        <s v="W0683289"/>
        <s v="W0682424"/>
        <s v="W0682426"/>
        <s v="W0682427"/>
        <s v="W0682855"/>
        <s v="W0683168"/>
        <s v="W0683368"/>
        <s v="W0683370"/>
        <s v="W0683371"/>
        <s v="W0683372"/>
        <s v="W0683373"/>
        <s v="W0683375"/>
        <s v="W0670547"/>
        <s v="W0676358"/>
        <s v="W0676451"/>
        <s v="W0676771"/>
        <s v="W0678823"/>
        <s v="W0681113"/>
        <s v="W0681125"/>
        <s v="W0681362"/>
        <s v="W0681363"/>
        <s v="W0681372"/>
        <s v="W0681692"/>
        <s v="W0681695"/>
        <s v="W0682007"/>
        <s v="W0682010"/>
        <s v="W0682478"/>
        <s v="W0682491"/>
        <s v="W0682560"/>
        <s v="W0682646"/>
        <s v="W0682647"/>
        <s v="W0682743"/>
        <s v="W0682801"/>
        <s v="W0682810"/>
        <s v="W0682846"/>
        <s v="W0682848"/>
        <s v="W0682850"/>
        <s v="W0682852"/>
        <s v="W0682946"/>
        <s v="W0682985"/>
        <s v="W0682989"/>
        <s v="W0682991"/>
        <s v="W0682994"/>
        <s v="W0682997"/>
        <s v="W0683000"/>
        <s v="W0683003"/>
        <s v="W0683062"/>
        <s v="W0683072"/>
        <s v="W0683077"/>
        <s v="W0683096"/>
        <s v="W0683161"/>
        <s v="W0683169"/>
        <s v="W0683170"/>
        <s v="W0683177"/>
        <s v="W0683178"/>
        <s v="W0683179"/>
        <s v="W0683196"/>
        <s v="W0683198"/>
        <s v="W0683229"/>
        <s v="W0683232"/>
        <s v="W0683233"/>
        <s v="W0683242"/>
        <s v="W0683243"/>
        <s v="W0683244"/>
        <s v="W0683293"/>
        <s v="W0683294"/>
        <s v="W0683295"/>
        <s v="W0683359"/>
        <s v="W0683367"/>
        <s v="W0683532"/>
        <s v="W0683533"/>
        <s v="W0683592"/>
        <s v="W0681917"/>
        <s v="W0683369"/>
        <s v="W0683517"/>
        <s v="W0683520"/>
        <s v="W0679005"/>
        <s v="W0679726"/>
        <s v="W0680048"/>
        <s v="W0680242"/>
        <s v="W0680984"/>
        <s v="W0681121"/>
        <s v="W0681127"/>
        <s v="W0681384"/>
        <s v="W0681644"/>
        <s v="W0681717"/>
        <s v="W0681741"/>
        <s v="W0681762"/>
        <s v="W0681916"/>
        <s v="W0681983"/>
        <s v="W0681993"/>
        <s v="W0682100"/>
        <s v="W0682175"/>
        <s v="W0682250"/>
        <s v="W0682296"/>
        <s v="W0682476"/>
        <s v="W0682492"/>
        <s v="W0682672"/>
        <s v="W0682929"/>
        <s v="W0682995"/>
        <s v="W0683061"/>
        <s v="W0683076"/>
        <s v="W0683101"/>
        <s v="W0683102"/>
        <s v="W0683226"/>
        <s v="W0683228"/>
        <s v="W0683247"/>
        <s v="W0683264"/>
        <s v="W0683265"/>
        <s v="W0683296"/>
        <s v="W0683311"/>
        <s v="W0683348"/>
        <s v="W0683349"/>
        <s v="W0683354"/>
        <s v="W0683355"/>
        <s v="W0683356"/>
        <s v="W0683360"/>
        <s v="W0683362"/>
        <s v="W0683431"/>
        <s v="W0683483"/>
        <s v="W0683512"/>
        <s v="W0683599"/>
        <s v="W0683617"/>
        <s v="W0683618"/>
        <s v="W0683619"/>
        <s v="W0683621"/>
        <s v="W0683652"/>
        <s v="W0682854"/>
        <s v="W0683482"/>
        <s v="W0683516"/>
        <s v="W0683606"/>
        <s v="W0683607"/>
        <s v="W0683681"/>
        <s v="W0683682"/>
        <s v="W0683684"/>
        <s v="W0676860"/>
        <s v="W0678057"/>
        <s v="W0679760"/>
        <s v="W0681505"/>
        <s v="W0681635"/>
        <s v="W0681638"/>
        <s v="W0681952"/>
        <s v="W0681992"/>
        <s v="W0682172"/>
        <s v="W0682480"/>
        <s v="W0682489"/>
        <s v="W0682540"/>
        <s v="W0682853"/>
        <s v="W0682931"/>
        <s v="W0682932"/>
        <s v="W0682944"/>
        <s v="W0682945"/>
        <s v="W0683044"/>
        <s v="W0683045"/>
        <s v="W0683056"/>
        <s v="W0683058"/>
        <s v="W0683227"/>
        <s v="W0683230"/>
        <s v="W0683250"/>
        <s v="W0683285"/>
        <s v="W0683290"/>
        <s v="W0683291"/>
        <s v="W0683308"/>
        <s v="W0683310"/>
        <s v="W0683357"/>
        <s v="W0683366"/>
        <s v="W0683391"/>
        <s v="W0683392"/>
        <s v="W0683430"/>
        <s v="W0683484"/>
        <s v="W0683490"/>
        <s v="W0683511"/>
        <s v="W0683521"/>
        <s v="W0683593"/>
        <s v="W0683622"/>
        <s v="W0683623"/>
        <s v="W0683625"/>
        <s v="W0683626"/>
        <s v="W0683627"/>
        <s v="W0683628"/>
        <s v="W0683659"/>
        <s v="W0683679"/>
        <s v="W0683680"/>
        <s v="W0683685"/>
        <s v="W0683735"/>
        <s v="W0683736"/>
        <s v="W0681506"/>
        <s v="W0683407"/>
        <s v="W0679777"/>
        <s v="W0679778"/>
        <s v="W0681099"/>
        <s v="W0681894"/>
        <s v="W0682091"/>
        <s v="W0683041"/>
        <s v="W0683042"/>
        <s v="W0683043"/>
        <s v="W0683292"/>
        <s v="W0683358"/>
        <s v="W0683399"/>
        <s v="W0683620"/>
        <s v="W0683624"/>
        <s v="W0683629"/>
        <s v="W0683630"/>
        <s v="W0683631"/>
        <s v="W0683632"/>
        <s v="W0683695"/>
        <s v="W0683707"/>
        <s v="W0683708"/>
        <s v="W0683747"/>
        <s v="W0683761"/>
        <s v="W0677812"/>
        <s v="W0682493"/>
        <s v="W0682494"/>
        <s v="W0678826"/>
        <s v="W0679775"/>
        <s v="W0679776"/>
        <s v="W0681103"/>
        <s v="W0681684"/>
        <s v="W0681742"/>
        <s v="W0682095"/>
        <s v="W0682913"/>
        <s v="W0682914"/>
        <s v="W0682935"/>
        <s v="W0683049"/>
        <s v="W0683050"/>
        <s v="W0683067"/>
        <s v="W0683068"/>
        <s v="W0683069"/>
        <s v="W0683079"/>
        <s v="W0683199"/>
        <s v="W0683245"/>
        <s v="W0683312"/>
        <s v="W0683388"/>
        <s v="W0683394"/>
        <s v="W0683400"/>
        <s v="W0683415"/>
        <s v="W0683424"/>
        <s v="W0683544"/>
        <s v="W0683589"/>
        <s v="W0683590"/>
        <s v="W0683591"/>
        <s v="W0683639"/>
        <s v="W0683656"/>
        <s v="W0683663"/>
        <s v="W0683675"/>
        <s v="W0683678"/>
        <s v="W0683688"/>
        <s v="W0683694"/>
        <s v="W0683696"/>
        <s v="W0683697"/>
        <s v="W0683698"/>
        <s v="W0683704"/>
        <s v="W0683705"/>
        <s v="W0683706"/>
        <s v="W0683734"/>
        <s v="W0683746"/>
        <s v="W0682496"/>
        <s v="W0682497"/>
        <s v="W0683755"/>
        <s v="W0676696"/>
        <s v="W0677882"/>
        <s v="W0679223"/>
        <s v="W0680050"/>
        <s v="W0681718"/>
        <s v="W0681995"/>
        <s v="W0681996"/>
        <s v="W0681997"/>
        <s v="W0682083"/>
        <s v="W0682495"/>
        <s v="W0682642"/>
        <s v="W0682648"/>
        <s v="W0682663"/>
        <s v="W0682664"/>
        <s v="W0682709"/>
        <s v="W0682712"/>
        <s v="W0683020"/>
        <s v="W0683051"/>
        <s v="W0683052"/>
        <s v="W0683059"/>
        <s v="W0683171"/>
        <s v="W0683238"/>
        <s v="W0683252"/>
        <s v="W0683269"/>
        <s v="W0683376"/>
        <s v="W0683378"/>
        <s v="W0683393"/>
        <s v="W0683408"/>
        <s v="W0683416"/>
        <s v="W0683425"/>
        <s v="W0683638"/>
        <s v="W0683687"/>
        <s v="W0683691"/>
        <s v="W0683692"/>
        <s v="W0683693"/>
        <s v="W0683699"/>
        <s v="W0683711"/>
        <s v="W0683712"/>
        <s v="W0683730"/>
        <s v="W0683737"/>
        <s v="W0683751"/>
        <s v="W0683759"/>
        <s v="W0683760"/>
        <s v="W0683806"/>
        <s v="W0683830"/>
        <s v="W0683831"/>
        <s v="W0683835"/>
        <s v="W0683836"/>
        <s v="W0683837"/>
        <s v="W0683838"/>
        <s v="W0683877"/>
        <s v="W0682443"/>
        <s v="W0682498"/>
        <s v="W0682499"/>
        <s v="W0683345"/>
        <s v="W0683414"/>
        <s v="W0683491"/>
        <s v="W0683881"/>
        <s v="W0680891"/>
        <s v="W0682561"/>
        <s v="W0682575"/>
        <s v="W0682676"/>
        <s v="W0682682"/>
        <s v="W0682708"/>
        <s v="W0683082"/>
        <s v="W0683364"/>
        <s v="W0683380"/>
        <s v="W0683381"/>
        <s v="W0683396"/>
        <s v="W0683409"/>
        <s v="W0683608"/>
        <s v="W0683634"/>
        <s v="W0683654"/>
        <s v="W0683655"/>
        <s v="W0683660"/>
        <s v="W0683664"/>
        <s v="W0683674"/>
        <s v="W0683686"/>
        <s v="W0683750"/>
        <s v="W0683754"/>
        <s v="W0683769"/>
        <s v="W0683801"/>
        <s v="W0683833"/>
        <s v="W0683834"/>
        <s v="W0683856"/>
        <s v="W0683880"/>
        <s v="W0683891"/>
        <s v="W0684058"/>
        <s v="W0683758"/>
        <s v="W0675377"/>
        <s v="W0678254"/>
        <s v="W0680672"/>
        <s v="W0680985"/>
        <s v="W0681515"/>
        <s v="W0681743"/>
        <s v="W0681779"/>
        <s v="W0682559"/>
        <s v="W0682562"/>
        <s v="W0682992"/>
        <s v="W0683001"/>
        <s v="W0683081"/>
        <s v="W0683105"/>
        <s v="W0683275"/>
        <s v="W0683365"/>
        <s v="W0683377"/>
        <s v="W0683379"/>
        <s v="W0683417"/>
        <s v="W0683426"/>
        <s v="W0683428"/>
        <s v="W0683612"/>
        <s v="W0683613"/>
        <s v="W0683653"/>
        <s v="W0683670"/>
        <s v="W0683753"/>
        <s v="W0683850"/>
        <s v="W0683875"/>
        <s v="W0683876"/>
        <s v="W0683901"/>
        <s v="W0684059"/>
        <s v="W0681516"/>
        <s v="W0683413"/>
        <s v="W0683519"/>
        <s v="W0683683"/>
        <s v="W0683757"/>
        <s v="W0683882"/>
        <s v="W0683883"/>
        <s v="W0683930"/>
        <s v="W0683932"/>
        <s v="W0683949"/>
        <s v="W0683954"/>
        <s v="W0684048"/>
        <s v="W0684051"/>
        <s v="W0684054"/>
        <s v="W0684140"/>
        <s v="W0675394"/>
        <s v="W0680729"/>
        <s v="W0680937"/>
        <s v="W0681719"/>
        <s v="W0681720"/>
        <s v="W0682546"/>
        <s v="W0682849"/>
        <s v="W0683010"/>
        <s v="W0683011"/>
        <s v="W0683080"/>
        <s v="W0683390"/>
        <s v="W0683427"/>
        <s v="W0683643"/>
        <s v="W0683645"/>
        <s v="W0683661"/>
        <s v="W0683662"/>
        <s v="W0683671"/>
        <s v="W0683732"/>
        <s v="W0683733"/>
        <s v="W0683780"/>
        <s v="W0683799"/>
        <s v="W0683804"/>
        <s v="W0683832"/>
        <s v="W0684018"/>
        <s v="W0684019"/>
        <s v="W0684020"/>
        <s v="W0684021"/>
        <s v="W0684022"/>
        <s v="W0684063"/>
        <s v="W0684086"/>
        <s v="W0684104"/>
        <s v="W0684105"/>
        <s v="W0684110"/>
        <s v="W0684112"/>
        <s v="W0684185"/>
        <s v="W0684193"/>
        <s v="W0684194"/>
        <s v="W0681721"/>
        <s v="W0681744"/>
        <s v="W0682970"/>
        <s v="W0682973"/>
        <s v="W0683756"/>
        <s v="W0683864"/>
        <s v="W0683868"/>
        <s v="W0684049"/>
        <s v="W0684077"/>
        <s v="W0684079"/>
        <s v="W0684172"/>
        <s v="W0674921"/>
        <s v="W0674922"/>
        <s v="W0680674"/>
        <s v="W0681038"/>
        <s v="W0682277"/>
        <s v="W0682280"/>
        <s v="W0682281"/>
        <s v="W0682282"/>
        <s v="W0682470"/>
        <s v="W0682665"/>
        <s v="W0682711"/>
        <s v="W0682790"/>
        <s v="W0683253"/>
        <s v="W0683363"/>
        <s v="W0683418"/>
        <s v="W0683419"/>
        <s v="W0683672"/>
        <s v="W0683673"/>
        <s v="W0683709"/>
        <s v="W0683748"/>
        <s v="W0683749"/>
        <s v="W0683752"/>
        <s v="W0683770"/>
        <s v="W0683771"/>
        <s v="W0683782"/>
        <s v="W0683800"/>
        <s v="W0683802"/>
        <s v="W0683803"/>
        <s v="W0683807"/>
        <s v="W0683854"/>
        <s v="W0683872"/>
        <s v="W0683873"/>
        <s v="W0683884"/>
        <s v="W0683892"/>
        <s v="W0683896"/>
        <s v="W0683899"/>
        <s v="W0683900"/>
        <s v="W0684007"/>
        <s v="W0684008"/>
        <s v="W0684009"/>
        <s v="W0684010"/>
        <s v="W0684011"/>
        <s v="W0684012"/>
        <s v="W0684013"/>
        <s v="W0684014"/>
        <s v="W0684015"/>
        <s v="W0684016"/>
        <s v="W0684017"/>
        <s v="W0684062"/>
        <s v="W0684078"/>
        <s v="W0684080"/>
        <s v="W0684096"/>
        <s v="W0684097"/>
        <s v="W0684107"/>
        <s v="W0684125"/>
        <s v="W0684128"/>
        <s v="W0684158"/>
        <s v="W0684159"/>
        <s v="W0684160"/>
        <s v="W0684176"/>
        <s v="W0684203"/>
        <s v="W0684222"/>
        <s v="W0684223"/>
        <s v="W0684224"/>
        <s v="W0684226"/>
        <s v="W0681301"/>
        <s v="W0681745"/>
        <s v="W0681919"/>
        <s v="W0681920"/>
        <s v="W0682697"/>
        <s v="W0682974"/>
        <s v="W0683665"/>
        <s v="W0683729"/>
        <s v="W0683810"/>
        <s v="W0683865"/>
        <s v="W0683869"/>
        <s v="W0684045"/>
        <s v="W0684103"/>
        <s v="W0684131"/>
        <s v="W0684188"/>
        <s v="W0680853"/>
        <s v="W0680854"/>
        <s v="W0681094"/>
        <s v="W0681422"/>
        <s v="W0682279"/>
        <s v="W0682933"/>
        <s v="W0682993"/>
        <s v="W0683361"/>
        <s v="W0683389"/>
        <s v="W0683404"/>
        <s v="W0683420"/>
        <s v="W0683421"/>
        <s v="W0683641"/>
        <s v="W0683669"/>
        <s v="W0683809"/>
        <s v="W0683890"/>
        <s v="W0683893"/>
        <s v="W0683897"/>
        <s v="W0683898"/>
        <s v="W0683928"/>
        <s v="W0683944"/>
        <s v="W0684023"/>
        <s v="W0684024"/>
        <s v="W0684028"/>
        <s v="W0684061"/>
        <s v="W0684083"/>
        <s v="W0684084"/>
        <s v="W0684085"/>
        <s v="W0684087"/>
        <s v="W0684090"/>
        <s v="W0684092"/>
        <s v="W0684093"/>
        <s v="W0684095"/>
        <s v="W0684098"/>
        <s v="W0684099"/>
        <s v="W0684111"/>
        <s v="W0684129"/>
        <s v="W0684141"/>
        <s v="W0684225"/>
        <s v="W0684228"/>
        <s v="W0684278"/>
        <s v="W0680394"/>
        <s v="W0681722"/>
        <s v="W0682557"/>
        <s v="W0682976"/>
        <s v="W0683013"/>
        <s v="W0683343"/>
        <s v="W0683657"/>
        <s v="W0683701"/>
        <s v="W0683863"/>
        <s v="W0684047"/>
        <s v="W0684100"/>
        <s v="W0684126"/>
        <s v="W0684197"/>
        <s v="W0684198"/>
        <s v="W0684285"/>
        <s v="W0684289"/>
        <s v="W0684471"/>
        <s v="W0684472"/>
        <s v="W0684473"/>
        <s v="W0684474"/>
        <s v="W0684475"/>
        <s v="W0684476"/>
        <s v="W0684477"/>
        <s v="W0684478"/>
        <s v="W0684479"/>
        <s v="W0684480"/>
        <s v="W0684481"/>
        <s v="W0684482"/>
        <s v="W0684483"/>
        <s v="W0684484"/>
        <s v="W0681932"/>
        <s v="W0682276"/>
        <s v="W0682990"/>
        <s v="W0683057"/>
        <s v="W0683060"/>
        <s v="W0683109"/>
        <s v="W0683248"/>
        <s v="W0683385"/>
        <s v="W0683398"/>
        <s v="W0683740"/>
        <s v="W0683777"/>
        <s v="W0683805"/>
        <s v="W0684106"/>
        <s v="W0684116"/>
        <s v="W0684127"/>
        <s v="W0684173"/>
        <s v="W0684361"/>
        <s v="W0684366"/>
        <s v="W0674866"/>
        <s v="W0675932"/>
        <s v="W0677315"/>
        <s v="W0677811"/>
        <s v="W0680245"/>
        <s v="W0681417"/>
        <s v="W0681723"/>
        <s v="W0683344"/>
        <s v="W0683658"/>
        <s v="W0684121"/>
        <s v="W0684122"/>
        <s v="W0684130"/>
        <s v="W0684295"/>
        <s v="W0684308"/>
        <s v="W0681659"/>
        <s v="W0682377"/>
        <s v="W0683040"/>
        <s v="W0683047"/>
        <s v="W0683048"/>
        <s v="W0683064"/>
        <s v="W0683386"/>
        <s v="W0683411"/>
        <s v="W0683528"/>
        <s v="W0683642"/>
        <s v="W0683668"/>
        <s v="W0683853"/>
        <s v="W0684088"/>
        <s v="W0684146"/>
        <s v="W0684174"/>
        <s v="W0684177"/>
        <s v="W0684212"/>
        <s v="W0684217"/>
        <s v="W0684341"/>
        <s v="W0684543"/>
        <s v="W0684544"/>
        <s v="W0684550"/>
        <s v="W0678040"/>
        <s v="W0682573"/>
        <s v="W0683012"/>
        <s v="W0683251"/>
        <s v="W0683273"/>
        <s v="W0683710"/>
        <s v="W0683870"/>
        <s v="W0684071"/>
        <s v="W0684072"/>
        <s v="W0684073"/>
        <s v="W0684089"/>
        <s v="W0684296"/>
        <s v="W0684298"/>
        <s v="W0684499"/>
        <s v="W0681746"/>
        <s v="W0681931"/>
        <s v="W0682315"/>
        <s v="W0682856"/>
        <s v="W0683111"/>
        <s v="W0683270"/>
        <s v="W0683271"/>
        <s v="W0683339"/>
        <s v="W0683340"/>
        <s v="W0683382"/>
        <s v="W0683410"/>
        <s v="W0683644"/>
        <s v="W0683666"/>
        <s v="W0683715"/>
        <s v="W0683716"/>
        <s v="W0683738"/>
        <s v="W0683739"/>
        <s v="W0683808"/>
        <s v="W0683841"/>
        <s v="W0683842"/>
        <s v="W0683843"/>
        <s v="W0683844"/>
        <s v="W0684065"/>
        <s v="W0684066"/>
        <s v="W0684170"/>
        <s v="W0684189"/>
        <s v="W0684283"/>
        <s v="W0684310"/>
        <s v="W0684314"/>
        <s v="W0684390"/>
        <s v="W0684515"/>
        <s v="W0684516"/>
        <s v="W0684517"/>
        <s v="W0684527"/>
        <s v="W0684546"/>
        <s v="W0684547"/>
        <s v="W0684556"/>
        <s v="W0684586"/>
        <s v="W0684612"/>
        <s v="W0684613"/>
        <s v="W0679620"/>
        <s v="W0682532"/>
        <s v="W0683009"/>
        <s v="W0683090"/>
        <s v="W0683387"/>
        <s v="W0684064"/>
        <s v="W0684519"/>
        <s v="W0684520"/>
        <s v="W0684529"/>
        <s v="W0684575"/>
        <s v="W0684576"/>
        <s v="W0677757"/>
        <s v="W0680241"/>
        <s v="W0681300"/>
        <s v="W0681915"/>
        <s v="W0682847"/>
        <s v="W0683246"/>
        <s v="W0683341"/>
        <s v="W0683342"/>
        <s v="W0683383"/>
        <s v="W0683667"/>
        <s v="W0683812"/>
        <s v="W0683813"/>
        <s v="W0683814"/>
        <s v="W0683815"/>
        <s v="W0683816"/>
        <s v="W0683818"/>
        <s v="W0683823"/>
        <s v="W0683885"/>
        <s v="W0684081"/>
        <s v="W0684091"/>
        <s v="W0684094"/>
        <s v="W0684119"/>
        <s v="W0684133"/>
        <s v="W0684136"/>
        <s v="W0684309"/>
        <s v="W0684313"/>
        <s v="W0684318"/>
        <s v="W0684320"/>
        <s v="W0684506"/>
        <s v="W0684559"/>
        <s v="W0684598"/>
        <s v="W0684602"/>
        <s v="W0684604"/>
        <s v="W0684605"/>
        <s v="W0684615"/>
        <s v="W0684616"/>
        <s v="W0684617"/>
        <s v="W0684627"/>
        <s v="W0684657"/>
        <s v="W0684664"/>
        <s v="W0684710"/>
        <s v="W0684714"/>
        <s v="W0684715"/>
        <s v="W0684716"/>
        <s v="W0684722"/>
        <s v="W0684733"/>
        <s v="W0682186"/>
        <s v="W0682464"/>
        <s v="W0682467"/>
        <s v="W0682469"/>
        <s v="W0684154"/>
        <s v="W0681297"/>
        <s v="W0682248"/>
        <s v="W0682306"/>
        <s v="W0683403"/>
        <s v="W0683405"/>
        <s v="W0683610"/>
        <s v="W0683811"/>
        <s v="W0683824"/>
        <s v="W0683825"/>
        <s v="W0683826"/>
        <s v="W0683828"/>
        <s v="W0683862"/>
        <s v="W0683937"/>
        <s v="W0684025"/>
        <s v="W0684076"/>
        <s v="W0684102"/>
        <s v="W0684207"/>
        <s v="W0684210"/>
        <s v="W0684233"/>
        <s v="W0684245"/>
        <s v="W0684247"/>
        <s v="W0684374"/>
        <s v="W0684375"/>
        <s v="W0684376"/>
        <s v="W0684377"/>
        <s v="W0684500"/>
        <s v="W0684501"/>
        <s v="W0684503"/>
        <s v="W0684514"/>
        <s v="W0684524"/>
        <s v="W0684540"/>
        <s v="W0684577"/>
        <s v="W0684578"/>
        <s v="W0684579"/>
        <s v="W0684580"/>
        <s v="W0684659"/>
        <s v="W0684730"/>
        <s v="W0684736"/>
        <s v="W0684747"/>
        <s v="W0684794"/>
      </sharedItems>
    </cacheField>
    <cacheField name="Work Order Line No." numFmtId="0">
      <sharedItems containsSemiMixedTypes="0" containsString="0" containsNumber="1" containsInteger="1" minValue="10000" maxValue="100000"/>
    </cacheField>
    <cacheField name="WO Journal Line No." numFmtId="0">
      <sharedItems containsSemiMixedTypes="0" containsString="0" containsNumber="1" containsInteger="1" minValue="10000" maxValue="60000"/>
    </cacheField>
    <cacheField name="Add Date" numFmtId="14">
      <sharedItems containsSemiMixedTypes="0" containsNonDate="0" containsDate="1" containsString="0" minDate="2025-04-01T00:00:00" maxDate="2025-05-06T00:00:00"/>
    </cacheField>
    <cacheField name="Add User" numFmtId="0">
      <sharedItems/>
    </cacheField>
    <cacheField name="Add Time" numFmtId="0">
      <sharedItems containsDate="1" containsMixedTypes="1" minDate="1899-12-30T10:00:38" maxDate="1899-12-30T12:59:16"/>
    </cacheField>
    <cacheField name="Material Batch No." numFmtId="0">
      <sharedItems containsBlank="1" containsMixedTypes="1" containsNumber="1" containsInteger="1" minValue="59469" maxValue="860909190918"/>
    </cacheField>
    <cacheField name="Die Cut" numFmtId="0">
      <sharedItems containsBlank="1"/>
    </cacheField>
    <cacheField name="Process No." numFmtId="0">
      <sharedItems containsSemiMixedTypes="0" containsString="0" containsNumber="1" containsInteger="1" minValue="1" maxValue="32" count="5">
        <n v="1"/>
        <n v="2"/>
        <n v="3"/>
        <n v="4"/>
        <n v="32"/>
      </sharedItems>
    </cacheField>
    <cacheField name="Posted" numFmtId="0">
      <sharedItems/>
    </cacheField>
    <cacheField name="Machine Code" numFmtId="0">
      <sharedItems containsBlank="1" containsMixedTypes="1" containsNumber="1" containsInteger="1" minValue="12" maxValue="117" count="61">
        <n v="79"/>
        <n v="73"/>
        <n v="77"/>
        <n v="111"/>
        <n v="103"/>
        <s v="103N"/>
        <n v="59"/>
        <n v="61"/>
        <n v="78"/>
        <n v="60"/>
        <n v="46"/>
        <n v="94"/>
        <n v="63"/>
        <n v="70"/>
        <n v="100"/>
        <n v="92"/>
        <n v="65"/>
        <n v="82"/>
        <n v="72"/>
        <n v="71"/>
        <n v="88"/>
        <s v="73N"/>
        <s v="90N"/>
        <n v="87"/>
        <n v="91"/>
        <n v="110"/>
        <n v="29"/>
        <n v="12"/>
        <n v="22"/>
        <n v="31"/>
        <n v="32"/>
        <n v="96"/>
        <s v="93N"/>
        <n v="76"/>
        <n v="102"/>
        <n v="62"/>
        <n v="86"/>
        <n v="85"/>
        <s v="79N"/>
        <n v="90"/>
        <n v="105"/>
        <s v="96N"/>
        <n v="68"/>
        <n v="75"/>
        <n v="93"/>
        <n v="26"/>
        <s v="63N"/>
        <n v="112"/>
        <s v="ZC51"/>
        <n v="95"/>
        <m/>
        <n v="117"/>
        <s v="76N"/>
        <n v="115"/>
        <s v="ZC53"/>
        <n v="66"/>
        <s v="MS03"/>
        <s v="67N"/>
        <s v="68N"/>
        <s v="66N"/>
        <s v="62N"/>
      </sharedItems>
    </cacheField>
    <cacheField name="Machine Name" numFmtId="0">
      <sharedItems count="37">
        <s v="HP Indigo 6800"/>
        <s v="Brotech DF330"/>
        <s v="Brotech DF330 "/>
        <s v="Brotech"/>
        <s v="HDS"/>
        <s v="SANKI SD-300 Intermittent"/>
        <s v="FSK 520"/>
        <s v="Baby Sanki"/>
        <s v="Fujishiko UDP-5000"/>
        <s v="Sanki 300 Intermittent"/>
        <s v="Taiyo"/>
        <s v="SANKI"/>
        <s v="Vorey Digital Cut"/>
        <s v="Polly Digital Cut"/>
        <s v="Sanki SDR300"/>
        <s v="Polly"/>
        <s v="Xeikon 3500"/>
        <s v="OKI"/>
        <s v="Hadesheng"/>
        <s v="SYSCO"/>
        <s v="Luster AOI"/>
        <s v="Sanki SKP250 Full Rotary"/>
        <s v="FSK SR520"/>
        <s v="FSK B100"/>
        <s v="Lintec Intermittent"/>
        <s v="HP Indigo 6900"/>
        <s v="HDS 3"/>
        <s v="Fujishiko "/>
        <s v="Laser"/>
        <s v="Zebra"/>
        <s v="HDS 8"/>
        <e v="#N/A"/>
        <s v="Hadesheng 12 stn HDS "/>
        <s v="AOI Slitter (iPolly Intelligence"/>
        <s v="Slitting Master"/>
        <s v="Fujishoko"/>
        <s v="Sanki "/>
      </sharedItems>
    </cacheField>
    <cacheField name="Staff Code" numFmtId="0">
      <sharedItems containsBlank="1" count="55">
        <s v="PM16"/>
        <s v="PM59"/>
        <s v="PM74"/>
        <s v="PM46"/>
        <s v="PM47"/>
        <s v="PM41"/>
        <s v="PS74"/>
        <s v="PM68"/>
        <s v="PM84"/>
        <s v="PM30"/>
        <s v="PS66"/>
        <s v="PM09"/>
        <s v="PM80"/>
        <s v="PS84"/>
        <s v="PM87"/>
        <s v="PMJ7"/>
        <s v="PM11"/>
        <s v="PMJ4"/>
        <s v="PS95"/>
        <s v="PP24"/>
        <s v="PM18"/>
        <s v="PS96"/>
        <s v="QC04"/>
        <s v="PM14"/>
        <s v="QM54"/>
        <s v="PM40"/>
        <s v="PS70"/>
        <s v="PP05"/>
        <s v="PM94"/>
        <s v="PM61"/>
        <s v="PS13"/>
        <s v="PS19"/>
        <s v="PM26"/>
        <s v="QM87"/>
        <s v="PC02"/>
        <s v="PMJ0"/>
        <s v="PM17"/>
        <s v="QM78"/>
        <s v="PM21"/>
        <s v="QM38"/>
        <s v="PM55"/>
        <s v="PM35"/>
        <s v="PM29"/>
        <s v="PM63"/>
        <s v="PM75"/>
        <s v="PM45"/>
        <s v="PS27"/>
        <s v="PS07"/>
        <m/>
        <s v="QM10"/>
        <s v="PS32"/>
        <s v="PM42"/>
        <s v="PM48"/>
        <s v="PM23"/>
        <s v="PP01"/>
      </sharedItems>
    </cacheField>
    <cacheField name="Staff Name" numFmtId="0">
      <sharedItems count="53">
        <s v="TEO KAH JUN"/>
        <s v="VOON CHAN PIN"/>
        <s v="YONG CHEE SOON"/>
        <s v="TAN CHEE CHUN"/>
        <s v="CHEAN WEI KEONG"/>
        <s v="CHONG WEN XUEN"/>
        <s v="GOH CHIN TECK"/>
        <s v="LEE KIM LIANG"/>
        <s v="TAN TAI TOH"/>
        <s v="OH KIAN YUAN"/>
        <s v="SIM ENG KWANG"/>
        <s v="PANG JING FULL"/>
        <s v="YAP ZHI PING"/>
        <s v="YIP WENG FAI"/>
        <s v="LEE SHIEN WEI"/>
        <s v="FOONG SEL YI"/>
        <s v="TEE MENG CHAI"/>
        <s v="LEE JUN HONG"/>
        <s v="LIM CHENG LEONG"/>
        <s v="HO HON SENG"/>
        <s v="LAI CHIN YANG"/>
        <s v="HONG QUANSHUN"/>
        <s v="YANG TONGJING"/>
        <s v="GOH CHEN YONG"/>
        <s v="TAN SWEE LENG"/>
        <s v="NGOI CHUN YONG"/>
        <s v="YEO WOO KEONG"/>
        <s v="WONG KIM FATT"/>
        <e v="#N/A"/>
        <s v="HO CHAN LE"/>
        <s v="YEE CHENG MENG"/>
        <s v="SNG KOK CHENG"/>
        <s v="TAN AIK KEONG"/>
        <s v="GOH SING JOO"/>
        <s v="GAO BINJIE"/>
        <s v="KOR CHEW OR"/>
        <s v="NG SWEE CHEA"/>
        <s v="WONG SEAU JIN"/>
        <s v="LIM JIA FAN"/>
        <s v="YIP SIEW CHING"/>
        <s v="CHAN SAU PENG"/>
        <s v="TAN MIN KANG"/>
        <s v="JIMMY TNEO WEE SIANG"/>
        <s v="CHEW WEN JUN"/>
        <s v="TOO CHIOU SHYAN"/>
        <s v="TAY CHIN LIONG"/>
        <s v="TAN TECK HEE"/>
        <s v="KANG HOCK SENG"/>
        <s v="KHOO YEE MUN"/>
        <s v="CHONG SIOW KHEONG"/>
        <s v="ALEXANDER YAP KEE NYEN"/>
        <s v="CHAN TZYY XUAN"/>
        <s v="LAI SHI LIN"/>
      </sharedItems>
    </cacheField>
    <cacheField name="No. of Press" numFmtId="0">
      <sharedItems containsSemiMixedTypes="0" containsString="0" containsNumber="1" containsInteger="1" minValue="0" maxValue="254625"/>
    </cacheField>
    <cacheField name="Date Started" numFmtId="0">
      <sharedItems containsNonDate="0" containsString="0" containsBlank="1"/>
    </cacheField>
    <cacheField name="Time Started" numFmtId="0">
      <sharedItems containsNonDate="0" containsString="0" containsBlank="1"/>
    </cacheField>
    <cacheField name="Date Completed" numFmtId="14">
      <sharedItems containsSemiMixedTypes="0" containsNonDate="0" containsDate="1" containsString="0" minDate="2025-04-01T00:00:00" maxDate="2025-05-01T00:00:00"/>
    </cacheField>
    <cacheField name="Time Completed" numFmtId="0">
      <sharedItems containsNonDate="0" containsString="0" containsBlank="1"/>
    </cacheField>
    <cacheField name="No. of Ups" numFmtId="0">
      <sharedItems containsSemiMixedTypes="0" containsString="0" containsNumber="1" containsInteger="1" minValue="1" maxValue="660"/>
    </cacheField>
    <cacheField name="Printed Quantity" numFmtId="0">
      <sharedItems containsSemiMixedTypes="0" containsString="0" containsNumber="1" containsInteger="1" minValue="1" maxValue="6926400"/>
    </cacheField>
    <cacheField name="Journal Type" numFmtId="0">
      <sharedItems/>
    </cacheField>
    <cacheField name="Item Code" numFmtId="0">
      <sharedItems containsMixedTypes="1" containsNumber="1" minValue="86.915900010000001" maxValue="4.40170086005E+17"/>
    </cacheField>
    <cacheField name="Quantity" numFmtId="0">
      <sharedItems containsSemiMixedTypes="0" containsString="0" containsNumber="1" containsInteger="1" minValue="0" maxValue="0"/>
    </cacheField>
    <cacheField name="QC Approved Quantity" numFmtId="0">
      <sharedItems containsSemiMixedTypes="0" containsString="0" containsNumber="1" containsInteger="1" minValue="0" maxValue="1559250"/>
    </cacheField>
    <cacheField name="Rejected Quantity" numFmtId="0">
      <sharedItems containsSemiMixedTypes="0" containsString="0" containsNumber="1" containsInteger="1" minValue="-1431138" maxValue="513323"/>
    </cacheField>
    <cacheField name="Roll" numFmtId="0">
      <sharedItems containsSemiMixedTypes="0" containsString="0" containsNumber="1" containsInteger="1" minValue="0" maxValue="0"/>
    </cacheField>
    <cacheField name="Length" numFmtId="0">
      <sharedItems containsSemiMixedTypes="0" containsString="0" containsNumber="1" containsInteger="1" minValue="0" maxValue="0"/>
    </cacheField>
    <cacheField name="Width" numFmtId="0">
      <sharedItems containsSemiMixedTypes="0" containsString="0" containsNumber="1" containsInteger="1" minValue="0" maxValue="0"/>
    </cacheField>
    <cacheField name="Length UOM" numFmtId="0">
      <sharedItems containsNonDate="0" containsString="0" containsBlank="1"/>
    </cacheField>
    <cacheField name="Width UOM" numFmtId="0">
      <sharedItems containsNonDate="0" containsString="0" containsBlank="1"/>
    </cacheField>
    <cacheField name="RM Quantity" numFmtId="0">
      <sharedItems containsSemiMixedTypes="0" containsString="0" containsNumber="1" containsInteger="1" minValue="0" maxValue="0"/>
    </cacheField>
    <cacheField name="Material Code" numFmtId="0">
      <sharedItems containsNonDate="0" containsString="0" containsBlank="1"/>
    </cacheField>
    <cacheField name="Variant Code" numFmtId="0">
      <sharedItems containsNonDate="0" containsString="0" containsBlank="1"/>
    </cacheField>
    <cacheField name="Request Delivery Date" numFmtId="0">
      <sharedItems containsNonDate="0" containsString="0" containsBlank="1"/>
    </cacheField>
    <cacheField name="Non QC Record" numFmtId="0">
      <sharedItems containsBlank="1"/>
    </cacheField>
    <cacheField name="Link to Line No." numFmtId="0">
      <sharedItems containsString="0" containsBlank="1" containsNumber="1" containsInteger="1" minValue="0" maxValue="0"/>
    </cacheField>
    <cacheField name="Related" numFmtId="0">
      <sharedItems containsBlank="1"/>
    </cacheField>
    <cacheField name="Expire Date" numFmtId="0">
      <sharedItems containsNonDate="0" containsString="0" containsBlank="1"/>
    </cacheField>
    <cacheField name="Label Remark" numFmtId="0">
      <sharedItems containsNonDate="0" containsString="0" containsBlank="1"/>
    </cacheField>
    <cacheField name="Customer Part Number" numFmtId="0">
      <sharedItems containsMixedTypes="1" containsNumber="1" minValue="86.915899999999993" maxValue="44017008600501"/>
    </cacheField>
    <cacheField name="Customer Code" numFmtId="0">
      <sharedItems containsMixedTypes="1" containsNumber="1" containsInteger="1" minValue="10000" maxValue="30000"/>
    </cacheField>
    <cacheField name="ddmm" numFmtId="0">
      <sharedItems containsString="0" containsBlank="1" containsNumber="1" containsInteger="1" minValue="10000" maxValue="40000"/>
    </cacheField>
    <cacheField name="Label Packing Quantity 1" numFmtId="0">
      <sharedItems containsSemiMixedTypes="0" containsDate="1" containsString="0" containsMixedTypes="1" minDate="1899-12-31T00:00:00" maxDate="2025-05-03T00:00:00"/>
    </cacheField>
    <cacheField name="Label Quantity 1" numFmtId="0">
      <sharedItems containsMixedTypes="1" containsNumber="1" containsInteger="1" minValue="0" maxValue="0"/>
    </cacheField>
    <cacheField name="Label Packing Quantity 2" numFmtId="0">
      <sharedItems containsDate="1" containsMixedTypes="1" minDate="1899-12-31T00:00:00" maxDate="1899-12-30T10:57:46"/>
    </cacheField>
    <cacheField name="Label Quantity 2" numFmtId="0">
      <sharedItems containsMixedTypes="1" containsNumber="1" containsInteger="1" minValue="0" maxValue="0"/>
    </cacheField>
    <cacheField name="Label Packing Quantity 3" numFmtId="0">
      <sharedItems containsMixedTypes="1" containsNumber="1" containsInteger="1" minValue="0" maxValue="0"/>
    </cacheField>
    <cacheField name="Label Quantity 3" numFmtId="0">
      <sharedItems containsSemiMixedTypes="0" containsString="0" containsNumber="1" containsInteger="1" minValue="0" maxValue="3"/>
    </cacheField>
    <cacheField name="UOM for Label Printing" numFmtId="0">
      <sharedItems containsBlank="1"/>
    </cacheField>
    <cacheField name="QC Inspector" numFmtId="0">
      <sharedItems containsString="0" containsBlank="1" containsNumber="1" containsInteger="1" minValue="26" maxValue="111"/>
    </cacheField>
    <cacheField name="Summarised Period" numFmtId="0">
      <sharedItems containsBlank="1"/>
    </cacheField>
    <cacheField name="Summarised" numFmtId="0">
      <sharedItems containsMixedTypes="1" containsNumber="1" containsInteger="1" minValue="1000" maxValue="66667"/>
    </cacheField>
    <cacheField name="Posted Work Order No." numFmtId="0">
      <sharedItems containsBlank="1"/>
    </cacheField>
    <cacheField name="Colour" numFmtId="0">
      <sharedItems containsString="0" containsBlank="1" containsNumber="1" containsInteger="1" minValue="0" maxValue="0"/>
    </cacheField>
    <cacheField name="Currency" numFmtId="0">
      <sharedItems containsNonDate="0" containsDate="1" containsString="0" containsBlank="1" minDate="2025-04-26T00:00:00" maxDate="2025-04-27T00:00:00"/>
    </cacheField>
    <cacheField name="Ref Customer" numFmtId="0">
      <sharedItems containsBlank="1"/>
    </cacheField>
    <cacheField name="Group" numFmtId="0">
      <sharedItems containsString="0" containsBlank="1" containsNumber="1" containsInteger="1" minValue="1" maxValue="936"/>
    </cacheField>
    <cacheField name="PO" numFmtId="0">
      <sharedItems containsString="0" containsBlank="1" containsNumber="1" containsInteger="1" minValue="3000" maxValue="8611200"/>
    </cacheField>
    <cacheField name="Source Doc. No." numFmtId="0">
      <sharedItems/>
    </cacheField>
  </cacheFields>
  <extLst>
    <ext xmlns:x14="http://schemas.microsoft.com/office/spreadsheetml/2009/9/main" uri="{725AE2AE-9491-48be-B2B4-4EB974FC3084}">
      <x14:pivotCacheDefinition pivotCacheId="15300596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on, Beng Hock Anthony" refreshedDate="45795.856564467591" createdVersion="8" refreshedVersion="8" minRefreshableVersion="3" recordCount="2065" xr:uid="{D485A6FE-6540-495F-BD15-747C1B1D371C}">
  <cacheSource type="worksheet">
    <worksheetSource name="Table1"/>
  </cacheSource>
  <cacheFields count="61">
    <cacheField name="Work Order No." numFmtId="0">
      <sharedItems count="1307">
        <s v="W0680449"/>
        <s v="W0682349"/>
        <s v="W0682425"/>
        <s v="W0670634"/>
        <s v="W0675399"/>
        <s v="W0679222"/>
        <s v="W0680426"/>
        <s v="W0680873"/>
        <s v="W0680948"/>
        <s v="W0681067"/>
        <s v="W0681280"/>
        <s v="W0681379"/>
        <s v="W0681513"/>
        <s v="W0681514"/>
        <s v="W0681678"/>
        <s v="W0681702"/>
        <s v="W0681760"/>
        <s v="W0681763"/>
        <s v="W0681773"/>
        <s v="W0681890"/>
        <s v="W0681984"/>
        <s v="W0682107"/>
        <s v="W0682197"/>
        <s v="W0682199"/>
        <s v="W0682202"/>
        <s v="W0682213"/>
        <s v="W0682214"/>
        <s v="W0682215"/>
        <s v="W0682217"/>
        <s v="W0682218"/>
        <s v="W0682219"/>
        <s v="W0682274"/>
        <s v="W0682283"/>
        <s v="W0682284"/>
        <s v="W0682285"/>
        <s v="W0682286"/>
        <s v="W0682303"/>
        <s v="W0682307"/>
        <s v="W0682308"/>
        <s v="W0682337"/>
        <s v="W0682350"/>
        <s v="W0682397"/>
        <s v="W0682405"/>
        <s v="W0682407"/>
        <s v="W0682423"/>
        <s v="W0682444"/>
        <s v="W0682445"/>
        <s v="W0682446"/>
        <s v="W0682447"/>
        <s v="W0682448"/>
        <s v="W0682450"/>
        <s v="W0682451"/>
        <s v="W0682452"/>
        <s v="W0682453"/>
        <s v="W0682462"/>
        <s v="W0682463"/>
        <s v="W0682474"/>
        <s v="W0682475"/>
        <s v="W0682485"/>
        <s v="W0682500"/>
        <s v="W0682501"/>
        <s v="W0682502"/>
        <s v="W0682503"/>
        <s v="W0682504"/>
        <s v="W0682505"/>
        <s v="W0682506"/>
        <s v="W0682538"/>
        <s v="W0682539"/>
        <s v="W0682597"/>
        <s v="W0682639"/>
        <s v="W0682641"/>
        <s v="W0682643"/>
        <s v="W0682661"/>
        <s v="W0682662"/>
        <s v="W0682667"/>
        <s v="W0682668"/>
        <s v="W0682685"/>
        <s v="W0682686"/>
        <s v="W0682689"/>
        <s v="W0676859"/>
        <s v="W0677858"/>
        <s v="W0678504"/>
        <s v="W0678953"/>
        <s v="W0680522"/>
        <s v="W0680734"/>
        <s v="W0680747"/>
        <s v="W0680753"/>
        <s v="W0680754"/>
        <s v="W0680762"/>
        <s v="W0681211"/>
        <s v="W0681471"/>
        <s v="W0681510"/>
        <s v="W0681511"/>
        <s v="W0681576"/>
        <s v="W0681676"/>
        <s v="W0681677"/>
        <s v="W0681680"/>
        <s v="W0681681"/>
        <s v="W0681800"/>
        <s v="W0681801"/>
        <s v="W0681802"/>
        <s v="W0681815"/>
        <s v="W0681881"/>
        <s v="W0681895"/>
        <s v="W0681896"/>
        <s v="W0681902"/>
        <s v="W0681903"/>
        <s v="W0681930"/>
        <s v="W0681951"/>
        <s v="W0682027"/>
        <s v="W0682041"/>
        <s v="W0682071"/>
        <s v="W0682088"/>
        <s v="W0682114"/>
        <s v="W0682176"/>
        <s v="W0682184"/>
        <s v="W0682222"/>
        <s v="W0682223"/>
        <s v="W0682224"/>
        <s v="W0682253"/>
        <s v="W0682261"/>
        <s v="W0682312"/>
        <s v="W0682396"/>
        <s v="W0682412"/>
        <s v="W0682413"/>
        <s v="W0682434"/>
        <s v="W0682438"/>
        <s v="W0682440"/>
        <s v="W0682471"/>
        <s v="W0682472"/>
        <s v="W0682483"/>
        <s v="W0682486"/>
        <s v="W0682516"/>
        <s v="W0682534"/>
        <s v="W0682535"/>
        <s v="W0682544"/>
        <s v="W0682556"/>
        <s v="W0682564"/>
        <s v="W0682565"/>
        <s v="W0682578"/>
        <s v="W0682596"/>
        <s v="W0682598"/>
        <s v="W0682600"/>
        <s v="W0682670"/>
        <s v="W0682671"/>
        <s v="W0682673"/>
        <s v="W0682792"/>
        <s v="W0682803"/>
        <s v="W0682804"/>
        <s v="W0682813"/>
        <s v="W0678968"/>
        <s v="W0672069"/>
        <s v="W0679518"/>
        <s v="W0679624"/>
        <s v="W0680991"/>
        <s v="W0681128"/>
        <s v="W0681350"/>
        <s v="W0681351"/>
        <s v="W0681512"/>
        <s v="W0681636"/>
        <s v="W0681637"/>
        <s v="W0681675"/>
        <s v="W0681679"/>
        <s v="W0681682"/>
        <s v="W0681740"/>
        <s v="W0681897"/>
        <s v="W0681907"/>
        <s v="W0681925"/>
        <s v="W0682067"/>
        <s v="W0682068"/>
        <s v="W0682092"/>
        <s v="W0682108"/>
        <s v="W0682170"/>
        <s v="W0682174"/>
        <s v="W0682241"/>
        <s v="W0682242"/>
        <s v="W0682299"/>
        <s v="W0682336"/>
        <s v="W0682348"/>
        <s v="W0682378"/>
        <s v="W0682398"/>
        <s v="W0682401"/>
        <s v="W0682402"/>
        <s v="W0682403"/>
        <s v="W0682404"/>
        <s v="W0682406"/>
        <s v="W0682417"/>
        <s v="W0682419"/>
        <s v="W0682428"/>
        <s v="W0682432"/>
        <s v="W0682436"/>
        <s v="W0682449"/>
        <s v="W0682454"/>
        <s v="W0682455"/>
        <s v="W0682459"/>
        <s v="W0682460"/>
        <s v="W0682466"/>
        <s v="W0682481"/>
        <s v="W0682527"/>
        <s v="W0682531"/>
        <s v="W0682536"/>
        <s v="W0682541"/>
        <s v="W0682545"/>
        <s v="W0682554"/>
        <s v="W0682563"/>
        <s v="W0682571"/>
        <s v="W0682581"/>
        <s v="W0682582"/>
        <s v="W0682591"/>
        <s v="W0682594"/>
        <s v="W0682595"/>
        <s v="W0682601"/>
        <s v="W0682645"/>
        <s v="W0682649"/>
        <s v="W0682650"/>
        <s v="W0682652"/>
        <s v="W0682653"/>
        <s v="W0682655"/>
        <s v="W0682656"/>
        <s v="W0682657"/>
        <s v="W0682658"/>
        <s v="W0682666"/>
        <s v="W0682669"/>
        <s v="W0682678"/>
        <s v="W0682684"/>
        <s v="W0682687"/>
        <s v="W0682690"/>
        <s v="W0682717"/>
        <s v="W0682765"/>
        <s v="W0682918"/>
        <s v="W0682922"/>
        <s v="W0682923"/>
        <s v="W0682924"/>
        <s v="W0682925"/>
        <s v="W0680557"/>
        <s v="W0676952"/>
        <s v="W0678734"/>
        <s v="W0680983"/>
        <s v="W0681066"/>
        <s v="W0681114"/>
        <s v="W0681222"/>
        <s v="W0681697"/>
        <s v="W0681758"/>
        <s v="W0681807"/>
        <s v="W0681950"/>
        <s v="W0682009"/>
        <s v="W0682115"/>
        <s v="W0682167"/>
        <s v="W0682177"/>
        <s v="W0682251"/>
        <s v="W0682257"/>
        <s v="W0682258"/>
        <s v="W0682267"/>
        <s v="W0682318"/>
        <s v="W0682431"/>
        <s v="W0682435"/>
        <s v="W0682487"/>
        <s v="W0682488"/>
        <s v="W0682509"/>
        <s v="W0682511"/>
        <s v="W0682552"/>
        <s v="W0682579"/>
        <s v="W0682580"/>
        <s v="W0682622"/>
        <s v="W0682623"/>
        <s v="W0682651"/>
        <s v="W0682677"/>
        <s v="W0682679"/>
        <s v="W0682707"/>
        <s v="W0682920"/>
        <s v="W0682936"/>
        <s v="W0682937"/>
        <s v="W0682950"/>
        <s v="W0682972"/>
        <s v="W0682978"/>
        <s v="W0682983"/>
        <s v="W0682996"/>
        <s v="W0682999"/>
        <s v="W0683002"/>
        <s v="W0683091"/>
        <s v="W0678401"/>
        <s v="W0678733"/>
        <s v="W0681118"/>
        <s v="W0681338"/>
        <s v="W0681341"/>
        <s v="W0681522"/>
        <s v="W0681698"/>
        <s v="W0681703"/>
        <s v="W0681704"/>
        <s v="W0681705"/>
        <s v="W0681706"/>
        <s v="W0681715"/>
        <s v="W0681767"/>
        <s v="W0681949"/>
        <s v="W0682015"/>
        <s v="W0682096"/>
        <s v="W0682097"/>
        <s v="W0682098"/>
        <s v="W0682168"/>
        <s v="W0682178"/>
        <s v="W0682180"/>
        <s v="W0682205"/>
        <s v="W0682227"/>
        <s v="W0682320"/>
        <s v="W0682399"/>
        <s v="W0682408"/>
        <s v="W0682422"/>
        <s v="W0682482"/>
        <s v="W0682515"/>
        <s v="W0682524"/>
        <s v="W0682529"/>
        <s v="W0682547"/>
        <s v="W0682553"/>
        <s v="W0682602"/>
        <s v="W0682633"/>
        <s v="W0682634"/>
        <s v="W0682635"/>
        <s v="W0682636"/>
        <s v="W0682637"/>
        <s v="W0682638"/>
        <s v="W0682681"/>
        <s v="W0682691"/>
        <s v="W0682942"/>
        <s v="W0682943"/>
        <s v="W0683005"/>
        <s v="W0683008"/>
        <s v="W0683018"/>
        <s v="W0683019"/>
        <s v="W0683086"/>
        <s v="W0683089"/>
        <s v="W0682418"/>
        <s v="W0682537"/>
        <s v="W0682543"/>
        <s v="W0682599"/>
        <s v="W0682938"/>
        <s v="W0682947"/>
        <s v="W0682948"/>
        <s v="W0682949"/>
        <s v="W0682951"/>
        <s v="W0682952"/>
        <s v="W0682953"/>
        <s v="W0682954"/>
        <s v="W0681924"/>
        <s v="W0679755"/>
        <s v="W0680066"/>
        <s v="W0680749"/>
        <s v="W0680751"/>
        <s v="W0681071"/>
        <s v="W0681295"/>
        <s v="W0681339"/>
        <s v="W0681352"/>
        <s v="W0681353"/>
        <s v="W0681409"/>
        <s v="W0681699"/>
        <s v="W0681780"/>
        <s v="W0681817"/>
        <s v="W0681818"/>
        <s v="W0681858"/>
        <s v="W0682093"/>
        <s v="W0682109"/>
        <s v="W0682206"/>
        <s v="W0682225"/>
        <s v="W0682226"/>
        <s v="W0682356"/>
        <s v="W0682400"/>
        <s v="W0682439"/>
        <s v="W0682479"/>
        <s v="W0682528"/>
        <s v="W0682542"/>
        <s v="W0682574"/>
        <s v="W0682583"/>
        <s v="W0682586"/>
        <s v="W0682592"/>
        <s v="W0682593"/>
        <s v="W0682640"/>
        <s v="W0682654"/>
        <s v="W0682674"/>
        <s v="W0682683"/>
        <s v="W0682710"/>
        <s v="W0682713"/>
        <s v="W0682811"/>
        <s v="W0682851"/>
        <s v="W0682926"/>
        <s v="W0682934"/>
        <s v="W0682939"/>
        <s v="W0682940"/>
        <s v="W0682941"/>
        <s v="W0682977"/>
        <s v="W0683004"/>
        <s v="W0683039"/>
        <s v="W0683046"/>
        <s v="W0683074"/>
        <s v="W0683078"/>
        <s v="W0683084"/>
        <s v="W0683085"/>
        <s v="W0683087"/>
        <s v="W0683088"/>
        <s v="W0683093"/>
        <s v="W0683095"/>
        <s v="W0683098"/>
        <s v="W0683166"/>
        <s v="W0683167"/>
        <s v="W0682789"/>
        <s v="W0667480"/>
        <s v="W0674924"/>
        <s v="W0681235"/>
        <s v="W0681335"/>
        <s v="W0681342"/>
        <s v="W0681716"/>
        <s v="W0681929"/>
        <s v="W0682094"/>
        <s v="W0682163"/>
        <s v="W0682164"/>
        <s v="W0682229"/>
        <s v="W0682268"/>
        <s v="W0682287"/>
        <s v="W0682514"/>
        <s v="W0682555"/>
        <s v="W0682644"/>
        <s v="W0682675"/>
        <s v="W0682680"/>
        <s v="W0682716"/>
        <s v="W0682788"/>
        <s v="W0682799"/>
        <s v="W0682910"/>
        <s v="W0682930"/>
        <s v="W0682955"/>
        <s v="W0682956"/>
        <s v="W0682957"/>
        <s v="W0682958"/>
        <s v="W0682959"/>
        <s v="W0682960"/>
        <s v="W0682961"/>
        <s v="W0682962"/>
        <s v="W0682963"/>
        <s v="W0682964"/>
        <s v="W0682965"/>
        <s v="W0682966"/>
        <s v="W0682967"/>
        <s v="W0682968"/>
        <s v="W0682980"/>
        <s v="W0682981"/>
        <s v="W0682982"/>
        <s v="W0682984"/>
        <s v="W0682986"/>
        <s v="W0682987"/>
        <s v="W0682988"/>
        <s v="W0682998"/>
        <s v="W0683007"/>
        <s v="W0683063"/>
        <s v="W0683071"/>
        <s v="W0683073"/>
        <s v="W0683075"/>
        <s v="W0683092"/>
        <s v="W0683097"/>
        <s v="W0683103"/>
        <s v="W0683160"/>
        <s v="W0683197"/>
        <s v="W0683231"/>
        <s v="W0683266"/>
        <s v="W0683283"/>
        <s v="W0683289"/>
        <s v="W0682424"/>
        <s v="W0682426"/>
        <s v="W0682427"/>
        <s v="W0682855"/>
        <s v="W0683368"/>
        <s v="W0683372"/>
        <s v="W0683373"/>
        <s v="W0683375"/>
        <s v="W0670547"/>
        <s v="W0676358"/>
        <s v="W0676451"/>
        <s v="W0676771"/>
        <s v="W0678823"/>
        <s v="W0681113"/>
        <s v="W0681125"/>
        <s v="W0681362"/>
        <s v="W0681363"/>
        <s v="W0681372"/>
        <s v="W0681692"/>
        <s v="W0681695"/>
        <s v="W0682007"/>
        <s v="W0682010"/>
        <s v="W0682478"/>
        <s v="W0682491"/>
        <s v="W0682560"/>
        <s v="W0682646"/>
        <s v="W0682647"/>
        <s v="W0682743"/>
        <s v="W0682801"/>
        <s v="W0682810"/>
        <s v="W0682846"/>
        <s v="W0682848"/>
        <s v="W0682850"/>
        <s v="W0682852"/>
        <s v="W0682946"/>
        <s v="W0682985"/>
        <s v="W0682989"/>
        <s v="W0682991"/>
        <s v="W0682994"/>
        <s v="W0682997"/>
        <s v="W0683000"/>
        <s v="W0683003"/>
        <s v="W0683062"/>
        <s v="W0683072"/>
        <s v="W0683077"/>
        <s v="W0683096"/>
        <s v="W0683161"/>
        <s v="W0683168"/>
        <s v="W0683169"/>
        <s v="W0683170"/>
        <s v="W0683177"/>
        <s v="W0683178"/>
        <s v="W0683179"/>
        <s v="W0683196"/>
        <s v="W0683198"/>
        <s v="W0683229"/>
        <s v="W0683232"/>
        <s v="W0683233"/>
        <s v="W0683242"/>
        <s v="W0683243"/>
        <s v="W0683244"/>
        <s v="W0683293"/>
        <s v="W0683294"/>
        <s v="W0683295"/>
        <s v="W0683359"/>
        <s v="W0683367"/>
        <s v="W0683370"/>
        <s v="W0683371"/>
        <s v="W0683532"/>
        <s v="W0683533"/>
        <s v="W0683592"/>
        <s v="W0683369"/>
        <s v="W0683514"/>
        <s v="W0683518"/>
        <s v="W0679005"/>
        <s v="W0679726"/>
        <s v="W0680048"/>
        <s v="W0680242"/>
        <s v="W0680984"/>
        <s v="W0681121"/>
        <s v="W0681127"/>
        <s v="W0681384"/>
        <s v="W0681644"/>
        <s v="W0681717"/>
        <s v="W0681741"/>
        <s v="W0681762"/>
        <s v="W0681916"/>
        <s v="W0681917"/>
        <s v="W0681983"/>
        <s v="W0681993"/>
        <s v="W0682100"/>
        <s v="W0682175"/>
        <s v="W0682250"/>
        <s v="W0682296"/>
        <s v="W0682476"/>
        <s v="W0682492"/>
        <s v="W0682672"/>
        <s v="W0682929"/>
        <s v="W0682995"/>
        <s v="W0683061"/>
        <s v="W0683076"/>
        <s v="W0683101"/>
        <s v="W0683102"/>
        <s v="W0683226"/>
        <s v="W0683228"/>
        <s v="W0683247"/>
        <s v="W0683264"/>
        <s v="W0683265"/>
        <s v="W0683296"/>
        <s v="W0683311"/>
        <s v="W0683348"/>
        <s v="W0683349"/>
        <s v="W0683354"/>
        <s v="W0683355"/>
        <s v="W0683356"/>
        <s v="W0683360"/>
        <s v="W0683362"/>
        <s v="W0683431"/>
        <s v="W0683483"/>
        <s v="W0683512"/>
        <s v="W0683517"/>
        <s v="W0683520"/>
        <s v="W0683599"/>
        <s v="W0683617"/>
        <s v="W0683618"/>
        <s v="W0683619"/>
        <s v="W0683621"/>
        <s v="W0683652"/>
        <s v="W0682854"/>
        <s v="W0683606"/>
        <s v="W0683607"/>
        <s v="W0676860"/>
        <s v="W0678057"/>
        <s v="W0679760"/>
        <s v="W0681505"/>
        <s v="W0681635"/>
        <s v="W0681638"/>
        <s v="W0681952"/>
        <s v="W0681992"/>
        <s v="W0682172"/>
        <s v="W0682480"/>
        <s v="W0682489"/>
        <s v="W0682540"/>
        <s v="W0682853"/>
        <s v="W0682931"/>
        <s v="W0682932"/>
        <s v="W0682944"/>
        <s v="W0682945"/>
        <s v="W0683044"/>
        <s v="W0683045"/>
        <s v="W0683056"/>
        <s v="W0683058"/>
        <s v="W0683227"/>
        <s v="W0683230"/>
        <s v="W0683250"/>
        <s v="W0683285"/>
        <s v="W0683290"/>
        <s v="W0683291"/>
        <s v="W0683308"/>
        <s v="W0683310"/>
        <s v="W0683357"/>
        <s v="W0683366"/>
        <s v="W0683391"/>
        <s v="W0683392"/>
        <s v="W0683430"/>
        <s v="W0683482"/>
        <s v="W0683484"/>
        <s v="W0683490"/>
        <s v="W0683511"/>
        <s v="W0683516"/>
        <s v="W0683521"/>
        <s v="W0683593"/>
        <s v="W0683622"/>
        <s v="W0683623"/>
        <s v="W0683625"/>
        <s v="W0683626"/>
        <s v="W0683627"/>
        <s v="W0683628"/>
        <s v="W0683659"/>
        <s v="W0683679"/>
        <s v="W0683680"/>
        <s v="W0683681"/>
        <s v="W0683682"/>
        <s v="W0683684"/>
        <s v="W0683685"/>
        <s v="W0683735"/>
        <s v="W0683736"/>
        <s v="W0679777"/>
        <s v="W0679778"/>
        <s v="W0681099"/>
        <s v="W0681506"/>
        <s v="W0681894"/>
        <s v="W0682091"/>
        <s v="W0683041"/>
        <s v="W0683042"/>
        <s v="W0683043"/>
        <s v="W0683292"/>
        <s v="W0683358"/>
        <s v="W0683399"/>
        <s v="W0683407"/>
        <s v="W0683620"/>
        <s v="W0683624"/>
        <s v="W0683629"/>
        <s v="W0683630"/>
        <s v="W0683631"/>
        <s v="W0683632"/>
        <s v="W0683695"/>
        <s v="W0683707"/>
        <s v="W0683708"/>
        <s v="W0683747"/>
        <s v="W0683761"/>
        <s v="W0682493"/>
        <s v="W0682494"/>
        <s v="W0677812"/>
        <s v="W0678826"/>
        <s v="W0679775"/>
        <s v="W0679776"/>
        <s v="W0681103"/>
        <s v="W0681684"/>
        <s v="W0681742"/>
        <s v="W0682095"/>
        <s v="W0682913"/>
        <s v="W0682914"/>
        <s v="W0682935"/>
        <s v="W0683049"/>
        <s v="W0683050"/>
        <s v="W0683067"/>
        <s v="W0683068"/>
        <s v="W0683069"/>
        <s v="W0683079"/>
        <s v="W0683199"/>
        <s v="W0683245"/>
        <s v="W0683312"/>
        <s v="W0683388"/>
        <s v="W0683394"/>
        <s v="W0683400"/>
        <s v="W0683415"/>
        <s v="W0683424"/>
        <s v="W0683544"/>
        <s v="W0683589"/>
        <s v="W0683590"/>
        <s v="W0683591"/>
        <s v="W0683639"/>
        <s v="W0683656"/>
        <s v="W0683663"/>
        <s v="W0683675"/>
        <s v="W0683678"/>
        <s v="W0683688"/>
        <s v="W0683694"/>
        <s v="W0683696"/>
        <s v="W0683697"/>
        <s v="W0683698"/>
        <s v="W0683704"/>
        <s v="W0683705"/>
        <s v="W0683706"/>
        <s v="W0683734"/>
        <s v="W0683746"/>
        <s v="W0682496"/>
        <s v="W0682497"/>
        <s v="W0676696"/>
        <s v="W0677882"/>
        <s v="W0679223"/>
        <s v="W0680050"/>
        <s v="W0681718"/>
        <s v="W0681995"/>
        <s v="W0681996"/>
        <s v="W0681997"/>
        <s v="W0682083"/>
        <s v="W0682495"/>
        <s v="W0682642"/>
        <s v="W0682648"/>
        <s v="W0682663"/>
        <s v="W0682664"/>
        <s v="W0682709"/>
        <s v="W0682712"/>
        <s v="W0683020"/>
        <s v="W0683051"/>
        <s v="W0683052"/>
        <s v="W0683059"/>
        <s v="W0683171"/>
        <s v="W0683238"/>
        <s v="W0683252"/>
        <s v="W0683269"/>
        <s v="W0683376"/>
        <s v="W0683378"/>
        <s v="W0683393"/>
        <s v="W0683408"/>
        <s v="W0683416"/>
        <s v="W0683425"/>
        <s v="W0683638"/>
        <s v="W0683687"/>
        <s v="W0683691"/>
        <s v="W0683692"/>
        <s v="W0683693"/>
        <s v="W0683699"/>
        <s v="W0683711"/>
        <s v="W0683712"/>
        <s v="W0683730"/>
        <s v="W0683737"/>
        <s v="W0683751"/>
        <s v="W0683755"/>
        <s v="W0683759"/>
        <s v="W0683760"/>
        <s v="W0683806"/>
        <s v="W0683830"/>
        <s v="W0683831"/>
        <s v="W0683835"/>
        <s v="W0683836"/>
        <s v="W0683837"/>
        <s v="W0683838"/>
        <s v="W0683877"/>
        <s v="W0682498"/>
        <s v="W0682499"/>
        <s v="W0683345"/>
        <s v="W0683881"/>
        <s v="W0683929"/>
        <s v="W0683934"/>
        <s v="W0683935"/>
        <s v="W0683936"/>
        <s v="W0683939"/>
        <s v="W0683945"/>
        <s v="W0683946"/>
        <s v="W0683947"/>
        <s v="W0683951"/>
        <s v="W0680891"/>
        <s v="W0682443"/>
        <s v="W0682561"/>
        <s v="W0682575"/>
        <s v="W0682676"/>
        <s v="W0682682"/>
        <s v="W0682708"/>
        <s v="W0683082"/>
        <s v="W0683364"/>
        <s v="W0683380"/>
        <s v="W0683381"/>
        <s v="W0683396"/>
        <s v="W0683409"/>
        <s v="W0683414"/>
        <s v="W0683491"/>
        <s v="W0683608"/>
        <s v="W0683634"/>
        <s v="W0683654"/>
        <s v="W0683655"/>
        <s v="W0683660"/>
        <s v="W0683664"/>
        <s v="W0683674"/>
        <s v="W0683686"/>
        <s v="W0683750"/>
        <s v="W0683754"/>
        <s v="W0683769"/>
        <s v="W0683801"/>
        <s v="W0683833"/>
        <s v="W0683834"/>
        <s v="W0683856"/>
        <s v="W0683880"/>
        <s v="W0683891"/>
        <s v="W0684058"/>
        <s v="W0675377"/>
        <s v="W0678254"/>
        <s v="W0680672"/>
        <s v="W0680985"/>
        <s v="W0681515"/>
        <s v="W0681743"/>
        <s v="W0681779"/>
        <s v="W0682559"/>
        <s v="W0682562"/>
        <s v="W0682992"/>
        <s v="W0683001"/>
        <s v="W0683081"/>
        <s v="W0683105"/>
        <s v="W0683275"/>
        <s v="W0683365"/>
        <s v="W0683377"/>
        <s v="W0683379"/>
        <s v="W0683417"/>
        <s v="W0683426"/>
        <s v="W0683428"/>
        <s v="W0683612"/>
        <s v="W0683613"/>
        <s v="W0683653"/>
        <s v="W0683670"/>
        <s v="W0683753"/>
        <s v="W0683758"/>
        <s v="W0683850"/>
        <s v="W0683875"/>
        <s v="W0683876"/>
        <s v="W0683901"/>
        <s v="W0684059"/>
        <s v="W0680853"/>
        <s v="W0680854"/>
        <s v="W0675395"/>
        <s v="W0681516"/>
        <s v="W0683515"/>
        <s v="W0683882"/>
        <s v="W0683883"/>
        <s v="W0683932"/>
        <s v="W0683940"/>
        <s v="W0683949"/>
        <s v="W0683954"/>
        <s v="W0684046"/>
        <s v="W0684054"/>
        <s v="W0675394"/>
        <s v="W0680729"/>
        <s v="W0680937"/>
        <s v="W0681719"/>
        <s v="W0681720"/>
        <s v="W0682546"/>
        <s v="W0682849"/>
        <s v="W0683010"/>
        <s v="W0683011"/>
        <s v="W0683080"/>
        <s v="W0683390"/>
        <s v="W0683413"/>
        <s v="W0683427"/>
        <s v="W0683519"/>
        <s v="W0683643"/>
        <s v="W0683645"/>
        <s v="W0683661"/>
        <s v="W0683662"/>
        <s v="W0683671"/>
        <s v="W0683683"/>
        <s v="W0683732"/>
        <s v="W0683733"/>
        <s v="W0683757"/>
        <s v="W0683780"/>
        <s v="W0683799"/>
        <s v="W0683804"/>
        <s v="W0683832"/>
        <s v="W0683930"/>
        <s v="W0684018"/>
        <s v="W0684019"/>
        <s v="W0684020"/>
        <s v="W0684021"/>
        <s v="W0684022"/>
        <s v="W0684048"/>
        <s v="W0684051"/>
        <s v="W0684063"/>
        <s v="W0684086"/>
        <s v="W0684104"/>
        <s v="W0684105"/>
        <s v="W0684110"/>
        <s v="W0684112"/>
        <s v="W0684140"/>
        <s v="W0684185"/>
        <s v="W0684193"/>
        <s v="W0684194"/>
        <s v="W0681744"/>
        <s v="W0682970"/>
        <s v="W0674921"/>
        <s v="W0674922"/>
        <s v="W0680674"/>
        <s v="W0681038"/>
        <s v="W0681721"/>
        <s v="W0682277"/>
        <s v="W0682280"/>
        <s v="W0682281"/>
        <s v="W0682282"/>
        <s v="W0682470"/>
        <s v="W0682665"/>
        <s v="W0682711"/>
        <s v="W0682790"/>
        <s v="W0682973"/>
        <s v="W0683253"/>
        <s v="W0683363"/>
        <s v="W0683418"/>
        <s v="W0683419"/>
        <s v="W0683672"/>
        <s v="W0683673"/>
        <s v="W0683709"/>
        <s v="W0683748"/>
        <s v="W0683749"/>
        <s v="W0683752"/>
        <s v="W0683756"/>
        <s v="W0683770"/>
        <s v="W0683771"/>
        <s v="W0683782"/>
        <s v="W0683800"/>
        <s v="W0683802"/>
        <s v="W0683803"/>
        <s v="W0683807"/>
        <s v="W0683854"/>
        <s v="W0683864"/>
        <s v="W0683868"/>
        <s v="W0683872"/>
        <s v="W0683873"/>
        <s v="W0683884"/>
        <s v="W0683892"/>
        <s v="W0683896"/>
        <s v="W0683899"/>
        <s v="W0683900"/>
        <s v="W0684007"/>
        <s v="W0684008"/>
        <s v="W0684009"/>
        <s v="W0684010"/>
        <s v="W0684011"/>
        <s v="W0684012"/>
        <s v="W0684013"/>
        <s v="W0684014"/>
        <s v="W0684015"/>
        <s v="W0684016"/>
        <s v="W0684017"/>
        <s v="W0684049"/>
        <s v="W0684062"/>
        <s v="W0684077"/>
        <s v="W0684078"/>
        <s v="W0684079"/>
        <s v="W0684080"/>
        <s v="W0684096"/>
        <s v="W0684097"/>
        <s v="W0684107"/>
        <s v="W0684125"/>
        <s v="W0684128"/>
        <s v="W0684158"/>
        <s v="W0684159"/>
        <s v="W0684160"/>
        <s v="W0684172"/>
        <s v="W0684176"/>
        <s v="W0684203"/>
        <s v="W0684222"/>
        <s v="W0684223"/>
        <s v="W0684224"/>
        <s v="W0684226"/>
        <s v="W0681745"/>
        <s v="W0681919"/>
        <s v="W0681920"/>
        <s v="W0683810"/>
        <s v="W0683948"/>
        <s v="W0684055"/>
        <s v="W0681094"/>
        <s v="W0681301"/>
        <s v="W0681422"/>
        <s v="W0682279"/>
        <s v="W0682697"/>
        <s v="W0682933"/>
        <s v="W0682974"/>
        <s v="W0682993"/>
        <s v="W0683361"/>
        <s v="W0683389"/>
        <s v="W0683404"/>
        <s v="W0683420"/>
        <s v="W0683421"/>
        <s v="W0683641"/>
        <s v="W0683665"/>
        <s v="W0683669"/>
        <s v="W0683717"/>
        <s v="W0683729"/>
        <s v="W0683809"/>
        <s v="W0683865"/>
        <s v="W0683869"/>
        <s v="W0683890"/>
        <s v="W0683893"/>
        <s v="W0683897"/>
        <s v="W0683898"/>
        <s v="W0683928"/>
        <s v="W0683944"/>
        <s v="W0684023"/>
        <s v="W0684024"/>
        <s v="W0684028"/>
        <s v="W0684045"/>
        <s v="W0684061"/>
        <s v="W0684083"/>
        <s v="W0684084"/>
        <s v="W0684085"/>
        <s v="W0684087"/>
        <s v="W0684090"/>
        <s v="W0684092"/>
        <s v="W0684093"/>
        <s v="W0684095"/>
        <s v="W0684098"/>
        <s v="W0684099"/>
        <s v="W0684103"/>
        <s v="W0684111"/>
        <s v="W0684129"/>
        <s v="W0684131"/>
        <s v="W0684141"/>
        <s v="W0684188"/>
        <s v="W0684225"/>
        <s v="W0684228"/>
        <s v="W0684278"/>
        <s v="W0680394"/>
        <s v="W0681722"/>
        <s v="W0682557"/>
        <s v="W0682976"/>
        <s v="W0683013"/>
        <s v="W0683343"/>
        <s v="W0683657"/>
        <s v="W0683701"/>
        <s v="W0683863"/>
        <s v="W0684047"/>
        <s v="W0684100"/>
        <s v="W0684126"/>
        <s v="W0684197"/>
        <s v="W0684198"/>
        <s v="W0684285"/>
        <s v="W0684289"/>
        <s v="W0684471"/>
        <s v="W0684472"/>
        <s v="W0684473"/>
        <s v="W0684474"/>
        <s v="W0684475"/>
        <s v="W0684476"/>
        <s v="W0684477"/>
        <s v="W0684478"/>
        <s v="W0684479"/>
        <s v="W0684480"/>
        <s v="W0684481"/>
        <s v="W0684482"/>
        <s v="W0684483"/>
        <s v="W0684484"/>
        <s v="W0681932"/>
        <s v="W0682276"/>
        <s v="W0682990"/>
        <s v="W0683057"/>
        <s v="W0683060"/>
        <s v="W0683109"/>
        <s v="W0683248"/>
        <s v="W0683385"/>
        <s v="W0683398"/>
        <s v="W0683740"/>
        <s v="W0683777"/>
        <s v="W0683805"/>
        <s v="W0684106"/>
        <s v="W0684116"/>
        <s v="W0684127"/>
        <s v="W0684173"/>
        <s v="W0684361"/>
        <s v="W0684366"/>
        <s v="W0677810"/>
        <s v="W0683933"/>
        <s v="W0683938"/>
        <s v="W0684057"/>
        <s v="W0684246"/>
        <s v="W0684267"/>
        <s v="W0684269"/>
        <s v="W0684270"/>
        <s v="W0683942"/>
        <s v="W0684042"/>
        <s v="W0684043"/>
        <s v="W0681303"/>
        <s v="W0682573"/>
        <s v="W0683246"/>
        <s v="W0683931"/>
        <s v="W0683943"/>
        <s v="W0683952"/>
        <s v="W0684044"/>
        <s v="W0684053"/>
        <s v="W0684296"/>
        <s v="W0678040"/>
        <s v="W0681417"/>
        <s v="W0682464"/>
        <s v="W0682532"/>
        <s v="W0683012"/>
        <s v="W0683251"/>
        <s v="W0683273"/>
        <s v="W0683397"/>
        <s v="W0683401"/>
        <s v="W0683703"/>
        <s v="W0683710"/>
        <s v="W0683811"/>
        <s v="W0683841"/>
        <s v="W0683842"/>
        <s v="W0683843"/>
        <s v="W0683844"/>
        <s v="W0683870"/>
        <s v="W0684071"/>
        <s v="W0684072"/>
        <s v="W0684073"/>
        <s v="W0684089"/>
        <s v="W0684298"/>
        <s v="W0684499"/>
        <s v="W0681746"/>
        <s v="W0682856"/>
        <s v="W0683271"/>
        <s v="W0683340"/>
        <s v="W0683808"/>
        <s v="W0683941"/>
        <s v="W0683953"/>
        <s v="W0684041"/>
        <s v="W0684056"/>
        <s v="W0684273"/>
        <s v="W0684310"/>
        <s v="W0684311"/>
        <s v="W0684314"/>
        <s v="W0684390"/>
        <s v="W0684505"/>
        <s v="W0684512"/>
        <s v="W0684558"/>
        <s v="W0684612"/>
        <s v="W0679620"/>
        <s v="W0681931"/>
        <s v="W0682315"/>
        <s v="W0683009"/>
        <s v="W0683090"/>
        <s v="W0683270"/>
        <s v="W0683339"/>
        <s v="W0683382"/>
        <s v="W0683387"/>
        <s v="W0683410"/>
        <s v="W0683644"/>
        <s v="W0683666"/>
        <s v="W0683715"/>
        <s v="W0683716"/>
        <s v="W0683738"/>
        <s v="W0683739"/>
        <s v="W0684064"/>
        <s v="W0684065"/>
        <s v="W0684066"/>
        <s v="W0684170"/>
        <s v="W0684189"/>
        <s v="W0684283"/>
        <s v="W0684433"/>
        <s v="W0684485"/>
        <s v="W0684515"/>
        <s v="W0684516"/>
        <s v="W0684517"/>
        <s v="W0684519"/>
        <s v="W0684520"/>
        <s v="W0684527"/>
        <s v="W0684529"/>
        <s v="W0684541"/>
        <s v="W0684546"/>
        <s v="W0684547"/>
        <s v="W0684556"/>
        <s v="W0684575"/>
        <s v="W0684576"/>
        <s v="W0684586"/>
        <s v="W0684613"/>
        <s v="W0677809"/>
        <s v="W0681747"/>
        <s v="W0682975"/>
        <s v="W0683341"/>
        <s v="W0683342"/>
        <s v="W0684241"/>
        <s v="W0684242"/>
        <s v="W0684271"/>
        <s v="W0684280"/>
        <s v="W0684282"/>
        <s v="W0684309"/>
        <s v="W0684313"/>
        <s v="W0684318"/>
        <s v="W0684557"/>
        <s v="W0684615"/>
        <s v="W0684616"/>
        <s v="W0684632"/>
        <s v="W0677757"/>
        <s v="W0677811"/>
        <s v="W0680241"/>
        <s v="W0681300"/>
        <s v="W0681915"/>
        <s v="W0682186"/>
        <s v="W0682467"/>
        <s v="W0682469"/>
        <s v="W0682847"/>
        <s v="W0683383"/>
        <s v="W0683667"/>
        <s v="W0683812"/>
        <s v="W0683813"/>
        <s v="W0683814"/>
        <s v="W0683815"/>
        <s v="W0683816"/>
        <s v="W0683818"/>
        <s v="W0683823"/>
        <s v="W0683829"/>
        <s v="W0683885"/>
        <s v="W0684081"/>
        <s v="W0684091"/>
        <s v="W0684094"/>
        <s v="W0684119"/>
        <s v="W0684133"/>
        <s v="W0684136"/>
        <s v="W0684154"/>
        <s v="W0684295"/>
        <s v="W0684320"/>
        <s v="W0684432"/>
        <s v="W0684506"/>
        <s v="W0684559"/>
        <s v="W0684598"/>
        <s v="W0684602"/>
        <s v="W0684604"/>
        <s v="W0684605"/>
        <s v="W0684617"/>
        <s v="W0684627"/>
        <s v="W0684657"/>
        <s v="W0684664"/>
        <s v="W0684710"/>
        <s v="W0684714"/>
        <s v="W0684715"/>
        <s v="W0684716"/>
        <s v="W0684722"/>
        <s v="W0684733"/>
        <s v="W0682857"/>
        <s v="W0684245"/>
        <s v="W0684247"/>
        <s v="W0684290"/>
        <s v="W0684488"/>
        <s v="W0684491"/>
        <s v="W0684504"/>
        <s v="W0684608"/>
        <s v="W0684702"/>
        <s v="W0681297"/>
        <s v="W0682248"/>
        <s v="W0682306"/>
        <s v="W0682558"/>
        <s v="W0683403"/>
        <s v="W0683405"/>
        <s v="W0683610"/>
        <s v="W0683658"/>
        <s v="W0683824"/>
        <s v="W0683825"/>
        <s v="W0683826"/>
        <s v="W0683828"/>
        <s v="W0683862"/>
        <s v="W0683937"/>
        <s v="W0684025"/>
        <s v="W0684076"/>
        <s v="W0684102"/>
        <s v="W0684121"/>
        <s v="W0684122"/>
        <s v="W0684207"/>
        <s v="W0684210"/>
        <s v="W0684233"/>
        <s v="W0684374"/>
        <s v="W0684375"/>
        <s v="W0684376"/>
        <s v="W0684377"/>
        <s v="W0684500"/>
        <s v="W0684501"/>
        <s v="W0684503"/>
        <s v="W0684514"/>
        <s v="W0684518"/>
        <s v="W0684524"/>
        <s v="W0684540"/>
        <s v="W0684545"/>
        <s v="W0684577"/>
        <s v="W0684578"/>
        <s v="W0684579"/>
        <s v="W0684580"/>
        <s v="W0684659"/>
        <s v="W0684730"/>
        <s v="W0684736"/>
        <s v="W0684747"/>
        <s v="W0684748"/>
        <s v="W0684749"/>
        <s v="W0684751"/>
        <s v="W0684794"/>
      </sharedItems>
    </cacheField>
    <cacheField name="Work Order Line No." numFmtId="0">
      <sharedItems containsSemiMixedTypes="0" containsString="0" containsNumber="1" containsInteger="1" minValue="10000" maxValue="100000"/>
    </cacheField>
    <cacheField name="WO Journal Line No." numFmtId="0">
      <sharedItems containsSemiMixedTypes="0" containsString="0" containsNumber="1" containsInteger="1" minValue="10000" maxValue="60000"/>
    </cacheField>
    <cacheField name="Add Date" numFmtId="14">
      <sharedItems containsSemiMixedTypes="0" containsNonDate="0" containsDate="1" containsString="0" minDate="2025-04-01T00:00:00" maxDate="2025-05-17T00:00:00"/>
    </cacheField>
    <cacheField name="Add User" numFmtId="0">
      <sharedItems/>
    </cacheField>
    <cacheField name="Add Time" numFmtId="0">
      <sharedItems containsDate="1" containsMixedTypes="1" minDate="1899-12-30T10:00:38" maxDate="1899-12-30T12:59:16"/>
    </cacheField>
    <cacheField name="Material Batch No." numFmtId="0">
      <sharedItems containsBlank="1" containsMixedTypes="1" containsNumber="1" containsInteger="1" minValue="59469" maxValue="860909387547"/>
    </cacheField>
    <cacheField name="Die Cut" numFmtId="0">
      <sharedItems containsBlank="1"/>
    </cacheField>
    <cacheField name="Process No." numFmtId="0">
      <sharedItems containsSemiMixedTypes="0" containsString="0" containsNumber="1" containsInteger="1" minValue="1" maxValue="32" count="5">
        <n v="1"/>
        <n v="2"/>
        <n v="3"/>
        <n v="4"/>
        <n v="32"/>
      </sharedItems>
    </cacheField>
    <cacheField name="Posted" numFmtId="0">
      <sharedItems/>
    </cacheField>
    <cacheField name="Machine Code" numFmtId="0">
      <sharedItems containsBlank="1" containsMixedTypes="1" containsNumber="1" containsInteger="1" minValue="12" maxValue="117" count="54">
        <n v="88"/>
        <n v="79"/>
        <n v="73"/>
        <n v="77"/>
        <n v="111"/>
        <n v="103"/>
        <n v="59"/>
        <n v="61"/>
        <n v="78"/>
        <n v="60"/>
        <n v="46"/>
        <n v="94"/>
        <n v="63"/>
        <n v="70"/>
        <n v="100"/>
        <n v="92"/>
        <n v="65"/>
        <n v="82"/>
        <n v="72"/>
        <n v="71"/>
        <n v="90"/>
        <n v="87"/>
        <n v="91"/>
        <n v="110"/>
        <n v="29"/>
        <n v="12"/>
        <n v="22"/>
        <n v="31"/>
        <n v="32"/>
        <n v="96"/>
        <n v="93"/>
        <n v="76"/>
        <n v="102"/>
        <n v="62"/>
        <n v="86"/>
        <n v="85"/>
        <n v="105"/>
        <n v="68"/>
        <n v="75"/>
        <n v="26"/>
        <n v="112"/>
        <s v="ZC51"/>
        <n v="95"/>
        <m/>
        <n v="117"/>
        <s v="76N"/>
        <n v="115"/>
        <s v="ZC53"/>
        <n v="66"/>
        <s v="MS03"/>
        <s v="67N"/>
        <s v="68N"/>
        <s v="66N"/>
        <s v="62N"/>
      </sharedItems>
    </cacheField>
    <cacheField name="Machine Name" numFmtId="0">
      <sharedItems count="37">
        <s v="OKI"/>
        <s v="HP Indigo 6800"/>
        <s v="Brotech DF330"/>
        <s v="Brotech DF330 "/>
        <s v="Brotech"/>
        <s v="HDS"/>
        <s v="SANKI SD-300 Intermittent"/>
        <s v="FSK 520"/>
        <s v="Baby Sanki"/>
        <s v="Fujishiko UDP-5000"/>
        <s v="Sanki 300 Intermittent"/>
        <s v="Taiyo"/>
        <s v="SANKI"/>
        <s v="Vorey Digital Cut"/>
        <s v="Polly Digital Cut"/>
        <s v="Sanki SDR300"/>
        <s v="Polly"/>
        <s v="Xeikon 3500"/>
        <s v="SYSCO"/>
        <s v="Luster AOI"/>
        <s v="Sanki SKP250 Full Rotary"/>
        <s v="FSK SR520"/>
        <s v="FSK B100"/>
        <s v="Lintec Intermittent"/>
        <s v="HP Indigo 6900"/>
        <s v="HDS 3"/>
        <s v="Fujishiko "/>
        <s v="Laser"/>
        <s v="Hadesheng"/>
        <s v="Zebra"/>
        <s v="HDS 8"/>
        <e v="#N/A"/>
        <s v="Hadesheng 12 stn HDS "/>
        <s v="AOI Slitter (iPolly Intelligence"/>
        <s v="Slitting Master"/>
        <s v="Fujishoko"/>
        <s v="Sanki "/>
      </sharedItems>
    </cacheField>
    <cacheField name="Staff Code" numFmtId="0">
      <sharedItems containsBlank="1"/>
    </cacheField>
    <cacheField name="Staff Name" numFmtId="0">
      <sharedItems/>
    </cacheField>
    <cacheField name="No. of Press" numFmtId="0">
      <sharedItems containsSemiMixedTypes="0" containsString="0" containsNumber="1" containsInteger="1" minValue="0" maxValue="280000"/>
    </cacheField>
    <cacheField name="Date Started" numFmtId="0">
      <sharedItems containsNonDate="0" containsString="0" containsBlank="1"/>
    </cacheField>
    <cacheField name="Time Started" numFmtId="0">
      <sharedItems containsNonDate="0" containsString="0" containsBlank="1"/>
    </cacheField>
    <cacheField name="Date Completed" numFmtId="14">
      <sharedItems containsSemiMixedTypes="0" containsNonDate="0" containsDate="1" containsString="0" minDate="2025-04-01T00:00:00" maxDate="2025-05-01T00:00:00"/>
    </cacheField>
    <cacheField name="Time Completed" numFmtId="0">
      <sharedItems containsNonDate="0" containsString="0" containsBlank="1"/>
    </cacheField>
    <cacheField name="No. of Ups" numFmtId="0">
      <sharedItems containsSemiMixedTypes="0" containsString="0" containsNumber="1" containsInteger="1" minValue="1" maxValue="936"/>
    </cacheField>
    <cacheField name="Printed Quantity" numFmtId="0">
      <sharedItems containsSemiMixedTypes="0" containsString="0" containsNumber="1" containsInteger="1" minValue="1" maxValue="8611200"/>
    </cacheField>
    <cacheField name="Journal Type" numFmtId="0">
      <sharedItems/>
    </cacheField>
    <cacheField name="Item Code" numFmtId="0">
      <sharedItems containsMixedTypes="1" containsNumber="1" minValue="86.915900010000001" maxValue="4.40170086005E+17"/>
    </cacheField>
    <cacheField name="Quantity" numFmtId="0">
      <sharedItems containsSemiMixedTypes="0" containsString="0" containsNumber="1" containsInteger="1" minValue="0" maxValue="0"/>
    </cacheField>
    <cacheField name="QC Approved Quantity" numFmtId="0">
      <sharedItems containsSemiMixedTypes="0" containsString="0" containsNumber="1" containsInteger="1" minValue="0" maxValue="1559250"/>
    </cacheField>
    <cacheField name="Rejected Quantity" numFmtId="0">
      <sharedItems containsSemiMixedTypes="0" containsString="0" containsNumber="1" containsInteger="1" minValue="-1431138" maxValue="513323"/>
    </cacheField>
    <cacheField name="Roll" numFmtId="0">
      <sharedItems containsSemiMixedTypes="0" containsString="0" containsNumber="1" containsInteger="1" minValue="0" maxValue="0"/>
    </cacheField>
    <cacheField name="Length" numFmtId="0">
      <sharedItems containsSemiMixedTypes="0" containsString="0" containsNumber="1" containsInteger="1" minValue="0" maxValue="0"/>
    </cacheField>
    <cacheField name="Width" numFmtId="0">
      <sharedItems containsSemiMixedTypes="0" containsString="0" containsNumber="1" containsInteger="1" minValue="0" maxValue="0"/>
    </cacheField>
    <cacheField name="Length UOM" numFmtId="0">
      <sharedItems containsNonDate="0" containsString="0" containsBlank="1"/>
    </cacheField>
    <cacheField name="Width UOM" numFmtId="0">
      <sharedItems containsNonDate="0" containsString="0" containsBlank="1"/>
    </cacheField>
    <cacheField name="RM Quantity" numFmtId="0">
      <sharedItems containsSemiMixedTypes="0" containsString="0" containsNumber="1" containsInteger="1" minValue="0" maxValue="0"/>
    </cacheField>
    <cacheField name="Material Code" numFmtId="0">
      <sharedItems containsNonDate="0" containsString="0" containsBlank="1"/>
    </cacheField>
    <cacheField name="Variant Code" numFmtId="0">
      <sharedItems containsNonDate="0" containsString="0" containsBlank="1"/>
    </cacheField>
    <cacheField name="Request Delivery Date" numFmtId="0">
      <sharedItems containsNonDate="0" containsString="0" containsBlank="1"/>
    </cacheField>
    <cacheField name="Non QC Record" numFmtId="0">
      <sharedItems containsBlank="1"/>
    </cacheField>
    <cacheField name="Link to Line No." numFmtId="0">
      <sharedItems containsString="0" containsBlank="1" containsNumber="1" containsInteger="1" minValue="0" maxValue="0"/>
    </cacheField>
    <cacheField name="Related" numFmtId="0">
      <sharedItems containsBlank="1"/>
    </cacheField>
    <cacheField name="Expire Date" numFmtId="0">
      <sharedItems containsNonDate="0" containsString="0" containsBlank="1"/>
    </cacheField>
    <cacheField name="Label Remark" numFmtId="0">
      <sharedItems containsNonDate="0" containsString="0" containsBlank="1"/>
    </cacheField>
    <cacheField name="Customer Part Number" numFmtId="0">
      <sharedItems containsMixedTypes="1" containsNumber="1" minValue="86.915899999999993" maxValue="44017008600501" count="829">
        <s v="CE-1070129715-01"/>
        <s v="CZ633-80005"/>
        <s v="CZ635-80005"/>
        <s v="R390-411 REV1.0"/>
        <s v="5180-0100-BH212"/>
        <s v="Z512 REV 8.0"/>
        <s v="MT27373"/>
        <s v="706243 INDEX07"/>
        <n v="70168407"/>
        <n v="44017008600402"/>
        <s v="TSMC0035002"/>
        <s v="IMK-5"/>
        <s v="L001-773057-000007CM"/>
        <s v="60005003-D-GREEN"/>
        <s v="1114-790-00007 REVD"/>
        <s v="1115-790-00003 REVB"/>
        <n v="70168414"/>
        <s v="1115-790-00001 REVB"/>
        <s v="725427400 REVA"/>
        <n v="10448922"/>
        <s v="03225846-01"/>
        <n v="10735588"/>
        <n v="10735589"/>
        <n v="10747235"/>
        <s v="10056878001 REVA"/>
        <n v="10734373"/>
        <n v="10734375"/>
        <s v="LABEL BLANKS SENSOR"/>
        <s v="LABEL TEMPLATE 1"/>
        <s v="150-02319"/>
        <s v="G0Z24-80011"/>
        <s v="B3B28-80007-FT"/>
        <s v="E5Z01-80008-FT"/>
        <s v="6ZD61-80001"/>
        <s v="CR330-80015"/>
        <n v="500044389"/>
        <n v="500051479"/>
        <n v="500051480"/>
        <n v="500056292"/>
        <n v="500057995"/>
        <n v="500051472"/>
        <n v="500051473"/>
        <n v="500057997"/>
        <n v="500059578"/>
        <n v="500076916"/>
        <n v="500044400"/>
        <n v="500044426"/>
        <s v="BLANK LBL-76X102MM"/>
        <n v="500058073"/>
        <n v="500058220"/>
        <n v="500058225"/>
        <n v="500047801"/>
        <n v="500059619"/>
        <n v="500063459"/>
        <n v="500063540"/>
        <s v="3YM60-80017-FT"/>
        <s v="7FP01-80003-FT"/>
        <s v="1124-790-00006REVTH1"/>
        <s v="1125-790-00001 REVA"/>
        <s v="GR-158"/>
        <s v="MT-1000173-00REV008"/>
        <s v="MT-1000241-907REV005"/>
        <n v="8609084"/>
        <n v="8609086"/>
        <s v="737025900-EL93164"/>
        <s v="739709802 REVA"/>
        <s v="762070100 REVA"/>
        <s v="RR 6X6-WHITE"/>
        <s v="CE6401-9000-0008"/>
        <s v="Z980 REV11.0"/>
        <s v="Z513 REV3.0"/>
        <s v="726017 REV400"/>
        <s v="BL-4X6"/>
        <n v="11288741"/>
        <n v="11288759"/>
        <n v="11288783"/>
        <s v="100823881-75367 A"/>
        <s v="250-6223-00"/>
        <s v="L001-773057-000005CM"/>
        <s v="T6N02-80020-FT"/>
        <s v="60005003-D-BLUE"/>
        <s v="60005003-D-DARK GREY"/>
        <s v="60005003-D-ROSE"/>
        <s v="60005003-D-WHITE"/>
        <s v="12000 SQ FEET"/>
        <s v="16000 SQ FEET"/>
        <s v="500 SQ FEET"/>
        <s v="250-6224-00"/>
        <s v="SCREAMER LB-80X134MM"/>
        <s v="3UB27-80003"/>
        <s v="3YM83-80001"/>
        <s v="3YM75-80011-FT"/>
        <s v="7FP20-80002-FT"/>
        <s v="720502 REV402"/>
        <s v="805512 REV400"/>
        <s v="P1S0455 6"/>
        <s v="T6M58-80004"/>
        <n v="10717671"/>
        <s v="OHARA LABEL"/>
        <s v="3YM56-80009-FT"/>
        <n v="20012979"/>
        <s v="150-01536"/>
        <s v="209277A"/>
        <s v="85516A"/>
        <s v="INSPECTION STICKER"/>
        <n v="10743199"/>
        <s v="UR79LB4028AB"/>
        <s v="CH562-80137-BH184"/>
        <s v="3YM79-80005-FT"/>
        <s v="250-5322-00"/>
        <s v="804144 REV401"/>
        <s v="3YM62-80017-FT"/>
        <n v="500043533"/>
        <s v="9R1W4-80001-FT"/>
        <s v="BLANK-102X76MM-1PC"/>
        <s v="LEFTFOOT-80-25"/>
        <s v="1VV01-80003-FT"/>
        <s v="7FP39-80002-FT"/>
        <s v="7FP02-80003-FT"/>
        <s v="709898813-3M6690SP"/>
        <n v="8609088"/>
        <n v="8609089"/>
        <s v="100542001-3M6690SP"/>
        <s v="2V64219"/>
        <s v="BMS-144X38MM"/>
        <s v="BMS-60X20MM"/>
        <s v="86.B948"/>
        <s v="L001-773057-000006CM"/>
        <s v="48X110MM TRANS LBL"/>
        <s v="R001-41020"/>
        <s v="300-0000396-00"/>
        <s v="5180-3864"/>
        <s v="806778 REV401"/>
        <s v="15058371 REVB"/>
        <s v="15058366 REVB"/>
        <s v="60005003-D LIGHT GRN"/>
        <s v="60005003-D-IVORY"/>
        <s v="60005003-D-YELLOW"/>
        <n v="8025623"/>
        <s v="E5Z02-80008-FT"/>
        <s v="3JB26-80001"/>
        <s v="TPK-884595-0010"/>
        <s v="TPK-884596-0010"/>
        <s v="15058360-3K-R8LT-28"/>
        <n v="8083472"/>
        <n v="8083473"/>
        <s v="LABEL CLNRM-2X5"/>
        <s v="704845 INDEX00"/>
        <s v="805589 REV400"/>
        <s v="CZ107-80016-FT"/>
        <s v="N9K04-80019-FT"/>
        <s v="3YM73-80008-FT"/>
        <s v="3YM77-80008-FT"/>
        <s v="6ZD21-80001"/>
        <s v="F6U62-80030-FT"/>
        <s v="F6U66-80033-FT"/>
        <s v="3YM57-80010-FT"/>
        <s v="250-5312-00"/>
        <n v="20068032"/>
        <n v="8361497"/>
        <n v="8361501"/>
        <n v="8612336"/>
        <n v="500044391"/>
        <s v="218112A"/>
        <s v="GR-181"/>
        <s v="1VV24-80029-FT"/>
        <s v="C2P09-80007-FT"/>
        <s v="N9K10-80005-FT"/>
        <s v="730016300 REVA"/>
        <s v="URLB14A"/>
        <n v="11327527"/>
        <n v="11288695"/>
        <s v="7FP03-80003-FT"/>
        <s v="GR-087"/>
        <s v="TSMB0043403"/>
        <s v="TSMB0066102"/>
        <s v="TSMB0070901"/>
        <s v="TSMB0071001"/>
        <s v="7FP10-80001-FT"/>
        <n v="8609087"/>
        <s v="709898812-3M6690SP"/>
        <s v="740921700-32PC EMPTY"/>
        <s v="107-5400690"/>
        <n v="10733525"/>
        <s v="86.J735"/>
        <s v="250-6238-00"/>
        <s v="1125-790-00002 REVB"/>
        <s v="19003623-I"/>
        <s v="19004580-I"/>
        <s v="L001-773057-000004CM"/>
        <s v="5180-0102-BH212"/>
        <s v="10036212001 REVA"/>
        <s v="039714 REV500"/>
        <s v="250-0412-00"/>
        <s v="723852900-PROTO D"/>
        <s v="L001-773057-000002CM"/>
        <s v="1113-550-00020 REVB"/>
        <s v="250-5190-00"/>
        <s v="INACTIVE ASSET LABEL"/>
        <s v="714370201-ADS1366"/>
        <s v="3YM58-80010-FT"/>
        <n v="11202370"/>
        <n v="11202450"/>
        <s v="2V960471"/>
        <s v="ALL PURPOSE F57 LBL"/>
        <s v="GUNWASH-F49 LBL"/>
        <s v="NOBU PURSER-ORANGE"/>
        <s v="HPM-4VW11-80197"/>
        <s v="250-5323-00"/>
        <s v="TDF ADDRESS-76X102MM"/>
        <s v="HSA SECURITY LABEL"/>
        <s v="HASACONI FLUX-DANGER"/>
        <s v="69 SCS-ROHS-Y"/>
        <s v="46 SCS-PB-ROHS-Y"/>
        <n v="11202396"/>
        <s v="7FP06-80001 REVB-FT"/>
        <s v="TSMB0066502"/>
        <s v="709898802-EL93164"/>
        <s v="709898817 REVB"/>
        <s v="86.K432"/>
        <n v="10711010"/>
        <s v="7FP00-80003-FT"/>
        <s v="1VV02-80009-FT"/>
        <s v="M0H50-80022-FT"/>
        <s v="CHAMP SQ-WHITE"/>
        <s v="MVCTS-BKAOYWS-22MM"/>
        <s v="719007600 REVA"/>
        <n v="10715613"/>
        <n v="8025622"/>
        <s v="10028345001 REVA"/>
        <s v="260-5378-00"/>
        <s v="260-6472-00"/>
        <s v="1VV21-80021-FT"/>
        <s v="L001-773057-000003CM"/>
        <s v="0B49096 REVAA"/>
        <s v="0B49097 REVAA"/>
        <s v="0B49099 REVAA"/>
        <s v="0B49100 REVAA"/>
        <s v="CALIBRATION GREEN"/>
        <n v="11202433"/>
        <n v="11206362"/>
        <n v="11202425"/>
        <s v="SECURITY-30X80-7872"/>
        <s v="068657 REV400"/>
        <s v="CZ103-80022-FT"/>
        <s v="WAT006277"/>
        <s v="C2P04-80053-FT"/>
        <s v="FLAMMABLE LIQUID 3"/>
        <s v="STICK401670033"/>
        <s v="QC PASSED LABEL"/>
        <s v="ARROW UP-70X100MM"/>
        <s v="3YM81-80005-FT"/>
        <n v="20030268"/>
        <n v="11202409"/>
        <n v="11202353"/>
        <s v="N9K02-80017-FT"/>
        <s v="N9K06-80021-FT"/>
        <s v="109-5400324"/>
        <s v="3YM61-80017-FT"/>
        <s v="STSS-PACKET"/>
        <s v="805549 REV400"/>
        <s v="763360200 REVA"/>
        <s v="TSMB0068603"/>
        <s v="F6U65-80033-FT"/>
        <s v="C2P08-80005-FT"/>
        <s v="3YM55-80009-FT"/>
        <s v="F6U64-80027-FT"/>
        <s v="3YM54-80005-FT"/>
        <s v="T6N01-80019-FT"/>
        <s v="F6V27-800017-FT"/>
        <s v="F6V29-80022-FT"/>
        <s v="C2P07-80049-FT"/>
        <s v="C2P06-80052-FT"/>
        <s v="TPK-853720-0010"/>
        <s v="712730 REV402"/>
        <n v="11295431"/>
        <n v="44014408600401"/>
        <s v="FP575-234457-8Z1"/>
        <s v="260-6404-00"/>
        <n v="15008777"/>
        <s v="057-03511-0001 REVAA"/>
        <n v="70168413"/>
        <s v="260-6330-00"/>
        <s v="260-6443-00"/>
        <n v="15016405"/>
        <s v="751298400 REVA"/>
        <s v="X18-94232-01"/>
        <s v="SECURITY CUT-24X55MM"/>
        <s v="SECURITY-30X80-7871"/>
        <s v="7K5U6-80002-FT"/>
        <s v="6ZD36-80001"/>
        <s v="BL-68X28MM"/>
        <s v="810333 REV400"/>
        <s v="10036213001 REVA"/>
        <n v="11288812"/>
        <n v="11288855"/>
        <s v="TSMC0031206"/>
        <s v="100565979-ADS1366"/>
        <n v="1010012"/>
        <n v="1010471"/>
        <n v="10713324"/>
        <s v="5190-2626"/>
        <s v="SM-P1999-D0043R01"/>
        <s v="CHAMP SQ-YELLOW"/>
        <n v="11288775"/>
        <s v="FMQC0023001"/>
        <s v="TSMB0066002"/>
        <s v="GE-387"/>
        <s v="LAB-1070-01"/>
        <s v="1581-07-03"/>
        <s v="03L3019"/>
        <s v="MT-1000418-10REV003"/>
        <n v="8608395"/>
        <n v="10051353048"/>
        <s v="Z980-M"/>
        <s v="250-6174-00"/>
        <s v="250-6175-00"/>
        <s v="0F26707 EC C28477"/>
        <s v="15058362 REVB"/>
        <s v="M07-15056431"/>
        <s v="NOBU RADIO-DARK GREE"/>
        <s v="Z20210K1506S"/>
        <n v="44017008600501"/>
        <s v="100595138 REVB"/>
        <s v="AJAHN STICKER"/>
        <s v="713891303-ADS1366"/>
        <s v="TL-803"/>
        <s v="SB1236.000"/>
        <n v="15035243"/>
        <n v="20019264"/>
        <s v="KR_C001500XXXS-B"/>
        <s v="KR_C038300001S-A"/>
        <s v="KR_C045700XXXS-A"/>
        <s v="KR_C199600859-A"/>
        <s v="KR_E00000009XS-A"/>
        <s v="KR_G643773-A"/>
        <s v="KR_G651685-A"/>
        <s v="C199700102-A"/>
        <s v="C332000004P-PP"/>
        <s v="KR_C025400100XS-A"/>
        <s v="KR_C099800188S-A"/>
        <s v="KR_E00000057XS-A"/>
        <s v="KR_E100000004S-A"/>
        <s v="KR_G030312S-F"/>
        <s v="100260636-3M6690SP"/>
        <s v="709898813-EL93164"/>
        <s v="709898818 REVB"/>
        <s v="800082 INDEX400"/>
        <n v="20069906"/>
        <s v="TL-613"/>
        <s v="LAB-1106-01"/>
        <s v="QA FINAL PRESERVED"/>
        <s v="BL-86MMX86MM"/>
        <s v="REAGENT-40X20MM"/>
        <s v="057-02203-0000 REV06"/>
        <n v="19007345"/>
        <s v="F9K08-80003"/>
        <s v="4UU95-80014-FT"/>
        <s v="5180-5276-FT"/>
        <s v="5189-8096"/>
        <s v="C9404-80004"/>
        <s v="5180-2315"/>
        <s v="C9405-80004"/>
        <s v="KT-200-W"/>
        <n v="15035242"/>
        <s v="R639-401 REV2.0"/>
        <n v="40404200003140"/>
        <s v="250-6184-00"/>
        <s v="706185 INDEX402"/>
        <n v="15038754"/>
        <n v="20069905"/>
        <s v="L001-772785-000005CG"/>
        <s v="L001-772785-000008CG"/>
        <s v="713891306-ADS1366"/>
        <s v="714370203-ADS1366"/>
        <n v="500051474"/>
        <s v="L001-772785-000003ZL"/>
        <s v="714370206-ADS1366"/>
        <s v="M-260X128"/>
        <s v="O-175X82"/>
        <s v="GC FLOUR-1KG"/>
        <n v="70121381"/>
        <s v="250-8038-00"/>
        <s v="C9381-80003"/>
        <s v="5184-6548"/>
        <s v="5180-2273"/>
        <s v="CG325-80007"/>
        <s v="MT-1000241-910REV005"/>
        <s v="709898814-EL93164"/>
        <s v="744806400 REVA"/>
        <n v="20108863"/>
        <s v="250-5313-00"/>
        <s v="LAB-1079-00"/>
        <s v="MTS002"/>
        <s v="810478 INDEX400"/>
        <s v="SM-P1964-D0049R00"/>
        <s v="SM-P1999-D0045R00"/>
        <s v="GR-136"/>
        <s v="GR-197"/>
        <s v="M-260X128-A"/>
        <s v="250-6314-00"/>
        <s v="RETAINED-15X25  BLUE"/>
        <s v="RETAINED-15X25 ORANG"/>
        <n v="500051499"/>
        <n v="500076129"/>
        <s v="203025300 REVA"/>
        <s v="204194300 REVA"/>
        <s v="C9384-80002"/>
        <s v="5180-2274"/>
        <s v="MT-1000241-909REV004"/>
        <s v="C9407-80001"/>
        <s v="CZ630-80011"/>
        <n v="15041057"/>
        <s v="1124-790-00006 REVA"/>
        <s v="710922 INDEX404"/>
        <s v="TPK-863269-0010"/>
        <s v="806777 REV401"/>
        <s v="FB-522-REV4"/>
        <n v="20018462"/>
        <s v="2063-772785-051-ZL"/>
        <s v="202659300 REVA"/>
        <s v="714370205-ADS1366"/>
        <n v="15028990"/>
        <s v="1F3Y1-40011"/>
        <s v="R001-4942-M"/>
        <n v="500043530"/>
        <s v="100475038 REVB"/>
        <n v="20009464"/>
        <n v="20044871"/>
        <s v="250-5345-00"/>
        <s v="250-6313-00"/>
        <s v="150-01558"/>
        <s v="164115A"/>
        <s v="249746A"/>
        <s v="T6M56-80001"/>
        <s v="10062434 REVA"/>
        <s v="9U244-80001-FT"/>
        <s v="5180-5473-FT"/>
        <s v="250-6222-00"/>
        <s v="260-6167-00"/>
        <s v="250-5329-00"/>
        <s v="T0A86-80005-FT"/>
        <s v="7FP45-80001-FT"/>
        <s v="7FP13-80001-FT"/>
        <n v="19002359"/>
        <n v="500057972"/>
        <n v="500063541"/>
        <n v="500058075"/>
        <s v="2063-772785-046-CG"/>
        <s v="CZ125-80005"/>
        <s v="3WW90-80001"/>
        <s v="RR 6X6-BLUE"/>
        <s v="R390-439 REV 1.0"/>
        <s v="TPK-874726-0010"/>
        <s v="L001-772785-000004CG"/>
        <s v="15058365 REVB"/>
        <s v="15058367 REVB"/>
        <s v="R370-4227 REV 1.0"/>
        <s v="100823876-75367 A"/>
        <s v="15058369 REVB"/>
        <s v="R370-4228 REV1.0"/>
        <s v="1VV22-80022-FT"/>
        <n v="20021336"/>
        <s v="A-RM-11202388-E"/>
        <s v="MT-1000407-902REV006"/>
        <s v="15058372 REVB"/>
        <n v="11202388"/>
        <n v="11181839"/>
        <s v="250-6312-00"/>
        <n v="10711214"/>
        <s v="86.J746"/>
        <s v="ACQ LABEL"/>
        <s v="X4E75-80015-FT"/>
        <s v="250-6253-00"/>
        <s v="CH563-80124-FT"/>
        <s v="C2P05-80050-FT"/>
        <s v="F6V25-80016-FT"/>
        <s v="CH561-80124-FT"/>
        <s v="CH561-80140-FT"/>
        <n v="500058221"/>
        <n v="500059617"/>
        <n v="500059623"/>
        <n v="500060280"/>
        <n v="500060281"/>
        <s v="722138300 REVA"/>
        <n v="10735274"/>
        <s v="7FP07-80001-FT"/>
        <s v="F6U68-80036-FT"/>
        <s v="THT-51-724-10"/>
        <s v="THT-96-717-10"/>
        <s v="RE-LABFR0001"/>
        <s v="TH-LABCO1061"/>
        <s v="TPK-884535-0010"/>
        <s v="6ZE04-80002-FT"/>
        <s v="15058359-3K-R8LT-28"/>
        <n v="86.915899999999993"/>
        <s v="250-6259-00"/>
        <s v="260-6312-00"/>
        <n v="500058074"/>
        <n v="500058223"/>
        <n v="500058227"/>
        <n v="500058230"/>
        <n v="500058410"/>
        <s v="BH212 SAMPLE"/>
        <s v="GR-060"/>
        <n v="44017008600200"/>
        <s v="AC-LABFR0102"/>
        <s v="PE-LABFR0102"/>
        <s v="694290 INDEX401"/>
        <s v="202659200 REVA"/>
        <s v="XTR-140.1879.14-S"/>
        <s v="XTR-140.1903.12-S"/>
        <n v="11288724"/>
        <s v="SOLDER-22X90-ORANGE"/>
        <s v="SOLDER-22X90-PINK"/>
        <s v="SOLDER-22X90-YELLOW"/>
        <s v="810206 REV400"/>
        <s v="442-802155-00"/>
        <n v="11202484"/>
        <s v="250-6207-00"/>
        <s v="260-6349-00"/>
        <s v="260-6307-00"/>
        <s v="RACK LABEL-260X60MM"/>
        <n v="10718709"/>
        <s v="9T3V1-80004-FT"/>
        <s v="9T3V2-80003-FT"/>
        <s v="BL LBL-50X25-PLASTIC"/>
        <s v="P1S0524"/>
        <s v="C02-0098-8806/C-R"/>
        <s v="PRTN-1463077491-25"/>
        <s v="260-6352-00"/>
        <s v="260-6353-00"/>
        <s v="15058363-3K-R8LT-28"/>
        <s v="15058370 REVB"/>
        <s v="BL-70X100MM"/>
        <s v="5185-9736"/>
        <s v="0B31180 EC C09455"/>
        <s v="R630-401 REV2.0"/>
        <s v="R001-41074 REV1.0"/>
        <s v="204194400 REVA"/>
        <s v="PAPER SEPARATOR ROHM"/>
        <n v="11288716"/>
        <s v="BDSF0102A"/>
        <s v="722475 REV402"/>
        <s v="722476 REV402"/>
        <n v="1010011"/>
        <n v="1010108"/>
        <s v="7MM DIA TAPE"/>
        <n v="11288863"/>
        <n v="20074864"/>
        <n v="10712729"/>
        <s v="725427400-7475-PAPER"/>
        <n v="807700"/>
        <s v="260-6164-00"/>
        <s v="260-6300-00"/>
        <s v="250-6254-00"/>
        <s v="260-6310-00"/>
        <s v="250-8000-00"/>
        <s v="BL LABEL-50MMX8MM"/>
        <s v="PRTN-1463077491-38"/>
        <s v="PRTN-2037351818-1433"/>
        <s v="PRTN-1463077491-539"/>
        <s v="PRTN-1463077491-584"/>
        <s v="260-6354-00"/>
        <s v="2V96031"/>
        <s v="70106701-01"/>
        <n v="10714297"/>
        <n v="10733078"/>
        <s v="TSMB0036602"/>
        <s v="TSMB0067702"/>
        <s v="TSQB0114802"/>
        <s v="7FM01979000"/>
        <s v="BLANK-101.6X72.5MM"/>
        <s v="SH25-0327-0116"/>
        <s v="L001-772785-057REVAA"/>
        <s v="N9J92-80007-FT"/>
        <s v="N9J90-80007-FT"/>
        <s v="CH561-80123-FT"/>
        <s v="T6N04-80018-FT"/>
        <s v="NSI-002"/>
        <s v="714370207-ADS1366"/>
        <s v="10055929001 REVA"/>
        <s v="202659400 REVA"/>
        <n v="1010007"/>
        <s v="260-6403-00"/>
        <s v="260-6425-00"/>
        <s v="250-6255-00"/>
        <s v="260-6163-00"/>
        <s v="3YP17-80012-FT"/>
        <s v="SHIPMENT LABEL"/>
        <n v="1010493"/>
        <s v="P1S0521 6"/>
        <s v="PRTN2037351818-20106"/>
        <s v="713891301-ADS1366"/>
        <s v="TSMC0034006"/>
        <s v="TSMC0034104"/>
        <s v="811219 INDEX100"/>
        <s v="250-8049-00"/>
        <s v="SH25-0407-0132"/>
        <s v="5180-0103-BH212"/>
        <s v="R001-4852"/>
        <s v="XOPA93005-Y698"/>
        <s v="714370216-ADS1366"/>
        <s v="260-6166-00"/>
        <s v="260-6400-00"/>
        <s v="260-6314-00"/>
        <s v="260-6013-00"/>
        <s v="260-6109-00"/>
        <s v="SPL LABEL"/>
        <s v="TEST SOLUTION"/>
        <s v="714370212 REVA"/>
        <s v="PRTN-203735181820912"/>
        <s v="PRTN-203735181820913"/>
        <s v="STDM725"/>
        <s v="SH25-0407-0133"/>
        <s v="96913452N"/>
        <s v="98163196N"/>
        <s v="5180-0101-BH212"/>
        <s v="CZ104-80023-FT"/>
        <s v="3YM78-80005-FT"/>
        <s v="810808 INDEX401"/>
        <s v="5185-0733"/>
        <s v="5187-2331"/>
        <s v="712929 REV400"/>
        <s v="721345 REV400"/>
        <s v="260-6011-00"/>
        <s v="260-6108-00"/>
        <s v="BL-50.3X51.8MM"/>
        <n v="15038753"/>
        <s v="BDSF0102-K"/>
        <s v="XTR-140.1894.12-S"/>
        <s v="TSMC0033306"/>
        <s v="F6U61-80027-FT"/>
        <s v="241086-12"/>
        <s v="241087-12"/>
        <s v="241088-12"/>
        <s v="241089-12"/>
        <s v="241090-12"/>
        <s v="F6U63-80027-FT"/>
        <s v="TPK-853766-0020"/>
        <s v="TPK-874726-0020"/>
        <n v="8362442"/>
        <n v="8363449"/>
        <n v="8363575"/>
        <n v="8363576"/>
        <s v="726291 REV401"/>
        <n v="1010086"/>
        <n v="8608400"/>
        <s v="CHAMP SQ-BLUE"/>
        <s v="BLUE TAPE-9MM DIA"/>
        <s v="250-6157-00"/>
        <s v="260-6395-00"/>
        <s v="260-6396-00"/>
        <n v="10735574"/>
        <s v="CARGO AIRCRAFT LABEL"/>
        <s v="XTR-140.1928.11-S"/>
        <s v="XTR-140.1880.13-S"/>
        <n v="4521394"/>
        <n v="20091025"/>
        <s v="XTR-140.1878.13-S"/>
        <s v="BL-170X100MM-TTC1"/>
        <s v="STDM312"/>
        <s v="STDM313"/>
        <s v="716626800 REVC"/>
        <s v="725428400-NEWPROCESS"/>
        <s v="241079-12"/>
        <s v="241080-12"/>
        <s v="241081-12"/>
        <s v="241082-12"/>
        <s v="241083-12"/>
        <s v="241084-12"/>
        <s v="241085-12"/>
        <s v="3YM38-80003-FT"/>
        <n v="20074262"/>
        <n v="20071714"/>
        <n v="20074264"/>
        <n v="20064561"/>
        <n v="20064559"/>
        <s v="764043800 REVA"/>
        <s v="4022 451 41371"/>
        <s v="764043600 REVA"/>
        <s v="L001-772785-000006CG"/>
        <s v="810480 INDEX400"/>
        <s v="3YM63-80017-FT"/>
        <s v="TPK-864719-0010"/>
        <n v="8363447"/>
        <n v="235624"/>
        <s v="A-RM-20089999"/>
        <s v="CHAMP SQ-GREEN"/>
        <s v="250-5306-00"/>
        <s v="250-6188-00"/>
        <s v="260-6397-00"/>
        <s v="260-6398-00"/>
        <s v="057-05335-0004SKREVA"/>
        <s v="CCL/0064/0032"/>
        <s v="CH562-80153-FT"/>
        <s v="250-8032-00"/>
        <s v="250-6315-00"/>
        <s v="STDM260"/>
        <s v="STDM261"/>
        <s v="5180-5462-FT"/>
        <s v="0301001-A"/>
        <s v="241235-12"/>
        <s v="241236-12"/>
        <s v="3YM76-80008-FT"/>
        <n v="163166"/>
        <s v="709898816 REVB"/>
        <n v="10743126"/>
        <s v="CLEAN ROOM LBLL-L125"/>
        <s v="187543A"/>
        <s v="1124-670-00002 REVA"/>
        <n v="8025625"/>
        <s v="CHAMP SQ-RED"/>
        <s v="810287 REV400"/>
        <s v="L001-772785-000007CG"/>
        <s v="260-6306-00"/>
        <s v="ACCEPTED-55X90"/>
        <s v="1F3Y1-40009-SG"/>
        <s v="TR1169"/>
        <s v="FREEZONE-30X30MM"/>
        <n v="8362441"/>
        <n v="20018309"/>
        <s v="250-5305-00"/>
        <s v="260-5371-00"/>
        <s v="QC PASSED-CLEANROOM"/>
        <s v="P081-321  REV1.00"/>
        <s v="HGST BL-60X55MM"/>
        <s v="DANGER LBL-145X225MM"/>
        <s v="KT-200-R"/>
        <s v="CZ106-80022-FT"/>
        <s v="N9J89-80007-BH184"/>
        <s v="3UB28-80003"/>
        <s v="803202 INDEX 02"/>
        <s v="3JB27-80001"/>
        <n v="8361503"/>
        <n v="500042295"/>
        <s v="804521 REV401"/>
        <s v="XOPA93016-Y305"/>
        <s v="X0PA93016-Y412"/>
        <s v="260-6467-00"/>
        <s v="260-6469-00"/>
        <s v="BLANK LABEL-70X105MM"/>
        <n v="500053206"/>
        <n v="500053208"/>
        <n v="500053810"/>
        <n v="500053812"/>
        <n v="11288732"/>
        <s v="260-6169-00"/>
        <n v="70152900"/>
        <s v="L001-772785-000001ZL"/>
        <s v="T6N03-80018-FT"/>
        <s v="N9J91-80007-FT"/>
        <s v="5180-0112"/>
        <s v="XOPA93002-Y803"/>
        <s v="810588 INDEX400"/>
        <s v="707518 REV401"/>
        <s v="08828-0021-015-03"/>
        <n v="70152066"/>
        <s v="LABF1004"/>
        <s v="19055-6245-000"/>
        <n v="15035255"/>
        <n v="15048759"/>
        <s v="PRT36079-002"/>
        <s v="PRT36080-002"/>
        <s v="GR-200"/>
        <s v="SM-P1999-D0049R01"/>
        <s v="STOCK TAKE-40MMDIA"/>
        <n v="10734342"/>
        <s v="FMQC0023101"/>
        <s v="TSMB0048402"/>
        <s v="6LJ04024000"/>
        <s v="698054 REV401"/>
        <n v="10732423"/>
        <s v="057-05335-0003 REVAC"/>
        <s v="057-35252-0955 REV-"/>
        <n v="19003032"/>
        <s v="KT-200-O"/>
        <s v="CHAMP SQ-ORANGE"/>
        <s v="3YP42-80009-FT"/>
        <n v="20071716"/>
        <s v="Z512-M"/>
        <s v="KT-200-T"/>
        <s v="710553 INDEX406"/>
        <s v="R638-409 REV 4.0"/>
        <s v="2063-772785-005-CG"/>
        <s v="Z9245 REV3"/>
        <n v="500044445"/>
        <n v="500051481"/>
        <s v="SGT-LABCO1001"/>
        <n v="8361512"/>
        <n v="8361533"/>
        <n v="500044446"/>
        <n v="500063551"/>
        <s v="20041049-WIDTH 1-07"/>
        <s v="BL 8X51MM"/>
        <s v="PRODUCT-188X74-BLUE"/>
        <s v="250-8026-01"/>
        <s v="STOCK LBL-45X70"/>
        <n v="10644105"/>
        <n v="128906"/>
        <s v="18P9298 EC H82119"/>
        <s v="AC000374"/>
        <s v="VERIFIED LABEL"/>
        <s v="SOLVENT WASTE-MAEH"/>
        <n v="19003181"/>
        <s v="FPA5W00070154-AB-RZ1"/>
        <s v="Y000011SGT"/>
        <s v="VM-X02025E"/>
        <n v="44017008600100"/>
        <s v="714370204-ADS1366"/>
        <n v="500044414"/>
        <n v="500063552"/>
        <n v="500044407"/>
        <s v="091001-000-096 REV 5"/>
        <s v="HP-Y0U21-80147"/>
        <n v="300000043463"/>
        <n v="8609085"/>
        <s v="FMMB0076401"/>
        <s v="86.C321"/>
        <s v="250-6187-00"/>
        <n v="20074263"/>
        <s v="03L3019-H45064-50"/>
        <n v="15033549"/>
        <s v="810286 REV100"/>
        <s v="BLANK LABEL-60X100MM"/>
        <s v="P1A0113 2"/>
        <s v="P1A0118 2"/>
        <s v="P1A0172"/>
        <s v="3UB55-80001"/>
      </sharedItems>
    </cacheField>
    <cacheField name="Customer Code" numFmtId="0">
      <sharedItems count="120">
        <s v="C03043"/>
        <s v="H08031-JIM"/>
        <s v="R18131-MEIBAN MIC-M"/>
        <s v="R18131"/>
        <s v="Z26002"/>
        <s v="V22000-DE"/>
        <s v="P16186"/>
        <s v="T20096"/>
        <s v="T20104"/>
        <s v="G07075"/>
        <s v="W23041-TH"/>
        <s v="B02083"/>
        <s v="X24001-WD-SUZHOU"/>
        <s v="M13337-SMD"/>
        <s v="S19081-TH"/>
        <s v="I09109"/>
        <s v="A01413"/>
        <s v="E05166-JAPAC"/>
        <s v="F06061"/>
        <s v="I09146"/>
        <s v="H08031-JIM-M"/>
        <s v="T20300"/>
        <s v="G07076"/>
        <s v="S19314"/>
        <s v="S19081"/>
        <s v="E05203"/>
        <s v="V22000"/>
        <s v="Z26000"/>
        <s v="I09180"/>
        <s v="J10025"/>
        <s v="T20326"/>
        <s v="H08220"/>
        <s v="H08217"/>
        <s v="E05185"/>
        <s v="C03033"/>
        <s v="S19708-M"/>
        <s v="H08117"/>
        <s v="R18131-MALAYSIA"/>
        <s v="T20198"/>
        <s v="S19671"/>
        <s v="C03423"/>
        <s v="F06170-JIANGSU"/>
        <s v="V22000-RO"/>
        <s v="Z26005"/>
        <s v="K11180"/>
        <s v="T20390-PMI"/>
        <s v="S19186"/>
        <s v="R18140"/>
        <s v="S19337-HEALTHCARE"/>
        <s v="S19254"/>
        <s v="L12070"/>
        <s v="A01490"/>
        <s v="S19557"/>
        <s v="G07042"/>
        <s v="A01471"/>
        <s v="A01409"/>
        <s v="I09123"/>
        <s v="S19351"/>
        <s v="I09180-US"/>
        <s v="M13367"/>
        <s v="H08122"/>
        <s v="E05156"/>
        <s v="S19586"/>
        <s v="O15030"/>
        <s v="R18068"/>
        <s v="I09082-TL"/>
        <s v="E05166"/>
        <s v="R18131-MEIBAN MICRO"/>
        <s v="I09180-SUNNINGDALE"/>
        <s v="E05126"/>
        <s v="T20365"/>
        <s v="S19485"/>
        <s v="A01430"/>
        <s v="U21088"/>
        <s v="L12118"/>
        <s v="H08031-IMS"/>
        <s v="J10025-PHL-SG"/>
        <s v="G07105"/>
        <s v="F06192"/>
        <s v="H08031-NKG THAI-HPP"/>
        <s v="R18131-AUSTRALIA"/>
        <s v="H08031"/>
        <s v="P16293"/>
        <s v="S19652"/>
        <s v="H08031-JIM-USA"/>
        <s v="L12161"/>
        <s v="A01466"/>
        <s v="M13467"/>
        <s v="G07042-M"/>
        <s v="A01488"/>
        <s v="N14113"/>
        <s v="G07206"/>
        <s v="F06180"/>
        <s v="G07180"/>
        <s v="S19403"/>
        <s v="S19718-CK"/>
        <s v="S19412"/>
        <s v="S19156"/>
        <s v="S19296"/>
        <s v="T20368"/>
        <s v="F06183"/>
        <s v="A01369"/>
        <s v="T20115"/>
        <s v="D04112"/>
        <s v="V22065"/>
        <s v="G07160"/>
        <s v="T20212-I"/>
        <s v="M13337-GER"/>
        <s v="P16259"/>
        <s v="R18153"/>
        <s v="P16194"/>
        <s v="H08031-FLEX-PTP"/>
        <s v="B02085"/>
        <s v="R18131-US-9001"/>
        <s v="A01259"/>
        <s v="R18120"/>
        <s v="N14152-IBM HK"/>
        <s v="T20287"/>
        <s v="C03244"/>
        <s v="J10098"/>
      </sharedItems>
    </cacheField>
    <cacheField name="Customer Name" numFmtId="0">
      <sharedItems count="115">
        <s v="CEI PTE LTD"/>
        <s v="HP SINGAPORE (PRIVATE) LIMITED"/>
        <s v="MEIBAN MICRO SDN BHD"/>
        <s v="RESMED ASIA PTE LTD"/>
        <s v="CCL DESIGN (PENANG) SDN. BHD."/>
        <s v="VARTA MICROBATTERY GMBH"/>
        <s v="PEPPERL+FUCHS ASIA PTE. LTD"/>
        <s v="DIGI SINGAPORE PTE LTD"/>
        <s v="TOSHIBA TEC SINGAPORE PTE LTD"/>
        <s v="GLAXO WELLCOME MANUFACTURING PTE LTD"/>
        <s v="WESTERN DIGITAL STORAGE TECHNOLOGIES"/>
        <s v="BECTON DICKINSON MEDICAL (S) PTE LTD"/>
        <s v="TELEPLAN TECHNOLOGIES (SUZHOU) CO., LTD"/>
        <s v="NMB-MINEBEA THAI LTD"/>
        <s v="SEAGATE TECHNOLOGY (THAILAND) LTD."/>
        <s v="IKE TECHNOLOGY"/>
        <s v="ASMPT SMT SINGAPORE PTE LTD"/>
        <s v="EDWARDS LIFESCIENCES (SINGAPORE) PTE LTD"/>
        <s v="EMERSON ASIA PACIFIC PTE LTD"/>
        <s v="MICRON SEMICONDUCTOR ASIA OPERATIONS PTE LTD"/>
        <s v="HP MALAYSIA MANUFACTURING SDN.BHD."/>
        <s v="TDF FOOD PTE LTD"/>
        <s v="GIVAUDAN SINGAPORE PTE LTD"/>
        <s v="SEAGATE TECHNOLOGY INTERNATIONAL (WUXI) CO., LTD"/>
        <s v="SEAGATE SINGAPORE INTERNATIONAL HEADQUARTERS"/>
        <s v="E-Z LETTERING SERVICE"/>
        <s v="PT VARTA MICROBATTERY INDONESIA"/>
        <s v="CCL DESIGN SINGAPORE PTE LTD"/>
        <s v="ILLUMINA SINGAPORE PTE LTD"/>
        <s v="JMS SINGAPORE PTE LTD"/>
        <s v="PT.TRIAS SENTOSA, TBK."/>
        <s v="HAW PAR HEALTHCARE LIMITED"/>
        <s v="HOYA ELECTRONICS SINGAPORE PTE LTD"/>
        <s v="ELECTRO SCIENTIFIC INDUSTRIES (S) PTE LTD"/>
        <s v="ST ENGINEERING ADVANCED MATERIAL"/>
        <s v="SMK ELECTRONICS (MALAYSIA) SDN.BHD."/>
        <s v="HELEFLO PRODUCTS PTE LTD"/>
        <s v="RESMED MALAYSIA OPERATIONS SDN BHD"/>
        <s v="ST NETWORK"/>
        <s v="SKB ELECTRICAL ENGINEERING PTE LTD"/>
        <s v="CCL DESIGN (ZHONGSHAN) CO.,LTD"/>
        <s v="FOREFRONT MEDICAL TECHNOLOGY (JIANGSU) CO., LTD"/>
        <s v="VARTA MICROBATTERY SRL"/>
        <s v="CCL DESIGN SDN. BHD."/>
        <s v="KX TECHNOLOGIES PTE LTD"/>
        <s v="TECHNOCOM SYSTEMS SDN BHD"/>
        <s v="MERIT MEDICAL SINGAPORE PTE LTD"/>
        <s v="RICHILL INDUSTRIES PTE LTD"/>
        <s v="HEALTH SCIENCES AUTHORITY"/>
        <s v="SINGAPORE ASAHI CHEMICAL &amp; SOLDER IND. PTE LTD"/>
        <s v="LEICA INSTRUMENTS (SINGAPORE) PTE LTD"/>
        <s v="ALL INDUSTRIAL MANUFACTURING PTE LTD"/>
        <s v="SUPERMEC PTE LTD"/>
        <s v="GES (SINGAPORE) PTE LTD"/>
        <s v="AIRVERCLEAN PTE LTD"/>
        <s v="ASMPT SINGAPORE PTE LTD"/>
        <s v="ITG ELECTRONICS (M) SDN BHD"/>
        <s v="ADVANCED MANUFACTURING CORPORATION PTE LTD"/>
        <s v="ILLUMINA CAMBRIDGE, LTD"/>
        <s v="MENTOR MEDIA LIMITED"/>
        <s v="HI-P SINGAPORE PTE. LTD."/>
        <s v="ESCO MICRO PTE LTD"/>
        <s v="SYS-MAC AUTOMATION ENGINEERING PTE LTD"/>
        <s v="ONE WORLD AUSTRALASIA PTE LTD"/>
        <s v="RFNET TECHNOLOGIES PTE LTD"/>
        <s v="MEIBAN MICRO PTE LTD"/>
        <s v="SUNNINGDALE TECH LTD"/>
        <s v="RF360 SINGAPORE PTE LTD"/>
        <s v="TAMMY QUAH"/>
        <s v="TAIYO LABEL &amp; PRINTING INDUSTRIES PTE LTD"/>
        <s v="ARDENTEC SINGAPORE PTE LTD"/>
        <s v="UNIVAC PRECISION ENGINEERING PTE LTD"/>
        <s v="LVMH FRAGRANCES &amp; COSMETICS (SINGAPORE) PTE LTD"/>
        <s v="GETECH AUTOMATION PTE LTD"/>
        <s v="FUTAIHUA PRECISION INDUSTRY (WEIHAI) CO.LTD"/>
        <s v="CAL-COMP ELECTRONICS (THAILAND) PUBLIC CO.,LTD."/>
        <s v="RESMED PTY LTD"/>
        <s v="PBA SYSTEMS PTE LTD"/>
        <s v="SCIENTIFIC GLASS TECHNOLOGY SINGAPORE PTE LTD"/>
        <s v="HP INC."/>
        <s v="TECAN CDMO SOLUTIONS PN SDN BHD"/>
        <s v="ACE MECT ENTERPRISES PTE LTD"/>
        <s v="MCLEAN TECHNOLOGIES PTE LTD"/>
        <s v="GES MANUFACTURING SERVICES (M) SDN BHD"/>
        <s v="ADVANCED BIO MACHINES PTE LTD"/>
        <s v="NIPPON PLASTIC PTE LTD"/>
        <s v="GREAT HEALTH TECHNOLOGIES PTE. LTD"/>
        <s v="FULL-MASK TECHNOLOGIES PTE LTD"/>
        <s v="GREYSTONE DATA SERVICES INC.,"/>
        <s v="MSD INTERNATIONAL GMBH"/>
        <s v="STSS CK PTE LTD"/>
        <s v="TOPPAN SECURITY PRINTING PTE LTD"/>
        <s v="SPT ASIA PTE LTD"/>
        <s v="SIIX SINGAPORE PTE LTD"/>
        <s v="TWINTECH (S) PTE LTD"/>
        <s v="FISCHER TECH (THAILAND) CO., LTD"/>
        <s v="Barcodes Group Pty Ltd"/>
        <s v="ABB  PTE. LTD."/>
        <s v="CANTEC ENTERPRISE PTE LTD"/>
        <s v="VDL ENABLING TECHNOLOGIES GROUP (S) PTE LTD"/>
        <s v="ROCHE SINGAPORE TECHNICAL OPERATIONS PTE LTD"/>
        <s v="NORATEL INDIA POWER COMPONENTS PVT.LTD"/>
        <s v="MINEBEAMITSUMI TECHNOLOGY CENTER EUROPE GMBH"/>
        <s v="LUMILEDS SINGAPORE PTE LTD"/>
        <s v="RINSTRUM (PVT) LTD"/>
        <s v="PRINTEX OFFSET PRINTING CO."/>
        <s v="FLEXTRONICS SHAH ALAM SDN BHD"/>
        <s v="BANTA GLOBAL TURNKEY (SINGAPORE) PTE LTD"/>
        <s v="RESMED CORP-KM"/>
        <s v="OLAM COCOA PTE LTD"/>
        <s v="REC SOLAR PTE LTD"/>
        <s v="SUPPLY TECHNOLOGIES LTD"/>
        <s v="TECHCOM TECHNOLOGY PTE LTD"/>
        <s v="BEYONICS INTERNATIONAL PTE LTD"/>
        <s v="JINRAY ELECTRONICS (S) PTE LTD"/>
      </sharedItems>
    </cacheField>
    <cacheField name="ddmm" numFmtId="0">
      <sharedItems containsNonDate="0" containsString="0" containsBlank="1"/>
    </cacheField>
    <cacheField name="Label Packing Quantity 1" numFmtId="0">
      <sharedItems containsSemiMixedTypes="0" containsString="0" containsNumber="1" containsInteger="1" minValue="0" maxValue="0"/>
    </cacheField>
    <cacheField name="Label Quantity 1" numFmtId="0">
      <sharedItems containsSemiMixedTypes="0" containsString="0" containsNumber="1" containsInteger="1" minValue="0" maxValue="0"/>
    </cacheField>
    <cacheField name="Label Packing Quantity 2" numFmtId="0">
      <sharedItems containsSemiMixedTypes="0" containsString="0" containsNumber="1" containsInteger="1" minValue="0" maxValue="0"/>
    </cacheField>
    <cacheField name="Label Quantity 2" numFmtId="0">
      <sharedItems containsSemiMixedTypes="0" containsString="0" containsNumber="1" containsInteger="1" minValue="0" maxValue="0"/>
    </cacheField>
    <cacheField name="Label Packing Quantity 3" numFmtId="0">
      <sharedItems containsSemiMixedTypes="0" containsString="0" containsNumber="1" containsInteger="1" minValue="0" maxValue="0"/>
    </cacheField>
    <cacheField name="Label Quantity 3" numFmtId="0">
      <sharedItems containsSemiMixedTypes="0" containsString="0" containsNumber="1" containsInteger="1" minValue="0" maxValue="0"/>
    </cacheField>
    <cacheField name="UOM for Label Printing" numFmtId="0">
      <sharedItems containsNonDate="0" containsString="0" containsBlank="1"/>
    </cacheField>
    <cacheField name="QC Inspector" numFmtId="0">
      <sharedItems containsNonDate="0" containsString="0" containsBlank="1"/>
    </cacheField>
    <cacheField name="Summarised Period" numFmtId="0">
      <sharedItems containsNonDate="0" containsString="0" containsBlank="1"/>
    </cacheField>
    <cacheField name="Summarised" numFmtId="0">
      <sharedItems/>
    </cacheField>
    <cacheField name="Posted Work Order No." numFmtId="0">
      <sharedItems containsBlank="1"/>
    </cacheField>
    <cacheField name="Colour" numFmtId="0">
      <sharedItems containsString="0" containsBlank="1" containsNumber="1" containsInteger="1" minValue="0" maxValue="0"/>
    </cacheField>
    <cacheField name="Currency" numFmtId="0">
      <sharedItems containsNonDate="0" containsString="0" containsBlank="1"/>
    </cacheField>
    <cacheField name="Ref Customer" numFmtId="0">
      <sharedItems/>
    </cacheField>
    <cacheField name="Group" numFmtId="0">
      <sharedItems containsNonDate="0" containsString="0" containsBlank="1"/>
    </cacheField>
    <cacheField name="PO" numFmtId="0">
      <sharedItems containsNonDate="0" containsString="0" containsBlank="1"/>
    </cacheField>
    <cacheField name="Source Doc. No." numFmtId="0">
      <sharedItems/>
    </cacheField>
  </cacheFields>
  <extLst>
    <ext xmlns:x14="http://schemas.microsoft.com/office/spreadsheetml/2009/9/main" uri="{725AE2AE-9491-48be-B2B4-4EB974FC3084}">
      <x14:pivotCacheDefinition pivotCacheId="83575847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on, Beng Hock Anthony" refreshedDate="45833.901431365739" createdVersion="8" refreshedVersion="8" minRefreshableVersion="3" recordCount="2063" xr:uid="{82BBEA6E-6A5E-4C9F-A90D-3A7EB812B367}">
  <cacheSource type="worksheet">
    <worksheetSource ref="A1:BJ2064" sheet="Consolidated Plain"/>
  </cacheSource>
  <cacheFields count="62">
    <cacheField name="Work Order No." numFmtId="0">
      <sharedItems count="1305">
        <s v="W0680449"/>
        <s v="W0682349"/>
        <s v="W0682425"/>
        <s v="W0670634"/>
        <s v="W0675399"/>
        <s v="W0679222"/>
        <s v="W0680426"/>
        <s v="W0680873"/>
        <s v="W0680948"/>
        <s v="W0681067"/>
        <s v="W0681280"/>
        <s v="W0681379"/>
        <s v="W0681513"/>
        <s v="W0681514"/>
        <s v="W0681678"/>
        <s v="W0681702"/>
        <s v="W0681760"/>
        <s v="W0681763"/>
        <s v="W0681773"/>
        <s v="W0681890"/>
        <s v="W0681984"/>
        <s v="W0682107"/>
        <s v="W0682197"/>
        <s v="W0682199"/>
        <s v="W0682202"/>
        <s v="W0682213"/>
        <s v="W0682214"/>
        <s v="W0682215"/>
        <s v="W0682217"/>
        <s v="W0682218"/>
        <s v="W0682219"/>
        <s v="W0682274"/>
        <s v="W0682283"/>
        <s v="W0682284"/>
        <s v="W0682285"/>
        <s v="W0682286"/>
        <s v="W0682303"/>
        <s v="W0682307"/>
        <s v="W0682308"/>
        <s v="W0682337"/>
        <s v="W0682350"/>
        <s v="W0682397"/>
        <s v="W0682405"/>
        <s v="W0682407"/>
        <s v="W0682423"/>
        <s v="W0682444"/>
        <s v="W0682445"/>
        <s v="W0682446"/>
        <s v="W0682447"/>
        <s v="W0682448"/>
        <s v="W0682450"/>
        <s v="W0682451"/>
        <s v="W0682452"/>
        <s v="W0682453"/>
        <s v="W0682462"/>
        <s v="W0682463"/>
        <s v="W0682474"/>
        <s v="W0682475"/>
        <s v="W0682485"/>
        <s v="W0682500"/>
        <s v="W0682501"/>
        <s v="W0682502"/>
        <s v="W0682503"/>
        <s v="W0682504"/>
        <s v="W0682505"/>
        <s v="W0682506"/>
        <s v="W0682538"/>
        <s v="W0682539"/>
        <s v="W0682597"/>
        <s v="W0682639"/>
        <s v="W0682641"/>
        <s v="W0682643"/>
        <s v="W0682661"/>
        <s v="W0682662"/>
        <s v="W0682667"/>
        <s v="W0682668"/>
        <s v="W0682685"/>
        <s v="W0682686"/>
        <s v="W0682689"/>
        <s v="W0676859"/>
        <s v="W0677858"/>
        <s v="W0678504"/>
        <s v="W0678953"/>
        <s v="W0680522"/>
        <s v="W0680734"/>
        <s v="W0680747"/>
        <s v="W0680753"/>
        <s v="W0680754"/>
        <s v="W0680762"/>
        <s v="W0681211"/>
        <s v="W0681471"/>
        <s v="W0681510"/>
        <s v="W0681511"/>
        <s v="W0681576"/>
        <s v="W0681676"/>
        <s v="W0681677"/>
        <s v="W0681680"/>
        <s v="W0681681"/>
        <s v="W0681800"/>
        <s v="W0681801"/>
        <s v="W0681802"/>
        <s v="W0681815"/>
        <s v="W0681881"/>
        <s v="W0681895"/>
        <s v="W0681896"/>
        <s v="W0681902"/>
        <s v="W0681903"/>
        <s v="W0681930"/>
        <s v="W0681951"/>
        <s v="W0682027"/>
        <s v="W0682041"/>
        <s v="W0682071"/>
        <s v="W0682088"/>
        <s v="W0682114"/>
        <s v="W0682176"/>
        <s v="W0682184"/>
        <s v="W0682222"/>
        <s v="W0682223"/>
        <s v="W0682224"/>
        <s v="W0682253"/>
        <s v="W0682261"/>
        <s v="W0682312"/>
        <s v="W0682396"/>
        <s v="W0682412"/>
        <s v="W0682413"/>
        <s v="W0682434"/>
        <s v="W0682438"/>
        <s v="W0682440"/>
        <s v="W0682471"/>
        <s v="W0682472"/>
        <s v="W0682483"/>
        <s v="W0682486"/>
        <s v="W0682516"/>
        <s v="W0682534"/>
        <s v="W0682535"/>
        <s v="W0682544"/>
        <s v="W0682556"/>
        <s v="W0682564"/>
        <s v="W0682565"/>
        <s v="W0682578"/>
        <s v="W0682596"/>
        <s v="W0682598"/>
        <s v="W0682600"/>
        <s v="W0682670"/>
        <s v="W0682671"/>
        <s v="W0682673"/>
        <s v="W0682792"/>
        <s v="W0682803"/>
        <s v="W0682804"/>
        <s v="W0682813"/>
        <s v="W0678968"/>
        <s v="W0672069"/>
        <s v="W0679518"/>
        <s v="W0679624"/>
        <s v="W0680991"/>
        <s v="W0681128"/>
        <s v="W0681350"/>
        <s v="W0681351"/>
        <s v="W0681512"/>
        <s v="W0681636"/>
        <s v="W0681637"/>
        <s v="W0681675"/>
        <s v="W0681679"/>
        <s v="W0681682"/>
        <s v="W0681740"/>
        <s v="W0681897"/>
        <s v="W0681907"/>
        <s v="W0681925"/>
        <s v="W0682067"/>
        <s v="W0682068"/>
        <s v="W0682092"/>
        <s v="W0682108"/>
        <s v="W0682170"/>
        <s v="W0682174"/>
        <s v="W0682241"/>
        <s v="W0682242"/>
        <s v="W0682299"/>
        <s v="W0682336"/>
        <s v="W0682348"/>
        <s v="W0682378"/>
        <s v="W0682398"/>
        <s v="W0682401"/>
        <s v="W0682402"/>
        <s v="W0682403"/>
        <s v="W0682404"/>
        <s v="W0682406"/>
        <s v="W0682417"/>
        <s v="W0682419"/>
        <s v="W0682428"/>
        <s v="W0682432"/>
        <s v="W0682436"/>
        <s v="W0682449"/>
        <s v="W0682454"/>
        <s v="W0682455"/>
        <s v="W0682459"/>
        <s v="W0682460"/>
        <s v="W0682466"/>
        <s v="W0682481"/>
        <s v="W0682527"/>
        <s v="W0682531"/>
        <s v="W0682536"/>
        <s v="W0682541"/>
        <s v="W0682545"/>
        <s v="W0682554"/>
        <s v="W0682563"/>
        <s v="W0682571"/>
        <s v="W0682581"/>
        <s v="W0682582"/>
        <s v="W0682591"/>
        <s v="W0682594"/>
        <s v="W0682595"/>
        <s v="W0682601"/>
        <s v="W0682645"/>
        <s v="W0682649"/>
        <s v="W0682650"/>
        <s v="W0682652"/>
        <s v="W0682653"/>
        <s v="W0682655"/>
        <s v="W0682656"/>
        <s v="W0682657"/>
        <s v="W0682658"/>
        <s v="W0682666"/>
        <s v="W0682669"/>
        <s v="W0682678"/>
        <s v="W0682684"/>
        <s v="W0682687"/>
        <s v="W0682690"/>
        <s v="W0682717"/>
        <s v="W0682765"/>
        <s v="W0682918"/>
        <s v="W0682922"/>
        <s v="W0682923"/>
        <s v="W0682924"/>
        <s v="W0682925"/>
        <s v="W0680557"/>
        <s v="W0676952"/>
        <s v="W0678734"/>
        <s v="W0680983"/>
        <s v="W0681066"/>
        <s v="W0681114"/>
        <s v="W0681222"/>
        <s v="W0681697"/>
        <s v="W0681758"/>
        <s v="W0681807"/>
        <s v="W0681950"/>
        <s v="W0682009"/>
        <s v="W0682115"/>
        <s v="W0682167"/>
        <s v="W0682177"/>
        <s v="W0682251"/>
        <s v="W0682257"/>
        <s v="W0682258"/>
        <s v="W0682267"/>
        <s v="W0682318"/>
        <s v="W0682431"/>
        <s v="W0682435"/>
        <s v="W0682487"/>
        <s v="W0682488"/>
        <s v="W0682509"/>
        <s v="W0682511"/>
        <s v="W0682552"/>
        <s v="W0682579"/>
        <s v="W0682580"/>
        <s v="W0682622"/>
        <s v="W0682623"/>
        <s v="W0682651"/>
        <s v="W0682677"/>
        <s v="W0682679"/>
        <s v="W0682707"/>
        <s v="W0682920"/>
        <s v="W0682936"/>
        <s v="W0682937"/>
        <s v="W0682950"/>
        <s v="W0682972"/>
        <s v="W0682978"/>
        <s v="W0682983"/>
        <s v="W0682996"/>
        <s v="W0682999"/>
        <s v="W0683002"/>
        <s v="W0683091"/>
        <s v="W0678401"/>
        <s v="W0678733"/>
        <s v="W0681118"/>
        <s v="W0681338"/>
        <s v="W0681341"/>
        <s v="W0681522"/>
        <s v="W0681698"/>
        <s v="W0681703"/>
        <s v="W0681704"/>
        <s v="W0681705"/>
        <s v="W0681706"/>
        <s v="W0681715"/>
        <s v="W0681767"/>
        <s v="W0681949"/>
        <s v="W0682015"/>
        <s v="W0682096"/>
        <s v="W0682097"/>
        <s v="W0682098"/>
        <s v="W0682168"/>
        <s v="W0682178"/>
        <s v="W0682180"/>
        <s v="W0682205"/>
        <s v="W0682227"/>
        <s v="W0682320"/>
        <s v="W0682399"/>
        <s v="W0682408"/>
        <s v="W0682422"/>
        <s v="W0682482"/>
        <s v="W0682515"/>
        <s v="W0682524"/>
        <s v="W0682529"/>
        <s v="W0682547"/>
        <s v="W0682553"/>
        <s v="W0682602"/>
        <s v="W0682633"/>
        <s v="W0682634"/>
        <s v="W0682635"/>
        <s v="W0682636"/>
        <s v="W0682637"/>
        <s v="W0682638"/>
        <s v="W0682681"/>
        <s v="W0682691"/>
        <s v="W0682942"/>
        <s v="W0682943"/>
        <s v="W0683005"/>
        <s v="W0683008"/>
        <s v="W0683018"/>
        <s v="W0683019"/>
        <s v="W0683086"/>
        <s v="W0683089"/>
        <s v="W0682418"/>
        <s v="W0682537"/>
        <s v="W0682543"/>
        <s v="W0682599"/>
        <s v="W0682938"/>
        <s v="W0682947"/>
        <s v="W0682948"/>
        <s v="W0682949"/>
        <s v="W0682951"/>
        <s v="W0682952"/>
        <s v="W0682953"/>
        <s v="W0682954"/>
        <s v="W0681924"/>
        <s v="W0679755"/>
        <s v="W0680066"/>
        <s v="W0680749"/>
        <s v="W0680751"/>
        <s v="W0681071"/>
        <s v="W0681295"/>
        <s v="W0681339"/>
        <s v="W0681352"/>
        <s v="W0681353"/>
        <s v="W0681409"/>
        <s v="W0681699"/>
        <s v="W0681780"/>
        <s v="W0681817"/>
        <s v="W0681818"/>
        <s v="W0681858"/>
        <s v="W0682093"/>
        <s v="W0682109"/>
        <s v="W0682206"/>
        <s v="W0682225"/>
        <s v="W0682226"/>
        <s v="W0682356"/>
        <s v="W0682400"/>
        <s v="W0682439"/>
        <s v="W0682479"/>
        <s v="W0682528"/>
        <s v="W0682542"/>
        <s v="W0682574"/>
        <s v="W0682583"/>
        <s v="W0682586"/>
        <s v="W0682592"/>
        <s v="W0682593"/>
        <s v="W0682640"/>
        <s v="W0682654"/>
        <s v="W0682674"/>
        <s v="W0682683"/>
        <s v="W0682710"/>
        <s v="W0682713"/>
        <s v="W0682811"/>
        <s v="W0682851"/>
        <s v="W0682926"/>
        <s v="W0682934"/>
        <s v="W0682939"/>
        <s v="W0682940"/>
        <s v="W0682941"/>
        <s v="W0682977"/>
        <s v="W0683004"/>
        <s v="W0683039"/>
        <s v="W0683046"/>
        <s v="W0683074"/>
        <s v="W0683078"/>
        <s v="W0683084"/>
        <s v="W0683085"/>
        <s v="W0683087"/>
        <s v="W0683088"/>
        <s v="W0683093"/>
        <s v="W0683095"/>
        <s v="W0683098"/>
        <s v="W0683166"/>
        <s v="W0683167"/>
        <s v="W0682789"/>
        <s v="W0667480"/>
        <s v="W0674924"/>
        <s v="W0681235"/>
        <s v="W0681335"/>
        <s v="W0681342"/>
        <s v="W0681716"/>
        <s v="W0681929"/>
        <s v="W0682094"/>
        <s v="W0682163"/>
        <s v="W0682164"/>
        <s v="W0682229"/>
        <s v="W0682268"/>
        <s v="W0682287"/>
        <s v="W0682514"/>
        <s v="W0682555"/>
        <s v="W0682644"/>
        <s v="W0682675"/>
        <s v="W0682680"/>
        <s v="W0682716"/>
        <s v="W0682788"/>
        <s v="W0682799"/>
        <s v="W0682910"/>
        <s v="W0682930"/>
        <s v="W0682955"/>
        <s v="W0682956"/>
        <s v="W0682957"/>
        <s v="W0682958"/>
        <s v="W0682959"/>
        <s v="W0682960"/>
        <s v="W0682961"/>
        <s v="W0682962"/>
        <s v="W0682963"/>
        <s v="W0682964"/>
        <s v="W0682965"/>
        <s v="W0682966"/>
        <s v="W0682967"/>
        <s v="W0682968"/>
        <s v="W0682980"/>
        <s v="W0682981"/>
        <s v="W0682982"/>
        <s v="W0682984"/>
        <s v="W0682986"/>
        <s v="W0682987"/>
        <s v="W0682988"/>
        <s v="W0682998"/>
        <s v="W0683007"/>
        <s v="W0683063"/>
        <s v="W0683071"/>
        <s v="W0683073"/>
        <s v="W0683075"/>
        <s v="W0683092"/>
        <s v="W0683097"/>
        <s v="W0683103"/>
        <s v="W0683160"/>
        <s v="W0683197"/>
        <s v="W0683231"/>
        <s v="W0683266"/>
        <s v="W0683283"/>
        <s v="W0683289"/>
        <s v="W0682424"/>
        <s v="W0682426"/>
        <s v="W0682427"/>
        <s v="W0682855"/>
        <s v="W0683368"/>
        <s v="W0683372"/>
        <s v="W0683373"/>
        <s v="W0683375"/>
        <s v="W0670547"/>
        <s v="W0676358"/>
        <s v="W0676451"/>
        <s v="W0676771"/>
        <s v="W0678823"/>
        <s v="W0681113"/>
        <s v="W0681125"/>
        <s v="W0681362"/>
        <s v="W0681363"/>
        <s v="W0681372"/>
        <s v="W0681692"/>
        <s v="W0681695"/>
        <s v="W0682007"/>
        <s v="W0682010"/>
        <s v="W0682478"/>
        <s v="W0682491"/>
        <s v="W0682560"/>
        <s v="W0682646"/>
        <s v="W0682647"/>
        <s v="W0682743"/>
        <s v="W0682801"/>
        <s v="W0682810"/>
        <s v="W0682846"/>
        <s v="W0682848"/>
        <s v="W0682850"/>
        <s v="W0682852"/>
        <s v="W0682946"/>
        <s v="W0682985"/>
        <s v="W0682989"/>
        <s v="W0682991"/>
        <s v="W0682994"/>
        <s v="W0682997"/>
        <s v="W0683000"/>
        <s v="W0683003"/>
        <s v="W0683062"/>
        <s v="W0683072"/>
        <s v="W0683077"/>
        <s v="W0683096"/>
        <s v="W0683161"/>
        <s v="W0683168"/>
        <s v="W0683169"/>
        <s v="W0683170"/>
        <s v="W0683177"/>
        <s v="W0683178"/>
        <s v="W0683179"/>
        <s v="W0683196"/>
        <s v="W0683198"/>
        <s v="W0683229"/>
        <s v="W0683232"/>
        <s v="W0683233"/>
        <s v="W0683242"/>
        <s v="W0683243"/>
        <s v="W0683244"/>
        <s v="W0683293"/>
        <s v="W0683294"/>
        <s v="W0683295"/>
        <s v="W0683359"/>
        <s v="W0683367"/>
        <s v="W0683370"/>
        <s v="W0683371"/>
        <s v="W0683532"/>
        <s v="W0683533"/>
        <s v="W0683592"/>
        <s v="W0683369"/>
        <s v="W0683514"/>
        <s v="W0683518"/>
        <s v="W0679005"/>
        <s v="W0679726"/>
        <s v="W0680048"/>
        <s v="W0680242"/>
        <s v="W0680984"/>
        <s v="W0681121"/>
        <s v="W0681127"/>
        <s v="W0681384"/>
        <s v="W0681644"/>
        <s v="W0681717"/>
        <s v="W0681741"/>
        <s v="W0681762"/>
        <s v="W0681916"/>
        <s v="W0681917"/>
        <s v="W0681983"/>
        <s v="W0681993"/>
        <s v="W0682100"/>
        <s v="W0682175"/>
        <s v="W0682250"/>
        <s v="W0682296"/>
        <s v="W0682476"/>
        <s v="W0682492"/>
        <s v="W0682672"/>
        <s v="W0682929"/>
        <s v="W0682995"/>
        <s v="W0683061"/>
        <s v="W0683076"/>
        <s v="W0683101"/>
        <s v="W0683102"/>
        <s v="W0683226"/>
        <s v="W0683228"/>
        <s v="W0683247"/>
        <s v="W0683264"/>
        <s v="W0683265"/>
        <s v="W0683296"/>
        <s v="W0683311"/>
        <s v="W0683348"/>
        <s v="W0683349"/>
        <s v="W0683354"/>
        <s v="W0683355"/>
        <s v="W0683356"/>
        <s v="W0683360"/>
        <s v="W0683362"/>
        <s v="W0683431"/>
        <s v="W0683483"/>
        <s v="W0683512"/>
        <s v="W0683517"/>
        <s v="W0683520"/>
        <s v="W0683599"/>
        <s v="W0683617"/>
        <s v="W0683618"/>
        <s v="W0683619"/>
        <s v="W0683621"/>
        <s v="W0683652"/>
        <s v="W0682854"/>
        <s v="W0683606"/>
        <s v="W0683607"/>
        <s v="W0676860"/>
        <s v="W0678057"/>
        <s v="W0679760"/>
        <s v="W0681505"/>
        <s v="W0681635"/>
        <s v="W0681638"/>
        <s v="W0681952"/>
        <s v="W0681992"/>
        <s v="W0682172"/>
        <s v="W0682480"/>
        <s v="W0682489"/>
        <s v="W0682540"/>
        <s v="W0682853"/>
        <s v="W0682931"/>
        <s v="W0682932"/>
        <s v="W0682944"/>
        <s v="W0682945"/>
        <s v="W0683044"/>
        <s v="W0683045"/>
        <s v="W0683056"/>
        <s v="W0683058"/>
        <s v="W0683227"/>
        <s v="W0683230"/>
        <s v="W0683250"/>
        <s v="W0683285"/>
        <s v="W0683290"/>
        <s v="W0683291"/>
        <s v="W0683308"/>
        <s v="W0683310"/>
        <s v="W0683357"/>
        <s v="W0683366"/>
        <s v="W0683391"/>
        <s v="W0683392"/>
        <s v="W0683430"/>
        <s v="W0683482"/>
        <s v="W0683484"/>
        <s v="W0683490"/>
        <s v="W0683511"/>
        <s v="W0683516"/>
        <s v="W0683521"/>
        <s v="W0683593"/>
        <s v="W0683622"/>
        <s v="W0683623"/>
        <s v="W0683625"/>
        <s v="W0683626"/>
        <s v="W0683627"/>
        <s v="W0683628"/>
        <s v="W0683659"/>
        <s v="W0683679"/>
        <s v="W0683680"/>
        <s v="W0683681"/>
        <s v="W0683682"/>
        <s v="W0683684"/>
        <s v="W0683685"/>
        <s v="W0683735"/>
        <s v="W0683736"/>
        <s v="W0679777"/>
        <s v="W0679778"/>
        <s v="W0681099"/>
        <s v="W0681506"/>
        <s v="W0681894"/>
        <s v="W0682091"/>
        <s v="W0683041"/>
        <s v="W0683042"/>
        <s v="W0683043"/>
        <s v="W0683292"/>
        <s v="W0683358"/>
        <s v="W0683399"/>
        <s v="W0683407"/>
        <s v="W0683620"/>
        <s v="W0683624"/>
        <s v="W0683629"/>
        <s v="W0683630"/>
        <s v="W0683631"/>
        <s v="W0683632"/>
        <s v="W0683695"/>
        <s v="W0683707"/>
        <s v="W0683708"/>
        <s v="W0683761"/>
        <s v="W0682493"/>
        <s v="W0682494"/>
        <s v="W0677812"/>
        <s v="W0678826"/>
        <s v="W0679775"/>
        <s v="W0679776"/>
        <s v="W0681103"/>
        <s v="W0681684"/>
        <s v="W0681742"/>
        <s v="W0682095"/>
        <s v="W0682913"/>
        <s v="W0682914"/>
        <s v="W0682935"/>
        <s v="W0683049"/>
        <s v="W0683050"/>
        <s v="W0683067"/>
        <s v="W0683068"/>
        <s v="W0683069"/>
        <s v="W0683079"/>
        <s v="W0683199"/>
        <s v="W0683245"/>
        <s v="W0683312"/>
        <s v="W0683388"/>
        <s v="W0683394"/>
        <s v="W0683400"/>
        <s v="W0683415"/>
        <s v="W0683424"/>
        <s v="W0683544"/>
        <s v="W0683589"/>
        <s v="W0683590"/>
        <s v="W0683591"/>
        <s v="W0683639"/>
        <s v="W0683656"/>
        <s v="W0683663"/>
        <s v="W0683675"/>
        <s v="W0683678"/>
        <s v="W0683688"/>
        <s v="W0683694"/>
        <s v="W0683696"/>
        <s v="W0683697"/>
        <s v="W0683698"/>
        <s v="W0683704"/>
        <s v="W0683705"/>
        <s v="W0683706"/>
        <s v="W0683734"/>
        <s v="W0683746"/>
        <s v="W0682496"/>
        <s v="W0682497"/>
        <s v="W0676696"/>
        <s v="W0677882"/>
        <s v="W0679223"/>
        <s v="W0680050"/>
        <s v="W0681718"/>
        <s v="W0681995"/>
        <s v="W0681996"/>
        <s v="W0681997"/>
        <s v="W0682083"/>
        <s v="W0682495"/>
        <s v="W0682642"/>
        <s v="W0682648"/>
        <s v="W0682663"/>
        <s v="W0682664"/>
        <s v="W0682709"/>
        <s v="W0682712"/>
        <s v="W0683020"/>
        <s v="W0683051"/>
        <s v="W0683052"/>
        <s v="W0683059"/>
        <s v="W0683171"/>
        <s v="W0683238"/>
        <s v="W0683252"/>
        <s v="W0683269"/>
        <s v="W0683376"/>
        <s v="W0683378"/>
        <s v="W0683393"/>
        <s v="W0683408"/>
        <s v="W0683416"/>
        <s v="W0683425"/>
        <s v="W0683638"/>
        <s v="W0683687"/>
        <s v="W0683691"/>
        <s v="W0683692"/>
        <s v="W0683693"/>
        <s v="W0683699"/>
        <s v="W0683711"/>
        <s v="W0683712"/>
        <s v="W0683730"/>
        <s v="W0683737"/>
        <s v="W0683751"/>
        <s v="W0683755"/>
        <s v="W0683759"/>
        <s v="W0683760"/>
        <s v="W0683806"/>
        <s v="W0683830"/>
        <s v="W0683831"/>
        <s v="W0683835"/>
        <s v="W0683836"/>
        <s v="W0683837"/>
        <s v="W0683838"/>
        <s v="W0683877"/>
        <s v="W0682498"/>
        <s v="W0682499"/>
        <s v="W0683345"/>
        <s v="W0683881"/>
        <s v="W0683929"/>
        <s v="W0683934"/>
        <s v="W0683935"/>
        <s v="W0683936"/>
        <s v="W0683939"/>
        <s v="W0683945"/>
        <s v="W0683946"/>
        <s v="W0683947"/>
        <s v="W0683951"/>
        <s v="W0680891"/>
        <s v="W0682443"/>
        <s v="W0682561"/>
        <s v="W0682575"/>
        <s v="W0682676"/>
        <s v="W0682682"/>
        <s v="W0682708"/>
        <s v="W0683082"/>
        <s v="W0683364"/>
        <s v="W0683380"/>
        <s v="W0683381"/>
        <s v="W0683396"/>
        <s v="W0683409"/>
        <s v="W0683414"/>
        <s v="W0683491"/>
        <s v="W0683608"/>
        <s v="W0683634"/>
        <s v="W0683654"/>
        <s v="W0683655"/>
        <s v="W0683660"/>
        <s v="W0683664"/>
        <s v="W0683674"/>
        <s v="W0683686"/>
        <s v="W0683750"/>
        <s v="W0683754"/>
        <s v="W0683769"/>
        <s v="W0683801"/>
        <s v="W0683833"/>
        <s v="W0683834"/>
        <s v="W0683856"/>
        <s v="W0683880"/>
        <s v="W0683891"/>
        <s v="W0684058"/>
        <s v="W0675377"/>
        <s v="W0678254"/>
        <s v="W0680672"/>
        <s v="W0680985"/>
        <s v="W0681515"/>
        <s v="W0681743"/>
        <s v="W0681779"/>
        <s v="W0682559"/>
        <s v="W0682562"/>
        <s v="W0682992"/>
        <s v="W0683001"/>
        <s v="W0683081"/>
        <s v="W0683105"/>
        <s v="W0683275"/>
        <s v="W0683365"/>
        <s v="W0683377"/>
        <s v="W0683379"/>
        <s v="W0683417"/>
        <s v="W0683426"/>
        <s v="W0683428"/>
        <s v="W0683612"/>
        <s v="W0683613"/>
        <s v="W0683653"/>
        <s v="W0683670"/>
        <s v="W0683753"/>
        <s v="W0683758"/>
        <s v="W0683850"/>
        <s v="W0683875"/>
        <s v="W0683876"/>
        <s v="W0683901"/>
        <s v="W0684059"/>
        <s v="W0680853"/>
        <s v="W0680854"/>
        <s v="W0675395"/>
        <s v="W0681516"/>
        <s v="W0683515"/>
        <s v="W0683882"/>
        <s v="W0683883"/>
        <s v="W0683932"/>
        <s v="W0683940"/>
        <s v="W0683949"/>
        <s v="W0683954"/>
        <s v="W0684046"/>
        <s v="W0684054"/>
        <s v="W0675394"/>
        <s v="W0680729"/>
        <s v="W0680937"/>
        <s v="W0681719"/>
        <s v="W0681720"/>
        <s v="W0682546"/>
        <s v="W0682849"/>
        <s v="W0683010"/>
        <s v="W0683011"/>
        <s v="W0683080"/>
        <s v="W0683390"/>
        <s v="W0683413"/>
        <s v="W0683427"/>
        <s v="W0683519"/>
        <s v="W0683643"/>
        <s v="W0683645"/>
        <s v="W0683661"/>
        <s v="W0683662"/>
        <s v="W0683671"/>
        <s v="W0683683"/>
        <s v="W0683732"/>
        <s v="W0683733"/>
        <s v="W0683757"/>
        <s v="W0683780"/>
        <s v="W0683799"/>
        <s v="W0683804"/>
        <s v="W0683832"/>
        <s v="W0683930"/>
        <s v="W0684018"/>
        <s v="W0684019"/>
        <s v="W0684020"/>
        <s v="W0684021"/>
        <s v="W0684022"/>
        <s v="W0684048"/>
        <s v="W0684051"/>
        <s v="W0684063"/>
        <s v="W0684086"/>
        <s v="W0684104"/>
        <s v="W0684105"/>
        <s v="W0684110"/>
        <s v="W0684112"/>
        <s v="W0684140"/>
        <s v="W0684185"/>
        <s v="W0684193"/>
        <s v="W0684194"/>
        <s v="W0681744"/>
        <s v="W0682970"/>
        <s v="W0674921"/>
        <s v="W0674922"/>
        <s v="W0680674"/>
        <s v="W0681038"/>
        <s v="W0681721"/>
        <s v="W0682277"/>
        <s v="W0682280"/>
        <s v="W0682281"/>
        <s v="W0682282"/>
        <s v="W0682470"/>
        <s v="W0682665"/>
        <s v="W0682711"/>
        <s v="W0682790"/>
        <s v="W0682973"/>
        <s v="W0683253"/>
        <s v="W0683363"/>
        <s v="W0683418"/>
        <s v="W0683419"/>
        <s v="W0683672"/>
        <s v="W0683673"/>
        <s v="W0683709"/>
        <s v="W0683748"/>
        <s v="W0683749"/>
        <s v="W0683752"/>
        <s v="W0683756"/>
        <s v="W0683770"/>
        <s v="W0683771"/>
        <s v="W0683782"/>
        <s v="W0683800"/>
        <s v="W0683802"/>
        <s v="W0683803"/>
        <s v="W0683807"/>
        <s v="W0683854"/>
        <s v="W0683864"/>
        <s v="W0683868"/>
        <s v="W0683872"/>
        <s v="W0683873"/>
        <s v="W0683884"/>
        <s v="W0683892"/>
        <s v="W0683896"/>
        <s v="W0683899"/>
        <s v="W0683900"/>
        <s v="W0684007"/>
        <s v="W0684008"/>
        <s v="W0684009"/>
        <s v="W0684010"/>
        <s v="W0684011"/>
        <s v="W0684012"/>
        <s v="W0684013"/>
        <s v="W0684014"/>
        <s v="W0684015"/>
        <s v="W0684016"/>
        <s v="W0684017"/>
        <s v="W0684049"/>
        <s v="W0684062"/>
        <s v="W0684077"/>
        <s v="W0684078"/>
        <s v="W0684079"/>
        <s v="W0684080"/>
        <s v="W0684096"/>
        <s v="W0684097"/>
        <s v="W0684107"/>
        <s v="W0684125"/>
        <s v="W0684128"/>
        <s v="W0684158"/>
        <s v="W0684159"/>
        <s v="W0684160"/>
        <s v="W0684172"/>
        <s v="W0684176"/>
        <s v="W0684222"/>
        <s v="W0684223"/>
        <s v="W0684224"/>
        <s v="W0684226"/>
        <s v="W0681745"/>
        <s v="W0681919"/>
        <s v="W0681920"/>
        <s v="W0683810"/>
        <s v="W0683948"/>
        <s v="W0684055"/>
        <s v="W0681094"/>
        <s v="W0681301"/>
        <s v="W0681422"/>
        <s v="W0682279"/>
        <s v="W0682697"/>
        <s v="W0682933"/>
        <s v="W0682974"/>
        <s v="W0682993"/>
        <s v="W0683361"/>
        <s v="W0683389"/>
        <s v="W0683404"/>
        <s v="W0683420"/>
        <s v="W0683421"/>
        <s v="W0683641"/>
        <s v="W0683665"/>
        <s v="W0683669"/>
        <s v="W0683717"/>
        <s v="W0683729"/>
        <s v="W0683809"/>
        <s v="W0683865"/>
        <s v="W0683869"/>
        <s v="W0683890"/>
        <s v="W0683893"/>
        <s v="W0683897"/>
        <s v="W0683898"/>
        <s v="W0683928"/>
        <s v="W0683944"/>
        <s v="W0684023"/>
        <s v="W0684024"/>
        <s v="W0684028"/>
        <s v="W0684045"/>
        <s v="W0684061"/>
        <s v="W0684083"/>
        <s v="W0684084"/>
        <s v="W0684085"/>
        <s v="W0684087"/>
        <s v="W0684090"/>
        <s v="W0684092"/>
        <s v="W0684093"/>
        <s v="W0684095"/>
        <s v="W0684098"/>
        <s v="W0684099"/>
        <s v="W0684103"/>
        <s v="W0684111"/>
        <s v="W0684129"/>
        <s v="W0684131"/>
        <s v="W0684141"/>
        <s v="W0684188"/>
        <s v="W0684225"/>
        <s v="W0684228"/>
        <s v="W0684278"/>
        <s v="W0680394"/>
        <s v="W0681722"/>
        <s v="W0682557"/>
        <s v="W0682976"/>
        <s v="W0683013"/>
        <s v="W0683343"/>
        <s v="W0683657"/>
        <s v="W0683701"/>
        <s v="W0683863"/>
        <s v="W0684047"/>
        <s v="W0684100"/>
        <s v="W0684126"/>
        <s v="W0684197"/>
        <s v="W0684198"/>
        <s v="W0684285"/>
        <s v="W0684289"/>
        <s v="W0684471"/>
        <s v="W0684472"/>
        <s v="W0684473"/>
        <s v="W0684474"/>
        <s v="W0684475"/>
        <s v="W0684476"/>
        <s v="W0684477"/>
        <s v="W0684478"/>
        <s v="W0684479"/>
        <s v="W0684480"/>
        <s v="W0684481"/>
        <s v="W0684482"/>
        <s v="W0684483"/>
        <s v="W0684484"/>
        <s v="W0681932"/>
        <s v="W0682276"/>
        <s v="W0682990"/>
        <s v="W0683057"/>
        <s v="W0683060"/>
        <s v="W0683109"/>
        <s v="W0683248"/>
        <s v="W0683385"/>
        <s v="W0683398"/>
        <s v="W0683740"/>
        <s v="W0683777"/>
        <s v="W0683805"/>
        <s v="W0684106"/>
        <s v="W0684116"/>
        <s v="W0684127"/>
        <s v="W0684173"/>
        <s v="W0684361"/>
        <s v="W0684366"/>
        <s v="W0677810"/>
        <s v="W0683933"/>
        <s v="W0683938"/>
        <s v="W0684057"/>
        <s v="W0684246"/>
        <s v="W0684267"/>
        <s v="W0684269"/>
        <s v="W0684270"/>
        <s v="W0683942"/>
        <s v="W0684042"/>
        <s v="W0684043"/>
        <s v="W0681303"/>
        <s v="W0682573"/>
        <s v="W0683246"/>
        <s v="W0683931"/>
        <s v="W0683943"/>
        <s v="W0683952"/>
        <s v="W0684044"/>
        <s v="W0684053"/>
        <s v="W0684296"/>
        <s v="W0678040"/>
        <s v="W0681417"/>
        <s v="W0682464"/>
        <s v="W0682532"/>
        <s v="W0683012"/>
        <s v="W0683251"/>
        <s v="W0683273"/>
        <s v="W0683397"/>
        <s v="W0683401"/>
        <s v="W0683703"/>
        <s v="W0683710"/>
        <s v="W0683811"/>
        <s v="W0683841"/>
        <s v="W0683842"/>
        <s v="W0683843"/>
        <s v="W0683844"/>
        <s v="W0683870"/>
        <s v="W0684071"/>
        <s v="W0684072"/>
        <s v="W0684073"/>
        <s v="W0684089"/>
        <s v="W0684298"/>
        <s v="W0684499"/>
        <s v="W0681746"/>
        <s v="W0682856"/>
        <s v="W0683271"/>
        <s v="W0683340"/>
        <s v="W0683808"/>
        <s v="W0683941"/>
        <s v="W0683953"/>
        <s v="W0684041"/>
        <s v="W0684056"/>
        <s v="W0684273"/>
        <s v="W0684310"/>
        <s v="W0684311"/>
        <s v="W0684314"/>
        <s v="W0684390"/>
        <s v="W0684505"/>
        <s v="W0684512"/>
        <s v="W0684558"/>
        <s v="W0684612"/>
        <s v="W0679620"/>
        <s v="W0681931"/>
        <s v="W0682315"/>
        <s v="W0683009"/>
        <s v="W0683090"/>
        <s v="W0683270"/>
        <s v="W0683339"/>
        <s v="W0683382"/>
        <s v="W0683387"/>
        <s v="W0683410"/>
        <s v="W0683644"/>
        <s v="W0683666"/>
        <s v="W0683715"/>
        <s v="W0683716"/>
        <s v="W0683738"/>
        <s v="W0683739"/>
        <s v="W0684064"/>
        <s v="W0684065"/>
        <s v="W0684066"/>
        <s v="W0684170"/>
        <s v="W0684189"/>
        <s v="W0684283"/>
        <s v="W0684433"/>
        <s v="W0684485"/>
        <s v="W0684515"/>
        <s v="W0684516"/>
        <s v="W0684517"/>
        <s v="W0684519"/>
        <s v="W0684520"/>
        <s v="W0684527"/>
        <s v="W0684529"/>
        <s v="W0684541"/>
        <s v="W0684546"/>
        <s v="W0684547"/>
        <s v="W0684556"/>
        <s v="W0684575"/>
        <s v="W0684576"/>
        <s v="W0684586"/>
        <s v="W0684613"/>
        <s v="W0677809"/>
        <s v="W0681747"/>
        <s v="W0682975"/>
        <s v="W0683341"/>
        <s v="W0683342"/>
        <s v="W0684241"/>
        <s v="W0684242"/>
        <s v="W0684271"/>
        <s v="W0684280"/>
        <s v="W0684282"/>
        <s v="W0684309"/>
        <s v="W0684313"/>
        <s v="W0684318"/>
        <s v="W0684557"/>
        <s v="W0684615"/>
        <s v="W0684616"/>
        <s v="W0684632"/>
        <s v="W0677757"/>
        <s v="W0677811"/>
        <s v="W0680241"/>
        <s v="W0681300"/>
        <s v="W0681915"/>
        <s v="W0682186"/>
        <s v="W0682467"/>
        <s v="W0682469"/>
        <s v="W0682847"/>
        <s v="W0683383"/>
        <s v="W0683667"/>
        <s v="W0683812"/>
        <s v="W0683813"/>
        <s v="W0683814"/>
        <s v="W0683815"/>
        <s v="W0683816"/>
        <s v="W0683818"/>
        <s v="W0683823"/>
        <s v="W0683829"/>
        <s v="W0683885"/>
        <s v="W0684081"/>
        <s v="W0684091"/>
        <s v="W0684094"/>
        <s v="W0684119"/>
        <s v="W0684133"/>
        <s v="W0684136"/>
        <s v="W0684154"/>
        <s v="W0684295"/>
        <s v="W0684320"/>
        <s v="W0684432"/>
        <s v="W0684506"/>
        <s v="W0684559"/>
        <s v="W0684598"/>
        <s v="W0684602"/>
        <s v="W0684604"/>
        <s v="W0684605"/>
        <s v="W0684617"/>
        <s v="W0684627"/>
        <s v="W0684657"/>
        <s v="W0684664"/>
        <s v="W0684710"/>
        <s v="W0684714"/>
        <s v="W0684715"/>
        <s v="W0684716"/>
        <s v="W0684722"/>
        <s v="W0684733"/>
        <s v="W0682857"/>
        <s v="W0684245"/>
        <s v="W0684247"/>
        <s v="W0684290"/>
        <s v="W0684488"/>
        <s v="W0684491"/>
        <s v="W0684504"/>
        <s v="W0684608"/>
        <s v="W0684702"/>
        <s v="W0681297"/>
        <s v="W0682248"/>
        <s v="W0682306"/>
        <s v="W0682558"/>
        <s v="W0683403"/>
        <s v="W0683405"/>
        <s v="W0683610"/>
        <s v="W0683658"/>
        <s v="W0683824"/>
        <s v="W0683825"/>
        <s v="W0683826"/>
        <s v="W0683828"/>
        <s v="W0683862"/>
        <s v="W0683937"/>
        <s v="W0684025"/>
        <s v="W0684076"/>
        <s v="W0684102"/>
        <s v="W0684121"/>
        <s v="W0684122"/>
        <s v="W0684207"/>
        <s v="W0684210"/>
        <s v="W0684233"/>
        <s v="W0684374"/>
        <s v="W0684375"/>
        <s v="W0684376"/>
        <s v="W0684377"/>
        <s v="W0684500"/>
        <s v="W0684501"/>
        <s v="W0684503"/>
        <s v="W0684514"/>
        <s v="W0684518"/>
        <s v="W0684524"/>
        <s v="W0684540"/>
        <s v="W0684545"/>
        <s v="W0684577"/>
        <s v="W0684578"/>
        <s v="W0684579"/>
        <s v="W0684580"/>
        <s v="W0684659"/>
        <s v="W0684730"/>
        <s v="W0684736"/>
        <s v="W0684747"/>
        <s v="W0684748"/>
        <s v="W0684749"/>
        <s v="W0684751"/>
        <s v="W0684794"/>
      </sharedItems>
    </cacheField>
    <cacheField name="Work Order Line No." numFmtId="0">
      <sharedItems containsSemiMixedTypes="0" containsString="0" containsNumber="1" containsInteger="1" minValue="10000" maxValue="100000"/>
    </cacheField>
    <cacheField name="WO Journal Line No." numFmtId="0">
      <sharedItems containsSemiMixedTypes="0" containsString="0" containsNumber="1" containsInteger="1" minValue="10000" maxValue="60000"/>
    </cacheField>
    <cacheField name="Add Date" numFmtId="0">
      <sharedItems containsSemiMixedTypes="0" containsString="0" containsNumber="1" containsInteger="1" minValue="45748" maxValue="45793"/>
    </cacheField>
    <cacheField name="Add User" numFmtId="0">
      <sharedItems/>
    </cacheField>
    <cacheField name="Add Time" numFmtId="0">
      <sharedItems containsMixedTypes="1" containsNumber="1" minValue="0.41710648148148149" maxValue="0.54115740740740736"/>
    </cacheField>
    <cacheField name="Material Batch No." numFmtId="0">
      <sharedItems containsBlank="1" containsMixedTypes="1" containsNumber="1" containsInteger="1" minValue="59469" maxValue="860909387547"/>
    </cacheField>
    <cacheField name="Die Cut" numFmtId="0">
      <sharedItems containsBlank="1"/>
    </cacheField>
    <cacheField name="Process No." numFmtId="0">
      <sharedItems containsSemiMixedTypes="0" containsString="0" containsNumber="1" containsInteger="1" minValue="1" maxValue="4" count="4">
        <n v="1"/>
        <n v="2"/>
        <n v="3"/>
        <n v="4"/>
      </sharedItems>
    </cacheField>
    <cacheField name="Posted" numFmtId="0">
      <sharedItems/>
    </cacheField>
    <cacheField name="Machine Code" numFmtId="0">
      <sharedItems containsMixedTypes="1" containsNumber="1" containsInteger="1" minValue="12" maxValue="117"/>
    </cacheField>
    <cacheField name="Machine Name" numFmtId="0">
      <sharedItems/>
    </cacheField>
    <cacheField name="Machine Type" numFmtId="0">
      <sharedItems count="7">
        <s v="Digital"/>
        <s v="Flexo"/>
        <s v="Die-Cut"/>
        <s v="LP"/>
        <s v="Die-Cut (D)"/>
        <s v="AOI"/>
        <s v="Die-Cut (L)"/>
      </sharedItems>
    </cacheField>
    <cacheField name="Staff Code" numFmtId="0">
      <sharedItems/>
    </cacheField>
    <cacheField name="Staff Name" numFmtId="0">
      <sharedItems/>
    </cacheField>
    <cacheField name="No. of Press" numFmtId="0">
      <sharedItems containsSemiMixedTypes="0" containsString="0" containsNumber="1" containsInteger="1" minValue="0" maxValue="280000"/>
    </cacheField>
    <cacheField name="Date Started" numFmtId="0">
      <sharedItems containsString="0" containsBlank="1" containsNumber="1" minValue="30.2" maxValue="5645"/>
    </cacheField>
    <cacheField name="Time Started" numFmtId="0">
      <sharedItems containsString="0" containsBlank="1" containsNumber="1" minValue="0.5033333333333333" maxValue="94.083333333333329"/>
    </cacheField>
    <cacheField name="Date Completed" numFmtId="164">
      <sharedItems containsSemiMixedTypes="0" containsNonDate="0" containsDate="1" containsString="0" minDate="2025-04-01T00:00:00" maxDate="2025-05-01T00:00:00"/>
    </cacheField>
    <cacheField name="Time Completed" numFmtId="0">
      <sharedItems containsNonDate="0" containsString="0" containsBlank="1"/>
    </cacheField>
    <cacheField name="No. of Ups" numFmtId="0">
      <sharedItems containsSemiMixedTypes="0" containsString="0" containsNumber="1" containsInteger="1" minValue="1" maxValue="936"/>
    </cacheField>
    <cacheField name="Printed Quantity" numFmtId="0">
      <sharedItems containsSemiMixedTypes="0" containsString="0" containsNumber="1" containsInteger="1" minValue="4" maxValue="8611200"/>
    </cacheField>
    <cacheField name="Journal Type" numFmtId="0">
      <sharedItems/>
    </cacheField>
    <cacheField name="Item Code" numFmtId="0">
      <sharedItems containsMixedTypes="1" containsNumber="1" minValue="86.915900010000001" maxValue="4.40170086005E+17"/>
    </cacheField>
    <cacheField name="Quantity" numFmtId="0">
      <sharedItems containsSemiMixedTypes="0" containsString="0" containsNumber="1" containsInteger="1" minValue="0" maxValue="0"/>
    </cacheField>
    <cacheField name="QC Approved Quantity" numFmtId="0">
      <sharedItems containsSemiMixedTypes="0" containsString="0" containsNumber="1" containsInteger="1" minValue="0" maxValue="1559250"/>
    </cacheField>
    <cacheField name="Rejected Quantity" numFmtId="0">
      <sharedItems containsSemiMixedTypes="0" containsString="0" containsNumber="1" containsInteger="1" minValue="-1431138" maxValue="513323"/>
    </cacheField>
    <cacheField name="Roll" numFmtId="0">
      <sharedItems containsSemiMixedTypes="0" containsString="0" containsNumber="1" containsInteger="1" minValue="0" maxValue="0"/>
    </cacheField>
    <cacheField name="Length" numFmtId="0">
      <sharedItems containsSemiMixedTypes="0" containsString="0" containsNumber="1" containsInteger="1" minValue="0" maxValue="0"/>
    </cacheField>
    <cacheField name="Width" numFmtId="0">
      <sharedItems containsSemiMixedTypes="0" containsString="0" containsNumber="1" containsInteger="1" minValue="0" maxValue="0"/>
    </cacheField>
    <cacheField name="Length UOM" numFmtId="0">
      <sharedItems containsNonDate="0" containsString="0" containsBlank="1"/>
    </cacheField>
    <cacheField name="Width UOM" numFmtId="0">
      <sharedItems containsNonDate="0" containsString="0" containsBlank="1"/>
    </cacheField>
    <cacheField name="RM Quantity" numFmtId="0">
      <sharedItems containsSemiMixedTypes="0" containsString="0" containsNumber="1" containsInteger="1" minValue="0" maxValue="0"/>
    </cacheField>
    <cacheField name="Material Code" numFmtId="0">
      <sharedItems containsNonDate="0" containsString="0" containsBlank="1"/>
    </cacheField>
    <cacheField name="Variant Code" numFmtId="0">
      <sharedItems containsNonDate="0" containsString="0" containsBlank="1"/>
    </cacheField>
    <cacheField name="Request Delivery Date" numFmtId="0">
      <sharedItems containsNonDate="0" containsString="0" containsBlank="1"/>
    </cacheField>
    <cacheField name="Non QC Record" numFmtId="0">
      <sharedItems containsBlank="1"/>
    </cacheField>
    <cacheField name="Link to Line No." numFmtId="0">
      <sharedItems containsString="0" containsBlank="1" containsNumber="1" containsInteger="1" minValue="0" maxValue="0"/>
    </cacheField>
    <cacheField name="Related" numFmtId="0">
      <sharedItems containsBlank="1"/>
    </cacheField>
    <cacheField name="Expire Date" numFmtId="0">
      <sharedItems containsNonDate="0" containsString="0" containsBlank="1"/>
    </cacheField>
    <cacheField name="Label Remark" numFmtId="0">
      <sharedItems containsNonDate="0" containsString="0" containsBlank="1"/>
    </cacheField>
    <cacheField name="Customer Part Number" numFmtId="0">
      <sharedItems containsMixedTypes="1" containsNumber="1" minValue="86.915899999999993" maxValue="44017008600501"/>
    </cacheField>
    <cacheField name="Customer Code" numFmtId="0">
      <sharedItems/>
    </cacheField>
    <cacheField name="Customer Name" numFmtId="0">
      <sharedItems/>
    </cacheField>
    <cacheField name="ddmm" numFmtId="0">
      <sharedItems containsNonDate="0" containsString="0" containsBlank="1"/>
    </cacheField>
    <cacheField name="Label Packing Quantity 1" numFmtId="0">
      <sharedItems containsSemiMixedTypes="0" containsString="0" containsNumber="1" containsInteger="1" minValue="0" maxValue="0"/>
    </cacheField>
    <cacheField name="Label Quantity 1" numFmtId="0">
      <sharedItems containsSemiMixedTypes="0" containsString="0" containsNumber="1" containsInteger="1" minValue="0" maxValue="0"/>
    </cacheField>
    <cacheField name="Label Packing Quantity 2" numFmtId="0">
      <sharedItems containsSemiMixedTypes="0" containsString="0" containsNumber="1" containsInteger="1" minValue="0" maxValue="0"/>
    </cacheField>
    <cacheField name="Label Quantity 2" numFmtId="0">
      <sharedItems containsSemiMixedTypes="0" containsString="0" containsNumber="1" containsInteger="1" minValue="0" maxValue="0"/>
    </cacheField>
    <cacheField name="Label Packing Quantity 3" numFmtId="0">
      <sharedItems containsSemiMixedTypes="0" containsString="0" containsNumber="1" containsInteger="1" minValue="0" maxValue="0"/>
    </cacheField>
    <cacheField name="Label Quantity 3" numFmtId="0">
      <sharedItems containsSemiMixedTypes="0" containsString="0" containsNumber="1" containsInteger="1" minValue="0" maxValue="0"/>
    </cacheField>
    <cacheField name="UOM for Label Printing" numFmtId="0">
      <sharedItems containsNonDate="0" containsString="0" containsBlank="1"/>
    </cacheField>
    <cacheField name="QC Inspector" numFmtId="0">
      <sharedItems containsNonDate="0" containsString="0" containsBlank="1"/>
    </cacheField>
    <cacheField name="Summarised Period" numFmtId="0">
      <sharedItems containsNonDate="0" containsString="0" containsBlank="1"/>
    </cacheField>
    <cacheField name="Summarised" numFmtId="0">
      <sharedItems/>
    </cacheField>
    <cacheField name="Posted Work Order No." numFmtId="0">
      <sharedItems containsBlank="1"/>
    </cacheField>
    <cacheField name="Colour" numFmtId="0">
      <sharedItems containsString="0" containsBlank="1" containsNumber="1" containsInteger="1" minValue="0" maxValue="0"/>
    </cacheField>
    <cacheField name="Currency" numFmtId="0">
      <sharedItems containsNonDate="0" containsString="0" containsBlank="1"/>
    </cacheField>
    <cacheField name="Ref Customer" numFmtId="0">
      <sharedItems/>
    </cacheField>
    <cacheField name="Group" numFmtId="0">
      <sharedItems containsNonDate="0" containsString="0" containsBlank="1"/>
    </cacheField>
    <cacheField name="PO" numFmtId="0">
      <sharedItems containsNonDate="0" containsString="0" containsBlank="1"/>
    </cacheField>
    <cacheField name="Source Doc. N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3">
  <r>
    <x v="0"/>
    <n v="10000"/>
    <n v="10000"/>
    <d v="2025-04-04T00:00:00"/>
    <s v="502LAUGH"/>
    <s v=" 5:16:20 pm"/>
    <n v="10620258022"/>
    <s v="FDC30934"/>
    <x v="0"/>
    <s v="No"/>
    <x v="0"/>
    <x v="0"/>
    <x v="0"/>
    <x v="0"/>
    <n v="200"/>
    <m/>
    <m/>
    <d v="2025-04-01T00:00:00"/>
    <m/>
    <n v="36"/>
    <n v="7200"/>
    <s v="PE"/>
    <s v="CZ633-800050001"/>
    <n v="0"/>
    <n v="0"/>
    <n v="0"/>
    <n v="0"/>
    <n v="0"/>
    <n v="0"/>
    <m/>
    <m/>
    <n v="0"/>
    <m/>
    <m/>
    <m/>
    <s v="No"/>
    <n v="0"/>
    <s v="No"/>
    <m/>
    <m/>
    <s v="CZ633-80005"/>
    <s v="H08031-JIM"/>
    <m/>
    <n v="0"/>
    <n v="0"/>
    <n v="0"/>
    <n v="0"/>
    <n v="0"/>
    <n v="0"/>
    <m/>
    <m/>
    <m/>
    <s v="No"/>
    <m/>
    <m/>
    <m/>
    <s v="H08031-JIM"/>
    <m/>
    <m/>
    <s v="S0361845"/>
  </r>
  <r>
    <x v="1"/>
    <n v="10000"/>
    <n v="10000"/>
    <d v="2025-04-04T00:00:00"/>
    <s v="502LAUGH"/>
    <s v=" 5:14:27 pm"/>
    <n v="10620258022"/>
    <s v="FDC30934"/>
    <x v="0"/>
    <s v="No"/>
    <x v="0"/>
    <x v="0"/>
    <x v="0"/>
    <x v="0"/>
    <n v="417"/>
    <m/>
    <m/>
    <d v="2025-04-01T00:00:00"/>
    <m/>
    <n v="36"/>
    <n v="15012"/>
    <s v="PE"/>
    <s v="CR330-800150001"/>
    <n v="0"/>
    <n v="0"/>
    <n v="0"/>
    <n v="0"/>
    <n v="0"/>
    <n v="0"/>
    <m/>
    <m/>
    <n v="0"/>
    <m/>
    <m/>
    <m/>
    <s v="No"/>
    <n v="0"/>
    <s v="No"/>
    <m/>
    <m/>
    <s v="CR330-80015"/>
    <s v="H08031-JIM"/>
    <m/>
    <n v="0"/>
    <n v="0"/>
    <n v="0"/>
    <n v="0"/>
    <n v="0"/>
    <n v="0"/>
    <m/>
    <m/>
    <m/>
    <s v="No"/>
    <m/>
    <m/>
    <m/>
    <s v="H08031-JIM"/>
    <m/>
    <m/>
    <s v="S0361900"/>
  </r>
  <r>
    <x v="2"/>
    <n v="10000"/>
    <n v="10000"/>
    <d v="2025-04-04T00:00:00"/>
    <s v="502LAUGH"/>
    <s v=" 5:15:26 pm"/>
    <n v="10620258022"/>
    <s v="FDC30934"/>
    <x v="0"/>
    <s v="No"/>
    <x v="0"/>
    <x v="0"/>
    <x v="0"/>
    <x v="0"/>
    <n v="167"/>
    <m/>
    <m/>
    <d v="2025-04-01T00:00:00"/>
    <m/>
    <n v="36"/>
    <n v="6012"/>
    <s v="PE"/>
    <s v="CZ635-800050001"/>
    <n v="0"/>
    <n v="0"/>
    <n v="0"/>
    <n v="0"/>
    <n v="0"/>
    <n v="0"/>
    <m/>
    <m/>
    <n v="0"/>
    <m/>
    <m/>
    <m/>
    <s v="No"/>
    <n v="0"/>
    <s v="No"/>
    <m/>
    <m/>
    <s v="CZ635-80005"/>
    <s v="H08031-JIM"/>
    <m/>
    <n v="0"/>
    <n v="0"/>
    <n v="0"/>
    <n v="0"/>
    <n v="0"/>
    <n v="0"/>
    <m/>
    <m/>
    <m/>
    <s v="No"/>
    <m/>
    <m/>
    <m/>
    <s v="H08031-JIM"/>
    <m/>
    <m/>
    <s v="S0361902"/>
  </r>
  <r>
    <x v="3"/>
    <n v="10000"/>
    <n v="20000"/>
    <d v="2025-05-02T00:00:00"/>
    <s v="502LAUGH"/>
    <s v=" 5:43:37 pm"/>
    <s v="10656256088/10656256086"/>
    <s v="FSC30754"/>
    <x v="0"/>
    <s v="No"/>
    <x v="0"/>
    <x v="0"/>
    <x v="0"/>
    <x v="0"/>
    <n v="2570"/>
    <m/>
    <m/>
    <d v="2025-04-01T00:00:00"/>
    <m/>
    <n v="297"/>
    <n v="763290"/>
    <s v="PE"/>
    <s v="3YM60-80017-FT0001"/>
    <n v="0"/>
    <n v="0"/>
    <n v="0"/>
    <n v="0"/>
    <n v="0"/>
    <n v="0"/>
    <m/>
    <m/>
    <n v="0"/>
    <m/>
    <m/>
    <m/>
    <s v="No"/>
    <n v="0"/>
    <s v="No"/>
    <m/>
    <m/>
    <s v="3YM60-80017-FT"/>
    <s v="H08031-JIM-M"/>
    <m/>
    <n v="0"/>
    <n v="0"/>
    <n v="0"/>
    <n v="0"/>
    <n v="0"/>
    <n v="0"/>
    <m/>
    <m/>
    <m/>
    <s v="No"/>
    <m/>
    <m/>
    <m/>
    <s v="H08031-JIM-M"/>
    <m/>
    <m/>
    <s v="S0361950"/>
  </r>
  <r>
    <x v="4"/>
    <n v="10000"/>
    <n v="40000"/>
    <d v="2025-04-01T00:00:00"/>
    <s v="502LAUGH"/>
    <s v=" 5:42:25 pm"/>
    <s v="D005H7770"/>
    <m/>
    <x v="0"/>
    <s v="Yes"/>
    <x v="1"/>
    <x v="1"/>
    <x v="1"/>
    <x v="1"/>
    <n v="3667"/>
    <m/>
    <m/>
    <d v="2025-04-01T00:00:00"/>
    <m/>
    <n v="30"/>
    <n v="110010"/>
    <s v="PE"/>
    <s v="R390-411 REV1.00001"/>
    <n v="0"/>
    <n v="104761"/>
    <n v="5249"/>
    <n v="0"/>
    <n v="0"/>
    <n v="0"/>
    <m/>
    <m/>
    <n v="0"/>
    <m/>
    <m/>
    <m/>
    <m/>
    <m/>
    <m/>
    <m/>
    <m/>
    <s v="R390-411 REV1.0"/>
    <s v="R18131-MEIBAN MIC-M"/>
    <m/>
    <n v="0"/>
    <n v="0"/>
    <n v="0"/>
    <n v="0"/>
    <n v="0"/>
    <n v="0"/>
    <m/>
    <m/>
    <m/>
    <s v="No"/>
    <s v="W664003"/>
    <n v="0"/>
    <m/>
    <s v="R18131-MEIBAN MIC-M"/>
    <m/>
    <m/>
    <s v="S0348898"/>
  </r>
  <r>
    <x v="4"/>
    <n v="10000"/>
    <n v="50000"/>
    <d v="2025-04-01T00:00:00"/>
    <s v="502LAUGH"/>
    <s v=" 5:42:25 pm"/>
    <s v="D005H7770"/>
    <m/>
    <x v="1"/>
    <s v="Yes"/>
    <x v="1"/>
    <x v="1"/>
    <x v="1"/>
    <x v="1"/>
    <n v="3334"/>
    <m/>
    <m/>
    <d v="2025-04-01T00:00:00"/>
    <m/>
    <n v="30"/>
    <n v="100020"/>
    <s v="PE"/>
    <s v="R390-411 REV1.00001"/>
    <n v="0"/>
    <n v="100010"/>
    <n v="10"/>
    <n v="0"/>
    <n v="0"/>
    <n v="0"/>
    <m/>
    <m/>
    <n v="0"/>
    <m/>
    <m/>
    <m/>
    <m/>
    <m/>
    <m/>
    <m/>
    <m/>
    <s v="R390-411 REV1.0"/>
    <s v="R18131-MEIBAN MIC-M"/>
    <m/>
    <n v="0"/>
    <n v="0"/>
    <n v="0"/>
    <n v="0"/>
    <n v="0"/>
    <n v="0"/>
    <m/>
    <m/>
    <m/>
    <s v="No"/>
    <s v="W664003"/>
    <n v="0"/>
    <m/>
    <s v="R18131-MEIBAN MIC-M"/>
    <m/>
    <m/>
    <s v="S0348898"/>
  </r>
  <r>
    <x v="5"/>
    <n v="10000"/>
    <n v="30000"/>
    <d v="2025-04-04T00:00:00"/>
    <s v="502LAUGH"/>
    <d v="1899-12-30T10:34:56"/>
    <s v="10639931053/10639931059/10639931056/10639931055"/>
    <m/>
    <x v="1"/>
    <s v="Yes"/>
    <x v="2"/>
    <x v="2"/>
    <x v="2"/>
    <x v="2"/>
    <n v="29723"/>
    <m/>
    <m/>
    <d v="2025-04-01T00:00:00"/>
    <m/>
    <n v="36"/>
    <n v="1070028"/>
    <s v="PE"/>
    <s v="5180-0100-BH2120001"/>
    <n v="0"/>
    <n v="1000000"/>
    <n v="70028"/>
    <n v="0"/>
    <n v="0"/>
    <n v="0"/>
    <m/>
    <m/>
    <n v="0"/>
    <m/>
    <m/>
    <m/>
    <m/>
    <m/>
    <m/>
    <m/>
    <m/>
    <s v="5180-0100-BH212"/>
    <s v="H08031-JIM"/>
    <m/>
    <n v="0"/>
    <n v="0"/>
    <n v="0"/>
    <n v="0"/>
    <n v="0"/>
    <n v="0"/>
    <m/>
    <m/>
    <m/>
    <s v="No"/>
    <s v="W664068"/>
    <n v="0"/>
    <m/>
    <s v="H08031-JIM"/>
    <m/>
    <m/>
    <s v="S0353202"/>
  </r>
  <r>
    <x v="6"/>
    <n v="10000"/>
    <n v="10000"/>
    <d v="2025-04-02T00:00:00"/>
    <s v="502LAUGH"/>
    <s v=" 3:35:20 pm"/>
    <s v="J00TP9191/J00WA7110"/>
    <m/>
    <x v="0"/>
    <s v="Yes"/>
    <x v="3"/>
    <x v="3"/>
    <x v="3"/>
    <x v="3"/>
    <n v="24375"/>
    <m/>
    <m/>
    <d v="2025-04-01T00:00:00"/>
    <m/>
    <n v="8"/>
    <n v="195000"/>
    <s v="PE"/>
    <s v="Z512 REV 6.00001"/>
    <n v="0"/>
    <n v="195000"/>
    <n v="0"/>
    <n v="0"/>
    <n v="0"/>
    <n v="0"/>
    <m/>
    <m/>
    <n v="0"/>
    <m/>
    <m/>
    <m/>
    <m/>
    <m/>
    <m/>
    <m/>
    <m/>
    <s v="Z512 REV 8.0"/>
    <s v="R18131"/>
    <m/>
    <n v="0"/>
    <n v="0"/>
    <n v="0"/>
    <n v="0"/>
    <n v="0"/>
    <n v="0"/>
    <m/>
    <m/>
    <m/>
    <s v="No"/>
    <s v="W664076"/>
    <n v="0"/>
    <m/>
    <s v="R18131"/>
    <m/>
    <m/>
    <s v="S0357874"/>
  </r>
  <r>
    <x v="7"/>
    <n v="10000"/>
    <n v="10000"/>
    <d v="2025-04-07T00:00:00"/>
    <s v="502LAUGH"/>
    <s v=" 9:01:59 am"/>
    <s v="1010831/80117500/XHX24911A1407/XHX2412190201/WO2024/5284"/>
    <m/>
    <x v="0"/>
    <s v="Yes"/>
    <x v="4"/>
    <x v="4"/>
    <x v="4"/>
    <x v="4"/>
    <n v="41875"/>
    <m/>
    <m/>
    <d v="2025-04-01T00:00:00"/>
    <m/>
    <n v="8"/>
    <n v="335000"/>
    <s v="PE"/>
    <s v="MT273730001"/>
    <n v="0"/>
    <n v="335000"/>
    <n v="0"/>
    <n v="0"/>
    <n v="0"/>
    <n v="0"/>
    <m/>
    <m/>
    <n v="0"/>
    <m/>
    <m/>
    <m/>
    <m/>
    <m/>
    <m/>
    <m/>
    <m/>
    <s v="MT27373"/>
    <s v="Z26002"/>
    <m/>
    <n v="0"/>
    <n v="0"/>
    <n v="0"/>
    <n v="0"/>
    <n v="0"/>
    <n v="0"/>
    <m/>
    <m/>
    <m/>
    <s v="No"/>
    <s v="W664503"/>
    <n v="0"/>
    <m/>
    <s v="Z26002"/>
    <m/>
    <m/>
    <s v="S0359228"/>
  </r>
  <r>
    <x v="7"/>
    <n v="10000"/>
    <n v="20000"/>
    <d v="2025-04-07T00:00:00"/>
    <s v="502LAUGH"/>
    <s v=" 9:01:59 am"/>
    <s v="1010831/80117500/XHX24911A1407/XHX2412190201/WO2024/5284"/>
    <m/>
    <x v="0"/>
    <s v="Yes"/>
    <x v="5"/>
    <x v="4"/>
    <x v="5"/>
    <x v="5"/>
    <n v="48125"/>
    <m/>
    <m/>
    <d v="2025-04-01T00:00:00"/>
    <m/>
    <n v="8"/>
    <n v="385000"/>
    <s v="PE"/>
    <s v="MT273730001"/>
    <n v="0"/>
    <n v="385000"/>
    <n v="0"/>
    <n v="0"/>
    <n v="0"/>
    <n v="0"/>
    <m/>
    <m/>
    <n v="0"/>
    <m/>
    <m/>
    <m/>
    <m/>
    <m/>
    <m/>
    <m/>
    <m/>
    <s v="MT27373"/>
    <s v="Z26002"/>
    <m/>
    <n v="0"/>
    <n v="0"/>
    <n v="0"/>
    <n v="0"/>
    <n v="0"/>
    <n v="0"/>
    <m/>
    <m/>
    <m/>
    <s v="No"/>
    <s v="W664503"/>
    <n v="0"/>
    <m/>
    <s v="Z26002"/>
    <m/>
    <m/>
    <s v="S0359228"/>
  </r>
  <r>
    <x v="8"/>
    <n v="10000"/>
    <n v="10000"/>
    <d v="2025-04-03T00:00:00"/>
    <s v="502LAUGH"/>
    <d v="1899-12-30T10:36:45"/>
    <n v="502200327"/>
    <m/>
    <x v="0"/>
    <s v="Yes"/>
    <x v="6"/>
    <x v="5"/>
    <x v="6"/>
    <x v="6"/>
    <n v="32000"/>
    <m/>
    <m/>
    <d v="2025-04-01T00:00:00"/>
    <m/>
    <n v="18"/>
    <n v="576000"/>
    <s v="PE"/>
    <n v="7062430001"/>
    <n v="0"/>
    <n v="552000"/>
    <n v="24000"/>
    <n v="0"/>
    <n v="0"/>
    <n v="0"/>
    <m/>
    <m/>
    <n v="0"/>
    <m/>
    <m/>
    <m/>
    <m/>
    <m/>
    <m/>
    <m/>
    <m/>
    <s v="706243 INDEX07"/>
    <s v="V22000-DE"/>
    <m/>
    <n v="0"/>
    <n v="0"/>
    <n v="0"/>
    <n v="0"/>
    <n v="0"/>
    <n v="0"/>
    <m/>
    <m/>
    <m/>
    <s v="No"/>
    <s v="W665408"/>
    <n v="0"/>
    <m/>
    <s v="V22000-DE"/>
    <m/>
    <m/>
    <s v="S0360724"/>
  </r>
  <r>
    <x v="9"/>
    <n v="10000"/>
    <n v="10000"/>
    <d v="2025-04-02T00:00:00"/>
    <s v="502LAUGH"/>
    <s v=" 8:32:31 am"/>
    <s v="3082510U9/4032711U5"/>
    <m/>
    <x v="0"/>
    <s v="Yes"/>
    <x v="7"/>
    <x v="6"/>
    <x v="7"/>
    <x v="7"/>
    <n v="500"/>
    <m/>
    <m/>
    <d v="2025-04-01T00:00:00"/>
    <m/>
    <n v="1"/>
    <n v="500"/>
    <s v="PE"/>
    <n v="701684070001"/>
    <n v="0"/>
    <n v="500"/>
    <n v="0"/>
    <n v="0"/>
    <n v="0"/>
    <n v="0"/>
    <m/>
    <m/>
    <n v="0"/>
    <m/>
    <m/>
    <m/>
    <m/>
    <m/>
    <m/>
    <m/>
    <m/>
    <n v="70168407"/>
    <s v="P16186"/>
    <m/>
    <n v="0"/>
    <n v="0"/>
    <n v="0"/>
    <n v="0"/>
    <n v="0"/>
    <n v="0"/>
    <m/>
    <m/>
    <m/>
    <s v="No"/>
    <s v="W663620"/>
    <n v="0"/>
    <m/>
    <s v="P16186"/>
    <m/>
    <m/>
    <s v="S0360882"/>
  </r>
  <r>
    <x v="10"/>
    <n v="10000"/>
    <n v="10000"/>
    <d v="2025-04-02T00:00:00"/>
    <s v="502LAUGH"/>
    <s v=" 8:35:58 am"/>
    <s v="4177S1/3830U7060"/>
    <m/>
    <x v="0"/>
    <s v="Yes"/>
    <x v="8"/>
    <x v="7"/>
    <x v="8"/>
    <x v="8"/>
    <n v="1000"/>
    <m/>
    <m/>
    <d v="2025-04-01T00:00:00"/>
    <m/>
    <n v="3"/>
    <n v="3000"/>
    <s v="PE"/>
    <n v="4.4017008600401997E+17"/>
    <n v="0"/>
    <n v="3000"/>
    <n v="0"/>
    <n v="0"/>
    <n v="0"/>
    <n v="0"/>
    <m/>
    <m/>
    <n v="0"/>
    <m/>
    <m/>
    <m/>
    <m/>
    <m/>
    <m/>
    <m/>
    <m/>
    <n v="44017008600402"/>
    <s v="T20096"/>
    <m/>
    <n v="0"/>
    <n v="0"/>
    <n v="0"/>
    <n v="0"/>
    <n v="0"/>
    <n v="0"/>
    <m/>
    <m/>
    <m/>
    <s v="No"/>
    <s v="W663637"/>
    <n v="0"/>
    <m/>
    <s v="T20096"/>
    <m/>
    <m/>
    <s v="S0360941"/>
  </r>
  <r>
    <x v="11"/>
    <n v="10000"/>
    <n v="40000"/>
    <d v="2025-04-02T00:00:00"/>
    <s v="502LAUGH"/>
    <s v=" 8:35:14 am"/>
    <s v="L5114U8024/405172625"/>
    <m/>
    <x v="1"/>
    <s v="Yes"/>
    <x v="9"/>
    <x v="8"/>
    <x v="9"/>
    <x v="9"/>
    <n v="750"/>
    <m/>
    <m/>
    <d v="2025-04-01T00:00:00"/>
    <m/>
    <n v="2"/>
    <n v="1500"/>
    <s v="PE"/>
    <s v="TSMC00350020001"/>
    <n v="0"/>
    <n v="429"/>
    <n v="1071"/>
    <n v="0"/>
    <n v="0"/>
    <n v="0"/>
    <m/>
    <m/>
    <n v="0"/>
    <m/>
    <m/>
    <m/>
    <m/>
    <m/>
    <m/>
    <m/>
    <m/>
    <s v="TSMC0035002"/>
    <s v="T20104"/>
    <m/>
    <n v="0"/>
    <n v="0"/>
    <n v="0"/>
    <n v="0"/>
    <n v="0"/>
    <n v="0"/>
    <m/>
    <m/>
    <m/>
    <s v="No"/>
    <s v="W663663"/>
    <n v="0"/>
    <m/>
    <s v="T20104"/>
    <m/>
    <m/>
    <s v="S0361067"/>
  </r>
  <r>
    <x v="12"/>
    <n v="10000"/>
    <n v="10000"/>
    <d v="2025-04-01T00:00:00"/>
    <s v="502LAUGH"/>
    <s v=" 3:51:58 pm"/>
    <s v="BZA050-02"/>
    <m/>
    <x v="0"/>
    <s v="Yes"/>
    <x v="10"/>
    <x v="9"/>
    <x v="10"/>
    <x v="10"/>
    <n v="3000"/>
    <m/>
    <m/>
    <d v="2025-04-01T00:00:00"/>
    <m/>
    <n v="1"/>
    <n v="3000"/>
    <s v="PE"/>
    <s v="IMK-50001"/>
    <n v="0"/>
    <n v="3000"/>
    <n v="0"/>
    <n v="0"/>
    <n v="0"/>
    <n v="0"/>
    <m/>
    <m/>
    <n v="0"/>
    <m/>
    <m/>
    <m/>
    <m/>
    <m/>
    <m/>
    <m/>
    <m/>
    <s v="IMK-5"/>
    <s v="G07075"/>
    <m/>
    <n v="0"/>
    <n v="0"/>
    <n v="0"/>
    <n v="0"/>
    <n v="0"/>
    <n v="0"/>
    <m/>
    <m/>
    <m/>
    <s v="No"/>
    <s v="W663684"/>
    <n v="0"/>
    <m/>
    <s v="G07075"/>
    <m/>
    <m/>
    <s v="S0361130"/>
  </r>
  <r>
    <x v="13"/>
    <n v="10000"/>
    <n v="20000"/>
    <d v="2025-04-02T00:00:00"/>
    <s v="502LAUGH"/>
    <s v=" 8:35:14 am"/>
    <s v="M0BTQ4850"/>
    <m/>
    <x v="0"/>
    <s v="Yes"/>
    <x v="11"/>
    <x v="10"/>
    <x v="11"/>
    <x v="11"/>
    <n v="10000"/>
    <m/>
    <m/>
    <d v="2025-04-01T00:00:00"/>
    <m/>
    <n v="4"/>
    <n v="40000"/>
    <s v="PE"/>
    <s v="L001-773057-00000007"/>
    <n v="0"/>
    <n v="40000"/>
    <n v="0"/>
    <n v="0"/>
    <n v="0"/>
    <n v="0"/>
    <m/>
    <m/>
    <n v="0"/>
    <m/>
    <m/>
    <m/>
    <m/>
    <m/>
    <m/>
    <m/>
    <m/>
    <s v="L001-773057-000007CM"/>
    <s v="W23041-TH"/>
    <m/>
    <n v="0"/>
    <n v="0"/>
    <n v="0"/>
    <n v="0"/>
    <n v="0"/>
    <n v="0"/>
    <m/>
    <m/>
    <m/>
    <s v="No"/>
    <s v="W664539"/>
    <n v="0"/>
    <m/>
    <s v="W23041-TH"/>
    <m/>
    <m/>
    <s v="H0064786"/>
  </r>
  <r>
    <x v="14"/>
    <n v="10000"/>
    <n v="10000"/>
    <d v="2025-04-02T00:00:00"/>
    <s v="502LAUGH"/>
    <s v=" 9:46:52 am"/>
    <s v="M0BTQ4850"/>
    <m/>
    <x v="0"/>
    <s v="Yes"/>
    <x v="11"/>
    <x v="10"/>
    <x v="11"/>
    <x v="11"/>
    <n v="10000"/>
    <m/>
    <m/>
    <d v="2025-04-01T00:00:00"/>
    <m/>
    <n v="4"/>
    <n v="40000"/>
    <s v="PE"/>
    <s v="L001-773057-00000007"/>
    <n v="0"/>
    <n v="40000"/>
    <n v="0"/>
    <n v="0"/>
    <n v="0"/>
    <n v="0"/>
    <m/>
    <m/>
    <n v="0"/>
    <m/>
    <m/>
    <m/>
    <m/>
    <m/>
    <m/>
    <m/>
    <m/>
    <s v="L001-773057-000007CM"/>
    <s v="W23041-TH"/>
    <m/>
    <n v="0"/>
    <n v="0"/>
    <n v="0"/>
    <n v="0"/>
    <n v="0"/>
    <n v="0"/>
    <m/>
    <m/>
    <m/>
    <s v="No"/>
    <s v="W664987"/>
    <n v="0"/>
    <m/>
    <s v="W23041-TH"/>
    <m/>
    <m/>
    <s v="H0064787"/>
  </r>
  <r>
    <x v="15"/>
    <n v="10000"/>
    <n v="20000"/>
    <d v="2025-04-02T00:00:00"/>
    <s v="502LAUGH"/>
    <d v="1899-12-30T11:27:08"/>
    <s v="U4A04S306"/>
    <m/>
    <x v="1"/>
    <s v="Yes"/>
    <x v="9"/>
    <x v="8"/>
    <x v="9"/>
    <x v="9"/>
    <n v="7000"/>
    <m/>
    <m/>
    <d v="2025-04-01T00:00:00"/>
    <m/>
    <n v="1"/>
    <n v="7000"/>
    <s v="PE"/>
    <s v="60005003-D-GREEN0001"/>
    <n v="0"/>
    <n v="5000"/>
    <n v="2000"/>
    <n v="0"/>
    <n v="0"/>
    <n v="0"/>
    <m/>
    <m/>
    <n v="0"/>
    <m/>
    <m/>
    <m/>
    <m/>
    <m/>
    <m/>
    <m/>
    <m/>
    <s v="60005003-D-GREEN"/>
    <s v="B02083"/>
    <m/>
    <n v="0"/>
    <n v="0"/>
    <n v="0"/>
    <n v="0"/>
    <n v="0"/>
    <n v="0"/>
    <m/>
    <m/>
    <m/>
    <s v="No"/>
    <s v="W663754"/>
    <n v="0"/>
    <m/>
    <s v="B02083"/>
    <m/>
    <m/>
    <s v="S0361285"/>
  </r>
  <r>
    <x v="16"/>
    <n v="10000"/>
    <n v="10000"/>
    <d v="2025-04-02T00:00:00"/>
    <s v="502LAUGH"/>
    <s v=" 8:35:14 am"/>
    <s v="M0BTQ4850"/>
    <m/>
    <x v="0"/>
    <s v="Yes"/>
    <x v="11"/>
    <x v="10"/>
    <x v="11"/>
    <x v="11"/>
    <n v="250"/>
    <m/>
    <m/>
    <d v="2025-04-01T00:00:00"/>
    <m/>
    <n v="4"/>
    <n v="1000"/>
    <s v="PE"/>
    <s v="L001-773057-00000007"/>
    <n v="0"/>
    <n v="1000"/>
    <n v="0"/>
    <n v="0"/>
    <n v="0"/>
    <n v="0"/>
    <m/>
    <m/>
    <n v="0"/>
    <m/>
    <m/>
    <m/>
    <m/>
    <m/>
    <m/>
    <m/>
    <m/>
    <s v="L001-773057-000007CM"/>
    <s v="X24001-WD-SUZHOU"/>
    <m/>
    <n v="0"/>
    <n v="0"/>
    <n v="0"/>
    <n v="0"/>
    <n v="0"/>
    <n v="0"/>
    <m/>
    <m/>
    <m/>
    <s v="No"/>
    <s v="W664118"/>
    <n v="0"/>
    <m/>
    <s v="X24001-WD-SUZHOU"/>
    <m/>
    <m/>
    <s v="S0361288"/>
  </r>
  <r>
    <x v="17"/>
    <n v="10000"/>
    <n v="10000"/>
    <d v="2025-04-02T00:00:00"/>
    <s v="502LAUGH"/>
    <s v=" 8:58:47 am"/>
    <s v="E0223920"/>
    <m/>
    <x v="0"/>
    <s v="Yes"/>
    <x v="12"/>
    <x v="11"/>
    <x v="12"/>
    <x v="12"/>
    <n v="2500"/>
    <m/>
    <m/>
    <d v="2025-04-01T00:00:00"/>
    <m/>
    <n v="72"/>
    <n v="180000"/>
    <s v="PE"/>
    <s v="1114-790-00007 R0001"/>
    <n v="0"/>
    <n v="180000"/>
    <n v="0"/>
    <n v="0"/>
    <n v="0"/>
    <n v="0"/>
    <m/>
    <m/>
    <n v="0"/>
    <m/>
    <m/>
    <m/>
    <m/>
    <m/>
    <m/>
    <m/>
    <m/>
    <s v="1114-790-00007 REVD"/>
    <s v="M13337-SMD"/>
    <m/>
    <n v="0"/>
    <n v="0"/>
    <n v="0"/>
    <n v="0"/>
    <n v="0"/>
    <n v="0"/>
    <m/>
    <m/>
    <m/>
    <s v="No"/>
    <s v="W664119"/>
    <n v="0"/>
    <m/>
    <s v="M13337-SMD"/>
    <m/>
    <m/>
    <s v="S0361340"/>
  </r>
  <r>
    <x v="18"/>
    <n v="10000"/>
    <n v="10000"/>
    <d v="2025-04-02T00:00:00"/>
    <s v="502LAUGH"/>
    <s v=" 8:58:47 am"/>
    <n v="1006323"/>
    <m/>
    <x v="0"/>
    <s v="Yes"/>
    <x v="12"/>
    <x v="11"/>
    <x v="12"/>
    <x v="12"/>
    <n v="3334"/>
    <m/>
    <m/>
    <d v="2025-04-01T00:00:00"/>
    <m/>
    <n v="90"/>
    <n v="300060"/>
    <s v="PE"/>
    <s v="1115-790-00003 R0001"/>
    <n v="0"/>
    <n v="300000"/>
    <n v="60"/>
    <n v="0"/>
    <n v="0"/>
    <n v="0"/>
    <m/>
    <m/>
    <n v="0"/>
    <m/>
    <m/>
    <m/>
    <m/>
    <m/>
    <m/>
    <m/>
    <m/>
    <s v="1115-790-00003 REVB"/>
    <s v="M13337-SMD"/>
    <m/>
    <n v="0"/>
    <n v="0"/>
    <n v="0"/>
    <n v="0"/>
    <n v="0"/>
    <n v="0"/>
    <m/>
    <m/>
    <m/>
    <s v="No"/>
    <s v="W663771"/>
    <n v="0"/>
    <m/>
    <s v="M13337-SMD"/>
    <m/>
    <m/>
    <s v="S0361340"/>
  </r>
  <r>
    <x v="19"/>
    <n v="10000"/>
    <n v="10000"/>
    <d v="2025-04-01T00:00:00"/>
    <s v="502LAUGH"/>
    <s v=" 5:43:19 pm"/>
    <s v="D005H7770"/>
    <m/>
    <x v="0"/>
    <s v="Yes"/>
    <x v="1"/>
    <x v="1"/>
    <x v="1"/>
    <x v="1"/>
    <n v="667"/>
    <m/>
    <m/>
    <d v="2025-04-01T00:00:00"/>
    <m/>
    <n v="30"/>
    <n v="20010"/>
    <s v="PE"/>
    <s v="R390-411 REV1.00001"/>
    <n v="0"/>
    <n v="14334"/>
    <n v="5676"/>
    <n v="0"/>
    <n v="0"/>
    <n v="0"/>
    <m/>
    <m/>
    <n v="0"/>
    <m/>
    <m/>
    <m/>
    <m/>
    <m/>
    <m/>
    <m/>
    <m/>
    <s v="R390-411 REV1.0"/>
    <s v="R18131-MEIBAN MIC-M"/>
    <m/>
    <n v="0"/>
    <n v="0"/>
    <n v="0"/>
    <n v="0"/>
    <n v="0"/>
    <n v="0"/>
    <m/>
    <m/>
    <m/>
    <s v="No"/>
    <s v="W664121"/>
    <n v="0"/>
    <m/>
    <s v="R18131-MEIBAN MIC-M"/>
    <m/>
    <m/>
    <s v="GRR62158"/>
  </r>
  <r>
    <x v="19"/>
    <n v="10000"/>
    <n v="20000"/>
    <d v="2025-04-01T00:00:00"/>
    <s v="502LAUGH"/>
    <s v=" 5:43:19 pm"/>
    <s v="D005H7770"/>
    <m/>
    <x v="1"/>
    <s v="Yes"/>
    <x v="1"/>
    <x v="1"/>
    <x v="1"/>
    <x v="1"/>
    <n v="478"/>
    <m/>
    <m/>
    <d v="2025-04-01T00:00:00"/>
    <m/>
    <n v="30"/>
    <n v="14340"/>
    <s v="PE"/>
    <s v="R390-411 REV1.00001"/>
    <n v="0"/>
    <n v="14334"/>
    <n v="6"/>
    <n v="0"/>
    <n v="0"/>
    <n v="0"/>
    <m/>
    <m/>
    <n v="0"/>
    <m/>
    <m/>
    <m/>
    <m/>
    <m/>
    <m/>
    <m/>
    <m/>
    <s v="R390-411 REV1.0"/>
    <s v="R18131-MEIBAN MIC-M"/>
    <m/>
    <n v="0"/>
    <n v="0"/>
    <n v="0"/>
    <n v="0"/>
    <n v="0"/>
    <n v="0"/>
    <m/>
    <m/>
    <m/>
    <s v="No"/>
    <s v="W664121"/>
    <n v="0"/>
    <m/>
    <s v="R18131-MEIBAN MIC-M"/>
    <m/>
    <m/>
    <s v="GRR62158"/>
  </r>
  <r>
    <x v="20"/>
    <n v="10000"/>
    <n v="10000"/>
    <d v="2025-04-01T00:00:00"/>
    <s v="502LAUGH"/>
    <s v=" 5:40:42 pm"/>
    <s v="3082510U9/4032711U5"/>
    <m/>
    <x v="0"/>
    <s v="Yes"/>
    <x v="7"/>
    <x v="6"/>
    <x v="7"/>
    <x v="7"/>
    <n v="3500"/>
    <m/>
    <m/>
    <d v="2025-04-01T00:00:00"/>
    <m/>
    <n v="1"/>
    <n v="3500"/>
    <s v="PE"/>
    <n v="701684140001"/>
    <n v="0"/>
    <n v="3500"/>
    <n v="0"/>
    <n v="0"/>
    <n v="0"/>
    <n v="0"/>
    <m/>
    <m/>
    <n v="0"/>
    <m/>
    <m/>
    <m/>
    <m/>
    <m/>
    <m/>
    <m/>
    <m/>
    <n v="70168414"/>
    <s v="P16186"/>
    <m/>
    <n v="0"/>
    <n v="0"/>
    <n v="0"/>
    <n v="0"/>
    <n v="0"/>
    <n v="0"/>
    <m/>
    <m/>
    <m/>
    <s v="No"/>
    <s v="W663811"/>
    <n v="0"/>
    <m/>
    <s v="P16186"/>
    <m/>
    <m/>
    <s v="S0361400"/>
  </r>
  <r>
    <x v="21"/>
    <n v="10000"/>
    <n v="10000"/>
    <d v="2025-04-02T00:00:00"/>
    <s v="502LAUGH"/>
    <s v=" 8:55:00 am"/>
    <s v="E0223920"/>
    <m/>
    <x v="0"/>
    <s v="Yes"/>
    <x v="12"/>
    <x v="11"/>
    <x v="12"/>
    <x v="12"/>
    <n v="4667"/>
    <m/>
    <m/>
    <d v="2025-04-01T00:00:00"/>
    <m/>
    <n v="90"/>
    <n v="420030"/>
    <s v="PE"/>
    <s v="1115-790-00001 R0001"/>
    <n v="0"/>
    <n v="420000"/>
    <n v="30"/>
    <n v="0"/>
    <n v="0"/>
    <n v="0"/>
    <m/>
    <m/>
    <n v="0"/>
    <m/>
    <m/>
    <m/>
    <m/>
    <m/>
    <m/>
    <m/>
    <m/>
    <s v="1115-790-00001 REVB"/>
    <s v="M13337-SMD"/>
    <m/>
    <n v="0"/>
    <n v="0"/>
    <n v="0"/>
    <n v="0"/>
    <n v="0"/>
    <n v="0"/>
    <m/>
    <m/>
    <m/>
    <s v="No"/>
    <s v="W663819"/>
    <n v="0"/>
    <m/>
    <s v="M13337-SMD"/>
    <m/>
    <m/>
    <s v="S0361340"/>
  </r>
  <r>
    <x v="22"/>
    <n v="10000"/>
    <n v="10000"/>
    <d v="2025-04-07T00:00:00"/>
    <s v="502LAUGH"/>
    <s v=" 8:56:52 am"/>
    <s v="M0BUQ9711/M0BUF4241"/>
    <m/>
    <x v="0"/>
    <s v="Yes"/>
    <x v="13"/>
    <x v="11"/>
    <x v="13"/>
    <x v="13"/>
    <n v="60000"/>
    <m/>
    <m/>
    <d v="2025-04-01T00:00:00"/>
    <m/>
    <n v="2"/>
    <n v="120000"/>
    <s v="PE"/>
    <s v="725427400 REVA0002"/>
    <n v="0"/>
    <n v="120000"/>
    <n v="0"/>
    <n v="0"/>
    <n v="0"/>
    <n v="0"/>
    <m/>
    <m/>
    <n v="0"/>
    <m/>
    <m/>
    <m/>
    <m/>
    <m/>
    <m/>
    <m/>
    <m/>
    <s v="725427400 REVA"/>
    <s v="S19081-TH"/>
    <m/>
    <n v="0"/>
    <n v="0"/>
    <n v="0"/>
    <n v="0"/>
    <n v="0"/>
    <n v="0"/>
    <m/>
    <m/>
    <m/>
    <s v="No"/>
    <s v="W664144"/>
    <n v="0"/>
    <m/>
    <s v="S19081-TH"/>
    <m/>
    <m/>
    <s v="H0064875"/>
  </r>
  <r>
    <x v="23"/>
    <n v="10000"/>
    <n v="20000"/>
    <d v="2025-04-02T00:00:00"/>
    <s v="502LAUGH"/>
    <s v=" 8:40:57 am"/>
    <s v="U4A04S213/3082512U9"/>
    <m/>
    <x v="1"/>
    <s v="Yes"/>
    <x v="14"/>
    <x v="12"/>
    <x v="14"/>
    <x v="14"/>
    <n v="600"/>
    <m/>
    <m/>
    <d v="2025-04-01T00:00:00"/>
    <m/>
    <n v="1"/>
    <n v="600"/>
    <s v="PE"/>
    <n v="104489220001"/>
    <n v="0"/>
    <n v="500"/>
    <n v="100"/>
    <n v="0"/>
    <n v="0"/>
    <n v="0"/>
    <m/>
    <m/>
    <n v="0"/>
    <m/>
    <m/>
    <m/>
    <m/>
    <m/>
    <m/>
    <m/>
    <m/>
    <n v="10448922"/>
    <s v="I09109"/>
    <m/>
    <n v="0"/>
    <n v="0"/>
    <n v="0"/>
    <n v="0"/>
    <n v="0"/>
    <n v="0"/>
    <m/>
    <m/>
    <m/>
    <s v="No"/>
    <s v="W663883"/>
    <n v="0"/>
    <m/>
    <s v="I09109"/>
    <m/>
    <m/>
    <s v="S0361694"/>
  </r>
  <r>
    <x v="24"/>
    <n v="10000"/>
    <n v="20000"/>
    <d v="2025-04-02T00:00:00"/>
    <s v="502LAUGH"/>
    <s v=" 8:40:57 am"/>
    <s v="U4A04S213/3082512U9"/>
    <m/>
    <x v="1"/>
    <s v="Yes"/>
    <x v="14"/>
    <x v="12"/>
    <x v="14"/>
    <x v="14"/>
    <n v="20"/>
    <m/>
    <m/>
    <d v="2025-04-01T00:00:00"/>
    <m/>
    <n v="1"/>
    <n v="20"/>
    <s v="PE"/>
    <n v="104489220001"/>
    <n v="0"/>
    <n v="20"/>
    <n v="0"/>
    <n v="0"/>
    <n v="0"/>
    <n v="0"/>
    <m/>
    <m/>
    <n v="0"/>
    <m/>
    <m/>
    <m/>
    <m/>
    <m/>
    <m/>
    <m/>
    <m/>
    <n v="10448922"/>
    <s v="I09109"/>
    <m/>
    <n v="0"/>
    <n v="0"/>
    <n v="0"/>
    <n v="0"/>
    <n v="0"/>
    <n v="0"/>
    <m/>
    <m/>
    <m/>
    <s v="No"/>
    <s v="W663885"/>
    <n v="0"/>
    <m/>
    <s v="I09109"/>
    <m/>
    <m/>
    <s v="ZSA101777"/>
  </r>
  <r>
    <x v="25"/>
    <n v="10000"/>
    <n v="10000"/>
    <d v="2025-04-01T00:00:00"/>
    <s v="502LAUGH"/>
    <s v=" 2:53:33 pm"/>
    <s v="4092S1"/>
    <m/>
    <x v="0"/>
    <s v="Yes"/>
    <x v="7"/>
    <x v="6"/>
    <x v="7"/>
    <x v="7"/>
    <n v="100"/>
    <m/>
    <m/>
    <d v="2025-04-01T00:00:00"/>
    <m/>
    <n v="1"/>
    <n v="100"/>
    <s v="PE"/>
    <s v="03225846-010001"/>
    <n v="0"/>
    <n v="100"/>
    <n v="0"/>
    <n v="0"/>
    <n v="0"/>
    <n v="0"/>
    <m/>
    <m/>
    <n v="0"/>
    <m/>
    <m/>
    <m/>
    <m/>
    <m/>
    <m/>
    <m/>
    <m/>
    <s v="03225846-01"/>
    <s v="A01413"/>
    <m/>
    <n v="0"/>
    <n v="0"/>
    <n v="0"/>
    <n v="0"/>
    <n v="0"/>
    <n v="0"/>
    <m/>
    <m/>
    <m/>
    <s v="No"/>
    <s v="W664151"/>
    <n v="0"/>
    <m/>
    <s v="A01413"/>
    <m/>
    <m/>
    <s v="S0361696"/>
  </r>
  <r>
    <x v="26"/>
    <n v="10000"/>
    <n v="20000"/>
    <d v="2025-04-02T00:00:00"/>
    <s v="502LAUGH"/>
    <s v=" 8:44:50 am"/>
    <s v="3082512U9/U4A04S213"/>
    <m/>
    <x v="1"/>
    <s v="Yes"/>
    <x v="14"/>
    <x v="12"/>
    <x v="14"/>
    <x v="14"/>
    <n v="600"/>
    <m/>
    <m/>
    <d v="2025-04-01T00:00:00"/>
    <m/>
    <n v="1"/>
    <n v="600"/>
    <s v="PE"/>
    <n v="107355880001"/>
    <n v="0"/>
    <n v="500"/>
    <n v="100"/>
    <n v="0"/>
    <n v="0"/>
    <n v="0"/>
    <m/>
    <m/>
    <n v="0"/>
    <m/>
    <m/>
    <m/>
    <m/>
    <m/>
    <m/>
    <m/>
    <m/>
    <n v="10735588"/>
    <s v="I09109"/>
    <m/>
    <n v="0"/>
    <n v="0"/>
    <n v="0"/>
    <n v="0"/>
    <n v="0"/>
    <n v="0"/>
    <m/>
    <m/>
    <m/>
    <s v="No"/>
    <s v="W663891"/>
    <n v="0"/>
    <m/>
    <s v="I09109"/>
    <m/>
    <m/>
    <s v="S0361705"/>
  </r>
  <r>
    <x v="27"/>
    <n v="10000"/>
    <n v="20000"/>
    <d v="2025-04-02T00:00:00"/>
    <s v="502LAUGH"/>
    <s v=" 8:49:04 am"/>
    <s v="3082512U9/U4A04S213"/>
    <m/>
    <x v="1"/>
    <s v="Yes"/>
    <x v="14"/>
    <x v="12"/>
    <x v="14"/>
    <x v="14"/>
    <n v="600"/>
    <m/>
    <m/>
    <d v="2025-04-01T00:00:00"/>
    <m/>
    <n v="1"/>
    <n v="600"/>
    <s v="PE"/>
    <n v="107355890001"/>
    <n v="0"/>
    <n v="500"/>
    <n v="100"/>
    <n v="0"/>
    <n v="0"/>
    <n v="0"/>
    <m/>
    <m/>
    <n v="0"/>
    <m/>
    <m/>
    <m/>
    <m/>
    <m/>
    <m/>
    <m/>
    <m/>
    <n v="10735589"/>
    <s v="I09109"/>
    <m/>
    <n v="0"/>
    <n v="0"/>
    <n v="0"/>
    <n v="0"/>
    <n v="0"/>
    <n v="0"/>
    <m/>
    <m/>
    <m/>
    <s v="No"/>
    <s v="W663892"/>
    <n v="0"/>
    <m/>
    <s v="I09109"/>
    <m/>
    <m/>
    <s v="S0361705"/>
  </r>
  <r>
    <x v="28"/>
    <n v="10000"/>
    <n v="20000"/>
    <d v="2025-04-02T00:00:00"/>
    <s v="502LAUGH"/>
    <s v=" 8:42:50 am"/>
    <s v="D105Y48501525"/>
    <m/>
    <x v="1"/>
    <s v="Yes"/>
    <x v="15"/>
    <x v="13"/>
    <x v="14"/>
    <x v="14"/>
    <n v="600"/>
    <m/>
    <m/>
    <d v="2025-04-01T00:00:00"/>
    <m/>
    <n v="1"/>
    <n v="600"/>
    <s v="PE"/>
    <n v="107472350001"/>
    <n v="0"/>
    <n v="500"/>
    <n v="100"/>
    <n v="0"/>
    <n v="0"/>
    <n v="0"/>
    <m/>
    <m/>
    <n v="0"/>
    <m/>
    <m/>
    <m/>
    <m/>
    <m/>
    <m/>
    <m/>
    <m/>
    <n v="10747235"/>
    <s v="I09109"/>
    <m/>
    <n v="0"/>
    <n v="0"/>
    <n v="0"/>
    <n v="0"/>
    <n v="0"/>
    <n v="0"/>
    <m/>
    <m/>
    <m/>
    <s v="No"/>
    <s v="W663893"/>
    <n v="0"/>
    <m/>
    <s v="I09109"/>
    <m/>
    <m/>
    <s v="S0361705"/>
  </r>
  <r>
    <x v="29"/>
    <n v="10000"/>
    <n v="20000"/>
    <d v="2025-04-02T00:00:00"/>
    <s v="502LAUGH"/>
    <s v=" 8:44:50 am"/>
    <s v="3082512U9/U4A04S213"/>
    <m/>
    <x v="1"/>
    <s v="Yes"/>
    <x v="14"/>
    <x v="12"/>
    <x v="14"/>
    <x v="14"/>
    <n v="20"/>
    <m/>
    <m/>
    <d v="2025-04-01T00:00:00"/>
    <m/>
    <n v="1"/>
    <n v="20"/>
    <s v="PE"/>
    <n v="107355880001"/>
    <n v="0"/>
    <n v="20"/>
    <n v="0"/>
    <n v="0"/>
    <n v="0"/>
    <n v="0"/>
    <m/>
    <m/>
    <n v="0"/>
    <m/>
    <m/>
    <m/>
    <m/>
    <m/>
    <m/>
    <m/>
    <m/>
    <n v="10735588"/>
    <s v="I09109"/>
    <m/>
    <n v="0"/>
    <n v="0"/>
    <n v="0"/>
    <n v="0"/>
    <n v="0"/>
    <n v="0"/>
    <m/>
    <m/>
    <m/>
    <s v="No"/>
    <s v="W663895"/>
    <n v="0"/>
    <m/>
    <s v="I09109"/>
    <m/>
    <m/>
    <s v="ZSA101778"/>
  </r>
  <r>
    <x v="30"/>
    <n v="10000"/>
    <n v="20000"/>
    <d v="2025-04-02T00:00:00"/>
    <s v="502LAUGH"/>
    <s v=" 8:49:04 am"/>
    <s v="3082512U9/U4A04S213"/>
    <m/>
    <x v="1"/>
    <s v="Yes"/>
    <x v="14"/>
    <x v="12"/>
    <x v="14"/>
    <x v="14"/>
    <n v="20"/>
    <m/>
    <m/>
    <d v="2025-04-01T00:00:00"/>
    <m/>
    <n v="1"/>
    <n v="20"/>
    <s v="PE"/>
    <n v="107355890001"/>
    <n v="0"/>
    <n v="20"/>
    <n v="0"/>
    <n v="0"/>
    <n v="0"/>
    <n v="0"/>
    <m/>
    <m/>
    <n v="0"/>
    <m/>
    <m/>
    <m/>
    <m/>
    <m/>
    <m/>
    <m/>
    <m/>
    <n v="10735589"/>
    <s v="I09109"/>
    <m/>
    <n v="0"/>
    <n v="0"/>
    <n v="0"/>
    <n v="0"/>
    <n v="0"/>
    <n v="0"/>
    <m/>
    <m/>
    <m/>
    <s v="No"/>
    <s v="W663896"/>
    <n v="0"/>
    <m/>
    <s v="I09109"/>
    <m/>
    <m/>
    <s v="ZSA101778"/>
  </r>
  <r>
    <x v="31"/>
    <n v="10000"/>
    <n v="20000"/>
    <d v="2025-04-02T00:00:00"/>
    <s v="502LAUGH"/>
    <s v=" 8:42:50 am"/>
    <s v="D105Y48501525"/>
    <m/>
    <x v="1"/>
    <s v="Yes"/>
    <x v="15"/>
    <x v="13"/>
    <x v="14"/>
    <x v="14"/>
    <n v="20"/>
    <m/>
    <m/>
    <d v="2025-04-01T00:00:00"/>
    <m/>
    <n v="1"/>
    <n v="20"/>
    <s v="PE"/>
    <n v="107472350001"/>
    <n v="0"/>
    <n v="20"/>
    <n v="0"/>
    <n v="0"/>
    <n v="0"/>
    <n v="0"/>
    <m/>
    <m/>
    <n v="0"/>
    <m/>
    <m/>
    <m/>
    <m/>
    <m/>
    <m/>
    <m/>
    <m/>
    <n v="10747235"/>
    <s v="I09109"/>
    <m/>
    <n v="0"/>
    <n v="0"/>
    <n v="0"/>
    <n v="0"/>
    <n v="0"/>
    <n v="0"/>
    <m/>
    <m/>
    <m/>
    <s v="No"/>
    <s v="W663897"/>
    <n v="0"/>
    <m/>
    <s v="I09109"/>
    <m/>
    <m/>
    <s v="ZSA101778"/>
  </r>
  <r>
    <x v="32"/>
    <n v="10000"/>
    <n v="20000"/>
    <d v="2025-04-01T00:00:00"/>
    <s v="502LAUGH"/>
    <s v=" 5:44:23 pm"/>
    <s v="M0BVE5230"/>
    <m/>
    <x v="1"/>
    <s v="Yes"/>
    <x v="1"/>
    <x v="1"/>
    <x v="1"/>
    <x v="1"/>
    <n v="250"/>
    <m/>
    <m/>
    <d v="2025-04-01T00:00:00"/>
    <m/>
    <n v="1"/>
    <n v="250"/>
    <s v="PE"/>
    <s v="10056878001 REVA0001"/>
    <n v="0"/>
    <n v="250"/>
    <n v="0"/>
    <n v="0"/>
    <n v="0"/>
    <n v="0"/>
    <m/>
    <m/>
    <n v="0"/>
    <m/>
    <m/>
    <m/>
    <m/>
    <m/>
    <m/>
    <m/>
    <m/>
    <s v="10056878001 REVA"/>
    <s v="E05166-JAPAC"/>
    <m/>
    <n v="0"/>
    <n v="0"/>
    <n v="0"/>
    <n v="0"/>
    <n v="0"/>
    <n v="0"/>
    <m/>
    <m/>
    <m/>
    <s v="No"/>
    <s v="W664156"/>
    <n v="0"/>
    <m/>
    <s v="E05166-JAPAC"/>
    <m/>
    <m/>
    <s v="S0361738"/>
  </r>
  <r>
    <x v="33"/>
    <n v="10000"/>
    <n v="20000"/>
    <d v="2025-04-02T00:00:00"/>
    <s v="502LAUGH"/>
    <d v="1899-12-30T11:25:52"/>
    <s v="J00ML98601525"/>
    <m/>
    <x v="1"/>
    <s v="Yes"/>
    <x v="15"/>
    <x v="13"/>
    <x v="14"/>
    <x v="14"/>
    <n v="600"/>
    <m/>
    <m/>
    <d v="2025-04-01T00:00:00"/>
    <m/>
    <n v="1"/>
    <n v="600"/>
    <s v="PE"/>
    <n v="107343730001"/>
    <n v="0"/>
    <n v="500"/>
    <n v="100"/>
    <n v="0"/>
    <n v="0"/>
    <n v="0"/>
    <m/>
    <m/>
    <n v="0"/>
    <m/>
    <m/>
    <m/>
    <m/>
    <m/>
    <m/>
    <m/>
    <m/>
    <n v="10734373"/>
    <s v="I09109"/>
    <m/>
    <n v="0"/>
    <n v="0"/>
    <n v="0"/>
    <n v="0"/>
    <n v="0"/>
    <n v="0"/>
    <m/>
    <m/>
    <m/>
    <s v="No"/>
    <s v="W663922"/>
    <n v="0"/>
    <m/>
    <s v="I09109"/>
    <m/>
    <m/>
    <s v="S0361740"/>
  </r>
  <r>
    <x v="34"/>
    <n v="10000"/>
    <n v="20000"/>
    <d v="2025-04-02T00:00:00"/>
    <s v="502LAUGH"/>
    <d v="1899-12-30T11:28:38"/>
    <s v="J00ML98601525"/>
    <m/>
    <x v="1"/>
    <s v="Yes"/>
    <x v="15"/>
    <x v="13"/>
    <x v="14"/>
    <x v="14"/>
    <n v="600"/>
    <m/>
    <m/>
    <d v="2025-04-01T00:00:00"/>
    <m/>
    <n v="1"/>
    <n v="600"/>
    <s v="PE"/>
    <n v="107343750001"/>
    <n v="0"/>
    <n v="500"/>
    <n v="100"/>
    <n v="0"/>
    <n v="0"/>
    <n v="0"/>
    <m/>
    <m/>
    <n v="0"/>
    <m/>
    <m/>
    <m/>
    <m/>
    <m/>
    <m/>
    <m/>
    <m/>
    <n v="10734375"/>
    <s v="I09109"/>
    <m/>
    <n v="0"/>
    <n v="0"/>
    <n v="0"/>
    <n v="0"/>
    <n v="0"/>
    <n v="0"/>
    <m/>
    <m/>
    <m/>
    <s v="No"/>
    <s v="W663923"/>
    <n v="0"/>
    <m/>
    <s v="I09109"/>
    <m/>
    <m/>
    <s v="S0361740"/>
  </r>
  <r>
    <x v="35"/>
    <n v="10000"/>
    <n v="20000"/>
    <d v="2025-04-02T00:00:00"/>
    <s v="502LAUGH"/>
    <d v="1899-12-30T11:25:52"/>
    <s v="J00ML98601525"/>
    <m/>
    <x v="1"/>
    <s v="Yes"/>
    <x v="15"/>
    <x v="13"/>
    <x v="14"/>
    <x v="14"/>
    <n v="20"/>
    <m/>
    <m/>
    <d v="2025-04-01T00:00:00"/>
    <m/>
    <n v="1"/>
    <n v="20"/>
    <s v="PE"/>
    <n v="107343730001"/>
    <n v="0"/>
    <n v="20"/>
    <n v="0"/>
    <n v="0"/>
    <n v="0"/>
    <n v="0"/>
    <m/>
    <m/>
    <n v="0"/>
    <m/>
    <m/>
    <m/>
    <m/>
    <m/>
    <m/>
    <m/>
    <m/>
    <n v="10734373"/>
    <s v="I09109"/>
    <m/>
    <n v="0"/>
    <n v="0"/>
    <n v="0"/>
    <n v="0"/>
    <n v="0"/>
    <n v="0"/>
    <m/>
    <m/>
    <m/>
    <s v="No"/>
    <s v="W663924"/>
    <n v="0"/>
    <m/>
    <s v="I09109"/>
    <m/>
    <m/>
    <s v="ZSA101780"/>
  </r>
  <r>
    <x v="36"/>
    <n v="10000"/>
    <n v="20000"/>
    <d v="2025-04-02T00:00:00"/>
    <s v="502LAUGH"/>
    <d v="1899-12-30T11:29:19"/>
    <s v="J00ML98601525"/>
    <m/>
    <x v="1"/>
    <s v="Yes"/>
    <x v="15"/>
    <x v="13"/>
    <x v="14"/>
    <x v="14"/>
    <n v="20"/>
    <m/>
    <m/>
    <d v="2025-04-01T00:00:00"/>
    <m/>
    <n v="1"/>
    <n v="20"/>
    <s v="PE"/>
    <n v="107343750001"/>
    <n v="0"/>
    <n v="20"/>
    <n v="0"/>
    <n v="0"/>
    <n v="0"/>
    <n v="0"/>
    <m/>
    <m/>
    <n v="0"/>
    <m/>
    <m/>
    <m/>
    <m/>
    <m/>
    <m/>
    <m/>
    <m/>
    <n v="10734375"/>
    <s v="I09109"/>
    <m/>
    <n v="0"/>
    <n v="0"/>
    <n v="0"/>
    <n v="0"/>
    <n v="0"/>
    <n v="0"/>
    <m/>
    <m/>
    <m/>
    <s v="No"/>
    <s v="W663925"/>
    <n v="0"/>
    <m/>
    <s v="I09109"/>
    <m/>
    <m/>
    <s v="ZSA101780"/>
  </r>
  <r>
    <x v="37"/>
    <n v="10000"/>
    <n v="10000"/>
    <d v="2025-04-02T00:00:00"/>
    <s v="502LAUGH"/>
    <s v=" 8:35:58 am"/>
    <s v="4177S1/3830U7060"/>
    <m/>
    <x v="0"/>
    <s v="Yes"/>
    <x v="8"/>
    <x v="7"/>
    <x v="8"/>
    <x v="8"/>
    <n v="1000"/>
    <m/>
    <m/>
    <d v="2025-04-01T00:00:00"/>
    <m/>
    <n v="3"/>
    <n v="3000"/>
    <s v="PE"/>
    <n v="4.4017008600401997E+17"/>
    <n v="0"/>
    <n v="3000"/>
    <n v="0"/>
    <n v="0"/>
    <n v="0"/>
    <n v="0"/>
    <m/>
    <m/>
    <n v="0"/>
    <m/>
    <m/>
    <m/>
    <m/>
    <m/>
    <m/>
    <m/>
    <m/>
    <n v="44017008600402"/>
    <s v="T20096"/>
    <m/>
    <n v="0"/>
    <n v="0"/>
    <n v="0"/>
    <n v="0"/>
    <n v="0"/>
    <n v="0"/>
    <m/>
    <m/>
    <m/>
    <s v="No"/>
    <s v="W663934"/>
    <n v="0"/>
    <m/>
    <s v="T20096"/>
    <m/>
    <m/>
    <s v="S0361750"/>
  </r>
  <r>
    <x v="38"/>
    <n v="10000"/>
    <n v="10000"/>
    <d v="2025-04-02T00:00:00"/>
    <s v="502LAUGH"/>
    <s v=" 8:33:32 am"/>
    <s v="J00UH0552"/>
    <m/>
    <x v="0"/>
    <s v="Yes"/>
    <x v="16"/>
    <x v="14"/>
    <x v="15"/>
    <x v="15"/>
    <n v="8000"/>
    <m/>
    <m/>
    <d v="2025-04-01T00:00:00"/>
    <m/>
    <n v="1"/>
    <n v="8000"/>
    <s v="PE"/>
    <s v="LABEL BLANKS SEN0001"/>
    <n v="0"/>
    <n v="8000"/>
    <n v="0"/>
    <n v="0"/>
    <n v="0"/>
    <n v="0"/>
    <m/>
    <m/>
    <n v="0"/>
    <m/>
    <m/>
    <m/>
    <m/>
    <m/>
    <m/>
    <m/>
    <m/>
    <s v="LABEL BLANKS SENSOR"/>
    <s v="F06061"/>
    <m/>
    <n v="0"/>
    <n v="0"/>
    <n v="0"/>
    <n v="0"/>
    <n v="0"/>
    <n v="0"/>
    <m/>
    <m/>
    <m/>
    <s v="No"/>
    <s v="W664158"/>
    <n v="0"/>
    <m/>
    <s v="F06061"/>
    <m/>
    <m/>
    <s v="S0361751"/>
  </r>
  <r>
    <x v="39"/>
    <n v="10000"/>
    <n v="10000"/>
    <d v="2025-04-02T00:00:00"/>
    <s v="502LAUGH"/>
    <d v="1899-12-30T11:22:16"/>
    <s v="J00UH0552"/>
    <m/>
    <x v="0"/>
    <s v="Yes"/>
    <x v="16"/>
    <x v="14"/>
    <x v="15"/>
    <x v="15"/>
    <n v="8000"/>
    <m/>
    <m/>
    <d v="2025-04-01T00:00:00"/>
    <m/>
    <n v="1"/>
    <n v="8000"/>
    <s v="PE"/>
    <s v="LABEL TEMPLATE 10001"/>
    <n v="0"/>
    <n v="8000"/>
    <n v="0"/>
    <n v="0"/>
    <n v="0"/>
    <n v="0"/>
    <m/>
    <m/>
    <n v="0"/>
    <m/>
    <m/>
    <m/>
    <m/>
    <m/>
    <m/>
    <m/>
    <m/>
    <s v="LABEL TEMPLATE 1"/>
    <s v="F06061"/>
    <m/>
    <n v="0"/>
    <n v="0"/>
    <n v="0"/>
    <n v="0"/>
    <n v="0"/>
    <n v="0"/>
    <m/>
    <m/>
    <m/>
    <s v="No"/>
    <s v="W664159"/>
    <n v="0"/>
    <m/>
    <s v="F06061"/>
    <m/>
    <m/>
    <s v="S0361751"/>
  </r>
  <r>
    <x v="40"/>
    <n v="10000"/>
    <n v="10000"/>
    <d v="2025-04-02T00:00:00"/>
    <s v="502LAUGH"/>
    <s v=" 8:32:31 am"/>
    <s v="L5305U8039"/>
    <m/>
    <x v="0"/>
    <s v="Yes"/>
    <x v="17"/>
    <x v="15"/>
    <x v="16"/>
    <x v="16"/>
    <n v="12000"/>
    <m/>
    <m/>
    <d v="2025-04-01T00:00:00"/>
    <m/>
    <n v="5"/>
    <n v="60000"/>
    <s v="PE"/>
    <s v="150-02285-2K0001"/>
    <n v="0"/>
    <n v="60000"/>
    <n v="0"/>
    <n v="0"/>
    <n v="0"/>
    <n v="0"/>
    <m/>
    <m/>
    <n v="0"/>
    <m/>
    <m/>
    <m/>
    <m/>
    <m/>
    <m/>
    <m/>
    <m/>
    <s v="150-02319"/>
    <s v="I09146"/>
    <m/>
    <n v="0"/>
    <n v="0"/>
    <n v="0"/>
    <n v="0"/>
    <n v="0"/>
    <n v="0"/>
    <m/>
    <m/>
    <m/>
    <s v="No"/>
    <s v="W663936"/>
    <n v="0"/>
    <m/>
    <s v="I09146"/>
    <m/>
    <m/>
    <s v="S0361843"/>
  </r>
  <r>
    <x v="41"/>
    <n v="10000"/>
    <n v="10000"/>
    <d v="2025-04-04T00:00:00"/>
    <s v="502LAUGH"/>
    <s v=" 5:17:08 pm"/>
    <n v="10620258022"/>
    <m/>
    <x v="0"/>
    <s v="Yes"/>
    <x v="0"/>
    <x v="0"/>
    <x v="0"/>
    <x v="0"/>
    <n v="40"/>
    <m/>
    <m/>
    <d v="2025-04-01T00:00:00"/>
    <m/>
    <n v="550"/>
    <n v="22000"/>
    <s v="PE"/>
    <s v="G0Z24-800110001"/>
    <n v="0"/>
    <n v="5000"/>
    <n v="17000"/>
    <n v="0"/>
    <n v="0"/>
    <n v="0"/>
    <m/>
    <m/>
    <n v="0"/>
    <m/>
    <m/>
    <m/>
    <m/>
    <m/>
    <m/>
    <m/>
    <m/>
    <s v="G0Z24-80011"/>
    <s v="H08031-JIM"/>
    <m/>
    <n v="0"/>
    <n v="0"/>
    <n v="0"/>
    <n v="0"/>
    <n v="0"/>
    <n v="0"/>
    <m/>
    <m/>
    <m/>
    <s v="No"/>
    <s v="W665431"/>
    <n v="0"/>
    <m/>
    <s v="H08031-JIM"/>
    <m/>
    <m/>
    <s v="S0361847"/>
  </r>
  <r>
    <x v="42"/>
    <n v="10000"/>
    <n v="10000"/>
    <d v="2025-04-04T00:00:00"/>
    <s v="502LAUGH"/>
    <s v=" 2:52:49 pm"/>
    <n v="10656256095"/>
    <m/>
    <x v="0"/>
    <s v="Yes"/>
    <x v="0"/>
    <x v="0"/>
    <x v="0"/>
    <x v="0"/>
    <n v="540"/>
    <m/>
    <m/>
    <d v="2025-04-01T00:00:00"/>
    <m/>
    <n v="176"/>
    <n v="95040"/>
    <s v="PE"/>
    <s v="B3B28-80007-FT0001"/>
    <n v="0"/>
    <n v="80000"/>
    <n v="15040"/>
    <n v="0"/>
    <n v="0"/>
    <n v="0"/>
    <m/>
    <m/>
    <n v="0"/>
    <m/>
    <m/>
    <m/>
    <m/>
    <m/>
    <m/>
    <m/>
    <m/>
    <s v="B3B28-80007-FT"/>
    <s v="H08031-JIM-M"/>
    <m/>
    <n v="0"/>
    <n v="0"/>
    <n v="0"/>
    <n v="0"/>
    <n v="0"/>
    <n v="0"/>
    <m/>
    <m/>
    <m/>
    <s v="No"/>
    <s v="W664631"/>
    <n v="0"/>
    <m/>
    <s v="H08031-JIM-M"/>
    <m/>
    <m/>
    <s v="S0361875"/>
  </r>
  <r>
    <x v="43"/>
    <n v="10000"/>
    <n v="10000"/>
    <d v="2025-04-08T00:00:00"/>
    <s v="502LAUGH"/>
    <s v=" 1:05:56 pm"/>
    <n v="10656256095"/>
    <m/>
    <x v="0"/>
    <s v="Yes"/>
    <x v="0"/>
    <x v="0"/>
    <x v="0"/>
    <x v="0"/>
    <n v="540"/>
    <m/>
    <m/>
    <d v="2025-04-01T00:00:00"/>
    <m/>
    <n v="176"/>
    <n v="95040"/>
    <s v="PE"/>
    <s v="E5Z01-80008-FT0001"/>
    <n v="0"/>
    <n v="80000"/>
    <n v="15040"/>
    <n v="0"/>
    <n v="0"/>
    <n v="0"/>
    <m/>
    <m/>
    <n v="0"/>
    <m/>
    <m/>
    <m/>
    <m/>
    <m/>
    <m/>
    <m/>
    <m/>
    <s v="E5Z01-80008-FT"/>
    <s v="H08031-JIM-M"/>
    <m/>
    <n v="0"/>
    <n v="0"/>
    <n v="0"/>
    <n v="0"/>
    <n v="0"/>
    <n v="0"/>
    <m/>
    <m/>
    <m/>
    <s v="No"/>
    <s v="W664635"/>
    <n v="0"/>
    <m/>
    <s v="H08031-JIM-M"/>
    <m/>
    <m/>
    <s v="S0361883"/>
  </r>
  <r>
    <x v="44"/>
    <n v="10000"/>
    <n v="10000"/>
    <d v="2025-04-07T00:00:00"/>
    <s v="505KANGHS"/>
    <s v=" 1:49:32 pm"/>
    <s v="10656256086/10656256095"/>
    <m/>
    <x v="0"/>
    <s v="Yes"/>
    <x v="0"/>
    <x v="0"/>
    <x v="0"/>
    <x v="0"/>
    <n v="1142"/>
    <m/>
    <m/>
    <d v="2025-04-01T00:00:00"/>
    <m/>
    <n v="297"/>
    <n v="339174"/>
    <s v="PE"/>
    <s v="6ZD61-800010001"/>
    <n v="0"/>
    <n v="330000"/>
    <n v="9174"/>
    <n v="0"/>
    <n v="0"/>
    <n v="0"/>
    <m/>
    <m/>
    <n v="0"/>
    <m/>
    <m/>
    <m/>
    <m/>
    <m/>
    <m/>
    <m/>
    <m/>
    <s v="6ZD61-80001"/>
    <s v="H08031-JIM-M"/>
    <m/>
    <n v="0"/>
    <n v="0"/>
    <n v="0"/>
    <n v="0"/>
    <n v="0"/>
    <n v="0"/>
    <m/>
    <m/>
    <m/>
    <s v="No"/>
    <s v="W665181"/>
    <n v="0"/>
    <m/>
    <s v="H08031-JIM-M"/>
    <m/>
    <m/>
    <s v="S0361886"/>
  </r>
  <r>
    <x v="45"/>
    <n v="10000"/>
    <n v="10000"/>
    <d v="2025-04-02T00:00:00"/>
    <s v="502LAUGH"/>
    <s v=" 5:10:27 pm"/>
    <s v="J00WT7100"/>
    <m/>
    <x v="0"/>
    <s v="Yes"/>
    <x v="18"/>
    <x v="16"/>
    <x v="17"/>
    <x v="17"/>
    <n v="3750"/>
    <m/>
    <m/>
    <d v="2025-04-01T00:00:00"/>
    <m/>
    <n v="4"/>
    <n v="15000"/>
    <s v="PE"/>
    <n v="5000443890001"/>
    <n v="0"/>
    <n v="12000"/>
    <n v="3000"/>
    <n v="0"/>
    <n v="0"/>
    <n v="0"/>
    <m/>
    <m/>
    <n v="0"/>
    <m/>
    <m/>
    <m/>
    <m/>
    <m/>
    <m/>
    <m/>
    <m/>
    <n v="500044389"/>
    <s v="B02083"/>
    <m/>
    <n v="0"/>
    <n v="0"/>
    <n v="0"/>
    <n v="0"/>
    <n v="0"/>
    <n v="0"/>
    <m/>
    <m/>
    <m/>
    <s v="No"/>
    <s v="W663938"/>
    <n v="0"/>
    <m/>
    <s v="B02083"/>
    <m/>
    <m/>
    <s v="S0361912"/>
  </r>
  <r>
    <x v="46"/>
    <n v="10000"/>
    <n v="10000"/>
    <d v="2025-04-02T00:00:00"/>
    <s v="502LAUGH"/>
    <s v=" 5:10:27 pm"/>
    <s v="J00WT7100"/>
    <m/>
    <x v="0"/>
    <s v="Yes"/>
    <x v="18"/>
    <x v="16"/>
    <x v="17"/>
    <x v="17"/>
    <n v="1750"/>
    <m/>
    <m/>
    <d v="2025-04-01T00:00:00"/>
    <m/>
    <n v="4"/>
    <n v="7000"/>
    <s v="PE"/>
    <n v="5000514790001"/>
    <n v="0"/>
    <n v="5000"/>
    <n v="2000"/>
    <n v="0"/>
    <n v="0"/>
    <n v="0"/>
    <m/>
    <m/>
    <n v="0"/>
    <m/>
    <m/>
    <m/>
    <m/>
    <m/>
    <m/>
    <m/>
    <m/>
    <n v="500051479"/>
    <s v="B02083"/>
    <m/>
    <n v="0"/>
    <n v="0"/>
    <n v="0"/>
    <n v="0"/>
    <n v="0"/>
    <n v="0"/>
    <m/>
    <m/>
    <m/>
    <s v="No"/>
    <s v="W664165"/>
    <n v="0"/>
    <m/>
    <s v="B02083"/>
    <m/>
    <m/>
    <s v="S0361912"/>
  </r>
  <r>
    <x v="47"/>
    <n v="10000"/>
    <n v="10000"/>
    <d v="2025-04-02T00:00:00"/>
    <s v="502LAUGH"/>
    <s v=" 5:10:27 pm"/>
    <s v="J00WT7100"/>
    <m/>
    <x v="0"/>
    <s v="Yes"/>
    <x v="18"/>
    <x v="16"/>
    <x v="17"/>
    <x v="17"/>
    <n v="2000"/>
    <m/>
    <m/>
    <d v="2025-04-01T00:00:00"/>
    <m/>
    <n v="4"/>
    <n v="8000"/>
    <s v="PE"/>
    <n v="5000514800001"/>
    <n v="0"/>
    <n v="6000"/>
    <n v="2000"/>
    <n v="0"/>
    <n v="0"/>
    <n v="0"/>
    <m/>
    <m/>
    <n v="0"/>
    <m/>
    <m/>
    <m/>
    <m/>
    <m/>
    <m/>
    <m/>
    <m/>
    <n v="500051480"/>
    <s v="B02083"/>
    <m/>
    <n v="0"/>
    <n v="0"/>
    <n v="0"/>
    <n v="0"/>
    <n v="0"/>
    <n v="0"/>
    <m/>
    <m/>
    <m/>
    <s v="No"/>
    <s v="W664166"/>
    <n v="0"/>
    <m/>
    <s v="B02083"/>
    <m/>
    <m/>
    <s v="S0361912"/>
  </r>
  <r>
    <x v="48"/>
    <n v="10000"/>
    <n v="20000"/>
    <d v="2025-04-01T00:00:00"/>
    <s v="502LAUGH"/>
    <s v=" 4:47:19 pm"/>
    <s v="J00WT7100"/>
    <m/>
    <x v="1"/>
    <s v="Yes"/>
    <x v="19"/>
    <x v="15"/>
    <x v="18"/>
    <x v="18"/>
    <n v="625"/>
    <m/>
    <m/>
    <d v="2025-04-01T00:00:00"/>
    <m/>
    <n v="8"/>
    <n v="5000"/>
    <s v="PE"/>
    <n v="5000562920001"/>
    <n v="0"/>
    <n v="5000"/>
    <n v="0"/>
    <n v="0"/>
    <n v="0"/>
    <n v="0"/>
    <m/>
    <m/>
    <n v="0"/>
    <m/>
    <m/>
    <m/>
    <m/>
    <m/>
    <m/>
    <m/>
    <m/>
    <n v="500056292"/>
    <s v="B02083"/>
    <m/>
    <n v="0"/>
    <n v="0"/>
    <n v="0"/>
    <n v="0"/>
    <n v="0"/>
    <n v="0"/>
    <m/>
    <m/>
    <m/>
    <s v="No"/>
    <s v="W663939"/>
    <n v="0"/>
    <m/>
    <s v="B02083"/>
    <m/>
    <m/>
    <s v="S0361912"/>
  </r>
  <r>
    <x v="49"/>
    <n v="10000"/>
    <n v="20000"/>
    <d v="2025-04-01T00:00:00"/>
    <s v="502LAUGH"/>
    <s v=" 4:46:04 pm"/>
    <s v="J00WT7100"/>
    <m/>
    <x v="1"/>
    <s v="Yes"/>
    <x v="19"/>
    <x v="15"/>
    <x v="18"/>
    <x v="18"/>
    <n v="750"/>
    <m/>
    <m/>
    <d v="2025-04-01T00:00:00"/>
    <m/>
    <n v="8"/>
    <n v="6000"/>
    <s v="PE"/>
    <n v="5000579950001"/>
    <n v="0"/>
    <n v="6000"/>
    <n v="0"/>
    <n v="0"/>
    <n v="0"/>
    <n v="0"/>
    <m/>
    <m/>
    <n v="0"/>
    <m/>
    <m/>
    <m/>
    <m/>
    <m/>
    <m/>
    <m/>
    <m/>
    <n v="500057995"/>
    <s v="B02083"/>
    <m/>
    <n v="0"/>
    <n v="0"/>
    <n v="0"/>
    <n v="0"/>
    <n v="0"/>
    <n v="0"/>
    <m/>
    <m/>
    <m/>
    <s v="No"/>
    <s v="W663940"/>
    <n v="0"/>
    <m/>
    <s v="B02083"/>
    <m/>
    <m/>
    <s v="S0361912"/>
  </r>
  <r>
    <x v="50"/>
    <n v="10000"/>
    <n v="20000"/>
    <d v="2025-04-02T00:00:00"/>
    <s v="502LAUGH"/>
    <s v=" 8:38:44 am"/>
    <s v="J00WT7100"/>
    <m/>
    <x v="1"/>
    <s v="Yes"/>
    <x v="19"/>
    <x v="15"/>
    <x v="18"/>
    <x v="18"/>
    <n v="167"/>
    <m/>
    <m/>
    <d v="2025-04-01T00:00:00"/>
    <m/>
    <n v="6"/>
    <n v="1002"/>
    <s v="PE"/>
    <n v="5000514720001"/>
    <n v="0"/>
    <n v="1000"/>
    <n v="2"/>
    <n v="0"/>
    <n v="0"/>
    <n v="0"/>
    <m/>
    <m/>
    <n v="0"/>
    <m/>
    <m/>
    <m/>
    <m/>
    <m/>
    <m/>
    <m/>
    <m/>
    <n v="500051472"/>
    <s v="B02083"/>
    <m/>
    <n v="0"/>
    <n v="0"/>
    <n v="0"/>
    <n v="0"/>
    <n v="0"/>
    <n v="0"/>
    <m/>
    <m/>
    <m/>
    <s v="No"/>
    <s v="W663941"/>
    <n v="0"/>
    <m/>
    <s v="B02083"/>
    <m/>
    <m/>
    <s v="S0361914"/>
  </r>
  <r>
    <x v="51"/>
    <n v="10000"/>
    <n v="20000"/>
    <d v="2025-04-02T00:00:00"/>
    <s v="502LAUGH"/>
    <s v=" 8:38:44 am"/>
    <s v="J00WT7100"/>
    <m/>
    <x v="1"/>
    <s v="Yes"/>
    <x v="19"/>
    <x v="15"/>
    <x v="18"/>
    <x v="18"/>
    <n v="834"/>
    <m/>
    <m/>
    <d v="2025-04-01T00:00:00"/>
    <m/>
    <n v="6"/>
    <n v="5004"/>
    <s v="PE"/>
    <n v="5000514730001"/>
    <n v="0"/>
    <n v="5000"/>
    <n v="4"/>
    <n v="0"/>
    <n v="0"/>
    <n v="0"/>
    <m/>
    <m/>
    <n v="0"/>
    <m/>
    <m/>
    <m/>
    <m/>
    <m/>
    <m/>
    <m/>
    <m/>
    <n v="500051473"/>
    <s v="B02083"/>
    <m/>
    <n v="0"/>
    <n v="0"/>
    <n v="0"/>
    <n v="0"/>
    <n v="0"/>
    <n v="0"/>
    <m/>
    <m/>
    <m/>
    <s v="No"/>
    <s v="W663942"/>
    <n v="0"/>
    <m/>
    <s v="B02083"/>
    <m/>
    <m/>
    <s v="S0361914"/>
  </r>
  <r>
    <x v="52"/>
    <n v="10000"/>
    <n v="20000"/>
    <d v="2025-04-02T00:00:00"/>
    <s v="502LAUGH"/>
    <s v=" 8:38:44 am"/>
    <s v="J00WT7100"/>
    <m/>
    <x v="1"/>
    <s v="Yes"/>
    <x v="19"/>
    <x v="15"/>
    <x v="18"/>
    <x v="18"/>
    <n v="834"/>
    <m/>
    <m/>
    <d v="2025-04-01T00:00:00"/>
    <m/>
    <n v="6"/>
    <n v="5004"/>
    <s v="PE"/>
    <n v="5000579970001"/>
    <n v="0"/>
    <n v="5000"/>
    <n v="4"/>
    <n v="0"/>
    <n v="0"/>
    <n v="0"/>
    <m/>
    <m/>
    <n v="0"/>
    <m/>
    <m/>
    <m/>
    <m/>
    <m/>
    <m/>
    <m/>
    <m/>
    <n v="500057997"/>
    <s v="B02083"/>
    <m/>
    <n v="0"/>
    <n v="0"/>
    <n v="0"/>
    <n v="0"/>
    <n v="0"/>
    <n v="0"/>
    <m/>
    <m/>
    <m/>
    <s v="No"/>
    <s v="W663943"/>
    <n v="0"/>
    <m/>
    <s v="B02083"/>
    <m/>
    <m/>
    <s v="S0361914"/>
  </r>
  <r>
    <x v="53"/>
    <n v="10000"/>
    <n v="20000"/>
    <d v="2025-04-02T00:00:00"/>
    <s v="502LAUGH"/>
    <s v=" 8:38:44 am"/>
    <s v="J00WT7100"/>
    <m/>
    <x v="1"/>
    <s v="Yes"/>
    <x v="19"/>
    <x v="15"/>
    <x v="18"/>
    <x v="18"/>
    <n v="834"/>
    <m/>
    <m/>
    <d v="2025-04-01T00:00:00"/>
    <m/>
    <n v="6"/>
    <n v="5004"/>
    <s v="PE"/>
    <n v="5000595780001"/>
    <n v="0"/>
    <n v="5000"/>
    <n v="4"/>
    <n v="0"/>
    <n v="0"/>
    <n v="0"/>
    <m/>
    <m/>
    <n v="0"/>
    <m/>
    <m/>
    <m/>
    <m/>
    <m/>
    <m/>
    <m/>
    <m/>
    <n v="500059578"/>
    <s v="B02083"/>
    <m/>
    <n v="0"/>
    <n v="0"/>
    <n v="0"/>
    <n v="0"/>
    <n v="0"/>
    <n v="0"/>
    <m/>
    <m/>
    <m/>
    <s v="No"/>
    <s v="W663944"/>
    <n v="0"/>
    <m/>
    <s v="B02083"/>
    <m/>
    <m/>
    <s v="S0361914"/>
  </r>
  <r>
    <x v="54"/>
    <n v="10000"/>
    <n v="20000"/>
    <d v="2025-04-01T00:00:00"/>
    <s v="502LAUGH"/>
    <s v=" 4:48:20 pm"/>
    <s v="J00WT7100"/>
    <m/>
    <x v="1"/>
    <s v="Yes"/>
    <x v="19"/>
    <x v="15"/>
    <x v="18"/>
    <x v="18"/>
    <n v="1875"/>
    <m/>
    <m/>
    <d v="2025-04-01T00:00:00"/>
    <m/>
    <n v="8"/>
    <n v="15000"/>
    <s v="PE"/>
    <n v="5000562920001"/>
    <n v="0"/>
    <n v="15000"/>
    <n v="0"/>
    <n v="0"/>
    <n v="0"/>
    <n v="0"/>
    <m/>
    <m/>
    <n v="0"/>
    <m/>
    <m/>
    <m/>
    <m/>
    <m/>
    <m/>
    <m/>
    <m/>
    <n v="500056292"/>
    <s v="B02083"/>
    <m/>
    <n v="0"/>
    <n v="0"/>
    <n v="0"/>
    <n v="0"/>
    <n v="0"/>
    <n v="0"/>
    <m/>
    <m/>
    <m/>
    <s v="No"/>
    <s v="W663949"/>
    <n v="0"/>
    <m/>
    <s v="B02083"/>
    <m/>
    <m/>
    <s v="S0361915"/>
  </r>
  <r>
    <x v="55"/>
    <n v="10000"/>
    <n v="20000"/>
    <d v="2025-04-01T00:00:00"/>
    <s v="502LAUGH"/>
    <s v=" 4:49:06 pm"/>
    <s v="J00WT7100"/>
    <m/>
    <x v="1"/>
    <s v="Yes"/>
    <x v="19"/>
    <x v="15"/>
    <x v="18"/>
    <x v="18"/>
    <n v="1875"/>
    <m/>
    <m/>
    <d v="2025-04-01T00:00:00"/>
    <m/>
    <n v="8"/>
    <n v="15000"/>
    <s v="PE"/>
    <n v="5000769160001"/>
    <n v="0"/>
    <n v="15000"/>
    <n v="0"/>
    <n v="0"/>
    <n v="0"/>
    <n v="0"/>
    <m/>
    <m/>
    <n v="0"/>
    <m/>
    <m/>
    <m/>
    <m/>
    <m/>
    <m/>
    <m/>
    <m/>
    <n v="500076916"/>
    <s v="B02083"/>
    <m/>
    <n v="0"/>
    <n v="0"/>
    <n v="0"/>
    <n v="0"/>
    <n v="0"/>
    <n v="0"/>
    <m/>
    <m/>
    <m/>
    <s v="No"/>
    <s v="W663950"/>
    <n v="0"/>
    <m/>
    <s v="B02083"/>
    <m/>
    <m/>
    <s v="S0361915"/>
  </r>
  <r>
    <x v="56"/>
    <n v="10000"/>
    <n v="20000"/>
    <d v="2025-04-02T00:00:00"/>
    <s v="502LAUGH"/>
    <s v=" 8:38:44 am"/>
    <s v="J00WT7100"/>
    <m/>
    <x v="1"/>
    <s v="Yes"/>
    <x v="19"/>
    <x v="15"/>
    <x v="18"/>
    <x v="18"/>
    <n v="167"/>
    <m/>
    <m/>
    <d v="2025-04-01T00:00:00"/>
    <m/>
    <n v="6"/>
    <n v="1002"/>
    <s v="PE"/>
    <n v="5000444000001"/>
    <n v="0"/>
    <n v="1000"/>
    <n v="2"/>
    <n v="0"/>
    <n v="0"/>
    <n v="0"/>
    <m/>
    <m/>
    <n v="0"/>
    <m/>
    <m/>
    <m/>
    <m/>
    <m/>
    <m/>
    <m/>
    <m/>
    <n v="500044400"/>
    <s v="B02083"/>
    <m/>
    <n v="0"/>
    <n v="0"/>
    <n v="0"/>
    <n v="0"/>
    <n v="0"/>
    <n v="0"/>
    <m/>
    <m/>
    <m/>
    <s v="No"/>
    <s v="W663954"/>
    <n v="0"/>
    <m/>
    <s v="B02083"/>
    <m/>
    <m/>
    <s v="S0361918"/>
  </r>
  <r>
    <x v="57"/>
    <n v="10000"/>
    <n v="20000"/>
    <d v="2025-04-02T00:00:00"/>
    <s v="502LAUGH"/>
    <s v=" 8:39:27 am"/>
    <s v="J00WT7100"/>
    <m/>
    <x v="1"/>
    <s v="Yes"/>
    <x v="19"/>
    <x v="15"/>
    <x v="18"/>
    <x v="18"/>
    <n v="834"/>
    <m/>
    <m/>
    <d v="2025-04-01T00:00:00"/>
    <m/>
    <n v="6"/>
    <n v="5004"/>
    <s v="PE"/>
    <n v="5000444260001"/>
    <n v="0"/>
    <n v="5000"/>
    <n v="4"/>
    <n v="0"/>
    <n v="0"/>
    <n v="0"/>
    <m/>
    <m/>
    <n v="0"/>
    <m/>
    <m/>
    <m/>
    <m/>
    <m/>
    <m/>
    <m/>
    <m/>
    <n v="500044426"/>
    <s v="B02083"/>
    <m/>
    <n v="0"/>
    <n v="0"/>
    <n v="0"/>
    <n v="0"/>
    <n v="0"/>
    <n v="0"/>
    <m/>
    <m/>
    <m/>
    <s v="No"/>
    <s v="W663955"/>
    <n v="0"/>
    <m/>
    <s v="B02083"/>
    <m/>
    <m/>
    <s v="S0361918"/>
  </r>
  <r>
    <x v="58"/>
    <n v="10000"/>
    <n v="10000"/>
    <d v="2025-04-02T00:00:00"/>
    <s v="502LAUGH"/>
    <s v=" 8:33:32 am"/>
    <s v="152265H103"/>
    <m/>
    <x v="0"/>
    <s v="Yes"/>
    <x v="17"/>
    <x v="15"/>
    <x v="16"/>
    <x v="16"/>
    <n v="3334"/>
    <m/>
    <m/>
    <d v="2025-04-01T00:00:00"/>
    <m/>
    <n v="3"/>
    <n v="10002"/>
    <s v="PE"/>
    <s v="BLANK LBL-76X1020001"/>
    <n v="0"/>
    <n v="10000"/>
    <n v="2"/>
    <n v="0"/>
    <n v="0"/>
    <n v="0"/>
    <m/>
    <m/>
    <n v="0"/>
    <m/>
    <m/>
    <m/>
    <m/>
    <m/>
    <m/>
    <m/>
    <m/>
    <s v="BLANK LBL-76X102MM"/>
    <s v="T20300"/>
    <m/>
    <n v="0"/>
    <n v="0"/>
    <n v="0"/>
    <n v="0"/>
    <n v="0"/>
    <n v="0"/>
    <m/>
    <m/>
    <m/>
    <s v="No"/>
    <s v="W664170"/>
    <n v="0"/>
    <m/>
    <s v="T20300"/>
    <m/>
    <m/>
    <s v="S0361928"/>
  </r>
  <r>
    <x v="59"/>
    <n v="10000"/>
    <n v="20000"/>
    <d v="2025-04-01T00:00:00"/>
    <s v="502LAUGH"/>
    <s v=" 1:18:04 pm"/>
    <s v="J00WT7100"/>
    <m/>
    <x v="1"/>
    <s v="Yes"/>
    <x v="19"/>
    <x v="15"/>
    <x v="18"/>
    <x v="18"/>
    <n v="1000"/>
    <m/>
    <m/>
    <d v="2025-04-01T00:00:00"/>
    <m/>
    <n v="6"/>
    <n v="6000"/>
    <s v="PE"/>
    <n v="5000580730001"/>
    <n v="0"/>
    <n v="6000"/>
    <n v="0"/>
    <n v="0"/>
    <n v="0"/>
    <n v="0"/>
    <m/>
    <m/>
    <n v="0"/>
    <m/>
    <m/>
    <m/>
    <m/>
    <m/>
    <m/>
    <m/>
    <m/>
    <n v="500058073"/>
    <s v="B02083"/>
    <m/>
    <n v="0"/>
    <n v="0"/>
    <n v="0"/>
    <n v="0"/>
    <n v="0"/>
    <n v="0"/>
    <m/>
    <m/>
    <m/>
    <s v="No"/>
    <s v="W663959"/>
    <n v="0"/>
    <m/>
    <s v="B02083"/>
    <m/>
    <m/>
    <s v="S0361931"/>
  </r>
  <r>
    <x v="60"/>
    <n v="10000"/>
    <n v="20000"/>
    <d v="2025-04-01T00:00:00"/>
    <s v="502LAUGH"/>
    <s v=" 1:18:47 pm"/>
    <s v="J00WT7100"/>
    <m/>
    <x v="1"/>
    <s v="Yes"/>
    <x v="19"/>
    <x v="15"/>
    <x v="18"/>
    <x v="18"/>
    <n v="2000"/>
    <m/>
    <m/>
    <d v="2025-04-01T00:00:00"/>
    <m/>
    <n v="6"/>
    <n v="12000"/>
    <s v="PE"/>
    <n v="5000582200001"/>
    <n v="0"/>
    <n v="12000"/>
    <n v="0"/>
    <n v="0"/>
    <n v="0"/>
    <n v="0"/>
    <m/>
    <m/>
    <n v="0"/>
    <m/>
    <m/>
    <m/>
    <m/>
    <m/>
    <m/>
    <m/>
    <m/>
    <n v="500058220"/>
    <s v="B02083"/>
    <m/>
    <n v="0"/>
    <n v="0"/>
    <n v="0"/>
    <n v="0"/>
    <n v="0"/>
    <n v="0"/>
    <m/>
    <m/>
    <m/>
    <s v="No"/>
    <s v="W663960"/>
    <n v="0"/>
    <m/>
    <s v="B02083"/>
    <m/>
    <m/>
    <s v="S0361931"/>
  </r>
  <r>
    <x v="61"/>
    <n v="10000"/>
    <n v="20000"/>
    <d v="2025-04-01T00:00:00"/>
    <s v="502LAUGH"/>
    <s v=" 1:19:34 pm"/>
    <s v="J00WT7100"/>
    <m/>
    <x v="1"/>
    <s v="Yes"/>
    <x v="19"/>
    <x v="15"/>
    <x v="18"/>
    <x v="18"/>
    <n v="834"/>
    <m/>
    <m/>
    <d v="2025-04-01T00:00:00"/>
    <m/>
    <n v="6"/>
    <n v="5004"/>
    <s v="PE"/>
    <n v="5000582250001"/>
    <n v="0"/>
    <n v="5000"/>
    <n v="4"/>
    <n v="0"/>
    <n v="0"/>
    <n v="0"/>
    <m/>
    <m/>
    <n v="0"/>
    <m/>
    <m/>
    <m/>
    <m/>
    <m/>
    <m/>
    <m/>
    <m/>
    <n v="500058225"/>
    <s v="B02083"/>
    <m/>
    <n v="0"/>
    <n v="0"/>
    <n v="0"/>
    <n v="0"/>
    <n v="0"/>
    <n v="0"/>
    <m/>
    <m/>
    <m/>
    <s v="No"/>
    <s v="W663961"/>
    <n v="0"/>
    <m/>
    <s v="B02083"/>
    <m/>
    <m/>
    <s v="S0361931"/>
  </r>
  <r>
    <x v="62"/>
    <n v="10000"/>
    <n v="10000"/>
    <d v="2025-04-03T00:00:00"/>
    <s v="502LAUGH"/>
    <s v=" 8:35:03 am"/>
    <s v="J00WT7100"/>
    <m/>
    <x v="0"/>
    <s v="Yes"/>
    <x v="18"/>
    <x v="16"/>
    <x v="17"/>
    <x v="17"/>
    <n v="1125"/>
    <m/>
    <m/>
    <d v="2025-04-01T00:00:00"/>
    <m/>
    <n v="4"/>
    <n v="4500"/>
    <s v="PE"/>
    <n v="5000478010001"/>
    <n v="0"/>
    <n v="2500"/>
    <n v="2000"/>
    <n v="0"/>
    <n v="0"/>
    <n v="0"/>
    <m/>
    <m/>
    <n v="0"/>
    <m/>
    <m/>
    <m/>
    <m/>
    <m/>
    <m/>
    <m/>
    <m/>
    <n v="500047801"/>
    <s v="B02083"/>
    <m/>
    <n v="0"/>
    <n v="0"/>
    <n v="0"/>
    <n v="0"/>
    <n v="0"/>
    <n v="0"/>
    <m/>
    <m/>
    <m/>
    <s v="No"/>
    <s v="W664172"/>
    <n v="0"/>
    <m/>
    <s v="B02083"/>
    <m/>
    <m/>
    <s v="S0361932"/>
  </r>
  <r>
    <x v="62"/>
    <n v="20000"/>
    <n v="10000"/>
    <d v="2025-04-03T00:00:00"/>
    <s v="502LAUGH"/>
    <s v=" 8:35:03 am"/>
    <s v="J00WT7100"/>
    <m/>
    <x v="0"/>
    <s v="Yes"/>
    <x v="18"/>
    <x v="16"/>
    <x v="17"/>
    <x v="17"/>
    <n v="625"/>
    <m/>
    <m/>
    <d v="2025-04-01T00:00:00"/>
    <m/>
    <n v="4"/>
    <n v="2500"/>
    <s v="PE"/>
    <n v="5000478010001"/>
    <n v="0"/>
    <n v="2500"/>
    <n v="0"/>
    <n v="0"/>
    <n v="0"/>
    <n v="0"/>
    <m/>
    <m/>
    <n v="0"/>
    <m/>
    <m/>
    <m/>
    <m/>
    <m/>
    <m/>
    <m/>
    <m/>
    <n v="500047801"/>
    <s v="B02083"/>
    <m/>
    <n v="0"/>
    <n v="0"/>
    <n v="0"/>
    <n v="0"/>
    <n v="0"/>
    <n v="0"/>
    <m/>
    <m/>
    <m/>
    <s v="No"/>
    <s v="W664172"/>
    <n v="0"/>
    <m/>
    <s v="B02083"/>
    <m/>
    <m/>
    <s v="S0361932"/>
  </r>
  <r>
    <x v="63"/>
    <n v="10000"/>
    <n v="10000"/>
    <d v="2025-04-03T00:00:00"/>
    <s v="502LAUGH"/>
    <s v=" 8:35:03 am"/>
    <s v="J00WT7100"/>
    <m/>
    <x v="0"/>
    <s v="Yes"/>
    <x v="18"/>
    <x v="16"/>
    <x v="17"/>
    <x v="17"/>
    <n v="1125"/>
    <m/>
    <m/>
    <d v="2025-04-01T00:00:00"/>
    <m/>
    <n v="4"/>
    <n v="4500"/>
    <s v="PE"/>
    <n v="5000596190001"/>
    <n v="0"/>
    <n v="2500"/>
    <n v="2000"/>
    <n v="0"/>
    <n v="0"/>
    <n v="0"/>
    <m/>
    <m/>
    <n v="0"/>
    <m/>
    <m/>
    <m/>
    <m/>
    <m/>
    <m/>
    <m/>
    <m/>
    <n v="500059619"/>
    <s v="B02083"/>
    <m/>
    <n v="0"/>
    <n v="0"/>
    <n v="0"/>
    <n v="0"/>
    <n v="0"/>
    <n v="0"/>
    <m/>
    <m/>
    <m/>
    <s v="No"/>
    <s v="W664173"/>
    <n v="0"/>
    <m/>
    <s v="B02083"/>
    <m/>
    <m/>
    <s v="S0361932"/>
  </r>
  <r>
    <x v="63"/>
    <n v="20000"/>
    <n v="10000"/>
    <d v="2025-04-03T00:00:00"/>
    <s v="502LAUGH"/>
    <s v=" 8:35:03 am"/>
    <s v="J00WT7100"/>
    <m/>
    <x v="0"/>
    <s v="Yes"/>
    <x v="18"/>
    <x v="16"/>
    <x v="17"/>
    <x v="17"/>
    <n v="625"/>
    <m/>
    <m/>
    <d v="2025-04-01T00:00:00"/>
    <m/>
    <n v="4"/>
    <n v="2500"/>
    <s v="PE"/>
    <n v="5000596190001"/>
    <n v="0"/>
    <n v="2500"/>
    <n v="0"/>
    <n v="0"/>
    <n v="0"/>
    <n v="0"/>
    <m/>
    <m/>
    <n v="0"/>
    <m/>
    <m/>
    <m/>
    <m/>
    <m/>
    <m/>
    <m/>
    <m/>
    <n v="500059619"/>
    <s v="B02083"/>
    <m/>
    <n v="0"/>
    <n v="0"/>
    <n v="0"/>
    <n v="0"/>
    <n v="0"/>
    <n v="0"/>
    <m/>
    <m/>
    <m/>
    <s v="No"/>
    <s v="W664173"/>
    <n v="0"/>
    <m/>
    <s v="B02083"/>
    <m/>
    <m/>
    <s v="S0361932"/>
  </r>
  <r>
    <x v="64"/>
    <n v="10000"/>
    <n v="10000"/>
    <d v="2025-04-02T00:00:00"/>
    <s v="502LAUGH"/>
    <d v="1899-12-30T11:24:16"/>
    <s v="J00WT7100"/>
    <m/>
    <x v="0"/>
    <s v="Yes"/>
    <x v="18"/>
    <x v="16"/>
    <x v="17"/>
    <x v="17"/>
    <n v="1750"/>
    <m/>
    <m/>
    <d v="2025-04-01T00:00:00"/>
    <m/>
    <n v="4"/>
    <n v="7000"/>
    <s v="PE"/>
    <n v="5000634590001"/>
    <n v="0"/>
    <n v="5000"/>
    <n v="2000"/>
    <n v="0"/>
    <n v="0"/>
    <n v="0"/>
    <m/>
    <m/>
    <n v="0"/>
    <m/>
    <m/>
    <m/>
    <m/>
    <m/>
    <m/>
    <m/>
    <m/>
    <n v="500063459"/>
    <s v="B02083"/>
    <m/>
    <n v="0"/>
    <n v="0"/>
    <n v="0"/>
    <n v="0"/>
    <n v="0"/>
    <n v="0"/>
    <m/>
    <m/>
    <m/>
    <s v="No"/>
    <s v="W663962"/>
    <n v="0"/>
    <m/>
    <s v="B02083"/>
    <m/>
    <m/>
    <s v="S0361932"/>
  </r>
  <r>
    <x v="65"/>
    <n v="10000"/>
    <n v="10000"/>
    <d v="2025-04-02T00:00:00"/>
    <s v="502LAUGH"/>
    <d v="1899-12-30T11:24:16"/>
    <s v="J00WT7100"/>
    <m/>
    <x v="0"/>
    <s v="Yes"/>
    <x v="18"/>
    <x v="16"/>
    <x v="17"/>
    <x v="17"/>
    <n v="1750"/>
    <m/>
    <m/>
    <d v="2025-04-01T00:00:00"/>
    <m/>
    <n v="4"/>
    <n v="7000"/>
    <s v="PE"/>
    <n v="5000635400001"/>
    <n v="0"/>
    <n v="5000"/>
    <n v="2000"/>
    <n v="0"/>
    <n v="0"/>
    <n v="0"/>
    <m/>
    <m/>
    <n v="0"/>
    <m/>
    <m/>
    <m/>
    <m/>
    <m/>
    <m/>
    <m/>
    <m/>
    <n v="500063540"/>
    <s v="B02083"/>
    <m/>
    <n v="0"/>
    <n v="0"/>
    <n v="0"/>
    <n v="0"/>
    <n v="0"/>
    <n v="0"/>
    <m/>
    <m/>
    <m/>
    <s v="No"/>
    <s v="W664174"/>
    <n v="0"/>
    <m/>
    <s v="B02083"/>
    <m/>
    <m/>
    <s v="S0361932"/>
  </r>
  <r>
    <x v="66"/>
    <n v="10000"/>
    <n v="10000"/>
    <d v="2025-04-24T00:00:00"/>
    <s v="502LAUGH"/>
    <s v=" 8:34:44 am"/>
    <n v="10620258022"/>
    <m/>
    <x v="0"/>
    <s v="Yes"/>
    <x v="0"/>
    <x v="0"/>
    <x v="0"/>
    <x v="0"/>
    <n v="879"/>
    <m/>
    <m/>
    <d v="2025-04-01T00:00:00"/>
    <m/>
    <n v="264"/>
    <n v="232056"/>
    <s v="PE"/>
    <s v="7FP01-80003-FT0001"/>
    <n v="0"/>
    <n v="200000"/>
    <n v="32056"/>
    <n v="0"/>
    <n v="0"/>
    <n v="0"/>
    <m/>
    <m/>
    <n v="0"/>
    <m/>
    <m/>
    <m/>
    <m/>
    <m/>
    <m/>
    <m/>
    <m/>
    <s v="7FP01-80003-FT"/>
    <s v="H08031-JIM-M"/>
    <m/>
    <n v="0"/>
    <n v="0"/>
    <n v="0"/>
    <n v="0"/>
    <n v="0"/>
    <n v="0"/>
    <m/>
    <m/>
    <m/>
    <s v="No"/>
    <s v="W665437"/>
    <n v="0"/>
    <m/>
    <s v="H08031-JIM-M"/>
    <m/>
    <m/>
    <s v="S0361955"/>
  </r>
  <r>
    <x v="67"/>
    <n v="10000"/>
    <n v="40000"/>
    <d v="2025-04-03T00:00:00"/>
    <s v="502LAUGH"/>
    <s v=" 9:30:13 am"/>
    <s v="5316405-03-02-02"/>
    <m/>
    <x v="0"/>
    <s v="Yes"/>
    <x v="12"/>
    <x v="11"/>
    <x v="12"/>
    <x v="12"/>
    <n v="109"/>
    <m/>
    <m/>
    <d v="2025-04-01T00:00:00"/>
    <m/>
    <n v="60"/>
    <n v="6540"/>
    <s v="PE"/>
    <s v="1124-790-00006RE0001"/>
    <n v="0"/>
    <n v="6500"/>
    <n v="40"/>
    <n v="0"/>
    <n v="0"/>
    <n v="0"/>
    <m/>
    <m/>
    <n v="0"/>
    <m/>
    <m/>
    <m/>
    <m/>
    <m/>
    <m/>
    <m/>
    <m/>
    <s v="1124-790-00006REVTH1"/>
    <s v="M13337-SMD"/>
    <m/>
    <n v="0"/>
    <n v="0"/>
    <n v="0"/>
    <n v="0"/>
    <n v="0"/>
    <n v="0"/>
    <m/>
    <m/>
    <m/>
    <s v="No"/>
    <s v="W663964"/>
    <n v="0"/>
    <m/>
    <s v="M13337-SMD"/>
    <m/>
    <m/>
    <s v="S0361976"/>
  </r>
  <r>
    <x v="68"/>
    <n v="10000"/>
    <n v="10000"/>
    <d v="2025-04-02T00:00:00"/>
    <s v="502LAUGH"/>
    <s v=" 8:55:00 am"/>
    <s v="5316405-03-02-02"/>
    <m/>
    <x v="0"/>
    <s v="Yes"/>
    <x v="12"/>
    <x v="11"/>
    <x v="12"/>
    <x v="12"/>
    <n v="1000"/>
    <m/>
    <m/>
    <d v="2025-04-01T00:00:00"/>
    <m/>
    <n v="40"/>
    <n v="40000"/>
    <s v="PE"/>
    <s v="11C4-790-00009 R0001"/>
    <n v="0"/>
    <n v="40000"/>
    <n v="0"/>
    <n v="0"/>
    <n v="0"/>
    <n v="0"/>
    <m/>
    <m/>
    <n v="0"/>
    <m/>
    <m/>
    <m/>
    <m/>
    <m/>
    <m/>
    <m/>
    <m/>
    <s v="1125-790-00001 REVA"/>
    <s v="M13337-SMD"/>
    <m/>
    <n v="0"/>
    <n v="0"/>
    <n v="0"/>
    <n v="0"/>
    <n v="0"/>
    <n v="0"/>
    <m/>
    <m/>
    <m/>
    <s v="No"/>
    <s v="W665681"/>
    <n v="0"/>
    <m/>
    <s v="M13337-SMD"/>
    <m/>
    <m/>
    <s v="S0361340"/>
  </r>
  <r>
    <x v="69"/>
    <n v="10000"/>
    <n v="10000"/>
    <d v="2025-04-08T00:00:00"/>
    <s v="502LAUGH"/>
    <s v=" 2:18:23 pm"/>
    <s v="SG-5399135-01"/>
    <m/>
    <x v="0"/>
    <s v="Yes"/>
    <x v="20"/>
    <x v="17"/>
    <x v="19"/>
    <x v="19"/>
    <n v="800"/>
    <m/>
    <m/>
    <d v="2025-04-01T00:00:00"/>
    <m/>
    <n v="1"/>
    <n v="800"/>
    <s v="PE"/>
    <s v="GR-1580001"/>
    <n v="0"/>
    <n v="500"/>
    <n v="300"/>
    <n v="0"/>
    <n v="0"/>
    <n v="0"/>
    <m/>
    <m/>
    <n v="0"/>
    <m/>
    <m/>
    <m/>
    <m/>
    <m/>
    <m/>
    <m/>
    <m/>
    <s v="GR-158"/>
    <s v="G07076"/>
    <m/>
    <n v="0"/>
    <n v="0"/>
    <n v="0"/>
    <n v="0"/>
    <n v="0"/>
    <n v="0"/>
    <m/>
    <m/>
    <m/>
    <s v="No"/>
    <s v="W664710"/>
    <n v="0"/>
    <m/>
    <s v="G07076"/>
    <m/>
    <m/>
    <s v="S0362015"/>
  </r>
  <r>
    <x v="70"/>
    <n v="10000"/>
    <n v="10000"/>
    <d v="2025-04-02T00:00:00"/>
    <s v="502LAUGH"/>
    <s v=" 8:55:00 am"/>
    <s v="5316405-03-02-02"/>
    <m/>
    <x v="0"/>
    <s v="Yes"/>
    <x v="12"/>
    <x v="11"/>
    <x v="12"/>
    <x v="12"/>
    <n v="5"/>
    <m/>
    <m/>
    <d v="2025-04-01T00:00:00"/>
    <m/>
    <n v="40"/>
    <n v="200"/>
    <s v="PE"/>
    <s v="11C4-790-00009 R0001"/>
    <n v="0"/>
    <n v="182"/>
    <n v="18"/>
    <n v="0"/>
    <n v="0"/>
    <n v="0"/>
    <m/>
    <m/>
    <n v="0"/>
    <m/>
    <m/>
    <m/>
    <m/>
    <m/>
    <m/>
    <m/>
    <m/>
    <s v="1125-790-00001 REVA"/>
    <s v="M13337-SMD"/>
    <m/>
    <n v="0"/>
    <n v="0"/>
    <n v="0"/>
    <n v="0"/>
    <n v="0"/>
    <n v="0"/>
    <m/>
    <m/>
    <m/>
    <s v="No"/>
    <s v="W663965"/>
    <n v="0"/>
    <m/>
    <s v="M13337-SMD"/>
    <m/>
    <m/>
    <s v="ZSA101789"/>
  </r>
  <r>
    <x v="71"/>
    <n v="10000"/>
    <n v="10000"/>
    <d v="2025-04-07T00:00:00"/>
    <s v="502LAUGH"/>
    <s v=" 9:18:57 am"/>
    <s v="59470/59469"/>
    <m/>
    <x v="0"/>
    <s v="Yes"/>
    <x v="21"/>
    <x v="3"/>
    <x v="20"/>
    <x v="20"/>
    <n v="55917"/>
    <m/>
    <m/>
    <d v="2025-04-01T00:00:00"/>
    <m/>
    <n v="12"/>
    <n v="671004"/>
    <s v="PE"/>
    <s v="MT-1000173-00REV0003"/>
    <n v="0"/>
    <n v="697647"/>
    <n v="-26643"/>
    <n v="0"/>
    <n v="0"/>
    <n v="0"/>
    <m/>
    <m/>
    <n v="0"/>
    <m/>
    <m/>
    <m/>
    <m/>
    <m/>
    <m/>
    <m/>
    <m/>
    <s v="MT-1000173-00REV008"/>
    <s v="Z26002"/>
    <m/>
    <n v="0"/>
    <n v="0"/>
    <n v="0"/>
    <n v="0"/>
    <n v="0"/>
    <n v="0"/>
    <m/>
    <m/>
    <m/>
    <s v="No"/>
    <s v="W664723"/>
    <n v="0"/>
    <m/>
    <s v="Z26002"/>
    <m/>
    <m/>
    <s v="S0362021"/>
  </r>
  <r>
    <x v="72"/>
    <n v="10000"/>
    <n v="10000"/>
    <d v="2025-04-03T00:00:00"/>
    <s v="502LAUGH"/>
    <s v=" 8:42:45 am"/>
    <n v="59470"/>
    <m/>
    <x v="0"/>
    <s v="Yes"/>
    <x v="1"/>
    <x v="1"/>
    <x v="21"/>
    <x v="21"/>
    <n v="5000"/>
    <m/>
    <m/>
    <d v="2025-04-01T00:00:00"/>
    <m/>
    <n v="12"/>
    <n v="60000"/>
    <s v="PE"/>
    <s v="MT-1000241-907RE0001"/>
    <n v="0"/>
    <n v="59998"/>
    <n v="2"/>
    <n v="0"/>
    <n v="0"/>
    <n v="0"/>
    <m/>
    <m/>
    <n v="0"/>
    <m/>
    <m/>
    <m/>
    <m/>
    <m/>
    <m/>
    <m/>
    <m/>
    <s v="MT-1000241-907REV005"/>
    <s v="Z26002"/>
    <m/>
    <n v="0"/>
    <n v="0"/>
    <n v="0"/>
    <n v="0"/>
    <n v="0"/>
    <n v="0"/>
    <m/>
    <m/>
    <m/>
    <s v="No"/>
    <s v="W663966"/>
    <n v="0"/>
    <m/>
    <s v="Z26002"/>
    <m/>
    <m/>
    <s v="S0362021"/>
  </r>
  <r>
    <x v="72"/>
    <n v="10000"/>
    <n v="20000"/>
    <d v="2025-04-03T00:00:00"/>
    <s v="502LAUGH"/>
    <s v=" 8:42:45 am"/>
    <n v="59470"/>
    <m/>
    <x v="0"/>
    <s v="Yes"/>
    <x v="21"/>
    <x v="3"/>
    <x v="20"/>
    <x v="20"/>
    <n v="10313"/>
    <m/>
    <m/>
    <d v="2025-04-01T00:00:00"/>
    <m/>
    <n v="12"/>
    <n v="123756"/>
    <s v="PE"/>
    <s v="MT-1000241-907RE0001"/>
    <n v="0"/>
    <n v="123752"/>
    <n v="4"/>
    <n v="0"/>
    <n v="0"/>
    <n v="0"/>
    <m/>
    <m/>
    <n v="0"/>
    <m/>
    <m/>
    <m/>
    <m/>
    <m/>
    <m/>
    <m/>
    <m/>
    <s v="MT-1000241-907REV005"/>
    <s v="Z26002"/>
    <m/>
    <n v="0"/>
    <n v="0"/>
    <n v="0"/>
    <n v="0"/>
    <n v="0"/>
    <n v="0"/>
    <m/>
    <m/>
    <m/>
    <s v="No"/>
    <s v="W663966"/>
    <n v="0"/>
    <m/>
    <s v="Z26002"/>
    <m/>
    <m/>
    <s v="S0362021"/>
  </r>
  <r>
    <x v="73"/>
    <n v="10000"/>
    <n v="20000"/>
    <d v="2025-04-02T00:00:00"/>
    <s v="502LAUGH"/>
    <s v=" 2:20:32 pm"/>
    <s v="J00WT7100"/>
    <m/>
    <x v="0"/>
    <s v="Yes"/>
    <x v="18"/>
    <x v="16"/>
    <x v="17"/>
    <x v="17"/>
    <n v="1750"/>
    <m/>
    <m/>
    <d v="2025-04-01T00:00:00"/>
    <m/>
    <n v="4"/>
    <n v="7000"/>
    <s v="PE"/>
    <n v="86090840001"/>
    <n v="0"/>
    <n v="5000"/>
    <n v="2000"/>
    <n v="0"/>
    <n v="0"/>
    <n v="0"/>
    <m/>
    <m/>
    <n v="0"/>
    <m/>
    <m/>
    <m/>
    <m/>
    <m/>
    <m/>
    <m/>
    <m/>
    <n v="8609084"/>
    <s v="B02083"/>
    <m/>
    <n v="0"/>
    <n v="0"/>
    <n v="0"/>
    <n v="0"/>
    <n v="0"/>
    <n v="0"/>
    <m/>
    <m/>
    <m/>
    <s v="No"/>
    <s v="W664725"/>
    <n v="0"/>
    <m/>
    <s v="B02083"/>
    <m/>
    <m/>
    <s v="S0362024"/>
  </r>
  <r>
    <x v="74"/>
    <n v="10000"/>
    <n v="10000"/>
    <d v="2025-04-02T00:00:00"/>
    <s v="502LAUGH"/>
    <s v=" 2:20:32 pm"/>
    <s v="J00WT7100"/>
    <m/>
    <x v="0"/>
    <s v="Yes"/>
    <x v="18"/>
    <x v="16"/>
    <x v="17"/>
    <x v="17"/>
    <n v="1750"/>
    <m/>
    <m/>
    <d v="2025-04-01T00:00:00"/>
    <m/>
    <n v="4"/>
    <n v="7000"/>
    <s v="PE"/>
    <n v="86090860001"/>
    <n v="0"/>
    <n v="5000"/>
    <n v="2000"/>
    <n v="0"/>
    <n v="0"/>
    <n v="0"/>
    <m/>
    <m/>
    <n v="0"/>
    <m/>
    <m/>
    <m/>
    <m/>
    <m/>
    <m/>
    <m/>
    <m/>
    <n v="8609086"/>
    <s v="B02083"/>
    <m/>
    <n v="0"/>
    <n v="0"/>
    <n v="0"/>
    <n v="0"/>
    <n v="0"/>
    <n v="0"/>
    <m/>
    <m/>
    <m/>
    <s v="No"/>
    <s v="W664726"/>
    <n v="0"/>
    <m/>
    <s v="B02083"/>
    <m/>
    <m/>
    <s v="S0362024"/>
  </r>
  <r>
    <x v="75"/>
    <n v="10000"/>
    <n v="20000"/>
    <d v="2025-04-03T00:00:00"/>
    <s v="502LAUGH"/>
    <s v=" 9:30:13 am"/>
    <n v="1006323"/>
    <m/>
    <x v="0"/>
    <s v="Yes"/>
    <x v="22"/>
    <x v="18"/>
    <x v="22"/>
    <x v="22"/>
    <n v="5264"/>
    <m/>
    <m/>
    <d v="2025-04-01T00:00:00"/>
    <m/>
    <n v="38"/>
    <n v="200032"/>
    <s v="PE"/>
    <s v="737025900-EL93160001"/>
    <n v="0"/>
    <n v="200000"/>
    <n v="32"/>
    <n v="0"/>
    <n v="0"/>
    <n v="0"/>
    <m/>
    <m/>
    <n v="0"/>
    <m/>
    <m/>
    <m/>
    <m/>
    <m/>
    <m/>
    <m/>
    <m/>
    <s v="737025900-EL93164"/>
    <s v="S19314"/>
    <m/>
    <n v="0"/>
    <n v="0"/>
    <n v="0"/>
    <n v="0"/>
    <n v="0"/>
    <n v="0"/>
    <m/>
    <m/>
    <m/>
    <s v="No"/>
    <s v="W663967"/>
    <n v="0"/>
    <m/>
    <s v="S19314"/>
    <m/>
    <m/>
    <s v="H0064912"/>
  </r>
  <r>
    <x v="76"/>
    <n v="10000"/>
    <n v="10000"/>
    <d v="2025-04-03T00:00:00"/>
    <s v="502LAUGH"/>
    <s v=" 9:30:13 am"/>
    <s v="E190912129"/>
    <m/>
    <x v="0"/>
    <s v="Yes"/>
    <x v="12"/>
    <x v="11"/>
    <x v="12"/>
    <x v="12"/>
    <n v="4000"/>
    <m/>
    <m/>
    <d v="2025-04-01T00:00:00"/>
    <m/>
    <n v="60"/>
    <n v="240000"/>
    <s v="PE"/>
    <s v="739709802 REVA0001"/>
    <n v="0"/>
    <n v="240000"/>
    <n v="0"/>
    <n v="0"/>
    <n v="0"/>
    <n v="0"/>
    <m/>
    <m/>
    <n v="0"/>
    <m/>
    <m/>
    <m/>
    <m/>
    <m/>
    <m/>
    <m/>
    <m/>
    <s v="739709802 REVA"/>
    <s v="S19314"/>
    <m/>
    <n v="0"/>
    <n v="0"/>
    <n v="0"/>
    <n v="0"/>
    <n v="0"/>
    <n v="0"/>
    <m/>
    <m/>
    <m/>
    <s v="No"/>
    <s v="W664741"/>
    <n v="0"/>
    <m/>
    <s v="S19314"/>
    <m/>
    <m/>
    <s v="H0064913"/>
  </r>
  <r>
    <x v="77"/>
    <n v="10000"/>
    <n v="10000"/>
    <d v="2025-04-04T00:00:00"/>
    <s v="502LAUGH"/>
    <s v=" 1:00:22 pm"/>
    <s v="E0801904/M0BSO4460"/>
    <m/>
    <x v="0"/>
    <s v="Yes"/>
    <x v="23"/>
    <x v="19"/>
    <x v="23"/>
    <x v="23"/>
    <n v="100"/>
    <m/>
    <m/>
    <d v="2025-04-01T00:00:00"/>
    <m/>
    <n v="2"/>
    <n v="200"/>
    <s v="PE"/>
    <s v="762070100 REVA0001"/>
    <n v="0"/>
    <n v="200"/>
    <n v="0"/>
    <n v="0"/>
    <n v="0"/>
    <n v="0"/>
    <m/>
    <m/>
    <n v="0"/>
    <m/>
    <m/>
    <m/>
    <m/>
    <m/>
    <m/>
    <m/>
    <m/>
    <s v="762070100 REVA"/>
    <s v="S19081"/>
    <m/>
    <n v="0"/>
    <n v="0"/>
    <n v="0"/>
    <n v="0"/>
    <n v="0"/>
    <n v="0"/>
    <m/>
    <m/>
    <m/>
    <s v="No"/>
    <s v="W664743"/>
    <n v="0"/>
    <m/>
    <s v="S19081"/>
    <m/>
    <m/>
    <s v="ZSA101790"/>
  </r>
  <r>
    <x v="5"/>
    <n v="10000"/>
    <n v="40000"/>
    <d v="2025-04-04T00:00:00"/>
    <s v="502LAUGH"/>
    <d v="1899-12-30T10:34:56"/>
    <s v="10639931053/10639931059/10639931056/10639931055"/>
    <m/>
    <x v="2"/>
    <s v="Yes"/>
    <x v="24"/>
    <x v="20"/>
    <x v="24"/>
    <x v="24"/>
    <n v="112000"/>
    <m/>
    <m/>
    <d v="2025-04-02T00:00:00"/>
    <m/>
    <n v="9"/>
    <n v="1008000"/>
    <s v="PE"/>
    <s v="5180-0100-BH2120001"/>
    <n v="0"/>
    <n v="1000000"/>
    <n v="8000"/>
    <n v="0"/>
    <n v="0"/>
    <n v="0"/>
    <m/>
    <m/>
    <n v="0"/>
    <m/>
    <m/>
    <m/>
    <m/>
    <m/>
    <m/>
    <m/>
    <m/>
    <s v="5180-0100-BH212"/>
    <s v="H08031-JIM"/>
    <m/>
    <n v="0"/>
    <n v="0"/>
    <n v="0"/>
    <n v="0"/>
    <n v="0"/>
    <n v="0"/>
    <m/>
    <m/>
    <m/>
    <s v="No"/>
    <s v="W664068"/>
    <n v="0"/>
    <m/>
    <s v="H08031-JIM"/>
    <m/>
    <m/>
    <s v="S0353202"/>
  </r>
  <r>
    <x v="78"/>
    <n v="10000"/>
    <n v="20000"/>
    <d v="2025-04-11T00:00:00"/>
    <s v="502LAUGH"/>
    <d v="1899-12-30T11:10:55"/>
    <s v="BZC064-08"/>
    <m/>
    <x v="0"/>
    <s v="Yes"/>
    <x v="0"/>
    <x v="0"/>
    <x v="0"/>
    <x v="0"/>
    <n v="8700"/>
    <m/>
    <m/>
    <d v="2025-04-02T00:00:00"/>
    <m/>
    <n v="5"/>
    <n v="43500"/>
    <s v="PE"/>
    <s v="RR 6X6-WHITE0001"/>
    <n v="0"/>
    <n v="40910"/>
    <n v="2590"/>
    <n v="0"/>
    <n v="0"/>
    <n v="0"/>
    <m/>
    <m/>
    <n v="0"/>
    <m/>
    <m/>
    <m/>
    <m/>
    <m/>
    <m/>
    <m/>
    <m/>
    <s v="RR 6X6-WHITE"/>
    <s v="E05203"/>
    <m/>
    <n v="0"/>
    <n v="0"/>
    <n v="0"/>
    <n v="0"/>
    <n v="0"/>
    <n v="0"/>
    <m/>
    <m/>
    <m/>
    <s v="No"/>
    <s v="W664979"/>
    <n v="0"/>
    <m/>
    <s v="E05203"/>
    <m/>
    <m/>
    <s v="S0355056"/>
  </r>
  <r>
    <x v="79"/>
    <n v="10000"/>
    <n v="10000"/>
    <d v="2025-04-29T00:00:00"/>
    <s v="502LAUGH"/>
    <s v=" 8:28:44 am"/>
    <s v="BVG027-04/BWK014-01"/>
    <m/>
    <x v="0"/>
    <s v="Yes"/>
    <x v="20"/>
    <x v="17"/>
    <x v="19"/>
    <x v="19"/>
    <n v="3500"/>
    <m/>
    <m/>
    <d v="2025-04-02T00:00:00"/>
    <m/>
    <n v="1"/>
    <n v="3500"/>
    <s v="PE"/>
    <s v="CE6401-9000-00080001"/>
    <n v="0"/>
    <n v="1500"/>
    <n v="2000"/>
    <n v="0"/>
    <n v="0"/>
    <n v="0"/>
    <m/>
    <m/>
    <n v="0"/>
    <m/>
    <m/>
    <m/>
    <m/>
    <m/>
    <m/>
    <m/>
    <m/>
    <s v="CE6401-9000-0008"/>
    <s v="C03043"/>
    <m/>
    <n v="0"/>
    <n v="0"/>
    <n v="0"/>
    <n v="0"/>
    <n v="0"/>
    <n v="0"/>
    <m/>
    <m/>
    <m/>
    <s v="No"/>
    <s v="W665665"/>
    <n v="0"/>
    <m/>
    <s v="C03043"/>
    <m/>
    <m/>
    <s v="S0356636"/>
  </r>
  <r>
    <x v="80"/>
    <n v="10000"/>
    <n v="20000"/>
    <d v="2025-04-08T00:00:00"/>
    <s v="502LAUGH"/>
    <s v=" 8:51:28 am"/>
    <s v="J00WA6960/J00TB1180/J00VB8021/J00TB1740"/>
    <m/>
    <x v="0"/>
    <s v="Yes"/>
    <x v="25"/>
    <x v="3"/>
    <x v="25"/>
    <x v="25"/>
    <n v="126000"/>
    <m/>
    <m/>
    <d v="2025-04-02T00:00:00"/>
    <m/>
    <n v="4"/>
    <n v="504000"/>
    <s v="PE"/>
    <s v="Z980 REV11.00001"/>
    <n v="0"/>
    <n v="504000"/>
    <n v="0"/>
    <n v="0"/>
    <n v="0"/>
    <n v="0"/>
    <m/>
    <m/>
    <n v="0"/>
    <m/>
    <m/>
    <m/>
    <m/>
    <m/>
    <m/>
    <m/>
    <m/>
    <s v="Z980 REV11.0"/>
    <s v="R18131"/>
    <m/>
    <n v="0"/>
    <n v="0"/>
    <n v="0"/>
    <n v="0"/>
    <n v="0"/>
    <n v="0"/>
    <m/>
    <m/>
    <m/>
    <s v="No"/>
    <s v="W664487"/>
    <n v="0"/>
    <m/>
    <s v="R18131"/>
    <m/>
    <m/>
    <s v="S0357206"/>
  </r>
  <r>
    <x v="81"/>
    <n v="10000"/>
    <n v="10000"/>
    <d v="2025-04-03T00:00:00"/>
    <s v="502LAUGH"/>
    <s v=" 8:35:03 am"/>
    <s v="J206L2871"/>
    <m/>
    <x v="0"/>
    <s v="Yes"/>
    <x v="16"/>
    <x v="14"/>
    <x v="15"/>
    <x v="15"/>
    <n v="9000"/>
    <m/>
    <m/>
    <d v="2025-04-02T00:00:00"/>
    <m/>
    <n v="6"/>
    <n v="54000"/>
    <s v="PE"/>
    <s v="Z513 REV3.00001"/>
    <n v="0"/>
    <n v="54000"/>
    <n v="0"/>
    <n v="0"/>
    <n v="0"/>
    <n v="0"/>
    <m/>
    <m/>
    <n v="0"/>
    <m/>
    <m/>
    <m/>
    <m/>
    <m/>
    <m/>
    <m/>
    <m/>
    <s v="Z513 REV3.0"/>
    <s v="R18131"/>
    <m/>
    <n v="0"/>
    <n v="0"/>
    <n v="0"/>
    <n v="0"/>
    <n v="0"/>
    <n v="0"/>
    <m/>
    <m/>
    <m/>
    <s v="No"/>
    <s v="W664073"/>
    <n v="0"/>
    <m/>
    <s v="R18131"/>
    <m/>
    <m/>
    <s v="S0357731"/>
  </r>
  <r>
    <x v="6"/>
    <n v="10000"/>
    <n v="20000"/>
    <d v="2025-04-02T00:00:00"/>
    <s v="502LAUGH"/>
    <s v=" 3:42:07 pm"/>
    <s v="J00TP9191/J00WA7110"/>
    <m/>
    <x v="0"/>
    <s v="Yes"/>
    <x v="3"/>
    <x v="3"/>
    <x v="16"/>
    <x v="16"/>
    <n v="5625"/>
    <m/>
    <m/>
    <d v="2025-04-02T00:00:00"/>
    <m/>
    <n v="8"/>
    <n v="45000"/>
    <s v="PE"/>
    <s v="Z512 REV 6.00001"/>
    <n v="0"/>
    <n v="45000"/>
    <n v="0"/>
    <n v="0"/>
    <n v="0"/>
    <n v="0"/>
    <m/>
    <m/>
    <n v="0"/>
    <m/>
    <m/>
    <m/>
    <m/>
    <m/>
    <m/>
    <m/>
    <m/>
    <s v="Z512 REV 8.0"/>
    <s v="R18131"/>
    <m/>
    <n v="0"/>
    <n v="0"/>
    <n v="0"/>
    <n v="0"/>
    <n v="0"/>
    <n v="0"/>
    <m/>
    <m/>
    <m/>
    <s v="No"/>
    <s v="W664076"/>
    <n v="0"/>
    <m/>
    <s v="R18131"/>
    <m/>
    <m/>
    <s v="S0357874"/>
  </r>
  <r>
    <x v="82"/>
    <n v="10000"/>
    <n v="10000"/>
    <d v="2025-04-02T00:00:00"/>
    <s v="502LAUGH"/>
    <s v=" 5:41:53 pm"/>
    <s v="2101110U5/3082510U9"/>
    <m/>
    <x v="0"/>
    <s v="Yes"/>
    <x v="7"/>
    <x v="6"/>
    <x v="7"/>
    <x v="7"/>
    <n v="1000"/>
    <m/>
    <m/>
    <d v="2025-04-02T00:00:00"/>
    <m/>
    <n v="4"/>
    <n v="4000"/>
    <s v="PE"/>
    <s v="726017 REV4000001"/>
    <n v="0"/>
    <n v="4000"/>
    <n v="0"/>
    <n v="0"/>
    <n v="0"/>
    <n v="0"/>
    <m/>
    <m/>
    <n v="0"/>
    <m/>
    <m/>
    <m/>
    <m/>
    <m/>
    <m/>
    <m/>
    <m/>
    <s v="726017 REV400"/>
    <s v="V22000"/>
    <m/>
    <n v="0"/>
    <n v="0"/>
    <n v="0"/>
    <n v="0"/>
    <n v="0"/>
    <n v="0"/>
    <m/>
    <m/>
    <m/>
    <s v="No"/>
    <s v="W664079"/>
    <n v="0"/>
    <m/>
    <s v="V22000"/>
    <m/>
    <m/>
    <s v="S0359313"/>
  </r>
  <r>
    <x v="83"/>
    <n v="10000"/>
    <n v="10000"/>
    <d v="2025-04-03T00:00:00"/>
    <s v="502LAUGH"/>
    <d v="1899-12-30T10:09:33"/>
    <s v="TOA1G75701525"/>
    <m/>
    <x v="0"/>
    <s v="Yes"/>
    <x v="17"/>
    <x v="15"/>
    <x v="16"/>
    <x v="16"/>
    <n v="15000"/>
    <m/>
    <m/>
    <d v="2025-04-02T00:00:00"/>
    <m/>
    <n v="2"/>
    <n v="30000"/>
    <s v="PE"/>
    <s v="BL-4X60006"/>
    <n v="0"/>
    <n v="30000"/>
    <n v="0"/>
    <n v="0"/>
    <n v="0"/>
    <n v="0"/>
    <m/>
    <m/>
    <n v="0"/>
    <m/>
    <m/>
    <m/>
    <m/>
    <m/>
    <m/>
    <m/>
    <m/>
    <s v="BL-4X6"/>
    <s v="Z26000"/>
    <m/>
    <n v="0"/>
    <n v="0"/>
    <n v="0"/>
    <n v="0"/>
    <n v="0"/>
    <n v="0"/>
    <m/>
    <m/>
    <m/>
    <s v="No"/>
    <s v="W664080"/>
    <n v="0"/>
    <m/>
    <s v="Z26000"/>
    <m/>
    <m/>
    <s v="ZSA101751"/>
  </r>
  <r>
    <x v="84"/>
    <n v="10000"/>
    <n v="10000"/>
    <d v="2025-04-02T00:00:00"/>
    <s v="502LAUGH"/>
    <s v=" 3:37:00 pm"/>
    <s v="SG-5644655 01"/>
    <m/>
    <x v="0"/>
    <s v="Yes"/>
    <x v="10"/>
    <x v="9"/>
    <x v="10"/>
    <x v="10"/>
    <n v="258"/>
    <m/>
    <m/>
    <d v="2025-04-02T00:00:00"/>
    <m/>
    <n v="4"/>
    <n v="1032"/>
    <s v="PE"/>
    <n v="112887410001"/>
    <n v="0"/>
    <n v="1030"/>
    <n v="2"/>
    <n v="0"/>
    <n v="0"/>
    <n v="0"/>
    <m/>
    <m/>
    <n v="0"/>
    <m/>
    <m/>
    <m/>
    <m/>
    <m/>
    <m/>
    <m/>
    <m/>
    <n v="11288741"/>
    <s v="I09180"/>
    <m/>
    <n v="0"/>
    <n v="0"/>
    <n v="0"/>
    <n v="0"/>
    <n v="0"/>
    <n v="0"/>
    <m/>
    <m/>
    <m/>
    <s v="No"/>
    <s v="W664081"/>
    <n v="0"/>
    <m/>
    <s v="I09180"/>
    <m/>
    <m/>
    <s v="S0359863"/>
  </r>
  <r>
    <x v="85"/>
    <n v="10000"/>
    <n v="10000"/>
    <d v="2025-04-02T00:00:00"/>
    <s v="502LAUGH"/>
    <d v="1899-12-30T11:20:52"/>
    <s v="SG-5644655 01"/>
    <m/>
    <x v="0"/>
    <s v="Yes"/>
    <x v="10"/>
    <x v="9"/>
    <x v="10"/>
    <x v="10"/>
    <n v="258"/>
    <m/>
    <m/>
    <d v="2025-04-02T00:00:00"/>
    <m/>
    <n v="4"/>
    <n v="1032"/>
    <s v="PE"/>
    <n v="112887590001"/>
    <n v="0"/>
    <n v="1030"/>
    <n v="2"/>
    <n v="0"/>
    <n v="0"/>
    <n v="0"/>
    <m/>
    <m/>
    <n v="0"/>
    <m/>
    <m/>
    <m/>
    <m/>
    <m/>
    <m/>
    <m/>
    <m/>
    <n v="11288759"/>
    <s v="I09180"/>
    <m/>
    <n v="0"/>
    <n v="0"/>
    <n v="0"/>
    <n v="0"/>
    <n v="0"/>
    <n v="0"/>
    <m/>
    <m/>
    <m/>
    <s v="No"/>
    <s v="W663609"/>
    <n v="0"/>
    <m/>
    <s v="I09180"/>
    <m/>
    <m/>
    <s v="S0359866"/>
  </r>
  <r>
    <x v="86"/>
    <n v="10000"/>
    <n v="10000"/>
    <d v="2025-04-02T00:00:00"/>
    <s v="502LAUGH"/>
    <d v="1899-12-30T11:20:52"/>
    <s v="SG-5644655 01"/>
    <m/>
    <x v="0"/>
    <s v="Yes"/>
    <x v="10"/>
    <x v="9"/>
    <x v="10"/>
    <x v="10"/>
    <n v="258"/>
    <m/>
    <m/>
    <d v="2025-04-02T00:00:00"/>
    <m/>
    <n v="4"/>
    <n v="1032"/>
    <s v="PE"/>
    <n v="112887590001"/>
    <n v="0"/>
    <n v="1030"/>
    <n v="2"/>
    <n v="0"/>
    <n v="0"/>
    <n v="0"/>
    <m/>
    <m/>
    <n v="0"/>
    <m/>
    <m/>
    <m/>
    <m/>
    <m/>
    <m/>
    <m/>
    <m/>
    <n v="11288759"/>
    <s v="I09180"/>
    <m/>
    <n v="0"/>
    <n v="0"/>
    <n v="0"/>
    <n v="0"/>
    <n v="0"/>
    <n v="0"/>
    <m/>
    <m/>
    <m/>
    <s v="No"/>
    <s v="W663610"/>
    <n v="0"/>
    <m/>
    <s v="I09180"/>
    <m/>
    <m/>
    <s v="S0359867"/>
  </r>
  <r>
    <x v="87"/>
    <n v="10000"/>
    <n v="10000"/>
    <d v="2025-04-02T00:00:00"/>
    <s v="502LAUGH"/>
    <s v=" 5:29:41 pm"/>
    <s v="SG-5644655 01"/>
    <m/>
    <x v="0"/>
    <s v="Yes"/>
    <x v="10"/>
    <x v="9"/>
    <x v="10"/>
    <x v="10"/>
    <n v="258"/>
    <m/>
    <m/>
    <d v="2025-04-02T00:00:00"/>
    <m/>
    <n v="4"/>
    <n v="1032"/>
    <s v="PE"/>
    <n v="112887830001"/>
    <n v="0"/>
    <n v="1030"/>
    <n v="2"/>
    <n v="0"/>
    <n v="0"/>
    <n v="0"/>
    <m/>
    <m/>
    <n v="0"/>
    <m/>
    <m/>
    <m/>
    <m/>
    <m/>
    <m/>
    <m/>
    <m/>
    <n v="11288783"/>
    <s v="I09180"/>
    <m/>
    <n v="0"/>
    <n v="0"/>
    <n v="0"/>
    <n v="0"/>
    <n v="0"/>
    <n v="0"/>
    <m/>
    <m/>
    <m/>
    <s v="No"/>
    <s v="W664082"/>
    <n v="0"/>
    <m/>
    <s v="I09180"/>
    <m/>
    <m/>
    <s v="S0359875"/>
  </r>
  <r>
    <x v="88"/>
    <n v="10000"/>
    <n v="10000"/>
    <d v="2025-04-04T00:00:00"/>
    <s v="502LAUGH"/>
    <s v=" 8:35:18 am"/>
    <s v="M0BUF4292/M0BUQ9711"/>
    <m/>
    <x v="0"/>
    <s v="Yes"/>
    <x v="26"/>
    <x v="21"/>
    <x v="26"/>
    <x v="26"/>
    <n v="24000"/>
    <m/>
    <m/>
    <d v="2025-04-02T00:00:00"/>
    <m/>
    <n v="2"/>
    <n v="48000"/>
    <s v="PE"/>
    <s v="100823881-75367 0001"/>
    <n v="0"/>
    <n v="48000"/>
    <n v="0"/>
    <n v="0"/>
    <n v="0"/>
    <n v="0"/>
    <m/>
    <m/>
    <n v="0"/>
    <m/>
    <m/>
    <m/>
    <m/>
    <m/>
    <m/>
    <m/>
    <m/>
    <s v="100823881-75367 A"/>
    <s v="S19081-TH"/>
    <m/>
    <n v="0"/>
    <n v="0"/>
    <n v="0"/>
    <n v="0"/>
    <n v="0"/>
    <n v="0"/>
    <m/>
    <m/>
    <m/>
    <s v="No"/>
    <s v="W664091"/>
    <n v="0"/>
    <m/>
    <s v="S19081-TH"/>
    <m/>
    <m/>
    <s v="H0064754"/>
  </r>
  <r>
    <x v="89"/>
    <n v="10000"/>
    <n v="10000"/>
    <d v="2025-04-07T00:00:00"/>
    <s v="502LAUGH"/>
    <s v=" 8:43:38 am"/>
    <s v="4101908U5A"/>
    <m/>
    <x v="0"/>
    <s v="Yes"/>
    <x v="27"/>
    <x v="22"/>
    <x v="27"/>
    <x v="27"/>
    <n v="42000"/>
    <m/>
    <m/>
    <d v="2025-04-02T00:00:00"/>
    <m/>
    <n v="1"/>
    <n v="42000"/>
    <s v="PE"/>
    <s v="250-6223-000001"/>
    <n v="0"/>
    <n v="42000"/>
    <n v="0"/>
    <n v="0"/>
    <n v="0"/>
    <n v="0"/>
    <m/>
    <m/>
    <n v="0"/>
    <m/>
    <m/>
    <m/>
    <m/>
    <m/>
    <m/>
    <m/>
    <m/>
    <s v="250-6223-00"/>
    <s v="J10025"/>
    <m/>
    <n v="0"/>
    <n v="0"/>
    <n v="0"/>
    <n v="0"/>
    <n v="0"/>
    <n v="0"/>
    <m/>
    <m/>
    <m/>
    <s v="No"/>
    <s v="W664533"/>
    <n v="0"/>
    <m/>
    <s v="J10025"/>
    <m/>
    <m/>
    <s v="S0361174"/>
  </r>
  <r>
    <x v="90"/>
    <n v="10000"/>
    <n v="30000"/>
    <d v="2025-04-02T00:00:00"/>
    <s v="502LAUGH"/>
    <s v=" 1:56:09 pm"/>
    <s v="M0BSO3780"/>
    <m/>
    <x v="0"/>
    <s v="Yes"/>
    <x v="11"/>
    <x v="10"/>
    <x v="28"/>
    <x v="28"/>
    <n v="5000"/>
    <m/>
    <m/>
    <d v="2025-04-02T00:00:00"/>
    <m/>
    <n v="4"/>
    <n v="20000"/>
    <s v="PE"/>
    <s v="L001-773057-00000005"/>
    <n v="0"/>
    <n v="20000"/>
    <n v="0"/>
    <n v="0"/>
    <n v="0"/>
    <n v="0"/>
    <m/>
    <m/>
    <n v="0"/>
    <m/>
    <m/>
    <m/>
    <m/>
    <m/>
    <m/>
    <m/>
    <m/>
    <s v="L001-773057-000005CM"/>
    <s v="W23041-TH"/>
    <m/>
    <n v="0"/>
    <n v="0"/>
    <n v="0"/>
    <n v="0"/>
    <n v="0"/>
    <n v="0"/>
    <m/>
    <m/>
    <m/>
    <s v="No"/>
    <s v="W664538"/>
    <n v="0"/>
    <m/>
    <s v="W23041-TH"/>
    <m/>
    <m/>
    <s v="H0064783"/>
  </r>
  <r>
    <x v="91"/>
    <n v="10000"/>
    <n v="20000"/>
    <d v="2025-04-02T00:00:00"/>
    <s v="502LAUGH"/>
    <s v=" 5:41:53 pm"/>
    <s v="M0BTQ4850"/>
    <m/>
    <x v="0"/>
    <s v="Yes"/>
    <x v="11"/>
    <x v="10"/>
    <x v="11"/>
    <x v="11"/>
    <n v="5000"/>
    <m/>
    <m/>
    <d v="2025-04-02T00:00:00"/>
    <m/>
    <n v="4"/>
    <n v="20000"/>
    <s v="PE"/>
    <s v="L001-773057-00000005"/>
    <n v="0"/>
    <n v="20000"/>
    <n v="0"/>
    <n v="0"/>
    <n v="0"/>
    <n v="0"/>
    <m/>
    <m/>
    <n v="0"/>
    <m/>
    <m/>
    <m/>
    <m/>
    <m/>
    <m/>
    <m/>
    <m/>
    <s v="L001-773057-000005CM"/>
    <s v="W23041-TH"/>
    <m/>
    <n v="0"/>
    <n v="0"/>
    <n v="0"/>
    <n v="0"/>
    <n v="0"/>
    <n v="0"/>
    <m/>
    <m/>
    <m/>
    <s v="No"/>
    <s v="W664103"/>
    <n v="0"/>
    <m/>
    <s v="W23041-TH"/>
    <m/>
    <m/>
    <s v="H0064784"/>
  </r>
  <r>
    <x v="92"/>
    <n v="10000"/>
    <n v="20000"/>
    <d v="2025-04-04T00:00:00"/>
    <s v="502LAUGH"/>
    <s v=" 1:46:58 pm"/>
    <n v="10620258046"/>
    <m/>
    <x v="1"/>
    <s v="Yes"/>
    <x v="2"/>
    <x v="2"/>
    <x v="2"/>
    <x v="2"/>
    <n v="1285"/>
    <m/>
    <m/>
    <d v="2025-04-02T00:00:00"/>
    <m/>
    <n v="88"/>
    <n v="113080"/>
    <s v="PE"/>
    <s v="T6N02-80020-FT0001"/>
    <n v="0"/>
    <n v="100000"/>
    <n v="13080"/>
    <n v="0"/>
    <n v="0"/>
    <n v="0"/>
    <m/>
    <m/>
    <n v="0"/>
    <m/>
    <m/>
    <m/>
    <m/>
    <m/>
    <m/>
    <m/>
    <m/>
    <s v="T6N02-80020-FT"/>
    <s v="H08031-JIM-M"/>
    <m/>
    <n v="0"/>
    <n v="0"/>
    <n v="0"/>
    <n v="0"/>
    <n v="0"/>
    <n v="0"/>
    <m/>
    <m/>
    <m/>
    <s v="No"/>
    <s v="W664109"/>
    <n v="0"/>
    <m/>
    <s v="H08031-JIM-M"/>
    <m/>
    <m/>
    <s v="S0361213"/>
  </r>
  <r>
    <x v="93"/>
    <n v="10000"/>
    <n v="30000"/>
    <d v="2025-04-03T00:00:00"/>
    <s v="502LAUGH"/>
    <s v=" 8:36:27 am"/>
    <s v="U4A04S306"/>
    <m/>
    <x v="1"/>
    <s v="Yes"/>
    <x v="9"/>
    <x v="8"/>
    <x v="29"/>
    <x v="29"/>
    <n v="3900"/>
    <m/>
    <m/>
    <d v="2025-04-02T00:00:00"/>
    <m/>
    <n v="1"/>
    <n v="3900"/>
    <s v="PE"/>
    <s v="60005003-D-BLUE0001"/>
    <n v="0"/>
    <n v="2000"/>
    <n v="1900"/>
    <n v="0"/>
    <n v="0"/>
    <n v="0"/>
    <m/>
    <m/>
    <n v="0"/>
    <m/>
    <m/>
    <m/>
    <m/>
    <m/>
    <m/>
    <m/>
    <m/>
    <s v="60005003-D-BLUE"/>
    <s v="B02083"/>
    <m/>
    <n v="0"/>
    <n v="0"/>
    <n v="0"/>
    <n v="0"/>
    <n v="0"/>
    <n v="0"/>
    <m/>
    <m/>
    <m/>
    <s v="No"/>
    <s v="W663753"/>
    <n v="0"/>
    <m/>
    <s v="B02083"/>
    <m/>
    <m/>
    <s v="S0361285"/>
  </r>
  <r>
    <x v="94"/>
    <n v="10000"/>
    <n v="20000"/>
    <d v="2025-04-03T00:00:00"/>
    <s v="502LAUGH"/>
    <s v=" 5:04:42 pm"/>
    <s v="U4A04S306"/>
    <m/>
    <x v="1"/>
    <s v="Yes"/>
    <x v="9"/>
    <x v="8"/>
    <x v="9"/>
    <x v="9"/>
    <n v="18000"/>
    <m/>
    <m/>
    <d v="2025-04-02T00:00:00"/>
    <m/>
    <n v="1"/>
    <n v="18000"/>
    <s v="PE"/>
    <s v="60005003-D-DARK 0001"/>
    <n v="0"/>
    <n v="15000"/>
    <n v="3000"/>
    <n v="0"/>
    <n v="0"/>
    <n v="0"/>
    <m/>
    <m/>
    <n v="0"/>
    <m/>
    <m/>
    <m/>
    <m/>
    <m/>
    <m/>
    <m/>
    <m/>
    <s v="60005003-D-DARK GREY"/>
    <s v="B02083"/>
    <m/>
    <n v="0"/>
    <n v="0"/>
    <n v="0"/>
    <n v="0"/>
    <n v="0"/>
    <n v="0"/>
    <m/>
    <m/>
    <m/>
    <s v="No"/>
    <s v="W664114"/>
    <n v="0"/>
    <m/>
    <s v="B02083"/>
    <m/>
    <m/>
    <s v="S0361285"/>
  </r>
  <r>
    <x v="95"/>
    <n v="10000"/>
    <n v="20000"/>
    <d v="2025-04-02T00:00:00"/>
    <s v="502LAUGH"/>
    <s v=" 3:35:20 pm"/>
    <s v="U4A04S306"/>
    <m/>
    <x v="1"/>
    <s v="Yes"/>
    <x v="9"/>
    <x v="8"/>
    <x v="9"/>
    <x v="9"/>
    <n v="2000"/>
    <m/>
    <m/>
    <d v="2025-04-02T00:00:00"/>
    <m/>
    <n v="1"/>
    <n v="2000"/>
    <s v="PE"/>
    <s v="60005003-D-ROSE0001"/>
    <n v="0"/>
    <n v="1000"/>
    <n v="1000"/>
    <n v="0"/>
    <n v="0"/>
    <n v="0"/>
    <m/>
    <m/>
    <n v="0"/>
    <m/>
    <m/>
    <m/>
    <m/>
    <m/>
    <m/>
    <m/>
    <m/>
    <s v="60005003-D-ROSE"/>
    <s v="B02083"/>
    <m/>
    <n v="0"/>
    <n v="0"/>
    <n v="0"/>
    <n v="0"/>
    <n v="0"/>
    <n v="0"/>
    <m/>
    <m/>
    <m/>
    <s v="No"/>
    <s v="W663755"/>
    <n v="0"/>
    <m/>
    <s v="B02083"/>
    <m/>
    <m/>
    <s v="S0361285"/>
  </r>
  <r>
    <x v="96"/>
    <n v="10000"/>
    <n v="20000"/>
    <d v="2025-04-02T00:00:00"/>
    <s v="502LAUGH"/>
    <s v=" 4:17:10 pm"/>
    <s v="U4A04S306"/>
    <m/>
    <x v="1"/>
    <s v="Yes"/>
    <x v="9"/>
    <x v="8"/>
    <x v="29"/>
    <x v="29"/>
    <n v="4000"/>
    <m/>
    <m/>
    <d v="2025-04-02T00:00:00"/>
    <m/>
    <n v="1"/>
    <n v="4000"/>
    <s v="PE"/>
    <s v="60005003-D-WHITE0001"/>
    <n v="0"/>
    <n v="2000"/>
    <n v="2000"/>
    <n v="0"/>
    <n v="0"/>
    <n v="0"/>
    <m/>
    <m/>
    <n v="0"/>
    <m/>
    <m/>
    <m/>
    <m/>
    <m/>
    <m/>
    <m/>
    <m/>
    <s v="60005003-D-WHITE"/>
    <s v="B02083"/>
    <m/>
    <n v="0"/>
    <n v="0"/>
    <n v="0"/>
    <n v="0"/>
    <n v="0"/>
    <n v="0"/>
    <m/>
    <m/>
    <m/>
    <s v="No"/>
    <s v="W663756"/>
    <n v="0"/>
    <m/>
    <s v="B02083"/>
    <m/>
    <m/>
    <s v="S0361285"/>
  </r>
  <r>
    <x v="97"/>
    <n v="10000"/>
    <n v="10000"/>
    <d v="2025-04-03T00:00:00"/>
    <s v="502LAUGH"/>
    <s v=" 8:41:24 am"/>
    <s v="E04LE7190"/>
    <m/>
    <x v="0"/>
    <s v="Yes"/>
    <x v="28"/>
    <x v="23"/>
    <x v="30"/>
    <x v="30"/>
    <n v="1000"/>
    <m/>
    <m/>
    <d v="2025-04-02T00:00:00"/>
    <m/>
    <n v="1"/>
    <n v="1000"/>
    <s v="PE"/>
    <s v="12000 SQ FEET0001"/>
    <n v="0"/>
    <n v="1000"/>
    <n v="0"/>
    <n v="0"/>
    <n v="0"/>
    <n v="0"/>
    <m/>
    <m/>
    <n v="0"/>
    <m/>
    <m/>
    <m/>
    <m/>
    <m/>
    <m/>
    <m/>
    <m/>
    <s v="12000 SQ FEET"/>
    <s v="T20326"/>
    <m/>
    <n v="0"/>
    <n v="0"/>
    <n v="0"/>
    <n v="0"/>
    <n v="0"/>
    <n v="0"/>
    <m/>
    <m/>
    <m/>
    <s v="No"/>
    <s v="W664122"/>
    <n v="0"/>
    <m/>
    <s v="T20326"/>
    <m/>
    <m/>
    <s v="S0361365"/>
  </r>
  <r>
    <x v="98"/>
    <n v="10000"/>
    <n v="10000"/>
    <d v="2025-04-02T00:00:00"/>
    <s v="502LAUGH"/>
    <s v=" 5:11:48 pm"/>
    <s v="E04LE7190"/>
    <m/>
    <x v="0"/>
    <s v="Yes"/>
    <x v="28"/>
    <x v="23"/>
    <x v="30"/>
    <x v="30"/>
    <n v="1000"/>
    <m/>
    <m/>
    <d v="2025-04-02T00:00:00"/>
    <m/>
    <n v="1"/>
    <n v="1000"/>
    <s v="PE"/>
    <s v="16000 SQ FEET0001"/>
    <n v="0"/>
    <n v="1000"/>
    <n v="0"/>
    <n v="0"/>
    <n v="0"/>
    <n v="0"/>
    <m/>
    <m/>
    <n v="0"/>
    <m/>
    <m/>
    <m/>
    <m/>
    <m/>
    <m/>
    <m/>
    <m/>
    <s v="16000 SQ FEET"/>
    <s v="T20326"/>
    <m/>
    <n v="0"/>
    <n v="0"/>
    <n v="0"/>
    <n v="0"/>
    <n v="0"/>
    <n v="0"/>
    <m/>
    <m/>
    <m/>
    <s v="No"/>
    <s v="W664123"/>
    <n v="0"/>
    <m/>
    <s v="T20326"/>
    <m/>
    <m/>
    <s v="S0361365"/>
  </r>
  <r>
    <x v="99"/>
    <n v="10000"/>
    <n v="10000"/>
    <d v="2025-04-03T00:00:00"/>
    <s v="502LAUGH"/>
    <s v=" 8:41:24 am"/>
    <s v="E04LE7190"/>
    <m/>
    <x v="0"/>
    <s v="Yes"/>
    <x v="28"/>
    <x v="23"/>
    <x v="30"/>
    <x v="30"/>
    <n v="2000"/>
    <m/>
    <m/>
    <d v="2025-04-02T00:00:00"/>
    <m/>
    <n v="1"/>
    <n v="2000"/>
    <s v="PE"/>
    <s v="500 SQ FEET0001"/>
    <n v="0"/>
    <n v="2000"/>
    <n v="0"/>
    <n v="0"/>
    <n v="0"/>
    <n v="0"/>
    <m/>
    <m/>
    <n v="0"/>
    <m/>
    <m/>
    <m/>
    <m/>
    <m/>
    <m/>
    <m/>
    <m/>
    <s v="500 SQ FEET"/>
    <s v="T20326"/>
    <m/>
    <n v="0"/>
    <n v="0"/>
    <n v="0"/>
    <n v="0"/>
    <n v="0"/>
    <n v="0"/>
    <m/>
    <m/>
    <m/>
    <s v="No"/>
    <s v="W664124"/>
    <n v="0"/>
    <m/>
    <s v="T20326"/>
    <m/>
    <m/>
    <s v="S0361365"/>
  </r>
  <r>
    <x v="100"/>
    <n v="10000"/>
    <n v="10000"/>
    <d v="2025-04-02T00:00:00"/>
    <s v="502LAUGH"/>
    <s v=" 2:37:21 pm"/>
    <s v="4110602U5A"/>
    <m/>
    <x v="0"/>
    <s v="Yes"/>
    <x v="28"/>
    <x v="23"/>
    <x v="30"/>
    <x v="30"/>
    <n v="7000"/>
    <m/>
    <m/>
    <d v="2025-04-02T00:00:00"/>
    <m/>
    <n v="1"/>
    <n v="7000"/>
    <s v="PE"/>
    <s v="250-6224-000001"/>
    <n v="0"/>
    <n v="7000"/>
    <n v="0"/>
    <n v="0"/>
    <n v="0"/>
    <n v="0"/>
    <m/>
    <m/>
    <n v="0"/>
    <m/>
    <m/>
    <m/>
    <m/>
    <m/>
    <m/>
    <m/>
    <m/>
    <s v="250-6224-00"/>
    <s v="J10025"/>
    <m/>
    <n v="0"/>
    <n v="0"/>
    <n v="0"/>
    <n v="0"/>
    <n v="0"/>
    <n v="0"/>
    <m/>
    <m/>
    <m/>
    <s v="No"/>
    <s v="W664126"/>
    <n v="0"/>
    <m/>
    <s v="J10025"/>
    <m/>
    <m/>
    <s v="S0361373"/>
  </r>
  <r>
    <x v="101"/>
    <n v="10000"/>
    <n v="10000"/>
    <d v="2025-04-03T00:00:00"/>
    <s v="502LAUGH"/>
    <d v="1899-12-30T10:12:06"/>
    <s v="L5305U8039"/>
    <m/>
    <x v="0"/>
    <s v="Yes"/>
    <x v="8"/>
    <x v="7"/>
    <x v="8"/>
    <x v="8"/>
    <n v="6000"/>
    <m/>
    <m/>
    <d v="2025-04-02T00:00:00"/>
    <m/>
    <n v="1"/>
    <n v="6000"/>
    <s v="PE"/>
    <s v="SCREAMER LB-80X10001"/>
    <n v="0"/>
    <n v="6000"/>
    <n v="0"/>
    <n v="0"/>
    <n v="0"/>
    <n v="0"/>
    <m/>
    <m/>
    <n v="0"/>
    <m/>
    <m/>
    <m/>
    <m/>
    <m/>
    <m/>
    <m/>
    <m/>
    <s v="SCREAMER LB-80X134MM"/>
    <s v="I09146"/>
    <m/>
    <n v="0"/>
    <n v="0"/>
    <n v="0"/>
    <n v="0"/>
    <n v="0"/>
    <n v="0"/>
    <m/>
    <m/>
    <m/>
    <s v="No"/>
    <s v="W664132"/>
    <n v="0"/>
    <m/>
    <s v="I09146"/>
    <m/>
    <m/>
    <s v="S0361394"/>
  </r>
  <r>
    <x v="102"/>
    <n v="10000"/>
    <n v="20000"/>
    <d v="2025-04-07T00:00:00"/>
    <s v="502LAUGH"/>
    <s v=" 8:47:11 am"/>
    <n v="10620258046"/>
    <m/>
    <x v="1"/>
    <s v="Yes"/>
    <x v="2"/>
    <x v="2"/>
    <x v="2"/>
    <x v="2"/>
    <n v="1285"/>
    <m/>
    <m/>
    <d v="2025-04-02T00:00:00"/>
    <m/>
    <n v="88"/>
    <n v="113080"/>
    <s v="PE"/>
    <s v="3UB27-800030001"/>
    <n v="0"/>
    <n v="100000"/>
    <n v="13080"/>
    <n v="0"/>
    <n v="0"/>
    <n v="0"/>
    <m/>
    <m/>
    <n v="0"/>
    <m/>
    <m/>
    <m/>
    <m/>
    <m/>
    <m/>
    <m/>
    <m/>
    <s v="3UB27-80003"/>
    <s v="H08031-JIM-M"/>
    <m/>
    <n v="0"/>
    <n v="0"/>
    <n v="0"/>
    <n v="0"/>
    <n v="0"/>
    <n v="0"/>
    <m/>
    <m/>
    <m/>
    <s v="No"/>
    <s v="W664576"/>
    <n v="0"/>
    <m/>
    <s v="H08031-JIM-M"/>
    <m/>
    <m/>
    <s v="S0361404"/>
  </r>
  <r>
    <x v="103"/>
    <n v="10000"/>
    <n v="20000"/>
    <d v="2025-04-07T00:00:00"/>
    <s v="502LAUGH"/>
    <s v=" 8:36:19 am"/>
    <n v="10620258046"/>
    <m/>
    <x v="1"/>
    <s v="Yes"/>
    <x v="2"/>
    <x v="2"/>
    <x v="2"/>
    <x v="2"/>
    <n v="1285"/>
    <m/>
    <m/>
    <d v="2025-04-02T00:00:00"/>
    <m/>
    <n v="88"/>
    <n v="113080"/>
    <s v="PE"/>
    <s v="3YM83-800010001"/>
    <n v="0"/>
    <n v="100000"/>
    <n v="13080"/>
    <n v="0"/>
    <n v="0"/>
    <n v="0"/>
    <m/>
    <m/>
    <n v="0"/>
    <m/>
    <m/>
    <m/>
    <m/>
    <m/>
    <m/>
    <m/>
    <m/>
    <s v="3YM83-80001"/>
    <s v="H08031-JIM-M"/>
    <m/>
    <n v="0"/>
    <n v="0"/>
    <n v="0"/>
    <n v="0"/>
    <n v="0"/>
    <n v="0"/>
    <m/>
    <m/>
    <m/>
    <s v="No"/>
    <s v="W664577"/>
    <n v="0"/>
    <m/>
    <s v="H08031-JIM-M"/>
    <m/>
    <m/>
    <s v="S0361405"/>
  </r>
  <r>
    <x v="104"/>
    <n v="10000"/>
    <n v="20000"/>
    <d v="2025-04-07T00:00:00"/>
    <s v="502LAUGH"/>
    <s v=" 5:26:27 pm"/>
    <n v="10656256096"/>
    <m/>
    <x v="1"/>
    <s v="Yes"/>
    <x v="2"/>
    <x v="2"/>
    <x v="2"/>
    <x v="2"/>
    <n v="1285"/>
    <m/>
    <m/>
    <d v="2025-04-02T00:00:00"/>
    <m/>
    <n v="88"/>
    <n v="113080"/>
    <s v="PE"/>
    <s v="3YM75-80011-FT0001"/>
    <n v="0"/>
    <n v="100000"/>
    <n v="13080"/>
    <n v="0"/>
    <n v="0"/>
    <n v="0"/>
    <m/>
    <m/>
    <n v="0"/>
    <m/>
    <m/>
    <m/>
    <m/>
    <m/>
    <m/>
    <m/>
    <m/>
    <s v="3YM75-80011-FT"/>
    <s v="H08031-JIM-M"/>
    <m/>
    <n v="0"/>
    <n v="0"/>
    <n v="0"/>
    <n v="0"/>
    <n v="0"/>
    <n v="0"/>
    <m/>
    <m/>
    <m/>
    <s v="No"/>
    <s v="W664579"/>
    <n v="0"/>
    <m/>
    <s v="H08031-JIM-M"/>
    <m/>
    <m/>
    <s v="S0361409"/>
  </r>
  <r>
    <x v="105"/>
    <n v="10000"/>
    <n v="20000"/>
    <d v="2025-04-07T00:00:00"/>
    <s v="502LAUGH"/>
    <s v=" 3:42:29 pm"/>
    <n v="10620258039"/>
    <m/>
    <x v="1"/>
    <s v="Yes"/>
    <x v="2"/>
    <x v="2"/>
    <x v="2"/>
    <x v="2"/>
    <n v="2884"/>
    <m/>
    <m/>
    <d v="2025-04-02T00:00:00"/>
    <m/>
    <n v="77"/>
    <n v="222068"/>
    <s v="PE"/>
    <s v="7FP20-80002-FT0001"/>
    <n v="0"/>
    <n v="200000"/>
    <n v="22068"/>
    <n v="0"/>
    <n v="0"/>
    <n v="0"/>
    <m/>
    <m/>
    <n v="0"/>
    <m/>
    <m/>
    <m/>
    <m/>
    <m/>
    <m/>
    <m/>
    <m/>
    <s v="7FP20-80002-FT"/>
    <s v="H08031-JIM-M"/>
    <m/>
    <n v="0"/>
    <n v="0"/>
    <n v="0"/>
    <n v="0"/>
    <n v="0"/>
    <n v="0"/>
    <m/>
    <m/>
    <m/>
    <s v="No"/>
    <s v="W664580"/>
    <n v="0"/>
    <m/>
    <s v="H08031-JIM-M"/>
    <m/>
    <m/>
    <s v="S0361410"/>
  </r>
  <r>
    <x v="106"/>
    <n v="10000"/>
    <n v="10000"/>
    <d v="2025-04-02T00:00:00"/>
    <s v="502LAUGH"/>
    <d v="1899-12-30T11:22:15"/>
    <s v="MDRLR4W211124"/>
    <m/>
    <x v="0"/>
    <s v="Yes"/>
    <x v="16"/>
    <x v="14"/>
    <x v="15"/>
    <x v="15"/>
    <n v="112"/>
    <m/>
    <m/>
    <d v="2025-04-02T00:00:00"/>
    <m/>
    <n v="90"/>
    <n v="10080"/>
    <s v="PE"/>
    <s v="720502 REV4010001"/>
    <n v="0"/>
    <n v="10000"/>
    <n v="80"/>
    <n v="0"/>
    <n v="0"/>
    <n v="0"/>
    <m/>
    <m/>
    <n v="0"/>
    <m/>
    <m/>
    <m/>
    <m/>
    <m/>
    <m/>
    <m/>
    <m/>
    <s v="720502 REV402"/>
    <s v="V22000"/>
    <m/>
    <n v="0"/>
    <n v="0"/>
    <n v="0"/>
    <n v="0"/>
    <n v="0"/>
    <n v="0"/>
    <m/>
    <m/>
    <m/>
    <s v="No"/>
    <s v="W663818"/>
    <n v="0"/>
    <m/>
    <s v="V22000"/>
    <m/>
    <m/>
    <s v="S0361418"/>
  </r>
  <r>
    <x v="107"/>
    <n v="10000"/>
    <n v="10000"/>
    <d v="2025-04-02T00:00:00"/>
    <s v="502LAUGH"/>
    <s v=" 2:37:21 pm"/>
    <s v="4170S1"/>
    <m/>
    <x v="0"/>
    <s v="Yes"/>
    <x v="8"/>
    <x v="7"/>
    <x v="8"/>
    <x v="8"/>
    <n v="3500"/>
    <m/>
    <m/>
    <d v="2025-04-02T00:00:00"/>
    <m/>
    <n v="1"/>
    <n v="3500"/>
    <s v="PE"/>
    <s v="805512 REV4000001"/>
    <n v="0"/>
    <n v="3500"/>
    <n v="0"/>
    <n v="0"/>
    <n v="0"/>
    <n v="0"/>
    <m/>
    <m/>
    <n v="0"/>
    <m/>
    <m/>
    <m/>
    <m/>
    <m/>
    <m/>
    <m/>
    <m/>
    <s v="805512 REV400"/>
    <s v="V22000"/>
    <m/>
    <n v="0"/>
    <n v="0"/>
    <n v="0"/>
    <n v="0"/>
    <n v="0"/>
    <n v="0"/>
    <m/>
    <m/>
    <m/>
    <s v="No"/>
    <s v="W664137"/>
    <n v="0"/>
    <m/>
    <s v="V22000"/>
    <m/>
    <m/>
    <s v="S0361431"/>
  </r>
  <r>
    <x v="108"/>
    <n v="10000"/>
    <n v="10000"/>
    <d v="2025-04-03T00:00:00"/>
    <s v="502LAUGH"/>
    <s v=" 5:39:51 pm"/>
    <s v="TW1116349-04"/>
    <m/>
    <x v="0"/>
    <s v="Yes"/>
    <x v="18"/>
    <x v="16"/>
    <x v="17"/>
    <x v="17"/>
    <n v="1459"/>
    <m/>
    <m/>
    <d v="2025-04-02T00:00:00"/>
    <m/>
    <n v="24"/>
    <n v="35016"/>
    <s v="PE"/>
    <s v="P1S0455 60001"/>
    <n v="0"/>
    <n v="30000"/>
    <n v="5016"/>
    <n v="0"/>
    <n v="0"/>
    <n v="0"/>
    <m/>
    <m/>
    <n v="0"/>
    <m/>
    <m/>
    <m/>
    <m/>
    <m/>
    <m/>
    <m/>
    <m/>
    <s v="P1S0455 6"/>
    <s v="H08220"/>
    <m/>
    <n v="0"/>
    <n v="0"/>
    <n v="0"/>
    <n v="0"/>
    <n v="0"/>
    <n v="0"/>
    <m/>
    <m/>
    <m/>
    <s v="No"/>
    <s v="W664139"/>
    <n v="0"/>
    <m/>
    <s v="H08220"/>
    <m/>
    <m/>
    <s v="S0361538"/>
  </r>
  <r>
    <x v="109"/>
    <n v="10000"/>
    <n v="20000"/>
    <d v="2025-04-07T00:00:00"/>
    <s v="502LAUGH"/>
    <s v=" 8:50:45 am"/>
    <n v="10620258046"/>
    <m/>
    <x v="1"/>
    <s v="Yes"/>
    <x v="2"/>
    <x v="2"/>
    <x v="2"/>
    <x v="2"/>
    <n v="1285"/>
    <m/>
    <m/>
    <d v="2025-04-02T00:00:00"/>
    <m/>
    <n v="88"/>
    <n v="113080"/>
    <s v="PE"/>
    <s v="T6M58-800040001"/>
    <n v="0"/>
    <n v="100000"/>
    <n v="13080"/>
    <n v="0"/>
    <n v="0"/>
    <n v="0"/>
    <m/>
    <m/>
    <n v="0"/>
    <m/>
    <m/>
    <m/>
    <m/>
    <m/>
    <m/>
    <m/>
    <m/>
    <s v="T6M58-80004"/>
    <s v="H08031-JIM-M"/>
    <m/>
    <n v="0"/>
    <n v="0"/>
    <n v="0"/>
    <n v="0"/>
    <n v="0"/>
    <n v="0"/>
    <m/>
    <m/>
    <m/>
    <s v="No"/>
    <s v="W664591"/>
    <n v="0"/>
    <m/>
    <s v="H08031-JIM-M"/>
    <m/>
    <m/>
    <s v="S0361539"/>
  </r>
  <r>
    <x v="110"/>
    <n v="10000"/>
    <n v="20000"/>
    <d v="2025-04-03T00:00:00"/>
    <s v="502LAUGH"/>
    <s v=" 8:39:28 am"/>
    <s v="3082510U9/401180925"/>
    <m/>
    <x v="1"/>
    <s v="Yes"/>
    <x v="14"/>
    <x v="12"/>
    <x v="14"/>
    <x v="14"/>
    <n v="700"/>
    <m/>
    <m/>
    <d v="2025-04-02T00:00:00"/>
    <m/>
    <n v="1"/>
    <n v="700"/>
    <s v="PE"/>
    <n v="107176710001"/>
    <n v="0"/>
    <n v="500"/>
    <n v="200"/>
    <n v="0"/>
    <n v="0"/>
    <n v="0"/>
    <m/>
    <m/>
    <n v="0"/>
    <m/>
    <m/>
    <m/>
    <m/>
    <m/>
    <m/>
    <m/>
    <m/>
    <n v="10717671"/>
    <s v="I09109"/>
    <m/>
    <n v="0"/>
    <n v="0"/>
    <n v="0"/>
    <n v="0"/>
    <n v="0"/>
    <n v="0"/>
    <m/>
    <m/>
    <m/>
    <s v="No"/>
    <s v="W663861"/>
    <n v="0"/>
    <m/>
    <s v="I09109"/>
    <m/>
    <m/>
    <s v="S0361542"/>
  </r>
  <r>
    <x v="111"/>
    <n v="10000"/>
    <n v="10000"/>
    <d v="2025-04-04T00:00:00"/>
    <s v="502LAUGH"/>
    <s v=" 2:29:24 pm"/>
    <n v="501060725"/>
    <m/>
    <x v="0"/>
    <s v="Yes"/>
    <x v="29"/>
    <x v="21"/>
    <x v="31"/>
    <x v="31"/>
    <n v="5000"/>
    <m/>
    <m/>
    <d v="2025-04-02T00:00:00"/>
    <m/>
    <n v="1"/>
    <n v="5000"/>
    <s v="PE"/>
    <s v="OHARA LABEL0001"/>
    <n v="0"/>
    <n v="5000"/>
    <n v="0"/>
    <n v="0"/>
    <n v="0"/>
    <n v="0"/>
    <m/>
    <m/>
    <n v="0"/>
    <m/>
    <m/>
    <m/>
    <m/>
    <m/>
    <m/>
    <m/>
    <m/>
    <s v="OHARA LABEL"/>
    <s v="H08217"/>
    <m/>
    <n v="0"/>
    <n v="0"/>
    <n v="0"/>
    <n v="0"/>
    <n v="0"/>
    <n v="0"/>
    <m/>
    <m/>
    <m/>
    <s v="No"/>
    <s v="W664142"/>
    <n v="0"/>
    <m/>
    <s v="H08217"/>
    <m/>
    <m/>
    <s v="S0361562"/>
  </r>
  <r>
    <x v="112"/>
    <n v="10000"/>
    <n v="20000"/>
    <d v="2025-04-07T00:00:00"/>
    <s v="502LAUGH"/>
    <s v=" 2:46:49 pm"/>
    <n v="10656256096"/>
    <m/>
    <x v="1"/>
    <s v="Yes"/>
    <x v="2"/>
    <x v="2"/>
    <x v="2"/>
    <x v="2"/>
    <n v="853"/>
    <m/>
    <m/>
    <d v="2025-04-02T00:00:00"/>
    <m/>
    <n v="88"/>
    <n v="75064"/>
    <s v="PE"/>
    <s v="3YM56-80009-FT0001"/>
    <n v="0"/>
    <n v="60000"/>
    <n v="15064"/>
    <n v="0"/>
    <n v="0"/>
    <n v="0"/>
    <m/>
    <m/>
    <n v="0"/>
    <m/>
    <m/>
    <m/>
    <m/>
    <m/>
    <m/>
    <m/>
    <m/>
    <s v="3YM56-80009-FT"/>
    <s v="H08031-JIM-M"/>
    <m/>
    <n v="0"/>
    <n v="0"/>
    <n v="0"/>
    <n v="0"/>
    <n v="0"/>
    <n v="0"/>
    <m/>
    <m/>
    <m/>
    <s v="No"/>
    <s v="W664602"/>
    <n v="0"/>
    <m/>
    <s v="H08031-JIM-M"/>
    <m/>
    <m/>
    <s v="S0361568"/>
  </r>
  <r>
    <x v="113"/>
    <n v="10000"/>
    <n v="10000"/>
    <d v="2025-04-02T00:00:00"/>
    <s v="502LAUGH"/>
    <s v=" 4:43:43 pm"/>
    <s v="SG-5630465"/>
    <m/>
    <x v="0"/>
    <s v="Yes"/>
    <x v="29"/>
    <x v="21"/>
    <x v="31"/>
    <x v="31"/>
    <n v="2500"/>
    <m/>
    <m/>
    <d v="2025-04-02T00:00:00"/>
    <m/>
    <n v="4"/>
    <n v="10000"/>
    <s v="PE"/>
    <n v="200129790001"/>
    <n v="0"/>
    <n v="10000"/>
    <n v="0"/>
    <n v="0"/>
    <n v="0"/>
    <n v="0"/>
    <m/>
    <m/>
    <n v="0"/>
    <m/>
    <m/>
    <m/>
    <m/>
    <m/>
    <m/>
    <m/>
    <m/>
    <n v="20012979"/>
    <s v="I09180"/>
    <m/>
    <n v="0"/>
    <n v="0"/>
    <n v="0"/>
    <n v="0"/>
    <n v="0"/>
    <n v="0"/>
    <m/>
    <m/>
    <m/>
    <s v="No"/>
    <s v="W664148"/>
    <n v="0"/>
    <m/>
    <s v="I09180"/>
    <m/>
    <m/>
    <s v="S0361677"/>
  </r>
  <r>
    <x v="113"/>
    <n v="20000"/>
    <n v="10000"/>
    <d v="2025-04-02T00:00:00"/>
    <s v="502LAUGH"/>
    <s v=" 4:43:43 pm"/>
    <s v="SG-5630465"/>
    <m/>
    <x v="0"/>
    <s v="Yes"/>
    <x v="29"/>
    <x v="21"/>
    <x v="31"/>
    <x v="31"/>
    <n v="2500"/>
    <m/>
    <m/>
    <d v="2025-04-02T00:00:00"/>
    <m/>
    <n v="4"/>
    <n v="10000"/>
    <s v="PE"/>
    <n v="200129790001"/>
    <n v="0"/>
    <n v="10000"/>
    <n v="0"/>
    <n v="0"/>
    <n v="0"/>
    <n v="0"/>
    <m/>
    <m/>
    <n v="0"/>
    <m/>
    <m/>
    <m/>
    <m/>
    <m/>
    <m/>
    <m/>
    <m/>
    <n v="20012979"/>
    <s v="I09180"/>
    <m/>
    <n v="0"/>
    <n v="0"/>
    <n v="0"/>
    <n v="0"/>
    <n v="0"/>
    <n v="0"/>
    <m/>
    <m/>
    <m/>
    <s v="No"/>
    <s v="W664148"/>
    <n v="0"/>
    <m/>
    <s v="I09180"/>
    <m/>
    <m/>
    <s v="S0361677"/>
  </r>
  <r>
    <x v="113"/>
    <n v="30000"/>
    <n v="10000"/>
    <d v="2025-04-02T00:00:00"/>
    <s v="502LAUGH"/>
    <s v=" 4:43:43 pm"/>
    <s v="SG-5630465"/>
    <m/>
    <x v="0"/>
    <s v="Yes"/>
    <x v="29"/>
    <x v="21"/>
    <x v="31"/>
    <x v="31"/>
    <n v="2500"/>
    <m/>
    <m/>
    <d v="2025-04-02T00:00:00"/>
    <m/>
    <n v="4"/>
    <n v="10000"/>
    <s v="PE"/>
    <n v="200129790001"/>
    <n v="0"/>
    <n v="10000"/>
    <n v="0"/>
    <n v="0"/>
    <n v="0"/>
    <n v="0"/>
    <m/>
    <m/>
    <n v="0"/>
    <m/>
    <m/>
    <m/>
    <m/>
    <m/>
    <m/>
    <m/>
    <m/>
    <n v="20012979"/>
    <s v="I09180"/>
    <m/>
    <n v="0"/>
    <n v="0"/>
    <n v="0"/>
    <n v="0"/>
    <n v="0"/>
    <n v="0"/>
    <m/>
    <m/>
    <m/>
    <s v="No"/>
    <s v="W664148"/>
    <n v="0"/>
    <m/>
    <s v="I09180"/>
    <m/>
    <m/>
    <s v="S0361677"/>
  </r>
  <r>
    <x v="114"/>
    <n v="10000"/>
    <n v="10000"/>
    <d v="2025-04-03T00:00:00"/>
    <s v="502LAUGH"/>
    <s v=" 8:31:47 am"/>
    <s v="BZB084-03"/>
    <m/>
    <x v="0"/>
    <s v="Yes"/>
    <x v="19"/>
    <x v="15"/>
    <x v="18"/>
    <x v="18"/>
    <n v="1750"/>
    <m/>
    <m/>
    <d v="2025-04-02T00:00:00"/>
    <m/>
    <n v="8"/>
    <n v="14000"/>
    <s v="PE"/>
    <s v="BLANK LABEL-105X0001"/>
    <n v="0"/>
    <n v="14000"/>
    <n v="0"/>
    <n v="0"/>
    <n v="0"/>
    <n v="0"/>
    <m/>
    <m/>
    <n v="0"/>
    <m/>
    <m/>
    <m/>
    <m/>
    <m/>
    <m/>
    <m/>
    <m/>
    <s v="150-01536"/>
    <s v="I09146"/>
    <m/>
    <n v="0"/>
    <n v="0"/>
    <n v="0"/>
    <n v="0"/>
    <n v="0"/>
    <n v="0"/>
    <m/>
    <m/>
    <m/>
    <s v="No"/>
    <s v="W664150"/>
    <n v="0"/>
    <m/>
    <s v="I09146"/>
    <m/>
    <m/>
    <s v="S0361685"/>
  </r>
  <r>
    <x v="115"/>
    <n v="10000"/>
    <n v="20000"/>
    <d v="2025-04-03T00:00:00"/>
    <s v="502LAUGH"/>
    <s v=" 8:38:48 am"/>
    <s v="40718205/3082509U9"/>
    <m/>
    <x v="1"/>
    <s v="Yes"/>
    <x v="14"/>
    <x v="12"/>
    <x v="14"/>
    <x v="14"/>
    <n v="250"/>
    <m/>
    <m/>
    <d v="2025-04-02T00:00:00"/>
    <m/>
    <n v="1"/>
    <n v="250"/>
    <s v="PE"/>
    <s v="209277A0001"/>
    <n v="0"/>
    <n v="200"/>
    <n v="50"/>
    <n v="0"/>
    <n v="0"/>
    <n v="0"/>
    <m/>
    <m/>
    <n v="0"/>
    <m/>
    <m/>
    <m/>
    <m/>
    <m/>
    <m/>
    <m/>
    <m/>
    <s v="209277A"/>
    <s v="E05185"/>
    <m/>
    <n v="0"/>
    <n v="0"/>
    <n v="0"/>
    <n v="0"/>
    <n v="0"/>
    <n v="0"/>
    <m/>
    <m/>
    <m/>
    <s v="No"/>
    <s v="W664152"/>
    <n v="0"/>
    <m/>
    <s v="E05185"/>
    <m/>
    <m/>
    <s v="S0361706"/>
  </r>
  <r>
    <x v="116"/>
    <n v="10000"/>
    <n v="10000"/>
    <d v="2025-04-02T00:00:00"/>
    <s v="502LAUGH"/>
    <s v=" 2:22:20 pm"/>
    <s v="3082510U9"/>
    <m/>
    <x v="0"/>
    <s v="Yes"/>
    <x v="7"/>
    <x v="6"/>
    <x v="7"/>
    <x v="7"/>
    <n v="100"/>
    <m/>
    <m/>
    <d v="2025-04-02T00:00:00"/>
    <m/>
    <n v="1"/>
    <n v="100"/>
    <s v="PE"/>
    <s v="85516A0001"/>
    <n v="0"/>
    <n v="100"/>
    <n v="0"/>
    <n v="0"/>
    <n v="0"/>
    <n v="0"/>
    <m/>
    <m/>
    <n v="0"/>
    <m/>
    <m/>
    <m/>
    <m/>
    <m/>
    <m/>
    <m/>
    <m/>
    <s v="85516A"/>
    <s v="E05185"/>
    <m/>
    <n v="0"/>
    <n v="0"/>
    <n v="0"/>
    <n v="0"/>
    <n v="0"/>
    <n v="0"/>
    <m/>
    <m/>
    <m/>
    <s v="No"/>
    <s v="W663900"/>
    <n v="0"/>
    <m/>
    <s v="E05185"/>
    <m/>
    <m/>
    <s v="S0361706"/>
  </r>
  <r>
    <x v="117"/>
    <n v="10000"/>
    <n v="10000"/>
    <d v="2025-04-04T00:00:00"/>
    <s v="502LAUGH"/>
    <s v=" 3:41:29 pm"/>
    <s v="TW1116349-04"/>
    <m/>
    <x v="0"/>
    <s v="Yes"/>
    <x v="18"/>
    <x v="16"/>
    <x v="17"/>
    <x v="17"/>
    <n v="3709"/>
    <m/>
    <m/>
    <d v="2025-04-02T00:00:00"/>
    <m/>
    <n v="24"/>
    <n v="89016"/>
    <s v="PE"/>
    <s v="P1S0455 60001"/>
    <n v="0"/>
    <n v="84000"/>
    <n v="5016"/>
    <n v="0"/>
    <n v="0"/>
    <n v="0"/>
    <m/>
    <m/>
    <n v="0"/>
    <m/>
    <m/>
    <m/>
    <m/>
    <m/>
    <m/>
    <m/>
    <m/>
    <s v="P1S0455 6"/>
    <s v="H08220"/>
    <m/>
    <n v="0"/>
    <n v="0"/>
    <n v="0"/>
    <n v="0"/>
    <n v="0"/>
    <n v="0"/>
    <m/>
    <m/>
    <m/>
    <s v="No"/>
    <s v="W664153"/>
    <n v="0"/>
    <m/>
    <s v="H08220"/>
    <m/>
    <m/>
    <s v="S0361708"/>
  </r>
  <r>
    <x v="118"/>
    <n v="10000"/>
    <n v="10000"/>
    <d v="2025-04-07T00:00:00"/>
    <s v="505KANGHS"/>
    <s v=" 8:41:32 am"/>
    <n v="211041725"/>
    <m/>
    <x v="0"/>
    <s v="Yes"/>
    <x v="20"/>
    <x v="17"/>
    <x v="19"/>
    <x v="19"/>
    <n v="2200"/>
    <m/>
    <m/>
    <d v="2025-04-02T00:00:00"/>
    <m/>
    <n v="1"/>
    <n v="2200"/>
    <s v="PE"/>
    <s v="INSPECTION STICK0002"/>
    <n v="0"/>
    <n v="2000"/>
    <n v="200"/>
    <n v="0"/>
    <n v="0"/>
    <n v="0"/>
    <m/>
    <m/>
    <n v="0"/>
    <m/>
    <m/>
    <m/>
    <m/>
    <m/>
    <m/>
    <m/>
    <m/>
    <s v="INSPECTION STICKER"/>
    <s v="C03033"/>
    <m/>
    <n v="0"/>
    <n v="0"/>
    <n v="0"/>
    <n v="0"/>
    <n v="0"/>
    <n v="0"/>
    <m/>
    <m/>
    <m/>
    <s v="No"/>
    <s v="W664154"/>
    <n v="0"/>
    <m/>
    <s v="C03033"/>
    <m/>
    <m/>
    <s v="S0361721"/>
  </r>
  <r>
    <x v="119"/>
    <n v="10000"/>
    <n v="20000"/>
    <d v="2025-04-03T00:00:00"/>
    <s v="502LAUGH"/>
    <s v=" 8:40:15 am"/>
    <s v="J00LU70911000/3082509U9"/>
    <m/>
    <x v="1"/>
    <s v="Yes"/>
    <x v="14"/>
    <x v="12"/>
    <x v="14"/>
    <x v="14"/>
    <n v="2600"/>
    <m/>
    <m/>
    <d v="2025-04-02T00:00:00"/>
    <m/>
    <n v="1"/>
    <n v="2600"/>
    <s v="PE"/>
    <n v="107431990001"/>
    <n v="0"/>
    <n v="2400"/>
    <n v="200"/>
    <n v="0"/>
    <n v="0"/>
    <n v="0"/>
    <m/>
    <m/>
    <n v="0"/>
    <m/>
    <m/>
    <m/>
    <m/>
    <m/>
    <m/>
    <m/>
    <m/>
    <n v="10743199"/>
    <s v="I09109"/>
    <m/>
    <n v="0"/>
    <n v="0"/>
    <n v="0"/>
    <n v="0"/>
    <n v="0"/>
    <n v="0"/>
    <m/>
    <m/>
    <m/>
    <s v="No"/>
    <s v="W664155"/>
    <n v="0"/>
    <m/>
    <s v="I09109"/>
    <m/>
    <m/>
    <s v="S0361727"/>
  </r>
  <r>
    <x v="120"/>
    <n v="10000"/>
    <n v="20000"/>
    <d v="2025-04-03T00:00:00"/>
    <s v="502LAUGH"/>
    <s v=" 8:33:24 am"/>
    <s v="I2A235H010"/>
    <m/>
    <x v="1"/>
    <s v="Yes"/>
    <x v="15"/>
    <x v="13"/>
    <x v="14"/>
    <x v="14"/>
    <n v="1200"/>
    <m/>
    <m/>
    <d v="2025-04-02T00:00:00"/>
    <m/>
    <n v="1"/>
    <n v="1200"/>
    <s v="PE"/>
    <s v="UR79LB4028AB0001"/>
    <n v="0"/>
    <n v="1000"/>
    <n v="200"/>
    <n v="0"/>
    <n v="0"/>
    <n v="0"/>
    <m/>
    <m/>
    <n v="0"/>
    <m/>
    <m/>
    <m/>
    <m/>
    <m/>
    <m/>
    <m/>
    <m/>
    <s v="UR79LB4028AB"/>
    <s v="S19708-M"/>
    <m/>
    <n v="0"/>
    <n v="0"/>
    <n v="0"/>
    <n v="0"/>
    <n v="0"/>
    <n v="0"/>
    <m/>
    <m/>
    <m/>
    <s v="No"/>
    <s v="W664160"/>
    <n v="0"/>
    <m/>
    <s v="S19708-M"/>
    <m/>
    <m/>
    <s v="S0361754"/>
  </r>
  <r>
    <x v="121"/>
    <n v="10000"/>
    <n v="20000"/>
    <d v="2025-04-08T00:00:00"/>
    <s v="502LAUGH"/>
    <s v=" 8:38:49 am"/>
    <n v="10656256085"/>
    <m/>
    <x v="1"/>
    <s v="Yes"/>
    <x v="2"/>
    <x v="2"/>
    <x v="2"/>
    <x v="2"/>
    <n v="1285"/>
    <m/>
    <m/>
    <d v="2025-04-02T00:00:00"/>
    <m/>
    <n v="88"/>
    <n v="113080"/>
    <s v="PE"/>
    <s v="CH562-80137-BH180001"/>
    <n v="0"/>
    <n v="100000"/>
    <n v="13080"/>
    <n v="0"/>
    <n v="0"/>
    <n v="0"/>
    <m/>
    <m/>
    <n v="0"/>
    <m/>
    <m/>
    <m/>
    <m/>
    <m/>
    <m/>
    <m/>
    <m/>
    <s v="CH562-80137-BH184"/>
    <s v="H08031-JIM-M"/>
    <m/>
    <n v="0"/>
    <n v="0"/>
    <n v="0"/>
    <n v="0"/>
    <n v="0"/>
    <n v="0"/>
    <m/>
    <m/>
    <m/>
    <s v="No"/>
    <s v="W664630"/>
    <n v="0"/>
    <m/>
    <s v="H08031-JIM-M"/>
    <m/>
    <m/>
    <s v="S0361874"/>
  </r>
  <r>
    <x v="122"/>
    <n v="10000"/>
    <n v="20000"/>
    <d v="2025-04-23T00:00:00"/>
    <s v="502LAUGH"/>
    <s v=" 8:33:25 am"/>
    <n v="10656256092"/>
    <m/>
    <x v="1"/>
    <s v="Yes"/>
    <x v="2"/>
    <x v="2"/>
    <x v="2"/>
    <x v="2"/>
    <n v="1285"/>
    <m/>
    <m/>
    <d v="2025-04-02T00:00:00"/>
    <m/>
    <n v="88"/>
    <n v="113080"/>
    <s v="PE"/>
    <s v="3UB27-800030001"/>
    <n v="0"/>
    <n v="100000"/>
    <n v="13080"/>
    <n v="0"/>
    <n v="0"/>
    <n v="0"/>
    <m/>
    <m/>
    <n v="0"/>
    <m/>
    <m/>
    <m/>
    <m/>
    <m/>
    <m/>
    <m/>
    <m/>
    <s v="3UB27-80003"/>
    <s v="H08031-JIM-M"/>
    <m/>
    <n v="0"/>
    <n v="0"/>
    <n v="0"/>
    <n v="0"/>
    <n v="0"/>
    <n v="0"/>
    <m/>
    <m/>
    <m/>
    <s v="No"/>
    <s v="W665278"/>
    <n v="0"/>
    <m/>
    <s v="H08031-JIM-M"/>
    <m/>
    <m/>
    <s v="S0361890"/>
  </r>
  <r>
    <x v="123"/>
    <n v="10000"/>
    <n v="20000"/>
    <d v="2025-04-25T00:00:00"/>
    <s v="502LAUGH"/>
    <s v=" 8:31:58 am"/>
    <n v="10656256092"/>
    <m/>
    <x v="1"/>
    <s v="Yes"/>
    <x v="2"/>
    <x v="2"/>
    <x v="2"/>
    <x v="2"/>
    <n v="2523"/>
    <m/>
    <m/>
    <d v="2025-04-02T00:00:00"/>
    <m/>
    <n v="88"/>
    <n v="222024"/>
    <s v="PE"/>
    <s v="3YM79-80005-FT0001"/>
    <n v="0"/>
    <n v="200000"/>
    <n v="22024"/>
    <n v="0"/>
    <n v="0"/>
    <n v="0"/>
    <m/>
    <m/>
    <n v="0"/>
    <m/>
    <m/>
    <m/>
    <m/>
    <m/>
    <m/>
    <m/>
    <m/>
    <s v="3YM79-80005-FT"/>
    <s v="H08031-JIM-M"/>
    <m/>
    <n v="0"/>
    <n v="0"/>
    <n v="0"/>
    <n v="0"/>
    <n v="0"/>
    <n v="0"/>
    <m/>
    <m/>
    <m/>
    <s v="No"/>
    <s v="W665675"/>
    <n v="0"/>
    <m/>
    <s v="H08031-JIM-M"/>
    <m/>
    <m/>
    <s v="S0361891"/>
  </r>
  <r>
    <x v="124"/>
    <n v="10000"/>
    <n v="10000"/>
    <d v="2025-04-03T00:00:00"/>
    <s v="502LAUGH"/>
    <s v=" 8:37:58 am"/>
    <s v="U530352041/501241326"/>
    <m/>
    <x v="0"/>
    <s v="Yes"/>
    <x v="30"/>
    <x v="24"/>
    <x v="32"/>
    <x v="32"/>
    <n v="5860"/>
    <m/>
    <m/>
    <d v="2025-04-02T00:00:00"/>
    <m/>
    <n v="1"/>
    <n v="5860"/>
    <s v="PE"/>
    <s v="250-5322-000001"/>
    <n v="0"/>
    <n v="5360"/>
    <n v="500"/>
    <n v="0"/>
    <n v="0"/>
    <n v="0"/>
    <m/>
    <m/>
    <n v="0"/>
    <m/>
    <m/>
    <m/>
    <m/>
    <m/>
    <m/>
    <m/>
    <m/>
    <s v="250-5322-00"/>
    <s v="J10025"/>
    <m/>
    <n v="0"/>
    <n v="0"/>
    <n v="0"/>
    <n v="0"/>
    <n v="0"/>
    <n v="0"/>
    <m/>
    <m/>
    <m/>
    <s v="No"/>
    <s v="W664645"/>
    <n v="0"/>
    <m/>
    <s v="J10025"/>
    <m/>
    <m/>
    <s v="S0361906"/>
  </r>
  <r>
    <x v="125"/>
    <n v="10000"/>
    <n v="10000"/>
    <d v="2025-04-03T00:00:00"/>
    <s v="502LAUGH"/>
    <s v=" 8:37:58 am"/>
    <s v="U530352041/501241326"/>
    <m/>
    <x v="0"/>
    <s v="Yes"/>
    <x v="30"/>
    <x v="24"/>
    <x v="32"/>
    <x v="32"/>
    <n v="5860"/>
    <m/>
    <m/>
    <d v="2025-04-02T00:00:00"/>
    <m/>
    <n v="1"/>
    <n v="5860"/>
    <s v="PE"/>
    <s v="250-5322-000001"/>
    <n v="0"/>
    <n v="5360"/>
    <n v="500"/>
    <n v="0"/>
    <n v="0"/>
    <n v="0"/>
    <m/>
    <m/>
    <n v="0"/>
    <m/>
    <m/>
    <m/>
    <m/>
    <m/>
    <m/>
    <m/>
    <m/>
    <s v="250-5322-00"/>
    <s v="J10025"/>
    <m/>
    <n v="0"/>
    <n v="0"/>
    <n v="0"/>
    <n v="0"/>
    <n v="0"/>
    <n v="0"/>
    <m/>
    <m/>
    <m/>
    <s v="No"/>
    <s v="W664649"/>
    <n v="0"/>
    <m/>
    <s v="J10025"/>
    <m/>
    <m/>
    <s v="S0361907"/>
  </r>
  <r>
    <x v="126"/>
    <n v="10000"/>
    <n v="10000"/>
    <d v="2025-04-03T00:00:00"/>
    <s v="502LAUGH"/>
    <s v=" 8:41:24 am"/>
    <s v="4067S1"/>
    <m/>
    <x v="0"/>
    <s v="Yes"/>
    <x v="7"/>
    <x v="6"/>
    <x v="7"/>
    <x v="7"/>
    <n v="100"/>
    <m/>
    <m/>
    <d v="2025-04-02T00:00:00"/>
    <m/>
    <n v="1"/>
    <n v="100"/>
    <s v="PE"/>
    <s v="804144 REV4010001"/>
    <n v="0"/>
    <n v="100"/>
    <n v="0"/>
    <n v="0"/>
    <n v="0"/>
    <n v="0"/>
    <m/>
    <m/>
    <n v="0"/>
    <m/>
    <m/>
    <m/>
    <m/>
    <m/>
    <m/>
    <m/>
    <m/>
    <s v="804144 REV401"/>
    <s v="V22000"/>
    <m/>
    <n v="0"/>
    <n v="0"/>
    <n v="0"/>
    <n v="0"/>
    <n v="0"/>
    <n v="0"/>
    <m/>
    <m/>
    <m/>
    <s v="No"/>
    <s v="W664164"/>
    <n v="0"/>
    <m/>
    <s v="V22000"/>
    <m/>
    <m/>
    <s v="ZSA101781"/>
  </r>
  <r>
    <x v="45"/>
    <n v="10000"/>
    <n v="20000"/>
    <d v="2025-04-02T00:00:00"/>
    <s v="502LAUGH"/>
    <s v=" 5:10:27 pm"/>
    <s v="J00WT7100"/>
    <m/>
    <x v="1"/>
    <s v="Yes"/>
    <x v="19"/>
    <x v="15"/>
    <x v="18"/>
    <x v="18"/>
    <n v="2000"/>
    <m/>
    <m/>
    <d v="2025-04-02T00:00:00"/>
    <m/>
    <n v="6"/>
    <n v="12000"/>
    <s v="PE"/>
    <n v="5000443890001"/>
    <n v="0"/>
    <n v="12000"/>
    <n v="0"/>
    <n v="0"/>
    <n v="0"/>
    <n v="0"/>
    <m/>
    <m/>
    <n v="0"/>
    <m/>
    <m/>
    <m/>
    <m/>
    <m/>
    <m/>
    <m/>
    <m/>
    <n v="500044389"/>
    <s v="B02083"/>
    <m/>
    <n v="0"/>
    <n v="0"/>
    <n v="0"/>
    <n v="0"/>
    <n v="0"/>
    <n v="0"/>
    <m/>
    <m/>
    <m/>
    <s v="No"/>
    <s v="W663938"/>
    <n v="0"/>
    <m/>
    <s v="B02083"/>
    <m/>
    <m/>
    <s v="S0361912"/>
  </r>
  <r>
    <x v="46"/>
    <n v="10000"/>
    <n v="20000"/>
    <d v="2025-04-02T00:00:00"/>
    <s v="502LAUGH"/>
    <s v=" 5:10:27 pm"/>
    <s v="J00WT7100"/>
    <m/>
    <x v="1"/>
    <s v="Yes"/>
    <x v="19"/>
    <x v="15"/>
    <x v="18"/>
    <x v="18"/>
    <n v="834"/>
    <m/>
    <m/>
    <d v="2025-04-02T00:00:00"/>
    <m/>
    <n v="6"/>
    <n v="5004"/>
    <s v="PE"/>
    <n v="5000514790001"/>
    <n v="0"/>
    <n v="5000"/>
    <n v="4"/>
    <n v="0"/>
    <n v="0"/>
    <n v="0"/>
    <m/>
    <m/>
    <n v="0"/>
    <m/>
    <m/>
    <m/>
    <m/>
    <m/>
    <m/>
    <m/>
    <m/>
    <n v="500051479"/>
    <s v="B02083"/>
    <m/>
    <n v="0"/>
    <n v="0"/>
    <n v="0"/>
    <n v="0"/>
    <n v="0"/>
    <n v="0"/>
    <m/>
    <m/>
    <m/>
    <s v="No"/>
    <s v="W664165"/>
    <n v="0"/>
    <m/>
    <s v="B02083"/>
    <m/>
    <m/>
    <s v="S0361912"/>
  </r>
  <r>
    <x v="47"/>
    <n v="10000"/>
    <n v="20000"/>
    <d v="2025-04-02T00:00:00"/>
    <s v="502LAUGH"/>
    <s v=" 5:10:27 pm"/>
    <s v="J00WT7100"/>
    <m/>
    <x v="1"/>
    <s v="Yes"/>
    <x v="19"/>
    <x v="15"/>
    <x v="18"/>
    <x v="18"/>
    <n v="1000"/>
    <m/>
    <m/>
    <d v="2025-04-02T00:00:00"/>
    <m/>
    <n v="6"/>
    <n v="6000"/>
    <s v="PE"/>
    <n v="5000514800001"/>
    <n v="0"/>
    <n v="6000"/>
    <n v="0"/>
    <n v="0"/>
    <n v="0"/>
    <n v="0"/>
    <m/>
    <m/>
    <n v="0"/>
    <m/>
    <m/>
    <m/>
    <m/>
    <m/>
    <m/>
    <m/>
    <m/>
    <n v="500051480"/>
    <s v="B02083"/>
    <m/>
    <n v="0"/>
    <n v="0"/>
    <n v="0"/>
    <n v="0"/>
    <n v="0"/>
    <n v="0"/>
    <m/>
    <m/>
    <m/>
    <s v="No"/>
    <s v="W664166"/>
    <n v="0"/>
    <m/>
    <s v="B02083"/>
    <m/>
    <m/>
    <s v="S0361912"/>
  </r>
  <r>
    <x v="127"/>
    <n v="10000"/>
    <n v="20000"/>
    <d v="2025-04-08T00:00:00"/>
    <s v="502LAUGH"/>
    <s v=" 1:03:22 pm"/>
    <n v="10656256092"/>
    <m/>
    <x v="1"/>
    <s v="Yes"/>
    <x v="2"/>
    <x v="2"/>
    <x v="2"/>
    <x v="2"/>
    <n v="2282"/>
    <m/>
    <m/>
    <d v="2025-04-02T00:00:00"/>
    <m/>
    <n v="88"/>
    <n v="200816"/>
    <s v="PE"/>
    <s v="3YM62-80017-FT0001"/>
    <n v="0"/>
    <n v="180000"/>
    <n v="20816"/>
    <n v="0"/>
    <n v="0"/>
    <n v="0"/>
    <m/>
    <m/>
    <n v="0"/>
    <m/>
    <m/>
    <m/>
    <m/>
    <m/>
    <m/>
    <m/>
    <m/>
    <s v="3YM62-80017-FT"/>
    <s v="H08031-JIM-M"/>
    <m/>
    <n v="0"/>
    <n v="0"/>
    <n v="0"/>
    <n v="0"/>
    <n v="0"/>
    <n v="0"/>
    <m/>
    <m/>
    <m/>
    <s v="No"/>
    <s v="W664655"/>
    <n v="0"/>
    <m/>
    <s v="H08031-JIM-M"/>
    <m/>
    <m/>
    <s v="S0361917"/>
  </r>
  <r>
    <x v="128"/>
    <n v="10000"/>
    <n v="20000"/>
    <d v="2025-04-02T00:00:00"/>
    <s v="502LAUGH"/>
    <d v="1899-12-30T11:24:16"/>
    <s v="J00WT7100"/>
    <m/>
    <x v="1"/>
    <s v="Yes"/>
    <x v="19"/>
    <x v="15"/>
    <x v="18"/>
    <x v="18"/>
    <n v="834"/>
    <m/>
    <m/>
    <d v="2025-04-02T00:00:00"/>
    <m/>
    <n v="6"/>
    <n v="5004"/>
    <s v="PE"/>
    <n v="5000435330001"/>
    <n v="0"/>
    <n v="5000"/>
    <n v="4"/>
    <n v="0"/>
    <n v="0"/>
    <n v="0"/>
    <m/>
    <m/>
    <n v="0"/>
    <m/>
    <m/>
    <m/>
    <m/>
    <m/>
    <m/>
    <m/>
    <m/>
    <n v="500043533"/>
    <s v="B02083"/>
    <m/>
    <n v="0"/>
    <n v="0"/>
    <n v="0"/>
    <n v="0"/>
    <n v="0"/>
    <n v="0"/>
    <m/>
    <m/>
    <m/>
    <s v="No"/>
    <s v="W664656"/>
    <n v="0"/>
    <m/>
    <s v="B02083"/>
    <m/>
    <m/>
    <s v="S0361918"/>
  </r>
  <r>
    <x v="129"/>
    <n v="10000"/>
    <n v="20000"/>
    <d v="2025-04-08T00:00:00"/>
    <s v="502LAUGH"/>
    <s v=" 1:04:46 pm"/>
    <n v="10656256091"/>
    <m/>
    <x v="1"/>
    <s v="Yes"/>
    <x v="2"/>
    <x v="2"/>
    <x v="2"/>
    <x v="2"/>
    <n v="637"/>
    <m/>
    <m/>
    <d v="2025-04-02T00:00:00"/>
    <m/>
    <n v="88"/>
    <n v="56056"/>
    <s v="PE"/>
    <s v="9R1W4-80001-FT0001"/>
    <n v="0"/>
    <n v="40000"/>
    <n v="16056"/>
    <n v="0"/>
    <n v="0"/>
    <n v="0"/>
    <m/>
    <m/>
    <n v="0"/>
    <m/>
    <m/>
    <m/>
    <m/>
    <m/>
    <m/>
    <m/>
    <m/>
    <s v="9R1W4-80001-FT"/>
    <s v="H08031-JIM-M"/>
    <m/>
    <n v="0"/>
    <n v="0"/>
    <n v="0"/>
    <n v="0"/>
    <n v="0"/>
    <n v="0"/>
    <m/>
    <m/>
    <m/>
    <s v="No"/>
    <s v="W664660"/>
    <n v="0"/>
    <m/>
    <s v="H08031-JIM-M"/>
    <m/>
    <m/>
    <s v="S0361925"/>
  </r>
  <r>
    <x v="130"/>
    <n v="10000"/>
    <n v="10000"/>
    <d v="2025-04-02T00:00:00"/>
    <s v="502LAUGH"/>
    <d v="1899-12-30T11:20:52"/>
    <s v="152265H103"/>
    <m/>
    <x v="0"/>
    <s v="Yes"/>
    <x v="17"/>
    <x v="15"/>
    <x v="16"/>
    <x v="16"/>
    <n v="3334"/>
    <m/>
    <m/>
    <d v="2025-04-02T00:00:00"/>
    <m/>
    <n v="3"/>
    <n v="10002"/>
    <s v="PE"/>
    <s v="BLANK-102X76MM-10001"/>
    <n v="0"/>
    <n v="10000"/>
    <n v="2"/>
    <n v="0"/>
    <n v="0"/>
    <n v="0"/>
    <m/>
    <m/>
    <n v="0"/>
    <m/>
    <m/>
    <m/>
    <m/>
    <m/>
    <m/>
    <m/>
    <m/>
    <s v="BLANK-102X76MM-1PC"/>
    <s v="T20300"/>
    <m/>
    <n v="0"/>
    <n v="0"/>
    <n v="0"/>
    <n v="0"/>
    <n v="0"/>
    <n v="0"/>
    <m/>
    <m/>
    <m/>
    <s v="No"/>
    <s v="W663958"/>
    <n v="0"/>
    <m/>
    <s v="T20300"/>
    <m/>
    <m/>
    <s v="S0361928"/>
  </r>
  <r>
    <x v="62"/>
    <n v="10000"/>
    <n v="20000"/>
    <d v="2025-04-03T00:00:00"/>
    <s v="502LAUGH"/>
    <s v=" 8:35:03 am"/>
    <s v="J00WT7100"/>
    <m/>
    <x v="1"/>
    <s v="Yes"/>
    <x v="19"/>
    <x v="15"/>
    <x v="18"/>
    <x v="18"/>
    <n v="834"/>
    <m/>
    <m/>
    <d v="2025-04-02T00:00:00"/>
    <m/>
    <n v="6"/>
    <n v="5004"/>
    <s v="PE"/>
    <n v="5000478010001"/>
    <n v="0"/>
    <n v="2500"/>
    <n v="2504"/>
    <n v="0"/>
    <n v="0"/>
    <n v="0"/>
    <m/>
    <m/>
    <n v="0"/>
    <m/>
    <m/>
    <m/>
    <m/>
    <m/>
    <m/>
    <m/>
    <m/>
    <n v="500047801"/>
    <s v="B02083"/>
    <m/>
    <n v="0"/>
    <n v="0"/>
    <n v="0"/>
    <n v="0"/>
    <n v="0"/>
    <n v="0"/>
    <m/>
    <m/>
    <m/>
    <s v="No"/>
    <s v="W664172"/>
    <n v="0"/>
    <m/>
    <s v="B02083"/>
    <m/>
    <m/>
    <s v="S0361932"/>
  </r>
  <r>
    <x v="63"/>
    <n v="10000"/>
    <n v="20000"/>
    <d v="2025-04-03T00:00:00"/>
    <s v="502LAUGH"/>
    <s v=" 8:35:03 am"/>
    <s v="J00WT7100"/>
    <m/>
    <x v="1"/>
    <s v="Yes"/>
    <x v="19"/>
    <x v="15"/>
    <x v="18"/>
    <x v="18"/>
    <n v="834"/>
    <m/>
    <m/>
    <d v="2025-04-02T00:00:00"/>
    <m/>
    <n v="6"/>
    <n v="5004"/>
    <s v="PE"/>
    <n v="5000596190001"/>
    <n v="0"/>
    <n v="2500"/>
    <n v="2504"/>
    <n v="0"/>
    <n v="0"/>
    <n v="0"/>
    <m/>
    <m/>
    <n v="0"/>
    <m/>
    <m/>
    <m/>
    <m/>
    <m/>
    <m/>
    <m/>
    <m/>
    <n v="500059619"/>
    <s v="B02083"/>
    <m/>
    <n v="0"/>
    <n v="0"/>
    <n v="0"/>
    <n v="0"/>
    <n v="0"/>
    <n v="0"/>
    <m/>
    <m/>
    <m/>
    <s v="No"/>
    <s v="W664173"/>
    <n v="0"/>
    <m/>
    <s v="B02083"/>
    <m/>
    <m/>
    <s v="S0361932"/>
  </r>
  <r>
    <x v="64"/>
    <n v="10000"/>
    <n v="20000"/>
    <d v="2025-04-02T00:00:00"/>
    <s v="502LAUGH"/>
    <d v="1899-12-30T11:24:16"/>
    <s v="J00WT7100"/>
    <m/>
    <x v="1"/>
    <s v="Yes"/>
    <x v="19"/>
    <x v="15"/>
    <x v="18"/>
    <x v="18"/>
    <n v="834"/>
    <m/>
    <m/>
    <d v="2025-04-02T00:00:00"/>
    <m/>
    <n v="6"/>
    <n v="5004"/>
    <s v="PE"/>
    <n v="5000634590001"/>
    <n v="0"/>
    <n v="5000"/>
    <n v="4"/>
    <n v="0"/>
    <n v="0"/>
    <n v="0"/>
    <m/>
    <m/>
    <n v="0"/>
    <m/>
    <m/>
    <m/>
    <m/>
    <m/>
    <m/>
    <m/>
    <m/>
    <n v="500063459"/>
    <s v="B02083"/>
    <m/>
    <n v="0"/>
    <n v="0"/>
    <n v="0"/>
    <n v="0"/>
    <n v="0"/>
    <n v="0"/>
    <m/>
    <m/>
    <m/>
    <s v="No"/>
    <s v="W663962"/>
    <n v="0"/>
    <m/>
    <s v="B02083"/>
    <m/>
    <m/>
    <s v="S0361932"/>
  </r>
  <r>
    <x v="65"/>
    <n v="10000"/>
    <n v="20000"/>
    <d v="2025-04-02T00:00:00"/>
    <s v="502LAUGH"/>
    <d v="1899-12-30T11:24:16"/>
    <s v="J00WT7100"/>
    <m/>
    <x v="1"/>
    <s v="Yes"/>
    <x v="19"/>
    <x v="15"/>
    <x v="18"/>
    <x v="18"/>
    <n v="834"/>
    <m/>
    <m/>
    <d v="2025-04-02T00:00:00"/>
    <m/>
    <n v="6"/>
    <n v="5004"/>
    <s v="PE"/>
    <n v="5000635400001"/>
    <n v="0"/>
    <n v="5000"/>
    <n v="4"/>
    <n v="0"/>
    <n v="0"/>
    <n v="0"/>
    <m/>
    <m/>
    <n v="0"/>
    <m/>
    <m/>
    <m/>
    <m/>
    <m/>
    <m/>
    <m/>
    <m/>
    <n v="500063540"/>
    <s v="B02083"/>
    <m/>
    <n v="0"/>
    <n v="0"/>
    <n v="0"/>
    <n v="0"/>
    <n v="0"/>
    <n v="0"/>
    <m/>
    <m/>
    <m/>
    <s v="No"/>
    <s v="W664174"/>
    <n v="0"/>
    <m/>
    <s v="B02083"/>
    <m/>
    <m/>
    <s v="S0361932"/>
  </r>
  <r>
    <x v="131"/>
    <n v="10000"/>
    <n v="20000"/>
    <d v="2025-04-04T00:00:00"/>
    <s v="502LAUGH"/>
    <s v=" 8:31:55 am"/>
    <s v="I492555H088"/>
    <m/>
    <x v="1"/>
    <s v="Yes"/>
    <x v="15"/>
    <x v="13"/>
    <x v="14"/>
    <x v="14"/>
    <n v="4000"/>
    <m/>
    <m/>
    <d v="2025-04-02T00:00:00"/>
    <m/>
    <n v="3"/>
    <n v="12000"/>
    <s v="PE"/>
    <s v="LEFTFOOT-80-250001"/>
    <n v="0"/>
    <n v="10000"/>
    <n v="2000"/>
    <n v="0"/>
    <n v="0"/>
    <n v="0"/>
    <m/>
    <m/>
    <n v="0"/>
    <m/>
    <m/>
    <m/>
    <m/>
    <m/>
    <m/>
    <m/>
    <m/>
    <s v="LEFTFOOT-80-25"/>
    <s v="H08117"/>
    <m/>
    <n v="0"/>
    <n v="0"/>
    <n v="0"/>
    <n v="0"/>
    <n v="0"/>
    <n v="0"/>
    <m/>
    <m/>
    <m/>
    <s v="No"/>
    <s v="W664668"/>
    <n v="0"/>
    <m/>
    <s v="H08117"/>
    <m/>
    <m/>
    <s v="S0361937"/>
  </r>
  <r>
    <x v="132"/>
    <n v="10000"/>
    <n v="20000"/>
    <d v="2025-04-03T00:00:00"/>
    <s v="502LAUGH"/>
    <s v=" 8:32:39 am"/>
    <n v="10656256085"/>
    <m/>
    <x v="1"/>
    <s v="Yes"/>
    <x v="2"/>
    <x v="2"/>
    <x v="2"/>
    <x v="2"/>
    <n v="378"/>
    <m/>
    <m/>
    <d v="2025-04-02T00:00:00"/>
    <m/>
    <n v="180"/>
    <n v="68040"/>
    <s v="PE"/>
    <s v="1VV01-80003-FT0001"/>
    <n v="0"/>
    <n v="40000"/>
    <n v="28040"/>
    <n v="0"/>
    <n v="0"/>
    <n v="0"/>
    <m/>
    <m/>
    <n v="0"/>
    <m/>
    <m/>
    <m/>
    <m/>
    <m/>
    <m/>
    <m/>
    <m/>
    <s v="1VV01-80003-FT"/>
    <s v="H08031-JIM-M"/>
    <m/>
    <n v="0"/>
    <n v="0"/>
    <n v="0"/>
    <n v="0"/>
    <n v="0"/>
    <n v="0"/>
    <m/>
    <m/>
    <m/>
    <s v="No"/>
    <s v="W664674"/>
    <n v="0"/>
    <m/>
    <s v="H08031-JIM-M"/>
    <m/>
    <m/>
    <s v="S0361948"/>
  </r>
  <r>
    <x v="133"/>
    <n v="10000"/>
    <n v="20000"/>
    <d v="2025-04-04T00:00:00"/>
    <s v="502LAUGH"/>
    <d v="1899-12-30T11:33:19"/>
    <n v="10656256085"/>
    <m/>
    <x v="1"/>
    <s v="Yes"/>
    <x v="2"/>
    <x v="2"/>
    <x v="2"/>
    <x v="2"/>
    <n v="936"/>
    <m/>
    <m/>
    <d v="2025-04-02T00:00:00"/>
    <m/>
    <n v="77"/>
    <n v="72072"/>
    <s v="PE"/>
    <s v="7FP39-80002-FT0001"/>
    <n v="0"/>
    <n v="50000"/>
    <n v="22072"/>
    <n v="0"/>
    <n v="0"/>
    <n v="0"/>
    <m/>
    <m/>
    <n v="0"/>
    <m/>
    <m/>
    <m/>
    <m/>
    <m/>
    <m/>
    <m/>
    <m/>
    <s v="7FP39-80002-FT"/>
    <s v="H08031-JIM-M"/>
    <m/>
    <n v="0"/>
    <n v="0"/>
    <n v="0"/>
    <n v="0"/>
    <n v="0"/>
    <n v="0"/>
    <m/>
    <m/>
    <m/>
    <s v="No"/>
    <s v="W664675"/>
    <n v="0"/>
    <m/>
    <s v="H08031-JIM-M"/>
    <m/>
    <m/>
    <s v="S0361953"/>
  </r>
  <r>
    <x v="134"/>
    <n v="10000"/>
    <n v="20000"/>
    <d v="2025-04-23T00:00:00"/>
    <s v="502LAUGH"/>
    <d v="1899-12-30T11:20:31"/>
    <n v="10656256087"/>
    <m/>
    <x v="1"/>
    <s v="Yes"/>
    <x v="2"/>
    <x v="2"/>
    <x v="2"/>
    <x v="2"/>
    <n v="2884"/>
    <m/>
    <m/>
    <d v="2025-04-02T00:00:00"/>
    <m/>
    <n v="77"/>
    <n v="222068"/>
    <s v="PE"/>
    <s v="7FP02-80003-FT0001"/>
    <n v="0"/>
    <n v="200000"/>
    <n v="22068"/>
    <n v="0"/>
    <n v="0"/>
    <n v="0"/>
    <m/>
    <m/>
    <n v="0"/>
    <m/>
    <m/>
    <m/>
    <m/>
    <m/>
    <m/>
    <m/>
    <m/>
    <s v="7FP02-80003-FT"/>
    <s v="H08031-JIM-M"/>
    <m/>
    <n v="0"/>
    <n v="0"/>
    <n v="0"/>
    <n v="0"/>
    <n v="0"/>
    <n v="0"/>
    <m/>
    <m/>
    <m/>
    <s v="No"/>
    <s v="W665280"/>
    <n v="0"/>
    <m/>
    <s v="H08031-JIM-M"/>
    <m/>
    <m/>
    <s v="S0361960"/>
  </r>
  <r>
    <x v="135"/>
    <n v="10000"/>
    <n v="10000"/>
    <d v="2025-04-04T00:00:00"/>
    <s v="502LAUGH"/>
    <s v=" 8:51:28 am"/>
    <s v="E053912079"/>
    <m/>
    <x v="0"/>
    <s v="Yes"/>
    <x v="12"/>
    <x v="11"/>
    <x v="12"/>
    <x v="12"/>
    <n v="2000"/>
    <m/>
    <m/>
    <d v="2025-04-02T00:00:00"/>
    <m/>
    <n v="40"/>
    <n v="80000"/>
    <s v="PE"/>
    <s v="709898813-3M66900001"/>
    <n v="0"/>
    <n v="80000"/>
    <n v="0"/>
    <n v="0"/>
    <n v="0"/>
    <n v="0"/>
    <m/>
    <m/>
    <n v="0"/>
    <m/>
    <m/>
    <m/>
    <m/>
    <m/>
    <m/>
    <m/>
    <m/>
    <s v="709898813-3M6690SP"/>
    <s v="S19081-TH"/>
    <m/>
    <n v="0"/>
    <n v="0"/>
    <n v="0"/>
    <n v="0"/>
    <n v="0"/>
    <n v="0"/>
    <m/>
    <m/>
    <m/>
    <s v="No"/>
    <s v="W664681"/>
    <n v="0"/>
    <m/>
    <s v="S19081-TH"/>
    <m/>
    <m/>
    <s v="H0064889"/>
  </r>
  <r>
    <x v="136"/>
    <n v="10000"/>
    <n v="10000"/>
    <d v="2025-04-03T00:00:00"/>
    <s v="502LAUGH"/>
    <s v=" 9:30:13 am"/>
    <s v="E190912129"/>
    <m/>
    <x v="0"/>
    <s v="Yes"/>
    <x v="12"/>
    <x v="11"/>
    <x v="12"/>
    <x v="12"/>
    <n v="10000"/>
    <m/>
    <m/>
    <d v="2025-04-02T00:00:00"/>
    <m/>
    <n v="60"/>
    <n v="600000"/>
    <s v="PE"/>
    <s v="739709802 REVA0001"/>
    <n v="0"/>
    <n v="600000"/>
    <n v="0"/>
    <n v="0"/>
    <n v="0"/>
    <n v="0"/>
    <m/>
    <m/>
    <n v="0"/>
    <m/>
    <m/>
    <m/>
    <m/>
    <m/>
    <m/>
    <m/>
    <m/>
    <s v="739709802 REVA"/>
    <s v="S19081-TH"/>
    <m/>
    <n v="0"/>
    <n v="0"/>
    <n v="0"/>
    <n v="0"/>
    <n v="0"/>
    <n v="0"/>
    <m/>
    <m/>
    <m/>
    <s v="No"/>
    <s v="W664684"/>
    <n v="0"/>
    <m/>
    <s v="S19081-TH"/>
    <m/>
    <m/>
    <s v="H0064897"/>
  </r>
  <r>
    <x v="137"/>
    <n v="10000"/>
    <n v="10000"/>
    <d v="2025-04-04T00:00:00"/>
    <s v="502LAUGH"/>
    <s v=" 8:51:28 am"/>
    <s v="E190912129"/>
    <m/>
    <x v="0"/>
    <s v="Yes"/>
    <x v="12"/>
    <x v="11"/>
    <x v="12"/>
    <x v="12"/>
    <n v="10000"/>
    <m/>
    <m/>
    <d v="2025-04-02T00:00:00"/>
    <m/>
    <n v="60"/>
    <n v="600000"/>
    <s v="PE"/>
    <s v="739709802 REVA0001"/>
    <n v="0"/>
    <n v="600000"/>
    <n v="0"/>
    <n v="0"/>
    <n v="0"/>
    <n v="0"/>
    <m/>
    <m/>
    <n v="0"/>
    <m/>
    <m/>
    <m/>
    <m/>
    <m/>
    <m/>
    <m/>
    <m/>
    <s v="739709802 REVA"/>
    <s v="S19081-TH"/>
    <m/>
    <n v="0"/>
    <n v="0"/>
    <n v="0"/>
    <n v="0"/>
    <n v="0"/>
    <n v="0"/>
    <m/>
    <m/>
    <m/>
    <s v="No"/>
    <s v="W664685"/>
    <n v="0"/>
    <m/>
    <s v="S19081-TH"/>
    <m/>
    <m/>
    <s v="H0064898"/>
  </r>
  <r>
    <x v="138"/>
    <n v="10000"/>
    <n v="10000"/>
    <d v="2025-04-02T00:00:00"/>
    <s v="502LAUGH"/>
    <s v=" 4:28:41 pm"/>
    <s v="J206L2871"/>
    <m/>
    <x v="0"/>
    <s v="Yes"/>
    <x v="16"/>
    <x v="14"/>
    <x v="15"/>
    <x v="15"/>
    <n v="9000"/>
    <m/>
    <m/>
    <d v="2025-04-02T00:00:00"/>
    <m/>
    <n v="6"/>
    <n v="54000"/>
    <s v="PE"/>
    <s v="Z513 REV3.00001"/>
    <n v="0"/>
    <n v="54000"/>
    <n v="0"/>
    <n v="0"/>
    <n v="0"/>
    <n v="0"/>
    <m/>
    <m/>
    <n v="0"/>
    <m/>
    <m/>
    <m/>
    <m/>
    <m/>
    <m/>
    <m/>
    <m/>
    <s v="Z513 REV3.0"/>
    <s v="R18131-MALAYSIA"/>
    <m/>
    <n v="0"/>
    <n v="0"/>
    <n v="0"/>
    <n v="0"/>
    <n v="0"/>
    <n v="0"/>
    <m/>
    <m/>
    <m/>
    <s v="No"/>
    <s v="W664688"/>
    <n v="0"/>
    <m/>
    <s v="R18131-MALAYSIA"/>
    <m/>
    <m/>
    <s v="S0361975"/>
  </r>
  <r>
    <x v="139"/>
    <n v="10000"/>
    <n v="10000"/>
    <d v="2025-04-02T00:00:00"/>
    <s v="502LAUGH"/>
    <s v=" 3:37:01 pm"/>
    <s v="SG-5644655 01"/>
    <m/>
    <x v="0"/>
    <s v="Yes"/>
    <x v="10"/>
    <x v="9"/>
    <x v="10"/>
    <x v="10"/>
    <n v="258"/>
    <m/>
    <m/>
    <d v="2025-04-02T00:00:00"/>
    <m/>
    <n v="4"/>
    <n v="1032"/>
    <s v="PE"/>
    <n v="112887410001"/>
    <n v="0"/>
    <n v="1030"/>
    <n v="2"/>
    <n v="0"/>
    <n v="0"/>
    <n v="0"/>
    <m/>
    <m/>
    <n v="0"/>
    <m/>
    <m/>
    <m/>
    <m/>
    <m/>
    <m/>
    <m/>
    <m/>
    <n v="11288741"/>
    <s v="I09180"/>
    <m/>
    <n v="0"/>
    <n v="0"/>
    <n v="0"/>
    <n v="0"/>
    <n v="0"/>
    <n v="0"/>
    <m/>
    <m/>
    <m/>
    <s v="No"/>
    <s v="W664700"/>
    <n v="0"/>
    <m/>
    <s v="I09180"/>
    <m/>
    <m/>
    <s v="S0362000"/>
  </r>
  <r>
    <x v="140"/>
    <n v="10000"/>
    <n v="10000"/>
    <d v="2025-04-02T00:00:00"/>
    <s v="502LAUGH"/>
    <s v=" 3:37:01 pm"/>
    <s v="SG-5644655 01"/>
    <m/>
    <x v="0"/>
    <s v="Yes"/>
    <x v="10"/>
    <x v="9"/>
    <x v="10"/>
    <x v="10"/>
    <n v="258"/>
    <m/>
    <m/>
    <d v="2025-04-02T00:00:00"/>
    <m/>
    <n v="4"/>
    <n v="1032"/>
    <s v="PE"/>
    <n v="112887410001"/>
    <n v="0"/>
    <n v="1030"/>
    <n v="2"/>
    <n v="0"/>
    <n v="0"/>
    <n v="0"/>
    <m/>
    <m/>
    <n v="0"/>
    <m/>
    <m/>
    <m/>
    <m/>
    <m/>
    <m/>
    <m/>
    <m/>
    <n v="11288741"/>
    <s v="I09180"/>
    <m/>
    <n v="0"/>
    <n v="0"/>
    <n v="0"/>
    <n v="0"/>
    <n v="0"/>
    <n v="0"/>
    <m/>
    <m/>
    <m/>
    <s v="No"/>
    <s v="W664701"/>
    <n v="0"/>
    <m/>
    <s v="I09180"/>
    <m/>
    <m/>
    <s v="S0362001"/>
  </r>
  <r>
    <x v="141"/>
    <n v="10000"/>
    <n v="10000"/>
    <d v="2025-04-02T00:00:00"/>
    <s v="502LAUGH"/>
    <s v=" 5:29:41 pm"/>
    <s v="SG-5644655 01"/>
    <m/>
    <x v="0"/>
    <s v="Yes"/>
    <x v="10"/>
    <x v="9"/>
    <x v="10"/>
    <x v="10"/>
    <n v="258"/>
    <m/>
    <m/>
    <d v="2025-04-02T00:00:00"/>
    <m/>
    <n v="4"/>
    <n v="1032"/>
    <s v="PE"/>
    <n v="112887830001"/>
    <n v="0"/>
    <n v="1030"/>
    <n v="2"/>
    <n v="0"/>
    <n v="0"/>
    <n v="0"/>
    <m/>
    <m/>
    <n v="0"/>
    <m/>
    <m/>
    <m/>
    <m/>
    <m/>
    <m/>
    <m/>
    <m/>
    <n v="11288783"/>
    <s v="I09180"/>
    <m/>
    <n v="0"/>
    <n v="0"/>
    <n v="0"/>
    <n v="0"/>
    <n v="0"/>
    <n v="0"/>
    <m/>
    <m/>
    <m/>
    <s v="No"/>
    <s v="W664703"/>
    <n v="0"/>
    <m/>
    <s v="I09180"/>
    <m/>
    <m/>
    <s v="S0362003"/>
  </r>
  <r>
    <x v="71"/>
    <n v="10000"/>
    <n v="20000"/>
    <d v="2025-04-07T00:00:00"/>
    <s v="502LAUGH"/>
    <s v=" 9:18:57 am"/>
    <s v="59470/59469"/>
    <m/>
    <x v="0"/>
    <s v="Yes"/>
    <x v="1"/>
    <x v="1"/>
    <x v="1"/>
    <x v="1"/>
    <n v="65271"/>
    <m/>
    <m/>
    <d v="2025-04-02T00:00:00"/>
    <m/>
    <n v="12"/>
    <n v="783252"/>
    <s v="PE"/>
    <s v="MT-1000173-00REV0003"/>
    <n v="0"/>
    <n v="814353"/>
    <n v="-31101"/>
    <n v="0"/>
    <n v="0"/>
    <n v="0"/>
    <m/>
    <m/>
    <n v="0"/>
    <m/>
    <m/>
    <m/>
    <m/>
    <m/>
    <m/>
    <m/>
    <m/>
    <s v="MT-1000173-00REV008"/>
    <s v="Z26002"/>
    <m/>
    <n v="0"/>
    <n v="0"/>
    <n v="0"/>
    <n v="0"/>
    <n v="0"/>
    <n v="0"/>
    <m/>
    <m/>
    <m/>
    <s v="No"/>
    <s v="W664723"/>
    <n v="0"/>
    <m/>
    <s v="Z26002"/>
    <m/>
    <m/>
    <s v="S0362021"/>
  </r>
  <r>
    <x v="72"/>
    <n v="10000"/>
    <n v="30000"/>
    <d v="2025-04-03T00:00:00"/>
    <s v="502LAUGH"/>
    <s v=" 8:42:45 am"/>
    <n v="59470"/>
    <m/>
    <x v="1"/>
    <s v="Yes"/>
    <x v="31"/>
    <x v="20"/>
    <x v="33"/>
    <x v="33"/>
    <n v="30625"/>
    <m/>
    <m/>
    <d v="2025-04-02T00:00:00"/>
    <m/>
    <n v="6"/>
    <n v="183750"/>
    <s v="PE"/>
    <s v="MT-1000241-907RE0001"/>
    <n v="0"/>
    <n v="183750"/>
    <n v="0"/>
    <n v="0"/>
    <n v="0"/>
    <n v="0"/>
    <m/>
    <m/>
    <n v="0"/>
    <m/>
    <m/>
    <m/>
    <m/>
    <m/>
    <m/>
    <m/>
    <m/>
    <s v="MT-1000241-907REV005"/>
    <s v="Z26002"/>
    <m/>
    <n v="0"/>
    <n v="0"/>
    <n v="0"/>
    <n v="0"/>
    <n v="0"/>
    <n v="0"/>
    <m/>
    <m/>
    <m/>
    <s v="No"/>
    <s v="W663966"/>
    <n v="0"/>
    <m/>
    <s v="Z26002"/>
    <m/>
    <m/>
    <s v="S0362021"/>
  </r>
  <r>
    <x v="73"/>
    <n v="10000"/>
    <n v="30000"/>
    <d v="2025-04-02T00:00:00"/>
    <s v="502LAUGH"/>
    <s v=" 2:20:32 pm"/>
    <s v="J00WT7100"/>
    <m/>
    <x v="1"/>
    <s v="Yes"/>
    <x v="19"/>
    <x v="15"/>
    <x v="18"/>
    <x v="18"/>
    <n v="1250"/>
    <m/>
    <m/>
    <d v="2025-04-02T00:00:00"/>
    <m/>
    <n v="4"/>
    <n v="5000"/>
    <s v="PE"/>
    <n v="86090840001"/>
    <n v="0"/>
    <n v="5000"/>
    <n v="0"/>
    <n v="0"/>
    <n v="0"/>
    <n v="0"/>
    <m/>
    <m/>
    <n v="0"/>
    <m/>
    <m/>
    <m/>
    <m/>
    <m/>
    <m/>
    <m/>
    <m/>
    <n v="8609084"/>
    <s v="B02083"/>
    <m/>
    <n v="0"/>
    <n v="0"/>
    <n v="0"/>
    <n v="0"/>
    <n v="0"/>
    <n v="0"/>
    <m/>
    <m/>
    <m/>
    <s v="No"/>
    <s v="W664725"/>
    <n v="0"/>
    <m/>
    <s v="B02083"/>
    <m/>
    <m/>
    <s v="S0362024"/>
  </r>
  <r>
    <x v="74"/>
    <n v="10000"/>
    <n v="20000"/>
    <d v="2025-04-02T00:00:00"/>
    <s v="502LAUGH"/>
    <s v=" 2:20:32 pm"/>
    <s v="J00WT7100"/>
    <m/>
    <x v="1"/>
    <s v="Yes"/>
    <x v="19"/>
    <x v="15"/>
    <x v="18"/>
    <x v="18"/>
    <n v="1250"/>
    <m/>
    <m/>
    <d v="2025-04-02T00:00:00"/>
    <m/>
    <n v="4"/>
    <n v="5000"/>
    <s v="PE"/>
    <n v="86090860001"/>
    <n v="0"/>
    <n v="5000"/>
    <n v="0"/>
    <n v="0"/>
    <n v="0"/>
    <n v="0"/>
    <m/>
    <m/>
    <n v="0"/>
    <m/>
    <m/>
    <m/>
    <m/>
    <m/>
    <m/>
    <m/>
    <m/>
    <n v="8609086"/>
    <s v="B02083"/>
    <m/>
    <n v="0"/>
    <n v="0"/>
    <n v="0"/>
    <n v="0"/>
    <n v="0"/>
    <n v="0"/>
    <m/>
    <m/>
    <m/>
    <s v="No"/>
    <s v="W664726"/>
    <n v="0"/>
    <m/>
    <s v="B02083"/>
    <m/>
    <m/>
    <s v="S0362024"/>
  </r>
  <r>
    <x v="142"/>
    <n v="10000"/>
    <n v="10000"/>
    <d v="2025-04-04T00:00:00"/>
    <s v="502LAUGH"/>
    <d v="1899-12-30T11:35:20"/>
    <s v="J00WT7100"/>
    <m/>
    <x v="0"/>
    <s v="Yes"/>
    <x v="18"/>
    <x v="16"/>
    <x v="17"/>
    <x v="17"/>
    <n v="3834"/>
    <m/>
    <m/>
    <d v="2025-04-02T00:00:00"/>
    <m/>
    <n v="6"/>
    <n v="23004"/>
    <s v="PE"/>
    <n v="86090880001"/>
    <n v="0"/>
    <n v="18000"/>
    <n v="5004"/>
    <n v="0"/>
    <n v="0"/>
    <n v="0"/>
    <m/>
    <m/>
    <n v="0"/>
    <m/>
    <m/>
    <m/>
    <m/>
    <m/>
    <m/>
    <m/>
    <m/>
    <n v="8609088"/>
    <s v="B02083"/>
    <m/>
    <n v="0"/>
    <n v="0"/>
    <n v="0"/>
    <n v="0"/>
    <n v="0"/>
    <n v="0"/>
    <m/>
    <m/>
    <m/>
    <s v="No"/>
    <s v="W664728"/>
    <n v="0"/>
    <m/>
    <s v="B02083"/>
    <m/>
    <m/>
    <s v="S0362024"/>
  </r>
  <r>
    <x v="143"/>
    <n v="10000"/>
    <n v="10000"/>
    <d v="2025-04-03T00:00:00"/>
    <s v="502LAUGH"/>
    <s v=" 8:35:46 am"/>
    <s v="J00WT7100"/>
    <m/>
    <x v="0"/>
    <s v="Yes"/>
    <x v="18"/>
    <x v="16"/>
    <x v="17"/>
    <x v="17"/>
    <n v="2334"/>
    <m/>
    <m/>
    <d v="2025-04-02T00:00:00"/>
    <m/>
    <n v="6"/>
    <n v="14004"/>
    <s v="PE"/>
    <n v="86090890001"/>
    <n v="0"/>
    <n v="10000"/>
    <n v="4004"/>
    <n v="0"/>
    <n v="0"/>
    <n v="0"/>
    <m/>
    <m/>
    <n v="0"/>
    <m/>
    <m/>
    <m/>
    <m/>
    <m/>
    <m/>
    <m/>
    <m/>
    <n v="8609089"/>
    <s v="B02083"/>
    <m/>
    <n v="0"/>
    <n v="0"/>
    <n v="0"/>
    <n v="0"/>
    <n v="0"/>
    <n v="0"/>
    <m/>
    <m/>
    <m/>
    <s v="No"/>
    <s v="W664729"/>
    <n v="0"/>
    <m/>
    <s v="B02083"/>
    <m/>
    <m/>
    <s v="S0362024"/>
  </r>
  <r>
    <x v="143"/>
    <n v="10000"/>
    <n v="20000"/>
    <d v="2025-04-03T00:00:00"/>
    <s v="502LAUGH"/>
    <s v=" 8:35:46 am"/>
    <s v="J00WT7100"/>
    <m/>
    <x v="1"/>
    <s v="Yes"/>
    <x v="19"/>
    <x v="15"/>
    <x v="18"/>
    <x v="18"/>
    <n v="1667"/>
    <m/>
    <m/>
    <d v="2025-04-02T00:00:00"/>
    <m/>
    <n v="6"/>
    <n v="10002"/>
    <s v="PE"/>
    <n v="86090890001"/>
    <n v="0"/>
    <n v="10000"/>
    <n v="2"/>
    <n v="0"/>
    <n v="0"/>
    <n v="0"/>
    <m/>
    <m/>
    <n v="0"/>
    <m/>
    <m/>
    <m/>
    <m/>
    <m/>
    <m/>
    <m/>
    <m/>
    <n v="8609089"/>
    <s v="B02083"/>
    <m/>
    <n v="0"/>
    <n v="0"/>
    <n v="0"/>
    <n v="0"/>
    <n v="0"/>
    <n v="0"/>
    <m/>
    <m/>
    <m/>
    <s v="No"/>
    <s v="W664729"/>
    <n v="0"/>
    <m/>
    <s v="B02083"/>
    <m/>
    <m/>
    <s v="S0362024"/>
  </r>
  <r>
    <x v="144"/>
    <n v="10000"/>
    <n v="10000"/>
    <d v="2025-04-04T00:00:00"/>
    <s v="502LAUGH"/>
    <s v=" 8:53:18 am"/>
    <s v="E190912129"/>
    <m/>
    <x v="0"/>
    <s v="Yes"/>
    <x v="12"/>
    <x v="11"/>
    <x v="12"/>
    <x v="12"/>
    <n v="1334"/>
    <m/>
    <m/>
    <d v="2025-04-02T00:00:00"/>
    <m/>
    <n v="30"/>
    <n v="40020"/>
    <s v="PE"/>
    <s v="100542001-3M66900001"/>
    <n v="0"/>
    <n v="40000"/>
    <n v="20"/>
    <n v="0"/>
    <n v="0"/>
    <n v="0"/>
    <m/>
    <m/>
    <n v="0"/>
    <m/>
    <m/>
    <m/>
    <m/>
    <m/>
    <m/>
    <m/>
    <m/>
    <s v="100542001-3M6690SP"/>
    <s v="S19314"/>
    <m/>
    <n v="0"/>
    <n v="0"/>
    <n v="0"/>
    <n v="0"/>
    <n v="0"/>
    <n v="0"/>
    <m/>
    <m/>
    <m/>
    <s v="No"/>
    <s v="W664731"/>
    <n v="0"/>
    <m/>
    <s v="S19314"/>
    <m/>
    <m/>
    <s v="H0064900"/>
  </r>
  <r>
    <x v="145"/>
    <n v="10000"/>
    <n v="10000"/>
    <d v="2025-04-02T00:00:00"/>
    <s v="502LAUGH"/>
    <s v=" 5:41:53 pm"/>
    <s v="U0B07S008/4723U8017"/>
    <m/>
    <x v="0"/>
    <s v="Yes"/>
    <x v="7"/>
    <x v="6"/>
    <x v="7"/>
    <x v="7"/>
    <n v="2000"/>
    <m/>
    <m/>
    <d v="2025-04-02T00:00:00"/>
    <m/>
    <n v="5"/>
    <n v="10000"/>
    <s v="PE"/>
    <s v="2V642190001"/>
    <n v="0"/>
    <n v="10000"/>
    <n v="0"/>
    <n v="0"/>
    <n v="0"/>
    <n v="0"/>
    <m/>
    <m/>
    <n v="0"/>
    <m/>
    <m/>
    <m/>
    <m/>
    <m/>
    <m/>
    <m/>
    <m/>
    <s v="2V64219"/>
    <s v="T20198"/>
    <m/>
    <n v="0"/>
    <n v="0"/>
    <n v="0"/>
    <n v="0"/>
    <n v="0"/>
    <n v="0"/>
    <m/>
    <m/>
    <m/>
    <s v="No"/>
    <s v="W664753"/>
    <n v="0"/>
    <m/>
    <s v="T20198"/>
    <m/>
    <m/>
    <s v="S0362160"/>
  </r>
  <r>
    <x v="146"/>
    <n v="10000"/>
    <n v="10000"/>
    <d v="2025-04-08T00:00:00"/>
    <s v="502LAUGH"/>
    <s v=" 2:16:22 pm"/>
    <s v="BYF039-01"/>
    <m/>
    <x v="0"/>
    <s v="Yes"/>
    <x v="20"/>
    <x v="17"/>
    <x v="19"/>
    <x v="19"/>
    <n v="1300"/>
    <m/>
    <m/>
    <d v="2025-04-02T00:00:00"/>
    <m/>
    <n v="1"/>
    <n v="1300"/>
    <s v="PE"/>
    <s v="BMS-144X38MM0001"/>
    <n v="0"/>
    <n v="1000"/>
    <n v="300"/>
    <n v="0"/>
    <n v="0"/>
    <n v="0"/>
    <m/>
    <m/>
    <n v="0"/>
    <m/>
    <m/>
    <m/>
    <m/>
    <m/>
    <m/>
    <m/>
    <m/>
    <s v="BMS-144X38MM"/>
    <s v="S19671"/>
    <m/>
    <n v="0"/>
    <n v="0"/>
    <n v="0"/>
    <n v="0"/>
    <n v="0"/>
    <n v="0"/>
    <m/>
    <m/>
    <m/>
    <s v="No"/>
    <s v="W664756"/>
    <n v="0"/>
    <m/>
    <s v="S19671"/>
    <m/>
    <m/>
    <s v="S0362169"/>
  </r>
  <r>
    <x v="147"/>
    <n v="10000"/>
    <n v="10000"/>
    <d v="2025-04-08T00:00:00"/>
    <s v="502LAUGH"/>
    <s v=" 2:17:24 pm"/>
    <s v="BXC030-01"/>
    <m/>
    <x v="0"/>
    <s v="Yes"/>
    <x v="20"/>
    <x v="17"/>
    <x v="19"/>
    <x v="19"/>
    <n v="1500"/>
    <m/>
    <m/>
    <d v="2025-04-02T00:00:00"/>
    <m/>
    <n v="1"/>
    <n v="1500"/>
    <s v="PE"/>
    <s v="BMS-60X20MM0001"/>
    <n v="0"/>
    <n v="1000"/>
    <n v="500"/>
    <n v="0"/>
    <n v="0"/>
    <n v="0"/>
    <m/>
    <m/>
    <n v="0"/>
    <m/>
    <m/>
    <m/>
    <m/>
    <m/>
    <m/>
    <m/>
    <m/>
    <s v="BMS-60X20MM"/>
    <s v="S19671"/>
    <m/>
    <n v="0"/>
    <n v="0"/>
    <n v="0"/>
    <n v="0"/>
    <n v="0"/>
    <n v="0"/>
    <m/>
    <m/>
    <m/>
    <s v="No"/>
    <s v="W664757"/>
    <n v="0"/>
    <m/>
    <s v="S19671"/>
    <m/>
    <m/>
    <s v="S0362169"/>
  </r>
  <r>
    <x v="148"/>
    <n v="10000"/>
    <n v="10000"/>
    <d v="2025-04-03T00:00:00"/>
    <s v="502LAUGH"/>
    <d v="1899-12-30T10:10:36"/>
    <s v="2101818U5/M0B7C2220"/>
    <m/>
    <x v="0"/>
    <s v="Yes"/>
    <x v="0"/>
    <x v="0"/>
    <x v="0"/>
    <x v="0"/>
    <n v="286"/>
    <m/>
    <m/>
    <d v="2025-04-02T00:00:00"/>
    <m/>
    <n v="245"/>
    <n v="70070"/>
    <s v="PE"/>
    <s v="86.B9480001"/>
    <n v="0"/>
    <n v="50000"/>
    <n v="20070"/>
    <n v="0"/>
    <n v="0"/>
    <n v="0"/>
    <m/>
    <m/>
    <n v="0"/>
    <m/>
    <m/>
    <m/>
    <m/>
    <m/>
    <m/>
    <m/>
    <m/>
    <s v="86.B948"/>
    <s v="C03423"/>
    <m/>
    <n v="0"/>
    <n v="0"/>
    <n v="0"/>
    <n v="0"/>
    <n v="0"/>
    <n v="0"/>
    <m/>
    <m/>
    <m/>
    <s v="No"/>
    <s v="W664760"/>
    <n v="0"/>
    <m/>
    <s v="C03423"/>
    <m/>
    <m/>
    <s v="S0362176"/>
  </r>
  <r>
    <x v="149"/>
    <n v="10000"/>
    <n v="40000"/>
    <d v="2025-04-04T00:00:00"/>
    <s v="502LAUGH"/>
    <s v=" 2:54:08 pm"/>
    <s v="M0BJQ96701065/M0BTQ4840"/>
    <s v="FSC30254"/>
    <x v="0"/>
    <s v="No"/>
    <x v="11"/>
    <x v="10"/>
    <x v="11"/>
    <x v="11"/>
    <n v="10000"/>
    <m/>
    <m/>
    <d v="2025-04-03T00:00:00"/>
    <m/>
    <n v="4"/>
    <n v="40000"/>
    <s v="PE"/>
    <s v="L001-773057-00000006"/>
    <n v="0"/>
    <n v="0"/>
    <n v="0"/>
    <n v="0"/>
    <n v="0"/>
    <n v="0"/>
    <m/>
    <m/>
    <n v="0"/>
    <m/>
    <m/>
    <m/>
    <s v="No"/>
    <n v="0"/>
    <s v="No"/>
    <m/>
    <m/>
    <s v="L001-773057-000006CM"/>
    <s v="W23041-TH"/>
    <m/>
    <n v="0"/>
    <n v="0"/>
    <n v="0"/>
    <n v="0"/>
    <n v="0"/>
    <n v="0"/>
    <m/>
    <m/>
    <m/>
    <s v="No"/>
    <m/>
    <m/>
    <m/>
    <s v="W23041-TH"/>
    <m/>
    <m/>
    <s v="H0064486"/>
  </r>
  <r>
    <x v="150"/>
    <n v="10000"/>
    <n v="10000"/>
    <d v="2025-04-30T00:00:00"/>
    <s v="502LAUGH"/>
    <s v=" 1:21:38 pm"/>
    <s v="U4625S161/3830U7060"/>
    <s v="SC23649"/>
    <x v="0"/>
    <s v="No"/>
    <x v="20"/>
    <x v="17"/>
    <x v="19"/>
    <x v="19"/>
    <n v="1000"/>
    <m/>
    <m/>
    <d v="2025-04-03T00:00:00"/>
    <m/>
    <n v="1"/>
    <n v="1000"/>
    <s v="PE"/>
    <s v="19004580-I0001"/>
    <n v="0"/>
    <n v="0"/>
    <n v="0"/>
    <n v="0"/>
    <n v="0"/>
    <n v="0"/>
    <m/>
    <m/>
    <n v="0"/>
    <m/>
    <m/>
    <m/>
    <s v="No"/>
    <n v="0"/>
    <s v="No"/>
    <m/>
    <m/>
    <s v="19004580-I"/>
    <s v="I09109"/>
    <m/>
    <n v="0"/>
    <n v="0"/>
    <n v="0"/>
    <n v="0"/>
    <n v="0"/>
    <n v="0"/>
    <m/>
    <m/>
    <m/>
    <s v="No"/>
    <m/>
    <m/>
    <m/>
    <s v="I09109"/>
    <m/>
    <m/>
    <s v="S0362365"/>
  </r>
  <r>
    <x v="151"/>
    <n v="10000"/>
    <n v="10000"/>
    <d v="2025-04-14T00:00:00"/>
    <s v="502LAUGH"/>
    <s v=" 9:00:06 am"/>
    <s v="4072413U5"/>
    <m/>
    <x v="0"/>
    <s v="Yes"/>
    <x v="17"/>
    <x v="15"/>
    <x v="16"/>
    <x v="16"/>
    <n v="100000"/>
    <m/>
    <m/>
    <d v="2025-04-03T00:00:00"/>
    <m/>
    <n v="1"/>
    <n v="100000"/>
    <s v="PE"/>
    <s v="48X110MM TRANS L0001"/>
    <n v="0"/>
    <n v="100000"/>
    <n v="0"/>
    <n v="0"/>
    <n v="0"/>
    <n v="0"/>
    <m/>
    <m/>
    <n v="0"/>
    <m/>
    <m/>
    <m/>
    <m/>
    <m/>
    <m/>
    <m/>
    <m/>
    <s v="48X110MM TRANS LBL"/>
    <s v="Z26000"/>
    <m/>
    <n v="0"/>
    <n v="0"/>
    <n v="0"/>
    <n v="0"/>
    <n v="0"/>
    <n v="0"/>
    <m/>
    <m/>
    <m/>
    <s v="No"/>
    <s v="W664977"/>
    <n v="0"/>
    <m/>
    <s v="Z26000"/>
    <m/>
    <m/>
    <s v="ZSA101609"/>
  </r>
  <r>
    <x v="78"/>
    <n v="10000"/>
    <n v="30000"/>
    <d v="2025-04-11T00:00:00"/>
    <s v="502LAUGH"/>
    <d v="1899-12-30T11:10:55"/>
    <s v="BZC064-08"/>
    <m/>
    <x v="0"/>
    <s v="Yes"/>
    <x v="32"/>
    <x v="25"/>
    <x v="34"/>
    <x v="34"/>
    <n v="14334"/>
    <m/>
    <m/>
    <d v="2025-04-03T00:00:00"/>
    <m/>
    <n v="6"/>
    <n v="86004"/>
    <s v="PE"/>
    <s v="RR 6X6-WHITE0001"/>
    <n v="0"/>
    <n v="80884"/>
    <n v="5120"/>
    <n v="0"/>
    <n v="0"/>
    <n v="0"/>
    <m/>
    <m/>
    <n v="0"/>
    <m/>
    <m/>
    <m/>
    <m/>
    <m/>
    <m/>
    <m/>
    <m/>
    <s v="RR 6X6-WHITE"/>
    <s v="E05203"/>
    <m/>
    <n v="0"/>
    <n v="0"/>
    <n v="0"/>
    <n v="0"/>
    <n v="0"/>
    <n v="0"/>
    <m/>
    <m/>
    <m/>
    <s v="No"/>
    <s v="W664979"/>
    <n v="0"/>
    <m/>
    <s v="E05203"/>
    <m/>
    <m/>
    <s v="S0355056"/>
  </r>
  <r>
    <x v="78"/>
    <n v="10000"/>
    <n v="50000"/>
    <d v="2025-04-11T00:00:00"/>
    <s v="502LAUGH"/>
    <d v="1899-12-30T11:10:55"/>
    <s v="BZC064-08"/>
    <m/>
    <x v="1"/>
    <s v="Yes"/>
    <x v="33"/>
    <x v="26"/>
    <x v="3"/>
    <x v="3"/>
    <n v="97000"/>
    <m/>
    <m/>
    <d v="2025-04-03T00:00:00"/>
    <m/>
    <n v="2"/>
    <n v="194000"/>
    <s v="PE"/>
    <s v="RR 6X6-WHITE0001"/>
    <n v="0"/>
    <n v="205500"/>
    <n v="-11500"/>
    <n v="0"/>
    <n v="0"/>
    <n v="0"/>
    <m/>
    <m/>
    <n v="0"/>
    <m/>
    <m/>
    <m/>
    <m/>
    <m/>
    <m/>
    <m/>
    <m/>
    <s v="RR 6X6-WHITE"/>
    <s v="E05203"/>
    <m/>
    <n v="0"/>
    <n v="0"/>
    <n v="0"/>
    <n v="0"/>
    <n v="0"/>
    <n v="0"/>
    <m/>
    <m/>
    <m/>
    <s v="No"/>
    <s v="W664979"/>
    <n v="0"/>
    <m/>
    <s v="E05203"/>
    <m/>
    <m/>
    <s v="S0355056"/>
  </r>
  <r>
    <x v="152"/>
    <n v="10000"/>
    <n v="10000"/>
    <d v="2025-04-07T00:00:00"/>
    <s v="505KANGHS"/>
    <s v=" 8:43:15 am"/>
    <s v="J00VB8021"/>
    <m/>
    <x v="0"/>
    <s v="Yes"/>
    <x v="34"/>
    <x v="10"/>
    <x v="29"/>
    <x v="29"/>
    <n v="27000"/>
    <m/>
    <m/>
    <d v="2025-04-03T00:00:00"/>
    <m/>
    <n v="2"/>
    <n v="54000"/>
    <s v="PE"/>
    <s v="R001-410200001"/>
    <n v="0"/>
    <n v="54000"/>
    <n v="0"/>
    <n v="0"/>
    <n v="0"/>
    <n v="0"/>
    <m/>
    <m/>
    <n v="0"/>
    <m/>
    <m/>
    <m/>
    <m/>
    <m/>
    <m/>
    <m/>
    <m/>
    <s v="R001-41020"/>
    <s v="R18131"/>
    <m/>
    <n v="0"/>
    <n v="0"/>
    <n v="0"/>
    <n v="0"/>
    <n v="0"/>
    <n v="0"/>
    <m/>
    <m/>
    <m/>
    <s v="No"/>
    <s v="W664493"/>
    <n v="0"/>
    <m/>
    <s v="R18131"/>
    <m/>
    <m/>
    <s v="S0358294"/>
  </r>
  <r>
    <x v="153"/>
    <n v="10000"/>
    <n v="20000"/>
    <d v="2025-04-08T00:00:00"/>
    <s v="502LAUGH"/>
    <s v=" 8:53:34 am"/>
    <s v="E04OB9810"/>
    <m/>
    <x v="1"/>
    <s v="Yes"/>
    <x v="35"/>
    <x v="27"/>
    <x v="35"/>
    <x v="35"/>
    <n v="35000"/>
    <m/>
    <m/>
    <d v="2025-04-03T00:00:00"/>
    <m/>
    <n v="1"/>
    <n v="35000"/>
    <s v="PE"/>
    <s v="Y00-0000928-000001"/>
    <n v="0"/>
    <n v="35000"/>
    <n v="0"/>
    <n v="0"/>
    <n v="0"/>
    <n v="0"/>
    <m/>
    <m/>
    <n v="0"/>
    <m/>
    <m/>
    <m/>
    <m/>
    <m/>
    <m/>
    <m/>
    <m/>
    <s v="300-0000396-00"/>
    <s v="F06170-JIANGSU"/>
    <m/>
    <n v="0"/>
    <n v="0"/>
    <n v="0"/>
    <n v="0"/>
    <n v="0"/>
    <n v="0"/>
    <m/>
    <m/>
    <m/>
    <s v="No"/>
    <s v="W664495"/>
    <n v="0"/>
    <m/>
    <s v="F06170-JIANGSU"/>
    <m/>
    <m/>
    <s v="S0358339"/>
  </r>
  <r>
    <x v="154"/>
    <n v="10000"/>
    <n v="20000"/>
    <d v="2025-04-04T00:00:00"/>
    <s v="502LAUGH"/>
    <d v="1899-12-30T10:36:04"/>
    <s v="M0BRZ2270990"/>
    <m/>
    <x v="0"/>
    <s v="Yes"/>
    <x v="8"/>
    <x v="7"/>
    <x v="8"/>
    <x v="8"/>
    <n v="12500"/>
    <m/>
    <m/>
    <d v="2025-04-03T00:00:00"/>
    <m/>
    <n v="4"/>
    <n v="50000"/>
    <s v="PE"/>
    <s v="5180-38640001"/>
    <n v="0"/>
    <n v="50000"/>
    <n v="0"/>
    <n v="0"/>
    <n v="0"/>
    <n v="0"/>
    <m/>
    <m/>
    <n v="0"/>
    <m/>
    <m/>
    <m/>
    <m/>
    <m/>
    <m/>
    <m/>
    <m/>
    <s v="5180-3864"/>
    <s v="H08031-JIM"/>
    <m/>
    <n v="0"/>
    <n v="0"/>
    <n v="0"/>
    <n v="0"/>
    <n v="0"/>
    <n v="0"/>
    <m/>
    <m/>
    <m/>
    <s v="No"/>
    <s v="W664086"/>
    <n v="0"/>
    <m/>
    <s v="H08031-JIM"/>
    <m/>
    <m/>
    <s v="S0360900"/>
  </r>
  <r>
    <x v="155"/>
    <n v="10000"/>
    <n v="10000"/>
    <d v="2025-04-04T00:00:00"/>
    <s v="502LAUGH"/>
    <s v=" 8:39:49 am"/>
    <s v="4067S1"/>
    <m/>
    <x v="0"/>
    <s v="Yes"/>
    <x v="28"/>
    <x v="23"/>
    <x v="30"/>
    <x v="30"/>
    <n v="1000"/>
    <m/>
    <m/>
    <d v="2025-04-03T00:00:00"/>
    <m/>
    <n v="1"/>
    <n v="1000"/>
    <s v="PE"/>
    <s v="806778 REV4010001"/>
    <n v="0"/>
    <n v="1000"/>
    <n v="0"/>
    <n v="0"/>
    <n v="0"/>
    <n v="0"/>
    <m/>
    <m/>
    <n v="0"/>
    <m/>
    <m/>
    <m/>
    <m/>
    <m/>
    <m/>
    <m/>
    <m/>
    <s v="806778 REV401"/>
    <s v="V22000"/>
    <m/>
    <n v="0"/>
    <n v="0"/>
    <n v="0"/>
    <n v="0"/>
    <n v="0"/>
    <n v="0"/>
    <m/>
    <m/>
    <m/>
    <s v="No"/>
    <s v="W664519"/>
    <n v="0"/>
    <m/>
    <s v="V22000"/>
    <m/>
    <m/>
    <s v="S0361013"/>
  </r>
  <r>
    <x v="156"/>
    <n v="10000"/>
    <n v="10000"/>
    <d v="2025-04-04T00:00:00"/>
    <s v="502LAUGH"/>
    <s v=" 8:36:19 am"/>
    <s v="SG-5644655 01"/>
    <m/>
    <x v="0"/>
    <s v="Yes"/>
    <x v="6"/>
    <x v="5"/>
    <x v="6"/>
    <x v="6"/>
    <n v="5000"/>
    <m/>
    <m/>
    <d v="2025-04-03T00:00:00"/>
    <m/>
    <n v="6"/>
    <n v="30000"/>
    <s v="PE"/>
    <s v="15058371 REVB0001"/>
    <n v="0"/>
    <n v="30000"/>
    <n v="0"/>
    <n v="0"/>
    <n v="0"/>
    <n v="0"/>
    <m/>
    <m/>
    <n v="0"/>
    <m/>
    <m/>
    <m/>
    <m/>
    <m/>
    <m/>
    <m/>
    <m/>
    <s v="15058371 REVB"/>
    <s v="I09180"/>
    <m/>
    <n v="0"/>
    <n v="0"/>
    <n v="0"/>
    <n v="0"/>
    <n v="0"/>
    <n v="0"/>
    <m/>
    <m/>
    <m/>
    <s v="No"/>
    <s v="W664093"/>
    <n v="0"/>
    <m/>
    <s v="I09180"/>
    <m/>
    <m/>
    <s v="S0361100"/>
  </r>
  <r>
    <x v="157"/>
    <n v="10000"/>
    <n v="10000"/>
    <d v="2025-04-04T00:00:00"/>
    <s v="502LAUGH"/>
    <s v=" 8:36:19 am"/>
    <s v="SG-5644655 01"/>
    <m/>
    <x v="0"/>
    <s v="Yes"/>
    <x v="6"/>
    <x v="5"/>
    <x v="6"/>
    <x v="6"/>
    <n v="5000"/>
    <m/>
    <m/>
    <d v="2025-04-03T00:00:00"/>
    <m/>
    <n v="6"/>
    <n v="30000"/>
    <s v="PE"/>
    <s v="15058371 REVB0001"/>
    <n v="0"/>
    <n v="30000"/>
    <n v="0"/>
    <n v="0"/>
    <n v="0"/>
    <n v="0"/>
    <m/>
    <m/>
    <n v="0"/>
    <m/>
    <m/>
    <m/>
    <m/>
    <m/>
    <m/>
    <m/>
    <m/>
    <s v="15058371 REVB"/>
    <s v="I09180"/>
    <m/>
    <n v="0"/>
    <n v="0"/>
    <n v="0"/>
    <n v="0"/>
    <n v="0"/>
    <n v="0"/>
    <m/>
    <m/>
    <m/>
    <s v="No"/>
    <s v="W664094"/>
    <n v="0"/>
    <m/>
    <s v="I09180"/>
    <m/>
    <m/>
    <s v="S0361101"/>
  </r>
  <r>
    <x v="158"/>
    <n v="10000"/>
    <n v="10000"/>
    <d v="2025-04-03T00:00:00"/>
    <s v="502LAUGH"/>
    <d v="1899-12-30T10:12:06"/>
    <s v="N0BTQ4850"/>
    <m/>
    <x v="0"/>
    <s v="Yes"/>
    <x v="11"/>
    <x v="10"/>
    <x v="11"/>
    <x v="11"/>
    <n v="5000"/>
    <m/>
    <m/>
    <d v="2025-04-03T00:00:00"/>
    <m/>
    <n v="4"/>
    <n v="20000"/>
    <s v="PE"/>
    <s v="L001-773057-00000005"/>
    <n v="0"/>
    <n v="20000"/>
    <n v="0"/>
    <n v="0"/>
    <n v="0"/>
    <n v="0"/>
    <m/>
    <m/>
    <n v="0"/>
    <m/>
    <m/>
    <m/>
    <m/>
    <m/>
    <m/>
    <m/>
    <m/>
    <s v="L001-773057-000005CM"/>
    <s v="W23041-TH"/>
    <m/>
    <n v="0"/>
    <n v="0"/>
    <n v="0"/>
    <n v="0"/>
    <n v="0"/>
    <n v="0"/>
    <m/>
    <m/>
    <m/>
    <s v="No"/>
    <s v="W664104"/>
    <n v="0"/>
    <m/>
    <s v="W23041-TH"/>
    <m/>
    <m/>
    <s v="H0064785"/>
  </r>
  <r>
    <x v="159"/>
    <n v="10000"/>
    <n v="20000"/>
    <d v="2025-04-03T00:00:00"/>
    <s v="502LAUGH"/>
    <d v="1899-12-30T11:04:26"/>
    <s v="SG-5644655 01"/>
    <m/>
    <x v="0"/>
    <s v="Yes"/>
    <x v="6"/>
    <x v="5"/>
    <x v="6"/>
    <x v="6"/>
    <n v="1000"/>
    <m/>
    <m/>
    <d v="2025-04-03T00:00:00"/>
    <m/>
    <n v="6"/>
    <n v="6000"/>
    <s v="PE"/>
    <s v="15058366 REVB0001"/>
    <n v="0"/>
    <n v="6000"/>
    <n v="0"/>
    <n v="0"/>
    <n v="0"/>
    <n v="0"/>
    <m/>
    <m/>
    <n v="0"/>
    <m/>
    <m/>
    <m/>
    <m/>
    <m/>
    <m/>
    <m/>
    <m/>
    <s v="15058366 REVB"/>
    <s v="I09180"/>
    <m/>
    <n v="0"/>
    <n v="0"/>
    <n v="0"/>
    <n v="0"/>
    <n v="0"/>
    <n v="0"/>
    <m/>
    <m/>
    <m/>
    <s v="No"/>
    <s v="W664111"/>
    <n v="0"/>
    <m/>
    <s v="I09180"/>
    <m/>
    <m/>
    <s v="S0361256"/>
  </r>
  <r>
    <x v="160"/>
    <n v="10000"/>
    <n v="10000"/>
    <d v="2025-04-03T00:00:00"/>
    <s v="502LAUGH"/>
    <d v="1899-12-30T11:04:26"/>
    <s v="SG-5644655 01"/>
    <m/>
    <x v="0"/>
    <s v="Yes"/>
    <x v="6"/>
    <x v="5"/>
    <x v="6"/>
    <x v="6"/>
    <n v="1000"/>
    <m/>
    <m/>
    <d v="2025-04-03T00:00:00"/>
    <m/>
    <n v="6"/>
    <n v="6000"/>
    <s v="PE"/>
    <s v="15058366 REVB0001"/>
    <n v="0"/>
    <n v="6000"/>
    <n v="0"/>
    <n v="0"/>
    <n v="0"/>
    <n v="0"/>
    <m/>
    <m/>
    <n v="0"/>
    <m/>
    <m/>
    <m/>
    <m/>
    <m/>
    <m/>
    <m/>
    <m/>
    <s v="15058366 REVB"/>
    <s v="I09180"/>
    <m/>
    <n v="0"/>
    <n v="0"/>
    <n v="0"/>
    <n v="0"/>
    <n v="0"/>
    <n v="0"/>
    <m/>
    <m/>
    <m/>
    <s v="No"/>
    <s v="W664112"/>
    <n v="0"/>
    <m/>
    <s v="I09180"/>
    <m/>
    <m/>
    <s v="S0361257"/>
  </r>
  <r>
    <x v="160"/>
    <n v="20000"/>
    <n v="10000"/>
    <d v="2025-04-03T00:00:00"/>
    <s v="502LAUGH"/>
    <d v="1899-12-30T11:04:26"/>
    <s v="SG-5644655 01"/>
    <m/>
    <x v="0"/>
    <s v="Yes"/>
    <x v="6"/>
    <x v="5"/>
    <x v="6"/>
    <x v="6"/>
    <n v="1000"/>
    <m/>
    <m/>
    <d v="2025-04-03T00:00:00"/>
    <m/>
    <n v="6"/>
    <n v="6000"/>
    <s v="PE"/>
    <s v="15058366 REVB0001"/>
    <n v="0"/>
    <n v="6000"/>
    <n v="0"/>
    <n v="0"/>
    <n v="0"/>
    <n v="0"/>
    <m/>
    <m/>
    <n v="0"/>
    <m/>
    <m/>
    <m/>
    <m/>
    <m/>
    <m/>
    <m/>
    <m/>
    <s v="15058366 REVB"/>
    <s v="I09180"/>
    <m/>
    <n v="0"/>
    <n v="0"/>
    <n v="0"/>
    <n v="0"/>
    <n v="0"/>
    <n v="0"/>
    <m/>
    <m/>
    <m/>
    <s v="No"/>
    <s v="W664112"/>
    <n v="0"/>
    <m/>
    <s v="I09180"/>
    <m/>
    <m/>
    <s v="S0361257"/>
  </r>
  <r>
    <x v="161"/>
    <n v="10000"/>
    <n v="30000"/>
    <d v="2025-04-04T00:00:00"/>
    <s v="502LAUGH"/>
    <s v=" 8:34:07 am"/>
    <s v="U4A04S306"/>
    <m/>
    <x v="1"/>
    <s v="Yes"/>
    <x v="9"/>
    <x v="8"/>
    <x v="9"/>
    <x v="9"/>
    <n v="4000"/>
    <m/>
    <m/>
    <d v="2025-04-03T00:00:00"/>
    <m/>
    <n v="1"/>
    <n v="4000"/>
    <s v="PE"/>
    <s v="60005003-D LIGHT0001"/>
    <n v="0"/>
    <n v="2000"/>
    <n v="2000"/>
    <n v="0"/>
    <n v="0"/>
    <n v="0"/>
    <m/>
    <m/>
    <n v="0"/>
    <m/>
    <m/>
    <m/>
    <m/>
    <m/>
    <m/>
    <m/>
    <m/>
    <s v="60005003-D LIGHT GRN"/>
    <s v="B02083"/>
    <m/>
    <n v="0"/>
    <n v="0"/>
    <n v="0"/>
    <n v="0"/>
    <n v="0"/>
    <n v="0"/>
    <m/>
    <m/>
    <m/>
    <s v="No"/>
    <s v="W664113"/>
    <n v="0"/>
    <m/>
    <s v="B02083"/>
    <m/>
    <m/>
    <s v="S0361285"/>
  </r>
  <r>
    <x v="162"/>
    <n v="10000"/>
    <n v="20000"/>
    <d v="2025-04-04T00:00:00"/>
    <s v="502LAUGH"/>
    <s v=" 8:33:27 am"/>
    <s v="U4A04S306"/>
    <m/>
    <x v="1"/>
    <s v="Yes"/>
    <x v="9"/>
    <x v="8"/>
    <x v="9"/>
    <x v="9"/>
    <n v="4900"/>
    <m/>
    <m/>
    <d v="2025-04-03T00:00:00"/>
    <m/>
    <n v="1"/>
    <n v="4900"/>
    <s v="PE"/>
    <s v="60005003-D-IVORY0001"/>
    <n v="0"/>
    <n v="3000"/>
    <n v="1900"/>
    <n v="0"/>
    <n v="0"/>
    <n v="0"/>
    <m/>
    <m/>
    <n v="0"/>
    <m/>
    <m/>
    <m/>
    <m/>
    <m/>
    <m/>
    <m/>
    <m/>
    <s v="60005003-D-IVORY"/>
    <s v="B02083"/>
    <m/>
    <n v="0"/>
    <n v="0"/>
    <n v="0"/>
    <n v="0"/>
    <n v="0"/>
    <n v="0"/>
    <m/>
    <m/>
    <m/>
    <s v="No"/>
    <s v="W664115"/>
    <n v="0"/>
    <m/>
    <s v="B02083"/>
    <m/>
    <m/>
    <s v="S0361285"/>
  </r>
  <r>
    <x v="163"/>
    <n v="10000"/>
    <n v="20000"/>
    <d v="2025-04-04T00:00:00"/>
    <s v="502LAUGH"/>
    <s v=" 8:35:18 am"/>
    <s v="U4A04S306"/>
    <m/>
    <x v="1"/>
    <s v="Yes"/>
    <x v="9"/>
    <x v="8"/>
    <x v="9"/>
    <x v="9"/>
    <n v="3900"/>
    <m/>
    <m/>
    <d v="2025-04-03T00:00:00"/>
    <m/>
    <n v="1"/>
    <n v="3900"/>
    <s v="PE"/>
    <s v="60005003-D-YELLO0001"/>
    <n v="0"/>
    <n v="2000"/>
    <n v="1900"/>
    <n v="0"/>
    <n v="0"/>
    <n v="0"/>
    <m/>
    <m/>
    <n v="0"/>
    <m/>
    <m/>
    <m/>
    <m/>
    <m/>
    <m/>
    <m/>
    <m/>
    <s v="60005003-D-YELLOW"/>
    <s v="B02083"/>
    <m/>
    <n v="0"/>
    <n v="0"/>
    <n v="0"/>
    <n v="0"/>
    <n v="0"/>
    <n v="0"/>
    <m/>
    <m/>
    <m/>
    <s v="No"/>
    <s v="W664116"/>
    <n v="0"/>
    <m/>
    <s v="B02083"/>
    <m/>
    <m/>
    <s v="S0361285"/>
  </r>
  <r>
    <x v="164"/>
    <n v="10000"/>
    <n v="10000"/>
    <d v="2025-04-07T00:00:00"/>
    <s v="505KANGHS"/>
    <s v=" 8:51:41 am"/>
    <s v="SG-5650696"/>
    <m/>
    <x v="0"/>
    <s v="Yes"/>
    <x v="21"/>
    <x v="3"/>
    <x v="20"/>
    <x v="20"/>
    <n v="18000"/>
    <m/>
    <m/>
    <d v="2025-04-03T00:00:00"/>
    <m/>
    <n v="12"/>
    <n v="216000"/>
    <s v="PE"/>
    <n v="80256230001"/>
    <n v="0"/>
    <n v="216000"/>
    <n v="0"/>
    <n v="0"/>
    <n v="0"/>
    <n v="0"/>
    <m/>
    <m/>
    <n v="0"/>
    <m/>
    <m/>
    <m/>
    <m/>
    <m/>
    <m/>
    <m/>
    <m/>
    <n v="8025623"/>
    <s v="B02083"/>
    <m/>
    <n v="0"/>
    <n v="0"/>
    <n v="0"/>
    <n v="0"/>
    <n v="0"/>
    <n v="0"/>
    <m/>
    <m/>
    <m/>
    <s v="No"/>
    <s v="W664562"/>
    <n v="0"/>
    <m/>
    <s v="B02083"/>
    <m/>
    <m/>
    <s v="S0361322"/>
  </r>
  <r>
    <x v="165"/>
    <n v="10000"/>
    <n v="20000"/>
    <d v="2025-04-07T00:00:00"/>
    <s v="502LAUGH"/>
    <s v=" 8:35:07 am"/>
    <n v="10620258037"/>
    <m/>
    <x v="1"/>
    <s v="Yes"/>
    <x v="2"/>
    <x v="2"/>
    <x v="2"/>
    <x v="2"/>
    <n v="1410"/>
    <m/>
    <m/>
    <d v="2025-04-03T00:00:00"/>
    <m/>
    <n v="66"/>
    <n v="93060"/>
    <s v="PE"/>
    <s v="E5Z02-80008-FT0001"/>
    <n v="0"/>
    <n v="80000"/>
    <n v="13060"/>
    <n v="0"/>
    <n v="0"/>
    <n v="0"/>
    <m/>
    <m/>
    <n v="0"/>
    <m/>
    <m/>
    <m/>
    <m/>
    <m/>
    <m/>
    <m/>
    <m/>
    <s v="E5Z02-80008-FT"/>
    <s v="H08031-JIM-M"/>
    <m/>
    <n v="0"/>
    <n v="0"/>
    <n v="0"/>
    <n v="0"/>
    <n v="0"/>
    <n v="0"/>
    <m/>
    <m/>
    <m/>
    <s v="No"/>
    <s v="W664578"/>
    <n v="0"/>
    <m/>
    <s v="H08031-JIM-M"/>
    <m/>
    <m/>
    <s v="S0361406"/>
  </r>
  <r>
    <x v="166"/>
    <n v="10000"/>
    <n v="50000"/>
    <d v="2025-04-04T00:00:00"/>
    <s v="502LAUGH"/>
    <s v=" 5:33:58 pm"/>
    <s v="10620258042/10620258038"/>
    <m/>
    <x v="1"/>
    <s v="Yes"/>
    <x v="2"/>
    <x v="2"/>
    <x v="2"/>
    <x v="2"/>
    <n v="2728"/>
    <m/>
    <m/>
    <d v="2025-04-03T00:00:00"/>
    <m/>
    <n v="66"/>
    <n v="180048"/>
    <s v="PE"/>
    <s v="3JB26-800010001"/>
    <n v="0"/>
    <n v="99320"/>
    <n v="80728"/>
    <n v="0"/>
    <n v="0"/>
    <n v="0"/>
    <m/>
    <m/>
    <n v="0"/>
    <m/>
    <m/>
    <m/>
    <m/>
    <m/>
    <m/>
    <m/>
    <m/>
    <s v="3JB26-80001"/>
    <s v="H08031-JIM-M"/>
    <m/>
    <n v="0"/>
    <n v="0"/>
    <n v="0"/>
    <n v="0"/>
    <n v="0"/>
    <n v="0"/>
    <m/>
    <m/>
    <m/>
    <s v="No"/>
    <s v="W664582"/>
    <n v="0"/>
    <m/>
    <s v="H08031-JIM-M"/>
    <m/>
    <m/>
    <s v="S0361414"/>
  </r>
  <r>
    <x v="167"/>
    <n v="10000"/>
    <n v="20000"/>
    <d v="2025-04-03T00:00:00"/>
    <s v="502LAUGH"/>
    <s v=" 2:59:57 pm"/>
    <s v="M0BTQ4840"/>
    <m/>
    <x v="0"/>
    <s v="Yes"/>
    <x v="11"/>
    <x v="10"/>
    <x v="11"/>
    <x v="11"/>
    <n v="5000"/>
    <m/>
    <m/>
    <d v="2025-04-03T00:00:00"/>
    <m/>
    <n v="4"/>
    <n v="20000"/>
    <s v="PE"/>
    <s v="L001-773057-00000005"/>
    <n v="0"/>
    <n v="20000"/>
    <n v="0"/>
    <n v="0"/>
    <n v="0"/>
    <n v="0"/>
    <m/>
    <m/>
    <n v="0"/>
    <m/>
    <m/>
    <m/>
    <m/>
    <m/>
    <m/>
    <m/>
    <m/>
    <s v="L001-773057-000005CM"/>
    <s v="W23041-TH"/>
    <m/>
    <n v="0"/>
    <n v="0"/>
    <n v="0"/>
    <n v="0"/>
    <n v="0"/>
    <n v="0"/>
    <m/>
    <m/>
    <m/>
    <s v="No"/>
    <s v="W664584"/>
    <n v="0"/>
    <m/>
    <s v="W23041-TH"/>
    <m/>
    <m/>
    <s v="H0064817"/>
  </r>
  <r>
    <x v="108"/>
    <n v="10000"/>
    <n v="20000"/>
    <d v="2025-04-03T00:00:00"/>
    <s v="502LAUGH"/>
    <s v=" 5:39:51 pm"/>
    <s v="TW1116349-04"/>
    <m/>
    <x v="1"/>
    <s v="Yes"/>
    <x v="36"/>
    <x v="2"/>
    <x v="21"/>
    <x v="21"/>
    <n v="2500"/>
    <m/>
    <m/>
    <d v="2025-04-03T00:00:00"/>
    <m/>
    <n v="12"/>
    <n v="30000"/>
    <s v="PE"/>
    <s v="P1S0455 60001"/>
    <n v="0"/>
    <n v="30000"/>
    <n v="0"/>
    <n v="0"/>
    <n v="0"/>
    <n v="0"/>
    <m/>
    <m/>
    <n v="0"/>
    <m/>
    <m/>
    <m/>
    <m/>
    <m/>
    <m/>
    <m/>
    <m/>
    <s v="P1S0455 6"/>
    <s v="H08220"/>
    <m/>
    <n v="0"/>
    <n v="0"/>
    <n v="0"/>
    <n v="0"/>
    <n v="0"/>
    <n v="0"/>
    <m/>
    <m/>
    <m/>
    <s v="No"/>
    <s v="W664139"/>
    <n v="0"/>
    <m/>
    <s v="H08220"/>
    <m/>
    <m/>
    <s v="S0361538"/>
  </r>
  <r>
    <x v="168"/>
    <n v="10000"/>
    <n v="10000"/>
    <d v="2025-04-04T00:00:00"/>
    <s v="502LAUGH"/>
    <s v=" 8:39:49 am"/>
    <s v="A431833/BYG115-01/XHX2412242227"/>
    <m/>
    <x v="0"/>
    <s v="Yes"/>
    <x v="9"/>
    <x v="8"/>
    <x v="9"/>
    <x v="9"/>
    <n v="50"/>
    <m/>
    <m/>
    <d v="2025-04-03T00:00:00"/>
    <m/>
    <n v="5"/>
    <n v="250"/>
    <s v="PE"/>
    <s v="TPK-884595-00100001"/>
    <n v="0"/>
    <n v="250"/>
    <n v="0"/>
    <n v="0"/>
    <n v="0"/>
    <n v="0"/>
    <m/>
    <m/>
    <n v="0"/>
    <m/>
    <m/>
    <m/>
    <m/>
    <m/>
    <m/>
    <m/>
    <m/>
    <s v="TPK-884595-0010"/>
    <s v="Z26002"/>
    <m/>
    <n v="0"/>
    <n v="0"/>
    <n v="0"/>
    <n v="0"/>
    <n v="0"/>
    <n v="0"/>
    <m/>
    <m/>
    <m/>
    <s v="No"/>
    <s v="W664140"/>
    <n v="0"/>
    <m/>
    <s v="Z26002"/>
    <m/>
    <m/>
    <s v="ZSA101775"/>
  </r>
  <r>
    <x v="169"/>
    <n v="10000"/>
    <n v="10000"/>
    <d v="2025-04-04T00:00:00"/>
    <s v="502LAUGH"/>
    <s v=" 8:39:49 am"/>
    <s v="A431833/BYG115-01/XHX2412242227"/>
    <m/>
    <x v="0"/>
    <s v="Yes"/>
    <x v="9"/>
    <x v="8"/>
    <x v="9"/>
    <x v="9"/>
    <n v="50"/>
    <m/>
    <m/>
    <d v="2025-04-03T00:00:00"/>
    <m/>
    <n v="5"/>
    <n v="250"/>
    <s v="PE"/>
    <s v="TPK-884596-00100001"/>
    <n v="0"/>
    <n v="250"/>
    <n v="0"/>
    <n v="0"/>
    <n v="0"/>
    <n v="0"/>
    <m/>
    <m/>
    <n v="0"/>
    <m/>
    <m/>
    <m/>
    <m/>
    <m/>
    <m/>
    <m/>
    <m/>
    <s v="TPK-884596-0010"/>
    <s v="Z26002"/>
    <m/>
    <n v="0"/>
    <n v="0"/>
    <n v="0"/>
    <n v="0"/>
    <n v="0"/>
    <n v="0"/>
    <m/>
    <m/>
    <m/>
    <s v="No"/>
    <s v="W664141"/>
    <n v="0"/>
    <m/>
    <s v="Z26002"/>
    <m/>
    <m/>
    <s v="ZSA101775"/>
  </r>
  <r>
    <x v="170"/>
    <n v="10000"/>
    <n v="10000"/>
    <d v="2025-04-07T00:00:00"/>
    <s v="505KANGHS"/>
    <s v=" 1:51:38 pm"/>
    <s v="M0BUG7190/M0BUQ9671"/>
    <m/>
    <x v="0"/>
    <s v="Yes"/>
    <x v="26"/>
    <x v="21"/>
    <x v="26"/>
    <x v="26"/>
    <n v="24000"/>
    <m/>
    <m/>
    <d v="2025-04-03T00:00:00"/>
    <m/>
    <n v="2"/>
    <n v="48000"/>
    <s v="PE"/>
    <s v="100823881-75367 0001"/>
    <n v="0"/>
    <n v="48000"/>
    <n v="0"/>
    <n v="0"/>
    <n v="0"/>
    <n v="0"/>
    <m/>
    <m/>
    <n v="0"/>
    <m/>
    <m/>
    <m/>
    <m/>
    <m/>
    <m/>
    <m/>
    <m/>
    <s v="100823881-75367 A"/>
    <s v="S19081-TH"/>
    <m/>
    <n v="0"/>
    <n v="0"/>
    <n v="0"/>
    <n v="0"/>
    <n v="0"/>
    <n v="0"/>
    <m/>
    <m/>
    <m/>
    <s v="No"/>
    <s v="W664593"/>
    <n v="0"/>
    <m/>
    <s v="S19081-TH"/>
    <m/>
    <m/>
    <s v="H0064860"/>
  </r>
  <r>
    <x v="171"/>
    <n v="10000"/>
    <n v="10000"/>
    <d v="2025-04-09T00:00:00"/>
    <s v="502LAUGH"/>
    <d v="1899-12-30T10:37:09"/>
    <s v="M0BUQ9711/M0BUQ9671/M0BUG7190/M0BUF4292"/>
    <m/>
    <x v="0"/>
    <s v="Yes"/>
    <x v="13"/>
    <x v="11"/>
    <x v="13"/>
    <x v="13"/>
    <n v="60000"/>
    <m/>
    <m/>
    <d v="2025-04-03T00:00:00"/>
    <m/>
    <n v="2"/>
    <n v="120000"/>
    <s v="PE"/>
    <s v="725427400 REVA0002"/>
    <n v="0"/>
    <n v="120000"/>
    <n v="0"/>
    <n v="0"/>
    <n v="0"/>
    <n v="0"/>
    <m/>
    <m/>
    <n v="0"/>
    <m/>
    <m/>
    <m/>
    <m/>
    <m/>
    <m/>
    <m/>
    <m/>
    <s v="725427400 REVA"/>
    <s v="S19081-TH"/>
    <m/>
    <n v="0"/>
    <n v="0"/>
    <n v="0"/>
    <n v="0"/>
    <n v="0"/>
    <n v="0"/>
    <m/>
    <m/>
    <m/>
    <s v="No"/>
    <s v="W664600"/>
    <n v="0"/>
    <m/>
    <s v="S19081-TH"/>
    <m/>
    <m/>
    <s v="H0064876"/>
  </r>
  <r>
    <x v="172"/>
    <n v="10000"/>
    <n v="20000"/>
    <d v="2025-04-03T00:00:00"/>
    <s v="502LAUGH"/>
    <s v=" 1:46:38 pm"/>
    <s v="SG-5644655 01"/>
    <m/>
    <x v="0"/>
    <s v="Yes"/>
    <x v="6"/>
    <x v="5"/>
    <x v="6"/>
    <x v="6"/>
    <n v="1000"/>
    <m/>
    <m/>
    <d v="2025-04-03T00:00:00"/>
    <m/>
    <n v="6"/>
    <n v="6000"/>
    <s v="PE"/>
    <s v="15058360-3K-R8LT0001"/>
    <n v="0"/>
    <n v="6000"/>
    <n v="0"/>
    <n v="0"/>
    <n v="0"/>
    <n v="0"/>
    <m/>
    <m/>
    <n v="0"/>
    <m/>
    <m/>
    <m/>
    <m/>
    <m/>
    <m/>
    <m/>
    <m/>
    <s v="15058360-3K-R8LT-28"/>
    <s v="I09180"/>
    <m/>
    <n v="0"/>
    <n v="0"/>
    <n v="0"/>
    <n v="0"/>
    <n v="0"/>
    <n v="0"/>
    <m/>
    <m/>
    <m/>
    <s v="No"/>
    <s v="W664146"/>
    <n v="0"/>
    <m/>
    <s v="I09180"/>
    <m/>
    <m/>
    <s v="S0361671"/>
  </r>
  <r>
    <x v="172"/>
    <n v="20000"/>
    <n v="10000"/>
    <d v="2025-04-03T00:00:00"/>
    <s v="502LAUGH"/>
    <s v=" 1:46:38 pm"/>
    <s v="SG-5644655 01"/>
    <m/>
    <x v="0"/>
    <s v="Yes"/>
    <x v="6"/>
    <x v="5"/>
    <x v="6"/>
    <x v="6"/>
    <n v="1000"/>
    <m/>
    <m/>
    <d v="2025-04-03T00:00:00"/>
    <m/>
    <n v="6"/>
    <n v="6000"/>
    <s v="PE"/>
    <s v="15058360-3K-R8LT0001"/>
    <n v="0"/>
    <n v="6000"/>
    <n v="0"/>
    <n v="0"/>
    <n v="0"/>
    <n v="0"/>
    <m/>
    <m/>
    <n v="0"/>
    <m/>
    <m/>
    <m/>
    <m/>
    <m/>
    <m/>
    <m/>
    <m/>
    <s v="15058360-3K-R8LT-28"/>
    <s v="I09180"/>
    <m/>
    <n v="0"/>
    <n v="0"/>
    <n v="0"/>
    <n v="0"/>
    <n v="0"/>
    <n v="0"/>
    <m/>
    <m/>
    <m/>
    <s v="No"/>
    <s v="W664146"/>
    <n v="0"/>
    <m/>
    <s v="I09180"/>
    <m/>
    <m/>
    <s v="S0361671"/>
  </r>
  <r>
    <x v="173"/>
    <n v="10000"/>
    <n v="10000"/>
    <d v="2025-04-04T00:00:00"/>
    <s v="502LAUGH"/>
    <s v=" 8:36:19 am"/>
    <s v="SG-5644655 01"/>
    <m/>
    <x v="0"/>
    <s v="Yes"/>
    <x v="6"/>
    <x v="5"/>
    <x v="6"/>
    <x v="6"/>
    <n v="5000"/>
    <m/>
    <m/>
    <d v="2025-04-03T00:00:00"/>
    <m/>
    <n v="6"/>
    <n v="30000"/>
    <s v="PE"/>
    <s v="15058371 REVB0001"/>
    <n v="0"/>
    <n v="30000"/>
    <n v="0"/>
    <n v="0"/>
    <n v="0"/>
    <n v="0"/>
    <m/>
    <m/>
    <n v="0"/>
    <m/>
    <m/>
    <m/>
    <m/>
    <m/>
    <m/>
    <m/>
    <m/>
    <s v="15058371 REVB"/>
    <s v="I09180"/>
    <m/>
    <n v="0"/>
    <n v="0"/>
    <n v="0"/>
    <n v="0"/>
    <n v="0"/>
    <n v="0"/>
    <m/>
    <m/>
    <m/>
    <s v="No"/>
    <s v="W664147"/>
    <n v="0"/>
    <m/>
    <s v="I09180"/>
    <m/>
    <m/>
    <s v="S0361675"/>
  </r>
  <r>
    <x v="117"/>
    <n v="10000"/>
    <n v="20000"/>
    <d v="2025-04-04T00:00:00"/>
    <s v="502LAUGH"/>
    <s v=" 3:41:29 pm"/>
    <s v="TW1116349-04"/>
    <m/>
    <x v="1"/>
    <s v="Yes"/>
    <x v="36"/>
    <x v="2"/>
    <x v="21"/>
    <x v="21"/>
    <n v="7000"/>
    <m/>
    <m/>
    <d v="2025-04-03T00:00:00"/>
    <m/>
    <n v="12"/>
    <n v="84000"/>
    <s v="PE"/>
    <s v="P1S0455 60001"/>
    <n v="0"/>
    <n v="84000"/>
    <n v="0"/>
    <n v="0"/>
    <n v="0"/>
    <n v="0"/>
    <m/>
    <m/>
    <n v="0"/>
    <m/>
    <m/>
    <m/>
    <m/>
    <m/>
    <m/>
    <m/>
    <m/>
    <s v="P1S0455 6"/>
    <s v="H08220"/>
    <m/>
    <n v="0"/>
    <n v="0"/>
    <n v="0"/>
    <n v="0"/>
    <n v="0"/>
    <n v="0"/>
    <m/>
    <m/>
    <m/>
    <s v="No"/>
    <s v="W664153"/>
    <n v="0"/>
    <m/>
    <s v="H08220"/>
    <m/>
    <m/>
    <s v="S0361708"/>
  </r>
  <r>
    <x v="174"/>
    <n v="10000"/>
    <n v="10000"/>
    <d v="2025-04-04T00:00:00"/>
    <s v="502LAUGH"/>
    <s v=" 4:17:10 pm"/>
    <s v="J00WT7100"/>
    <m/>
    <x v="0"/>
    <s v="Yes"/>
    <x v="18"/>
    <x v="16"/>
    <x v="36"/>
    <x v="36"/>
    <n v="2500"/>
    <m/>
    <m/>
    <d v="2025-04-03T00:00:00"/>
    <m/>
    <n v="6"/>
    <n v="15000"/>
    <s v="PE"/>
    <n v="80834720001"/>
    <n v="0"/>
    <n v="10000"/>
    <n v="5000"/>
    <n v="0"/>
    <n v="0"/>
    <n v="0"/>
    <m/>
    <m/>
    <n v="0"/>
    <m/>
    <m/>
    <m/>
    <m/>
    <m/>
    <m/>
    <m/>
    <m/>
    <n v="8083472"/>
    <s v="B02083"/>
    <m/>
    <n v="0"/>
    <n v="0"/>
    <n v="0"/>
    <n v="0"/>
    <n v="0"/>
    <n v="0"/>
    <m/>
    <m/>
    <m/>
    <s v="No"/>
    <s v="W664619"/>
    <n v="0"/>
    <m/>
    <s v="B02083"/>
    <m/>
    <m/>
    <s v="S0361716"/>
  </r>
  <r>
    <x v="175"/>
    <n v="10000"/>
    <n v="10000"/>
    <d v="2025-04-09T00:00:00"/>
    <s v="502LAUGH"/>
    <s v=" 8:34:05 am"/>
    <s v="J00WT7100"/>
    <m/>
    <x v="0"/>
    <s v="Yes"/>
    <x v="18"/>
    <x v="16"/>
    <x v="36"/>
    <x v="36"/>
    <n v="1750"/>
    <m/>
    <m/>
    <d v="2025-04-03T00:00:00"/>
    <m/>
    <n v="4"/>
    <n v="7000"/>
    <s v="PE"/>
    <n v="80834730001"/>
    <n v="0"/>
    <n v="5000"/>
    <n v="2000"/>
    <n v="0"/>
    <n v="0"/>
    <n v="0"/>
    <m/>
    <m/>
    <n v="0"/>
    <m/>
    <m/>
    <m/>
    <m/>
    <m/>
    <m/>
    <m/>
    <m/>
    <n v="8083473"/>
    <s v="B02083"/>
    <m/>
    <n v="0"/>
    <n v="0"/>
    <n v="0"/>
    <n v="0"/>
    <n v="0"/>
    <n v="0"/>
    <m/>
    <m/>
    <m/>
    <s v="No"/>
    <s v="W664620"/>
    <n v="0"/>
    <m/>
    <s v="B02083"/>
    <m/>
    <m/>
    <s v="S0361716"/>
  </r>
  <r>
    <x v="176"/>
    <n v="10000"/>
    <n v="10000"/>
    <d v="2025-04-04T00:00:00"/>
    <s v="502LAUGH"/>
    <s v=" 8:32:42 am"/>
    <s v="L5305U8039"/>
    <m/>
    <x v="0"/>
    <s v="Yes"/>
    <x v="16"/>
    <x v="14"/>
    <x v="15"/>
    <x v="15"/>
    <n v="6667"/>
    <m/>
    <m/>
    <d v="2025-04-03T00:00:00"/>
    <m/>
    <n v="3"/>
    <n v="20001"/>
    <s v="PE"/>
    <s v="LABEL CLNRM-2X50001"/>
    <n v="0"/>
    <n v="20000"/>
    <n v="1"/>
    <n v="0"/>
    <n v="0"/>
    <n v="0"/>
    <m/>
    <m/>
    <n v="0"/>
    <m/>
    <m/>
    <m/>
    <m/>
    <m/>
    <m/>
    <m/>
    <m/>
    <s v="LABEL CLNRM-2X5"/>
    <s v="I09146"/>
    <m/>
    <n v="0"/>
    <n v="0"/>
    <n v="0"/>
    <n v="0"/>
    <n v="0"/>
    <n v="0"/>
    <m/>
    <m/>
    <m/>
    <s v="No"/>
    <s v="W664157"/>
    <n v="0"/>
    <m/>
    <s v="I09146"/>
    <m/>
    <m/>
    <s v="S0361746"/>
  </r>
  <r>
    <x v="177"/>
    <n v="10000"/>
    <n v="10000"/>
    <d v="2025-04-03T00:00:00"/>
    <s v="502LAUGH"/>
    <d v="1899-12-30T10:12:06"/>
    <s v="L5305U8039"/>
    <m/>
    <x v="0"/>
    <s v="Yes"/>
    <x v="8"/>
    <x v="7"/>
    <x v="8"/>
    <x v="8"/>
    <n v="3000"/>
    <m/>
    <m/>
    <d v="2025-04-03T00:00:00"/>
    <m/>
    <n v="1"/>
    <n v="3000"/>
    <s v="PE"/>
    <s v="SCREAMER LB-80X10001"/>
    <n v="0"/>
    <n v="3000"/>
    <n v="0"/>
    <n v="0"/>
    <n v="0"/>
    <n v="0"/>
    <m/>
    <m/>
    <n v="0"/>
    <m/>
    <m/>
    <m/>
    <m/>
    <m/>
    <m/>
    <m/>
    <m/>
    <s v="SCREAMER LB-80X134MM"/>
    <s v="I09146"/>
    <m/>
    <n v="0"/>
    <n v="0"/>
    <n v="0"/>
    <n v="0"/>
    <n v="0"/>
    <n v="0"/>
    <m/>
    <m/>
    <m/>
    <s v="No"/>
    <s v="W664161"/>
    <n v="0"/>
    <m/>
    <s v="I09146"/>
    <m/>
    <m/>
    <s v="S0361843"/>
  </r>
  <r>
    <x v="178"/>
    <n v="10000"/>
    <n v="10000"/>
    <d v="2025-04-04T00:00:00"/>
    <s v="502LAUGH"/>
    <s v=" 8:40:17 am"/>
    <s v="4177S1"/>
    <m/>
    <x v="0"/>
    <s v="Yes"/>
    <x v="7"/>
    <x v="6"/>
    <x v="7"/>
    <x v="7"/>
    <n v="1000"/>
    <m/>
    <m/>
    <d v="2025-04-03T00:00:00"/>
    <m/>
    <n v="5"/>
    <n v="5000"/>
    <s v="PE"/>
    <s v="704845 INDEX000001"/>
    <n v="0"/>
    <n v="5000"/>
    <n v="0"/>
    <n v="0"/>
    <n v="0"/>
    <n v="0"/>
    <m/>
    <m/>
    <n v="0"/>
    <m/>
    <m/>
    <m/>
    <m/>
    <m/>
    <m/>
    <m/>
    <m/>
    <s v="704845 INDEX00"/>
    <s v="V22000-RO"/>
    <m/>
    <n v="0"/>
    <n v="0"/>
    <n v="0"/>
    <n v="0"/>
    <n v="0"/>
    <n v="0"/>
    <m/>
    <m/>
    <m/>
    <s v="No"/>
    <s v="W664162"/>
    <n v="0"/>
    <m/>
    <s v="V22000-RO"/>
    <m/>
    <m/>
    <s v="S0361761"/>
  </r>
  <r>
    <x v="41"/>
    <n v="10000"/>
    <n v="20000"/>
    <d v="2025-04-04T00:00:00"/>
    <s v="502LAUGH"/>
    <s v=" 5:17:08 pm"/>
    <n v="10620258022"/>
    <m/>
    <x v="1"/>
    <s v="Yes"/>
    <x v="2"/>
    <x v="2"/>
    <x v="2"/>
    <x v="2"/>
    <n v="130"/>
    <m/>
    <m/>
    <d v="2025-04-03T00:00:00"/>
    <m/>
    <n v="154"/>
    <n v="20020"/>
    <s v="PE"/>
    <s v="G0Z24-800110001"/>
    <n v="0"/>
    <n v="5000"/>
    <n v="15020"/>
    <n v="0"/>
    <n v="0"/>
    <n v="0"/>
    <m/>
    <m/>
    <n v="0"/>
    <m/>
    <m/>
    <m/>
    <m/>
    <m/>
    <m/>
    <m/>
    <m/>
    <s v="G0Z24-80011"/>
    <s v="H08031-JIM"/>
    <m/>
    <n v="0"/>
    <n v="0"/>
    <n v="0"/>
    <n v="0"/>
    <n v="0"/>
    <n v="0"/>
    <m/>
    <m/>
    <m/>
    <s v="No"/>
    <s v="W665431"/>
    <n v="0"/>
    <m/>
    <s v="H08031-JIM"/>
    <m/>
    <m/>
    <s v="S0361847"/>
  </r>
  <r>
    <x v="179"/>
    <n v="10000"/>
    <n v="10000"/>
    <d v="2025-04-03T00:00:00"/>
    <s v="502LAUGH"/>
    <s v=" 3:56:06 pm"/>
    <s v="4067S1"/>
    <m/>
    <x v="0"/>
    <s v="Yes"/>
    <x v="28"/>
    <x v="23"/>
    <x v="30"/>
    <x v="30"/>
    <n v="5000"/>
    <m/>
    <m/>
    <d v="2025-04-03T00:00:00"/>
    <m/>
    <n v="2"/>
    <n v="10000"/>
    <s v="PE"/>
    <s v="805589 REV4000001"/>
    <n v="0"/>
    <n v="10000"/>
    <n v="0"/>
    <n v="0"/>
    <n v="0"/>
    <n v="0"/>
    <m/>
    <m/>
    <n v="0"/>
    <m/>
    <m/>
    <m/>
    <m/>
    <m/>
    <m/>
    <m/>
    <m/>
    <s v="805589 REV400"/>
    <s v="V22000"/>
    <m/>
    <n v="0"/>
    <n v="0"/>
    <n v="0"/>
    <n v="0"/>
    <n v="0"/>
    <n v="0"/>
    <m/>
    <m/>
    <m/>
    <s v="No"/>
    <s v="W664163"/>
    <n v="0"/>
    <m/>
    <s v="V22000"/>
    <m/>
    <m/>
    <s v="S0361869"/>
  </r>
  <r>
    <x v="42"/>
    <n v="10000"/>
    <n v="20000"/>
    <d v="2025-04-04T00:00:00"/>
    <s v="502LAUGH"/>
    <s v=" 2:52:49 pm"/>
    <n v="10656256095"/>
    <m/>
    <x v="1"/>
    <s v="Yes"/>
    <x v="2"/>
    <x v="2"/>
    <x v="2"/>
    <x v="2"/>
    <n v="1364"/>
    <m/>
    <m/>
    <d v="2025-04-03T00:00:00"/>
    <m/>
    <n v="66"/>
    <n v="90024"/>
    <s v="PE"/>
    <s v="B3B28-80007-FT0001"/>
    <n v="0"/>
    <n v="80000"/>
    <n v="10024"/>
    <n v="0"/>
    <n v="0"/>
    <n v="0"/>
    <m/>
    <m/>
    <n v="0"/>
    <m/>
    <m/>
    <m/>
    <m/>
    <m/>
    <m/>
    <m/>
    <m/>
    <s v="B3B28-80007-FT"/>
    <s v="H08031-JIM-M"/>
    <m/>
    <n v="0"/>
    <n v="0"/>
    <n v="0"/>
    <n v="0"/>
    <n v="0"/>
    <n v="0"/>
    <m/>
    <m/>
    <m/>
    <s v="No"/>
    <s v="W664631"/>
    <n v="0"/>
    <m/>
    <s v="H08031-JIM-M"/>
    <m/>
    <m/>
    <s v="S0361875"/>
  </r>
  <r>
    <x v="180"/>
    <n v="10000"/>
    <n v="10000"/>
    <d v="2025-04-11T00:00:00"/>
    <s v="502LAUGH"/>
    <s v=" 8:41:31 am"/>
    <s v="10620258021/10620258023/10620258018"/>
    <m/>
    <x v="0"/>
    <s v="Yes"/>
    <x v="0"/>
    <x v="0"/>
    <x v="0"/>
    <x v="0"/>
    <n v="4108"/>
    <m/>
    <m/>
    <d v="2025-04-03T00:00:00"/>
    <m/>
    <n v="28"/>
    <n v="115024"/>
    <s v="PE"/>
    <s v="CZ107-80016-FT0001"/>
    <n v="0"/>
    <n v="100000"/>
    <n v="15024"/>
    <n v="0"/>
    <n v="0"/>
    <n v="0"/>
    <m/>
    <m/>
    <n v="0"/>
    <m/>
    <m/>
    <m/>
    <m/>
    <m/>
    <m/>
    <m/>
    <m/>
    <s v="CZ107-80016-FT"/>
    <s v="H08031-JIM-M"/>
    <m/>
    <n v="0"/>
    <n v="0"/>
    <n v="0"/>
    <n v="0"/>
    <n v="0"/>
    <n v="0"/>
    <m/>
    <m/>
    <m/>
    <s v="No"/>
    <s v="W664632"/>
    <n v="0"/>
    <m/>
    <s v="H08031-JIM-M"/>
    <m/>
    <m/>
    <s v="S0361876"/>
  </r>
  <r>
    <x v="181"/>
    <n v="10000"/>
    <n v="10000"/>
    <d v="2025-04-11T00:00:00"/>
    <s v="502LAUGH"/>
    <s v=" 4:46:04 pm"/>
    <s v="10620258021/10620258023/10620258018"/>
    <m/>
    <x v="0"/>
    <s v="Yes"/>
    <x v="0"/>
    <x v="0"/>
    <x v="0"/>
    <x v="0"/>
    <n v="4108"/>
    <m/>
    <m/>
    <d v="2025-04-03T00:00:00"/>
    <m/>
    <n v="28"/>
    <n v="115024"/>
    <s v="PE"/>
    <s v="N9K04-80019-FT0001"/>
    <n v="0"/>
    <n v="100000"/>
    <n v="15024"/>
    <n v="0"/>
    <n v="0"/>
    <n v="0"/>
    <m/>
    <m/>
    <n v="0"/>
    <m/>
    <m/>
    <m/>
    <m/>
    <m/>
    <m/>
    <m/>
    <m/>
    <s v="N9K04-80019-FT"/>
    <s v="H08031-JIM-M"/>
    <m/>
    <n v="0"/>
    <n v="0"/>
    <n v="0"/>
    <n v="0"/>
    <n v="0"/>
    <n v="0"/>
    <m/>
    <m/>
    <m/>
    <s v="No"/>
    <s v="W665119"/>
    <n v="0"/>
    <m/>
    <s v="H08031-JIM-M"/>
    <m/>
    <m/>
    <s v="S0361879"/>
  </r>
  <r>
    <x v="182"/>
    <n v="10000"/>
    <n v="10000"/>
    <d v="2025-04-11T00:00:00"/>
    <s v="502LAUGH"/>
    <s v=" 4:46:05 pm"/>
    <s v="10620258021/10620258023/10620258018"/>
    <m/>
    <x v="0"/>
    <s v="Yes"/>
    <x v="0"/>
    <x v="0"/>
    <x v="0"/>
    <x v="0"/>
    <n v="4108"/>
    <m/>
    <m/>
    <d v="2025-04-03T00:00:00"/>
    <m/>
    <n v="28"/>
    <n v="115024"/>
    <s v="PE"/>
    <s v="3YM73-80008-FT0001"/>
    <n v="0"/>
    <n v="100000"/>
    <n v="15024"/>
    <n v="0"/>
    <n v="0"/>
    <n v="0"/>
    <m/>
    <m/>
    <n v="0"/>
    <m/>
    <m/>
    <m/>
    <m/>
    <m/>
    <m/>
    <m/>
    <m/>
    <s v="3YM73-80008-FT"/>
    <s v="H08031-JIM-M"/>
    <m/>
    <n v="0"/>
    <n v="0"/>
    <n v="0"/>
    <n v="0"/>
    <n v="0"/>
    <n v="0"/>
    <m/>
    <m/>
    <m/>
    <s v="No"/>
    <s v="W664999"/>
    <n v="0"/>
    <m/>
    <s v="H08031-JIM-M"/>
    <m/>
    <m/>
    <s v="S0361880"/>
  </r>
  <r>
    <x v="183"/>
    <n v="10000"/>
    <n v="10000"/>
    <d v="2025-04-11T00:00:00"/>
    <s v="502LAUGH"/>
    <s v=" 8:41:31 am"/>
    <s v="10620258021/10620258023/10620258018"/>
    <m/>
    <x v="0"/>
    <s v="Yes"/>
    <x v="0"/>
    <x v="0"/>
    <x v="0"/>
    <x v="0"/>
    <n v="4108"/>
    <m/>
    <m/>
    <d v="2025-04-03T00:00:00"/>
    <m/>
    <n v="28"/>
    <n v="115024"/>
    <s v="PE"/>
    <s v="3YM77-80008-FT0001"/>
    <n v="0"/>
    <n v="100000"/>
    <n v="15024"/>
    <n v="0"/>
    <n v="0"/>
    <n v="0"/>
    <m/>
    <m/>
    <n v="0"/>
    <m/>
    <m/>
    <m/>
    <m/>
    <m/>
    <m/>
    <m/>
    <m/>
    <s v="3YM77-80008-FT"/>
    <s v="H08031-JIM-M"/>
    <m/>
    <n v="0"/>
    <n v="0"/>
    <n v="0"/>
    <n v="0"/>
    <n v="0"/>
    <n v="0"/>
    <m/>
    <m/>
    <m/>
    <s v="No"/>
    <s v="W665000"/>
    <n v="0"/>
    <m/>
    <s v="H08031-JIM-M"/>
    <m/>
    <m/>
    <s v="S0361881"/>
  </r>
  <r>
    <x v="184"/>
    <n v="10000"/>
    <n v="20000"/>
    <d v="2025-04-10T00:00:00"/>
    <s v="502LAUGH"/>
    <s v=" 2:40:20 pm"/>
    <n v="10656256091"/>
    <m/>
    <x v="1"/>
    <s v="Yes"/>
    <x v="2"/>
    <x v="2"/>
    <x v="2"/>
    <x v="2"/>
    <n v="3455"/>
    <m/>
    <m/>
    <d v="2025-04-03T00:00:00"/>
    <m/>
    <n v="66"/>
    <n v="228030"/>
    <s v="PE"/>
    <s v="6ZD21-800010001"/>
    <n v="0"/>
    <n v="205000"/>
    <n v="23030"/>
    <n v="0"/>
    <n v="0"/>
    <n v="0"/>
    <m/>
    <m/>
    <n v="0"/>
    <m/>
    <m/>
    <m/>
    <m/>
    <m/>
    <m/>
    <m/>
    <m/>
    <s v="6ZD21-80001"/>
    <s v="H08031-JIM-M"/>
    <m/>
    <n v="0"/>
    <n v="0"/>
    <n v="0"/>
    <n v="0"/>
    <n v="0"/>
    <n v="0"/>
    <m/>
    <m/>
    <m/>
    <s v="No"/>
    <s v="W664634"/>
    <n v="0"/>
    <m/>
    <s v="H08031-JIM-M"/>
    <m/>
    <m/>
    <s v="S0361882"/>
  </r>
  <r>
    <x v="43"/>
    <n v="10000"/>
    <n v="20000"/>
    <d v="2025-04-08T00:00:00"/>
    <s v="502LAUGH"/>
    <s v=" 1:05:56 pm"/>
    <n v="10656256095"/>
    <m/>
    <x v="1"/>
    <s v="Yes"/>
    <x v="2"/>
    <x v="2"/>
    <x v="2"/>
    <x v="2"/>
    <n v="1364"/>
    <m/>
    <m/>
    <d v="2025-04-03T00:00:00"/>
    <m/>
    <n v="66"/>
    <n v="90024"/>
    <s v="PE"/>
    <s v="E5Z01-80008-FT0001"/>
    <n v="0"/>
    <n v="80000"/>
    <n v="10024"/>
    <n v="0"/>
    <n v="0"/>
    <n v="0"/>
    <m/>
    <m/>
    <n v="0"/>
    <m/>
    <m/>
    <m/>
    <m/>
    <m/>
    <m/>
    <m/>
    <m/>
    <s v="E5Z01-80008-FT"/>
    <s v="H08031-JIM-M"/>
    <m/>
    <n v="0"/>
    <n v="0"/>
    <n v="0"/>
    <n v="0"/>
    <n v="0"/>
    <n v="0"/>
    <m/>
    <m/>
    <m/>
    <s v="No"/>
    <s v="W664635"/>
    <n v="0"/>
    <m/>
    <s v="H08031-JIM-M"/>
    <m/>
    <m/>
    <s v="S0361883"/>
  </r>
  <r>
    <x v="185"/>
    <n v="10000"/>
    <n v="10000"/>
    <d v="2025-04-11T00:00:00"/>
    <s v="502LAUGH"/>
    <s v=" 8:39:38 am"/>
    <s v="10620258021/10620258023/10620258018"/>
    <m/>
    <x v="0"/>
    <s v="Yes"/>
    <x v="0"/>
    <x v="0"/>
    <x v="0"/>
    <x v="0"/>
    <n v="4108"/>
    <m/>
    <m/>
    <d v="2025-04-03T00:00:00"/>
    <m/>
    <n v="28"/>
    <n v="115024"/>
    <s v="PE"/>
    <s v="F6U62-80030-FT0001"/>
    <n v="0"/>
    <n v="100000"/>
    <n v="15024"/>
    <n v="0"/>
    <n v="0"/>
    <n v="0"/>
    <m/>
    <m/>
    <n v="0"/>
    <m/>
    <m/>
    <m/>
    <m/>
    <m/>
    <m/>
    <m/>
    <m/>
    <s v="F6U62-80030-FT"/>
    <s v="H08031-JIM-M"/>
    <m/>
    <n v="0"/>
    <n v="0"/>
    <n v="0"/>
    <n v="0"/>
    <n v="0"/>
    <n v="0"/>
    <m/>
    <m/>
    <m/>
    <s v="No"/>
    <s v="W664636"/>
    <n v="0"/>
    <m/>
    <s v="H08031-JIM-M"/>
    <m/>
    <m/>
    <s v="S0361885"/>
  </r>
  <r>
    <x v="186"/>
    <n v="10000"/>
    <n v="10000"/>
    <d v="2025-04-11T00:00:00"/>
    <s v="502LAUGH"/>
    <s v=" 4:46:05 pm"/>
    <s v="10620258021/10620258023/10620258018"/>
    <m/>
    <x v="0"/>
    <s v="Yes"/>
    <x v="0"/>
    <x v="0"/>
    <x v="0"/>
    <x v="0"/>
    <n v="4108"/>
    <m/>
    <m/>
    <d v="2025-04-03T00:00:00"/>
    <m/>
    <n v="56"/>
    <n v="230048"/>
    <s v="PE"/>
    <s v="F6U66-80033-FT0001"/>
    <n v="0"/>
    <n v="200000"/>
    <n v="30048"/>
    <n v="0"/>
    <n v="0"/>
    <n v="0"/>
    <m/>
    <m/>
    <n v="0"/>
    <m/>
    <m/>
    <m/>
    <m/>
    <m/>
    <m/>
    <m/>
    <m/>
    <s v="F6U66-80033-FT"/>
    <s v="H08031-JIM-M"/>
    <m/>
    <n v="0"/>
    <n v="0"/>
    <n v="0"/>
    <n v="0"/>
    <n v="0"/>
    <n v="0"/>
    <m/>
    <m/>
    <m/>
    <s v="No"/>
    <s v="W665120"/>
    <n v="0"/>
    <m/>
    <s v="H08031-JIM-M"/>
    <m/>
    <m/>
    <s v="S0361894"/>
  </r>
  <r>
    <x v="187"/>
    <n v="10000"/>
    <n v="10000"/>
    <d v="2025-04-11T00:00:00"/>
    <s v="502LAUGH"/>
    <s v=" 8:43:29 am"/>
    <s v="10620258021/10620258023/10620258018"/>
    <m/>
    <x v="0"/>
    <s v="Yes"/>
    <x v="0"/>
    <x v="0"/>
    <x v="0"/>
    <x v="0"/>
    <n v="4108"/>
    <m/>
    <m/>
    <d v="2025-04-03T00:00:00"/>
    <m/>
    <n v="28"/>
    <n v="115024"/>
    <s v="PE"/>
    <s v="3YM57-80010-FT0001"/>
    <n v="0"/>
    <n v="100000"/>
    <n v="15024"/>
    <n v="0"/>
    <n v="0"/>
    <n v="0"/>
    <m/>
    <m/>
    <n v="0"/>
    <m/>
    <m/>
    <m/>
    <m/>
    <m/>
    <m/>
    <m/>
    <m/>
    <s v="3YM57-80010-FT"/>
    <s v="H08031-JIM-M"/>
    <m/>
    <n v="0"/>
    <n v="0"/>
    <n v="0"/>
    <n v="0"/>
    <n v="0"/>
    <n v="0"/>
    <m/>
    <m/>
    <m/>
    <s v="No"/>
    <s v="W665001"/>
    <n v="0"/>
    <m/>
    <s v="H08031-JIM-M"/>
    <m/>
    <m/>
    <s v="S0361896"/>
  </r>
  <r>
    <x v="188"/>
    <n v="10000"/>
    <n v="10000"/>
    <d v="2025-04-04T00:00:00"/>
    <s v="502LAUGH"/>
    <s v=" 8:38:02 am"/>
    <s v="U532052062/503011726"/>
    <m/>
    <x v="0"/>
    <s v="Yes"/>
    <x v="30"/>
    <x v="24"/>
    <x v="32"/>
    <x v="32"/>
    <n v="5860"/>
    <m/>
    <m/>
    <d v="2025-04-03T00:00:00"/>
    <m/>
    <n v="1"/>
    <n v="5860"/>
    <s v="PE"/>
    <s v="250-5312-000001"/>
    <n v="0"/>
    <n v="5360"/>
    <n v="500"/>
    <n v="0"/>
    <n v="0"/>
    <n v="0"/>
    <m/>
    <m/>
    <n v="0"/>
    <m/>
    <m/>
    <m/>
    <m/>
    <m/>
    <m/>
    <m/>
    <m/>
    <s v="250-5312-00"/>
    <s v="J10025"/>
    <m/>
    <n v="0"/>
    <n v="0"/>
    <n v="0"/>
    <n v="0"/>
    <n v="0"/>
    <n v="0"/>
    <m/>
    <m/>
    <m/>
    <s v="No"/>
    <s v="W664639"/>
    <n v="0"/>
    <m/>
    <s v="J10025"/>
    <m/>
    <m/>
    <s v="S0361905"/>
  </r>
  <r>
    <x v="189"/>
    <n v="10000"/>
    <n v="10000"/>
    <d v="2025-04-04T00:00:00"/>
    <s v="502LAUGH"/>
    <s v=" 8:38:02 am"/>
    <s v="U530352041/501241326"/>
    <m/>
    <x v="0"/>
    <s v="Yes"/>
    <x v="30"/>
    <x v="24"/>
    <x v="32"/>
    <x v="32"/>
    <n v="5860"/>
    <m/>
    <m/>
    <d v="2025-04-03T00:00:00"/>
    <m/>
    <n v="1"/>
    <n v="5860"/>
    <s v="PE"/>
    <s v="250-5312-000001"/>
    <n v="0"/>
    <n v="5360"/>
    <n v="500"/>
    <n v="0"/>
    <n v="0"/>
    <n v="0"/>
    <m/>
    <m/>
    <n v="0"/>
    <m/>
    <m/>
    <m/>
    <m/>
    <m/>
    <m/>
    <m/>
    <m/>
    <s v="250-5312-00"/>
    <s v="J10025"/>
    <m/>
    <n v="0"/>
    <n v="0"/>
    <n v="0"/>
    <n v="0"/>
    <n v="0"/>
    <n v="0"/>
    <m/>
    <m/>
    <m/>
    <s v="No"/>
    <s v="W664643"/>
    <n v="0"/>
    <m/>
    <s v="J10025"/>
    <m/>
    <m/>
    <s v="S0361906"/>
  </r>
  <r>
    <x v="190"/>
    <n v="10000"/>
    <n v="10000"/>
    <d v="2025-04-04T00:00:00"/>
    <s v="502LAUGH"/>
    <s v=" 8:38:02 am"/>
    <s v="U532052062/503011726"/>
    <m/>
    <x v="0"/>
    <s v="Yes"/>
    <x v="30"/>
    <x v="24"/>
    <x v="32"/>
    <x v="32"/>
    <n v="5860"/>
    <m/>
    <m/>
    <d v="2025-04-03T00:00:00"/>
    <m/>
    <n v="1"/>
    <n v="5860"/>
    <s v="PE"/>
    <s v="250-5312-000001"/>
    <n v="0"/>
    <n v="5360"/>
    <n v="500"/>
    <n v="0"/>
    <n v="0"/>
    <n v="0"/>
    <m/>
    <m/>
    <n v="0"/>
    <m/>
    <m/>
    <m/>
    <m/>
    <m/>
    <m/>
    <m/>
    <m/>
    <s v="250-5312-00"/>
    <s v="J10025"/>
    <m/>
    <n v="0"/>
    <n v="0"/>
    <n v="0"/>
    <n v="0"/>
    <n v="0"/>
    <n v="0"/>
    <m/>
    <m/>
    <m/>
    <s v="No"/>
    <s v="W664647"/>
    <n v="0"/>
    <m/>
    <s v="J10025"/>
    <m/>
    <m/>
    <s v="S0361907"/>
  </r>
  <r>
    <x v="191"/>
    <n v="10000"/>
    <n v="10000"/>
    <d v="2025-04-08T00:00:00"/>
    <s v="502LAUGH"/>
    <s v=" 8:32:04 am"/>
    <n v="860909190840"/>
    <m/>
    <x v="0"/>
    <s v="Yes"/>
    <x v="0"/>
    <x v="0"/>
    <x v="0"/>
    <x v="0"/>
    <n v="100"/>
    <m/>
    <m/>
    <d v="2025-04-03T00:00:00"/>
    <m/>
    <n v="20"/>
    <n v="2000"/>
    <s v="PE"/>
    <n v="200680320001"/>
    <n v="0"/>
    <n v="1200"/>
    <n v="800"/>
    <n v="0"/>
    <n v="0"/>
    <n v="0"/>
    <m/>
    <m/>
    <n v="0"/>
    <m/>
    <m/>
    <m/>
    <m/>
    <m/>
    <m/>
    <m/>
    <m/>
    <n v="20068032"/>
    <s v="Z26005"/>
    <m/>
    <n v="0"/>
    <n v="0"/>
    <n v="0"/>
    <n v="0"/>
    <n v="0"/>
    <n v="0"/>
    <m/>
    <m/>
    <m/>
    <s v="No"/>
    <s v="W664651"/>
    <n v="0"/>
    <m/>
    <s v="Z26005"/>
    <m/>
    <m/>
    <s v="S0361913"/>
  </r>
  <r>
    <x v="192"/>
    <n v="10000"/>
    <n v="10000"/>
    <d v="2025-04-07T00:00:00"/>
    <s v="502LAUGH"/>
    <d v="1899-12-30T12:48:01"/>
    <s v="J00WT7100"/>
    <m/>
    <x v="0"/>
    <s v="Yes"/>
    <x v="18"/>
    <x v="16"/>
    <x v="36"/>
    <x v="36"/>
    <n v="2750"/>
    <m/>
    <m/>
    <d v="2025-04-03T00:00:00"/>
    <m/>
    <n v="4"/>
    <n v="11000"/>
    <s v="PE"/>
    <n v="83614970001"/>
    <n v="0"/>
    <n v="9000"/>
    <n v="2000"/>
    <n v="0"/>
    <n v="0"/>
    <n v="0"/>
    <m/>
    <m/>
    <n v="0"/>
    <m/>
    <m/>
    <m/>
    <m/>
    <m/>
    <m/>
    <m/>
    <m/>
    <n v="8361497"/>
    <s v="B02083"/>
    <m/>
    <n v="0"/>
    <n v="0"/>
    <n v="0"/>
    <n v="0"/>
    <n v="0"/>
    <n v="0"/>
    <m/>
    <m/>
    <m/>
    <s v="No"/>
    <s v="W664652"/>
    <n v="0"/>
    <m/>
    <s v="B02083"/>
    <m/>
    <m/>
    <s v="S0361915"/>
  </r>
  <r>
    <x v="193"/>
    <n v="10000"/>
    <n v="10000"/>
    <d v="2025-04-07T00:00:00"/>
    <s v="502LAUGH"/>
    <d v="1899-12-30T11:45:13"/>
    <s v="J00WT7100"/>
    <m/>
    <x v="0"/>
    <s v="Yes"/>
    <x v="18"/>
    <x v="16"/>
    <x v="36"/>
    <x v="36"/>
    <n v="5750"/>
    <m/>
    <m/>
    <d v="2025-04-03T00:00:00"/>
    <m/>
    <n v="4"/>
    <n v="23000"/>
    <s v="PE"/>
    <n v="83615010001"/>
    <n v="0"/>
    <n v="20000"/>
    <n v="3000"/>
    <n v="0"/>
    <n v="0"/>
    <n v="0"/>
    <m/>
    <m/>
    <n v="0"/>
    <m/>
    <m/>
    <m/>
    <m/>
    <m/>
    <m/>
    <m/>
    <m/>
    <n v="8361501"/>
    <s v="B02083"/>
    <m/>
    <n v="0"/>
    <n v="0"/>
    <n v="0"/>
    <n v="0"/>
    <n v="0"/>
    <n v="0"/>
    <m/>
    <m/>
    <m/>
    <s v="No"/>
    <s v="W664653"/>
    <n v="0"/>
    <m/>
    <s v="B02083"/>
    <m/>
    <m/>
    <s v="S0361915"/>
  </r>
  <r>
    <x v="194"/>
    <n v="10000"/>
    <n v="10000"/>
    <d v="2025-04-04T00:00:00"/>
    <s v="502LAUGH"/>
    <s v=" 5:17:53 pm"/>
    <s v="J00WT7100"/>
    <m/>
    <x v="0"/>
    <s v="Yes"/>
    <x v="18"/>
    <x v="16"/>
    <x v="36"/>
    <x v="36"/>
    <n v="1750"/>
    <m/>
    <m/>
    <d v="2025-04-03T00:00:00"/>
    <m/>
    <n v="4"/>
    <n v="7000"/>
    <s v="PE"/>
    <n v="86123360001"/>
    <n v="0"/>
    <n v="5000"/>
    <n v="2000"/>
    <n v="0"/>
    <n v="0"/>
    <n v="0"/>
    <m/>
    <m/>
    <n v="0"/>
    <m/>
    <m/>
    <m/>
    <m/>
    <m/>
    <m/>
    <m/>
    <m/>
    <n v="8612336"/>
    <s v="B02083"/>
    <m/>
    <n v="0"/>
    <n v="0"/>
    <n v="0"/>
    <n v="0"/>
    <n v="0"/>
    <n v="0"/>
    <m/>
    <m/>
    <m/>
    <s v="No"/>
    <s v="W664167"/>
    <n v="0"/>
    <m/>
    <s v="B02083"/>
    <m/>
    <m/>
    <s v="S0361915"/>
  </r>
  <r>
    <x v="195"/>
    <n v="10000"/>
    <n v="10000"/>
    <d v="2025-04-07T00:00:00"/>
    <s v="502LAUGH"/>
    <d v="1899-12-30T12:47:24"/>
    <s v="J00WT7100"/>
    <m/>
    <x v="0"/>
    <s v="Yes"/>
    <x v="18"/>
    <x v="16"/>
    <x v="36"/>
    <x v="36"/>
    <n v="2750"/>
    <m/>
    <m/>
    <d v="2025-04-03T00:00:00"/>
    <m/>
    <n v="4"/>
    <n v="11000"/>
    <s v="PE"/>
    <n v="5000443910001"/>
    <n v="0"/>
    <n v="9000"/>
    <n v="2000"/>
    <n v="0"/>
    <n v="0"/>
    <n v="0"/>
    <m/>
    <m/>
    <n v="0"/>
    <m/>
    <m/>
    <m/>
    <m/>
    <m/>
    <m/>
    <m/>
    <m/>
    <n v="500044391"/>
    <s v="B02083"/>
    <m/>
    <n v="0"/>
    <n v="0"/>
    <n v="0"/>
    <n v="0"/>
    <n v="0"/>
    <n v="0"/>
    <m/>
    <m/>
    <m/>
    <s v="No"/>
    <s v="W664654"/>
    <n v="0"/>
    <m/>
    <s v="B02083"/>
    <m/>
    <m/>
    <s v="S0361915"/>
  </r>
  <r>
    <x v="196"/>
    <n v="10000"/>
    <n v="10000"/>
    <d v="2025-04-04T00:00:00"/>
    <s v="502LAUGH"/>
    <s v=" 5:18:34 pm"/>
    <s v="J00WT7100"/>
    <m/>
    <x v="0"/>
    <s v="Yes"/>
    <x v="18"/>
    <x v="16"/>
    <x v="36"/>
    <x v="36"/>
    <n v="1750"/>
    <m/>
    <m/>
    <d v="2025-04-03T00:00:00"/>
    <m/>
    <n v="4"/>
    <n v="7000"/>
    <s v="PE"/>
    <n v="86123360001"/>
    <n v="0"/>
    <n v="5000"/>
    <n v="2000"/>
    <n v="0"/>
    <n v="0"/>
    <n v="0"/>
    <m/>
    <m/>
    <n v="0"/>
    <m/>
    <m/>
    <m/>
    <m/>
    <m/>
    <m/>
    <m/>
    <m/>
    <n v="8612336"/>
    <s v="B02083"/>
    <m/>
    <n v="0"/>
    <n v="0"/>
    <n v="0"/>
    <n v="0"/>
    <n v="0"/>
    <n v="0"/>
    <m/>
    <m/>
    <m/>
    <s v="No"/>
    <s v="W664168"/>
    <n v="0"/>
    <m/>
    <s v="B02083"/>
    <m/>
    <m/>
    <s v="S0361916"/>
  </r>
  <r>
    <x v="197"/>
    <n v="10000"/>
    <n v="10000"/>
    <d v="2025-04-04T00:00:00"/>
    <s v="502LAUGH"/>
    <d v="1899-12-30T10:36:05"/>
    <s v="I311U8032/4032510U5"/>
    <m/>
    <x v="0"/>
    <s v="Yes"/>
    <x v="29"/>
    <x v="21"/>
    <x v="31"/>
    <x v="31"/>
    <n v="50"/>
    <m/>
    <m/>
    <d v="2025-04-03T00:00:00"/>
    <m/>
    <n v="1"/>
    <n v="50"/>
    <s v="PE"/>
    <s v="218112A0001"/>
    <n v="0"/>
    <n v="50"/>
    <n v="0"/>
    <n v="0"/>
    <n v="0"/>
    <n v="0"/>
    <m/>
    <m/>
    <n v="0"/>
    <m/>
    <m/>
    <m/>
    <m/>
    <m/>
    <m/>
    <m/>
    <m/>
    <s v="218112A"/>
    <s v="E05185"/>
    <m/>
    <n v="0"/>
    <n v="0"/>
    <n v="0"/>
    <n v="0"/>
    <n v="0"/>
    <n v="0"/>
    <m/>
    <m/>
    <m/>
    <s v="No"/>
    <s v="W664169"/>
    <n v="0"/>
    <m/>
    <s v="E05185"/>
    <m/>
    <m/>
    <s v="S0361922"/>
  </r>
  <r>
    <x v="198"/>
    <n v="10000"/>
    <n v="20000"/>
    <d v="2025-04-03T00:00:00"/>
    <s v="502LAUGH"/>
    <s v=" 3:56:06 pm"/>
    <s v="4067S1"/>
    <m/>
    <x v="0"/>
    <s v="Yes"/>
    <x v="28"/>
    <x v="23"/>
    <x v="30"/>
    <x v="30"/>
    <n v="2500"/>
    <m/>
    <m/>
    <d v="2025-04-03T00:00:00"/>
    <m/>
    <n v="2"/>
    <n v="5000"/>
    <s v="PE"/>
    <s v="805589 REV4000001"/>
    <n v="0"/>
    <n v="5000"/>
    <n v="0"/>
    <n v="0"/>
    <n v="0"/>
    <n v="0"/>
    <m/>
    <m/>
    <n v="0"/>
    <m/>
    <m/>
    <m/>
    <m/>
    <m/>
    <m/>
    <m/>
    <m/>
    <s v="805589 REV400"/>
    <s v="V22000"/>
    <m/>
    <n v="0"/>
    <n v="0"/>
    <n v="0"/>
    <n v="0"/>
    <n v="0"/>
    <n v="0"/>
    <m/>
    <m/>
    <m/>
    <s v="No"/>
    <s v="W664670"/>
    <n v="0"/>
    <m/>
    <s v="V22000"/>
    <m/>
    <m/>
    <s v="S0361943"/>
  </r>
  <r>
    <x v="199"/>
    <n v="10000"/>
    <n v="10000"/>
    <d v="2025-04-08T00:00:00"/>
    <s v="502LAUGH"/>
    <s v=" 4:45:43 pm"/>
    <s v="BYM039-02"/>
    <m/>
    <x v="0"/>
    <s v="Yes"/>
    <x v="0"/>
    <x v="0"/>
    <x v="0"/>
    <x v="0"/>
    <n v="188"/>
    <m/>
    <m/>
    <d v="2025-04-03T00:00:00"/>
    <m/>
    <n v="24"/>
    <n v="4512"/>
    <s v="PE"/>
    <s v="GR-1810001"/>
    <n v="0"/>
    <n v="3000"/>
    <n v="1512"/>
    <n v="0"/>
    <n v="0"/>
    <n v="0"/>
    <m/>
    <m/>
    <n v="0"/>
    <m/>
    <m/>
    <m/>
    <m/>
    <m/>
    <m/>
    <m/>
    <m/>
    <s v="GR-181"/>
    <s v="G07076"/>
    <m/>
    <n v="0"/>
    <n v="0"/>
    <n v="0"/>
    <n v="0"/>
    <n v="0"/>
    <n v="0"/>
    <m/>
    <m/>
    <m/>
    <s v="No"/>
    <s v="W664673"/>
    <n v="0"/>
    <m/>
    <s v="G07076"/>
    <m/>
    <m/>
    <s v="S0361949"/>
  </r>
  <r>
    <x v="133"/>
    <n v="10000"/>
    <n v="30000"/>
    <d v="2025-04-04T00:00:00"/>
    <s v="502LAUGH"/>
    <d v="1899-12-30T11:33:19"/>
    <n v="10656256085"/>
    <m/>
    <x v="2"/>
    <s v="Yes"/>
    <x v="37"/>
    <x v="20"/>
    <x v="37"/>
    <x v="37"/>
    <n v="4546"/>
    <m/>
    <m/>
    <d v="2025-04-03T00:00:00"/>
    <m/>
    <n v="11"/>
    <n v="50006"/>
    <s v="PE"/>
    <s v="7FP39-80002-FT0001"/>
    <n v="0"/>
    <n v="50000"/>
    <n v="6"/>
    <n v="0"/>
    <n v="0"/>
    <n v="0"/>
    <m/>
    <m/>
    <n v="0"/>
    <m/>
    <m/>
    <m/>
    <m/>
    <m/>
    <m/>
    <m/>
    <m/>
    <s v="7FP39-80002-FT"/>
    <s v="H08031-JIM-M"/>
    <m/>
    <n v="0"/>
    <n v="0"/>
    <n v="0"/>
    <n v="0"/>
    <n v="0"/>
    <n v="0"/>
    <m/>
    <m/>
    <m/>
    <s v="No"/>
    <s v="W664675"/>
    <n v="0"/>
    <m/>
    <s v="H08031-JIM-M"/>
    <m/>
    <m/>
    <s v="S0361953"/>
  </r>
  <r>
    <x v="200"/>
    <n v="10000"/>
    <n v="10000"/>
    <d v="2025-04-08T00:00:00"/>
    <s v="502LAUGH"/>
    <d v="1899-12-30T10:53:56"/>
    <s v="D006A5780/D008O15421525/D008O0591/D008O0561"/>
    <m/>
    <x v="0"/>
    <s v="Yes"/>
    <x v="38"/>
    <x v="0"/>
    <x v="38"/>
    <x v="38"/>
    <n v="8334"/>
    <m/>
    <m/>
    <d v="2025-04-03T00:00:00"/>
    <m/>
    <n v="15"/>
    <n v="125010"/>
    <s v="PE"/>
    <s v="1VV24-80029-FT0001"/>
    <n v="0"/>
    <n v="114683"/>
    <n v="10327"/>
    <n v="0"/>
    <n v="0"/>
    <n v="0"/>
    <m/>
    <m/>
    <n v="0"/>
    <m/>
    <m/>
    <m/>
    <m/>
    <m/>
    <m/>
    <m/>
    <m/>
    <s v="1VV24-80029-FT"/>
    <s v="H08031-JIM-M"/>
    <m/>
    <n v="0"/>
    <n v="0"/>
    <n v="0"/>
    <n v="0"/>
    <n v="0"/>
    <n v="0"/>
    <m/>
    <m/>
    <m/>
    <s v="No"/>
    <s v="W665436"/>
    <n v="0"/>
    <m/>
    <s v="H08031-JIM-M"/>
    <m/>
    <m/>
    <s v="S0361954"/>
  </r>
  <r>
    <x v="66"/>
    <n v="10000"/>
    <n v="20000"/>
    <d v="2025-04-24T00:00:00"/>
    <s v="502LAUGH"/>
    <s v=" 8:34:44 am"/>
    <n v="10620258022"/>
    <m/>
    <x v="1"/>
    <s v="Yes"/>
    <x v="2"/>
    <x v="2"/>
    <x v="2"/>
    <x v="2"/>
    <n v="2884"/>
    <m/>
    <m/>
    <d v="2025-04-03T00:00:00"/>
    <m/>
    <n v="77"/>
    <n v="222068"/>
    <s v="PE"/>
    <s v="7FP01-80003-FT0001"/>
    <n v="0"/>
    <n v="200000"/>
    <n v="22068"/>
    <n v="0"/>
    <n v="0"/>
    <n v="0"/>
    <m/>
    <m/>
    <n v="0"/>
    <m/>
    <m/>
    <m/>
    <m/>
    <m/>
    <m/>
    <m/>
    <m/>
    <s v="7FP01-80003-FT"/>
    <s v="H08031-JIM-M"/>
    <m/>
    <n v="0"/>
    <n v="0"/>
    <n v="0"/>
    <n v="0"/>
    <n v="0"/>
    <n v="0"/>
    <m/>
    <m/>
    <m/>
    <s v="No"/>
    <s v="W665437"/>
    <n v="0"/>
    <m/>
    <s v="H08031-JIM-M"/>
    <m/>
    <m/>
    <s v="S0361955"/>
  </r>
  <r>
    <x v="201"/>
    <n v="10000"/>
    <n v="10000"/>
    <d v="2025-04-11T00:00:00"/>
    <s v="502LAUGH"/>
    <s v=" 4:46:05 pm"/>
    <s v="10620258021/10620258023/10620258018"/>
    <m/>
    <x v="0"/>
    <s v="Yes"/>
    <x v="0"/>
    <x v="0"/>
    <x v="0"/>
    <x v="0"/>
    <n v="4108"/>
    <m/>
    <m/>
    <d v="2025-04-03T00:00:00"/>
    <m/>
    <n v="28"/>
    <n v="115024"/>
    <s v="PE"/>
    <s v="3YM62-80017-FT0001"/>
    <n v="0"/>
    <n v="100000"/>
    <n v="15024"/>
    <n v="0"/>
    <n v="0"/>
    <n v="0"/>
    <m/>
    <m/>
    <n v="0"/>
    <m/>
    <m/>
    <m/>
    <m/>
    <m/>
    <m/>
    <m/>
    <m/>
    <s v="3YM62-80017-FT"/>
    <s v="H08031-JIM-M"/>
    <m/>
    <n v="0"/>
    <n v="0"/>
    <n v="0"/>
    <n v="0"/>
    <n v="0"/>
    <n v="0"/>
    <m/>
    <m/>
    <m/>
    <s v="No"/>
    <s v="W665121"/>
    <n v="0"/>
    <m/>
    <s v="H08031-JIM-M"/>
    <m/>
    <m/>
    <s v="S0361957"/>
  </r>
  <r>
    <x v="202"/>
    <n v="10000"/>
    <n v="20000"/>
    <d v="2025-04-10T00:00:00"/>
    <s v="502LAUGH"/>
    <s v=" 8:33:58 am"/>
    <n v="10656256087"/>
    <m/>
    <x v="1"/>
    <s v="Yes"/>
    <x v="2"/>
    <x v="2"/>
    <x v="2"/>
    <x v="2"/>
    <n v="1455"/>
    <m/>
    <m/>
    <d v="2025-04-03T00:00:00"/>
    <m/>
    <n v="66"/>
    <n v="96030"/>
    <s v="PE"/>
    <s v="C2P09-80007-FT0001"/>
    <n v="0"/>
    <n v="80000"/>
    <n v="16030"/>
    <n v="0"/>
    <n v="0"/>
    <n v="0"/>
    <m/>
    <m/>
    <n v="0"/>
    <m/>
    <m/>
    <m/>
    <m/>
    <m/>
    <m/>
    <m/>
    <m/>
    <s v="C2P09-80007-FT"/>
    <s v="H08031-JIM-M"/>
    <m/>
    <n v="0"/>
    <n v="0"/>
    <n v="0"/>
    <n v="0"/>
    <n v="0"/>
    <n v="0"/>
    <m/>
    <m/>
    <m/>
    <s v="No"/>
    <s v="W664677"/>
    <n v="0"/>
    <m/>
    <s v="H08031-JIM-M"/>
    <m/>
    <m/>
    <s v="S0361961"/>
  </r>
  <r>
    <x v="203"/>
    <n v="10000"/>
    <n v="10000"/>
    <d v="2025-04-11T00:00:00"/>
    <s v="502LAUGH"/>
    <s v=" 8:43:29 am"/>
    <s v="10620258021/10620258023/10620258018"/>
    <m/>
    <x v="0"/>
    <s v="Yes"/>
    <x v="0"/>
    <x v="0"/>
    <x v="0"/>
    <x v="0"/>
    <n v="4108"/>
    <m/>
    <m/>
    <d v="2025-04-03T00:00:00"/>
    <m/>
    <n v="28"/>
    <n v="115024"/>
    <s v="PE"/>
    <s v="N9K10-80005-FT0001"/>
    <n v="0"/>
    <n v="100000"/>
    <n v="15024"/>
    <n v="0"/>
    <n v="0"/>
    <n v="0"/>
    <m/>
    <m/>
    <n v="0"/>
    <m/>
    <m/>
    <m/>
    <m/>
    <m/>
    <m/>
    <m/>
    <m/>
    <s v="N9K10-80005-FT"/>
    <s v="H08031-JIM-M"/>
    <m/>
    <n v="0"/>
    <n v="0"/>
    <n v="0"/>
    <n v="0"/>
    <n v="0"/>
    <n v="0"/>
    <m/>
    <m/>
    <m/>
    <s v="No"/>
    <s v="W664679"/>
    <n v="0"/>
    <m/>
    <s v="H08031-JIM-M"/>
    <m/>
    <m/>
    <s v="S0361968"/>
  </r>
  <r>
    <x v="204"/>
    <n v="10000"/>
    <n v="10000"/>
    <d v="2025-04-04T00:00:00"/>
    <s v="502LAUGH"/>
    <s v=" 8:51:28 am"/>
    <n v="8613409"/>
    <m/>
    <x v="0"/>
    <s v="Yes"/>
    <x v="12"/>
    <x v="11"/>
    <x v="12"/>
    <x v="12"/>
    <n v="1174"/>
    <m/>
    <m/>
    <d v="2025-04-03T00:00:00"/>
    <m/>
    <n v="75"/>
    <n v="88050"/>
    <s v="PE"/>
    <s v="730016300 REVA0001"/>
    <n v="0"/>
    <n v="88000"/>
    <n v="50"/>
    <n v="0"/>
    <n v="0"/>
    <n v="0"/>
    <m/>
    <m/>
    <n v="0"/>
    <m/>
    <m/>
    <m/>
    <m/>
    <m/>
    <m/>
    <m/>
    <m/>
    <s v="730016300 REVA"/>
    <s v="S19081-TH"/>
    <m/>
    <n v="0"/>
    <n v="0"/>
    <n v="0"/>
    <n v="0"/>
    <n v="0"/>
    <n v="0"/>
    <m/>
    <m/>
    <m/>
    <s v="No"/>
    <s v="W664683"/>
    <n v="0"/>
    <m/>
    <s v="S19081-TH"/>
    <m/>
    <m/>
    <s v="H0064896"/>
  </r>
  <r>
    <x v="205"/>
    <n v="10000"/>
    <n v="20000"/>
    <d v="2025-04-04T00:00:00"/>
    <s v="502LAUGH"/>
    <s v=" 8:41:02 am"/>
    <s v="U2B09S001/U4A043S213"/>
    <m/>
    <x v="1"/>
    <s v="Yes"/>
    <x v="14"/>
    <x v="12"/>
    <x v="14"/>
    <x v="14"/>
    <n v="400"/>
    <m/>
    <m/>
    <d v="2025-04-03T00:00:00"/>
    <m/>
    <n v="3"/>
    <n v="1200"/>
    <s v="PE"/>
    <s v="URLB14A0001"/>
    <n v="0"/>
    <n v="1000"/>
    <n v="200"/>
    <n v="0"/>
    <n v="0"/>
    <n v="0"/>
    <m/>
    <m/>
    <n v="0"/>
    <m/>
    <m/>
    <m/>
    <m/>
    <m/>
    <m/>
    <m/>
    <m/>
    <s v="URLB14A"/>
    <s v="S19708-M"/>
    <m/>
    <n v="0"/>
    <n v="0"/>
    <n v="0"/>
    <n v="0"/>
    <n v="0"/>
    <n v="0"/>
    <m/>
    <m/>
    <m/>
    <s v="No"/>
    <s v="W664686"/>
    <n v="0"/>
    <m/>
    <s v="S19708-M"/>
    <m/>
    <m/>
    <s v="S0361972"/>
  </r>
  <r>
    <x v="206"/>
    <n v="10000"/>
    <n v="10000"/>
    <d v="2025-04-03T00:00:00"/>
    <s v="502LAUGH"/>
    <s v=" 1:34:25 pm"/>
    <s v="SG-5644655 01"/>
    <m/>
    <x v="0"/>
    <s v="Yes"/>
    <x v="10"/>
    <x v="9"/>
    <x v="10"/>
    <x v="10"/>
    <n v="373"/>
    <m/>
    <m/>
    <d v="2025-04-03T00:00:00"/>
    <m/>
    <n v="4"/>
    <n v="1492"/>
    <s v="PE"/>
    <n v="113275270001"/>
    <n v="0"/>
    <n v="1490"/>
    <n v="2"/>
    <n v="0"/>
    <n v="0"/>
    <n v="0"/>
    <m/>
    <m/>
    <n v="0"/>
    <m/>
    <m/>
    <m/>
    <m/>
    <m/>
    <m/>
    <m/>
    <m/>
    <n v="11327527"/>
    <s v="I09180"/>
    <m/>
    <n v="0"/>
    <n v="0"/>
    <n v="0"/>
    <n v="0"/>
    <n v="0"/>
    <n v="0"/>
    <m/>
    <m/>
    <m/>
    <s v="No"/>
    <s v="W664691"/>
    <n v="0"/>
    <m/>
    <s v="I09180"/>
    <m/>
    <m/>
    <s v="S0361979"/>
  </r>
  <r>
    <x v="207"/>
    <n v="10000"/>
    <n v="10000"/>
    <d v="2025-04-03T00:00:00"/>
    <s v="502LAUGH"/>
    <s v=" 1:34:25 pm"/>
    <s v="SG-5644655 01"/>
    <m/>
    <x v="0"/>
    <s v="Yes"/>
    <x v="10"/>
    <x v="9"/>
    <x v="10"/>
    <x v="10"/>
    <n v="373"/>
    <m/>
    <m/>
    <d v="2025-04-03T00:00:00"/>
    <m/>
    <n v="4"/>
    <n v="1492"/>
    <s v="PE"/>
    <n v="113275270001"/>
    <n v="0"/>
    <n v="1490"/>
    <n v="2"/>
    <n v="0"/>
    <n v="0"/>
    <n v="0"/>
    <m/>
    <m/>
    <n v="0"/>
    <m/>
    <m/>
    <m/>
    <m/>
    <m/>
    <m/>
    <m/>
    <m/>
    <n v="11327527"/>
    <s v="I09180"/>
    <m/>
    <n v="0"/>
    <n v="0"/>
    <n v="0"/>
    <n v="0"/>
    <n v="0"/>
    <n v="0"/>
    <m/>
    <m/>
    <m/>
    <s v="No"/>
    <s v="W664692"/>
    <n v="0"/>
    <m/>
    <s v="I09180"/>
    <m/>
    <m/>
    <s v="S0361991"/>
  </r>
  <r>
    <x v="208"/>
    <n v="10000"/>
    <n v="30000"/>
    <d v="2025-04-04T00:00:00"/>
    <s v="502LAUGH"/>
    <s v=" 5:21:00 pm"/>
    <s v="SG-5644655 01"/>
    <m/>
    <x v="0"/>
    <s v="Yes"/>
    <x v="10"/>
    <x v="9"/>
    <x v="10"/>
    <x v="10"/>
    <n v="830"/>
    <m/>
    <m/>
    <d v="2025-04-03T00:00:00"/>
    <m/>
    <n v="2"/>
    <n v="1660"/>
    <s v="PE"/>
    <n v="112886950001"/>
    <n v="0"/>
    <n v="1660"/>
    <n v="0"/>
    <n v="0"/>
    <n v="0"/>
    <n v="0"/>
    <m/>
    <m/>
    <n v="0"/>
    <m/>
    <m/>
    <m/>
    <m/>
    <m/>
    <m/>
    <m/>
    <m/>
    <n v="11288695"/>
    <s v="I09180"/>
    <m/>
    <n v="0"/>
    <n v="0"/>
    <n v="0"/>
    <n v="0"/>
    <n v="0"/>
    <n v="0"/>
    <m/>
    <m/>
    <m/>
    <s v="No"/>
    <s v="W664695"/>
    <n v="0"/>
    <m/>
    <s v="I09180"/>
    <m/>
    <m/>
    <s v="S0361995"/>
  </r>
  <r>
    <x v="209"/>
    <n v="10000"/>
    <n v="10000"/>
    <d v="2025-04-03T00:00:00"/>
    <s v="502LAUGH"/>
    <s v=" 5:39:51 pm"/>
    <s v="SG-5644655 01"/>
    <m/>
    <x v="0"/>
    <s v="Yes"/>
    <x v="10"/>
    <x v="9"/>
    <x v="10"/>
    <x v="10"/>
    <n v="1660"/>
    <m/>
    <m/>
    <d v="2025-04-03T00:00:00"/>
    <m/>
    <n v="2"/>
    <n v="3320"/>
    <s v="PE"/>
    <n v="112886950001"/>
    <n v="0"/>
    <n v="3320"/>
    <n v="0"/>
    <n v="0"/>
    <n v="0"/>
    <n v="0"/>
    <m/>
    <m/>
    <n v="0"/>
    <m/>
    <m/>
    <m/>
    <m/>
    <m/>
    <m/>
    <m/>
    <m/>
    <n v="11288695"/>
    <s v="I09180"/>
    <m/>
    <n v="0"/>
    <n v="0"/>
    <n v="0"/>
    <n v="0"/>
    <n v="0"/>
    <n v="0"/>
    <m/>
    <m/>
    <m/>
    <s v="No"/>
    <s v="W664698"/>
    <n v="0"/>
    <m/>
    <s v="I09180"/>
    <m/>
    <m/>
    <s v="S0361999"/>
  </r>
  <r>
    <x v="209"/>
    <n v="20000"/>
    <n v="10000"/>
    <d v="2025-04-03T00:00:00"/>
    <s v="502LAUGH"/>
    <s v=" 5:39:51 pm"/>
    <s v="SG-5644655 01"/>
    <m/>
    <x v="0"/>
    <s v="Yes"/>
    <x v="10"/>
    <x v="9"/>
    <x v="10"/>
    <x v="10"/>
    <n v="1660"/>
    <m/>
    <m/>
    <d v="2025-04-03T00:00:00"/>
    <m/>
    <n v="2"/>
    <n v="3320"/>
    <s v="PE"/>
    <n v="112886950001"/>
    <n v="0"/>
    <n v="3320"/>
    <n v="0"/>
    <n v="0"/>
    <n v="0"/>
    <n v="0"/>
    <m/>
    <m/>
    <n v="0"/>
    <m/>
    <m/>
    <m/>
    <m/>
    <m/>
    <m/>
    <m/>
    <m/>
    <n v="11288695"/>
    <s v="I09180"/>
    <m/>
    <n v="0"/>
    <n v="0"/>
    <n v="0"/>
    <n v="0"/>
    <n v="0"/>
    <n v="0"/>
    <m/>
    <m/>
    <m/>
    <s v="No"/>
    <s v="W664698"/>
    <n v="0"/>
    <m/>
    <s v="I09180"/>
    <m/>
    <m/>
    <s v="S0361999"/>
  </r>
  <r>
    <x v="210"/>
    <n v="10000"/>
    <n v="10000"/>
    <d v="2025-04-11T00:00:00"/>
    <s v="502LAUGH"/>
    <s v=" 8:39:38 am"/>
    <s v="10620258021/10620258023/10620258018"/>
    <m/>
    <x v="0"/>
    <s v="Yes"/>
    <x v="0"/>
    <x v="0"/>
    <x v="0"/>
    <x v="0"/>
    <n v="4108"/>
    <m/>
    <m/>
    <d v="2025-04-03T00:00:00"/>
    <m/>
    <n v="28"/>
    <n v="115024"/>
    <s v="PE"/>
    <s v="F6U62-80030-FT0001"/>
    <n v="0"/>
    <n v="100000"/>
    <n v="15024"/>
    <n v="0"/>
    <n v="0"/>
    <n v="0"/>
    <m/>
    <m/>
    <n v="0"/>
    <m/>
    <m/>
    <m/>
    <m/>
    <m/>
    <m/>
    <m/>
    <m/>
    <s v="F6U62-80030-FT"/>
    <s v="H08031-JIM-M"/>
    <m/>
    <n v="0"/>
    <n v="0"/>
    <n v="0"/>
    <n v="0"/>
    <n v="0"/>
    <n v="0"/>
    <m/>
    <m/>
    <m/>
    <s v="No"/>
    <s v="W664699"/>
    <n v="0"/>
    <m/>
    <s v="H08031-JIM-M"/>
    <m/>
    <m/>
    <s v="S0361998"/>
  </r>
  <r>
    <x v="211"/>
    <n v="10000"/>
    <n v="20000"/>
    <d v="2025-04-23T00:00:00"/>
    <s v="502LAUGH"/>
    <s v=" 5:34:37 pm"/>
    <n v="1062058024"/>
    <m/>
    <x v="0"/>
    <s v="Yes"/>
    <x v="0"/>
    <x v="0"/>
    <x v="0"/>
    <x v="0"/>
    <n v="879"/>
    <m/>
    <m/>
    <d v="2025-04-03T00:00:00"/>
    <m/>
    <n v="264"/>
    <n v="232056"/>
    <s v="PE"/>
    <s v="7FP03-80003-FT0001"/>
    <n v="0"/>
    <n v="200000"/>
    <n v="32056"/>
    <n v="0"/>
    <n v="0"/>
    <n v="0"/>
    <m/>
    <m/>
    <n v="0"/>
    <m/>
    <m/>
    <m/>
    <m/>
    <m/>
    <m/>
    <m/>
    <m/>
    <s v="7FP03-80003-FT"/>
    <s v="H08031-JIM-M"/>
    <m/>
    <n v="0"/>
    <n v="0"/>
    <n v="0"/>
    <n v="0"/>
    <n v="0"/>
    <n v="0"/>
    <m/>
    <m/>
    <m/>
    <s v="No"/>
    <s v="W665440"/>
    <n v="0"/>
    <m/>
    <s v="H08031-JIM-M"/>
    <m/>
    <m/>
    <s v="S0362004"/>
  </r>
  <r>
    <x v="211"/>
    <n v="10000"/>
    <n v="30000"/>
    <d v="2025-04-23T00:00:00"/>
    <s v="502LAUGH"/>
    <s v=" 5:34:37 pm"/>
    <n v="1062058024"/>
    <m/>
    <x v="1"/>
    <s v="Yes"/>
    <x v="2"/>
    <x v="2"/>
    <x v="2"/>
    <x v="2"/>
    <n v="2884"/>
    <m/>
    <m/>
    <d v="2025-04-03T00:00:00"/>
    <m/>
    <n v="77"/>
    <n v="222068"/>
    <s v="PE"/>
    <s v="7FP03-80003-FT0001"/>
    <n v="0"/>
    <n v="200000"/>
    <n v="22068"/>
    <n v="0"/>
    <n v="0"/>
    <n v="0"/>
    <m/>
    <m/>
    <n v="0"/>
    <m/>
    <m/>
    <m/>
    <m/>
    <m/>
    <m/>
    <m/>
    <m/>
    <s v="7FP03-80003-FT"/>
    <s v="H08031-JIM-M"/>
    <m/>
    <n v="0"/>
    <n v="0"/>
    <n v="0"/>
    <n v="0"/>
    <n v="0"/>
    <n v="0"/>
    <m/>
    <m/>
    <m/>
    <s v="No"/>
    <s v="W665440"/>
    <n v="0"/>
    <m/>
    <s v="H08031-JIM-M"/>
    <m/>
    <m/>
    <s v="S0362004"/>
  </r>
  <r>
    <x v="212"/>
    <n v="10000"/>
    <n v="10000"/>
    <d v="2025-04-07T00:00:00"/>
    <s v="505KANGHS"/>
    <s v=" 8:43:58 am"/>
    <s v="BYK017-03"/>
    <m/>
    <x v="0"/>
    <s v="Yes"/>
    <x v="20"/>
    <x v="17"/>
    <x v="19"/>
    <x v="19"/>
    <n v="2500"/>
    <m/>
    <m/>
    <d v="2025-04-03T00:00:00"/>
    <m/>
    <n v="1"/>
    <n v="2500"/>
    <s v="PE"/>
    <s v="GR-0870001"/>
    <n v="0"/>
    <n v="2000"/>
    <n v="500"/>
    <n v="0"/>
    <n v="0"/>
    <n v="0"/>
    <m/>
    <m/>
    <n v="0"/>
    <m/>
    <m/>
    <m/>
    <m/>
    <m/>
    <m/>
    <m/>
    <m/>
    <s v="GR-087"/>
    <s v="G07076"/>
    <m/>
    <n v="0"/>
    <n v="0"/>
    <n v="0"/>
    <n v="0"/>
    <n v="0"/>
    <n v="0"/>
    <m/>
    <m/>
    <m/>
    <s v="No"/>
    <s v="W664713"/>
    <n v="0"/>
    <m/>
    <s v="G07076"/>
    <m/>
    <m/>
    <s v="S0362012"/>
  </r>
  <r>
    <x v="213"/>
    <n v="10000"/>
    <n v="10000"/>
    <d v="2025-04-03T00:00:00"/>
    <s v="502LAUGH"/>
    <s v=" 3:01:52 pm"/>
    <s v="4236S1"/>
    <m/>
    <x v="0"/>
    <s v="Yes"/>
    <x v="16"/>
    <x v="14"/>
    <x v="15"/>
    <x v="15"/>
    <n v="334"/>
    <m/>
    <m/>
    <d v="2025-04-03T00:00:00"/>
    <m/>
    <n v="3"/>
    <n v="1002"/>
    <s v="PE"/>
    <s v="TSMB00434030001"/>
    <n v="0"/>
    <n v="1000"/>
    <n v="2"/>
    <n v="0"/>
    <n v="0"/>
    <n v="0"/>
    <m/>
    <m/>
    <n v="0"/>
    <m/>
    <m/>
    <m/>
    <m/>
    <m/>
    <m/>
    <m/>
    <m/>
    <s v="TSMB0043403"/>
    <s v="T20104"/>
    <m/>
    <n v="0"/>
    <n v="0"/>
    <n v="0"/>
    <n v="0"/>
    <n v="0"/>
    <n v="0"/>
    <m/>
    <m/>
    <m/>
    <s v="No"/>
    <s v="W663982"/>
    <n v="0"/>
    <m/>
    <s v="T20104"/>
    <m/>
    <m/>
    <s v="S0361990"/>
  </r>
  <r>
    <x v="214"/>
    <n v="10000"/>
    <n v="10000"/>
    <d v="2025-04-03T00:00:00"/>
    <s v="502LAUGH"/>
    <s v=" 1:31:40 pm"/>
    <s v="4170S1"/>
    <m/>
    <x v="0"/>
    <s v="Yes"/>
    <x v="16"/>
    <x v="14"/>
    <x v="15"/>
    <x v="15"/>
    <n v="232"/>
    <m/>
    <m/>
    <d v="2025-04-03T00:00:00"/>
    <m/>
    <n v="13"/>
    <n v="3016"/>
    <s v="PE"/>
    <s v="TSMB00661020001"/>
    <n v="0"/>
    <n v="3000"/>
    <n v="16"/>
    <n v="0"/>
    <n v="0"/>
    <n v="0"/>
    <m/>
    <m/>
    <n v="0"/>
    <m/>
    <m/>
    <m/>
    <m/>
    <m/>
    <m/>
    <m/>
    <m/>
    <s v="TSMB0066102"/>
    <s v="T20104"/>
    <m/>
    <n v="0"/>
    <n v="0"/>
    <n v="0"/>
    <n v="0"/>
    <n v="0"/>
    <n v="0"/>
    <m/>
    <m/>
    <m/>
    <s v="No"/>
    <s v="W664714"/>
    <n v="0"/>
    <m/>
    <s v="T20104"/>
    <m/>
    <m/>
    <s v="S0361990"/>
  </r>
  <r>
    <x v="215"/>
    <n v="10000"/>
    <n v="10000"/>
    <d v="2025-04-03T00:00:00"/>
    <s v="502LAUGH"/>
    <s v=" 3:57:01 pm"/>
    <s v="4236S1"/>
    <m/>
    <x v="0"/>
    <s v="Yes"/>
    <x v="16"/>
    <x v="14"/>
    <x v="15"/>
    <x v="15"/>
    <n v="375"/>
    <m/>
    <m/>
    <d v="2025-04-03T00:00:00"/>
    <m/>
    <n v="8"/>
    <n v="3000"/>
    <s v="PE"/>
    <s v="TSMB00709010001"/>
    <n v="0"/>
    <n v="3000"/>
    <n v="0"/>
    <n v="0"/>
    <n v="0"/>
    <n v="0"/>
    <m/>
    <m/>
    <n v="0"/>
    <m/>
    <m/>
    <m/>
    <m/>
    <m/>
    <m/>
    <m/>
    <m/>
    <s v="TSMB0070901"/>
    <s v="T20104"/>
    <m/>
    <n v="0"/>
    <n v="0"/>
    <n v="0"/>
    <n v="0"/>
    <n v="0"/>
    <n v="0"/>
    <m/>
    <m/>
    <m/>
    <s v="No"/>
    <s v="W664716"/>
    <n v="0"/>
    <m/>
    <s v="T20104"/>
    <m/>
    <m/>
    <s v="S0361990"/>
  </r>
  <r>
    <x v="216"/>
    <n v="10000"/>
    <n v="10000"/>
    <d v="2025-04-03T00:00:00"/>
    <s v="502LAUGH"/>
    <s v=" 1:45:48 pm"/>
    <s v="4170S1"/>
    <m/>
    <x v="0"/>
    <s v="Yes"/>
    <x v="16"/>
    <x v="14"/>
    <x v="15"/>
    <x v="15"/>
    <n v="157"/>
    <m/>
    <m/>
    <d v="2025-04-03T00:00:00"/>
    <m/>
    <n v="16"/>
    <n v="2512"/>
    <s v="PE"/>
    <s v="TSMB00710010001"/>
    <n v="0"/>
    <n v="2500"/>
    <n v="12"/>
    <n v="0"/>
    <n v="0"/>
    <n v="0"/>
    <m/>
    <m/>
    <n v="0"/>
    <m/>
    <m/>
    <m/>
    <m/>
    <m/>
    <m/>
    <m/>
    <m/>
    <s v="TSMB0071001"/>
    <s v="T20104"/>
    <m/>
    <n v="0"/>
    <n v="0"/>
    <n v="0"/>
    <n v="0"/>
    <n v="0"/>
    <n v="0"/>
    <m/>
    <m/>
    <m/>
    <s v="No"/>
    <s v="W664717"/>
    <n v="0"/>
    <m/>
    <s v="T20104"/>
    <m/>
    <m/>
    <s v="S0361990"/>
  </r>
  <r>
    <x v="217"/>
    <n v="10000"/>
    <n v="10000"/>
    <d v="2025-04-03T00:00:00"/>
    <s v="502LAUGH"/>
    <s v=" 3:01:52 pm"/>
    <s v="4236S1"/>
    <m/>
    <x v="0"/>
    <s v="Yes"/>
    <x v="16"/>
    <x v="14"/>
    <x v="15"/>
    <x v="15"/>
    <n v="1000"/>
    <m/>
    <m/>
    <d v="2025-04-03T00:00:00"/>
    <m/>
    <n v="3"/>
    <n v="3000"/>
    <s v="PE"/>
    <s v="TSMB00434030001"/>
    <n v="0"/>
    <n v="3000"/>
    <n v="0"/>
    <n v="0"/>
    <n v="0"/>
    <n v="0"/>
    <m/>
    <m/>
    <n v="0"/>
    <m/>
    <m/>
    <m/>
    <m/>
    <m/>
    <m/>
    <m/>
    <m/>
    <s v="TSMB0043403"/>
    <s v="T20104"/>
    <m/>
    <n v="0"/>
    <n v="0"/>
    <n v="0"/>
    <n v="0"/>
    <n v="0"/>
    <n v="0"/>
    <m/>
    <m/>
    <m/>
    <s v="No"/>
    <s v="W664719"/>
    <n v="0"/>
    <m/>
    <s v="T20104"/>
    <m/>
    <m/>
    <s v="PR006406"/>
  </r>
  <r>
    <x v="218"/>
    <n v="10000"/>
    <n v="10000"/>
    <d v="2025-04-03T00:00:00"/>
    <s v="502LAUGH"/>
    <s v=" 1:31:40 pm"/>
    <s v="4170S1"/>
    <m/>
    <x v="0"/>
    <s v="Yes"/>
    <x v="16"/>
    <x v="14"/>
    <x v="15"/>
    <x v="15"/>
    <n v="693"/>
    <m/>
    <m/>
    <d v="2025-04-03T00:00:00"/>
    <m/>
    <n v="13"/>
    <n v="9009"/>
    <s v="PE"/>
    <s v="TSMB00661020001"/>
    <n v="0"/>
    <n v="9000"/>
    <n v="9"/>
    <n v="0"/>
    <n v="0"/>
    <n v="0"/>
    <m/>
    <m/>
    <n v="0"/>
    <m/>
    <m/>
    <m/>
    <m/>
    <m/>
    <m/>
    <m/>
    <m/>
    <s v="TSMB0066102"/>
    <s v="T20104"/>
    <m/>
    <n v="0"/>
    <n v="0"/>
    <n v="0"/>
    <n v="0"/>
    <n v="0"/>
    <n v="0"/>
    <m/>
    <m/>
    <m/>
    <s v="No"/>
    <s v="W664720"/>
    <n v="0"/>
    <m/>
    <s v="T20104"/>
    <m/>
    <m/>
    <s v="PR006406"/>
  </r>
  <r>
    <x v="219"/>
    <n v="10000"/>
    <n v="10000"/>
    <d v="2025-04-03T00:00:00"/>
    <s v="502LAUGH"/>
    <s v=" 3:57:01 pm"/>
    <s v="4236S1"/>
    <m/>
    <x v="0"/>
    <s v="Yes"/>
    <x v="16"/>
    <x v="14"/>
    <x v="15"/>
    <x v="15"/>
    <n v="875"/>
    <m/>
    <m/>
    <d v="2025-04-03T00:00:00"/>
    <m/>
    <n v="8"/>
    <n v="7000"/>
    <s v="PE"/>
    <s v="TSMB00709010001"/>
    <n v="0"/>
    <n v="7000"/>
    <n v="0"/>
    <n v="0"/>
    <n v="0"/>
    <n v="0"/>
    <m/>
    <m/>
    <n v="0"/>
    <m/>
    <m/>
    <m/>
    <m/>
    <m/>
    <m/>
    <m/>
    <m/>
    <s v="TSMB0070901"/>
    <s v="T20104"/>
    <m/>
    <n v="0"/>
    <n v="0"/>
    <n v="0"/>
    <n v="0"/>
    <n v="0"/>
    <n v="0"/>
    <m/>
    <m/>
    <m/>
    <s v="No"/>
    <s v="W664721"/>
    <n v="0"/>
    <m/>
    <s v="T20104"/>
    <m/>
    <m/>
    <s v="PR006406"/>
  </r>
  <r>
    <x v="220"/>
    <n v="10000"/>
    <n v="10000"/>
    <d v="2025-04-03T00:00:00"/>
    <s v="502LAUGH"/>
    <s v=" 1:45:48 pm"/>
    <s v="4170S1"/>
    <m/>
    <x v="0"/>
    <s v="Yes"/>
    <x v="16"/>
    <x v="14"/>
    <x v="15"/>
    <x v="15"/>
    <n v="314"/>
    <m/>
    <m/>
    <d v="2025-04-03T00:00:00"/>
    <m/>
    <n v="16"/>
    <n v="5024"/>
    <s v="PE"/>
    <s v="TSMB00710010001"/>
    <n v="0"/>
    <n v="5000"/>
    <n v="24"/>
    <n v="0"/>
    <n v="0"/>
    <n v="0"/>
    <m/>
    <m/>
    <n v="0"/>
    <m/>
    <m/>
    <m/>
    <m/>
    <m/>
    <m/>
    <m/>
    <m/>
    <s v="TSMB0071001"/>
    <s v="T20104"/>
    <m/>
    <n v="0"/>
    <n v="0"/>
    <n v="0"/>
    <n v="0"/>
    <n v="0"/>
    <n v="0"/>
    <m/>
    <m/>
    <m/>
    <s v="No"/>
    <s v="W664722"/>
    <n v="0"/>
    <m/>
    <s v="T20104"/>
    <m/>
    <m/>
    <s v="PR006406"/>
  </r>
  <r>
    <x v="71"/>
    <n v="10000"/>
    <n v="30000"/>
    <d v="2025-04-07T00:00:00"/>
    <s v="502LAUGH"/>
    <s v=" 9:18:57 am"/>
    <s v="59470/59469"/>
    <m/>
    <x v="1"/>
    <s v="Yes"/>
    <x v="31"/>
    <x v="20"/>
    <x v="39"/>
    <x v="39"/>
    <n v="152250"/>
    <m/>
    <m/>
    <d v="2025-04-03T00:00:00"/>
    <m/>
    <n v="6"/>
    <n v="913500"/>
    <s v="PE"/>
    <s v="MT-1000173-00REV0003"/>
    <n v="0"/>
    <n v="949776"/>
    <n v="-36276"/>
    <n v="0"/>
    <n v="0"/>
    <n v="0"/>
    <m/>
    <m/>
    <n v="0"/>
    <m/>
    <m/>
    <m/>
    <m/>
    <m/>
    <m/>
    <m/>
    <m/>
    <s v="MT-1000173-00REV008"/>
    <s v="Z26002"/>
    <m/>
    <n v="0"/>
    <n v="0"/>
    <n v="0"/>
    <n v="0"/>
    <n v="0"/>
    <n v="0"/>
    <m/>
    <m/>
    <m/>
    <s v="No"/>
    <s v="W664723"/>
    <n v="0"/>
    <m/>
    <s v="Z26002"/>
    <m/>
    <m/>
    <s v="S0362021"/>
  </r>
  <r>
    <x v="221"/>
    <n v="10000"/>
    <n v="10000"/>
    <d v="2025-04-04T00:00:00"/>
    <s v="502LAUGH"/>
    <s v=" 1:45:43 pm"/>
    <n v="10620258024"/>
    <m/>
    <x v="0"/>
    <s v="Yes"/>
    <x v="0"/>
    <x v="0"/>
    <x v="0"/>
    <x v="0"/>
    <n v="133"/>
    <m/>
    <m/>
    <d v="2025-04-03T00:00:00"/>
    <m/>
    <n v="264"/>
    <n v="35112"/>
    <s v="PE"/>
    <s v="7FP10-80001-FT0001"/>
    <n v="0"/>
    <n v="20000"/>
    <n v="15112"/>
    <n v="0"/>
    <n v="0"/>
    <n v="0"/>
    <m/>
    <m/>
    <n v="0"/>
    <m/>
    <m/>
    <m/>
    <m/>
    <m/>
    <m/>
    <m/>
    <m/>
    <s v="7FP10-80001-FT"/>
    <s v="H08031-JIM-M"/>
    <m/>
    <n v="0"/>
    <n v="0"/>
    <n v="0"/>
    <n v="0"/>
    <n v="0"/>
    <n v="0"/>
    <m/>
    <m/>
    <m/>
    <s v="No"/>
    <s v="W664724"/>
    <n v="0"/>
    <m/>
    <s v="H08031-JIM-M"/>
    <m/>
    <m/>
    <s v="S0362023"/>
  </r>
  <r>
    <x v="221"/>
    <n v="10000"/>
    <n v="20000"/>
    <d v="2025-04-04T00:00:00"/>
    <s v="502LAUGH"/>
    <s v=" 1:45:43 pm"/>
    <n v="10620258024"/>
    <m/>
    <x v="1"/>
    <s v="Yes"/>
    <x v="2"/>
    <x v="2"/>
    <x v="2"/>
    <x v="2"/>
    <n v="416"/>
    <m/>
    <m/>
    <d v="2025-04-03T00:00:00"/>
    <m/>
    <n v="77"/>
    <n v="32032"/>
    <s v="PE"/>
    <s v="7FP10-80001-FT0001"/>
    <n v="0"/>
    <n v="20000"/>
    <n v="12032"/>
    <n v="0"/>
    <n v="0"/>
    <n v="0"/>
    <m/>
    <m/>
    <n v="0"/>
    <m/>
    <m/>
    <m/>
    <m/>
    <m/>
    <m/>
    <m/>
    <m/>
    <s v="7FP10-80001-FT"/>
    <s v="H08031-JIM-M"/>
    <m/>
    <n v="0"/>
    <n v="0"/>
    <n v="0"/>
    <n v="0"/>
    <n v="0"/>
    <n v="0"/>
    <m/>
    <m/>
    <m/>
    <s v="No"/>
    <s v="W664724"/>
    <n v="0"/>
    <m/>
    <s v="H08031-JIM-M"/>
    <m/>
    <m/>
    <s v="S0362023"/>
  </r>
  <r>
    <x v="222"/>
    <n v="10000"/>
    <n v="10000"/>
    <d v="2025-04-04T00:00:00"/>
    <s v="502LAUGH"/>
    <s v=" 4:16:19 pm"/>
    <s v="J00WT7100"/>
    <m/>
    <x v="0"/>
    <s v="Yes"/>
    <x v="18"/>
    <x v="16"/>
    <x v="36"/>
    <x v="36"/>
    <n v="2500"/>
    <m/>
    <m/>
    <d v="2025-04-03T00:00:00"/>
    <m/>
    <n v="6"/>
    <n v="15000"/>
    <s v="PE"/>
    <n v="86090870001"/>
    <n v="0"/>
    <n v="10000"/>
    <n v="5000"/>
    <n v="0"/>
    <n v="0"/>
    <n v="0"/>
    <m/>
    <m/>
    <n v="0"/>
    <m/>
    <m/>
    <m/>
    <m/>
    <m/>
    <m/>
    <m/>
    <m/>
    <n v="8609087"/>
    <s v="B02083"/>
    <m/>
    <n v="0"/>
    <n v="0"/>
    <n v="0"/>
    <n v="0"/>
    <n v="0"/>
    <n v="0"/>
    <m/>
    <m/>
    <m/>
    <s v="No"/>
    <s v="W664727"/>
    <n v="0"/>
    <m/>
    <s v="B02083"/>
    <m/>
    <m/>
    <s v="S0362024"/>
  </r>
  <r>
    <x v="223"/>
    <n v="10000"/>
    <n v="10000"/>
    <d v="2025-04-07T00:00:00"/>
    <s v="502LAUGH"/>
    <s v=" 8:58:25 am"/>
    <s v="E190912129"/>
    <m/>
    <x v="0"/>
    <s v="Yes"/>
    <x v="12"/>
    <x v="11"/>
    <x v="12"/>
    <x v="12"/>
    <n v="5000"/>
    <m/>
    <m/>
    <d v="2025-04-03T00:00:00"/>
    <m/>
    <n v="60"/>
    <n v="300000"/>
    <s v="PE"/>
    <s v="709898812-3M66900001"/>
    <n v="0"/>
    <n v="300000"/>
    <n v="0"/>
    <n v="0"/>
    <n v="0"/>
    <n v="0"/>
    <m/>
    <m/>
    <n v="0"/>
    <m/>
    <m/>
    <m/>
    <m/>
    <m/>
    <m/>
    <m/>
    <m/>
    <s v="709898812-3M6690SP"/>
    <s v="S19314"/>
    <m/>
    <n v="0"/>
    <n v="0"/>
    <n v="0"/>
    <n v="0"/>
    <n v="0"/>
    <n v="0"/>
    <m/>
    <m/>
    <m/>
    <s v="No"/>
    <s v="W664735"/>
    <n v="0"/>
    <m/>
    <s v="S19314"/>
    <m/>
    <m/>
    <s v="H0064905"/>
  </r>
  <r>
    <x v="224"/>
    <n v="10000"/>
    <n v="10000"/>
    <d v="2025-04-04T00:00:00"/>
    <s v="502LAUGH"/>
    <s v=" 8:51:28 am"/>
    <n v="8613409"/>
    <m/>
    <x v="0"/>
    <s v="Yes"/>
    <x v="12"/>
    <x v="11"/>
    <x v="12"/>
    <x v="12"/>
    <n v="1760"/>
    <m/>
    <m/>
    <d v="2025-04-03T00:00:00"/>
    <m/>
    <n v="75"/>
    <n v="132000"/>
    <s v="PE"/>
    <s v="730016300 REVA0001"/>
    <n v="0"/>
    <n v="132000"/>
    <n v="0"/>
    <n v="0"/>
    <n v="0"/>
    <n v="0"/>
    <m/>
    <m/>
    <n v="0"/>
    <m/>
    <m/>
    <m/>
    <m/>
    <m/>
    <m/>
    <m/>
    <m/>
    <s v="730016300 REVA"/>
    <s v="S19314"/>
    <m/>
    <n v="0"/>
    <n v="0"/>
    <n v="0"/>
    <n v="0"/>
    <n v="0"/>
    <n v="0"/>
    <m/>
    <m/>
    <m/>
    <s v="No"/>
    <s v="W664740"/>
    <n v="0"/>
    <m/>
    <s v="S19314"/>
    <m/>
    <m/>
    <s v="H0064911"/>
  </r>
  <r>
    <x v="225"/>
    <n v="10000"/>
    <n v="10000"/>
    <d v="2025-04-07T00:00:00"/>
    <s v="502LAUGH"/>
    <s v=" 8:58:25 am"/>
    <n v="8613409"/>
    <m/>
    <x v="0"/>
    <s v="Yes"/>
    <x v="12"/>
    <x v="11"/>
    <x v="12"/>
    <x v="12"/>
    <n v="1334"/>
    <m/>
    <m/>
    <d v="2025-04-03T00:00:00"/>
    <m/>
    <n v="60"/>
    <n v="80040"/>
    <s v="PE"/>
    <s v="740921700-32PC E0001"/>
    <n v="0"/>
    <n v="80000"/>
    <n v="40"/>
    <n v="0"/>
    <n v="0"/>
    <n v="0"/>
    <m/>
    <m/>
    <n v="0"/>
    <m/>
    <m/>
    <m/>
    <m/>
    <m/>
    <m/>
    <m/>
    <m/>
    <s v="740921700-32PC EMPTY"/>
    <s v="S19314"/>
    <m/>
    <n v="0"/>
    <n v="0"/>
    <n v="0"/>
    <n v="0"/>
    <n v="0"/>
    <n v="0"/>
    <m/>
    <m/>
    <m/>
    <s v="No"/>
    <s v="W664742"/>
    <n v="0"/>
    <m/>
    <s v="S19314"/>
    <m/>
    <m/>
    <s v="H0064914"/>
  </r>
  <r>
    <x v="226"/>
    <n v="10000"/>
    <n v="10000"/>
    <d v="2025-04-08T00:00:00"/>
    <s v="502LAUGH"/>
    <s v=" 9:56:34 am"/>
    <s v="M0BVD0521"/>
    <m/>
    <x v="0"/>
    <s v="Yes"/>
    <x v="0"/>
    <x v="0"/>
    <x v="0"/>
    <x v="0"/>
    <n v="500"/>
    <m/>
    <m/>
    <d v="2025-04-03T00:00:00"/>
    <m/>
    <n v="250"/>
    <n v="125000"/>
    <s v="PE"/>
    <s v="107-54006900001"/>
    <n v="0"/>
    <n v="100000"/>
    <n v="25000"/>
    <n v="0"/>
    <n v="0"/>
    <n v="0"/>
    <m/>
    <m/>
    <n v="0"/>
    <m/>
    <m/>
    <m/>
    <m/>
    <m/>
    <m/>
    <m/>
    <m/>
    <s v="107-5400690"/>
    <s v="K11180"/>
    <m/>
    <n v="0"/>
    <n v="0"/>
    <n v="0"/>
    <n v="0"/>
    <n v="0"/>
    <n v="0"/>
    <m/>
    <m/>
    <m/>
    <s v="No"/>
    <s v="W664744"/>
    <n v="0"/>
    <m/>
    <s v="K11180"/>
    <m/>
    <m/>
    <s v="S0362026"/>
  </r>
  <r>
    <x v="227"/>
    <n v="10000"/>
    <n v="10000"/>
    <d v="2025-04-03T00:00:00"/>
    <s v="502LAUGH"/>
    <s v=" 1:35:03 pm"/>
    <s v="3830U7060"/>
    <m/>
    <x v="0"/>
    <s v="Yes"/>
    <x v="7"/>
    <x v="6"/>
    <x v="7"/>
    <x v="7"/>
    <n v="200"/>
    <m/>
    <m/>
    <d v="2025-04-03T00:00:00"/>
    <m/>
    <n v="1"/>
    <n v="200"/>
    <s v="PE"/>
    <n v="107335250001"/>
    <n v="0"/>
    <n v="200"/>
    <n v="0"/>
    <n v="0"/>
    <n v="0"/>
    <n v="0"/>
    <m/>
    <m/>
    <n v="0"/>
    <m/>
    <m/>
    <m/>
    <m/>
    <m/>
    <m/>
    <m/>
    <m/>
    <n v="10733525"/>
    <s v="I09109"/>
    <m/>
    <n v="0"/>
    <n v="0"/>
    <n v="0"/>
    <n v="0"/>
    <n v="0"/>
    <n v="0"/>
    <m/>
    <m/>
    <m/>
    <s v="No"/>
    <s v="W664750"/>
    <n v="0"/>
    <m/>
    <s v="I09109"/>
    <m/>
    <m/>
    <s v="S0362087"/>
  </r>
  <r>
    <x v="228"/>
    <n v="10000"/>
    <n v="20000"/>
    <d v="2025-04-04T00:00:00"/>
    <s v="502LAUGH"/>
    <s v=" 4:15:18 pm"/>
    <s v="M0BSM3241"/>
    <m/>
    <x v="0"/>
    <s v="Yes"/>
    <x v="18"/>
    <x v="16"/>
    <x v="36"/>
    <x v="36"/>
    <n v="2000"/>
    <m/>
    <m/>
    <d v="2025-04-03T00:00:00"/>
    <m/>
    <n v="4"/>
    <n v="8000"/>
    <s v="PE"/>
    <s v="86.J7350001"/>
    <n v="0"/>
    <n v="5000"/>
    <n v="3000"/>
    <n v="0"/>
    <n v="0"/>
    <n v="0"/>
    <m/>
    <m/>
    <n v="0"/>
    <m/>
    <m/>
    <m/>
    <m/>
    <m/>
    <m/>
    <m/>
    <m/>
    <s v="86.J735"/>
    <s v="T20390-PMI"/>
    <m/>
    <n v="0"/>
    <n v="0"/>
    <n v="0"/>
    <n v="0"/>
    <n v="0"/>
    <n v="0"/>
    <m/>
    <m/>
    <m/>
    <s v="No"/>
    <s v="W664751"/>
    <n v="0"/>
    <m/>
    <s v="T20390-PMI"/>
    <m/>
    <m/>
    <s v="S0362148"/>
  </r>
  <r>
    <x v="148"/>
    <n v="10000"/>
    <n v="20000"/>
    <d v="2025-04-03T00:00:00"/>
    <s v="502LAUGH"/>
    <d v="1899-12-30T10:10:36"/>
    <s v="2101818U5/M0B7C2220"/>
    <m/>
    <x v="1"/>
    <s v="Yes"/>
    <x v="17"/>
    <x v="15"/>
    <x v="16"/>
    <x v="16"/>
    <n v="1072"/>
    <m/>
    <m/>
    <d v="2025-04-03T00:00:00"/>
    <m/>
    <n v="56"/>
    <n v="60032"/>
    <s v="PE"/>
    <s v="86.B9480001"/>
    <n v="0"/>
    <n v="50000"/>
    <n v="10032"/>
    <n v="0"/>
    <n v="0"/>
    <n v="0"/>
    <m/>
    <m/>
    <n v="0"/>
    <m/>
    <m/>
    <m/>
    <m/>
    <m/>
    <m/>
    <m/>
    <m/>
    <s v="86.B948"/>
    <s v="C03423"/>
    <m/>
    <n v="0"/>
    <n v="0"/>
    <n v="0"/>
    <n v="0"/>
    <n v="0"/>
    <n v="0"/>
    <m/>
    <m/>
    <m/>
    <s v="No"/>
    <s v="W664760"/>
    <n v="0"/>
    <m/>
    <s v="C03423"/>
    <m/>
    <m/>
    <s v="S0362176"/>
  </r>
  <r>
    <x v="229"/>
    <n v="10000"/>
    <n v="10000"/>
    <d v="2025-04-04T00:00:00"/>
    <s v="502LAUGH"/>
    <d v="1899-12-30T11:34:19"/>
    <s v="4092605U5A"/>
    <m/>
    <x v="0"/>
    <s v="Yes"/>
    <x v="28"/>
    <x v="23"/>
    <x v="30"/>
    <x v="30"/>
    <n v="2000"/>
    <m/>
    <m/>
    <d v="2025-04-03T00:00:00"/>
    <m/>
    <n v="1"/>
    <n v="2000"/>
    <s v="PE"/>
    <s v="250-6238-000001"/>
    <n v="0"/>
    <n v="2000"/>
    <n v="0"/>
    <n v="0"/>
    <n v="0"/>
    <n v="0"/>
    <m/>
    <m/>
    <n v="0"/>
    <m/>
    <m/>
    <m/>
    <m/>
    <m/>
    <m/>
    <m/>
    <m/>
    <s v="250-6238-00"/>
    <s v="J10025"/>
    <m/>
    <n v="0"/>
    <n v="0"/>
    <n v="0"/>
    <n v="0"/>
    <n v="0"/>
    <n v="0"/>
    <m/>
    <m/>
    <m/>
    <s v="No"/>
    <s v="W664762"/>
    <n v="0"/>
    <m/>
    <s v="J10025"/>
    <m/>
    <m/>
    <s v="S0362359"/>
  </r>
  <r>
    <x v="230"/>
    <n v="10000"/>
    <n v="10000"/>
    <d v="2025-04-04T00:00:00"/>
    <s v="502LAUGH"/>
    <s v=" 8:53:18 am"/>
    <s v="5323501-04-01-08"/>
    <m/>
    <x v="0"/>
    <s v="Yes"/>
    <x v="12"/>
    <x v="11"/>
    <x v="12"/>
    <x v="12"/>
    <n v="200"/>
    <m/>
    <m/>
    <d v="2025-04-03T00:00:00"/>
    <m/>
    <n v="60"/>
    <n v="12020"/>
    <s v="PE"/>
    <s v="1125-790-00002 R0001"/>
    <n v="0"/>
    <n v="12000"/>
    <n v="20"/>
    <n v="0"/>
    <n v="0"/>
    <n v="0"/>
    <m/>
    <m/>
    <n v="0"/>
    <m/>
    <m/>
    <m/>
    <m/>
    <m/>
    <m/>
    <m/>
    <m/>
    <s v="1125-790-00002 REVB"/>
    <s v="M13337-SMD"/>
    <m/>
    <n v="0"/>
    <n v="0"/>
    <n v="0"/>
    <n v="0"/>
    <n v="0"/>
    <n v="0"/>
    <m/>
    <m/>
    <m/>
    <s v="No"/>
    <s v="W664764"/>
    <n v="0"/>
    <m/>
    <s v="M13337-SMD"/>
    <m/>
    <m/>
    <s v="S0362363"/>
  </r>
  <r>
    <x v="230"/>
    <n v="20000"/>
    <n v="10000"/>
    <d v="2025-04-04T00:00:00"/>
    <s v="502LAUGH"/>
    <s v=" 8:53:18 am"/>
    <s v="5323501-04-01-08"/>
    <m/>
    <x v="0"/>
    <s v="Yes"/>
    <x v="12"/>
    <x v="11"/>
    <x v="12"/>
    <x v="12"/>
    <n v="2267"/>
    <m/>
    <m/>
    <d v="2025-04-03T00:00:00"/>
    <m/>
    <n v="60"/>
    <n v="136000"/>
    <s v="PE"/>
    <s v="1125-790-00002 R0001"/>
    <n v="0"/>
    <n v="136000"/>
    <n v="0"/>
    <n v="0"/>
    <n v="0"/>
    <n v="0"/>
    <m/>
    <m/>
    <n v="0"/>
    <m/>
    <m/>
    <m/>
    <m/>
    <m/>
    <m/>
    <m/>
    <m/>
    <s v="1125-790-00002 REVB"/>
    <s v="M13337-SMD"/>
    <m/>
    <n v="0"/>
    <n v="0"/>
    <n v="0"/>
    <n v="0"/>
    <n v="0"/>
    <n v="0"/>
    <m/>
    <m/>
    <m/>
    <s v="No"/>
    <s v="W664764"/>
    <n v="0"/>
    <m/>
    <s v="M13337-SMD"/>
    <m/>
    <m/>
    <s v="S0362363"/>
  </r>
  <r>
    <x v="231"/>
    <n v="10000"/>
    <n v="10000"/>
    <d v="2025-04-04T00:00:00"/>
    <s v="502LAUGH"/>
    <s v=" 8:53:18 am"/>
    <s v="5323501-04-01-08"/>
    <m/>
    <x v="0"/>
    <s v="Yes"/>
    <x v="12"/>
    <x v="11"/>
    <x v="12"/>
    <x v="12"/>
    <n v="4"/>
    <m/>
    <m/>
    <d v="2025-04-03T00:00:00"/>
    <m/>
    <n v="60"/>
    <n v="240"/>
    <s v="PE"/>
    <s v="1125-790-00002 R0001"/>
    <n v="0"/>
    <n v="182"/>
    <n v="58"/>
    <n v="0"/>
    <n v="0"/>
    <n v="0"/>
    <m/>
    <m/>
    <n v="0"/>
    <m/>
    <m/>
    <m/>
    <m/>
    <m/>
    <m/>
    <m/>
    <m/>
    <s v="1125-790-00002 REVB"/>
    <s v="M13337-SMD"/>
    <m/>
    <n v="0"/>
    <n v="0"/>
    <n v="0"/>
    <n v="0"/>
    <n v="0"/>
    <n v="0"/>
    <m/>
    <m/>
    <m/>
    <s v="No"/>
    <s v="W664765"/>
    <n v="0"/>
    <m/>
    <s v="M13337-SMD"/>
    <m/>
    <m/>
    <s v="ZSA101791"/>
  </r>
  <r>
    <x v="232"/>
    <n v="10000"/>
    <n v="10000"/>
    <d v="2025-04-30T00:00:00"/>
    <s v="502LAUGH"/>
    <s v=" 1:20:37 pm"/>
    <s v="U4625S161/3830U7060"/>
    <m/>
    <x v="0"/>
    <s v="Yes"/>
    <x v="20"/>
    <x v="17"/>
    <x v="19"/>
    <x v="19"/>
    <n v="500"/>
    <m/>
    <m/>
    <d v="2025-04-03T00:00:00"/>
    <m/>
    <n v="1"/>
    <n v="500"/>
    <s v="PE"/>
    <s v="19003623-I0001"/>
    <n v="0"/>
    <n v="500"/>
    <n v="0"/>
    <n v="0"/>
    <n v="0"/>
    <n v="0"/>
    <m/>
    <m/>
    <n v="0"/>
    <m/>
    <m/>
    <m/>
    <m/>
    <m/>
    <m/>
    <m/>
    <m/>
    <s v="19003623-I"/>
    <s v="I09109"/>
    <m/>
    <n v="0"/>
    <n v="0"/>
    <n v="0"/>
    <n v="0"/>
    <n v="0"/>
    <n v="0"/>
    <m/>
    <m/>
    <m/>
    <s v="No"/>
    <s v="W665682"/>
    <n v="0"/>
    <m/>
    <s v="I09109"/>
    <m/>
    <m/>
    <s v="S0362365"/>
  </r>
  <r>
    <x v="233"/>
    <n v="10000"/>
    <n v="20000"/>
    <d v="2025-04-07T00:00:00"/>
    <s v="505KANGHS"/>
    <s v=" 5:38:32 pm"/>
    <s v="M0BTQ4840"/>
    <s v="FSC30666"/>
    <x v="0"/>
    <s v="No"/>
    <x v="11"/>
    <x v="10"/>
    <x v="11"/>
    <x v="11"/>
    <n v="3334"/>
    <m/>
    <m/>
    <d v="2025-04-04T00:00:00"/>
    <m/>
    <n v="6"/>
    <n v="20004"/>
    <s v="PE"/>
    <s v="L001-773057-00000004"/>
    <n v="0"/>
    <n v="0"/>
    <n v="0"/>
    <n v="0"/>
    <n v="0"/>
    <n v="0"/>
    <m/>
    <m/>
    <n v="0"/>
    <m/>
    <m/>
    <m/>
    <s v="No"/>
    <n v="0"/>
    <s v="No"/>
    <m/>
    <m/>
    <s v="L001-773057-000004CM"/>
    <s v="W23041-TH"/>
    <m/>
    <n v="0"/>
    <n v="0"/>
    <n v="0"/>
    <n v="0"/>
    <n v="0"/>
    <n v="0"/>
    <m/>
    <m/>
    <m/>
    <s v="No"/>
    <m/>
    <m/>
    <m/>
    <s v="W23041-TH"/>
    <m/>
    <m/>
    <s v="H0064673"/>
  </r>
  <r>
    <x v="0"/>
    <n v="10000"/>
    <n v="20000"/>
    <d v="2025-04-04T00:00:00"/>
    <s v="502LAUGH"/>
    <s v=" 5:16:20 pm"/>
    <n v="10620258022"/>
    <s v="FDC30934"/>
    <x v="1"/>
    <s v="No"/>
    <x v="2"/>
    <x v="2"/>
    <x v="2"/>
    <x v="2"/>
    <n v="454"/>
    <m/>
    <m/>
    <d v="2025-04-04T00:00:00"/>
    <m/>
    <n v="15"/>
    <n v="6810"/>
    <s v="PE"/>
    <s v="CZ633-800050001"/>
    <n v="0"/>
    <n v="0"/>
    <n v="0"/>
    <n v="0"/>
    <n v="0"/>
    <n v="0"/>
    <m/>
    <m/>
    <n v="0"/>
    <m/>
    <m/>
    <m/>
    <s v="No"/>
    <n v="0"/>
    <s v="No"/>
    <m/>
    <m/>
    <s v="CZ633-80005"/>
    <s v="H08031-JIM"/>
    <m/>
    <n v="0"/>
    <n v="0"/>
    <n v="0"/>
    <n v="0"/>
    <n v="0"/>
    <n v="0"/>
    <m/>
    <m/>
    <m/>
    <s v="No"/>
    <m/>
    <m/>
    <m/>
    <s v="H08031-JIM"/>
    <m/>
    <m/>
    <s v="S0361845"/>
  </r>
  <r>
    <x v="1"/>
    <n v="10000"/>
    <n v="20000"/>
    <d v="2025-04-04T00:00:00"/>
    <s v="502LAUGH"/>
    <s v=" 5:14:27 pm"/>
    <n v="10620258022"/>
    <s v="FDC30934"/>
    <x v="1"/>
    <s v="No"/>
    <x v="2"/>
    <x v="2"/>
    <x v="2"/>
    <x v="2"/>
    <n v="934"/>
    <m/>
    <m/>
    <d v="2025-04-04T00:00:00"/>
    <m/>
    <n v="15"/>
    <n v="14010"/>
    <s v="PE"/>
    <s v="CR330-800150001"/>
    <n v="0"/>
    <n v="0"/>
    <n v="0"/>
    <n v="0"/>
    <n v="0"/>
    <n v="0"/>
    <m/>
    <m/>
    <n v="0"/>
    <m/>
    <m/>
    <m/>
    <s v="No"/>
    <n v="0"/>
    <s v="No"/>
    <m/>
    <m/>
    <s v="CR330-80015"/>
    <s v="H08031-JIM"/>
    <m/>
    <n v="0"/>
    <n v="0"/>
    <n v="0"/>
    <n v="0"/>
    <n v="0"/>
    <n v="0"/>
    <m/>
    <m/>
    <m/>
    <s v="No"/>
    <m/>
    <m/>
    <m/>
    <s v="H08031-JIM"/>
    <m/>
    <m/>
    <s v="S0361900"/>
  </r>
  <r>
    <x v="2"/>
    <n v="10000"/>
    <n v="20000"/>
    <d v="2025-04-04T00:00:00"/>
    <s v="502LAUGH"/>
    <s v=" 5:15:26 pm"/>
    <n v="10620258022"/>
    <s v="FDC30934"/>
    <x v="1"/>
    <s v="No"/>
    <x v="2"/>
    <x v="2"/>
    <x v="2"/>
    <x v="2"/>
    <n v="367"/>
    <m/>
    <m/>
    <d v="2025-04-04T00:00:00"/>
    <m/>
    <n v="15"/>
    <n v="5505"/>
    <s v="PE"/>
    <s v="CZ635-800050001"/>
    <n v="0"/>
    <n v="0"/>
    <n v="0"/>
    <n v="0"/>
    <n v="0"/>
    <n v="0"/>
    <m/>
    <m/>
    <n v="0"/>
    <m/>
    <m/>
    <m/>
    <s v="No"/>
    <n v="0"/>
    <s v="No"/>
    <m/>
    <m/>
    <s v="CZ635-80005"/>
    <s v="H08031-JIM"/>
    <m/>
    <n v="0"/>
    <n v="0"/>
    <n v="0"/>
    <n v="0"/>
    <n v="0"/>
    <n v="0"/>
    <m/>
    <m/>
    <m/>
    <s v="No"/>
    <m/>
    <m/>
    <m/>
    <s v="H08031-JIM"/>
    <m/>
    <m/>
    <s v="S0361902"/>
  </r>
  <r>
    <x v="3"/>
    <n v="10000"/>
    <n v="30000"/>
    <d v="2025-05-02T00:00:00"/>
    <s v="502LAUGH"/>
    <s v=" 5:43:37 pm"/>
    <s v="10656256088/10656256086"/>
    <s v="FSC30754"/>
    <x v="1"/>
    <s v="No"/>
    <x v="2"/>
    <x v="2"/>
    <x v="2"/>
    <x v="2"/>
    <n v="8500"/>
    <m/>
    <m/>
    <d v="2025-04-04T00:00:00"/>
    <m/>
    <n v="88"/>
    <n v="748000"/>
    <s v="PE"/>
    <s v="3YM60-80017-FT0001"/>
    <n v="0"/>
    <n v="0"/>
    <n v="0"/>
    <n v="0"/>
    <n v="0"/>
    <n v="0"/>
    <m/>
    <m/>
    <n v="0"/>
    <m/>
    <m/>
    <m/>
    <s v="No"/>
    <n v="0"/>
    <s v="No"/>
    <m/>
    <m/>
    <s v="3YM60-80017-FT"/>
    <s v="H08031-JIM-M"/>
    <m/>
    <n v="0"/>
    <n v="0"/>
    <n v="0"/>
    <n v="0"/>
    <n v="0"/>
    <n v="0"/>
    <m/>
    <m/>
    <m/>
    <s v="No"/>
    <m/>
    <m/>
    <m/>
    <s v="H08031-JIM-M"/>
    <m/>
    <m/>
    <s v="S0361950"/>
  </r>
  <r>
    <x v="234"/>
    <n v="10000"/>
    <n v="10000"/>
    <d v="2025-04-24T00:00:00"/>
    <s v="502LAUGH"/>
    <s v=" 4:16:54 pm"/>
    <n v="10620258020"/>
    <s v="FSC31918"/>
    <x v="0"/>
    <s v="No"/>
    <x v="38"/>
    <x v="0"/>
    <x v="38"/>
    <x v="38"/>
    <n v="805"/>
    <m/>
    <m/>
    <d v="2025-04-04T00:00:00"/>
    <m/>
    <n v="264"/>
    <n v="212520"/>
    <s v="PE"/>
    <s v="7FP06-80001 REVB0001"/>
    <n v="0"/>
    <n v="0"/>
    <n v="0"/>
    <n v="0"/>
    <n v="0"/>
    <n v="0"/>
    <m/>
    <m/>
    <n v="0"/>
    <m/>
    <m/>
    <m/>
    <s v="No"/>
    <n v="0"/>
    <s v="No"/>
    <m/>
    <m/>
    <s v="7FP06-80001 REVB-FT"/>
    <s v="H08031-JIM-M"/>
    <m/>
    <n v="0"/>
    <n v="0"/>
    <n v="0"/>
    <n v="0"/>
    <n v="0"/>
    <n v="0"/>
    <m/>
    <m/>
    <m/>
    <s v="No"/>
    <m/>
    <m/>
    <m/>
    <s v="H08031-JIM-M"/>
    <m/>
    <m/>
    <s v="S0362006"/>
  </r>
  <r>
    <x v="235"/>
    <n v="10000"/>
    <n v="10000"/>
    <d v="2025-04-16T00:00:00"/>
    <s v="502LAUGH"/>
    <s v=" 9:12:23 am"/>
    <s v="BZC064-11"/>
    <s v="SC25387"/>
    <x v="0"/>
    <s v="No"/>
    <x v="32"/>
    <x v="25"/>
    <x v="34"/>
    <x v="34"/>
    <n v="4585"/>
    <m/>
    <m/>
    <d v="2025-04-04T00:00:00"/>
    <m/>
    <n v="24"/>
    <n v="110040"/>
    <s v="PE"/>
    <s v="CHAMP SQ-WHITE0001"/>
    <n v="0"/>
    <n v="0"/>
    <n v="0"/>
    <n v="0"/>
    <n v="0"/>
    <n v="0"/>
    <m/>
    <m/>
    <n v="0"/>
    <m/>
    <m/>
    <m/>
    <s v="No"/>
    <n v="0"/>
    <s v="No"/>
    <m/>
    <m/>
    <s v="CHAMP SQ-WHITE"/>
    <s v="E05203"/>
    <m/>
    <n v="0"/>
    <n v="0"/>
    <n v="0"/>
    <n v="0"/>
    <n v="0"/>
    <n v="0"/>
    <m/>
    <m/>
    <m/>
    <s v="No"/>
    <m/>
    <m/>
    <m/>
    <s v="E05203"/>
    <m/>
    <m/>
    <s v="S0362394"/>
  </r>
  <r>
    <x v="236"/>
    <n v="10000"/>
    <n v="30000"/>
    <d v="2025-04-07T00:00:00"/>
    <s v="502LAUGH"/>
    <s v=" 8:46:12 am"/>
    <s v="10639931106/10639931103/10639931102/10639931104"/>
    <m/>
    <x v="2"/>
    <s v="Yes"/>
    <x v="24"/>
    <x v="20"/>
    <x v="24"/>
    <x v="24"/>
    <n v="56000"/>
    <m/>
    <m/>
    <d v="2025-04-04T00:00:00"/>
    <m/>
    <n v="9"/>
    <n v="504000"/>
    <s v="PE"/>
    <s v="5180-0102-BH2120001"/>
    <n v="0"/>
    <n v="500000"/>
    <n v="4000"/>
    <n v="0"/>
    <n v="0"/>
    <n v="0"/>
    <m/>
    <m/>
    <n v="0"/>
    <m/>
    <m/>
    <m/>
    <m/>
    <m/>
    <m/>
    <m/>
    <m/>
    <s v="5180-0102-BH212"/>
    <s v="H08031-JIM"/>
    <m/>
    <n v="0"/>
    <n v="0"/>
    <n v="0"/>
    <n v="0"/>
    <n v="0"/>
    <n v="0"/>
    <m/>
    <m/>
    <m/>
    <s v="No"/>
    <s v="W664482"/>
    <n v="0"/>
    <m/>
    <s v="H08031-JIM"/>
    <m/>
    <m/>
    <s v="S0355320"/>
  </r>
  <r>
    <x v="237"/>
    <n v="10000"/>
    <n v="30000"/>
    <d v="2025-04-04T00:00:00"/>
    <s v="502LAUGH"/>
    <s v=" 5:13:10 pm"/>
    <s v="M0BU23510990/MOBVG3280"/>
    <m/>
    <x v="0"/>
    <s v="Yes"/>
    <x v="36"/>
    <x v="2"/>
    <x v="21"/>
    <x v="21"/>
    <n v="8000"/>
    <m/>
    <m/>
    <d v="2025-04-04T00:00:00"/>
    <m/>
    <n v="6"/>
    <n v="48000"/>
    <s v="PE"/>
    <s v="10036212001 REVA0001"/>
    <n v="0"/>
    <n v="47059"/>
    <n v="941"/>
    <n v="0"/>
    <n v="0"/>
    <n v="0"/>
    <m/>
    <m/>
    <n v="0"/>
    <m/>
    <m/>
    <m/>
    <m/>
    <m/>
    <m/>
    <m/>
    <m/>
    <s v="10036212001 REVA"/>
    <s v="E05166-JAPAC"/>
    <m/>
    <n v="0"/>
    <n v="0"/>
    <n v="0"/>
    <n v="0"/>
    <n v="0"/>
    <n v="0"/>
    <m/>
    <m/>
    <m/>
    <s v="No"/>
    <s v="W664072"/>
    <n v="0"/>
    <m/>
    <s v="E05166-JAPAC"/>
    <m/>
    <m/>
    <s v="S0357484"/>
  </r>
  <r>
    <x v="238"/>
    <n v="10000"/>
    <n v="10000"/>
    <d v="2025-04-11T00:00:00"/>
    <s v="502LAUGH"/>
    <s v=" 9:12:17 am"/>
    <s v="WO2024/5284/1010831/XHX24911A1407/XHX2412190201/80117500"/>
    <m/>
    <x v="0"/>
    <s v="Yes"/>
    <x v="4"/>
    <x v="4"/>
    <x v="4"/>
    <x v="4"/>
    <n v="90000"/>
    <m/>
    <m/>
    <d v="2025-04-04T00:00:00"/>
    <m/>
    <n v="8"/>
    <n v="720000"/>
    <s v="PE"/>
    <s v="MT273730001"/>
    <n v="0"/>
    <n v="720000"/>
    <n v="0"/>
    <n v="0"/>
    <n v="0"/>
    <n v="0"/>
    <m/>
    <m/>
    <n v="0"/>
    <m/>
    <m/>
    <m/>
    <m/>
    <m/>
    <m/>
    <m/>
    <m/>
    <s v="MT27373"/>
    <s v="Z26002"/>
    <m/>
    <n v="0"/>
    <n v="0"/>
    <n v="0"/>
    <n v="0"/>
    <n v="0"/>
    <n v="0"/>
    <m/>
    <m/>
    <m/>
    <s v="No"/>
    <s v="W664507"/>
    <n v="0"/>
    <m/>
    <s v="Z26002"/>
    <m/>
    <m/>
    <s v="S0360896"/>
  </r>
  <r>
    <x v="238"/>
    <n v="20000"/>
    <n v="10000"/>
    <d v="2025-04-11T00:00:00"/>
    <s v="502LAUGH"/>
    <s v=" 9:12:17 am"/>
    <s v="WO2024/5284/1010831/XHX24911A1407/XHX2412190201/80117500"/>
    <m/>
    <x v="0"/>
    <s v="Yes"/>
    <x v="4"/>
    <x v="4"/>
    <x v="4"/>
    <x v="4"/>
    <n v="10000"/>
    <m/>
    <m/>
    <d v="2025-04-04T00:00:00"/>
    <m/>
    <n v="8"/>
    <n v="80000"/>
    <s v="PE"/>
    <s v="MT273730001"/>
    <n v="0"/>
    <n v="80000"/>
    <n v="0"/>
    <n v="0"/>
    <n v="0"/>
    <n v="0"/>
    <m/>
    <m/>
    <n v="0"/>
    <m/>
    <m/>
    <m/>
    <m/>
    <m/>
    <m/>
    <m/>
    <m/>
    <s v="MT27373"/>
    <s v="Z26002"/>
    <m/>
    <n v="0"/>
    <n v="0"/>
    <n v="0"/>
    <n v="0"/>
    <n v="0"/>
    <n v="0"/>
    <m/>
    <m/>
    <m/>
    <s v="No"/>
    <s v="W664507"/>
    <n v="0"/>
    <m/>
    <s v="Z26002"/>
    <m/>
    <m/>
    <s v="S0360896"/>
  </r>
  <r>
    <x v="238"/>
    <n v="20000"/>
    <n v="20000"/>
    <d v="2025-04-11T00:00:00"/>
    <s v="502LAUGH"/>
    <s v=" 9:12:17 am"/>
    <s v="WO2024/5284/1010831/XHX24911A1407/XHX2412190201/80117500"/>
    <m/>
    <x v="0"/>
    <s v="Yes"/>
    <x v="5"/>
    <x v="18"/>
    <x v="40"/>
    <x v="40"/>
    <n v="35000"/>
    <m/>
    <m/>
    <d v="2025-04-04T00:00:00"/>
    <m/>
    <n v="8"/>
    <n v="280000"/>
    <s v="PE"/>
    <s v="MT273730001"/>
    <n v="0"/>
    <n v="280000"/>
    <n v="0"/>
    <n v="0"/>
    <n v="0"/>
    <n v="0"/>
    <m/>
    <m/>
    <n v="0"/>
    <m/>
    <m/>
    <m/>
    <m/>
    <m/>
    <m/>
    <m/>
    <m/>
    <s v="MT27373"/>
    <s v="Z26002"/>
    <m/>
    <n v="0"/>
    <n v="0"/>
    <n v="0"/>
    <n v="0"/>
    <n v="0"/>
    <n v="0"/>
    <m/>
    <m/>
    <m/>
    <s v="No"/>
    <s v="W664507"/>
    <n v="0"/>
    <m/>
    <s v="Z26002"/>
    <m/>
    <m/>
    <s v="S0360896"/>
  </r>
  <r>
    <x v="239"/>
    <n v="10000"/>
    <n v="20000"/>
    <d v="2025-04-04T00:00:00"/>
    <s v="502LAUGH"/>
    <s v=" 1:00:22 pm"/>
    <s v="U3B12S049"/>
    <m/>
    <x v="0"/>
    <s v="Yes"/>
    <x v="7"/>
    <x v="6"/>
    <x v="7"/>
    <x v="7"/>
    <n v="1250"/>
    <m/>
    <m/>
    <d v="2025-04-04T00:00:00"/>
    <m/>
    <n v="8"/>
    <n v="10000"/>
    <s v="PE"/>
    <s v="039714 REV5000001"/>
    <n v="0"/>
    <n v="10000"/>
    <n v="0"/>
    <n v="0"/>
    <n v="0"/>
    <n v="0"/>
    <m/>
    <m/>
    <n v="0"/>
    <m/>
    <m/>
    <m/>
    <m/>
    <m/>
    <m/>
    <m/>
    <m/>
    <s v="039714 REV500"/>
    <s v="V22000"/>
    <m/>
    <n v="0"/>
    <n v="0"/>
    <n v="0"/>
    <n v="0"/>
    <n v="0"/>
    <n v="0"/>
    <m/>
    <m/>
    <m/>
    <s v="No"/>
    <s v="W664088"/>
    <n v="0"/>
    <m/>
    <s v="V22000"/>
    <m/>
    <m/>
    <s v="S0360940"/>
  </r>
  <r>
    <x v="240"/>
    <n v="10000"/>
    <n v="20000"/>
    <d v="2025-04-07T00:00:00"/>
    <s v="502LAUGH"/>
    <s v=" 8:42:04 am"/>
    <s v="U522458002"/>
    <m/>
    <x v="1"/>
    <s v="Yes"/>
    <x v="9"/>
    <x v="8"/>
    <x v="9"/>
    <x v="9"/>
    <n v="2000"/>
    <m/>
    <m/>
    <d v="2025-04-04T00:00:00"/>
    <m/>
    <n v="1"/>
    <n v="2000"/>
    <s v="PE"/>
    <s v="250-0412-000001"/>
    <n v="0"/>
    <n v="2000"/>
    <n v="0"/>
    <n v="0"/>
    <n v="0"/>
    <n v="0"/>
    <m/>
    <m/>
    <n v="0"/>
    <m/>
    <m/>
    <m/>
    <m/>
    <m/>
    <m/>
    <m/>
    <m/>
    <s v="250-0412-00"/>
    <s v="J10025"/>
    <m/>
    <n v="0"/>
    <n v="0"/>
    <n v="0"/>
    <n v="0"/>
    <n v="0"/>
    <n v="0"/>
    <m/>
    <m/>
    <m/>
    <s v="No"/>
    <s v="W664514"/>
    <n v="0"/>
    <m/>
    <s v="J10025"/>
    <m/>
    <m/>
    <s v="S0361007"/>
  </r>
  <r>
    <x v="241"/>
    <n v="10000"/>
    <n v="10000"/>
    <d v="2025-04-09T00:00:00"/>
    <s v="502LAUGH"/>
    <d v="1899-12-30T10:34:11"/>
    <s v="5307412-01-03-04/5307412-02-01-03/5305412-03-02-07"/>
    <m/>
    <x v="0"/>
    <s v="Yes"/>
    <x v="22"/>
    <x v="18"/>
    <x v="22"/>
    <x v="22"/>
    <n v="36450"/>
    <m/>
    <m/>
    <d v="2025-04-04T00:00:00"/>
    <m/>
    <n v="2"/>
    <n v="72900"/>
    <s v="PE"/>
    <s v="723852900-PROTO 0001"/>
    <n v="0"/>
    <n v="72900"/>
    <n v="0"/>
    <n v="0"/>
    <n v="0"/>
    <n v="0"/>
    <m/>
    <m/>
    <n v="0"/>
    <m/>
    <m/>
    <m/>
    <m/>
    <m/>
    <m/>
    <m/>
    <m/>
    <s v="723852900-PROTO D"/>
    <s v="S19081-TH"/>
    <m/>
    <n v="0"/>
    <n v="0"/>
    <n v="0"/>
    <n v="0"/>
    <n v="0"/>
    <n v="0"/>
    <m/>
    <m/>
    <m/>
    <s v="No"/>
    <s v="W664520"/>
    <n v="0"/>
    <m/>
    <s v="S19081-TH"/>
    <m/>
    <m/>
    <s v="H0064765"/>
  </r>
  <r>
    <x v="92"/>
    <n v="10000"/>
    <n v="30000"/>
    <d v="2025-04-04T00:00:00"/>
    <s v="502LAUGH"/>
    <s v=" 1:46:58 pm"/>
    <n v="10620258046"/>
    <m/>
    <x v="2"/>
    <s v="Yes"/>
    <x v="37"/>
    <x v="20"/>
    <x v="37"/>
    <x v="37"/>
    <n v="10000"/>
    <m/>
    <m/>
    <d v="2025-04-04T00:00:00"/>
    <m/>
    <n v="11"/>
    <n v="110000"/>
    <s v="PE"/>
    <s v="T6N02-80020-FT0001"/>
    <n v="0"/>
    <n v="100000"/>
    <n v="10000"/>
    <n v="0"/>
    <n v="0"/>
    <n v="0"/>
    <m/>
    <m/>
    <n v="0"/>
    <m/>
    <m/>
    <m/>
    <m/>
    <m/>
    <m/>
    <m/>
    <m/>
    <s v="T6N02-80020-FT"/>
    <s v="H08031-JIM-M"/>
    <m/>
    <n v="0"/>
    <n v="0"/>
    <n v="0"/>
    <n v="0"/>
    <n v="0"/>
    <n v="0"/>
    <m/>
    <m/>
    <m/>
    <s v="No"/>
    <s v="W664109"/>
    <n v="0"/>
    <m/>
    <s v="H08031-JIM-M"/>
    <m/>
    <m/>
    <s v="S0361213"/>
  </r>
  <r>
    <x v="242"/>
    <n v="10000"/>
    <n v="10000"/>
    <d v="2025-04-07T00:00:00"/>
    <s v="502LAUGH"/>
    <s v=" 8:33:18 am"/>
    <s v="M0BTQ4840"/>
    <m/>
    <x v="0"/>
    <s v="Yes"/>
    <x v="11"/>
    <x v="10"/>
    <x v="11"/>
    <x v="11"/>
    <n v="167"/>
    <m/>
    <m/>
    <d v="2025-04-04T00:00:00"/>
    <m/>
    <n v="6"/>
    <n v="1002"/>
    <s v="PE"/>
    <s v="L001-773057-00000002"/>
    <n v="0"/>
    <n v="1000"/>
    <n v="2"/>
    <n v="0"/>
    <n v="0"/>
    <n v="0"/>
    <m/>
    <m/>
    <n v="0"/>
    <m/>
    <m/>
    <m/>
    <m/>
    <m/>
    <m/>
    <m/>
    <m/>
    <s v="L001-773057-000002CM"/>
    <s v="X24001-WD-SUZHOU"/>
    <m/>
    <n v="0"/>
    <n v="0"/>
    <n v="0"/>
    <n v="0"/>
    <n v="0"/>
    <n v="0"/>
    <m/>
    <m/>
    <m/>
    <s v="No"/>
    <s v="W664550"/>
    <n v="0"/>
    <m/>
    <s v="X24001-WD-SUZHOU"/>
    <m/>
    <m/>
    <s v="S0361288"/>
  </r>
  <r>
    <x v="164"/>
    <n v="10000"/>
    <n v="20000"/>
    <d v="2025-04-07T00:00:00"/>
    <s v="505KANGHS"/>
    <s v=" 8:51:41 am"/>
    <s v="SG-5650696"/>
    <m/>
    <x v="0"/>
    <s v="Yes"/>
    <x v="1"/>
    <x v="1"/>
    <x v="1"/>
    <x v="1"/>
    <n v="42000"/>
    <m/>
    <m/>
    <d v="2025-04-04T00:00:00"/>
    <m/>
    <n v="12"/>
    <n v="504000"/>
    <s v="PE"/>
    <n v="80256230001"/>
    <n v="0"/>
    <n v="504000"/>
    <n v="0"/>
    <n v="0"/>
    <n v="0"/>
    <n v="0"/>
    <m/>
    <m/>
    <n v="0"/>
    <m/>
    <m/>
    <m/>
    <m/>
    <m/>
    <m/>
    <m/>
    <m/>
    <n v="8025623"/>
    <s v="B02083"/>
    <m/>
    <n v="0"/>
    <n v="0"/>
    <n v="0"/>
    <n v="0"/>
    <n v="0"/>
    <n v="0"/>
    <m/>
    <m/>
    <m/>
    <s v="No"/>
    <s v="W664562"/>
    <n v="0"/>
    <m/>
    <s v="B02083"/>
    <m/>
    <m/>
    <s v="S0361322"/>
  </r>
  <r>
    <x v="243"/>
    <n v="10000"/>
    <n v="10000"/>
    <d v="2025-04-07T00:00:00"/>
    <s v="502LAUGH"/>
    <s v=" 8:59:07 am"/>
    <n v="234402"/>
    <m/>
    <x v="0"/>
    <s v="Yes"/>
    <x v="39"/>
    <x v="4"/>
    <x v="41"/>
    <x v="41"/>
    <n v="334"/>
    <m/>
    <m/>
    <d v="2025-04-04T00:00:00"/>
    <m/>
    <n v="180"/>
    <n v="60120"/>
    <s v="PE"/>
    <s v="1113-550-00020 R0001"/>
    <n v="0"/>
    <n v="60000"/>
    <n v="120"/>
    <n v="0"/>
    <n v="0"/>
    <n v="0"/>
    <m/>
    <m/>
    <n v="0"/>
    <m/>
    <m/>
    <m/>
    <m/>
    <m/>
    <m/>
    <m/>
    <m/>
    <s v="1113-550-00020 REVB"/>
    <s v="M13337-SMD"/>
    <m/>
    <n v="0"/>
    <n v="0"/>
    <n v="0"/>
    <n v="0"/>
    <n v="0"/>
    <n v="0"/>
    <m/>
    <m/>
    <m/>
    <s v="No"/>
    <s v="W664563"/>
    <n v="0"/>
    <m/>
    <s v="M13337-SMD"/>
    <m/>
    <m/>
    <s v="S0361340"/>
  </r>
  <r>
    <x v="244"/>
    <n v="10000"/>
    <n v="20000"/>
    <d v="2025-04-07T00:00:00"/>
    <s v="502LAUGH"/>
    <s v=" 8:33:47 am"/>
    <s v="J00VB7941"/>
    <m/>
    <x v="0"/>
    <s v="Yes"/>
    <x v="10"/>
    <x v="9"/>
    <x v="10"/>
    <x v="10"/>
    <n v="1000"/>
    <m/>
    <m/>
    <d v="2025-04-04T00:00:00"/>
    <m/>
    <n v="1"/>
    <n v="1000"/>
    <s v="PE"/>
    <s v="250-5190-000001"/>
    <n v="0"/>
    <n v="1000"/>
    <n v="0"/>
    <n v="0"/>
    <n v="0"/>
    <n v="0"/>
    <m/>
    <m/>
    <n v="0"/>
    <m/>
    <m/>
    <m/>
    <m/>
    <m/>
    <m/>
    <m/>
    <m/>
    <s v="250-5190-00"/>
    <s v="J10025"/>
    <m/>
    <n v="0"/>
    <n v="0"/>
    <n v="0"/>
    <n v="0"/>
    <n v="0"/>
    <n v="0"/>
    <m/>
    <m/>
    <m/>
    <s v="No"/>
    <s v="W664125"/>
    <n v="0"/>
    <m/>
    <s v="J10025"/>
    <m/>
    <m/>
    <s v="S0361373"/>
  </r>
  <r>
    <x v="166"/>
    <n v="10000"/>
    <n v="60000"/>
    <d v="2025-04-04T00:00:00"/>
    <s v="502LAUGH"/>
    <s v=" 5:33:58 pm"/>
    <s v="10620258042/10620258038"/>
    <m/>
    <x v="2"/>
    <s v="Yes"/>
    <x v="37"/>
    <x v="20"/>
    <x v="37"/>
    <x v="37"/>
    <n v="16000"/>
    <m/>
    <m/>
    <d v="2025-04-04T00:00:00"/>
    <m/>
    <n v="11"/>
    <n v="176000"/>
    <s v="PE"/>
    <s v="3JB26-800010001"/>
    <n v="0"/>
    <n v="98462"/>
    <n v="77538"/>
    <n v="0"/>
    <n v="0"/>
    <n v="0"/>
    <m/>
    <m/>
    <n v="0"/>
    <m/>
    <m/>
    <m/>
    <m/>
    <m/>
    <m/>
    <m/>
    <m/>
    <s v="3JB26-80001"/>
    <s v="H08031-JIM-M"/>
    <m/>
    <n v="0"/>
    <n v="0"/>
    <n v="0"/>
    <n v="0"/>
    <n v="0"/>
    <n v="0"/>
    <m/>
    <m/>
    <m/>
    <s v="No"/>
    <s v="W664582"/>
    <n v="0"/>
    <m/>
    <s v="H08031-JIM-M"/>
    <m/>
    <m/>
    <s v="S0361414"/>
  </r>
  <r>
    <x v="245"/>
    <n v="10000"/>
    <n v="10000"/>
    <d v="2025-04-04T00:00:00"/>
    <s v="502LAUGH"/>
    <s v=" 4:14:20 pm"/>
    <s v="4092S1/404123725"/>
    <m/>
    <x v="0"/>
    <s v="Yes"/>
    <x v="7"/>
    <x v="6"/>
    <x v="7"/>
    <x v="7"/>
    <n v="500"/>
    <m/>
    <m/>
    <d v="2025-04-04T00:00:00"/>
    <m/>
    <n v="1"/>
    <n v="500"/>
    <s v="PE"/>
    <s v="INACTIVE ASSET L0001"/>
    <n v="0"/>
    <n v="500"/>
    <n v="0"/>
    <n v="0"/>
    <n v="0"/>
    <n v="0"/>
    <m/>
    <m/>
    <n v="0"/>
    <m/>
    <m/>
    <m/>
    <m/>
    <m/>
    <m/>
    <m/>
    <m/>
    <s v="INACTIVE ASSET LABEL"/>
    <s v="S19186"/>
    <m/>
    <n v="0"/>
    <n v="0"/>
    <n v="0"/>
    <n v="0"/>
    <n v="0"/>
    <n v="0"/>
    <m/>
    <m/>
    <m/>
    <s v="No"/>
    <s v="W664136"/>
    <n v="0"/>
    <m/>
    <s v="S19186"/>
    <m/>
    <m/>
    <s v="S0361430"/>
  </r>
  <r>
    <x v="246"/>
    <n v="10000"/>
    <n v="10000"/>
    <d v="2025-04-07T00:00:00"/>
    <s v="502LAUGH"/>
    <s v=" 8:54:52 am"/>
    <s v="T0AF1219072"/>
    <m/>
    <x v="0"/>
    <s v="Yes"/>
    <x v="8"/>
    <x v="7"/>
    <x v="8"/>
    <x v="8"/>
    <n v="2750"/>
    <m/>
    <m/>
    <d v="2025-04-04T00:00:00"/>
    <m/>
    <n v="16"/>
    <n v="44000"/>
    <s v="PE"/>
    <s v="714370201-ADS1360001"/>
    <n v="0"/>
    <n v="40000"/>
    <n v="4000"/>
    <n v="0"/>
    <n v="0"/>
    <n v="0"/>
    <m/>
    <m/>
    <n v="0"/>
    <m/>
    <m/>
    <m/>
    <m/>
    <m/>
    <m/>
    <m/>
    <m/>
    <s v="714370201-ADS1366"/>
    <s v="S19314"/>
    <m/>
    <n v="0"/>
    <n v="0"/>
    <n v="0"/>
    <n v="0"/>
    <n v="0"/>
    <n v="0"/>
    <m/>
    <m/>
    <m/>
    <s v="No"/>
    <s v="W664138"/>
    <n v="0"/>
    <m/>
    <s v="S19314"/>
    <m/>
    <m/>
    <s v="H0064846"/>
  </r>
  <r>
    <x v="246"/>
    <n v="10000"/>
    <n v="20000"/>
    <d v="2025-04-07T00:00:00"/>
    <s v="502LAUGH"/>
    <s v=" 8:54:52 am"/>
    <s v="T0AF1219072"/>
    <m/>
    <x v="1"/>
    <s v="Yes"/>
    <x v="12"/>
    <x v="11"/>
    <x v="12"/>
    <x v="12"/>
    <n v="2500"/>
    <m/>
    <m/>
    <d v="2025-04-04T00:00:00"/>
    <m/>
    <n v="16"/>
    <n v="40000"/>
    <s v="PE"/>
    <s v="714370201-ADS1360001"/>
    <n v="0"/>
    <n v="40000"/>
    <n v="0"/>
    <n v="0"/>
    <n v="0"/>
    <n v="0"/>
    <m/>
    <m/>
    <n v="0"/>
    <m/>
    <m/>
    <m/>
    <m/>
    <m/>
    <m/>
    <m/>
    <m/>
    <s v="714370201-ADS1366"/>
    <s v="S19314"/>
    <m/>
    <n v="0"/>
    <n v="0"/>
    <n v="0"/>
    <n v="0"/>
    <n v="0"/>
    <n v="0"/>
    <m/>
    <m/>
    <m/>
    <s v="No"/>
    <s v="W664138"/>
    <n v="0"/>
    <m/>
    <s v="S19314"/>
    <m/>
    <m/>
    <s v="H0064846"/>
  </r>
  <r>
    <x v="111"/>
    <n v="10000"/>
    <n v="20000"/>
    <d v="2025-04-04T00:00:00"/>
    <s v="502LAUGH"/>
    <s v=" 2:29:24 pm"/>
    <n v="501060725"/>
    <m/>
    <x v="1"/>
    <s v="Yes"/>
    <x v="10"/>
    <x v="9"/>
    <x v="10"/>
    <x v="10"/>
    <n v="2500"/>
    <m/>
    <m/>
    <d v="2025-04-04T00:00:00"/>
    <m/>
    <n v="2"/>
    <n v="5000"/>
    <s v="PE"/>
    <s v="OHARA LABEL0001"/>
    <n v="0"/>
    <n v="5000"/>
    <n v="0"/>
    <n v="0"/>
    <n v="0"/>
    <n v="0"/>
    <m/>
    <m/>
    <n v="0"/>
    <m/>
    <m/>
    <m/>
    <m/>
    <m/>
    <m/>
    <m/>
    <m/>
    <s v="OHARA LABEL"/>
    <s v="H08217"/>
    <m/>
    <n v="0"/>
    <n v="0"/>
    <n v="0"/>
    <n v="0"/>
    <n v="0"/>
    <n v="0"/>
    <m/>
    <m/>
    <m/>
    <s v="No"/>
    <s v="W664142"/>
    <n v="0"/>
    <m/>
    <s v="H08217"/>
    <m/>
    <m/>
    <s v="S0361562"/>
  </r>
  <r>
    <x v="247"/>
    <n v="10000"/>
    <n v="20000"/>
    <d v="2025-04-07T00:00:00"/>
    <s v="505KANGHS"/>
    <s v=" 8:45:08 am"/>
    <n v="10656256096"/>
    <m/>
    <x v="1"/>
    <s v="Yes"/>
    <x v="2"/>
    <x v="2"/>
    <x v="2"/>
    <x v="2"/>
    <n v="1285"/>
    <m/>
    <m/>
    <d v="2025-04-04T00:00:00"/>
    <m/>
    <n v="88"/>
    <n v="113080"/>
    <s v="PE"/>
    <s v="3YM58-80010-FT0001"/>
    <n v="0"/>
    <n v="100000"/>
    <n v="13080"/>
    <n v="0"/>
    <n v="0"/>
    <n v="0"/>
    <m/>
    <m/>
    <n v="0"/>
    <m/>
    <m/>
    <m/>
    <m/>
    <m/>
    <m/>
    <m/>
    <m/>
    <s v="3YM58-80010-FT"/>
    <s v="H08031-JIM-M"/>
    <m/>
    <n v="0"/>
    <n v="0"/>
    <n v="0"/>
    <n v="0"/>
    <n v="0"/>
    <n v="0"/>
    <m/>
    <m/>
    <m/>
    <s v="No"/>
    <s v="W664603"/>
    <n v="0"/>
    <m/>
    <s v="H08031-JIM-M"/>
    <m/>
    <m/>
    <s v="S0361569"/>
  </r>
  <r>
    <x v="248"/>
    <n v="10000"/>
    <n v="10000"/>
    <d v="2025-04-04T00:00:00"/>
    <s v="502LAUGH"/>
    <s v=" 2:54:08 pm"/>
    <s v="SG-5644655 01"/>
    <m/>
    <x v="0"/>
    <s v="Yes"/>
    <x v="6"/>
    <x v="5"/>
    <x v="6"/>
    <x v="6"/>
    <n v="1000"/>
    <m/>
    <m/>
    <d v="2025-04-04T00:00:00"/>
    <m/>
    <n v="10"/>
    <n v="10000"/>
    <s v="PE"/>
    <n v="112023700001"/>
    <n v="0"/>
    <n v="10000"/>
    <n v="0"/>
    <n v="0"/>
    <n v="0"/>
    <n v="0"/>
    <m/>
    <m/>
    <n v="0"/>
    <m/>
    <m/>
    <m/>
    <m/>
    <m/>
    <m/>
    <m/>
    <m/>
    <n v="11202370"/>
    <s v="I09180"/>
    <m/>
    <n v="0"/>
    <n v="0"/>
    <n v="0"/>
    <n v="0"/>
    <n v="0"/>
    <n v="0"/>
    <m/>
    <m/>
    <m/>
    <s v="No"/>
    <s v="W664145"/>
    <n v="0"/>
    <m/>
    <s v="I09180"/>
    <m/>
    <m/>
    <s v="S0361668"/>
  </r>
  <r>
    <x v="248"/>
    <n v="20000"/>
    <n v="10000"/>
    <d v="2025-04-04T00:00:00"/>
    <s v="502LAUGH"/>
    <s v=" 2:54:08 pm"/>
    <s v="SG-5644655 01"/>
    <m/>
    <x v="0"/>
    <s v="Yes"/>
    <x v="6"/>
    <x v="5"/>
    <x v="6"/>
    <x v="6"/>
    <n v="1000"/>
    <m/>
    <m/>
    <d v="2025-04-04T00:00:00"/>
    <m/>
    <n v="10"/>
    <n v="10000"/>
    <s v="PE"/>
    <n v="112023700001"/>
    <n v="0"/>
    <n v="10000"/>
    <n v="0"/>
    <n v="0"/>
    <n v="0"/>
    <n v="0"/>
    <m/>
    <m/>
    <n v="0"/>
    <m/>
    <m/>
    <m/>
    <m/>
    <m/>
    <m/>
    <m/>
    <m/>
    <n v="11202370"/>
    <s v="I09180"/>
    <m/>
    <n v="0"/>
    <n v="0"/>
    <n v="0"/>
    <n v="0"/>
    <n v="0"/>
    <n v="0"/>
    <m/>
    <m/>
    <m/>
    <s v="No"/>
    <s v="W664145"/>
    <n v="0"/>
    <m/>
    <s v="I09180"/>
    <m/>
    <m/>
    <s v="S0361668"/>
  </r>
  <r>
    <x v="248"/>
    <n v="30000"/>
    <n v="10000"/>
    <d v="2025-04-04T00:00:00"/>
    <s v="502LAUGH"/>
    <s v=" 2:54:08 pm"/>
    <s v="SG-5644655 01"/>
    <m/>
    <x v="0"/>
    <s v="Yes"/>
    <x v="6"/>
    <x v="5"/>
    <x v="6"/>
    <x v="6"/>
    <n v="1000"/>
    <m/>
    <m/>
    <d v="2025-04-04T00:00:00"/>
    <m/>
    <n v="10"/>
    <n v="10000"/>
    <s v="PE"/>
    <n v="112023700001"/>
    <n v="0"/>
    <n v="10000"/>
    <n v="0"/>
    <n v="0"/>
    <n v="0"/>
    <n v="0"/>
    <m/>
    <m/>
    <n v="0"/>
    <m/>
    <m/>
    <m/>
    <m/>
    <m/>
    <m/>
    <m/>
    <m/>
    <n v="11202370"/>
    <s v="I09180"/>
    <m/>
    <n v="0"/>
    <n v="0"/>
    <n v="0"/>
    <n v="0"/>
    <n v="0"/>
    <n v="0"/>
    <m/>
    <m/>
    <m/>
    <s v="No"/>
    <s v="W664145"/>
    <n v="0"/>
    <m/>
    <s v="I09180"/>
    <m/>
    <m/>
    <s v="S0361668"/>
  </r>
  <r>
    <x v="248"/>
    <n v="40000"/>
    <n v="10000"/>
    <d v="2025-04-04T00:00:00"/>
    <s v="502LAUGH"/>
    <s v=" 2:54:08 pm"/>
    <s v="SG-5644655 01"/>
    <m/>
    <x v="0"/>
    <s v="Yes"/>
    <x v="6"/>
    <x v="5"/>
    <x v="6"/>
    <x v="6"/>
    <n v="1000"/>
    <m/>
    <m/>
    <d v="2025-04-04T00:00:00"/>
    <m/>
    <n v="10"/>
    <n v="10000"/>
    <s v="PE"/>
    <n v="112023700001"/>
    <n v="0"/>
    <n v="10000"/>
    <n v="0"/>
    <n v="0"/>
    <n v="0"/>
    <n v="0"/>
    <m/>
    <m/>
    <n v="0"/>
    <m/>
    <m/>
    <m/>
    <m/>
    <m/>
    <m/>
    <m/>
    <m/>
    <n v="11202370"/>
    <s v="I09180"/>
    <m/>
    <n v="0"/>
    <n v="0"/>
    <n v="0"/>
    <n v="0"/>
    <n v="0"/>
    <n v="0"/>
    <m/>
    <m/>
    <m/>
    <s v="No"/>
    <s v="W664145"/>
    <n v="0"/>
    <m/>
    <s v="I09180"/>
    <m/>
    <m/>
    <s v="S0361668"/>
  </r>
  <r>
    <x v="248"/>
    <n v="50000"/>
    <n v="10000"/>
    <d v="2025-04-04T00:00:00"/>
    <s v="502LAUGH"/>
    <s v=" 2:54:08 pm"/>
    <s v="SG-5644655 01"/>
    <m/>
    <x v="0"/>
    <s v="Yes"/>
    <x v="6"/>
    <x v="5"/>
    <x v="6"/>
    <x v="6"/>
    <n v="500"/>
    <m/>
    <m/>
    <d v="2025-04-04T00:00:00"/>
    <m/>
    <n v="10"/>
    <n v="5000"/>
    <s v="PE"/>
    <n v="112023700001"/>
    <n v="0"/>
    <n v="5000"/>
    <n v="0"/>
    <n v="0"/>
    <n v="0"/>
    <n v="0"/>
    <m/>
    <m/>
    <n v="0"/>
    <m/>
    <m/>
    <m/>
    <m/>
    <m/>
    <m/>
    <m/>
    <m/>
    <n v="11202370"/>
    <s v="I09180"/>
    <m/>
    <n v="0"/>
    <n v="0"/>
    <n v="0"/>
    <n v="0"/>
    <n v="0"/>
    <n v="0"/>
    <m/>
    <m/>
    <m/>
    <s v="No"/>
    <s v="W664145"/>
    <n v="0"/>
    <m/>
    <s v="I09180"/>
    <m/>
    <m/>
    <s v="S0361668"/>
  </r>
  <r>
    <x v="249"/>
    <n v="10000"/>
    <n v="10000"/>
    <d v="2025-04-04T00:00:00"/>
    <s v="502LAUGH"/>
    <s v=" 4:36:46 pm"/>
    <s v="SG-5644655 01"/>
    <m/>
    <x v="0"/>
    <s v="Yes"/>
    <x v="6"/>
    <x v="5"/>
    <x v="6"/>
    <x v="6"/>
    <n v="300"/>
    <m/>
    <m/>
    <d v="2025-04-04T00:00:00"/>
    <m/>
    <n v="10"/>
    <n v="3000"/>
    <s v="PE"/>
    <n v="112024500001"/>
    <n v="0"/>
    <n v="3000"/>
    <n v="0"/>
    <n v="0"/>
    <n v="0"/>
    <n v="0"/>
    <m/>
    <m/>
    <n v="0"/>
    <m/>
    <m/>
    <m/>
    <m/>
    <m/>
    <m/>
    <m/>
    <m/>
    <n v="11202450"/>
    <s v="I09180"/>
    <m/>
    <n v="0"/>
    <n v="0"/>
    <n v="0"/>
    <n v="0"/>
    <n v="0"/>
    <n v="0"/>
    <m/>
    <m/>
    <m/>
    <s v="No"/>
    <s v="W664149"/>
    <n v="0"/>
    <m/>
    <s v="I09180"/>
    <m/>
    <m/>
    <s v="S0361678"/>
  </r>
  <r>
    <x v="249"/>
    <n v="20000"/>
    <n v="10000"/>
    <d v="2025-04-04T00:00:00"/>
    <s v="502LAUGH"/>
    <s v=" 4:36:46 pm"/>
    <s v="SG-5644655 01"/>
    <m/>
    <x v="0"/>
    <s v="Yes"/>
    <x v="6"/>
    <x v="5"/>
    <x v="6"/>
    <x v="6"/>
    <n v="200"/>
    <m/>
    <m/>
    <d v="2025-04-04T00:00:00"/>
    <m/>
    <n v="10"/>
    <n v="2000"/>
    <s v="PE"/>
    <n v="112024500001"/>
    <n v="0"/>
    <n v="2000"/>
    <n v="0"/>
    <n v="0"/>
    <n v="0"/>
    <n v="0"/>
    <m/>
    <m/>
    <n v="0"/>
    <m/>
    <m/>
    <m/>
    <m/>
    <m/>
    <m/>
    <m/>
    <m/>
    <n v="11202450"/>
    <s v="I09180"/>
    <m/>
    <n v="0"/>
    <n v="0"/>
    <n v="0"/>
    <n v="0"/>
    <n v="0"/>
    <n v="0"/>
    <m/>
    <m/>
    <m/>
    <s v="No"/>
    <s v="W664149"/>
    <n v="0"/>
    <m/>
    <s v="I09180"/>
    <m/>
    <m/>
    <s v="S0361678"/>
  </r>
  <r>
    <x v="174"/>
    <n v="10000"/>
    <n v="20000"/>
    <d v="2025-04-04T00:00:00"/>
    <s v="502LAUGH"/>
    <s v=" 4:17:10 pm"/>
    <s v="J00WT7100"/>
    <m/>
    <x v="1"/>
    <s v="Yes"/>
    <x v="19"/>
    <x v="15"/>
    <x v="15"/>
    <x v="15"/>
    <n v="2000"/>
    <m/>
    <m/>
    <d v="2025-04-04T00:00:00"/>
    <m/>
    <n v="6"/>
    <n v="12000"/>
    <s v="PE"/>
    <n v="80834720001"/>
    <n v="0"/>
    <n v="10000"/>
    <n v="2000"/>
    <n v="0"/>
    <n v="0"/>
    <n v="0"/>
    <m/>
    <m/>
    <n v="0"/>
    <m/>
    <m/>
    <m/>
    <m/>
    <m/>
    <m/>
    <m/>
    <m/>
    <n v="8083472"/>
    <s v="B02083"/>
    <m/>
    <n v="0"/>
    <n v="0"/>
    <n v="0"/>
    <n v="0"/>
    <n v="0"/>
    <n v="0"/>
    <m/>
    <m/>
    <m/>
    <s v="No"/>
    <s v="W664619"/>
    <n v="0"/>
    <m/>
    <s v="B02083"/>
    <m/>
    <m/>
    <s v="S0361716"/>
  </r>
  <r>
    <x v="250"/>
    <n v="10000"/>
    <n v="10000"/>
    <d v="2025-04-07T00:00:00"/>
    <s v="502LAUGH"/>
    <s v=" 8:42:34 am"/>
    <n v="91221325"/>
    <m/>
    <x v="0"/>
    <s v="Yes"/>
    <x v="9"/>
    <x v="8"/>
    <x v="9"/>
    <x v="9"/>
    <n v="1667"/>
    <m/>
    <m/>
    <d v="2025-04-04T00:00:00"/>
    <m/>
    <n v="6"/>
    <n v="10002"/>
    <s v="PE"/>
    <s v="2V9604710001"/>
    <n v="0"/>
    <n v="10000"/>
    <n v="2"/>
    <n v="0"/>
    <n v="0"/>
    <n v="0"/>
    <m/>
    <m/>
    <n v="0"/>
    <m/>
    <m/>
    <m/>
    <m/>
    <m/>
    <m/>
    <m/>
    <m/>
    <s v="2V960471"/>
    <s v="T20198"/>
    <m/>
    <n v="0"/>
    <n v="0"/>
    <n v="0"/>
    <n v="0"/>
    <n v="0"/>
    <n v="0"/>
    <m/>
    <m/>
    <m/>
    <s v="No"/>
    <s v="W664621"/>
    <n v="0"/>
    <m/>
    <s v="T20198"/>
    <m/>
    <m/>
    <s v="S0361719"/>
  </r>
  <r>
    <x v="118"/>
    <n v="10000"/>
    <n v="20000"/>
    <d v="2025-04-07T00:00:00"/>
    <s v="505KANGHS"/>
    <s v=" 8:41:32 am"/>
    <n v="211041725"/>
    <m/>
    <x v="1"/>
    <s v="Yes"/>
    <x v="14"/>
    <x v="12"/>
    <x v="14"/>
    <x v="14"/>
    <n v="2100"/>
    <m/>
    <m/>
    <d v="2025-04-04T00:00:00"/>
    <m/>
    <n v="1"/>
    <n v="2100"/>
    <s v="PE"/>
    <s v="INSPECTION STICK0002"/>
    <n v="0"/>
    <n v="2000"/>
    <n v="100"/>
    <n v="0"/>
    <n v="0"/>
    <n v="0"/>
    <m/>
    <m/>
    <n v="0"/>
    <m/>
    <m/>
    <m/>
    <m/>
    <m/>
    <m/>
    <m/>
    <m/>
    <s v="INSPECTION STICKER"/>
    <s v="C03033"/>
    <m/>
    <n v="0"/>
    <n v="0"/>
    <n v="0"/>
    <n v="0"/>
    <n v="0"/>
    <n v="0"/>
    <m/>
    <m/>
    <m/>
    <s v="No"/>
    <s v="W664154"/>
    <n v="0"/>
    <m/>
    <s v="C03033"/>
    <m/>
    <m/>
    <s v="S0361721"/>
  </r>
  <r>
    <x v="251"/>
    <n v="10000"/>
    <n v="20000"/>
    <d v="2025-04-08T00:00:00"/>
    <s v="502LAUGH"/>
    <s v=" 8:37:52 am"/>
    <s v="4112311U5A/4110110425"/>
    <m/>
    <x v="1"/>
    <s v="Yes"/>
    <x v="40"/>
    <x v="28"/>
    <x v="14"/>
    <x v="14"/>
    <n v="2300"/>
    <m/>
    <m/>
    <d v="2025-04-04T00:00:00"/>
    <m/>
    <n v="1"/>
    <n v="2300"/>
    <s v="PE"/>
    <s v="ALL PURPOSE F57 0001"/>
    <n v="0"/>
    <n v="2000"/>
    <n v="300"/>
    <n v="0"/>
    <n v="0"/>
    <n v="0"/>
    <m/>
    <m/>
    <n v="0"/>
    <m/>
    <m/>
    <m/>
    <m/>
    <m/>
    <m/>
    <m/>
    <m/>
    <s v="ALL PURPOSE F57 LBL"/>
    <s v="R18140"/>
    <m/>
    <n v="0"/>
    <n v="0"/>
    <n v="0"/>
    <n v="0"/>
    <n v="0"/>
    <n v="0"/>
    <m/>
    <m/>
    <m/>
    <s v="No"/>
    <s v="W664622"/>
    <n v="0"/>
    <m/>
    <s v="R18140"/>
    <m/>
    <m/>
    <s v="S0361715"/>
  </r>
  <r>
    <x v="252"/>
    <n v="10000"/>
    <n v="20000"/>
    <d v="2025-04-08T00:00:00"/>
    <s v="502LAUGH"/>
    <s v=" 8:37:52 am"/>
    <s v="4112311U5A/4110110425"/>
    <m/>
    <x v="1"/>
    <s v="Yes"/>
    <x v="40"/>
    <x v="28"/>
    <x v="14"/>
    <x v="14"/>
    <n v="6300"/>
    <m/>
    <m/>
    <d v="2025-04-04T00:00:00"/>
    <m/>
    <n v="1"/>
    <n v="6300"/>
    <s v="PE"/>
    <s v="GUNWASH-F49 LBL0001"/>
    <n v="0"/>
    <n v="6000"/>
    <n v="300"/>
    <n v="0"/>
    <n v="0"/>
    <n v="0"/>
    <m/>
    <m/>
    <n v="0"/>
    <m/>
    <m/>
    <m/>
    <m/>
    <m/>
    <m/>
    <m/>
    <m/>
    <s v="GUNWASH-F49 LBL"/>
    <s v="R18140"/>
    <m/>
    <n v="0"/>
    <n v="0"/>
    <n v="0"/>
    <n v="0"/>
    <n v="0"/>
    <n v="0"/>
    <m/>
    <m/>
    <m/>
    <s v="No"/>
    <s v="W664623"/>
    <n v="0"/>
    <m/>
    <s v="R18140"/>
    <m/>
    <m/>
    <s v="S0361715"/>
  </r>
  <r>
    <x v="253"/>
    <n v="10000"/>
    <n v="10000"/>
    <d v="2025-04-07T00:00:00"/>
    <s v="505KANGHS"/>
    <s v=" 8:41:32 am"/>
    <s v="SG-5652869 01"/>
    <m/>
    <x v="0"/>
    <s v="Yes"/>
    <x v="29"/>
    <x v="21"/>
    <x v="31"/>
    <x v="31"/>
    <n v="10000"/>
    <m/>
    <m/>
    <d v="2025-04-04T00:00:00"/>
    <m/>
    <n v="9"/>
    <n v="90000"/>
    <s v="PE"/>
    <s v="NOBU PURSER-ORAN0001"/>
    <n v="0"/>
    <n v="90000"/>
    <n v="0"/>
    <n v="0"/>
    <n v="0"/>
    <n v="0"/>
    <m/>
    <m/>
    <n v="0"/>
    <m/>
    <m/>
    <m/>
    <m/>
    <m/>
    <m/>
    <m/>
    <m/>
    <s v="NOBU PURSER-ORANGE"/>
    <s v="H08117"/>
    <m/>
    <n v="0"/>
    <n v="0"/>
    <n v="0"/>
    <n v="0"/>
    <n v="0"/>
    <n v="0"/>
    <m/>
    <m/>
    <m/>
    <s v="No"/>
    <s v="W664624"/>
    <n v="0"/>
    <m/>
    <s v="H08117"/>
    <m/>
    <m/>
    <s v="S0361733"/>
  </r>
  <r>
    <x v="254"/>
    <n v="10000"/>
    <n v="20000"/>
    <d v="2025-04-07T00:00:00"/>
    <s v="502LAUGH"/>
    <s v=" 8:32:32 am"/>
    <s v="J00WF0611"/>
    <m/>
    <x v="1"/>
    <s v="Yes"/>
    <x v="9"/>
    <x v="8"/>
    <x v="9"/>
    <x v="9"/>
    <n v="800"/>
    <m/>
    <m/>
    <d v="2025-04-04T00:00:00"/>
    <m/>
    <n v="1"/>
    <n v="800"/>
    <s v="PE"/>
    <s v="HPM-4VW11-801970001"/>
    <n v="0"/>
    <n v="850"/>
    <n v="-50"/>
    <n v="0"/>
    <n v="0"/>
    <n v="0"/>
    <m/>
    <m/>
    <n v="0"/>
    <m/>
    <m/>
    <m/>
    <m/>
    <m/>
    <m/>
    <m/>
    <m/>
    <s v="HPM-4VW11-80197"/>
    <s v="Z26005"/>
    <m/>
    <n v="0"/>
    <n v="0"/>
    <n v="0"/>
    <n v="0"/>
    <n v="0"/>
    <n v="0"/>
    <m/>
    <m/>
    <m/>
    <s v="No"/>
    <s v="W664628"/>
    <n v="0"/>
    <m/>
    <s v="Z26005"/>
    <m/>
    <m/>
    <s v="S0361760"/>
  </r>
  <r>
    <x v="42"/>
    <n v="10000"/>
    <n v="30000"/>
    <d v="2025-04-04T00:00:00"/>
    <s v="502LAUGH"/>
    <s v=" 2:52:49 pm"/>
    <n v="10656256095"/>
    <m/>
    <x v="2"/>
    <s v="Yes"/>
    <x v="37"/>
    <x v="20"/>
    <x v="37"/>
    <x v="37"/>
    <n v="8000"/>
    <m/>
    <m/>
    <d v="2025-04-04T00:00:00"/>
    <m/>
    <n v="11"/>
    <n v="88000"/>
    <s v="PE"/>
    <s v="B3B28-80007-FT0001"/>
    <n v="0"/>
    <n v="80000"/>
    <n v="8000"/>
    <n v="0"/>
    <n v="0"/>
    <n v="0"/>
    <m/>
    <m/>
    <n v="0"/>
    <m/>
    <m/>
    <m/>
    <m/>
    <m/>
    <m/>
    <m/>
    <m/>
    <s v="B3B28-80007-FT"/>
    <s v="H08031-JIM-M"/>
    <m/>
    <n v="0"/>
    <n v="0"/>
    <n v="0"/>
    <n v="0"/>
    <n v="0"/>
    <n v="0"/>
    <m/>
    <m/>
    <m/>
    <s v="No"/>
    <s v="W664631"/>
    <n v="0"/>
    <m/>
    <s v="H08031-JIM-M"/>
    <m/>
    <m/>
    <s v="S0361875"/>
  </r>
  <r>
    <x v="44"/>
    <n v="10000"/>
    <n v="20000"/>
    <d v="2025-04-07T00:00:00"/>
    <s v="505KANGHS"/>
    <s v=" 1:49:32 pm"/>
    <s v="10656256086/10656256095"/>
    <m/>
    <x v="1"/>
    <s v="Yes"/>
    <x v="2"/>
    <x v="2"/>
    <x v="2"/>
    <x v="2"/>
    <n v="3705"/>
    <m/>
    <m/>
    <d v="2025-04-04T00:00:00"/>
    <m/>
    <n v="88"/>
    <n v="326040"/>
    <s v="PE"/>
    <s v="6ZD61-800010001"/>
    <n v="0"/>
    <n v="330000"/>
    <n v="-3960"/>
    <n v="0"/>
    <n v="0"/>
    <n v="0"/>
    <m/>
    <m/>
    <n v="0"/>
    <m/>
    <m/>
    <m/>
    <m/>
    <m/>
    <m/>
    <m/>
    <m/>
    <s v="6ZD61-80001"/>
    <s v="H08031-JIM-M"/>
    <m/>
    <n v="0"/>
    <n v="0"/>
    <n v="0"/>
    <n v="0"/>
    <n v="0"/>
    <n v="0"/>
    <m/>
    <m/>
    <m/>
    <s v="No"/>
    <s v="W665181"/>
    <n v="0"/>
    <m/>
    <s v="H08031-JIM-M"/>
    <m/>
    <m/>
    <s v="S0361886"/>
  </r>
  <r>
    <x v="255"/>
    <n v="10000"/>
    <n v="10000"/>
    <d v="2025-04-04T00:00:00"/>
    <s v="502LAUGH"/>
    <s v=" 5:41:59 pm"/>
    <s v="U532052062/503011726"/>
    <m/>
    <x v="0"/>
    <s v="Yes"/>
    <x v="30"/>
    <x v="24"/>
    <x v="32"/>
    <x v="32"/>
    <n v="5860"/>
    <m/>
    <m/>
    <d v="2025-04-04T00:00:00"/>
    <m/>
    <n v="1"/>
    <n v="5860"/>
    <s v="PE"/>
    <s v="250-5323-000001"/>
    <n v="0"/>
    <n v="5360"/>
    <n v="500"/>
    <n v="0"/>
    <n v="0"/>
    <n v="0"/>
    <m/>
    <m/>
    <n v="0"/>
    <m/>
    <m/>
    <m/>
    <m/>
    <m/>
    <m/>
    <m/>
    <m/>
    <s v="250-5323-00"/>
    <s v="J10025"/>
    <m/>
    <n v="0"/>
    <n v="0"/>
    <n v="0"/>
    <n v="0"/>
    <n v="0"/>
    <n v="0"/>
    <m/>
    <m/>
    <m/>
    <s v="No"/>
    <s v="W664642"/>
    <n v="0"/>
    <m/>
    <s v="J10025"/>
    <m/>
    <m/>
    <s v="S0361905"/>
  </r>
  <r>
    <x v="256"/>
    <n v="10000"/>
    <n v="10000"/>
    <d v="2025-04-04T00:00:00"/>
    <s v="502LAUGH"/>
    <s v=" 5:41:59 pm"/>
    <s v="U532052062/503011726"/>
    <m/>
    <x v="0"/>
    <s v="Yes"/>
    <x v="30"/>
    <x v="24"/>
    <x v="32"/>
    <x v="32"/>
    <n v="5860"/>
    <m/>
    <m/>
    <d v="2025-04-04T00:00:00"/>
    <m/>
    <n v="1"/>
    <n v="5860"/>
    <s v="PE"/>
    <s v="250-5323-000001"/>
    <n v="0"/>
    <n v="5360"/>
    <n v="500"/>
    <n v="0"/>
    <n v="0"/>
    <n v="0"/>
    <m/>
    <m/>
    <n v="0"/>
    <m/>
    <m/>
    <m/>
    <m/>
    <m/>
    <m/>
    <m/>
    <m/>
    <s v="250-5323-00"/>
    <s v="J10025"/>
    <m/>
    <n v="0"/>
    <n v="0"/>
    <n v="0"/>
    <n v="0"/>
    <n v="0"/>
    <n v="0"/>
    <m/>
    <m/>
    <m/>
    <s v="No"/>
    <s v="W664646"/>
    <n v="0"/>
    <m/>
    <s v="J10025"/>
    <m/>
    <m/>
    <s v="S0361906"/>
  </r>
  <r>
    <x v="193"/>
    <n v="10000"/>
    <n v="20000"/>
    <d v="2025-04-07T00:00:00"/>
    <s v="502LAUGH"/>
    <d v="1899-12-30T11:45:13"/>
    <s v="J00WT7100"/>
    <m/>
    <x v="1"/>
    <s v="Yes"/>
    <x v="19"/>
    <x v="15"/>
    <x v="15"/>
    <x v="15"/>
    <n v="1667"/>
    <m/>
    <m/>
    <d v="2025-04-04T00:00:00"/>
    <m/>
    <n v="6"/>
    <n v="10002"/>
    <s v="PE"/>
    <n v="83615010001"/>
    <n v="0"/>
    <n v="10000"/>
    <n v="2"/>
    <n v="0"/>
    <n v="0"/>
    <n v="0"/>
    <m/>
    <m/>
    <n v="0"/>
    <m/>
    <m/>
    <m/>
    <m/>
    <m/>
    <m/>
    <m/>
    <m/>
    <n v="8361501"/>
    <s v="B02083"/>
    <m/>
    <n v="0"/>
    <n v="0"/>
    <n v="0"/>
    <n v="0"/>
    <n v="0"/>
    <n v="0"/>
    <m/>
    <m/>
    <m/>
    <s v="No"/>
    <s v="W664653"/>
    <n v="0"/>
    <m/>
    <s v="B02083"/>
    <m/>
    <m/>
    <s v="S0361915"/>
  </r>
  <r>
    <x v="194"/>
    <n v="10000"/>
    <n v="20000"/>
    <d v="2025-04-04T00:00:00"/>
    <s v="502LAUGH"/>
    <s v=" 5:17:53 pm"/>
    <s v="J00WT7100"/>
    <m/>
    <x v="1"/>
    <s v="Yes"/>
    <x v="19"/>
    <x v="15"/>
    <x v="15"/>
    <x v="15"/>
    <n v="1000"/>
    <m/>
    <m/>
    <d v="2025-04-04T00:00:00"/>
    <m/>
    <n v="6"/>
    <n v="6000"/>
    <s v="PE"/>
    <n v="86123360001"/>
    <n v="0"/>
    <n v="5000"/>
    <n v="1000"/>
    <n v="0"/>
    <n v="0"/>
    <n v="0"/>
    <m/>
    <m/>
    <n v="0"/>
    <m/>
    <m/>
    <m/>
    <m/>
    <m/>
    <m/>
    <m/>
    <m/>
    <n v="8612336"/>
    <s v="B02083"/>
    <m/>
    <n v="0"/>
    <n v="0"/>
    <n v="0"/>
    <n v="0"/>
    <n v="0"/>
    <n v="0"/>
    <m/>
    <m/>
    <m/>
    <s v="No"/>
    <s v="W664167"/>
    <n v="0"/>
    <m/>
    <s v="B02083"/>
    <m/>
    <m/>
    <s v="S0361915"/>
  </r>
  <r>
    <x v="196"/>
    <n v="10000"/>
    <n v="20000"/>
    <d v="2025-04-04T00:00:00"/>
    <s v="502LAUGH"/>
    <s v=" 5:18:34 pm"/>
    <s v="J00WT7100"/>
    <m/>
    <x v="1"/>
    <s v="Yes"/>
    <x v="19"/>
    <x v="15"/>
    <x v="15"/>
    <x v="15"/>
    <n v="1000"/>
    <m/>
    <m/>
    <d v="2025-04-04T00:00:00"/>
    <m/>
    <n v="6"/>
    <n v="6000"/>
    <s v="PE"/>
    <n v="86123360001"/>
    <n v="0"/>
    <n v="5000"/>
    <n v="1000"/>
    <n v="0"/>
    <n v="0"/>
    <n v="0"/>
    <m/>
    <m/>
    <n v="0"/>
    <m/>
    <m/>
    <m/>
    <m/>
    <m/>
    <m/>
    <m/>
    <m/>
    <n v="8612336"/>
    <s v="B02083"/>
    <m/>
    <n v="0"/>
    <n v="0"/>
    <n v="0"/>
    <n v="0"/>
    <n v="0"/>
    <n v="0"/>
    <m/>
    <m/>
    <m/>
    <s v="No"/>
    <s v="W664168"/>
    <n v="0"/>
    <m/>
    <s v="B02083"/>
    <m/>
    <m/>
    <s v="S0361916"/>
  </r>
  <r>
    <x v="257"/>
    <n v="10000"/>
    <n v="10000"/>
    <d v="2025-04-07T00:00:00"/>
    <s v="502LAUGH"/>
    <s v=" 8:39:12 am"/>
    <n v="502190692"/>
    <m/>
    <x v="0"/>
    <s v="Yes"/>
    <x v="28"/>
    <x v="23"/>
    <x v="30"/>
    <x v="30"/>
    <n v="10000"/>
    <m/>
    <m/>
    <d v="2025-04-04T00:00:00"/>
    <m/>
    <n v="1"/>
    <n v="10000"/>
    <s v="PE"/>
    <s v="TDF ADDRESS-76X10001"/>
    <n v="0"/>
    <n v="10000"/>
    <n v="0"/>
    <n v="0"/>
    <n v="0"/>
    <n v="0"/>
    <m/>
    <m/>
    <n v="0"/>
    <m/>
    <m/>
    <m/>
    <m/>
    <m/>
    <m/>
    <m/>
    <m/>
    <s v="TDF ADDRESS-76X102MM"/>
    <s v="T20300"/>
    <m/>
    <n v="0"/>
    <n v="0"/>
    <n v="0"/>
    <n v="0"/>
    <n v="0"/>
    <n v="0"/>
    <m/>
    <m/>
    <m/>
    <s v="No"/>
    <s v="W664171"/>
    <n v="0"/>
    <m/>
    <s v="T20300"/>
    <m/>
    <m/>
    <s v="S0361928"/>
  </r>
  <r>
    <x v="258"/>
    <n v="10000"/>
    <n v="20000"/>
    <d v="2025-04-11T00:00:00"/>
    <s v="502LAUGH"/>
    <s v=" 8:53:55 am"/>
    <s v="SG-5653741 01"/>
    <m/>
    <x v="0"/>
    <s v="Yes"/>
    <x v="18"/>
    <x v="16"/>
    <x v="36"/>
    <x v="36"/>
    <n v="6500"/>
    <m/>
    <m/>
    <d v="2025-04-04T00:00:00"/>
    <m/>
    <n v="20"/>
    <n v="130000"/>
    <s v="PE"/>
    <s v="HSA SECURITY LAB0001"/>
    <n v="0"/>
    <n v="100000"/>
    <n v="30000"/>
    <n v="0"/>
    <n v="0"/>
    <n v="0"/>
    <m/>
    <m/>
    <n v="0"/>
    <m/>
    <m/>
    <m/>
    <m/>
    <m/>
    <m/>
    <m/>
    <m/>
    <s v="HSA SECURITY LABEL"/>
    <s v="S19337-HEALTHCARE"/>
    <m/>
    <n v="0"/>
    <n v="0"/>
    <n v="0"/>
    <n v="0"/>
    <n v="0"/>
    <n v="0"/>
    <m/>
    <m/>
    <m/>
    <s v="No"/>
    <s v="W664661"/>
    <n v="0"/>
    <m/>
    <s v="S19337-HEALTHCARE"/>
    <m/>
    <m/>
    <s v="S0361927"/>
  </r>
  <r>
    <x v="259"/>
    <n v="10000"/>
    <n v="10000"/>
    <d v="2025-04-07T00:00:00"/>
    <s v="502LAUGH"/>
    <s v=" 5:27:07 pm"/>
    <s v="BYJ032-07"/>
    <m/>
    <x v="0"/>
    <s v="Yes"/>
    <x v="18"/>
    <x v="16"/>
    <x v="36"/>
    <x v="36"/>
    <n v="3500"/>
    <m/>
    <m/>
    <d v="2025-04-04T00:00:00"/>
    <m/>
    <n v="4"/>
    <n v="14000"/>
    <s v="PE"/>
    <s v="HASACONI FLUX-DA0001"/>
    <n v="0"/>
    <n v="10000"/>
    <n v="4000"/>
    <n v="0"/>
    <n v="0"/>
    <n v="0"/>
    <m/>
    <m/>
    <n v="0"/>
    <m/>
    <m/>
    <m/>
    <m/>
    <m/>
    <m/>
    <m/>
    <m/>
    <s v="HASACONI FLUX-DANGER"/>
    <s v="S19254"/>
    <m/>
    <n v="0"/>
    <n v="0"/>
    <n v="0"/>
    <n v="0"/>
    <n v="0"/>
    <n v="0"/>
    <m/>
    <m/>
    <m/>
    <s v="No"/>
    <s v="W664664"/>
    <n v="0"/>
    <m/>
    <s v="S19254"/>
    <m/>
    <m/>
    <s v="S0361924"/>
  </r>
  <r>
    <x v="260"/>
    <n v="10000"/>
    <n v="10000"/>
    <d v="2025-04-07T00:00:00"/>
    <s v="505KANGHS"/>
    <s v=" 1:55:25 pm"/>
    <s v="BYJ032-07"/>
    <m/>
    <x v="0"/>
    <s v="Yes"/>
    <x v="18"/>
    <x v="16"/>
    <x v="36"/>
    <x v="36"/>
    <n v="6000"/>
    <m/>
    <m/>
    <d v="2025-04-04T00:00:00"/>
    <m/>
    <n v="6"/>
    <n v="36000"/>
    <s v="PE"/>
    <s v="69 SCS-ROHS-Y0001"/>
    <n v="0"/>
    <n v="30000"/>
    <n v="6000"/>
    <n v="0"/>
    <n v="0"/>
    <n v="0"/>
    <m/>
    <m/>
    <n v="0"/>
    <m/>
    <m/>
    <m/>
    <m/>
    <m/>
    <m/>
    <m/>
    <m/>
    <s v="69 SCS-ROHS-Y"/>
    <s v="S19254"/>
    <m/>
    <n v="0"/>
    <n v="0"/>
    <n v="0"/>
    <n v="0"/>
    <n v="0"/>
    <n v="0"/>
    <m/>
    <m/>
    <m/>
    <s v="No"/>
    <s v="W664665"/>
    <n v="0"/>
    <m/>
    <s v="S19254"/>
    <m/>
    <m/>
    <s v="S0361924"/>
  </r>
  <r>
    <x v="200"/>
    <n v="10000"/>
    <n v="20000"/>
    <d v="2025-04-08T00:00:00"/>
    <s v="502LAUGH"/>
    <d v="1899-12-30T10:53:56"/>
    <s v="D006A5780/D008O15421525/D008O0591/D008O0561"/>
    <m/>
    <x v="0"/>
    <s v="Yes"/>
    <x v="0"/>
    <x v="0"/>
    <x v="42"/>
    <x v="42"/>
    <n v="6200"/>
    <m/>
    <m/>
    <d v="2025-04-04T00:00:00"/>
    <m/>
    <n v="15"/>
    <n v="93000"/>
    <s v="PE"/>
    <s v="1VV24-80029-FT0001"/>
    <n v="0"/>
    <n v="85317"/>
    <n v="7683"/>
    <n v="0"/>
    <n v="0"/>
    <n v="0"/>
    <m/>
    <m/>
    <n v="0"/>
    <m/>
    <m/>
    <m/>
    <m/>
    <m/>
    <m/>
    <m/>
    <m/>
    <s v="1VV24-80029-FT"/>
    <s v="H08031-JIM-M"/>
    <m/>
    <n v="0"/>
    <n v="0"/>
    <n v="0"/>
    <n v="0"/>
    <n v="0"/>
    <n v="0"/>
    <m/>
    <m/>
    <m/>
    <s v="No"/>
    <s v="W665436"/>
    <n v="0"/>
    <m/>
    <s v="H08031-JIM-M"/>
    <m/>
    <m/>
    <s v="S0361954"/>
  </r>
  <r>
    <x v="261"/>
    <n v="10000"/>
    <n v="10000"/>
    <d v="2025-04-04T00:00:00"/>
    <s v="502LAUGH"/>
    <s v=" 5:31:34 pm"/>
    <s v="BYJ032-07"/>
    <m/>
    <x v="0"/>
    <s v="Yes"/>
    <x v="18"/>
    <x v="16"/>
    <x v="36"/>
    <x v="36"/>
    <n v="750"/>
    <m/>
    <m/>
    <d v="2025-04-04T00:00:00"/>
    <m/>
    <n v="16"/>
    <n v="12000"/>
    <s v="PE"/>
    <s v="46 SCS-PB-ROHS-Y0001"/>
    <n v="0"/>
    <n v="9000"/>
    <n v="3000"/>
    <n v="0"/>
    <n v="0"/>
    <n v="0"/>
    <m/>
    <m/>
    <n v="0"/>
    <m/>
    <m/>
    <m/>
    <m/>
    <m/>
    <m/>
    <m/>
    <m/>
    <s v="46 SCS-PB-ROHS-Y"/>
    <s v="S19254"/>
    <m/>
    <n v="0"/>
    <n v="0"/>
    <n v="0"/>
    <n v="0"/>
    <n v="0"/>
    <n v="0"/>
    <m/>
    <m/>
    <m/>
    <s v="No"/>
    <s v="W664678"/>
    <n v="0"/>
    <m/>
    <s v="S19254"/>
    <m/>
    <m/>
    <s v="S0361924"/>
  </r>
  <r>
    <x v="261"/>
    <n v="10000"/>
    <n v="20000"/>
    <d v="2025-04-04T00:00:00"/>
    <s v="502LAUGH"/>
    <s v=" 5:31:34 pm"/>
    <s v="BYJ032-07"/>
    <m/>
    <x v="1"/>
    <s v="Yes"/>
    <x v="17"/>
    <x v="15"/>
    <x v="16"/>
    <x v="16"/>
    <n v="750"/>
    <m/>
    <m/>
    <d v="2025-04-04T00:00:00"/>
    <m/>
    <n v="16"/>
    <n v="12000"/>
    <s v="PE"/>
    <s v="46 SCS-PB-ROHS-Y0001"/>
    <n v="0"/>
    <n v="9000"/>
    <n v="3000"/>
    <n v="0"/>
    <n v="0"/>
    <n v="0"/>
    <m/>
    <m/>
    <n v="0"/>
    <m/>
    <m/>
    <m/>
    <m/>
    <m/>
    <m/>
    <m/>
    <m/>
    <s v="46 SCS-PB-ROHS-Y"/>
    <s v="S19254"/>
    <m/>
    <n v="0"/>
    <n v="0"/>
    <n v="0"/>
    <n v="0"/>
    <n v="0"/>
    <n v="0"/>
    <m/>
    <m/>
    <m/>
    <s v="No"/>
    <s v="W664678"/>
    <n v="0"/>
    <m/>
    <s v="S19254"/>
    <m/>
    <m/>
    <s v="S0361924"/>
  </r>
  <r>
    <x v="262"/>
    <n v="10000"/>
    <n v="10000"/>
    <d v="2025-04-04T00:00:00"/>
    <s v="502LAUGH"/>
    <s v=" 5:34:54 pm"/>
    <s v="SG-5644655 01"/>
    <m/>
    <x v="0"/>
    <s v="Yes"/>
    <x v="6"/>
    <x v="5"/>
    <x v="6"/>
    <x v="6"/>
    <n v="400"/>
    <m/>
    <m/>
    <d v="2025-04-04T00:00:00"/>
    <m/>
    <n v="10"/>
    <n v="4000"/>
    <s v="PE"/>
    <n v="112023960001"/>
    <n v="0"/>
    <n v="4000"/>
    <n v="0"/>
    <n v="0"/>
    <n v="0"/>
    <n v="0"/>
    <m/>
    <m/>
    <n v="0"/>
    <m/>
    <m/>
    <m/>
    <m/>
    <m/>
    <m/>
    <m/>
    <m/>
    <n v="11202396"/>
    <s v="I09180"/>
    <m/>
    <n v="0"/>
    <n v="0"/>
    <n v="0"/>
    <n v="0"/>
    <n v="0"/>
    <n v="0"/>
    <m/>
    <m/>
    <m/>
    <s v="No"/>
    <s v="W664689"/>
    <n v="0"/>
    <m/>
    <s v="I09180"/>
    <m/>
    <m/>
    <s v="S0361977"/>
  </r>
  <r>
    <x v="263"/>
    <n v="10000"/>
    <n v="10000"/>
    <d v="2025-04-04T00:00:00"/>
    <s v="502LAUGH"/>
    <s v=" 5:34:54 pm"/>
    <s v="SG-5644655 01"/>
    <m/>
    <x v="0"/>
    <s v="Yes"/>
    <x v="6"/>
    <x v="5"/>
    <x v="6"/>
    <x v="6"/>
    <n v="500"/>
    <m/>
    <m/>
    <d v="2025-04-04T00:00:00"/>
    <m/>
    <n v="10"/>
    <n v="5000"/>
    <s v="PE"/>
    <n v="112023960001"/>
    <n v="0"/>
    <n v="5000"/>
    <n v="0"/>
    <n v="0"/>
    <n v="0"/>
    <n v="0"/>
    <m/>
    <m/>
    <n v="0"/>
    <m/>
    <m/>
    <m/>
    <m/>
    <m/>
    <m/>
    <m/>
    <m/>
    <n v="11202396"/>
    <s v="I09180"/>
    <m/>
    <n v="0"/>
    <n v="0"/>
    <n v="0"/>
    <n v="0"/>
    <n v="0"/>
    <n v="0"/>
    <m/>
    <m/>
    <m/>
    <s v="No"/>
    <s v="W664690"/>
    <n v="0"/>
    <m/>
    <s v="I09180"/>
    <m/>
    <m/>
    <s v="S0361978"/>
  </r>
  <r>
    <x v="263"/>
    <n v="20000"/>
    <n v="10000"/>
    <d v="2025-04-04T00:00:00"/>
    <s v="502LAUGH"/>
    <s v=" 5:34:54 pm"/>
    <s v="SG-5644655 01"/>
    <m/>
    <x v="0"/>
    <s v="Yes"/>
    <x v="6"/>
    <x v="5"/>
    <x v="6"/>
    <x v="6"/>
    <n v="500"/>
    <m/>
    <m/>
    <d v="2025-04-04T00:00:00"/>
    <m/>
    <n v="10"/>
    <n v="5000"/>
    <s v="PE"/>
    <n v="112023960001"/>
    <n v="0"/>
    <n v="5000"/>
    <n v="0"/>
    <n v="0"/>
    <n v="0"/>
    <n v="0"/>
    <m/>
    <m/>
    <n v="0"/>
    <m/>
    <m/>
    <m/>
    <m/>
    <m/>
    <m/>
    <m/>
    <m/>
    <n v="11202396"/>
    <s v="I09180"/>
    <m/>
    <n v="0"/>
    <n v="0"/>
    <n v="0"/>
    <n v="0"/>
    <n v="0"/>
    <n v="0"/>
    <m/>
    <m/>
    <m/>
    <s v="No"/>
    <s v="W664690"/>
    <n v="0"/>
    <m/>
    <s v="I09180"/>
    <m/>
    <m/>
    <s v="S0361978"/>
  </r>
  <r>
    <x v="263"/>
    <n v="30000"/>
    <n v="10000"/>
    <d v="2025-04-04T00:00:00"/>
    <s v="502LAUGH"/>
    <s v=" 5:34:54 pm"/>
    <s v="SG-5644655 01"/>
    <m/>
    <x v="0"/>
    <s v="Yes"/>
    <x v="6"/>
    <x v="5"/>
    <x v="6"/>
    <x v="6"/>
    <n v="500"/>
    <m/>
    <m/>
    <d v="2025-04-04T00:00:00"/>
    <m/>
    <n v="10"/>
    <n v="5000"/>
    <s v="PE"/>
    <n v="112023960001"/>
    <n v="0"/>
    <n v="5000"/>
    <n v="0"/>
    <n v="0"/>
    <n v="0"/>
    <n v="0"/>
    <m/>
    <m/>
    <n v="0"/>
    <m/>
    <m/>
    <m/>
    <m/>
    <m/>
    <m/>
    <m/>
    <m/>
    <n v="11202396"/>
    <s v="I09180"/>
    <m/>
    <n v="0"/>
    <n v="0"/>
    <n v="0"/>
    <n v="0"/>
    <n v="0"/>
    <n v="0"/>
    <m/>
    <m/>
    <m/>
    <s v="No"/>
    <s v="W664690"/>
    <n v="0"/>
    <m/>
    <s v="I09180"/>
    <m/>
    <m/>
    <s v="S0361978"/>
  </r>
  <r>
    <x v="264"/>
    <n v="10000"/>
    <n v="10000"/>
    <d v="2025-04-04T00:00:00"/>
    <s v="502LAUGH"/>
    <s v=" 4:36:46 pm"/>
    <s v="SG-5644655 01"/>
    <m/>
    <x v="0"/>
    <s v="Yes"/>
    <x v="6"/>
    <x v="5"/>
    <x v="6"/>
    <x v="6"/>
    <n v="300"/>
    <m/>
    <m/>
    <d v="2025-04-04T00:00:00"/>
    <m/>
    <n v="10"/>
    <n v="3000"/>
    <s v="PE"/>
    <n v="112024500001"/>
    <n v="0"/>
    <n v="3000"/>
    <n v="0"/>
    <n v="0"/>
    <n v="0"/>
    <n v="0"/>
    <m/>
    <m/>
    <n v="0"/>
    <m/>
    <m/>
    <m/>
    <m/>
    <m/>
    <m/>
    <m/>
    <m/>
    <n v="11202450"/>
    <s v="I09180"/>
    <m/>
    <n v="0"/>
    <n v="0"/>
    <n v="0"/>
    <n v="0"/>
    <n v="0"/>
    <n v="0"/>
    <m/>
    <m/>
    <m/>
    <s v="No"/>
    <s v="W664705"/>
    <n v="0"/>
    <m/>
    <s v="I09180"/>
    <m/>
    <m/>
    <s v="S0362007"/>
  </r>
  <r>
    <x v="264"/>
    <n v="20000"/>
    <n v="10000"/>
    <d v="2025-04-04T00:00:00"/>
    <s v="502LAUGH"/>
    <s v=" 4:36:46 pm"/>
    <s v="SG-5644655 01"/>
    <m/>
    <x v="0"/>
    <s v="Yes"/>
    <x v="6"/>
    <x v="5"/>
    <x v="6"/>
    <x v="6"/>
    <n v="300"/>
    <m/>
    <m/>
    <d v="2025-04-04T00:00:00"/>
    <m/>
    <n v="10"/>
    <n v="3000"/>
    <s v="PE"/>
    <n v="112024500001"/>
    <n v="0"/>
    <n v="3000"/>
    <n v="0"/>
    <n v="0"/>
    <n v="0"/>
    <n v="0"/>
    <m/>
    <m/>
    <n v="0"/>
    <m/>
    <m/>
    <m/>
    <m/>
    <m/>
    <m/>
    <m/>
    <m/>
    <n v="11202450"/>
    <s v="I09180"/>
    <m/>
    <n v="0"/>
    <n v="0"/>
    <n v="0"/>
    <n v="0"/>
    <n v="0"/>
    <n v="0"/>
    <m/>
    <m/>
    <m/>
    <s v="No"/>
    <s v="W664705"/>
    <n v="0"/>
    <m/>
    <s v="I09180"/>
    <m/>
    <m/>
    <s v="S0362007"/>
  </r>
  <r>
    <x v="69"/>
    <n v="10000"/>
    <n v="20000"/>
    <d v="2025-04-08T00:00:00"/>
    <s v="502LAUGH"/>
    <s v=" 2:18:23 pm"/>
    <s v="SG-5399135-01"/>
    <m/>
    <x v="1"/>
    <s v="Yes"/>
    <x v="15"/>
    <x v="13"/>
    <x v="14"/>
    <x v="14"/>
    <n v="600"/>
    <m/>
    <m/>
    <d v="2025-04-04T00:00:00"/>
    <m/>
    <n v="1"/>
    <n v="600"/>
    <s v="PE"/>
    <s v="GR-1580001"/>
    <n v="0"/>
    <n v="500"/>
    <n v="100"/>
    <n v="0"/>
    <n v="0"/>
    <n v="0"/>
    <m/>
    <m/>
    <n v="0"/>
    <m/>
    <m/>
    <m/>
    <m/>
    <m/>
    <m/>
    <m/>
    <m/>
    <s v="GR-158"/>
    <s v="G07076"/>
    <m/>
    <n v="0"/>
    <n v="0"/>
    <n v="0"/>
    <n v="0"/>
    <n v="0"/>
    <n v="0"/>
    <m/>
    <m/>
    <m/>
    <s v="No"/>
    <s v="W664710"/>
    <n v="0"/>
    <m/>
    <s v="G07076"/>
    <m/>
    <m/>
    <s v="S0362015"/>
  </r>
  <r>
    <x v="265"/>
    <n v="10000"/>
    <n v="10000"/>
    <d v="2025-04-04T00:00:00"/>
    <s v="502LAUGH"/>
    <d v="1899-12-30T11:34:19"/>
    <s v="3082509U9"/>
    <m/>
    <x v="0"/>
    <s v="Yes"/>
    <x v="28"/>
    <x v="23"/>
    <x v="30"/>
    <x v="30"/>
    <n v="200"/>
    <m/>
    <m/>
    <d v="2025-04-04T00:00:00"/>
    <m/>
    <n v="5"/>
    <n v="1000"/>
    <s v="PE"/>
    <s v="TSMB00665020001"/>
    <n v="0"/>
    <n v="1000"/>
    <n v="0"/>
    <n v="0"/>
    <n v="0"/>
    <n v="0"/>
    <m/>
    <m/>
    <n v="0"/>
    <m/>
    <m/>
    <m/>
    <m/>
    <m/>
    <m/>
    <m/>
    <m/>
    <s v="TSMB0066502"/>
    <s v="T20104"/>
    <m/>
    <n v="0"/>
    <n v="0"/>
    <n v="0"/>
    <n v="0"/>
    <n v="0"/>
    <n v="0"/>
    <m/>
    <m/>
    <m/>
    <s v="No"/>
    <s v="W664715"/>
    <n v="0"/>
    <m/>
    <s v="T20104"/>
    <m/>
    <m/>
    <s v="S0361990"/>
  </r>
  <r>
    <x v="71"/>
    <n v="10000"/>
    <n v="40000"/>
    <d v="2025-04-07T00:00:00"/>
    <s v="502LAUGH"/>
    <s v=" 9:18:57 am"/>
    <s v="59470/59469"/>
    <m/>
    <x v="1"/>
    <s v="Yes"/>
    <x v="41"/>
    <x v="20"/>
    <x v="33"/>
    <x v="33"/>
    <n v="90125"/>
    <m/>
    <m/>
    <d v="2025-04-04T00:00:00"/>
    <m/>
    <n v="6"/>
    <n v="540750"/>
    <s v="PE"/>
    <s v="MT-1000173-00REV0003"/>
    <n v="0"/>
    <n v="562224"/>
    <n v="-21474"/>
    <n v="0"/>
    <n v="0"/>
    <n v="0"/>
    <m/>
    <m/>
    <n v="0"/>
    <m/>
    <m/>
    <m/>
    <m/>
    <m/>
    <m/>
    <m/>
    <m/>
    <s v="MT-1000173-00REV008"/>
    <s v="Z26002"/>
    <m/>
    <n v="0"/>
    <n v="0"/>
    <n v="0"/>
    <n v="0"/>
    <n v="0"/>
    <n v="0"/>
    <m/>
    <m/>
    <m/>
    <s v="No"/>
    <s v="W664723"/>
    <n v="0"/>
    <m/>
    <s v="Z26002"/>
    <m/>
    <m/>
    <s v="S0362021"/>
  </r>
  <r>
    <x v="221"/>
    <n v="10000"/>
    <n v="30000"/>
    <d v="2025-04-04T00:00:00"/>
    <s v="502LAUGH"/>
    <s v=" 1:45:43 pm"/>
    <n v="10620258024"/>
    <m/>
    <x v="2"/>
    <s v="Yes"/>
    <x v="37"/>
    <x v="20"/>
    <x v="37"/>
    <x v="37"/>
    <n v="2728"/>
    <m/>
    <m/>
    <d v="2025-04-04T00:00:00"/>
    <m/>
    <n v="11"/>
    <n v="30008"/>
    <s v="PE"/>
    <s v="7FP10-80001-FT0001"/>
    <n v="0"/>
    <n v="20000"/>
    <n v="10008"/>
    <n v="0"/>
    <n v="0"/>
    <n v="0"/>
    <m/>
    <m/>
    <n v="0"/>
    <m/>
    <m/>
    <m/>
    <m/>
    <m/>
    <m/>
    <m/>
    <m/>
    <s v="7FP10-80001-FT"/>
    <s v="H08031-JIM-M"/>
    <m/>
    <n v="0"/>
    <n v="0"/>
    <n v="0"/>
    <n v="0"/>
    <n v="0"/>
    <n v="0"/>
    <m/>
    <m/>
    <m/>
    <s v="No"/>
    <s v="W664724"/>
    <n v="0"/>
    <m/>
    <s v="H08031-JIM-M"/>
    <m/>
    <m/>
    <s v="S0362023"/>
  </r>
  <r>
    <x v="222"/>
    <n v="10000"/>
    <n v="20000"/>
    <d v="2025-04-04T00:00:00"/>
    <s v="502LAUGH"/>
    <s v=" 4:16:19 pm"/>
    <s v="J00WT7100"/>
    <m/>
    <x v="1"/>
    <s v="Yes"/>
    <x v="19"/>
    <x v="15"/>
    <x v="15"/>
    <x v="15"/>
    <n v="2000"/>
    <m/>
    <m/>
    <d v="2025-04-04T00:00:00"/>
    <m/>
    <n v="6"/>
    <n v="12000"/>
    <s v="PE"/>
    <n v="86090870001"/>
    <n v="0"/>
    <n v="10000"/>
    <n v="2000"/>
    <n v="0"/>
    <n v="0"/>
    <n v="0"/>
    <m/>
    <m/>
    <n v="0"/>
    <m/>
    <m/>
    <m/>
    <m/>
    <m/>
    <m/>
    <m/>
    <m/>
    <n v="8609087"/>
    <s v="B02083"/>
    <m/>
    <n v="0"/>
    <n v="0"/>
    <n v="0"/>
    <n v="0"/>
    <n v="0"/>
    <n v="0"/>
    <m/>
    <m/>
    <m/>
    <s v="No"/>
    <s v="W664727"/>
    <n v="0"/>
    <m/>
    <s v="B02083"/>
    <m/>
    <m/>
    <s v="S0362024"/>
  </r>
  <r>
    <x v="142"/>
    <n v="10000"/>
    <n v="20000"/>
    <d v="2025-04-04T00:00:00"/>
    <s v="502LAUGH"/>
    <d v="1899-12-30T11:35:20"/>
    <s v="J00WT7100"/>
    <m/>
    <x v="1"/>
    <s v="Yes"/>
    <x v="19"/>
    <x v="15"/>
    <x v="15"/>
    <x v="15"/>
    <n v="3667"/>
    <m/>
    <m/>
    <d v="2025-04-04T00:00:00"/>
    <m/>
    <n v="6"/>
    <n v="22002"/>
    <s v="PE"/>
    <n v="86090880001"/>
    <n v="0"/>
    <n v="18000"/>
    <n v="4002"/>
    <n v="0"/>
    <n v="0"/>
    <n v="0"/>
    <m/>
    <m/>
    <n v="0"/>
    <m/>
    <m/>
    <m/>
    <m/>
    <m/>
    <m/>
    <m/>
    <m/>
    <n v="8609088"/>
    <s v="B02083"/>
    <m/>
    <n v="0"/>
    <n v="0"/>
    <n v="0"/>
    <n v="0"/>
    <n v="0"/>
    <n v="0"/>
    <m/>
    <m/>
    <m/>
    <s v="No"/>
    <s v="W664728"/>
    <n v="0"/>
    <m/>
    <s v="B02083"/>
    <m/>
    <m/>
    <s v="S0362024"/>
  </r>
  <r>
    <x v="266"/>
    <n v="10000"/>
    <n v="10000"/>
    <d v="2025-04-08T00:00:00"/>
    <s v="502LAUGH"/>
    <s v=" 8:54:43 am"/>
    <n v="1006323"/>
    <m/>
    <x v="0"/>
    <s v="Yes"/>
    <x v="12"/>
    <x v="11"/>
    <x v="12"/>
    <x v="12"/>
    <n v="3200"/>
    <m/>
    <m/>
    <d v="2025-04-04T00:00:00"/>
    <m/>
    <n v="50"/>
    <n v="160000"/>
    <s v="PE"/>
    <s v="709898802-EL93160001"/>
    <n v="0"/>
    <n v="160000"/>
    <n v="0"/>
    <n v="0"/>
    <n v="0"/>
    <n v="0"/>
    <m/>
    <m/>
    <n v="0"/>
    <m/>
    <m/>
    <m/>
    <m/>
    <m/>
    <m/>
    <m/>
    <m/>
    <s v="709898802-EL93164"/>
    <s v="S19314"/>
    <m/>
    <n v="0"/>
    <n v="0"/>
    <n v="0"/>
    <n v="0"/>
    <n v="0"/>
    <n v="0"/>
    <m/>
    <m/>
    <m/>
    <s v="No"/>
    <s v="W664734"/>
    <n v="0"/>
    <m/>
    <s v="S19314"/>
    <m/>
    <m/>
    <s v="H0064904"/>
  </r>
  <r>
    <x v="267"/>
    <n v="10000"/>
    <n v="10000"/>
    <d v="2025-04-07T00:00:00"/>
    <s v="502LAUGH"/>
    <s v=" 8:58:25 am"/>
    <s v="E190912129"/>
    <m/>
    <x v="0"/>
    <s v="Yes"/>
    <x v="12"/>
    <x v="11"/>
    <x v="12"/>
    <x v="12"/>
    <n v="2667"/>
    <m/>
    <m/>
    <d v="2025-04-04T00:00:00"/>
    <m/>
    <n v="30"/>
    <n v="80010"/>
    <s v="PE"/>
    <s v="709898817 REVB0001"/>
    <n v="0"/>
    <n v="80000"/>
    <n v="10"/>
    <n v="0"/>
    <n v="0"/>
    <n v="0"/>
    <m/>
    <m/>
    <n v="0"/>
    <m/>
    <m/>
    <m/>
    <m/>
    <m/>
    <m/>
    <m/>
    <m/>
    <s v="709898817 REVB"/>
    <s v="S19314"/>
    <m/>
    <n v="0"/>
    <n v="0"/>
    <n v="0"/>
    <n v="0"/>
    <n v="0"/>
    <n v="0"/>
    <m/>
    <m/>
    <m/>
    <s v="No"/>
    <s v="W664736"/>
    <n v="0"/>
    <m/>
    <s v="S19314"/>
    <m/>
    <m/>
    <s v="H0064906"/>
  </r>
  <r>
    <x v="268"/>
    <n v="10000"/>
    <n v="10000"/>
    <d v="2025-04-04T00:00:00"/>
    <s v="502LAUGH"/>
    <s v=" 4:17:36 pm"/>
    <s v="E04G128901530"/>
    <m/>
    <x v="0"/>
    <s v="Yes"/>
    <x v="8"/>
    <x v="7"/>
    <x v="8"/>
    <x v="8"/>
    <n v="667"/>
    <m/>
    <m/>
    <d v="2025-04-04T00:00:00"/>
    <m/>
    <n v="3"/>
    <n v="2001"/>
    <s v="PE"/>
    <s v="86.K4320001"/>
    <n v="0"/>
    <n v="2000"/>
    <n v="1"/>
    <n v="0"/>
    <n v="0"/>
    <n v="0"/>
    <m/>
    <m/>
    <n v="0"/>
    <m/>
    <m/>
    <m/>
    <m/>
    <m/>
    <m/>
    <m/>
    <m/>
    <s v="86.K432"/>
    <s v="T20390-PMI"/>
    <m/>
    <n v="0"/>
    <n v="0"/>
    <n v="0"/>
    <n v="0"/>
    <n v="0"/>
    <n v="0"/>
    <m/>
    <m/>
    <m/>
    <s v="No"/>
    <s v="W664746"/>
    <n v="0"/>
    <m/>
    <s v="T20390-PMI"/>
    <m/>
    <m/>
    <s v="S0362034"/>
  </r>
  <r>
    <x v="228"/>
    <n v="10000"/>
    <n v="30000"/>
    <d v="2025-04-04T00:00:00"/>
    <s v="502LAUGH"/>
    <s v=" 4:15:18 pm"/>
    <s v="M0BSM3241"/>
    <m/>
    <x v="1"/>
    <s v="Yes"/>
    <x v="17"/>
    <x v="15"/>
    <x v="16"/>
    <x v="16"/>
    <n v="875"/>
    <m/>
    <m/>
    <d v="2025-04-04T00:00:00"/>
    <m/>
    <n v="8"/>
    <n v="7000"/>
    <s v="PE"/>
    <s v="86.J7350001"/>
    <n v="0"/>
    <n v="5000"/>
    <n v="2000"/>
    <n v="0"/>
    <n v="0"/>
    <n v="0"/>
    <m/>
    <m/>
    <n v="0"/>
    <m/>
    <m/>
    <m/>
    <m/>
    <m/>
    <m/>
    <m/>
    <m/>
    <s v="86.J735"/>
    <s v="T20390-PMI"/>
    <m/>
    <n v="0"/>
    <n v="0"/>
    <n v="0"/>
    <n v="0"/>
    <n v="0"/>
    <n v="0"/>
    <m/>
    <m/>
    <m/>
    <s v="No"/>
    <s v="W664751"/>
    <n v="0"/>
    <m/>
    <s v="T20390-PMI"/>
    <m/>
    <m/>
    <s v="S0362148"/>
  </r>
  <r>
    <x v="269"/>
    <n v="10000"/>
    <n v="10000"/>
    <d v="2025-04-07T00:00:00"/>
    <s v="502LAUGH"/>
    <s v=" 5:27:48 pm"/>
    <s v="U4A043S213/3060209U9"/>
    <m/>
    <x v="0"/>
    <s v="Yes"/>
    <x v="20"/>
    <x v="17"/>
    <x v="19"/>
    <x v="19"/>
    <n v="250"/>
    <m/>
    <m/>
    <d v="2025-04-04T00:00:00"/>
    <m/>
    <n v="2"/>
    <n v="500"/>
    <s v="PE"/>
    <n v="107110100001"/>
    <n v="0"/>
    <n v="300"/>
    <n v="200"/>
    <n v="0"/>
    <n v="0"/>
    <n v="0"/>
    <m/>
    <m/>
    <n v="0"/>
    <m/>
    <m/>
    <m/>
    <m/>
    <m/>
    <m/>
    <m/>
    <m/>
    <n v="10711010"/>
    <s v="L12070"/>
    <m/>
    <n v="0"/>
    <n v="0"/>
    <n v="0"/>
    <n v="0"/>
    <n v="0"/>
    <n v="0"/>
    <m/>
    <m/>
    <m/>
    <s v="No"/>
    <s v="W664763"/>
    <n v="0"/>
    <m/>
    <s v="L12070"/>
    <m/>
    <m/>
    <s v="S0362361"/>
  </r>
  <r>
    <x v="270"/>
    <n v="10000"/>
    <n v="10000"/>
    <d v="2025-04-23T00:00:00"/>
    <s v="502LAUGH"/>
    <s v=" 3:51:08 pm"/>
    <n v="10620258019"/>
    <m/>
    <x v="0"/>
    <s v="Yes"/>
    <x v="38"/>
    <x v="0"/>
    <x v="38"/>
    <x v="38"/>
    <n v="880"/>
    <m/>
    <m/>
    <d v="2025-04-04T00:00:00"/>
    <m/>
    <n v="264"/>
    <n v="232320"/>
    <s v="PE"/>
    <s v="7FP00-80003-FT0001"/>
    <n v="0"/>
    <n v="200000"/>
    <n v="32320"/>
    <n v="0"/>
    <n v="0"/>
    <n v="0"/>
    <m/>
    <m/>
    <n v="0"/>
    <m/>
    <m/>
    <m/>
    <m/>
    <m/>
    <m/>
    <m/>
    <m/>
    <s v="7FP00-80003-FT"/>
    <s v="H08031-JIM-M"/>
    <m/>
    <n v="0"/>
    <n v="0"/>
    <n v="0"/>
    <n v="0"/>
    <n v="0"/>
    <n v="0"/>
    <m/>
    <m/>
    <m/>
    <s v="No"/>
    <s v="W665450"/>
    <n v="0"/>
    <m/>
    <s v="H08031-JIM-M"/>
    <m/>
    <m/>
    <s v="S0362373"/>
  </r>
  <r>
    <x v="271"/>
    <n v="10000"/>
    <n v="10000"/>
    <d v="2025-04-08T00:00:00"/>
    <s v="502LAUGH"/>
    <s v=" 1:07:24 pm"/>
    <s v="D008O15421525"/>
    <m/>
    <x v="0"/>
    <s v="Yes"/>
    <x v="38"/>
    <x v="0"/>
    <x v="38"/>
    <x v="38"/>
    <n v="1700"/>
    <m/>
    <m/>
    <d v="2025-04-04T00:00:00"/>
    <m/>
    <n v="15"/>
    <n v="25500"/>
    <s v="PE"/>
    <s v="1VV02-80009-FT0001"/>
    <n v="0"/>
    <n v="20000"/>
    <n v="5500"/>
    <n v="0"/>
    <n v="0"/>
    <n v="0"/>
    <m/>
    <m/>
    <n v="0"/>
    <m/>
    <m/>
    <m/>
    <m/>
    <m/>
    <m/>
    <m/>
    <m/>
    <s v="1VV02-80009-FT"/>
    <s v="H08031-JIM-M"/>
    <m/>
    <n v="0"/>
    <n v="0"/>
    <n v="0"/>
    <n v="0"/>
    <n v="0"/>
    <n v="0"/>
    <m/>
    <m/>
    <m/>
    <s v="No"/>
    <s v="W664771"/>
    <n v="0"/>
    <m/>
    <s v="H08031-JIM-M"/>
    <m/>
    <m/>
    <s v="S0362374"/>
  </r>
  <r>
    <x v="272"/>
    <n v="10000"/>
    <n v="10000"/>
    <d v="2025-04-08T00:00:00"/>
    <s v="502LAUGH"/>
    <s v=" 8:36:36 am"/>
    <n v="10620258020"/>
    <m/>
    <x v="0"/>
    <s v="Yes"/>
    <x v="38"/>
    <x v="0"/>
    <x v="38"/>
    <x v="38"/>
    <n v="500"/>
    <m/>
    <m/>
    <d v="2025-04-04T00:00:00"/>
    <m/>
    <n v="660"/>
    <n v="330000"/>
    <s v="PE"/>
    <s v="M0H50-80022-FT0001"/>
    <n v="0"/>
    <n v="280000"/>
    <n v="50000"/>
    <n v="0"/>
    <n v="0"/>
    <n v="0"/>
    <m/>
    <m/>
    <n v="0"/>
    <m/>
    <m/>
    <m/>
    <m/>
    <m/>
    <m/>
    <m/>
    <m/>
    <s v="M0H50-80022-FT"/>
    <s v="H08031-JIM-M"/>
    <m/>
    <n v="0"/>
    <n v="0"/>
    <n v="0"/>
    <n v="0"/>
    <n v="0"/>
    <n v="0"/>
    <m/>
    <m/>
    <m/>
    <s v="No"/>
    <s v="W665195"/>
    <n v="0"/>
    <m/>
    <s v="H08031-JIM-M"/>
    <m/>
    <m/>
    <s v="S0362388"/>
  </r>
  <r>
    <x v="273"/>
    <n v="10000"/>
    <n v="10000"/>
    <d v="2025-04-08T00:00:00"/>
    <s v="502LAUGH"/>
    <s v=" 5:45:42 pm"/>
    <s v="3113015U5"/>
    <m/>
    <x v="0"/>
    <s v="Yes"/>
    <x v="20"/>
    <x v="17"/>
    <x v="19"/>
    <x v="19"/>
    <n v="2800"/>
    <m/>
    <m/>
    <d v="2025-04-04T00:00:00"/>
    <m/>
    <n v="2"/>
    <n v="5600"/>
    <s v="PE"/>
    <s v="MVCTS-BKAOYWS-220001"/>
    <n v="0"/>
    <n v="5000"/>
    <n v="600"/>
    <n v="0"/>
    <n v="0"/>
    <n v="0"/>
    <m/>
    <m/>
    <n v="0"/>
    <m/>
    <m/>
    <m/>
    <m/>
    <m/>
    <m/>
    <m/>
    <m/>
    <s v="MVCTS-BKAOYWS-22MM"/>
    <s v="A01490"/>
    <m/>
    <n v="0"/>
    <n v="0"/>
    <n v="0"/>
    <n v="0"/>
    <n v="0"/>
    <n v="0"/>
    <m/>
    <m/>
    <m/>
    <s v="No"/>
    <s v="W664777"/>
    <n v="0"/>
    <m/>
    <s v="A01490"/>
    <m/>
    <m/>
    <s v="S0362396"/>
  </r>
  <r>
    <x v="274"/>
    <n v="10000"/>
    <n v="10000"/>
    <d v="2025-04-07T00:00:00"/>
    <s v="502LAUGH"/>
    <s v=" 8:56:52 am"/>
    <s v="E190912129"/>
    <m/>
    <x v="0"/>
    <s v="Yes"/>
    <x v="12"/>
    <x v="11"/>
    <x v="12"/>
    <x v="12"/>
    <n v="6000"/>
    <m/>
    <m/>
    <d v="2025-04-04T00:00:00"/>
    <m/>
    <n v="60"/>
    <n v="360000"/>
    <s v="PE"/>
    <s v="709898812-3M66900001"/>
    <n v="0"/>
    <n v="360000"/>
    <n v="0"/>
    <n v="0"/>
    <n v="0"/>
    <n v="0"/>
    <m/>
    <m/>
    <n v="0"/>
    <m/>
    <m/>
    <m/>
    <m/>
    <m/>
    <m/>
    <m/>
    <m/>
    <s v="709898812-3M6690SP"/>
    <s v="S19314"/>
    <m/>
    <n v="0"/>
    <n v="0"/>
    <n v="0"/>
    <n v="0"/>
    <n v="0"/>
    <n v="0"/>
    <m/>
    <m/>
    <m/>
    <s v="No"/>
    <s v="W664781"/>
    <n v="0"/>
    <m/>
    <s v="S19314"/>
    <m/>
    <m/>
    <s v="H0064932"/>
  </r>
  <r>
    <x v="275"/>
    <n v="10000"/>
    <n v="10000"/>
    <d v="2025-04-07T00:00:00"/>
    <s v="502LAUGH"/>
    <s v=" 8:56:52 am"/>
    <n v="8613409"/>
    <m/>
    <x v="0"/>
    <s v="Yes"/>
    <x v="12"/>
    <x v="11"/>
    <x v="12"/>
    <x v="12"/>
    <n v="1334"/>
    <m/>
    <m/>
    <d v="2025-04-04T00:00:00"/>
    <m/>
    <n v="60"/>
    <n v="80040"/>
    <s v="PE"/>
    <s v="740921700-32PC E0001"/>
    <n v="0"/>
    <n v="80000"/>
    <n v="40"/>
    <n v="0"/>
    <n v="0"/>
    <n v="0"/>
    <m/>
    <m/>
    <n v="0"/>
    <m/>
    <m/>
    <m/>
    <m/>
    <m/>
    <m/>
    <m/>
    <m/>
    <s v="740921700-32PC EMPTY"/>
    <s v="S19314"/>
    <m/>
    <n v="0"/>
    <n v="0"/>
    <n v="0"/>
    <n v="0"/>
    <n v="0"/>
    <n v="0"/>
    <m/>
    <m/>
    <m/>
    <s v="No"/>
    <s v="W664790"/>
    <n v="0"/>
    <m/>
    <s v="S19314"/>
    <m/>
    <m/>
    <s v="H0064945"/>
  </r>
  <r>
    <x v="276"/>
    <n v="10000"/>
    <n v="10000"/>
    <d v="2025-04-08T00:00:00"/>
    <s v="502LAUGH"/>
    <s v=" 8:54:43 am"/>
    <n v="1006323"/>
    <m/>
    <x v="0"/>
    <s v="Yes"/>
    <x v="12"/>
    <x v="11"/>
    <x v="12"/>
    <x v="12"/>
    <n v="1600"/>
    <m/>
    <m/>
    <d v="2025-04-04T00:00:00"/>
    <m/>
    <n v="50"/>
    <n v="80000"/>
    <s v="PE"/>
    <s v="709898802-EL93160001"/>
    <n v="0"/>
    <n v="80000"/>
    <n v="0"/>
    <n v="0"/>
    <n v="0"/>
    <n v="0"/>
    <m/>
    <m/>
    <n v="0"/>
    <m/>
    <m/>
    <m/>
    <m/>
    <m/>
    <m/>
    <m/>
    <m/>
    <s v="709898802-EL93164"/>
    <s v="S19081-TH"/>
    <m/>
    <n v="0"/>
    <n v="0"/>
    <n v="0"/>
    <n v="0"/>
    <n v="0"/>
    <n v="0"/>
    <m/>
    <m/>
    <m/>
    <s v="No"/>
    <s v="W664793"/>
    <n v="0"/>
    <m/>
    <s v="S19081-TH"/>
    <m/>
    <m/>
    <s v="H0064948"/>
  </r>
  <r>
    <x v="277"/>
    <n v="10000"/>
    <n v="10000"/>
    <d v="2025-04-09T00:00:00"/>
    <s v="502LAUGH"/>
    <d v="1899-12-30T10:37:09"/>
    <n v="17190809009"/>
    <m/>
    <x v="0"/>
    <s v="Yes"/>
    <x v="42"/>
    <x v="11"/>
    <x v="43"/>
    <x v="43"/>
    <n v="15000"/>
    <m/>
    <m/>
    <d v="2025-04-04T00:00:00"/>
    <m/>
    <n v="2"/>
    <n v="30000"/>
    <s v="PE"/>
    <s v="719007600 REVA0001"/>
    <n v="0"/>
    <n v="30000"/>
    <n v="0"/>
    <n v="0"/>
    <n v="0"/>
    <n v="0"/>
    <m/>
    <m/>
    <n v="0"/>
    <m/>
    <m/>
    <m/>
    <m/>
    <m/>
    <m/>
    <m/>
    <m/>
    <s v="719007600 REVA"/>
    <s v="S19081-TH"/>
    <m/>
    <n v="0"/>
    <n v="0"/>
    <n v="0"/>
    <n v="0"/>
    <n v="0"/>
    <n v="0"/>
    <m/>
    <m/>
    <m/>
    <s v="No"/>
    <s v="W664795"/>
    <n v="0"/>
    <m/>
    <s v="S19081-TH"/>
    <m/>
    <m/>
    <s v="H0064951"/>
  </r>
  <r>
    <x v="278"/>
    <n v="10000"/>
    <n v="10000"/>
    <d v="2025-04-08T00:00:00"/>
    <s v="502LAUGH"/>
    <s v=" 8:43:54 am"/>
    <s v="U4A043S213/3082510U9"/>
    <m/>
    <x v="0"/>
    <s v="Yes"/>
    <x v="20"/>
    <x v="17"/>
    <x v="19"/>
    <x v="19"/>
    <n v="800"/>
    <m/>
    <m/>
    <d v="2025-04-04T00:00:00"/>
    <m/>
    <n v="1"/>
    <n v="800"/>
    <s v="PE"/>
    <n v="107156130001"/>
    <n v="0"/>
    <n v="500"/>
    <n v="300"/>
    <n v="0"/>
    <n v="0"/>
    <n v="0"/>
    <m/>
    <m/>
    <n v="0"/>
    <m/>
    <m/>
    <m/>
    <m/>
    <m/>
    <m/>
    <m/>
    <m/>
    <n v="10715613"/>
    <s v="I09109"/>
    <m/>
    <n v="0"/>
    <n v="0"/>
    <n v="0"/>
    <n v="0"/>
    <n v="0"/>
    <n v="0"/>
    <m/>
    <m/>
    <m/>
    <s v="No"/>
    <s v="W664819"/>
    <n v="0"/>
    <m/>
    <s v="I09109"/>
    <m/>
    <m/>
    <s v="S0362454"/>
  </r>
  <r>
    <x v="234"/>
    <n v="10000"/>
    <n v="20000"/>
    <d v="2025-04-24T00:00:00"/>
    <s v="502LAUGH"/>
    <s v=" 4:16:55 pm"/>
    <n v="10620258020"/>
    <s v="FSC31918"/>
    <x v="1"/>
    <s v="No"/>
    <x v="2"/>
    <x v="2"/>
    <x v="2"/>
    <x v="2"/>
    <n v="2598"/>
    <m/>
    <m/>
    <d v="2025-04-05T00:00:00"/>
    <m/>
    <n v="77"/>
    <n v="200046"/>
    <s v="PE"/>
    <s v="7FP06-80001 REVB0001"/>
    <n v="0"/>
    <n v="0"/>
    <n v="0"/>
    <n v="0"/>
    <n v="0"/>
    <n v="0"/>
    <m/>
    <m/>
    <n v="0"/>
    <m/>
    <m/>
    <m/>
    <s v="No"/>
    <n v="0"/>
    <s v="No"/>
    <m/>
    <m/>
    <s v="7FP06-80001 REVB-FT"/>
    <s v="H08031-JIM-M"/>
    <m/>
    <n v="0"/>
    <n v="0"/>
    <n v="0"/>
    <n v="0"/>
    <n v="0"/>
    <n v="0"/>
    <m/>
    <m/>
    <m/>
    <s v="No"/>
    <m/>
    <m/>
    <m/>
    <s v="H08031-JIM-M"/>
    <m/>
    <m/>
    <s v="S0362006"/>
  </r>
  <r>
    <x v="279"/>
    <n v="10000"/>
    <n v="10000"/>
    <d v="2025-04-07T00:00:00"/>
    <s v="505KANGHS"/>
    <s v=" 8:50:35 am"/>
    <s v="SG-5650696"/>
    <m/>
    <x v="0"/>
    <s v="Yes"/>
    <x v="1"/>
    <x v="1"/>
    <x v="1"/>
    <x v="1"/>
    <n v="30000"/>
    <m/>
    <m/>
    <d v="2025-04-05T00:00:00"/>
    <m/>
    <n v="12"/>
    <n v="360000"/>
    <s v="PE"/>
    <n v="80256220001"/>
    <n v="0"/>
    <n v="360000"/>
    <n v="0"/>
    <n v="0"/>
    <n v="0"/>
    <n v="0"/>
    <m/>
    <m/>
    <n v="0"/>
    <m/>
    <m/>
    <m/>
    <m/>
    <m/>
    <m/>
    <m/>
    <m/>
    <n v="8025622"/>
    <s v="B02083"/>
    <m/>
    <n v="0"/>
    <n v="0"/>
    <n v="0"/>
    <n v="0"/>
    <n v="0"/>
    <n v="0"/>
    <m/>
    <m/>
    <m/>
    <s v="No"/>
    <s v="W664486"/>
    <n v="0"/>
    <m/>
    <s v="B02083"/>
    <m/>
    <m/>
    <s v="S0357138"/>
  </r>
  <r>
    <x v="279"/>
    <n v="10000"/>
    <n v="20000"/>
    <d v="2025-04-07T00:00:00"/>
    <s v="505KANGHS"/>
    <s v=" 8:50:35 am"/>
    <s v="SG-5650696"/>
    <m/>
    <x v="0"/>
    <s v="Yes"/>
    <x v="21"/>
    <x v="3"/>
    <x v="20"/>
    <x v="20"/>
    <n v="6000"/>
    <m/>
    <m/>
    <d v="2025-04-05T00:00:00"/>
    <m/>
    <n v="12"/>
    <n v="72000"/>
    <s v="PE"/>
    <n v="80256220001"/>
    <n v="0"/>
    <n v="72000"/>
    <n v="0"/>
    <n v="0"/>
    <n v="0"/>
    <n v="0"/>
    <m/>
    <m/>
    <n v="0"/>
    <m/>
    <m/>
    <m/>
    <m/>
    <m/>
    <m/>
    <m/>
    <m/>
    <n v="8025622"/>
    <s v="B02083"/>
    <m/>
    <n v="0"/>
    <n v="0"/>
    <n v="0"/>
    <n v="0"/>
    <n v="0"/>
    <n v="0"/>
    <m/>
    <m/>
    <m/>
    <s v="No"/>
    <s v="W664486"/>
    <n v="0"/>
    <m/>
    <s v="B02083"/>
    <m/>
    <m/>
    <s v="S0357138"/>
  </r>
  <r>
    <x v="280"/>
    <n v="10000"/>
    <n v="30000"/>
    <d v="2025-04-07T00:00:00"/>
    <s v="502LAUGH"/>
    <s v=" 8:49:41 am"/>
    <s v="M0BU23510990/BOBVG9280"/>
    <m/>
    <x v="0"/>
    <s v="Yes"/>
    <x v="36"/>
    <x v="2"/>
    <x v="21"/>
    <x v="21"/>
    <n v="7500"/>
    <m/>
    <m/>
    <d v="2025-04-05T00:00:00"/>
    <m/>
    <n v="4"/>
    <n v="30000"/>
    <s v="PE"/>
    <s v="10028345001 REVA0001"/>
    <n v="0"/>
    <n v="30000"/>
    <n v="0"/>
    <n v="0"/>
    <n v="0"/>
    <n v="0"/>
    <m/>
    <m/>
    <n v="0"/>
    <m/>
    <m/>
    <m/>
    <m/>
    <m/>
    <m/>
    <m/>
    <m/>
    <s v="10028345001 REVA"/>
    <s v="E05166-JAPAC"/>
    <m/>
    <n v="0"/>
    <n v="0"/>
    <n v="0"/>
    <n v="0"/>
    <n v="0"/>
    <n v="0"/>
    <m/>
    <m/>
    <m/>
    <s v="No"/>
    <s v="W664488"/>
    <n v="0"/>
    <m/>
    <s v="E05166-JAPAC"/>
    <m/>
    <m/>
    <s v="S0357484"/>
  </r>
  <r>
    <x v="153"/>
    <n v="10000"/>
    <n v="30000"/>
    <d v="2025-04-08T00:00:00"/>
    <s v="502LAUGH"/>
    <s v=" 8:53:34 am"/>
    <s v="E04OB9810"/>
    <m/>
    <x v="1"/>
    <s v="Yes"/>
    <x v="35"/>
    <x v="27"/>
    <x v="44"/>
    <x v="44"/>
    <n v="35000"/>
    <m/>
    <m/>
    <d v="2025-04-05T00:00:00"/>
    <m/>
    <n v="1"/>
    <n v="35000"/>
    <s v="PE"/>
    <s v="Y00-0000928-000001"/>
    <n v="0"/>
    <n v="35000"/>
    <n v="0"/>
    <n v="0"/>
    <n v="0"/>
    <n v="0"/>
    <m/>
    <m/>
    <n v="0"/>
    <m/>
    <m/>
    <m/>
    <m/>
    <m/>
    <m/>
    <m/>
    <m/>
    <s v="300-0000396-00"/>
    <s v="F06170-JIANGSU"/>
    <m/>
    <n v="0"/>
    <n v="0"/>
    <n v="0"/>
    <n v="0"/>
    <n v="0"/>
    <n v="0"/>
    <m/>
    <m/>
    <m/>
    <s v="No"/>
    <s v="W664495"/>
    <n v="0"/>
    <m/>
    <s v="F06170-JIANGSU"/>
    <m/>
    <m/>
    <s v="S0358339"/>
  </r>
  <r>
    <x v="238"/>
    <n v="20000"/>
    <n v="30000"/>
    <d v="2025-04-11T00:00:00"/>
    <s v="502LAUGH"/>
    <s v=" 9:12:17 am"/>
    <s v="WO2024/5284/1010831/XHX24911A1407/XHX2412190201/80117500"/>
    <m/>
    <x v="0"/>
    <s v="Yes"/>
    <x v="5"/>
    <x v="18"/>
    <x v="5"/>
    <x v="5"/>
    <n v="45000"/>
    <m/>
    <m/>
    <d v="2025-04-05T00:00:00"/>
    <m/>
    <n v="8"/>
    <n v="360000"/>
    <s v="PE"/>
    <s v="MT273730001"/>
    <n v="0"/>
    <n v="360000"/>
    <n v="0"/>
    <n v="0"/>
    <n v="0"/>
    <n v="0"/>
    <m/>
    <m/>
    <n v="0"/>
    <m/>
    <m/>
    <m/>
    <m/>
    <m/>
    <m/>
    <m/>
    <m/>
    <s v="MT27373"/>
    <s v="Z26002"/>
    <m/>
    <n v="0"/>
    <n v="0"/>
    <n v="0"/>
    <n v="0"/>
    <n v="0"/>
    <n v="0"/>
    <m/>
    <m/>
    <m/>
    <s v="No"/>
    <s v="W664507"/>
    <n v="0"/>
    <m/>
    <s v="Z26002"/>
    <m/>
    <m/>
    <s v="S0360896"/>
  </r>
  <r>
    <x v="281"/>
    <n v="10000"/>
    <n v="20000"/>
    <d v="2025-04-07T00:00:00"/>
    <s v="502LAUGH"/>
    <s v=" 8:41:10 am"/>
    <s v="U522458002"/>
    <m/>
    <x v="1"/>
    <s v="Yes"/>
    <x v="9"/>
    <x v="8"/>
    <x v="9"/>
    <x v="9"/>
    <n v="4500"/>
    <m/>
    <m/>
    <d v="2025-04-05T00:00:00"/>
    <m/>
    <n v="1"/>
    <n v="4500"/>
    <s v="PE"/>
    <s v="250-0412-000001"/>
    <n v="0"/>
    <n v="3000"/>
    <n v="1500"/>
    <n v="0"/>
    <n v="0"/>
    <n v="0"/>
    <m/>
    <m/>
    <n v="0"/>
    <m/>
    <m/>
    <m/>
    <m/>
    <m/>
    <m/>
    <m/>
    <m/>
    <s v="250-0412-00"/>
    <s v="J10025"/>
    <m/>
    <n v="0"/>
    <n v="0"/>
    <n v="0"/>
    <n v="0"/>
    <n v="0"/>
    <n v="0"/>
    <m/>
    <m/>
    <m/>
    <s v="No"/>
    <s v="W664515"/>
    <n v="0"/>
    <m/>
    <s v="J10025"/>
    <m/>
    <m/>
    <s v="S0361009"/>
  </r>
  <r>
    <x v="282"/>
    <n v="10000"/>
    <n v="10000"/>
    <d v="2025-04-07T00:00:00"/>
    <s v="502LAUGH"/>
    <s v=" 8:40:07 am"/>
    <s v="J00VB7941"/>
    <m/>
    <x v="0"/>
    <s v="Yes"/>
    <x v="10"/>
    <x v="9"/>
    <x v="10"/>
    <x v="10"/>
    <n v="1000"/>
    <m/>
    <m/>
    <d v="2025-04-05T00:00:00"/>
    <m/>
    <n v="1"/>
    <n v="1000"/>
    <s v="PE"/>
    <s v="260-5378-000001"/>
    <n v="0"/>
    <n v="1000"/>
    <n v="0"/>
    <n v="0"/>
    <n v="0"/>
    <n v="0"/>
    <m/>
    <m/>
    <n v="0"/>
    <m/>
    <m/>
    <m/>
    <m/>
    <m/>
    <m/>
    <m/>
    <m/>
    <s v="260-5378-00"/>
    <s v="J10025"/>
    <m/>
    <n v="0"/>
    <n v="0"/>
    <n v="0"/>
    <n v="0"/>
    <n v="0"/>
    <n v="0"/>
    <m/>
    <m/>
    <m/>
    <s v="No"/>
    <s v="W664092"/>
    <n v="0"/>
    <m/>
    <s v="J10025"/>
    <m/>
    <m/>
    <s v="S0361089"/>
  </r>
  <r>
    <x v="283"/>
    <n v="10000"/>
    <n v="10000"/>
    <d v="2025-04-07T00:00:00"/>
    <s v="505KANGHS"/>
    <s v=" 8:49:39 am"/>
    <s v="4112304U5A"/>
    <m/>
    <x v="0"/>
    <s v="Yes"/>
    <x v="10"/>
    <x v="9"/>
    <x v="10"/>
    <x v="10"/>
    <n v="3000"/>
    <m/>
    <m/>
    <d v="2025-04-05T00:00:00"/>
    <m/>
    <n v="1"/>
    <n v="3000"/>
    <s v="PE"/>
    <s v="260-6472-000001"/>
    <n v="0"/>
    <n v="3000"/>
    <n v="0"/>
    <n v="0"/>
    <n v="0"/>
    <n v="0"/>
    <m/>
    <m/>
    <n v="0"/>
    <m/>
    <m/>
    <m/>
    <m/>
    <m/>
    <m/>
    <m/>
    <m/>
    <s v="260-6472-00"/>
    <s v="J10025"/>
    <m/>
    <n v="0"/>
    <n v="0"/>
    <n v="0"/>
    <n v="0"/>
    <n v="0"/>
    <n v="0"/>
    <m/>
    <m/>
    <m/>
    <s v="No"/>
    <s v="W664525"/>
    <n v="0"/>
    <m/>
    <s v="J10025"/>
    <m/>
    <m/>
    <s v="S0361089"/>
  </r>
  <r>
    <x v="89"/>
    <n v="10000"/>
    <n v="20000"/>
    <d v="2025-04-07T00:00:00"/>
    <s v="502LAUGH"/>
    <s v=" 8:43:38 am"/>
    <s v="4101908U5A"/>
    <m/>
    <x v="0"/>
    <s v="Yes"/>
    <x v="27"/>
    <x v="22"/>
    <x v="32"/>
    <x v="32"/>
    <n v="3000"/>
    <m/>
    <m/>
    <d v="2025-04-05T00:00:00"/>
    <m/>
    <n v="1"/>
    <n v="3000"/>
    <s v="PE"/>
    <s v="250-6223-000001"/>
    <n v="0"/>
    <n v="3000"/>
    <n v="0"/>
    <n v="0"/>
    <n v="0"/>
    <n v="0"/>
    <m/>
    <m/>
    <n v="0"/>
    <m/>
    <m/>
    <m/>
    <m/>
    <m/>
    <m/>
    <m/>
    <m/>
    <s v="250-6223-00"/>
    <s v="J10025"/>
    <m/>
    <n v="0"/>
    <n v="0"/>
    <n v="0"/>
    <n v="0"/>
    <n v="0"/>
    <n v="0"/>
    <m/>
    <m/>
    <m/>
    <s v="No"/>
    <s v="W664533"/>
    <n v="0"/>
    <m/>
    <s v="J10025"/>
    <m/>
    <m/>
    <s v="S0361174"/>
  </r>
  <r>
    <x v="284"/>
    <n v="10000"/>
    <n v="50000"/>
    <d v="2025-04-07T00:00:00"/>
    <s v="502LAUGH"/>
    <s v=" 8:45:10 am"/>
    <s v="D006O6500"/>
    <m/>
    <x v="2"/>
    <s v="Yes"/>
    <x v="24"/>
    <x v="20"/>
    <x v="24"/>
    <x v="24"/>
    <n v="66667"/>
    <m/>
    <m/>
    <d v="2025-04-05T00:00:00"/>
    <m/>
    <n v="3"/>
    <n v="200001"/>
    <s v="PE"/>
    <s v="1VV21-80021-FT0001"/>
    <n v="0"/>
    <n v="185000"/>
    <n v="15001"/>
    <n v="0"/>
    <n v="0"/>
    <n v="0"/>
    <m/>
    <m/>
    <n v="0"/>
    <m/>
    <m/>
    <m/>
    <m/>
    <m/>
    <m/>
    <m/>
    <m/>
    <s v="1VV21-80021-FT"/>
    <s v="H08031-JIM-M"/>
    <m/>
    <n v="0"/>
    <n v="0"/>
    <n v="0"/>
    <n v="0"/>
    <n v="0"/>
    <n v="0"/>
    <m/>
    <m/>
    <m/>
    <s v="No"/>
    <s v="W664540"/>
    <n v="0"/>
    <m/>
    <s v="H08031-JIM-M"/>
    <m/>
    <m/>
    <s v="S0361189"/>
  </r>
  <r>
    <x v="285"/>
    <n v="10000"/>
    <n v="10000"/>
    <d v="2025-04-07T00:00:00"/>
    <s v="502LAUGH"/>
    <s v=" 8:52:04 am"/>
    <s v="M0BTQ4840"/>
    <m/>
    <x v="0"/>
    <s v="Yes"/>
    <x v="11"/>
    <x v="10"/>
    <x v="11"/>
    <x v="11"/>
    <n v="167"/>
    <m/>
    <m/>
    <d v="2025-04-05T00:00:00"/>
    <m/>
    <n v="6"/>
    <n v="1002"/>
    <s v="PE"/>
    <s v="L001-773057-00000003"/>
    <n v="0"/>
    <n v="1000"/>
    <n v="2"/>
    <n v="0"/>
    <n v="0"/>
    <n v="0"/>
    <m/>
    <m/>
    <n v="0"/>
    <m/>
    <m/>
    <m/>
    <m/>
    <m/>
    <m/>
    <m/>
    <m/>
    <s v="L001-773057-000003CM"/>
    <s v="X24001-WD-SUZHOU"/>
    <m/>
    <n v="0"/>
    <n v="0"/>
    <n v="0"/>
    <n v="0"/>
    <n v="0"/>
    <n v="0"/>
    <m/>
    <m/>
    <m/>
    <s v="No"/>
    <s v="W664551"/>
    <n v="0"/>
    <m/>
    <s v="X24001-WD-SUZHOU"/>
    <m/>
    <m/>
    <s v="S0361288"/>
  </r>
  <r>
    <x v="286"/>
    <n v="10000"/>
    <n v="10000"/>
    <d v="2025-04-07T00:00:00"/>
    <s v="505KANGHS"/>
    <s v=" 8:46:43 am"/>
    <s v="4103001U5"/>
    <m/>
    <x v="0"/>
    <s v="Yes"/>
    <x v="11"/>
    <x v="10"/>
    <x v="11"/>
    <x v="11"/>
    <n v="500"/>
    <m/>
    <m/>
    <d v="2025-04-05T00:00:00"/>
    <m/>
    <n v="4"/>
    <n v="2000"/>
    <s v="PE"/>
    <s v="0B49096 REVAA0001"/>
    <n v="0"/>
    <n v="2000"/>
    <n v="0"/>
    <n v="0"/>
    <n v="0"/>
    <n v="0"/>
    <m/>
    <m/>
    <n v="0"/>
    <m/>
    <m/>
    <m/>
    <m/>
    <m/>
    <m/>
    <m/>
    <m/>
    <s v="0B49096 REVAA"/>
    <s v="X24001-WD-SUZHOU"/>
    <m/>
    <n v="0"/>
    <n v="0"/>
    <n v="0"/>
    <n v="0"/>
    <n v="0"/>
    <n v="0"/>
    <m/>
    <m/>
    <m/>
    <s v="No"/>
    <s v="W664553"/>
    <n v="0"/>
    <m/>
    <s v="X24001-WD-SUZHOU"/>
    <m/>
    <m/>
    <s v="S0361288"/>
  </r>
  <r>
    <x v="287"/>
    <n v="10000"/>
    <n v="10000"/>
    <d v="2025-04-07T00:00:00"/>
    <s v="502LAUGH"/>
    <s v=" 8:37:42 am"/>
    <s v="4103001U5"/>
    <m/>
    <x v="0"/>
    <s v="Yes"/>
    <x v="11"/>
    <x v="10"/>
    <x v="11"/>
    <x v="11"/>
    <n v="500"/>
    <m/>
    <m/>
    <d v="2025-04-05T00:00:00"/>
    <m/>
    <n v="4"/>
    <n v="2000"/>
    <s v="PE"/>
    <s v="0B49097 REVAA0001"/>
    <n v="0"/>
    <n v="1000"/>
    <n v="1000"/>
    <n v="0"/>
    <n v="0"/>
    <n v="0"/>
    <m/>
    <m/>
    <n v="0"/>
    <m/>
    <m/>
    <m/>
    <m/>
    <m/>
    <m/>
    <m/>
    <m/>
    <s v="0B49097 REVAA"/>
    <s v="X24001-WD-SUZHOU"/>
    <m/>
    <n v="0"/>
    <n v="0"/>
    <n v="0"/>
    <n v="0"/>
    <n v="0"/>
    <n v="0"/>
    <m/>
    <m/>
    <m/>
    <s v="No"/>
    <s v="W664554"/>
    <n v="0"/>
    <m/>
    <s v="X24001-WD-SUZHOU"/>
    <m/>
    <m/>
    <s v="S0361288"/>
  </r>
  <r>
    <x v="288"/>
    <n v="10000"/>
    <n v="10000"/>
    <d v="2025-04-07T00:00:00"/>
    <s v="502LAUGH"/>
    <s v=" 8:37:42 am"/>
    <s v="4103005U5A"/>
    <m/>
    <x v="0"/>
    <s v="Yes"/>
    <x v="11"/>
    <x v="10"/>
    <x v="11"/>
    <x v="11"/>
    <n v="500"/>
    <m/>
    <m/>
    <d v="2025-04-05T00:00:00"/>
    <m/>
    <n v="4"/>
    <n v="2000"/>
    <s v="PE"/>
    <s v="0B49099 REVAA0001"/>
    <n v="0"/>
    <n v="2000"/>
    <n v="0"/>
    <n v="0"/>
    <n v="0"/>
    <n v="0"/>
    <m/>
    <m/>
    <n v="0"/>
    <m/>
    <m/>
    <m/>
    <m/>
    <m/>
    <m/>
    <m/>
    <m/>
    <s v="0B49099 REVAA"/>
    <s v="X24001-WD-SUZHOU"/>
    <m/>
    <n v="0"/>
    <n v="0"/>
    <n v="0"/>
    <n v="0"/>
    <n v="0"/>
    <n v="0"/>
    <m/>
    <m/>
    <m/>
    <s v="No"/>
    <s v="W664555"/>
    <n v="0"/>
    <m/>
    <s v="X24001-WD-SUZHOU"/>
    <m/>
    <m/>
    <s v="S0361288"/>
  </r>
  <r>
    <x v="289"/>
    <n v="10000"/>
    <n v="10000"/>
    <d v="2025-04-07T00:00:00"/>
    <s v="502LAUGH"/>
    <s v=" 8:37:42 am"/>
    <s v="4103005U5A"/>
    <m/>
    <x v="0"/>
    <s v="Yes"/>
    <x v="11"/>
    <x v="10"/>
    <x v="11"/>
    <x v="11"/>
    <n v="500"/>
    <m/>
    <m/>
    <d v="2025-04-05T00:00:00"/>
    <m/>
    <n v="4"/>
    <n v="2000"/>
    <s v="PE"/>
    <s v="0B49100 REVAA0001"/>
    <n v="0"/>
    <n v="2000"/>
    <n v="0"/>
    <n v="0"/>
    <n v="0"/>
    <n v="0"/>
    <m/>
    <m/>
    <n v="0"/>
    <m/>
    <m/>
    <m/>
    <m/>
    <m/>
    <m/>
    <m/>
    <m/>
    <s v="0B49100 REVAA"/>
    <s v="X24001-WD-SUZHOU"/>
    <m/>
    <n v="0"/>
    <n v="0"/>
    <n v="0"/>
    <n v="0"/>
    <n v="0"/>
    <n v="0"/>
    <m/>
    <m/>
    <m/>
    <s v="No"/>
    <s v="W664556"/>
    <n v="0"/>
    <m/>
    <s v="X24001-WD-SUZHOU"/>
    <m/>
    <m/>
    <s v="S0361288"/>
  </r>
  <r>
    <x v="290"/>
    <n v="10000"/>
    <n v="10000"/>
    <d v="2025-04-09T00:00:00"/>
    <s v="502LAUGH"/>
    <s v=" 8:33:02 am"/>
    <s v="SG-5650696"/>
    <m/>
    <x v="0"/>
    <s v="Yes"/>
    <x v="21"/>
    <x v="3"/>
    <x v="20"/>
    <x v="20"/>
    <n v="36000"/>
    <m/>
    <m/>
    <d v="2025-04-05T00:00:00"/>
    <m/>
    <n v="12"/>
    <n v="432000"/>
    <s v="PE"/>
    <n v="80256220001"/>
    <n v="0"/>
    <n v="432000"/>
    <n v="0"/>
    <n v="0"/>
    <n v="0"/>
    <n v="0"/>
    <m/>
    <m/>
    <n v="0"/>
    <m/>
    <m/>
    <m/>
    <m/>
    <m/>
    <m/>
    <m/>
    <m/>
    <n v="8025622"/>
    <s v="B02083"/>
    <m/>
    <n v="0"/>
    <n v="0"/>
    <n v="0"/>
    <n v="0"/>
    <n v="0"/>
    <n v="0"/>
    <m/>
    <m/>
    <m/>
    <s v="No"/>
    <s v="W664557"/>
    <n v="0"/>
    <m/>
    <s v="B02083"/>
    <m/>
    <m/>
    <s v="S0361297"/>
  </r>
  <r>
    <x v="291"/>
    <n v="10000"/>
    <n v="10000"/>
    <d v="2025-04-08T00:00:00"/>
    <s v="502LAUGH"/>
    <s v=" 5:10:20 pm"/>
    <s v="J00TB1740"/>
    <m/>
    <x v="0"/>
    <s v="Yes"/>
    <x v="34"/>
    <x v="10"/>
    <x v="29"/>
    <x v="29"/>
    <n v="27000"/>
    <m/>
    <m/>
    <d v="2025-04-05T00:00:00"/>
    <m/>
    <n v="2"/>
    <n v="54000"/>
    <s v="PE"/>
    <s v="R001-410200001"/>
    <n v="0"/>
    <n v="54000"/>
    <n v="0"/>
    <n v="0"/>
    <n v="0"/>
    <n v="0"/>
    <m/>
    <m/>
    <n v="0"/>
    <m/>
    <m/>
    <m/>
    <m/>
    <m/>
    <m/>
    <m/>
    <m/>
    <s v="R001-41020"/>
    <s v="R18131"/>
    <m/>
    <n v="0"/>
    <n v="0"/>
    <n v="0"/>
    <n v="0"/>
    <n v="0"/>
    <n v="0"/>
    <m/>
    <m/>
    <m/>
    <s v="No"/>
    <s v="W664565"/>
    <n v="0"/>
    <m/>
    <s v="R18131"/>
    <m/>
    <m/>
    <s v="S0361344"/>
  </r>
  <r>
    <x v="102"/>
    <n v="10000"/>
    <n v="30000"/>
    <d v="2025-04-07T00:00:00"/>
    <s v="502LAUGH"/>
    <s v=" 8:47:11 am"/>
    <n v="10620258046"/>
    <m/>
    <x v="2"/>
    <s v="Yes"/>
    <x v="37"/>
    <x v="20"/>
    <x v="37"/>
    <x v="37"/>
    <n v="10000"/>
    <m/>
    <m/>
    <d v="2025-04-05T00:00:00"/>
    <m/>
    <n v="11"/>
    <n v="110000"/>
    <s v="PE"/>
    <s v="3UB27-800030001"/>
    <n v="0"/>
    <n v="100000"/>
    <n v="10000"/>
    <n v="0"/>
    <n v="0"/>
    <n v="0"/>
    <m/>
    <m/>
    <n v="0"/>
    <m/>
    <m/>
    <m/>
    <m/>
    <m/>
    <m/>
    <m/>
    <m/>
    <s v="3UB27-80003"/>
    <s v="H08031-JIM-M"/>
    <m/>
    <n v="0"/>
    <n v="0"/>
    <n v="0"/>
    <n v="0"/>
    <n v="0"/>
    <n v="0"/>
    <m/>
    <m/>
    <m/>
    <s v="No"/>
    <s v="W664576"/>
    <n v="0"/>
    <m/>
    <s v="H08031-JIM-M"/>
    <m/>
    <m/>
    <s v="S0361404"/>
  </r>
  <r>
    <x v="103"/>
    <n v="10000"/>
    <n v="30000"/>
    <d v="2025-04-07T00:00:00"/>
    <s v="502LAUGH"/>
    <s v=" 8:36:19 am"/>
    <n v="10620258046"/>
    <m/>
    <x v="2"/>
    <s v="Yes"/>
    <x v="37"/>
    <x v="20"/>
    <x v="37"/>
    <x v="37"/>
    <n v="10000"/>
    <m/>
    <m/>
    <d v="2025-04-05T00:00:00"/>
    <m/>
    <n v="11"/>
    <n v="110000"/>
    <s v="PE"/>
    <s v="3YM83-800010001"/>
    <n v="0"/>
    <n v="100000"/>
    <n v="10000"/>
    <n v="0"/>
    <n v="0"/>
    <n v="0"/>
    <m/>
    <m/>
    <n v="0"/>
    <m/>
    <m/>
    <m/>
    <m/>
    <m/>
    <m/>
    <m/>
    <m/>
    <s v="3YM83-80001"/>
    <s v="H08031-JIM-M"/>
    <m/>
    <n v="0"/>
    <n v="0"/>
    <n v="0"/>
    <n v="0"/>
    <n v="0"/>
    <n v="0"/>
    <m/>
    <m/>
    <m/>
    <s v="No"/>
    <s v="W664577"/>
    <n v="0"/>
    <m/>
    <s v="H08031-JIM-M"/>
    <m/>
    <m/>
    <s v="S0361405"/>
  </r>
  <r>
    <x v="165"/>
    <n v="10000"/>
    <n v="30000"/>
    <d v="2025-04-07T00:00:00"/>
    <s v="502LAUGH"/>
    <s v=" 8:35:07 am"/>
    <n v="10620258037"/>
    <m/>
    <x v="2"/>
    <s v="Yes"/>
    <x v="37"/>
    <x v="20"/>
    <x v="37"/>
    <x v="37"/>
    <n v="8000"/>
    <m/>
    <m/>
    <d v="2025-04-05T00:00:00"/>
    <m/>
    <n v="11"/>
    <n v="88000"/>
    <s v="PE"/>
    <s v="E5Z02-80008-FT0001"/>
    <n v="0"/>
    <n v="80000"/>
    <n v="8000"/>
    <n v="0"/>
    <n v="0"/>
    <n v="0"/>
    <m/>
    <m/>
    <n v="0"/>
    <m/>
    <m/>
    <m/>
    <m/>
    <m/>
    <m/>
    <m/>
    <m/>
    <s v="E5Z02-80008-FT"/>
    <s v="H08031-JIM-M"/>
    <m/>
    <n v="0"/>
    <n v="0"/>
    <n v="0"/>
    <n v="0"/>
    <n v="0"/>
    <n v="0"/>
    <m/>
    <m/>
    <m/>
    <s v="No"/>
    <s v="W664578"/>
    <n v="0"/>
    <m/>
    <s v="H08031-JIM-M"/>
    <m/>
    <m/>
    <s v="S0361406"/>
  </r>
  <r>
    <x v="292"/>
    <n v="10000"/>
    <n v="10000"/>
    <d v="2025-04-07T00:00:00"/>
    <s v="502LAUGH"/>
    <s v=" 8:52:04 am"/>
    <s v="404123725/4092S1"/>
    <m/>
    <x v="0"/>
    <s v="Yes"/>
    <x v="7"/>
    <x v="6"/>
    <x v="7"/>
    <x v="7"/>
    <n v="1500"/>
    <m/>
    <m/>
    <d v="2025-04-05T00:00:00"/>
    <m/>
    <n v="1"/>
    <n v="1500"/>
    <s v="PE"/>
    <s v="CAL-PMS GREEN C0001"/>
    <n v="0"/>
    <n v="1500"/>
    <n v="0"/>
    <n v="0"/>
    <n v="0"/>
    <n v="0"/>
    <m/>
    <m/>
    <n v="0"/>
    <m/>
    <m/>
    <m/>
    <m/>
    <m/>
    <m/>
    <m/>
    <m/>
    <s v="CALIBRATION GREEN"/>
    <s v="S19186"/>
    <m/>
    <n v="0"/>
    <n v="0"/>
    <n v="0"/>
    <n v="0"/>
    <n v="0"/>
    <n v="0"/>
    <m/>
    <m/>
    <m/>
    <s v="No"/>
    <s v="W664135"/>
    <n v="0"/>
    <m/>
    <s v="S19186"/>
    <m/>
    <m/>
    <s v="S0361430"/>
  </r>
  <r>
    <x v="293"/>
    <n v="10000"/>
    <n v="10000"/>
    <d v="2025-04-08T00:00:00"/>
    <s v="502LAUGH"/>
    <s v=" 8:56:39 am"/>
    <s v="5305412-03-02-08/5307412-02-01-01/5307412-01-05-08"/>
    <m/>
    <x v="0"/>
    <s v="Yes"/>
    <x v="22"/>
    <x v="18"/>
    <x v="22"/>
    <x v="22"/>
    <n v="14850"/>
    <m/>
    <m/>
    <d v="2025-04-05T00:00:00"/>
    <m/>
    <n v="2"/>
    <n v="29700"/>
    <s v="PE"/>
    <s v="723852900-PROTO 0001"/>
    <n v="0"/>
    <n v="29700"/>
    <n v="0"/>
    <n v="0"/>
    <n v="0"/>
    <n v="0"/>
    <m/>
    <m/>
    <n v="0"/>
    <m/>
    <m/>
    <m/>
    <m/>
    <m/>
    <m/>
    <m/>
    <m/>
    <s v="723852900-PROTO D"/>
    <s v="S19314"/>
    <m/>
    <n v="0"/>
    <n v="0"/>
    <n v="0"/>
    <n v="0"/>
    <n v="0"/>
    <n v="0"/>
    <m/>
    <m/>
    <m/>
    <s v="No"/>
    <s v="W664590"/>
    <n v="0"/>
    <m/>
    <s v="S19314"/>
    <m/>
    <m/>
    <s v="H0064852"/>
  </r>
  <r>
    <x v="109"/>
    <n v="10000"/>
    <n v="30000"/>
    <d v="2025-04-07T00:00:00"/>
    <s v="502LAUGH"/>
    <s v=" 8:50:45 am"/>
    <n v="10620258046"/>
    <m/>
    <x v="2"/>
    <s v="Yes"/>
    <x v="37"/>
    <x v="20"/>
    <x v="37"/>
    <x v="37"/>
    <n v="10000"/>
    <m/>
    <m/>
    <d v="2025-04-05T00:00:00"/>
    <m/>
    <n v="11"/>
    <n v="110000"/>
    <s v="PE"/>
    <s v="T6M58-800040001"/>
    <n v="0"/>
    <n v="100000"/>
    <n v="10000"/>
    <n v="0"/>
    <n v="0"/>
    <n v="0"/>
    <m/>
    <m/>
    <n v="0"/>
    <m/>
    <m/>
    <m/>
    <m/>
    <m/>
    <m/>
    <m/>
    <m/>
    <s v="T6M58-80004"/>
    <s v="H08031-JIM-M"/>
    <m/>
    <n v="0"/>
    <n v="0"/>
    <n v="0"/>
    <n v="0"/>
    <n v="0"/>
    <n v="0"/>
    <m/>
    <m/>
    <m/>
    <s v="No"/>
    <s v="W664591"/>
    <n v="0"/>
    <m/>
    <s v="H08031-JIM-M"/>
    <m/>
    <m/>
    <s v="S0361539"/>
  </r>
  <r>
    <x v="294"/>
    <n v="10000"/>
    <n v="10000"/>
    <d v="2025-04-08T00:00:00"/>
    <s v="502LAUGH"/>
    <s v=" 8:59:03 am"/>
    <s v="M0BFL2381"/>
    <m/>
    <x v="0"/>
    <s v="Yes"/>
    <x v="8"/>
    <x v="7"/>
    <x v="8"/>
    <x v="8"/>
    <n v="8000"/>
    <m/>
    <m/>
    <d v="2025-04-05T00:00:00"/>
    <m/>
    <n v="16"/>
    <n v="128000"/>
    <s v="PE"/>
    <s v="714370201-ADS1360001"/>
    <n v="0"/>
    <n v="120000"/>
    <n v="8000"/>
    <n v="0"/>
    <n v="0"/>
    <n v="0"/>
    <m/>
    <m/>
    <n v="0"/>
    <m/>
    <m/>
    <m/>
    <m/>
    <m/>
    <m/>
    <m/>
    <m/>
    <s v="714370201-ADS1366"/>
    <s v="S19081-TH"/>
    <m/>
    <n v="0"/>
    <n v="0"/>
    <n v="0"/>
    <n v="0"/>
    <n v="0"/>
    <n v="0"/>
    <m/>
    <m/>
    <m/>
    <s v="No"/>
    <s v="W664595"/>
    <n v="0"/>
    <m/>
    <s v="S19081-TH"/>
    <m/>
    <m/>
    <s v="H0064864"/>
  </r>
  <r>
    <x v="295"/>
    <n v="10000"/>
    <n v="10000"/>
    <d v="2025-04-08T00:00:00"/>
    <s v="502LAUGH"/>
    <s v=" 8:59:03 am"/>
    <s v="M0BFL2381"/>
    <m/>
    <x v="0"/>
    <s v="Yes"/>
    <x v="8"/>
    <x v="7"/>
    <x v="8"/>
    <x v="8"/>
    <n v="8000"/>
    <m/>
    <m/>
    <d v="2025-04-05T00:00:00"/>
    <m/>
    <n v="16"/>
    <n v="128000"/>
    <s v="PE"/>
    <s v="714370201-ADS1360001"/>
    <n v="0"/>
    <n v="120000"/>
    <n v="8000"/>
    <n v="0"/>
    <n v="0"/>
    <n v="0"/>
    <m/>
    <m/>
    <n v="0"/>
    <m/>
    <m/>
    <m/>
    <m/>
    <m/>
    <m/>
    <m/>
    <m/>
    <s v="714370201-ADS1366"/>
    <s v="S19081-TH"/>
    <m/>
    <n v="0"/>
    <n v="0"/>
    <n v="0"/>
    <n v="0"/>
    <n v="0"/>
    <n v="0"/>
    <m/>
    <m/>
    <m/>
    <s v="No"/>
    <s v="W664596"/>
    <n v="0"/>
    <m/>
    <s v="S19081-TH"/>
    <m/>
    <m/>
    <s v="H0064865"/>
  </r>
  <r>
    <x v="296"/>
    <n v="10000"/>
    <n v="10000"/>
    <d v="2025-04-08T00:00:00"/>
    <s v="502LAUGH"/>
    <s v=" 8:59:03 am"/>
    <s v="M0BFL2381"/>
    <m/>
    <x v="0"/>
    <s v="Yes"/>
    <x v="8"/>
    <x v="7"/>
    <x v="8"/>
    <x v="8"/>
    <n v="8000"/>
    <m/>
    <m/>
    <d v="2025-04-05T00:00:00"/>
    <m/>
    <n v="16"/>
    <n v="128000"/>
    <s v="PE"/>
    <s v="714370201-ADS1360001"/>
    <n v="0"/>
    <n v="120000"/>
    <n v="8000"/>
    <n v="0"/>
    <n v="0"/>
    <n v="0"/>
    <m/>
    <m/>
    <n v="0"/>
    <m/>
    <m/>
    <m/>
    <m/>
    <m/>
    <m/>
    <m/>
    <m/>
    <s v="714370201-ADS1366"/>
    <s v="S19081-TH"/>
    <m/>
    <n v="0"/>
    <n v="0"/>
    <n v="0"/>
    <n v="0"/>
    <n v="0"/>
    <n v="0"/>
    <m/>
    <m/>
    <m/>
    <s v="No"/>
    <s v="W664597"/>
    <n v="0"/>
    <m/>
    <s v="S19081-TH"/>
    <m/>
    <m/>
    <s v="H0064866"/>
  </r>
  <r>
    <x v="112"/>
    <n v="10000"/>
    <n v="30000"/>
    <d v="2025-04-07T00:00:00"/>
    <s v="502LAUGH"/>
    <s v=" 2:46:49 pm"/>
    <n v="10656256096"/>
    <m/>
    <x v="2"/>
    <s v="Yes"/>
    <x v="37"/>
    <x v="20"/>
    <x v="37"/>
    <x v="37"/>
    <n v="5455"/>
    <m/>
    <m/>
    <d v="2025-04-05T00:00:00"/>
    <m/>
    <n v="11"/>
    <n v="60005"/>
    <s v="PE"/>
    <s v="3YM56-80009-FT0001"/>
    <n v="0"/>
    <n v="60000"/>
    <n v="5"/>
    <n v="0"/>
    <n v="0"/>
    <n v="0"/>
    <m/>
    <m/>
    <n v="0"/>
    <m/>
    <m/>
    <m/>
    <m/>
    <m/>
    <m/>
    <m/>
    <m/>
    <s v="3YM56-80009-FT"/>
    <s v="H08031-JIM-M"/>
    <m/>
    <n v="0"/>
    <n v="0"/>
    <n v="0"/>
    <n v="0"/>
    <n v="0"/>
    <n v="0"/>
    <m/>
    <m/>
    <m/>
    <s v="No"/>
    <s v="W664602"/>
    <n v="0"/>
    <m/>
    <s v="H08031-JIM-M"/>
    <m/>
    <m/>
    <s v="S0361568"/>
  </r>
  <r>
    <x v="247"/>
    <n v="10000"/>
    <n v="30000"/>
    <d v="2025-04-07T00:00:00"/>
    <s v="505KANGHS"/>
    <s v=" 8:45:08 am"/>
    <n v="10656256096"/>
    <m/>
    <x v="2"/>
    <s v="Yes"/>
    <x v="37"/>
    <x v="20"/>
    <x v="37"/>
    <x v="37"/>
    <n v="10000"/>
    <m/>
    <m/>
    <d v="2025-04-05T00:00:00"/>
    <m/>
    <n v="11"/>
    <n v="110000"/>
    <s v="PE"/>
    <s v="3YM58-80010-FT0001"/>
    <n v="0"/>
    <n v="100000"/>
    <n v="10000"/>
    <n v="0"/>
    <n v="0"/>
    <n v="0"/>
    <m/>
    <m/>
    <n v="0"/>
    <m/>
    <m/>
    <m/>
    <m/>
    <m/>
    <m/>
    <m/>
    <m/>
    <s v="3YM58-80010-FT"/>
    <s v="H08031-JIM-M"/>
    <m/>
    <n v="0"/>
    <n v="0"/>
    <n v="0"/>
    <n v="0"/>
    <n v="0"/>
    <n v="0"/>
    <m/>
    <m/>
    <m/>
    <s v="No"/>
    <s v="W664603"/>
    <n v="0"/>
    <m/>
    <s v="H08031-JIM-M"/>
    <m/>
    <m/>
    <s v="S0361569"/>
  </r>
  <r>
    <x v="297"/>
    <n v="10000"/>
    <n v="10000"/>
    <d v="2025-04-07T00:00:00"/>
    <s v="505KANGHS"/>
    <s v=" 8:45:44 am"/>
    <s v="SG-5644655 01"/>
    <m/>
    <x v="0"/>
    <s v="Yes"/>
    <x v="6"/>
    <x v="5"/>
    <x v="6"/>
    <x v="6"/>
    <n v="1000"/>
    <m/>
    <m/>
    <d v="2025-04-05T00:00:00"/>
    <m/>
    <n v="10"/>
    <n v="10000"/>
    <s v="PE"/>
    <n v="112024330001"/>
    <n v="0"/>
    <n v="10000"/>
    <n v="0"/>
    <n v="0"/>
    <n v="0"/>
    <n v="0"/>
    <m/>
    <m/>
    <n v="0"/>
    <m/>
    <m/>
    <m/>
    <m/>
    <m/>
    <m/>
    <m/>
    <m/>
    <n v="11202433"/>
    <s v="I09180"/>
    <m/>
    <n v="0"/>
    <n v="0"/>
    <n v="0"/>
    <n v="0"/>
    <n v="0"/>
    <n v="0"/>
    <m/>
    <m/>
    <m/>
    <s v="No"/>
    <s v="W664608"/>
    <n v="0"/>
    <m/>
    <s v="I09180"/>
    <m/>
    <m/>
    <s v="S0361669"/>
  </r>
  <r>
    <x v="297"/>
    <n v="20000"/>
    <n v="10000"/>
    <d v="2025-04-07T00:00:00"/>
    <s v="505KANGHS"/>
    <s v=" 8:45:44 am"/>
    <s v="SG-5644655 01"/>
    <m/>
    <x v="0"/>
    <s v="Yes"/>
    <x v="6"/>
    <x v="5"/>
    <x v="6"/>
    <x v="6"/>
    <n v="1000"/>
    <m/>
    <m/>
    <d v="2025-04-05T00:00:00"/>
    <m/>
    <n v="10"/>
    <n v="10000"/>
    <s v="PE"/>
    <n v="112024330001"/>
    <n v="0"/>
    <n v="10000"/>
    <n v="0"/>
    <n v="0"/>
    <n v="0"/>
    <n v="0"/>
    <m/>
    <m/>
    <n v="0"/>
    <m/>
    <m/>
    <m/>
    <m/>
    <m/>
    <m/>
    <m/>
    <m/>
    <n v="11202433"/>
    <s v="I09180"/>
    <m/>
    <n v="0"/>
    <n v="0"/>
    <n v="0"/>
    <n v="0"/>
    <n v="0"/>
    <n v="0"/>
    <m/>
    <m/>
    <m/>
    <s v="No"/>
    <s v="W664608"/>
    <n v="0"/>
    <m/>
    <s v="I09180"/>
    <m/>
    <m/>
    <s v="S0361669"/>
  </r>
  <r>
    <x v="298"/>
    <n v="20000"/>
    <n v="10000"/>
    <d v="2025-04-07T00:00:00"/>
    <s v="505KANGHS"/>
    <s v=" 8:49:39 am"/>
    <s v="SG-5644655 01"/>
    <m/>
    <x v="0"/>
    <s v="Yes"/>
    <x v="6"/>
    <x v="5"/>
    <x v="6"/>
    <x v="6"/>
    <n v="800"/>
    <m/>
    <m/>
    <d v="2025-04-05T00:00:00"/>
    <m/>
    <n v="10"/>
    <n v="8000"/>
    <s v="PE"/>
    <n v="112063620001"/>
    <n v="0"/>
    <n v="4000"/>
    <n v="4000"/>
    <n v="0"/>
    <n v="0"/>
    <n v="0"/>
    <m/>
    <m/>
    <n v="0"/>
    <m/>
    <m/>
    <m/>
    <m/>
    <m/>
    <m/>
    <m/>
    <m/>
    <n v="11206362"/>
    <s v="I09180"/>
    <m/>
    <n v="0"/>
    <n v="0"/>
    <n v="0"/>
    <n v="0"/>
    <n v="0"/>
    <n v="0"/>
    <m/>
    <m/>
    <m/>
    <s v="No"/>
    <s v="W664611"/>
    <n v="0"/>
    <m/>
    <s v="I09180"/>
    <m/>
    <m/>
    <s v="S0361679"/>
  </r>
  <r>
    <x v="298"/>
    <n v="30000"/>
    <n v="10000"/>
    <d v="2025-04-07T00:00:00"/>
    <s v="505KANGHS"/>
    <s v=" 8:49:39 am"/>
    <s v="SG-5644655 01"/>
    <m/>
    <x v="0"/>
    <s v="Yes"/>
    <x v="6"/>
    <x v="5"/>
    <x v="6"/>
    <x v="6"/>
    <n v="200"/>
    <m/>
    <m/>
    <d v="2025-04-05T00:00:00"/>
    <m/>
    <n v="10"/>
    <n v="2000"/>
    <s v="PE"/>
    <n v="112063620001"/>
    <n v="0"/>
    <n v="2000"/>
    <n v="0"/>
    <n v="0"/>
    <n v="0"/>
    <n v="0"/>
    <m/>
    <m/>
    <n v="0"/>
    <m/>
    <m/>
    <m/>
    <m/>
    <m/>
    <m/>
    <m/>
    <m/>
    <n v="11206362"/>
    <s v="I09180"/>
    <m/>
    <n v="0"/>
    <n v="0"/>
    <n v="0"/>
    <n v="0"/>
    <n v="0"/>
    <n v="0"/>
    <m/>
    <m/>
    <m/>
    <s v="No"/>
    <s v="W664611"/>
    <n v="0"/>
    <m/>
    <s v="I09180"/>
    <m/>
    <m/>
    <s v="S0361679"/>
  </r>
  <r>
    <x v="299"/>
    <n v="10000"/>
    <n v="10000"/>
    <d v="2025-04-07T00:00:00"/>
    <s v="502LAUGH"/>
    <s v=" 8:40:07 am"/>
    <s v="SG-5644655 01"/>
    <m/>
    <x v="0"/>
    <s v="Yes"/>
    <x v="6"/>
    <x v="5"/>
    <x v="6"/>
    <x v="6"/>
    <n v="400"/>
    <m/>
    <m/>
    <d v="2025-04-05T00:00:00"/>
    <m/>
    <n v="10"/>
    <n v="4000"/>
    <s v="PE"/>
    <n v="112024250001"/>
    <n v="0"/>
    <n v="4000"/>
    <n v="0"/>
    <n v="0"/>
    <n v="0"/>
    <n v="0"/>
    <m/>
    <m/>
    <n v="0"/>
    <m/>
    <m/>
    <m/>
    <m/>
    <m/>
    <m/>
    <m/>
    <m/>
    <n v="11202425"/>
    <s v="I09180"/>
    <m/>
    <n v="0"/>
    <n v="0"/>
    <n v="0"/>
    <n v="0"/>
    <n v="0"/>
    <n v="0"/>
    <m/>
    <m/>
    <m/>
    <s v="No"/>
    <s v="W664612"/>
    <n v="0"/>
    <m/>
    <s v="I09180"/>
    <m/>
    <m/>
    <s v="S0361681"/>
  </r>
  <r>
    <x v="299"/>
    <n v="20000"/>
    <n v="10000"/>
    <d v="2025-04-07T00:00:00"/>
    <s v="502LAUGH"/>
    <s v=" 8:40:07 am"/>
    <s v="SG-5644655 01"/>
    <m/>
    <x v="0"/>
    <s v="Yes"/>
    <x v="6"/>
    <x v="5"/>
    <x v="6"/>
    <x v="6"/>
    <n v="400"/>
    <m/>
    <m/>
    <d v="2025-04-05T00:00:00"/>
    <m/>
    <n v="10"/>
    <n v="4000"/>
    <s v="PE"/>
    <n v="112024250001"/>
    <n v="0"/>
    <n v="4000"/>
    <n v="0"/>
    <n v="0"/>
    <n v="0"/>
    <n v="0"/>
    <m/>
    <m/>
    <n v="0"/>
    <m/>
    <m/>
    <m/>
    <m/>
    <m/>
    <m/>
    <m/>
    <m/>
    <n v="11202425"/>
    <s v="I09180"/>
    <m/>
    <n v="0"/>
    <n v="0"/>
    <n v="0"/>
    <n v="0"/>
    <n v="0"/>
    <n v="0"/>
    <m/>
    <m/>
    <m/>
    <s v="No"/>
    <s v="W664612"/>
    <n v="0"/>
    <m/>
    <s v="I09180"/>
    <m/>
    <m/>
    <s v="S0361681"/>
  </r>
  <r>
    <x v="300"/>
    <n v="10000"/>
    <n v="10000"/>
    <d v="2025-04-07T00:00:00"/>
    <s v="505KANGHS"/>
    <s v=" 8:48:20 am"/>
    <s v="S-5644655 01"/>
    <m/>
    <x v="0"/>
    <s v="Yes"/>
    <x v="6"/>
    <x v="5"/>
    <x v="6"/>
    <x v="6"/>
    <n v="400"/>
    <m/>
    <m/>
    <d v="2025-04-05T00:00:00"/>
    <m/>
    <n v="10"/>
    <n v="4000"/>
    <s v="PE"/>
    <n v="112063620001"/>
    <n v="0"/>
    <n v="4000"/>
    <n v="0"/>
    <n v="0"/>
    <n v="0"/>
    <n v="0"/>
    <m/>
    <m/>
    <n v="0"/>
    <m/>
    <m/>
    <m/>
    <m/>
    <m/>
    <m/>
    <m/>
    <m/>
    <n v="11206362"/>
    <s v="I09180"/>
    <m/>
    <n v="0"/>
    <n v="0"/>
    <n v="0"/>
    <n v="0"/>
    <n v="0"/>
    <n v="0"/>
    <m/>
    <m/>
    <m/>
    <s v="No"/>
    <s v="W664613"/>
    <n v="0"/>
    <m/>
    <s v="I09180"/>
    <m/>
    <m/>
    <s v="S0361699"/>
  </r>
  <r>
    <x v="301"/>
    <n v="10000"/>
    <n v="10000"/>
    <d v="2025-04-08T00:00:00"/>
    <s v="502LAUGH"/>
    <s v=" 8:43:10 am"/>
    <s v="2087S1"/>
    <m/>
    <x v="0"/>
    <s v="Yes"/>
    <x v="9"/>
    <x v="8"/>
    <x v="9"/>
    <x v="9"/>
    <n v="3000"/>
    <m/>
    <m/>
    <d v="2025-04-05T00:00:00"/>
    <m/>
    <n v="1"/>
    <n v="3000"/>
    <s v="PE"/>
    <s v="SECURITY-30X80-70002"/>
    <n v="0"/>
    <n v="3000"/>
    <n v="0"/>
    <n v="0"/>
    <n v="0"/>
    <n v="0"/>
    <m/>
    <m/>
    <n v="0"/>
    <m/>
    <m/>
    <m/>
    <m/>
    <m/>
    <m/>
    <m/>
    <m/>
    <s v="SECURITY-30X80-7872"/>
    <s v="S19557"/>
    <m/>
    <n v="0"/>
    <n v="0"/>
    <n v="0"/>
    <n v="0"/>
    <n v="0"/>
    <n v="0"/>
    <m/>
    <m/>
    <m/>
    <s v="No"/>
    <s v="W664617"/>
    <n v="0"/>
    <m/>
    <s v="S19557"/>
    <m/>
    <m/>
    <s v="S0361709"/>
  </r>
  <r>
    <x v="302"/>
    <n v="10000"/>
    <n v="10000"/>
    <d v="2025-04-08T00:00:00"/>
    <s v="502LAUGH"/>
    <s v=" 8:39:38 am"/>
    <s v="I53065H056"/>
    <m/>
    <x v="0"/>
    <s v="Yes"/>
    <x v="18"/>
    <x v="16"/>
    <x v="17"/>
    <x v="17"/>
    <n v="9500"/>
    <m/>
    <m/>
    <d v="2025-04-05T00:00:00"/>
    <m/>
    <n v="6"/>
    <n v="57000"/>
    <s v="PE"/>
    <s v="068657 REV4000001"/>
    <n v="0"/>
    <n v="50000"/>
    <n v="7000"/>
    <n v="0"/>
    <n v="0"/>
    <n v="0"/>
    <m/>
    <m/>
    <n v="0"/>
    <m/>
    <m/>
    <m/>
    <m/>
    <m/>
    <m/>
    <m/>
    <m/>
    <s v="068657 REV400"/>
    <s v="V22000-DE"/>
    <m/>
    <n v="0"/>
    <n v="0"/>
    <n v="0"/>
    <n v="0"/>
    <n v="0"/>
    <n v="0"/>
    <m/>
    <m/>
    <m/>
    <s v="No"/>
    <s v="W664629"/>
    <n v="0"/>
    <m/>
    <s v="V22000-DE"/>
    <m/>
    <m/>
    <s v="S0361787"/>
  </r>
  <r>
    <x v="303"/>
    <n v="10000"/>
    <n v="10000"/>
    <d v="2025-04-22T00:00:00"/>
    <s v="502LAUGH"/>
    <s v=" 9:58:16 am"/>
    <s v="10620258014/10620258013/10620258019"/>
    <m/>
    <x v="0"/>
    <s v="Yes"/>
    <x v="0"/>
    <x v="0"/>
    <x v="36"/>
    <x v="36"/>
    <n v="3594"/>
    <m/>
    <m/>
    <d v="2025-04-05T00:00:00"/>
    <m/>
    <n v="32"/>
    <n v="115008"/>
    <s v="PE"/>
    <s v="CZ103-80022-FT0001"/>
    <n v="0"/>
    <n v="100000"/>
    <n v="15008"/>
    <n v="0"/>
    <n v="0"/>
    <n v="0"/>
    <m/>
    <m/>
    <n v="0"/>
    <m/>
    <m/>
    <m/>
    <m/>
    <m/>
    <m/>
    <m/>
    <m/>
    <s v="CZ103-80022-FT"/>
    <s v="H08031-JIM-M"/>
    <m/>
    <n v="0"/>
    <n v="0"/>
    <n v="0"/>
    <n v="0"/>
    <n v="0"/>
    <n v="0"/>
    <m/>
    <m/>
    <m/>
    <s v="No"/>
    <s v="W665433"/>
    <n v="0"/>
    <m/>
    <s v="H08031-JIM-M"/>
    <m/>
    <m/>
    <s v="S0361877"/>
  </r>
  <r>
    <x v="304"/>
    <n v="10000"/>
    <n v="10000"/>
    <d v="2025-04-07T00:00:00"/>
    <s v="505KANGHS"/>
    <s v=" 8:48:20 am"/>
    <n v="502190692"/>
    <m/>
    <x v="0"/>
    <s v="Yes"/>
    <x v="28"/>
    <x v="23"/>
    <x v="30"/>
    <x v="30"/>
    <n v="10000"/>
    <m/>
    <m/>
    <d v="2025-04-05T00:00:00"/>
    <m/>
    <n v="1"/>
    <n v="10000"/>
    <s v="PE"/>
    <s v="WAT0062770001"/>
    <n v="0"/>
    <n v="10000"/>
    <n v="0"/>
    <n v="0"/>
    <n v="0"/>
    <n v="0"/>
    <m/>
    <m/>
    <n v="0"/>
    <m/>
    <m/>
    <m/>
    <m/>
    <m/>
    <m/>
    <m/>
    <m/>
    <s v="WAT006277"/>
    <s v="G07042"/>
    <m/>
    <n v="0"/>
    <n v="0"/>
    <n v="0"/>
    <n v="0"/>
    <n v="0"/>
    <n v="0"/>
    <m/>
    <m/>
    <m/>
    <s v="No"/>
    <s v="W664637"/>
    <n v="0"/>
    <m/>
    <s v="G07042"/>
    <m/>
    <m/>
    <s v="S0361887"/>
  </r>
  <r>
    <x v="305"/>
    <n v="10000"/>
    <n v="10000"/>
    <d v="2025-04-22T00:00:00"/>
    <s v="502LAUGH"/>
    <s v=" 9:59:23 am"/>
    <s v="10620258014/10620258013/10620258019"/>
    <m/>
    <x v="0"/>
    <s v="Yes"/>
    <x v="0"/>
    <x v="0"/>
    <x v="36"/>
    <x v="36"/>
    <n v="3594"/>
    <m/>
    <m/>
    <d v="2025-04-05T00:00:00"/>
    <m/>
    <n v="64"/>
    <n v="230016"/>
    <s v="PE"/>
    <s v="C2P04-80053-FT0001"/>
    <n v="0"/>
    <n v="200000"/>
    <n v="30016"/>
    <n v="0"/>
    <n v="0"/>
    <n v="0"/>
    <m/>
    <m/>
    <n v="0"/>
    <m/>
    <m/>
    <m/>
    <m/>
    <m/>
    <m/>
    <m/>
    <m/>
    <s v="C2P04-80053-FT"/>
    <s v="H08031-JIM-M"/>
    <m/>
    <n v="0"/>
    <n v="0"/>
    <n v="0"/>
    <n v="0"/>
    <n v="0"/>
    <n v="0"/>
    <m/>
    <m/>
    <m/>
    <s v="No"/>
    <s v="W665279"/>
    <n v="0"/>
    <m/>
    <s v="H08031-JIM-M"/>
    <m/>
    <m/>
    <s v="S0361899"/>
  </r>
  <r>
    <x v="306"/>
    <n v="10000"/>
    <n v="10000"/>
    <d v="2025-04-08T00:00:00"/>
    <s v="502LAUGH"/>
    <s v=" 9:57:39 am"/>
    <s v="I53065H056"/>
    <m/>
    <x v="0"/>
    <s v="Yes"/>
    <x v="18"/>
    <x v="16"/>
    <x v="17"/>
    <x v="17"/>
    <n v="4000"/>
    <m/>
    <m/>
    <d v="2025-04-05T00:00:00"/>
    <m/>
    <n v="6"/>
    <n v="24000"/>
    <s v="PE"/>
    <s v="FLAMMABLE LIQUID0015"/>
    <n v="0"/>
    <n v="20000"/>
    <n v="4000"/>
    <n v="0"/>
    <n v="0"/>
    <n v="0"/>
    <m/>
    <m/>
    <n v="0"/>
    <m/>
    <m/>
    <m/>
    <m/>
    <m/>
    <m/>
    <m/>
    <m/>
    <s v="FLAMMABLE LIQUID 3"/>
    <s v="S19254"/>
    <m/>
    <n v="0"/>
    <n v="0"/>
    <n v="0"/>
    <n v="0"/>
    <n v="0"/>
    <n v="0"/>
    <m/>
    <m/>
    <m/>
    <s v="No"/>
    <s v="W664659"/>
    <n v="0"/>
    <m/>
    <s v="S19254"/>
    <m/>
    <m/>
    <s v="S0361923"/>
  </r>
  <r>
    <x v="307"/>
    <n v="10000"/>
    <n v="10000"/>
    <d v="2025-04-08T00:00:00"/>
    <s v="502LAUGH"/>
    <s v=" 1:10:12 pm"/>
    <s v="4112210U5/H00004158/4005U7005/U3071S041"/>
    <m/>
    <x v="0"/>
    <s v="Yes"/>
    <x v="9"/>
    <x v="8"/>
    <x v="9"/>
    <x v="9"/>
    <n v="2000"/>
    <m/>
    <m/>
    <d v="2025-04-05T00:00:00"/>
    <m/>
    <n v="1"/>
    <n v="2000"/>
    <s v="PE"/>
    <s v="STICK4016700330001"/>
    <n v="0"/>
    <n v="2000"/>
    <n v="0"/>
    <n v="0"/>
    <n v="0"/>
    <n v="0"/>
    <m/>
    <m/>
    <n v="0"/>
    <m/>
    <m/>
    <m/>
    <m/>
    <m/>
    <m/>
    <m/>
    <m/>
    <s v="STICK401670033"/>
    <s v="T20096"/>
    <m/>
    <n v="0"/>
    <n v="0"/>
    <n v="0"/>
    <n v="0"/>
    <n v="0"/>
    <n v="0"/>
    <m/>
    <m/>
    <m/>
    <s v="No"/>
    <s v="W664667"/>
    <n v="0"/>
    <m/>
    <s v="T20096"/>
    <m/>
    <m/>
    <s v="S0361936"/>
  </r>
  <r>
    <x v="307"/>
    <n v="10000"/>
    <n v="20000"/>
    <d v="2025-04-08T00:00:00"/>
    <s v="502LAUGH"/>
    <s v=" 1:10:12 pm"/>
    <s v="4112210U5/H00004158/4005U7005/U3071S041"/>
    <m/>
    <x v="1"/>
    <s v="Yes"/>
    <x v="7"/>
    <x v="6"/>
    <x v="7"/>
    <x v="7"/>
    <n v="1000"/>
    <m/>
    <m/>
    <d v="2025-04-05T00:00:00"/>
    <m/>
    <n v="2"/>
    <n v="2000"/>
    <s v="PE"/>
    <s v="STICK4016700330001"/>
    <n v="0"/>
    <n v="2000"/>
    <n v="0"/>
    <n v="0"/>
    <n v="0"/>
    <n v="0"/>
    <m/>
    <m/>
    <n v="0"/>
    <m/>
    <m/>
    <m/>
    <m/>
    <m/>
    <m/>
    <m/>
    <m/>
    <s v="STICK401670033"/>
    <s v="T20096"/>
    <m/>
    <n v="0"/>
    <n v="0"/>
    <n v="0"/>
    <n v="0"/>
    <n v="0"/>
    <n v="0"/>
    <m/>
    <m/>
    <m/>
    <s v="No"/>
    <s v="W664667"/>
    <n v="0"/>
    <m/>
    <s v="T20096"/>
    <m/>
    <m/>
    <s v="S0361936"/>
  </r>
  <r>
    <x v="308"/>
    <n v="10000"/>
    <n v="10000"/>
    <d v="2025-04-08T00:00:00"/>
    <s v="502LAUGH"/>
    <s v=" 9:58:58 am"/>
    <s v="SG-5649983 01"/>
    <m/>
    <x v="0"/>
    <s v="Yes"/>
    <x v="18"/>
    <x v="16"/>
    <x v="17"/>
    <x v="17"/>
    <n v="2250"/>
    <m/>
    <m/>
    <d v="2025-04-05T00:00:00"/>
    <m/>
    <n v="4"/>
    <n v="9000"/>
    <s v="PE"/>
    <s v="QC PASSED LABEL0004"/>
    <n v="0"/>
    <n v="5000"/>
    <n v="4000"/>
    <n v="0"/>
    <n v="0"/>
    <n v="0"/>
    <m/>
    <m/>
    <n v="0"/>
    <m/>
    <m/>
    <m/>
    <m/>
    <m/>
    <m/>
    <m/>
    <m/>
    <s v="QC PASSED LABEL"/>
    <s v="A01471"/>
    <m/>
    <n v="0"/>
    <n v="0"/>
    <n v="0"/>
    <n v="0"/>
    <n v="0"/>
    <n v="0"/>
    <m/>
    <m/>
    <m/>
    <s v="No"/>
    <s v="W664669"/>
    <n v="0"/>
    <m/>
    <s v="A01471"/>
    <m/>
    <m/>
    <s v="S0361941"/>
  </r>
  <r>
    <x v="309"/>
    <n v="10000"/>
    <n v="20000"/>
    <d v="2025-04-07T00:00:00"/>
    <s v="505KANGHS"/>
    <s v=" 1:54:41 pm"/>
    <s v="BYK017-03"/>
    <m/>
    <x v="1"/>
    <s v="Yes"/>
    <x v="14"/>
    <x v="12"/>
    <x v="14"/>
    <x v="14"/>
    <n v="2400"/>
    <m/>
    <m/>
    <d v="2025-04-05T00:00:00"/>
    <m/>
    <n v="1"/>
    <n v="2400"/>
    <s v="PE"/>
    <s v="ARROW UP-70X100M0001"/>
    <n v="0"/>
    <n v="1800"/>
    <n v="600"/>
    <n v="0"/>
    <n v="0"/>
    <n v="0"/>
    <m/>
    <m/>
    <n v="0"/>
    <m/>
    <m/>
    <m/>
    <m/>
    <m/>
    <m/>
    <m/>
    <m/>
    <s v="ARROW UP-70X100MM"/>
    <s v="A01409"/>
    <m/>
    <n v="0"/>
    <n v="0"/>
    <n v="0"/>
    <n v="0"/>
    <n v="0"/>
    <n v="0"/>
    <m/>
    <m/>
    <m/>
    <s v="No"/>
    <s v="W664672"/>
    <n v="0"/>
    <m/>
    <s v="A01409"/>
    <m/>
    <m/>
    <s v="S0361945"/>
  </r>
  <r>
    <x v="200"/>
    <n v="10000"/>
    <n v="30000"/>
    <d v="2025-04-25T00:00:00"/>
    <s v="502LAUGH"/>
    <s v=" 5:53:32 pm"/>
    <s v="D008O0591/D008O0561"/>
    <m/>
    <x v="1"/>
    <s v="Yes"/>
    <x v="2"/>
    <x v="2"/>
    <x v="2"/>
    <x v="2"/>
    <n v="35550"/>
    <m/>
    <m/>
    <d v="2025-04-05T00:00:00"/>
    <m/>
    <n v="6"/>
    <n v="213300"/>
    <s v="PE"/>
    <s v="1VV24-80029-FT0001"/>
    <n v="0"/>
    <n v="200000"/>
    <n v="13300"/>
    <n v="0"/>
    <n v="0"/>
    <n v="0"/>
    <m/>
    <m/>
    <n v="0"/>
    <m/>
    <m/>
    <m/>
    <m/>
    <m/>
    <m/>
    <m/>
    <m/>
    <s v="1VV24-80029-FT"/>
    <s v="H08031-JIM-M"/>
    <m/>
    <n v="0"/>
    <n v="0"/>
    <n v="0"/>
    <n v="0"/>
    <n v="0"/>
    <n v="0"/>
    <m/>
    <m/>
    <m/>
    <s v="No"/>
    <s v="W665436"/>
    <n v="0"/>
    <m/>
    <s v="H08031-JIM-M"/>
    <m/>
    <m/>
    <s v="S0361954"/>
  </r>
  <r>
    <x v="310"/>
    <n v="10000"/>
    <n v="10000"/>
    <d v="2025-04-16T00:00:00"/>
    <s v="502LAUGH"/>
    <d v="1899-12-30T11:16:26"/>
    <s v="10620258014/10620258013/10620258019"/>
    <m/>
    <x v="0"/>
    <s v="Yes"/>
    <x v="0"/>
    <x v="0"/>
    <x v="36"/>
    <x v="36"/>
    <n v="3594"/>
    <m/>
    <m/>
    <d v="2025-04-05T00:00:00"/>
    <m/>
    <n v="64"/>
    <n v="230016"/>
    <s v="PE"/>
    <s v="3YM73-80008-FT0001"/>
    <n v="0"/>
    <n v="200000"/>
    <n v="30016"/>
    <n v="0"/>
    <n v="0"/>
    <n v="0"/>
    <m/>
    <m/>
    <n v="0"/>
    <m/>
    <m/>
    <m/>
    <m/>
    <m/>
    <m/>
    <m/>
    <m/>
    <s v="3YM73-80008-FT"/>
    <s v="H08031-JIM-M"/>
    <m/>
    <n v="0"/>
    <n v="0"/>
    <n v="0"/>
    <n v="0"/>
    <n v="0"/>
    <n v="0"/>
    <m/>
    <m/>
    <m/>
    <s v="No"/>
    <s v="W665122"/>
    <n v="0"/>
    <m/>
    <s v="H08031-JIM-M"/>
    <m/>
    <m/>
    <s v="S0361963"/>
  </r>
  <r>
    <x v="311"/>
    <n v="10000"/>
    <n v="10000"/>
    <d v="2025-04-16T00:00:00"/>
    <s v="502LAUGH"/>
    <s v=" 8:32:11 am"/>
    <s v="10620258014/10620258013/10620258019"/>
    <m/>
    <x v="0"/>
    <s v="Yes"/>
    <x v="0"/>
    <x v="0"/>
    <x v="36"/>
    <x v="36"/>
    <n v="3594"/>
    <m/>
    <m/>
    <d v="2025-04-05T00:00:00"/>
    <m/>
    <n v="32"/>
    <n v="115008"/>
    <s v="PE"/>
    <s v="3YM81-80005-FT0001"/>
    <n v="0"/>
    <n v="100000"/>
    <n v="15008"/>
    <n v="0"/>
    <n v="0"/>
    <n v="0"/>
    <m/>
    <m/>
    <n v="0"/>
    <m/>
    <m/>
    <m/>
    <m/>
    <m/>
    <m/>
    <m/>
    <m/>
    <s v="3YM81-80005-FT"/>
    <s v="H08031-JIM-M"/>
    <m/>
    <n v="0"/>
    <n v="0"/>
    <n v="0"/>
    <n v="0"/>
    <n v="0"/>
    <n v="0"/>
    <m/>
    <m/>
    <m/>
    <s v="No"/>
    <s v="W665123"/>
    <n v="0"/>
    <m/>
    <s v="H08031-JIM-M"/>
    <m/>
    <m/>
    <s v="S0361967"/>
  </r>
  <r>
    <x v="312"/>
    <n v="10000"/>
    <n v="10000"/>
    <d v="2025-04-07T00:00:00"/>
    <s v="505KANGHS"/>
    <s v=" 8:48:20 am"/>
    <s v="S-5644655 01"/>
    <m/>
    <x v="0"/>
    <s v="Yes"/>
    <x v="6"/>
    <x v="5"/>
    <x v="6"/>
    <x v="6"/>
    <n v="600"/>
    <m/>
    <m/>
    <d v="2025-04-05T00:00:00"/>
    <m/>
    <n v="10"/>
    <n v="6000"/>
    <s v="PE"/>
    <n v="200302680001"/>
    <n v="0"/>
    <n v="6000"/>
    <n v="0"/>
    <n v="0"/>
    <n v="0"/>
    <n v="0"/>
    <m/>
    <m/>
    <n v="0"/>
    <m/>
    <m/>
    <m/>
    <m/>
    <m/>
    <m/>
    <m/>
    <m/>
    <n v="20030268"/>
    <s v="I09180"/>
    <m/>
    <n v="0"/>
    <n v="0"/>
    <n v="0"/>
    <n v="0"/>
    <n v="0"/>
    <n v="0"/>
    <m/>
    <m/>
    <m/>
    <s v="No"/>
    <s v="W664704"/>
    <n v="0"/>
    <m/>
    <s v="I09180"/>
    <m/>
    <m/>
    <s v="S0362005"/>
  </r>
  <r>
    <x v="312"/>
    <n v="20000"/>
    <n v="10000"/>
    <d v="2025-04-07T00:00:00"/>
    <s v="505KANGHS"/>
    <s v=" 8:48:20 am"/>
    <s v="S-5644655 01"/>
    <m/>
    <x v="0"/>
    <s v="Yes"/>
    <x v="6"/>
    <x v="5"/>
    <x v="6"/>
    <x v="6"/>
    <n v="600"/>
    <m/>
    <m/>
    <d v="2025-04-05T00:00:00"/>
    <m/>
    <n v="10"/>
    <n v="6000"/>
    <s v="PE"/>
    <n v="200302680001"/>
    <n v="0"/>
    <n v="6000"/>
    <n v="0"/>
    <n v="0"/>
    <n v="0"/>
    <n v="0"/>
    <m/>
    <m/>
    <n v="0"/>
    <m/>
    <m/>
    <m/>
    <m/>
    <m/>
    <m/>
    <m/>
    <m/>
    <n v="20030268"/>
    <s v="I09180"/>
    <m/>
    <n v="0"/>
    <n v="0"/>
    <n v="0"/>
    <n v="0"/>
    <n v="0"/>
    <n v="0"/>
    <m/>
    <m/>
    <m/>
    <s v="No"/>
    <s v="W664704"/>
    <n v="0"/>
    <m/>
    <s v="I09180"/>
    <m/>
    <m/>
    <s v="S0362005"/>
  </r>
  <r>
    <x v="313"/>
    <n v="10000"/>
    <n v="10000"/>
    <d v="2025-04-22T00:00:00"/>
    <s v="502LAUGH"/>
    <d v="1899-12-30T10:01:56"/>
    <s v="10620258014/10620258013/10620258019"/>
    <m/>
    <x v="0"/>
    <s v="Yes"/>
    <x v="0"/>
    <x v="0"/>
    <x v="36"/>
    <x v="36"/>
    <n v="3594"/>
    <m/>
    <m/>
    <d v="2025-04-05T00:00:00"/>
    <m/>
    <n v="64"/>
    <n v="230016"/>
    <s v="PE"/>
    <s v="F6U66-80033-FT0001"/>
    <n v="0"/>
    <n v="200000"/>
    <n v="30016"/>
    <n v="0"/>
    <n v="0"/>
    <n v="0"/>
    <m/>
    <m/>
    <n v="0"/>
    <m/>
    <m/>
    <m/>
    <m/>
    <m/>
    <m/>
    <m/>
    <m/>
    <s v="F6U66-80033-FT"/>
    <s v="H08031-JIM-M"/>
    <m/>
    <n v="0"/>
    <n v="0"/>
    <n v="0"/>
    <n v="0"/>
    <n v="0"/>
    <n v="0"/>
    <m/>
    <m/>
    <m/>
    <s v="No"/>
    <s v="W665441"/>
    <n v="0"/>
    <m/>
    <s v="H08031-JIM-M"/>
    <m/>
    <m/>
    <s v="S0362009"/>
  </r>
  <r>
    <x v="314"/>
    <n v="10000"/>
    <n v="10000"/>
    <d v="2025-04-07T00:00:00"/>
    <s v="502LAUGH"/>
    <s v=" 8:39:12 am"/>
    <s v="SG-5644655 01"/>
    <m/>
    <x v="0"/>
    <s v="Yes"/>
    <x v="6"/>
    <x v="5"/>
    <x v="6"/>
    <x v="6"/>
    <n v="100"/>
    <m/>
    <m/>
    <d v="2025-04-05T00:00:00"/>
    <m/>
    <n v="10"/>
    <n v="1000"/>
    <s v="PE"/>
    <n v="112024090001"/>
    <n v="0"/>
    <n v="1000"/>
    <n v="0"/>
    <n v="0"/>
    <n v="0"/>
    <n v="0"/>
    <m/>
    <m/>
    <n v="0"/>
    <m/>
    <m/>
    <m/>
    <m/>
    <m/>
    <m/>
    <m/>
    <m/>
    <n v="11202409"/>
    <s v="I09180"/>
    <m/>
    <n v="0"/>
    <n v="0"/>
    <n v="0"/>
    <n v="0"/>
    <n v="0"/>
    <n v="0"/>
    <m/>
    <m/>
    <m/>
    <s v="No"/>
    <s v="W664706"/>
    <n v="0"/>
    <m/>
    <s v="I09180"/>
    <m/>
    <m/>
    <s v="S0362008"/>
  </r>
  <r>
    <x v="315"/>
    <n v="10000"/>
    <n v="10000"/>
    <d v="2025-04-07T00:00:00"/>
    <s v="502LAUGH"/>
    <s v=" 8:39:12 am"/>
    <s v="SG-5644655 01"/>
    <m/>
    <x v="0"/>
    <s v="Yes"/>
    <x v="6"/>
    <x v="5"/>
    <x v="6"/>
    <x v="6"/>
    <n v="100"/>
    <m/>
    <m/>
    <d v="2025-04-05T00:00:00"/>
    <m/>
    <n v="10"/>
    <n v="1000"/>
    <s v="PE"/>
    <n v="112024090001"/>
    <n v="0"/>
    <n v="1000"/>
    <n v="0"/>
    <n v="0"/>
    <n v="0"/>
    <n v="0"/>
    <m/>
    <m/>
    <n v="0"/>
    <m/>
    <m/>
    <m/>
    <m/>
    <m/>
    <m/>
    <m/>
    <m/>
    <n v="11202409"/>
    <s v="I09180"/>
    <m/>
    <n v="0"/>
    <n v="0"/>
    <n v="0"/>
    <n v="0"/>
    <n v="0"/>
    <n v="0"/>
    <m/>
    <m/>
    <m/>
    <s v="No"/>
    <s v="W664707"/>
    <n v="0"/>
    <m/>
    <s v="I09180"/>
    <m/>
    <m/>
    <s v="S0362010"/>
  </r>
  <r>
    <x v="316"/>
    <n v="10000"/>
    <n v="10000"/>
    <d v="2025-04-07T00:00:00"/>
    <s v="505KANGHS"/>
    <s v=" 8:42:23 am"/>
    <s v="SG-5644655 01"/>
    <m/>
    <x v="0"/>
    <s v="Yes"/>
    <x v="6"/>
    <x v="5"/>
    <x v="6"/>
    <x v="6"/>
    <n v="400"/>
    <m/>
    <m/>
    <d v="2025-04-05T00:00:00"/>
    <m/>
    <n v="10"/>
    <n v="4000"/>
    <s v="PE"/>
    <n v="112023530001"/>
    <n v="0"/>
    <n v="4000"/>
    <n v="0"/>
    <n v="0"/>
    <n v="0"/>
    <n v="0"/>
    <m/>
    <m/>
    <n v="0"/>
    <m/>
    <m/>
    <m/>
    <m/>
    <m/>
    <m/>
    <m/>
    <m/>
    <n v="11202353"/>
    <s v="I09180"/>
    <m/>
    <n v="0"/>
    <n v="0"/>
    <n v="0"/>
    <n v="0"/>
    <n v="0"/>
    <n v="0"/>
    <m/>
    <m/>
    <m/>
    <s v="No"/>
    <s v="W664708"/>
    <n v="0"/>
    <m/>
    <s v="I09180"/>
    <m/>
    <m/>
    <s v="S0362011"/>
  </r>
  <r>
    <x v="316"/>
    <n v="20000"/>
    <n v="10000"/>
    <d v="2025-04-07T00:00:00"/>
    <s v="505KANGHS"/>
    <s v=" 8:42:23 am"/>
    <s v="SG-5644655 01"/>
    <m/>
    <x v="0"/>
    <s v="Yes"/>
    <x v="6"/>
    <x v="5"/>
    <x v="6"/>
    <x v="6"/>
    <n v="200"/>
    <m/>
    <m/>
    <d v="2025-04-05T00:00:00"/>
    <m/>
    <n v="10"/>
    <n v="2000"/>
    <s v="PE"/>
    <n v="112023530001"/>
    <n v="0"/>
    <n v="2000"/>
    <n v="0"/>
    <n v="0"/>
    <n v="0"/>
    <n v="0"/>
    <m/>
    <m/>
    <n v="0"/>
    <m/>
    <m/>
    <m/>
    <m/>
    <m/>
    <m/>
    <m/>
    <m/>
    <n v="11202353"/>
    <s v="I09180"/>
    <m/>
    <n v="0"/>
    <n v="0"/>
    <n v="0"/>
    <n v="0"/>
    <n v="0"/>
    <n v="0"/>
    <m/>
    <m/>
    <m/>
    <s v="No"/>
    <s v="W664708"/>
    <n v="0"/>
    <m/>
    <s v="I09180"/>
    <m/>
    <m/>
    <s v="S0362011"/>
  </r>
  <r>
    <x v="316"/>
    <n v="30000"/>
    <n v="10000"/>
    <d v="2025-04-07T00:00:00"/>
    <s v="505KANGHS"/>
    <s v=" 8:42:23 am"/>
    <s v="SG-5644655 01"/>
    <m/>
    <x v="0"/>
    <s v="Yes"/>
    <x v="6"/>
    <x v="5"/>
    <x v="6"/>
    <x v="6"/>
    <n v="200"/>
    <m/>
    <m/>
    <d v="2025-04-05T00:00:00"/>
    <m/>
    <n v="10"/>
    <n v="2000"/>
    <s v="PE"/>
    <n v="112023530001"/>
    <n v="0"/>
    <n v="2000"/>
    <n v="0"/>
    <n v="0"/>
    <n v="0"/>
    <n v="0"/>
    <m/>
    <m/>
    <n v="0"/>
    <m/>
    <m/>
    <m/>
    <m/>
    <m/>
    <m/>
    <m/>
    <m/>
    <n v="11202353"/>
    <s v="I09180"/>
    <m/>
    <n v="0"/>
    <n v="0"/>
    <n v="0"/>
    <n v="0"/>
    <n v="0"/>
    <n v="0"/>
    <m/>
    <m/>
    <m/>
    <s v="No"/>
    <s v="W664708"/>
    <n v="0"/>
    <m/>
    <s v="I09180"/>
    <m/>
    <m/>
    <s v="S0362011"/>
  </r>
  <r>
    <x v="317"/>
    <n v="10000"/>
    <n v="10000"/>
    <d v="2025-04-22T00:00:00"/>
    <s v="502LAUGH"/>
    <d v="1899-12-30T12:50:33"/>
    <s v="10620258014/10620258013/10620258019/10620258017"/>
    <m/>
    <x v="0"/>
    <s v="Yes"/>
    <x v="0"/>
    <x v="0"/>
    <x v="36"/>
    <x v="36"/>
    <n v="3594"/>
    <m/>
    <m/>
    <d v="2025-04-05T00:00:00"/>
    <m/>
    <n v="32"/>
    <n v="115008"/>
    <s v="PE"/>
    <s v="N9K02-80017-FT0001"/>
    <n v="0"/>
    <n v="100000"/>
    <n v="15008"/>
    <n v="0"/>
    <n v="0"/>
    <n v="0"/>
    <m/>
    <m/>
    <n v="0"/>
    <m/>
    <m/>
    <m/>
    <m/>
    <m/>
    <m/>
    <m/>
    <m/>
    <s v="N9K02-80017-FT"/>
    <s v="H08031-JIM-M"/>
    <m/>
    <n v="0"/>
    <n v="0"/>
    <n v="0"/>
    <n v="0"/>
    <n v="0"/>
    <n v="0"/>
    <m/>
    <m/>
    <m/>
    <s v="No"/>
    <s v="W665185"/>
    <n v="0"/>
    <m/>
    <s v="H08031-JIM-M"/>
    <m/>
    <m/>
    <s v="S0362013"/>
  </r>
  <r>
    <x v="318"/>
    <n v="10000"/>
    <n v="10000"/>
    <d v="2025-04-22T00:00:00"/>
    <s v="502LAUGH"/>
    <d v="1899-12-30T10:00:38"/>
    <s v="10620258014/10620258013/10620258019"/>
    <m/>
    <x v="0"/>
    <s v="Yes"/>
    <x v="0"/>
    <x v="0"/>
    <x v="36"/>
    <x v="36"/>
    <n v="3594"/>
    <m/>
    <m/>
    <d v="2025-04-05T00:00:00"/>
    <m/>
    <n v="32"/>
    <n v="115008"/>
    <s v="PE"/>
    <s v="N9K06-80021-FT0001"/>
    <n v="0"/>
    <n v="100000"/>
    <n v="15008"/>
    <n v="0"/>
    <n v="0"/>
    <n v="0"/>
    <m/>
    <m/>
    <n v="0"/>
    <m/>
    <m/>
    <m/>
    <m/>
    <m/>
    <m/>
    <m/>
    <m/>
    <s v="N9K06-80021-FT"/>
    <s v="H08031-JIM-M"/>
    <m/>
    <n v="0"/>
    <n v="0"/>
    <n v="0"/>
    <n v="0"/>
    <n v="0"/>
    <n v="0"/>
    <m/>
    <m/>
    <m/>
    <s v="No"/>
    <s v="W665281"/>
    <n v="0"/>
    <m/>
    <s v="H08031-JIM-M"/>
    <m/>
    <m/>
    <s v="S0362014"/>
  </r>
  <r>
    <x v="212"/>
    <n v="10000"/>
    <n v="20000"/>
    <d v="2025-04-07T00:00:00"/>
    <s v="505KANGHS"/>
    <s v=" 8:43:58 am"/>
    <s v="BYK017-03"/>
    <m/>
    <x v="1"/>
    <s v="Yes"/>
    <x v="15"/>
    <x v="13"/>
    <x v="14"/>
    <x v="14"/>
    <n v="2400"/>
    <m/>
    <m/>
    <d v="2025-04-05T00:00:00"/>
    <m/>
    <n v="1"/>
    <n v="2400"/>
    <s v="PE"/>
    <s v="GR-0870001"/>
    <n v="0"/>
    <n v="2000"/>
    <n v="400"/>
    <n v="0"/>
    <n v="0"/>
    <n v="0"/>
    <m/>
    <m/>
    <n v="0"/>
    <m/>
    <m/>
    <m/>
    <m/>
    <m/>
    <m/>
    <m/>
    <m/>
    <s v="GR-087"/>
    <s v="G07076"/>
    <m/>
    <n v="0"/>
    <n v="0"/>
    <n v="0"/>
    <n v="0"/>
    <n v="0"/>
    <n v="0"/>
    <m/>
    <m/>
    <m/>
    <s v="No"/>
    <s v="W664713"/>
    <n v="0"/>
    <m/>
    <s v="G07076"/>
    <m/>
    <m/>
    <s v="S0362012"/>
  </r>
  <r>
    <x v="319"/>
    <n v="10000"/>
    <n v="10000"/>
    <d v="2025-04-08T00:00:00"/>
    <s v="502LAUGH"/>
    <s v=" 8:59:03 am"/>
    <s v="M0BFL2381"/>
    <m/>
    <x v="0"/>
    <s v="Yes"/>
    <x v="8"/>
    <x v="7"/>
    <x v="8"/>
    <x v="8"/>
    <n v="2750"/>
    <m/>
    <m/>
    <d v="2025-04-05T00:00:00"/>
    <m/>
    <n v="16"/>
    <n v="44000"/>
    <s v="PE"/>
    <s v="714370201-ADS1360001"/>
    <n v="0"/>
    <n v="40000"/>
    <n v="4000"/>
    <n v="0"/>
    <n v="0"/>
    <n v="0"/>
    <m/>
    <m/>
    <n v="0"/>
    <m/>
    <m/>
    <m/>
    <m/>
    <m/>
    <m/>
    <m/>
    <m/>
    <s v="714370201-ADS1366"/>
    <s v="S19314"/>
    <m/>
    <n v="0"/>
    <n v="0"/>
    <n v="0"/>
    <n v="0"/>
    <n v="0"/>
    <n v="0"/>
    <m/>
    <m/>
    <m/>
    <s v="No"/>
    <s v="W664738"/>
    <n v="0"/>
    <m/>
    <s v="S19314"/>
    <m/>
    <m/>
    <s v="H0064908"/>
  </r>
  <r>
    <x v="320"/>
    <n v="10000"/>
    <n v="10000"/>
    <d v="2025-04-08T00:00:00"/>
    <s v="502LAUGH"/>
    <s v=" 3:36:31 pm"/>
    <s v="U4B0458049"/>
    <m/>
    <x v="0"/>
    <s v="Yes"/>
    <x v="18"/>
    <x v="16"/>
    <x v="17"/>
    <x v="17"/>
    <n v="4250"/>
    <m/>
    <m/>
    <d v="2025-04-05T00:00:00"/>
    <m/>
    <n v="8"/>
    <n v="34000"/>
    <s v="PE"/>
    <s v="109-54003240001"/>
    <n v="0"/>
    <n v="30000"/>
    <n v="4000"/>
    <n v="0"/>
    <n v="0"/>
    <n v="0"/>
    <m/>
    <m/>
    <n v="0"/>
    <m/>
    <m/>
    <m/>
    <m/>
    <m/>
    <m/>
    <m/>
    <m/>
    <s v="109-5400324"/>
    <s v="K11180"/>
    <m/>
    <n v="0"/>
    <n v="0"/>
    <n v="0"/>
    <n v="0"/>
    <n v="0"/>
    <n v="0"/>
    <m/>
    <m/>
    <m/>
    <s v="No"/>
    <s v="W664745"/>
    <n v="0"/>
    <m/>
    <s v="K11180"/>
    <m/>
    <m/>
    <s v="S0362026"/>
  </r>
  <r>
    <x v="147"/>
    <n v="10000"/>
    <n v="20000"/>
    <d v="2025-04-08T00:00:00"/>
    <s v="502LAUGH"/>
    <s v=" 2:17:24 pm"/>
    <s v="BXC030-01"/>
    <m/>
    <x v="1"/>
    <s v="Yes"/>
    <x v="15"/>
    <x v="13"/>
    <x v="14"/>
    <x v="14"/>
    <n v="1500"/>
    <m/>
    <m/>
    <d v="2025-04-05T00:00:00"/>
    <m/>
    <n v="1"/>
    <n v="1500"/>
    <s v="PE"/>
    <s v="BMS-60X20MM0001"/>
    <n v="0"/>
    <n v="1000"/>
    <n v="500"/>
    <n v="0"/>
    <n v="0"/>
    <n v="0"/>
    <m/>
    <m/>
    <n v="0"/>
    <m/>
    <m/>
    <m/>
    <m/>
    <m/>
    <m/>
    <m/>
    <m/>
    <s v="BMS-60X20MM"/>
    <s v="S19671"/>
    <m/>
    <n v="0"/>
    <n v="0"/>
    <n v="0"/>
    <n v="0"/>
    <n v="0"/>
    <n v="0"/>
    <m/>
    <m/>
    <m/>
    <s v="No"/>
    <s v="W664757"/>
    <n v="0"/>
    <m/>
    <s v="S19671"/>
    <m/>
    <m/>
    <s v="S0362169"/>
  </r>
  <r>
    <x v="271"/>
    <n v="10000"/>
    <n v="20000"/>
    <d v="2025-04-08T00:00:00"/>
    <s v="502LAUGH"/>
    <s v=" 1:07:24 pm"/>
    <s v="D008O15421525"/>
    <m/>
    <x v="1"/>
    <s v="Yes"/>
    <x v="2"/>
    <x v="2"/>
    <x v="2"/>
    <x v="2"/>
    <n v="4000"/>
    <m/>
    <m/>
    <d v="2025-04-05T00:00:00"/>
    <m/>
    <n v="6"/>
    <n v="24000"/>
    <s v="PE"/>
    <s v="1VV02-80009-FT0001"/>
    <n v="0"/>
    <n v="20000"/>
    <n v="4000"/>
    <n v="0"/>
    <n v="0"/>
    <n v="0"/>
    <m/>
    <m/>
    <n v="0"/>
    <m/>
    <m/>
    <m/>
    <m/>
    <m/>
    <m/>
    <m/>
    <m/>
    <s v="1VV02-80009-FT"/>
    <s v="H08031-JIM-M"/>
    <m/>
    <n v="0"/>
    <n v="0"/>
    <n v="0"/>
    <n v="0"/>
    <n v="0"/>
    <n v="0"/>
    <m/>
    <m/>
    <m/>
    <s v="No"/>
    <s v="W664771"/>
    <n v="0"/>
    <m/>
    <s v="H08031-JIM-M"/>
    <m/>
    <m/>
    <s v="S0362374"/>
  </r>
  <r>
    <x v="321"/>
    <n v="10000"/>
    <n v="10000"/>
    <d v="2025-04-22T00:00:00"/>
    <s v="502LAUGH"/>
    <d v="1899-12-30T10:02:55"/>
    <s v="10620258014/10620258013/10620258019"/>
    <m/>
    <x v="0"/>
    <s v="Yes"/>
    <x v="0"/>
    <x v="0"/>
    <x v="36"/>
    <x v="36"/>
    <n v="3594"/>
    <m/>
    <m/>
    <d v="2025-04-05T00:00:00"/>
    <m/>
    <n v="32"/>
    <n v="115008"/>
    <s v="PE"/>
    <s v="3YM57-80010-FT0001"/>
    <n v="0"/>
    <n v="100000"/>
    <n v="15008"/>
    <n v="0"/>
    <n v="0"/>
    <n v="0"/>
    <m/>
    <m/>
    <n v="0"/>
    <m/>
    <m/>
    <m/>
    <m/>
    <m/>
    <m/>
    <m/>
    <m/>
    <s v="3YM57-80010-FT"/>
    <s v="H08031-JIM-M"/>
    <m/>
    <n v="0"/>
    <n v="0"/>
    <n v="0"/>
    <n v="0"/>
    <n v="0"/>
    <n v="0"/>
    <m/>
    <m/>
    <m/>
    <s v="No"/>
    <s v="W665193"/>
    <n v="0"/>
    <m/>
    <s v="H08031-JIM-M"/>
    <m/>
    <m/>
    <s v="S0362380"/>
  </r>
  <r>
    <x v="322"/>
    <n v="10000"/>
    <n v="10000"/>
    <d v="2025-04-10T00:00:00"/>
    <s v="502LAUGH"/>
    <s v=" 2:39:20 pm"/>
    <n v="10620258014"/>
    <m/>
    <x v="0"/>
    <s v="Yes"/>
    <x v="0"/>
    <x v="0"/>
    <x v="36"/>
    <x v="36"/>
    <n v="1101"/>
    <m/>
    <m/>
    <d v="2025-04-05T00:00:00"/>
    <m/>
    <n v="308"/>
    <n v="339108"/>
    <s v="PE"/>
    <s v="3YM61-80017-FT0001"/>
    <n v="0"/>
    <n v="300000"/>
    <n v="39108"/>
    <n v="0"/>
    <n v="0"/>
    <n v="0"/>
    <m/>
    <m/>
    <n v="0"/>
    <m/>
    <m/>
    <m/>
    <m/>
    <m/>
    <m/>
    <m/>
    <m/>
    <s v="3YM61-80017-FT"/>
    <s v="H08031-JIM-M"/>
    <m/>
    <n v="0"/>
    <n v="0"/>
    <n v="0"/>
    <n v="0"/>
    <n v="0"/>
    <n v="0"/>
    <m/>
    <m/>
    <m/>
    <s v="No"/>
    <s v="W664773"/>
    <n v="0"/>
    <m/>
    <s v="H08031-JIM-M"/>
    <m/>
    <m/>
    <s v="S0362381"/>
  </r>
  <r>
    <x v="323"/>
    <n v="10000"/>
    <n v="10000"/>
    <d v="2025-04-15T00:00:00"/>
    <s v="502LAUGH"/>
    <s v=" 5:08:55 pm"/>
    <s v="I53065H056"/>
    <m/>
    <x v="0"/>
    <s v="Yes"/>
    <x v="18"/>
    <x v="16"/>
    <x v="17"/>
    <x v="17"/>
    <n v="1667"/>
    <m/>
    <m/>
    <d v="2025-04-05T00:00:00"/>
    <m/>
    <n v="3"/>
    <n v="5001"/>
    <s v="PE"/>
    <s v="STSS-PACKET0001"/>
    <n v="0"/>
    <n v="3000"/>
    <n v="2001"/>
    <n v="0"/>
    <n v="0"/>
    <n v="0"/>
    <m/>
    <m/>
    <n v="0"/>
    <m/>
    <m/>
    <m/>
    <m/>
    <m/>
    <m/>
    <m/>
    <m/>
    <s v="STSS-PACKET"/>
    <s v="T20300"/>
    <m/>
    <n v="0"/>
    <n v="0"/>
    <n v="0"/>
    <n v="0"/>
    <n v="0"/>
    <n v="0"/>
    <m/>
    <m/>
    <m/>
    <s v="No"/>
    <s v="W665016"/>
    <n v="0"/>
    <m/>
    <s v="T20300"/>
    <m/>
    <m/>
    <s v="S0362398"/>
  </r>
  <r>
    <x v="324"/>
    <n v="10000"/>
    <n v="10000"/>
    <d v="2025-04-07T00:00:00"/>
    <s v="505KANGHS"/>
    <s v=" 8:46:43 am"/>
    <s v="4116S1"/>
    <m/>
    <x v="0"/>
    <s v="Yes"/>
    <x v="27"/>
    <x v="22"/>
    <x v="32"/>
    <x v="32"/>
    <n v="5000"/>
    <m/>
    <m/>
    <d v="2025-04-05T00:00:00"/>
    <m/>
    <n v="1"/>
    <n v="5000"/>
    <s v="PE"/>
    <s v="805549 REV4000001"/>
    <n v="0"/>
    <n v="5000"/>
    <n v="0"/>
    <n v="0"/>
    <n v="0"/>
    <n v="0"/>
    <m/>
    <m/>
    <n v="0"/>
    <m/>
    <m/>
    <m/>
    <m/>
    <m/>
    <m/>
    <m/>
    <m/>
    <s v="805549 REV400"/>
    <s v="V22000"/>
    <m/>
    <n v="0"/>
    <n v="0"/>
    <n v="0"/>
    <n v="0"/>
    <n v="0"/>
    <n v="0"/>
    <m/>
    <m/>
    <m/>
    <s v="No"/>
    <s v="W664799"/>
    <n v="0"/>
    <m/>
    <s v="V22000"/>
    <m/>
    <m/>
    <s v="S0362399"/>
  </r>
  <r>
    <x v="325"/>
    <n v="10000"/>
    <n v="10000"/>
    <d v="2025-04-07T00:00:00"/>
    <s v="502LAUGH"/>
    <s v=" 8:48:20 am"/>
    <s v="S24Y100279/F0206908"/>
    <m/>
    <x v="0"/>
    <s v="Yes"/>
    <x v="43"/>
    <x v="26"/>
    <x v="44"/>
    <x v="44"/>
    <n v="16"/>
    <m/>
    <m/>
    <d v="2025-04-05T00:00:00"/>
    <m/>
    <n v="13"/>
    <n v="208"/>
    <s v="PE"/>
    <s v="763360200 REVA0001"/>
    <n v="0"/>
    <n v="200"/>
    <n v="8"/>
    <n v="0"/>
    <n v="0"/>
    <n v="0"/>
    <m/>
    <m/>
    <n v="0"/>
    <m/>
    <m/>
    <m/>
    <m/>
    <m/>
    <m/>
    <m/>
    <m/>
    <s v="763360200 REVA"/>
    <s v="S19081"/>
    <m/>
    <n v="0"/>
    <n v="0"/>
    <n v="0"/>
    <n v="0"/>
    <n v="0"/>
    <n v="0"/>
    <m/>
    <m/>
    <m/>
    <s v="No"/>
    <s v="W664800"/>
    <n v="0"/>
    <m/>
    <s v="S19081"/>
    <m/>
    <m/>
    <s v="ZSA101794"/>
  </r>
  <r>
    <x v="326"/>
    <n v="10000"/>
    <n v="10000"/>
    <d v="2025-04-07T00:00:00"/>
    <s v="502LAUGH"/>
    <s v=" 8:48:20 am"/>
    <s v="S24Y100279/F0206908"/>
    <m/>
    <x v="0"/>
    <s v="Yes"/>
    <x v="43"/>
    <x v="26"/>
    <x v="44"/>
    <x v="44"/>
    <n v="2"/>
    <m/>
    <m/>
    <d v="2025-04-05T00:00:00"/>
    <m/>
    <n v="13"/>
    <n v="26"/>
    <s v="PE"/>
    <s v="763360200 REVA0001"/>
    <n v="0"/>
    <n v="20"/>
    <n v="6"/>
    <n v="0"/>
    <n v="0"/>
    <n v="0"/>
    <m/>
    <m/>
    <n v="0"/>
    <m/>
    <m/>
    <m/>
    <m/>
    <m/>
    <m/>
    <m/>
    <m/>
    <s v="763360200 REVA"/>
    <s v="S19081"/>
    <m/>
    <n v="0"/>
    <n v="0"/>
    <n v="0"/>
    <n v="0"/>
    <n v="0"/>
    <n v="0"/>
    <m/>
    <m/>
    <m/>
    <s v="No"/>
    <s v="W664801"/>
    <n v="0"/>
    <m/>
    <s v="S19081"/>
    <m/>
    <m/>
    <s v="ZSA101795"/>
  </r>
  <r>
    <x v="327"/>
    <n v="10000"/>
    <n v="10000"/>
    <d v="2025-04-15T00:00:00"/>
    <s v="502LAUGH"/>
    <s v=" 8:25:29 am"/>
    <s v="3236S1"/>
    <m/>
    <x v="0"/>
    <s v="Yes"/>
    <x v="7"/>
    <x v="6"/>
    <x v="7"/>
    <x v="7"/>
    <n v="500"/>
    <m/>
    <m/>
    <d v="2025-04-05T00:00:00"/>
    <m/>
    <n v="2"/>
    <n v="1000"/>
    <s v="PE"/>
    <s v="TSMB00686030001"/>
    <n v="0"/>
    <n v="1000"/>
    <n v="0"/>
    <n v="0"/>
    <n v="0"/>
    <n v="0"/>
    <m/>
    <m/>
    <n v="0"/>
    <m/>
    <m/>
    <m/>
    <m/>
    <m/>
    <m/>
    <m/>
    <m/>
    <s v="TSMB0068603"/>
    <s v="T20104"/>
    <m/>
    <n v="0"/>
    <n v="0"/>
    <n v="0"/>
    <n v="0"/>
    <n v="0"/>
    <n v="0"/>
    <m/>
    <m/>
    <m/>
    <s v="No"/>
    <s v="W664818"/>
    <n v="0"/>
    <m/>
    <s v="T20104"/>
    <m/>
    <m/>
    <s v="S0362452"/>
  </r>
  <r>
    <x v="328"/>
    <n v="10000"/>
    <n v="10000"/>
    <d v="2025-04-15T00:00:00"/>
    <s v="502LAUGH"/>
    <s v=" 8:25:29 am"/>
    <s v="3236S1"/>
    <m/>
    <x v="0"/>
    <s v="Yes"/>
    <x v="7"/>
    <x v="6"/>
    <x v="7"/>
    <x v="7"/>
    <n v="2000"/>
    <m/>
    <m/>
    <d v="2025-04-05T00:00:00"/>
    <m/>
    <n v="2"/>
    <n v="4000"/>
    <s v="PE"/>
    <s v="TSMB00686030001"/>
    <n v="0"/>
    <n v="4000"/>
    <n v="0"/>
    <n v="0"/>
    <n v="0"/>
    <n v="0"/>
    <m/>
    <m/>
    <n v="0"/>
    <m/>
    <m/>
    <m/>
    <m/>
    <m/>
    <m/>
    <m/>
    <m/>
    <s v="TSMB0068603"/>
    <s v="T20104"/>
    <m/>
    <n v="0"/>
    <n v="0"/>
    <n v="0"/>
    <n v="0"/>
    <n v="0"/>
    <n v="0"/>
    <m/>
    <m/>
    <m/>
    <s v="No"/>
    <s v="W664454"/>
    <n v="0"/>
    <m/>
    <s v="T20104"/>
    <m/>
    <m/>
    <s v="PR006407"/>
  </r>
  <r>
    <x v="329"/>
    <n v="10000"/>
    <n v="10000"/>
    <d v="2025-05-05T00:00:00"/>
    <s v="502LAUGH"/>
    <s v=" 8:32:36 am"/>
    <s v="10620258108/10620258097"/>
    <s v="FSC31917"/>
    <x v="0"/>
    <s v="No"/>
    <x v="38"/>
    <x v="0"/>
    <x v="34"/>
    <x v="34"/>
    <n v="880"/>
    <m/>
    <m/>
    <d v="2025-04-06T00:00:00"/>
    <m/>
    <n v="264"/>
    <n v="232320"/>
    <s v="PE"/>
    <s v="7FP03-80003-FT0001"/>
    <n v="0"/>
    <n v="0"/>
    <n v="0"/>
    <n v="0"/>
    <n v="0"/>
    <n v="0"/>
    <m/>
    <m/>
    <n v="0"/>
    <m/>
    <m/>
    <m/>
    <s v="No"/>
    <n v="0"/>
    <s v="No"/>
    <m/>
    <m/>
    <s v="7FP03-80003-FT"/>
    <s v="H08031-JIM-M"/>
    <m/>
    <n v="0"/>
    <n v="0"/>
    <n v="0"/>
    <n v="0"/>
    <n v="0"/>
    <n v="0"/>
    <m/>
    <m/>
    <m/>
    <s v="No"/>
    <m/>
    <m/>
    <m/>
    <s v="H08031-JIM-M"/>
    <m/>
    <m/>
    <s v="S0362376"/>
  </r>
  <r>
    <x v="330"/>
    <n v="10000"/>
    <n v="10000"/>
    <d v="2025-04-08T00:00:00"/>
    <s v="502LAUGH"/>
    <s v=" 4:44:59 pm"/>
    <s v="10656256085/10620258108"/>
    <m/>
    <x v="0"/>
    <s v="Yes"/>
    <x v="38"/>
    <x v="0"/>
    <x v="34"/>
    <x v="34"/>
    <n v="400"/>
    <m/>
    <m/>
    <d v="2025-04-06T00:00:00"/>
    <m/>
    <n v="297"/>
    <n v="118800"/>
    <s v="PE"/>
    <s v="F6U65-80033-FT0001"/>
    <n v="0"/>
    <n v="100000"/>
    <n v="18800"/>
    <n v="0"/>
    <n v="0"/>
    <n v="0"/>
    <m/>
    <m/>
    <n v="0"/>
    <m/>
    <m/>
    <m/>
    <m/>
    <m/>
    <m/>
    <m/>
    <m/>
    <s v="F6U65-80033-FT"/>
    <s v="H08031-JIM-M"/>
    <m/>
    <n v="0"/>
    <n v="0"/>
    <n v="0"/>
    <n v="0"/>
    <n v="0"/>
    <n v="0"/>
    <m/>
    <m/>
    <m/>
    <s v="No"/>
    <s v="W664638"/>
    <n v="0"/>
    <m/>
    <s v="H08031-JIM-M"/>
    <m/>
    <m/>
    <s v="S0361895"/>
  </r>
  <r>
    <x v="331"/>
    <n v="10000"/>
    <n v="10000"/>
    <d v="2025-04-08T00:00:00"/>
    <s v="502LAUGH"/>
    <s v=" 3:35:03 pm"/>
    <n v="10620258108"/>
    <m/>
    <x v="0"/>
    <s v="Yes"/>
    <x v="38"/>
    <x v="0"/>
    <x v="34"/>
    <x v="34"/>
    <n v="540"/>
    <m/>
    <m/>
    <d v="2025-04-06T00:00:00"/>
    <m/>
    <n v="176"/>
    <n v="95040"/>
    <s v="PE"/>
    <s v="C2P08-80005-FT0001"/>
    <n v="0"/>
    <n v="80000"/>
    <n v="15040"/>
    <n v="0"/>
    <n v="0"/>
    <n v="0"/>
    <m/>
    <m/>
    <n v="0"/>
    <m/>
    <m/>
    <m/>
    <m/>
    <m/>
    <m/>
    <m/>
    <m/>
    <s v="C2P08-80005-FT"/>
    <s v="H08031-JIM-M"/>
    <m/>
    <n v="0"/>
    <n v="0"/>
    <n v="0"/>
    <n v="0"/>
    <n v="0"/>
    <n v="0"/>
    <m/>
    <m/>
    <m/>
    <s v="No"/>
    <s v="W664676"/>
    <n v="0"/>
    <m/>
    <s v="H08031-JIM-M"/>
    <m/>
    <m/>
    <s v="S0361946"/>
  </r>
  <r>
    <x v="332"/>
    <n v="10000"/>
    <n v="10000"/>
    <d v="2025-04-16T00:00:00"/>
    <s v="502LAUGH"/>
    <s v=" 4:44:39 pm"/>
    <n v="10620258106"/>
    <m/>
    <x v="0"/>
    <s v="Yes"/>
    <x v="38"/>
    <x v="0"/>
    <x v="34"/>
    <x v="34"/>
    <n v="546"/>
    <m/>
    <m/>
    <d v="2025-04-06T00:00:00"/>
    <m/>
    <n v="297"/>
    <n v="162162"/>
    <s v="PE"/>
    <s v="6ZD61-800010001"/>
    <n v="0"/>
    <n v="140000"/>
    <n v="22162"/>
    <n v="0"/>
    <n v="0"/>
    <n v="0"/>
    <m/>
    <m/>
    <n v="0"/>
    <m/>
    <m/>
    <m/>
    <m/>
    <m/>
    <m/>
    <m/>
    <m/>
    <s v="6ZD61-80001"/>
    <s v="H08031-JIM-M"/>
    <m/>
    <n v="0"/>
    <n v="0"/>
    <n v="0"/>
    <n v="0"/>
    <n v="0"/>
    <n v="0"/>
    <m/>
    <m/>
    <m/>
    <s v="No"/>
    <s v="W665182"/>
    <n v="0"/>
    <m/>
    <s v="H08031-JIM-M"/>
    <m/>
    <m/>
    <s v="S0361959"/>
  </r>
  <r>
    <x v="333"/>
    <n v="10000"/>
    <n v="10000"/>
    <d v="2025-04-14T00:00:00"/>
    <s v="502LAUGH"/>
    <s v=" 8:43:19 am"/>
    <n v="10620258106"/>
    <m/>
    <x v="0"/>
    <s v="Yes"/>
    <x v="38"/>
    <x v="0"/>
    <x v="34"/>
    <x v="34"/>
    <n v="280"/>
    <m/>
    <m/>
    <d v="2025-04-06T00:00:00"/>
    <m/>
    <n v="297"/>
    <n v="83160"/>
    <s v="PE"/>
    <s v="3YM55-80009-FT0001"/>
    <n v="0"/>
    <n v="70000"/>
    <n v="13160"/>
    <n v="0"/>
    <n v="0"/>
    <n v="0"/>
    <m/>
    <m/>
    <n v="0"/>
    <m/>
    <m/>
    <m/>
    <m/>
    <m/>
    <m/>
    <m/>
    <m/>
    <s v="3YM55-80009-FT"/>
    <s v="H08031-JIM-M"/>
    <m/>
    <n v="0"/>
    <n v="0"/>
    <n v="0"/>
    <n v="0"/>
    <n v="0"/>
    <n v="0"/>
    <m/>
    <m/>
    <m/>
    <s v="No"/>
    <s v="W664702"/>
    <n v="0"/>
    <m/>
    <s v="H08031-JIM-M"/>
    <m/>
    <m/>
    <s v="S0362002"/>
  </r>
  <r>
    <x v="334"/>
    <n v="10000"/>
    <n v="10000"/>
    <d v="2025-04-15T00:00:00"/>
    <s v="502LAUGH"/>
    <s v=" 8:36:28 am"/>
    <s v="10620258016/10620258015/10620258106"/>
    <m/>
    <x v="0"/>
    <s v="Yes"/>
    <x v="38"/>
    <x v="0"/>
    <x v="34"/>
    <x v="34"/>
    <n v="4110"/>
    <m/>
    <m/>
    <d v="2025-04-06T00:00:00"/>
    <m/>
    <n v="28"/>
    <n v="115080"/>
    <s v="PE"/>
    <s v="F6U64-80027-FT0001"/>
    <n v="0"/>
    <n v="100000"/>
    <n v="15080"/>
    <n v="0"/>
    <n v="0"/>
    <n v="0"/>
    <m/>
    <m/>
    <n v="0"/>
    <m/>
    <m/>
    <m/>
    <m/>
    <m/>
    <m/>
    <m/>
    <m/>
    <s v="F6U64-80027-FT"/>
    <s v="H08031-JIM-M"/>
    <m/>
    <n v="0"/>
    <n v="0"/>
    <n v="0"/>
    <n v="0"/>
    <n v="0"/>
    <n v="0"/>
    <m/>
    <m/>
    <m/>
    <s v="No"/>
    <s v="W664775"/>
    <n v="0"/>
    <m/>
    <s v="H08031-JIM-M"/>
    <m/>
    <m/>
    <s v="S0362385"/>
  </r>
  <r>
    <x v="335"/>
    <n v="10000"/>
    <n v="10000"/>
    <d v="2025-04-15T00:00:00"/>
    <s v="502LAUGH"/>
    <s v=" 8:36:28 am"/>
    <s v="10620258016/10620258015/10620258106"/>
    <m/>
    <x v="0"/>
    <s v="Yes"/>
    <x v="38"/>
    <x v="0"/>
    <x v="34"/>
    <x v="34"/>
    <n v="4110"/>
    <m/>
    <m/>
    <d v="2025-04-06T00:00:00"/>
    <m/>
    <n v="56"/>
    <n v="230160"/>
    <s v="PE"/>
    <s v="3YM54-80005-FT0001"/>
    <n v="0"/>
    <n v="200000"/>
    <n v="30160"/>
    <n v="0"/>
    <n v="0"/>
    <n v="0"/>
    <m/>
    <m/>
    <n v="0"/>
    <m/>
    <m/>
    <m/>
    <m/>
    <m/>
    <m/>
    <m/>
    <m/>
    <s v="3YM54-80005-FT"/>
    <s v="H08031-JIM-M"/>
    <m/>
    <n v="0"/>
    <n v="0"/>
    <n v="0"/>
    <n v="0"/>
    <n v="0"/>
    <n v="0"/>
    <m/>
    <m/>
    <m/>
    <s v="No"/>
    <s v="W664776"/>
    <n v="0"/>
    <m/>
    <s v="H08031-JIM-M"/>
    <m/>
    <m/>
    <s v="S0362386"/>
  </r>
  <r>
    <x v="336"/>
    <n v="10000"/>
    <n v="10000"/>
    <d v="2025-04-15T00:00:00"/>
    <s v="502LAUGH"/>
    <s v=" 8:38:58 am"/>
    <s v="10620258016/10620258015/10620258106"/>
    <m/>
    <x v="0"/>
    <s v="Yes"/>
    <x v="38"/>
    <x v="0"/>
    <x v="34"/>
    <x v="34"/>
    <n v="4110"/>
    <m/>
    <m/>
    <d v="2025-04-06T00:00:00"/>
    <m/>
    <n v="56"/>
    <n v="230160"/>
    <s v="PE"/>
    <s v="T6N01-80019-FT0001"/>
    <n v="0"/>
    <n v="200000"/>
    <n v="30160"/>
    <n v="0"/>
    <n v="0"/>
    <n v="0"/>
    <m/>
    <m/>
    <n v="0"/>
    <m/>
    <m/>
    <m/>
    <m/>
    <m/>
    <m/>
    <m/>
    <m/>
    <s v="T6N01-80019-FT"/>
    <s v="H08031-JIM-M"/>
    <m/>
    <n v="0"/>
    <n v="0"/>
    <n v="0"/>
    <n v="0"/>
    <n v="0"/>
    <n v="0"/>
    <m/>
    <m/>
    <m/>
    <s v="No"/>
    <s v="W665015"/>
    <n v="0"/>
    <m/>
    <s v="H08031-JIM-M"/>
    <m/>
    <m/>
    <s v="S0362387"/>
  </r>
  <r>
    <x v="337"/>
    <n v="10000"/>
    <n v="10000"/>
    <d v="2025-04-15T00:00:00"/>
    <s v="502LAUGH"/>
    <s v=" 8:38:58 am"/>
    <s v="10620258016/10620258015/10620258106"/>
    <m/>
    <x v="0"/>
    <s v="Yes"/>
    <x v="38"/>
    <x v="0"/>
    <x v="34"/>
    <x v="34"/>
    <n v="4110"/>
    <m/>
    <m/>
    <d v="2025-04-06T00:00:00"/>
    <m/>
    <n v="56"/>
    <n v="230160"/>
    <s v="PE"/>
    <s v="F6V27-800017-FT0001"/>
    <n v="0"/>
    <n v="200000"/>
    <n v="30160"/>
    <n v="0"/>
    <n v="0"/>
    <n v="0"/>
    <m/>
    <m/>
    <n v="0"/>
    <m/>
    <m/>
    <m/>
    <m/>
    <m/>
    <m/>
    <m/>
    <m/>
    <s v="F6V27-800017-FT"/>
    <s v="H08031-JIM-M"/>
    <m/>
    <n v="0"/>
    <n v="0"/>
    <n v="0"/>
    <n v="0"/>
    <n v="0"/>
    <n v="0"/>
    <m/>
    <m/>
    <m/>
    <s v="No"/>
    <s v="W665196"/>
    <n v="0"/>
    <m/>
    <s v="H08031-JIM-M"/>
    <m/>
    <m/>
    <s v="S0362389"/>
  </r>
  <r>
    <x v="338"/>
    <n v="10000"/>
    <n v="10000"/>
    <d v="2025-04-15T00:00:00"/>
    <s v="502LAUGH"/>
    <s v=" 8:36:28 am"/>
    <s v="10620258016/10620258015/10620258106"/>
    <m/>
    <x v="0"/>
    <s v="Yes"/>
    <x v="38"/>
    <x v="0"/>
    <x v="34"/>
    <x v="34"/>
    <n v="4110"/>
    <m/>
    <m/>
    <d v="2025-04-06T00:00:00"/>
    <m/>
    <n v="28"/>
    <n v="115080"/>
    <s v="PE"/>
    <s v="F6V29-80022-FT0001"/>
    <n v="0"/>
    <n v="100000"/>
    <n v="15080"/>
    <n v="0"/>
    <n v="0"/>
    <n v="0"/>
    <m/>
    <m/>
    <n v="0"/>
    <m/>
    <m/>
    <m/>
    <m/>
    <m/>
    <m/>
    <m/>
    <m/>
    <s v="F6V29-80022-FT"/>
    <s v="H08031-JIM-M"/>
    <m/>
    <n v="0"/>
    <n v="0"/>
    <n v="0"/>
    <n v="0"/>
    <n v="0"/>
    <n v="0"/>
    <m/>
    <m/>
    <m/>
    <s v="No"/>
    <s v="W665453"/>
    <n v="0"/>
    <m/>
    <s v="H08031-JIM-M"/>
    <m/>
    <m/>
    <s v="S0362390"/>
  </r>
  <r>
    <x v="339"/>
    <n v="10000"/>
    <n v="10000"/>
    <d v="2025-04-15T00:00:00"/>
    <s v="502LAUGH"/>
    <s v=" 8:38:58 am"/>
    <s v="10620258016/10620258015/10620258106"/>
    <m/>
    <x v="0"/>
    <s v="Yes"/>
    <x v="38"/>
    <x v="0"/>
    <x v="34"/>
    <x v="34"/>
    <n v="4108"/>
    <m/>
    <m/>
    <d v="2025-04-06T00:00:00"/>
    <m/>
    <n v="28"/>
    <n v="115024"/>
    <s v="PE"/>
    <s v="C2P07-80049-FT0001"/>
    <n v="0"/>
    <n v="100000"/>
    <n v="15024"/>
    <n v="0"/>
    <n v="0"/>
    <n v="0"/>
    <m/>
    <m/>
    <n v="0"/>
    <m/>
    <m/>
    <m/>
    <m/>
    <m/>
    <m/>
    <m/>
    <m/>
    <s v="C2P07-80049-FT"/>
    <s v="H08031-JIM-M"/>
    <m/>
    <n v="0"/>
    <n v="0"/>
    <n v="0"/>
    <n v="0"/>
    <n v="0"/>
    <n v="0"/>
    <m/>
    <m/>
    <m/>
    <s v="No"/>
    <s v="W665454"/>
    <n v="0"/>
    <m/>
    <s v="H08031-JIM-M"/>
    <m/>
    <m/>
    <s v="S0362391"/>
  </r>
  <r>
    <x v="340"/>
    <n v="10000"/>
    <n v="10000"/>
    <d v="2025-04-15T00:00:00"/>
    <s v="502LAUGH"/>
    <s v=" 8:39:56 am"/>
    <s v="10620258016/10620258015/10620258106"/>
    <m/>
    <x v="0"/>
    <s v="Yes"/>
    <x v="38"/>
    <x v="0"/>
    <x v="34"/>
    <x v="34"/>
    <n v="4110"/>
    <m/>
    <m/>
    <d v="2025-04-06T00:00:00"/>
    <m/>
    <n v="56"/>
    <n v="230160"/>
    <s v="PE"/>
    <s v="C2P06-80052-FT0001"/>
    <n v="0"/>
    <n v="200000"/>
    <n v="30160"/>
    <n v="0"/>
    <n v="0"/>
    <n v="0"/>
    <m/>
    <m/>
    <n v="0"/>
    <m/>
    <m/>
    <m/>
    <m/>
    <m/>
    <m/>
    <m/>
    <m/>
    <s v="C2P06-80052-FT"/>
    <s v="H08031-JIM-M"/>
    <m/>
    <n v="0"/>
    <n v="0"/>
    <n v="0"/>
    <n v="0"/>
    <n v="0"/>
    <n v="0"/>
    <m/>
    <m/>
    <m/>
    <s v="No"/>
    <s v="W665197"/>
    <n v="0"/>
    <m/>
    <s v="H08031-JIM-M"/>
    <m/>
    <m/>
    <s v="S0362392"/>
  </r>
  <r>
    <x v="341"/>
    <n v="10000"/>
    <n v="10000"/>
    <d v="2025-04-08T00:00:00"/>
    <s v="502LAUGH"/>
    <d v="1899-12-30T11:07:09"/>
    <s v="M0BTQ4840"/>
    <s v="FSC30666"/>
    <x v="0"/>
    <s v="No"/>
    <x v="11"/>
    <x v="10"/>
    <x v="11"/>
    <x v="11"/>
    <n v="3334"/>
    <m/>
    <m/>
    <d v="2025-04-07T00:00:00"/>
    <m/>
    <n v="6"/>
    <n v="20004"/>
    <s v="PE"/>
    <s v="L001-773057-00000004"/>
    <n v="0"/>
    <n v="0"/>
    <n v="0"/>
    <n v="0"/>
    <n v="0"/>
    <n v="0"/>
    <m/>
    <m/>
    <n v="0"/>
    <m/>
    <m/>
    <m/>
    <s v="No"/>
    <n v="0"/>
    <s v="No"/>
    <m/>
    <m/>
    <s v="L001-773057-000004CM"/>
    <s v="W23041-TH"/>
    <m/>
    <n v="0"/>
    <n v="0"/>
    <n v="0"/>
    <n v="0"/>
    <n v="0"/>
    <n v="0"/>
    <m/>
    <m/>
    <m/>
    <s v="No"/>
    <m/>
    <m/>
    <m/>
    <s v="W23041-TH"/>
    <m/>
    <m/>
    <s v="H0064816"/>
  </r>
  <r>
    <x v="329"/>
    <n v="10000"/>
    <n v="20000"/>
    <d v="2025-05-05T00:00:00"/>
    <s v="502LAUGH"/>
    <s v=" 8:32:36 am"/>
    <s v="10620258108/10620258097"/>
    <s v="FSC31917"/>
    <x v="1"/>
    <s v="No"/>
    <x v="2"/>
    <x v="2"/>
    <x v="2"/>
    <x v="2"/>
    <n v="2884"/>
    <m/>
    <m/>
    <d v="2025-04-07T00:00:00"/>
    <m/>
    <n v="77"/>
    <n v="222068"/>
    <s v="PE"/>
    <s v="7FP03-80003-FT0001"/>
    <n v="0"/>
    <n v="0"/>
    <n v="0"/>
    <n v="0"/>
    <n v="0"/>
    <n v="0"/>
    <m/>
    <m/>
    <n v="0"/>
    <m/>
    <m/>
    <m/>
    <s v="No"/>
    <n v="0"/>
    <s v="No"/>
    <m/>
    <m/>
    <s v="7FP03-80003-FT"/>
    <s v="H08031-JIM-M"/>
    <m/>
    <n v="0"/>
    <n v="0"/>
    <n v="0"/>
    <n v="0"/>
    <n v="0"/>
    <n v="0"/>
    <m/>
    <m/>
    <m/>
    <s v="No"/>
    <m/>
    <m/>
    <m/>
    <s v="H08031-JIM-M"/>
    <m/>
    <m/>
    <s v="S0362376"/>
  </r>
  <r>
    <x v="342"/>
    <n v="10000"/>
    <n v="10000"/>
    <d v="2025-04-08T00:00:00"/>
    <s v="502LAUGH"/>
    <s v=" 1:10:12 pm"/>
    <s v="24060640251/23L11010522"/>
    <m/>
    <x v="0"/>
    <s v="Yes"/>
    <x v="9"/>
    <x v="8"/>
    <x v="9"/>
    <x v="9"/>
    <n v="3340"/>
    <m/>
    <m/>
    <d v="2025-04-07T00:00:00"/>
    <m/>
    <n v="6"/>
    <n v="20040"/>
    <s v="PE"/>
    <s v="TPK-853720-00100001"/>
    <n v="0"/>
    <n v="23240"/>
    <n v="-3200"/>
    <n v="0"/>
    <n v="0"/>
    <n v="0"/>
    <m/>
    <m/>
    <n v="0"/>
    <m/>
    <m/>
    <m/>
    <m/>
    <m/>
    <m/>
    <m/>
    <m/>
    <s v="TPK-853720-0010"/>
    <s v="Z26002"/>
    <m/>
    <n v="0"/>
    <n v="0"/>
    <n v="0"/>
    <n v="0"/>
    <n v="0"/>
    <n v="0"/>
    <m/>
    <m/>
    <m/>
    <s v="No"/>
    <s v="W664497"/>
    <n v="0"/>
    <m/>
    <s v="Z26002"/>
    <m/>
    <m/>
    <s v="S0358423"/>
  </r>
  <r>
    <x v="343"/>
    <n v="10000"/>
    <n v="10000"/>
    <d v="2025-04-08T00:00:00"/>
    <s v="502LAUGH"/>
    <s v=" 5:10:20 pm"/>
    <s v="4116S1"/>
    <m/>
    <x v="0"/>
    <s v="Yes"/>
    <x v="28"/>
    <x v="23"/>
    <x v="30"/>
    <x v="30"/>
    <n v="5000"/>
    <m/>
    <m/>
    <d v="2025-04-07T00:00:00"/>
    <m/>
    <n v="2"/>
    <n v="10000"/>
    <s v="PE"/>
    <s v="712730 REV1000001"/>
    <n v="0"/>
    <n v="10000"/>
    <n v="0"/>
    <n v="0"/>
    <n v="0"/>
    <n v="0"/>
    <m/>
    <m/>
    <n v="0"/>
    <m/>
    <m/>
    <m/>
    <m/>
    <m/>
    <m/>
    <m/>
    <m/>
    <s v="712730 REV402"/>
    <s v="V22000-RO"/>
    <m/>
    <n v="0"/>
    <n v="0"/>
    <n v="0"/>
    <n v="0"/>
    <n v="0"/>
    <n v="0"/>
    <m/>
    <m/>
    <m/>
    <s v="No"/>
    <s v="W664500"/>
    <n v="0"/>
    <m/>
    <s v="V22000-RO"/>
    <m/>
    <m/>
    <s v="S0358740"/>
  </r>
  <r>
    <x v="344"/>
    <n v="10000"/>
    <n v="10000"/>
    <d v="2025-04-07T00:00:00"/>
    <s v="502LAUGH"/>
    <s v=" 4:19:36 pm"/>
    <s v="SG-5651598-01"/>
    <m/>
    <x v="0"/>
    <s v="Yes"/>
    <x v="6"/>
    <x v="5"/>
    <x v="6"/>
    <x v="6"/>
    <n v="258"/>
    <m/>
    <m/>
    <d v="2025-04-07T00:00:00"/>
    <m/>
    <n v="4"/>
    <n v="1032"/>
    <s v="PE"/>
    <n v="112954310001"/>
    <n v="0"/>
    <n v="1030"/>
    <n v="2"/>
    <n v="0"/>
    <n v="0"/>
    <n v="0"/>
    <m/>
    <m/>
    <n v="0"/>
    <m/>
    <m/>
    <m/>
    <m/>
    <m/>
    <m/>
    <m/>
    <m/>
    <n v="11295431"/>
    <s v="I09180"/>
    <m/>
    <n v="0"/>
    <n v="0"/>
    <n v="0"/>
    <n v="0"/>
    <n v="0"/>
    <n v="0"/>
    <m/>
    <m/>
    <m/>
    <s v="No"/>
    <s v="W664505"/>
    <n v="0"/>
    <m/>
    <s v="I09180"/>
    <m/>
    <m/>
    <s v="S0359864"/>
  </r>
  <r>
    <x v="345"/>
    <n v="10000"/>
    <n v="10000"/>
    <d v="2025-04-07T00:00:00"/>
    <s v="502LAUGH"/>
    <s v=" 4:19:36 pm"/>
    <s v="SG-5651598-01"/>
    <m/>
    <x v="0"/>
    <s v="Yes"/>
    <x v="6"/>
    <x v="5"/>
    <x v="6"/>
    <x v="6"/>
    <n v="258"/>
    <m/>
    <m/>
    <d v="2025-04-07T00:00:00"/>
    <m/>
    <n v="4"/>
    <n v="1032"/>
    <s v="PE"/>
    <n v="112954310001"/>
    <n v="0"/>
    <n v="1030"/>
    <n v="2"/>
    <n v="0"/>
    <n v="0"/>
    <n v="0"/>
    <m/>
    <m/>
    <n v="0"/>
    <m/>
    <m/>
    <m/>
    <m/>
    <m/>
    <m/>
    <m/>
    <m/>
    <n v="11295431"/>
    <s v="I09180"/>
    <m/>
    <n v="0"/>
    <n v="0"/>
    <n v="0"/>
    <n v="0"/>
    <n v="0"/>
    <n v="0"/>
    <m/>
    <m/>
    <m/>
    <s v="No"/>
    <s v="W664506"/>
    <n v="0"/>
    <m/>
    <s v="I09180"/>
    <m/>
    <m/>
    <s v="S0359865"/>
  </r>
  <r>
    <x v="346"/>
    <n v="10000"/>
    <n v="10000"/>
    <d v="2025-04-07T00:00:00"/>
    <s v="505KANGHS"/>
    <s v=" 1:53:48 pm"/>
    <s v="3082509U9/4136S1"/>
    <m/>
    <x v="0"/>
    <s v="Yes"/>
    <x v="28"/>
    <x v="23"/>
    <x v="30"/>
    <x v="30"/>
    <n v="2000"/>
    <m/>
    <m/>
    <d v="2025-04-07T00:00:00"/>
    <m/>
    <n v="2"/>
    <n v="4000"/>
    <s v="PE"/>
    <n v="4.4014408600400998E+17"/>
    <n v="0"/>
    <n v="4000"/>
    <n v="0"/>
    <n v="0"/>
    <n v="0"/>
    <n v="0"/>
    <m/>
    <m/>
    <n v="0"/>
    <m/>
    <m/>
    <m/>
    <m/>
    <m/>
    <m/>
    <m/>
    <m/>
    <n v="44014408600401"/>
    <s v="T20096"/>
    <m/>
    <n v="0"/>
    <n v="0"/>
    <n v="0"/>
    <n v="0"/>
    <n v="0"/>
    <n v="0"/>
    <m/>
    <m/>
    <m/>
    <s v="No"/>
    <s v="W664510"/>
    <n v="0"/>
    <m/>
    <s v="T20096"/>
    <m/>
    <m/>
    <s v="S0360942"/>
  </r>
  <r>
    <x v="241"/>
    <n v="10000"/>
    <n v="20000"/>
    <d v="2025-04-09T00:00:00"/>
    <s v="502LAUGH"/>
    <d v="1899-12-30T10:34:11"/>
    <s v="5307412-01-03-04/5307412-02-01-03/5305412-03-02-07"/>
    <m/>
    <x v="0"/>
    <s v="Yes"/>
    <x v="39"/>
    <x v="4"/>
    <x v="41"/>
    <x v="41"/>
    <n v="17550"/>
    <m/>
    <m/>
    <d v="2025-04-07T00:00:00"/>
    <m/>
    <n v="2"/>
    <n v="35100"/>
    <s v="PE"/>
    <s v="723852900-PROTO 0001"/>
    <n v="0"/>
    <n v="35100"/>
    <n v="0"/>
    <n v="0"/>
    <n v="0"/>
    <n v="0"/>
    <m/>
    <m/>
    <n v="0"/>
    <m/>
    <m/>
    <m/>
    <m/>
    <m/>
    <m/>
    <m/>
    <m/>
    <s v="723852900-PROTO D"/>
    <s v="S19081-TH"/>
    <m/>
    <n v="0"/>
    <n v="0"/>
    <n v="0"/>
    <n v="0"/>
    <n v="0"/>
    <n v="0"/>
    <m/>
    <m/>
    <m/>
    <s v="No"/>
    <s v="W664520"/>
    <n v="0"/>
    <m/>
    <s v="S19081-TH"/>
    <m/>
    <m/>
    <s v="H0064765"/>
  </r>
  <r>
    <x v="347"/>
    <n v="10000"/>
    <n v="10000"/>
    <d v="2025-04-08T00:00:00"/>
    <s v="502LAUGH"/>
    <s v=" 8:35:44 am"/>
    <s v="E04LE7190"/>
    <m/>
    <x v="0"/>
    <s v="Yes"/>
    <x v="28"/>
    <x v="23"/>
    <x v="30"/>
    <x v="30"/>
    <n v="1500"/>
    <m/>
    <m/>
    <d v="2025-04-07T00:00:00"/>
    <m/>
    <n v="2"/>
    <n v="3000"/>
    <s v="PE"/>
    <s v="FP575-234457-8Z10001"/>
    <n v="0"/>
    <n v="3000"/>
    <n v="0"/>
    <n v="0"/>
    <n v="0"/>
    <n v="0"/>
    <m/>
    <m/>
    <n v="0"/>
    <m/>
    <m/>
    <m/>
    <m/>
    <m/>
    <m/>
    <m/>
    <m/>
    <s v="FP575-234457-8Z1"/>
    <s v="I09123"/>
    <m/>
    <n v="0"/>
    <n v="0"/>
    <n v="0"/>
    <n v="0"/>
    <n v="0"/>
    <n v="0"/>
    <m/>
    <m/>
    <m/>
    <s v="No"/>
    <s v="W664522"/>
    <n v="0"/>
    <m/>
    <s v="I09123"/>
    <m/>
    <m/>
    <s v="S0361071"/>
  </r>
  <r>
    <x v="348"/>
    <n v="10000"/>
    <n v="10000"/>
    <d v="2025-04-07T00:00:00"/>
    <s v="502LAUGH"/>
    <d v="1899-12-30T11:43:53"/>
    <s v="4112304U5A"/>
    <m/>
    <x v="0"/>
    <s v="Yes"/>
    <x v="10"/>
    <x v="9"/>
    <x v="10"/>
    <x v="10"/>
    <n v="2000"/>
    <m/>
    <m/>
    <d v="2025-04-07T00:00:00"/>
    <m/>
    <n v="1"/>
    <n v="2000"/>
    <s v="PE"/>
    <s v="260-6404-000001"/>
    <n v="0"/>
    <n v="2000"/>
    <n v="0"/>
    <n v="0"/>
    <n v="0"/>
    <n v="0"/>
    <m/>
    <m/>
    <n v="0"/>
    <m/>
    <m/>
    <m/>
    <m/>
    <m/>
    <m/>
    <m/>
    <m/>
    <s v="260-6404-00"/>
    <s v="J10025"/>
    <m/>
    <n v="0"/>
    <n v="0"/>
    <n v="0"/>
    <n v="0"/>
    <n v="0"/>
    <n v="0"/>
    <m/>
    <m/>
    <m/>
    <s v="No"/>
    <s v="W664524"/>
    <n v="0"/>
    <m/>
    <s v="J10025"/>
    <m/>
    <m/>
    <s v="S0361089"/>
  </r>
  <r>
    <x v="349"/>
    <n v="10000"/>
    <n v="10000"/>
    <d v="2025-04-07T00:00:00"/>
    <s v="505KANGHS"/>
    <s v=" 1:51:38 pm"/>
    <s v="SG-5644655 01"/>
    <m/>
    <x v="0"/>
    <s v="Yes"/>
    <x v="6"/>
    <x v="5"/>
    <x v="6"/>
    <x v="6"/>
    <n v="258"/>
    <m/>
    <m/>
    <d v="2025-04-07T00:00:00"/>
    <m/>
    <n v="4"/>
    <n v="1032"/>
    <s v="PE"/>
    <n v="150087770001"/>
    <n v="0"/>
    <n v="1030"/>
    <n v="2"/>
    <n v="0"/>
    <n v="0"/>
    <n v="0"/>
    <m/>
    <m/>
    <n v="0"/>
    <m/>
    <m/>
    <m/>
    <m/>
    <m/>
    <m/>
    <m/>
    <m/>
    <n v="15008777"/>
    <s v="I09180"/>
    <m/>
    <n v="0"/>
    <n v="0"/>
    <n v="0"/>
    <n v="0"/>
    <n v="0"/>
    <n v="0"/>
    <m/>
    <m/>
    <m/>
    <s v="No"/>
    <s v="W664527"/>
    <n v="0"/>
    <m/>
    <s v="I09180"/>
    <m/>
    <m/>
    <s v="S0361102"/>
  </r>
  <r>
    <x v="350"/>
    <n v="10000"/>
    <n v="10000"/>
    <d v="2025-04-07T00:00:00"/>
    <s v="505KANGHS"/>
    <s v=" 1:51:38 pm"/>
    <s v="SG-5644655 01"/>
    <m/>
    <x v="0"/>
    <s v="Yes"/>
    <x v="6"/>
    <x v="5"/>
    <x v="6"/>
    <x v="6"/>
    <n v="258"/>
    <m/>
    <m/>
    <d v="2025-04-07T00:00:00"/>
    <m/>
    <n v="4"/>
    <n v="1032"/>
    <s v="PE"/>
    <n v="150087770001"/>
    <n v="0"/>
    <n v="1030"/>
    <n v="2"/>
    <n v="0"/>
    <n v="0"/>
    <n v="0"/>
    <m/>
    <m/>
    <n v="0"/>
    <m/>
    <m/>
    <m/>
    <m/>
    <m/>
    <m/>
    <m/>
    <m/>
    <n v="15008777"/>
    <s v="I09180"/>
    <m/>
    <n v="0"/>
    <n v="0"/>
    <n v="0"/>
    <n v="0"/>
    <n v="0"/>
    <n v="0"/>
    <m/>
    <m/>
    <m/>
    <s v="No"/>
    <s v="W664528"/>
    <n v="0"/>
    <m/>
    <s v="I09180"/>
    <m/>
    <m/>
    <s v="S0361103"/>
  </r>
  <r>
    <x v="351"/>
    <n v="10000"/>
    <n v="10000"/>
    <d v="2025-04-08T00:00:00"/>
    <s v="502LAUGH"/>
    <s v=" 8:46:19 am"/>
    <s v="3082512U9/G2211302"/>
    <m/>
    <x v="0"/>
    <s v="Yes"/>
    <x v="7"/>
    <x v="6"/>
    <x v="7"/>
    <x v="7"/>
    <n v="68"/>
    <m/>
    <m/>
    <d v="2025-04-07T00:00:00"/>
    <m/>
    <n v="1"/>
    <n v="68"/>
    <s v="PE"/>
    <s v="057-03511-0001 R0001"/>
    <n v="0"/>
    <n v="68"/>
    <n v="0"/>
    <n v="0"/>
    <n v="0"/>
    <n v="0"/>
    <m/>
    <m/>
    <n v="0"/>
    <m/>
    <m/>
    <m/>
    <m/>
    <m/>
    <m/>
    <m/>
    <m/>
    <s v="057-03511-0001 REVAA"/>
    <s v="S19351"/>
    <m/>
    <n v="0"/>
    <n v="0"/>
    <n v="0"/>
    <n v="0"/>
    <n v="0"/>
    <n v="0"/>
    <m/>
    <m/>
    <m/>
    <s v="No"/>
    <s v="W664532"/>
    <n v="0"/>
    <m/>
    <s v="S19351"/>
    <m/>
    <m/>
    <s v="S0361017"/>
  </r>
  <r>
    <x v="352"/>
    <n v="10000"/>
    <n v="10000"/>
    <d v="2025-04-07T00:00:00"/>
    <s v="505KANGHS"/>
    <s v=" 5:38:32 pm"/>
    <s v="M0BTQ4840"/>
    <m/>
    <x v="0"/>
    <s v="Yes"/>
    <x v="11"/>
    <x v="10"/>
    <x v="11"/>
    <x v="11"/>
    <n v="167"/>
    <m/>
    <m/>
    <d v="2025-04-07T00:00:00"/>
    <m/>
    <n v="6"/>
    <n v="1002"/>
    <s v="PE"/>
    <s v="L001-773057-00000004"/>
    <n v="0"/>
    <n v="1000"/>
    <n v="2"/>
    <n v="0"/>
    <n v="0"/>
    <n v="0"/>
    <m/>
    <m/>
    <n v="0"/>
    <m/>
    <m/>
    <m/>
    <m/>
    <m/>
    <m/>
    <m/>
    <m/>
    <s v="L001-773057-000004CM"/>
    <s v="X24001-WD-SUZHOU"/>
    <m/>
    <n v="0"/>
    <n v="0"/>
    <n v="0"/>
    <n v="0"/>
    <n v="0"/>
    <n v="0"/>
    <m/>
    <m/>
    <m/>
    <s v="No"/>
    <s v="W664552"/>
    <n v="0"/>
    <m/>
    <s v="X24001-WD-SUZHOU"/>
    <m/>
    <m/>
    <s v="S0361288"/>
  </r>
  <r>
    <x v="353"/>
    <n v="10000"/>
    <n v="10000"/>
    <d v="2025-04-08T00:00:00"/>
    <s v="502LAUGH"/>
    <s v=" 8:35:44 am"/>
    <s v="3082510U9/L5205U8036"/>
    <m/>
    <x v="0"/>
    <s v="Yes"/>
    <x v="28"/>
    <x v="23"/>
    <x v="30"/>
    <x v="30"/>
    <n v="1000"/>
    <m/>
    <m/>
    <d v="2025-04-07T00:00:00"/>
    <m/>
    <n v="2"/>
    <n v="2000"/>
    <s v="PE"/>
    <n v="701684130001"/>
    <n v="0"/>
    <n v="2000"/>
    <n v="0"/>
    <n v="0"/>
    <n v="0"/>
    <n v="0"/>
    <m/>
    <m/>
    <n v="0"/>
    <m/>
    <m/>
    <m/>
    <m/>
    <m/>
    <m/>
    <m/>
    <m/>
    <n v="70168413"/>
    <s v="P16186"/>
    <m/>
    <n v="0"/>
    <n v="0"/>
    <n v="0"/>
    <n v="0"/>
    <n v="0"/>
    <n v="0"/>
    <m/>
    <m/>
    <m/>
    <s v="No"/>
    <s v="W664566"/>
    <n v="0"/>
    <m/>
    <s v="P16186"/>
    <m/>
    <m/>
    <s v="S0361352"/>
  </r>
  <r>
    <x v="354"/>
    <n v="10000"/>
    <n v="10000"/>
    <d v="2025-04-07T00:00:00"/>
    <s v="502LAUGH"/>
    <s v=" 3:44:12 pm"/>
    <s v="4112304U5A"/>
    <m/>
    <x v="0"/>
    <s v="Yes"/>
    <x v="10"/>
    <x v="9"/>
    <x v="10"/>
    <x v="10"/>
    <n v="1000"/>
    <m/>
    <m/>
    <d v="2025-04-07T00:00:00"/>
    <m/>
    <n v="1"/>
    <n v="1000"/>
    <s v="PE"/>
    <s v="260-6330-000001"/>
    <n v="0"/>
    <n v="1000"/>
    <n v="0"/>
    <n v="0"/>
    <n v="0"/>
    <n v="0"/>
    <m/>
    <m/>
    <n v="0"/>
    <m/>
    <m/>
    <m/>
    <m/>
    <m/>
    <m/>
    <m/>
    <m/>
    <s v="260-6330-00"/>
    <s v="J10025"/>
    <m/>
    <n v="0"/>
    <n v="0"/>
    <n v="0"/>
    <n v="0"/>
    <n v="0"/>
    <n v="0"/>
    <m/>
    <m/>
    <m/>
    <s v="No"/>
    <s v="W664567"/>
    <n v="0"/>
    <m/>
    <s v="J10025"/>
    <m/>
    <m/>
    <s v="S0361373"/>
  </r>
  <r>
    <x v="355"/>
    <n v="10000"/>
    <n v="10000"/>
    <d v="2025-04-08T00:00:00"/>
    <s v="502LAUGH"/>
    <d v="1899-12-30T11:07:09"/>
    <s v="4112304U5A"/>
    <m/>
    <x v="0"/>
    <s v="Yes"/>
    <x v="10"/>
    <x v="9"/>
    <x v="10"/>
    <x v="10"/>
    <n v="5000"/>
    <m/>
    <m/>
    <d v="2025-04-07T00:00:00"/>
    <m/>
    <n v="1"/>
    <n v="5000"/>
    <s v="PE"/>
    <s v="260-6443-000001"/>
    <n v="0"/>
    <n v="5000"/>
    <n v="0"/>
    <n v="0"/>
    <n v="0"/>
    <n v="0"/>
    <m/>
    <m/>
    <n v="0"/>
    <m/>
    <m/>
    <m/>
    <m/>
    <m/>
    <m/>
    <m/>
    <m/>
    <s v="260-6443-00"/>
    <s v="J10025"/>
    <m/>
    <n v="0"/>
    <n v="0"/>
    <n v="0"/>
    <n v="0"/>
    <n v="0"/>
    <n v="0"/>
    <m/>
    <m/>
    <m/>
    <s v="No"/>
    <s v="W664568"/>
    <n v="0"/>
    <m/>
    <s v="J10025"/>
    <m/>
    <m/>
    <s v="S0361373"/>
  </r>
  <r>
    <x v="356"/>
    <n v="10000"/>
    <n v="10000"/>
    <d v="2025-04-07T00:00:00"/>
    <s v="505KANGHS"/>
    <s v=" 1:52:45 pm"/>
    <s v="SG-5651598-01"/>
    <m/>
    <x v="0"/>
    <s v="Yes"/>
    <x v="6"/>
    <x v="5"/>
    <x v="6"/>
    <x v="6"/>
    <n v="258"/>
    <m/>
    <m/>
    <d v="2025-04-07T00:00:00"/>
    <m/>
    <n v="4"/>
    <n v="1032"/>
    <s v="PE"/>
    <n v="150164050001"/>
    <n v="0"/>
    <n v="1030"/>
    <n v="2"/>
    <n v="0"/>
    <n v="0"/>
    <n v="0"/>
    <m/>
    <m/>
    <n v="0"/>
    <m/>
    <m/>
    <m/>
    <m/>
    <m/>
    <m/>
    <m/>
    <m/>
    <n v="15016405"/>
    <s v="I09180-US"/>
    <m/>
    <n v="0"/>
    <n v="0"/>
    <n v="0"/>
    <n v="0"/>
    <n v="0"/>
    <n v="0"/>
    <m/>
    <m/>
    <m/>
    <s v="No"/>
    <s v="W664573"/>
    <n v="0"/>
    <m/>
    <s v="I09180-US"/>
    <m/>
    <m/>
    <s v="S0361383"/>
  </r>
  <r>
    <x v="104"/>
    <n v="10000"/>
    <n v="30000"/>
    <d v="2025-04-07T00:00:00"/>
    <s v="502LAUGH"/>
    <s v=" 5:26:27 pm"/>
    <n v="10656256096"/>
    <m/>
    <x v="2"/>
    <s v="Yes"/>
    <x v="37"/>
    <x v="20"/>
    <x v="37"/>
    <x v="37"/>
    <n v="10000"/>
    <m/>
    <m/>
    <d v="2025-04-07T00:00:00"/>
    <m/>
    <n v="11"/>
    <n v="110000"/>
    <s v="PE"/>
    <s v="3YM75-80011-FT0001"/>
    <n v="0"/>
    <n v="100000"/>
    <n v="10000"/>
    <n v="0"/>
    <n v="0"/>
    <n v="0"/>
    <m/>
    <m/>
    <n v="0"/>
    <m/>
    <m/>
    <m/>
    <m/>
    <m/>
    <m/>
    <m/>
    <m/>
    <s v="3YM75-80011-FT"/>
    <s v="H08031-JIM-M"/>
    <m/>
    <n v="0"/>
    <n v="0"/>
    <n v="0"/>
    <n v="0"/>
    <n v="0"/>
    <n v="0"/>
    <m/>
    <m/>
    <m/>
    <s v="No"/>
    <s v="W664579"/>
    <n v="0"/>
    <m/>
    <s v="H08031-JIM-M"/>
    <m/>
    <m/>
    <s v="S0361409"/>
  </r>
  <r>
    <x v="105"/>
    <n v="10000"/>
    <n v="30000"/>
    <d v="2025-04-07T00:00:00"/>
    <s v="502LAUGH"/>
    <s v=" 3:42:29 pm"/>
    <n v="10620258039"/>
    <m/>
    <x v="2"/>
    <s v="Yes"/>
    <x v="37"/>
    <x v="20"/>
    <x v="37"/>
    <x v="37"/>
    <n v="20000"/>
    <m/>
    <m/>
    <d v="2025-04-07T00:00:00"/>
    <m/>
    <n v="11"/>
    <n v="220000"/>
    <s v="PE"/>
    <s v="7FP20-80002-FT0001"/>
    <n v="0"/>
    <n v="200000"/>
    <n v="20000"/>
    <n v="0"/>
    <n v="0"/>
    <n v="0"/>
    <m/>
    <m/>
    <n v="0"/>
    <m/>
    <m/>
    <m/>
    <m/>
    <m/>
    <m/>
    <m/>
    <m/>
    <s v="7FP20-80002-FT"/>
    <s v="H08031-JIM-M"/>
    <m/>
    <n v="0"/>
    <n v="0"/>
    <n v="0"/>
    <n v="0"/>
    <n v="0"/>
    <n v="0"/>
    <m/>
    <m/>
    <m/>
    <s v="No"/>
    <s v="W664580"/>
    <n v="0"/>
    <m/>
    <s v="H08031-JIM-M"/>
    <m/>
    <m/>
    <s v="S0361410"/>
  </r>
  <r>
    <x v="293"/>
    <n v="10000"/>
    <n v="20000"/>
    <d v="2025-04-08T00:00:00"/>
    <s v="502LAUGH"/>
    <s v=" 8:56:39 am"/>
    <s v="5305412-03-02-08/5307412-02-01-01/5307412-01-05-08"/>
    <m/>
    <x v="0"/>
    <s v="Yes"/>
    <x v="39"/>
    <x v="4"/>
    <x v="41"/>
    <x v="41"/>
    <n v="12150"/>
    <m/>
    <m/>
    <d v="2025-04-07T00:00:00"/>
    <m/>
    <n v="2"/>
    <n v="24300"/>
    <s v="PE"/>
    <s v="723852900-PROTO 0001"/>
    <n v="0"/>
    <n v="24300"/>
    <n v="0"/>
    <n v="0"/>
    <n v="0"/>
    <n v="0"/>
    <m/>
    <m/>
    <n v="0"/>
    <m/>
    <m/>
    <m/>
    <m/>
    <m/>
    <m/>
    <m/>
    <m/>
    <s v="723852900-PROTO D"/>
    <s v="S19314"/>
    <m/>
    <n v="0"/>
    <n v="0"/>
    <n v="0"/>
    <n v="0"/>
    <n v="0"/>
    <n v="0"/>
    <m/>
    <m/>
    <m/>
    <s v="No"/>
    <s v="W664590"/>
    <n v="0"/>
    <m/>
    <s v="S19314"/>
    <m/>
    <m/>
    <s v="H0064852"/>
  </r>
  <r>
    <x v="357"/>
    <n v="10000"/>
    <n v="10000"/>
    <d v="2025-04-08T00:00:00"/>
    <s v="502LAUGH"/>
    <s v=" 5:51:31 pm"/>
    <s v="M0BUQ9671/M0BUG7190"/>
    <m/>
    <x v="0"/>
    <s v="Yes"/>
    <x v="26"/>
    <x v="21"/>
    <x v="26"/>
    <x v="26"/>
    <n v="24000"/>
    <m/>
    <m/>
    <d v="2025-04-07T00:00:00"/>
    <m/>
    <n v="2"/>
    <n v="48000"/>
    <s v="PE"/>
    <s v="100823881-75367 0001"/>
    <n v="0"/>
    <n v="48000"/>
    <n v="0"/>
    <n v="0"/>
    <n v="0"/>
    <n v="0"/>
    <m/>
    <m/>
    <n v="0"/>
    <m/>
    <m/>
    <m/>
    <m/>
    <m/>
    <m/>
    <m/>
    <m/>
    <s v="100823881-75367 A"/>
    <s v="S19081-TH"/>
    <m/>
    <n v="0"/>
    <n v="0"/>
    <n v="0"/>
    <n v="0"/>
    <n v="0"/>
    <n v="0"/>
    <m/>
    <m/>
    <m/>
    <s v="No"/>
    <s v="W664594"/>
    <n v="0"/>
    <m/>
    <s v="S19081-TH"/>
    <m/>
    <m/>
    <s v="H0064861"/>
  </r>
  <r>
    <x v="294"/>
    <n v="10000"/>
    <n v="20000"/>
    <d v="2025-04-08T00:00:00"/>
    <s v="502LAUGH"/>
    <s v=" 8:59:03 am"/>
    <s v="M0BFL2381"/>
    <m/>
    <x v="1"/>
    <s v="Yes"/>
    <x v="12"/>
    <x v="11"/>
    <x v="12"/>
    <x v="12"/>
    <n v="7500"/>
    <m/>
    <m/>
    <d v="2025-04-07T00:00:00"/>
    <m/>
    <n v="16"/>
    <n v="120000"/>
    <s v="PE"/>
    <s v="714370201-ADS1360001"/>
    <n v="0"/>
    <n v="120000"/>
    <n v="0"/>
    <n v="0"/>
    <n v="0"/>
    <n v="0"/>
    <m/>
    <m/>
    <n v="0"/>
    <m/>
    <m/>
    <m/>
    <m/>
    <m/>
    <m/>
    <m/>
    <m/>
    <s v="714370201-ADS1366"/>
    <s v="S19081-TH"/>
    <m/>
    <n v="0"/>
    <n v="0"/>
    <n v="0"/>
    <n v="0"/>
    <n v="0"/>
    <n v="0"/>
    <m/>
    <m/>
    <m/>
    <s v="No"/>
    <s v="W664595"/>
    <n v="0"/>
    <m/>
    <s v="S19081-TH"/>
    <m/>
    <m/>
    <s v="H0064864"/>
  </r>
  <r>
    <x v="295"/>
    <n v="10000"/>
    <n v="20000"/>
    <d v="2025-04-08T00:00:00"/>
    <s v="502LAUGH"/>
    <s v=" 8:59:03 am"/>
    <s v="M0BFL2381"/>
    <m/>
    <x v="1"/>
    <s v="Yes"/>
    <x v="12"/>
    <x v="11"/>
    <x v="12"/>
    <x v="12"/>
    <n v="7500"/>
    <m/>
    <m/>
    <d v="2025-04-07T00:00:00"/>
    <m/>
    <n v="16"/>
    <n v="120000"/>
    <s v="PE"/>
    <s v="714370201-ADS1360001"/>
    <n v="0"/>
    <n v="120000"/>
    <n v="0"/>
    <n v="0"/>
    <n v="0"/>
    <n v="0"/>
    <m/>
    <m/>
    <n v="0"/>
    <m/>
    <m/>
    <m/>
    <m/>
    <m/>
    <m/>
    <m/>
    <m/>
    <s v="714370201-ADS1366"/>
    <s v="S19081-TH"/>
    <m/>
    <n v="0"/>
    <n v="0"/>
    <n v="0"/>
    <n v="0"/>
    <n v="0"/>
    <n v="0"/>
    <m/>
    <m/>
    <m/>
    <s v="No"/>
    <s v="W664596"/>
    <n v="0"/>
    <m/>
    <s v="S19081-TH"/>
    <m/>
    <m/>
    <s v="H0064865"/>
  </r>
  <r>
    <x v="296"/>
    <n v="10000"/>
    <n v="20000"/>
    <d v="2025-04-08T00:00:00"/>
    <s v="502LAUGH"/>
    <s v=" 8:59:03 am"/>
    <s v="M0BFL2381"/>
    <m/>
    <x v="1"/>
    <s v="Yes"/>
    <x v="12"/>
    <x v="11"/>
    <x v="12"/>
    <x v="12"/>
    <n v="7500"/>
    <m/>
    <m/>
    <d v="2025-04-07T00:00:00"/>
    <m/>
    <n v="16"/>
    <n v="120000"/>
    <s v="PE"/>
    <s v="714370201-ADS1360001"/>
    <n v="0"/>
    <n v="120000"/>
    <n v="0"/>
    <n v="0"/>
    <n v="0"/>
    <n v="0"/>
    <m/>
    <m/>
    <n v="0"/>
    <m/>
    <m/>
    <m/>
    <m/>
    <m/>
    <m/>
    <m/>
    <m/>
    <s v="714370201-ADS1366"/>
    <s v="S19081-TH"/>
    <m/>
    <n v="0"/>
    <n v="0"/>
    <n v="0"/>
    <n v="0"/>
    <n v="0"/>
    <n v="0"/>
    <m/>
    <m/>
    <m/>
    <s v="No"/>
    <s v="W664597"/>
    <n v="0"/>
    <m/>
    <s v="S19081-TH"/>
    <m/>
    <m/>
    <s v="H0064866"/>
  </r>
  <r>
    <x v="358"/>
    <n v="10000"/>
    <n v="10000"/>
    <d v="2025-04-09T00:00:00"/>
    <s v="502LAUGH"/>
    <d v="1899-12-30T10:42:59"/>
    <s v="M0BFL2381"/>
    <m/>
    <x v="0"/>
    <s v="Yes"/>
    <x v="8"/>
    <x v="7"/>
    <x v="8"/>
    <x v="8"/>
    <n v="2750"/>
    <m/>
    <m/>
    <d v="2025-04-07T00:00:00"/>
    <m/>
    <n v="16"/>
    <n v="44000"/>
    <s v="PE"/>
    <s v="751298400 REVA0001"/>
    <n v="0"/>
    <n v="40000"/>
    <n v="4000"/>
    <n v="0"/>
    <n v="0"/>
    <n v="0"/>
    <m/>
    <m/>
    <n v="0"/>
    <m/>
    <m/>
    <m/>
    <m/>
    <m/>
    <m/>
    <m/>
    <m/>
    <s v="751298400 REVA"/>
    <s v="S19081-TH"/>
    <m/>
    <n v="0"/>
    <n v="0"/>
    <n v="0"/>
    <n v="0"/>
    <n v="0"/>
    <n v="0"/>
    <m/>
    <m/>
    <m/>
    <s v="No"/>
    <s v="W664601"/>
    <n v="0"/>
    <m/>
    <s v="S19081-TH"/>
    <m/>
    <m/>
    <s v="H0064877"/>
  </r>
  <r>
    <x v="359"/>
    <n v="10000"/>
    <n v="10000"/>
    <d v="2025-04-08T00:00:00"/>
    <s v="502LAUGH"/>
    <s v=" 3:35:38 pm"/>
    <s v="M0BA51620"/>
    <m/>
    <x v="0"/>
    <s v="Yes"/>
    <x v="8"/>
    <x v="7"/>
    <x v="8"/>
    <x v="8"/>
    <n v="10000"/>
    <m/>
    <m/>
    <d v="2025-04-07T00:00:00"/>
    <m/>
    <n v="2"/>
    <n v="20000"/>
    <s v="PE"/>
    <s v="X18-94232-010001"/>
    <n v="0"/>
    <n v="20000"/>
    <n v="0"/>
    <n v="0"/>
    <n v="0"/>
    <n v="0"/>
    <m/>
    <m/>
    <n v="0"/>
    <m/>
    <m/>
    <m/>
    <m/>
    <m/>
    <m/>
    <m/>
    <m/>
    <s v="X18-94232-01"/>
    <s v="M13367"/>
    <m/>
    <n v="0"/>
    <n v="0"/>
    <n v="0"/>
    <n v="0"/>
    <n v="0"/>
    <n v="0"/>
    <m/>
    <m/>
    <m/>
    <s v="No"/>
    <s v="W664614"/>
    <n v="0"/>
    <m/>
    <s v="M13367"/>
    <m/>
    <m/>
    <s v="S0361700"/>
  </r>
  <r>
    <x v="360"/>
    <n v="10000"/>
    <n v="10000"/>
    <d v="2025-04-08T00:00:00"/>
    <s v="502LAUGH"/>
    <s v=" 8:43:10 am"/>
    <s v="2087S1"/>
    <m/>
    <x v="0"/>
    <s v="Yes"/>
    <x v="9"/>
    <x v="8"/>
    <x v="9"/>
    <x v="9"/>
    <n v="1000"/>
    <m/>
    <m/>
    <d v="2025-04-07T00:00:00"/>
    <m/>
    <n v="1"/>
    <n v="1000"/>
    <s v="PE"/>
    <s v="SECURITY CUT-24X0001"/>
    <n v="0"/>
    <n v="1000"/>
    <n v="0"/>
    <n v="0"/>
    <n v="0"/>
    <n v="0"/>
    <m/>
    <m/>
    <n v="0"/>
    <m/>
    <m/>
    <m/>
    <m/>
    <m/>
    <m/>
    <m/>
    <m/>
    <s v="SECURITY CUT-24X55MM"/>
    <s v="S19557"/>
    <m/>
    <n v="0"/>
    <n v="0"/>
    <n v="0"/>
    <n v="0"/>
    <n v="0"/>
    <n v="0"/>
    <m/>
    <m/>
    <m/>
    <s v="No"/>
    <s v="W664615"/>
    <n v="0"/>
    <m/>
    <s v="S19557"/>
    <m/>
    <m/>
    <s v="S0361709"/>
  </r>
  <r>
    <x v="361"/>
    <n v="10000"/>
    <n v="10000"/>
    <d v="2025-04-08T00:00:00"/>
    <s v="502LAUGH"/>
    <s v=" 8:43:10 am"/>
    <s v="4275S1"/>
    <m/>
    <x v="0"/>
    <s v="Yes"/>
    <x v="9"/>
    <x v="8"/>
    <x v="9"/>
    <x v="9"/>
    <n v="4000"/>
    <m/>
    <m/>
    <d v="2025-04-07T00:00:00"/>
    <m/>
    <n v="1"/>
    <n v="4000"/>
    <s v="PE"/>
    <s v="SECURITY-30X80-70001"/>
    <n v="0"/>
    <n v="4000"/>
    <n v="0"/>
    <n v="0"/>
    <n v="0"/>
    <n v="0"/>
    <m/>
    <m/>
    <n v="0"/>
    <m/>
    <m/>
    <m/>
    <m/>
    <m/>
    <m/>
    <m/>
    <m/>
    <s v="SECURITY-30X80-7871"/>
    <s v="S19557"/>
    <m/>
    <n v="0"/>
    <n v="0"/>
    <n v="0"/>
    <n v="0"/>
    <n v="0"/>
    <n v="0"/>
    <m/>
    <m/>
    <m/>
    <s v="No"/>
    <s v="W664616"/>
    <n v="0"/>
    <m/>
    <s v="S19557"/>
    <m/>
    <m/>
    <s v="S0361709"/>
  </r>
  <r>
    <x v="302"/>
    <n v="10000"/>
    <n v="20000"/>
    <d v="2025-04-08T00:00:00"/>
    <s v="502LAUGH"/>
    <s v=" 8:39:38 am"/>
    <s v="I53065H056"/>
    <m/>
    <x v="1"/>
    <s v="Yes"/>
    <x v="19"/>
    <x v="15"/>
    <x v="18"/>
    <x v="18"/>
    <n v="8334"/>
    <m/>
    <m/>
    <d v="2025-04-07T00:00:00"/>
    <m/>
    <n v="6"/>
    <n v="50004"/>
    <s v="PE"/>
    <s v="068657 REV4000001"/>
    <n v="0"/>
    <n v="50000"/>
    <n v="4"/>
    <n v="0"/>
    <n v="0"/>
    <n v="0"/>
    <m/>
    <m/>
    <n v="0"/>
    <m/>
    <m/>
    <m/>
    <m/>
    <m/>
    <m/>
    <m/>
    <m/>
    <s v="068657 REV400"/>
    <s v="V22000-DE"/>
    <m/>
    <n v="0"/>
    <n v="0"/>
    <n v="0"/>
    <n v="0"/>
    <n v="0"/>
    <n v="0"/>
    <m/>
    <m/>
    <m/>
    <s v="No"/>
    <s v="W664629"/>
    <n v="0"/>
    <m/>
    <s v="V22000-DE"/>
    <m/>
    <m/>
    <s v="S0361787"/>
  </r>
  <r>
    <x v="362"/>
    <n v="10000"/>
    <n v="10000"/>
    <d v="2025-04-09T00:00:00"/>
    <s v="502LAUGH"/>
    <s v=" 8:36:21 am"/>
    <n v="10620258104"/>
    <m/>
    <x v="0"/>
    <s v="Yes"/>
    <x v="38"/>
    <x v="0"/>
    <x v="38"/>
    <x v="38"/>
    <n v="20"/>
    <m/>
    <m/>
    <d v="2025-04-07T00:00:00"/>
    <m/>
    <n v="602"/>
    <n v="12040"/>
    <s v="PE"/>
    <s v="7K5U6-80002-FT0001"/>
    <n v="0"/>
    <n v="2000"/>
    <n v="10040"/>
    <n v="0"/>
    <n v="0"/>
    <n v="0"/>
    <m/>
    <m/>
    <n v="0"/>
    <m/>
    <m/>
    <m/>
    <m/>
    <m/>
    <m/>
    <m/>
    <m/>
    <s v="7K5U6-80002-FT"/>
    <s v="H08031-JIM"/>
    <m/>
    <n v="0"/>
    <n v="0"/>
    <n v="0"/>
    <n v="0"/>
    <n v="0"/>
    <n v="0"/>
    <m/>
    <m/>
    <m/>
    <s v="No"/>
    <s v="W665432"/>
    <n v="0"/>
    <m/>
    <s v="H08031-JIM"/>
    <m/>
    <m/>
    <s v="S0361848"/>
  </r>
  <r>
    <x v="121"/>
    <n v="10000"/>
    <n v="30000"/>
    <d v="2025-04-08T00:00:00"/>
    <s v="502LAUGH"/>
    <s v=" 8:38:49 am"/>
    <n v="10656256085"/>
    <m/>
    <x v="2"/>
    <s v="Yes"/>
    <x v="37"/>
    <x v="20"/>
    <x v="37"/>
    <x v="37"/>
    <n v="10000"/>
    <m/>
    <m/>
    <d v="2025-04-07T00:00:00"/>
    <m/>
    <n v="11"/>
    <n v="110000"/>
    <s v="PE"/>
    <s v="CH562-80137-BH180001"/>
    <n v="0"/>
    <n v="100000"/>
    <n v="10000"/>
    <n v="0"/>
    <n v="0"/>
    <n v="0"/>
    <m/>
    <m/>
    <n v="0"/>
    <m/>
    <m/>
    <m/>
    <m/>
    <m/>
    <m/>
    <m/>
    <m/>
    <s v="CH562-80137-BH184"/>
    <s v="H08031-JIM-M"/>
    <m/>
    <n v="0"/>
    <n v="0"/>
    <n v="0"/>
    <n v="0"/>
    <n v="0"/>
    <n v="0"/>
    <m/>
    <m/>
    <m/>
    <s v="No"/>
    <s v="W664630"/>
    <n v="0"/>
    <m/>
    <s v="H08031-JIM-M"/>
    <m/>
    <m/>
    <s v="S0361874"/>
  </r>
  <r>
    <x v="363"/>
    <n v="10000"/>
    <n v="10000"/>
    <d v="2025-04-14T00:00:00"/>
    <s v="502LAUGH"/>
    <s v=" 8:45:37 am"/>
    <n v="10620258104"/>
    <m/>
    <x v="0"/>
    <s v="Yes"/>
    <x v="38"/>
    <x v="0"/>
    <x v="38"/>
    <x v="38"/>
    <n v="170"/>
    <m/>
    <m/>
    <d v="2025-04-07T00:00:00"/>
    <m/>
    <n v="308"/>
    <n v="52360"/>
    <s v="PE"/>
    <s v="6ZD36-800010001"/>
    <n v="0"/>
    <n v="30000"/>
    <n v="22360"/>
    <n v="0"/>
    <n v="0"/>
    <n v="0"/>
    <m/>
    <m/>
    <n v="0"/>
    <m/>
    <m/>
    <m/>
    <m/>
    <m/>
    <m/>
    <m/>
    <m/>
    <s v="6ZD36-80001"/>
    <s v="H08031-JIM-M"/>
    <m/>
    <n v="0"/>
    <n v="0"/>
    <n v="0"/>
    <n v="0"/>
    <n v="0"/>
    <n v="0"/>
    <m/>
    <m/>
    <m/>
    <s v="No"/>
    <s v="W664633"/>
    <n v="0"/>
    <m/>
    <s v="H08031-JIM-M"/>
    <m/>
    <m/>
    <s v="S0361878"/>
  </r>
  <r>
    <x v="44"/>
    <n v="10000"/>
    <n v="30000"/>
    <d v="2025-04-07T00:00:00"/>
    <s v="505KANGHS"/>
    <s v=" 1:49:32 pm"/>
    <s v="10656256086/10656256095"/>
    <m/>
    <x v="2"/>
    <s v="Yes"/>
    <x v="37"/>
    <x v="20"/>
    <x v="37"/>
    <x v="37"/>
    <n v="27273"/>
    <m/>
    <m/>
    <d v="2025-04-07T00:00:00"/>
    <m/>
    <n v="11"/>
    <n v="300003"/>
    <s v="PE"/>
    <s v="6ZD61-800010001"/>
    <n v="0"/>
    <n v="330000"/>
    <n v="-29997"/>
    <n v="0"/>
    <n v="0"/>
    <n v="0"/>
    <m/>
    <m/>
    <n v="0"/>
    <m/>
    <m/>
    <m/>
    <m/>
    <m/>
    <m/>
    <m/>
    <m/>
    <s v="6ZD61-80001"/>
    <s v="H08031-JIM-M"/>
    <m/>
    <n v="0"/>
    <n v="0"/>
    <n v="0"/>
    <n v="0"/>
    <n v="0"/>
    <n v="0"/>
    <m/>
    <m/>
    <m/>
    <s v="No"/>
    <s v="W665181"/>
    <n v="0"/>
    <m/>
    <s v="H08031-JIM-M"/>
    <m/>
    <m/>
    <s v="S0361886"/>
  </r>
  <r>
    <x v="330"/>
    <n v="10000"/>
    <n v="20000"/>
    <d v="2025-04-08T00:00:00"/>
    <s v="502LAUGH"/>
    <s v=" 4:44:59 pm"/>
    <s v="10656256085/10620258108"/>
    <m/>
    <x v="1"/>
    <s v="Yes"/>
    <x v="2"/>
    <x v="2"/>
    <x v="2"/>
    <x v="2"/>
    <n v="1285"/>
    <m/>
    <m/>
    <d v="2025-04-07T00:00:00"/>
    <m/>
    <n v="88"/>
    <n v="113080"/>
    <s v="PE"/>
    <s v="F6U65-80033-FT0001"/>
    <n v="0"/>
    <n v="100000"/>
    <n v="13080"/>
    <n v="0"/>
    <n v="0"/>
    <n v="0"/>
    <m/>
    <m/>
    <n v="0"/>
    <m/>
    <m/>
    <m/>
    <m/>
    <m/>
    <m/>
    <m/>
    <m/>
    <s v="F6U65-80033-FT"/>
    <s v="H08031-JIM-M"/>
    <m/>
    <n v="0"/>
    <n v="0"/>
    <n v="0"/>
    <n v="0"/>
    <n v="0"/>
    <n v="0"/>
    <m/>
    <m/>
    <m/>
    <s v="No"/>
    <s v="W664638"/>
    <n v="0"/>
    <m/>
    <s v="H08031-JIM-M"/>
    <m/>
    <m/>
    <s v="S0361895"/>
  </r>
  <r>
    <x v="364"/>
    <n v="10000"/>
    <n v="10000"/>
    <d v="2025-04-08T00:00:00"/>
    <s v="502LAUGH"/>
    <s v=" 8:33:48 am"/>
    <s v="U532052062/503011726"/>
    <m/>
    <x v="0"/>
    <s v="Yes"/>
    <x v="30"/>
    <x v="24"/>
    <x v="32"/>
    <x v="32"/>
    <n v="5860"/>
    <m/>
    <m/>
    <d v="2025-04-07T00:00:00"/>
    <m/>
    <n v="1"/>
    <n v="5860"/>
    <s v="PE"/>
    <s v="250-5323-000001"/>
    <n v="0"/>
    <n v="5360"/>
    <n v="500"/>
    <n v="0"/>
    <n v="0"/>
    <n v="0"/>
    <m/>
    <m/>
    <n v="0"/>
    <m/>
    <m/>
    <m/>
    <m/>
    <m/>
    <m/>
    <m/>
    <m/>
    <s v="250-5323-00"/>
    <s v="J10025"/>
    <m/>
    <n v="0"/>
    <n v="0"/>
    <n v="0"/>
    <n v="0"/>
    <n v="0"/>
    <n v="0"/>
    <m/>
    <m/>
    <m/>
    <s v="No"/>
    <s v="W664650"/>
    <n v="0"/>
    <m/>
    <s v="J10025"/>
    <m/>
    <m/>
    <s v="S0361907"/>
  </r>
  <r>
    <x v="191"/>
    <n v="10000"/>
    <n v="20000"/>
    <d v="2025-04-08T00:00:00"/>
    <s v="502LAUGH"/>
    <s v=" 8:32:04 am"/>
    <n v="860909190840"/>
    <m/>
    <x v="1"/>
    <s v="Yes"/>
    <x v="17"/>
    <x v="15"/>
    <x v="16"/>
    <x v="16"/>
    <n v="667"/>
    <m/>
    <m/>
    <d v="2025-04-07T00:00:00"/>
    <m/>
    <n v="3"/>
    <n v="2001"/>
    <s v="PE"/>
    <n v="200680320001"/>
    <n v="0"/>
    <n v="1200"/>
    <n v="801"/>
    <n v="0"/>
    <n v="0"/>
    <n v="0"/>
    <m/>
    <m/>
    <n v="0"/>
    <m/>
    <m/>
    <m/>
    <m/>
    <m/>
    <m/>
    <m/>
    <m/>
    <n v="20068032"/>
    <s v="Z26005"/>
    <m/>
    <n v="0"/>
    <n v="0"/>
    <n v="0"/>
    <n v="0"/>
    <n v="0"/>
    <n v="0"/>
    <m/>
    <m/>
    <m/>
    <s v="No"/>
    <s v="W664651"/>
    <n v="0"/>
    <m/>
    <s v="Z26005"/>
    <m/>
    <m/>
    <s v="S0361913"/>
  </r>
  <r>
    <x v="192"/>
    <n v="10000"/>
    <n v="20000"/>
    <d v="2025-04-07T00:00:00"/>
    <s v="502LAUGH"/>
    <d v="1899-12-30T12:48:01"/>
    <s v="J00WT7100"/>
    <m/>
    <x v="1"/>
    <s v="Yes"/>
    <x v="19"/>
    <x v="15"/>
    <x v="18"/>
    <x v="18"/>
    <n v="1500"/>
    <m/>
    <m/>
    <d v="2025-04-07T00:00:00"/>
    <m/>
    <n v="6"/>
    <n v="9000"/>
    <s v="PE"/>
    <n v="83614970001"/>
    <n v="0"/>
    <n v="9000"/>
    <n v="0"/>
    <n v="0"/>
    <n v="0"/>
    <n v="0"/>
    <m/>
    <m/>
    <n v="0"/>
    <m/>
    <m/>
    <m/>
    <m/>
    <m/>
    <m/>
    <m/>
    <m/>
    <n v="8361497"/>
    <s v="B02083"/>
    <m/>
    <n v="0"/>
    <n v="0"/>
    <n v="0"/>
    <n v="0"/>
    <n v="0"/>
    <n v="0"/>
    <m/>
    <m/>
    <m/>
    <s v="No"/>
    <s v="W664652"/>
    <n v="0"/>
    <m/>
    <s v="B02083"/>
    <m/>
    <m/>
    <s v="S0361915"/>
  </r>
  <r>
    <x v="193"/>
    <n v="10000"/>
    <n v="30000"/>
    <d v="2025-04-07T00:00:00"/>
    <s v="502LAUGH"/>
    <d v="1899-12-30T11:45:13"/>
    <s v="J00WT7100"/>
    <m/>
    <x v="1"/>
    <s v="Yes"/>
    <x v="19"/>
    <x v="15"/>
    <x v="18"/>
    <x v="18"/>
    <n v="1667"/>
    <m/>
    <m/>
    <d v="2025-04-07T00:00:00"/>
    <m/>
    <n v="6"/>
    <n v="10002"/>
    <s v="PE"/>
    <n v="83615010001"/>
    <n v="0"/>
    <n v="10000"/>
    <n v="2"/>
    <n v="0"/>
    <n v="0"/>
    <n v="0"/>
    <m/>
    <m/>
    <n v="0"/>
    <m/>
    <m/>
    <m/>
    <m/>
    <m/>
    <m/>
    <m/>
    <m/>
    <n v="8361501"/>
    <s v="B02083"/>
    <m/>
    <n v="0"/>
    <n v="0"/>
    <n v="0"/>
    <n v="0"/>
    <n v="0"/>
    <n v="0"/>
    <m/>
    <m/>
    <m/>
    <s v="No"/>
    <s v="W664653"/>
    <n v="0"/>
    <m/>
    <s v="B02083"/>
    <m/>
    <m/>
    <s v="S0361915"/>
  </r>
  <r>
    <x v="195"/>
    <n v="10000"/>
    <n v="20000"/>
    <d v="2025-04-07T00:00:00"/>
    <s v="502LAUGH"/>
    <d v="1899-12-30T12:47:24"/>
    <s v="J00WT7100"/>
    <m/>
    <x v="1"/>
    <s v="Yes"/>
    <x v="19"/>
    <x v="15"/>
    <x v="18"/>
    <x v="18"/>
    <n v="1500"/>
    <m/>
    <m/>
    <d v="2025-04-07T00:00:00"/>
    <m/>
    <n v="6"/>
    <n v="9000"/>
    <s v="PE"/>
    <n v="5000443910001"/>
    <n v="0"/>
    <n v="9000"/>
    <n v="0"/>
    <n v="0"/>
    <n v="0"/>
    <n v="0"/>
    <m/>
    <m/>
    <n v="0"/>
    <m/>
    <m/>
    <m/>
    <m/>
    <m/>
    <m/>
    <m/>
    <m/>
    <n v="500044391"/>
    <s v="B02083"/>
    <m/>
    <n v="0"/>
    <n v="0"/>
    <n v="0"/>
    <n v="0"/>
    <n v="0"/>
    <n v="0"/>
    <m/>
    <m/>
    <m/>
    <s v="No"/>
    <s v="W664654"/>
    <n v="0"/>
    <m/>
    <s v="B02083"/>
    <m/>
    <m/>
    <s v="S0361915"/>
  </r>
  <r>
    <x v="127"/>
    <n v="10000"/>
    <n v="30000"/>
    <d v="2025-04-08T00:00:00"/>
    <s v="502LAUGH"/>
    <s v=" 1:03:22 pm"/>
    <n v="10656256092"/>
    <m/>
    <x v="2"/>
    <s v="Yes"/>
    <x v="37"/>
    <x v="20"/>
    <x v="37"/>
    <x v="37"/>
    <n v="18182"/>
    <m/>
    <m/>
    <d v="2025-04-07T00:00:00"/>
    <m/>
    <n v="11"/>
    <n v="200002"/>
    <s v="PE"/>
    <s v="3YM62-80017-FT0001"/>
    <n v="0"/>
    <n v="180000"/>
    <n v="20002"/>
    <n v="0"/>
    <n v="0"/>
    <n v="0"/>
    <m/>
    <m/>
    <n v="0"/>
    <m/>
    <m/>
    <m/>
    <m/>
    <m/>
    <m/>
    <m/>
    <m/>
    <s v="3YM62-80017-FT"/>
    <s v="H08031-JIM-M"/>
    <m/>
    <n v="0"/>
    <n v="0"/>
    <n v="0"/>
    <n v="0"/>
    <n v="0"/>
    <n v="0"/>
    <m/>
    <m/>
    <m/>
    <s v="No"/>
    <s v="W664655"/>
    <n v="0"/>
    <m/>
    <s v="H08031-JIM-M"/>
    <m/>
    <m/>
    <s v="S0361917"/>
  </r>
  <r>
    <x v="365"/>
    <n v="10000"/>
    <n v="10000"/>
    <d v="2025-04-07T00:00:00"/>
    <s v="502LAUGH"/>
    <d v="1899-12-30T10:11:45"/>
    <s v="M0BSM95201372"/>
    <m/>
    <x v="0"/>
    <s v="Yes"/>
    <x v="16"/>
    <x v="14"/>
    <x v="15"/>
    <x v="15"/>
    <n v="2858"/>
    <m/>
    <m/>
    <d v="2025-04-07T00:00:00"/>
    <m/>
    <n v="7"/>
    <n v="20006"/>
    <s v="PE"/>
    <s v="BL-68X28MM0001"/>
    <n v="0"/>
    <n v="20000"/>
    <n v="6"/>
    <n v="0"/>
    <n v="0"/>
    <n v="0"/>
    <m/>
    <m/>
    <n v="0"/>
    <m/>
    <m/>
    <m/>
    <m/>
    <m/>
    <m/>
    <m/>
    <m/>
    <s v="BL-68X28MM"/>
    <s v="H08122"/>
    <m/>
    <n v="0"/>
    <n v="0"/>
    <n v="0"/>
    <n v="0"/>
    <n v="0"/>
    <n v="0"/>
    <m/>
    <m/>
    <m/>
    <s v="No"/>
    <s v="W664657"/>
    <n v="0"/>
    <m/>
    <s v="H08122"/>
    <m/>
    <m/>
    <s v="S0361920"/>
  </r>
  <r>
    <x v="306"/>
    <n v="10000"/>
    <n v="20000"/>
    <d v="2025-04-08T00:00:00"/>
    <s v="502LAUGH"/>
    <s v=" 9:57:39 am"/>
    <s v="I53065H056"/>
    <m/>
    <x v="1"/>
    <s v="Yes"/>
    <x v="19"/>
    <x v="15"/>
    <x v="18"/>
    <x v="18"/>
    <n v="2223"/>
    <m/>
    <m/>
    <d v="2025-04-07T00:00:00"/>
    <m/>
    <n v="9"/>
    <n v="20007"/>
    <s v="PE"/>
    <s v="FLAMMABLE LIQUID0015"/>
    <n v="0"/>
    <n v="20000"/>
    <n v="7"/>
    <n v="0"/>
    <n v="0"/>
    <n v="0"/>
    <m/>
    <m/>
    <n v="0"/>
    <m/>
    <m/>
    <m/>
    <m/>
    <m/>
    <m/>
    <m/>
    <m/>
    <s v="FLAMMABLE LIQUID 3"/>
    <s v="S19254"/>
    <m/>
    <n v="0"/>
    <n v="0"/>
    <n v="0"/>
    <n v="0"/>
    <n v="0"/>
    <n v="0"/>
    <m/>
    <m/>
    <m/>
    <s v="No"/>
    <s v="W664659"/>
    <n v="0"/>
    <m/>
    <s v="S19254"/>
    <m/>
    <m/>
    <s v="S0361923"/>
  </r>
  <r>
    <x v="259"/>
    <n v="10000"/>
    <n v="20000"/>
    <d v="2025-04-07T00:00:00"/>
    <s v="502LAUGH"/>
    <s v=" 5:27:07 pm"/>
    <s v="BYJ032-07"/>
    <m/>
    <x v="1"/>
    <s v="Yes"/>
    <x v="17"/>
    <x v="15"/>
    <x v="16"/>
    <x v="16"/>
    <n v="3250"/>
    <m/>
    <m/>
    <d v="2025-04-07T00:00:00"/>
    <m/>
    <n v="4"/>
    <n v="13000"/>
    <s v="PE"/>
    <s v="HASACONI FLUX-DA0001"/>
    <n v="0"/>
    <n v="10000"/>
    <n v="3000"/>
    <n v="0"/>
    <n v="0"/>
    <n v="0"/>
    <m/>
    <m/>
    <n v="0"/>
    <m/>
    <m/>
    <m/>
    <m/>
    <m/>
    <m/>
    <m/>
    <m/>
    <s v="HASACONI FLUX-DANGER"/>
    <s v="S19254"/>
    <m/>
    <n v="0"/>
    <n v="0"/>
    <n v="0"/>
    <n v="0"/>
    <n v="0"/>
    <n v="0"/>
    <m/>
    <m/>
    <m/>
    <s v="No"/>
    <s v="W664664"/>
    <n v="0"/>
    <m/>
    <s v="S19254"/>
    <m/>
    <m/>
    <s v="S0361924"/>
  </r>
  <r>
    <x v="260"/>
    <n v="10000"/>
    <n v="20000"/>
    <d v="2025-04-07T00:00:00"/>
    <s v="505KANGHS"/>
    <s v=" 1:55:25 pm"/>
    <s v="BYJ032-07"/>
    <m/>
    <x v="1"/>
    <s v="Yes"/>
    <x v="17"/>
    <x v="15"/>
    <x v="16"/>
    <x v="16"/>
    <n v="4000"/>
    <m/>
    <m/>
    <d v="2025-04-07T00:00:00"/>
    <m/>
    <n v="9"/>
    <n v="36000"/>
    <s v="PE"/>
    <s v="69 SCS-ROHS-Y0001"/>
    <n v="0"/>
    <n v="30000"/>
    <n v="6000"/>
    <n v="0"/>
    <n v="0"/>
    <n v="0"/>
    <m/>
    <m/>
    <n v="0"/>
    <m/>
    <m/>
    <m/>
    <m/>
    <m/>
    <m/>
    <m/>
    <m/>
    <s v="69 SCS-ROHS-Y"/>
    <s v="S19254"/>
    <m/>
    <n v="0"/>
    <n v="0"/>
    <n v="0"/>
    <n v="0"/>
    <n v="0"/>
    <n v="0"/>
    <m/>
    <m/>
    <m/>
    <s v="No"/>
    <s v="W664665"/>
    <n v="0"/>
    <m/>
    <s v="S19254"/>
    <m/>
    <m/>
    <s v="S0361924"/>
  </r>
  <r>
    <x v="308"/>
    <n v="10000"/>
    <n v="20000"/>
    <d v="2025-04-08T00:00:00"/>
    <s v="502LAUGH"/>
    <s v=" 9:58:58 am"/>
    <s v="SG-5649983 01"/>
    <m/>
    <x v="1"/>
    <s v="Yes"/>
    <x v="15"/>
    <x v="13"/>
    <x v="14"/>
    <x v="14"/>
    <n v="1100"/>
    <m/>
    <m/>
    <d v="2025-04-07T00:00:00"/>
    <m/>
    <n v="5"/>
    <n v="5500"/>
    <s v="PE"/>
    <s v="QC PASSED LABEL0004"/>
    <n v="0"/>
    <n v="5000"/>
    <n v="500"/>
    <n v="0"/>
    <n v="0"/>
    <n v="0"/>
    <m/>
    <m/>
    <n v="0"/>
    <m/>
    <m/>
    <m/>
    <m/>
    <m/>
    <m/>
    <m/>
    <m/>
    <s v="QC PASSED LABEL"/>
    <s v="A01471"/>
    <m/>
    <n v="0"/>
    <n v="0"/>
    <n v="0"/>
    <n v="0"/>
    <n v="0"/>
    <n v="0"/>
    <m/>
    <m/>
    <m/>
    <s v="No"/>
    <s v="W664669"/>
    <n v="0"/>
    <m/>
    <s v="A01471"/>
    <m/>
    <m/>
    <s v="S0361941"/>
  </r>
  <r>
    <x v="366"/>
    <n v="10000"/>
    <n v="10000"/>
    <d v="2025-04-07T00:00:00"/>
    <s v="505KANGHS"/>
    <s v=" 1:53:48 pm"/>
    <s v="J00PR5201"/>
    <m/>
    <x v="0"/>
    <s v="Yes"/>
    <x v="27"/>
    <x v="22"/>
    <x v="27"/>
    <x v="27"/>
    <n v="4000"/>
    <m/>
    <m/>
    <d v="2025-04-07T00:00:00"/>
    <m/>
    <n v="1"/>
    <n v="4000"/>
    <s v="PE"/>
    <s v="810333 REV4000001"/>
    <n v="0"/>
    <n v="4000"/>
    <n v="0"/>
    <n v="0"/>
    <n v="0"/>
    <n v="0"/>
    <m/>
    <m/>
    <n v="0"/>
    <m/>
    <m/>
    <m/>
    <m/>
    <m/>
    <m/>
    <m/>
    <m/>
    <s v="810333 REV400"/>
    <s v="V22000"/>
    <m/>
    <n v="0"/>
    <n v="0"/>
    <n v="0"/>
    <n v="0"/>
    <n v="0"/>
    <n v="0"/>
    <m/>
    <m/>
    <m/>
    <s v="No"/>
    <s v="W664671"/>
    <n v="0"/>
    <m/>
    <s v="V22000"/>
    <m/>
    <m/>
    <s v="S0361944"/>
  </r>
  <r>
    <x v="331"/>
    <n v="10000"/>
    <n v="20000"/>
    <d v="2025-04-08T00:00:00"/>
    <s v="502LAUGH"/>
    <s v=" 3:35:03 pm"/>
    <n v="10620258108"/>
    <m/>
    <x v="1"/>
    <s v="Yes"/>
    <x v="2"/>
    <x v="2"/>
    <x v="2"/>
    <x v="2"/>
    <n v="1364"/>
    <m/>
    <m/>
    <d v="2025-04-07T00:00:00"/>
    <m/>
    <n v="66"/>
    <n v="90024"/>
    <s v="PE"/>
    <s v="C2P08-80005-FT0001"/>
    <n v="0"/>
    <n v="80000"/>
    <n v="10024"/>
    <n v="0"/>
    <n v="0"/>
    <n v="0"/>
    <m/>
    <m/>
    <n v="0"/>
    <m/>
    <m/>
    <m/>
    <m/>
    <m/>
    <m/>
    <m/>
    <m/>
    <s v="C2P08-80005-FT"/>
    <s v="H08031-JIM-M"/>
    <m/>
    <n v="0"/>
    <n v="0"/>
    <n v="0"/>
    <n v="0"/>
    <n v="0"/>
    <n v="0"/>
    <m/>
    <m/>
    <m/>
    <s v="No"/>
    <s v="W664676"/>
    <n v="0"/>
    <m/>
    <s v="H08031-JIM-M"/>
    <m/>
    <m/>
    <s v="S0361946"/>
  </r>
  <r>
    <x v="367"/>
    <n v="10000"/>
    <n v="10000"/>
    <d v="2025-04-24T00:00:00"/>
    <s v="502LAUGH"/>
    <s v=" 4:14:11 pm"/>
    <n v="10620258097"/>
    <m/>
    <x v="0"/>
    <s v="Yes"/>
    <x v="38"/>
    <x v="0"/>
    <x v="38"/>
    <x v="38"/>
    <n v="1105"/>
    <m/>
    <m/>
    <d v="2025-04-07T00:00:00"/>
    <m/>
    <n v="308"/>
    <n v="340340"/>
    <s v="PE"/>
    <s v="3YM57-80010-FT0001"/>
    <n v="0"/>
    <n v="300000"/>
    <n v="40340"/>
    <n v="0"/>
    <n v="0"/>
    <n v="0"/>
    <m/>
    <m/>
    <n v="0"/>
    <m/>
    <m/>
    <m/>
    <m/>
    <m/>
    <m/>
    <m/>
    <m/>
    <s v="3YM57-80010-FT"/>
    <s v="H08031-JIM-M"/>
    <m/>
    <n v="0"/>
    <n v="0"/>
    <n v="0"/>
    <n v="0"/>
    <n v="0"/>
    <n v="0"/>
    <m/>
    <m/>
    <m/>
    <s v="No"/>
    <s v="W665680"/>
    <n v="0"/>
    <m/>
    <s v="H08031-JIM-M"/>
    <m/>
    <m/>
    <s v="S0361958"/>
  </r>
  <r>
    <x v="332"/>
    <n v="10000"/>
    <n v="20000"/>
    <d v="2025-04-16T00:00:00"/>
    <s v="502LAUGH"/>
    <s v=" 4:44:39 pm"/>
    <n v="10620258106"/>
    <m/>
    <x v="1"/>
    <s v="Yes"/>
    <x v="2"/>
    <x v="2"/>
    <x v="2"/>
    <x v="2"/>
    <n v="1773"/>
    <m/>
    <m/>
    <d v="2025-04-07T00:00:00"/>
    <m/>
    <n v="88"/>
    <n v="156024"/>
    <s v="PE"/>
    <s v="6ZD61-800010001"/>
    <n v="0"/>
    <n v="140000"/>
    <n v="16024"/>
    <n v="0"/>
    <n v="0"/>
    <n v="0"/>
    <m/>
    <m/>
    <n v="0"/>
    <m/>
    <m/>
    <m/>
    <m/>
    <m/>
    <m/>
    <m/>
    <m/>
    <s v="6ZD61-80001"/>
    <s v="H08031-JIM-M"/>
    <m/>
    <n v="0"/>
    <n v="0"/>
    <n v="0"/>
    <n v="0"/>
    <n v="0"/>
    <n v="0"/>
    <m/>
    <m/>
    <m/>
    <s v="No"/>
    <s v="W665182"/>
    <n v="0"/>
    <m/>
    <s v="H08031-JIM-M"/>
    <m/>
    <m/>
    <s v="S0361959"/>
  </r>
  <r>
    <x v="368"/>
    <n v="10000"/>
    <n v="10000"/>
    <d v="2025-04-07T00:00:00"/>
    <s v="502LAUGH"/>
    <s v=" 4:51:44 pm"/>
    <s v="MOBVG3280"/>
    <m/>
    <x v="0"/>
    <s v="Yes"/>
    <x v="36"/>
    <x v="2"/>
    <x v="45"/>
    <x v="45"/>
    <n v="30000"/>
    <m/>
    <m/>
    <d v="2025-04-07T00:00:00"/>
    <m/>
    <n v="2"/>
    <n v="60000"/>
    <s v="PE"/>
    <s v="10036213001 REVA0001"/>
    <n v="0"/>
    <n v="60000"/>
    <n v="0"/>
    <n v="0"/>
    <n v="0"/>
    <n v="0"/>
    <m/>
    <m/>
    <n v="0"/>
    <m/>
    <m/>
    <m/>
    <m/>
    <m/>
    <m/>
    <m/>
    <m/>
    <s v="10036213001 REVA"/>
    <s v="E05166-JAPAC"/>
    <m/>
    <n v="0"/>
    <n v="0"/>
    <n v="0"/>
    <n v="0"/>
    <n v="0"/>
    <n v="0"/>
    <m/>
    <m/>
    <m/>
    <s v="No"/>
    <s v="W664687"/>
    <n v="0"/>
    <m/>
    <s v="E05166-JAPAC"/>
    <m/>
    <m/>
    <s v="S0361973"/>
  </r>
  <r>
    <x v="369"/>
    <n v="10000"/>
    <n v="10000"/>
    <d v="2025-04-08T00:00:00"/>
    <s v="502LAUGH"/>
    <s v=" 8:40:40 am"/>
    <s v="SG-5651598-01"/>
    <m/>
    <x v="0"/>
    <s v="Yes"/>
    <x v="6"/>
    <x v="5"/>
    <x v="6"/>
    <x v="6"/>
    <n v="745"/>
    <m/>
    <m/>
    <d v="2025-04-07T00:00:00"/>
    <m/>
    <n v="4"/>
    <n v="2980"/>
    <s v="PE"/>
    <n v="112888120001"/>
    <n v="0"/>
    <n v="2980"/>
    <n v="0"/>
    <n v="0"/>
    <n v="0"/>
    <n v="0"/>
    <m/>
    <m/>
    <n v="0"/>
    <m/>
    <m/>
    <m/>
    <m/>
    <m/>
    <m/>
    <m/>
    <m/>
    <n v="11288812"/>
    <s v="I09180"/>
    <m/>
    <n v="0"/>
    <n v="0"/>
    <n v="0"/>
    <n v="0"/>
    <n v="0"/>
    <n v="0"/>
    <m/>
    <m/>
    <m/>
    <s v="No"/>
    <s v="W664693"/>
    <n v="0"/>
    <m/>
    <s v="I09180"/>
    <m/>
    <m/>
    <s v="S0361992"/>
  </r>
  <r>
    <x v="370"/>
    <n v="10000"/>
    <n v="10000"/>
    <d v="2025-04-08T00:00:00"/>
    <s v="502LAUGH"/>
    <s v=" 8:41:49 am"/>
    <s v="SG-5651598-01"/>
    <m/>
    <x v="0"/>
    <s v="Yes"/>
    <x v="6"/>
    <x v="5"/>
    <x v="6"/>
    <x v="6"/>
    <n v="745"/>
    <m/>
    <m/>
    <d v="2025-04-07T00:00:00"/>
    <m/>
    <n v="4"/>
    <n v="2980"/>
    <s v="PE"/>
    <n v="112888550001"/>
    <n v="0"/>
    <n v="2980"/>
    <n v="0"/>
    <n v="0"/>
    <n v="0"/>
    <n v="0"/>
    <m/>
    <m/>
    <n v="0"/>
    <m/>
    <m/>
    <m/>
    <m/>
    <m/>
    <m/>
    <m/>
    <m/>
    <n v="11288855"/>
    <s v="I09180"/>
    <m/>
    <n v="0"/>
    <n v="0"/>
    <n v="0"/>
    <n v="0"/>
    <n v="0"/>
    <n v="0"/>
    <m/>
    <m/>
    <m/>
    <s v="No"/>
    <s v="W664694"/>
    <n v="0"/>
    <m/>
    <s v="I09180"/>
    <m/>
    <m/>
    <s v="S0361993"/>
  </r>
  <r>
    <x v="371"/>
    <n v="10000"/>
    <n v="10000"/>
    <d v="2025-04-08T00:00:00"/>
    <s v="502LAUGH"/>
    <s v=" 8:40:40 am"/>
    <s v="SG-5651598-01"/>
    <m/>
    <x v="0"/>
    <s v="Yes"/>
    <x v="6"/>
    <x v="5"/>
    <x v="6"/>
    <x v="6"/>
    <n v="745"/>
    <m/>
    <m/>
    <d v="2025-04-07T00:00:00"/>
    <m/>
    <n v="4"/>
    <n v="2980"/>
    <s v="PE"/>
    <n v="112888120001"/>
    <n v="0"/>
    <n v="2980"/>
    <n v="0"/>
    <n v="0"/>
    <n v="0"/>
    <n v="0"/>
    <m/>
    <m/>
    <n v="0"/>
    <m/>
    <m/>
    <m/>
    <m/>
    <m/>
    <m/>
    <m/>
    <m/>
    <n v="11288812"/>
    <s v="I09180"/>
    <m/>
    <n v="0"/>
    <n v="0"/>
    <n v="0"/>
    <n v="0"/>
    <n v="0"/>
    <n v="0"/>
    <m/>
    <m/>
    <m/>
    <s v="No"/>
    <s v="W664696"/>
    <n v="0"/>
    <m/>
    <s v="I09180"/>
    <m/>
    <m/>
    <s v="S0361996"/>
  </r>
  <r>
    <x v="372"/>
    <n v="10000"/>
    <n v="10000"/>
    <d v="2025-04-08T00:00:00"/>
    <s v="502LAUGH"/>
    <s v=" 8:40:40 am"/>
    <s v="SG-5651598-01"/>
    <m/>
    <x v="0"/>
    <s v="Yes"/>
    <x v="6"/>
    <x v="5"/>
    <x v="6"/>
    <x v="6"/>
    <n v="373"/>
    <m/>
    <m/>
    <d v="2025-04-07T00:00:00"/>
    <m/>
    <n v="4"/>
    <n v="1490"/>
    <s v="PE"/>
    <n v="112888120001"/>
    <n v="0"/>
    <n v="1490"/>
    <n v="0"/>
    <n v="0"/>
    <n v="0"/>
    <n v="0"/>
    <m/>
    <m/>
    <n v="0"/>
    <m/>
    <m/>
    <m/>
    <m/>
    <m/>
    <m/>
    <m/>
    <m/>
    <n v="11288812"/>
    <s v="I09180"/>
    <m/>
    <n v="0"/>
    <n v="0"/>
    <n v="0"/>
    <n v="0"/>
    <n v="0"/>
    <n v="0"/>
    <m/>
    <m/>
    <m/>
    <s v="No"/>
    <s v="W664697"/>
    <n v="0"/>
    <m/>
    <s v="I09180"/>
    <m/>
    <m/>
    <s v="S0361997"/>
  </r>
  <r>
    <x v="372"/>
    <n v="20000"/>
    <n v="10000"/>
    <d v="2025-04-08T00:00:00"/>
    <s v="502LAUGH"/>
    <s v=" 8:40:40 am"/>
    <s v="SG-5651598-01"/>
    <m/>
    <x v="0"/>
    <s v="Yes"/>
    <x v="6"/>
    <x v="5"/>
    <x v="6"/>
    <x v="6"/>
    <n v="373"/>
    <m/>
    <m/>
    <d v="2025-04-07T00:00:00"/>
    <m/>
    <n v="4"/>
    <n v="1490"/>
    <s v="PE"/>
    <n v="112888120001"/>
    <n v="0"/>
    <n v="1490"/>
    <n v="0"/>
    <n v="0"/>
    <n v="0"/>
    <n v="0"/>
    <m/>
    <m/>
    <n v="0"/>
    <m/>
    <m/>
    <m/>
    <m/>
    <m/>
    <m/>
    <m/>
    <m/>
    <n v="11288812"/>
    <s v="I09180"/>
    <m/>
    <n v="0"/>
    <n v="0"/>
    <n v="0"/>
    <n v="0"/>
    <n v="0"/>
    <n v="0"/>
    <m/>
    <m/>
    <m/>
    <s v="No"/>
    <s v="W664697"/>
    <n v="0"/>
    <m/>
    <s v="I09180"/>
    <m/>
    <m/>
    <s v="S0361997"/>
  </r>
  <r>
    <x v="333"/>
    <n v="10000"/>
    <n v="20000"/>
    <d v="2025-04-14T00:00:00"/>
    <s v="502LAUGH"/>
    <s v=" 8:43:59 am"/>
    <n v="10620258106"/>
    <m/>
    <x v="1"/>
    <s v="Yes"/>
    <x v="2"/>
    <x v="2"/>
    <x v="2"/>
    <x v="2"/>
    <n v="910"/>
    <m/>
    <m/>
    <d v="2025-04-07T00:00:00"/>
    <m/>
    <n v="88"/>
    <n v="80080"/>
    <s v="PE"/>
    <s v="3YM55-80009-FT0001"/>
    <n v="0"/>
    <n v="70000"/>
    <n v="10080"/>
    <n v="0"/>
    <n v="0"/>
    <n v="0"/>
    <m/>
    <m/>
    <n v="0"/>
    <m/>
    <m/>
    <m/>
    <m/>
    <m/>
    <m/>
    <m/>
    <m/>
    <s v="3YM55-80009-FT"/>
    <s v="H08031-JIM-M"/>
    <m/>
    <n v="0"/>
    <n v="0"/>
    <n v="0"/>
    <n v="0"/>
    <n v="0"/>
    <n v="0"/>
    <m/>
    <m/>
    <m/>
    <s v="No"/>
    <s v="W664702"/>
    <n v="0"/>
    <m/>
    <s v="H08031-JIM-M"/>
    <m/>
    <m/>
    <s v="S0362002"/>
  </r>
  <r>
    <x v="373"/>
    <n v="10000"/>
    <n v="10000"/>
    <d v="2025-04-08T00:00:00"/>
    <s v="502LAUGH"/>
    <s v=" 8:41:49 am"/>
    <s v="SG-5651598-01"/>
    <m/>
    <x v="0"/>
    <s v="Yes"/>
    <x v="6"/>
    <x v="5"/>
    <x v="6"/>
    <x v="6"/>
    <n v="745"/>
    <m/>
    <m/>
    <d v="2025-04-07T00:00:00"/>
    <m/>
    <n v="4"/>
    <n v="2980"/>
    <s v="PE"/>
    <n v="112888550001"/>
    <n v="0"/>
    <n v="2980"/>
    <n v="0"/>
    <n v="0"/>
    <n v="0"/>
    <n v="0"/>
    <m/>
    <m/>
    <n v="0"/>
    <m/>
    <m/>
    <m/>
    <m/>
    <m/>
    <m/>
    <m/>
    <m/>
    <n v="11288855"/>
    <s v="I09180"/>
    <m/>
    <n v="0"/>
    <n v="0"/>
    <n v="0"/>
    <n v="0"/>
    <n v="0"/>
    <n v="0"/>
    <m/>
    <m/>
    <m/>
    <s v="No"/>
    <s v="W664709"/>
    <n v="0"/>
    <m/>
    <s v="I09180"/>
    <m/>
    <m/>
    <s v="S0361994"/>
  </r>
  <r>
    <x v="374"/>
    <n v="10000"/>
    <n v="10000"/>
    <d v="2025-04-08T00:00:00"/>
    <s v="502LAUGH"/>
    <s v=" 8:35:44 am"/>
    <s v="L4820U8019/D82907A156R"/>
    <m/>
    <x v="0"/>
    <s v="Yes"/>
    <x v="27"/>
    <x v="22"/>
    <x v="27"/>
    <x v="27"/>
    <n v="8000"/>
    <m/>
    <m/>
    <d v="2025-04-07T00:00:00"/>
    <m/>
    <n v="3"/>
    <n v="24000"/>
    <s v="PE"/>
    <s v="TSMC00312060001"/>
    <n v="0"/>
    <n v="24000"/>
    <n v="0"/>
    <n v="0"/>
    <n v="0"/>
    <n v="0"/>
    <m/>
    <m/>
    <n v="0"/>
    <m/>
    <m/>
    <m/>
    <m/>
    <m/>
    <m/>
    <m/>
    <m/>
    <s v="TSMC0031206"/>
    <s v="T20104"/>
    <m/>
    <n v="0"/>
    <n v="0"/>
    <n v="0"/>
    <n v="0"/>
    <n v="0"/>
    <n v="0"/>
    <m/>
    <m/>
    <m/>
    <s v="No"/>
    <s v="W664718"/>
    <n v="0"/>
    <m/>
    <s v="T20104"/>
    <m/>
    <m/>
    <s v="S0361990"/>
  </r>
  <r>
    <x v="375"/>
    <n v="10000"/>
    <n v="20000"/>
    <d v="2025-04-09T00:00:00"/>
    <s v="502LAUGH"/>
    <d v="1899-12-30T10:38:48"/>
    <s v="M0BUG7282"/>
    <m/>
    <x v="0"/>
    <s v="Yes"/>
    <x v="12"/>
    <x v="11"/>
    <x v="12"/>
    <x v="12"/>
    <n v="4000"/>
    <m/>
    <m/>
    <d v="2025-04-07T00:00:00"/>
    <m/>
    <n v="20"/>
    <n v="80000"/>
    <s v="PE"/>
    <s v="100565979-ADS1360001"/>
    <n v="0"/>
    <n v="80000"/>
    <n v="0"/>
    <n v="0"/>
    <n v="0"/>
    <n v="0"/>
    <m/>
    <m/>
    <n v="0"/>
    <m/>
    <m/>
    <m/>
    <m/>
    <m/>
    <m/>
    <m/>
    <m/>
    <s v="100565979-ADS1366"/>
    <s v="S19314"/>
    <m/>
    <n v="0"/>
    <n v="0"/>
    <n v="0"/>
    <n v="0"/>
    <n v="0"/>
    <n v="0"/>
    <m/>
    <m/>
    <m/>
    <s v="No"/>
    <s v="W664732"/>
    <n v="0"/>
    <m/>
    <s v="S19314"/>
    <m/>
    <m/>
    <s v="H0064901"/>
  </r>
  <r>
    <x v="319"/>
    <n v="10000"/>
    <n v="20000"/>
    <d v="2025-04-08T00:00:00"/>
    <s v="502LAUGH"/>
    <s v=" 8:59:03 am"/>
    <s v="M0BFL2381"/>
    <m/>
    <x v="1"/>
    <s v="Yes"/>
    <x v="12"/>
    <x v="11"/>
    <x v="12"/>
    <x v="12"/>
    <n v="2500"/>
    <m/>
    <m/>
    <d v="2025-04-07T00:00:00"/>
    <m/>
    <n v="16"/>
    <n v="40000"/>
    <s v="PE"/>
    <s v="714370201-ADS1360001"/>
    <n v="0"/>
    <n v="40000"/>
    <n v="0"/>
    <n v="0"/>
    <n v="0"/>
    <n v="0"/>
    <m/>
    <m/>
    <n v="0"/>
    <m/>
    <m/>
    <m/>
    <m/>
    <m/>
    <m/>
    <m/>
    <m/>
    <s v="714370201-ADS1366"/>
    <s v="S19314"/>
    <m/>
    <n v="0"/>
    <n v="0"/>
    <n v="0"/>
    <n v="0"/>
    <n v="0"/>
    <n v="0"/>
    <m/>
    <m/>
    <m/>
    <s v="No"/>
    <s v="W664738"/>
    <n v="0"/>
    <m/>
    <s v="S19314"/>
    <m/>
    <m/>
    <s v="H0064908"/>
  </r>
  <r>
    <x v="376"/>
    <n v="10000"/>
    <n v="10000"/>
    <d v="2025-04-09T00:00:00"/>
    <s v="502LAUGH"/>
    <d v="1899-12-30T10:41:48"/>
    <s v="5307412-02-01-09/5307412-01-01-07/5307412-02-01-10"/>
    <m/>
    <x v="0"/>
    <s v="Yes"/>
    <x v="22"/>
    <x v="18"/>
    <x v="22"/>
    <x v="22"/>
    <n v="5400"/>
    <m/>
    <m/>
    <d v="2025-04-07T00:00:00"/>
    <m/>
    <n v="2"/>
    <n v="10800"/>
    <s v="PE"/>
    <s v="723852900-PROTO 0001"/>
    <n v="0"/>
    <n v="10800"/>
    <n v="0"/>
    <n v="0"/>
    <n v="0"/>
    <n v="0"/>
    <m/>
    <m/>
    <n v="0"/>
    <m/>
    <m/>
    <m/>
    <m/>
    <m/>
    <m/>
    <m/>
    <m/>
    <s v="723852900-PROTO D"/>
    <s v="S19314"/>
    <m/>
    <n v="0"/>
    <n v="0"/>
    <n v="0"/>
    <n v="0"/>
    <n v="0"/>
    <n v="0"/>
    <m/>
    <m/>
    <m/>
    <s v="No"/>
    <s v="W664739"/>
    <n v="0"/>
    <m/>
    <s v="S19314"/>
    <m/>
    <m/>
    <s v="H0064910"/>
  </r>
  <r>
    <x v="377"/>
    <n v="10000"/>
    <n v="10000"/>
    <d v="2025-04-07T00:00:00"/>
    <s v="502LAUGH"/>
    <s v=" 4:51:44 pm"/>
    <s v="4275S1"/>
    <m/>
    <x v="0"/>
    <s v="Yes"/>
    <x v="28"/>
    <x v="23"/>
    <x v="30"/>
    <x v="30"/>
    <n v="2000"/>
    <m/>
    <m/>
    <d v="2025-04-07T00:00:00"/>
    <m/>
    <n v="1"/>
    <n v="2000"/>
    <s v="PE"/>
    <n v="10100120001"/>
    <n v="0"/>
    <n v="2000"/>
    <n v="0"/>
    <n v="0"/>
    <n v="0"/>
    <n v="0"/>
    <m/>
    <m/>
    <n v="0"/>
    <m/>
    <m/>
    <m/>
    <m/>
    <m/>
    <m/>
    <m/>
    <m/>
    <n v="1010012"/>
    <s v="E05156"/>
    <m/>
    <n v="0"/>
    <n v="0"/>
    <n v="0"/>
    <n v="0"/>
    <n v="0"/>
    <n v="0"/>
    <m/>
    <m/>
    <m/>
    <s v="No"/>
    <s v="W664747"/>
    <n v="0"/>
    <m/>
    <s v="E05156"/>
    <m/>
    <m/>
    <s v="S0362035"/>
  </r>
  <r>
    <x v="378"/>
    <n v="10000"/>
    <n v="10000"/>
    <d v="2025-04-07T00:00:00"/>
    <s v="502LAUGH"/>
    <s v=" 3:44:12 pm"/>
    <s v="4275S1"/>
    <m/>
    <x v="0"/>
    <s v="Yes"/>
    <x v="28"/>
    <x v="23"/>
    <x v="30"/>
    <x v="30"/>
    <n v="1000"/>
    <m/>
    <m/>
    <d v="2025-04-07T00:00:00"/>
    <m/>
    <n v="1"/>
    <n v="1000"/>
    <s v="PE"/>
    <n v="10104710001"/>
    <n v="0"/>
    <n v="1000"/>
    <n v="0"/>
    <n v="0"/>
    <n v="0"/>
    <n v="0"/>
    <m/>
    <m/>
    <n v="0"/>
    <m/>
    <m/>
    <m/>
    <m/>
    <m/>
    <m/>
    <m/>
    <m/>
    <n v="1010471"/>
    <s v="E05156"/>
    <m/>
    <n v="0"/>
    <n v="0"/>
    <n v="0"/>
    <n v="0"/>
    <n v="0"/>
    <n v="0"/>
    <m/>
    <m/>
    <m/>
    <s v="No"/>
    <s v="W664748"/>
    <n v="0"/>
    <m/>
    <s v="E05156"/>
    <m/>
    <m/>
    <s v="S0362035"/>
  </r>
  <r>
    <x v="146"/>
    <n v="10000"/>
    <n v="20000"/>
    <d v="2025-04-08T00:00:00"/>
    <s v="502LAUGH"/>
    <s v=" 2:16:22 pm"/>
    <s v="BYF039-01"/>
    <m/>
    <x v="1"/>
    <s v="Yes"/>
    <x v="15"/>
    <x v="13"/>
    <x v="14"/>
    <x v="14"/>
    <n v="550"/>
    <m/>
    <m/>
    <d v="2025-04-07T00:00:00"/>
    <m/>
    <n v="2"/>
    <n v="1100"/>
    <s v="PE"/>
    <s v="BMS-144X38MM0001"/>
    <n v="0"/>
    <n v="1000"/>
    <n v="100"/>
    <n v="0"/>
    <n v="0"/>
    <n v="0"/>
    <m/>
    <m/>
    <n v="0"/>
    <m/>
    <m/>
    <m/>
    <m/>
    <m/>
    <m/>
    <m/>
    <m/>
    <s v="BMS-144X38MM"/>
    <s v="S19671"/>
    <m/>
    <n v="0"/>
    <n v="0"/>
    <n v="0"/>
    <n v="0"/>
    <n v="0"/>
    <n v="0"/>
    <m/>
    <m/>
    <m/>
    <s v="No"/>
    <s v="W664756"/>
    <n v="0"/>
    <m/>
    <s v="S19671"/>
    <m/>
    <m/>
    <s v="S0362169"/>
  </r>
  <r>
    <x v="379"/>
    <n v="10000"/>
    <n v="10000"/>
    <d v="2025-04-07T00:00:00"/>
    <s v="502LAUGH"/>
    <s v=" 3:44:12 pm"/>
    <s v="3082512U9"/>
    <m/>
    <x v="0"/>
    <s v="Yes"/>
    <x v="7"/>
    <x v="6"/>
    <x v="7"/>
    <x v="7"/>
    <n v="150"/>
    <m/>
    <m/>
    <d v="2025-04-07T00:00:00"/>
    <m/>
    <n v="1"/>
    <n v="150"/>
    <s v="PE"/>
    <n v="107133240001"/>
    <n v="0"/>
    <n v="150"/>
    <n v="0"/>
    <n v="0"/>
    <n v="0"/>
    <n v="0"/>
    <m/>
    <m/>
    <n v="0"/>
    <m/>
    <m/>
    <m/>
    <m/>
    <m/>
    <m/>
    <m/>
    <m/>
    <n v="10713324"/>
    <s v="I09109"/>
    <m/>
    <n v="0"/>
    <n v="0"/>
    <n v="0"/>
    <n v="0"/>
    <n v="0"/>
    <n v="0"/>
    <m/>
    <m/>
    <m/>
    <s v="No"/>
    <s v="W664759"/>
    <n v="0"/>
    <m/>
    <s v="I09109"/>
    <m/>
    <m/>
    <s v="S0362175"/>
  </r>
  <r>
    <x v="380"/>
    <n v="10000"/>
    <n v="10000"/>
    <d v="2025-04-09T00:00:00"/>
    <s v="502LAUGH"/>
    <s v=" 8:36:21 am"/>
    <n v="10620258103"/>
    <m/>
    <x v="0"/>
    <s v="Yes"/>
    <x v="38"/>
    <x v="0"/>
    <x v="38"/>
    <x v="38"/>
    <n v="125"/>
    <m/>
    <m/>
    <d v="2025-04-07T00:00:00"/>
    <m/>
    <n v="65"/>
    <n v="8125"/>
    <s v="PE"/>
    <s v="5190-26260001"/>
    <n v="0"/>
    <n v="5000"/>
    <n v="3125"/>
    <n v="0"/>
    <n v="0"/>
    <n v="0"/>
    <m/>
    <m/>
    <n v="0"/>
    <m/>
    <m/>
    <m/>
    <m/>
    <m/>
    <m/>
    <m/>
    <m/>
    <s v="5190-2626"/>
    <s v="H08031-JIM"/>
    <m/>
    <n v="0"/>
    <n v="0"/>
    <n v="0"/>
    <n v="0"/>
    <n v="0"/>
    <n v="0"/>
    <m/>
    <m/>
    <m/>
    <s v="No"/>
    <s v="W665446"/>
    <n v="0"/>
    <m/>
    <s v="H08031-JIM"/>
    <m/>
    <m/>
    <s v="S0362257"/>
  </r>
  <r>
    <x v="269"/>
    <n v="10000"/>
    <n v="20000"/>
    <d v="2025-04-07T00:00:00"/>
    <s v="502LAUGH"/>
    <s v=" 5:27:48 pm"/>
    <s v="U4A043S213/3060209U9"/>
    <m/>
    <x v="1"/>
    <s v="Yes"/>
    <x v="14"/>
    <x v="12"/>
    <x v="14"/>
    <x v="14"/>
    <n v="200"/>
    <m/>
    <m/>
    <d v="2025-04-07T00:00:00"/>
    <m/>
    <n v="2"/>
    <n v="400"/>
    <s v="PE"/>
    <n v="107110100001"/>
    <n v="0"/>
    <n v="300"/>
    <n v="100"/>
    <n v="0"/>
    <n v="0"/>
    <n v="0"/>
    <m/>
    <m/>
    <n v="0"/>
    <m/>
    <m/>
    <m/>
    <m/>
    <m/>
    <m/>
    <m/>
    <m/>
    <n v="10711010"/>
    <s v="L12070"/>
    <m/>
    <n v="0"/>
    <n v="0"/>
    <n v="0"/>
    <n v="0"/>
    <n v="0"/>
    <n v="0"/>
    <m/>
    <m/>
    <m/>
    <s v="No"/>
    <s v="W664763"/>
    <n v="0"/>
    <m/>
    <s v="L12070"/>
    <m/>
    <m/>
    <s v="S0362361"/>
  </r>
  <r>
    <x v="381"/>
    <n v="10000"/>
    <n v="10000"/>
    <d v="2025-04-07T00:00:00"/>
    <s v="502LAUGH"/>
    <d v="1899-12-30T11:19:43"/>
    <s v="4071802U5/3082512U9"/>
    <m/>
    <x v="0"/>
    <s v="Yes"/>
    <x v="28"/>
    <x v="23"/>
    <x v="30"/>
    <x v="30"/>
    <n v="300"/>
    <m/>
    <m/>
    <d v="2025-04-07T00:00:00"/>
    <m/>
    <n v="1"/>
    <n v="300"/>
    <s v="PE"/>
    <s v="SM-P1999-D0043R00002"/>
    <n v="0"/>
    <n v="300"/>
    <n v="0"/>
    <n v="0"/>
    <n v="0"/>
    <n v="0"/>
    <m/>
    <m/>
    <n v="0"/>
    <m/>
    <m/>
    <m/>
    <m/>
    <m/>
    <m/>
    <m/>
    <m/>
    <s v="SM-P1999-D0043R01"/>
    <s v="S19586"/>
    <m/>
    <n v="0"/>
    <n v="0"/>
    <n v="0"/>
    <n v="0"/>
    <n v="0"/>
    <n v="0"/>
    <m/>
    <m/>
    <m/>
    <s v="No"/>
    <s v="W664766"/>
    <n v="0"/>
    <m/>
    <s v="S19586"/>
    <m/>
    <m/>
    <s v="S0362364"/>
  </r>
  <r>
    <x v="382"/>
    <n v="10000"/>
    <n v="10000"/>
    <d v="2025-04-16T00:00:00"/>
    <s v="502LAUGH"/>
    <s v=" 4:49:50 pm"/>
    <n v="10620258103"/>
    <m/>
    <x v="0"/>
    <s v="Yes"/>
    <x v="38"/>
    <x v="0"/>
    <x v="38"/>
    <x v="38"/>
    <n v="337"/>
    <m/>
    <m/>
    <d v="2025-04-07T00:00:00"/>
    <m/>
    <n v="297"/>
    <n v="100089"/>
    <s v="PE"/>
    <s v="6ZD61-800010001"/>
    <n v="0"/>
    <n v="80000"/>
    <n v="20089"/>
    <n v="0"/>
    <n v="0"/>
    <n v="0"/>
    <m/>
    <m/>
    <n v="0"/>
    <m/>
    <m/>
    <m/>
    <m/>
    <m/>
    <m/>
    <m/>
    <m/>
    <s v="6ZD61-80001"/>
    <s v="H08031-JIM-M"/>
    <m/>
    <n v="0"/>
    <n v="0"/>
    <n v="0"/>
    <n v="0"/>
    <n v="0"/>
    <n v="0"/>
    <m/>
    <m/>
    <m/>
    <s v="No"/>
    <s v="W665192"/>
    <n v="0"/>
    <m/>
    <s v="H08031-JIM-M"/>
    <m/>
    <m/>
    <s v="S0362371"/>
  </r>
  <r>
    <x v="383"/>
    <n v="10000"/>
    <n v="10000"/>
    <d v="2025-04-14T00:00:00"/>
    <s v="502LAUGH"/>
    <s v=" 4:08:41 pm"/>
    <n v="10620258107"/>
    <m/>
    <x v="0"/>
    <s v="Yes"/>
    <x v="38"/>
    <x v="0"/>
    <x v="38"/>
    <x v="38"/>
    <n v="215"/>
    <m/>
    <m/>
    <d v="2025-04-07T00:00:00"/>
    <m/>
    <n v="308"/>
    <n v="66220"/>
    <s v="PE"/>
    <s v="9R1W4-80001-FT0001"/>
    <n v="0"/>
    <n v="50000"/>
    <n v="16220"/>
    <n v="0"/>
    <n v="0"/>
    <n v="0"/>
    <m/>
    <m/>
    <n v="0"/>
    <m/>
    <m/>
    <m/>
    <m/>
    <m/>
    <m/>
    <m/>
    <m/>
    <s v="9R1W4-80001-FT"/>
    <s v="H08031-JIM-M"/>
    <m/>
    <n v="0"/>
    <n v="0"/>
    <n v="0"/>
    <n v="0"/>
    <n v="0"/>
    <n v="0"/>
    <m/>
    <m/>
    <m/>
    <s v="No"/>
    <s v="W664772"/>
    <n v="0"/>
    <m/>
    <s v="H08031-JIM-M"/>
    <m/>
    <m/>
    <s v="S0362377"/>
  </r>
  <r>
    <x v="384"/>
    <n v="10000"/>
    <n v="10000"/>
    <d v="2025-04-24T00:00:00"/>
    <s v="502LAUGH"/>
    <s v=" 4:20:27 pm"/>
    <n v="10620258107"/>
    <m/>
    <x v="0"/>
    <s v="Yes"/>
    <x v="38"/>
    <x v="0"/>
    <x v="38"/>
    <x v="38"/>
    <n v="1416"/>
    <m/>
    <m/>
    <d v="2025-04-07T00:00:00"/>
    <m/>
    <n v="308"/>
    <n v="436128"/>
    <s v="PE"/>
    <s v="3YM56-80009-FT0001"/>
    <n v="0"/>
    <n v="400000"/>
    <n v="36128"/>
    <n v="0"/>
    <n v="0"/>
    <n v="0"/>
    <m/>
    <m/>
    <n v="0"/>
    <m/>
    <m/>
    <m/>
    <m/>
    <m/>
    <m/>
    <m/>
    <m/>
    <s v="3YM56-80009-FT"/>
    <s v="H08031-JIM-M"/>
    <m/>
    <n v="0"/>
    <n v="0"/>
    <n v="0"/>
    <n v="0"/>
    <n v="0"/>
    <n v="0"/>
    <m/>
    <m/>
    <m/>
    <s v="No"/>
    <s v="W665451"/>
    <n v="0"/>
    <m/>
    <s v="H08031-JIM-M"/>
    <m/>
    <m/>
    <s v="S0362378"/>
  </r>
  <r>
    <x v="385"/>
    <n v="10000"/>
    <n v="10000"/>
    <d v="2025-04-25T00:00:00"/>
    <s v="502LAUGH"/>
    <s v=" 8:27:25 am"/>
    <n v="10620258097"/>
    <m/>
    <x v="0"/>
    <s v="Yes"/>
    <x v="38"/>
    <x v="0"/>
    <x v="38"/>
    <x v="38"/>
    <n v="1105"/>
    <m/>
    <m/>
    <d v="2025-04-07T00:00:00"/>
    <m/>
    <n v="308"/>
    <n v="340340"/>
    <s v="PE"/>
    <s v="3YM62-80017-FT0001"/>
    <n v="0"/>
    <n v="300000"/>
    <n v="40340"/>
    <n v="0"/>
    <n v="0"/>
    <n v="0"/>
    <m/>
    <m/>
    <n v="0"/>
    <m/>
    <m/>
    <m/>
    <m/>
    <m/>
    <m/>
    <m/>
    <m/>
    <s v="3YM62-80017-FT"/>
    <s v="H08031-JIM-M"/>
    <m/>
    <n v="0"/>
    <n v="0"/>
    <n v="0"/>
    <n v="0"/>
    <n v="0"/>
    <n v="0"/>
    <m/>
    <m/>
    <m/>
    <s v="No"/>
    <s v="W665452"/>
    <n v="0"/>
    <m/>
    <s v="H08031-JIM-M"/>
    <m/>
    <m/>
    <s v="S0362379"/>
  </r>
  <r>
    <x v="322"/>
    <n v="10000"/>
    <n v="20000"/>
    <d v="2025-04-10T00:00:00"/>
    <s v="502LAUGH"/>
    <s v=" 2:39:20 pm"/>
    <n v="10620258014"/>
    <m/>
    <x v="1"/>
    <s v="Yes"/>
    <x v="2"/>
    <x v="2"/>
    <x v="2"/>
    <x v="2"/>
    <n v="3705"/>
    <m/>
    <m/>
    <d v="2025-04-07T00:00:00"/>
    <m/>
    <n v="88"/>
    <n v="326040"/>
    <s v="PE"/>
    <s v="3YM61-80017-FT0001"/>
    <n v="0"/>
    <n v="300000"/>
    <n v="26040"/>
    <n v="0"/>
    <n v="0"/>
    <n v="0"/>
    <m/>
    <m/>
    <n v="0"/>
    <m/>
    <m/>
    <m/>
    <m/>
    <m/>
    <m/>
    <m/>
    <m/>
    <s v="3YM61-80017-FT"/>
    <s v="H08031-JIM-M"/>
    <m/>
    <n v="0"/>
    <n v="0"/>
    <n v="0"/>
    <n v="0"/>
    <n v="0"/>
    <n v="0"/>
    <m/>
    <m/>
    <m/>
    <s v="No"/>
    <s v="W664773"/>
    <n v="0"/>
    <m/>
    <s v="H08031-JIM-M"/>
    <m/>
    <m/>
    <s v="S0362381"/>
  </r>
  <r>
    <x v="272"/>
    <n v="10000"/>
    <n v="20000"/>
    <d v="2025-04-08T00:00:00"/>
    <s v="502LAUGH"/>
    <s v=" 8:36:36 am"/>
    <n v="10620258020"/>
    <m/>
    <x v="1"/>
    <s v="Yes"/>
    <x v="2"/>
    <x v="2"/>
    <x v="2"/>
    <x v="2"/>
    <n v="3637"/>
    <m/>
    <m/>
    <d v="2025-04-07T00:00:00"/>
    <m/>
    <n v="180"/>
    <n v="654660"/>
    <s v="PE"/>
    <s v="M0H50-80022-FT0001"/>
    <n v="0"/>
    <n v="280000"/>
    <n v="374660"/>
    <n v="0"/>
    <n v="0"/>
    <n v="0"/>
    <m/>
    <m/>
    <n v="0"/>
    <m/>
    <m/>
    <m/>
    <m/>
    <m/>
    <m/>
    <m/>
    <m/>
    <s v="M0H50-80022-FT"/>
    <s v="H08031-JIM-M"/>
    <m/>
    <n v="0"/>
    <n v="0"/>
    <n v="0"/>
    <n v="0"/>
    <n v="0"/>
    <n v="0"/>
    <m/>
    <m/>
    <m/>
    <s v="No"/>
    <s v="W665195"/>
    <n v="0"/>
    <m/>
    <s v="H08031-JIM-M"/>
    <m/>
    <m/>
    <s v="S0362388"/>
  </r>
  <r>
    <x v="386"/>
    <n v="10000"/>
    <n v="10000"/>
    <d v="2025-04-17T00:00:00"/>
    <s v="502LAUGH"/>
    <s v=" 8:43:26 am"/>
    <s v="BYG120-02"/>
    <m/>
    <x v="0"/>
    <s v="Yes"/>
    <x v="32"/>
    <x v="25"/>
    <x v="34"/>
    <x v="34"/>
    <n v="7125"/>
    <m/>
    <m/>
    <d v="2025-04-07T00:00:00"/>
    <m/>
    <n v="24"/>
    <n v="171000"/>
    <s v="PE"/>
    <s v="CHAMP SQ-YELLOW0001"/>
    <n v="0"/>
    <n v="165000"/>
    <n v="6000"/>
    <n v="0"/>
    <n v="0"/>
    <n v="0"/>
    <m/>
    <m/>
    <n v="0"/>
    <m/>
    <m/>
    <m/>
    <m/>
    <m/>
    <m/>
    <m/>
    <m/>
    <s v="CHAMP SQ-YELLOW"/>
    <s v="E05203"/>
    <m/>
    <n v="0"/>
    <n v="0"/>
    <n v="0"/>
    <n v="0"/>
    <n v="0"/>
    <n v="0"/>
    <m/>
    <m/>
    <m/>
    <s v="No"/>
    <s v="W665455"/>
    <n v="0"/>
    <m/>
    <s v="E05203"/>
    <m/>
    <m/>
    <s v="S0362395"/>
  </r>
  <r>
    <x v="277"/>
    <n v="10000"/>
    <n v="20000"/>
    <d v="2025-04-09T00:00:00"/>
    <s v="502LAUGH"/>
    <d v="1899-12-30T10:37:09"/>
    <n v="17190809009"/>
    <m/>
    <x v="0"/>
    <s v="Yes"/>
    <x v="42"/>
    <x v="11"/>
    <x v="35"/>
    <x v="35"/>
    <n v="35000"/>
    <m/>
    <m/>
    <d v="2025-04-07T00:00:00"/>
    <m/>
    <n v="2"/>
    <n v="70000"/>
    <s v="PE"/>
    <s v="719007600 REVA0001"/>
    <n v="0"/>
    <n v="70000"/>
    <n v="0"/>
    <n v="0"/>
    <n v="0"/>
    <n v="0"/>
    <m/>
    <m/>
    <n v="0"/>
    <m/>
    <m/>
    <m/>
    <m/>
    <m/>
    <m/>
    <m/>
    <m/>
    <s v="719007600 REVA"/>
    <s v="S19081-TH"/>
    <m/>
    <n v="0"/>
    <n v="0"/>
    <n v="0"/>
    <n v="0"/>
    <n v="0"/>
    <n v="0"/>
    <m/>
    <m/>
    <m/>
    <s v="No"/>
    <s v="W664795"/>
    <n v="0"/>
    <m/>
    <s v="S19081-TH"/>
    <m/>
    <m/>
    <s v="H0064951"/>
  </r>
  <r>
    <x v="387"/>
    <n v="10000"/>
    <n v="10000"/>
    <d v="2025-04-09T00:00:00"/>
    <s v="502LAUGH"/>
    <d v="1899-12-30T10:42:59"/>
    <s v="M0BFL2381"/>
    <m/>
    <x v="0"/>
    <s v="Yes"/>
    <x v="8"/>
    <x v="7"/>
    <x v="8"/>
    <x v="8"/>
    <n v="2750"/>
    <m/>
    <m/>
    <d v="2025-04-07T00:00:00"/>
    <m/>
    <n v="16"/>
    <n v="44000"/>
    <s v="PE"/>
    <s v="751298400 REVA0001"/>
    <n v="0"/>
    <n v="40000"/>
    <n v="4000"/>
    <n v="0"/>
    <n v="0"/>
    <n v="0"/>
    <m/>
    <m/>
    <n v="0"/>
    <m/>
    <m/>
    <m/>
    <m/>
    <m/>
    <m/>
    <m/>
    <m/>
    <s v="751298400 REVA"/>
    <s v="S19081-TH"/>
    <m/>
    <n v="0"/>
    <n v="0"/>
    <n v="0"/>
    <n v="0"/>
    <n v="0"/>
    <n v="0"/>
    <m/>
    <m/>
    <m/>
    <s v="No"/>
    <s v="W664797"/>
    <n v="0"/>
    <m/>
    <s v="S19081-TH"/>
    <m/>
    <m/>
    <s v="H0064953"/>
  </r>
  <r>
    <x v="388"/>
    <n v="10000"/>
    <n v="10000"/>
    <d v="2025-04-07T00:00:00"/>
    <s v="505KANGHS"/>
    <s v=" 1:52:45 pm"/>
    <s v="SG-5651598-01"/>
    <m/>
    <x v="0"/>
    <s v="Yes"/>
    <x v="6"/>
    <x v="5"/>
    <x v="6"/>
    <x v="6"/>
    <n v="515"/>
    <m/>
    <m/>
    <d v="2025-04-07T00:00:00"/>
    <m/>
    <n v="4"/>
    <n v="2060"/>
    <s v="PE"/>
    <n v="150164050001"/>
    <n v="0"/>
    <n v="2060"/>
    <n v="0"/>
    <n v="0"/>
    <n v="0"/>
    <n v="0"/>
    <m/>
    <m/>
    <n v="0"/>
    <m/>
    <m/>
    <m/>
    <m/>
    <m/>
    <m/>
    <m/>
    <m/>
    <n v="15016405"/>
    <s v="I09180"/>
    <m/>
    <n v="0"/>
    <n v="0"/>
    <n v="0"/>
    <n v="0"/>
    <n v="0"/>
    <n v="0"/>
    <m/>
    <m/>
    <m/>
    <s v="No"/>
    <s v="W664802"/>
    <n v="0"/>
    <m/>
    <s v="I09180"/>
    <m/>
    <m/>
    <s v="S0362416"/>
  </r>
  <r>
    <x v="389"/>
    <n v="10000"/>
    <n v="10000"/>
    <d v="2025-04-07T00:00:00"/>
    <s v="502LAUGH"/>
    <s v=" 3:41:15 pm"/>
    <s v="SG-5651598-01"/>
    <m/>
    <x v="0"/>
    <s v="Yes"/>
    <x v="6"/>
    <x v="5"/>
    <x v="6"/>
    <x v="6"/>
    <n v="258"/>
    <m/>
    <m/>
    <d v="2025-04-07T00:00:00"/>
    <m/>
    <n v="4"/>
    <n v="1032"/>
    <s v="PE"/>
    <n v="112887750001"/>
    <n v="0"/>
    <n v="1030"/>
    <n v="2"/>
    <n v="0"/>
    <n v="0"/>
    <n v="0"/>
    <m/>
    <m/>
    <n v="0"/>
    <m/>
    <m/>
    <m/>
    <m/>
    <m/>
    <m/>
    <m/>
    <m/>
    <n v="11288775"/>
    <s v="I09180"/>
    <m/>
    <n v="0"/>
    <n v="0"/>
    <n v="0"/>
    <n v="0"/>
    <n v="0"/>
    <n v="0"/>
    <m/>
    <m/>
    <m/>
    <s v="No"/>
    <s v="W664808"/>
    <n v="0"/>
    <m/>
    <s v="I09180"/>
    <m/>
    <m/>
    <s v="S0362423"/>
  </r>
  <r>
    <x v="390"/>
    <n v="10000"/>
    <n v="10000"/>
    <d v="2025-04-08T00:00:00"/>
    <s v="502LAUGH"/>
    <s v=" 8:33:48 am"/>
    <s v="U532052062/503011726"/>
    <m/>
    <x v="0"/>
    <s v="Yes"/>
    <x v="30"/>
    <x v="24"/>
    <x v="32"/>
    <x v="32"/>
    <n v="5860"/>
    <m/>
    <m/>
    <d v="2025-04-07T00:00:00"/>
    <m/>
    <n v="1"/>
    <n v="5860"/>
    <s v="PE"/>
    <s v="250-5323-000001"/>
    <n v="0"/>
    <n v="5360"/>
    <n v="500"/>
    <n v="0"/>
    <n v="0"/>
    <n v="0"/>
    <m/>
    <m/>
    <n v="0"/>
    <m/>
    <m/>
    <m/>
    <m/>
    <m/>
    <m/>
    <m/>
    <m/>
    <s v="250-5323-00"/>
    <s v="J10025"/>
    <m/>
    <n v="0"/>
    <n v="0"/>
    <n v="0"/>
    <n v="0"/>
    <n v="0"/>
    <n v="0"/>
    <m/>
    <m/>
    <m/>
    <s v="No"/>
    <s v="W665026"/>
    <n v="0"/>
    <m/>
    <s v="J10025"/>
    <m/>
    <m/>
    <s v="S0362448"/>
  </r>
  <r>
    <x v="391"/>
    <n v="10000"/>
    <n v="10000"/>
    <d v="2025-04-08T00:00:00"/>
    <s v="502LAUGH"/>
    <s v=" 8:33:48 am"/>
    <s v="U532052062/503011726"/>
    <m/>
    <x v="0"/>
    <s v="Yes"/>
    <x v="30"/>
    <x v="24"/>
    <x v="32"/>
    <x v="32"/>
    <n v="5860"/>
    <m/>
    <m/>
    <d v="2025-04-07T00:00:00"/>
    <m/>
    <n v="1"/>
    <n v="5860"/>
    <s v="PE"/>
    <s v="250-5323-000001"/>
    <n v="0"/>
    <n v="5360"/>
    <n v="500"/>
    <n v="0"/>
    <n v="0"/>
    <n v="0"/>
    <m/>
    <m/>
    <n v="0"/>
    <m/>
    <m/>
    <m/>
    <m/>
    <m/>
    <m/>
    <m/>
    <m/>
    <s v="250-5323-00"/>
    <s v="J10025"/>
    <m/>
    <n v="0"/>
    <n v="0"/>
    <n v="0"/>
    <n v="0"/>
    <n v="0"/>
    <n v="0"/>
    <m/>
    <m/>
    <m/>
    <s v="No"/>
    <s v="W665204"/>
    <n v="0"/>
    <m/>
    <s v="J10025"/>
    <m/>
    <m/>
    <s v="S0362449"/>
  </r>
  <r>
    <x v="392"/>
    <n v="10000"/>
    <n v="10000"/>
    <d v="2025-04-07T00:00:00"/>
    <s v="502LAUGH"/>
    <s v=" 2:45:41 pm"/>
    <s v="4170S1"/>
    <m/>
    <x v="0"/>
    <s v="Yes"/>
    <x v="16"/>
    <x v="14"/>
    <x v="15"/>
    <x v="15"/>
    <n v="167"/>
    <m/>
    <m/>
    <d v="2025-04-07T00:00:00"/>
    <m/>
    <n v="6"/>
    <n v="1002"/>
    <s v="PE"/>
    <s v="FMQC00230010001"/>
    <n v="0"/>
    <n v="1000"/>
    <n v="2"/>
    <n v="0"/>
    <n v="0"/>
    <n v="0"/>
    <m/>
    <m/>
    <n v="0"/>
    <m/>
    <m/>
    <m/>
    <m/>
    <m/>
    <m/>
    <m/>
    <m/>
    <s v="FMQC0023001"/>
    <s v="T20104"/>
    <m/>
    <n v="0"/>
    <n v="0"/>
    <n v="0"/>
    <n v="0"/>
    <n v="0"/>
    <n v="0"/>
    <m/>
    <m/>
    <m/>
    <s v="No"/>
    <s v="W664816"/>
    <n v="0"/>
    <m/>
    <s v="T20104"/>
    <m/>
    <m/>
    <s v="S0362452"/>
  </r>
  <r>
    <x v="393"/>
    <n v="10000"/>
    <n v="10000"/>
    <d v="2025-04-07T00:00:00"/>
    <s v="502LAUGH"/>
    <d v="1899-12-30T11:43:53"/>
    <s v="4170S1"/>
    <m/>
    <x v="0"/>
    <s v="Yes"/>
    <x v="16"/>
    <x v="14"/>
    <x v="15"/>
    <x v="15"/>
    <n v="334"/>
    <m/>
    <m/>
    <d v="2025-04-07T00:00:00"/>
    <m/>
    <n v="9"/>
    <n v="3006"/>
    <s v="PE"/>
    <s v="TSMB00660020001"/>
    <n v="0"/>
    <n v="3000"/>
    <n v="6"/>
    <n v="0"/>
    <n v="0"/>
    <n v="0"/>
    <m/>
    <m/>
    <n v="0"/>
    <m/>
    <m/>
    <m/>
    <m/>
    <m/>
    <m/>
    <m/>
    <m/>
    <s v="TSMB0066002"/>
    <s v="T20104"/>
    <m/>
    <n v="0"/>
    <n v="0"/>
    <n v="0"/>
    <n v="0"/>
    <n v="0"/>
    <n v="0"/>
    <m/>
    <m/>
    <m/>
    <s v="No"/>
    <s v="W664817"/>
    <n v="0"/>
    <m/>
    <s v="T20104"/>
    <m/>
    <m/>
    <s v="S0362452"/>
  </r>
  <r>
    <x v="394"/>
    <n v="10000"/>
    <n v="10000"/>
    <d v="2025-04-07T00:00:00"/>
    <s v="502LAUGH"/>
    <s v=" 2:45:41 pm"/>
    <s v="4170S1"/>
    <m/>
    <x v="0"/>
    <s v="Yes"/>
    <x v="16"/>
    <x v="14"/>
    <x v="15"/>
    <x v="15"/>
    <n v="667"/>
    <m/>
    <m/>
    <d v="2025-04-07T00:00:00"/>
    <m/>
    <n v="6"/>
    <n v="4002"/>
    <s v="PE"/>
    <s v="FMQC00230010001"/>
    <n v="0"/>
    <n v="4000"/>
    <n v="2"/>
    <n v="0"/>
    <n v="0"/>
    <n v="0"/>
    <m/>
    <m/>
    <n v="0"/>
    <m/>
    <m/>
    <m/>
    <m/>
    <m/>
    <m/>
    <m/>
    <m/>
    <s v="FMQC0023001"/>
    <s v="T20104"/>
    <m/>
    <n v="0"/>
    <n v="0"/>
    <n v="0"/>
    <n v="0"/>
    <n v="0"/>
    <n v="0"/>
    <m/>
    <m/>
    <m/>
    <s v="No"/>
    <s v="W664264"/>
    <n v="0"/>
    <m/>
    <s v="T20104"/>
    <m/>
    <m/>
    <s v="PR006407"/>
  </r>
  <r>
    <x v="395"/>
    <n v="10000"/>
    <n v="10000"/>
    <d v="2025-04-07T00:00:00"/>
    <s v="502LAUGH"/>
    <d v="1899-12-30T11:43:53"/>
    <s v="4170S1"/>
    <m/>
    <x v="0"/>
    <s v="Yes"/>
    <x v="16"/>
    <x v="14"/>
    <x v="15"/>
    <x v="15"/>
    <n v="1000"/>
    <m/>
    <m/>
    <d v="2025-04-07T00:00:00"/>
    <m/>
    <n v="9"/>
    <n v="9000"/>
    <s v="PE"/>
    <s v="TSMB00660020001"/>
    <n v="0"/>
    <n v="9000"/>
    <n v="0"/>
    <n v="0"/>
    <n v="0"/>
    <n v="0"/>
    <m/>
    <m/>
    <n v="0"/>
    <m/>
    <m/>
    <m/>
    <m/>
    <m/>
    <m/>
    <m/>
    <m/>
    <s v="TSMB0066002"/>
    <s v="T20104"/>
    <m/>
    <n v="0"/>
    <n v="0"/>
    <n v="0"/>
    <n v="0"/>
    <n v="0"/>
    <n v="0"/>
    <m/>
    <m/>
    <m/>
    <s v="No"/>
    <s v="W664263"/>
    <n v="0"/>
    <m/>
    <s v="T20104"/>
    <m/>
    <m/>
    <s v="PR006407"/>
  </r>
  <r>
    <x v="278"/>
    <n v="10000"/>
    <n v="20000"/>
    <d v="2025-04-08T00:00:00"/>
    <s v="502LAUGH"/>
    <s v=" 8:43:54 am"/>
    <s v="U4A043S213/3082510U9"/>
    <m/>
    <x v="1"/>
    <s v="Yes"/>
    <x v="14"/>
    <x v="12"/>
    <x v="14"/>
    <x v="14"/>
    <n v="700"/>
    <m/>
    <m/>
    <d v="2025-04-07T00:00:00"/>
    <m/>
    <n v="1"/>
    <n v="700"/>
    <s v="PE"/>
    <n v="107156130001"/>
    <n v="0"/>
    <n v="500"/>
    <n v="200"/>
    <n v="0"/>
    <n v="0"/>
    <n v="0"/>
    <m/>
    <m/>
    <n v="0"/>
    <m/>
    <m/>
    <m/>
    <m/>
    <m/>
    <m/>
    <m/>
    <m/>
    <n v="10715613"/>
    <s v="I09109"/>
    <m/>
    <n v="0"/>
    <n v="0"/>
    <n v="0"/>
    <n v="0"/>
    <n v="0"/>
    <n v="0"/>
    <m/>
    <m/>
    <m/>
    <s v="No"/>
    <s v="W664819"/>
    <n v="0"/>
    <m/>
    <s v="I09109"/>
    <m/>
    <m/>
    <s v="S0362454"/>
  </r>
  <r>
    <x v="396"/>
    <n v="10000"/>
    <n v="10000"/>
    <d v="2025-04-15T00:00:00"/>
    <s v="502LAUGH"/>
    <s v=" 5:08:11 pm"/>
    <n v="164353308"/>
    <m/>
    <x v="0"/>
    <s v="Yes"/>
    <x v="20"/>
    <x v="17"/>
    <x v="19"/>
    <x v="19"/>
    <n v="2800"/>
    <m/>
    <m/>
    <d v="2025-04-07T00:00:00"/>
    <m/>
    <n v="2"/>
    <n v="5600"/>
    <s v="PE"/>
    <s v="GE-3870001"/>
    <n v="0"/>
    <n v="5000"/>
    <n v="600"/>
    <n v="0"/>
    <n v="0"/>
    <n v="0"/>
    <m/>
    <m/>
    <n v="0"/>
    <m/>
    <m/>
    <m/>
    <m/>
    <m/>
    <m/>
    <m/>
    <m/>
    <s v="GE-387"/>
    <s v="O15030"/>
    <m/>
    <n v="0"/>
    <n v="0"/>
    <n v="0"/>
    <n v="0"/>
    <n v="0"/>
    <n v="0"/>
    <m/>
    <m/>
    <m/>
    <s v="No"/>
    <s v="W665027"/>
    <n v="0"/>
    <m/>
    <s v="O15030"/>
    <m/>
    <m/>
    <s v="S0362456"/>
  </r>
  <r>
    <x v="397"/>
    <n v="10000"/>
    <n v="10000"/>
    <d v="2025-04-08T00:00:00"/>
    <s v="502LAUGH"/>
    <s v=" 8:46:19 am"/>
    <s v="4100S1"/>
    <m/>
    <x v="0"/>
    <s v="Yes"/>
    <x v="20"/>
    <x v="17"/>
    <x v="19"/>
    <x v="19"/>
    <n v="800"/>
    <m/>
    <m/>
    <d v="2025-04-07T00:00:00"/>
    <m/>
    <n v="1"/>
    <n v="800"/>
    <s v="PE"/>
    <s v="LAB-1070-010001"/>
    <n v="0"/>
    <n v="500"/>
    <n v="300"/>
    <n v="0"/>
    <n v="0"/>
    <n v="0"/>
    <m/>
    <m/>
    <n v="0"/>
    <m/>
    <m/>
    <m/>
    <m/>
    <m/>
    <m/>
    <m/>
    <m/>
    <s v="LAB-1070-01"/>
    <s v="R18068"/>
    <m/>
    <n v="0"/>
    <n v="0"/>
    <n v="0"/>
    <n v="0"/>
    <n v="0"/>
    <n v="0"/>
    <m/>
    <m/>
    <m/>
    <s v="No"/>
    <s v="W664821"/>
    <n v="0"/>
    <m/>
    <s v="R18068"/>
    <m/>
    <m/>
    <s v="S0362457"/>
  </r>
  <r>
    <x v="397"/>
    <n v="10000"/>
    <n v="20000"/>
    <d v="2025-04-08T00:00:00"/>
    <s v="502LAUGH"/>
    <s v=" 8:46:19 am"/>
    <s v="4100S1"/>
    <m/>
    <x v="1"/>
    <s v="Yes"/>
    <x v="15"/>
    <x v="13"/>
    <x v="14"/>
    <x v="14"/>
    <n v="200"/>
    <m/>
    <m/>
    <d v="2025-04-07T00:00:00"/>
    <m/>
    <n v="3"/>
    <n v="600"/>
    <s v="PE"/>
    <s v="LAB-1070-010001"/>
    <n v="0"/>
    <n v="500"/>
    <n v="100"/>
    <n v="0"/>
    <n v="0"/>
    <n v="0"/>
    <m/>
    <m/>
    <n v="0"/>
    <m/>
    <m/>
    <m/>
    <m/>
    <m/>
    <m/>
    <m/>
    <m/>
    <s v="LAB-1070-01"/>
    <s v="R18068"/>
    <m/>
    <n v="0"/>
    <n v="0"/>
    <n v="0"/>
    <n v="0"/>
    <n v="0"/>
    <n v="0"/>
    <m/>
    <m/>
    <m/>
    <s v="No"/>
    <s v="W664821"/>
    <n v="0"/>
    <m/>
    <s v="R18068"/>
    <m/>
    <m/>
    <s v="S0362457"/>
  </r>
  <r>
    <x v="398"/>
    <n v="10000"/>
    <n v="10000"/>
    <d v="2025-04-08T00:00:00"/>
    <s v="502LAUGH"/>
    <s v=" 8:44:34 am"/>
    <s v="3101S1"/>
    <m/>
    <x v="0"/>
    <s v="Yes"/>
    <x v="20"/>
    <x v="17"/>
    <x v="19"/>
    <x v="19"/>
    <n v="800"/>
    <m/>
    <m/>
    <d v="2025-04-07T00:00:00"/>
    <m/>
    <n v="1"/>
    <n v="800"/>
    <s v="PE"/>
    <s v="1581-07-030001"/>
    <n v="0"/>
    <n v="500"/>
    <n v="300"/>
    <n v="0"/>
    <n v="0"/>
    <n v="0"/>
    <m/>
    <m/>
    <n v="0"/>
    <m/>
    <m/>
    <m/>
    <m/>
    <m/>
    <m/>
    <m/>
    <m/>
    <s v="1581-07-03"/>
    <s v="R18068"/>
    <m/>
    <n v="0"/>
    <n v="0"/>
    <n v="0"/>
    <n v="0"/>
    <n v="0"/>
    <n v="0"/>
    <m/>
    <m/>
    <m/>
    <s v="No"/>
    <s v="W664823"/>
    <n v="0"/>
    <m/>
    <s v="R18068"/>
    <m/>
    <m/>
    <s v="S0362457"/>
  </r>
  <r>
    <x v="398"/>
    <n v="10000"/>
    <n v="20000"/>
    <d v="2025-04-08T00:00:00"/>
    <s v="502LAUGH"/>
    <s v=" 8:44:34 am"/>
    <s v="3101S1"/>
    <m/>
    <x v="1"/>
    <s v="Yes"/>
    <x v="15"/>
    <x v="13"/>
    <x v="14"/>
    <x v="14"/>
    <n v="600"/>
    <m/>
    <m/>
    <d v="2025-04-07T00:00:00"/>
    <m/>
    <n v="1"/>
    <n v="600"/>
    <s v="PE"/>
    <s v="1581-07-030001"/>
    <n v="0"/>
    <n v="500"/>
    <n v="100"/>
    <n v="0"/>
    <n v="0"/>
    <n v="0"/>
    <m/>
    <m/>
    <n v="0"/>
    <m/>
    <m/>
    <m/>
    <m/>
    <m/>
    <m/>
    <m/>
    <m/>
    <s v="1581-07-03"/>
    <s v="R18068"/>
    <m/>
    <n v="0"/>
    <n v="0"/>
    <n v="0"/>
    <n v="0"/>
    <n v="0"/>
    <n v="0"/>
    <m/>
    <m/>
    <m/>
    <s v="No"/>
    <s v="W664823"/>
    <n v="0"/>
    <m/>
    <s v="R18068"/>
    <m/>
    <m/>
    <s v="S0362457"/>
  </r>
  <r>
    <x v="399"/>
    <n v="10000"/>
    <n v="10000"/>
    <d v="2025-04-07T00:00:00"/>
    <s v="505KANGHS"/>
    <s v=" 2:16:55 pm"/>
    <s v="U522862005"/>
    <m/>
    <x v="0"/>
    <s v="Yes"/>
    <x v="39"/>
    <x v="4"/>
    <x v="41"/>
    <x v="41"/>
    <n v="81"/>
    <m/>
    <m/>
    <d v="2025-04-07T00:00:00"/>
    <m/>
    <n v="124"/>
    <n v="10044"/>
    <s v="PE"/>
    <s v="03L30190001"/>
    <n v="0"/>
    <n v="10000"/>
    <n v="44"/>
    <n v="0"/>
    <n v="0"/>
    <n v="0"/>
    <m/>
    <m/>
    <n v="0"/>
    <m/>
    <m/>
    <m/>
    <m/>
    <m/>
    <m/>
    <m/>
    <m/>
    <s v="03L3019"/>
    <s v="I09082-TL"/>
    <m/>
    <n v="0"/>
    <n v="0"/>
    <n v="0"/>
    <n v="0"/>
    <n v="0"/>
    <n v="0"/>
    <m/>
    <m/>
    <m/>
    <s v="No"/>
    <s v="W664829"/>
    <n v="0"/>
    <m/>
    <s v="I09082-TL"/>
    <m/>
    <m/>
    <s v="H0064955"/>
  </r>
  <r>
    <x v="400"/>
    <n v="10000"/>
    <n v="10000"/>
    <d v="2025-04-08T00:00:00"/>
    <s v="502LAUGH"/>
    <s v=" 8:48:51 am"/>
    <n v="59470"/>
    <m/>
    <x v="0"/>
    <s v="Yes"/>
    <x v="1"/>
    <x v="1"/>
    <x v="1"/>
    <x v="1"/>
    <n v="26250"/>
    <m/>
    <m/>
    <d v="2025-04-07T00:00:00"/>
    <m/>
    <n v="12"/>
    <n v="315000"/>
    <s v="PE"/>
    <s v="MT-1000418-10REV0002"/>
    <n v="0"/>
    <n v="190907"/>
    <n v="124093"/>
    <n v="0"/>
    <n v="0"/>
    <n v="0"/>
    <m/>
    <m/>
    <n v="0"/>
    <m/>
    <m/>
    <m/>
    <m/>
    <m/>
    <m/>
    <m/>
    <m/>
    <s v="MT-1000418-10REV003"/>
    <s v="Z26002"/>
    <m/>
    <n v="0"/>
    <n v="0"/>
    <n v="0"/>
    <n v="0"/>
    <n v="0"/>
    <n v="0"/>
    <m/>
    <m/>
    <m/>
    <s v="No"/>
    <s v="W664830"/>
    <n v="0"/>
    <m/>
    <s v="Z26002"/>
    <m/>
    <m/>
    <s v="S0362572"/>
  </r>
  <r>
    <x v="400"/>
    <n v="10000"/>
    <n v="20000"/>
    <d v="2025-04-08T00:00:00"/>
    <s v="502LAUGH"/>
    <s v=" 8:48:51 am"/>
    <n v="59470"/>
    <m/>
    <x v="1"/>
    <s v="Yes"/>
    <x v="31"/>
    <x v="20"/>
    <x v="33"/>
    <x v="33"/>
    <n v="26250"/>
    <m/>
    <m/>
    <d v="2025-04-07T00:00:00"/>
    <m/>
    <n v="6"/>
    <n v="157500"/>
    <s v="PE"/>
    <s v="MT-1000418-10REV0002"/>
    <n v="0"/>
    <n v="95455"/>
    <n v="62045"/>
    <n v="0"/>
    <n v="0"/>
    <n v="0"/>
    <m/>
    <m/>
    <n v="0"/>
    <m/>
    <m/>
    <m/>
    <m/>
    <m/>
    <m/>
    <m/>
    <m/>
    <s v="MT-1000418-10REV003"/>
    <s v="Z26002"/>
    <m/>
    <n v="0"/>
    <n v="0"/>
    <n v="0"/>
    <n v="0"/>
    <n v="0"/>
    <n v="0"/>
    <m/>
    <m/>
    <m/>
    <s v="No"/>
    <s v="W664830"/>
    <n v="0"/>
    <m/>
    <s v="Z26002"/>
    <m/>
    <m/>
    <s v="S0362572"/>
  </r>
  <r>
    <x v="400"/>
    <n v="10000"/>
    <n v="30000"/>
    <d v="2025-04-08T00:00:00"/>
    <s v="502LAUGH"/>
    <s v=" 8:48:51 am"/>
    <n v="59470"/>
    <m/>
    <x v="1"/>
    <s v="Yes"/>
    <x v="41"/>
    <x v="20"/>
    <x v="39"/>
    <x v="39"/>
    <n v="26250"/>
    <m/>
    <m/>
    <d v="2025-04-07T00:00:00"/>
    <m/>
    <n v="6"/>
    <n v="157500"/>
    <s v="PE"/>
    <s v="MT-1000418-10REV0002"/>
    <n v="0"/>
    <n v="95455"/>
    <n v="62045"/>
    <n v="0"/>
    <n v="0"/>
    <n v="0"/>
    <m/>
    <m/>
    <n v="0"/>
    <m/>
    <m/>
    <m/>
    <m/>
    <m/>
    <m/>
    <m/>
    <m/>
    <s v="MT-1000418-10REV003"/>
    <s v="Z26002"/>
    <m/>
    <n v="0"/>
    <n v="0"/>
    <n v="0"/>
    <n v="0"/>
    <n v="0"/>
    <n v="0"/>
    <m/>
    <m/>
    <m/>
    <s v="No"/>
    <s v="W664830"/>
    <n v="0"/>
    <m/>
    <s v="Z26002"/>
    <m/>
    <m/>
    <s v="S0362572"/>
  </r>
  <r>
    <x v="401"/>
    <n v="10000"/>
    <n v="20000"/>
    <d v="2025-04-09T00:00:00"/>
    <s v="502LAUGH"/>
    <s v=" 8:37:20 am"/>
    <s v="M0BUR8601"/>
    <s v="FSC31228"/>
    <x v="0"/>
    <s v="No"/>
    <x v="16"/>
    <x v="14"/>
    <x v="15"/>
    <x v="15"/>
    <n v="22500"/>
    <m/>
    <m/>
    <d v="2025-04-08T00:00:00"/>
    <m/>
    <n v="4"/>
    <n v="90000"/>
    <s v="PE"/>
    <s v="0F26707 EC C28470001"/>
    <n v="0"/>
    <n v="0"/>
    <n v="0"/>
    <n v="0"/>
    <n v="0"/>
    <n v="0"/>
    <m/>
    <m/>
    <n v="0"/>
    <m/>
    <m/>
    <m/>
    <s v="No"/>
    <n v="0"/>
    <s v="No"/>
    <m/>
    <m/>
    <s v="0F26707 EC C28477"/>
    <s v="I09082-TL"/>
    <m/>
    <n v="0"/>
    <n v="0"/>
    <n v="0"/>
    <n v="0"/>
    <n v="0"/>
    <n v="0"/>
    <m/>
    <m/>
    <m/>
    <s v="No"/>
    <m/>
    <m/>
    <m/>
    <s v="I09082-TL"/>
    <m/>
    <m/>
    <s v="H0064821"/>
  </r>
  <r>
    <x v="402"/>
    <n v="10000"/>
    <n v="10000"/>
    <d v="2025-04-23T00:00:00"/>
    <s v="502LAUGH"/>
    <s v=" 4:48:34 pm"/>
    <s v="D100924-013-002"/>
    <s v="S22780S"/>
    <x v="0"/>
    <s v="No"/>
    <x v="36"/>
    <x v="2"/>
    <x v="45"/>
    <x v="45"/>
    <n v="70371"/>
    <m/>
    <m/>
    <d v="2025-04-08T00:00:00"/>
    <m/>
    <n v="54"/>
    <n v="3800034"/>
    <s v="PE"/>
    <n v="86083950001"/>
    <n v="0"/>
    <n v="0"/>
    <n v="0"/>
    <n v="0"/>
    <n v="0"/>
    <n v="0"/>
    <m/>
    <m/>
    <n v="0"/>
    <m/>
    <m/>
    <m/>
    <s v="No"/>
    <n v="0"/>
    <s v="No"/>
    <m/>
    <m/>
    <n v="8608395"/>
    <s v="B02083"/>
    <m/>
    <n v="0"/>
    <n v="0"/>
    <n v="0"/>
    <n v="0"/>
    <n v="0"/>
    <n v="0"/>
    <m/>
    <m/>
    <m/>
    <s v="No"/>
    <m/>
    <m/>
    <m/>
    <s v="B02083"/>
    <m/>
    <m/>
    <s v="S0362156"/>
  </r>
  <r>
    <x v="403"/>
    <n v="10000"/>
    <n v="10000"/>
    <d v="2025-04-11T00:00:00"/>
    <s v="505KANGHS"/>
    <s v=" 5:43:26 pm"/>
    <s v="BXM022-02/U4930S125"/>
    <s v="DC10575"/>
    <x v="0"/>
    <s v="No"/>
    <x v="0"/>
    <x v="0"/>
    <x v="0"/>
    <x v="0"/>
    <n v="93"/>
    <m/>
    <m/>
    <d v="2025-04-08T00:00:00"/>
    <m/>
    <n v="108"/>
    <n v="10044"/>
    <s v="PE"/>
    <s v="KR_C001500XXXS-B0001"/>
    <n v="0"/>
    <n v="0"/>
    <n v="0"/>
    <n v="0"/>
    <n v="0"/>
    <n v="0"/>
    <m/>
    <m/>
    <n v="0"/>
    <m/>
    <m/>
    <m/>
    <s v="No"/>
    <n v="0"/>
    <s v="No"/>
    <m/>
    <m/>
    <s v="KR_C001500XXXS-B"/>
    <s v="L12118"/>
    <m/>
    <n v="0"/>
    <n v="0"/>
    <n v="0"/>
    <n v="0"/>
    <n v="0"/>
    <n v="0"/>
    <m/>
    <m/>
    <m/>
    <s v="No"/>
    <m/>
    <m/>
    <m/>
    <s v="L12118"/>
    <m/>
    <m/>
    <s v="ZSA101792"/>
  </r>
  <r>
    <x v="404"/>
    <n v="10000"/>
    <n v="10000"/>
    <d v="2025-04-11T00:00:00"/>
    <s v="502LAUGH"/>
    <s v=" 9:34:46 am"/>
    <s v="BXM022-02/U4930S125"/>
    <s v="DC23083"/>
    <x v="0"/>
    <s v="No"/>
    <x v="0"/>
    <x v="0"/>
    <x v="0"/>
    <x v="0"/>
    <n v="278"/>
    <m/>
    <m/>
    <d v="2025-04-08T00:00:00"/>
    <m/>
    <n v="36"/>
    <n v="10008"/>
    <s v="PE"/>
    <s v="KR_C038300001S-A0001"/>
    <n v="0"/>
    <n v="0"/>
    <n v="0"/>
    <n v="0"/>
    <n v="0"/>
    <n v="0"/>
    <m/>
    <m/>
    <n v="0"/>
    <m/>
    <m/>
    <m/>
    <s v="No"/>
    <n v="0"/>
    <s v="No"/>
    <m/>
    <m/>
    <s v="KR_C038300001S-A"/>
    <s v="L12118"/>
    <m/>
    <n v="0"/>
    <n v="0"/>
    <n v="0"/>
    <n v="0"/>
    <n v="0"/>
    <n v="0"/>
    <m/>
    <m/>
    <m/>
    <s v="No"/>
    <m/>
    <m/>
    <m/>
    <s v="L12118"/>
    <m/>
    <m/>
    <s v="ZSA101792"/>
  </r>
  <r>
    <x v="405"/>
    <n v="10000"/>
    <n v="10000"/>
    <d v="2025-04-11T00:00:00"/>
    <s v="502LAUGH"/>
    <s v=" 9:35:29 am"/>
    <s v="BXM022-02/U4930S125"/>
    <s v="DC07334"/>
    <x v="0"/>
    <s v="No"/>
    <x v="0"/>
    <x v="0"/>
    <x v="0"/>
    <x v="0"/>
    <n v="139"/>
    <m/>
    <m/>
    <d v="2025-04-08T00:00:00"/>
    <m/>
    <n v="72"/>
    <n v="10008"/>
    <s v="PE"/>
    <s v="KR_C045700XXXS-A0001"/>
    <n v="0"/>
    <n v="0"/>
    <n v="0"/>
    <n v="0"/>
    <n v="0"/>
    <n v="0"/>
    <m/>
    <m/>
    <n v="0"/>
    <m/>
    <m/>
    <m/>
    <s v="No"/>
    <n v="0"/>
    <s v="No"/>
    <m/>
    <m/>
    <s v="KR_C045700XXXS-A"/>
    <s v="L12118"/>
    <m/>
    <n v="0"/>
    <n v="0"/>
    <n v="0"/>
    <n v="0"/>
    <n v="0"/>
    <n v="0"/>
    <m/>
    <m/>
    <m/>
    <s v="No"/>
    <m/>
    <m/>
    <m/>
    <s v="L12118"/>
    <m/>
    <m/>
    <s v="ZSA101792"/>
  </r>
  <r>
    <x v="406"/>
    <n v="10000"/>
    <n v="10000"/>
    <d v="2025-04-11T00:00:00"/>
    <s v="502LAUGH"/>
    <s v=" 9:33:44 am"/>
    <s v="BXM022-02/U4930S125"/>
    <s v="DC21025"/>
    <x v="0"/>
    <s v="No"/>
    <x v="0"/>
    <x v="0"/>
    <x v="0"/>
    <x v="0"/>
    <n v="56"/>
    <m/>
    <m/>
    <d v="2025-04-08T00:00:00"/>
    <m/>
    <n v="180"/>
    <n v="10080"/>
    <s v="PE"/>
    <s v="KR_C199600859-A0001"/>
    <n v="0"/>
    <n v="0"/>
    <n v="0"/>
    <n v="0"/>
    <n v="0"/>
    <n v="0"/>
    <m/>
    <m/>
    <n v="0"/>
    <m/>
    <m/>
    <m/>
    <s v="No"/>
    <n v="0"/>
    <s v="No"/>
    <m/>
    <m/>
    <s v="KR_C199600859-A"/>
    <s v="L12118"/>
    <m/>
    <n v="0"/>
    <n v="0"/>
    <n v="0"/>
    <n v="0"/>
    <n v="0"/>
    <n v="0"/>
    <m/>
    <m/>
    <m/>
    <s v="No"/>
    <m/>
    <m/>
    <m/>
    <s v="L12118"/>
    <m/>
    <m/>
    <s v="ZSA101792"/>
  </r>
  <r>
    <x v="407"/>
    <n v="10000"/>
    <n v="10000"/>
    <d v="2025-04-11T00:00:00"/>
    <s v="502LAUGH"/>
    <s v=" 9:36:25 am"/>
    <s v="BXM022-02/U4930S125"/>
    <s v="DC02940"/>
    <x v="0"/>
    <s v="No"/>
    <x v="0"/>
    <x v="0"/>
    <x v="0"/>
    <x v="0"/>
    <n v="38"/>
    <m/>
    <m/>
    <d v="2025-04-08T00:00:00"/>
    <m/>
    <n v="270"/>
    <n v="10260"/>
    <s v="PE"/>
    <s v="KR_E00000009XS-A0001"/>
    <n v="0"/>
    <n v="0"/>
    <n v="0"/>
    <n v="0"/>
    <n v="0"/>
    <n v="0"/>
    <m/>
    <m/>
    <n v="0"/>
    <m/>
    <m/>
    <m/>
    <s v="No"/>
    <n v="0"/>
    <s v="No"/>
    <m/>
    <m/>
    <s v="KR_E00000009XS-A"/>
    <s v="L12118"/>
    <m/>
    <n v="0"/>
    <n v="0"/>
    <n v="0"/>
    <n v="0"/>
    <n v="0"/>
    <n v="0"/>
    <m/>
    <m/>
    <m/>
    <s v="No"/>
    <m/>
    <m/>
    <m/>
    <s v="L12118"/>
    <m/>
    <m/>
    <s v="ZSA101792"/>
  </r>
  <r>
    <x v="408"/>
    <n v="10000"/>
    <n v="10000"/>
    <d v="2025-04-11T00:00:00"/>
    <s v="502LAUGH"/>
    <s v=" 9:32:50 am"/>
    <s v="BXM022-02/U4930S125"/>
    <s v="DC23170"/>
    <x v="0"/>
    <s v="No"/>
    <x v="0"/>
    <x v="0"/>
    <x v="0"/>
    <x v="0"/>
    <n v="48"/>
    <m/>
    <m/>
    <d v="2025-04-08T00:00:00"/>
    <m/>
    <n v="210"/>
    <n v="10080"/>
    <s v="PE"/>
    <s v="KR_G643773-A0001"/>
    <n v="0"/>
    <n v="0"/>
    <n v="0"/>
    <n v="0"/>
    <n v="0"/>
    <n v="0"/>
    <m/>
    <m/>
    <n v="0"/>
    <m/>
    <m/>
    <m/>
    <s v="No"/>
    <n v="0"/>
    <s v="No"/>
    <m/>
    <m/>
    <s v="KR_G643773-A"/>
    <s v="L12118"/>
    <m/>
    <n v="0"/>
    <n v="0"/>
    <n v="0"/>
    <n v="0"/>
    <n v="0"/>
    <n v="0"/>
    <m/>
    <m/>
    <m/>
    <s v="No"/>
    <m/>
    <m/>
    <m/>
    <s v="L12118"/>
    <m/>
    <m/>
    <s v="ZSA101792"/>
  </r>
  <r>
    <x v="409"/>
    <n v="10000"/>
    <n v="10000"/>
    <d v="2025-04-11T00:00:00"/>
    <s v="502LAUGH"/>
    <s v=" 9:31:51 am"/>
    <s v="BXM022-02/U4930S125"/>
    <s v="DC23170"/>
    <x v="0"/>
    <s v="No"/>
    <x v="0"/>
    <x v="0"/>
    <x v="0"/>
    <x v="0"/>
    <n v="120"/>
    <m/>
    <m/>
    <d v="2025-04-08T00:00:00"/>
    <m/>
    <n v="84"/>
    <n v="10080"/>
    <s v="PE"/>
    <s v="KR_G651685-A0001"/>
    <n v="0"/>
    <n v="0"/>
    <n v="0"/>
    <n v="0"/>
    <n v="0"/>
    <n v="0"/>
    <m/>
    <m/>
    <n v="0"/>
    <m/>
    <m/>
    <m/>
    <s v="No"/>
    <n v="0"/>
    <s v="No"/>
    <m/>
    <m/>
    <s v="KR_G651685-A"/>
    <s v="L12118"/>
    <m/>
    <n v="0"/>
    <n v="0"/>
    <n v="0"/>
    <n v="0"/>
    <n v="0"/>
    <n v="0"/>
    <m/>
    <m/>
    <m/>
    <s v="No"/>
    <m/>
    <m/>
    <m/>
    <s v="L12118"/>
    <m/>
    <m/>
    <s v="ZSA101792"/>
  </r>
  <r>
    <x v="410"/>
    <n v="10000"/>
    <n v="10000"/>
    <d v="2025-04-11T00:00:00"/>
    <s v="505KANGHS"/>
    <s v=" 5:45:35 pm"/>
    <s v="BXM022-02/BYL015-01"/>
    <s v="DC16373"/>
    <x v="0"/>
    <s v="No"/>
    <x v="0"/>
    <x v="0"/>
    <x v="0"/>
    <x v="0"/>
    <n v="93"/>
    <m/>
    <m/>
    <d v="2025-04-08T00:00:00"/>
    <m/>
    <n v="108"/>
    <n v="10044"/>
    <s v="PE"/>
    <s v="C199700102-A0001"/>
    <n v="0"/>
    <n v="0"/>
    <n v="0"/>
    <n v="0"/>
    <n v="0"/>
    <n v="0"/>
    <m/>
    <m/>
    <n v="0"/>
    <m/>
    <m/>
    <m/>
    <s v="No"/>
    <n v="0"/>
    <s v="No"/>
    <m/>
    <m/>
    <s v="C199700102-A"/>
    <s v="L12118"/>
    <m/>
    <n v="0"/>
    <n v="0"/>
    <n v="0"/>
    <n v="0"/>
    <n v="0"/>
    <n v="0"/>
    <m/>
    <m/>
    <m/>
    <s v="No"/>
    <m/>
    <m/>
    <m/>
    <s v="L12118"/>
    <m/>
    <m/>
    <s v="ZSA101793"/>
  </r>
  <r>
    <x v="411"/>
    <n v="10000"/>
    <n v="10000"/>
    <d v="2025-04-11T00:00:00"/>
    <s v="502LAUGH"/>
    <s v=" 9:37:22 am"/>
    <s v="BXM022-02/U4930S125"/>
    <s v="BC30127"/>
    <x v="0"/>
    <s v="No"/>
    <x v="0"/>
    <x v="0"/>
    <x v="0"/>
    <x v="0"/>
    <n v="23"/>
    <m/>
    <m/>
    <d v="2025-04-08T00:00:00"/>
    <m/>
    <n v="450"/>
    <n v="10350"/>
    <s v="PE"/>
    <s v="C332000004P-PP0001"/>
    <n v="0"/>
    <n v="0"/>
    <n v="0"/>
    <n v="0"/>
    <n v="0"/>
    <n v="0"/>
    <m/>
    <m/>
    <n v="0"/>
    <m/>
    <m/>
    <m/>
    <s v="No"/>
    <n v="0"/>
    <s v="No"/>
    <m/>
    <m/>
    <s v="C332000004P-PP"/>
    <s v="L12118"/>
    <m/>
    <n v="0"/>
    <n v="0"/>
    <n v="0"/>
    <n v="0"/>
    <n v="0"/>
    <n v="0"/>
    <m/>
    <m/>
    <m/>
    <s v="No"/>
    <m/>
    <m/>
    <m/>
    <s v="L12118"/>
    <m/>
    <m/>
    <s v="ZSA101793"/>
  </r>
  <r>
    <x v="412"/>
    <n v="10000"/>
    <n v="10000"/>
    <d v="2025-04-11T00:00:00"/>
    <s v="502LAUGH"/>
    <s v=" 5:42:05 pm"/>
    <s v="BXM022-02/U4930S125"/>
    <s v="DC20588"/>
    <x v="0"/>
    <s v="No"/>
    <x v="0"/>
    <x v="0"/>
    <x v="0"/>
    <x v="0"/>
    <n v="67"/>
    <m/>
    <m/>
    <d v="2025-04-08T00:00:00"/>
    <m/>
    <n v="150"/>
    <n v="10050"/>
    <s v="PE"/>
    <s v="KR_C025400100XS-0001"/>
    <n v="0"/>
    <n v="0"/>
    <n v="0"/>
    <n v="0"/>
    <n v="0"/>
    <n v="0"/>
    <m/>
    <m/>
    <n v="0"/>
    <m/>
    <m/>
    <m/>
    <s v="No"/>
    <n v="0"/>
    <s v="No"/>
    <m/>
    <m/>
    <s v="KR_C025400100XS-A"/>
    <s v="L12118"/>
    <m/>
    <n v="0"/>
    <n v="0"/>
    <n v="0"/>
    <n v="0"/>
    <n v="0"/>
    <n v="0"/>
    <m/>
    <m/>
    <m/>
    <s v="No"/>
    <m/>
    <m/>
    <m/>
    <s v="L12118"/>
    <m/>
    <m/>
    <s v="ZSA101793"/>
  </r>
  <r>
    <x v="413"/>
    <n v="10000"/>
    <n v="10000"/>
    <d v="2025-04-11T00:00:00"/>
    <s v="505KANGHS"/>
    <s v=" 5:45:35 pm"/>
    <s v="BXM022-02/BYL015-01"/>
    <s v="DC05798"/>
    <x v="0"/>
    <s v="No"/>
    <x v="0"/>
    <x v="0"/>
    <x v="0"/>
    <x v="0"/>
    <n v="112"/>
    <m/>
    <m/>
    <d v="2025-04-08T00:00:00"/>
    <m/>
    <n v="54"/>
    <n v="6048"/>
    <s v="PE"/>
    <s v="KR_C099800188S-A0001"/>
    <n v="0"/>
    <n v="0"/>
    <n v="0"/>
    <n v="0"/>
    <n v="0"/>
    <n v="0"/>
    <m/>
    <m/>
    <n v="0"/>
    <m/>
    <m/>
    <m/>
    <s v="No"/>
    <n v="0"/>
    <s v="No"/>
    <m/>
    <m/>
    <s v="KR_C099800188S-A"/>
    <s v="L12118"/>
    <m/>
    <n v="0"/>
    <n v="0"/>
    <n v="0"/>
    <n v="0"/>
    <n v="0"/>
    <n v="0"/>
    <m/>
    <m/>
    <m/>
    <s v="No"/>
    <m/>
    <m/>
    <m/>
    <s v="L12118"/>
    <m/>
    <m/>
    <s v="ZSA101793"/>
  </r>
  <r>
    <x v="414"/>
    <n v="10000"/>
    <n v="10000"/>
    <d v="2025-04-11T00:00:00"/>
    <s v="502LAUGH"/>
    <s v=" 5:41:16 pm"/>
    <s v="BXM022-02/U4930S125"/>
    <s v="DC22403"/>
    <x v="0"/>
    <s v="No"/>
    <x v="0"/>
    <x v="0"/>
    <x v="0"/>
    <x v="0"/>
    <n v="84"/>
    <m/>
    <m/>
    <d v="2025-04-08T00:00:00"/>
    <m/>
    <n v="48"/>
    <n v="4032"/>
    <s v="PE"/>
    <s v="KR_E00000057XS-A0001"/>
    <n v="0"/>
    <n v="0"/>
    <n v="0"/>
    <n v="0"/>
    <n v="0"/>
    <n v="0"/>
    <m/>
    <m/>
    <n v="0"/>
    <m/>
    <m/>
    <m/>
    <s v="No"/>
    <n v="0"/>
    <s v="No"/>
    <m/>
    <m/>
    <s v="KR_E00000057XS-A"/>
    <s v="L12118"/>
    <m/>
    <n v="0"/>
    <n v="0"/>
    <n v="0"/>
    <n v="0"/>
    <n v="0"/>
    <n v="0"/>
    <m/>
    <m/>
    <m/>
    <s v="No"/>
    <m/>
    <m/>
    <m/>
    <s v="L12118"/>
    <m/>
    <m/>
    <s v="ZSA101793"/>
  </r>
  <r>
    <x v="415"/>
    <n v="10000"/>
    <n v="10000"/>
    <d v="2025-04-11T00:00:00"/>
    <s v="502LAUGH"/>
    <s v=" 5:43:09 pm"/>
    <s v="BXM022-02/U4930S125"/>
    <s v="DC22309"/>
    <x v="0"/>
    <s v="No"/>
    <x v="0"/>
    <x v="0"/>
    <x v="0"/>
    <x v="0"/>
    <n v="67"/>
    <m/>
    <m/>
    <d v="2025-04-08T00:00:00"/>
    <m/>
    <n v="90"/>
    <n v="6030"/>
    <s v="PE"/>
    <s v="KR_E100000004S-A0001"/>
    <n v="0"/>
    <n v="0"/>
    <n v="0"/>
    <n v="0"/>
    <n v="0"/>
    <n v="0"/>
    <m/>
    <m/>
    <n v="0"/>
    <m/>
    <m/>
    <m/>
    <s v="No"/>
    <n v="0"/>
    <s v="No"/>
    <m/>
    <m/>
    <s v="KR_E100000004S-A"/>
    <s v="L12118"/>
    <m/>
    <n v="0"/>
    <n v="0"/>
    <n v="0"/>
    <n v="0"/>
    <n v="0"/>
    <n v="0"/>
    <m/>
    <m/>
    <m/>
    <s v="No"/>
    <m/>
    <m/>
    <m/>
    <s v="L12118"/>
    <m/>
    <m/>
    <s v="ZSA101793"/>
  </r>
  <r>
    <x v="416"/>
    <n v="10000"/>
    <n v="10000"/>
    <d v="2025-04-11T00:00:00"/>
    <s v="505KANGHS"/>
    <s v=" 5:45:35 pm"/>
    <s v="BXM022-02/BYL015-01"/>
    <s v="DC08661"/>
    <x v="0"/>
    <s v="No"/>
    <x v="0"/>
    <x v="0"/>
    <x v="0"/>
    <x v="0"/>
    <n v="112"/>
    <m/>
    <m/>
    <d v="2025-04-08T00:00:00"/>
    <m/>
    <n v="18"/>
    <n v="2016"/>
    <s v="PE"/>
    <s v="KR_G030312S-F0001"/>
    <n v="0"/>
    <n v="0"/>
    <n v="0"/>
    <n v="0"/>
    <n v="0"/>
    <n v="0"/>
    <m/>
    <m/>
    <n v="0"/>
    <m/>
    <m/>
    <m/>
    <s v="No"/>
    <n v="0"/>
    <s v="No"/>
    <m/>
    <m/>
    <s v="KR_G030312S-F"/>
    <s v="L12118"/>
    <m/>
    <n v="0"/>
    <n v="0"/>
    <n v="0"/>
    <n v="0"/>
    <n v="0"/>
    <n v="0"/>
    <m/>
    <m/>
    <m/>
    <s v="No"/>
    <m/>
    <m/>
    <m/>
    <s v="L12118"/>
    <m/>
    <m/>
    <s v="ZSA101793"/>
  </r>
  <r>
    <x v="417"/>
    <n v="10000"/>
    <n v="10000"/>
    <d v="2025-04-08T00:00:00"/>
    <s v="502LAUGH"/>
    <s v=" 1:01:46 pm"/>
    <s v="M0B1X7311"/>
    <m/>
    <x v="0"/>
    <s v="Yes"/>
    <x v="36"/>
    <x v="2"/>
    <x v="45"/>
    <x v="45"/>
    <n v="1263"/>
    <m/>
    <m/>
    <d v="2025-04-08T00:00:00"/>
    <m/>
    <n v="8"/>
    <n v="10104"/>
    <s v="PE"/>
    <n v="100513530480001"/>
    <n v="0"/>
    <n v="10100"/>
    <n v="4"/>
    <n v="0"/>
    <n v="0"/>
    <n v="0"/>
    <m/>
    <m/>
    <n v="0"/>
    <m/>
    <m/>
    <m/>
    <m/>
    <m/>
    <m/>
    <m/>
    <m/>
    <n v="10051353048"/>
    <s v="E05166"/>
    <m/>
    <n v="0"/>
    <n v="0"/>
    <n v="0"/>
    <n v="0"/>
    <n v="0"/>
    <n v="0"/>
    <m/>
    <m/>
    <m/>
    <s v="No"/>
    <s v="W664477"/>
    <n v="0"/>
    <m/>
    <s v="E05166"/>
    <m/>
    <m/>
    <s v="S0345945"/>
  </r>
  <r>
    <x v="418"/>
    <n v="10000"/>
    <n v="20000"/>
    <d v="2025-04-10T00:00:00"/>
    <s v="502LAUGH"/>
    <s v=" 9:50:30 am"/>
    <s v="J00TB1740/J00TB2080/J00U09610"/>
    <m/>
    <x v="0"/>
    <s v="Yes"/>
    <x v="25"/>
    <x v="3"/>
    <x v="25"/>
    <x v="25"/>
    <n v="66000"/>
    <m/>
    <m/>
    <d v="2025-04-08T00:00:00"/>
    <m/>
    <n v="4"/>
    <n v="264000"/>
    <s v="PE"/>
    <s v="Z980-M0001"/>
    <n v="0"/>
    <n v="264000"/>
    <n v="0"/>
    <n v="0"/>
    <n v="0"/>
    <n v="0"/>
    <m/>
    <m/>
    <n v="0"/>
    <m/>
    <m/>
    <m/>
    <m/>
    <m/>
    <m/>
    <m/>
    <m/>
    <s v="Z980-M"/>
    <s v="R18131-MEIBAN MICRO"/>
    <m/>
    <n v="0"/>
    <n v="0"/>
    <n v="0"/>
    <n v="0"/>
    <n v="0"/>
    <n v="0"/>
    <m/>
    <m/>
    <m/>
    <s v="No"/>
    <s v="W664478"/>
    <n v="0"/>
    <m/>
    <s v="R18131-MEIBAN MICRO"/>
    <m/>
    <m/>
    <s v="S0352980"/>
  </r>
  <r>
    <x v="78"/>
    <n v="10000"/>
    <n v="40000"/>
    <d v="2025-04-11T00:00:00"/>
    <s v="502LAUGH"/>
    <d v="1899-12-30T11:10:55"/>
    <s v="BZC064-08"/>
    <m/>
    <x v="0"/>
    <s v="Yes"/>
    <x v="44"/>
    <x v="25"/>
    <x v="0"/>
    <x v="0"/>
    <n v="5334"/>
    <m/>
    <m/>
    <d v="2025-04-08T00:00:00"/>
    <m/>
    <n v="6"/>
    <n v="32004"/>
    <s v="PE"/>
    <s v="RR 6X6-WHITE0001"/>
    <n v="0"/>
    <n v="30099"/>
    <n v="1905"/>
    <n v="0"/>
    <n v="0"/>
    <n v="0"/>
    <m/>
    <m/>
    <n v="0"/>
    <m/>
    <m/>
    <m/>
    <m/>
    <m/>
    <m/>
    <m/>
    <m/>
    <s v="RR 6X6-WHITE"/>
    <s v="E05203"/>
    <m/>
    <n v="0"/>
    <n v="0"/>
    <n v="0"/>
    <n v="0"/>
    <n v="0"/>
    <n v="0"/>
    <m/>
    <m/>
    <m/>
    <s v="No"/>
    <s v="W664979"/>
    <n v="0"/>
    <m/>
    <s v="E05203"/>
    <m/>
    <m/>
    <s v="S0355056"/>
  </r>
  <r>
    <x v="419"/>
    <n v="10000"/>
    <n v="20000"/>
    <d v="2025-04-08T00:00:00"/>
    <s v="502LAUGH"/>
    <s v=" 5:49:28 pm"/>
    <s v="4103001U5/4103007U5"/>
    <m/>
    <x v="0"/>
    <s v="Yes"/>
    <x v="11"/>
    <x v="10"/>
    <x v="11"/>
    <x v="11"/>
    <n v="3000"/>
    <m/>
    <m/>
    <d v="2025-04-08T00:00:00"/>
    <m/>
    <n v="4"/>
    <n v="12000"/>
    <s v="PE"/>
    <s v="0B49097 REVAA0001"/>
    <n v="0"/>
    <n v="6000"/>
    <n v="6000"/>
    <n v="0"/>
    <n v="0"/>
    <n v="0"/>
    <m/>
    <m/>
    <n v="0"/>
    <m/>
    <m/>
    <m/>
    <m/>
    <m/>
    <m/>
    <m/>
    <m/>
    <s v="0B49097 REVAA"/>
    <s v="W23041-TH"/>
    <m/>
    <n v="0"/>
    <n v="0"/>
    <n v="0"/>
    <n v="0"/>
    <n v="0"/>
    <n v="0"/>
    <m/>
    <m/>
    <m/>
    <s v="No"/>
    <s v="W665413"/>
    <n v="0"/>
    <m/>
    <s v="W23041-TH"/>
    <m/>
    <m/>
    <s v="H0064777"/>
  </r>
  <r>
    <x v="420"/>
    <n v="10000"/>
    <n v="10000"/>
    <d v="2025-04-09T00:00:00"/>
    <s v="502LAUGH"/>
    <s v=" 8:40:25 am"/>
    <s v="4110602U5A"/>
    <m/>
    <x v="0"/>
    <s v="Yes"/>
    <x v="10"/>
    <x v="9"/>
    <x v="10"/>
    <x v="10"/>
    <n v="1000"/>
    <m/>
    <m/>
    <d v="2025-04-08T00:00:00"/>
    <m/>
    <n v="1"/>
    <n v="1000"/>
    <s v="PE"/>
    <s v="250-6174-000001"/>
    <n v="0"/>
    <n v="1000"/>
    <n v="0"/>
    <n v="0"/>
    <n v="0"/>
    <n v="0"/>
    <m/>
    <m/>
    <n v="0"/>
    <m/>
    <m/>
    <m/>
    <m/>
    <m/>
    <m/>
    <m/>
    <m/>
    <s v="250-6174-00"/>
    <s v="J10025"/>
    <m/>
    <n v="0"/>
    <n v="0"/>
    <n v="0"/>
    <n v="0"/>
    <n v="0"/>
    <n v="0"/>
    <m/>
    <m/>
    <m/>
    <s v="No"/>
    <s v="W664523"/>
    <n v="0"/>
    <m/>
    <s v="J10025"/>
    <m/>
    <m/>
    <s v="S0361089"/>
  </r>
  <r>
    <x v="421"/>
    <n v="10000"/>
    <n v="20000"/>
    <d v="2025-04-08T00:00:00"/>
    <s v="502LAUGH"/>
    <s v=" 4:46:04 pm"/>
    <s v="4110602U5A"/>
    <m/>
    <x v="0"/>
    <s v="Yes"/>
    <x v="10"/>
    <x v="9"/>
    <x v="10"/>
    <x v="10"/>
    <n v="2000"/>
    <m/>
    <m/>
    <d v="2025-04-08T00:00:00"/>
    <m/>
    <n v="1"/>
    <n v="2000"/>
    <s v="PE"/>
    <s v="250-6175-000001"/>
    <n v="0"/>
    <n v="2000"/>
    <n v="0"/>
    <n v="0"/>
    <n v="0"/>
    <n v="0"/>
    <m/>
    <m/>
    <n v="0"/>
    <m/>
    <m/>
    <m/>
    <m/>
    <m/>
    <m/>
    <m/>
    <m/>
    <s v="250-6175-00"/>
    <s v="J10025"/>
    <m/>
    <n v="0"/>
    <n v="0"/>
    <n v="0"/>
    <n v="0"/>
    <n v="0"/>
    <n v="0"/>
    <m/>
    <m/>
    <m/>
    <s v="No"/>
    <s v="W664526"/>
    <n v="0"/>
    <m/>
    <s v="J10025"/>
    <m/>
    <m/>
    <s v="S0361090"/>
  </r>
  <r>
    <x v="287"/>
    <n v="10000"/>
    <n v="20000"/>
    <d v="2025-04-08T00:00:00"/>
    <s v="502LAUGH"/>
    <s v=" 5:49:28 pm"/>
    <s v="4103001U5/4103007U5"/>
    <m/>
    <x v="0"/>
    <s v="Yes"/>
    <x v="11"/>
    <x v="10"/>
    <x v="11"/>
    <x v="11"/>
    <n v="500"/>
    <m/>
    <m/>
    <d v="2025-04-08T00:00:00"/>
    <m/>
    <n v="4"/>
    <n v="2000"/>
    <s v="PE"/>
    <s v="0B49097 REVAA0001"/>
    <n v="0"/>
    <n v="1000"/>
    <n v="1000"/>
    <n v="0"/>
    <n v="0"/>
    <n v="0"/>
    <m/>
    <m/>
    <n v="0"/>
    <m/>
    <m/>
    <m/>
    <m/>
    <m/>
    <m/>
    <m/>
    <m/>
    <s v="0B49097 REVAA"/>
    <s v="X24001-WD-SUZHOU"/>
    <m/>
    <n v="0"/>
    <n v="0"/>
    <n v="0"/>
    <n v="0"/>
    <n v="0"/>
    <n v="0"/>
    <m/>
    <m/>
    <m/>
    <s v="No"/>
    <s v="W664554"/>
    <n v="0"/>
    <m/>
    <s v="X24001-WD-SUZHOU"/>
    <m/>
    <m/>
    <s v="S0361288"/>
  </r>
  <r>
    <x v="422"/>
    <n v="10000"/>
    <n v="10000"/>
    <d v="2025-04-10T00:00:00"/>
    <s v="502LAUGH"/>
    <s v=" 8:41:05 am"/>
    <s v="SG-5650696"/>
    <m/>
    <x v="0"/>
    <s v="Yes"/>
    <x v="21"/>
    <x v="3"/>
    <x v="20"/>
    <x v="20"/>
    <n v="16500"/>
    <m/>
    <m/>
    <d v="2025-04-08T00:00:00"/>
    <m/>
    <n v="12"/>
    <n v="198000"/>
    <s v="PE"/>
    <n v="80256220001"/>
    <n v="0"/>
    <n v="198000"/>
    <n v="0"/>
    <n v="0"/>
    <n v="0"/>
    <n v="0"/>
    <m/>
    <m/>
    <n v="0"/>
    <m/>
    <m/>
    <m/>
    <m/>
    <m/>
    <m/>
    <m/>
    <m/>
    <n v="8025622"/>
    <s v="B02083"/>
    <m/>
    <n v="0"/>
    <n v="0"/>
    <n v="0"/>
    <n v="0"/>
    <n v="0"/>
    <n v="0"/>
    <m/>
    <m/>
    <m/>
    <s v="No"/>
    <s v="W664558"/>
    <n v="0"/>
    <m/>
    <s v="B02083"/>
    <m/>
    <m/>
    <s v="S0361298"/>
  </r>
  <r>
    <x v="423"/>
    <n v="10000"/>
    <n v="10000"/>
    <d v="2025-04-15T00:00:00"/>
    <s v="502LAUGH"/>
    <s v=" 4:21:49 pm"/>
    <s v="M0BUF4272"/>
    <m/>
    <x v="0"/>
    <s v="Yes"/>
    <x v="26"/>
    <x v="21"/>
    <x v="26"/>
    <x v="26"/>
    <n v="3000"/>
    <m/>
    <m/>
    <d v="2025-04-08T00:00:00"/>
    <m/>
    <n v="2"/>
    <n v="6000"/>
    <s v="PE"/>
    <s v="100823881-75367 0001"/>
    <n v="0"/>
    <n v="6000"/>
    <n v="0"/>
    <n v="0"/>
    <n v="0"/>
    <n v="0"/>
    <m/>
    <m/>
    <n v="0"/>
    <m/>
    <m/>
    <m/>
    <m/>
    <m/>
    <m/>
    <m/>
    <m/>
    <s v="100823881-75367 A"/>
    <s v="S19081-TH"/>
    <m/>
    <n v="0"/>
    <n v="0"/>
    <n v="0"/>
    <n v="0"/>
    <n v="0"/>
    <n v="0"/>
    <m/>
    <m/>
    <m/>
    <s v="No"/>
    <s v="W665179"/>
    <n v="0"/>
    <m/>
    <s v="S19081-TH"/>
    <m/>
    <m/>
    <s v="H0064862"/>
  </r>
  <r>
    <x v="358"/>
    <n v="10000"/>
    <n v="20000"/>
    <d v="2025-04-09T00:00:00"/>
    <s v="502LAUGH"/>
    <d v="1899-12-30T10:42:59"/>
    <s v="M0BFL2381"/>
    <m/>
    <x v="1"/>
    <s v="Yes"/>
    <x v="12"/>
    <x v="11"/>
    <x v="12"/>
    <x v="12"/>
    <n v="2500"/>
    <m/>
    <m/>
    <d v="2025-04-08T00:00:00"/>
    <m/>
    <n v="16"/>
    <n v="40000"/>
    <s v="PE"/>
    <s v="751298400 REVA0001"/>
    <n v="0"/>
    <n v="40000"/>
    <n v="0"/>
    <n v="0"/>
    <n v="0"/>
    <n v="0"/>
    <m/>
    <m/>
    <n v="0"/>
    <m/>
    <m/>
    <m/>
    <m/>
    <m/>
    <m/>
    <m/>
    <m/>
    <s v="751298400 REVA"/>
    <s v="S19081-TH"/>
    <m/>
    <n v="0"/>
    <n v="0"/>
    <n v="0"/>
    <n v="0"/>
    <n v="0"/>
    <n v="0"/>
    <m/>
    <m/>
    <m/>
    <s v="No"/>
    <s v="W664601"/>
    <n v="0"/>
    <m/>
    <s v="S19081-TH"/>
    <m/>
    <m/>
    <s v="H0064877"/>
  </r>
  <r>
    <x v="424"/>
    <n v="10000"/>
    <n v="10000"/>
    <d v="2025-04-08T00:00:00"/>
    <s v="502LAUGH"/>
    <s v=" 4:04:50 pm"/>
    <s v="SG-5644655 01"/>
    <m/>
    <x v="0"/>
    <s v="Yes"/>
    <x v="6"/>
    <x v="5"/>
    <x v="6"/>
    <x v="6"/>
    <n v="1500"/>
    <m/>
    <m/>
    <d v="2025-04-08T00:00:00"/>
    <m/>
    <n v="6"/>
    <n v="9000"/>
    <s v="PE"/>
    <s v="15058362 REVB0001"/>
    <n v="0"/>
    <n v="9000"/>
    <n v="0"/>
    <n v="0"/>
    <n v="0"/>
    <n v="0"/>
    <m/>
    <m/>
    <n v="0"/>
    <m/>
    <m/>
    <m/>
    <m/>
    <m/>
    <m/>
    <m/>
    <m/>
    <s v="15058362 REVB"/>
    <s v="I09180"/>
    <m/>
    <n v="0"/>
    <n v="0"/>
    <n v="0"/>
    <n v="0"/>
    <n v="0"/>
    <n v="0"/>
    <m/>
    <m/>
    <m/>
    <s v="No"/>
    <s v="W664606"/>
    <n v="0"/>
    <m/>
    <s v="I09180"/>
    <m/>
    <m/>
    <s v="S0361664"/>
  </r>
  <r>
    <x v="425"/>
    <n v="10000"/>
    <n v="10000"/>
    <d v="2025-04-08T00:00:00"/>
    <s v="502LAUGH"/>
    <s v=" 4:04:50 pm"/>
    <s v="SG-5644655 01"/>
    <m/>
    <x v="0"/>
    <s v="Yes"/>
    <x v="6"/>
    <x v="5"/>
    <x v="6"/>
    <x v="6"/>
    <n v="1500"/>
    <m/>
    <m/>
    <d v="2025-04-08T00:00:00"/>
    <m/>
    <n v="6"/>
    <n v="9000"/>
    <s v="PE"/>
    <s v="15058362 REVB0001"/>
    <n v="0"/>
    <n v="9000"/>
    <n v="0"/>
    <n v="0"/>
    <n v="0"/>
    <n v="0"/>
    <m/>
    <m/>
    <n v="0"/>
    <m/>
    <m/>
    <m/>
    <m/>
    <m/>
    <m/>
    <m/>
    <m/>
    <s v="15058362 REVB"/>
    <s v="I09180"/>
    <m/>
    <n v="0"/>
    <n v="0"/>
    <n v="0"/>
    <n v="0"/>
    <n v="0"/>
    <n v="0"/>
    <m/>
    <m/>
    <m/>
    <s v="No"/>
    <s v="W664607"/>
    <n v="0"/>
    <m/>
    <s v="I09180"/>
    <m/>
    <m/>
    <s v="S0361665"/>
  </r>
  <r>
    <x v="425"/>
    <n v="20000"/>
    <n v="10000"/>
    <d v="2025-04-08T00:00:00"/>
    <s v="502LAUGH"/>
    <s v=" 4:04:50 pm"/>
    <s v="SG-5644655 01"/>
    <m/>
    <x v="0"/>
    <s v="Yes"/>
    <x v="6"/>
    <x v="5"/>
    <x v="6"/>
    <x v="6"/>
    <n v="1000"/>
    <m/>
    <m/>
    <d v="2025-04-08T00:00:00"/>
    <m/>
    <n v="6"/>
    <n v="6000"/>
    <s v="PE"/>
    <s v="15058362 REVB0001"/>
    <n v="0"/>
    <n v="6000"/>
    <n v="0"/>
    <n v="0"/>
    <n v="0"/>
    <n v="0"/>
    <m/>
    <m/>
    <n v="0"/>
    <m/>
    <m/>
    <m/>
    <m/>
    <m/>
    <m/>
    <m/>
    <m/>
    <s v="15058362 REVB"/>
    <s v="I09180"/>
    <m/>
    <n v="0"/>
    <n v="0"/>
    <n v="0"/>
    <n v="0"/>
    <n v="0"/>
    <n v="0"/>
    <m/>
    <m/>
    <m/>
    <s v="No"/>
    <s v="W664607"/>
    <n v="0"/>
    <m/>
    <s v="I09180"/>
    <m/>
    <m/>
    <s v="S0361665"/>
  </r>
  <r>
    <x v="425"/>
    <n v="30000"/>
    <n v="10000"/>
    <d v="2025-04-08T00:00:00"/>
    <s v="502LAUGH"/>
    <s v=" 4:04:50 pm"/>
    <s v="SG-5644655 01"/>
    <m/>
    <x v="0"/>
    <s v="Yes"/>
    <x v="6"/>
    <x v="5"/>
    <x v="6"/>
    <x v="6"/>
    <n v="1500"/>
    <m/>
    <m/>
    <d v="2025-04-08T00:00:00"/>
    <m/>
    <n v="6"/>
    <n v="9000"/>
    <s v="PE"/>
    <s v="15058362 REVB0001"/>
    <n v="0"/>
    <n v="9000"/>
    <n v="0"/>
    <n v="0"/>
    <n v="0"/>
    <n v="0"/>
    <m/>
    <m/>
    <n v="0"/>
    <m/>
    <m/>
    <m/>
    <m/>
    <m/>
    <m/>
    <m/>
    <m/>
    <s v="15058362 REVB"/>
    <s v="I09180"/>
    <m/>
    <n v="0"/>
    <n v="0"/>
    <n v="0"/>
    <n v="0"/>
    <n v="0"/>
    <n v="0"/>
    <m/>
    <m/>
    <m/>
    <s v="No"/>
    <s v="W664607"/>
    <n v="0"/>
    <m/>
    <s v="I09180"/>
    <m/>
    <m/>
    <s v="S0361665"/>
  </r>
  <r>
    <x v="426"/>
    <n v="10000"/>
    <n v="10000"/>
    <d v="2025-04-08T00:00:00"/>
    <s v="502LAUGH"/>
    <s v=" 5:53:12 pm"/>
    <s v="SG-5644655 01"/>
    <m/>
    <x v="0"/>
    <s v="Yes"/>
    <x v="6"/>
    <x v="5"/>
    <x v="6"/>
    <x v="6"/>
    <n v="3333"/>
    <m/>
    <m/>
    <d v="2025-04-08T00:00:00"/>
    <m/>
    <n v="6"/>
    <n v="20000"/>
    <s v="PE"/>
    <s v="15056431 REVB0001"/>
    <n v="0"/>
    <n v="20000"/>
    <n v="0"/>
    <n v="0"/>
    <n v="0"/>
    <n v="0"/>
    <m/>
    <m/>
    <n v="0"/>
    <m/>
    <m/>
    <m/>
    <m/>
    <m/>
    <m/>
    <m/>
    <m/>
    <s v="M07-15056431"/>
    <s v="I09180-SUNNINGDALE"/>
    <m/>
    <n v="0"/>
    <n v="0"/>
    <n v="0"/>
    <n v="0"/>
    <n v="0"/>
    <n v="0"/>
    <m/>
    <m/>
    <m/>
    <s v="No"/>
    <s v="W664618"/>
    <n v="0"/>
    <m/>
    <s v="I09180-SUNNINGDALE"/>
    <m/>
    <m/>
    <s v="S0361711"/>
  </r>
  <r>
    <x v="426"/>
    <n v="20000"/>
    <n v="10000"/>
    <d v="2025-04-08T00:00:00"/>
    <s v="502LAUGH"/>
    <s v=" 5:53:12 pm"/>
    <s v="SG-5644655 01"/>
    <m/>
    <x v="0"/>
    <s v="Yes"/>
    <x v="6"/>
    <x v="5"/>
    <x v="6"/>
    <x v="6"/>
    <n v="1667"/>
    <m/>
    <m/>
    <d v="2025-04-08T00:00:00"/>
    <m/>
    <n v="6"/>
    <n v="10000"/>
    <s v="PE"/>
    <s v="15056431 REVB0001"/>
    <n v="0"/>
    <n v="10000"/>
    <n v="0"/>
    <n v="0"/>
    <n v="0"/>
    <n v="0"/>
    <m/>
    <m/>
    <n v="0"/>
    <m/>
    <m/>
    <m/>
    <m/>
    <m/>
    <m/>
    <m/>
    <m/>
    <s v="M07-15056431"/>
    <s v="I09180-SUNNINGDALE"/>
    <m/>
    <n v="0"/>
    <n v="0"/>
    <n v="0"/>
    <n v="0"/>
    <n v="0"/>
    <n v="0"/>
    <m/>
    <m/>
    <m/>
    <s v="No"/>
    <s v="W664618"/>
    <n v="0"/>
    <m/>
    <s v="I09180-SUNNINGDALE"/>
    <m/>
    <m/>
    <s v="S0361711"/>
  </r>
  <r>
    <x v="175"/>
    <n v="10000"/>
    <n v="20000"/>
    <d v="2025-04-09T00:00:00"/>
    <s v="502LAUGH"/>
    <s v=" 8:34:05 am"/>
    <s v="J00WT7100"/>
    <m/>
    <x v="1"/>
    <s v="Yes"/>
    <x v="19"/>
    <x v="15"/>
    <x v="18"/>
    <x v="18"/>
    <n v="1250"/>
    <m/>
    <m/>
    <d v="2025-04-08T00:00:00"/>
    <m/>
    <n v="4"/>
    <n v="5000"/>
    <s v="PE"/>
    <n v="80834730001"/>
    <n v="0"/>
    <n v="5000"/>
    <n v="0"/>
    <n v="0"/>
    <n v="0"/>
    <n v="0"/>
    <m/>
    <m/>
    <n v="0"/>
    <m/>
    <m/>
    <m/>
    <m/>
    <m/>
    <m/>
    <m/>
    <m/>
    <n v="8083473"/>
    <s v="B02083"/>
    <m/>
    <n v="0"/>
    <n v="0"/>
    <n v="0"/>
    <n v="0"/>
    <n v="0"/>
    <n v="0"/>
    <m/>
    <m/>
    <m/>
    <s v="No"/>
    <s v="W664620"/>
    <n v="0"/>
    <m/>
    <s v="B02083"/>
    <m/>
    <m/>
    <s v="S0361716"/>
  </r>
  <r>
    <x v="427"/>
    <n v="10000"/>
    <n v="10000"/>
    <d v="2025-04-09T00:00:00"/>
    <s v="502LAUGH"/>
    <s v=" 4:30:36 pm"/>
    <s v="SG-5652869 01"/>
    <m/>
    <x v="0"/>
    <s v="Yes"/>
    <x v="29"/>
    <x v="21"/>
    <x v="31"/>
    <x v="31"/>
    <n v="10000"/>
    <m/>
    <m/>
    <d v="2025-04-08T00:00:00"/>
    <m/>
    <n v="9"/>
    <n v="90000"/>
    <s v="PE"/>
    <s v="NOBU RADIO-DARK 0001"/>
    <n v="0"/>
    <n v="90000"/>
    <n v="0"/>
    <n v="0"/>
    <n v="0"/>
    <n v="0"/>
    <m/>
    <m/>
    <n v="0"/>
    <m/>
    <m/>
    <m/>
    <m/>
    <m/>
    <m/>
    <m/>
    <m/>
    <s v="NOBU RADIO-DARK GREE"/>
    <s v="H08117"/>
    <m/>
    <n v="0"/>
    <n v="0"/>
    <n v="0"/>
    <n v="0"/>
    <n v="0"/>
    <n v="0"/>
    <m/>
    <m/>
    <m/>
    <s v="No"/>
    <s v="W664625"/>
    <n v="0"/>
    <m/>
    <s v="H08117"/>
    <m/>
    <m/>
    <s v="S0361733"/>
  </r>
  <r>
    <x v="428"/>
    <n v="10000"/>
    <n v="10000"/>
    <d v="2025-04-09T00:00:00"/>
    <s v="502LAUGH"/>
    <s v=" 1:30:46 pm"/>
    <s v="SG-5652838 01"/>
    <m/>
    <x v="0"/>
    <s v="Yes"/>
    <x v="17"/>
    <x v="15"/>
    <x v="16"/>
    <x v="16"/>
    <n v="17500"/>
    <m/>
    <m/>
    <d v="2025-04-08T00:00:00"/>
    <m/>
    <n v="4"/>
    <n v="70000"/>
    <s v="PE"/>
    <s v="BLANK-100X125MM0001"/>
    <n v="0"/>
    <n v="70000"/>
    <n v="0"/>
    <n v="0"/>
    <n v="0"/>
    <n v="0"/>
    <m/>
    <m/>
    <n v="0"/>
    <m/>
    <m/>
    <m/>
    <m/>
    <m/>
    <m/>
    <m/>
    <m/>
    <s v="Z20210K1506S"/>
    <s v="E05126"/>
    <m/>
    <n v="0"/>
    <n v="0"/>
    <n v="0"/>
    <n v="0"/>
    <n v="0"/>
    <n v="0"/>
    <m/>
    <m/>
    <m/>
    <s v="No"/>
    <s v="W664626"/>
    <n v="0"/>
    <m/>
    <s v="E05126"/>
    <m/>
    <m/>
    <s v="S0361741"/>
  </r>
  <r>
    <x v="362"/>
    <n v="10000"/>
    <n v="20000"/>
    <d v="2025-04-09T00:00:00"/>
    <s v="502LAUGH"/>
    <s v=" 8:36:21 am"/>
    <n v="10620258104"/>
    <m/>
    <x v="1"/>
    <s v="Yes"/>
    <x v="2"/>
    <x v="2"/>
    <x v="2"/>
    <x v="2"/>
    <n v="66"/>
    <m/>
    <m/>
    <d v="2025-04-08T00:00:00"/>
    <m/>
    <n v="168"/>
    <n v="11088"/>
    <s v="PE"/>
    <s v="7K5U6-80002-FT0001"/>
    <n v="0"/>
    <n v="2000"/>
    <n v="9088"/>
    <n v="0"/>
    <n v="0"/>
    <n v="0"/>
    <m/>
    <m/>
    <n v="0"/>
    <m/>
    <m/>
    <m/>
    <m/>
    <m/>
    <m/>
    <m/>
    <m/>
    <s v="7K5U6-80002-FT"/>
    <s v="H08031-JIM"/>
    <m/>
    <n v="0"/>
    <n v="0"/>
    <n v="0"/>
    <n v="0"/>
    <n v="0"/>
    <n v="0"/>
    <m/>
    <m/>
    <m/>
    <s v="No"/>
    <s v="W665432"/>
    <n v="0"/>
    <m/>
    <s v="H08031-JIM"/>
    <m/>
    <m/>
    <s v="S0361848"/>
  </r>
  <r>
    <x v="180"/>
    <n v="10000"/>
    <n v="20000"/>
    <d v="2025-04-11T00:00:00"/>
    <s v="502LAUGH"/>
    <s v=" 8:41:31 am"/>
    <s v="10620258021/10620258023/10620258018"/>
    <m/>
    <x v="1"/>
    <s v="Yes"/>
    <x v="2"/>
    <x v="2"/>
    <x v="2"/>
    <x v="2"/>
    <n v="1250"/>
    <m/>
    <m/>
    <d v="2025-04-08T00:00:00"/>
    <m/>
    <n v="88"/>
    <n v="110000"/>
    <s v="PE"/>
    <s v="CZ107-80016-FT0001"/>
    <n v="0"/>
    <n v="100000"/>
    <n v="10000"/>
    <n v="0"/>
    <n v="0"/>
    <n v="0"/>
    <m/>
    <m/>
    <n v="0"/>
    <m/>
    <m/>
    <m/>
    <m/>
    <m/>
    <m/>
    <m/>
    <m/>
    <s v="CZ107-80016-FT"/>
    <s v="H08031-JIM-M"/>
    <m/>
    <n v="0"/>
    <n v="0"/>
    <n v="0"/>
    <n v="0"/>
    <n v="0"/>
    <n v="0"/>
    <m/>
    <m/>
    <m/>
    <s v="No"/>
    <s v="W664632"/>
    <n v="0"/>
    <m/>
    <s v="H08031-JIM-M"/>
    <m/>
    <m/>
    <s v="S0361876"/>
  </r>
  <r>
    <x v="363"/>
    <n v="10000"/>
    <n v="20000"/>
    <d v="2025-04-14T00:00:00"/>
    <s v="502LAUGH"/>
    <s v=" 8:45:37 am"/>
    <n v="10620258104"/>
    <m/>
    <x v="1"/>
    <s v="Yes"/>
    <x v="2"/>
    <x v="2"/>
    <x v="2"/>
    <x v="2"/>
    <n v="546"/>
    <m/>
    <m/>
    <d v="2025-04-08T00:00:00"/>
    <m/>
    <n v="88"/>
    <n v="48048"/>
    <s v="PE"/>
    <s v="6ZD36-800010001"/>
    <n v="0"/>
    <n v="30000"/>
    <n v="18048"/>
    <n v="0"/>
    <n v="0"/>
    <n v="0"/>
    <m/>
    <m/>
    <n v="0"/>
    <m/>
    <m/>
    <m/>
    <m/>
    <m/>
    <m/>
    <m/>
    <m/>
    <s v="6ZD36-80001"/>
    <s v="H08031-JIM-M"/>
    <m/>
    <n v="0"/>
    <n v="0"/>
    <n v="0"/>
    <n v="0"/>
    <n v="0"/>
    <n v="0"/>
    <m/>
    <m/>
    <m/>
    <s v="No"/>
    <s v="W664633"/>
    <n v="0"/>
    <m/>
    <s v="H08031-JIM-M"/>
    <m/>
    <m/>
    <s v="S0361878"/>
  </r>
  <r>
    <x v="181"/>
    <n v="10000"/>
    <n v="20000"/>
    <d v="2025-04-16T00:00:00"/>
    <s v="502LAUGH"/>
    <s v=" 5:30:26 pm"/>
    <s v="10620258021/10620258023/10620258018"/>
    <m/>
    <x v="1"/>
    <s v="Yes"/>
    <x v="2"/>
    <x v="2"/>
    <x v="2"/>
    <x v="2"/>
    <n v="1250"/>
    <m/>
    <m/>
    <d v="2025-04-08T00:00:00"/>
    <m/>
    <n v="88"/>
    <n v="110000"/>
    <s v="PE"/>
    <s v="N9K04-80019-FT0001"/>
    <n v="0"/>
    <n v="100000"/>
    <n v="10000"/>
    <n v="0"/>
    <n v="0"/>
    <n v="0"/>
    <m/>
    <m/>
    <n v="0"/>
    <m/>
    <m/>
    <m/>
    <m/>
    <m/>
    <m/>
    <m/>
    <m/>
    <s v="N9K04-80019-FT"/>
    <s v="H08031-JIM-M"/>
    <m/>
    <n v="0"/>
    <n v="0"/>
    <n v="0"/>
    <n v="0"/>
    <n v="0"/>
    <n v="0"/>
    <m/>
    <m/>
    <m/>
    <s v="No"/>
    <s v="W665119"/>
    <n v="0"/>
    <m/>
    <s v="H08031-JIM-M"/>
    <m/>
    <m/>
    <s v="S0361879"/>
  </r>
  <r>
    <x v="182"/>
    <n v="10000"/>
    <n v="20000"/>
    <d v="2025-04-16T00:00:00"/>
    <s v="502LAUGH"/>
    <d v="1899-12-30T11:14:16"/>
    <n v="10620258018"/>
    <m/>
    <x v="1"/>
    <s v="Yes"/>
    <x v="2"/>
    <x v="2"/>
    <x v="2"/>
    <x v="2"/>
    <n v="1250"/>
    <m/>
    <m/>
    <d v="2025-04-08T00:00:00"/>
    <m/>
    <n v="88"/>
    <n v="110000"/>
    <s v="PE"/>
    <s v="3YM73-80008-FT0001"/>
    <n v="0"/>
    <n v="100000"/>
    <n v="10000"/>
    <n v="0"/>
    <n v="0"/>
    <n v="0"/>
    <m/>
    <m/>
    <n v="0"/>
    <m/>
    <m/>
    <m/>
    <m/>
    <m/>
    <m/>
    <m/>
    <m/>
    <s v="3YM73-80008-FT"/>
    <s v="H08031-JIM-M"/>
    <m/>
    <n v="0"/>
    <n v="0"/>
    <n v="0"/>
    <n v="0"/>
    <n v="0"/>
    <n v="0"/>
    <m/>
    <m/>
    <m/>
    <s v="No"/>
    <s v="W664999"/>
    <n v="0"/>
    <m/>
    <s v="H08031-JIM-M"/>
    <m/>
    <m/>
    <s v="S0361880"/>
  </r>
  <r>
    <x v="183"/>
    <n v="10000"/>
    <n v="20000"/>
    <d v="2025-04-11T00:00:00"/>
    <s v="502LAUGH"/>
    <s v=" 8:41:31 am"/>
    <s v="10620258021/10620258023/10620258018"/>
    <m/>
    <x v="1"/>
    <s v="Yes"/>
    <x v="2"/>
    <x v="2"/>
    <x v="2"/>
    <x v="2"/>
    <n v="1250"/>
    <m/>
    <m/>
    <d v="2025-04-08T00:00:00"/>
    <m/>
    <n v="88"/>
    <n v="110000"/>
    <s v="PE"/>
    <s v="3YM77-80008-FT0001"/>
    <n v="0"/>
    <n v="100000"/>
    <n v="10000"/>
    <n v="0"/>
    <n v="0"/>
    <n v="0"/>
    <m/>
    <m/>
    <n v="0"/>
    <m/>
    <m/>
    <m/>
    <m/>
    <m/>
    <m/>
    <m/>
    <m/>
    <s v="3YM77-80008-FT"/>
    <s v="H08031-JIM-M"/>
    <m/>
    <n v="0"/>
    <n v="0"/>
    <n v="0"/>
    <n v="0"/>
    <n v="0"/>
    <n v="0"/>
    <m/>
    <m/>
    <m/>
    <s v="No"/>
    <s v="W665000"/>
    <n v="0"/>
    <m/>
    <s v="H08031-JIM-M"/>
    <m/>
    <m/>
    <s v="S0361881"/>
  </r>
  <r>
    <x v="43"/>
    <n v="10000"/>
    <n v="30000"/>
    <d v="2025-04-08T00:00:00"/>
    <s v="502LAUGH"/>
    <s v=" 1:05:56 pm"/>
    <n v="10656256095"/>
    <m/>
    <x v="2"/>
    <s v="Yes"/>
    <x v="37"/>
    <x v="20"/>
    <x v="37"/>
    <x v="37"/>
    <n v="8000"/>
    <m/>
    <m/>
    <d v="2025-04-08T00:00:00"/>
    <m/>
    <n v="11"/>
    <n v="88000"/>
    <s v="PE"/>
    <s v="E5Z01-80008-FT0001"/>
    <n v="0"/>
    <n v="80000"/>
    <n v="8000"/>
    <n v="0"/>
    <n v="0"/>
    <n v="0"/>
    <m/>
    <m/>
    <n v="0"/>
    <m/>
    <m/>
    <m/>
    <m/>
    <m/>
    <m/>
    <m/>
    <m/>
    <s v="E5Z01-80008-FT"/>
    <s v="H08031-JIM-M"/>
    <m/>
    <n v="0"/>
    <n v="0"/>
    <n v="0"/>
    <n v="0"/>
    <n v="0"/>
    <n v="0"/>
    <m/>
    <m/>
    <m/>
    <s v="No"/>
    <s v="W664635"/>
    <n v="0"/>
    <m/>
    <s v="H08031-JIM-M"/>
    <m/>
    <m/>
    <s v="S0361883"/>
  </r>
  <r>
    <x v="185"/>
    <n v="10000"/>
    <n v="20000"/>
    <d v="2025-04-11T00:00:00"/>
    <s v="502LAUGH"/>
    <s v=" 8:39:38 am"/>
    <s v="10620258021/10620258023/10620258018"/>
    <m/>
    <x v="1"/>
    <s v="Yes"/>
    <x v="2"/>
    <x v="2"/>
    <x v="2"/>
    <x v="2"/>
    <n v="1250"/>
    <m/>
    <m/>
    <d v="2025-04-08T00:00:00"/>
    <m/>
    <n v="88"/>
    <n v="110000"/>
    <s v="PE"/>
    <s v="F6U62-80030-FT0001"/>
    <n v="0"/>
    <n v="100000"/>
    <n v="10000"/>
    <n v="0"/>
    <n v="0"/>
    <n v="0"/>
    <m/>
    <m/>
    <n v="0"/>
    <m/>
    <m/>
    <m/>
    <m/>
    <m/>
    <m/>
    <m/>
    <m/>
    <s v="F6U62-80030-FT"/>
    <s v="H08031-JIM-M"/>
    <m/>
    <n v="0"/>
    <n v="0"/>
    <n v="0"/>
    <n v="0"/>
    <n v="0"/>
    <n v="0"/>
    <m/>
    <m/>
    <m/>
    <s v="No"/>
    <s v="W664636"/>
    <n v="0"/>
    <m/>
    <s v="H08031-JIM-M"/>
    <m/>
    <m/>
    <s v="S0361885"/>
  </r>
  <r>
    <x v="186"/>
    <n v="10000"/>
    <n v="20000"/>
    <d v="2025-04-16T00:00:00"/>
    <s v="502LAUGH"/>
    <s v=" 5:32:07 pm"/>
    <s v="10620258021/10620258023/10620258018"/>
    <m/>
    <x v="1"/>
    <s v="Yes"/>
    <x v="2"/>
    <x v="2"/>
    <x v="2"/>
    <x v="2"/>
    <n v="2500"/>
    <m/>
    <m/>
    <d v="2025-04-08T00:00:00"/>
    <m/>
    <n v="88"/>
    <n v="220000"/>
    <s v="PE"/>
    <s v="F6U66-80033-FT0001"/>
    <n v="0"/>
    <n v="200000"/>
    <n v="20000"/>
    <n v="0"/>
    <n v="0"/>
    <n v="0"/>
    <m/>
    <m/>
    <n v="0"/>
    <m/>
    <m/>
    <m/>
    <m/>
    <m/>
    <m/>
    <m/>
    <m/>
    <s v="F6U66-80033-FT"/>
    <s v="H08031-JIM-M"/>
    <m/>
    <n v="0"/>
    <n v="0"/>
    <n v="0"/>
    <n v="0"/>
    <n v="0"/>
    <n v="0"/>
    <m/>
    <m/>
    <m/>
    <s v="No"/>
    <s v="W665120"/>
    <n v="0"/>
    <m/>
    <s v="H08031-JIM-M"/>
    <m/>
    <m/>
    <s v="S0361894"/>
  </r>
  <r>
    <x v="330"/>
    <n v="10000"/>
    <n v="30000"/>
    <d v="2025-04-08T00:00:00"/>
    <s v="502LAUGH"/>
    <s v=" 4:44:59 pm"/>
    <s v="10656256085/10620258108"/>
    <m/>
    <x v="2"/>
    <s v="Yes"/>
    <x v="37"/>
    <x v="20"/>
    <x v="37"/>
    <x v="37"/>
    <n v="10000"/>
    <m/>
    <m/>
    <d v="2025-04-08T00:00:00"/>
    <m/>
    <n v="11"/>
    <n v="110000"/>
    <s v="PE"/>
    <s v="F6U65-80033-FT0001"/>
    <n v="0"/>
    <n v="100000"/>
    <n v="10000"/>
    <n v="0"/>
    <n v="0"/>
    <n v="0"/>
    <m/>
    <m/>
    <n v="0"/>
    <m/>
    <m/>
    <m/>
    <m/>
    <m/>
    <m/>
    <m/>
    <m/>
    <s v="F6U65-80033-FT"/>
    <s v="H08031-JIM-M"/>
    <m/>
    <n v="0"/>
    <n v="0"/>
    <n v="0"/>
    <n v="0"/>
    <n v="0"/>
    <n v="0"/>
    <m/>
    <m/>
    <m/>
    <s v="No"/>
    <s v="W664638"/>
    <n v="0"/>
    <m/>
    <s v="H08031-JIM-M"/>
    <m/>
    <m/>
    <s v="S0361895"/>
  </r>
  <r>
    <x v="187"/>
    <n v="10000"/>
    <n v="20000"/>
    <d v="2025-04-11T00:00:00"/>
    <s v="502LAUGH"/>
    <s v=" 8:43:29 am"/>
    <s v="10620258021/10620258023/10620258018"/>
    <m/>
    <x v="1"/>
    <s v="Yes"/>
    <x v="2"/>
    <x v="2"/>
    <x v="2"/>
    <x v="2"/>
    <n v="1250"/>
    <m/>
    <m/>
    <d v="2025-04-08T00:00:00"/>
    <m/>
    <n v="88"/>
    <n v="110000"/>
    <s v="PE"/>
    <s v="3YM57-80010-FT0001"/>
    <n v="0"/>
    <n v="100000"/>
    <n v="10000"/>
    <n v="0"/>
    <n v="0"/>
    <n v="0"/>
    <m/>
    <m/>
    <n v="0"/>
    <m/>
    <m/>
    <m/>
    <m/>
    <m/>
    <m/>
    <m/>
    <m/>
    <s v="3YM57-80010-FT"/>
    <s v="H08031-JIM-M"/>
    <m/>
    <n v="0"/>
    <n v="0"/>
    <n v="0"/>
    <n v="0"/>
    <n v="0"/>
    <n v="0"/>
    <m/>
    <m/>
    <m/>
    <s v="No"/>
    <s v="W665001"/>
    <n v="0"/>
    <m/>
    <s v="H08031-JIM-M"/>
    <m/>
    <m/>
    <s v="S0361896"/>
  </r>
  <r>
    <x v="129"/>
    <n v="10000"/>
    <n v="30000"/>
    <d v="2025-04-08T00:00:00"/>
    <s v="502LAUGH"/>
    <s v=" 1:04:46 pm"/>
    <n v="10656256091"/>
    <m/>
    <x v="2"/>
    <s v="Yes"/>
    <x v="37"/>
    <x v="20"/>
    <x v="37"/>
    <x v="37"/>
    <n v="3637"/>
    <m/>
    <m/>
    <d v="2025-04-08T00:00:00"/>
    <m/>
    <n v="11"/>
    <n v="40007"/>
    <s v="PE"/>
    <s v="9R1W4-80001-FT0001"/>
    <n v="0"/>
    <n v="40000"/>
    <n v="7"/>
    <n v="0"/>
    <n v="0"/>
    <n v="0"/>
    <m/>
    <m/>
    <n v="0"/>
    <m/>
    <m/>
    <m/>
    <m/>
    <m/>
    <m/>
    <m/>
    <m/>
    <s v="9R1W4-80001-FT"/>
    <s v="H08031-JIM-M"/>
    <m/>
    <n v="0"/>
    <n v="0"/>
    <n v="0"/>
    <n v="0"/>
    <n v="0"/>
    <n v="0"/>
    <m/>
    <m/>
    <m/>
    <s v="No"/>
    <s v="W664660"/>
    <n v="0"/>
    <m/>
    <s v="H08031-JIM-M"/>
    <m/>
    <m/>
    <s v="S0361925"/>
  </r>
  <r>
    <x v="258"/>
    <n v="10000"/>
    <n v="30000"/>
    <d v="2025-04-11T00:00:00"/>
    <s v="502LAUGH"/>
    <s v=" 8:53:55 am"/>
    <s v="SG-5653741 01"/>
    <m/>
    <x v="1"/>
    <s v="Yes"/>
    <x v="9"/>
    <x v="8"/>
    <x v="9"/>
    <x v="9"/>
    <n v="32500"/>
    <m/>
    <m/>
    <d v="2025-04-08T00:00:00"/>
    <m/>
    <n v="4"/>
    <n v="130000"/>
    <s v="PE"/>
    <s v="HSA SECURITY LAB0001"/>
    <n v="0"/>
    <n v="100000"/>
    <n v="30000"/>
    <n v="0"/>
    <n v="0"/>
    <n v="0"/>
    <m/>
    <m/>
    <n v="0"/>
    <m/>
    <m/>
    <m/>
    <m/>
    <m/>
    <m/>
    <m/>
    <m/>
    <s v="HSA SECURITY LABEL"/>
    <s v="S19337-HEALTHCARE"/>
    <m/>
    <n v="0"/>
    <n v="0"/>
    <n v="0"/>
    <n v="0"/>
    <n v="0"/>
    <n v="0"/>
    <m/>
    <m/>
    <m/>
    <s v="No"/>
    <s v="W664661"/>
    <n v="0"/>
    <m/>
    <s v="S19337-HEALTHCARE"/>
    <m/>
    <m/>
    <s v="S0361927"/>
  </r>
  <r>
    <x v="429"/>
    <n v="10000"/>
    <n v="20000"/>
    <d v="2025-04-09T00:00:00"/>
    <s v="502LAUGH"/>
    <d v="1899-12-30T10:15:01"/>
    <s v="U3117S008/4047SE"/>
    <m/>
    <x v="1"/>
    <s v="Yes"/>
    <x v="14"/>
    <x v="12"/>
    <x v="14"/>
    <x v="14"/>
    <n v="550"/>
    <m/>
    <m/>
    <d v="2025-04-08T00:00:00"/>
    <m/>
    <n v="2"/>
    <n v="1100"/>
    <s v="PE"/>
    <n v="4.40170086005E+17"/>
    <n v="0"/>
    <n v="1000"/>
    <n v="100"/>
    <n v="0"/>
    <n v="0"/>
    <n v="0"/>
    <m/>
    <m/>
    <n v="0"/>
    <m/>
    <m/>
    <m/>
    <m/>
    <m/>
    <m/>
    <m/>
    <m/>
    <n v="44017008600501"/>
    <s v="T20096"/>
    <m/>
    <n v="0"/>
    <n v="0"/>
    <n v="0"/>
    <n v="0"/>
    <n v="0"/>
    <n v="0"/>
    <m/>
    <m/>
    <m/>
    <s v="No"/>
    <s v="W664666"/>
    <n v="0"/>
    <m/>
    <s v="T20096"/>
    <m/>
    <m/>
    <s v="S0361936"/>
  </r>
  <r>
    <x v="199"/>
    <n v="10000"/>
    <n v="20000"/>
    <d v="2025-04-08T00:00:00"/>
    <s v="502LAUGH"/>
    <s v=" 4:45:43 pm"/>
    <s v="BYM039-02"/>
    <m/>
    <x v="1"/>
    <s v="Yes"/>
    <x v="19"/>
    <x v="15"/>
    <x v="18"/>
    <x v="18"/>
    <n v="334"/>
    <m/>
    <m/>
    <d v="2025-04-08T00:00:00"/>
    <m/>
    <n v="9"/>
    <n v="3006"/>
    <s v="PE"/>
    <s v="GR-1810001"/>
    <n v="0"/>
    <n v="3000"/>
    <n v="6"/>
    <n v="0"/>
    <n v="0"/>
    <n v="0"/>
    <m/>
    <m/>
    <n v="0"/>
    <m/>
    <m/>
    <m/>
    <m/>
    <m/>
    <m/>
    <m/>
    <m/>
    <s v="GR-181"/>
    <s v="G07076"/>
    <m/>
    <n v="0"/>
    <n v="0"/>
    <n v="0"/>
    <n v="0"/>
    <n v="0"/>
    <n v="0"/>
    <m/>
    <m/>
    <m/>
    <s v="No"/>
    <s v="W664673"/>
    <n v="0"/>
    <m/>
    <s v="G07076"/>
    <m/>
    <m/>
    <s v="S0361949"/>
  </r>
  <r>
    <x v="200"/>
    <n v="10000"/>
    <n v="40000"/>
    <d v="2025-04-25T00:00:00"/>
    <s v="502LAUGH"/>
    <s v=" 5:53:32 pm"/>
    <s v="D008O0591/D008O0561"/>
    <m/>
    <x v="2"/>
    <s v="Yes"/>
    <x v="24"/>
    <x v="20"/>
    <x v="24"/>
    <x v="24"/>
    <n v="60000"/>
    <m/>
    <m/>
    <d v="2025-04-08T00:00:00"/>
    <m/>
    <n v="3"/>
    <n v="180000"/>
    <s v="PE"/>
    <s v="1VV24-80029-FT0001"/>
    <n v="0"/>
    <n v="177778"/>
    <n v="2222"/>
    <n v="0"/>
    <n v="0"/>
    <n v="0"/>
    <m/>
    <m/>
    <n v="0"/>
    <m/>
    <m/>
    <m/>
    <m/>
    <m/>
    <m/>
    <m/>
    <m/>
    <s v="1VV24-80029-FT"/>
    <s v="H08031-JIM-M"/>
    <m/>
    <n v="0"/>
    <n v="0"/>
    <n v="0"/>
    <n v="0"/>
    <n v="0"/>
    <n v="0"/>
    <m/>
    <m/>
    <m/>
    <s v="No"/>
    <s v="W665436"/>
    <n v="0"/>
    <m/>
    <s v="H08031-JIM-M"/>
    <m/>
    <m/>
    <s v="S0361954"/>
  </r>
  <r>
    <x v="331"/>
    <n v="10000"/>
    <n v="30000"/>
    <d v="2025-04-08T00:00:00"/>
    <s v="502LAUGH"/>
    <s v=" 3:35:03 pm"/>
    <n v="10620258108"/>
    <m/>
    <x v="2"/>
    <s v="Yes"/>
    <x v="37"/>
    <x v="20"/>
    <x v="37"/>
    <x v="37"/>
    <n v="8000"/>
    <m/>
    <m/>
    <d v="2025-04-08T00:00:00"/>
    <m/>
    <n v="11"/>
    <n v="88000"/>
    <s v="PE"/>
    <s v="C2P08-80005-FT0001"/>
    <n v="0"/>
    <n v="80000"/>
    <n v="8000"/>
    <n v="0"/>
    <n v="0"/>
    <n v="0"/>
    <m/>
    <m/>
    <n v="0"/>
    <m/>
    <m/>
    <m/>
    <m/>
    <m/>
    <m/>
    <m/>
    <m/>
    <s v="C2P08-80005-FT"/>
    <s v="H08031-JIM-M"/>
    <m/>
    <n v="0"/>
    <n v="0"/>
    <n v="0"/>
    <n v="0"/>
    <n v="0"/>
    <n v="0"/>
    <m/>
    <m/>
    <m/>
    <s v="No"/>
    <s v="W664676"/>
    <n v="0"/>
    <m/>
    <s v="H08031-JIM-M"/>
    <m/>
    <m/>
    <s v="S0361946"/>
  </r>
  <r>
    <x v="201"/>
    <n v="10000"/>
    <n v="20000"/>
    <d v="2025-04-16T00:00:00"/>
    <s v="502LAUGH"/>
    <s v=" 5:31:21 pm"/>
    <s v="10620258021/10620258023/10620258018"/>
    <m/>
    <x v="1"/>
    <s v="Yes"/>
    <x v="2"/>
    <x v="2"/>
    <x v="2"/>
    <x v="2"/>
    <n v="1250"/>
    <m/>
    <m/>
    <d v="2025-04-08T00:00:00"/>
    <m/>
    <n v="88"/>
    <n v="110000"/>
    <s v="PE"/>
    <s v="3YM62-80017-FT0001"/>
    <n v="0"/>
    <n v="100000"/>
    <n v="10000"/>
    <n v="0"/>
    <n v="0"/>
    <n v="0"/>
    <m/>
    <m/>
    <n v="0"/>
    <m/>
    <m/>
    <m/>
    <m/>
    <m/>
    <m/>
    <m/>
    <m/>
    <s v="3YM62-80017-FT"/>
    <s v="H08031-JIM-M"/>
    <m/>
    <n v="0"/>
    <n v="0"/>
    <n v="0"/>
    <n v="0"/>
    <n v="0"/>
    <n v="0"/>
    <m/>
    <m/>
    <m/>
    <s v="No"/>
    <s v="W665121"/>
    <n v="0"/>
    <m/>
    <s v="H08031-JIM-M"/>
    <m/>
    <m/>
    <s v="S0361957"/>
  </r>
  <r>
    <x v="203"/>
    <n v="10000"/>
    <n v="20000"/>
    <d v="2025-04-11T00:00:00"/>
    <s v="502LAUGH"/>
    <s v=" 8:43:29 am"/>
    <s v="10620258021/10620258023/10620258018"/>
    <m/>
    <x v="1"/>
    <s v="Yes"/>
    <x v="2"/>
    <x v="2"/>
    <x v="2"/>
    <x v="2"/>
    <n v="1250"/>
    <m/>
    <m/>
    <d v="2025-04-08T00:00:00"/>
    <m/>
    <n v="88"/>
    <n v="110000"/>
    <s v="PE"/>
    <s v="N9K10-80005-FT0001"/>
    <n v="0"/>
    <n v="100000"/>
    <n v="10000"/>
    <n v="0"/>
    <n v="0"/>
    <n v="0"/>
    <m/>
    <m/>
    <n v="0"/>
    <m/>
    <m/>
    <m/>
    <m/>
    <m/>
    <m/>
    <m/>
    <m/>
    <s v="N9K10-80005-FT"/>
    <s v="H08031-JIM-M"/>
    <m/>
    <n v="0"/>
    <n v="0"/>
    <n v="0"/>
    <n v="0"/>
    <n v="0"/>
    <n v="0"/>
    <m/>
    <m/>
    <m/>
    <s v="No"/>
    <s v="W664679"/>
    <n v="0"/>
    <m/>
    <s v="H08031-JIM-M"/>
    <m/>
    <m/>
    <s v="S0361968"/>
  </r>
  <r>
    <x v="430"/>
    <n v="10000"/>
    <n v="10000"/>
    <d v="2025-04-09T00:00:00"/>
    <s v="502LAUGH"/>
    <d v="1899-12-30T10:40:29"/>
    <s v="M0BUQ9671/M0BUF4292"/>
    <m/>
    <x v="0"/>
    <s v="Yes"/>
    <x v="13"/>
    <x v="11"/>
    <x v="13"/>
    <x v="13"/>
    <n v="10000"/>
    <m/>
    <m/>
    <d v="2025-04-08T00:00:00"/>
    <m/>
    <n v="6"/>
    <n v="60000"/>
    <s v="PE"/>
    <s v="100595138 REVB0001"/>
    <n v="0"/>
    <n v="60000"/>
    <n v="0"/>
    <n v="0"/>
    <n v="0"/>
    <n v="0"/>
    <m/>
    <m/>
    <n v="0"/>
    <m/>
    <m/>
    <m/>
    <m/>
    <m/>
    <m/>
    <m/>
    <m/>
    <s v="100595138 REVB"/>
    <s v="S19081-TH"/>
    <m/>
    <n v="0"/>
    <n v="0"/>
    <n v="0"/>
    <n v="0"/>
    <n v="0"/>
    <n v="0"/>
    <m/>
    <m/>
    <m/>
    <s v="No"/>
    <s v="W664680"/>
    <n v="0"/>
    <m/>
    <s v="S19081-TH"/>
    <m/>
    <m/>
    <s v="H0064888"/>
  </r>
  <r>
    <x v="210"/>
    <n v="10000"/>
    <n v="20000"/>
    <d v="2025-04-11T00:00:00"/>
    <s v="502LAUGH"/>
    <s v=" 8:39:38 am"/>
    <s v="10620258021/10620258023/10620258018"/>
    <m/>
    <x v="1"/>
    <s v="Yes"/>
    <x v="2"/>
    <x v="2"/>
    <x v="2"/>
    <x v="2"/>
    <n v="1250"/>
    <m/>
    <m/>
    <d v="2025-04-08T00:00:00"/>
    <m/>
    <n v="88"/>
    <n v="110000"/>
    <s v="PE"/>
    <s v="F6U62-80030-FT0001"/>
    <n v="0"/>
    <n v="100000"/>
    <n v="10000"/>
    <n v="0"/>
    <n v="0"/>
    <n v="0"/>
    <m/>
    <m/>
    <n v="0"/>
    <m/>
    <m/>
    <m/>
    <m/>
    <m/>
    <m/>
    <m/>
    <m/>
    <s v="F6U62-80030-FT"/>
    <s v="H08031-JIM-M"/>
    <m/>
    <n v="0"/>
    <n v="0"/>
    <n v="0"/>
    <n v="0"/>
    <n v="0"/>
    <n v="0"/>
    <m/>
    <m/>
    <m/>
    <s v="No"/>
    <s v="W664699"/>
    <n v="0"/>
    <m/>
    <s v="H08031-JIM-M"/>
    <m/>
    <m/>
    <s v="S0361998"/>
  </r>
  <r>
    <x v="431"/>
    <n v="10000"/>
    <n v="20000"/>
    <d v="2025-04-08T00:00:00"/>
    <s v="502LAUGH"/>
    <s v=" 5:47:09 pm"/>
    <s v="4B275A007/L4005U7005"/>
    <m/>
    <x v="1"/>
    <s v="Yes"/>
    <x v="40"/>
    <x v="28"/>
    <x v="14"/>
    <x v="14"/>
    <n v="1400"/>
    <m/>
    <m/>
    <d v="2025-04-08T00:00:00"/>
    <m/>
    <n v="4"/>
    <n v="5600"/>
    <s v="PE"/>
    <s v="AJAHN STICKER0001"/>
    <n v="0"/>
    <n v="5000"/>
    <n v="600"/>
    <n v="0"/>
    <n v="0"/>
    <n v="0"/>
    <m/>
    <m/>
    <n v="0"/>
    <m/>
    <m/>
    <m/>
    <m/>
    <m/>
    <m/>
    <m/>
    <m/>
    <s v="AJAHN STICKER"/>
    <s v="T20365"/>
    <m/>
    <n v="0"/>
    <n v="0"/>
    <n v="0"/>
    <n v="0"/>
    <n v="0"/>
    <n v="0"/>
    <m/>
    <m/>
    <m/>
    <s v="No"/>
    <s v="W664712"/>
    <n v="0"/>
    <m/>
    <s v="T20365"/>
    <m/>
    <m/>
    <s v="S0362017"/>
  </r>
  <r>
    <x v="432"/>
    <n v="10000"/>
    <n v="10000"/>
    <d v="2025-04-10T00:00:00"/>
    <s v="502LAUGH"/>
    <s v=" 9:33:38 am"/>
    <s v="M0BUF4272"/>
    <m/>
    <x v="0"/>
    <s v="Yes"/>
    <x v="13"/>
    <x v="11"/>
    <x v="8"/>
    <x v="8"/>
    <n v="6667"/>
    <m/>
    <m/>
    <d v="2025-04-08T00:00:00"/>
    <m/>
    <n v="6"/>
    <n v="40002"/>
    <s v="PE"/>
    <s v="100595138 REVB0001"/>
    <n v="0"/>
    <n v="40000"/>
    <n v="2"/>
    <n v="0"/>
    <n v="0"/>
    <n v="0"/>
    <m/>
    <m/>
    <n v="0"/>
    <m/>
    <m/>
    <m/>
    <m/>
    <m/>
    <m/>
    <m/>
    <m/>
    <s v="100595138 REVB"/>
    <s v="S19314"/>
    <m/>
    <n v="0"/>
    <n v="0"/>
    <n v="0"/>
    <n v="0"/>
    <n v="0"/>
    <n v="0"/>
    <m/>
    <m/>
    <m/>
    <s v="No"/>
    <s v="W664733"/>
    <n v="0"/>
    <m/>
    <s v="S19314"/>
    <m/>
    <m/>
    <s v="H0064902"/>
  </r>
  <r>
    <x v="433"/>
    <n v="10000"/>
    <n v="20000"/>
    <d v="2025-04-14T00:00:00"/>
    <s v="502LAUGH"/>
    <s v=" 8:53:27 am"/>
    <s v="M0BI68841"/>
    <m/>
    <x v="0"/>
    <s v="Yes"/>
    <x v="8"/>
    <x v="7"/>
    <x v="8"/>
    <x v="8"/>
    <n v="4000"/>
    <m/>
    <m/>
    <d v="2025-04-08T00:00:00"/>
    <m/>
    <n v="16"/>
    <n v="64000"/>
    <s v="PE"/>
    <s v="713891303-ADS1360001"/>
    <n v="0"/>
    <n v="60000"/>
    <n v="4000"/>
    <n v="0"/>
    <n v="0"/>
    <n v="0"/>
    <m/>
    <m/>
    <n v="0"/>
    <m/>
    <m/>
    <m/>
    <m/>
    <m/>
    <m/>
    <m/>
    <m/>
    <s v="713891303-ADS1366"/>
    <s v="S19314"/>
    <m/>
    <n v="0"/>
    <n v="0"/>
    <n v="0"/>
    <n v="0"/>
    <n v="0"/>
    <n v="0"/>
    <m/>
    <m/>
    <m/>
    <s v="No"/>
    <s v="W664737"/>
    <n v="0"/>
    <m/>
    <s v="S19314"/>
    <m/>
    <m/>
    <s v="H0064907"/>
  </r>
  <r>
    <x v="376"/>
    <n v="10000"/>
    <n v="20000"/>
    <d v="2025-04-09T00:00:00"/>
    <s v="502LAUGH"/>
    <d v="1899-12-30T10:41:48"/>
    <s v="5307412-02-01-09/5307412-01-01-07/5307412-02-01-10"/>
    <m/>
    <x v="0"/>
    <s v="Yes"/>
    <x v="39"/>
    <x v="4"/>
    <x v="41"/>
    <x v="41"/>
    <n v="21600"/>
    <m/>
    <m/>
    <d v="2025-04-08T00:00:00"/>
    <m/>
    <n v="2"/>
    <n v="43200"/>
    <s v="PE"/>
    <s v="723852900-PROTO 0001"/>
    <n v="0"/>
    <n v="43200"/>
    <n v="0"/>
    <n v="0"/>
    <n v="0"/>
    <n v="0"/>
    <m/>
    <m/>
    <n v="0"/>
    <m/>
    <m/>
    <m/>
    <m/>
    <m/>
    <m/>
    <m/>
    <m/>
    <s v="723852900-PROTO D"/>
    <s v="S19314"/>
    <m/>
    <n v="0"/>
    <n v="0"/>
    <n v="0"/>
    <n v="0"/>
    <n v="0"/>
    <n v="0"/>
    <m/>
    <m/>
    <m/>
    <s v="No"/>
    <s v="W664739"/>
    <n v="0"/>
    <m/>
    <s v="S19314"/>
    <m/>
    <m/>
    <s v="H0064910"/>
  </r>
  <r>
    <x v="226"/>
    <n v="10000"/>
    <n v="20000"/>
    <d v="2025-04-08T00:00:00"/>
    <s v="502LAUGH"/>
    <s v=" 9:56:34 am"/>
    <s v="M0BVD0521"/>
    <m/>
    <x v="1"/>
    <s v="Yes"/>
    <x v="17"/>
    <x v="15"/>
    <x v="16"/>
    <x v="16"/>
    <n v="1334"/>
    <m/>
    <m/>
    <d v="2025-04-08T00:00:00"/>
    <m/>
    <n v="90"/>
    <n v="120060"/>
    <s v="PE"/>
    <s v="107-54006900001"/>
    <n v="0"/>
    <n v="100000"/>
    <n v="20060"/>
    <n v="0"/>
    <n v="0"/>
    <n v="0"/>
    <m/>
    <m/>
    <n v="0"/>
    <m/>
    <m/>
    <m/>
    <m/>
    <m/>
    <m/>
    <m/>
    <m/>
    <s v="107-5400690"/>
    <s v="K11180"/>
    <m/>
    <n v="0"/>
    <n v="0"/>
    <n v="0"/>
    <n v="0"/>
    <n v="0"/>
    <n v="0"/>
    <m/>
    <m/>
    <m/>
    <s v="No"/>
    <s v="W664744"/>
    <n v="0"/>
    <m/>
    <s v="K11180"/>
    <m/>
    <m/>
    <s v="S0362026"/>
  </r>
  <r>
    <x v="320"/>
    <n v="10000"/>
    <n v="20000"/>
    <d v="2025-04-08T00:00:00"/>
    <s v="502LAUGH"/>
    <s v=" 3:36:31 pm"/>
    <s v="U4B0458049"/>
    <m/>
    <x v="1"/>
    <s v="Yes"/>
    <x v="19"/>
    <x v="15"/>
    <x v="18"/>
    <x v="18"/>
    <n v="7500"/>
    <m/>
    <m/>
    <d v="2025-04-08T00:00:00"/>
    <m/>
    <n v="4"/>
    <n v="30000"/>
    <s v="PE"/>
    <s v="109-54003240001"/>
    <n v="0"/>
    <n v="30000"/>
    <n v="0"/>
    <n v="0"/>
    <n v="0"/>
    <n v="0"/>
    <m/>
    <m/>
    <n v="0"/>
    <m/>
    <m/>
    <m/>
    <m/>
    <m/>
    <m/>
    <m/>
    <m/>
    <s v="109-5400324"/>
    <s v="K11180"/>
    <m/>
    <n v="0"/>
    <n v="0"/>
    <n v="0"/>
    <n v="0"/>
    <n v="0"/>
    <n v="0"/>
    <m/>
    <m/>
    <m/>
    <s v="No"/>
    <s v="W664745"/>
    <n v="0"/>
    <m/>
    <s v="K11180"/>
    <m/>
    <m/>
    <s v="S0362026"/>
  </r>
  <r>
    <x v="434"/>
    <n v="10000"/>
    <n v="10000"/>
    <d v="2025-04-08T00:00:00"/>
    <s v="502LAUGH"/>
    <s v=" 3:49:08 pm"/>
    <n v="405171192"/>
    <m/>
    <x v="0"/>
    <s v="Yes"/>
    <x v="27"/>
    <x v="22"/>
    <x v="27"/>
    <x v="27"/>
    <n v="5000"/>
    <m/>
    <m/>
    <d v="2025-04-08T00:00:00"/>
    <m/>
    <n v="2"/>
    <n v="10000"/>
    <s v="PE"/>
    <s v="TL-8030001"/>
    <n v="0"/>
    <n v="10000"/>
    <n v="0"/>
    <n v="0"/>
    <n v="0"/>
    <n v="0"/>
    <m/>
    <m/>
    <n v="0"/>
    <m/>
    <m/>
    <m/>
    <m/>
    <m/>
    <m/>
    <m/>
    <m/>
    <s v="TL-803"/>
    <s v="S19485"/>
    <m/>
    <n v="0"/>
    <n v="0"/>
    <n v="0"/>
    <n v="0"/>
    <n v="0"/>
    <n v="0"/>
    <m/>
    <m/>
    <m/>
    <s v="No"/>
    <s v="W664749"/>
    <n v="0"/>
    <m/>
    <s v="S19485"/>
    <m/>
    <m/>
    <s v="S0362037"/>
  </r>
  <r>
    <x v="435"/>
    <n v="10000"/>
    <n v="20000"/>
    <d v="2025-04-09T00:00:00"/>
    <s v="502LAUGH"/>
    <d v="1899-12-30T11:04:47"/>
    <s v="D100924-013-002"/>
    <m/>
    <x v="0"/>
    <s v="Yes"/>
    <x v="36"/>
    <x v="2"/>
    <x v="45"/>
    <x v="45"/>
    <n v="7963"/>
    <m/>
    <m/>
    <d v="2025-04-08T00:00:00"/>
    <m/>
    <n v="54"/>
    <n v="430002"/>
    <s v="PE"/>
    <n v="86083950001"/>
    <n v="0"/>
    <n v="430000"/>
    <n v="2"/>
    <n v="0"/>
    <n v="0"/>
    <n v="0"/>
    <m/>
    <m/>
    <n v="0"/>
    <m/>
    <m/>
    <m/>
    <m/>
    <m/>
    <m/>
    <m/>
    <m/>
    <n v="8608395"/>
    <s v="B02083"/>
    <m/>
    <n v="0"/>
    <n v="0"/>
    <n v="0"/>
    <n v="0"/>
    <n v="0"/>
    <n v="0"/>
    <m/>
    <m/>
    <m/>
    <s v="No"/>
    <s v="W664752"/>
    <n v="0"/>
    <m/>
    <s v="B02083"/>
    <m/>
    <m/>
    <s v="S0362155"/>
  </r>
  <r>
    <x v="436"/>
    <n v="10000"/>
    <n v="10000"/>
    <d v="2025-04-08T00:00:00"/>
    <s v="502LAUGH"/>
    <s v=" 3:49:08 pm"/>
    <s v="BZA011-04/BYE073-02"/>
    <m/>
    <x v="0"/>
    <s v="Yes"/>
    <x v="17"/>
    <x v="15"/>
    <x v="16"/>
    <x v="16"/>
    <n v="5500"/>
    <m/>
    <m/>
    <d v="2025-04-08T00:00:00"/>
    <m/>
    <n v="4"/>
    <n v="22000"/>
    <s v="PE"/>
    <s v="SB1236.0000001"/>
    <n v="0"/>
    <n v="20000"/>
    <n v="2000"/>
    <n v="0"/>
    <n v="0"/>
    <n v="0"/>
    <m/>
    <m/>
    <n v="0"/>
    <m/>
    <m/>
    <m/>
    <m/>
    <m/>
    <m/>
    <m/>
    <m/>
    <s v="SB1236.000"/>
    <s v="A01430"/>
    <m/>
    <n v="0"/>
    <n v="0"/>
    <n v="0"/>
    <n v="0"/>
    <n v="0"/>
    <n v="0"/>
    <m/>
    <m/>
    <m/>
    <s v="No"/>
    <s v="W664754"/>
    <n v="0"/>
    <m/>
    <s v="A01430"/>
    <m/>
    <m/>
    <s v="S0362166"/>
  </r>
  <r>
    <x v="380"/>
    <n v="10000"/>
    <n v="20000"/>
    <d v="2025-04-09T00:00:00"/>
    <s v="502LAUGH"/>
    <s v=" 8:36:21 am"/>
    <n v="10620258103"/>
    <m/>
    <x v="1"/>
    <s v="Yes"/>
    <x v="2"/>
    <x v="2"/>
    <x v="2"/>
    <x v="2"/>
    <n v="304"/>
    <m/>
    <m/>
    <d v="2025-04-08T00:00:00"/>
    <m/>
    <n v="25"/>
    <n v="7600"/>
    <s v="PE"/>
    <s v="5190-26260001"/>
    <n v="0"/>
    <n v="5000"/>
    <n v="2600"/>
    <n v="0"/>
    <n v="0"/>
    <n v="0"/>
    <m/>
    <m/>
    <n v="0"/>
    <m/>
    <m/>
    <m/>
    <m/>
    <m/>
    <m/>
    <m/>
    <m/>
    <s v="5190-2626"/>
    <s v="H08031-JIM"/>
    <m/>
    <n v="0"/>
    <n v="0"/>
    <n v="0"/>
    <n v="0"/>
    <n v="0"/>
    <n v="0"/>
    <m/>
    <m/>
    <m/>
    <s v="No"/>
    <s v="W665446"/>
    <n v="0"/>
    <m/>
    <s v="H08031-JIM"/>
    <m/>
    <m/>
    <s v="S0362257"/>
  </r>
  <r>
    <x v="437"/>
    <n v="10000"/>
    <n v="10000"/>
    <d v="2025-04-08T00:00:00"/>
    <s v="502LAUGH"/>
    <s v=" 1:07:59 pm"/>
    <s v="SG-5644655 01"/>
    <m/>
    <x v="0"/>
    <s v="Yes"/>
    <x v="6"/>
    <x v="5"/>
    <x v="6"/>
    <x v="6"/>
    <n v="1045"/>
    <m/>
    <m/>
    <d v="2025-04-08T00:00:00"/>
    <m/>
    <n v="2"/>
    <n v="2089"/>
    <s v="PE"/>
    <n v="150352430001"/>
    <n v="0"/>
    <n v="2089"/>
    <n v="0"/>
    <n v="0"/>
    <n v="0"/>
    <n v="0"/>
    <m/>
    <m/>
    <n v="0"/>
    <m/>
    <m/>
    <m/>
    <m/>
    <m/>
    <m/>
    <m/>
    <m/>
    <n v="15035243"/>
    <s v="I09180"/>
    <m/>
    <n v="0"/>
    <n v="0"/>
    <n v="0"/>
    <n v="0"/>
    <n v="0"/>
    <n v="0"/>
    <m/>
    <m/>
    <m/>
    <s v="No"/>
    <s v="W664761"/>
    <n v="0"/>
    <m/>
    <s v="I09180"/>
    <m/>
    <m/>
    <s v="S0362354"/>
  </r>
  <r>
    <x v="437"/>
    <n v="20000"/>
    <n v="10000"/>
    <d v="2025-04-08T00:00:00"/>
    <s v="502LAUGH"/>
    <s v=" 1:07:59 pm"/>
    <s v="SG-5644655 01"/>
    <m/>
    <x v="0"/>
    <s v="Yes"/>
    <x v="6"/>
    <x v="5"/>
    <x v="6"/>
    <x v="6"/>
    <n v="1045"/>
    <m/>
    <m/>
    <d v="2025-04-08T00:00:00"/>
    <m/>
    <n v="2"/>
    <n v="2089"/>
    <s v="PE"/>
    <n v="150352430001"/>
    <n v="0"/>
    <n v="2089"/>
    <n v="0"/>
    <n v="0"/>
    <n v="0"/>
    <n v="0"/>
    <m/>
    <m/>
    <n v="0"/>
    <m/>
    <m/>
    <m/>
    <m/>
    <m/>
    <m/>
    <m/>
    <m/>
    <n v="15035243"/>
    <s v="I09180"/>
    <m/>
    <n v="0"/>
    <n v="0"/>
    <n v="0"/>
    <n v="0"/>
    <n v="0"/>
    <n v="0"/>
    <m/>
    <m/>
    <m/>
    <s v="No"/>
    <s v="W664761"/>
    <n v="0"/>
    <m/>
    <s v="I09180"/>
    <m/>
    <m/>
    <s v="S0362354"/>
  </r>
  <r>
    <x v="438"/>
    <n v="10000"/>
    <n v="10000"/>
    <d v="2025-04-09T00:00:00"/>
    <s v="502LAUGH"/>
    <s v=" 8:40:25 am"/>
    <s v="SG-5554268 01"/>
    <m/>
    <x v="0"/>
    <s v="Yes"/>
    <x v="7"/>
    <x v="6"/>
    <x v="7"/>
    <x v="7"/>
    <n v="3000"/>
    <m/>
    <m/>
    <d v="2025-04-08T00:00:00"/>
    <m/>
    <n v="1"/>
    <n v="3000"/>
    <s v="PE"/>
    <n v="200192640001"/>
    <n v="0"/>
    <n v="3000"/>
    <n v="0"/>
    <n v="0"/>
    <n v="0"/>
    <n v="0"/>
    <m/>
    <m/>
    <n v="0"/>
    <m/>
    <m/>
    <m/>
    <m/>
    <m/>
    <m/>
    <m/>
    <m/>
    <n v="20019264"/>
    <s v="U21088"/>
    <m/>
    <n v="0"/>
    <n v="0"/>
    <n v="0"/>
    <n v="0"/>
    <n v="0"/>
    <n v="0"/>
    <m/>
    <m/>
    <m/>
    <s v="No"/>
    <s v="W664768"/>
    <n v="0"/>
    <m/>
    <s v="U21088"/>
    <m/>
    <m/>
    <s v="S0362368"/>
  </r>
  <r>
    <x v="382"/>
    <n v="10000"/>
    <n v="20000"/>
    <d v="2025-04-16T00:00:00"/>
    <s v="502LAUGH"/>
    <s v=" 4:49:50 pm"/>
    <n v="10620258103"/>
    <m/>
    <x v="1"/>
    <s v="Yes"/>
    <x v="2"/>
    <x v="2"/>
    <x v="2"/>
    <x v="2"/>
    <n v="1057"/>
    <m/>
    <m/>
    <d v="2025-04-08T00:00:00"/>
    <m/>
    <n v="88"/>
    <n v="93016"/>
    <s v="PE"/>
    <s v="6ZD61-800010001"/>
    <n v="0"/>
    <n v="80000"/>
    <n v="13016"/>
    <n v="0"/>
    <n v="0"/>
    <n v="0"/>
    <m/>
    <m/>
    <n v="0"/>
    <m/>
    <m/>
    <m/>
    <m/>
    <m/>
    <m/>
    <m/>
    <m/>
    <s v="6ZD61-80001"/>
    <s v="H08031-JIM-M"/>
    <m/>
    <n v="0"/>
    <n v="0"/>
    <n v="0"/>
    <n v="0"/>
    <n v="0"/>
    <n v="0"/>
    <m/>
    <m/>
    <m/>
    <s v="No"/>
    <s v="W665192"/>
    <n v="0"/>
    <m/>
    <s v="H08031-JIM-M"/>
    <m/>
    <m/>
    <s v="S0362371"/>
  </r>
  <r>
    <x v="271"/>
    <n v="10000"/>
    <n v="30000"/>
    <d v="2025-04-08T00:00:00"/>
    <s v="502LAUGH"/>
    <s v=" 1:07:24 pm"/>
    <s v="D008O15421525"/>
    <m/>
    <x v="2"/>
    <s v="Yes"/>
    <x v="24"/>
    <x v="20"/>
    <x v="24"/>
    <x v="24"/>
    <n v="6667"/>
    <m/>
    <m/>
    <d v="2025-04-08T00:00:00"/>
    <m/>
    <n v="3"/>
    <n v="20001"/>
    <s v="PE"/>
    <s v="1VV02-80009-FT0001"/>
    <n v="0"/>
    <n v="20000"/>
    <n v="1"/>
    <n v="0"/>
    <n v="0"/>
    <n v="0"/>
    <m/>
    <m/>
    <n v="0"/>
    <m/>
    <m/>
    <m/>
    <m/>
    <m/>
    <m/>
    <m/>
    <m/>
    <s v="1VV02-80009-FT"/>
    <s v="H08031-JIM-M"/>
    <m/>
    <n v="0"/>
    <n v="0"/>
    <n v="0"/>
    <n v="0"/>
    <n v="0"/>
    <n v="0"/>
    <m/>
    <m/>
    <m/>
    <s v="No"/>
    <s v="W664771"/>
    <n v="0"/>
    <m/>
    <s v="H08031-JIM-M"/>
    <m/>
    <m/>
    <s v="S0362374"/>
  </r>
  <r>
    <x v="322"/>
    <n v="10000"/>
    <n v="30000"/>
    <d v="2025-04-10T00:00:00"/>
    <s v="502LAUGH"/>
    <s v=" 2:39:20 pm"/>
    <n v="10620258014"/>
    <m/>
    <x v="2"/>
    <s v="Yes"/>
    <x v="37"/>
    <x v="20"/>
    <x v="37"/>
    <x v="37"/>
    <n v="27273"/>
    <m/>
    <m/>
    <d v="2025-04-08T00:00:00"/>
    <m/>
    <n v="11"/>
    <n v="300003"/>
    <s v="PE"/>
    <s v="3YM61-80017-FT0001"/>
    <n v="0"/>
    <n v="300000"/>
    <n v="3"/>
    <n v="0"/>
    <n v="0"/>
    <n v="0"/>
    <m/>
    <m/>
    <n v="0"/>
    <m/>
    <m/>
    <m/>
    <m/>
    <m/>
    <m/>
    <m/>
    <m/>
    <s v="3YM61-80017-FT"/>
    <s v="H08031-JIM-M"/>
    <m/>
    <n v="0"/>
    <n v="0"/>
    <n v="0"/>
    <n v="0"/>
    <n v="0"/>
    <n v="0"/>
    <m/>
    <m/>
    <m/>
    <s v="No"/>
    <s v="W664773"/>
    <n v="0"/>
    <m/>
    <s v="H08031-JIM-M"/>
    <m/>
    <m/>
    <s v="S0362381"/>
  </r>
  <r>
    <x v="273"/>
    <n v="10000"/>
    <n v="20000"/>
    <d v="2025-04-08T00:00:00"/>
    <s v="502LAUGH"/>
    <s v=" 5:45:42 pm"/>
    <s v="3113015U5"/>
    <m/>
    <x v="1"/>
    <s v="Yes"/>
    <x v="15"/>
    <x v="13"/>
    <x v="14"/>
    <x v="14"/>
    <n v="2700"/>
    <m/>
    <m/>
    <d v="2025-04-08T00:00:00"/>
    <m/>
    <n v="2"/>
    <n v="5400"/>
    <s v="PE"/>
    <s v="MVCTS-BKAOYWS-220001"/>
    <n v="0"/>
    <n v="5000"/>
    <n v="400"/>
    <n v="0"/>
    <n v="0"/>
    <n v="0"/>
    <m/>
    <m/>
    <n v="0"/>
    <m/>
    <m/>
    <m/>
    <m/>
    <m/>
    <m/>
    <m/>
    <m/>
    <s v="MVCTS-BKAOYWS-22MM"/>
    <s v="A01490"/>
    <m/>
    <n v="0"/>
    <n v="0"/>
    <n v="0"/>
    <n v="0"/>
    <n v="0"/>
    <n v="0"/>
    <m/>
    <m/>
    <m/>
    <s v="No"/>
    <s v="W664777"/>
    <n v="0"/>
    <m/>
    <s v="A01490"/>
    <m/>
    <m/>
    <s v="S0362396"/>
  </r>
  <r>
    <x v="439"/>
    <n v="10000"/>
    <n v="20000"/>
    <d v="2025-04-10T00:00:00"/>
    <s v="502LAUGH"/>
    <s v=" 9:33:38 am"/>
    <s v="E053912079"/>
    <m/>
    <x v="0"/>
    <s v="Yes"/>
    <x v="12"/>
    <x v="11"/>
    <x v="12"/>
    <x v="12"/>
    <n v="3000"/>
    <m/>
    <m/>
    <d v="2025-04-08T00:00:00"/>
    <m/>
    <n v="40"/>
    <n v="120000"/>
    <s v="PE"/>
    <s v="100260636-3M66900001"/>
    <n v="0"/>
    <n v="120000"/>
    <n v="0"/>
    <n v="0"/>
    <n v="0"/>
    <n v="0"/>
    <m/>
    <m/>
    <n v="0"/>
    <m/>
    <m/>
    <m/>
    <m/>
    <m/>
    <m/>
    <m/>
    <m/>
    <s v="100260636-3M6690SP"/>
    <s v="S19314"/>
    <m/>
    <n v="0"/>
    <n v="0"/>
    <n v="0"/>
    <n v="0"/>
    <n v="0"/>
    <n v="0"/>
    <m/>
    <m/>
    <m/>
    <s v="No"/>
    <s v="W664778"/>
    <n v="0"/>
    <m/>
    <s v="S19314"/>
    <m/>
    <m/>
    <s v="H0064929"/>
  </r>
  <r>
    <x v="440"/>
    <n v="10000"/>
    <n v="20000"/>
    <d v="2025-04-10T00:00:00"/>
    <s v="502LAUGH"/>
    <s v=" 9:33:38 am"/>
    <s v="E190912129"/>
    <m/>
    <x v="0"/>
    <s v="Yes"/>
    <x v="12"/>
    <x v="11"/>
    <x v="12"/>
    <x v="12"/>
    <n v="1334"/>
    <m/>
    <m/>
    <d v="2025-04-08T00:00:00"/>
    <m/>
    <n v="30"/>
    <n v="40020"/>
    <s v="PE"/>
    <s v="100542001-3M66900001"/>
    <n v="0"/>
    <n v="40000"/>
    <n v="20"/>
    <n v="0"/>
    <n v="0"/>
    <n v="0"/>
    <m/>
    <m/>
    <n v="0"/>
    <m/>
    <m/>
    <m/>
    <m/>
    <m/>
    <m/>
    <m/>
    <m/>
    <s v="100542001-3M6690SP"/>
    <s v="S19314"/>
    <m/>
    <n v="0"/>
    <n v="0"/>
    <n v="0"/>
    <n v="0"/>
    <n v="0"/>
    <n v="0"/>
    <m/>
    <m/>
    <m/>
    <s v="No"/>
    <s v="W664779"/>
    <n v="0"/>
    <m/>
    <s v="S19314"/>
    <m/>
    <m/>
    <s v="H0064930"/>
  </r>
  <r>
    <x v="441"/>
    <n v="10000"/>
    <n v="20000"/>
    <d v="2025-04-09T00:00:00"/>
    <s v="502LAUGH"/>
    <d v="1899-12-30T10:38:48"/>
    <s v="M0BUG7282"/>
    <m/>
    <x v="0"/>
    <s v="Yes"/>
    <x v="12"/>
    <x v="11"/>
    <x v="12"/>
    <x v="12"/>
    <n v="4000"/>
    <m/>
    <m/>
    <d v="2025-04-08T00:00:00"/>
    <m/>
    <n v="20"/>
    <n v="80000"/>
    <s v="PE"/>
    <s v="100565979-ADS1360001"/>
    <n v="0"/>
    <n v="80000"/>
    <n v="0"/>
    <n v="0"/>
    <n v="0"/>
    <n v="0"/>
    <m/>
    <m/>
    <n v="0"/>
    <m/>
    <m/>
    <m/>
    <m/>
    <m/>
    <m/>
    <m/>
    <m/>
    <s v="100565979-ADS1366"/>
    <s v="S19314"/>
    <m/>
    <n v="0"/>
    <n v="0"/>
    <n v="0"/>
    <n v="0"/>
    <n v="0"/>
    <n v="0"/>
    <m/>
    <m/>
    <m/>
    <s v="No"/>
    <s v="W664780"/>
    <n v="0"/>
    <m/>
    <s v="S19314"/>
    <m/>
    <m/>
    <s v="H0064931"/>
  </r>
  <r>
    <x v="442"/>
    <n v="10000"/>
    <n v="10000"/>
    <d v="2025-04-10T00:00:00"/>
    <s v="502LAUGH"/>
    <s v=" 9:33:38 am"/>
    <n v="1006323"/>
    <m/>
    <x v="0"/>
    <s v="Yes"/>
    <x v="12"/>
    <x v="11"/>
    <x v="12"/>
    <x v="12"/>
    <n v="5000"/>
    <m/>
    <m/>
    <d v="2025-04-08T00:00:00"/>
    <m/>
    <n v="40"/>
    <n v="200000"/>
    <s v="PE"/>
    <s v="709898813-EL93160001"/>
    <n v="0"/>
    <n v="200000"/>
    <n v="0"/>
    <n v="0"/>
    <n v="0"/>
    <n v="0"/>
    <m/>
    <m/>
    <n v="0"/>
    <m/>
    <m/>
    <m/>
    <m/>
    <m/>
    <m/>
    <m/>
    <m/>
    <s v="709898813-EL93164"/>
    <s v="S19314"/>
    <m/>
    <n v="0"/>
    <n v="0"/>
    <n v="0"/>
    <n v="0"/>
    <n v="0"/>
    <n v="0"/>
    <m/>
    <m/>
    <m/>
    <s v="No"/>
    <s v="W664782"/>
    <n v="0"/>
    <m/>
    <s v="S19314"/>
    <m/>
    <m/>
    <s v="H0064933"/>
  </r>
  <r>
    <x v="443"/>
    <n v="10000"/>
    <n v="30000"/>
    <d v="2025-04-09T00:00:00"/>
    <s v="502LAUGH"/>
    <s v=" 5:57:34 pm"/>
    <s v="E053912079"/>
    <m/>
    <x v="0"/>
    <s v="Yes"/>
    <x v="12"/>
    <x v="11"/>
    <x v="12"/>
    <x v="12"/>
    <n v="2000"/>
    <m/>
    <m/>
    <d v="2025-04-08T00:00:00"/>
    <m/>
    <n v="40"/>
    <n v="80000"/>
    <s v="PE"/>
    <s v="709898818 REVB0001"/>
    <n v="0"/>
    <n v="80000"/>
    <n v="0"/>
    <n v="0"/>
    <n v="0"/>
    <n v="0"/>
    <m/>
    <m/>
    <n v="0"/>
    <m/>
    <m/>
    <m/>
    <m/>
    <m/>
    <m/>
    <m/>
    <m/>
    <s v="709898818 REVB"/>
    <s v="S19314"/>
    <m/>
    <n v="0"/>
    <n v="0"/>
    <n v="0"/>
    <n v="0"/>
    <n v="0"/>
    <n v="0"/>
    <m/>
    <m/>
    <m/>
    <s v="No"/>
    <s v="W664784"/>
    <n v="0"/>
    <m/>
    <s v="S19314"/>
    <m/>
    <m/>
    <s v="H0064935"/>
  </r>
  <r>
    <x v="444"/>
    <n v="10000"/>
    <n v="10000"/>
    <d v="2025-04-09T00:00:00"/>
    <s v="502LAUGH"/>
    <d v="1899-12-30T10:40:29"/>
    <s v="E053912079"/>
    <m/>
    <x v="0"/>
    <s v="Yes"/>
    <x v="12"/>
    <x v="11"/>
    <x v="12"/>
    <x v="12"/>
    <n v="2000"/>
    <m/>
    <m/>
    <d v="2025-04-08T00:00:00"/>
    <m/>
    <n v="40"/>
    <n v="80000"/>
    <s v="PE"/>
    <s v="709898818 REVB0001"/>
    <n v="0"/>
    <n v="80000"/>
    <n v="0"/>
    <n v="0"/>
    <n v="0"/>
    <n v="0"/>
    <m/>
    <m/>
    <n v="0"/>
    <m/>
    <m/>
    <m/>
    <m/>
    <m/>
    <m/>
    <m/>
    <m/>
    <s v="709898818 REVB"/>
    <s v="S19314"/>
    <m/>
    <n v="0"/>
    <n v="0"/>
    <n v="0"/>
    <n v="0"/>
    <n v="0"/>
    <n v="0"/>
    <m/>
    <m/>
    <m/>
    <s v="No"/>
    <s v="W664785"/>
    <n v="0"/>
    <m/>
    <s v="S19314"/>
    <m/>
    <m/>
    <s v="H0064936"/>
  </r>
  <r>
    <x v="445"/>
    <n v="10000"/>
    <n v="10000"/>
    <d v="2025-04-15T00:00:00"/>
    <s v="502LAUGH"/>
    <s v=" 8:46:51 am"/>
    <s v="M0BI68841"/>
    <m/>
    <x v="0"/>
    <s v="Yes"/>
    <x v="8"/>
    <x v="7"/>
    <x v="8"/>
    <x v="8"/>
    <n v="4000"/>
    <m/>
    <m/>
    <d v="2025-04-08T00:00:00"/>
    <m/>
    <n v="16"/>
    <n v="64000"/>
    <s v="PE"/>
    <s v="713891303-ADS1360001"/>
    <n v="0"/>
    <n v="60000"/>
    <n v="4000"/>
    <n v="0"/>
    <n v="0"/>
    <n v="0"/>
    <m/>
    <m/>
    <n v="0"/>
    <m/>
    <m/>
    <m/>
    <m/>
    <m/>
    <m/>
    <m/>
    <m/>
    <s v="713891303-ADS1366"/>
    <s v="S19314"/>
    <m/>
    <n v="0"/>
    <n v="0"/>
    <n v="0"/>
    <n v="0"/>
    <n v="0"/>
    <n v="0"/>
    <m/>
    <m/>
    <m/>
    <s v="No"/>
    <s v="W664786"/>
    <n v="0"/>
    <m/>
    <s v="S19314"/>
    <m/>
    <m/>
    <s v="H0064937"/>
  </r>
  <r>
    <x v="446"/>
    <n v="10000"/>
    <n v="10000"/>
    <d v="2025-04-09T00:00:00"/>
    <s v="502LAUGH"/>
    <d v="1899-12-30T10:38:48"/>
    <s v="M0BUG7282"/>
    <m/>
    <x v="0"/>
    <s v="Yes"/>
    <x v="12"/>
    <x v="11"/>
    <x v="12"/>
    <x v="12"/>
    <n v="4000"/>
    <m/>
    <m/>
    <d v="2025-04-08T00:00:00"/>
    <m/>
    <n v="20"/>
    <n v="80000"/>
    <s v="PE"/>
    <s v="100565979-ADS1360001"/>
    <n v="0"/>
    <n v="80000"/>
    <n v="0"/>
    <n v="0"/>
    <n v="0"/>
    <n v="0"/>
    <m/>
    <m/>
    <n v="0"/>
    <m/>
    <m/>
    <m/>
    <m/>
    <m/>
    <m/>
    <m/>
    <m/>
    <s v="100565979-ADS1366"/>
    <s v="S19081-TH"/>
    <m/>
    <n v="0"/>
    <n v="0"/>
    <n v="0"/>
    <n v="0"/>
    <n v="0"/>
    <n v="0"/>
    <m/>
    <m/>
    <m/>
    <s v="No"/>
    <s v="W664792"/>
    <n v="0"/>
    <m/>
    <s v="S19081-TH"/>
    <m/>
    <m/>
    <s v="H0064947"/>
  </r>
  <r>
    <x v="387"/>
    <n v="10000"/>
    <n v="20000"/>
    <d v="2025-04-09T00:00:00"/>
    <s v="502LAUGH"/>
    <d v="1899-12-30T10:42:59"/>
    <s v="M0BFL2381"/>
    <m/>
    <x v="1"/>
    <s v="Yes"/>
    <x v="12"/>
    <x v="11"/>
    <x v="12"/>
    <x v="12"/>
    <n v="2500"/>
    <m/>
    <m/>
    <d v="2025-04-08T00:00:00"/>
    <m/>
    <n v="16"/>
    <n v="40000"/>
    <s v="PE"/>
    <s v="751298400 REVA0001"/>
    <n v="0"/>
    <n v="40000"/>
    <n v="0"/>
    <n v="0"/>
    <n v="0"/>
    <n v="0"/>
    <m/>
    <m/>
    <n v="0"/>
    <m/>
    <m/>
    <m/>
    <m/>
    <m/>
    <m/>
    <m/>
    <m/>
    <s v="751298400 REVA"/>
    <s v="S19081-TH"/>
    <m/>
    <n v="0"/>
    <n v="0"/>
    <n v="0"/>
    <n v="0"/>
    <n v="0"/>
    <n v="0"/>
    <m/>
    <m/>
    <m/>
    <s v="No"/>
    <s v="W664797"/>
    <n v="0"/>
    <m/>
    <s v="S19081-TH"/>
    <m/>
    <m/>
    <s v="H0064953"/>
  </r>
  <r>
    <x v="447"/>
    <n v="10000"/>
    <n v="10000"/>
    <d v="2025-04-08T00:00:00"/>
    <s v="502LAUGH"/>
    <d v="1899-12-30T11:07:09"/>
    <s v="4116S1"/>
    <m/>
    <x v="0"/>
    <s v="Yes"/>
    <x v="28"/>
    <x v="23"/>
    <x v="30"/>
    <x v="30"/>
    <n v="1500"/>
    <m/>
    <m/>
    <d v="2025-04-08T00:00:00"/>
    <m/>
    <n v="2"/>
    <n v="3000"/>
    <s v="PE"/>
    <s v="800082 INDEX4000001"/>
    <n v="0"/>
    <n v="3000"/>
    <n v="0"/>
    <n v="0"/>
    <n v="0"/>
    <n v="0"/>
    <m/>
    <m/>
    <n v="0"/>
    <m/>
    <m/>
    <m/>
    <m/>
    <m/>
    <m/>
    <m/>
    <m/>
    <s v="800082 INDEX400"/>
    <s v="V22000"/>
    <m/>
    <n v="0"/>
    <n v="0"/>
    <n v="0"/>
    <n v="0"/>
    <n v="0"/>
    <n v="0"/>
    <m/>
    <m/>
    <m/>
    <s v="No"/>
    <s v="W664798"/>
    <n v="0"/>
    <m/>
    <s v="V22000"/>
    <m/>
    <m/>
    <s v="S0362399"/>
  </r>
  <r>
    <x v="448"/>
    <n v="10000"/>
    <n v="10000"/>
    <d v="2025-04-09T00:00:00"/>
    <s v="502LAUGH"/>
    <d v="1899-12-30T10:13:44"/>
    <s v="SG-5630465 03"/>
    <m/>
    <x v="0"/>
    <s v="Yes"/>
    <x v="0"/>
    <x v="0"/>
    <x v="0"/>
    <x v="0"/>
    <n v="64"/>
    <m/>
    <m/>
    <d v="2025-04-08T00:00:00"/>
    <m/>
    <n v="63"/>
    <n v="4048"/>
    <s v="PE"/>
    <n v="200699060001"/>
    <n v="0"/>
    <n v="2000"/>
    <n v="2048"/>
    <n v="0"/>
    <n v="0"/>
    <n v="0"/>
    <m/>
    <m/>
    <n v="0"/>
    <m/>
    <m/>
    <m/>
    <m/>
    <m/>
    <m/>
    <m/>
    <m/>
    <n v="20069906"/>
    <s v="I09180"/>
    <m/>
    <n v="0"/>
    <n v="0"/>
    <n v="0"/>
    <n v="0"/>
    <n v="0"/>
    <n v="0"/>
    <m/>
    <m/>
    <m/>
    <s v="No"/>
    <s v="W664815"/>
    <n v="0"/>
    <m/>
    <s v="I09180"/>
    <m/>
    <m/>
    <s v="S0362441"/>
  </r>
  <r>
    <x v="448"/>
    <n v="20000"/>
    <n v="10000"/>
    <d v="2025-04-09T00:00:00"/>
    <s v="502LAUGH"/>
    <d v="1899-12-30T10:13:44"/>
    <s v="SG-5630465 03"/>
    <m/>
    <x v="0"/>
    <s v="Yes"/>
    <x v="0"/>
    <x v="0"/>
    <x v="0"/>
    <x v="0"/>
    <n v="32"/>
    <m/>
    <m/>
    <d v="2025-04-08T00:00:00"/>
    <m/>
    <n v="63"/>
    <n v="2000"/>
    <s v="PE"/>
    <n v="200699060001"/>
    <n v="0"/>
    <n v="2000"/>
    <n v="0"/>
    <n v="0"/>
    <n v="0"/>
    <n v="0"/>
    <m/>
    <m/>
    <n v="0"/>
    <m/>
    <m/>
    <m/>
    <m/>
    <m/>
    <m/>
    <m/>
    <m/>
    <n v="20069906"/>
    <s v="I09180"/>
    <m/>
    <n v="0"/>
    <n v="0"/>
    <n v="0"/>
    <n v="0"/>
    <n v="0"/>
    <n v="0"/>
    <m/>
    <m/>
    <m/>
    <s v="No"/>
    <s v="W664815"/>
    <n v="0"/>
    <m/>
    <s v="I09180"/>
    <m/>
    <m/>
    <s v="S0362441"/>
  </r>
  <r>
    <x v="449"/>
    <n v="10000"/>
    <n v="10000"/>
    <d v="2025-04-09T00:00:00"/>
    <s v="502LAUGH"/>
    <s v=" 8:38:50 am"/>
    <s v="U532052068/503011726"/>
    <m/>
    <x v="0"/>
    <s v="Yes"/>
    <x v="30"/>
    <x v="24"/>
    <x v="32"/>
    <x v="32"/>
    <n v="5860"/>
    <m/>
    <m/>
    <d v="2025-04-08T00:00:00"/>
    <m/>
    <n v="1"/>
    <n v="5860"/>
    <s v="PE"/>
    <s v="250-5312-000001"/>
    <n v="0"/>
    <n v="2680"/>
    <n v="3180"/>
    <n v="0"/>
    <n v="0"/>
    <n v="0"/>
    <m/>
    <m/>
    <n v="0"/>
    <m/>
    <m/>
    <m/>
    <m/>
    <m/>
    <m/>
    <m/>
    <m/>
    <s v="250-5312-00"/>
    <s v="J10025"/>
    <m/>
    <n v="0"/>
    <n v="0"/>
    <n v="0"/>
    <n v="0"/>
    <n v="0"/>
    <n v="0"/>
    <m/>
    <m/>
    <m/>
    <s v="No"/>
    <s v="W665023"/>
    <n v="0"/>
    <m/>
    <s v="J10025"/>
    <m/>
    <m/>
    <s v="S0362448"/>
  </r>
  <r>
    <x v="450"/>
    <n v="10000"/>
    <n v="10000"/>
    <d v="2025-04-10T00:00:00"/>
    <s v="502LAUGH"/>
    <s v=" 8:38:42 am"/>
    <s v="U532052068/503011726"/>
    <m/>
    <x v="0"/>
    <s v="Yes"/>
    <x v="30"/>
    <x v="24"/>
    <x v="32"/>
    <x v="32"/>
    <n v="5860"/>
    <m/>
    <m/>
    <d v="2025-04-08T00:00:00"/>
    <m/>
    <n v="1"/>
    <n v="5860"/>
    <s v="PE"/>
    <s v="250-5322-000001"/>
    <n v="0"/>
    <n v="5360"/>
    <n v="500"/>
    <n v="0"/>
    <n v="0"/>
    <n v="0"/>
    <m/>
    <m/>
    <n v="0"/>
    <m/>
    <m/>
    <m/>
    <m/>
    <m/>
    <m/>
    <m/>
    <m/>
    <s v="250-5322-00"/>
    <s v="J10025"/>
    <m/>
    <n v="0"/>
    <n v="0"/>
    <n v="0"/>
    <n v="0"/>
    <n v="0"/>
    <n v="0"/>
    <m/>
    <m/>
    <m/>
    <s v="No"/>
    <s v="W665025"/>
    <n v="0"/>
    <m/>
    <s v="J10025"/>
    <m/>
    <m/>
    <s v="S0362448"/>
  </r>
  <r>
    <x v="451"/>
    <n v="10000"/>
    <n v="10000"/>
    <d v="2025-04-09T00:00:00"/>
    <s v="502LAUGH"/>
    <s v=" 8:38:50 am"/>
    <s v="U532052068/503011726"/>
    <m/>
    <x v="0"/>
    <s v="Yes"/>
    <x v="30"/>
    <x v="24"/>
    <x v="32"/>
    <x v="32"/>
    <n v="5860"/>
    <m/>
    <m/>
    <d v="2025-04-08T00:00:00"/>
    <m/>
    <n v="1"/>
    <n v="5860"/>
    <s v="PE"/>
    <s v="250-5312-000001"/>
    <n v="0"/>
    <n v="5360"/>
    <n v="500"/>
    <n v="0"/>
    <n v="0"/>
    <n v="0"/>
    <m/>
    <m/>
    <n v="0"/>
    <m/>
    <m/>
    <m/>
    <m/>
    <m/>
    <m/>
    <m/>
    <m/>
    <s v="250-5312-00"/>
    <s v="J10025"/>
    <m/>
    <n v="0"/>
    <n v="0"/>
    <n v="0"/>
    <n v="0"/>
    <n v="0"/>
    <n v="0"/>
    <m/>
    <m/>
    <m/>
    <s v="No"/>
    <s v="W665201"/>
    <n v="0"/>
    <m/>
    <s v="J10025"/>
    <m/>
    <m/>
    <s v="S0362449"/>
  </r>
  <r>
    <x v="452"/>
    <n v="10000"/>
    <n v="10000"/>
    <d v="2025-04-09T00:00:00"/>
    <s v="502LAUGH"/>
    <s v=" 8:40:25 am"/>
    <n v="405171192"/>
    <m/>
    <x v="0"/>
    <s v="Yes"/>
    <x v="27"/>
    <x v="22"/>
    <x v="27"/>
    <x v="27"/>
    <n v="5000"/>
    <m/>
    <m/>
    <d v="2025-04-08T00:00:00"/>
    <m/>
    <n v="2"/>
    <n v="10000"/>
    <s v="PE"/>
    <s v="TL-6130001"/>
    <n v="0"/>
    <n v="10000"/>
    <n v="0"/>
    <n v="0"/>
    <n v="0"/>
    <n v="0"/>
    <m/>
    <m/>
    <n v="0"/>
    <m/>
    <m/>
    <m/>
    <m/>
    <m/>
    <m/>
    <m/>
    <m/>
    <s v="TL-613"/>
    <s v="S19485"/>
    <m/>
    <n v="0"/>
    <n v="0"/>
    <n v="0"/>
    <n v="0"/>
    <n v="0"/>
    <n v="0"/>
    <m/>
    <m/>
    <m/>
    <s v="No"/>
    <s v="W664820"/>
    <n v="0"/>
    <m/>
    <s v="S19485"/>
    <m/>
    <m/>
    <s v="S0362455"/>
  </r>
  <r>
    <x v="396"/>
    <n v="10000"/>
    <n v="20000"/>
    <d v="2025-04-15T00:00:00"/>
    <s v="502LAUGH"/>
    <s v=" 5:08:11 pm"/>
    <n v="164353308"/>
    <m/>
    <x v="1"/>
    <s v="Yes"/>
    <x v="15"/>
    <x v="13"/>
    <x v="14"/>
    <x v="14"/>
    <n v="5400"/>
    <m/>
    <m/>
    <d v="2025-04-08T00:00:00"/>
    <m/>
    <n v="1"/>
    <n v="5400"/>
    <s v="PE"/>
    <s v="GE-3870001"/>
    <n v="0"/>
    <n v="5000"/>
    <n v="400"/>
    <n v="0"/>
    <n v="0"/>
    <n v="0"/>
    <m/>
    <m/>
    <n v="0"/>
    <m/>
    <m/>
    <m/>
    <m/>
    <m/>
    <m/>
    <m/>
    <m/>
    <s v="GE-387"/>
    <s v="O15030"/>
    <m/>
    <n v="0"/>
    <n v="0"/>
    <n v="0"/>
    <n v="0"/>
    <n v="0"/>
    <n v="0"/>
    <m/>
    <m/>
    <m/>
    <s v="No"/>
    <s v="W665027"/>
    <n v="0"/>
    <m/>
    <s v="O15030"/>
    <m/>
    <m/>
    <s v="S0362456"/>
  </r>
  <r>
    <x v="453"/>
    <n v="10000"/>
    <n v="10000"/>
    <d v="2025-04-22T00:00:00"/>
    <s v="502LAUGH"/>
    <s v=" 4:31:33 pm"/>
    <s v="2211425151/M0BN597111000"/>
    <m/>
    <x v="0"/>
    <s v="Yes"/>
    <x v="20"/>
    <x v="17"/>
    <x v="19"/>
    <x v="19"/>
    <n v="400"/>
    <m/>
    <m/>
    <d v="2025-04-08T00:00:00"/>
    <m/>
    <n v="2"/>
    <n v="800"/>
    <s v="PE"/>
    <s v="LAB-1106-010001"/>
    <n v="0"/>
    <n v="500"/>
    <n v="300"/>
    <n v="0"/>
    <n v="0"/>
    <n v="0"/>
    <m/>
    <m/>
    <n v="0"/>
    <m/>
    <m/>
    <m/>
    <m/>
    <m/>
    <m/>
    <m/>
    <m/>
    <s v="LAB-1106-01"/>
    <s v="R18068"/>
    <m/>
    <n v="0"/>
    <n v="0"/>
    <n v="0"/>
    <n v="0"/>
    <n v="0"/>
    <n v="0"/>
    <m/>
    <m/>
    <m/>
    <s v="No"/>
    <s v="W665205"/>
    <n v="0"/>
    <m/>
    <s v="R18068"/>
    <m/>
    <m/>
    <s v="S0362457"/>
  </r>
  <r>
    <x v="454"/>
    <n v="10000"/>
    <n v="10000"/>
    <d v="2025-04-09T00:00:00"/>
    <s v="502LAUGH"/>
    <s v=" 8:38:50 am"/>
    <n v="408232392"/>
    <m/>
    <x v="0"/>
    <s v="Yes"/>
    <x v="28"/>
    <x v="23"/>
    <x v="30"/>
    <x v="30"/>
    <n v="1000"/>
    <m/>
    <m/>
    <d v="2025-04-08T00:00:00"/>
    <m/>
    <n v="1"/>
    <n v="1000"/>
    <s v="PE"/>
    <s v="QA FINAL PRESERV0001"/>
    <n v="0"/>
    <n v="1000"/>
    <n v="0"/>
    <n v="0"/>
    <n v="0"/>
    <n v="0"/>
    <m/>
    <m/>
    <n v="0"/>
    <m/>
    <m/>
    <m/>
    <m/>
    <m/>
    <m/>
    <m/>
    <m/>
    <s v="QA FINAL PRESERVED"/>
    <s v="J10025"/>
    <m/>
    <n v="0"/>
    <n v="0"/>
    <n v="0"/>
    <n v="0"/>
    <n v="0"/>
    <n v="0"/>
    <m/>
    <m/>
    <m/>
    <s v="No"/>
    <s v="W664826"/>
    <n v="0"/>
    <m/>
    <s v="J10025"/>
    <m/>
    <m/>
    <s v="S0362459"/>
  </r>
  <r>
    <x v="455"/>
    <n v="10000"/>
    <n v="10000"/>
    <d v="2025-04-09T00:00:00"/>
    <s v="502LAUGH"/>
    <s v=" 4:32:34 pm"/>
    <s v="J00VB79411525"/>
    <m/>
    <x v="0"/>
    <s v="Yes"/>
    <x v="19"/>
    <x v="15"/>
    <x v="18"/>
    <x v="18"/>
    <n v="16667"/>
    <m/>
    <m/>
    <d v="2025-04-08T00:00:00"/>
    <m/>
    <n v="6"/>
    <n v="100002"/>
    <s v="PE"/>
    <s v="BL-86MMX86MM0001"/>
    <n v="0"/>
    <n v="100000"/>
    <n v="2"/>
    <n v="0"/>
    <n v="0"/>
    <n v="0"/>
    <m/>
    <m/>
    <n v="0"/>
    <m/>
    <m/>
    <m/>
    <m/>
    <m/>
    <m/>
    <m/>
    <m/>
    <s v="BL-86MMX86MM"/>
    <s v="B02083"/>
    <m/>
    <n v="0"/>
    <n v="0"/>
    <n v="0"/>
    <n v="0"/>
    <n v="0"/>
    <n v="0"/>
    <m/>
    <m/>
    <m/>
    <s v="No"/>
    <s v="W664827"/>
    <n v="0"/>
    <m/>
    <s v="B02083"/>
    <m/>
    <m/>
    <s v="S0362569"/>
  </r>
  <r>
    <x v="400"/>
    <n v="10000"/>
    <n v="40000"/>
    <d v="2025-04-09T00:00:00"/>
    <s v="502LAUGH"/>
    <s v=" 8:32:12 am"/>
    <n v="59470"/>
    <m/>
    <x v="0"/>
    <s v="Yes"/>
    <x v="1"/>
    <x v="1"/>
    <x v="1"/>
    <x v="1"/>
    <n v="17063"/>
    <m/>
    <m/>
    <d v="2025-04-08T00:00:00"/>
    <m/>
    <n v="12"/>
    <n v="204756"/>
    <s v="PE"/>
    <s v="MT-1000418-10REV0002"/>
    <n v="0"/>
    <n v="124093"/>
    <n v="80663"/>
    <n v="0"/>
    <n v="0"/>
    <n v="0"/>
    <m/>
    <m/>
    <n v="0"/>
    <m/>
    <m/>
    <m/>
    <m/>
    <m/>
    <m/>
    <m/>
    <m/>
    <s v="MT-1000418-10REV003"/>
    <s v="Z26002"/>
    <m/>
    <n v="0"/>
    <n v="0"/>
    <n v="0"/>
    <n v="0"/>
    <n v="0"/>
    <n v="0"/>
    <m/>
    <m/>
    <m/>
    <s v="No"/>
    <s v="W664830"/>
    <n v="0"/>
    <m/>
    <s v="Z26002"/>
    <m/>
    <m/>
    <s v="S0362572"/>
  </r>
  <r>
    <x v="400"/>
    <n v="10000"/>
    <n v="50000"/>
    <d v="2025-04-09T00:00:00"/>
    <s v="502LAUGH"/>
    <s v=" 8:32:12 am"/>
    <n v="59470"/>
    <m/>
    <x v="1"/>
    <s v="Yes"/>
    <x v="31"/>
    <x v="20"/>
    <x v="24"/>
    <x v="24"/>
    <n v="34125"/>
    <m/>
    <m/>
    <d v="2025-04-08T00:00:00"/>
    <m/>
    <n v="6"/>
    <n v="204750"/>
    <s v="PE"/>
    <s v="MT-1000418-10REV0002"/>
    <n v="0"/>
    <n v="124091"/>
    <n v="80659"/>
    <n v="0"/>
    <n v="0"/>
    <n v="0"/>
    <m/>
    <m/>
    <n v="0"/>
    <m/>
    <m/>
    <m/>
    <m/>
    <m/>
    <m/>
    <m/>
    <m/>
    <s v="MT-1000418-10REV003"/>
    <s v="Z26002"/>
    <m/>
    <n v="0"/>
    <n v="0"/>
    <n v="0"/>
    <n v="0"/>
    <n v="0"/>
    <n v="0"/>
    <m/>
    <m/>
    <m/>
    <s v="No"/>
    <s v="W664830"/>
    <n v="0"/>
    <m/>
    <s v="Z26002"/>
    <m/>
    <m/>
    <s v="S0362572"/>
  </r>
  <r>
    <x v="456"/>
    <n v="10000"/>
    <n v="10000"/>
    <d v="2025-04-08T00:00:00"/>
    <s v="502LAUGH"/>
    <s v=" 5:10:20 pm"/>
    <s v="4116S1"/>
    <m/>
    <x v="0"/>
    <s v="Yes"/>
    <x v="28"/>
    <x v="23"/>
    <x v="30"/>
    <x v="30"/>
    <n v="5000"/>
    <m/>
    <m/>
    <d v="2025-04-08T00:00:00"/>
    <m/>
    <n v="2"/>
    <n v="10000"/>
    <s v="PE"/>
    <s v="712730 REV1000001"/>
    <n v="0"/>
    <n v="10000"/>
    <n v="0"/>
    <n v="0"/>
    <n v="0"/>
    <n v="0"/>
    <m/>
    <m/>
    <n v="0"/>
    <m/>
    <m/>
    <m/>
    <m/>
    <m/>
    <m/>
    <m/>
    <m/>
    <s v="712730 REV402"/>
    <s v="V22000"/>
    <m/>
    <n v="0"/>
    <n v="0"/>
    <n v="0"/>
    <n v="0"/>
    <n v="0"/>
    <n v="0"/>
    <m/>
    <m/>
    <m/>
    <s v="No"/>
    <s v="W664834"/>
    <n v="0"/>
    <m/>
    <s v="V22000"/>
    <m/>
    <m/>
    <s v="S0362614"/>
  </r>
  <r>
    <x v="457"/>
    <n v="10000"/>
    <n v="10000"/>
    <d v="2025-04-15T00:00:00"/>
    <s v="502LAUGH"/>
    <s v=" 5:07:03 pm"/>
    <n v="408232392"/>
    <m/>
    <x v="0"/>
    <s v="Yes"/>
    <x v="20"/>
    <x v="17"/>
    <x v="19"/>
    <x v="19"/>
    <n v="1300"/>
    <m/>
    <m/>
    <d v="2025-04-08T00:00:00"/>
    <m/>
    <n v="2"/>
    <n v="2600"/>
    <s v="PE"/>
    <s v="REAGENT-40X20MM0001"/>
    <n v="0"/>
    <n v="2000"/>
    <n v="600"/>
    <n v="0"/>
    <n v="0"/>
    <n v="0"/>
    <m/>
    <m/>
    <n v="0"/>
    <m/>
    <m/>
    <m/>
    <m/>
    <m/>
    <m/>
    <m/>
    <m/>
    <s v="REAGENT-40X20MM"/>
    <s v="G07075"/>
    <m/>
    <n v="0"/>
    <n v="0"/>
    <n v="0"/>
    <n v="0"/>
    <n v="0"/>
    <n v="0"/>
    <m/>
    <m/>
    <m/>
    <s v="No"/>
    <s v="W665032"/>
    <n v="0"/>
    <m/>
    <s v="G07075"/>
    <m/>
    <m/>
    <s v="S0362647"/>
  </r>
  <r>
    <x v="458"/>
    <n v="10000"/>
    <n v="10000"/>
    <d v="2025-04-09T00:00:00"/>
    <s v="502LAUGH"/>
    <s v=" 8:37:20 am"/>
    <s v="U4B1852113/U4827S095"/>
    <m/>
    <x v="0"/>
    <s v="Yes"/>
    <x v="7"/>
    <x v="6"/>
    <x v="7"/>
    <x v="7"/>
    <n v="4"/>
    <m/>
    <m/>
    <d v="2025-04-08T00:00:00"/>
    <m/>
    <n v="1"/>
    <n v="4"/>
    <s v="PE"/>
    <s v="057-02203-0000 R0001"/>
    <n v="0"/>
    <n v="4"/>
    <n v="0"/>
    <n v="0"/>
    <n v="0"/>
    <n v="0"/>
    <m/>
    <m/>
    <n v="0"/>
    <m/>
    <m/>
    <m/>
    <m/>
    <m/>
    <m/>
    <m/>
    <m/>
    <s v="057-02203-0000 REV06"/>
    <s v="S19351"/>
    <m/>
    <n v="0"/>
    <n v="0"/>
    <n v="0"/>
    <n v="0"/>
    <n v="0"/>
    <n v="0"/>
    <m/>
    <m/>
    <m/>
    <s v="No"/>
    <s v="W664847"/>
    <n v="0"/>
    <m/>
    <s v="S19351"/>
    <m/>
    <m/>
    <s v="S0362667"/>
  </r>
  <r>
    <x v="459"/>
    <n v="10000"/>
    <n v="10000"/>
    <d v="2025-04-10T00:00:00"/>
    <s v="502LAUGH"/>
    <s v=" 4:23:49 pm"/>
    <n v="502062525"/>
    <m/>
    <x v="0"/>
    <s v="Yes"/>
    <x v="20"/>
    <x v="17"/>
    <x v="19"/>
    <x v="19"/>
    <n v="1500"/>
    <m/>
    <m/>
    <d v="2025-04-08T00:00:00"/>
    <m/>
    <n v="1"/>
    <n v="1500"/>
    <s v="PE"/>
    <n v="190073450001"/>
    <n v="0"/>
    <n v="1000"/>
    <n v="500"/>
    <n v="0"/>
    <n v="0"/>
    <n v="0"/>
    <m/>
    <m/>
    <n v="0"/>
    <m/>
    <m/>
    <m/>
    <m/>
    <m/>
    <m/>
    <m/>
    <m/>
    <n v="19007345"/>
    <s v="I09109"/>
    <m/>
    <n v="0"/>
    <n v="0"/>
    <n v="0"/>
    <n v="0"/>
    <n v="0"/>
    <n v="0"/>
    <m/>
    <m/>
    <m/>
    <s v="No"/>
    <s v="W664848"/>
    <n v="0"/>
    <m/>
    <s v="I09109"/>
    <m/>
    <m/>
    <s v="S0362673"/>
  </r>
  <r>
    <x v="460"/>
    <n v="10000"/>
    <n v="10000"/>
    <d v="2025-04-09T00:00:00"/>
    <s v="502LAUGH"/>
    <s v=" 4:34:25 pm"/>
    <s v="M0B7C2220"/>
    <m/>
    <x v="0"/>
    <s v="Yes"/>
    <x v="0"/>
    <x v="0"/>
    <x v="0"/>
    <x v="0"/>
    <n v="164"/>
    <m/>
    <m/>
    <d v="2025-04-08T00:00:00"/>
    <m/>
    <n v="245"/>
    <n v="40180"/>
    <s v="PE"/>
    <s v="86.B9480001"/>
    <n v="0"/>
    <n v="32000"/>
    <n v="8180"/>
    <n v="0"/>
    <n v="0"/>
    <n v="0"/>
    <m/>
    <m/>
    <n v="0"/>
    <m/>
    <m/>
    <m/>
    <m/>
    <m/>
    <m/>
    <m/>
    <m/>
    <s v="86.B948"/>
    <s v="T20390-PMI"/>
    <m/>
    <n v="0"/>
    <n v="0"/>
    <n v="0"/>
    <n v="0"/>
    <n v="0"/>
    <n v="0"/>
    <m/>
    <m/>
    <m/>
    <s v="No"/>
    <s v="W664849"/>
    <n v="0"/>
    <m/>
    <s v="T20390-PMI"/>
    <m/>
    <m/>
    <s v="S0362676"/>
  </r>
  <r>
    <x v="461"/>
    <n v="10000"/>
    <n v="10000"/>
    <d v="2025-04-14T00:00:00"/>
    <s v="502LAUGH"/>
    <s v=" 8:34:36 am"/>
    <s v="M0BRZ2280990"/>
    <s v="DC30739"/>
    <x v="0"/>
    <s v="No"/>
    <x v="0"/>
    <x v="0"/>
    <x v="0"/>
    <x v="0"/>
    <n v="22"/>
    <m/>
    <m/>
    <d v="2025-04-09T00:00:00"/>
    <m/>
    <n v="550"/>
    <n v="12100"/>
    <s v="PE"/>
    <s v="F9K08-800030001"/>
    <n v="0"/>
    <n v="0"/>
    <n v="0"/>
    <n v="0"/>
    <n v="0"/>
    <n v="0"/>
    <m/>
    <m/>
    <n v="0"/>
    <m/>
    <m/>
    <m/>
    <s v="No"/>
    <n v="0"/>
    <s v="No"/>
    <m/>
    <m/>
    <s v="F9K08-80003"/>
    <s v="H08031-JIM"/>
    <m/>
    <n v="0"/>
    <n v="0"/>
    <n v="0"/>
    <n v="0"/>
    <n v="0"/>
    <n v="0"/>
    <m/>
    <m/>
    <m/>
    <s v="No"/>
    <m/>
    <m/>
    <m/>
    <s v="H08031-JIM"/>
    <m/>
    <m/>
    <s v="S0361901"/>
  </r>
  <r>
    <x v="462"/>
    <n v="10000"/>
    <n v="10000"/>
    <d v="2025-04-14T00:00:00"/>
    <s v="502LAUGH"/>
    <s v=" 8:37:48 am"/>
    <s v="M0BRZ2280990"/>
    <s v="FDC30764"/>
    <x v="0"/>
    <s v="No"/>
    <x v="0"/>
    <x v="0"/>
    <x v="0"/>
    <x v="0"/>
    <n v="924"/>
    <m/>
    <m/>
    <d v="2025-04-09T00:00:00"/>
    <m/>
    <n v="65"/>
    <n v="60060"/>
    <s v="PE"/>
    <s v="4UU95-80014-FT0001"/>
    <n v="0"/>
    <n v="0"/>
    <n v="0"/>
    <n v="0"/>
    <n v="0"/>
    <n v="0"/>
    <m/>
    <m/>
    <n v="0"/>
    <m/>
    <m/>
    <m/>
    <s v="No"/>
    <n v="0"/>
    <s v="No"/>
    <m/>
    <m/>
    <s v="4UU95-80014-FT"/>
    <s v="H08031-JIM"/>
    <m/>
    <n v="0"/>
    <n v="0"/>
    <n v="0"/>
    <n v="0"/>
    <n v="0"/>
    <n v="0"/>
    <m/>
    <m/>
    <m/>
    <s v="No"/>
    <m/>
    <m/>
    <m/>
    <s v="H08031-JIM"/>
    <m/>
    <m/>
    <s v="S0361903"/>
  </r>
  <r>
    <x v="463"/>
    <n v="10000"/>
    <n v="10000"/>
    <d v="2025-04-14T00:00:00"/>
    <s v="502LAUGH"/>
    <s v=" 8:34:36 am"/>
    <s v="M0BUP6250"/>
    <s v="DC23944"/>
    <x v="0"/>
    <s v="No"/>
    <x v="0"/>
    <x v="0"/>
    <x v="0"/>
    <x v="0"/>
    <n v="133"/>
    <m/>
    <m/>
    <d v="2025-04-09T00:00:00"/>
    <m/>
    <n v="602"/>
    <n v="80066"/>
    <s v="PE"/>
    <s v="5180-5276-FT0001"/>
    <n v="0"/>
    <n v="0"/>
    <n v="0"/>
    <n v="0"/>
    <n v="0"/>
    <n v="0"/>
    <m/>
    <m/>
    <n v="0"/>
    <m/>
    <m/>
    <m/>
    <s v="No"/>
    <n v="0"/>
    <s v="No"/>
    <m/>
    <m/>
    <s v="5180-5276-FT"/>
    <s v="H08031-JIM"/>
    <m/>
    <n v="0"/>
    <n v="0"/>
    <n v="0"/>
    <n v="0"/>
    <n v="0"/>
    <n v="0"/>
    <m/>
    <m/>
    <m/>
    <s v="No"/>
    <m/>
    <m/>
    <m/>
    <s v="H08031-JIM"/>
    <m/>
    <m/>
    <s v="S0361904"/>
  </r>
  <r>
    <x v="464"/>
    <n v="10000"/>
    <n v="10000"/>
    <d v="2025-04-15T00:00:00"/>
    <s v="502LAUGH"/>
    <s v=" 8:33:22 am"/>
    <s v="M0BUR8601"/>
    <s v="FSC31228"/>
    <x v="0"/>
    <s v="No"/>
    <x v="16"/>
    <x v="14"/>
    <x v="15"/>
    <x v="15"/>
    <n v="90000"/>
    <m/>
    <m/>
    <d v="2025-04-09T00:00:00"/>
    <m/>
    <n v="4"/>
    <n v="360000"/>
    <s v="PE"/>
    <s v="0F26707 EC C28470001"/>
    <n v="0"/>
    <n v="0"/>
    <n v="0"/>
    <n v="0"/>
    <n v="0"/>
    <n v="0"/>
    <m/>
    <m/>
    <n v="0"/>
    <m/>
    <m/>
    <m/>
    <s v="No"/>
    <n v="0"/>
    <s v="No"/>
    <m/>
    <m/>
    <s v="0F26707 EC C28477"/>
    <s v="I09082-TL"/>
    <m/>
    <n v="0"/>
    <n v="0"/>
    <n v="0"/>
    <n v="0"/>
    <n v="0"/>
    <n v="0"/>
    <m/>
    <m/>
    <m/>
    <s v="No"/>
    <m/>
    <m/>
    <m/>
    <s v="I09082-TL"/>
    <m/>
    <m/>
    <s v="H0064923"/>
  </r>
  <r>
    <x v="465"/>
    <n v="10000"/>
    <n v="10000"/>
    <d v="2025-04-30T00:00:00"/>
    <s v="502LAUGH"/>
    <s v=" 4:58:17 pm"/>
    <s v="4071803U5"/>
    <s v="BC13869"/>
    <x v="0"/>
    <s v="No"/>
    <x v="0"/>
    <x v="0"/>
    <x v="0"/>
    <x v="0"/>
    <n v="600"/>
    <m/>
    <m/>
    <d v="2025-04-09T00:00:00"/>
    <m/>
    <n v="6"/>
    <n v="3600"/>
    <s v="PE"/>
    <s v="810478 INDEX4000001"/>
    <n v="0"/>
    <n v="0"/>
    <n v="0"/>
    <n v="0"/>
    <n v="0"/>
    <n v="0"/>
    <m/>
    <m/>
    <n v="0"/>
    <m/>
    <m/>
    <m/>
    <s v="No"/>
    <n v="0"/>
    <s v="No"/>
    <m/>
    <m/>
    <s v="810478 INDEX400"/>
    <s v="V22000"/>
    <m/>
    <n v="0"/>
    <n v="0"/>
    <n v="0"/>
    <n v="0"/>
    <n v="0"/>
    <n v="0"/>
    <m/>
    <m/>
    <m/>
    <s v="No"/>
    <m/>
    <m/>
    <m/>
    <s v="V22000"/>
    <m/>
    <m/>
    <s v="S0362573"/>
  </r>
  <r>
    <x v="466"/>
    <n v="10000"/>
    <n v="10000"/>
    <d v="2025-04-14T00:00:00"/>
    <s v="502LAUGH"/>
    <s v=" 8:34:36 am"/>
    <s v="M0BUP6250"/>
    <s v="DC23944"/>
    <x v="0"/>
    <s v="No"/>
    <x v="0"/>
    <x v="0"/>
    <x v="0"/>
    <x v="0"/>
    <n v="59"/>
    <m/>
    <m/>
    <d v="2025-04-09T00:00:00"/>
    <m/>
    <n v="602"/>
    <n v="35518"/>
    <s v="PE"/>
    <s v="5189-80960001"/>
    <n v="0"/>
    <n v="0"/>
    <n v="0"/>
    <n v="0"/>
    <n v="0"/>
    <n v="0"/>
    <m/>
    <m/>
    <n v="0"/>
    <m/>
    <m/>
    <m/>
    <s v="No"/>
    <n v="0"/>
    <s v="No"/>
    <m/>
    <m/>
    <s v="5189-8096"/>
    <s v="H08031-JIM"/>
    <m/>
    <n v="0"/>
    <n v="0"/>
    <n v="0"/>
    <n v="0"/>
    <n v="0"/>
    <n v="0"/>
    <m/>
    <m/>
    <m/>
    <s v="No"/>
    <m/>
    <m/>
    <m/>
    <s v="H08031-JIM"/>
    <m/>
    <m/>
    <s v="S0362753"/>
  </r>
  <r>
    <x v="467"/>
    <n v="10000"/>
    <n v="10000"/>
    <d v="2025-04-14T00:00:00"/>
    <s v="502LAUGH"/>
    <s v=" 8:41:56 am"/>
    <s v="M0BUP6250"/>
    <s v="FDC30764"/>
    <x v="0"/>
    <s v="No"/>
    <x v="0"/>
    <x v="0"/>
    <x v="0"/>
    <x v="0"/>
    <n v="216"/>
    <m/>
    <m/>
    <d v="2025-04-09T00:00:00"/>
    <m/>
    <n v="65"/>
    <n v="14040"/>
    <s v="PE"/>
    <s v="5180-22740001"/>
    <n v="0"/>
    <n v="0"/>
    <n v="0"/>
    <n v="0"/>
    <n v="0"/>
    <n v="0"/>
    <m/>
    <m/>
    <n v="0"/>
    <m/>
    <m/>
    <m/>
    <s v="No"/>
    <n v="0"/>
    <s v="No"/>
    <m/>
    <m/>
    <s v="5180-2274"/>
    <s v="H08031-JIM"/>
    <m/>
    <n v="0"/>
    <n v="0"/>
    <n v="0"/>
    <n v="0"/>
    <n v="0"/>
    <n v="0"/>
    <m/>
    <m/>
    <m/>
    <s v="No"/>
    <m/>
    <m/>
    <m/>
    <s v="H08031-JIM"/>
    <m/>
    <m/>
    <s v="S0362755"/>
  </r>
  <r>
    <x v="468"/>
    <n v="10000"/>
    <n v="10000"/>
    <d v="2025-04-14T00:00:00"/>
    <s v="502LAUGH"/>
    <s v=" 8:41:19 am"/>
    <s v="M0BUP6250"/>
    <s v="FDC30764"/>
    <x v="0"/>
    <s v="No"/>
    <x v="0"/>
    <x v="0"/>
    <x v="0"/>
    <x v="0"/>
    <n v="47"/>
    <m/>
    <m/>
    <d v="2025-04-09T00:00:00"/>
    <m/>
    <n v="65"/>
    <n v="3055"/>
    <s v="PE"/>
    <s v="CG325-800070001"/>
    <n v="0"/>
    <n v="0"/>
    <n v="0"/>
    <n v="0"/>
    <n v="0"/>
    <n v="0"/>
    <m/>
    <m/>
    <n v="0"/>
    <m/>
    <m/>
    <m/>
    <s v="No"/>
    <n v="0"/>
    <s v="No"/>
    <m/>
    <m/>
    <s v="CG325-80007"/>
    <s v="H08031-JIM"/>
    <m/>
    <n v="0"/>
    <n v="0"/>
    <n v="0"/>
    <n v="0"/>
    <n v="0"/>
    <n v="0"/>
    <m/>
    <m/>
    <m/>
    <s v="No"/>
    <m/>
    <m/>
    <m/>
    <s v="H08031-JIM"/>
    <m/>
    <m/>
    <s v="S0362756"/>
  </r>
  <r>
    <x v="469"/>
    <n v="10000"/>
    <n v="10000"/>
    <d v="2025-04-14T00:00:00"/>
    <s v="502LAUGH"/>
    <s v=" 8:31:02 am"/>
    <s v="M0BUP6250"/>
    <s v="DC23944"/>
    <x v="0"/>
    <s v="No"/>
    <x v="0"/>
    <x v="0"/>
    <x v="0"/>
    <x v="0"/>
    <n v="17"/>
    <m/>
    <m/>
    <d v="2025-04-09T00:00:00"/>
    <m/>
    <n v="602"/>
    <n v="10234"/>
    <s v="PE"/>
    <s v="C9404-800040001"/>
    <n v="0"/>
    <n v="0"/>
    <n v="0"/>
    <n v="0"/>
    <n v="0"/>
    <n v="0"/>
    <m/>
    <m/>
    <n v="0"/>
    <m/>
    <m/>
    <m/>
    <s v="No"/>
    <n v="0"/>
    <s v="No"/>
    <m/>
    <m/>
    <s v="C9404-80004"/>
    <s v="H08031-JIM"/>
    <m/>
    <n v="0"/>
    <n v="0"/>
    <n v="0"/>
    <n v="0"/>
    <n v="0"/>
    <n v="0"/>
    <m/>
    <m/>
    <m/>
    <s v="No"/>
    <m/>
    <m/>
    <m/>
    <s v="H08031-JIM"/>
    <m/>
    <m/>
    <s v="S0362757"/>
  </r>
  <r>
    <x v="470"/>
    <n v="10000"/>
    <n v="10000"/>
    <d v="2025-04-14T00:00:00"/>
    <s v="502LAUGH"/>
    <s v=" 8:39:49 am"/>
    <s v="M0BUP6250"/>
    <s v="FDC30764"/>
    <x v="0"/>
    <s v="No"/>
    <x v="0"/>
    <x v="0"/>
    <x v="0"/>
    <x v="0"/>
    <n v="385"/>
    <m/>
    <m/>
    <d v="2025-04-09T00:00:00"/>
    <m/>
    <n v="65"/>
    <n v="25025"/>
    <s v="PE"/>
    <s v="5180-23150001"/>
    <n v="0"/>
    <n v="0"/>
    <n v="0"/>
    <n v="0"/>
    <n v="0"/>
    <n v="0"/>
    <m/>
    <m/>
    <n v="0"/>
    <m/>
    <m/>
    <m/>
    <s v="No"/>
    <n v="0"/>
    <s v="No"/>
    <m/>
    <m/>
    <s v="5180-2315"/>
    <s v="H08031-JIM"/>
    <m/>
    <n v="0"/>
    <n v="0"/>
    <n v="0"/>
    <n v="0"/>
    <n v="0"/>
    <n v="0"/>
    <m/>
    <m/>
    <m/>
    <s v="No"/>
    <m/>
    <m/>
    <m/>
    <s v="H08031-JIM"/>
    <m/>
    <m/>
    <s v="S0362758"/>
  </r>
  <r>
    <x v="471"/>
    <n v="10000"/>
    <n v="10000"/>
    <d v="2025-04-14T00:00:00"/>
    <s v="502LAUGH"/>
    <s v=" 8:34:36 am"/>
    <s v="M0BUP6250"/>
    <s v="DC23944"/>
    <x v="0"/>
    <s v="No"/>
    <x v="0"/>
    <x v="0"/>
    <x v="0"/>
    <x v="0"/>
    <n v="34"/>
    <m/>
    <m/>
    <d v="2025-04-09T00:00:00"/>
    <m/>
    <n v="602"/>
    <n v="20468"/>
    <s v="PE"/>
    <s v="C9405-800040001"/>
    <n v="0"/>
    <n v="0"/>
    <n v="0"/>
    <n v="0"/>
    <n v="0"/>
    <n v="0"/>
    <m/>
    <m/>
    <n v="0"/>
    <m/>
    <m/>
    <m/>
    <s v="No"/>
    <n v="0"/>
    <s v="No"/>
    <m/>
    <m/>
    <s v="C9405-80004"/>
    <s v="H08031-IMS"/>
    <m/>
    <n v="0"/>
    <n v="0"/>
    <n v="0"/>
    <n v="0"/>
    <n v="0"/>
    <n v="0"/>
    <m/>
    <m/>
    <m/>
    <s v="No"/>
    <m/>
    <m/>
    <m/>
    <s v="H08031-IMS"/>
    <m/>
    <m/>
    <s v="S0362760"/>
  </r>
  <r>
    <x v="472"/>
    <n v="10000"/>
    <n v="10000"/>
    <d v="2025-04-23T00:00:00"/>
    <s v="502LAUGH"/>
    <s v=" 9:35:51 am"/>
    <s v="BZC064-09"/>
    <m/>
    <x v="0"/>
    <s v="Yes"/>
    <x v="32"/>
    <x v="25"/>
    <x v="34"/>
    <x v="34"/>
    <n v="28080"/>
    <m/>
    <m/>
    <d v="2025-04-09T00:00:00"/>
    <m/>
    <n v="24"/>
    <n v="673920"/>
    <s v="PE"/>
    <s v="KT-200-W0001"/>
    <n v="0"/>
    <n v="626102"/>
    <n v="47818"/>
    <n v="0"/>
    <n v="0"/>
    <n v="0"/>
    <m/>
    <m/>
    <n v="0"/>
    <m/>
    <m/>
    <m/>
    <m/>
    <m/>
    <m/>
    <m/>
    <m/>
    <s v="KT-200-W"/>
    <s v="E05203"/>
    <m/>
    <n v="0"/>
    <n v="0"/>
    <n v="0"/>
    <n v="0"/>
    <n v="0"/>
    <n v="0"/>
    <m/>
    <m/>
    <m/>
    <s v="No"/>
    <s v="W665397"/>
    <n v="0"/>
    <m/>
    <s v="E05203"/>
    <m/>
    <m/>
    <s v="S0348831"/>
  </r>
  <r>
    <x v="473"/>
    <n v="10000"/>
    <n v="10000"/>
    <d v="2025-04-10T00:00:00"/>
    <s v="502LAUGH"/>
    <s v=" 8:34:37 am"/>
    <s v="SG-5651598-01"/>
    <m/>
    <x v="0"/>
    <s v="Yes"/>
    <x v="6"/>
    <x v="5"/>
    <x v="6"/>
    <x v="6"/>
    <n v="16712"/>
    <m/>
    <m/>
    <d v="2025-04-09T00:00:00"/>
    <m/>
    <n v="2"/>
    <n v="33424"/>
    <s v="PE"/>
    <n v="150352420001"/>
    <n v="0"/>
    <n v="33424"/>
    <n v="0"/>
    <n v="0"/>
    <n v="0"/>
    <n v="0"/>
    <m/>
    <m/>
    <n v="0"/>
    <m/>
    <m/>
    <m/>
    <m/>
    <m/>
    <m/>
    <m/>
    <m/>
    <n v="15035242"/>
    <s v="I09180-US"/>
    <m/>
    <n v="0"/>
    <n v="0"/>
    <n v="0"/>
    <n v="0"/>
    <n v="0"/>
    <n v="0"/>
    <m/>
    <m/>
    <m/>
    <s v="No"/>
    <s v="W664479"/>
    <n v="0"/>
    <m/>
    <s v="I09180-US"/>
    <m/>
    <m/>
    <s v="S0354721"/>
  </r>
  <r>
    <x v="474"/>
    <n v="10000"/>
    <n v="10000"/>
    <d v="2025-04-10T00:00:00"/>
    <s v="502LAUGH"/>
    <d v="1899-12-30T11:07:25"/>
    <s v="D00636982"/>
    <m/>
    <x v="0"/>
    <s v="Yes"/>
    <x v="19"/>
    <x v="15"/>
    <x v="18"/>
    <x v="18"/>
    <n v="6750"/>
    <m/>
    <m/>
    <d v="2025-04-09T00:00:00"/>
    <m/>
    <n v="8"/>
    <n v="54000"/>
    <s v="PE"/>
    <s v="R639-401 REV2.00001"/>
    <n v="0"/>
    <n v="54000"/>
    <n v="0"/>
    <n v="0"/>
    <n v="0"/>
    <n v="0"/>
    <m/>
    <m/>
    <n v="0"/>
    <m/>
    <m/>
    <m/>
    <m/>
    <m/>
    <m/>
    <m/>
    <m/>
    <s v="R639-401 REV2.0"/>
    <s v="R18131"/>
    <m/>
    <n v="0"/>
    <n v="0"/>
    <n v="0"/>
    <n v="0"/>
    <n v="0"/>
    <n v="0"/>
    <m/>
    <m/>
    <m/>
    <s v="No"/>
    <s v="W664480"/>
    <n v="0"/>
    <m/>
    <s v="R18131"/>
    <m/>
    <m/>
    <s v="S0354822"/>
  </r>
  <r>
    <x v="475"/>
    <n v="10000"/>
    <n v="10000"/>
    <d v="2025-04-10T00:00:00"/>
    <s v="502LAUGH"/>
    <d v="1899-12-30T11:07:25"/>
    <s v="D00636982"/>
    <m/>
    <x v="0"/>
    <s v="Yes"/>
    <x v="19"/>
    <x v="15"/>
    <x v="18"/>
    <x v="18"/>
    <n v="6750"/>
    <m/>
    <m/>
    <d v="2025-04-09T00:00:00"/>
    <m/>
    <n v="8"/>
    <n v="54000"/>
    <s v="PE"/>
    <s v="R639-401 REV2.00001"/>
    <n v="0"/>
    <n v="54000"/>
    <n v="0"/>
    <n v="0"/>
    <n v="0"/>
    <n v="0"/>
    <m/>
    <m/>
    <n v="0"/>
    <m/>
    <m/>
    <m/>
    <m/>
    <m/>
    <m/>
    <m/>
    <m/>
    <s v="R639-401 REV2.0"/>
    <s v="R18131"/>
    <m/>
    <n v="0"/>
    <n v="0"/>
    <n v="0"/>
    <n v="0"/>
    <n v="0"/>
    <n v="0"/>
    <m/>
    <m/>
    <m/>
    <s v="No"/>
    <s v="W664481"/>
    <n v="0"/>
    <m/>
    <s v="R18131"/>
    <m/>
    <m/>
    <s v="S0355004"/>
  </r>
  <r>
    <x v="476"/>
    <n v="10000"/>
    <n v="10000"/>
    <d v="2025-04-09T00:00:00"/>
    <s v="502LAUGH"/>
    <s v=" 2:56:14 pm"/>
    <s v="502062525/U4827S095"/>
    <m/>
    <x v="0"/>
    <s v="Yes"/>
    <x v="28"/>
    <x v="23"/>
    <x v="30"/>
    <x v="30"/>
    <n v="200"/>
    <m/>
    <m/>
    <d v="2025-04-09T00:00:00"/>
    <m/>
    <n v="5"/>
    <n v="1000"/>
    <s v="PE"/>
    <n v="4.040420000314E+17"/>
    <n v="0"/>
    <n v="1000"/>
    <n v="0"/>
    <n v="0"/>
    <n v="0"/>
    <n v="0"/>
    <m/>
    <m/>
    <n v="0"/>
    <m/>
    <m/>
    <m/>
    <m/>
    <m/>
    <m/>
    <m/>
    <m/>
    <n v="40404200003140"/>
    <s v="T20096"/>
    <m/>
    <n v="0"/>
    <n v="0"/>
    <n v="0"/>
    <n v="0"/>
    <n v="0"/>
    <n v="0"/>
    <m/>
    <m/>
    <m/>
    <s v="No"/>
    <s v="W664489"/>
    <n v="0"/>
    <m/>
    <s v="T20096"/>
    <m/>
    <m/>
    <s v="S0357538"/>
  </r>
  <r>
    <x v="477"/>
    <n v="10000"/>
    <n v="10000"/>
    <d v="2025-04-09T00:00:00"/>
    <s v="502LAUGH"/>
    <s v=" 2:18:47 pm"/>
    <s v="4110602U5A"/>
    <m/>
    <x v="0"/>
    <s v="Yes"/>
    <x v="10"/>
    <x v="9"/>
    <x v="10"/>
    <x v="10"/>
    <n v="6000"/>
    <m/>
    <m/>
    <d v="2025-04-09T00:00:00"/>
    <m/>
    <n v="1"/>
    <n v="6000"/>
    <s v="PE"/>
    <s v="250-6184-000001"/>
    <n v="0"/>
    <n v="6000"/>
    <n v="0"/>
    <n v="0"/>
    <n v="0"/>
    <n v="0"/>
    <m/>
    <m/>
    <n v="0"/>
    <m/>
    <m/>
    <m/>
    <m/>
    <m/>
    <m/>
    <m/>
    <m/>
    <s v="250-6184-00"/>
    <s v="J10025-PHL-SG"/>
    <m/>
    <n v="0"/>
    <n v="0"/>
    <n v="0"/>
    <n v="0"/>
    <n v="0"/>
    <n v="0"/>
    <m/>
    <m/>
    <m/>
    <s v="No"/>
    <s v="W664513"/>
    <n v="0"/>
    <m/>
    <s v="J10025-PHL-SG"/>
    <m/>
    <m/>
    <s v="S0361006"/>
  </r>
  <r>
    <x v="478"/>
    <n v="10000"/>
    <n v="10000"/>
    <d v="2025-04-09T00:00:00"/>
    <s v="502LAUGH"/>
    <s v=" 2:18:47 pm"/>
    <n v="23050344"/>
    <m/>
    <x v="0"/>
    <s v="Yes"/>
    <x v="7"/>
    <x v="6"/>
    <x v="7"/>
    <x v="7"/>
    <n v="250"/>
    <m/>
    <m/>
    <d v="2025-04-09T00:00:00"/>
    <m/>
    <n v="4"/>
    <n v="1000"/>
    <s v="PE"/>
    <s v="706185 INDEX4020001"/>
    <n v="0"/>
    <n v="1000"/>
    <n v="0"/>
    <n v="0"/>
    <n v="0"/>
    <n v="0"/>
    <m/>
    <m/>
    <n v="0"/>
    <m/>
    <m/>
    <m/>
    <m/>
    <m/>
    <m/>
    <m/>
    <m/>
    <s v="706185 INDEX402"/>
    <s v="V22000"/>
    <m/>
    <n v="0"/>
    <n v="0"/>
    <n v="0"/>
    <n v="0"/>
    <n v="0"/>
    <n v="0"/>
    <m/>
    <m/>
    <m/>
    <s v="No"/>
    <s v="W664517"/>
    <n v="0"/>
    <m/>
    <s v="V22000"/>
    <m/>
    <m/>
    <s v="S0361013"/>
  </r>
  <r>
    <x v="479"/>
    <n v="10000"/>
    <n v="10000"/>
    <d v="2025-04-09T00:00:00"/>
    <s v="502LAUGH"/>
    <d v="1899-12-30T10:12:00"/>
    <s v="SG-5644655 01"/>
    <m/>
    <x v="0"/>
    <s v="Yes"/>
    <x v="6"/>
    <x v="5"/>
    <x v="6"/>
    <x v="6"/>
    <n v="1298"/>
    <m/>
    <m/>
    <d v="2025-04-09T00:00:00"/>
    <m/>
    <n v="2"/>
    <n v="2596"/>
    <s v="PE"/>
    <n v="150387540001"/>
    <n v="0"/>
    <n v="2595"/>
    <n v="1"/>
    <n v="0"/>
    <n v="0"/>
    <n v="0"/>
    <m/>
    <m/>
    <n v="0"/>
    <m/>
    <m/>
    <m/>
    <m/>
    <m/>
    <m/>
    <m/>
    <m/>
    <n v="15038754"/>
    <s v="I09180"/>
    <m/>
    <n v="0"/>
    <n v="0"/>
    <n v="0"/>
    <n v="0"/>
    <n v="0"/>
    <n v="0"/>
    <m/>
    <m/>
    <m/>
    <s v="No"/>
    <s v="W664529"/>
    <n v="0"/>
    <m/>
    <s v="I09180"/>
    <m/>
    <m/>
    <s v="S0361112"/>
  </r>
  <r>
    <x v="480"/>
    <n v="10000"/>
    <n v="10000"/>
    <d v="2025-04-09T00:00:00"/>
    <s v="502LAUGH"/>
    <d v="1899-12-30T10:12:00"/>
    <s v="SG-5644655 01"/>
    <m/>
    <x v="0"/>
    <s v="Yes"/>
    <x v="6"/>
    <x v="5"/>
    <x v="6"/>
    <x v="6"/>
    <n v="1298"/>
    <m/>
    <m/>
    <d v="2025-04-09T00:00:00"/>
    <m/>
    <n v="2"/>
    <n v="2596"/>
    <s v="PE"/>
    <n v="150387540001"/>
    <n v="0"/>
    <n v="2595"/>
    <n v="1"/>
    <n v="0"/>
    <n v="0"/>
    <n v="0"/>
    <m/>
    <m/>
    <n v="0"/>
    <m/>
    <m/>
    <m/>
    <m/>
    <m/>
    <m/>
    <m/>
    <m/>
    <n v="15038754"/>
    <s v="I09180"/>
    <m/>
    <n v="0"/>
    <n v="0"/>
    <n v="0"/>
    <n v="0"/>
    <n v="0"/>
    <n v="0"/>
    <m/>
    <m/>
    <m/>
    <s v="No"/>
    <s v="W664530"/>
    <n v="0"/>
    <m/>
    <s v="I09180"/>
    <m/>
    <m/>
    <s v="S0361113"/>
  </r>
  <r>
    <x v="481"/>
    <n v="10000"/>
    <n v="40000"/>
    <d v="2025-04-09T00:00:00"/>
    <s v="502LAUGH"/>
    <s v=" 1:11:08 pm"/>
    <n v="860909190840"/>
    <m/>
    <x v="3"/>
    <s v="Yes"/>
    <x v="9"/>
    <x v="8"/>
    <x v="9"/>
    <x v="9"/>
    <n v="3000"/>
    <m/>
    <m/>
    <d v="2025-04-09T00:00:00"/>
    <m/>
    <n v="1"/>
    <n v="3000"/>
    <s v="PE"/>
    <n v="200699050001"/>
    <n v="0"/>
    <n v="692"/>
    <n v="2308"/>
    <n v="0"/>
    <n v="0"/>
    <n v="0"/>
    <m/>
    <m/>
    <n v="0"/>
    <m/>
    <m/>
    <m/>
    <m/>
    <m/>
    <m/>
    <m/>
    <m/>
    <n v="20069905"/>
    <s v="I09180"/>
    <m/>
    <n v="0"/>
    <n v="0"/>
    <n v="0"/>
    <n v="0"/>
    <n v="0"/>
    <n v="0"/>
    <m/>
    <m/>
    <m/>
    <s v="No"/>
    <s v="W665175"/>
    <n v="0"/>
    <m/>
    <s v="I09180"/>
    <m/>
    <m/>
    <s v="S0361123"/>
  </r>
  <r>
    <x v="481"/>
    <n v="10000"/>
    <n v="50000"/>
    <d v="2025-04-09T00:00:00"/>
    <s v="502LAUGH"/>
    <s v=" 5:50:22 pm"/>
    <n v="860909190840"/>
    <m/>
    <x v="3"/>
    <s v="Yes"/>
    <x v="9"/>
    <x v="8"/>
    <x v="9"/>
    <x v="9"/>
    <n v="10000"/>
    <m/>
    <m/>
    <d v="2025-04-09T00:00:00"/>
    <m/>
    <n v="1"/>
    <n v="10000"/>
    <s v="PE"/>
    <n v="200699050001"/>
    <n v="0"/>
    <n v="2308"/>
    <n v="7692"/>
    <n v="0"/>
    <n v="0"/>
    <n v="0"/>
    <m/>
    <m/>
    <n v="0"/>
    <m/>
    <m/>
    <m/>
    <m/>
    <m/>
    <m/>
    <m/>
    <m/>
    <n v="20069905"/>
    <s v="I09180"/>
    <m/>
    <n v="0"/>
    <n v="0"/>
    <n v="0"/>
    <n v="0"/>
    <n v="0"/>
    <n v="0"/>
    <m/>
    <m/>
    <m/>
    <s v="No"/>
    <s v="W665175"/>
    <n v="0"/>
    <m/>
    <s v="I09180"/>
    <m/>
    <m/>
    <s v="S0361123"/>
  </r>
  <r>
    <x v="482"/>
    <n v="10000"/>
    <n v="10000"/>
    <d v="2025-04-09T00:00:00"/>
    <s v="502LAUGH"/>
    <s v=" 2:19:59 pm"/>
    <s v="M0BQW8200"/>
    <m/>
    <x v="0"/>
    <s v="Yes"/>
    <x v="11"/>
    <x v="10"/>
    <x v="11"/>
    <x v="11"/>
    <n v="250"/>
    <m/>
    <m/>
    <d v="2025-04-09T00:00:00"/>
    <m/>
    <n v="4"/>
    <n v="1000"/>
    <s v="PE"/>
    <s v="L001-772785-00000005"/>
    <n v="0"/>
    <n v="1000"/>
    <n v="0"/>
    <n v="0"/>
    <n v="0"/>
    <n v="0"/>
    <m/>
    <m/>
    <n v="0"/>
    <m/>
    <m/>
    <m/>
    <m/>
    <m/>
    <m/>
    <m/>
    <m/>
    <s v="L001-772785-000005CG"/>
    <s v="X24001-WD-SUZHOU"/>
    <m/>
    <n v="0"/>
    <n v="0"/>
    <n v="0"/>
    <n v="0"/>
    <n v="0"/>
    <n v="0"/>
    <m/>
    <m/>
    <m/>
    <s v="No"/>
    <s v="W664548"/>
    <n v="0"/>
    <m/>
    <s v="X24001-WD-SUZHOU"/>
    <m/>
    <m/>
    <s v="S0361288"/>
  </r>
  <r>
    <x v="483"/>
    <n v="10000"/>
    <n v="10000"/>
    <d v="2025-04-09T00:00:00"/>
    <s v="502LAUGH"/>
    <d v="1899-12-30T10:12:34"/>
    <s v="M0BQW8200"/>
    <m/>
    <x v="0"/>
    <s v="Yes"/>
    <x v="11"/>
    <x v="10"/>
    <x v="11"/>
    <x v="11"/>
    <n v="250"/>
    <m/>
    <m/>
    <d v="2025-04-09T00:00:00"/>
    <m/>
    <n v="4"/>
    <n v="1000"/>
    <s v="PE"/>
    <s v="L001-772785-00000008"/>
    <n v="0"/>
    <n v="1000"/>
    <n v="0"/>
    <n v="0"/>
    <n v="0"/>
    <n v="0"/>
    <m/>
    <m/>
    <n v="0"/>
    <m/>
    <m/>
    <m/>
    <m/>
    <m/>
    <m/>
    <m/>
    <m/>
    <s v="L001-772785-000008CG"/>
    <s v="X24001-WD-SUZHOU"/>
    <m/>
    <n v="0"/>
    <n v="0"/>
    <n v="0"/>
    <n v="0"/>
    <n v="0"/>
    <n v="0"/>
    <m/>
    <m/>
    <m/>
    <s v="No"/>
    <s v="W664549"/>
    <n v="0"/>
    <m/>
    <s v="X24001-WD-SUZHOU"/>
    <m/>
    <m/>
    <s v="S0361288"/>
  </r>
  <r>
    <x v="422"/>
    <n v="10000"/>
    <n v="20000"/>
    <d v="2025-04-10T00:00:00"/>
    <s v="502LAUGH"/>
    <s v=" 8:41:05 am"/>
    <s v="SG-5650696"/>
    <m/>
    <x v="0"/>
    <s v="Yes"/>
    <x v="1"/>
    <x v="1"/>
    <x v="1"/>
    <x v="1"/>
    <n v="19500"/>
    <m/>
    <m/>
    <d v="2025-04-09T00:00:00"/>
    <m/>
    <n v="12"/>
    <n v="234000"/>
    <s v="PE"/>
    <n v="80256220001"/>
    <n v="0"/>
    <n v="234000"/>
    <n v="0"/>
    <n v="0"/>
    <n v="0"/>
    <n v="0"/>
    <m/>
    <m/>
    <n v="0"/>
    <m/>
    <m/>
    <m/>
    <m/>
    <m/>
    <m/>
    <m/>
    <m/>
    <n v="8025622"/>
    <s v="B02083"/>
    <m/>
    <n v="0"/>
    <n v="0"/>
    <n v="0"/>
    <n v="0"/>
    <n v="0"/>
    <n v="0"/>
    <m/>
    <m/>
    <m/>
    <s v="No"/>
    <s v="W664558"/>
    <n v="0"/>
    <m/>
    <s v="B02083"/>
    <m/>
    <m/>
    <s v="S0361298"/>
  </r>
  <r>
    <x v="484"/>
    <n v="10000"/>
    <n v="10000"/>
    <d v="2025-04-15T00:00:00"/>
    <s v="502LAUGH"/>
    <s v=" 8:46:51 am"/>
    <s v="M0BI68841"/>
    <m/>
    <x v="0"/>
    <s v="Yes"/>
    <x v="8"/>
    <x v="7"/>
    <x v="8"/>
    <x v="8"/>
    <n v="1500"/>
    <m/>
    <m/>
    <d v="2025-04-09T00:00:00"/>
    <m/>
    <n v="16"/>
    <n v="24000"/>
    <s v="PE"/>
    <s v="713891306-ADS1360001"/>
    <n v="0"/>
    <n v="20000"/>
    <n v="4000"/>
    <n v="0"/>
    <n v="0"/>
    <n v="0"/>
    <m/>
    <m/>
    <n v="0"/>
    <m/>
    <m/>
    <m/>
    <m/>
    <m/>
    <m/>
    <m/>
    <m/>
    <s v="713891306-ADS1366"/>
    <s v="S19314"/>
    <m/>
    <n v="0"/>
    <n v="0"/>
    <n v="0"/>
    <n v="0"/>
    <n v="0"/>
    <n v="0"/>
    <m/>
    <m/>
    <m/>
    <s v="No"/>
    <s v="W664994"/>
    <n v="0"/>
    <m/>
    <s v="S19314"/>
    <m/>
    <m/>
    <s v="H0064844"/>
  </r>
  <r>
    <x v="485"/>
    <n v="10000"/>
    <n v="10000"/>
    <d v="2025-04-14T00:00:00"/>
    <s v="502LAUGH"/>
    <s v=" 8:50:30 am"/>
    <s v="M0BFL2381"/>
    <m/>
    <x v="0"/>
    <s v="Yes"/>
    <x v="8"/>
    <x v="7"/>
    <x v="8"/>
    <x v="8"/>
    <n v="5500"/>
    <m/>
    <m/>
    <d v="2025-04-09T00:00:00"/>
    <m/>
    <n v="16"/>
    <n v="88000"/>
    <s v="PE"/>
    <s v="714370203-ADS1360001"/>
    <n v="0"/>
    <n v="80000"/>
    <n v="8000"/>
    <n v="0"/>
    <n v="0"/>
    <n v="0"/>
    <m/>
    <m/>
    <n v="0"/>
    <m/>
    <m/>
    <m/>
    <m/>
    <m/>
    <m/>
    <m/>
    <m/>
    <s v="714370203-ADS1366"/>
    <s v="S19314"/>
    <m/>
    <n v="0"/>
    <n v="0"/>
    <n v="0"/>
    <n v="0"/>
    <n v="0"/>
    <n v="0"/>
    <m/>
    <m/>
    <m/>
    <s v="No"/>
    <s v="W664589"/>
    <n v="0"/>
    <m/>
    <s v="S19314"/>
    <m/>
    <m/>
    <s v="H0064847"/>
  </r>
  <r>
    <x v="180"/>
    <n v="10000"/>
    <n v="30000"/>
    <d v="2025-04-11T00:00:00"/>
    <s v="502LAUGH"/>
    <s v=" 8:41:31 am"/>
    <s v="10620258021/10620258023/10620258018"/>
    <m/>
    <x v="2"/>
    <s v="Yes"/>
    <x v="37"/>
    <x v="20"/>
    <x v="37"/>
    <x v="37"/>
    <n v="10000"/>
    <m/>
    <m/>
    <d v="2025-04-09T00:00:00"/>
    <m/>
    <n v="11"/>
    <n v="110000"/>
    <s v="PE"/>
    <s v="CZ107-80016-FT0001"/>
    <n v="0"/>
    <n v="100000"/>
    <n v="10000"/>
    <n v="0"/>
    <n v="0"/>
    <n v="0"/>
    <m/>
    <m/>
    <n v="0"/>
    <m/>
    <m/>
    <m/>
    <m/>
    <m/>
    <m/>
    <m/>
    <m/>
    <s v="CZ107-80016-FT"/>
    <s v="H08031-JIM-M"/>
    <m/>
    <n v="0"/>
    <n v="0"/>
    <n v="0"/>
    <n v="0"/>
    <n v="0"/>
    <n v="0"/>
    <m/>
    <m/>
    <m/>
    <s v="No"/>
    <s v="W664632"/>
    <n v="0"/>
    <m/>
    <s v="H08031-JIM-M"/>
    <m/>
    <m/>
    <s v="S0361876"/>
  </r>
  <r>
    <x v="303"/>
    <n v="10000"/>
    <n v="20000"/>
    <d v="2025-04-22T00:00:00"/>
    <s v="502LAUGH"/>
    <s v=" 9:58:16 am"/>
    <s v="10620258014/10620258013/10620258019"/>
    <m/>
    <x v="1"/>
    <s v="Yes"/>
    <x v="2"/>
    <x v="2"/>
    <x v="2"/>
    <x v="2"/>
    <n v="1250"/>
    <m/>
    <m/>
    <d v="2025-04-09T00:00:00"/>
    <m/>
    <n v="88"/>
    <n v="110000"/>
    <s v="PE"/>
    <s v="CZ103-80022-FT0001"/>
    <n v="0"/>
    <n v="100000"/>
    <n v="10000"/>
    <n v="0"/>
    <n v="0"/>
    <n v="0"/>
    <m/>
    <m/>
    <n v="0"/>
    <m/>
    <m/>
    <m/>
    <m/>
    <m/>
    <m/>
    <m/>
    <m/>
    <s v="CZ103-80022-FT"/>
    <s v="H08031-JIM-M"/>
    <m/>
    <n v="0"/>
    <n v="0"/>
    <n v="0"/>
    <n v="0"/>
    <n v="0"/>
    <n v="0"/>
    <m/>
    <m/>
    <m/>
    <s v="No"/>
    <s v="W665433"/>
    <n v="0"/>
    <m/>
    <s v="H08031-JIM-M"/>
    <m/>
    <m/>
    <s v="S0361877"/>
  </r>
  <r>
    <x v="181"/>
    <n v="10000"/>
    <n v="30000"/>
    <d v="2025-04-16T00:00:00"/>
    <s v="502LAUGH"/>
    <s v=" 5:30:26 pm"/>
    <s v="10620258021/10620258023/10620258018"/>
    <m/>
    <x v="2"/>
    <s v="Yes"/>
    <x v="37"/>
    <x v="20"/>
    <x v="37"/>
    <x v="37"/>
    <n v="10000"/>
    <m/>
    <m/>
    <d v="2025-04-09T00:00:00"/>
    <m/>
    <n v="11"/>
    <n v="110000"/>
    <s v="PE"/>
    <s v="N9K04-80019-FT0001"/>
    <n v="0"/>
    <n v="100000"/>
    <n v="10000"/>
    <n v="0"/>
    <n v="0"/>
    <n v="0"/>
    <m/>
    <m/>
    <n v="0"/>
    <m/>
    <m/>
    <m/>
    <m/>
    <m/>
    <m/>
    <m/>
    <m/>
    <s v="N9K04-80019-FT"/>
    <s v="H08031-JIM-M"/>
    <m/>
    <n v="0"/>
    <n v="0"/>
    <n v="0"/>
    <n v="0"/>
    <n v="0"/>
    <n v="0"/>
    <m/>
    <m/>
    <m/>
    <s v="No"/>
    <s v="W665119"/>
    <n v="0"/>
    <m/>
    <s v="H08031-JIM-M"/>
    <m/>
    <m/>
    <s v="S0361879"/>
  </r>
  <r>
    <x v="182"/>
    <n v="10000"/>
    <n v="30000"/>
    <d v="2025-04-16T00:00:00"/>
    <s v="502LAUGH"/>
    <d v="1899-12-30T11:14:16"/>
    <n v="10620258018"/>
    <m/>
    <x v="2"/>
    <s v="Yes"/>
    <x v="37"/>
    <x v="20"/>
    <x v="37"/>
    <x v="37"/>
    <n v="10000"/>
    <m/>
    <m/>
    <d v="2025-04-09T00:00:00"/>
    <m/>
    <n v="11"/>
    <n v="110000"/>
    <s v="PE"/>
    <s v="3YM73-80008-FT0001"/>
    <n v="0"/>
    <n v="100000"/>
    <n v="10000"/>
    <n v="0"/>
    <n v="0"/>
    <n v="0"/>
    <m/>
    <m/>
    <n v="0"/>
    <m/>
    <m/>
    <m/>
    <m/>
    <m/>
    <m/>
    <m/>
    <m/>
    <s v="3YM73-80008-FT"/>
    <s v="H08031-JIM-M"/>
    <m/>
    <n v="0"/>
    <n v="0"/>
    <n v="0"/>
    <n v="0"/>
    <n v="0"/>
    <n v="0"/>
    <m/>
    <m/>
    <m/>
    <s v="No"/>
    <s v="W664999"/>
    <n v="0"/>
    <m/>
    <s v="H08031-JIM-M"/>
    <m/>
    <m/>
    <s v="S0361880"/>
  </r>
  <r>
    <x v="183"/>
    <n v="10000"/>
    <n v="30000"/>
    <d v="2025-04-11T00:00:00"/>
    <s v="502LAUGH"/>
    <s v=" 8:41:31 am"/>
    <s v="10620258021/10620258023/10620258018"/>
    <m/>
    <x v="2"/>
    <s v="Yes"/>
    <x v="37"/>
    <x v="20"/>
    <x v="37"/>
    <x v="37"/>
    <n v="10000"/>
    <m/>
    <m/>
    <d v="2025-04-09T00:00:00"/>
    <m/>
    <n v="11"/>
    <n v="110000"/>
    <s v="PE"/>
    <s v="3YM77-80008-FT0001"/>
    <n v="0"/>
    <n v="100000"/>
    <n v="10000"/>
    <n v="0"/>
    <n v="0"/>
    <n v="0"/>
    <m/>
    <m/>
    <n v="0"/>
    <m/>
    <m/>
    <m/>
    <m/>
    <m/>
    <m/>
    <m/>
    <m/>
    <s v="3YM77-80008-FT"/>
    <s v="H08031-JIM-M"/>
    <m/>
    <n v="0"/>
    <n v="0"/>
    <n v="0"/>
    <n v="0"/>
    <n v="0"/>
    <n v="0"/>
    <m/>
    <m/>
    <m/>
    <s v="No"/>
    <s v="W665000"/>
    <n v="0"/>
    <m/>
    <s v="H08031-JIM-M"/>
    <m/>
    <m/>
    <s v="S0361881"/>
  </r>
  <r>
    <x v="184"/>
    <n v="10000"/>
    <n v="30000"/>
    <d v="2025-04-10T00:00:00"/>
    <s v="502LAUGH"/>
    <s v=" 2:40:20 pm"/>
    <n v="10656256091"/>
    <m/>
    <x v="2"/>
    <s v="Yes"/>
    <x v="37"/>
    <x v="20"/>
    <x v="37"/>
    <x v="37"/>
    <n v="18637"/>
    <m/>
    <m/>
    <d v="2025-04-09T00:00:00"/>
    <m/>
    <n v="11"/>
    <n v="205007"/>
    <s v="PE"/>
    <s v="6ZD21-800010001"/>
    <n v="0"/>
    <n v="205000"/>
    <n v="7"/>
    <n v="0"/>
    <n v="0"/>
    <n v="0"/>
    <m/>
    <m/>
    <n v="0"/>
    <m/>
    <m/>
    <m/>
    <m/>
    <m/>
    <m/>
    <m/>
    <m/>
    <s v="6ZD21-80001"/>
    <s v="H08031-JIM-M"/>
    <m/>
    <n v="0"/>
    <n v="0"/>
    <n v="0"/>
    <n v="0"/>
    <n v="0"/>
    <n v="0"/>
    <m/>
    <m/>
    <m/>
    <s v="No"/>
    <s v="W664634"/>
    <n v="0"/>
    <m/>
    <s v="H08031-JIM-M"/>
    <m/>
    <m/>
    <s v="S0361882"/>
  </r>
  <r>
    <x v="185"/>
    <n v="10000"/>
    <n v="30000"/>
    <d v="2025-04-11T00:00:00"/>
    <s v="502LAUGH"/>
    <s v=" 8:39:38 am"/>
    <s v="10620258021/10620258023/10620258018"/>
    <m/>
    <x v="2"/>
    <s v="Yes"/>
    <x v="37"/>
    <x v="20"/>
    <x v="37"/>
    <x v="37"/>
    <n v="10000"/>
    <m/>
    <m/>
    <d v="2025-04-09T00:00:00"/>
    <m/>
    <n v="11"/>
    <n v="110000"/>
    <s v="PE"/>
    <s v="F6U62-80030-FT0001"/>
    <n v="0"/>
    <n v="100000"/>
    <n v="10000"/>
    <n v="0"/>
    <n v="0"/>
    <n v="0"/>
    <m/>
    <m/>
    <n v="0"/>
    <m/>
    <m/>
    <m/>
    <m/>
    <m/>
    <m/>
    <m/>
    <m/>
    <s v="F6U62-80030-FT"/>
    <s v="H08031-JIM-M"/>
    <m/>
    <n v="0"/>
    <n v="0"/>
    <n v="0"/>
    <n v="0"/>
    <n v="0"/>
    <n v="0"/>
    <m/>
    <m/>
    <m/>
    <s v="No"/>
    <s v="W664636"/>
    <n v="0"/>
    <m/>
    <s v="H08031-JIM-M"/>
    <m/>
    <m/>
    <s v="S0361885"/>
  </r>
  <r>
    <x v="186"/>
    <n v="10000"/>
    <n v="30000"/>
    <d v="2025-04-16T00:00:00"/>
    <s v="502LAUGH"/>
    <s v=" 5:32:07 pm"/>
    <s v="10620258021/10620258023/10620258018"/>
    <m/>
    <x v="2"/>
    <s v="Yes"/>
    <x v="37"/>
    <x v="20"/>
    <x v="37"/>
    <x v="37"/>
    <n v="20000"/>
    <m/>
    <m/>
    <d v="2025-04-09T00:00:00"/>
    <m/>
    <n v="11"/>
    <n v="220000"/>
    <s v="PE"/>
    <s v="F6U66-80033-FT0001"/>
    <n v="0"/>
    <n v="200000"/>
    <n v="20000"/>
    <n v="0"/>
    <n v="0"/>
    <n v="0"/>
    <m/>
    <m/>
    <n v="0"/>
    <m/>
    <m/>
    <m/>
    <m/>
    <m/>
    <m/>
    <m/>
    <m/>
    <s v="F6U66-80033-FT"/>
    <s v="H08031-JIM-M"/>
    <m/>
    <n v="0"/>
    <n v="0"/>
    <n v="0"/>
    <n v="0"/>
    <n v="0"/>
    <n v="0"/>
    <m/>
    <m/>
    <m/>
    <s v="No"/>
    <s v="W665120"/>
    <n v="0"/>
    <m/>
    <s v="H08031-JIM-M"/>
    <m/>
    <m/>
    <s v="S0361894"/>
  </r>
  <r>
    <x v="187"/>
    <n v="10000"/>
    <n v="30000"/>
    <d v="2025-04-11T00:00:00"/>
    <s v="502LAUGH"/>
    <s v=" 8:43:29 am"/>
    <s v="10620258021/10620258023/10620258018"/>
    <m/>
    <x v="2"/>
    <s v="Yes"/>
    <x v="37"/>
    <x v="20"/>
    <x v="37"/>
    <x v="37"/>
    <n v="10000"/>
    <m/>
    <m/>
    <d v="2025-04-09T00:00:00"/>
    <m/>
    <n v="11"/>
    <n v="110000"/>
    <s v="PE"/>
    <s v="3YM57-80010-FT0001"/>
    <n v="0"/>
    <n v="100000"/>
    <n v="10000"/>
    <n v="0"/>
    <n v="0"/>
    <n v="0"/>
    <m/>
    <m/>
    <n v="0"/>
    <m/>
    <m/>
    <m/>
    <m/>
    <m/>
    <m/>
    <m/>
    <m/>
    <s v="3YM57-80010-FT"/>
    <s v="H08031-JIM-M"/>
    <m/>
    <n v="0"/>
    <n v="0"/>
    <n v="0"/>
    <n v="0"/>
    <n v="0"/>
    <n v="0"/>
    <m/>
    <m/>
    <m/>
    <s v="No"/>
    <s v="W665001"/>
    <n v="0"/>
    <m/>
    <s v="H08031-JIM-M"/>
    <m/>
    <m/>
    <s v="S0361896"/>
  </r>
  <r>
    <x v="305"/>
    <n v="10000"/>
    <n v="20000"/>
    <d v="2025-04-22T00:00:00"/>
    <s v="502LAUGH"/>
    <s v=" 9:59:23 am"/>
    <s v="10620258014/10620258013/10620258019"/>
    <m/>
    <x v="1"/>
    <s v="Yes"/>
    <x v="2"/>
    <x v="2"/>
    <x v="2"/>
    <x v="2"/>
    <n v="2500"/>
    <m/>
    <m/>
    <d v="2025-04-09T00:00:00"/>
    <m/>
    <n v="88"/>
    <n v="220000"/>
    <s v="PE"/>
    <s v="C2P04-80053-FT0001"/>
    <n v="0"/>
    <n v="200000"/>
    <n v="20000"/>
    <n v="0"/>
    <n v="0"/>
    <n v="0"/>
    <m/>
    <m/>
    <n v="0"/>
    <m/>
    <m/>
    <m/>
    <m/>
    <m/>
    <m/>
    <m/>
    <m/>
    <s v="C2P04-80053-FT"/>
    <s v="H08031-JIM-M"/>
    <m/>
    <n v="0"/>
    <n v="0"/>
    <n v="0"/>
    <n v="0"/>
    <n v="0"/>
    <n v="0"/>
    <m/>
    <m/>
    <m/>
    <s v="No"/>
    <s v="W665279"/>
    <n v="0"/>
    <m/>
    <s v="H08031-JIM-M"/>
    <m/>
    <m/>
    <s v="S0361899"/>
  </r>
  <r>
    <x v="486"/>
    <n v="10000"/>
    <n v="10000"/>
    <d v="2025-04-11T00:00:00"/>
    <s v="502LAUGH"/>
    <d v="1899-12-30T10:11:11"/>
    <s v="J00WT7100"/>
    <m/>
    <x v="0"/>
    <s v="Yes"/>
    <x v="18"/>
    <x v="16"/>
    <x v="36"/>
    <x v="36"/>
    <n v="1750"/>
    <m/>
    <m/>
    <d v="2025-04-09T00:00:00"/>
    <m/>
    <n v="4"/>
    <n v="7000"/>
    <s v="PE"/>
    <n v="5000514740001"/>
    <n v="0"/>
    <n v="5000"/>
    <n v="2000"/>
    <n v="0"/>
    <n v="0"/>
    <n v="0"/>
    <m/>
    <m/>
    <n v="0"/>
    <m/>
    <m/>
    <m/>
    <m/>
    <m/>
    <m/>
    <m/>
    <m/>
    <n v="500051474"/>
    <s v="B02083"/>
    <m/>
    <n v="0"/>
    <n v="0"/>
    <n v="0"/>
    <n v="0"/>
    <n v="0"/>
    <n v="0"/>
    <m/>
    <m/>
    <m/>
    <s v="No"/>
    <s v="W665003"/>
    <n v="0"/>
    <m/>
    <s v="B02083"/>
    <m/>
    <m/>
    <s v="S0361919"/>
  </r>
  <r>
    <x v="487"/>
    <n v="10000"/>
    <n v="20000"/>
    <d v="2025-04-10T00:00:00"/>
    <s v="502LAUGH"/>
    <s v=" 8:35:38 am"/>
    <s v="4103007U5"/>
    <m/>
    <x v="0"/>
    <s v="Yes"/>
    <x v="11"/>
    <x v="10"/>
    <x v="11"/>
    <x v="11"/>
    <n v="3000"/>
    <m/>
    <m/>
    <d v="2025-04-09T00:00:00"/>
    <m/>
    <n v="6"/>
    <n v="18000"/>
    <s v="PE"/>
    <s v="L001-772785-00000003"/>
    <n v="0"/>
    <n v="18000"/>
    <n v="0"/>
    <n v="0"/>
    <n v="0"/>
    <n v="0"/>
    <m/>
    <m/>
    <n v="0"/>
    <m/>
    <m/>
    <m/>
    <m/>
    <m/>
    <m/>
    <m/>
    <m/>
    <s v="L001-772785-000003ZL"/>
    <s v="W23041-TH"/>
    <m/>
    <n v="0"/>
    <n v="0"/>
    <n v="0"/>
    <n v="0"/>
    <n v="0"/>
    <n v="0"/>
    <m/>
    <m/>
    <m/>
    <s v="No"/>
    <s v="W664663"/>
    <n v="0"/>
    <m/>
    <s v="W23041-TH"/>
    <m/>
    <m/>
    <s v="H0064878"/>
  </r>
  <r>
    <x v="201"/>
    <n v="10000"/>
    <n v="30000"/>
    <d v="2025-04-16T00:00:00"/>
    <s v="502LAUGH"/>
    <s v=" 5:31:21 pm"/>
    <s v="10620258021/10620258023/10620258018"/>
    <m/>
    <x v="2"/>
    <s v="Yes"/>
    <x v="37"/>
    <x v="20"/>
    <x v="37"/>
    <x v="37"/>
    <n v="10000"/>
    <m/>
    <m/>
    <d v="2025-04-09T00:00:00"/>
    <m/>
    <n v="11"/>
    <n v="110000"/>
    <s v="PE"/>
    <s v="3YM62-80017-FT0001"/>
    <n v="0"/>
    <n v="100000"/>
    <n v="10000"/>
    <n v="0"/>
    <n v="0"/>
    <n v="0"/>
    <m/>
    <m/>
    <n v="0"/>
    <m/>
    <m/>
    <m/>
    <m/>
    <m/>
    <m/>
    <m/>
    <m/>
    <s v="3YM62-80017-FT"/>
    <s v="H08031-JIM-M"/>
    <m/>
    <n v="0"/>
    <n v="0"/>
    <n v="0"/>
    <n v="0"/>
    <n v="0"/>
    <n v="0"/>
    <m/>
    <m/>
    <m/>
    <s v="No"/>
    <s v="W665121"/>
    <n v="0"/>
    <m/>
    <s v="H08031-JIM-M"/>
    <m/>
    <m/>
    <s v="S0361957"/>
  </r>
  <r>
    <x v="367"/>
    <n v="10000"/>
    <n v="20000"/>
    <d v="2025-04-24T00:00:00"/>
    <s v="502LAUGH"/>
    <s v=" 4:14:11 pm"/>
    <n v="10620258097"/>
    <m/>
    <x v="1"/>
    <s v="Yes"/>
    <x v="2"/>
    <x v="2"/>
    <x v="2"/>
    <x v="2"/>
    <n v="3705"/>
    <m/>
    <m/>
    <d v="2025-04-09T00:00:00"/>
    <m/>
    <n v="88"/>
    <n v="326040"/>
    <s v="PE"/>
    <s v="3YM57-80010-FT0001"/>
    <n v="0"/>
    <n v="300000"/>
    <n v="26040"/>
    <n v="0"/>
    <n v="0"/>
    <n v="0"/>
    <m/>
    <m/>
    <n v="0"/>
    <m/>
    <m/>
    <m/>
    <m/>
    <m/>
    <m/>
    <m/>
    <m/>
    <s v="3YM57-80010-FT"/>
    <s v="H08031-JIM-M"/>
    <m/>
    <n v="0"/>
    <n v="0"/>
    <n v="0"/>
    <n v="0"/>
    <n v="0"/>
    <n v="0"/>
    <m/>
    <m/>
    <m/>
    <s v="No"/>
    <s v="W665680"/>
    <n v="0"/>
    <m/>
    <s v="H08031-JIM-M"/>
    <m/>
    <m/>
    <s v="S0361958"/>
  </r>
  <r>
    <x v="202"/>
    <n v="10000"/>
    <n v="30000"/>
    <d v="2025-04-10T00:00:00"/>
    <s v="502LAUGH"/>
    <s v=" 8:33:58 am"/>
    <n v="10656256087"/>
    <m/>
    <x v="2"/>
    <s v="Yes"/>
    <x v="37"/>
    <x v="20"/>
    <x v="37"/>
    <x v="37"/>
    <n v="8000"/>
    <m/>
    <m/>
    <d v="2025-04-09T00:00:00"/>
    <m/>
    <n v="11"/>
    <n v="88000"/>
    <s v="PE"/>
    <s v="C2P09-80007-FT0001"/>
    <n v="0"/>
    <n v="80000"/>
    <n v="8000"/>
    <n v="0"/>
    <n v="0"/>
    <n v="0"/>
    <m/>
    <m/>
    <n v="0"/>
    <m/>
    <m/>
    <m/>
    <m/>
    <m/>
    <m/>
    <m/>
    <m/>
    <s v="C2P09-80007-FT"/>
    <s v="H08031-JIM-M"/>
    <m/>
    <n v="0"/>
    <n v="0"/>
    <n v="0"/>
    <n v="0"/>
    <n v="0"/>
    <n v="0"/>
    <m/>
    <m/>
    <m/>
    <s v="No"/>
    <s v="W664677"/>
    <n v="0"/>
    <m/>
    <s v="H08031-JIM-M"/>
    <m/>
    <m/>
    <s v="S0361961"/>
  </r>
  <r>
    <x v="310"/>
    <n v="10000"/>
    <n v="20000"/>
    <d v="2025-04-16T00:00:00"/>
    <s v="502LAUGH"/>
    <d v="1899-12-30T11:16:26"/>
    <s v="10620258014/10620258013/10620258019"/>
    <m/>
    <x v="1"/>
    <s v="Yes"/>
    <x v="2"/>
    <x v="2"/>
    <x v="2"/>
    <x v="2"/>
    <n v="2500"/>
    <m/>
    <m/>
    <d v="2025-04-09T00:00:00"/>
    <m/>
    <n v="88"/>
    <n v="220000"/>
    <s v="PE"/>
    <s v="3YM73-80008-FT0001"/>
    <n v="0"/>
    <n v="200000"/>
    <n v="20000"/>
    <n v="0"/>
    <n v="0"/>
    <n v="0"/>
    <m/>
    <m/>
    <n v="0"/>
    <m/>
    <m/>
    <m/>
    <m/>
    <m/>
    <m/>
    <m/>
    <m/>
    <s v="3YM73-80008-FT"/>
    <s v="H08031-JIM-M"/>
    <m/>
    <n v="0"/>
    <n v="0"/>
    <n v="0"/>
    <n v="0"/>
    <n v="0"/>
    <n v="0"/>
    <m/>
    <m/>
    <m/>
    <s v="No"/>
    <s v="W665122"/>
    <n v="0"/>
    <m/>
    <s v="H08031-JIM-M"/>
    <m/>
    <m/>
    <s v="S0361963"/>
  </r>
  <r>
    <x v="311"/>
    <n v="10000"/>
    <n v="20000"/>
    <d v="2025-04-16T00:00:00"/>
    <s v="502LAUGH"/>
    <s v=" 8:32:11 am"/>
    <s v="10620258014/10620258013/10620258019"/>
    <m/>
    <x v="1"/>
    <s v="Yes"/>
    <x v="2"/>
    <x v="2"/>
    <x v="2"/>
    <x v="2"/>
    <n v="1250"/>
    <m/>
    <m/>
    <d v="2025-04-09T00:00:00"/>
    <m/>
    <n v="88"/>
    <n v="110000"/>
    <s v="PE"/>
    <s v="3YM81-80005-FT0001"/>
    <n v="0"/>
    <n v="100000"/>
    <n v="10000"/>
    <n v="0"/>
    <n v="0"/>
    <n v="0"/>
    <m/>
    <m/>
    <n v="0"/>
    <m/>
    <m/>
    <m/>
    <m/>
    <m/>
    <m/>
    <m/>
    <m/>
    <s v="3YM81-80005-FT"/>
    <s v="H08031-JIM-M"/>
    <m/>
    <n v="0"/>
    <n v="0"/>
    <n v="0"/>
    <n v="0"/>
    <n v="0"/>
    <n v="0"/>
    <m/>
    <m/>
    <m/>
    <s v="No"/>
    <s v="W665123"/>
    <n v="0"/>
    <m/>
    <s v="H08031-JIM-M"/>
    <m/>
    <m/>
    <s v="S0361967"/>
  </r>
  <r>
    <x v="203"/>
    <n v="10000"/>
    <n v="30000"/>
    <d v="2025-04-11T00:00:00"/>
    <s v="502LAUGH"/>
    <s v=" 8:43:29 am"/>
    <s v="10620258021/10620258023/10620258018"/>
    <m/>
    <x v="2"/>
    <s v="Yes"/>
    <x v="37"/>
    <x v="20"/>
    <x v="37"/>
    <x v="37"/>
    <n v="10000"/>
    <m/>
    <m/>
    <d v="2025-04-09T00:00:00"/>
    <m/>
    <n v="11"/>
    <n v="110000"/>
    <s v="PE"/>
    <s v="N9K10-80005-FT0001"/>
    <n v="0"/>
    <n v="100000"/>
    <n v="10000"/>
    <n v="0"/>
    <n v="0"/>
    <n v="0"/>
    <m/>
    <m/>
    <n v="0"/>
    <m/>
    <m/>
    <m/>
    <m/>
    <m/>
    <m/>
    <m/>
    <m/>
    <s v="N9K10-80005-FT"/>
    <s v="H08031-JIM-M"/>
    <m/>
    <n v="0"/>
    <n v="0"/>
    <n v="0"/>
    <n v="0"/>
    <n v="0"/>
    <n v="0"/>
    <m/>
    <m/>
    <m/>
    <s v="No"/>
    <s v="W664679"/>
    <n v="0"/>
    <m/>
    <s v="H08031-JIM-M"/>
    <m/>
    <m/>
    <s v="S0361968"/>
  </r>
  <r>
    <x v="488"/>
    <n v="10000"/>
    <n v="10000"/>
    <d v="2025-04-14T00:00:00"/>
    <s v="502LAUGH"/>
    <s v=" 8:50:30 am"/>
    <s v="M0BFL2381"/>
    <m/>
    <x v="0"/>
    <s v="Yes"/>
    <x v="8"/>
    <x v="7"/>
    <x v="8"/>
    <x v="8"/>
    <n v="1500"/>
    <m/>
    <m/>
    <d v="2025-04-09T00:00:00"/>
    <m/>
    <n v="16"/>
    <n v="24000"/>
    <s v="PE"/>
    <s v="714370206-ADS1360001"/>
    <n v="0"/>
    <n v="20000"/>
    <n v="4000"/>
    <n v="0"/>
    <n v="0"/>
    <n v="0"/>
    <m/>
    <m/>
    <n v="0"/>
    <m/>
    <m/>
    <m/>
    <m/>
    <m/>
    <m/>
    <m/>
    <m/>
    <s v="714370206-ADS1366"/>
    <s v="S19081-TH"/>
    <m/>
    <n v="0"/>
    <n v="0"/>
    <n v="0"/>
    <n v="0"/>
    <n v="0"/>
    <n v="0"/>
    <m/>
    <m/>
    <m/>
    <s v="No"/>
    <s v="W664682"/>
    <n v="0"/>
    <m/>
    <s v="S19081-TH"/>
    <m/>
    <m/>
    <s v="H0064893"/>
  </r>
  <r>
    <x v="210"/>
    <n v="10000"/>
    <n v="30000"/>
    <d v="2025-04-11T00:00:00"/>
    <s v="502LAUGH"/>
    <s v=" 8:39:38 am"/>
    <s v="10620258021/10620258023/10620258018"/>
    <m/>
    <x v="2"/>
    <s v="Yes"/>
    <x v="37"/>
    <x v="20"/>
    <x v="37"/>
    <x v="37"/>
    <n v="10000"/>
    <m/>
    <m/>
    <d v="2025-04-09T00:00:00"/>
    <m/>
    <n v="11"/>
    <n v="110000"/>
    <s v="PE"/>
    <s v="F6U62-80030-FT0001"/>
    <n v="0"/>
    <n v="100000"/>
    <n v="10000"/>
    <n v="0"/>
    <n v="0"/>
    <n v="0"/>
    <m/>
    <m/>
    <n v="0"/>
    <m/>
    <m/>
    <m/>
    <m/>
    <m/>
    <m/>
    <m/>
    <m/>
    <s v="F6U62-80030-FT"/>
    <s v="H08031-JIM-M"/>
    <m/>
    <n v="0"/>
    <n v="0"/>
    <n v="0"/>
    <n v="0"/>
    <n v="0"/>
    <n v="0"/>
    <m/>
    <m/>
    <m/>
    <s v="No"/>
    <s v="W664699"/>
    <n v="0"/>
    <m/>
    <s v="H08031-JIM-M"/>
    <m/>
    <m/>
    <s v="S0361998"/>
  </r>
  <r>
    <x v="313"/>
    <n v="10000"/>
    <n v="20000"/>
    <d v="2025-04-22T00:00:00"/>
    <s v="502LAUGH"/>
    <d v="1899-12-30T10:01:56"/>
    <s v="10620258014/10620258013/10620258019"/>
    <m/>
    <x v="1"/>
    <s v="Yes"/>
    <x v="2"/>
    <x v="2"/>
    <x v="2"/>
    <x v="2"/>
    <n v="2500"/>
    <m/>
    <m/>
    <d v="2025-04-09T00:00:00"/>
    <m/>
    <n v="88"/>
    <n v="220000"/>
    <s v="PE"/>
    <s v="F6U66-80033-FT0001"/>
    <n v="0"/>
    <n v="200000"/>
    <n v="20000"/>
    <n v="0"/>
    <n v="0"/>
    <n v="0"/>
    <m/>
    <m/>
    <n v="0"/>
    <m/>
    <m/>
    <m/>
    <m/>
    <m/>
    <m/>
    <m/>
    <m/>
    <s v="F6U66-80033-FT"/>
    <s v="H08031-JIM-M"/>
    <m/>
    <n v="0"/>
    <n v="0"/>
    <n v="0"/>
    <n v="0"/>
    <n v="0"/>
    <n v="0"/>
    <m/>
    <m/>
    <m/>
    <s v="No"/>
    <s v="W665441"/>
    <n v="0"/>
    <m/>
    <s v="H08031-JIM-M"/>
    <m/>
    <m/>
    <s v="S0362009"/>
  </r>
  <r>
    <x v="317"/>
    <n v="10000"/>
    <n v="20000"/>
    <d v="2025-04-22T00:00:00"/>
    <s v="502LAUGH"/>
    <d v="1899-12-30T12:50:33"/>
    <s v="10620258014/10620258013/10620258019/10620258017"/>
    <m/>
    <x v="1"/>
    <s v="Yes"/>
    <x v="2"/>
    <x v="2"/>
    <x v="2"/>
    <x v="2"/>
    <n v="1250"/>
    <m/>
    <m/>
    <d v="2025-04-09T00:00:00"/>
    <m/>
    <n v="88"/>
    <n v="110000"/>
    <s v="PE"/>
    <s v="N9K02-80017-FT0001"/>
    <n v="0"/>
    <n v="100000"/>
    <n v="10000"/>
    <n v="0"/>
    <n v="0"/>
    <n v="0"/>
    <m/>
    <m/>
    <n v="0"/>
    <m/>
    <m/>
    <m/>
    <m/>
    <m/>
    <m/>
    <m/>
    <m/>
    <s v="N9K02-80017-FT"/>
    <s v="H08031-JIM-M"/>
    <m/>
    <n v="0"/>
    <n v="0"/>
    <n v="0"/>
    <n v="0"/>
    <n v="0"/>
    <n v="0"/>
    <m/>
    <m/>
    <m/>
    <s v="No"/>
    <s v="W665185"/>
    <n v="0"/>
    <m/>
    <s v="H08031-JIM-M"/>
    <m/>
    <m/>
    <s v="S0362013"/>
  </r>
  <r>
    <x v="318"/>
    <n v="10000"/>
    <n v="20000"/>
    <d v="2025-04-22T00:00:00"/>
    <s v="502LAUGH"/>
    <d v="1899-12-30T10:00:38"/>
    <s v="10620258014/10620258013/10620258019"/>
    <m/>
    <x v="1"/>
    <s v="Yes"/>
    <x v="2"/>
    <x v="2"/>
    <x v="2"/>
    <x v="2"/>
    <n v="1250"/>
    <m/>
    <m/>
    <d v="2025-04-09T00:00:00"/>
    <m/>
    <n v="88"/>
    <n v="110000"/>
    <s v="PE"/>
    <s v="N9K06-80021-FT0001"/>
    <n v="0"/>
    <n v="100000"/>
    <n v="10000"/>
    <n v="0"/>
    <n v="0"/>
    <n v="0"/>
    <m/>
    <m/>
    <n v="0"/>
    <m/>
    <m/>
    <m/>
    <m/>
    <m/>
    <m/>
    <m/>
    <m/>
    <s v="N9K06-80021-FT"/>
    <s v="H08031-JIM-M"/>
    <m/>
    <n v="0"/>
    <n v="0"/>
    <n v="0"/>
    <n v="0"/>
    <n v="0"/>
    <n v="0"/>
    <m/>
    <m/>
    <m/>
    <s v="No"/>
    <s v="W665281"/>
    <n v="0"/>
    <m/>
    <s v="H08031-JIM-M"/>
    <m/>
    <m/>
    <s v="S0362014"/>
  </r>
  <r>
    <x v="489"/>
    <n v="10000"/>
    <n v="10000"/>
    <d v="2025-04-14T00:00:00"/>
    <s v="502LAUGH"/>
    <s v=" 8:25:38 am"/>
    <s v="M0BTD2140"/>
    <m/>
    <x v="0"/>
    <s v="Yes"/>
    <x v="38"/>
    <x v="0"/>
    <x v="38"/>
    <x v="38"/>
    <n v="4834"/>
    <m/>
    <m/>
    <d v="2025-04-09T00:00:00"/>
    <m/>
    <n v="6"/>
    <n v="29004"/>
    <s v="PE"/>
    <s v="M-260X1280001"/>
    <n v="0"/>
    <n v="20000"/>
    <n v="9004"/>
    <n v="0"/>
    <n v="0"/>
    <n v="0"/>
    <m/>
    <m/>
    <n v="0"/>
    <m/>
    <m/>
    <m/>
    <m/>
    <m/>
    <m/>
    <m/>
    <m/>
    <s v="M-260X128"/>
    <s v="G07076"/>
    <m/>
    <n v="0"/>
    <n v="0"/>
    <n v="0"/>
    <n v="0"/>
    <n v="0"/>
    <n v="0"/>
    <m/>
    <m/>
    <m/>
    <s v="No"/>
    <s v="W665006"/>
    <n v="0"/>
    <m/>
    <s v="G07076"/>
    <m/>
    <m/>
    <s v="S0362018"/>
  </r>
  <r>
    <x v="490"/>
    <n v="10000"/>
    <n v="10000"/>
    <d v="2025-04-10T00:00:00"/>
    <s v="502LAUGH"/>
    <s v=" 3:36:24 pm"/>
    <s v="M0BR27133"/>
    <m/>
    <x v="0"/>
    <s v="Yes"/>
    <x v="0"/>
    <x v="0"/>
    <x v="0"/>
    <x v="0"/>
    <n v="1000"/>
    <m/>
    <m/>
    <d v="2025-04-09T00:00:00"/>
    <m/>
    <n v="12"/>
    <n v="12000"/>
    <s v="PE"/>
    <s v="O-175X820001"/>
    <n v="0"/>
    <n v="10000"/>
    <n v="2000"/>
    <n v="0"/>
    <n v="0"/>
    <n v="0"/>
    <m/>
    <m/>
    <n v="0"/>
    <m/>
    <m/>
    <m/>
    <m/>
    <m/>
    <m/>
    <m/>
    <m/>
    <s v="O-175X82"/>
    <s v="G07076"/>
    <m/>
    <n v="0"/>
    <n v="0"/>
    <n v="0"/>
    <n v="0"/>
    <n v="0"/>
    <n v="0"/>
    <m/>
    <m/>
    <m/>
    <s v="No"/>
    <s v="W665186"/>
    <n v="0"/>
    <m/>
    <s v="G07076"/>
    <m/>
    <m/>
    <s v="S0362019"/>
  </r>
  <r>
    <x v="491"/>
    <n v="10000"/>
    <n v="10000"/>
    <d v="2025-04-15T00:00:00"/>
    <s v="502LAUGH"/>
    <s v=" 5:09:42 pm"/>
    <s v="U530658027"/>
    <m/>
    <x v="0"/>
    <s v="Yes"/>
    <x v="18"/>
    <x v="16"/>
    <x v="36"/>
    <x v="36"/>
    <n v="4000"/>
    <m/>
    <m/>
    <d v="2025-04-09T00:00:00"/>
    <m/>
    <n v="2"/>
    <n v="8000"/>
    <s v="PE"/>
    <s v="GC FLOUR-1KG0001"/>
    <n v="0"/>
    <n v="5000"/>
    <n v="3000"/>
    <n v="0"/>
    <n v="0"/>
    <n v="0"/>
    <m/>
    <m/>
    <n v="0"/>
    <m/>
    <m/>
    <m/>
    <m/>
    <m/>
    <m/>
    <m/>
    <m/>
    <s v="GC FLOUR-1KG"/>
    <s v="T20300"/>
    <m/>
    <n v="0"/>
    <n v="0"/>
    <n v="0"/>
    <n v="0"/>
    <n v="0"/>
    <n v="0"/>
    <m/>
    <m/>
    <m/>
    <s v="No"/>
    <s v="W665012"/>
    <n v="0"/>
    <m/>
    <s v="T20300"/>
    <m/>
    <m/>
    <s v="S0362141"/>
  </r>
  <r>
    <x v="492"/>
    <n v="10000"/>
    <n v="10000"/>
    <d v="2025-04-10T00:00:00"/>
    <s v="502LAUGH"/>
    <s v=" 8:40:18 am"/>
    <s v="3082510U9/5205U8036"/>
    <m/>
    <x v="0"/>
    <s v="Yes"/>
    <x v="28"/>
    <x v="23"/>
    <x v="30"/>
    <x v="30"/>
    <n v="1000"/>
    <m/>
    <m/>
    <d v="2025-04-09T00:00:00"/>
    <m/>
    <n v="1"/>
    <n v="1000"/>
    <s v="PE"/>
    <n v="701213810001"/>
    <n v="0"/>
    <n v="1000"/>
    <n v="0"/>
    <n v="0"/>
    <n v="0"/>
    <n v="0"/>
    <m/>
    <m/>
    <n v="0"/>
    <m/>
    <m/>
    <m/>
    <m/>
    <m/>
    <m/>
    <m/>
    <m/>
    <n v="70121381"/>
    <s v="P16186"/>
    <m/>
    <n v="0"/>
    <n v="0"/>
    <n v="0"/>
    <n v="0"/>
    <n v="0"/>
    <n v="0"/>
    <m/>
    <m/>
    <m/>
    <s v="No"/>
    <s v="W664755"/>
    <n v="0"/>
    <m/>
    <s v="P16186"/>
    <m/>
    <m/>
    <s v="S0362168"/>
  </r>
  <r>
    <x v="493"/>
    <n v="10000"/>
    <n v="10000"/>
    <d v="2025-04-09T00:00:00"/>
    <s v="502LAUGH"/>
    <s v=" 4:32:34 pm"/>
    <s v="5011702U5"/>
    <m/>
    <x v="0"/>
    <s v="Yes"/>
    <x v="17"/>
    <x v="15"/>
    <x v="16"/>
    <x v="16"/>
    <n v="231"/>
    <m/>
    <m/>
    <d v="2025-04-09T00:00:00"/>
    <m/>
    <n v="26"/>
    <n v="6006"/>
    <s v="PE"/>
    <s v="250-8038-000001"/>
    <n v="0"/>
    <n v="6000"/>
    <n v="6"/>
    <n v="0"/>
    <n v="0"/>
    <n v="0"/>
    <m/>
    <m/>
    <n v="0"/>
    <m/>
    <m/>
    <m/>
    <m/>
    <m/>
    <m/>
    <m/>
    <m/>
    <s v="250-8038-00"/>
    <s v="J10025-PHL-SG"/>
    <m/>
    <n v="0"/>
    <n v="0"/>
    <n v="0"/>
    <n v="0"/>
    <n v="0"/>
    <n v="0"/>
    <m/>
    <m/>
    <m/>
    <s v="No"/>
    <s v="W664758"/>
    <n v="0"/>
    <m/>
    <s v="J10025-PHL-SG"/>
    <m/>
    <m/>
    <s v="S0362174"/>
  </r>
  <r>
    <x v="494"/>
    <n v="10000"/>
    <n v="10000"/>
    <d v="2025-04-14T00:00:00"/>
    <s v="502LAUGH"/>
    <s v=" 8:31:02 am"/>
    <s v="M0BUP6250"/>
    <m/>
    <x v="0"/>
    <s v="Yes"/>
    <x v="0"/>
    <x v="0"/>
    <x v="0"/>
    <x v="0"/>
    <n v="34"/>
    <m/>
    <m/>
    <d v="2025-04-09T00:00:00"/>
    <m/>
    <n v="602"/>
    <n v="20468"/>
    <s v="PE"/>
    <s v="C9381-800030001"/>
    <n v="0"/>
    <n v="10000"/>
    <n v="10468"/>
    <n v="0"/>
    <n v="0"/>
    <n v="0"/>
    <m/>
    <m/>
    <n v="0"/>
    <m/>
    <m/>
    <m/>
    <m/>
    <m/>
    <m/>
    <m/>
    <m/>
    <s v="C9381-80003"/>
    <s v="H08031-JIM"/>
    <m/>
    <n v="0"/>
    <n v="0"/>
    <n v="0"/>
    <n v="0"/>
    <n v="0"/>
    <n v="0"/>
    <m/>
    <m/>
    <m/>
    <s v="No"/>
    <s v="W665443"/>
    <n v="0"/>
    <m/>
    <s v="H08031-JIM"/>
    <m/>
    <m/>
    <s v="S0362215"/>
  </r>
  <r>
    <x v="495"/>
    <n v="10000"/>
    <n v="10000"/>
    <d v="2025-04-14T00:00:00"/>
    <s v="502LAUGH"/>
    <s v=" 8:31:02 am"/>
    <s v="M0BUP6250"/>
    <m/>
    <x v="0"/>
    <s v="Yes"/>
    <x v="0"/>
    <x v="0"/>
    <x v="0"/>
    <x v="0"/>
    <n v="17"/>
    <m/>
    <m/>
    <d v="2025-04-09T00:00:00"/>
    <m/>
    <n v="602"/>
    <n v="10234"/>
    <s v="PE"/>
    <s v="5184-65480001"/>
    <n v="0"/>
    <n v="2000"/>
    <n v="8234"/>
    <n v="0"/>
    <n v="0"/>
    <n v="0"/>
    <m/>
    <m/>
    <n v="0"/>
    <m/>
    <m/>
    <m/>
    <m/>
    <m/>
    <m/>
    <m/>
    <m/>
    <s v="5184-6548"/>
    <s v="H08031-JIM"/>
    <m/>
    <n v="0"/>
    <n v="0"/>
    <n v="0"/>
    <n v="0"/>
    <n v="0"/>
    <n v="0"/>
    <m/>
    <m/>
    <m/>
    <s v="No"/>
    <s v="W665444"/>
    <n v="0"/>
    <m/>
    <s v="H08031-JIM"/>
    <m/>
    <m/>
    <s v="S0362217"/>
  </r>
  <r>
    <x v="496"/>
    <n v="10000"/>
    <n v="10000"/>
    <d v="2025-04-14T00:00:00"/>
    <s v="502LAUGH"/>
    <s v=" 8:37:48 am"/>
    <s v="M0BRZ2280990"/>
    <m/>
    <x v="0"/>
    <s v="Yes"/>
    <x v="0"/>
    <x v="0"/>
    <x v="0"/>
    <x v="0"/>
    <n v="124"/>
    <m/>
    <m/>
    <d v="2025-04-09T00:00:00"/>
    <m/>
    <n v="65"/>
    <n v="8060"/>
    <s v="PE"/>
    <s v="5180-22730001"/>
    <n v="0"/>
    <n v="5000"/>
    <n v="3060"/>
    <n v="0"/>
    <n v="0"/>
    <n v="0"/>
    <m/>
    <m/>
    <n v="0"/>
    <m/>
    <m/>
    <m/>
    <m/>
    <m/>
    <m/>
    <m/>
    <m/>
    <s v="5180-2273"/>
    <s v="H08031-JIM"/>
    <m/>
    <n v="0"/>
    <n v="0"/>
    <n v="0"/>
    <n v="0"/>
    <n v="0"/>
    <n v="0"/>
    <m/>
    <m/>
    <m/>
    <s v="No"/>
    <s v="W665445"/>
    <n v="0"/>
    <m/>
    <s v="H08031-JIM"/>
    <m/>
    <m/>
    <s v="S0362256"/>
  </r>
  <r>
    <x v="497"/>
    <n v="10000"/>
    <n v="10000"/>
    <d v="2025-04-14T00:00:00"/>
    <s v="502LAUGH"/>
    <s v=" 8:41:19 am"/>
    <s v="M0BRZ2280990"/>
    <m/>
    <x v="0"/>
    <s v="Yes"/>
    <x v="0"/>
    <x v="0"/>
    <x v="0"/>
    <x v="0"/>
    <n v="47"/>
    <m/>
    <m/>
    <d v="2025-04-09T00:00:00"/>
    <m/>
    <n v="65"/>
    <n v="3055"/>
    <s v="PE"/>
    <s v="CG325-800070001"/>
    <n v="0"/>
    <n v="1000"/>
    <n v="2055"/>
    <n v="0"/>
    <n v="0"/>
    <n v="0"/>
    <m/>
    <m/>
    <n v="0"/>
    <m/>
    <m/>
    <m/>
    <m/>
    <m/>
    <m/>
    <m/>
    <m/>
    <s v="CG325-80007"/>
    <s v="H08031-JIM"/>
    <m/>
    <n v="0"/>
    <n v="0"/>
    <n v="0"/>
    <n v="0"/>
    <n v="0"/>
    <n v="0"/>
    <m/>
    <m/>
    <m/>
    <s v="No"/>
    <s v="W665447"/>
    <n v="0"/>
    <m/>
    <s v="H08031-JIM"/>
    <m/>
    <m/>
    <s v="S0362258"/>
  </r>
  <r>
    <x v="385"/>
    <n v="10000"/>
    <n v="20000"/>
    <d v="2025-04-25T00:00:00"/>
    <s v="502LAUGH"/>
    <s v=" 8:27:25 am"/>
    <n v="10620258097"/>
    <m/>
    <x v="1"/>
    <s v="Yes"/>
    <x v="2"/>
    <x v="2"/>
    <x v="2"/>
    <x v="2"/>
    <n v="3705"/>
    <m/>
    <m/>
    <d v="2025-04-09T00:00:00"/>
    <m/>
    <n v="88"/>
    <n v="326040"/>
    <s v="PE"/>
    <s v="3YM62-80017-FT0001"/>
    <n v="0"/>
    <n v="300000"/>
    <n v="26040"/>
    <n v="0"/>
    <n v="0"/>
    <n v="0"/>
    <m/>
    <m/>
    <n v="0"/>
    <m/>
    <m/>
    <m/>
    <m/>
    <m/>
    <m/>
    <m/>
    <m/>
    <s v="3YM62-80017-FT"/>
    <s v="H08031-JIM-M"/>
    <m/>
    <n v="0"/>
    <n v="0"/>
    <n v="0"/>
    <n v="0"/>
    <n v="0"/>
    <n v="0"/>
    <m/>
    <m/>
    <m/>
    <s v="No"/>
    <s v="W665452"/>
    <n v="0"/>
    <m/>
    <s v="H08031-JIM-M"/>
    <m/>
    <m/>
    <s v="S0362379"/>
  </r>
  <r>
    <x v="321"/>
    <n v="10000"/>
    <n v="20000"/>
    <d v="2025-04-22T00:00:00"/>
    <s v="502LAUGH"/>
    <d v="1899-12-30T10:02:55"/>
    <s v="10620258014/10620258013/10620258019"/>
    <m/>
    <x v="1"/>
    <s v="Yes"/>
    <x v="2"/>
    <x v="2"/>
    <x v="2"/>
    <x v="2"/>
    <n v="1250"/>
    <m/>
    <m/>
    <d v="2025-04-09T00:00:00"/>
    <m/>
    <n v="88"/>
    <n v="110000"/>
    <s v="PE"/>
    <s v="3YM57-80010-FT0001"/>
    <n v="0"/>
    <n v="100000"/>
    <n v="10000"/>
    <n v="0"/>
    <n v="0"/>
    <n v="0"/>
    <m/>
    <m/>
    <n v="0"/>
    <m/>
    <m/>
    <m/>
    <m/>
    <m/>
    <m/>
    <m/>
    <m/>
    <s v="3YM57-80010-FT"/>
    <s v="H08031-JIM-M"/>
    <m/>
    <n v="0"/>
    <n v="0"/>
    <n v="0"/>
    <n v="0"/>
    <n v="0"/>
    <n v="0"/>
    <m/>
    <m/>
    <m/>
    <s v="No"/>
    <s v="W665193"/>
    <n v="0"/>
    <m/>
    <s v="H08031-JIM-M"/>
    <m/>
    <m/>
    <s v="S0362380"/>
  </r>
  <r>
    <x v="498"/>
    <n v="10000"/>
    <n v="10000"/>
    <d v="2025-04-11T00:00:00"/>
    <s v="502LAUGH"/>
    <d v="1899-12-30T11:05:44"/>
    <n v="59470"/>
    <m/>
    <x v="0"/>
    <s v="Yes"/>
    <x v="21"/>
    <x v="3"/>
    <x v="20"/>
    <x v="20"/>
    <n v="12290"/>
    <m/>
    <m/>
    <d v="2025-04-09T00:00:00"/>
    <m/>
    <n v="12"/>
    <n v="147480"/>
    <s v="PE"/>
    <s v="MT-1000241-910RE0002"/>
    <n v="0"/>
    <n v="147000"/>
    <n v="480"/>
    <n v="0"/>
    <n v="0"/>
    <n v="0"/>
    <m/>
    <m/>
    <n v="0"/>
    <m/>
    <m/>
    <m/>
    <m/>
    <m/>
    <m/>
    <m/>
    <m/>
    <s v="MT-1000241-910REV005"/>
    <s v="Z26002"/>
    <m/>
    <n v="0"/>
    <n v="0"/>
    <n v="0"/>
    <n v="0"/>
    <n v="0"/>
    <n v="0"/>
    <m/>
    <m/>
    <m/>
    <s v="No"/>
    <s v="W664774"/>
    <n v="0"/>
    <m/>
    <s v="Z26002"/>
    <m/>
    <m/>
    <s v="S0362384"/>
  </r>
  <r>
    <x v="499"/>
    <n v="10000"/>
    <n v="10000"/>
    <d v="2025-04-10T00:00:00"/>
    <s v="502LAUGH"/>
    <s v=" 9:33:38 am"/>
    <n v="1006323"/>
    <m/>
    <x v="0"/>
    <s v="Yes"/>
    <x v="12"/>
    <x v="11"/>
    <x v="12"/>
    <x v="12"/>
    <n v="5000"/>
    <m/>
    <m/>
    <d v="2025-04-09T00:00:00"/>
    <m/>
    <n v="40"/>
    <n v="200000"/>
    <s v="PE"/>
    <s v="709898814-EL93160001"/>
    <n v="0"/>
    <n v="200000"/>
    <n v="0"/>
    <n v="0"/>
    <n v="0"/>
    <n v="0"/>
    <m/>
    <m/>
    <n v="0"/>
    <m/>
    <m/>
    <m/>
    <m/>
    <m/>
    <m/>
    <m/>
    <m/>
    <s v="709898814-EL93164"/>
    <s v="S19314"/>
    <m/>
    <n v="0"/>
    <n v="0"/>
    <n v="0"/>
    <n v="0"/>
    <n v="0"/>
    <n v="0"/>
    <m/>
    <m/>
    <m/>
    <s v="No"/>
    <s v="W664783"/>
    <n v="0"/>
    <m/>
    <s v="S19314"/>
    <m/>
    <m/>
    <s v="H0064934"/>
  </r>
  <r>
    <x v="500"/>
    <n v="10000"/>
    <n v="10000"/>
    <d v="2025-04-15T00:00:00"/>
    <s v="502LAUGH"/>
    <s v=" 8:46:51 am"/>
    <s v="M0BI68841"/>
    <m/>
    <x v="0"/>
    <s v="Yes"/>
    <x v="8"/>
    <x v="7"/>
    <x v="8"/>
    <x v="8"/>
    <n v="1500"/>
    <m/>
    <m/>
    <d v="2025-04-09T00:00:00"/>
    <m/>
    <n v="16"/>
    <n v="24000"/>
    <s v="PE"/>
    <s v="713891306-ADS1360001"/>
    <n v="0"/>
    <n v="10000"/>
    <n v="14000"/>
    <n v="0"/>
    <n v="0"/>
    <n v="0"/>
    <m/>
    <m/>
    <n v="0"/>
    <m/>
    <m/>
    <m/>
    <m/>
    <m/>
    <m/>
    <m/>
    <m/>
    <s v="713891306-ADS1366"/>
    <s v="S19314"/>
    <m/>
    <n v="0"/>
    <n v="0"/>
    <n v="0"/>
    <n v="0"/>
    <n v="0"/>
    <n v="0"/>
    <m/>
    <m/>
    <m/>
    <s v="No"/>
    <s v="W665456"/>
    <n v="0"/>
    <m/>
    <s v="S19314"/>
    <m/>
    <m/>
    <s v="H0064938"/>
  </r>
  <r>
    <x v="501"/>
    <n v="10000"/>
    <n v="10000"/>
    <d v="2025-04-14T00:00:00"/>
    <s v="502LAUGH"/>
    <s v=" 8:52:32 am"/>
    <s v="M0BFL2381"/>
    <m/>
    <x v="0"/>
    <s v="Yes"/>
    <x v="8"/>
    <x v="7"/>
    <x v="8"/>
    <x v="8"/>
    <n v="5500"/>
    <m/>
    <m/>
    <d v="2025-04-09T00:00:00"/>
    <m/>
    <n v="16"/>
    <n v="88000"/>
    <s v="PE"/>
    <s v="714370203-ADS1360001"/>
    <n v="0"/>
    <n v="80000"/>
    <n v="8000"/>
    <n v="0"/>
    <n v="0"/>
    <n v="0"/>
    <m/>
    <m/>
    <n v="0"/>
    <m/>
    <m/>
    <m/>
    <m/>
    <m/>
    <m/>
    <m/>
    <m/>
    <s v="714370203-ADS1366"/>
    <s v="S19314"/>
    <m/>
    <n v="0"/>
    <n v="0"/>
    <n v="0"/>
    <n v="0"/>
    <n v="0"/>
    <n v="0"/>
    <m/>
    <m/>
    <m/>
    <s v="No"/>
    <s v="W664787"/>
    <n v="0"/>
    <m/>
    <s v="S19314"/>
    <m/>
    <m/>
    <s v="H0064940"/>
  </r>
  <r>
    <x v="502"/>
    <n v="10000"/>
    <n v="10000"/>
    <d v="2025-04-11T00:00:00"/>
    <s v="502LAUGH"/>
    <s v=" 9:14:28 am"/>
    <n v="8613409"/>
    <m/>
    <x v="0"/>
    <s v="Yes"/>
    <x v="12"/>
    <x v="11"/>
    <x v="12"/>
    <x v="12"/>
    <n v="1760"/>
    <m/>
    <m/>
    <d v="2025-04-09T00:00:00"/>
    <m/>
    <n v="75"/>
    <n v="132000"/>
    <s v="PE"/>
    <s v="730016300 REVA0001"/>
    <n v="0"/>
    <n v="132000"/>
    <n v="0"/>
    <n v="0"/>
    <n v="0"/>
    <n v="0"/>
    <m/>
    <m/>
    <n v="0"/>
    <m/>
    <m/>
    <m/>
    <m/>
    <m/>
    <m/>
    <m/>
    <m/>
    <s v="730016300 REVA"/>
    <s v="S19314"/>
    <m/>
    <n v="0"/>
    <n v="0"/>
    <n v="0"/>
    <n v="0"/>
    <n v="0"/>
    <n v="0"/>
    <m/>
    <m/>
    <m/>
    <s v="No"/>
    <s v="W664788"/>
    <n v="0"/>
    <m/>
    <s v="S19314"/>
    <m/>
    <m/>
    <s v="H0064943"/>
  </r>
  <r>
    <x v="503"/>
    <n v="10000"/>
    <n v="10000"/>
    <d v="2025-04-11T00:00:00"/>
    <s v="502LAUGH"/>
    <s v=" 9:16:02 am"/>
    <n v="8613409"/>
    <m/>
    <x v="0"/>
    <s v="Yes"/>
    <x v="12"/>
    <x v="11"/>
    <x v="12"/>
    <x v="12"/>
    <n v="8572"/>
    <m/>
    <m/>
    <d v="2025-04-09T00:00:00"/>
    <m/>
    <n v="14"/>
    <n v="120008"/>
    <s v="PE"/>
    <s v="744806400 REVA0001"/>
    <n v="0"/>
    <n v="120000"/>
    <n v="8"/>
    <n v="0"/>
    <n v="0"/>
    <n v="0"/>
    <m/>
    <m/>
    <n v="0"/>
    <m/>
    <m/>
    <m/>
    <m/>
    <m/>
    <m/>
    <m/>
    <m/>
    <s v="744806400 REVA"/>
    <s v="S19314"/>
    <m/>
    <n v="0"/>
    <n v="0"/>
    <n v="0"/>
    <n v="0"/>
    <n v="0"/>
    <n v="0"/>
    <m/>
    <m/>
    <m/>
    <s v="No"/>
    <s v="W664791"/>
    <n v="0"/>
    <m/>
    <s v="S19314"/>
    <m/>
    <m/>
    <s v="H0064946"/>
  </r>
  <r>
    <x v="504"/>
    <n v="10000"/>
    <n v="10000"/>
    <d v="2025-04-14T00:00:00"/>
    <s v="502LAUGH"/>
    <s v=" 8:52:32 am"/>
    <s v="M0BFL2381"/>
    <m/>
    <x v="0"/>
    <s v="Yes"/>
    <x v="8"/>
    <x v="7"/>
    <x v="8"/>
    <x v="8"/>
    <n v="2750"/>
    <m/>
    <m/>
    <d v="2025-04-09T00:00:00"/>
    <m/>
    <n v="16"/>
    <n v="44000"/>
    <s v="PE"/>
    <s v="714370203-ADS1360001"/>
    <n v="0"/>
    <n v="40000"/>
    <n v="4000"/>
    <n v="0"/>
    <n v="0"/>
    <n v="0"/>
    <m/>
    <m/>
    <n v="0"/>
    <m/>
    <m/>
    <m/>
    <m/>
    <m/>
    <m/>
    <m/>
    <m/>
    <s v="714370203-ADS1366"/>
    <s v="S19081-TH"/>
    <m/>
    <n v="0"/>
    <n v="0"/>
    <n v="0"/>
    <n v="0"/>
    <n v="0"/>
    <n v="0"/>
    <m/>
    <m/>
    <m/>
    <s v="No"/>
    <s v="W664794"/>
    <n v="0"/>
    <m/>
    <s v="S19081-TH"/>
    <m/>
    <m/>
    <s v="H0064949"/>
  </r>
  <r>
    <x v="505"/>
    <n v="10000"/>
    <n v="10000"/>
    <d v="2025-04-11T00:00:00"/>
    <s v="502LAUGH"/>
    <s v=" 9:16:02 am"/>
    <n v="8613409"/>
    <m/>
    <x v="0"/>
    <s v="Yes"/>
    <x v="12"/>
    <x v="11"/>
    <x v="12"/>
    <x v="12"/>
    <n v="1174"/>
    <m/>
    <m/>
    <d v="2025-04-09T00:00:00"/>
    <m/>
    <n v="75"/>
    <n v="88050"/>
    <s v="PE"/>
    <s v="730016300 REVA0001"/>
    <n v="0"/>
    <n v="88000"/>
    <n v="50"/>
    <n v="0"/>
    <n v="0"/>
    <n v="0"/>
    <m/>
    <m/>
    <n v="0"/>
    <m/>
    <m/>
    <m/>
    <m/>
    <m/>
    <m/>
    <m/>
    <m/>
    <s v="730016300 REVA"/>
    <s v="S19081-TH"/>
    <m/>
    <n v="0"/>
    <n v="0"/>
    <n v="0"/>
    <n v="0"/>
    <n v="0"/>
    <n v="0"/>
    <m/>
    <m/>
    <m/>
    <s v="No"/>
    <s v="W664796"/>
    <n v="0"/>
    <m/>
    <s v="S19081-TH"/>
    <m/>
    <m/>
    <s v="H0064952"/>
  </r>
  <r>
    <x v="323"/>
    <n v="10000"/>
    <n v="20000"/>
    <d v="2025-04-15T00:00:00"/>
    <s v="502LAUGH"/>
    <s v=" 5:08:55 pm"/>
    <s v="I53065H056"/>
    <m/>
    <x v="1"/>
    <s v="Yes"/>
    <x v="15"/>
    <x v="13"/>
    <x v="14"/>
    <x v="14"/>
    <n v="3600"/>
    <m/>
    <m/>
    <d v="2025-04-09T00:00:00"/>
    <m/>
    <n v="1"/>
    <n v="3600"/>
    <s v="PE"/>
    <s v="STSS-PACKET0001"/>
    <n v="0"/>
    <n v="3000"/>
    <n v="600"/>
    <n v="0"/>
    <n v="0"/>
    <n v="0"/>
    <m/>
    <m/>
    <n v="0"/>
    <m/>
    <m/>
    <m/>
    <m/>
    <m/>
    <m/>
    <m/>
    <m/>
    <s v="STSS-PACKET"/>
    <s v="T20300"/>
    <m/>
    <n v="0"/>
    <n v="0"/>
    <n v="0"/>
    <n v="0"/>
    <n v="0"/>
    <n v="0"/>
    <m/>
    <m/>
    <m/>
    <s v="No"/>
    <s v="W665016"/>
    <n v="0"/>
    <m/>
    <s v="T20300"/>
    <m/>
    <m/>
    <s v="S0362398"/>
  </r>
  <r>
    <x v="506"/>
    <n v="10000"/>
    <n v="10000"/>
    <d v="2025-04-10T00:00:00"/>
    <s v="502LAUGH"/>
    <d v="1899-12-30T10:34:38"/>
    <n v="860909190918"/>
    <m/>
    <x v="0"/>
    <s v="Yes"/>
    <x v="0"/>
    <x v="0"/>
    <x v="0"/>
    <x v="0"/>
    <n v="199"/>
    <m/>
    <m/>
    <d v="2025-04-09T00:00:00"/>
    <m/>
    <n v="192"/>
    <n v="38112"/>
    <s v="PE"/>
    <n v="201088630001"/>
    <n v="0"/>
    <n v="36000"/>
    <n v="2112"/>
    <n v="0"/>
    <n v="0"/>
    <n v="0"/>
    <m/>
    <m/>
    <n v="0"/>
    <m/>
    <m/>
    <m/>
    <m/>
    <m/>
    <m/>
    <m/>
    <m/>
    <n v="20108863"/>
    <s v="I09180"/>
    <m/>
    <n v="0"/>
    <n v="0"/>
    <n v="0"/>
    <n v="0"/>
    <n v="0"/>
    <n v="0"/>
    <m/>
    <m/>
    <m/>
    <s v="No"/>
    <s v="W664814"/>
    <n v="0"/>
    <m/>
    <s v="I09180"/>
    <m/>
    <m/>
    <s v="S0362439"/>
  </r>
  <r>
    <x v="506"/>
    <n v="20000"/>
    <n v="10000"/>
    <d v="2025-04-10T00:00:00"/>
    <s v="502LAUGH"/>
    <d v="1899-12-30T10:34:38"/>
    <n v="860909190918"/>
    <m/>
    <x v="0"/>
    <s v="Yes"/>
    <x v="0"/>
    <x v="0"/>
    <x v="0"/>
    <x v="0"/>
    <n v="63"/>
    <m/>
    <m/>
    <d v="2025-04-09T00:00:00"/>
    <m/>
    <n v="192"/>
    <n v="12000"/>
    <s v="PE"/>
    <n v="201088630001"/>
    <n v="0"/>
    <n v="12000"/>
    <n v="0"/>
    <n v="0"/>
    <n v="0"/>
    <n v="0"/>
    <m/>
    <m/>
    <n v="0"/>
    <m/>
    <m/>
    <m/>
    <m/>
    <m/>
    <m/>
    <m/>
    <m/>
    <n v="20108863"/>
    <s v="I09180"/>
    <m/>
    <n v="0"/>
    <n v="0"/>
    <n v="0"/>
    <n v="0"/>
    <n v="0"/>
    <n v="0"/>
    <m/>
    <m/>
    <m/>
    <s v="No"/>
    <s v="W664814"/>
    <n v="0"/>
    <m/>
    <s v="I09180"/>
    <m/>
    <m/>
    <s v="S0362439"/>
  </r>
  <r>
    <x v="448"/>
    <n v="10000"/>
    <n v="20000"/>
    <d v="2025-04-09T00:00:00"/>
    <s v="502LAUGH"/>
    <d v="1899-12-30T10:13:44"/>
    <s v="SG-5630465 03"/>
    <m/>
    <x v="1"/>
    <s v="Yes"/>
    <x v="36"/>
    <x v="2"/>
    <x v="45"/>
    <x v="45"/>
    <n v="200"/>
    <m/>
    <m/>
    <d v="2025-04-09T00:00:00"/>
    <m/>
    <n v="27"/>
    <n v="5400"/>
    <s v="PE"/>
    <n v="200699060001"/>
    <n v="0"/>
    <n v="2000"/>
    <n v="3400"/>
    <n v="0"/>
    <n v="0"/>
    <n v="0"/>
    <m/>
    <m/>
    <n v="0"/>
    <m/>
    <m/>
    <m/>
    <m/>
    <m/>
    <m/>
    <m/>
    <m/>
    <n v="20069906"/>
    <s v="I09180"/>
    <m/>
    <n v="0"/>
    <n v="0"/>
    <n v="0"/>
    <n v="0"/>
    <n v="0"/>
    <n v="0"/>
    <m/>
    <m/>
    <m/>
    <s v="No"/>
    <s v="W664815"/>
    <n v="0"/>
    <m/>
    <s v="I09180"/>
    <m/>
    <m/>
    <s v="S0362441"/>
  </r>
  <r>
    <x v="507"/>
    <n v="10000"/>
    <n v="10000"/>
    <d v="2025-04-10T00:00:00"/>
    <s v="502LAUGH"/>
    <s v=" 8:37:35 am"/>
    <s v="U531252076/503011826"/>
    <m/>
    <x v="0"/>
    <s v="Yes"/>
    <x v="30"/>
    <x v="24"/>
    <x v="32"/>
    <x v="32"/>
    <n v="5860"/>
    <m/>
    <m/>
    <d v="2025-04-09T00:00:00"/>
    <m/>
    <n v="1"/>
    <n v="5860"/>
    <s v="PE"/>
    <s v="250-5313-000001"/>
    <n v="0"/>
    <n v="5360"/>
    <n v="500"/>
    <n v="0"/>
    <n v="0"/>
    <n v="0"/>
    <m/>
    <m/>
    <n v="0"/>
    <m/>
    <m/>
    <m/>
    <m/>
    <m/>
    <m/>
    <m/>
    <m/>
    <s v="250-5313-00"/>
    <s v="J10025"/>
    <m/>
    <n v="0"/>
    <n v="0"/>
    <n v="0"/>
    <n v="0"/>
    <n v="0"/>
    <n v="0"/>
    <m/>
    <m/>
    <m/>
    <s v="No"/>
    <s v="W665024"/>
    <n v="0"/>
    <m/>
    <s v="J10025"/>
    <m/>
    <m/>
    <s v="S0362448"/>
  </r>
  <r>
    <x v="508"/>
    <n v="10000"/>
    <n v="10000"/>
    <d v="2025-04-10T00:00:00"/>
    <s v="502LAUGH"/>
    <s v=" 8:37:35 am"/>
    <s v="U532052068/503011726"/>
    <m/>
    <x v="0"/>
    <s v="Yes"/>
    <x v="30"/>
    <x v="24"/>
    <x v="32"/>
    <x v="32"/>
    <n v="5860"/>
    <m/>
    <m/>
    <d v="2025-04-09T00:00:00"/>
    <m/>
    <n v="1"/>
    <n v="5860"/>
    <s v="PE"/>
    <s v="250-5322-000001"/>
    <n v="0"/>
    <n v="5360"/>
    <n v="500"/>
    <n v="0"/>
    <n v="0"/>
    <n v="0"/>
    <m/>
    <m/>
    <n v="0"/>
    <m/>
    <m/>
    <m/>
    <m/>
    <m/>
    <m/>
    <m/>
    <m/>
    <s v="250-5322-00"/>
    <s v="J10025"/>
    <m/>
    <n v="0"/>
    <n v="0"/>
    <n v="0"/>
    <n v="0"/>
    <n v="0"/>
    <n v="0"/>
    <m/>
    <m/>
    <m/>
    <s v="No"/>
    <s v="W665203"/>
    <n v="0"/>
    <m/>
    <s v="J10025"/>
    <m/>
    <m/>
    <s v="S0362449"/>
  </r>
  <r>
    <x v="509"/>
    <n v="10000"/>
    <n v="10000"/>
    <d v="2025-04-10T00:00:00"/>
    <s v="502LAUGH"/>
    <s v=" 8:40:18 am"/>
    <s v="4067S1"/>
    <m/>
    <x v="0"/>
    <s v="Yes"/>
    <x v="28"/>
    <x v="23"/>
    <x v="30"/>
    <x v="30"/>
    <n v="500"/>
    <m/>
    <m/>
    <d v="2025-04-09T00:00:00"/>
    <m/>
    <n v="1"/>
    <n v="500"/>
    <s v="PE"/>
    <s v="LAB-1079-000001"/>
    <n v="0"/>
    <n v="500"/>
    <n v="0"/>
    <n v="0"/>
    <n v="0"/>
    <n v="0"/>
    <m/>
    <m/>
    <n v="0"/>
    <m/>
    <m/>
    <m/>
    <m/>
    <m/>
    <m/>
    <m/>
    <m/>
    <s v="LAB-1079-00"/>
    <s v="R18068"/>
    <m/>
    <n v="0"/>
    <n v="0"/>
    <n v="0"/>
    <n v="0"/>
    <n v="0"/>
    <n v="0"/>
    <m/>
    <m/>
    <m/>
    <s v="No"/>
    <s v="W664822"/>
    <n v="0"/>
    <m/>
    <s v="R18068"/>
    <m/>
    <m/>
    <s v="S0362457"/>
  </r>
  <r>
    <x v="510"/>
    <n v="10000"/>
    <n v="10000"/>
    <d v="2025-04-10T00:00:00"/>
    <s v="502LAUGH"/>
    <s v=" 8:40:18 am"/>
    <s v="D001F2410"/>
    <m/>
    <x v="0"/>
    <s v="Yes"/>
    <x v="27"/>
    <x v="22"/>
    <x v="27"/>
    <x v="27"/>
    <n v="1000"/>
    <m/>
    <m/>
    <d v="2025-04-09T00:00:00"/>
    <m/>
    <n v="1"/>
    <n v="1000"/>
    <s v="PE"/>
    <s v="MTS0020001"/>
    <n v="0"/>
    <n v="1000"/>
    <n v="0"/>
    <n v="0"/>
    <n v="0"/>
    <n v="0"/>
    <m/>
    <m/>
    <n v="0"/>
    <m/>
    <m/>
    <m/>
    <m/>
    <m/>
    <m/>
    <m/>
    <m/>
    <s v="MTS002"/>
    <s v="G07105"/>
    <m/>
    <n v="0"/>
    <n v="0"/>
    <n v="0"/>
    <n v="0"/>
    <n v="0"/>
    <n v="0"/>
    <m/>
    <m/>
    <m/>
    <s v="No"/>
    <s v="W664828"/>
    <n v="0"/>
    <m/>
    <s v="G07105"/>
    <m/>
    <m/>
    <s v="S0362570"/>
  </r>
  <r>
    <x v="511"/>
    <n v="10000"/>
    <n v="30000"/>
    <d v="2025-04-10T00:00:00"/>
    <s v="502LAUGH"/>
    <d v="1899-12-30T11:16:49"/>
    <s v="3082512U9/4071803U5"/>
    <m/>
    <x v="0"/>
    <s v="Yes"/>
    <x v="28"/>
    <x v="23"/>
    <x v="30"/>
    <x v="30"/>
    <n v="1200"/>
    <m/>
    <m/>
    <d v="2025-04-09T00:00:00"/>
    <m/>
    <n v="1"/>
    <n v="1200"/>
    <s v="PE"/>
    <s v="SM-P1964-D0049R00002"/>
    <n v="0"/>
    <n v="1100"/>
    <n v="100"/>
    <n v="0"/>
    <n v="0"/>
    <n v="0"/>
    <m/>
    <m/>
    <n v="0"/>
    <m/>
    <m/>
    <m/>
    <m/>
    <m/>
    <m/>
    <m/>
    <m/>
    <s v="SM-P1964-D0049R00"/>
    <s v="S19586"/>
    <m/>
    <n v="0"/>
    <n v="0"/>
    <n v="0"/>
    <n v="0"/>
    <n v="0"/>
    <n v="0"/>
    <m/>
    <m/>
    <m/>
    <s v="No"/>
    <s v="W665028"/>
    <n v="0"/>
    <m/>
    <s v="S19586"/>
    <m/>
    <m/>
    <s v="S0362574"/>
  </r>
  <r>
    <x v="512"/>
    <n v="10000"/>
    <n v="10000"/>
    <d v="2025-04-09T00:00:00"/>
    <s v="502LAUGH"/>
    <s v=" 1:30:46 pm"/>
    <s v="40718205/3830U7060"/>
    <m/>
    <x v="0"/>
    <s v="Yes"/>
    <x v="28"/>
    <x v="23"/>
    <x v="30"/>
    <x v="30"/>
    <n v="500"/>
    <m/>
    <m/>
    <d v="2025-04-09T00:00:00"/>
    <m/>
    <n v="1"/>
    <n v="500"/>
    <s v="PE"/>
    <s v="SM-P1999-D0045R00001"/>
    <n v="0"/>
    <n v="500"/>
    <n v="0"/>
    <n v="0"/>
    <n v="0"/>
    <n v="0"/>
    <m/>
    <m/>
    <n v="0"/>
    <m/>
    <m/>
    <m/>
    <m/>
    <m/>
    <m/>
    <m/>
    <m/>
    <s v="SM-P1999-D0045R00"/>
    <s v="S19586"/>
    <m/>
    <n v="0"/>
    <n v="0"/>
    <n v="0"/>
    <n v="0"/>
    <n v="0"/>
    <n v="0"/>
    <m/>
    <m/>
    <m/>
    <s v="No"/>
    <s v="W664831"/>
    <n v="0"/>
    <m/>
    <s v="S19586"/>
    <m/>
    <m/>
    <s v="S0362574"/>
  </r>
  <r>
    <x v="513"/>
    <n v="10000"/>
    <n v="10000"/>
    <d v="2025-04-10T00:00:00"/>
    <s v="502LAUGH"/>
    <s v=" 8:32:09 am"/>
    <s v="SG-5606704 01"/>
    <m/>
    <x v="0"/>
    <s v="Yes"/>
    <x v="18"/>
    <x v="16"/>
    <x v="36"/>
    <x v="36"/>
    <n v="5000"/>
    <m/>
    <m/>
    <d v="2025-04-09T00:00:00"/>
    <m/>
    <n v="8"/>
    <n v="40000"/>
    <s v="PE"/>
    <s v="GR-1360001"/>
    <n v="0"/>
    <n v="30000"/>
    <n v="10000"/>
    <n v="0"/>
    <n v="0"/>
    <n v="0"/>
    <m/>
    <m/>
    <n v="0"/>
    <m/>
    <m/>
    <m/>
    <m/>
    <m/>
    <m/>
    <m/>
    <m/>
    <s v="GR-136"/>
    <s v="G07076"/>
    <m/>
    <n v="0"/>
    <n v="0"/>
    <n v="0"/>
    <n v="0"/>
    <n v="0"/>
    <n v="0"/>
    <m/>
    <m/>
    <m/>
    <s v="No"/>
    <s v="W665030"/>
    <n v="0"/>
    <m/>
    <s v="G07076"/>
    <m/>
    <m/>
    <s v="S0362593"/>
  </r>
  <r>
    <x v="513"/>
    <n v="10000"/>
    <n v="20000"/>
    <d v="2025-04-10T00:00:00"/>
    <s v="502LAUGH"/>
    <s v=" 8:32:09 am"/>
    <s v="SG-5606704 01"/>
    <m/>
    <x v="1"/>
    <s v="Yes"/>
    <x v="17"/>
    <x v="15"/>
    <x v="16"/>
    <x v="16"/>
    <n v="2000"/>
    <m/>
    <m/>
    <d v="2025-04-09T00:00:00"/>
    <m/>
    <n v="20"/>
    <n v="40000"/>
    <s v="PE"/>
    <s v="GR-1360001"/>
    <n v="0"/>
    <n v="30000"/>
    <n v="10000"/>
    <n v="0"/>
    <n v="0"/>
    <n v="0"/>
    <m/>
    <m/>
    <n v="0"/>
    <m/>
    <m/>
    <m/>
    <m/>
    <m/>
    <m/>
    <m/>
    <m/>
    <s v="GR-136"/>
    <s v="G07076"/>
    <m/>
    <n v="0"/>
    <n v="0"/>
    <n v="0"/>
    <n v="0"/>
    <n v="0"/>
    <n v="0"/>
    <m/>
    <m/>
    <m/>
    <s v="No"/>
    <s v="W665030"/>
    <n v="0"/>
    <m/>
    <s v="G07076"/>
    <m/>
    <m/>
    <s v="S0362593"/>
  </r>
  <r>
    <x v="514"/>
    <n v="10000"/>
    <n v="10000"/>
    <d v="2025-04-11T00:00:00"/>
    <s v="502LAUGH"/>
    <d v="1899-12-30T10:12:25"/>
    <s v="BZA050-04"/>
    <m/>
    <x v="0"/>
    <s v="Yes"/>
    <x v="32"/>
    <x v="25"/>
    <x v="34"/>
    <x v="34"/>
    <n v="2400"/>
    <m/>
    <m/>
    <d v="2025-04-09T00:00:00"/>
    <m/>
    <n v="16"/>
    <n v="38400"/>
    <s v="PE"/>
    <s v="GR-1970001"/>
    <n v="0"/>
    <n v="30000"/>
    <n v="8400"/>
    <n v="0"/>
    <n v="0"/>
    <n v="0"/>
    <m/>
    <m/>
    <n v="0"/>
    <m/>
    <m/>
    <m/>
    <m/>
    <m/>
    <m/>
    <m/>
    <m/>
    <s v="GR-197"/>
    <s v="G07076"/>
    <m/>
    <n v="0"/>
    <n v="0"/>
    <n v="0"/>
    <n v="0"/>
    <n v="0"/>
    <n v="0"/>
    <m/>
    <m/>
    <m/>
    <s v="No"/>
    <s v="W664832"/>
    <n v="0"/>
    <m/>
    <s v="G07076"/>
    <m/>
    <m/>
    <s v="S0362593"/>
  </r>
  <r>
    <x v="515"/>
    <n v="10000"/>
    <n v="10000"/>
    <d v="2025-04-15T00:00:00"/>
    <s v="502LAUGH"/>
    <s v=" 8:27:16 am"/>
    <s v="M0BTD2140"/>
    <m/>
    <x v="0"/>
    <s v="Yes"/>
    <x v="38"/>
    <x v="0"/>
    <x v="38"/>
    <x v="38"/>
    <n v="6667"/>
    <m/>
    <m/>
    <d v="2025-04-09T00:00:00"/>
    <m/>
    <n v="6"/>
    <n v="40002"/>
    <s v="PE"/>
    <s v="M-260X128-A0001"/>
    <n v="0"/>
    <n v="40000"/>
    <n v="2"/>
    <n v="0"/>
    <n v="0"/>
    <n v="0"/>
    <m/>
    <m/>
    <n v="0"/>
    <m/>
    <m/>
    <m/>
    <m/>
    <m/>
    <m/>
    <m/>
    <m/>
    <s v="M-260X128-A"/>
    <s v="G07076"/>
    <m/>
    <n v="0"/>
    <n v="0"/>
    <n v="0"/>
    <n v="0"/>
    <n v="0"/>
    <n v="0"/>
    <m/>
    <m/>
    <m/>
    <s v="No"/>
    <s v="W665031"/>
    <n v="0"/>
    <m/>
    <s v="G07076"/>
    <m/>
    <m/>
    <s v="S0362594"/>
  </r>
  <r>
    <x v="516"/>
    <n v="10000"/>
    <n v="10000"/>
    <d v="2025-04-09T00:00:00"/>
    <s v="502LAUGH"/>
    <s v=" 5:36:35 pm"/>
    <s v="4136S1"/>
    <m/>
    <x v="0"/>
    <s v="Yes"/>
    <x v="28"/>
    <x v="23"/>
    <x v="30"/>
    <x v="30"/>
    <n v="100"/>
    <m/>
    <m/>
    <d v="2025-04-09T00:00:00"/>
    <m/>
    <n v="10"/>
    <n v="1000"/>
    <s v="PE"/>
    <s v="704845 INDEX000001"/>
    <n v="0"/>
    <n v="1000"/>
    <n v="0"/>
    <n v="0"/>
    <n v="0"/>
    <n v="0"/>
    <m/>
    <m/>
    <n v="0"/>
    <m/>
    <m/>
    <m/>
    <m/>
    <m/>
    <m/>
    <m/>
    <m/>
    <s v="704845 INDEX00"/>
    <s v="V22000"/>
    <m/>
    <n v="0"/>
    <n v="0"/>
    <n v="0"/>
    <n v="0"/>
    <n v="0"/>
    <n v="0"/>
    <m/>
    <m/>
    <m/>
    <s v="No"/>
    <s v="W664833"/>
    <n v="0"/>
    <m/>
    <s v="V22000"/>
    <m/>
    <m/>
    <s v="S0362614"/>
  </r>
  <r>
    <x v="517"/>
    <n v="10000"/>
    <n v="10000"/>
    <d v="2025-04-09T00:00:00"/>
    <s v="502LAUGH"/>
    <s v=" 2:18:47 pm"/>
    <s v="4116S1"/>
    <m/>
    <x v="0"/>
    <s v="Yes"/>
    <x v="27"/>
    <x v="22"/>
    <x v="27"/>
    <x v="27"/>
    <n v="5000"/>
    <m/>
    <m/>
    <d v="2025-04-09T00:00:00"/>
    <m/>
    <n v="1"/>
    <n v="5000"/>
    <s v="PE"/>
    <s v="805512 REV4000001"/>
    <n v="0"/>
    <n v="5000"/>
    <n v="0"/>
    <n v="0"/>
    <n v="0"/>
    <n v="0"/>
    <m/>
    <m/>
    <n v="0"/>
    <m/>
    <m/>
    <m/>
    <m/>
    <m/>
    <m/>
    <m/>
    <m/>
    <s v="805512 REV400"/>
    <s v="V22000"/>
    <m/>
    <n v="0"/>
    <n v="0"/>
    <n v="0"/>
    <n v="0"/>
    <n v="0"/>
    <n v="0"/>
    <m/>
    <m/>
    <m/>
    <s v="No"/>
    <s v="W664835"/>
    <n v="0"/>
    <m/>
    <s v="V22000"/>
    <m/>
    <m/>
    <s v="S0362614"/>
  </r>
  <r>
    <x v="518"/>
    <n v="10000"/>
    <n v="10000"/>
    <d v="2025-04-10T00:00:00"/>
    <s v="502LAUGH"/>
    <s v=" 8:38:42 am"/>
    <s v="4110602U5A"/>
    <m/>
    <x v="0"/>
    <s v="Yes"/>
    <x v="10"/>
    <x v="9"/>
    <x v="10"/>
    <x v="10"/>
    <n v="1000"/>
    <m/>
    <m/>
    <d v="2025-04-09T00:00:00"/>
    <m/>
    <n v="1"/>
    <n v="1000"/>
    <s v="PE"/>
    <s v="250-6314-000001"/>
    <n v="0"/>
    <n v="1000"/>
    <n v="0"/>
    <n v="0"/>
    <n v="0"/>
    <n v="0"/>
    <m/>
    <m/>
    <n v="0"/>
    <m/>
    <m/>
    <m/>
    <m/>
    <m/>
    <m/>
    <m/>
    <m/>
    <s v="250-6314-00"/>
    <s v="J10025"/>
    <m/>
    <n v="0"/>
    <n v="0"/>
    <n v="0"/>
    <n v="0"/>
    <n v="0"/>
    <n v="0"/>
    <m/>
    <m/>
    <m/>
    <s v="No"/>
    <s v="W664841"/>
    <n v="0"/>
    <m/>
    <s v="J10025"/>
    <m/>
    <m/>
    <s v="S0362645"/>
  </r>
  <r>
    <x v="519"/>
    <n v="10000"/>
    <n v="10000"/>
    <d v="2025-04-09T00:00:00"/>
    <s v="502LAUGH"/>
    <s v=" 5:51:31 pm"/>
    <s v="BYK017-02/3082512U9"/>
    <m/>
    <x v="0"/>
    <s v="Yes"/>
    <x v="27"/>
    <x v="22"/>
    <x v="27"/>
    <x v="27"/>
    <n v="250"/>
    <m/>
    <m/>
    <d v="2025-04-09T00:00:00"/>
    <m/>
    <n v="4"/>
    <n v="1000"/>
    <s v="PE"/>
    <s v="RETAINED-15X25  0001"/>
    <n v="0"/>
    <n v="1000"/>
    <n v="0"/>
    <n v="0"/>
    <n v="0"/>
    <n v="0"/>
    <m/>
    <m/>
    <n v="0"/>
    <m/>
    <m/>
    <m/>
    <m/>
    <m/>
    <m/>
    <m/>
    <m/>
    <s v="RETAINED-15X25  BLUE"/>
    <s v="G07075"/>
    <m/>
    <n v="0"/>
    <n v="0"/>
    <n v="0"/>
    <n v="0"/>
    <n v="0"/>
    <n v="0"/>
    <m/>
    <m/>
    <m/>
    <s v="No"/>
    <s v="W664842"/>
    <n v="0"/>
    <m/>
    <s v="G07075"/>
    <m/>
    <m/>
    <s v="S0362647"/>
  </r>
  <r>
    <x v="520"/>
    <n v="10000"/>
    <n v="10000"/>
    <d v="2025-04-09T00:00:00"/>
    <s v="502LAUGH"/>
    <s v=" 5:51:31 pm"/>
    <s v="3082512U9/BXG078-05/079-01"/>
    <m/>
    <x v="0"/>
    <s v="Yes"/>
    <x v="27"/>
    <x v="22"/>
    <x v="27"/>
    <x v="27"/>
    <n v="1250"/>
    <m/>
    <m/>
    <d v="2025-04-09T00:00:00"/>
    <m/>
    <n v="4"/>
    <n v="5000"/>
    <s v="PE"/>
    <s v="RETAINED-15X25 O0001"/>
    <n v="0"/>
    <n v="5000"/>
    <n v="0"/>
    <n v="0"/>
    <n v="0"/>
    <n v="0"/>
    <m/>
    <m/>
    <n v="0"/>
    <m/>
    <m/>
    <m/>
    <m/>
    <m/>
    <m/>
    <m/>
    <m/>
    <s v="RETAINED-15X25 ORANG"/>
    <s v="G07075"/>
    <m/>
    <n v="0"/>
    <n v="0"/>
    <n v="0"/>
    <n v="0"/>
    <n v="0"/>
    <n v="0"/>
    <m/>
    <m/>
    <m/>
    <s v="No"/>
    <s v="W664843"/>
    <n v="0"/>
    <m/>
    <s v="G07075"/>
    <m/>
    <m/>
    <s v="S0362647"/>
  </r>
  <r>
    <x v="521"/>
    <n v="10000"/>
    <n v="10000"/>
    <d v="2025-04-11T00:00:00"/>
    <s v="502LAUGH"/>
    <s v=" 2:03:21 pm"/>
    <s v="J00WT7100"/>
    <m/>
    <x v="0"/>
    <s v="Yes"/>
    <x v="18"/>
    <x v="16"/>
    <x v="36"/>
    <x v="36"/>
    <n v="1750"/>
    <m/>
    <m/>
    <d v="2025-04-09T00:00:00"/>
    <m/>
    <n v="4"/>
    <n v="7000"/>
    <s v="PE"/>
    <n v="5000582200001"/>
    <n v="0"/>
    <n v="6000"/>
    <n v="1000"/>
    <n v="0"/>
    <n v="0"/>
    <n v="0"/>
    <m/>
    <m/>
    <n v="0"/>
    <m/>
    <m/>
    <m/>
    <m/>
    <m/>
    <m/>
    <m/>
    <m/>
    <n v="500058220"/>
    <s v="B02083"/>
    <m/>
    <n v="0"/>
    <n v="0"/>
    <n v="0"/>
    <n v="0"/>
    <n v="0"/>
    <n v="0"/>
    <m/>
    <m/>
    <m/>
    <s v="No"/>
    <s v="W664844"/>
    <n v="0"/>
    <m/>
    <s v="B02083"/>
    <m/>
    <m/>
    <s v="S0362654"/>
  </r>
  <r>
    <x v="522"/>
    <n v="10000"/>
    <n v="10000"/>
    <d v="2025-04-11T00:00:00"/>
    <s v="502LAUGH"/>
    <s v=" 8:36:37 am"/>
    <s v="J00WT7100"/>
    <m/>
    <x v="0"/>
    <s v="Yes"/>
    <x v="18"/>
    <x v="16"/>
    <x v="36"/>
    <x v="36"/>
    <n v="1750"/>
    <m/>
    <m/>
    <d v="2025-04-09T00:00:00"/>
    <m/>
    <n v="4"/>
    <n v="7000"/>
    <s v="PE"/>
    <n v="5000514990001"/>
    <n v="0"/>
    <n v="5000"/>
    <n v="2000"/>
    <n v="0"/>
    <n v="0"/>
    <n v="0"/>
    <m/>
    <m/>
    <n v="0"/>
    <m/>
    <m/>
    <m/>
    <m/>
    <m/>
    <m/>
    <m/>
    <m/>
    <n v="500051499"/>
    <s v="B02083"/>
    <m/>
    <n v="0"/>
    <n v="0"/>
    <n v="0"/>
    <n v="0"/>
    <n v="0"/>
    <n v="0"/>
    <m/>
    <m/>
    <m/>
    <s v="No"/>
    <s v="W664845"/>
    <n v="0"/>
    <m/>
    <s v="B02083"/>
    <m/>
    <m/>
    <s v="S0362655"/>
  </r>
  <r>
    <x v="523"/>
    <n v="10000"/>
    <n v="10000"/>
    <d v="2025-04-11T00:00:00"/>
    <s v="502LAUGH"/>
    <d v="1899-12-30T11:37:16"/>
    <s v="J00WT7100"/>
    <m/>
    <x v="0"/>
    <s v="Yes"/>
    <x v="18"/>
    <x v="16"/>
    <x v="36"/>
    <x v="36"/>
    <n v="1125"/>
    <m/>
    <m/>
    <d v="2025-04-09T00:00:00"/>
    <m/>
    <n v="4"/>
    <n v="4500"/>
    <s v="PE"/>
    <n v="5000761290001"/>
    <n v="0"/>
    <n v="2500"/>
    <n v="2000"/>
    <n v="0"/>
    <n v="0"/>
    <n v="0"/>
    <m/>
    <m/>
    <n v="0"/>
    <m/>
    <m/>
    <m/>
    <m/>
    <m/>
    <m/>
    <m/>
    <m/>
    <n v="500076129"/>
    <s v="B02083"/>
    <m/>
    <n v="0"/>
    <n v="0"/>
    <n v="0"/>
    <n v="0"/>
    <n v="0"/>
    <n v="0"/>
    <m/>
    <m/>
    <m/>
    <s v="No"/>
    <s v="W664846"/>
    <n v="0"/>
    <m/>
    <s v="B02083"/>
    <m/>
    <m/>
    <s v="S0362655"/>
  </r>
  <r>
    <x v="523"/>
    <n v="20000"/>
    <n v="10000"/>
    <d v="2025-04-11T00:00:00"/>
    <s v="502LAUGH"/>
    <d v="1899-12-30T11:37:16"/>
    <s v="J00WT7100"/>
    <m/>
    <x v="0"/>
    <s v="Yes"/>
    <x v="18"/>
    <x v="16"/>
    <x v="36"/>
    <x v="36"/>
    <n v="625"/>
    <m/>
    <m/>
    <d v="2025-04-09T00:00:00"/>
    <m/>
    <n v="4"/>
    <n v="2500"/>
    <s v="PE"/>
    <n v="5000761290001"/>
    <n v="0"/>
    <n v="2500"/>
    <n v="0"/>
    <n v="0"/>
    <n v="0"/>
    <n v="0"/>
    <m/>
    <m/>
    <n v="0"/>
    <m/>
    <m/>
    <m/>
    <m/>
    <m/>
    <m/>
    <m/>
    <m/>
    <n v="500076129"/>
    <s v="B02083"/>
    <m/>
    <n v="0"/>
    <n v="0"/>
    <n v="0"/>
    <n v="0"/>
    <n v="0"/>
    <n v="0"/>
    <m/>
    <m/>
    <m/>
    <s v="No"/>
    <s v="W664846"/>
    <n v="0"/>
    <m/>
    <s v="B02083"/>
    <m/>
    <m/>
    <s v="S0362655"/>
  </r>
  <r>
    <x v="459"/>
    <n v="10000"/>
    <n v="20000"/>
    <d v="2025-04-10T00:00:00"/>
    <s v="502LAUGH"/>
    <s v=" 4:23:49 pm"/>
    <n v="502062525"/>
    <m/>
    <x v="1"/>
    <s v="Yes"/>
    <x v="14"/>
    <x v="12"/>
    <x v="14"/>
    <x v="14"/>
    <n v="1100"/>
    <m/>
    <m/>
    <d v="2025-04-09T00:00:00"/>
    <m/>
    <n v="1"/>
    <n v="1100"/>
    <s v="PE"/>
    <n v="190073450001"/>
    <n v="0"/>
    <n v="1000"/>
    <n v="100"/>
    <n v="0"/>
    <n v="0"/>
    <n v="0"/>
    <m/>
    <m/>
    <n v="0"/>
    <m/>
    <m/>
    <m/>
    <m/>
    <m/>
    <m/>
    <m/>
    <m/>
    <n v="19007345"/>
    <s v="I09109"/>
    <m/>
    <n v="0"/>
    <n v="0"/>
    <n v="0"/>
    <n v="0"/>
    <n v="0"/>
    <n v="0"/>
    <m/>
    <m/>
    <m/>
    <s v="No"/>
    <s v="W664848"/>
    <n v="0"/>
    <m/>
    <s v="I09109"/>
    <m/>
    <m/>
    <s v="S0362673"/>
  </r>
  <r>
    <x v="460"/>
    <n v="10000"/>
    <n v="20000"/>
    <d v="2025-04-09T00:00:00"/>
    <s v="502LAUGH"/>
    <s v=" 4:34:25 pm"/>
    <s v="M0B7C2220"/>
    <m/>
    <x v="1"/>
    <s v="Yes"/>
    <x v="17"/>
    <x v="15"/>
    <x v="16"/>
    <x v="16"/>
    <n v="679"/>
    <m/>
    <m/>
    <d v="2025-04-09T00:00:00"/>
    <m/>
    <n v="56"/>
    <n v="38024"/>
    <s v="PE"/>
    <s v="86.B9480001"/>
    <n v="0"/>
    <n v="32000"/>
    <n v="6024"/>
    <n v="0"/>
    <n v="0"/>
    <n v="0"/>
    <m/>
    <m/>
    <n v="0"/>
    <m/>
    <m/>
    <m/>
    <m/>
    <m/>
    <m/>
    <m/>
    <m/>
    <s v="86.B948"/>
    <s v="T20390-PMI"/>
    <m/>
    <n v="0"/>
    <n v="0"/>
    <n v="0"/>
    <n v="0"/>
    <n v="0"/>
    <n v="0"/>
    <m/>
    <m/>
    <m/>
    <s v="No"/>
    <s v="W664849"/>
    <n v="0"/>
    <m/>
    <s v="T20390-PMI"/>
    <m/>
    <m/>
    <s v="S0362676"/>
  </r>
  <r>
    <x v="524"/>
    <n v="10000"/>
    <n v="10000"/>
    <d v="2025-04-09T00:00:00"/>
    <s v="502LAUGH"/>
    <s v=" 2:19:59 pm"/>
    <s v="M0BUE5312"/>
    <m/>
    <x v="0"/>
    <s v="Yes"/>
    <x v="45"/>
    <x v="21"/>
    <x v="26"/>
    <x v="26"/>
    <n v="4500"/>
    <m/>
    <m/>
    <d v="2025-04-09T00:00:00"/>
    <m/>
    <n v="4"/>
    <n v="18000"/>
    <s v="PE"/>
    <s v="203025300 REVA0001"/>
    <n v="0"/>
    <n v="18000"/>
    <n v="0"/>
    <n v="0"/>
    <n v="0"/>
    <n v="0"/>
    <m/>
    <m/>
    <n v="0"/>
    <m/>
    <m/>
    <m/>
    <m/>
    <m/>
    <m/>
    <m/>
    <m/>
    <s v="203025300 REVA"/>
    <s v="S19314"/>
    <m/>
    <n v="0"/>
    <n v="0"/>
    <n v="0"/>
    <n v="0"/>
    <n v="0"/>
    <n v="0"/>
    <m/>
    <m/>
    <m/>
    <s v="No"/>
    <s v="W664850"/>
    <n v="0"/>
    <m/>
    <s v="S19314"/>
    <m/>
    <m/>
    <s v="H0064967"/>
  </r>
  <r>
    <x v="525"/>
    <n v="10000"/>
    <n v="10000"/>
    <d v="2025-04-10T00:00:00"/>
    <s v="502LAUGH"/>
    <s v=" 8:35:38 am"/>
    <s v="M0BUF4281"/>
    <m/>
    <x v="0"/>
    <s v="Yes"/>
    <x v="45"/>
    <x v="21"/>
    <x v="26"/>
    <x v="26"/>
    <n v="1500"/>
    <m/>
    <m/>
    <d v="2025-04-09T00:00:00"/>
    <m/>
    <n v="4"/>
    <n v="6000"/>
    <s v="PE"/>
    <s v="204194300 REVA0001"/>
    <n v="0"/>
    <n v="6000"/>
    <n v="0"/>
    <n v="0"/>
    <n v="0"/>
    <n v="0"/>
    <m/>
    <m/>
    <n v="0"/>
    <m/>
    <m/>
    <m/>
    <m/>
    <m/>
    <m/>
    <m/>
    <m/>
    <s v="204194300 REVA"/>
    <s v="S19314"/>
    <m/>
    <n v="0"/>
    <n v="0"/>
    <n v="0"/>
    <n v="0"/>
    <n v="0"/>
    <n v="0"/>
    <m/>
    <m/>
    <m/>
    <s v="No"/>
    <s v="W664851"/>
    <n v="0"/>
    <m/>
    <s v="S19314"/>
    <m/>
    <m/>
    <s v="H0064968"/>
  </r>
  <r>
    <x v="526"/>
    <n v="10000"/>
    <n v="10000"/>
    <d v="2025-04-10T00:00:00"/>
    <s v="502LAUGH"/>
    <s v=" 8:36:09 am"/>
    <s v="M0BUF4281"/>
    <m/>
    <x v="0"/>
    <s v="Yes"/>
    <x v="45"/>
    <x v="21"/>
    <x v="26"/>
    <x v="26"/>
    <n v="1500"/>
    <m/>
    <m/>
    <d v="2025-04-09T00:00:00"/>
    <m/>
    <n v="4"/>
    <n v="6000"/>
    <s v="PE"/>
    <s v="204194300 REVA0001"/>
    <n v="0"/>
    <n v="6000"/>
    <n v="0"/>
    <n v="0"/>
    <n v="0"/>
    <n v="0"/>
    <m/>
    <m/>
    <n v="0"/>
    <m/>
    <m/>
    <m/>
    <m/>
    <m/>
    <m/>
    <m/>
    <m/>
    <s v="204194300 REVA"/>
    <s v="S19314"/>
    <m/>
    <n v="0"/>
    <n v="0"/>
    <n v="0"/>
    <n v="0"/>
    <n v="0"/>
    <n v="0"/>
    <m/>
    <m/>
    <m/>
    <s v="No"/>
    <s v="W664852"/>
    <n v="0"/>
    <m/>
    <s v="S19314"/>
    <m/>
    <m/>
    <s v="H0064969"/>
  </r>
  <r>
    <x v="527"/>
    <n v="10000"/>
    <n v="10000"/>
    <d v="2025-04-09T00:00:00"/>
    <s v="502LAUGH"/>
    <s v=" 4:33:02 pm"/>
    <s v="5011702U5"/>
    <m/>
    <x v="0"/>
    <s v="Yes"/>
    <x v="17"/>
    <x v="15"/>
    <x v="16"/>
    <x v="16"/>
    <n v="847"/>
    <m/>
    <m/>
    <d v="2025-04-09T00:00:00"/>
    <m/>
    <n v="26"/>
    <n v="22022"/>
    <s v="PE"/>
    <s v="250-8038-000001"/>
    <n v="0"/>
    <n v="22000"/>
    <n v="22"/>
    <n v="0"/>
    <n v="0"/>
    <n v="0"/>
    <m/>
    <m/>
    <n v="0"/>
    <m/>
    <m/>
    <m/>
    <m/>
    <m/>
    <m/>
    <m/>
    <m/>
    <s v="250-8038-00"/>
    <s v="J10025"/>
    <m/>
    <n v="0"/>
    <n v="0"/>
    <n v="0"/>
    <n v="0"/>
    <n v="0"/>
    <n v="0"/>
    <m/>
    <m/>
    <m/>
    <s v="No"/>
    <s v="W664859"/>
    <n v="0"/>
    <m/>
    <s v="J10025"/>
    <m/>
    <m/>
    <s v="S0362749"/>
  </r>
  <r>
    <x v="528"/>
    <n v="10000"/>
    <n v="10000"/>
    <d v="2025-04-14T00:00:00"/>
    <s v="502LAUGH"/>
    <s v=" 8:34:36 am"/>
    <s v="M0BUP6250"/>
    <m/>
    <x v="0"/>
    <s v="Yes"/>
    <x v="0"/>
    <x v="0"/>
    <x v="0"/>
    <x v="0"/>
    <n v="50"/>
    <m/>
    <m/>
    <d v="2025-04-09T00:00:00"/>
    <m/>
    <n v="602"/>
    <n v="30100"/>
    <s v="PE"/>
    <s v="C9384-800020001"/>
    <n v="0"/>
    <n v="20000"/>
    <n v="10100"/>
    <n v="0"/>
    <n v="0"/>
    <n v="0"/>
    <m/>
    <m/>
    <n v="0"/>
    <m/>
    <m/>
    <m/>
    <m/>
    <m/>
    <m/>
    <m/>
    <m/>
    <s v="C9384-80002"/>
    <s v="H08031-IMS"/>
    <m/>
    <n v="0"/>
    <n v="0"/>
    <n v="0"/>
    <n v="0"/>
    <n v="0"/>
    <n v="0"/>
    <m/>
    <m/>
    <m/>
    <s v="No"/>
    <s v="W665479"/>
    <n v="0"/>
    <m/>
    <s v="H08031-IMS"/>
    <m/>
    <m/>
    <s v="S0362752"/>
  </r>
  <r>
    <x v="529"/>
    <n v="10000"/>
    <n v="10000"/>
    <d v="2025-04-10T00:00:00"/>
    <s v="502LAUGH"/>
    <s v=" 8:42:05 am"/>
    <n v="59470"/>
    <m/>
    <x v="0"/>
    <s v="Yes"/>
    <x v="1"/>
    <x v="1"/>
    <x v="1"/>
    <x v="1"/>
    <n v="15313"/>
    <m/>
    <m/>
    <d v="2025-04-09T00:00:00"/>
    <m/>
    <n v="12"/>
    <n v="183756"/>
    <s v="PE"/>
    <s v="MT-1000241-909RE0001"/>
    <n v="0"/>
    <n v="183750"/>
    <n v="6"/>
    <n v="0"/>
    <n v="0"/>
    <n v="0"/>
    <m/>
    <m/>
    <n v="0"/>
    <m/>
    <m/>
    <m/>
    <m/>
    <m/>
    <m/>
    <m/>
    <m/>
    <s v="MT-1000241-909REV004"/>
    <s v="Z26002"/>
    <m/>
    <n v="0"/>
    <n v="0"/>
    <n v="0"/>
    <n v="0"/>
    <n v="0"/>
    <n v="0"/>
    <m/>
    <m/>
    <m/>
    <s v="No"/>
    <s v="W664865"/>
    <n v="0"/>
    <m/>
    <s v="Z26002"/>
    <m/>
    <m/>
    <s v="S0362956"/>
  </r>
  <r>
    <x v="529"/>
    <n v="10000"/>
    <n v="20000"/>
    <d v="2025-04-10T00:00:00"/>
    <s v="502LAUGH"/>
    <s v=" 8:42:05 am"/>
    <n v="59470"/>
    <m/>
    <x v="1"/>
    <s v="Yes"/>
    <x v="31"/>
    <x v="20"/>
    <x v="24"/>
    <x v="24"/>
    <n v="30625"/>
    <m/>
    <m/>
    <d v="2025-04-09T00:00:00"/>
    <m/>
    <n v="6"/>
    <n v="183750"/>
    <s v="PE"/>
    <s v="MT-1000241-909RE0001"/>
    <n v="0"/>
    <n v="183750"/>
    <n v="0"/>
    <n v="0"/>
    <n v="0"/>
    <n v="0"/>
    <m/>
    <m/>
    <n v="0"/>
    <m/>
    <m/>
    <m/>
    <m/>
    <m/>
    <m/>
    <m/>
    <m/>
    <s v="MT-1000241-909REV004"/>
    <s v="Z26002"/>
    <m/>
    <n v="0"/>
    <n v="0"/>
    <n v="0"/>
    <n v="0"/>
    <n v="0"/>
    <n v="0"/>
    <m/>
    <m/>
    <m/>
    <s v="No"/>
    <s v="W664865"/>
    <n v="0"/>
    <m/>
    <s v="Z26002"/>
    <m/>
    <m/>
    <s v="S0362956"/>
  </r>
  <r>
    <x v="530"/>
    <n v="10000"/>
    <n v="10000"/>
    <d v="2025-04-10T00:00:00"/>
    <s v="502LAUGH"/>
    <s v=" 1:49:13 pm"/>
    <n v="59470"/>
    <m/>
    <x v="0"/>
    <s v="Yes"/>
    <x v="1"/>
    <x v="1"/>
    <x v="1"/>
    <x v="1"/>
    <n v="5334"/>
    <m/>
    <m/>
    <d v="2025-04-09T00:00:00"/>
    <m/>
    <n v="12"/>
    <n v="64008"/>
    <s v="PE"/>
    <s v="MT-1000241-910RE0002"/>
    <n v="0"/>
    <n v="64005"/>
    <n v="3"/>
    <n v="0"/>
    <n v="0"/>
    <n v="0"/>
    <m/>
    <m/>
    <n v="0"/>
    <m/>
    <m/>
    <m/>
    <m/>
    <m/>
    <m/>
    <m/>
    <m/>
    <s v="MT-1000241-910REV005"/>
    <s v="Z26002"/>
    <m/>
    <n v="0"/>
    <n v="0"/>
    <n v="0"/>
    <n v="0"/>
    <n v="0"/>
    <n v="0"/>
    <m/>
    <m/>
    <m/>
    <s v="No"/>
    <s v="W664866"/>
    <n v="0"/>
    <m/>
    <s v="Z26002"/>
    <m/>
    <m/>
    <s v="S0362956"/>
  </r>
  <r>
    <x v="530"/>
    <n v="10000"/>
    <n v="20000"/>
    <d v="2025-04-10T00:00:00"/>
    <s v="502LAUGH"/>
    <s v=" 1:49:13 pm"/>
    <n v="59470"/>
    <m/>
    <x v="0"/>
    <s v="Yes"/>
    <x v="21"/>
    <x v="3"/>
    <x v="20"/>
    <x v="20"/>
    <n v="13042"/>
    <m/>
    <m/>
    <d v="2025-04-09T00:00:00"/>
    <m/>
    <n v="12"/>
    <n v="156504"/>
    <s v="PE"/>
    <s v="MT-1000241-910RE0002"/>
    <n v="0"/>
    <n v="156495"/>
    <n v="9"/>
    <n v="0"/>
    <n v="0"/>
    <n v="0"/>
    <m/>
    <m/>
    <n v="0"/>
    <m/>
    <m/>
    <m/>
    <m/>
    <m/>
    <m/>
    <m/>
    <m/>
    <s v="MT-1000241-910REV005"/>
    <s v="Z26002"/>
    <m/>
    <n v="0"/>
    <n v="0"/>
    <n v="0"/>
    <n v="0"/>
    <n v="0"/>
    <n v="0"/>
    <m/>
    <m/>
    <m/>
    <s v="No"/>
    <s v="W664866"/>
    <n v="0"/>
    <m/>
    <s v="Z26002"/>
    <m/>
    <m/>
    <s v="S0362956"/>
  </r>
  <r>
    <x v="531"/>
    <n v="10000"/>
    <n v="10000"/>
    <d v="2025-04-14T00:00:00"/>
    <s v="502LAUGH"/>
    <s v=" 8:31:02 am"/>
    <s v="M0BUP6250"/>
    <m/>
    <x v="0"/>
    <s v="Yes"/>
    <x v="0"/>
    <x v="0"/>
    <x v="0"/>
    <x v="0"/>
    <n v="34"/>
    <m/>
    <m/>
    <d v="2025-04-09T00:00:00"/>
    <m/>
    <n v="602"/>
    <n v="20468"/>
    <s v="PE"/>
    <s v="C9407-800010001"/>
    <n v="0"/>
    <n v="10000"/>
    <n v="10468"/>
    <n v="0"/>
    <n v="0"/>
    <n v="0"/>
    <m/>
    <m/>
    <n v="0"/>
    <m/>
    <m/>
    <m/>
    <m/>
    <m/>
    <m/>
    <m/>
    <m/>
    <s v="C9407-80001"/>
    <s v="H08031-IMS"/>
    <m/>
    <n v="0"/>
    <n v="0"/>
    <n v="0"/>
    <n v="0"/>
    <n v="0"/>
    <n v="0"/>
    <m/>
    <m/>
    <m/>
    <s v="No"/>
    <s v="W665500"/>
    <n v="0"/>
    <m/>
    <s v="H08031-IMS"/>
    <m/>
    <m/>
    <s v="S0363013"/>
  </r>
  <r>
    <x v="532"/>
    <n v="10000"/>
    <n v="10000"/>
    <d v="2025-04-10T00:00:00"/>
    <s v="502LAUGH"/>
    <s v=" 4:23:49 pm"/>
    <s v="5032702U5"/>
    <s v="FSC31438"/>
    <x v="0"/>
    <s v="No"/>
    <x v="11"/>
    <x v="10"/>
    <x v="11"/>
    <x v="11"/>
    <n v="3000"/>
    <m/>
    <m/>
    <d v="2025-04-10T00:00:00"/>
    <m/>
    <n v="6"/>
    <n v="18000"/>
    <s v="PE"/>
    <s v="2063-772785-051-0001"/>
    <n v="0"/>
    <n v="0"/>
    <n v="0"/>
    <n v="0"/>
    <n v="0"/>
    <n v="0"/>
    <m/>
    <m/>
    <n v="0"/>
    <m/>
    <m/>
    <m/>
    <s v="No"/>
    <n v="0"/>
    <s v="No"/>
    <m/>
    <m/>
    <s v="2063-772785-051-ZL"/>
    <s v="W23041-TH"/>
    <m/>
    <n v="0"/>
    <n v="0"/>
    <n v="0"/>
    <n v="0"/>
    <n v="0"/>
    <n v="0"/>
    <m/>
    <m/>
    <m/>
    <s v="No"/>
    <m/>
    <m/>
    <m/>
    <s v="W23041-TH"/>
    <m/>
    <m/>
    <s v="H0064809"/>
  </r>
  <r>
    <x v="404"/>
    <n v="10000"/>
    <n v="20000"/>
    <d v="2025-04-11T00:00:00"/>
    <s v="502LAUGH"/>
    <s v=" 9:34:46 am"/>
    <s v="BXM022-02/U4930S125"/>
    <s v="DC23083"/>
    <x v="1"/>
    <s v="No"/>
    <x v="40"/>
    <x v="28"/>
    <x v="14"/>
    <x v="14"/>
    <n v="200"/>
    <m/>
    <m/>
    <d v="2025-04-10T00:00:00"/>
    <m/>
    <n v="35"/>
    <n v="7000"/>
    <s v="PE"/>
    <s v="KR_C038300001S-A0001"/>
    <n v="0"/>
    <n v="0"/>
    <n v="0"/>
    <n v="0"/>
    <n v="0"/>
    <n v="0"/>
    <m/>
    <m/>
    <n v="0"/>
    <m/>
    <m/>
    <m/>
    <s v="No"/>
    <n v="0"/>
    <s v="No"/>
    <m/>
    <m/>
    <s v="KR_C038300001S-A"/>
    <s v="L12118"/>
    <m/>
    <n v="0"/>
    <n v="0"/>
    <n v="0"/>
    <n v="0"/>
    <n v="0"/>
    <n v="0"/>
    <m/>
    <m/>
    <m/>
    <s v="No"/>
    <m/>
    <m/>
    <m/>
    <s v="L12118"/>
    <m/>
    <m/>
    <s v="ZSA101792"/>
  </r>
  <r>
    <x v="405"/>
    <n v="10000"/>
    <n v="20000"/>
    <d v="2025-04-11T00:00:00"/>
    <s v="502LAUGH"/>
    <s v=" 9:35:29 am"/>
    <s v="BXM022-02/U4930S125"/>
    <s v="DC07334"/>
    <x v="1"/>
    <s v="No"/>
    <x v="40"/>
    <x v="28"/>
    <x v="14"/>
    <x v="14"/>
    <n v="200"/>
    <m/>
    <m/>
    <d v="2025-04-10T00:00:00"/>
    <m/>
    <n v="35"/>
    <n v="7000"/>
    <s v="PE"/>
    <s v="KR_C045700XXXS-A0001"/>
    <n v="0"/>
    <n v="0"/>
    <n v="0"/>
    <n v="0"/>
    <n v="0"/>
    <n v="0"/>
    <m/>
    <m/>
    <n v="0"/>
    <m/>
    <m/>
    <m/>
    <s v="No"/>
    <n v="0"/>
    <s v="No"/>
    <m/>
    <m/>
    <s v="KR_C045700XXXS-A"/>
    <s v="L12118"/>
    <m/>
    <n v="0"/>
    <n v="0"/>
    <n v="0"/>
    <n v="0"/>
    <n v="0"/>
    <n v="0"/>
    <m/>
    <m/>
    <m/>
    <s v="No"/>
    <m/>
    <m/>
    <m/>
    <s v="L12118"/>
    <m/>
    <m/>
    <s v="ZSA101792"/>
  </r>
  <r>
    <x v="406"/>
    <n v="10000"/>
    <n v="20000"/>
    <d v="2025-04-11T00:00:00"/>
    <s v="502LAUGH"/>
    <s v=" 9:33:44 am"/>
    <s v="BXM022-02/U4930S125"/>
    <s v="DC21025"/>
    <x v="1"/>
    <s v="No"/>
    <x v="40"/>
    <x v="28"/>
    <x v="14"/>
    <x v="14"/>
    <n v="200"/>
    <m/>
    <m/>
    <d v="2025-04-10T00:00:00"/>
    <m/>
    <n v="35"/>
    <n v="7000"/>
    <s v="PE"/>
    <s v="KR_C199600859-A0001"/>
    <n v="0"/>
    <n v="0"/>
    <n v="0"/>
    <n v="0"/>
    <n v="0"/>
    <n v="0"/>
    <m/>
    <m/>
    <n v="0"/>
    <m/>
    <m/>
    <m/>
    <s v="No"/>
    <n v="0"/>
    <s v="No"/>
    <m/>
    <m/>
    <s v="KR_C199600859-A"/>
    <s v="L12118"/>
    <m/>
    <n v="0"/>
    <n v="0"/>
    <n v="0"/>
    <n v="0"/>
    <n v="0"/>
    <n v="0"/>
    <m/>
    <m/>
    <m/>
    <s v="No"/>
    <m/>
    <m/>
    <m/>
    <s v="L12118"/>
    <m/>
    <m/>
    <s v="ZSA101792"/>
  </r>
  <r>
    <x v="407"/>
    <n v="10000"/>
    <n v="20000"/>
    <d v="2025-04-11T00:00:00"/>
    <s v="502LAUGH"/>
    <s v=" 9:36:25 am"/>
    <s v="BXM022-02/U4930S125"/>
    <s v="DC02940"/>
    <x v="1"/>
    <s v="No"/>
    <x v="40"/>
    <x v="28"/>
    <x v="14"/>
    <x v="14"/>
    <n v="120"/>
    <m/>
    <m/>
    <d v="2025-04-10T00:00:00"/>
    <m/>
    <n v="45"/>
    <n v="5400"/>
    <s v="PE"/>
    <s v="KR_E00000009XS-A0001"/>
    <n v="0"/>
    <n v="0"/>
    <n v="0"/>
    <n v="0"/>
    <n v="0"/>
    <n v="0"/>
    <m/>
    <m/>
    <n v="0"/>
    <m/>
    <m/>
    <m/>
    <s v="No"/>
    <n v="0"/>
    <s v="No"/>
    <m/>
    <m/>
    <s v="KR_E00000009XS-A"/>
    <s v="L12118"/>
    <m/>
    <n v="0"/>
    <n v="0"/>
    <n v="0"/>
    <n v="0"/>
    <n v="0"/>
    <n v="0"/>
    <m/>
    <m/>
    <m/>
    <s v="No"/>
    <m/>
    <m/>
    <m/>
    <s v="L12118"/>
    <m/>
    <m/>
    <s v="ZSA101792"/>
  </r>
  <r>
    <x v="408"/>
    <n v="10000"/>
    <n v="20000"/>
    <d v="2025-04-11T00:00:00"/>
    <s v="502LAUGH"/>
    <s v=" 9:32:50 am"/>
    <s v="BXM022-02/U4930S125"/>
    <s v="DC23170"/>
    <x v="1"/>
    <s v="No"/>
    <x v="40"/>
    <x v="28"/>
    <x v="14"/>
    <x v="14"/>
    <n v="200"/>
    <m/>
    <m/>
    <d v="2025-04-10T00:00:00"/>
    <m/>
    <n v="35"/>
    <n v="7000"/>
    <s v="PE"/>
    <s v="KR_G643773-A0001"/>
    <n v="0"/>
    <n v="0"/>
    <n v="0"/>
    <n v="0"/>
    <n v="0"/>
    <n v="0"/>
    <m/>
    <m/>
    <n v="0"/>
    <m/>
    <m/>
    <m/>
    <s v="No"/>
    <n v="0"/>
    <s v="No"/>
    <m/>
    <m/>
    <s v="KR_G643773-A"/>
    <s v="L12118"/>
    <m/>
    <n v="0"/>
    <n v="0"/>
    <n v="0"/>
    <n v="0"/>
    <n v="0"/>
    <n v="0"/>
    <m/>
    <m/>
    <m/>
    <s v="No"/>
    <m/>
    <m/>
    <m/>
    <s v="L12118"/>
    <m/>
    <m/>
    <s v="ZSA101792"/>
  </r>
  <r>
    <x v="409"/>
    <n v="10000"/>
    <n v="20000"/>
    <d v="2025-04-11T00:00:00"/>
    <s v="502LAUGH"/>
    <s v=" 9:31:51 am"/>
    <s v="BXM022-02/U4930S125"/>
    <s v="DC23170"/>
    <x v="1"/>
    <s v="No"/>
    <x v="40"/>
    <x v="28"/>
    <x v="14"/>
    <x v="14"/>
    <n v="200"/>
    <m/>
    <m/>
    <d v="2025-04-10T00:00:00"/>
    <m/>
    <n v="35"/>
    <n v="7000"/>
    <s v="PE"/>
    <s v="KR_G651685-A0001"/>
    <n v="0"/>
    <n v="0"/>
    <n v="0"/>
    <n v="0"/>
    <n v="0"/>
    <n v="0"/>
    <m/>
    <m/>
    <n v="0"/>
    <m/>
    <m/>
    <m/>
    <s v="No"/>
    <n v="0"/>
    <s v="No"/>
    <m/>
    <m/>
    <s v="KR_G651685-A"/>
    <s v="L12118"/>
    <m/>
    <n v="0"/>
    <n v="0"/>
    <n v="0"/>
    <n v="0"/>
    <n v="0"/>
    <n v="0"/>
    <m/>
    <m/>
    <m/>
    <s v="No"/>
    <m/>
    <m/>
    <m/>
    <s v="L12118"/>
    <m/>
    <m/>
    <s v="ZSA101792"/>
  </r>
  <r>
    <x v="411"/>
    <n v="10000"/>
    <n v="20000"/>
    <d v="2025-04-11T00:00:00"/>
    <s v="502LAUGH"/>
    <s v=" 9:37:22 am"/>
    <s v="BXM022-02/U4930S125"/>
    <s v="BC30178"/>
    <x v="1"/>
    <s v="No"/>
    <x v="40"/>
    <x v="28"/>
    <x v="14"/>
    <x v="14"/>
    <n v="80"/>
    <m/>
    <m/>
    <d v="2025-04-10T00:00:00"/>
    <m/>
    <n v="75"/>
    <n v="6000"/>
    <s v="PE"/>
    <s v="C332000004P-PP0001"/>
    <n v="0"/>
    <n v="0"/>
    <n v="0"/>
    <n v="0"/>
    <n v="0"/>
    <n v="0"/>
    <m/>
    <m/>
    <n v="0"/>
    <m/>
    <m/>
    <m/>
    <s v="No"/>
    <n v="0"/>
    <s v="No"/>
    <m/>
    <m/>
    <s v="C332000004P-PP"/>
    <s v="L12118"/>
    <m/>
    <n v="0"/>
    <n v="0"/>
    <n v="0"/>
    <n v="0"/>
    <n v="0"/>
    <n v="0"/>
    <m/>
    <m/>
    <m/>
    <s v="No"/>
    <m/>
    <m/>
    <m/>
    <s v="L12118"/>
    <m/>
    <m/>
    <s v="ZSA101793"/>
  </r>
  <r>
    <x v="533"/>
    <n v="10000"/>
    <n v="10000"/>
    <d v="2025-04-14T00:00:00"/>
    <s v="502LAUGH"/>
    <s v=" 8:39:49 am"/>
    <n v="10620258104"/>
    <s v="FDC30934"/>
    <x v="0"/>
    <s v="No"/>
    <x v="38"/>
    <x v="0"/>
    <x v="38"/>
    <x v="38"/>
    <n v="690"/>
    <m/>
    <m/>
    <d v="2025-04-10T00:00:00"/>
    <m/>
    <n v="36"/>
    <n v="24840"/>
    <s v="PE"/>
    <s v="CZ630-800110001"/>
    <n v="0"/>
    <n v="0"/>
    <n v="0"/>
    <n v="0"/>
    <n v="0"/>
    <n v="0"/>
    <m/>
    <m/>
    <n v="0"/>
    <m/>
    <m/>
    <m/>
    <s v="No"/>
    <n v="0"/>
    <s v="No"/>
    <m/>
    <m/>
    <s v="CZ630-80011"/>
    <s v="H08031-JIM"/>
    <m/>
    <n v="0"/>
    <n v="0"/>
    <n v="0"/>
    <n v="0"/>
    <n v="0"/>
    <n v="0"/>
    <m/>
    <m/>
    <m/>
    <s v="No"/>
    <m/>
    <m/>
    <m/>
    <s v="H08031-JIM"/>
    <m/>
    <m/>
    <s v="S0362754"/>
  </r>
  <r>
    <x v="534"/>
    <n v="10000"/>
    <n v="10000"/>
    <d v="2025-05-05T00:00:00"/>
    <s v="502LAUGH"/>
    <d v="1899-12-30T11:37:21"/>
    <n v="10620258104"/>
    <s v="FSC31391"/>
    <x v="0"/>
    <s v="No"/>
    <x v="38"/>
    <x v="0"/>
    <x v="38"/>
    <x v="38"/>
    <n v="285"/>
    <m/>
    <m/>
    <d v="2025-04-10T00:00:00"/>
    <m/>
    <n v="176"/>
    <n v="50160"/>
    <s v="PE"/>
    <s v="7FP45-80001-FT0001"/>
    <n v="0"/>
    <n v="0"/>
    <n v="0"/>
    <n v="0"/>
    <n v="0"/>
    <n v="0"/>
    <m/>
    <m/>
    <n v="0"/>
    <m/>
    <m/>
    <m/>
    <s v="No"/>
    <n v="0"/>
    <s v="No"/>
    <m/>
    <m/>
    <s v="7FP45-80001-FT"/>
    <s v="H08031-JIM-M"/>
    <m/>
    <n v="0"/>
    <n v="0"/>
    <n v="0"/>
    <n v="0"/>
    <n v="0"/>
    <n v="0"/>
    <m/>
    <m/>
    <m/>
    <s v="No"/>
    <m/>
    <m/>
    <m/>
    <s v="H08031-JIM-M"/>
    <m/>
    <m/>
    <s v="S0362943"/>
  </r>
  <r>
    <x v="535"/>
    <n v="10000"/>
    <n v="10000"/>
    <d v="2025-05-05T00:00:00"/>
    <s v="502LAUGH"/>
    <d v="1899-12-30T11:37:21"/>
    <n v="1062058100"/>
    <s v="FSC31917"/>
    <x v="0"/>
    <s v="No"/>
    <x v="38"/>
    <x v="0"/>
    <x v="38"/>
    <x v="38"/>
    <n v="115"/>
    <m/>
    <m/>
    <d v="2025-04-10T00:00:00"/>
    <m/>
    <n v="264"/>
    <n v="30360"/>
    <s v="PE"/>
    <s v="7FP13-80001-FT0001"/>
    <n v="0"/>
    <n v="0"/>
    <n v="0"/>
    <n v="0"/>
    <n v="0"/>
    <n v="0"/>
    <m/>
    <m/>
    <n v="0"/>
    <m/>
    <m/>
    <m/>
    <s v="No"/>
    <n v="0"/>
    <s v="No"/>
    <m/>
    <m/>
    <s v="7FP13-80001-FT"/>
    <s v="H08031-JIM-M"/>
    <m/>
    <n v="0"/>
    <n v="0"/>
    <n v="0"/>
    <n v="0"/>
    <n v="0"/>
    <n v="0"/>
    <m/>
    <m/>
    <m/>
    <s v="No"/>
    <m/>
    <m/>
    <m/>
    <s v="H08031-JIM-M"/>
    <m/>
    <m/>
    <s v="S0362946"/>
  </r>
  <r>
    <x v="472"/>
    <n v="10000"/>
    <n v="20000"/>
    <d v="2025-04-23T00:00:00"/>
    <s v="502LAUGH"/>
    <s v=" 9:35:51 am"/>
    <s v="BZC064-09"/>
    <m/>
    <x v="0"/>
    <s v="Yes"/>
    <x v="44"/>
    <x v="25"/>
    <x v="42"/>
    <x v="42"/>
    <n v="12284"/>
    <m/>
    <m/>
    <d v="2025-04-10T00:00:00"/>
    <m/>
    <n v="24"/>
    <n v="294816"/>
    <s v="PE"/>
    <s v="KT-200-W0001"/>
    <n v="0"/>
    <n v="273898"/>
    <n v="20918"/>
    <n v="0"/>
    <n v="0"/>
    <n v="0"/>
    <m/>
    <m/>
    <n v="0"/>
    <m/>
    <m/>
    <m/>
    <m/>
    <m/>
    <m/>
    <m/>
    <m/>
    <s v="KT-200-W"/>
    <s v="E05203"/>
    <m/>
    <n v="0"/>
    <n v="0"/>
    <n v="0"/>
    <n v="0"/>
    <n v="0"/>
    <n v="0"/>
    <m/>
    <m/>
    <m/>
    <s v="No"/>
    <s v="W665397"/>
    <n v="0"/>
    <m/>
    <s v="E05203"/>
    <m/>
    <m/>
    <s v="S0348831"/>
  </r>
  <r>
    <x v="536"/>
    <n v="10000"/>
    <n v="10000"/>
    <d v="2025-04-10T00:00:00"/>
    <s v="502LAUGH"/>
    <s v=" 5:29:56 pm"/>
    <s v="SG-5651598-01"/>
    <m/>
    <x v="0"/>
    <s v="Yes"/>
    <x v="6"/>
    <x v="5"/>
    <x v="6"/>
    <x v="6"/>
    <n v="1421"/>
    <m/>
    <m/>
    <d v="2025-04-10T00:00:00"/>
    <m/>
    <n v="4"/>
    <n v="5684"/>
    <s v="PE"/>
    <n v="150410570001"/>
    <n v="0"/>
    <n v="5683"/>
    <n v="1"/>
    <n v="0"/>
    <n v="0"/>
    <n v="0"/>
    <m/>
    <m/>
    <n v="0"/>
    <m/>
    <m/>
    <m/>
    <m/>
    <m/>
    <m/>
    <m/>
    <m/>
    <n v="15041057"/>
    <s v="I09180"/>
    <m/>
    <n v="0"/>
    <n v="0"/>
    <n v="0"/>
    <n v="0"/>
    <n v="0"/>
    <n v="0"/>
    <m/>
    <m/>
    <m/>
    <s v="No"/>
    <s v="W664491"/>
    <n v="0"/>
    <m/>
    <s v="I09180"/>
    <m/>
    <m/>
    <s v="S0357768"/>
  </r>
  <r>
    <x v="537"/>
    <n v="10000"/>
    <n v="30000"/>
    <d v="2025-04-14T00:00:00"/>
    <s v="502LAUGH"/>
    <s v=" 8:55:10 am"/>
    <n v="1006323"/>
    <m/>
    <x v="0"/>
    <s v="Yes"/>
    <x v="46"/>
    <x v="11"/>
    <x v="22"/>
    <x v="22"/>
    <n v="0"/>
    <m/>
    <m/>
    <d v="2025-04-10T00:00:00"/>
    <m/>
    <n v="60"/>
    <n v="20"/>
    <s v="PE"/>
    <s v="1115-790-00002 R0003"/>
    <n v="0"/>
    <n v="20"/>
    <n v="0"/>
    <n v="0"/>
    <n v="0"/>
    <n v="0"/>
    <m/>
    <m/>
    <n v="0"/>
    <m/>
    <m/>
    <m/>
    <m/>
    <m/>
    <m/>
    <m/>
    <m/>
    <s v="1124-790-00006 REVA"/>
    <s v="M13337-SMD"/>
    <m/>
    <n v="0"/>
    <n v="0"/>
    <n v="0"/>
    <n v="0"/>
    <n v="0"/>
    <n v="0"/>
    <m/>
    <m/>
    <m/>
    <s v="No"/>
    <s v="W664496"/>
    <n v="0"/>
    <m/>
    <s v="M13337-SMD"/>
    <m/>
    <m/>
    <s v="S0358392"/>
  </r>
  <r>
    <x v="537"/>
    <n v="20000"/>
    <n v="20000"/>
    <d v="2025-04-14T00:00:00"/>
    <s v="502LAUGH"/>
    <s v=" 8:55:10 am"/>
    <n v="1006323"/>
    <m/>
    <x v="0"/>
    <s v="Yes"/>
    <x v="12"/>
    <x v="11"/>
    <x v="12"/>
    <x v="12"/>
    <n v="6667"/>
    <m/>
    <m/>
    <d v="2025-04-10T00:00:00"/>
    <m/>
    <n v="60"/>
    <n v="400020"/>
    <s v="PE"/>
    <s v="1115-790-00002 R0003"/>
    <n v="0"/>
    <n v="400020"/>
    <n v="0"/>
    <n v="0"/>
    <n v="0"/>
    <n v="0"/>
    <m/>
    <m/>
    <n v="0"/>
    <m/>
    <m/>
    <m/>
    <m/>
    <m/>
    <m/>
    <m/>
    <m/>
    <s v="1124-790-00006 REVA"/>
    <s v="M13337-SMD"/>
    <m/>
    <n v="0"/>
    <n v="0"/>
    <n v="0"/>
    <n v="0"/>
    <n v="0"/>
    <n v="0"/>
    <m/>
    <m/>
    <m/>
    <s v="No"/>
    <s v="W664496"/>
    <n v="0"/>
    <m/>
    <s v="M13337-SMD"/>
    <m/>
    <m/>
    <s v="S0358392"/>
  </r>
  <r>
    <x v="537"/>
    <n v="20000"/>
    <n v="30000"/>
    <d v="2025-04-14T00:00:00"/>
    <s v="502LAUGH"/>
    <s v=" 8:55:10 am"/>
    <n v="1006323"/>
    <m/>
    <x v="0"/>
    <s v="Yes"/>
    <x v="46"/>
    <x v="11"/>
    <x v="22"/>
    <x v="22"/>
    <n v="10000"/>
    <m/>
    <m/>
    <d v="2025-04-10T00:00:00"/>
    <m/>
    <n v="60"/>
    <n v="599980"/>
    <s v="PE"/>
    <s v="1115-790-00002 R0003"/>
    <n v="0"/>
    <n v="599980"/>
    <n v="0"/>
    <n v="0"/>
    <n v="0"/>
    <n v="0"/>
    <m/>
    <m/>
    <n v="0"/>
    <m/>
    <m/>
    <m/>
    <m/>
    <m/>
    <m/>
    <m/>
    <m/>
    <s v="1124-790-00006 REVA"/>
    <s v="M13337-SMD"/>
    <m/>
    <n v="0"/>
    <n v="0"/>
    <n v="0"/>
    <n v="0"/>
    <n v="0"/>
    <n v="0"/>
    <m/>
    <m/>
    <m/>
    <s v="No"/>
    <s v="W664496"/>
    <n v="0"/>
    <m/>
    <s v="M13337-SMD"/>
    <m/>
    <m/>
    <s v="S0358392"/>
  </r>
  <r>
    <x v="538"/>
    <n v="10000"/>
    <n v="10000"/>
    <d v="2025-04-16T00:00:00"/>
    <s v="502LAUGH"/>
    <s v=" 5:29:21 pm"/>
    <s v="J00TB1740/J00U10890"/>
    <m/>
    <x v="0"/>
    <s v="Yes"/>
    <x v="3"/>
    <x v="3"/>
    <x v="25"/>
    <x v="25"/>
    <n v="40000"/>
    <m/>
    <m/>
    <d v="2025-04-10T00:00:00"/>
    <m/>
    <n v="8"/>
    <n v="320000"/>
    <s v="PE"/>
    <s v="Z512 REV 6.00001"/>
    <n v="0"/>
    <n v="319654"/>
    <n v="346"/>
    <n v="0"/>
    <n v="0"/>
    <n v="0"/>
    <m/>
    <m/>
    <n v="0"/>
    <m/>
    <m/>
    <m/>
    <m/>
    <m/>
    <m/>
    <m/>
    <m/>
    <s v="Z512 REV 8.0"/>
    <s v="R18131"/>
    <m/>
    <n v="0"/>
    <n v="0"/>
    <n v="0"/>
    <n v="0"/>
    <n v="0"/>
    <n v="0"/>
    <m/>
    <m/>
    <m/>
    <s v="No"/>
    <s v="W664985"/>
    <n v="0"/>
    <m/>
    <s v="R18131"/>
    <m/>
    <m/>
    <s v="S0358731"/>
  </r>
  <r>
    <x v="539"/>
    <n v="10000"/>
    <n v="10000"/>
    <d v="2025-04-11T00:00:00"/>
    <s v="502LAUGH"/>
    <s v=" 8:33:30 am"/>
    <s v="4067S1"/>
    <m/>
    <x v="0"/>
    <s v="Yes"/>
    <x v="7"/>
    <x v="6"/>
    <x v="7"/>
    <x v="7"/>
    <n v="5000"/>
    <m/>
    <m/>
    <d v="2025-04-10T00:00:00"/>
    <m/>
    <n v="1"/>
    <n v="5000"/>
    <s v="PE"/>
    <s v="710922 INDEX1020001"/>
    <n v="0"/>
    <n v="5000"/>
    <n v="0"/>
    <n v="0"/>
    <n v="0"/>
    <n v="0"/>
    <m/>
    <m/>
    <n v="0"/>
    <m/>
    <m/>
    <m/>
    <m/>
    <m/>
    <m/>
    <m/>
    <m/>
    <s v="710922 INDEX404"/>
    <s v="V22000"/>
    <m/>
    <n v="0"/>
    <n v="0"/>
    <n v="0"/>
    <n v="0"/>
    <n v="0"/>
    <n v="0"/>
    <m/>
    <m/>
    <m/>
    <s v="No"/>
    <s v="W664501"/>
    <n v="0"/>
    <m/>
    <s v="V22000"/>
    <m/>
    <m/>
    <s v="S0359015"/>
  </r>
  <r>
    <x v="540"/>
    <n v="10000"/>
    <n v="10000"/>
    <d v="2025-04-22T00:00:00"/>
    <s v="502LAUGH"/>
    <s v=" 9:15:14 am"/>
    <s v="1010831/80117500/XHX24911A1407/XHX2410261104/W02024/5285"/>
    <m/>
    <x v="0"/>
    <s v="Yes"/>
    <x v="4"/>
    <x v="4"/>
    <x v="4"/>
    <x v="4"/>
    <n v="26870"/>
    <m/>
    <m/>
    <d v="2025-04-10T00:00:00"/>
    <m/>
    <n v="8"/>
    <n v="214960"/>
    <s v="PE"/>
    <s v="MT273730001"/>
    <n v="0"/>
    <n v="214960"/>
    <n v="0"/>
    <n v="0"/>
    <n v="0"/>
    <n v="0"/>
    <m/>
    <m/>
    <n v="0"/>
    <m/>
    <m/>
    <m/>
    <m/>
    <m/>
    <m/>
    <m/>
    <m/>
    <s v="MT27373"/>
    <s v="Z26002"/>
    <m/>
    <n v="0"/>
    <n v="0"/>
    <n v="0"/>
    <n v="0"/>
    <n v="0"/>
    <n v="0"/>
    <m/>
    <m/>
    <m/>
    <s v="No"/>
    <s v="W665410"/>
    <n v="0"/>
    <m/>
    <s v="Z26002"/>
    <m/>
    <m/>
    <s v="S0360897"/>
  </r>
  <r>
    <x v="540"/>
    <n v="10000"/>
    <n v="20000"/>
    <d v="2025-04-22T00:00:00"/>
    <s v="502LAUGH"/>
    <s v=" 9:15:14 am"/>
    <s v="1010831/80117500/XHX24911A1407/XHX2410261104/W02024/5285"/>
    <m/>
    <x v="0"/>
    <s v="Yes"/>
    <x v="5"/>
    <x v="18"/>
    <x v="5"/>
    <x v="5"/>
    <n v="61250"/>
    <m/>
    <m/>
    <d v="2025-04-10T00:00:00"/>
    <m/>
    <n v="8"/>
    <n v="490000"/>
    <s v="PE"/>
    <s v="MT273730001"/>
    <n v="0"/>
    <n v="490000"/>
    <n v="0"/>
    <n v="0"/>
    <n v="0"/>
    <n v="0"/>
    <m/>
    <m/>
    <n v="0"/>
    <m/>
    <m/>
    <m/>
    <m/>
    <m/>
    <m/>
    <m/>
    <m/>
    <s v="MT27373"/>
    <s v="Z26002"/>
    <m/>
    <n v="0"/>
    <n v="0"/>
    <n v="0"/>
    <n v="0"/>
    <n v="0"/>
    <n v="0"/>
    <m/>
    <m/>
    <m/>
    <s v="No"/>
    <s v="W665410"/>
    <n v="0"/>
    <m/>
    <s v="Z26002"/>
    <m/>
    <m/>
    <s v="S0360897"/>
  </r>
  <r>
    <x v="541"/>
    <n v="10000"/>
    <n v="20000"/>
    <d v="2025-04-10T00:00:00"/>
    <s v="502LAUGH"/>
    <s v=" 9:49:21 am"/>
    <s v="XHX2502100209/XHX24B18A1408/XHX2411251432"/>
    <m/>
    <x v="0"/>
    <s v="Yes"/>
    <x v="47"/>
    <x v="18"/>
    <x v="25"/>
    <x v="25"/>
    <n v="450"/>
    <m/>
    <m/>
    <d v="2025-04-10T00:00:00"/>
    <m/>
    <n v="20"/>
    <n v="9000"/>
    <s v="PE"/>
    <s v="TPK-863269-00100001"/>
    <n v="0"/>
    <n v="9000"/>
    <n v="0"/>
    <n v="0"/>
    <n v="0"/>
    <n v="0"/>
    <m/>
    <m/>
    <n v="0"/>
    <m/>
    <m/>
    <m/>
    <m/>
    <m/>
    <m/>
    <m/>
    <m/>
    <s v="TPK-863269-0010"/>
    <s v="Z26002"/>
    <m/>
    <n v="0"/>
    <n v="0"/>
    <n v="0"/>
    <n v="0"/>
    <n v="0"/>
    <n v="0"/>
    <m/>
    <m/>
    <m/>
    <s v="No"/>
    <s v="W664516"/>
    <n v="0"/>
    <m/>
    <s v="Z26002"/>
    <m/>
    <m/>
    <s v="S0361001"/>
  </r>
  <r>
    <x v="542"/>
    <n v="10000"/>
    <n v="10000"/>
    <d v="2025-04-10T00:00:00"/>
    <s v="502LAUGH"/>
    <s v=" 5:09:34 pm"/>
    <s v="4067S1"/>
    <m/>
    <x v="0"/>
    <s v="Yes"/>
    <x v="8"/>
    <x v="7"/>
    <x v="14"/>
    <x v="14"/>
    <n v="1000"/>
    <m/>
    <m/>
    <d v="2025-04-10T00:00:00"/>
    <m/>
    <n v="1"/>
    <n v="1000"/>
    <s v="PE"/>
    <s v="806777 REV4010001"/>
    <n v="0"/>
    <n v="1000"/>
    <n v="0"/>
    <n v="0"/>
    <n v="0"/>
    <n v="0"/>
    <m/>
    <m/>
    <n v="0"/>
    <m/>
    <m/>
    <m/>
    <m/>
    <m/>
    <m/>
    <m/>
    <m/>
    <s v="806777 REV401"/>
    <s v="V22000"/>
    <m/>
    <n v="0"/>
    <n v="0"/>
    <n v="0"/>
    <n v="0"/>
    <n v="0"/>
    <n v="0"/>
    <m/>
    <m/>
    <m/>
    <s v="No"/>
    <s v="W664518"/>
    <n v="0"/>
    <m/>
    <s v="V22000"/>
    <m/>
    <m/>
    <s v="S0361013"/>
  </r>
  <r>
    <x v="543"/>
    <n v="10000"/>
    <n v="10000"/>
    <d v="2025-04-14T00:00:00"/>
    <s v="502LAUGH"/>
    <d v="1899-12-30T10:11:16"/>
    <s v="0243304413/BGY115-01/400001004D"/>
    <m/>
    <x v="0"/>
    <s v="Yes"/>
    <x v="9"/>
    <x v="8"/>
    <x v="9"/>
    <x v="9"/>
    <n v="3334"/>
    <m/>
    <m/>
    <d v="2025-04-10T00:00:00"/>
    <m/>
    <n v="6"/>
    <n v="20004"/>
    <s v="PE"/>
    <s v="FB-522-REV40001"/>
    <n v="0"/>
    <n v="20000"/>
    <n v="4"/>
    <n v="0"/>
    <n v="0"/>
    <n v="0"/>
    <m/>
    <m/>
    <n v="0"/>
    <m/>
    <m/>
    <m/>
    <m/>
    <m/>
    <m/>
    <m/>
    <m/>
    <s v="FB-522-REV4"/>
    <s v="Z26002"/>
    <m/>
    <n v="0"/>
    <n v="0"/>
    <n v="0"/>
    <n v="0"/>
    <n v="0"/>
    <n v="0"/>
    <m/>
    <m/>
    <m/>
    <s v="No"/>
    <s v="W665176"/>
    <n v="0"/>
    <m/>
    <s v="Z26002"/>
    <m/>
    <m/>
    <s v="S0361092"/>
  </r>
  <r>
    <x v="544"/>
    <n v="10000"/>
    <n v="10000"/>
    <d v="2025-04-10T00:00:00"/>
    <s v="502LAUGH"/>
    <d v="1899-12-30T11:30:47"/>
    <s v="SG-5651598-01"/>
    <m/>
    <x v="0"/>
    <s v="Yes"/>
    <x v="6"/>
    <x v="5"/>
    <x v="6"/>
    <x v="6"/>
    <n v="1420"/>
    <m/>
    <m/>
    <d v="2025-04-10T00:00:00"/>
    <m/>
    <n v="1"/>
    <n v="1420"/>
    <s v="PE"/>
    <n v="200184620001"/>
    <n v="0"/>
    <n v="1420"/>
    <n v="0"/>
    <n v="0"/>
    <n v="0"/>
    <n v="0"/>
    <m/>
    <m/>
    <n v="0"/>
    <m/>
    <m/>
    <m/>
    <m/>
    <m/>
    <m/>
    <m/>
    <m/>
    <n v="20018462"/>
    <s v="I09180"/>
    <m/>
    <n v="0"/>
    <n v="0"/>
    <n v="0"/>
    <n v="0"/>
    <n v="0"/>
    <n v="0"/>
    <m/>
    <m/>
    <m/>
    <s v="No"/>
    <s v="W664544"/>
    <n v="0"/>
    <m/>
    <s v="I09180"/>
    <m/>
    <m/>
    <s v="S0361264"/>
  </r>
  <r>
    <x v="544"/>
    <n v="20000"/>
    <n v="10000"/>
    <d v="2025-04-10T00:00:00"/>
    <s v="502LAUGH"/>
    <d v="1899-12-30T11:30:47"/>
    <s v="SG-5651598-01"/>
    <m/>
    <x v="0"/>
    <s v="Yes"/>
    <x v="6"/>
    <x v="5"/>
    <x v="6"/>
    <x v="6"/>
    <n v="1420"/>
    <m/>
    <m/>
    <d v="2025-04-10T00:00:00"/>
    <m/>
    <n v="1"/>
    <n v="1420"/>
    <s v="PE"/>
    <n v="200184620001"/>
    <n v="0"/>
    <n v="1420"/>
    <n v="0"/>
    <n v="0"/>
    <n v="0"/>
    <n v="0"/>
    <m/>
    <m/>
    <n v="0"/>
    <m/>
    <m/>
    <m/>
    <m/>
    <m/>
    <m/>
    <m/>
    <m/>
    <n v="20018462"/>
    <s v="I09180"/>
    <m/>
    <n v="0"/>
    <n v="0"/>
    <n v="0"/>
    <n v="0"/>
    <n v="0"/>
    <n v="0"/>
    <m/>
    <m/>
    <m/>
    <s v="No"/>
    <s v="W664544"/>
    <n v="0"/>
    <m/>
    <s v="I09180"/>
    <m/>
    <m/>
    <s v="S0361264"/>
  </r>
  <r>
    <x v="545"/>
    <n v="10000"/>
    <n v="10000"/>
    <d v="2025-04-11T00:00:00"/>
    <s v="502LAUGH"/>
    <s v=" 8:34:09 am"/>
    <s v="SG-5650696"/>
    <m/>
    <x v="0"/>
    <s v="Yes"/>
    <x v="1"/>
    <x v="1"/>
    <x v="1"/>
    <x v="1"/>
    <n v="18000"/>
    <m/>
    <m/>
    <d v="2025-04-10T00:00:00"/>
    <m/>
    <n v="12"/>
    <n v="216000"/>
    <s v="PE"/>
    <n v="80256220001"/>
    <n v="0"/>
    <n v="216000"/>
    <n v="0"/>
    <n v="0"/>
    <n v="0"/>
    <n v="0"/>
    <m/>
    <m/>
    <n v="0"/>
    <m/>
    <m/>
    <m/>
    <m/>
    <m/>
    <m/>
    <m/>
    <m/>
    <n v="8025622"/>
    <s v="B02083"/>
    <m/>
    <n v="0"/>
    <n v="0"/>
    <n v="0"/>
    <n v="0"/>
    <n v="0"/>
    <n v="0"/>
    <m/>
    <m/>
    <m/>
    <s v="No"/>
    <s v="W664989"/>
    <n v="0"/>
    <m/>
    <s v="B02083"/>
    <m/>
    <m/>
    <s v="S0361299"/>
  </r>
  <r>
    <x v="545"/>
    <n v="10000"/>
    <n v="20000"/>
    <d v="2025-04-11T00:00:00"/>
    <s v="502LAUGH"/>
    <s v=" 8:34:09 am"/>
    <s v="SG-5650696"/>
    <m/>
    <x v="0"/>
    <s v="Yes"/>
    <x v="21"/>
    <x v="3"/>
    <x v="20"/>
    <x v="20"/>
    <n v="18000"/>
    <m/>
    <m/>
    <d v="2025-04-10T00:00:00"/>
    <m/>
    <n v="12"/>
    <n v="216000"/>
    <s v="PE"/>
    <n v="80256220001"/>
    <n v="0"/>
    <n v="216000"/>
    <n v="0"/>
    <n v="0"/>
    <n v="0"/>
    <n v="0"/>
    <m/>
    <m/>
    <n v="0"/>
    <m/>
    <m/>
    <m/>
    <m/>
    <m/>
    <m/>
    <m/>
    <m/>
    <n v="8025622"/>
    <s v="B02083"/>
    <m/>
    <n v="0"/>
    <n v="0"/>
    <n v="0"/>
    <n v="0"/>
    <n v="0"/>
    <n v="0"/>
    <m/>
    <m/>
    <m/>
    <s v="No"/>
    <s v="W664989"/>
    <n v="0"/>
    <m/>
    <s v="B02083"/>
    <m/>
    <m/>
    <s v="S0361299"/>
  </r>
  <r>
    <x v="546"/>
    <n v="10000"/>
    <n v="10000"/>
    <d v="2025-04-11T00:00:00"/>
    <s v="502LAUGH"/>
    <s v=" 5:26:12 pm"/>
    <s v="SG-5650696"/>
    <m/>
    <x v="0"/>
    <s v="Yes"/>
    <x v="21"/>
    <x v="3"/>
    <x v="20"/>
    <x v="20"/>
    <n v="18000"/>
    <m/>
    <m/>
    <d v="2025-04-10T00:00:00"/>
    <m/>
    <n v="12"/>
    <n v="216000"/>
    <s v="PE"/>
    <n v="80256230001"/>
    <n v="0"/>
    <n v="216000"/>
    <n v="0"/>
    <n v="0"/>
    <n v="0"/>
    <n v="0"/>
    <m/>
    <m/>
    <n v="0"/>
    <m/>
    <m/>
    <m/>
    <m/>
    <m/>
    <m/>
    <m/>
    <m/>
    <n v="8025623"/>
    <s v="B02083"/>
    <m/>
    <n v="0"/>
    <n v="0"/>
    <n v="0"/>
    <n v="0"/>
    <n v="0"/>
    <n v="0"/>
    <m/>
    <m/>
    <m/>
    <s v="No"/>
    <s v="W664990"/>
    <n v="0"/>
    <m/>
    <s v="B02083"/>
    <m/>
    <m/>
    <s v="S0361323"/>
  </r>
  <r>
    <x v="547"/>
    <n v="10000"/>
    <n v="20000"/>
    <d v="2025-04-14T00:00:00"/>
    <s v="502LAUGH"/>
    <s v=" 8:56:34 am"/>
    <n v="1006323"/>
    <m/>
    <x v="0"/>
    <s v="Yes"/>
    <x v="46"/>
    <x v="11"/>
    <x v="22"/>
    <x v="22"/>
    <n v="16000"/>
    <m/>
    <m/>
    <d v="2025-04-10T00:00:00"/>
    <m/>
    <n v="60"/>
    <n v="960000"/>
    <s v="PE"/>
    <s v="1115-790-00002 R0003"/>
    <n v="0"/>
    <n v="960000"/>
    <n v="0"/>
    <n v="0"/>
    <n v="0"/>
    <n v="0"/>
    <m/>
    <m/>
    <n v="0"/>
    <m/>
    <m/>
    <m/>
    <m/>
    <m/>
    <m/>
    <m/>
    <m/>
    <s v="1124-790-00006 REVA"/>
    <s v="M13337-SMD"/>
    <m/>
    <n v="0"/>
    <n v="0"/>
    <n v="0"/>
    <n v="0"/>
    <n v="0"/>
    <n v="0"/>
    <m/>
    <m/>
    <m/>
    <s v="No"/>
    <s v="W664564"/>
    <n v="0"/>
    <m/>
    <s v="M13337-SMD"/>
    <m/>
    <m/>
    <s v="S0361340"/>
  </r>
  <r>
    <x v="548"/>
    <n v="10000"/>
    <n v="10000"/>
    <d v="2025-04-10T00:00:00"/>
    <s v="502LAUGH"/>
    <s v=" 5:09:34 pm"/>
    <s v="5032702U5"/>
    <m/>
    <x v="0"/>
    <s v="Yes"/>
    <x v="11"/>
    <x v="10"/>
    <x v="11"/>
    <x v="11"/>
    <n v="3000"/>
    <m/>
    <m/>
    <d v="2025-04-10T00:00:00"/>
    <m/>
    <n v="6"/>
    <n v="18000"/>
    <s v="PE"/>
    <s v="2063-772785-051-0001"/>
    <n v="0"/>
    <n v="18000"/>
    <n v="0"/>
    <n v="0"/>
    <n v="0"/>
    <n v="0"/>
    <m/>
    <m/>
    <n v="0"/>
    <m/>
    <m/>
    <m/>
    <m/>
    <m/>
    <m/>
    <m/>
    <m/>
    <s v="2063-772785-051-ZL"/>
    <s v="W23041-TH"/>
    <m/>
    <n v="0"/>
    <n v="0"/>
    <n v="0"/>
    <n v="0"/>
    <n v="0"/>
    <n v="0"/>
    <m/>
    <m/>
    <m/>
    <s v="No"/>
    <s v="W665422"/>
    <n v="0"/>
    <m/>
    <s v="W23041-TH"/>
    <m/>
    <m/>
    <s v="H0064808"/>
  </r>
  <r>
    <x v="549"/>
    <n v="10000"/>
    <n v="10000"/>
    <d v="2025-04-11T00:00:00"/>
    <s v="502LAUGH"/>
    <s v=" 4:50:50 pm"/>
    <s v="J00TB1740"/>
    <m/>
    <x v="0"/>
    <s v="Yes"/>
    <x v="34"/>
    <x v="10"/>
    <x v="29"/>
    <x v="29"/>
    <n v="27000"/>
    <m/>
    <m/>
    <d v="2025-04-10T00:00:00"/>
    <m/>
    <n v="2"/>
    <n v="54000"/>
    <s v="PE"/>
    <s v="R001-410200001"/>
    <n v="0"/>
    <n v="54000"/>
    <n v="0"/>
    <n v="0"/>
    <n v="0"/>
    <n v="0"/>
    <m/>
    <m/>
    <n v="0"/>
    <m/>
    <m/>
    <m/>
    <m/>
    <m/>
    <m/>
    <m/>
    <m/>
    <s v="R001-41020"/>
    <s v="R18131"/>
    <m/>
    <n v="0"/>
    <n v="0"/>
    <n v="0"/>
    <n v="0"/>
    <n v="0"/>
    <n v="0"/>
    <m/>
    <m/>
    <m/>
    <s v="No"/>
    <s v="W664586"/>
    <n v="0"/>
    <m/>
    <s v="R18131"/>
    <m/>
    <m/>
    <s v="S0361529"/>
  </r>
  <r>
    <x v="550"/>
    <n v="10000"/>
    <n v="10000"/>
    <d v="2025-04-11T00:00:00"/>
    <s v="502LAUGH"/>
    <s v=" 8:32:26 am"/>
    <s v="M0BUF4281"/>
    <m/>
    <x v="0"/>
    <s v="Yes"/>
    <x v="45"/>
    <x v="21"/>
    <x v="26"/>
    <x v="26"/>
    <n v="9000"/>
    <m/>
    <m/>
    <d v="2025-04-10T00:00:00"/>
    <m/>
    <n v="4"/>
    <n v="36000"/>
    <s v="PE"/>
    <s v="202659300 REVA0001"/>
    <n v="0"/>
    <n v="36000"/>
    <n v="0"/>
    <n v="0"/>
    <n v="0"/>
    <n v="0"/>
    <m/>
    <m/>
    <n v="0"/>
    <m/>
    <m/>
    <m/>
    <m/>
    <m/>
    <m/>
    <m/>
    <m/>
    <s v="202659300 REVA"/>
    <s v="S19314"/>
    <m/>
    <n v="0"/>
    <n v="0"/>
    <n v="0"/>
    <n v="0"/>
    <n v="0"/>
    <n v="0"/>
    <m/>
    <m/>
    <m/>
    <s v="No"/>
    <s v="W664588"/>
    <n v="0"/>
    <m/>
    <s v="S19314"/>
    <m/>
    <m/>
    <s v="H0064830"/>
  </r>
  <r>
    <x v="551"/>
    <n v="10000"/>
    <n v="10000"/>
    <d v="2025-04-14T00:00:00"/>
    <s v="502LAUGH"/>
    <s v=" 8:50:30 am"/>
    <s v="M0BFL2381"/>
    <m/>
    <x v="0"/>
    <s v="Yes"/>
    <x v="8"/>
    <x v="7"/>
    <x v="8"/>
    <x v="8"/>
    <n v="2750"/>
    <m/>
    <m/>
    <d v="2025-04-10T00:00:00"/>
    <m/>
    <n v="16"/>
    <n v="44000"/>
    <s v="PE"/>
    <s v="714370205-ADS1360001"/>
    <n v="0"/>
    <n v="40000"/>
    <n v="4000"/>
    <n v="0"/>
    <n v="0"/>
    <n v="0"/>
    <m/>
    <m/>
    <n v="0"/>
    <m/>
    <m/>
    <m/>
    <m/>
    <m/>
    <m/>
    <m/>
    <m/>
    <s v="714370205-ADS1366"/>
    <s v="S19081-TH"/>
    <m/>
    <n v="0"/>
    <n v="0"/>
    <n v="0"/>
    <n v="0"/>
    <n v="0"/>
    <n v="0"/>
    <m/>
    <m/>
    <m/>
    <s v="No"/>
    <s v="W664598"/>
    <n v="0"/>
    <m/>
    <s v="S19081-TH"/>
    <m/>
    <m/>
    <s v="H0064868"/>
  </r>
  <r>
    <x v="552"/>
    <n v="10000"/>
    <n v="10000"/>
    <d v="2025-04-10T00:00:00"/>
    <s v="502LAUGH"/>
    <s v=" 3:55:24 pm"/>
    <s v="SG-5651598-01"/>
    <m/>
    <x v="0"/>
    <s v="Yes"/>
    <x v="6"/>
    <x v="5"/>
    <x v="6"/>
    <x v="6"/>
    <n v="2842"/>
    <m/>
    <m/>
    <d v="2025-04-10T00:00:00"/>
    <m/>
    <n v="4"/>
    <n v="11366"/>
    <s v="PE"/>
    <n v="150289900001"/>
    <n v="0"/>
    <n v="11366"/>
    <n v="0"/>
    <n v="0"/>
    <n v="0"/>
    <n v="0"/>
    <m/>
    <m/>
    <n v="0"/>
    <m/>
    <m/>
    <m/>
    <m/>
    <m/>
    <m/>
    <m/>
    <m/>
    <n v="15028990"/>
    <s v="I09180"/>
    <m/>
    <n v="0"/>
    <n v="0"/>
    <n v="0"/>
    <n v="0"/>
    <n v="0"/>
    <n v="0"/>
    <m/>
    <m/>
    <m/>
    <s v="No"/>
    <s v="W664610"/>
    <n v="0"/>
    <m/>
    <s v="I09180"/>
    <m/>
    <m/>
    <s v="S0361676"/>
  </r>
  <r>
    <x v="552"/>
    <n v="20000"/>
    <n v="10000"/>
    <d v="2025-04-10T00:00:00"/>
    <s v="502LAUGH"/>
    <s v=" 3:55:24 pm"/>
    <s v="SG-5651598-01"/>
    <m/>
    <x v="0"/>
    <s v="Yes"/>
    <x v="6"/>
    <x v="5"/>
    <x v="6"/>
    <x v="6"/>
    <n v="2842"/>
    <m/>
    <m/>
    <d v="2025-04-10T00:00:00"/>
    <m/>
    <n v="4"/>
    <n v="11366"/>
    <s v="PE"/>
    <n v="150289900001"/>
    <n v="0"/>
    <n v="11366"/>
    <n v="0"/>
    <n v="0"/>
    <n v="0"/>
    <n v="0"/>
    <m/>
    <m/>
    <n v="0"/>
    <m/>
    <m/>
    <m/>
    <m/>
    <m/>
    <m/>
    <m/>
    <m/>
    <n v="15028990"/>
    <s v="I09180"/>
    <m/>
    <n v="0"/>
    <n v="0"/>
    <n v="0"/>
    <n v="0"/>
    <n v="0"/>
    <n v="0"/>
    <m/>
    <m/>
    <m/>
    <s v="No"/>
    <s v="W664610"/>
    <n v="0"/>
    <m/>
    <s v="I09180"/>
    <m/>
    <m/>
    <s v="S0361676"/>
  </r>
  <r>
    <x v="553"/>
    <n v="10000"/>
    <n v="10000"/>
    <d v="2025-04-10T00:00:00"/>
    <s v="502LAUGH"/>
    <s v=" 2:42:04 pm"/>
    <s v="10620258105/10620258102"/>
    <m/>
    <x v="0"/>
    <s v="Yes"/>
    <x v="17"/>
    <x v="15"/>
    <x v="16"/>
    <x v="16"/>
    <n v="5143"/>
    <m/>
    <m/>
    <d v="2025-04-10T00:00:00"/>
    <m/>
    <n v="140"/>
    <n v="720020"/>
    <s v="PE"/>
    <s v="1F3Y1-400110001"/>
    <n v="0"/>
    <n v="720000"/>
    <n v="20"/>
    <n v="0"/>
    <n v="0"/>
    <n v="0"/>
    <m/>
    <m/>
    <n v="0"/>
    <m/>
    <m/>
    <m/>
    <m/>
    <m/>
    <m/>
    <m/>
    <m/>
    <s v="1F3Y1-40011"/>
    <s v="F06192"/>
    <m/>
    <n v="0"/>
    <n v="0"/>
    <n v="0"/>
    <n v="0"/>
    <n v="0"/>
    <n v="0"/>
    <m/>
    <m/>
    <m/>
    <s v="No"/>
    <s v="W664997"/>
    <n v="0"/>
    <m/>
    <s v="F06192"/>
    <m/>
    <m/>
    <s v="S0361718"/>
  </r>
  <r>
    <x v="554"/>
    <n v="10000"/>
    <n v="10000"/>
    <d v="2025-04-11T00:00:00"/>
    <s v="502LAUGH"/>
    <d v="1899-12-30T11:39:24"/>
    <s v="J00Q283701525"/>
    <m/>
    <x v="0"/>
    <s v="Yes"/>
    <x v="36"/>
    <x v="2"/>
    <x v="45"/>
    <x v="45"/>
    <n v="33334"/>
    <m/>
    <m/>
    <d v="2025-04-10T00:00:00"/>
    <m/>
    <n v="3"/>
    <n v="100002"/>
    <s v="PE"/>
    <s v="R001-4942 REV1.00001"/>
    <n v="0"/>
    <n v="100000"/>
    <n v="2"/>
    <n v="0"/>
    <n v="0"/>
    <n v="0"/>
    <m/>
    <m/>
    <n v="0"/>
    <m/>
    <m/>
    <m/>
    <m/>
    <m/>
    <m/>
    <m/>
    <m/>
    <s v="R001-4942-M"/>
    <s v="R18131-MEIBAN MICRO"/>
    <m/>
    <n v="0"/>
    <n v="0"/>
    <n v="0"/>
    <n v="0"/>
    <n v="0"/>
    <n v="0"/>
    <m/>
    <m/>
    <m/>
    <s v="No"/>
    <s v="W664627"/>
    <n v="0"/>
    <m/>
    <s v="R18131-MEIBAN MICRO"/>
    <m/>
    <m/>
    <s v="S0361724"/>
  </r>
  <r>
    <x v="555"/>
    <n v="10000"/>
    <n v="10000"/>
    <d v="2025-04-11T00:00:00"/>
    <s v="502LAUGH"/>
    <d v="1899-12-30T10:11:11"/>
    <s v="J00WT7100"/>
    <m/>
    <x v="0"/>
    <s v="Yes"/>
    <x v="18"/>
    <x v="16"/>
    <x v="36"/>
    <x v="36"/>
    <n v="1750"/>
    <m/>
    <m/>
    <d v="2025-04-10T00:00:00"/>
    <m/>
    <n v="4"/>
    <n v="7000"/>
    <s v="PE"/>
    <n v="5000435300001"/>
    <n v="0"/>
    <n v="5000"/>
    <n v="2000"/>
    <n v="0"/>
    <n v="0"/>
    <n v="0"/>
    <m/>
    <m/>
    <n v="0"/>
    <m/>
    <m/>
    <m/>
    <m/>
    <m/>
    <m/>
    <m/>
    <m/>
    <n v="500043530"/>
    <s v="B02083"/>
    <m/>
    <n v="0"/>
    <n v="0"/>
    <n v="0"/>
    <n v="0"/>
    <n v="0"/>
    <n v="0"/>
    <m/>
    <m/>
    <m/>
    <s v="No"/>
    <s v="W665002"/>
    <n v="0"/>
    <m/>
    <s v="B02083"/>
    <m/>
    <m/>
    <s v="S0361919"/>
  </r>
  <r>
    <x v="556"/>
    <n v="10000"/>
    <n v="20000"/>
    <d v="2025-04-10T00:00:00"/>
    <s v="502LAUGH"/>
    <s v=" 1:22:28 pm"/>
    <s v="4103007U5"/>
    <m/>
    <x v="0"/>
    <s v="Yes"/>
    <x v="11"/>
    <x v="10"/>
    <x v="11"/>
    <x v="11"/>
    <n v="3000"/>
    <m/>
    <m/>
    <d v="2025-04-10T00:00:00"/>
    <m/>
    <n v="6"/>
    <n v="18000"/>
    <s v="PE"/>
    <s v="L001-772785-00000003"/>
    <n v="0"/>
    <n v="18000"/>
    <n v="0"/>
    <n v="0"/>
    <n v="0"/>
    <n v="0"/>
    <m/>
    <m/>
    <n v="0"/>
    <m/>
    <m/>
    <m/>
    <m/>
    <m/>
    <m/>
    <m/>
    <m/>
    <s v="L001-772785-000003ZL"/>
    <s v="W23041-TH"/>
    <m/>
    <n v="0"/>
    <n v="0"/>
    <n v="0"/>
    <n v="0"/>
    <n v="0"/>
    <n v="0"/>
    <m/>
    <m/>
    <m/>
    <s v="No"/>
    <s v="W665004"/>
    <n v="0"/>
    <m/>
    <s v="W23041-TH"/>
    <m/>
    <m/>
    <s v="H0064879"/>
  </r>
  <r>
    <x v="490"/>
    <n v="10000"/>
    <n v="20000"/>
    <d v="2025-04-10T00:00:00"/>
    <s v="502LAUGH"/>
    <s v=" 3:36:24 pm"/>
    <s v="M0BR27133"/>
    <m/>
    <x v="1"/>
    <s v="Yes"/>
    <x v="19"/>
    <x v="15"/>
    <x v="18"/>
    <x v="18"/>
    <n v="3334"/>
    <m/>
    <m/>
    <d v="2025-04-10T00:00:00"/>
    <m/>
    <n v="3"/>
    <n v="10002"/>
    <s v="PE"/>
    <s v="O-175X820001"/>
    <n v="0"/>
    <n v="10000"/>
    <n v="2"/>
    <n v="0"/>
    <n v="0"/>
    <n v="0"/>
    <m/>
    <m/>
    <n v="0"/>
    <m/>
    <m/>
    <m/>
    <m/>
    <m/>
    <m/>
    <m/>
    <m/>
    <s v="O-175X82"/>
    <s v="G07076"/>
    <m/>
    <n v="0"/>
    <n v="0"/>
    <n v="0"/>
    <n v="0"/>
    <n v="0"/>
    <n v="0"/>
    <m/>
    <m/>
    <m/>
    <s v="No"/>
    <s v="W665186"/>
    <n v="0"/>
    <m/>
    <s v="G07076"/>
    <m/>
    <m/>
    <s v="S0362019"/>
  </r>
  <r>
    <x v="557"/>
    <n v="10000"/>
    <n v="10000"/>
    <d v="2025-04-14T00:00:00"/>
    <s v="502LAUGH"/>
    <s v=" 8:56:34 am"/>
    <n v="1006323"/>
    <m/>
    <x v="0"/>
    <s v="Yes"/>
    <x v="13"/>
    <x v="11"/>
    <x v="13"/>
    <x v="13"/>
    <n v="22500"/>
    <m/>
    <m/>
    <d v="2025-04-10T00:00:00"/>
    <m/>
    <n v="4"/>
    <n v="90000"/>
    <s v="PE"/>
    <s v="100475038 REVA0001"/>
    <n v="0"/>
    <n v="90000"/>
    <n v="0"/>
    <n v="0"/>
    <n v="0"/>
    <n v="0"/>
    <m/>
    <m/>
    <n v="0"/>
    <m/>
    <m/>
    <m/>
    <m/>
    <m/>
    <m/>
    <m/>
    <m/>
    <s v="100475038 REVB"/>
    <s v="S19314"/>
    <m/>
    <n v="0"/>
    <n v="0"/>
    <n v="0"/>
    <n v="0"/>
    <n v="0"/>
    <n v="0"/>
    <m/>
    <m/>
    <m/>
    <s v="No"/>
    <s v="W664730"/>
    <n v="0"/>
    <m/>
    <s v="S19314"/>
    <m/>
    <m/>
    <s v="H0064899"/>
  </r>
  <r>
    <x v="558"/>
    <n v="10000"/>
    <n v="10000"/>
    <d v="2025-04-10T00:00:00"/>
    <s v="502LAUGH"/>
    <s v=" 2:38:18 pm"/>
    <s v="SG-5643031 01"/>
    <m/>
    <x v="0"/>
    <s v="Yes"/>
    <x v="7"/>
    <x v="6"/>
    <x v="7"/>
    <x v="7"/>
    <n v="2000"/>
    <m/>
    <m/>
    <d v="2025-04-10T00:00:00"/>
    <m/>
    <n v="1"/>
    <n v="2000"/>
    <s v="PE"/>
    <n v="200094640001"/>
    <n v="0"/>
    <n v="2000"/>
    <n v="0"/>
    <n v="0"/>
    <n v="0"/>
    <n v="0"/>
    <m/>
    <m/>
    <n v="0"/>
    <m/>
    <m/>
    <m/>
    <m/>
    <m/>
    <m/>
    <m/>
    <m/>
    <n v="20009464"/>
    <s v="U21088"/>
    <m/>
    <n v="0"/>
    <n v="0"/>
    <n v="0"/>
    <n v="0"/>
    <n v="0"/>
    <n v="0"/>
    <m/>
    <m/>
    <m/>
    <s v="No"/>
    <s v="W664767"/>
    <n v="0"/>
    <m/>
    <s v="U21088"/>
    <m/>
    <m/>
    <s v="S0362367"/>
  </r>
  <r>
    <x v="383"/>
    <n v="10000"/>
    <n v="20000"/>
    <d v="2025-04-14T00:00:00"/>
    <s v="502LAUGH"/>
    <s v=" 4:08:41 pm"/>
    <n v="10620258107"/>
    <m/>
    <x v="1"/>
    <s v="Yes"/>
    <x v="2"/>
    <x v="2"/>
    <x v="2"/>
    <x v="2"/>
    <n v="705"/>
    <m/>
    <m/>
    <d v="2025-04-10T00:00:00"/>
    <m/>
    <n v="88"/>
    <n v="62040"/>
    <s v="PE"/>
    <s v="9R1W4-80001-FT0001"/>
    <n v="0"/>
    <n v="50000"/>
    <n v="12040"/>
    <n v="0"/>
    <n v="0"/>
    <n v="0"/>
    <m/>
    <m/>
    <n v="0"/>
    <m/>
    <m/>
    <m/>
    <m/>
    <m/>
    <m/>
    <m/>
    <m/>
    <s v="9R1W4-80001-FT"/>
    <s v="H08031-JIM-M"/>
    <m/>
    <n v="0"/>
    <n v="0"/>
    <n v="0"/>
    <n v="0"/>
    <n v="0"/>
    <n v="0"/>
    <m/>
    <m/>
    <m/>
    <s v="No"/>
    <s v="W664772"/>
    <n v="0"/>
    <m/>
    <s v="H08031-JIM-M"/>
    <m/>
    <m/>
    <s v="S0362377"/>
  </r>
  <r>
    <x v="384"/>
    <n v="10000"/>
    <n v="20000"/>
    <d v="2025-04-24T00:00:00"/>
    <s v="502LAUGH"/>
    <s v=" 4:20:28 pm"/>
    <n v="10620258107"/>
    <m/>
    <x v="1"/>
    <s v="Yes"/>
    <x v="2"/>
    <x v="2"/>
    <x v="2"/>
    <x v="2"/>
    <n v="4807"/>
    <m/>
    <m/>
    <d v="2025-04-10T00:00:00"/>
    <m/>
    <n v="88"/>
    <n v="423016"/>
    <s v="PE"/>
    <s v="3YM56-80009-FT0001"/>
    <n v="0"/>
    <n v="400000"/>
    <n v="23016"/>
    <n v="0"/>
    <n v="0"/>
    <n v="0"/>
    <m/>
    <m/>
    <n v="0"/>
    <m/>
    <m/>
    <m/>
    <m/>
    <m/>
    <m/>
    <m/>
    <m/>
    <s v="3YM56-80009-FT"/>
    <s v="H08031-JIM-M"/>
    <m/>
    <n v="0"/>
    <n v="0"/>
    <n v="0"/>
    <n v="0"/>
    <n v="0"/>
    <n v="0"/>
    <m/>
    <m/>
    <m/>
    <s v="No"/>
    <s v="W665451"/>
    <n v="0"/>
    <m/>
    <s v="H08031-JIM-M"/>
    <m/>
    <m/>
    <s v="S0362378"/>
  </r>
  <r>
    <x v="498"/>
    <n v="10000"/>
    <n v="20000"/>
    <d v="2025-04-11T00:00:00"/>
    <s v="502LAUGH"/>
    <d v="1899-12-30T11:05:44"/>
    <n v="59470"/>
    <m/>
    <x v="1"/>
    <s v="Yes"/>
    <x v="31"/>
    <x v="20"/>
    <x v="24"/>
    <x v="24"/>
    <n v="24500"/>
    <m/>
    <m/>
    <d v="2025-04-10T00:00:00"/>
    <m/>
    <n v="6"/>
    <n v="147000"/>
    <s v="PE"/>
    <s v="MT-1000241-910RE0002"/>
    <n v="0"/>
    <n v="147000"/>
    <n v="0"/>
    <n v="0"/>
    <n v="0"/>
    <n v="0"/>
    <m/>
    <m/>
    <n v="0"/>
    <m/>
    <m/>
    <m/>
    <m/>
    <m/>
    <m/>
    <m/>
    <m/>
    <s v="MT-1000241-910REV005"/>
    <s v="Z26002"/>
    <m/>
    <n v="0"/>
    <n v="0"/>
    <n v="0"/>
    <n v="0"/>
    <n v="0"/>
    <n v="0"/>
    <m/>
    <m/>
    <m/>
    <s v="No"/>
    <s v="W664774"/>
    <n v="0"/>
    <m/>
    <s v="Z26002"/>
    <m/>
    <m/>
    <s v="S0362384"/>
  </r>
  <r>
    <x v="334"/>
    <n v="10000"/>
    <n v="20000"/>
    <d v="2025-04-15T00:00:00"/>
    <s v="502LAUGH"/>
    <s v=" 8:36:28 am"/>
    <s v="10620258016/10620258015/10620258106"/>
    <m/>
    <x v="1"/>
    <s v="Yes"/>
    <x v="2"/>
    <x v="2"/>
    <x v="2"/>
    <x v="2"/>
    <n v="1250"/>
    <m/>
    <m/>
    <d v="2025-04-10T00:00:00"/>
    <m/>
    <n v="88"/>
    <n v="110000"/>
    <s v="PE"/>
    <s v="F6U64-80027-FT0001"/>
    <n v="0"/>
    <n v="100000"/>
    <n v="10000"/>
    <n v="0"/>
    <n v="0"/>
    <n v="0"/>
    <m/>
    <m/>
    <n v="0"/>
    <m/>
    <m/>
    <m/>
    <m/>
    <m/>
    <m/>
    <m/>
    <m/>
    <s v="F6U64-80027-FT"/>
    <s v="H08031-JIM-M"/>
    <m/>
    <n v="0"/>
    <n v="0"/>
    <n v="0"/>
    <n v="0"/>
    <n v="0"/>
    <n v="0"/>
    <m/>
    <m/>
    <m/>
    <s v="No"/>
    <s v="W664775"/>
    <n v="0"/>
    <m/>
    <s v="H08031-JIM-M"/>
    <m/>
    <m/>
    <s v="S0362385"/>
  </r>
  <r>
    <x v="335"/>
    <n v="10000"/>
    <n v="20000"/>
    <d v="2025-04-15T00:00:00"/>
    <s v="502LAUGH"/>
    <s v=" 8:36:28 am"/>
    <s v="10620258016/10620258015/10620258106"/>
    <m/>
    <x v="1"/>
    <s v="Yes"/>
    <x v="2"/>
    <x v="2"/>
    <x v="2"/>
    <x v="2"/>
    <n v="2500"/>
    <m/>
    <m/>
    <d v="2025-04-10T00:00:00"/>
    <m/>
    <n v="88"/>
    <n v="220000"/>
    <s v="PE"/>
    <s v="3YM54-80005-FT0001"/>
    <n v="0"/>
    <n v="200000"/>
    <n v="20000"/>
    <n v="0"/>
    <n v="0"/>
    <n v="0"/>
    <m/>
    <m/>
    <n v="0"/>
    <m/>
    <m/>
    <m/>
    <m/>
    <m/>
    <m/>
    <m/>
    <m/>
    <s v="3YM54-80005-FT"/>
    <s v="H08031-JIM-M"/>
    <m/>
    <n v="0"/>
    <n v="0"/>
    <n v="0"/>
    <n v="0"/>
    <n v="0"/>
    <n v="0"/>
    <m/>
    <m/>
    <m/>
    <s v="No"/>
    <s v="W664776"/>
    <n v="0"/>
    <m/>
    <s v="H08031-JIM-M"/>
    <m/>
    <m/>
    <s v="S0362386"/>
  </r>
  <r>
    <x v="336"/>
    <n v="10000"/>
    <n v="20000"/>
    <d v="2025-04-15T00:00:00"/>
    <s v="502LAUGH"/>
    <s v=" 8:38:58 am"/>
    <s v="10620258016/10620258015/10620258106"/>
    <m/>
    <x v="1"/>
    <s v="Yes"/>
    <x v="2"/>
    <x v="2"/>
    <x v="2"/>
    <x v="2"/>
    <n v="2500"/>
    <m/>
    <m/>
    <d v="2025-04-10T00:00:00"/>
    <m/>
    <n v="88"/>
    <n v="220000"/>
    <s v="PE"/>
    <s v="T6N01-80019-FT0001"/>
    <n v="0"/>
    <n v="200000"/>
    <n v="20000"/>
    <n v="0"/>
    <n v="0"/>
    <n v="0"/>
    <m/>
    <m/>
    <n v="0"/>
    <m/>
    <m/>
    <m/>
    <m/>
    <m/>
    <m/>
    <m/>
    <m/>
    <s v="T6N01-80019-FT"/>
    <s v="H08031-JIM-M"/>
    <m/>
    <n v="0"/>
    <n v="0"/>
    <n v="0"/>
    <n v="0"/>
    <n v="0"/>
    <n v="0"/>
    <m/>
    <m/>
    <m/>
    <s v="No"/>
    <s v="W665015"/>
    <n v="0"/>
    <m/>
    <s v="H08031-JIM-M"/>
    <m/>
    <m/>
    <s v="S0362387"/>
  </r>
  <r>
    <x v="337"/>
    <n v="10000"/>
    <n v="20000"/>
    <d v="2025-04-15T00:00:00"/>
    <s v="502LAUGH"/>
    <s v=" 8:38:58 am"/>
    <s v="10620258016/10620258015/10620258106"/>
    <m/>
    <x v="1"/>
    <s v="Yes"/>
    <x v="2"/>
    <x v="2"/>
    <x v="2"/>
    <x v="2"/>
    <n v="2500"/>
    <m/>
    <m/>
    <d v="2025-04-10T00:00:00"/>
    <m/>
    <n v="88"/>
    <n v="220000"/>
    <s v="PE"/>
    <s v="F6V27-800017-FT0001"/>
    <n v="0"/>
    <n v="200000"/>
    <n v="20000"/>
    <n v="0"/>
    <n v="0"/>
    <n v="0"/>
    <m/>
    <m/>
    <n v="0"/>
    <m/>
    <m/>
    <m/>
    <m/>
    <m/>
    <m/>
    <m/>
    <m/>
    <s v="F6V27-800017-FT"/>
    <s v="H08031-JIM-M"/>
    <m/>
    <n v="0"/>
    <n v="0"/>
    <n v="0"/>
    <n v="0"/>
    <n v="0"/>
    <n v="0"/>
    <m/>
    <m/>
    <m/>
    <s v="No"/>
    <s v="W665196"/>
    <n v="0"/>
    <m/>
    <s v="H08031-JIM-M"/>
    <m/>
    <m/>
    <s v="S0362389"/>
  </r>
  <r>
    <x v="338"/>
    <n v="10000"/>
    <n v="20000"/>
    <d v="2025-04-15T00:00:00"/>
    <s v="502LAUGH"/>
    <s v=" 8:36:28 am"/>
    <s v="10620258016/10620258015/10620258106"/>
    <m/>
    <x v="1"/>
    <s v="Yes"/>
    <x v="2"/>
    <x v="2"/>
    <x v="2"/>
    <x v="2"/>
    <n v="1250"/>
    <m/>
    <m/>
    <d v="2025-04-10T00:00:00"/>
    <m/>
    <n v="88"/>
    <n v="110000"/>
    <s v="PE"/>
    <s v="F6V29-80022-FT0001"/>
    <n v="0"/>
    <n v="100000"/>
    <n v="10000"/>
    <n v="0"/>
    <n v="0"/>
    <n v="0"/>
    <m/>
    <m/>
    <n v="0"/>
    <m/>
    <m/>
    <m/>
    <m/>
    <m/>
    <m/>
    <m/>
    <m/>
    <s v="F6V29-80022-FT"/>
    <s v="H08031-JIM-M"/>
    <m/>
    <n v="0"/>
    <n v="0"/>
    <n v="0"/>
    <n v="0"/>
    <n v="0"/>
    <n v="0"/>
    <m/>
    <m/>
    <m/>
    <s v="No"/>
    <s v="W665453"/>
    <n v="0"/>
    <m/>
    <s v="H08031-JIM-M"/>
    <m/>
    <m/>
    <s v="S0362390"/>
  </r>
  <r>
    <x v="339"/>
    <n v="10000"/>
    <n v="20000"/>
    <d v="2025-04-15T00:00:00"/>
    <s v="502LAUGH"/>
    <s v=" 8:38:58 am"/>
    <s v="10620258016/10620258015/10620258106"/>
    <m/>
    <x v="1"/>
    <s v="Yes"/>
    <x v="2"/>
    <x v="2"/>
    <x v="2"/>
    <x v="2"/>
    <n v="1250"/>
    <m/>
    <m/>
    <d v="2025-04-10T00:00:00"/>
    <m/>
    <n v="88"/>
    <n v="110000"/>
    <s v="PE"/>
    <s v="C2P07-80049-FT0001"/>
    <n v="0"/>
    <n v="100000"/>
    <n v="10000"/>
    <n v="0"/>
    <n v="0"/>
    <n v="0"/>
    <m/>
    <m/>
    <n v="0"/>
    <m/>
    <m/>
    <m/>
    <m/>
    <m/>
    <m/>
    <m/>
    <m/>
    <s v="C2P07-80049-FT"/>
    <s v="H08031-JIM-M"/>
    <m/>
    <n v="0"/>
    <n v="0"/>
    <n v="0"/>
    <n v="0"/>
    <n v="0"/>
    <n v="0"/>
    <m/>
    <m/>
    <m/>
    <s v="No"/>
    <s v="W665454"/>
    <n v="0"/>
    <m/>
    <s v="H08031-JIM-M"/>
    <m/>
    <m/>
    <s v="S0362391"/>
  </r>
  <r>
    <x v="340"/>
    <n v="10000"/>
    <n v="20000"/>
    <d v="2025-04-15T00:00:00"/>
    <s v="502LAUGH"/>
    <s v=" 8:39:56 am"/>
    <s v="10620258016/10620258015/10620258106"/>
    <m/>
    <x v="1"/>
    <s v="Yes"/>
    <x v="2"/>
    <x v="2"/>
    <x v="2"/>
    <x v="2"/>
    <n v="2500"/>
    <m/>
    <m/>
    <d v="2025-04-10T00:00:00"/>
    <m/>
    <n v="88"/>
    <n v="220000"/>
    <s v="PE"/>
    <s v="C2P06-80052-FT0001"/>
    <n v="0"/>
    <n v="200000"/>
    <n v="20000"/>
    <n v="0"/>
    <n v="0"/>
    <n v="0"/>
    <m/>
    <m/>
    <n v="0"/>
    <m/>
    <m/>
    <m/>
    <m/>
    <m/>
    <m/>
    <m/>
    <m/>
    <s v="C2P06-80052-FT"/>
    <s v="H08031-JIM-M"/>
    <m/>
    <n v="0"/>
    <n v="0"/>
    <n v="0"/>
    <n v="0"/>
    <n v="0"/>
    <n v="0"/>
    <m/>
    <m/>
    <m/>
    <s v="No"/>
    <s v="W665197"/>
    <n v="0"/>
    <m/>
    <s v="H08031-JIM-M"/>
    <m/>
    <m/>
    <s v="S0362392"/>
  </r>
  <r>
    <x v="559"/>
    <n v="10000"/>
    <n v="10000"/>
    <d v="2025-04-11T00:00:00"/>
    <s v="502LAUGH"/>
    <s v=" 9:14:28 am"/>
    <s v="E190912129"/>
    <m/>
    <x v="0"/>
    <s v="Yes"/>
    <x v="12"/>
    <x v="11"/>
    <x v="12"/>
    <x v="12"/>
    <n v="4667"/>
    <m/>
    <m/>
    <d v="2025-04-10T00:00:00"/>
    <m/>
    <n v="60"/>
    <n v="280020"/>
    <s v="PE"/>
    <s v="739709802 REVA0001"/>
    <n v="0"/>
    <n v="280000"/>
    <n v="20"/>
    <n v="0"/>
    <n v="0"/>
    <n v="0"/>
    <m/>
    <m/>
    <n v="0"/>
    <m/>
    <m/>
    <m/>
    <m/>
    <m/>
    <m/>
    <m/>
    <m/>
    <s v="739709802 REVA"/>
    <s v="S19314"/>
    <m/>
    <n v="0"/>
    <n v="0"/>
    <n v="0"/>
    <n v="0"/>
    <n v="0"/>
    <n v="0"/>
    <m/>
    <m/>
    <m/>
    <s v="No"/>
    <s v="W664789"/>
    <n v="0"/>
    <m/>
    <s v="S19314"/>
    <m/>
    <m/>
    <s v="H0064944"/>
  </r>
  <r>
    <x v="560"/>
    <n v="10000"/>
    <n v="10000"/>
    <d v="2025-04-11T00:00:00"/>
    <s v="502LAUGH"/>
    <s v=" 8:32:26 am"/>
    <s v="SG-5644655 01"/>
    <m/>
    <x v="0"/>
    <s v="Yes"/>
    <x v="6"/>
    <x v="5"/>
    <x v="6"/>
    <x v="6"/>
    <n v="863"/>
    <m/>
    <m/>
    <d v="2025-04-10T00:00:00"/>
    <m/>
    <n v="1"/>
    <n v="863"/>
    <s v="PE"/>
    <n v="200448710001"/>
    <n v="0"/>
    <n v="863"/>
    <n v="0"/>
    <n v="0"/>
    <n v="0"/>
    <n v="0"/>
    <m/>
    <m/>
    <n v="0"/>
    <m/>
    <m/>
    <m/>
    <m/>
    <m/>
    <m/>
    <m/>
    <m/>
    <n v="20044871"/>
    <s v="I09180"/>
    <m/>
    <n v="0"/>
    <n v="0"/>
    <n v="0"/>
    <n v="0"/>
    <n v="0"/>
    <n v="0"/>
    <m/>
    <m/>
    <m/>
    <s v="No"/>
    <s v="W664813"/>
    <n v="0"/>
    <m/>
    <s v="I09180"/>
    <m/>
    <m/>
    <s v="S0362438"/>
  </r>
  <r>
    <x v="560"/>
    <n v="20000"/>
    <n v="10000"/>
    <d v="2025-04-11T00:00:00"/>
    <s v="502LAUGH"/>
    <s v=" 8:32:26 am"/>
    <s v="SG-5644655 01"/>
    <m/>
    <x v="0"/>
    <s v="Yes"/>
    <x v="6"/>
    <x v="5"/>
    <x v="6"/>
    <x v="6"/>
    <n v="863"/>
    <m/>
    <m/>
    <d v="2025-04-10T00:00:00"/>
    <m/>
    <n v="1"/>
    <n v="863"/>
    <s v="PE"/>
    <n v="200448710001"/>
    <n v="0"/>
    <n v="863"/>
    <n v="0"/>
    <n v="0"/>
    <n v="0"/>
    <n v="0"/>
    <m/>
    <m/>
    <n v="0"/>
    <m/>
    <m/>
    <m/>
    <m/>
    <m/>
    <m/>
    <m/>
    <m/>
    <n v="20044871"/>
    <s v="I09180"/>
    <m/>
    <n v="0"/>
    <n v="0"/>
    <n v="0"/>
    <n v="0"/>
    <n v="0"/>
    <n v="0"/>
    <m/>
    <m/>
    <m/>
    <s v="No"/>
    <s v="W664813"/>
    <n v="0"/>
    <m/>
    <s v="I09180"/>
    <m/>
    <m/>
    <s v="S0362438"/>
  </r>
  <r>
    <x v="506"/>
    <n v="10000"/>
    <n v="20000"/>
    <d v="2025-04-10T00:00:00"/>
    <s v="502LAUGH"/>
    <d v="1899-12-30T10:34:38"/>
    <n v="860909190918"/>
    <m/>
    <x v="1"/>
    <s v="Yes"/>
    <x v="36"/>
    <x v="2"/>
    <x v="45"/>
    <x v="45"/>
    <n v="1000"/>
    <m/>
    <m/>
    <d v="2025-04-10T00:00:00"/>
    <m/>
    <n v="48"/>
    <n v="48000"/>
    <s v="PE"/>
    <n v="201088630001"/>
    <n v="0"/>
    <n v="36000"/>
    <n v="12000"/>
    <n v="0"/>
    <n v="0"/>
    <n v="0"/>
    <m/>
    <m/>
    <n v="0"/>
    <m/>
    <m/>
    <m/>
    <m/>
    <m/>
    <m/>
    <m/>
    <m/>
    <n v="20108863"/>
    <s v="I09180"/>
    <m/>
    <n v="0"/>
    <n v="0"/>
    <n v="0"/>
    <n v="0"/>
    <n v="0"/>
    <n v="0"/>
    <m/>
    <m/>
    <m/>
    <s v="No"/>
    <s v="W664814"/>
    <n v="0"/>
    <m/>
    <s v="I09180"/>
    <m/>
    <m/>
    <s v="S0362439"/>
  </r>
  <r>
    <x v="561"/>
    <n v="10000"/>
    <n v="10000"/>
    <d v="2025-04-10T00:00:00"/>
    <s v="502LAUGH"/>
    <s v=" 5:14:46 pm"/>
    <s v="U531252076/503011826"/>
    <m/>
    <x v="0"/>
    <s v="Yes"/>
    <x v="30"/>
    <x v="24"/>
    <x v="32"/>
    <x v="32"/>
    <n v="5860"/>
    <m/>
    <m/>
    <d v="2025-04-10T00:00:00"/>
    <m/>
    <n v="1"/>
    <n v="5860"/>
    <s v="PE"/>
    <s v="250-5313-000001"/>
    <n v="0"/>
    <n v="5360"/>
    <n v="500"/>
    <n v="0"/>
    <n v="0"/>
    <n v="0"/>
    <m/>
    <m/>
    <n v="0"/>
    <m/>
    <m/>
    <m/>
    <m/>
    <m/>
    <m/>
    <m/>
    <m/>
    <s v="250-5313-00"/>
    <s v="J10025"/>
    <m/>
    <n v="0"/>
    <n v="0"/>
    <n v="0"/>
    <n v="0"/>
    <n v="0"/>
    <n v="0"/>
    <m/>
    <m/>
    <m/>
    <s v="No"/>
    <s v="W665202"/>
    <n v="0"/>
    <m/>
    <s v="J10025"/>
    <m/>
    <m/>
    <s v="S0362449"/>
  </r>
  <r>
    <x v="562"/>
    <n v="10000"/>
    <n v="10000"/>
    <d v="2025-04-11T00:00:00"/>
    <s v="502LAUGH"/>
    <s v=" 9:16:02 am"/>
    <n v="234402"/>
    <m/>
    <x v="0"/>
    <s v="Yes"/>
    <x v="39"/>
    <x v="4"/>
    <x v="41"/>
    <x v="41"/>
    <n v="667"/>
    <m/>
    <m/>
    <d v="2025-04-10T00:00:00"/>
    <m/>
    <n v="180"/>
    <n v="120060"/>
    <s v="PE"/>
    <s v="1113-550-00020 R0001"/>
    <n v="0"/>
    <n v="120000"/>
    <n v="60"/>
    <n v="0"/>
    <n v="0"/>
    <n v="0"/>
    <m/>
    <m/>
    <n v="0"/>
    <m/>
    <m/>
    <m/>
    <m/>
    <m/>
    <m/>
    <m/>
    <m/>
    <s v="1113-550-00020 REVB"/>
    <s v="M13337-SMD"/>
    <m/>
    <n v="0"/>
    <n v="0"/>
    <n v="0"/>
    <n v="0"/>
    <n v="0"/>
    <n v="0"/>
    <m/>
    <m/>
    <m/>
    <s v="No"/>
    <s v="W664824"/>
    <n v="0"/>
    <m/>
    <s v="M13337-SMD"/>
    <m/>
    <m/>
    <s v="S0361340"/>
  </r>
  <r>
    <x v="563"/>
    <n v="10000"/>
    <n v="10000"/>
    <d v="2025-04-11T00:00:00"/>
    <s v="502LAUGH"/>
    <s v=" 9:14:28 am"/>
    <n v="1006323"/>
    <m/>
    <x v="0"/>
    <s v="Yes"/>
    <x v="12"/>
    <x v="11"/>
    <x v="12"/>
    <x v="12"/>
    <n v="1334"/>
    <m/>
    <m/>
    <d v="2025-04-10T00:00:00"/>
    <m/>
    <n v="90"/>
    <n v="120060"/>
    <s v="PE"/>
    <s v="1115-790-00003 R0001"/>
    <n v="0"/>
    <n v="120000"/>
    <n v="60"/>
    <n v="0"/>
    <n v="0"/>
    <n v="0"/>
    <m/>
    <m/>
    <n v="0"/>
    <m/>
    <m/>
    <m/>
    <m/>
    <m/>
    <m/>
    <m/>
    <m/>
    <s v="1115-790-00003 REVB"/>
    <s v="M13337-SMD"/>
    <m/>
    <n v="0"/>
    <n v="0"/>
    <n v="0"/>
    <n v="0"/>
    <n v="0"/>
    <n v="0"/>
    <m/>
    <m/>
    <m/>
    <s v="No"/>
    <s v="W664825"/>
    <n v="0"/>
    <m/>
    <s v="M13337-SMD"/>
    <m/>
    <m/>
    <s v="S0361340"/>
  </r>
  <r>
    <x v="514"/>
    <n v="10000"/>
    <n v="20000"/>
    <d v="2025-04-11T00:00:00"/>
    <s v="502LAUGH"/>
    <d v="1899-12-30T10:12:25"/>
    <s v="BZA050-04"/>
    <m/>
    <x v="1"/>
    <s v="Yes"/>
    <x v="19"/>
    <x v="15"/>
    <x v="18"/>
    <x v="18"/>
    <n v="7500"/>
    <m/>
    <m/>
    <d v="2025-04-10T00:00:00"/>
    <m/>
    <n v="4"/>
    <n v="30000"/>
    <s v="PE"/>
    <s v="GR-1970001"/>
    <n v="0"/>
    <n v="30000"/>
    <n v="0"/>
    <n v="0"/>
    <n v="0"/>
    <n v="0"/>
    <m/>
    <m/>
    <n v="0"/>
    <m/>
    <m/>
    <m/>
    <m/>
    <m/>
    <m/>
    <m/>
    <m/>
    <s v="GR-197"/>
    <s v="G07076"/>
    <m/>
    <n v="0"/>
    <n v="0"/>
    <n v="0"/>
    <n v="0"/>
    <n v="0"/>
    <n v="0"/>
    <m/>
    <m/>
    <m/>
    <s v="No"/>
    <s v="W664832"/>
    <n v="0"/>
    <m/>
    <s v="G07076"/>
    <m/>
    <m/>
    <s v="S0362593"/>
  </r>
  <r>
    <x v="564"/>
    <n v="10000"/>
    <n v="10000"/>
    <d v="2025-04-10T00:00:00"/>
    <s v="502LAUGH"/>
    <d v="1899-12-30T11:30:47"/>
    <s v="J00U110990"/>
    <m/>
    <x v="0"/>
    <s v="Yes"/>
    <x v="10"/>
    <x v="9"/>
    <x v="10"/>
    <x v="10"/>
    <n v="1000"/>
    <m/>
    <m/>
    <d v="2025-04-10T00:00:00"/>
    <m/>
    <n v="1"/>
    <n v="1000"/>
    <s v="PE"/>
    <s v="250-5345-000001"/>
    <n v="0"/>
    <n v="1000"/>
    <n v="0"/>
    <n v="0"/>
    <n v="0"/>
    <n v="0"/>
    <m/>
    <m/>
    <n v="0"/>
    <m/>
    <m/>
    <m/>
    <m/>
    <m/>
    <m/>
    <m/>
    <m/>
    <s v="250-5345-00"/>
    <s v="J10025"/>
    <m/>
    <n v="0"/>
    <n v="0"/>
    <n v="0"/>
    <n v="0"/>
    <n v="0"/>
    <n v="0"/>
    <m/>
    <m/>
    <m/>
    <s v="No"/>
    <s v="W664838"/>
    <n v="0"/>
    <m/>
    <s v="J10025"/>
    <m/>
    <m/>
    <s v="S0362645"/>
  </r>
  <r>
    <x v="565"/>
    <n v="10000"/>
    <n v="10000"/>
    <d v="2025-04-10T00:00:00"/>
    <s v="502LAUGH"/>
    <s v=" 4:24:08 pm"/>
    <s v="4041006U5"/>
    <m/>
    <x v="0"/>
    <s v="Yes"/>
    <x v="10"/>
    <x v="9"/>
    <x v="10"/>
    <x v="10"/>
    <n v="2000"/>
    <m/>
    <m/>
    <d v="2025-04-10T00:00:00"/>
    <m/>
    <n v="1"/>
    <n v="2000"/>
    <s v="PE"/>
    <s v="250-6313-000001"/>
    <n v="0"/>
    <n v="2000"/>
    <n v="0"/>
    <n v="0"/>
    <n v="0"/>
    <n v="0"/>
    <m/>
    <m/>
    <n v="0"/>
    <m/>
    <m/>
    <m/>
    <m/>
    <m/>
    <m/>
    <m/>
    <m/>
    <s v="250-6313-00"/>
    <s v="J10025"/>
    <m/>
    <n v="0"/>
    <n v="0"/>
    <n v="0"/>
    <n v="0"/>
    <n v="0"/>
    <n v="0"/>
    <m/>
    <m/>
    <m/>
    <s v="No"/>
    <s v="W664840"/>
    <n v="0"/>
    <m/>
    <s v="J10025"/>
    <m/>
    <m/>
    <s v="S0362645"/>
  </r>
  <r>
    <x v="522"/>
    <n v="10000"/>
    <n v="20000"/>
    <d v="2025-04-11T00:00:00"/>
    <s v="502LAUGH"/>
    <s v=" 8:36:37 am"/>
    <s v="J00WT7100"/>
    <m/>
    <x v="1"/>
    <s v="Yes"/>
    <x v="17"/>
    <x v="15"/>
    <x v="16"/>
    <x v="16"/>
    <n v="1000"/>
    <m/>
    <m/>
    <d v="2025-04-10T00:00:00"/>
    <m/>
    <n v="6"/>
    <n v="6000"/>
    <s v="PE"/>
    <n v="5000514990001"/>
    <n v="0"/>
    <n v="5000"/>
    <n v="1000"/>
    <n v="0"/>
    <n v="0"/>
    <n v="0"/>
    <m/>
    <m/>
    <n v="0"/>
    <m/>
    <m/>
    <m/>
    <m/>
    <m/>
    <m/>
    <m/>
    <m/>
    <n v="500051499"/>
    <s v="B02083"/>
    <m/>
    <n v="0"/>
    <n v="0"/>
    <n v="0"/>
    <n v="0"/>
    <n v="0"/>
    <n v="0"/>
    <m/>
    <m/>
    <m/>
    <s v="No"/>
    <s v="W664845"/>
    <n v="0"/>
    <m/>
    <s v="B02083"/>
    <m/>
    <m/>
    <s v="S0362655"/>
  </r>
  <r>
    <x v="566"/>
    <n v="10000"/>
    <n v="10000"/>
    <d v="2025-04-17T00:00:00"/>
    <s v="502LAUGH"/>
    <s v=" 2:34:41 pm"/>
    <s v="L4015U8016"/>
    <m/>
    <x v="0"/>
    <s v="Yes"/>
    <x v="20"/>
    <x v="17"/>
    <x v="19"/>
    <x v="19"/>
    <n v="8500"/>
    <m/>
    <m/>
    <d v="2025-04-10T00:00:00"/>
    <m/>
    <n v="1"/>
    <n v="8500"/>
    <s v="PE"/>
    <s v="150-015580001"/>
    <n v="0"/>
    <n v="8000"/>
    <n v="500"/>
    <n v="0"/>
    <n v="0"/>
    <n v="0"/>
    <m/>
    <m/>
    <n v="0"/>
    <m/>
    <m/>
    <m/>
    <m/>
    <m/>
    <m/>
    <m/>
    <m/>
    <s v="150-01558"/>
    <s v="I09146"/>
    <m/>
    <n v="0"/>
    <n v="0"/>
    <n v="0"/>
    <n v="0"/>
    <n v="0"/>
    <n v="0"/>
    <m/>
    <m/>
    <m/>
    <s v="No"/>
    <s v="W665208"/>
    <n v="0"/>
    <m/>
    <s v="I09146"/>
    <m/>
    <m/>
    <s v="S0362658"/>
  </r>
  <r>
    <x v="567"/>
    <n v="10000"/>
    <n v="10000"/>
    <d v="2025-04-24T00:00:00"/>
    <s v="502LAUGH"/>
    <d v="1899-12-30T11:14:00"/>
    <s v="40718205/3830U7060"/>
    <m/>
    <x v="0"/>
    <s v="Yes"/>
    <x v="20"/>
    <x v="17"/>
    <x v="19"/>
    <x v="19"/>
    <n v="150"/>
    <m/>
    <m/>
    <d v="2025-04-10T00:00:00"/>
    <m/>
    <n v="1"/>
    <n v="150"/>
    <s v="PE"/>
    <s v="164115A0001"/>
    <n v="0"/>
    <n v="50"/>
    <n v="100"/>
    <n v="0"/>
    <n v="0"/>
    <n v="0"/>
    <m/>
    <m/>
    <n v="0"/>
    <m/>
    <m/>
    <m/>
    <m/>
    <m/>
    <m/>
    <m/>
    <m/>
    <s v="164115A"/>
    <s v="E05185"/>
    <m/>
    <n v="0"/>
    <n v="0"/>
    <n v="0"/>
    <n v="0"/>
    <n v="0"/>
    <n v="0"/>
    <m/>
    <m/>
    <m/>
    <s v="No"/>
    <s v="W665470"/>
    <n v="0"/>
    <m/>
    <s v="E05185"/>
    <m/>
    <m/>
    <s v="S0362666"/>
  </r>
  <r>
    <x v="568"/>
    <n v="10000"/>
    <n v="10000"/>
    <d v="2025-04-24T00:00:00"/>
    <s v="502LAUGH"/>
    <d v="1899-12-30T11:14:51"/>
    <s v="3830U7060/4071802U5"/>
    <m/>
    <x v="0"/>
    <s v="Yes"/>
    <x v="20"/>
    <x v="17"/>
    <x v="19"/>
    <x v="19"/>
    <n v="350"/>
    <m/>
    <m/>
    <d v="2025-04-10T00:00:00"/>
    <m/>
    <n v="1"/>
    <n v="350"/>
    <s v="PE"/>
    <s v="249746A0001"/>
    <n v="0"/>
    <n v="100"/>
    <n v="250"/>
    <n v="0"/>
    <n v="0"/>
    <n v="0"/>
    <m/>
    <m/>
    <n v="0"/>
    <m/>
    <m/>
    <m/>
    <m/>
    <m/>
    <m/>
    <m/>
    <m/>
    <s v="249746A"/>
    <s v="E05185"/>
    <m/>
    <n v="0"/>
    <n v="0"/>
    <n v="0"/>
    <n v="0"/>
    <n v="0"/>
    <n v="0"/>
    <m/>
    <m/>
    <m/>
    <s v="No"/>
    <s v="W665471"/>
    <n v="0"/>
    <m/>
    <s v="E05185"/>
    <m/>
    <m/>
    <s v="S0362666"/>
  </r>
  <r>
    <x v="569"/>
    <n v="10000"/>
    <n v="10000"/>
    <d v="2025-04-10T00:00:00"/>
    <s v="502LAUGH"/>
    <d v="1899-12-30T11:07:25"/>
    <s v="M0BUF4281"/>
    <m/>
    <x v="0"/>
    <s v="Yes"/>
    <x v="45"/>
    <x v="21"/>
    <x v="26"/>
    <x v="26"/>
    <n v="2250"/>
    <m/>
    <m/>
    <d v="2025-04-10T00:00:00"/>
    <m/>
    <n v="4"/>
    <n v="9000"/>
    <s v="PE"/>
    <s v="204194300 REVA0001"/>
    <n v="0"/>
    <n v="9000"/>
    <n v="0"/>
    <n v="0"/>
    <n v="0"/>
    <n v="0"/>
    <m/>
    <m/>
    <n v="0"/>
    <m/>
    <m/>
    <m/>
    <m/>
    <m/>
    <m/>
    <m/>
    <m/>
    <s v="204194300 REVA"/>
    <s v="S19314"/>
    <m/>
    <n v="0"/>
    <n v="0"/>
    <n v="0"/>
    <n v="0"/>
    <n v="0"/>
    <n v="0"/>
    <m/>
    <m/>
    <m/>
    <s v="No"/>
    <s v="W664853"/>
    <n v="0"/>
    <m/>
    <s v="S19314"/>
    <m/>
    <m/>
    <s v="H0064970"/>
  </r>
  <r>
    <x v="570"/>
    <n v="10000"/>
    <n v="20000"/>
    <d v="2025-04-16T00:00:00"/>
    <s v="502LAUGH"/>
    <s v=" 3:35:41 pm"/>
    <n v="10620258104"/>
    <m/>
    <x v="0"/>
    <s v="Yes"/>
    <x v="38"/>
    <x v="0"/>
    <x v="38"/>
    <x v="38"/>
    <n v="385"/>
    <m/>
    <m/>
    <d v="2025-04-10T00:00:00"/>
    <m/>
    <n v="308"/>
    <n v="118580"/>
    <s v="PE"/>
    <s v="T6M56-800010001"/>
    <n v="0"/>
    <n v="100000"/>
    <n v="18580"/>
    <n v="0"/>
    <n v="0"/>
    <n v="0"/>
    <m/>
    <m/>
    <n v="0"/>
    <m/>
    <m/>
    <m/>
    <m/>
    <m/>
    <m/>
    <m/>
    <m/>
    <s v="T6M56-80001"/>
    <s v="H08031-JIM-M"/>
    <m/>
    <n v="0"/>
    <n v="0"/>
    <n v="0"/>
    <n v="0"/>
    <n v="0"/>
    <n v="0"/>
    <m/>
    <m/>
    <m/>
    <s v="No"/>
    <s v="W665036"/>
    <n v="0"/>
    <m/>
    <s v="H08031-JIM-M"/>
    <m/>
    <m/>
    <s v="S0362682"/>
  </r>
  <r>
    <x v="571"/>
    <n v="10000"/>
    <n v="10000"/>
    <d v="2025-04-21T00:00:00"/>
    <s v="502LAUGH"/>
    <s v=" 2:50:53 pm"/>
    <s v="M0BUB1101"/>
    <m/>
    <x v="0"/>
    <s v="Yes"/>
    <x v="0"/>
    <x v="0"/>
    <x v="0"/>
    <x v="0"/>
    <n v="3250"/>
    <m/>
    <m/>
    <d v="2025-04-10T00:00:00"/>
    <m/>
    <n v="8"/>
    <n v="26000"/>
    <s v="PE"/>
    <s v="10056878001 REVA0001"/>
    <n v="0"/>
    <n v="21500"/>
    <n v="4500"/>
    <n v="0"/>
    <n v="0"/>
    <n v="0"/>
    <m/>
    <m/>
    <n v="0"/>
    <m/>
    <m/>
    <m/>
    <m/>
    <m/>
    <m/>
    <m/>
    <m/>
    <s v="10056878001 REVA"/>
    <s v="E05166-JAPAC"/>
    <m/>
    <n v="0"/>
    <n v="0"/>
    <n v="0"/>
    <n v="0"/>
    <n v="0"/>
    <n v="0"/>
    <m/>
    <m/>
    <m/>
    <s v="No"/>
    <s v="W665474"/>
    <n v="0"/>
    <m/>
    <s v="E05166-JAPAC"/>
    <m/>
    <m/>
    <s v="S0362710"/>
  </r>
  <r>
    <x v="572"/>
    <n v="10000"/>
    <n v="10000"/>
    <d v="2025-04-10T00:00:00"/>
    <s v="502LAUGH"/>
    <s v=" 2:42:04 pm"/>
    <s v="M0BVE5230"/>
    <m/>
    <x v="0"/>
    <s v="Yes"/>
    <x v="0"/>
    <x v="0"/>
    <x v="0"/>
    <x v="0"/>
    <n v="650"/>
    <m/>
    <m/>
    <d v="2025-04-10T00:00:00"/>
    <m/>
    <n v="4"/>
    <n v="2600"/>
    <s v="PE"/>
    <s v="10062434 REVA0001"/>
    <n v="0"/>
    <n v="2000"/>
    <n v="600"/>
    <n v="0"/>
    <n v="0"/>
    <n v="0"/>
    <m/>
    <m/>
    <n v="0"/>
    <m/>
    <m/>
    <m/>
    <m/>
    <m/>
    <m/>
    <m/>
    <m/>
    <s v="10062434 REVA"/>
    <s v="E05166-JAPAC"/>
    <m/>
    <n v="0"/>
    <n v="0"/>
    <n v="0"/>
    <n v="0"/>
    <n v="0"/>
    <n v="0"/>
    <m/>
    <m/>
    <m/>
    <s v="No"/>
    <s v="W665212"/>
    <n v="0"/>
    <m/>
    <s v="E05166-JAPAC"/>
    <m/>
    <m/>
    <s v="S0362710"/>
  </r>
  <r>
    <x v="572"/>
    <n v="10000"/>
    <n v="20000"/>
    <d v="2025-04-10T00:00:00"/>
    <s v="502LAUGH"/>
    <s v=" 2:42:04 pm"/>
    <s v="M0BVE5230"/>
    <m/>
    <x v="1"/>
    <s v="Yes"/>
    <x v="1"/>
    <x v="1"/>
    <x v="1"/>
    <x v="1"/>
    <n v="2500"/>
    <m/>
    <m/>
    <d v="2025-04-10T00:00:00"/>
    <m/>
    <n v="1"/>
    <n v="2500"/>
    <s v="PE"/>
    <s v="10062434 REVA0001"/>
    <n v="0"/>
    <n v="2000"/>
    <n v="500"/>
    <n v="0"/>
    <n v="0"/>
    <n v="0"/>
    <m/>
    <m/>
    <n v="0"/>
    <m/>
    <m/>
    <m/>
    <m/>
    <m/>
    <m/>
    <m/>
    <m/>
    <s v="10062434 REVA"/>
    <s v="E05166-JAPAC"/>
    <m/>
    <n v="0"/>
    <n v="0"/>
    <n v="0"/>
    <n v="0"/>
    <n v="0"/>
    <n v="0"/>
    <m/>
    <m/>
    <m/>
    <s v="No"/>
    <s v="W665212"/>
    <n v="0"/>
    <m/>
    <s v="E05166-JAPAC"/>
    <m/>
    <m/>
    <s v="S0362710"/>
  </r>
  <r>
    <x v="573"/>
    <n v="10000"/>
    <n v="10000"/>
    <d v="2025-04-14T00:00:00"/>
    <s v="502LAUGH"/>
    <s v=" 8:37:48 am"/>
    <n v="10620258104"/>
    <m/>
    <x v="0"/>
    <s v="Yes"/>
    <x v="38"/>
    <x v="0"/>
    <x v="38"/>
    <x v="38"/>
    <n v="195"/>
    <m/>
    <m/>
    <d v="2025-04-10T00:00:00"/>
    <m/>
    <n v="36"/>
    <n v="7020"/>
    <s v="PE"/>
    <s v="9U244-80001-FT0001"/>
    <n v="0"/>
    <n v="5000"/>
    <n v="2020"/>
    <n v="0"/>
    <n v="0"/>
    <n v="0"/>
    <m/>
    <m/>
    <n v="0"/>
    <m/>
    <m/>
    <m/>
    <m/>
    <m/>
    <m/>
    <m/>
    <m/>
    <s v="9U244-80001-FT"/>
    <s v="H08031-JIM"/>
    <m/>
    <n v="0"/>
    <n v="0"/>
    <n v="0"/>
    <n v="0"/>
    <n v="0"/>
    <n v="0"/>
    <m/>
    <m/>
    <m/>
    <s v="No"/>
    <s v="W665475"/>
    <n v="0"/>
    <m/>
    <s v="H08031-JIM"/>
    <m/>
    <m/>
    <s v="S0362747"/>
  </r>
  <r>
    <x v="574"/>
    <n v="10000"/>
    <n v="10000"/>
    <d v="2025-04-14T00:00:00"/>
    <s v="502LAUGH"/>
    <s v=" 8:37:48 am"/>
    <n v="10620258104"/>
    <m/>
    <x v="0"/>
    <s v="Yes"/>
    <x v="38"/>
    <x v="0"/>
    <x v="38"/>
    <x v="38"/>
    <n v="195"/>
    <m/>
    <m/>
    <d v="2025-04-10T00:00:00"/>
    <m/>
    <n v="36"/>
    <n v="7020"/>
    <s v="PE"/>
    <s v="5180-5473-FT0001"/>
    <n v="0"/>
    <n v="5000"/>
    <n v="2020"/>
    <n v="0"/>
    <n v="0"/>
    <n v="0"/>
    <m/>
    <m/>
    <n v="0"/>
    <m/>
    <m/>
    <m/>
    <m/>
    <m/>
    <m/>
    <m/>
    <m/>
    <s v="5180-5473-FT"/>
    <s v="H08031-JIM"/>
    <m/>
    <n v="0"/>
    <n v="0"/>
    <n v="0"/>
    <n v="0"/>
    <n v="0"/>
    <n v="0"/>
    <m/>
    <m/>
    <m/>
    <s v="No"/>
    <s v="W665476"/>
    <n v="0"/>
    <m/>
    <s v="H08031-JIM"/>
    <m/>
    <m/>
    <s v="S0362748"/>
  </r>
  <r>
    <x v="575"/>
    <n v="10000"/>
    <n v="10000"/>
    <d v="2025-04-11T00:00:00"/>
    <s v="502LAUGH"/>
    <d v="1899-12-30T11:36:13"/>
    <s v="4111520U5"/>
    <m/>
    <x v="0"/>
    <s v="Yes"/>
    <x v="27"/>
    <x v="22"/>
    <x v="27"/>
    <x v="27"/>
    <n v="20000"/>
    <m/>
    <m/>
    <d v="2025-04-10T00:00:00"/>
    <m/>
    <n v="1"/>
    <n v="20000"/>
    <s v="PE"/>
    <s v="250-6222-000001"/>
    <n v="0"/>
    <n v="20000"/>
    <n v="0"/>
    <n v="0"/>
    <n v="0"/>
    <n v="0"/>
    <m/>
    <m/>
    <n v="0"/>
    <m/>
    <m/>
    <m/>
    <m/>
    <m/>
    <m/>
    <m/>
    <m/>
    <s v="250-6222-00"/>
    <s v="J10025"/>
    <m/>
    <n v="0"/>
    <n v="0"/>
    <n v="0"/>
    <n v="0"/>
    <n v="0"/>
    <n v="0"/>
    <m/>
    <m/>
    <m/>
    <s v="No"/>
    <s v="W664856"/>
    <n v="0"/>
    <m/>
    <s v="J10025"/>
    <m/>
    <m/>
    <s v="S0362749"/>
  </r>
  <r>
    <x v="576"/>
    <n v="10000"/>
    <n v="10000"/>
    <d v="2025-04-11T00:00:00"/>
    <s v="502LAUGH"/>
    <s v=" 2:04:15 pm"/>
    <s v="5011704U5"/>
    <m/>
    <x v="0"/>
    <s v="Yes"/>
    <x v="28"/>
    <x v="23"/>
    <x v="30"/>
    <x v="30"/>
    <n v="25000"/>
    <m/>
    <m/>
    <d v="2025-04-10T00:00:00"/>
    <m/>
    <n v="2"/>
    <n v="50000"/>
    <s v="PE"/>
    <s v="260-6167-000001"/>
    <n v="0"/>
    <n v="50000"/>
    <n v="0"/>
    <n v="0"/>
    <n v="0"/>
    <n v="0"/>
    <m/>
    <m/>
    <n v="0"/>
    <m/>
    <m/>
    <m/>
    <m/>
    <m/>
    <m/>
    <m/>
    <m/>
    <s v="260-6167-00"/>
    <s v="J10025"/>
    <m/>
    <n v="0"/>
    <n v="0"/>
    <n v="0"/>
    <n v="0"/>
    <n v="0"/>
    <n v="0"/>
    <m/>
    <m/>
    <m/>
    <s v="No"/>
    <s v="W664860"/>
    <n v="0"/>
    <m/>
    <s v="J10025"/>
    <m/>
    <m/>
    <s v="S0362749"/>
  </r>
  <r>
    <x v="577"/>
    <n v="10000"/>
    <n v="10000"/>
    <d v="2025-04-11T00:00:00"/>
    <s v="502LAUGH"/>
    <s v=" 8:33:30 am"/>
    <s v="J00WA6960"/>
    <m/>
    <x v="0"/>
    <s v="Yes"/>
    <x v="30"/>
    <x v="24"/>
    <x v="32"/>
    <x v="32"/>
    <n v="10000"/>
    <m/>
    <m/>
    <d v="2025-04-10T00:00:00"/>
    <m/>
    <n v="1"/>
    <n v="10000"/>
    <s v="PE"/>
    <s v="250-5329-000001"/>
    <n v="0"/>
    <n v="10000"/>
    <n v="0"/>
    <n v="0"/>
    <n v="0"/>
    <n v="0"/>
    <m/>
    <m/>
    <n v="0"/>
    <m/>
    <m/>
    <m/>
    <m/>
    <m/>
    <m/>
    <m/>
    <m/>
    <s v="250-5329-00"/>
    <s v="J10025"/>
    <m/>
    <n v="0"/>
    <n v="0"/>
    <n v="0"/>
    <n v="0"/>
    <n v="0"/>
    <n v="0"/>
    <m/>
    <m/>
    <m/>
    <s v="No"/>
    <s v="W665037"/>
    <n v="0"/>
    <m/>
    <s v="J10025"/>
    <m/>
    <m/>
    <s v="S0362750"/>
  </r>
  <r>
    <x v="578"/>
    <n v="10000"/>
    <n v="10000"/>
    <d v="2025-04-10T00:00:00"/>
    <s v="502LAUGH"/>
    <s v=" 1:22:28 pm"/>
    <s v="4103007U5"/>
    <m/>
    <x v="0"/>
    <s v="Yes"/>
    <x v="11"/>
    <x v="10"/>
    <x v="11"/>
    <x v="11"/>
    <n v="34"/>
    <m/>
    <m/>
    <d v="2025-04-10T00:00:00"/>
    <m/>
    <n v="6"/>
    <n v="204"/>
    <s v="PE"/>
    <s v="L001-772785-00000003"/>
    <n v="0"/>
    <n v="200"/>
    <n v="4"/>
    <n v="0"/>
    <n v="0"/>
    <n v="0"/>
    <m/>
    <m/>
    <n v="0"/>
    <m/>
    <m/>
    <m/>
    <m/>
    <m/>
    <m/>
    <m/>
    <m/>
    <s v="L001-772785-000003ZL"/>
    <s v="W23041-TH"/>
    <m/>
    <n v="0"/>
    <n v="0"/>
    <n v="0"/>
    <n v="0"/>
    <n v="0"/>
    <n v="0"/>
    <m/>
    <m/>
    <m/>
    <s v="No"/>
    <s v="W664864"/>
    <n v="0"/>
    <m/>
    <s v="W23041-TH"/>
    <m/>
    <m/>
    <s v="ZSA101799"/>
  </r>
  <r>
    <x v="579"/>
    <n v="10000"/>
    <n v="10000"/>
    <d v="2025-04-28T00:00:00"/>
    <s v="502LAUGH"/>
    <s v=" 8:42:31 am"/>
    <n v="10620258101"/>
    <m/>
    <x v="0"/>
    <s v="Yes"/>
    <x v="38"/>
    <x v="0"/>
    <x v="38"/>
    <x v="38"/>
    <n v="54"/>
    <m/>
    <m/>
    <d v="2025-04-10T00:00:00"/>
    <m/>
    <n v="176"/>
    <n v="9504"/>
    <s v="PE"/>
    <s v="T0A86-80005-FT0001"/>
    <n v="0"/>
    <n v="80000"/>
    <n v="-70496"/>
    <n v="0"/>
    <n v="0"/>
    <n v="0"/>
    <m/>
    <m/>
    <n v="0"/>
    <m/>
    <m/>
    <m/>
    <m/>
    <m/>
    <m/>
    <m/>
    <m/>
    <s v="T0A86-80005-FT"/>
    <s v="H08031-JIM-M"/>
    <m/>
    <n v="0"/>
    <n v="0"/>
    <n v="0"/>
    <n v="0"/>
    <n v="0"/>
    <n v="0"/>
    <m/>
    <m/>
    <m/>
    <s v="No"/>
    <s v="W665699"/>
    <n v="0"/>
    <m/>
    <s v="H08031-JIM-M"/>
    <m/>
    <m/>
    <s v="S0362933"/>
  </r>
  <r>
    <x v="580"/>
    <n v="10000"/>
    <n v="10000"/>
    <d v="2025-04-28T00:00:00"/>
    <s v="502LAUGH"/>
    <s v=" 8:41:23 am"/>
    <n v="10620258100"/>
    <m/>
    <x v="0"/>
    <s v="Yes"/>
    <x v="38"/>
    <x v="0"/>
    <x v="38"/>
    <x v="38"/>
    <n v="569"/>
    <m/>
    <m/>
    <d v="2025-04-10T00:00:00"/>
    <m/>
    <n v="176"/>
    <n v="100144"/>
    <s v="PE"/>
    <s v="E5Z02-80008-FT0001"/>
    <n v="0"/>
    <n v="80000"/>
    <n v="20144"/>
    <n v="0"/>
    <n v="0"/>
    <n v="0"/>
    <m/>
    <m/>
    <n v="0"/>
    <m/>
    <m/>
    <m/>
    <m/>
    <m/>
    <m/>
    <m/>
    <m/>
    <s v="E5Z02-80008-FT"/>
    <s v="H08031-JIM-M"/>
    <m/>
    <n v="0"/>
    <n v="0"/>
    <n v="0"/>
    <n v="0"/>
    <n v="0"/>
    <n v="0"/>
    <m/>
    <m/>
    <m/>
    <s v="No"/>
    <s v="W665495"/>
    <n v="0"/>
    <m/>
    <s v="H08031-JIM-M"/>
    <m/>
    <m/>
    <s v="S0362938"/>
  </r>
  <r>
    <x v="530"/>
    <n v="10000"/>
    <n v="30000"/>
    <d v="2025-04-10T00:00:00"/>
    <s v="502LAUGH"/>
    <s v=" 1:49:13 pm"/>
    <n v="59470"/>
    <m/>
    <x v="1"/>
    <s v="Yes"/>
    <x v="31"/>
    <x v="20"/>
    <x v="24"/>
    <x v="24"/>
    <n v="36750"/>
    <m/>
    <m/>
    <d v="2025-04-10T00:00:00"/>
    <m/>
    <n v="6"/>
    <n v="220500"/>
    <s v="PE"/>
    <s v="MT-1000241-910RE0002"/>
    <n v="0"/>
    <n v="220500"/>
    <n v="0"/>
    <n v="0"/>
    <n v="0"/>
    <n v="0"/>
    <m/>
    <m/>
    <n v="0"/>
    <m/>
    <m/>
    <m/>
    <m/>
    <m/>
    <m/>
    <m/>
    <m/>
    <s v="MT-1000241-910REV005"/>
    <s v="Z26002"/>
    <m/>
    <n v="0"/>
    <n v="0"/>
    <n v="0"/>
    <n v="0"/>
    <n v="0"/>
    <n v="0"/>
    <m/>
    <m/>
    <m/>
    <s v="No"/>
    <s v="W664866"/>
    <n v="0"/>
    <m/>
    <s v="Z26002"/>
    <m/>
    <m/>
    <s v="S0362956"/>
  </r>
  <r>
    <x v="581"/>
    <n v="10000"/>
    <n v="10000"/>
    <d v="2025-04-17T00:00:00"/>
    <s v="502LAUGH"/>
    <d v="1899-12-30T11:08:21"/>
    <s v="3082509U9/405172525"/>
    <m/>
    <x v="0"/>
    <s v="Yes"/>
    <x v="20"/>
    <x v="17"/>
    <x v="19"/>
    <x v="19"/>
    <n v="500"/>
    <m/>
    <m/>
    <d v="2025-04-10T00:00:00"/>
    <m/>
    <n v="1"/>
    <n v="500"/>
    <s v="PE"/>
    <n v="190023590001"/>
    <n v="0"/>
    <n v="500"/>
    <n v="0"/>
    <n v="0"/>
    <n v="0"/>
    <n v="0"/>
    <m/>
    <m/>
    <n v="0"/>
    <m/>
    <m/>
    <m/>
    <m/>
    <m/>
    <m/>
    <m/>
    <m/>
    <n v="19002359"/>
    <s v="I09109"/>
    <m/>
    <n v="0"/>
    <n v="0"/>
    <n v="0"/>
    <n v="0"/>
    <n v="0"/>
    <n v="0"/>
    <m/>
    <m/>
    <m/>
    <s v="No"/>
    <s v="W665225"/>
    <n v="0"/>
    <m/>
    <s v="I09109"/>
    <m/>
    <m/>
    <s v="S0363027"/>
  </r>
  <r>
    <x v="582"/>
    <n v="10000"/>
    <n v="10000"/>
    <d v="2025-04-11T00:00:00"/>
    <s v="502LAUGH"/>
    <s v=" 8:36:37 am"/>
    <s v="J00WT7100"/>
    <m/>
    <x v="0"/>
    <s v="Yes"/>
    <x v="18"/>
    <x v="16"/>
    <x v="36"/>
    <x v="36"/>
    <n v="1750"/>
    <m/>
    <m/>
    <d v="2025-04-10T00:00:00"/>
    <m/>
    <n v="4"/>
    <n v="7000"/>
    <s v="PE"/>
    <n v="5000514990001"/>
    <n v="0"/>
    <n v="5000"/>
    <n v="2000"/>
    <n v="0"/>
    <n v="0"/>
    <n v="0"/>
    <m/>
    <m/>
    <n v="0"/>
    <m/>
    <m/>
    <m/>
    <m/>
    <m/>
    <m/>
    <m/>
    <m/>
    <n v="500051499"/>
    <s v="B02083"/>
    <m/>
    <n v="0"/>
    <n v="0"/>
    <n v="0"/>
    <n v="0"/>
    <n v="0"/>
    <n v="0"/>
    <m/>
    <m/>
    <m/>
    <s v="No"/>
    <s v="W664868"/>
    <n v="0"/>
    <m/>
    <s v="B02083"/>
    <m/>
    <m/>
    <s v="S0363033"/>
  </r>
  <r>
    <x v="582"/>
    <n v="10000"/>
    <n v="20000"/>
    <d v="2025-04-11T00:00:00"/>
    <s v="502LAUGH"/>
    <s v=" 8:36:37 am"/>
    <s v="J00WT7100"/>
    <m/>
    <x v="1"/>
    <s v="Yes"/>
    <x v="17"/>
    <x v="15"/>
    <x v="16"/>
    <x v="16"/>
    <n v="1167"/>
    <m/>
    <m/>
    <d v="2025-04-10T00:00:00"/>
    <m/>
    <n v="6"/>
    <n v="7002"/>
    <s v="PE"/>
    <n v="5000514990001"/>
    <n v="0"/>
    <n v="5000"/>
    <n v="2002"/>
    <n v="0"/>
    <n v="0"/>
    <n v="0"/>
    <m/>
    <m/>
    <n v="0"/>
    <m/>
    <m/>
    <m/>
    <m/>
    <m/>
    <m/>
    <m/>
    <m/>
    <n v="500051499"/>
    <s v="B02083"/>
    <m/>
    <n v="0"/>
    <n v="0"/>
    <n v="0"/>
    <n v="0"/>
    <n v="0"/>
    <n v="0"/>
    <m/>
    <m/>
    <m/>
    <s v="No"/>
    <s v="W664868"/>
    <n v="0"/>
    <m/>
    <s v="B02083"/>
    <m/>
    <m/>
    <s v="S0363033"/>
  </r>
  <r>
    <x v="583"/>
    <n v="10000"/>
    <n v="10000"/>
    <d v="2025-04-11T00:00:00"/>
    <s v="502LAUGH"/>
    <s v=" 8:35:25 am"/>
    <s v="J00WT7100"/>
    <m/>
    <x v="0"/>
    <s v="Yes"/>
    <x v="18"/>
    <x v="16"/>
    <x v="36"/>
    <x v="36"/>
    <n v="1750"/>
    <m/>
    <m/>
    <d v="2025-04-10T00:00:00"/>
    <m/>
    <n v="4"/>
    <n v="7000"/>
    <s v="PE"/>
    <n v="5000579720001"/>
    <n v="0"/>
    <n v="5000"/>
    <n v="2000"/>
    <n v="0"/>
    <n v="0"/>
    <n v="0"/>
    <m/>
    <m/>
    <n v="0"/>
    <m/>
    <m/>
    <m/>
    <m/>
    <m/>
    <m/>
    <m/>
    <m/>
    <n v="500057972"/>
    <s v="B02083"/>
    <m/>
    <n v="0"/>
    <n v="0"/>
    <n v="0"/>
    <n v="0"/>
    <n v="0"/>
    <n v="0"/>
    <m/>
    <m/>
    <m/>
    <s v="No"/>
    <s v="W664869"/>
    <n v="0"/>
    <m/>
    <s v="B02083"/>
    <m/>
    <m/>
    <s v="S0363033"/>
  </r>
  <r>
    <x v="583"/>
    <n v="10000"/>
    <n v="20000"/>
    <d v="2025-04-11T00:00:00"/>
    <s v="502LAUGH"/>
    <s v=" 8:35:25 am"/>
    <s v="J00WT7100"/>
    <m/>
    <x v="1"/>
    <s v="Yes"/>
    <x v="17"/>
    <x v="15"/>
    <x v="16"/>
    <x v="16"/>
    <n v="1167"/>
    <m/>
    <m/>
    <d v="2025-04-10T00:00:00"/>
    <m/>
    <n v="6"/>
    <n v="7002"/>
    <s v="PE"/>
    <n v="5000579720001"/>
    <n v="0"/>
    <n v="5000"/>
    <n v="2002"/>
    <n v="0"/>
    <n v="0"/>
    <n v="0"/>
    <m/>
    <m/>
    <n v="0"/>
    <m/>
    <m/>
    <m/>
    <m/>
    <m/>
    <m/>
    <m/>
    <m/>
    <n v="500057972"/>
    <s v="B02083"/>
    <m/>
    <n v="0"/>
    <n v="0"/>
    <n v="0"/>
    <n v="0"/>
    <n v="0"/>
    <n v="0"/>
    <m/>
    <m/>
    <m/>
    <s v="No"/>
    <s v="W664869"/>
    <n v="0"/>
    <m/>
    <s v="B02083"/>
    <m/>
    <m/>
    <s v="S0363033"/>
  </r>
  <r>
    <x v="584"/>
    <n v="10000"/>
    <n v="10000"/>
    <d v="2025-04-11T00:00:00"/>
    <s v="502LAUGH"/>
    <s v=" 8:35:25 am"/>
    <s v="J00WT7100"/>
    <m/>
    <x v="0"/>
    <s v="Yes"/>
    <x v="18"/>
    <x v="16"/>
    <x v="36"/>
    <x v="36"/>
    <n v="1750"/>
    <m/>
    <m/>
    <d v="2025-04-10T00:00:00"/>
    <m/>
    <n v="4"/>
    <n v="7000"/>
    <s v="PE"/>
    <n v="5000635410001"/>
    <n v="0"/>
    <n v="5000"/>
    <n v="2000"/>
    <n v="0"/>
    <n v="0"/>
    <n v="0"/>
    <m/>
    <m/>
    <n v="0"/>
    <m/>
    <m/>
    <m/>
    <m/>
    <m/>
    <m/>
    <m/>
    <m/>
    <n v="500063541"/>
    <s v="B02083"/>
    <m/>
    <n v="0"/>
    <n v="0"/>
    <n v="0"/>
    <n v="0"/>
    <n v="0"/>
    <n v="0"/>
    <m/>
    <m/>
    <m/>
    <s v="No"/>
    <s v="W664870"/>
    <n v="0"/>
    <m/>
    <s v="B02083"/>
    <m/>
    <m/>
    <s v="S0363033"/>
  </r>
  <r>
    <x v="584"/>
    <n v="10000"/>
    <n v="20000"/>
    <d v="2025-04-11T00:00:00"/>
    <s v="502LAUGH"/>
    <s v=" 8:35:25 am"/>
    <s v="J00WT7100"/>
    <m/>
    <x v="1"/>
    <s v="Yes"/>
    <x v="17"/>
    <x v="15"/>
    <x v="16"/>
    <x v="16"/>
    <n v="1167"/>
    <m/>
    <m/>
    <d v="2025-04-10T00:00:00"/>
    <m/>
    <n v="6"/>
    <n v="7002"/>
    <s v="PE"/>
    <n v="5000635410001"/>
    <n v="0"/>
    <n v="5000"/>
    <n v="2002"/>
    <n v="0"/>
    <n v="0"/>
    <n v="0"/>
    <m/>
    <m/>
    <n v="0"/>
    <m/>
    <m/>
    <m/>
    <m/>
    <m/>
    <m/>
    <m/>
    <m/>
    <n v="500063541"/>
    <s v="B02083"/>
    <m/>
    <n v="0"/>
    <n v="0"/>
    <n v="0"/>
    <n v="0"/>
    <n v="0"/>
    <n v="0"/>
    <m/>
    <m/>
    <m/>
    <s v="No"/>
    <s v="W664870"/>
    <n v="0"/>
    <m/>
    <s v="B02083"/>
    <m/>
    <m/>
    <s v="S0363033"/>
  </r>
  <r>
    <x v="585"/>
    <n v="10000"/>
    <n v="10000"/>
    <d v="2025-04-14T00:00:00"/>
    <s v="502LAUGH"/>
    <d v="1899-12-30T10:35:19"/>
    <s v="J00WT7100"/>
    <m/>
    <x v="0"/>
    <s v="Yes"/>
    <x v="18"/>
    <x v="16"/>
    <x v="36"/>
    <x v="36"/>
    <n v="21000"/>
    <m/>
    <m/>
    <d v="2025-04-10T00:00:00"/>
    <m/>
    <n v="4"/>
    <n v="84000"/>
    <s v="PE"/>
    <n v="5000580750001"/>
    <n v="0"/>
    <n v="78000"/>
    <n v="6000"/>
    <n v="0"/>
    <n v="0"/>
    <n v="0"/>
    <m/>
    <m/>
    <n v="0"/>
    <m/>
    <m/>
    <m/>
    <m/>
    <m/>
    <m/>
    <m/>
    <m/>
    <n v="500058075"/>
    <s v="B02083"/>
    <m/>
    <n v="0"/>
    <n v="0"/>
    <n v="0"/>
    <n v="0"/>
    <n v="0"/>
    <n v="0"/>
    <m/>
    <m/>
    <m/>
    <s v="No"/>
    <s v="W665041"/>
    <n v="0"/>
    <m/>
    <s v="B02083"/>
    <m/>
    <m/>
    <s v="S0363034"/>
  </r>
  <r>
    <x v="586"/>
    <n v="10000"/>
    <n v="10000"/>
    <d v="2025-04-15T00:00:00"/>
    <s v="502LAUGH"/>
    <s v=" 8:28:46 am"/>
    <s v="M0B7C2220/2101818U5"/>
    <m/>
    <x v="0"/>
    <s v="Yes"/>
    <x v="0"/>
    <x v="0"/>
    <x v="0"/>
    <x v="0"/>
    <n v="123"/>
    <m/>
    <m/>
    <d v="2025-04-10T00:00:00"/>
    <m/>
    <n v="24"/>
    <n v="2952"/>
    <s v="PE"/>
    <s v="86.B9480001"/>
    <n v="0"/>
    <n v="20000"/>
    <n v="-17048"/>
    <n v="0"/>
    <n v="0"/>
    <n v="0"/>
    <m/>
    <m/>
    <n v="0"/>
    <m/>
    <m/>
    <m/>
    <m/>
    <m/>
    <m/>
    <m/>
    <m/>
    <s v="86.B948"/>
    <s v="T20390-PMI"/>
    <m/>
    <n v="0"/>
    <n v="0"/>
    <n v="0"/>
    <n v="0"/>
    <n v="0"/>
    <n v="0"/>
    <m/>
    <m/>
    <m/>
    <s v="No"/>
    <s v="W665049"/>
    <n v="0"/>
    <m/>
    <s v="T20390-PMI"/>
    <m/>
    <m/>
    <s v="S0363046"/>
  </r>
  <r>
    <x v="461"/>
    <n v="10000"/>
    <n v="20000"/>
    <d v="2025-04-14T00:00:00"/>
    <s v="502LAUGH"/>
    <s v=" 8:34:36 am"/>
    <s v="M0BRZ2280990"/>
    <s v="DC30739"/>
    <x v="1"/>
    <s v="No"/>
    <x v="2"/>
    <x v="2"/>
    <x v="2"/>
    <x v="2"/>
    <n v="72"/>
    <m/>
    <m/>
    <d v="2025-04-11T00:00:00"/>
    <m/>
    <n v="154"/>
    <n v="11088"/>
    <s v="PE"/>
    <s v="F9K08-800030001"/>
    <n v="0"/>
    <n v="0"/>
    <n v="0"/>
    <n v="0"/>
    <n v="0"/>
    <n v="0"/>
    <m/>
    <m/>
    <n v="0"/>
    <m/>
    <m/>
    <m/>
    <s v="No"/>
    <n v="0"/>
    <s v="No"/>
    <m/>
    <m/>
    <s v="F9K08-80003"/>
    <s v="H08031-JIM"/>
    <m/>
    <n v="0"/>
    <n v="0"/>
    <n v="0"/>
    <n v="0"/>
    <n v="0"/>
    <n v="0"/>
    <m/>
    <m/>
    <m/>
    <s v="No"/>
    <m/>
    <m/>
    <m/>
    <s v="H08031-JIM"/>
    <m/>
    <m/>
    <s v="S0361901"/>
  </r>
  <r>
    <x v="462"/>
    <n v="10000"/>
    <n v="20000"/>
    <d v="2025-04-14T00:00:00"/>
    <s v="502LAUGH"/>
    <s v=" 8:37:48 am"/>
    <s v="M0BRZ2280990"/>
    <s v="FDC30764"/>
    <x v="1"/>
    <s v="No"/>
    <x v="2"/>
    <x v="2"/>
    <x v="2"/>
    <x v="2"/>
    <n v="2320"/>
    <m/>
    <m/>
    <d v="2025-04-11T00:00:00"/>
    <m/>
    <n v="25"/>
    <n v="58000"/>
    <s v="PE"/>
    <s v="4UU95-80014-FT0001"/>
    <n v="0"/>
    <n v="0"/>
    <n v="0"/>
    <n v="0"/>
    <n v="0"/>
    <n v="0"/>
    <m/>
    <m/>
    <n v="0"/>
    <m/>
    <m/>
    <m/>
    <s v="No"/>
    <n v="0"/>
    <s v="No"/>
    <m/>
    <m/>
    <s v="4UU95-80014-FT"/>
    <s v="H08031-JIM"/>
    <m/>
    <n v="0"/>
    <n v="0"/>
    <n v="0"/>
    <n v="0"/>
    <n v="0"/>
    <n v="0"/>
    <m/>
    <m/>
    <m/>
    <s v="No"/>
    <m/>
    <m/>
    <m/>
    <s v="H08031-JIM"/>
    <m/>
    <m/>
    <s v="S0361903"/>
  </r>
  <r>
    <x v="463"/>
    <n v="10000"/>
    <n v="20000"/>
    <d v="2025-04-14T00:00:00"/>
    <s v="502LAUGH"/>
    <s v=" 8:34:36 am"/>
    <s v="M0BUP6250"/>
    <s v="DC23944"/>
    <x v="1"/>
    <s v="No"/>
    <x v="2"/>
    <x v="2"/>
    <x v="2"/>
    <x v="2"/>
    <n v="429"/>
    <m/>
    <m/>
    <d v="2025-04-11T00:00:00"/>
    <m/>
    <n v="168"/>
    <n v="72072"/>
    <s v="PE"/>
    <s v="5180-5276-FT0001"/>
    <n v="0"/>
    <n v="0"/>
    <n v="0"/>
    <n v="0"/>
    <n v="0"/>
    <n v="0"/>
    <m/>
    <m/>
    <n v="0"/>
    <m/>
    <m/>
    <m/>
    <s v="No"/>
    <n v="0"/>
    <s v="No"/>
    <m/>
    <m/>
    <s v="5180-5276-FT"/>
    <s v="H08031-JIM"/>
    <m/>
    <n v="0"/>
    <n v="0"/>
    <n v="0"/>
    <n v="0"/>
    <n v="0"/>
    <n v="0"/>
    <m/>
    <m/>
    <m/>
    <s v="No"/>
    <m/>
    <m/>
    <m/>
    <s v="H08031-JIM"/>
    <m/>
    <m/>
    <s v="S0361904"/>
  </r>
  <r>
    <x v="587"/>
    <n v="10000"/>
    <n v="10000"/>
    <d v="2025-04-11T00:00:00"/>
    <s v="502LAUGH"/>
    <s v=" 9:38:52 am"/>
    <s v="M0BUE5730"/>
    <s v="SC30898S"/>
    <x v="0"/>
    <s v="No"/>
    <x v="11"/>
    <x v="10"/>
    <x v="11"/>
    <x v="11"/>
    <n v="4500"/>
    <m/>
    <m/>
    <d v="2025-04-11T00:00:00"/>
    <m/>
    <n v="4"/>
    <n v="18000"/>
    <s v="PE"/>
    <s v="2063-772785-046-0003"/>
    <n v="0"/>
    <n v="0"/>
    <n v="0"/>
    <n v="0"/>
    <n v="0"/>
    <n v="0"/>
    <m/>
    <m/>
    <n v="0"/>
    <m/>
    <m/>
    <m/>
    <s v="No"/>
    <n v="0"/>
    <s v="No"/>
    <m/>
    <m/>
    <s v="2063-772785-046-CG"/>
    <s v="W23041-TH"/>
    <m/>
    <n v="0"/>
    <n v="0"/>
    <n v="0"/>
    <n v="0"/>
    <n v="0"/>
    <n v="0"/>
    <m/>
    <m/>
    <m/>
    <s v="No"/>
    <m/>
    <m/>
    <m/>
    <s v="W23041-TH"/>
    <m/>
    <m/>
    <s v="H0064922"/>
  </r>
  <r>
    <x v="403"/>
    <n v="10000"/>
    <n v="20000"/>
    <d v="2025-04-11T00:00:00"/>
    <s v="505KANGHS"/>
    <s v=" 5:43:26 pm"/>
    <s v="BXM022-02/U4930S125"/>
    <s v="DC10575"/>
    <x v="1"/>
    <s v="No"/>
    <x v="40"/>
    <x v="28"/>
    <x v="14"/>
    <x v="14"/>
    <n v="200"/>
    <m/>
    <m/>
    <d v="2025-04-11T00:00:00"/>
    <m/>
    <n v="30"/>
    <n v="6000"/>
    <s v="PE"/>
    <s v="KR_C001500XXXS-B0001"/>
    <n v="0"/>
    <n v="0"/>
    <n v="0"/>
    <n v="0"/>
    <n v="0"/>
    <n v="0"/>
    <m/>
    <m/>
    <n v="0"/>
    <m/>
    <m/>
    <m/>
    <s v="No"/>
    <n v="0"/>
    <s v="No"/>
    <m/>
    <m/>
    <s v="KR_C001500XXXS-B"/>
    <s v="L12118"/>
    <m/>
    <n v="0"/>
    <n v="0"/>
    <n v="0"/>
    <n v="0"/>
    <n v="0"/>
    <n v="0"/>
    <m/>
    <m/>
    <m/>
    <s v="No"/>
    <m/>
    <m/>
    <m/>
    <s v="L12118"/>
    <m/>
    <m/>
    <s v="ZSA101792"/>
  </r>
  <r>
    <x v="410"/>
    <n v="10000"/>
    <n v="20000"/>
    <d v="2025-04-11T00:00:00"/>
    <s v="505KANGHS"/>
    <s v=" 5:45:35 pm"/>
    <s v="BXM022-02/BYL015-01"/>
    <s v="DC16373"/>
    <x v="1"/>
    <s v="No"/>
    <x v="40"/>
    <x v="28"/>
    <x v="14"/>
    <x v="14"/>
    <n v="200"/>
    <m/>
    <m/>
    <d v="2025-04-11T00:00:00"/>
    <m/>
    <n v="35"/>
    <n v="7000"/>
    <s v="PE"/>
    <s v="C199700102-A0001"/>
    <n v="0"/>
    <n v="0"/>
    <n v="0"/>
    <n v="0"/>
    <n v="0"/>
    <n v="0"/>
    <m/>
    <m/>
    <n v="0"/>
    <m/>
    <m/>
    <m/>
    <s v="No"/>
    <n v="0"/>
    <s v="No"/>
    <m/>
    <m/>
    <s v="C199700102-A"/>
    <s v="L12118"/>
    <m/>
    <n v="0"/>
    <n v="0"/>
    <n v="0"/>
    <n v="0"/>
    <n v="0"/>
    <n v="0"/>
    <m/>
    <m/>
    <m/>
    <s v="No"/>
    <m/>
    <m/>
    <m/>
    <s v="L12118"/>
    <m/>
    <m/>
    <s v="ZSA101793"/>
  </r>
  <r>
    <x v="412"/>
    <n v="10000"/>
    <n v="20000"/>
    <d v="2025-04-11T00:00:00"/>
    <s v="502LAUGH"/>
    <s v=" 5:42:05 pm"/>
    <s v="BXM022-02/U4930S125"/>
    <s v="DC20588"/>
    <x v="1"/>
    <s v="No"/>
    <x v="40"/>
    <x v="28"/>
    <x v="14"/>
    <x v="14"/>
    <n v="240"/>
    <m/>
    <m/>
    <d v="2025-04-11T00:00:00"/>
    <m/>
    <n v="25"/>
    <n v="6000"/>
    <s v="PE"/>
    <s v="KR_C025400100XS-0001"/>
    <n v="0"/>
    <n v="0"/>
    <n v="0"/>
    <n v="0"/>
    <n v="0"/>
    <n v="0"/>
    <m/>
    <m/>
    <n v="0"/>
    <m/>
    <m/>
    <m/>
    <s v="No"/>
    <n v="0"/>
    <s v="No"/>
    <m/>
    <m/>
    <s v="KR_C025400100XS-A"/>
    <s v="L12118"/>
    <m/>
    <n v="0"/>
    <n v="0"/>
    <n v="0"/>
    <n v="0"/>
    <n v="0"/>
    <n v="0"/>
    <m/>
    <m/>
    <m/>
    <s v="No"/>
    <m/>
    <m/>
    <m/>
    <s v="L12118"/>
    <m/>
    <m/>
    <s v="ZSA101793"/>
  </r>
  <r>
    <x v="413"/>
    <n v="10000"/>
    <n v="20000"/>
    <d v="2025-04-11T00:00:00"/>
    <s v="505KANGHS"/>
    <s v=" 5:45:35 pm"/>
    <s v="BXM022-02/BYL015-01"/>
    <s v="DC05798"/>
    <x v="1"/>
    <s v="No"/>
    <x v="40"/>
    <x v="28"/>
    <x v="14"/>
    <x v="14"/>
    <n v="500"/>
    <m/>
    <m/>
    <d v="2025-04-11T00:00:00"/>
    <m/>
    <n v="9"/>
    <n v="4500"/>
    <s v="PE"/>
    <s v="KR_C099800188S-A0001"/>
    <n v="0"/>
    <n v="0"/>
    <n v="0"/>
    <n v="0"/>
    <n v="0"/>
    <n v="0"/>
    <m/>
    <m/>
    <n v="0"/>
    <m/>
    <m/>
    <m/>
    <s v="No"/>
    <n v="0"/>
    <s v="No"/>
    <m/>
    <m/>
    <s v="KR_C099800188S-A"/>
    <s v="L12118"/>
    <m/>
    <n v="0"/>
    <n v="0"/>
    <n v="0"/>
    <n v="0"/>
    <n v="0"/>
    <n v="0"/>
    <m/>
    <m/>
    <m/>
    <s v="No"/>
    <m/>
    <m/>
    <m/>
    <s v="L12118"/>
    <m/>
    <m/>
    <s v="ZSA101793"/>
  </r>
  <r>
    <x v="414"/>
    <n v="10000"/>
    <n v="20000"/>
    <d v="2025-04-11T00:00:00"/>
    <s v="502LAUGH"/>
    <s v=" 5:41:16 pm"/>
    <s v="BXM022-02/U4930S125"/>
    <s v="DC22403"/>
    <x v="1"/>
    <s v="No"/>
    <x v="40"/>
    <x v="28"/>
    <x v="14"/>
    <x v="14"/>
    <n v="375"/>
    <m/>
    <m/>
    <d v="2025-04-11T00:00:00"/>
    <m/>
    <n v="8"/>
    <n v="3000"/>
    <s v="PE"/>
    <s v="KR_E00000057XS-A0001"/>
    <n v="0"/>
    <n v="0"/>
    <n v="0"/>
    <n v="0"/>
    <n v="0"/>
    <n v="0"/>
    <m/>
    <m/>
    <n v="0"/>
    <m/>
    <m/>
    <m/>
    <s v="No"/>
    <n v="0"/>
    <s v="No"/>
    <m/>
    <m/>
    <s v="KR_E00000057XS-A"/>
    <s v="L12118"/>
    <m/>
    <n v="0"/>
    <n v="0"/>
    <n v="0"/>
    <n v="0"/>
    <n v="0"/>
    <n v="0"/>
    <m/>
    <m/>
    <m/>
    <s v="No"/>
    <m/>
    <m/>
    <m/>
    <s v="L12118"/>
    <m/>
    <m/>
    <s v="ZSA101793"/>
  </r>
  <r>
    <x v="415"/>
    <n v="10000"/>
    <n v="20000"/>
    <d v="2025-04-11T00:00:00"/>
    <s v="502LAUGH"/>
    <s v=" 5:43:09 pm"/>
    <s v="BXM022-02/U4930S125"/>
    <s v="DC22309"/>
    <x v="1"/>
    <s v="No"/>
    <x v="40"/>
    <x v="28"/>
    <x v="14"/>
    <x v="14"/>
    <n v="300"/>
    <m/>
    <m/>
    <d v="2025-04-11T00:00:00"/>
    <m/>
    <n v="15"/>
    <n v="4500"/>
    <s v="PE"/>
    <s v="KR_E100000004S-A0001"/>
    <n v="0"/>
    <n v="0"/>
    <n v="0"/>
    <n v="0"/>
    <n v="0"/>
    <n v="0"/>
    <m/>
    <m/>
    <n v="0"/>
    <m/>
    <m/>
    <m/>
    <s v="No"/>
    <n v="0"/>
    <s v="No"/>
    <m/>
    <m/>
    <s v="KR_E100000004S-A"/>
    <s v="L12118"/>
    <m/>
    <n v="0"/>
    <n v="0"/>
    <n v="0"/>
    <n v="0"/>
    <n v="0"/>
    <n v="0"/>
    <m/>
    <m/>
    <m/>
    <s v="No"/>
    <m/>
    <m/>
    <m/>
    <s v="L12118"/>
    <m/>
    <m/>
    <s v="ZSA101793"/>
  </r>
  <r>
    <x v="416"/>
    <n v="10000"/>
    <n v="20000"/>
    <d v="2025-04-11T00:00:00"/>
    <s v="505KANGHS"/>
    <s v=" 5:45:35 pm"/>
    <s v="BXM022-02/BYL015-01"/>
    <s v="DC08661"/>
    <x v="1"/>
    <s v="No"/>
    <x v="40"/>
    <x v="28"/>
    <x v="14"/>
    <x v="14"/>
    <n v="400"/>
    <m/>
    <m/>
    <d v="2025-04-11T00:00:00"/>
    <m/>
    <n v="9"/>
    <n v="3600"/>
    <s v="PE"/>
    <s v="KR_G030312S-F0001"/>
    <n v="0"/>
    <n v="0"/>
    <n v="0"/>
    <n v="0"/>
    <n v="0"/>
    <n v="0"/>
    <m/>
    <m/>
    <n v="0"/>
    <m/>
    <m/>
    <m/>
    <s v="No"/>
    <n v="0"/>
    <s v="No"/>
    <m/>
    <m/>
    <s v="KR_G030312S-F"/>
    <s v="L12118"/>
    <m/>
    <n v="0"/>
    <n v="0"/>
    <n v="0"/>
    <n v="0"/>
    <n v="0"/>
    <n v="0"/>
    <m/>
    <m/>
    <m/>
    <s v="No"/>
    <m/>
    <m/>
    <m/>
    <s v="L12118"/>
    <m/>
    <m/>
    <s v="ZSA101793"/>
  </r>
  <r>
    <x v="466"/>
    <n v="10000"/>
    <n v="20000"/>
    <d v="2025-04-14T00:00:00"/>
    <s v="502LAUGH"/>
    <s v=" 8:34:36 am"/>
    <s v="M0BUP6250"/>
    <s v="DC23944"/>
    <x v="1"/>
    <s v="No"/>
    <x v="2"/>
    <x v="2"/>
    <x v="2"/>
    <x v="2"/>
    <n v="179"/>
    <m/>
    <m/>
    <d v="2025-04-11T00:00:00"/>
    <m/>
    <n v="168"/>
    <n v="30072"/>
    <s v="PE"/>
    <s v="5189-80960001"/>
    <n v="0"/>
    <n v="0"/>
    <n v="0"/>
    <n v="0"/>
    <n v="0"/>
    <n v="0"/>
    <m/>
    <m/>
    <n v="0"/>
    <m/>
    <m/>
    <m/>
    <s v="No"/>
    <n v="0"/>
    <s v="No"/>
    <m/>
    <m/>
    <s v="5189-8096"/>
    <s v="H08031-JIM"/>
    <m/>
    <n v="0"/>
    <n v="0"/>
    <n v="0"/>
    <n v="0"/>
    <n v="0"/>
    <n v="0"/>
    <m/>
    <m/>
    <m/>
    <s v="No"/>
    <m/>
    <m/>
    <m/>
    <s v="H08031-JIM"/>
    <m/>
    <m/>
    <s v="S0362753"/>
  </r>
  <r>
    <x v="533"/>
    <n v="10000"/>
    <n v="20000"/>
    <d v="2025-04-14T00:00:00"/>
    <s v="502LAUGH"/>
    <s v=" 8:39:49 am"/>
    <n v="10620258104"/>
    <s v="FDC30934"/>
    <x v="1"/>
    <s v="No"/>
    <x v="2"/>
    <x v="2"/>
    <x v="2"/>
    <x v="2"/>
    <n v="1467"/>
    <m/>
    <m/>
    <d v="2025-04-11T00:00:00"/>
    <m/>
    <n v="15"/>
    <n v="22005"/>
    <s v="PE"/>
    <s v="CZ630-800110001"/>
    <n v="0"/>
    <n v="0"/>
    <n v="0"/>
    <n v="0"/>
    <n v="0"/>
    <n v="0"/>
    <m/>
    <m/>
    <n v="0"/>
    <m/>
    <m/>
    <m/>
    <s v="No"/>
    <n v="0"/>
    <s v="No"/>
    <m/>
    <m/>
    <s v="CZ630-80011"/>
    <s v="H08031-JIM"/>
    <m/>
    <n v="0"/>
    <n v="0"/>
    <n v="0"/>
    <n v="0"/>
    <n v="0"/>
    <n v="0"/>
    <m/>
    <m/>
    <m/>
    <s v="No"/>
    <m/>
    <m/>
    <m/>
    <s v="H08031-JIM"/>
    <m/>
    <m/>
    <s v="S0362754"/>
  </r>
  <r>
    <x v="467"/>
    <n v="10000"/>
    <n v="20000"/>
    <d v="2025-04-14T00:00:00"/>
    <s v="502LAUGH"/>
    <s v=" 8:41:56 am"/>
    <s v="M0BUP6250"/>
    <s v="FDC30764"/>
    <x v="1"/>
    <s v="No"/>
    <x v="2"/>
    <x v="2"/>
    <x v="2"/>
    <x v="2"/>
    <n v="520"/>
    <m/>
    <m/>
    <d v="2025-04-11T00:00:00"/>
    <m/>
    <n v="25"/>
    <n v="13000"/>
    <s v="PE"/>
    <s v="5180-22740001"/>
    <n v="0"/>
    <n v="0"/>
    <n v="0"/>
    <n v="0"/>
    <n v="0"/>
    <n v="0"/>
    <m/>
    <m/>
    <n v="0"/>
    <m/>
    <m/>
    <m/>
    <s v="No"/>
    <n v="0"/>
    <s v="No"/>
    <m/>
    <m/>
    <s v="5180-2274"/>
    <s v="H08031-JIM"/>
    <m/>
    <n v="0"/>
    <n v="0"/>
    <n v="0"/>
    <n v="0"/>
    <n v="0"/>
    <n v="0"/>
    <m/>
    <m/>
    <m/>
    <s v="No"/>
    <m/>
    <m/>
    <m/>
    <s v="H08031-JIM"/>
    <m/>
    <m/>
    <s v="S0362755"/>
  </r>
  <r>
    <x v="468"/>
    <n v="10000"/>
    <n v="20000"/>
    <d v="2025-04-14T00:00:00"/>
    <s v="502LAUGH"/>
    <s v=" 8:41:19 am"/>
    <s v="M0BUP6250"/>
    <s v="FDC30764"/>
    <x v="1"/>
    <s v="No"/>
    <x v="2"/>
    <x v="2"/>
    <x v="2"/>
    <x v="2"/>
    <n v="100"/>
    <m/>
    <m/>
    <d v="2025-04-11T00:00:00"/>
    <m/>
    <n v="25"/>
    <n v="2500"/>
    <s v="PE"/>
    <s v="CG325-800070001"/>
    <n v="0"/>
    <n v="0"/>
    <n v="0"/>
    <n v="0"/>
    <n v="0"/>
    <n v="0"/>
    <m/>
    <m/>
    <n v="0"/>
    <m/>
    <m/>
    <m/>
    <s v="No"/>
    <n v="0"/>
    <s v="No"/>
    <m/>
    <m/>
    <s v="CG325-80007"/>
    <s v="H08031-JIM"/>
    <m/>
    <n v="0"/>
    <n v="0"/>
    <n v="0"/>
    <n v="0"/>
    <n v="0"/>
    <n v="0"/>
    <m/>
    <m/>
    <m/>
    <s v="No"/>
    <m/>
    <m/>
    <m/>
    <s v="H08031-JIM"/>
    <m/>
    <m/>
    <s v="S0362756"/>
  </r>
  <r>
    <x v="469"/>
    <n v="10000"/>
    <n v="20000"/>
    <d v="2025-04-14T00:00:00"/>
    <s v="502LAUGH"/>
    <s v=" 8:31:02 am"/>
    <s v="M0BUP6250"/>
    <s v="DC23944"/>
    <x v="1"/>
    <s v="No"/>
    <x v="2"/>
    <x v="2"/>
    <x v="2"/>
    <x v="2"/>
    <n v="54"/>
    <m/>
    <m/>
    <d v="2025-04-11T00:00:00"/>
    <m/>
    <n v="168"/>
    <n v="9072"/>
    <s v="PE"/>
    <s v="C9404-800040001"/>
    <n v="0"/>
    <n v="0"/>
    <n v="0"/>
    <n v="0"/>
    <n v="0"/>
    <n v="0"/>
    <m/>
    <m/>
    <n v="0"/>
    <m/>
    <m/>
    <m/>
    <s v="No"/>
    <n v="0"/>
    <s v="No"/>
    <m/>
    <m/>
    <s v="C9404-80004"/>
    <s v="H08031-JIM"/>
    <m/>
    <n v="0"/>
    <n v="0"/>
    <n v="0"/>
    <n v="0"/>
    <n v="0"/>
    <n v="0"/>
    <m/>
    <m/>
    <m/>
    <s v="No"/>
    <m/>
    <m/>
    <m/>
    <s v="H08031-JIM"/>
    <m/>
    <m/>
    <s v="S0362757"/>
  </r>
  <r>
    <x v="470"/>
    <n v="10000"/>
    <n v="20000"/>
    <d v="2025-04-14T00:00:00"/>
    <s v="502LAUGH"/>
    <s v=" 8:39:49 am"/>
    <s v="M0BUP6250"/>
    <s v="FDC30764"/>
    <x v="1"/>
    <s v="No"/>
    <x v="2"/>
    <x v="2"/>
    <x v="2"/>
    <x v="2"/>
    <n v="960"/>
    <m/>
    <m/>
    <d v="2025-04-11T00:00:00"/>
    <m/>
    <n v="25"/>
    <n v="24000"/>
    <s v="PE"/>
    <s v="5180-23150001"/>
    <n v="0"/>
    <n v="0"/>
    <n v="0"/>
    <n v="0"/>
    <n v="0"/>
    <n v="0"/>
    <m/>
    <m/>
    <n v="0"/>
    <m/>
    <m/>
    <m/>
    <s v="No"/>
    <n v="0"/>
    <s v="No"/>
    <m/>
    <m/>
    <s v="5180-2315"/>
    <s v="H08031-JIM"/>
    <m/>
    <n v="0"/>
    <n v="0"/>
    <n v="0"/>
    <n v="0"/>
    <n v="0"/>
    <n v="0"/>
    <m/>
    <m/>
    <m/>
    <s v="No"/>
    <m/>
    <m/>
    <m/>
    <s v="H08031-JIM"/>
    <m/>
    <m/>
    <s v="S0362758"/>
  </r>
  <r>
    <x v="471"/>
    <n v="10000"/>
    <n v="20000"/>
    <d v="2025-04-14T00:00:00"/>
    <s v="502LAUGH"/>
    <s v=" 8:34:36 am"/>
    <s v="M0BUP6250"/>
    <s v="DC23944"/>
    <x v="1"/>
    <s v="No"/>
    <x v="2"/>
    <x v="2"/>
    <x v="2"/>
    <x v="2"/>
    <n v="108"/>
    <m/>
    <m/>
    <d v="2025-04-11T00:00:00"/>
    <m/>
    <n v="168"/>
    <n v="18144"/>
    <s v="PE"/>
    <s v="C9405-800040001"/>
    <n v="0"/>
    <n v="0"/>
    <n v="0"/>
    <n v="0"/>
    <n v="0"/>
    <n v="0"/>
    <m/>
    <m/>
    <n v="0"/>
    <m/>
    <m/>
    <m/>
    <s v="No"/>
    <n v="0"/>
    <s v="No"/>
    <m/>
    <m/>
    <s v="C9405-80004"/>
    <s v="H08031-IMS"/>
    <m/>
    <n v="0"/>
    <n v="0"/>
    <n v="0"/>
    <n v="0"/>
    <n v="0"/>
    <n v="0"/>
    <m/>
    <m/>
    <m/>
    <s v="No"/>
    <m/>
    <m/>
    <m/>
    <s v="H08031-IMS"/>
    <m/>
    <m/>
    <s v="S0362760"/>
  </r>
  <r>
    <x v="588"/>
    <n v="10000"/>
    <n v="10000"/>
    <d v="2025-04-21T00:00:00"/>
    <s v="502LAUGH"/>
    <s v=" 1:09:21 pm"/>
    <s v="10620258098/10620258010"/>
    <s v="FBC30652"/>
    <x v="0"/>
    <s v="No"/>
    <x v="0"/>
    <x v="0"/>
    <x v="0"/>
    <x v="0"/>
    <n v="4108"/>
    <m/>
    <m/>
    <d v="2025-04-11T00:00:00"/>
    <m/>
    <n v="28"/>
    <n v="115024"/>
    <s v="PE"/>
    <s v="CH563-80124-FT0001"/>
    <n v="0"/>
    <n v="0"/>
    <n v="0"/>
    <n v="0"/>
    <n v="0"/>
    <n v="0"/>
    <m/>
    <m/>
    <n v="0"/>
    <m/>
    <m/>
    <m/>
    <s v="No"/>
    <n v="0"/>
    <s v="No"/>
    <m/>
    <m/>
    <s v="CH563-80124-FT"/>
    <s v="H08031-JIM-M"/>
    <m/>
    <n v="0"/>
    <n v="0"/>
    <n v="0"/>
    <n v="0"/>
    <n v="0"/>
    <n v="0"/>
    <m/>
    <m/>
    <m/>
    <s v="No"/>
    <m/>
    <m/>
    <m/>
    <s v="H08031-JIM-M"/>
    <m/>
    <m/>
    <s v="S0362932"/>
  </r>
  <r>
    <x v="589"/>
    <n v="10000"/>
    <n v="10000"/>
    <d v="2025-04-21T00:00:00"/>
    <s v="502LAUGH"/>
    <s v=" 1:09:21 pm"/>
    <s v="10620258098/10620258010"/>
    <s v="FBC30652"/>
    <x v="0"/>
    <s v="No"/>
    <x v="0"/>
    <x v="0"/>
    <x v="0"/>
    <x v="0"/>
    <n v="4108"/>
    <m/>
    <m/>
    <d v="2025-04-11T00:00:00"/>
    <m/>
    <n v="28"/>
    <n v="115024"/>
    <s v="PE"/>
    <s v="3YM54-80005-FT0001"/>
    <n v="0"/>
    <n v="0"/>
    <n v="0"/>
    <n v="0"/>
    <n v="0"/>
    <n v="0"/>
    <m/>
    <m/>
    <n v="0"/>
    <m/>
    <m/>
    <m/>
    <s v="No"/>
    <n v="0"/>
    <s v="No"/>
    <m/>
    <m/>
    <s v="3YM54-80005-FT"/>
    <s v="H08031-JIM-M"/>
    <m/>
    <n v="0"/>
    <n v="0"/>
    <n v="0"/>
    <n v="0"/>
    <n v="0"/>
    <n v="0"/>
    <m/>
    <m/>
    <m/>
    <s v="No"/>
    <m/>
    <m/>
    <m/>
    <s v="H08031-JIM-M"/>
    <m/>
    <m/>
    <s v="S0362942"/>
  </r>
  <r>
    <x v="590"/>
    <n v="10000"/>
    <n v="10000"/>
    <d v="2025-04-15T00:00:00"/>
    <s v="502LAUGH"/>
    <s v=" 8:41:53 am"/>
    <n v="10620258009"/>
    <s v="DC31448"/>
    <x v="0"/>
    <s v="No"/>
    <x v="0"/>
    <x v="0"/>
    <x v="0"/>
    <x v="0"/>
    <n v="261"/>
    <m/>
    <m/>
    <d v="2025-04-11T00:00:00"/>
    <m/>
    <n v="192"/>
    <n v="50112"/>
    <s v="PE"/>
    <s v="CZ125-800050001"/>
    <n v="0"/>
    <n v="0"/>
    <n v="0"/>
    <n v="0"/>
    <n v="0"/>
    <n v="0"/>
    <m/>
    <m/>
    <n v="0"/>
    <m/>
    <m/>
    <m/>
    <s v="No"/>
    <n v="0"/>
    <s v="No"/>
    <m/>
    <m/>
    <s v="CZ125-80005"/>
    <s v="H08031-NKG THAI-HPP"/>
    <m/>
    <n v="0"/>
    <n v="0"/>
    <n v="0"/>
    <n v="0"/>
    <n v="0"/>
    <n v="0"/>
    <m/>
    <m/>
    <m/>
    <s v="No"/>
    <m/>
    <m/>
    <m/>
    <s v="H08031-NKG THAI-HPP"/>
    <m/>
    <m/>
    <s v="S0363029"/>
  </r>
  <r>
    <x v="591"/>
    <n v="10000"/>
    <n v="10000"/>
    <d v="2025-04-15T00:00:00"/>
    <s v="502LAUGH"/>
    <s v=" 8:41:53 am"/>
    <n v="10620258009"/>
    <s v="DC31448"/>
    <x v="0"/>
    <s v="No"/>
    <x v="0"/>
    <x v="0"/>
    <x v="0"/>
    <x v="0"/>
    <n v="261"/>
    <m/>
    <m/>
    <d v="2025-04-11T00:00:00"/>
    <m/>
    <n v="192"/>
    <n v="50112"/>
    <s v="PE"/>
    <s v="3WW90-800010001"/>
    <n v="0"/>
    <n v="0"/>
    <n v="0"/>
    <n v="0"/>
    <n v="0"/>
    <n v="0"/>
    <m/>
    <m/>
    <n v="0"/>
    <m/>
    <m/>
    <m/>
    <s v="No"/>
    <n v="0"/>
    <s v="No"/>
    <m/>
    <m/>
    <s v="3WW90-80001"/>
    <s v="H08031-NKG THAI-HPP"/>
    <m/>
    <n v="0"/>
    <n v="0"/>
    <n v="0"/>
    <n v="0"/>
    <n v="0"/>
    <n v="0"/>
    <m/>
    <m/>
    <m/>
    <s v="No"/>
    <m/>
    <m/>
    <m/>
    <s v="H08031-NKG THAI-HPP"/>
    <m/>
    <m/>
    <s v="S0363029"/>
  </r>
  <r>
    <x v="592"/>
    <n v="10000"/>
    <n v="10000"/>
    <d v="2025-05-02T00:00:00"/>
    <s v="502LAUGH"/>
    <s v=" 5:47:11 pm"/>
    <n v="10620258012"/>
    <s v="FSC31917"/>
    <x v="0"/>
    <s v="No"/>
    <x v="0"/>
    <x v="0"/>
    <x v="0"/>
    <x v="0"/>
    <n v="114"/>
    <m/>
    <m/>
    <d v="2025-04-11T00:00:00"/>
    <m/>
    <n v="264"/>
    <n v="30096"/>
    <s v="PE"/>
    <s v="7FP13-80001-FT0001"/>
    <n v="0"/>
    <n v="0"/>
    <n v="0"/>
    <n v="0"/>
    <n v="0"/>
    <n v="0"/>
    <m/>
    <m/>
    <n v="0"/>
    <m/>
    <m/>
    <m/>
    <s v="No"/>
    <n v="0"/>
    <s v="No"/>
    <m/>
    <m/>
    <s v="7FP13-80001-FT"/>
    <s v="H08031-JIM-M"/>
    <m/>
    <n v="0"/>
    <n v="0"/>
    <n v="0"/>
    <n v="0"/>
    <n v="0"/>
    <n v="0"/>
    <m/>
    <m/>
    <m/>
    <s v="No"/>
    <m/>
    <m/>
    <m/>
    <s v="H08031-JIM-M"/>
    <m/>
    <m/>
    <s v="S0363052"/>
  </r>
  <r>
    <x v="593"/>
    <n v="10000"/>
    <n v="10000"/>
    <d v="2025-04-21T00:00:00"/>
    <s v="502LAUGH"/>
    <s v=" 1:06:36 pm"/>
    <s v="10620258098/10620258010"/>
    <s v="FBC30652"/>
    <x v="0"/>
    <s v="No"/>
    <x v="0"/>
    <x v="0"/>
    <x v="0"/>
    <x v="0"/>
    <n v="4108"/>
    <m/>
    <m/>
    <d v="2025-04-11T00:00:00"/>
    <m/>
    <n v="28"/>
    <n v="115024"/>
    <s v="PE"/>
    <s v="F6U68-80036-FT0001"/>
    <n v="0"/>
    <n v="0"/>
    <n v="0"/>
    <n v="0"/>
    <n v="0"/>
    <n v="0"/>
    <m/>
    <m/>
    <n v="0"/>
    <m/>
    <m/>
    <m/>
    <s v="No"/>
    <n v="0"/>
    <s v="No"/>
    <m/>
    <m/>
    <s v="F6U68-80036-FT"/>
    <s v="H08031-JIM-M"/>
    <m/>
    <n v="0"/>
    <n v="0"/>
    <n v="0"/>
    <n v="0"/>
    <n v="0"/>
    <n v="0"/>
    <m/>
    <m/>
    <m/>
    <s v="No"/>
    <m/>
    <m/>
    <m/>
    <s v="H08031-JIM-M"/>
    <m/>
    <m/>
    <s v="S0363053"/>
  </r>
  <r>
    <x v="594"/>
    <n v="10000"/>
    <n v="10000"/>
    <d v="2025-05-02T00:00:00"/>
    <s v="502LAUGH"/>
    <s v=" 5:45:19 pm"/>
    <n v="10620258009"/>
    <s v="FSC31391"/>
    <x v="0"/>
    <s v="No"/>
    <x v="0"/>
    <x v="0"/>
    <x v="0"/>
    <x v="0"/>
    <n v="171"/>
    <m/>
    <m/>
    <d v="2025-04-11T00:00:00"/>
    <m/>
    <n v="176"/>
    <n v="30096"/>
    <s v="PE"/>
    <s v="7FP45-80001-FT0001"/>
    <n v="0"/>
    <n v="0"/>
    <n v="0"/>
    <n v="0"/>
    <n v="0"/>
    <n v="0"/>
    <m/>
    <m/>
    <n v="0"/>
    <m/>
    <m/>
    <m/>
    <s v="No"/>
    <n v="0"/>
    <s v="No"/>
    <m/>
    <m/>
    <s v="7FP45-80001-FT"/>
    <s v="H08031-JIM-M"/>
    <m/>
    <n v="0"/>
    <n v="0"/>
    <n v="0"/>
    <n v="0"/>
    <n v="0"/>
    <n v="0"/>
    <m/>
    <m/>
    <m/>
    <s v="No"/>
    <m/>
    <m/>
    <m/>
    <s v="H08031-JIM-M"/>
    <m/>
    <m/>
    <s v="S0363055"/>
  </r>
  <r>
    <x v="595"/>
    <n v="10000"/>
    <n v="30000"/>
    <d v="2025-04-15T00:00:00"/>
    <s v="502LAUGH"/>
    <s v=" 5:13:45 pm"/>
    <s v="BXC064-08"/>
    <m/>
    <x v="1"/>
    <s v="Yes"/>
    <x v="33"/>
    <x v="26"/>
    <x v="3"/>
    <x v="3"/>
    <n v="31500"/>
    <m/>
    <m/>
    <d v="2025-04-11T00:00:00"/>
    <m/>
    <n v="2"/>
    <n v="63000"/>
    <s v="PE"/>
    <s v="RR 6X6-BLUE0001"/>
    <n v="0"/>
    <n v="62500"/>
    <n v="500"/>
    <n v="0"/>
    <n v="0"/>
    <n v="0"/>
    <m/>
    <m/>
    <n v="0"/>
    <m/>
    <m/>
    <m/>
    <m/>
    <m/>
    <m/>
    <m/>
    <m/>
    <s v="RR 6X6-BLUE"/>
    <s v="E05203"/>
    <m/>
    <n v="0"/>
    <n v="0"/>
    <n v="0"/>
    <n v="0"/>
    <n v="0"/>
    <n v="0"/>
    <m/>
    <m/>
    <m/>
    <s v="No"/>
    <s v="W664980"/>
    <n v="0"/>
    <m/>
    <s v="E05203"/>
    <m/>
    <m/>
    <s v="S0355056"/>
  </r>
  <r>
    <x v="596"/>
    <n v="10000"/>
    <n v="10000"/>
    <d v="2025-04-15T00:00:00"/>
    <s v="502LAUGH"/>
    <s v=" 8:25:29 am"/>
    <s v="MOBKV5087"/>
    <m/>
    <x v="0"/>
    <s v="Yes"/>
    <x v="36"/>
    <x v="2"/>
    <x v="45"/>
    <x v="45"/>
    <n v="40000"/>
    <m/>
    <m/>
    <d v="2025-04-11T00:00:00"/>
    <m/>
    <n v="5"/>
    <n v="200000"/>
    <s v="PE"/>
    <s v="R390-439 REV 1.00001"/>
    <n v="0"/>
    <n v="200000"/>
    <n v="0"/>
    <n v="0"/>
    <n v="0"/>
    <n v="0"/>
    <m/>
    <m/>
    <n v="0"/>
    <m/>
    <m/>
    <m/>
    <m/>
    <m/>
    <m/>
    <m/>
    <m/>
    <s v="R390-439 REV 1.0"/>
    <s v="R18131"/>
    <m/>
    <n v="0"/>
    <n v="0"/>
    <n v="0"/>
    <n v="0"/>
    <n v="0"/>
    <n v="0"/>
    <m/>
    <m/>
    <m/>
    <s v="No"/>
    <s v="W665402"/>
    <n v="0"/>
    <m/>
    <s v="R18131"/>
    <m/>
    <m/>
    <s v="S0356879"/>
  </r>
  <r>
    <x v="597"/>
    <n v="10000"/>
    <n v="20000"/>
    <d v="2025-04-14T00:00:00"/>
    <s v="502LAUGH"/>
    <s v=" 8:19:58 am"/>
    <s v="A431833/JH20240905/XHX24C12A0402/XHX24B18A1408/XHX2501081024"/>
    <m/>
    <x v="0"/>
    <s v="Yes"/>
    <x v="47"/>
    <x v="18"/>
    <x v="25"/>
    <x v="25"/>
    <n v="2000"/>
    <m/>
    <m/>
    <d v="2025-04-11T00:00:00"/>
    <m/>
    <n v="10"/>
    <n v="20000"/>
    <s v="PE"/>
    <s v="TPK-874726-00100001"/>
    <n v="0"/>
    <n v="20000"/>
    <n v="0"/>
    <n v="0"/>
    <n v="0"/>
    <n v="0"/>
    <m/>
    <m/>
    <n v="0"/>
    <m/>
    <m/>
    <m/>
    <m/>
    <m/>
    <m/>
    <m/>
    <m/>
    <s v="TPK-874726-0010"/>
    <s v="Z26002"/>
    <m/>
    <n v="0"/>
    <n v="0"/>
    <n v="0"/>
    <n v="0"/>
    <n v="0"/>
    <n v="0"/>
    <m/>
    <m/>
    <m/>
    <s v="No"/>
    <s v="W665115"/>
    <n v="0"/>
    <m/>
    <s v="Z26002"/>
    <m/>
    <m/>
    <s v="S0358423"/>
  </r>
  <r>
    <x v="598"/>
    <n v="10000"/>
    <n v="40000"/>
    <d v="2025-04-14T00:00:00"/>
    <s v="502LAUGH"/>
    <s v=" 8:26:27 am"/>
    <s v="M0BUE5730"/>
    <m/>
    <x v="0"/>
    <s v="Yes"/>
    <x v="11"/>
    <x v="10"/>
    <x v="11"/>
    <x v="11"/>
    <n v="9000"/>
    <m/>
    <m/>
    <d v="2025-04-11T00:00:00"/>
    <m/>
    <n v="4"/>
    <n v="36000"/>
    <s v="PE"/>
    <s v="L001-772785-00000004"/>
    <n v="0"/>
    <n v="36000"/>
    <n v="0"/>
    <n v="0"/>
    <n v="0"/>
    <n v="0"/>
    <m/>
    <m/>
    <n v="0"/>
    <m/>
    <m/>
    <m/>
    <m/>
    <m/>
    <m/>
    <m/>
    <m/>
    <s v="L001-772785-000004CG"/>
    <s v="W23041-TH"/>
    <m/>
    <n v="0"/>
    <n v="0"/>
    <n v="0"/>
    <n v="0"/>
    <n v="0"/>
    <n v="0"/>
    <m/>
    <m/>
    <m/>
    <s v="No"/>
    <s v="W665415"/>
    <n v="0"/>
    <m/>
    <s v="W23041-TH"/>
    <m/>
    <m/>
    <s v="H0064778"/>
  </r>
  <r>
    <x v="599"/>
    <n v="10000"/>
    <n v="10000"/>
    <d v="2025-04-11T00:00:00"/>
    <s v="502LAUGH"/>
    <s v=" 5:03:05 pm"/>
    <s v="SG-5644655 01"/>
    <m/>
    <x v="0"/>
    <s v="Yes"/>
    <x v="6"/>
    <x v="5"/>
    <x v="6"/>
    <x v="6"/>
    <n v="1000"/>
    <m/>
    <m/>
    <d v="2025-04-11T00:00:00"/>
    <m/>
    <n v="6"/>
    <n v="6000"/>
    <s v="PE"/>
    <s v="15058365 REVB0001"/>
    <n v="0"/>
    <n v="6000"/>
    <n v="0"/>
    <n v="0"/>
    <n v="0"/>
    <n v="0"/>
    <m/>
    <m/>
    <n v="0"/>
    <m/>
    <m/>
    <m/>
    <m/>
    <m/>
    <m/>
    <m/>
    <m/>
    <s v="15058365 REVB"/>
    <s v="I09180"/>
    <m/>
    <n v="0"/>
    <n v="0"/>
    <n v="0"/>
    <n v="0"/>
    <n v="0"/>
    <n v="0"/>
    <m/>
    <m/>
    <m/>
    <s v="No"/>
    <s v="W664542"/>
    <n v="0"/>
    <m/>
    <s v="I09180"/>
    <m/>
    <m/>
    <s v="S0361255"/>
  </r>
  <r>
    <x v="599"/>
    <n v="20000"/>
    <n v="10000"/>
    <d v="2025-04-11T00:00:00"/>
    <s v="502LAUGH"/>
    <s v=" 5:03:05 pm"/>
    <s v="SG-5644655 01"/>
    <m/>
    <x v="0"/>
    <s v="Yes"/>
    <x v="6"/>
    <x v="5"/>
    <x v="6"/>
    <x v="6"/>
    <n v="1000"/>
    <m/>
    <m/>
    <d v="2025-04-11T00:00:00"/>
    <m/>
    <n v="6"/>
    <n v="6000"/>
    <s v="PE"/>
    <s v="15058365 REVB0001"/>
    <n v="0"/>
    <n v="6000"/>
    <n v="0"/>
    <n v="0"/>
    <n v="0"/>
    <n v="0"/>
    <m/>
    <m/>
    <n v="0"/>
    <m/>
    <m/>
    <m/>
    <m/>
    <m/>
    <m/>
    <m/>
    <m/>
    <s v="15058365 REVB"/>
    <s v="I09180"/>
    <m/>
    <n v="0"/>
    <n v="0"/>
    <n v="0"/>
    <n v="0"/>
    <n v="0"/>
    <n v="0"/>
    <m/>
    <m/>
    <m/>
    <s v="No"/>
    <s v="W664542"/>
    <n v="0"/>
    <m/>
    <s v="I09180"/>
    <m/>
    <m/>
    <s v="S0361255"/>
  </r>
  <r>
    <x v="600"/>
    <n v="10000"/>
    <n v="10000"/>
    <d v="2025-04-11T00:00:00"/>
    <s v="502LAUGH"/>
    <s v=" 2:23:41 pm"/>
    <s v="SG-5644655 01"/>
    <m/>
    <x v="0"/>
    <s v="Yes"/>
    <x v="6"/>
    <x v="5"/>
    <x v="6"/>
    <x v="6"/>
    <n v="1000"/>
    <m/>
    <m/>
    <d v="2025-04-11T00:00:00"/>
    <m/>
    <n v="6"/>
    <n v="6000"/>
    <s v="PE"/>
    <s v="15058367 REVB0001"/>
    <n v="0"/>
    <n v="6000"/>
    <n v="0"/>
    <n v="0"/>
    <n v="0"/>
    <n v="0"/>
    <m/>
    <m/>
    <n v="0"/>
    <m/>
    <m/>
    <m/>
    <m/>
    <m/>
    <m/>
    <m/>
    <m/>
    <s v="15058367 REVB"/>
    <s v="I09180"/>
    <m/>
    <n v="0"/>
    <n v="0"/>
    <n v="0"/>
    <n v="0"/>
    <n v="0"/>
    <n v="0"/>
    <m/>
    <m/>
    <m/>
    <s v="No"/>
    <s v="W664543"/>
    <n v="0"/>
    <m/>
    <s v="I09180"/>
    <m/>
    <m/>
    <s v="S0361258"/>
  </r>
  <r>
    <x v="546"/>
    <n v="10000"/>
    <n v="20000"/>
    <d v="2025-04-11T00:00:00"/>
    <s v="502LAUGH"/>
    <s v=" 5:26:12 pm"/>
    <s v="SG-5650696"/>
    <m/>
    <x v="0"/>
    <s v="Yes"/>
    <x v="1"/>
    <x v="1"/>
    <x v="1"/>
    <x v="1"/>
    <n v="42000"/>
    <m/>
    <m/>
    <d v="2025-04-11T00:00:00"/>
    <m/>
    <n v="12"/>
    <n v="504000"/>
    <s v="PE"/>
    <n v="80256230001"/>
    <n v="0"/>
    <n v="504000"/>
    <n v="0"/>
    <n v="0"/>
    <n v="0"/>
    <n v="0"/>
    <m/>
    <m/>
    <n v="0"/>
    <m/>
    <m/>
    <m/>
    <m/>
    <m/>
    <m/>
    <m/>
    <m/>
    <n v="8025623"/>
    <s v="B02083"/>
    <m/>
    <n v="0"/>
    <n v="0"/>
    <n v="0"/>
    <n v="0"/>
    <n v="0"/>
    <n v="0"/>
    <m/>
    <m/>
    <m/>
    <s v="No"/>
    <s v="W664990"/>
    <n v="0"/>
    <m/>
    <s v="B02083"/>
    <m/>
    <m/>
    <s v="S0361323"/>
  </r>
  <r>
    <x v="601"/>
    <n v="10000"/>
    <n v="10000"/>
    <d v="2025-04-11T00:00:00"/>
    <s v="502LAUGH"/>
    <s v=" 4:52:19 pm"/>
    <s v="MOBKV5087"/>
    <m/>
    <x v="0"/>
    <s v="Yes"/>
    <x v="36"/>
    <x v="2"/>
    <x v="45"/>
    <x v="45"/>
    <n v="600"/>
    <m/>
    <m/>
    <d v="2025-04-11T00:00:00"/>
    <m/>
    <n v="5"/>
    <n v="3000"/>
    <s v="PE"/>
    <s v="R370-4227 REV 1.0001"/>
    <n v="0"/>
    <n v="3000"/>
    <n v="0"/>
    <n v="0"/>
    <n v="0"/>
    <n v="0"/>
    <m/>
    <m/>
    <n v="0"/>
    <m/>
    <m/>
    <m/>
    <m/>
    <m/>
    <m/>
    <m/>
    <m/>
    <s v="R370-4227 REV 1.0"/>
    <s v="R18131"/>
    <m/>
    <n v="0"/>
    <n v="0"/>
    <n v="0"/>
    <n v="0"/>
    <n v="0"/>
    <n v="0"/>
    <m/>
    <m/>
    <m/>
    <s v="No"/>
    <s v="W664585"/>
    <n v="0"/>
    <m/>
    <s v="R18131"/>
    <m/>
    <m/>
    <s v="S0361432"/>
  </r>
  <r>
    <x v="602"/>
    <n v="10000"/>
    <n v="10000"/>
    <d v="2025-04-14T00:00:00"/>
    <s v="502LAUGH"/>
    <s v=" 8:25:38 am"/>
    <s v="M0BUF4281"/>
    <m/>
    <x v="0"/>
    <s v="Yes"/>
    <x v="45"/>
    <x v="21"/>
    <x v="26"/>
    <x v="26"/>
    <n v="13500"/>
    <m/>
    <m/>
    <d v="2025-04-11T00:00:00"/>
    <m/>
    <n v="4"/>
    <n v="54000"/>
    <s v="PE"/>
    <s v="100823876-75367 0001"/>
    <n v="0"/>
    <n v="54000"/>
    <n v="0"/>
    <n v="0"/>
    <n v="0"/>
    <n v="0"/>
    <m/>
    <m/>
    <n v="0"/>
    <m/>
    <m/>
    <m/>
    <m/>
    <m/>
    <m/>
    <m/>
    <m/>
    <s v="100823876-75367 A"/>
    <s v="S19314"/>
    <m/>
    <n v="0"/>
    <n v="0"/>
    <n v="0"/>
    <n v="0"/>
    <n v="0"/>
    <n v="0"/>
    <m/>
    <m/>
    <m/>
    <s v="No"/>
    <s v="W664587"/>
    <n v="0"/>
    <m/>
    <s v="S19314"/>
    <m/>
    <m/>
    <s v="H0064829"/>
  </r>
  <r>
    <x v="485"/>
    <n v="10000"/>
    <n v="20000"/>
    <d v="2025-04-14T00:00:00"/>
    <s v="502LAUGH"/>
    <s v=" 8:50:30 am"/>
    <s v="M0BFL2381"/>
    <m/>
    <x v="1"/>
    <s v="Yes"/>
    <x v="12"/>
    <x v="11"/>
    <x v="12"/>
    <x v="12"/>
    <n v="5000"/>
    <m/>
    <m/>
    <d v="2025-04-11T00:00:00"/>
    <m/>
    <n v="16"/>
    <n v="80000"/>
    <s v="PE"/>
    <s v="714370203-ADS1360001"/>
    <n v="0"/>
    <n v="80000"/>
    <n v="0"/>
    <n v="0"/>
    <n v="0"/>
    <n v="0"/>
    <m/>
    <m/>
    <n v="0"/>
    <m/>
    <m/>
    <m/>
    <m/>
    <m/>
    <m/>
    <m/>
    <m/>
    <s v="714370203-ADS1366"/>
    <s v="S19314"/>
    <m/>
    <n v="0"/>
    <n v="0"/>
    <n v="0"/>
    <n v="0"/>
    <n v="0"/>
    <n v="0"/>
    <m/>
    <m/>
    <m/>
    <s v="No"/>
    <s v="W664589"/>
    <n v="0"/>
    <m/>
    <s v="S19314"/>
    <m/>
    <m/>
    <s v="H0064847"/>
  </r>
  <r>
    <x v="551"/>
    <n v="10000"/>
    <n v="20000"/>
    <d v="2025-04-14T00:00:00"/>
    <s v="502LAUGH"/>
    <s v=" 8:50:30 am"/>
    <s v="M0BFL2381"/>
    <m/>
    <x v="1"/>
    <s v="Yes"/>
    <x v="12"/>
    <x v="11"/>
    <x v="12"/>
    <x v="12"/>
    <n v="2500"/>
    <m/>
    <m/>
    <d v="2025-04-11T00:00:00"/>
    <m/>
    <n v="16"/>
    <n v="40000"/>
    <s v="PE"/>
    <s v="714370205-ADS1360001"/>
    <n v="0"/>
    <n v="40000"/>
    <n v="0"/>
    <n v="0"/>
    <n v="0"/>
    <n v="0"/>
    <m/>
    <m/>
    <n v="0"/>
    <m/>
    <m/>
    <m/>
    <m/>
    <m/>
    <m/>
    <m/>
    <m/>
    <s v="714370205-ADS1366"/>
    <s v="S19081-TH"/>
    <m/>
    <n v="0"/>
    <n v="0"/>
    <n v="0"/>
    <n v="0"/>
    <n v="0"/>
    <n v="0"/>
    <m/>
    <m/>
    <m/>
    <s v="No"/>
    <s v="W664598"/>
    <n v="0"/>
    <m/>
    <s v="S19081-TH"/>
    <m/>
    <m/>
    <s v="H0064868"/>
  </r>
  <r>
    <x v="603"/>
    <n v="10000"/>
    <n v="10000"/>
    <d v="2025-04-11T00:00:00"/>
    <s v="502LAUGH"/>
    <d v="1899-12-30T11:41:57"/>
    <s v="SG-5655655 01"/>
    <m/>
    <x v="0"/>
    <s v="Yes"/>
    <x v="6"/>
    <x v="5"/>
    <x v="6"/>
    <x v="6"/>
    <n v="1000"/>
    <m/>
    <m/>
    <d v="2025-04-11T00:00:00"/>
    <m/>
    <n v="6"/>
    <n v="6000"/>
    <s v="PE"/>
    <s v="15058369 REVB0001"/>
    <n v="0"/>
    <n v="6000"/>
    <n v="0"/>
    <n v="0"/>
    <n v="0"/>
    <n v="0"/>
    <m/>
    <m/>
    <n v="0"/>
    <m/>
    <m/>
    <m/>
    <m/>
    <m/>
    <m/>
    <m/>
    <m/>
    <s v="15058369 REVB"/>
    <s v="I09180"/>
    <m/>
    <n v="0"/>
    <n v="0"/>
    <n v="0"/>
    <n v="0"/>
    <n v="0"/>
    <n v="0"/>
    <m/>
    <m/>
    <m/>
    <s v="No"/>
    <s v="W664609"/>
    <n v="0"/>
    <m/>
    <s v="I09180"/>
    <m/>
    <m/>
    <s v="S0361673"/>
  </r>
  <r>
    <x v="603"/>
    <n v="20000"/>
    <n v="10000"/>
    <d v="2025-04-11T00:00:00"/>
    <s v="502LAUGH"/>
    <d v="1899-12-30T11:41:57"/>
    <s v="SG-5655655 01"/>
    <m/>
    <x v="0"/>
    <s v="Yes"/>
    <x v="6"/>
    <x v="5"/>
    <x v="6"/>
    <x v="6"/>
    <n v="1000"/>
    <m/>
    <m/>
    <d v="2025-04-11T00:00:00"/>
    <m/>
    <n v="6"/>
    <n v="6000"/>
    <s v="PE"/>
    <s v="15058369 REVB0001"/>
    <n v="0"/>
    <n v="6000"/>
    <n v="0"/>
    <n v="0"/>
    <n v="0"/>
    <n v="0"/>
    <m/>
    <m/>
    <n v="0"/>
    <m/>
    <m/>
    <m/>
    <m/>
    <m/>
    <m/>
    <m/>
    <m/>
    <s v="15058369 REVB"/>
    <s v="I09180"/>
    <m/>
    <n v="0"/>
    <n v="0"/>
    <n v="0"/>
    <n v="0"/>
    <n v="0"/>
    <n v="0"/>
    <m/>
    <m/>
    <m/>
    <s v="No"/>
    <s v="W664609"/>
    <n v="0"/>
    <m/>
    <s v="I09180"/>
    <m/>
    <m/>
    <s v="S0361673"/>
  </r>
  <r>
    <x v="555"/>
    <n v="10000"/>
    <n v="20000"/>
    <d v="2025-04-11T00:00:00"/>
    <s v="502LAUGH"/>
    <d v="1899-12-30T10:11:11"/>
    <s v="J00WT7100"/>
    <m/>
    <x v="1"/>
    <s v="Yes"/>
    <x v="17"/>
    <x v="15"/>
    <x v="16"/>
    <x v="16"/>
    <n v="1167"/>
    <m/>
    <m/>
    <d v="2025-04-11T00:00:00"/>
    <m/>
    <n v="6"/>
    <n v="7002"/>
    <s v="PE"/>
    <n v="5000435300001"/>
    <n v="0"/>
    <n v="5000"/>
    <n v="2002"/>
    <n v="0"/>
    <n v="0"/>
    <n v="0"/>
    <m/>
    <m/>
    <n v="0"/>
    <m/>
    <m/>
    <m/>
    <m/>
    <m/>
    <m/>
    <m/>
    <m/>
    <n v="500043530"/>
    <s v="B02083"/>
    <m/>
    <n v="0"/>
    <n v="0"/>
    <n v="0"/>
    <n v="0"/>
    <n v="0"/>
    <n v="0"/>
    <m/>
    <m/>
    <m/>
    <s v="No"/>
    <s v="W665002"/>
    <n v="0"/>
    <m/>
    <s v="B02083"/>
    <m/>
    <m/>
    <s v="S0361919"/>
  </r>
  <r>
    <x v="486"/>
    <n v="10000"/>
    <n v="20000"/>
    <d v="2025-04-11T00:00:00"/>
    <s v="502LAUGH"/>
    <d v="1899-12-30T10:11:11"/>
    <s v="J00WT7100"/>
    <m/>
    <x v="1"/>
    <s v="Yes"/>
    <x v="17"/>
    <x v="15"/>
    <x v="16"/>
    <x v="16"/>
    <n v="1167"/>
    <m/>
    <m/>
    <d v="2025-04-11T00:00:00"/>
    <m/>
    <n v="6"/>
    <n v="7002"/>
    <s v="PE"/>
    <n v="5000514740001"/>
    <n v="0"/>
    <n v="5000"/>
    <n v="2002"/>
    <n v="0"/>
    <n v="0"/>
    <n v="0"/>
    <m/>
    <m/>
    <n v="0"/>
    <m/>
    <m/>
    <m/>
    <m/>
    <m/>
    <m/>
    <m/>
    <m/>
    <n v="500051474"/>
    <s v="B02083"/>
    <m/>
    <n v="0"/>
    <n v="0"/>
    <n v="0"/>
    <n v="0"/>
    <n v="0"/>
    <n v="0"/>
    <m/>
    <m/>
    <m/>
    <s v="No"/>
    <s v="W665003"/>
    <n v="0"/>
    <m/>
    <s v="B02083"/>
    <m/>
    <m/>
    <s v="S0361919"/>
  </r>
  <r>
    <x v="604"/>
    <n v="10000"/>
    <n v="10000"/>
    <d v="2025-04-11T00:00:00"/>
    <s v="502LAUGH"/>
    <s v=" 4:52:19 pm"/>
    <s v="MOBKV5087"/>
    <m/>
    <x v="0"/>
    <s v="Yes"/>
    <x v="36"/>
    <x v="2"/>
    <x v="45"/>
    <x v="45"/>
    <n v="600"/>
    <m/>
    <m/>
    <d v="2025-04-11T00:00:00"/>
    <m/>
    <n v="5"/>
    <n v="3000"/>
    <s v="PE"/>
    <s v="R370-4227 REV 1.0001"/>
    <n v="0"/>
    <n v="3000"/>
    <n v="0"/>
    <n v="0"/>
    <n v="0"/>
    <n v="0"/>
    <m/>
    <m/>
    <n v="0"/>
    <m/>
    <m/>
    <m/>
    <m/>
    <m/>
    <m/>
    <m/>
    <m/>
    <s v="R370-4227 REV 1.0"/>
    <s v="R18131"/>
    <m/>
    <n v="0"/>
    <n v="0"/>
    <n v="0"/>
    <n v="0"/>
    <n v="0"/>
    <n v="0"/>
    <m/>
    <m/>
    <m/>
    <s v="No"/>
    <s v="W664658"/>
    <n v="0"/>
    <m/>
    <s v="R18131"/>
    <m/>
    <m/>
    <s v="S0361921"/>
  </r>
  <r>
    <x v="605"/>
    <n v="10000"/>
    <n v="20000"/>
    <d v="2025-04-11T00:00:00"/>
    <s v="502LAUGH"/>
    <s v=" 4:50:08 pm"/>
    <s v="406140148/MOBSM9391"/>
    <m/>
    <x v="0"/>
    <s v="Yes"/>
    <x v="29"/>
    <x v="21"/>
    <x v="46"/>
    <x v="46"/>
    <n v="3750"/>
    <m/>
    <m/>
    <d v="2025-04-11T00:00:00"/>
    <m/>
    <n v="8"/>
    <n v="30000"/>
    <s v="PE"/>
    <s v="R370-4228 REV1.00001"/>
    <n v="0"/>
    <n v="30000"/>
    <n v="0"/>
    <n v="0"/>
    <n v="0"/>
    <n v="0"/>
    <m/>
    <m/>
    <n v="0"/>
    <m/>
    <m/>
    <m/>
    <m/>
    <m/>
    <m/>
    <m/>
    <m/>
    <s v="R370-4228 REV1.0"/>
    <s v="R18131-AUSTRALIA"/>
    <m/>
    <n v="0"/>
    <n v="0"/>
    <n v="0"/>
    <n v="0"/>
    <n v="0"/>
    <n v="0"/>
    <m/>
    <m/>
    <m/>
    <s v="No"/>
    <s v="W664662"/>
    <n v="0"/>
    <m/>
    <s v="R18131-AUSTRALIA"/>
    <m/>
    <m/>
    <s v="S0361929"/>
  </r>
  <r>
    <x v="606"/>
    <n v="10000"/>
    <n v="10000"/>
    <d v="2025-04-23T00:00:00"/>
    <s v="502LAUGH"/>
    <s v=" 4:37:42 pm"/>
    <s v="D008O0920/D008O0561"/>
    <m/>
    <x v="0"/>
    <s v="Yes"/>
    <x v="38"/>
    <x v="0"/>
    <x v="38"/>
    <x v="38"/>
    <n v="3096"/>
    <m/>
    <m/>
    <d v="2025-04-11T00:00:00"/>
    <m/>
    <n v="21"/>
    <n v="65016"/>
    <s v="PE"/>
    <s v="1VV22-80022-FT0001"/>
    <n v="0"/>
    <n v="60000"/>
    <n v="5016"/>
    <n v="0"/>
    <n v="0"/>
    <n v="0"/>
    <m/>
    <m/>
    <n v="0"/>
    <m/>
    <m/>
    <m/>
    <m/>
    <m/>
    <m/>
    <m/>
    <m/>
    <s v="1VV22-80022-FT"/>
    <s v="H08031-JIM-M"/>
    <m/>
    <n v="0"/>
    <n v="0"/>
    <n v="0"/>
    <n v="0"/>
    <n v="0"/>
    <n v="0"/>
    <m/>
    <m/>
    <m/>
    <s v="No"/>
    <s v="W665438"/>
    <n v="0"/>
    <m/>
    <s v="H08031-JIM-M"/>
    <m/>
    <m/>
    <s v="S0361956"/>
  </r>
  <r>
    <x v="488"/>
    <n v="10000"/>
    <n v="20000"/>
    <d v="2025-04-14T00:00:00"/>
    <s v="502LAUGH"/>
    <s v=" 8:50:30 am"/>
    <s v="M0BFL2381"/>
    <m/>
    <x v="1"/>
    <s v="Yes"/>
    <x v="12"/>
    <x v="11"/>
    <x v="12"/>
    <x v="12"/>
    <n v="1250"/>
    <m/>
    <m/>
    <d v="2025-04-11T00:00:00"/>
    <m/>
    <n v="16"/>
    <n v="20000"/>
    <s v="PE"/>
    <s v="714370206-ADS1360001"/>
    <n v="0"/>
    <n v="20000"/>
    <n v="0"/>
    <n v="0"/>
    <n v="0"/>
    <n v="0"/>
    <m/>
    <m/>
    <n v="0"/>
    <m/>
    <m/>
    <m/>
    <m/>
    <m/>
    <m/>
    <m/>
    <m/>
    <s v="714370206-ADS1366"/>
    <s v="S19081-TH"/>
    <m/>
    <n v="0"/>
    <n v="0"/>
    <n v="0"/>
    <n v="0"/>
    <n v="0"/>
    <n v="0"/>
    <m/>
    <m/>
    <m/>
    <s v="No"/>
    <s v="W664682"/>
    <n v="0"/>
    <m/>
    <s v="S19081-TH"/>
    <m/>
    <m/>
    <s v="H0064893"/>
  </r>
  <r>
    <x v="489"/>
    <n v="10000"/>
    <n v="20000"/>
    <d v="2025-04-14T00:00:00"/>
    <s v="502LAUGH"/>
    <s v=" 8:25:38 am"/>
    <s v="M0BTD2140"/>
    <m/>
    <x v="1"/>
    <s v="Yes"/>
    <x v="19"/>
    <x v="15"/>
    <x v="18"/>
    <x v="18"/>
    <n v="10000"/>
    <m/>
    <m/>
    <d v="2025-04-11T00:00:00"/>
    <m/>
    <n v="2"/>
    <n v="20000"/>
    <s v="PE"/>
    <s v="M-260X1280001"/>
    <n v="0"/>
    <n v="20000"/>
    <n v="0"/>
    <n v="0"/>
    <n v="0"/>
    <n v="0"/>
    <m/>
    <m/>
    <n v="0"/>
    <m/>
    <m/>
    <m/>
    <m/>
    <m/>
    <m/>
    <m/>
    <m/>
    <s v="M-260X128"/>
    <s v="G07076"/>
    <m/>
    <n v="0"/>
    <n v="0"/>
    <n v="0"/>
    <n v="0"/>
    <n v="0"/>
    <n v="0"/>
    <m/>
    <m/>
    <m/>
    <s v="No"/>
    <s v="W665006"/>
    <n v="0"/>
    <m/>
    <s v="G07076"/>
    <m/>
    <m/>
    <s v="S0362018"/>
  </r>
  <r>
    <x v="433"/>
    <n v="10000"/>
    <n v="30000"/>
    <d v="2025-04-14T00:00:00"/>
    <s v="502LAUGH"/>
    <s v=" 8:53:27 am"/>
    <s v="M0BI68841"/>
    <m/>
    <x v="1"/>
    <s v="Yes"/>
    <x v="12"/>
    <x v="11"/>
    <x v="12"/>
    <x v="12"/>
    <n v="3750"/>
    <m/>
    <m/>
    <d v="2025-04-11T00:00:00"/>
    <m/>
    <n v="16"/>
    <n v="60000"/>
    <s v="PE"/>
    <s v="713891303-ADS1360001"/>
    <n v="0"/>
    <n v="60000"/>
    <n v="0"/>
    <n v="0"/>
    <n v="0"/>
    <n v="0"/>
    <m/>
    <m/>
    <n v="0"/>
    <m/>
    <m/>
    <m/>
    <m/>
    <m/>
    <m/>
    <m/>
    <m/>
    <s v="713891303-ADS1366"/>
    <s v="S19314"/>
    <m/>
    <n v="0"/>
    <n v="0"/>
    <n v="0"/>
    <n v="0"/>
    <n v="0"/>
    <n v="0"/>
    <m/>
    <m/>
    <m/>
    <s v="No"/>
    <s v="W664737"/>
    <n v="0"/>
    <m/>
    <s v="S19314"/>
    <m/>
    <m/>
    <s v="H0064907"/>
  </r>
  <r>
    <x v="494"/>
    <n v="10000"/>
    <n v="20000"/>
    <d v="2025-04-14T00:00:00"/>
    <s v="502LAUGH"/>
    <s v=" 8:31:02 am"/>
    <s v="M0BUP6250"/>
    <m/>
    <x v="1"/>
    <s v="Yes"/>
    <x v="2"/>
    <x v="2"/>
    <x v="2"/>
    <x v="2"/>
    <n v="108"/>
    <m/>
    <m/>
    <d v="2025-04-11T00:00:00"/>
    <m/>
    <n v="168"/>
    <n v="18144"/>
    <s v="PE"/>
    <s v="C9381-800030001"/>
    <n v="0"/>
    <n v="10000"/>
    <n v="8144"/>
    <n v="0"/>
    <n v="0"/>
    <n v="0"/>
    <m/>
    <m/>
    <n v="0"/>
    <m/>
    <m/>
    <m/>
    <m/>
    <m/>
    <m/>
    <m/>
    <m/>
    <s v="C9381-80003"/>
    <s v="H08031-JIM"/>
    <m/>
    <n v="0"/>
    <n v="0"/>
    <n v="0"/>
    <n v="0"/>
    <n v="0"/>
    <n v="0"/>
    <m/>
    <m/>
    <m/>
    <s v="No"/>
    <s v="W665443"/>
    <n v="0"/>
    <m/>
    <s v="H08031-JIM"/>
    <m/>
    <m/>
    <s v="S0362215"/>
  </r>
  <r>
    <x v="495"/>
    <n v="10000"/>
    <n v="20000"/>
    <d v="2025-04-14T00:00:00"/>
    <s v="502LAUGH"/>
    <s v=" 8:31:02 am"/>
    <s v="M0BUP6250"/>
    <m/>
    <x v="1"/>
    <s v="Yes"/>
    <x v="2"/>
    <x v="2"/>
    <x v="2"/>
    <x v="2"/>
    <n v="54"/>
    <m/>
    <m/>
    <d v="2025-04-11T00:00:00"/>
    <m/>
    <n v="168"/>
    <n v="9072"/>
    <s v="PE"/>
    <s v="5184-65480001"/>
    <n v="0"/>
    <n v="2000"/>
    <n v="7072"/>
    <n v="0"/>
    <n v="0"/>
    <n v="0"/>
    <m/>
    <m/>
    <n v="0"/>
    <m/>
    <m/>
    <m/>
    <m/>
    <m/>
    <m/>
    <m/>
    <m/>
    <s v="5184-6548"/>
    <s v="H08031-JIM"/>
    <m/>
    <n v="0"/>
    <n v="0"/>
    <n v="0"/>
    <n v="0"/>
    <n v="0"/>
    <n v="0"/>
    <m/>
    <m/>
    <m/>
    <s v="No"/>
    <s v="W665444"/>
    <n v="0"/>
    <m/>
    <s v="H08031-JIM"/>
    <m/>
    <m/>
    <s v="S0362217"/>
  </r>
  <r>
    <x v="496"/>
    <n v="10000"/>
    <n v="20000"/>
    <d v="2025-04-14T00:00:00"/>
    <s v="502LAUGH"/>
    <s v=" 8:37:48 am"/>
    <s v="M0BRZ2280990"/>
    <m/>
    <x v="1"/>
    <s v="Yes"/>
    <x v="2"/>
    <x v="2"/>
    <x v="2"/>
    <x v="2"/>
    <n v="280"/>
    <m/>
    <m/>
    <d v="2025-04-11T00:00:00"/>
    <m/>
    <n v="25"/>
    <n v="7000"/>
    <s v="PE"/>
    <s v="5180-22730001"/>
    <n v="0"/>
    <n v="5000"/>
    <n v="2000"/>
    <n v="0"/>
    <n v="0"/>
    <n v="0"/>
    <m/>
    <m/>
    <n v="0"/>
    <m/>
    <m/>
    <m/>
    <m/>
    <m/>
    <m/>
    <m/>
    <m/>
    <s v="5180-2273"/>
    <s v="H08031-JIM"/>
    <m/>
    <n v="0"/>
    <n v="0"/>
    <n v="0"/>
    <n v="0"/>
    <n v="0"/>
    <n v="0"/>
    <m/>
    <m/>
    <m/>
    <s v="No"/>
    <s v="W665445"/>
    <n v="0"/>
    <m/>
    <s v="H08031-JIM"/>
    <m/>
    <m/>
    <s v="S0362256"/>
  </r>
  <r>
    <x v="497"/>
    <n v="10000"/>
    <n v="20000"/>
    <d v="2025-04-14T00:00:00"/>
    <s v="502LAUGH"/>
    <s v=" 8:41:19 am"/>
    <s v="M0BRZ2280990"/>
    <m/>
    <x v="1"/>
    <s v="Yes"/>
    <x v="2"/>
    <x v="2"/>
    <x v="2"/>
    <x v="2"/>
    <n v="100"/>
    <m/>
    <m/>
    <d v="2025-04-11T00:00:00"/>
    <m/>
    <n v="25"/>
    <n v="2500"/>
    <s v="PE"/>
    <s v="CG325-800070001"/>
    <n v="0"/>
    <n v="1000"/>
    <n v="1500"/>
    <n v="0"/>
    <n v="0"/>
    <n v="0"/>
    <m/>
    <m/>
    <n v="0"/>
    <m/>
    <m/>
    <m/>
    <m/>
    <m/>
    <m/>
    <m/>
    <m/>
    <s v="CG325-80007"/>
    <s v="H08031-JIM"/>
    <m/>
    <n v="0"/>
    <n v="0"/>
    <n v="0"/>
    <n v="0"/>
    <n v="0"/>
    <n v="0"/>
    <m/>
    <m/>
    <m/>
    <s v="No"/>
    <s v="W665447"/>
    <n v="0"/>
    <m/>
    <s v="H08031-JIM"/>
    <m/>
    <m/>
    <s v="S0362258"/>
  </r>
  <r>
    <x v="607"/>
    <n v="10000"/>
    <n v="20000"/>
    <d v="2025-04-11T00:00:00"/>
    <s v="502LAUGH"/>
    <s v=" 9:38:52 am"/>
    <s v="M0BUE5730"/>
    <m/>
    <x v="0"/>
    <s v="Yes"/>
    <x v="11"/>
    <x v="10"/>
    <x v="11"/>
    <x v="11"/>
    <n v="4500"/>
    <m/>
    <m/>
    <d v="2025-04-11T00:00:00"/>
    <m/>
    <n v="4"/>
    <n v="18000"/>
    <s v="PE"/>
    <s v="2063-772785-046-0003"/>
    <n v="0"/>
    <n v="18000"/>
    <n v="0"/>
    <n v="0"/>
    <n v="0"/>
    <n v="0"/>
    <m/>
    <m/>
    <n v="0"/>
    <m/>
    <m/>
    <m/>
    <m/>
    <m/>
    <m/>
    <m/>
    <m/>
    <s v="2063-772785-046-CG"/>
    <s v="W23041-TH"/>
    <m/>
    <n v="0"/>
    <n v="0"/>
    <n v="0"/>
    <n v="0"/>
    <n v="0"/>
    <n v="0"/>
    <m/>
    <m/>
    <m/>
    <s v="No"/>
    <s v="W665191"/>
    <n v="0"/>
    <m/>
    <s v="W23041-TH"/>
    <m/>
    <m/>
    <s v="H0064921"/>
  </r>
  <r>
    <x v="608"/>
    <n v="10000"/>
    <n v="10000"/>
    <d v="2025-04-11T00:00:00"/>
    <s v="502LAUGH"/>
    <s v=" 3:12:24 pm"/>
    <s v="SG-5554268 01"/>
    <m/>
    <x v="0"/>
    <s v="Yes"/>
    <x v="7"/>
    <x v="6"/>
    <x v="7"/>
    <x v="7"/>
    <n v="3000"/>
    <m/>
    <m/>
    <d v="2025-04-11T00:00:00"/>
    <m/>
    <n v="1"/>
    <n v="3000"/>
    <s v="PE"/>
    <n v="200213360001"/>
    <n v="0"/>
    <n v="3000"/>
    <n v="0"/>
    <n v="0"/>
    <n v="0"/>
    <n v="0"/>
    <m/>
    <m/>
    <n v="0"/>
    <m/>
    <m/>
    <m/>
    <m/>
    <m/>
    <m/>
    <m/>
    <m/>
    <n v="20021336"/>
    <s v="U21088"/>
    <m/>
    <n v="0"/>
    <n v="0"/>
    <n v="0"/>
    <n v="0"/>
    <n v="0"/>
    <n v="0"/>
    <m/>
    <m/>
    <m/>
    <s v="No"/>
    <s v="W664769"/>
    <n v="0"/>
    <m/>
    <s v="U21088"/>
    <m/>
    <m/>
    <s v="S0362368"/>
  </r>
  <r>
    <x v="609"/>
    <n v="10000"/>
    <n v="10000"/>
    <d v="2025-04-11T00:00:00"/>
    <s v="502LAUGH"/>
    <s v=" 4:01:01 pm"/>
    <s v="SG-562754701"/>
    <m/>
    <x v="0"/>
    <s v="Yes"/>
    <x v="17"/>
    <x v="15"/>
    <x v="16"/>
    <x v="16"/>
    <n v="1250"/>
    <m/>
    <m/>
    <d v="2025-04-11T00:00:00"/>
    <m/>
    <n v="8"/>
    <n v="10000"/>
    <s v="PE"/>
    <n v="112023880001"/>
    <n v="0"/>
    <n v="10000"/>
    <n v="0"/>
    <n v="0"/>
    <n v="0"/>
    <n v="0"/>
    <m/>
    <m/>
    <n v="0"/>
    <m/>
    <m/>
    <m/>
    <m/>
    <m/>
    <m/>
    <m/>
    <m/>
    <s v="A-RM-11202388-E"/>
    <s v="U21088"/>
    <m/>
    <n v="0"/>
    <n v="0"/>
    <n v="0"/>
    <n v="0"/>
    <n v="0"/>
    <n v="0"/>
    <m/>
    <m/>
    <m/>
    <s v="No"/>
    <s v="W664770"/>
    <n v="0"/>
    <m/>
    <s v="U21088"/>
    <m/>
    <m/>
    <s v="S0362369"/>
  </r>
  <r>
    <x v="610"/>
    <n v="10000"/>
    <n v="10000"/>
    <d v="2025-04-21T00:00:00"/>
    <s v="502LAUGH"/>
    <s v=" 1:09:21 pm"/>
    <s v="10620258098/10620258010"/>
    <m/>
    <x v="0"/>
    <s v="Yes"/>
    <x v="0"/>
    <x v="0"/>
    <x v="0"/>
    <x v="0"/>
    <n v="4108"/>
    <m/>
    <m/>
    <d v="2025-04-11T00:00:00"/>
    <m/>
    <n v="28"/>
    <n v="115024"/>
    <s v="PE"/>
    <s v="3YM83-800010001"/>
    <n v="0"/>
    <n v="200000"/>
    <n v="-84976"/>
    <n v="0"/>
    <n v="0"/>
    <n v="0"/>
    <m/>
    <m/>
    <n v="0"/>
    <m/>
    <m/>
    <m/>
    <m/>
    <m/>
    <m/>
    <m/>
    <m/>
    <s v="3YM83-80001"/>
    <s v="H08031-JIM-M"/>
    <m/>
    <n v="0"/>
    <n v="0"/>
    <n v="0"/>
    <n v="0"/>
    <n v="0"/>
    <n v="0"/>
    <m/>
    <m/>
    <m/>
    <s v="No"/>
    <s v="W665285"/>
    <n v="0"/>
    <m/>
    <s v="H08031-JIM-M"/>
    <m/>
    <m/>
    <s v="S0362383"/>
  </r>
  <r>
    <x v="611"/>
    <n v="10000"/>
    <n v="10000"/>
    <d v="2025-04-15T00:00:00"/>
    <s v="502LAUGH"/>
    <s v=" 5:18:49 pm"/>
    <n v="59470"/>
    <m/>
    <x v="0"/>
    <s v="Yes"/>
    <x v="21"/>
    <x v="3"/>
    <x v="20"/>
    <x v="20"/>
    <n v="50834"/>
    <m/>
    <m/>
    <d v="2025-04-11T00:00:00"/>
    <m/>
    <n v="12"/>
    <n v="610008"/>
    <s v="PE"/>
    <s v="MT-1000407-902RE0005"/>
    <n v="0"/>
    <n v="299444"/>
    <n v="310564"/>
    <n v="0"/>
    <n v="0"/>
    <n v="0"/>
    <m/>
    <m/>
    <n v="0"/>
    <m/>
    <m/>
    <m/>
    <m/>
    <m/>
    <m/>
    <m/>
    <m/>
    <s v="MT-1000407-902REV006"/>
    <s v="Z26002"/>
    <m/>
    <n v="0"/>
    <n v="0"/>
    <n v="0"/>
    <n v="0"/>
    <n v="0"/>
    <n v="0"/>
    <m/>
    <m/>
    <m/>
    <s v="No"/>
    <s v="W665194"/>
    <n v="0"/>
    <m/>
    <s v="Z26002"/>
    <m/>
    <m/>
    <s v="S0362382"/>
  </r>
  <r>
    <x v="501"/>
    <n v="10000"/>
    <n v="20000"/>
    <d v="2025-04-14T00:00:00"/>
    <s v="502LAUGH"/>
    <s v=" 8:52:32 am"/>
    <s v="M0BFL2381"/>
    <m/>
    <x v="1"/>
    <s v="Yes"/>
    <x v="12"/>
    <x v="11"/>
    <x v="12"/>
    <x v="12"/>
    <n v="5000"/>
    <m/>
    <m/>
    <d v="2025-04-11T00:00:00"/>
    <m/>
    <n v="16"/>
    <n v="80000"/>
    <s v="PE"/>
    <s v="714370203-ADS1360001"/>
    <n v="0"/>
    <n v="80000"/>
    <n v="0"/>
    <n v="0"/>
    <n v="0"/>
    <n v="0"/>
    <m/>
    <m/>
    <n v="0"/>
    <m/>
    <m/>
    <m/>
    <m/>
    <m/>
    <m/>
    <m/>
    <m/>
    <s v="714370203-ADS1366"/>
    <s v="S19314"/>
    <m/>
    <n v="0"/>
    <n v="0"/>
    <n v="0"/>
    <n v="0"/>
    <n v="0"/>
    <n v="0"/>
    <m/>
    <m/>
    <m/>
    <s v="No"/>
    <s v="W664787"/>
    <n v="0"/>
    <m/>
    <s v="S19314"/>
    <m/>
    <m/>
    <s v="H0064940"/>
  </r>
  <r>
    <x v="504"/>
    <n v="10000"/>
    <n v="20000"/>
    <d v="2025-04-14T00:00:00"/>
    <s v="502LAUGH"/>
    <s v=" 8:52:32 am"/>
    <s v="M0BFL2381"/>
    <m/>
    <x v="1"/>
    <s v="Yes"/>
    <x v="12"/>
    <x v="11"/>
    <x v="12"/>
    <x v="12"/>
    <n v="2500"/>
    <m/>
    <m/>
    <d v="2025-04-11T00:00:00"/>
    <m/>
    <n v="16"/>
    <n v="40000"/>
    <s v="PE"/>
    <s v="714370203-ADS1360001"/>
    <n v="0"/>
    <n v="40000"/>
    <n v="0"/>
    <n v="0"/>
    <n v="0"/>
    <n v="0"/>
    <m/>
    <m/>
    <n v="0"/>
    <m/>
    <m/>
    <m/>
    <m/>
    <m/>
    <m/>
    <m/>
    <m/>
    <s v="714370203-ADS1366"/>
    <s v="S19081-TH"/>
    <m/>
    <n v="0"/>
    <n v="0"/>
    <n v="0"/>
    <n v="0"/>
    <n v="0"/>
    <n v="0"/>
    <m/>
    <m/>
    <m/>
    <s v="No"/>
    <s v="W664794"/>
    <n v="0"/>
    <m/>
    <s v="S19081-TH"/>
    <m/>
    <m/>
    <s v="H0064949"/>
  </r>
  <r>
    <x v="612"/>
    <n v="10000"/>
    <n v="10000"/>
    <d v="2025-04-11T00:00:00"/>
    <s v="502LAUGH"/>
    <s v=" 4:50:08 pm"/>
    <s v="SG-5644655 01"/>
    <m/>
    <x v="0"/>
    <s v="Yes"/>
    <x v="6"/>
    <x v="5"/>
    <x v="6"/>
    <x v="6"/>
    <n v="1500"/>
    <m/>
    <m/>
    <d v="2025-04-11T00:00:00"/>
    <m/>
    <n v="6"/>
    <n v="9000"/>
    <s v="PE"/>
    <s v="15058372 REVB0001"/>
    <n v="0"/>
    <n v="9000"/>
    <n v="0"/>
    <n v="0"/>
    <n v="0"/>
    <n v="0"/>
    <m/>
    <m/>
    <n v="0"/>
    <m/>
    <m/>
    <m/>
    <m/>
    <m/>
    <m/>
    <m/>
    <m/>
    <s v="15058372 REVB"/>
    <s v="I09180"/>
    <m/>
    <n v="0"/>
    <n v="0"/>
    <n v="0"/>
    <n v="0"/>
    <n v="0"/>
    <n v="0"/>
    <m/>
    <m/>
    <m/>
    <s v="No"/>
    <s v="W664806"/>
    <n v="0"/>
    <m/>
    <s v="I09180"/>
    <m/>
    <m/>
    <s v="S0362421"/>
  </r>
  <r>
    <x v="613"/>
    <n v="10000"/>
    <n v="10000"/>
    <d v="2025-04-11T00:00:00"/>
    <s v="502LAUGH"/>
    <s v=" 4:50:08 pm"/>
    <s v="SG-5644655 01"/>
    <m/>
    <x v="0"/>
    <s v="Yes"/>
    <x v="6"/>
    <x v="5"/>
    <x v="6"/>
    <x v="6"/>
    <n v="1500"/>
    <m/>
    <m/>
    <d v="2025-04-11T00:00:00"/>
    <m/>
    <n v="6"/>
    <n v="9000"/>
    <s v="PE"/>
    <s v="15058372 REVB0001"/>
    <n v="0"/>
    <n v="9000"/>
    <n v="0"/>
    <n v="0"/>
    <n v="0"/>
    <n v="0"/>
    <m/>
    <m/>
    <n v="0"/>
    <m/>
    <m/>
    <m/>
    <m/>
    <m/>
    <m/>
    <m/>
    <m/>
    <s v="15058372 REVB"/>
    <s v="I09180"/>
    <m/>
    <n v="0"/>
    <n v="0"/>
    <n v="0"/>
    <n v="0"/>
    <n v="0"/>
    <n v="0"/>
    <m/>
    <m/>
    <m/>
    <s v="No"/>
    <s v="W664807"/>
    <n v="0"/>
    <m/>
    <s v="I09180"/>
    <m/>
    <m/>
    <s v="S0362422"/>
  </r>
  <r>
    <x v="614"/>
    <n v="10000"/>
    <n v="10000"/>
    <d v="2025-04-11T00:00:00"/>
    <s v="502LAUGH"/>
    <s v=" 4:01:01 pm"/>
    <s v="SG-562754701"/>
    <m/>
    <x v="0"/>
    <s v="Yes"/>
    <x v="17"/>
    <x v="15"/>
    <x v="16"/>
    <x v="16"/>
    <n v="2500"/>
    <m/>
    <m/>
    <d v="2025-04-11T00:00:00"/>
    <m/>
    <n v="8"/>
    <n v="20000"/>
    <s v="PE"/>
    <n v="112023880001"/>
    <n v="0"/>
    <n v="20000"/>
    <n v="0"/>
    <n v="0"/>
    <n v="0"/>
    <n v="0"/>
    <m/>
    <m/>
    <n v="0"/>
    <m/>
    <m/>
    <m/>
    <m/>
    <m/>
    <m/>
    <m/>
    <m/>
    <n v="11202388"/>
    <s v="I09180"/>
    <m/>
    <n v="0"/>
    <n v="0"/>
    <n v="0"/>
    <n v="0"/>
    <n v="0"/>
    <n v="0"/>
    <m/>
    <m/>
    <m/>
    <s v="No"/>
    <s v="W664812"/>
    <n v="0"/>
    <m/>
    <s v="I09180"/>
    <m/>
    <m/>
    <s v="S0362433"/>
  </r>
  <r>
    <x v="615"/>
    <n v="10000"/>
    <n v="10000"/>
    <d v="2025-04-15T00:00:00"/>
    <s v="502LAUGH"/>
    <d v="1899-12-30T10:28:36"/>
    <s v="M007S9371"/>
    <m/>
    <x v="0"/>
    <s v="Yes"/>
    <x v="29"/>
    <x v="21"/>
    <x v="46"/>
    <x v="46"/>
    <n v="39870"/>
    <m/>
    <m/>
    <d v="2025-04-11T00:00:00"/>
    <m/>
    <n v="1"/>
    <n v="39870"/>
    <s v="PE"/>
    <n v="111818390001"/>
    <n v="0"/>
    <n v="39870"/>
    <n v="0"/>
    <n v="0"/>
    <n v="0"/>
    <n v="0"/>
    <m/>
    <m/>
    <n v="0"/>
    <m/>
    <m/>
    <m/>
    <m/>
    <m/>
    <m/>
    <m/>
    <m/>
    <n v="11181839"/>
    <s v="I09180"/>
    <m/>
    <n v="0"/>
    <n v="0"/>
    <n v="0"/>
    <n v="0"/>
    <n v="0"/>
    <n v="0"/>
    <m/>
    <m/>
    <m/>
    <s v="No"/>
    <s v="W665018"/>
    <n v="0"/>
    <m/>
    <s v="I09180"/>
    <m/>
    <m/>
    <s v="S0362435"/>
  </r>
  <r>
    <x v="616"/>
    <n v="10000"/>
    <n v="10000"/>
    <d v="2025-04-11T00:00:00"/>
    <s v="502LAUGH"/>
    <s v=" 2:04:15 pm"/>
    <s v="4101909U5"/>
    <m/>
    <x v="0"/>
    <s v="Yes"/>
    <x v="10"/>
    <x v="9"/>
    <x v="10"/>
    <x v="10"/>
    <n v="2000"/>
    <m/>
    <m/>
    <d v="2025-04-11T00:00:00"/>
    <m/>
    <n v="1"/>
    <n v="2000"/>
    <s v="PE"/>
    <s v="250-6312-000001"/>
    <n v="0"/>
    <n v="2000"/>
    <n v="0"/>
    <n v="0"/>
    <n v="0"/>
    <n v="0"/>
    <m/>
    <m/>
    <n v="0"/>
    <m/>
    <m/>
    <m/>
    <m/>
    <m/>
    <m/>
    <m/>
    <m/>
    <s v="250-6312-00"/>
    <s v="J10025"/>
    <m/>
    <n v="0"/>
    <n v="0"/>
    <n v="0"/>
    <n v="0"/>
    <n v="0"/>
    <n v="0"/>
    <m/>
    <m/>
    <m/>
    <s v="No"/>
    <s v="W664839"/>
    <n v="0"/>
    <m/>
    <s v="J10025"/>
    <m/>
    <m/>
    <s v="S0362645"/>
  </r>
  <r>
    <x v="617"/>
    <n v="10000"/>
    <n v="10000"/>
    <d v="2025-04-11T00:00:00"/>
    <s v="502LAUGH"/>
    <s v=" 4:52:19 pm"/>
    <s v="MOBKV5087"/>
    <m/>
    <x v="0"/>
    <s v="Yes"/>
    <x v="36"/>
    <x v="2"/>
    <x v="45"/>
    <x v="45"/>
    <n v="5000"/>
    <m/>
    <m/>
    <d v="2025-04-11T00:00:00"/>
    <m/>
    <n v="5"/>
    <n v="25000"/>
    <s v="PE"/>
    <s v="R370-4227 REV 1.0001"/>
    <n v="0"/>
    <n v="25000"/>
    <n v="0"/>
    <n v="0"/>
    <n v="0"/>
    <n v="0"/>
    <m/>
    <m/>
    <n v="0"/>
    <m/>
    <m/>
    <m/>
    <m/>
    <m/>
    <m/>
    <m/>
    <m/>
    <s v="R370-4227 REV 1.0"/>
    <s v="R18131"/>
    <m/>
    <n v="0"/>
    <n v="0"/>
    <n v="0"/>
    <n v="0"/>
    <n v="0"/>
    <n v="0"/>
    <m/>
    <m/>
    <m/>
    <s v="No"/>
    <s v="W665468"/>
    <n v="0"/>
    <m/>
    <s v="R18131"/>
    <m/>
    <m/>
    <s v="S0362646"/>
  </r>
  <r>
    <x v="457"/>
    <n v="10000"/>
    <n v="20000"/>
    <d v="2025-04-15T00:00:00"/>
    <s v="502LAUGH"/>
    <s v=" 5:07:03 pm"/>
    <n v="408232392"/>
    <m/>
    <x v="1"/>
    <s v="Yes"/>
    <x v="15"/>
    <x v="13"/>
    <x v="14"/>
    <x v="14"/>
    <n v="1100"/>
    <m/>
    <m/>
    <d v="2025-04-11T00:00:00"/>
    <m/>
    <n v="2"/>
    <n v="2200"/>
    <s v="PE"/>
    <s v="REAGENT-40X20MM0001"/>
    <n v="0"/>
    <n v="2000"/>
    <n v="200"/>
    <n v="0"/>
    <n v="0"/>
    <n v="0"/>
    <m/>
    <m/>
    <n v="0"/>
    <m/>
    <m/>
    <m/>
    <m/>
    <m/>
    <m/>
    <m/>
    <m/>
    <s v="REAGENT-40X20MM"/>
    <s v="G07075"/>
    <m/>
    <n v="0"/>
    <n v="0"/>
    <n v="0"/>
    <n v="0"/>
    <n v="0"/>
    <n v="0"/>
    <m/>
    <m/>
    <m/>
    <s v="No"/>
    <s v="W665032"/>
    <n v="0"/>
    <m/>
    <s v="G07075"/>
    <m/>
    <m/>
    <s v="S0362647"/>
  </r>
  <r>
    <x v="521"/>
    <n v="10000"/>
    <n v="20000"/>
    <d v="2025-04-11T00:00:00"/>
    <s v="502LAUGH"/>
    <s v=" 2:03:21 pm"/>
    <s v="J00WT7100"/>
    <m/>
    <x v="1"/>
    <s v="Yes"/>
    <x v="17"/>
    <x v="15"/>
    <x v="16"/>
    <x v="16"/>
    <n v="1167"/>
    <m/>
    <m/>
    <d v="2025-04-11T00:00:00"/>
    <m/>
    <n v="6"/>
    <n v="7002"/>
    <s v="PE"/>
    <n v="5000582200001"/>
    <n v="0"/>
    <n v="6000"/>
    <n v="1002"/>
    <n v="0"/>
    <n v="0"/>
    <n v="0"/>
    <m/>
    <m/>
    <n v="0"/>
    <m/>
    <m/>
    <m/>
    <m/>
    <m/>
    <m/>
    <m/>
    <m/>
    <n v="500058220"/>
    <s v="B02083"/>
    <m/>
    <n v="0"/>
    <n v="0"/>
    <n v="0"/>
    <n v="0"/>
    <n v="0"/>
    <n v="0"/>
    <m/>
    <m/>
    <m/>
    <s v="No"/>
    <s v="W664844"/>
    <n v="0"/>
    <m/>
    <s v="B02083"/>
    <m/>
    <m/>
    <s v="S0362654"/>
  </r>
  <r>
    <x v="523"/>
    <n v="10000"/>
    <n v="20000"/>
    <d v="2025-04-11T00:00:00"/>
    <s v="502LAUGH"/>
    <d v="1899-12-30T11:37:16"/>
    <s v="J00WT7100"/>
    <m/>
    <x v="1"/>
    <s v="Yes"/>
    <x v="17"/>
    <x v="15"/>
    <x v="16"/>
    <x v="16"/>
    <n v="1167"/>
    <m/>
    <m/>
    <d v="2025-04-11T00:00:00"/>
    <m/>
    <n v="6"/>
    <n v="7002"/>
    <s v="PE"/>
    <n v="5000761290001"/>
    <n v="0"/>
    <n v="2500"/>
    <n v="4502"/>
    <n v="0"/>
    <n v="0"/>
    <n v="0"/>
    <m/>
    <m/>
    <n v="0"/>
    <m/>
    <m/>
    <m/>
    <m/>
    <m/>
    <m/>
    <m/>
    <m/>
    <n v="500076129"/>
    <s v="B02083"/>
    <m/>
    <n v="0"/>
    <n v="0"/>
    <n v="0"/>
    <n v="0"/>
    <n v="0"/>
    <n v="0"/>
    <m/>
    <m/>
    <m/>
    <s v="No"/>
    <s v="W664846"/>
    <n v="0"/>
    <m/>
    <s v="B02083"/>
    <m/>
    <m/>
    <s v="S0362655"/>
  </r>
  <r>
    <x v="618"/>
    <n v="10000"/>
    <n v="20000"/>
    <d v="2025-04-25T00:00:00"/>
    <s v="502LAUGH"/>
    <s v=" 9:41:09 am"/>
    <s v="E04OB9810/WO2024/4006"/>
    <m/>
    <x v="0"/>
    <s v="Yes"/>
    <x v="39"/>
    <x v="4"/>
    <x v="41"/>
    <x v="41"/>
    <n v="36750"/>
    <m/>
    <m/>
    <d v="2025-04-11T00:00:00"/>
    <m/>
    <n v="4"/>
    <n v="147000"/>
    <s v="PE"/>
    <s v="Y00-0000928-000001"/>
    <n v="0"/>
    <n v="140119"/>
    <n v="6881"/>
    <n v="0"/>
    <n v="0"/>
    <n v="0"/>
    <m/>
    <m/>
    <n v="0"/>
    <m/>
    <m/>
    <m/>
    <m/>
    <m/>
    <m/>
    <m/>
    <m/>
    <s v="300-0000396-00"/>
    <s v="F06170-JIANGSU"/>
    <m/>
    <n v="0"/>
    <n v="0"/>
    <n v="0"/>
    <n v="0"/>
    <n v="0"/>
    <n v="0"/>
    <m/>
    <m/>
    <m/>
    <s v="No"/>
    <s v="W665469"/>
    <n v="0"/>
    <m/>
    <s v="F06170-JIANGSU"/>
    <m/>
    <m/>
    <s v="S0362660"/>
  </r>
  <r>
    <x v="618"/>
    <n v="10000"/>
    <n v="30000"/>
    <d v="2025-04-25T00:00:00"/>
    <s v="502LAUGH"/>
    <s v=" 9:41:09 am"/>
    <s v="E04OB9810/WO2024/4006"/>
    <m/>
    <x v="0"/>
    <s v="Yes"/>
    <x v="22"/>
    <x v="18"/>
    <x v="22"/>
    <x v="22"/>
    <n v="22000"/>
    <m/>
    <m/>
    <d v="2025-04-11T00:00:00"/>
    <m/>
    <n v="4"/>
    <n v="88000"/>
    <s v="PE"/>
    <s v="Y00-0000928-000001"/>
    <n v="0"/>
    <n v="83881"/>
    <n v="4119"/>
    <n v="0"/>
    <n v="0"/>
    <n v="0"/>
    <m/>
    <m/>
    <n v="0"/>
    <m/>
    <m/>
    <m/>
    <m/>
    <m/>
    <m/>
    <m/>
    <m/>
    <s v="300-0000396-00"/>
    <s v="F06170-JIANGSU"/>
    <m/>
    <n v="0"/>
    <n v="0"/>
    <n v="0"/>
    <n v="0"/>
    <n v="0"/>
    <n v="0"/>
    <m/>
    <m/>
    <m/>
    <s v="No"/>
    <s v="W665469"/>
    <n v="0"/>
    <m/>
    <s v="F06170-JIANGSU"/>
    <m/>
    <m/>
    <s v="S0362660"/>
  </r>
  <r>
    <x v="619"/>
    <n v="10000"/>
    <n v="10000"/>
    <d v="2025-04-24T00:00:00"/>
    <s v="502LAUGH"/>
    <d v="1899-12-30T11:15:52"/>
    <s v="J00LU70911000/3830U7060"/>
    <m/>
    <x v="0"/>
    <s v="Yes"/>
    <x v="20"/>
    <x v="17"/>
    <x v="19"/>
    <x v="19"/>
    <n v="850"/>
    <m/>
    <m/>
    <d v="2025-04-11T00:00:00"/>
    <m/>
    <n v="1"/>
    <n v="850"/>
    <s v="PE"/>
    <n v="107112140001"/>
    <n v="0"/>
    <n v="500"/>
    <n v="350"/>
    <n v="0"/>
    <n v="0"/>
    <n v="0"/>
    <m/>
    <m/>
    <n v="0"/>
    <m/>
    <m/>
    <m/>
    <m/>
    <m/>
    <m/>
    <m/>
    <m/>
    <n v="10711214"/>
    <s v="I09109"/>
    <m/>
    <n v="0"/>
    <n v="0"/>
    <n v="0"/>
    <n v="0"/>
    <n v="0"/>
    <n v="0"/>
    <m/>
    <m/>
    <m/>
    <s v="No"/>
    <s v="W665472"/>
    <n v="0"/>
    <m/>
    <s v="I09109"/>
    <m/>
    <m/>
    <s v="S0362674"/>
  </r>
  <r>
    <x v="620"/>
    <n v="10000"/>
    <n v="10000"/>
    <d v="2025-04-14T00:00:00"/>
    <s v="502LAUGH"/>
    <s v=" 5:31:13 pm"/>
    <s v="M0BSM3241"/>
    <m/>
    <x v="0"/>
    <s v="Yes"/>
    <x v="18"/>
    <x v="16"/>
    <x v="36"/>
    <x v="36"/>
    <n v="3000"/>
    <m/>
    <m/>
    <d v="2025-04-11T00:00:00"/>
    <m/>
    <n v="4"/>
    <n v="12000"/>
    <s v="PE"/>
    <s v="86.J7350001"/>
    <n v="0"/>
    <n v="9000"/>
    <n v="3000"/>
    <n v="0"/>
    <n v="0"/>
    <n v="0"/>
    <m/>
    <m/>
    <n v="0"/>
    <m/>
    <m/>
    <m/>
    <m/>
    <m/>
    <m/>
    <m/>
    <m/>
    <s v="86.J735"/>
    <s v="T20390-PMI"/>
    <m/>
    <n v="0"/>
    <n v="0"/>
    <n v="0"/>
    <n v="0"/>
    <n v="0"/>
    <n v="0"/>
    <m/>
    <m/>
    <m/>
    <s v="No"/>
    <s v="W665034"/>
    <n v="0"/>
    <m/>
    <s v="T20390-PMI"/>
    <m/>
    <m/>
    <s v="S0362676"/>
  </r>
  <r>
    <x v="621"/>
    <n v="10000"/>
    <n v="10000"/>
    <d v="2025-04-14T00:00:00"/>
    <s v="502LAUGH"/>
    <s v=" 5:29:57 pm"/>
    <s v="M0BSM3241"/>
    <m/>
    <x v="0"/>
    <s v="Yes"/>
    <x v="18"/>
    <x v="16"/>
    <x v="36"/>
    <x v="36"/>
    <n v="2000"/>
    <m/>
    <m/>
    <d v="2025-04-11T00:00:00"/>
    <m/>
    <n v="4"/>
    <n v="8000"/>
    <s v="PE"/>
    <s v="86.J7460001"/>
    <n v="0"/>
    <n v="5000"/>
    <n v="3000"/>
    <n v="0"/>
    <n v="0"/>
    <n v="0"/>
    <m/>
    <m/>
    <n v="0"/>
    <m/>
    <m/>
    <m/>
    <m/>
    <m/>
    <m/>
    <m/>
    <m/>
    <s v="86.J746"/>
    <s v="T20390-PMI"/>
    <m/>
    <n v="0"/>
    <n v="0"/>
    <n v="0"/>
    <n v="0"/>
    <n v="0"/>
    <n v="0"/>
    <m/>
    <m/>
    <m/>
    <s v="No"/>
    <s v="W665035"/>
    <n v="0"/>
    <m/>
    <s v="T20390-PMI"/>
    <m/>
    <m/>
    <s v="S0362676"/>
  </r>
  <r>
    <x v="622"/>
    <n v="10000"/>
    <n v="10000"/>
    <d v="2025-04-14T00:00:00"/>
    <s v="502LAUGH"/>
    <s v=" 4:10:27 pm"/>
    <s v="BZA011-04"/>
    <m/>
    <x v="0"/>
    <s v="Yes"/>
    <x v="18"/>
    <x v="16"/>
    <x v="36"/>
    <x v="36"/>
    <n v="1100"/>
    <m/>
    <m/>
    <d v="2025-04-11T00:00:00"/>
    <m/>
    <n v="32"/>
    <n v="35200"/>
    <s v="PE"/>
    <s v="ACQ LABEL0001"/>
    <n v="0"/>
    <n v="30000"/>
    <n v="5200"/>
    <n v="0"/>
    <n v="0"/>
    <n v="0"/>
    <m/>
    <m/>
    <n v="0"/>
    <m/>
    <m/>
    <m/>
    <m/>
    <m/>
    <m/>
    <m/>
    <m/>
    <s v="ACQ LABEL"/>
    <s v="H08031"/>
    <m/>
    <n v="0"/>
    <n v="0"/>
    <n v="0"/>
    <n v="0"/>
    <n v="0"/>
    <n v="0"/>
    <m/>
    <m/>
    <m/>
    <s v="No"/>
    <s v="W664854"/>
    <n v="0"/>
    <m/>
    <s v="H08031"/>
    <m/>
    <m/>
    <s v="S0362679"/>
  </r>
  <r>
    <x v="623"/>
    <n v="10000"/>
    <n v="10000"/>
    <d v="2025-04-15T00:00:00"/>
    <s v="502LAUGH"/>
    <s v=" 8:40:32 am"/>
    <n v="10620258012"/>
    <m/>
    <x v="0"/>
    <s v="Yes"/>
    <x v="0"/>
    <x v="0"/>
    <x v="0"/>
    <x v="0"/>
    <n v="228"/>
    <m/>
    <m/>
    <d v="2025-04-11T00:00:00"/>
    <m/>
    <n v="660"/>
    <n v="150480"/>
    <s v="PE"/>
    <s v="X4E75-80015-FT0001"/>
    <n v="0"/>
    <n v="120000"/>
    <n v="30480"/>
    <n v="0"/>
    <n v="0"/>
    <n v="0"/>
    <m/>
    <m/>
    <n v="0"/>
    <m/>
    <m/>
    <m/>
    <m/>
    <m/>
    <m/>
    <m/>
    <m/>
    <s v="X4E75-80015-FT"/>
    <s v="H08031-JIM-M"/>
    <m/>
    <n v="0"/>
    <n v="0"/>
    <n v="0"/>
    <n v="0"/>
    <n v="0"/>
    <n v="0"/>
    <m/>
    <m/>
    <m/>
    <s v="No"/>
    <s v="W665473"/>
    <n v="0"/>
    <m/>
    <s v="H08031-JIM-M"/>
    <m/>
    <m/>
    <s v="S0362681"/>
  </r>
  <r>
    <x v="573"/>
    <n v="10000"/>
    <n v="20000"/>
    <d v="2025-04-14T00:00:00"/>
    <s v="502LAUGH"/>
    <s v=" 8:37:48 am"/>
    <n v="10620258104"/>
    <m/>
    <x v="1"/>
    <s v="Yes"/>
    <x v="2"/>
    <x v="2"/>
    <x v="2"/>
    <x v="2"/>
    <n v="434"/>
    <m/>
    <m/>
    <d v="2025-04-11T00:00:00"/>
    <m/>
    <n v="15"/>
    <n v="6510"/>
    <s v="PE"/>
    <s v="9U244-80001-FT0001"/>
    <n v="0"/>
    <n v="5000"/>
    <n v="1510"/>
    <n v="0"/>
    <n v="0"/>
    <n v="0"/>
    <m/>
    <m/>
    <n v="0"/>
    <m/>
    <m/>
    <m/>
    <m/>
    <m/>
    <m/>
    <m/>
    <m/>
    <s v="9U244-80001-FT"/>
    <s v="H08031-JIM"/>
    <m/>
    <n v="0"/>
    <n v="0"/>
    <n v="0"/>
    <n v="0"/>
    <n v="0"/>
    <n v="0"/>
    <m/>
    <m/>
    <m/>
    <s v="No"/>
    <s v="W665475"/>
    <n v="0"/>
    <m/>
    <s v="H08031-JIM"/>
    <m/>
    <m/>
    <s v="S0362747"/>
  </r>
  <r>
    <x v="574"/>
    <n v="10000"/>
    <n v="20000"/>
    <d v="2025-04-14T00:00:00"/>
    <s v="502LAUGH"/>
    <s v=" 8:37:48 am"/>
    <n v="10620258104"/>
    <m/>
    <x v="1"/>
    <s v="Yes"/>
    <x v="2"/>
    <x v="2"/>
    <x v="2"/>
    <x v="2"/>
    <n v="434"/>
    <m/>
    <m/>
    <d v="2025-04-11T00:00:00"/>
    <m/>
    <n v="15"/>
    <n v="6510"/>
    <s v="PE"/>
    <s v="5180-5473-FT0001"/>
    <n v="0"/>
    <n v="5000"/>
    <n v="1510"/>
    <n v="0"/>
    <n v="0"/>
    <n v="0"/>
    <m/>
    <m/>
    <n v="0"/>
    <m/>
    <m/>
    <m/>
    <m/>
    <m/>
    <m/>
    <m/>
    <m/>
    <s v="5180-5473-FT"/>
    <s v="H08031-JIM"/>
    <m/>
    <n v="0"/>
    <n v="0"/>
    <n v="0"/>
    <n v="0"/>
    <n v="0"/>
    <n v="0"/>
    <m/>
    <m/>
    <m/>
    <s v="No"/>
    <s v="W665476"/>
    <n v="0"/>
    <m/>
    <s v="H08031-JIM"/>
    <m/>
    <m/>
    <s v="S0362748"/>
  </r>
  <r>
    <x v="624"/>
    <n v="10000"/>
    <n v="10000"/>
    <d v="2025-04-14T00:00:00"/>
    <s v="502LAUGH"/>
    <s v=" 8:22:59 am"/>
    <s v="4111520U5"/>
    <m/>
    <x v="0"/>
    <s v="Yes"/>
    <x v="27"/>
    <x v="22"/>
    <x v="27"/>
    <x v="27"/>
    <n v="20000"/>
    <m/>
    <m/>
    <d v="2025-04-11T00:00:00"/>
    <m/>
    <n v="1"/>
    <n v="20000"/>
    <s v="PE"/>
    <s v="250-6223-000001"/>
    <n v="0"/>
    <n v="20000"/>
    <n v="0"/>
    <n v="0"/>
    <n v="0"/>
    <n v="0"/>
    <m/>
    <m/>
    <n v="0"/>
    <m/>
    <m/>
    <m/>
    <m/>
    <m/>
    <m/>
    <m/>
    <m/>
    <s v="250-6223-00"/>
    <s v="J10025"/>
    <m/>
    <n v="0"/>
    <n v="0"/>
    <n v="0"/>
    <n v="0"/>
    <n v="0"/>
    <n v="0"/>
    <m/>
    <m/>
    <m/>
    <s v="No"/>
    <s v="W664857"/>
    <n v="0"/>
    <m/>
    <s v="J10025"/>
    <m/>
    <m/>
    <s v="S0362749"/>
  </r>
  <r>
    <x v="625"/>
    <n v="10000"/>
    <n v="10000"/>
    <d v="2025-04-11T00:00:00"/>
    <s v="502LAUGH"/>
    <s v=" 5:03:05 pm"/>
    <s v="4121232U5"/>
    <m/>
    <x v="0"/>
    <s v="Yes"/>
    <x v="30"/>
    <x v="24"/>
    <x v="32"/>
    <x v="32"/>
    <n v="15000"/>
    <m/>
    <m/>
    <d v="2025-04-11T00:00:00"/>
    <m/>
    <n v="1"/>
    <n v="15000"/>
    <s v="PE"/>
    <s v="250-6224-000001"/>
    <n v="0"/>
    <n v="15000"/>
    <n v="0"/>
    <n v="0"/>
    <n v="0"/>
    <n v="0"/>
    <m/>
    <m/>
    <n v="0"/>
    <m/>
    <m/>
    <m/>
    <m/>
    <m/>
    <m/>
    <m/>
    <m/>
    <s v="250-6224-00"/>
    <s v="J10025"/>
    <m/>
    <n v="0"/>
    <n v="0"/>
    <n v="0"/>
    <n v="0"/>
    <n v="0"/>
    <n v="0"/>
    <m/>
    <m/>
    <m/>
    <s v="No"/>
    <s v="W665038"/>
    <n v="0"/>
    <m/>
    <s v="J10025"/>
    <m/>
    <m/>
    <s v="S0362750"/>
  </r>
  <r>
    <x v="528"/>
    <n v="10000"/>
    <n v="20000"/>
    <d v="2025-04-14T00:00:00"/>
    <s v="502LAUGH"/>
    <s v=" 8:34:36 am"/>
    <s v="M0BUP6250"/>
    <m/>
    <x v="1"/>
    <s v="Yes"/>
    <x v="2"/>
    <x v="2"/>
    <x v="2"/>
    <x v="2"/>
    <n v="167"/>
    <m/>
    <m/>
    <d v="2025-04-11T00:00:00"/>
    <m/>
    <n v="168"/>
    <n v="28056"/>
    <s v="PE"/>
    <s v="C9384-800020001"/>
    <n v="0"/>
    <n v="20000"/>
    <n v="8056"/>
    <n v="0"/>
    <n v="0"/>
    <n v="0"/>
    <m/>
    <m/>
    <n v="0"/>
    <m/>
    <m/>
    <m/>
    <m/>
    <m/>
    <m/>
    <m/>
    <m/>
    <s v="C9384-80002"/>
    <s v="H08031-IMS"/>
    <m/>
    <n v="0"/>
    <n v="0"/>
    <n v="0"/>
    <n v="0"/>
    <n v="0"/>
    <n v="0"/>
    <m/>
    <m/>
    <m/>
    <s v="No"/>
    <s v="W665479"/>
    <n v="0"/>
    <m/>
    <s v="H08031-IMS"/>
    <m/>
    <m/>
    <s v="S0362752"/>
  </r>
  <r>
    <x v="626"/>
    <n v="10000"/>
    <n v="10000"/>
    <d v="2025-04-14T00:00:00"/>
    <s v="502LAUGH"/>
    <d v="1899-12-30T12:50:12"/>
    <s v="4121232U5"/>
    <m/>
    <x v="0"/>
    <s v="Yes"/>
    <x v="30"/>
    <x v="24"/>
    <x v="32"/>
    <x v="32"/>
    <n v="23000"/>
    <m/>
    <m/>
    <d v="2025-04-11T00:00:00"/>
    <m/>
    <n v="1"/>
    <n v="23000"/>
    <s v="PE"/>
    <s v="250-6224-000001"/>
    <n v="0"/>
    <n v="23000"/>
    <n v="0"/>
    <n v="0"/>
    <n v="0"/>
    <n v="0"/>
    <m/>
    <m/>
    <n v="0"/>
    <m/>
    <m/>
    <m/>
    <m/>
    <m/>
    <m/>
    <m/>
    <m/>
    <s v="250-6224-00"/>
    <s v="J10025"/>
    <m/>
    <n v="0"/>
    <n v="0"/>
    <n v="0"/>
    <n v="0"/>
    <n v="0"/>
    <n v="0"/>
    <m/>
    <m/>
    <m/>
    <s v="No"/>
    <s v="W665484"/>
    <n v="0"/>
    <m/>
    <s v="J10025"/>
    <m/>
    <m/>
    <s v="S0362763"/>
  </r>
  <r>
    <x v="627"/>
    <n v="10000"/>
    <n v="10000"/>
    <d v="2025-04-14T00:00:00"/>
    <s v="502LAUGH"/>
    <s v=" 9:51:10 am"/>
    <s v="5011704U5/5011703U5"/>
    <m/>
    <x v="0"/>
    <s v="Yes"/>
    <x v="28"/>
    <x v="23"/>
    <x v="30"/>
    <x v="30"/>
    <n v="15000"/>
    <m/>
    <m/>
    <d v="2025-04-11T00:00:00"/>
    <m/>
    <n v="2"/>
    <n v="30000"/>
    <s v="PE"/>
    <s v="250-6253-000001"/>
    <n v="0"/>
    <n v="30000"/>
    <n v="0"/>
    <n v="0"/>
    <n v="0"/>
    <n v="0"/>
    <m/>
    <m/>
    <n v="0"/>
    <m/>
    <m/>
    <m/>
    <m/>
    <m/>
    <m/>
    <m/>
    <m/>
    <s v="250-6253-00"/>
    <s v="J10025"/>
    <m/>
    <n v="0"/>
    <n v="0"/>
    <n v="0"/>
    <n v="0"/>
    <n v="0"/>
    <n v="0"/>
    <m/>
    <m/>
    <m/>
    <s v="No"/>
    <s v="W665039"/>
    <n v="0"/>
    <m/>
    <s v="J10025"/>
    <m/>
    <m/>
    <s v="S0362763"/>
  </r>
  <r>
    <x v="628"/>
    <n v="10000"/>
    <n v="10000"/>
    <d v="2025-04-11T00:00:00"/>
    <s v="502LAUGH"/>
    <s v=" 9:38:52 am"/>
    <s v="M0BUE5730"/>
    <m/>
    <x v="0"/>
    <s v="Yes"/>
    <x v="11"/>
    <x v="10"/>
    <x v="11"/>
    <x v="11"/>
    <n v="50"/>
    <m/>
    <m/>
    <d v="2025-04-11T00:00:00"/>
    <m/>
    <n v="4"/>
    <n v="200"/>
    <s v="PE"/>
    <s v="2063-772785-046-0003"/>
    <n v="0"/>
    <n v="200"/>
    <n v="0"/>
    <n v="0"/>
    <n v="0"/>
    <n v="0"/>
    <m/>
    <m/>
    <n v="0"/>
    <m/>
    <m/>
    <m/>
    <m/>
    <m/>
    <m/>
    <m/>
    <m/>
    <s v="2063-772785-046-CG"/>
    <s v="W23041-TH"/>
    <m/>
    <n v="0"/>
    <n v="0"/>
    <n v="0"/>
    <n v="0"/>
    <n v="0"/>
    <n v="0"/>
    <m/>
    <m/>
    <m/>
    <s v="No"/>
    <s v="W665040"/>
    <n v="0"/>
    <m/>
    <s v="W23041-TH"/>
    <m/>
    <m/>
    <s v="ZSA101799"/>
  </r>
  <r>
    <x v="629"/>
    <n v="10000"/>
    <n v="10000"/>
    <d v="2025-04-21T00:00:00"/>
    <s v="502LAUGH"/>
    <s v=" 1:09:21 pm"/>
    <s v="10620258098/10620258010"/>
    <m/>
    <x v="0"/>
    <s v="Yes"/>
    <x v="0"/>
    <x v="0"/>
    <x v="0"/>
    <x v="0"/>
    <n v="4108"/>
    <m/>
    <m/>
    <d v="2025-04-11T00:00:00"/>
    <m/>
    <n v="28"/>
    <n v="115024"/>
    <s v="PE"/>
    <s v="T6N02-80020-FT0001"/>
    <n v="0"/>
    <n v="100000"/>
    <n v="15024"/>
    <n v="0"/>
    <n v="0"/>
    <n v="0"/>
    <m/>
    <m/>
    <n v="0"/>
    <m/>
    <m/>
    <m/>
    <m/>
    <m/>
    <m/>
    <m/>
    <m/>
    <s v="T6N02-80020-FT"/>
    <s v="H08031-JIM-M"/>
    <m/>
    <n v="0"/>
    <n v="0"/>
    <n v="0"/>
    <n v="0"/>
    <n v="0"/>
    <n v="0"/>
    <m/>
    <m/>
    <m/>
    <s v="No"/>
    <s v="W665492"/>
    <n v="0"/>
    <m/>
    <s v="H08031-JIM-M"/>
    <m/>
    <m/>
    <s v="S0362934"/>
  </r>
  <r>
    <x v="630"/>
    <n v="10000"/>
    <n v="10000"/>
    <d v="2025-04-21T00:00:00"/>
    <s v="502LAUGH"/>
    <s v=" 1:09:21 pm"/>
    <s v="10620258098/10620258010"/>
    <m/>
    <x v="0"/>
    <s v="Yes"/>
    <x v="0"/>
    <x v="0"/>
    <x v="0"/>
    <x v="0"/>
    <n v="4108"/>
    <m/>
    <m/>
    <d v="2025-04-11T00:00:00"/>
    <m/>
    <n v="28"/>
    <n v="115024"/>
    <s v="PE"/>
    <s v="C2P05-80050-FT0001"/>
    <n v="0"/>
    <n v="100000"/>
    <n v="15024"/>
    <n v="0"/>
    <n v="0"/>
    <n v="0"/>
    <m/>
    <m/>
    <n v="0"/>
    <m/>
    <m/>
    <m/>
    <m/>
    <m/>
    <m/>
    <m/>
    <m/>
    <s v="C2P05-80050-FT"/>
    <s v="H08031-JIM-M"/>
    <m/>
    <n v="0"/>
    <n v="0"/>
    <n v="0"/>
    <n v="0"/>
    <n v="0"/>
    <n v="0"/>
    <m/>
    <m/>
    <m/>
    <s v="No"/>
    <s v="W665493"/>
    <n v="0"/>
    <m/>
    <s v="H08031-JIM-M"/>
    <m/>
    <m/>
    <s v="S0362935"/>
  </r>
  <r>
    <x v="631"/>
    <n v="10000"/>
    <n v="10000"/>
    <d v="2025-04-21T00:00:00"/>
    <s v="502LAUGH"/>
    <s v=" 1:10:43 pm"/>
    <s v="10620258098/10620258010"/>
    <m/>
    <x v="0"/>
    <s v="Yes"/>
    <x v="0"/>
    <x v="0"/>
    <x v="0"/>
    <x v="0"/>
    <n v="4108"/>
    <m/>
    <m/>
    <d v="2025-04-11T00:00:00"/>
    <m/>
    <n v="28"/>
    <n v="115024"/>
    <s v="PE"/>
    <s v="F6V25-80016-FT0001"/>
    <n v="0"/>
    <n v="100000"/>
    <n v="15024"/>
    <n v="0"/>
    <n v="0"/>
    <n v="0"/>
    <m/>
    <m/>
    <n v="0"/>
    <m/>
    <m/>
    <m/>
    <m/>
    <m/>
    <m/>
    <m/>
    <m/>
    <s v="F6V25-80016-FT"/>
    <s v="H08031-JIM-M"/>
    <m/>
    <n v="0"/>
    <n v="0"/>
    <n v="0"/>
    <n v="0"/>
    <n v="0"/>
    <n v="0"/>
    <m/>
    <m/>
    <m/>
    <s v="No"/>
    <s v="W665494"/>
    <n v="0"/>
    <m/>
    <s v="H08031-JIM-M"/>
    <m/>
    <m/>
    <s v="S0362937"/>
  </r>
  <r>
    <x v="632"/>
    <n v="10000"/>
    <n v="20000"/>
    <d v="2025-04-21T00:00:00"/>
    <s v="502LAUGH"/>
    <s v=" 1:06:36 pm"/>
    <s v="10620258098/10620258010"/>
    <m/>
    <x v="0"/>
    <s v="Yes"/>
    <x v="0"/>
    <x v="0"/>
    <x v="0"/>
    <x v="0"/>
    <n v="4108"/>
    <m/>
    <m/>
    <d v="2025-04-11T00:00:00"/>
    <m/>
    <n v="28"/>
    <n v="115024"/>
    <s v="PE"/>
    <s v="CH561-80124-FT0001"/>
    <n v="0"/>
    <n v="100000"/>
    <n v="15024"/>
    <n v="0"/>
    <n v="0"/>
    <n v="0"/>
    <m/>
    <m/>
    <n v="0"/>
    <m/>
    <m/>
    <m/>
    <m/>
    <m/>
    <m/>
    <m/>
    <m/>
    <s v="CH561-80124-FT"/>
    <s v="H08031-JIM-M"/>
    <m/>
    <n v="0"/>
    <n v="0"/>
    <n v="0"/>
    <n v="0"/>
    <n v="0"/>
    <n v="0"/>
    <m/>
    <m/>
    <m/>
    <s v="No"/>
    <s v="W665224"/>
    <n v="0"/>
    <m/>
    <s v="H08031-JIM-M"/>
    <m/>
    <m/>
    <s v="S0362947"/>
  </r>
  <r>
    <x v="531"/>
    <n v="10000"/>
    <n v="20000"/>
    <d v="2025-04-14T00:00:00"/>
    <s v="502LAUGH"/>
    <s v=" 8:31:02 am"/>
    <s v="M0BUP6250"/>
    <m/>
    <x v="1"/>
    <s v="Yes"/>
    <x v="2"/>
    <x v="2"/>
    <x v="2"/>
    <x v="2"/>
    <n v="108"/>
    <m/>
    <m/>
    <d v="2025-04-11T00:00:00"/>
    <m/>
    <n v="168"/>
    <n v="18144"/>
    <s v="PE"/>
    <s v="C9407-800010001"/>
    <n v="0"/>
    <n v="10000"/>
    <n v="8144"/>
    <n v="0"/>
    <n v="0"/>
    <n v="0"/>
    <m/>
    <m/>
    <n v="0"/>
    <m/>
    <m/>
    <m/>
    <m/>
    <m/>
    <m/>
    <m/>
    <m/>
    <s v="C9407-80001"/>
    <s v="H08031-IMS"/>
    <m/>
    <n v="0"/>
    <n v="0"/>
    <n v="0"/>
    <n v="0"/>
    <n v="0"/>
    <n v="0"/>
    <m/>
    <m/>
    <m/>
    <s v="No"/>
    <s v="W665500"/>
    <n v="0"/>
    <m/>
    <s v="H08031-IMS"/>
    <m/>
    <m/>
    <s v="S0363013"/>
  </r>
  <r>
    <x v="633"/>
    <n v="10000"/>
    <n v="10000"/>
    <d v="2025-04-21T00:00:00"/>
    <s v="502LAUGH"/>
    <s v=" 1:10:43 pm"/>
    <s v="10620258098/10620258010"/>
    <m/>
    <x v="0"/>
    <s v="Yes"/>
    <x v="0"/>
    <x v="0"/>
    <x v="0"/>
    <x v="0"/>
    <n v="4108"/>
    <m/>
    <m/>
    <d v="2025-04-11T00:00:00"/>
    <m/>
    <n v="28"/>
    <n v="115024"/>
    <s v="PE"/>
    <s v="CH561-80140-FT0001"/>
    <n v="0"/>
    <n v="100000"/>
    <n v="15024"/>
    <n v="0"/>
    <n v="0"/>
    <n v="0"/>
    <m/>
    <m/>
    <n v="0"/>
    <m/>
    <m/>
    <m/>
    <m/>
    <m/>
    <m/>
    <m/>
    <m/>
    <s v="CH561-80140-FT"/>
    <s v="H08031-JIM-M"/>
    <m/>
    <n v="0"/>
    <n v="0"/>
    <n v="0"/>
    <n v="0"/>
    <n v="0"/>
    <n v="0"/>
    <m/>
    <m/>
    <m/>
    <s v="No"/>
    <s v="W665501"/>
    <n v="0"/>
    <m/>
    <s v="H08031-JIM-M"/>
    <m/>
    <m/>
    <s v="S0363014"/>
  </r>
  <r>
    <x v="585"/>
    <n v="10000"/>
    <n v="20000"/>
    <d v="2025-04-14T00:00:00"/>
    <s v="502LAUGH"/>
    <d v="1899-12-30T10:35:19"/>
    <s v="J00WT7100"/>
    <m/>
    <x v="1"/>
    <s v="Yes"/>
    <x v="17"/>
    <x v="15"/>
    <x v="16"/>
    <x v="16"/>
    <n v="14000"/>
    <m/>
    <m/>
    <d v="2025-04-11T00:00:00"/>
    <m/>
    <n v="6"/>
    <n v="84000"/>
    <s v="PE"/>
    <n v="5000580750001"/>
    <n v="0"/>
    <n v="78000"/>
    <n v="6000"/>
    <n v="0"/>
    <n v="0"/>
    <n v="0"/>
    <m/>
    <m/>
    <n v="0"/>
    <m/>
    <m/>
    <m/>
    <m/>
    <m/>
    <m/>
    <m/>
    <m/>
    <n v="500058075"/>
    <s v="B02083"/>
    <m/>
    <n v="0"/>
    <n v="0"/>
    <n v="0"/>
    <n v="0"/>
    <n v="0"/>
    <n v="0"/>
    <m/>
    <m/>
    <m/>
    <s v="No"/>
    <s v="W665041"/>
    <n v="0"/>
    <m/>
    <s v="B02083"/>
    <m/>
    <m/>
    <s v="S0363034"/>
  </r>
  <r>
    <x v="634"/>
    <n v="10000"/>
    <n v="10000"/>
    <d v="2025-04-14T00:00:00"/>
    <s v="502LAUGH"/>
    <s v=" 2:07:16 pm"/>
    <s v="J00WT7100"/>
    <m/>
    <x v="0"/>
    <s v="Yes"/>
    <x v="18"/>
    <x v="16"/>
    <x v="36"/>
    <x v="36"/>
    <n v="8500"/>
    <m/>
    <m/>
    <d v="2025-04-11T00:00:00"/>
    <m/>
    <n v="4"/>
    <n v="34000"/>
    <s v="PE"/>
    <n v="5000582200001"/>
    <n v="0"/>
    <n v="30000"/>
    <n v="4000"/>
    <n v="0"/>
    <n v="0"/>
    <n v="0"/>
    <m/>
    <m/>
    <n v="0"/>
    <m/>
    <m/>
    <m/>
    <m/>
    <m/>
    <m/>
    <m/>
    <m/>
    <n v="500058220"/>
    <s v="B02083"/>
    <m/>
    <n v="0"/>
    <n v="0"/>
    <n v="0"/>
    <n v="0"/>
    <n v="0"/>
    <n v="0"/>
    <m/>
    <m/>
    <m/>
    <s v="No"/>
    <s v="W664871"/>
    <n v="0"/>
    <m/>
    <s v="B02083"/>
    <m/>
    <m/>
    <s v="S0363034"/>
  </r>
  <r>
    <x v="635"/>
    <n v="10000"/>
    <n v="10000"/>
    <d v="2025-04-21T00:00:00"/>
    <s v="502LAUGH"/>
    <s v=" 8:37:02 am"/>
    <s v="J00WT7100"/>
    <m/>
    <x v="0"/>
    <s v="Yes"/>
    <x v="18"/>
    <x v="16"/>
    <x v="36"/>
    <x v="36"/>
    <n v="26000"/>
    <m/>
    <m/>
    <d v="2025-04-11T00:00:00"/>
    <m/>
    <n v="4"/>
    <n v="104000"/>
    <s v="PE"/>
    <n v="5000582210001"/>
    <n v="0"/>
    <n v="92000"/>
    <n v="12000"/>
    <n v="0"/>
    <n v="0"/>
    <n v="0"/>
    <m/>
    <m/>
    <n v="0"/>
    <m/>
    <m/>
    <m/>
    <m/>
    <m/>
    <m/>
    <m/>
    <m/>
    <n v="500058221"/>
    <s v="B02083"/>
    <m/>
    <n v="0"/>
    <n v="0"/>
    <n v="0"/>
    <n v="0"/>
    <n v="0"/>
    <n v="0"/>
    <m/>
    <m/>
    <m/>
    <s v="No"/>
    <s v="W665227"/>
    <n v="0"/>
    <m/>
    <s v="B02083"/>
    <m/>
    <m/>
    <s v="S0363034"/>
  </r>
  <r>
    <x v="636"/>
    <n v="10000"/>
    <n v="10000"/>
    <d v="2025-04-17T00:00:00"/>
    <s v="502LAUGH"/>
    <s v=" 1:09:56 pm"/>
    <s v="J00WT7100"/>
    <m/>
    <x v="0"/>
    <s v="Yes"/>
    <x v="18"/>
    <x v="16"/>
    <x v="36"/>
    <x v="36"/>
    <n v="2500"/>
    <m/>
    <m/>
    <d v="2025-04-11T00:00:00"/>
    <m/>
    <n v="4"/>
    <n v="10000"/>
    <s v="PE"/>
    <n v="5000596170001"/>
    <n v="0"/>
    <n v="8000"/>
    <n v="2000"/>
    <n v="0"/>
    <n v="0"/>
    <n v="0"/>
    <m/>
    <m/>
    <n v="0"/>
    <m/>
    <m/>
    <m/>
    <m/>
    <m/>
    <m/>
    <m/>
    <m/>
    <n v="500059617"/>
    <s v="B02083"/>
    <m/>
    <n v="0"/>
    <n v="0"/>
    <n v="0"/>
    <n v="0"/>
    <n v="0"/>
    <n v="0"/>
    <m/>
    <m/>
    <m/>
    <s v="No"/>
    <s v="W665042"/>
    <n v="0"/>
    <m/>
    <s v="B02083"/>
    <m/>
    <m/>
    <s v="S0363034"/>
  </r>
  <r>
    <x v="637"/>
    <n v="10000"/>
    <n v="10000"/>
    <d v="2025-04-17T00:00:00"/>
    <s v="502LAUGH"/>
    <s v=" 1:09:00 pm"/>
    <s v="J00WT7100"/>
    <m/>
    <x v="0"/>
    <s v="Yes"/>
    <x v="18"/>
    <x v="16"/>
    <x v="36"/>
    <x v="36"/>
    <n v="1750"/>
    <m/>
    <m/>
    <d v="2025-04-11T00:00:00"/>
    <m/>
    <n v="4"/>
    <n v="7000"/>
    <s v="PE"/>
    <n v="5000596230001"/>
    <n v="0"/>
    <n v="5000"/>
    <n v="2000"/>
    <n v="0"/>
    <n v="0"/>
    <n v="0"/>
    <m/>
    <m/>
    <n v="0"/>
    <m/>
    <m/>
    <m/>
    <m/>
    <m/>
    <m/>
    <m/>
    <m/>
    <n v="500059623"/>
    <s v="B02083"/>
    <m/>
    <n v="0"/>
    <n v="0"/>
    <n v="0"/>
    <n v="0"/>
    <n v="0"/>
    <n v="0"/>
    <m/>
    <m/>
    <m/>
    <s v="No"/>
    <s v="W665043"/>
    <n v="0"/>
    <m/>
    <s v="B02083"/>
    <m/>
    <m/>
    <s v="S0363034"/>
  </r>
  <r>
    <x v="638"/>
    <n v="10000"/>
    <n v="10000"/>
    <d v="2025-04-17T00:00:00"/>
    <s v="502LAUGH"/>
    <s v=" 1:08:15 pm"/>
    <s v="J00WT7100"/>
    <m/>
    <x v="0"/>
    <s v="Yes"/>
    <x v="18"/>
    <x v="16"/>
    <x v="36"/>
    <x v="36"/>
    <n v="3750"/>
    <m/>
    <m/>
    <d v="2025-04-11T00:00:00"/>
    <m/>
    <n v="4"/>
    <n v="15000"/>
    <s v="PE"/>
    <n v="5000602800001"/>
    <n v="0"/>
    <n v="12000"/>
    <n v="3000"/>
    <n v="0"/>
    <n v="0"/>
    <n v="0"/>
    <m/>
    <m/>
    <n v="0"/>
    <m/>
    <m/>
    <m/>
    <m/>
    <m/>
    <m/>
    <m/>
    <m/>
    <n v="500060280"/>
    <s v="B02083"/>
    <m/>
    <n v="0"/>
    <n v="0"/>
    <n v="0"/>
    <n v="0"/>
    <n v="0"/>
    <n v="0"/>
    <m/>
    <m/>
    <m/>
    <s v="No"/>
    <s v="W665044"/>
    <n v="0"/>
    <m/>
    <s v="B02083"/>
    <m/>
    <m/>
    <s v="S0363034"/>
  </r>
  <r>
    <x v="639"/>
    <n v="10000"/>
    <n v="10000"/>
    <d v="2025-04-17T00:00:00"/>
    <s v="502LAUGH"/>
    <s v=" 1:07:20 pm"/>
    <s v="J00WT7100"/>
    <m/>
    <x v="0"/>
    <s v="Yes"/>
    <x v="18"/>
    <x v="16"/>
    <x v="36"/>
    <x v="36"/>
    <n v="1750"/>
    <m/>
    <m/>
    <d v="2025-04-11T00:00:00"/>
    <m/>
    <n v="4"/>
    <n v="7000"/>
    <s v="PE"/>
    <n v="5000602810001"/>
    <n v="0"/>
    <n v="5000"/>
    <n v="2000"/>
    <n v="0"/>
    <n v="0"/>
    <n v="0"/>
    <m/>
    <m/>
    <n v="0"/>
    <m/>
    <m/>
    <m/>
    <m/>
    <m/>
    <m/>
    <m/>
    <m/>
    <n v="500060281"/>
    <s v="B02083"/>
    <m/>
    <n v="0"/>
    <n v="0"/>
    <n v="0"/>
    <n v="0"/>
    <n v="0"/>
    <n v="0"/>
    <m/>
    <m/>
    <m/>
    <s v="No"/>
    <s v="W665045"/>
    <n v="0"/>
    <m/>
    <s v="B02083"/>
    <m/>
    <m/>
    <s v="S0363034"/>
  </r>
  <r>
    <x v="640"/>
    <n v="10000"/>
    <n v="10000"/>
    <d v="2025-04-15T00:00:00"/>
    <s v="502LAUGH"/>
    <s v=" 8:44:49 am"/>
    <s v="M0BUE5312/M0BUF4272"/>
    <m/>
    <x v="0"/>
    <s v="Yes"/>
    <x v="13"/>
    <x v="11"/>
    <x v="13"/>
    <x v="13"/>
    <n v="9000"/>
    <m/>
    <m/>
    <d v="2025-04-11T00:00:00"/>
    <m/>
    <n v="6"/>
    <n v="54000"/>
    <s v="PE"/>
    <s v="722138300 REVA0001"/>
    <n v="0"/>
    <n v="54000"/>
    <n v="0"/>
    <n v="0"/>
    <n v="0"/>
    <n v="0"/>
    <m/>
    <m/>
    <n v="0"/>
    <m/>
    <m/>
    <m/>
    <m/>
    <m/>
    <m/>
    <m/>
    <m/>
    <s v="722138300 REVA"/>
    <s v="S19314"/>
    <m/>
    <n v="0"/>
    <n v="0"/>
    <n v="0"/>
    <n v="0"/>
    <n v="0"/>
    <n v="0"/>
    <m/>
    <m/>
    <m/>
    <s v="No"/>
    <s v="W664873"/>
    <n v="0"/>
    <m/>
    <s v="S19314"/>
    <m/>
    <m/>
    <s v="H0064986"/>
  </r>
  <r>
    <x v="641"/>
    <n v="10000"/>
    <n v="10000"/>
    <d v="2025-04-11T00:00:00"/>
    <s v="502LAUGH"/>
    <s v=" 3:48:12 pm"/>
    <s v="L4005U7005"/>
    <m/>
    <x v="0"/>
    <s v="Yes"/>
    <x v="7"/>
    <x v="6"/>
    <x v="7"/>
    <x v="7"/>
    <n v="100"/>
    <m/>
    <m/>
    <d v="2025-04-11T00:00:00"/>
    <m/>
    <n v="1"/>
    <n v="100"/>
    <s v="PE"/>
    <n v="107352740001"/>
    <n v="0"/>
    <n v="100"/>
    <n v="0"/>
    <n v="0"/>
    <n v="0"/>
    <n v="0"/>
    <m/>
    <m/>
    <n v="0"/>
    <m/>
    <m/>
    <m/>
    <m/>
    <m/>
    <m/>
    <m/>
    <m/>
    <n v="10735274"/>
    <s v="I09109"/>
    <m/>
    <n v="0"/>
    <n v="0"/>
    <n v="0"/>
    <n v="0"/>
    <n v="0"/>
    <n v="0"/>
    <m/>
    <m/>
    <m/>
    <s v="No"/>
    <s v="W664874"/>
    <n v="0"/>
    <m/>
    <s v="I09109"/>
    <m/>
    <m/>
    <s v="S0363057"/>
  </r>
  <r>
    <x v="642"/>
    <n v="10000"/>
    <n v="10000"/>
    <d v="2025-04-24T00:00:00"/>
    <s v="502LAUGH"/>
    <s v=" 8:33:05 am"/>
    <n v="10620258012"/>
    <m/>
    <x v="0"/>
    <s v="Yes"/>
    <x v="0"/>
    <x v="0"/>
    <x v="0"/>
    <x v="0"/>
    <n v="872"/>
    <m/>
    <m/>
    <d v="2025-04-11T00:00:00"/>
    <m/>
    <n v="264"/>
    <n v="230208"/>
    <s v="PE"/>
    <s v="7FP07-80001-FT0001"/>
    <n v="0"/>
    <n v="200000"/>
    <n v="30208"/>
    <n v="0"/>
    <n v="0"/>
    <n v="0"/>
    <m/>
    <m/>
    <n v="0"/>
    <m/>
    <m/>
    <m/>
    <m/>
    <m/>
    <m/>
    <m/>
    <m/>
    <s v="7FP07-80001-FT"/>
    <s v="H08031-JIM-M"/>
    <m/>
    <n v="0"/>
    <n v="0"/>
    <n v="0"/>
    <n v="0"/>
    <n v="0"/>
    <n v="0"/>
    <m/>
    <m/>
    <m/>
    <s v="No"/>
    <s v="W665509"/>
    <n v="0"/>
    <m/>
    <s v="H08031-JIM-M"/>
    <m/>
    <m/>
    <s v="S0363051"/>
  </r>
  <r>
    <x v="643"/>
    <n v="10000"/>
    <n v="20000"/>
    <d v="2025-04-21T00:00:00"/>
    <s v="502LAUGH"/>
    <s v=" 1:06:36 pm"/>
    <s v="10620258098/10620258010"/>
    <m/>
    <x v="0"/>
    <s v="Yes"/>
    <x v="0"/>
    <x v="0"/>
    <x v="0"/>
    <x v="0"/>
    <n v="4108"/>
    <m/>
    <m/>
    <d v="2025-04-11T00:00:00"/>
    <m/>
    <n v="28"/>
    <n v="115024"/>
    <s v="PE"/>
    <s v="CH561-80124-FT0001"/>
    <n v="0"/>
    <n v="100000"/>
    <n v="15024"/>
    <n v="0"/>
    <n v="0"/>
    <n v="0"/>
    <m/>
    <m/>
    <n v="0"/>
    <m/>
    <m/>
    <m/>
    <m/>
    <m/>
    <m/>
    <m/>
    <m/>
    <s v="CH561-80124-FT"/>
    <s v="H08031-JIM-M"/>
    <m/>
    <n v="0"/>
    <n v="0"/>
    <n v="0"/>
    <n v="0"/>
    <n v="0"/>
    <n v="0"/>
    <m/>
    <m/>
    <m/>
    <s v="No"/>
    <s v="W665240"/>
    <n v="0"/>
    <m/>
    <s v="H08031-JIM-M"/>
    <m/>
    <m/>
    <s v="S0363056"/>
  </r>
  <r>
    <x v="644"/>
    <n v="10000"/>
    <n v="20000"/>
    <d v="2025-04-15T00:00:00"/>
    <s v="502LAUGH"/>
    <s v=" 9:31:02 am"/>
    <n v="30000020"/>
    <m/>
    <x v="0"/>
    <s v="Yes"/>
    <x v="48"/>
    <x v="29"/>
    <x v="19"/>
    <x v="19"/>
    <n v="300"/>
    <m/>
    <m/>
    <d v="2025-04-11T00:00:00"/>
    <m/>
    <n v="1"/>
    <n v="300"/>
    <s v="PE"/>
    <s v="THT-51-724-100001"/>
    <n v="0"/>
    <n v="100"/>
    <n v="200"/>
    <n v="0"/>
    <n v="0"/>
    <n v="0"/>
    <m/>
    <m/>
    <n v="0"/>
    <m/>
    <m/>
    <m/>
    <m/>
    <m/>
    <m/>
    <m/>
    <m/>
    <s v="THT-51-724-10"/>
    <s v="P16293"/>
    <m/>
    <n v="0"/>
    <n v="0"/>
    <n v="0"/>
    <n v="0"/>
    <n v="0"/>
    <n v="0"/>
    <m/>
    <m/>
    <m/>
    <s v="No"/>
    <s v="W664883"/>
    <n v="0"/>
    <m/>
    <s v="P16293"/>
    <m/>
    <m/>
    <s v="S0363090"/>
  </r>
  <r>
    <x v="645"/>
    <n v="10000"/>
    <n v="20000"/>
    <d v="2025-04-15T00:00:00"/>
    <s v="502LAUGH"/>
    <s v=" 9:29:21 am"/>
    <n v="30000020"/>
    <m/>
    <x v="0"/>
    <s v="Yes"/>
    <x v="20"/>
    <x v="17"/>
    <x v="19"/>
    <x v="19"/>
    <n v="100"/>
    <m/>
    <m/>
    <d v="2025-04-11T00:00:00"/>
    <m/>
    <n v="1"/>
    <n v="100"/>
    <s v="PE"/>
    <s v="THT-96-717-100001"/>
    <n v="0"/>
    <n v="100"/>
    <n v="0"/>
    <n v="0"/>
    <n v="0"/>
    <n v="0"/>
    <m/>
    <m/>
    <n v="0"/>
    <m/>
    <m/>
    <m/>
    <m/>
    <m/>
    <m/>
    <m/>
    <m/>
    <s v="THT-96-717-10"/>
    <s v="P16293"/>
    <m/>
    <n v="0"/>
    <n v="0"/>
    <n v="0"/>
    <n v="0"/>
    <n v="0"/>
    <n v="0"/>
    <m/>
    <m/>
    <m/>
    <s v="No"/>
    <s v="W664884"/>
    <n v="0"/>
    <m/>
    <s v="P16293"/>
    <m/>
    <m/>
    <s v="S0363090"/>
  </r>
  <r>
    <x v="646"/>
    <n v="10000"/>
    <n v="10000"/>
    <d v="2025-04-14T00:00:00"/>
    <s v="502LAUGH"/>
    <d v="1899-12-30T12:48:39"/>
    <s v="M0BUE5730"/>
    <s v="SC30898S"/>
    <x v="0"/>
    <s v="No"/>
    <x v="11"/>
    <x v="10"/>
    <x v="11"/>
    <x v="11"/>
    <n v="9000"/>
    <m/>
    <m/>
    <d v="2025-04-12T00:00:00"/>
    <m/>
    <n v="4"/>
    <n v="36000"/>
    <s v="PE"/>
    <s v="L001-772785-00000004"/>
    <n v="0"/>
    <n v="0"/>
    <n v="0"/>
    <n v="0"/>
    <n v="0"/>
    <n v="0"/>
    <m/>
    <m/>
    <n v="0"/>
    <m/>
    <m/>
    <m/>
    <s v="No"/>
    <n v="0"/>
    <s v="No"/>
    <m/>
    <m/>
    <s v="L001-772785-000004CG"/>
    <s v="W23041-TH"/>
    <m/>
    <n v="0"/>
    <n v="0"/>
    <n v="0"/>
    <n v="0"/>
    <n v="0"/>
    <n v="0"/>
    <m/>
    <m/>
    <m/>
    <s v="No"/>
    <m/>
    <m/>
    <m/>
    <s v="W23041-TH"/>
    <m/>
    <m/>
    <s v="H0064779"/>
  </r>
  <r>
    <x v="647"/>
    <n v="10000"/>
    <n v="10000"/>
    <d v="2025-04-14T00:00:00"/>
    <s v="502LAUGH"/>
    <d v="1899-12-30T12:50:12"/>
    <s v="5011703U5"/>
    <s v="SC25773"/>
    <x v="0"/>
    <s v="No"/>
    <x v="28"/>
    <x v="23"/>
    <x v="30"/>
    <x v="30"/>
    <n v="15500"/>
    <m/>
    <m/>
    <d v="2025-04-12T00:00:00"/>
    <m/>
    <n v="2"/>
    <n v="31000"/>
    <s v="PE"/>
    <s v="250-6253-000001"/>
    <n v="0"/>
    <n v="0"/>
    <n v="0"/>
    <n v="0"/>
    <n v="0"/>
    <n v="0"/>
    <m/>
    <m/>
    <n v="0"/>
    <m/>
    <m/>
    <m/>
    <s v="No"/>
    <n v="0"/>
    <s v="No"/>
    <m/>
    <m/>
    <s v="250-6253-00"/>
    <s v="J10025"/>
    <m/>
    <n v="0"/>
    <n v="0"/>
    <n v="0"/>
    <n v="0"/>
    <n v="0"/>
    <n v="0"/>
    <m/>
    <m/>
    <m/>
    <s v="No"/>
    <m/>
    <m/>
    <m/>
    <s v="J10025"/>
    <m/>
    <m/>
    <s v="S0362767"/>
  </r>
  <r>
    <x v="597"/>
    <n v="10000"/>
    <n v="30000"/>
    <d v="2025-04-14T00:00:00"/>
    <s v="502LAUGH"/>
    <s v=" 8:19:58 am"/>
    <s v="A431833/JH20240905/XHX24C12A0402/XHX24B18A1408/XHX2501081024"/>
    <m/>
    <x v="0"/>
    <s v="Yes"/>
    <x v="47"/>
    <x v="18"/>
    <x v="47"/>
    <x v="47"/>
    <n v="2000"/>
    <m/>
    <m/>
    <d v="2025-04-12T00:00:00"/>
    <m/>
    <n v="10"/>
    <n v="20000"/>
    <s v="PE"/>
    <s v="TPK-874726-00100001"/>
    <n v="0"/>
    <n v="20000"/>
    <n v="0"/>
    <n v="0"/>
    <n v="0"/>
    <n v="0"/>
    <m/>
    <m/>
    <n v="0"/>
    <m/>
    <m/>
    <m/>
    <m/>
    <m/>
    <m/>
    <m/>
    <m/>
    <s v="TPK-874726-0010"/>
    <s v="Z26002"/>
    <m/>
    <n v="0"/>
    <n v="0"/>
    <n v="0"/>
    <n v="0"/>
    <n v="0"/>
    <n v="0"/>
    <m/>
    <m/>
    <m/>
    <s v="No"/>
    <s v="W665115"/>
    <n v="0"/>
    <m/>
    <s v="Z26002"/>
    <m/>
    <m/>
    <s v="S0358423"/>
  </r>
  <r>
    <x v="648"/>
    <n v="10000"/>
    <n v="10000"/>
    <d v="2025-04-14T00:00:00"/>
    <s v="502LAUGH"/>
    <s v=" 9:34:26 am"/>
    <s v="4022211U5"/>
    <m/>
    <x v="0"/>
    <s v="Yes"/>
    <x v="10"/>
    <x v="9"/>
    <x v="10"/>
    <x v="10"/>
    <n v="1000"/>
    <m/>
    <m/>
    <d v="2025-04-12T00:00:00"/>
    <m/>
    <n v="1"/>
    <n v="1000"/>
    <s v="PE"/>
    <s v="RE-LABFR00010001"/>
    <n v="0"/>
    <n v="1000"/>
    <n v="0"/>
    <n v="0"/>
    <n v="0"/>
    <n v="0"/>
    <m/>
    <m/>
    <n v="0"/>
    <m/>
    <m/>
    <m/>
    <m/>
    <m/>
    <m/>
    <m/>
    <m/>
    <s v="RE-LABFR0001"/>
    <s v="S19652"/>
    <m/>
    <n v="0"/>
    <n v="0"/>
    <n v="0"/>
    <n v="0"/>
    <n v="0"/>
    <n v="0"/>
    <m/>
    <m/>
    <m/>
    <s v="No"/>
    <s v="W664984"/>
    <n v="0"/>
    <m/>
    <s v="S19652"/>
    <m/>
    <m/>
    <s v="S0358432"/>
  </r>
  <r>
    <x v="649"/>
    <n v="10000"/>
    <n v="10000"/>
    <d v="2025-04-14T00:00:00"/>
    <s v="502LAUGH"/>
    <s v=" 8:23:35 am"/>
    <s v="4052225U5"/>
    <m/>
    <x v="0"/>
    <s v="Yes"/>
    <x v="10"/>
    <x v="9"/>
    <x v="10"/>
    <x v="10"/>
    <n v="500"/>
    <m/>
    <m/>
    <d v="2025-04-12T00:00:00"/>
    <m/>
    <n v="1"/>
    <n v="500"/>
    <s v="PE"/>
    <s v="TH-LABCO10610001"/>
    <n v="0"/>
    <n v="500"/>
    <n v="0"/>
    <n v="0"/>
    <n v="0"/>
    <n v="0"/>
    <m/>
    <m/>
    <n v="0"/>
    <m/>
    <m/>
    <m/>
    <m/>
    <m/>
    <m/>
    <m/>
    <m/>
    <s v="TH-LABCO1061"/>
    <s v="S19652"/>
    <m/>
    <n v="0"/>
    <n v="0"/>
    <n v="0"/>
    <n v="0"/>
    <n v="0"/>
    <n v="0"/>
    <m/>
    <m/>
    <m/>
    <s v="No"/>
    <s v="W664498"/>
    <n v="0"/>
    <m/>
    <s v="S19652"/>
    <m/>
    <m/>
    <s v="S0358432"/>
  </r>
  <r>
    <x v="650"/>
    <n v="10000"/>
    <n v="10000"/>
    <d v="2025-04-14T00:00:00"/>
    <s v="502LAUGH"/>
    <s v=" 4:06:35 pm"/>
    <s v="24F1310472/P/O49109"/>
    <m/>
    <x v="0"/>
    <s v="Yes"/>
    <x v="9"/>
    <x v="8"/>
    <x v="9"/>
    <x v="9"/>
    <n v="6000"/>
    <m/>
    <m/>
    <d v="2025-04-12T00:00:00"/>
    <m/>
    <n v="10"/>
    <n v="60000"/>
    <s v="PE"/>
    <s v="TPK-884535-00100001"/>
    <n v="0"/>
    <n v="60000"/>
    <n v="0"/>
    <n v="0"/>
    <n v="0"/>
    <n v="0"/>
    <m/>
    <m/>
    <n v="0"/>
    <m/>
    <m/>
    <m/>
    <m/>
    <m/>
    <m/>
    <m/>
    <m/>
    <s v="TPK-884535-0010"/>
    <s v="Z26002"/>
    <m/>
    <n v="0"/>
    <n v="0"/>
    <n v="0"/>
    <n v="0"/>
    <n v="0"/>
    <n v="0"/>
    <m/>
    <m/>
    <m/>
    <s v="No"/>
    <s v="W664511"/>
    <n v="0"/>
    <m/>
    <s v="Z26002"/>
    <m/>
    <m/>
    <s v="S0360997"/>
  </r>
  <r>
    <x v="650"/>
    <n v="20000"/>
    <n v="10000"/>
    <d v="2025-04-14T00:00:00"/>
    <s v="502LAUGH"/>
    <s v=" 4:06:35 pm"/>
    <s v="24F1310472/P/O49109"/>
    <m/>
    <x v="0"/>
    <s v="Yes"/>
    <x v="9"/>
    <x v="8"/>
    <x v="9"/>
    <x v="9"/>
    <n v="8000"/>
    <m/>
    <m/>
    <d v="2025-04-12T00:00:00"/>
    <m/>
    <n v="10"/>
    <n v="80000"/>
    <s v="PE"/>
    <s v="TPK-884535-00100001"/>
    <n v="0"/>
    <n v="80000"/>
    <n v="0"/>
    <n v="0"/>
    <n v="0"/>
    <n v="0"/>
    <m/>
    <m/>
    <n v="0"/>
    <m/>
    <m/>
    <m/>
    <m/>
    <m/>
    <m/>
    <m/>
    <m/>
    <s v="TPK-884535-0010"/>
    <s v="Z26002"/>
    <m/>
    <n v="0"/>
    <n v="0"/>
    <n v="0"/>
    <n v="0"/>
    <n v="0"/>
    <n v="0"/>
    <m/>
    <m/>
    <m/>
    <s v="No"/>
    <s v="W664511"/>
    <n v="0"/>
    <m/>
    <s v="Z26002"/>
    <m/>
    <m/>
    <s v="S0360997"/>
  </r>
  <r>
    <x v="651"/>
    <n v="10000"/>
    <n v="30000"/>
    <d v="2025-04-16T00:00:00"/>
    <s v="502LAUGH"/>
    <s v=" 3:38:35 pm"/>
    <s v="D008O1730/D008O15421525"/>
    <m/>
    <x v="1"/>
    <s v="Yes"/>
    <x v="2"/>
    <x v="2"/>
    <x v="2"/>
    <x v="2"/>
    <n v="32000"/>
    <m/>
    <m/>
    <d v="2025-04-12T00:00:00"/>
    <m/>
    <n v="10"/>
    <n v="320000"/>
    <s v="PE"/>
    <s v="6ZE04-80002-FT0001"/>
    <n v="0"/>
    <n v="350000"/>
    <n v="-30000"/>
    <n v="0"/>
    <n v="0"/>
    <n v="0"/>
    <m/>
    <m/>
    <n v="0"/>
    <m/>
    <m/>
    <m/>
    <m/>
    <m/>
    <m/>
    <m/>
    <m/>
    <s v="6ZE04-80002-FT"/>
    <s v="H08031-JIM-M"/>
    <m/>
    <n v="0"/>
    <n v="0"/>
    <n v="0"/>
    <n v="0"/>
    <n v="0"/>
    <n v="0"/>
    <m/>
    <m/>
    <m/>
    <s v="No"/>
    <s v="W665670"/>
    <n v="0"/>
    <m/>
    <s v="H08031-JIM-M"/>
    <m/>
    <m/>
    <s v="S0361403"/>
  </r>
  <r>
    <x v="652"/>
    <n v="10000"/>
    <n v="10000"/>
    <d v="2025-04-14T00:00:00"/>
    <s v="502LAUGH"/>
    <s v=" 2:07:54 pm"/>
    <s v="M0BUT4281"/>
    <m/>
    <x v="0"/>
    <s v="Yes"/>
    <x v="45"/>
    <x v="21"/>
    <x v="26"/>
    <x v="26"/>
    <n v="9000"/>
    <m/>
    <m/>
    <d v="2025-04-12T00:00:00"/>
    <m/>
    <n v="4"/>
    <n v="36000"/>
    <s v="PE"/>
    <s v="100823876-75367 0001"/>
    <n v="0"/>
    <n v="36000"/>
    <n v="0"/>
    <n v="0"/>
    <n v="0"/>
    <n v="0"/>
    <m/>
    <m/>
    <n v="0"/>
    <m/>
    <m/>
    <m/>
    <m/>
    <m/>
    <m/>
    <m/>
    <m/>
    <s v="100823876-75367 A"/>
    <s v="S19081-TH"/>
    <m/>
    <n v="0"/>
    <n v="0"/>
    <n v="0"/>
    <n v="0"/>
    <n v="0"/>
    <n v="0"/>
    <m/>
    <m/>
    <m/>
    <s v="No"/>
    <s v="W664592"/>
    <n v="0"/>
    <m/>
    <s v="S19081-TH"/>
    <m/>
    <m/>
    <s v="H0064859"/>
  </r>
  <r>
    <x v="363"/>
    <n v="10000"/>
    <n v="30000"/>
    <d v="2025-04-14T00:00:00"/>
    <s v="502LAUGH"/>
    <s v=" 8:45:37 am"/>
    <n v="10620258104"/>
    <m/>
    <x v="2"/>
    <s v="Yes"/>
    <x v="37"/>
    <x v="20"/>
    <x v="37"/>
    <x v="37"/>
    <n v="2728"/>
    <m/>
    <m/>
    <d v="2025-04-12T00:00:00"/>
    <m/>
    <n v="11"/>
    <n v="30008"/>
    <s v="PE"/>
    <s v="6ZD36-800010001"/>
    <n v="0"/>
    <n v="30000"/>
    <n v="8"/>
    <n v="0"/>
    <n v="0"/>
    <n v="0"/>
    <m/>
    <m/>
    <n v="0"/>
    <m/>
    <m/>
    <m/>
    <m/>
    <m/>
    <m/>
    <m/>
    <m/>
    <s v="6ZD36-80001"/>
    <s v="H08031-JIM-M"/>
    <m/>
    <n v="0"/>
    <n v="0"/>
    <n v="0"/>
    <n v="0"/>
    <n v="0"/>
    <n v="0"/>
    <m/>
    <m/>
    <m/>
    <s v="No"/>
    <s v="W664633"/>
    <n v="0"/>
    <m/>
    <s v="H08031-JIM-M"/>
    <m/>
    <m/>
    <s v="S0361878"/>
  </r>
  <r>
    <x v="333"/>
    <n v="10000"/>
    <n v="30000"/>
    <d v="2025-04-14T00:00:00"/>
    <s v="502LAUGH"/>
    <s v=" 8:43:59 am"/>
    <n v="10620258106"/>
    <m/>
    <x v="2"/>
    <s v="Yes"/>
    <x v="37"/>
    <x v="20"/>
    <x v="37"/>
    <x v="37"/>
    <n v="6364"/>
    <m/>
    <m/>
    <d v="2025-04-12T00:00:00"/>
    <m/>
    <n v="11"/>
    <n v="70004"/>
    <s v="PE"/>
    <s v="3YM55-80009-FT0001"/>
    <n v="0"/>
    <n v="70000"/>
    <n v="4"/>
    <n v="0"/>
    <n v="0"/>
    <n v="0"/>
    <m/>
    <m/>
    <n v="0"/>
    <m/>
    <m/>
    <m/>
    <m/>
    <m/>
    <m/>
    <m/>
    <m/>
    <s v="3YM55-80009-FT"/>
    <s v="H08031-JIM-M"/>
    <m/>
    <n v="0"/>
    <n v="0"/>
    <n v="0"/>
    <n v="0"/>
    <n v="0"/>
    <n v="0"/>
    <m/>
    <m/>
    <m/>
    <s v="No"/>
    <s v="W664702"/>
    <n v="0"/>
    <m/>
    <s v="H08031-JIM-M"/>
    <m/>
    <m/>
    <s v="S0362002"/>
  </r>
  <r>
    <x v="383"/>
    <n v="10000"/>
    <n v="30000"/>
    <d v="2025-04-14T00:00:00"/>
    <s v="502LAUGH"/>
    <s v=" 4:08:41 pm"/>
    <n v="10620258107"/>
    <m/>
    <x v="2"/>
    <s v="Yes"/>
    <x v="37"/>
    <x v="20"/>
    <x v="37"/>
    <x v="37"/>
    <n v="4546"/>
    <m/>
    <m/>
    <d v="2025-04-12T00:00:00"/>
    <m/>
    <n v="11"/>
    <n v="50006"/>
    <s v="PE"/>
    <s v="9R1W4-80001-FT0001"/>
    <n v="0"/>
    <n v="50000"/>
    <n v="6"/>
    <n v="0"/>
    <n v="0"/>
    <n v="0"/>
    <m/>
    <m/>
    <n v="0"/>
    <m/>
    <m/>
    <m/>
    <m/>
    <m/>
    <m/>
    <m/>
    <m/>
    <s v="9R1W4-80001-FT"/>
    <s v="H08031-JIM-M"/>
    <m/>
    <n v="0"/>
    <n v="0"/>
    <n v="0"/>
    <n v="0"/>
    <n v="0"/>
    <n v="0"/>
    <m/>
    <m/>
    <m/>
    <s v="No"/>
    <s v="W664772"/>
    <n v="0"/>
    <m/>
    <s v="H08031-JIM-M"/>
    <m/>
    <m/>
    <s v="S0362377"/>
  </r>
  <r>
    <x v="611"/>
    <n v="10000"/>
    <n v="20000"/>
    <d v="2025-04-15T00:00:00"/>
    <s v="502LAUGH"/>
    <s v=" 5:18:49 pm"/>
    <n v="59470"/>
    <m/>
    <x v="0"/>
    <s v="Yes"/>
    <x v="1"/>
    <x v="1"/>
    <x v="1"/>
    <x v="1"/>
    <n v="74291"/>
    <m/>
    <m/>
    <d v="2025-04-12T00:00:00"/>
    <m/>
    <n v="12"/>
    <n v="891492"/>
    <s v="PE"/>
    <s v="MT-1000407-902RE0005"/>
    <n v="0"/>
    <n v="437620"/>
    <n v="453872"/>
    <n v="0"/>
    <n v="0"/>
    <n v="0"/>
    <m/>
    <m/>
    <n v="0"/>
    <m/>
    <m/>
    <m/>
    <m/>
    <m/>
    <m/>
    <m/>
    <m/>
    <s v="MT-1000407-902REV006"/>
    <s v="Z26002"/>
    <m/>
    <n v="0"/>
    <n v="0"/>
    <n v="0"/>
    <n v="0"/>
    <n v="0"/>
    <n v="0"/>
    <m/>
    <m/>
    <m/>
    <s v="No"/>
    <s v="W665194"/>
    <n v="0"/>
    <m/>
    <s v="Z26002"/>
    <m/>
    <m/>
    <s v="S0362382"/>
  </r>
  <r>
    <x v="611"/>
    <n v="20000"/>
    <n v="10000"/>
    <d v="2025-04-15T00:00:00"/>
    <s v="502LAUGH"/>
    <s v=" 5:18:49 pm"/>
    <n v="59470"/>
    <m/>
    <x v="0"/>
    <s v="Yes"/>
    <x v="1"/>
    <x v="1"/>
    <x v="1"/>
    <x v="1"/>
    <n v="2459"/>
    <m/>
    <m/>
    <d v="2025-04-12T00:00:00"/>
    <m/>
    <n v="12"/>
    <n v="29508"/>
    <s v="PE"/>
    <s v="MT-1000407-902RE0005"/>
    <n v="0"/>
    <n v="1460646"/>
    <n v="-1431138"/>
    <n v="0"/>
    <n v="0"/>
    <n v="0"/>
    <m/>
    <m/>
    <n v="0"/>
    <m/>
    <m/>
    <m/>
    <m/>
    <m/>
    <m/>
    <m/>
    <m/>
    <s v="MT-1000407-902REV006"/>
    <s v="Z26002"/>
    <m/>
    <n v="0"/>
    <n v="0"/>
    <n v="0"/>
    <n v="0"/>
    <n v="0"/>
    <n v="0"/>
    <m/>
    <m/>
    <m/>
    <s v="No"/>
    <s v="W665194"/>
    <n v="0"/>
    <m/>
    <s v="Z26002"/>
    <m/>
    <m/>
    <s v="S0362382"/>
  </r>
  <r>
    <x v="611"/>
    <n v="20000"/>
    <n v="20000"/>
    <d v="2025-04-15T00:00:00"/>
    <s v="502LAUGH"/>
    <s v=" 5:18:49 pm"/>
    <n v="59470"/>
    <m/>
    <x v="1"/>
    <s v="Yes"/>
    <x v="31"/>
    <x v="20"/>
    <x v="24"/>
    <x v="24"/>
    <n v="254625"/>
    <m/>
    <m/>
    <d v="2025-04-12T00:00:00"/>
    <m/>
    <n v="6"/>
    <n v="1527750"/>
    <s v="PE"/>
    <s v="MT-1000407-902RE0005"/>
    <n v="0"/>
    <n v="1559250"/>
    <n v="-31500"/>
    <n v="0"/>
    <n v="0"/>
    <n v="0"/>
    <m/>
    <m/>
    <n v="0"/>
    <m/>
    <m/>
    <m/>
    <m/>
    <m/>
    <m/>
    <m/>
    <m/>
    <s v="MT-1000407-902REV006"/>
    <s v="Z26002"/>
    <m/>
    <n v="0"/>
    <n v="0"/>
    <n v="0"/>
    <n v="0"/>
    <n v="0"/>
    <n v="0"/>
    <m/>
    <m/>
    <m/>
    <s v="No"/>
    <s v="W665194"/>
    <n v="0"/>
    <m/>
    <s v="Z26002"/>
    <m/>
    <m/>
    <s v="S0362382"/>
  </r>
  <r>
    <x v="653"/>
    <n v="10000"/>
    <n v="10000"/>
    <d v="2025-04-14T00:00:00"/>
    <s v="502LAUGH"/>
    <s v=" 8:21:05 am"/>
    <s v="SG-5644655 01"/>
    <m/>
    <x v="0"/>
    <s v="Yes"/>
    <x v="6"/>
    <x v="5"/>
    <x v="6"/>
    <x v="6"/>
    <n v="2000"/>
    <m/>
    <m/>
    <d v="2025-04-12T00:00:00"/>
    <m/>
    <n v="6"/>
    <n v="12000"/>
    <s v="PE"/>
    <s v="15058359-3K-R8LT0001"/>
    <n v="0"/>
    <n v="12000"/>
    <n v="0"/>
    <n v="0"/>
    <n v="0"/>
    <n v="0"/>
    <m/>
    <m/>
    <n v="0"/>
    <m/>
    <m/>
    <m/>
    <m/>
    <m/>
    <m/>
    <m/>
    <m/>
    <s v="15058359-3K-R8LT-28"/>
    <s v="I09180"/>
    <m/>
    <n v="0"/>
    <n v="0"/>
    <n v="0"/>
    <n v="0"/>
    <n v="0"/>
    <n v="0"/>
    <m/>
    <m/>
    <m/>
    <s v="No"/>
    <s v="W664803"/>
    <n v="0"/>
    <m/>
    <s v="I09180"/>
    <m/>
    <m/>
    <s v="S0362418"/>
  </r>
  <r>
    <x v="654"/>
    <n v="10000"/>
    <n v="10000"/>
    <d v="2025-04-14T00:00:00"/>
    <s v="502LAUGH"/>
    <s v=" 8:21:05 am"/>
    <s v="SG-5644655 01"/>
    <m/>
    <x v="0"/>
    <s v="Yes"/>
    <x v="6"/>
    <x v="5"/>
    <x v="6"/>
    <x v="6"/>
    <n v="1000"/>
    <m/>
    <m/>
    <d v="2025-04-12T00:00:00"/>
    <m/>
    <n v="6"/>
    <n v="6000"/>
    <s v="PE"/>
    <s v="15058360-3K-R8LT0001"/>
    <n v="0"/>
    <n v="6000"/>
    <n v="0"/>
    <n v="0"/>
    <n v="0"/>
    <n v="0"/>
    <m/>
    <m/>
    <n v="0"/>
    <m/>
    <m/>
    <m/>
    <m/>
    <m/>
    <m/>
    <m/>
    <m/>
    <s v="15058360-3K-R8LT-28"/>
    <s v="I09180"/>
    <m/>
    <n v="0"/>
    <n v="0"/>
    <n v="0"/>
    <n v="0"/>
    <n v="0"/>
    <n v="0"/>
    <m/>
    <m/>
    <m/>
    <s v="No"/>
    <s v="W664804"/>
    <n v="0"/>
    <m/>
    <s v="I09180"/>
    <m/>
    <m/>
    <s v="S0362419"/>
  </r>
  <r>
    <x v="655"/>
    <n v="10000"/>
    <n v="10000"/>
    <d v="2025-04-14T00:00:00"/>
    <s v="502LAUGH"/>
    <s v=" 8:21:05 am"/>
    <s v="SG-5644655 01"/>
    <m/>
    <x v="0"/>
    <s v="Yes"/>
    <x v="6"/>
    <x v="5"/>
    <x v="6"/>
    <x v="6"/>
    <n v="1000"/>
    <m/>
    <m/>
    <d v="2025-04-12T00:00:00"/>
    <m/>
    <n v="6"/>
    <n v="6000"/>
    <s v="PE"/>
    <s v="15058360-3K-R8LT0001"/>
    <n v="0"/>
    <n v="6000"/>
    <n v="0"/>
    <n v="0"/>
    <n v="0"/>
    <n v="0"/>
    <m/>
    <m/>
    <n v="0"/>
    <m/>
    <m/>
    <m/>
    <m/>
    <m/>
    <m/>
    <m/>
    <m/>
    <s v="15058360-3K-R8LT-28"/>
    <s v="I09180"/>
    <m/>
    <n v="0"/>
    <n v="0"/>
    <n v="0"/>
    <n v="0"/>
    <n v="0"/>
    <n v="0"/>
    <m/>
    <m/>
    <m/>
    <s v="No"/>
    <s v="W664805"/>
    <n v="0"/>
    <m/>
    <s v="I09180"/>
    <m/>
    <m/>
    <s v="S0362420"/>
  </r>
  <r>
    <x v="515"/>
    <n v="10000"/>
    <n v="20000"/>
    <d v="2025-04-15T00:00:00"/>
    <s v="502LAUGH"/>
    <s v=" 8:27:16 am"/>
    <s v="M0BTD2140"/>
    <m/>
    <x v="1"/>
    <s v="Yes"/>
    <x v="19"/>
    <x v="15"/>
    <x v="18"/>
    <x v="18"/>
    <n v="20000"/>
    <m/>
    <m/>
    <d v="2025-04-12T00:00:00"/>
    <m/>
    <n v="2"/>
    <n v="40000"/>
    <s v="PE"/>
    <s v="M-260X128-A0001"/>
    <n v="0"/>
    <n v="40000"/>
    <n v="0"/>
    <n v="0"/>
    <n v="0"/>
    <n v="0"/>
    <m/>
    <m/>
    <n v="0"/>
    <m/>
    <m/>
    <m/>
    <m/>
    <m/>
    <m/>
    <m/>
    <m/>
    <s v="M-260X128-A"/>
    <s v="G07076"/>
    <m/>
    <n v="0"/>
    <n v="0"/>
    <n v="0"/>
    <n v="0"/>
    <n v="0"/>
    <n v="0"/>
    <m/>
    <m/>
    <m/>
    <s v="No"/>
    <s v="W665031"/>
    <n v="0"/>
    <m/>
    <s v="G07076"/>
    <m/>
    <m/>
    <s v="S0362594"/>
  </r>
  <r>
    <x v="656"/>
    <n v="10000"/>
    <n v="10000"/>
    <d v="2025-04-16T00:00:00"/>
    <s v="502LAUGH"/>
    <s v=" 9:10:02 am"/>
    <s v="BYK065-03/XHX24C12A0911/4063565189043/XHX241228030/"/>
    <m/>
    <x v="0"/>
    <s v="Yes"/>
    <x v="49"/>
    <x v="30"/>
    <x v="25"/>
    <x v="25"/>
    <n v="30572"/>
    <m/>
    <m/>
    <d v="2025-04-12T00:00:00"/>
    <m/>
    <n v="14"/>
    <n v="428008"/>
    <s v="PE"/>
    <n v="86.915900010000001"/>
    <n v="0"/>
    <n v="427500"/>
    <n v="508"/>
    <n v="0"/>
    <n v="0"/>
    <n v="0"/>
    <m/>
    <m/>
    <n v="0"/>
    <m/>
    <m/>
    <m/>
    <m/>
    <m/>
    <m/>
    <m/>
    <m/>
    <n v="86.915899999999993"/>
    <s v="T20390-PMI"/>
    <m/>
    <n v="0"/>
    <n v="0"/>
    <n v="0"/>
    <n v="0"/>
    <n v="0"/>
    <n v="0"/>
    <m/>
    <m/>
    <m/>
    <s v="No"/>
    <s v="W665291"/>
    <n v="0"/>
    <m/>
    <s v="T20390-PMI"/>
    <m/>
    <m/>
    <s v="S0362676"/>
  </r>
  <r>
    <x v="657"/>
    <n v="10000"/>
    <n v="10000"/>
    <d v="2025-04-14T00:00:00"/>
    <s v="502LAUGH"/>
    <s v=" 5:34:12 pm"/>
    <s v="4111520U5"/>
    <m/>
    <x v="0"/>
    <s v="Yes"/>
    <x v="27"/>
    <x v="22"/>
    <x v="27"/>
    <x v="27"/>
    <n v="20000"/>
    <m/>
    <m/>
    <d v="2025-04-12T00:00:00"/>
    <m/>
    <n v="1"/>
    <n v="20000"/>
    <s v="PE"/>
    <s v="250-6259-000001"/>
    <n v="0"/>
    <n v="20000"/>
    <n v="0"/>
    <n v="0"/>
    <n v="0"/>
    <n v="0"/>
    <m/>
    <m/>
    <n v="0"/>
    <m/>
    <m/>
    <m/>
    <m/>
    <m/>
    <m/>
    <m/>
    <m/>
    <s v="250-6259-00"/>
    <s v="J10025"/>
    <m/>
    <n v="0"/>
    <n v="0"/>
    <n v="0"/>
    <n v="0"/>
    <n v="0"/>
    <n v="0"/>
    <m/>
    <m/>
    <m/>
    <s v="No"/>
    <s v="W664858"/>
    <n v="0"/>
    <m/>
    <s v="J10025"/>
    <m/>
    <m/>
    <s v="S0362749"/>
  </r>
  <r>
    <x v="658"/>
    <n v="10000"/>
    <n v="10000"/>
    <d v="2025-04-14T00:00:00"/>
    <s v="502LAUGH"/>
    <s v=" 8:22:59 am"/>
    <s v="5011702U5"/>
    <m/>
    <x v="0"/>
    <s v="Yes"/>
    <x v="7"/>
    <x v="6"/>
    <x v="29"/>
    <x v="29"/>
    <n v="667"/>
    <m/>
    <m/>
    <d v="2025-04-12T00:00:00"/>
    <m/>
    <n v="6"/>
    <n v="4002"/>
    <s v="PE"/>
    <s v="260-6312-000001"/>
    <n v="0"/>
    <n v="4000"/>
    <n v="2"/>
    <n v="0"/>
    <n v="0"/>
    <n v="0"/>
    <m/>
    <m/>
    <n v="0"/>
    <m/>
    <m/>
    <m/>
    <m/>
    <m/>
    <m/>
    <m/>
    <m/>
    <s v="260-6312-00"/>
    <s v="J10025"/>
    <m/>
    <n v="0"/>
    <n v="0"/>
    <n v="0"/>
    <n v="0"/>
    <n v="0"/>
    <n v="0"/>
    <m/>
    <m/>
    <m/>
    <s v="No"/>
    <s v="W664863"/>
    <n v="0"/>
    <m/>
    <s v="J10025"/>
    <m/>
    <m/>
    <s v="S0362766"/>
  </r>
  <r>
    <x v="659"/>
    <n v="10000"/>
    <n v="10000"/>
    <d v="2025-04-17T00:00:00"/>
    <s v="502LAUGH"/>
    <s v=" 9:19:25 am"/>
    <s v="J00WT7100"/>
    <m/>
    <x v="0"/>
    <s v="Yes"/>
    <x v="18"/>
    <x v="16"/>
    <x v="36"/>
    <x v="36"/>
    <n v="2500"/>
    <m/>
    <m/>
    <d v="2025-04-12T00:00:00"/>
    <m/>
    <n v="4"/>
    <n v="10000"/>
    <s v="PE"/>
    <n v="5000580740001"/>
    <n v="0"/>
    <n v="8000"/>
    <n v="2000"/>
    <n v="0"/>
    <n v="0"/>
    <n v="0"/>
    <m/>
    <m/>
    <n v="0"/>
    <m/>
    <m/>
    <m/>
    <m/>
    <m/>
    <m/>
    <m/>
    <m/>
    <n v="500058074"/>
    <s v="B02083"/>
    <m/>
    <n v="0"/>
    <n v="0"/>
    <n v="0"/>
    <n v="0"/>
    <n v="0"/>
    <n v="0"/>
    <m/>
    <m/>
    <m/>
    <s v="No"/>
    <s v="W665226"/>
    <n v="0"/>
    <m/>
    <s v="B02083"/>
    <m/>
    <m/>
    <s v="S0363034"/>
  </r>
  <r>
    <x v="660"/>
    <n v="10000"/>
    <n v="10000"/>
    <d v="2025-04-17T00:00:00"/>
    <s v="502LAUGH"/>
    <s v=" 9:19:25 am"/>
    <s v="J00WT7100"/>
    <m/>
    <x v="0"/>
    <s v="Yes"/>
    <x v="18"/>
    <x v="16"/>
    <x v="36"/>
    <x v="36"/>
    <n v="3500"/>
    <m/>
    <m/>
    <d v="2025-04-12T00:00:00"/>
    <m/>
    <n v="4"/>
    <n v="14000"/>
    <s v="PE"/>
    <n v="5000582230001"/>
    <n v="0"/>
    <n v="11000"/>
    <n v="3000"/>
    <n v="0"/>
    <n v="0"/>
    <n v="0"/>
    <m/>
    <m/>
    <n v="0"/>
    <m/>
    <m/>
    <m/>
    <m/>
    <m/>
    <m/>
    <m/>
    <m/>
    <n v="500058223"/>
    <s v="B02083"/>
    <m/>
    <n v="0"/>
    <n v="0"/>
    <n v="0"/>
    <n v="0"/>
    <n v="0"/>
    <n v="0"/>
    <m/>
    <m/>
    <m/>
    <s v="No"/>
    <s v="W665228"/>
    <n v="0"/>
    <m/>
    <s v="B02083"/>
    <m/>
    <m/>
    <s v="S0363034"/>
  </r>
  <r>
    <x v="661"/>
    <n v="10000"/>
    <n v="10000"/>
    <d v="2025-04-17T00:00:00"/>
    <s v="502LAUGH"/>
    <s v=" 8:44:37 am"/>
    <s v="J00WT7100"/>
    <m/>
    <x v="0"/>
    <s v="Yes"/>
    <x v="18"/>
    <x v="16"/>
    <x v="36"/>
    <x v="36"/>
    <n v="2625"/>
    <m/>
    <m/>
    <d v="2025-04-12T00:00:00"/>
    <m/>
    <n v="4"/>
    <n v="10500"/>
    <s v="PE"/>
    <n v="5000582270001"/>
    <n v="0"/>
    <n v="7500"/>
    <n v="3000"/>
    <n v="0"/>
    <n v="0"/>
    <n v="0"/>
    <m/>
    <m/>
    <n v="0"/>
    <m/>
    <m/>
    <m/>
    <m/>
    <m/>
    <m/>
    <m/>
    <m/>
    <n v="500058227"/>
    <s v="B02083"/>
    <m/>
    <n v="0"/>
    <n v="0"/>
    <n v="0"/>
    <n v="0"/>
    <n v="0"/>
    <n v="0"/>
    <m/>
    <m/>
    <m/>
    <s v="No"/>
    <s v="W665229"/>
    <n v="0"/>
    <m/>
    <s v="B02083"/>
    <m/>
    <m/>
    <s v="S0363035"/>
  </r>
  <r>
    <x v="661"/>
    <n v="20000"/>
    <n v="10000"/>
    <d v="2025-04-17T00:00:00"/>
    <s v="502LAUGH"/>
    <s v=" 8:44:37 am"/>
    <s v="J00WT7100"/>
    <m/>
    <x v="0"/>
    <s v="Yes"/>
    <x v="18"/>
    <x v="16"/>
    <x v="36"/>
    <x v="36"/>
    <n v="1875"/>
    <m/>
    <m/>
    <d v="2025-04-12T00:00:00"/>
    <m/>
    <n v="4"/>
    <n v="7500"/>
    <s v="PE"/>
    <n v="5000582270001"/>
    <n v="0"/>
    <n v="7500"/>
    <n v="0"/>
    <n v="0"/>
    <n v="0"/>
    <n v="0"/>
    <m/>
    <m/>
    <n v="0"/>
    <m/>
    <m/>
    <m/>
    <m/>
    <m/>
    <m/>
    <m/>
    <m/>
    <n v="500058227"/>
    <s v="B02083"/>
    <m/>
    <n v="0"/>
    <n v="0"/>
    <n v="0"/>
    <n v="0"/>
    <n v="0"/>
    <n v="0"/>
    <m/>
    <m/>
    <m/>
    <s v="No"/>
    <s v="W665229"/>
    <n v="0"/>
    <m/>
    <s v="B02083"/>
    <m/>
    <m/>
    <s v="S0363035"/>
  </r>
  <r>
    <x v="662"/>
    <n v="10000"/>
    <n v="10000"/>
    <d v="2025-04-17T00:00:00"/>
    <s v="502LAUGH"/>
    <s v=" 8:44:37 am"/>
    <s v="J00WT7100"/>
    <m/>
    <x v="0"/>
    <s v="Yes"/>
    <x v="18"/>
    <x v="16"/>
    <x v="36"/>
    <x v="36"/>
    <n v="1125"/>
    <m/>
    <m/>
    <d v="2025-04-12T00:00:00"/>
    <m/>
    <n v="4"/>
    <n v="4500"/>
    <s v="PE"/>
    <n v="5000582300001"/>
    <n v="0"/>
    <n v="2500"/>
    <n v="2000"/>
    <n v="0"/>
    <n v="0"/>
    <n v="0"/>
    <m/>
    <m/>
    <n v="0"/>
    <m/>
    <m/>
    <m/>
    <m/>
    <m/>
    <m/>
    <m/>
    <m/>
    <n v="500058230"/>
    <s v="B02083"/>
    <m/>
    <n v="0"/>
    <n v="0"/>
    <n v="0"/>
    <n v="0"/>
    <n v="0"/>
    <n v="0"/>
    <m/>
    <m/>
    <m/>
    <s v="No"/>
    <s v="W665230"/>
    <n v="0"/>
    <m/>
    <s v="B02083"/>
    <m/>
    <m/>
    <s v="S0363035"/>
  </r>
  <r>
    <x v="662"/>
    <n v="20000"/>
    <n v="10000"/>
    <d v="2025-04-17T00:00:00"/>
    <s v="502LAUGH"/>
    <s v=" 8:44:37 am"/>
    <s v="J00WT7100"/>
    <m/>
    <x v="0"/>
    <s v="Yes"/>
    <x v="18"/>
    <x v="16"/>
    <x v="36"/>
    <x v="36"/>
    <n v="625"/>
    <m/>
    <m/>
    <d v="2025-04-12T00:00:00"/>
    <m/>
    <n v="4"/>
    <n v="2500"/>
    <s v="PE"/>
    <n v="5000582300001"/>
    <n v="0"/>
    <n v="2500"/>
    <n v="0"/>
    <n v="0"/>
    <n v="0"/>
    <n v="0"/>
    <m/>
    <m/>
    <n v="0"/>
    <m/>
    <m/>
    <m/>
    <m/>
    <m/>
    <m/>
    <m/>
    <m/>
    <n v="500058230"/>
    <s v="B02083"/>
    <m/>
    <n v="0"/>
    <n v="0"/>
    <n v="0"/>
    <n v="0"/>
    <n v="0"/>
    <n v="0"/>
    <m/>
    <m/>
    <m/>
    <s v="No"/>
    <s v="W665230"/>
    <n v="0"/>
    <m/>
    <s v="B02083"/>
    <m/>
    <m/>
    <s v="S0363035"/>
  </r>
  <r>
    <x v="663"/>
    <n v="10000"/>
    <n v="10000"/>
    <d v="2025-04-17T00:00:00"/>
    <s v="502LAUGH"/>
    <s v=" 8:45:57 am"/>
    <s v="J00WT7100"/>
    <m/>
    <x v="0"/>
    <s v="Yes"/>
    <x v="18"/>
    <x v="16"/>
    <x v="36"/>
    <x v="36"/>
    <n v="4625"/>
    <m/>
    <m/>
    <d v="2025-04-12T00:00:00"/>
    <m/>
    <n v="4"/>
    <n v="18500"/>
    <s v="PE"/>
    <n v="5000584100001"/>
    <n v="0"/>
    <n v="13500"/>
    <n v="5000"/>
    <n v="0"/>
    <n v="0"/>
    <n v="0"/>
    <m/>
    <m/>
    <n v="0"/>
    <m/>
    <m/>
    <m/>
    <m/>
    <m/>
    <m/>
    <m/>
    <m/>
    <n v="500058410"/>
    <s v="B02083"/>
    <m/>
    <n v="0"/>
    <n v="0"/>
    <n v="0"/>
    <n v="0"/>
    <n v="0"/>
    <n v="0"/>
    <m/>
    <m/>
    <m/>
    <s v="No"/>
    <s v="W665231"/>
    <n v="0"/>
    <m/>
    <s v="B02083"/>
    <m/>
    <m/>
    <s v="S0363035"/>
  </r>
  <r>
    <x v="663"/>
    <n v="20000"/>
    <n v="10000"/>
    <d v="2025-04-17T00:00:00"/>
    <s v="502LAUGH"/>
    <s v=" 8:45:57 am"/>
    <s v="J00WT7100"/>
    <m/>
    <x v="0"/>
    <s v="Yes"/>
    <x v="18"/>
    <x v="16"/>
    <x v="36"/>
    <x v="36"/>
    <n v="3375"/>
    <m/>
    <m/>
    <d v="2025-04-12T00:00:00"/>
    <m/>
    <n v="4"/>
    <n v="13500"/>
    <s v="PE"/>
    <n v="5000584100001"/>
    <n v="0"/>
    <n v="13500"/>
    <n v="0"/>
    <n v="0"/>
    <n v="0"/>
    <n v="0"/>
    <m/>
    <m/>
    <n v="0"/>
    <m/>
    <m/>
    <m/>
    <m/>
    <m/>
    <m/>
    <m/>
    <m/>
    <n v="500058410"/>
    <s v="B02083"/>
    <m/>
    <n v="0"/>
    <n v="0"/>
    <n v="0"/>
    <n v="0"/>
    <n v="0"/>
    <n v="0"/>
    <m/>
    <m/>
    <m/>
    <s v="No"/>
    <s v="W665231"/>
    <n v="0"/>
    <m/>
    <s v="B02083"/>
    <m/>
    <m/>
    <s v="S0363035"/>
  </r>
  <r>
    <x v="664"/>
    <n v="10000"/>
    <n v="10000"/>
    <d v="2025-04-17T00:00:00"/>
    <s v="502LAUGH"/>
    <s v=" 8:45:57 am"/>
    <s v="J00WT7100"/>
    <m/>
    <x v="0"/>
    <s v="Yes"/>
    <x v="18"/>
    <x v="16"/>
    <x v="36"/>
    <x v="36"/>
    <n v="1125"/>
    <m/>
    <m/>
    <d v="2025-04-12T00:00:00"/>
    <m/>
    <n v="4"/>
    <n v="4500"/>
    <s v="PE"/>
    <n v="5000761290001"/>
    <n v="0"/>
    <n v="2500"/>
    <n v="2000"/>
    <n v="0"/>
    <n v="0"/>
    <n v="0"/>
    <m/>
    <m/>
    <n v="0"/>
    <m/>
    <m/>
    <m/>
    <m/>
    <m/>
    <m/>
    <m/>
    <m/>
    <n v="500076129"/>
    <s v="B02083"/>
    <m/>
    <n v="0"/>
    <n v="0"/>
    <n v="0"/>
    <n v="0"/>
    <n v="0"/>
    <n v="0"/>
    <m/>
    <m/>
    <m/>
    <s v="No"/>
    <s v="W665232"/>
    <n v="0"/>
    <m/>
    <s v="B02083"/>
    <m/>
    <m/>
    <s v="S0363035"/>
  </r>
  <r>
    <x v="664"/>
    <n v="20000"/>
    <n v="10000"/>
    <d v="2025-04-17T00:00:00"/>
    <s v="502LAUGH"/>
    <s v=" 8:45:57 am"/>
    <s v="J00WT7100"/>
    <m/>
    <x v="0"/>
    <s v="Yes"/>
    <x v="18"/>
    <x v="16"/>
    <x v="36"/>
    <x v="36"/>
    <n v="625"/>
    <m/>
    <m/>
    <d v="2025-04-12T00:00:00"/>
    <m/>
    <n v="4"/>
    <n v="2500"/>
    <s v="PE"/>
    <n v="5000761290001"/>
    <n v="0"/>
    <n v="2500"/>
    <n v="0"/>
    <n v="0"/>
    <n v="0"/>
    <n v="0"/>
    <m/>
    <m/>
    <n v="0"/>
    <m/>
    <m/>
    <m/>
    <m/>
    <m/>
    <m/>
    <m/>
    <m/>
    <n v="500076129"/>
    <s v="B02083"/>
    <m/>
    <n v="0"/>
    <n v="0"/>
    <n v="0"/>
    <n v="0"/>
    <n v="0"/>
    <n v="0"/>
    <m/>
    <m/>
    <m/>
    <s v="No"/>
    <s v="W665232"/>
    <n v="0"/>
    <m/>
    <s v="B02083"/>
    <m/>
    <m/>
    <s v="S0363035"/>
  </r>
  <r>
    <x v="665"/>
    <n v="10000"/>
    <n v="10000"/>
    <d v="2025-04-14T00:00:00"/>
    <s v="502LAUGH"/>
    <s v=" 8:22:59 am"/>
    <s v="5011703U5"/>
    <m/>
    <x v="0"/>
    <s v="Yes"/>
    <x v="7"/>
    <x v="6"/>
    <x v="29"/>
    <x v="29"/>
    <n v="834"/>
    <m/>
    <m/>
    <d v="2025-04-12T00:00:00"/>
    <m/>
    <n v="6"/>
    <n v="5004"/>
    <s v="PE"/>
    <s v="260-6312-000001"/>
    <n v="0"/>
    <n v="5000"/>
    <n v="4"/>
    <n v="0"/>
    <n v="0"/>
    <n v="0"/>
    <m/>
    <m/>
    <n v="0"/>
    <m/>
    <m/>
    <m/>
    <m/>
    <m/>
    <m/>
    <m/>
    <m/>
    <s v="260-6312-00"/>
    <s v="J10025"/>
    <m/>
    <n v="0"/>
    <n v="0"/>
    <n v="0"/>
    <n v="0"/>
    <n v="0"/>
    <n v="0"/>
    <m/>
    <m/>
    <m/>
    <s v="No"/>
    <s v="W664875"/>
    <n v="0"/>
    <m/>
    <s v="J10025"/>
    <m/>
    <m/>
    <s v="S0363062"/>
  </r>
  <r>
    <x v="666"/>
    <n v="10000"/>
    <n v="10000"/>
    <d v="2025-04-14T00:00:00"/>
    <s v="502LAUGH"/>
    <s v=" 8:28:08 am"/>
    <s v="SG-5644655 01"/>
    <m/>
    <x v="0"/>
    <s v="Yes"/>
    <x v="6"/>
    <x v="5"/>
    <x v="6"/>
    <x v="6"/>
    <n v="5000"/>
    <m/>
    <m/>
    <d v="2025-04-12T00:00:00"/>
    <m/>
    <n v="6"/>
    <n v="30000"/>
    <s v="PE"/>
    <s v="15058371 REVB0001"/>
    <n v="0"/>
    <n v="30000"/>
    <n v="0"/>
    <n v="0"/>
    <n v="0"/>
    <n v="0"/>
    <m/>
    <m/>
    <n v="0"/>
    <m/>
    <m/>
    <m/>
    <m/>
    <m/>
    <m/>
    <m/>
    <m/>
    <s v="15058371 REVB"/>
    <s v="I09180"/>
    <m/>
    <n v="0"/>
    <n v="0"/>
    <n v="0"/>
    <n v="0"/>
    <n v="0"/>
    <n v="0"/>
    <m/>
    <m/>
    <m/>
    <s v="No"/>
    <s v="W664879"/>
    <n v="0"/>
    <m/>
    <s v="I09180"/>
    <m/>
    <m/>
    <s v="S0363068"/>
  </r>
  <r>
    <x v="667"/>
    <n v="10000"/>
    <n v="10000"/>
    <d v="2025-04-14T00:00:00"/>
    <s v="502LAUGH"/>
    <s v=" 8:28:08 am"/>
    <s v="SG-5644655 01"/>
    <m/>
    <x v="0"/>
    <s v="Yes"/>
    <x v="6"/>
    <x v="5"/>
    <x v="6"/>
    <x v="6"/>
    <n v="5000"/>
    <m/>
    <m/>
    <d v="2025-04-12T00:00:00"/>
    <m/>
    <n v="6"/>
    <n v="30000"/>
    <s v="PE"/>
    <s v="15058371 REVB0001"/>
    <n v="0"/>
    <n v="30000"/>
    <n v="0"/>
    <n v="0"/>
    <n v="0"/>
    <n v="0"/>
    <m/>
    <m/>
    <n v="0"/>
    <m/>
    <m/>
    <m/>
    <m/>
    <m/>
    <m/>
    <m/>
    <m/>
    <s v="15058371 REVB"/>
    <s v="I09180"/>
    <m/>
    <n v="0"/>
    <n v="0"/>
    <n v="0"/>
    <n v="0"/>
    <n v="0"/>
    <n v="0"/>
    <m/>
    <m/>
    <m/>
    <s v="No"/>
    <s v="W664880"/>
    <n v="0"/>
    <m/>
    <s v="I09180"/>
    <m/>
    <m/>
    <s v="S0363069"/>
  </r>
  <r>
    <x v="668"/>
    <n v="10000"/>
    <n v="10000"/>
    <d v="2025-04-14T00:00:00"/>
    <s v="502LAUGH"/>
    <s v=" 9:26:59 am"/>
    <n v="10620258010"/>
    <m/>
    <x v="0"/>
    <s v="Yes"/>
    <x v="50"/>
    <x v="31"/>
    <x v="48"/>
    <x v="28"/>
    <n v="1"/>
    <m/>
    <m/>
    <d v="2025-04-12T00:00:00"/>
    <m/>
    <n v="1"/>
    <n v="1"/>
    <s v="PE"/>
    <s v="BH212 SAMPLE0001"/>
    <n v="0"/>
    <n v="1"/>
    <n v="0"/>
    <n v="0"/>
    <n v="0"/>
    <n v="0"/>
    <m/>
    <m/>
    <n v="0"/>
    <m/>
    <m/>
    <m/>
    <m/>
    <m/>
    <m/>
    <m/>
    <m/>
    <s v="BH212 SAMPLE"/>
    <s v="H08031-JIM-USA"/>
    <m/>
    <n v="0"/>
    <n v="0"/>
    <n v="0"/>
    <n v="0"/>
    <n v="0"/>
    <n v="0"/>
    <m/>
    <m/>
    <m/>
    <s v="No"/>
    <s v="W664404"/>
    <n v="0"/>
    <m/>
    <s v="H08031-JIM-USA"/>
    <m/>
    <m/>
    <s v="ZSA101803"/>
  </r>
  <r>
    <x v="669"/>
    <n v="10000"/>
    <n v="10000"/>
    <d v="2025-04-16T00:00:00"/>
    <s v="502LAUGH"/>
    <s v=" 1:53:51 pm"/>
    <s v="U4B1958060"/>
    <m/>
    <x v="0"/>
    <s v="Yes"/>
    <x v="18"/>
    <x v="16"/>
    <x v="36"/>
    <x v="36"/>
    <n v="2000"/>
    <m/>
    <m/>
    <d v="2025-04-12T00:00:00"/>
    <m/>
    <n v="8"/>
    <n v="16000"/>
    <s v="PE"/>
    <s v="GR-0600001"/>
    <n v="0"/>
    <n v="10000"/>
    <n v="6000"/>
    <n v="0"/>
    <n v="0"/>
    <n v="0"/>
    <m/>
    <m/>
    <n v="0"/>
    <m/>
    <m/>
    <m/>
    <m/>
    <m/>
    <m/>
    <m/>
    <m/>
    <s v="GR-060"/>
    <s v="G07076"/>
    <m/>
    <n v="0"/>
    <n v="0"/>
    <n v="0"/>
    <n v="0"/>
    <n v="0"/>
    <n v="0"/>
    <m/>
    <m/>
    <m/>
    <s v="No"/>
    <s v="W665064"/>
    <n v="0"/>
    <m/>
    <s v="G07076"/>
    <m/>
    <m/>
    <s v="S0363101"/>
  </r>
  <r>
    <x v="670"/>
    <n v="10000"/>
    <n v="10000"/>
    <d v="2025-04-28T00:00:00"/>
    <s v="502LAUGH"/>
    <s v=" 1:59:02 pm"/>
    <s v="BZC064-09"/>
    <s v="SC25387"/>
    <x v="0"/>
    <s v="No"/>
    <x v="32"/>
    <x v="25"/>
    <x v="38"/>
    <x v="38"/>
    <n v="17959"/>
    <m/>
    <m/>
    <d v="2025-04-14T00:00:00"/>
    <m/>
    <n v="24"/>
    <n v="431016"/>
    <s v="PE"/>
    <s v="KT-200-W0001"/>
    <n v="0"/>
    <n v="0"/>
    <n v="0"/>
    <n v="0"/>
    <n v="0"/>
    <n v="0"/>
    <m/>
    <m/>
    <n v="0"/>
    <m/>
    <m/>
    <m/>
    <s v="No"/>
    <n v="0"/>
    <s v="No"/>
    <m/>
    <m/>
    <s v="KT-200-W"/>
    <s v="E05203"/>
    <m/>
    <n v="0"/>
    <n v="0"/>
    <n v="0"/>
    <n v="0"/>
    <n v="0"/>
    <n v="0"/>
    <m/>
    <m/>
    <m/>
    <s v="No"/>
    <m/>
    <m/>
    <m/>
    <s v="E05203"/>
    <m/>
    <m/>
    <s v="S0356612"/>
  </r>
  <r>
    <x v="671"/>
    <n v="10000"/>
    <n v="10000"/>
    <d v="2025-04-14T00:00:00"/>
    <s v="502LAUGH"/>
    <s v=" 5:33:06 pm"/>
    <s v="M0BUE5730"/>
    <s v="SC30898S"/>
    <x v="0"/>
    <s v="No"/>
    <x v="11"/>
    <x v="10"/>
    <x v="11"/>
    <x v="11"/>
    <n v="9000"/>
    <m/>
    <m/>
    <d v="2025-04-14T00:00:00"/>
    <m/>
    <n v="4"/>
    <n v="36000"/>
    <s v="PE"/>
    <s v="L001-772785-00000004"/>
    <n v="0"/>
    <n v="0"/>
    <n v="0"/>
    <n v="0"/>
    <n v="0"/>
    <n v="0"/>
    <m/>
    <m/>
    <n v="0"/>
    <m/>
    <m/>
    <m/>
    <s v="No"/>
    <n v="0"/>
    <s v="No"/>
    <m/>
    <m/>
    <s v="L001-772785-000004CG"/>
    <s v="W23041-TH"/>
    <m/>
    <n v="0"/>
    <n v="0"/>
    <n v="0"/>
    <n v="0"/>
    <n v="0"/>
    <n v="0"/>
    <m/>
    <m/>
    <m/>
    <s v="No"/>
    <m/>
    <m/>
    <m/>
    <s v="W23041-TH"/>
    <m/>
    <m/>
    <s v="H0064880"/>
  </r>
  <r>
    <x v="672"/>
    <n v="10000"/>
    <n v="10000"/>
    <d v="2025-04-15T00:00:00"/>
    <s v="502LAUGH"/>
    <s v=" 1:12:03 pm"/>
    <s v="M0BUE5730"/>
    <s v="SC30898S"/>
    <x v="0"/>
    <s v="No"/>
    <x v="11"/>
    <x v="10"/>
    <x v="11"/>
    <x v="11"/>
    <n v="9000"/>
    <m/>
    <m/>
    <d v="2025-04-14T00:00:00"/>
    <m/>
    <n v="4"/>
    <n v="36000"/>
    <s v="PE"/>
    <s v="L001-772785-00000004"/>
    <n v="0"/>
    <n v="0"/>
    <n v="0"/>
    <n v="0"/>
    <n v="0"/>
    <n v="0"/>
    <m/>
    <m/>
    <n v="0"/>
    <m/>
    <m/>
    <m/>
    <s v="No"/>
    <n v="0"/>
    <s v="No"/>
    <m/>
    <m/>
    <s v="L001-772785-000004CG"/>
    <s v="W23041-TH"/>
    <m/>
    <n v="0"/>
    <n v="0"/>
    <n v="0"/>
    <n v="0"/>
    <n v="0"/>
    <n v="0"/>
    <m/>
    <m/>
    <m/>
    <s v="No"/>
    <m/>
    <m/>
    <m/>
    <s v="W23041-TH"/>
    <m/>
    <m/>
    <s v="H0064881"/>
  </r>
  <r>
    <x v="534"/>
    <n v="10000"/>
    <n v="20000"/>
    <d v="2025-05-05T00:00:00"/>
    <s v="502LAUGH"/>
    <d v="1899-12-30T11:37:21"/>
    <n v="10620258104"/>
    <s v="FSC31391"/>
    <x v="1"/>
    <s v="No"/>
    <x v="2"/>
    <x v="2"/>
    <x v="2"/>
    <x v="2"/>
    <n v="728"/>
    <m/>
    <m/>
    <d v="2025-04-14T00:00:00"/>
    <m/>
    <n v="66"/>
    <n v="48048"/>
    <s v="PE"/>
    <s v="7FP45-80001-FT0001"/>
    <n v="0"/>
    <n v="0"/>
    <n v="0"/>
    <n v="0"/>
    <n v="0"/>
    <n v="0"/>
    <m/>
    <m/>
    <n v="0"/>
    <m/>
    <m/>
    <m/>
    <s v="No"/>
    <n v="0"/>
    <s v="No"/>
    <m/>
    <m/>
    <s v="7FP45-80001-FT"/>
    <s v="H08031-JIM-M"/>
    <m/>
    <n v="0"/>
    <n v="0"/>
    <n v="0"/>
    <n v="0"/>
    <n v="0"/>
    <n v="0"/>
    <m/>
    <m/>
    <m/>
    <s v="No"/>
    <m/>
    <m/>
    <m/>
    <s v="H08031-JIM-M"/>
    <m/>
    <m/>
    <s v="S0362943"/>
  </r>
  <r>
    <x v="535"/>
    <n v="10000"/>
    <n v="20000"/>
    <d v="2025-05-05T00:00:00"/>
    <s v="502LAUGH"/>
    <d v="1899-12-30T11:37:21"/>
    <n v="1062058100"/>
    <s v="FSC31917"/>
    <x v="1"/>
    <s v="No"/>
    <x v="2"/>
    <x v="2"/>
    <x v="2"/>
    <x v="2"/>
    <n v="364"/>
    <m/>
    <m/>
    <d v="2025-04-14T00:00:00"/>
    <m/>
    <n v="77"/>
    <n v="28028"/>
    <s v="PE"/>
    <s v="7FP13-80001-FT0001"/>
    <n v="0"/>
    <n v="0"/>
    <n v="0"/>
    <n v="0"/>
    <n v="0"/>
    <n v="0"/>
    <m/>
    <m/>
    <n v="0"/>
    <m/>
    <m/>
    <m/>
    <s v="No"/>
    <n v="0"/>
    <s v="No"/>
    <m/>
    <m/>
    <s v="7FP13-80001-FT"/>
    <s v="H08031-JIM-M"/>
    <m/>
    <n v="0"/>
    <n v="0"/>
    <n v="0"/>
    <n v="0"/>
    <n v="0"/>
    <n v="0"/>
    <m/>
    <m/>
    <m/>
    <s v="No"/>
    <m/>
    <m/>
    <m/>
    <s v="H08031-JIM-M"/>
    <m/>
    <m/>
    <s v="S0362946"/>
  </r>
  <r>
    <x v="590"/>
    <n v="10000"/>
    <n v="20000"/>
    <d v="2025-04-15T00:00:00"/>
    <s v="502LAUGH"/>
    <s v=" 8:41:53 am"/>
    <n v="10620258009"/>
    <s v="DC31448"/>
    <x v="1"/>
    <s v="No"/>
    <x v="2"/>
    <x v="2"/>
    <x v="2"/>
    <x v="2"/>
    <n v="858"/>
    <m/>
    <m/>
    <d v="2025-04-14T00:00:00"/>
    <m/>
    <n v="56"/>
    <n v="48048"/>
    <s v="PE"/>
    <s v="CZ125-800050001"/>
    <n v="0"/>
    <n v="0"/>
    <n v="0"/>
    <n v="0"/>
    <n v="0"/>
    <n v="0"/>
    <m/>
    <m/>
    <n v="0"/>
    <m/>
    <m/>
    <m/>
    <s v="No"/>
    <n v="0"/>
    <s v="No"/>
    <m/>
    <m/>
    <s v="CZ125-80005"/>
    <s v="H08031-NKG THAI-HPP"/>
    <m/>
    <n v="0"/>
    <n v="0"/>
    <n v="0"/>
    <n v="0"/>
    <n v="0"/>
    <n v="0"/>
    <m/>
    <m/>
    <m/>
    <s v="No"/>
    <m/>
    <m/>
    <m/>
    <s v="H08031-NKG THAI-HPP"/>
    <m/>
    <m/>
    <s v="S0363029"/>
  </r>
  <r>
    <x v="591"/>
    <n v="10000"/>
    <n v="20000"/>
    <d v="2025-04-15T00:00:00"/>
    <s v="502LAUGH"/>
    <s v=" 8:41:53 am"/>
    <n v="10620258009"/>
    <s v="DC31448"/>
    <x v="1"/>
    <s v="No"/>
    <x v="2"/>
    <x v="2"/>
    <x v="2"/>
    <x v="2"/>
    <n v="858"/>
    <m/>
    <m/>
    <d v="2025-04-14T00:00:00"/>
    <m/>
    <n v="56"/>
    <n v="48048"/>
    <s v="PE"/>
    <s v="3WW90-800010001"/>
    <n v="0"/>
    <n v="0"/>
    <n v="0"/>
    <n v="0"/>
    <n v="0"/>
    <n v="0"/>
    <m/>
    <m/>
    <n v="0"/>
    <m/>
    <m/>
    <m/>
    <s v="No"/>
    <n v="0"/>
    <s v="No"/>
    <m/>
    <m/>
    <s v="3WW90-80001"/>
    <s v="H08031-NKG THAI-HPP"/>
    <m/>
    <n v="0"/>
    <n v="0"/>
    <n v="0"/>
    <n v="0"/>
    <n v="0"/>
    <n v="0"/>
    <m/>
    <m/>
    <m/>
    <s v="No"/>
    <m/>
    <m/>
    <m/>
    <s v="H08031-NKG THAI-HPP"/>
    <m/>
    <m/>
    <s v="S0363029"/>
  </r>
  <r>
    <x v="592"/>
    <n v="10000"/>
    <n v="20000"/>
    <d v="2025-05-02T00:00:00"/>
    <s v="502LAUGH"/>
    <s v=" 5:47:11 pm"/>
    <n v="10620258012"/>
    <s v="FSC31917"/>
    <x v="1"/>
    <s v="No"/>
    <x v="2"/>
    <x v="2"/>
    <x v="2"/>
    <x v="2"/>
    <n v="364"/>
    <m/>
    <m/>
    <d v="2025-04-14T00:00:00"/>
    <m/>
    <n v="77"/>
    <n v="28028"/>
    <s v="PE"/>
    <s v="7FP13-80001-FT0001"/>
    <n v="0"/>
    <n v="0"/>
    <n v="0"/>
    <n v="0"/>
    <n v="0"/>
    <n v="0"/>
    <m/>
    <m/>
    <n v="0"/>
    <m/>
    <m/>
    <m/>
    <s v="No"/>
    <n v="0"/>
    <s v="No"/>
    <m/>
    <m/>
    <s v="7FP13-80001-FT"/>
    <s v="H08031-JIM-M"/>
    <m/>
    <n v="0"/>
    <n v="0"/>
    <n v="0"/>
    <n v="0"/>
    <n v="0"/>
    <n v="0"/>
    <m/>
    <m/>
    <m/>
    <s v="No"/>
    <m/>
    <m/>
    <m/>
    <s v="H08031-JIM-M"/>
    <m/>
    <m/>
    <s v="S0363052"/>
  </r>
  <r>
    <x v="594"/>
    <n v="10000"/>
    <n v="20000"/>
    <d v="2025-05-02T00:00:00"/>
    <s v="502LAUGH"/>
    <s v=" 5:45:19 pm"/>
    <n v="10620258009"/>
    <s v="FSC31391"/>
    <x v="1"/>
    <s v="No"/>
    <x v="2"/>
    <x v="2"/>
    <x v="2"/>
    <x v="2"/>
    <n v="425"/>
    <m/>
    <m/>
    <d v="2025-04-14T00:00:00"/>
    <m/>
    <n v="66"/>
    <n v="28050"/>
    <s v="PE"/>
    <s v="7FP45-80001-FT0001"/>
    <n v="0"/>
    <n v="0"/>
    <n v="0"/>
    <n v="0"/>
    <n v="0"/>
    <n v="0"/>
    <m/>
    <m/>
    <n v="0"/>
    <m/>
    <m/>
    <m/>
    <s v="No"/>
    <n v="0"/>
    <s v="No"/>
    <m/>
    <m/>
    <s v="7FP45-80001-FT"/>
    <s v="H08031-JIM-M"/>
    <m/>
    <n v="0"/>
    <n v="0"/>
    <n v="0"/>
    <n v="0"/>
    <n v="0"/>
    <n v="0"/>
    <m/>
    <m/>
    <m/>
    <s v="No"/>
    <m/>
    <m/>
    <m/>
    <s v="H08031-JIM-M"/>
    <m/>
    <m/>
    <s v="S0363055"/>
  </r>
  <r>
    <x v="673"/>
    <n v="10000"/>
    <n v="10000"/>
    <d v="2025-04-15T00:00:00"/>
    <s v="502LAUGH"/>
    <s v=" 8:29:44 am"/>
    <s v="4177S1/3060210U9"/>
    <m/>
    <x v="0"/>
    <s v="Yes"/>
    <x v="8"/>
    <x v="7"/>
    <x v="8"/>
    <x v="8"/>
    <n v="1000"/>
    <m/>
    <m/>
    <d v="2025-04-14T00:00:00"/>
    <m/>
    <n v="1"/>
    <n v="1000"/>
    <s v="PE"/>
    <n v="4.40170086002E+17"/>
    <n v="0"/>
    <n v="1000"/>
    <n v="0"/>
    <n v="0"/>
    <n v="0"/>
    <n v="0"/>
    <m/>
    <m/>
    <n v="0"/>
    <m/>
    <m/>
    <m/>
    <m/>
    <m/>
    <m/>
    <m/>
    <m/>
    <n v="44017008600200"/>
    <s v="T20096"/>
    <m/>
    <n v="0"/>
    <n v="0"/>
    <n v="0"/>
    <n v="0"/>
    <n v="0"/>
    <n v="0"/>
    <m/>
    <m/>
    <m/>
    <s v="No"/>
    <s v="W664981"/>
    <n v="0"/>
    <m/>
    <s v="T20096"/>
    <m/>
    <m/>
    <s v="S0357538"/>
  </r>
  <r>
    <x v="674"/>
    <n v="10000"/>
    <n v="10000"/>
    <d v="2025-04-14T00:00:00"/>
    <s v="502LAUGH"/>
    <s v=" 5:31:13 pm"/>
    <s v="4022211U5"/>
    <m/>
    <x v="0"/>
    <s v="Yes"/>
    <x v="10"/>
    <x v="9"/>
    <x v="10"/>
    <x v="10"/>
    <n v="500"/>
    <m/>
    <m/>
    <d v="2025-04-14T00:00:00"/>
    <m/>
    <n v="2"/>
    <n v="1000"/>
    <s v="PE"/>
    <s v="AC-LABFR01020001"/>
    <n v="0"/>
    <n v="1000"/>
    <n v="0"/>
    <n v="0"/>
    <n v="0"/>
    <n v="0"/>
    <m/>
    <m/>
    <n v="0"/>
    <m/>
    <m/>
    <m/>
    <m/>
    <m/>
    <m/>
    <m/>
    <m/>
    <s v="AC-LABFR0102"/>
    <s v="S19652"/>
    <m/>
    <n v="0"/>
    <n v="0"/>
    <n v="0"/>
    <n v="0"/>
    <n v="0"/>
    <n v="0"/>
    <m/>
    <m/>
    <m/>
    <s v="No"/>
    <s v="W664982"/>
    <n v="0"/>
    <m/>
    <s v="S19652"/>
    <m/>
    <m/>
    <s v="S0358432"/>
  </r>
  <r>
    <x v="675"/>
    <n v="10000"/>
    <n v="10000"/>
    <d v="2025-04-15T00:00:00"/>
    <s v="502LAUGH"/>
    <s v=" 8:31:32 am"/>
    <s v="4022211U5"/>
    <m/>
    <x v="0"/>
    <s v="Yes"/>
    <x v="10"/>
    <x v="9"/>
    <x v="10"/>
    <x v="10"/>
    <n v="500"/>
    <m/>
    <m/>
    <d v="2025-04-14T00:00:00"/>
    <m/>
    <n v="2"/>
    <n v="1000"/>
    <s v="PE"/>
    <s v="PE-LABFR01020001"/>
    <n v="0"/>
    <n v="1000"/>
    <n v="0"/>
    <n v="0"/>
    <n v="0"/>
    <n v="0"/>
    <m/>
    <m/>
    <n v="0"/>
    <m/>
    <m/>
    <m/>
    <m/>
    <m/>
    <m/>
    <m/>
    <m/>
    <s v="PE-LABFR0102"/>
    <s v="S19652"/>
    <m/>
    <n v="0"/>
    <n v="0"/>
    <n v="0"/>
    <n v="0"/>
    <n v="0"/>
    <n v="0"/>
    <m/>
    <m/>
    <m/>
    <s v="No"/>
    <s v="W664983"/>
    <n v="0"/>
    <m/>
    <s v="S19652"/>
    <m/>
    <m/>
    <s v="S0358432"/>
  </r>
  <r>
    <x v="538"/>
    <n v="10000"/>
    <n v="20000"/>
    <d v="2025-04-16T00:00:00"/>
    <s v="502LAUGH"/>
    <s v=" 5:29:21 pm"/>
    <s v="J00TB1740/J00U10890"/>
    <m/>
    <x v="0"/>
    <s v="Yes"/>
    <x v="3"/>
    <x v="3"/>
    <x v="47"/>
    <x v="47"/>
    <n v="75625"/>
    <m/>
    <m/>
    <d v="2025-04-14T00:00:00"/>
    <m/>
    <n v="8"/>
    <n v="605000"/>
    <s v="PE"/>
    <s v="Z512 REV 6.00001"/>
    <n v="0"/>
    <n v="604346"/>
    <n v="654"/>
    <n v="0"/>
    <n v="0"/>
    <n v="0"/>
    <m/>
    <m/>
    <n v="0"/>
    <m/>
    <m/>
    <m/>
    <m/>
    <m/>
    <m/>
    <m/>
    <m/>
    <s v="Z512 REV 8.0"/>
    <s v="R18131"/>
    <m/>
    <n v="0"/>
    <n v="0"/>
    <n v="0"/>
    <n v="0"/>
    <n v="0"/>
    <n v="0"/>
    <m/>
    <m/>
    <m/>
    <s v="No"/>
    <s v="W664985"/>
    <n v="0"/>
    <m/>
    <s v="R18131"/>
    <m/>
    <m/>
    <s v="S0358731"/>
  </r>
  <r>
    <x v="676"/>
    <n v="10000"/>
    <n v="10000"/>
    <d v="2025-04-14T00:00:00"/>
    <s v="502LAUGH"/>
    <s v=" 4:06:35 pm"/>
    <s v="24F1310472/P/O49109"/>
    <m/>
    <x v="0"/>
    <s v="Yes"/>
    <x v="9"/>
    <x v="8"/>
    <x v="9"/>
    <x v="9"/>
    <n v="6800"/>
    <m/>
    <m/>
    <d v="2025-04-14T00:00:00"/>
    <m/>
    <n v="10"/>
    <n v="68000"/>
    <s v="PE"/>
    <s v="TPK-884535-00100001"/>
    <n v="0"/>
    <n v="68000"/>
    <n v="0"/>
    <n v="0"/>
    <n v="0"/>
    <n v="0"/>
    <m/>
    <m/>
    <n v="0"/>
    <m/>
    <m/>
    <m/>
    <m/>
    <m/>
    <m/>
    <m/>
    <m/>
    <s v="TPK-884535-0010"/>
    <s v="Z26002"/>
    <m/>
    <n v="0"/>
    <n v="0"/>
    <n v="0"/>
    <n v="0"/>
    <n v="0"/>
    <n v="0"/>
    <m/>
    <m/>
    <m/>
    <s v="No"/>
    <s v="W664512"/>
    <n v="0"/>
    <m/>
    <s v="Z26002"/>
    <m/>
    <m/>
    <s v="S0361000"/>
  </r>
  <r>
    <x v="677"/>
    <n v="10000"/>
    <n v="10000"/>
    <d v="2025-04-14T00:00:00"/>
    <s v="502LAUGH"/>
    <s v=" 9:35:49 am"/>
    <n v="408151"/>
    <m/>
    <x v="0"/>
    <s v="Yes"/>
    <x v="7"/>
    <x v="6"/>
    <x v="7"/>
    <x v="7"/>
    <n v="3000"/>
    <m/>
    <m/>
    <d v="2025-04-14T00:00:00"/>
    <m/>
    <n v="1"/>
    <n v="3000"/>
    <s v="PE"/>
    <n v="6942900001"/>
    <n v="0"/>
    <n v="3000"/>
    <n v="0"/>
    <n v="0"/>
    <n v="0"/>
    <n v="0"/>
    <m/>
    <m/>
    <n v="0"/>
    <m/>
    <m/>
    <m/>
    <m/>
    <m/>
    <m/>
    <m/>
    <m/>
    <s v="694290 INDEX401"/>
    <s v="V22000"/>
    <m/>
    <n v="0"/>
    <n v="0"/>
    <n v="0"/>
    <n v="0"/>
    <n v="0"/>
    <n v="0"/>
    <m/>
    <m/>
    <m/>
    <s v="No"/>
    <s v="W664547"/>
    <n v="0"/>
    <m/>
    <s v="V22000"/>
    <m/>
    <m/>
    <s v="S0361287"/>
  </r>
  <r>
    <x v="678"/>
    <n v="10000"/>
    <n v="10000"/>
    <d v="2025-04-15T00:00:00"/>
    <s v="502LAUGH"/>
    <s v=" 5:05:16 pm"/>
    <s v="SG-5650696"/>
    <m/>
    <x v="0"/>
    <s v="Yes"/>
    <x v="21"/>
    <x v="3"/>
    <x v="20"/>
    <x v="20"/>
    <n v="18000"/>
    <m/>
    <m/>
    <d v="2025-04-14T00:00:00"/>
    <m/>
    <n v="12"/>
    <n v="216000"/>
    <s v="PE"/>
    <n v="80256230001"/>
    <n v="0"/>
    <n v="216000"/>
    <n v="0"/>
    <n v="0"/>
    <n v="0"/>
    <n v="0"/>
    <m/>
    <m/>
    <n v="0"/>
    <m/>
    <m/>
    <m/>
    <m/>
    <m/>
    <m/>
    <m/>
    <m/>
    <n v="8025623"/>
    <s v="B02083"/>
    <m/>
    <n v="0"/>
    <n v="0"/>
    <n v="0"/>
    <n v="0"/>
    <n v="0"/>
    <n v="0"/>
    <m/>
    <m/>
    <m/>
    <s v="No"/>
    <s v="W665178"/>
    <n v="0"/>
    <m/>
    <s v="B02083"/>
    <m/>
    <m/>
    <s v="S0361324"/>
  </r>
  <r>
    <x v="484"/>
    <n v="10000"/>
    <n v="20000"/>
    <d v="2025-04-15T00:00:00"/>
    <s v="502LAUGH"/>
    <s v=" 8:46:51 am"/>
    <s v="M0BI68841"/>
    <m/>
    <x v="1"/>
    <s v="Yes"/>
    <x v="12"/>
    <x v="11"/>
    <x v="12"/>
    <x v="12"/>
    <n v="1250"/>
    <m/>
    <m/>
    <d v="2025-04-14T00:00:00"/>
    <m/>
    <n v="16"/>
    <n v="20000"/>
    <s v="PE"/>
    <s v="713891306-ADS1360001"/>
    <n v="0"/>
    <n v="20000"/>
    <n v="0"/>
    <n v="0"/>
    <n v="0"/>
    <n v="0"/>
    <m/>
    <m/>
    <n v="0"/>
    <m/>
    <m/>
    <m/>
    <m/>
    <m/>
    <m/>
    <m/>
    <m/>
    <s v="713891306-ADS1366"/>
    <s v="S19314"/>
    <m/>
    <n v="0"/>
    <n v="0"/>
    <n v="0"/>
    <n v="0"/>
    <n v="0"/>
    <n v="0"/>
    <m/>
    <m/>
    <m/>
    <s v="No"/>
    <s v="W664994"/>
    <n v="0"/>
    <m/>
    <s v="S19314"/>
    <m/>
    <m/>
    <s v="H0064844"/>
  </r>
  <r>
    <x v="423"/>
    <n v="10000"/>
    <n v="20000"/>
    <d v="2025-04-15T00:00:00"/>
    <s v="502LAUGH"/>
    <s v=" 4:21:49 pm"/>
    <s v="M0BUF4272"/>
    <m/>
    <x v="0"/>
    <s v="Yes"/>
    <x v="26"/>
    <x v="21"/>
    <x v="31"/>
    <x v="31"/>
    <n v="21000"/>
    <m/>
    <m/>
    <d v="2025-04-14T00:00:00"/>
    <m/>
    <n v="2"/>
    <n v="42000"/>
    <s v="PE"/>
    <s v="100823881-75367 0001"/>
    <n v="0"/>
    <n v="42000"/>
    <n v="0"/>
    <n v="0"/>
    <n v="0"/>
    <n v="0"/>
    <m/>
    <m/>
    <n v="0"/>
    <m/>
    <m/>
    <m/>
    <m/>
    <m/>
    <m/>
    <m/>
    <m/>
    <s v="100823881-75367 A"/>
    <s v="S19081-TH"/>
    <m/>
    <n v="0"/>
    <n v="0"/>
    <n v="0"/>
    <n v="0"/>
    <n v="0"/>
    <n v="0"/>
    <m/>
    <m/>
    <m/>
    <s v="No"/>
    <s v="W665179"/>
    <n v="0"/>
    <m/>
    <s v="S19081-TH"/>
    <m/>
    <m/>
    <s v="H0064862"/>
  </r>
  <r>
    <x v="679"/>
    <n v="10000"/>
    <n v="10000"/>
    <d v="2025-04-15T00:00:00"/>
    <s v="502LAUGH"/>
    <s v=" 1:14:58 pm"/>
    <s v="M0BUF4262"/>
    <m/>
    <x v="0"/>
    <s v="Yes"/>
    <x v="45"/>
    <x v="21"/>
    <x v="26"/>
    <x v="26"/>
    <n v="9000"/>
    <m/>
    <m/>
    <d v="2025-04-14T00:00:00"/>
    <m/>
    <n v="4"/>
    <n v="36000"/>
    <s v="PE"/>
    <s v="202659200 REVA0001"/>
    <n v="0"/>
    <n v="36000"/>
    <n v="0"/>
    <n v="0"/>
    <n v="0"/>
    <n v="0"/>
    <m/>
    <m/>
    <n v="0"/>
    <m/>
    <m/>
    <m/>
    <m/>
    <m/>
    <m/>
    <m/>
    <m/>
    <s v="202659200 REVA"/>
    <s v="S19081-TH"/>
    <m/>
    <n v="0"/>
    <n v="0"/>
    <n v="0"/>
    <n v="0"/>
    <n v="0"/>
    <n v="0"/>
    <m/>
    <m/>
    <m/>
    <s v="No"/>
    <s v="W664996"/>
    <n v="0"/>
    <m/>
    <s v="S19081-TH"/>
    <m/>
    <m/>
    <s v="H0064863"/>
  </r>
  <r>
    <x v="491"/>
    <n v="10000"/>
    <n v="20000"/>
    <d v="2025-04-15T00:00:00"/>
    <s v="502LAUGH"/>
    <s v=" 5:09:43 pm"/>
    <s v="U530658027"/>
    <m/>
    <x v="1"/>
    <s v="Yes"/>
    <x v="40"/>
    <x v="28"/>
    <x v="14"/>
    <x v="14"/>
    <n v="5500"/>
    <m/>
    <m/>
    <d v="2025-04-14T00:00:00"/>
    <m/>
    <n v="1"/>
    <n v="5500"/>
    <s v="PE"/>
    <s v="GC FLOUR-1KG0001"/>
    <n v="0"/>
    <n v="5000"/>
    <n v="500"/>
    <n v="0"/>
    <n v="0"/>
    <n v="0"/>
    <m/>
    <m/>
    <n v="0"/>
    <m/>
    <m/>
    <m/>
    <m/>
    <m/>
    <m/>
    <m/>
    <m/>
    <s v="GC FLOUR-1KG"/>
    <s v="T20300"/>
    <m/>
    <n v="0"/>
    <n v="0"/>
    <n v="0"/>
    <n v="0"/>
    <n v="0"/>
    <n v="0"/>
    <m/>
    <m/>
    <m/>
    <s v="No"/>
    <s v="W665012"/>
    <n v="0"/>
    <m/>
    <s v="T20300"/>
    <m/>
    <m/>
    <s v="S0362141"/>
  </r>
  <r>
    <x v="680"/>
    <n v="10000"/>
    <n v="10000"/>
    <d v="2025-04-14T00:00:00"/>
    <s v="502LAUGH"/>
    <s v=" 4:07:10 pm"/>
    <s v="2968379-001"/>
    <m/>
    <x v="0"/>
    <s v="Yes"/>
    <x v="29"/>
    <x v="21"/>
    <x v="46"/>
    <x v="46"/>
    <n v="500"/>
    <m/>
    <m/>
    <d v="2025-04-14T00:00:00"/>
    <m/>
    <n v="1"/>
    <n v="500"/>
    <s v="PE"/>
    <s v="XTR-140.1879.14-0001"/>
    <n v="0"/>
    <n v="500"/>
    <n v="0"/>
    <n v="0"/>
    <n v="0"/>
    <n v="0"/>
    <m/>
    <m/>
    <n v="0"/>
    <m/>
    <m/>
    <m/>
    <m/>
    <m/>
    <m/>
    <m/>
    <m/>
    <s v="XTR-140.1879.14-S"/>
    <s v="L12161"/>
    <m/>
    <n v="0"/>
    <n v="0"/>
    <n v="0"/>
    <n v="0"/>
    <n v="0"/>
    <n v="0"/>
    <m/>
    <m/>
    <m/>
    <s v="No"/>
    <s v="W665013"/>
    <n v="0"/>
    <m/>
    <s v="L12161"/>
    <m/>
    <m/>
    <s v="S0362357"/>
  </r>
  <r>
    <x v="681"/>
    <n v="10000"/>
    <n v="10000"/>
    <d v="2025-04-14T00:00:00"/>
    <s v="502LAUGH"/>
    <s v=" 5:33:06 pm"/>
    <s v="2968379-001"/>
    <m/>
    <x v="0"/>
    <s v="Yes"/>
    <x v="29"/>
    <x v="21"/>
    <x v="46"/>
    <x v="46"/>
    <n v="500"/>
    <m/>
    <m/>
    <d v="2025-04-14T00:00:00"/>
    <m/>
    <n v="1"/>
    <n v="500"/>
    <s v="PE"/>
    <s v="XTR-140.1903.12-0001"/>
    <n v="0"/>
    <n v="500"/>
    <n v="0"/>
    <n v="0"/>
    <n v="0"/>
    <n v="0"/>
    <m/>
    <m/>
    <n v="0"/>
    <m/>
    <m/>
    <m/>
    <m/>
    <m/>
    <m/>
    <m/>
    <m/>
    <s v="XTR-140.1903.12-S"/>
    <s v="L12161"/>
    <m/>
    <n v="0"/>
    <n v="0"/>
    <n v="0"/>
    <n v="0"/>
    <n v="0"/>
    <n v="0"/>
    <m/>
    <m/>
    <m/>
    <s v="No"/>
    <s v="W665014"/>
    <n v="0"/>
    <m/>
    <s v="L12161"/>
    <m/>
    <m/>
    <s v="S0362357"/>
  </r>
  <r>
    <x v="682"/>
    <n v="10000"/>
    <n v="10000"/>
    <d v="2025-04-25T00:00:00"/>
    <s v="502LAUGH"/>
    <s v=" 8:30:48 am"/>
    <s v="D008O0581/D008O0920/D008O0920/D008O0561"/>
    <m/>
    <x v="0"/>
    <s v="Yes"/>
    <x v="38"/>
    <x v="0"/>
    <x v="38"/>
    <x v="38"/>
    <n v="7524"/>
    <m/>
    <m/>
    <d v="2025-04-14T00:00:00"/>
    <m/>
    <n v="21"/>
    <n v="158004"/>
    <s v="PE"/>
    <s v="1VV22-80022-FT0001"/>
    <n v="0"/>
    <n v="146286"/>
    <n v="11718"/>
    <n v="0"/>
    <n v="0"/>
    <n v="0"/>
    <m/>
    <m/>
    <n v="0"/>
    <m/>
    <m/>
    <m/>
    <m/>
    <m/>
    <m/>
    <m/>
    <m/>
    <s v="1VV22-80022-FT"/>
    <s v="H08031-JIM-M"/>
    <m/>
    <n v="0"/>
    <n v="0"/>
    <n v="0"/>
    <n v="0"/>
    <n v="0"/>
    <n v="0"/>
    <m/>
    <m/>
    <m/>
    <s v="No"/>
    <s v="W665449"/>
    <n v="0"/>
    <m/>
    <s v="H08031-JIM-M"/>
    <m/>
    <m/>
    <s v="S0362372"/>
  </r>
  <r>
    <x v="334"/>
    <n v="10000"/>
    <n v="30000"/>
    <d v="2025-04-15T00:00:00"/>
    <s v="502LAUGH"/>
    <s v=" 8:36:28 am"/>
    <s v="10620258016/10620258015/10620258106"/>
    <m/>
    <x v="2"/>
    <s v="Yes"/>
    <x v="37"/>
    <x v="20"/>
    <x v="37"/>
    <x v="37"/>
    <n v="10000"/>
    <m/>
    <m/>
    <d v="2025-04-14T00:00:00"/>
    <m/>
    <n v="11"/>
    <n v="110000"/>
    <s v="PE"/>
    <s v="F6U64-80027-FT0001"/>
    <n v="0"/>
    <n v="100000"/>
    <n v="10000"/>
    <n v="0"/>
    <n v="0"/>
    <n v="0"/>
    <m/>
    <m/>
    <n v="0"/>
    <m/>
    <m/>
    <m/>
    <m/>
    <m/>
    <m/>
    <m/>
    <m/>
    <s v="F6U64-80027-FT"/>
    <s v="H08031-JIM-M"/>
    <m/>
    <n v="0"/>
    <n v="0"/>
    <n v="0"/>
    <n v="0"/>
    <n v="0"/>
    <n v="0"/>
    <m/>
    <m/>
    <m/>
    <s v="No"/>
    <s v="W664775"/>
    <n v="0"/>
    <m/>
    <s v="H08031-JIM-M"/>
    <m/>
    <m/>
    <s v="S0362385"/>
  </r>
  <r>
    <x v="335"/>
    <n v="10000"/>
    <n v="30000"/>
    <d v="2025-04-15T00:00:00"/>
    <s v="502LAUGH"/>
    <s v=" 8:36:28 am"/>
    <s v="10620258016/10620258015/10620258106"/>
    <m/>
    <x v="2"/>
    <s v="Yes"/>
    <x v="37"/>
    <x v="20"/>
    <x v="37"/>
    <x v="37"/>
    <n v="20000"/>
    <m/>
    <m/>
    <d v="2025-04-14T00:00:00"/>
    <m/>
    <n v="11"/>
    <n v="220000"/>
    <s v="PE"/>
    <s v="3YM54-80005-FT0001"/>
    <n v="0"/>
    <n v="200000"/>
    <n v="20000"/>
    <n v="0"/>
    <n v="0"/>
    <n v="0"/>
    <m/>
    <m/>
    <n v="0"/>
    <m/>
    <m/>
    <m/>
    <m/>
    <m/>
    <m/>
    <m/>
    <m/>
    <s v="3YM54-80005-FT"/>
    <s v="H08031-JIM-M"/>
    <m/>
    <n v="0"/>
    <n v="0"/>
    <n v="0"/>
    <n v="0"/>
    <n v="0"/>
    <n v="0"/>
    <m/>
    <m/>
    <m/>
    <s v="No"/>
    <s v="W664776"/>
    <n v="0"/>
    <m/>
    <s v="H08031-JIM-M"/>
    <m/>
    <m/>
    <s v="S0362386"/>
  </r>
  <r>
    <x v="336"/>
    <n v="10000"/>
    <n v="30000"/>
    <d v="2025-04-15T00:00:00"/>
    <s v="502LAUGH"/>
    <s v=" 8:38:58 am"/>
    <s v="10620258016/10620258015/10620258106"/>
    <m/>
    <x v="2"/>
    <s v="Yes"/>
    <x v="37"/>
    <x v="20"/>
    <x v="37"/>
    <x v="37"/>
    <n v="20000"/>
    <m/>
    <m/>
    <d v="2025-04-14T00:00:00"/>
    <m/>
    <n v="11"/>
    <n v="220000"/>
    <s v="PE"/>
    <s v="T6N01-80019-FT0001"/>
    <n v="0"/>
    <n v="200000"/>
    <n v="20000"/>
    <n v="0"/>
    <n v="0"/>
    <n v="0"/>
    <m/>
    <m/>
    <n v="0"/>
    <m/>
    <m/>
    <m/>
    <m/>
    <m/>
    <m/>
    <m/>
    <m/>
    <s v="T6N01-80019-FT"/>
    <s v="H08031-JIM-M"/>
    <m/>
    <n v="0"/>
    <n v="0"/>
    <n v="0"/>
    <n v="0"/>
    <n v="0"/>
    <n v="0"/>
    <m/>
    <m/>
    <m/>
    <s v="No"/>
    <s v="W665015"/>
    <n v="0"/>
    <m/>
    <s v="H08031-JIM-M"/>
    <m/>
    <m/>
    <s v="S0362387"/>
  </r>
  <r>
    <x v="337"/>
    <n v="10000"/>
    <n v="30000"/>
    <d v="2025-04-15T00:00:00"/>
    <s v="502LAUGH"/>
    <s v=" 8:38:58 am"/>
    <s v="10620258016/10620258015/10620258106"/>
    <m/>
    <x v="2"/>
    <s v="Yes"/>
    <x v="37"/>
    <x v="20"/>
    <x v="37"/>
    <x v="37"/>
    <n v="20000"/>
    <m/>
    <m/>
    <d v="2025-04-14T00:00:00"/>
    <m/>
    <n v="11"/>
    <n v="220000"/>
    <s v="PE"/>
    <s v="F6V27-800017-FT0001"/>
    <n v="0"/>
    <n v="200000"/>
    <n v="20000"/>
    <n v="0"/>
    <n v="0"/>
    <n v="0"/>
    <m/>
    <m/>
    <n v="0"/>
    <m/>
    <m/>
    <m/>
    <m/>
    <m/>
    <m/>
    <m/>
    <m/>
    <s v="F6V27-800017-FT"/>
    <s v="H08031-JIM-M"/>
    <m/>
    <n v="0"/>
    <n v="0"/>
    <n v="0"/>
    <n v="0"/>
    <n v="0"/>
    <n v="0"/>
    <m/>
    <m/>
    <m/>
    <s v="No"/>
    <s v="W665196"/>
    <n v="0"/>
    <m/>
    <s v="H08031-JIM-M"/>
    <m/>
    <m/>
    <s v="S0362389"/>
  </r>
  <r>
    <x v="338"/>
    <n v="10000"/>
    <n v="30000"/>
    <d v="2025-04-15T00:00:00"/>
    <s v="502LAUGH"/>
    <s v=" 8:36:28 am"/>
    <s v="10620258016/10620258015/10620258106"/>
    <m/>
    <x v="2"/>
    <s v="Yes"/>
    <x v="37"/>
    <x v="20"/>
    <x v="37"/>
    <x v="37"/>
    <n v="10000"/>
    <m/>
    <m/>
    <d v="2025-04-14T00:00:00"/>
    <m/>
    <n v="11"/>
    <n v="110000"/>
    <s v="PE"/>
    <s v="F6V29-80022-FT0001"/>
    <n v="0"/>
    <n v="100000"/>
    <n v="10000"/>
    <n v="0"/>
    <n v="0"/>
    <n v="0"/>
    <m/>
    <m/>
    <n v="0"/>
    <m/>
    <m/>
    <m/>
    <m/>
    <m/>
    <m/>
    <m/>
    <m/>
    <s v="F6V29-80022-FT"/>
    <s v="H08031-JIM-M"/>
    <m/>
    <n v="0"/>
    <n v="0"/>
    <n v="0"/>
    <n v="0"/>
    <n v="0"/>
    <n v="0"/>
    <m/>
    <m/>
    <m/>
    <s v="No"/>
    <s v="W665453"/>
    <n v="0"/>
    <m/>
    <s v="H08031-JIM-M"/>
    <m/>
    <m/>
    <s v="S0362390"/>
  </r>
  <r>
    <x v="339"/>
    <n v="10000"/>
    <n v="30000"/>
    <d v="2025-04-15T00:00:00"/>
    <s v="502LAUGH"/>
    <s v=" 8:38:58 am"/>
    <s v="10620258016/10620258015/10620258106"/>
    <m/>
    <x v="2"/>
    <s v="Yes"/>
    <x v="37"/>
    <x v="20"/>
    <x v="37"/>
    <x v="37"/>
    <n v="10000"/>
    <m/>
    <m/>
    <d v="2025-04-14T00:00:00"/>
    <m/>
    <n v="11"/>
    <n v="110000"/>
    <s v="PE"/>
    <s v="C2P07-80049-FT0001"/>
    <n v="0"/>
    <n v="100000"/>
    <n v="10000"/>
    <n v="0"/>
    <n v="0"/>
    <n v="0"/>
    <m/>
    <m/>
    <n v="0"/>
    <m/>
    <m/>
    <m/>
    <m/>
    <m/>
    <m/>
    <m/>
    <m/>
    <s v="C2P07-80049-FT"/>
    <s v="H08031-JIM-M"/>
    <m/>
    <n v="0"/>
    <n v="0"/>
    <n v="0"/>
    <n v="0"/>
    <n v="0"/>
    <n v="0"/>
    <m/>
    <m/>
    <m/>
    <s v="No"/>
    <s v="W665454"/>
    <n v="0"/>
    <m/>
    <s v="H08031-JIM-M"/>
    <m/>
    <m/>
    <s v="S0362391"/>
  </r>
  <r>
    <x v="340"/>
    <n v="10000"/>
    <n v="30000"/>
    <d v="2025-04-15T00:00:00"/>
    <s v="502LAUGH"/>
    <s v=" 8:39:56 am"/>
    <s v="10620258016/10620258015/10620258106"/>
    <m/>
    <x v="2"/>
    <s v="Yes"/>
    <x v="37"/>
    <x v="20"/>
    <x v="37"/>
    <x v="37"/>
    <n v="20000"/>
    <m/>
    <m/>
    <d v="2025-04-14T00:00:00"/>
    <m/>
    <n v="11"/>
    <n v="220000"/>
    <s v="PE"/>
    <s v="C2P06-80052-FT0001"/>
    <n v="0"/>
    <n v="200000"/>
    <n v="20000"/>
    <n v="0"/>
    <n v="0"/>
    <n v="0"/>
    <m/>
    <m/>
    <n v="0"/>
    <m/>
    <m/>
    <m/>
    <m/>
    <m/>
    <m/>
    <m/>
    <m/>
    <s v="C2P06-80052-FT"/>
    <s v="H08031-JIM-M"/>
    <m/>
    <n v="0"/>
    <n v="0"/>
    <n v="0"/>
    <n v="0"/>
    <n v="0"/>
    <n v="0"/>
    <m/>
    <m/>
    <m/>
    <s v="No"/>
    <s v="W665197"/>
    <n v="0"/>
    <m/>
    <s v="H08031-JIM-M"/>
    <m/>
    <m/>
    <s v="S0362392"/>
  </r>
  <r>
    <x v="445"/>
    <n v="10000"/>
    <n v="20000"/>
    <d v="2025-04-15T00:00:00"/>
    <s v="502LAUGH"/>
    <s v=" 8:46:51 am"/>
    <s v="M0BI68841"/>
    <m/>
    <x v="1"/>
    <s v="Yes"/>
    <x v="12"/>
    <x v="11"/>
    <x v="12"/>
    <x v="12"/>
    <n v="3750"/>
    <m/>
    <m/>
    <d v="2025-04-14T00:00:00"/>
    <m/>
    <n v="16"/>
    <n v="60000"/>
    <s v="PE"/>
    <s v="713891303-ADS1360001"/>
    <n v="0"/>
    <n v="60000"/>
    <n v="0"/>
    <n v="0"/>
    <n v="0"/>
    <n v="0"/>
    <m/>
    <m/>
    <n v="0"/>
    <m/>
    <m/>
    <m/>
    <m/>
    <m/>
    <m/>
    <m/>
    <m/>
    <s v="713891303-ADS1366"/>
    <s v="S19314"/>
    <m/>
    <n v="0"/>
    <n v="0"/>
    <n v="0"/>
    <n v="0"/>
    <n v="0"/>
    <n v="0"/>
    <m/>
    <m/>
    <m/>
    <s v="No"/>
    <s v="W664786"/>
    <n v="0"/>
    <m/>
    <s v="S19314"/>
    <m/>
    <m/>
    <s v="H0064937"/>
  </r>
  <r>
    <x v="500"/>
    <n v="10000"/>
    <n v="20000"/>
    <d v="2025-04-15T00:00:00"/>
    <s v="502LAUGH"/>
    <s v=" 8:46:51 am"/>
    <s v="M0BI68841"/>
    <m/>
    <x v="1"/>
    <s v="Yes"/>
    <x v="12"/>
    <x v="11"/>
    <x v="12"/>
    <x v="12"/>
    <n v="1250"/>
    <m/>
    <m/>
    <d v="2025-04-14T00:00:00"/>
    <m/>
    <n v="16"/>
    <n v="20000"/>
    <s v="PE"/>
    <s v="713891306-ADS1360001"/>
    <n v="0"/>
    <n v="10000"/>
    <n v="10000"/>
    <n v="0"/>
    <n v="0"/>
    <n v="0"/>
    <m/>
    <m/>
    <n v="0"/>
    <m/>
    <m/>
    <m/>
    <m/>
    <m/>
    <m/>
    <m/>
    <m/>
    <s v="713891306-ADS1366"/>
    <s v="S19314"/>
    <m/>
    <n v="0"/>
    <n v="0"/>
    <n v="0"/>
    <n v="0"/>
    <n v="0"/>
    <n v="0"/>
    <m/>
    <m/>
    <m/>
    <s v="No"/>
    <s v="W665456"/>
    <n v="0"/>
    <m/>
    <s v="S19314"/>
    <m/>
    <m/>
    <s v="H0064938"/>
  </r>
  <r>
    <x v="683"/>
    <n v="10000"/>
    <n v="10000"/>
    <d v="2025-04-15T00:00:00"/>
    <s v="502LAUGH"/>
    <s v=" 8:30:28 am"/>
    <s v="SG-5651598 01"/>
    <m/>
    <x v="0"/>
    <s v="Yes"/>
    <x v="6"/>
    <x v="5"/>
    <x v="6"/>
    <x v="6"/>
    <n v="1245"/>
    <m/>
    <m/>
    <d v="2025-04-14T00:00:00"/>
    <m/>
    <n v="2"/>
    <n v="2490"/>
    <s v="PE"/>
    <n v="112887240001"/>
    <n v="0"/>
    <n v="2490"/>
    <n v="0"/>
    <n v="0"/>
    <n v="0"/>
    <n v="0"/>
    <m/>
    <m/>
    <n v="0"/>
    <m/>
    <m/>
    <m/>
    <m/>
    <m/>
    <m/>
    <m/>
    <m/>
    <n v="11288724"/>
    <s v="I09180"/>
    <m/>
    <n v="0"/>
    <n v="0"/>
    <n v="0"/>
    <n v="0"/>
    <n v="0"/>
    <n v="0"/>
    <m/>
    <m/>
    <m/>
    <s v="No"/>
    <s v="W664809"/>
    <n v="0"/>
    <m/>
    <s v="I09180"/>
    <m/>
    <m/>
    <s v="S0362426"/>
  </r>
  <r>
    <x v="684"/>
    <n v="10000"/>
    <n v="10000"/>
    <d v="2025-04-15T00:00:00"/>
    <s v="502LAUGH"/>
    <s v=" 8:30:28 am"/>
    <s v="SG-5651598 01"/>
    <m/>
    <x v="0"/>
    <s v="Yes"/>
    <x v="6"/>
    <x v="5"/>
    <x v="6"/>
    <x v="6"/>
    <n v="1245"/>
    <m/>
    <m/>
    <d v="2025-04-14T00:00:00"/>
    <m/>
    <n v="2"/>
    <n v="2490"/>
    <s v="PE"/>
    <n v="112887240001"/>
    <n v="0"/>
    <n v="2490"/>
    <n v="0"/>
    <n v="0"/>
    <n v="0"/>
    <n v="0"/>
    <m/>
    <m/>
    <n v="0"/>
    <m/>
    <m/>
    <m/>
    <m/>
    <m/>
    <m/>
    <m/>
    <m/>
    <n v="11288724"/>
    <s v="I09180"/>
    <m/>
    <n v="0"/>
    <n v="0"/>
    <n v="0"/>
    <n v="0"/>
    <n v="0"/>
    <n v="0"/>
    <m/>
    <m/>
    <m/>
    <s v="No"/>
    <s v="W664810"/>
    <n v="0"/>
    <m/>
    <s v="I09180"/>
    <m/>
    <m/>
    <s v="S0362427"/>
  </r>
  <r>
    <x v="685"/>
    <n v="10000"/>
    <n v="10000"/>
    <d v="2025-04-15T00:00:00"/>
    <s v="502LAUGH"/>
    <s v=" 2:47:24 pm"/>
    <s v="U540758055"/>
    <m/>
    <x v="0"/>
    <s v="Yes"/>
    <x v="0"/>
    <x v="0"/>
    <x v="0"/>
    <x v="0"/>
    <n v="59"/>
    <m/>
    <m/>
    <d v="2025-04-14T00:00:00"/>
    <m/>
    <n v="102"/>
    <n v="6018"/>
    <s v="PE"/>
    <s v="SOLDER-22X90-ORA0001"/>
    <n v="0"/>
    <n v="3000"/>
    <n v="3018"/>
    <n v="0"/>
    <n v="0"/>
    <n v="0"/>
    <m/>
    <m/>
    <n v="0"/>
    <m/>
    <m/>
    <m/>
    <m/>
    <m/>
    <m/>
    <m/>
    <m/>
    <s v="SOLDER-22X90-ORANGE"/>
    <s v="S19254"/>
    <m/>
    <n v="0"/>
    <n v="0"/>
    <n v="0"/>
    <n v="0"/>
    <n v="0"/>
    <n v="0"/>
    <m/>
    <m/>
    <m/>
    <s v="No"/>
    <s v="W665020"/>
    <n v="0"/>
    <m/>
    <s v="S19254"/>
    <m/>
    <m/>
    <s v="S0362446"/>
  </r>
  <r>
    <x v="686"/>
    <n v="10000"/>
    <n v="10000"/>
    <d v="2025-04-15T00:00:00"/>
    <s v="502LAUGH"/>
    <s v=" 2:47:24 pm"/>
    <s v="U540758055"/>
    <m/>
    <x v="0"/>
    <s v="Yes"/>
    <x v="0"/>
    <x v="0"/>
    <x v="0"/>
    <x v="0"/>
    <n v="59"/>
    <m/>
    <m/>
    <d v="2025-04-14T00:00:00"/>
    <m/>
    <n v="102"/>
    <n v="6018"/>
    <s v="PE"/>
    <s v="SOLDER-22X90-PIN0001"/>
    <n v="0"/>
    <n v="3000"/>
    <n v="3018"/>
    <n v="0"/>
    <n v="0"/>
    <n v="0"/>
    <m/>
    <m/>
    <n v="0"/>
    <m/>
    <m/>
    <m/>
    <m/>
    <m/>
    <m/>
    <m/>
    <m/>
    <s v="SOLDER-22X90-PINK"/>
    <s v="S19254"/>
    <m/>
    <n v="0"/>
    <n v="0"/>
    <n v="0"/>
    <n v="0"/>
    <n v="0"/>
    <n v="0"/>
    <m/>
    <m/>
    <m/>
    <s v="No"/>
    <s v="W665021"/>
    <n v="0"/>
    <m/>
    <s v="S19254"/>
    <m/>
    <m/>
    <s v="S0362446"/>
  </r>
  <r>
    <x v="687"/>
    <n v="10000"/>
    <n v="10000"/>
    <d v="2025-04-15T00:00:00"/>
    <s v="502LAUGH"/>
    <s v=" 2:47:24 pm"/>
    <s v="U540758055"/>
    <m/>
    <x v="0"/>
    <s v="Yes"/>
    <x v="0"/>
    <x v="0"/>
    <x v="0"/>
    <x v="0"/>
    <n v="59"/>
    <m/>
    <m/>
    <d v="2025-04-14T00:00:00"/>
    <m/>
    <n v="102"/>
    <n v="6018"/>
    <s v="PE"/>
    <s v="SOLDER-22X90-YEL0001"/>
    <n v="0"/>
    <n v="3000"/>
    <n v="3018"/>
    <n v="0"/>
    <n v="0"/>
    <n v="0"/>
    <m/>
    <m/>
    <n v="0"/>
    <m/>
    <m/>
    <m/>
    <m/>
    <m/>
    <m/>
    <m/>
    <m/>
    <s v="SOLDER-22X90-YELLOW"/>
    <s v="S19254"/>
    <m/>
    <n v="0"/>
    <n v="0"/>
    <n v="0"/>
    <n v="0"/>
    <n v="0"/>
    <n v="0"/>
    <m/>
    <m/>
    <m/>
    <s v="No"/>
    <s v="W665022"/>
    <n v="0"/>
    <m/>
    <s v="S19254"/>
    <m/>
    <m/>
    <s v="S0362446"/>
  </r>
  <r>
    <x v="449"/>
    <n v="10000"/>
    <n v="20000"/>
    <d v="2025-04-15T00:00:00"/>
    <s v="502LAUGH"/>
    <s v=" 8:28:46 am"/>
    <s v="U531252101/503011926"/>
    <m/>
    <x v="0"/>
    <s v="Yes"/>
    <x v="30"/>
    <x v="24"/>
    <x v="32"/>
    <x v="32"/>
    <n v="5860"/>
    <m/>
    <m/>
    <d v="2025-04-14T00:00:00"/>
    <m/>
    <n v="1"/>
    <n v="5860"/>
    <s v="PE"/>
    <s v="250-5312-000001"/>
    <n v="0"/>
    <n v="2680"/>
    <n v="3180"/>
    <n v="0"/>
    <n v="0"/>
    <n v="0"/>
    <m/>
    <m/>
    <n v="0"/>
    <m/>
    <m/>
    <m/>
    <m/>
    <m/>
    <m/>
    <m/>
    <m/>
    <s v="250-5312-00"/>
    <s v="J10025"/>
    <m/>
    <n v="0"/>
    <n v="0"/>
    <n v="0"/>
    <n v="0"/>
    <n v="0"/>
    <n v="0"/>
    <m/>
    <m/>
    <m/>
    <s v="No"/>
    <s v="W665023"/>
    <n v="0"/>
    <m/>
    <s v="J10025"/>
    <m/>
    <m/>
    <s v="S0362448"/>
  </r>
  <r>
    <x v="688"/>
    <n v="10000"/>
    <n v="10000"/>
    <d v="2025-04-16T00:00:00"/>
    <s v="502LAUGH"/>
    <d v="1899-12-30T11:17:54"/>
    <s v="U531252101/503011926"/>
    <m/>
    <x v="0"/>
    <s v="Yes"/>
    <x v="30"/>
    <x v="24"/>
    <x v="32"/>
    <x v="32"/>
    <n v="5860"/>
    <m/>
    <m/>
    <d v="2025-04-14T00:00:00"/>
    <m/>
    <n v="1"/>
    <n v="5860"/>
    <s v="PE"/>
    <s v="250-5312-000001"/>
    <n v="0"/>
    <n v="5360"/>
    <n v="500"/>
    <n v="0"/>
    <n v="0"/>
    <n v="0"/>
    <m/>
    <m/>
    <n v="0"/>
    <m/>
    <m/>
    <m/>
    <m/>
    <m/>
    <m/>
    <m/>
    <m/>
    <s v="250-5312-00"/>
    <s v="J10025"/>
    <m/>
    <n v="0"/>
    <n v="0"/>
    <n v="0"/>
    <n v="0"/>
    <n v="0"/>
    <n v="0"/>
    <m/>
    <m/>
    <m/>
    <s v="No"/>
    <s v="W665286"/>
    <n v="0"/>
    <m/>
    <s v="J10025"/>
    <m/>
    <m/>
    <s v="S0362450"/>
  </r>
  <r>
    <x v="327"/>
    <n v="10000"/>
    <n v="20000"/>
    <d v="2025-04-15T00:00:00"/>
    <s v="502LAUGH"/>
    <s v=" 8:25:29 am"/>
    <s v="3236S1"/>
    <m/>
    <x v="1"/>
    <s v="Yes"/>
    <x v="36"/>
    <x v="2"/>
    <x v="45"/>
    <x v="45"/>
    <n v="250"/>
    <m/>
    <m/>
    <d v="2025-04-14T00:00:00"/>
    <m/>
    <n v="4"/>
    <n v="1000"/>
    <s v="PE"/>
    <s v="TSMB00686030001"/>
    <n v="0"/>
    <n v="1000"/>
    <n v="0"/>
    <n v="0"/>
    <n v="0"/>
    <n v="0"/>
    <m/>
    <m/>
    <n v="0"/>
    <m/>
    <m/>
    <m/>
    <m/>
    <m/>
    <m/>
    <m/>
    <m/>
    <s v="TSMB0068603"/>
    <s v="T20104"/>
    <m/>
    <n v="0"/>
    <n v="0"/>
    <n v="0"/>
    <n v="0"/>
    <n v="0"/>
    <n v="0"/>
    <m/>
    <m/>
    <m/>
    <s v="No"/>
    <s v="W664818"/>
    <n v="0"/>
    <m/>
    <s v="T20104"/>
    <m/>
    <m/>
    <s v="S0362452"/>
  </r>
  <r>
    <x v="328"/>
    <n v="10000"/>
    <n v="20000"/>
    <d v="2025-04-15T00:00:00"/>
    <s v="502LAUGH"/>
    <s v=" 8:25:29 am"/>
    <s v="3236S1"/>
    <m/>
    <x v="1"/>
    <s v="Yes"/>
    <x v="36"/>
    <x v="2"/>
    <x v="45"/>
    <x v="45"/>
    <n v="1000"/>
    <m/>
    <m/>
    <d v="2025-04-14T00:00:00"/>
    <m/>
    <n v="4"/>
    <n v="4000"/>
    <s v="PE"/>
    <s v="TSMB00686030001"/>
    <n v="0"/>
    <n v="4000"/>
    <n v="0"/>
    <n v="0"/>
    <n v="0"/>
    <n v="0"/>
    <m/>
    <m/>
    <n v="0"/>
    <m/>
    <m/>
    <m/>
    <m/>
    <m/>
    <m/>
    <m/>
    <m/>
    <s v="TSMB0068603"/>
    <s v="T20104"/>
    <m/>
    <n v="0"/>
    <n v="0"/>
    <n v="0"/>
    <n v="0"/>
    <n v="0"/>
    <n v="0"/>
    <m/>
    <m/>
    <m/>
    <s v="No"/>
    <s v="W664454"/>
    <n v="0"/>
    <m/>
    <s v="T20104"/>
    <m/>
    <m/>
    <s v="PR006407"/>
  </r>
  <r>
    <x v="689"/>
    <n v="10000"/>
    <n v="10000"/>
    <d v="2025-04-15T00:00:00"/>
    <s v="502LAUGH"/>
    <s v=" 8:29:44 am"/>
    <s v="4177S1"/>
    <m/>
    <x v="0"/>
    <s v="Yes"/>
    <x v="8"/>
    <x v="7"/>
    <x v="8"/>
    <x v="8"/>
    <n v="10000"/>
    <m/>
    <m/>
    <d v="2025-04-14T00:00:00"/>
    <m/>
    <n v="1"/>
    <n v="10000"/>
    <s v="PE"/>
    <s v="810206 REV4000001"/>
    <n v="0"/>
    <n v="10000"/>
    <n v="0"/>
    <n v="0"/>
    <n v="0"/>
    <n v="0"/>
    <m/>
    <m/>
    <n v="0"/>
    <m/>
    <m/>
    <m/>
    <m/>
    <m/>
    <m/>
    <m/>
    <m/>
    <s v="810206 REV400"/>
    <s v="V22000"/>
    <m/>
    <n v="0"/>
    <n v="0"/>
    <n v="0"/>
    <n v="0"/>
    <n v="0"/>
    <n v="0"/>
    <m/>
    <m/>
    <m/>
    <s v="No"/>
    <s v="W664836"/>
    <n v="0"/>
    <m/>
    <s v="V22000"/>
    <m/>
    <m/>
    <s v="S0362614"/>
  </r>
  <r>
    <x v="690"/>
    <n v="10000"/>
    <n v="10000"/>
    <d v="2025-04-16T00:00:00"/>
    <s v="502LAUGH"/>
    <s v=" 8:34:52 am"/>
    <s v="24E2495172/24071070151"/>
    <m/>
    <x v="0"/>
    <s v="Yes"/>
    <x v="9"/>
    <x v="8"/>
    <x v="9"/>
    <x v="9"/>
    <n v="18750"/>
    <m/>
    <m/>
    <d v="2025-04-14T00:00:00"/>
    <m/>
    <n v="2"/>
    <n v="37500"/>
    <s v="PE"/>
    <s v="442-802155-000001"/>
    <n v="0"/>
    <n v="43400"/>
    <n v="-5900"/>
    <n v="0"/>
    <n v="0"/>
    <n v="0"/>
    <m/>
    <m/>
    <n v="0"/>
    <m/>
    <m/>
    <m/>
    <m/>
    <m/>
    <m/>
    <m/>
    <m/>
    <s v="442-802155-00"/>
    <s v="Z26002"/>
    <m/>
    <n v="0"/>
    <n v="0"/>
    <n v="0"/>
    <n v="0"/>
    <n v="0"/>
    <n v="0"/>
    <m/>
    <m/>
    <m/>
    <s v="No"/>
    <s v="W665207"/>
    <n v="0"/>
    <m/>
    <s v="Z26002"/>
    <m/>
    <m/>
    <s v="S0362656"/>
  </r>
  <r>
    <x v="618"/>
    <n v="10000"/>
    <n v="40000"/>
    <d v="2025-04-25T00:00:00"/>
    <s v="502LAUGH"/>
    <s v=" 9:41:09 am"/>
    <s v="E04OB9810/WO2024/4006"/>
    <m/>
    <x v="1"/>
    <s v="Yes"/>
    <x v="35"/>
    <x v="27"/>
    <x v="35"/>
    <x v="35"/>
    <n v="80000"/>
    <m/>
    <m/>
    <d v="2025-04-14T00:00:00"/>
    <m/>
    <n v="1"/>
    <n v="80000"/>
    <s v="PE"/>
    <s v="Y00-0000928-000001"/>
    <n v="0"/>
    <n v="79152"/>
    <n v="848"/>
    <n v="0"/>
    <n v="0"/>
    <n v="0"/>
    <m/>
    <m/>
    <n v="0"/>
    <m/>
    <m/>
    <m/>
    <m/>
    <m/>
    <m/>
    <m/>
    <m/>
    <s v="300-0000396-00"/>
    <s v="F06170-JIANGSU"/>
    <m/>
    <n v="0"/>
    <n v="0"/>
    <n v="0"/>
    <n v="0"/>
    <n v="0"/>
    <n v="0"/>
    <m/>
    <m/>
    <m/>
    <s v="No"/>
    <s v="W665469"/>
    <n v="0"/>
    <m/>
    <s v="F06170-JIANGSU"/>
    <m/>
    <m/>
    <s v="S0362660"/>
  </r>
  <r>
    <x v="620"/>
    <n v="10000"/>
    <n v="20000"/>
    <d v="2025-04-14T00:00:00"/>
    <s v="502LAUGH"/>
    <s v=" 5:31:13 pm"/>
    <s v="M0BSM3241"/>
    <m/>
    <x v="1"/>
    <s v="Yes"/>
    <x v="17"/>
    <x v="15"/>
    <x v="16"/>
    <x v="16"/>
    <n v="1250"/>
    <m/>
    <m/>
    <d v="2025-04-14T00:00:00"/>
    <m/>
    <n v="8"/>
    <n v="10000"/>
    <s v="PE"/>
    <s v="86.J7350001"/>
    <n v="0"/>
    <n v="9000"/>
    <n v="1000"/>
    <n v="0"/>
    <n v="0"/>
    <n v="0"/>
    <m/>
    <m/>
    <n v="0"/>
    <m/>
    <m/>
    <m/>
    <m/>
    <m/>
    <m/>
    <m/>
    <m/>
    <s v="86.J735"/>
    <s v="T20390-PMI"/>
    <m/>
    <n v="0"/>
    <n v="0"/>
    <n v="0"/>
    <n v="0"/>
    <n v="0"/>
    <n v="0"/>
    <m/>
    <m/>
    <m/>
    <s v="No"/>
    <s v="W665034"/>
    <n v="0"/>
    <m/>
    <s v="T20390-PMI"/>
    <m/>
    <m/>
    <s v="S0362676"/>
  </r>
  <r>
    <x v="621"/>
    <n v="10000"/>
    <n v="20000"/>
    <d v="2025-04-14T00:00:00"/>
    <s v="502LAUGH"/>
    <s v=" 5:29:57 pm"/>
    <s v="M0BSM3241"/>
    <m/>
    <x v="1"/>
    <s v="Yes"/>
    <x v="17"/>
    <x v="15"/>
    <x v="16"/>
    <x v="16"/>
    <n v="875"/>
    <m/>
    <m/>
    <d v="2025-04-14T00:00:00"/>
    <m/>
    <n v="8"/>
    <n v="7000"/>
    <s v="PE"/>
    <s v="86.J7460001"/>
    <n v="0"/>
    <n v="5000"/>
    <n v="2000"/>
    <n v="0"/>
    <n v="0"/>
    <n v="0"/>
    <m/>
    <m/>
    <n v="0"/>
    <m/>
    <m/>
    <m/>
    <m/>
    <m/>
    <m/>
    <m/>
    <m/>
    <s v="86.J746"/>
    <s v="T20390-PMI"/>
    <m/>
    <n v="0"/>
    <n v="0"/>
    <n v="0"/>
    <n v="0"/>
    <n v="0"/>
    <n v="0"/>
    <m/>
    <m/>
    <m/>
    <s v="No"/>
    <s v="W665035"/>
    <n v="0"/>
    <m/>
    <s v="T20390-PMI"/>
    <m/>
    <m/>
    <s v="S0362676"/>
  </r>
  <r>
    <x v="622"/>
    <n v="10000"/>
    <n v="20000"/>
    <d v="2025-04-14T00:00:00"/>
    <s v="502LAUGH"/>
    <s v=" 4:10:27 pm"/>
    <s v="BZA011-04"/>
    <m/>
    <x v="1"/>
    <s v="Yes"/>
    <x v="17"/>
    <x v="15"/>
    <x v="16"/>
    <x v="16"/>
    <n v="1094"/>
    <m/>
    <m/>
    <d v="2025-04-14T00:00:00"/>
    <m/>
    <n v="32"/>
    <n v="35008"/>
    <s v="PE"/>
    <s v="ACQ LABEL0001"/>
    <n v="0"/>
    <n v="30000"/>
    <n v="5008"/>
    <n v="0"/>
    <n v="0"/>
    <n v="0"/>
    <m/>
    <m/>
    <n v="0"/>
    <m/>
    <m/>
    <m/>
    <m/>
    <m/>
    <m/>
    <m/>
    <m/>
    <s v="ACQ LABEL"/>
    <s v="H08031"/>
    <m/>
    <n v="0"/>
    <n v="0"/>
    <n v="0"/>
    <n v="0"/>
    <n v="0"/>
    <n v="0"/>
    <m/>
    <m/>
    <m/>
    <s v="No"/>
    <s v="W664854"/>
    <n v="0"/>
    <m/>
    <s v="H08031"/>
    <m/>
    <m/>
    <s v="S0362679"/>
  </r>
  <r>
    <x v="623"/>
    <n v="10000"/>
    <n v="20000"/>
    <d v="2025-04-15T00:00:00"/>
    <s v="502LAUGH"/>
    <s v=" 8:40:32 am"/>
    <n v="10620258012"/>
    <m/>
    <x v="1"/>
    <s v="Yes"/>
    <x v="2"/>
    <x v="2"/>
    <x v="2"/>
    <x v="2"/>
    <n v="778"/>
    <m/>
    <m/>
    <d v="2025-04-14T00:00:00"/>
    <m/>
    <n v="180"/>
    <n v="140040"/>
    <s v="PE"/>
    <s v="X4E75-80015-FT0001"/>
    <n v="0"/>
    <n v="120000"/>
    <n v="20040"/>
    <n v="0"/>
    <n v="0"/>
    <n v="0"/>
    <m/>
    <m/>
    <n v="0"/>
    <m/>
    <m/>
    <m/>
    <m/>
    <m/>
    <m/>
    <m/>
    <m/>
    <s v="X4E75-80015-FT"/>
    <s v="H08031-JIM-M"/>
    <m/>
    <n v="0"/>
    <n v="0"/>
    <n v="0"/>
    <n v="0"/>
    <n v="0"/>
    <n v="0"/>
    <m/>
    <m/>
    <m/>
    <s v="No"/>
    <s v="W665473"/>
    <n v="0"/>
    <m/>
    <s v="H08031-JIM-M"/>
    <m/>
    <m/>
    <s v="S0362681"/>
  </r>
  <r>
    <x v="570"/>
    <n v="10000"/>
    <n v="30000"/>
    <d v="2025-04-16T00:00:00"/>
    <s v="502LAUGH"/>
    <s v=" 3:35:41 pm"/>
    <n v="10620258104"/>
    <m/>
    <x v="1"/>
    <s v="Yes"/>
    <x v="2"/>
    <x v="2"/>
    <x v="2"/>
    <x v="2"/>
    <n v="1285"/>
    <m/>
    <m/>
    <d v="2025-04-14T00:00:00"/>
    <m/>
    <n v="88"/>
    <n v="113080"/>
    <s v="PE"/>
    <s v="T6M56-800010001"/>
    <n v="0"/>
    <n v="100000"/>
    <n v="13080"/>
    <n v="0"/>
    <n v="0"/>
    <n v="0"/>
    <m/>
    <m/>
    <n v="0"/>
    <m/>
    <m/>
    <m/>
    <m/>
    <m/>
    <m/>
    <m/>
    <m/>
    <s v="T6M56-80001"/>
    <s v="H08031-JIM-M"/>
    <m/>
    <n v="0"/>
    <n v="0"/>
    <n v="0"/>
    <n v="0"/>
    <n v="0"/>
    <n v="0"/>
    <m/>
    <m/>
    <m/>
    <s v="No"/>
    <s v="W665036"/>
    <n v="0"/>
    <m/>
    <s v="H08031-JIM-M"/>
    <m/>
    <m/>
    <s v="S0362682"/>
  </r>
  <r>
    <x v="691"/>
    <n v="10000"/>
    <n v="20000"/>
    <d v="2025-04-14T00:00:00"/>
    <s v="502LAUGH"/>
    <s v=" 5:32:01 pm"/>
    <s v="SG-5644655 01"/>
    <m/>
    <x v="0"/>
    <s v="Yes"/>
    <x v="6"/>
    <x v="5"/>
    <x v="6"/>
    <x v="6"/>
    <n v="3300"/>
    <m/>
    <m/>
    <d v="2025-04-14T00:00:00"/>
    <m/>
    <n v="10"/>
    <n v="33000"/>
    <s v="PE"/>
    <n v="112024840001"/>
    <n v="0"/>
    <n v="33000"/>
    <n v="0"/>
    <n v="0"/>
    <n v="0"/>
    <n v="0"/>
    <m/>
    <m/>
    <n v="0"/>
    <m/>
    <m/>
    <m/>
    <m/>
    <m/>
    <m/>
    <m/>
    <m/>
    <n v="11202484"/>
    <s v="I09180"/>
    <m/>
    <n v="0"/>
    <n v="0"/>
    <n v="0"/>
    <n v="0"/>
    <n v="0"/>
    <n v="0"/>
    <m/>
    <m/>
    <m/>
    <s v="No"/>
    <s v="W664855"/>
    <n v="0"/>
    <m/>
    <s v="I09180"/>
    <m/>
    <m/>
    <s v="S0362683"/>
  </r>
  <r>
    <x v="692"/>
    <n v="10000"/>
    <n v="10000"/>
    <d v="2025-04-15T00:00:00"/>
    <s v="502LAUGH"/>
    <s v=" 8:33:22 am"/>
    <s v="5011707U5"/>
    <m/>
    <x v="0"/>
    <s v="Yes"/>
    <x v="28"/>
    <x v="23"/>
    <x v="30"/>
    <x v="30"/>
    <n v="4000"/>
    <m/>
    <m/>
    <d v="2025-04-14T00:00:00"/>
    <m/>
    <n v="1"/>
    <n v="4000"/>
    <s v="PE"/>
    <s v="250-6207-000001"/>
    <n v="0"/>
    <n v="4000"/>
    <n v="0"/>
    <n v="0"/>
    <n v="0"/>
    <n v="0"/>
    <m/>
    <m/>
    <n v="0"/>
    <m/>
    <m/>
    <m/>
    <m/>
    <m/>
    <m/>
    <m/>
    <m/>
    <s v="250-6207-00"/>
    <s v="J10025"/>
    <m/>
    <n v="0"/>
    <n v="0"/>
    <n v="0"/>
    <n v="0"/>
    <n v="0"/>
    <n v="0"/>
    <m/>
    <m/>
    <m/>
    <s v="No"/>
    <s v="W664861"/>
    <n v="0"/>
    <m/>
    <s v="J10025"/>
    <m/>
    <m/>
    <s v="S0362763"/>
  </r>
  <r>
    <x v="693"/>
    <n v="10000"/>
    <n v="10000"/>
    <d v="2025-04-14T00:00:00"/>
    <s v="502LAUGH"/>
    <s v=" 5:32:01 pm"/>
    <s v="SG-5644655 01"/>
    <m/>
    <x v="0"/>
    <s v="Yes"/>
    <x v="6"/>
    <x v="5"/>
    <x v="6"/>
    <x v="6"/>
    <n v="600"/>
    <m/>
    <m/>
    <d v="2025-04-14T00:00:00"/>
    <m/>
    <n v="10"/>
    <n v="6000"/>
    <s v="PE"/>
    <n v="112024840001"/>
    <n v="0"/>
    <n v="6000"/>
    <n v="0"/>
    <n v="0"/>
    <n v="0"/>
    <n v="0"/>
    <m/>
    <m/>
    <n v="0"/>
    <m/>
    <m/>
    <m/>
    <m/>
    <m/>
    <m/>
    <m/>
    <m/>
    <n v="11202484"/>
    <s v="I09180"/>
    <m/>
    <n v="0"/>
    <n v="0"/>
    <n v="0"/>
    <n v="0"/>
    <n v="0"/>
    <n v="0"/>
    <m/>
    <m/>
    <m/>
    <s v="No"/>
    <s v="W664862"/>
    <n v="0"/>
    <m/>
    <s v="I09180"/>
    <m/>
    <m/>
    <s v="S0362764"/>
  </r>
  <r>
    <x v="694"/>
    <n v="10000"/>
    <n v="10000"/>
    <d v="2025-04-14T00:00:00"/>
    <s v="502LAUGH"/>
    <s v=" 2:08:54 pm"/>
    <s v="5011702U5"/>
    <m/>
    <x v="0"/>
    <s v="Yes"/>
    <x v="7"/>
    <x v="6"/>
    <x v="29"/>
    <x v="29"/>
    <n v="667"/>
    <m/>
    <m/>
    <d v="2025-04-14T00:00:00"/>
    <m/>
    <n v="6"/>
    <n v="4002"/>
    <s v="PE"/>
    <s v="260-6349-000001"/>
    <n v="0"/>
    <n v="4000"/>
    <n v="2"/>
    <n v="0"/>
    <n v="0"/>
    <n v="0"/>
    <m/>
    <m/>
    <n v="0"/>
    <m/>
    <m/>
    <m/>
    <m/>
    <m/>
    <m/>
    <m/>
    <m/>
    <s v="260-6349-00"/>
    <s v="J10025"/>
    <m/>
    <n v="0"/>
    <n v="0"/>
    <n v="0"/>
    <n v="0"/>
    <n v="0"/>
    <n v="0"/>
    <m/>
    <m/>
    <m/>
    <s v="No"/>
    <s v="W665219"/>
    <n v="0"/>
    <m/>
    <s v="J10025"/>
    <m/>
    <m/>
    <s v="S0362766"/>
  </r>
  <r>
    <x v="695"/>
    <n v="10000"/>
    <n v="10000"/>
    <d v="2025-04-14T00:00:00"/>
    <s v="502LAUGH"/>
    <s v=" 5:35:20 pm"/>
    <s v="5011703U5"/>
    <m/>
    <x v="0"/>
    <s v="Yes"/>
    <x v="7"/>
    <x v="6"/>
    <x v="29"/>
    <x v="29"/>
    <n v="834"/>
    <m/>
    <m/>
    <d v="2025-04-14T00:00:00"/>
    <m/>
    <n v="6"/>
    <n v="5004"/>
    <s v="PE"/>
    <s v="260-6307-000001"/>
    <n v="0"/>
    <n v="5000"/>
    <n v="4"/>
    <n v="0"/>
    <n v="0"/>
    <n v="0"/>
    <m/>
    <m/>
    <n v="0"/>
    <m/>
    <m/>
    <m/>
    <m/>
    <m/>
    <m/>
    <m/>
    <m/>
    <s v="260-6307-00"/>
    <s v="J10025"/>
    <m/>
    <n v="0"/>
    <n v="0"/>
    <n v="0"/>
    <n v="0"/>
    <n v="0"/>
    <n v="0"/>
    <m/>
    <m/>
    <m/>
    <s v="No"/>
    <s v="W665220"/>
    <n v="0"/>
    <m/>
    <s v="J10025"/>
    <m/>
    <m/>
    <s v="S0362769"/>
  </r>
  <r>
    <x v="696"/>
    <n v="10000"/>
    <n v="10000"/>
    <d v="2025-04-16T00:00:00"/>
    <s v="502LAUGH"/>
    <s v=" 8:36:56 am"/>
    <s v="5011704U5"/>
    <m/>
    <x v="0"/>
    <s v="Yes"/>
    <x v="27"/>
    <x v="22"/>
    <x v="27"/>
    <x v="27"/>
    <n v="30000"/>
    <m/>
    <m/>
    <d v="2025-04-14T00:00:00"/>
    <m/>
    <n v="1"/>
    <n v="30000"/>
    <s v="PE"/>
    <s v="250-6259-000001"/>
    <n v="0"/>
    <n v="30000"/>
    <n v="0"/>
    <n v="0"/>
    <n v="0"/>
    <n v="0"/>
    <m/>
    <m/>
    <n v="0"/>
    <m/>
    <m/>
    <m/>
    <m/>
    <m/>
    <m/>
    <m/>
    <m/>
    <s v="250-6259-00"/>
    <s v="J10025"/>
    <m/>
    <n v="0"/>
    <n v="0"/>
    <n v="0"/>
    <n v="0"/>
    <n v="0"/>
    <n v="0"/>
    <m/>
    <m/>
    <m/>
    <s v="No"/>
    <s v="W665221"/>
    <n v="0"/>
    <m/>
    <s v="J10025"/>
    <m/>
    <m/>
    <s v="S0362751"/>
  </r>
  <r>
    <x v="697"/>
    <n v="10000"/>
    <n v="10000"/>
    <d v="2025-04-24T00:00:00"/>
    <s v="502LAUGH"/>
    <s v=" 4:21:23 pm"/>
    <s v="D103Z8650"/>
    <m/>
    <x v="0"/>
    <s v="Yes"/>
    <x v="20"/>
    <x v="17"/>
    <x v="19"/>
    <x v="19"/>
    <n v="1480"/>
    <m/>
    <m/>
    <d v="2025-04-14T00:00:00"/>
    <m/>
    <n v="1"/>
    <n v="1480"/>
    <s v="PE"/>
    <s v="RACK LABEL-260X60001"/>
    <n v="0"/>
    <n v="1000"/>
    <n v="480"/>
    <n v="0"/>
    <n v="0"/>
    <n v="0"/>
    <m/>
    <m/>
    <n v="0"/>
    <m/>
    <m/>
    <m/>
    <m/>
    <m/>
    <m/>
    <m/>
    <m/>
    <s v="RACK LABEL-260X60MM"/>
    <s v="A01466"/>
    <m/>
    <n v="0"/>
    <n v="0"/>
    <n v="0"/>
    <n v="0"/>
    <n v="0"/>
    <n v="0"/>
    <m/>
    <m/>
    <m/>
    <s v="No"/>
    <s v="W665497"/>
    <n v="0"/>
    <m/>
    <s v="A01466"/>
    <m/>
    <m/>
    <s v="S0363006"/>
  </r>
  <r>
    <x v="698"/>
    <n v="10000"/>
    <n v="10000"/>
    <d v="2025-04-14T00:00:00"/>
    <s v="502LAUGH"/>
    <s v=" 9:34:26 am"/>
    <s v="3830U7060"/>
    <m/>
    <x v="0"/>
    <s v="Yes"/>
    <x v="7"/>
    <x v="6"/>
    <x v="7"/>
    <x v="7"/>
    <n v="500"/>
    <m/>
    <m/>
    <d v="2025-04-14T00:00:00"/>
    <m/>
    <n v="1"/>
    <n v="500"/>
    <s v="PE"/>
    <n v="107187090001"/>
    <n v="0"/>
    <n v="500"/>
    <n v="0"/>
    <n v="0"/>
    <n v="0"/>
    <n v="0"/>
    <m/>
    <m/>
    <n v="0"/>
    <m/>
    <m/>
    <m/>
    <m/>
    <m/>
    <m/>
    <m/>
    <m/>
    <n v="10718709"/>
    <s v="I09109"/>
    <m/>
    <n v="0"/>
    <n v="0"/>
    <n v="0"/>
    <n v="0"/>
    <n v="0"/>
    <n v="0"/>
    <m/>
    <m/>
    <m/>
    <s v="No"/>
    <s v="W664867"/>
    <n v="0"/>
    <m/>
    <s v="I09109"/>
    <m/>
    <m/>
    <s v="S0363009"/>
  </r>
  <r>
    <x v="699"/>
    <n v="10000"/>
    <n v="10000"/>
    <d v="2025-04-15T00:00:00"/>
    <s v="502LAUGH"/>
    <d v="1899-12-30T10:24:03"/>
    <s v="M0BUP6250/2307260051"/>
    <m/>
    <x v="0"/>
    <s v="Yes"/>
    <x v="0"/>
    <x v="0"/>
    <x v="0"/>
    <x v="0"/>
    <n v="46"/>
    <m/>
    <m/>
    <d v="2025-04-14T00:00:00"/>
    <m/>
    <n v="65"/>
    <n v="2990"/>
    <s v="PE"/>
    <s v="9T3V1-80004-FT0001"/>
    <n v="0"/>
    <n v="1000"/>
    <n v="1990"/>
    <n v="0"/>
    <n v="0"/>
    <n v="0"/>
    <m/>
    <m/>
    <n v="0"/>
    <m/>
    <m/>
    <m/>
    <m/>
    <m/>
    <m/>
    <m/>
    <m/>
    <s v="9T3V1-80004-FT"/>
    <s v="H08031-JIM"/>
    <m/>
    <n v="0"/>
    <n v="0"/>
    <n v="0"/>
    <n v="0"/>
    <n v="0"/>
    <n v="0"/>
    <m/>
    <m/>
    <m/>
    <s v="No"/>
    <s v="W665498"/>
    <n v="0"/>
    <m/>
    <s v="H08031-JIM"/>
    <m/>
    <m/>
    <s v="S0363011"/>
  </r>
  <r>
    <x v="700"/>
    <n v="10000"/>
    <n v="10000"/>
    <d v="2025-04-15T00:00:00"/>
    <s v="502LAUGH"/>
    <d v="1899-12-30T10:22:57"/>
    <s v="M0BUP6250/2307260051"/>
    <m/>
    <x v="0"/>
    <s v="Yes"/>
    <x v="0"/>
    <x v="0"/>
    <x v="0"/>
    <x v="0"/>
    <n v="46"/>
    <m/>
    <m/>
    <d v="2025-04-14T00:00:00"/>
    <m/>
    <n v="65"/>
    <n v="2990"/>
    <s v="PE"/>
    <s v="9T3V2-80003-FT0001"/>
    <n v="0"/>
    <n v="1000"/>
    <n v="1990"/>
    <n v="0"/>
    <n v="0"/>
    <n v="0"/>
    <m/>
    <m/>
    <n v="0"/>
    <m/>
    <m/>
    <m/>
    <m/>
    <m/>
    <m/>
    <m/>
    <m/>
    <s v="9T3V2-80003-FT"/>
    <s v="H08031-JIM"/>
    <m/>
    <n v="0"/>
    <n v="0"/>
    <n v="0"/>
    <n v="0"/>
    <n v="0"/>
    <n v="0"/>
    <m/>
    <m/>
    <m/>
    <s v="No"/>
    <s v="W665499"/>
    <n v="0"/>
    <m/>
    <s v="H08031-JIM"/>
    <m/>
    <m/>
    <s v="S0363012"/>
  </r>
  <r>
    <x v="634"/>
    <n v="10000"/>
    <n v="20000"/>
    <d v="2025-04-14T00:00:00"/>
    <s v="502LAUGH"/>
    <s v=" 2:07:16 pm"/>
    <s v="J00WT7100"/>
    <m/>
    <x v="1"/>
    <s v="Yes"/>
    <x v="17"/>
    <x v="15"/>
    <x v="16"/>
    <x v="16"/>
    <n v="5667"/>
    <m/>
    <m/>
    <d v="2025-04-14T00:00:00"/>
    <m/>
    <n v="6"/>
    <n v="34002"/>
    <s v="PE"/>
    <n v="5000582200001"/>
    <n v="0"/>
    <n v="30000"/>
    <n v="4002"/>
    <n v="0"/>
    <n v="0"/>
    <n v="0"/>
    <m/>
    <m/>
    <n v="0"/>
    <m/>
    <m/>
    <m/>
    <m/>
    <m/>
    <m/>
    <m/>
    <m/>
    <n v="500058220"/>
    <s v="B02083"/>
    <m/>
    <n v="0"/>
    <n v="0"/>
    <n v="0"/>
    <n v="0"/>
    <n v="0"/>
    <n v="0"/>
    <m/>
    <m/>
    <m/>
    <s v="No"/>
    <s v="W664871"/>
    <n v="0"/>
    <m/>
    <s v="B02083"/>
    <m/>
    <m/>
    <s v="S0363034"/>
  </r>
  <r>
    <x v="701"/>
    <n v="10000"/>
    <n v="10000"/>
    <d v="2025-04-15T00:00:00"/>
    <s v="502LAUGH"/>
    <s v=" 8:27:16 am"/>
    <s v="M0BPL9971"/>
    <m/>
    <x v="0"/>
    <s v="Yes"/>
    <x v="17"/>
    <x v="15"/>
    <x v="16"/>
    <x v="16"/>
    <n v="1500"/>
    <m/>
    <m/>
    <d v="2025-04-14T00:00:00"/>
    <m/>
    <n v="20"/>
    <n v="30000"/>
    <s v="PE"/>
    <s v="BL LBL-50X25-PLA0001"/>
    <n v="0"/>
    <n v="30000"/>
    <n v="0"/>
    <n v="0"/>
    <n v="0"/>
    <n v="0"/>
    <m/>
    <m/>
    <n v="0"/>
    <m/>
    <m/>
    <m/>
    <m/>
    <m/>
    <m/>
    <m/>
    <m/>
    <s v="BL LBL-50X25-PLASTIC"/>
    <s v="M13467"/>
    <m/>
    <n v="0"/>
    <n v="0"/>
    <n v="0"/>
    <n v="0"/>
    <n v="0"/>
    <n v="0"/>
    <m/>
    <m/>
    <m/>
    <s v="No"/>
    <s v="W665048"/>
    <n v="0"/>
    <m/>
    <s v="M13467"/>
    <m/>
    <m/>
    <s v="S0363039"/>
  </r>
  <r>
    <x v="586"/>
    <n v="10000"/>
    <n v="20000"/>
    <d v="2025-04-15T00:00:00"/>
    <s v="502LAUGH"/>
    <s v=" 8:28:46 am"/>
    <s v="M0B7C2220/2101818U5"/>
    <m/>
    <x v="1"/>
    <s v="Yes"/>
    <x v="17"/>
    <x v="15"/>
    <x v="16"/>
    <x v="16"/>
    <n v="2858"/>
    <m/>
    <m/>
    <d v="2025-04-14T00:00:00"/>
    <m/>
    <n v="7"/>
    <n v="20006"/>
    <s v="PE"/>
    <s v="86.B9480001"/>
    <n v="0"/>
    <n v="20000"/>
    <n v="6"/>
    <n v="0"/>
    <n v="0"/>
    <n v="0"/>
    <m/>
    <m/>
    <n v="0"/>
    <m/>
    <m/>
    <m/>
    <m/>
    <m/>
    <m/>
    <m/>
    <m/>
    <s v="86.B948"/>
    <s v="T20390-PMI"/>
    <m/>
    <n v="0"/>
    <n v="0"/>
    <n v="0"/>
    <n v="0"/>
    <n v="0"/>
    <n v="0"/>
    <m/>
    <m/>
    <m/>
    <s v="No"/>
    <s v="W665049"/>
    <n v="0"/>
    <m/>
    <s v="T20390-PMI"/>
    <m/>
    <m/>
    <s v="S0363046"/>
  </r>
  <r>
    <x v="702"/>
    <n v="10000"/>
    <n v="10000"/>
    <d v="2025-04-15T00:00:00"/>
    <s v="502LAUGH"/>
    <s v=" 8:44:49 am"/>
    <s v="E190912129"/>
    <m/>
    <x v="0"/>
    <s v="Yes"/>
    <x v="12"/>
    <x v="11"/>
    <x v="12"/>
    <x v="12"/>
    <n v="5000"/>
    <m/>
    <m/>
    <d v="2025-04-14T00:00:00"/>
    <m/>
    <n v="60"/>
    <n v="300000"/>
    <s v="PE"/>
    <s v="709898812-3M66900001"/>
    <n v="0"/>
    <n v="300000"/>
    <n v="0"/>
    <n v="0"/>
    <n v="0"/>
    <n v="0"/>
    <m/>
    <m/>
    <n v="0"/>
    <m/>
    <m/>
    <m/>
    <m/>
    <m/>
    <m/>
    <m/>
    <m/>
    <s v="709898812-3M6690SP"/>
    <s v="S19314"/>
    <m/>
    <n v="0"/>
    <n v="0"/>
    <n v="0"/>
    <n v="0"/>
    <n v="0"/>
    <n v="0"/>
    <m/>
    <m/>
    <m/>
    <s v="No"/>
    <s v="W664872"/>
    <n v="0"/>
    <m/>
    <s v="S19314"/>
    <m/>
    <m/>
    <s v="H0064983"/>
  </r>
  <r>
    <x v="703"/>
    <n v="10000"/>
    <n v="20000"/>
    <d v="2025-04-16T00:00:00"/>
    <s v="502LAUGH"/>
    <s v=" 5:37:31 pm"/>
    <n v="8613409"/>
    <m/>
    <x v="0"/>
    <s v="Yes"/>
    <x v="12"/>
    <x v="11"/>
    <x v="12"/>
    <x v="12"/>
    <n v="1334"/>
    <m/>
    <m/>
    <d v="2025-04-14T00:00:00"/>
    <m/>
    <n v="60"/>
    <n v="80040"/>
    <s v="PE"/>
    <s v="740921700-32PC E0001"/>
    <n v="0"/>
    <n v="80000"/>
    <n v="40"/>
    <n v="0"/>
    <n v="0"/>
    <n v="0"/>
    <m/>
    <m/>
    <n v="0"/>
    <m/>
    <m/>
    <m/>
    <m/>
    <m/>
    <m/>
    <m/>
    <m/>
    <s v="740921700-32PC EMPTY"/>
    <s v="S19314"/>
    <m/>
    <n v="0"/>
    <n v="0"/>
    <n v="0"/>
    <n v="0"/>
    <n v="0"/>
    <n v="0"/>
    <m/>
    <m/>
    <m/>
    <s v="No"/>
    <s v="W665052"/>
    <n v="0"/>
    <m/>
    <s v="S19314"/>
    <m/>
    <m/>
    <s v="H0064990"/>
  </r>
  <r>
    <x v="704"/>
    <n v="10000"/>
    <n v="10000"/>
    <d v="2025-04-14T00:00:00"/>
    <s v="502LAUGH"/>
    <s v=" 5:34:12 pm"/>
    <s v="TU1211337-02"/>
    <m/>
    <x v="0"/>
    <s v="Yes"/>
    <x v="7"/>
    <x v="6"/>
    <x v="7"/>
    <x v="7"/>
    <n v="1000"/>
    <m/>
    <m/>
    <d v="2025-04-14T00:00:00"/>
    <m/>
    <n v="1"/>
    <n v="1000"/>
    <s v="PE"/>
    <s v="P1S05240001"/>
    <n v="0"/>
    <n v="1000"/>
    <n v="0"/>
    <n v="0"/>
    <n v="0"/>
    <n v="0"/>
    <m/>
    <m/>
    <n v="0"/>
    <m/>
    <m/>
    <m/>
    <m/>
    <m/>
    <m/>
    <m/>
    <m/>
    <s v="P1S0524"/>
    <s v="H08220"/>
    <m/>
    <n v="0"/>
    <n v="0"/>
    <n v="0"/>
    <n v="0"/>
    <n v="0"/>
    <n v="0"/>
    <m/>
    <m/>
    <m/>
    <s v="No"/>
    <s v="W665054"/>
    <n v="0"/>
    <m/>
    <s v="H08220"/>
    <m/>
    <m/>
    <s v="S0363050"/>
  </r>
  <r>
    <x v="705"/>
    <n v="10000"/>
    <n v="10000"/>
    <d v="2025-04-15T00:00:00"/>
    <s v="502LAUGH"/>
    <s v=" 9:31:02 am"/>
    <s v="2GMS4-3"/>
    <m/>
    <x v="0"/>
    <s v="Yes"/>
    <x v="7"/>
    <x v="6"/>
    <x v="7"/>
    <x v="7"/>
    <n v="3334"/>
    <m/>
    <m/>
    <d v="2025-04-14T00:00:00"/>
    <m/>
    <n v="3"/>
    <n v="10002"/>
    <s v="PE"/>
    <s v="C02-0098-8806/C-0001"/>
    <n v="0"/>
    <n v="10000"/>
    <n v="2"/>
    <n v="0"/>
    <n v="0"/>
    <n v="0"/>
    <m/>
    <m/>
    <n v="0"/>
    <m/>
    <m/>
    <m/>
    <m/>
    <m/>
    <m/>
    <m/>
    <m/>
    <s v="C02-0098-8806/C-R"/>
    <s v="G07042-M"/>
    <m/>
    <n v="0"/>
    <n v="0"/>
    <n v="0"/>
    <n v="0"/>
    <n v="0"/>
    <n v="0"/>
    <m/>
    <m/>
    <m/>
    <s v="No"/>
    <s v="W665055"/>
    <n v="0"/>
    <m/>
    <s v="G07042-M"/>
    <m/>
    <m/>
    <s v="S0363049"/>
  </r>
  <r>
    <x v="642"/>
    <n v="10000"/>
    <n v="20000"/>
    <d v="2025-04-24T00:00:00"/>
    <s v="502LAUGH"/>
    <s v=" 8:33:05 am"/>
    <n v="10620258012"/>
    <m/>
    <x v="1"/>
    <s v="Yes"/>
    <x v="2"/>
    <x v="2"/>
    <x v="2"/>
    <x v="2"/>
    <n v="2858"/>
    <m/>
    <m/>
    <d v="2025-04-14T00:00:00"/>
    <m/>
    <n v="77"/>
    <n v="220066"/>
    <s v="PE"/>
    <s v="7FP07-80001-FT0001"/>
    <n v="0"/>
    <n v="200000"/>
    <n v="20066"/>
    <n v="0"/>
    <n v="0"/>
    <n v="0"/>
    <m/>
    <m/>
    <n v="0"/>
    <m/>
    <m/>
    <m/>
    <m/>
    <m/>
    <m/>
    <m/>
    <m/>
    <s v="7FP07-80001-FT"/>
    <s v="H08031-JIM-M"/>
    <m/>
    <n v="0"/>
    <n v="0"/>
    <n v="0"/>
    <n v="0"/>
    <n v="0"/>
    <n v="0"/>
    <m/>
    <m/>
    <m/>
    <s v="No"/>
    <s v="W665509"/>
    <n v="0"/>
    <m/>
    <s v="H08031-JIM-M"/>
    <m/>
    <m/>
    <s v="S0363051"/>
  </r>
  <r>
    <x v="706"/>
    <n v="10000"/>
    <n v="10000"/>
    <d v="2025-04-16T00:00:00"/>
    <s v="502LAUGH"/>
    <s v=" 1:56:18 pm"/>
    <s v="4239S1/311080325"/>
    <m/>
    <x v="0"/>
    <s v="Yes"/>
    <x v="20"/>
    <x v="17"/>
    <x v="19"/>
    <x v="19"/>
    <n v="1000"/>
    <m/>
    <m/>
    <d v="2025-04-14T00:00:00"/>
    <m/>
    <n v="1"/>
    <n v="1000"/>
    <s v="PE"/>
    <s v="PRTN-1463077491-0002"/>
    <n v="0"/>
    <n v="1000"/>
    <n v="0"/>
    <n v="0"/>
    <n v="0"/>
    <n v="0"/>
    <m/>
    <m/>
    <n v="0"/>
    <m/>
    <m/>
    <m/>
    <m/>
    <m/>
    <m/>
    <m/>
    <m/>
    <s v="PRTN-1463077491-25"/>
    <s v="A01488"/>
    <m/>
    <n v="0"/>
    <n v="0"/>
    <n v="0"/>
    <n v="0"/>
    <n v="0"/>
    <n v="0"/>
    <m/>
    <m/>
    <m/>
    <s v="No"/>
    <s v="W665241"/>
    <n v="0"/>
    <m/>
    <s v="A01488"/>
    <m/>
    <m/>
    <s v="S0363058"/>
  </r>
  <r>
    <x v="707"/>
    <n v="10000"/>
    <n v="10000"/>
    <d v="2025-04-14T00:00:00"/>
    <s v="502LAUGH"/>
    <s v=" 5:35:20 pm"/>
    <s v="5011703U5"/>
    <m/>
    <x v="0"/>
    <s v="Yes"/>
    <x v="7"/>
    <x v="6"/>
    <x v="29"/>
    <x v="29"/>
    <n v="667"/>
    <m/>
    <m/>
    <d v="2025-04-14T00:00:00"/>
    <m/>
    <n v="6"/>
    <n v="4002"/>
    <s v="PE"/>
    <s v="260-6307-000001"/>
    <n v="0"/>
    <n v="4000"/>
    <n v="2"/>
    <n v="0"/>
    <n v="0"/>
    <n v="0"/>
    <m/>
    <m/>
    <n v="0"/>
    <m/>
    <m/>
    <m/>
    <m/>
    <m/>
    <m/>
    <m/>
    <m/>
    <s v="260-6307-00"/>
    <s v="J10025"/>
    <m/>
    <n v="0"/>
    <n v="0"/>
    <n v="0"/>
    <n v="0"/>
    <n v="0"/>
    <n v="0"/>
    <m/>
    <m/>
    <m/>
    <s v="No"/>
    <s v="W665244"/>
    <n v="0"/>
    <m/>
    <s v="J10025"/>
    <m/>
    <m/>
    <s v="S0363062"/>
  </r>
  <r>
    <x v="708"/>
    <n v="10000"/>
    <n v="10000"/>
    <d v="2025-04-14T00:00:00"/>
    <s v="502LAUGH"/>
    <s v=" 2:08:54 pm"/>
    <s v="5011703U5"/>
    <m/>
    <x v="0"/>
    <s v="Yes"/>
    <x v="7"/>
    <x v="6"/>
    <x v="29"/>
    <x v="29"/>
    <n v="667"/>
    <m/>
    <m/>
    <d v="2025-04-14T00:00:00"/>
    <m/>
    <n v="6"/>
    <n v="4002"/>
    <s v="PE"/>
    <s v="260-6349-000001"/>
    <n v="0"/>
    <n v="4000"/>
    <n v="2"/>
    <n v="0"/>
    <n v="0"/>
    <n v="0"/>
    <m/>
    <m/>
    <n v="0"/>
    <m/>
    <m/>
    <m/>
    <m/>
    <m/>
    <m/>
    <m/>
    <m/>
    <s v="260-6349-00"/>
    <s v="J10025"/>
    <m/>
    <n v="0"/>
    <n v="0"/>
    <n v="0"/>
    <n v="0"/>
    <n v="0"/>
    <n v="0"/>
    <m/>
    <m/>
    <m/>
    <s v="No"/>
    <s v="W665245"/>
    <n v="0"/>
    <m/>
    <s v="J10025"/>
    <m/>
    <m/>
    <s v="S0363062"/>
  </r>
  <r>
    <x v="709"/>
    <n v="10000"/>
    <n v="10000"/>
    <d v="2025-04-14T00:00:00"/>
    <s v="502LAUGH"/>
    <s v=" 4:09:27 pm"/>
    <s v="5011703U5"/>
    <m/>
    <x v="0"/>
    <s v="Yes"/>
    <x v="28"/>
    <x v="23"/>
    <x v="30"/>
    <x v="30"/>
    <n v="4000"/>
    <m/>
    <m/>
    <d v="2025-04-14T00:00:00"/>
    <m/>
    <n v="2"/>
    <n v="8000"/>
    <s v="PE"/>
    <s v="260-6352-000001"/>
    <n v="0"/>
    <n v="8000"/>
    <n v="0"/>
    <n v="0"/>
    <n v="0"/>
    <n v="0"/>
    <m/>
    <m/>
    <n v="0"/>
    <m/>
    <m/>
    <m/>
    <m/>
    <m/>
    <m/>
    <m/>
    <m/>
    <s v="260-6352-00"/>
    <s v="J10025"/>
    <m/>
    <n v="0"/>
    <n v="0"/>
    <n v="0"/>
    <n v="0"/>
    <n v="0"/>
    <n v="0"/>
    <m/>
    <m/>
    <m/>
    <s v="No"/>
    <s v="W665510"/>
    <n v="0"/>
    <m/>
    <s v="J10025"/>
    <m/>
    <m/>
    <s v="S0363063"/>
  </r>
  <r>
    <x v="710"/>
    <n v="10000"/>
    <n v="10000"/>
    <d v="2025-04-15T00:00:00"/>
    <s v="502LAUGH"/>
    <s v=" 8:33:22 am"/>
    <s v="5011704U5"/>
    <m/>
    <x v="0"/>
    <s v="Yes"/>
    <x v="7"/>
    <x v="6"/>
    <x v="29"/>
    <x v="29"/>
    <n v="2667"/>
    <m/>
    <m/>
    <d v="2025-04-14T00:00:00"/>
    <m/>
    <n v="6"/>
    <n v="16002"/>
    <s v="PE"/>
    <s v="260-6353-000001"/>
    <n v="0"/>
    <n v="16000"/>
    <n v="2"/>
    <n v="0"/>
    <n v="0"/>
    <n v="0"/>
    <m/>
    <m/>
    <n v="0"/>
    <m/>
    <m/>
    <m/>
    <m/>
    <m/>
    <m/>
    <m/>
    <m/>
    <s v="260-6353-00"/>
    <s v="J10025"/>
    <m/>
    <n v="0"/>
    <n v="0"/>
    <n v="0"/>
    <n v="0"/>
    <n v="0"/>
    <n v="0"/>
    <m/>
    <m/>
    <m/>
    <s v="No"/>
    <s v="W665511"/>
    <n v="0"/>
    <m/>
    <s v="J10025"/>
    <m/>
    <m/>
    <s v="S0363063"/>
  </r>
  <r>
    <x v="711"/>
    <n v="10000"/>
    <n v="10000"/>
    <d v="2025-04-14T00:00:00"/>
    <s v="502LAUGH"/>
    <s v=" 2:41:20 pm"/>
    <s v="SG-5644655 01"/>
    <m/>
    <x v="0"/>
    <s v="Yes"/>
    <x v="6"/>
    <x v="5"/>
    <x v="6"/>
    <x v="6"/>
    <n v="2000"/>
    <m/>
    <m/>
    <d v="2025-04-14T00:00:00"/>
    <m/>
    <n v="6"/>
    <n v="12000"/>
    <s v="PE"/>
    <s v="15058363-3K-R8LT0001"/>
    <n v="0"/>
    <n v="12000"/>
    <n v="0"/>
    <n v="0"/>
    <n v="0"/>
    <n v="0"/>
    <m/>
    <m/>
    <n v="0"/>
    <m/>
    <m/>
    <m/>
    <m/>
    <m/>
    <m/>
    <m/>
    <m/>
    <s v="15058363-3K-R8LT-28"/>
    <s v="I09180"/>
    <m/>
    <n v="0"/>
    <n v="0"/>
    <n v="0"/>
    <n v="0"/>
    <n v="0"/>
    <n v="0"/>
    <m/>
    <m/>
    <m/>
    <s v="No"/>
    <s v="W664876"/>
    <n v="0"/>
    <m/>
    <s v="I09180"/>
    <m/>
    <m/>
    <s v="S0363065"/>
  </r>
  <r>
    <x v="712"/>
    <n v="10000"/>
    <n v="10000"/>
    <d v="2025-04-14T00:00:00"/>
    <s v="502LAUGH"/>
    <s v=" 2:41:20 pm"/>
    <s v="SG-5644655 01"/>
    <m/>
    <x v="0"/>
    <s v="Yes"/>
    <x v="6"/>
    <x v="5"/>
    <x v="6"/>
    <x v="6"/>
    <n v="1500"/>
    <m/>
    <m/>
    <d v="2025-04-14T00:00:00"/>
    <m/>
    <n v="6"/>
    <n v="9000"/>
    <s v="PE"/>
    <s v="15058363-3K-R8LT0001"/>
    <n v="0"/>
    <n v="9000"/>
    <n v="0"/>
    <n v="0"/>
    <n v="0"/>
    <n v="0"/>
    <m/>
    <m/>
    <n v="0"/>
    <m/>
    <m/>
    <m/>
    <m/>
    <m/>
    <m/>
    <m/>
    <m/>
    <s v="15058363-3K-R8LT-28"/>
    <s v="I09180"/>
    <m/>
    <n v="0"/>
    <n v="0"/>
    <n v="0"/>
    <n v="0"/>
    <n v="0"/>
    <n v="0"/>
    <m/>
    <m/>
    <m/>
    <s v="No"/>
    <s v="W664877"/>
    <n v="0"/>
    <m/>
    <s v="I09180"/>
    <m/>
    <m/>
    <s v="S0363066"/>
  </r>
  <r>
    <x v="713"/>
    <n v="10000"/>
    <n v="10000"/>
    <d v="2025-04-14T00:00:00"/>
    <s v="502LAUGH"/>
    <d v="1899-12-30T12:48:39"/>
    <s v="SG-5644655 01"/>
    <m/>
    <x v="0"/>
    <s v="Yes"/>
    <x v="6"/>
    <x v="5"/>
    <x v="6"/>
    <x v="6"/>
    <n v="1000"/>
    <m/>
    <m/>
    <d v="2025-04-14T00:00:00"/>
    <m/>
    <n v="6"/>
    <n v="6000"/>
    <s v="PE"/>
    <s v="15058370 REVB0001"/>
    <n v="0"/>
    <n v="6000"/>
    <n v="0"/>
    <n v="0"/>
    <n v="0"/>
    <n v="0"/>
    <m/>
    <m/>
    <n v="0"/>
    <m/>
    <m/>
    <m/>
    <m/>
    <m/>
    <m/>
    <m/>
    <m/>
    <s v="15058370 REVB"/>
    <s v="I09180"/>
    <m/>
    <n v="0"/>
    <n v="0"/>
    <n v="0"/>
    <n v="0"/>
    <n v="0"/>
    <n v="0"/>
    <m/>
    <m/>
    <m/>
    <s v="No"/>
    <s v="W664878"/>
    <n v="0"/>
    <m/>
    <s v="I09180"/>
    <m/>
    <m/>
    <s v="S0363067"/>
  </r>
  <r>
    <x v="713"/>
    <n v="20000"/>
    <n v="10000"/>
    <d v="2025-04-14T00:00:00"/>
    <s v="502LAUGH"/>
    <d v="1899-12-30T12:48:39"/>
    <s v="SG-5644655 01"/>
    <m/>
    <x v="0"/>
    <s v="Yes"/>
    <x v="6"/>
    <x v="5"/>
    <x v="6"/>
    <x v="6"/>
    <n v="1000"/>
    <m/>
    <m/>
    <d v="2025-04-14T00:00:00"/>
    <m/>
    <n v="6"/>
    <n v="6000"/>
    <s v="PE"/>
    <s v="15058370 REVB0001"/>
    <n v="0"/>
    <n v="6000"/>
    <n v="0"/>
    <n v="0"/>
    <n v="0"/>
    <n v="0"/>
    <m/>
    <m/>
    <n v="0"/>
    <m/>
    <m/>
    <m/>
    <m/>
    <m/>
    <m/>
    <m/>
    <m/>
    <s v="15058370 REVB"/>
    <s v="I09180"/>
    <m/>
    <n v="0"/>
    <n v="0"/>
    <n v="0"/>
    <n v="0"/>
    <n v="0"/>
    <n v="0"/>
    <m/>
    <m/>
    <m/>
    <s v="No"/>
    <s v="W664878"/>
    <n v="0"/>
    <m/>
    <s v="I09180"/>
    <m/>
    <m/>
    <s v="S0363067"/>
  </r>
  <r>
    <x v="714"/>
    <n v="10000"/>
    <n v="10000"/>
    <d v="2025-04-15T00:00:00"/>
    <s v="502LAUGH"/>
    <s v=" 8:31:32 am"/>
    <s v="SG-5645615-01"/>
    <m/>
    <x v="0"/>
    <s v="Yes"/>
    <x v="29"/>
    <x v="21"/>
    <x v="46"/>
    <x v="46"/>
    <n v="1000"/>
    <m/>
    <m/>
    <d v="2025-04-14T00:00:00"/>
    <m/>
    <n v="8"/>
    <n v="8000"/>
    <s v="PE"/>
    <s v="BL-70X100MM0002"/>
    <n v="0"/>
    <n v="8000"/>
    <n v="0"/>
    <n v="0"/>
    <n v="0"/>
    <n v="0"/>
    <m/>
    <m/>
    <n v="0"/>
    <m/>
    <m/>
    <m/>
    <m/>
    <m/>
    <m/>
    <m/>
    <m/>
    <s v="BL-70X100MM"/>
    <s v="N14113"/>
    <m/>
    <n v="0"/>
    <n v="0"/>
    <n v="0"/>
    <n v="0"/>
    <n v="0"/>
    <n v="0"/>
    <m/>
    <m/>
    <m/>
    <s v="No"/>
    <s v="W665060"/>
    <n v="0"/>
    <m/>
    <s v="N14113"/>
    <m/>
    <m/>
    <s v="S0363089"/>
  </r>
  <r>
    <x v="644"/>
    <n v="10000"/>
    <n v="30000"/>
    <d v="2025-04-15T00:00:00"/>
    <s v="502LAUGH"/>
    <s v=" 9:31:02 am"/>
    <n v="30000020"/>
    <m/>
    <x v="1"/>
    <s v="Yes"/>
    <x v="14"/>
    <x v="12"/>
    <x v="14"/>
    <x v="14"/>
    <n v="200"/>
    <m/>
    <m/>
    <d v="2025-04-14T00:00:00"/>
    <m/>
    <n v="1"/>
    <n v="200"/>
    <s v="PE"/>
    <s v="THT-51-724-100001"/>
    <n v="0"/>
    <n v="100"/>
    <n v="100"/>
    <n v="0"/>
    <n v="0"/>
    <n v="0"/>
    <m/>
    <m/>
    <n v="0"/>
    <m/>
    <m/>
    <m/>
    <m/>
    <m/>
    <m/>
    <m/>
    <m/>
    <s v="THT-51-724-10"/>
    <s v="P16293"/>
    <m/>
    <n v="0"/>
    <n v="0"/>
    <n v="0"/>
    <n v="0"/>
    <n v="0"/>
    <n v="0"/>
    <m/>
    <m/>
    <m/>
    <s v="No"/>
    <s v="W664883"/>
    <n v="0"/>
    <m/>
    <s v="P16293"/>
    <m/>
    <m/>
    <s v="S0363090"/>
  </r>
  <r>
    <x v="645"/>
    <n v="10000"/>
    <n v="30000"/>
    <d v="2025-04-15T00:00:00"/>
    <s v="502LAUGH"/>
    <s v=" 9:29:21 am"/>
    <n v="30000020"/>
    <m/>
    <x v="1"/>
    <s v="Yes"/>
    <x v="15"/>
    <x v="13"/>
    <x v="14"/>
    <x v="14"/>
    <n v="100"/>
    <m/>
    <m/>
    <d v="2025-04-14T00:00:00"/>
    <m/>
    <n v="1"/>
    <n v="100"/>
    <s v="PE"/>
    <s v="THT-96-717-100001"/>
    <n v="0"/>
    <n v="100"/>
    <n v="0"/>
    <n v="0"/>
    <n v="0"/>
    <n v="0"/>
    <m/>
    <m/>
    <n v="0"/>
    <m/>
    <m/>
    <m/>
    <m/>
    <m/>
    <m/>
    <m/>
    <m/>
    <s v="THT-96-717-10"/>
    <s v="P16293"/>
    <m/>
    <n v="0"/>
    <n v="0"/>
    <n v="0"/>
    <n v="0"/>
    <n v="0"/>
    <n v="0"/>
    <m/>
    <m/>
    <m/>
    <s v="No"/>
    <s v="W664884"/>
    <n v="0"/>
    <m/>
    <s v="P16293"/>
    <m/>
    <m/>
    <s v="S0363090"/>
  </r>
  <r>
    <x v="715"/>
    <n v="10000"/>
    <n v="10000"/>
    <d v="2025-04-14T00:00:00"/>
    <s v="502LAUGH"/>
    <d v="1899-12-30T10:34:15"/>
    <m/>
    <m/>
    <x v="0"/>
    <s v="Yes"/>
    <x v="51"/>
    <x v="32"/>
    <x v="44"/>
    <x v="44"/>
    <n v="4"/>
    <m/>
    <m/>
    <d v="2025-04-14T00:00:00"/>
    <m/>
    <n v="6"/>
    <n v="24"/>
    <s v="PE"/>
    <s v="5185-97360001"/>
    <n v="0"/>
    <n v="20"/>
    <n v="4"/>
    <n v="0"/>
    <n v="0"/>
    <n v="0"/>
    <m/>
    <m/>
    <n v="0"/>
    <m/>
    <m/>
    <m/>
    <m/>
    <m/>
    <m/>
    <m/>
    <m/>
    <s v="5185-9736"/>
    <s v="H08031-JIM"/>
    <m/>
    <n v="0"/>
    <n v="0"/>
    <n v="0"/>
    <n v="0"/>
    <n v="0"/>
    <n v="0"/>
    <m/>
    <m/>
    <m/>
    <s v="No"/>
    <s v="W664885"/>
    <n v="0"/>
    <m/>
    <s v="H08031-JIM"/>
    <m/>
    <m/>
    <s v="ZSA101802"/>
  </r>
  <r>
    <x v="716"/>
    <n v="10000"/>
    <n v="10000"/>
    <d v="2025-04-16T00:00:00"/>
    <s v="502LAUGH"/>
    <s v=" 3:14:27 pm"/>
    <s v="M0BUE5720"/>
    <s v="FSC30254"/>
    <x v="0"/>
    <s v="No"/>
    <x v="11"/>
    <x v="10"/>
    <x v="11"/>
    <x v="11"/>
    <n v="10000"/>
    <m/>
    <m/>
    <d v="2025-04-15T00:00:00"/>
    <m/>
    <n v="4"/>
    <n v="40000"/>
    <s v="PE"/>
    <s v="L001-773057-00000005"/>
    <n v="0"/>
    <n v="0"/>
    <n v="0"/>
    <n v="0"/>
    <n v="0"/>
    <n v="0"/>
    <m/>
    <m/>
    <n v="0"/>
    <m/>
    <m/>
    <m/>
    <s v="No"/>
    <n v="0"/>
    <s v="No"/>
    <m/>
    <m/>
    <s v="L001-773057-000005CM"/>
    <s v="W23041-TH"/>
    <m/>
    <n v="0"/>
    <n v="0"/>
    <n v="0"/>
    <n v="0"/>
    <n v="0"/>
    <n v="0"/>
    <m/>
    <m/>
    <m/>
    <s v="No"/>
    <m/>
    <m/>
    <m/>
    <s v="W23041-TH"/>
    <m/>
    <m/>
    <s v="H0064883"/>
  </r>
  <r>
    <x v="717"/>
    <n v="10000"/>
    <n v="10000"/>
    <d v="2025-04-16T00:00:00"/>
    <s v="502LAUGH"/>
    <d v="1899-12-30T11:13:25"/>
    <s v="4103006U5A"/>
    <s v="FSC30839A"/>
    <x v="0"/>
    <s v="No"/>
    <x v="17"/>
    <x v="15"/>
    <x v="16"/>
    <x v="16"/>
    <n v="10000"/>
    <m/>
    <m/>
    <d v="2025-04-15T00:00:00"/>
    <m/>
    <n v="6"/>
    <n v="60000"/>
    <s v="PE"/>
    <s v="0B31180 EC C04290001"/>
    <n v="0"/>
    <n v="0"/>
    <n v="0"/>
    <n v="0"/>
    <n v="0"/>
    <n v="0"/>
    <m/>
    <m/>
    <n v="0"/>
    <m/>
    <m/>
    <m/>
    <s v="No"/>
    <n v="0"/>
    <s v="No"/>
    <m/>
    <m/>
    <s v="0B31180 EC C09455"/>
    <s v="I09082-TL"/>
    <m/>
    <n v="0"/>
    <n v="0"/>
    <n v="0"/>
    <n v="0"/>
    <n v="0"/>
    <n v="0"/>
    <m/>
    <m/>
    <m/>
    <s v="No"/>
    <m/>
    <m/>
    <m/>
    <s v="I09082-TL"/>
    <m/>
    <m/>
    <s v="H0064884"/>
  </r>
  <r>
    <x v="235"/>
    <n v="10000"/>
    <n v="20000"/>
    <d v="2025-04-16T00:00:00"/>
    <s v="502LAUGH"/>
    <s v=" 9:12:23 am"/>
    <s v="BZC064-11"/>
    <s v="SC25387"/>
    <x v="1"/>
    <s v="No"/>
    <x v="52"/>
    <x v="18"/>
    <x v="22"/>
    <x v="22"/>
    <n v="13167"/>
    <m/>
    <m/>
    <d v="2025-04-15T00:00:00"/>
    <m/>
    <n v="6"/>
    <n v="79002"/>
    <s v="PE"/>
    <s v="CHAMP SQ-WHITE0001"/>
    <n v="0"/>
    <n v="0"/>
    <n v="0"/>
    <n v="0"/>
    <n v="0"/>
    <n v="0"/>
    <m/>
    <m/>
    <n v="0"/>
    <m/>
    <m/>
    <m/>
    <s v="No"/>
    <n v="0"/>
    <s v="No"/>
    <m/>
    <m/>
    <s v="CHAMP SQ-WHITE"/>
    <s v="E05203"/>
    <m/>
    <n v="0"/>
    <n v="0"/>
    <n v="0"/>
    <n v="0"/>
    <n v="0"/>
    <n v="0"/>
    <m/>
    <m/>
    <m/>
    <s v="No"/>
    <m/>
    <m/>
    <m/>
    <s v="E05203"/>
    <m/>
    <m/>
    <s v="S0362394"/>
  </r>
  <r>
    <x v="588"/>
    <n v="10000"/>
    <n v="20000"/>
    <d v="2025-04-22T00:00:00"/>
    <s v="502LAUGH"/>
    <s v=" 8:46:46 am"/>
    <s v="10620258098/10620258010"/>
    <s v="FBC30652"/>
    <x v="1"/>
    <s v="No"/>
    <x v="2"/>
    <x v="2"/>
    <x v="2"/>
    <x v="2"/>
    <n v="1250"/>
    <m/>
    <m/>
    <d v="2025-04-15T00:00:00"/>
    <m/>
    <n v="88"/>
    <n v="110000"/>
    <s v="PE"/>
    <s v="CH563-80124-FT0001"/>
    <n v="0"/>
    <n v="0"/>
    <n v="0"/>
    <n v="0"/>
    <n v="0"/>
    <n v="0"/>
    <m/>
    <m/>
    <n v="0"/>
    <m/>
    <m/>
    <m/>
    <s v="No"/>
    <n v="0"/>
    <s v="No"/>
    <m/>
    <m/>
    <s v="CH563-80124-FT"/>
    <s v="H08031-JIM-M"/>
    <m/>
    <n v="0"/>
    <n v="0"/>
    <n v="0"/>
    <n v="0"/>
    <n v="0"/>
    <n v="0"/>
    <m/>
    <m/>
    <m/>
    <s v="No"/>
    <m/>
    <m/>
    <m/>
    <s v="H08031-JIM-M"/>
    <m/>
    <m/>
    <s v="S0362932"/>
  </r>
  <r>
    <x v="589"/>
    <n v="10000"/>
    <n v="20000"/>
    <d v="2025-04-22T00:00:00"/>
    <s v="502LAUGH"/>
    <s v=" 8:43:51 am"/>
    <s v="10620258010/10620258098"/>
    <s v="FBC30652"/>
    <x v="1"/>
    <s v="No"/>
    <x v="2"/>
    <x v="2"/>
    <x v="2"/>
    <x v="2"/>
    <n v="1250"/>
    <m/>
    <m/>
    <d v="2025-04-15T00:00:00"/>
    <m/>
    <n v="88"/>
    <n v="110000"/>
    <s v="PE"/>
    <s v="3YM54-80005-FT0001"/>
    <n v="0"/>
    <n v="0"/>
    <n v="0"/>
    <n v="0"/>
    <n v="0"/>
    <n v="0"/>
    <m/>
    <m/>
    <n v="0"/>
    <m/>
    <m/>
    <m/>
    <s v="No"/>
    <n v="0"/>
    <s v="No"/>
    <m/>
    <m/>
    <s v="3YM54-80005-FT"/>
    <s v="H08031-JIM-M"/>
    <m/>
    <n v="0"/>
    <n v="0"/>
    <n v="0"/>
    <n v="0"/>
    <n v="0"/>
    <n v="0"/>
    <m/>
    <m/>
    <m/>
    <s v="No"/>
    <m/>
    <m/>
    <m/>
    <s v="H08031-JIM-M"/>
    <m/>
    <m/>
    <s v="S0362942"/>
  </r>
  <r>
    <x v="593"/>
    <n v="10000"/>
    <n v="20000"/>
    <d v="2025-04-29T00:00:00"/>
    <s v="502LAUGH"/>
    <s v=" 9:57:44 am"/>
    <n v="10620258098"/>
    <s v="FBC30652"/>
    <x v="1"/>
    <s v="No"/>
    <x v="2"/>
    <x v="2"/>
    <x v="2"/>
    <x v="2"/>
    <n v="1250"/>
    <m/>
    <m/>
    <d v="2025-04-15T00:00:00"/>
    <m/>
    <n v="88"/>
    <n v="110000"/>
    <s v="PE"/>
    <s v="F6U68-80036-FT0001"/>
    <n v="0"/>
    <n v="0"/>
    <n v="0"/>
    <n v="0"/>
    <n v="0"/>
    <n v="0"/>
    <m/>
    <m/>
    <n v="0"/>
    <m/>
    <m/>
    <m/>
    <s v="No"/>
    <n v="0"/>
    <s v="No"/>
    <m/>
    <m/>
    <s v="F6U68-80036-FT"/>
    <s v="H08031-JIM-M"/>
    <m/>
    <n v="0"/>
    <n v="0"/>
    <n v="0"/>
    <n v="0"/>
    <n v="0"/>
    <n v="0"/>
    <m/>
    <m/>
    <m/>
    <s v="No"/>
    <m/>
    <m/>
    <m/>
    <s v="H08031-JIM-M"/>
    <m/>
    <m/>
    <s v="S0363053"/>
  </r>
  <r>
    <x v="718"/>
    <n v="10000"/>
    <n v="10000"/>
    <d v="2025-04-17T00:00:00"/>
    <s v="502LAUGH"/>
    <s v=" 8:41:30 am"/>
    <s v="U541452040/504040726"/>
    <s v="SC28392"/>
    <x v="0"/>
    <s v="No"/>
    <x v="30"/>
    <x v="24"/>
    <x v="32"/>
    <x v="32"/>
    <n v="5860"/>
    <m/>
    <m/>
    <d v="2025-04-15T00:00:00"/>
    <m/>
    <n v="1"/>
    <n v="5860"/>
    <s v="PE"/>
    <s v="250-5312-000001"/>
    <n v="0"/>
    <n v="0"/>
    <n v="0"/>
    <n v="0"/>
    <n v="0"/>
    <n v="0"/>
    <m/>
    <m/>
    <n v="0"/>
    <m/>
    <m/>
    <m/>
    <s v="No"/>
    <n v="0"/>
    <s v="No"/>
    <m/>
    <m/>
    <s v="250-5312-00"/>
    <s v="J10025"/>
    <m/>
    <n v="0"/>
    <n v="0"/>
    <n v="0"/>
    <n v="0"/>
    <n v="0"/>
    <n v="0"/>
    <m/>
    <m/>
    <m/>
    <s v="No"/>
    <m/>
    <m/>
    <m/>
    <s v="J10025"/>
    <m/>
    <m/>
    <s v="S0363098"/>
  </r>
  <r>
    <x v="719"/>
    <n v="10000"/>
    <n v="10000"/>
    <d v="2025-04-16T00:00:00"/>
    <s v="502LAUGH"/>
    <s v=" 1:57:23 pm"/>
    <s v="D008Y9180"/>
    <m/>
    <x v="0"/>
    <s v="Yes"/>
    <x v="19"/>
    <x v="15"/>
    <x v="18"/>
    <x v="18"/>
    <n v="18000"/>
    <m/>
    <m/>
    <d v="2025-04-15T00:00:00"/>
    <m/>
    <n v="12"/>
    <n v="216000"/>
    <s v="PE"/>
    <s v="R630-401 REV2.00001"/>
    <n v="0"/>
    <n v="216000"/>
    <n v="0"/>
    <n v="0"/>
    <n v="0"/>
    <n v="0"/>
    <m/>
    <m/>
    <n v="0"/>
    <m/>
    <m/>
    <m/>
    <m/>
    <m/>
    <m/>
    <m/>
    <m/>
    <s v="R630-401 REV2.0"/>
    <s v="R18131"/>
    <m/>
    <n v="0"/>
    <n v="0"/>
    <n v="0"/>
    <n v="0"/>
    <n v="0"/>
    <n v="0"/>
    <m/>
    <m/>
    <m/>
    <s v="No"/>
    <s v="W665270"/>
    <n v="0"/>
    <m/>
    <s v="R18131"/>
    <m/>
    <m/>
    <s v="S0354947"/>
  </r>
  <r>
    <x v="720"/>
    <n v="10000"/>
    <n v="10000"/>
    <d v="2025-04-16T00:00:00"/>
    <s v="502LAUGH"/>
    <s v=" 1:57:23 pm"/>
    <s v="D008Y9180"/>
    <m/>
    <x v="0"/>
    <s v="Yes"/>
    <x v="19"/>
    <x v="15"/>
    <x v="18"/>
    <x v="18"/>
    <n v="18000"/>
    <m/>
    <m/>
    <d v="2025-04-15T00:00:00"/>
    <m/>
    <n v="12"/>
    <n v="216000"/>
    <s v="PE"/>
    <s v="R630-401 REV2.00001"/>
    <n v="0"/>
    <n v="216000"/>
    <n v="0"/>
    <n v="0"/>
    <n v="0"/>
    <n v="0"/>
    <m/>
    <m/>
    <n v="0"/>
    <m/>
    <m/>
    <m/>
    <m/>
    <m/>
    <m/>
    <m/>
    <m/>
    <s v="R630-401 REV2.0"/>
    <s v="R18131"/>
    <m/>
    <n v="0"/>
    <n v="0"/>
    <n v="0"/>
    <n v="0"/>
    <n v="0"/>
    <n v="0"/>
    <m/>
    <m/>
    <m/>
    <s v="No"/>
    <s v="W665271"/>
    <n v="0"/>
    <m/>
    <s v="R18131"/>
    <m/>
    <m/>
    <s v="S0356648"/>
  </r>
  <r>
    <x v="721"/>
    <n v="10000"/>
    <n v="10000"/>
    <d v="2025-04-16T00:00:00"/>
    <s v="502LAUGH"/>
    <s v=" 8:33:19 am"/>
    <s v="J00Q283701525"/>
    <m/>
    <x v="0"/>
    <s v="Yes"/>
    <x v="36"/>
    <x v="2"/>
    <x v="45"/>
    <x v="45"/>
    <n v="21750"/>
    <m/>
    <m/>
    <d v="2025-04-15T00:00:00"/>
    <m/>
    <n v="8"/>
    <n v="174000"/>
    <s v="PE"/>
    <s v="R001-41074 REV1.0001"/>
    <n v="0"/>
    <n v="174000"/>
    <n v="0"/>
    <n v="0"/>
    <n v="0"/>
    <n v="0"/>
    <m/>
    <m/>
    <n v="0"/>
    <m/>
    <m/>
    <m/>
    <m/>
    <m/>
    <m/>
    <m/>
    <m/>
    <s v="R001-41074 REV1.0"/>
    <s v="R18131"/>
    <m/>
    <n v="0"/>
    <n v="0"/>
    <n v="0"/>
    <n v="0"/>
    <n v="0"/>
    <n v="0"/>
    <m/>
    <m/>
    <m/>
    <s v="No"/>
    <s v="W665114"/>
    <n v="0"/>
    <m/>
    <s v="R18131"/>
    <m/>
    <m/>
    <s v="S0357875"/>
  </r>
  <r>
    <x v="722"/>
    <n v="10000"/>
    <n v="10000"/>
    <d v="2025-04-23T00:00:00"/>
    <s v="502LAUGH"/>
    <s v=" 8:37:07 am"/>
    <s v="J00Q283701525"/>
    <m/>
    <x v="0"/>
    <s v="Yes"/>
    <x v="36"/>
    <x v="2"/>
    <x v="45"/>
    <x v="45"/>
    <n v="17250"/>
    <m/>
    <m/>
    <d v="2025-04-15T00:00:00"/>
    <m/>
    <n v="8"/>
    <n v="138000"/>
    <s v="PE"/>
    <s v="R001-41074 REV1.0001"/>
    <n v="0"/>
    <n v="138000"/>
    <n v="0"/>
    <n v="0"/>
    <n v="0"/>
    <n v="0"/>
    <m/>
    <m/>
    <n v="0"/>
    <m/>
    <m/>
    <m/>
    <m/>
    <m/>
    <m/>
    <m/>
    <m/>
    <s v="R001-41074 REV1.0"/>
    <s v="R18131"/>
    <m/>
    <n v="0"/>
    <n v="0"/>
    <n v="0"/>
    <n v="0"/>
    <n v="0"/>
    <n v="0"/>
    <m/>
    <m/>
    <m/>
    <s v="No"/>
    <s v="W665404"/>
    <n v="0"/>
    <m/>
    <s v="R18131"/>
    <m/>
    <m/>
    <s v="S0358733"/>
  </r>
  <r>
    <x v="540"/>
    <n v="10000"/>
    <n v="30000"/>
    <d v="2025-04-22T00:00:00"/>
    <s v="502LAUGH"/>
    <s v=" 9:15:14 am"/>
    <s v="1010831/80117500/XHX24911A1407/XHX2410261104/W02024/5285"/>
    <m/>
    <x v="0"/>
    <s v="Yes"/>
    <x v="4"/>
    <x v="4"/>
    <x v="43"/>
    <x v="43"/>
    <n v="1880"/>
    <m/>
    <m/>
    <d v="2025-04-15T00:00:00"/>
    <m/>
    <n v="8"/>
    <n v="15040"/>
    <s v="PE"/>
    <s v="MT273730001"/>
    <n v="0"/>
    <n v="15040"/>
    <n v="0"/>
    <n v="0"/>
    <n v="0"/>
    <n v="0"/>
    <m/>
    <m/>
    <n v="0"/>
    <m/>
    <m/>
    <m/>
    <m/>
    <m/>
    <m/>
    <m/>
    <m/>
    <s v="MT27373"/>
    <s v="Z26002"/>
    <m/>
    <n v="0"/>
    <n v="0"/>
    <n v="0"/>
    <n v="0"/>
    <n v="0"/>
    <n v="0"/>
    <m/>
    <m/>
    <m/>
    <s v="No"/>
    <s v="W665410"/>
    <n v="0"/>
    <m/>
    <s v="Z26002"/>
    <m/>
    <m/>
    <s v="S0360897"/>
  </r>
  <r>
    <x v="540"/>
    <n v="20000"/>
    <n v="10000"/>
    <d v="2025-04-22T00:00:00"/>
    <s v="502LAUGH"/>
    <s v=" 9:15:14 am"/>
    <s v="1010831/80117500/XHX24911A1407/XHX2410261104/W02024/5285"/>
    <m/>
    <x v="0"/>
    <s v="Yes"/>
    <x v="4"/>
    <x v="4"/>
    <x v="43"/>
    <x v="43"/>
    <n v="63740"/>
    <m/>
    <m/>
    <d v="2025-04-15T00:00:00"/>
    <m/>
    <n v="8"/>
    <n v="509920"/>
    <s v="PE"/>
    <s v="MT273730001"/>
    <n v="0"/>
    <n v="509920"/>
    <n v="0"/>
    <n v="0"/>
    <n v="0"/>
    <n v="0"/>
    <m/>
    <m/>
    <n v="0"/>
    <m/>
    <m/>
    <m/>
    <m/>
    <m/>
    <m/>
    <m/>
    <m/>
    <s v="MT27373"/>
    <s v="Z26002"/>
    <m/>
    <n v="0"/>
    <n v="0"/>
    <n v="0"/>
    <n v="0"/>
    <n v="0"/>
    <n v="0"/>
    <m/>
    <m/>
    <m/>
    <s v="No"/>
    <s v="W665410"/>
    <n v="0"/>
    <m/>
    <s v="Z26002"/>
    <m/>
    <m/>
    <s v="S0360897"/>
  </r>
  <r>
    <x v="723"/>
    <n v="10000"/>
    <n v="10000"/>
    <d v="2025-04-16T00:00:00"/>
    <s v="502LAUGH"/>
    <s v=" 8:37:47 am"/>
    <s v="SG-5650696"/>
    <m/>
    <x v="0"/>
    <s v="Yes"/>
    <x v="21"/>
    <x v="3"/>
    <x v="20"/>
    <x v="20"/>
    <n v="36000"/>
    <m/>
    <m/>
    <d v="2025-04-15T00:00:00"/>
    <m/>
    <n v="12"/>
    <n v="432000"/>
    <s v="PE"/>
    <n v="80256220001"/>
    <n v="0"/>
    <n v="432000"/>
    <n v="0"/>
    <n v="0"/>
    <n v="0"/>
    <n v="0"/>
    <m/>
    <m/>
    <n v="0"/>
    <m/>
    <m/>
    <m/>
    <m/>
    <m/>
    <m/>
    <m/>
    <m/>
    <n v="8025622"/>
    <s v="B02083"/>
    <m/>
    <n v="0"/>
    <n v="0"/>
    <n v="0"/>
    <n v="0"/>
    <n v="0"/>
    <n v="0"/>
    <m/>
    <m/>
    <m/>
    <s v="No"/>
    <s v="W665177"/>
    <n v="0"/>
    <m/>
    <s v="B02083"/>
    <m/>
    <m/>
    <s v="S0361300"/>
  </r>
  <r>
    <x v="678"/>
    <n v="10000"/>
    <n v="20000"/>
    <d v="2025-04-15T00:00:00"/>
    <s v="502LAUGH"/>
    <s v=" 5:05:16 pm"/>
    <s v="SG-5650696"/>
    <m/>
    <x v="0"/>
    <s v="Yes"/>
    <x v="1"/>
    <x v="1"/>
    <x v="1"/>
    <x v="1"/>
    <n v="42000"/>
    <m/>
    <m/>
    <d v="2025-04-15T00:00:00"/>
    <m/>
    <n v="12"/>
    <n v="504000"/>
    <s v="PE"/>
    <n v="80256230001"/>
    <n v="0"/>
    <n v="504000"/>
    <n v="0"/>
    <n v="0"/>
    <n v="0"/>
    <n v="0"/>
    <m/>
    <m/>
    <n v="0"/>
    <m/>
    <m/>
    <m/>
    <m/>
    <m/>
    <m/>
    <m/>
    <m/>
    <n v="8025623"/>
    <s v="B02083"/>
    <m/>
    <n v="0"/>
    <n v="0"/>
    <n v="0"/>
    <n v="0"/>
    <n v="0"/>
    <n v="0"/>
    <m/>
    <m/>
    <m/>
    <s v="No"/>
    <s v="W665178"/>
    <n v="0"/>
    <m/>
    <s v="B02083"/>
    <m/>
    <m/>
    <s v="S0361324"/>
  </r>
  <r>
    <x v="651"/>
    <n v="10000"/>
    <n v="40000"/>
    <d v="2025-04-16T00:00:00"/>
    <s v="502LAUGH"/>
    <s v=" 3:38:35 pm"/>
    <s v="D008O1730/D008O15421525"/>
    <m/>
    <x v="2"/>
    <s v="Yes"/>
    <x v="24"/>
    <x v="20"/>
    <x v="33"/>
    <x v="33"/>
    <n v="60000"/>
    <m/>
    <m/>
    <d v="2025-04-15T00:00:00"/>
    <m/>
    <n v="5"/>
    <n v="300000"/>
    <s v="PE"/>
    <s v="6ZE04-80002-FT0001"/>
    <n v="0"/>
    <n v="350000"/>
    <n v="-50000"/>
    <n v="0"/>
    <n v="0"/>
    <n v="0"/>
    <m/>
    <m/>
    <n v="0"/>
    <m/>
    <m/>
    <m/>
    <m/>
    <m/>
    <m/>
    <m/>
    <m/>
    <s v="6ZE04-80002-FT"/>
    <s v="H08031-JIM-M"/>
    <m/>
    <n v="0"/>
    <n v="0"/>
    <n v="0"/>
    <n v="0"/>
    <n v="0"/>
    <n v="0"/>
    <m/>
    <m/>
    <m/>
    <s v="No"/>
    <s v="W665670"/>
    <n v="0"/>
    <m/>
    <s v="H08031-JIM-M"/>
    <m/>
    <m/>
    <s v="S0361403"/>
  </r>
  <r>
    <x v="724"/>
    <n v="10000"/>
    <n v="10000"/>
    <d v="2025-04-15T00:00:00"/>
    <s v="502LAUGH"/>
    <s v=" 5:36:51 pm"/>
    <s v="M0BUF4302"/>
    <m/>
    <x v="0"/>
    <s v="Yes"/>
    <x v="45"/>
    <x v="21"/>
    <x v="26"/>
    <x v="26"/>
    <n v="1500"/>
    <m/>
    <m/>
    <d v="2025-04-15T00:00:00"/>
    <m/>
    <n v="4"/>
    <n v="6000"/>
    <s v="PE"/>
    <s v="204194400 REVA0001"/>
    <n v="0"/>
    <n v="6000"/>
    <n v="0"/>
    <n v="0"/>
    <n v="0"/>
    <n v="0"/>
    <m/>
    <m/>
    <n v="0"/>
    <m/>
    <m/>
    <m/>
    <m/>
    <m/>
    <m/>
    <m/>
    <m/>
    <s v="204194400 REVA"/>
    <s v="S19314"/>
    <m/>
    <n v="0"/>
    <n v="0"/>
    <n v="0"/>
    <n v="0"/>
    <n v="0"/>
    <n v="0"/>
    <m/>
    <m/>
    <m/>
    <s v="No"/>
    <s v="W664991"/>
    <n v="0"/>
    <m/>
    <s v="S19314"/>
    <m/>
    <m/>
    <s v="H0064832"/>
  </r>
  <r>
    <x v="725"/>
    <n v="10000"/>
    <n v="10000"/>
    <d v="2025-04-16T00:00:00"/>
    <s v="502LAUGH"/>
    <s v=" 8:34:52 am"/>
    <s v="M0BUF4302"/>
    <m/>
    <x v="0"/>
    <s v="Yes"/>
    <x v="45"/>
    <x v="21"/>
    <x v="26"/>
    <x v="26"/>
    <n v="1500"/>
    <m/>
    <m/>
    <d v="2025-04-15T00:00:00"/>
    <m/>
    <n v="4"/>
    <n v="6000"/>
    <s v="PE"/>
    <s v="204194400 REVA0001"/>
    <n v="0"/>
    <n v="6000"/>
    <n v="0"/>
    <n v="0"/>
    <n v="0"/>
    <n v="0"/>
    <m/>
    <m/>
    <n v="0"/>
    <m/>
    <m/>
    <m/>
    <m/>
    <m/>
    <m/>
    <m/>
    <m/>
    <s v="204194400 REVA"/>
    <s v="S19314"/>
    <m/>
    <n v="0"/>
    <n v="0"/>
    <n v="0"/>
    <n v="0"/>
    <n v="0"/>
    <n v="0"/>
    <m/>
    <m/>
    <m/>
    <s v="No"/>
    <s v="W664992"/>
    <n v="0"/>
    <m/>
    <s v="S19314"/>
    <m/>
    <m/>
    <s v="H0064833"/>
  </r>
  <r>
    <x v="726"/>
    <n v="10000"/>
    <n v="10000"/>
    <d v="2025-04-16T00:00:00"/>
    <s v="502LAUGH"/>
    <s v=" 8:35:51 am"/>
    <s v="M0BUF4302"/>
    <m/>
    <x v="0"/>
    <s v="Yes"/>
    <x v="45"/>
    <x v="21"/>
    <x v="26"/>
    <x v="26"/>
    <n v="2250"/>
    <m/>
    <m/>
    <d v="2025-04-15T00:00:00"/>
    <m/>
    <n v="4"/>
    <n v="9000"/>
    <s v="PE"/>
    <s v="204194400 REVA0001"/>
    <n v="0"/>
    <n v="9000"/>
    <n v="0"/>
    <n v="0"/>
    <n v="0"/>
    <n v="0"/>
    <m/>
    <m/>
    <n v="0"/>
    <m/>
    <m/>
    <m/>
    <m/>
    <m/>
    <m/>
    <m/>
    <m/>
    <s v="204194400 REVA"/>
    <s v="S19314"/>
    <m/>
    <n v="0"/>
    <n v="0"/>
    <n v="0"/>
    <n v="0"/>
    <n v="0"/>
    <n v="0"/>
    <m/>
    <m/>
    <m/>
    <s v="No"/>
    <s v="W664993"/>
    <n v="0"/>
    <m/>
    <s v="S19314"/>
    <m/>
    <m/>
    <s v="H0064834"/>
  </r>
  <r>
    <x v="727"/>
    <n v="10000"/>
    <n v="10000"/>
    <d v="2025-04-16T00:00:00"/>
    <s v="502LAUGH"/>
    <s v=" 3:14:27 pm"/>
    <n v="402160695"/>
    <m/>
    <x v="0"/>
    <s v="Yes"/>
    <x v="42"/>
    <x v="11"/>
    <x v="12"/>
    <x v="12"/>
    <n v="18000"/>
    <m/>
    <m/>
    <d v="2025-04-15T00:00:00"/>
    <m/>
    <n v="1"/>
    <n v="18000"/>
    <s v="PE"/>
    <s v="PAPER SEPARATOR 0001"/>
    <n v="0"/>
    <n v="18000"/>
    <n v="0"/>
    <n v="0"/>
    <n v="0"/>
    <n v="0"/>
    <m/>
    <m/>
    <n v="0"/>
    <m/>
    <m/>
    <m/>
    <m/>
    <m/>
    <m/>
    <m/>
    <m/>
    <s v="PAPER SEPARATOR ROHM"/>
    <s v="T20198"/>
    <m/>
    <n v="0"/>
    <n v="0"/>
    <n v="0"/>
    <n v="0"/>
    <n v="0"/>
    <n v="0"/>
    <m/>
    <m/>
    <m/>
    <s v="No"/>
    <s v="W664995"/>
    <n v="0"/>
    <m/>
    <s v="T20198"/>
    <m/>
    <m/>
    <s v="S0361557"/>
  </r>
  <r>
    <x v="303"/>
    <n v="10000"/>
    <n v="30000"/>
    <d v="2025-04-22T00:00:00"/>
    <s v="502LAUGH"/>
    <s v=" 9:58:16 am"/>
    <s v="10620258014/10620258013/10620258019"/>
    <m/>
    <x v="2"/>
    <s v="Yes"/>
    <x v="37"/>
    <x v="20"/>
    <x v="37"/>
    <x v="37"/>
    <n v="10000"/>
    <m/>
    <m/>
    <d v="2025-04-15T00:00:00"/>
    <m/>
    <n v="11"/>
    <n v="110000"/>
    <s v="PE"/>
    <s v="CZ103-80022-FT0001"/>
    <n v="0"/>
    <n v="100000"/>
    <n v="10000"/>
    <n v="0"/>
    <n v="0"/>
    <n v="0"/>
    <m/>
    <m/>
    <n v="0"/>
    <m/>
    <m/>
    <m/>
    <m/>
    <m/>
    <m/>
    <m/>
    <m/>
    <s v="CZ103-80022-FT"/>
    <s v="H08031-JIM-M"/>
    <m/>
    <n v="0"/>
    <n v="0"/>
    <n v="0"/>
    <n v="0"/>
    <n v="0"/>
    <n v="0"/>
    <m/>
    <m/>
    <m/>
    <s v="No"/>
    <s v="W665433"/>
    <n v="0"/>
    <m/>
    <s v="H08031-JIM-M"/>
    <m/>
    <m/>
    <s v="S0361877"/>
  </r>
  <r>
    <x v="305"/>
    <n v="10000"/>
    <n v="30000"/>
    <d v="2025-04-22T00:00:00"/>
    <s v="502LAUGH"/>
    <s v=" 9:59:23 am"/>
    <s v="10620258014/10620258013/10620258019"/>
    <m/>
    <x v="2"/>
    <s v="Yes"/>
    <x v="37"/>
    <x v="20"/>
    <x v="37"/>
    <x v="37"/>
    <n v="20000"/>
    <m/>
    <m/>
    <d v="2025-04-15T00:00:00"/>
    <m/>
    <n v="11"/>
    <n v="220000"/>
    <s v="PE"/>
    <s v="C2P04-80053-FT0001"/>
    <n v="0"/>
    <n v="200000"/>
    <n v="20000"/>
    <n v="0"/>
    <n v="0"/>
    <n v="0"/>
    <m/>
    <m/>
    <n v="0"/>
    <m/>
    <m/>
    <m/>
    <m/>
    <m/>
    <m/>
    <m/>
    <m/>
    <s v="C2P04-80053-FT"/>
    <s v="H08031-JIM-M"/>
    <m/>
    <n v="0"/>
    <n v="0"/>
    <n v="0"/>
    <n v="0"/>
    <n v="0"/>
    <n v="0"/>
    <m/>
    <m/>
    <m/>
    <s v="No"/>
    <s v="W665279"/>
    <n v="0"/>
    <m/>
    <s v="H08031-JIM-M"/>
    <m/>
    <m/>
    <s v="S0361899"/>
  </r>
  <r>
    <x v="728"/>
    <n v="10000"/>
    <n v="30000"/>
    <d v="2025-04-16T00:00:00"/>
    <s v="502LAUGH"/>
    <s v=" 8:34:52 am"/>
    <s v="M0BUE5720"/>
    <m/>
    <x v="0"/>
    <s v="Yes"/>
    <x v="11"/>
    <x v="10"/>
    <x v="11"/>
    <x v="11"/>
    <n v="10000"/>
    <m/>
    <m/>
    <d v="2025-04-15T00:00:00"/>
    <m/>
    <n v="4"/>
    <n v="40000"/>
    <s v="PE"/>
    <s v="L001-773057-00000005"/>
    <n v="0"/>
    <n v="40000"/>
    <n v="0"/>
    <n v="0"/>
    <n v="0"/>
    <n v="0"/>
    <m/>
    <m/>
    <n v="0"/>
    <m/>
    <m/>
    <m/>
    <m/>
    <m/>
    <m/>
    <m/>
    <m/>
    <s v="L001-773057-000005CM"/>
    <s v="W23041-TH"/>
    <m/>
    <n v="0"/>
    <n v="0"/>
    <n v="0"/>
    <n v="0"/>
    <n v="0"/>
    <n v="0"/>
    <m/>
    <m/>
    <m/>
    <s v="No"/>
    <s v="W665435"/>
    <n v="0"/>
    <m/>
    <s v="W23041-TH"/>
    <m/>
    <m/>
    <s v="H0064882"/>
  </r>
  <r>
    <x v="310"/>
    <n v="10000"/>
    <n v="30000"/>
    <d v="2025-04-16T00:00:00"/>
    <s v="502LAUGH"/>
    <d v="1899-12-30T11:16:26"/>
    <s v="10620258014/10620258013/10620258019"/>
    <m/>
    <x v="2"/>
    <s v="Yes"/>
    <x v="37"/>
    <x v="20"/>
    <x v="37"/>
    <x v="37"/>
    <n v="20000"/>
    <m/>
    <m/>
    <d v="2025-04-15T00:00:00"/>
    <m/>
    <n v="11"/>
    <n v="220000"/>
    <s v="PE"/>
    <s v="3YM73-80008-FT0001"/>
    <n v="0"/>
    <n v="200000"/>
    <n v="20000"/>
    <n v="0"/>
    <n v="0"/>
    <n v="0"/>
    <m/>
    <m/>
    <n v="0"/>
    <m/>
    <m/>
    <m/>
    <m/>
    <m/>
    <m/>
    <m/>
    <m/>
    <s v="3YM73-80008-FT"/>
    <s v="H08031-JIM-M"/>
    <m/>
    <n v="0"/>
    <n v="0"/>
    <n v="0"/>
    <n v="0"/>
    <n v="0"/>
    <n v="0"/>
    <m/>
    <m/>
    <m/>
    <s v="No"/>
    <s v="W665122"/>
    <n v="0"/>
    <m/>
    <s v="H08031-JIM-M"/>
    <m/>
    <m/>
    <s v="S0361963"/>
  </r>
  <r>
    <x v="311"/>
    <n v="10000"/>
    <n v="30000"/>
    <d v="2025-04-16T00:00:00"/>
    <s v="502LAUGH"/>
    <s v=" 8:32:11 am"/>
    <s v="10620258014/10620258013/10620258019"/>
    <m/>
    <x v="2"/>
    <s v="Yes"/>
    <x v="37"/>
    <x v="20"/>
    <x v="37"/>
    <x v="37"/>
    <n v="10000"/>
    <m/>
    <m/>
    <d v="2025-04-15T00:00:00"/>
    <m/>
    <n v="11"/>
    <n v="110000"/>
    <s v="PE"/>
    <s v="3YM81-80005-FT0001"/>
    <n v="0"/>
    <n v="100000"/>
    <n v="10000"/>
    <n v="0"/>
    <n v="0"/>
    <n v="0"/>
    <m/>
    <m/>
    <n v="0"/>
    <m/>
    <m/>
    <m/>
    <m/>
    <m/>
    <m/>
    <m/>
    <m/>
    <s v="3YM81-80005-FT"/>
    <s v="H08031-JIM-M"/>
    <m/>
    <n v="0"/>
    <n v="0"/>
    <n v="0"/>
    <n v="0"/>
    <n v="0"/>
    <n v="0"/>
    <m/>
    <m/>
    <m/>
    <s v="No"/>
    <s v="W665123"/>
    <n v="0"/>
    <m/>
    <s v="H08031-JIM-M"/>
    <m/>
    <m/>
    <s v="S0361967"/>
  </r>
  <r>
    <x v="313"/>
    <n v="10000"/>
    <n v="30000"/>
    <d v="2025-04-22T00:00:00"/>
    <s v="502LAUGH"/>
    <d v="1899-12-30T10:01:56"/>
    <s v="10620258014/10620258013/10620258019"/>
    <m/>
    <x v="2"/>
    <s v="Yes"/>
    <x v="37"/>
    <x v="20"/>
    <x v="37"/>
    <x v="37"/>
    <n v="20000"/>
    <m/>
    <m/>
    <d v="2025-04-15T00:00:00"/>
    <m/>
    <n v="11"/>
    <n v="220000"/>
    <s v="PE"/>
    <s v="F6U66-80033-FT0001"/>
    <n v="0"/>
    <n v="200000"/>
    <n v="20000"/>
    <n v="0"/>
    <n v="0"/>
    <n v="0"/>
    <m/>
    <m/>
    <n v="0"/>
    <m/>
    <m/>
    <m/>
    <m/>
    <m/>
    <m/>
    <m/>
    <m/>
    <s v="F6U66-80033-FT"/>
    <s v="H08031-JIM-M"/>
    <m/>
    <n v="0"/>
    <n v="0"/>
    <n v="0"/>
    <n v="0"/>
    <n v="0"/>
    <n v="0"/>
    <m/>
    <m/>
    <m/>
    <s v="No"/>
    <s v="W665441"/>
    <n v="0"/>
    <m/>
    <s v="H08031-JIM-M"/>
    <m/>
    <m/>
    <s v="S0362009"/>
  </r>
  <r>
    <x v="317"/>
    <n v="10000"/>
    <n v="30000"/>
    <d v="2025-04-22T00:00:00"/>
    <s v="502LAUGH"/>
    <d v="1899-12-30T12:50:33"/>
    <s v="10620258014/10620258013/10620258019/10620258017"/>
    <m/>
    <x v="2"/>
    <s v="Yes"/>
    <x v="37"/>
    <x v="20"/>
    <x v="37"/>
    <x v="37"/>
    <n v="10000"/>
    <m/>
    <m/>
    <d v="2025-04-15T00:00:00"/>
    <m/>
    <n v="11"/>
    <n v="110000"/>
    <s v="PE"/>
    <s v="N9K02-80017-FT0001"/>
    <n v="0"/>
    <n v="100000"/>
    <n v="10000"/>
    <n v="0"/>
    <n v="0"/>
    <n v="0"/>
    <m/>
    <m/>
    <n v="0"/>
    <m/>
    <m/>
    <m/>
    <m/>
    <m/>
    <m/>
    <m/>
    <m/>
    <s v="N9K02-80017-FT"/>
    <s v="H08031-JIM-M"/>
    <m/>
    <n v="0"/>
    <n v="0"/>
    <n v="0"/>
    <n v="0"/>
    <n v="0"/>
    <n v="0"/>
    <m/>
    <m/>
    <m/>
    <s v="No"/>
    <s v="W665185"/>
    <n v="0"/>
    <m/>
    <s v="H08031-JIM-M"/>
    <m/>
    <m/>
    <s v="S0362013"/>
  </r>
  <r>
    <x v="318"/>
    <n v="10000"/>
    <n v="30000"/>
    <d v="2025-04-22T00:00:00"/>
    <s v="502LAUGH"/>
    <d v="1899-12-30T10:00:38"/>
    <s v="10620258014/10620258013/10620258019"/>
    <m/>
    <x v="2"/>
    <s v="Yes"/>
    <x v="37"/>
    <x v="20"/>
    <x v="37"/>
    <x v="37"/>
    <n v="10000"/>
    <m/>
    <m/>
    <d v="2025-04-15T00:00:00"/>
    <m/>
    <n v="11"/>
    <n v="110000"/>
    <s v="PE"/>
    <s v="N9K06-80021-FT0001"/>
    <n v="0"/>
    <n v="100000"/>
    <n v="10000"/>
    <n v="0"/>
    <n v="0"/>
    <n v="0"/>
    <m/>
    <m/>
    <n v="0"/>
    <m/>
    <m/>
    <m/>
    <m/>
    <m/>
    <m/>
    <m/>
    <m/>
    <s v="N9K06-80021-FT"/>
    <s v="H08031-JIM-M"/>
    <m/>
    <n v="0"/>
    <n v="0"/>
    <n v="0"/>
    <n v="0"/>
    <n v="0"/>
    <n v="0"/>
    <m/>
    <m/>
    <m/>
    <s v="No"/>
    <s v="W665281"/>
    <n v="0"/>
    <m/>
    <s v="H08031-JIM-M"/>
    <m/>
    <m/>
    <s v="S0362014"/>
  </r>
  <r>
    <x v="729"/>
    <n v="10000"/>
    <n v="10000"/>
    <d v="2025-04-15T00:00:00"/>
    <s v="502LAUGH"/>
    <s v=" 4:23:56 pm"/>
    <s v="SG-5651598 01"/>
    <m/>
    <x v="0"/>
    <s v="Yes"/>
    <x v="6"/>
    <x v="5"/>
    <x v="6"/>
    <x v="6"/>
    <n v="2905"/>
    <m/>
    <m/>
    <d v="2025-04-15T00:00:00"/>
    <m/>
    <n v="2"/>
    <n v="5810"/>
    <s v="PE"/>
    <n v="112887160001"/>
    <n v="0"/>
    <n v="5810"/>
    <n v="0"/>
    <n v="0"/>
    <n v="0"/>
    <n v="0"/>
    <m/>
    <m/>
    <n v="0"/>
    <m/>
    <m/>
    <m/>
    <m/>
    <m/>
    <m/>
    <m/>
    <m/>
    <n v="11288716"/>
    <s v="I09180"/>
    <m/>
    <n v="0"/>
    <n v="0"/>
    <n v="0"/>
    <n v="0"/>
    <n v="0"/>
    <n v="0"/>
    <m/>
    <m/>
    <m/>
    <s v="No"/>
    <s v="W664711"/>
    <n v="0"/>
    <m/>
    <s v="I09180"/>
    <m/>
    <m/>
    <s v="S0362016"/>
  </r>
  <r>
    <x v="729"/>
    <n v="20000"/>
    <n v="20000"/>
    <d v="2025-04-15T00:00:00"/>
    <s v="502LAUGH"/>
    <s v=" 4:23:56 pm"/>
    <s v="SG-5651598 01"/>
    <m/>
    <x v="0"/>
    <s v="Yes"/>
    <x v="6"/>
    <x v="5"/>
    <x v="6"/>
    <x v="6"/>
    <n v="2905"/>
    <m/>
    <m/>
    <d v="2025-04-15T00:00:00"/>
    <m/>
    <n v="2"/>
    <n v="5810"/>
    <s v="PE"/>
    <n v="112887160001"/>
    <n v="0"/>
    <n v="5810"/>
    <n v="0"/>
    <n v="0"/>
    <n v="0"/>
    <n v="0"/>
    <m/>
    <m/>
    <n v="0"/>
    <m/>
    <m/>
    <m/>
    <m/>
    <m/>
    <m/>
    <m/>
    <m/>
    <n v="11288716"/>
    <s v="I09180"/>
    <m/>
    <n v="0"/>
    <n v="0"/>
    <n v="0"/>
    <n v="0"/>
    <n v="0"/>
    <n v="0"/>
    <m/>
    <m/>
    <m/>
    <s v="No"/>
    <s v="W664711"/>
    <n v="0"/>
    <m/>
    <s v="I09180"/>
    <m/>
    <m/>
    <s v="S0362016"/>
  </r>
  <r>
    <x v="730"/>
    <n v="10000"/>
    <n v="20000"/>
    <d v="2025-04-21T00:00:00"/>
    <s v="502LAUGH"/>
    <s v=" 5:35:18 pm"/>
    <s v="4011821U5"/>
    <m/>
    <x v="0"/>
    <s v="Yes"/>
    <x v="29"/>
    <x v="21"/>
    <x v="46"/>
    <x v="46"/>
    <n v="50000"/>
    <m/>
    <m/>
    <d v="2025-04-15T00:00:00"/>
    <m/>
    <n v="4"/>
    <n v="200000"/>
    <s v="PE"/>
    <s v="BDSF0102-TESTING0001"/>
    <n v="0"/>
    <n v="200000"/>
    <n v="0"/>
    <n v="0"/>
    <n v="0"/>
    <n v="0"/>
    <m/>
    <m/>
    <n v="0"/>
    <m/>
    <m/>
    <m/>
    <m/>
    <m/>
    <m/>
    <m/>
    <m/>
    <s v="BDSF0102A"/>
    <s v="G07206"/>
    <m/>
    <n v="0"/>
    <n v="0"/>
    <n v="0"/>
    <n v="0"/>
    <n v="0"/>
    <n v="0"/>
    <m/>
    <m/>
    <m/>
    <s v="No"/>
    <s v="W665187"/>
    <n v="0"/>
    <m/>
    <s v="G07206"/>
    <m/>
    <m/>
    <s v="S0362020"/>
  </r>
  <r>
    <x v="731"/>
    <n v="10000"/>
    <n v="10000"/>
    <d v="2025-04-15T00:00:00"/>
    <s v="502LAUGH"/>
    <s v=" 2:19:39 pm"/>
    <s v="MDRLR4W211124"/>
    <m/>
    <x v="0"/>
    <s v="Yes"/>
    <x v="16"/>
    <x v="14"/>
    <x v="15"/>
    <x v="15"/>
    <n v="1000"/>
    <m/>
    <m/>
    <d v="2025-04-15T00:00:00"/>
    <m/>
    <n v="20"/>
    <n v="20000"/>
    <s v="PE"/>
    <s v="722475 REV4000001"/>
    <n v="0"/>
    <n v="20000"/>
    <n v="0"/>
    <n v="0"/>
    <n v="0"/>
    <n v="0"/>
    <m/>
    <m/>
    <n v="0"/>
    <m/>
    <m/>
    <m/>
    <m/>
    <m/>
    <m/>
    <m/>
    <m/>
    <s v="722475 REV402"/>
    <s v="V22000"/>
    <m/>
    <n v="0"/>
    <n v="0"/>
    <n v="0"/>
    <n v="0"/>
    <n v="0"/>
    <n v="0"/>
    <m/>
    <m/>
    <m/>
    <s v="No"/>
    <s v="W665007"/>
    <n v="0"/>
    <m/>
    <s v="V22000"/>
    <m/>
    <m/>
    <s v="S0362022"/>
  </r>
  <r>
    <x v="732"/>
    <n v="10000"/>
    <n v="10000"/>
    <d v="2025-04-15T00:00:00"/>
    <s v="502LAUGH"/>
    <s v=" 1:16:23 pm"/>
    <s v="MDRLR4W211124"/>
    <m/>
    <x v="0"/>
    <s v="Yes"/>
    <x v="16"/>
    <x v="14"/>
    <x v="15"/>
    <x v="15"/>
    <n v="1429"/>
    <m/>
    <m/>
    <d v="2025-04-15T00:00:00"/>
    <m/>
    <n v="14"/>
    <n v="20006"/>
    <s v="PE"/>
    <s v="722476 REV4000001"/>
    <n v="0"/>
    <n v="20000"/>
    <n v="6"/>
    <n v="0"/>
    <n v="0"/>
    <n v="0"/>
    <m/>
    <m/>
    <n v="0"/>
    <m/>
    <m/>
    <m/>
    <m/>
    <m/>
    <m/>
    <m/>
    <m/>
    <s v="722476 REV402"/>
    <s v="V22000"/>
    <m/>
    <n v="0"/>
    <n v="0"/>
    <n v="0"/>
    <n v="0"/>
    <n v="0"/>
    <n v="0"/>
    <m/>
    <m/>
    <m/>
    <s v="No"/>
    <s v="W665008"/>
    <n v="0"/>
    <m/>
    <s v="V22000"/>
    <m/>
    <m/>
    <s v="S0362022"/>
  </r>
  <r>
    <x v="733"/>
    <n v="10000"/>
    <n v="10000"/>
    <d v="2025-04-15T00:00:00"/>
    <s v="502LAUGH"/>
    <s v=" 5:36:51 pm"/>
    <s v="3342S1"/>
    <m/>
    <x v="0"/>
    <s v="Yes"/>
    <x v="8"/>
    <x v="7"/>
    <x v="8"/>
    <x v="8"/>
    <n v="1500"/>
    <m/>
    <m/>
    <d v="2025-04-15T00:00:00"/>
    <m/>
    <n v="1"/>
    <n v="1500"/>
    <s v="PE"/>
    <n v="10100110001"/>
    <n v="0"/>
    <n v="1500"/>
    <n v="0"/>
    <n v="0"/>
    <n v="0"/>
    <n v="0"/>
    <m/>
    <m/>
    <n v="0"/>
    <m/>
    <m/>
    <m/>
    <m/>
    <m/>
    <m/>
    <m/>
    <m/>
    <n v="1010011"/>
    <s v="E05156"/>
    <m/>
    <n v="0"/>
    <n v="0"/>
    <n v="0"/>
    <n v="0"/>
    <n v="0"/>
    <n v="0"/>
    <m/>
    <m/>
    <m/>
    <s v="No"/>
    <s v="W665010"/>
    <n v="0"/>
    <m/>
    <s v="E05156"/>
    <m/>
    <m/>
    <s v="S0362035"/>
  </r>
  <r>
    <x v="734"/>
    <n v="10000"/>
    <n v="10000"/>
    <d v="2025-04-16T00:00:00"/>
    <s v="502LAUGH"/>
    <s v=" 8:35:51 am"/>
    <s v="4092S1"/>
    <m/>
    <x v="0"/>
    <s v="Yes"/>
    <x v="8"/>
    <x v="7"/>
    <x v="8"/>
    <x v="8"/>
    <n v="1000"/>
    <m/>
    <m/>
    <d v="2025-04-15T00:00:00"/>
    <m/>
    <n v="2"/>
    <n v="2000"/>
    <s v="PE"/>
    <n v="10101080001"/>
    <n v="0"/>
    <n v="2000"/>
    <n v="0"/>
    <n v="0"/>
    <n v="0"/>
    <n v="0"/>
    <m/>
    <m/>
    <n v="0"/>
    <m/>
    <m/>
    <m/>
    <m/>
    <m/>
    <m/>
    <m/>
    <m/>
    <n v="1010108"/>
    <s v="E05156"/>
    <m/>
    <n v="0"/>
    <n v="0"/>
    <n v="0"/>
    <n v="0"/>
    <n v="0"/>
    <n v="0"/>
    <m/>
    <m/>
    <m/>
    <s v="No"/>
    <s v="W665011"/>
    <n v="0"/>
    <m/>
    <s v="E05156"/>
    <m/>
    <m/>
    <s v="S0362035"/>
  </r>
  <r>
    <x v="270"/>
    <n v="10000"/>
    <n v="20000"/>
    <d v="2025-04-23T00:00:00"/>
    <s v="502LAUGH"/>
    <s v=" 3:51:08 pm"/>
    <n v="10620258019"/>
    <m/>
    <x v="1"/>
    <s v="Yes"/>
    <x v="2"/>
    <x v="2"/>
    <x v="2"/>
    <x v="2"/>
    <n v="2884"/>
    <m/>
    <m/>
    <d v="2025-04-15T00:00:00"/>
    <m/>
    <n v="77"/>
    <n v="222068"/>
    <s v="PE"/>
    <s v="7FP00-80003-FT0001"/>
    <n v="0"/>
    <n v="200000"/>
    <n v="22068"/>
    <n v="0"/>
    <n v="0"/>
    <n v="0"/>
    <m/>
    <m/>
    <n v="0"/>
    <m/>
    <m/>
    <m/>
    <m/>
    <m/>
    <m/>
    <m/>
    <m/>
    <s v="7FP00-80003-FT"/>
    <s v="H08031-JIM-M"/>
    <m/>
    <n v="0"/>
    <n v="0"/>
    <n v="0"/>
    <n v="0"/>
    <n v="0"/>
    <n v="0"/>
    <m/>
    <m/>
    <m/>
    <s v="No"/>
    <s v="W665450"/>
    <n v="0"/>
    <m/>
    <s v="H08031-JIM-M"/>
    <m/>
    <m/>
    <s v="S0362373"/>
  </r>
  <r>
    <x v="321"/>
    <n v="10000"/>
    <n v="30000"/>
    <d v="2025-04-22T00:00:00"/>
    <s v="502LAUGH"/>
    <d v="1899-12-30T10:02:55"/>
    <s v="10620258014/10620258013/10620258019"/>
    <m/>
    <x v="2"/>
    <s v="Yes"/>
    <x v="37"/>
    <x v="20"/>
    <x v="37"/>
    <x v="37"/>
    <n v="10000"/>
    <m/>
    <m/>
    <d v="2025-04-15T00:00:00"/>
    <m/>
    <n v="11"/>
    <n v="110000"/>
    <s v="PE"/>
    <s v="3YM57-80010-FT0001"/>
    <n v="0"/>
    <n v="100000"/>
    <n v="10000"/>
    <n v="0"/>
    <n v="0"/>
    <n v="0"/>
    <m/>
    <m/>
    <n v="0"/>
    <m/>
    <m/>
    <m/>
    <m/>
    <m/>
    <m/>
    <m/>
    <m/>
    <s v="3YM57-80010-FT"/>
    <s v="H08031-JIM-M"/>
    <m/>
    <n v="0"/>
    <n v="0"/>
    <n v="0"/>
    <n v="0"/>
    <n v="0"/>
    <n v="0"/>
    <m/>
    <m/>
    <m/>
    <s v="No"/>
    <s v="W665193"/>
    <n v="0"/>
    <m/>
    <s v="H08031-JIM-M"/>
    <m/>
    <m/>
    <s v="S0362380"/>
  </r>
  <r>
    <x v="610"/>
    <n v="10000"/>
    <n v="20000"/>
    <d v="2025-04-22T00:00:00"/>
    <s v="502LAUGH"/>
    <s v=" 8:43:51 am"/>
    <s v="10620258010/10620258098"/>
    <m/>
    <x v="1"/>
    <s v="Yes"/>
    <x v="2"/>
    <x v="2"/>
    <x v="2"/>
    <x v="2"/>
    <n v="2500"/>
    <m/>
    <m/>
    <d v="2025-04-15T00:00:00"/>
    <m/>
    <n v="88"/>
    <n v="220000"/>
    <s v="PE"/>
    <s v="3YM83-800010001"/>
    <n v="0"/>
    <n v="200000"/>
    <n v="20000"/>
    <n v="0"/>
    <n v="0"/>
    <n v="0"/>
    <m/>
    <m/>
    <n v="0"/>
    <m/>
    <m/>
    <m/>
    <m/>
    <m/>
    <m/>
    <m/>
    <m/>
    <s v="3YM83-80001"/>
    <s v="H08031-JIM-M"/>
    <m/>
    <n v="0"/>
    <n v="0"/>
    <n v="0"/>
    <n v="0"/>
    <n v="0"/>
    <n v="0"/>
    <m/>
    <m/>
    <m/>
    <s v="No"/>
    <s v="W665285"/>
    <n v="0"/>
    <m/>
    <s v="H08031-JIM-M"/>
    <m/>
    <m/>
    <s v="S0362383"/>
  </r>
  <r>
    <x v="386"/>
    <n v="10000"/>
    <n v="20000"/>
    <d v="2025-04-17T00:00:00"/>
    <s v="502LAUGH"/>
    <s v=" 8:43:26 am"/>
    <s v="BYG120-02"/>
    <m/>
    <x v="1"/>
    <s v="Yes"/>
    <x v="52"/>
    <x v="18"/>
    <x v="22"/>
    <x v="22"/>
    <n v="1900"/>
    <m/>
    <m/>
    <d v="2025-04-15T00:00:00"/>
    <m/>
    <n v="6"/>
    <n v="11400"/>
    <s v="PE"/>
    <s v="CHAMP SQ-YELLOW0001"/>
    <n v="0"/>
    <n v="11039"/>
    <n v="361"/>
    <n v="0"/>
    <n v="0"/>
    <n v="0"/>
    <m/>
    <m/>
    <n v="0"/>
    <m/>
    <m/>
    <m/>
    <m/>
    <m/>
    <m/>
    <m/>
    <m/>
    <s v="CHAMP SQ-YELLOW"/>
    <s v="E05203"/>
    <m/>
    <n v="0"/>
    <n v="0"/>
    <n v="0"/>
    <n v="0"/>
    <n v="0"/>
    <n v="0"/>
    <m/>
    <m/>
    <m/>
    <s v="No"/>
    <s v="W665455"/>
    <n v="0"/>
    <m/>
    <s v="E05203"/>
    <m/>
    <m/>
    <s v="S0362395"/>
  </r>
  <r>
    <x v="735"/>
    <n v="10000"/>
    <n v="10000"/>
    <d v="2025-04-16T00:00:00"/>
    <s v="502LAUGH"/>
    <s v=" 8:33:19 am"/>
    <s v="XHX2410080002/P/O48412"/>
    <m/>
    <x v="0"/>
    <s v="Yes"/>
    <x v="9"/>
    <x v="8"/>
    <x v="9"/>
    <x v="9"/>
    <n v="5000"/>
    <m/>
    <m/>
    <d v="2025-04-15T00:00:00"/>
    <m/>
    <n v="4"/>
    <n v="20000"/>
    <s v="PE"/>
    <s v="7MM DIA TAPE0001"/>
    <n v="0"/>
    <n v="10000"/>
    <n v="10000"/>
    <n v="0"/>
    <n v="0"/>
    <n v="0"/>
    <m/>
    <m/>
    <n v="0"/>
    <m/>
    <m/>
    <m/>
    <m/>
    <m/>
    <m/>
    <m/>
    <m/>
    <s v="7MM DIA TAPE"/>
    <s v="F06180"/>
    <m/>
    <n v="0"/>
    <n v="0"/>
    <n v="0"/>
    <n v="0"/>
    <n v="0"/>
    <n v="0"/>
    <m/>
    <m/>
    <m/>
    <s v="No"/>
    <s v="W665200"/>
    <n v="0"/>
    <m/>
    <s v="F06180"/>
    <m/>
    <m/>
    <s v="S0362405"/>
  </r>
  <r>
    <x v="736"/>
    <n v="10000"/>
    <n v="20000"/>
    <d v="2025-04-15T00:00:00"/>
    <s v="502LAUGH"/>
    <s v=" 5:05:45 pm"/>
    <s v="SG-5651598 01"/>
    <m/>
    <x v="0"/>
    <s v="Yes"/>
    <x v="6"/>
    <x v="5"/>
    <x v="6"/>
    <x v="6"/>
    <n v="373"/>
    <m/>
    <m/>
    <d v="2025-04-15T00:00:00"/>
    <m/>
    <n v="4"/>
    <n v="1490"/>
    <s v="PE"/>
    <n v="112888630001"/>
    <n v="0"/>
    <n v="1490"/>
    <n v="0"/>
    <n v="0"/>
    <n v="0"/>
    <n v="0"/>
    <m/>
    <m/>
    <n v="0"/>
    <m/>
    <m/>
    <m/>
    <m/>
    <m/>
    <m/>
    <m/>
    <m/>
    <n v="11288863"/>
    <s v="I09180"/>
    <m/>
    <n v="0"/>
    <n v="0"/>
    <n v="0"/>
    <n v="0"/>
    <n v="0"/>
    <n v="0"/>
    <m/>
    <m/>
    <m/>
    <s v="No"/>
    <s v="W664811"/>
    <n v="0"/>
    <m/>
    <s v="I09180"/>
    <m/>
    <m/>
    <s v="S0362428"/>
  </r>
  <r>
    <x v="736"/>
    <n v="20000"/>
    <n v="10000"/>
    <d v="2025-04-15T00:00:00"/>
    <s v="502LAUGH"/>
    <s v=" 5:05:45 pm"/>
    <s v="SG-5651598 01"/>
    <m/>
    <x v="0"/>
    <s v="Yes"/>
    <x v="6"/>
    <x v="5"/>
    <x v="6"/>
    <x v="6"/>
    <n v="373"/>
    <m/>
    <m/>
    <d v="2025-04-15T00:00:00"/>
    <m/>
    <n v="4"/>
    <n v="1490"/>
    <s v="PE"/>
    <n v="112888630001"/>
    <n v="0"/>
    <n v="1490"/>
    <n v="0"/>
    <n v="0"/>
    <n v="0"/>
    <n v="0"/>
    <m/>
    <m/>
    <n v="0"/>
    <m/>
    <m/>
    <m/>
    <m/>
    <m/>
    <m/>
    <m/>
    <m/>
    <n v="11288863"/>
    <s v="I09180"/>
    <m/>
    <n v="0"/>
    <n v="0"/>
    <n v="0"/>
    <n v="0"/>
    <n v="0"/>
    <n v="0"/>
    <m/>
    <m/>
    <m/>
    <s v="No"/>
    <s v="W664811"/>
    <n v="0"/>
    <m/>
    <s v="I09180"/>
    <m/>
    <m/>
    <s v="S0362428"/>
  </r>
  <r>
    <x v="737"/>
    <n v="10000"/>
    <n v="10000"/>
    <d v="2025-04-17T00:00:00"/>
    <s v="502LAUGH"/>
    <s v=" 8:42:18 am"/>
    <s v="SG-5630465"/>
    <m/>
    <x v="0"/>
    <s v="Yes"/>
    <x v="6"/>
    <x v="5"/>
    <x v="6"/>
    <x v="6"/>
    <n v="15000"/>
    <m/>
    <m/>
    <d v="2025-04-15T00:00:00"/>
    <m/>
    <n v="2"/>
    <n v="30000"/>
    <s v="PE"/>
    <n v="200748640001"/>
    <n v="0"/>
    <n v="30000"/>
    <n v="0"/>
    <n v="0"/>
    <n v="0"/>
    <n v="0"/>
    <m/>
    <m/>
    <n v="0"/>
    <m/>
    <m/>
    <m/>
    <m/>
    <m/>
    <m/>
    <m/>
    <m/>
    <n v="20074864"/>
    <s v="I09180"/>
    <m/>
    <n v="0"/>
    <n v="0"/>
    <n v="0"/>
    <n v="0"/>
    <n v="0"/>
    <n v="0"/>
    <m/>
    <m/>
    <m/>
    <s v="No"/>
    <s v="W665017"/>
    <n v="0"/>
    <m/>
    <s v="I09180"/>
    <m/>
    <m/>
    <s v="S0362429"/>
  </r>
  <r>
    <x v="737"/>
    <n v="20000"/>
    <n v="10000"/>
    <d v="2025-04-17T00:00:00"/>
    <s v="502LAUGH"/>
    <s v=" 8:42:18 am"/>
    <s v="SG-5630465"/>
    <m/>
    <x v="0"/>
    <s v="Yes"/>
    <x v="6"/>
    <x v="5"/>
    <x v="6"/>
    <x v="6"/>
    <n v="15000"/>
    <m/>
    <m/>
    <d v="2025-04-15T00:00:00"/>
    <m/>
    <n v="2"/>
    <n v="30000"/>
    <s v="PE"/>
    <n v="200748640001"/>
    <n v="0"/>
    <n v="30000"/>
    <n v="0"/>
    <n v="0"/>
    <n v="0"/>
    <n v="0"/>
    <m/>
    <m/>
    <n v="0"/>
    <m/>
    <m/>
    <m/>
    <m/>
    <m/>
    <m/>
    <m/>
    <m/>
    <n v="20074864"/>
    <s v="I09180"/>
    <m/>
    <n v="0"/>
    <n v="0"/>
    <n v="0"/>
    <n v="0"/>
    <n v="0"/>
    <n v="0"/>
    <m/>
    <m/>
    <m/>
    <s v="No"/>
    <s v="W665017"/>
    <n v="0"/>
    <m/>
    <s v="I09180"/>
    <m/>
    <m/>
    <s v="S0362429"/>
  </r>
  <r>
    <x v="615"/>
    <n v="10000"/>
    <n v="20000"/>
    <d v="2025-04-15T00:00:00"/>
    <s v="502LAUGH"/>
    <d v="1899-12-30T10:28:36"/>
    <s v="M007S9371"/>
    <m/>
    <x v="1"/>
    <s v="Yes"/>
    <x v="36"/>
    <x v="2"/>
    <x v="45"/>
    <x v="45"/>
    <n v="665"/>
    <m/>
    <m/>
    <d v="2025-04-15T00:00:00"/>
    <m/>
    <n v="60"/>
    <n v="39900"/>
    <s v="PE"/>
    <n v="111818390001"/>
    <n v="0"/>
    <n v="39870"/>
    <n v="30"/>
    <n v="0"/>
    <n v="0"/>
    <n v="0"/>
    <m/>
    <m/>
    <n v="0"/>
    <m/>
    <m/>
    <m/>
    <m/>
    <m/>
    <m/>
    <m/>
    <m/>
    <n v="11181839"/>
    <s v="I09180"/>
    <m/>
    <n v="0"/>
    <n v="0"/>
    <n v="0"/>
    <n v="0"/>
    <n v="0"/>
    <n v="0"/>
    <m/>
    <m/>
    <m/>
    <s v="No"/>
    <s v="W665018"/>
    <n v="0"/>
    <m/>
    <s v="I09180"/>
    <m/>
    <m/>
    <s v="S0362435"/>
  </r>
  <r>
    <x v="738"/>
    <n v="10000"/>
    <n v="10000"/>
    <d v="2025-04-15T00:00:00"/>
    <s v="502LAUGH"/>
    <d v="1899-12-30T10:28:36"/>
    <s v="M007S9371"/>
    <m/>
    <x v="0"/>
    <s v="Yes"/>
    <x v="29"/>
    <x v="21"/>
    <x v="46"/>
    <x v="46"/>
    <n v="39870"/>
    <m/>
    <m/>
    <d v="2025-04-15T00:00:00"/>
    <m/>
    <n v="1"/>
    <n v="39870"/>
    <s v="PE"/>
    <n v="111818390001"/>
    <n v="0"/>
    <n v="39870"/>
    <n v="0"/>
    <n v="0"/>
    <n v="0"/>
    <n v="0"/>
    <m/>
    <m/>
    <n v="0"/>
    <m/>
    <m/>
    <m/>
    <m/>
    <m/>
    <m/>
    <m/>
    <m/>
    <n v="11181839"/>
    <s v="I09180"/>
    <m/>
    <n v="0"/>
    <n v="0"/>
    <n v="0"/>
    <n v="0"/>
    <n v="0"/>
    <n v="0"/>
    <m/>
    <m/>
    <m/>
    <s v="No"/>
    <s v="W665019"/>
    <n v="0"/>
    <m/>
    <s v="I09180"/>
    <m/>
    <m/>
    <s v="S0362436"/>
  </r>
  <r>
    <x v="738"/>
    <n v="10000"/>
    <n v="20000"/>
    <d v="2025-04-15T00:00:00"/>
    <s v="502LAUGH"/>
    <d v="1899-12-30T10:28:36"/>
    <s v="M007S9371"/>
    <m/>
    <x v="1"/>
    <s v="Yes"/>
    <x v="36"/>
    <x v="2"/>
    <x v="45"/>
    <x v="45"/>
    <n v="665"/>
    <m/>
    <m/>
    <d v="2025-04-15T00:00:00"/>
    <m/>
    <n v="60"/>
    <n v="39900"/>
    <s v="PE"/>
    <n v="111818390001"/>
    <n v="0"/>
    <n v="39870"/>
    <n v="30"/>
    <n v="0"/>
    <n v="0"/>
    <n v="0"/>
    <m/>
    <m/>
    <n v="0"/>
    <m/>
    <m/>
    <m/>
    <m/>
    <m/>
    <m/>
    <m/>
    <m/>
    <n v="11181839"/>
    <s v="I09180"/>
    <m/>
    <n v="0"/>
    <n v="0"/>
    <n v="0"/>
    <n v="0"/>
    <n v="0"/>
    <n v="0"/>
    <m/>
    <m/>
    <m/>
    <s v="No"/>
    <s v="W665019"/>
    <n v="0"/>
    <m/>
    <s v="I09180"/>
    <m/>
    <m/>
    <s v="S0362436"/>
  </r>
  <r>
    <x v="685"/>
    <n v="10000"/>
    <n v="20000"/>
    <d v="2025-04-15T00:00:00"/>
    <s v="502LAUGH"/>
    <s v=" 2:47:24 pm"/>
    <s v="U540758055"/>
    <m/>
    <x v="1"/>
    <s v="Yes"/>
    <x v="17"/>
    <x v="15"/>
    <x v="16"/>
    <x v="16"/>
    <n v="250"/>
    <m/>
    <m/>
    <d v="2025-04-15T00:00:00"/>
    <m/>
    <n v="24"/>
    <n v="6000"/>
    <s v="PE"/>
    <s v="SOLDER-22X90-ORA0001"/>
    <n v="0"/>
    <n v="3000"/>
    <n v="3000"/>
    <n v="0"/>
    <n v="0"/>
    <n v="0"/>
    <m/>
    <m/>
    <n v="0"/>
    <m/>
    <m/>
    <m/>
    <m/>
    <m/>
    <m/>
    <m/>
    <m/>
    <s v="SOLDER-22X90-ORANGE"/>
    <s v="S19254"/>
    <m/>
    <n v="0"/>
    <n v="0"/>
    <n v="0"/>
    <n v="0"/>
    <n v="0"/>
    <n v="0"/>
    <m/>
    <m/>
    <m/>
    <s v="No"/>
    <s v="W665020"/>
    <n v="0"/>
    <m/>
    <s v="S19254"/>
    <m/>
    <m/>
    <s v="S0362446"/>
  </r>
  <r>
    <x v="686"/>
    <n v="10000"/>
    <n v="20000"/>
    <d v="2025-04-15T00:00:00"/>
    <s v="502LAUGH"/>
    <s v=" 2:47:24 pm"/>
    <s v="U540758055"/>
    <m/>
    <x v="1"/>
    <s v="Yes"/>
    <x v="17"/>
    <x v="15"/>
    <x v="16"/>
    <x v="16"/>
    <n v="250"/>
    <m/>
    <m/>
    <d v="2025-04-15T00:00:00"/>
    <m/>
    <n v="24"/>
    <n v="6000"/>
    <s v="PE"/>
    <s v="SOLDER-22X90-PIN0001"/>
    <n v="0"/>
    <n v="3000"/>
    <n v="3000"/>
    <n v="0"/>
    <n v="0"/>
    <n v="0"/>
    <m/>
    <m/>
    <n v="0"/>
    <m/>
    <m/>
    <m/>
    <m/>
    <m/>
    <m/>
    <m/>
    <m/>
    <s v="SOLDER-22X90-PINK"/>
    <s v="S19254"/>
    <m/>
    <n v="0"/>
    <n v="0"/>
    <n v="0"/>
    <n v="0"/>
    <n v="0"/>
    <n v="0"/>
    <m/>
    <m/>
    <m/>
    <s v="No"/>
    <s v="W665021"/>
    <n v="0"/>
    <m/>
    <s v="S19254"/>
    <m/>
    <m/>
    <s v="S0362446"/>
  </r>
  <r>
    <x v="687"/>
    <n v="10000"/>
    <n v="20000"/>
    <d v="2025-04-15T00:00:00"/>
    <s v="502LAUGH"/>
    <s v=" 2:47:24 pm"/>
    <s v="U540758055"/>
    <m/>
    <x v="1"/>
    <s v="Yes"/>
    <x v="17"/>
    <x v="15"/>
    <x v="16"/>
    <x v="16"/>
    <n v="250"/>
    <m/>
    <m/>
    <d v="2025-04-15T00:00:00"/>
    <m/>
    <n v="24"/>
    <n v="6000"/>
    <s v="PE"/>
    <s v="SOLDER-22X90-YEL0001"/>
    <n v="0"/>
    <n v="3000"/>
    <n v="3000"/>
    <n v="0"/>
    <n v="0"/>
    <n v="0"/>
    <m/>
    <m/>
    <n v="0"/>
    <m/>
    <m/>
    <m/>
    <m/>
    <m/>
    <m/>
    <m/>
    <m/>
    <s v="SOLDER-22X90-YELLOW"/>
    <s v="S19254"/>
    <m/>
    <n v="0"/>
    <n v="0"/>
    <n v="0"/>
    <n v="0"/>
    <n v="0"/>
    <n v="0"/>
    <m/>
    <m/>
    <m/>
    <s v="No"/>
    <s v="W665022"/>
    <n v="0"/>
    <m/>
    <s v="S19254"/>
    <m/>
    <m/>
    <s v="S0362446"/>
  </r>
  <r>
    <x v="739"/>
    <n v="10000"/>
    <n v="10000"/>
    <d v="2025-04-15T00:00:00"/>
    <s v="502LAUGH"/>
    <s v=" 1:14:58 pm"/>
    <s v="5305U8039"/>
    <m/>
    <x v="0"/>
    <s v="Yes"/>
    <x v="8"/>
    <x v="7"/>
    <x v="8"/>
    <x v="8"/>
    <n v="3000"/>
    <m/>
    <m/>
    <d v="2025-04-15T00:00:00"/>
    <m/>
    <n v="1"/>
    <n v="3000"/>
    <s v="PE"/>
    <s v="SCREAMER LB-80X10001"/>
    <n v="0"/>
    <n v="3000"/>
    <n v="0"/>
    <n v="0"/>
    <n v="0"/>
    <n v="0"/>
    <m/>
    <m/>
    <n v="0"/>
    <m/>
    <m/>
    <m/>
    <m/>
    <m/>
    <m/>
    <m/>
    <m/>
    <s v="SCREAMER LB-80X134MM"/>
    <s v="I09146"/>
    <m/>
    <n v="0"/>
    <n v="0"/>
    <n v="0"/>
    <n v="0"/>
    <n v="0"/>
    <n v="0"/>
    <m/>
    <m/>
    <m/>
    <s v="No"/>
    <s v="W665029"/>
    <n v="0"/>
    <m/>
    <s v="I09146"/>
    <m/>
    <m/>
    <s v="S0362589"/>
  </r>
  <r>
    <x v="740"/>
    <n v="10000"/>
    <n v="20000"/>
    <d v="2025-04-15T00:00:00"/>
    <s v="502LAUGH"/>
    <s v=" 4:25:06 pm"/>
    <s v="SG-5498259-02"/>
    <m/>
    <x v="0"/>
    <s v="Yes"/>
    <x v="7"/>
    <x v="6"/>
    <x v="7"/>
    <x v="7"/>
    <n v="500"/>
    <m/>
    <m/>
    <d v="2025-04-15T00:00:00"/>
    <m/>
    <n v="1"/>
    <n v="500"/>
    <s v="PE"/>
    <n v="107127290001"/>
    <n v="0"/>
    <n v="500"/>
    <n v="0"/>
    <n v="0"/>
    <n v="0"/>
    <n v="0"/>
    <m/>
    <m/>
    <n v="0"/>
    <m/>
    <m/>
    <m/>
    <m/>
    <m/>
    <m/>
    <m/>
    <m/>
    <n v="10712729"/>
    <s v="I09109"/>
    <m/>
    <n v="0"/>
    <n v="0"/>
    <n v="0"/>
    <n v="0"/>
    <n v="0"/>
    <n v="0"/>
    <m/>
    <m/>
    <m/>
    <s v="No"/>
    <s v="W665033"/>
    <n v="0"/>
    <m/>
    <s v="I09109"/>
    <m/>
    <m/>
    <s v="S0362649"/>
  </r>
  <r>
    <x v="566"/>
    <n v="10000"/>
    <n v="20000"/>
    <d v="2025-04-17T00:00:00"/>
    <s v="502LAUGH"/>
    <s v=" 2:34:41 pm"/>
    <s v="L4015U8016"/>
    <m/>
    <x v="1"/>
    <s v="Yes"/>
    <x v="15"/>
    <x v="13"/>
    <x v="14"/>
    <x v="14"/>
    <n v="8300"/>
    <m/>
    <m/>
    <d v="2025-04-15T00:00:00"/>
    <m/>
    <n v="1"/>
    <n v="8300"/>
    <s v="PE"/>
    <s v="150-015580001"/>
    <n v="0"/>
    <n v="8000"/>
    <n v="300"/>
    <n v="0"/>
    <n v="0"/>
    <n v="0"/>
    <m/>
    <m/>
    <n v="0"/>
    <m/>
    <m/>
    <m/>
    <m/>
    <m/>
    <m/>
    <m/>
    <m/>
    <s v="150-01558"/>
    <s v="I09146"/>
    <m/>
    <n v="0"/>
    <n v="0"/>
    <n v="0"/>
    <n v="0"/>
    <n v="0"/>
    <n v="0"/>
    <m/>
    <m/>
    <m/>
    <s v="No"/>
    <s v="W665208"/>
    <n v="0"/>
    <m/>
    <s v="I09146"/>
    <m/>
    <m/>
    <s v="S0362658"/>
  </r>
  <r>
    <x v="741"/>
    <n v="10000"/>
    <n v="10000"/>
    <d v="2025-04-23T00:00:00"/>
    <s v="502LAUGH"/>
    <s v=" 1:11:24 pm"/>
    <s v="M0BT18000/MOBRF23211372"/>
    <m/>
    <x v="0"/>
    <s v="Yes"/>
    <x v="26"/>
    <x v="21"/>
    <x v="31"/>
    <x v="31"/>
    <n v="75000"/>
    <m/>
    <m/>
    <d v="2025-04-15T00:00:00"/>
    <m/>
    <n v="2"/>
    <n v="150000"/>
    <s v="PE"/>
    <s v="725427400-7475-P0001"/>
    <n v="0"/>
    <n v="150000"/>
    <n v="0"/>
    <n v="0"/>
    <n v="0"/>
    <n v="0"/>
    <m/>
    <m/>
    <n v="0"/>
    <m/>
    <m/>
    <m/>
    <m/>
    <m/>
    <m/>
    <m/>
    <m/>
    <s v="725427400-7475-PAPER"/>
    <s v="G07180"/>
    <m/>
    <n v="0"/>
    <n v="0"/>
    <n v="0"/>
    <n v="0"/>
    <n v="0"/>
    <n v="0"/>
    <m/>
    <m/>
    <m/>
    <s v="No"/>
    <s v="W665290"/>
    <n v="0"/>
    <m/>
    <s v="G07180"/>
    <m/>
    <m/>
    <s v="S0362661"/>
  </r>
  <r>
    <x v="742"/>
    <n v="10000"/>
    <n v="10000"/>
    <d v="2025-04-22T00:00:00"/>
    <s v="502LAUGH"/>
    <s v=" 2:36:49 pm"/>
    <s v="4170S1"/>
    <m/>
    <x v="0"/>
    <s v="Yes"/>
    <x v="10"/>
    <x v="9"/>
    <x v="10"/>
    <x v="10"/>
    <n v="14000"/>
    <m/>
    <m/>
    <d v="2025-04-15T00:00:00"/>
    <m/>
    <n v="1"/>
    <n v="14000"/>
    <s v="PE"/>
    <n v="8077000001"/>
    <n v="0"/>
    <n v="10000"/>
    <n v="4000"/>
    <n v="0"/>
    <n v="0"/>
    <n v="0"/>
    <m/>
    <m/>
    <n v="0"/>
    <m/>
    <m/>
    <m/>
    <m/>
    <m/>
    <m/>
    <m/>
    <m/>
    <n v="807700"/>
    <s v="P16186"/>
    <m/>
    <n v="0"/>
    <n v="0"/>
    <n v="0"/>
    <n v="0"/>
    <n v="0"/>
    <n v="0"/>
    <m/>
    <m/>
    <m/>
    <s v="No"/>
    <s v="W665210"/>
    <n v="0"/>
    <m/>
    <s v="P16186"/>
    <m/>
    <m/>
    <s v="S0362668"/>
  </r>
  <r>
    <x v="743"/>
    <n v="10000"/>
    <n v="10000"/>
    <d v="2025-04-17T00:00:00"/>
    <s v="502LAUGH"/>
    <d v="1899-12-30T11:07:23"/>
    <s v="5011704U5"/>
    <m/>
    <x v="0"/>
    <s v="Yes"/>
    <x v="28"/>
    <x v="23"/>
    <x v="30"/>
    <x v="30"/>
    <n v="16500"/>
    <m/>
    <m/>
    <d v="2025-04-15T00:00:00"/>
    <m/>
    <n v="2"/>
    <n v="33000"/>
    <s v="PE"/>
    <s v="260-6164-000001"/>
    <n v="0"/>
    <n v="33000"/>
    <n v="0"/>
    <n v="0"/>
    <n v="0"/>
    <n v="0"/>
    <m/>
    <m/>
    <n v="0"/>
    <m/>
    <m/>
    <m/>
    <m/>
    <m/>
    <m/>
    <m/>
    <m/>
    <s v="260-6164-00"/>
    <s v="J10025"/>
    <m/>
    <n v="0"/>
    <n v="0"/>
    <n v="0"/>
    <n v="0"/>
    <n v="0"/>
    <n v="0"/>
    <m/>
    <m/>
    <m/>
    <s v="No"/>
    <s v="W665292"/>
    <n v="0"/>
    <m/>
    <s v="J10025"/>
    <m/>
    <m/>
    <s v="S0362762"/>
  </r>
  <r>
    <x v="744"/>
    <n v="10000"/>
    <n v="10000"/>
    <d v="2025-04-15T00:00:00"/>
    <s v="502LAUGH"/>
    <s v=" 4:25:06 pm"/>
    <s v="5011703U5"/>
    <m/>
    <x v="0"/>
    <s v="Yes"/>
    <x v="28"/>
    <x v="23"/>
    <x v="30"/>
    <x v="30"/>
    <n v="6500"/>
    <m/>
    <m/>
    <d v="2025-04-15T00:00:00"/>
    <m/>
    <n v="2"/>
    <n v="13000"/>
    <s v="PE"/>
    <s v="260-6300-000001"/>
    <n v="0"/>
    <n v="13000"/>
    <n v="0"/>
    <n v="0"/>
    <n v="0"/>
    <n v="0"/>
    <m/>
    <m/>
    <n v="0"/>
    <m/>
    <m/>
    <m/>
    <m/>
    <m/>
    <m/>
    <m/>
    <m/>
    <s v="260-6300-00"/>
    <s v="J10025"/>
    <m/>
    <n v="0"/>
    <n v="0"/>
    <n v="0"/>
    <n v="0"/>
    <n v="0"/>
    <n v="0"/>
    <m/>
    <m/>
    <m/>
    <s v="No"/>
    <s v="W665215"/>
    <n v="0"/>
    <m/>
    <s v="J10025"/>
    <m/>
    <m/>
    <s v="S0362762"/>
  </r>
  <r>
    <x v="745"/>
    <n v="10000"/>
    <n v="10000"/>
    <d v="2025-04-16T00:00:00"/>
    <s v="502LAUGH"/>
    <s v=" 8:38:42 am"/>
    <s v="5011628U5A"/>
    <m/>
    <x v="0"/>
    <s v="Yes"/>
    <x v="7"/>
    <x v="6"/>
    <x v="29"/>
    <x v="29"/>
    <n v="5000"/>
    <m/>
    <m/>
    <d v="2025-04-15T00:00:00"/>
    <m/>
    <n v="6"/>
    <n v="30000"/>
    <s v="PE"/>
    <s v="250-6254-000001"/>
    <n v="0"/>
    <n v="30000"/>
    <n v="0"/>
    <n v="0"/>
    <n v="0"/>
    <n v="0"/>
    <m/>
    <m/>
    <n v="0"/>
    <m/>
    <m/>
    <m/>
    <m/>
    <m/>
    <m/>
    <m/>
    <m/>
    <s v="250-6254-00"/>
    <s v="J10025"/>
    <m/>
    <n v="0"/>
    <n v="0"/>
    <n v="0"/>
    <n v="0"/>
    <n v="0"/>
    <n v="0"/>
    <m/>
    <m/>
    <m/>
    <s v="No"/>
    <s v="W665485"/>
    <n v="0"/>
    <m/>
    <s v="J10025"/>
    <m/>
    <m/>
    <s v="S0362763"/>
  </r>
  <r>
    <x v="746"/>
    <n v="10000"/>
    <n v="10000"/>
    <d v="2025-04-16T00:00:00"/>
    <s v="502LAUGH"/>
    <s v=" 8:38:42 am"/>
    <s v="5011628U5A"/>
    <m/>
    <x v="0"/>
    <s v="Yes"/>
    <x v="7"/>
    <x v="6"/>
    <x v="29"/>
    <x v="29"/>
    <n v="5167"/>
    <m/>
    <m/>
    <d v="2025-04-15T00:00:00"/>
    <m/>
    <n v="6"/>
    <n v="31002"/>
    <s v="PE"/>
    <s v="250-6254-000001"/>
    <n v="0"/>
    <n v="31000"/>
    <n v="2"/>
    <n v="0"/>
    <n v="0"/>
    <n v="0"/>
    <m/>
    <m/>
    <n v="0"/>
    <m/>
    <m/>
    <m/>
    <m/>
    <m/>
    <m/>
    <m/>
    <m/>
    <s v="250-6254-00"/>
    <s v="J10025"/>
    <m/>
    <n v="0"/>
    <n v="0"/>
    <n v="0"/>
    <n v="0"/>
    <n v="0"/>
    <n v="0"/>
    <m/>
    <m/>
    <m/>
    <s v="No"/>
    <s v="W665693"/>
    <n v="0"/>
    <m/>
    <s v="J10025"/>
    <m/>
    <m/>
    <s v="S0362767"/>
  </r>
  <r>
    <x v="747"/>
    <n v="10000"/>
    <n v="10000"/>
    <d v="2025-04-16T00:00:00"/>
    <s v="502LAUGH"/>
    <s v=" 9:06:04 am"/>
    <s v="5011701U5"/>
    <m/>
    <x v="0"/>
    <s v="Yes"/>
    <x v="7"/>
    <x v="6"/>
    <x v="29"/>
    <x v="29"/>
    <n v="1334"/>
    <m/>
    <m/>
    <d v="2025-04-15T00:00:00"/>
    <m/>
    <n v="6"/>
    <n v="8004"/>
    <s v="PE"/>
    <s v="260-6310-000001"/>
    <n v="0"/>
    <n v="8000"/>
    <n v="4"/>
    <n v="0"/>
    <n v="0"/>
    <n v="0"/>
    <m/>
    <m/>
    <n v="0"/>
    <m/>
    <m/>
    <m/>
    <m/>
    <m/>
    <m/>
    <m/>
    <m/>
    <s v="260-6310-00"/>
    <s v="J10025"/>
    <m/>
    <n v="0"/>
    <n v="0"/>
    <n v="0"/>
    <n v="0"/>
    <n v="0"/>
    <n v="0"/>
    <m/>
    <m/>
    <m/>
    <s v="No"/>
    <s v="W665695"/>
    <n v="0"/>
    <m/>
    <s v="J10025"/>
    <m/>
    <m/>
    <s v="S0362769"/>
  </r>
  <r>
    <x v="748"/>
    <n v="10000"/>
    <n v="10000"/>
    <d v="2025-04-15T00:00:00"/>
    <s v="502LAUGH"/>
    <s v=" 1:14:58 pm"/>
    <s v="JOOVU6300"/>
    <m/>
    <x v="0"/>
    <s v="Yes"/>
    <x v="17"/>
    <x v="15"/>
    <x v="16"/>
    <x v="16"/>
    <n v="3000"/>
    <m/>
    <m/>
    <d v="2025-04-15T00:00:00"/>
    <m/>
    <n v="2"/>
    <n v="6000"/>
    <s v="PE"/>
    <s v="250-8000-000001"/>
    <n v="0"/>
    <n v="6000"/>
    <n v="0"/>
    <n v="0"/>
    <n v="0"/>
    <n v="0"/>
    <m/>
    <m/>
    <n v="0"/>
    <m/>
    <m/>
    <m/>
    <m/>
    <m/>
    <m/>
    <m/>
    <m/>
    <s v="250-8000-00"/>
    <s v="J10025"/>
    <m/>
    <n v="0"/>
    <n v="0"/>
    <n v="0"/>
    <n v="0"/>
    <n v="0"/>
    <n v="0"/>
    <m/>
    <m/>
    <m/>
    <s v="No"/>
    <s v="W665222"/>
    <n v="0"/>
    <m/>
    <s v="J10025"/>
    <m/>
    <m/>
    <s v="S0362751"/>
  </r>
  <r>
    <x v="629"/>
    <n v="10000"/>
    <n v="20000"/>
    <d v="2025-04-22T00:00:00"/>
    <s v="502LAUGH"/>
    <s v=" 8:46:46 am"/>
    <s v="10620258098/10620258010"/>
    <m/>
    <x v="1"/>
    <s v="Yes"/>
    <x v="2"/>
    <x v="2"/>
    <x v="2"/>
    <x v="2"/>
    <n v="1250"/>
    <m/>
    <m/>
    <d v="2025-04-15T00:00:00"/>
    <m/>
    <n v="88"/>
    <n v="110000"/>
    <s v="PE"/>
    <s v="T6N02-80020-FT0001"/>
    <n v="0"/>
    <n v="100000"/>
    <n v="10000"/>
    <n v="0"/>
    <n v="0"/>
    <n v="0"/>
    <m/>
    <m/>
    <n v="0"/>
    <m/>
    <m/>
    <m/>
    <m/>
    <m/>
    <m/>
    <m/>
    <m/>
    <s v="T6N02-80020-FT"/>
    <s v="H08031-JIM-M"/>
    <m/>
    <n v="0"/>
    <n v="0"/>
    <n v="0"/>
    <n v="0"/>
    <n v="0"/>
    <n v="0"/>
    <m/>
    <m/>
    <m/>
    <s v="No"/>
    <s v="W665492"/>
    <n v="0"/>
    <m/>
    <s v="H08031-JIM-M"/>
    <m/>
    <m/>
    <s v="S0362934"/>
  </r>
  <r>
    <x v="630"/>
    <n v="10000"/>
    <n v="20000"/>
    <d v="2025-04-22T00:00:00"/>
    <s v="502LAUGH"/>
    <s v=" 8:46:46 am"/>
    <s v="10620258098/10620258010"/>
    <m/>
    <x v="1"/>
    <s v="Yes"/>
    <x v="2"/>
    <x v="2"/>
    <x v="2"/>
    <x v="2"/>
    <n v="1250"/>
    <m/>
    <m/>
    <d v="2025-04-15T00:00:00"/>
    <m/>
    <n v="88"/>
    <n v="110000"/>
    <s v="PE"/>
    <s v="C2P05-80050-FT0001"/>
    <n v="0"/>
    <n v="100000"/>
    <n v="10000"/>
    <n v="0"/>
    <n v="0"/>
    <n v="0"/>
    <m/>
    <m/>
    <n v="0"/>
    <m/>
    <m/>
    <m/>
    <m/>
    <m/>
    <m/>
    <m/>
    <m/>
    <s v="C2P05-80050-FT"/>
    <s v="H08031-JIM-M"/>
    <m/>
    <n v="0"/>
    <n v="0"/>
    <n v="0"/>
    <n v="0"/>
    <n v="0"/>
    <n v="0"/>
    <m/>
    <m/>
    <m/>
    <s v="No"/>
    <s v="W665493"/>
    <n v="0"/>
    <m/>
    <s v="H08031-JIM-M"/>
    <m/>
    <m/>
    <s v="S0362935"/>
  </r>
  <r>
    <x v="631"/>
    <n v="10000"/>
    <n v="20000"/>
    <d v="2025-04-22T00:00:00"/>
    <s v="502LAUGH"/>
    <s v=" 8:46:46 am"/>
    <s v="10620258098/10620258010"/>
    <m/>
    <x v="1"/>
    <s v="Yes"/>
    <x v="2"/>
    <x v="2"/>
    <x v="2"/>
    <x v="2"/>
    <n v="1250"/>
    <m/>
    <m/>
    <d v="2025-04-15T00:00:00"/>
    <m/>
    <n v="88"/>
    <n v="110000"/>
    <s v="PE"/>
    <s v="F6V25-80016-FT0001"/>
    <n v="0"/>
    <n v="100000"/>
    <n v="10000"/>
    <n v="0"/>
    <n v="0"/>
    <n v="0"/>
    <m/>
    <m/>
    <n v="0"/>
    <m/>
    <m/>
    <m/>
    <m/>
    <m/>
    <m/>
    <m/>
    <m/>
    <s v="F6V25-80016-FT"/>
    <s v="H08031-JIM-M"/>
    <m/>
    <n v="0"/>
    <n v="0"/>
    <n v="0"/>
    <n v="0"/>
    <n v="0"/>
    <n v="0"/>
    <m/>
    <m/>
    <m/>
    <s v="No"/>
    <s v="W665494"/>
    <n v="0"/>
    <m/>
    <s v="H08031-JIM-M"/>
    <m/>
    <m/>
    <s v="S0362937"/>
  </r>
  <r>
    <x v="632"/>
    <n v="10000"/>
    <n v="30000"/>
    <d v="2025-04-22T00:00:00"/>
    <s v="502LAUGH"/>
    <s v=" 8:43:51 am"/>
    <s v="10620258010/10620258098"/>
    <m/>
    <x v="1"/>
    <s v="Yes"/>
    <x v="2"/>
    <x v="2"/>
    <x v="2"/>
    <x v="2"/>
    <n v="1250"/>
    <m/>
    <m/>
    <d v="2025-04-15T00:00:00"/>
    <m/>
    <n v="88"/>
    <n v="110000"/>
    <s v="PE"/>
    <s v="CH561-80124-FT0001"/>
    <n v="0"/>
    <n v="100000"/>
    <n v="10000"/>
    <n v="0"/>
    <n v="0"/>
    <n v="0"/>
    <m/>
    <m/>
    <n v="0"/>
    <m/>
    <m/>
    <m/>
    <m/>
    <m/>
    <m/>
    <m/>
    <m/>
    <s v="CH561-80124-FT"/>
    <s v="H08031-JIM-M"/>
    <m/>
    <n v="0"/>
    <n v="0"/>
    <n v="0"/>
    <n v="0"/>
    <n v="0"/>
    <n v="0"/>
    <m/>
    <m/>
    <m/>
    <s v="No"/>
    <s v="W665224"/>
    <n v="0"/>
    <m/>
    <s v="H08031-JIM-M"/>
    <m/>
    <m/>
    <s v="S0362947"/>
  </r>
  <r>
    <x v="699"/>
    <n v="10000"/>
    <n v="20000"/>
    <d v="2025-04-15T00:00:00"/>
    <s v="502LAUGH"/>
    <d v="1899-12-30T10:24:03"/>
    <s v="M0BUP6250/2307260051"/>
    <m/>
    <x v="1"/>
    <s v="Yes"/>
    <x v="2"/>
    <x v="2"/>
    <x v="2"/>
    <x v="2"/>
    <n v="100"/>
    <m/>
    <m/>
    <d v="2025-04-15T00:00:00"/>
    <m/>
    <n v="25"/>
    <n v="2500"/>
    <s v="PE"/>
    <s v="9T3V1-80004-FT0001"/>
    <n v="0"/>
    <n v="1000"/>
    <n v="1500"/>
    <n v="0"/>
    <n v="0"/>
    <n v="0"/>
    <m/>
    <m/>
    <n v="0"/>
    <m/>
    <m/>
    <m/>
    <m/>
    <m/>
    <m/>
    <m/>
    <m/>
    <s v="9T3V1-80004-FT"/>
    <s v="H08031-JIM"/>
    <m/>
    <n v="0"/>
    <n v="0"/>
    <n v="0"/>
    <n v="0"/>
    <n v="0"/>
    <n v="0"/>
    <m/>
    <m/>
    <m/>
    <s v="No"/>
    <s v="W665498"/>
    <n v="0"/>
    <m/>
    <s v="H08031-JIM"/>
    <m/>
    <m/>
    <s v="S0363011"/>
  </r>
  <r>
    <x v="700"/>
    <n v="10000"/>
    <n v="20000"/>
    <d v="2025-04-15T00:00:00"/>
    <s v="502LAUGH"/>
    <d v="1899-12-30T10:22:57"/>
    <s v="M0BUP6250/2307260051"/>
    <m/>
    <x v="1"/>
    <s v="Yes"/>
    <x v="2"/>
    <x v="2"/>
    <x v="2"/>
    <x v="2"/>
    <n v="100"/>
    <m/>
    <m/>
    <d v="2025-04-15T00:00:00"/>
    <m/>
    <n v="25"/>
    <n v="2500"/>
    <s v="PE"/>
    <s v="9T3V2-80003-FT0001"/>
    <n v="0"/>
    <n v="1000"/>
    <n v="1500"/>
    <n v="0"/>
    <n v="0"/>
    <n v="0"/>
    <m/>
    <m/>
    <n v="0"/>
    <m/>
    <m/>
    <m/>
    <m/>
    <m/>
    <m/>
    <m/>
    <m/>
    <s v="9T3V2-80003-FT"/>
    <s v="H08031-JIM"/>
    <m/>
    <n v="0"/>
    <n v="0"/>
    <n v="0"/>
    <n v="0"/>
    <n v="0"/>
    <n v="0"/>
    <m/>
    <m/>
    <m/>
    <s v="No"/>
    <s v="W665499"/>
    <n v="0"/>
    <m/>
    <s v="H08031-JIM"/>
    <m/>
    <m/>
    <s v="S0363012"/>
  </r>
  <r>
    <x v="633"/>
    <n v="10000"/>
    <n v="20000"/>
    <d v="2025-04-22T00:00:00"/>
    <s v="502LAUGH"/>
    <s v=" 8:46:46 am"/>
    <s v="10620258098/10620258010"/>
    <m/>
    <x v="1"/>
    <s v="Yes"/>
    <x v="2"/>
    <x v="2"/>
    <x v="2"/>
    <x v="2"/>
    <n v="1250"/>
    <m/>
    <m/>
    <d v="2025-04-15T00:00:00"/>
    <m/>
    <n v="88"/>
    <n v="110000"/>
    <s v="PE"/>
    <s v="CH561-80140-FT0001"/>
    <n v="0"/>
    <n v="100000"/>
    <n v="10000"/>
    <n v="0"/>
    <n v="0"/>
    <n v="0"/>
    <m/>
    <m/>
    <n v="0"/>
    <m/>
    <m/>
    <m/>
    <m/>
    <m/>
    <m/>
    <m/>
    <m/>
    <s v="CH561-80140-FT"/>
    <s v="H08031-JIM-M"/>
    <m/>
    <n v="0"/>
    <n v="0"/>
    <n v="0"/>
    <n v="0"/>
    <n v="0"/>
    <n v="0"/>
    <m/>
    <m/>
    <m/>
    <s v="No"/>
    <s v="W665501"/>
    <n v="0"/>
    <m/>
    <s v="H08031-JIM-M"/>
    <m/>
    <m/>
    <s v="S0363014"/>
  </r>
  <r>
    <x v="749"/>
    <n v="10000"/>
    <n v="10000"/>
    <d v="2025-04-15T00:00:00"/>
    <s v="502LAUGH"/>
    <s v=" 4:19:51 pm"/>
    <s v="M0BT281321372"/>
    <m/>
    <x v="0"/>
    <s v="Yes"/>
    <x v="16"/>
    <x v="14"/>
    <x v="15"/>
    <x v="15"/>
    <n v="834"/>
    <m/>
    <m/>
    <d v="2025-04-15T00:00:00"/>
    <m/>
    <n v="36"/>
    <n v="30024"/>
    <s v="PE"/>
    <s v="BL LABEL-50MMX8M0001"/>
    <n v="0"/>
    <n v="30000"/>
    <n v="24"/>
    <n v="0"/>
    <n v="0"/>
    <n v="0"/>
    <m/>
    <m/>
    <n v="0"/>
    <m/>
    <m/>
    <m/>
    <m/>
    <m/>
    <m/>
    <m/>
    <m/>
    <s v="BL LABEL-50MMX8MM"/>
    <s v="M13467"/>
    <m/>
    <n v="0"/>
    <n v="0"/>
    <n v="0"/>
    <n v="0"/>
    <n v="0"/>
    <n v="0"/>
    <m/>
    <m/>
    <m/>
    <s v="No"/>
    <s v="W665047"/>
    <n v="0"/>
    <m/>
    <s v="M13467"/>
    <m/>
    <m/>
    <s v="S0363039"/>
  </r>
  <r>
    <x v="643"/>
    <n v="10000"/>
    <n v="30000"/>
    <d v="2025-04-22T00:00:00"/>
    <s v="502LAUGH"/>
    <s v=" 8:43:51 am"/>
    <s v="10620258010/10620258098"/>
    <m/>
    <x v="1"/>
    <s v="Yes"/>
    <x v="2"/>
    <x v="2"/>
    <x v="2"/>
    <x v="2"/>
    <n v="1250"/>
    <m/>
    <m/>
    <d v="2025-04-15T00:00:00"/>
    <m/>
    <n v="88"/>
    <n v="110000"/>
    <s v="PE"/>
    <s v="CH561-80124-FT0001"/>
    <n v="0"/>
    <n v="100000"/>
    <n v="10000"/>
    <n v="0"/>
    <n v="0"/>
    <n v="0"/>
    <m/>
    <m/>
    <n v="0"/>
    <m/>
    <m/>
    <m/>
    <m/>
    <m/>
    <m/>
    <m/>
    <m/>
    <s v="CH561-80124-FT"/>
    <s v="H08031-JIM-M"/>
    <m/>
    <n v="0"/>
    <n v="0"/>
    <n v="0"/>
    <n v="0"/>
    <n v="0"/>
    <n v="0"/>
    <m/>
    <m/>
    <m/>
    <s v="No"/>
    <s v="W665240"/>
    <n v="0"/>
    <m/>
    <s v="H08031-JIM-M"/>
    <m/>
    <m/>
    <s v="S0363056"/>
  </r>
  <r>
    <x v="750"/>
    <n v="10000"/>
    <n v="10000"/>
    <d v="2025-04-17T00:00:00"/>
    <s v="502LAUGH"/>
    <s v=" 8:36:59 am"/>
    <s v="M0BHA3561"/>
    <m/>
    <x v="0"/>
    <s v="Yes"/>
    <x v="20"/>
    <x v="17"/>
    <x v="19"/>
    <x v="19"/>
    <n v="1000"/>
    <m/>
    <m/>
    <d v="2025-04-15T00:00:00"/>
    <m/>
    <n v="1"/>
    <n v="1000"/>
    <s v="PE"/>
    <s v="PRTN-1463077491-0001"/>
    <n v="0"/>
    <n v="1000"/>
    <n v="0"/>
    <n v="0"/>
    <n v="0"/>
    <n v="0"/>
    <m/>
    <m/>
    <n v="0"/>
    <m/>
    <m/>
    <m/>
    <m/>
    <m/>
    <m/>
    <m/>
    <m/>
    <s v="PRTN-1463077491-38"/>
    <s v="A01488"/>
    <m/>
    <n v="0"/>
    <n v="0"/>
    <n v="0"/>
    <n v="0"/>
    <n v="0"/>
    <n v="0"/>
    <m/>
    <m/>
    <m/>
    <s v="No"/>
    <s v="W665057"/>
    <n v="0"/>
    <m/>
    <s v="A01488"/>
    <m/>
    <m/>
    <s v="S0363058"/>
  </r>
  <r>
    <x v="751"/>
    <n v="10000"/>
    <n v="10000"/>
    <d v="2025-04-16T00:00:00"/>
    <s v="502LAUGH"/>
    <s v=" 1:55:10 pm"/>
    <s v="4239S1/L5114U8024"/>
    <m/>
    <x v="0"/>
    <s v="Yes"/>
    <x v="20"/>
    <x v="17"/>
    <x v="19"/>
    <x v="19"/>
    <n v="16"/>
    <m/>
    <m/>
    <d v="2025-04-15T00:00:00"/>
    <m/>
    <n v="1"/>
    <n v="16"/>
    <s v="PE"/>
    <s v="PRTN-2037351818-0001"/>
    <n v="0"/>
    <n v="16"/>
    <n v="0"/>
    <n v="0"/>
    <n v="0"/>
    <n v="0"/>
    <m/>
    <m/>
    <n v="0"/>
    <m/>
    <m/>
    <m/>
    <m/>
    <m/>
    <m/>
    <m/>
    <m/>
    <s v="PRTN-2037351818-1433"/>
    <s v="A01488"/>
    <m/>
    <n v="0"/>
    <n v="0"/>
    <n v="0"/>
    <n v="0"/>
    <n v="0"/>
    <n v="0"/>
    <m/>
    <m/>
    <m/>
    <s v="No"/>
    <s v="W665242"/>
    <n v="0"/>
    <m/>
    <s v="A01488"/>
    <m/>
    <m/>
    <s v="S0363058"/>
  </r>
  <r>
    <x v="751"/>
    <n v="20000"/>
    <n v="10000"/>
    <d v="2025-04-16T00:00:00"/>
    <s v="502LAUGH"/>
    <s v=" 1:55:10 pm"/>
    <s v="4239S1/L5114U8024"/>
    <m/>
    <x v="0"/>
    <s v="Yes"/>
    <x v="20"/>
    <x v="17"/>
    <x v="19"/>
    <x v="19"/>
    <n v="1998"/>
    <m/>
    <m/>
    <d v="2025-04-15T00:00:00"/>
    <m/>
    <n v="1"/>
    <n v="1998"/>
    <s v="PE"/>
    <s v="PRTN-2037351818-0001"/>
    <n v="0"/>
    <n v="1998"/>
    <n v="0"/>
    <n v="0"/>
    <n v="0"/>
    <n v="0"/>
    <m/>
    <m/>
    <n v="0"/>
    <m/>
    <m/>
    <m/>
    <m/>
    <m/>
    <m/>
    <m/>
    <m/>
    <s v="PRTN-2037351818-1433"/>
    <s v="A01488"/>
    <m/>
    <n v="0"/>
    <n v="0"/>
    <n v="0"/>
    <n v="0"/>
    <n v="0"/>
    <n v="0"/>
    <m/>
    <m/>
    <m/>
    <s v="No"/>
    <s v="W665242"/>
    <n v="0"/>
    <m/>
    <s v="A01488"/>
    <m/>
    <m/>
    <s v="S0363058"/>
  </r>
  <r>
    <x v="751"/>
    <n v="30000"/>
    <n v="10000"/>
    <d v="2025-04-16T00:00:00"/>
    <s v="502LAUGH"/>
    <s v=" 1:55:10 pm"/>
    <s v="4239S1/L5114U8024"/>
    <m/>
    <x v="0"/>
    <s v="Yes"/>
    <x v="20"/>
    <x v="17"/>
    <x v="19"/>
    <x v="19"/>
    <n v="1986"/>
    <m/>
    <m/>
    <d v="2025-04-15T00:00:00"/>
    <m/>
    <n v="1"/>
    <n v="1986"/>
    <s v="PE"/>
    <s v="PRTN-2037351818-0001"/>
    <n v="0"/>
    <n v="1986"/>
    <n v="0"/>
    <n v="0"/>
    <n v="0"/>
    <n v="0"/>
    <m/>
    <m/>
    <n v="0"/>
    <m/>
    <m/>
    <m/>
    <m/>
    <m/>
    <m/>
    <m/>
    <m/>
    <s v="PRTN-2037351818-1433"/>
    <s v="A01488"/>
    <m/>
    <n v="0"/>
    <n v="0"/>
    <n v="0"/>
    <n v="0"/>
    <n v="0"/>
    <n v="0"/>
    <m/>
    <m/>
    <m/>
    <s v="No"/>
    <s v="W665242"/>
    <n v="0"/>
    <m/>
    <s v="A01488"/>
    <m/>
    <m/>
    <s v="S0363058"/>
  </r>
  <r>
    <x v="752"/>
    <n v="10000"/>
    <n v="10000"/>
    <d v="2025-04-16T00:00:00"/>
    <s v="502LAUGH"/>
    <s v=" 3:33:03 pm"/>
    <s v="M0BHA3561"/>
    <m/>
    <x v="0"/>
    <s v="Yes"/>
    <x v="20"/>
    <x v="17"/>
    <x v="19"/>
    <x v="19"/>
    <n v="1000"/>
    <m/>
    <m/>
    <d v="2025-04-15T00:00:00"/>
    <m/>
    <n v="1"/>
    <n v="1000"/>
    <s v="PE"/>
    <s v="PRTN-1463077491-0007"/>
    <n v="0"/>
    <n v="1000"/>
    <n v="0"/>
    <n v="0"/>
    <n v="0"/>
    <n v="0"/>
    <m/>
    <m/>
    <n v="0"/>
    <m/>
    <m/>
    <m/>
    <m/>
    <m/>
    <m/>
    <m/>
    <m/>
    <s v="PRTN-1463077491-539"/>
    <s v="A01488"/>
    <m/>
    <n v="0"/>
    <n v="0"/>
    <n v="0"/>
    <n v="0"/>
    <n v="0"/>
    <n v="0"/>
    <m/>
    <m/>
    <m/>
    <s v="No"/>
    <s v="W665058"/>
    <n v="0"/>
    <m/>
    <s v="A01488"/>
    <m/>
    <m/>
    <s v="S0363059"/>
  </r>
  <r>
    <x v="753"/>
    <n v="10000"/>
    <n v="10000"/>
    <d v="2025-04-16T00:00:00"/>
    <s v="502LAUGH"/>
    <s v=" 3:33:46 pm"/>
    <s v="M0BHA3561"/>
    <m/>
    <x v="0"/>
    <s v="Yes"/>
    <x v="20"/>
    <x v="17"/>
    <x v="19"/>
    <x v="19"/>
    <n v="1000"/>
    <m/>
    <m/>
    <d v="2025-04-15T00:00:00"/>
    <m/>
    <n v="1"/>
    <n v="1000"/>
    <s v="PE"/>
    <s v="PRTN-1463077491-0008"/>
    <n v="0"/>
    <n v="1000"/>
    <n v="0"/>
    <n v="0"/>
    <n v="0"/>
    <n v="0"/>
    <m/>
    <m/>
    <n v="0"/>
    <m/>
    <m/>
    <m/>
    <m/>
    <m/>
    <m/>
    <m/>
    <m/>
    <s v="PRTN-1463077491-584"/>
    <s v="A01488"/>
    <m/>
    <n v="0"/>
    <n v="0"/>
    <n v="0"/>
    <n v="0"/>
    <n v="0"/>
    <n v="0"/>
    <m/>
    <m/>
    <m/>
    <s v="No"/>
    <s v="W665243"/>
    <n v="0"/>
    <m/>
    <s v="A01488"/>
    <m/>
    <m/>
    <s v="S0363059"/>
  </r>
  <r>
    <x v="754"/>
    <n v="10000"/>
    <n v="10000"/>
    <d v="2025-04-15T00:00:00"/>
    <s v="502LAUGH"/>
    <s v=" 1:12:03 pm"/>
    <s v="5011628U5A"/>
    <m/>
    <x v="0"/>
    <s v="Yes"/>
    <x v="7"/>
    <x v="6"/>
    <x v="29"/>
    <x v="29"/>
    <n v="1334"/>
    <m/>
    <m/>
    <d v="2025-04-15T00:00:00"/>
    <m/>
    <n v="6"/>
    <n v="8004"/>
    <s v="PE"/>
    <s v="260-6354-000001"/>
    <n v="0"/>
    <n v="8000"/>
    <n v="4"/>
    <n v="0"/>
    <n v="0"/>
    <n v="0"/>
    <m/>
    <m/>
    <n v="0"/>
    <m/>
    <m/>
    <m/>
    <m/>
    <m/>
    <m/>
    <m/>
    <m/>
    <s v="260-6354-00"/>
    <s v="J10025"/>
    <m/>
    <n v="0"/>
    <n v="0"/>
    <n v="0"/>
    <n v="0"/>
    <n v="0"/>
    <n v="0"/>
    <m/>
    <m/>
    <m/>
    <s v="No"/>
    <s v="W665512"/>
    <n v="0"/>
    <m/>
    <s v="J10025"/>
    <m/>
    <m/>
    <s v="S0363063"/>
  </r>
  <r>
    <x v="755"/>
    <n v="10000"/>
    <n v="10000"/>
    <d v="2025-04-15T00:00:00"/>
    <s v="502LAUGH"/>
    <s v=" 4:23:56 pm"/>
    <s v="SG-5651598 01"/>
    <m/>
    <x v="0"/>
    <s v="Yes"/>
    <x v="6"/>
    <x v="5"/>
    <x v="6"/>
    <x v="6"/>
    <n v="2075"/>
    <m/>
    <m/>
    <d v="2025-04-15T00:00:00"/>
    <m/>
    <n v="2"/>
    <n v="4150"/>
    <s v="PE"/>
    <n v="112887160001"/>
    <n v="0"/>
    <n v="4150"/>
    <n v="0"/>
    <n v="0"/>
    <n v="0"/>
    <n v="0"/>
    <m/>
    <m/>
    <n v="0"/>
    <m/>
    <m/>
    <m/>
    <m/>
    <m/>
    <m/>
    <m/>
    <m/>
    <n v="11288716"/>
    <s v="I09180"/>
    <m/>
    <n v="0"/>
    <n v="0"/>
    <n v="0"/>
    <n v="0"/>
    <n v="0"/>
    <n v="0"/>
    <m/>
    <m/>
    <m/>
    <s v="No"/>
    <s v="W664881"/>
    <n v="0"/>
    <m/>
    <s v="I09180"/>
    <m/>
    <m/>
    <s v="S0363072"/>
  </r>
  <r>
    <x v="756"/>
    <n v="10000"/>
    <n v="10000"/>
    <d v="2025-04-15T00:00:00"/>
    <s v="502LAUGH"/>
    <s v=" 4:23:56 pm"/>
    <s v="SG-5651598 01"/>
    <m/>
    <x v="0"/>
    <s v="Yes"/>
    <x v="6"/>
    <x v="5"/>
    <x v="6"/>
    <x v="6"/>
    <n v="2075"/>
    <m/>
    <m/>
    <d v="2025-04-15T00:00:00"/>
    <m/>
    <n v="2"/>
    <n v="4150"/>
    <s v="PE"/>
    <n v="112887160001"/>
    <n v="0"/>
    <n v="4150"/>
    <n v="0"/>
    <n v="0"/>
    <n v="0"/>
    <n v="0"/>
    <m/>
    <m/>
    <n v="0"/>
    <m/>
    <m/>
    <m/>
    <m/>
    <m/>
    <m/>
    <m/>
    <m/>
    <n v="11288716"/>
    <s v="I09180"/>
    <m/>
    <n v="0"/>
    <n v="0"/>
    <n v="0"/>
    <n v="0"/>
    <n v="0"/>
    <n v="0"/>
    <m/>
    <m/>
    <m/>
    <s v="No"/>
    <s v="W664882"/>
    <n v="0"/>
    <m/>
    <s v="I09180"/>
    <m/>
    <m/>
    <s v="S0363073"/>
  </r>
  <r>
    <x v="756"/>
    <n v="20000"/>
    <n v="10000"/>
    <d v="2025-04-15T00:00:00"/>
    <s v="502LAUGH"/>
    <s v=" 4:23:56 pm"/>
    <s v="SG-5651598 01"/>
    <m/>
    <x v="0"/>
    <s v="Yes"/>
    <x v="6"/>
    <x v="5"/>
    <x v="6"/>
    <x v="6"/>
    <n v="2075"/>
    <m/>
    <m/>
    <d v="2025-04-15T00:00:00"/>
    <m/>
    <n v="2"/>
    <n v="4150"/>
    <s v="PE"/>
    <n v="112887160001"/>
    <n v="0"/>
    <n v="4150"/>
    <n v="0"/>
    <n v="0"/>
    <n v="0"/>
    <n v="0"/>
    <m/>
    <m/>
    <n v="0"/>
    <m/>
    <m/>
    <m/>
    <m/>
    <m/>
    <m/>
    <m/>
    <m/>
    <n v="11288716"/>
    <s v="I09180"/>
    <m/>
    <n v="0"/>
    <n v="0"/>
    <n v="0"/>
    <n v="0"/>
    <n v="0"/>
    <n v="0"/>
    <m/>
    <m/>
    <m/>
    <s v="No"/>
    <s v="W664882"/>
    <n v="0"/>
    <m/>
    <s v="I09180"/>
    <m/>
    <m/>
    <s v="S0363073"/>
  </r>
  <r>
    <x v="757"/>
    <n v="10000"/>
    <n v="10000"/>
    <d v="2025-04-15T00:00:00"/>
    <s v="502LAUGH"/>
    <s v=" 5:05:16 pm"/>
    <s v="4112210U5"/>
    <m/>
    <x v="0"/>
    <s v="Yes"/>
    <x v="16"/>
    <x v="14"/>
    <x v="15"/>
    <x v="15"/>
    <n v="385"/>
    <m/>
    <m/>
    <d v="2025-04-15T00:00:00"/>
    <m/>
    <n v="26"/>
    <n v="10010"/>
    <s v="PE"/>
    <s v="2V960310001"/>
    <n v="0"/>
    <n v="10000"/>
    <n v="10"/>
    <n v="0"/>
    <n v="0"/>
    <n v="0"/>
    <m/>
    <m/>
    <n v="0"/>
    <m/>
    <m/>
    <m/>
    <m/>
    <m/>
    <m/>
    <m/>
    <m/>
    <s v="2V96031"/>
    <s v="T20198"/>
    <m/>
    <n v="0"/>
    <n v="0"/>
    <n v="0"/>
    <n v="0"/>
    <n v="0"/>
    <n v="0"/>
    <m/>
    <m/>
    <m/>
    <s v="No"/>
    <s v="W665059"/>
    <n v="0"/>
    <m/>
    <s v="T20198"/>
    <m/>
    <m/>
    <s v="S0363085"/>
  </r>
  <r>
    <x v="758"/>
    <n v="10000"/>
    <n v="10000"/>
    <d v="2025-04-21T00:00:00"/>
    <s v="502LAUGH"/>
    <s v=" 8:38:29 am"/>
    <s v="M0BS890401000"/>
    <m/>
    <x v="0"/>
    <s v="Yes"/>
    <x v="0"/>
    <x v="0"/>
    <x v="0"/>
    <x v="0"/>
    <n v="625"/>
    <m/>
    <m/>
    <d v="2025-04-15T00:00:00"/>
    <m/>
    <n v="96"/>
    <n v="60000"/>
    <s v="PE"/>
    <s v="70106701-010001"/>
    <n v="0"/>
    <n v="17500"/>
    <n v="42500"/>
    <n v="0"/>
    <n v="0"/>
    <n v="0"/>
    <m/>
    <m/>
    <n v="0"/>
    <m/>
    <m/>
    <m/>
    <m/>
    <m/>
    <m/>
    <m/>
    <m/>
    <s v="70106701-01"/>
    <s v="S19403"/>
    <m/>
    <n v="0"/>
    <n v="0"/>
    <n v="0"/>
    <n v="0"/>
    <n v="0"/>
    <n v="0"/>
    <m/>
    <m/>
    <m/>
    <s v="No"/>
    <s v="W665061"/>
    <n v="0"/>
    <m/>
    <s v="S19403"/>
    <m/>
    <m/>
    <s v="S0363091"/>
  </r>
  <r>
    <x v="759"/>
    <n v="10000"/>
    <n v="10000"/>
    <d v="2025-04-16T00:00:00"/>
    <s v="502LAUGH"/>
    <d v="1899-12-30T11:17:54"/>
    <s v="U541452040/504040726"/>
    <m/>
    <x v="0"/>
    <s v="Yes"/>
    <x v="30"/>
    <x v="24"/>
    <x v="32"/>
    <x v="32"/>
    <n v="5860"/>
    <m/>
    <m/>
    <d v="2025-04-15T00:00:00"/>
    <m/>
    <n v="1"/>
    <n v="5860"/>
    <s v="PE"/>
    <s v="250-5312-000001"/>
    <n v="0"/>
    <n v="2680"/>
    <n v="3180"/>
    <n v="0"/>
    <n v="0"/>
    <n v="0"/>
    <m/>
    <m/>
    <n v="0"/>
    <m/>
    <m/>
    <m/>
    <m/>
    <m/>
    <m/>
    <m/>
    <m/>
    <s v="250-5312-00"/>
    <s v="J10025"/>
    <m/>
    <n v="0"/>
    <n v="0"/>
    <n v="0"/>
    <n v="0"/>
    <n v="0"/>
    <n v="0"/>
    <m/>
    <m/>
    <m/>
    <s v="No"/>
    <s v="W665515"/>
    <n v="0"/>
    <m/>
    <s v="J10025"/>
    <m/>
    <m/>
    <s v="S0363097"/>
  </r>
  <r>
    <x v="760"/>
    <n v="10000"/>
    <n v="10000"/>
    <d v="2025-04-15T00:00:00"/>
    <s v="502LAUGH"/>
    <d v="1899-12-30T10:15:10"/>
    <s v="3082512U9"/>
    <m/>
    <x v="0"/>
    <s v="Yes"/>
    <x v="7"/>
    <x v="6"/>
    <x v="7"/>
    <x v="7"/>
    <n v="100"/>
    <m/>
    <m/>
    <d v="2025-04-15T00:00:00"/>
    <m/>
    <n v="1"/>
    <n v="100"/>
    <s v="PE"/>
    <n v="107142970001"/>
    <n v="0"/>
    <n v="100"/>
    <n v="0"/>
    <n v="0"/>
    <n v="0"/>
    <n v="0"/>
    <m/>
    <m/>
    <n v="0"/>
    <m/>
    <m/>
    <m/>
    <m/>
    <m/>
    <m/>
    <m/>
    <m/>
    <n v="10714297"/>
    <s v="I09109"/>
    <m/>
    <n v="0"/>
    <n v="0"/>
    <n v="0"/>
    <n v="0"/>
    <n v="0"/>
    <n v="0"/>
    <m/>
    <m/>
    <m/>
    <s v="No"/>
    <s v="W665062"/>
    <n v="0"/>
    <m/>
    <s v="I09109"/>
    <m/>
    <m/>
    <s v="S0363100"/>
  </r>
  <r>
    <x v="761"/>
    <n v="10000"/>
    <n v="10000"/>
    <d v="2025-04-15T00:00:00"/>
    <s v="502LAUGH"/>
    <d v="1899-12-30T10:15:10"/>
    <s v="L4005U7005"/>
    <m/>
    <x v="0"/>
    <s v="Yes"/>
    <x v="7"/>
    <x v="6"/>
    <x v="7"/>
    <x v="7"/>
    <n v="100"/>
    <m/>
    <m/>
    <d v="2025-04-15T00:00:00"/>
    <m/>
    <n v="1"/>
    <n v="100"/>
    <s v="PE"/>
    <n v="107330780001"/>
    <n v="0"/>
    <n v="100"/>
    <n v="0"/>
    <n v="0"/>
    <n v="0"/>
    <n v="0"/>
    <m/>
    <m/>
    <n v="0"/>
    <m/>
    <m/>
    <m/>
    <m/>
    <m/>
    <m/>
    <m/>
    <m/>
    <n v="10733078"/>
    <s v="I09109"/>
    <m/>
    <n v="0"/>
    <n v="0"/>
    <n v="0"/>
    <n v="0"/>
    <n v="0"/>
    <n v="0"/>
    <m/>
    <m/>
    <m/>
    <s v="No"/>
    <s v="W665063"/>
    <n v="0"/>
    <m/>
    <s v="I09109"/>
    <m/>
    <m/>
    <s v="S0363100"/>
  </r>
  <r>
    <x v="762"/>
    <n v="10000"/>
    <n v="10000"/>
    <d v="2025-04-17T00:00:00"/>
    <s v="502LAUGH"/>
    <s v=" 5:41:35 pm"/>
    <s v="4063565189043/XHX241228030/BYK065 03/XHX24C12A0911"/>
    <m/>
    <x v="0"/>
    <s v="Yes"/>
    <x v="49"/>
    <x v="30"/>
    <x v="25"/>
    <x v="25"/>
    <n v="18572"/>
    <m/>
    <m/>
    <d v="2025-04-15T00:00:00"/>
    <m/>
    <n v="14"/>
    <n v="260008"/>
    <s v="PE"/>
    <n v="86.915900010000001"/>
    <n v="0"/>
    <n v="259500"/>
    <n v="508"/>
    <n v="0"/>
    <n v="0"/>
    <n v="0"/>
    <m/>
    <m/>
    <n v="0"/>
    <m/>
    <m/>
    <m/>
    <m/>
    <m/>
    <m/>
    <m/>
    <m/>
    <n v="86.915899999999993"/>
    <s v="T20390-PMI"/>
    <m/>
    <n v="0"/>
    <n v="0"/>
    <n v="0"/>
    <n v="0"/>
    <n v="0"/>
    <n v="0"/>
    <m/>
    <m/>
    <m/>
    <s v="No"/>
    <s v="W665254"/>
    <n v="0"/>
    <m/>
    <s v="T20390-PMI"/>
    <m/>
    <m/>
    <s v="S0363128"/>
  </r>
  <r>
    <x v="763"/>
    <n v="10000"/>
    <n v="10000"/>
    <d v="2025-04-16T00:00:00"/>
    <s v="502LAUGH"/>
    <s v=" 8:27:46 am"/>
    <s v="3170S1"/>
    <m/>
    <x v="0"/>
    <s v="Yes"/>
    <x v="16"/>
    <x v="14"/>
    <x v="15"/>
    <x v="15"/>
    <n v="200"/>
    <m/>
    <m/>
    <d v="2025-04-15T00:00:00"/>
    <m/>
    <n v="5"/>
    <n v="1000"/>
    <s v="PE"/>
    <s v="TSMB00366020001"/>
    <n v="0"/>
    <n v="1000"/>
    <n v="0"/>
    <n v="0"/>
    <n v="0"/>
    <n v="0"/>
    <m/>
    <m/>
    <n v="0"/>
    <m/>
    <m/>
    <m/>
    <m/>
    <m/>
    <m/>
    <m/>
    <m/>
    <s v="TSMB0036602"/>
    <s v="T20104"/>
    <m/>
    <n v="0"/>
    <n v="0"/>
    <n v="0"/>
    <n v="0"/>
    <n v="0"/>
    <n v="0"/>
    <m/>
    <m/>
    <m/>
    <s v="No"/>
    <s v="W665066"/>
    <n v="0"/>
    <m/>
    <s v="T20104"/>
    <m/>
    <m/>
    <s v="S0363137"/>
  </r>
  <r>
    <x v="764"/>
    <n v="10000"/>
    <n v="10000"/>
    <d v="2025-04-16T00:00:00"/>
    <s v="502LAUGH"/>
    <s v=" 8:37:47 am"/>
    <s v="4149S1"/>
    <m/>
    <x v="0"/>
    <s v="Yes"/>
    <x v="7"/>
    <x v="6"/>
    <x v="7"/>
    <x v="7"/>
    <n v="1000"/>
    <m/>
    <m/>
    <d v="2025-04-15T00:00:00"/>
    <m/>
    <n v="1"/>
    <n v="1000"/>
    <s v="PE"/>
    <s v="TSMB00677020001"/>
    <n v="0"/>
    <n v="1000"/>
    <n v="0"/>
    <n v="0"/>
    <n v="0"/>
    <n v="0"/>
    <m/>
    <m/>
    <n v="0"/>
    <m/>
    <m/>
    <m/>
    <m/>
    <m/>
    <m/>
    <m/>
    <m/>
    <s v="TSMB0067702"/>
    <s v="T20104"/>
    <m/>
    <n v="0"/>
    <n v="0"/>
    <n v="0"/>
    <n v="0"/>
    <n v="0"/>
    <n v="0"/>
    <m/>
    <m/>
    <m/>
    <s v="No"/>
    <s v="W665067"/>
    <n v="0"/>
    <m/>
    <s v="T20104"/>
    <m/>
    <m/>
    <s v="S0363137"/>
  </r>
  <r>
    <x v="765"/>
    <n v="10000"/>
    <n v="10000"/>
    <d v="2025-04-16T00:00:00"/>
    <s v="502LAUGH"/>
    <s v=" 8:31:03 am"/>
    <s v="4072415U5"/>
    <m/>
    <x v="0"/>
    <s v="Yes"/>
    <x v="16"/>
    <x v="14"/>
    <x v="15"/>
    <x v="15"/>
    <n v="250"/>
    <m/>
    <m/>
    <d v="2025-04-15T00:00:00"/>
    <m/>
    <n v="6"/>
    <n v="1500"/>
    <s v="PE"/>
    <s v="TSQB01148020001"/>
    <n v="0"/>
    <n v="1500"/>
    <n v="0"/>
    <n v="0"/>
    <n v="0"/>
    <n v="0"/>
    <m/>
    <m/>
    <n v="0"/>
    <m/>
    <m/>
    <m/>
    <m/>
    <m/>
    <m/>
    <m/>
    <m/>
    <s v="TSQB0114802"/>
    <s v="T20104"/>
    <m/>
    <n v="0"/>
    <n v="0"/>
    <n v="0"/>
    <n v="0"/>
    <n v="0"/>
    <n v="0"/>
    <m/>
    <m/>
    <m/>
    <s v="No"/>
    <s v="W665069"/>
    <n v="0"/>
    <m/>
    <s v="T20104"/>
    <m/>
    <m/>
    <s v="S0363137"/>
  </r>
  <r>
    <x v="766"/>
    <n v="10000"/>
    <n v="10000"/>
    <d v="2025-04-16T00:00:00"/>
    <s v="502LAUGH"/>
    <d v="1899-12-30T11:16:26"/>
    <s v="U4B1852113/L4005U7005"/>
    <m/>
    <x v="0"/>
    <s v="Yes"/>
    <x v="7"/>
    <x v="6"/>
    <x v="7"/>
    <x v="7"/>
    <n v="100"/>
    <m/>
    <m/>
    <d v="2025-04-15T00:00:00"/>
    <m/>
    <n v="1"/>
    <n v="100"/>
    <s v="PE"/>
    <s v="7FM019790000001"/>
    <n v="0"/>
    <n v="100"/>
    <n v="0"/>
    <n v="0"/>
    <n v="0"/>
    <n v="0"/>
    <m/>
    <m/>
    <n v="0"/>
    <m/>
    <m/>
    <m/>
    <m/>
    <m/>
    <m/>
    <m/>
    <m/>
    <s v="7FM01979000"/>
    <s v="T20104"/>
    <m/>
    <n v="0"/>
    <n v="0"/>
    <n v="0"/>
    <n v="0"/>
    <n v="0"/>
    <n v="0"/>
    <m/>
    <m/>
    <m/>
    <s v="No"/>
    <s v="W665070"/>
    <n v="0"/>
    <m/>
    <s v="T20104"/>
    <m/>
    <m/>
    <s v="S0363137"/>
  </r>
  <r>
    <x v="767"/>
    <n v="10000"/>
    <n v="10000"/>
    <d v="2025-04-16T00:00:00"/>
    <s v="502LAUGH"/>
    <s v=" 8:27:46 am"/>
    <s v="3170S1"/>
    <m/>
    <x v="0"/>
    <s v="Yes"/>
    <x v="16"/>
    <x v="14"/>
    <x v="15"/>
    <x v="15"/>
    <n v="1800"/>
    <m/>
    <m/>
    <d v="2025-04-15T00:00:00"/>
    <m/>
    <n v="5"/>
    <n v="9000"/>
    <s v="PE"/>
    <s v="TSMB00366020001"/>
    <n v="0"/>
    <n v="9000"/>
    <n v="0"/>
    <n v="0"/>
    <n v="0"/>
    <n v="0"/>
    <m/>
    <m/>
    <n v="0"/>
    <m/>
    <m/>
    <m/>
    <m/>
    <m/>
    <m/>
    <m/>
    <m/>
    <s v="TSMB0036602"/>
    <s v="T20104"/>
    <m/>
    <n v="0"/>
    <n v="0"/>
    <n v="0"/>
    <n v="0"/>
    <n v="0"/>
    <n v="0"/>
    <m/>
    <m/>
    <m/>
    <s v="No"/>
    <s v="W664964"/>
    <n v="0"/>
    <m/>
    <s v="T20104"/>
    <m/>
    <m/>
    <s v="PR006408"/>
  </r>
  <r>
    <x v="768"/>
    <n v="10000"/>
    <n v="10000"/>
    <d v="2025-04-15T00:00:00"/>
    <s v="502LAUGH"/>
    <s v=" 2:44:33 pm"/>
    <s v="MOA348281"/>
    <m/>
    <x v="0"/>
    <s v="Yes"/>
    <x v="16"/>
    <x v="14"/>
    <x v="15"/>
    <x v="15"/>
    <n v="250"/>
    <m/>
    <m/>
    <d v="2025-04-15T00:00:00"/>
    <m/>
    <n v="2"/>
    <n v="500"/>
    <s v="PE"/>
    <s v="BLANK-101.6X72.50002"/>
    <n v="0"/>
    <n v="500"/>
    <n v="0"/>
    <n v="0"/>
    <n v="0"/>
    <n v="0"/>
    <m/>
    <m/>
    <n v="0"/>
    <m/>
    <m/>
    <m/>
    <m/>
    <m/>
    <m/>
    <m/>
    <m/>
    <s v="BLANK-101.6X72.5MM"/>
    <s v="S19718-CK"/>
    <m/>
    <n v="0"/>
    <n v="0"/>
    <n v="0"/>
    <n v="0"/>
    <n v="0"/>
    <n v="0"/>
    <m/>
    <m/>
    <m/>
    <s v="No"/>
    <s v="W665071"/>
    <n v="0"/>
    <m/>
    <s v="S19718-CK"/>
    <m/>
    <m/>
    <s v="S0363140"/>
  </r>
  <r>
    <x v="769"/>
    <n v="10000"/>
    <n v="10000"/>
    <d v="2025-04-16T00:00:00"/>
    <s v="502LAUGH"/>
    <s v=" 8:36:56 am"/>
    <s v="J00WF0611"/>
    <m/>
    <x v="0"/>
    <s v="Yes"/>
    <x v="0"/>
    <x v="0"/>
    <x v="0"/>
    <x v="0"/>
    <n v="497"/>
    <m/>
    <m/>
    <d v="2025-04-15T00:00:00"/>
    <m/>
    <n v="4"/>
    <n v="1988"/>
    <s v="PE"/>
    <s v="SH25-0327-01160001"/>
    <n v="0"/>
    <n v="1986"/>
    <n v="2"/>
    <n v="0"/>
    <n v="0"/>
    <n v="0"/>
    <m/>
    <m/>
    <n v="0"/>
    <m/>
    <m/>
    <m/>
    <m/>
    <m/>
    <m/>
    <m/>
    <m/>
    <s v="SH25-0327-0116"/>
    <s v="S19412"/>
    <m/>
    <n v="0"/>
    <n v="0"/>
    <n v="0"/>
    <n v="0"/>
    <n v="0"/>
    <n v="0"/>
    <m/>
    <m/>
    <m/>
    <s v="No"/>
    <s v="W665072"/>
    <n v="0"/>
    <m/>
    <s v="S19412"/>
    <m/>
    <m/>
    <s v="S0363158"/>
  </r>
  <r>
    <x v="769"/>
    <n v="10000"/>
    <n v="20000"/>
    <d v="2025-04-16T00:00:00"/>
    <s v="502LAUGH"/>
    <s v=" 8:36:56 am"/>
    <s v="J00WF0611"/>
    <m/>
    <x v="1"/>
    <s v="Yes"/>
    <x v="40"/>
    <x v="28"/>
    <x v="14"/>
    <x v="14"/>
    <n v="1986"/>
    <m/>
    <m/>
    <d v="2025-04-15T00:00:00"/>
    <m/>
    <n v="1"/>
    <n v="1986"/>
    <s v="PE"/>
    <s v="SH25-0327-01160001"/>
    <n v="0"/>
    <n v="1986"/>
    <n v="0"/>
    <n v="0"/>
    <n v="0"/>
    <n v="0"/>
    <m/>
    <m/>
    <n v="0"/>
    <m/>
    <m/>
    <m/>
    <m/>
    <m/>
    <m/>
    <m/>
    <m/>
    <s v="SH25-0327-0116"/>
    <s v="S19412"/>
    <m/>
    <n v="0"/>
    <n v="0"/>
    <n v="0"/>
    <n v="0"/>
    <n v="0"/>
    <n v="0"/>
    <m/>
    <m/>
    <m/>
    <s v="No"/>
    <s v="W665072"/>
    <n v="0"/>
    <m/>
    <s v="S19412"/>
    <m/>
    <m/>
    <s v="S0363158"/>
  </r>
  <r>
    <x v="770"/>
    <n v="10000"/>
    <n v="20000"/>
    <d v="2025-04-28T00:00:00"/>
    <s v="502LAUGH"/>
    <s v=" 5:20:47 pm"/>
    <n v="10656256089"/>
    <s v="FBC30652"/>
    <x v="1"/>
    <s v="No"/>
    <x v="2"/>
    <x v="2"/>
    <x v="2"/>
    <x v="2"/>
    <n v="1278"/>
    <m/>
    <m/>
    <d v="2025-04-16T00:00:00"/>
    <m/>
    <n v="88"/>
    <n v="112464"/>
    <s v="PE"/>
    <s v="3YM61-80017-FT0001"/>
    <n v="0"/>
    <n v="0"/>
    <n v="0"/>
    <n v="0"/>
    <n v="0"/>
    <n v="0"/>
    <m/>
    <m/>
    <n v="0"/>
    <m/>
    <m/>
    <m/>
    <s v="No"/>
    <n v="0"/>
    <s v="No"/>
    <m/>
    <m/>
    <s v="3YM61-80017-FT"/>
    <s v="H08031-JIM-M"/>
    <m/>
    <n v="0"/>
    <n v="0"/>
    <n v="0"/>
    <n v="0"/>
    <n v="0"/>
    <n v="0"/>
    <m/>
    <m/>
    <m/>
    <s v="No"/>
    <m/>
    <m/>
    <m/>
    <s v="H08031-JIM-M"/>
    <m/>
    <m/>
    <s v="S0361911"/>
  </r>
  <r>
    <x v="771"/>
    <n v="10000"/>
    <n v="10000"/>
    <d v="2025-04-16T00:00:00"/>
    <s v="502LAUGH"/>
    <s v=" 3:34:27 pm"/>
    <s v="4103006U5A"/>
    <s v="FSC30839A"/>
    <x v="0"/>
    <s v="No"/>
    <x v="17"/>
    <x v="15"/>
    <x v="16"/>
    <x v="16"/>
    <n v="10000"/>
    <m/>
    <m/>
    <d v="2025-04-16T00:00:00"/>
    <m/>
    <n v="6"/>
    <n v="60000"/>
    <s v="PE"/>
    <s v="0B31180 EC C04290001"/>
    <n v="0"/>
    <n v="0"/>
    <n v="0"/>
    <n v="0"/>
    <n v="0"/>
    <n v="0"/>
    <m/>
    <m/>
    <n v="0"/>
    <m/>
    <m/>
    <m/>
    <s v="No"/>
    <n v="0"/>
    <s v="No"/>
    <m/>
    <m/>
    <s v="0B31180 EC C09455"/>
    <s v="I09082-TL"/>
    <m/>
    <n v="0"/>
    <n v="0"/>
    <n v="0"/>
    <n v="0"/>
    <n v="0"/>
    <n v="0"/>
    <m/>
    <m/>
    <m/>
    <s v="No"/>
    <m/>
    <m/>
    <m/>
    <s v="I09082-TL"/>
    <m/>
    <m/>
    <s v="H0064885"/>
  </r>
  <r>
    <x v="772"/>
    <n v="10000"/>
    <n v="10000"/>
    <d v="2025-04-22T00:00:00"/>
    <s v="502LAUGH"/>
    <s v=" 8:31:46 am"/>
    <s v="5032702U5/5032630U5"/>
    <s v="FSC30839A"/>
    <x v="0"/>
    <s v="No"/>
    <x v="17"/>
    <x v="15"/>
    <x v="16"/>
    <x v="16"/>
    <n v="10000"/>
    <m/>
    <m/>
    <d v="2025-04-16T00:00:00"/>
    <m/>
    <n v="6"/>
    <n v="60000"/>
    <s v="PE"/>
    <s v="0B31180 EC C04290001"/>
    <n v="0"/>
    <n v="0"/>
    <n v="0"/>
    <n v="0"/>
    <n v="0"/>
    <n v="0"/>
    <m/>
    <m/>
    <n v="0"/>
    <m/>
    <m/>
    <m/>
    <s v="No"/>
    <n v="0"/>
    <s v="No"/>
    <m/>
    <m/>
    <s v="0B31180 EC C09455"/>
    <s v="I09082-TL"/>
    <m/>
    <n v="0"/>
    <n v="0"/>
    <n v="0"/>
    <n v="0"/>
    <n v="0"/>
    <n v="0"/>
    <m/>
    <m/>
    <m/>
    <s v="No"/>
    <m/>
    <m/>
    <m/>
    <s v="I09082-TL"/>
    <m/>
    <m/>
    <s v="H0064886"/>
  </r>
  <r>
    <x v="235"/>
    <n v="10000"/>
    <n v="30000"/>
    <d v="2025-04-16T00:00:00"/>
    <s v="502LAUGH"/>
    <s v=" 9:12:23 am"/>
    <s v="BZC064-11"/>
    <s v="SC25387"/>
    <x v="1"/>
    <s v="No"/>
    <x v="33"/>
    <x v="26"/>
    <x v="3"/>
    <x v="3"/>
    <n v="3500"/>
    <m/>
    <m/>
    <d v="2025-04-16T00:00:00"/>
    <m/>
    <n v="6"/>
    <n v="21000"/>
    <s v="PE"/>
    <s v="CHAMP SQ-WHITE0001"/>
    <n v="0"/>
    <n v="0"/>
    <n v="0"/>
    <n v="0"/>
    <n v="0"/>
    <n v="0"/>
    <m/>
    <m/>
    <n v="0"/>
    <m/>
    <m/>
    <m/>
    <s v="No"/>
    <n v="0"/>
    <s v="No"/>
    <m/>
    <m/>
    <s v="CHAMP SQ-WHITE"/>
    <s v="E05203"/>
    <m/>
    <n v="0"/>
    <n v="0"/>
    <n v="0"/>
    <n v="0"/>
    <n v="0"/>
    <n v="0"/>
    <m/>
    <m/>
    <m/>
    <s v="No"/>
    <m/>
    <m/>
    <m/>
    <s v="E05203"/>
    <m/>
    <m/>
    <s v="S0362394"/>
  </r>
  <r>
    <x v="773"/>
    <n v="10000"/>
    <n v="10000"/>
    <d v="2025-04-17T00:00:00"/>
    <s v="502LAUGH"/>
    <d v="1899-12-30T12:56:25"/>
    <s v="M0BUE5720"/>
    <s v="FSC30254"/>
    <x v="0"/>
    <s v="No"/>
    <x v="11"/>
    <x v="10"/>
    <x v="11"/>
    <x v="11"/>
    <n v="10000"/>
    <m/>
    <m/>
    <d v="2025-04-16T00:00:00"/>
    <m/>
    <n v="4"/>
    <n v="40000"/>
    <s v="PE"/>
    <s v="L001-773057-00000005"/>
    <n v="0"/>
    <n v="0"/>
    <n v="0"/>
    <n v="0"/>
    <n v="0"/>
    <n v="0"/>
    <m/>
    <m/>
    <n v="0"/>
    <m/>
    <m/>
    <m/>
    <s v="No"/>
    <n v="0"/>
    <s v="No"/>
    <m/>
    <m/>
    <s v="L001-773057-000005CM"/>
    <s v="W23041-TH"/>
    <m/>
    <n v="0"/>
    <n v="0"/>
    <n v="0"/>
    <n v="0"/>
    <n v="0"/>
    <n v="0"/>
    <m/>
    <m/>
    <m/>
    <s v="No"/>
    <m/>
    <m/>
    <m/>
    <s v="W23041-TH"/>
    <m/>
    <m/>
    <s v="H0064977"/>
  </r>
  <r>
    <x v="774"/>
    <n v="10000"/>
    <n v="10000"/>
    <d v="2025-04-17T00:00:00"/>
    <s v="502LAUGH"/>
    <s v=" 9:19:25 am"/>
    <s v="5011704U5"/>
    <s v="SC20552"/>
    <x v="0"/>
    <s v="No"/>
    <x v="28"/>
    <x v="23"/>
    <x v="30"/>
    <x v="30"/>
    <n v="7500"/>
    <m/>
    <m/>
    <d v="2025-04-16T00:00:00"/>
    <m/>
    <n v="2"/>
    <n v="15000"/>
    <s v="PE"/>
    <s v="260-6163-000001"/>
    <n v="0"/>
    <n v="0"/>
    <n v="0"/>
    <n v="0"/>
    <n v="0"/>
    <n v="0"/>
    <m/>
    <m/>
    <n v="0"/>
    <m/>
    <m/>
    <m/>
    <s v="No"/>
    <n v="0"/>
    <s v="No"/>
    <m/>
    <m/>
    <s v="260-6163-00"/>
    <s v="J10025"/>
    <m/>
    <n v="0"/>
    <n v="0"/>
    <n v="0"/>
    <n v="0"/>
    <n v="0"/>
    <n v="0"/>
    <m/>
    <m/>
    <m/>
    <s v="No"/>
    <m/>
    <m/>
    <m/>
    <s v="J10025"/>
    <m/>
    <m/>
    <s v="S0362768"/>
  </r>
  <r>
    <x v="775"/>
    <n v="10000"/>
    <n v="10000"/>
    <d v="2025-04-25T00:00:00"/>
    <s v="502LAUGH"/>
    <s v=" 8:40:40 am"/>
    <n v="10620258008"/>
    <s v="FDC31550"/>
    <x v="0"/>
    <s v="No"/>
    <x v="0"/>
    <x v="0"/>
    <x v="0"/>
    <x v="0"/>
    <n v="122"/>
    <m/>
    <m/>
    <d v="2025-04-16T00:00:00"/>
    <m/>
    <n v="660"/>
    <n v="80520"/>
    <s v="PE"/>
    <s v="3YP17-80012-FT0001"/>
    <n v="0"/>
    <n v="0"/>
    <n v="0"/>
    <n v="0"/>
    <n v="0"/>
    <n v="0"/>
    <m/>
    <m/>
    <n v="0"/>
    <m/>
    <m/>
    <m/>
    <s v="No"/>
    <n v="0"/>
    <s v="No"/>
    <m/>
    <m/>
    <s v="3YP17-80012-FT"/>
    <s v="H08031-JIM-M"/>
    <m/>
    <n v="0"/>
    <n v="0"/>
    <n v="0"/>
    <n v="0"/>
    <n v="0"/>
    <n v="0"/>
    <m/>
    <m/>
    <m/>
    <s v="No"/>
    <m/>
    <m/>
    <m/>
    <s v="H08031-JIM-M"/>
    <m/>
    <m/>
    <s v="S0362936"/>
  </r>
  <r>
    <x v="776"/>
    <n v="10000"/>
    <n v="10000"/>
    <d v="2025-04-17T00:00:00"/>
    <s v="502LAUGH"/>
    <s v=" 8:38:34 am"/>
    <s v="5032702U5"/>
    <s v="FSC30839A"/>
    <x v="0"/>
    <s v="No"/>
    <x v="17"/>
    <x v="15"/>
    <x v="16"/>
    <x v="16"/>
    <n v="8000"/>
    <m/>
    <m/>
    <d v="2025-04-16T00:00:00"/>
    <m/>
    <n v="6"/>
    <n v="48000"/>
    <s v="PE"/>
    <s v="L001-772785-057R0001"/>
    <n v="0"/>
    <n v="0"/>
    <n v="0"/>
    <n v="0"/>
    <n v="0"/>
    <n v="0"/>
    <m/>
    <m/>
    <n v="0"/>
    <m/>
    <m/>
    <m/>
    <s v="No"/>
    <n v="0"/>
    <s v="No"/>
    <m/>
    <m/>
    <s v="L001-772785-057REVAA"/>
    <s v="W23041-TH"/>
    <m/>
    <n v="0"/>
    <n v="0"/>
    <n v="0"/>
    <n v="0"/>
    <n v="0"/>
    <n v="0"/>
    <m/>
    <m/>
    <m/>
    <s v="No"/>
    <m/>
    <m/>
    <m/>
    <s v="W23041-TH"/>
    <m/>
    <m/>
    <s v="H0065004"/>
  </r>
  <r>
    <x v="472"/>
    <n v="10000"/>
    <n v="30000"/>
    <d v="2025-04-23T00:00:00"/>
    <s v="502LAUGH"/>
    <s v=" 9:35:51 am"/>
    <s v="BZC064-09"/>
    <m/>
    <x v="1"/>
    <s v="Yes"/>
    <x v="52"/>
    <x v="18"/>
    <x v="22"/>
    <x v="22"/>
    <n v="43334"/>
    <m/>
    <m/>
    <d v="2025-04-16T00:00:00"/>
    <m/>
    <n v="6"/>
    <n v="260004"/>
    <s v="PE"/>
    <s v="KT-200-W0001"/>
    <n v="0"/>
    <n v="260002"/>
    <n v="2"/>
    <n v="0"/>
    <n v="0"/>
    <n v="0"/>
    <m/>
    <m/>
    <n v="0"/>
    <m/>
    <m/>
    <m/>
    <m/>
    <m/>
    <m/>
    <m/>
    <m/>
    <s v="KT-200-W"/>
    <s v="E05203"/>
    <m/>
    <n v="0"/>
    <n v="0"/>
    <n v="0"/>
    <n v="0"/>
    <n v="0"/>
    <n v="0"/>
    <m/>
    <m/>
    <m/>
    <s v="No"/>
    <s v="W665397"/>
    <n v="0"/>
    <m/>
    <s v="E05203"/>
    <m/>
    <m/>
    <s v="S0348831"/>
  </r>
  <r>
    <x v="777"/>
    <n v="10000"/>
    <n v="10000"/>
    <d v="2025-04-22T00:00:00"/>
    <s v="502LAUGH"/>
    <s v=" 8:38:45 am"/>
    <n v="402160895"/>
    <m/>
    <x v="0"/>
    <s v="Yes"/>
    <x v="42"/>
    <x v="11"/>
    <x v="13"/>
    <x v="13"/>
    <n v="26000"/>
    <m/>
    <m/>
    <d v="2025-04-16T00:00:00"/>
    <m/>
    <n v="1"/>
    <n v="26000"/>
    <s v="PE"/>
    <s v="NSI-0020001"/>
    <n v="0"/>
    <n v="26000"/>
    <n v="0"/>
    <n v="0"/>
    <n v="0"/>
    <n v="0"/>
    <m/>
    <m/>
    <n v="0"/>
    <m/>
    <m/>
    <m/>
    <m/>
    <m/>
    <m/>
    <m/>
    <m/>
    <s v="NSI-002"/>
    <s v="T20198"/>
    <m/>
    <n v="0"/>
    <n v="0"/>
    <n v="0"/>
    <n v="0"/>
    <n v="0"/>
    <n v="0"/>
    <m/>
    <m/>
    <m/>
    <s v="No"/>
    <s v="W665275"/>
    <n v="0"/>
    <m/>
    <s v="T20198"/>
    <m/>
    <m/>
    <s v="S0360738"/>
  </r>
  <r>
    <x v="540"/>
    <n v="20000"/>
    <n v="20000"/>
    <d v="2025-04-22T00:00:00"/>
    <s v="502LAUGH"/>
    <s v=" 9:15:14 am"/>
    <s v="1010831/80117500/XHX24911A1407/XHX2410261104/W02024/5285"/>
    <m/>
    <x v="0"/>
    <s v="Yes"/>
    <x v="5"/>
    <x v="18"/>
    <x v="40"/>
    <x v="40"/>
    <n v="26260"/>
    <m/>
    <m/>
    <d v="2025-04-16T00:00:00"/>
    <m/>
    <n v="8"/>
    <n v="210080"/>
    <s v="PE"/>
    <s v="MT273730001"/>
    <n v="0"/>
    <n v="210080"/>
    <n v="0"/>
    <n v="0"/>
    <n v="0"/>
    <n v="0"/>
    <m/>
    <m/>
    <n v="0"/>
    <m/>
    <m/>
    <m/>
    <m/>
    <m/>
    <m/>
    <m/>
    <m/>
    <s v="MT27373"/>
    <s v="Z26002"/>
    <m/>
    <n v="0"/>
    <n v="0"/>
    <n v="0"/>
    <n v="0"/>
    <n v="0"/>
    <n v="0"/>
    <m/>
    <m/>
    <m/>
    <s v="No"/>
    <s v="W665410"/>
    <n v="0"/>
    <m/>
    <s v="Z26002"/>
    <m/>
    <m/>
    <s v="S0360897"/>
  </r>
  <r>
    <x v="727"/>
    <n v="10000"/>
    <n v="20000"/>
    <d v="2025-04-16T00:00:00"/>
    <s v="502LAUGH"/>
    <s v=" 3:14:27 pm"/>
    <n v="402160695"/>
    <m/>
    <x v="0"/>
    <s v="Yes"/>
    <x v="42"/>
    <x v="11"/>
    <x v="13"/>
    <x v="13"/>
    <n v="6000"/>
    <m/>
    <m/>
    <d v="2025-04-16T00:00:00"/>
    <m/>
    <n v="1"/>
    <n v="6000"/>
    <s v="PE"/>
    <s v="PAPER SEPARATOR 0001"/>
    <n v="0"/>
    <n v="6000"/>
    <n v="0"/>
    <n v="0"/>
    <n v="0"/>
    <n v="0"/>
    <m/>
    <m/>
    <n v="0"/>
    <m/>
    <m/>
    <m/>
    <m/>
    <m/>
    <m/>
    <m/>
    <m/>
    <s v="PAPER SEPARATOR ROHM"/>
    <s v="T20198"/>
    <m/>
    <n v="0"/>
    <n v="0"/>
    <n v="0"/>
    <n v="0"/>
    <n v="0"/>
    <n v="0"/>
    <m/>
    <m/>
    <m/>
    <s v="No"/>
    <s v="W664995"/>
    <n v="0"/>
    <m/>
    <s v="T20198"/>
    <m/>
    <m/>
    <s v="S0361557"/>
  </r>
  <r>
    <x v="332"/>
    <n v="10000"/>
    <n v="30000"/>
    <d v="2025-04-16T00:00:00"/>
    <s v="502LAUGH"/>
    <s v=" 4:44:39 pm"/>
    <n v="10620258106"/>
    <m/>
    <x v="2"/>
    <s v="Yes"/>
    <x v="37"/>
    <x v="20"/>
    <x v="37"/>
    <x v="37"/>
    <n v="12728"/>
    <m/>
    <m/>
    <d v="2025-04-16T00:00:00"/>
    <m/>
    <n v="11"/>
    <n v="140008"/>
    <s v="PE"/>
    <s v="6ZD61-800010001"/>
    <n v="0"/>
    <n v="140000"/>
    <n v="8"/>
    <n v="0"/>
    <n v="0"/>
    <n v="0"/>
    <m/>
    <m/>
    <n v="0"/>
    <m/>
    <m/>
    <m/>
    <m/>
    <m/>
    <m/>
    <m/>
    <m/>
    <s v="6ZD61-80001"/>
    <s v="H08031-JIM-M"/>
    <m/>
    <n v="0"/>
    <n v="0"/>
    <n v="0"/>
    <n v="0"/>
    <n v="0"/>
    <n v="0"/>
    <m/>
    <m/>
    <m/>
    <s v="No"/>
    <s v="W665182"/>
    <n v="0"/>
    <m/>
    <s v="H08031-JIM-M"/>
    <m/>
    <m/>
    <s v="S0361959"/>
  </r>
  <r>
    <x v="778"/>
    <n v="10000"/>
    <n v="10000"/>
    <d v="2025-04-17T00:00:00"/>
    <s v="502LAUGH"/>
    <s v=" 5:03:27 pm"/>
    <s v="M0BFL2381"/>
    <m/>
    <x v="0"/>
    <s v="Yes"/>
    <x v="8"/>
    <x v="7"/>
    <x v="8"/>
    <x v="8"/>
    <n v="2750"/>
    <m/>
    <m/>
    <d v="2025-04-16T00:00:00"/>
    <m/>
    <n v="16"/>
    <n v="44000"/>
    <s v="PE"/>
    <s v="714370207-ADS1360001"/>
    <n v="0"/>
    <n v="40000"/>
    <n v="4000"/>
    <n v="0"/>
    <n v="0"/>
    <n v="0"/>
    <m/>
    <m/>
    <n v="0"/>
    <m/>
    <m/>
    <m/>
    <m/>
    <m/>
    <m/>
    <m/>
    <m/>
    <s v="714370207-ADS1366"/>
    <s v="S19081-TH"/>
    <m/>
    <n v="0"/>
    <n v="0"/>
    <n v="0"/>
    <n v="0"/>
    <n v="0"/>
    <n v="0"/>
    <m/>
    <m/>
    <m/>
    <s v="No"/>
    <s v="W665183"/>
    <n v="0"/>
    <m/>
    <s v="S19081-TH"/>
    <m/>
    <m/>
    <s v="H0064894"/>
  </r>
  <r>
    <x v="779"/>
    <n v="10000"/>
    <n v="20000"/>
    <d v="2025-04-17T00:00:00"/>
    <s v="502LAUGH"/>
    <s v=" 8:35:38 am"/>
    <s v="M0BSI12311000"/>
    <m/>
    <x v="1"/>
    <s v="Yes"/>
    <x v="9"/>
    <x v="8"/>
    <x v="9"/>
    <x v="9"/>
    <n v="1500"/>
    <m/>
    <m/>
    <d v="2025-04-16T00:00:00"/>
    <m/>
    <n v="2"/>
    <n v="3000"/>
    <s v="PE"/>
    <s v="10055929001 REVA0001"/>
    <n v="0"/>
    <n v="1020"/>
    <n v="1980"/>
    <n v="0"/>
    <n v="0"/>
    <n v="0"/>
    <m/>
    <m/>
    <n v="0"/>
    <m/>
    <m/>
    <m/>
    <m/>
    <m/>
    <m/>
    <m/>
    <m/>
    <s v="10055929001 REVA"/>
    <s v="E05166-JAPAC"/>
    <m/>
    <n v="0"/>
    <n v="0"/>
    <n v="0"/>
    <n v="0"/>
    <n v="0"/>
    <n v="0"/>
    <m/>
    <m/>
    <m/>
    <s v="No"/>
    <s v="W665005"/>
    <n v="0"/>
    <m/>
    <s v="E05166-JAPAC"/>
    <m/>
    <m/>
    <s v="S0361973"/>
  </r>
  <r>
    <x v="780"/>
    <n v="10000"/>
    <n v="10000"/>
    <d v="2025-04-16T00:00:00"/>
    <s v="502LAUGH"/>
    <s v=" 4:40:17 pm"/>
    <s v="M0BUF4262"/>
    <m/>
    <x v="0"/>
    <s v="Yes"/>
    <x v="45"/>
    <x v="21"/>
    <x v="26"/>
    <x v="26"/>
    <n v="9000"/>
    <m/>
    <m/>
    <d v="2025-04-16T00:00:00"/>
    <m/>
    <n v="4"/>
    <n v="36000"/>
    <s v="PE"/>
    <s v="202659400 REVA0001"/>
    <n v="0"/>
    <n v="36000"/>
    <n v="0"/>
    <n v="0"/>
    <n v="0"/>
    <n v="0"/>
    <m/>
    <m/>
    <n v="0"/>
    <m/>
    <m/>
    <m/>
    <m/>
    <m/>
    <m/>
    <m/>
    <m/>
    <s v="202659400 REVA"/>
    <s v="S19314"/>
    <m/>
    <n v="0"/>
    <n v="0"/>
    <n v="0"/>
    <n v="0"/>
    <n v="0"/>
    <n v="0"/>
    <m/>
    <m/>
    <m/>
    <s v="No"/>
    <s v="W665188"/>
    <n v="0"/>
    <m/>
    <s v="S19314"/>
    <m/>
    <m/>
    <s v="H0064903"/>
  </r>
  <r>
    <x v="781"/>
    <n v="10000"/>
    <n v="10000"/>
    <d v="2025-04-17T00:00:00"/>
    <s v="502LAUGH"/>
    <s v=" 5:03:27 pm"/>
    <s v="M0BFL2381"/>
    <m/>
    <x v="0"/>
    <s v="Yes"/>
    <x v="8"/>
    <x v="7"/>
    <x v="8"/>
    <x v="8"/>
    <n v="5500"/>
    <m/>
    <m/>
    <d v="2025-04-16T00:00:00"/>
    <m/>
    <n v="16"/>
    <n v="88000"/>
    <s v="PE"/>
    <s v="714370207-ADS1360001"/>
    <n v="0"/>
    <n v="80000"/>
    <n v="8000"/>
    <n v="0"/>
    <n v="0"/>
    <n v="0"/>
    <m/>
    <m/>
    <n v="0"/>
    <m/>
    <m/>
    <m/>
    <m/>
    <m/>
    <m/>
    <m/>
    <m/>
    <s v="714370207-ADS1366"/>
    <s v="S19314"/>
    <m/>
    <n v="0"/>
    <n v="0"/>
    <n v="0"/>
    <n v="0"/>
    <n v="0"/>
    <n v="0"/>
    <m/>
    <m/>
    <m/>
    <s v="No"/>
    <s v="W665189"/>
    <n v="0"/>
    <m/>
    <s v="S19314"/>
    <m/>
    <m/>
    <s v="H0064909"/>
  </r>
  <r>
    <x v="782"/>
    <n v="10000"/>
    <n v="10000"/>
    <d v="2025-04-16T00:00:00"/>
    <s v="502LAUGH"/>
    <d v="1899-12-30T11:16:54"/>
    <s v="4092S1"/>
    <m/>
    <x v="0"/>
    <s v="Yes"/>
    <x v="8"/>
    <x v="7"/>
    <x v="8"/>
    <x v="8"/>
    <n v="3000"/>
    <m/>
    <m/>
    <d v="2025-04-16T00:00:00"/>
    <m/>
    <n v="1"/>
    <n v="3000"/>
    <s v="PE"/>
    <n v="10100070001"/>
    <n v="0"/>
    <n v="3000"/>
    <n v="0"/>
    <n v="0"/>
    <n v="0"/>
    <n v="0"/>
    <m/>
    <m/>
    <n v="0"/>
    <m/>
    <m/>
    <m/>
    <m/>
    <m/>
    <m/>
    <m/>
    <m/>
    <n v="1010007"/>
    <s v="E05156"/>
    <m/>
    <n v="0"/>
    <n v="0"/>
    <n v="0"/>
    <n v="0"/>
    <n v="0"/>
    <n v="0"/>
    <m/>
    <m/>
    <m/>
    <s v="No"/>
    <s v="W665009"/>
    <n v="0"/>
    <m/>
    <s v="E05156"/>
    <m/>
    <m/>
    <s v="S0362035"/>
  </r>
  <r>
    <x v="382"/>
    <n v="10000"/>
    <n v="30000"/>
    <d v="2025-04-16T00:00:00"/>
    <s v="502LAUGH"/>
    <s v=" 4:49:50 pm"/>
    <n v="10620258103"/>
    <m/>
    <x v="2"/>
    <s v="Yes"/>
    <x v="37"/>
    <x v="20"/>
    <x v="37"/>
    <x v="37"/>
    <n v="7273"/>
    <m/>
    <m/>
    <d v="2025-04-16T00:00:00"/>
    <m/>
    <n v="11"/>
    <n v="80003"/>
    <s v="PE"/>
    <s v="6ZD61-800010001"/>
    <n v="0"/>
    <n v="80000"/>
    <n v="3"/>
    <n v="0"/>
    <n v="0"/>
    <n v="0"/>
    <m/>
    <m/>
    <n v="0"/>
    <m/>
    <m/>
    <m/>
    <m/>
    <m/>
    <m/>
    <m/>
    <m/>
    <s v="6ZD61-80001"/>
    <s v="H08031-JIM-M"/>
    <m/>
    <n v="0"/>
    <n v="0"/>
    <n v="0"/>
    <n v="0"/>
    <n v="0"/>
    <n v="0"/>
    <m/>
    <m/>
    <m/>
    <s v="No"/>
    <s v="W665192"/>
    <n v="0"/>
    <m/>
    <s v="H08031-JIM-M"/>
    <m/>
    <m/>
    <s v="S0362371"/>
  </r>
  <r>
    <x v="611"/>
    <n v="10000"/>
    <n v="30000"/>
    <d v="2025-04-22T00:00:00"/>
    <s v="502LAUGH"/>
    <s v=" 8:54:12 am"/>
    <n v="59469"/>
    <m/>
    <x v="0"/>
    <s v="Yes"/>
    <x v="1"/>
    <x v="1"/>
    <x v="1"/>
    <x v="1"/>
    <n v="84022"/>
    <m/>
    <m/>
    <d v="2025-04-16T00:00:00"/>
    <m/>
    <n v="12"/>
    <n v="1008264"/>
    <s v="PE"/>
    <s v="MT-1000407-902RE0005"/>
    <n v="0"/>
    <n v="494941"/>
    <n v="513323"/>
    <n v="0"/>
    <n v="0"/>
    <n v="0"/>
    <m/>
    <m/>
    <n v="0"/>
    <m/>
    <m/>
    <m/>
    <m/>
    <m/>
    <m/>
    <m/>
    <m/>
    <s v="MT-1000407-902REV006"/>
    <s v="Z26002"/>
    <m/>
    <n v="0"/>
    <n v="0"/>
    <n v="0"/>
    <n v="0"/>
    <n v="0"/>
    <n v="0"/>
    <m/>
    <m/>
    <m/>
    <s v="No"/>
    <s v="W665194"/>
    <n v="0"/>
    <m/>
    <s v="Z26002"/>
    <m/>
    <m/>
    <s v="S0362382"/>
  </r>
  <r>
    <x v="611"/>
    <n v="10000"/>
    <n v="40000"/>
    <d v="2025-04-22T00:00:00"/>
    <s v="502LAUGH"/>
    <s v=" 8:54:12 am"/>
    <n v="59469"/>
    <m/>
    <x v="0"/>
    <s v="Yes"/>
    <x v="21"/>
    <x v="3"/>
    <x v="20"/>
    <x v="20"/>
    <n v="45750"/>
    <m/>
    <m/>
    <d v="2025-04-16T00:00:00"/>
    <m/>
    <n v="12"/>
    <n v="549000"/>
    <s v="PE"/>
    <s v="MT-1000407-902RE0005"/>
    <n v="0"/>
    <n v="269496"/>
    <n v="279504"/>
    <n v="0"/>
    <n v="0"/>
    <n v="0"/>
    <m/>
    <m/>
    <n v="0"/>
    <m/>
    <m/>
    <m/>
    <m/>
    <m/>
    <m/>
    <m/>
    <m/>
    <s v="MT-1000407-902REV006"/>
    <s v="Z26002"/>
    <m/>
    <n v="0"/>
    <n v="0"/>
    <n v="0"/>
    <n v="0"/>
    <n v="0"/>
    <n v="0"/>
    <m/>
    <m/>
    <m/>
    <s v="No"/>
    <s v="W665194"/>
    <n v="0"/>
    <m/>
    <s v="Z26002"/>
    <m/>
    <m/>
    <s v="S0362382"/>
  </r>
  <r>
    <x v="611"/>
    <n v="10000"/>
    <n v="50000"/>
    <d v="2025-04-22T00:00:00"/>
    <s v="502LAUGH"/>
    <s v=" 8:54:12 am"/>
    <n v="59469"/>
    <m/>
    <x v="1"/>
    <s v="Yes"/>
    <x v="41"/>
    <x v="20"/>
    <x v="39"/>
    <x v="39"/>
    <n v="168000"/>
    <m/>
    <m/>
    <d v="2025-04-16T00:00:00"/>
    <m/>
    <n v="6"/>
    <n v="1008000"/>
    <s v="PE"/>
    <s v="MT-1000407-902RE0005"/>
    <n v="0"/>
    <n v="970667"/>
    <n v="37333"/>
    <n v="0"/>
    <n v="0"/>
    <n v="0"/>
    <m/>
    <m/>
    <n v="0"/>
    <m/>
    <m/>
    <m/>
    <m/>
    <m/>
    <m/>
    <m/>
    <m/>
    <s v="MT-1000407-902REV006"/>
    <s v="Z26002"/>
    <m/>
    <n v="0"/>
    <n v="0"/>
    <n v="0"/>
    <n v="0"/>
    <n v="0"/>
    <n v="0"/>
    <m/>
    <m/>
    <m/>
    <s v="No"/>
    <s v="W665194"/>
    <n v="0"/>
    <m/>
    <s v="Z26002"/>
    <m/>
    <m/>
    <s v="S0362382"/>
  </r>
  <r>
    <x v="611"/>
    <n v="20000"/>
    <n v="30000"/>
    <d v="2025-04-22T00:00:00"/>
    <s v="502LAUGH"/>
    <s v=" 8:54:12 am"/>
    <n v="59469"/>
    <m/>
    <x v="0"/>
    <s v="Yes"/>
    <x v="1"/>
    <x v="1"/>
    <x v="1"/>
    <x v="1"/>
    <n v="166"/>
    <m/>
    <m/>
    <d v="2025-04-16T00:00:00"/>
    <m/>
    <n v="12"/>
    <n v="1992"/>
    <s v="PE"/>
    <s v="MT-1000407-902RE0005"/>
    <n v="0"/>
    <n v="98604"/>
    <n v="-96612"/>
    <n v="0"/>
    <n v="0"/>
    <n v="0"/>
    <m/>
    <m/>
    <n v="0"/>
    <m/>
    <m/>
    <m/>
    <m/>
    <m/>
    <m/>
    <m/>
    <m/>
    <s v="MT-1000407-902REV006"/>
    <s v="Z26002"/>
    <m/>
    <n v="0"/>
    <n v="0"/>
    <n v="0"/>
    <n v="0"/>
    <n v="0"/>
    <n v="0"/>
    <m/>
    <m/>
    <m/>
    <s v="No"/>
    <s v="W665194"/>
    <n v="0"/>
    <m/>
    <s v="Z26002"/>
    <m/>
    <m/>
    <s v="S0362382"/>
  </r>
  <r>
    <x v="386"/>
    <n v="10000"/>
    <n v="30000"/>
    <d v="2025-04-17T00:00:00"/>
    <s v="502LAUGH"/>
    <s v=" 8:43:26 am"/>
    <s v="BYG120-02"/>
    <m/>
    <x v="1"/>
    <s v="Yes"/>
    <x v="33"/>
    <x v="26"/>
    <x v="3"/>
    <x v="3"/>
    <n v="26500"/>
    <m/>
    <m/>
    <d v="2025-04-16T00:00:00"/>
    <m/>
    <n v="6"/>
    <n v="159000"/>
    <s v="PE"/>
    <s v="CHAMP SQ-YELLOW0001"/>
    <n v="0"/>
    <n v="153961"/>
    <n v="5039"/>
    <n v="0"/>
    <n v="0"/>
    <n v="0"/>
    <m/>
    <m/>
    <n v="0"/>
    <m/>
    <m/>
    <m/>
    <m/>
    <m/>
    <m/>
    <m/>
    <m/>
    <s v="CHAMP SQ-YELLOW"/>
    <s v="E05203"/>
    <m/>
    <n v="0"/>
    <n v="0"/>
    <n v="0"/>
    <n v="0"/>
    <n v="0"/>
    <n v="0"/>
    <m/>
    <m/>
    <m/>
    <s v="No"/>
    <s v="W665455"/>
    <n v="0"/>
    <m/>
    <s v="E05203"/>
    <m/>
    <m/>
    <s v="S0362395"/>
  </r>
  <r>
    <x v="735"/>
    <n v="10000"/>
    <n v="20000"/>
    <d v="2025-04-21T00:00:00"/>
    <s v="502LAUGH"/>
    <d v="1899-12-30T10:07:58"/>
    <s v="P/O48412/XHX2410080002"/>
    <m/>
    <x v="0"/>
    <s v="Yes"/>
    <x v="9"/>
    <x v="8"/>
    <x v="9"/>
    <x v="9"/>
    <n v="5000"/>
    <m/>
    <m/>
    <d v="2025-04-16T00:00:00"/>
    <m/>
    <n v="4"/>
    <n v="20000"/>
    <s v="PE"/>
    <s v="7MM DIA TAPE0001"/>
    <n v="0"/>
    <n v="10000"/>
    <n v="10000"/>
    <n v="0"/>
    <n v="0"/>
    <n v="0"/>
    <m/>
    <m/>
    <n v="0"/>
    <m/>
    <m/>
    <m/>
    <m/>
    <m/>
    <m/>
    <m/>
    <m/>
    <s v="7MM DIA TAPE"/>
    <s v="F06180"/>
    <m/>
    <n v="0"/>
    <n v="0"/>
    <n v="0"/>
    <n v="0"/>
    <n v="0"/>
    <n v="0"/>
    <m/>
    <m/>
    <m/>
    <s v="No"/>
    <s v="W665200"/>
    <n v="0"/>
    <m/>
    <s v="F06180"/>
    <m/>
    <m/>
    <s v="S0362405"/>
  </r>
  <r>
    <x v="783"/>
    <n v="10000"/>
    <n v="10000"/>
    <d v="2025-04-17T00:00:00"/>
    <s v="502LAUGH"/>
    <s v=" 8:41:30 am"/>
    <s v="U541452040/504040726"/>
    <m/>
    <x v="0"/>
    <s v="Yes"/>
    <x v="30"/>
    <x v="24"/>
    <x v="32"/>
    <x v="32"/>
    <n v="5860"/>
    <m/>
    <m/>
    <d v="2025-04-16T00:00:00"/>
    <m/>
    <n v="1"/>
    <n v="5860"/>
    <s v="PE"/>
    <s v="250-5323-000001"/>
    <n v="0"/>
    <n v="5360"/>
    <n v="500"/>
    <n v="0"/>
    <n v="0"/>
    <n v="0"/>
    <m/>
    <m/>
    <n v="0"/>
    <m/>
    <m/>
    <m/>
    <m/>
    <m/>
    <m/>
    <m/>
    <m/>
    <s v="250-5323-00"/>
    <s v="J10025"/>
    <m/>
    <n v="0"/>
    <n v="0"/>
    <n v="0"/>
    <n v="0"/>
    <n v="0"/>
    <n v="0"/>
    <m/>
    <m/>
    <m/>
    <s v="No"/>
    <s v="W665289"/>
    <n v="0"/>
    <m/>
    <s v="J10025"/>
    <m/>
    <m/>
    <s v="S0362450"/>
  </r>
  <r>
    <x v="618"/>
    <n v="10000"/>
    <n v="50000"/>
    <d v="2025-04-25T00:00:00"/>
    <s v="502LAUGH"/>
    <s v=" 9:41:09 am"/>
    <s v="E04OB9810/WO2024/4006"/>
    <m/>
    <x v="1"/>
    <s v="Yes"/>
    <x v="35"/>
    <x v="27"/>
    <x v="23"/>
    <x v="23"/>
    <n v="120000"/>
    <m/>
    <m/>
    <d v="2025-04-16T00:00:00"/>
    <m/>
    <n v="1"/>
    <n v="120000"/>
    <s v="PE"/>
    <s v="Y00-0000928-000001"/>
    <n v="0"/>
    <n v="118728"/>
    <n v="1272"/>
    <n v="0"/>
    <n v="0"/>
    <n v="0"/>
    <m/>
    <m/>
    <n v="0"/>
    <m/>
    <m/>
    <m/>
    <m/>
    <m/>
    <m/>
    <m/>
    <m/>
    <s v="300-0000396-00"/>
    <s v="F06170-JIANGSU"/>
    <m/>
    <n v="0"/>
    <n v="0"/>
    <n v="0"/>
    <n v="0"/>
    <n v="0"/>
    <n v="0"/>
    <m/>
    <m/>
    <m/>
    <s v="No"/>
    <s v="W665469"/>
    <n v="0"/>
    <m/>
    <s v="F06170-JIANGSU"/>
    <m/>
    <m/>
    <s v="S0362660"/>
  </r>
  <r>
    <x v="570"/>
    <n v="10000"/>
    <n v="40000"/>
    <d v="2025-04-16T00:00:00"/>
    <s v="502LAUGH"/>
    <s v=" 3:35:41 pm"/>
    <n v="10620258104"/>
    <m/>
    <x v="2"/>
    <s v="Yes"/>
    <x v="37"/>
    <x v="20"/>
    <x v="37"/>
    <x v="37"/>
    <n v="10000"/>
    <m/>
    <m/>
    <d v="2025-04-16T00:00:00"/>
    <m/>
    <n v="11"/>
    <n v="110000"/>
    <s v="PE"/>
    <s v="T6M56-800010001"/>
    <n v="0"/>
    <n v="100000"/>
    <n v="10000"/>
    <n v="0"/>
    <n v="0"/>
    <n v="0"/>
    <m/>
    <m/>
    <n v="0"/>
    <m/>
    <m/>
    <m/>
    <m/>
    <m/>
    <m/>
    <m/>
    <m/>
    <s v="T6M56-80001"/>
    <s v="H08031-JIM-M"/>
    <m/>
    <n v="0"/>
    <n v="0"/>
    <n v="0"/>
    <n v="0"/>
    <n v="0"/>
    <n v="0"/>
    <m/>
    <m/>
    <m/>
    <s v="No"/>
    <s v="W665036"/>
    <n v="0"/>
    <m/>
    <s v="H08031-JIM-M"/>
    <m/>
    <m/>
    <s v="S0362682"/>
  </r>
  <r>
    <x v="571"/>
    <n v="10000"/>
    <n v="20000"/>
    <d v="2025-04-21T00:00:00"/>
    <s v="502LAUGH"/>
    <s v=" 2:50:53 pm"/>
    <s v="M0BUB1101"/>
    <m/>
    <x v="1"/>
    <s v="Yes"/>
    <x v="36"/>
    <x v="2"/>
    <x v="45"/>
    <x v="45"/>
    <n v="12500"/>
    <m/>
    <m/>
    <d v="2025-04-16T00:00:00"/>
    <m/>
    <n v="2"/>
    <n v="25000"/>
    <s v="PE"/>
    <s v="10056878001 REVA0001"/>
    <n v="0"/>
    <n v="21500"/>
    <n v="3500"/>
    <n v="0"/>
    <n v="0"/>
    <n v="0"/>
    <m/>
    <m/>
    <n v="0"/>
    <m/>
    <m/>
    <m/>
    <m/>
    <m/>
    <m/>
    <m/>
    <m/>
    <s v="10056878001 REVA"/>
    <s v="E05166-JAPAC"/>
    <m/>
    <n v="0"/>
    <n v="0"/>
    <n v="0"/>
    <n v="0"/>
    <n v="0"/>
    <n v="0"/>
    <m/>
    <m/>
    <m/>
    <s v="No"/>
    <s v="W665474"/>
    <n v="0"/>
    <m/>
    <s v="E05166-JAPAC"/>
    <m/>
    <m/>
    <s v="S0362710"/>
  </r>
  <r>
    <x v="784"/>
    <n v="10000"/>
    <n v="10000"/>
    <d v="2025-04-17T00:00:00"/>
    <s v="502LAUGH"/>
    <s v=" 2:03:41 pm"/>
    <s v="5011704U5"/>
    <m/>
    <x v="0"/>
    <s v="Yes"/>
    <x v="27"/>
    <x v="22"/>
    <x v="27"/>
    <x v="27"/>
    <n v="30000"/>
    <m/>
    <m/>
    <d v="2025-04-16T00:00:00"/>
    <m/>
    <n v="1"/>
    <n v="30000"/>
    <s v="PE"/>
    <s v="250-6222-000001"/>
    <n v="0"/>
    <n v="30000"/>
    <n v="0"/>
    <n v="0"/>
    <n v="0"/>
    <n v="0"/>
    <m/>
    <m/>
    <n v="0"/>
    <m/>
    <m/>
    <m/>
    <m/>
    <m/>
    <m/>
    <m/>
    <m/>
    <s v="250-6222-00"/>
    <s v="J10025"/>
    <m/>
    <n v="0"/>
    <n v="0"/>
    <n v="0"/>
    <n v="0"/>
    <n v="0"/>
    <n v="0"/>
    <m/>
    <m/>
    <m/>
    <s v="No"/>
    <s v="W665213"/>
    <n v="0"/>
    <m/>
    <s v="J10025"/>
    <m/>
    <m/>
    <s v="S0362750"/>
  </r>
  <r>
    <x v="785"/>
    <n v="10000"/>
    <n v="10000"/>
    <d v="2025-04-17T00:00:00"/>
    <s v="502LAUGH"/>
    <s v=" 8:38:34 am"/>
    <s v="4110601U5A"/>
    <m/>
    <x v="0"/>
    <s v="Yes"/>
    <x v="10"/>
    <x v="9"/>
    <x v="10"/>
    <x v="10"/>
    <n v="3000"/>
    <m/>
    <m/>
    <d v="2025-04-16T00:00:00"/>
    <m/>
    <n v="1"/>
    <n v="3000"/>
    <s v="PE"/>
    <s v="260-6403-000001"/>
    <n v="0"/>
    <n v="3000"/>
    <n v="0"/>
    <n v="0"/>
    <n v="0"/>
    <n v="0"/>
    <m/>
    <m/>
    <n v="0"/>
    <m/>
    <m/>
    <m/>
    <m/>
    <m/>
    <m/>
    <m/>
    <m/>
    <s v="260-6403-00"/>
    <s v="J10025"/>
    <m/>
    <n v="0"/>
    <n v="0"/>
    <n v="0"/>
    <n v="0"/>
    <n v="0"/>
    <n v="0"/>
    <m/>
    <m/>
    <m/>
    <s v="No"/>
    <s v="W665217"/>
    <n v="0"/>
    <m/>
    <s v="J10025"/>
    <m/>
    <m/>
    <s v="S0362762"/>
  </r>
  <r>
    <x v="786"/>
    <n v="10000"/>
    <n v="10000"/>
    <d v="2025-04-17T00:00:00"/>
    <s v="502LAUGH"/>
    <d v="1899-12-30T10:11:25"/>
    <s v="4110601U5A"/>
    <m/>
    <x v="0"/>
    <s v="Yes"/>
    <x v="10"/>
    <x v="9"/>
    <x v="10"/>
    <x v="10"/>
    <n v="2000"/>
    <m/>
    <m/>
    <d v="2025-04-16T00:00:00"/>
    <m/>
    <n v="1"/>
    <n v="2000"/>
    <s v="PE"/>
    <s v="260-6425-000001"/>
    <n v="0"/>
    <n v="2000"/>
    <n v="0"/>
    <n v="0"/>
    <n v="0"/>
    <n v="0"/>
    <m/>
    <m/>
    <n v="0"/>
    <m/>
    <m/>
    <m/>
    <m/>
    <m/>
    <m/>
    <m/>
    <m/>
    <s v="260-6425-00"/>
    <s v="J10025"/>
    <m/>
    <n v="0"/>
    <n v="0"/>
    <n v="0"/>
    <n v="0"/>
    <n v="0"/>
    <n v="0"/>
    <m/>
    <m/>
    <m/>
    <s v="No"/>
    <s v="W665218"/>
    <n v="0"/>
    <m/>
    <s v="J10025"/>
    <m/>
    <m/>
    <s v="S0362762"/>
  </r>
  <r>
    <x v="787"/>
    <n v="10000"/>
    <n v="10000"/>
    <d v="2025-04-17T00:00:00"/>
    <s v="502LAUGH"/>
    <s v=" 8:40:07 am"/>
    <s v="5011705U5"/>
    <m/>
    <x v="0"/>
    <s v="Yes"/>
    <x v="7"/>
    <x v="6"/>
    <x v="29"/>
    <x v="29"/>
    <n v="5000"/>
    <m/>
    <m/>
    <d v="2025-04-16T00:00:00"/>
    <m/>
    <n v="6"/>
    <n v="30000"/>
    <s v="PE"/>
    <s v="250-6255-000001"/>
    <n v="0"/>
    <n v="30000"/>
    <n v="0"/>
    <n v="0"/>
    <n v="0"/>
    <n v="0"/>
    <m/>
    <m/>
    <n v="0"/>
    <m/>
    <m/>
    <m/>
    <m/>
    <m/>
    <m/>
    <m/>
    <m/>
    <s v="250-6255-00"/>
    <s v="J10025"/>
    <m/>
    <n v="0"/>
    <n v="0"/>
    <n v="0"/>
    <n v="0"/>
    <n v="0"/>
    <n v="0"/>
    <m/>
    <m/>
    <m/>
    <s v="No"/>
    <s v="W665486"/>
    <n v="0"/>
    <m/>
    <s v="J10025"/>
    <m/>
    <m/>
    <s v="S0362766"/>
  </r>
  <r>
    <x v="788"/>
    <n v="10000"/>
    <n v="10000"/>
    <d v="2025-04-17T00:00:00"/>
    <s v="502LAUGH"/>
    <s v=" 8:40:07 am"/>
    <s v="5011705U5"/>
    <m/>
    <x v="0"/>
    <s v="Yes"/>
    <x v="7"/>
    <x v="6"/>
    <x v="29"/>
    <x v="29"/>
    <n v="2667"/>
    <m/>
    <m/>
    <d v="2025-04-16T00:00:00"/>
    <m/>
    <n v="6"/>
    <n v="16002"/>
    <s v="PE"/>
    <s v="250-6255-000001"/>
    <n v="0"/>
    <n v="16000"/>
    <n v="2"/>
    <n v="0"/>
    <n v="0"/>
    <n v="0"/>
    <m/>
    <m/>
    <n v="0"/>
    <m/>
    <m/>
    <m/>
    <m/>
    <m/>
    <m/>
    <m/>
    <m/>
    <s v="250-6255-00"/>
    <s v="J10025"/>
    <m/>
    <n v="0"/>
    <n v="0"/>
    <n v="0"/>
    <n v="0"/>
    <n v="0"/>
    <n v="0"/>
    <m/>
    <m/>
    <m/>
    <s v="No"/>
    <s v="W665489"/>
    <n v="0"/>
    <m/>
    <s v="J10025"/>
    <m/>
    <m/>
    <s v="S0362768"/>
  </r>
  <r>
    <x v="579"/>
    <n v="10000"/>
    <n v="20000"/>
    <d v="2025-04-28T00:00:00"/>
    <s v="502LAUGH"/>
    <s v=" 8:42:31 am"/>
    <n v="10620258101"/>
    <m/>
    <x v="1"/>
    <s v="Yes"/>
    <x v="2"/>
    <x v="2"/>
    <x v="2"/>
    <x v="2"/>
    <n v="1364"/>
    <m/>
    <m/>
    <d v="2025-04-16T00:00:00"/>
    <m/>
    <n v="66"/>
    <n v="90024"/>
    <s v="PE"/>
    <s v="T0A86-80005-FT0001"/>
    <n v="0"/>
    <n v="80000"/>
    <n v="10024"/>
    <n v="0"/>
    <n v="0"/>
    <n v="0"/>
    <m/>
    <m/>
    <n v="0"/>
    <m/>
    <m/>
    <m/>
    <m/>
    <m/>
    <m/>
    <m/>
    <m/>
    <s v="T0A86-80005-FT"/>
    <s v="H08031-JIM-M"/>
    <m/>
    <n v="0"/>
    <n v="0"/>
    <n v="0"/>
    <n v="0"/>
    <n v="0"/>
    <n v="0"/>
    <m/>
    <m/>
    <m/>
    <s v="No"/>
    <s v="W665699"/>
    <n v="0"/>
    <m/>
    <s v="H08031-JIM-M"/>
    <m/>
    <m/>
    <s v="S0362933"/>
  </r>
  <r>
    <x v="580"/>
    <n v="10000"/>
    <n v="20000"/>
    <d v="2025-04-28T00:00:00"/>
    <s v="502LAUGH"/>
    <s v=" 8:41:23 am"/>
    <n v="10620258100"/>
    <m/>
    <x v="1"/>
    <s v="Yes"/>
    <x v="2"/>
    <x v="2"/>
    <x v="2"/>
    <x v="2"/>
    <n v="1410"/>
    <m/>
    <m/>
    <d v="2025-04-16T00:00:00"/>
    <m/>
    <n v="66"/>
    <n v="93060"/>
    <s v="PE"/>
    <s v="E5Z02-80008-FT0001"/>
    <n v="0"/>
    <n v="80000"/>
    <n v="13060"/>
    <n v="0"/>
    <n v="0"/>
    <n v="0"/>
    <m/>
    <m/>
    <n v="0"/>
    <m/>
    <m/>
    <m/>
    <m/>
    <m/>
    <m/>
    <m/>
    <m/>
    <s v="E5Z02-80008-FT"/>
    <s v="H08031-JIM-M"/>
    <m/>
    <n v="0"/>
    <n v="0"/>
    <n v="0"/>
    <n v="0"/>
    <n v="0"/>
    <n v="0"/>
    <m/>
    <m/>
    <m/>
    <s v="No"/>
    <s v="W665495"/>
    <n v="0"/>
    <m/>
    <s v="H08031-JIM-M"/>
    <m/>
    <m/>
    <s v="S0362938"/>
  </r>
  <r>
    <x v="581"/>
    <n v="10000"/>
    <n v="20000"/>
    <d v="2025-04-17T00:00:00"/>
    <s v="502LAUGH"/>
    <d v="1899-12-30T11:08:21"/>
    <s v="3082509U9/405172525"/>
    <m/>
    <x v="1"/>
    <s v="Yes"/>
    <x v="14"/>
    <x v="12"/>
    <x v="14"/>
    <x v="14"/>
    <n v="500"/>
    <m/>
    <m/>
    <d v="2025-04-16T00:00:00"/>
    <m/>
    <n v="1"/>
    <n v="500"/>
    <s v="PE"/>
    <n v="190023590001"/>
    <n v="0"/>
    <n v="500"/>
    <n v="0"/>
    <n v="0"/>
    <n v="0"/>
    <n v="0"/>
    <m/>
    <m/>
    <n v="0"/>
    <m/>
    <m/>
    <m/>
    <m/>
    <m/>
    <m/>
    <m/>
    <m/>
    <n v="19002359"/>
    <s v="I09109"/>
    <m/>
    <n v="0"/>
    <n v="0"/>
    <n v="0"/>
    <n v="0"/>
    <n v="0"/>
    <n v="0"/>
    <m/>
    <m/>
    <m/>
    <s v="No"/>
    <s v="W665225"/>
    <n v="0"/>
    <m/>
    <s v="I09109"/>
    <m/>
    <m/>
    <s v="S0363027"/>
  </r>
  <r>
    <x v="789"/>
    <n v="10000"/>
    <n v="10000"/>
    <d v="2025-04-25T00:00:00"/>
    <s v="502LAUGH"/>
    <s v=" 8:24:50 am"/>
    <s v="SG-5578167 01"/>
    <m/>
    <x v="0"/>
    <s v="Yes"/>
    <x v="18"/>
    <x v="16"/>
    <x v="36"/>
    <x v="36"/>
    <n v="600"/>
    <m/>
    <m/>
    <d v="2025-04-16T00:00:00"/>
    <m/>
    <n v="3"/>
    <n v="1800"/>
    <s v="PE"/>
    <s v="SHIPMENT LABEL0001"/>
    <n v="0"/>
    <n v="1000"/>
    <n v="800"/>
    <n v="0"/>
    <n v="0"/>
    <n v="0"/>
    <m/>
    <m/>
    <n v="0"/>
    <m/>
    <m/>
    <m/>
    <m/>
    <m/>
    <m/>
    <m/>
    <m/>
    <s v="SHIPMENT LABEL"/>
    <s v="S19156"/>
    <m/>
    <n v="0"/>
    <n v="0"/>
    <n v="0"/>
    <n v="0"/>
    <n v="0"/>
    <n v="0"/>
    <m/>
    <m/>
    <m/>
    <s v="No"/>
    <s v="W665502"/>
    <n v="0"/>
    <m/>
    <s v="S19156"/>
    <m/>
    <m/>
    <s v="S0363031"/>
  </r>
  <r>
    <x v="659"/>
    <n v="10000"/>
    <n v="20000"/>
    <d v="2025-04-17T00:00:00"/>
    <s v="502LAUGH"/>
    <s v=" 9:19:25 am"/>
    <s v="J00WT7100"/>
    <m/>
    <x v="1"/>
    <s v="Yes"/>
    <x v="19"/>
    <x v="15"/>
    <x v="18"/>
    <x v="18"/>
    <n v="1334"/>
    <m/>
    <m/>
    <d v="2025-04-16T00:00:00"/>
    <m/>
    <n v="6"/>
    <n v="8004"/>
    <s v="PE"/>
    <n v="5000580740001"/>
    <n v="0"/>
    <n v="8000"/>
    <n v="4"/>
    <n v="0"/>
    <n v="0"/>
    <n v="0"/>
    <m/>
    <m/>
    <n v="0"/>
    <m/>
    <m/>
    <m/>
    <m/>
    <m/>
    <m/>
    <m/>
    <m/>
    <n v="500058074"/>
    <s v="B02083"/>
    <m/>
    <n v="0"/>
    <n v="0"/>
    <n v="0"/>
    <n v="0"/>
    <n v="0"/>
    <n v="0"/>
    <m/>
    <m/>
    <m/>
    <s v="No"/>
    <s v="W665226"/>
    <n v="0"/>
    <m/>
    <s v="B02083"/>
    <m/>
    <m/>
    <s v="S0363034"/>
  </r>
  <r>
    <x v="660"/>
    <n v="10000"/>
    <n v="20000"/>
    <d v="2025-04-17T00:00:00"/>
    <s v="502LAUGH"/>
    <s v=" 9:19:25 am"/>
    <s v="J00WT7100"/>
    <m/>
    <x v="1"/>
    <s v="Yes"/>
    <x v="19"/>
    <x v="15"/>
    <x v="18"/>
    <x v="18"/>
    <n v="1834"/>
    <m/>
    <m/>
    <d v="2025-04-16T00:00:00"/>
    <m/>
    <n v="6"/>
    <n v="11004"/>
    <s v="PE"/>
    <n v="5000582230001"/>
    <n v="0"/>
    <n v="11000"/>
    <n v="4"/>
    <n v="0"/>
    <n v="0"/>
    <n v="0"/>
    <m/>
    <m/>
    <n v="0"/>
    <m/>
    <m/>
    <m/>
    <m/>
    <m/>
    <m/>
    <m/>
    <m/>
    <n v="500058223"/>
    <s v="B02083"/>
    <m/>
    <n v="0"/>
    <n v="0"/>
    <n v="0"/>
    <n v="0"/>
    <n v="0"/>
    <n v="0"/>
    <m/>
    <m/>
    <m/>
    <s v="No"/>
    <s v="W665228"/>
    <n v="0"/>
    <m/>
    <s v="B02083"/>
    <m/>
    <m/>
    <s v="S0363034"/>
  </r>
  <r>
    <x v="661"/>
    <n v="10000"/>
    <n v="20000"/>
    <d v="2025-04-17T00:00:00"/>
    <s v="502LAUGH"/>
    <s v=" 8:44:37 am"/>
    <s v="J00WT7100"/>
    <m/>
    <x v="1"/>
    <s v="Yes"/>
    <x v="19"/>
    <x v="15"/>
    <x v="18"/>
    <x v="18"/>
    <n v="2500"/>
    <m/>
    <m/>
    <d v="2025-04-16T00:00:00"/>
    <m/>
    <n v="6"/>
    <n v="15000"/>
    <s v="PE"/>
    <n v="5000582270001"/>
    <n v="0"/>
    <n v="7500"/>
    <n v="7500"/>
    <n v="0"/>
    <n v="0"/>
    <n v="0"/>
    <m/>
    <m/>
    <n v="0"/>
    <m/>
    <m/>
    <m/>
    <m/>
    <m/>
    <m/>
    <m/>
    <m/>
    <n v="500058227"/>
    <s v="B02083"/>
    <m/>
    <n v="0"/>
    <n v="0"/>
    <n v="0"/>
    <n v="0"/>
    <n v="0"/>
    <n v="0"/>
    <m/>
    <m/>
    <m/>
    <s v="No"/>
    <s v="W665229"/>
    <n v="0"/>
    <m/>
    <s v="B02083"/>
    <m/>
    <m/>
    <s v="S0363035"/>
  </r>
  <r>
    <x v="662"/>
    <n v="10000"/>
    <n v="20000"/>
    <d v="2025-04-17T00:00:00"/>
    <s v="502LAUGH"/>
    <s v=" 8:44:37 am"/>
    <s v="J00WT7100"/>
    <m/>
    <x v="1"/>
    <s v="Yes"/>
    <x v="19"/>
    <x v="15"/>
    <x v="18"/>
    <x v="18"/>
    <n v="834"/>
    <m/>
    <m/>
    <d v="2025-04-16T00:00:00"/>
    <m/>
    <n v="6"/>
    <n v="5004"/>
    <s v="PE"/>
    <n v="5000582300001"/>
    <n v="0"/>
    <n v="2500"/>
    <n v="2504"/>
    <n v="0"/>
    <n v="0"/>
    <n v="0"/>
    <m/>
    <m/>
    <n v="0"/>
    <m/>
    <m/>
    <m/>
    <m/>
    <m/>
    <m/>
    <m/>
    <m/>
    <n v="500058230"/>
    <s v="B02083"/>
    <m/>
    <n v="0"/>
    <n v="0"/>
    <n v="0"/>
    <n v="0"/>
    <n v="0"/>
    <n v="0"/>
    <m/>
    <m/>
    <m/>
    <s v="No"/>
    <s v="W665230"/>
    <n v="0"/>
    <m/>
    <s v="B02083"/>
    <m/>
    <m/>
    <s v="S0363035"/>
  </r>
  <r>
    <x v="663"/>
    <n v="10000"/>
    <n v="20000"/>
    <d v="2025-04-17T00:00:00"/>
    <s v="502LAUGH"/>
    <s v=" 8:45:57 am"/>
    <s v="J00WT7100"/>
    <m/>
    <x v="1"/>
    <s v="Yes"/>
    <x v="19"/>
    <x v="15"/>
    <x v="18"/>
    <x v="18"/>
    <n v="4500"/>
    <m/>
    <m/>
    <d v="2025-04-16T00:00:00"/>
    <m/>
    <n v="6"/>
    <n v="27000"/>
    <s v="PE"/>
    <n v="5000584100001"/>
    <n v="0"/>
    <n v="13500"/>
    <n v="13500"/>
    <n v="0"/>
    <n v="0"/>
    <n v="0"/>
    <m/>
    <m/>
    <n v="0"/>
    <m/>
    <m/>
    <m/>
    <m/>
    <m/>
    <m/>
    <m/>
    <m/>
    <n v="500058410"/>
    <s v="B02083"/>
    <m/>
    <n v="0"/>
    <n v="0"/>
    <n v="0"/>
    <n v="0"/>
    <n v="0"/>
    <n v="0"/>
    <m/>
    <m/>
    <m/>
    <s v="No"/>
    <s v="W665231"/>
    <n v="0"/>
    <m/>
    <s v="B02083"/>
    <m/>
    <m/>
    <s v="S0363035"/>
  </r>
  <r>
    <x v="664"/>
    <n v="10000"/>
    <n v="20000"/>
    <d v="2025-04-17T00:00:00"/>
    <s v="502LAUGH"/>
    <s v=" 8:45:57 am"/>
    <s v="J00WT7100"/>
    <m/>
    <x v="1"/>
    <s v="Yes"/>
    <x v="19"/>
    <x v="15"/>
    <x v="18"/>
    <x v="18"/>
    <n v="834"/>
    <m/>
    <m/>
    <d v="2025-04-16T00:00:00"/>
    <m/>
    <n v="6"/>
    <n v="5004"/>
    <s v="PE"/>
    <n v="5000761290001"/>
    <n v="0"/>
    <n v="2500"/>
    <n v="2504"/>
    <n v="0"/>
    <n v="0"/>
    <n v="0"/>
    <m/>
    <m/>
    <n v="0"/>
    <m/>
    <m/>
    <m/>
    <m/>
    <m/>
    <m/>
    <m/>
    <m/>
    <n v="500076129"/>
    <s v="B02083"/>
    <m/>
    <n v="0"/>
    <n v="0"/>
    <n v="0"/>
    <n v="0"/>
    <n v="0"/>
    <n v="0"/>
    <m/>
    <m/>
    <m/>
    <s v="No"/>
    <s v="W665232"/>
    <n v="0"/>
    <m/>
    <s v="B02083"/>
    <m/>
    <m/>
    <s v="S0363035"/>
  </r>
  <r>
    <x v="790"/>
    <n v="10000"/>
    <n v="10000"/>
    <d v="2025-04-17T00:00:00"/>
    <s v="502LAUGH"/>
    <d v="1899-12-30T10:37:23"/>
    <s v="4275S1"/>
    <m/>
    <x v="0"/>
    <s v="Yes"/>
    <x v="7"/>
    <x v="6"/>
    <x v="7"/>
    <x v="7"/>
    <n v="100"/>
    <m/>
    <m/>
    <d v="2025-04-16T00:00:00"/>
    <m/>
    <n v="1"/>
    <n v="100"/>
    <s v="PE"/>
    <n v="10104930001"/>
    <n v="0"/>
    <n v="100"/>
    <n v="0"/>
    <n v="0"/>
    <n v="0"/>
    <n v="0"/>
    <m/>
    <m/>
    <n v="0"/>
    <m/>
    <m/>
    <m/>
    <m/>
    <m/>
    <m/>
    <m/>
    <m/>
    <n v="1010493"/>
    <s v="E05156"/>
    <m/>
    <n v="0"/>
    <n v="0"/>
    <n v="0"/>
    <n v="0"/>
    <n v="0"/>
    <n v="0"/>
    <m/>
    <m/>
    <m/>
    <s v="No"/>
    <s v="W665046"/>
    <n v="0"/>
    <m/>
    <s v="E05156"/>
    <m/>
    <m/>
    <s v="S0362931"/>
  </r>
  <r>
    <x v="791"/>
    <n v="10000"/>
    <n v="10000"/>
    <d v="2025-04-17T00:00:00"/>
    <s v="502LAUGH"/>
    <d v="1899-12-30T11:06:07"/>
    <s v="M0BUF4262"/>
    <m/>
    <x v="0"/>
    <s v="Yes"/>
    <x v="45"/>
    <x v="21"/>
    <x v="26"/>
    <x v="26"/>
    <n v="9000"/>
    <m/>
    <m/>
    <d v="2025-04-16T00:00:00"/>
    <m/>
    <n v="4"/>
    <n v="36000"/>
    <s v="PE"/>
    <s v="202659400 REVA0001"/>
    <n v="0"/>
    <n v="36000"/>
    <n v="0"/>
    <n v="0"/>
    <n v="0"/>
    <n v="0"/>
    <m/>
    <m/>
    <n v="0"/>
    <m/>
    <m/>
    <m/>
    <m/>
    <m/>
    <m/>
    <m/>
    <m/>
    <s v="202659400 REVA"/>
    <s v="S19314"/>
    <m/>
    <n v="0"/>
    <n v="0"/>
    <n v="0"/>
    <n v="0"/>
    <n v="0"/>
    <n v="0"/>
    <m/>
    <m/>
    <m/>
    <s v="No"/>
    <s v="W665234"/>
    <n v="0"/>
    <m/>
    <s v="S19314"/>
    <m/>
    <m/>
    <s v="H0064981"/>
  </r>
  <r>
    <x v="792"/>
    <n v="10000"/>
    <n v="10000"/>
    <d v="2025-04-17T00:00:00"/>
    <s v="502LAUGH"/>
    <s v=" 5:07:50 pm"/>
    <n v="1006323"/>
    <m/>
    <x v="0"/>
    <s v="Yes"/>
    <x v="12"/>
    <x v="11"/>
    <x v="12"/>
    <x v="12"/>
    <n v="2400"/>
    <m/>
    <m/>
    <d v="2025-04-16T00:00:00"/>
    <m/>
    <n v="50"/>
    <n v="120000"/>
    <s v="PE"/>
    <s v="709898802-EL93160001"/>
    <n v="0"/>
    <n v="120000"/>
    <n v="0"/>
    <n v="0"/>
    <n v="0"/>
    <n v="0"/>
    <m/>
    <m/>
    <n v="0"/>
    <m/>
    <m/>
    <m/>
    <m/>
    <m/>
    <m/>
    <m/>
    <m/>
    <s v="709898802-EL93164"/>
    <s v="S19314"/>
    <m/>
    <n v="0"/>
    <n v="0"/>
    <n v="0"/>
    <n v="0"/>
    <n v="0"/>
    <n v="0"/>
    <m/>
    <m/>
    <m/>
    <s v="No"/>
    <s v="W665050"/>
    <n v="0"/>
    <m/>
    <s v="S19314"/>
    <m/>
    <m/>
    <s v="H0064982"/>
  </r>
  <r>
    <x v="793"/>
    <n v="10000"/>
    <n v="10000"/>
    <d v="2025-04-16T00:00:00"/>
    <s v="502LAUGH"/>
    <s v=" 5:37:31 pm"/>
    <n v="8613409"/>
    <m/>
    <x v="0"/>
    <s v="Yes"/>
    <x v="12"/>
    <x v="11"/>
    <x v="12"/>
    <x v="12"/>
    <n v="2347"/>
    <m/>
    <m/>
    <d v="2025-04-16T00:00:00"/>
    <m/>
    <n v="75"/>
    <n v="176025"/>
    <s v="PE"/>
    <s v="730016300 REVA0001"/>
    <n v="0"/>
    <n v="176000"/>
    <n v="25"/>
    <n v="0"/>
    <n v="0"/>
    <n v="0"/>
    <m/>
    <m/>
    <n v="0"/>
    <m/>
    <m/>
    <m/>
    <m/>
    <m/>
    <m/>
    <m/>
    <m/>
    <s v="730016300 REVA"/>
    <s v="S19314"/>
    <m/>
    <n v="0"/>
    <n v="0"/>
    <n v="0"/>
    <n v="0"/>
    <n v="0"/>
    <n v="0"/>
    <m/>
    <m/>
    <m/>
    <s v="No"/>
    <s v="W665051"/>
    <n v="0"/>
    <m/>
    <s v="S19314"/>
    <m/>
    <m/>
    <s v="H0064987"/>
  </r>
  <r>
    <x v="794"/>
    <n v="10000"/>
    <n v="10000"/>
    <d v="2025-04-16T00:00:00"/>
    <s v="502LAUGH"/>
    <s v=" 5:37:31 pm"/>
    <n v="8613409"/>
    <m/>
    <x v="0"/>
    <s v="Yes"/>
    <x v="12"/>
    <x v="11"/>
    <x v="12"/>
    <x v="12"/>
    <n v="5715"/>
    <m/>
    <m/>
    <d v="2025-04-16T00:00:00"/>
    <m/>
    <n v="14"/>
    <n v="80010"/>
    <s v="PE"/>
    <s v="744806400 REVA0001"/>
    <n v="0"/>
    <n v="80000"/>
    <n v="10"/>
    <n v="0"/>
    <n v="0"/>
    <n v="0"/>
    <m/>
    <m/>
    <n v="0"/>
    <m/>
    <m/>
    <m/>
    <m/>
    <m/>
    <m/>
    <m/>
    <m/>
    <s v="744806400 REVA"/>
    <s v="S19314"/>
    <m/>
    <n v="0"/>
    <n v="0"/>
    <n v="0"/>
    <n v="0"/>
    <n v="0"/>
    <n v="0"/>
    <m/>
    <m/>
    <m/>
    <s v="No"/>
    <s v="W665053"/>
    <n v="0"/>
    <m/>
    <s v="S19314"/>
    <m/>
    <m/>
    <s v="H0064991"/>
  </r>
  <r>
    <x v="795"/>
    <n v="10000"/>
    <n v="10000"/>
    <d v="2025-04-22T00:00:00"/>
    <s v="502LAUGH"/>
    <s v=" 5:10:36 pm"/>
    <s v="TW1116349-04"/>
    <m/>
    <x v="0"/>
    <s v="Yes"/>
    <x v="18"/>
    <x v="16"/>
    <x v="36"/>
    <x v="36"/>
    <n v="2000"/>
    <m/>
    <m/>
    <d v="2025-04-16T00:00:00"/>
    <m/>
    <n v="20"/>
    <n v="40000"/>
    <s v="PE"/>
    <s v="P1S0521 60001"/>
    <n v="0"/>
    <n v="28500"/>
    <n v="11500"/>
    <n v="0"/>
    <n v="0"/>
    <n v="0"/>
    <m/>
    <m/>
    <n v="0"/>
    <m/>
    <m/>
    <m/>
    <m/>
    <m/>
    <m/>
    <m/>
    <m/>
    <s v="P1S0521 6"/>
    <s v="H08220"/>
    <m/>
    <n v="0"/>
    <n v="0"/>
    <n v="0"/>
    <n v="0"/>
    <n v="0"/>
    <n v="0"/>
    <m/>
    <m/>
    <m/>
    <s v="No"/>
    <s v="W665239"/>
    <n v="0"/>
    <m/>
    <s v="H08220"/>
    <m/>
    <m/>
    <s v="S0363050"/>
  </r>
  <r>
    <x v="796"/>
    <n v="10000"/>
    <n v="10000"/>
    <d v="2025-04-17T00:00:00"/>
    <s v="502LAUGH"/>
    <s v=" 8:36:59 am"/>
    <s v="M0BHA3561"/>
    <m/>
    <x v="0"/>
    <s v="Yes"/>
    <x v="20"/>
    <x v="17"/>
    <x v="19"/>
    <x v="19"/>
    <n v="16"/>
    <m/>
    <m/>
    <d v="2025-04-16T00:00:00"/>
    <m/>
    <n v="1"/>
    <n v="16"/>
    <s v="PE"/>
    <s v="PRTN2037351818-20001"/>
    <n v="0"/>
    <n v="16"/>
    <n v="0"/>
    <n v="0"/>
    <n v="0"/>
    <n v="0"/>
    <m/>
    <m/>
    <n v="0"/>
    <m/>
    <m/>
    <m/>
    <m/>
    <m/>
    <m/>
    <m/>
    <m/>
    <s v="PRTN2037351818-20106"/>
    <s v="A01488"/>
    <m/>
    <n v="0"/>
    <n v="0"/>
    <n v="0"/>
    <n v="0"/>
    <n v="0"/>
    <n v="0"/>
    <m/>
    <m/>
    <m/>
    <s v="No"/>
    <s v="W665056"/>
    <n v="0"/>
    <m/>
    <s v="A01488"/>
    <m/>
    <m/>
    <s v="S0363058"/>
  </r>
  <r>
    <x v="796"/>
    <n v="10000"/>
    <n v="20000"/>
    <d v="2025-04-17T00:00:00"/>
    <s v="502LAUGH"/>
    <s v=" 8:36:59 am"/>
    <s v="M0BHA3561"/>
    <m/>
    <x v="1"/>
    <s v="Yes"/>
    <x v="40"/>
    <x v="28"/>
    <x v="14"/>
    <x v="14"/>
    <n v="4000"/>
    <m/>
    <m/>
    <d v="2025-04-16T00:00:00"/>
    <m/>
    <n v="1"/>
    <n v="4000"/>
    <s v="PE"/>
    <s v="PRTN2037351818-20001"/>
    <n v="0"/>
    <n v="16"/>
    <n v="3984"/>
    <n v="0"/>
    <n v="0"/>
    <n v="0"/>
    <m/>
    <m/>
    <n v="0"/>
    <m/>
    <m/>
    <m/>
    <m/>
    <m/>
    <m/>
    <m/>
    <m/>
    <s v="PRTN2037351818-20106"/>
    <s v="A01488"/>
    <m/>
    <n v="0"/>
    <n v="0"/>
    <n v="0"/>
    <n v="0"/>
    <n v="0"/>
    <n v="0"/>
    <m/>
    <m/>
    <m/>
    <s v="No"/>
    <s v="W665056"/>
    <n v="0"/>
    <m/>
    <s v="A01488"/>
    <m/>
    <m/>
    <s v="S0363058"/>
  </r>
  <r>
    <x v="796"/>
    <n v="20000"/>
    <n v="10000"/>
    <d v="2025-04-17T00:00:00"/>
    <s v="502LAUGH"/>
    <s v=" 8:36:59 am"/>
    <s v="M0BHA3561"/>
    <m/>
    <x v="0"/>
    <s v="Yes"/>
    <x v="20"/>
    <x v="17"/>
    <x v="19"/>
    <x v="19"/>
    <n v="1998"/>
    <m/>
    <m/>
    <d v="2025-04-16T00:00:00"/>
    <m/>
    <n v="1"/>
    <n v="1998"/>
    <s v="PE"/>
    <s v="PRTN2037351818-20001"/>
    <n v="0"/>
    <n v="1998"/>
    <n v="0"/>
    <n v="0"/>
    <n v="0"/>
    <n v="0"/>
    <m/>
    <m/>
    <n v="0"/>
    <m/>
    <m/>
    <m/>
    <m/>
    <m/>
    <m/>
    <m/>
    <m/>
    <s v="PRTN2037351818-20106"/>
    <s v="A01488"/>
    <m/>
    <n v="0"/>
    <n v="0"/>
    <n v="0"/>
    <n v="0"/>
    <n v="0"/>
    <n v="0"/>
    <m/>
    <m/>
    <m/>
    <s v="No"/>
    <s v="W665056"/>
    <n v="0"/>
    <m/>
    <s v="A01488"/>
    <m/>
    <m/>
    <s v="S0363058"/>
  </r>
  <r>
    <x v="796"/>
    <n v="30000"/>
    <n v="10000"/>
    <d v="2025-04-17T00:00:00"/>
    <s v="502LAUGH"/>
    <s v=" 8:36:59 am"/>
    <s v="M0BHA3561"/>
    <m/>
    <x v="0"/>
    <s v="Yes"/>
    <x v="20"/>
    <x v="17"/>
    <x v="19"/>
    <x v="19"/>
    <n v="1986"/>
    <m/>
    <m/>
    <d v="2025-04-16T00:00:00"/>
    <m/>
    <n v="1"/>
    <n v="1986"/>
    <s v="PE"/>
    <s v="PRTN2037351818-20001"/>
    <n v="0"/>
    <n v="1986"/>
    <n v="0"/>
    <n v="0"/>
    <n v="0"/>
    <n v="0"/>
    <m/>
    <m/>
    <n v="0"/>
    <m/>
    <m/>
    <m/>
    <m/>
    <m/>
    <m/>
    <m/>
    <m/>
    <s v="PRTN2037351818-20106"/>
    <s v="A01488"/>
    <m/>
    <n v="0"/>
    <n v="0"/>
    <n v="0"/>
    <n v="0"/>
    <n v="0"/>
    <n v="0"/>
    <m/>
    <m/>
    <m/>
    <s v="No"/>
    <s v="W665056"/>
    <n v="0"/>
    <m/>
    <s v="A01488"/>
    <m/>
    <m/>
    <s v="S0363058"/>
  </r>
  <r>
    <x v="750"/>
    <n v="10000"/>
    <n v="20000"/>
    <d v="2025-04-17T00:00:00"/>
    <s v="502LAUGH"/>
    <s v=" 8:36:59 am"/>
    <s v="M0BHA3561"/>
    <m/>
    <x v="1"/>
    <s v="Yes"/>
    <x v="40"/>
    <x v="28"/>
    <x v="14"/>
    <x v="14"/>
    <n v="1000"/>
    <m/>
    <m/>
    <d v="2025-04-16T00:00:00"/>
    <m/>
    <n v="1"/>
    <n v="1000"/>
    <s v="PE"/>
    <s v="PRTN-1463077491-0001"/>
    <n v="0"/>
    <n v="1000"/>
    <n v="0"/>
    <n v="0"/>
    <n v="0"/>
    <n v="0"/>
    <m/>
    <m/>
    <n v="0"/>
    <m/>
    <m/>
    <m/>
    <m/>
    <m/>
    <m/>
    <m/>
    <m/>
    <s v="PRTN-1463077491-38"/>
    <s v="A01488"/>
    <m/>
    <n v="0"/>
    <n v="0"/>
    <n v="0"/>
    <n v="0"/>
    <n v="0"/>
    <n v="0"/>
    <m/>
    <m/>
    <m/>
    <s v="No"/>
    <s v="W665057"/>
    <n v="0"/>
    <m/>
    <s v="A01488"/>
    <m/>
    <m/>
    <s v="S0363058"/>
  </r>
  <r>
    <x v="706"/>
    <n v="10000"/>
    <n v="20000"/>
    <d v="2025-04-16T00:00:00"/>
    <s v="502LAUGH"/>
    <s v=" 1:56:18 pm"/>
    <s v="4239S1/311080325"/>
    <m/>
    <x v="1"/>
    <s v="Yes"/>
    <x v="40"/>
    <x v="28"/>
    <x v="14"/>
    <x v="14"/>
    <n v="1000"/>
    <m/>
    <m/>
    <d v="2025-04-16T00:00:00"/>
    <m/>
    <n v="1"/>
    <n v="1000"/>
    <s v="PE"/>
    <s v="PRTN-1463077491-0002"/>
    <n v="0"/>
    <n v="1000"/>
    <n v="0"/>
    <n v="0"/>
    <n v="0"/>
    <n v="0"/>
    <m/>
    <m/>
    <n v="0"/>
    <m/>
    <m/>
    <m/>
    <m/>
    <m/>
    <m/>
    <m/>
    <m/>
    <s v="PRTN-1463077491-25"/>
    <s v="A01488"/>
    <m/>
    <n v="0"/>
    <n v="0"/>
    <n v="0"/>
    <n v="0"/>
    <n v="0"/>
    <n v="0"/>
    <m/>
    <m/>
    <m/>
    <s v="No"/>
    <s v="W665241"/>
    <n v="0"/>
    <m/>
    <s v="A01488"/>
    <m/>
    <m/>
    <s v="S0363058"/>
  </r>
  <r>
    <x v="751"/>
    <n v="10000"/>
    <n v="20000"/>
    <d v="2025-04-16T00:00:00"/>
    <s v="502LAUGH"/>
    <s v=" 1:55:10 pm"/>
    <s v="4239S1/L5114U8024"/>
    <m/>
    <x v="1"/>
    <s v="Yes"/>
    <x v="40"/>
    <x v="28"/>
    <x v="14"/>
    <x v="14"/>
    <n v="4000"/>
    <m/>
    <m/>
    <d v="2025-04-16T00:00:00"/>
    <m/>
    <n v="1"/>
    <n v="4000"/>
    <s v="PE"/>
    <s v="PRTN-2037351818-0001"/>
    <n v="0"/>
    <n v="16"/>
    <n v="3984"/>
    <n v="0"/>
    <n v="0"/>
    <n v="0"/>
    <m/>
    <m/>
    <n v="0"/>
    <m/>
    <m/>
    <m/>
    <m/>
    <m/>
    <m/>
    <m/>
    <m/>
    <s v="PRTN-2037351818-1433"/>
    <s v="A01488"/>
    <m/>
    <n v="0"/>
    <n v="0"/>
    <n v="0"/>
    <n v="0"/>
    <n v="0"/>
    <n v="0"/>
    <m/>
    <m/>
    <m/>
    <s v="No"/>
    <s v="W665242"/>
    <n v="0"/>
    <m/>
    <s v="A01488"/>
    <m/>
    <m/>
    <s v="S0363058"/>
  </r>
  <r>
    <x v="752"/>
    <n v="10000"/>
    <n v="20000"/>
    <d v="2025-04-16T00:00:00"/>
    <s v="502LAUGH"/>
    <s v=" 3:33:03 pm"/>
    <s v="M0BHA3561"/>
    <m/>
    <x v="1"/>
    <s v="Yes"/>
    <x v="40"/>
    <x v="28"/>
    <x v="14"/>
    <x v="14"/>
    <n v="1000"/>
    <m/>
    <m/>
    <d v="2025-04-16T00:00:00"/>
    <m/>
    <n v="1"/>
    <n v="1000"/>
    <s v="PE"/>
    <s v="PRTN-1463077491-0007"/>
    <n v="0"/>
    <n v="1000"/>
    <n v="0"/>
    <n v="0"/>
    <n v="0"/>
    <n v="0"/>
    <m/>
    <m/>
    <n v="0"/>
    <m/>
    <m/>
    <m/>
    <m/>
    <m/>
    <m/>
    <m/>
    <m/>
    <s v="PRTN-1463077491-539"/>
    <s v="A01488"/>
    <m/>
    <n v="0"/>
    <n v="0"/>
    <n v="0"/>
    <n v="0"/>
    <n v="0"/>
    <n v="0"/>
    <m/>
    <m/>
    <m/>
    <s v="No"/>
    <s v="W665058"/>
    <n v="0"/>
    <m/>
    <s v="A01488"/>
    <m/>
    <m/>
    <s v="S0363059"/>
  </r>
  <r>
    <x v="753"/>
    <n v="10000"/>
    <n v="20000"/>
    <d v="2025-04-16T00:00:00"/>
    <s v="502LAUGH"/>
    <s v=" 3:33:46 pm"/>
    <s v="M0BHA3561"/>
    <m/>
    <x v="1"/>
    <s v="Yes"/>
    <x v="40"/>
    <x v="28"/>
    <x v="14"/>
    <x v="14"/>
    <n v="1000"/>
    <m/>
    <m/>
    <d v="2025-04-16T00:00:00"/>
    <m/>
    <n v="1"/>
    <n v="1000"/>
    <s v="PE"/>
    <s v="PRTN-1463077491-0008"/>
    <n v="0"/>
    <n v="1000"/>
    <n v="0"/>
    <n v="0"/>
    <n v="0"/>
    <n v="0"/>
    <m/>
    <m/>
    <n v="0"/>
    <m/>
    <m/>
    <m/>
    <m/>
    <m/>
    <m/>
    <m/>
    <m/>
    <s v="PRTN-1463077491-584"/>
    <s v="A01488"/>
    <m/>
    <n v="0"/>
    <n v="0"/>
    <n v="0"/>
    <n v="0"/>
    <n v="0"/>
    <n v="0"/>
    <m/>
    <m/>
    <m/>
    <s v="No"/>
    <s v="W665243"/>
    <n v="0"/>
    <m/>
    <s v="A01488"/>
    <m/>
    <m/>
    <s v="S0363059"/>
  </r>
  <r>
    <x v="758"/>
    <n v="10000"/>
    <n v="20000"/>
    <d v="2025-04-21T00:00:00"/>
    <s v="502LAUGH"/>
    <s v=" 8:38:29 am"/>
    <s v="M0BS890401000"/>
    <m/>
    <x v="1"/>
    <s v="Yes"/>
    <x v="36"/>
    <x v="2"/>
    <x v="45"/>
    <x v="45"/>
    <n v="2084"/>
    <m/>
    <m/>
    <d v="2025-04-16T00:00:00"/>
    <m/>
    <n v="24"/>
    <n v="50016"/>
    <s v="PE"/>
    <s v="70106701-010001"/>
    <n v="0"/>
    <n v="17500"/>
    <n v="32516"/>
    <n v="0"/>
    <n v="0"/>
    <n v="0"/>
    <m/>
    <m/>
    <n v="0"/>
    <m/>
    <m/>
    <m/>
    <m/>
    <m/>
    <m/>
    <m/>
    <m/>
    <s v="70106701-01"/>
    <s v="S19403"/>
    <m/>
    <n v="0"/>
    <n v="0"/>
    <n v="0"/>
    <n v="0"/>
    <n v="0"/>
    <n v="0"/>
    <m/>
    <m/>
    <m/>
    <s v="No"/>
    <s v="W665061"/>
    <n v="0"/>
    <m/>
    <s v="S19403"/>
    <m/>
    <m/>
    <s v="S0363091"/>
  </r>
  <r>
    <x v="797"/>
    <n v="10000"/>
    <n v="10000"/>
    <d v="2025-04-17T00:00:00"/>
    <s v="502LAUGH"/>
    <s v=" 5:05:16 pm"/>
    <s v="M0BI68841"/>
    <m/>
    <x v="0"/>
    <s v="Yes"/>
    <x v="8"/>
    <x v="7"/>
    <x v="8"/>
    <x v="8"/>
    <n v="1000"/>
    <m/>
    <m/>
    <d v="2025-04-16T00:00:00"/>
    <m/>
    <n v="16"/>
    <n v="16000"/>
    <s v="PE"/>
    <s v="713891301-ADS1360001"/>
    <n v="0"/>
    <n v="10000"/>
    <n v="6000"/>
    <n v="0"/>
    <n v="0"/>
    <n v="0"/>
    <m/>
    <m/>
    <n v="0"/>
    <m/>
    <m/>
    <m/>
    <m/>
    <m/>
    <m/>
    <m/>
    <m/>
    <s v="713891301-ADS1366"/>
    <s v="S19314"/>
    <m/>
    <n v="0"/>
    <n v="0"/>
    <n v="0"/>
    <n v="0"/>
    <n v="0"/>
    <n v="0"/>
    <m/>
    <m/>
    <m/>
    <s v="No"/>
    <s v="W665249"/>
    <n v="0"/>
    <m/>
    <s v="S19314"/>
    <m/>
    <m/>
    <s v="H0065003"/>
  </r>
  <r>
    <x v="798"/>
    <n v="10000"/>
    <n v="10000"/>
    <d v="2025-04-17T00:00:00"/>
    <s v="502LAUGH"/>
    <s v=" 8:41:30 am"/>
    <s v="U541452040/504040726"/>
    <m/>
    <x v="0"/>
    <s v="Yes"/>
    <x v="30"/>
    <x v="24"/>
    <x v="32"/>
    <x v="32"/>
    <n v="5860"/>
    <m/>
    <m/>
    <d v="2025-04-16T00:00:00"/>
    <m/>
    <n v="1"/>
    <n v="5860"/>
    <s v="PE"/>
    <s v="250-5323-000001"/>
    <n v="0"/>
    <n v="5360"/>
    <n v="500"/>
    <n v="0"/>
    <n v="0"/>
    <n v="0"/>
    <m/>
    <m/>
    <n v="0"/>
    <m/>
    <m/>
    <m/>
    <m/>
    <m/>
    <m/>
    <m/>
    <m/>
    <s v="250-5323-00"/>
    <s v="J10025"/>
    <m/>
    <n v="0"/>
    <n v="0"/>
    <n v="0"/>
    <n v="0"/>
    <n v="0"/>
    <n v="0"/>
    <m/>
    <m/>
    <m/>
    <s v="No"/>
    <s v="W665518"/>
    <n v="0"/>
    <m/>
    <s v="J10025"/>
    <m/>
    <m/>
    <s v="S0363097"/>
  </r>
  <r>
    <x v="669"/>
    <n v="10000"/>
    <n v="20000"/>
    <d v="2025-04-16T00:00:00"/>
    <s v="502LAUGH"/>
    <s v=" 1:53:51 pm"/>
    <s v="U4B1958060"/>
    <m/>
    <x v="1"/>
    <s v="Yes"/>
    <x v="19"/>
    <x v="15"/>
    <x v="18"/>
    <x v="18"/>
    <n v="1000"/>
    <m/>
    <m/>
    <d v="2025-04-16T00:00:00"/>
    <m/>
    <n v="10"/>
    <n v="10000"/>
    <s v="PE"/>
    <s v="GR-0600001"/>
    <n v="0"/>
    <n v="10000"/>
    <n v="0"/>
    <n v="0"/>
    <n v="0"/>
    <n v="0"/>
    <m/>
    <m/>
    <n v="0"/>
    <m/>
    <m/>
    <m/>
    <m/>
    <m/>
    <m/>
    <m/>
    <m/>
    <s v="GR-060"/>
    <s v="G07076"/>
    <m/>
    <n v="0"/>
    <n v="0"/>
    <n v="0"/>
    <n v="0"/>
    <n v="0"/>
    <n v="0"/>
    <m/>
    <m/>
    <m/>
    <s v="No"/>
    <s v="W665064"/>
    <n v="0"/>
    <m/>
    <s v="G07076"/>
    <m/>
    <m/>
    <s v="S0363101"/>
  </r>
  <r>
    <x v="799"/>
    <n v="10000"/>
    <n v="10000"/>
    <d v="2025-04-22T00:00:00"/>
    <s v="502LAUGH"/>
    <s v=" 8:33:17 am"/>
    <s v="L540U8003"/>
    <m/>
    <x v="0"/>
    <s v="Yes"/>
    <x v="16"/>
    <x v="14"/>
    <x v="15"/>
    <x v="15"/>
    <n v="9400"/>
    <m/>
    <m/>
    <d v="2025-04-16T00:00:00"/>
    <m/>
    <n v="5"/>
    <n v="47000"/>
    <s v="PE"/>
    <s v="150-02285-2K0001"/>
    <n v="0"/>
    <n v="47000"/>
    <n v="0"/>
    <n v="0"/>
    <n v="0"/>
    <n v="0"/>
    <m/>
    <m/>
    <n v="0"/>
    <m/>
    <m/>
    <m/>
    <m/>
    <m/>
    <m/>
    <m/>
    <m/>
    <s v="150-02319"/>
    <s v="I09146"/>
    <m/>
    <n v="0"/>
    <n v="0"/>
    <n v="0"/>
    <n v="0"/>
    <n v="0"/>
    <n v="0"/>
    <m/>
    <m/>
    <m/>
    <s v="No"/>
    <s v="W665250"/>
    <n v="0"/>
    <m/>
    <s v="I09146"/>
    <m/>
    <m/>
    <s v="S0363103"/>
  </r>
  <r>
    <x v="800"/>
    <n v="10000"/>
    <n v="10000"/>
    <d v="2025-04-17T00:00:00"/>
    <s v="502LAUGH"/>
    <s v=" 8:38:34 am"/>
    <s v="4110601U5A"/>
    <m/>
    <x v="0"/>
    <s v="Yes"/>
    <x v="10"/>
    <x v="9"/>
    <x v="10"/>
    <x v="10"/>
    <n v="3000"/>
    <m/>
    <m/>
    <d v="2025-04-16T00:00:00"/>
    <m/>
    <n v="1"/>
    <n v="3000"/>
    <s v="PE"/>
    <s v="260-6403-000001"/>
    <n v="0"/>
    <n v="3000"/>
    <n v="0"/>
    <n v="0"/>
    <n v="0"/>
    <n v="0"/>
    <m/>
    <m/>
    <n v="0"/>
    <m/>
    <m/>
    <m/>
    <m/>
    <m/>
    <m/>
    <m/>
    <m/>
    <s v="260-6403-00"/>
    <s v="J10025"/>
    <m/>
    <n v="0"/>
    <n v="0"/>
    <n v="0"/>
    <n v="0"/>
    <n v="0"/>
    <n v="0"/>
    <m/>
    <m/>
    <m/>
    <s v="No"/>
    <s v="W665065"/>
    <n v="0"/>
    <m/>
    <s v="J10025"/>
    <m/>
    <m/>
    <s v="S0363126"/>
  </r>
  <r>
    <x v="801"/>
    <n v="10000"/>
    <n v="10000"/>
    <d v="2025-04-16T00:00:00"/>
    <s v="502LAUGH"/>
    <s v=" 3:13:05 pm"/>
    <s v="U5124S154/4052209U5"/>
    <m/>
    <x v="0"/>
    <s v="Yes"/>
    <x v="7"/>
    <x v="6"/>
    <x v="7"/>
    <x v="7"/>
    <n v="1000"/>
    <m/>
    <m/>
    <d v="2025-04-16T00:00:00"/>
    <m/>
    <n v="1"/>
    <n v="1000"/>
    <s v="PE"/>
    <s v="TSMC00340060001"/>
    <n v="0"/>
    <n v="1000"/>
    <n v="0"/>
    <n v="0"/>
    <n v="0"/>
    <n v="0"/>
    <m/>
    <m/>
    <n v="0"/>
    <m/>
    <m/>
    <m/>
    <m/>
    <m/>
    <m/>
    <m/>
    <m/>
    <s v="TSMC0034006"/>
    <s v="T20104"/>
    <m/>
    <n v="0"/>
    <n v="0"/>
    <n v="0"/>
    <n v="0"/>
    <n v="0"/>
    <n v="0"/>
    <m/>
    <m/>
    <m/>
    <s v="No"/>
    <s v="W665255"/>
    <n v="0"/>
    <m/>
    <s v="T20104"/>
    <m/>
    <m/>
    <s v="S0363137"/>
  </r>
  <r>
    <x v="802"/>
    <n v="10000"/>
    <n v="10000"/>
    <d v="2025-04-17T00:00:00"/>
    <s v="502LAUGH"/>
    <s v=" 8:40:07 am"/>
    <s v="U5124S154/L4802U8017"/>
    <m/>
    <x v="0"/>
    <s v="Yes"/>
    <x v="7"/>
    <x v="6"/>
    <x v="7"/>
    <x v="7"/>
    <n v="1000"/>
    <m/>
    <m/>
    <d v="2025-04-16T00:00:00"/>
    <m/>
    <n v="1"/>
    <n v="1000"/>
    <s v="PE"/>
    <s v="TSMC00341040001"/>
    <n v="0"/>
    <n v="1000"/>
    <n v="0"/>
    <n v="0"/>
    <n v="0"/>
    <n v="0"/>
    <m/>
    <m/>
    <n v="0"/>
    <m/>
    <m/>
    <m/>
    <m/>
    <m/>
    <m/>
    <m/>
    <m/>
    <s v="TSMC0034104"/>
    <s v="T20104"/>
    <m/>
    <n v="0"/>
    <n v="0"/>
    <n v="0"/>
    <n v="0"/>
    <n v="0"/>
    <n v="0"/>
    <m/>
    <m/>
    <m/>
    <s v="No"/>
    <s v="W665068"/>
    <n v="0"/>
    <m/>
    <s v="T20104"/>
    <m/>
    <m/>
    <s v="S0363137"/>
  </r>
  <r>
    <x v="803"/>
    <n v="10000"/>
    <n v="10000"/>
    <d v="2025-04-22T00:00:00"/>
    <s v="502LAUGH"/>
    <s v=" 9:17:16 am"/>
    <s v="TW1116349-04"/>
    <m/>
    <x v="0"/>
    <s v="Yes"/>
    <x v="18"/>
    <x v="16"/>
    <x v="36"/>
    <x v="36"/>
    <n v="1500"/>
    <m/>
    <m/>
    <d v="2025-04-16T00:00:00"/>
    <m/>
    <n v="24"/>
    <n v="36000"/>
    <s v="PE"/>
    <s v="P1S0455 60001"/>
    <n v="0"/>
    <n v="30000"/>
    <n v="6000"/>
    <n v="0"/>
    <n v="0"/>
    <n v="0"/>
    <m/>
    <m/>
    <n v="0"/>
    <m/>
    <m/>
    <m/>
    <m/>
    <m/>
    <m/>
    <m/>
    <m/>
    <s v="P1S0455 6"/>
    <s v="H08220"/>
    <m/>
    <n v="0"/>
    <n v="0"/>
    <n v="0"/>
    <n v="0"/>
    <n v="0"/>
    <n v="0"/>
    <m/>
    <m/>
    <m/>
    <s v="No"/>
    <s v="W665307"/>
    <n v="0"/>
    <m/>
    <s v="H08220"/>
    <m/>
    <m/>
    <s v="S0363148"/>
  </r>
  <r>
    <x v="804"/>
    <n v="10000"/>
    <n v="10000"/>
    <d v="2025-04-16T00:00:00"/>
    <s v="502LAUGH"/>
    <s v=" 1:56:18 pm"/>
    <s v="L4723U8006/4116S1"/>
    <m/>
    <x v="0"/>
    <s v="Yes"/>
    <x v="8"/>
    <x v="7"/>
    <x v="8"/>
    <x v="8"/>
    <n v="17"/>
    <m/>
    <m/>
    <d v="2025-04-16T00:00:00"/>
    <m/>
    <n v="6"/>
    <n v="104"/>
    <s v="PE"/>
    <s v="811219 INDEX1000001"/>
    <n v="0"/>
    <n v="100"/>
    <n v="4"/>
    <n v="0"/>
    <n v="0"/>
    <n v="0"/>
    <m/>
    <m/>
    <n v="0"/>
    <m/>
    <m/>
    <m/>
    <m/>
    <m/>
    <m/>
    <m/>
    <m/>
    <s v="811219 INDEX100"/>
    <s v="V22000"/>
    <m/>
    <n v="0"/>
    <n v="0"/>
    <n v="0"/>
    <n v="0"/>
    <n v="0"/>
    <n v="0"/>
    <m/>
    <m/>
    <m/>
    <s v="No"/>
    <s v="W665073"/>
    <n v="0"/>
    <m/>
    <s v="V22000"/>
    <m/>
    <m/>
    <s v="ZSA101807"/>
  </r>
  <r>
    <x v="804"/>
    <n v="20000"/>
    <n v="10000"/>
    <d v="2025-04-16T00:00:00"/>
    <s v="502LAUGH"/>
    <s v=" 1:56:18 pm"/>
    <s v="L4723U8006/4116S1"/>
    <m/>
    <x v="0"/>
    <s v="Yes"/>
    <x v="8"/>
    <x v="7"/>
    <x v="8"/>
    <x v="8"/>
    <n v="17"/>
    <m/>
    <m/>
    <d v="2025-04-16T00:00:00"/>
    <m/>
    <n v="6"/>
    <n v="100"/>
    <s v="PE"/>
    <s v="811219 INDEX1000001"/>
    <n v="0"/>
    <n v="100"/>
    <n v="0"/>
    <n v="0"/>
    <n v="0"/>
    <n v="0"/>
    <m/>
    <m/>
    <n v="0"/>
    <m/>
    <m/>
    <m/>
    <m/>
    <m/>
    <m/>
    <m/>
    <m/>
    <s v="811219 INDEX100"/>
    <s v="V22000"/>
    <m/>
    <n v="0"/>
    <n v="0"/>
    <n v="0"/>
    <n v="0"/>
    <n v="0"/>
    <n v="0"/>
    <m/>
    <m/>
    <m/>
    <s v="No"/>
    <s v="W665073"/>
    <n v="0"/>
    <m/>
    <s v="V22000"/>
    <m/>
    <m/>
    <s v="ZSA101807"/>
  </r>
  <r>
    <x v="805"/>
    <n v="10000"/>
    <n v="10000"/>
    <d v="2025-04-16T00:00:00"/>
    <s v="502LAUGH"/>
    <d v="1899-12-30T11:16:26"/>
    <s v="J00Q283701525"/>
    <m/>
    <x v="0"/>
    <s v="Yes"/>
    <x v="16"/>
    <x v="14"/>
    <x v="15"/>
    <x v="15"/>
    <n v="5000"/>
    <m/>
    <m/>
    <d v="2025-04-16T00:00:00"/>
    <m/>
    <n v="4"/>
    <n v="20000"/>
    <s v="PE"/>
    <s v="250-8049-000001"/>
    <n v="0"/>
    <n v="20000"/>
    <n v="0"/>
    <n v="0"/>
    <n v="0"/>
    <n v="0"/>
    <m/>
    <m/>
    <n v="0"/>
    <m/>
    <m/>
    <m/>
    <m/>
    <m/>
    <m/>
    <m/>
    <m/>
    <s v="250-8049-00"/>
    <s v="J10025"/>
    <m/>
    <n v="0"/>
    <n v="0"/>
    <n v="0"/>
    <n v="0"/>
    <n v="0"/>
    <n v="0"/>
    <m/>
    <m/>
    <m/>
    <s v="No"/>
    <s v="W665074"/>
    <n v="0"/>
    <m/>
    <s v="J10025"/>
    <m/>
    <m/>
    <s v="S0363166"/>
  </r>
  <r>
    <x v="806"/>
    <n v="10000"/>
    <n v="10000"/>
    <d v="2025-04-21T00:00:00"/>
    <s v="502LAUGH"/>
    <s v=" 8:35:35 am"/>
    <s v="U541658044"/>
    <m/>
    <x v="0"/>
    <s v="Yes"/>
    <x v="38"/>
    <x v="0"/>
    <x v="34"/>
    <x v="34"/>
    <n v="3470"/>
    <m/>
    <m/>
    <d v="2025-04-16T00:00:00"/>
    <m/>
    <n v="32"/>
    <n v="111040"/>
    <s v="PE"/>
    <s v="SH25-0407-01320001"/>
    <n v="0"/>
    <n v="111000"/>
    <n v="40"/>
    <n v="0"/>
    <n v="0"/>
    <n v="0"/>
    <m/>
    <m/>
    <n v="0"/>
    <m/>
    <m/>
    <m/>
    <m/>
    <m/>
    <m/>
    <m/>
    <m/>
    <s v="SH25-0407-0132"/>
    <s v="S19412"/>
    <m/>
    <n v="0"/>
    <n v="0"/>
    <n v="0"/>
    <n v="0"/>
    <n v="0"/>
    <n v="0"/>
    <m/>
    <m/>
    <m/>
    <s v="No"/>
    <s v="W665075"/>
    <n v="0"/>
    <m/>
    <s v="S19412"/>
    <m/>
    <m/>
    <s v="S0363350"/>
  </r>
  <r>
    <x v="807"/>
    <n v="10000"/>
    <n v="10000"/>
    <d v="2025-04-21T00:00:00"/>
    <s v="502LAUGH"/>
    <s v=" 8:39:39 am"/>
    <s v="U541452040/504040726"/>
    <s v="SC28393"/>
    <x v="0"/>
    <s v="No"/>
    <x v="30"/>
    <x v="24"/>
    <x v="32"/>
    <x v="32"/>
    <n v="5860"/>
    <m/>
    <m/>
    <d v="2025-04-17T00:00:00"/>
    <m/>
    <n v="1"/>
    <n v="5860"/>
    <s v="PE"/>
    <s v="250-5323-000001"/>
    <n v="0"/>
    <n v="0"/>
    <n v="0"/>
    <n v="0"/>
    <n v="0"/>
    <n v="0"/>
    <m/>
    <m/>
    <n v="0"/>
    <m/>
    <m/>
    <m/>
    <s v="No"/>
    <n v="0"/>
    <s v="No"/>
    <m/>
    <m/>
    <s v="250-5323-00"/>
    <s v="J10025"/>
    <m/>
    <n v="0"/>
    <n v="0"/>
    <n v="0"/>
    <n v="0"/>
    <n v="0"/>
    <n v="0"/>
    <m/>
    <m/>
    <m/>
    <s v="No"/>
    <m/>
    <m/>
    <m/>
    <s v="J10025"/>
    <m/>
    <m/>
    <s v="S0363098"/>
  </r>
  <r>
    <x v="472"/>
    <n v="10000"/>
    <n v="40000"/>
    <d v="2025-04-23T00:00:00"/>
    <s v="502LAUGH"/>
    <s v=" 9:35:51 am"/>
    <s v="BZC064-09"/>
    <m/>
    <x v="1"/>
    <s v="Yes"/>
    <x v="33"/>
    <x v="26"/>
    <x v="3"/>
    <x v="3"/>
    <n v="71000"/>
    <m/>
    <m/>
    <d v="2025-04-17T00:00:00"/>
    <m/>
    <n v="6"/>
    <n v="426000"/>
    <s v="PE"/>
    <s v="KT-200-W0001"/>
    <n v="0"/>
    <n v="425997"/>
    <n v="3"/>
    <n v="0"/>
    <n v="0"/>
    <n v="0"/>
    <m/>
    <m/>
    <n v="0"/>
    <m/>
    <m/>
    <m/>
    <m/>
    <m/>
    <m/>
    <m/>
    <m/>
    <s v="KT-200-W"/>
    <s v="E05203"/>
    <m/>
    <n v="0"/>
    <n v="0"/>
    <n v="0"/>
    <n v="0"/>
    <n v="0"/>
    <n v="0"/>
    <m/>
    <m/>
    <m/>
    <s v="No"/>
    <s v="W665397"/>
    <n v="0"/>
    <m/>
    <s v="E05203"/>
    <m/>
    <m/>
    <s v="S0348831"/>
  </r>
  <r>
    <x v="808"/>
    <n v="10000"/>
    <n v="20000"/>
    <d v="2025-04-23T00:00:00"/>
    <s v="502LAUGH"/>
    <s v=" 2:13:20 pm"/>
    <s v="10639931104/10639931099/10639931097/10639931100/10639931098"/>
    <m/>
    <x v="1"/>
    <s v="Yes"/>
    <x v="2"/>
    <x v="2"/>
    <x v="2"/>
    <x v="2"/>
    <n v="29723"/>
    <m/>
    <m/>
    <d v="2025-04-17T00:00:00"/>
    <m/>
    <n v="36"/>
    <n v="1070028"/>
    <s v="PE"/>
    <s v="5180-0103-BH2120001"/>
    <n v="0"/>
    <n v="1000000"/>
    <n v="70028"/>
    <n v="0"/>
    <n v="0"/>
    <n v="0"/>
    <m/>
    <m/>
    <n v="0"/>
    <m/>
    <m/>
    <m/>
    <m/>
    <m/>
    <m/>
    <m/>
    <m/>
    <s v="5180-0103-BH212"/>
    <s v="H08031-JIM"/>
    <m/>
    <n v="0"/>
    <n v="0"/>
    <n v="0"/>
    <n v="0"/>
    <n v="0"/>
    <n v="0"/>
    <m/>
    <m/>
    <m/>
    <s v="No"/>
    <s v="W665399"/>
    <n v="0"/>
    <m/>
    <s v="H08031-JIM"/>
    <m/>
    <m/>
    <s v="S0353174"/>
  </r>
  <r>
    <x v="809"/>
    <n v="10000"/>
    <n v="10000"/>
    <d v="2025-04-21T00:00:00"/>
    <s v="502LAUGH"/>
    <d v="1899-12-30T11:41:06"/>
    <s v="J002V0392"/>
    <m/>
    <x v="0"/>
    <s v="Yes"/>
    <x v="6"/>
    <x v="5"/>
    <x v="6"/>
    <x v="6"/>
    <n v="15000"/>
    <m/>
    <m/>
    <d v="2025-04-17T00:00:00"/>
    <m/>
    <n v="2"/>
    <n v="30000"/>
    <s v="PE"/>
    <s v="R001-48520001"/>
    <n v="0"/>
    <n v="30000"/>
    <n v="0"/>
    <n v="0"/>
    <n v="0"/>
    <n v="0"/>
    <m/>
    <m/>
    <n v="0"/>
    <m/>
    <m/>
    <m/>
    <m/>
    <m/>
    <m/>
    <m/>
    <m/>
    <s v="R001-4852"/>
    <s v="R18131"/>
    <m/>
    <n v="0"/>
    <n v="0"/>
    <n v="0"/>
    <n v="0"/>
    <n v="0"/>
    <n v="0"/>
    <m/>
    <m/>
    <m/>
    <s v="No"/>
    <s v="W665272"/>
    <n v="0"/>
    <m/>
    <s v="R18131"/>
    <m/>
    <m/>
    <s v="S0357046"/>
  </r>
  <r>
    <x v="810"/>
    <n v="10000"/>
    <n v="10000"/>
    <d v="2025-04-22T00:00:00"/>
    <s v="502LAUGH"/>
    <s v=" 8:36:21 am"/>
    <s v="J00TB2080"/>
    <m/>
    <x v="0"/>
    <s v="Yes"/>
    <x v="3"/>
    <x v="3"/>
    <x v="47"/>
    <x v="47"/>
    <n v="37500"/>
    <m/>
    <m/>
    <d v="2025-04-17T00:00:00"/>
    <m/>
    <n v="8"/>
    <n v="300000"/>
    <s v="PE"/>
    <s v="Z512 REV 6.00001"/>
    <n v="0"/>
    <n v="298182"/>
    <n v="1818"/>
    <n v="0"/>
    <n v="0"/>
    <n v="0"/>
    <m/>
    <m/>
    <n v="0"/>
    <m/>
    <m/>
    <m/>
    <m/>
    <m/>
    <m/>
    <m/>
    <m/>
    <s v="Z512 REV 8.0"/>
    <s v="R18131"/>
    <m/>
    <n v="0"/>
    <n v="0"/>
    <n v="0"/>
    <n v="0"/>
    <n v="0"/>
    <n v="0"/>
    <m/>
    <m/>
    <m/>
    <s v="No"/>
    <s v="W665405"/>
    <n v="0"/>
    <m/>
    <s v="R18131"/>
    <m/>
    <m/>
    <s v="S0359808"/>
  </r>
  <r>
    <x v="811"/>
    <n v="10000"/>
    <n v="20000"/>
    <d v="2025-04-25T00:00:00"/>
    <s v="502LAUGH"/>
    <s v=" 9:48:08 am"/>
    <s v="80117500/XHX24911A1404/XHX2410261104/1010831/W02024/5285"/>
    <m/>
    <x v="0"/>
    <s v="Yes"/>
    <x v="5"/>
    <x v="18"/>
    <x v="40"/>
    <x v="40"/>
    <n v="38125"/>
    <m/>
    <m/>
    <d v="2025-04-17T00:00:00"/>
    <m/>
    <n v="8"/>
    <n v="305000"/>
    <s v="PE"/>
    <s v="MT273730001"/>
    <n v="0"/>
    <n v="305000"/>
    <n v="0"/>
    <n v="0"/>
    <n v="0"/>
    <n v="0"/>
    <m/>
    <m/>
    <n v="0"/>
    <m/>
    <m/>
    <m/>
    <m/>
    <m/>
    <m/>
    <m/>
    <m/>
    <s v="MT27373"/>
    <s v="Z26002"/>
    <m/>
    <n v="0"/>
    <n v="0"/>
    <n v="0"/>
    <n v="0"/>
    <n v="0"/>
    <n v="0"/>
    <m/>
    <m/>
    <m/>
    <s v="No"/>
    <s v="W665667"/>
    <n v="0"/>
    <m/>
    <s v="Z26002"/>
    <m/>
    <m/>
    <s v="S0360898"/>
  </r>
  <r>
    <x v="812"/>
    <n v="10000"/>
    <n v="20000"/>
    <d v="2025-04-21T00:00:00"/>
    <s v="502LAUGH"/>
    <d v="1899-12-30T10:52:45"/>
    <s v="M0BUE5720"/>
    <m/>
    <x v="0"/>
    <s v="Yes"/>
    <x v="11"/>
    <x v="10"/>
    <x v="11"/>
    <x v="11"/>
    <n v="10000"/>
    <m/>
    <m/>
    <d v="2025-04-17T00:00:00"/>
    <m/>
    <n v="4"/>
    <n v="40000"/>
    <s v="PE"/>
    <s v="L001-773057-00000007"/>
    <n v="0"/>
    <n v="40000"/>
    <n v="0"/>
    <n v="0"/>
    <n v="0"/>
    <n v="0"/>
    <m/>
    <m/>
    <n v="0"/>
    <m/>
    <m/>
    <m/>
    <m/>
    <m/>
    <m/>
    <m/>
    <m/>
    <s v="L001-773057-000007CM"/>
    <s v="W23041-TH"/>
    <m/>
    <n v="0"/>
    <n v="0"/>
    <n v="0"/>
    <n v="0"/>
    <n v="0"/>
    <n v="0"/>
    <m/>
    <m/>
    <m/>
    <s v="No"/>
    <s v="W665416"/>
    <n v="0"/>
    <m/>
    <s v="W23041-TH"/>
    <m/>
    <m/>
    <s v="H0064788"/>
  </r>
  <r>
    <x v="813"/>
    <n v="10000"/>
    <n v="10000"/>
    <d v="2025-04-21T00:00:00"/>
    <s v="502LAUGH"/>
    <s v=" 2:14:37 pm"/>
    <s v="SG-5650696"/>
    <m/>
    <x v="0"/>
    <s v="Yes"/>
    <x v="21"/>
    <x v="3"/>
    <x v="20"/>
    <x v="20"/>
    <n v="48000"/>
    <m/>
    <m/>
    <d v="2025-04-17T00:00:00"/>
    <m/>
    <n v="12"/>
    <n v="576000"/>
    <s v="PE"/>
    <n v="80256230001"/>
    <n v="0"/>
    <n v="576000"/>
    <n v="0"/>
    <n v="0"/>
    <n v="0"/>
    <n v="0"/>
    <m/>
    <m/>
    <n v="0"/>
    <m/>
    <m/>
    <m/>
    <m/>
    <m/>
    <m/>
    <m/>
    <m/>
    <n v="8025623"/>
    <s v="B02083"/>
    <m/>
    <n v="0"/>
    <n v="0"/>
    <n v="0"/>
    <n v="0"/>
    <n v="0"/>
    <n v="0"/>
    <m/>
    <m/>
    <m/>
    <s v="No"/>
    <s v="W665420"/>
    <n v="0"/>
    <m/>
    <s v="B02083"/>
    <m/>
    <m/>
    <s v="S0361325"/>
  </r>
  <r>
    <x v="814"/>
    <n v="10000"/>
    <n v="20000"/>
    <d v="2025-04-21T00:00:00"/>
    <s v="502LAUGH"/>
    <s v=" 8:40:36 am"/>
    <s v="401180925/4820U8019"/>
    <m/>
    <x v="0"/>
    <s v="Yes"/>
    <x v="7"/>
    <x v="6"/>
    <x v="7"/>
    <x v="7"/>
    <n v="100"/>
    <m/>
    <m/>
    <d v="2025-04-17T00:00:00"/>
    <m/>
    <n v="1"/>
    <n v="100"/>
    <s v="PE"/>
    <s v="XOPA93005-Y6980001"/>
    <n v="0"/>
    <n v="100"/>
    <n v="0"/>
    <n v="0"/>
    <n v="0"/>
    <n v="0"/>
    <m/>
    <m/>
    <n v="0"/>
    <m/>
    <m/>
    <m/>
    <m/>
    <m/>
    <m/>
    <m/>
    <m/>
    <s v="XOPA93005-Y698"/>
    <s v="S19296"/>
    <m/>
    <n v="0"/>
    <n v="0"/>
    <n v="0"/>
    <n v="0"/>
    <n v="0"/>
    <n v="0"/>
    <m/>
    <m/>
    <m/>
    <s v="No"/>
    <s v="W665117"/>
    <n v="0"/>
    <m/>
    <s v="S19296"/>
    <m/>
    <m/>
    <s v="H0064800"/>
  </r>
  <r>
    <x v="815"/>
    <n v="10000"/>
    <n v="10000"/>
    <d v="2025-04-17T00:00:00"/>
    <s v="502LAUGH"/>
    <s v=" 5:03:27 pm"/>
    <s v="M0BFL2381"/>
    <m/>
    <x v="0"/>
    <s v="Yes"/>
    <x v="8"/>
    <x v="7"/>
    <x v="8"/>
    <x v="8"/>
    <n v="2750"/>
    <m/>
    <m/>
    <d v="2025-04-17T00:00:00"/>
    <m/>
    <n v="16"/>
    <n v="44000"/>
    <s v="PE"/>
    <s v="714370205-ADS1360001"/>
    <n v="0"/>
    <n v="40000"/>
    <n v="4000"/>
    <n v="0"/>
    <n v="0"/>
    <n v="0"/>
    <m/>
    <m/>
    <n v="0"/>
    <m/>
    <m/>
    <m/>
    <m/>
    <m/>
    <m/>
    <m/>
    <m/>
    <s v="714370205-ADS1366"/>
    <s v="S19081-TH"/>
    <m/>
    <n v="0"/>
    <n v="0"/>
    <n v="0"/>
    <n v="0"/>
    <n v="0"/>
    <n v="0"/>
    <m/>
    <m/>
    <m/>
    <s v="No"/>
    <s v="W665124"/>
    <n v="0"/>
    <m/>
    <s v="S19081-TH"/>
    <m/>
    <m/>
    <s v="H0064892"/>
  </r>
  <r>
    <x v="815"/>
    <n v="10000"/>
    <n v="20000"/>
    <d v="2025-04-17T00:00:00"/>
    <s v="502LAUGH"/>
    <s v=" 5:03:27 pm"/>
    <s v="M0BFL2381"/>
    <m/>
    <x v="1"/>
    <s v="Yes"/>
    <x v="12"/>
    <x v="11"/>
    <x v="12"/>
    <x v="12"/>
    <n v="2500"/>
    <m/>
    <m/>
    <d v="2025-04-17T00:00:00"/>
    <m/>
    <n v="16"/>
    <n v="40000"/>
    <s v="PE"/>
    <s v="714370205-ADS1360001"/>
    <n v="0"/>
    <n v="40000"/>
    <n v="0"/>
    <n v="0"/>
    <n v="0"/>
    <n v="0"/>
    <m/>
    <m/>
    <n v="0"/>
    <m/>
    <m/>
    <m/>
    <m/>
    <m/>
    <m/>
    <m/>
    <m/>
    <s v="714370205-ADS1366"/>
    <s v="S19081-TH"/>
    <m/>
    <n v="0"/>
    <n v="0"/>
    <n v="0"/>
    <n v="0"/>
    <n v="0"/>
    <n v="0"/>
    <m/>
    <m/>
    <m/>
    <s v="No"/>
    <s v="W665124"/>
    <n v="0"/>
    <m/>
    <s v="S19081-TH"/>
    <m/>
    <m/>
    <s v="H0064892"/>
  </r>
  <r>
    <x v="778"/>
    <n v="10000"/>
    <n v="20000"/>
    <d v="2025-04-17T00:00:00"/>
    <s v="502LAUGH"/>
    <s v=" 5:03:27 pm"/>
    <s v="M0BFL2381"/>
    <m/>
    <x v="1"/>
    <s v="Yes"/>
    <x v="12"/>
    <x v="11"/>
    <x v="12"/>
    <x v="12"/>
    <n v="2500"/>
    <m/>
    <m/>
    <d v="2025-04-17T00:00:00"/>
    <m/>
    <n v="16"/>
    <n v="40000"/>
    <s v="PE"/>
    <s v="714370207-ADS1360001"/>
    <n v="0"/>
    <n v="40000"/>
    <n v="0"/>
    <n v="0"/>
    <n v="0"/>
    <n v="0"/>
    <m/>
    <m/>
    <n v="0"/>
    <m/>
    <m/>
    <m/>
    <m/>
    <m/>
    <m/>
    <m/>
    <m/>
    <s v="714370207-ADS1366"/>
    <s v="S19081-TH"/>
    <m/>
    <n v="0"/>
    <n v="0"/>
    <n v="0"/>
    <n v="0"/>
    <n v="0"/>
    <n v="0"/>
    <m/>
    <m/>
    <m/>
    <s v="No"/>
    <s v="W665183"/>
    <n v="0"/>
    <m/>
    <s v="S19081-TH"/>
    <m/>
    <m/>
    <s v="H0064894"/>
  </r>
  <r>
    <x v="816"/>
    <n v="10000"/>
    <n v="10000"/>
    <d v="2025-04-22T00:00:00"/>
    <s v="502LAUGH"/>
    <s v=" 8:56:07 am"/>
    <s v="M0BFL2381"/>
    <m/>
    <x v="0"/>
    <s v="Yes"/>
    <x v="8"/>
    <x v="7"/>
    <x v="8"/>
    <x v="8"/>
    <n v="2750"/>
    <m/>
    <m/>
    <d v="2025-04-17T00:00:00"/>
    <m/>
    <n v="16"/>
    <n v="44000"/>
    <s v="PE"/>
    <s v="714370216-ADS1360001"/>
    <n v="0"/>
    <n v="40000"/>
    <n v="4000"/>
    <n v="0"/>
    <n v="0"/>
    <n v="0"/>
    <m/>
    <m/>
    <n v="0"/>
    <m/>
    <m/>
    <m/>
    <m/>
    <m/>
    <m/>
    <m/>
    <m/>
    <s v="714370216-ADS1366"/>
    <s v="S19081-TH"/>
    <m/>
    <n v="0"/>
    <n v="0"/>
    <n v="0"/>
    <n v="0"/>
    <n v="0"/>
    <n v="0"/>
    <m/>
    <m/>
    <m/>
    <s v="No"/>
    <s v="W665184"/>
    <n v="0"/>
    <m/>
    <s v="S19081-TH"/>
    <m/>
    <m/>
    <s v="H0064895"/>
  </r>
  <r>
    <x v="781"/>
    <n v="10000"/>
    <n v="20000"/>
    <d v="2025-04-17T00:00:00"/>
    <s v="502LAUGH"/>
    <s v=" 5:03:28 pm"/>
    <s v="M0BFL2381"/>
    <m/>
    <x v="1"/>
    <s v="Yes"/>
    <x v="12"/>
    <x v="11"/>
    <x v="12"/>
    <x v="12"/>
    <n v="5000"/>
    <m/>
    <m/>
    <d v="2025-04-17T00:00:00"/>
    <m/>
    <n v="16"/>
    <n v="80000"/>
    <s v="PE"/>
    <s v="714370207-ADS1360001"/>
    <n v="0"/>
    <n v="80000"/>
    <n v="0"/>
    <n v="0"/>
    <n v="0"/>
    <n v="0"/>
    <m/>
    <m/>
    <n v="0"/>
    <m/>
    <m/>
    <m/>
    <m/>
    <m/>
    <m/>
    <m/>
    <m/>
    <s v="714370207-ADS1366"/>
    <s v="S19314"/>
    <m/>
    <n v="0"/>
    <n v="0"/>
    <n v="0"/>
    <n v="0"/>
    <n v="0"/>
    <n v="0"/>
    <m/>
    <m/>
    <m/>
    <s v="No"/>
    <s v="W665189"/>
    <n v="0"/>
    <m/>
    <s v="S19314"/>
    <m/>
    <m/>
    <s v="H0064909"/>
  </r>
  <r>
    <x v="817"/>
    <n v="10000"/>
    <n v="10000"/>
    <d v="2025-04-17T00:00:00"/>
    <s v="502LAUGH"/>
    <s v=" 5:05:16 pm"/>
    <s v="M0BFL2381"/>
    <m/>
    <x v="0"/>
    <s v="Yes"/>
    <x v="8"/>
    <x v="7"/>
    <x v="8"/>
    <x v="8"/>
    <n v="5500"/>
    <m/>
    <m/>
    <d v="2025-04-17T00:00:00"/>
    <m/>
    <n v="16"/>
    <n v="88000"/>
    <s v="PE"/>
    <s v="714370205-ADS1360001"/>
    <n v="0"/>
    <n v="80000"/>
    <n v="8000"/>
    <n v="0"/>
    <n v="0"/>
    <n v="0"/>
    <m/>
    <m/>
    <n v="0"/>
    <m/>
    <m/>
    <m/>
    <m/>
    <m/>
    <m/>
    <m/>
    <m/>
    <s v="714370205-ADS1366"/>
    <s v="S19314"/>
    <m/>
    <n v="0"/>
    <n v="0"/>
    <n v="0"/>
    <n v="0"/>
    <n v="0"/>
    <n v="0"/>
    <m/>
    <m/>
    <m/>
    <s v="No"/>
    <s v="W665198"/>
    <n v="0"/>
    <m/>
    <s v="S19314"/>
    <m/>
    <m/>
    <s v="H0064941"/>
  </r>
  <r>
    <x v="817"/>
    <n v="10000"/>
    <n v="20000"/>
    <d v="2025-04-17T00:00:00"/>
    <s v="502LAUGH"/>
    <s v=" 5:05:16 pm"/>
    <s v="M0BFL2381"/>
    <m/>
    <x v="1"/>
    <s v="Yes"/>
    <x v="12"/>
    <x v="11"/>
    <x v="12"/>
    <x v="12"/>
    <n v="5000"/>
    <m/>
    <m/>
    <d v="2025-04-17T00:00:00"/>
    <m/>
    <n v="16"/>
    <n v="80000"/>
    <s v="PE"/>
    <s v="714370205-ADS1360001"/>
    <n v="0"/>
    <n v="80000"/>
    <n v="0"/>
    <n v="0"/>
    <n v="0"/>
    <n v="0"/>
    <m/>
    <m/>
    <n v="0"/>
    <m/>
    <m/>
    <m/>
    <m/>
    <m/>
    <m/>
    <m/>
    <m/>
    <s v="714370205-ADS1366"/>
    <s v="S19314"/>
    <m/>
    <n v="0"/>
    <n v="0"/>
    <n v="0"/>
    <n v="0"/>
    <n v="0"/>
    <n v="0"/>
    <m/>
    <m/>
    <m/>
    <s v="No"/>
    <s v="W665198"/>
    <n v="0"/>
    <m/>
    <s v="S19314"/>
    <m/>
    <m/>
    <s v="H0064941"/>
  </r>
  <r>
    <x v="818"/>
    <n v="10000"/>
    <n v="10000"/>
    <d v="2025-04-22T00:00:00"/>
    <s v="502LAUGH"/>
    <s v=" 8:56:07 am"/>
    <s v="M0BFL2381"/>
    <m/>
    <x v="0"/>
    <s v="Yes"/>
    <x v="8"/>
    <x v="7"/>
    <x v="8"/>
    <x v="8"/>
    <n v="2750"/>
    <m/>
    <m/>
    <d v="2025-04-17T00:00:00"/>
    <m/>
    <n v="16"/>
    <n v="44000"/>
    <s v="PE"/>
    <s v="714370216-ADS1360001"/>
    <n v="0"/>
    <n v="40000"/>
    <n v="4000"/>
    <n v="0"/>
    <n v="0"/>
    <n v="0"/>
    <m/>
    <m/>
    <n v="0"/>
    <m/>
    <m/>
    <m/>
    <m/>
    <m/>
    <m/>
    <m/>
    <m/>
    <s v="714370216-ADS1366"/>
    <s v="S19081-TH"/>
    <m/>
    <n v="0"/>
    <n v="0"/>
    <n v="0"/>
    <n v="0"/>
    <n v="0"/>
    <n v="0"/>
    <m/>
    <m/>
    <m/>
    <s v="No"/>
    <s v="W665199"/>
    <n v="0"/>
    <m/>
    <s v="S19081-TH"/>
    <m/>
    <m/>
    <s v="H0064950"/>
  </r>
  <r>
    <x v="819"/>
    <n v="10000"/>
    <n v="10000"/>
    <d v="2025-04-21T00:00:00"/>
    <s v="502LAUGH"/>
    <s v=" 8:39:39 am"/>
    <s v="U541452040/504040726"/>
    <m/>
    <x v="0"/>
    <s v="Yes"/>
    <x v="30"/>
    <x v="24"/>
    <x v="32"/>
    <x v="32"/>
    <n v="5860"/>
    <m/>
    <m/>
    <d v="2025-04-17T00:00:00"/>
    <m/>
    <n v="1"/>
    <n v="5860"/>
    <s v="PE"/>
    <s v="250-5322-000001"/>
    <n v="0"/>
    <n v="5360"/>
    <n v="500"/>
    <n v="0"/>
    <n v="0"/>
    <n v="0"/>
    <m/>
    <m/>
    <n v="0"/>
    <m/>
    <m/>
    <m/>
    <m/>
    <m/>
    <m/>
    <m/>
    <m/>
    <s v="250-5322-00"/>
    <s v="J10025"/>
    <m/>
    <n v="0"/>
    <n v="0"/>
    <n v="0"/>
    <n v="0"/>
    <n v="0"/>
    <n v="0"/>
    <m/>
    <m/>
    <m/>
    <s v="No"/>
    <s v="W665288"/>
    <n v="0"/>
    <m/>
    <s v="J10025"/>
    <m/>
    <m/>
    <s v="S0362450"/>
  </r>
  <r>
    <x v="820"/>
    <n v="10000"/>
    <n v="10000"/>
    <d v="2025-04-17T00:00:00"/>
    <s v="502LAUGH"/>
    <s v=" 5:07:50 pm"/>
    <n v="234402"/>
    <m/>
    <x v="0"/>
    <s v="Yes"/>
    <x v="39"/>
    <x v="4"/>
    <x v="41"/>
    <x v="41"/>
    <n v="1334"/>
    <m/>
    <m/>
    <d v="2025-04-17T00:00:00"/>
    <m/>
    <n v="180"/>
    <n v="240120"/>
    <s v="PE"/>
    <s v="1113-550-00020 R0001"/>
    <n v="0"/>
    <n v="240000"/>
    <n v="120"/>
    <n v="0"/>
    <n v="0"/>
    <n v="0"/>
    <m/>
    <m/>
    <n v="0"/>
    <m/>
    <m/>
    <m/>
    <m/>
    <m/>
    <m/>
    <m/>
    <m/>
    <s v="1113-550-00020 REVB"/>
    <s v="M13337-SMD"/>
    <m/>
    <n v="0"/>
    <n v="0"/>
    <n v="0"/>
    <n v="0"/>
    <n v="0"/>
    <n v="0"/>
    <m/>
    <m/>
    <m/>
    <s v="No"/>
    <s v="W665206"/>
    <n v="0"/>
    <m/>
    <s v="M13337-SMD"/>
    <m/>
    <m/>
    <s v="S0362460"/>
  </r>
  <r>
    <x v="821"/>
    <n v="10000"/>
    <n v="10000"/>
    <d v="2025-04-21T00:00:00"/>
    <s v="502LAUGH"/>
    <s v=" 8:40:36 am"/>
    <s v="401180925/4820U8019"/>
    <m/>
    <x v="0"/>
    <s v="Yes"/>
    <x v="7"/>
    <x v="6"/>
    <x v="7"/>
    <x v="7"/>
    <n v="100"/>
    <m/>
    <m/>
    <d v="2025-04-17T00:00:00"/>
    <m/>
    <n v="1"/>
    <n v="100"/>
    <s v="PE"/>
    <s v="XOPA93005-Y6980001"/>
    <n v="0"/>
    <n v="100"/>
    <n v="0"/>
    <n v="0"/>
    <n v="0"/>
    <n v="0"/>
    <m/>
    <m/>
    <n v="0"/>
    <m/>
    <m/>
    <m/>
    <m/>
    <m/>
    <m/>
    <m/>
    <m/>
    <s v="XOPA93005-Y698"/>
    <s v="S19296"/>
    <m/>
    <n v="0"/>
    <n v="0"/>
    <n v="0"/>
    <n v="0"/>
    <n v="0"/>
    <n v="0"/>
    <m/>
    <m/>
    <m/>
    <s v="No"/>
    <s v="W665211"/>
    <n v="0"/>
    <m/>
    <s v="S19296"/>
    <m/>
    <m/>
    <s v="H0064961"/>
  </r>
  <r>
    <x v="822"/>
    <n v="10000"/>
    <n v="10000"/>
    <d v="2025-04-22T00:00:00"/>
    <s v="502LAUGH"/>
    <s v=" 8:38:45 am"/>
    <s v="5011704U5"/>
    <m/>
    <x v="0"/>
    <s v="Yes"/>
    <x v="27"/>
    <x v="22"/>
    <x v="27"/>
    <x v="27"/>
    <n v="30000"/>
    <m/>
    <m/>
    <d v="2025-04-17T00:00:00"/>
    <m/>
    <n v="1"/>
    <n v="30000"/>
    <s v="PE"/>
    <s v="250-6223-000001"/>
    <n v="0"/>
    <n v="30000"/>
    <n v="0"/>
    <n v="0"/>
    <n v="0"/>
    <n v="0"/>
    <m/>
    <m/>
    <n v="0"/>
    <m/>
    <m/>
    <m/>
    <m/>
    <m/>
    <m/>
    <m/>
    <m/>
    <s v="250-6223-00"/>
    <s v="J10025"/>
    <m/>
    <n v="0"/>
    <n v="0"/>
    <n v="0"/>
    <n v="0"/>
    <n v="0"/>
    <n v="0"/>
    <m/>
    <m/>
    <m/>
    <s v="No"/>
    <s v="W665214"/>
    <n v="0"/>
    <m/>
    <s v="J10025"/>
    <m/>
    <m/>
    <s v="S0362750"/>
  </r>
  <r>
    <x v="823"/>
    <n v="10000"/>
    <n v="10000"/>
    <d v="2025-04-22T00:00:00"/>
    <s v="502LAUGH"/>
    <s v=" 8:38:45 am"/>
    <s v="5011704U5"/>
    <m/>
    <x v="0"/>
    <s v="Yes"/>
    <x v="28"/>
    <x v="23"/>
    <x v="30"/>
    <x v="30"/>
    <n v="16500"/>
    <m/>
    <m/>
    <d v="2025-04-17T00:00:00"/>
    <m/>
    <n v="2"/>
    <n v="33000"/>
    <s v="PE"/>
    <s v="260-6166-000001"/>
    <n v="0"/>
    <n v="33000"/>
    <n v="0"/>
    <n v="0"/>
    <n v="0"/>
    <n v="0"/>
    <m/>
    <m/>
    <n v="0"/>
    <m/>
    <m/>
    <m/>
    <m/>
    <m/>
    <m/>
    <m/>
    <m/>
    <s v="260-6166-00"/>
    <s v="J10025"/>
    <m/>
    <n v="0"/>
    <n v="0"/>
    <n v="0"/>
    <n v="0"/>
    <n v="0"/>
    <n v="0"/>
    <m/>
    <m/>
    <m/>
    <s v="No"/>
    <s v="W665293"/>
    <n v="0"/>
    <m/>
    <s v="J10025"/>
    <m/>
    <m/>
    <s v="S0362762"/>
  </r>
  <r>
    <x v="824"/>
    <n v="10000"/>
    <n v="10000"/>
    <d v="2025-04-17T00:00:00"/>
    <s v="502LAUGH"/>
    <s v=" 2:52:02 pm"/>
    <s v="4110601U5A"/>
    <m/>
    <x v="0"/>
    <s v="Yes"/>
    <x v="10"/>
    <x v="9"/>
    <x v="10"/>
    <x v="10"/>
    <n v="4000"/>
    <m/>
    <m/>
    <d v="2025-04-17T00:00:00"/>
    <m/>
    <n v="1"/>
    <n v="4000"/>
    <s v="PE"/>
    <s v="260-6400-000001"/>
    <n v="0"/>
    <n v="4000"/>
    <n v="0"/>
    <n v="0"/>
    <n v="0"/>
    <n v="0"/>
    <m/>
    <m/>
    <n v="0"/>
    <m/>
    <m/>
    <m/>
    <m/>
    <m/>
    <m/>
    <m/>
    <m/>
    <s v="260-6400-00"/>
    <s v="J10025"/>
    <m/>
    <n v="0"/>
    <n v="0"/>
    <n v="0"/>
    <n v="0"/>
    <n v="0"/>
    <n v="0"/>
    <m/>
    <m/>
    <m/>
    <s v="No"/>
    <s v="W665216"/>
    <n v="0"/>
    <m/>
    <s v="J10025"/>
    <m/>
    <m/>
    <s v="S0362762"/>
  </r>
  <r>
    <x v="825"/>
    <n v="10000"/>
    <n v="10000"/>
    <d v="2025-04-17T00:00:00"/>
    <s v="502LAUGH"/>
    <d v="1899-12-30T11:07:23"/>
    <s v="5011628U5A"/>
    <m/>
    <x v="0"/>
    <s v="Yes"/>
    <x v="7"/>
    <x v="6"/>
    <x v="29"/>
    <x v="29"/>
    <n v="667"/>
    <m/>
    <m/>
    <d v="2025-04-17T00:00:00"/>
    <m/>
    <n v="6"/>
    <n v="4002"/>
    <s v="PE"/>
    <s v="260-6314-000001"/>
    <n v="0"/>
    <n v="4000"/>
    <n v="2"/>
    <n v="0"/>
    <n v="0"/>
    <n v="0"/>
    <m/>
    <m/>
    <n v="0"/>
    <m/>
    <m/>
    <m/>
    <m/>
    <m/>
    <m/>
    <m/>
    <m/>
    <s v="260-6314-00"/>
    <s v="J10025"/>
    <m/>
    <n v="0"/>
    <n v="0"/>
    <n v="0"/>
    <n v="0"/>
    <n v="0"/>
    <n v="0"/>
    <m/>
    <m/>
    <m/>
    <s v="No"/>
    <s v="W665490"/>
    <n v="0"/>
    <m/>
    <s v="J10025"/>
    <m/>
    <m/>
    <s v="S0362769"/>
  </r>
  <r>
    <x v="826"/>
    <n v="10000"/>
    <n v="10000"/>
    <d v="2025-04-17T00:00:00"/>
    <s v="502LAUGH"/>
    <s v=" 5:51:42 pm"/>
    <s v="5011704U5"/>
    <m/>
    <x v="0"/>
    <s v="Yes"/>
    <x v="28"/>
    <x v="23"/>
    <x v="30"/>
    <x v="30"/>
    <n v="8000"/>
    <m/>
    <m/>
    <d v="2025-04-17T00:00:00"/>
    <m/>
    <n v="2"/>
    <n v="16000"/>
    <s v="PE"/>
    <s v="260-6013-000001"/>
    <n v="0"/>
    <n v="16000"/>
    <n v="0"/>
    <n v="0"/>
    <n v="0"/>
    <n v="0"/>
    <m/>
    <m/>
    <n v="0"/>
    <m/>
    <m/>
    <m/>
    <m/>
    <m/>
    <m/>
    <m/>
    <m/>
    <s v="260-6013-00"/>
    <s v="J10025"/>
    <m/>
    <n v="0"/>
    <n v="0"/>
    <n v="0"/>
    <n v="0"/>
    <n v="0"/>
    <n v="0"/>
    <m/>
    <m/>
    <m/>
    <s v="No"/>
    <s v="W665294"/>
    <n v="0"/>
    <m/>
    <s v="J10025"/>
    <m/>
    <m/>
    <s v="S0362751"/>
  </r>
  <r>
    <x v="827"/>
    <n v="10000"/>
    <n v="10000"/>
    <d v="2025-04-21T00:00:00"/>
    <s v="502LAUGH"/>
    <s v=" 8:37:02 am"/>
    <s v="4110601U5A"/>
    <m/>
    <x v="0"/>
    <s v="Yes"/>
    <x v="10"/>
    <x v="9"/>
    <x v="10"/>
    <x v="10"/>
    <n v="3000"/>
    <m/>
    <m/>
    <d v="2025-04-17T00:00:00"/>
    <m/>
    <n v="1"/>
    <n v="3000"/>
    <s v="PE"/>
    <s v="260-6109-000001"/>
    <n v="0"/>
    <n v="3000"/>
    <n v="0"/>
    <n v="0"/>
    <n v="0"/>
    <n v="0"/>
    <m/>
    <m/>
    <n v="0"/>
    <m/>
    <m/>
    <m/>
    <m/>
    <m/>
    <m/>
    <m/>
    <m/>
    <s v="260-6109-00"/>
    <s v="J10025"/>
    <m/>
    <n v="0"/>
    <n v="0"/>
    <n v="0"/>
    <n v="0"/>
    <n v="0"/>
    <n v="0"/>
    <m/>
    <m/>
    <m/>
    <s v="No"/>
    <s v="W665223"/>
    <n v="0"/>
    <m/>
    <s v="J10025"/>
    <m/>
    <m/>
    <s v="S0362751"/>
  </r>
  <r>
    <x v="828"/>
    <n v="10000"/>
    <n v="10000"/>
    <d v="2025-04-23T00:00:00"/>
    <s v="502LAUGH"/>
    <s v=" 2:21:42 pm"/>
    <s v="I53065H056"/>
    <m/>
    <x v="0"/>
    <s v="Yes"/>
    <x v="20"/>
    <x v="17"/>
    <x v="19"/>
    <x v="19"/>
    <n v="3500"/>
    <m/>
    <m/>
    <d v="2025-04-17T00:00:00"/>
    <m/>
    <n v="1"/>
    <n v="3500"/>
    <s v="PE"/>
    <s v="SPL LABEL0003"/>
    <n v="0"/>
    <n v="3000"/>
    <n v="500"/>
    <n v="0"/>
    <n v="0"/>
    <n v="0"/>
    <m/>
    <m/>
    <n v="0"/>
    <m/>
    <m/>
    <m/>
    <m/>
    <m/>
    <m/>
    <m/>
    <m/>
    <s v="SPL LABEL"/>
    <s v="T20368"/>
    <m/>
    <n v="0"/>
    <n v="0"/>
    <n v="0"/>
    <n v="0"/>
    <n v="0"/>
    <n v="0"/>
    <m/>
    <m/>
    <m/>
    <s v="No"/>
    <s v="W665297"/>
    <n v="0"/>
    <m/>
    <s v="T20368"/>
    <m/>
    <m/>
    <s v="S0363030"/>
  </r>
  <r>
    <x v="829"/>
    <n v="10000"/>
    <n v="10000"/>
    <d v="2025-04-23T00:00:00"/>
    <s v="502LAUGH"/>
    <s v=" 2:22:33 pm"/>
    <s v="I53065H056"/>
    <m/>
    <x v="0"/>
    <s v="Yes"/>
    <x v="20"/>
    <x v="17"/>
    <x v="19"/>
    <x v="19"/>
    <n v="3500"/>
    <m/>
    <m/>
    <d v="2025-04-17T00:00:00"/>
    <m/>
    <n v="1"/>
    <n v="3500"/>
    <s v="PE"/>
    <s v="TEST SOLUTION0002"/>
    <n v="0"/>
    <n v="3000"/>
    <n v="500"/>
    <n v="0"/>
    <n v="0"/>
    <n v="0"/>
    <m/>
    <m/>
    <n v="0"/>
    <m/>
    <m/>
    <m/>
    <m/>
    <m/>
    <m/>
    <m/>
    <m/>
    <s v="TEST SOLUTION"/>
    <s v="T20368"/>
    <m/>
    <n v="0"/>
    <n v="0"/>
    <n v="0"/>
    <n v="0"/>
    <n v="0"/>
    <n v="0"/>
    <m/>
    <m/>
    <m/>
    <s v="No"/>
    <s v="W665298"/>
    <n v="0"/>
    <m/>
    <s v="T20368"/>
    <m/>
    <m/>
    <s v="S0363030"/>
  </r>
  <r>
    <x v="635"/>
    <n v="10000"/>
    <n v="20000"/>
    <d v="2025-04-21T00:00:00"/>
    <s v="502LAUGH"/>
    <s v=" 8:37:02 am"/>
    <s v="J00WT7100"/>
    <m/>
    <x v="1"/>
    <s v="Yes"/>
    <x v="19"/>
    <x v="15"/>
    <x v="18"/>
    <x v="18"/>
    <n v="15334"/>
    <m/>
    <m/>
    <d v="2025-04-17T00:00:00"/>
    <m/>
    <n v="6"/>
    <n v="92004"/>
    <s v="PE"/>
    <n v="5000582210001"/>
    <n v="0"/>
    <n v="92000"/>
    <n v="4"/>
    <n v="0"/>
    <n v="0"/>
    <n v="0"/>
    <m/>
    <m/>
    <n v="0"/>
    <m/>
    <m/>
    <m/>
    <m/>
    <m/>
    <m/>
    <m/>
    <m/>
    <n v="500058221"/>
    <s v="B02083"/>
    <m/>
    <n v="0"/>
    <n v="0"/>
    <n v="0"/>
    <n v="0"/>
    <n v="0"/>
    <n v="0"/>
    <m/>
    <m/>
    <m/>
    <s v="No"/>
    <s v="W665227"/>
    <n v="0"/>
    <m/>
    <s v="B02083"/>
    <m/>
    <m/>
    <s v="S0363034"/>
  </r>
  <r>
    <x v="636"/>
    <n v="10000"/>
    <n v="20000"/>
    <d v="2025-04-17T00:00:00"/>
    <s v="502LAUGH"/>
    <s v=" 1:09:56 pm"/>
    <s v="J00WT7100"/>
    <m/>
    <x v="1"/>
    <s v="Yes"/>
    <x v="19"/>
    <x v="15"/>
    <x v="18"/>
    <x v="18"/>
    <n v="1334"/>
    <m/>
    <m/>
    <d v="2025-04-17T00:00:00"/>
    <m/>
    <n v="6"/>
    <n v="8004"/>
    <s v="PE"/>
    <n v="5000596170001"/>
    <n v="0"/>
    <n v="8000"/>
    <n v="4"/>
    <n v="0"/>
    <n v="0"/>
    <n v="0"/>
    <m/>
    <m/>
    <n v="0"/>
    <m/>
    <m/>
    <m/>
    <m/>
    <m/>
    <m/>
    <m/>
    <m/>
    <n v="500059617"/>
    <s v="B02083"/>
    <m/>
    <n v="0"/>
    <n v="0"/>
    <n v="0"/>
    <n v="0"/>
    <n v="0"/>
    <n v="0"/>
    <m/>
    <m/>
    <m/>
    <s v="No"/>
    <s v="W665042"/>
    <n v="0"/>
    <m/>
    <s v="B02083"/>
    <m/>
    <m/>
    <s v="S0363034"/>
  </r>
  <r>
    <x v="637"/>
    <n v="10000"/>
    <n v="20000"/>
    <d v="2025-04-17T00:00:00"/>
    <s v="502LAUGH"/>
    <s v=" 1:09:00 pm"/>
    <s v="J00WT7100"/>
    <m/>
    <x v="1"/>
    <s v="Yes"/>
    <x v="19"/>
    <x v="15"/>
    <x v="18"/>
    <x v="18"/>
    <n v="834"/>
    <m/>
    <m/>
    <d v="2025-04-17T00:00:00"/>
    <m/>
    <n v="6"/>
    <n v="5004"/>
    <s v="PE"/>
    <n v="5000596230001"/>
    <n v="0"/>
    <n v="5000"/>
    <n v="4"/>
    <n v="0"/>
    <n v="0"/>
    <n v="0"/>
    <m/>
    <m/>
    <n v="0"/>
    <m/>
    <m/>
    <m/>
    <m/>
    <m/>
    <m/>
    <m/>
    <m/>
    <n v="500059623"/>
    <s v="B02083"/>
    <m/>
    <n v="0"/>
    <n v="0"/>
    <n v="0"/>
    <n v="0"/>
    <n v="0"/>
    <n v="0"/>
    <m/>
    <m/>
    <m/>
    <s v="No"/>
    <s v="W665043"/>
    <n v="0"/>
    <m/>
    <s v="B02083"/>
    <m/>
    <m/>
    <s v="S0363034"/>
  </r>
  <r>
    <x v="638"/>
    <n v="10000"/>
    <n v="20000"/>
    <d v="2025-04-17T00:00:00"/>
    <s v="502LAUGH"/>
    <s v=" 1:08:15 pm"/>
    <s v="J00WT7100"/>
    <m/>
    <x v="1"/>
    <s v="Yes"/>
    <x v="19"/>
    <x v="15"/>
    <x v="18"/>
    <x v="18"/>
    <n v="2000"/>
    <m/>
    <m/>
    <d v="2025-04-17T00:00:00"/>
    <m/>
    <n v="6"/>
    <n v="12000"/>
    <s v="PE"/>
    <n v="5000602800001"/>
    <n v="0"/>
    <n v="12000"/>
    <n v="0"/>
    <n v="0"/>
    <n v="0"/>
    <n v="0"/>
    <m/>
    <m/>
    <n v="0"/>
    <m/>
    <m/>
    <m/>
    <m/>
    <m/>
    <m/>
    <m/>
    <m/>
    <n v="500060280"/>
    <s v="B02083"/>
    <m/>
    <n v="0"/>
    <n v="0"/>
    <n v="0"/>
    <n v="0"/>
    <n v="0"/>
    <n v="0"/>
    <m/>
    <m/>
    <m/>
    <s v="No"/>
    <s v="W665044"/>
    <n v="0"/>
    <m/>
    <s v="B02083"/>
    <m/>
    <m/>
    <s v="S0363034"/>
  </r>
  <r>
    <x v="639"/>
    <n v="10000"/>
    <n v="20000"/>
    <d v="2025-04-17T00:00:00"/>
    <s v="502LAUGH"/>
    <s v=" 1:07:20 pm"/>
    <s v="J00WT7100"/>
    <m/>
    <x v="1"/>
    <s v="Yes"/>
    <x v="19"/>
    <x v="15"/>
    <x v="18"/>
    <x v="18"/>
    <n v="834"/>
    <m/>
    <m/>
    <d v="2025-04-17T00:00:00"/>
    <m/>
    <n v="6"/>
    <n v="5004"/>
    <s v="PE"/>
    <n v="5000602810001"/>
    <n v="0"/>
    <n v="5000"/>
    <n v="4"/>
    <n v="0"/>
    <n v="0"/>
    <n v="0"/>
    <m/>
    <m/>
    <n v="0"/>
    <m/>
    <m/>
    <m/>
    <m/>
    <m/>
    <m/>
    <m/>
    <m/>
    <n v="500060281"/>
    <s v="B02083"/>
    <m/>
    <n v="0"/>
    <n v="0"/>
    <n v="0"/>
    <n v="0"/>
    <n v="0"/>
    <n v="0"/>
    <m/>
    <m/>
    <m/>
    <s v="No"/>
    <s v="W665045"/>
    <n v="0"/>
    <m/>
    <s v="B02083"/>
    <m/>
    <m/>
    <s v="S0363034"/>
  </r>
  <r>
    <x v="830"/>
    <n v="10000"/>
    <n v="10000"/>
    <d v="2025-04-21T00:00:00"/>
    <s v="502LAUGH"/>
    <s v=" 3:14:09 pm"/>
    <s v="M0BUF4262"/>
    <m/>
    <x v="0"/>
    <s v="Yes"/>
    <x v="45"/>
    <x v="21"/>
    <x v="26"/>
    <x v="26"/>
    <n v="13500"/>
    <m/>
    <m/>
    <d v="2025-04-17T00:00:00"/>
    <m/>
    <n v="4"/>
    <n v="54000"/>
    <s v="PE"/>
    <s v="100823876-75367 0001"/>
    <n v="0"/>
    <n v="54000"/>
    <n v="0"/>
    <n v="0"/>
    <n v="0"/>
    <n v="0"/>
    <m/>
    <m/>
    <n v="0"/>
    <m/>
    <m/>
    <m/>
    <m/>
    <m/>
    <m/>
    <m/>
    <m/>
    <s v="100823876-75367 A"/>
    <s v="S19314"/>
    <m/>
    <n v="0"/>
    <n v="0"/>
    <n v="0"/>
    <n v="0"/>
    <n v="0"/>
    <n v="0"/>
    <m/>
    <m/>
    <m/>
    <s v="No"/>
    <s v="W665506"/>
    <n v="0"/>
    <m/>
    <s v="S19314"/>
    <m/>
    <m/>
    <s v="H0064980"/>
  </r>
  <r>
    <x v="831"/>
    <n v="10000"/>
    <n v="10000"/>
    <d v="2025-04-22T00:00:00"/>
    <s v="502LAUGH"/>
    <s v=" 8:56:07 am"/>
    <s v="M0BFL2381"/>
    <m/>
    <x v="0"/>
    <s v="Yes"/>
    <x v="8"/>
    <x v="7"/>
    <x v="8"/>
    <x v="8"/>
    <n v="1500"/>
    <m/>
    <m/>
    <d v="2025-04-17T00:00:00"/>
    <m/>
    <n v="16"/>
    <n v="24000"/>
    <s v="PE"/>
    <s v="714370212-ADS1360001"/>
    <n v="0"/>
    <n v="20000"/>
    <n v="4000"/>
    <n v="0"/>
    <n v="0"/>
    <n v="0"/>
    <m/>
    <m/>
    <n v="0"/>
    <m/>
    <m/>
    <m/>
    <m/>
    <m/>
    <m/>
    <m/>
    <m/>
    <s v="714370212 REVA"/>
    <s v="S19081-TH"/>
    <m/>
    <n v="0"/>
    <n v="0"/>
    <n v="0"/>
    <n v="0"/>
    <n v="0"/>
    <n v="0"/>
    <m/>
    <m/>
    <m/>
    <s v="No"/>
    <s v="W665237"/>
    <n v="0"/>
    <m/>
    <s v="S19081-TH"/>
    <m/>
    <m/>
    <s v="H0064997"/>
  </r>
  <r>
    <x v="831"/>
    <n v="10000"/>
    <n v="20000"/>
    <d v="2025-04-22T00:00:00"/>
    <s v="502LAUGH"/>
    <s v=" 8:56:07 am"/>
    <s v="M0BFL2381"/>
    <m/>
    <x v="1"/>
    <s v="Yes"/>
    <x v="12"/>
    <x v="11"/>
    <x v="12"/>
    <x v="12"/>
    <n v="1250"/>
    <m/>
    <m/>
    <d v="2025-04-17T00:00:00"/>
    <m/>
    <n v="16"/>
    <n v="20000"/>
    <s v="PE"/>
    <s v="714370212-ADS1360001"/>
    <n v="0"/>
    <n v="20000"/>
    <n v="0"/>
    <n v="0"/>
    <n v="0"/>
    <n v="0"/>
    <m/>
    <m/>
    <n v="0"/>
    <m/>
    <m/>
    <m/>
    <m/>
    <m/>
    <m/>
    <m/>
    <m/>
    <s v="714370212 REVA"/>
    <s v="S19081-TH"/>
    <m/>
    <n v="0"/>
    <n v="0"/>
    <n v="0"/>
    <n v="0"/>
    <n v="0"/>
    <n v="0"/>
    <m/>
    <m/>
    <m/>
    <s v="No"/>
    <s v="W665237"/>
    <n v="0"/>
    <m/>
    <s v="S19081-TH"/>
    <m/>
    <m/>
    <s v="H0064997"/>
  </r>
  <r>
    <x v="758"/>
    <n v="10000"/>
    <n v="30000"/>
    <d v="2025-04-21T00:00:00"/>
    <s v="502LAUGH"/>
    <s v=" 8:38:29 am"/>
    <s v="M0BS890401000"/>
    <m/>
    <x v="2"/>
    <s v="Yes"/>
    <x v="53"/>
    <x v="33"/>
    <x v="49"/>
    <x v="48"/>
    <n v="2273"/>
    <m/>
    <m/>
    <d v="2025-04-17T00:00:00"/>
    <m/>
    <n v="11"/>
    <n v="25003"/>
    <s v="PE"/>
    <s v="70106701-010001"/>
    <n v="0"/>
    <n v="17500"/>
    <n v="7503"/>
    <n v="0"/>
    <n v="0"/>
    <n v="0"/>
    <m/>
    <m/>
    <n v="0"/>
    <m/>
    <m/>
    <m/>
    <m/>
    <m/>
    <m/>
    <m/>
    <m/>
    <s v="70106701-01"/>
    <s v="S19403"/>
    <m/>
    <n v="0"/>
    <n v="0"/>
    <n v="0"/>
    <n v="0"/>
    <n v="0"/>
    <n v="0"/>
    <m/>
    <m/>
    <m/>
    <s v="No"/>
    <s v="W665061"/>
    <n v="0"/>
    <m/>
    <s v="S19403"/>
    <m/>
    <m/>
    <s v="S0363091"/>
  </r>
  <r>
    <x v="797"/>
    <n v="10000"/>
    <n v="20000"/>
    <d v="2025-04-17T00:00:00"/>
    <s v="502LAUGH"/>
    <s v=" 5:05:16 pm"/>
    <s v="M0BI68841"/>
    <m/>
    <x v="1"/>
    <s v="Yes"/>
    <x v="12"/>
    <x v="11"/>
    <x v="12"/>
    <x v="12"/>
    <n v="625"/>
    <m/>
    <m/>
    <d v="2025-04-17T00:00:00"/>
    <m/>
    <n v="16"/>
    <n v="10000"/>
    <s v="PE"/>
    <s v="713891301-ADS1360001"/>
    <n v="0"/>
    <n v="10000"/>
    <n v="0"/>
    <n v="0"/>
    <n v="0"/>
    <n v="0"/>
    <m/>
    <m/>
    <n v="0"/>
    <m/>
    <m/>
    <m/>
    <m/>
    <m/>
    <m/>
    <m/>
    <m/>
    <s v="713891301-ADS1366"/>
    <s v="S19314"/>
    <m/>
    <n v="0"/>
    <n v="0"/>
    <n v="0"/>
    <n v="0"/>
    <n v="0"/>
    <n v="0"/>
    <m/>
    <m/>
    <m/>
    <s v="No"/>
    <s v="W665249"/>
    <n v="0"/>
    <m/>
    <s v="S19314"/>
    <m/>
    <m/>
    <s v="H0065003"/>
  </r>
  <r>
    <x v="832"/>
    <n v="10000"/>
    <n v="10000"/>
    <d v="2025-04-21T00:00:00"/>
    <s v="502LAUGH"/>
    <s v=" 8:39:39 am"/>
    <s v="U541452040/504040726"/>
    <m/>
    <x v="0"/>
    <s v="Yes"/>
    <x v="30"/>
    <x v="24"/>
    <x v="32"/>
    <x v="32"/>
    <n v="5860"/>
    <m/>
    <m/>
    <d v="2025-04-17T00:00:00"/>
    <m/>
    <n v="1"/>
    <n v="5860"/>
    <s v="PE"/>
    <s v="250-5322-000001"/>
    <n v="0"/>
    <n v="5360"/>
    <n v="500"/>
    <n v="0"/>
    <n v="0"/>
    <n v="0"/>
    <m/>
    <m/>
    <n v="0"/>
    <m/>
    <m/>
    <m/>
    <m/>
    <m/>
    <m/>
    <m/>
    <m/>
    <s v="250-5322-00"/>
    <s v="J10025"/>
    <m/>
    <n v="0"/>
    <n v="0"/>
    <n v="0"/>
    <n v="0"/>
    <n v="0"/>
    <n v="0"/>
    <m/>
    <m/>
    <m/>
    <s v="No"/>
    <s v="W665517"/>
    <n v="0"/>
    <m/>
    <s v="J10025"/>
    <m/>
    <m/>
    <s v="S0363097"/>
  </r>
  <r>
    <x v="833"/>
    <n v="10000"/>
    <n v="10000"/>
    <d v="2025-04-17T00:00:00"/>
    <s v="502LAUGH"/>
    <s v=" 5:07:50 pm"/>
    <n v="234402"/>
    <m/>
    <x v="0"/>
    <s v="Yes"/>
    <x v="39"/>
    <x v="4"/>
    <x v="41"/>
    <x v="41"/>
    <n v="167"/>
    <m/>
    <m/>
    <d v="2025-04-17T00:00:00"/>
    <m/>
    <n v="180"/>
    <n v="30060"/>
    <s v="PE"/>
    <s v="1113-550-00020 R0001"/>
    <n v="0"/>
    <n v="30000"/>
    <n v="60"/>
    <n v="0"/>
    <n v="0"/>
    <n v="0"/>
    <m/>
    <m/>
    <n v="0"/>
    <m/>
    <m/>
    <m/>
    <m/>
    <m/>
    <m/>
    <m/>
    <m/>
    <s v="1113-550-00020 REVB"/>
    <s v="M13337-SMD"/>
    <m/>
    <n v="0"/>
    <n v="0"/>
    <n v="0"/>
    <n v="0"/>
    <n v="0"/>
    <n v="0"/>
    <m/>
    <m/>
    <m/>
    <s v="No"/>
    <s v="W665256"/>
    <n v="0"/>
    <m/>
    <s v="M13337-SMD"/>
    <m/>
    <m/>
    <s v="S0362460"/>
  </r>
  <r>
    <x v="834"/>
    <n v="10000"/>
    <n v="10000"/>
    <d v="2025-04-24T00:00:00"/>
    <s v="502LAUGH"/>
    <s v=" 8:58:30 am"/>
    <s v="4239S1/311080325"/>
    <m/>
    <x v="0"/>
    <s v="Yes"/>
    <x v="20"/>
    <x v="17"/>
    <x v="19"/>
    <x v="19"/>
    <n v="1000"/>
    <m/>
    <m/>
    <d v="2025-04-17T00:00:00"/>
    <m/>
    <n v="1"/>
    <n v="1000"/>
    <s v="PE"/>
    <s v="PRTN-203735181820001"/>
    <n v="0"/>
    <n v="1000"/>
    <n v="0"/>
    <n v="0"/>
    <n v="0"/>
    <n v="0"/>
    <m/>
    <m/>
    <n v="0"/>
    <m/>
    <m/>
    <m/>
    <m/>
    <m/>
    <m/>
    <m/>
    <m/>
    <s v="PRTN-203735181820912"/>
    <s v="A01488"/>
    <m/>
    <n v="0"/>
    <n v="0"/>
    <n v="0"/>
    <n v="0"/>
    <n v="0"/>
    <n v="0"/>
    <m/>
    <m/>
    <m/>
    <s v="No"/>
    <s v="W665529"/>
    <n v="0"/>
    <m/>
    <s v="A01488"/>
    <m/>
    <m/>
    <s v="S0363157"/>
  </r>
  <r>
    <x v="835"/>
    <n v="10000"/>
    <n v="10000"/>
    <d v="2025-04-24T00:00:00"/>
    <s v="502LAUGH"/>
    <s v=" 8:59:16 am"/>
    <s v="M0BHA3561"/>
    <m/>
    <x v="0"/>
    <s v="Yes"/>
    <x v="20"/>
    <x v="17"/>
    <x v="19"/>
    <x v="19"/>
    <n v="1000"/>
    <m/>
    <m/>
    <d v="2025-04-17T00:00:00"/>
    <m/>
    <n v="1"/>
    <n v="1000"/>
    <s v="PE"/>
    <s v="PRTN-203735181820002"/>
    <n v="0"/>
    <n v="1000"/>
    <n v="0"/>
    <n v="0"/>
    <n v="0"/>
    <n v="0"/>
    <m/>
    <m/>
    <n v="0"/>
    <m/>
    <m/>
    <m/>
    <m/>
    <m/>
    <m/>
    <m/>
    <m/>
    <s v="PRTN-203735181820913"/>
    <s v="A01488"/>
    <m/>
    <n v="0"/>
    <n v="0"/>
    <n v="0"/>
    <n v="0"/>
    <n v="0"/>
    <n v="0"/>
    <m/>
    <m/>
    <m/>
    <s v="No"/>
    <s v="W665530"/>
    <n v="0"/>
    <m/>
    <s v="A01488"/>
    <m/>
    <m/>
    <s v="S0363157"/>
  </r>
  <r>
    <x v="836"/>
    <n v="10000"/>
    <n v="10000"/>
    <d v="2025-04-17T00:00:00"/>
    <s v="502LAUGH"/>
    <s v=" 4:12:16 pm"/>
    <s v="I492555H088"/>
    <m/>
    <x v="0"/>
    <s v="Yes"/>
    <x v="7"/>
    <x v="6"/>
    <x v="7"/>
    <x v="7"/>
    <n v="500"/>
    <m/>
    <m/>
    <d v="2025-04-17T00:00:00"/>
    <m/>
    <n v="1"/>
    <n v="500"/>
    <s v="PE"/>
    <s v="STDM7250001"/>
    <n v="0"/>
    <n v="500"/>
    <n v="0"/>
    <n v="0"/>
    <n v="0"/>
    <n v="0"/>
    <m/>
    <m/>
    <n v="0"/>
    <m/>
    <m/>
    <m/>
    <m/>
    <m/>
    <m/>
    <m/>
    <m/>
    <s v="STDM725"/>
    <s v="G07105"/>
    <m/>
    <n v="0"/>
    <n v="0"/>
    <n v="0"/>
    <n v="0"/>
    <n v="0"/>
    <n v="0"/>
    <m/>
    <m/>
    <m/>
    <s v="No"/>
    <s v="W665259"/>
    <n v="0"/>
    <m/>
    <s v="G07105"/>
    <m/>
    <m/>
    <s v="S0363172"/>
  </r>
  <r>
    <x v="806"/>
    <n v="10000"/>
    <n v="20000"/>
    <d v="2025-04-21T00:00:00"/>
    <s v="502LAUGH"/>
    <s v=" 8:35:35 am"/>
    <s v="U541658044"/>
    <m/>
    <x v="0"/>
    <s v="Yes"/>
    <x v="0"/>
    <x v="0"/>
    <x v="0"/>
    <x v="0"/>
    <n v="3470"/>
    <m/>
    <m/>
    <d v="2025-04-17T00:00:00"/>
    <m/>
    <n v="32"/>
    <n v="111040"/>
    <s v="PE"/>
    <s v="SH25-0407-01320001"/>
    <n v="0"/>
    <n v="111000"/>
    <n v="40"/>
    <n v="0"/>
    <n v="0"/>
    <n v="0"/>
    <m/>
    <m/>
    <n v="0"/>
    <m/>
    <m/>
    <m/>
    <m/>
    <m/>
    <m/>
    <m/>
    <m/>
    <s v="SH25-0407-0132"/>
    <s v="S19412"/>
    <m/>
    <n v="0"/>
    <n v="0"/>
    <n v="0"/>
    <n v="0"/>
    <n v="0"/>
    <n v="0"/>
    <m/>
    <m/>
    <m/>
    <s v="No"/>
    <s v="W665075"/>
    <n v="0"/>
    <m/>
    <s v="S19412"/>
    <m/>
    <m/>
    <s v="S0363350"/>
  </r>
  <r>
    <x v="806"/>
    <n v="10000"/>
    <n v="30000"/>
    <d v="2025-04-21T00:00:00"/>
    <s v="502LAUGH"/>
    <s v=" 8:35:35 am"/>
    <s v="U541658044"/>
    <m/>
    <x v="1"/>
    <s v="Yes"/>
    <x v="40"/>
    <x v="28"/>
    <x v="14"/>
    <x v="14"/>
    <n v="222000"/>
    <m/>
    <m/>
    <d v="2025-04-17T00:00:00"/>
    <m/>
    <n v="1"/>
    <n v="222000"/>
    <s v="PE"/>
    <s v="SH25-0407-01320001"/>
    <n v="0"/>
    <n v="222000"/>
    <n v="0"/>
    <n v="0"/>
    <n v="0"/>
    <n v="0"/>
    <m/>
    <m/>
    <n v="0"/>
    <m/>
    <m/>
    <m/>
    <m/>
    <m/>
    <m/>
    <m/>
    <m/>
    <s v="SH25-0407-0132"/>
    <s v="S19412"/>
    <m/>
    <n v="0"/>
    <n v="0"/>
    <n v="0"/>
    <n v="0"/>
    <n v="0"/>
    <n v="0"/>
    <m/>
    <m/>
    <m/>
    <s v="No"/>
    <s v="W665075"/>
    <n v="0"/>
    <m/>
    <s v="S19412"/>
    <m/>
    <m/>
    <s v="S0363350"/>
  </r>
  <r>
    <x v="837"/>
    <n v="10000"/>
    <n v="10000"/>
    <d v="2025-04-21T00:00:00"/>
    <s v="502LAUGH"/>
    <s v=" 8:31:47 am"/>
    <s v="E04L96150"/>
    <m/>
    <x v="0"/>
    <s v="Yes"/>
    <x v="0"/>
    <x v="0"/>
    <x v="0"/>
    <x v="0"/>
    <n v="173"/>
    <m/>
    <m/>
    <d v="2025-04-17T00:00:00"/>
    <m/>
    <n v="16"/>
    <n v="2768"/>
    <s v="PE"/>
    <s v="SH25-0407-01330001"/>
    <n v="0"/>
    <n v="2768"/>
    <n v="0"/>
    <n v="0"/>
    <n v="0"/>
    <n v="0"/>
    <m/>
    <m/>
    <n v="0"/>
    <m/>
    <m/>
    <m/>
    <m/>
    <m/>
    <m/>
    <m/>
    <m/>
    <s v="SH25-0407-0133"/>
    <s v="S19412"/>
    <m/>
    <n v="0"/>
    <n v="0"/>
    <n v="0"/>
    <n v="0"/>
    <n v="0"/>
    <n v="0"/>
    <m/>
    <m/>
    <m/>
    <s v="No"/>
    <s v="W665076"/>
    <n v="0"/>
    <m/>
    <s v="S19412"/>
    <m/>
    <m/>
    <s v="S0363352"/>
  </r>
  <r>
    <x v="837"/>
    <n v="10000"/>
    <n v="20000"/>
    <d v="2025-04-21T00:00:00"/>
    <s v="502LAUGH"/>
    <s v=" 8:31:47 am"/>
    <s v="E04L96150"/>
    <m/>
    <x v="1"/>
    <s v="Yes"/>
    <x v="9"/>
    <x v="8"/>
    <x v="50"/>
    <x v="49"/>
    <n v="2768"/>
    <m/>
    <m/>
    <d v="2025-04-17T00:00:00"/>
    <m/>
    <n v="1"/>
    <n v="2768"/>
    <s v="PE"/>
    <s v="SH25-0407-01330001"/>
    <n v="0"/>
    <n v="2768"/>
    <n v="0"/>
    <n v="0"/>
    <n v="0"/>
    <n v="0"/>
    <m/>
    <m/>
    <n v="0"/>
    <m/>
    <m/>
    <m/>
    <m/>
    <m/>
    <m/>
    <m/>
    <m/>
    <s v="SH25-0407-0133"/>
    <s v="S19412"/>
    <m/>
    <n v="0"/>
    <n v="0"/>
    <n v="0"/>
    <n v="0"/>
    <n v="0"/>
    <n v="0"/>
    <m/>
    <m/>
    <m/>
    <s v="No"/>
    <s v="W665076"/>
    <n v="0"/>
    <m/>
    <s v="S19412"/>
    <m/>
    <m/>
    <s v="S0363352"/>
  </r>
  <r>
    <x v="838"/>
    <n v="10000"/>
    <n v="20000"/>
    <d v="2025-04-21T00:00:00"/>
    <s v="502LAUGH"/>
    <s v=" 5:33:18 pm"/>
    <s v="M0BUE5720"/>
    <s v="SC26016S"/>
    <x v="0"/>
    <s v="No"/>
    <x v="11"/>
    <x v="10"/>
    <x v="11"/>
    <x v="11"/>
    <n v="10000"/>
    <m/>
    <m/>
    <d v="2025-04-21T00:00:00"/>
    <m/>
    <n v="4"/>
    <n v="40000"/>
    <s v="PE"/>
    <s v="L001-773057-00000007"/>
    <n v="0"/>
    <n v="0"/>
    <n v="0"/>
    <n v="0"/>
    <n v="0"/>
    <n v="0"/>
    <m/>
    <m/>
    <n v="0"/>
    <m/>
    <m/>
    <m/>
    <s v="No"/>
    <n v="0"/>
    <s v="No"/>
    <m/>
    <m/>
    <s v="L001-773057-000007CM"/>
    <s v="W23041-TH"/>
    <m/>
    <n v="0"/>
    <n v="0"/>
    <n v="0"/>
    <n v="0"/>
    <n v="0"/>
    <n v="0"/>
    <m/>
    <m/>
    <m/>
    <s v="No"/>
    <m/>
    <m/>
    <m/>
    <s v="W23041-TH"/>
    <m/>
    <m/>
    <s v="H0064789"/>
  </r>
  <r>
    <x v="839"/>
    <n v="10000"/>
    <n v="10000"/>
    <d v="2025-04-22T00:00:00"/>
    <s v="502LAUGH"/>
    <s v=" 2:00:03 pm"/>
    <s v="5011703U5"/>
    <s v="SC13073"/>
    <x v="0"/>
    <s v="No"/>
    <x v="28"/>
    <x v="23"/>
    <x v="30"/>
    <x v="30"/>
    <n v="8000"/>
    <m/>
    <m/>
    <d v="2025-04-21T00:00:00"/>
    <m/>
    <n v="2"/>
    <n v="16000"/>
    <s v="PE"/>
    <s v="260-6011-000001"/>
    <n v="0"/>
    <n v="0"/>
    <n v="0"/>
    <n v="0"/>
    <n v="0"/>
    <n v="0"/>
    <m/>
    <m/>
    <n v="0"/>
    <m/>
    <m/>
    <m/>
    <s v="No"/>
    <n v="0"/>
    <s v="No"/>
    <m/>
    <m/>
    <s v="260-6011-00"/>
    <s v="J10025"/>
    <m/>
    <n v="0"/>
    <n v="0"/>
    <n v="0"/>
    <n v="0"/>
    <n v="0"/>
    <n v="0"/>
    <m/>
    <m/>
    <m/>
    <s v="No"/>
    <m/>
    <m/>
    <m/>
    <s v="J10025"/>
    <m/>
    <m/>
    <s v="S0362768"/>
  </r>
  <r>
    <x v="588"/>
    <n v="10000"/>
    <n v="30000"/>
    <d v="2025-04-22T00:00:00"/>
    <s v="502LAUGH"/>
    <s v=" 8:46:46 am"/>
    <s v="10620258098/10620258010"/>
    <s v="FBC30652"/>
    <x v="2"/>
    <s v="No"/>
    <x v="37"/>
    <x v="20"/>
    <x v="37"/>
    <x v="37"/>
    <n v="10000"/>
    <m/>
    <m/>
    <d v="2025-04-21T00:00:00"/>
    <m/>
    <n v="11"/>
    <n v="110000"/>
    <s v="PE"/>
    <s v="CH563-80124-FT0001"/>
    <n v="0"/>
    <n v="0"/>
    <n v="0"/>
    <n v="0"/>
    <n v="0"/>
    <n v="0"/>
    <m/>
    <m/>
    <n v="0"/>
    <m/>
    <m/>
    <m/>
    <s v="No"/>
    <n v="0"/>
    <s v="No"/>
    <m/>
    <m/>
    <s v="CH563-80124-FT"/>
    <s v="H08031-JIM-M"/>
    <m/>
    <n v="0"/>
    <n v="0"/>
    <n v="0"/>
    <n v="0"/>
    <n v="0"/>
    <n v="0"/>
    <m/>
    <m/>
    <m/>
    <s v="No"/>
    <m/>
    <m/>
    <m/>
    <s v="H08031-JIM-M"/>
    <m/>
    <m/>
    <s v="S0362932"/>
  </r>
  <r>
    <x v="589"/>
    <n v="10000"/>
    <n v="30000"/>
    <d v="2025-04-22T00:00:00"/>
    <s v="502LAUGH"/>
    <s v=" 8:43:51 am"/>
    <s v="10620258010/10620258098"/>
    <s v="FBC30652"/>
    <x v="2"/>
    <s v="No"/>
    <x v="37"/>
    <x v="20"/>
    <x v="37"/>
    <x v="37"/>
    <n v="10000"/>
    <m/>
    <m/>
    <d v="2025-04-21T00:00:00"/>
    <m/>
    <n v="11"/>
    <n v="110000"/>
    <s v="PE"/>
    <s v="3YM54-80005-FT0001"/>
    <n v="0"/>
    <n v="0"/>
    <n v="0"/>
    <n v="0"/>
    <n v="0"/>
    <n v="0"/>
    <m/>
    <m/>
    <n v="0"/>
    <m/>
    <m/>
    <m/>
    <s v="No"/>
    <n v="0"/>
    <s v="No"/>
    <m/>
    <m/>
    <s v="3YM54-80005-FT"/>
    <s v="H08031-JIM-M"/>
    <m/>
    <n v="0"/>
    <n v="0"/>
    <n v="0"/>
    <n v="0"/>
    <n v="0"/>
    <n v="0"/>
    <m/>
    <m/>
    <m/>
    <s v="No"/>
    <m/>
    <m/>
    <m/>
    <s v="H08031-JIM-M"/>
    <m/>
    <m/>
    <s v="S0362942"/>
  </r>
  <r>
    <x v="840"/>
    <n v="10000"/>
    <n v="10000"/>
    <d v="2025-04-29T00:00:00"/>
    <s v="502LAUGH"/>
    <s v=" 9:50:27 am"/>
    <s v="D008O1730/D008O561/D00852321/D008S1090/D008S1011/D008O0920"/>
    <s v="FDC31617"/>
    <x v="0"/>
    <s v="No"/>
    <x v="32"/>
    <x v="25"/>
    <x v="34"/>
    <x v="34"/>
    <n v="6050"/>
    <m/>
    <m/>
    <d v="2025-04-21T00:00:00"/>
    <m/>
    <n v="18"/>
    <n v="108900"/>
    <s v="PE"/>
    <s v="1VV21-80021-FT0001"/>
    <n v="0"/>
    <n v="0"/>
    <n v="0"/>
    <n v="0"/>
    <n v="0"/>
    <n v="0"/>
    <m/>
    <m/>
    <n v="0"/>
    <m/>
    <m/>
    <m/>
    <s v="No"/>
    <n v="0"/>
    <s v="No"/>
    <m/>
    <m/>
    <s v="1VV21-80021-FT"/>
    <s v="H08031-JIM-M"/>
    <m/>
    <n v="0"/>
    <n v="0"/>
    <n v="0"/>
    <n v="0"/>
    <n v="0"/>
    <n v="0"/>
    <m/>
    <m/>
    <m/>
    <s v="No"/>
    <m/>
    <m/>
    <m/>
    <s v="H08031-JIM-M"/>
    <m/>
    <m/>
    <s v="S0362945"/>
  </r>
  <r>
    <x v="593"/>
    <n v="10000"/>
    <n v="30000"/>
    <d v="2025-04-29T00:00:00"/>
    <s v="502LAUGH"/>
    <s v=" 9:57:44 am"/>
    <n v="10620258098"/>
    <s v="FBC30652"/>
    <x v="2"/>
    <s v="No"/>
    <x v="37"/>
    <x v="20"/>
    <x v="37"/>
    <x v="37"/>
    <n v="10000"/>
    <m/>
    <m/>
    <d v="2025-04-21T00:00:00"/>
    <m/>
    <n v="11"/>
    <n v="110000"/>
    <s v="PE"/>
    <s v="F6U68-80036-FT0001"/>
    <n v="0"/>
    <n v="0"/>
    <n v="0"/>
    <n v="0"/>
    <n v="0"/>
    <n v="0"/>
    <m/>
    <m/>
    <n v="0"/>
    <m/>
    <m/>
    <m/>
    <s v="No"/>
    <n v="0"/>
    <s v="No"/>
    <m/>
    <m/>
    <s v="F6U68-80036-FT"/>
    <s v="H08031-JIM-M"/>
    <m/>
    <n v="0"/>
    <n v="0"/>
    <n v="0"/>
    <n v="0"/>
    <n v="0"/>
    <n v="0"/>
    <m/>
    <m/>
    <m/>
    <s v="No"/>
    <m/>
    <m/>
    <m/>
    <s v="H08031-JIM-M"/>
    <m/>
    <m/>
    <s v="S0363053"/>
  </r>
  <r>
    <x v="841"/>
    <n v="10000"/>
    <n v="10000"/>
    <d v="2025-04-30T00:00:00"/>
    <s v="502LAUGH"/>
    <s v=" 2:48:35 pm"/>
    <s v="10620258008/10620258003/10620258001"/>
    <s v="FSC30754"/>
    <x v="0"/>
    <s v="No"/>
    <x v="38"/>
    <x v="0"/>
    <x v="38"/>
    <x v="38"/>
    <n v="4260"/>
    <m/>
    <m/>
    <d v="2025-04-21T00:00:00"/>
    <m/>
    <n v="27"/>
    <n v="115020"/>
    <s v="PE"/>
    <s v="F6U65-80033-FT0001"/>
    <n v="0"/>
    <n v="0"/>
    <n v="0"/>
    <n v="0"/>
    <n v="0"/>
    <n v="0"/>
    <m/>
    <m/>
    <n v="0"/>
    <m/>
    <m/>
    <m/>
    <s v="No"/>
    <n v="0"/>
    <s v="No"/>
    <m/>
    <m/>
    <s v="F6U65-80033-FT"/>
    <s v="H08031-JIM-M"/>
    <m/>
    <n v="0"/>
    <n v="0"/>
    <n v="0"/>
    <n v="0"/>
    <n v="0"/>
    <n v="0"/>
    <m/>
    <m/>
    <m/>
    <s v="No"/>
    <m/>
    <m/>
    <m/>
    <s v="H08031-JIM-M"/>
    <m/>
    <m/>
    <s v="S0363054"/>
  </r>
  <r>
    <x v="842"/>
    <n v="10000"/>
    <n v="10000"/>
    <d v="2025-04-22T00:00:00"/>
    <s v="502LAUGH"/>
    <s v=" 8:35:07 am"/>
    <s v="U541452040/504040726"/>
    <s v="SC28394"/>
    <x v="0"/>
    <s v="No"/>
    <x v="30"/>
    <x v="24"/>
    <x v="32"/>
    <x v="32"/>
    <n v="5860"/>
    <m/>
    <m/>
    <d v="2025-04-21T00:00:00"/>
    <m/>
    <n v="1"/>
    <n v="5860"/>
    <s v="PE"/>
    <s v="250-5322-000001"/>
    <n v="0"/>
    <n v="0"/>
    <n v="0"/>
    <n v="0"/>
    <n v="0"/>
    <n v="0"/>
    <m/>
    <m/>
    <n v="0"/>
    <m/>
    <m/>
    <m/>
    <s v="No"/>
    <n v="0"/>
    <s v="No"/>
    <m/>
    <m/>
    <s v="250-5322-00"/>
    <s v="J10025"/>
    <m/>
    <n v="0"/>
    <n v="0"/>
    <n v="0"/>
    <n v="0"/>
    <n v="0"/>
    <n v="0"/>
    <m/>
    <m/>
    <m/>
    <s v="No"/>
    <m/>
    <m/>
    <m/>
    <s v="J10025"/>
    <m/>
    <m/>
    <s v="S0363098"/>
  </r>
  <r>
    <x v="843"/>
    <n v="10000"/>
    <n v="10000"/>
    <d v="2025-04-22T00:00:00"/>
    <s v="502LAUGH"/>
    <s v=" 2:27:29 pm"/>
    <s v="5032630U5"/>
    <s v="FSC30839A"/>
    <x v="0"/>
    <s v="No"/>
    <x v="17"/>
    <x v="15"/>
    <x v="16"/>
    <x v="16"/>
    <n v="8000"/>
    <m/>
    <m/>
    <d v="2025-04-21T00:00:00"/>
    <m/>
    <n v="6"/>
    <n v="48000"/>
    <s v="PE"/>
    <s v="L001-772785-057R0001"/>
    <n v="0"/>
    <n v="0"/>
    <n v="0"/>
    <n v="0"/>
    <n v="0"/>
    <n v="0"/>
    <m/>
    <m/>
    <n v="0"/>
    <m/>
    <m/>
    <m/>
    <s v="No"/>
    <n v="0"/>
    <s v="No"/>
    <m/>
    <m/>
    <s v="L001-772785-057REVAA"/>
    <s v="W23041-TH"/>
    <m/>
    <n v="0"/>
    <n v="0"/>
    <n v="0"/>
    <n v="0"/>
    <n v="0"/>
    <n v="0"/>
    <m/>
    <m/>
    <m/>
    <s v="No"/>
    <m/>
    <m/>
    <m/>
    <s v="W23041-TH"/>
    <m/>
    <m/>
    <s v="H0065005"/>
  </r>
  <r>
    <x v="844"/>
    <n v="10000"/>
    <n v="10000"/>
    <d v="2025-04-22T00:00:00"/>
    <s v="502LAUGH"/>
    <s v=" 2:27:29 pm"/>
    <s v="5032630U5"/>
    <s v="FSC30839A"/>
    <x v="0"/>
    <s v="No"/>
    <x v="17"/>
    <x v="15"/>
    <x v="16"/>
    <x v="16"/>
    <n v="8000"/>
    <m/>
    <m/>
    <d v="2025-04-21T00:00:00"/>
    <m/>
    <n v="6"/>
    <n v="48000"/>
    <s v="PE"/>
    <s v="L001-772785-057R0001"/>
    <n v="0"/>
    <n v="0"/>
    <n v="0"/>
    <n v="0"/>
    <n v="0"/>
    <n v="0"/>
    <m/>
    <m/>
    <n v="0"/>
    <m/>
    <m/>
    <m/>
    <s v="No"/>
    <n v="0"/>
    <s v="No"/>
    <m/>
    <m/>
    <s v="L001-772785-057REVAA"/>
    <s v="W23041-TH"/>
    <m/>
    <n v="0"/>
    <n v="0"/>
    <n v="0"/>
    <n v="0"/>
    <n v="0"/>
    <n v="0"/>
    <m/>
    <m/>
    <m/>
    <s v="No"/>
    <m/>
    <m/>
    <m/>
    <s v="W23041-TH"/>
    <m/>
    <m/>
    <s v="H0065006"/>
  </r>
  <r>
    <x v="845"/>
    <n v="10000"/>
    <n v="10000"/>
    <d v="2025-04-30T00:00:00"/>
    <s v="502LAUGH"/>
    <s v=" 2:46:12 pm"/>
    <s v="10620258008/10620258003/10620258001"/>
    <s v="FSC30754"/>
    <x v="0"/>
    <s v="No"/>
    <x v="38"/>
    <x v="0"/>
    <x v="38"/>
    <x v="38"/>
    <n v="4260"/>
    <m/>
    <m/>
    <d v="2025-04-21T00:00:00"/>
    <m/>
    <n v="27"/>
    <n v="115020"/>
    <s v="PE"/>
    <s v="F6U61-80027-FT0001"/>
    <n v="0"/>
    <n v="0"/>
    <n v="0"/>
    <n v="0"/>
    <n v="0"/>
    <n v="0"/>
    <m/>
    <m/>
    <n v="0"/>
    <m/>
    <m/>
    <m/>
    <s v="No"/>
    <n v="0"/>
    <s v="No"/>
    <m/>
    <m/>
    <s v="F6U61-80027-FT"/>
    <s v="H08031-JIM-M"/>
    <m/>
    <n v="0"/>
    <n v="0"/>
    <n v="0"/>
    <n v="0"/>
    <n v="0"/>
    <n v="0"/>
    <m/>
    <m/>
    <m/>
    <s v="No"/>
    <m/>
    <m/>
    <m/>
    <s v="H08031-JIM-M"/>
    <m/>
    <m/>
    <s v="S0363206"/>
  </r>
  <r>
    <x v="846"/>
    <n v="10000"/>
    <n v="10000"/>
    <d v="2025-04-30T00:00:00"/>
    <s v="502LAUGH"/>
    <s v=" 2:44:00 pm"/>
    <s v="10620258008/10620258003/10620258001"/>
    <s v="FSC30754"/>
    <x v="0"/>
    <s v="No"/>
    <x v="38"/>
    <x v="0"/>
    <x v="38"/>
    <x v="38"/>
    <n v="4260"/>
    <m/>
    <m/>
    <d v="2025-04-21T00:00:00"/>
    <m/>
    <n v="27"/>
    <n v="115020"/>
    <s v="PE"/>
    <s v="CZ104-80023-FT0001"/>
    <n v="0"/>
    <n v="0"/>
    <n v="0"/>
    <n v="0"/>
    <n v="0"/>
    <n v="0"/>
    <m/>
    <m/>
    <n v="0"/>
    <m/>
    <m/>
    <m/>
    <s v="No"/>
    <n v="0"/>
    <s v="No"/>
    <m/>
    <m/>
    <s v="CZ104-80023-FT"/>
    <s v="H08031-JIM-M"/>
    <m/>
    <n v="0"/>
    <n v="0"/>
    <n v="0"/>
    <n v="0"/>
    <n v="0"/>
    <n v="0"/>
    <m/>
    <m/>
    <m/>
    <s v="No"/>
    <m/>
    <m/>
    <m/>
    <s v="H08031-JIM-M"/>
    <m/>
    <m/>
    <s v="S0363208"/>
  </r>
  <r>
    <x v="847"/>
    <n v="10000"/>
    <n v="10000"/>
    <d v="2025-04-30T00:00:00"/>
    <s v="502LAUGH"/>
    <s v=" 2:41:52 pm"/>
    <s v="10620258008/10620258003/10620258001"/>
    <s v="FSC30754"/>
    <x v="0"/>
    <s v="No"/>
    <x v="38"/>
    <x v="0"/>
    <x v="38"/>
    <x v="38"/>
    <n v="4260"/>
    <m/>
    <m/>
    <d v="2025-04-21T00:00:00"/>
    <m/>
    <n v="27"/>
    <n v="115020"/>
    <s v="PE"/>
    <s v="3YM58-80010-FT0001"/>
    <n v="0"/>
    <n v="0"/>
    <n v="0"/>
    <n v="0"/>
    <n v="0"/>
    <n v="0"/>
    <m/>
    <m/>
    <n v="0"/>
    <m/>
    <m/>
    <m/>
    <s v="No"/>
    <n v="0"/>
    <s v="No"/>
    <m/>
    <m/>
    <s v="3YM58-80010-FT"/>
    <s v="H08031-JIM-M"/>
    <m/>
    <n v="0"/>
    <n v="0"/>
    <n v="0"/>
    <n v="0"/>
    <n v="0"/>
    <n v="0"/>
    <m/>
    <m/>
    <m/>
    <s v="No"/>
    <m/>
    <m/>
    <m/>
    <s v="H08031-JIM-M"/>
    <m/>
    <m/>
    <s v="S0363225"/>
  </r>
  <r>
    <x v="848"/>
    <n v="10000"/>
    <n v="10000"/>
    <d v="2025-04-30T00:00:00"/>
    <s v="502LAUGH"/>
    <s v=" 2:47:37 pm"/>
    <s v="10620258008/10620258003/10620258001"/>
    <s v="FSC30754"/>
    <x v="0"/>
    <s v="No"/>
    <x v="38"/>
    <x v="0"/>
    <x v="38"/>
    <x v="38"/>
    <n v="4260"/>
    <m/>
    <m/>
    <d v="2025-04-21T00:00:00"/>
    <m/>
    <n v="27"/>
    <n v="115020"/>
    <s v="PE"/>
    <s v="3YM78-80005-FT0001"/>
    <n v="0"/>
    <n v="0"/>
    <n v="0"/>
    <n v="0"/>
    <n v="0"/>
    <n v="0"/>
    <m/>
    <m/>
    <n v="0"/>
    <m/>
    <m/>
    <m/>
    <s v="No"/>
    <n v="0"/>
    <s v="No"/>
    <m/>
    <m/>
    <s v="3YM78-80005-FT"/>
    <s v="H08031-JIM-M"/>
    <m/>
    <n v="0"/>
    <n v="0"/>
    <n v="0"/>
    <n v="0"/>
    <n v="0"/>
    <n v="0"/>
    <m/>
    <m/>
    <m/>
    <s v="No"/>
    <m/>
    <m/>
    <m/>
    <s v="H08031-JIM-M"/>
    <m/>
    <m/>
    <s v="S0363230"/>
  </r>
  <r>
    <x v="849"/>
    <n v="10000"/>
    <n v="10000"/>
    <d v="2025-04-30T00:00:00"/>
    <s v="502LAUGH"/>
    <s v=" 2:45:11 pm"/>
    <s v="10620258008/10620258003/10620258001"/>
    <s v="FSC30754"/>
    <x v="0"/>
    <s v="No"/>
    <x v="38"/>
    <x v="0"/>
    <x v="38"/>
    <x v="38"/>
    <n v="4260"/>
    <m/>
    <m/>
    <d v="2025-04-21T00:00:00"/>
    <m/>
    <n v="27"/>
    <n v="115020"/>
    <s v="PE"/>
    <s v="F6U61-80027-FT0001"/>
    <n v="0"/>
    <n v="0"/>
    <n v="0"/>
    <n v="0"/>
    <n v="0"/>
    <n v="0"/>
    <m/>
    <m/>
    <n v="0"/>
    <m/>
    <m/>
    <m/>
    <s v="No"/>
    <n v="0"/>
    <s v="No"/>
    <m/>
    <m/>
    <s v="F6U61-80027-FT"/>
    <s v="H08031-JIM-M"/>
    <m/>
    <n v="0"/>
    <n v="0"/>
    <n v="0"/>
    <n v="0"/>
    <n v="0"/>
    <n v="0"/>
    <m/>
    <m/>
    <m/>
    <s v="No"/>
    <m/>
    <m/>
    <m/>
    <s v="H08031-JIM-M"/>
    <m/>
    <m/>
    <s v="S0363338"/>
  </r>
  <r>
    <x v="850"/>
    <n v="10000"/>
    <n v="10000"/>
    <d v="2025-04-30T00:00:00"/>
    <s v="502LAUGH"/>
    <s v=" 2:37:09 pm"/>
    <s v="10620258008/10620258003/10620258001"/>
    <s v="FSC30754"/>
    <x v="0"/>
    <s v="No"/>
    <x v="38"/>
    <x v="0"/>
    <x v="38"/>
    <x v="38"/>
    <n v="4260"/>
    <m/>
    <m/>
    <d v="2025-04-21T00:00:00"/>
    <m/>
    <n v="54"/>
    <n v="230040"/>
    <s v="PE"/>
    <s v="3YM55-80009-FT0001"/>
    <n v="0"/>
    <n v="0"/>
    <n v="0"/>
    <n v="0"/>
    <n v="0"/>
    <n v="0"/>
    <m/>
    <m/>
    <n v="0"/>
    <m/>
    <m/>
    <m/>
    <s v="No"/>
    <n v="0"/>
    <s v="No"/>
    <m/>
    <m/>
    <s v="3YM55-80009-FT"/>
    <s v="H08031-JIM-M"/>
    <m/>
    <n v="0"/>
    <n v="0"/>
    <n v="0"/>
    <n v="0"/>
    <n v="0"/>
    <n v="0"/>
    <m/>
    <m/>
    <m/>
    <s v="No"/>
    <m/>
    <m/>
    <m/>
    <s v="H08031-JIM-M"/>
    <m/>
    <m/>
    <s v="S0363340"/>
  </r>
  <r>
    <x v="851"/>
    <n v="10000"/>
    <n v="10000"/>
    <d v="2025-04-30T00:00:00"/>
    <s v="502LAUGH"/>
    <s v=" 2:49:29 pm"/>
    <s v="10620258008/10620258003/10620258001"/>
    <s v="FSC30754"/>
    <x v="0"/>
    <s v="No"/>
    <x v="38"/>
    <x v="0"/>
    <x v="38"/>
    <x v="38"/>
    <n v="4260"/>
    <m/>
    <m/>
    <d v="2025-04-21T00:00:00"/>
    <m/>
    <n v="27"/>
    <n v="115020"/>
    <s v="PE"/>
    <s v="F6U65-80033-FT0001"/>
    <n v="0"/>
    <n v="0"/>
    <n v="0"/>
    <n v="0"/>
    <n v="0"/>
    <n v="0"/>
    <m/>
    <m/>
    <n v="0"/>
    <m/>
    <m/>
    <m/>
    <s v="No"/>
    <n v="0"/>
    <s v="No"/>
    <m/>
    <m/>
    <s v="F6U65-80033-FT"/>
    <s v="H08031-JIM-M"/>
    <m/>
    <n v="0"/>
    <n v="0"/>
    <n v="0"/>
    <n v="0"/>
    <n v="0"/>
    <n v="0"/>
    <m/>
    <m/>
    <m/>
    <s v="No"/>
    <m/>
    <m/>
    <m/>
    <s v="H08031-JIM-M"/>
    <m/>
    <m/>
    <s v="S0363343"/>
  </r>
  <r>
    <x v="852"/>
    <n v="10000"/>
    <n v="10000"/>
    <d v="2025-04-30T00:00:00"/>
    <s v="502LAUGH"/>
    <s v=" 2:40:27 pm"/>
    <s v="10620258008/10620258003/10620258001"/>
    <s v="FSC30754"/>
    <x v="0"/>
    <s v="No"/>
    <x v="38"/>
    <x v="0"/>
    <x v="38"/>
    <x v="38"/>
    <n v="4260"/>
    <m/>
    <m/>
    <d v="2025-04-21T00:00:00"/>
    <m/>
    <n v="27"/>
    <n v="115020"/>
    <s v="PE"/>
    <s v="F6U63-80027-FT0001"/>
    <n v="0"/>
    <n v="0"/>
    <n v="0"/>
    <n v="0"/>
    <n v="0"/>
    <n v="0"/>
    <m/>
    <m/>
    <n v="0"/>
    <m/>
    <m/>
    <m/>
    <s v="No"/>
    <n v="0"/>
    <s v="No"/>
    <m/>
    <m/>
    <s v="F6U63-80027-FT"/>
    <s v="H08031-JIM-M"/>
    <m/>
    <n v="0"/>
    <n v="0"/>
    <n v="0"/>
    <n v="0"/>
    <n v="0"/>
    <n v="0"/>
    <m/>
    <m/>
    <m/>
    <s v="No"/>
    <m/>
    <m/>
    <m/>
    <s v="H08031-JIM-M"/>
    <m/>
    <m/>
    <s v="S0363384"/>
  </r>
  <r>
    <x v="472"/>
    <n v="10000"/>
    <n v="50000"/>
    <d v="2025-04-23T00:00:00"/>
    <s v="502LAUGH"/>
    <s v=" 9:35:51 am"/>
    <s v="BZC064-09"/>
    <m/>
    <x v="1"/>
    <s v="Yes"/>
    <x v="52"/>
    <x v="18"/>
    <x v="51"/>
    <x v="50"/>
    <n v="35667"/>
    <m/>
    <m/>
    <d v="2025-04-21T00:00:00"/>
    <m/>
    <n v="6"/>
    <n v="214002"/>
    <s v="PE"/>
    <s v="KT-200-W0001"/>
    <n v="0"/>
    <n v="214001"/>
    <n v="1"/>
    <n v="0"/>
    <n v="0"/>
    <n v="0"/>
    <m/>
    <m/>
    <n v="0"/>
    <m/>
    <m/>
    <m/>
    <m/>
    <m/>
    <m/>
    <m/>
    <m/>
    <s v="KT-200-W"/>
    <s v="E05203"/>
    <m/>
    <n v="0"/>
    <n v="0"/>
    <n v="0"/>
    <n v="0"/>
    <n v="0"/>
    <n v="0"/>
    <m/>
    <m/>
    <m/>
    <s v="No"/>
    <s v="W665397"/>
    <n v="0"/>
    <m/>
    <s v="E05203"/>
    <m/>
    <m/>
    <s v="S0348831"/>
  </r>
  <r>
    <x v="808"/>
    <n v="10000"/>
    <n v="30000"/>
    <d v="2025-04-23T00:00:00"/>
    <s v="502LAUGH"/>
    <s v=" 2:13:20 pm"/>
    <s v="10639931104/10639931099/10639931097/10639931100/10639931098"/>
    <m/>
    <x v="2"/>
    <s v="Yes"/>
    <x v="24"/>
    <x v="20"/>
    <x v="33"/>
    <x v="33"/>
    <n v="118888"/>
    <m/>
    <m/>
    <d v="2025-04-21T00:00:00"/>
    <m/>
    <n v="9"/>
    <n v="1069992"/>
    <s v="PE"/>
    <s v="5180-0103-BH2120001"/>
    <n v="0"/>
    <n v="1000000"/>
    <n v="69992"/>
    <n v="0"/>
    <n v="0"/>
    <n v="0"/>
    <m/>
    <m/>
    <n v="0"/>
    <m/>
    <m/>
    <m/>
    <m/>
    <m/>
    <m/>
    <m/>
    <m/>
    <s v="5180-0103-BH212"/>
    <s v="H08031-JIM"/>
    <m/>
    <n v="0"/>
    <n v="0"/>
    <n v="0"/>
    <n v="0"/>
    <n v="0"/>
    <n v="0"/>
    <m/>
    <m/>
    <m/>
    <s v="No"/>
    <s v="W665399"/>
    <n v="0"/>
    <m/>
    <s v="H08031-JIM"/>
    <m/>
    <m/>
    <s v="S0353174"/>
  </r>
  <r>
    <x v="853"/>
    <n v="10000"/>
    <n v="60000"/>
    <d v="2025-04-28T00:00:00"/>
    <s v="502LAUGH"/>
    <s v=" 8:40:31 am"/>
    <s v="10620258087/10820258088"/>
    <m/>
    <x v="2"/>
    <s v="Yes"/>
    <x v="24"/>
    <x v="20"/>
    <x v="33"/>
    <x v="33"/>
    <n v="3556"/>
    <m/>
    <m/>
    <d v="2025-04-21T00:00:00"/>
    <m/>
    <n v="9"/>
    <n v="32004"/>
    <s v="PE"/>
    <s v="5180-0101-BH2120001"/>
    <n v="0"/>
    <n v="31876"/>
    <n v="128"/>
    <n v="0"/>
    <n v="0"/>
    <n v="0"/>
    <m/>
    <m/>
    <n v="0"/>
    <m/>
    <m/>
    <m/>
    <m/>
    <m/>
    <m/>
    <m/>
    <m/>
    <s v="5180-0101-BH212"/>
    <s v="H08031-JIM"/>
    <m/>
    <n v="0"/>
    <n v="0"/>
    <n v="0"/>
    <n v="0"/>
    <n v="0"/>
    <n v="0"/>
    <m/>
    <m/>
    <m/>
    <s v="No"/>
    <s v="W665400"/>
    <n v="0"/>
    <m/>
    <s v="H08031-JIM"/>
    <m/>
    <m/>
    <s v="S0353199"/>
  </r>
  <r>
    <x v="810"/>
    <n v="10000"/>
    <n v="20000"/>
    <d v="2025-04-22T00:00:00"/>
    <s v="502LAUGH"/>
    <s v=" 8:36:21 am"/>
    <s v="J00TB2080"/>
    <m/>
    <x v="0"/>
    <s v="Yes"/>
    <x v="3"/>
    <x v="3"/>
    <x v="25"/>
    <x v="25"/>
    <n v="24375"/>
    <m/>
    <m/>
    <d v="2025-04-21T00:00:00"/>
    <m/>
    <n v="8"/>
    <n v="195000"/>
    <s v="PE"/>
    <s v="Z512 REV 6.00001"/>
    <n v="0"/>
    <n v="193818"/>
    <n v="1182"/>
    <n v="0"/>
    <n v="0"/>
    <n v="0"/>
    <m/>
    <m/>
    <n v="0"/>
    <m/>
    <m/>
    <m/>
    <m/>
    <m/>
    <m/>
    <m/>
    <m/>
    <s v="Z512 REV 8.0"/>
    <s v="R18131"/>
    <m/>
    <n v="0"/>
    <n v="0"/>
    <n v="0"/>
    <n v="0"/>
    <n v="0"/>
    <n v="0"/>
    <m/>
    <m/>
    <m/>
    <s v="No"/>
    <s v="W665405"/>
    <n v="0"/>
    <m/>
    <s v="R18131"/>
    <m/>
    <m/>
    <s v="S0359808"/>
  </r>
  <r>
    <x v="854"/>
    <n v="10000"/>
    <n v="20000"/>
    <d v="2025-04-22T00:00:00"/>
    <s v="502LAUGH"/>
    <d v="1899-12-30T11:17:54"/>
    <s v="406140148/4112210U5"/>
    <m/>
    <x v="0"/>
    <s v="Yes"/>
    <x v="8"/>
    <x v="7"/>
    <x v="8"/>
    <x v="8"/>
    <n v="25000"/>
    <m/>
    <m/>
    <d v="2025-04-21T00:00:00"/>
    <m/>
    <n v="2"/>
    <n v="50000"/>
    <s v="PE"/>
    <s v="810808 INDEX4010001"/>
    <n v="0"/>
    <n v="50000"/>
    <n v="0"/>
    <n v="0"/>
    <n v="0"/>
    <n v="0"/>
    <m/>
    <m/>
    <n v="0"/>
    <m/>
    <m/>
    <m/>
    <m/>
    <m/>
    <m/>
    <m/>
    <m/>
    <s v="810808 INDEX401"/>
    <s v="V22000"/>
    <m/>
    <n v="0"/>
    <n v="0"/>
    <n v="0"/>
    <n v="0"/>
    <n v="0"/>
    <n v="0"/>
    <m/>
    <m/>
    <m/>
    <s v="No"/>
    <s v="W665273"/>
    <n v="0"/>
    <m/>
    <s v="V22000"/>
    <m/>
    <m/>
    <s v="S0359847"/>
  </r>
  <r>
    <x v="777"/>
    <n v="10000"/>
    <n v="20000"/>
    <d v="2025-04-22T00:00:00"/>
    <s v="502LAUGH"/>
    <s v=" 8:38:45 am"/>
    <n v="402160895"/>
    <m/>
    <x v="0"/>
    <s v="Yes"/>
    <x v="42"/>
    <x v="11"/>
    <x v="35"/>
    <x v="35"/>
    <n v="6000"/>
    <m/>
    <m/>
    <d v="2025-04-21T00:00:00"/>
    <m/>
    <n v="1"/>
    <n v="6000"/>
    <s v="PE"/>
    <s v="NSI-0020001"/>
    <n v="0"/>
    <n v="6000"/>
    <n v="0"/>
    <n v="0"/>
    <n v="0"/>
    <n v="0"/>
    <m/>
    <m/>
    <n v="0"/>
    <m/>
    <m/>
    <m/>
    <m/>
    <m/>
    <m/>
    <m/>
    <m/>
    <s v="NSI-002"/>
    <s v="T20198"/>
    <m/>
    <n v="0"/>
    <n v="0"/>
    <n v="0"/>
    <n v="0"/>
    <n v="0"/>
    <n v="0"/>
    <m/>
    <m/>
    <m/>
    <s v="No"/>
    <s v="W665275"/>
    <n v="0"/>
    <m/>
    <s v="T20198"/>
    <m/>
    <m/>
    <s v="S0360738"/>
  </r>
  <r>
    <x v="855"/>
    <n v="10000"/>
    <n v="10000"/>
    <d v="2025-04-25T00:00:00"/>
    <s v="502LAUGH"/>
    <s v=" 3:58:28 pm"/>
    <s v="J00TB2080/J00WA4621/J00VB7840"/>
    <m/>
    <x v="0"/>
    <s v="Yes"/>
    <x v="3"/>
    <x v="3"/>
    <x v="25"/>
    <x v="25"/>
    <n v="67500"/>
    <m/>
    <m/>
    <d v="2025-04-21T00:00:00"/>
    <m/>
    <n v="8"/>
    <n v="540000"/>
    <s v="PE"/>
    <s v="Z512 REV 6.00001"/>
    <n v="0"/>
    <n v="540000"/>
    <n v="0"/>
    <n v="0"/>
    <n v="0"/>
    <n v="0"/>
    <m/>
    <m/>
    <n v="0"/>
    <m/>
    <m/>
    <m/>
    <m/>
    <m/>
    <m/>
    <m/>
    <m/>
    <s v="Z512 REV 8.0"/>
    <s v="R18131"/>
    <m/>
    <n v="0"/>
    <n v="0"/>
    <n v="0"/>
    <n v="0"/>
    <n v="0"/>
    <n v="0"/>
    <m/>
    <m/>
    <m/>
    <s v="No"/>
    <s v="W665409"/>
    <n v="0"/>
    <m/>
    <s v="R18131"/>
    <m/>
    <m/>
    <s v="S0360877"/>
  </r>
  <r>
    <x v="811"/>
    <n v="10000"/>
    <n v="30000"/>
    <d v="2025-04-25T00:00:00"/>
    <s v="502LAUGH"/>
    <s v=" 9:48:08 am"/>
    <s v="80117500/XHX24911A1404/XHX2410261104/1010831/W02024/5285"/>
    <m/>
    <x v="0"/>
    <s v="Yes"/>
    <x v="4"/>
    <x v="4"/>
    <x v="4"/>
    <x v="4"/>
    <n v="33750"/>
    <m/>
    <m/>
    <d v="2025-04-21T00:00:00"/>
    <m/>
    <n v="8"/>
    <n v="270000"/>
    <s v="PE"/>
    <s v="MT273730001"/>
    <n v="0"/>
    <n v="270000"/>
    <n v="0"/>
    <n v="0"/>
    <n v="0"/>
    <n v="0"/>
    <m/>
    <m/>
    <n v="0"/>
    <m/>
    <m/>
    <m/>
    <m/>
    <m/>
    <m/>
    <m/>
    <m/>
    <s v="MT27373"/>
    <s v="Z26002"/>
    <m/>
    <n v="0"/>
    <n v="0"/>
    <n v="0"/>
    <n v="0"/>
    <n v="0"/>
    <n v="0"/>
    <m/>
    <m/>
    <m/>
    <s v="No"/>
    <s v="W665667"/>
    <n v="0"/>
    <m/>
    <s v="Z26002"/>
    <m/>
    <m/>
    <s v="S0360898"/>
  </r>
  <r>
    <x v="811"/>
    <n v="10000"/>
    <n v="40000"/>
    <d v="2025-04-25T00:00:00"/>
    <s v="502LAUGH"/>
    <s v=" 9:48:08 am"/>
    <s v="80117500/XHX24911A1404/XHX2410261104/1010831/W02024/5285"/>
    <m/>
    <x v="0"/>
    <s v="Yes"/>
    <x v="5"/>
    <x v="18"/>
    <x v="5"/>
    <x v="5"/>
    <n v="30000"/>
    <m/>
    <m/>
    <d v="2025-04-21T00:00:00"/>
    <m/>
    <n v="8"/>
    <n v="240000"/>
    <s v="PE"/>
    <s v="MT273730001"/>
    <n v="0"/>
    <n v="240000"/>
    <n v="0"/>
    <n v="0"/>
    <n v="0"/>
    <n v="0"/>
    <m/>
    <m/>
    <n v="0"/>
    <m/>
    <m/>
    <m/>
    <m/>
    <m/>
    <m/>
    <m/>
    <m/>
    <s v="MT27373"/>
    <s v="Z26002"/>
    <m/>
    <n v="0"/>
    <n v="0"/>
    <n v="0"/>
    <n v="0"/>
    <n v="0"/>
    <n v="0"/>
    <m/>
    <m/>
    <m/>
    <s v="No"/>
    <s v="W665667"/>
    <n v="0"/>
    <m/>
    <s v="Z26002"/>
    <m/>
    <m/>
    <s v="S0360898"/>
  </r>
  <r>
    <x v="856"/>
    <n v="10000"/>
    <n v="10000"/>
    <d v="2025-04-22T00:00:00"/>
    <s v="502LAUGH"/>
    <s v=" 8:40:06 am"/>
    <s v="SG-5650696"/>
    <m/>
    <x v="0"/>
    <s v="Yes"/>
    <x v="1"/>
    <x v="1"/>
    <x v="1"/>
    <x v="1"/>
    <n v="30000"/>
    <m/>
    <m/>
    <d v="2025-04-21T00:00:00"/>
    <m/>
    <n v="12"/>
    <n v="360000"/>
    <s v="PE"/>
    <n v="80256220001"/>
    <n v="0"/>
    <n v="360000"/>
    <n v="0"/>
    <n v="0"/>
    <n v="0"/>
    <n v="0"/>
    <m/>
    <m/>
    <n v="0"/>
    <m/>
    <m/>
    <m/>
    <m/>
    <m/>
    <m/>
    <m/>
    <m/>
    <n v="8025622"/>
    <s v="B02083"/>
    <m/>
    <n v="0"/>
    <n v="0"/>
    <n v="0"/>
    <n v="0"/>
    <n v="0"/>
    <n v="0"/>
    <m/>
    <m/>
    <m/>
    <s v="No"/>
    <s v="W665418"/>
    <n v="0"/>
    <m/>
    <s v="B02083"/>
    <m/>
    <m/>
    <s v="S0361301"/>
  </r>
  <r>
    <x v="856"/>
    <n v="10000"/>
    <n v="20000"/>
    <d v="2025-04-22T00:00:00"/>
    <s v="502LAUGH"/>
    <s v=" 8:40:06 am"/>
    <s v="SG-5650696"/>
    <m/>
    <x v="0"/>
    <s v="Yes"/>
    <x v="21"/>
    <x v="3"/>
    <x v="20"/>
    <x v="20"/>
    <n v="6000"/>
    <m/>
    <m/>
    <d v="2025-04-21T00:00:00"/>
    <m/>
    <n v="12"/>
    <n v="72000"/>
    <s v="PE"/>
    <n v="80256220001"/>
    <n v="0"/>
    <n v="72000"/>
    <n v="0"/>
    <n v="0"/>
    <n v="0"/>
    <n v="0"/>
    <m/>
    <m/>
    <n v="0"/>
    <m/>
    <m/>
    <m/>
    <m/>
    <m/>
    <m/>
    <m/>
    <m/>
    <n v="8025622"/>
    <s v="B02083"/>
    <m/>
    <n v="0"/>
    <n v="0"/>
    <n v="0"/>
    <n v="0"/>
    <n v="0"/>
    <n v="0"/>
    <m/>
    <m/>
    <m/>
    <s v="No"/>
    <s v="W665418"/>
    <n v="0"/>
    <m/>
    <s v="B02083"/>
    <m/>
    <m/>
    <s v="S0361301"/>
  </r>
  <r>
    <x v="857"/>
    <n v="10000"/>
    <n v="10000"/>
    <d v="2025-04-22T00:00:00"/>
    <s v="502LAUGH"/>
    <s v=" 8:39:22 am"/>
    <s v="SG-5650696"/>
    <m/>
    <x v="0"/>
    <s v="Yes"/>
    <x v="21"/>
    <x v="3"/>
    <x v="20"/>
    <x v="20"/>
    <n v="36000"/>
    <m/>
    <m/>
    <d v="2025-04-21T00:00:00"/>
    <m/>
    <n v="12"/>
    <n v="432000"/>
    <s v="PE"/>
    <n v="80256220001"/>
    <n v="0"/>
    <n v="432000"/>
    <n v="0"/>
    <n v="0"/>
    <n v="0"/>
    <n v="0"/>
    <m/>
    <m/>
    <n v="0"/>
    <m/>
    <m/>
    <m/>
    <m/>
    <m/>
    <m/>
    <m/>
    <m/>
    <n v="8025622"/>
    <s v="B02083"/>
    <m/>
    <n v="0"/>
    <n v="0"/>
    <n v="0"/>
    <n v="0"/>
    <n v="0"/>
    <n v="0"/>
    <m/>
    <m/>
    <m/>
    <s v="No"/>
    <s v="W665419"/>
    <n v="0"/>
    <m/>
    <s v="B02083"/>
    <m/>
    <m/>
    <s v="S0361302"/>
  </r>
  <r>
    <x v="813"/>
    <n v="10000"/>
    <n v="20000"/>
    <d v="2025-04-21T00:00:00"/>
    <s v="502LAUGH"/>
    <s v=" 2:14:37 pm"/>
    <s v="SG-5650696"/>
    <m/>
    <x v="0"/>
    <s v="Yes"/>
    <x v="1"/>
    <x v="1"/>
    <x v="1"/>
    <x v="1"/>
    <n v="12000"/>
    <m/>
    <m/>
    <d v="2025-04-21T00:00:00"/>
    <m/>
    <n v="12"/>
    <n v="144000"/>
    <s v="PE"/>
    <n v="80256230001"/>
    <n v="0"/>
    <n v="144000"/>
    <n v="0"/>
    <n v="0"/>
    <n v="0"/>
    <n v="0"/>
    <m/>
    <m/>
    <n v="0"/>
    <m/>
    <m/>
    <m/>
    <m/>
    <m/>
    <m/>
    <m/>
    <m/>
    <n v="8025623"/>
    <s v="B02083"/>
    <m/>
    <n v="0"/>
    <n v="0"/>
    <n v="0"/>
    <n v="0"/>
    <n v="0"/>
    <n v="0"/>
    <m/>
    <m/>
    <m/>
    <s v="No"/>
    <s v="W665420"/>
    <n v="0"/>
    <m/>
    <s v="B02083"/>
    <m/>
    <m/>
    <s v="S0361325"/>
  </r>
  <r>
    <x v="858"/>
    <n v="10000"/>
    <n v="30000"/>
    <d v="2025-04-23T00:00:00"/>
    <s v="502LAUGH"/>
    <d v="1899-12-30T11:25:02"/>
    <s v="J00TP9340"/>
    <m/>
    <x v="0"/>
    <s v="Yes"/>
    <x v="19"/>
    <x v="15"/>
    <x v="18"/>
    <x v="18"/>
    <n v="33334"/>
    <m/>
    <m/>
    <d v="2025-04-21T00:00:00"/>
    <m/>
    <n v="6"/>
    <n v="200004"/>
    <s v="PE"/>
    <s v="5185-07330001"/>
    <n v="0"/>
    <n v="196075"/>
    <n v="3929"/>
    <n v="0"/>
    <n v="0"/>
    <n v="0"/>
    <m/>
    <m/>
    <n v="0"/>
    <m/>
    <m/>
    <m/>
    <m/>
    <m/>
    <m/>
    <m/>
    <m/>
    <s v="5185-0733"/>
    <s v="H08031-JIM-M"/>
    <m/>
    <n v="0"/>
    <n v="0"/>
    <n v="0"/>
    <n v="0"/>
    <n v="0"/>
    <n v="0"/>
    <m/>
    <m/>
    <m/>
    <s v="No"/>
    <s v="W665439"/>
    <n v="0"/>
    <m/>
    <s v="H08031-JIM-M"/>
    <m/>
    <m/>
    <s v="S0361962"/>
  </r>
  <r>
    <x v="816"/>
    <n v="10000"/>
    <n v="20000"/>
    <d v="2025-04-22T00:00:00"/>
    <s v="502LAUGH"/>
    <s v=" 8:56:07 am"/>
    <s v="M0BFL2381"/>
    <m/>
    <x v="1"/>
    <s v="Yes"/>
    <x v="12"/>
    <x v="11"/>
    <x v="12"/>
    <x v="12"/>
    <n v="2500"/>
    <m/>
    <m/>
    <d v="2025-04-21T00:00:00"/>
    <m/>
    <n v="16"/>
    <n v="40000"/>
    <s v="PE"/>
    <s v="714370216-ADS1360001"/>
    <n v="0"/>
    <n v="40000"/>
    <n v="0"/>
    <n v="0"/>
    <n v="0"/>
    <n v="0"/>
    <m/>
    <m/>
    <n v="0"/>
    <m/>
    <m/>
    <m/>
    <m/>
    <m/>
    <m/>
    <m/>
    <m/>
    <s v="714370216-ADS1366"/>
    <s v="S19081-TH"/>
    <m/>
    <n v="0"/>
    <n v="0"/>
    <n v="0"/>
    <n v="0"/>
    <n v="0"/>
    <n v="0"/>
    <m/>
    <m/>
    <m/>
    <s v="No"/>
    <s v="W665184"/>
    <n v="0"/>
    <m/>
    <s v="S19081-TH"/>
    <m/>
    <m/>
    <s v="H0064895"/>
  </r>
  <r>
    <x v="859"/>
    <n v="10000"/>
    <n v="10000"/>
    <d v="2025-04-21T00:00:00"/>
    <s v="502LAUGH"/>
    <s v=" 5:00:45 pm"/>
    <s v="J00TP9340"/>
    <m/>
    <x v="0"/>
    <s v="Yes"/>
    <x v="19"/>
    <x v="15"/>
    <x v="18"/>
    <x v="18"/>
    <n v="11667"/>
    <m/>
    <m/>
    <d v="2025-04-21T00:00:00"/>
    <m/>
    <n v="6"/>
    <n v="70002"/>
    <s v="PE"/>
    <s v="5187-23310001"/>
    <n v="0"/>
    <n v="70000"/>
    <n v="2"/>
    <n v="0"/>
    <n v="0"/>
    <n v="0"/>
    <m/>
    <m/>
    <n v="0"/>
    <m/>
    <m/>
    <m/>
    <m/>
    <m/>
    <m/>
    <m/>
    <m/>
    <s v="5187-2331"/>
    <s v="H08031-IMS"/>
    <m/>
    <n v="0"/>
    <n v="0"/>
    <n v="0"/>
    <n v="0"/>
    <n v="0"/>
    <n v="0"/>
    <m/>
    <m/>
    <m/>
    <s v="No"/>
    <s v="W665190"/>
    <n v="0"/>
    <m/>
    <s v="H08031-IMS"/>
    <m/>
    <m/>
    <s v="S0362255"/>
  </r>
  <r>
    <x v="682"/>
    <n v="10000"/>
    <n v="20000"/>
    <d v="2025-04-25T00:00:00"/>
    <s v="502LAUGH"/>
    <s v=" 8:30:48 am"/>
    <s v="D008O0581/D008O0920/D008O0920/D008O0561"/>
    <m/>
    <x v="0"/>
    <s v="Yes"/>
    <x v="0"/>
    <x v="0"/>
    <x v="0"/>
    <x v="0"/>
    <n v="191"/>
    <m/>
    <m/>
    <d v="2025-04-21T00:00:00"/>
    <m/>
    <n v="21"/>
    <n v="4011"/>
    <s v="PE"/>
    <s v="1VV22-80022-FT0001"/>
    <n v="0"/>
    <n v="3714"/>
    <n v="297"/>
    <n v="0"/>
    <n v="0"/>
    <n v="0"/>
    <m/>
    <m/>
    <n v="0"/>
    <m/>
    <m/>
    <m/>
    <m/>
    <m/>
    <m/>
    <m/>
    <m/>
    <s v="1VV22-80022-FT"/>
    <s v="H08031-JIM-M"/>
    <m/>
    <n v="0"/>
    <n v="0"/>
    <n v="0"/>
    <n v="0"/>
    <n v="0"/>
    <n v="0"/>
    <m/>
    <m/>
    <m/>
    <s v="No"/>
    <s v="W665449"/>
    <n v="0"/>
    <m/>
    <s v="H08031-JIM-M"/>
    <m/>
    <m/>
    <s v="S0362372"/>
  </r>
  <r>
    <x v="610"/>
    <n v="10000"/>
    <n v="30000"/>
    <d v="2025-04-22T00:00:00"/>
    <s v="502LAUGH"/>
    <s v=" 8:43:51 am"/>
    <s v="10620258010/10620258098"/>
    <m/>
    <x v="2"/>
    <s v="Yes"/>
    <x v="37"/>
    <x v="20"/>
    <x v="37"/>
    <x v="37"/>
    <n v="20000"/>
    <m/>
    <m/>
    <d v="2025-04-21T00:00:00"/>
    <m/>
    <n v="11"/>
    <n v="220000"/>
    <s v="PE"/>
    <s v="3YM83-800010001"/>
    <n v="0"/>
    <n v="200000"/>
    <n v="20000"/>
    <n v="0"/>
    <n v="0"/>
    <n v="0"/>
    <m/>
    <m/>
    <n v="0"/>
    <m/>
    <m/>
    <m/>
    <m/>
    <m/>
    <m/>
    <m/>
    <m/>
    <s v="3YM83-80001"/>
    <s v="H08031-JIM-M"/>
    <m/>
    <n v="0"/>
    <n v="0"/>
    <n v="0"/>
    <n v="0"/>
    <n v="0"/>
    <n v="0"/>
    <m/>
    <m/>
    <m/>
    <s v="No"/>
    <s v="W665285"/>
    <n v="0"/>
    <m/>
    <s v="H08031-JIM-M"/>
    <m/>
    <m/>
    <s v="S0362383"/>
  </r>
  <r>
    <x v="611"/>
    <n v="10000"/>
    <n v="60000"/>
    <d v="2025-04-22T00:00:00"/>
    <s v="502LAUGH"/>
    <s v=" 8:54:12 am"/>
    <n v="59469"/>
    <m/>
    <x v="1"/>
    <s v="Yes"/>
    <x v="31"/>
    <x v="20"/>
    <x v="24"/>
    <x v="24"/>
    <n v="91875"/>
    <m/>
    <m/>
    <d v="2025-04-21T00:00:00"/>
    <m/>
    <n v="6"/>
    <n v="551250"/>
    <s v="PE"/>
    <s v="MT-1000407-902RE0005"/>
    <n v="0"/>
    <n v="530833"/>
    <n v="20417"/>
    <n v="0"/>
    <n v="0"/>
    <n v="0"/>
    <m/>
    <m/>
    <n v="0"/>
    <m/>
    <m/>
    <m/>
    <m/>
    <m/>
    <m/>
    <m/>
    <m/>
    <s v="MT-1000407-902REV006"/>
    <s v="Z26002"/>
    <m/>
    <n v="0"/>
    <n v="0"/>
    <n v="0"/>
    <n v="0"/>
    <n v="0"/>
    <n v="0"/>
    <m/>
    <m/>
    <m/>
    <s v="No"/>
    <s v="W665194"/>
    <n v="0"/>
    <m/>
    <s v="Z26002"/>
    <m/>
    <m/>
    <s v="S0362382"/>
  </r>
  <r>
    <x v="818"/>
    <n v="10000"/>
    <n v="20000"/>
    <d v="2025-04-22T00:00:00"/>
    <s v="502LAUGH"/>
    <s v=" 8:56:07 am"/>
    <s v="M0BFL2381"/>
    <m/>
    <x v="1"/>
    <s v="Yes"/>
    <x v="12"/>
    <x v="11"/>
    <x v="12"/>
    <x v="12"/>
    <n v="2500"/>
    <m/>
    <m/>
    <d v="2025-04-21T00:00:00"/>
    <m/>
    <n v="16"/>
    <n v="40000"/>
    <s v="PE"/>
    <s v="714370216-ADS1360001"/>
    <n v="0"/>
    <n v="40000"/>
    <n v="0"/>
    <n v="0"/>
    <n v="0"/>
    <n v="0"/>
    <m/>
    <m/>
    <n v="0"/>
    <m/>
    <m/>
    <m/>
    <m/>
    <m/>
    <m/>
    <m/>
    <m/>
    <s v="714370216-ADS1366"/>
    <s v="S19081-TH"/>
    <m/>
    <n v="0"/>
    <n v="0"/>
    <n v="0"/>
    <n v="0"/>
    <n v="0"/>
    <n v="0"/>
    <m/>
    <m/>
    <m/>
    <s v="No"/>
    <s v="W665199"/>
    <n v="0"/>
    <m/>
    <s v="S19081-TH"/>
    <m/>
    <m/>
    <s v="H0064950"/>
  </r>
  <r>
    <x v="860"/>
    <n v="10000"/>
    <n v="10000"/>
    <d v="2025-04-21T00:00:00"/>
    <s v="502LAUGH"/>
    <s v=" 3:58:32 pm"/>
    <s v="2968379-001"/>
    <m/>
    <x v="0"/>
    <s v="Yes"/>
    <x v="7"/>
    <x v="6"/>
    <x v="7"/>
    <x v="7"/>
    <n v="334"/>
    <m/>
    <m/>
    <d v="2025-04-21T00:00:00"/>
    <m/>
    <n v="3"/>
    <n v="1002"/>
    <s v="PE"/>
    <s v="712929 REV4000001"/>
    <n v="0"/>
    <n v="1000"/>
    <n v="2"/>
    <n v="0"/>
    <n v="0"/>
    <n v="0"/>
    <m/>
    <m/>
    <n v="0"/>
    <m/>
    <m/>
    <m/>
    <m/>
    <m/>
    <m/>
    <m/>
    <m/>
    <s v="712929 REV400"/>
    <s v="V22000"/>
    <m/>
    <n v="0"/>
    <n v="0"/>
    <n v="0"/>
    <n v="0"/>
    <n v="0"/>
    <n v="0"/>
    <m/>
    <m/>
    <m/>
    <s v="No"/>
    <s v="W665459"/>
    <n v="0"/>
    <m/>
    <s v="V22000"/>
    <m/>
    <m/>
    <s v="S0362400"/>
  </r>
  <r>
    <x v="861"/>
    <n v="10000"/>
    <n v="10000"/>
    <d v="2025-04-22T00:00:00"/>
    <s v="502LAUGH"/>
    <d v="1899-12-30T11:19:40"/>
    <s v="4136S1"/>
    <m/>
    <x v="0"/>
    <s v="Yes"/>
    <x v="7"/>
    <x v="6"/>
    <x v="7"/>
    <x v="7"/>
    <n v="1000"/>
    <m/>
    <m/>
    <d v="2025-04-21T00:00:00"/>
    <m/>
    <n v="1"/>
    <n v="1000"/>
    <s v="PE"/>
    <s v="721345 REV4000001"/>
    <n v="0"/>
    <n v="1000"/>
    <n v="0"/>
    <n v="0"/>
    <n v="0"/>
    <n v="0"/>
    <m/>
    <m/>
    <n v="0"/>
    <m/>
    <m/>
    <m/>
    <m/>
    <m/>
    <m/>
    <m/>
    <m/>
    <s v="721345 REV400"/>
    <s v="V22000"/>
    <m/>
    <n v="0"/>
    <n v="0"/>
    <n v="0"/>
    <n v="0"/>
    <n v="0"/>
    <n v="0"/>
    <m/>
    <m/>
    <m/>
    <s v="No"/>
    <s v="W665460"/>
    <n v="0"/>
    <m/>
    <s v="V22000"/>
    <m/>
    <m/>
    <s v="S0362400"/>
  </r>
  <r>
    <x v="862"/>
    <n v="10000"/>
    <n v="10000"/>
    <d v="2025-04-22T00:00:00"/>
    <s v="502LAUGH"/>
    <s v=" 8:35:06 am"/>
    <s v="U541658029/504040526"/>
    <m/>
    <x v="0"/>
    <s v="Yes"/>
    <x v="30"/>
    <x v="24"/>
    <x v="32"/>
    <x v="32"/>
    <n v="5860"/>
    <m/>
    <m/>
    <d v="2025-04-21T00:00:00"/>
    <m/>
    <n v="1"/>
    <n v="5860"/>
    <s v="PE"/>
    <s v="250-5313-000001"/>
    <n v="0"/>
    <n v="5360"/>
    <n v="500"/>
    <n v="0"/>
    <n v="0"/>
    <n v="0"/>
    <m/>
    <m/>
    <n v="0"/>
    <m/>
    <m/>
    <m/>
    <m/>
    <m/>
    <m/>
    <m/>
    <m/>
    <s v="250-5313-00"/>
    <s v="J10025"/>
    <m/>
    <n v="0"/>
    <n v="0"/>
    <n v="0"/>
    <n v="0"/>
    <n v="0"/>
    <n v="0"/>
    <m/>
    <m/>
    <m/>
    <s v="No"/>
    <s v="W665287"/>
    <n v="0"/>
    <m/>
    <s v="J10025"/>
    <m/>
    <m/>
    <s v="S0362450"/>
  </r>
  <r>
    <x v="863"/>
    <n v="10000"/>
    <n v="10000"/>
    <d v="2025-04-23T00:00:00"/>
    <s v="502LAUGH"/>
    <s v=" 1:08:28 pm"/>
    <s v="4111520U5"/>
    <m/>
    <x v="0"/>
    <s v="Yes"/>
    <x v="27"/>
    <x v="22"/>
    <x v="27"/>
    <x v="27"/>
    <n v="30000"/>
    <m/>
    <m/>
    <d v="2025-04-21T00:00:00"/>
    <m/>
    <n v="1"/>
    <n v="30000"/>
    <s v="PE"/>
    <s v="250-6223-000001"/>
    <n v="0"/>
    <n v="30000"/>
    <n v="0"/>
    <n v="0"/>
    <n v="0"/>
    <n v="0"/>
    <m/>
    <m/>
    <n v="0"/>
    <m/>
    <m/>
    <m/>
    <m/>
    <m/>
    <m/>
    <m/>
    <m/>
    <s v="250-6223-00"/>
    <s v="J10025"/>
    <m/>
    <n v="0"/>
    <n v="0"/>
    <n v="0"/>
    <n v="0"/>
    <n v="0"/>
    <n v="0"/>
    <m/>
    <m/>
    <m/>
    <s v="No"/>
    <s v="W665483"/>
    <n v="0"/>
    <m/>
    <s v="J10025"/>
    <m/>
    <m/>
    <s v="S0362763"/>
  </r>
  <r>
    <x v="864"/>
    <n v="10000"/>
    <n v="10000"/>
    <d v="2025-04-22T00:00:00"/>
    <s v="502LAUGH"/>
    <s v=" 1:17:07 pm"/>
    <s v="4110601U5A"/>
    <m/>
    <x v="0"/>
    <s v="Yes"/>
    <x v="10"/>
    <x v="9"/>
    <x v="10"/>
    <x v="10"/>
    <n v="6000"/>
    <m/>
    <m/>
    <d v="2025-04-21T00:00:00"/>
    <m/>
    <n v="1"/>
    <n v="6000"/>
    <s v="PE"/>
    <s v="260-6108-000001"/>
    <n v="0"/>
    <n v="6000"/>
    <n v="0"/>
    <n v="0"/>
    <n v="0"/>
    <n v="0"/>
    <m/>
    <m/>
    <n v="0"/>
    <m/>
    <m/>
    <m/>
    <m/>
    <m/>
    <m/>
    <m/>
    <m/>
    <s v="260-6108-00"/>
    <s v="J10025"/>
    <m/>
    <n v="0"/>
    <n v="0"/>
    <n v="0"/>
    <n v="0"/>
    <n v="0"/>
    <n v="0"/>
    <m/>
    <m/>
    <m/>
    <s v="No"/>
    <s v="W665295"/>
    <n v="0"/>
    <m/>
    <s v="J10025"/>
    <m/>
    <m/>
    <s v="S0362751"/>
  </r>
  <r>
    <x v="629"/>
    <n v="10000"/>
    <n v="30000"/>
    <d v="2025-04-22T00:00:00"/>
    <s v="502LAUGH"/>
    <s v=" 8:46:46 am"/>
    <s v="10620258098/10620258010"/>
    <m/>
    <x v="2"/>
    <s v="Yes"/>
    <x v="37"/>
    <x v="20"/>
    <x v="37"/>
    <x v="37"/>
    <n v="10000"/>
    <m/>
    <m/>
    <d v="2025-04-21T00:00:00"/>
    <m/>
    <n v="11"/>
    <n v="110000"/>
    <s v="PE"/>
    <s v="T6N02-80020-FT0001"/>
    <n v="0"/>
    <n v="100000"/>
    <n v="10000"/>
    <n v="0"/>
    <n v="0"/>
    <n v="0"/>
    <m/>
    <m/>
    <n v="0"/>
    <m/>
    <m/>
    <m/>
    <m/>
    <m/>
    <m/>
    <m/>
    <m/>
    <s v="T6N02-80020-FT"/>
    <s v="H08031-JIM-M"/>
    <m/>
    <n v="0"/>
    <n v="0"/>
    <n v="0"/>
    <n v="0"/>
    <n v="0"/>
    <n v="0"/>
    <m/>
    <m/>
    <m/>
    <s v="No"/>
    <s v="W665492"/>
    <n v="0"/>
    <m/>
    <s v="H08031-JIM-M"/>
    <m/>
    <m/>
    <s v="S0362934"/>
  </r>
  <r>
    <x v="630"/>
    <n v="10000"/>
    <n v="30000"/>
    <d v="2025-04-22T00:00:00"/>
    <s v="502LAUGH"/>
    <s v=" 8:46:46 am"/>
    <s v="10620258098/10620258010"/>
    <m/>
    <x v="2"/>
    <s v="Yes"/>
    <x v="37"/>
    <x v="20"/>
    <x v="37"/>
    <x v="37"/>
    <n v="10000"/>
    <m/>
    <m/>
    <d v="2025-04-21T00:00:00"/>
    <m/>
    <n v="11"/>
    <n v="110000"/>
    <s v="PE"/>
    <s v="C2P05-80050-FT0001"/>
    <n v="0"/>
    <n v="100000"/>
    <n v="10000"/>
    <n v="0"/>
    <n v="0"/>
    <n v="0"/>
    <m/>
    <m/>
    <n v="0"/>
    <m/>
    <m/>
    <m/>
    <m/>
    <m/>
    <m/>
    <m/>
    <m/>
    <s v="C2P05-80050-FT"/>
    <s v="H08031-JIM-M"/>
    <m/>
    <n v="0"/>
    <n v="0"/>
    <n v="0"/>
    <n v="0"/>
    <n v="0"/>
    <n v="0"/>
    <m/>
    <m/>
    <m/>
    <s v="No"/>
    <s v="W665493"/>
    <n v="0"/>
    <m/>
    <s v="H08031-JIM-M"/>
    <m/>
    <m/>
    <s v="S0362935"/>
  </r>
  <r>
    <x v="631"/>
    <n v="10000"/>
    <n v="30000"/>
    <d v="2025-04-22T00:00:00"/>
    <s v="502LAUGH"/>
    <s v=" 8:46:46 am"/>
    <s v="10620258098/10620258010"/>
    <m/>
    <x v="2"/>
    <s v="Yes"/>
    <x v="37"/>
    <x v="20"/>
    <x v="37"/>
    <x v="37"/>
    <n v="10000"/>
    <m/>
    <m/>
    <d v="2025-04-21T00:00:00"/>
    <m/>
    <n v="11"/>
    <n v="110000"/>
    <s v="PE"/>
    <s v="F6V25-80016-FT0001"/>
    <n v="0"/>
    <n v="100000"/>
    <n v="10000"/>
    <n v="0"/>
    <n v="0"/>
    <n v="0"/>
    <m/>
    <m/>
    <n v="0"/>
    <m/>
    <m/>
    <m/>
    <m/>
    <m/>
    <m/>
    <m/>
    <m/>
    <s v="F6V25-80016-FT"/>
    <s v="H08031-JIM-M"/>
    <m/>
    <n v="0"/>
    <n v="0"/>
    <n v="0"/>
    <n v="0"/>
    <n v="0"/>
    <n v="0"/>
    <m/>
    <m/>
    <m/>
    <s v="No"/>
    <s v="W665494"/>
    <n v="0"/>
    <m/>
    <s v="H08031-JIM-M"/>
    <m/>
    <m/>
    <s v="S0362937"/>
  </r>
  <r>
    <x v="632"/>
    <n v="10000"/>
    <n v="40000"/>
    <d v="2025-04-22T00:00:00"/>
    <s v="502LAUGH"/>
    <s v=" 8:43:51 am"/>
    <s v="10620258010/10620258098"/>
    <m/>
    <x v="2"/>
    <s v="Yes"/>
    <x v="37"/>
    <x v="20"/>
    <x v="37"/>
    <x v="37"/>
    <n v="10000"/>
    <m/>
    <m/>
    <d v="2025-04-21T00:00:00"/>
    <m/>
    <n v="11"/>
    <n v="110000"/>
    <s v="PE"/>
    <s v="CH561-80124-FT0001"/>
    <n v="0"/>
    <n v="100000"/>
    <n v="10000"/>
    <n v="0"/>
    <n v="0"/>
    <n v="0"/>
    <m/>
    <m/>
    <n v="0"/>
    <m/>
    <m/>
    <m/>
    <m/>
    <m/>
    <m/>
    <m/>
    <m/>
    <s v="CH561-80124-FT"/>
    <s v="H08031-JIM-M"/>
    <m/>
    <n v="0"/>
    <n v="0"/>
    <n v="0"/>
    <n v="0"/>
    <n v="0"/>
    <n v="0"/>
    <m/>
    <m/>
    <m/>
    <s v="No"/>
    <s v="W665224"/>
    <n v="0"/>
    <m/>
    <s v="H08031-JIM-M"/>
    <m/>
    <m/>
    <s v="S0362947"/>
  </r>
  <r>
    <x v="633"/>
    <n v="10000"/>
    <n v="30000"/>
    <d v="2025-04-22T00:00:00"/>
    <s v="502LAUGH"/>
    <s v=" 8:46:46 am"/>
    <s v="10620258098/10620258010"/>
    <m/>
    <x v="2"/>
    <s v="Yes"/>
    <x v="37"/>
    <x v="20"/>
    <x v="37"/>
    <x v="37"/>
    <n v="10000"/>
    <m/>
    <m/>
    <d v="2025-04-21T00:00:00"/>
    <m/>
    <n v="11"/>
    <n v="110000"/>
    <s v="PE"/>
    <s v="CH561-80140-FT0001"/>
    <n v="0"/>
    <n v="100000"/>
    <n v="10000"/>
    <n v="0"/>
    <n v="0"/>
    <n v="0"/>
    <m/>
    <m/>
    <n v="0"/>
    <m/>
    <m/>
    <m/>
    <m/>
    <m/>
    <m/>
    <m/>
    <m/>
    <s v="CH561-80140-FT"/>
    <s v="H08031-JIM-M"/>
    <m/>
    <n v="0"/>
    <n v="0"/>
    <n v="0"/>
    <n v="0"/>
    <n v="0"/>
    <n v="0"/>
    <m/>
    <m/>
    <m/>
    <s v="No"/>
    <s v="W665501"/>
    <n v="0"/>
    <m/>
    <s v="H08031-JIM-M"/>
    <m/>
    <m/>
    <s v="S0363014"/>
  </r>
  <r>
    <x v="828"/>
    <n v="10000"/>
    <n v="20000"/>
    <d v="2025-04-23T00:00:00"/>
    <s v="502LAUGH"/>
    <s v=" 2:21:42 pm"/>
    <s v="I53065H056"/>
    <m/>
    <x v="1"/>
    <s v="Yes"/>
    <x v="15"/>
    <x v="13"/>
    <x v="14"/>
    <x v="14"/>
    <n v="3200"/>
    <m/>
    <m/>
    <d v="2025-04-21T00:00:00"/>
    <m/>
    <n v="1"/>
    <n v="3200"/>
    <s v="PE"/>
    <s v="SPL LABEL0003"/>
    <n v="0"/>
    <n v="3000"/>
    <n v="200"/>
    <n v="0"/>
    <n v="0"/>
    <n v="0"/>
    <m/>
    <m/>
    <n v="0"/>
    <m/>
    <m/>
    <m/>
    <m/>
    <m/>
    <m/>
    <m/>
    <m/>
    <s v="SPL LABEL"/>
    <s v="T20368"/>
    <m/>
    <n v="0"/>
    <n v="0"/>
    <n v="0"/>
    <n v="0"/>
    <n v="0"/>
    <n v="0"/>
    <m/>
    <m/>
    <m/>
    <s v="No"/>
    <s v="W665297"/>
    <n v="0"/>
    <m/>
    <s v="T20368"/>
    <m/>
    <m/>
    <s v="S0363030"/>
  </r>
  <r>
    <x v="865"/>
    <n v="10000"/>
    <n v="10000"/>
    <d v="2025-04-21T00:00:00"/>
    <s v="502LAUGH"/>
    <s v=" 2:51:15 pm"/>
    <s v="J00PR5201"/>
    <m/>
    <x v="0"/>
    <s v="Yes"/>
    <x v="9"/>
    <x v="8"/>
    <x v="50"/>
    <x v="49"/>
    <n v="5000"/>
    <m/>
    <m/>
    <d v="2025-04-21T00:00:00"/>
    <m/>
    <n v="1"/>
    <n v="5000"/>
    <s v="PE"/>
    <s v="BL-50.3X51.8MM0001"/>
    <n v="0"/>
    <n v="5000"/>
    <n v="0"/>
    <n v="0"/>
    <n v="0"/>
    <n v="0"/>
    <m/>
    <m/>
    <n v="0"/>
    <m/>
    <m/>
    <m/>
    <m/>
    <m/>
    <m/>
    <m/>
    <m/>
    <s v="BL-50.3X51.8MM"/>
    <s v="A01369"/>
    <m/>
    <n v="0"/>
    <n v="0"/>
    <n v="0"/>
    <n v="0"/>
    <n v="0"/>
    <n v="0"/>
    <m/>
    <m/>
    <m/>
    <s v="No"/>
    <s v="W665233"/>
    <n v="0"/>
    <m/>
    <s v="A01369"/>
    <m/>
    <m/>
    <s v="S0363042"/>
  </r>
  <r>
    <x v="866"/>
    <n v="10000"/>
    <n v="10000"/>
    <d v="2025-04-25T00:00:00"/>
    <s v="502LAUGH"/>
    <s v=" 3:02:18 pm"/>
    <s v="U532458010"/>
    <m/>
    <x v="0"/>
    <s v="Yes"/>
    <x v="18"/>
    <x v="16"/>
    <x v="17"/>
    <x v="17"/>
    <n v="1867"/>
    <m/>
    <m/>
    <d v="2025-04-21T00:00:00"/>
    <m/>
    <n v="3"/>
    <n v="5602"/>
    <s v="PE"/>
    <s v="STSS-PACKET0001"/>
    <n v="0"/>
    <n v="2600"/>
    <n v="3002"/>
    <n v="0"/>
    <n v="0"/>
    <n v="0"/>
    <m/>
    <m/>
    <n v="0"/>
    <m/>
    <m/>
    <m/>
    <m/>
    <m/>
    <m/>
    <m/>
    <m/>
    <s v="STSS-PACKET"/>
    <s v="T20300"/>
    <m/>
    <n v="0"/>
    <n v="0"/>
    <n v="0"/>
    <n v="0"/>
    <n v="0"/>
    <n v="0"/>
    <m/>
    <m/>
    <m/>
    <s v="No"/>
    <s v="W665505"/>
    <n v="0"/>
    <m/>
    <s v="T20300"/>
    <m/>
    <m/>
    <s v="S0363044"/>
  </r>
  <r>
    <x v="866"/>
    <n v="20000"/>
    <n v="10000"/>
    <d v="2025-04-25T00:00:00"/>
    <s v="502LAUGH"/>
    <s v=" 3:02:18 pm"/>
    <s v="U532458010"/>
    <m/>
    <x v="0"/>
    <s v="Yes"/>
    <x v="18"/>
    <x v="16"/>
    <x v="17"/>
    <x v="17"/>
    <n v="867"/>
    <m/>
    <m/>
    <d v="2025-04-21T00:00:00"/>
    <m/>
    <n v="3"/>
    <n v="2600"/>
    <s v="PE"/>
    <s v="STSS-PACKET0001"/>
    <n v="0"/>
    <n v="2600"/>
    <n v="0"/>
    <n v="0"/>
    <n v="0"/>
    <n v="0"/>
    <m/>
    <m/>
    <n v="0"/>
    <m/>
    <m/>
    <m/>
    <m/>
    <m/>
    <m/>
    <m/>
    <m/>
    <s v="STSS-PACKET"/>
    <s v="T20300"/>
    <m/>
    <n v="0"/>
    <n v="0"/>
    <n v="0"/>
    <n v="0"/>
    <n v="0"/>
    <n v="0"/>
    <m/>
    <m/>
    <m/>
    <s v="No"/>
    <s v="W665505"/>
    <n v="0"/>
    <m/>
    <s v="T20300"/>
    <m/>
    <m/>
    <s v="S0363044"/>
  </r>
  <r>
    <x v="867"/>
    <n v="10000"/>
    <n v="10000"/>
    <d v="2025-04-22T00:00:00"/>
    <s v="502LAUGH"/>
    <s v=" 3:41:26 pm"/>
    <n v="1006323"/>
    <m/>
    <x v="0"/>
    <s v="Yes"/>
    <x v="39"/>
    <x v="4"/>
    <x v="22"/>
    <x v="22"/>
    <n v="3158"/>
    <m/>
    <m/>
    <d v="2025-04-21T00:00:00"/>
    <m/>
    <n v="38"/>
    <n v="120004"/>
    <s v="PE"/>
    <s v="737025900-EL93160001"/>
    <n v="0"/>
    <n v="120000"/>
    <n v="4"/>
    <n v="0"/>
    <n v="0"/>
    <n v="0"/>
    <m/>
    <m/>
    <n v="0"/>
    <m/>
    <m/>
    <m/>
    <m/>
    <m/>
    <m/>
    <m/>
    <m/>
    <s v="737025900-EL93164"/>
    <s v="S19314"/>
    <m/>
    <n v="0"/>
    <n v="0"/>
    <n v="0"/>
    <n v="0"/>
    <n v="0"/>
    <n v="0"/>
    <m/>
    <m/>
    <m/>
    <s v="No"/>
    <s v="W665235"/>
    <n v="0"/>
    <m/>
    <s v="S19314"/>
    <m/>
    <m/>
    <s v="H0064988"/>
  </r>
  <r>
    <x v="868"/>
    <n v="10000"/>
    <n v="10000"/>
    <d v="2025-04-22T00:00:00"/>
    <s v="502LAUGH"/>
    <s v=" 8:57:23 am"/>
    <s v="E190912129"/>
    <m/>
    <x v="0"/>
    <s v="Yes"/>
    <x v="12"/>
    <x v="11"/>
    <x v="12"/>
    <x v="12"/>
    <n v="3334"/>
    <m/>
    <m/>
    <d v="2025-04-21T00:00:00"/>
    <m/>
    <n v="60"/>
    <n v="200040"/>
    <s v="PE"/>
    <s v="739709802 REVA0001"/>
    <n v="0"/>
    <n v="200000"/>
    <n v="40"/>
    <n v="0"/>
    <n v="0"/>
    <n v="0"/>
    <m/>
    <m/>
    <n v="0"/>
    <m/>
    <m/>
    <m/>
    <m/>
    <m/>
    <m/>
    <m/>
    <m/>
    <s v="739709802 REVA"/>
    <s v="S19314"/>
    <m/>
    <n v="0"/>
    <n v="0"/>
    <n v="0"/>
    <n v="0"/>
    <n v="0"/>
    <n v="0"/>
    <m/>
    <m/>
    <m/>
    <s v="No"/>
    <s v="W665236"/>
    <n v="0"/>
    <m/>
    <s v="S19314"/>
    <m/>
    <m/>
    <s v="H0064989"/>
  </r>
  <r>
    <x v="869"/>
    <n v="10000"/>
    <n v="10000"/>
    <d v="2025-04-22T00:00:00"/>
    <s v="502LAUGH"/>
    <s v=" 3:40:46 pm"/>
    <s v="E190912129"/>
    <m/>
    <x v="0"/>
    <s v="Yes"/>
    <x v="12"/>
    <x v="11"/>
    <x v="12"/>
    <x v="12"/>
    <n v="10000"/>
    <m/>
    <m/>
    <d v="2025-04-21T00:00:00"/>
    <m/>
    <n v="60"/>
    <n v="600000"/>
    <s v="PE"/>
    <s v="739709802 REVA0001"/>
    <n v="0"/>
    <n v="600000"/>
    <n v="0"/>
    <n v="0"/>
    <n v="0"/>
    <n v="0"/>
    <m/>
    <m/>
    <n v="0"/>
    <m/>
    <m/>
    <m/>
    <m/>
    <m/>
    <m/>
    <m/>
    <m/>
    <s v="739709802 REVA"/>
    <s v="S19081-TH"/>
    <m/>
    <n v="0"/>
    <n v="0"/>
    <n v="0"/>
    <n v="0"/>
    <n v="0"/>
    <n v="0"/>
    <m/>
    <m/>
    <m/>
    <s v="No"/>
    <s v="W665238"/>
    <n v="0"/>
    <m/>
    <s v="S19081-TH"/>
    <m/>
    <m/>
    <s v="H0064998"/>
  </r>
  <r>
    <x v="795"/>
    <n v="10000"/>
    <n v="20000"/>
    <d v="2025-04-22T00:00:00"/>
    <s v="502LAUGH"/>
    <s v=" 5:10:36 pm"/>
    <s v="TW1116349-04"/>
    <m/>
    <x v="1"/>
    <s v="Yes"/>
    <x v="36"/>
    <x v="2"/>
    <x v="45"/>
    <x v="45"/>
    <n v="9500"/>
    <m/>
    <m/>
    <d v="2025-04-21T00:00:00"/>
    <m/>
    <n v="4"/>
    <n v="38000"/>
    <s v="PE"/>
    <s v="P1S0521 60001"/>
    <n v="0"/>
    <n v="28500"/>
    <n v="9500"/>
    <n v="0"/>
    <n v="0"/>
    <n v="0"/>
    <m/>
    <m/>
    <n v="0"/>
    <m/>
    <m/>
    <m/>
    <m/>
    <m/>
    <m/>
    <m/>
    <m/>
    <s v="P1S0521 6"/>
    <s v="H08220"/>
    <m/>
    <n v="0"/>
    <n v="0"/>
    <n v="0"/>
    <n v="0"/>
    <n v="0"/>
    <n v="0"/>
    <m/>
    <m/>
    <m/>
    <s v="No"/>
    <s v="W665239"/>
    <n v="0"/>
    <m/>
    <s v="H08220"/>
    <m/>
    <m/>
    <s v="S0363050"/>
  </r>
  <r>
    <x v="643"/>
    <n v="10000"/>
    <n v="40000"/>
    <d v="2025-04-22T00:00:00"/>
    <s v="502LAUGH"/>
    <s v=" 8:43:51 am"/>
    <s v="10620258010/10620258098"/>
    <m/>
    <x v="2"/>
    <s v="Yes"/>
    <x v="37"/>
    <x v="20"/>
    <x v="37"/>
    <x v="37"/>
    <n v="10000"/>
    <m/>
    <m/>
    <d v="2025-04-21T00:00:00"/>
    <m/>
    <n v="11"/>
    <n v="110000"/>
    <s v="PE"/>
    <s v="CH561-80124-FT0001"/>
    <n v="0"/>
    <n v="100000"/>
    <n v="10000"/>
    <n v="0"/>
    <n v="0"/>
    <n v="0"/>
    <m/>
    <m/>
    <n v="0"/>
    <m/>
    <m/>
    <m/>
    <m/>
    <m/>
    <m/>
    <m/>
    <m/>
    <s v="CH561-80124-FT"/>
    <s v="H08031-JIM-M"/>
    <m/>
    <n v="0"/>
    <n v="0"/>
    <n v="0"/>
    <n v="0"/>
    <n v="0"/>
    <n v="0"/>
    <m/>
    <m/>
    <m/>
    <s v="No"/>
    <s v="W665240"/>
    <n v="0"/>
    <m/>
    <s v="H08031-JIM-M"/>
    <m/>
    <m/>
    <s v="S0363056"/>
  </r>
  <r>
    <x v="870"/>
    <n v="10000"/>
    <n v="10000"/>
    <d v="2025-04-22T00:00:00"/>
    <s v="502LAUGH"/>
    <d v="1899-12-30T10:03:47"/>
    <s v="SG-5651598 01"/>
    <m/>
    <x v="0"/>
    <s v="Yes"/>
    <x v="6"/>
    <x v="5"/>
    <x v="6"/>
    <x v="6"/>
    <n v="2384"/>
    <m/>
    <m/>
    <d v="2025-04-21T00:00:00"/>
    <m/>
    <n v="1"/>
    <n v="2384"/>
    <s v="PE"/>
    <n v="150387530001"/>
    <n v="0"/>
    <n v="2384"/>
    <n v="0"/>
    <n v="0"/>
    <n v="0"/>
    <n v="0"/>
    <m/>
    <m/>
    <n v="0"/>
    <m/>
    <m/>
    <m/>
    <m/>
    <m/>
    <m/>
    <m/>
    <m/>
    <n v="15038753"/>
    <s v="I09180"/>
    <m/>
    <n v="0"/>
    <n v="0"/>
    <n v="0"/>
    <n v="0"/>
    <n v="0"/>
    <n v="0"/>
    <m/>
    <m/>
    <m/>
    <s v="No"/>
    <s v="W665247"/>
    <n v="0"/>
    <m/>
    <s v="I09180"/>
    <m/>
    <m/>
    <s v="S0363087"/>
  </r>
  <r>
    <x v="871"/>
    <n v="10000"/>
    <n v="10000"/>
    <d v="2025-04-22T00:00:00"/>
    <s v="502LAUGH"/>
    <d v="1899-12-30T10:03:47"/>
    <s v="SG-5651598 01"/>
    <m/>
    <x v="0"/>
    <s v="Yes"/>
    <x v="6"/>
    <x v="5"/>
    <x v="6"/>
    <x v="6"/>
    <n v="2384"/>
    <m/>
    <m/>
    <d v="2025-04-21T00:00:00"/>
    <m/>
    <n v="1"/>
    <n v="2384"/>
    <s v="PE"/>
    <n v="150387530001"/>
    <n v="0"/>
    <n v="2384"/>
    <n v="0"/>
    <n v="0"/>
    <n v="0"/>
    <n v="0"/>
    <m/>
    <m/>
    <n v="0"/>
    <m/>
    <m/>
    <m/>
    <m/>
    <m/>
    <m/>
    <m/>
    <m/>
    <n v="15038753"/>
    <s v="I09180"/>
    <m/>
    <n v="0"/>
    <n v="0"/>
    <n v="0"/>
    <n v="0"/>
    <n v="0"/>
    <n v="0"/>
    <m/>
    <m/>
    <m/>
    <s v="No"/>
    <s v="W665248"/>
    <n v="0"/>
    <m/>
    <s v="I09180"/>
    <m/>
    <m/>
    <s v="S0363088"/>
  </r>
  <r>
    <x v="799"/>
    <n v="10000"/>
    <n v="20000"/>
    <d v="2025-04-22T00:00:00"/>
    <s v="502LAUGH"/>
    <s v=" 8:33:17 am"/>
    <s v="L540U8003"/>
    <m/>
    <x v="0"/>
    <s v="Yes"/>
    <x v="16"/>
    <x v="14"/>
    <x v="16"/>
    <x v="16"/>
    <n v="6600"/>
    <m/>
    <m/>
    <d v="2025-04-21T00:00:00"/>
    <m/>
    <n v="5"/>
    <n v="33000"/>
    <s v="PE"/>
    <s v="150-02285-2K0001"/>
    <n v="0"/>
    <n v="33000"/>
    <n v="0"/>
    <n v="0"/>
    <n v="0"/>
    <n v="0"/>
    <m/>
    <m/>
    <n v="0"/>
    <m/>
    <m/>
    <m/>
    <m/>
    <m/>
    <m/>
    <m/>
    <m/>
    <s v="150-02319"/>
    <s v="I09146"/>
    <m/>
    <n v="0"/>
    <n v="0"/>
    <n v="0"/>
    <n v="0"/>
    <n v="0"/>
    <n v="0"/>
    <m/>
    <m/>
    <m/>
    <s v="No"/>
    <s v="W665250"/>
    <n v="0"/>
    <m/>
    <s v="I09146"/>
    <m/>
    <m/>
    <s v="S0363103"/>
  </r>
  <r>
    <x v="872"/>
    <n v="10000"/>
    <n v="10000"/>
    <d v="2025-04-22T00:00:00"/>
    <s v="502LAUGH"/>
    <s v=" 8:33:17 am"/>
    <s v="L540U8003"/>
    <m/>
    <x v="0"/>
    <s v="Yes"/>
    <x v="16"/>
    <x v="14"/>
    <x v="16"/>
    <x v="16"/>
    <n v="4000"/>
    <m/>
    <m/>
    <d v="2025-04-21T00:00:00"/>
    <m/>
    <n v="5"/>
    <n v="20000"/>
    <s v="PE"/>
    <s v="150-02285-2K0001"/>
    <n v="0"/>
    <n v="20000"/>
    <n v="0"/>
    <n v="0"/>
    <n v="0"/>
    <n v="0"/>
    <m/>
    <m/>
    <n v="0"/>
    <m/>
    <m/>
    <m/>
    <m/>
    <m/>
    <m/>
    <m/>
    <m/>
    <s v="150-02319"/>
    <s v="I09146"/>
    <m/>
    <n v="0"/>
    <n v="0"/>
    <n v="0"/>
    <n v="0"/>
    <n v="0"/>
    <n v="0"/>
    <m/>
    <m/>
    <m/>
    <s v="No"/>
    <s v="W665253"/>
    <n v="0"/>
    <m/>
    <s v="I09146"/>
    <m/>
    <m/>
    <s v="S0363113"/>
  </r>
  <r>
    <x v="873"/>
    <n v="10000"/>
    <n v="10000"/>
    <d v="2025-04-21T00:00:00"/>
    <s v="502LAUGH"/>
    <s v=" 5:35:18 pm"/>
    <s v="4011821U5"/>
    <m/>
    <x v="0"/>
    <s v="Yes"/>
    <x v="29"/>
    <x v="21"/>
    <x v="46"/>
    <x v="46"/>
    <n v="50"/>
    <m/>
    <m/>
    <d v="2025-04-21T00:00:00"/>
    <m/>
    <n v="4"/>
    <n v="200"/>
    <s v="PE"/>
    <s v="BDSF0102-K0001"/>
    <n v="0"/>
    <n v="200"/>
    <n v="0"/>
    <n v="0"/>
    <n v="0"/>
    <n v="0"/>
    <m/>
    <m/>
    <n v="0"/>
    <m/>
    <m/>
    <m/>
    <m/>
    <m/>
    <m/>
    <m/>
    <m/>
    <s v="BDSF0102-K"/>
    <s v="G07206"/>
    <m/>
    <n v="0"/>
    <n v="0"/>
    <n v="0"/>
    <n v="0"/>
    <n v="0"/>
    <n v="0"/>
    <m/>
    <m/>
    <m/>
    <s v="No"/>
    <s v="W665304"/>
    <n v="0"/>
    <m/>
    <s v="G07206"/>
    <m/>
    <m/>
    <s v="ZSA101805"/>
  </r>
  <r>
    <x v="874"/>
    <n v="10000"/>
    <n v="10000"/>
    <d v="2025-04-22T00:00:00"/>
    <s v="502LAUGH"/>
    <s v=" 8:35:07 am"/>
    <s v="85B317A219R"/>
    <m/>
    <x v="0"/>
    <s v="Yes"/>
    <x v="29"/>
    <x v="21"/>
    <x v="46"/>
    <x v="46"/>
    <n v="500"/>
    <m/>
    <m/>
    <d v="2025-04-21T00:00:00"/>
    <m/>
    <n v="1"/>
    <n v="500"/>
    <s v="PE"/>
    <s v="XTR-140.1894.12-0001"/>
    <n v="0"/>
    <n v="500"/>
    <n v="0"/>
    <n v="0"/>
    <n v="0"/>
    <n v="0"/>
    <m/>
    <m/>
    <n v="0"/>
    <m/>
    <m/>
    <m/>
    <m/>
    <m/>
    <m/>
    <m/>
    <m/>
    <s v="XTR-140.1894.12-S"/>
    <s v="L12161"/>
    <m/>
    <n v="0"/>
    <n v="0"/>
    <n v="0"/>
    <n v="0"/>
    <n v="0"/>
    <n v="0"/>
    <m/>
    <m/>
    <m/>
    <s v="No"/>
    <s v="W665524"/>
    <n v="0"/>
    <m/>
    <s v="L12161"/>
    <m/>
    <m/>
    <s v="S0363125"/>
  </r>
  <r>
    <x v="875"/>
    <n v="10000"/>
    <n v="10000"/>
    <d v="2025-04-23T00:00:00"/>
    <s v="502LAUGH"/>
    <s v=" 9:24:51 am"/>
    <s v="E04L96170/4052209U5"/>
    <m/>
    <x v="0"/>
    <s v="Yes"/>
    <x v="54"/>
    <x v="29"/>
    <x v="19"/>
    <x v="19"/>
    <n v="5000"/>
    <m/>
    <m/>
    <d v="2025-04-21T00:00:00"/>
    <m/>
    <n v="1"/>
    <n v="5000"/>
    <s v="PE"/>
    <s v="TSMC00333060001"/>
    <n v="0"/>
    <n v="5000"/>
    <n v="0"/>
    <n v="0"/>
    <n v="0"/>
    <n v="0"/>
    <m/>
    <m/>
    <n v="0"/>
    <m/>
    <m/>
    <m/>
    <m/>
    <m/>
    <m/>
    <m/>
    <m/>
    <s v="TSMC0033306"/>
    <s v="T20104"/>
    <m/>
    <n v="0"/>
    <n v="0"/>
    <n v="0"/>
    <n v="0"/>
    <n v="0"/>
    <n v="0"/>
    <m/>
    <m/>
    <m/>
    <s v="No"/>
    <s v="W665306"/>
    <n v="0"/>
    <m/>
    <s v="T20104"/>
    <m/>
    <m/>
    <s v="S0363137"/>
  </r>
  <r>
    <x v="803"/>
    <n v="10000"/>
    <n v="20000"/>
    <d v="2025-04-22T00:00:00"/>
    <s v="502LAUGH"/>
    <s v=" 9:17:16 am"/>
    <s v="TW1116349-04"/>
    <m/>
    <x v="1"/>
    <s v="Yes"/>
    <x v="36"/>
    <x v="2"/>
    <x v="45"/>
    <x v="45"/>
    <n v="2834"/>
    <m/>
    <m/>
    <d v="2025-04-21T00:00:00"/>
    <m/>
    <n v="12"/>
    <n v="34008"/>
    <s v="PE"/>
    <s v="P1S0455 60001"/>
    <n v="0"/>
    <n v="30000"/>
    <n v="4008"/>
    <n v="0"/>
    <n v="0"/>
    <n v="0"/>
    <m/>
    <m/>
    <n v="0"/>
    <m/>
    <m/>
    <m/>
    <m/>
    <m/>
    <m/>
    <m/>
    <m/>
    <s v="P1S0455 6"/>
    <s v="H08220"/>
    <m/>
    <n v="0"/>
    <n v="0"/>
    <n v="0"/>
    <n v="0"/>
    <n v="0"/>
    <n v="0"/>
    <m/>
    <m/>
    <m/>
    <s v="No"/>
    <s v="W665307"/>
    <n v="0"/>
    <m/>
    <s v="H08220"/>
    <m/>
    <m/>
    <s v="S0363148"/>
  </r>
  <r>
    <x v="876"/>
    <n v="10000"/>
    <n v="10000"/>
    <d v="2025-04-28T00:00:00"/>
    <s v="502LAUGH"/>
    <s v=" 8:51:15 am"/>
    <s v="4820U8015"/>
    <m/>
    <x v="0"/>
    <s v="Yes"/>
    <x v="20"/>
    <x v="17"/>
    <x v="19"/>
    <x v="19"/>
    <n v="900"/>
    <m/>
    <m/>
    <d v="2025-04-21T00:00:00"/>
    <m/>
    <n v="6"/>
    <n v="5400"/>
    <s v="PE"/>
    <s v="241086-120001"/>
    <n v="0"/>
    <n v="5000"/>
    <n v="400"/>
    <n v="0"/>
    <n v="0"/>
    <n v="0"/>
    <m/>
    <m/>
    <n v="0"/>
    <m/>
    <m/>
    <m/>
    <m/>
    <m/>
    <m/>
    <m/>
    <m/>
    <s v="241086-12"/>
    <s v="T20115"/>
    <m/>
    <n v="0"/>
    <n v="0"/>
    <n v="0"/>
    <n v="0"/>
    <n v="0"/>
    <n v="0"/>
    <m/>
    <m/>
    <m/>
    <s v="No"/>
    <s v="W665547"/>
    <n v="0"/>
    <m/>
    <s v="T20115"/>
    <m/>
    <m/>
    <s v="S0363323"/>
  </r>
  <r>
    <x v="877"/>
    <n v="10000"/>
    <n v="10000"/>
    <d v="2025-04-28T00:00:00"/>
    <s v="502LAUGH"/>
    <s v=" 8:51:15 am"/>
    <s v="4820U8015"/>
    <m/>
    <x v="0"/>
    <s v="Yes"/>
    <x v="20"/>
    <x v="17"/>
    <x v="19"/>
    <x v="19"/>
    <n v="900"/>
    <m/>
    <m/>
    <d v="2025-04-21T00:00:00"/>
    <m/>
    <n v="6"/>
    <n v="5400"/>
    <s v="PE"/>
    <s v="241087-120001"/>
    <n v="0"/>
    <n v="5000"/>
    <n v="400"/>
    <n v="0"/>
    <n v="0"/>
    <n v="0"/>
    <m/>
    <m/>
    <n v="0"/>
    <m/>
    <m/>
    <m/>
    <m/>
    <m/>
    <m/>
    <m/>
    <m/>
    <s v="241087-12"/>
    <s v="T20115"/>
    <m/>
    <n v="0"/>
    <n v="0"/>
    <n v="0"/>
    <n v="0"/>
    <n v="0"/>
    <n v="0"/>
    <m/>
    <m/>
    <m/>
    <s v="No"/>
    <s v="W665548"/>
    <n v="0"/>
    <m/>
    <s v="T20115"/>
    <m/>
    <m/>
    <s v="S0363323"/>
  </r>
  <r>
    <x v="878"/>
    <n v="10000"/>
    <n v="10000"/>
    <d v="2025-04-28T00:00:00"/>
    <s v="502LAUGH"/>
    <s v=" 8:51:15 am"/>
    <s v="4820U8015"/>
    <m/>
    <x v="0"/>
    <s v="Yes"/>
    <x v="20"/>
    <x v="17"/>
    <x v="19"/>
    <x v="19"/>
    <n v="900"/>
    <m/>
    <m/>
    <d v="2025-04-21T00:00:00"/>
    <m/>
    <n v="6"/>
    <n v="5400"/>
    <s v="PE"/>
    <s v="241088-120001"/>
    <n v="0"/>
    <n v="5000"/>
    <n v="400"/>
    <n v="0"/>
    <n v="0"/>
    <n v="0"/>
    <m/>
    <m/>
    <n v="0"/>
    <m/>
    <m/>
    <m/>
    <m/>
    <m/>
    <m/>
    <m/>
    <m/>
    <s v="241088-12"/>
    <s v="T20115"/>
    <m/>
    <n v="0"/>
    <n v="0"/>
    <n v="0"/>
    <n v="0"/>
    <n v="0"/>
    <n v="0"/>
    <m/>
    <m/>
    <m/>
    <s v="No"/>
    <s v="W665549"/>
    <n v="0"/>
    <m/>
    <s v="T20115"/>
    <m/>
    <m/>
    <s v="S0363323"/>
  </r>
  <r>
    <x v="879"/>
    <n v="10000"/>
    <n v="10000"/>
    <d v="2025-04-28T00:00:00"/>
    <s v="502LAUGH"/>
    <s v=" 8:53:03 am"/>
    <s v="4820U8015"/>
    <m/>
    <x v="0"/>
    <s v="Yes"/>
    <x v="20"/>
    <x v="17"/>
    <x v="19"/>
    <x v="19"/>
    <n v="900"/>
    <m/>
    <m/>
    <d v="2025-04-21T00:00:00"/>
    <m/>
    <n v="6"/>
    <n v="5400"/>
    <s v="PE"/>
    <s v="241089-120001"/>
    <n v="0"/>
    <n v="5000"/>
    <n v="400"/>
    <n v="0"/>
    <n v="0"/>
    <n v="0"/>
    <m/>
    <m/>
    <n v="0"/>
    <m/>
    <m/>
    <m/>
    <m/>
    <m/>
    <m/>
    <m/>
    <m/>
    <s v="241089-12"/>
    <s v="T20115"/>
    <m/>
    <n v="0"/>
    <n v="0"/>
    <n v="0"/>
    <n v="0"/>
    <n v="0"/>
    <n v="0"/>
    <m/>
    <m/>
    <m/>
    <s v="No"/>
    <s v="W665550"/>
    <n v="0"/>
    <m/>
    <s v="T20115"/>
    <m/>
    <m/>
    <s v="S0363323"/>
  </r>
  <r>
    <x v="880"/>
    <n v="10000"/>
    <n v="10000"/>
    <d v="2025-04-28T00:00:00"/>
    <s v="502LAUGH"/>
    <s v=" 8:53:03 am"/>
    <s v="4820U8015"/>
    <m/>
    <x v="0"/>
    <s v="Yes"/>
    <x v="20"/>
    <x v="17"/>
    <x v="19"/>
    <x v="19"/>
    <n v="1000"/>
    <m/>
    <m/>
    <d v="2025-04-21T00:00:00"/>
    <m/>
    <n v="6"/>
    <n v="6000"/>
    <s v="PE"/>
    <s v="241090-120001"/>
    <n v="0"/>
    <n v="5000"/>
    <n v="1000"/>
    <n v="0"/>
    <n v="0"/>
    <n v="0"/>
    <m/>
    <m/>
    <n v="0"/>
    <m/>
    <m/>
    <m/>
    <m/>
    <m/>
    <m/>
    <m/>
    <m/>
    <s v="241090-12"/>
    <s v="T20115"/>
    <m/>
    <n v="0"/>
    <n v="0"/>
    <n v="0"/>
    <n v="0"/>
    <n v="0"/>
    <n v="0"/>
    <m/>
    <m/>
    <m/>
    <s v="No"/>
    <s v="W665551"/>
    <n v="0"/>
    <m/>
    <s v="T20115"/>
    <m/>
    <m/>
    <s v="S0363323"/>
  </r>
  <r>
    <x v="881"/>
    <n v="10000"/>
    <n v="10000"/>
    <d v="2025-04-21T00:00:00"/>
    <s v="502LAUGH"/>
    <s v=" 3:43:31 pm"/>
    <s v="SG-5651598 01"/>
    <m/>
    <x v="0"/>
    <s v="Yes"/>
    <x v="6"/>
    <x v="5"/>
    <x v="6"/>
    <x v="6"/>
    <n v="1200"/>
    <m/>
    <m/>
    <d v="2025-04-21T00:00:00"/>
    <m/>
    <n v="10"/>
    <n v="12000"/>
    <s v="PE"/>
    <n v="112024840001"/>
    <n v="0"/>
    <n v="12000"/>
    <n v="0"/>
    <n v="0"/>
    <n v="0"/>
    <n v="0"/>
    <m/>
    <m/>
    <n v="0"/>
    <m/>
    <m/>
    <m/>
    <m/>
    <m/>
    <m/>
    <m/>
    <m/>
    <n v="11202484"/>
    <s v="I09180"/>
    <m/>
    <n v="0"/>
    <n v="0"/>
    <n v="0"/>
    <n v="0"/>
    <n v="0"/>
    <n v="0"/>
    <m/>
    <m/>
    <m/>
    <s v="No"/>
    <s v="W665261"/>
    <n v="0"/>
    <m/>
    <s v="I09180"/>
    <m/>
    <m/>
    <s v="S0363359"/>
  </r>
  <r>
    <x v="882"/>
    <n v="10000"/>
    <n v="10000"/>
    <d v="2025-04-22T00:00:00"/>
    <s v="502LAUGH"/>
    <s v=" 8:57:23 am"/>
    <s v="M0BUG7282"/>
    <m/>
    <x v="0"/>
    <s v="Yes"/>
    <x v="12"/>
    <x v="11"/>
    <x v="12"/>
    <x v="12"/>
    <n v="4000"/>
    <m/>
    <m/>
    <d v="2025-04-21T00:00:00"/>
    <m/>
    <n v="20"/>
    <n v="80000"/>
    <s v="PE"/>
    <s v="100565979-ADS1360001"/>
    <n v="0"/>
    <n v="80000"/>
    <n v="0"/>
    <n v="0"/>
    <n v="0"/>
    <n v="0"/>
    <m/>
    <m/>
    <n v="0"/>
    <m/>
    <m/>
    <m/>
    <m/>
    <m/>
    <m/>
    <m/>
    <m/>
    <s v="100565979-ADS1366"/>
    <s v="S19314"/>
    <m/>
    <n v="0"/>
    <n v="0"/>
    <n v="0"/>
    <n v="0"/>
    <n v="0"/>
    <n v="0"/>
    <m/>
    <m/>
    <m/>
    <s v="No"/>
    <s v="W665262"/>
    <n v="0"/>
    <m/>
    <s v="S19314"/>
    <m/>
    <m/>
    <s v="H0065012"/>
  </r>
  <r>
    <x v="883"/>
    <n v="10000"/>
    <n v="10000"/>
    <d v="2025-04-25T00:00:00"/>
    <s v="502LAUGH"/>
    <s v=" 5:13:39 pm"/>
    <n v="17190809009"/>
    <m/>
    <x v="0"/>
    <s v="Yes"/>
    <x v="42"/>
    <x v="11"/>
    <x v="35"/>
    <x v="35"/>
    <n v="25000"/>
    <m/>
    <m/>
    <d v="2025-04-21T00:00:00"/>
    <m/>
    <n v="2"/>
    <n v="50000"/>
    <s v="PE"/>
    <s v="719007600 REVA0001"/>
    <n v="0"/>
    <n v="50000"/>
    <n v="0"/>
    <n v="0"/>
    <n v="0"/>
    <n v="0"/>
    <m/>
    <m/>
    <n v="0"/>
    <m/>
    <m/>
    <m/>
    <m/>
    <m/>
    <m/>
    <m/>
    <m/>
    <s v="719007600 REVA"/>
    <s v="S19314"/>
    <m/>
    <n v="0"/>
    <n v="0"/>
    <n v="0"/>
    <n v="0"/>
    <n v="0"/>
    <n v="0"/>
    <m/>
    <m/>
    <m/>
    <s v="No"/>
    <s v="W665572"/>
    <n v="0"/>
    <m/>
    <s v="S19314"/>
    <m/>
    <m/>
    <s v="H0065030"/>
  </r>
  <r>
    <x v="884"/>
    <n v="10000"/>
    <n v="10000"/>
    <d v="2025-04-22T00:00:00"/>
    <s v="502LAUGH"/>
    <s v=" 3:40:46 pm"/>
    <s v="M0BUF4262/M0BUF4272"/>
    <m/>
    <x v="0"/>
    <s v="Yes"/>
    <x v="13"/>
    <x v="11"/>
    <x v="13"/>
    <x v="13"/>
    <n v="15000"/>
    <m/>
    <m/>
    <d v="2025-04-21T00:00:00"/>
    <m/>
    <n v="6"/>
    <n v="90000"/>
    <s v="PE"/>
    <s v="722138300 REVA0001"/>
    <n v="0"/>
    <n v="90000"/>
    <n v="0"/>
    <n v="0"/>
    <n v="0"/>
    <n v="0"/>
    <m/>
    <m/>
    <n v="0"/>
    <m/>
    <m/>
    <m/>
    <m/>
    <m/>
    <m/>
    <m/>
    <m/>
    <s v="722138300 REVA"/>
    <s v="S19314"/>
    <m/>
    <n v="0"/>
    <n v="0"/>
    <n v="0"/>
    <n v="0"/>
    <n v="0"/>
    <n v="0"/>
    <m/>
    <m/>
    <m/>
    <s v="No"/>
    <s v="W665263"/>
    <n v="0"/>
    <m/>
    <s v="S19314"/>
    <m/>
    <m/>
    <s v="H0065031"/>
  </r>
  <r>
    <x v="885"/>
    <n v="10000"/>
    <n v="10000"/>
    <d v="2025-04-22T00:00:00"/>
    <s v="502LAUGH"/>
    <s v=" 8:57:23 am"/>
    <s v="M0BUG7282"/>
    <m/>
    <x v="0"/>
    <s v="Yes"/>
    <x v="12"/>
    <x v="11"/>
    <x v="12"/>
    <x v="12"/>
    <n v="4000"/>
    <m/>
    <m/>
    <d v="2025-04-21T00:00:00"/>
    <m/>
    <n v="20"/>
    <n v="80000"/>
    <s v="PE"/>
    <s v="100565979-ADS1360001"/>
    <n v="0"/>
    <n v="80000"/>
    <n v="0"/>
    <n v="0"/>
    <n v="0"/>
    <n v="0"/>
    <m/>
    <m/>
    <n v="0"/>
    <m/>
    <m/>
    <m/>
    <m/>
    <m/>
    <m/>
    <m/>
    <m/>
    <s v="100565979-ADS1366"/>
    <s v="S19081-TH"/>
    <m/>
    <n v="0"/>
    <n v="0"/>
    <n v="0"/>
    <n v="0"/>
    <n v="0"/>
    <n v="0"/>
    <m/>
    <m/>
    <m/>
    <s v="No"/>
    <s v="W665264"/>
    <n v="0"/>
    <m/>
    <s v="S19081-TH"/>
    <m/>
    <m/>
    <s v="H0065034"/>
  </r>
  <r>
    <x v="886"/>
    <n v="10000"/>
    <n v="10000"/>
    <d v="2025-04-22T00:00:00"/>
    <s v="502LAUGH"/>
    <s v=" 8:33:17 am"/>
    <s v="M0BUF4262"/>
    <m/>
    <x v="0"/>
    <s v="Yes"/>
    <x v="45"/>
    <x v="21"/>
    <x v="26"/>
    <x v="26"/>
    <n v="9000"/>
    <m/>
    <m/>
    <d v="2025-04-21T00:00:00"/>
    <m/>
    <n v="4"/>
    <n v="36000"/>
    <s v="PE"/>
    <s v="100823876-75367 0001"/>
    <n v="0"/>
    <n v="36000"/>
    <n v="0"/>
    <n v="0"/>
    <n v="0"/>
    <n v="0"/>
    <m/>
    <m/>
    <n v="0"/>
    <m/>
    <m/>
    <m/>
    <m/>
    <m/>
    <m/>
    <m/>
    <m/>
    <s v="100823876-75367 A"/>
    <s v="S19081-TH"/>
    <m/>
    <n v="0"/>
    <n v="0"/>
    <n v="0"/>
    <n v="0"/>
    <n v="0"/>
    <n v="0"/>
    <m/>
    <m/>
    <m/>
    <s v="No"/>
    <s v="W665318"/>
    <n v="0"/>
    <m/>
    <s v="S19081-TH"/>
    <m/>
    <m/>
    <s v="H0065036"/>
  </r>
  <r>
    <x v="887"/>
    <n v="10000"/>
    <n v="10000"/>
    <d v="2025-04-21T00:00:00"/>
    <s v="502LAUGH"/>
    <d v="1899-12-30T11:28:28"/>
    <s v="J00WF0611"/>
    <m/>
    <x v="0"/>
    <s v="Yes"/>
    <x v="0"/>
    <x v="0"/>
    <x v="0"/>
    <x v="0"/>
    <n v="4"/>
    <m/>
    <m/>
    <d v="2025-04-21T00:00:00"/>
    <m/>
    <n v="4"/>
    <n v="16"/>
    <s v="PE"/>
    <s v="SH25-0327-01160001"/>
    <n v="0"/>
    <n v="15"/>
    <n v="1"/>
    <n v="0"/>
    <n v="0"/>
    <n v="0"/>
    <m/>
    <m/>
    <n v="0"/>
    <m/>
    <m/>
    <m/>
    <m/>
    <m/>
    <m/>
    <m/>
    <m/>
    <s v="SH25-0327-0116"/>
    <s v="S19412"/>
    <m/>
    <n v="0"/>
    <n v="0"/>
    <n v="0"/>
    <n v="0"/>
    <n v="0"/>
    <n v="0"/>
    <m/>
    <m/>
    <m/>
    <s v="No"/>
    <s v="W665265"/>
    <n v="0"/>
    <m/>
    <s v="S19412"/>
    <m/>
    <m/>
    <s v="S0363416"/>
  </r>
  <r>
    <x v="887"/>
    <n v="10000"/>
    <n v="20000"/>
    <d v="2025-04-21T00:00:00"/>
    <s v="502LAUGH"/>
    <d v="1899-12-30T11:28:28"/>
    <s v="J00WF0611"/>
    <m/>
    <x v="1"/>
    <s v="Yes"/>
    <x v="40"/>
    <x v="28"/>
    <x v="14"/>
    <x v="14"/>
    <n v="15"/>
    <m/>
    <m/>
    <d v="2025-04-21T00:00:00"/>
    <m/>
    <n v="1"/>
    <n v="15"/>
    <s v="PE"/>
    <s v="SH25-0327-01160001"/>
    <n v="0"/>
    <n v="15"/>
    <n v="0"/>
    <n v="0"/>
    <n v="0"/>
    <n v="0"/>
    <m/>
    <m/>
    <n v="0"/>
    <m/>
    <m/>
    <m/>
    <m/>
    <m/>
    <m/>
    <m/>
    <m/>
    <s v="SH25-0327-0116"/>
    <s v="S19412"/>
    <m/>
    <n v="0"/>
    <n v="0"/>
    <n v="0"/>
    <n v="0"/>
    <n v="0"/>
    <n v="0"/>
    <m/>
    <m/>
    <m/>
    <s v="No"/>
    <s v="W665265"/>
    <n v="0"/>
    <m/>
    <s v="S19412"/>
    <m/>
    <m/>
    <s v="S0363416"/>
  </r>
  <r>
    <x v="888"/>
    <n v="10000"/>
    <n v="10000"/>
    <d v="2025-04-21T00:00:00"/>
    <s v="502LAUGH"/>
    <s v=" 4:10:05 pm"/>
    <s v="XHX24820A0902/XHX2412242227/XHX241228030"/>
    <m/>
    <x v="0"/>
    <s v="Yes"/>
    <x v="47"/>
    <x v="18"/>
    <x v="47"/>
    <x v="47"/>
    <n v="4"/>
    <m/>
    <m/>
    <d v="2025-04-21T00:00:00"/>
    <m/>
    <n v="15"/>
    <n v="60"/>
    <s v="PE"/>
    <s v="TPK-853766-00200001"/>
    <n v="0"/>
    <n v="60"/>
    <n v="0"/>
    <n v="0"/>
    <n v="0"/>
    <n v="0"/>
    <m/>
    <m/>
    <n v="0"/>
    <m/>
    <m/>
    <m/>
    <m/>
    <m/>
    <m/>
    <m/>
    <m/>
    <s v="TPK-853766-0020"/>
    <s v="Z26002"/>
    <m/>
    <n v="0"/>
    <n v="0"/>
    <n v="0"/>
    <n v="0"/>
    <n v="0"/>
    <n v="0"/>
    <m/>
    <m/>
    <m/>
    <s v="No"/>
    <s v="W665266"/>
    <n v="0"/>
    <m/>
    <s v="Z26002"/>
    <m/>
    <m/>
    <s v="ZSA101817"/>
  </r>
  <r>
    <x v="889"/>
    <n v="10000"/>
    <n v="10000"/>
    <d v="2025-04-21T00:00:00"/>
    <s v="502LAUGH"/>
    <s v=" 4:10:05 pm"/>
    <s v="JH20240905/A431833/XHX24B18A1408/XHX24B01A0904/XHX24C12A0402"/>
    <m/>
    <x v="0"/>
    <s v="Yes"/>
    <x v="47"/>
    <x v="18"/>
    <x v="47"/>
    <x v="47"/>
    <n v="12"/>
    <m/>
    <m/>
    <d v="2025-04-21T00:00:00"/>
    <m/>
    <n v="10"/>
    <n v="120"/>
    <s v="PE"/>
    <s v="TPK-874726-00200001"/>
    <n v="0"/>
    <n v="120"/>
    <n v="0"/>
    <n v="0"/>
    <n v="0"/>
    <n v="0"/>
    <m/>
    <m/>
    <n v="0"/>
    <m/>
    <m/>
    <m/>
    <m/>
    <m/>
    <m/>
    <m/>
    <m/>
    <s v="TPK-874726-0020"/>
    <s v="Z26002"/>
    <m/>
    <n v="0"/>
    <n v="0"/>
    <n v="0"/>
    <n v="0"/>
    <n v="0"/>
    <n v="0"/>
    <m/>
    <m/>
    <m/>
    <s v="No"/>
    <s v="W665267"/>
    <n v="0"/>
    <m/>
    <s v="Z26002"/>
    <m/>
    <m/>
    <s v="ZSA101817"/>
  </r>
  <r>
    <x v="670"/>
    <n v="10000"/>
    <n v="20000"/>
    <d v="2025-04-28T00:00:00"/>
    <s v="502LAUGH"/>
    <s v=" 1:59:03 pm"/>
    <s v="BZC064-09"/>
    <s v="SC25387"/>
    <x v="1"/>
    <s v="No"/>
    <x v="52"/>
    <x v="18"/>
    <x v="38"/>
    <x v="38"/>
    <n v="3667"/>
    <m/>
    <m/>
    <d v="2025-04-22T00:00:00"/>
    <m/>
    <n v="6"/>
    <n v="22002"/>
    <s v="PE"/>
    <s v="KT-200-W0001"/>
    <n v="0"/>
    <n v="0"/>
    <n v="0"/>
    <n v="0"/>
    <n v="0"/>
    <n v="0"/>
    <m/>
    <m/>
    <n v="0"/>
    <m/>
    <m/>
    <m/>
    <s v="No"/>
    <n v="0"/>
    <s v="No"/>
    <m/>
    <m/>
    <s v="KT-200-W"/>
    <s v="E05203"/>
    <m/>
    <n v="0"/>
    <n v="0"/>
    <n v="0"/>
    <n v="0"/>
    <n v="0"/>
    <n v="0"/>
    <m/>
    <m/>
    <m/>
    <s v="No"/>
    <m/>
    <m/>
    <m/>
    <s v="E05203"/>
    <m/>
    <m/>
    <s v="S0356612"/>
  </r>
  <r>
    <x v="890"/>
    <n v="10000"/>
    <n v="10000"/>
    <d v="2025-04-23T00:00:00"/>
    <s v="502LAUGH"/>
    <s v=" 8:40:02 am"/>
    <s v="SG-5650696"/>
    <s v="FSC29525"/>
    <x v="0"/>
    <s v="No"/>
    <x v="1"/>
    <x v="1"/>
    <x v="1"/>
    <x v="1"/>
    <n v="36000"/>
    <m/>
    <m/>
    <d v="2025-04-22T00:00:00"/>
    <m/>
    <n v="12"/>
    <n v="432000"/>
    <s v="PE"/>
    <n v="80256220001"/>
    <n v="0"/>
    <n v="0"/>
    <n v="0"/>
    <n v="0"/>
    <n v="0"/>
    <n v="0"/>
    <m/>
    <m/>
    <n v="0"/>
    <m/>
    <m/>
    <m/>
    <s v="No"/>
    <n v="0"/>
    <s v="No"/>
    <m/>
    <m/>
    <n v="8025622"/>
    <s v="B02083"/>
    <m/>
    <n v="0"/>
    <n v="0"/>
    <n v="0"/>
    <n v="0"/>
    <n v="0"/>
    <n v="0"/>
    <m/>
    <m/>
    <m/>
    <s v="No"/>
    <m/>
    <m/>
    <m/>
    <s v="B02083"/>
    <m/>
    <m/>
    <s v="S0361303"/>
  </r>
  <r>
    <x v="891"/>
    <n v="10000"/>
    <n v="10000"/>
    <d v="2025-04-24T00:00:00"/>
    <s v="502LAUGH"/>
    <s v=" 8:37:51 am"/>
    <s v="SG-5656707-01"/>
    <s v="FSC29943"/>
    <x v="0"/>
    <s v="No"/>
    <x v="21"/>
    <x v="3"/>
    <x v="20"/>
    <x v="20"/>
    <n v="36000"/>
    <m/>
    <m/>
    <d v="2025-04-22T00:00:00"/>
    <m/>
    <n v="12"/>
    <n v="432000"/>
    <s v="PE"/>
    <n v="80256230001"/>
    <n v="0"/>
    <n v="0"/>
    <n v="0"/>
    <n v="0"/>
    <n v="0"/>
    <n v="0"/>
    <m/>
    <m/>
    <n v="0"/>
    <m/>
    <m/>
    <m/>
    <s v="No"/>
    <n v="0"/>
    <s v="No"/>
    <m/>
    <m/>
    <n v="8025623"/>
    <s v="B02083"/>
    <m/>
    <n v="0"/>
    <n v="0"/>
    <n v="0"/>
    <n v="0"/>
    <n v="0"/>
    <n v="0"/>
    <m/>
    <m/>
    <m/>
    <s v="No"/>
    <m/>
    <m/>
    <m/>
    <s v="B02083"/>
    <m/>
    <m/>
    <s v="S0361326"/>
  </r>
  <r>
    <x v="892"/>
    <n v="10000"/>
    <n v="20000"/>
    <d v="2025-04-22T00:00:00"/>
    <s v="502LAUGH"/>
    <s v=" 3:47:03 pm"/>
    <s v="4103007U5"/>
    <s v="FSC30839A"/>
    <x v="0"/>
    <s v="No"/>
    <x v="11"/>
    <x v="10"/>
    <x v="11"/>
    <x v="11"/>
    <n v="3000"/>
    <m/>
    <m/>
    <d v="2025-04-22T00:00:00"/>
    <m/>
    <n v="4"/>
    <n v="12000"/>
    <s v="PE"/>
    <s v="0B49096 REVAA0001"/>
    <n v="0"/>
    <n v="0"/>
    <n v="0"/>
    <n v="0"/>
    <n v="0"/>
    <n v="0"/>
    <m/>
    <m/>
    <n v="0"/>
    <m/>
    <m/>
    <m/>
    <s v="No"/>
    <n v="0"/>
    <s v="No"/>
    <m/>
    <m/>
    <s v="0B49096 REVAA"/>
    <s v="W23041-TH"/>
    <m/>
    <n v="0"/>
    <n v="0"/>
    <n v="0"/>
    <n v="0"/>
    <n v="0"/>
    <n v="0"/>
    <m/>
    <m/>
    <m/>
    <s v="No"/>
    <m/>
    <m/>
    <m/>
    <s v="W23041-TH"/>
    <m/>
    <m/>
    <s v="H0064928"/>
  </r>
  <r>
    <x v="893"/>
    <n v="10000"/>
    <n v="10000"/>
    <d v="2025-04-29T00:00:00"/>
    <s v="502LAUGH"/>
    <s v=" 8:18:37 am"/>
    <s v="BZC040-01"/>
    <s v="SC25387"/>
    <x v="0"/>
    <s v="No"/>
    <x v="44"/>
    <x v="25"/>
    <x v="42"/>
    <x v="42"/>
    <n v="1790"/>
    <m/>
    <m/>
    <d v="2025-04-22T00:00:00"/>
    <m/>
    <n v="24"/>
    <n v="42960"/>
    <s v="PE"/>
    <s v="CHAMP SQ-BLUE0001"/>
    <n v="0"/>
    <n v="0"/>
    <n v="0"/>
    <n v="0"/>
    <n v="0"/>
    <n v="0"/>
    <m/>
    <m/>
    <n v="0"/>
    <m/>
    <m/>
    <m/>
    <s v="No"/>
    <n v="0"/>
    <s v="No"/>
    <m/>
    <m/>
    <s v="CHAMP SQ-BLUE"/>
    <s v="E05203"/>
    <m/>
    <n v="0"/>
    <n v="0"/>
    <n v="0"/>
    <n v="0"/>
    <n v="0"/>
    <n v="0"/>
    <m/>
    <m/>
    <m/>
    <s v="No"/>
    <m/>
    <m/>
    <m/>
    <s v="E05203"/>
    <m/>
    <m/>
    <s v="S0362395"/>
  </r>
  <r>
    <x v="840"/>
    <n v="10000"/>
    <n v="20000"/>
    <d v="2025-04-29T00:00:00"/>
    <s v="502LAUGH"/>
    <s v=" 9:50:27 am"/>
    <s v="D008O1730/D008O561/D00852321/D008S1090/D008S1011/D008O0920"/>
    <s v="FDC31617"/>
    <x v="0"/>
    <s v="No"/>
    <x v="44"/>
    <x v="25"/>
    <x v="42"/>
    <x v="42"/>
    <n v="5611"/>
    <m/>
    <m/>
    <d v="2025-04-22T00:00:00"/>
    <m/>
    <n v="18"/>
    <n v="100998"/>
    <s v="PE"/>
    <s v="1VV21-80021-FT0001"/>
    <n v="0"/>
    <n v="0"/>
    <n v="0"/>
    <n v="0"/>
    <n v="0"/>
    <n v="0"/>
    <m/>
    <m/>
    <n v="0"/>
    <m/>
    <m/>
    <m/>
    <s v="No"/>
    <n v="0"/>
    <s v="No"/>
    <m/>
    <m/>
    <s v="1VV21-80021-FT"/>
    <s v="H08031-JIM-M"/>
    <m/>
    <n v="0"/>
    <n v="0"/>
    <n v="0"/>
    <n v="0"/>
    <n v="0"/>
    <n v="0"/>
    <m/>
    <m/>
    <m/>
    <s v="No"/>
    <m/>
    <m/>
    <m/>
    <s v="H08031-JIM-M"/>
    <m/>
    <m/>
    <s v="S0362945"/>
  </r>
  <r>
    <x v="894"/>
    <n v="10000"/>
    <n v="10000"/>
    <d v="2025-04-23T00:00:00"/>
    <s v="502LAUGH"/>
    <s v=" 8:38:09 am"/>
    <s v="U541658029/504040526"/>
    <s v="SC28391"/>
    <x v="0"/>
    <s v="No"/>
    <x v="30"/>
    <x v="24"/>
    <x v="32"/>
    <x v="32"/>
    <n v="5860"/>
    <m/>
    <m/>
    <d v="2025-04-22T00:00:00"/>
    <m/>
    <n v="1"/>
    <n v="5860"/>
    <s v="PE"/>
    <s v="250-5313-000001"/>
    <n v="0"/>
    <n v="0"/>
    <n v="0"/>
    <n v="0"/>
    <n v="0"/>
    <n v="0"/>
    <m/>
    <m/>
    <n v="0"/>
    <m/>
    <m/>
    <m/>
    <s v="No"/>
    <n v="0"/>
    <s v="No"/>
    <m/>
    <m/>
    <s v="250-5313-00"/>
    <s v="J10025"/>
    <m/>
    <n v="0"/>
    <n v="0"/>
    <n v="0"/>
    <n v="0"/>
    <n v="0"/>
    <n v="0"/>
    <m/>
    <m/>
    <m/>
    <s v="No"/>
    <m/>
    <m/>
    <m/>
    <s v="J10025"/>
    <m/>
    <m/>
    <s v="S0363098"/>
  </r>
  <r>
    <x v="895"/>
    <n v="10000"/>
    <n v="10000"/>
    <d v="2025-04-23T00:00:00"/>
    <s v="502LAUGH"/>
    <s v=" 8:38:09 am"/>
    <s v="U541658029/504040526"/>
    <s v="SC28391"/>
    <x v="0"/>
    <s v="No"/>
    <x v="30"/>
    <x v="24"/>
    <x v="32"/>
    <x v="32"/>
    <n v="5860"/>
    <m/>
    <m/>
    <d v="2025-04-22T00:00:00"/>
    <m/>
    <n v="1"/>
    <n v="5860"/>
    <s v="PE"/>
    <s v="250-5313-000001"/>
    <n v="0"/>
    <n v="0"/>
    <n v="0"/>
    <n v="0"/>
    <n v="0"/>
    <n v="0"/>
    <m/>
    <m/>
    <n v="0"/>
    <m/>
    <m/>
    <m/>
    <s v="No"/>
    <n v="0"/>
    <s v="No"/>
    <m/>
    <m/>
    <s v="250-5313-00"/>
    <s v="J10025"/>
    <m/>
    <n v="0"/>
    <n v="0"/>
    <n v="0"/>
    <n v="0"/>
    <n v="0"/>
    <n v="0"/>
    <m/>
    <m/>
    <m/>
    <s v="No"/>
    <m/>
    <m/>
    <m/>
    <s v="J10025"/>
    <m/>
    <m/>
    <s v="S0363151"/>
  </r>
  <r>
    <x v="896"/>
    <n v="10000"/>
    <n v="10000"/>
    <d v="2025-04-24T00:00:00"/>
    <s v="502LAUGH"/>
    <s v=" 8:36:29 am"/>
    <s v="U541658029/504040526"/>
    <s v="SC28391"/>
    <x v="0"/>
    <s v="No"/>
    <x v="30"/>
    <x v="24"/>
    <x v="32"/>
    <x v="32"/>
    <n v="5860"/>
    <m/>
    <m/>
    <d v="2025-04-22T00:00:00"/>
    <m/>
    <n v="1"/>
    <n v="5860"/>
    <s v="PE"/>
    <s v="250-5313-000001"/>
    <n v="0"/>
    <n v="0"/>
    <n v="0"/>
    <n v="0"/>
    <n v="0"/>
    <n v="0"/>
    <m/>
    <m/>
    <n v="0"/>
    <m/>
    <m/>
    <m/>
    <s v="No"/>
    <n v="0"/>
    <s v="No"/>
    <m/>
    <m/>
    <s v="250-5313-00"/>
    <s v="J10025"/>
    <m/>
    <n v="0"/>
    <n v="0"/>
    <n v="0"/>
    <n v="0"/>
    <n v="0"/>
    <n v="0"/>
    <m/>
    <m/>
    <m/>
    <s v="No"/>
    <m/>
    <m/>
    <m/>
    <s v="J10025"/>
    <m/>
    <m/>
    <s v="S0363152"/>
  </r>
  <r>
    <x v="897"/>
    <n v="10000"/>
    <n v="20000"/>
    <d v="2025-04-29T00:00:00"/>
    <s v="502LAUGH"/>
    <d v="1899-12-30T11:07:51"/>
    <s v="10620258002/10620258004"/>
    <s v="FBC30652"/>
    <x v="0"/>
    <s v="No"/>
    <x v="0"/>
    <x v="0"/>
    <x v="0"/>
    <x v="0"/>
    <n v="1101"/>
    <m/>
    <m/>
    <d v="2025-04-22T00:00:00"/>
    <m/>
    <n v="308"/>
    <n v="339108"/>
    <s v="PE"/>
    <s v="3YM38-80003-FT0001"/>
    <n v="0"/>
    <n v="0"/>
    <n v="0"/>
    <n v="0"/>
    <n v="0"/>
    <n v="0"/>
    <m/>
    <m/>
    <n v="0"/>
    <m/>
    <m/>
    <m/>
    <s v="No"/>
    <n v="0"/>
    <s v="No"/>
    <m/>
    <m/>
    <s v="3YM38-80003-FT"/>
    <s v="H08031-JIM-M"/>
    <m/>
    <n v="0"/>
    <n v="0"/>
    <n v="0"/>
    <n v="0"/>
    <n v="0"/>
    <n v="0"/>
    <m/>
    <m/>
    <m/>
    <s v="No"/>
    <m/>
    <m/>
    <m/>
    <s v="H08031-JIM-M"/>
    <m/>
    <m/>
    <s v="S0363339"/>
  </r>
  <r>
    <x v="898"/>
    <n v="10000"/>
    <n v="10000"/>
    <d v="2025-04-23T00:00:00"/>
    <s v="502LAUGH"/>
    <s v=" 2:06:44 pm"/>
    <n v="860909190918"/>
    <s v="FDC32040"/>
    <x v="0"/>
    <s v="No"/>
    <x v="0"/>
    <x v="0"/>
    <x v="0"/>
    <x v="0"/>
    <n v="83"/>
    <m/>
    <m/>
    <d v="2025-04-22T00:00:00"/>
    <m/>
    <n v="108"/>
    <n v="9012"/>
    <s v="PE"/>
    <n v="200717140001"/>
    <n v="0"/>
    <n v="0"/>
    <n v="0"/>
    <n v="0"/>
    <n v="0"/>
    <n v="0"/>
    <m/>
    <m/>
    <n v="0"/>
    <m/>
    <m/>
    <m/>
    <s v="No"/>
    <n v="0"/>
    <s v="No"/>
    <m/>
    <m/>
    <n v="20071714"/>
    <s v="I09180"/>
    <m/>
    <n v="0"/>
    <n v="0"/>
    <n v="0"/>
    <n v="0"/>
    <n v="0"/>
    <n v="0"/>
    <m/>
    <m/>
    <m/>
    <s v="No"/>
    <m/>
    <m/>
    <m/>
    <s v="I09180"/>
    <m/>
    <m/>
    <s v="S0363373"/>
  </r>
  <r>
    <x v="898"/>
    <n v="20000"/>
    <n v="10000"/>
    <d v="2025-04-23T00:00:00"/>
    <s v="502LAUGH"/>
    <s v=" 2:06:44 pm"/>
    <n v="860909190918"/>
    <s v="FDC32040"/>
    <x v="0"/>
    <s v="No"/>
    <x v="0"/>
    <x v="0"/>
    <x v="0"/>
    <x v="0"/>
    <n v="37"/>
    <m/>
    <m/>
    <d v="2025-04-22T00:00:00"/>
    <m/>
    <n v="108"/>
    <n v="4000"/>
    <s v="PE"/>
    <n v="200717140001"/>
    <n v="0"/>
    <n v="0"/>
    <n v="0"/>
    <n v="0"/>
    <n v="0"/>
    <n v="0"/>
    <m/>
    <m/>
    <n v="0"/>
    <m/>
    <m/>
    <m/>
    <s v="No"/>
    <n v="0"/>
    <s v="No"/>
    <m/>
    <m/>
    <n v="20071714"/>
    <s v="I09180"/>
    <m/>
    <n v="0"/>
    <n v="0"/>
    <n v="0"/>
    <n v="0"/>
    <n v="0"/>
    <n v="0"/>
    <m/>
    <m/>
    <m/>
    <s v="No"/>
    <m/>
    <m/>
    <m/>
    <s v="I09180"/>
    <m/>
    <m/>
    <s v="S0363373"/>
  </r>
  <r>
    <x v="898"/>
    <n v="30000"/>
    <n v="10000"/>
    <d v="2025-04-23T00:00:00"/>
    <s v="502LAUGH"/>
    <s v=" 2:06:44 pm"/>
    <n v="860909190918"/>
    <s v="FDC32040"/>
    <x v="0"/>
    <s v="No"/>
    <x v="0"/>
    <x v="0"/>
    <x v="0"/>
    <x v="0"/>
    <n v="19"/>
    <m/>
    <m/>
    <d v="2025-04-22T00:00:00"/>
    <m/>
    <n v="108"/>
    <n v="2000"/>
    <s v="PE"/>
    <n v="200717140001"/>
    <n v="0"/>
    <n v="0"/>
    <n v="0"/>
    <n v="0"/>
    <n v="0"/>
    <n v="0"/>
    <m/>
    <m/>
    <n v="0"/>
    <m/>
    <m/>
    <m/>
    <s v="No"/>
    <n v="0"/>
    <s v="No"/>
    <m/>
    <m/>
    <n v="20071714"/>
    <s v="I09180"/>
    <m/>
    <n v="0"/>
    <n v="0"/>
    <n v="0"/>
    <n v="0"/>
    <n v="0"/>
    <n v="0"/>
    <m/>
    <m/>
    <m/>
    <s v="No"/>
    <m/>
    <m/>
    <m/>
    <s v="I09180"/>
    <m/>
    <m/>
    <s v="S0363373"/>
  </r>
  <r>
    <x v="899"/>
    <n v="10000"/>
    <n v="10000"/>
    <d v="2025-04-23T00:00:00"/>
    <s v="502LAUGH"/>
    <s v=" 2:07:37 pm"/>
    <n v="860909190918"/>
    <s v="FDC32040"/>
    <x v="0"/>
    <s v="No"/>
    <x v="0"/>
    <x v="0"/>
    <x v="0"/>
    <x v="0"/>
    <n v="750"/>
    <m/>
    <m/>
    <d v="2025-04-22T00:00:00"/>
    <m/>
    <n v="108"/>
    <n v="81000"/>
    <s v="PE"/>
    <n v="200645610001"/>
    <n v="0"/>
    <n v="0"/>
    <n v="0"/>
    <n v="0"/>
    <n v="0"/>
    <n v="0"/>
    <m/>
    <m/>
    <n v="0"/>
    <m/>
    <m/>
    <m/>
    <s v="No"/>
    <n v="0"/>
    <s v="No"/>
    <m/>
    <m/>
    <n v="20064561"/>
    <s v="I09180"/>
    <m/>
    <n v="0"/>
    <n v="0"/>
    <n v="0"/>
    <n v="0"/>
    <n v="0"/>
    <n v="0"/>
    <m/>
    <m/>
    <m/>
    <s v="No"/>
    <m/>
    <m/>
    <m/>
    <s v="I09180"/>
    <m/>
    <m/>
    <s v="S0363375"/>
  </r>
  <r>
    <x v="900"/>
    <n v="10000"/>
    <n v="10000"/>
    <d v="2025-04-23T00:00:00"/>
    <s v="502LAUGH"/>
    <s v=" 9:26:12 am"/>
    <s v="MOBM63480"/>
    <s v="DC12811"/>
    <x v="0"/>
    <s v="No"/>
    <x v="20"/>
    <x v="17"/>
    <x v="19"/>
    <x v="19"/>
    <n v="800"/>
    <m/>
    <m/>
    <d v="2025-04-22T00:00:00"/>
    <m/>
    <n v="1"/>
    <n v="800"/>
    <s v="PE"/>
    <s v="4022 451 413710001"/>
    <n v="0"/>
    <n v="0"/>
    <n v="0"/>
    <n v="0"/>
    <n v="0"/>
    <n v="0"/>
    <m/>
    <m/>
    <n v="0"/>
    <m/>
    <m/>
    <m/>
    <s v="No"/>
    <n v="0"/>
    <s v="No"/>
    <m/>
    <m/>
    <s v="4022 451 41371"/>
    <s v="V22065"/>
    <m/>
    <n v="0"/>
    <n v="0"/>
    <n v="0"/>
    <n v="0"/>
    <n v="0"/>
    <n v="0"/>
    <m/>
    <m/>
    <m/>
    <s v="No"/>
    <m/>
    <m/>
    <m/>
    <s v="V22065"/>
    <m/>
    <m/>
    <s v="S0363407"/>
  </r>
  <r>
    <x v="900"/>
    <n v="10000"/>
    <n v="20000"/>
    <d v="2025-04-23T00:00:00"/>
    <s v="502LAUGH"/>
    <s v=" 9:26:12 am"/>
    <s v="MOBM63480"/>
    <s v="DC12811"/>
    <x v="1"/>
    <s v="No"/>
    <x v="15"/>
    <x v="13"/>
    <x v="14"/>
    <x v="14"/>
    <n v="600"/>
    <m/>
    <m/>
    <d v="2025-04-22T00:00:00"/>
    <m/>
    <n v="1"/>
    <n v="600"/>
    <s v="PE"/>
    <s v="4022 451 413710001"/>
    <n v="0"/>
    <n v="0"/>
    <n v="0"/>
    <n v="0"/>
    <n v="0"/>
    <n v="0"/>
    <m/>
    <m/>
    <n v="0"/>
    <m/>
    <m/>
    <m/>
    <s v="No"/>
    <n v="0"/>
    <s v="No"/>
    <m/>
    <m/>
    <s v="4022 451 41371"/>
    <s v="V22065"/>
    <m/>
    <n v="0"/>
    <n v="0"/>
    <n v="0"/>
    <n v="0"/>
    <n v="0"/>
    <n v="0"/>
    <m/>
    <m/>
    <m/>
    <s v="No"/>
    <m/>
    <m/>
    <m/>
    <s v="V22065"/>
    <m/>
    <m/>
    <s v="S0363407"/>
  </r>
  <r>
    <x v="901"/>
    <n v="10000"/>
    <n v="30000"/>
    <d v="2025-04-23T00:00:00"/>
    <s v="502LAUGH"/>
    <s v=" 8:41:21 am"/>
    <s v="D005H7770"/>
    <m/>
    <x v="0"/>
    <s v="Yes"/>
    <x v="1"/>
    <x v="1"/>
    <x v="1"/>
    <x v="1"/>
    <n v="6700"/>
    <m/>
    <m/>
    <d v="2025-04-22T00:00:00"/>
    <m/>
    <n v="30"/>
    <n v="201000"/>
    <s v="PE"/>
    <s v="R390-411 REV1.00001"/>
    <n v="0"/>
    <n v="200000"/>
    <n v="1000"/>
    <n v="0"/>
    <n v="0"/>
    <n v="0"/>
    <m/>
    <m/>
    <n v="0"/>
    <m/>
    <m/>
    <m/>
    <m/>
    <m/>
    <m/>
    <m/>
    <m/>
    <s v="R390-411 REV1.0"/>
    <s v="R18131-MEIBAN MIC-M"/>
    <m/>
    <n v="0"/>
    <n v="0"/>
    <n v="0"/>
    <n v="0"/>
    <n v="0"/>
    <n v="0"/>
    <m/>
    <m/>
    <m/>
    <s v="No"/>
    <s v="W665398"/>
    <n v="0"/>
    <m/>
    <s v="R18131-MEIBAN MIC-M"/>
    <m/>
    <m/>
    <s v="S0352977"/>
  </r>
  <r>
    <x v="901"/>
    <n v="10000"/>
    <n v="40000"/>
    <d v="2025-04-23T00:00:00"/>
    <s v="502LAUGH"/>
    <s v=" 8:41:21 am"/>
    <s v="D005H7770"/>
    <m/>
    <x v="1"/>
    <s v="Yes"/>
    <x v="1"/>
    <x v="1"/>
    <x v="1"/>
    <x v="1"/>
    <n v="6667"/>
    <m/>
    <m/>
    <d v="2025-04-22T00:00:00"/>
    <m/>
    <n v="30"/>
    <n v="200010"/>
    <s v="PE"/>
    <s v="R390-411 REV1.00001"/>
    <n v="0"/>
    <n v="200000"/>
    <n v="10"/>
    <n v="0"/>
    <n v="0"/>
    <n v="0"/>
    <m/>
    <m/>
    <n v="0"/>
    <m/>
    <m/>
    <m/>
    <m/>
    <m/>
    <m/>
    <m/>
    <m/>
    <s v="R390-411 REV1.0"/>
    <s v="R18131-MEIBAN MIC-M"/>
    <m/>
    <n v="0"/>
    <n v="0"/>
    <n v="0"/>
    <n v="0"/>
    <n v="0"/>
    <n v="0"/>
    <m/>
    <m/>
    <m/>
    <s v="No"/>
    <s v="W665398"/>
    <n v="0"/>
    <m/>
    <s v="R18131-MEIBAN MIC-M"/>
    <m/>
    <m/>
    <s v="S0352977"/>
  </r>
  <r>
    <x v="902"/>
    <n v="10000"/>
    <n v="30000"/>
    <d v="2025-04-23T00:00:00"/>
    <s v="502LAUGH"/>
    <s v=" 8:42:40 am"/>
    <s v="D005H7770"/>
    <m/>
    <x v="0"/>
    <s v="Yes"/>
    <x v="1"/>
    <x v="1"/>
    <x v="1"/>
    <x v="1"/>
    <n v="12167"/>
    <m/>
    <m/>
    <d v="2025-04-22T00:00:00"/>
    <m/>
    <n v="30"/>
    <n v="365010"/>
    <s v="PE"/>
    <s v="R390-411 REV1.00001"/>
    <n v="0"/>
    <n v="360000"/>
    <n v="5010"/>
    <n v="0"/>
    <n v="0"/>
    <n v="0"/>
    <m/>
    <m/>
    <n v="0"/>
    <m/>
    <m/>
    <m/>
    <m/>
    <m/>
    <m/>
    <m/>
    <m/>
    <s v="R390-411 REV1.0"/>
    <s v="R18131-MEIBAN MIC-M"/>
    <m/>
    <n v="0"/>
    <n v="0"/>
    <n v="0"/>
    <n v="0"/>
    <n v="0"/>
    <n v="0"/>
    <m/>
    <m/>
    <m/>
    <s v="No"/>
    <s v="W665664"/>
    <n v="0"/>
    <m/>
    <s v="R18131-MEIBAN MIC-M"/>
    <m/>
    <m/>
    <s v="S0352978"/>
  </r>
  <r>
    <x v="902"/>
    <n v="10000"/>
    <n v="40000"/>
    <d v="2025-04-23T00:00:00"/>
    <s v="502LAUGH"/>
    <s v=" 8:42:40 am"/>
    <s v="D005H7770"/>
    <m/>
    <x v="1"/>
    <s v="Yes"/>
    <x v="1"/>
    <x v="1"/>
    <x v="21"/>
    <x v="21"/>
    <n v="8334"/>
    <m/>
    <m/>
    <d v="2025-04-22T00:00:00"/>
    <m/>
    <n v="30"/>
    <n v="250020"/>
    <s v="PE"/>
    <s v="R390-411 REV1.00001"/>
    <n v="0"/>
    <n v="246568"/>
    <n v="3452"/>
    <n v="0"/>
    <n v="0"/>
    <n v="0"/>
    <m/>
    <m/>
    <n v="0"/>
    <m/>
    <m/>
    <m/>
    <m/>
    <m/>
    <m/>
    <m/>
    <m/>
    <s v="R390-411 REV1.0"/>
    <s v="R18131-MEIBAN MIC-M"/>
    <m/>
    <n v="0"/>
    <n v="0"/>
    <n v="0"/>
    <n v="0"/>
    <n v="0"/>
    <n v="0"/>
    <m/>
    <m/>
    <m/>
    <s v="No"/>
    <s v="W665664"/>
    <n v="0"/>
    <m/>
    <s v="R18131-MEIBAN MIC-M"/>
    <m/>
    <m/>
    <s v="S0352978"/>
  </r>
  <r>
    <x v="902"/>
    <n v="10000"/>
    <n v="50000"/>
    <d v="2025-04-23T00:00:00"/>
    <s v="502LAUGH"/>
    <s v=" 8:42:40 am"/>
    <s v="D005H7770"/>
    <m/>
    <x v="1"/>
    <s v="Yes"/>
    <x v="21"/>
    <x v="3"/>
    <x v="20"/>
    <x v="20"/>
    <n v="3834"/>
    <m/>
    <m/>
    <d v="2025-04-22T00:00:00"/>
    <m/>
    <n v="30"/>
    <n v="115020"/>
    <s v="PE"/>
    <s v="R390-411 REV1.00001"/>
    <n v="0"/>
    <n v="113432"/>
    <n v="1588"/>
    <n v="0"/>
    <n v="0"/>
    <n v="0"/>
    <m/>
    <m/>
    <n v="0"/>
    <m/>
    <m/>
    <m/>
    <m/>
    <m/>
    <m/>
    <m/>
    <m/>
    <s v="R390-411 REV1.0"/>
    <s v="R18131-MEIBAN MIC-M"/>
    <m/>
    <n v="0"/>
    <n v="0"/>
    <n v="0"/>
    <n v="0"/>
    <n v="0"/>
    <n v="0"/>
    <m/>
    <m/>
    <m/>
    <s v="No"/>
    <s v="W665664"/>
    <n v="0"/>
    <m/>
    <s v="R18131-MEIBAN MIC-M"/>
    <m/>
    <m/>
    <s v="S0352978"/>
  </r>
  <r>
    <x v="903"/>
    <n v="10000"/>
    <n v="10000"/>
    <d v="2025-04-24T00:00:00"/>
    <s v="502LAUGH"/>
    <s v=" 8:39:36 am"/>
    <s v="J00Q283701525"/>
    <m/>
    <x v="0"/>
    <s v="Yes"/>
    <x v="36"/>
    <x v="2"/>
    <x v="45"/>
    <x v="45"/>
    <n v="15000"/>
    <m/>
    <m/>
    <d v="2025-04-22T00:00:00"/>
    <m/>
    <n v="8"/>
    <n v="120000"/>
    <s v="PE"/>
    <s v="R001-41074 REV1.0001"/>
    <n v="0"/>
    <n v="120000"/>
    <n v="0"/>
    <n v="0"/>
    <n v="0"/>
    <n v="0"/>
    <m/>
    <m/>
    <n v="0"/>
    <m/>
    <m/>
    <m/>
    <m/>
    <m/>
    <m/>
    <m/>
    <m/>
    <s v="R001-41074 REV1.0"/>
    <s v="R18131"/>
    <m/>
    <n v="0"/>
    <n v="0"/>
    <n v="0"/>
    <n v="0"/>
    <n v="0"/>
    <n v="0"/>
    <m/>
    <m/>
    <m/>
    <s v="No"/>
    <s v="W665406"/>
    <n v="0"/>
    <m/>
    <s v="R18131"/>
    <m/>
    <m/>
    <s v="S0359810"/>
  </r>
  <r>
    <x v="8"/>
    <n v="10000"/>
    <n v="30000"/>
    <d v="2025-04-24T00:00:00"/>
    <s v="502LAUGH"/>
    <s v=" 4:24:31 pm"/>
    <n v="502200327"/>
    <m/>
    <x v="0"/>
    <s v="Yes"/>
    <x v="6"/>
    <x v="5"/>
    <x v="6"/>
    <x v="6"/>
    <n v="40000"/>
    <m/>
    <m/>
    <d v="2025-04-22T00:00:00"/>
    <m/>
    <n v="18"/>
    <n v="720000"/>
    <s v="PE"/>
    <n v="7062430001"/>
    <n v="0"/>
    <n v="690000"/>
    <n v="30000"/>
    <n v="0"/>
    <n v="0"/>
    <n v="0"/>
    <m/>
    <m/>
    <n v="0"/>
    <m/>
    <m/>
    <m/>
    <m/>
    <m/>
    <m/>
    <m/>
    <m/>
    <s v="706243 INDEX07"/>
    <s v="V22000-DE"/>
    <m/>
    <n v="0"/>
    <n v="0"/>
    <n v="0"/>
    <n v="0"/>
    <n v="0"/>
    <n v="0"/>
    <m/>
    <m/>
    <m/>
    <s v="No"/>
    <s v="W665408"/>
    <n v="0"/>
    <m/>
    <s v="V22000-DE"/>
    <m/>
    <m/>
    <s v="S0360724"/>
  </r>
  <r>
    <x v="904"/>
    <n v="10000"/>
    <n v="40000"/>
    <d v="2025-04-23T00:00:00"/>
    <s v="502LAUGH"/>
    <s v=" 8:35:30 am"/>
    <s v="4103007U5/4103005U5A"/>
    <m/>
    <x v="0"/>
    <s v="Yes"/>
    <x v="11"/>
    <x v="10"/>
    <x v="11"/>
    <x v="11"/>
    <n v="1500"/>
    <m/>
    <m/>
    <d v="2025-04-22T00:00:00"/>
    <m/>
    <n v="4"/>
    <n v="6000"/>
    <s v="PE"/>
    <s v="0B49099 REVAA0001"/>
    <n v="0"/>
    <n v="4000"/>
    <n v="2000"/>
    <n v="0"/>
    <n v="0"/>
    <n v="0"/>
    <m/>
    <m/>
    <n v="0"/>
    <m/>
    <m/>
    <m/>
    <m/>
    <m/>
    <m/>
    <m/>
    <m/>
    <s v="0B49099 REVAA"/>
    <s v="W23041-TH"/>
    <m/>
    <n v="0"/>
    <n v="0"/>
    <n v="0"/>
    <n v="0"/>
    <n v="0"/>
    <n v="0"/>
    <m/>
    <m/>
    <m/>
    <s v="No"/>
    <s v="W665411"/>
    <n v="0"/>
    <m/>
    <s v="W23041-TH"/>
    <m/>
    <m/>
    <s v="H0064703"/>
  </r>
  <r>
    <x v="905"/>
    <n v="10000"/>
    <n v="10000"/>
    <d v="2025-04-24T00:00:00"/>
    <s v="502LAUGH"/>
    <s v=" 2:14:48 pm"/>
    <s v="J00V80150"/>
    <m/>
    <x v="0"/>
    <s v="Yes"/>
    <x v="18"/>
    <x v="16"/>
    <x v="17"/>
    <x v="17"/>
    <n v="19600"/>
    <m/>
    <m/>
    <d v="2025-04-22T00:00:00"/>
    <m/>
    <n v="5"/>
    <n v="98000"/>
    <s v="PE"/>
    <n v="83624420001"/>
    <n v="0"/>
    <n v="90000"/>
    <n v="8000"/>
    <n v="0"/>
    <n v="0"/>
    <n v="0"/>
    <m/>
    <m/>
    <n v="0"/>
    <m/>
    <m/>
    <m/>
    <m/>
    <m/>
    <m/>
    <m/>
    <m/>
    <n v="8362442"/>
    <s v="B02083"/>
    <m/>
    <n v="0"/>
    <n v="0"/>
    <n v="0"/>
    <n v="0"/>
    <n v="0"/>
    <n v="0"/>
    <m/>
    <m/>
    <m/>
    <s v="No"/>
    <s v="W665426"/>
    <n v="0"/>
    <m/>
    <s v="B02083"/>
    <m/>
    <m/>
    <s v="S0361739"/>
  </r>
  <r>
    <x v="906"/>
    <n v="10000"/>
    <n v="10000"/>
    <d v="2025-04-24T00:00:00"/>
    <s v="502LAUGH"/>
    <s v=" 2:15:40 pm"/>
    <s v="J00V80150"/>
    <m/>
    <x v="0"/>
    <s v="Yes"/>
    <x v="18"/>
    <x v="16"/>
    <x v="17"/>
    <x v="17"/>
    <n v="2800"/>
    <m/>
    <m/>
    <d v="2025-04-22T00:00:00"/>
    <m/>
    <n v="5"/>
    <n v="14000"/>
    <s v="PE"/>
    <n v="83634490001"/>
    <n v="0"/>
    <n v="10000"/>
    <n v="4000"/>
    <n v="0"/>
    <n v="0"/>
    <n v="0"/>
    <m/>
    <m/>
    <n v="0"/>
    <m/>
    <m/>
    <m/>
    <m/>
    <m/>
    <m/>
    <m/>
    <m/>
    <n v="8363449"/>
    <s v="B02083"/>
    <m/>
    <n v="0"/>
    <n v="0"/>
    <n v="0"/>
    <n v="0"/>
    <n v="0"/>
    <n v="0"/>
    <m/>
    <m/>
    <m/>
    <s v="No"/>
    <s v="W665428"/>
    <n v="0"/>
    <m/>
    <s v="B02083"/>
    <m/>
    <m/>
    <s v="S0361739"/>
  </r>
  <r>
    <x v="907"/>
    <n v="10000"/>
    <n v="10000"/>
    <d v="2025-04-24T00:00:00"/>
    <s v="502LAUGH"/>
    <s v=" 2:16:16 pm"/>
    <s v="J00V80150"/>
    <m/>
    <x v="0"/>
    <s v="Yes"/>
    <x v="18"/>
    <x v="16"/>
    <x v="17"/>
    <x v="17"/>
    <n v="2800"/>
    <m/>
    <m/>
    <d v="2025-04-22T00:00:00"/>
    <m/>
    <n v="5"/>
    <n v="14000"/>
    <s v="PE"/>
    <n v="83635750001"/>
    <n v="0"/>
    <n v="10000"/>
    <n v="4000"/>
    <n v="0"/>
    <n v="0"/>
    <n v="0"/>
    <m/>
    <m/>
    <n v="0"/>
    <m/>
    <m/>
    <m/>
    <m/>
    <m/>
    <m/>
    <m/>
    <m/>
    <n v="8363575"/>
    <s v="B02083"/>
    <m/>
    <n v="0"/>
    <n v="0"/>
    <n v="0"/>
    <n v="0"/>
    <n v="0"/>
    <n v="0"/>
    <m/>
    <m/>
    <m/>
    <s v="No"/>
    <s v="W665429"/>
    <n v="0"/>
    <m/>
    <s v="B02083"/>
    <m/>
    <m/>
    <s v="S0361739"/>
  </r>
  <r>
    <x v="908"/>
    <n v="10000"/>
    <n v="10000"/>
    <d v="2025-04-24T00:00:00"/>
    <s v="502LAUGH"/>
    <s v=" 2:12:58 pm"/>
    <s v="J00V80150"/>
    <m/>
    <x v="0"/>
    <s v="Yes"/>
    <x v="18"/>
    <x v="16"/>
    <x v="17"/>
    <x v="17"/>
    <n v="2800"/>
    <m/>
    <m/>
    <d v="2025-04-22T00:00:00"/>
    <m/>
    <n v="5"/>
    <n v="14000"/>
    <s v="PE"/>
    <n v="83635760001"/>
    <n v="0"/>
    <n v="10000"/>
    <n v="4000"/>
    <n v="0"/>
    <n v="0"/>
    <n v="0"/>
    <m/>
    <m/>
    <n v="0"/>
    <m/>
    <m/>
    <m/>
    <m/>
    <m/>
    <m/>
    <m/>
    <m/>
    <n v="8363576"/>
    <s v="B02083"/>
    <m/>
    <n v="0"/>
    <n v="0"/>
    <n v="0"/>
    <n v="0"/>
    <n v="0"/>
    <n v="0"/>
    <m/>
    <m/>
    <m/>
    <s v="No"/>
    <s v="W665430"/>
    <n v="0"/>
    <m/>
    <s v="B02083"/>
    <m/>
    <m/>
    <s v="S0361739"/>
  </r>
  <r>
    <x v="122"/>
    <n v="10000"/>
    <n v="30000"/>
    <d v="2025-04-23T00:00:00"/>
    <s v="502LAUGH"/>
    <s v=" 8:33:25 am"/>
    <n v="10656256092"/>
    <m/>
    <x v="2"/>
    <s v="Yes"/>
    <x v="37"/>
    <x v="20"/>
    <x v="37"/>
    <x v="37"/>
    <n v="10000"/>
    <m/>
    <m/>
    <d v="2025-04-22T00:00:00"/>
    <m/>
    <n v="11"/>
    <n v="110000"/>
    <s v="PE"/>
    <s v="3UB27-800030001"/>
    <n v="0"/>
    <n v="100000"/>
    <n v="10000"/>
    <n v="0"/>
    <n v="0"/>
    <n v="0"/>
    <m/>
    <m/>
    <n v="0"/>
    <m/>
    <m/>
    <m/>
    <m/>
    <m/>
    <m/>
    <m/>
    <m/>
    <s v="3UB27-80003"/>
    <s v="H08031-JIM-M"/>
    <m/>
    <n v="0"/>
    <n v="0"/>
    <n v="0"/>
    <n v="0"/>
    <n v="0"/>
    <n v="0"/>
    <m/>
    <m/>
    <m/>
    <s v="No"/>
    <s v="W665278"/>
    <n v="0"/>
    <m/>
    <s v="H08031-JIM-M"/>
    <m/>
    <m/>
    <s v="S0361890"/>
  </r>
  <r>
    <x v="909"/>
    <n v="10000"/>
    <n v="10000"/>
    <d v="2025-04-25T00:00:00"/>
    <s v="502LAUGH"/>
    <d v="1899-12-30T11:11:31"/>
    <s v="J00V80150"/>
    <m/>
    <x v="0"/>
    <s v="Yes"/>
    <x v="18"/>
    <x v="16"/>
    <x v="17"/>
    <x v="17"/>
    <n v="2000"/>
    <m/>
    <m/>
    <d v="2025-04-22T00:00:00"/>
    <m/>
    <n v="4"/>
    <n v="8000"/>
    <s v="PE"/>
    <n v="5000579950001"/>
    <n v="0"/>
    <n v="6000"/>
    <n v="2000"/>
    <n v="0"/>
    <n v="0"/>
    <n v="0"/>
    <m/>
    <m/>
    <n v="0"/>
    <m/>
    <m/>
    <m/>
    <m/>
    <m/>
    <m/>
    <m/>
    <m/>
    <n v="500057995"/>
    <s v="B02083"/>
    <m/>
    <n v="0"/>
    <n v="0"/>
    <n v="0"/>
    <n v="0"/>
    <n v="0"/>
    <n v="0"/>
    <m/>
    <m/>
    <m/>
    <s v="No"/>
    <s v="W665434"/>
    <n v="0"/>
    <m/>
    <s v="B02083"/>
    <m/>
    <m/>
    <s v="S0361916"/>
  </r>
  <r>
    <x v="858"/>
    <n v="10000"/>
    <n v="10000"/>
    <d v="2025-04-23T00:00:00"/>
    <s v="502LAUGH"/>
    <d v="1899-12-30T11:16:02"/>
    <n v="860909190918"/>
    <m/>
    <x v="0"/>
    <s v="Yes"/>
    <x v="0"/>
    <x v="0"/>
    <x v="0"/>
    <x v="0"/>
    <n v="143"/>
    <m/>
    <m/>
    <d v="2025-04-22T00:00:00"/>
    <m/>
    <n v="28"/>
    <n v="4004"/>
    <s v="PE"/>
    <s v="5185-07330001"/>
    <n v="0"/>
    <n v="3925"/>
    <n v="79"/>
    <n v="0"/>
    <n v="0"/>
    <n v="0"/>
    <m/>
    <m/>
    <n v="0"/>
    <m/>
    <m/>
    <m/>
    <m/>
    <m/>
    <m/>
    <m/>
    <m/>
    <s v="5185-0733"/>
    <s v="H08031-JIM-M"/>
    <m/>
    <n v="0"/>
    <n v="0"/>
    <n v="0"/>
    <n v="0"/>
    <n v="0"/>
    <n v="0"/>
    <m/>
    <m/>
    <m/>
    <s v="No"/>
    <s v="W665439"/>
    <n v="0"/>
    <m/>
    <s v="H08031-JIM-M"/>
    <m/>
    <m/>
    <s v="S0361962"/>
  </r>
  <r>
    <x v="910"/>
    <n v="10000"/>
    <n v="10000"/>
    <d v="2025-04-22T00:00:00"/>
    <s v="502LAUGH"/>
    <s v=" 4:42:03 pm"/>
    <s v="MDRLR4W211124"/>
    <m/>
    <x v="0"/>
    <s v="Yes"/>
    <x v="17"/>
    <x v="15"/>
    <x v="16"/>
    <x v="16"/>
    <n v="1035"/>
    <m/>
    <m/>
    <d v="2025-04-22T00:00:00"/>
    <m/>
    <n v="20"/>
    <n v="20700"/>
    <s v="PE"/>
    <s v="726291 REV4000001"/>
    <n v="0"/>
    <n v="20700"/>
    <n v="0"/>
    <n v="0"/>
    <n v="0"/>
    <n v="0"/>
    <m/>
    <m/>
    <n v="0"/>
    <m/>
    <m/>
    <m/>
    <m/>
    <m/>
    <m/>
    <m/>
    <m/>
    <s v="726291 REV401"/>
    <s v="V22000"/>
    <m/>
    <n v="0"/>
    <n v="0"/>
    <n v="0"/>
    <n v="0"/>
    <n v="0"/>
    <n v="0"/>
    <m/>
    <m/>
    <m/>
    <s v="No"/>
    <s v="W665283"/>
    <n v="0"/>
    <m/>
    <s v="V22000"/>
    <m/>
    <m/>
    <s v="S0362022"/>
  </r>
  <r>
    <x v="911"/>
    <n v="10000"/>
    <n v="10000"/>
    <d v="2025-04-23T00:00:00"/>
    <s v="502LAUGH"/>
    <s v=" 8:31:31 am"/>
    <s v="4275S1"/>
    <m/>
    <x v="0"/>
    <s v="Yes"/>
    <x v="8"/>
    <x v="7"/>
    <x v="8"/>
    <x v="8"/>
    <n v="500"/>
    <m/>
    <m/>
    <d v="2025-04-22T00:00:00"/>
    <m/>
    <n v="1"/>
    <n v="500"/>
    <s v="PE"/>
    <n v="10100860001"/>
    <n v="0"/>
    <n v="500"/>
    <n v="0"/>
    <n v="0"/>
    <n v="0"/>
    <n v="0"/>
    <m/>
    <m/>
    <n v="0"/>
    <m/>
    <m/>
    <m/>
    <m/>
    <m/>
    <m/>
    <m/>
    <m/>
    <n v="1010086"/>
    <s v="E05156"/>
    <m/>
    <n v="0"/>
    <n v="0"/>
    <n v="0"/>
    <n v="0"/>
    <n v="0"/>
    <n v="0"/>
    <m/>
    <m/>
    <m/>
    <s v="No"/>
    <s v="W665284"/>
    <n v="0"/>
    <m/>
    <s v="E05156"/>
    <m/>
    <m/>
    <s v="S0362035"/>
  </r>
  <r>
    <x v="912"/>
    <n v="10000"/>
    <n v="10000"/>
    <d v="2025-04-25T00:00:00"/>
    <s v="502LAUGH"/>
    <s v=" 8:23:27 am"/>
    <s v="J00V8150"/>
    <m/>
    <x v="0"/>
    <s v="Yes"/>
    <x v="18"/>
    <x v="16"/>
    <x v="17"/>
    <x v="17"/>
    <n v="1250"/>
    <m/>
    <m/>
    <d v="2025-04-22T00:00:00"/>
    <m/>
    <n v="4"/>
    <n v="5000"/>
    <s v="PE"/>
    <n v="86084000001"/>
    <n v="0"/>
    <n v="3000"/>
    <n v="2000"/>
    <n v="0"/>
    <n v="0"/>
    <n v="0"/>
    <m/>
    <m/>
    <n v="0"/>
    <m/>
    <m/>
    <m/>
    <m/>
    <m/>
    <m/>
    <m/>
    <m/>
    <n v="8608400"/>
    <s v="B02083"/>
    <m/>
    <n v="0"/>
    <n v="0"/>
    <n v="0"/>
    <n v="0"/>
    <n v="0"/>
    <n v="0"/>
    <m/>
    <m/>
    <m/>
    <s v="No"/>
    <s v="W665442"/>
    <n v="0"/>
    <m/>
    <s v="B02083"/>
    <m/>
    <m/>
    <s v="S0362157"/>
  </r>
  <r>
    <x v="384"/>
    <n v="10000"/>
    <n v="30000"/>
    <d v="2025-04-24T00:00:00"/>
    <s v="502LAUGH"/>
    <s v=" 4:20:28 pm"/>
    <n v="10620258107"/>
    <m/>
    <x v="2"/>
    <s v="Yes"/>
    <x v="37"/>
    <x v="20"/>
    <x v="37"/>
    <x v="37"/>
    <n v="36364"/>
    <m/>
    <m/>
    <d v="2025-04-22T00:00:00"/>
    <m/>
    <n v="11"/>
    <n v="400004"/>
    <s v="PE"/>
    <s v="3YM56-80009-FT0001"/>
    <n v="0"/>
    <n v="400000"/>
    <n v="4"/>
    <n v="0"/>
    <n v="0"/>
    <n v="0"/>
    <m/>
    <m/>
    <n v="0"/>
    <m/>
    <m/>
    <m/>
    <m/>
    <m/>
    <m/>
    <m/>
    <m/>
    <s v="3YM56-80009-FT"/>
    <s v="H08031-JIM-M"/>
    <m/>
    <n v="0"/>
    <n v="0"/>
    <n v="0"/>
    <n v="0"/>
    <n v="0"/>
    <n v="0"/>
    <m/>
    <m/>
    <m/>
    <s v="No"/>
    <s v="W665451"/>
    <n v="0"/>
    <m/>
    <s v="H08031-JIM-M"/>
    <m/>
    <m/>
    <s v="S0362378"/>
  </r>
  <r>
    <x v="618"/>
    <n v="10000"/>
    <n v="60000"/>
    <d v="2025-04-25T00:00:00"/>
    <s v="502LAUGH"/>
    <s v=" 9:41:09 am"/>
    <s v="E04OB9810/WO2024/4006"/>
    <m/>
    <x v="1"/>
    <s v="Yes"/>
    <x v="35"/>
    <x v="27"/>
    <x v="23"/>
    <x v="23"/>
    <n v="26400"/>
    <m/>
    <m/>
    <d v="2025-04-22T00:00:00"/>
    <m/>
    <n v="1"/>
    <n v="26400"/>
    <s v="PE"/>
    <s v="Y00-0000928-000001"/>
    <n v="0"/>
    <n v="26120"/>
    <n v="280"/>
    <n v="0"/>
    <n v="0"/>
    <n v="0"/>
    <m/>
    <m/>
    <n v="0"/>
    <m/>
    <m/>
    <m/>
    <m/>
    <m/>
    <m/>
    <m/>
    <m/>
    <s v="300-0000396-00"/>
    <s v="F06170-JIANGSU"/>
    <m/>
    <n v="0"/>
    <n v="0"/>
    <n v="0"/>
    <n v="0"/>
    <n v="0"/>
    <n v="0"/>
    <m/>
    <m/>
    <m/>
    <s v="No"/>
    <s v="W665469"/>
    <n v="0"/>
    <m/>
    <s v="F06170-JIANGSU"/>
    <m/>
    <m/>
    <s v="S0362660"/>
  </r>
  <r>
    <x v="913"/>
    <n v="10000"/>
    <n v="20000"/>
    <d v="2025-04-22T00:00:00"/>
    <s v="502LAUGH"/>
    <s v=" 5:09:21 pm"/>
    <s v="XHX2410080002"/>
    <m/>
    <x v="0"/>
    <s v="Yes"/>
    <x v="9"/>
    <x v="8"/>
    <x v="9"/>
    <x v="9"/>
    <n v="3334"/>
    <m/>
    <m/>
    <d v="2025-04-22T00:00:00"/>
    <m/>
    <n v="6"/>
    <n v="20004"/>
    <s v="PE"/>
    <s v="BLUE TAPE-9MM DI0001"/>
    <n v="0"/>
    <n v="20000"/>
    <n v="4"/>
    <n v="0"/>
    <n v="0"/>
    <n v="0"/>
    <m/>
    <m/>
    <n v="0"/>
    <m/>
    <m/>
    <m/>
    <m/>
    <m/>
    <m/>
    <m/>
    <m/>
    <s v="BLUE TAPE-9MM DIA"/>
    <s v="D04112"/>
    <m/>
    <n v="0"/>
    <n v="0"/>
    <n v="0"/>
    <n v="0"/>
    <n v="0"/>
    <n v="0"/>
    <m/>
    <m/>
    <m/>
    <s v="No"/>
    <s v="W665209"/>
    <n v="0"/>
    <m/>
    <s v="D04112"/>
    <m/>
    <m/>
    <s v="S0362663"/>
  </r>
  <r>
    <x v="742"/>
    <n v="10000"/>
    <n v="20000"/>
    <d v="2025-04-22T00:00:00"/>
    <s v="502LAUGH"/>
    <s v=" 2:36:49 pm"/>
    <s v="4170S1"/>
    <m/>
    <x v="1"/>
    <s v="Yes"/>
    <x v="9"/>
    <x v="8"/>
    <x v="9"/>
    <x v="9"/>
    <n v="13000"/>
    <m/>
    <m/>
    <d v="2025-04-22T00:00:00"/>
    <m/>
    <n v="1"/>
    <n v="13000"/>
    <s v="PE"/>
    <n v="8077000001"/>
    <n v="0"/>
    <n v="10000"/>
    <n v="3000"/>
    <n v="0"/>
    <n v="0"/>
    <n v="0"/>
    <m/>
    <m/>
    <n v="0"/>
    <m/>
    <m/>
    <m/>
    <m/>
    <m/>
    <m/>
    <m/>
    <m/>
    <n v="807700"/>
    <s v="P16186"/>
    <m/>
    <n v="0"/>
    <n v="0"/>
    <n v="0"/>
    <n v="0"/>
    <n v="0"/>
    <n v="0"/>
    <m/>
    <m/>
    <m/>
    <s v="No"/>
    <s v="W665210"/>
    <n v="0"/>
    <m/>
    <s v="P16186"/>
    <m/>
    <m/>
    <s v="S0362668"/>
  </r>
  <r>
    <x v="914"/>
    <n v="10000"/>
    <n v="10000"/>
    <d v="2025-04-23T00:00:00"/>
    <s v="502LAUGH"/>
    <s v=" 3:02:26 pm"/>
    <s v="4121232U5"/>
    <m/>
    <x v="0"/>
    <s v="Yes"/>
    <x v="10"/>
    <x v="9"/>
    <x v="10"/>
    <x v="10"/>
    <n v="14000"/>
    <m/>
    <m/>
    <d v="2025-04-22T00:00:00"/>
    <m/>
    <n v="1"/>
    <n v="14000"/>
    <s v="PE"/>
    <s v="250-6157-000001"/>
    <n v="0"/>
    <n v="14000"/>
    <n v="0"/>
    <n v="0"/>
    <n v="0"/>
    <n v="0"/>
    <m/>
    <m/>
    <n v="0"/>
    <m/>
    <m/>
    <m/>
    <m/>
    <m/>
    <m/>
    <m/>
    <m/>
    <s v="250-6157-00"/>
    <s v="J10025"/>
    <m/>
    <n v="0"/>
    <n v="0"/>
    <n v="0"/>
    <n v="0"/>
    <n v="0"/>
    <n v="0"/>
    <m/>
    <m/>
    <m/>
    <s v="No"/>
    <s v="W665478"/>
    <n v="0"/>
    <m/>
    <s v="J10025"/>
    <m/>
    <m/>
    <s v="S0362750"/>
  </r>
  <r>
    <x v="915"/>
    <n v="10000"/>
    <n v="10000"/>
    <d v="2025-04-23T00:00:00"/>
    <s v="502LAUGH"/>
    <d v="1899-12-30T11:18:46"/>
    <s v="4090404U5A"/>
    <m/>
    <x v="0"/>
    <s v="Yes"/>
    <x v="28"/>
    <x v="23"/>
    <x v="30"/>
    <x v="30"/>
    <n v="6000"/>
    <m/>
    <m/>
    <d v="2025-04-22T00:00:00"/>
    <m/>
    <n v="1"/>
    <n v="6000"/>
    <s v="PE"/>
    <s v="260-6395-000001"/>
    <n v="0"/>
    <n v="6000"/>
    <n v="0"/>
    <n v="0"/>
    <n v="0"/>
    <n v="0"/>
    <m/>
    <m/>
    <n v="0"/>
    <m/>
    <m/>
    <m/>
    <m/>
    <m/>
    <m/>
    <m/>
    <m/>
    <s v="260-6395-00"/>
    <s v="J10025"/>
    <m/>
    <n v="0"/>
    <n v="0"/>
    <n v="0"/>
    <n v="0"/>
    <n v="0"/>
    <n v="0"/>
    <m/>
    <m/>
    <m/>
    <s v="No"/>
    <s v="W665696"/>
    <n v="0"/>
    <m/>
    <s v="J10025"/>
    <m/>
    <m/>
    <s v="S0362769"/>
  </r>
  <r>
    <x v="916"/>
    <n v="10000"/>
    <n v="10000"/>
    <d v="2025-04-23T00:00:00"/>
    <s v="502LAUGH"/>
    <s v=" 8:35:30 am"/>
    <s v="4090404U5A"/>
    <m/>
    <x v="0"/>
    <s v="Yes"/>
    <x v="28"/>
    <x v="23"/>
    <x v="30"/>
    <x v="30"/>
    <n v="6000"/>
    <m/>
    <m/>
    <d v="2025-04-22T00:00:00"/>
    <m/>
    <n v="1"/>
    <n v="6000"/>
    <s v="PE"/>
    <s v="260-6396-000001"/>
    <n v="0"/>
    <n v="6000"/>
    <n v="0"/>
    <n v="0"/>
    <n v="0"/>
    <n v="0"/>
    <m/>
    <m/>
    <n v="0"/>
    <m/>
    <m/>
    <m/>
    <m/>
    <m/>
    <m/>
    <m/>
    <m/>
    <s v="260-6396-00"/>
    <s v="J10025"/>
    <m/>
    <n v="0"/>
    <n v="0"/>
    <n v="0"/>
    <n v="0"/>
    <n v="0"/>
    <n v="0"/>
    <m/>
    <m/>
    <m/>
    <s v="No"/>
    <s v="W665491"/>
    <n v="0"/>
    <m/>
    <s v="J10025"/>
    <m/>
    <m/>
    <s v="S0362769"/>
  </r>
  <r>
    <x v="789"/>
    <n v="10000"/>
    <n v="20000"/>
    <d v="2025-04-25T00:00:00"/>
    <s v="502LAUGH"/>
    <s v=" 8:24:50 am"/>
    <s v="SG-5578167 01"/>
    <m/>
    <x v="1"/>
    <s v="Yes"/>
    <x v="15"/>
    <x v="13"/>
    <x v="14"/>
    <x v="14"/>
    <n v="1200"/>
    <m/>
    <m/>
    <d v="2025-04-22T00:00:00"/>
    <m/>
    <n v="1"/>
    <n v="1200"/>
    <s v="PE"/>
    <s v="SHIPMENT LABEL0001"/>
    <n v="0"/>
    <n v="1000"/>
    <n v="200"/>
    <n v="0"/>
    <n v="0"/>
    <n v="0"/>
    <m/>
    <m/>
    <n v="0"/>
    <m/>
    <m/>
    <m/>
    <m/>
    <m/>
    <m/>
    <m/>
    <m/>
    <s v="SHIPMENT LABEL"/>
    <s v="S19156"/>
    <m/>
    <n v="0"/>
    <n v="0"/>
    <n v="0"/>
    <n v="0"/>
    <n v="0"/>
    <n v="0"/>
    <m/>
    <m/>
    <m/>
    <s v="No"/>
    <s v="W665502"/>
    <n v="0"/>
    <m/>
    <s v="S19156"/>
    <m/>
    <m/>
    <s v="S0363031"/>
  </r>
  <r>
    <x v="829"/>
    <n v="10000"/>
    <n v="20000"/>
    <d v="2025-04-23T00:00:00"/>
    <s v="502LAUGH"/>
    <s v=" 2:22:33 pm"/>
    <s v="I53065H056"/>
    <m/>
    <x v="1"/>
    <s v="Yes"/>
    <x v="15"/>
    <x v="13"/>
    <x v="14"/>
    <x v="14"/>
    <n v="3200"/>
    <m/>
    <m/>
    <d v="2025-04-22T00:00:00"/>
    <m/>
    <n v="1"/>
    <n v="3200"/>
    <s v="PE"/>
    <s v="TEST SOLUTION0002"/>
    <n v="0"/>
    <n v="3000"/>
    <n v="200"/>
    <n v="0"/>
    <n v="0"/>
    <n v="0"/>
    <m/>
    <m/>
    <n v="0"/>
    <m/>
    <m/>
    <m/>
    <m/>
    <m/>
    <m/>
    <m/>
    <m/>
    <s v="TEST SOLUTION"/>
    <s v="T20368"/>
    <m/>
    <n v="0"/>
    <n v="0"/>
    <n v="0"/>
    <n v="0"/>
    <n v="0"/>
    <n v="0"/>
    <m/>
    <m/>
    <m/>
    <s v="No"/>
    <s v="W665298"/>
    <n v="0"/>
    <m/>
    <s v="T20368"/>
    <m/>
    <m/>
    <s v="S0363030"/>
  </r>
  <r>
    <x v="917"/>
    <n v="10000"/>
    <n v="10000"/>
    <d v="2025-04-22T00:00:00"/>
    <s v="502LAUGH"/>
    <s v=" 3:40:46 pm"/>
    <s v="E190912129"/>
    <m/>
    <x v="0"/>
    <s v="Yes"/>
    <x v="12"/>
    <x v="11"/>
    <x v="12"/>
    <x v="12"/>
    <n v="10000"/>
    <m/>
    <m/>
    <d v="2025-04-22T00:00:00"/>
    <m/>
    <n v="60"/>
    <n v="600000"/>
    <s v="PE"/>
    <s v="739709802 REVA0001"/>
    <n v="0"/>
    <n v="600000"/>
    <n v="0"/>
    <n v="0"/>
    <n v="0"/>
    <n v="0"/>
    <m/>
    <m/>
    <n v="0"/>
    <m/>
    <m/>
    <m/>
    <m/>
    <m/>
    <m/>
    <m/>
    <m/>
    <s v="739709802 REVA"/>
    <s v="S19081-TH"/>
    <m/>
    <n v="0"/>
    <n v="0"/>
    <n v="0"/>
    <n v="0"/>
    <n v="0"/>
    <n v="0"/>
    <m/>
    <m/>
    <m/>
    <s v="No"/>
    <s v="W665299"/>
    <n v="0"/>
    <m/>
    <s v="S19081-TH"/>
    <m/>
    <m/>
    <s v="H0064999"/>
  </r>
  <r>
    <x v="918"/>
    <n v="10000"/>
    <n v="10000"/>
    <d v="2025-04-23T00:00:00"/>
    <s v="502LAUGH"/>
    <d v="1899-12-30T11:27:03"/>
    <s v="E190912129"/>
    <m/>
    <x v="0"/>
    <s v="Yes"/>
    <x v="12"/>
    <x v="11"/>
    <x v="12"/>
    <x v="12"/>
    <n v="10000"/>
    <m/>
    <m/>
    <d v="2025-04-22T00:00:00"/>
    <m/>
    <n v="60"/>
    <n v="600000"/>
    <s v="PE"/>
    <s v="739709802 REVA0001"/>
    <n v="0"/>
    <n v="600000"/>
    <n v="0"/>
    <n v="0"/>
    <n v="0"/>
    <n v="0"/>
    <m/>
    <m/>
    <n v="0"/>
    <m/>
    <m/>
    <m/>
    <m/>
    <m/>
    <m/>
    <m/>
    <m/>
    <s v="739709802 REVA"/>
    <s v="S19081-TH"/>
    <m/>
    <n v="0"/>
    <n v="0"/>
    <n v="0"/>
    <n v="0"/>
    <n v="0"/>
    <n v="0"/>
    <m/>
    <m/>
    <m/>
    <s v="No"/>
    <s v="W665300"/>
    <n v="0"/>
    <m/>
    <s v="S19081-TH"/>
    <m/>
    <m/>
    <s v="H0065000"/>
  </r>
  <r>
    <x v="919"/>
    <n v="10000"/>
    <n v="10000"/>
    <d v="2025-04-22T00:00:00"/>
    <s v="502LAUGH"/>
    <s v=" 2:00:03 pm"/>
    <s v="SG-5651598 01"/>
    <m/>
    <x v="0"/>
    <s v="Yes"/>
    <x v="6"/>
    <x v="5"/>
    <x v="6"/>
    <x v="6"/>
    <n v="258"/>
    <m/>
    <m/>
    <d v="2025-04-22T00:00:00"/>
    <m/>
    <n v="4"/>
    <n v="1030"/>
    <s v="PE"/>
    <n v="112887590001"/>
    <n v="0"/>
    <n v="1030"/>
    <n v="0"/>
    <n v="0"/>
    <n v="0"/>
    <n v="0"/>
    <m/>
    <m/>
    <n v="0"/>
    <m/>
    <m/>
    <m/>
    <m/>
    <m/>
    <m/>
    <m/>
    <m/>
    <n v="11288759"/>
    <s v="I09180"/>
    <m/>
    <n v="0"/>
    <n v="0"/>
    <n v="0"/>
    <n v="0"/>
    <n v="0"/>
    <n v="0"/>
    <m/>
    <m/>
    <m/>
    <s v="No"/>
    <s v="W665246"/>
    <n v="0"/>
    <m/>
    <s v="I09180"/>
    <m/>
    <m/>
    <s v="S0363070"/>
  </r>
  <r>
    <x v="919"/>
    <n v="20000"/>
    <n v="10000"/>
    <d v="2025-04-22T00:00:00"/>
    <s v="502LAUGH"/>
    <s v=" 2:00:03 pm"/>
    <s v="SG-5651598 01"/>
    <m/>
    <x v="0"/>
    <s v="Yes"/>
    <x v="6"/>
    <x v="5"/>
    <x v="6"/>
    <x v="6"/>
    <n v="258"/>
    <m/>
    <m/>
    <d v="2025-04-22T00:00:00"/>
    <m/>
    <n v="4"/>
    <n v="1030"/>
    <s v="PE"/>
    <n v="112887590001"/>
    <n v="0"/>
    <n v="1030"/>
    <n v="0"/>
    <n v="0"/>
    <n v="0"/>
    <n v="0"/>
    <m/>
    <m/>
    <n v="0"/>
    <m/>
    <m/>
    <m/>
    <m/>
    <m/>
    <m/>
    <m/>
    <m/>
    <n v="11288759"/>
    <s v="I09180"/>
    <m/>
    <n v="0"/>
    <n v="0"/>
    <n v="0"/>
    <n v="0"/>
    <n v="0"/>
    <n v="0"/>
    <m/>
    <m/>
    <m/>
    <s v="No"/>
    <s v="W665246"/>
    <n v="0"/>
    <m/>
    <s v="I09180"/>
    <m/>
    <m/>
    <s v="S0363070"/>
  </r>
  <r>
    <x v="920"/>
    <n v="10000"/>
    <n v="10000"/>
    <d v="2025-04-22T00:00:00"/>
    <s v="502LAUGH"/>
    <s v=" 5:27:46 pm"/>
    <s v="M0BUF4262"/>
    <m/>
    <x v="0"/>
    <s v="Yes"/>
    <x v="45"/>
    <x v="21"/>
    <x v="26"/>
    <x v="26"/>
    <n v="4500"/>
    <m/>
    <m/>
    <d v="2025-04-22T00:00:00"/>
    <m/>
    <n v="4"/>
    <n v="18000"/>
    <s v="PE"/>
    <s v="203025300 REVA0001"/>
    <n v="0"/>
    <n v="18000"/>
    <n v="0"/>
    <n v="0"/>
    <n v="0"/>
    <n v="0"/>
    <m/>
    <m/>
    <n v="0"/>
    <m/>
    <m/>
    <m/>
    <m/>
    <m/>
    <m/>
    <m/>
    <m/>
    <s v="203025300 REVA"/>
    <s v="S19314"/>
    <m/>
    <n v="0"/>
    <n v="0"/>
    <n v="0"/>
    <n v="0"/>
    <n v="0"/>
    <n v="0"/>
    <m/>
    <m/>
    <m/>
    <s v="No"/>
    <s v="W665301"/>
    <n v="0"/>
    <m/>
    <s v="S19314"/>
    <m/>
    <m/>
    <s v="H0065001"/>
  </r>
  <r>
    <x v="921"/>
    <n v="10000"/>
    <n v="10000"/>
    <d v="2025-04-23T00:00:00"/>
    <s v="502LAUGH"/>
    <s v=" 8:37:07 am"/>
    <s v="M0BUF4262"/>
    <m/>
    <x v="0"/>
    <s v="Yes"/>
    <x v="45"/>
    <x v="21"/>
    <x v="26"/>
    <x v="26"/>
    <n v="4500"/>
    <m/>
    <m/>
    <d v="2025-04-22T00:00:00"/>
    <m/>
    <n v="4"/>
    <n v="18000"/>
    <s v="PE"/>
    <s v="203025300 REVA0001"/>
    <n v="0"/>
    <n v="18000"/>
    <n v="0"/>
    <n v="0"/>
    <n v="0"/>
    <n v="0"/>
    <m/>
    <m/>
    <n v="0"/>
    <m/>
    <m/>
    <m/>
    <m/>
    <m/>
    <m/>
    <m/>
    <m/>
    <s v="203025300 REVA"/>
    <s v="S19081-TH"/>
    <m/>
    <n v="0"/>
    <n v="0"/>
    <n v="0"/>
    <n v="0"/>
    <n v="0"/>
    <n v="0"/>
    <m/>
    <m/>
    <m/>
    <s v="No"/>
    <s v="W665303"/>
    <n v="0"/>
    <m/>
    <s v="S19081-TH"/>
    <m/>
    <m/>
    <s v="H0065002"/>
  </r>
  <r>
    <x v="922"/>
    <n v="10000"/>
    <n v="10000"/>
    <d v="2025-04-23T00:00:00"/>
    <s v="502LAUGH"/>
    <s v=" 8:38:09 am"/>
    <s v="U541658029/504040526"/>
    <m/>
    <x v="0"/>
    <s v="Yes"/>
    <x v="30"/>
    <x v="24"/>
    <x v="32"/>
    <x v="32"/>
    <n v="5860"/>
    <m/>
    <m/>
    <d v="2025-04-22T00:00:00"/>
    <m/>
    <n v="1"/>
    <n v="5860"/>
    <s v="PE"/>
    <s v="250-5313-000001"/>
    <n v="0"/>
    <n v="5360"/>
    <n v="500"/>
    <n v="0"/>
    <n v="0"/>
    <n v="0"/>
    <m/>
    <m/>
    <n v="0"/>
    <m/>
    <m/>
    <m/>
    <m/>
    <m/>
    <m/>
    <m/>
    <m/>
    <s v="250-5313-00"/>
    <s v="J10025"/>
    <m/>
    <n v="0"/>
    <n v="0"/>
    <n v="0"/>
    <n v="0"/>
    <n v="0"/>
    <n v="0"/>
    <m/>
    <m/>
    <m/>
    <s v="No"/>
    <s v="W665516"/>
    <n v="0"/>
    <m/>
    <s v="J10025"/>
    <m/>
    <m/>
    <s v="S0363097"/>
  </r>
  <r>
    <x v="923"/>
    <n v="10000"/>
    <n v="10000"/>
    <d v="2025-04-22T00:00:00"/>
    <s v="502LAUGH"/>
    <s v=" 5:11:37 pm"/>
    <s v="3050503U9"/>
    <m/>
    <x v="0"/>
    <s v="Yes"/>
    <x v="8"/>
    <x v="7"/>
    <x v="8"/>
    <x v="8"/>
    <n v="100"/>
    <m/>
    <m/>
    <d v="2025-04-22T00:00:00"/>
    <m/>
    <n v="1"/>
    <n v="100"/>
    <s v="PE"/>
    <n v="107355740001"/>
    <n v="0"/>
    <n v="100"/>
    <n v="0"/>
    <n v="0"/>
    <n v="0"/>
    <n v="0"/>
    <m/>
    <m/>
    <n v="0"/>
    <m/>
    <m/>
    <m/>
    <m/>
    <m/>
    <m/>
    <m/>
    <m/>
    <n v="10735574"/>
    <s v="I09109"/>
    <m/>
    <n v="0"/>
    <n v="0"/>
    <n v="0"/>
    <n v="0"/>
    <n v="0"/>
    <n v="0"/>
    <m/>
    <m/>
    <m/>
    <s v="No"/>
    <s v="W665251"/>
    <n v="0"/>
    <m/>
    <s v="I09109"/>
    <m/>
    <m/>
    <s v="S0363104"/>
  </r>
  <r>
    <x v="924"/>
    <n v="10000"/>
    <n v="10000"/>
    <d v="2025-04-22T00:00:00"/>
    <s v="502LAUGH"/>
    <s v=" 5:11:37 pm"/>
    <s v="3050503U9"/>
    <m/>
    <x v="0"/>
    <s v="Yes"/>
    <x v="8"/>
    <x v="7"/>
    <x v="8"/>
    <x v="8"/>
    <n v="5"/>
    <m/>
    <m/>
    <d v="2025-04-22T00:00:00"/>
    <m/>
    <n v="1"/>
    <n v="5"/>
    <s v="PE"/>
    <n v="107355740001"/>
    <n v="0"/>
    <n v="5"/>
    <n v="0"/>
    <n v="0"/>
    <n v="0"/>
    <n v="0"/>
    <m/>
    <m/>
    <n v="0"/>
    <m/>
    <m/>
    <m/>
    <m/>
    <m/>
    <m/>
    <m/>
    <m/>
    <n v="10735574"/>
    <s v="I09109"/>
    <m/>
    <n v="0"/>
    <n v="0"/>
    <n v="0"/>
    <n v="0"/>
    <n v="0"/>
    <n v="0"/>
    <m/>
    <m/>
    <m/>
    <s v="No"/>
    <s v="W665252"/>
    <n v="0"/>
    <m/>
    <s v="I09109"/>
    <m/>
    <m/>
    <s v="ZSA101804"/>
  </r>
  <r>
    <x v="925"/>
    <n v="10000"/>
    <n v="10000"/>
    <d v="2025-04-23T00:00:00"/>
    <s v="502LAUGH"/>
    <s v=" 2:04:42 pm"/>
    <n v="860909082244"/>
    <m/>
    <x v="0"/>
    <s v="Yes"/>
    <x v="0"/>
    <x v="0"/>
    <x v="0"/>
    <x v="0"/>
    <n v="465"/>
    <m/>
    <m/>
    <d v="2025-04-22T00:00:00"/>
    <m/>
    <n v="14"/>
    <n v="6510"/>
    <s v="PE"/>
    <s v="CARGO AIRCRAFT L0003"/>
    <n v="0"/>
    <n v="5000"/>
    <n v="1510"/>
    <n v="0"/>
    <n v="0"/>
    <n v="0"/>
    <m/>
    <m/>
    <n v="0"/>
    <m/>
    <m/>
    <m/>
    <m/>
    <m/>
    <m/>
    <m/>
    <m/>
    <s v="CARGO AIRCRAFT LABEL"/>
    <s v="G07076"/>
    <m/>
    <n v="0"/>
    <n v="0"/>
    <n v="0"/>
    <n v="0"/>
    <n v="0"/>
    <n v="0"/>
    <m/>
    <m/>
    <m/>
    <s v="No"/>
    <s v="W665520"/>
    <n v="0"/>
    <m/>
    <s v="G07076"/>
    <m/>
    <m/>
    <s v="S0363115"/>
  </r>
  <r>
    <x v="926"/>
    <n v="10000"/>
    <n v="10000"/>
    <d v="2025-04-23T00:00:00"/>
    <s v="502LAUGH"/>
    <s v=" 8:39:32 am"/>
    <s v="85B317A219R"/>
    <m/>
    <x v="0"/>
    <s v="Yes"/>
    <x v="29"/>
    <x v="21"/>
    <x v="46"/>
    <x v="46"/>
    <n v="1000"/>
    <m/>
    <m/>
    <d v="2025-04-22T00:00:00"/>
    <m/>
    <n v="1"/>
    <n v="1000"/>
    <s v="PE"/>
    <s v="XTR-140.1928.11-0001"/>
    <n v="0"/>
    <n v="1000"/>
    <n v="0"/>
    <n v="0"/>
    <n v="0"/>
    <n v="0"/>
    <m/>
    <m/>
    <n v="0"/>
    <m/>
    <m/>
    <m/>
    <m/>
    <m/>
    <m/>
    <m/>
    <m/>
    <s v="XTR-140.1928.11-S"/>
    <s v="L12161"/>
    <m/>
    <n v="0"/>
    <n v="0"/>
    <n v="0"/>
    <n v="0"/>
    <n v="0"/>
    <n v="0"/>
    <m/>
    <m/>
    <m/>
    <s v="No"/>
    <s v="W665521"/>
    <n v="0"/>
    <m/>
    <s v="L12161"/>
    <m/>
    <m/>
    <s v="S0363124"/>
  </r>
  <r>
    <x v="927"/>
    <n v="10000"/>
    <n v="10000"/>
    <d v="2025-04-23T00:00:00"/>
    <s v="502LAUGH"/>
    <s v=" 8:39:32 am"/>
    <s v="85B317A219R"/>
    <m/>
    <x v="0"/>
    <s v="Yes"/>
    <x v="29"/>
    <x v="21"/>
    <x v="46"/>
    <x v="46"/>
    <n v="1500"/>
    <m/>
    <m/>
    <d v="2025-04-22T00:00:00"/>
    <m/>
    <n v="1"/>
    <n v="1500"/>
    <s v="PE"/>
    <s v="XTR-140.1879.14-0001"/>
    <n v="0"/>
    <n v="1500"/>
    <n v="0"/>
    <n v="0"/>
    <n v="0"/>
    <n v="0"/>
    <m/>
    <m/>
    <n v="0"/>
    <m/>
    <m/>
    <m/>
    <m/>
    <m/>
    <m/>
    <m/>
    <m/>
    <s v="XTR-140.1879.14-S"/>
    <s v="L12161"/>
    <m/>
    <n v="0"/>
    <n v="0"/>
    <n v="0"/>
    <n v="0"/>
    <n v="0"/>
    <n v="0"/>
    <m/>
    <m/>
    <m/>
    <s v="No"/>
    <s v="W665522"/>
    <n v="0"/>
    <m/>
    <s v="L12161"/>
    <m/>
    <m/>
    <s v="S0363125"/>
  </r>
  <r>
    <x v="928"/>
    <n v="10000"/>
    <n v="10000"/>
    <d v="2025-04-23T00:00:00"/>
    <s v="502LAUGH"/>
    <s v=" 8:39:32 am"/>
    <s v="85B317A219R"/>
    <m/>
    <x v="0"/>
    <s v="Yes"/>
    <x v="29"/>
    <x v="21"/>
    <x v="46"/>
    <x v="46"/>
    <n v="500"/>
    <m/>
    <m/>
    <d v="2025-04-22T00:00:00"/>
    <m/>
    <n v="1"/>
    <n v="500"/>
    <s v="PE"/>
    <s v="XTR-140.1880.13-0001"/>
    <n v="0"/>
    <n v="500"/>
    <n v="0"/>
    <n v="0"/>
    <n v="0"/>
    <n v="0"/>
    <m/>
    <m/>
    <n v="0"/>
    <m/>
    <m/>
    <m/>
    <m/>
    <m/>
    <m/>
    <m/>
    <m/>
    <s v="XTR-140.1880.13-S"/>
    <s v="L12161"/>
    <m/>
    <n v="0"/>
    <n v="0"/>
    <n v="0"/>
    <n v="0"/>
    <n v="0"/>
    <n v="0"/>
    <m/>
    <m/>
    <m/>
    <s v="No"/>
    <s v="W665523"/>
    <n v="0"/>
    <m/>
    <s v="L12161"/>
    <m/>
    <m/>
    <s v="S0363125"/>
  </r>
  <r>
    <x v="929"/>
    <n v="10000"/>
    <n v="10000"/>
    <d v="2025-04-23T00:00:00"/>
    <s v="502LAUGH"/>
    <s v=" 3:02:26 pm"/>
    <s v="4063565189043/BYK065-03/XHX241228030/XHX24C12A0911"/>
    <m/>
    <x v="0"/>
    <s v="Yes"/>
    <x v="49"/>
    <x v="30"/>
    <x v="25"/>
    <x v="25"/>
    <n v="14286"/>
    <m/>
    <m/>
    <d v="2025-04-22T00:00:00"/>
    <m/>
    <n v="14"/>
    <n v="200004"/>
    <s v="PE"/>
    <n v="86.915900010000001"/>
    <n v="0"/>
    <n v="222000"/>
    <n v="-21996"/>
    <n v="0"/>
    <n v="0"/>
    <n v="0"/>
    <m/>
    <m/>
    <n v="0"/>
    <m/>
    <m/>
    <m/>
    <m/>
    <m/>
    <m/>
    <m/>
    <m/>
    <n v="86.915899999999993"/>
    <s v="T20390-PMI"/>
    <m/>
    <n v="0"/>
    <n v="0"/>
    <n v="0"/>
    <n v="0"/>
    <n v="0"/>
    <n v="0"/>
    <m/>
    <m/>
    <m/>
    <s v="No"/>
    <s v="W665305"/>
    <n v="0"/>
    <m/>
    <s v="T20390-PMI"/>
    <m/>
    <m/>
    <s v="S0363129"/>
  </r>
  <r>
    <x v="875"/>
    <n v="10000"/>
    <n v="20000"/>
    <d v="2025-04-23T00:00:00"/>
    <s v="502LAUGH"/>
    <s v=" 9:24:51 am"/>
    <s v="E04L96170/4052209U5"/>
    <m/>
    <x v="1"/>
    <s v="Yes"/>
    <x v="14"/>
    <x v="12"/>
    <x v="14"/>
    <x v="14"/>
    <n v="5000"/>
    <m/>
    <m/>
    <d v="2025-04-22T00:00:00"/>
    <m/>
    <n v="1"/>
    <n v="5000"/>
    <s v="PE"/>
    <s v="TSMC00333060001"/>
    <n v="0"/>
    <n v="5000"/>
    <n v="0"/>
    <n v="0"/>
    <n v="0"/>
    <n v="0"/>
    <m/>
    <m/>
    <n v="0"/>
    <m/>
    <m/>
    <m/>
    <m/>
    <m/>
    <m/>
    <m/>
    <m/>
    <s v="TSMC0033306"/>
    <s v="T20104"/>
    <m/>
    <n v="0"/>
    <n v="0"/>
    <n v="0"/>
    <n v="0"/>
    <n v="0"/>
    <n v="0"/>
    <m/>
    <m/>
    <m/>
    <s v="No"/>
    <s v="W665306"/>
    <n v="0"/>
    <m/>
    <s v="T20104"/>
    <m/>
    <m/>
    <s v="S0363137"/>
  </r>
  <r>
    <x v="930"/>
    <n v="10000"/>
    <n v="10000"/>
    <d v="2025-04-23T00:00:00"/>
    <s v="502LAUGH"/>
    <s v=" 2:03:17 pm"/>
    <s v="BZB084-02"/>
    <m/>
    <x v="0"/>
    <s v="Yes"/>
    <x v="17"/>
    <x v="15"/>
    <x v="16"/>
    <x v="16"/>
    <n v="15000"/>
    <m/>
    <m/>
    <d v="2025-04-22T00:00:00"/>
    <m/>
    <n v="2"/>
    <n v="30000"/>
    <s v="PE"/>
    <s v="BL-171X95MM0001"/>
    <n v="0"/>
    <n v="30000"/>
    <n v="0"/>
    <n v="0"/>
    <n v="0"/>
    <n v="0"/>
    <m/>
    <m/>
    <n v="0"/>
    <m/>
    <m/>
    <m/>
    <m/>
    <m/>
    <m/>
    <m/>
    <m/>
    <n v="4521394"/>
    <s v="B02083"/>
    <m/>
    <n v="0"/>
    <n v="0"/>
    <n v="0"/>
    <n v="0"/>
    <n v="0"/>
    <n v="0"/>
    <m/>
    <m/>
    <m/>
    <s v="No"/>
    <s v="W665528"/>
    <n v="0"/>
    <m/>
    <s v="B02083"/>
    <m/>
    <m/>
    <s v="S0363146"/>
  </r>
  <r>
    <x v="931"/>
    <n v="10000"/>
    <n v="10000"/>
    <d v="2025-04-22T00:00:00"/>
    <s v="502LAUGH"/>
    <d v="1899-12-30T11:17:54"/>
    <s v="SG-5651598 01"/>
    <m/>
    <x v="0"/>
    <s v="Yes"/>
    <x v="6"/>
    <x v="5"/>
    <x v="6"/>
    <x v="6"/>
    <n v="258"/>
    <m/>
    <m/>
    <d v="2025-04-22T00:00:00"/>
    <m/>
    <n v="4"/>
    <n v="1032"/>
    <s v="PE"/>
    <n v="112887750001"/>
    <n v="0"/>
    <n v="1030"/>
    <n v="2"/>
    <n v="0"/>
    <n v="0"/>
    <n v="0"/>
    <m/>
    <m/>
    <n v="0"/>
    <m/>
    <m/>
    <m/>
    <m/>
    <m/>
    <m/>
    <m/>
    <m/>
    <n v="11288775"/>
    <s v="I09180"/>
    <m/>
    <n v="0"/>
    <n v="0"/>
    <n v="0"/>
    <n v="0"/>
    <n v="0"/>
    <n v="0"/>
    <m/>
    <m/>
    <m/>
    <s v="No"/>
    <s v="W665257"/>
    <n v="0"/>
    <m/>
    <s v="I09180"/>
    <m/>
    <m/>
    <s v="S0363154"/>
  </r>
  <r>
    <x v="932"/>
    <n v="10000"/>
    <n v="10000"/>
    <d v="2025-04-22T00:00:00"/>
    <s v="502LAUGH"/>
    <d v="1899-12-30T11:17:54"/>
    <s v="SG-5651598 01"/>
    <m/>
    <x v="0"/>
    <s v="Yes"/>
    <x v="6"/>
    <x v="5"/>
    <x v="6"/>
    <x v="6"/>
    <n v="258"/>
    <m/>
    <m/>
    <d v="2025-04-22T00:00:00"/>
    <m/>
    <n v="4"/>
    <n v="1032"/>
    <s v="PE"/>
    <n v="112887750001"/>
    <n v="0"/>
    <n v="1030"/>
    <n v="2"/>
    <n v="0"/>
    <n v="0"/>
    <n v="0"/>
    <m/>
    <m/>
    <n v="0"/>
    <m/>
    <m/>
    <m/>
    <m/>
    <m/>
    <m/>
    <m/>
    <m/>
    <n v="11288775"/>
    <s v="I09180"/>
    <m/>
    <n v="0"/>
    <n v="0"/>
    <n v="0"/>
    <n v="0"/>
    <n v="0"/>
    <n v="0"/>
    <m/>
    <m/>
    <m/>
    <s v="No"/>
    <s v="W665258"/>
    <n v="0"/>
    <m/>
    <s v="I09180"/>
    <m/>
    <m/>
    <s v="S0363155"/>
  </r>
  <r>
    <x v="933"/>
    <n v="10000"/>
    <n v="10000"/>
    <d v="2025-04-23T00:00:00"/>
    <s v="502LAUGH"/>
    <s v=" 1:12:23 pm"/>
    <n v="860909190918"/>
    <m/>
    <x v="0"/>
    <s v="Yes"/>
    <x v="0"/>
    <x v="0"/>
    <x v="0"/>
    <x v="0"/>
    <n v="172"/>
    <m/>
    <m/>
    <d v="2025-04-22T00:00:00"/>
    <m/>
    <n v="76"/>
    <n v="13072"/>
    <s v="PE"/>
    <n v="200910250001"/>
    <n v="0"/>
    <n v="12000"/>
    <n v="1072"/>
    <n v="0"/>
    <n v="0"/>
    <n v="0"/>
    <m/>
    <m/>
    <n v="0"/>
    <m/>
    <m/>
    <m/>
    <m/>
    <m/>
    <m/>
    <m/>
    <m/>
    <n v="20091025"/>
    <s v="I09180-SUNNINGDALE"/>
    <m/>
    <n v="0"/>
    <n v="0"/>
    <n v="0"/>
    <n v="0"/>
    <n v="0"/>
    <n v="0"/>
    <m/>
    <m/>
    <m/>
    <s v="No"/>
    <s v="W665531"/>
    <n v="0"/>
    <m/>
    <s v="I09180-SUNNINGDALE"/>
    <m/>
    <m/>
    <s v="S0363161"/>
  </r>
  <r>
    <x v="934"/>
    <n v="10000"/>
    <n v="10000"/>
    <d v="2025-04-23T00:00:00"/>
    <s v="502LAUGH"/>
    <s v=" 8:39:32 am"/>
    <s v="85B317A219R"/>
    <m/>
    <x v="0"/>
    <s v="Yes"/>
    <x v="29"/>
    <x v="21"/>
    <x v="46"/>
    <x v="46"/>
    <n v="1000"/>
    <m/>
    <m/>
    <d v="2025-04-22T00:00:00"/>
    <m/>
    <n v="1"/>
    <n v="1000"/>
    <s v="PE"/>
    <s v="XTR-140.1878.13-0001"/>
    <n v="0"/>
    <n v="1000"/>
    <n v="0"/>
    <n v="0"/>
    <n v="0"/>
    <n v="0"/>
    <m/>
    <m/>
    <n v="0"/>
    <m/>
    <m/>
    <m/>
    <m/>
    <m/>
    <m/>
    <m/>
    <m/>
    <s v="XTR-140.1878.13-S"/>
    <s v="L12161"/>
    <m/>
    <n v="0"/>
    <n v="0"/>
    <n v="0"/>
    <n v="0"/>
    <n v="0"/>
    <n v="0"/>
    <m/>
    <m/>
    <m/>
    <s v="No"/>
    <s v="W665533"/>
    <n v="0"/>
    <m/>
    <s v="L12161"/>
    <m/>
    <m/>
    <s v="S0363168"/>
  </r>
  <r>
    <x v="935"/>
    <n v="10000"/>
    <n v="10000"/>
    <d v="2025-04-23T00:00:00"/>
    <s v="502LAUGH"/>
    <s v=" 8:37:07 am"/>
    <s v="J00VU6300"/>
    <m/>
    <x v="0"/>
    <s v="Yes"/>
    <x v="9"/>
    <x v="8"/>
    <x v="9"/>
    <x v="9"/>
    <n v="1000"/>
    <m/>
    <m/>
    <d v="2025-04-22T00:00:00"/>
    <m/>
    <n v="1"/>
    <n v="1000"/>
    <s v="PE"/>
    <s v="BL-170X100MM-TTC0001"/>
    <n v="0"/>
    <n v="1000"/>
    <n v="0"/>
    <n v="0"/>
    <n v="0"/>
    <n v="0"/>
    <m/>
    <m/>
    <n v="0"/>
    <m/>
    <m/>
    <m/>
    <m/>
    <m/>
    <m/>
    <m/>
    <m/>
    <s v="BL-170X100MM-TTC1"/>
    <s v="J10025"/>
    <m/>
    <n v="0"/>
    <n v="0"/>
    <n v="0"/>
    <n v="0"/>
    <n v="0"/>
    <n v="0"/>
    <m/>
    <m/>
    <m/>
    <s v="No"/>
    <s v="W665535"/>
    <n v="0"/>
    <m/>
    <s v="J10025"/>
    <m/>
    <m/>
    <s v="S0363171"/>
  </r>
  <r>
    <x v="936"/>
    <n v="10000"/>
    <n v="10000"/>
    <d v="2025-04-23T00:00:00"/>
    <s v="502LAUGH"/>
    <s v=" 8:41:21 am"/>
    <s v="3082512U9/J00UH0552"/>
    <m/>
    <x v="0"/>
    <s v="Yes"/>
    <x v="7"/>
    <x v="6"/>
    <x v="7"/>
    <x v="7"/>
    <n v="2000"/>
    <m/>
    <m/>
    <d v="2025-04-22T00:00:00"/>
    <m/>
    <n v="1"/>
    <n v="2000"/>
    <s v="PE"/>
    <s v="STDM3120001"/>
    <n v="0"/>
    <n v="2000"/>
    <n v="0"/>
    <n v="0"/>
    <n v="0"/>
    <n v="0"/>
    <m/>
    <m/>
    <n v="0"/>
    <m/>
    <m/>
    <m/>
    <m/>
    <m/>
    <m/>
    <m/>
    <m/>
    <s v="STDM312"/>
    <s v="G07105"/>
    <m/>
    <n v="0"/>
    <n v="0"/>
    <n v="0"/>
    <n v="0"/>
    <n v="0"/>
    <n v="0"/>
    <m/>
    <m/>
    <m/>
    <s v="No"/>
    <s v="W665308"/>
    <n v="0"/>
    <m/>
    <s v="G07105"/>
    <m/>
    <m/>
    <s v="S0363172"/>
  </r>
  <r>
    <x v="937"/>
    <n v="10000"/>
    <n v="10000"/>
    <d v="2025-04-23T00:00:00"/>
    <s v="502LAUGH"/>
    <s v=" 8:33:25 am"/>
    <s v="3082512U9/J00UH0552"/>
    <m/>
    <x v="0"/>
    <s v="Yes"/>
    <x v="7"/>
    <x v="6"/>
    <x v="7"/>
    <x v="7"/>
    <n v="5000"/>
    <m/>
    <m/>
    <d v="2025-04-22T00:00:00"/>
    <m/>
    <n v="1"/>
    <n v="5000"/>
    <s v="PE"/>
    <s v="STDM3130001"/>
    <n v="0"/>
    <n v="5000"/>
    <n v="0"/>
    <n v="0"/>
    <n v="0"/>
    <n v="0"/>
    <m/>
    <m/>
    <n v="0"/>
    <m/>
    <m/>
    <m/>
    <m/>
    <m/>
    <m/>
    <m/>
    <m/>
    <s v="STDM313"/>
    <s v="G07105"/>
    <m/>
    <n v="0"/>
    <n v="0"/>
    <n v="0"/>
    <n v="0"/>
    <n v="0"/>
    <n v="0"/>
    <m/>
    <m/>
    <m/>
    <s v="No"/>
    <s v="W665309"/>
    <n v="0"/>
    <m/>
    <s v="G07105"/>
    <m/>
    <m/>
    <s v="S0363172"/>
  </r>
  <r>
    <x v="938"/>
    <n v="10000"/>
    <n v="10000"/>
    <d v="2025-04-22T00:00:00"/>
    <s v="502LAUGH"/>
    <s v=" 3:44:10 pm"/>
    <s v="S24Y100131/E1011916"/>
    <m/>
    <x v="0"/>
    <s v="Yes"/>
    <x v="55"/>
    <x v="27"/>
    <x v="52"/>
    <x v="51"/>
    <n v="200"/>
    <m/>
    <m/>
    <d v="2025-04-22T00:00:00"/>
    <m/>
    <n v="1"/>
    <n v="200"/>
    <s v="PE"/>
    <s v="716626800 REVC0001"/>
    <n v="0"/>
    <n v="200"/>
    <n v="0"/>
    <n v="0"/>
    <n v="0"/>
    <n v="0"/>
    <m/>
    <m/>
    <n v="0"/>
    <m/>
    <m/>
    <m/>
    <m/>
    <m/>
    <m/>
    <m/>
    <m/>
    <s v="716626800 REVC"/>
    <s v="S19081"/>
    <m/>
    <n v="0"/>
    <n v="0"/>
    <n v="0"/>
    <n v="0"/>
    <n v="0"/>
    <n v="0"/>
    <m/>
    <m/>
    <m/>
    <s v="No"/>
    <s v="W665311"/>
    <n v="0"/>
    <m/>
    <s v="S19081"/>
    <m/>
    <m/>
    <s v="ZSA101808"/>
  </r>
  <r>
    <x v="939"/>
    <n v="10000"/>
    <n v="10000"/>
    <d v="2025-04-22T00:00:00"/>
    <s v="502LAUGH"/>
    <s v=" 3:44:10 pm"/>
    <s v="S248100241/E1011916"/>
    <m/>
    <x v="0"/>
    <s v="Yes"/>
    <x v="35"/>
    <x v="27"/>
    <x v="35"/>
    <x v="35"/>
    <n v="200"/>
    <m/>
    <m/>
    <d v="2025-04-22T00:00:00"/>
    <m/>
    <n v="1"/>
    <n v="200"/>
    <s v="PE"/>
    <s v="725428400-NEWPRO0001"/>
    <n v="0"/>
    <n v="200"/>
    <n v="0"/>
    <n v="0"/>
    <n v="0"/>
    <n v="0"/>
    <m/>
    <m/>
    <n v="0"/>
    <m/>
    <m/>
    <m/>
    <m/>
    <m/>
    <m/>
    <m/>
    <m/>
    <s v="725428400-NEWPROCESS"/>
    <s v="S19081"/>
    <m/>
    <n v="0"/>
    <n v="0"/>
    <n v="0"/>
    <n v="0"/>
    <n v="0"/>
    <n v="0"/>
    <m/>
    <m/>
    <m/>
    <s v="No"/>
    <s v="W665312"/>
    <n v="0"/>
    <m/>
    <s v="S19081"/>
    <m/>
    <m/>
    <s v="ZSA101809"/>
  </r>
  <r>
    <x v="940"/>
    <n v="10000"/>
    <n v="10000"/>
    <d v="2025-04-22T00:00:00"/>
    <s v="502LAUGH"/>
    <s v=" 3:44:10 pm"/>
    <s v="S248100241/E1011916"/>
    <m/>
    <x v="0"/>
    <s v="Yes"/>
    <x v="35"/>
    <x v="27"/>
    <x v="35"/>
    <x v="35"/>
    <n v="20"/>
    <m/>
    <m/>
    <d v="2025-04-22T00:00:00"/>
    <m/>
    <n v="1"/>
    <n v="20"/>
    <s v="PE"/>
    <s v="725428400-NEWPRO0001"/>
    <n v="0"/>
    <n v="20"/>
    <n v="0"/>
    <n v="0"/>
    <n v="0"/>
    <n v="0"/>
    <m/>
    <m/>
    <n v="0"/>
    <m/>
    <m/>
    <m/>
    <m/>
    <m/>
    <m/>
    <m/>
    <m/>
    <s v="725428400-NEWPROCESS"/>
    <s v="S19081"/>
    <m/>
    <n v="0"/>
    <n v="0"/>
    <n v="0"/>
    <n v="0"/>
    <n v="0"/>
    <n v="0"/>
    <m/>
    <m/>
    <m/>
    <s v="No"/>
    <s v="W665314"/>
    <n v="0"/>
    <m/>
    <s v="S19081"/>
    <m/>
    <m/>
    <s v="ZSA101810"/>
  </r>
  <r>
    <x v="941"/>
    <n v="10000"/>
    <n v="10000"/>
    <d v="2025-04-22T00:00:00"/>
    <s v="502LAUGH"/>
    <s v=" 3:44:10 pm"/>
    <s v="S24Y100131/E1011916"/>
    <m/>
    <x v="0"/>
    <s v="Yes"/>
    <x v="55"/>
    <x v="27"/>
    <x v="52"/>
    <x v="51"/>
    <n v="50"/>
    <m/>
    <m/>
    <d v="2025-04-22T00:00:00"/>
    <m/>
    <n v="1"/>
    <n v="50"/>
    <s v="PE"/>
    <s v="716626800 REVC0001"/>
    <n v="0"/>
    <n v="50"/>
    <n v="0"/>
    <n v="0"/>
    <n v="0"/>
    <n v="0"/>
    <m/>
    <m/>
    <n v="0"/>
    <m/>
    <m/>
    <m/>
    <m/>
    <m/>
    <m/>
    <m/>
    <m/>
    <s v="716626800 REVC"/>
    <s v="S19081"/>
    <m/>
    <n v="0"/>
    <n v="0"/>
    <n v="0"/>
    <n v="0"/>
    <n v="0"/>
    <n v="0"/>
    <m/>
    <m/>
    <m/>
    <s v="No"/>
    <s v="W665260"/>
    <n v="0"/>
    <m/>
    <s v="S19081"/>
    <m/>
    <m/>
    <s v="ZSA101811"/>
  </r>
  <r>
    <x v="942"/>
    <n v="10000"/>
    <n v="10000"/>
    <d v="2025-04-28T00:00:00"/>
    <s v="502LAUGH"/>
    <s v=" 8:48:40 am"/>
    <s v="4820U8015"/>
    <m/>
    <x v="0"/>
    <s v="Yes"/>
    <x v="20"/>
    <x v="17"/>
    <x v="19"/>
    <x v="19"/>
    <n v="900"/>
    <m/>
    <m/>
    <d v="2025-04-22T00:00:00"/>
    <m/>
    <n v="6"/>
    <n v="5400"/>
    <s v="PE"/>
    <s v="241079-120001"/>
    <n v="0"/>
    <n v="5000"/>
    <n v="400"/>
    <n v="0"/>
    <n v="0"/>
    <n v="0"/>
    <m/>
    <m/>
    <n v="0"/>
    <m/>
    <m/>
    <m/>
    <m/>
    <m/>
    <m/>
    <m/>
    <m/>
    <s v="241079-12"/>
    <s v="T20115"/>
    <m/>
    <n v="0"/>
    <n v="0"/>
    <n v="0"/>
    <n v="0"/>
    <n v="0"/>
    <n v="0"/>
    <m/>
    <m/>
    <m/>
    <s v="No"/>
    <s v="W665540"/>
    <n v="0"/>
    <m/>
    <s v="T20115"/>
    <m/>
    <m/>
    <s v="S0363323"/>
  </r>
  <r>
    <x v="943"/>
    <n v="10000"/>
    <n v="10000"/>
    <d v="2025-04-28T00:00:00"/>
    <s v="502LAUGH"/>
    <s v=" 8:48:40 am"/>
    <s v="4820U8015"/>
    <m/>
    <x v="0"/>
    <s v="Yes"/>
    <x v="20"/>
    <x v="17"/>
    <x v="19"/>
    <x v="19"/>
    <n v="910"/>
    <m/>
    <m/>
    <d v="2025-04-22T00:00:00"/>
    <m/>
    <n v="6"/>
    <n v="5460"/>
    <s v="PE"/>
    <s v="241080-120001"/>
    <n v="0"/>
    <n v="5000"/>
    <n v="460"/>
    <n v="0"/>
    <n v="0"/>
    <n v="0"/>
    <m/>
    <m/>
    <n v="0"/>
    <m/>
    <m/>
    <m/>
    <m/>
    <m/>
    <m/>
    <m/>
    <m/>
    <s v="241080-12"/>
    <s v="T20115"/>
    <m/>
    <n v="0"/>
    <n v="0"/>
    <n v="0"/>
    <n v="0"/>
    <n v="0"/>
    <n v="0"/>
    <m/>
    <m/>
    <m/>
    <s v="No"/>
    <s v="W665541"/>
    <n v="0"/>
    <m/>
    <s v="T20115"/>
    <m/>
    <m/>
    <s v="S0363323"/>
  </r>
  <r>
    <x v="944"/>
    <n v="10000"/>
    <n v="10000"/>
    <d v="2025-04-28T00:00:00"/>
    <s v="502LAUGH"/>
    <s v=" 8:48:40 am"/>
    <s v="4820U8015"/>
    <m/>
    <x v="0"/>
    <s v="Yes"/>
    <x v="20"/>
    <x v="17"/>
    <x v="19"/>
    <x v="19"/>
    <n v="900"/>
    <m/>
    <m/>
    <d v="2025-04-22T00:00:00"/>
    <m/>
    <n v="6"/>
    <n v="5400"/>
    <s v="PE"/>
    <s v="241081-120001"/>
    <n v="0"/>
    <n v="5000"/>
    <n v="400"/>
    <n v="0"/>
    <n v="0"/>
    <n v="0"/>
    <m/>
    <m/>
    <n v="0"/>
    <m/>
    <m/>
    <m/>
    <m/>
    <m/>
    <m/>
    <m/>
    <m/>
    <s v="241081-12"/>
    <s v="T20115"/>
    <m/>
    <n v="0"/>
    <n v="0"/>
    <n v="0"/>
    <n v="0"/>
    <n v="0"/>
    <n v="0"/>
    <m/>
    <m/>
    <m/>
    <s v="No"/>
    <s v="W665542"/>
    <n v="0"/>
    <m/>
    <s v="T20115"/>
    <m/>
    <m/>
    <s v="S0363323"/>
  </r>
  <r>
    <x v="945"/>
    <n v="10000"/>
    <n v="10000"/>
    <d v="2025-04-28T00:00:00"/>
    <s v="502LAUGH"/>
    <s v=" 8:48:40 am"/>
    <s v="4820U8015"/>
    <m/>
    <x v="0"/>
    <s v="Yes"/>
    <x v="20"/>
    <x v="17"/>
    <x v="19"/>
    <x v="19"/>
    <n v="900"/>
    <m/>
    <m/>
    <d v="2025-04-22T00:00:00"/>
    <m/>
    <n v="6"/>
    <n v="5400"/>
    <s v="PE"/>
    <s v="241082-120001"/>
    <n v="0"/>
    <n v="5000"/>
    <n v="400"/>
    <n v="0"/>
    <n v="0"/>
    <n v="0"/>
    <m/>
    <m/>
    <n v="0"/>
    <m/>
    <m/>
    <m/>
    <m/>
    <m/>
    <m/>
    <m/>
    <m/>
    <s v="241082-12"/>
    <s v="T20115"/>
    <m/>
    <n v="0"/>
    <n v="0"/>
    <n v="0"/>
    <n v="0"/>
    <n v="0"/>
    <n v="0"/>
    <m/>
    <m/>
    <m/>
    <s v="No"/>
    <s v="W665543"/>
    <n v="0"/>
    <m/>
    <s v="T20115"/>
    <m/>
    <m/>
    <s v="S0363323"/>
  </r>
  <r>
    <x v="946"/>
    <n v="10000"/>
    <n v="10000"/>
    <d v="2025-04-28T00:00:00"/>
    <s v="502LAUGH"/>
    <s v=" 8:48:40 am"/>
    <s v="4820U8015"/>
    <m/>
    <x v="0"/>
    <s v="Yes"/>
    <x v="20"/>
    <x v="17"/>
    <x v="19"/>
    <x v="19"/>
    <n v="900"/>
    <m/>
    <m/>
    <d v="2025-04-22T00:00:00"/>
    <m/>
    <n v="6"/>
    <n v="5400"/>
    <s v="PE"/>
    <s v="241083-120001"/>
    <n v="0"/>
    <n v="5000"/>
    <n v="400"/>
    <n v="0"/>
    <n v="0"/>
    <n v="0"/>
    <m/>
    <m/>
    <n v="0"/>
    <m/>
    <m/>
    <m/>
    <m/>
    <m/>
    <m/>
    <m/>
    <m/>
    <s v="241083-12"/>
    <s v="T20115"/>
    <m/>
    <n v="0"/>
    <n v="0"/>
    <n v="0"/>
    <n v="0"/>
    <n v="0"/>
    <n v="0"/>
    <m/>
    <m/>
    <m/>
    <s v="No"/>
    <s v="W665544"/>
    <n v="0"/>
    <m/>
    <s v="T20115"/>
    <m/>
    <m/>
    <s v="S0363323"/>
  </r>
  <r>
    <x v="947"/>
    <n v="10000"/>
    <n v="10000"/>
    <d v="2025-04-28T00:00:00"/>
    <s v="502LAUGH"/>
    <s v=" 8:51:15 am"/>
    <s v="4820U8015"/>
    <m/>
    <x v="0"/>
    <s v="Yes"/>
    <x v="20"/>
    <x v="17"/>
    <x v="19"/>
    <x v="19"/>
    <n v="900"/>
    <m/>
    <m/>
    <d v="2025-04-22T00:00:00"/>
    <m/>
    <n v="6"/>
    <n v="5400"/>
    <s v="PE"/>
    <s v="241084-120001"/>
    <n v="0"/>
    <n v="5000"/>
    <n v="400"/>
    <n v="0"/>
    <n v="0"/>
    <n v="0"/>
    <m/>
    <m/>
    <n v="0"/>
    <m/>
    <m/>
    <m/>
    <m/>
    <m/>
    <m/>
    <m/>
    <m/>
    <s v="241084-12"/>
    <s v="T20115"/>
    <m/>
    <n v="0"/>
    <n v="0"/>
    <n v="0"/>
    <n v="0"/>
    <n v="0"/>
    <n v="0"/>
    <m/>
    <m/>
    <m/>
    <s v="No"/>
    <s v="W665545"/>
    <n v="0"/>
    <m/>
    <s v="T20115"/>
    <m/>
    <m/>
    <s v="S0363323"/>
  </r>
  <r>
    <x v="948"/>
    <n v="10000"/>
    <n v="10000"/>
    <d v="2025-04-28T00:00:00"/>
    <s v="502LAUGH"/>
    <s v=" 8:51:15 am"/>
    <s v="4820U8015"/>
    <m/>
    <x v="0"/>
    <s v="Yes"/>
    <x v="20"/>
    <x v="17"/>
    <x v="19"/>
    <x v="19"/>
    <n v="900"/>
    <m/>
    <m/>
    <d v="2025-04-22T00:00:00"/>
    <m/>
    <n v="6"/>
    <n v="5400"/>
    <s v="PE"/>
    <s v="241085-120001"/>
    <n v="0"/>
    <n v="5000"/>
    <n v="400"/>
    <n v="0"/>
    <n v="0"/>
    <n v="0"/>
    <m/>
    <m/>
    <n v="0"/>
    <m/>
    <m/>
    <m/>
    <m/>
    <m/>
    <m/>
    <m/>
    <m/>
    <s v="241085-12"/>
    <s v="T20115"/>
    <m/>
    <n v="0"/>
    <n v="0"/>
    <n v="0"/>
    <n v="0"/>
    <n v="0"/>
    <n v="0"/>
    <m/>
    <m/>
    <m/>
    <s v="No"/>
    <s v="W665546"/>
    <n v="0"/>
    <m/>
    <s v="T20115"/>
    <m/>
    <m/>
    <s v="S0363323"/>
  </r>
  <r>
    <x v="949"/>
    <n v="10000"/>
    <n v="10000"/>
    <d v="2025-04-23T00:00:00"/>
    <s v="502LAUGH"/>
    <d v="1899-12-30T11:22:42"/>
    <n v="860909190918"/>
    <m/>
    <x v="0"/>
    <s v="Yes"/>
    <x v="0"/>
    <x v="0"/>
    <x v="0"/>
    <x v="0"/>
    <n v="139"/>
    <m/>
    <m/>
    <d v="2025-04-22T00:00:00"/>
    <m/>
    <n v="36"/>
    <n v="5000"/>
    <s v="PE"/>
    <n v="200742620001"/>
    <n v="0"/>
    <n v="2000"/>
    <n v="3000"/>
    <n v="0"/>
    <n v="0"/>
    <n v="0"/>
    <m/>
    <m/>
    <n v="0"/>
    <m/>
    <m/>
    <m/>
    <m/>
    <m/>
    <m/>
    <m/>
    <m/>
    <n v="20074262"/>
    <s v="I09180"/>
    <m/>
    <n v="0"/>
    <n v="0"/>
    <n v="0"/>
    <n v="0"/>
    <n v="0"/>
    <n v="0"/>
    <m/>
    <m/>
    <m/>
    <s v="No"/>
    <s v="W665556"/>
    <n v="0"/>
    <m/>
    <s v="I09180"/>
    <m/>
    <m/>
    <s v="S0363356"/>
  </r>
  <r>
    <x v="949"/>
    <n v="20000"/>
    <n v="10000"/>
    <d v="2025-04-23T00:00:00"/>
    <s v="502LAUGH"/>
    <d v="1899-12-30T11:22:42"/>
    <n v="860909190918"/>
    <m/>
    <x v="0"/>
    <s v="Yes"/>
    <x v="0"/>
    <x v="0"/>
    <x v="0"/>
    <x v="0"/>
    <n v="111"/>
    <m/>
    <m/>
    <d v="2025-04-22T00:00:00"/>
    <m/>
    <n v="36"/>
    <n v="4000"/>
    <s v="PE"/>
    <n v="200742620001"/>
    <n v="0"/>
    <n v="4000"/>
    <n v="0"/>
    <n v="0"/>
    <n v="0"/>
    <n v="0"/>
    <m/>
    <m/>
    <n v="0"/>
    <m/>
    <m/>
    <m/>
    <m/>
    <m/>
    <m/>
    <m/>
    <m/>
    <n v="20074262"/>
    <s v="I09180"/>
    <m/>
    <n v="0"/>
    <n v="0"/>
    <n v="0"/>
    <n v="0"/>
    <n v="0"/>
    <n v="0"/>
    <m/>
    <m/>
    <m/>
    <s v="No"/>
    <s v="W665556"/>
    <n v="0"/>
    <m/>
    <s v="I09180"/>
    <m/>
    <m/>
    <s v="S0363356"/>
  </r>
  <r>
    <x v="950"/>
    <n v="10000"/>
    <n v="10000"/>
    <d v="2025-04-23T00:00:00"/>
    <s v="502LAUGH"/>
    <d v="1899-12-30T11:21:41"/>
    <n v="860909190918"/>
    <m/>
    <x v="0"/>
    <s v="Yes"/>
    <x v="0"/>
    <x v="0"/>
    <x v="0"/>
    <x v="0"/>
    <n v="195"/>
    <m/>
    <m/>
    <d v="2025-04-22T00:00:00"/>
    <m/>
    <n v="36"/>
    <n v="7020"/>
    <s v="PE"/>
    <n v="200742640001"/>
    <n v="0"/>
    <n v="6000"/>
    <n v="1020"/>
    <n v="0"/>
    <n v="0"/>
    <n v="0"/>
    <m/>
    <m/>
    <n v="0"/>
    <m/>
    <m/>
    <m/>
    <m/>
    <m/>
    <m/>
    <m/>
    <m/>
    <n v="20074264"/>
    <s v="I09180"/>
    <m/>
    <n v="0"/>
    <n v="0"/>
    <n v="0"/>
    <n v="0"/>
    <n v="0"/>
    <n v="0"/>
    <m/>
    <m/>
    <m/>
    <s v="No"/>
    <s v="W665560"/>
    <n v="0"/>
    <m/>
    <s v="I09180"/>
    <m/>
    <m/>
    <s v="S0363374"/>
  </r>
  <r>
    <x v="951"/>
    <n v="10000"/>
    <n v="20000"/>
    <d v="2025-04-24T00:00:00"/>
    <s v="502LAUGH"/>
    <s v=" 1:26:36 pm"/>
    <n v="860909190918"/>
    <m/>
    <x v="0"/>
    <s v="Yes"/>
    <x v="0"/>
    <x v="0"/>
    <x v="0"/>
    <x v="0"/>
    <n v="143"/>
    <m/>
    <m/>
    <d v="2025-04-22T00:00:00"/>
    <m/>
    <n v="28"/>
    <n v="4004"/>
    <s v="PE"/>
    <n v="200645590001"/>
    <n v="0"/>
    <n v="2500"/>
    <n v="1504"/>
    <n v="0"/>
    <n v="0"/>
    <n v="0"/>
    <m/>
    <m/>
    <n v="0"/>
    <m/>
    <m/>
    <m/>
    <m/>
    <m/>
    <m/>
    <m/>
    <m/>
    <n v="20064559"/>
    <s v="I09180"/>
    <m/>
    <n v="0"/>
    <n v="0"/>
    <n v="0"/>
    <n v="0"/>
    <n v="0"/>
    <n v="0"/>
    <m/>
    <m/>
    <m/>
    <s v="No"/>
    <s v="W665561"/>
    <n v="0"/>
    <m/>
    <s v="I09180"/>
    <m/>
    <m/>
    <s v="S0363376"/>
  </r>
  <r>
    <x v="952"/>
    <n v="10000"/>
    <n v="10000"/>
    <d v="2025-04-23T00:00:00"/>
    <s v="502LAUGH"/>
    <d v="1899-12-30T11:27:03"/>
    <s v="E190912129"/>
    <m/>
    <x v="0"/>
    <s v="Yes"/>
    <x v="12"/>
    <x v="11"/>
    <x v="12"/>
    <x v="12"/>
    <n v="1000"/>
    <m/>
    <m/>
    <d v="2025-04-22T00:00:00"/>
    <m/>
    <n v="40"/>
    <n v="40000"/>
    <s v="PE"/>
    <s v="709898817 REVB0001"/>
    <n v="0"/>
    <n v="40000"/>
    <n v="0"/>
    <n v="0"/>
    <n v="0"/>
    <n v="0"/>
    <m/>
    <m/>
    <n v="0"/>
    <m/>
    <m/>
    <m/>
    <m/>
    <m/>
    <m/>
    <m/>
    <m/>
    <s v="709898817 REVB"/>
    <s v="S19314"/>
    <m/>
    <n v="0"/>
    <n v="0"/>
    <n v="0"/>
    <n v="0"/>
    <n v="0"/>
    <n v="0"/>
    <m/>
    <m/>
    <m/>
    <s v="No"/>
    <s v="W665316"/>
    <n v="0"/>
    <m/>
    <s v="S19314"/>
    <m/>
    <m/>
    <s v="H0065022"/>
  </r>
  <r>
    <x v="953"/>
    <n v="10000"/>
    <n v="10000"/>
    <d v="2025-04-23T00:00:00"/>
    <s v="502LAUGH"/>
    <d v="1899-12-30T11:27:03"/>
    <s v="E190912129"/>
    <m/>
    <x v="0"/>
    <s v="Yes"/>
    <x v="12"/>
    <x v="11"/>
    <x v="12"/>
    <x v="12"/>
    <n v="2000"/>
    <m/>
    <m/>
    <d v="2025-04-22T00:00:00"/>
    <m/>
    <n v="40"/>
    <n v="80000"/>
    <s v="PE"/>
    <s v="709898817 REVB0001"/>
    <n v="0"/>
    <n v="80000"/>
    <n v="0"/>
    <n v="0"/>
    <n v="0"/>
    <n v="0"/>
    <m/>
    <m/>
    <n v="0"/>
    <m/>
    <m/>
    <m/>
    <m/>
    <m/>
    <m/>
    <m/>
    <m/>
    <s v="709898817 REVB"/>
    <s v="S19314"/>
    <m/>
    <n v="0"/>
    <n v="0"/>
    <n v="0"/>
    <n v="0"/>
    <n v="0"/>
    <n v="0"/>
    <m/>
    <m/>
    <m/>
    <s v="No"/>
    <s v="W665317"/>
    <n v="0"/>
    <m/>
    <s v="S19314"/>
    <m/>
    <m/>
    <s v="H0065023"/>
  </r>
  <r>
    <x v="954"/>
    <n v="10000"/>
    <n v="10000"/>
    <d v="2025-04-23T00:00:00"/>
    <s v="502LAUGH"/>
    <d v="1899-12-30T11:27:03"/>
    <s v="E190912129"/>
    <m/>
    <x v="0"/>
    <s v="Yes"/>
    <x v="12"/>
    <x v="11"/>
    <x v="12"/>
    <x v="12"/>
    <n v="3334"/>
    <m/>
    <m/>
    <d v="2025-04-22T00:00:00"/>
    <m/>
    <n v="60"/>
    <n v="200040"/>
    <s v="PE"/>
    <s v="739709802 REVA0001"/>
    <n v="0"/>
    <n v="200000"/>
    <n v="40"/>
    <n v="0"/>
    <n v="0"/>
    <n v="0"/>
    <m/>
    <m/>
    <n v="0"/>
    <m/>
    <m/>
    <m/>
    <m/>
    <m/>
    <m/>
    <m/>
    <m/>
    <s v="739709802 REVA"/>
    <s v="S19314"/>
    <m/>
    <n v="0"/>
    <n v="0"/>
    <n v="0"/>
    <n v="0"/>
    <n v="0"/>
    <n v="0"/>
    <m/>
    <m/>
    <m/>
    <s v="No"/>
    <s v="W665574"/>
    <n v="0"/>
    <m/>
    <s v="S19314"/>
    <m/>
    <m/>
    <s v="H0065033"/>
  </r>
  <r>
    <x v="955"/>
    <n v="10000"/>
    <n v="10000"/>
    <d v="2025-04-25T00:00:00"/>
    <s v="502LAUGH"/>
    <s v=" 5:10:13 pm"/>
    <s v="M4B4A05EGJCJ112-S24Y100131"/>
    <m/>
    <x v="0"/>
    <s v="Yes"/>
    <x v="55"/>
    <x v="27"/>
    <x v="52"/>
    <x v="51"/>
    <n v="150000"/>
    <m/>
    <m/>
    <d v="2025-04-22T00:00:00"/>
    <m/>
    <n v="1"/>
    <n v="150000"/>
    <s v="PE"/>
    <s v="716626800 REVC0001"/>
    <n v="0"/>
    <n v="150000"/>
    <n v="0"/>
    <n v="0"/>
    <n v="0"/>
    <n v="0"/>
    <m/>
    <m/>
    <n v="0"/>
    <m/>
    <m/>
    <m/>
    <m/>
    <m/>
    <m/>
    <m/>
    <m/>
    <s v="716626800 REVC"/>
    <s v="S19081-TH"/>
    <m/>
    <n v="0"/>
    <n v="0"/>
    <n v="0"/>
    <n v="0"/>
    <n v="0"/>
    <n v="0"/>
    <m/>
    <m/>
    <m/>
    <s v="No"/>
    <s v="W665577"/>
    <n v="0"/>
    <m/>
    <s v="S19081-TH"/>
    <m/>
    <m/>
    <s v="H0065049"/>
  </r>
  <r>
    <x v="956"/>
    <n v="10000"/>
    <n v="10000"/>
    <d v="2025-04-23T00:00:00"/>
    <s v="502LAUGH"/>
    <d v="1899-12-30T11:27:52"/>
    <s v="M0BUF4262"/>
    <m/>
    <x v="0"/>
    <s v="Yes"/>
    <x v="13"/>
    <x v="11"/>
    <x v="13"/>
    <x v="13"/>
    <n v="15000"/>
    <m/>
    <m/>
    <d v="2025-04-22T00:00:00"/>
    <m/>
    <n v="6"/>
    <n v="90000"/>
    <s v="PE"/>
    <s v="722138300 REVA0001"/>
    <n v="0"/>
    <n v="90000"/>
    <n v="0"/>
    <n v="0"/>
    <n v="0"/>
    <n v="0"/>
    <m/>
    <m/>
    <n v="0"/>
    <m/>
    <m/>
    <m/>
    <m/>
    <m/>
    <m/>
    <m/>
    <m/>
    <s v="722138300 REVA"/>
    <s v="S19081-TH"/>
    <m/>
    <n v="0"/>
    <n v="0"/>
    <n v="0"/>
    <n v="0"/>
    <n v="0"/>
    <n v="0"/>
    <m/>
    <m/>
    <m/>
    <s v="No"/>
    <s v="W665579"/>
    <n v="0"/>
    <m/>
    <s v="S19081-TH"/>
    <m/>
    <m/>
    <s v="H0065052"/>
  </r>
  <r>
    <x v="957"/>
    <n v="10000"/>
    <n v="10000"/>
    <d v="2025-04-23T00:00:00"/>
    <s v="502LAUGH"/>
    <s v=" 8:46:06 am"/>
    <s v="S24Y100131"/>
    <m/>
    <x v="0"/>
    <s v="Yes"/>
    <x v="55"/>
    <x v="27"/>
    <x v="52"/>
    <x v="51"/>
    <n v="200"/>
    <m/>
    <m/>
    <d v="2025-04-22T00:00:00"/>
    <m/>
    <n v="1"/>
    <n v="200"/>
    <s v="PE"/>
    <s v="764043800 REVA0001"/>
    <n v="0"/>
    <n v="200"/>
    <n v="0"/>
    <n v="0"/>
    <n v="0"/>
    <n v="0"/>
    <m/>
    <m/>
    <n v="0"/>
    <m/>
    <m/>
    <m/>
    <m/>
    <m/>
    <m/>
    <m/>
    <m/>
    <s v="764043800 REVA"/>
    <s v="S19081"/>
    <m/>
    <n v="0"/>
    <n v="0"/>
    <n v="0"/>
    <n v="0"/>
    <n v="0"/>
    <n v="0"/>
    <m/>
    <m/>
    <m/>
    <s v="No"/>
    <s v="W665319"/>
    <n v="0"/>
    <m/>
    <s v="S19081"/>
    <m/>
    <m/>
    <s v="ZSA101813"/>
  </r>
  <r>
    <x v="958"/>
    <n v="10000"/>
    <n v="10000"/>
    <d v="2025-04-23T00:00:00"/>
    <s v="502LAUGH"/>
    <s v=" 8:46:06 am"/>
    <s v="S24Y100131"/>
    <m/>
    <x v="0"/>
    <s v="Yes"/>
    <x v="55"/>
    <x v="27"/>
    <x v="52"/>
    <x v="51"/>
    <n v="50"/>
    <m/>
    <m/>
    <d v="2025-04-22T00:00:00"/>
    <m/>
    <n v="1"/>
    <n v="50"/>
    <s v="PE"/>
    <s v="764043800 REVA0001"/>
    <n v="0"/>
    <n v="50"/>
    <n v="0"/>
    <n v="0"/>
    <n v="0"/>
    <n v="0"/>
    <m/>
    <m/>
    <n v="0"/>
    <m/>
    <m/>
    <m/>
    <m/>
    <m/>
    <m/>
    <m/>
    <m/>
    <s v="764043800 REVA"/>
    <s v="S19081"/>
    <m/>
    <n v="0"/>
    <n v="0"/>
    <n v="0"/>
    <n v="0"/>
    <n v="0"/>
    <n v="0"/>
    <m/>
    <m/>
    <m/>
    <s v="No"/>
    <s v="W665320"/>
    <n v="0"/>
    <m/>
    <s v="S19081"/>
    <m/>
    <m/>
    <s v="ZSA101814"/>
  </r>
  <r>
    <x v="959"/>
    <n v="10000"/>
    <n v="10000"/>
    <d v="2025-04-23T00:00:00"/>
    <s v="502LAUGH"/>
    <s v=" 8:46:06 am"/>
    <s v="S24Y100131"/>
    <m/>
    <x v="0"/>
    <s v="Yes"/>
    <x v="55"/>
    <x v="27"/>
    <x v="52"/>
    <x v="51"/>
    <n v="240"/>
    <m/>
    <m/>
    <d v="2025-04-22T00:00:00"/>
    <m/>
    <n v="1"/>
    <n v="240"/>
    <s v="PE"/>
    <s v="764043800 REVA0001"/>
    <n v="0"/>
    <n v="240"/>
    <n v="0"/>
    <n v="0"/>
    <n v="0"/>
    <n v="0"/>
    <m/>
    <m/>
    <n v="0"/>
    <m/>
    <m/>
    <m/>
    <m/>
    <m/>
    <m/>
    <m/>
    <m/>
    <s v="764043800 REVA"/>
    <s v="S19081"/>
    <m/>
    <n v="0"/>
    <n v="0"/>
    <n v="0"/>
    <n v="0"/>
    <n v="0"/>
    <n v="0"/>
    <m/>
    <m/>
    <m/>
    <s v="No"/>
    <s v="W665321"/>
    <n v="0"/>
    <m/>
    <s v="S19081"/>
    <m/>
    <m/>
    <s v="ZSA101815"/>
  </r>
  <r>
    <x v="960"/>
    <n v="10000"/>
    <n v="10000"/>
    <d v="2025-04-22T00:00:00"/>
    <s v="502LAUGH"/>
    <s v=" 2:27:29 pm"/>
    <s v="L5305U8042"/>
    <m/>
    <x v="0"/>
    <s v="Yes"/>
    <x v="17"/>
    <x v="15"/>
    <x v="16"/>
    <x v="16"/>
    <n v="4000"/>
    <m/>
    <m/>
    <d v="2025-04-22T00:00:00"/>
    <m/>
    <n v="5"/>
    <n v="20000"/>
    <s v="PE"/>
    <s v="150-02285-2K0001"/>
    <n v="0"/>
    <n v="20000"/>
    <n v="0"/>
    <n v="0"/>
    <n v="0"/>
    <n v="0"/>
    <m/>
    <m/>
    <n v="0"/>
    <m/>
    <m/>
    <m/>
    <m/>
    <m/>
    <m/>
    <m/>
    <m/>
    <s v="150-02319"/>
    <s v="I09146"/>
    <m/>
    <n v="0"/>
    <n v="0"/>
    <n v="0"/>
    <n v="0"/>
    <n v="0"/>
    <n v="0"/>
    <m/>
    <m/>
    <m/>
    <s v="No"/>
    <s v="W665322"/>
    <n v="0"/>
    <m/>
    <s v="I09146"/>
    <m/>
    <m/>
    <s v="S0363410"/>
  </r>
  <r>
    <x v="961"/>
    <n v="10000"/>
    <n v="10000"/>
    <d v="2025-04-22T00:00:00"/>
    <s v="502LAUGH"/>
    <s v=" 1:51:40 pm"/>
    <m/>
    <m/>
    <x v="0"/>
    <s v="Yes"/>
    <x v="56"/>
    <x v="34"/>
    <x v="48"/>
    <x v="28"/>
    <n v="2"/>
    <m/>
    <m/>
    <d v="2025-04-22T00:00:00"/>
    <m/>
    <n v="1"/>
    <n v="2"/>
    <s v="PE"/>
    <s v="BH212 SAMPLE0001"/>
    <n v="0"/>
    <n v="1"/>
    <n v="1"/>
    <n v="0"/>
    <n v="0"/>
    <n v="0"/>
    <m/>
    <m/>
    <n v="0"/>
    <m/>
    <m/>
    <m/>
    <m/>
    <m/>
    <m/>
    <m/>
    <m/>
    <s v="BH212 SAMPLE"/>
    <s v="H08031-JIM-USA"/>
    <m/>
    <n v="0"/>
    <n v="0"/>
    <n v="0"/>
    <n v="0"/>
    <n v="0"/>
    <n v="0"/>
    <m/>
    <m/>
    <m/>
    <s v="No"/>
    <s v="W665268"/>
    <n v="0"/>
    <m/>
    <s v="H08031-JIM-USA"/>
    <m/>
    <m/>
    <s v="ZSA101818"/>
  </r>
  <r>
    <x v="962"/>
    <n v="10000"/>
    <n v="10000"/>
    <d v="2025-04-23T00:00:00"/>
    <s v="502LAUGH"/>
    <s v=" 8:44:35 am"/>
    <s v="S248100241"/>
    <m/>
    <x v="0"/>
    <s v="Yes"/>
    <x v="35"/>
    <x v="27"/>
    <x v="35"/>
    <x v="35"/>
    <n v="20"/>
    <m/>
    <m/>
    <d v="2025-04-22T00:00:00"/>
    <m/>
    <n v="1"/>
    <n v="20"/>
    <s v="PE"/>
    <s v="764043600 REVA0001"/>
    <n v="0"/>
    <n v="20"/>
    <n v="0"/>
    <n v="0"/>
    <n v="0"/>
    <n v="0"/>
    <m/>
    <m/>
    <n v="0"/>
    <m/>
    <m/>
    <m/>
    <m/>
    <m/>
    <m/>
    <m/>
    <m/>
    <s v="764043600 REVA"/>
    <s v="S19081"/>
    <m/>
    <n v="0"/>
    <n v="0"/>
    <n v="0"/>
    <n v="0"/>
    <n v="0"/>
    <n v="0"/>
    <m/>
    <m/>
    <m/>
    <s v="No"/>
    <s v="W665323"/>
    <n v="0"/>
    <m/>
    <s v="S19081"/>
    <m/>
    <m/>
    <s v="ZSA101819"/>
  </r>
  <r>
    <x v="963"/>
    <n v="10000"/>
    <n v="10000"/>
    <d v="2025-04-23T00:00:00"/>
    <s v="502LAUGH"/>
    <s v=" 8:44:35 am"/>
    <s v="S248100241"/>
    <m/>
    <x v="0"/>
    <s v="Yes"/>
    <x v="35"/>
    <x v="27"/>
    <x v="35"/>
    <x v="35"/>
    <n v="240"/>
    <m/>
    <m/>
    <d v="2025-04-22T00:00:00"/>
    <m/>
    <n v="1"/>
    <n v="240"/>
    <s v="PE"/>
    <s v="764043600 REVA0001"/>
    <n v="0"/>
    <n v="240"/>
    <n v="0"/>
    <n v="0"/>
    <n v="0"/>
    <n v="0"/>
    <m/>
    <m/>
    <n v="0"/>
    <m/>
    <m/>
    <m/>
    <m/>
    <m/>
    <m/>
    <m/>
    <m/>
    <s v="764043600 REVA"/>
    <s v="S19081"/>
    <m/>
    <n v="0"/>
    <n v="0"/>
    <n v="0"/>
    <n v="0"/>
    <n v="0"/>
    <n v="0"/>
    <m/>
    <m/>
    <m/>
    <s v="No"/>
    <s v="W665324"/>
    <n v="0"/>
    <m/>
    <s v="S19081"/>
    <m/>
    <m/>
    <s v="ZSA101820"/>
  </r>
  <r>
    <x v="964"/>
    <n v="10000"/>
    <n v="10000"/>
    <d v="2025-04-23T00:00:00"/>
    <s v="502LAUGH"/>
    <s v=" 8:44:35 am"/>
    <s v="S248100241"/>
    <m/>
    <x v="0"/>
    <s v="Yes"/>
    <x v="35"/>
    <x v="27"/>
    <x v="35"/>
    <x v="35"/>
    <n v="50"/>
    <m/>
    <m/>
    <d v="2025-04-22T00:00:00"/>
    <m/>
    <n v="1"/>
    <n v="50"/>
    <s v="PE"/>
    <s v="764043600 REVA0001"/>
    <n v="0"/>
    <n v="50"/>
    <n v="0"/>
    <n v="0"/>
    <n v="0"/>
    <n v="0"/>
    <m/>
    <m/>
    <n v="0"/>
    <m/>
    <m/>
    <m/>
    <m/>
    <m/>
    <m/>
    <m/>
    <m/>
    <s v="764043600 REVA"/>
    <s v="S19081-TH"/>
    <m/>
    <n v="0"/>
    <n v="0"/>
    <n v="0"/>
    <n v="0"/>
    <n v="0"/>
    <n v="0"/>
    <m/>
    <m/>
    <m/>
    <s v="No"/>
    <s v="W665588"/>
    <n v="0"/>
    <m/>
    <s v="S19081-TH"/>
    <m/>
    <m/>
    <s v="H0065068"/>
  </r>
  <r>
    <x v="965"/>
    <n v="10000"/>
    <n v="10000"/>
    <d v="2025-04-23T00:00:00"/>
    <s v="502LAUGH"/>
    <s v=" 8:46:06 am"/>
    <s v="S24Y100131"/>
    <m/>
    <x v="0"/>
    <s v="Yes"/>
    <x v="55"/>
    <x v="27"/>
    <x v="52"/>
    <x v="51"/>
    <n v="50"/>
    <m/>
    <m/>
    <d v="2025-04-22T00:00:00"/>
    <m/>
    <n v="1"/>
    <n v="50"/>
    <s v="PE"/>
    <s v="764043800 REVA0001"/>
    <n v="0"/>
    <n v="50"/>
    <n v="0"/>
    <n v="0"/>
    <n v="0"/>
    <n v="0"/>
    <m/>
    <m/>
    <n v="0"/>
    <m/>
    <m/>
    <m/>
    <m/>
    <m/>
    <m/>
    <m/>
    <m/>
    <s v="764043800 REVA"/>
    <s v="S19081-TH"/>
    <m/>
    <n v="0"/>
    <n v="0"/>
    <n v="0"/>
    <n v="0"/>
    <n v="0"/>
    <n v="0"/>
    <m/>
    <m/>
    <m/>
    <s v="No"/>
    <s v="W665589"/>
    <n v="0"/>
    <m/>
    <s v="S19081-TH"/>
    <m/>
    <m/>
    <s v="H0065067"/>
  </r>
  <r>
    <x v="670"/>
    <n v="10000"/>
    <n v="30000"/>
    <d v="2025-04-28T00:00:00"/>
    <s v="502LAUGH"/>
    <s v=" 1:59:03 pm"/>
    <s v="BZC064-09"/>
    <s v="SC25387"/>
    <x v="1"/>
    <s v="No"/>
    <x v="33"/>
    <x v="26"/>
    <x v="3"/>
    <x v="3"/>
    <n v="68000"/>
    <m/>
    <m/>
    <d v="2025-04-23T00:00:00"/>
    <m/>
    <n v="6"/>
    <n v="408000"/>
    <s v="PE"/>
    <s v="KT-200-W0001"/>
    <n v="0"/>
    <n v="0"/>
    <n v="0"/>
    <n v="0"/>
    <n v="0"/>
    <n v="0"/>
    <m/>
    <m/>
    <n v="0"/>
    <m/>
    <m/>
    <m/>
    <s v="No"/>
    <n v="0"/>
    <s v="No"/>
    <m/>
    <m/>
    <s v="KT-200-W"/>
    <s v="E05203"/>
    <m/>
    <n v="0"/>
    <n v="0"/>
    <n v="0"/>
    <n v="0"/>
    <n v="0"/>
    <n v="0"/>
    <m/>
    <m/>
    <m/>
    <s v="No"/>
    <m/>
    <m/>
    <m/>
    <s v="E05203"/>
    <m/>
    <m/>
    <s v="S0356612"/>
  </r>
  <r>
    <x v="966"/>
    <n v="10000"/>
    <n v="10000"/>
    <d v="2025-04-30T00:00:00"/>
    <s v="502LAUGH"/>
    <s v=" 8:40:52 am"/>
    <s v="J00U09610/J00TB1501/J00UQ4310"/>
    <s v="FSC32080"/>
    <x v="0"/>
    <s v="No"/>
    <x v="25"/>
    <x v="3"/>
    <x v="29"/>
    <x v="29"/>
    <n v="126000"/>
    <m/>
    <m/>
    <d v="2025-04-23T00:00:00"/>
    <m/>
    <n v="4"/>
    <n v="504000"/>
    <s v="PE"/>
    <s v="Z980 REV11.00001"/>
    <n v="0"/>
    <n v="0"/>
    <n v="0"/>
    <n v="0"/>
    <n v="0"/>
    <n v="0"/>
    <m/>
    <m/>
    <n v="0"/>
    <m/>
    <m/>
    <m/>
    <s v="No"/>
    <n v="0"/>
    <s v="No"/>
    <m/>
    <m/>
    <s v="Z980 REV11.0"/>
    <s v="R18131"/>
    <m/>
    <n v="0"/>
    <n v="0"/>
    <n v="0"/>
    <n v="0"/>
    <n v="0"/>
    <n v="0"/>
    <m/>
    <m/>
    <m/>
    <s v="No"/>
    <m/>
    <m/>
    <m/>
    <s v="R18131"/>
    <m/>
    <m/>
    <s v="S0361077"/>
  </r>
  <r>
    <x v="891"/>
    <n v="10000"/>
    <n v="20000"/>
    <d v="2025-04-24T00:00:00"/>
    <s v="502LAUGH"/>
    <s v=" 8:37:51 am"/>
    <s v="SG-5656707-01"/>
    <s v="FSC29943"/>
    <x v="0"/>
    <s v="No"/>
    <x v="1"/>
    <x v="1"/>
    <x v="1"/>
    <x v="1"/>
    <n v="24000"/>
    <m/>
    <m/>
    <d v="2025-04-23T00:00:00"/>
    <m/>
    <n v="12"/>
    <n v="288000"/>
    <s v="PE"/>
    <n v="80256230001"/>
    <n v="0"/>
    <n v="0"/>
    <n v="0"/>
    <n v="0"/>
    <n v="0"/>
    <n v="0"/>
    <m/>
    <m/>
    <n v="0"/>
    <m/>
    <m/>
    <m/>
    <s v="No"/>
    <n v="0"/>
    <s v="No"/>
    <m/>
    <m/>
    <n v="8025623"/>
    <s v="B02083"/>
    <m/>
    <n v="0"/>
    <n v="0"/>
    <n v="0"/>
    <n v="0"/>
    <n v="0"/>
    <n v="0"/>
    <m/>
    <m/>
    <m/>
    <s v="No"/>
    <m/>
    <m/>
    <m/>
    <s v="B02083"/>
    <m/>
    <m/>
    <s v="S0361326"/>
  </r>
  <r>
    <x v="967"/>
    <n v="10000"/>
    <n v="10000"/>
    <d v="2025-04-25T00:00:00"/>
    <s v="502LAUGH"/>
    <s v=" 8:26:08 am"/>
    <s v="SG-566171301"/>
    <s v="FSC29943"/>
    <x v="0"/>
    <s v="No"/>
    <x v="21"/>
    <x v="3"/>
    <x v="20"/>
    <x v="20"/>
    <n v="60000"/>
    <m/>
    <m/>
    <d v="2025-04-23T00:00:00"/>
    <m/>
    <n v="12"/>
    <n v="720000"/>
    <s v="PE"/>
    <n v="80256230001"/>
    <n v="0"/>
    <n v="0"/>
    <n v="0"/>
    <n v="0"/>
    <n v="0"/>
    <n v="0"/>
    <m/>
    <m/>
    <n v="0"/>
    <m/>
    <m/>
    <m/>
    <s v="No"/>
    <n v="0"/>
    <s v="No"/>
    <m/>
    <m/>
    <n v="8025623"/>
    <s v="B02083"/>
    <m/>
    <n v="0"/>
    <n v="0"/>
    <n v="0"/>
    <n v="0"/>
    <n v="0"/>
    <n v="0"/>
    <m/>
    <m/>
    <m/>
    <s v="No"/>
    <m/>
    <m/>
    <m/>
    <s v="B02083"/>
    <m/>
    <m/>
    <s v="S0361327"/>
  </r>
  <r>
    <x v="968"/>
    <n v="10000"/>
    <n v="30000"/>
    <d v="2025-04-24T00:00:00"/>
    <s v="502LAUGH"/>
    <s v=" 8:35:18 am"/>
    <s v="M0BVI8680"/>
    <s v="SC30898S"/>
    <x v="0"/>
    <s v="No"/>
    <x v="11"/>
    <x v="10"/>
    <x v="11"/>
    <x v="11"/>
    <n v="9000"/>
    <m/>
    <m/>
    <d v="2025-04-23T00:00:00"/>
    <m/>
    <n v="4"/>
    <n v="36000"/>
    <s v="PE"/>
    <s v="L001-772785-00000006"/>
    <n v="0"/>
    <n v="0"/>
    <n v="0"/>
    <n v="0"/>
    <n v="0"/>
    <n v="0"/>
    <m/>
    <m/>
    <n v="0"/>
    <m/>
    <m/>
    <m/>
    <s v="No"/>
    <n v="0"/>
    <s v="No"/>
    <m/>
    <m/>
    <s v="L001-772785-000006CG"/>
    <s v="W23041-TH"/>
    <m/>
    <n v="0"/>
    <n v="0"/>
    <n v="0"/>
    <n v="0"/>
    <n v="0"/>
    <n v="0"/>
    <m/>
    <m/>
    <m/>
    <s v="No"/>
    <m/>
    <m/>
    <m/>
    <s v="W23041-TH"/>
    <m/>
    <m/>
    <s v="H0064811"/>
  </r>
  <r>
    <x v="969"/>
    <n v="10000"/>
    <n v="10000"/>
    <d v="2025-04-24T00:00:00"/>
    <s v="502LAUGH"/>
    <s v=" 4:21:54 pm"/>
    <s v="M0BUE5730"/>
    <s v="SC30898S"/>
    <x v="0"/>
    <s v="No"/>
    <x v="11"/>
    <x v="10"/>
    <x v="11"/>
    <x v="11"/>
    <n v="9000"/>
    <m/>
    <m/>
    <d v="2025-04-23T00:00:00"/>
    <m/>
    <n v="4"/>
    <n v="36000"/>
    <s v="PE"/>
    <s v="L001-772785-00000006"/>
    <n v="0"/>
    <n v="0"/>
    <n v="0"/>
    <n v="0"/>
    <n v="0"/>
    <n v="0"/>
    <m/>
    <m/>
    <n v="0"/>
    <m/>
    <m/>
    <m/>
    <s v="No"/>
    <n v="0"/>
    <s v="No"/>
    <m/>
    <m/>
    <s v="L001-772785-000006CG"/>
    <s v="W23041-TH"/>
    <m/>
    <n v="0"/>
    <n v="0"/>
    <n v="0"/>
    <n v="0"/>
    <n v="0"/>
    <n v="0"/>
    <m/>
    <m/>
    <m/>
    <s v="No"/>
    <m/>
    <m/>
    <m/>
    <s v="W23041-TH"/>
    <m/>
    <m/>
    <s v="H0064812"/>
  </r>
  <r>
    <x v="234"/>
    <n v="10000"/>
    <n v="30000"/>
    <d v="2025-04-24T00:00:00"/>
    <s v="502LAUGH"/>
    <s v=" 4:16:55 pm"/>
    <n v="10620258020"/>
    <s v="FSC31918"/>
    <x v="2"/>
    <s v="No"/>
    <x v="37"/>
    <x v="20"/>
    <x v="37"/>
    <x v="37"/>
    <n v="16364"/>
    <m/>
    <m/>
    <d v="2025-04-23T00:00:00"/>
    <m/>
    <n v="11"/>
    <n v="180004"/>
    <s v="PE"/>
    <s v="7FP06-80001 REVB0001"/>
    <n v="0"/>
    <n v="0"/>
    <n v="0"/>
    <n v="0"/>
    <n v="0"/>
    <n v="0"/>
    <m/>
    <m/>
    <n v="0"/>
    <m/>
    <m/>
    <m/>
    <s v="No"/>
    <n v="0"/>
    <s v="No"/>
    <m/>
    <m/>
    <s v="7FP06-80001 REVB-FT"/>
    <s v="H08031-JIM-M"/>
    <m/>
    <n v="0"/>
    <n v="0"/>
    <n v="0"/>
    <n v="0"/>
    <n v="0"/>
    <n v="0"/>
    <m/>
    <m/>
    <m/>
    <s v="No"/>
    <m/>
    <m/>
    <m/>
    <s v="H08031-JIM-M"/>
    <m/>
    <m/>
    <s v="S0362006"/>
  </r>
  <r>
    <x v="970"/>
    <n v="10000"/>
    <n v="10000"/>
    <d v="2025-05-05T00:00:00"/>
    <s v="502LAUGH"/>
    <s v=" 9:24:34 am"/>
    <s v="1138S1"/>
    <s v="DC26478"/>
    <x v="0"/>
    <s v="No"/>
    <x v="20"/>
    <x v="17"/>
    <x v="19"/>
    <x v="19"/>
    <n v="2500"/>
    <m/>
    <m/>
    <d v="2025-04-23T00:00:00"/>
    <m/>
    <n v="1"/>
    <n v="2500"/>
    <s v="PE"/>
    <n v="2356240001"/>
    <n v="0"/>
    <n v="0"/>
    <n v="0"/>
    <n v="0"/>
    <n v="0"/>
    <n v="0"/>
    <m/>
    <m/>
    <n v="0"/>
    <m/>
    <m/>
    <m/>
    <s v="No"/>
    <n v="0"/>
    <s v="No"/>
    <m/>
    <m/>
    <n v="235624"/>
    <s v="P16186"/>
    <m/>
    <n v="0"/>
    <n v="0"/>
    <n v="0"/>
    <n v="0"/>
    <n v="0"/>
    <n v="0"/>
    <m/>
    <m/>
    <m/>
    <s v="No"/>
    <m/>
    <m/>
    <m/>
    <s v="P16186"/>
    <m/>
    <m/>
    <s v="S0362031"/>
  </r>
  <r>
    <x v="971"/>
    <n v="10000"/>
    <n v="10000"/>
    <d v="2025-04-28T00:00:00"/>
    <s v="502LAUGH"/>
    <d v="1899-12-30T10:57:46"/>
    <s v="BZC040-01"/>
    <s v="SC25387"/>
    <x v="0"/>
    <s v="No"/>
    <x v="44"/>
    <x v="25"/>
    <x v="42"/>
    <x v="42"/>
    <n v="2300"/>
    <m/>
    <m/>
    <d v="2025-04-23T00:00:00"/>
    <m/>
    <n v="24"/>
    <n v="55200"/>
    <s v="PE"/>
    <s v="CHAMP SQ-GREEN0001"/>
    <n v="0"/>
    <n v="0"/>
    <n v="0"/>
    <n v="0"/>
    <n v="0"/>
    <n v="0"/>
    <m/>
    <m/>
    <n v="0"/>
    <m/>
    <m/>
    <m/>
    <s v="No"/>
    <n v="0"/>
    <s v="No"/>
    <m/>
    <m/>
    <s v="CHAMP SQ-GREEN"/>
    <s v="E05203"/>
    <m/>
    <n v="0"/>
    <n v="0"/>
    <n v="0"/>
    <n v="0"/>
    <n v="0"/>
    <n v="0"/>
    <m/>
    <m/>
    <m/>
    <s v="No"/>
    <m/>
    <m/>
    <m/>
    <s v="E05203"/>
    <m/>
    <m/>
    <s v="S0362395"/>
  </r>
  <r>
    <x v="972"/>
    <n v="10000"/>
    <n v="10000"/>
    <d v="2025-04-28T00:00:00"/>
    <s v="502LAUGH"/>
    <s v=" 8:36:38 am"/>
    <s v="M0BUF4272"/>
    <s v="FPSC29805"/>
    <x v="0"/>
    <s v="No"/>
    <x v="26"/>
    <x v="21"/>
    <x v="31"/>
    <x v="31"/>
    <n v="24000"/>
    <m/>
    <m/>
    <d v="2025-04-23T00:00:00"/>
    <m/>
    <n v="2"/>
    <n v="48000"/>
    <s v="PE"/>
    <s v="100823881-75367 0001"/>
    <n v="0"/>
    <n v="0"/>
    <n v="0"/>
    <n v="0"/>
    <n v="0"/>
    <n v="0"/>
    <m/>
    <m/>
    <n v="0"/>
    <m/>
    <m/>
    <m/>
    <s v="No"/>
    <n v="0"/>
    <s v="No"/>
    <m/>
    <m/>
    <s v="100823881-75367 A"/>
    <s v="S19081-TH"/>
    <m/>
    <n v="0"/>
    <n v="0"/>
    <n v="0"/>
    <n v="0"/>
    <n v="0"/>
    <n v="0"/>
    <m/>
    <m/>
    <m/>
    <s v="No"/>
    <m/>
    <m/>
    <m/>
    <s v="S19081-TH"/>
    <m/>
    <m/>
    <s v="H0064992"/>
  </r>
  <r>
    <x v="973"/>
    <n v="10000"/>
    <n v="10000"/>
    <d v="2025-05-05T00:00:00"/>
    <s v="502LAUGH"/>
    <d v="1899-12-30T11:38:51"/>
    <n v="10620258084"/>
    <s v="FSC30754"/>
    <x v="0"/>
    <s v="No"/>
    <x v="0"/>
    <x v="0"/>
    <x v="0"/>
    <x v="0"/>
    <n v="135"/>
    <m/>
    <m/>
    <d v="2025-04-23T00:00:00"/>
    <m/>
    <n v="297"/>
    <n v="40095"/>
    <s v="PE"/>
    <s v="CH562-80153-FT0001"/>
    <n v="0"/>
    <n v="0"/>
    <n v="0"/>
    <n v="0"/>
    <n v="0"/>
    <n v="0"/>
    <m/>
    <m/>
    <n v="0"/>
    <m/>
    <m/>
    <m/>
    <s v="No"/>
    <n v="0"/>
    <s v="No"/>
    <m/>
    <m/>
    <s v="CH562-80153-FT"/>
    <s v="H08031-JIM-M"/>
    <m/>
    <n v="0"/>
    <n v="0"/>
    <n v="0"/>
    <n v="0"/>
    <n v="0"/>
    <n v="0"/>
    <m/>
    <m/>
    <m/>
    <s v="No"/>
    <m/>
    <m/>
    <m/>
    <s v="H08031-JIM-M"/>
    <m/>
    <m/>
    <s v="S0363014"/>
  </r>
  <r>
    <x v="974"/>
    <n v="10000"/>
    <n v="10000"/>
    <d v="2025-04-25T00:00:00"/>
    <s v="502LAUGH"/>
    <s v=" 8:36:37 am"/>
    <s v="4112210U5"/>
    <s v="BC13869"/>
    <x v="0"/>
    <s v="No"/>
    <x v="0"/>
    <x v="0"/>
    <x v="0"/>
    <x v="0"/>
    <n v="250"/>
    <m/>
    <m/>
    <d v="2025-04-23T00:00:00"/>
    <m/>
    <n v="6"/>
    <n v="1500"/>
    <s v="PE"/>
    <s v="810480 INDEX4000001"/>
    <n v="0"/>
    <n v="0"/>
    <n v="0"/>
    <n v="0"/>
    <n v="0"/>
    <n v="0"/>
    <m/>
    <m/>
    <n v="0"/>
    <m/>
    <m/>
    <m/>
    <s v="No"/>
    <n v="0"/>
    <s v="No"/>
    <m/>
    <m/>
    <s v="810480 INDEX400"/>
    <s v="V22000"/>
    <m/>
    <n v="0"/>
    <n v="0"/>
    <n v="0"/>
    <n v="0"/>
    <n v="0"/>
    <n v="0"/>
    <m/>
    <m/>
    <m/>
    <s v="No"/>
    <m/>
    <m/>
    <m/>
    <s v="V22000"/>
    <m/>
    <m/>
    <s v="S0363131"/>
  </r>
  <r>
    <x v="975"/>
    <n v="10000"/>
    <n v="10000"/>
    <d v="2025-04-24T00:00:00"/>
    <s v="502LAUGH"/>
    <s v=" 8:36:29 am"/>
    <s v="U541658011/504040526"/>
    <s v="SC28394"/>
    <x v="0"/>
    <s v="No"/>
    <x v="30"/>
    <x v="24"/>
    <x v="32"/>
    <x v="32"/>
    <n v="5860"/>
    <m/>
    <m/>
    <d v="2025-04-23T00:00:00"/>
    <m/>
    <n v="1"/>
    <n v="5860"/>
    <s v="PE"/>
    <s v="250-5322-000001"/>
    <n v="0"/>
    <n v="0"/>
    <n v="0"/>
    <n v="0"/>
    <n v="0"/>
    <n v="0"/>
    <m/>
    <m/>
    <n v="0"/>
    <m/>
    <m/>
    <m/>
    <s v="No"/>
    <n v="0"/>
    <s v="No"/>
    <m/>
    <m/>
    <s v="250-5322-00"/>
    <s v="J10025"/>
    <m/>
    <n v="0"/>
    <n v="0"/>
    <n v="0"/>
    <n v="0"/>
    <n v="0"/>
    <n v="0"/>
    <m/>
    <m/>
    <m/>
    <s v="No"/>
    <m/>
    <m/>
    <m/>
    <s v="J10025"/>
    <m/>
    <m/>
    <s v="S0363151"/>
  </r>
  <r>
    <x v="976"/>
    <n v="10000"/>
    <n v="10000"/>
    <d v="2025-04-25T00:00:00"/>
    <s v="502LAUGH"/>
    <s v=" 8:34:17 am"/>
    <s v="U541658011/504040526"/>
    <s v="SC28394"/>
    <x v="0"/>
    <s v="No"/>
    <x v="30"/>
    <x v="24"/>
    <x v="32"/>
    <x v="32"/>
    <n v="5860"/>
    <m/>
    <m/>
    <d v="2025-04-23T00:00:00"/>
    <m/>
    <n v="1"/>
    <n v="5860"/>
    <s v="PE"/>
    <s v="250-5322-000001"/>
    <n v="0"/>
    <n v="0"/>
    <n v="0"/>
    <n v="0"/>
    <n v="0"/>
    <n v="0"/>
    <m/>
    <m/>
    <n v="0"/>
    <m/>
    <m/>
    <m/>
    <s v="No"/>
    <n v="0"/>
    <s v="No"/>
    <m/>
    <m/>
    <s v="250-5322-00"/>
    <s v="J10025"/>
    <m/>
    <n v="0"/>
    <n v="0"/>
    <n v="0"/>
    <n v="0"/>
    <n v="0"/>
    <n v="0"/>
    <m/>
    <m/>
    <m/>
    <s v="No"/>
    <m/>
    <m/>
    <m/>
    <s v="J10025"/>
    <m/>
    <m/>
    <s v="S0363152"/>
  </r>
  <r>
    <x v="977"/>
    <n v="10000"/>
    <n v="10000"/>
    <d v="2025-05-05T00:00:00"/>
    <s v="502LAUGH"/>
    <d v="1899-12-30T10:05:26"/>
    <s v="10620258002/10620258084"/>
    <s v="FSC30754"/>
    <x v="0"/>
    <s v="No"/>
    <x v="0"/>
    <x v="0"/>
    <x v="0"/>
    <x v="0"/>
    <n v="716"/>
    <m/>
    <m/>
    <d v="2025-04-23T00:00:00"/>
    <m/>
    <n v="297"/>
    <n v="212652"/>
    <s v="PE"/>
    <s v="3YM76-80008-FT0001"/>
    <n v="0"/>
    <n v="0"/>
    <n v="0"/>
    <n v="0"/>
    <n v="0"/>
    <n v="0"/>
    <m/>
    <m/>
    <n v="0"/>
    <m/>
    <m/>
    <m/>
    <s v="No"/>
    <n v="0"/>
    <s v="No"/>
    <m/>
    <m/>
    <s v="3YM76-80008-FT"/>
    <s v="H08031-JIM-M"/>
    <m/>
    <n v="0"/>
    <n v="0"/>
    <n v="0"/>
    <n v="0"/>
    <n v="0"/>
    <n v="0"/>
    <m/>
    <m/>
    <m/>
    <s v="No"/>
    <m/>
    <m/>
    <m/>
    <s v="H08031-JIM-M"/>
    <m/>
    <m/>
    <s v="S0363336"/>
  </r>
  <r>
    <x v="898"/>
    <n v="10000"/>
    <n v="20000"/>
    <d v="2025-04-23T00:00:00"/>
    <s v="502LAUGH"/>
    <s v=" 2:06:44 pm"/>
    <n v="860909190918"/>
    <s v="FDC32040"/>
    <x v="1"/>
    <s v="No"/>
    <x v="36"/>
    <x v="2"/>
    <x v="45"/>
    <x v="45"/>
    <n v="519"/>
    <m/>
    <m/>
    <d v="2025-04-23T00:00:00"/>
    <m/>
    <n v="27"/>
    <n v="14013"/>
    <s v="PE"/>
    <n v="200717140001"/>
    <n v="0"/>
    <n v="0"/>
    <n v="0"/>
    <n v="0"/>
    <n v="0"/>
    <n v="0"/>
    <m/>
    <m/>
    <n v="0"/>
    <m/>
    <m/>
    <m/>
    <s v="No"/>
    <n v="0"/>
    <s v="No"/>
    <m/>
    <m/>
    <n v="20071714"/>
    <s v="I09180"/>
    <m/>
    <n v="0"/>
    <n v="0"/>
    <n v="0"/>
    <n v="0"/>
    <n v="0"/>
    <n v="0"/>
    <m/>
    <m/>
    <m/>
    <s v="No"/>
    <m/>
    <m/>
    <m/>
    <s v="I09180"/>
    <m/>
    <m/>
    <s v="S0363373"/>
  </r>
  <r>
    <x v="899"/>
    <n v="10000"/>
    <n v="20000"/>
    <d v="2025-04-23T00:00:00"/>
    <s v="502LAUGH"/>
    <s v=" 2:07:37 pm"/>
    <n v="860909190918"/>
    <s v="FDC32040"/>
    <x v="4"/>
    <s v="No"/>
    <x v="36"/>
    <x v="2"/>
    <x v="45"/>
    <x v="45"/>
    <n v="275"/>
    <m/>
    <m/>
    <d v="2025-04-23T00:00:00"/>
    <m/>
    <n v="27"/>
    <n v="7425"/>
    <s v="PE"/>
    <n v="200645610001"/>
    <n v="0"/>
    <n v="0"/>
    <n v="0"/>
    <n v="0"/>
    <n v="0"/>
    <n v="0"/>
    <m/>
    <m/>
    <n v="0"/>
    <m/>
    <m/>
    <m/>
    <s v="No"/>
    <n v="0"/>
    <s v="No"/>
    <m/>
    <m/>
    <n v="20064561"/>
    <s v="I09180"/>
    <m/>
    <n v="0"/>
    <n v="0"/>
    <n v="0"/>
    <n v="0"/>
    <n v="0"/>
    <n v="0"/>
    <m/>
    <m/>
    <m/>
    <s v="No"/>
    <m/>
    <m/>
    <m/>
    <s v="I09180"/>
    <m/>
    <m/>
    <s v="S0363375"/>
  </r>
  <r>
    <x v="978"/>
    <n v="10000"/>
    <n v="10000"/>
    <d v="2025-04-24T00:00:00"/>
    <s v="502LAUGH"/>
    <s v=" 5:38:40 pm"/>
    <s v="M0BFL2381"/>
    <s v="PDC22129"/>
    <x v="0"/>
    <s v="No"/>
    <x v="8"/>
    <x v="7"/>
    <x v="8"/>
    <x v="8"/>
    <n v="5500"/>
    <m/>
    <m/>
    <d v="2025-04-23T00:00:00"/>
    <m/>
    <n v="16"/>
    <n v="88000"/>
    <s v="PE"/>
    <s v="714370207-ADS1360001"/>
    <n v="0"/>
    <n v="0"/>
    <n v="0"/>
    <n v="0"/>
    <n v="0"/>
    <n v="0"/>
    <m/>
    <m/>
    <n v="0"/>
    <m/>
    <m/>
    <m/>
    <s v="No"/>
    <n v="0"/>
    <s v="No"/>
    <m/>
    <m/>
    <s v="714370207-ADS1366"/>
    <s v="S19314"/>
    <m/>
    <n v="0"/>
    <n v="0"/>
    <n v="0"/>
    <n v="0"/>
    <n v="0"/>
    <n v="0"/>
    <m/>
    <m/>
    <m/>
    <s v="No"/>
    <m/>
    <m/>
    <m/>
    <s v="S19314"/>
    <m/>
    <m/>
    <s v="H0065029"/>
  </r>
  <r>
    <x v="979"/>
    <n v="10000"/>
    <n v="10000"/>
    <d v="2025-04-30T00:00:00"/>
    <s v="502LAUGH"/>
    <s v=" 9:04:46 am"/>
    <s v="M4I603BGJAJ110-S248100241/F0313901"/>
    <s v="FPD29806"/>
    <x v="0"/>
    <s v="No"/>
    <x v="35"/>
    <x v="27"/>
    <x v="35"/>
    <x v="35"/>
    <n v="200000"/>
    <m/>
    <m/>
    <d v="2025-04-23T00:00:00"/>
    <m/>
    <n v="1"/>
    <n v="200000"/>
    <s v="PE"/>
    <s v="725428400-NEWPRO0001"/>
    <n v="0"/>
    <n v="0"/>
    <n v="0"/>
    <n v="0"/>
    <n v="0"/>
    <n v="0"/>
    <m/>
    <m/>
    <n v="0"/>
    <m/>
    <m/>
    <m/>
    <s v="No"/>
    <n v="0"/>
    <s v="No"/>
    <m/>
    <m/>
    <s v="725428400-NEWPROCESS"/>
    <s v="S19081-TH"/>
    <m/>
    <n v="0"/>
    <n v="0"/>
    <n v="0"/>
    <n v="0"/>
    <n v="0"/>
    <n v="0"/>
    <m/>
    <m/>
    <m/>
    <s v="No"/>
    <m/>
    <m/>
    <m/>
    <s v="S19081-TH"/>
    <m/>
    <m/>
    <s v="H0065055"/>
  </r>
  <r>
    <x v="980"/>
    <n v="10000"/>
    <n v="10000"/>
    <d v="2025-04-30T00:00:00"/>
    <s v="502LAUGH"/>
    <s v=" 8:34:18 am"/>
    <s v="U4A043S213/3830U7060"/>
    <s v="DC18526"/>
    <x v="0"/>
    <s v="No"/>
    <x v="20"/>
    <x v="17"/>
    <x v="19"/>
    <x v="19"/>
    <n v="800"/>
    <m/>
    <m/>
    <d v="2025-04-23T00:00:00"/>
    <m/>
    <n v="1"/>
    <n v="800"/>
    <s v="PE"/>
    <n v="107431260001"/>
    <n v="0"/>
    <n v="0"/>
    <n v="0"/>
    <n v="0"/>
    <n v="0"/>
    <n v="0"/>
    <m/>
    <m/>
    <n v="0"/>
    <m/>
    <m/>
    <m/>
    <s v="No"/>
    <n v="0"/>
    <s v="No"/>
    <m/>
    <m/>
    <n v="10743126"/>
    <s v="I09109"/>
    <m/>
    <n v="0"/>
    <n v="0"/>
    <n v="0"/>
    <n v="0"/>
    <n v="0"/>
    <n v="0"/>
    <m/>
    <m/>
    <m/>
    <s v="No"/>
    <m/>
    <m/>
    <m/>
    <s v="I09109"/>
    <m/>
    <m/>
    <s v="S0363418"/>
  </r>
  <r>
    <x v="981"/>
    <n v="10000"/>
    <n v="20000"/>
    <d v="2025-04-23T00:00:00"/>
    <s v="502LAUGH"/>
    <s v=" 4:34:13 pm"/>
    <s v="25116A1404"/>
    <m/>
    <x v="1"/>
    <s v="Yes"/>
    <x v="9"/>
    <x v="8"/>
    <x v="9"/>
    <x v="9"/>
    <n v="10000"/>
    <m/>
    <m/>
    <d v="2025-04-23T00:00:00"/>
    <m/>
    <n v="1"/>
    <n v="10000"/>
    <s v="PE"/>
    <s v="96913452N0001"/>
    <n v="0"/>
    <n v="10000"/>
    <n v="0"/>
    <n v="0"/>
    <n v="0"/>
    <n v="0"/>
    <m/>
    <m/>
    <n v="0"/>
    <m/>
    <m/>
    <m/>
    <m/>
    <m/>
    <m/>
    <m/>
    <m/>
    <s v="96913452N"/>
    <s v="F06183"/>
    <m/>
    <n v="0"/>
    <n v="0"/>
    <n v="0"/>
    <n v="0"/>
    <n v="0"/>
    <n v="0"/>
    <m/>
    <m/>
    <m/>
    <s v="No"/>
    <s v="W665274"/>
    <n v="0"/>
    <m/>
    <s v="F06183"/>
    <m/>
    <m/>
    <s v="S0360710"/>
  </r>
  <r>
    <x v="982"/>
    <n v="10000"/>
    <n v="20000"/>
    <d v="2025-04-24T00:00:00"/>
    <s v="502LAUGH"/>
    <s v=" 1:24:11 pm"/>
    <s v="25116A1404"/>
    <m/>
    <x v="1"/>
    <s v="Yes"/>
    <x v="9"/>
    <x v="8"/>
    <x v="9"/>
    <x v="9"/>
    <n v="16000"/>
    <m/>
    <m/>
    <d v="2025-04-23T00:00:00"/>
    <m/>
    <n v="1"/>
    <n v="16000"/>
    <s v="PE"/>
    <s v="98163196N0001"/>
    <n v="0"/>
    <n v="16000"/>
    <n v="0"/>
    <n v="0"/>
    <n v="0"/>
    <n v="0"/>
    <m/>
    <m/>
    <n v="0"/>
    <m/>
    <m/>
    <m/>
    <m/>
    <m/>
    <m/>
    <m/>
    <m/>
    <s v="98163196N"/>
    <s v="F06183"/>
    <m/>
    <n v="0"/>
    <n v="0"/>
    <n v="0"/>
    <n v="0"/>
    <n v="0"/>
    <n v="0"/>
    <m/>
    <m/>
    <m/>
    <s v="No"/>
    <s v="W665407"/>
    <n v="0"/>
    <m/>
    <s v="F06183"/>
    <m/>
    <m/>
    <s v="S0360710"/>
  </r>
  <r>
    <x v="811"/>
    <n v="10000"/>
    <n v="50000"/>
    <d v="2025-04-25T00:00:00"/>
    <s v="502LAUGH"/>
    <s v=" 9:48:08 am"/>
    <s v="80117500/XHX24911A1404/XHX2410261104/1010831/W02024/5285"/>
    <m/>
    <x v="0"/>
    <s v="Yes"/>
    <x v="4"/>
    <x v="4"/>
    <x v="53"/>
    <x v="52"/>
    <n v="15000"/>
    <m/>
    <m/>
    <d v="2025-04-23T00:00:00"/>
    <m/>
    <n v="8"/>
    <n v="120000"/>
    <s v="PE"/>
    <s v="MT273730001"/>
    <n v="0"/>
    <n v="120000"/>
    <n v="0"/>
    <n v="0"/>
    <n v="0"/>
    <n v="0"/>
    <m/>
    <m/>
    <n v="0"/>
    <m/>
    <m/>
    <m/>
    <m/>
    <m/>
    <m/>
    <m/>
    <m/>
    <s v="MT27373"/>
    <s v="Z26002"/>
    <m/>
    <n v="0"/>
    <n v="0"/>
    <n v="0"/>
    <n v="0"/>
    <n v="0"/>
    <n v="0"/>
    <m/>
    <m/>
    <m/>
    <s v="No"/>
    <s v="W665667"/>
    <n v="0"/>
    <m/>
    <s v="Z26002"/>
    <m/>
    <m/>
    <s v="S0360898"/>
  </r>
  <r>
    <x v="983"/>
    <n v="10000"/>
    <n v="10000"/>
    <d v="2025-04-23T00:00:00"/>
    <s v="502LAUGH"/>
    <s v=" 1:08:28 pm"/>
    <s v="XHX2410130003/P/O49080/XHX2410090439/XHX2409200124/BYG115-02"/>
    <m/>
    <x v="0"/>
    <s v="Yes"/>
    <x v="47"/>
    <x v="18"/>
    <x v="25"/>
    <x v="25"/>
    <n v="2500"/>
    <m/>
    <m/>
    <d v="2025-04-23T00:00:00"/>
    <m/>
    <n v="12"/>
    <n v="30000"/>
    <s v="PE"/>
    <s v="TPK-864719-00100001"/>
    <n v="0"/>
    <n v="33500"/>
    <n v="-3500"/>
    <n v="0"/>
    <n v="0"/>
    <n v="0"/>
    <m/>
    <m/>
    <n v="0"/>
    <m/>
    <m/>
    <m/>
    <m/>
    <m/>
    <m/>
    <m/>
    <m/>
    <s v="TPK-864719-0010"/>
    <s v="Z26002"/>
    <m/>
    <n v="0"/>
    <n v="0"/>
    <n v="0"/>
    <n v="0"/>
    <n v="0"/>
    <n v="0"/>
    <m/>
    <m/>
    <m/>
    <s v="No"/>
    <s v="W665412"/>
    <n v="0"/>
    <m/>
    <s v="Z26002"/>
    <m/>
    <m/>
    <s v="S0360996"/>
  </r>
  <r>
    <x v="984"/>
    <n v="10000"/>
    <n v="10000"/>
    <d v="2025-04-24T00:00:00"/>
    <s v="502LAUGH"/>
    <s v=" 1:13:31 pm"/>
    <s v="J00Q283701525"/>
    <m/>
    <x v="0"/>
    <s v="Yes"/>
    <x v="36"/>
    <x v="2"/>
    <x v="45"/>
    <x v="45"/>
    <n v="8250"/>
    <m/>
    <m/>
    <d v="2025-04-23T00:00:00"/>
    <m/>
    <n v="8"/>
    <n v="66000"/>
    <s v="PE"/>
    <s v="R001-41074 REV1.0001"/>
    <n v="0"/>
    <n v="66000"/>
    <n v="0"/>
    <n v="0"/>
    <n v="0"/>
    <n v="0"/>
    <m/>
    <m/>
    <n v="0"/>
    <m/>
    <m/>
    <m/>
    <m/>
    <m/>
    <m/>
    <m/>
    <m/>
    <s v="R001-41074 REV1.0"/>
    <s v="R18131"/>
    <m/>
    <n v="0"/>
    <n v="0"/>
    <n v="0"/>
    <n v="0"/>
    <n v="0"/>
    <n v="0"/>
    <m/>
    <m/>
    <m/>
    <s v="No"/>
    <s v="W665414"/>
    <n v="0"/>
    <m/>
    <s v="R18131"/>
    <m/>
    <m/>
    <s v="S0361161"/>
  </r>
  <r>
    <x v="905"/>
    <n v="10000"/>
    <n v="20000"/>
    <d v="2025-04-24T00:00:00"/>
    <s v="502LAUGH"/>
    <s v=" 2:14:48 pm"/>
    <s v="J00V80150"/>
    <m/>
    <x v="1"/>
    <s v="Yes"/>
    <x v="19"/>
    <x v="15"/>
    <x v="18"/>
    <x v="18"/>
    <n v="10000"/>
    <m/>
    <m/>
    <d v="2025-04-23T00:00:00"/>
    <m/>
    <n v="9"/>
    <n v="90000"/>
    <s v="PE"/>
    <n v="83624420001"/>
    <n v="0"/>
    <n v="90000"/>
    <n v="0"/>
    <n v="0"/>
    <n v="0"/>
    <n v="0"/>
    <m/>
    <m/>
    <n v="0"/>
    <m/>
    <m/>
    <m/>
    <m/>
    <m/>
    <m/>
    <m/>
    <m/>
    <n v="8362442"/>
    <s v="B02083"/>
    <m/>
    <n v="0"/>
    <n v="0"/>
    <n v="0"/>
    <n v="0"/>
    <n v="0"/>
    <n v="0"/>
    <m/>
    <m/>
    <m/>
    <s v="No"/>
    <s v="W665426"/>
    <n v="0"/>
    <m/>
    <s v="B02083"/>
    <m/>
    <m/>
    <s v="S0361739"/>
  </r>
  <r>
    <x v="985"/>
    <n v="10000"/>
    <n v="10000"/>
    <d v="2025-04-24T00:00:00"/>
    <s v="502LAUGH"/>
    <s v=" 2:12:05 pm"/>
    <s v="J00V80150"/>
    <m/>
    <x v="0"/>
    <s v="Yes"/>
    <x v="18"/>
    <x v="16"/>
    <x v="17"/>
    <x v="17"/>
    <n v="13600"/>
    <m/>
    <m/>
    <d v="2025-04-23T00:00:00"/>
    <m/>
    <n v="5"/>
    <n v="68000"/>
    <s v="PE"/>
    <n v="83634470001"/>
    <n v="0"/>
    <n v="60000"/>
    <n v="8000"/>
    <n v="0"/>
    <n v="0"/>
    <n v="0"/>
    <m/>
    <m/>
    <n v="0"/>
    <m/>
    <m/>
    <m/>
    <m/>
    <m/>
    <m/>
    <m/>
    <m/>
    <n v="8363447"/>
    <s v="B02083"/>
    <m/>
    <n v="0"/>
    <n v="0"/>
    <n v="0"/>
    <n v="0"/>
    <n v="0"/>
    <n v="0"/>
    <m/>
    <m/>
    <m/>
    <s v="No"/>
    <s v="W665427"/>
    <n v="0"/>
    <m/>
    <s v="B02083"/>
    <m/>
    <m/>
    <s v="S0361739"/>
  </r>
  <r>
    <x v="985"/>
    <n v="10000"/>
    <n v="20000"/>
    <d v="2025-04-24T00:00:00"/>
    <s v="502LAUGH"/>
    <s v=" 2:12:05 pm"/>
    <s v="J00V80150"/>
    <m/>
    <x v="1"/>
    <s v="Yes"/>
    <x v="19"/>
    <x v="15"/>
    <x v="18"/>
    <x v="18"/>
    <n v="6667"/>
    <m/>
    <m/>
    <d v="2025-04-23T00:00:00"/>
    <m/>
    <n v="9"/>
    <n v="60003"/>
    <s v="PE"/>
    <n v="83634470001"/>
    <n v="0"/>
    <n v="60000"/>
    <n v="3"/>
    <n v="0"/>
    <n v="0"/>
    <n v="0"/>
    <m/>
    <m/>
    <n v="0"/>
    <m/>
    <m/>
    <m/>
    <m/>
    <m/>
    <m/>
    <m/>
    <m/>
    <n v="8363447"/>
    <s v="B02083"/>
    <m/>
    <n v="0"/>
    <n v="0"/>
    <n v="0"/>
    <n v="0"/>
    <n v="0"/>
    <n v="0"/>
    <m/>
    <m/>
    <m/>
    <s v="No"/>
    <s v="W665427"/>
    <n v="0"/>
    <m/>
    <s v="B02083"/>
    <m/>
    <m/>
    <s v="S0361739"/>
  </r>
  <r>
    <x v="66"/>
    <n v="10000"/>
    <n v="30000"/>
    <d v="2025-04-24T00:00:00"/>
    <s v="502LAUGH"/>
    <s v=" 8:34:44 am"/>
    <n v="10620258022"/>
    <m/>
    <x v="2"/>
    <s v="Yes"/>
    <x v="37"/>
    <x v="20"/>
    <x v="37"/>
    <x v="37"/>
    <n v="20000"/>
    <m/>
    <m/>
    <d v="2025-04-23T00:00:00"/>
    <m/>
    <n v="11"/>
    <n v="220000"/>
    <s v="PE"/>
    <s v="7FP01-80003-FT0001"/>
    <n v="0"/>
    <n v="200000"/>
    <n v="20000"/>
    <n v="0"/>
    <n v="0"/>
    <n v="0"/>
    <m/>
    <m/>
    <n v="0"/>
    <m/>
    <m/>
    <m/>
    <m/>
    <m/>
    <m/>
    <m/>
    <m/>
    <s v="7FP01-80003-FT"/>
    <s v="H08031-JIM-M"/>
    <m/>
    <n v="0"/>
    <n v="0"/>
    <n v="0"/>
    <n v="0"/>
    <n v="0"/>
    <n v="0"/>
    <m/>
    <m/>
    <m/>
    <s v="No"/>
    <s v="W665437"/>
    <n v="0"/>
    <m/>
    <s v="H08031-JIM-M"/>
    <m/>
    <m/>
    <s v="S0361955"/>
  </r>
  <r>
    <x v="606"/>
    <n v="10000"/>
    <n v="20000"/>
    <d v="2025-04-24T00:00:00"/>
    <s v="502LAUGH"/>
    <d v="1899-12-30T10:36:01"/>
    <s v="D008O561"/>
    <m/>
    <x v="1"/>
    <s v="Yes"/>
    <x v="2"/>
    <x v="2"/>
    <x v="2"/>
    <x v="2"/>
    <n v="10667"/>
    <m/>
    <m/>
    <d v="2025-04-23T00:00:00"/>
    <m/>
    <n v="6"/>
    <n v="64002"/>
    <s v="PE"/>
    <s v="1VV22-80022-FT0001"/>
    <n v="0"/>
    <n v="60000"/>
    <n v="4002"/>
    <n v="0"/>
    <n v="0"/>
    <n v="0"/>
    <m/>
    <m/>
    <n v="0"/>
    <m/>
    <m/>
    <m/>
    <m/>
    <m/>
    <m/>
    <m/>
    <m/>
    <s v="1VV22-80022-FT"/>
    <s v="H08031-JIM-M"/>
    <m/>
    <n v="0"/>
    <n v="0"/>
    <n v="0"/>
    <n v="0"/>
    <n v="0"/>
    <n v="0"/>
    <m/>
    <m/>
    <m/>
    <s v="No"/>
    <s v="W665438"/>
    <n v="0"/>
    <m/>
    <s v="H08031-JIM-M"/>
    <m/>
    <m/>
    <s v="S0361956"/>
  </r>
  <r>
    <x v="606"/>
    <n v="10000"/>
    <n v="30000"/>
    <d v="2025-04-24T00:00:00"/>
    <s v="502LAUGH"/>
    <d v="1899-12-30T10:36:01"/>
    <s v="D008O561"/>
    <m/>
    <x v="2"/>
    <s v="Yes"/>
    <x v="24"/>
    <x v="20"/>
    <x v="33"/>
    <x v="33"/>
    <n v="20000"/>
    <m/>
    <m/>
    <d v="2025-04-23T00:00:00"/>
    <m/>
    <n v="3"/>
    <n v="60000"/>
    <s v="PE"/>
    <s v="1VV22-80022-FT0001"/>
    <n v="0"/>
    <n v="60000"/>
    <n v="0"/>
    <n v="0"/>
    <n v="0"/>
    <n v="0"/>
    <m/>
    <m/>
    <n v="0"/>
    <m/>
    <m/>
    <m/>
    <m/>
    <m/>
    <m/>
    <m/>
    <m/>
    <s v="1VV22-80022-FT"/>
    <s v="H08031-JIM-M"/>
    <m/>
    <n v="0"/>
    <n v="0"/>
    <n v="0"/>
    <n v="0"/>
    <n v="0"/>
    <n v="0"/>
    <m/>
    <m/>
    <m/>
    <s v="No"/>
    <s v="W665438"/>
    <n v="0"/>
    <m/>
    <s v="H08031-JIM-M"/>
    <m/>
    <m/>
    <s v="S0361956"/>
  </r>
  <r>
    <x v="134"/>
    <n v="10000"/>
    <n v="30000"/>
    <d v="2025-04-23T00:00:00"/>
    <s v="502LAUGH"/>
    <d v="1899-12-30T11:20:31"/>
    <n v="10656256087"/>
    <m/>
    <x v="2"/>
    <s v="Yes"/>
    <x v="37"/>
    <x v="20"/>
    <x v="37"/>
    <x v="37"/>
    <n v="20000"/>
    <m/>
    <m/>
    <d v="2025-04-23T00:00:00"/>
    <m/>
    <n v="11"/>
    <n v="220000"/>
    <s v="PE"/>
    <s v="7FP02-80003-FT0001"/>
    <n v="0"/>
    <n v="200000"/>
    <n v="20000"/>
    <n v="0"/>
    <n v="0"/>
    <n v="0"/>
    <m/>
    <m/>
    <n v="0"/>
    <m/>
    <m/>
    <m/>
    <m/>
    <m/>
    <m/>
    <m/>
    <m/>
    <s v="7FP02-80003-FT"/>
    <s v="H08031-JIM-M"/>
    <m/>
    <n v="0"/>
    <n v="0"/>
    <n v="0"/>
    <n v="0"/>
    <n v="0"/>
    <n v="0"/>
    <m/>
    <m/>
    <m/>
    <s v="No"/>
    <s v="W665280"/>
    <n v="0"/>
    <m/>
    <s v="H08031-JIM-M"/>
    <m/>
    <m/>
    <s v="S0361960"/>
  </r>
  <r>
    <x v="858"/>
    <n v="10000"/>
    <n v="20000"/>
    <d v="2025-04-23T00:00:00"/>
    <s v="502LAUGH"/>
    <d v="1899-12-30T11:16:49"/>
    <n v="860909190918"/>
    <m/>
    <x v="1"/>
    <s v="Yes"/>
    <x v="36"/>
    <x v="2"/>
    <x v="45"/>
    <x v="45"/>
    <n v="50"/>
    <m/>
    <m/>
    <d v="2025-04-23T00:00:00"/>
    <m/>
    <n v="7"/>
    <n v="350"/>
    <s v="PE"/>
    <s v="5185-07330001"/>
    <n v="0"/>
    <n v="200000"/>
    <n v="-199650"/>
    <n v="0"/>
    <n v="0"/>
    <n v="0"/>
    <m/>
    <m/>
    <n v="0"/>
    <m/>
    <m/>
    <m/>
    <m/>
    <m/>
    <m/>
    <m/>
    <m/>
    <s v="5185-0733"/>
    <s v="H08031-JIM-M"/>
    <m/>
    <n v="0"/>
    <n v="0"/>
    <n v="0"/>
    <n v="0"/>
    <n v="0"/>
    <n v="0"/>
    <m/>
    <m/>
    <m/>
    <s v="No"/>
    <s v="W665439"/>
    <n v="0"/>
    <m/>
    <s v="H08031-JIM-M"/>
    <m/>
    <m/>
    <s v="S0361962"/>
  </r>
  <r>
    <x v="211"/>
    <n v="10000"/>
    <n v="40000"/>
    <d v="2025-04-23T00:00:00"/>
    <s v="502LAUGH"/>
    <s v=" 5:34:37 pm"/>
    <n v="1062058024"/>
    <m/>
    <x v="2"/>
    <s v="Yes"/>
    <x v="37"/>
    <x v="20"/>
    <x v="37"/>
    <x v="37"/>
    <n v="20000"/>
    <m/>
    <m/>
    <d v="2025-04-23T00:00:00"/>
    <m/>
    <n v="11"/>
    <n v="220000"/>
    <s v="PE"/>
    <s v="7FP03-80003-FT0001"/>
    <n v="0"/>
    <n v="200000"/>
    <n v="20000"/>
    <n v="0"/>
    <n v="0"/>
    <n v="0"/>
    <m/>
    <m/>
    <n v="0"/>
    <m/>
    <m/>
    <m/>
    <m/>
    <m/>
    <m/>
    <m/>
    <m/>
    <s v="7FP03-80003-FT"/>
    <s v="H08031-JIM-M"/>
    <m/>
    <n v="0"/>
    <n v="0"/>
    <n v="0"/>
    <n v="0"/>
    <n v="0"/>
    <n v="0"/>
    <m/>
    <m/>
    <m/>
    <s v="No"/>
    <s v="W665440"/>
    <n v="0"/>
    <m/>
    <s v="H08031-JIM-M"/>
    <m/>
    <m/>
    <s v="S0362004"/>
  </r>
  <r>
    <x v="986"/>
    <n v="10000"/>
    <n v="10000"/>
    <d v="2025-04-24T00:00:00"/>
    <s v="502LAUGH"/>
    <s v=" 8:34:44 am"/>
    <s v="SG-564465501"/>
    <m/>
    <x v="0"/>
    <s v="Yes"/>
    <x v="29"/>
    <x v="21"/>
    <x v="46"/>
    <x v="46"/>
    <n v="834"/>
    <m/>
    <m/>
    <d v="2025-04-23T00:00:00"/>
    <m/>
    <n v="18"/>
    <n v="15012"/>
    <s v="PE"/>
    <n v="200899990001"/>
    <n v="0"/>
    <n v="15000"/>
    <n v="12"/>
    <n v="0"/>
    <n v="0"/>
    <n v="0"/>
    <m/>
    <m/>
    <n v="0"/>
    <m/>
    <m/>
    <m/>
    <m/>
    <m/>
    <m/>
    <m/>
    <m/>
    <s v="A-RM-20089999"/>
    <s v="U21088"/>
    <m/>
    <n v="0"/>
    <n v="0"/>
    <n v="0"/>
    <n v="0"/>
    <n v="0"/>
    <n v="0"/>
    <m/>
    <m/>
    <m/>
    <s v="No"/>
    <s v="W665448"/>
    <n v="0"/>
    <m/>
    <s v="U21088"/>
    <m/>
    <m/>
    <s v="S0362370"/>
  </r>
  <r>
    <x v="682"/>
    <n v="10000"/>
    <n v="30000"/>
    <d v="2025-04-25T00:00:00"/>
    <s v="502LAUGH"/>
    <s v=" 8:30:48 am"/>
    <s v="D008O0581/D008O0920/D008O0920/D008O0561"/>
    <m/>
    <x v="1"/>
    <s v="Yes"/>
    <x v="2"/>
    <x v="2"/>
    <x v="2"/>
    <x v="2"/>
    <n v="26500"/>
    <m/>
    <m/>
    <d v="2025-04-23T00:00:00"/>
    <m/>
    <n v="6"/>
    <n v="159000"/>
    <s v="PE"/>
    <s v="1VV22-80022-FT0001"/>
    <n v="0"/>
    <n v="150000"/>
    <n v="9000"/>
    <n v="0"/>
    <n v="0"/>
    <n v="0"/>
    <m/>
    <m/>
    <n v="0"/>
    <m/>
    <m/>
    <m/>
    <m/>
    <m/>
    <m/>
    <m/>
    <m/>
    <s v="1VV22-80022-FT"/>
    <s v="H08031-JIM-M"/>
    <m/>
    <n v="0"/>
    <n v="0"/>
    <n v="0"/>
    <n v="0"/>
    <n v="0"/>
    <n v="0"/>
    <m/>
    <m/>
    <m/>
    <s v="No"/>
    <s v="W665449"/>
    <n v="0"/>
    <m/>
    <s v="H08031-JIM-M"/>
    <m/>
    <m/>
    <s v="S0362372"/>
  </r>
  <r>
    <x v="270"/>
    <n v="10000"/>
    <n v="30000"/>
    <d v="2025-04-23T00:00:00"/>
    <s v="502LAUGH"/>
    <s v=" 3:51:08 pm"/>
    <n v="10620258019"/>
    <m/>
    <x v="2"/>
    <s v="Yes"/>
    <x v="37"/>
    <x v="20"/>
    <x v="37"/>
    <x v="37"/>
    <n v="20000"/>
    <m/>
    <m/>
    <d v="2025-04-23T00:00:00"/>
    <m/>
    <n v="11"/>
    <n v="220000"/>
    <s v="PE"/>
    <s v="7FP00-80003-FT0001"/>
    <n v="0"/>
    <n v="200000"/>
    <n v="20000"/>
    <n v="0"/>
    <n v="0"/>
    <n v="0"/>
    <m/>
    <m/>
    <n v="0"/>
    <m/>
    <m/>
    <m/>
    <m/>
    <m/>
    <m/>
    <m/>
    <m/>
    <s v="7FP00-80003-FT"/>
    <s v="H08031-JIM-M"/>
    <m/>
    <n v="0"/>
    <n v="0"/>
    <n v="0"/>
    <n v="0"/>
    <n v="0"/>
    <n v="0"/>
    <m/>
    <m/>
    <m/>
    <s v="No"/>
    <s v="W665450"/>
    <n v="0"/>
    <m/>
    <s v="H08031-JIM-M"/>
    <m/>
    <m/>
    <s v="S0362373"/>
  </r>
  <r>
    <x v="500"/>
    <n v="10000"/>
    <n v="30000"/>
    <d v="2025-04-24T00:00:00"/>
    <s v="502LAUGH"/>
    <s v=" 5:42:47 pm"/>
    <s v="M0BI68841"/>
    <m/>
    <x v="0"/>
    <s v="Yes"/>
    <x v="8"/>
    <x v="7"/>
    <x v="8"/>
    <x v="8"/>
    <n v="1500"/>
    <m/>
    <m/>
    <d v="2025-04-23T00:00:00"/>
    <m/>
    <n v="16"/>
    <n v="24000"/>
    <s v="PE"/>
    <s v="713891306-ADS1360001"/>
    <n v="0"/>
    <n v="10000"/>
    <n v="14000"/>
    <n v="0"/>
    <n v="0"/>
    <n v="0"/>
    <m/>
    <m/>
    <n v="0"/>
    <m/>
    <m/>
    <m/>
    <m/>
    <m/>
    <m/>
    <m/>
    <m/>
    <s v="713891306-ADS1366"/>
    <s v="S19314"/>
    <m/>
    <n v="0"/>
    <n v="0"/>
    <n v="0"/>
    <n v="0"/>
    <n v="0"/>
    <n v="0"/>
    <m/>
    <m/>
    <m/>
    <s v="No"/>
    <s v="W665456"/>
    <n v="0"/>
    <m/>
    <s v="S19314"/>
    <m/>
    <m/>
    <s v="H0064938"/>
  </r>
  <r>
    <x v="987"/>
    <n v="10000"/>
    <n v="10000"/>
    <d v="2025-04-24T00:00:00"/>
    <s v="502LAUGH"/>
    <s v=" 5:41:54 pm"/>
    <s v="M0BFL2381"/>
    <m/>
    <x v="0"/>
    <s v="Yes"/>
    <x v="8"/>
    <x v="7"/>
    <x v="8"/>
    <x v="8"/>
    <n v="5000"/>
    <m/>
    <m/>
    <d v="2025-04-23T00:00:00"/>
    <m/>
    <n v="16"/>
    <n v="80000"/>
    <s v="PE"/>
    <s v="714370207-ADS1360001"/>
    <n v="0"/>
    <n v="80000"/>
    <n v="0"/>
    <n v="0"/>
    <n v="0"/>
    <n v="0"/>
    <m/>
    <m/>
    <n v="0"/>
    <m/>
    <m/>
    <m/>
    <m/>
    <m/>
    <m/>
    <m/>
    <m/>
    <s v="714370207-ADS1366"/>
    <s v="S19314"/>
    <m/>
    <n v="0"/>
    <n v="0"/>
    <n v="0"/>
    <n v="0"/>
    <n v="0"/>
    <n v="0"/>
    <m/>
    <m/>
    <m/>
    <s v="No"/>
    <s v="W665458"/>
    <n v="0"/>
    <m/>
    <s v="S19314"/>
    <m/>
    <m/>
    <s v="H0064942"/>
  </r>
  <r>
    <x v="987"/>
    <n v="10000"/>
    <n v="20000"/>
    <d v="2025-04-24T00:00:00"/>
    <s v="502LAUGH"/>
    <s v=" 5:41:54 pm"/>
    <s v="M0BFL2381"/>
    <m/>
    <x v="1"/>
    <s v="Yes"/>
    <x v="12"/>
    <x v="11"/>
    <x v="12"/>
    <x v="12"/>
    <n v="5000"/>
    <m/>
    <m/>
    <d v="2025-04-23T00:00:00"/>
    <m/>
    <n v="16"/>
    <n v="80000"/>
    <s v="PE"/>
    <s v="714370207-ADS1360001"/>
    <n v="0"/>
    <n v="80000"/>
    <n v="0"/>
    <n v="0"/>
    <n v="0"/>
    <n v="0"/>
    <m/>
    <m/>
    <n v="0"/>
    <m/>
    <m/>
    <m/>
    <m/>
    <m/>
    <m/>
    <m/>
    <m/>
    <s v="714370207-ADS1366"/>
    <s v="S19314"/>
    <m/>
    <n v="0"/>
    <n v="0"/>
    <n v="0"/>
    <n v="0"/>
    <n v="0"/>
    <n v="0"/>
    <m/>
    <m/>
    <m/>
    <s v="No"/>
    <s v="W665458"/>
    <n v="0"/>
    <m/>
    <s v="S19314"/>
    <m/>
    <m/>
    <s v="H0064942"/>
  </r>
  <r>
    <x v="567"/>
    <n v="10000"/>
    <n v="20000"/>
    <d v="2025-04-24T00:00:00"/>
    <s v="502LAUGH"/>
    <d v="1899-12-30T11:14:00"/>
    <s v="40718205/3830U7060"/>
    <m/>
    <x v="1"/>
    <s v="Yes"/>
    <x v="14"/>
    <x v="12"/>
    <x v="14"/>
    <x v="14"/>
    <n v="70"/>
    <m/>
    <m/>
    <d v="2025-04-23T00:00:00"/>
    <m/>
    <n v="1"/>
    <n v="70"/>
    <s v="PE"/>
    <s v="164115A0001"/>
    <n v="0"/>
    <n v="50"/>
    <n v="20"/>
    <n v="0"/>
    <n v="0"/>
    <n v="0"/>
    <m/>
    <m/>
    <n v="0"/>
    <m/>
    <m/>
    <m/>
    <m/>
    <m/>
    <m/>
    <m/>
    <m/>
    <s v="164115A"/>
    <s v="E05185"/>
    <m/>
    <n v="0"/>
    <n v="0"/>
    <n v="0"/>
    <n v="0"/>
    <n v="0"/>
    <n v="0"/>
    <m/>
    <m/>
    <m/>
    <s v="No"/>
    <s v="W665470"/>
    <n v="0"/>
    <m/>
    <s v="E05185"/>
    <m/>
    <m/>
    <s v="S0362666"/>
  </r>
  <r>
    <x v="568"/>
    <n v="10000"/>
    <n v="20000"/>
    <d v="2025-04-24T00:00:00"/>
    <s v="502LAUGH"/>
    <d v="1899-12-30T11:14:51"/>
    <s v="3830U7060/4071802U5"/>
    <m/>
    <x v="1"/>
    <s v="Yes"/>
    <x v="14"/>
    <x v="12"/>
    <x v="14"/>
    <x v="14"/>
    <n v="350"/>
    <m/>
    <m/>
    <d v="2025-04-23T00:00:00"/>
    <m/>
    <n v="1"/>
    <n v="350"/>
    <s v="PE"/>
    <s v="249746A0001"/>
    <n v="0"/>
    <n v="100"/>
    <n v="250"/>
    <n v="0"/>
    <n v="0"/>
    <n v="0"/>
    <m/>
    <m/>
    <n v="0"/>
    <m/>
    <m/>
    <m/>
    <m/>
    <m/>
    <m/>
    <m/>
    <m/>
    <s v="249746A"/>
    <s v="E05185"/>
    <m/>
    <n v="0"/>
    <n v="0"/>
    <n v="0"/>
    <n v="0"/>
    <n v="0"/>
    <n v="0"/>
    <m/>
    <m/>
    <m/>
    <s v="No"/>
    <s v="W665471"/>
    <n v="0"/>
    <m/>
    <s v="E05185"/>
    <m/>
    <m/>
    <s v="S0362666"/>
  </r>
  <r>
    <x v="619"/>
    <n v="10000"/>
    <n v="20000"/>
    <d v="2025-04-24T00:00:00"/>
    <s v="502LAUGH"/>
    <d v="1899-12-30T11:15:52"/>
    <s v="J00LU70911000/3830U7060"/>
    <m/>
    <x v="1"/>
    <s v="Yes"/>
    <x v="14"/>
    <x v="12"/>
    <x v="14"/>
    <x v="14"/>
    <n v="700"/>
    <m/>
    <m/>
    <d v="2025-04-23T00:00:00"/>
    <m/>
    <n v="1"/>
    <n v="700"/>
    <s v="PE"/>
    <n v="107112140001"/>
    <n v="0"/>
    <n v="500"/>
    <n v="200"/>
    <n v="0"/>
    <n v="0"/>
    <n v="0"/>
    <m/>
    <m/>
    <n v="0"/>
    <m/>
    <m/>
    <m/>
    <m/>
    <m/>
    <m/>
    <m/>
    <m/>
    <n v="10711214"/>
    <s v="I09109"/>
    <m/>
    <n v="0"/>
    <n v="0"/>
    <n v="0"/>
    <n v="0"/>
    <n v="0"/>
    <n v="0"/>
    <m/>
    <m/>
    <m/>
    <s v="No"/>
    <s v="W665472"/>
    <n v="0"/>
    <m/>
    <s v="I09109"/>
    <m/>
    <m/>
    <s v="S0362674"/>
  </r>
  <r>
    <x v="988"/>
    <n v="10000"/>
    <n v="10000"/>
    <d v="2025-04-24T00:00:00"/>
    <s v="502LAUGH"/>
    <s v=" 8:38:23 am"/>
    <s v="J00VU6300"/>
    <m/>
    <x v="0"/>
    <s v="Yes"/>
    <x v="10"/>
    <x v="9"/>
    <x v="10"/>
    <x v="10"/>
    <n v="1000"/>
    <m/>
    <m/>
    <d v="2025-04-23T00:00:00"/>
    <m/>
    <n v="1"/>
    <n v="1000"/>
    <s v="PE"/>
    <s v="250-5306-000001"/>
    <n v="0"/>
    <n v="1000"/>
    <n v="0"/>
    <n v="0"/>
    <n v="0"/>
    <n v="0"/>
    <m/>
    <m/>
    <n v="0"/>
    <m/>
    <m/>
    <m/>
    <m/>
    <m/>
    <m/>
    <m/>
    <m/>
    <s v="250-5306-00"/>
    <s v="J10025"/>
    <m/>
    <n v="0"/>
    <n v="0"/>
    <n v="0"/>
    <n v="0"/>
    <n v="0"/>
    <n v="0"/>
    <m/>
    <m/>
    <m/>
    <s v="No"/>
    <s v="W665477"/>
    <n v="0"/>
    <m/>
    <s v="J10025"/>
    <m/>
    <m/>
    <s v="S0362750"/>
  </r>
  <r>
    <x v="989"/>
    <n v="10000"/>
    <n v="10000"/>
    <d v="2025-04-28T00:00:00"/>
    <s v="502LAUGH"/>
    <s v=" 8:27:02 am"/>
    <s v="4111520U5"/>
    <m/>
    <x v="0"/>
    <s v="Yes"/>
    <x v="27"/>
    <x v="22"/>
    <x v="27"/>
    <x v="27"/>
    <n v="30000"/>
    <m/>
    <m/>
    <d v="2025-04-23T00:00:00"/>
    <m/>
    <n v="1"/>
    <n v="30000"/>
    <s v="PE"/>
    <s v="250-6222-000001"/>
    <n v="0"/>
    <n v="30000"/>
    <n v="0"/>
    <n v="0"/>
    <n v="0"/>
    <n v="0"/>
    <m/>
    <m/>
    <n v="0"/>
    <m/>
    <m/>
    <m/>
    <m/>
    <m/>
    <m/>
    <m/>
    <m/>
    <s v="250-6222-00"/>
    <s v="J10025"/>
    <m/>
    <n v="0"/>
    <n v="0"/>
    <n v="0"/>
    <n v="0"/>
    <n v="0"/>
    <n v="0"/>
    <m/>
    <m/>
    <m/>
    <s v="No"/>
    <s v="W665482"/>
    <n v="0"/>
    <m/>
    <s v="J10025"/>
    <m/>
    <m/>
    <s v="S0362763"/>
  </r>
  <r>
    <x v="990"/>
    <n v="10000"/>
    <n v="10000"/>
    <d v="2025-04-24T00:00:00"/>
    <s v="502LAUGH"/>
    <d v="1899-12-30T10:36:01"/>
    <s v="4090368U5"/>
    <m/>
    <x v="0"/>
    <s v="Yes"/>
    <x v="28"/>
    <x v="23"/>
    <x v="30"/>
    <x v="30"/>
    <n v="6000"/>
    <m/>
    <m/>
    <d v="2025-04-23T00:00:00"/>
    <m/>
    <n v="1"/>
    <n v="6000"/>
    <s v="PE"/>
    <s v="250-6188-000001"/>
    <n v="0"/>
    <n v="6000"/>
    <n v="0"/>
    <n v="0"/>
    <n v="0"/>
    <n v="0"/>
    <m/>
    <m/>
    <n v="0"/>
    <m/>
    <m/>
    <m/>
    <m/>
    <m/>
    <m/>
    <m/>
    <m/>
    <s v="250-6188-00"/>
    <s v="J10025"/>
    <m/>
    <n v="0"/>
    <n v="0"/>
    <n v="0"/>
    <n v="0"/>
    <n v="0"/>
    <n v="0"/>
    <m/>
    <m/>
    <m/>
    <s v="No"/>
    <s v="W665692"/>
    <n v="0"/>
    <m/>
    <s v="J10025"/>
    <m/>
    <m/>
    <s v="S0362767"/>
  </r>
  <r>
    <x v="991"/>
    <n v="10000"/>
    <n v="10000"/>
    <d v="2025-04-23T00:00:00"/>
    <s v="502LAUGH"/>
    <s v=" 3:02:26 pm"/>
    <s v="4090404U5A"/>
    <m/>
    <x v="0"/>
    <s v="Yes"/>
    <x v="28"/>
    <x v="23"/>
    <x v="30"/>
    <x v="30"/>
    <n v="6000"/>
    <m/>
    <m/>
    <d v="2025-04-23T00:00:00"/>
    <m/>
    <n v="1"/>
    <n v="6000"/>
    <s v="PE"/>
    <s v="260-6397-000001"/>
    <n v="0"/>
    <n v="6000"/>
    <n v="0"/>
    <n v="0"/>
    <n v="0"/>
    <n v="0"/>
    <m/>
    <m/>
    <n v="0"/>
    <m/>
    <m/>
    <m/>
    <m/>
    <m/>
    <m/>
    <m/>
    <m/>
    <s v="260-6397-00"/>
    <s v="J10025"/>
    <m/>
    <n v="0"/>
    <n v="0"/>
    <n v="0"/>
    <n v="0"/>
    <n v="0"/>
    <n v="0"/>
    <m/>
    <m/>
    <m/>
    <s v="No"/>
    <s v="W665697"/>
    <n v="0"/>
    <m/>
    <s v="J10025"/>
    <m/>
    <m/>
    <s v="S0362769"/>
  </r>
  <r>
    <x v="992"/>
    <n v="10000"/>
    <n v="10000"/>
    <d v="2025-04-24T00:00:00"/>
    <s v="502LAUGH"/>
    <s v=" 8:39:36 am"/>
    <s v="4090404U5A"/>
    <m/>
    <x v="0"/>
    <s v="Yes"/>
    <x v="28"/>
    <x v="23"/>
    <x v="30"/>
    <x v="30"/>
    <n v="6000"/>
    <m/>
    <m/>
    <d v="2025-04-23T00:00:00"/>
    <m/>
    <n v="1"/>
    <n v="6000"/>
    <s v="PE"/>
    <s v="260-6398-000001"/>
    <n v="0"/>
    <n v="6000"/>
    <n v="0"/>
    <n v="0"/>
    <n v="0"/>
    <n v="0"/>
    <m/>
    <m/>
    <n v="0"/>
    <m/>
    <m/>
    <m/>
    <m/>
    <m/>
    <m/>
    <m/>
    <m/>
    <s v="260-6398-00"/>
    <s v="J10025"/>
    <m/>
    <n v="0"/>
    <n v="0"/>
    <n v="0"/>
    <n v="0"/>
    <n v="0"/>
    <n v="0"/>
    <m/>
    <m/>
    <m/>
    <s v="No"/>
    <s v="W665698"/>
    <n v="0"/>
    <m/>
    <s v="J10025"/>
    <m/>
    <m/>
    <s v="S0362769"/>
  </r>
  <r>
    <x v="697"/>
    <n v="10000"/>
    <n v="20000"/>
    <d v="2025-04-24T00:00:00"/>
    <s v="502LAUGH"/>
    <s v=" 4:21:23 pm"/>
    <s v="D103Z8650"/>
    <m/>
    <x v="1"/>
    <s v="Yes"/>
    <x v="40"/>
    <x v="28"/>
    <x v="14"/>
    <x v="14"/>
    <n v="1200"/>
    <m/>
    <m/>
    <d v="2025-04-23T00:00:00"/>
    <m/>
    <n v="1"/>
    <n v="1200"/>
    <s v="PE"/>
    <s v="RACK LABEL-260X60001"/>
    <n v="0"/>
    <n v="1000"/>
    <n v="200"/>
    <n v="0"/>
    <n v="0"/>
    <n v="0"/>
    <m/>
    <m/>
    <n v="0"/>
    <m/>
    <m/>
    <m/>
    <m/>
    <m/>
    <m/>
    <m/>
    <m/>
    <s v="RACK LABEL-260X60MM"/>
    <s v="A01466"/>
    <m/>
    <n v="0"/>
    <n v="0"/>
    <n v="0"/>
    <n v="0"/>
    <n v="0"/>
    <n v="0"/>
    <m/>
    <m/>
    <m/>
    <s v="No"/>
    <s v="W665497"/>
    <n v="0"/>
    <m/>
    <s v="A01466"/>
    <m/>
    <m/>
    <s v="S0363006"/>
  </r>
  <r>
    <x v="993"/>
    <n v="10000"/>
    <n v="10000"/>
    <d v="2025-04-25T00:00:00"/>
    <s v="502LAUGH"/>
    <s v=" 2:02:41 pm"/>
    <n v="310180293"/>
    <m/>
    <x v="0"/>
    <s v="Yes"/>
    <x v="20"/>
    <x v="17"/>
    <x v="19"/>
    <x v="19"/>
    <n v="100"/>
    <m/>
    <m/>
    <d v="2025-04-23T00:00:00"/>
    <m/>
    <n v="1"/>
    <n v="100"/>
    <s v="PE"/>
    <s v="057-05335-0004 R0003"/>
    <n v="0"/>
    <n v="7"/>
    <n v="93"/>
    <n v="0"/>
    <n v="0"/>
    <n v="0"/>
    <m/>
    <m/>
    <n v="0"/>
    <m/>
    <m/>
    <m/>
    <m/>
    <m/>
    <m/>
    <m/>
    <m/>
    <s v="057-05335-0004SKREVA"/>
    <s v="S19351"/>
    <m/>
    <n v="0"/>
    <n v="0"/>
    <n v="0"/>
    <n v="0"/>
    <n v="0"/>
    <n v="0"/>
    <m/>
    <m/>
    <m/>
    <s v="No"/>
    <s v="W665503"/>
    <n v="0"/>
    <m/>
    <s v="S19351"/>
    <m/>
    <m/>
    <s v="S0363032"/>
  </r>
  <r>
    <x v="866"/>
    <n v="10000"/>
    <n v="20000"/>
    <d v="2025-04-25T00:00:00"/>
    <s v="502LAUGH"/>
    <s v=" 3:02:18 pm"/>
    <s v="U532458010"/>
    <m/>
    <x v="1"/>
    <s v="Yes"/>
    <x v="15"/>
    <x v="13"/>
    <x v="14"/>
    <x v="14"/>
    <n v="6400"/>
    <m/>
    <m/>
    <d v="2025-04-23T00:00:00"/>
    <m/>
    <n v="1"/>
    <n v="6400"/>
    <s v="PE"/>
    <s v="STSS-PACKET0001"/>
    <n v="0"/>
    <n v="2600"/>
    <n v="3800"/>
    <n v="0"/>
    <n v="0"/>
    <n v="0"/>
    <m/>
    <m/>
    <n v="0"/>
    <m/>
    <m/>
    <m/>
    <m/>
    <m/>
    <m/>
    <m/>
    <m/>
    <s v="STSS-PACKET"/>
    <s v="T20300"/>
    <m/>
    <n v="0"/>
    <n v="0"/>
    <n v="0"/>
    <n v="0"/>
    <n v="0"/>
    <n v="0"/>
    <m/>
    <m/>
    <m/>
    <s v="No"/>
    <s v="W665505"/>
    <n v="0"/>
    <m/>
    <s v="T20300"/>
    <m/>
    <m/>
    <s v="S0363044"/>
  </r>
  <r>
    <x v="994"/>
    <n v="10000"/>
    <n v="10000"/>
    <d v="2025-04-24T00:00:00"/>
    <s v="502LAUGH"/>
    <s v=" 5:39:26 pm"/>
    <s v="M0BFL2381"/>
    <m/>
    <x v="0"/>
    <s v="Yes"/>
    <x v="8"/>
    <x v="7"/>
    <x v="8"/>
    <x v="8"/>
    <n v="2750"/>
    <m/>
    <m/>
    <d v="2025-04-23T00:00:00"/>
    <m/>
    <n v="16"/>
    <n v="44000"/>
    <s v="PE"/>
    <s v="714370207-ADS1360001"/>
    <n v="0"/>
    <n v="40000"/>
    <n v="4000"/>
    <n v="0"/>
    <n v="0"/>
    <n v="0"/>
    <m/>
    <m/>
    <n v="0"/>
    <m/>
    <m/>
    <m/>
    <m/>
    <m/>
    <m/>
    <m/>
    <m/>
    <s v="714370207-ADS1366"/>
    <s v="S19081-TH"/>
    <m/>
    <n v="0"/>
    <n v="0"/>
    <n v="0"/>
    <n v="0"/>
    <n v="0"/>
    <n v="0"/>
    <m/>
    <m/>
    <m/>
    <s v="No"/>
    <s v="W665508"/>
    <n v="0"/>
    <m/>
    <s v="S19081-TH"/>
    <m/>
    <m/>
    <s v="H0064996"/>
  </r>
  <r>
    <x v="994"/>
    <n v="10000"/>
    <n v="20000"/>
    <d v="2025-04-24T00:00:00"/>
    <s v="502LAUGH"/>
    <s v=" 5:39:26 pm"/>
    <s v="M0BFL2381"/>
    <m/>
    <x v="1"/>
    <s v="Yes"/>
    <x v="12"/>
    <x v="11"/>
    <x v="12"/>
    <x v="12"/>
    <n v="2500"/>
    <m/>
    <m/>
    <d v="2025-04-23T00:00:00"/>
    <m/>
    <n v="16"/>
    <n v="40000"/>
    <s v="PE"/>
    <s v="714370207-ADS1360001"/>
    <n v="0"/>
    <n v="40000"/>
    <n v="0"/>
    <n v="0"/>
    <n v="0"/>
    <n v="0"/>
    <m/>
    <m/>
    <n v="0"/>
    <m/>
    <m/>
    <m/>
    <m/>
    <m/>
    <m/>
    <m/>
    <m/>
    <s v="714370207-ADS1366"/>
    <s v="S19081-TH"/>
    <m/>
    <n v="0"/>
    <n v="0"/>
    <n v="0"/>
    <n v="0"/>
    <n v="0"/>
    <n v="0"/>
    <m/>
    <m/>
    <m/>
    <s v="No"/>
    <s v="W665508"/>
    <n v="0"/>
    <m/>
    <s v="S19081-TH"/>
    <m/>
    <m/>
    <s v="H0064996"/>
  </r>
  <r>
    <x v="642"/>
    <n v="10000"/>
    <n v="30000"/>
    <d v="2025-04-24T00:00:00"/>
    <s v="502LAUGH"/>
    <s v=" 8:33:05 am"/>
    <n v="10620258012"/>
    <m/>
    <x v="2"/>
    <s v="Yes"/>
    <x v="37"/>
    <x v="20"/>
    <x v="37"/>
    <x v="37"/>
    <n v="20000"/>
    <m/>
    <m/>
    <d v="2025-04-23T00:00:00"/>
    <m/>
    <n v="11"/>
    <n v="220000"/>
    <s v="PE"/>
    <s v="7FP07-80001-FT0001"/>
    <n v="0"/>
    <n v="200000"/>
    <n v="20000"/>
    <n v="0"/>
    <n v="0"/>
    <n v="0"/>
    <m/>
    <m/>
    <n v="0"/>
    <m/>
    <m/>
    <m/>
    <m/>
    <m/>
    <m/>
    <m/>
    <m/>
    <s v="7FP07-80001-FT"/>
    <s v="H08031-JIM-M"/>
    <m/>
    <n v="0"/>
    <n v="0"/>
    <n v="0"/>
    <n v="0"/>
    <n v="0"/>
    <n v="0"/>
    <m/>
    <m/>
    <m/>
    <s v="No"/>
    <s v="W665509"/>
    <n v="0"/>
    <m/>
    <s v="H08031-JIM-M"/>
    <m/>
    <m/>
    <s v="S0363051"/>
  </r>
  <r>
    <x v="925"/>
    <n v="10000"/>
    <n v="20000"/>
    <d v="2025-04-23T00:00:00"/>
    <s v="502LAUGH"/>
    <s v=" 2:04:42 pm"/>
    <n v="860909082244"/>
    <m/>
    <x v="1"/>
    <s v="Yes"/>
    <x v="19"/>
    <x v="15"/>
    <x v="18"/>
    <x v="18"/>
    <n v="1250"/>
    <m/>
    <m/>
    <d v="2025-04-23T00:00:00"/>
    <m/>
    <n v="4"/>
    <n v="5000"/>
    <s v="PE"/>
    <s v="CARGO AIRCRAFT L0003"/>
    <n v="0"/>
    <n v="5000"/>
    <n v="0"/>
    <n v="0"/>
    <n v="0"/>
    <n v="0"/>
    <m/>
    <m/>
    <n v="0"/>
    <m/>
    <m/>
    <m/>
    <m/>
    <m/>
    <m/>
    <m/>
    <m/>
    <s v="CARGO AIRCRAFT LABEL"/>
    <s v="G07076"/>
    <m/>
    <n v="0"/>
    <n v="0"/>
    <n v="0"/>
    <n v="0"/>
    <n v="0"/>
    <n v="0"/>
    <m/>
    <m/>
    <m/>
    <s v="No"/>
    <s v="W665520"/>
    <n v="0"/>
    <m/>
    <s v="G07076"/>
    <m/>
    <m/>
    <s v="S0363115"/>
  </r>
  <r>
    <x v="995"/>
    <n v="10000"/>
    <n v="10000"/>
    <d v="2025-04-25T00:00:00"/>
    <s v="502LAUGH"/>
    <s v=" 8:36:37 am"/>
    <s v="4112210U5"/>
    <m/>
    <x v="0"/>
    <s v="Yes"/>
    <x v="0"/>
    <x v="0"/>
    <x v="0"/>
    <x v="0"/>
    <n v="34"/>
    <m/>
    <m/>
    <d v="2025-04-23T00:00:00"/>
    <m/>
    <n v="6"/>
    <n v="204"/>
    <s v="PE"/>
    <s v="810480 INDEX4000001"/>
    <n v="0"/>
    <n v="100"/>
    <n v="104"/>
    <n v="0"/>
    <n v="0"/>
    <n v="0"/>
    <m/>
    <m/>
    <n v="0"/>
    <m/>
    <m/>
    <m/>
    <m/>
    <m/>
    <m/>
    <m/>
    <m/>
    <s v="810480 INDEX400"/>
    <s v="V22000"/>
    <m/>
    <n v="0"/>
    <n v="0"/>
    <n v="0"/>
    <n v="0"/>
    <n v="0"/>
    <n v="0"/>
    <m/>
    <m/>
    <m/>
    <s v="No"/>
    <s v="W665526"/>
    <n v="0"/>
    <m/>
    <s v="V22000"/>
    <m/>
    <m/>
    <s v="ZSA101806"/>
  </r>
  <r>
    <x v="834"/>
    <n v="10000"/>
    <n v="20000"/>
    <d v="2025-04-24T00:00:00"/>
    <s v="502LAUGH"/>
    <s v=" 8:58:30 am"/>
    <s v="4239S1/311080325"/>
    <m/>
    <x v="1"/>
    <s v="Yes"/>
    <x v="40"/>
    <x v="28"/>
    <x v="14"/>
    <x v="14"/>
    <n v="1000"/>
    <m/>
    <m/>
    <d v="2025-04-23T00:00:00"/>
    <m/>
    <n v="1"/>
    <n v="1000"/>
    <s v="PE"/>
    <s v="PRTN-203735181820001"/>
    <n v="0"/>
    <n v="1000"/>
    <n v="0"/>
    <n v="0"/>
    <n v="0"/>
    <n v="0"/>
    <m/>
    <m/>
    <n v="0"/>
    <m/>
    <m/>
    <m/>
    <m/>
    <m/>
    <m/>
    <m/>
    <m/>
    <s v="PRTN-203735181820912"/>
    <s v="A01488"/>
    <m/>
    <n v="0"/>
    <n v="0"/>
    <n v="0"/>
    <n v="0"/>
    <n v="0"/>
    <n v="0"/>
    <m/>
    <m/>
    <m/>
    <s v="No"/>
    <s v="W665529"/>
    <n v="0"/>
    <m/>
    <s v="A01488"/>
    <m/>
    <m/>
    <s v="S0363157"/>
  </r>
  <r>
    <x v="835"/>
    <n v="10000"/>
    <n v="20000"/>
    <d v="2025-04-24T00:00:00"/>
    <s v="502LAUGH"/>
    <s v=" 8:59:16 am"/>
    <s v="M0BHA3561"/>
    <m/>
    <x v="1"/>
    <s v="Yes"/>
    <x v="40"/>
    <x v="28"/>
    <x v="14"/>
    <x v="14"/>
    <n v="1000"/>
    <m/>
    <m/>
    <d v="2025-04-23T00:00:00"/>
    <m/>
    <n v="1"/>
    <n v="1000"/>
    <s v="PE"/>
    <s v="PRTN-203735181820002"/>
    <n v="0"/>
    <n v="1000"/>
    <n v="0"/>
    <n v="0"/>
    <n v="0"/>
    <n v="0"/>
    <m/>
    <m/>
    <n v="0"/>
    <m/>
    <m/>
    <m/>
    <m/>
    <m/>
    <m/>
    <m/>
    <m/>
    <s v="PRTN-203735181820913"/>
    <s v="A01488"/>
    <m/>
    <n v="0"/>
    <n v="0"/>
    <n v="0"/>
    <n v="0"/>
    <n v="0"/>
    <n v="0"/>
    <m/>
    <m/>
    <m/>
    <s v="No"/>
    <s v="W665530"/>
    <n v="0"/>
    <m/>
    <s v="A01488"/>
    <m/>
    <m/>
    <s v="S0363157"/>
  </r>
  <r>
    <x v="933"/>
    <n v="10000"/>
    <n v="20000"/>
    <d v="2025-04-23T00:00:00"/>
    <s v="502LAUGH"/>
    <s v=" 1:12:23 pm"/>
    <n v="860909190918"/>
    <m/>
    <x v="1"/>
    <s v="Yes"/>
    <x v="36"/>
    <x v="2"/>
    <x v="45"/>
    <x v="45"/>
    <n v="600"/>
    <m/>
    <m/>
    <d v="2025-04-23T00:00:00"/>
    <m/>
    <n v="20"/>
    <n v="12000"/>
    <s v="PE"/>
    <n v="200910250001"/>
    <n v="0"/>
    <n v="12000"/>
    <n v="0"/>
    <n v="0"/>
    <n v="0"/>
    <n v="0"/>
    <m/>
    <m/>
    <n v="0"/>
    <m/>
    <m/>
    <m/>
    <m/>
    <m/>
    <m/>
    <m/>
    <m/>
    <n v="20091025"/>
    <s v="I09180-SUNNINGDALE"/>
    <m/>
    <n v="0"/>
    <n v="0"/>
    <n v="0"/>
    <n v="0"/>
    <n v="0"/>
    <n v="0"/>
    <m/>
    <m/>
    <m/>
    <s v="No"/>
    <s v="W665531"/>
    <n v="0"/>
    <m/>
    <s v="I09180-SUNNINGDALE"/>
    <m/>
    <m/>
    <s v="S0363161"/>
  </r>
  <r>
    <x v="996"/>
    <n v="10000"/>
    <n v="10000"/>
    <d v="2025-04-23T00:00:00"/>
    <s v="502LAUGH"/>
    <s v=" 4:33:52 pm"/>
    <s v="M0BA89700"/>
    <m/>
    <x v="0"/>
    <s v="Yes"/>
    <x v="9"/>
    <x v="8"/>
    <x v="9"/>
    <x v="9"/>
    <n v="3000"/>
    <m/>
    <m/>
    <d v="2025-04-23T00:00:00"/>
    <m/>
    <n v="1"/>
    <n v="3000"/>
    <s v="PE"/>
    <s v="250-8032-000001"/>
    <n v="0"/>
    <n v="3000"/>
    <n v="0"/>
    <n v="0"/>
    <n v="0"/>
    <n v="0"/>
    <m/>
    <m/>
    <n v="0"/>
    <m/>
    <m/>
    <m/>
    <m/>
    <m/>
    <m/>
    <m/>
    <m/>
    <s v="250-8032-00"/>
    <s v="J10025"/>
    <m/>
    <n v="0"/>
    <n v="0"/>
    <n v="0"/>
    <n v="0"/>
    <n v="0"/>
    <n v="0"/>
    <m/>
    <m/>
    <m/>
    <s v="No"/>
    <s v="W665532"/>
    <n v="0"/>
    <m/>
    <s v="J10025"/>
    <m/>
    <m/>
    <s v="S0363166"/>
  </r>
  <r>
    <x v="997"/>
    <n v="10000"/>
    <n v="10000"/>
    <d v="2025-04-23T00:00:00"/>
    <s v="502LAUGH"/>
    <s v=" 2:03:18 pm"/>
    <s v="4111520U5"/>
    <m/>
    <x v="0"/>
    <s v="Yes"/>
    <x v="27"/>
    <x v="22"/>
    <x v="27"/>
    <x v="27"/>
    <n v="1000"/>
    <m/>
    <m/>
    <d v="2025-04-23T00:00:00"/>
    <m/>
    <n v="1"/>
    <n v="1000"/>
    <s v="PE"/>
    <s v="250-6315-000001"/>
    <n v="0"/>
    <n v="1000"/>
    <n v="0"/>
    <n v="0"/>
    <n v="0"/>
    <n v="0"/>
    <m/>
    <m/>
    <n v="0"/>
    <m/>
    <m/>
    <m/>
    <m/>
    <m/>
    <m/>
    <m/>
    <m/>
    <s v="250-6315-00"/>
    <s v="J10025"/>
    <m/>
    <n v="0"/>
    <n v="0"/>
    <n v="0"/>
    <n v="0"/>
    <n v="0"/>
    <n v="0"/>
    <m/>
    <m/>
    <m/>
    <s v="No"/>
    <s v="W665534"/>
    <n v="0"/>
    <m/>
    <s v="J10025"/>
    <m/>
    <m/>
    <s v="S0363169"/>
  </r>
  <r>
    <x v="998"/>
    <n v="10000"/>
    <n v="10000"/>
    <d v="2025-04-23T00:00:00"/>
    <s v="502LAUGH"/>
    <s v=" 1:09:46 pm"/>
    <s v="J00UH0552/3082512U9"/>
    <m/>
    <x v="0"/>
    <s v="Yes"/>
    <x v="7"/>
    <x v="6"/>
    <x v="7"/>
    <x v="7"/>
    <n v="2000"/>
    <m/>
    <m/>
    <d v="2025-04-23T00:00:00"/>
    <m/>
    <n v="1"/>
    <n v="2000"/>
    <s v="PE"/>
    <s v="STDM2600001"/>
    <n v="0"/>
    <n v="2000"/>
    <n v="0"/>
    <n v="0"/>
    <n v="0"/>
    <n v="0"/>
    <m/>
    <m/>
    <n v="0"/>
    <m/>
    <m/>
    <m/>
    <m/>
    <m/>
    <m/>
    <m/>
    <m/>
    <s v="STDM260"/>
    <s v="G07105"/>
    <m/>
    <n v="0"/>
    <n v="0"/>
    <n v="0"/>
    <n v="0"/>
    <n v="0"/>
    <n v="0"/>
    <m/>
    <m/>
    <m/>
    <s v="No"/>
    <s v="W665536"/>
    <n v="0"/>
    <m/>
    <s v="G07105"/>
    <m/>
    <m/>
    <s v="S0363172"/>
  </r>
  <r>
    <x v="999"/>
    <n v="10000"/>
    <n v="10000"/>
    <d v="2025-04-23T00:00:00"/>
    <s v="502LAUGH"/>
    <s v=" 3:52:19 pm"/>
    <s v="3082512U9/JOOUH0552"/>
    <m/>
    <x v="0"/>
    <s v="Yes"/>
    <x v="7"/>
    <x v="6"/>
    <x v="7"/>
    <x v="7"/>
    <n v="2000"/>
    <m/>
    <m/>
    <d v="2025-04-23T00:00:00"/>
    <m/>
    <n v="1"/>
    <n v="2000"/>
    <s v="PE"/>
    <s v="STDM2610001"/>
    <n v="0"/>
    <n v="2000"/>
    <n v="0"/>
    <n v="0"/>
    <n v="0"/>
    <n v="0"/>
    <m/>
    <m/>
    <n v="0"/>
    <m/>
    <m/>
    <m/>
    <m/>
    <m/>
    <m/>
    <m/>
    <m/>
    <s v="STDM261"/>
    <s v="G07105"/>
    <m/>
    <n v="0"/>
    <n v="0"/>
    <n v="0"/>
    <n v="0"/>
    <n v="0"/>
    <n v="0"/>
    <m/>
    <m/>
    <m/>
    <s v="No"/>
    <s v="W665537"/>
    <n v="0"/>
    <m/>
    <s v="G07105"/>
    <m/>
    <m/>
    <s v="S0363172"/>
  </r>
  <r>
    <x v="1000"/>
    <n v="10000"/>
    <n v="10000"/>
    <d v="2025-04-23T00:00:00"/>
    <s v="502LAUGH"/>
    <s v=" 3:52:19 pm"/>
    <s v="D008O1730"/>
    <m/>
    <x v="0"/>
    <s v="Yes"/>
    <x v="36"/>
    <x v="2"/>
    <x v="45"/>
    <x v="45"/>
    <n v="2500"/>
    <m/>
    <m/>
    <d v="2025-04-23T00:00:00"/>
    <m/>
    <n v="16"/>
    <n v="40000"/>
    <s v="PE"/>
    <s v="5180-5462-FT0001"/>
    <n v="0"/>
    <n v="40000"/>
    <n v="0"/>
    <n v="0"/>
    <n v="0"/>
    <n v="0"/>
    <m/>
    <m/>
    <n v="0"/>
    <m/>
    <m/>
    <m/>
    <m/>
    <m/>
    <m/>
    <m/>
    <m/>
    <s v="5180-5462-FT"/>
    <s v="H08031-JIM-M"/>
    <m/>
    <n v="0"/>
    <n v="0"/>
    <n v="0"/>
    <n v="0"/>
    <n v="0"/>
    <n v="0"/>
    <m/>
    <m/>
    <m/>
    <s v="No"/>
    <s v="W665538"/>
    <n v="0"/>
    <m/>
    <s v="H08031-JIM-M"/>
    <m/>
    <m/>
    <s v="S0363204"/>
  </r>
  <r>
    <x v="1001"/>
    <n v="10000"/>
    <n v="10000"/>
    <d v="2025-04-23T00:00:00"/>
    <s v="502LAUGH"/>
    <s v=" 5:10:41 pm"/>
    <s v="M0B6X8020"/>
    <m/>
    <x v="0"/>
    <s v="Yes"/>
    <x v="29"/>
    <x v="21"/>
    <x v="46"/>
    <x v="46"/>
    <n v="334"/>
    <m/>
    <m/>
    <d v="2025-04-23T00:00:00"/>
    <m/>
    <n v="6"/>
    <n v="2004"/>
    <s v="PE"/>
    <s v="0301001-A0001"/>
    <n v="0"/>
    <n v="2000"/>
    <n v="4"/>
    <n v="0"/>
    <n v="0"/>
    <n v="0"/>
    <m/>
    <m/>
    <n v="0"/>
    <m/>
    <m/>
    <m/>
    <m/>
    <m/>
    <m/>
    <m/>
    <m/>
    <s v="0301001-A"/>
    <s v="G07160"/>
    <m/>
    <n v="0"/>
    <n v="0"/>
    <n v="0"/>
    <n v="0"/>
    <n v="0"/>
    <n v="0"/>
    <m/>
    <m/>
    <m/>
    <s v="No"/>
    <s v="W665539"/>
    <n v="0"/>
    <m/>
    <s v="G07160"/>
    <m/>
    <m/>
    <s v="S0363223"/>
  </r>
  <r>
    <x v="1002"/>
    <n v="10000"/>
    <n v="10000"/>
    <d v="2025-04-28T00:00:00"/>
    <s v="502LAUGH"/>
    <s v=" 8:53:03 am"/>
    <s v="4820U8015"/>
    <m/>
    <x v="0"/>
    <s v="Yes"/>
    <x v="20"/>
    <x v="17"/>
    <x v="19"/>
    <x v="19"/>
    <n v="900"/>
    <m/>
    <m/>
    <d v="2025-04-23T00:00:00"/>
    <m/>
    <n v="6"/>
    <n v="5400"/>
    <s v="PE"/>
    <s v="241235-120001"/>
    <n v="0"/>
    <n v="5000"/>
    <n v="400"/>
    <n v="0"/>
    <n v="0"/>
    <n v="0"/>
    <m/>
    <m/>
    <n v="0"/>
    <m/>
    <m/>
    <m/>
    <m/>
    <m/>
    <m/>
    <m/>
    <m/>
    <s v="241235-12"/>
    <s v="T20115"/>
    <m/>
    <n v="0"/>
    <n v="0"/>
    <n v="0"/>
    <n v="0"/>
    <n v="0"/>
    <n v="0"/>
    <m/>
    <m/>
    <m/>
    <s v="No"/>
    <s v="W665552"/>
    <n v="0"/>
    <m/>
    <s v="T20115"/>
    <m/>
    <m/>
    <s v="S0363323"/>
  </r>
  <r>
    <x v="1003"/>
    <n v="10000"/>
    <n v="10000"/>
    <d v="2025-04-28T00:00:00"/>
    <s v="502LAUGH"/>
    <s v=" 8:53:03 am"/>
    <s v="4820U8015"/>
    <m/>
    <x v="0"/>
    <s v="Yes"/>
    <x v="20"/>
    <x v="17"/>
    <x v="19"/>
    <x v="19"/>
    <n v="900"/>
    <m/>
    <m/>
    <d v="2025-04-23T00:00:00"/>
    <m/>
    <n v="6"/>
    <n v="5400"/>
    <s v="PE"/>
    <s v="241236-120001"/>
    <n v="0"/>
    <n v="5000"/>
    <n v="400"/>
    <n v="0"/>
    <n v="0"/>
    <n v="0"/>
    <m/>
    <m/>
    <n v="0"/>
    <m/>
    <m/>
    <m/>
    <m/>
    <m/>
    <m/>
    <m/>
    <m/>
    <s v="241236-12"/>
    <s v="T20115"/>
    <m/>
    <n v="0"/>
    <n v="0"/>
    <n v="0"/>
    <n v="0"/>
    <n v="0"/>
    <n v="0"/>
    <m/>
    <m/>
    <m/>
    <s v="No"/>
    <s v="W665553"/>
    <n v="0"/>
    <m/>
    <s v="T20115"/>
    <m/>
    <m/>
    <s v="S0363323"/>
  </r>
  <r>
    <x v="1004"/>
    <n v="10000"/>
    <n v="20000"/>
    <d v="2025-04-24T00:00:00"/>
    <s v="502LAUGH"/>
    <d v="1899-12-30T10:34:27"/>
    <s v="T09V83660"/>
    <m/>
    <x v="0"/>
    <s v="Yes"/>
    <x v="17"/>
    <x v="15"/>
    <x v="16"/>
    <x v="16"/>
    <n v="23750"/>
    <m/>
    <m/>
    <d v="2025-04-23T00:00:00"/>
    <m/>
    <n v="2"/>
    <n v="47500"/>
    <s v="PE"/>
    <s v="BLANK-101.6X72.50002"/>
    <n v="0"/>
    <n v="47500"/>
    <n v="0"/>
    <n v="0"/>
    <n v="0"/>
    <n v="0"/>
    <m/>
    <m/>
    <n v="0"/>
    <m/>
    <m/>
    <m/>
    <m/>
    <m/>
    <m/>
    <m/>
    <m/>
    <s v="BLANK-101.6X72.5MM"/>
    <s v="S19718-CK"/>
    <m/>
    <n v="0"/>
    <n v="0"/>
    <n v="0"/>
    <n v="0"/>
    <n v="0"/>
    <n v="0"/>
    <m/>
    <m/>
    <m/>
    <s v="No"/>
    <s v="W665554"/>
    <n v="0"/>
    <m/>
    <s v="S19718-CK"/>
    <m/>
    <m/>
    <s v="S0363327"/>
  </r>
  <r>
    <x v="1005"/>
    <n v="10000"/>
    <n v="10000"/>
    <d v="2025-04-24T00:00:00"/>
    <s v="502LAUGH"/>
    <s v=" 8:37:51 am"/>
    <s v="4170S1"/>
    <m/>
    <x v="0"/>
    <s v="Yes"/>
    <x v="7"/>
    <x v="6"/>
    <x v="7"/>
    <x v="7"/>
    <n v="500"/>
    <m/>
    <m/>
    <d v="2025-04-23T00:00:00"/>
    <m/>
    <n v="1"/>
    <n v="500"/>
    <s v="PE"/>
    <n v="1631660001"/>
    <n v="0"/>
    <n v="500"/>
    <n v="0"/>
    <n v="0"/>
    <n v="0"/>
    <n v="0"/>
    <m/>
    <m/>
    <n v="0"/>
    <m/>
    <m/>
    <m/>
    <m/>
    <m/>
    <m/>
    <m/>
    <m/>
    <n v="163166"/>
    <s v="T20212-I"/>
    <m/>
    <n v="0"/>
    <n v="0"/>
    <n v="0"/>
    <n v="0"/>
    <n v="0"/>
    <n v="0"/>
    <m/>
    <m/>
    <m/>
    <s v="No"/>
    <s v="W665555"/>
    <n v="0"/>
    <m/>
    <s v="T20212-I"/>
    <m/>
    <m/>
    <s v="S0363353"/>
  </r>
  <r>
    <x v="949"/>
    <n v="10000"/>
    <n v="20000"/>
    <d v="2025-04-23T00:00:00"/>
    <s v="502LAUGH"/>
    <d v="1899-12-30T11:22:42"/>
    <n v="860909190918"/>
    <m/>
    <x v="1"/>
    <s v="Yes"/>
    <x v="36"/>
    <x v="2"/>
    <x v="45"/>
    <x v="45"/>
    <n v="945"/>
    <m/>
    <m/>
    <d v="2025-04-23T00:00:00"/>
    <m/>
    <n v="9"/>
    <n v="8505"/>
    <s v="PE"/>
    <n v="200742620001"/>
    <n v="0"/>
    <n v="2000"/>
    <n v="6505"/>
    <n v="0"/>
    <n v="0"/>
    <n v="0"/>
    <m/>
    <m/>
    <n v="0"/>
    <m/>
    <m/>
    <m/>
    <m/>
    <m/>
    <m/>
    <m/>
    <m/>
    <n v="20074262"/>
    <s v="I09180"/>
    <m/>
    <n v="0"/>
    <n v="0"/>
    <n v="0"/>
    <n v="0"/>
    <n v="0"/>
    <n v="0"/>
    <m/>
    <m/>
    <m/>
    <s v="No"/>
    <s v="W665556"/>
    <n v="0"/>
    <m/>
    <s v="I09180"/>
    <m/>
    <m/>
    <s v="S0363356"/>
  </r>
  <r>
    <x v="950"/>
    <n v="10000"/>
    <n v="20000"/>
    <d v="2025-04-23T00:00:00"/>
    <s v="502LAUGH"/>
    <d v="1899-12-30T11:21:41"/>
    <n v="860909190918"/>
    <m/>
    <x v="1"/>
    <s v="Yes"/>
    <x v="36"/>
    <x v="2"/>
    <x v="45"/>
    <x v="45"/>
    <n v="734"/>
    <m/>
    <m/>
    <d v="2025-04-23T00:00:00"/>
    <m/>
    <n v="9"/>
    <n v="6606"/>
    <s v="PE"/>
    <n v="200742640001"/>
    <n v="0"/>
    <n v="6000"/>
    <n v="606"/>
    <n v="0"/>
    <n v="0"/>
    <n v="0"/>
    <m/>
    <m/>
    <n v="0"/>
    <m/>
    <m/>
    <m/>
    <m/>
    <m/>
    <m/>
    <m/>
    <m/>
    <n v="20074264"/>
    <s v="I09180"/>
    <m/>
    <n v="0"/>
    <n v="0"/>
    <n v="0"/>
    <n v="0"/>
    <n v="0"/>
    <n v="0"/>
    <m/>
    <m/>
    <m/>
    <s v="No"/>
    <s v="W665560"/>
    <n v="0"/>
    <m/>
    <s v="I09180"/>
    <m/>
    <m/>
    <s v="S0363374"/>
  </r>
  <r>
    <x v="951"/>
    <n v="10000"/>
    <n v="30000"/>
    <d v="2025-04-24T00:00:00"/>
    <s v="502LAUGH"/>
    <s v=" 1:26:36 pm"/>
    <n v="860909190918"/>
    <m/>
    <x v="1"/>
    <s v="Yes"/>
    <x v="36"/>
    <x v="2"/>
    <x v="45"/>
    <x v="45"/>
    <n v="500"/>
    <m/>
    <m/>
    <d v="2025-04-23T00:00:00"/>
    <m/>
    <n v="7"/>
    <n v="3500"/>
    <s v="PE"/>
    <n v="200645590001"/>
    <n v="0"/>
    <n v="2500"/>
    <n v="1000"/>
    <n v="0"/>
    <n v="0"/>
    <n v="0"/>
    <m/>
    <m/>
    <n v="0"/>
    <m/>
    <m/>
    <m/>
    <m/>
    <m/>
    <m/>
    <m/>
    <m/>
    <n v="20064559"/>
    <s v="I09180"/>
    <m/>
    <n v="0"/>
    <n v="0"/>
    <n v="0"/>
    <n v="0"/>
    <n v="0"/>
    <n v="0"/>
    <m/>
    <m/>
    <m/>
    <s v="No"/>
    <s v="W665561"/>
    <n v="0"/>
    <m/>
    <s v="I09180"/>
    <m/>
    <m/>
    <s v="S0363376"/>
  </r>
  <r>
    <x v="1006"/>
    <n v="10000"/>
    <n v="10000"/>
    <d v="2025-04-24T00:00:00"/>
    <s v="502LAUGH"/>
    <s v=" 8:42:43 am"/>
    <s v="E053912079"/>
    <m/>
    <x v="0"/>
    <s v="Yes"/>
    <x v="12"/>
    <x v="11"/>
    <x v="12"/>
    <x v="12"/>
    <n v="2000"/>
    <m/>
    <m/>
    <d v="2025-04-23T00:00:00"/>
    <m/>
    <n v="40"/>
    <n v="80000"/>
    <s v="PE"/>
    <s v="100260636-3M66900001"/>
    <n v="0"/>
    <n v="80000"/>
    <n v="0"/>
    <n v="0"/>
    <n v="0"/>
    <n v="0"/>
    <m/>
    <m/>
    <n v="0"/>
    <m/>
    <m/>
    <m/>
    <m/>
    <m/>
    <m/>
    <m/>
    <m/>
    <s v="100260636-3M6690SP"/>
    <s v="S19314"/>
    <m/>
    <n v="0"/>
    <n v="0"/>
    <n v="0"/>
    <n v="0"/>
    <n v="0"/>
    <n v="0"/>
    <m/>
    <m/>
    <m/>
    <s v="No"/>
    <s v="W665562"/>
    <n v="0"/>
    <m/>
    <s v="S19314"/>
    <m/>
    <m/>
    <s v="H0065009"/>
  </r>
  <r>
    <x v="1007"/>
    <n v="10000"/>
    <n v="10000"/>
    <d v="2025-04-25T00:00:00"/>
    <s v="502LAUGH"/>
    <s v=" 5:11:17 pm"/>
    <s v="M0BUF4221/M0BUF4262"/>
    <m/>
    <x v="0"/>
    <s v="Yes"/>
    <x v="13"/>
    <x v="11"/>
    <x v="13"/>
    <x v="13"/>
    <n v="22500"/>
    <m/>
    <m/>
    <d v="2025-04-23T00:00:00"/>
    <m/>
    <n v="4"/>
    <n v="90000"/>
    <s v="PE"/>
    <s v="100475038 REVA0001"/>
    <n v="0"/>
    <n v="90000"/>
    <n v="0"/>
    <n v="0"/>
    <n v="0"/>
    <n v="0"/>
    <m/>
    <m/>
    <n v="0"/>
    <m/>
    <m/>
    <m/>
    <m/>
    <m/>
    <m/>
    <m/>
    <m/>
    <s v="100475038 REVB"/>
    <s v="S19314"/>
    <m/>
    <n v="0"/>
    <n v="0"/>
    <n v="0"/>
    <n v="0"/>
    <n v="0"/>
    <n v="0"/>
    <m/>
    <m/>
    <m/>
    <s v="No"/>
    <s v="W665563"/>
    <n v="0"/>
    <m/>
    <s v="S19314"/>
    <m/>
    <m/>
    <s v="H0065010"/>
  </r>
  <r>
    <x v="1008"/>
    <n v="10000"/>
    <n v="10000"/>
    <d v="2025-04-24T00:00:00"/>
    <s v="502LAUGH"/>
    <s v=" 5:36:54 pm"/>
    <s v="E190912129"/>
    <m/>
    <x v="0"/>
    <s v="Yes"/>
    <x v="12"/>
    <x v="11"/>
    <x v="12"/>
    <x v="12"/>
    <n v="1334"/>
    <m/>
    <m/>
    <d v="2025-04-23T00:00:00"/>
    <m/>
    <n v="30"/>
    <n v="40020"/>
    <s v="PE"/>
    <s v="100542001-3M66900001"/>
    <n v="0"/>
    <n v="40000"/>
    <n v="20"/>
    <n v="0"/>
    <n v="0"/>
    <n v="0"/>
    <m/>
    <m/>
    <n v="0"/>
    <m/>
    <m/>
    <m/>
    <m/>
    <m/>
    <m/>
    <m/>
    <m/>
    <s v="100542001-3M6690SP"/>
    <s v="S19314"/>
    <m/>
    <n v="0"/>
    <n v="0"/>
    <n v="0"/>
    <n v="0"/>
    <n v="0"/>
    <n v="0"/>
    <m/>
    <m/>
    <m/>
    <s v="No"/>
    <s v="W665564"/>
    <n v="0"/>
    <m/>
    <s v="S19314"/>
    <m/>
    <m/>
    <s v="H0065011"/>
  </r>
  <r>
    <x v="1009"/>
    <n v="10000"/>
    <n v="10000"/>
    <d v="2025-04-24T00:00:00"/>
    <s v="502LAUGH"/>
    <s v=" 5:20:06 pm"/>
    <s v="M0BUQ9651/M0BUF4262"/>
    <m/>
    <x v="0"/>
    <s v="Yes"/>
    <x v="45"/>
    <x v="21"/>
    <x v="26"/>
    <x v="26"/>
    <n v="9000"/>
    <m/>
    <m/>
    <d v="2025-04-23T00:00:00"/>
    <m/>
    <n v="4"/>
    <n v="36000"/>
    <s v="PE"/>
    <s v="202659200 REVA0001"/>
    <n v="0"/>
    <n v="36000"/>
    <n v="0"/>
    <n v="0"/>
    <n v="0"/>
    <n v="0"/>
    <m/>
    <m/>
    <n v="0"/>
    <m/>
    <m/>
    <m/>
    <m/>
    <m/>
    <m/>
    <m/>
    <m/>
    <s v="202659200 REVA"/>
    <s v="S19314"/>
    <m/>
    <n v="0"/>
    <n v="0"/>
    <n v="0"/>
    <n v="0"/>
    <n v="0"/>
    <n v="0"/>
    <m/>
    <m/>
    <m/>
    <s v="No"/>
    <s v="W665565"/>
    <n v="0"/>
    <m/>
    <s v="S19314"/>
    <m/>
    <m/>
    <s v="H0065013"/>
  </r>
  <r>
    <x v="1010"/>
    <n v="10000"/>
    <n v="10000"/>
    <d v="2025-04-23T00:00:00"/>
    <s v="502LAUGH"/>
    <s v=" 1:09:46 pm"/>
    <s v="M0BUF4262"/>
    <m/>
    <x v="0"/>
    <s v="Yes"/>
    <x v="45"/>
    <x v="21"/>
    <x v="26"/>
    <x v="26"/>
    <n v="4500"/>
    <m/>
    <m/>
    <d v="2025-04-23T00:00:00"/>
    <m/>
    <n v="4"/>
    <n v="18000"/>
    <s v="PE"/>
    <s v="203025300 REVA0001"/>
    <n v="0"/>
    <n v="18000"/>
    <n v="0"/>
    <n v="0"/>
    <n v="0"/>
    <n v="0"/>
    <m/>
    <m/>
    <n v="0"/>
    <m/>
    <m/>
    <m/>
    <m/>
    <m/>
    <m/>
    <m/>
    <m/>
    <s v="203025300 REVA"/>
    <s v="S19314"/>
    <m/>
    <n v="0"/>
    <n v="0"/>
    <n v="0"/>
    <n v="0"/>
    <n v="0"/>
    <n v="0"/>
    <m/>
    <m/>
    <m/>
    <s v="No"/>
    <s v="W665567"/>
    <n v="0"/>
    <m/>
    <s v="S19314"/>
    <m/>
    <m/>
    <s v="H0065016"/>
  </r>
  <r>
    <x v="1011"/>
    <n v="10000"/>
    <n v="10000"/>
    <d v="2025-04-24T00:00:00"/>
    <s v="502LAUGH"/>
    <s v=" 8:42:43 am"/>
    <s v="E190912129"/>
    <m/>
    <x v="0"/>
    <s v="Yes"/>
    <x v="12"/>
    <x v="11"/>
    <x v="12"/>
    <x v="12"/>
    <n v="5000"/>
    <m/>
    <m/>
    <d v="2025-04-23T00:00:00"/>
    <m/>
    <n v="60"/>
    <n v="300000"/>
    <s v="PE"/>
    <s v="709898812-3M66900001"/>
    <n v="0"/>
    <n v="300000"/>
    <n v="0"/>
    <n v="0"/>
    <n v="0"/>
    <n v="0"/>
    <m/>
    <m/>
    <n v="0"/>
    <m/>
    <m/>
    <m/>
    <m/>
    <m/>
    <m/>
    <m/>
    <m/>
    <s v="709898812-3M6690SP"/>
    <s v="S19314"/>
    <m/>
    <n v="0"/>
    <n v="0"/>
    <n v="0"/>
    <n v="0"/>
    <n v="0"/>
    <n v="0"/>
    <m/>
    <m/>
    <m/>
    <s v="No"/>
    <s v="W665568"/>
    <n v="0"/>
    <m/>
    <s v="S19314"/>
    <m/>
    <m/>
    <s v="H0065018"/>
  </r>
  <r>
    <x v="1012"/>
    <n v="10000"/>
    <n v="10000"/>
    <d v="2025-04-24T00:00:00"/>
    <s v="502LAUGH"/>
    <s v=" 8:42:44 am"/>
    <n v="1006323"/>
    <m/>
    <x v="0"/>
    <s v="Yes"/>
    <x v="12"/>
    <x v="11"/>
    <x v="12"/>
    <x v="12"/>
    <n v="5000"/>
    <m/>
    <m/>
    <d v="2025-04-23T00:00:00"/>
    <m/>
    <n v="40"/>
    <n v="200000"/>
    <s v="PE"/>
    <s v="709898813-EL93160001"/>
    <n v="0"/>
    <n v="200000"/>
    <n v="0"/>
    <n v="0"/>
    <n v="0"/>
    <n v="0"/>
    <m/>
    <m/>
    <n v="0"/>
    <m/>
    <m/>
    <m/>
    <m/>
    <m/>
    <m/>
    <m/>
    <m/>
    <s v="709898813-EL93164"/>
    <s v="S19314"/>
    <m/>
    <n v="0"/>
    <n v="0"/>
    <n v="0"/>
    <n v="0"/>
    <n v="0"/>
    <n v="0"/>
    <m/>
    <m/>
    <m/>
    <s v="No"/>
    <s v="W665569"/>
    <n v="0"/>
    <m/>
    <s v="S19314"/>
    <m/>
    <m/>
    <s v="H0065019"/>
  </r>
  <r>
    <x v="1013"/>
    <n v="10000"/>
    <n v="10000"/>
    <d v="2025-04-24T00:00:00"/>
    <s v="502LAUGH"/>
    <s v=" 8:42:44 am"/>
    <s v="E190912129"/>
    <m/>
    <x v="0"/>
    <s v="Yes"/>
    <x v="12"/>
    <x v="11"/>
    <x v="12"/>
    <x v="12"/>
    <n v="1334"/>
    <m/>
    <m/>
    <d v="2025-04-23T00:00:00"/>
    <m/>
    <n v="60"/>
    <n v="80040"/>
    <s v="PE"/>
    <s v="709898816 REVB0001"/>
    <n v="0"/>
    <n v="80000"/>
    <n v="40"/>
    <n v="0"/>
    <n v="0"/>
    <n v="0"/>
    <m/>
    <m/>
    <n v="0"/>
    <m/>
    <m/>
    <m/>
    <m/>
    <m/>
    <m/>
    <m/>
    <m/>
    <s v="709898816 REVB"/>
    <s v="S19314"/>
    <m/>
    <n v="0"/>
    <n v="0"/>
    <n v="0"/>
    <n v="0"/>
    <n v="0"/>
    <n v="0"/>
    <m/>
    <m/>
    <m/>
    <s v="No"/>
    <s v="W665315"/>
    <n v="0"/>
    <m/>
    <s v="S19314"/>
    <m/>
    <m/>
    <s v="H0065021"/>
  </r>
  <r>
    <x v="1014"/>
    <n v="10000"/>
    <n v="10000"/>
    <d v="2025-04-24T00:00:00"/>
    <s v="502LAUGH"/>
    <s v=" 5:40:08 pm"/>
    <s v="M0BI68841"/>
    <m/>
    <x v="0"/>
    <s v="Yes"/>
    <x v="8"/>
    <x v="7"/>
    <x v="8"/>
    <x v="8"/>
    <n v="1000"/>
    <m/>
    <m/>
    <d v="2025-04-23T00:00:00"/>
    <m/>
    <n v="16"/>
    <n v="16000"/>
    <s v="PE"/>
    <s v="713891301-ADS1360001"/>
    <n v="0"/>
    <n v="10000"/>
    <n v="6000"/>
    <n v="0"/>
    <n v="0"/>
    <n v="0"/>
    <m/>
    <m/>
    <n v="0"/>
    <m/>
    <m/>
    <m/>
    <m/>
    <m/>
    <m/>
    <m/>
    <m/>
    <s v="713891301-ADS1366"/>
    <s v="S19314"/>
    <m/>
    <n v="0"/>
    <n v="0"/>
    <n v="0"/>
    <n v="0"/>
    <n v="0"/>
    <n v="0"/>
    <m/>
    <m/>
    <m/>
    <s v="No"/>
    <s v="W665570"/>
    <n v="0"/>
    <m/>
    <s v="S19314"/>
    <m/>
    <m/>
    <s v="H0065024"/>
  </r>
  <r>
    <x v="1015"/>
    <n v="10000"/>
    <n v="10000"/>
    <d v="2025-04-24T00:00:00"/>
    <s v="502LAUGH"/>
    <s v=" 5:40:58 pm"/>
    <s v="M0BI68841"/>
    <m/>
    <x v="0"/>
    <s v="Yes"/>
    <x v="8"/>
    <x v="7"/>
    <x v="8"/>
    <x v="8"/>
    <n v="4000"/>
    <m/>
    <m/>
    <d v="2025-04-23T00:00:00"/>
    <m/>
    <n v="16"/>
    <n v="64000"/>
    <s v="PE"/>
    <s v="713891303-ADS1360001"/>
    <n v="0"/>
    <n v="60000"/>
    <n v="4000"/>
    <n v="0"/>
    <n v="0"/>
    <n v="0"/>
    <m/>
    <m/>
    <n v="0"/>
    <m/>
    <m/>
    <m/>
    <m/>
    <m/>
    <m/>
    <m/>
    <m/>
    <s v="713891303-ADS1366"/>
    <s v="S19314"/>
    <m/>
    <n v="0"/>
    <n v="0"/>
    <n v="0"/>
    <n v="0"/>
    <n v="0"/>
    <n v="0"/>
    <m/>
    <m/>
    <m/>
    <s v="No"/>
    <s v="W665571"/>
    <n v="0"/>
    <m/>
    <s v="S19314"/>
    <m/>
    <m/>
    <s v="H0065025"/>
  </r>
  <r>
    <x v="1016"/>
    <n v="10000"/>
    <n v="10000"/>
    <d v="2025-04-24T00:00:00"/>
    <s v="502LAUGH"/>
    <s v=" 8:42:44 am"/>
    <s v="M0BUF4272"/>
    <m/>
    <x v="0"/>
    <s v="Yes"/>
    <x v="13"/>
    <x v="11"/>
    <x v="13"/>
    <x v="13"/>
    <n v="6667"/>
    <m/>
    <m/>
    <d v="2025-04-23T00:00:00"/>
    <m/>
    <n v="6"/>
    <n v="40002"/>
    <s v="PE"/>
    <s v="100595138 REVB0001"/>
    <n v="0"/>
    <n v="40000"/>
    <n v="2"/>
    <n v="0"/>
    <n v="0"/>
    <n v="0"/>
    <m/>
    <m/>
    <n v="0"/>
    <m/>
    <m/>
    <m/>
    <m/>
    <m/>
    <m/>
    <m/>
    <m/>
    <s v="100595138 REVB"/>
    <s v="S19081-TH"/>
    <m/>
    <n v="0"/>
    <n v="0"/>
    <n v="0"/>
    <n v="0"/>
    <n v="0"/>
    <n v="0"/>
    <m/>
    <m/>
    <m/>
    <s v="No"/>
    <s v="W665575"/>
    <n v="0"/>
    <m/>
    <s v="S19081-TH"/>
    <m/>
    <m/>
    <s v="H0065035"/>
  </r>
  <r>
    <x v="955"/>
    <n v="10000"/>
    <n v="20000"/>
    <d v="2025-04-25T00:00:00"/>
    <s v="502LAUGH"/>
    <s v=" 5:10:13 pm"/>
    <s v="M4B4A05EGJCJ112-S24Y100131"/>
    <m/>
    <x v="0"/>
    <s v="Yes"/>
    <x v="57"/>
    <x v="35"/>
    <x v="51"/>
    <x v="50"/>
    <n v="90000"/>
    <m/>
    <m/>
    <d v="2025-04-23T00:00:00"/>
    <m/>
    <n v="1"/>
    <n v="90000"/>
    <s v="PE"/>
    <s v="716626800 REVC0001"/>
    <n v="0"/>
    <n v="90000"/>
    <n v="0"/>
    <n v="0"/>
    <n v="0"/>
    <n v="0"/>
    <m/>
    <m/>
    <n v="0"/>
    <m/>
    <m/>
    <m/>
    <m/>
    <m/>
    <m/>
    <m/>
    <m/>
    <s v="716626800 REVC"/>
    <s v="S19081-TH"/>
    <m/>
    <n v="0"/>
    <n v="0"/>
    <n v="0"/>
    <n v="0"/>
    <n v="0"/>
    <n v="0"/>
    <m/>
    <m/>
    <m/>
    <s v="No"/>
    <s v="W665577"/>
    <n v="0"/>
    <m/>
    <s v="S19081-TH"/>
    <m/>
    <m/>
    <s v="H0065049"/>
  </r>
  <r>
    <x v="1017"/>
    <n v="10000"/>
    <n v="10000"/>
    <d v="2025-04-25T00:00:00"/>
    <s v="502LAUGH"/>
    <s v=" 9:33:35 am"/>
    <s v="5307412-03-03-07/5307501-04-01-01/53074120303-10"/>
    <m/>
    <x v="0"/>
    <s v="Yes"/>
    <x v="22"/>
    <x v="18"/>
    <x v="22"/>
    <x v="22"/>
    <n v="18900"/>
    <m/>
    <m/>
    <d v="2025-04-23T00:00:00"/>
    <m/>
    <n v="2"/>
    <n v="37800"/>
    <s v="PE"/>
    <s v="723852900-PROTO 0001"/>
    <n v="0"/>
    <n v="37800"/>
    <n v="0"/>
    <n v="0"/>
    <n v="0"/>
    <n v="0"/>
    <m/>
    <m/>
    <n v="0"/>
    <m/>
    <m/>
    <m/>
    <m/>
    <m/>
    <m/>
    <m/>
    <m/>
    <s v="723852900-PROTO D"/>
    <s v="S19081-TH"/>
    <m/>
    <n v="0"/>
    <n v="0"/>
    <n v="0"/>
    <n v="0"/>
    <n v="0"/>
    <n v="0"/>
    <m/>
    <m/>
    <m/>
    <s v="No"/>
    <s v="W665580"/>
    <n v="0"/>
    <m/>
    <s v="S19081-TH"/>
    <m/>
    <m/>
    <s v="H0065053"/>
  </r>
  <r>
    <x v="1018"/>
    <n v="10000"/>
    <n v="10000"/>
    <d v="2025-04-23T00:00:00"/>
    <s v="502LAUGH"/>
    <s v=" 5:36:14 pm"/>
    <n v="59469"/>
    <m/>
    <x v="0"/>
    <s v="Yes"/>
    <x v="1"/>
    <x v="1"/>
    <x v="1"/>
    <x v="1"/>
    <n v="4813"/>
    <m/>
    <m/>
    <d v="2025-04-23T00:00:00"/>
    <m/>
    <n v="12"/>
    <n v="57756"/>
    <s v="PE"/>
    <s v="MT-1000241-909RE0001"/>
    <n v="0"/>
    <n v="57750"/>
    <n v="6"/>
    <n v="0"/>
    <n v="0"/>
    <n v="0"/>
    <m/>
    <m/>
    <n v="0"/>
    <m/>
    <m/>
    <m/>
    <m/>
    <m/>
    <m/>
    <m/>
    <m/>
    <s v="MT-1000241-909REV004"/>
    <s v="Z26002"/>
    <m/>
    <n v="0"/>
    <n v="0"/>
    <n v="0"/>
    <n v="0"/>
    <n v="0"/>
    <n v="0"/>
    <m/>
    <m/>
    <m/>
    <s v="No"/>
    <s v="W665581"/>
    <n v="0"/>
    <m/>
    <s v="Z26002"/>
    <m/>
    <m/>
    <s v="S0363385"/>
  </r>
  <r>
    <x v="1018"/>
    <n v="10000"/>
    <n v="20000"/>
    <d v="2025-04-23T00:00:00"/>
    <s v="502LAUGH"/>
    <s v=" 5:36:14 pm"/>
    <n v="59469"/>
    <m/>
    <x v="1"/>
    <s v="Yes"/>
    <x v="31"/>
    <x v="20"/>
    <x v="24"/>
    <x v="24"/>
    <n v="9625"/>
    <m/>
    <m/>
    <d v="2025-04-23T00:00:00"/>
    <m/>
    <n v="6"/>
    <n v="57750"/>
    <s v="PE"/>
    <s v="MT-1000241-909RE0001"/>
    <n v="0"/>
    <n v="57750"/>
    <n v="0"/>
    <n v="0"/>
    <n v="0"/>
    <n v="0"/>
    <m/>
    <m/>
    <n v="0"/>
    <m/>
    <m/>
    <m/>
    <m/>
    <m/>
    <m/>
    <m/>
    <m/>
    <s v="MT-1000241-909REV004"/>
    <s v="Z26002"/>
    <m/>
    <n v="0"/>
    <n v="0"/>
    <n v="0"/>
    <n v="0"/>
    <n v="0"/>
    <n v="0"/>
    <m/>
    <m/>
    <m/>
    <s v="No"/>
    <s v="W665581"/>
    <n v="0"/>
    <m/>
    <s v="Z26002"/>
    <m/>
    <m/>
    <s v="S0363385"/>
  </r>
  <r>
    <x v="1019"/>
    <n v="10000"/>
    <n v="10000"/>
    <d v="2025-04-23T00:00:00"/>
    <s v="502LAUGH"/>
    <s v=" 1:08:28 pm"/>
    <s v="U451562005"/>
    <m/>
    <x v="0"/>
    <s v="Yes"/>
    <x v="51"/>
    <x v="32"/>
    <x v="44"/>
    <x v="44"/>
    <n v="125"/>
    <m/>
    <m/>
    <d v="2025-04-23T00:00:00"/>
    <m/>
    <n v="4"/>
    <n v="500"/>
    <s v="PE"/>
    <s v="CLEAN ROOM LBLL-0001"/>
    <n v="0"/>
    <n v="500"/>
    <n v="0"/>
    <n v="0"/>
    <n v="0"/>
    <n v="0"/>
    <m/>
    <m/>
    <n v="0"/>
    <m/>
    <m/>
    <m/>
    <m/>
    <m/>
    <m/>
    <m/>
    <m/>
    <s v="CLEAN ROOM LBLL-L125"/>
    <s v="I09146"/>
    <m/>
    <n v="0"/>
    <n v="0"/>
    <n v="0"/>
    <n v="0"/>
    <n v="0"/>
    <n v="0"/>
    <m/>
    <m/>
    <m/>
    <s v="No"/>
    <s v="W665325"/>
    <n v="0"/>
    <m/>
    <s v="I09146"/>
    <m/>
    <m/>
    <s v="ZSA101821"/>
  </r>
  <r>
    <x v="1020"/>
    <n v="10000"/>
    <n v="10000"/>
    <d v="2025-04-23T00:00:00"/>
    <s v="502LAUGH"/>
    <s v=" 2:05:21 pm"/>
    <s v="3082509U9/4052334U5"/>
    <m/>
    <x v="0"/>
    <s v="Yes"/>
    <x v="7"/>
    <x v="6"/>
    <x v="7"/>
    <x v="7"/>
    <n v="50"/>
    <m/>
    <m/>
    <d v="2025-04-23T00:00:00"/>
    <m/>
    <n v="2"/>
    <n v="100"/>
    <s v="PE"/>
    <s v="187543A0001"/>
    <n v="0"/>
    <n v="100"/>
    <n v="0"/>
    <n v="0"/>
    <n v="0"/>
    <n v="0"/>
    <m/>
    <m/>
    <n v="0"/>
    <m/>
    <m/>
    <m/>
    <m/>
    <m/>
    <m/>
    <m/>
    <m/>
    <s v="187543A"/>
    <s v="E05185"/>
    <m/>
    <n v="0"/>
    <n v="0"/>
    <n v="0"/>
    <n v="0"/>
    <n v="0"/>
    <n v="0"/>
    <m/>
    <m/>
    <m/>
    <s v="No"/>
    <s v="W665590"/>
    <n v="0"/>
    <m/>
    <s v="E05185"/>
    <m/>
    <m/>
    <s v="S0363438"/>
  </r>
  <r>
    <x v="1021"/>
    <n v="10000"/>
    <n v="10000"/>
    <d v="2025-04-24T00:00:00"/>
    <s v="502LAUGH"/>
    <s v=" 8:32:06 am"/>
    <n v="411180125"/>
    <m/>
    <x v="0"/>
    <s v="Yes"/>
    <x v="39"/>
    <x v="4"/>
    <x v="41"/>
    <x v="41"/>
    <n v="80"/>
    <m/>
    <m/>
    <d v="2025-04-23T00:00:00"/>
    <m/>
    <n v="126"/>
    <n v="10080"/>
    <s v="PE"/>
    <s v="1124-670-00002 R0001"/>
    <n v="0"/>
    <n v="10000"/>
    <n v="80"/>
    <n v="0"/>
    <n v="0"/>
    <n v="0"/>
    <m/>
    <m/>
    <n v="0"/>
    <m/>
    <m/>
    <m/>
    <m/>
    <m/>
    <m/>
    <m/>
    <m/>
    <s v="1124-670-00002 REVA"/>
    <s v="M13337-GER"/>
    <m/>
    <n v="0"/>
    <n v="0"/>
    <n v="0"/>
    <n v="0"/>
    <n v="0"/>
    <n v="0"/>
    <m/>
    <m/>
    <m/>
    <s v="No"/>
    <s v="W665591"/>
    <n v="0"/>
    <m/>
    <s v="M13337-GER"/>
    <m/>
    <m/>
    <s v="S0363467"/>
  </r>
  <r>
    <x v="1022"/>
    <n v="10000"/>
    <n v="10000"/>
    <d v="2025-04-25T00:00:00"/>
    <s v="502LAUGH"/>
    <s v=" 8:26:07 am"/>
    <s v="SG-566171301"/>
    <s v="FSC29548"/>
    <x v="0"/>
    <s v="No"/>
    <x v="1"/>
    <x v="1"/>
    <x v="1"/>
    <x v="1"/>
    <n v="24000"/>
    <m/>
    <m/>
    <d v="2025-04-24T00:00:00"/>
    <m/>
    <n v="12"/>
    <n v="288000"/>
    <s v="PE"/>
    <n v="80256250001"/>
    <n v="0"/>
    <n v="0"/>
    <n v="0"/>
    <n v="0"/>
    <n v="0"/>
    <n v="0"/>
    <m/>
    <m/>
    <n v="0"/>
    <m/>
    <m/>
    <m/>
    <s v="No"/>
    <n v="0"/>
    <s v="No"/>
    <m/>
    <m/>
    <n v="8025625"/>
    <s v="B02083"/>
    <m/>
    <n v="0"/>
    <n v="0"/>
    <n v="0"/>
    <n v="0"/>
    <n v="0"/>
    <n v="0"/>
    <m/>
    <m/>
    <m/>
    <s v="No"/>
    <m/>
    <m/>
    <m/>
    <s v="B02083"/>
    <m/>
    <m/>
    <s v="S0359208"/>
  </r>
  <r>
    <x v="1023"/>
    <n v="10000"/>
    <n v="10000"/>
    <d v="2025-04-28T00:00:00"/>
    <s v="502LAUGH"/>
    <s v=" 8:27:02 am"/>
    <s v="SG-566171301"/>
    <s v="FSC29525"/>
    <x v="0"/>
    <s v="No"/>
    <x v="21"/>
    <x v="3"/>
    <x v="20"/>
    <x v="20"/>
    <n v="36000"/>
    <m/>
    <m/>
    <d v="2025-04-24T00:00:00"/>
    <m/>
    <n v="12"/>
    <n v="432000"/>
    <s v="PE"/>
    <n v="80256220001"/>
    <n v="0"/>
    <n v="0"/>
    <n v="0"/>
    <n v="0"/>
    <n v="0"/>
    <n v="0"/>
    <m/>
    <m/>
    <n v="0"/>
    <m/>
    <m/>
    <m/>
    <s v="No"/>
    <n v="0"/>
    <s v="No"/>
    <m/>
    <m/>
    <n v="8025622"/>
    <s v="B02083"/>
    <m/>
    <n v="0"/>
    <n v="0"/>
    <n v="0"/>
    <n v="0"/>
    <n v="0"/>
    <n v="0"/>
    <m/>
    <m/>
    <m/>
    <s v="No"/>
    <m/>
    <m/>
    <m/>
    <s v="B02083"/>
    <m/>
    <m/>
    <s v="S0361304"/>
  </r>
  <r>
    <x v="1024"/>
    <n v="10000"/>
    <n v="10000"/>
    <d v="2025-05-02T00:00:00"/>
    <s v="502LAUGH"/>
    <s v=" 8:49:13 am"/>
    <s v="M0BFL2381"/>
    <s v="PDC22129"/>
    <x v="0"/>
    <s v="No"/>
    <x v="8"/>
    <x v="7"/>
    <x v="8"/>
    <x v="8"/>
    <n v="8000"/>
    <m/>
    <m/>
    <d v="2025-04-24T00:00:00"/>
    <m/>
    <n v="16"/>
    <n v="128000"/>
    <s v="PE"/>
    <s v="714370201-ADS1360001"/>
    <n v="0"/>
    <n v="0"/>
    <n v="0"/>
    <n v="0"/>
    <n v="0"/>
    <n v="0"/>
    <m/>
    <m/>
    <n v="0"/>
    <m/>
    <m/>
    <m/>
    <s v="No"/>
    <n v="0"/>
    <s v="No"/>
    <m/>
    <m/>
    <s v="714370201-ADS1366"/>
    <s v="S19081-TH"/>
    <m/>
    <n v="0"/>
    <n v="0"/>
    <n v="0"/>
    <n v="0"/>
    <n v="0"/>
    <n v="0"/>
    <m/>
    <m/>
    <m/>
    <s v="No"/>
    <m/>
    <m/>
    <m/>
    <s v="S19081-TH"/>
    <m/>
    <m/>
    <s v="H0064890"/>
  </r>
  <r>
    <x v="1025"/>
    <n v="10000"/>
    <n v="10000"/>
    <d v="2025-04-29T00:00:00"/>
    <s v="502LAUGH"/>
    <s v=" 2:12:27 pm"/>
    <s v="BZC040-02"/>
    <s v="SC25387"/>
    <x v="0"/>
    <s v="No"/>
    <x v="44"/>
    <x v="25"/>
    <x v="0"/>
    <x v="0"/>
    <n v="1100"/>
    <m/>
    <m/>
    <d v="2025-04-24T00:00:00"/>
    <m/>
    <n v="24"/>
    <n v="26400"/>
    <s v="PE"/>
    <s v="CHAMP SQ-RED0001"/>
    <n v="0"/>
    <n v="0"/>
    <n v="0"/>
    <n v="0"/>
    <n v="0"/>
    <n v="0"/>
    <m/>
    <m/>
    <n v="0"/>
    <m/>
    <m/>
    <m/>
    <s v="No"/>
    <n v="0"/>
    <s v="No"/>
    <m/>
    <m/>
    <s v="CHAMP SQ-RED"/>
    <s v="E05203"/>
    <m/>
    <n v="0"/>
    <n v="0"/>
    <n v="0"/>
    <n v="0"/>
    <n v="0"/>
    <n v="0"/>
    <m/>
    <m/>
    <m/>
    <s v="No"/>
    <m/>
    <m/>
    <m/>
    <s v="E05203"/>
    <m/>
    <m/>
    <s v="S0362395"/>
  </r>
  <r>
    <x v="1025"/>
    <n v="10000"/>
    <n v="20000"/>
    <d v="2025-04-29T00:00:00"/>
    <s v="502LAUGH"/>
    <s v=" 2:12:27 pm"/>
    <s v="BZC040-02"/>
    <s v="SC25387"/>
    <x v="0"/>
    <s v="No"/>
    <x v="32"/>
    <x v="25"/>
    <x v="34"/>
    <x v="34"/>
    <n v="1460"/>
    <m/>
    <m/>
    <d v="2025-04-24T00:00:00"/>
    <m/>
    <n v="24"/>
    <n v="35040"/>
    <s v="PE"/>
    <s v="CHAMP SQ-RED0001"/>
    <n v="0"/>
    <n v="0"/>
    <n v="0"/>
    <n v="0"/>
    <n v="0"/>
    <n v="0"/>
    <m/>
    <m/>
    <n v="0"/>
    <m/>
    <m/>
    <m/>
    <s v="No"/>
    <n v="0"/>
    <s v="No"/>
    <m/>
    <m/>
    <s v="CHAMP SQ-RED"/>
    <s v="E05203"/>
    <m/>
    <n v="0"/>
    <n v="0"/>
    <n v="0"/>
    <n v="0"/>
    <n v="0"/>
    <n v="0"/>
    <m/>
    <m/>
    <m/>
    <s v="No"/>
    <m/>
    <m/>
    <m/>
    <s v="E05203"/>
    <m/>
    <m/>
    <s v="S0362395"/>
  </r>
  <r>
    <x v="1026"/>
    <n v="10000"/>
    <n v="10000"/>
    <d v="2025-04-28T00:00:00"/>
    <s v="502LAUGH"/>
    <s v=" 8:25:18 am"/>
    <s v="MOBU03220 /M0BUQ3220"/>
    <s v="SC24758"/>
    <x v="0"/>
    <s v="No"/>
    <x v="28"/>
    <x v="23"/>
    <x v="30"/>
    <x v="30"/>
    <n v="25000"/>
    <m/>
    <m/>
    <d v="2025-04-24T00:00:00"/>
    <m/>
    <n v="2"/>
    <n v="50000"/>
    <s v="PE"/>
    <s v="810287 REV4000001"/>
    <n v="0"/>
    <n v="0"/>
    <n v="0"/>
    <n v="0"/>
    <n v="0"/>
    <n v="0"/>
    <m/>
    <m/>
    <n v="0"/>
    <m/>
    <m/>
    <m/>
    <s v="No"/>
    <n v="0"/>
    <s v="No"/>
    <m/>
    <m/>
    <s v="810287 REV400"/>
    <s v="V22000"/>
    <m/>
    <n v="0"/>
    <n v="0"/>
    <n v="0"/>
    <n v="0"/>
    <n v="0"/>
    <n v="0"/>
    <m/>
    <m/>
    <m/>
    <s v="No"/>
    <m/>
    <m/>
    <m/>
    <s v="V22000"/>
    <m/>
    <m/>
    <s v="S0362400"/>
  </r>
  <r>
    <x v="1027"/>
    <n v="10000"/>
    <n v="20000"/>
    <d v="2025-04-25T00:00:00"/>
    <s v="502LAUGH"/>
    <d v="1899-12-30T11:10:52"/>
    <s v="M0BUE5730"/>
    <s v="SC30898S"/>
    <x v="0"/>
    <s v="No"/>
    <x v="11"/>
    <x v="10"/>
    <x v="11"/>
    <x v="11"/>
    <n v="9000"/>
    <m/>
    <m/>
    <d v="2025-04-24T00:00:00"/>
    <m/>
    <n v="4"/>
    <n v="36000"/>
    <s v="PE"/>
    <s v="L001-772785-00000007"/>
    <n v="0"/>
    <n v="0"/>
    <n v="0"/>
    <n v="0"/>
    <n v="0"/>
    <n v="0"/>
    <m/>
    <m/>
    <n v="0"/>
    <m/>
    <m/>
    <m/>
    <s v="No"/>
    <n v="0"/>
    <s v="No"/>
    <m/>
    <m/>
    <s v="L001-772785-000007CG"/>
    <s v="W23041-TH"/>
    <m/>
    <n v="0"/>
    <n v="0"/>
    <n v="0"/>
    <n v="0"/>
    <n v="0"/>
    <n v="0"/>
    <m/>
    <m/>
    <m/>
    <s v="No"/>
    <m/>
    <m/>
    <m/>
    <s v="W23041-TH"/>
    <m/>
    <m/>
    <s v="H0064975"/>
  </r>
  <r>
    <x v="775"/>
    <n v="10000"/>
    <n v="20000"/>
    <d v="2025-04-25T00:00:00"/>
    <s v="502LAUGH"/>
    <s v=" 8:40:40 am"/>
    <n v="10620258008"/>
    <s v="FDC31550"/>
    <x v="1"/>
    <s v="No"/>
    <x v="2"/>
    <x v="2"/>
    <x v="2"/>
    <x v="2"/>
    <n v="423"/>
    <m/>
    <m/>
    <d v="2025-04-24T00:00:00"/>
    <m/>
    <n v="180"/>
    <n v="76140"/>
    <s v="PE"/>
    <s v="3YP17-80012-FT0001"/>
    <n v="0"/>
    <n v="0"/>
    <n v="0"/>
    <n v="0"/>
    <n v="0"/>
    <n v="0"/>
    <m/>
    <m/>
    <n v="0"/>
    <m/>
    <m/>
    <m/>
    <s v="No"/>
    <n v="0"/>
    <s v="No"/>
    <m/>
    <m/>
    <s v="3YP17-80012-FT"/>
    <s v="H08031-JIM-M"/>
    <m/>
    <n v="0"/>
    <n v="0"/>
    <n v="0"/>
    <n v="0"/>
    <n v="0"/>
    <n v="0"/>
    <m/>
    <m/>
    <m/>
    <s v="No"/>
    <m/>
    <m/>
    <m/>
    <s v="H08031-JIM-M"/>
    <m/>
    <m/>
    <s v="S0362936"/>
  </r>
  <r>
    <x v="1028"/>
    <n v="10000"/>
    <n v="10000"/>
    <d v="2025-05-02T00:00:00"/>
    <s v="502LAUGH"/>
    <s v=" 8:48:34 am"/>
    <s v="M0BFL2381"/>
    <s v="PDC22129"/>
    <x v="0"/>
    <s v="No"/>
    <x v="8"/>
    <x v="7"/>
    <x v="8"/>
    <x v="8"/>
    <n v="2750"/>
    <m/>
    <m/>
    <d v="2025-04-24T00:00:00"/>
    <m/>
    <n v="16"/>
    <n v="44000"/>
    <s v="PE"/>
    <s v="714370201-ADS1360001"/>
    <n v="0"/>
    <n v="0"/>
    <n v="0"/>
    <n v="0"/>
    <n v="0"/>
    <n v="0"/>
    <m/>
    <m/>
    <n v="0"/>
    <m/>
    <m/>
    <m/>
    <s v="No"/>
    <n v="0"/>
    <s v="No"/>
    <m/>
    <m/>
    <s v="714370201-ADS1366"/>
    <s v="S19314"/>
    <m/>
    <n v="0"/>
    <n v="0"/>
    <n v="0"/>
    <n v="0"/>
    <n v="0"/>
    <n v="0"/>
    <m/>
    <m/>
    <m/>
    <s v="No"/>
    <m/>
    <m/>
    <m/>
    <s v="S19314"/>
    <m/>
    <m/>
    <s v="H0064984"/>
  </r>
  <r>
    <x v="1029"/>
    <n v="10000"/>
    <n v="10000"/>
    <d v="2025-04-24T00:00:00"/>
    <s v="502LAUGH"/>
    <s v=" 5:20:06 pm"/>
    <s v="4090368U5"/>
    <s v="SC25773"/>
    <x v="0"/>
    <s v="No"/>
    <x v="28"/>
    <x v="23"/>
    <x v="30"/>
    <x v="30"/>
    <n v="4000"/>
    <m/>
    <m/>
    <d v="2025-04-24T00:00:00"/>
    <m/>
    <n v="1"/>
    <n v="4000"/>
    <s v="PE"/>
    <s v="260-6306-000001"/>
    <n v="0"/>
    <n v="0"/>
    <n v="0"/>
    <n v="0"/>
    <n v="0"/>
    <n v="0"/>
    <m/>
    <m/>
    <n v="0"/>
    <m/>
    <m/>
    <m/>
    <s v="No"/>
    <n v="0"/>
    <s v="No"/>
    <m/>
    <m/>
    <s v="260-6306-00"/>
    <s v="J10025"/>
    <m/>
    <n v="0"/>
    <n v="0"/>
    <n v="0"/>
    <n v="0"/>
    <n v="0"/>
    <n v="0"/>
    <m/>
    <m/>
    <m/>
    <s v="No"/>
    <m/>
    <m/>
    <m/>
    <s v="J10025"/>
    <m/>
    <m/>
    <s v="S0363064"/>
  </r>
  <r>
    <x v="974"/>
    <n v="10000"/>
    <n v="20000"/>
    <d v="2025-04-25T00:00:00"/>
    <s v="502LAUGH"/>
    <s v=" 8:36:37 am"/>
    <s v="4112210U5"/>
    <s v="BC13869"/>
    <x v="1"/>
    <s v="No"/>
    <x v="15"/>
    <x v="13"/>
    <x v="14"/>
    <x v="14"/>
    <n v="1200"/>
    <m/>
    <m/>
    <d v="2025-04-24T00:00:00"/>
    <m/>
    <n v="1"/>
    <n v="1200"/>
    <s v="PE"/>
    <s v="810480 INDEX4000001"/>
    <n v="0"/>
    <n v="0"/>
    <n v="0"/>
    <n v="0"/>
    <n v="0"/>
    <n v="0"/>
    <m/>
    <m/>
    <n v="0"/>
    <m/>
    <m/>
    <m/>
    <s v="No"/>
    <n v="0"/>
    <s v="No"/>
    <m/>
    <m/>
    <s v="810480 INDEX400"/>
    <s v="V22000"/>
    <m/>
    <n v="0"/>
    <n v="0"/>
    <n v="0"/>
    <n v="0"/>
    <n v="0"/>
    <n v="0"/>
    <m/>
    <m/>
    <m/>
    <s v="No"/>
    <m/>
    <m/>
    <m/>
    <s v="V22000"/>
    <m/>
    <m/>
    <s v="S0363131"/>
  </r>
  <r>
    <x v="1030"/>
    <n v="10000"/>
    <n v="10000"/>
    <d v="2025-04-25T00:00:00"/>
    <s v="502LAUGH"/>
    <s v=" 8:34:17 am"/>
    <s v="U541658017/504040526"/>
    <s v="SC28392"/>
    <x v="0"/>
    <s v="No"/>
    <x v="30"/>
    <x v="24"/>
    <x v="32"/>
    <x v="32"/>
    <n v="5860"/>
    <m/>
    <m/>
    <d v="2025-04-24T00:00:00"/>
    <m/>
    <n v="1"/>
    <n v="5860"/>
    <s v="PE"/>
    <s v="250-5312-000001"/>
    <n v="0"/>
    <n v="0"/>
    <n v="0"/>
    <n v="0"/>
    <n v="0"/>
    <n v="0"/>
    <m/>
    <m/>
    <n v="0"/>
    <m/>
    <m/>
    <m/>
    <s v="No"/>
    <n v="0"/>
    <s v="No"/>
    <m/>
    <m/>
    <s v="250-5312-00"/>
    <s v="J10025"/>
    <m/>
    <n v="0"/>
    <n v="0"/>
    <n v="0"/>
    <n v="0"/>
    <n v="0"/>
    <n v="0"/>
    <m/>
    <m/>
    <m/>
    <s v="No"/>
    <m/>
    <m/>
    <m/>
    <s v="J10025"/>
    <m/>
    <m/>
    <s v="S0363151"/>
  </r>
  <r>
    <x v="1031"/>
    <n v="10000"/>
    <n v="10000"/>
    <d v="2025-04-29T00:00:00"/>
    <s v="502LAUGH"/>
    <s v=" 5:40:12 pm"/>
    <s v="U532458009"/>
    <s v="BC05133"/>
    <x v="0"/>
    <s v="No"/>
    <x v="18"/>
    <x v="16"/>
    <x v="36"/>
    <x v="36"/>
    <n v="500"/>
    <m/>
    <m/>
    <d v="2025-04-24T00:00:00"/>
    <m/>
    <n v="6"/>
    <n v="3000"/>
    <s v="PE"/>
    <s v="ACCEPTED-55X900001"/>
    <n v="0"/>
    <n v="0"/>
    <n v="0"/>
    <n v="0"/>
    <n v="0"/>
    <n v="0"/>
    <m/>
    <m/>
    <n v="0"/>
    <m/>
    <m/>
    <m/>
    <s v="No"/>
    <n v="0"/>
    <s v="No"/>
    <m/>
    <m/>
    <s v="ACCEPTED-55X90"/>
    <s v="I09109"/>
    <m/>
    <n v="0"/>
    <n v="0"/>
    <n v="0"/>
    <n v="0"/>
    <n v="0"/>
    <n v="0"/>
    <m/>
    <m/>
    <m/>
    <s v="No"/>
    <m/>
    <m/>
    <m/>
    <s v="I09109"/>
    <m/>
    <m/>
    <s v="S0363346"/>
  </r>
  <r>
    <x v="897"/>
    <n v="10000"/>
    <n v="30000"/>
    <d v="2025-04-29T00:00:00"/>
    <s v="502LAUGH"/>
    <d v="1899-12-30T11:07:51"/>
    <s v="10620258002/10620258004"/>
    <s v="FBC30652"/>
    <x v="1"/>
    <s v="No"/>
    <x v="2"/>
    <x v="2"/>
    <x v="2"/>
    <x v="2"/>
    <n v="3705"/>
    <m/>
    <m/>
    <d v="2025-04-24T00:00:00"/>
    <m/>
    <n v="88"/>
    <n v="326040"/>
    <s v="PE"/>
    <s v="3YM38-80003-FT0001"/>
    <n v="0"/>
    <n v="0"/>
    <n v="0"/>
    <n v="0"/>
    <n v="0"/>
    <n v="0"/>
    <m/>
    <m/>
    <n v="0"/>
    <m/>
    <m/>
    <m/>
    <s v="No"/>
    <n v="0"/>
    <s v="No"/>
    <m/>
    <m/>
    <s v="3YM38-80003-FT"/>
    <s v="H08031-JIM-M"/>
    <m/>
    <n v="0"/>
    <n v="0"/>
    <n v="0"/>
    <n v="0"/>
    <n v="0"/>
    <n v="0"/>
    <m/>
    <m/>
    <m/>
    <s v="No"/>
    <m/>
    <m/>
    <m/>
    <s v="H08031-JIM-M"/>
    <m/>
    <m/>
    <s v="S0363339"/>
  </r>
  <r>
    <x v="1032"/>
    <n v="10000"/>
    <n v="10000"/>
    <d v="2025-04-25T00:00:00"/>
    <s v="502LAUGH"/>
    <s v=" 9:34:57 am"/>
    <s v="M0BI68841"/>
    <s v="DC00810"/>
    <x v="0"/>
    <s v="No"/>
    <x v="8"/>
    <x v="7"/>
    <x v="8"/>
    <x v="8"/>
    <n v="4000"/>
    <m/>
    <m/>
    <d v="2025-04-24T00:00:00"/>
    <m/>
    <n v="16"/>
    <n v="64000"/>
    <s v="PE"/>
    <s v="713891303-ADS1360001"/>
    <n v="0"/>
    <n v="0"/>
    <n v="0"/>
    <n v="0"/>
    <n v="0"/>
    <n v="0"/>
    <m/>
    <m/>
    <n v="0"/>
    <m/>
    <m/>
    <m/>
    <s v="No"/>
    <n v="0"/>
    <s v="No"/>
    <m/>
    <m/>
    <s v="713891303-ADS1366"/>
    <s v="S19314"/>
    <m/>
    <n v="0"/>
    <n v="0"/>
    <n v="0"/>
    <n v="0"/>
    <n v="0"/>
    <n v="0"/>
    <m/>
    <m/>
    <m/>
    <s v="No"/>
    <m/>
    <m/>
    <m/>
    <s v="S19314"/>
    <m/>
    <m/>
    <s v="H0065026"/>
  </r>
  <r>
    <x v="1032"/>
    <n v="10000"/>
    <n v="20000"/>
    <d v="2025-04-25T00:00:00"/>
    <s v="502LAUGH"/>
    <s v=" 9:34:57 am"/>
    <s v="M0BI68841"/>
    <s v="DC00810"/>
    <x v="1"/>
    <s v="No"/>
    <x v="12"/>
    <x v="11"/>
    <x v="12"/>
    <x v="12"/>
    <n v="3750"/>
    <m/>
    <m/>
    <d v="2025-04-24T00:00:00"/>
    <m/>
    <n v="16"/>
    <n v="60000"/>
    <s v="PE"/>
    <s v="713891303-ADS1360001"/>
    <n v="0"/>
    <n v="0"/>
    <n v="0"/>
    <n v="0"/>
    <n v="0"/>
    <n v="0"/>
    <m/>
    <m/>
    <n v="0"/>
    <m/>
    <m/>
    <m/>
    <s v="No"/>
    <n v="0"/>
    <s v="No"/>
    <m/>
    <m/>
    <s v="713891303-ADS1366"/>
    <s v="S19314"/>
    <m/>
    <n v="0"/>
    <n v="0"/>
    <n v="0"/>
    <n v="0"/>
    <n v="0"/>
    <n v="0"/>
    <m/>
    <m/>
    <m/>
    <s v="No"/>
    <m/>
    <m/>
    <m/>
    <s v="S19314"/>
    <m/>
    <m/>
    <s v="H0065026"/>
  </r>
  <r>
    <x v="978"/>
    <n v="10000"/>
    <n v="20000"/>
    <d v="2025-04-24T00:00:00"/>
    <s v="502LAUGH"/>
    <s v=" 5:38:40 pm"/>
    <s v="M0BFL2381"/>
    <s v="PDC22129"/>
    <x v="1"/>
    <s v="No"/>
    <x v="12"/>
    <x v="11"/>
    <x v="12"/>
    <x v="12"/>
    <n v="5000"/>
    <m/>
    <m/>
    <d v="2025-04-24T00:00:00"/>
    <m/>
    <n v="16"/>
    <n v="80000"/>
    <s v="PE"/>
    <s v="714370207-ADS1360001"/>
    <n v="0"/>
    <n v="0"/>
    <n v="0"/>
    <n v="0"/>
    <n v="0"/>
    <n v="0"/>
    <m/>
    <m/>
    <n v="0"/>
    <m/>
    <m/>
    <m/>
    <s v="No"/>
    <n v="0"/>
    <s v="No"/>
    <m/>
    <m/>
    <s v="714370207-ADS1366"/>
    <s v="S19314"/>
    <m/>
    <n v="0"/>
    <n v="0"/>
    <n v="0"/>
    <n v="0"/>
    <n v="0"/>
    <n v="0"/>
    <m/>
    <m/>
    <m/>
    <s v="No"/>
    <m/>
    <m/>
    <m/>
    <s v="S19314"/>
    <m/>
    <m/>
    <s v="H0065029"/>
  </r>
  <r>
    <x v="1033"/>
    <n v="10000"/>
    <n v="10000"/>
    <d v="2025-04-30T00:00:00"/>
    <s v="502LAUGH"/>
    <s v=" 9:08:44 am"/>
    <s v="M4N4603BGJAJ107-S248100170/F0313901"/>
    <s v="FD29782"/>
    <x v="0"/>
    <s v="No"/>
    <x v="57"/>
    <x v="35"/>
    <x v="51"/>
    <x v="50"/>
    <n v="120000"/>
    <m/>
    <m/>
    <d v="2025-04-24T00:00:00"/>
    <m/>
    <n v="1"/>
    <n v="120000"/>
    <s v="PE"/>
    <s v="716626800 REVC0001"/>
    <n v="0"/>
    <n v="0"/>
    <n v="0"/>
    <n v="0"/>
    <n v="0"/>
    <n v="0"/>
    <m/>
    <m/>
    <n v="0"/>
    <m/>
    <m/>
    <m/>
    <s v="No"/>
    <n v="0"/>
    <s v="No"/>
    <m/>
    <m/>
    <s v="716626800 REVC"/>
    <s v="S19081-TH"/>
    <m/>
    <n v="0"/>
    <n v="0"/>
    <n v="0"/>
    <n v="0"/>
    <n v="0"/>
    <n v="0"/>
    <m/>
    <m/>
    <m/>
    <s v="No"/>
    <m/>
    <m/>
    <m/>
    <s v="S19081-TH"/>
    <m/>
    <m/>
    <s v="H0065050"/>
  </r>
  <r>
    <x v="1034"/>
    <n v="10000"/>
    <n v="30000"/>
    <d v="2025-04-29T00:00:00"/>
    <s v="502LAUGH"/>
    <s v=" 2:23:47 pm"/>
    <s v="XHX2412290116"/>
    <s v="FSC32254SET"/>
    <x v="0"/>
    <s v="No"/>
    <x v="51"/>
    <x v="32"/>
    <x v="44"/>
    <x v="44"/>
    <n v="3334"/>
    <m/>
    <m/>
    <d v="2025-04-24T00:00:00"/>
    <m/>
    <n v="3"/>
    <n v="10002"/>
    <s v="PE"/>
    <s v="1F3Y1-40009-SG0001"/>
    <n v="0"/>
    <n v="0"/>
    <n v="0"/>
    <n v="0"/>
    <n v="0"/>
    <n v="0"/>
    <m/>
    <m/>
    <n v="0"/>
    <m/>
    <m/>
    <m/>
    <s v="No"/>
    <n v="0"/>
    <s v="No"/>
    <m/>
    <m/>
    <s v="1F3Y1-40009-SG"/>
    <s v="F06192"/>
    <m/>
    <n v="0"/>
    <n v="0"/>
    <n v="0"/>
    <n v="0"/>
    <n v="0"/>
    <n v="0"/>
    <m/>
    <m/>
    <m/>
    <s v="No"/>
    <m/>
    <m/>
    <m/>
    <s v="F06192"/>
    <m/>
    <m/>
    <s v="S0363422"/>
  </r>
  <r>
    <x v="1035"/>
    <n v="10000"/>
    <n v="10000"/>
    <d v="2025-04-29T00:00:00"/>
    <s v="502LAUGH"/>
    <s v=" 8:27:54 am"/>
    <s v="U532458009"/>
    <s v="BC03102"/>
    <x v="0"/>
    <s v="No"/>
    <x v="18"/>
    <x v="16"/>
    <x v="36"/>
    <x v="36"/>
    <n v="1000"/>
    <m/>
    <m/>
    <d v="2025-04-24T00:00:00"/>
    <m/>
    <n v="6"/>
    <n v="6000"/>
    <s v="PE"/>
    <s v="TR11690001"/>
    <n v="0"/>
    <n v="0"/>
    <n v="0"/>
    <n v="0"/>
    <n v="0"/>
    <n v="0"/>
    <m/>
    <m/>
    <n v="0"/>
    <m/>
    <m/>
    <m/>
    <s v="No"/>
    <n v="0"/>
    <s v="No"/>
    <m/>
    <m/>
    <s v="TR1169"/>
    <s v="I09109"/>
    <m/>
    <n v="0"/>
    <n v="0"/>
    <n v="0"/>
    <n v="0"/>
    <n v="0"/>
    <n v="0"/>
    <m/>
    <m/>
    <m/>
    <s v="No"/>
    <m/>
    <m/>
    <m/>
    <s v="I09109"/>
    <m/>
    <m/>
    <s v="S0363423"/>
  </r>
  <r>
    <x v="1036"/>
    <n v="10000"/>
    <n v="10000"/>
    <d v="2025-04-24T00:00:00"/>
    <s v="502LAUGH"/>
    <s v=" 4:29:23 pm"/>
    <s v="U481658094/U480562006"/>
    <s v="SC27717SET"/>
    <x v="0"/>
    <s v="No"/>
    <x v="49"/>
    <x v="30"/>
    <x v="25"/>
    <x v="25"/>
    <n v="358"/>
    <m/>
    <m/>
    <d v="2025-04-24T00:00:00"/>
    <m/>
    <n v="28"/>
    <n v="10016"/>
    <s v="PE"/>
    <s v="FREEZONE-30X30MM0001"/>
    <n v="0"/>
    <n v="0"/>
    <n v="0"/>
    <n v="0"/>
    <n v="0"/>
    <n v="0"/>
    <m/>
    <m/>
    <n v="0"/>
    <m/>
    <m/>
    <m/>
    <s v="No"/>
    <n v="0"/>
    <s v="No"/>
    <m/>
    <m/>
    <s v="FREEZONE-30X30MM"/>
    <s v="J10025"/>
    <m/>
    <n v="0"/>
    <n v="0"/>
    <n v="0"/>
    <n v="0"/>
    <n v="0"/>
    <n v="0"/>
    <m/>
    <m/>
    <m/>
    <s v="No"/>
    <m/>
    <m/>
    <m/>
    <s v="J10025"/>
    <m/>
    <m/>
    <s v="ZSA101822"/>
  </r>
  <r>
    <x v="1036"/>
    <n v="20000"/>
    <n v="10000"/>
    <d v="2025-04-24T00:00:00"/>
    <s v="502LAUGH"/>
    <s v=" 4:29:23 pm"/>
    <s v="U481658094/U480562006"/>
    <s v="SC27717SET"/>
    <x v="0"/>
    <s v="No"/>
    <x v="49"/>
    <x v="30"/>
    <x v="25"/>
    <x v="25"/>
    <n v="357"/>
    <m/>
    <m/>
    <d v="2025-04-24T00:00:00"/>
    <m/>
    <n v="28"/>
    <n v="10000"/>
    <s v="PE"/>
    <s v="FREEZONE-30X30MM0001"/>
    <n v="0"/>
    <n v="0"/>
    <n v="0"/>
    <n v="0"/>
    <n v="0"/>
    <n v="0"/>
    <m/>
    <m/>
    <n v="0"/>
    <m/>
    <m/>
    <m/>
    <s v="No"/>
    <n v="0"/>
    <s v="No"/>
    <m/>
    <m/>
    <s v="FREEZONE-30X30MM"/>
    <s v="J10025"/>
    <m/>
    <n v="0"/>
    <n v="0"/>
    <n v="0"/>
    <n v="0"/>
    <n v="0"/>
    <n v="0"/>
    <m/>
    <m/>
    <m/>
    <s v="No"/>
    <m/>
    <m/>
    <m/>
    <s v="J10025"/>
    <m/>
    <m/>
    <s v="ZSA101822"/>
  </r>
  <r>
    <x v="1036"/>
    <n v="30000"/>
    <n v="10000"/>
    <d v="2025-04-24T00:00:00"/>
    <s v="502LAUGH"/>
    <s v=" 4:29:23 pm"/>
    <s v="U481658094/U480562006"/>
    <s v="SC27717SET"/>
    <x v="0"/>
    <s v="No"/>
    <x v="49"/>
    <x v="30"/>
    <x v="25"/>
    <x v="25"/>
    <n v="357"/>
    <m/>
    <m/>
    <d v="2025-04-24T00:00:00"/>
    <m/>
    <n v="28"/>
    <n v="10000"/>
    <s v="PE"/>
    <s v="FREEZONE-30X30MM0001"/>
    <n v="0"/>
    <n v="0"/>
    <n v="0"/>
    <n v="0"/>
    <n v="0"/>
    <n v="0"/>
    <m/>
    <m/>
    <n v="0"/>
    <m/>
    <m/>
    <m/>
    <s v="No"/>
    <n v="0"/>
    <s v="No"/>
    <m/>
    <m/>
    <s v="FREEZONE-30X30MM"/>
    <s v="J10025"/>
    <m/>
    <n v="0"/>
    <n v="0"/>
    <n v="0"/>
    <n v="0"/>
    <n v="0"/>
    <n v="0"/>
    <m/>
    <m/>
    <m/>
    <s v="No"/>
    <m/>
    <m/>
    <m/>
    <s v="J10025"/>
    <m/>
    <m/>
    <s v="ZSA101822"/>
  </r>
  <r>
    <x v="1036"/>
    <n v="40000"/>
    <n v="10000"/>
    <d v="2025-04-24T00:00:00"/>
    <s v="502LAUGH"/>
    <s v=" 4:29:23 pm"/>
    <s v="U481658094/U480562006"/>
    <s v="SC27717SET"/>
    <x v="0"/>
    <s v="No"/>
    <x v="49"/>
    <x v="30"/>
    <x v="25"/>
    <x v="25"/>
    <n v="357"/>
    <m/>
    <m/>
    <d v="2025-04-24T00:00:00"/>
    <m/>
    <n v="28"/>
    <n v="10000"/>
    <s v="PE"/>
    <s v="FREEZONE-30X30MM0001"/>
    <n v="0"/>
    <n v="0"/>
    <n v="0"/>
    <n v="0"/>
    <n v="0"/>
    <n v="0"/>
    <m/>
    <m/>
    <n v="0"/>
    <m/>
    <m/>
    <m/>
    <s v="No"/>
    <n v="0"/>
    <s v="No"/>
    <m/>
    <m/>
    <s v="FREEZONE-30X30MM"/>
    <s v="J10025"/>
    <m/>
    <n v="0"/>
    <n v="0"/>
    <n v="0"/>
    <n v="0"/>
    <n v="0"/>
    <n v="0"/>
    <m/>
    <m/>
    <m/>
    <s v="No"/>
    <m/>
    <m/>
    <m/>
    <s v="J10025"/>
    <m/>
    <m/>
    <s v="ZSA101822"/>
  </r>
  <r>
    <x v="1036"/>
    <n v="50000"/>
    <n v="10000"/>
    <d v="2025-04-24T00:00:00"/>
    <s v="502LAUGH"/>
    <s v=" 4:29:23 pm"/>
    <s v="U481658094/U480562006"/>
    <s v="SC27717SET"/>
    <x v="0"/>
    <s v="No"/>
    <x v="49"/>
    <x v="30"/>
    <x v="25"/>
    <x v="25"/>
    <n v="357"/>
    <m/>
    <m/>
    <d v="2025-04-24T00:00:00"/>
    <m/>
    <n v="28"/>
    <n v="10000"/>
    <s v="PE"/>
    <s v="FREEZONE-30X30MM0001"/>
    <n v="0"/>
    <n v="0"/>
    <n v="0"/>
    <n v="0"/>
    <n v="0"/>
    <n v="0"/>
    <m/>
    <m/>
    <n v="0"/>
    <m/>
    <m/>
    <m/>
    <s v="No"/>
    <n v="0"/>
    <s v="No"/>
    <m/>
    <m/>
    <s v="FREEZONE-30X30MM"/>
    <s v="J10025"/>
    <m/>
    <n v="0"/>
    <n v="0"/>
    <n v="0"/>
    <n v="0"/>
    <n v="0"/>
    <n v="0"/>
    <m/>
    <m/>
    <m/>
    <s v="No"/>
    <m/>
    <m/>
    <m/>
    <s v="J10025"/>
    <m/>
    <m/>
    <s v="ZSA101822"/>
  </r>
  <r>
    <x v="1036"/>
    <n v="60000"/>
    <n v="10000"/>
    <d v="2025-04-24T00:00:00"/>
    <s v="502LAUGH"/>
    <s v=" 4:29:23 pm"/>
    <s v="U481658094/U480562006"/>
    <s v="SC27717SET"/>
    <x v="0"/>
    <s v="No"/>
    <x v="49"/>
    <x v="30"/>
    <x v="25"/>
    <x v="25"/>
    <n v="357"/>
    <m/>
    <m/>
    <d v="2025-04-24T00:00:00"/>
    <m/>
    <n v="28"/>
    <n v="10000"/>
    <s v="PE"/>
    <s v="FREEZONE-30X30MM0001"/>
    <n v="0"/>
    <n v="0"/>
    <n v="0"/>
    <n v="0"/>
    <n v="0"/>
    <n v="0"/>
    <m/>
    <m/>
    <n v="0"/>
    <m/>
    <m/>
    <m/>
    <s v="No"/>
    <n v="0"/>
    <s v="No"/>
    <m/>
    <m/>
    <s v="FREEZONE-30X30MM"/>
    <s v="J10025"/>
    <m/>
    <n v="0"/>
    <n v="0"/>
    <n v="0"/>
    <n v="0"/>
    <n v="0"/>
    <n v="0"/>
    <m/>
    <m/>
    <m/>
    <s v="No"/>
    <m/>
    <m/>
    <m/>
    <s v="J10025"/>
    <m/>
    <m/>
    <s v="ZSA101822"/>
  </r>
  <r>
    <x v="1036"/>
    <n v="70000"/>
    <n v="10000"/>
    <d v="2025-04-24T00:00:00"/>
    <s v="502LAUGH"/>
    <s v=" 4:29:23 pm"/>
    <s v="U481658094/U480562006"/>
    <s v="SC27717SET"/>
    <x v="0"/>
    <s v="No"/>
    <x v="49"/>
    <x v="30"/>
    <x v="25"/>
    <x v="25"/>
    <n v="357"/>
    <m/>
    <m/>
    <d v="2025-04-24T00:00:00"/>
    <m/>
    <n v="28"/>
    <n v="10000"/>
    <s v="PE"/>
    <s v="FREEZONE-30X30MM0001"/>
    <n v="0"/>
    <n v="0"/>
    <n v="0"/>
    <n v="0"/>
    <n v="0"/>
    <n v="0"/>
    <m/>
    <m/>
    <n v="0"/>
    <m/>
    <m/>
    <m/>
    <s v="No"/>
    <n v="0"/>
    <s v="No"/>
    <m/>
    <m/>
    <s v="FREEZONE-30X30MM"/>
    <s v="J10025"/>
    <m/>
    <n v="0"/>
    <n v="0"/>
    <n v="0"/>
    <n v="0"/>
    <n v="0"/>
    <n v="0"/>
    <m/>
    <m/>
    <m/>
    <s v="No"/>
    <m/>
    <m/>
    <m/>
    <s v="J10025"/>
    <m/>
    <m/>
    <s v="ZSA101822"/>
  </r>
  <r>
    <x v="1036"/>
    <n v="80000"/>
    <n v="10000"/>
    <d v="2025-04-24T00:00:00"/>
    <s v="502LAUGH"/>
    <s v=" 4:29:23 pm"/>
    <s v="U481658094/U480562006"/>
    <s v="SC27717SET"/>
    <x v="0"/>
    <s v="No"/>
    <x v="49"/>
    <x v="30"/>
    <x v="25"/>
    <x v="25"/>
    <n v="357"/>
    <m/>
    <m/>
    <d v="2025-04-24T00:00:00"/>
    <m/>
    <n v="28"/>
    <n v="10000"/>
    <s v="PE"/>
    <s v="FREEZONE-30X30MM0001"/>
    <n v="0"/>
    <n v="0"/>
    <n v="0"/>
    <n v="0"/>
    <n v="0"/>
    <n v="0"/>
    <m/>
    <m/>
    <n v="0"/>
    <m/>
    <m/>
    <m/>
    <s v="No"/>
    <n v="0"/>
    <s v="No"/>
    <m/>
    <m/>
    <s v="FREEZONE-30X30MM"/>
    <s v="J10025"/>
    <m/>
    <n v="0"/>
    <n v="0"/>
    <n v="0"/>
    <n v="0"/>
    <n v="0"/>
    <n v="0"/>
    <m/>
    <m/>
    <m/>
    <s v="No"/>
    <m/>
    <m/>
    <m/>
    <s v="J10025"/>
    <m/>
    <m/>
    <s v="ZSA101822"/>
  </r>
  <r>
    <x v="1036"/>
    <n v="90000"/>
    <n v="10000"/>
    <d v="2025-04-24T00:00:00"/>
    <s v="502LAUGH"/>
    <s v=" 4:29:23 pm"/>
    <s v="U481658094/U480562006"/>
    <s v="SC27717SET"/>
    <x v="0"/>
    <s v="No"/>
    <x v="49"/>
    <x v="30"/>
    <x v="25"/>
    <x v="25"/>
    <n v="357"/>
    <m/>
    <m/>
    <d v="2025-04-24T00:00:00"/>
    <m/>
    <n v="28"/>
    <n v="10000"/>
    <s v="PE"/>
    <s v="FREEZONE-30X30MM0001"/>
    <n v="0"/>
    <n v="0"/>
    <n v="0"/>
    <n v="0"/>
    <n v="0"/>
    <n v="0"/>
    <m/>
    <m/>
    <n v="0"/>
    <m/>
    <m/>
    <m/>
    <s v="No"/>
    <n v="0"/>
    <s v="No"/>
    <m/>
    <m/>
    <s v="FREEZONE-30X30MM"/>
    <s v="J10025"/>
    <m/>
    <n v="0"/>
    <n v="0"/>
    <n v="0"/>
    <n v="0"/>
    <n v="0"/>
    <n v="0"/>
    <m/>
    <m/>
    <m/>
    <s v="No"/>
    <m/>
    <m/>
    <m/>
    <s v="J10025"/>
    <m/>
    <m/>
    <s v="ZSA101822"/>
  </r>
  <r>
    <x v="1036"/>
    <n v="100000"/>
    <n v="10000"/>
    <d v="2025-04-24T00:00:00"/>
    <s v="502LAUGH"/>
    <s v=" 4:29:23 pm"/>
    <s v="U481658094/U480562006"/>
    <s v="SC27717SET"/>
    <x v="0"/>
    <s v="No"/>
    <x v="49"/>
    <x v="30"/>
    <x v="25"/>
    <x v="25"/>
    <n v="357"/>
    <m/>
    <m/>
    <d v="2025-04-24T00:00:00"/>
    <m/>
    <n v="28"/>
    <n v="10000"/>
    <s v="PE"/>
    <s v="FREEZONE-30X30MM0001"/>
    <n v="0"/>
    <n v="0"/>
    <n v="0"/>
    <n v="0"/>
    <n v="0"/>
    <n v="0"/>
    <m/>
    <m/>
    <n v="0"/>
    <m/>
    <m/>
    <m/>
    <s v="No"/>
    <n v="0"/>
    <s v="No"/>
    <m/>
    <m/>
    <s v="FREEZONE-30X30MM"/>
    <s v="J10025"/>
    <m/>
    <n v="0"/>
    <n v="0"/>
    <n v="0"/>
    <n v="0"/>
    <n v="0"/>
    <n v="0"/>
    <m/>
    <m/>
    <m/>
    <s v="No"/>
    <m/>
    <m/>
    <m/>
    <s v="J10025"/>
    <m/>
    <m/>
    <s v="ZSA101822"/>
  </r>
  <r>
    <x v="1037"/>
    <n v="10000"/>
    <n v="10000"/>
    <d v="2025-05-05T00:00:00"/>
    <s v="502LAUGH"/>
    <s v=" 8:42:27 am"/>
    <s v="W02024/5285/XHX2410261104/80117500/XHX24911A1407/1010831"/>
    <s v="FSC31945 SET"/>
    <x v="0"/>
    <s v="No"/>
    <x v="5"/>
    <x v="18"/>
    <x v="40"/>
    <x v="40"/>
    <n v="55000"/>
    <m/>
    <m/>
    <d v="2025-04-24T00:00:00"/>
    <m/>
    <n v="8"/>
    <n v="440000"/>
    <s v="PE"/>
    <s v="MT273730001"/>
    <n v="0"/>
    <n v="0"/>
    <n v="0"/>
    <n v="0"/>
    <n v="0"/>
    <n v="0"/>
    <m/>
    <m/>
    <n v="0"/>
    <m/>
    <m/>
    <m/>
    <s v="No"/>
    <n v="0"/>
    <s v="No"/>
    <m/>
    <m/>
    <s v="MT27373"/>
    <s v="Z26002"/>
    <m/>
    <n v="0"/>
    <n v="0"/>
    <n v="0"/>
    <n v="0"/>
    <n v="0"/>
    <n v="0"/>
    <m/>
    <m/>
    <m/>
    <s v="No"/>
    <m/>
    <m/>
    <m/>
    <s v="Z26002"/>
    <m/>
    <m/>
    <s v="S0363471"/>
  </r>
  <r>
    <x v="1038"/>
    <n v="10000"/>
    <n v="10000"/>
    <d v="2025-04-29T00:00:00"/>
    <s v="502LAUGH"/>
    <s v=" 5:45:11 pm"/>
    <s v="D00CD7800/U4B16S037"/>
    <s v="DC10575"/>
    <x v="0"/>
    <s v="No"/>
    <x v="0"/>
    <x v="0"/>
    <x v="0"/>
    <x v="0"/>
    <n v="139"/>
    <m/>
    <m/>
    <d v="2025-04-24T00:00:00"/>
    <m/>
    <n v="36"/>
    <n v="5004"/>
    <s v="PE"/>
    <s v="KR_C001500XXXS-B0001"/>
    <n v="0"/>
    <n v="0"/>
    <n v="0"/>
    <n v="0"/>
    <n v="0"/>
    <n v="0"/>
    <m/>
    <m/>
    <n v="0"/>
    <m/>
    <m/>
    <m/>
    <s v="No"/>
    <n v="0"/>
    <s v="No"/>
    <m/>
    <m/>
    <s v="KR_C001500XXXS-B"/>
    <s v="L12118"/>
    <m/>
    <n v="0"/>
    <n v="0"/>
    <n v="0"/>
    <n v="0"/>
    <n v="0"/>
    <n v="0"/>
    <m/>
    <m/>
    <m/>
    <s v="No"/>
    <m/>
    <m/>
    <m/>
    <s v="L12118"/>
    <m/>
    <m/>
    <s v="ZSA101824"/>
  </r>
  <r>
    <x v="1039"/>
    <n v="10000"/>
    <n v="10000"/>
    <d v="2025-04-29T00:00:00"/>
    <s v="502LAUGH"/>
    <s v=" 5:46:59 pm"/>
    <s v="D00CD7800/U4B16S037"/>
    <s v="DC23083"/>
    <x v="0"/>
    <s v="No"/>
    <x v="0"/>
    <x v="0"/>
    <x v="0"/>
    <x v="0"/>
    <n v="60"/>
    <m/>
    <m/>
    <d v="2025-04-24T00:00:00"/>
    <m/>
    <n v="84"/>
    <n v="5040"/>
    <s v="PE"/>
    <s v="KR_C038300001S-A0001"/>
    <n v="0"/>
    <n v="0"/>
    <n v="0"/>
    <n v="0"/>
    <n v="0"/>
    <n v="0"/>
    <m/>
    <m/>
    <n v="0"/>
    <m/>
    <m/>
    <m/>
    <s v="No"/>
    <n v="0"/>
    <s v="No"/>
    <m/>
    <m/>
    <s v="KR_C038300001S-A"/>
    <s v="L12118"/>
    <m/>
    <n v="0"/>
    <n v="0"/>
    <n v="0"/>
    <n v="0"/>
    <n v="0"/>
    <n v="0"/>
    <m/>
    <m/>
    <m/>
    <s v="No"/>
    <m/>
    <m/>
    <m/>
    <s v="L12118"/>
    <m/>
    <m/>
    <s v="ZSA101824"/>
  </r>
  <r>
    <x v="1040"/>
    <n v="10000"/>
    <n v="10000"/>
    <d v="2025-04-29T00:00:00"/>
    <s v="502LAUGH"/>
    <s v=" 5:46:59 pm"/>
    <s v="D00CD7800/U4B16S037"/>
    <s v="DC07334"/>
    <x v="0"/>
    <s v="No"/>
    <x v="0"/>
    <x v="0"/>
    <x v="0"/>
    <x v="0"/>
    <n v="40"/>
    <m/>
    <m/>
    <d v="2025-04-24T00:00:00"/>
    <m/>
    <n v="126"/>
    <n v="5040"/>
    <s v="PE"/>
    <s v="KR_C045700XXXS-A0001"/>
    <n v="0"/>
    <n v="0"/>
    <n v="0"/>
    <n v="0"/>
    <n v="0"/>
    <n v="0"/>
    <m/>
    <m/>
    <n v="0"/>
    <m/>
    <m/>
    <m/>
    <s v="No"/>
    <n v="0"/>
    <s v="No"/>
    <m/>
    <m/>
    <s v="KR_C045700XXXS-A"/>
    <s v="L12118"/>
    <m/>
    <n v="0"/>
    <n v="0"/>
    <n v="0"/>
    <n v="0"/>
    <n v="0"/>
    <n v="0"/>
    <m/>
    <m/>
    <m/>
    <s v="No"/>
    <m/>
    <m/>
    <m/>
    <s v="L12118"/>
    <m/>
    <m/>
    <s v="ZSA101824"/>
  </r>
  <r>
    <x v="1041"/>
    <n v="10000"/>
    <n v="10000"/>
    <d v="2025-04-29T00:00:00"/>
    <s v="502LAUGH"/>
    <s v=" 5:45:11 pm"/>
    <s v="D00CD7800/U4B16S037"/>
    <s v="DC21025"/>
    <x v="0"/>
    <s v="No"/>
    <x v="0"/>
    <x v="0"/>
    <x v="0"/>
    <x v="0"/>
    <n v="24"/>
    <m/>
    <m/>
    <d v="2025-04-24T00:00:00"/>
    <m/>
    <n v="210"/>
    <n v="5040"/>
    <s v="PE"/>
    <s v="KR_C199600859-A0001"/>
    <n v="0"/>
    <n v="0"/>
    <n v="0"/>
    <n v="0"/>
    <n v="0"/>
    <n v="0"/>
    <m/>
    <m/>
    <n v="0"/>
    <m/>
    <m/>
    <m/>
    <s v="No"/>
    <n v="0"/>
    <s v="No"/>
    <m/>
    <m/>
    <s v="KR_C199600859-A"/>
    <s v="L12118"/>
    <m/>
    <n v="0"/>
    <n v="0"/>
    <n v="0"/>
    <n v="0"/>
    <n v="0"/>
    <n v="0"/>
    <m/>
    <m/>
    <m/>
    <s v="No"/>
    <m/>
    <m/>
    <m/>
    <s v="L12118"/>
    <m/>
    <m/>
    <s v="ZSA101824"/>
  </r>
  <r>
    <x v="1042"/>
    <n v="10000"/>
    <n v="10000"/>
    <d v="2025-04-29T00:00:00"/>
    <s v="502LAUGH"/>
    <s v=" 5:50:16 pm"/>
    <s v="D00CD7800/U4B16S037"/>
    <s v="DC02940"/>
    <x v="0"/>
    <s v="No"/>
    <x v="0"/>
    <x v="0"/>
    <x v="0"/>
    <x v="0"/>
    <n v="19"/>
    <m/>
    <m/>
    <d v="2025-04-24T00:00:00"/>
    <m/>
    <n v="270"/>
    <n v="5130"/>
    <s v="PE"/>
    <s v="KR_E00000009XS-A0001"/>
    <n v="0"/>
    <n v="0"/>
    <n v="0"/>
    <n v="0"/>
    <n v="0"/>
    <n v="0"/>
    <m/>
    <m/>
    <n v="0"/>
    <m/>
    <m/>
    <m/>
    <s v="No"/>
    <n v="0"/>
    <s v="No"/>
    <m/>
    <m/>
    <s v="KR_E00000009XS-A"/>
    <s v="L12118"/>
    <m/>
    <n v="0"/>
    <n v="0"/>
    <n v="0"/>
    <n v="0"/>
    <n v="0"/>
    <n v="0"/>
    <m/>
    <m/>
    <m/>
    <s v="No"/>
    <m/>
    <m/>
    <m/>
    <s v="L12118"/>
    <m/>
    <m/>
    <s v="ZSA101824"/>
  </r>
  <r>
    <x v="1043"/>
    <n v="10000"/>
    <n v="10000"/>
    <d v="2025-04-29T00:00:00"/>
    <s v="502LAUGH"/>
    <s v=" 5:50:16 pm"/>
    <s v="D00CD7800/U4B16S037"/>
    <s v="DC23170"/>
    <x v="0"/>
    <s v="No"/>
    <x v="0"/>
    <x v="0"/>
    <x v="0"/>
    <x v="0"/>
    <n v="24"/>
    <m/>
    <m/>
    <d v="2025-04-24T00:00:00"/>
    <m/>
    <n v="210"/>
    <n v="5040"/>
    <s v="PE"/>
    <s v="KR_G643773-A0001"/>
    <n v="0"/>
    <n v="0"/>
    <n v="0"/>
    <n v="0"/>
    <n v="0"/>
    <n v="0"/>
    <m/>
    <m/>
    <n v="0"/>
    <m/>
    <m/>
    <m/>
    <s v="No"/>
    <n v="0"/>
    <s v="No"/>
    <m/>
    <m/>
    <s v="KR_G643773-A"/>
    <s v="L12118"/>
    <m/>
    <n v="0"/>
    <n v="0"/>
    <n v="0"/>
    <n v="0"/>
    <n v="0"/>
    <n v="0"/>
    <m/>
    <m/>
    <m/>
    <s v="No"/>
    <m/>
    <m/>
    <m/>
    <s v="L12118"/>
    <m/>
    <m/>
    <s v="ZSA101824"/>
  </r>
  <r>
    <x v="1044"/>
    <n v="10000"/>
    <n v="10000"/>
    <d v="2025-04-29T00:00:00"/>
    <s v="502LAUGH"/>
    <s v=" 5:46:59 pm"/>
    <s v="D00CD7800/U4B16S037"/>
    <s v="DC23170"/>
    <x v="0"/>
    <s v="No"/>
    <x v="0"/>
    <x v="0"/>
    <x v="0"/>
    <x v="0"/>
    <n v="40"/>
    <m/>
    <m/>
    <d v="2025-04-24T00:00:00"/>
    <m/>
    <n v="126"/>
    <n v="5040"/>
    <s v="PE"/>
    <s v="KR_G651685-A0001"/>
    <n v="0"/>
    <n v="0"/>
    <n v="0"/>
    <n v="0"/>
    <n v="0"/>
    <n v="0"/>
    <m/>
    <m/>
    <n v="0"/>
    <m/>
    <m/>
    <m/>
    <s v="No"/>
    <n v="0"/>
    <s v="No"/>
    <m/>
    <m/>
    <s v="KR_G651685-A"/>
    <s v="L12118"/>
    <m/>
    <n v="0"/>
    <n v="0"/>
    <n v="0"/>
    <n v="0"/>
    <n v="0"/>
    <n v="0"/>
    <m/>
    <m/>
    <m/>
    <s v="No"/>
    <m/>
    <m/>
    <m/>
    <s v="L12118"/>
    <m/>
    <m/>
    <s v="ZSA101824"/>
  </r>
  <r>
    <x v="1045"/>
    <n v="10000"/>
    <n v="10000"/>
    <d v="2025-04-29T00:00:00"/>
    <s v="502LAUGH"/>
    <s v=" 5:51:48 pm"/>
    <s v="D00CD7800/J00KP09411525"/>
    <s v="DC16373"/>
    <x v="0"/>
    <s v="No"/>
    <x v="0"/>
    <x v="0"/>
    <x v="0"/>
    <x v="0"/>
    <n v="24"/>
    <m/>
    <m/>
    <d v="2025-04-24T00:00:00"/>
    <m/>
    <n v="210"/>
    <n v="5040"/>
    <s v="PE"/>
    <s v="C199700102-A0001"/>
    <n v="0"/>
    <n v="0"/>
    <n v="0"/>
    <n v="0"/>
    <n v="0"/>
    <n v="0"/>
    <m/>
    <m/>
    <n v="0"/>
    <m/>
    <m/>
    <m/>
    <s v="No"/>
    <n v="0"/>
    <s v="No"/>
    <m/>
    <m/>
    <s v="C199700102-A"/>
    <s v="L12118"/>
    <m/>
    <n v="0"/>
    <n v="0"/>
    <n v="0"/>
    <n v="0"/>
    <n v="0"/>
    <n v="0"/>
    <m/>
    <m/>
    <m/>
    <s v="No"/>
    <m/>
    <m/>
    <m/>
    <s v="L12118"/>
    <m/>
    <m/>
    <s v="ZSA101826"/>
  </r>
  <r>
    <x v="1046"/>
    <n v="10000"/>
    <n v="10000"/>
    <d v="2025-04-29T00:00:00"/>
    <s v="502LAUGH"/>
    <s v=" 5:50:16 pm"/>
    <s v="D00CD7800/U4B16S037"/>
    <s v="BC30127"/>
    <x v="0"/>
    <s v="No"/>
    <x v="0"/>
    <x v="0"/>
    <x v="0"/>
    <x v="0"/>
    <n v="12"/>
    <m/>
    <m/>
    <d v="2025-04-24T00:00:00"/>
    <m/>
    <n v="450"/>
    <n v="5400"/>
    <s v="PE"/>
    <s v="C332000004P-PP0001"/>
    <n v="0"/>
    <n v="0"/>
    <n v="0"/>
    <n v="0"/>
    <n v="0"/>
    <n v="0"/>
    <m/>
    <m/>
    <n v="0"/>
    <m/>
    <m/>
    <m/>
    <s v="No"/>
    <n v="0"/>
    <s v="No"/>
    <m/>
    <m/>
    <s v="C332000004P-PP"/>
    <s v="L12118"/>
    <m/>
    <n v="0"/>
    <n v="0"/>
    <n v="0"/>
    <n v="0"/>
    <n v="0"/>
    <n v="0"/>
    <m/>
    <m/>
    <m/>
    <s v="No"/>
    <m/>
    <m/>
    <m/>
    <s v="L12118"/>
    <m/>
    <m/>
    <s v="ZSA101826"/>
  </r>
  <r>
    <x v="1047"/>
    <n v="10000"/>
    <n v="10000"/>
    <d v="2025-04-29T00:00:00"/>
    <s v="502LAUGH"/>
    <s v=" 5:53:02 pm"/>
    <s v="D00CD7800/U4B16S037"/>
    <s v="DC20588"/>
    <x v="0"/>
    <s v="No"/>
    <x v="0"/>
    <x v="0"/>
    <x v="0"/>
    <x v="0"/>
    <n v="34"/>
    <m/>
    <m/>
    <d v="2025-04-24T00:00:00"/>
    <m/>
    <n v="150"/>
    <n v="5100"/>
    <s v="PE"/>
    <s v="KR_C025400100XS-0001"/>
    <n v="0"/>
    <n v="0"/>
    <n v="0"/>
    <n v="0"/>
    <n v="0"/>
    <n v="0"/>
    <m/>
    <m/>
    <n v="0"/>
    <m/>
    <m/>
    <m/>
    <s v="No"/>
    <n v="0"/>
    <s v="No"/>
    <m/>
    <m/>
    <s v="KR_C025400100XS-A"/>
    <s v="L12118"/>
    <m/>
    <n v="0"/>
    <n v="0"/>
    <n v="0"/>
    <n v="0"/>
    <n v="0"/>
    <n v="0"/>
    <m/>
    <m/>
    <m/>
    <s v="No"/>
    <m/>
    <m/>
    <m/>
    <s v="L12118"/>
    <m/>
    <m/>
    <s v="ZSA101826"/>
  </r>
  <r>
    <x v="1048"/>
    <n v="10000"/>
    <n v="10000"/>
    <d v="2025-04-29T00:00:00"/>
    <s v="502LAUGH"/>
    <s v=" 5:54:15 pm"/>
    <s v="D00CD7800/J00KP09411525"/>
    <s v="DC05798"/>
    <x v="0"/>
    <s v="No"/>
    <x v="0"/>
    <x v="0"/>
    <x v="0"/>
    <x v="0"/>
    <n v="56"/>
    <m/>
    <m/>
    <d v="2025-04-24T00:00:00"/>
    <m/>
    <n v="54"/>
    <n v="3024"/>
    <s v="PE"/>
    <s v="KR_C099800188S-A0001"/>
    <n v="0"/>
    <n v="0"/>
    <n v="0"/>
    <n v="0"/>
    <n v="0"/>
    <n v="0"/>
    <m/>
    <m/>
    <n v="0"/>
    <m/>
    <m/>
    <m/>
    <s v="No"/>
    <n v="0"/>
    <s v="No"/>
    <m/>
    <m/>
    <s v="KR_C099800188S-A"/>
    <s v="L12118"/>
    <m/>
    <n v="0"/>
    <n v="0"/>
    <n v="0"/>
    <n v="0"/>
    <n v="0"/>
    <n v="0"/>
    <m/>
    <m/>
    <m/>
    <s v="No"/>
    <m/>
    <m/>
    <m/>
    <s v="L12118"/>
    <m/>
    <m/>
    <s v="ZSA101826"/>
  </r>
  <r>
    <x v="1049"/>
    <n v="10000"/>
    <n v="10000"/>
    <d v="2025-04-29T00:00:00"/>
    <s v="502LAUGH"/>
    <s v=" 5:53:02 pm"/>
    <s v="D00CD7800/U4B16S037"/>
    <s v="DC22403"/>
    <x v="0"/>
    <s v="No"/>
    <x v="0"/>
    <x v="0"/>
    <x v="0"/>
    <x v="0"/>
    <n v="42"/>
    <m/>
    <m/>
    <d v="2025-04-24T00:00:00"/>
    <m/>
    <n v="48"/>
    <n v="2016"/>
    <s v="PE"/>
    <s v="KR_E00000057XS-A0001"/>
    <n v="0"/>
    <n v="0"/>
    <n v="0"/>
    <n v="0"/>
    <n v="0"/>
    <n v="0"/>
    <m/>
    <m/>
    <n v="0"/>
    <m/>
    <m/>
    <m/>
    <s v="No"/>
    <n v="0"/>
    <s v="No"/>
    <m/>
    <m/>
    <s v="KR_E00000057XS-A"/>
    <s v="L12118"/>
    <m/>
    <n v="0"/>
    <n v="0"/>
    <n v="0"/>
    <n v="0"/>
    <n v="0"/>
    <n v="0"/>
    <m/>
    <m/>
    <m/>
    <s v="No"/>
    <m/>
    <m/>
    <m/>
    <s v="L12118"/>
    <m/>
    <m/>
    <s v="ZSA101826"/>
  </r>
  <r>
    <x v="1050"/>
    <n v="10000"/>
    <n v="10000"/>
    <d v="2025-04-29T00:00:00"/>
    <s v="502LAUGH"/>
    <s v=" 5:50:16 pm"/>
    <s v="D00CD7800/U4B16S037"/>
    <s v="DC22309"/>
    <x v="0"/>
    <s v="No"/>
    <x v="0"/>
    <x v="0"/>
    <x v="0"/>
    <x v="0"/>
    <n v="100"/>
    <m/>
    <m/>
    <d v="2025-04-24T00:00:00"/>
    <m/>
    <n v="30"/>
    <n v="3000"/>
    <s v="PE"/>
    <s v="KR_E100000004S-A0001"/>
    <n v="0"/>
    <n v="0"/>
    <n v="0"/>
    <n v="0"/>
    <n v="0"/>
    <n v="0"/>
    <m/>
    <m/>
    <n v="0"/>
    <m/>
    <m/>
    <m/>
    <s v="No"/>
    <n v="0"/>
    <s v="No"/>
    <m/>
    <m/>
    <s v="KR_E100000004S-A"/>
    <s v="L12118"/>
    <m/>
    <n v="0"/>
    <n v="0"/>
    <n v="0"/>
    <n v="0"/>
    <n v="0"/>
    <n v="0"/>
    <m/>
    <m/>
    <m/>
    <s v="No"/>
    <m/>
    <m/>
    <m/>
    <s v="L12118"/>
    <m/>
    <m/>
    <s v="ZSA101826"/>
  </r>
  <r>
    <x v="1051"/>
    <n v="10000"/>
    <n v="10000"/>
    <d v="2025-04-29T00:00:00"/>
    <s v="502LAUGH"/>
    <s v=" 5:54:15 pm"/>
    <s v="D00CD7800/J00KP09411525"/>
    <s v="DC08661"/>
    <x v="0"/>
    <s v="No"/>
    <x v="0"/>
    <x v="0"/>
    <x v="0"/>
    <x v="0"/>
    <n v="56"/>
    <m/>
    <m/>
    <d v="2025-04-24T00:00:00"/>
    <m/>
    <n v="18"/>
    <n v="1008"/>
    <s v="PE"/>
    <s v="KR_G030312S-F0001"/>
    <n v="0"/>
    <n v="0"/>
    <n v="0"/>
    <n v="0"/>
    <n v="0"/>
    <n v="0"/>
    <m/>
    <m/>
    <n v="0"/>
    <m/>
    <m/>
    <m/>
    <s v="No"/>
    <n v="0"/>
    <s v="No"/>
    <m/>
    <m/>
    <s v="KR_G030312S-F"/>
    <s v="L12118"/>
    <m/>
    <n v="0"/>
    <n v="0"/>
    <n v="0"/>
    <n v="0"/>
    <n v="0"/>
    <n v="0"/>
    <m/>
    <m/>
    <m/>
    <s v="No"/>
    <m/>
    <m/>
    <m/>
    <s v="L12118"/>
    <m/>
    <m/>
    <s v="ZSA101826"/>
  </r>
  <r>
    <x v="811"/>
    <n v="10000"/>
    <n v="60000"/>
    <d v="2025-04-25T00:00:00"/>
    <s v="502LAUGH"/>
    <s v=" 9:48:08 am"/>
    <s v="80117500/XHX24911A1404/XHX2410261104/1010831/W02024/5285"/>
    <m/>
    <x v="0"/>
    <s v="Yes"/>
    <x v="4"/>
    <x v="4"/>
    <x v="43"/>
    <x v="43"/>
    <n v="13125"/>
    <m/>
    <m/>
    <d v="2025-04-24T00:00:00"/>
    <m/>
    <n v="8"/>
    <n v="105000"/>
    <s v="PE"/>
    <s v="MT273730001"/>
    <n v="0"/>
    <n v="105000"/>
    <n v="0"/>
    <n v="0"/>
    <n v="0"/>
    <n v="0"/>
    <m/>
    <m/>
    <n v="0"/>
    <m/>
    <m/>
    <m/>
    <m/>
    <m/>
    <m/>
    <m/>
    <m/>
    <s v="MT27373"/>
    <s v="Z26002"/>
    <m/>
    <n v="0"/>
    <n v="0"/>
    <n v="0"/>
    <n v="0"/>
    <n v="0"/>
    <n v="0"/>
    <m/>
    <m/>
    <m/>
    <s v="No"/>
    <s v="W665667"/>
    <n v="0"/>
    <m/>
    <s v="Z26002"/>
    <m/>
    <m/>
    <s v="S0360898"/>
  </r>
  <r>
    <x v="1052"/>
    <n v="10000"/>
    <n v="10000"/>
    <d v="2025-04-25T00:00:00"/>
    <s v="502LAUGH"/>
    <d v="1899-12-30T11:45:38"/>
    <s v="J00Q283701525"/>
    <m/>
    <x v="0"/>
    <s v="Yes"/>
    <x v="36"/>
    <x v="2"/>
    <x v="45"/>
    <x v="45"/>
    <n v="39000"/>
    <m/>
    <m/>
    <d v="2025-04-24T00:00:00"/>
    <m/>
    <n v="8"/>
    <n v="312000"/>
    <s v="PE"/>
    <s v="R001-41074 REV1.0001"/>
    <n v="0"/>
    <n v="312000"/>
    <n v="0"/>
    <n v="0"/>
    <n v="0"/>
    <n v="0"/>
    <m/>
    <m/>
    <n v="0"/>
    <m/>
    <m/>
    <m/>
    <m/>
    <m/>
    <m/>
    <m/>
    <m/>
    <s v="R001-41074 REV1.0"/>
    <s v="R18131"/>
    <m/>
    <n v="0"/>
    <n v="0"/>
    <n v="0"/>
    <n v="0"/>
    <n v="0"/>
    <n v="0"/>
    <m/>
    <m/>
    <m/>
    <s v="No"/>
    <s v="W665671"/>
    <n v="0"/>
    <m/>
    <s v="R18131"/>
    <m/>
    <m/>
    <s v="S0361420"/>
  </r>
  <r>
    <x v="1053"/>
    <n v="10000"/>
    <n v="10000"/>
    <d v="2025-04-25T00:00:00"/>
    <s v="502LAUGH"/>
    <s v=" 8:22:45 am"/>
    <s v="J00TB1501"/>
    <m/>
    <x v="0"/>
    <s v="Yes"/>
    <x v="19"/>
    <x v="15"/>
    <x v="18"/>
    <x v="18"/>
    <n v="5000"/>
    <m/>
    <m/>
    <d v="2025-04-24T00:00:00"/>
    <m/>
    <n v="4"/>
    <n v="20000"/>
    <s v="PE"/>
    <n v="83624410001"/>
    <n v="0"/>
    <n v="20000"/>
    <n v="0"/>
    <n v="0"/>
    <n v="0"/>
    <n v="0"/>
    <m/>
    <m/>
    <n v="0"/>
    <m/>
    <m/>
    <m/>
    <m/>
    <m/>
    <m/>
    <m/>
    <m/>
    <n v="8362441"/>
    <s v="B02083"/>
    <m/>
    <n v="0"/>
    <n v="0"/>
    <n v="0"/>
    <n v="0"/>
    <n v="0"/>
    <n v="0"/>
    <m/>
    <m/>
    <m/>
    <s v="No"/>
    <s v="W665425"/>
    <n v="0"/>
    <m/>
    <s v="B02083"/>
    <m/>
    <m/>
    <s v="S0361739"/>
  </r>
  <r>
    <x v="906"/>
    <n v="10000"/>
    <n v="20000"/>
    <d v="2025-04-24T00:00:00"/>
    <s v="502LAUGH"/>
    <s v=" 2:15:40 pm"/>
    <s v="J00V80150"/>
    <m/>
    <x v="1"/>
    <s v="Yes"/>
    <x v="19"/>
    <x v="15"/>
    <x v="18"/>
    <x v="18"/>
    <n v="1112"/>
    <m/>
    <m/>
    <d v="2025-04-24T00:00:00"/>
    <m/>
    <n v="9"/>
    <n v="10008"/>
    <s v="PE"/>
    <n v="83634490001"/>
    <n v="0"/>
    <n v="10000"/>
    <n v="8"/>
    <n v="0"/>
    <n v="0"/>
    <n v="0"/>
    <m/>
    <m/>
    <n v="0"/>
    <m/>
    <m/>
    <m/>
    <m/>
    <m/>
    <m/>
    <m/>
    <m/>
    <n v="8363449"/>
    <s v="B02083"/>
    <m/>
    <n v="0"/>
    <n v="0"/>
    <n v="0"/>
    <n v="0"/>
    <n v="0"/>
    <n v="0"/>
    <m/>
    <m/>
    <m/>
    <s v="No"/>
    <s v="W665428"/>
    <n v="0"/>
    <m/>
    <s v="B02083"/>
    <m/>
    <m/>
    <s v="S0361739"/>
  </r>
  <r>
    <x v="907"/>
    <n v="10000"/>
    <n v="20000"/>
    <d v="2025-04-24T00:00:00"/>
    <s v="502LAUGH"/>
    <s v=" 2:16:16 pm"/>
    <s v="J00V80150"/>
    <m/>
    <x v="1"/>
    <s v="Yes"/>
    <x v="19"/>
    <x v="15"/>
    <x v="18"/>
    <x v="18"/>
    <n v="1112"/>
    <m/>
    <m/>
    <d v="2025-04-24T00:00:00"/>
    <m/>
    <n v="9"/>
    <n v="10008"/>
    <s v="PE"/>
    <n v="83635750001"/>
    <n v="0"/>
    <n v="10000"/>
    <n v="8"/>
    <n v="0"/>
    <n v="0"/>
    <n v="0"/>
    <m/>
    <m/>
    <n v="0"/>
    <m/>
    <m/>
    <m/>
    <m/>
    <m/>
    <m/>
    <m/>
    <m/>
    <n v="8363575"/>
    <s v="B02083"/>
    <m/>
    <n v="0"/>
    <n v="0"/>
    <n v="0"/>
    <n v="0"/>
    <n v="0"/>
    <n v="0"/>
    <m/>
    <m/>
    <m/>
    <s v="No"/>
    <s v="W665429"/>
    <n v="0"/>
    <m/>
    <s v="B02083"/>
    <m/>
    <m/>
    <s v="S0361739"/>
  </r>
  <r>
    <x v="908"/>
    <n v="10000"/>
    <n v="20000"/>
    <d v="2025-04-24T00:00:00"/>
    <s v="502LAUGH"/>
    <s v=" 2:12:58 pm"/>
    <s v="J00V80150"/>
    <m/>
    <x v="1"/>
    <s v="Yes"/>
    <x v="19"/>
    <x v="15"/>
    <x v="18"/>
    <x v="18"/>
    <n v="1112"/>
    <m/>
    <m/>
    <d v="2025-04-24T00:00:00"/>
    <m/>
    <n v="9"/>
    <n v="10008"/>
    <s v="PE"/>
    <n v="83635760001"/>
    <n v="0"/>
    <n v="10000"/>
    <n v="8"/>
    <n v="0"/>
    <n v="0"/>
    <n v="0"/>
    <m/>
    <m/>
    <n v="0"/>
    <m/>
    <m/>
    <m/>
    <m/>
    <m/>
    <m/>
    <m/>
    <m/>
    <n v="8363576"/>
    <s v="B02083"/>
    <m/>
    <n v="0"/>
    <n v="0"/>
    <n v="0"/>
    <n v="0"/>
    <n v="0"/>
    <n v="0"/>
    <m/>
    <m/>
    <m/>
    <s v="No"/>
    <s v="W665430"/>
    <n v="0"/>
    <m/>
    <s v="B02083"/>
    <m/>
    <m/>
    <s v="S0361739"/>
  </r>
  <r>
    <x v="123"/>
    <n v="10000"/>
    <n v="30000"/>
    <d v="2025-04-25T00:00:00"/>
    <s v="502LAUGH"/>
    <s v=" 8:31:58 am"/>
    <n v="10656256092"/>
    <m/>
    <x v="2"/>
    <s v="Yes"/>
    <x v="37"/>
    <x v="20"/>
    <x v="37"/>
    <x v="37"/>
    <n v="20000"/>
    <m/>
    <m/>
    <d v="2025-04-24T00:00:00"/>
    <m/>
    <n v="11"/>
    <n v="220000"/>
    <s v="PE"/>
    <s v="3YM79-80005-FT0001"/>
    <n v="0"/>
    <n v="200000"/>
    <n v="20000"/>
    <n v="0"/>
    <n v="0"/>
    <n v="0"/>
    <m/>
    <m/>
    <n v="0"/>
    <m/>
    <m/>
    <m/>
    <m/>
    <m/>
    <m/>
    <m/>
    <m/>
    <s v="3YM79-80005-FT"/>
    <s v="H08031-JIM-M"/>
    <m/>
    <n v="0"/>
    <n v="0"/>
    <n v="0"/>
    <n v="0"/>
    <n v="0"/>
    <n v="0"/>
    <m/>
    <m/>
    <m/>
    <s v="No"/>
    <s v="W665675"/>
    <n v="0"/>
    <m/>
    <s v="H08031-JIM-M"/>
    <m/>
    <m/>
    <s v="S0361891"/>
  </r>
  <r>
    <x v="367"/>
    <n v="10000"/>
    <n v="30000"/>
    <d v="2025-04-24T00:00:00"/>
    <s v="502LAUGH"/>
    <s v=" 4:14:11 pm"/>
    <n v="10620258097"/>
    <m/>
    <x v="2"/>
    <s v="Yes"/>
    <x v="37"/>
    <x v="20"/>
    <x v="37"/>
    <x v="37"/>
    <n v="27273"/>
    <m/>
    <m/>
    <d v="2025-04-24T00:00:00"/>
    <m/>
    <n v="11"/>
    <n v="300003"/>
    <s v="PE"/>
    <s v="3YM57-80010-FT0001"/>
    <n v="0"/>
    <n v="300000"/>
    <n v="3"/>
    <n v="0"/>
    <n v="0"/>
    <n v="0"/>
    <m/>
    <m/>
    <n v="0"/>
    <m/>
    <m/>
    <m/>
    <m/>
    <m/>
    <m/>
    <m/>
    <m/>
    <s v="3YM57-80010-FT"/>
    <s v="H08031-JIM-M"/>
    <m/>
    <n v="0"/>
    <n v="0"/>
    <n v="0"/>
    <n v="0"/>
    <n v="0"/>
    <n v="0"/>
    <m/>
    <m/>
    <m/>
    <s v="No"/>
    <s v="W665680"/>
    <n v="0"/>
    <m/>
    <s v="H08031-JIM-M"/>
    <m/>
    <m/>
    <s v="S0361958"/>
  </r>
  <r>
    <x v="912"/>
    <n v="10000"/>
    <n v="20000"/>
    <d v="2025-04-25T00:00:00"/>
    <s v="502LAUGH"/>
    <s v=" 8:23:27 am"/>
    <s v="J00V8150"/>
    <m/>
    <x v="1"/>
    <s v="Yes"/>
    <x v="19"/>
    <x v="15"/>
    <x v="18"/>
    <x v="18"/>
    <n v="500"/>
    <m/>
    <m/>
    <d v="2025-04-24T00:00:00"/>
    <m/>
    <n v="6"/>
    <n v="3000"/>
    <s v="PE"/>
    <n v="86084000001"/>
    <n v="0"/>
    <n v="3000"/>
    <n v="0"/>
    <n v="0"/>
    <n v="0"/>
    <n v="0"/>
    <m/>
    <m/>
    <n v="0"/>
    <m/>
    <m/>
    <m/>
    <m/>
    <m/>
    <m/>
    <m/>
    <m/>
    <n v="8608400"/>
    <s v="B02083"/>
    <m/>
    <n v="0"/>
    <n v="0"/>
    <n v="0"/>
    <n v="0"/>
    <n v="0"/>
    <n v="0"/>
    <m/>
    <m/>
    <m/>
    <s v="No"/>
    <s v="W665442"/>
    <n v="0"/>
    <m/>
    <s v="B02083"/>
    <m/>
    <m/>
    <s v="S0362157"/>
  </r>
  <r>
    <x v="682"/>
    <n v="10000"/>
    <n v="40000"/>
    <d v="2025-04-25T00:00:00"/>
    <s v="502LAUGH"/>
    <s v=" 8:30:48 am"/>
    <s v="D008O0581/D008O0920/D008O0920/D008O0561"/>
    <m/>
    <x v="2"/>
    <s v="Yes"/>
    <x v="24"/>
    <x v="20"/>
    <x v="33"/>
    <x v="33"/>
    <n v="50000"/>
    <m/>
    <m/>
    <d v="2025-04-24T00:00:00"/>
    <m/>
    <n v="3"/>
    <n v="150000"/>
    <s v="PE"/>
    <s v="1VV22-80022-FT0001"/>
    <n v="0"/>
    <n v="150000"/>
    <n v="0"/>
    <n v="0"/>
    <n v="0"/>
    <n v="0"/>
    <m/>
    <m/>
    <n v="0"/>
    <m/>
    <m/>
    <m/>
    <m/>
    <m/>
    <m/>
    <m/>
    <m/>
    <s v="1VV22-80022-FT"/>
    <s v="H08031-JIM-M"/>
    <m/>
    <n v="0"/>
    <n v="0"/>
    <n v="0"/>
    <n v="0"/>
    <n v="0"/>
    <n v="0"/>
    <m/>
    <m/>
    <m/>
    <s v="No"/>
    <s v="W665449"/>
    <n v="0"/>
    <m/>
    <s v="H08031-JIM-M"/>
    <m/>
    <m/>
    <s v="S0362372"/>
  </r>
  <r>
    <x v="385"/>
    <n v="10000"/>
    <n v="30000"/>
    <d v="2025-04-25T00:00:00"/>
    <s v="502LAUGH"/>
    <s v=" 8:27:25 am"/>
    <n v="10620258097"/>
    <m/>
    <x v="2"/>
    <s v="Yes"/>
    <x v="37"/>
    <x v="20"/>
    <x v="37"/>
    <x v="37"/>
    <n v="27273"/>
    <m/>
    <m/>
    <d v="2025-04-24T00:00:00"/>
    <m/>
    <n v="11"/>
    <n v="300003"/>
    <s v="PE"/>
    <s v="3YM62-80017-FT0001"/>
    <n v="0"/>
    <n v="300000"/>
    <n v="3"/>
    <n v="0"/>
    <n v="0"/>
    <n v="0"/>
    <m/>
    <m/>
    <n v="0"/>
    <m/>
    <m/>
    <m/>
    <m/>
    <m/>
    <m/>
    <m/>
    <m/>
    <s v="3YM62-80017-FT"/>
    <s v="H08031-JIM-M"/>
    <m/>
    <n v="0"/>
    <n v="0"/>
    <n v="0"/>
    <n v="0"/>
    <n v="0"/>
    <n v="0"/>
    <m/>
    <m/>
    <m/>
    <s v="No"/>
    <s v="W665452"/>
    <n v="0"/>
    <m/>
    <s v="H08031-JIM-M"/>
    <m/>
    <m/>
    <s v="S0362379"/>
  </r>
  <r>
    <x v="500"/>
    <n v="10000"/>
    <n v="40000"/>
    <d v="2025-04-24T00:00:00"/>
    <s v="502LAUGH"/>
    <s v=" 5:42:48 pm"/>
    <s v="M0BI68841"/>
    <m/>
    <x v="1"/>
    <s v="Yes"/>
    <x v="12"/>
    <x v="11"/>
    <x v="12"/>
    <x v="12"/>
    <n v="1250"/>
    <m/>
    <m/>
    <d v="2025-04-24T00:00:00"/>
    <m/>
    <n v="16"/>
    <n v="20000"/>
    <s v="PE"/>
    <s v="713891306-ADS1360001"/>
    <n v="0"/>
    <n v="10000"/>
    <n v="10000"/>
    <n v="0"/>
    <n v="0"/>
    <n v="0"/>
    <m/>
    <m/>
    <n v="0"/>
    <m/>
    <m/>
    <m/>
    <m/>
    <m/>
    <m/>
    <m/>
    <m/>
    <s v="713891306-ADS1366"/>
    <s v="S19314"/>
    <m/>
    <n v="0"/>
    <n v="0"/>
    <n v="0"/>
    <n v="0"/>
    <n v="0"/>
    <n v="0"/>
    <m/>
    <m/>
    <m/>
    <s v="No"/>
    <s v="W665456"/>
    <n v="0"/>
    <m/>
    <s v="S19314"/>
    <m/>
    <m/>
    <s v="H0064938"/>
  </r>
  <r>
    <x v="1054"/>
    <n v="10000"/>
    <n v="10000"/>
    <d v="2025-04-25T00:00:00"/>
    <s v="502LAUGH"/>
    <s v=" 9:34:57 am"/>
    <s v="M0BEL2381"/>
    <m/>
    <x v="0"/>
    <s v="Yes"/>
    <x v="8"/>
    <x v="7"/>
    <x v="8"/>
    <x v="8"/>
    <n v="2750"/>
    <m/>
    <m/>
    <d v="2025-04-24T00:00:00"/>
    <m/>
    <n v="16"/>
    <n v="44000"/>
    <s v="PE"/>
    <s v="714370201-ADS1360001"/>
    <n v="0"/>
    <n v="40000"/>
    <n v="4000"/>
    <n v="0"/>
    <n v="0"/>
    <n v="0"/>
    <m/>
    <m/>
    <n v="0"/>
    <m/>
    <m/>
    <m/>
    <m/>
    <m/>
    <m/>
    <m/>
    <m/>
    <s v="714370201-ADS1366"/>
    <s v="S19314"/>
    <m/>
    <n v="0"/>
    <n v="0"/>
    <n v="0"/>
    <n v="0"/>
    <n v="0"/>
    <n v="0"/>
    <m/>
    <m/>
    <m/>
    <s v="No"/>
    <s v="W665457"/>
    <n v="0"/>
    <m/>
    <s v="S19314"/>
    <m/>
    <m/>
    <s v="H0064939"/>
  </r>
  <r>
    <x v="1054"/>
    <n v="10000"/>
    <n v="20000"/>
    <d v="2025-04-25T00:00:00"/>
    <s v="502LAUGH"/>
    <s v=" 9:34:57 am"/>
    <s v="M0BEL2381"/>
    <m/>
    <x v="1"/>
    <s v="Yes"/>
    <x v="12"/>
    <x v="11"/>
    <x v="12"/>
    <x v="12"/>
    <n v="2500"/>
    <m/>
    <m/>
    <d v="2025-04-24T00:00:00"/>
    <m/>
    <n v="16"/>
    <n v="40000"/>
    <s v="PE"/>
    <s v="714370201-ADS1360001"/>
    <n v="0"/>
    <n v="40000"/>
    <n v="0"/>
    <n v="0"/>
    <n v="0"/>
    <n v="0"/>
    <m/>
    <m/>
    <n v="0"/>
    <m/>
    <m/>
    <m/>
    <m/>
    <m/>
    <m/>
    <m/>
    <m/>
    <s v="714370201-ADS1366"/>
    <s v="S19314"/>
    <m/>
    <n v="0"/>
    <n v="0"/>
    <n v="0"/>
    <n v="0"/>
    <n v="0"/>
    <n v="0"/>
    <m/>
    <m/>
    <m/>
    <s v="No"/>
    <s v="W665457"/>
    <n v="0"/>
    <m/>
    <s v="S19314"/>
    <m/>
    <m/>
    <s v="H0064939"/>
  </r>
  <r>
    <x v="1055"/>
    <n v="10000"/>
    <n v="10000"/>
    <d v="2025-04-25T00:00:00"/>
    <s v="502LAUGH"/>
    <s v=" 8:22:45 am"/>
    <s v="SG-5656219-01"/>
    <m/>
    <x v="0"/>
    <s v="Yes"/>
    <x v="17"/>
    <x v="15"/>
    <x v="16"/>
    <x v="16"/>
    <n v="770"/>
    <m/>
    <m/>
    <d v="2025-04-24T00:00:00"/>
    <m/>
    <n v="26"/>
    <n v="20020"/>
    <s v="PE"/>
    <n v="112023880001"/>
    <n v="0"/>
    <n v="20000"/>
    <n v="20"/>
    <n v="0"/>
    <n v="0"/>
    <n v="0"/>
    <m/>
    <m/>
    <n v="0"/>
    <m/>
    <m/>
    <m/>
    <m/>
    <m/>
    <m/>
    <m/>
    <m/>
    <n v="11202388"/>
    <s v="I09180"/>
    <m/>
    <n v="0"/>
    <n v="0"/>
    <n v="0"/>
    <n v="0"/>
    <n v="0"/>
    <n v="0"/>
    <m/>
    <m/>
    <m/>
    <s v="No"/>
    <s v="W665464"/>
    <n v="0"/>
    <m/>
    <s v="I09180"/>
    <m/>
    <m/>
    <s v="S0362434"/>
  </r>
  <r>
    <x v="1056"/>
    <n v="10000"/>
    <n v="10000"/>
    <d v="2025-04-24T00:00:00"/>
    <s v="502LAUGH"/>
    <s v=" 5:43:11 pm"/>
    <s v="SG-5656219-01"/>
    <m/>
    <x v="0"/>
    <s v="Yes"/>
    <x v="17"/>
    <x v="15"/>
    <x v="16"/>
    <x v="16"/>
    <n v="10000"/>
    <m/>
    <m/>
    <d v="2025-04-24T00:00:00"/>
    <m/>
    <n v="3"/>
    <n v="30000"/>
    <s v="PE"/>
    <n v="200183090001"/>
    <n v="0"/>
    <n v="30000"/>
    <n v="0"/>
    <n v="0"/>
    <n v="0"/>
    <n v="0"/>
    <m/>
    <m/>
    <n v="0"/>
    <m/>
    <m/>
    <m/>
    <m/>
    <m/>
    <m/>
    <m/>
    <m/>
    <n v="20018309"/>
    <s v="I09180"/>
    <m/>
    <n v="0"/>
    <n v="0"/>
    <n v="0"/>
    <n v="0"/>
    <n v="0"/>
    <n v="0"/>
    <m/>
    <m/>
    <m/>
    <s v="No"/>
    <s v="W665465"/>
    <n v="0"/>
    <m/>
    <s v="I09180"/>
    <m/>
    <m/>
    <s v="S0362437"/>
  </r>
  <r>
    <x v="1057"/>
    <n v="10000"/>
    <n v="10000"/>
    <d v="2025-04-25T00:00:00"/>
    <s v="502LAUGH"/>
    <s v=" 5:15:22 pm"/>
    <n v="1006323"/>
    <m/>
    <x v="0"/>
    <s v="Yes"/>
    <x v="12"/>
    <x v="11"/>
    <x v="12"/>
    <x v="12"/>
    <n v="6000"/>
    <m/>
    <m/>
    <d v="2025-04-24T00:00:00"/>
    <m/>
    <n v="90"/>
    <n v="540000"/>
    <s v="PE"/>
    <s v="1115-790-00003 R0001"/>
    <n v="0"/>
    <n v="540000"/>
    <n v="0"/>
    <n v="0"/>
    <n v="0"/>
    <n v="0"/>
    <m/>
    <m/>
    <n v="0"/>
    <m/>
    <m/>
    <m/>
    <m/>
    <m/>
    <m/>
    <m/>
    <m/>
    <s v="1115-790-00003 REVB"/>
    <s v="M13337-SMD"/>
    <m/>
    <n v="0"/>
    <n v="0"/>
    <n v="0"/>
    <n v="0"/>
    <n v="0"/>
    <n v="0"/>
    <m/>
    <m/>
    <m/>
    <s v="No"/>
    <s v="W665467"/>
    <n v="0"/>
    <m/>
    <s v="M13337-SMD"/>
    <m/>
    <m/>
    <s v="S0362460"/>
  </r>
  <r>
    <x v="1058"/>
    <n v="10000"/>
    <n v="10000"/>
    <d v="2025-04-25T00:00:00"/>
    <s v="502LAUGH"/>
    <s v=" 8:21:04 am"/>
    <s v="J00PR5201"/>
    <m/>
    <x v="0"/>
    <s v="Yes"/>
    <x v="7"/>
    <x v="6"/>
    <x v="7"/>
    <x v="7"/>
    <n v="6000"/>
    <m/>
    <m/>
    <d v="2025-04-24T00:00:00"/>
    <m/>
    <n v="1"/>
    <n v="6000"/>
    <s v="PE"/>
    <s v="810333 REV4000001"/>
    <n v="0"/>
    <n v="3000"/>
    <n v="3000"/>
    <n v="0"/>
    <n v="0"/>
    <n v="0"/>
    <m/>
    <m/>
    <n v="0"/>
    <m/>
    <m/>
    <m/>
    <m/>
    <m/>
    <m/>
    <m/>
    <m/>
    <s v="810333 REV400"/>
    <s v="V22000"/>
    <m/>
    <n v="0"/>
    <n v="0"/>
    <n v="0"/>
    <n v="0"/>
    <n v="0"/>
    <n v="0"/>
    <m/>
    <m/>
    <m/>
    <s v="No"/>
    <s v="W665687"/>
    <n v="0"/>
    <m/>
    <s v="V22000"/>
    <m/>
    <m/>
    <s v="S0362653"/>
  </r>
  <r>
    <x v="1059"/>
    <n v="10000"/>
    <n v="10000"/>
    <d v="2025-04-25T00:00:00"/>
    <s v="502LAUGH"/>
    <s v=" 8:24:50 am"/>
    <s v="J00VU6300"/>
    <m/>
    <x v="0"/>
    <s v="Yes"/>
    <x v="10"/>
    <x v="9"/>
    <x v="10"/>
    <x v="10"/>
    <n v="3000"/>
    <m/>
    <m/>
    <d v="2025-04-24T00:00:00"/>
    <m/>
    <n v="1"/>
    <n v="3000"/>
    <s v="PE"/>
    <s v="250-5305-000001"/>
    <n v="0"/>
    <n v="3000"/>
    <n v="0"/>
    <n v="0"/>
    <n v="0"/>
    <n v="0"/>
    <m/>
    <m/>
    <n v="0"/>
    <m/>
    <m/>
    <m/>
    <m/>
    <m/>
    <m/>
    <m/>
    <m/>
    <s v="250-5305-00"/>
    <s v="J10025"/>
    <m/>
    <n v="0"/>
    <n v="0"/>
    <n v="0"/>
    <n v="0"/>
    <n v="0"/>
    <n v="0"/>
    <m/>
    <m/>
    <m/>
    <s v="No"/>
    <s v="W665480"/>
    <n v="0"/>
    <m/>
    <s v="J10025"/>
    <m/>
    <m/>
    <s v="S0362763"/>
  </r>
  <r>
    <x v="1060"/>
    <n v="10000"/>
    <n v="10000"/>
    <d v="2025-04-24T00:00:00"/>
    <s v="502LAUGH"/>
    <s v=" 2:16:56 pm"/>
    <s v="J00VU6300"/>
    <m/>
    <x v="0"/>
    <s v="Yes"/>
    <x v="10"/>
    <x v="9"/>
    <x v="10"/>
    <x v="10"/>
    <n v="1000"/>
    <m/>
    <m/>
    <d v="2025-04-24T00:00:00"/>
    <m/>
    <n v="1"/>
    <n v="1000"/>
    <s v="PE"/>
    <s v="260-5371-000001"/>
    <n v="0"/>
    <n v="1000"/>
    <n v="0"/>
    <n v="0"/>
    <n v="0"/>
    <n v="0"/>
    <m/>
    <m/>
    <n v="0"/>
    <m/>
    <m/>
    <m/>
    <m/>
    <m/>
    <m/>
    <m/>
    <m/>
    <s v="260-5371-00"/>
    <s v="J10025"/>
    <m/>
    <n v="0"/>
    <n v="0"/>
    <n v="0"/>
    <n v="0"/>
    <n v="0"/>
    <n v="0"/>
    <m/>
    <m/>
    <m/>
    <s v="No"/>
    <s v="W665487"/>
    <n v="0"/>
    <m/>
    <s v="J10025"/>
    <m/>
    <m/>
    <s v="S0362766"/>
  </r>
  <r>
    <x v="1061"/>
    <n v="10000"/>
    <n v="10000"/>
    <d v="2025-04-28T00:00:00"/>
    <s v="502LAUGH"/>
    <s v=" 8:30:40 am"/>
    <s v="D40508011T/M0BQB2120"/>
    <m/>
    <x v="0"/>
    <s v="Yes"/>
    <x v="9"/>
    <x v="8"/>
    <x v="9"/>
    <x v="9"/>
    <n v="20000"/>
    <m/>
    <m/>
    <d v="2025-04-24T00:00:00"/>
    <m/>
    <n v="1"/>
    <n v="20000"/>
    <s v="PE"/>
    <s v="QC PASSED-CLEANR0001"/>
    <n v="0"/>
    <n v="20000"/>
    <n v="0"/>
    <n v="0"/>
    <n v="0"/>
    <n v="0"/>
    <m/>
    <m/>
    <n v="0"/>
    <m/>
    <m/>
    <m/>
    <m/>
    <m/>
    <m/>
    <m/>
    <m/>
    <s v="QC PASSED-CLEANROOM"/>
    <s v="P16259"/>
    <m/>
    <n v="0"/>
    <n v="0"/>
    <n v="0"/>
    <n v="0"/>
    <n v="0"/>
    <n v="0"/>
    <m/>
    <m/>
    <m/>
    <s v="No"/>
    <s v="W665514"/>
    <n v="0"/>
    <m/>
    <s v="P16259"/>
    <m/>
    <m/>
    <s v="S0363092"/>
  </r>
  <r>
    <x v="759"/>
    <n v="10000"/>
    <n v="20000"/>
    <d v="2025-04-25T00:00:00"/>
    <s v="502LAUGH"/>
    <s v=" 8:34:17 am"/>
    <s v="U541658011/504040526"/>
    <m/>
    <x v="0"/>
    <s v="Yes"/>
    <x v="30"/>
    <x v="24"/>
    <x v="32"/>
    <x v="32"/>
    <n v="5860"/>
    <m/>
    <m/>
    <d v="2025-04-24T00:00:00"/>
    <m/>
    <n v="1"/>
    <n v="5860"/>
    <s v="PE"/>
    <s v="250-5312-000001"/>
    <n v="0"/>
    <n v="2680"/>
    <n v="3180"/>
    <n v="0"/>
    <n v="0"/>
    <n v="0"/>
    <m/>
    <m/>
    <n v="0"/>
    <m/>
    <m/>
    <m/>
    <m/>
    <m/>
    <m/>
    <m/>
    <m/>
    <s v="250-5312-00"/>
    <s v="J10025"/>
    <m/>
    <n v="0"/>
    <n v="0"/>
    <n v="0"/>
    <n v="0"/>
    <n v="0"/>
    <n v="0"/>
    <m/>
    <m/>
    <m/>
    <s v="No"/>
    <s v="W665515"/>
    <n v="0"/>
    <m/>
    <s v="J10025"/>
    <m/>
    <m/>
    <s v="S0363097"/>
  </r>
  <r>
    <x v="1062"/>
    <n v="10000"/>
    <n v="10000"/>
    <d v="2025-04-25T00:00:00"/>
    <s v="502LAUGH"/>
    <s v=" 8:35:31 am"/>
    <s v="H00004158/U0B16S141"/>
    <m/>
    <x v="0"/>
    <s v="Yes"/>
    <x v="9"/>
    <x v="8"/>
    <x v="9"/>
    <x v="9"/>
    <n v="1000"/>
    <m/>
    <m/>
    <d v="2025-04-24T00:00:00"/>
    <m/>
    <n v="1"/>
    <n v="1000"/>
    <s v="PE"/>
    <s v="P081-321  REV1.00001"/>
    <n v="0"/>
    <n v="1000"/>
    <n v="0"/>
    <n v="0"/>
    <n v="0"/>
    <n v="0"/>
    <m/>
    <m/>
    <n v="0"/>
    <m/>
    <m/>
    <m/>
    <m/>
    <m/>
    <m/>
    <m/>
    <m/>
    <s v="P081-321  REV1.00"/>
    <s v="R18153"/>
    <m/>
    <n v="0"/>
    <n v="0"/>
    <n v="0"/>
    <n v="0"/>
    <n v="0"/>
    <n v="0"/>
    <m/>
    <m/>
    <m/>
    <s v="No"/>
    <s v="W665519"/>
    <n v="0"/>
    <m/>
    <s v="R18153"/>
    <m/>
    <m/>
    <s v="S0363110"/>
  </r>
  <r>
    <x v="1063"/>
    <n v="10000"/>
    <n v="10000"/>
    <d v="2025-04-24T00:00:00"/>
    <s v="502LAUGH"/>
    <s v=" 4:43:18 pm"/>
    <s v="BZCV021-01"/>
    <m/>
    <x v="0"/>
    <s v="Yes"/>
    <x v="19"/>
    <x v="15"/>
    <x v="18"/>
    <x v="18"/>
    <n v="4313"/>
    <m/>
    <m/>
    <d v="2025-04-24T00:00:00"/>
    <m/>
    <n v="16"/>
    <n v="69008"/>
    <s v="PE"/>
    <s v="HGST BL-60X55MM0001"/>
    <n v="0"/>
    <n v="69000"/>
    <n v="8"/>
    <n v="0"/>
    <n v="0"/>
    <n v="0"/>
    <m/>
    <m/>
    <n v="0"/>
    <m/>
    <m/>
    <m/>
    <m/>
    <m/>
    <m/>
    <m/>
    <m/>
    <s v="HGST BL-60X55MM"/>
    <s v="T20198"/>
    <m/>
    <n v="0"/>
    <n v="0"/>
    <n v="0"/>
    <n v="0"/>
    <n v="0"/>
    <n v="0"/>
    <m/>
    <m/>
    <m/>
    <s v="No"/>
    <s v="W665525"/>
    <n v="0"/>
    <m/>
    <s v="T20198"/>
    <m/>
    <m/>
    <s v="S0363127"/>
  </r>
  <r>
    <x v="995"/>
    <n v="10000"/>
    <n v="20000"/>
    <d v="2025-04-25T00:00:00"/>
    <s v="502LAUGH"/>
    <s v=" 8:36:37 am"/>
    <s v="4112210U5"/>
    <m/>
    <x v="1"/>
    <s v="Yes"/>
    <x v="15"/>
    <x v="13"/>
    <x v="14"/>
    <x v="14"/>
    <n v="200"/>
    <m/>
    <m/>
    <d v="2025-04-24T00:00:00"/>
    <m/>
    <n v="1"/>
    <n v="200"/>
    <s v="PE"/>
    <s v="810480 INDEX4000001"/>
    <n v="0"/>
    <n v="100"/>
    <n v="100"/>
    <n v="0"/>
    <n v="0"/>
    <n v="0"/>
    <m/>
    <m/>
    <n v="0"/>
    <m/>
    <m/>
    <m/>
    <m/>
    <m/>
    <m/>
    <m/>
    <m/>
    <s v="810480 INDEX400"/>
    <s v="V22000"/>
    <m/>
    <n v="0"/>
    <n v="0"/>
    <n v="0"/>
    <n v="0"/>
    <n v="0"/>
    <n v="0"/>
    <m/>
    <m/>
    <m/>
    <s v="No"/>
    <s v="W665526"/>
    <n v="0"/>
    <m/>
    <s v="V22000"/>
    <m/>
    <m/>
    <s v="ZSA101806"/>
  </r>
  <r>
    <x v="942"/>
    <n v="10000"/>
    <n v="20000"/>
    <d v="2025-04-28T00:00:00"/>
    <s v="502LAUGH"/>
    <s v=" 8:48:40 am"/>
    <s v="4820U8015"/>
    <m/>
    <x v="1"/>
    <s v="Yes"/>
    <x v="40"/>
    <x v="28"/>
    <x v="14"/>
    <x v="14"/>
    <n v="1700"/>
    <m/>
    <m/>
    <d v="2025-04-24T00:00:00"/>
    <m/>
    <n v="3"/>
    <n v="5100"/>
    <s v="PE"/>
    <s v="241079-120001"/>
    <n v="0"/>
    <n v="5000"/>
    <n v="100"/>
    <n v="0"/>
    <n v="0"/>
    <n v="0"/>
    <m/>
    <m/>
    <n v="0"/>
    <m/>
    <m/>
    <m/>
    <m/>
    <m/>
    <m/>
    <m/>
    <m/>
    <s v="241079-12"/>
    <s v="T20115"/>
    <m/>
    <n v="0"/>
    <n v="0"/>
    <n v="0"/>
    <n v="0"/>
    <n v="0"/>
    <n v="0"/>
    <m/>
    <m/>
    <m/>
    <s v="No"/>
    <s v="W665540"/>
    <n v="0"/>
    <m/>
    <s v="T20115"/>
    <m/>
    <m/>
    <s v="S0363323"/>
  </r>
  <r>
    <x v="943"/>
    <n v="10000"/>
    <n v="20000"/>
    <d v="2025-04-28T00:00:00"/>
    <s v="502LAUGH"/>
    <s v=" 8:48:40 am"/>
    <s v="4820U8015"/>
    <m/>
    <x v="1"/>
    <s v="Yes"/>
    <x v="40"/>
    <x v="28"/>
    <x v="14"/>
    <x v="14"/>
    <n v="1700"/>
    <m/>
    <m/>
    <d v="2025-04-24T00:00:00"/>
    <m/>
    <n v="3"/>
    <n v="5100"/>
    <s v="PE"/>
    <s v="241080-120001"/>
    <n v="0"/>
    <n v="5000"/>
    <n v="100"/>
    <n v="0"/>
    <n v="0"/>
    <n v="0"/>
    <m/>
    <m/>
    <n v="0"/>
    <m/>
    <m/>
    <m/>
    <m/>
    <m/>
    <m/>
    <m/>
    <m/>
    <s v="241080-12"/>
    <s v="T20115"/>
    <m/>
    <n v="0"/>
    <n v="0"/>
    <n v="0"/>
    <n v="0"/>
    <n v="0"/>
    <n v="0"/>
    <m/>
    <m/>
    <m/>
    <s v="No"/>
    <s v="W665541"/>
    <n v="0"/>
    <m/>
    <s v="T20115"/>
    <m/>
    <m/>
    <s v="S0363323"/>
  </r>
  <r>
    <x v="944"/>
    <n v="10000"/>
    <n v="20000"/>
    <d v="2025-04-28T00:00:00"/>
    <s v="502LAUGH"/>
    <s v=" 8:48:40 am"/>
    <s v="4820U8015"/>
    <m/>
    <x v="1"/>
    <s v="Yes"/>
    <x v="40"/>
    <x v="28"/>
    <x v="14"/>
    <x v="14"/>
    <n v="1700"/>
    <m/>
    <m/>
    <d v="2025-04-24T00:00:00"/>
    <m/>
    <n v="3"/>
    <n v="5100"/>
    <s v="PE"/>
    <s v="241081-120001"/>
    <n v="0"/>
    <n v="5000"/>
    <n v="100"/>
    <n v="0"/>
    <n v="0"/>
    <n v="0"/>
    <m/>
    <m/>
    <n v="0"/>
    <m/>
    <m/>
    <m/>
    <m/>
    <m/>
    <m/>
    <m/>
    <m/>
    <s v="241081-12"/>
    <s v="T20115"/>
    <m/>
    <n v="0"/>
    <n v="0"/>
    <n v="0"/>
    <n v="0"/>
    <n v="0"/>
    <n v="0"/>
    <m/>
    <m/>
    <m/>
    <s v="No"/>
    <s v="W665542"/>
    <n v="0"/>
    <m/>
    <s v="T20115"/>
    <m/>
    <m/>
    <s v="S0363323"/>
  </r>
  <r>
    <x v="945"/>
    <n v="10000"/>
    <n v="20000"/>
    <d v="2025-04-28T00:00:00"/>
    <s v="502LAUGH"/>
    <s v=" 8:48:40 am"/>
    <s v="4820U8015"/>
    <m/>
    <x v="1"/>
    <s v="Yes"/>
    <x v="40"/>
    <x v="28"/>
    <x v="14"/>
    <x v="14"/>
    <n v="1700"/>
    <m/>
    <m/>
    <d v="2025-04-24T00:00:00"/>
    <m/>
    <n v="3"/>
    <n v="5100"/>
    <s v="PE"/>
    <s v="241082-120001"/>
    <n v="0"/>
    <n v="5000"/>
    <n v="100"/>
    <n v="0"/>
    <n v="0"/>
    <n v="0"/>
    <m/>
    <m/>
    <n v="0"/>
    <m/>
    <m/>
    <m/>
    <m/>
    <m/>
    <m/>
    <m/>
    <m/>
    <s v="241082-12"/>
    <s v="T20115"/>
    <m/>
    <n v="0"/>
    <n v="0"/>
    <n v="0"/>
    <n v="0"/>
    <n v="0"/>
    <n v="0"/>
    <m/>
    <m/>
    <m/>
    <s v="No"/>
    <s v="W665543"/>
    <n v="0"/>
    <m/>
    <s v="T20115"/>
    <m/>
    <m/>
    <s v="S0363323"/>
  </r>
  <r>
    <x v="946"/>
    <n v="10000"/>
    <n v="20000"/>
    <d v="2025-04-28T00:00:00"/>
    <s v="502LAUGH"/>
    <s v=" 8:48:40 am"/>
    <s v="4820U8015"/>
    <m/>
    <x v="1"/>
    <s v="Yes"/>
    <x v="40"/>
    <x v="28"/>
    <x v="14"/>
    <x v="14"/>
    <n v="1700"/>
    <m/>
    <m/>
    <d v="2025-04-24T00:00:00"/>
    <m/>
    <n v="3"/>
    <n v="5100"/>
    <s v="PE"/>
    <s v="241083-120001"/>
    <n v="0"/>
    <n v="5000"/>
    <n v="100"/>
    <n v="0"/>
    <n v="0"/>
    <n v="0"/>
    <m/>
    <m/>
    <n v="0"/>
    <m/>
    <m/>
    <m/>
    <m/>
    <m/>
    <m/>
    <m/>
    <m/>
    <s v="241083-12"/>
    <s v="T20115"/>
    <m/>
    <n v="0"/>
    <n v="0"/>
    <n v="0"/>
    <n v="0"/>
    <n v="0"/>
    <n v="0"/>
    <m/>
    <m/>
    <m/>
    <s v="No"/>
    <s v="W665544"/>
    <n v="0"/>
    <m/>
    <s v="T20115"/>
    <m/>
    <m/>
    <s v="S0363323"/>
  </r>
  <r>
    <x v="947"/>
    <n v="10000"/>
    <n v="20000"/>
    <d v="2025-04-28T00:00:00"/>
    <s v="502LAUGH"/>
    <s v=" 8:51:15 am"/>
    <s v="4820U8015"/>
    <m/>
    <x v="1"/>
    <s v="Yes"/>
    <x v="40"/>
    <x v="28"/>
    <x v="14"/>
    <x v="14"/>
    <n v="1700"/>
    <m/>
    <m/>
    <d v="2025-04-24T00:00:00"/>
    <m/>
    <n v="3"/>
    <n v="5100"/>
    <s v="PE"/>
    <s v="241084-120001"/>
    <n v="0"/>
    <n v="5000"/>
    <n v="100"/>
    <n v="0"/>
    <n v="0"/>
    <n v="0"/>
    <m/>
    <m/>
    <n v="0"/>
    <m/>
    <m/>
    <m/>
    <m/>
    <m/>
    <m/>
    <m/>
    <m/>
    <s v="241084-12"/>
    <s v="T20115"/>
    <m/>
    <n v="0"/>
    <n v="0"/>
    <n v="0"/>
    <n v="0"/>
    <n v="0"/>
    <n v="0"/>
    <m/>
    <m/>
    <m/>
    <s v="No"/>
    <s v="W665545"/>
    <n v="0"/>
    <m/>
    <s v="T20115"/>
    <m/>
    <m/>
    <s v="S0363323"/>
  </r>
  <r>
    <x v="948"/>
    <n v="10000"/>
    <n v="20000"/>
    <d v="2025-04-28T00:00:00"/>
    <s v="502LAUGH"/>
    <s v=" 8:51:15 am"/>
    <s v="4820U8015"/>
    <m/>
    <x v="1"/>
    <s v="Yes"/>
    <x v="40"/>
    <x v="28"/>
    <x v="14"/>
    <x v="14"/>
    <n v="1700"/>
    <m/>
    <m/>
    <d v="2025-04-24T00:00:00"/>
    <m/>
    <n v="3"/>
    <n v="5100"/>
    <s v="PE"/>
    <s v="241085-120001"/>
    <n v="0"/>
    <n v="5000"/>
    <n v="100"/>
    <n v="0"/>
    <n v="0"/>
    <n v="0"/>
    <m/>
    <m/>
    <n v="0"/>
    <m/>
    <m/>
    <m/>
    <m/>
    <m/>
    <m/>
    <m/>
    <m/>
    <s v="241085-12"/>
    <s v="T20115"/>
    <m/>
    <n v="0"/>
    <n v="0"/>
    <n v="0"/>
    <n v="0"/>
    <n v="0"/>
    <n v="0"/>
    <m/>
    <m/>
    <m/>
    <s v="No"/>
    <s v="W665546"/>
    <n v="0"/>
    <m/>
    <s v="T20115"/>
    <m/>
    <m/>
    <s v="S0363323"/>
  </r>
  <r>
    <x v="876"/>
    <n v="10000"/>
    <n v="20000"/>
    <d v="2025-04-28T00:00:00"/>
    <s v="502LAUGH"/>
    <s v=" 8:51:15 am"/>
    <s v="4820U8015"/>
    <m/>
    <x v="1"/>
    <s v="Yes"/>
    <x v="40"/>
    <x v="28"/>
    <x v="14"/>
    <x v="14"/>
    <n v="1700"/>
    <m/>
    <m/>
    <d v="2025-04-24T00:00:00"/>
    <m/>
    <n v="3"/>
    <n v="5100"/>
    <s v="PE"/>
    <s v="241086-120001"/>
    <n v="0"/>
    <n v="5000"/>
    <n v="100"/>
    <n v="0"/>
    <n v="0"/>
    <n v="0"/>
    <m/>
    <m/>
    <n v="0"/>
    <m/>
    <m/>
    <m/>
    <m/>
    <m/>
    <m/>
    <m/>
    <m/>
    <s v="241086-12"/>
    <s v="T20115"/>
    <m/>
    <n v="0"/>
    <n v="0"/>
    <n v="0"/>
    <n v="0"/>
    <n v="0"/>
    <n v="0"/>
    <m/>
    <m/>
    <m/>
    <s v="No"/>
    <s v="W665547"/>
    <n v="0"/>
    <m/>
    <s v="T20115"/>
    <m/>
    <m/>
    <s v="S0363323"/>
  </r>
  <r>
    <x v="877"/>
    <n v="10000"/>
    <n v="20000"/>
    <d v="2025-04-28T00:00:00"/>
    <s v="502LAUGH"/>
    <s v=" 8:51:15 am"/>
    <s v="4820U8015"/>
    <m/>
    <x v="1"/>
    <s v="Yes"/>
    <x v="40"/>
    <x v="28"/>
    <x v="14"/>
    <x v="14"/>
    <n v="1700"/>
    <m/>
    <m/>
    <d v="2025-04-24T00:00:00"/>
    <m/>
    <n v="3"/>
    <n v="5100"/>
    <s v="PE"/>
    <s v="241087-120001"/>
    <n v="0"/>
    <n v="5000"/>
    <n v="100"/>
    <n v="0"/>
    <n v="0"/>
    <n v="0"/>
    <m/>
    <m/>
    <n v="0"/>
    <m/>
    <m/>
    <m/>
    <m/>
    <m/>
    <m/>
    <m/>
    <m/>
    <s v="241087-12"/>
    <s v="T20115"/>
    <m/>
    <n v="0"/>
    <n v="0"/>
    <n v="0"/>
    <n v="0"/>
    <n v="0"/>
    <n v="0"/>
    <m/>
    <m/>
    <m/>
    <s v="No"/>
    <s v="W665548"/>
    <n v="0"/>
    <m/>
    <s v="T20115"/>
    <m/>
    <m/>
    <s v="S0363323"/>
  </r>
  <r>
    <x v="878"/>
    <n v="10000"/>
    <n v="20000"/>
    <d v="2025-04-28T00:00:00"/>
    <s v="502LAUGH"/>
    <s v=" 8:51:15 am"/>
    <s v="4820U8015"/>
    <m/>
    <x v="1"/>
    <s v="Yes"/>
    <x v="40"/>
    <x v="28"/>
    <x v="14"/>
    <x v="14"/>
    <n v="1700"/>
    <m/>
    <m/>
    <d v="2025-04-24T00:00:00"/>
    <m/>
    <n v="3"/>
    <n v="5100"/>
    <s v="PE"/>
    <s v="241088-120001"/>
    <n v="0"/>
    <n v="5000"/>
    <n v="100"/>
    <n v="0"/>
    <n v="0"/>
    <n v="0"/>
    <m/>
    <m/>
    <n v="0"/>
    <m/>
    <m/>
    <m/>
    <m/>
    <m/>
    <m/>
    <m/>
    <m/>
    <s v="241088-12"/>
    <s v="T20115"/>
    <m/>
    <n v="0"/>
    <n v="0"/>
    <n v="0"/>
    <n v="0"/>
    <n v="0"/>
    <n v="0"/>
    <m/>
    <m/>
    <m/>
    <s v="No"/>
    <s v="W665549"/>
    <n v="0"/>
    <m/>
    <s v="T20115"/>
    <m/>
    <m/>
    <s v="S0363323"/>
  </r>
  <r>
    <x v="1014"/>
    <n v="10000"/>
    <n v="20000"/>
    <d v="2025-04-24T00:00:00"/>
    <s v="502LAUGH"/>
    <s v=" 5:40:09 pm"/>
    <s v="M0BI68841"/>
    <m/>
    <x v="1"/>
    <s v="Yes"/>
    <x v="12"/>
    <x v="11"/>
    <x v="12"/>
    <x v="12"/>
    <n v="625"/>
    <m/>
    <m/>
    <d v="2025-04-24T00:00:00"/>
    <m/>
    <n v="16"/>
    <n v="10000"/>
    <s v="PE"/>
    <s v="713891301-ADS1360001"/>
    <n v="0"/>
    <n v="10000"/>
    <n v="0"/>
    <n v="0"/>
    <n v="0"/>
    <n v="0"/>
    <m/>
    <m/>
    <n v="0"/>
    <m/>
    <m/>
    <m/>
    <m/>
    <m/>
    <m/>
    <m/>
    <m/>
    <s v="713891301-ADS1366"/>
    <s v="S19314"/>
    <m/>
    <n v="0"/>
    <n v="0"/>
    <n v="0"/>
    <n v="0"/>
    <n v="0"/>
    <n v="0"/>
    <m/>
    <m/>
    <m/>
    <s v="No"/>
    <s v="W665570"/>
    <n v="0"/>
    <m/>
    <s v="S19314"/>
    <m/>
    <m/>
    <s v="H0065024"/>
  </r>
  <r>
    <x v="1015"/>
    <n v="10000"/>
    <n v="20000"/>
    <d v="2025-04-24T00:00:00"/>
    <s v="502LAUGH"/>
    <s v=" 5:40:58 pm"/>
    <s v="M0BI68841"/>
    <m/>
    <x v="1"/>
    <s v="Yes"/>
    <x v="12"/>
    <x v="11"/>
    <x v="12"/>
    <x v="12"/>
    <n v="3750"/>
    <m/>
    <m/>
    <d v="2025-04-24T00:00:00"/>
    <m/>
    <n v="16"/>
    <n v="60000"/>
    <s v="PE"/>
    <s v="713891303-ADS1360001"/>
    <n v="0"/>
    <n v="60000"/>
    <n v="0"/>
    <n v="0"/>
    <n v="0"/>
    <n v="0"/>
    <m/>
    <m/>
    <n v="0"/>
    <m/>
    <m/>
    <m/>
    <m/>
    <m/>
    <m/>
    <m/>
    <m/>
    <s v="713891303-ADS1366"/>
    <s v="S19314"/>
    <m/>
    <n v="0"/>
    <n v="0"/>
    <n v="0"/>
    <n v="0"/>
    <n v="0"/>
    <n v="0"/>
    <m/>
    <m/>
    <m/>
    <s v="No"/>
    <s v="W665571"/>
    <n v="0"/>
    <m/>
    <s v="S19314"/>
    <m/>
    <m/>
    <s v="H0065025"/>
  </r>
  <r>
    <x v="883"/>
    <n v="10000"/>
    <n v="20000"/>
    <d v="2025-04-25T00:00:00"/>
    <s v="502LAUGH"/>
    <s v=" 5:13:39 pm"/>
    <n v="17190809009"/>
    <m/>
    <x v="0"/>
    <s v="Yes"/>
    <x v="58"/>
    <x v="36"/>
    <x v="22"/>
    <x v="22"/>
    <n v="25000"/>
    <m/>
    <m/>
    <d v="2025-04-24T00:00:00"/>
    <m/>
    <n v="2"/>
    <n v="50000"/>
    <s v="PE"/>
    <s v="719007600 REVA0001"/>
    <n v="0"/>
    <n v="50000"/>
    <n v="0"/>
    <n v="0"/>
    <n v="0"/>
    <n v="0"/>
    <m/>
    <m/>
    <n v="0"/>
    <m/>
    <m/>
    <m/>
    <m/>
    <m/>
    <m/>
    <m/>
    <m/>
    <s v="719007600 REVA"/>
    <s v="S19314"/>
    <m/>
    <n v="0"/>
    <n v="0"/>
    <n v="0"/>
    <n v="0"/>
    <n v="0"/>
    <n v="0"/>
    <m/>
    <m/>
    <m/>
    <s v="No"/>
    <s v="W665572"/>
    <n v="0"/>
    <m/>
    <s v="S19314"/>
    <m/>
    <m/>
    <s v="H0065030"/>
  </r>
  <r>
    <x v="1064"/>
    <n v="10000"/>
    <n v="10000"/>
    <d v="2025-04-25T00:00:00"/>
    <s v="502LAUGH"/>
    <s v=" 5:15:22 pm"/>
    <s v="5307501-02-01-05/5307501-02-01-02/5307412-03-02-02"/>
    <m/>
    <x v="0"/>
    <s v="Yes"/>
    <x v="39"/>
    <x v="4"/>
    <x v="41"/>
    <x v="41"/>
    <n v="10800"/>
    <m/>
    <m/>
    <d v="2025-04-24T00:00:00"/>
    <m/>
    <n v="2"/>
    <n v="21600"/>
    <s v="PE"/>
    <s v="723852900-PROTO 0001"/>
    <n v="0"/>
    <n v="21600"/>
    <n v="0"/>
    <n v="0"/>
    <n v="0"/>
    <n v="0"/>
    <m/>
    <m/>
    <n v="0"/>
    <m/>
    <m/>
    <m/>
    <m/>
    <m/>
    <m/>
    <m/>
    <m/>
    <s v="723852900-PROTO D"/>
    <s v="S19314"/>
    <m/>
    <n v="0"/>
    <n v="0"/>
    <n v="0"/>
    <n v="0"/>
    <n v="0"/>
    <n v="0"/>
    <m/>
    <m/>
    <m/>
    <s v="No"/>
    <s v="W665573"/>
    <n v="0"/>
    <m/>
    <s v="S19314"/>
    <m/>
    <m/>
    <s v="H0065032"/>
  </r>
  <r>
    <x v="1065"/>
    <n v="10000"/>
    <n v="10000"/>
    <d v="2025-04-24T00:00:00"/>
    <s v="502LAUGH"/>
    <s v=" 5:20:06 pm"/>
    <s v="M0BUQ9651"/>
    <m/>
    <x v="0"/>
    <s v="Yes"/>
    <x v="45"/>
    <x v="21"/>
    <x v="26"/>
    <x v="26"/>
    <n v="9000"/>
    <m/>
    <m/>
    <d v="2025-04-24T00:00:00"/>
    <m/>
    <n v="4"/>
    <n v="36000"/>
    <s v="PE"/>
    <s v="202659200 REVA0001"/>
    <n v="0"/>
    <n v="36000"/>
    <n v="0"/>
    <n v="0"/>
    <n v="0"/>
    <n v="0"/>
    <m/>
    <m/>
    <n v="0"/>
    <m/>
    <m/>
    <m/>
    <m/>
    <m/>
    <m/>
    <m/>
    <m/>
    <s v="202659200 REVA"/>
    <s v="S19081-TH"/>
    <m/>
    <n v="0"/>
    <n v="0"/>
    <n v="0"/>
    <n v="0"/>
    <n v="0"/>
    <n v="0"/>
    <m/>
    <m/>
    <m/>
    <s v="No"/>
    <s v="W665576"/>
    <n v="0"/>
    <m/>
    <s v="S19081-TH"/>
    <m/>
    <m/>
    <s v="H0065040"/>
  </r>
  <r>
    <x v="1066"/>
    <n v="10000"/>
    <n v="10000"/>
    <d v="2025-04-29T00:00:00"/>
    <s v="502LAUGH"/>
    <s v=" 8:30:45 am"/>
    <n v="17190809007"/>
    <m/>
    <x v="0"/>
    <s v="Yes"/>
    <x v="58"/>
    <x v="36"/>
    <x v="22"/>
    <x v="22"/>
    <n v="50000"/>
    <m/>
    <m/>
    <d v="2025-04-24T00:00:00"/>
    <m/>
    <n v="2"/>
    <n v="100000"/>
    <s v="PE"/>
    <s v="719007600 REVA0001"/>
    <n v="0"/>
    <n v="100000"/>
    <n v="0"/>
    <n v="0"/>
    <n v="0"/>
    <n v="0"/>
    <m/>
    <m/>
    <n v="0"/>
    <m/>
    <m/>
    <m/>
    <m/>
    <m/>
    <m/>
    <m/>
    <m/>
    <s v="719007600 REVA"/>
    <s v="S19081-TH"/>
    <m/>
    <n v="0"/>
    <n v="0"/>
    <n v="0"/>
    <n v="0"/>
    <n v="0"/>
    <n v="0"/>
    <m/>
    <m/>
    <m/>
    <s v="No"/>
    <s v="W665578"/>
    <n v="0"/>
    <m/>
    <s v="S19081-TH"/>
    <m/>
    <m/>
    <s v="H0065051"/>
  </r>
  <r>
    <x v="1017"/>
    <n v="10000"/>
    <n v="20000"/>
    <d v="2025-04-25T00:00:00"/>
    <s v="502LAUGH"/>
    <s v=" 9:33:35 am"/>
    <s v="5307412-03-03-07/5307501-04-01-01/53074120303-10"/>
    <m/>
    <x v="0"/>
    <s v="Yes"/>
    <x v="39"/>
    <x v="4"/>
    <x v="41"/>
    <x v="41"/>
    <n v="8100"/>
    <m/>
    <m/>
    <d v="2025-04-24T00:00:00"/>
    <m/>
    <n v="2"/>
    <n v="16200"/>
    <s v="PE"/>
    <s v="723852900-PROTO 0001"/>
    <n v="0"/>
    <n v="16200"/>
    <n v="0"/>
    <n v="0"/>
    <n v="0"/>
    <n v="0"/>
    <m/>
    <m/>
    <n v="0"/>
    <m/>
    <m/>
    <m/>
    <m/>
    <m/>
    <m/>
    <m/>
    <m/>
    <s v="723852900-PROTO D"/>
    <s v="S19081-TH"/>
    <m/>
    <n v="0"/>
    <n v="0"/>
    <n v="0"/>
    <n v="0"/>
    <n v="0"/>
    <n v="0"/>
    <m/>
    <m/>
    <m/>
    <s v="No"/>
    <s v="W665580"/>
    <n v="0"/>
    <m/>
    <s v="S19081-TH"/>
    <m/>
    <m/>
    <s v="H0065053"/>
  </r>
  <r>
    <x v="1067"/>
    <n v="10000"/>
    <n v="10000"/>
    <d v="2025-04-25T00:00:00"/>
    <s v="502LAUGH"/>
    <s v=" 8:35:31 am"/>
    <s v="I3B055H052"/>
    <m/>
    <x v="0"/>
    <s v="Yes"/>
    <x v="29"/>
    <x v="21"/>
    <x v="46"/>
    <x v="46"/>
    <n v="3000"/>
    <m/>
    <m/>
    <d v="2025-04-24T00:00:00"/>
    <m/>
    <n v="1"/>
    <n v="3000"/>
    <s v="PE"/>
    <s v="DANGER LBL-145X20001"/>
    <n v="0"/>
    <n v="3000"/>
    <n v="0"/>
    <n v="0"/>
    <n v="0"/>
    <n v="0"/>
    <m/>
    <m/>
    <n v="0"/>
    <m/>
    <m/>
    <m/>
    <m/>
    <m/>
    <m/>
    <m/>
    <m/>
    <s v="DANGER LBL-145X225MM"/>
    <s v="P16194"/>
    <m/>
    <n v="0"/>
    <n v="0"/>
    <n v="0"/>
    <n v="0"/>
    <n v="0"/>
    <n v="0"/>
    <m/>
    <m/>
    <m/>
    <s v="No"/>
    <s v="W665583"/>
    <n v="0"/>
    <m/>
    <s v="P16194"/>
    <m/>
    <m/>
    <s v="S0363408"/>
  </r>
  <r>
    <x v="1068"/>
    <n v="10000"/>
    <n v="10000"/>
    <d v="2025-04-24T00:00:00"/>
    <s v="502LAUGH"/>
    <s v=" 5:36:54 pm"/>
    <s v="S24Y100131"/>
    <m/>
    <x v="0"/>
    <s v="Yes"/>
    <x v="55"/>
    <x v="27"/>
    <x v="52"/>
    <x v="51"/>
    <n v="5000"/>
    <m/>
    <m/>
    <d v="2025-04-24T00:00:00"/>
    <m/>
    <n v="1"/>
    <n v="5000"/>
    <s v="PE"/>
    <s v="764043800 REVA0001"/>
    <n v="0"/>
    <n v="5000"/>
    <n v="0"/>
    <n v="0"/>
    <n v="0"/>
    <n v="0"/>
    <m/>
    <m/>
    <n v="0"/>
    <m/>
    <m/>
    <m/>
    <m/>
    <m/>
    <m/>
    <m/>
    <m/>
    <s v="764043800 REVA"/>
    <s v="S19081-TH"/>
    <m/>
    <n v="0"/>
    <n v="0"/>
    <n v="0"/>
    <n v="0"/>
    <n v="0"/>
    <n v="0"/>
    <m/>
    <m/>
    <m/>
    <s v="No"/>
    <s v="W665593"/>
    <n v="0"/>
    <m/>
    <s v="S19081-TH"/>
    <m/>
    <m/>
    <s v="H0065090"/>
  </r>
  <r>
    <x v="1069"/>
    <n v="10000"/>
    <n v="10000"/>
    <d v="2025-04-24T00:00:00"/>
    <s v="502LAUGH"/>
    <s v=" 5:37:52 pm"/>
    <s v="M4B4603BGJBJ204-S249100157"/>
    <m/>
    <x v="0"/>
    <s v="Yes"/>
    <x v="35"/>
    <x v="27"/>
    <x v="35"/>
    <x v="35"/>
    <n v="2000"/>
    <m/>
    <m/>
    <d v="2025-04-24T00:00:00"/>
    <m/>
    <n v="1"/>
    <n v="2000"/>
    <s v="PE"/>
    <s v="764043600 REVA0001"/>
    <n v="0"/>
    <n v="2000"/>
    <n v="0"/>
    <n v="0"/>
    <n v="0"/>
    <n v="0"/>
    <m/>
    <m/>
    <n v="0"/>
    <m/>
    <m/>
    <m/>
    <m/>
    <m/>
    <m/>
    <m/>
    <m/>
    <s v="764043600 REVA"/>
    <s v="S19081-TH"/>
    <m/>
    <n v="0"/>
    <n v="0"/>
    <n v="0"/>
    <n v="0"/>
    <n v="0"/>
    <n v="0"/>
    <m/>
    <m/>
    <m/>
    <s v="No"/>
    <s v="W665594"/>
    <n v="0"/>
    <m/>
    <s v="S19081-TH"/>
    <m/>
    <m/>
    <s v="H0065091"/>
  </r>
  <r>
    <x v="1070"/>
    <n v="20000"/>
    <n v="10000"/>
    <d v="2025-04-25T00:00:00"/>
    <s v="502LAUGH"/>
    <s v=" 5:04:04 pm"/>
    <s v="4180S1"/>
    <s v="FSC31658"/>
    <x v="0"/>
    <s v="No"/>
    <x v="49"/>
    <x v="30"/>
    <x v="25"/>
    <x v="25"/>
    <n v="11250"/>
    <m/>
    <m/>
    <d v="2025-04-25T00:00:00"/>
    <m/>
    <n v="8"/>
    <n v="90000"/>
    <s v="PE"/>
    <s v="R390-404 REV1.00001"/>
    <n v="0"/>
    <n v="0"/>
    <n v="0"/>
    <n v="0"/>
    <n v="0"/>
    <n v="0"/>
    <m/>
    <m/>
    <n v="0"/>
    <m/>
    <m/>
    <m/>
    <s v="No"/>
    <n v="0"/>
    <s v="No"/>
    <m/>
    <m/>
    <s v="R390-404 REV2.0"/>
    <s v="R18131"/>
    <m/>
    <n v="0"/>
    <n v="0"/>
    <n v="0"/>
    <n v="0"/>
    <n v="0"/>
    <n v="0"/>
    <m/>
    <m/>
    <m/>
    <s v="No"/>
    <m/>
    <m/>
    <m/>
    <s v="R18131"/>
    <m/>
    <m/>
    <s v="S0352943"/>
  </r>
  <r>
    <x v="1071"/>
    <n v="10000"/>
    <n v="10000"/>
    <d v="2025-04-25T00:00:00"/>
    <s v="502LAUGH"/>
    <s v=" 5:04:04 pm"/>
    <s v="4180S1"/>
    <s v="FSC31658"/>
    <x v="0"/>
    <s v="No"/>
    <x v="49"/>
    <x v="30"/>
    <x v="25"/>
    <x v="25"/>
    <n v="3750"/>
    <m/>
    <m/>
    <d v="2025-04-25T00:00:00"/>
    <m/>
    <n v="8"/>
    <n v="30000"/>
    <s v="PE"/>
    <s v="R390-404 REV1.00001"/>
    <n v="0"/>
    <n v="0"/>
    <n v="0"/>
    <n v="0"/>
    <n v="0"/>
    <n v="0"/>
    <m/>
    <m/>
    <n v="0"/>
    <m/>
    <m/>
    <m/>
    <s v="No"/>
    <n v="0"/>
    <s v="No"/>
    <m/>
    <m/>
    <s v="R390-404 REV2.0"/>
    <s v="R18131"/>
    <m/>
    <n v="0"/>
    <n v="0"/>
    <n v="0"/>
    <n v="0"/>
    <n v="0"/>
    <n v="0"/>
    <m/>
    <m/>
    <m/>
    <s v="No"/>
    <m/>
    <m/>
    <m/>
    <s v="R18131"/>
    <m/>
    <m/>
    <s v="S0354103"/>
  </r>
  <r>
    <x v="1071"/>
    <n v="20000"/>
    <n v="10000"/>
    <d v="2025-04-25T00:00:00"/>
    <s v="502LAUGH"/>
    <s v=" 5:04:04 pm"/>
    <s v="4180S1"/>
    <s v="FSC31658"/>
    <x v="0"/>
    <s v="No"/>
    <x v="49"/>
    <x v="30"/>
    <x v="25"/>
    <x v="25"/>
    <n v="7500"/>
    <m/>
    <m/>
    <d v="2025-04-25T00:00:00"/>
    <m/>
    <n v="8"/>
    <n v="60000"/>
    <s v="PE"/>
    <s v="R390-404 REV1.00001"/>
    <n v="0"/>
    <n v="0"/>
    <n v="0"/>
    <n v="0"/>
    <n v="0"/>
    <n v="0"/>
    <m/>
    <m/>
    <n v="0"/>
    <m/>
    <m/>
    <m/>
    <s v="No"/>
    <n v="0"/>
    <s v="No"/>
    <m/>
    <m/>
    <s v="R390-404 REV2.0"/>
    <s v="R18131"/>
    <m/>
    <n v="0"/>
    <n v="0"/>
    <n v="0"/>
    <n v="0"/>
    <n v="0"/>
    <n v="0"/>
    <m/>
    <m/>
    <m/>
    <s v="No"/>
    <m/>
    <m/>
    <m/>
    <s v="R18131"/>
    <m/>
    <m/>
    <s v="S0354103"/>
  </r>
  <r>
    <x v="1072"/>
    <n v="10000"/>
    <n v="10000"/>
    <d v="2025-04-28T00:00:00"/>
    <s v="502LAUGH"/>
    <s v=" 8:27:02 am"/>
    <s v="4180S1"/>
    <s v="FSC31658"/>
    <x v="0"/>
    <s v="No"/>
    <x v="47"/>
    <x v="18"/>
    <x v="25"/>
    <x v="25"/>
    <n v="12500"/>
    <m/>
    <m/>
    <d v="2025-04-25T00:00:00"/>
    <m/>
    <n v="8"/>
    <n v="100000"/>
    <s v="PE"/>
    <s v="R390-404 REV1.00001"/>
    <n v="0"/>
    <n v="0"/>
    <n v="0"/>
    <n v="0"/>
    <n v="0"/>
    <n v="0"/>
    <m/>
    <m/>
    <n v="0"/>
    <m/>
    <m/>
    <m/>
    <s v="No"/>
    <n v="0"/>
    <s v="No"/>
    <m/>
    <m/>
    <s v="R390-404 REV2.0"/>
    <s v="R18131"/>
    <m/>
    <n v="0"/>
    <n v="0"/>
    <n v="0"/>
    <n v="0"/>
    <n v="0"/>
    <n v="0"/>
    <m/>
    <m/>
    <m/>
    <s v="No"/>
    <m/>
    <m/>
    <m/>
    <s v="R18131"/>
    <m/>
    <m/>
    <s v="S0355682"/>
  </r>
  <r>
    <x v="1072"/>
    <n v="20000"/>
    <n v="10000"/>
    <d v="2025-04-28T00:00:00"/>
    <s v="502LAUGH"/>
    <s v=" 8:27:02 am"/>
    <s v="4180S1"/>
    <s v="FSC31658"/>
    <x v="0"/>
    <s v="No"/>
    <x v="47"/>
    <x v="18"/>
    <x v="25"/>
    <x v="25"/>
    <n v="7500"/>
    <m/>
    <m/>
    <d v="2025-04-25T00:00:00"/>
    <m/>
    <n v="8"/>
    <n v="60000"/>
    <s v="PE"/>
    <s v="R390-404 REV1.00001"/>
    <n v="0"/>
    <n v="0"/>
    <n v="0"/>
    <n v="0"/>
    <n v="0"/>
    <n v="0"/>
    <m/>
    <m/>
    <n v="0"/>
    <m/>
    <m/>
    <m/>
    <s v="No"/>
    <n v="0"/>
    <s v="No"/>
    <m/>
    <m/>
    <s v="R390-404 REV2.0"/>
    <s v="R18131"/>
    <m/>
    <n v="0"/>
    <n v="0"/>
    <n v="0"/>
    <n v="0"/>
    <n v="0"/>
    <n v="0"/>
    <m/>
    <m/>
    <m/>
    <s v="No"/>
    <m/>
    <m/>
    <m/>
    <s v="R18131"/>
    <m/>
    <m/>
    <s v="S0355682"/>
  </r>
  <r>
    <x v="1073"/>
    <n v="10000"/>
    <n v="10000"/>
    <d v="2025-04-29T00:00:00"/>
    <s v="502LAUGH"/>
    <s v=" 4:10:20 pm"/>
    <s v="BZC040-02"/>
    <s v="SC25387"/>
    <x v="0"/>
    <s v="No"/>
    <x v="44"/>
    <x v="25"/>
    <x v="0"/>
    <x v="0"/>
    <n v="1289"/>
    <m/>
    <m/>
    <d v="2025-04-25T00:00:00"/>
    <m/>
    <n v="24"/>
    <n v="30936"/>
    <s v="PE"/>
    <s v="KT-200-T0001"/>
    <n v="0"/>
    <n v="0"/>
    <n v="0"/>
    <n v="0"/>
    <n v="0"/>
    <n v="0"/>
    <m/>
    <m/>
    <n v="0"/>
    <m/>
    <m/>
    <m/>
    <s v="No"/>
    <n v="0"/>
    <s v="No"/>
    <m/>
    <m/>
    <s v="KT-200-T"/>
    <s v="E05203"/>
    <m/>
    <n v="0"/>
    <n v="0"/>
    <n v="0"/>
    <n v="0"/>
    <n v="0"/>
    <n v="0"/>
    <m/>
    <m/>
    <m/>
    <s v="No"/>
    <m/>
    <m/>
    <m/>
    <s v="E05203"/>
    <m/>
    <m/>
    <s v="S0356612"/>
  </r>
  <r>
    <x v="1074"/>
    <n v="10000"/>
    <n v="10000"/>
    <d v="2025-04-28T00:00:00"/>
    <s v="502LAUGH"/>
    <s v=" 8:32:48 am"/>
    <s v="D005822401525"/>
    <s v="SC31695"/>
    <x v="0"/>
    <s v="No"/>
    <x v="36"/>
    <x v="2"/>
    <x v="45"/>
    <x v="45"/>
    <n v="40000"/>
    <m/>
    <m/>
    <d v="2025-04-25T00:00:00"/>
    <m/>
    <n v="5"/>
    <n v="200000"/>
    <s v="PE"/>
    <s v="R390-439 REV 1.00001"/>
    <n v="0"/>
    <n v="0"/>
    <n v="0"/>
    <n v="0"/>
    <n v="0"/>
    <n v="0"/>
    <m/>
    <m/>
    <n v="0"/>
    <m/>
    <m/>
    <m/>
    <s v="No"/>
    <n v="0"/>
    <s v="No"/>
    <m/>
    <m/>
    <s v="R390-439 REV 1.0"/>
    <s v="R18131"/>
    <m/>
    <n v="0"/>
    <n v="0"/>
    <n v="0"/>
    <n v="0"/>
    <n v="0"/>
    <n v="0"/>
    <m/>
    <m/>
    <m/>
    <s v="No"/>
    <m/>
    <m/>
    <m/>
    <s v="R18131"/>
    <m/>
    <m/>
    <s v="S0359018"/>
  </r>
  <r>
    <x v="1075"/>
    <n v="10000"/>
    <n v="10000"/>
    <d v="2025-04-28T00:00:00"/>
    <s v="502LAUGH"/>
    <s v=" 5:25:04 pm"/>
    <s v="J00TP8740"/>
    <s v="FSC31901"/>
    <x v="0"/>
    <s v="No"/>
    <x v="3"/>
    <x v="3"/>
    <x v="47"/>
    <x v="47"/>
    <n v="13125"/>
    <m/>
    <m/>
    <d v="2025-04-25T00:00:00"/>
    <m/>
    <n v="8"/>
    <n v="105000"/>
    <s v="PE"/>
    <s v="Z512 REV 6.00001"/>
    <n v="0"/>
    <n v="0"/>
    <n v="0"/>
    <n v="0"/>
    <n v="0"/>
    <n v="0"/>
    <m/>
    <m/>
    <n v="0"/>
    <m/>
    <m/>
    <m/>
    <s v="No"/>
    <n v="0"/>
    <s v="No"/>
    <m/>
    <m/>
    <s v="Z512 REV 8.0"/>
    <s v="R18131"/>
    <m/>
    <n v="0"/>
    <n v="0"/>
    <n v="0"/>
    <n v="0"/>
    <n v="0"/>
    <n v="0"/>
    <m/>
    <m/>
    <m/>
    <s v="No"/>
    <m/>
    <m/>
    <m/>
    <s v="R18131"/>
    <m/>
    <m/>
    <s v="S0361157"/>
  </r>
  <r>
    <x v="1076"/>
    <n v="10000"/>
    <n v="10000"/>
    <d v="2025-04-28T00:00:00"/>
    <s v="502LAUGH"/>
    <s v=" 8:36:38 am"/>
    <s v="SG-566171301"/>
    <s v="FSC29525"/>
    <x v="0"/>
    <s v="No"/>
    <x v="21"/>
    <x v="3"/>
    <x v="20"/>
    <x v="20"/>
    <n v="36000"/>
    <m/>
    <m/>
    <d v="2025-04-25T00:00:00"/>
    <m/>
    <n v="12"/>
    <n v="432000"/>
    <s v="PE"/>
    <n v="80256220001"/>
    <n v="0"/>
    <n v="0"/>
    <n v="0"/>
    <n v="0"/>
    <n v="0"/>
    <n v="0"/>
    <m/>
    <m/>
    <n v="0"/>
    <m/>
    <m/>
    <m/>
    <s v="No"/>
    <n v="0"/>
    <s v="No"/>
    <m/>
    <m/>
    <n v="8025622"/>
    <s v="B02083"/>
    <m/>
    <n v="0"/>
    <n v="0"/>
    <n v="0"/>
    <n v="0"/>
    <n v="0"/>
    <n v="0"/>
    <m/>
    <m/>
    <m/>
    <s v="No"/>
    <m/>
    <m/>
    <m/>
    <s v="B02083"/>
    <m/>
    <m/>
    <s v="S0361305"/>
  </r>
  <r>
    <x v="3"/>
    <n v="10000"/>
    <n v="40000"/>
    <d v="2025-05-02T00:00:00"/>
    <s v="502LAUGH"/>
    <s v=" 5:43:37 pm"/>
    <s v="10656256088/10656256086"/>
    <s v="FSC30754"/>
    <x v="2"/>
    <s v="No"/>
    <x v="37"/>
    <x v="20"/>
    <x v="37"/>
    <x v="37"/>
    <n v="63637"/>
    <m/>
    <m/>
    <d v="2025-04-25T00:00:00"/>
    <m/>
    <n v="11"/>
    <n v="700007"/>
    <s v="PE"/>
    <s v="3YM60-80017-FT0001"/>
    <n v="0"/>
    <n v="0"/>
    <n v="0"/>
    <n v="0"/>
    <n v="0"/>
    <n v="0"/>
    <m/>
    <m/>
    <n v="0"/>
    <m/>
    <m/>
    <m/>
    <s v="No"/>
    <n v="0"/>
    <s v="No"/>
    <m/>
    <m/>
    <s v="3YM60-80017-FT"/>
    <s v="H08031-JIM-M"/>
    <m/>
    <n v="0"/>
    <n v="0"/>
    <n v="0"/>
    <n v="0"/>
    <n v="0"/>
    <n v="0"/>
    <m/>
    <m/>
    <m/>
    <s v="No"/>
    <m/>
    <m/>
    <m/>
    <s v="H08031-JIM-M"/>
    <m/>
    <m/>
    <s v="S0361950"/>
  </r>
  <r>
    <x v="893"/>
    <n v="10000"/>
    <n v="20000"/>
    <d v="2025-04-29T00:00:00"/>
    <s v="502LAUGH"/>
    <s v=" 8:18:38 am"/>
    <s v="BZC040-01"/>
    <s v="SC25387"/>
    <x v="0"/>
    <s v="No"/>
    <x v="44"/>
    <x v="25"/>
    <x v="42"/>
    <x v="42"/>
    <n v="2310"/>
    <m/>
    <m/>
    <d v="2025-04-25T00:00:00"/>
    <m/>
    <n v="24"/>
    <n v="55440"/>
    <s v="PE"/>
    <s v="CHAMP SQ-BLUE0001"/>
    <n v="0"/>
    <n v="0"/>
    <n v="0"/>
    <n v="0"/>
    <n v="0"/>
    <n v="0"/>
    <m/>
    <m/>
    <n v="0"/>
    <m/>
    <m/>
    <m/>
    <s v="No"/>
    <n v="0"/>
    <s v="No"/>
    <m/>
    <m/>
    <s v="CHAMP SQ-BLUE"/>
    <s v="E05203"/>
    <m/>
    <n v="0"/>
    <n v="0"/>
    <n v="0"/>
    <n v="0"/>
    <n v="0"/>
    <n v="0"/>
    <m/>
    <m/>
    <m/>
    <s v="No"/>
    <m/>
    <m/>
    <m/>
    <s v="E05203"/>
    <m/>
    <m/>
    <s v="S0362395"/>
  </r>
  <r>
    <x v="465"/>
    <n v="10000"/>
    <n v="20000"/>
    <d v="2025-04-30T00:00:00"/>
    <s v="502LAUGH"/>
    <s v=" 4:58:17 pm"/>
    <s v="4071803U5"/>
    <s v="BC13869"/>
    <x v="1"/>
    <s v="No"/>
    <x v="15"/>
    <x v="13"/>
    <x v="14"/>
    <x v="14"/>
    <n v="3300"/>
    <m/>
    <m/>
    <d v="2025-04-25T00:00:00"/>
    <m/>
    <n v="1"/>
    <n v="3300"/>
    <s v="PE"/>
    <s v="810478 INDEX4000001"/>
    <n v="0"/>
    <n v="0"/>
    <n v="0"/>
    <n v="0"/>
    <n v="0"/>
    <n v="0"/>
    <m/>
    <m/>
    <n v="0"/>
    <m/>
    <m/>
    <m/>
    <s v="No"/>
    <n v="0"/>
    <s v="No"/>
    <m/>
    <m/>
    <s v="810478 INDEX400"/>
    <s v="V22000"/>
    <m/>
    <n v="0"/>
    <n v="0"/>
    <n v="0"/>
    <n v="0"/>
    <n v="0"/>
    <n v="0"/>
    <m/>
    <m/>
    <m/>
    <s v="No"/>
    <m/>
    <m/>
    <m/>
    <s v="V22000"/>
    <m/>
    <m/>
    <s v="S0362573"/>
  </r>
  <r>
    <x v="1077"/>
    <n v="10000"/>
    <n v="10000"/>
    <d v="2025-04-25T00:00:00"/>
    <s v="502LAUGH"/>
    <s v=" 5:04:04 pm"/>
    <s v="M0BUE5730"/>
    <s v="SC30898S"/>
    <x v="0"/>
    <s v="No"/>
    <x v="11"/>
    <x v="10"/>
    <x v="11"/>
    <x v="11"/>
    <n v="9000"/>
    <m/>
    <m/>
    <d v="2025-04-25T00:00:00"/>
    <m/>
    <n v="4"/>
    <n v="36000"/>
    <s v="PE"/>
    <s v="L001-772785-00000007"/>
    <n v="0"/>
    <n v="0"/>
    <n v="0"/>
    <n v="0"/>
    <n v="0"/>
    <n v="0"/>
    <m/>
    <m/>
    <n v="0"/>
    <m/>
    <m/>
    <m/>
    <s v="No"/>
    <n v="0"/>
    <s v="No"/>
    <m/>
    <m/>
    <s v="L001-772785-000007CG"/>
    <s v="W23041-TH"/>
    <m/>
    <n v="0"/>
    <n v="0"/>
    <n v="0"/>
    <n v="0"/>
    <n v="0"/>
    <n v="0"/>
    <m/>
    <m/>
    <m/>
    <s v="No"/>
    <m/>
    <m/>
    <m/>
    <s v="W23041-TH"/>
    <m/>
    <m/>
    <s v="H0064976"/>
  </r>
  <r>
    <x v="1078"/>
    <n v="10000"/>
    <n v="10000"/>
    <d v="2025-05-02T00:00:00"/>
    <s v="502LAUGH"/>
    <s v=" 8:47:50 am"/>
    <s v="M0BFL2381"/>
    <s v="PDC22129"/>
    <x v="0"/>
    <s v="No"/>
    <x v="8"/>
    <x v="7"/>
    <x v="8"/>
    <x v="8"/>
    <n v="2750"/>
    <m/>
    <m/>
    <d v="2025-04-25T00:00:00"/>
    <m/>
    <n v="16"/>
    <n v="44000"/>
    <s v="PE"/>
    <s v="714370204-ADS1360001"/>
    <n v="0"/>
    <n v="0"/>
    <n v="0"/>
    <n v="0"/>
    <n v="0"/>
    <n v="0"/>
    <m/>
    <m/>
    <n v="0"/>
    <m/>
    <m/>
    <m/>
    <s v="No"/>
    <n v="0"/>
    <s v="No"/>
    <m/>
    <m/>
    <s v="714370204-ADS1366"/>
    <s v="S19314"/>
    <m/>
    <n v="0"/>
    <n v="0"/>
    <n v="0"/>
    <n v="0"/>
    <n v="0"/>
    <n v="0"/>
    <m/>
    <m/>
    <m/>
    <s v="No"/>
    <m/>
    <m/>
    <m/>
    <s v="S19314"/>
    <m/>
    <m/>
    <s v="H0064985"/>
  </r>
  <r>
    <x v="849"/>
    <n v="10000"/>
    <n v="20000"/>
    <d v="2025-04-30T00:00:00"/>
    <s v="502LAUGH"/>
    <s v=" 2:45:11 pm"/>
    <s v="10620258008/10620258003/10620258001"/>
    <s v="FSC30754"/>
    <x v="1"/>
    <s v="No"/>
    <x v="2"/>
    <x v="2"/>
    <x v="2"/>
    <x v="2"/>
    <n v="1250"/>
    <m/>
    <m/>
    <d v="2025-04-25T00:00:00"/>
    <m/>
    <n v="88"/>
    <n v="110000"/>
    <s v="PE"/>
    <s v="F6U61-80027-FT0001"/>
    <n v="0"/>
    <n v="0"/>
    <n v="0"/>
    <n v="0"/>
    <n v="0"/>
    <n v="0"/>
    <m/>
    <m/>
    <n v="0"/>
    <m/>
    <m/>
    <m/>
    <s v="No"/>
    <n v="0"/>
    <s v="No"/>
    <m/>
    <m/>
    <s v="F6U61-80027-FT"/>
    <s v="H08031-JIM-M"/>
    <m/>
    <n v="0"/>
    <n v="0"/>
    <n v="0"/>
    <n v="0"/>
    <n v="0"/>
    <n v="0"/>
    <m/>
    <m/>
    <m/>
    <s v="No"/>
    <m/>
    <m/>
    <m/>
    <s v="H08031-JIM-M"/>
    <m/>
    <m/>
    <s v="S0363338"/>
  </r>
  <r>
    <x v="1079"/>
    <n v="10000"/>
    <n v="10000"/>
    <d v="2025-05-02T00:00:00"/>
    <s v="502LAUGH"/>
    <s v=" 8:46:02 am"/>
    <s v="M0BFL2381"/>
    <s v="PDC22129"/>
    <x v="0"/>
    <s v="No"/>
    <x v="8"/>
    <x v="7"/>
    <x v="8"/>
    <x v="8"/>
    <n v="2750"/>
    <m/>
    <m/>
    <d v="2025-04-25T00:00:00"/>
    <m/>
    <n v="16"/>
    <n v="44000"/>
    <s v="PE"/>
    <s v="714370204-ADS1360001"/>
    <n v="0"/>
    <n v="0"/>
    <n v="0"/>
    <n v="0"/>
    <n v="0"/>
    <n v="0"/>
    <m/>
    <m/>
    <n v="0"/>
    <m/>
    <m/>
    <m/>
    <s v="No"/>
    <n v="0"/>
    <s v="No"/>
    <m/>
    <m/>
    <s v="714370204-ADS1366"/>
    <s v="S19081-TH"/>
    <m/>
    <n v="0"/>
    <n v="0"/>
    <n v="0"/>
    <n v="0"/>
    <n v="0"/>
    <n v="0"/>
    <m/>
    <m/>
    <m/>
    <s v="No"/>
    <m/>
    <m/>
    <m/>
    <s v="S19081-TH"/>
    <m/>
    <m/>
    <s v="H0065045"/>
  </r>
  <r>
    <x v="1080"/>
    <n v="10000"/>
    <n v="10000"/>
    <d v="2025-05-02T00:00:00"/>
    <s v="502LAUGH"/>
    <s v=" 8:46:02 am"/>
    <s v="M0BFL2381"/>
    <s v="PDC22129"/>
    <x v="0"/>
    <s v="No"/>
    <x v="8"/>
    <x v="7"/>
    <x v="8"/>
    <x v="8"/>
    <n v="2750"/>
    <m/>
    <m/>
    <d v="2025-04-25T00:00:00"/>
    <m/>
    <n v="16"/>
    <n v="44000"/>
    <s v="PE"/>
    <s v="714370205-ADS1360001"/>
    <n v="0"/>
    <n v="0"/>
    <n v="0"/>
    <n v="0"/>
    <n v="0"/>
    <n v="0"/>
    <m/>
    <m/>
    <n v="0"/>
    <m/>
    <m/>
    <m/>
    <s v="No"/>
    <n v="0"/>
    <s v="No"/>
    <m/>
    <m/>
    <s v="714370205-ADS1366"/>
    <s v="S19081-TH"/>
    <m/>
    <n v="0"/>
    <n v="0"/>
    <n v="0"/>
    <n v="0"/>
    <n v="0"/>
    <n v="0"/>
    <m/>
    <m/>
    <m/>
    <s v="No"/>
    <m/>
    <m/>
    <m/>
    <s v="S19081-TH"/>
    <m/>
    <m/>
    <s v="H0065046"/>
  </r>
  <r>
    <x v="1033"/>
    <n v="10000"/>
    <n v="20000"/>
    <d v="2025-04-30T00:00:00"/>
    <s v="502LAUGH"/>
    <s v=" 9:08:44 am"/>
    <s v="M4N4603BGJAJ107-S248100170/F0313901"/>
    <s v="FD29782"/>
    <x v="0"/>
    <s v="No"/>
    <x v="55"/>
    <x v="27"/>
    <x v="52"/>
    <x v="51"/>
    <n v="135000"/>
    <m/>
    <m/>
    <d v="2025-04-25T00:00:00"/>
    <m/>
    <n v="1"/>
    <n v="135000"/>
    <s v="PE"/>
    <s v="716626800 REVC0001"/>
    <n v="0"/>
    <n v="0"/>
    <n v="0"/>
    <n v="0"/>
    <n v="0"/>
    <n v="0"/>
    <m/>
    <m/>
    <n v="0"/>
    <m/>
    <m/>
    <m/>
    <s v="No"/>
    <n v="0"/>
    <s v="No"/>
    <m/>
    <m/>
    <s v="716626800 REVC"/>
    <s v="S19081-TH"/>
    <m/>
    <n v="0"/>
    <n v="0"/>
    <n v="0"/>
    <n v="0"/>
    <n v="0"/>
    <n v="0"/>
    <m/>
    <m/>
    <m/>
    <s v="No"/>
    <m/>
    <m/>
    <m/>
    <s v="S19081-TH"/>
    <m/>
    <m/>
    <s v="H0065050"/>
  </r>
  <r>
    <x v="1081"/>
    <n v="10000"/>
    <n v="10000"/>
    <d v="2025-04-30T00:00:00"/>
    <s v="502LAUGH"/>
    <s v=" 9:02:39 am"/>
    <s v="5307412-03-03-09/5307501-02-02-10/5307501-02-03-04"/>
    <s v="FPSC29937SET"/>
    <x v="0"/>
    <s v="No"/>
    <x v="39"/>
    <x v="4"/>
    <x v="41"/>
    <x v="41"/>
    <n v="54000"/>
    <m/>
    <m/>
    <d v="2025-04-25T00:00:00"/>
    <m/>
    <n v="2"/>
    <n v="108000"/>
    <s v="PE"/>
    <s v="723852900-PROTO 0001"/>
    <n v="0"/>
    <n v="0"/>
    <n v="0"/>
    <n v="0"/>
    <n v="0"/>
    <n v="0"/>
    <m/>
    <m/>
    <n v="0"/>
    <m/>
    <m/>
    <m/>
    <s v="No"/>
    <n v="0"/>
    <s v="No"/>
    <m/>
    <m/>
    <s v="723852900-PROTO D"/>
    <s v="S19081-TH"/>
    <m/>
    <n v="0"/>
    <n v="0"/>
    <n v="0"/>
    <n v="0"/>
    <n v="0"/>
    <n v="0"/>
    <m/>
    <m/>
    <m/>
    <s v="No"/>
    <m/>
    <m/>
    <m/>
    <s v="S19081-TH"/>
    <m/>
    <m/>
    <s v="H0065054"/>
  </r>
  <r>
    <x v="1082"/>
    <n v="10000"/>
    <n v="10000"/>
    <d v="2025-04-25T00:00:00"/>
    <s v="502LAUGH"/>
    <s v=" 5:45:00 pm"/>
    <s v="5011624U5A"/>
    <s v="SC20721"/>
    <x v="0"/>
    <s v="No"/>
    <x v="6"/>
    <x v="5"/>
    <x v="46"/>
    <x v="46"/>
    <n v="6667"/>
    <m/>
    <m/>
    <d v="2025-04-25T00:00:00"/>
    <m/>
    <n v="6"/>
    <n v="40002"/>
    <s v="PE"/>
    <s v="260-6167-000001"/>
    <n v="0"/>
    <n v="0"/>
    <n v="0"/>
    <n v="0"/>
    <n v="0"/>
    <n v="0"/>
    <m/>
    <m/>
    <n v="0"/>
    <m/>
    <m/>
    <m/>
    <s v="No"/>
    <n v="0"/>
    <s v="No"/>
    <m/>
    <m/>
    <s v="260-6167-00"/>
    <s v="J10025"/>
    <m/>
    <n v="0"/>
    <n v="0"/>
    <n v="0"/>
    <n v="0"/>
    <n v="0"/>
    <n v="0"/>
    <m/>
    <m/>
    <m/>
    <s v="No"/>
    <m/>
    <m/>
    <m/>
    <s v="J10025"/>
    <m/>
    <m/>
    <s v="S0363477"/>
  </r>
  <r>
    <x v="1083"/>
    <n v="10000"/>
    <n v="10000"/>
    <d v="2025-04-25T00:00:00"/>
    <s v="502LAUGH"/>
    <s v=" 5:42:54 pm"/>
    <s v="U541452043/504040726"/>
    <s v="SC28392"/>
    <x v="0"/>
    <s v="No"/>
    <x v="30"/>
    <x v="24"/>
    <x v="32"/>
    <x v="32"/>
    <n v="5860"/>
    <m/>
    <m/>
    <d v="2025-04-25T00:00:00"/>
    <m/>
    <n v="1"/>
    <n v="5860"/>
    <s v="PE"/>
    <s v="250-5312-000001"/>
    <n v="0"/>
    <n v="0"/>
    <n v="0"/>
    <n v="0"/>
    <n v="0"/>
    <n v="0"/>
    <m/>
    <m/>
    <n v="0"/>
    <m/>
    <m/>
    <m/>
    <s v="No"/>
    <n v="0"/>
    <s v="No"/>
    <m/>
    <m/>
    <s v="250-5312-00"/>
    <s v="J10025"/>
    <m/>
    <n v="0"/>
    <n v="0"/>
    <n v="0"/>
    <n v="0"/>
    <n v="0"/>
    <n v="0"/>
    <m/>
    <m/>
    <m/>
    <s v="No"/>
    <m/>
    <m/>
    <m/>
    <s v="J10025"/>
    <m/>
    <m/>
    <s v="S0363483"/>
  </r>
  <r>
    <x v="1084"/>
    <n v="10000"/>
    <n v="10000"/>
    <d v="2025-04-25T00:00:00"/>
    <s v="502LAUGH"/>
    <s v=" 4:44:36 pm"/>
    <s v="J00WA5830"/>
    <m/>
    <x v="0"/>
    <s v="Yes"/>
    <x v="19"/>
    <x v="15"/>
    <x v="18"/>
    <x v="18"/>
    <n v="18750"/>
    <m/>
    <m/>
    <d v="2025-04-25T00:00:00"/>
    <m/>
    <n v="24"/>
    <n v="450000"/>
    <s v="PE"/>
    <s v="BL-20X75MM0001"/>
    <n v="0"/>
    <n v="450000"/>
    <n v="0"/>
    <n v="0"/>
    <n v="0"/>
    <n v="0"/>
    <m/>
    <m/>
    <n v="0"/>
    <m/>
    <m/>
    <m/>
    <m/>
    <m/>
    <m/>
    <m/>
    <m/>
    <s v="SHELF LBL-20X75MM"/>
    <s v="B02083"/>
    <m/>
    <n v="0"/>
    <n v="0"/>
    <n v="0"/>
    <n v="0"/>
    <n v="0"/>
    <n v="0"/>
    <m/>
    <m/>
    <m/>
    <s v="No"/>
    <s v="W665669"/>
    <n v="0"/>
    <m/>
    <s v="B02083"/>
    <m/>
    <m/>
    <s v="S0361271"/>
  </r>
  <r>
    <x v="1085"/>
    <n v="10000"/>
    <n v="10000"/>
    <d v="2025-04-28T00:00:00"/>
    <s v="502LAUGH"/>
    <s v=" 8:23:23 am"/>
    <s v="P/O49109 23L11010522"/>
    <m/>
    <x v="0"/>
    <s v="Yes"/>
    <x v="9"/>
    <x v="8"/>
    <x v="9"/>
    <x v="9"/>
    <n v="17800"/>
    <m/>
    <m/>
    <d v="2025-04-25T00:00:00"/>
    <m/>
    <n v="5"/>
    <n v="89000"/>
    <s v="PE"/>
    <s v="TPK-888292-00100001"/>
    <n v="0"/>
    <n v="106500"/>
    <n v="-17500"/>
    <n v="0"/>
    <n v="0"/>
    <n v="0"/>
    <m/>
    <m/>
    <n v="0"/>
    <m/>
    <m/>
    <m/>
    <m/>
    <m/>
    <m/>
    <m/>
    <m/>
    <s v="TPK-888292-0010"/>
    <s v="Z26002"/>
    <m/>
    <n v="0"/>
    <n v="0"/>
    <n v="0"/>
    <n v="0"/>
    <n v="0"/>
    <n v="0"/>
    <m/>
    <m/>
    <m/>
    <s v="No"/>
    <s v="W665674"/>
    <n v="0"/>
    <m/>
    <s v="Z26002"/>
    <m/>
    <m/>
    <s v="S0361851"/>
  </r>
  <r>
    <x v="1086"/>
    <n v="10000"/>
    <n v="10000"/>
    <d v="2025-04-25T00:00:00"/>
    <s v="502LAUGH"/>
    <s v=" 5:05:45 pm"/>
    <s v="SG-555268 01"/>
    <m/>
    <x v="0"/>
    <s v="Yes"/>
    <x v="17"/>
    <x v="15"/>
    <x v="16"/>
    <x v="16"/>
    <n v="840"/>
    <m/>
    <m/>
    <d v="2025-04-25T00:00:00"/>
    <m/>
    <n v="44"/>
    <n v="36960"/>
    <s v="PE"/>
    <n v="111699440001"/>
    <n v="0"/>
    <n v="36960"/>
    <n v="0"/>
    <n v="0"/>
    <n v="0"/>
    <n v="0"/>
    <m/>
    <m/>
    <n v="0"/>
    <m/>
    <m/>
    <m/>
    <m/>
    <m/>
    <m/>
    <m/>
    <m/>
    <n v="11169944"/>
    <s v="I09180"/>
    <m/>
    <n v="0"/>
    <n v="0"/>
    <n v="0"/>
    <n v="0"/>
    <n v="0"/>
    <n v="0"/>
    <m/>
    <m/>
    <m/>
    <s v="No"/>
    <s v="W665461"/>
    <n v="0"/>
    <m/>
    <s v="I09180"/>
    <m/>
    <m/>
    <s v="S0362417"/>
  </r>
  <r>
    <x v="1086"/>
    <n v="20000"/>
    <n v="10000"/>
    <d v="2025-04-25T00:00:00"/>
    <s v="502LAUGH"/>
    <s v=" 5:05:45 pm"/>
    <s v="SG-555268 01"/>
    <m/>
    <x v="0"/>
    <s v="Yes"/>
    <x v="17"/>
    <x v="15"/>
    <x v="16"/>
    <x v="16"/>
    <n v="1120"/>
    <m/>
    <m/>
    <d v="2025-04-25T00:00:00"/>
    <m/>
    <n v="44"/>
    <n v="49280"/>
    <s v="PE"/>
    <n v="111699440001"/>
    <n v="0"/>
    <n v="49280"/>
    <n v="0"/>
    <n v="0"/>
    <n v="0"/>
    <n v="0"/>
    <m/>
    <m/>
    <n v="0"/>
    <m/>
    <m/>
    <m/>
    <m/>
    <m/>
    <m/>
    <m/>
    <m/>
    <n v="11169944"/>
    <s v="I09180"/>
    <m/>
    <n v="0"/>
    <n v="0"/>
    <n v="0"/>
    <n v="0"/>
    <n v="0"/>
    <n v="0"/>
    <m/>
    <m/>
    <m/>
    <s v="No"/>
    <s v="W665461"/>
    <n v="0"/>
    <m/>
    <s v="I09180"/>
    <m/>
    <m/>
    <s v="S0362417"/>
  </r>
  <r>
    <x v="1087"/>
    <n v="10000"/>
    <n v="10000"/>
    <d v="2025-04-25T00:00:00"/>
    <s v="502LAUGH"/>
    <d v="1899-12-30T11:45:38"/>
    <s v="SG-5644655 01"/>
    <m/>
    <x v="0"/>
    <s v="Yes"/>
    <x v="6"/>
    <x v="5"/>
    <x v="6"/>
    <x v="6"/>
    <n v="860"/>
    <m/>
    <m/>
    <d v="2025-04-25T00:00:00"/>
    <m/>
    <n v="1"/>
    <n v="860"/>
    <s v="PE"/>
    <n v="150034910001"/>
    <n v="0"/>
    <n v="860"/>
    <n v="0"/>
    <n v="0"/>
    <n v="0"/>
    <n v="0"/>
    <m/>
    <m/>
    <n v="0"/>
    <m/>
    <m/>
    <m/>
    <m/>
    <m/>
    <m/>
    <m/>
    <m/>
    <n v="15003491"/>
    <s v="I09180"/>
    <m/>
    <n v="0"/>
    <n v="0"/>
    <n v="0"/>
    <n v="0"/>
    <n v="0"/>
    <n v="0"/>
    <m/>
    <m/>
    <m/>
    <s v="No"/>
    <s v="W665462"/>
    <n v="0"/>
    <m/>
    <s v="I09180"/>
    <m/>
    <m/>
    <s v="S0362424"/>
  </r>
  <r>
    <x v="1087"/>
    <n v="20000"/>
    <n v="10000"/>
    <d v="2025-04-25T00:00:00"/>
    <s v="502LAUGH"/>
    <d v="1899-12-30T11:45:38"/>
    <s v="SG-5644655 01"/>
    <m/>
    <x v="0"/>
    <s v="Yes"/>
    <x v="6"/>
    <x v="5"/>
    <x v="6"/>
    <x v="6"/>
    <n v="860"/>
    <m/>
    <m/>
    <d v="2025-04-25T00:00:00"/>
    <m/>
    <n v="1"/>
    <n v="860"/>
    <s v="PE"/>
    <n v="150034910001"/>
    <n v="0"/>
    <n v="860"/>
    <n v="0"/>
    <n v="0"/>
    <n v="0"/>
    <n v="0"/>
    <m/>
    <m/>
    <n v="0"/>
    <m/>
    <m/>
    <m/>
    <m/>
    <m/>
    <m/>
    <m/>
    <m/>
    <n v="15003491"/>
    <s v="I09180"/>
    <m/>
    <n v="0"/>
    <n v="0"/>
    <n v="0"/>
    <n v="0"/>
    <n v="0"/>
    <n v="0"/>
    <m/>
    <m/>
    <m/>
    <s v="No"/>
    <s v="W665462"/>
    <n v="0"/>
    <m/>
    <s v="I09180"/>
    <m/>
    <m/>
    <s v="S0362424"/>
  </r>
  <r>
    <x v="1088"/>
    <n v="10000"/>
    <n v="10000"/>
    <d v="2025-04-25T00:00:00"/>
    <s v="502LAUGH"/>
    <s v=" 3:01:21 pm"/>
    <s v="SG-5644655 01"/>
    <m/>
    <x v="0"/>
    <s v="Yes"/>
    <x v="6"/>
    <x v="5"/>
    <x v="6"/>
    <x v="6"/>
    <n v="860"/>
    <m/>
    <m/>
    <d v="2025-04-25T00:00:00"/>
    <m/>
    <n v="1"/>
    <n v="860"/>
    <s v="PE"/>
    <n v="150101360001"/>
    <n v="0"/>
    <n v="860"/>
    <n v="0"/>
    <n v="0"/>
    <n v="0"/>
    <n v="0"/>
    <m/>
    <m/>
    <n v="0"/>
    <m/>
    <m/>
    <m/>
    <m/>
    <m/>
    <m/>
    <m/>
    <m/>
    <n v="15010136"/>
    <s v="I09180"/>
    <m/>
    <n v="0"/>
    <n v="0"/>
    <n v="0"/>
    <n v="0"/>
    <n v="0"/>
    <n v="0"/>
    <m/>
    <m/>
    <m/>
    <s v="No"/>
    <s v="W665463"/>
    <n v="0"/>
    <m/>
    <s v="I09180"/>
    <m/>
    <m/>
    <s v="S0362425"/>
  </r>
  <r>
    <x v="1089"/>
    <n v="10000"/>
    <n v="10000"/>
    <d v="2025-04-25T00:00:00"/>
    <s v="502LAUGH"/>
    <s v=" 3:58:28 pm"/>
    <s v="4239S1"/>
    <m/>
    <x v="0"/>
    <s v="Yes"/>
    <x v="17"/>
    <x v="15"/>
    <x v="16"/>
    <x v="16"/>
    <n v="1024"/>
    <m/>
    <m/>
    <d v="2025-04-25T00:00:00"/>
    <m/>
    <n v="1"/>
    <n v="1024"/>
    <s v="PE"/>
    <n v="200119290001"/>
    <n v="0"/>
    <n v="1024"/>
    <n v="0"/>
    <n v="0"/>
    <n v="0"/>
    <n v="0"/>
    <m/>
    <m/>
    <n v="0"/>
    <m/>
    <m/>
    <m/>
    <m/>
    <m/>
    <m/>
    <m/>
    <m/>
    <n v="20011929"/>
    <s v="I09180"/>
    <m/>
    <n v="0"/>
    <n v="0"/>
    <n v="0"/>
    <n v="0"/>
    <n v="0"/>
    <n v="0"/>
    <m/>
    <m/>
    <m/>
    <s v="No"/>
    <s v="W665466"/>
    <n v="0"/>
    <m/>
    <s v="I09180"/>
    <m/>
    <m/>
    <s v="S0362442"/>
  </r>
  <r>
    <x v="1090"/>
    <n v="10000"/>
    <n v="10000"/>
    <d v="2025-04-25T00:00:00"/>
    <s v="502LAUGH"/>
    <s v=" 4:24:45 pm"/>
    <s v="J00VU6300"/>
    <m/>
    <x v="0"/>
    <s v="Yes"/>
    <x v="10"/>
    <x v="9"/>
    <x v="10"/>
    <x v="10"/>
    <n v="3000"/>
    <m/>
    <m/>
    <d v="2025-04-25T00:00:00"/>
    <m/>
    <n v="1"/>
    <n v="3000"/>
    <s v="PE"/>
    <s v="250-5320-000001"/>
    <n v="0"/>
    <n v="3000"/>
    <n v="0"/>
    <n v="0"/>
    <n v="0"/>
    <n v="0"/>
    <m/>
    <m/>
    <n v="0"/>
    <m/>
    <m/>
    <m/>
    <m/>
    <m/>
    <m/>
    <m/>
    <m/>
    <s v="250-5320-00"/>
    <s v="J10025"/>
    <m/>
    <n v="0"/>
    <n v="0"/>
    <n v="0"/>
    <n v="0"/>
    <n v="0"/>
    <n v="0"/>
    <m/>
    <m/>
    <m/>
    <s v="No"/>
    <s v="W665481"/>
    <n v="0"/>
    <m/>
    <s v="J10025"/>
    <m/>
    <m/>
    <s v="S0362763"/>
  </r>
  <r>
    <x v="1091"/>
    <n v="10000"/>
    <n v="10000"/>
    <d v="2025-04-25T00:00:00"/>
    <s v="502LAUGH"/>
    <s v=" 5:43:59 pm"/>
    <s v="J00VU6300"/>
    <m/>
    <x v="0"/>
    <s v="Yes"/>
    <x v="17"/>
    <x v="15"/>
    <x v="16"/>
    <x v="16"/>
    <n v="1000"/>
    <m/>
    <m/>
    <d v="2025-04-25T00:00:00"/>
    <m/>
    <n v="8"/>
    <n v="8000"/>
    <s v="PE"/>
    <s v="250-8002-000001"/>
    <n v="0"/>
    <n v="8000"/>
    <n v="0"/>
    <n v="0"/>
    <n v="0"/>
    <n v="0"/>
    <m/>
    <m/>
    <n v="0"/>
    <m/>
    <m/>
    <m/>
    <m/>
    <m/>
    <m/>
    <m/>
    <m/>
    <s v="250-8002-00"/>
    <s v="J10025"/>
    <m/>
    <n v="0"/>
    <n v="0"/>
    <n v="0"/>
    <n v="0"/>
    <n v="0"/>
    <n v="0"/>
    <m/>
    <m/>
    <m/>
    <s v="No"/>
    <s v="W665694"/>
    <n v="0"/>
    <m/>
    <s v="J10025"/>
    <m/>
    <m/>
    <s v="S0362768"/>
  </r>
  <r>
    <x v="1092"/>
    <n v="10000"/>
    <n v="10000"/>
    <d v="2025-04-25T00:00:00"/>
    <s v="502LAUGH"/>
    <s v=" 3:01:21 pm"/>
    <s v="D005822401525"/>
    <m/>
    <x v="0"/>
    <s v="Yes"/>
    <x v="36"/>
    <x v="2"/>
    <x v="45"/>
    <x v="45"/>
    <n v="2000"/>
    <m/>
    <m/>
    <d v="2025-04-25T00:00:00"/>
    <m/>
    <n v="5"/>
    <n v="10000"/>
    <s v="PE"/>
    <s v="R370-4220 REV 1.0001"/>
    <n v="0"/>
    <n v="10000"/>
    <n v="0"/>
    <n v="0"/>
    <n v="0"/>
    <n v="0"/>
    <m/>
    <m/>
    <n v="0"/>
    <m/>
    <m/>
    <m/>
    <m/>
    <m/>
    <m/>
    <m/>
    <m/>
    <s v="R370-4220 REV 1.0"/>
    <s v="R18131-AUSTRALIA"/>
    <m/>
    <n v="0"/>
    <n v="0"/>
    <n v="0"/>
    <n v="0"/>
    <n v="0"/>
    <n v="0"/>
    <m/>
    <m/>
    <m/>
    <s v="No"/>
    <s v="W665496"/>
    <n v="0"/>
    <m/>
    <s v="R18131-AUSTRALIA"/>
    <m/>
    <m/>
    <s v="S0362954"/>
  </r>
  <r>
    <x v="993"/>
    <n v="10000"/>
    <n v="20000"/>
    <d v="2025-04-25T00:00:00"/>
    <s v="502LAUGH"/>
    <s v=" 2:02:41 pm"/>
    <n v="310180293"/>
    <m/>
    <x v="1"/>
    <s v="Yes"/>
    <x v="15"/>
    <x v="13"/>
    <x v="14"/>
    <x v="14"/>
    <n v="2"/>
    <m/>
    <m/>
    <d v="2025-04-25T00:00:00"/>
    <m/>
    <n v="5"/>
    <n v="10"/>
    <s v="PE"/>
    <s v="057-05335-0004 R0003"/>
    <n v="0"/>
    <n v="7"/>
    <n v="3"/>
    <n v="0"/>
    <n v="0"/>
    <n v="0"/>
    <m/>
    <m/>
    <n v="0"/>
    <m/>
    <m/>
    <m/>
    <m/>
    <m/>
    <m/>
    <m/>
    <m/>
    <s v="057-05335-0004SKREVA"/>
    <s v="S19351"/>
    <m/>
    <n v="0"/>
    <n v="0"/>
    <n v="0"/>
    <n v="0"/>
    <n v="0"/>
    <n v="0"/>
    <m/>
    <m/>
    <m/>
    <s v="No"/>
    <s v="W665503"/>
    <n v="0"/>
    <m/>
    <s v="S19351"/>
    <m/>
    <m/>
    <s v="S0363032"/>
  </r>
  <r>
    <x v="1093"/>
    <n v="10000"/>
    <n v="10000"/>
    <d v="2025-04-25T00:00:00"/>
    <s v="502LAUGH"/>
    <s v=" 4:22:57 pm"/>
    <s v="G2311002/U32O958023"/>
    <m/>
    <x v="0"/>
    <s v="Yes"/>
    <x v="7"/>
    <x v="6"/>
    <x v="7"/>
    <x v="7"/>
    <n v="500"/>
    <m/>
    <m/>
    <d v="2025-04-25T00:00:00"/>
    <m/>
    <n v="3"/>
    <n v="1500"/>
    <s v="PE"/>
    <n v="103796760001"/>
    <n v="0"/>
    <n v="1500"/>
    <n v="0"/>
    <n v="0"/>
    <n v="0"/>
    <n v="0"/>
    <m/>
    <m/>
    <n v="0"/>
    <m/>
    <m/>
    <m/>
    <m/>
    <m/>
    <m/>
    <m/>
    <m/>
    <n v="10379676"/>
    <s v="L12070"/>
    <m/>
    <n v="0"/>
    <n v="0"/>
    <n v="0"/>
    <n v="0"/>
    <n v="0"/>
    <n v="0"/>
    <m/>
    <m/>
    <m/>
    <s v="No"/>
    <s v="W665504"/>
    <n v="0"/>
    <m/>
    <s v="L12070"/>
    <m/>
    <m/>
    <s v="S0363041"/>
  </r>
  <r>
    <x v="1094"/>
    <n v="10000"/>
    <n v="10000"/>
    <d v="2025-04-25T00:00:00"/>
    <s v="502LAUGH"/>
    <s v=" 5:16:20 pm"/>
    <s v="M0BFL2381"/>
    <m/>
    <x v="0"/>
    <s v="Yes"/>
    <x v="8"/>
    <x v="7"/>
    <x v="8"/>
    <x v="8"/>
    <n v="1500"/>
    <m/>
    <m/>
    <d v="2025-04-25T00:00:00"/>
    <m/>
    <n v="16"/>
    <n v="24000"/>
    <s v="PE"/>
    <s v="714370204-ADS1360001"/>
    <n v="0"/>
    <n v="20000"/>
    <n v="4000"/>
    <n v="0"/>
    <n v="0"/>
    <n v="0"/>
    <m/>
    <m/>
    <n v="0"/>
    <m/>
    <m/>
    <m/>
    <m/>
    <m/>
    <m/>
    <m/>
    <m/>
    <s v="714370204-ADS1366"/>
    <s v="S19081-TH"/>
    <m/>
    <n v="0"/>
    <n v="0"/>
    <n v="0"/>
    <n v="0"/>
    <n v="0"/>
    <n v="0"/>
    <m/>
    <m/>
    <m/>
    <s v="No"/>
    <s v="W665507"/>
    <n v="0"/>
    <m/>
    <s v="S19081-TH"/>
    <m/>
    <m/>
    <s v="H0064995"/>
  </r>
  <r>
    <x v="1094"/>
    <n v="10000"/>
    <n v="20000"/>
    <d v="2025-04-25T00:00:00"/>
    <s v="502LAUGH"/>
    <s v=" 5:16:20 pm"/>
    <s v="M0BFL2381"/>
    <m/>
    <x v="1"/>
    <s v="Yes"/>
    <x v="12"/>
    <x v="11"/>
    <x v="12"/>
    <x v="12"/>
    <n v="1250"/>
    <m/>
    <m/>
    <d v="2025-04-25T00:00:00"/>
    <m/>
    <n v="16"/>
    <n v="20000"/>
    <s v="PE"/>
    <s v="714370204-ADS1360001"/>
    <n v="0"/>
    <n v="20000"/>
    <n v="0"/>
    <n v="0"/>
    <n v="0"/>
    <n v="0"/>
    <m/>
    <m/>
    <n v="0"/>
    <m/>
    <m/>
    <m/>
    <m/>
    <m/>
    <m/>
    <m/>
    <m/>
    <s v="714370204-ADS1366"/>
    <s v="S19081-TH"/>
    <m/>
    <n v="0"/>
    <n v="0"/>
    <n v="0"/>
    <n v="0"/>
    <n v="0"/>
    <n v="0"/>
    <m/>
    <m/>
    <m/>
    <s v="No"/>
    <s v="W665507"/>
    <n v="0"/>
    <m/>
    <s v="S19081-TH"/>
    <m/>
    <m/>
    <s v="H0064995"/>
  </r>
  <r>
    <x v="1095"/>
    <n v="10000"/>
    <n v="10000"/>
    <d v="2025-04-25T00:00:00"/>
    <s v="502LAUGH"/>
    <s v=" 5:08:02 pm"/>
    <n v="1006323"/>
    <m/>
    <x v="0"/>
    <s v="Yes"/>
    <x v="12"/>
    <x v="11"/>
    <x v="12"/>
    <x v="12"/>
    <n v="1334"/>
    <m/>
    <m/>
    <d v="2025-04-25T00:00:00"/>
    <m/>
    <n v="90"/>
    <n v="120060"/>
    <s v="PE"/>
    <s v="1115-790-00003 R0001"/>
    <n v="0"/>
    <n v="120000"/>
    <n v="60"/>
    <n v="0"/>
    <n v="0"/>
    <n v="0"/>
    <m/>
    <m/>
    <n v="0"/>
    <m/>
    <m/>
    <m/>
    <m/>
    <m/>
    <m/>
    <m/>
    <m/>
    <s v="1115-790-00003 REVB"/>
    <s v="M13337-SMD"/>
    <m/>
    <n v="0"/>
    <n v="0"/>
    <n v="0"/>
    <n v="0"/>
    <n v="0"/>
    <n v="0"/>
    <m/>
    <m/>
    <m/>
    <s v="No"/>
    <s v="W665527"/>
    <n v="0"/>
    <m/>
    <s v="M13337-SMD"/>
    <m/>
    <m/>
    <s v="S0362460"/>
  </r>
  <r>
    <x v="879"/>
    <n v="10000"/>
    <n v="20000"/>
    <d v="2025-04-28T00:00:00"/>
    <s v="502LAUGH"/>
    <s v=" 8:53:03 am"/>
    <s v="4820U8015"/>
    <m/>
    <x v="1"/>
    <s v="Yes"/>
    <x v="40"/>
    <x v="28"/>
    <x v="14"/>
    <x v="14"/>
    <n v="1700"/>
    <m/>
    <m/>
    <d v="2025-04-25T00:00:00"/>
    <m/>
    <n v="3"/>
    <n v="5100"/>
    <s v="PE"/>
    <s v="241089-120001"/>
    <n v="0"/>
    <n v="5000"/>
    <n v="100"/>
    <n v="0"/>
    <n v="0"/>
    <n v="0"/>
    <m/>
    <m/>
    <n v="0"/>
    <m/>
    <m/>
    <m/>
    <m/>
    <m/>
    <m/>
    <m/>
    <m/>
    <s v="241089-12"/>
    <s v="T20115"/>
    <m/>
    <n v="0"/>
    <n v="0"/>
    <n v="0"/>
    <n v="0"/>
    <n v="0"/>
    <n v="0"/>
    <m/>
    <m/>
    <m/>
    <s v="No"/>
    <s v="W665550"/>
    <n v="0"/>
    <m/>
    <s v="T20115"/>
    <m/>
    <m/>
    <s v="S0363323"/>
  </r>
  <r>
    <x v="880"/>
    <n v="10000"/>
    <n v="20000"/>
    <d v="2025-04-28T00:00:00"/>
    <s v="502LAUGH"/>
    <s v=" 8:53:03 am"/>
    <s v="4820U8015"/>
    <m/>
    <x v="1"/>
    <s v="Yes"/>
    <x v="40"/>
    <x v="28"/>
    <x v="14"/>
    <x v="14"/>
    <n v="1700"/>
    <m/>
    <m/>
    <d v="2025-04-25T00:00:00"/>
    <m/>
    <n v="3"/>
    <n v="5100"/>
    <s v="PE"/>
    <s v="241090-120001"/>
    <n v="0"/>
    <n v="5000"/>
    <n v="100"/>
    <n v="0"/>
    <n v="0"/>
    <n v="0"/>
    <m/>
    <m/>
    <n v="0"/>
    <m/>
    <m/>
    <m/>
    <m/>
    <m/>
    <m/>
    <m/>
    <m/>
    <s v="241090-12"/>
    <s v="T20115"/>
    <m/>
    <n v="0"/>
    <n v="0"/>
    <n v="0"/>
    <n v="0"/>
    <n v="0"/>
    <n v="0"/>
    <m/>
    <m/>
    <m/>
    <s v="No"/>
    <s v="W665551"/>
    <n v="0"/>
    <m/>
    <s v="T20115"/>
    <m/>
    <m/>
    <s v="S0363323"/>
  </r>
  <r>
    <x v="1002"/>
    <n v="10000"/>
    <n v="20000"/>
    <d v="2025-04-28T00:00:00"/>
    <s v="502LAUGH"/>
    <s v=" 8:53:03 am"/>
    <s v="4820U8015"/>
    <m/>
    <x v="1"/>
    <s v="Yes"/>
    <x v="40"/>
    <x v="28"/>
    <x v="14"/>
    <x v="14"/>
    <n v="1700"/>
    <m/>
    <m/>
    <d v="2025-04-25T00:00:00"/>
    <m/>
    <n v="3"/>
    <n v="5100"/>
    <s v="PE"/>
    <s v="241235-120001"/>
    <n v="0"/>
    <n v="5000"/>
    <n v="100"/>
    <n v="0"/>
    <n v="0"/>
    <n v="0"/>
    <m/>
    <m/>
    <n v="0"/>
    <m/>
    <m/>
    <m/>
    <m/>
    <m/>
    <m/>
    <m/>
    <m/>
    <s v="241235-12"/>
    <s v="T20115"/>
    <m/>
    <n v="0"/>
    <n v="0"/>
    <n v="0"/>
    <n v="0"/>
    <n v="0"/>
    <n v="0"/>
    <m/>
    <m/>
    <m/>
    <s v="No"/>
    <s v="W665552"/>
    <n v="0"/>
    <m/>
    <s v="T20115"/>
    <m/>
    <m/>
    <s v="S0363323"/>
  </r>
  <r>
    <x v="1003"/>
    <n v="10000"/>
    <n v="20000"/>
    <d v="2025-04-28T00:00:00"/>
    <s v="502LAUGH"/>
    <s v=" 8:53:03 am"/>
    <s v="4820U8015"/>
    <m/>
    <x v="1"/>
    <s v="Yes"/>
    <x v="40"/>
    <x v="28"/>
    <x v="14"/>
    <x v="14"/>
    <n v="1700"/>
    <m/>
    <m/>
    <d v="2025-04-25T00:00:00"/>
    <m/>
    <n v="3"/>
    <n v="5100"/>
    <s v="PE"/>
    <s v="241236-120001"/>
    <n v="0"/>
    <n v="5000"/>
    <n v="100"/>
    <n v="0"/>
    <n v="0"/>
    <n v="0"/>
    <m/>
    <m/>
    <n v="0"/>
    <m/>
    <m/>
    <m/>
    <m/>
    <m/>
    <m/>
    <m/>
    <m/>
    <s v="241236-12"/>
    <s v="T20115"/>
    <m/>
    <n v="0"/>
    <n v="0"/>
    <n v="0"/>
    <n v="0"/>
    <n v="0"/>
    <n v="0"/>
    <m/>
    <m/>
    <m/>
    <s v="No"/>
    <s v="W665553"/>
    <n v="0"/>
    <m/>
    <s v="T20115"/>
    <m/>
    <m/>
    <s v="S0363323"/>
  </r>
  <r>
    <x v="1096"/>
    <n v="10000"/>
    <n v="10000"/>
    <d v="2025-04-25T00:00:00"/>
    <s v="502LAUGH"/>
    <s v=" 3:55:59 pm"/>
    <s v="M0BUQ9651"/>
    <m/>
    <x v="0"/>
    <s v="Yes"/>
    <x v="45"/>
    <x v="21"/>
    <x v="26"/>
    <x v="26"/>
    <n v="9000"/>
    <m/>
    <m/>
    <d v="2025-04-25T00:00:00"/>
    <m/>
    <n v="4"/>
    <n v="36000"/>
    <s v="PE"/>
    <s v="202659300 REVA0001"/>
    <n v="0"/>
    <n v="36000"/>
    <n v="0"/>
    <n v="0"/>
    <n v="0"/>
    <n v="0"/>
    <m/>
    <m/>
    <n v="0"/>
    <m/>
    <m/>
    <m/>
    <m/>
    <m/>
    <m/>
    <m/>
    <m/>
    <s v="202659300 REVA"/>
    <s v="S19314"/>
    <m/>
    <n v="0"/>
    <n v="0"/>
    <n v="0"/>
    <n v="0"/>
    <n v="0"/>
    <n v="0"/>
    <m/>
    <m/>
    <m/>
    <s v="No"/>
    <s v="W665566"/>
    <n v="0"/>
    <m/>
    <s v="S19314"/>
    <m/>
    <m/>
    <s v="H0065014"/>
  </r>
  <r>
    <x v="1064"/>
    <n v="10000"/>
    <n v="20000"/>
    <d v="2025-04-25T00:00:00"/>
    <s v="502LAUGH"/>
    <s v=" 5:15:22 pm"/>
    <s v="5307501-02-01-05/5307501-02-01-02/5307412-03-02-02"/>
    <m/>
    <x v="0"/>
    <s v="Yes"/>
    <x v="39"/>
    <x v="4"/>
    <x v="41"/>
    <x v="41"/>
    <n v="16200"/>
    <m/>
    <m/>
    <d v="2025-04-25T00:00:00"/>
    <m/>
    <n v="2"/>
    <n v="32400"/>
    <s v="PE"/>
    <s v="723852900-PROTO 0001"/>
    <n v="0"/>
    <n v="32400"/>
    <n v="0"/>
    <n v="0"/>
    <n v="0"/>
    <n v="0"/>
    <m/>
    <m/>
    <n v="0"/>
    <m/>
    <m/>
    <m/>
    <m/>
    <m/>
    <m/>
    <m/>
    <m/>
    <s v="723852900-PROTO D"/>
    <s v="S19314"/>
    <m/>
    <n v="0"/>
    <n v="0"/>
    <n v="0"/>
    <n v="0"/>
    <n v="0"/>
    <n v="0"/>
    <m/>
    <m/>
    <m/>
    <s v="No"/>
    <s v="W665573"/>
    <n v="0"/>
    <m/>
    <s v="S19314"/>
    <m/>
    <m/>
    <s v="H0065032"/>
  </r>
  <r>
    <x v="1097"/>
    <n v="10000"/>
    <n v="10000"/>
    <d v="2025-04-28T00:00:00"/>
    <s v="502LAUGH"/>
    <s v=" 8:21:25 am"/>
    <s v="SG-5656219 01"/>
    <m/>
    <x v="0"/>
    <s v="Yes"/>
    <x v="19"/>
    <x v="15"/>
    <x v="18"/>
    <x v="18"/>
    <n v="1734"/>
    <m/>
    <m/>
    <d v="2025-04-25T00:00:00"/>
    <m/>
    <n v="30"/>
    <n v="52020"/>
    <s v="PE"/>
    <n v="150570120001"/>
    <n v="0"/>
    <n v="52000"/>
    <n v="20"/>
    <n v="0"/>
    <n v="0"/>
    <n v="0"/>
    <m/>
    <m/>
    <n v="0"/>
    <m/>
    <m/>
    <m/>
    <m/>
    <m/>
    <m/>
    <m/>
    <m/>
    <n v="15057012"/>
    <s v="I09180-US"/>
    <m/>
    <n v="0"/>
    <n v="0"/>
    <n v="0"/>
    <n v="0"/>
    <n v="0"/>
    <n v="0"/>
    <m/>
    <m/>
    <m/>
    <s v="No"/>
    <s v="W665582"/>
    <n v="0"/>
    <m/>
    <s v="I09180-US"/>
    <m/>
    <m/>
    <s v="S0363391"/>
  </r>
  <r>
    <x v="1098"/>
    <n v="10000"/>
    <n v="40000"/>
    <d v="2025-04-28T00:00:00"/>
    <s v="502LAUGH"/>
    <d v="1899-12-30T10:29:32"/>
    <s v="M0BSC4691"/>
    <m/>
    <x v="0"/>
    <s v="Yes"/>
    <x v="17"/>
    <x v="15"/>
    <x v="16"/>
    <x v="16"/>
    <n v="2500"/>
    <m/>
    <m/>
    <d v="2025-04-25T00:00:00"/>
    <m/>
    <n v="6"/>
    <n v="15000"/>
    <s v="PE"/>
    <s v="BLANK LABEL-3&quot;X10001"/>
    <n v="0"/>
    <n v="15000"/>
    <n v="0"/>
    <n v="0"/>
    <n v="0"/>
    <n v="0"/>
    <m/>
    <m/>
    <n v="0"/>
    <m/>
    <m/>
    <m/>
    <m/>
    <m/>
    <m/>
    <m/>
    <m/>
    <s v="150-02341"/>
    <s v="I09146"/>
    <m/>
    <n v="0"/>
    <n v="0"/>
    <n v="0"/>
    <n v="0"/>
    <n v="0"/>
    <n v="0"/>
    <m/>
    <m/>
    <m/>
    <s v="No"/>
    <s v="W665584"/>
    <n v="0"/>
    <m/>
    <s v="I09146"/>
    <m/>
    <m/>
    <s v="S0363409"/>
  </r>
  <r>
    <x v="1099"/>
    <n v="10000"/>
    <n v="40000"/>
    <d v="2025-04-28T00:00:00"/>
    <s v="502LAUGH"/>
    <d v="1899-12-30T10:28:20"/>
    <s v="M0BSC4691"/>
    <m/>
    <x v="0"/>
    <s v="Yes"/>
    <x v="17"/>
    <x v="15"/>
    <x v="16"/>
    <x v="16"/>
    <n v="2500"/>
    <m/>
    <m/>
    <d v="2025-04-25T00:00:00"/>
    <m/>
    <n v="6"/>
    <n v="15000"/>
    <s v="PE"/>
    <s v="BLANK LABEL-3&quot;X10001"/>
    <n v="0"/>
    <n v="15000"/>
    <n v="0"/>
    <n v="0"/>
    <n v="0"/>
    <n v="0"/>
    <m/>
    <m/>
    <n v="0"/>
    <m/>
    <m/>
    <m/>
    <m/>
    <m/>
    <m/>
    <m/>
    <m/>
    <s v="150-02341"/>
    <s v="I09146"/>
    <m/>
    <n v="0"/>
    <n v="0"/>
    <n v="0"/>
    <n v="0"/>
    <n v="0"/>
    <n v="0"/>
    <m/>
    <m/>
    <m/>
    <s v="No"/>
    <s v="W665585"/>
    <n v="0"/>
    <m/>
    <s v="I09146"/>
    <m/>
    <m/>
    <s v="S0363411"/>
  </r>
  <r>
    <x v="1100"/>
    <n v="10000"/>
    <n v="10000"/>
    <d v="2025-04-25T00:00:00"/>
    <s v="502LAUGH"/>
    <d v="1899-12-30T11:10:52"/>
    <s v="MOBSM9391"/>
    <m/>
    <x v="0"/>
    <s v="Yes"/>
    <x v="17"/>
    <x v="15"/>
    <x v="16"/>
    <x v="16"/>
    <n v="1000"/>
    <m/>
    <m/>
    <d v="2025-04-25T00:00:00"/>
    <m/>
    <n v="30"/>
    <n v="30000"/>
    <s v="PE"/>
    <s v="BLANK LBL-20X40M0003"/>
    <n v="0"/>
    <n v="30000"/>
    <n v="0"/>
    <n v="0"/>
    <n v="0"/>
    <n v="0"/>
    <m/>
    <m/>
    <n v="0"/>
    <m/>
    <m/>
    <m/>
    <m/>
    <m/>
    <m/>
    <m/>
    <m/>
    <s v="BLANK LBL-20X40MM"/>
    <s v="H08122"/>
    <m/>
    <n v="0"/>
    <n v="0"/>
    <n v="0"/>
    <n v="0"/>
    <n v="0"/>
    <n v="0"/>
    <m/>
    <m/>
    <m/>
    <s v="No"/>
    <s v="W665586"/>
    <n v="0"/>
    <m/>
    <s v="H08122"/>
    <m/>
    <m/>
    <s v="S0363434"/>
  </r>
  <r>
    <x v="1101"/>
    <n v="10000"/>
    <n v="10000"/>
    <d v="2025-04-25T00:00:00"/>
    <s v="502LAUGH"/>
    <d v="1899-12-30T11:45:38"/>
    <s v="3830U7060/J00U43592"/>
    <m/>
    <x v="0"/>
    <s v="Yes"/>
    <x v="7"/>
    <x v="6"/>
    <x v="7"/>
    <x v="7"/>
    <n v="200"/>
    <m/>
    <m/>
    <d v="2025-04-25T00:00:00"/>
    <m/>
    <n v="1"/>
    <n v="200"/>
    <s v="PE"/>
    <n v="66898100001"/>
    <n v="0"/>
    <n v="200"/>
    <n v="0"/>
    <n v="0"/>
    <n v="0"/>
    <n v="0"/>
    <m/>
    <m/>
    <n v="0"/>
    <m/>
    <m/>
    <m/>
    <m/>
    <m/>
    <m/>
    <m/>
    <m/>
    <n v="6689810"/>
    <s v="T20212"/>
    <m/>
    <n v="0"/>
    <n v="0"/>
    <n v="0"/>
    <n v="0"/>
    <n v="0"/>
    <n v="0"/>
    <m/>
    <m/>
    <m/>
    <s v="No"/>
    <s v="W665587"/>
    <n v="0"/>
    <m/>
    <s v="T20212"/>
    <m/>
    <m/>
    <s v="S0363436"/>
  </r>
  <r>
    <x v="1102"/>
    <n v="10000"/>
    <n v="10000"/>
    <d v="2025-04-25T00:00:00"/>
    <s v="502LAUGH"/>
    <s v=" 5:06:31 pm"/>
    <s v="M0BFL2381"/>
    <m/>
    <x v="0"/>
    <s v="Yes"/>
    <x v="8"/>
    <x v="7"/>
    <x v="8"/>
    <x v="8"/>
    <n v="1500"/>
    <m/>
    <m/>
    <d v="2025-04-25T00:00:00"/>
    <m/>
    <n v="16"/>
    <n v="24000"/>
    <s v="PE"/>
    <s v="714370206-ADS1360001"/>
    <n v="0"/>
    <n v="20000"/>
    <n v="4000"/>
    <n v="0"/>
    <n v="0"/>
    <n v="0"/>
    <m/>
    <m/>
    <n v="0"/>
    <m/>
    <m/>
    <m/>
    <m/>
    <m/>
    <m/>
    <m/>
    <m/>
    <s v="714370206-ADS1366"/>
    <s v="S19081-TH"/>
    <m/>
    <n v="0"/>
    <n v="0"/>
    <n v="0"/>
    <n v="0"/>
    <n v="0"/>
    <n v="0"/>
    <m/>
    <m/>
    <m/>
    <s v="No"/>
    <s v="W665592"/>
    <n v="0"/>
    <m/>
    <s v="S19081-TH"/>
    <m/>
    <m/>
    <s v="H0065089"/>
  </r>
  <r>
    <x v="1102"/>
    <n v="10000"/>
    <n v="20000"/>
    <d v="2025-04-25T00:00:00"/>
    <s v="502LAUGH"/>
    <s v=" 5:06:32 pm"/>
    <s v="M0BFL2381"/>
    <m/>
    <x v="1"/>
    <s v="Yes"/>
    <x v="12"/>
    <x v="11"/>
    <x v="12"/>
    <x v="12"/>
    <n v="1250"/>
    <m/>
    <m/>
    <d v="2025-04-25T00:00:00"/>
    <m/>
    <n v="16"/>
    <n v="20000"/>
    <s v="PE"/>
    <s v="714370206-ADS1360001"/>
    <n v="0"/>
    <n v="20000"/>
    <n v="0"/>
    <n v="0"/>
    <n v="0"/>
    <n v="0"/>
    <m/>
    <m/>
    <n v="0"/>
    <m/>
    <m/>
    <m/>
    <m/>
    <m/>
    <m/>
    <m/>
    <m/>
    <s v="714370206-ADS1366"/>
    <s v="S19081-TH"/>
    <m/>
    <n v="0"/>
    <n v="0"/>
    <n v="0"/>
    <n v="0"/>
    <n v="0"/>
    <n v="0"/>
    <m/>
    <m/>
    <m/>
    <s v="No"/>
    <s v="W665592"/>
    <n v="0"/>
    <m/>
    <s v="S19081-TH"/>
    <m/>
    <m/>
    <s v="H0065089"/>
  </r>
  <r>
    <x v="1103"/>
    <n v="10000"/>
    <n v="10000"/>
    <d v="2025-04-25T00:00:00"/>
    <s v="502LAUGH"/>
    <s v=" 4:23:55 pm"/>
    <s v="SG-5644655 01"/>
    <m/>
    <x v="0"/>
    <s v="Yes"/>
    <x v="6"/>
    <x v="5"/>
    <x v="6"/>
    <x v="6"/>
    <n v="300"/>
    <m/>
    <m/>
    <d v="2025-04-25T00:00:00"/>
    <m/>
    <n v="10"/>
    <n v="3000"/>
    <s v="PE"/>
    <n v="112025560001"/>
    <n v="0"/>
    <n v="3000"/>
    <n v="0"/>
    <n v="0"/>
    <n v="0"/>
    <n v="0"/>
    <m/>
    <m/>
    <n v="0"/>
    <m/>
    <m/>
    <m/>
    <m/>
    <m/>
    <m/>
    <m/>
    <m/>
    <n v="11202556"/>
    <s v="I09180"/>
    <m/>
    <n v="0"/>
    <n v="0"/>
    <n v="0"/>
    <n v="0"/>
    <n v="0"/>
    <n v="0"/>
    <m/>
    <m/>
    <m/>
    <s v="No"/>
    <s v="W665597"/>
    <n v="0"/>
    <m/>
    <s v="I09180"/>
    <m/>
    <m/>
    <s v="S0363783"/>
  </r>
  <r>
    <x v="1104"/>
    <n v="10000"/>
    <n v="10000"/>
    <d v="2025-04-25T00:00:00"/>
    <s v="502LAUGH"/>
    <s v=" 4:23:55 pm"/>
    <s v="SG-5644655 01"/>
    <m/>
    <x v="0"/>
    <s v="Yes"/>
    <x v="6"/>
    <x v="5"/>
    <x v="6"/>
    <x v="6"/>
    <n v="300"/>
    <m/>
    <m/>
    <d v="2025-04-25T00:00:00"/>
    <m/>
    <n v="10"/>
    <n v="3000"/>
    <s v="PE"/>
    <n v="112025560001"/>
    <n v="0"/>
    <n v="3000"/>
    <n v="0"/>
    <n v="0"/>
    <n v="0"/>
    <n v="0"/>
    <m/>
    <m/>
    <n v="0"/>
    <m/>
    <m/>
    <m/>
    <m/>
    <m/>
    <m/>
    <m/>
    <m/>
    <n v="11202556"/>
    <s v="I09180"/>
    <m/>
    <n v="0"/>
    <n v="0"/>
    <n v="0"/>
    <n v="0"/>
    <n v="0"/>
    <n v="0"/>
    <m/>
    <m/>
    <m/>
    <s v="No"/>
    <s v="W665598"/>
    <n v="0"/>
    <m/>
    <s v="I09180"/>
    <m/>
    <m/>
    <s v="S0363784"/>
  </r>
  <r>
    <x v="1105"/>
    <n v="10000"/>
    <n v="10000"/>
    <d v="2025-04-28T00:00:00"/>
    <s v="502LAUGH"/>
    <s v=" 8:21:25 am"/>
    <s v="SG-5656219 01"/>
    <m/>
    <x v="0"/>
    <s v="Yes"/>
    <x v="19"/>
    <x v="15"/>
    <x v="18"/>
    <x v="18"/>
    <n v="434"/>
    <m/>
    <m/>
    <d v="2025-04-25T00:00:00"/>
    <m/>
    <n v="30"/>
    <n v="13020"/>
    <s v="PE"/>
    <n v="150570120001"/>
    <n v="0"/>
    <n v="13000"/>
    <n v="20"/>
    <n v="0"/>
    <n v="0"/>
    <n v="0"/>
    <m/>
    <m/>
    <n v="0"/>
    <m/>
    <m/>
    <m/>
    <m/>
    <m/>
    <m/>
    <m/>
    <m/>
    <n v="15057012"/>
    <s v="I09180"/>
    <m/>
    <n v="0"/>
    <n v="0"/>
    <n v="0"/>
    <n v="0"/>
    <n v="0"/>
    <n v="0"/>
    <m/>
    <m/>
    <m/>
    <s v="No"/>
    <s v="W665599"/>
    <n v="0"/>
    <m/>
    <s v="I09180"/>
    <m/>
    <m/>
    <s v="S0363795"/>
  </r>
  <r>
    <x v="1106"/>
    <n v="10000"/>
    <n v="10000"/>
    <d v="2025-04-28T00:00:00"/>
    <s v="502LAUGH"/>
    <s v=" 8:30:40 am"/>
    <s v="D00636982"/>
    <s v="FSC31463"/>
    <x v="0"/>
    <s v="No"/>
    <x v="19"/>
    <x v="15"/>
    <x v="18"/>
    <x v="18"/>
    <n v="13500"/>
    <m/>
    <m/>
    <d v="2025-04-26T00:00:00"/>
    <m/>
    <n v="8"/>
    <n v="108000"/>
    <s v="PE"/>
    <s v="R639-401 REV2.00001"/>
    <n v="0"/>
    <n v="0"/>
    <n v="0"/>
    <n v="0"/>
    <n v="0"/>
    <n v="0"/>
    <m/>
    <m/>
    <n v="0"/>
    <m/>
    <m/>
    <m/>
    <s v="No"/>
    <n v="0"/>
    <s v="No"/>
    <m/>
    <m/>
    <s v="W0678040"/>
    <n v="10000"/>
    <n v="10000"/>
    <d v="2025-04-28T00:00:00"/>
    <s v="502LAUGH"/>
    <s v=" 8:30:40 am"/>
    <s v="D00636982"/>
    <s v="FSC31463"/>
    <n v="1"/>
    <s v="No"/>
    <n v="71"/>
    <s v="PS95"/>
    <n v="13500"/>
    <m/>
    <m/>
    <d v="2025-04-26T00:00:00"/>
    <m/>
    <n v="8"/>
    <n v="108000"/>
    <s v="PE"/>
  </r>
  <r>
    <x v="1107"/>
    <n v="10000"/>
    <n v="10000"/>
    <d v="2025-04-28T00:00:00"/>
    <s v="502LAUGH"/>
    <s v=" 8:37:35 am"/>
    <s v="M0NVG3290"/>
    <s v="FDC32235"/>
    <x v="0"/>
    <s v="No"/>
    <x v="1"/>
    <x v="1"/>
    <x v="1"/>
    <x v="1"/>
    <n v="7667"/>
    <m/>
    <m/>
    <d v="2025-04-26T00:00:00"/>
    <m/>
    <n v="3"/>
    <n v="23001"/>
    <s v="PE"/>
    <s v="10036212001 REVA0001"/>
    <n v="0"/>
    <n v="0"/>
    <n v="0"/>
    <n v="0"/>
    <n v="0"/>
    <n v="0"/>
    <m/>
    <m/>
    <n v="0"/>
    <m/>
    <m/>
    <m/>
    <s v="No"/>
    <n v="0"/>
    <s v="No"/>
    <m/>
    <m/>
    <s v="W0681303"/>
    <n v="10000"/>
    <n v="10000"/>
    <d v="2025-04-29T00:00:00"/>
    <s v="502LAUGH"/>
    <s v=" 8:20:30 am"/>
    <s v="D005822401525"/>
    <s v="SC31695"/>
    <n v="1"/>
    <s v="No"/>
    <n v="86"/>
    <s v="PM45"/>
    <n v="40000"/>
    <m/>
    <m/>
    <d v="2025-04-26T00:00:00"/>
    <m/>
    <n v="5"/>
    <n v="200000"/>
    <s v="PE"/>
  </r>
  <r>
    <x v="1108"/>
    <n v="10000"/>
    <n v="10000"/>
    <d v="2025-04-28T00:00:00"/>
    <s v="502LAUGH"/>
    <s v=" 8:32:48 am"/>
    <s v="MOBU03220/M0BUQ3220"/>
    <s v="SC24758"/>
    <x v="0"/>
    <s v="No"/>
    <x v="28"/>
    <x v="23"/>
    <x v="30"/>
    <x v="30"/>
    <n v="9500"/>
    <m/>
    <m/>
    <d v="2025-04-26T00:00:00"/>
    <m/>
    <n v="2"/>
    <n v="19000"/>
    <s v="PE"/>
    <s v="804521 REV4010001"/>
    <n v="0"/>
    <n v="0"/>
    <n v="0"/>
    <n v="0"/>
    <n v="0"/>
    <n v="0"/>
    <m/>
    <m/>
    <n v="0"/>
    <m/>
    <m/>
    <m/>
    <s v="No"/>
    <n v="0"/>
    <s v="No"/>
    <m/>
    <m/>
    <s v="W0681417"/>
    <n v="10000"/>
    <n v="20000"/>
    <d v="2025-04-28T00:00:00"/>
    <s v="502LAUGH"/>
    <s v=" 5:25:04 pm"/>
    <s v="J00TP8740"/>
    <s v="FSC31901"/>
    <n v="1"/>
    <s v="No"/>
    <n v="111"/>
    <s v="PM40"/>
    <n v="46875"/>
    <m/>
    <m/>
    <d v="2025-04-26T00:00:00"/>
    <m/>
    <n v="8"/>
    <n v="375000"/>
    <s v="PE"/>
  </r>
  <r>
    <x v="1109"/>
    <n v="10000"/>
    <n v="10000"/>
    <d v="2025-04-28T00:00:00"/>
    <s v="502LAUGH"/>
    <s v=" 8:32:48 am"/>
    <s v="L4802U8017/412122625"/>
    <s v="DC31738"/>
    <x v="0"/>
    <s v="No"/>
    <x v="8"/>
    <x v="7"/>
    <x v="8"/>
    <x v="8"/>
    <n v="3667"/>
    <m/>
    <m/>
    <d v="2025-04-26T00:00:00"/>
    <m/>
    <n v="3"/>
    <n v="11001"/>
    <s v="PE"/>
    <s v="XOPA93016-Y3050001"/>
    <n v="0"/>
    <n v="0"/>
    <n v="0"/>
    <n v="0"/>
    <n v="0"/>
    <n v="0"/>
    <m/>
    <m/>
    <n v="0"/>
    <m/>
    <m/>
    <m/>
    <s v="No"/>
    <n v="0"/>
    <s v="No"/>
    <m/>
    <m/>
    <s v="W0682573"/>
    <n v="10000"/>
    <n v="10000"/>
    <d v="2025-04-28T00:00:00"/>
    <s v="502LAUGH"/>
    <s v=" 8:37:35 am"/>
    <s v="M0NVG3290"/>
    <s v="FDC32235"/>
    <n v="1"/>
    <s v="No"/>
    <n v="73"/>
    <s v="PM59"/>
    <n v="7667"/>
    <m/>
    <m/>
    <d v="2025-04-26T00:00:00"/>
    <m/>
    <n v="3"/>
    <n v="23001"/>
    <s v="PE"/>
  </r>
  <r>
    <x v="1110"/>
    <n v="10000"/>
    <n v="20000"/>
    <d v="2025-04-28T00:00:00"/>
    <s v="502LAUGH"/>
    <s v=" 8:36:38 am"/>
    <s v="L4802U8017/412122625"/>
    <s v="DC31738"/>
    <x v="0"/>
    <s v="No"/>
    <x v="8"/>
    <x v="7"/>
    <x v="8"/>
    <x v="8"/>
    <n v="67"/>
    <m/>
    <m/>
    <d v="2025-04-26T00:00:00"/>
    <m/>
    <n v="3"/>
    <n v="201"/>
    <s v="PE"/>
    <s v="X0PA93016-Y4120001"/>
    <n v="0"/>
    <n v="0"/>
    <n v="0"/>
    <n v="0"/>
    <n v="0"/>
    <n v="0"/>
    <m/>
    <m/>
    <n v="0"/>
    <m/>
    <m/>
    <m/>
    <s v="No"/>
    <n v="0"/>
    <s v="No"/>
    <m/>
    <m/>
    <s v="W0682974"/>
    <n v="10000"/>
    <n v="20000"/>
    <d v="2025-04-28T00:00:00"/>
    <s v="502LAUGH"/>
    <d v="1899-12-30T10:57:46"/>
    <s v="BZC040-01"/>
    <s v="SC25387"/>
    <n v="2"/>
    <s v="No"/>
    <n v="76"/>
    <s v="PM46"/>
    <n v="8667"/>
    <m/>
    <m/>
    <d v="2025-04-26T00:00:00"/>
    <m/>
    <n v="6"/>
    <n v="52002"/>
    <s v="PE"/>
  </r>
  <r>
    <x v="579"/>
    <n v="10000"/>
    <n v="30000"/>
    <d v="2025-04-28T00:00:00"/>
    <s v="502LAUGH"/>
    <s v=" 8:42:31 am"/>
    <n v="10620258101"/>
    <s v="FBC30768"/>
    <x v="2"/>
    <s v="No"/>
    <x v="37"/>
    <x v="20"/>
    <x v="37"/>
    <x v="37"/>
    <n v="8000"/>
    <m/>
    <m/>
    <d v="2025-04-26T00:00:00"/>
    <m/>
    <n v="11"/>
    <n v="88000"/>
    <s v="PE"/>
    <s v="T0A86-80005-FT0001"/>
    <n v="0"/>
    <n v="0"/>
    <n v="0"/>
    <n v="0"/>
    <n v="0"/>
    <n v="0"/>
    <m/>
    <m/>
    <n v="0"/>
    <m/>
    <m/>
    <m/>
    <s v="No"/>
    <n v="0"/>
    <s v="No"/>
    <m/>
    <m/>
    <s v="W0683246"/>
    <n v="10000"/>
    <n v="10000"/>
    <d v="2025-05-02T00:00:00"/>
    <s v="502LAUGH"/>
    <s v=" 8:35:49 am"/>
    <s v="M0BTP6732"/>
    <s v="SSC32353"/>
    <n v="1"/>
    <s v="No"/>
    <n v="79"/>
    <s v="PM16"/>
    <n v="9200"/>
    <m/>
    <m/>
    <d v="2025-04-26T00:00:00"/>
    <m/>
    <n v="936"/>
    <n v="8611200"/>
    <s v="PE"/>
  </r>
  <r>
    <x v="580"/>
    <n v="10000"/>
    <n v="30000"/>
    <d v="2025-04-28T00:00:00"/>
    <s v="502LAUGH"/>
    <s v=" 8:41:23 am"/>
    <n v="10620258100"/>
    <s v="FBC30768"/>
    <x v="2"/>
    <s v="No"/>
    <x v="37"/>
    <x v="20"/>
    <x v="37"/>
    <x v="37"/>
    <n v="8000"/>
    <m/>
    <m/>
    <d v="2025-04-26T00:00:00"/>
    <m/>
    <n v="11"/>
    <n v="88000"/>
    <s v="PE"/>
    <s v="E5Z02-80008-FT0001"/>
    <n v="0"/>
    <n v="0"/>
    <n v="0"/>
    <n v="0"/>
    <n v="0"/>
    <n v="0"/>
    <m/>
    <m/>
    <n v="0"/>
    <m/>
    <m/>
    <m/>
    <s v="No"/>
    <n v="0"/>
    <s v="No"/>
    <m/>
    <m/>
    <s v="W0683519"/>
    <n v="10000"/>
    <n v="30000"/>
    <d v="2025-04-30T00:00:00"/>
    <s v="502LAUGH"/>
    <s v=" 2:35:48 pm"/>
    <s v="D008O1730/D008O0581"/>
    <s v="FDC31617"/>
    <n v="2"/>
    <s v="No"/>
    <n v="77"/>
    <s v="PM74"/>
    <n v="34667"/>
    <m/>
    <m/>
    <d v="2025-04-26T00:00:00"/>
    <m/>
    <n v="6"/>
    <n v="208002"/>
    <s v="PE"/>
  </r>
  <r>
    <x v="1111"/>
    <n v="10000"/>
    <n v="10000"/>
    <d v="2025-04-28T00:00:00"/>
    <s v="502LAUGH"/>
    <s v=" 8:25:18 am"/>
    <s v="SG-5651598 01"/>
    <s v="DC31656"/>
    <x v="0"/>
    <s v="No"/>
    <x v="6"/>
    <x v="5"/>
    <x v="6"/>
    <x v="6"/>
    <n v="1660"/>
    <m/>
    <m/>
    <d v="2025-04-26T00:00:00"/>
    <m/>
    <n v="2"/>
    <n v="3320"/>
    <s v="PE"/>
    <n v="112886950001"/>
    <n v="0"/>
    <n v="0"/>
    <n v="0"/>
    <n v="0"/>
    <n v="0"/>
    <n v="0"/>
    <m/>
    <m/>
    <n v="0"/>
    <m/>
    <m/>
    <m/>
    <s v="No"/>
    <n v="0"/>
    <s v="No"/>
    <m/>
    <m/>
    <s v="W0683519"/>
    <n v="10000"/>
    <n v="40000"/>
    <d v="2025-04-30T00:00:00"/>
    <s v="502LAUGH"/>
    <s v=" 3:05:28 pm"/>
    <s v="D008S1011/D008O0920"/>
    <s v="FDC31617"/>
    <n v="3"/>
    <s v="No"/>
    <n v="91"/>
    <s v="QM87"/>
    <n v="66667"/>
    <m/>
    <m/>
    <d v="2025-04-26T00:00:00"/>
    <m/>
    <n v="3"/>
    <n v="200001"/>
    <s v="PE"/>
  </r>
  <r>
    <x v="1111"/>
    <n v="20000"/>
    <n v="10000"/>
    <d v="2025-04-28T00:00:00"/>
    <s v="502LAUGH"/>
    <s v=" 8:25:18 am"/>
    <s v="SG-5651598 01"/>
    <s v="DC31656"/>
    <x v="0"/>
    <s v="No"/>
    <x v="6"/>
    <x v="5"/>
    <x v="6"/>
    <x v="6"/>
    <n v="1660"/>
    <m/>
    <m/>
    <d v="2025-04-26T00:00:00"/>
    <m/>
    <n v="2"/>
    <n v="3320"/>
    <s v="PE"/>
    <n v="112886950001"/>
    <n v="0"/>
    <n v="0"/>
    <n v="0"/>
    <n v="0"/>
    <n v="0"/>
    <n v="0"/>
    <m/>
    <m/>
    <n v="0"/>
    <m/>
    <m/>
    <m/>
    <s v="No"/>
    <n v="0"/>
    <s v="No"/>
    <m/>
    <m/>
    <s v="W0683703"/>
    <n v="10000"/>
    <n v="10000"/>
    <d v="2025-04-28T00:00:00"/>
    <s v="502LAUGH"/>
    <s v=" 1:49:22 pm"/>
    <s v="4121232U5"/>
    <s v="SC24742"/>
    <n v="1"/>
    <s v="No"/>
    <n v="46"/>
    <s v="PS66"/>
    <n v="3000"/>
    <m/>
    <m/>
    <d v="2025-04-26T00:00:00"/>
    <m/>
    <n v="1"/>
    <n v="3000"/>
    <s v="PE"/>
  </r>
  <r>
    <x v="1061"/>
    <n v="10000"/>
    <n v="20000"/>
    <d v="2025-04-28T00:00:00"/>
    <s v="502LAUGH"/>
    <s v=" 8:30:40 am"/>
    <s v="D40508011T/M0BQB2120"/>
    <s v="D06453"/>
    <x v="1"/>
    <s v="No"/>
    <x v="7"/>
    <x v="6"/>
    <x v="7"/>
    <x v="7"/>
    <n v="5000"/>
    <m/>
    <m/>
    <d v="2025-04-26T00:00:00"/>
    <m/>
    <n v="4"/>
    <n v="20000"/>
    <s v="PE"/>
    <s v="QC PASSED-CLEANR0001"/>
    <n v="0"/>
    <n v="0"/>
    <n v="0"/>
    <n v="0"/>
    <n v="0"/>
    <n v="0"/>
    <m/>
    <m/>
    <n v="0"/>
    <m/>
    <m/>
    <m/>
    <s v="No"/>
    <n v="0"/>
    <s v="No"/>
    <m/>
    <m/>
    <s v="W0683811"/>
    <n v="10000"/>
    <n v="10000"/>
    <d v="2025-04-30T00:00:00"/>
    <s v="502LAUGH"/>
    <s v=" 5:43:29 pm"/>
    <s v="U3404S191"/>
    <s v="SC28754SET"/>
    <n v="1"/>
    <s v="No"/>
    <n v="61"/>
    <s v="PM68"/>
    <n v="10000"/>
    <m/>
    <m/>
    <d v="2025-04-26T00:00:00"/>
    <m/>
    <n v="1"/>
    <n v="10000"/>
    <s v="PE"/>
  </r>
  <r>
    <x v="1112"/>
    <n v="10000"/>
    <n v="10000"/>
    <d v="2025-04-28T00:00:00"/>
    <s v="502LAUGH"/>
    <s v=" 8:34:07 am"/>
    <s v="U541658014/504040526"/>
    <s v="SC28393"/>
    <x v="0"/>
    <s v="No"/>
    <x v="30"/>
    <x v="24"/>
    <x v="32"/>
    <x v="32"/>
    <n v="5860"/>
    <m/>
    <m/>
    <d v="2025-04-26T00:00:00"/>
    <m/>
    <n v="1"/>
    <n v="5860"/>
    <s v="PE"/>
    <s v="250-5323-000001"/>
    <n v="0"/>
    <n v="0"/>
    <n v="0"/>
    <n v="0"/>
    <n v="0"/>
    <n v="0"/>
    <m/>
    <m/>
    <n v="0"/>
    <m/>
    <m/>
    <m/>
    <s v="No"/>
    <n v="0"/>
    <s v="No"/>
    <m/>
    <m/>
    <s v="W0683841"/>
    <n v="10000"/>
    <n v="10000"/>
    <d v="2025-04-29T00:00:00"/>
    <s v="502LAUGH"/>
    <s v=" 9:12:42 am"/>
    <s v="J00V80150"/>
    <s v="FDC31777"/>
    <n v="1"/>
    <s v="No"/>
    <n v="72"/>
    <s v="PMJ4"/>
    <n v="3550"/>
    <m/>
    <m/>
    <d v="2025-04-26T00:00:00"/>
    <m/>
    <n v="4"/>
    <n v="14200"/>
    <s v="PE"/>
  </r>
  <r>
    <x v="1113"/>
    <n v="10000"/>
    <n v="10000"/>
    <d v="2025-04-28T00:00:00"/>
    <s v="502LAUGH"/>
    <s v=" 8:28:49 am"/>
    <s v="SG-5651598 01"/>
    <s v="DC31656"/>
    <x v="0"/>
    <s v="No"/>
    <x v="6"/>
    <x v="5"/>
    <x v="6"/>
    <x v="6"/>
    <n v="3735"/>
    <m/>
    <m/>
    <d v="2025-04-26T00:00:00"/>
    <m/>
    <n v="2"/>
    <n v="7470"/>
    <s v="PE"/>
    <n v="112887240001"/>
    <n v="0"/>
    <n v="0"/>
    <n v="0"/>
    <n v="0"/>
    <n v="0"/>
    <n v="0"/>
    <m/>
    <m/>
    <n v="0"/>
    <m/>
    <m/>
    <m/>
    <s v="No"/>
    <n v="0"/>
    <s v="No"/>
    <m/>
    <m/>
    <s v="W0683842"/>
    <n v="10000"/>
    <n v="10000"/>
    <d v="2025-04-29T00:00:00"/>
    <s v="502LAUGH"/>
    <s v=" 9:12:42 am"/>
    <s v="J00V80150"/>
    <s v="FDC31777"/>
    <n v="1"/>
    <s v="No"/>
    <n v="72"/>
    <s v="PMJ4"/>
    <n v="4950"/>
    <m/>
    <m/>
    <d v="2025-04-26T00:00:00"/>
    <m/>
    <n v="4"/>
    <n v="19800"/>
    <s v="PE"/>
  </r>
  <r>
    <x v="1114"/>
    <n v="10000"/>
    <n v="10000"/>
    <d v="2025-04-28T00:00:00"/>
    <s v="502LAUGH"/>
    <s v=" 8:28:49 am"/>
    <s v="SG-5651598 01"/>
    <s v="DC31656"/>
    <x v="0"/>
    <s v="No"/>
    <x v="6"/>
    <x v="5"/>
    <x v="6"/>
    <x v="6"/>
    <n v="1245"/>
    <m/>
    <m/>
    <d v="2025-04-26T00:00:00"/>
    <m/>
    <n v="2"/>
    <n v="2490"/>
    <s v="PE"/>
    <n v="112887240001"/>
    <n v="0"/>
    <n v="0"/>
    <n v="0"/>
    <n v="0"/>
    <n v="0"/>
    <n v="0"/>
    <m/>
    <m/>
    <n v="0"/>
    <m/>
    <m/>
    <m/>
    <s v="No"/>
    <n v="0"/>
    <s v="No"/>
    <m/>
    <m/>
    <s v="W0683843"/>
    <n v="10000"/>
    <n v="10000"/>
    <d v="2025-04-28T00:00:00"/>
    <s v="502LAUGH"/>
    <s v=" 5:22:32 pm"/>
    <s v="J00V80150"/>
    <s v="DC16718"/>
    <n v="1"/>
    <s v="No"/>
    <n v="72"/>
    <s v="PMJ4"/>
    <n v="3333"/>
    <m/>
    <m/>
    <d v="2025-04-26T00:00:00"/>
    <m/>
    <n v="6"/>
    <n v="20000"/>
    <s v="PE"/>
  </r>
  <r>
    <x v="1114"/>
    <n v="20000"/>
    <n v="10000"/>
    <d v="2025-04-28T00:00:00"/>
    <s v="502LAUGH"/>
    <s v=" 8:28:49 am"/>
    <s v="SG-5651598 01"/>
    <s v="DC31656"/>
    <x v="0"/>
    <s v="No"/>
    <x v="6"/>
    <x v="5"/>
    <x v="6"/>
    <x v="6"/>
    <n v="1245"/>
    <m/>
    <m/>
    <d v="2025-04-26T00:00:00"/>
    <m/>
    <n v="2"/>
    <n v="2490"/>
    <s v="PE"/>
    <n v="112887240001"/>
    <n v="0"/>
    <n v="0"/>
    <n v="0"/>
    <n v="0"/>
    <n v="0"/>
    <n v="0"/>
    <m/>
    <m/>
    <n v="0"/>
    <m/>
    <m/>
    <m/>
    <s v="No"/>
    <n v="0"/>
    <s v="No"/>
    <m/>
    <m/>
    <s v="W0683843"/>
    <n v="20000"/>
    <n v="10000"/>
    <d v="2025-04-28T00:00:00"/>
    <s v="502LAUGH"/>
    <s v=" 5:22:32 pm"/>
    <s v="J00V80150"/>
    <s v="DC16718"/>
    <n v="1"/>
    <s v="No"/>
    <n v="72"/>
    <s v="PMJ4"/>
    <n v="4667"/>
    <m/>
    <m/>
    <d v="2025-04-26T00:00:00"/>
    <m/>
    <n v="6"/>
    <n v="28000"/>
    <s v="PE"/>
  </r>
  <r>
    <x v="1114"/>
    <n v="30000"/>
    <n v="10000"/>
    <d v="2025-04-28T00:00:00"/>
    <s v="502LAUGH"/>
    <s v=" 8:28:49 am"/>
    <s v="SG-5651598 01"/>
    <s v="DC31656"/>
    <x v="0"/>
    <s v="No"/>
    <x v="6"/>
    <x v="5"/>
    <x v="6"/>
    <x v="6"/>
    <n v="1245"/>
    <m/>
    <m/>
    <d v="2025-04-26T00:00:00"/>
    <m/>
    <n v="2"/>
    <n v="2490"/>
    <s v="PE"/>
    <n v="112887240001"/>
    <n v="0"/>
    <n v="0"/>
    <n v="0"/>
    <n v="0"/>
    <n v="0"/>
    <n v="0"/>
    <m/>
    <m/>
    <n v="0"/>
    <m/>
    <m/>
    <m/>
    <s v="No"/>
    <n v="0"/>
    <s v="No"/>
    <m/>
    <m/>
    <s v="W0683844"/>
    <n v="10000"/>
    <n v="10000"/>
    <d v="2025-04-28T00:00:00"/>
    <s v="502LAUGH"/>
    <s v=" 2:58:29 pm"/>
    <s v="J00V80150"/>
    <s v="DC16718"/>
    <n v="1"/>
    <s v="No"/>
    <n v="72"/>
    <s v="PMJ4"/>
    <n v="6167"/>
    <m/>
    <m/>
    <d v="2025-04-26T00:00:00"/>
    <m/>
    <n v="6"/>
    <n v="37002"/>
    <s v="PE"/>
  </r>
  <r>
    <x v="1115"/>
    <n v="10000"/>
    <n v="10000"/>
    <d v="2025-04-28T00:00:00"/>
    <s v="502LAUGH"/>
    <s v=" 8:32:48 am"/>
    <s v="SG-5651598 01"/>
    <s v="DC31656"/>
    <x v="0"/>
    <s v="No"/>
    <x v="6"/>
    <x v="5"/>
    <x v="6"/>
    <x v="6"/>
    <n v="415"/>
    <m/>
    <m/>
    <d v="2025-04-26T00:00:00"/>
    <m/>
    <n v="2"/>
    <n v="830"/>
    <s v="PE"/>
    <n v="112887320001"/>
    <n v="0"/>
    <n v="0"/>
    <n v="0"/>
    <n v="0"/>
    <n v="0"/>
    <n v="0"/>
    <m/>
    <m/>
    <n v="0"/>
    <m/>
    <m/>
    <m/>
    <s v="No"/>
    <n v="0"/>
    <s v="No"/>
    <m/>
    <m/>
    <s v="W0683844"/>
    <n v="20000"/>
    <n v="10000"/>
    <d v="2025-04-28T00:00:00"/>
    <s v="502LAUGH"/>
    <s v=" 2:58:29 pm"/>
    <s v="J00V80150"/>
    <s v="DC16718"/>
    <n v="1"/>
    <s v="No"/>
    <n v="72"/>
    <s v="PMJ4"/>
    <n v="4667"/>
    <m/>
    <m/>
    <d v="2025-04-26T00:00:00"/>
    <m/>
    <n v="6"/>
    <n v="28000"/>
    <s v="PE"/>
  </r>
  <r>
    <x v="1116"/>
    <n v="10000"/>
    <n v="10000"/>
    <d v="2025-04-28T00:00:00"/>
    <s v="502LAUGH"/>
    <s v=" 8:27:36 am"/>
    <s v="M0BUQ9651"/>
    <s v="FPSC22865"/>
    <x v="0"/>
    <s v="No"/>
    <x v="45"/>
    <x v="21"/>
    <x v="26"/>
    <x v="26"/>
    <n v="9000"/>
    <m/>
    <m/>
    <d v="2025-04-26T00:00:00"/>
    <m/>
    <n v="4"/>
    <n v="36000"/>
    <s v="PE"/>
    <s v="202659400 REVA0001"/>
    <n v="0"/>
    <n v="0"/>
    <n v="0"/>
    <n v="0"/>
    <n v="0"/>
    <n v="0"/>
    <m/>
    <m/>
    <n v="0"/>
    <m/>
    <m/>
    <m/>
    <s v="No"/>
    <n v="0"/>
    <s v="No"/>
    <m/>
    <m/>
    <s v="W0683844"/>
    <n v="30000"/>
    <n v="10000"/>
    <d v="2025-04-28T00:00:00"/>
    <s v="502LAUGH"/>
    <s v=" 2:58:29 pm"/>
    <s v="J00V80150"/>
    <s v="DC16718"/>
    <n v="1"/>
    <s v="No"/>
    <n v="72"/>
    <s v="PMJ4"/>
    <n v="2333"/>
    <m/>
    <m/>
    <d v="2025-04-26T00:00:00"/>
    <m/>
    <n v="6"/>
    <n v="14000"/>
    <s v="PE"/>
  </r>
  <r>
    <x v="1117"/>
    <n v="10000"/>
    <n v="10000"/>
    <d v="2025-04-28T00:00:00"/>
    <s v="502LAUGH"/>
    <s v=" 8:19:06 am"/>
    <s v="5011624U5A"/>
    <s v="SC20721"/>
    <x v="0"/>
    <s v="No"/>
    <x v="6"/>
    <x v="5"/>
    <x v="46"/>
    <x v="46"/>
    <n v="6667"/>
    <m/>
    <m/>
    <d v="2025-04-26T00:00:00"/>
    <m/>
    <n v="3"/>
    <n v="20001"/>
    <s v="PE"/>
    <s v="260-6167-000001"/>
    <n v="0"/>
    <n v="0"/>
    <n v="0"/>
    <n v="0"/>
    <n v="0"/>
    <n v="0"/>
    <m/>
    <m/>
    <n v="0"/>
    <m/>
    <m/>
    <m/>
    <s v="No"/>
    <n v="0"/>
    <s v="No"/>
    <m/>
    <m/>
    <s v="W0683870"/>
    <n v="10000"/>
    <n v="10000"/>
    <d v="2025-04-28T00:00:00"/>
    <s v="502LAUGH"/>
    <s v=" 8:34:07 am"/>
    <s v="U541658014/504040526"/>
    <s v="SC28393"/>
    <n v="1"/>
    <s v="No"/>
    <n v="32"/>
    <s v="PM26"/>
    <n v="5860"/>
    <m/>
    <m/>
    <d v="2025-04-26T00:00:00"/>
    <m/>
    <n v="1"/>
    <n v="5860"/>
    <s v="PE"/>
  </r>
  <r>
    <x v="1118"/>
    <n v="10000"/>
    <n v="10000"/>
    <d v="2025-04-28T00:00:00"/>
    <s v="502LAUGH"/>
    <s v=" 8:19:06 am"/>
    <s v="5011624U5A"/>
    <s v="SC20721"/>
    <x v="0"/>
    <s v="No"/>
    <x v="6"/>
    <x v="5"/>
    <x v="46"/>
    <x v="46"/>
    <n v="1000"/>
    <m/>
    <m/>
    <d v="2025-04-26T00:00:00"/>
    <m/>
    <n v="3"/>
    <n v="3000"/>
    <s v="PE"/>
    <s v="260-6169-000001"/>
    <n v="0"/>
    <n v="0"/>
    <n v="0"/>
    <n v="0"/>
    <n v="0"/>
    <n v="0"/>
    <m/>
    <m/>
    <n v="0"/>
    <m/>
    <m/>
    <m/>
    <s v="No"/>
    <n v="0"/>
    <s v="No"/>
    <m/>
    <m/>
    <s v="W0684089"/>
    <n v="10000"/>
    <n v="10000"/>
    <d v="2025-04-28T00:00:00"/>
    <s v="502LAUGH"/>
    <s v=" 8:27:36 am"/>
    <s v="M0BUQ9651"/>
    <s v="FPSC22865"/>
    <n v="1"/>
    <s v="No"/>
    <n v="26"/>
    <s v="PS70"/>
    <n v="9000"/>
    <m/>
    <m/>
    <d v="2025-04-26T00:00:00"/>
    <m/>
    <n v="4"/>
    <n v="36000"/>
    <s v="PE"/>
  </r>
  <r>
    <x v="1119"/>
    <n v="10000"/>
    <n v="10000"/>
    <d v="2025-04-28T00:00:00"/>
    <s v="502LAUGH"/>
    <s v=" 8:23:23 am"/>
    <s v="3830U7060/4116S1"/>
    <s v="SC22564"/>
    <x v="0"/>
    <s v="No"/>
    <x v="8"/>
    <x v="7"/>
    <x v="8"/>
    <x v="8"/>
    <n v="17"/>
    <m/>
    <m/>
    <d v="2025-04-26T00:00:00"/>
    <m/>
    <n v="6"/>
    <n v="104"/>
    <s v="PE"/>
    <s v="811219 INDEX1000001"/>
    <n v="0"/>
    <n v="0"/>
    <n v="0"/>
    <n v="0"/>
    <n v="0"/>
    <n v="0"/>
    <m/>
    <m/>
    <n v="0"/>
    <m/>
    <m/>
    <m/>
    <s v="No"/>
    <n v="0"/>
    <s v="No"/>
    <m/>
    <m/>
    <s v="W0684296"/>
    <n v="10000"/>
    <n v="10000"/>
    <d v="2025-04-28T00:00:00"/>
    <s v="502LAUGH"/>
    <s v=" 8:19:06 am"/>
    <s v="5011624U5A"/>
    <s v="SC20721"/>
    <n v="1"/>
    <s v="No"/>
    <n v="59"/>
    <s v="PS27"/>
    <n v="6667"/>
    <m/>
    <m/>
    <d v="2025-04-26T00:00:00"/>
    <m/>
    <n v="3"/>
    <n v="20001"/>
    <s v="PE"/>
  </r>
  <r>
    <x v="1119"/>
    <n v="20000"/>
    <n v="10000"/>
    <d v="2025-04-28T00:00:00"/>
    <s v="502LAUGH"/>
    <s v=" 8:23:23 am"/>
    <s v="3830U7060/4116S1"/>
    <s v="SC22564"/>
    <x v="0"/>
    <s v="No"/>
    <x v="8"/>
    <x v="7"/>
    <x v="8"/>
    <x v="8"/>
    <n v="17"/>
    <m/>
    <m/>
    <d v="2025-04-26T00:00:00"/>
    <m/>
    <n v="6"/>
    <n v="100"/>
    <s v="PE"/>
    <s v="811219 INDEX1000001"/>
    <n v="0"/>
    <n v="0"/>
    <n v="0"/>
    <n v="0"/>
    <n v="0"/>
    <n v="0"/>
    <m/>
    <m/>
    <n v="0"/>
    <m/>
    <m/>
    <m/>
    <s v="No"/>
    <n v="0"/>
    <s v="No"/>
    <m/>
    <m/>
    <s v="W0684298"/>
    <n v="10000"/>
    <n v="10000"/>
    <d v="2025-04-28T00:00:00"/>
    <s v="502LAUGH"/>
    <s v=" 8:19:06 am"/>
    <s v="5011624U5A"/>
    <s v="SC20721"/>
    <n v="1"/>
    <s v="No"/>
    <n v="59"/>
    <s v="PS27"/>
    <n v="1000"/>
    <m/>
    <m/>
    <d v="2025-04-26T00:00:00"/>
    <m/>
    <n v="3"/>
    <n v="3000"/>
    <s v="PE"/>
  </r>
  <r>
    <x v="1120"/>
    <n v="10000"/>
    <n v="10000"/>
    <d v="2025-04-29T00:00:00"/>
    <s v="502LAUGH"/>
    <s v=" 8:25:41 am"/>
    <s v="SG-566171301"/>
    <s v="FSC29943"/>
    <x v="0"/>
    <s v="No"/>
    <x v="1"/>
    <x v="1"/>
    <x v="1"/>
    <x v="1"/>
    <n v="30000"/>
    <m/>
    <m/>
    <d v="2025-04-28T00:00:00"/>
    <m/>
    <n v="12"/>
    <n v="360000"/>
    <s v="PE"/>
    <n v="80256230001"/>
    <n v="0"/>
    <n v="0"/>
    <n v="0"/>
    <n v="0"/>
    <n v="0"/>
    <n v="0"/>
    <m/>
    <m/>
    <n v="0"/>
    <m/>
    <m/>
    <m/>
    <s v="No"/>
    <n v="0"/>
    <s v="No"/>
    <m/>
    <m/>
    <n v="8025623"/>
    <s v="B02083"/>
    <m/>
    <n v="0"/>
    <n v="0"/>
    <n v="0"/>
    <n v="0"/>
    <n v="0"/>
    <n v="0"/>
    <m/>
    <m/>
    <m/>
    <s v="No"/>
    <m/>
    <m/>
    <m/>
    <s v="B02083"/>
    <m/>
    <m/>
    <s v="S0361328"/>
  </r>
  <r>
    <x v="1120"/>
    <n v="10000"/>
    <n v="20000"/>
    <d v="2025-04-29T00:00:00"/>
    <s v="502LAUGH"/>
    <s v=" 8:25:41 am"/>
    <s v="SG-566171301"/>
    <s v="FSC29943"/>
    <x v="0"/>
    <s v="No"/>
    <x v="21"/>
    <x v="3"/>
    <x v="20"/>
    <x v="20"/>
    <n v="30000"/>
    <m/>
    <m/>
    <d v="2025-04-28T00:00:00"/>
    <m/>
    <n v="12"/>
    <n v="360000"/>
    <s v="PE"/>
    <n v="80256230001"/>
    <n v="0"/>
    <n v="0"/>
    <n v="0"/>
    <n v="0"/>
    <n v="0"/>
    <n v="0"/>
    <m/>
    <m/>
    <n v="0"/>
    <m/>
    <m/>
    <m/>
    <s v="No"/>
    <n v="0"/>
    <s v="No"/>
    <m/>
    <m/>
    <n v="8025623"/>
    <s v="B02083"/>
    <m/>
    <n v="0"/>
    <n v="0"/>
    <n v="0"/>
    <n v="0"/>
    <n v="0"/>
    <n v="0"/>
    <m/>
    <m/>
    <m/>
    <s v="No"/>
    <m/>
    <m/>
    <m/>
    <s v="B02083"/>
    <m/>
    <m/>
    <s v="S0361328"/>
  </r>
  <r>
    <x v="1121"/>
    <n v="10000"/>
    <n v="10000"/>
    <d v="2025-04-29T00:00:00"/>
    <s v="502LAUGH"/>
    <s v=" 2:13:48 pm"/>
    <s v="J00TP8740"/>
    <s v="FSC31901"/>
    <x v="0"/>
    <s v="No"/>
    <x v="3"/>
    <x v="3"/>
    <x v="25"/>
    <x v="25"/>
    <n v="26250"/>
    <m/>
    <m/>
    <d v="2025-04-28T00:00:00"/>
    <m/>
    <n v="8"/>
    <n v="210000"/>
    <s v="PE"/>
    <s v="Z512 REV 6.00001"/>
    <n v="0"/>
    <n v="0"/>
    <n v="0"/>
    <n v="0"/>
    <n v="0"/>
    <n v="0"/>
    <m/>
    <m/>
    <n v="0"/>
    <m/>
    <m/>
    <m/>
    <s v="No"/>
    <n v="0"/>
    <s v="No"/>
    <m/>
    <m/>
    <s v="Z512 REV 8.0"/>
    <s v="R18131"/>
    <m/>
    <n v="0"/>
    <n v="0"/>
    <n v="0"/>
    <n v="0"/>
    <n v="0"/>
    <n v="0"/>
    <m/>
    <m/>
    <m/>
    <s v="No"/>
    <m/>
    <m/>
    <m/>
    <s v="R18131"/>
    <m/>
    <m/>
    <s v="S0361419"/>
  </r>
  <r>
    <x v="1122"/>
    <n v="10000"/>
    <n v="10000"/>
    <d v="2025-04-28T00:00:00"/>
    <s v="502LAUGH"/>
    <s v=" 2:57:33 pm"/>
    <s v="4071802U5"/>
    <s v="BC01167"/>
    <x v="0"/>
    <s v="No"/>
    <x v="28"/>
    <x v="23"/>
    <x v="30"/>
    <x v="30"/>
    <n v="3000"/>
    <m/>
    <m/>
    <d v="2025-04-28T00:00:00"/>
    <m/>
    <n v="1"/>
    <n v="3000"/>
    <s v="PE"/>
    <s v="810588 INDEX4000001"/>
    <n v="0"/>
    <n v="0"/>
    <n v="0"/>
    <n v="0"/>
    <n v="0"/>
    <n v="0"/>
    <m/>
    <m/>
    <n v="0"/>
    <m/>
    <m/>
    <m/>
    <s v="No"/>
    <n v="0"/>
    <s v="No"/>
    <m/>
    <m/>
    <s v="810588 INDEX400"/>
    <s v="V22000"/>
    <m/>
    <n v="0"/>
    <n v="0"/>
    <n v="0"/>
    <n v="0"/>
    <n v="0"/>
    <n v="0"/>
    <m/>
    <m/>
    <m/>
    <s v="No"/>
    <m/>
    <m/>
    <m/>
    <s v="V22000"/>
    <m/>
    <m/>
    <s v="S0361757"/>
  </r>
  <r>
    <x v="770"/>
    <n v="10000"/>
    <n v="30000"/>
    <d v="2025-04-28T00:00:00"/>
    <s v="502LAUGH"/>
    <s v=" 5:20:47 pm"/>
    <n v="10656256089"/>
    <s v="FBC30652"/>
    <x v="2"/>
    <s v="No"/>
    <x v="37"/>
    <x v="20"/>
    <x v="37"/>
    <x v="37"/>
    <n v="100546"/>
    <m/>
    <m/>
    <d v="2025-04-28T00:00:00"/>
    <m/>
    <n v="11"/>
    <n v="1106006"/>
    <s v="PE"/>
    <s v="3YM61-80017-FT0001"/>
    <n v="0"/>
    <n v="0"/>
    <n v="0"/>
    <n v="0"/>
    <n v="0"/>
    <n v="0"/>
    <m/>
    <m/>
    <n v="0"/>
    <m/>
    <m/>
    <m/>
    <s v="No"/>
    <n v="0"/>
    <s v="No"/>
    <m/>
    <m/>
    <s v="3YM61-80017-FT"/>
    <s v="H08031-JIM-M"/>
    <m/>
    <n v="0"/>
    <n v="0"/>
    <n v="0"/>
    <n v="0"/>
    <n v="0"/>
    <n v="0"/>
    <m/>
    <m/>
    <m/>
    <s v="No"/>
    <m/>
    <m/>
    <m/>
    <s v="H08031-JIM-M"/>
    <m/>
    <m/>
    <s v="S0361911"/>
  </r>
  <r>
    <x v="1123"/>
    <n v="10000"/>
    <n v="10000"/>
    <d v="2025-04-30T00:00:00"/>
    <s v="502LAUGH"/>
    <s v=" 2:29:49 pm"/>
    <s v="M0BUR8614"/>
    <s v="FSC31228"/>
    <x v="0"/>
    <s v="No"/>
    <x v="16"/>
    <x v="14"/>
    <x v="15"/>
    <x v="15"/>
    <n v="67500"/>
    <m/>
    <m/>
    <d v="2025-04-28T00:00:00"/>
    <m/>
    <n v="4"/>
    <n v="270000"/>
    <s v="PE"/>
    <s v="0F26707 EC C28470001"/>
    <n v="0"/>
    <n v="0"/>
    <n v="0"/>
    <n v="0"/>
    <n v="0"/>
    <n v="0"/>
    <m/>
    <m/>
    <n v="0"/>
    <m/>
    <m/>
    <m/>
    <s v="No"/>
    <n v="0"/>
    <s v="No"/>
    <m/>
    <m/>
    <s v="0F26707 EC C28477"/>
    <s v="I09082-TL"/>
    <m/>
    <n v="0"/>
    <n v="0"/>
    <n v="0"/>
    <n v="0"/>
    <n v="0"/>
    <n v="0"/>
    <m/>
    <m/>
    <m/>
    <s v="No"/>
    <m/>
    <m/>
    <m/>
    <s v="I09082-TL"/>
    <m/>
    <m/>
    <s v="H0064924"/>
  </r>
  <r>
    <x v="893"/>
    <n v="10000"/>
    <n v="30000"/>
    <d v="2025-04-29T00:00:00"/>
    <s v="502LAUGH"/>
    <s v=" 8:18:38 am"/>
    <s v="BZC040-01"/>
    <s v="SC25387"/>
    <x v="1"/>
    <s v="No"/>
    <x v="33"/>
    <x v="26"/>
    <x v="3"/>
    <x v="3"/>
    <n v="16334"/>
    <m/>
    <m/>
    <d v="2025-04-28T00:00:00"/>
    <m/>
    <n v="6"/>
    <n v="98004"/>
    <s v="PE"/>
    <s v="CHAMP SQ-BLUE0001"/>
    <n v="0"/>
    <n v="0"/>
    <n v="0"/>
    <n v="0"/>
    <n v="0"/>
    <n v="0"/>
    <m/>
    <m/>
    <n v="0"/>
    <m/>
    <m/>
    <m/>
    <s v="No"/>
    <n v="0"/>
    <s v="No"/>
    <m/>
    <m/>
    <s v="CHAMP SQ-BLUE"/>
    <s v="E05203"/>
    <m/>
    <n v="0"/>
    <n v="0"/>
    <n v="0"/>
    <n v="0"/>
    <n v="0"/>
    <n v="0"/>
    <m/>
    <m/>
    <m/>
    <s v="No"/>
    <m/>
    <m/>
    <m/>
    <s v="E05203"/>
    <m/>
    <m/>
    <s v="S0362395"/>
  </r>
  <r>
    <x v="1124"/>
    <n v="10000"/>
    <n v="10000"/>
    <d v="2025-04-29T00:00:00"/>
    <s v="502LAUGH"/>
    <s v=" 8:23:19 am"/>
    <s v="U541658014/504040526"/>
    <s v="SC28393"/>
    <x v="0"/>
    <s v="No"/>
    <x v="30"/>
    <x v="24"/>
    <x v="32"/>
    <x v="32"/>
    <n v="5860"/>
    <m/>
    <m/>
    <d v="2025-04-28T00:00:00"/>
    <m/>
    <n v="1"/>
    <n v="5860"/>
    <s v="PE"/>
    <s v="26399-010001"/>
    <n v="0"/>
    <n v="0"/>
    <n v="0"/>
    <n v="0"/>
    <n v="0"/>
    <n v="0"/>
    <m/>
    <m/>
    <n v="0"/>
    <m/>
    <m/>
    <m/>
    <s v="No"/>
    <n v="0"/>
    <s v="No"/>
    <m/>
    <m/>
    <s v="26399-01"/>
    <s v="Z26002"/>
    <m/>
    <n v="0"/>
    <n v="0"/>
    <n v="0"/>
    <n v="0"/>
    <n v="0"/>
    <n v="0"/>
    <m/>
    <m/>
    <m/>
    <s v="No"/>
    <m/>
    <m/>
    <m/>
    <s v="Z26002"/>
    <m/>
    <m/>
    <s v="ZSA101798"/>
  </r>
  <r>
    <x v="1125"/>
    <n v="10000"/>
    <n v="10000"/>
    <d v="2025-04-29T00:00:00"/>
    <s v="502LAUGH"/>
    <s v=" 8:27:17 am"/>
    <s v="5205U8036/3082512U9"/>
    <s v="BC16493"/>
    <x v="0"/>
    <s v="No"/>
    <x v="28"/>
    <x v="23"/>
    <x v="30"/>
    <x v="30"/>
    <n v="700"/>
    <m/>
    <m/>
    <d v="2025-04-28T00:00:00"/>
    <m/>
    <n v="2"/>
    <n v="1400"/>
    <s v="PE"/>
    <n v="701520660001"/>
    <n v="0"/>
    <n v="0"/>
    <n v="0"/>
    <n v="0"/>
    <n v="0"/>
    <n v="0"/>
    <m/>
    <m/>
    <n v="0"/>
    <m/>
    <m/>
    <m/>
    <s v="No"/>
    <n v="0"/>
    <s v="No"/>
    <m/>
    <m/>
    <n v="70152066"/>
    <s v="P16186"/>
    <m/>
    <n v="0"/>
    <n v="0"/>
    <n v="0"/>
    <n v="0"/>
    <n v="0"/>
    <n v="0"/>
    <m/>
    <m/>
    <m/>
    <s v="No"/>
    <m/>
    <m/>
    <m/>
    <s v="P16186"/>
    <m/>
    <m/>
    <s v="S0362669"/>
  </r>
  <r>
    <x v="1126"/>
    <n v="10000"/>
    <n v="10000"/>
    <d v="2025-04-29T00:00:00"/>
    <s v="502LAUGH"/>
    <s v=" 8:27:17 am"/>
    <s v="5205U8036/3082512U9"/>
    <s v="BC16493"/>
    <x v="0"/>
    <s v="No"/>
    <x v="28"/>
    <x v="23"/>
    <x v="30"/>
    <x v="30"/>
    <n v="500"/>
    <m/>
    <m/>
    <d v="2025-04-28T00:00:00"/>
    <m/>
    <n v="2"/>
    <n v="1000"/>
    <s v="PE"/>
    <n v="701529000001"/>
    <n v="0"/>
    <n v="0"/>
    <n v="0"/>
    <n v="0"/>
    <n v="0"/>
    <n v="0"/>
    <m/>
    <m/>
    <n v="0"/>
    <m/>
    <m/>
    <m/>
    <s v="No"/>
    <n v="0"/>
    <s v="No"/>
    <m/>
    <m/>
    <n v="70152900"/>
    <s v="P16186"/>
    <m/>
    <n v="0"/>
    <n v="0"/>
    <n v="0"/>
    <n v="0"/>
    <n v="0"/>
    <n v="0"/>
    <m/>
    <m/>
    <m/>
    <s v="No"/>
    <m/>
    <m/>
    <m/>
    <s v="P16186"/>
    <m/>
    <m/>
    <s v="S0362669"/>
  </r>
  <r>
    <x v="1127"/>
    <n v="10000"/>
    <n v="20000"/>
    <d v="2025-04-28T00:00:00"/>
    <s v="502LAUGH"/>
    <s v=" 2:02:25 pm"/>
    <s v="5032702U5"/>
    <s v="FSC31438"/>
    <x v="0"/>
    <s v="No"/>
    <x v="11"/>
    <x v="10"/>
    <x v="11"/>
    <x v="11"/>
    <n v="3000"/>
    <m/>
    <m/>
    <d v="2025-04-28T00:00:00"/>
    <m/>
    <n v="6"/>
    <n v="18000"/>
    <s v="PE"/>
    <s v="L001-772785-00000001"/>
    <n v="0"/>
    <n v="0"/>
    <n v="0"/>
    <n v="0"/>
    <n v="0"/>
    <n v="0"/>
    <m/>
    <m/>
    <n v="0"/>
    <m/>
    <m/>
    <m/>
    <s v="No"/>
    <n v="0"/>
    <s v="No"/>
    <m/>
    <m/>
    <s v="L001-772785-000001ZL"/>
    <s v="W23041-TH"/>
    <m/>
    <n v="0"/>
    <n v="0"/>
    <n v="0"/>
    <n v="0"/>
    <n v="0"/>
    <n v="0"/>
    <m/>
    <m/>
    <m/>
    <s v="No"/>
    <m/>
    <m/>
    <m/>
    <s v="W23041-TH"/>
    <m/>
    <m/>
    <s v="H0064971"/>
  </r>
  <r>
    <x v="1128"/>
    <n v="10000"/>
    <n v="10000"/>
    <d v="2025-04-29T00:00:00"/>
    <s v="502LAUGH"/>
    <s v=" 8:21:33 am"/>
    <s v="5032702U5"/>
    <s v="FSC31438"/>
    <x v="0"/>
    <s v="No"/>
    <x v="11"/>
    <x v="10"/>
    <x v="11"/>
    <x v="11"/>
    <n v="3000"/>
    <m/>
    <m/>
    <d v="2025-04-28T00:00:00"/>
    <m/>
    <n v="6"/>
    <n v="18000"/>
    <s v="PE"/>
    <s v="L001-772785-00000001"/>
    <n v="0"/>
    <n v="0"/>
    <n v="0"/>
    <n v="0"/>
    <n v="0"/>
    <n v="0"/>
    <m/>
    <m/>
    <n v="0"/>
    <m/>
    <m/>
    <m/>
    <s v="No"/>
    <n v="0"/>
    <s v="No"/>
    <m/>
    <m/>
    <s v="L001-772785-000001ZL"/>
    <s v="W23041-TH"/>
    <m/>
    <n v="0"/>
    <n v="0"/>
    <n v="0"/>
    <n v="0"/>
    <n v="0"/>
    <n v="0"/>
    <m/>
    <m/>
    <m/>
    <s v="No"/>
    <m/>
    <m/>
    <m/>
    <s v="W23041-TH"/>
    <m/>
    <m/>
    <s v="H0064972"/>
  </r>
  <r>
    <x v="1129"/>
    <n v="10000"/>
    <n v="10000"/>
    <d v="2025-04-29T00:00:00"/>
    <s v="502LAUGH"/>
    <s v=" 4:36:54 pm"/>
    <s v="U4308S028"/>
    <s v="D14526"/>
    <x v="0"/>
    <s v="No"/>
    <x v="7"/>
    <x v="6"/>
    <x v="7"/>
    <x v="7"/>
    <n v="25000"/>
    <m/>
    <m/>
    <d v="2025-04-28T00:00:00"/>
    <m/>
    <n v="1"/>
    <n v="25000"/>
    <s v="PE"/>
    <s v="LABF10040001"/>
    <n v="0"/>
    <n v="0"/>
    <n v="0"/>
    <n v="0"/>
    <n v="0"/>
    <n v="0"/>
    <m/>
    <m/>
    <n v="0"/>
    <m/>
    <m/>
    <m/>
    <s v="No"/>
    <n v="0"/>
    <s v="No"/>
    <m/>
    <m/>
    <s v="LABF1004"/>
    <s v="S19652"/>
    <m/>
    <n v="0"/>
    <n v="0"/>
    <n v="0"/>
    <n v="0"/>
    <n v="0"/>
    <n v="0"/>
    <m/>
    <m/>
    <m/>
    <s v="No"/>
    <m/>
    <m/>
    <m/>
    <s v="S19652"/>
    <m/>
    <m/>
    <s v="S0362761"/>
  </r>
  <r>
    <x v="1130"/>
    <n v="10000"/>
    <n v="10000"/>
    <d v="2025-04-30T00:00:00"/>
    <s v="502LAUGH"/>
    <d v="1899-12-30T12:54:43"/>
    <s v="4111520U5"/>
    <s v="SC30876"/>
    <x v="0"/>
    <s v="No"/>
    <x v="27"/>
    <x v="22"/>
    <x v="54"/>
    <x v="28"/>
    <n v="30000"/>
    <m/>
    <m/>
    <d v="2025-04-28T00:00:00"/>
    <m/>
    <n v="1"/>
    <n v="30000"/>
    <s v="PE"/>
    <s v="250-6259-000001"/>
    <n v="0"/>
    <n v="0"/>
    <n v="0"/>
    <n v="0"/>
    <n v="0"/>
    <n v="0"/>
    <m/>
    <m/>
    <n v="0"/>
    <m/>
    <m/>
    <m/>
    <s v="No"/>
    <n v="0"/>
    <s v="No"/>
    <m/>
    <m/>
    <s v="250-6259-00"/>
    <s v="J10025"/>
    <m/>
    <n v="0"/>
    <n v="0"/>
    <n v="0"/>
    <n v="0"/>
    <n v="0"/>
    <n v="0"/>
    <m/>
    <m/>
    <m/>
    <s v="No"/>
    <m/>
    <m/>
    <m/>
    <s v="J10025"/>
    <m/>
    <m/>
    <s v="S0362768"/>
  </r>
  <r>
    <x v="1131"/>
    <n v="10000"/>
    <n v="10000"/>
    <d v="2025-04-29T00:00:00"/>
    <s v="502LAUGH"/>
    <s v=" 8:27:17 am"/>
    <s v="L4005U7005/L4118U8002"/>
    <s v="SC28452"/>
    <x v="0"/>
    <s v="No"/>
    <x v="28"/>
    <x v="23"/>
    <x v="30"/>
    <x v="30"/>
    <n v="1000"/>
    <m/>
    <m/>
    <d v="2025-04-28T00:00:00"/>
    <m/>
    <n v="1"/>
    <n v="1000"/>
    <s v="PE"/>
    <s v="ZC-45X65-CN0001"/>
    <n v="0"/>
    <n v="0"/>
    <n v="0"/>
    <n v="0"/>
    <n v="0"/>
    <n v="0"/>
    <m/>
    <m/>
    <n v="0"/>
    <m/>
    <m/>
    <m/>
    <s v="No"/>
    <n v="0"/>
    <s v="No"/>
    <m/>
    <m/>
    <s v="19055-6245-000"/>
    <s v="H08031-FLEX-PTP"/>
    <m/>
    <n v="0"/>
    <n v="0"/>
    <n v="0"/>
    <n v="0"/>
    <n v="0"/>
    <n v="0"/>
    <m/>
    <m/>
    <m/>
    <s v="No"/>
    <m/>
    <m/>
    <m/>
    <s v="H08031-FLEX-PTP"/>
    <m/>
    <m/>
    <s v="S0363043"/>
  </r>
  <r>
    <x v="1132"/>
    <n v="10000"/>
    <n v="10000"/>
    <d v="2025-04-29T00:00:00"/>
    <s v="502LAUGH"/>
    <s v=" 5:42:31 pm"/>
    <s v="M0BUQ9671/M0BUF4272"/>
    <s v="FPSC29805"/>
    <x v="0"/>
    <s v="No"/>
    <x v="26"/>
    <x v="21"/>
    <x v="26"/>
    <x v="26"/>
    <n v="15000"/>
    <m/>
    <m/>
    <d v="2025-04-28T00:00:00"/>
    <m/>
    <n v="2"/>
    <n v="30000"/>
    <s v="PE"/>
    <s v="100823881-75367 0001"/>
    <n v="0"/>
    <n v="0"/>
    <n v="0"/>
    <n v="0"/>
    <n v="0"/>
    <n v="0"/>
    <m/>
    <m/>
    <n v="0"/>
    <m/>
    <m/>
    <m/>
    <s v="No"/>
    <n v="0"/>
    <s v="No"/>
    <m/>
    <m/>
    <s v="100823881-75367 A"/>
    <s v="S19081-TH"/>
    <m/>
    <n v="0"/>
    <n v="0"/>
    <n v="0"/>
    <n v="0"/>
    <n v="0"/>
    <n v="0"/>
    <m/>
    <m/>
    <m/>
    <s v="No"/>
    <m/>
    <m/>
    <m/>
    <s v="S19081-TH"/>
    <m/>
    <m/>
    <s v="H0064993"/>
  </r>
  <r>
    <x v="1133"/>
    <n v="10000"/>
    <n v="10000"/>
    <d v="2025-04-28T00:00:00"/>
    <s v="502LAUGH"/>
    <s v=" 5:22:32 pm"/>
    <s v="SG-5651598 01"/>
    <s v="DC31909"/>
    <x v="0"/>
    <s v="No"/>
    <x v="6"/>
    <x v="5"/>
    <x v="6"/>
    <x v="6"/>
    <n v="2842"/>
    <m/>
    <m/>
    <d v="2025-04-28T00:00:00"/>
    <m/>
    <n v="4"/>
    <n v="11368"/>
    <s v="PE"/>
    <n v="150352550001"/>
    <n v="0"/>
    <n v="0"/>
    <n v="0"/>
    <n v="0"/>
    <n v="0"/>
    <n v="0"/>
    <m/>
    <m/>
    <n v="0"/>
    <m/>
    <m/>
    <m/>
    <s v="No"/>
    <n v="0"/>
    <s v="No"/>
    <m/>
    <m/>
    <n v="15035255"/>
    <s v="I09180"/>
    <m/>
    <n v="0"/>
    <n v="0"/>
    <n v="0"/>
    <n v="0"/>
    <n v="0"/>
    <n v="0"/>
    <m/>
    <m/>
    <m/>
    <s v="No"/>
    <m/>
    <m/>
    <m/>
    <s v="I09180"/>
    <m/>
    <m/>
    <s v="S0363076"/>
  </r>
  <r>
    <x v="1134"/>
    <n v="10000"/>
    <n v="10000"/>
    <d v="2025-04-28T00:00:00"/>
    <s v="502LAUGH"/>
    <s v=" 2:53:27 pm"/>
    <s v="SG-5651598 01"/>
    <s v="DC31915"/>
    <x v="0"/>
    <s v="No"/>
    <x v="6"/>
    <x v="5"/>
    <x v="6"/>
    <x v="6"/>
    <n v="1549"/>
    <m/>
    <m/>
    <d v="2025-04-28T00:00:00"/>
    <m/>
    <n v="4"/>
    <n v="6196"/>
    <s v="PE"/>
    <n v="150487590001"/>
    <n v="0"/>
    <n v="0"/>
    <n v="0"/>
    <n v="0"/>
    <n v="0"/>
    <n v="0"/>
    <m/>
    <m/>
    <n v="0"/>
    <m/>
    <m/>
    <m/>
    <s v="No"/>
    <n v="0"/>
    <s v="No"/>
    <m/>
    <m/>
    <n v="15048759"/>
    <s v="I09180"/>
    <m/>
    <n v="0"/>
    <n v="0"/>
    <n v="0"/>
    <n v="0"/>
    <n v="0"/>
    <n v="0"/>
    <m/>
    <m/>
    <m/>
    <s v="No"/>
    <m/>
    <m/>
    <m/>
    <s v="I09180"/>
    <m/>
    <m/>
    <s v="S0363077"/>
  </r>
  <r>
    <x v="1135"/>
    <n v="10000"/>
    <n v="10000"/>
    <d v="2025-04-28T00:00:00"/>
    <s v="502LAUGH"/>
    <s v=" 1:47:57 pm"/>
    <s v="4111525U5A"/>
    <s v="DC13221"/>
    <x v="0"/>
    <s v="No"/>
    <x v="28"/>
    <x v="23"/>
    <x v="30"/>
    <x v="30"/>
    <n v="1000"/>
    <m/>
    <m/>
    <d v="2025-04-28T00:00:00"/>
    <m/>
    <n v="1"/>
    <n v="1000"/>
    <s v="PE"/>
    <s v="PRT36079-0020001"/>
    <n v="0"/>
    <n v="0"/>
    <n v="0"/>
    <n v="0"/>
    <n v="0"/>
    <n v="0"/>
    <m/>
    <m/>
    <n v="0"/>
    <m/>
    <m/>
    <m/>
    <s v="No"/>
    <n v="0"/>
    <s v="No"/>
    <m/>
    <m/>
    <s v="PRT36079-002"/>
    <s v="B02085"/>
    <m/>
    <n v="0"/>
    <n v="0"/>
    <n v="0"/>
    <n v="0"/>
    <n v="0"/>
    <n v="0"/>
    <m/>
    <m/>
    <m/>
    <s v="No"/>
    <m/>
    <m/>
    <m/>
    <s v="B02085"/>
    <m/>
    <m/>
    <s v="S0363093"/>
  </r>
  <r>
    <x v="1136"/>
    <n v="10000"/>
    <n v="10000"/>
    <d v="2025-04-28T00:00:00"/>
    <s v="502LAUGH"/>
    <s v=" 1:47:57 pm"/>
    <s v="4111525U5A"/>
    <s v="DC13221"/>
    <x v="0"/>
    <s v="No"/>
    <x v="28"/>
    <x v="23"/>
    <x v="30"/>
    <x v="30"/>
    <n v="1000"/>
    <m/>
    <m/>
    <d v="2025-04-28T00:00:00"/>
    <m/>
    <n v="1"/>
    <n v="1000"/>
    <s v="PE"/>
    <s v="PRT36080-0020001"/>
    <n v="0"/>
    <n v="0"/>
    <n v="0"/>
    <n v="0"/>
    <n v="0"/>
    <n v="0"/>
    <m/>
    <m/>
    <n v="0"/>
    <m/>
    <m/>
    <m/>
    <s v="No"/>
    <n v="0"/>
    <s v="No"/>
    <m/>
    <m/>
    <s v="PRT36080-002"/>
    <s v="B02085"/>
    <m/>
    <n v="0"/>
    <n v="0"/>
    <n v="0"/>
    <n v="0"/>
    <n v="0"/>
    <n v="0"/>
    <m/>
    <m/>
    <m/>
    <s v="No"/>
    <m/>
    <m/>
    <m/>
    <s v="B02085"/>
    <m/>
    <m/>
    <s v="S0363093"/>
  </r>
  <r>
    <x v="1137"/>
    <n v="10000"/>
    <n v="20000"/>
    <d v="2025-04-29T00:00:00"/>
    <s v="502LAUGH"/>
    <s v=" 8:21:33 am"/>
    <s v="10620258007/10620258070"/>
    <s v="FSC31767"/>
    <x v="0"/>
    <s v="No"/>
    <x v="17"/>
    <x v="15"/>
    <x v="16"/>
    <x v="16"/>
    <n v="5143"/>
    <m/>
    <m/>
    <d v="2025-04-28T00:00:00"/>
    <m/>
    <n v="140"/>
    <n v="720020"/>
    <s v="PE"/>
    <s v="1F3Y1-400110001"/>
    <n v="0"/>
    <n v="0"/>
    <n v="0"/>
    <n v="0"/>
    <n v="0"/>
    <n v="0"/>
    <m/>
    <m/>
    <n v="0"/>
    <m/>
    <m/>
    <m/>
    <s v="No"/>
    <n v="0"/>
    <s v="No"/>
    <m/>
    <m/>
    <s v="1F3Y1-40011"/>
    <s v="H08031-NKG THAI-HPP"/>
    <m/>
    <n v="0"/>
    <n v="0"/>
    <n v="0"/>
    <n v="0"/>
    <n v="0"/>
    <n v="0"/>
    <m/>
    <m/>
    <m/>
    <s v="No"/>
    <m/>
    <m/>
    <m/>
    <s v="H08031-NKG THAI-HPP"/>
    <m/>
    <m/>
    <s v="S0363130"/>
  </r>
  <r>
    <x v="1138"/>
    <n v="10000"/>
    <n v="20000"/>
    <d v="2025-04-29T00:00:00"/>
    <s v="502LAUGH"/>
    <s v=" 9:12:42 am"/>
    <s v="J00V80150"/>
    <s v="FDC31777"/>
    <x v="1"/>
    <s v="No"/>
    <x v="19"/>
    <x v="15"/>
    <x v="18"/>
    <x v="18"/>
    <n v="1867"/>
    <m/>
    <m/>
    <d v="2025-04-28T00:00:00"/>
    <m/>
    <n v="6"/>
    <n v="11202"/>
    <s v="PE"/>
    <n v="5000532060001"/>
    <n v="0"/>
    <n v="0"/>
    <n v="0"/>
    <n v="0"/>
    <n v="0"/>
    <n v="0"/>
    <m/>
    <m/>
    <n v="0"/>
    <m/>
    <m/>
    <m/>
    <s v="No"/>
    <n v="0"/>
    <s v="No"/>
    <m/>
    <m/>
    <n v="500053206"/>
    <s v="B02083"/>
    <m/>
    <n v="0"/>
    <n v="0"/>
    <n v="0"/>
    <n v="0"/>
    <n v="0"/>
    <n v="0"/>
    <m/>
    <m/>
    <m/>
    <s v="No"/>
    <m/>
    <m/>
    <m/>
    <s v="B02083"/>
    <m/>
    <m/>
    <s v="S0363143"/>
  </r>
  <r>
    <x v="1139"/>
    <n v="10000"/>
    <n v="20000"/>
    <d v="2025-04-29T00:00:00"/>
    <s v="502LAUGH"/>
    <s v=" 9:12:42 am"/>
    <s v="J00V80150"/>
    <s v="FDC31777"/>
    <x v="1"/>
    <s v="No"/>
    <x v="19"/>
    <x v="15"/>
    <x v="18"/>
    <x v="18"/>
    <n v="2800"/>
    <m/>
    <m/>
    <d v="2025-04-28T00:00:00"/>
    <m/>
    <n v="6"/>
    <n v="16800"/>
    <s v="PE"/>
    <n v="5000532080001"/>
    <n v="0"/>
    <n v="0"/>
    <n v="0"/>
    <n v="0"/>
    <n v="0"/>
    <n v="0"/>
    <m/>
    <m/>
    <n v="0"/>
    <m/>
    <m/>
    <m/>
    <s v="No"/>
    <n v="0"/>
    <s v="No"/>
    <m/>
    <m/>
    <n v="500053208"/>
    <s v="B02083"/>
    <m/>
    <n v="0"/>
    <n v="0"/>
    <n v="0"/>
    <n v="0"/>
    <n v="0"/>
    <n v="0"/>
    <m/>
    <m/>
    <m/>
    <s v="No"/>
    <m/>
    <m/>
    <m/>
    <s v="B02083"/>
    <m/>
    <m/>
    <s v="S0363143"/>
  </r>
  <r>
    <x v="1140"/>
    <n v="10000"/>
    <n v="20000"/>
    <d v="2025-04-28T00:00:00"/>
    <s v="502LAUGH"/>
    <s v=" 5:22:32 pm"/>
    <s v="J00V80150"/>
    <s v="DC16718"/>
    <x v="1"/>
    <s v="No"/>
    <x v="19"/>
    <x v="15"/>
    <x v="18"/>
    <x v="18"/>
    <n v="7000"/>
    <m/>
    <m/>
    <d v="2025-04-28T00:00:00"/>
    <m/>
    <n v="6"/>
    <n v="42000"/>
    <s v="PE"/>
    <n v="5000538100001"/>
    <n v="0"/>
    <n v="0"/>
    <n v="0"/>
    <n v="0"/>
    <n v="0"/>
    <n v="0"/>
    <m/>
    <m/>
    <n v="0"/>
    <m/>
    <m/>
    <m/>
    <s v="No"/>
    <n v="0"/>
    <s v="No"/>
    <m/>
    <m/>
    <n v="500053810"/>
    <s v="B02083"/>
    <m/>
    <n v="0"/>
    <n v="0"/>
    <n v="0"/>
    <n v="0"/>
    <n v="0"/>
    <n v="0"/>
    <m/>
    <m/>
    <m/>
    <s v="No"/>
    <m/>
    <m/>
    <m/>
    <s v="B02083"/>
    <m/>
    <m/>
    <s v="S0363143"/>
  </r>
  <r>
    <x v="1141"/>
    <n v="10000"/>
    <n v="20000"/>
    <d v="2025-04-28T00:00:00"/>
    <s v="502LAUGH"/>
    <s v=" 2:58:30 pm"/>
    <s v="J00V80150"/>
    <s v="DC16718"/>
    <x v="1"/>
    <s v="No"/>
    <x v="19"/>
    <x v="15"/>
    <x v="18"/>
    <x v="18"/>
    <n v="11667"/>
    <m/>
    <m/>
    <d v="2025-04-28T00:00:00"/>
    <m/>
    <n v="6"/>
    <n v="70002"/>
    <s v="PE"/>
    <n v="5000538120001"/>
    <n v="0"/>
    <n v="0"/>
    <n v="0"/>
    <n v="0"/>
    <n v="0"/>
    <n v="0"/>
    <m/>
    <m/>
    <n v="0"/>
    <m/>
    <m/>
    <m/>
    <s v="No"/>
    <n v="0"/>
    <s v="No"/>
    <m/>
    <m/>
    <n v="500053812"/>
    <s v="B02083"/>
    <m/>
    <n v="0"/>
    <n v="0"/>
    <n v="0"/>
    <n v="0"/>
    <n v="0"/>
    <n v="0"/>
    <m/>
    <m/>
    <m/>
    <s v="No"/>
    <m/>
    <m/>
    <m/>
    <s v="B02083"/>
    <m/>
    <m/>
    <s v="S0363143"/>
  </r>
  <r>
    <x v="897"/>
    <n v="10000"/>
    <n v="40000"/>
    <d v="2025-04-29T00:00:00"/>
    <s v="502LAUGH"/>
    <d v="1899-12-30T11:07:51"/>
    <s v="10620258002/10620258004"/>
    <s v="FBC30652"/>
    <x v="2"/>
    <s v="No"/>
    <x v="37"/>
    <x v="20"/>
    <x v="37"/>
    <x v="37"/>
    <n v="27273"/>
    <m/>
    <m/>
    <d v="2025-04-28T00:00:00"/>
    <m/>
    <n v="11"/>
    <n v="300003"/>
    <s v="PE"/>
    <s v="3YM38-80003-FT0001"/>
    <n v="0"/>
    <n v="0"/>
    <n v="0"/>
    <n v="0"/>
    <n v="0"/>
    <n v="0"/>
    <m/>
    <m/>
    <n v="0"/>
    <m/>
    <m/>
    <m/>
    <s v="No"/>
    <n v="0"/>
    <s v="No"/>
    <m/>
    <m/>
    <s v="3YM38-80003-FT"/>
    <s v="H08031-JIM-M"/>
    <m/>
    <n v="0"/>
    <n v="0"/>
    <n v="0"/>
    <n v="0"/>
    <n v="0"/>
    <n v="0"/>
    <m/>
    <m/>
    <m/>
    <s v="No"/>
    <m/>
    <m/>
    <m/>
    <s v="H08031-JIM-M"/>
    <m/>
    <m/>
    <s v="S0363339"/>
  </r>
  <r>
    <x v="1142"/>
    <n v="10000"/>
    <n v="10000"/>
    <d v="2025-04-29T00:00:00"/>
    <s v="502LAUGH"/>
    <s v=" 8:24:33 am"/>
    <s v="SG-5644655 01"/>
    <s v="DC10351A"/>
    <x v="0"/>
    <s v="No"/>
    <x v="6"/>
    <x v="5"/>
    <x v="6"/>
    <x v="6"/>
    <n v="1000"/>
    <m/>
    <m/>
    <d v="2025-04-28T00:00:00"/>
    <m/>
    <n v="6"/>
    <n v="6000"/>
    <s v="PE"/>
    <s v="15058369 REVB0001"/>
    <n v="0"/>
    <n v="0"/>
    <n v="0"/>
    <n v="0"/>
    <n v="0"/>
    <n v="0"/>
    <m/>
    <m/>
    <n v="0"/>
    <m/>
    <m/>
    <m/>
    <s v="No"/>
    <n v="0"/>
    <s v="No"/>
    <m/>
    <m/>
    <s v="15058369 REVB"/>
    <s v="I09180"/>
    <m/>
    <n v="0"/>
    <n v="0"/>
    <n v="0"/>
    <n v="0"/>
    <n v="0"/>
    <n v="0"/>
    <m/>
    <m/>
    <m/>
    <s v="No"/>
    <m/>
    <m/>
    <m/>
    <s v="I09180"/>
    <m/>
    <m/>
    <s v="S0363361"/>
  </r>
  <r>
    <x v="1143"/>
    <n v="10000"/>
    <n v="10000"/>
    <d v="2025-04-29T00:00:00"/>
    <s v="502LAUGH"/>
    <s v=" 8:24:33 am"/>
    <s v="SG-5644655 01"/>
    <s v="DC10351A"/>
    <x v="0"/>
    <s v="No"/>
    <x v="6"/>
    <x v="5"/>
    <x v="6"/>
    <x v="6"/>
    <n v="1000"/>
    <m/>
    <m/>
    <d v="2025-04-28T00:00:00"/>
    <m/>
    <n v="6"/>
    <n v="6000"/>
    <s v="PE"/>
    <s v="15058369 REVB0001"/>
    <n v="0"/>
    <n v="0"/>
    <n v="0"/>
    <n v="0"/>
    <n v="0"/>
    <n v="0"/>
    <m/>
    <m/>
    <n v="0"/>
    <m/>
    <m/>
    <m/>
    <s v="No"/>
    <n v="0"/>
    <s v="No"/>
    <m/>
    <m/>
    <s v="15058369 REVB"/>
    <s v="I09180"/>
    <m/>
    <n v="0"/>
    <n v="0"/>
    <n v="0"/>
    <n v="0"/>
    <n v="0"/>
    <n v="0"/>
    <m/>
    <m/>
    <m/>
    <s v="No"/>
    <m/>
    <m/>
    <m/>
    <s v="I09180"/>
    <m/>
    <m/>
    <s v="S0363362"/>
  </r>
  <r>
    <x v="1143"/>
    <n v="20000"/>
    <n v="10000"/>
    <d v="2025-04-29T00:00:00"/>
    <s v="502LAUGH"/>
    <s v=" 8:24:33 am"/>
    <s v="SG-5644655 01"/>
    <s v="DC10351A"/>
    <x v="0"/>
    <s v="No"/>
    <x v="6"/>
    <x v="5"/>
    <x v="6"/>
    <x v="6"/>
    <n v="1000"/>
    <m/>
    <m/>
    <d v="2025-04-28T00:00:00"/>
    <m/>
    <n v="6"/>
    <n v="6000"/>
    <s v="PE"/>
    <s v="15058369 REVB0001"/>
    <n v="0"/>
    <n v="0"/>
    <n v="0"/>
    <n v="0"/>
    <n v="0"/>
    <n v="0"/>
    <m/>
    <m/>
    <n v="0"/>
    <m/>
    <m/>
    <m/>
    <s v="No"/>
    <n v="0"/>
    <s v="No"/>
    <m/>
    <m/>
    <s v="15058369 REVB"/>
    <s v="I09180"/>
    <m/>
    <n v="0"/>
    <n v="0"/>
    <n v="0"/>
    <n v="0"/>
    <n v="0"/>
    <n v="0"/>
    <m/>
    <m/>
    <m/>
    <s v="No"/>
    <m/>
    <m/>
    <m/>
    <s v="I09180"/>
    <m/>
    <m/>
    <s v="S0363362"/>
  </r>
  <r>
    <x v="1033"/>
    <n v="10000"/>
    <n v="30000"/>
    <d v="2025-04-30T00:00:00"/>
    <s v="502LAUGH"/>
    <s v=" 9:08:44 am"/>
    <s v="M4N4603BGJAJ107-S248100170/F0313901"/>
    <s v="FD29782"/>
    <x v="0"/>
    <s v="No"/>
    <x v="59"/>
    <x v="35"/>
    <x v="51"/>
    <x v="50"/>
    <n v="25000"/>
    <m/>
    <m/>
    <d v="2025-04-28T00:00:00"/>
    <m/>
    <n v="1"/>
    <n v="25000"/>
    <s v="PE"/>
    <s v="716626800 REVC0001"/>
    <n v="0"/>
    <n v="0"/>
    <n v="0"/>
    <n v="0"/>
    <n v="0"/>
    <n v="0"/>
    <m/>
    <m/>
    <n v="0"/>
    <m/>
    <m/>
    <m/>
    <s v="No"/>
    <n v="0"/>
    <s v="No"/>
    <m/>
    <m/>
    <s v="716626800 REVC"/>
    <s v="S19081-TH"/>
    <m/>
    <n v="0"/>
    <n v="0"/>
    <n v="0"/>
    <n v="0"/>
    <n v="0"/>
    <n v="0"/>
    <m/>
    <m/>
    <m/>
    <s v="No"/>
    <m/>
    <m/>
    <m/>
    <s v="S19081-TH"/>
    <m/>
    <m/>
    <s v="H0065050"/>
  </r>
  <r>
    <x v="1144"/>
    <n v="10000"/>
    <n v="20000"/>
    <d v="2025-04-28T00:00:00"/>
    <s v="502LAUGH"/>
    <s v=" 2:56:24 pm"/>
    <s v="2909914/21A1525841"/>
    <m/>
    <x v="0"/>
    <s v="No"/>
    <x v="9"/>
    <x v="8"/>
    <x v="9"/>
    <x v="9"/>
    <n v="7050"/>
    <m/>
    <m/>
    <d v="2025-04-28T00:00:00"/>
    <m/>
    <n v="2"/>
    <n v="14100"/>
    <s v="PE"/>
    <s v="442-802155-000001"/>
    <n v="0"/>
    <n v="0"/>
    <n v="0"/>
    <n v="0"/>
    <n v="0"/>
    <n v="0"/>
    <m/>
    <m/>
    <n v="0"/>
    <m/>
    <m/>
    <m/>
    <s v="No"/>
    <n v="0"/>
    <s v="No"/>
    <m/>
    <m/>
    <s v="442-802155-00"/>
    <s v="Z26002"/>
    <m/>
    <n v="0"/>
    <n v="0"/>
    <n v="0"/>
    <n v="0"/>
    <n v="0"/>
    <n v="0"/>
    <m/>
    <m/>
    <m/>
    <s v="No"/>
    <m/>
    <m/>
    <m/>
    <s v="Z26002"/>
    <m/>
    <m/>
    <s v="S0363404"/>
  </r>
  <r>
    <x v="1145"/>
    <n v="10000"/>
    <n v="10000"/>
    <d v="2025-04-29T00:00:00"/>
    <s v="502LAUGH"/>
    <d v="1899-12-30T11:09:26"/>
    <s v="404190292A"/>
    <s v="SC26274"/>
    <x v="0"/>
    <s v="No"/>
    <x v="32"/>
    <x v="25"/>
    <x v="34"/>
    <x v="34"/>
    <n v="400"/>
    <m/>
    <m/>
    <d v="2025-04-28T00:00:00"/>
    <m/>
    <n v="20"/>
    <n v="8000"/>
    <s v="PE"/>
    <s v="GR-2000001"/>
    <n v="0"/>
    <n v="0"/>
    <n v="0"/>
    <n v="0"/>
    <n v="0"/>
    <n v="0"/>
    <m/>
    <m/>
    <n v="0"/>
    <m/>
    <m/>
    <m/>
    <s v="No"/>
    <n v="0"/>
    <s v="No"/>
    <m/>
    <m/>
    <s v="GR-200"/>
    <s v="G07076"/>
    <m/>
    <n v="0"/>
    <n v="0"/>
    <n v="0"/>
    <n v="0"/>
    <n v="0"/>
    <n v="0"/>
    <m/>
    <m/>
    <m/>
    <s v="No"/>
    <m/>
    <m/>
    <m/>
    <s v="G07076"/>
    <m/>
    <m/>
    <s v="S0363419"/>
  </r>
  <r>
    <x v="1035"/>
    <n v="10000"/>
    <n v="20000"/>
    <d v="2025-04-29T00:00:00"/>
    <s v="502LAUGH"/>
    <s v=" 8:27:54 am"/>
    <s v="U532458009"/>
    <s v="BC03102"/>
    <x v="1"/>
    <s v="No"/>
    <x v="9"/>
    <x v="8"/>
    <x v="9"/>
    <x v="9"/>
    <n v="3000"/>
    <m/>
    <m/>
    <d v="2025-04-28T00:00:00"/>
    <m/>
    <n v="2"/>
    <n v="6000"/>
    <s v="PE"/>
    <s v="TR11690001"/>
    <n v="0"/>
    <n v="0"/>
    <n v="0"/>
    <n v="0"/>
    <n v="0"/>
    <n v="0"/>
    <m/>
    <m/>
    <n v="0"/>
    <m/>
    <m/>
    <m/>
    <s v="No"/>
    <n v="0"/>
    <s v="No"/>
    <m/>
    <m/>
    <s v="TR1169"/>
    <s v="I09109"/>
    <m/>
    <n v="0"/>
    <n v="0"/>
    <n v="0"/>
    <n v="0"/>
    <n v="0"/>
    <n v="0"/>
    <m/>
    <m/>
    <m/>
    <s v="No"/>
    <m/>
    <m/>
    <m/>
    <s v="I09109"/>
    <m/>
    <m/>
    <s v="S0363423"/>
  </r>
  <r>
    <x v="1146"/>
    <n v="10000"/>
    <n v="10000"/>
    <d v="2025-04-28T00:00:00"/>
    <s v="502LAUGH"/>
    <s v=" 4:43:19 pm"/>
    <s v="4071803U5/L4005U7005"/>
    <s v="DC30517"/>
    <x v="0"/>
    <s v="No"/>
    <x v="28"/>
    <x v="23"/>
    <x v="30"/>
    <x v="30"/>
    <n v="600"/>
    <m/>
    <m/>
    <d v="2025-04-28T00:00:00"/>
    <m/>
    <n v="2"/>
    <n v="1200"/>
    <s v="PE"/>
    <s v="SM-P1999-D0049R00002"/>
    <n v="0"/>
    <n v="0"/>
    <n v="0"/>
    <n v="0"/>
    <n v="0"/>
    <n v="0"/>
    <m/>
    <m/>
    <n v="0"/>
    <m/>
    <m/>
    <m/>
    <s v="No"/>
    <n v="0"/>
    <s v="No"/>
    <m/>
    <m/>
    <s v="SM-P1999-D0049R01"/>
    <s v="S19586"/>
    <m/>
    <n v="0"/>
    <n v="0"/>
    <n v="0"/>
    <n v="0"/>
    <n v="0"/>
    <n v="0"/>
    <m/>
    <m/>
    <m/>
    <s v="No"/>
    <m/>
    <m/>
    <m/>
    <s v="S19586"/>
    <m/>
    <m/>
    <s v="S0363468"/>
  </r>
  <r>
    <x v="1037"/>
    <n v="20000"/>
    <n v="30000"/>
    <d v="2025-05-05T00:00:00"/>
    <s v="502LAUGH"/>
    <s v=" 8:42:27 am"/>
    <s v="W02024/5285/XHX2410261104/80117500/XHX24911A1407/1010831"/>
    <s v="FSC31945 SET"/>
    <x v="0"/>
    <s v="No"/>
    <x v="4"/>
    <x v="4"/>
    <x v="4"/>
    <x v="4"/>
    <n v="22500"/>
    <m/>
    <m/>
    <d v="2025-04-28T00:00:00"/>
    <m/>
    <n v="8"/>
    <n v="180000"/>
    <s v="PE"/>
    <s v="MT273730001"/>
    <n v="0"/>
    <n v="0"/>
    <n v="0"/>
    <n v="0"/>
    <n v="0"/>
    <n v="0"/>
    <m/>
    <m/>
    <n v="0"/>
    <m/>
    <m/>
    <m/>
    <s v="No"/>
    <n v="0"/>
    <s v="No"/>
    <m/>
    <m/>
    <s v="MT27373"/>
    <s v="Z26002"/>
    <m/>
    <n v="0"/>
    <n v="0"/>
    <n v="0"/>
    <n v="0"/>
    <n v="0"/>
    <n v="0"/>
    <m/>
    <m/>
    <m/>
    <s v="No"/>
    <m/>
    <m/>
    <m/>
    <s v="Z26002"/>
    <m/>
    <m/>
    <s v="S0363471"/>
  </r>
  <r>
    <x v="1147"/>
    <n v="10000"/>
    <n v="10000"/>
    <d v="2025-04-29T00:00:00"/>
    <s v="502LAUGH"/>
    <s v=" 8:23:19 am"/>
    <s v="U541452034/504040726"/>
    <s v="SC28394"/>
    <x v="0"/>
    <s v="No"/>
    <x v="30"/>
    <x v="24"/>
    <x v="32"/>
    <x v="32"/>
    <n v="5860"/>
    <m/>
    <m/>
    <d v="2025-04-28T00:00:00"/>
    <m/>
    <n v="1"/>
    <n v="5860"/>
    <s v="PE"/>
    <s v="250-5322-000001"/>
    <n v="0"/>
    <n v="0"/>
    <n v="0"/>
    <n v="0"/>
    <n v="0"/>
    <n v="0"/>
    <m/>
    <m/>
    <n v="0"/>
    <m/>
    <m/>
    <m/>
    <s v="No"/>
    <n v="0"/>
    <s v="No"/>
    <m/>
    <m/>
    <s v="250-5322-00"/>
    <s v="J10025"/>
    <m/>
    <n v="0"/>
    <n v="0"/>
    <n v="0"/>
    <n v="0"/>
    <n v="0"/>
    <n v="0"/>
    <m/>
    <m/>
    <m/>
    <s v="No"/>
    <m/>
    <m/>
    <m/>
    <s v="J10025"/>
    <m/>
    <m/>
    <s v="S0363483"/>
  </r>
  <r>
    <x v="1148"/>
    <n v="10000"/>
    <n v="10000"/>
    <d v="2025-04-29T00:00:00"/>
    <s v="502LAUGH"/>
    <s v=" 8:23:19 am"/>
    <s v="U541658021/504040526"/>
    <s v="SC28394"/>
    <x v="0"/>
    <s v="No"/>
    <x v="30"/>
    <x v="24"/>
    <x v="32"/>
    <x v="32"/>
    <n v="5860"/>
    <m/>
    <m/>
    <d v="2025-04-28T00:00:00"/>
    <m/>
    <n v="1"/>
    <n v="5860"/>
    <s v="PE"/>
    <s v="250-5322-000001"/>
    <n v="0"/>
    <n v="0"/>
    <n v="0"/>
    <n v="0"/>
    <n v="0"/>
    <n v="0"/>
    <m/>
    <m/>
    <n v="0"/>
    <m/>
    <m/>
    <m/>
    <s v="No"/>
    <n v="0"/>
    <s v="No"/>
    <m/>
    <m/>
    <s v="250-5322-00"/>
    <s v="J10025"/>
    <m/>
    <n v="0"/>
    <n v="0"/>
    <n v="0"/>
    <n v="0"/>
    <n v="0"/>
    <n v="0"/>
    <m/>
    <m/>
    <m/>
    <s v="No"/>
    <m/>
    <m/>
    <m/>
    <s v="J10025"/>
    <m/>
    <m/>
    <s v="S0363484"/>
  </r>
  <r>
    <x v="1149"/>
    <n v="10000"/>
    <n v="20000"/>
    <d v="2025-04-29T00:00:00"/>
    <s v="502LAUGH"/>
    <s v=" 2:08:14 pm"/>
    <n v="10620258074"/>
    <s v="FDC31216"/>
    <x v="1"/>
    <s v="No"/>
    <x v="2"/>
    <x v="2"/>
    <x v="2"/>
    <x v="2"/>
    <n v="423"/>
    <m/>
    <m/>
    <d v="2025-04-28T00:00:00"/>
    <m/>
    <n v="180"/>
    <n v="76140"/>
    <s v="PE"/>
    <s v="5180-01120001"/>
    <n v="0"/>
    <n v="0"/>
    <n v="0"/>
    <n v="0"/>
    <n v="0"/>
    <n v="0"/>
    <m/>
    <m/>
    <n v="0"/>
    <m/>
    <m/>
    <m/>
    <s v="No"/>
    <n v="0"/>
    <s v="No"/>
    <m/>
    <m/>
    <s v="5180-0112"/>
    <s v="H08031-JIM-USA"/>
    <m/>
    <n v="0"/>
    <n v="0"/>
    <n v="0"/>
    <n v="0"/>
    <n v="0"/>
    <n v="0"/>
    <m/>
    <m/>
    <m/>
    <s v="No"/>
    <m/>
    <m/>
    <m/>
    <s v="H08031-JIM-USA"/>
    <m/>
    <m/>
    <s v="S0363655"/>
  </r>
  <r>
    <x v="1038"/>
    <n v="10000"/>
    <n v="20000"/>
    <d v="2025-04-29T00:00:00"/>
    <s v="502LAUGH"/>
    <s v=" 5:45:11 pm"/>
    <s v="D00CD7800/U4B16S037"/>
    <s v="DC10575"/>
    <x v="1"/>
    <s v="No"/>
    <x v="40"/>
    <x v="28"/>
    <x v="14"/>
    <x v="14"/>
    <n v="167"/>
    <m/>
    <m/>
    <d v="2025-04-28T00:00:00"/>
    <m/>
    <n v="30"/>
    <n v="5010"/>
    <s v="PE"/>
    <s v="KR_C001500XXXS-B0001"/>
    <n v="0"/>
    <n v="0"/>
    <n v="0"/>
    <n v="0"/>
    <n v="0"/>
    <n v="0"/>
    <m/>
    <m/>
    <n v="0"/>
    <m/>
    <m/>
    <m/>
    <s v="No"/>
    <n v="0"/>
    <s v="No"/>
    <m/>
    <m/>
    <s v="KR_C001500XXXS-B"/>
    <s v="L12118"/>
    <m/>
    <n v="0"/>
    <n v="0"/>
    <n v="0"/>
    <n v="0"/>
    <n v="0"/>
    <n v="0"/>
    <m/>
    <m/>
    <m/>
    <s v="No"/>
    <m/>
    <m/>
    <m/>
    <s v="L12118"/>
    <m/>
    <m/>
    <s v="ZSA101824"/>
  </r>
  <r>
    <x v="1039"/>
    <n v="10000"/>
    <n v="20000"/>
    <d v="2025-04-29T00:00:00"/>
    <s v="502LAUGH"/>
    <s v=" 5:46:59 pm"/>
    <s v="D00CD7800/U4B16S037"/>
    <s v="DC23083"/>
    <x v="1"/>
    <s v="No"/>
    <x v="40"/>
    <x v="28"/>
    <x v="14"/>
    <x v="14"/>
    <n v="143"/>
    <m/>
    <m/>
    <d v="2025-04-28T00:00:00"/>
    <m/>
    <n v="35"/>
    <n v="5005"/>
    <s v="PE"/>
    <s v="KR_C038300001S-A0001"/>
    <n v="0"/>
    <n v="0"/>
    <n v="0"/>
    <n v="0"/>
    <n v="0"/>
    <n v="0"/>
    <m/>
    <m/>
    <n v="0"/>
    <m/>
    <m/>
    <m/>
    <s v="No"/>
    <n v="0"/>
    <s v="No"/>
    <m/>
    <m/>
    <s v="KR_C038300001S-A"/>
    <s v="L12118"/>
    <m/>
    <n v="0"/>
    <n v="0"/>
    <n v="0"/>
    <n v="0"/>
    <n v="0"/>
    <n v="0"/>
    <m/>
    <m/>
    <m/>
    <s v="No"/>
    <m/>
    <m/>
    <m/>
    <s v="L12118"/>
    <m/>
    <m/>
    <s v="ZSA101824"/>
  </r>
  <r>
    <x v="1040"/>
    <n v="10000"/>
    <n v="20000"/>
    <d v="2025-04-29T00:00:00"/>
    <s v="502LAUGH"/>
    <s v=" 5:46:59 pm"/>
    <s v="D00CD7800/U4B16S037"/>
    <s v="DC07334"/>
    <x v="1"/>
    <s v="No"/>
    <x v="40"/>
    <x v="28"/>
    <x v="14"/>
    <x v="14"/>
    <n v="143"/>
    <m/>
    <m/>
    <d v="2025-04-28T00:00:00"/>
    <m/>
    <n v="35"/>
    <n v="5005"/>
    <s v="PE"/>
    <s v="KR_C045700XXXS-A0001"/>
    <n v="0"/>
    <n v="0"/>
    <n v="0"/>
    <n v="0"/>
    <n v="0"/>
    <n v="0"/>
    <m/>
    <m/>
    <n v="0"/>
    <m/>
    <m/>
    <m/>
    <s v="No"/>
    <n v="0"/>
    <s v="No"/>
    <m/>
    <m/>
    <s v="KR_C045700XXXS-A"/>
    <s v="L12118"/>
    <m/>
    <n v="0"/>
    <n v="0"/>
    <n v="0"/>
    <n v="0"/>
    <n v="0"/>
    <n v="0"/>
    <m/>
    <m/>
    <m/>
    <s v="No"/>
    <m/>
    <m/>
    <m/>
    <s v="L12118"/>
    <m/>
    <m/>
    <s v="ZSA101824"/>
  </r>
  <r>
    <x v="1041"/>
    <n v="10000"/>
    <n v="20000"/>
    <d v="2025-04-29T00:00:00"/>
    <s v="502LAUGH"/>
    <s v=" 5:45:11 pm"/>
    <s v="D00CD7800/U4B16S037"/>
    <s v="DC21025"/>
    <x v="1"/>
    <s v="No"/>
    <x v="40"/>
    <x v="28"/>
    <x v="14"/>
    <x v="14"/>
    <n v="143"/>
    <m/>
    <m/>
    <d v="2025-04-28T00:00:00"/>
    <m/>
    <n v="35"/>
    <n v="5005"/>
    <s v="PE"/>
    <s v="KR_C199600859-A0001"/>
    <n v="0"/>
    <n v="0"/>
    <n v="0"/>
    <n v="0"/>
    <n v="0"/>
    <n v="0"/>
    <m/>
    <m/>
    <n v="0"/>
    <m/>
    <m/>
    <m/>
    <s v="No"/>
    <n v="0"/>
    <s v="No"/>
    <m/>
    <m/>
    <s v="KR_C199600859-A"/>
    <s v="L12118"/>
    <m/>
    <n v="0"/>
    <n v="0"/>
    <n v="0"/>
    <n v="0"/>
    <n v="0"/>
    <n v="0"/>
    <m/>
    <m/>
    <m/>
    <s v="No"/>
    <m/>
    <m/>
    <m/>
    <s v="L12118"/>
    <m/>
    <m/>
    <s v="ZSA101824"/>
  </r>
  <r>
    <x v="1042"/>
    <n v="10000"/>
    <n v="20000"/>
    <d v="2025-04-29T00:00:00"/>
    <s v="502LAUGH"/>
    <s v=" 5:50:16 pm"/>
    <s v="D00CD7800/U4B16S037"/>
    <s v="DC02940"/>
    <x v="1"/>
    <s v="No"/>
    <x v="40"/>
    <x v="28"/>
    <x v="14"/>
    <x v="14"/>
    <n v="112"/>
    <m/>
    <m/>
    <d v="2025-04-28T00:00:00"/>
    <m/>
    <n v="45"/>
    <n v="5040"/>
    <s v="PE"/>
    <s v="KR_E00000009XS-A0001"/>
    <n v="0"/>
    <n v="0"/>
    <n v="0"/>
    <n v="0"/>
    <n v="0"/>
    <n v="0"/>
    <m/>
    <m/>
    <n v="0"/>
    <m/>
    <m/>
    <m/>
    <s v="No"/>
    <n v="0"/>
    <s v="No"/>
    <m/>
    <m/>
    <s v="KR_E00000009XS-A"/>
    <s v="L12118"/>
    <m/>
    <n v="0"/>
    <n v="0"/>
    <n v="0"/>
    <n v="0"/>
    <n v="0"/>
    <n v="0"/>
    <m/>
    <m/>
    <m/>
    <s v="No"/>
    <m/>
    <m/>
    <m/>
    <s v="L12118"/>
    <m/>
    <m/>
    <s v="ZSA101824"/>
  </r>
  <r>
    <x v="1043"/>
    <n v="10000"/>
    <n v="20000"/>
    <d v="2025-04-29T00:00:00"/>
    <s v="502LAUGH"/>
    <s v=" 5:50:16 pm"/>
    <s v="D00CD7800/U4B16S037"/>
    <s v="DC23170"/>
    <x v="1"/>
    <s v="No"/>
    <x v="40"/>
    <x v="28"/>
    <x v="14"/>
    <x v="14"/>
    <n v="143"/>
    <m/>
    <m/>
    <d v="2025-04-28T00:00:00"/>
    <m/>
    <n v="35"/>
    <n v="5005"/>
    <s v="PE"/>
    <s v="KR_G643773-A0001"/>
    <n v="0"/>
    <n v="0"/>
    <n v="0"/>
    <n v="0"/>
    <n v="0"/>
    <n v="0"/>
    <m/>
    <m/>
    <n v="0"/>
    <m/>
    <m/>
    <m/>
    <s v="No"/>
    <n v="0"/>
    <s v="No"/>
    <m/>
    <m/>
    <s v="KR_G643773-A"/>
    <s v="L12118"/>
    <m/>
    <n v="0"/>
    <n v="0"/>
    <n v="0"/>
    <n v="0"/>
    <n v="0"/>
    <n v="0"/>
    <m/>
    <m/>
    <m/>
    <s v="No"/>
    <m/>
    <m/>
    <m/>
    <s v="L12118"/>
    <m/>
    <m/>
    <s v="ZSA101824"/>
  </r>
  <r>
    <x v="1044"/>
    <n v="10000"/>
    <n v="20000"/>
    <d v="2025-04-29T00:00:00"/>
    <s v="502LAUGH"/>
    <s v=" 5:46:59 pm"/>
    <s v="D00CD7800/U4B16S037"/>
    <s v="DC23170"/>
    <x v="1"/>
    <s v="No"/>
    <x v="40"/>
    <x v="28"/>
    <x v="14"/>
    <x v="14"/>
    <n v="143"/>
    <m/>
    <m/>
    <d v="2025-04-28T00:00:00"/>
    <m/>
    <n v="35"/>
    <n v="5005"/>
    <s v="PE"/>
    <s v="KR_G651685-A0001"/>
    <n v="0"/>
    <n v="0"/>
    <n v="0"/>
    <n v="0"/>
    <n v="0"/>
    <n v="0"/>
    <m/>
    <m/>
    <n v="0"/>
    <m/>
    <m/>
    <m/>
    <s v="No"/>
    <n v="0"/>
    <s v="No"/>
    <m/>
    <m/>
    <s v="KR_G651685-A"/>
    <s v="L12118"/>
    <m/>
    <n v="0"/>
    <n v="0"/>
    <n v="0"/>
    <n v="0"/>
    <n v="0"/>
    <n v="0"/>
    <m/>
    <m/>
    <m/>
    <s v="No"/>
    <m/>
    <m/>
    <m/>
    <s v="L12118"/>
    <m/>
    <m/>
    <s v="ZSA101824"/>
  </r>
  <r>
    <x v="1045"/>
    <n v="10000"/>
    <n v="20000"/>
    <d v="2025-04-29T00:00:00"/>
    <s v="502LAUGH"/>
    <s v=" 5:51:48 pm"/>
    <s v="D00CD7800/J00KP09411525"/>
    <s v="DC16373"/>
    <x v="1"/>
    <s v="No"/>
    <x v="40"/>
    <x v="28"/>
    <x v="14"/>
    <x v="14"/>
    <n v="143"/>
    <m/>
    <m/>
    <d v="2025-04-28T00:00:00"/>
    <m/>
    <n v="35"/>
    <n v="5005"/>
    <s v="PE"/>
    <s v="C199700102-A0001"/>
    <n v="0"/>
    <n v="0"/>
    <n v="0"/>
    <n v="0"/>
    <n v="0"/>
    <n v="0"/>
    <m/>
    <m/>
    <n v="0"/>
    <m/>
    <m/>
    <m/>
    <s v="No"/>
    <n v="0"/>
    <s v="No"/>
    <m/>
    <m/>
    <s v="C199700102-A"/>
    <s v="L12118"/>
    <m/>
    <n v="0"/>
    <n v="0"/>
    <n v="0"/>
    <n v="0"/>
    <n v="0"/>
    <n v="0"/>
    <m/>
    <m/>
    <m/>
    <s v="No"/>
    <m/>
    <m/>
    <m/>
    <s v="L12118"/>
    <m/>
    <m/>
    <s v="ZSA101826"/>
  </r>
  <r>
    <x v="1046"/>
    <n v="10000"/>
    <n v="20000"/>
    <d v="2025-04-29T00:00:00"/>
    <s v="502LAUGH"/>
    <s v=" 5:50:16 pm"/>
    <s v="D00CD7800/U4B16S037"/>
    <s v="BC30127"/>
    <x v="1"/>
    <s v="No"/>
    <x v="40"/>
    <x v="28"/>
    <x v="14"/>
    <x v="14"/>
    <n v="67"/>
    <m/>
    <m/>
    <d v="2025-04-28T00:00:00"/>
    <m/>
    <n v="75"/>
    <n v="5025"/>
    <s v="PE"/>
    <s v="C332000004P-PP0001"/>
    <n v="0"/>
    <n v="0"/>
    <n v="0"/>
    <n v="0"/>
    <n v="0"/>
    <n v="0"/>
    <m/>
    <m/>
    <n v="0"/>
    <m/>
    <m/>
    <m/>
    <s v="No"/>
    <n v="0"/>
    <s v="No"/>
    <m/>
    <m/>
    <s v="C332000004P-PP"/>
    <s v="L12118"/>
    <m/>
    <n v="0"/>
    <n v="0"/>
    <n v="0"/>
    <n v="0"/>
    <n v="0"/>
    <n v="0"/>
    <m/>
    <m/>
    <m/>
    <s v="No"/>
    <m/>
    <m/>
    <m/>
    <s v="L12118"/>
    <m/>
    <m/>
    <s v="ZSA101826"/>
  </r>
  <r>
    <x v="1047"/>
    <n v="10000"/>
    <n v="20000"/>
    <d v="2025-04-29T00:00:00"/>
    <s v="502LAUGH"/>
    <s v=" 5:53:02 pm"/>
    <s v="D00CD7800/U4B16S037"/>
    <s v="DC20588"/>
    <x v="1"/>
    <s v="No"/>
    <x v="40"/>
    <x v="28"/>
    <x v="14"/>
    <x v="14"/>
    <n v="200"/>
    <m/>
    <m/>
    <d v="2025-04-28T00:00:00"/>
    <m/>
    <n v="25"/>
    <n v="5000"/>
    <s v="PE"/>
    <s v="KR_C025400100XS-0001"/>
    <n v="0"/>
    <n v="0"/>
    <n v="0"/>
    <n v="0"/>
    <n v="0"/>
    <n v="0"/>
    <m/>
    <m/>
    <n v="0"/>
    <m/>
    <m/>
    <m/>
    <s v="No"/>
    <n v="0"/>
    <s v="No"/>
    <m/>
    <m/>
    <s v="KR_C025400100XS-A"/>
    <s v="L12118"/>
    <m/>
    <n v="0"/>
    <n v="0"/>
    <n v="0"/>
    <n v="0"/>
    <n v="0"/>
    <n v="0"/>
    <m/>
    <m/>
    <m/>
    <s v="No"/>
    <m/>
    <m/>
    <m/>
    <s v="L12118"/>
    <m/>
    <m/>
    <s v="ZSA101826"/>
  </r>
  <r>
    <x v="1048"/>
    <n v="10000"/>
    <n v="20000"/>
    <d v="2025-04-29T00:00:00"/>
    <s v="502LAUGH"/>
    <s v=" 5:54:15 pm"/>
    <s v="D00CD7800/J00KP09411525"/>
    <s v="DC05798"/>
    <x v="1"/>
    <s v="No"/>
    <x v="40"/>
    <x v="28"/>
    <x v="14"/>
    <x v="14"/>
    <n v="334"/>
    <m/>
    <m/>
    <d v="2025-04-28T00:00:00"/>
    <m/>
    <n v="9"/>
    <n v="3006"/>
    <s v="PE"/>
    <s v="KR_C099800188S-A0001"/>
    <n v="0"/>
    <n v="0"/>
    <n v="0"/>
    <n v="0"/>
    <n v="0"/>
    <n v="0"/>
    <m/>
    <m/>
    <n v="0"/>
    <m/>
    <m/>
    <m/>
    <s v="No"/>
    <n v="0"/>
    <s v="No"/>
    <m/>
    <m/>
    <s v="KR_C099800188S-A"/>
    <s v="L12118"/>
    <m/>
    <n v="0"/>
    <n v="0"/>
    <n v="0"/>
    <n v="0"/>
    <n v="0"/>
    <n v="0"/>
    <m/>
    <m/>
    <m/>
    <s v="No"/>
    <m/>
    <m/>
    <m/>
    <s v="L12118"/>
    <m/>
    <m/>
    <s v="ZSA101826"/>
  </r>
  <r>
    <x v="1049"/>
    <n v="10000"/>
    <n v="20000"/>
    <d v="2025-04-29T00:00:00"/>
    <s v="502LAUGH"/>
    <s v=" 5:53:02 pm"/>
    <s v="D00CD7800/U4B16S037"/>
    <s v="DC22403"/>
    <x v="1"/>
    <s v="No"/>
    <x v="40"/>
    <x v="28"/>
    <x v="14"/>
    <x v="14"/>
    <n v="250"/>
    <m/>
    <m/>
    <d v="2025-04-28T00:00:00"/>
    <m/>
    <n v="8"/>
    <n v="2000"/>
    <s v="PE"/>
    <s v="KR_E00000057XS-A0001"/>
    <n v="0"/>
    <n v="0"/>
    <n v="0"/>
    <n v="0"/>
    <n v="0"/>
    <n v="0"/>
    <m/>
    <m/>
    <n v="0"/>
    <m/>
    <m/>
    <m/>
    <s v="No"/>
    <n v="0"/>
    <s v="No"/>
    <m/>
    <m/>
    <s v="KR_E00000057XS-A"/>
    <s v="L12118"/>
    <m/>
    <n v="0"/>
    <n v="0"/>
    <n v="0"/>
    <n v="0"/>
    <n v="0"/>
    <n v="0"/>
    <m/>
    <m/>
    <m/>
    <s v="No"/>
    <m/>
    <m/>
    <m/>
    <s v="L12118"/>
    <m/>
    <m/>
    <s v="ZSA101826"/>
  </r>
  <r>
    <x v="1050"/>
    <n v="10000"/>
    <n v="20000"/>
    <d v="2025-04-29T00:00:00"/>
    <s v="502LAUGH"/>
    <s v=" 5:50:16 pm"/>
    <s v="D00CD7800/U4B16S037"/>
    <s v="DC22309"/>
    <x v="1"/>
    <s v="No"/>
    <x v="40"/>
    <x v="28"/>
    <x v="14"/>
    <x v="14"/>
    <n v="200"/>
    <m/>
    <m/>
    <d v="2025-04-28T00:00:00"/>
    <m/>
    <n v="15"/>
    <n v="3000"/>
    <s v="PE"/>
    <s v="KR_E100000004S-A0001"/>
    <n v="0"/>
    <n v="0"/>
    <n v="0"/>
    <n v="0"/>
    <n v="0"/>
    <n v="0"/>
    <m/>
    <m/>
    <n v="0"/>
    <m/>
    <m/>
    <m/>
    <s v="No"/>
    <n v="0"/>
    <s v="No"/>
    <m/>
    <m/>
    <s v="KR_E100000004S-A"/>
    <s v="L12118"/>
    <m/>
    <n v="0"/>
    <n v="0"/>
    <n v="0"/>
    <n v="0"/>
    <n v="0"/>
    <n v="0"/>
    <m/>
    <m/>
    <m/>
    <s v="No"/>
    <m/>
    <m/>
    <m/>
    <s v="L12118"/>
    <m/>
    <m/>
    <s v="ZSA101826"/>
  </r>
  <r>
    <x v="1051"/>
    <n v="10000"/>
    <n v="20000"/>
    <d v="2025-04-29T00:00:00"/>
    <s v="502LAUGH"/>
    <s v=" 5:54:15 pm"/>
    <s v="D00CD7800/J00KP09411525"/>
    <s v="DC08661"/>
    <x v="1"/>
    <s v="No"/>
    <x v="40"/>
    <x v="28"/>
    <x v="14"/>
    <x v="14"/>
    <n v="334"/>
    <m/>
    <m/>
    <d v="2025-04-28T00:00:00"/>
    <m/>
    <n v="3"/>
    <n v="1002"/>
    <s v="PE"/>
    <s v="KR_G030312S-F0001"/>
    <n v="0"/>
    <n v="0"/>
    <n v="0"/>
    <n v="0"/>
    <n v="0"/>
    <n v="0"/>
    <m/>
    <m/>
    <n v="0"/>
    <m/>
    <m/>
    <m/>
    <s v="No"/>
    <n v="0"/>
    <s v="No"/>
    <m/>
    <m/>
    <s v="KR_G030312S-F"/>
    <s v="L12118"/>
    <m/>
    <n v="0"/>
    <n v="0"/>
    <n v="0"/>
    <n v="0"/>
    <n v="0"/>
    <n v="0"/>
    <m/>
    <m/>
    <m/>
    <s v="No"/>
    <m/>
    <m/>
    <m/>
    <s v="L12118"/>
    <m/>
    <m/>
    <s v="ZSA101826"/>
  </r>
  <r>
    <x v="1150"/>
    <n v="10000"/>
    <n v="10000"/>
    <d v="2025-04-28T00:00:00"/>
    <s v="502LAUGH"/>
    <s v=" 1:44:22 pm"/>
    <s v="3170S1"/>
    <s v="DC11563"/>
    <x v="0"/>
    <s v="No"/>
    <x v="17"/>
    <x v="15"/>
    <x v="16"/>
    <x v="16"/>
    <n v="250"/>
    <m/>
    <m/>
    <d v="2025-04-28T00:00:00"/>
    <m/>
    <n v="4"/>
    <n v="1000"/>
    <s v="PE"/>
    <s v="FMQC00231010001"/>
    <n v="0"/>
    <n v="0"/>
    <n v="0"/>
    <n v="0"/>
    <n v="0"/>
    <n v="0"/>
    <m/>
    <m/>
    <n v="0"/>
    <m/>
    <m/>
    <m/>
    <s v="No"/>
    <n v="0"/>
    <s v="No"/>
    <m/>
    <m/>
    <s v="FMQC0023101"/>
    <s v="T20104"/>
    <m/>
    <n v="0"/>
    <n v="0"/>
    <n v="0"/>
    <n v="0"/>
    <n v="0"/>
    <n v="0"/>
    <m/>
    <m/>
    <m/>
    <s v="No"/>
    <m/>
    <m/>
    <m/>
    <s v="T20104"/>
    <m/>
    <m/>
    <s v="S0363773"/>
  </r>
  <r>
    <x v="1151"/>
    <n v="10000"/>
    <n v="10000"/>
    <d v="2025-04-28T00:00:00"/>
    <s v="502LAUGH"/>
    <s v=" 1:46:55 pm"/>
    <s v="4170S1"/>
    <s v="DC03820"/>
    <x v="0"/>
    <s v="No"/>
    <x v="17"/>
    <x v="15"/>
    <x v="16"/>
    <x v="16"/>
    <n v="1429"/>
    <m/>
    <m/>
    <d v="2025-04-28T00:00:00"/>
    <m/>
    <n v="7"/>
    <n v="10003"/>
    <s v="PE"/>
    <s v="TSMB00484020001"/>
    <n v="0"/>
    <n v="0"/>
    <n v="0"/>
    <n v="0"/>
    <n v="0"/>
    <n v="0"/>
    <m/>
    <m/>
    <n v="0"/>
    <m/>
    <m/>
    <m/>
    <s v="No"/>
    <n v="0"/>
    <s v="No"/>
    <m/>
    <m/>
    <s v="TSMB0048402"/>
    <s v="T20104"/>
    <m/>
    <n v="0"/>
    <n v="0"/>
    <n v="0"/>
    <n v="0"/>
    <n v="0"/>
    <n v="0"/>
    <m/>
    <m/>
    <m/>
    <s v="No"/>
    <m/>
    <m/>
    <m/>
    <s v="T20104"/>
    <m/>
    <m/>
    <s v="S0363773"/>
  </r>
  <r>
    <x v="1152"/>
    <n v="10000"/>
    <n v="10000"/>
    <d v="2025-04-28T00:00:00"/>
    <s v="502LAUGH"/>
    <d v="1899-12-30T10:52:31"/>
    <s v="3236S1"/>
    <s v="DC23123"/>
    <x v="0"/>
    <s v="No"/>
    <x v="17"/>
    <x v="15"/>
    <x v="16"/>
    <x v="16"/>
    <n v="334"/>
    <m/>
    <m/>
    <d v="2025-04-28T00:00:00"/>
    <m/>
    <n v="3"/>
    <n v="1002"/>
    <s v="PE"/>
    <s v="6LJ040240000001"/>
    <n v="0"/>
    <n v="0"/>
    <n v="0"/>
    <n v="0"/>
    <n v="0"/>
    <n v="0"/>
    <m/>
    <m/>
    <n v="0"/>
    <m/>
    <m/>
    <m/>
    <s v="No"/>
    <n v="0"/>
    <s v="No"/>
    <m/>
    <m/>
    <s v="6LJ04024000"/>
    <s v="T20104"/>
    <m/>
    <n v="0"/>
    <n v="0"/>
    <n v="0"/>
    <n v="0"/>
    <n v="0"/>
    <n v="0"/>
    <m/>
    <m/>
    <m/>
    <s v="No"/>
    <m/>
    <m/>
    <m/>
    <s v="T20104"/>
    <m/>
    <m/>
    <s v="S0363773"/>
  </r>
  <r>
    <x v="1153"/>
    <n v="10000"/>
    <n v="10000"/>
    <d v="2025-04-28T00:00:00"/>
    <s v="502LAUGH"/>
    <s v=" 1:46:55 pm"/>
    <s v="4063565189043/BYK065-03/XHX24122803/XHX24C12A0911"/>
    <s v="FD31534"/>
    <x v="0"/>
    <s v="No"/>
    <x v="47"/>
    <x v="18"/>
    <x v="47"/>
    <x v="47"/>
    <n v="4608"/>
    <m/>
    <m/>
    <d v="2025-04-28T00:00:00"/>
    <m/>
    <n v="14"/>
    <n v="64512"/>
    <s v="PE"/>
    <n v="86.915900010000001"/>
    <n v="0"/>
    <n v="0"/>
    <n v="0"/>
    <n v="0"/>
    <n v="0"/>
    <n v="0"/>
    <m/>
    <m/>
    <n v="0"/>
    <m/>
    <m/>
    <m/>
    <s v="No"/>
    <n v="0"/>
    <s v="No"/>
    <m/>
    <m/>
    <n v="86.915899999999993"/>
    <s v="T20390-PMI"/>
    <m/>
    <n v="0"/>
    <n v="0"/>
    <n v="0"/>
    <n v="0"/>
    <n v="0"/>
    <n v="0"/>
    <m/>
    <m/>
    <m/>
    <s v="No"/>
    <m/>
    <m/>
    <m/>
    <s v="T20390-PMI"/>
    <m/>
    <m/>
    <s v="S0363772"/>
  </r>
  <r>
    <x v="1154"/>
    <n v="10000"/>
    <n v="10000"/>
    <d v="2025-04-28T00:00:00"/>
    <s v="502LAUGH"/>
    <s v=" 2:53:27 pm"/>
    <s v="SG-5651598 01"/>
    <s v="DC31915"/>
    <x v="0"/>
    <s v="No"/>
    <x v="6"/>
    <x v="5"/>
    <x v="6"/>
    <x v="6"/>
    <n v="3098"/>
    <m/>
    <m/>
    <d v="2025-04-28T00:00:00"/>
    <m/>
    <n v="4"/>
    <n v="12392"/>
    <s v="PE"/>
    <n v="150487590001"/>
    <n v="0"/>
    <n v="0"/>
    <n v="0"/>
    <n v="0"/>
    <n v="0"/>
    <n v="0"/>
    <m/>
    <m/>
    <n v="0"/>
    <m/>
    <m/>
    <m/>
    <s v="No"/>
    <n v="0"/>
    <s v="No"/>
    <m/>
    <m/>
    <n v="15048759"/>
    <s v="I09180"/>
    <m/>
    <n v="0"/>
    <n v="0"/>
    <n v="0"/>
    <n v="0"/>
    <n v="0"/>
    <n v="0"/>
    <m/>
    <m/>
    <m/>
    <s v="No"/>
    <m/>
    <m/>
    <m/>
    <s v="I09180"/>
    <m/>
    <m/>
    <s v="S0363791"/>
  </r>
  <r>
    <x v="1155"/>
    <n v="10000"/>
    <n v="10000"/>
    <d v="2025-04-28T00:00:00"/>
    <s v="502LAUGH"/>
    <s v=" 2:53:27 pm"/>
    <s v="SG-5651598 01"/>
    <s v="DC31915"/>
    <x v="0"/>
    <s v="No"/>
    <x v="6"/>
    <x v="5"/>
    <x v="6"/>
    <x v="6"/>
    <n v="3098"/>
    <m/>
    <m/>
    <d v="2025-04-28T00:00:00"/>
    <m/>
    <n v="4"/>
    <n v="12392"/>
    <s v="PE"/>
    <n v="150487590001"/>
    <n v="0"/>
    <n v="0"/>
    <n v="0"/>
    <n v="0"/>
    <n v="0"/>
    <n v="0"/>
    <m/>
    <m/>
    <n v="0"/>
    <m/>
    <m/>
    <m/>
    <s v="No"/>
    <n v="0"/>
    <s v="No"/>
    <m/>
    <m/>
    <n v="15048759"/>
    <s v="I09180"/>
    <m/>
    <n v="0"/>
    <n v="0"/>
    <n v="0"/>
    <n v="0"/>
    <n v="0"/>
    <n v="0"/>
    <m/>
    <m/>
    <m/>
    <s v="No"/>
    <m/>
    <m/>
    <m/>
    <s v="I09180"/>
    <m/>
    <m/>
    <s v="S0363792"/>
  </r>
  <r>
    <x v="1156"/>
    <n v="10000"/>
    <n v="10000"/>
    <d v="2025-04-29T00:00:00"/>
    <s v="502LAUGH"/>
    <d v="1899-12-30T11:37:48"/>
    <s v="E04GH3880"/>
    <s v="FDC32069"/>
    <x v="0"/>
    <s v="No"/>
    <x v="29"/>
    <x v="21"/>
    <x v="46"/>
    <x v="46"/>
    <n v="39870"/>
    <m/>
    <m/>
    <d v="2025-04-28T00:00:00"/>
    <m/>
    <n v="1"/>
    <n v="39870"/>
    <s v="PE"/>
    <n v="111818390001"/>
    <n v="0"/>
    <n v="0"/>
    <n v="0"/>
    <n v="0"/>
    <n v="0"/>
    <n v="0"/>
    <m/>
    <m/>
    <n v="0"/>
    <m/>
    <m/>
    <m/>
    <s v="No"/>
    <n v="0"/>
    <s v="No"/>
    <m/>
    <m/>
    <n v="11181839"/>
    <s v="I09180"/>
    <m/>
    <n v="0"/>
    <n v="0"/>
    <n v="0"/>
    <n v="0"/>
    <n v="0"/>
    <n v="0"/>
    <m/>
    <m/>
    <m/>
    <s v="No"/>
    <m/>
    <m/>
    <m/>
    <s v="I09180"/>
    <m/>
    <m/>
    <s v="S0363801"/>
  </r>
  <r>
    <x v="1156"/>
    <n v="20000"/>
    <n v="10000"/>
    <d v="2025-04-29T00:00:00"/>
    <s v="502LAUGH"/>
    <d v="1899-12-30T11:37:48"/>
    <s v="E04GH3880"/>
    <s v="FDC32069"/>
    <x v="0"/>
    <s v="No"/>
    <x v="29"/>
    <x v="21"/>
    <x v="46"/>
    <x v="46"/>
    <n v="39870"/>
    <m/>
    <m/>
    <d v="2025-04-28T00:00:00"/>
    <m/>
    <n v="1"/>
    <n v="39870"/>
    <s v="PE"/>
    <n v="111818390001"/>
    <n v="0"/>
    <n v="0"/>
    <n v="0"/>
    <n v="0"/>
    <n v="0"/>
    <n v="0"/>
    <m/>
    <m/>
    <n v="0"/>
    <m/>
    <m/>
    <m/>
    <s v="No"/>
    <n v="0"/>
    <s v="No"/>
    <m/>
    <m/>
    <n v="11181839"/>
    <s v="I09180"/>
    <m/>
    <n v="0"/>
    <n v="0"/>
    <n v="0"/>
    <n v="0"/>
    <n v="0"/>
    <n v="0"/>
    <m/>
    <m/>
    <m/>
    <s v="No"/>
    <m/>
    <m/>
    <m/>
    <s v="I09180"/>
    <m/>
    <m/>
    <s v="S0363801"/>
  </r>
  <r>
    <x v="1157"/>
    <n v="10000"/>
    <n v="10000"/>
    <d v="2025-04-30T00:00:00"/>
    <s v="502LAUGH"/>
    <s v=" 1:19:33 pm"/>
    <s v="U5124S154/3830U7060"/>
    <s v="SC23613"/>
    <x v="0"/>
    <s v="No"/>
    <x v="20"/>
    <x v="17"/>
    <x v="19"/>
    <x v="19"/>
    <n v="1000"/>
    <m/>
    <m/>
    <d v="2025-04-28T00:00:00"/>
    <m/>
    <n v="1"/>
    <n v="1000"/>
    <s v="PE"/>
    <n v="190030320001"/>
    <n v="0"/>
    <n v="0"/>
    <n v="0"/>
    <n v="0"/>
    <n v="0"/>
    <n v="0"/>
    <m/>
    <m/>
    <n v="0"/>
    <m/>
    <m/>
    <m/>
    <s v="No"/>
    <n v="0"/>
    <s v="No"/>
    <m/>
    <m/>
    <n v="19003032"/>
    <s v="I09109"/>
    <m/>
    <n v="0"/>
    <n v="0"/>
    <n v="0"/>
    <n v="0"/>
    <n v="0"/>
    <n v="0"/>
    <m/>
    <m/>
    <m/>
    <s v="No"/>
    <m/>
    <m/>
    <m/>
    <s v="I09109"/>
    <m/>
    <m/>
    <s v="S0363823"/>
  </r>
  <r>
    <x v="1158"/>
    <n v="10000"/>
    <n v="10000"/>
    <d v="2025-05-02T00:00:00"/>
    <s v="502LAUGH"/>
    <s v=" 8:42:25 am"/>
    <s v="M4B4603BGJAJ117-S248100141/F0313901"/>
    <s v="FD29782"/>
    <x v="0"/>
    <s v="No"/>
    <x v="59"/>
    <x v="35"/>
    <x v="51"/>
    <x v="50"/>
    <n v="60000"/>
    <m/>
    <m/>
    <d v="2025-04-28T00:00:00"/>
    <m/>
    <n v="1"/>
    <n v="60000"/>
    <s v="PE"/>
    <s v="716626800 REVC0001"/>
    <n v="0"/>
    <n v="0"/>
    <n v="0"/>
    <n v="0"/>
    <n v="0"/>
    <n v="0"/>
    <m/>
    <m/>
    <n v="0"/>
    <m/>
    <m/>
    <m/>
    <s v="No"/>
    <n v="0"/>
    <s v="No"/>
    <m/>
    <m/>
    <s v="716626800 REVC"/>
    <s v="S19314"/>
    <m/>
    <n v="0"/>
    <n v="0"/>
    <n v="0"/>
    <n v="0"/>
    <n v="0"/>
    <n v="0"/>
    <m/>
    <m/>
    <m/>
    <s v="No"/>
    <m/>
    <m/>
    <m/>
    <s v="S19314"/>
    <m/>
    <m/>
    <s v="H0065122"/>
  </r>
  <r>
    <x v="1159"/>
    <n v="10000"/>
    <n v="20000"/>
    <d v="2025-05-02T00:00:00"/>
    <s v="502LAUGH"/>
    <s v=" 8:42:25 am"/>
    <n v="17190809007"/>
    <s v="FPSC30467"/>
    <x v="0"/>
    <s v="No"/>
    <x v="42"/>
    <x v="11"/>
    <x v="22"/>
    <x v="22"/>
    <n v="50000"/>
    <m/>
    <m/>
    <d v="2025-04-28T00:00:00"/>
    <m/>
    <n v="2"/>
    <n v="100000"/>
    <s v="PE"/>
    <s v="719007600 REVA0001"/>
    <n v="0"/>
    <n v="0"/>
    <n v="0"/>
    <n v="0"/>
    <n v="0"/>
    <n v="0"/>
    <m/>
    <m/>
    <n v="0"/>
    <m/>
    <m/>
    <m/>
    <s v="No"/>
    <n v="0"/>
    <s v="No"/>
    <m/>
    <m/>
    <s v="719007600 REVA"/>
    <s v="S19314"/>
    <m/>
    <n v="0"/>
    <n v="0"/>
    <n v="0"/>
    <n v="0"/>
    <n v="0"/>
    <n v="0"/>
    <m/>
    <m/>
    <m/>
    <s v="No"/>
    <m/>
    <m/>
    <m/>
    <s v="S19314"/>
    <m/>
    <m/>
    <s v="H0065123"/>
  </r>
  <r>
    <x v="79"/>
    <n v="10000"/>
    <n v="20000"/>
    <d v="2025-04-29T00:00:00"/>
    <s v="502LAUGH"/>
    <s v=" 8:28:44 am"/>
    <s v="BVG027-04/BWK014-01"/>
    <m/>
    <x v="1"/>
    <s v="Yes"/>
    <x v="9"/>
    <x v="8"/>
    <x v="9"/>
    <x v="9"/>
    <n v="3500"/>
    <m/>
    <m/>
    <d v="2025-04-28T00:00:00"/>
    <m/>
    <n v="1"/>
    <n v="3500"/>
    <s v="PE"/>
    <s v="CE6401-9000-00080001"/>
    <n v="0"/>
    <n v="1500"/>
    <n v="2000"/>
    <n v="0"/>
    <n v="0"/>
    <n v="0"/>
    <m/>
    <m/>
    <n v="0"/>
    <m/>
    <m/>
    <m/>
    <m/>
    <m/>
    <m/>
    <m/>
    <m/>
    <s v="CE6401-9000-0008"/>
    <s v="C03043"/>
    <m/>
    <n v="0"/>
    <n v="0"/>
    <n v="0"/>
    <n v="0"/>
    <n v="0"/>
    <n v="0"/>
    <m/>
    <m/>
    <m/>
    <s v="No"/>
    <s v="W665665"/>
    <n v="0"/>
    <m/>
    <s v="C03043"/>
    <m/>
    <m/>
    <s v="S0356636"/>
  </r>
  <r>
    <x v="1160"/>
    <n v="10000"/>
    <n v="10000"/>
    <d v="2025-04-28T00:00:00"/>
    <s v="502LAUGH"/>
    <d v="1899-12-30T10:57:46"/>
    <s v="L4802U8017/412122625"/>
    <m/>
    <x v="0"/>
    <s v="Yes"/>
    <x v="8"/>
    <x v="7"/>
    <x v="8"/>
    <x v="8"/>
    <n v="1000"/>
    <m/>
    <m/>
    <d v="2025-04-28T00:00:00"/>
    <m/>
    <n v="1"/>
    <n v="1000"/>
    <s v="PE"/>
    <s v="XOPA93002-Y8030001"/>
    <n v="0"/>
    <n v="1000"/>
    <n v="0"/>
    <n v="0"/>
    <n v="0"/>
    <n v="0"/>
    <m/>
    <m/>
    <n v="0"/>
    <m/>
    <m/>
    <m/>
    <m/>
    <m/>
    <m/>
    <m/>
    <m/>
    <s v="XOPA93002-Y803"/>
    <s v="S19296"/>
    <m/>
    <n v="0"/>
    <n v="0"/>
    <n v="0"/>
    <n v="0"/>
    <n v="0"/>
    <n v="0"/>
    <m/>
    <m/>
    <m/>
    <s v="No"/>
    <s v="W665666"/>
    <n v="0"/>
    <m/>
    <s v="S19296"/>
    <m/>
    <m/>
    <s v="H0064595"/>
  </r>
  <r>
    <x v="1161"/>
    <n v="10000"/>
    <n v="20000"/>
    <d v="2025-04-29T00:00:00"/>
    <s v="502LAUGH"/>
    <s v=" 8:20:30 am"/>
    <s v="J00V80150"/>
    <m/>
    <x v="1"/>
    <s v="Yes"/>
    <x v="19"/>
    <x v="15"/>
    <x v="18"/>
    <x v="18"/>
    <n v="417"/>
    <m/>
    <m/>
    <d v="2025-04-28T00:00:00"/>
    <m/>
    <n v="12"/>
    <n v="5004"/>
    <s v="PE"/>
    <n v="5000422950001"/>
    <n v="0"/>
    <n v="5000"/>
    <n v="4"/>
    <n v="0"/>
    <n v="0"/>
    <n v="0"/>
    <m/>
    <m/>
    <n v="0"/>
    <m/>
    <m/>
    <m/>
    <m/>
    <m/>
    <m/>
    <m/>
    <m/>
    <n v="500042295"/>
    <s v="B02083"/>
    <m/>
    <n v="0"/>
    <n v="0"/>
    <n v="0"/>
    <n v="0"/>
    <n v="0"/>
    <n v="0"/>
    <m/>
    <m/>
    <m/>
    <s v="No"/>
    <s v="W665679"/>
    <n v="0"/>
    <m/>
    <s v="B02083"/>
    <m/>
    <m/>
    <s v="S0361951"/>
  </r>
  <r>
    <x v="1162"/>
    <n v="10000"/>
    <n v="10000"/>
    <d v="2025-04-28T00:00:00"/>
    <s v="502LAUGH"/>
    <s v=" 2:54:34 pm"/>
    <s v="E04IG0470"/>
    <m/>
    <x v="0"/>
    <s v="Yes"/>
    <x v="8"/>
    <x v="7"/>
    <x v="8"/>
    <x v="8"/>
    <n v="600"/>
    <m/>
    <m/>
    <d v="2025-04-28T00:00:00"/>
    <m/>
    <n v="5"/>
    <n v="3000"/>
    <s v="PE"/>
    <s v="707518 REV4010001"/>
    <n v="0"/>
    <n v="3000"/>
    <n v="0"/>
    <n v="0"/>
    <n v="0"/>
    <n v="0"/>
    <m/>
    <m/>
    <n v="0"/>
    <m/>
    <m/>
    <m/>
    <m/>
    <m/>
    <m/>
    <m/>
    <m/>
    <s v="707518 REV401"/>
    <s v="V22000"/>
    <m/>
    <n v="0"/>
    <n v="0"/>
    <n v="0"/>
    <n v="0"/>
    <n v="0"/>
    <n v="0"/>
    <m/>
    <m/>
    <m/>
    <s v="No"/>
    <s v="W665683"/>
    <n v="0"/>
    <m/>
    <s v="V22000"/>
    <m/>
    <m/>
    <s v="S0362400"/>
  </r>
  <r>
    <x v="1163"/>
    <n v="10000"/>
    <n v="10000"/>
    <d v="2025-04-28T00:00:00"/>
    <s v="502LAUGH"/>
    <s v=" 2:54:34 pm"/>
    <s v="J002V0392"/>
    <m/>
    <x v="0"/>
    <s v="Yes"/>
    <x v="8"/>
    <x v="7"/>
    <x v="8"/>
    <x v="8"/>
    <n v="645"/>
    <m/>
    <m/>
    <d v="2025-04-28T00:00:00"/>
    <m/>
    <n v="1"/>
    <n v="645"/>
    <s v="PE"/>
    <s v="08828-0021-015-00004"/>
    <n v="0"/>
    <n v="645"/>
    <n v="0"/>
    <n v="0"/>
    <n v="0"/>
    <n v="0"/>
    <m/>
    <m/>
    <n v="0"/>
    <m/>
    <m/>
    <m/>
    <m/>
    <m/>
    <m/>
    <m/>
    <m/>
    <s v="08828-0021-015-03"/>
    <s v="H08031-FLEX-PTP"/>
    <m/>
    <n v="0"/>
    <n v="0"/>
    <n v="0"/>
    <n v="0"/>
    <n v="0"/>
    <n v="0"/>
    <m/>
    <m/>
    <m/>
    <s v="No"/>
    <s v="W665686"/>
    <n v="0"/>
    <m/>
    <s v="H08031-FLEX-PTP"/>
    <m/>
    <m/>
    <s v="S0362453"/>
  </r>
  <r>
    <x v="1058"/>
    <n v="10000"/>
    <n v="20000"/>
    <d v="2025-04-29T00:00:00"/>
    <s v="502LAUGH"/>
    <s v=" 2:14:38 pm"/>
    <s v="J00PR5201"/>
    <m/>
    <x v="0"/>
    <s v="Yes"/>
    <x v="8"/>
    <x v="7"/>
    <x v="8"/>
    <x v="8"/>
    <n v="6000"/>
    <m/>
    <m/>
    <d v="2025-04-28T00:00:00"/>
    <m/>
    <n v="1"/>
    <n v="6000"/>
    <s v="PE"/>
    <s v="810333 REV4000001"/>
    <n v="0"/>
    <n v="3000"/>
    <n v="3000"/>
    <n v="0"/>
    <n v="0"/>
    <n v="0"/>
    <m/>
    <m/>
    <n v="0"/>
    <m/>
    <m/>
    <m/>
    <m/>
    <m/>
    <m/>
    <m/>
    <m/>
    <s v="810333 REV400"/>
    <s v="V22000"/>
    <m/>
    <n v="0"/>
    <n v="0"/>
    <n v="0"/>
    <n v="0"/>
    <n v="0"/>
    <n v="0"/>
    <m/>
    <m/>
    <m/>
    <s v="No"/>
    <s v="W665687"/>
    <n v="0"/>
    <m/>
    <s v="V22000"/>
    <m/>
    <m/>
    <s v="S0362653"/>
  </r>
  <r>
    <x v="1164"/>
    <n v="10000"/>
    <n v="10000"/>
    <d v="2025-04-29T00:00:00"/>
    <s v="502LAUGH"/>
    <s v=" 2:13:48 pm"/>
    <s v="4121232U5"/>
    <m/>
    <x v="0"/>
    <s v="Yes"/>
    <x v="10"/>
    <x v="9"/>
    <x v="10"/>
    <x v="10"/>
    <n v="9000"/>
    <m/>
    <m/>
    <d v="2025-04-28T00:00:00"/>
    <m/>
    <n v="1"/>
    <n v="9000"/>
    <s v="PE"/>
    <s v="250-6175-000001"/>
    <n v="0"/>
    <n v="9000"/>
    <n v="0"/>
    <n v="0"/>
    <n v="0"/>
    <n v="0"/>
    <m/>
    <m/>
    <n v="0"/>
    <m/>
    <m/>
    <m/>
    <m/>
    <m/>
    <m/>
    <m/>
    <m/>
    <s v="250-6175-00"/>
    <s v="J10025"/>
    <m/>
    <n v="0"/>
    <n v="0"/>
    <n v="0"/>
    <n v="0"/>
    <n v="0"/>
    <n v="0"/>
    <m/>
    <m/>
    <m/>
    <s v="No"/>
    <s v="W665690"/>
    <n v="0"/>
    <m/>
    <s v="J10025"/>
    <m/>
    <m/>
    <s v="S0362763"/>
  </r>
  <r>
    <x v="1165"/>
    <n v="10000"/>
    <n v="10000"/>
    <d v="2025-04-29T00:00:00"/>
    <s v="502LAUGH"/>
    <s v=" 8:24:33 am"/>
    <s v="SG-5644655 01"/>
    <m/>
    <x v="0"/>
    <s v="Yes"/>
    <x v="6"/>
    <x v="5"/>
    <x v="6"/>
    <x v="6"/>
    <n v="500"/>
    <m/>
    <m/>
    <d v="2025-04-28T00:00:00"/>
    <m/>
    <n v="6"/>
    <n v="3000"/>
    <s v="PE"/>
    <s v="15058369 REVB0001"/>
    <n v="0"/>
    <n v="3000"/>
    <n v="0"/>
    <n v="0"/>
    <n v="0"/>
    <n v="0"/>
    <m/>
    <m/>
    <n v="0"/>
    <m/>
    <m/>
    <m/>
    <m/>
    <m/>
    <m/>
    <m/>
    <m/>
    <s v="15058369 REVB"/>
    <s v="I09180"/>
    <m/>
    <n v="0"/>
    <n v="0"/>
    <n v="0"/>
    <n v="0"/>
    <n v="0"/>
    <n v="0"/>
    <m/>
    <m/>
    <m/>
    <s v="No"/>
    <s v="W665615"/>
    <n v="0"/>
    <m/>
    <s v="I09180"/>
    <m/>
    <m/>
    <s v="S0363360"/>
  </r>
  <r>
    <x v="1166"/>
    <n v="10000"/>
    <n v="10000"/>
    <d v="2025-04-28T00:00:00"/>
    <s v="502LAUGH"/>
    <s v=" 1:44:22 pm"/>
    <s v="3170S1"/>
    <m/>
    <x v="0"/>
    <s v="Yes"/>
    <x v="17"/>
    <x v="15"/>
    <x v="16"/>
    <x v="16"/>
    <n v="1000"/>
    <m/>
    <m/>
    <d v="2025-04-28T00:00:00"/>
    <m/>
    <n v="4"/>
    <n v="4000"/>
    <s v="PE"/>
    <s v="FMQC00231010001"/>
    <n v="0"/>
    <n v="4000"/>
    <n v="0"/>
    <n v="0"/>
    <n v="0"/>
    <n v="0"/>
    <m/>
    <m/>
    <n v="0"/>
    <m/>
    <m/>
    <m/>
    <m/>
    <m/>
    <m/>
    <m/>
    <m/>
    <s v="FMQC0023101"/>
    <s v="T20104"/>
    <m/>
    <n v="0"/>
    <n v="0"/>
    <n v="0"/>
    <n v="0"/>
    <n v="0"/>
    <n v="0"/>
    <m/>
    <m/>
    <m/>
    <s v="No"/>
    <s v="W665662"/>
    <n v="0"/>
    <m/>
    <s v="T20104"/>
    <m/>
    <m/>
    <s v="PR006409"/>
  </r>
  <r>
    <x v="1167"/>
    <n v="10000"/>
    <n v="10000"/>
    <d v="2025-04-28T00:00:00"/>
    <s v="502LAUGH"/>
    <d v="1899-12-30T10:52:31"/>
    <s v="3236S1"/>
    <m/>
    <x v="0"/>
    <s v="Yes"/>
    <x v="17"/>
    <x v="15"/>
    <x v="16"/>
    <x v="16"/>
    <n v="334"/>
    <m/>
    <m/>
    <d v="2025-04-28T00:00:00"/>
    <m/>
    <n v="3"/>
    <n v="1002"/>
    <s v="PE"/>
    <s v="6LJ040240000001"/>
    <n v="0"/>
    <n v="1000"/>
    <n v="2"/>
    <n v="0"/>
    <n v="0"/>
    <n v="0"/>
    <m/>
    <m/>
    <n v="0"/>
    <m/>
    <m/>
    <m/>
    <m/>
    <m/>
    <m/>
    <m/>
    <m/>
    <s v="6LJ04024000"/>
    <s v="T20104"/>
    <m/>
    <n v="0"/>
    <n v="0"/>
    <n v="0"/>
    <n v="0"/>
    <n v="0"/>
    <n v="0"/>
    <m/>
    <m/>
    <m/>
    <s v="No"/>
    <s v="W665663"/>
    <n v="0"/>
    <m/>
    <s v="T20104"/>
    <m/>
    <m/>
    <s v="PR006409"/>
  </r>
  <r>
    <x v="1168"/>
    <n v="10000"/>
    <n v="10000"/>
    <d v="2025-04-28T00:00:00"/>
    <s v="502LAUGH"/>
    <s v=" 2:57:33 pm"/>
    <s v="4149S1"/>
    <m/>
    <x v="0"/>
    <s v="Yes"/>
    <x v="17"/>
    <x v="15"/>
    <x v="16"/>
    <x v="16"/>
    <n v="1000"/>
    <m/>
    <m/>
    <d v="2025-04-28T00:00:00"/>
    <m/>
    <n v="10"/>
    <n v="10000"/>
    <s v="PE"/>
    <s v="692834 REV5010001"/>
    <n v="0"/>
    <n v="10000"/>
    <n v="0"/>
    <n v="0"/>
    <n v="0"/>
    <n v="0"/>
    <m/>
    <m/>
    <n v="0"/>
    <m/>
    <m/>
    <m/>
    <m/>
    <m/>
    <m/>
    <m/>
    <m/>
    <s v="698054 REV401"/>
    <s v="V22000"/>
    <m/>
    <n v="0"/>
    <n v="0"/>
    <n v="0"/>
    <n v="0"/>
    <n v="0"/>
    <n v="0"/>
    <m/>
    <m/>
    <m/>
    <s v="No"/>
    <s v="W665596"/>
    <n v="0"/>
    <m/>
    <s v="V22000"/>
    <m/>
    <m/>
    <s v="S0363776"/>
  </r>
  <r>
    <x v="1169"/>
    <n v="10000"/>
    <n v="10000"/>
    <d v="2025-04-28T00:00:00"/>
    <s v="502LAUGH"/>
    <s v=" 4:43:19 pm"/>
    <n v="310180293"/>
    <m/>
    <x v="0"/>
    <s v="Yes"/>
    <x v="20"/>
    <x v="17"/>
    <x v="19"/>
    <x v="19"/>
    <n v="100"/>
    <m/>
    <m/>
    <d v="2025-04-28T00:00:00"/>
    <m/>
    <n v="1"/>
    <n v="100"/>
    <s v="PE"/>
    <s v="057-05335-0003 R0002"/>
    <n v="0"/>
    <n v="20"/>
    <n v="80"/>
    <n v="0"/>
    <n v="0"/>
    <n v="0"/>
    <m/>
    <m/>
    <n v="0"/>
    <m/>
    <m/>
    <m/>
    <m/>
    <m/>
    <m/>
    <m/>
    <m/>
    <s v="057-05335-0003 REVAC"/>
    <s v="S19351"/>
    <m/>
    <n v="0"/>
    <n v="0"/>
    <n v="0"/>
    <n v="0"/>
    <n v="0"/>
    <n v="0"/>
    <m/>
    <m/>
    <m/>
    <s v="No"/>
    <s v="W665600"/>
    <n v="0"/>
    <m/>
    <s v="S19351"/>
    <m/>
    <m/>
    <s v="S0363815"/>
  </r>
  <r>
    <x v="1169"/>
    <n v="10000"/>
    <n v="20000"/>
    <d v="2025-04-28T00:00:00"/>
    <s v="502LAUGH"/>
    <s v=" 4:43:19 pm"/>
    <n v="310180293"/>
    <m/>
    <x v="1"/>
    <s v="Yes"/>
    <x v="40"/>
    <x v="28"/>
    <x v="14"/>
    <x v="14"/>
    <n v="4"/>
    <m/>
    <m/>
    <d v="2025-04-28T00:00:00"/>
    <m/>
    <n v="5"/>
    <n v="20"/>
    <s v="PE"/>
    <s v="057-05335-0003 R0002"/>
    <n v="0"/>
    <n v="20"/>
    <n v="0"/>
    <n v="0"/>
    <n v="0"/>
    <n v="0"/>
    <m/>
    <m/>
    <n v="0"/>
    <m/>
    <m/>
    <m/>
    <m/>
    <m/>
    <m/>
    <m/>
    <m/>
    <s v="057-05335-0003 REVAC"/>
    <s v="S19351"/>
    <m/>
    <n v="0"/>
    <n v="0"/>
    <n v="0"/>
    <n v="0"/>
    <n v="0"/>
    <n v="0"/>
    <m/>
    <m/>
    <m/>
    <s v="No"/>
    <s v="W665600"/>
    <n v="0"/>
    <m/>
    <s v="S19351"/>
    <m/>
    <m/>
    <s v="S0363815"/>
  </r>
  <r>
    <x v="1170"/>
    <n v="10000"/>
    <n v="10000"/>
    <d v="2025-04-28T00:00:00"/>
    <s v="502LAUGH"/>
    <s v=" 4:42:07 pm"/>
    <s v="U3801S017"/>
    <m/>
    <x v="0"/>
    <s v="Yes"/>
    <x v="20"/>
    <x v="17"/>
    <x v="19"/>
    <x v="19"/>
    <n v="100"/>
    <m/>
    <m/>
    <d v="2025-04-28T00:00:00"/>
    <m/>
    <n v="1"/>
    <n v="100"/>
    <s v="PE"/>
    <s v="057-35252-0955 R0001"/>
    <n v="0"/>
    <n v="20"/>
    <n v="80"/>
    <n v="0"/>
    <n v="0"/>
    <n v="0"/>
    <m/>
    <m/>
    <n v="0"/>
    <m/>
    <m/>
    <m/>
    <m/>
    <m/>
    <m/>
    <m/>
    <m/>
    <s v="057-35252-0955 REV-"/>
    <s v="S19351"/>
    <m/>
    <n v="0"/>
    <n v="0"/>
    <n v="0"/>
    <n v="0"/>
    <n v="0"/>
    <n v="0"/>
    <m/>
    <m/>
    <m/>
    <s v="No"/>
    <s v="W665601"/>
    <n v="0"/>
    <m/>
    <s v="S19351"/>
    <m/>
    <m/>
    <s v="S0363815"/>
  </r>
  <r>
    <x v="1170"/>
    <n v="10000"/>
    <n v="20000"/>
    <d v="2025-04-28T00:00:00"/>
    <s v="502LAUGH"/>
    <s v=" 4:42:07 pm"/>
    <s v="U3801S017"/>
    <m/>
    <x v="1"/>
    <s v="Yes"/>
    <x v="15"/>
    <x v="13"/>
    <x v="14"/>
    <x v="14"/>
    <n v="7"/>
    <m/>
    <m/>
    <d v="2025-04-28T00:00:00"/>
    <m/>
    <n v="3"/>
    <n v="21"/>
    <s v="PE"/>
    <s v="057-35252-0955 R0001"/>
    <n v="0"/>
    <n v="20"/>
    <n v="1"/>
    <n v="0"/>
    <n v="0"/>
    <n v="0"/>
    <m/>
    <m/>
    <n v="0"/>
    <m/>
    <m/>
    <m/>
    <m/>
    <m/>
    <m/>
    <m/>
    <m/>
    <s v="057-35252-0955 REV-"/>
    <s v="S19351"/>
    <m/>
    <n v="0"/>
    <n v="0"/>
    <n v="0"/>
    <n v="0"/>
    <n v="0"/>
    <n v="0"/>
    <m/>
    <m/>
    <m/>
    <s v="No"/>
    <s v="W665601"/>
    <n v="0"/>
    <m/>
    <s v="S19351"/>
    <m/>
    <m/>
    <s v="S0363815"/>
  </r>
  <r>
    <x v="1171"/>
    <n v="10000"/>
    <n v="20000"/>
    <d v="2025-05-02T00:00:00"/>
    <s v="502LAUGH"/>
    <d v="1899-12-30T11:34:41"/>
    <s v="J00WA5520/J00YE5391"/>
    <s v="BC31261"/>
    <x v="0"/>
    <s v="No"/>
    <x v="3"/>
    <x v="3"/>
    <x v="25"/>
    <x v="25"/>
    <n v="60000"/>
    <m/>
    <m/>
    <d v="2025-04-29T00:00:00"/>
    <m/>
    <n v="10"/>
    <n v="600000"/>
    <s v="PE"/>
    <s v="Z512-M0001"/>
    <n v="0"/>
    <n v="0"/>
    <n v="0"/>
    <n v="0"/>
    <n v="0"/>
    <n v="0"/>
    <m/>
    <m/>
    <n v="0"/>
    <m/>
    <m/>
    <m/>
    <s v="No"/>
    <n v="0"/>
    <s v="No"/>
    <m/>
    <m/>
    <s v="Z512-M"/>
    <s v="R18131-MEIBAN MICRO"/>
    <m/>
    <n v="0"/>
    <n v="0"/>
    <n v="0"/>
    <n v="0"/>
    <n v="0"/>
    <n v="0"/>
    <m/>
    <m/>
    <m/>
    <s v="No"/>
    <m/>
    <m/>
    <m/>
    <s v="R18131-MEIBAN MICRO"/>
    <m/>
    <m/>
    <s v="S0356569"/>
  </r>
  <r>
    <x v="1073"/>
    <n v="10000"/>
    <n v="20000"/>
    <d v="2025-04-29T00:00:00"/>
    <s v="502LAUGH"/>
    <s v=" 4:10:20 pm"/>
    <s v="BZC040-02"/>
    <s v="SC25387"/>
    <x v="1"/>
    <s v="No"/>
    <x v="33"/>
    <x v="26"/>
    <x v="3"/>
    <x v="3"/>
    <n v="5000"/>
    <m/>
    <m/>
    <d v="2025-04-29T00:00:00"/>
    <m/>
    <n v="6"/>
    <n v="30000"/>
    <s v="PE"/>
    <s v="KT-200-T0001"/>
    <n v="0"/>
    <n v="0"/>
    <n v="0"/>
    <n v="0"/>
    <n v="0"/>
    <n v="0"/>
    <m/>
    <m/>
    <n v="0"/>
    <m/>
    <m/>
    <m/>
    <s v="No"/>
    <n v="0"/>
    <s v="No"/>
    <m/>
    <m/>
    <s v="KT-200-T"/>
    <s v="E05203"/>
    <m/>
    <n v="0"/>
    <n v="0"/>
    <n v="0"/>
    <n v="0"/>
    <n v="0"/>
    <n v="0"/>
    <m/>
    <m/>
    <m/>
    <s v="No"/>
    <m/>
    <m/>
    <m/>
    <s v="E05203"/>
    <m/>
    <m/>
    <s v="S0356612"/>
  </r>
  <r>
    <x v="1172"/>
    <n v="10000"/>
    <n v="10000"/>
    <d v="2025-04-29T00:00:00"/>
    <s v="502LAUGH"/>
    <s v=" 5:42:57 pm"/>
    <s v="4116S1"/>
    <s v="SC27838"/>
    <x v="0"/>
    <s v="No"/>
    <x v="6"/>
    <x v="5"/>
    <x v="6"/>
    <x v="6"/>
    <n v="2500"/>
    <m/>
    <m/>
    <d v="2025-04-29T00:00:00"/>
    <m/>
    <n v="2"/>
    <n v="5000"/>
    <s v="PE"/>
    <s v="710553 INDEX4060001"/>
    <n v="0"/>
    <n v="0"/>
    <n v="0"/>
    <n v="0"/>
    <n v="0"/>
    <n v="0"/>
    <m/>
    <m/>
    <n v="0"/>
    <m/>
    <m/>
    <m/>
    <s v="No"/>
    <n v="0"/>
    <s v="No"/>
    <m/>
    <m/>
    <s v="710553 INDEX406"/>
    <s v="V22000"/>
    <m/>
    <n v="0"/>
    <n v="0"/>
    <n v="0"/>
    <n v="0"/>
    <n v="0"/>
    <n v="0"/>
    <m/>
    <m/>
    <m/>
    <s v="No"/>
    <m/>
    <m/>
    <m/>
    <s v="V22000"/>
    <m/>
    <m/>
    <s v="S0359015"/>
  </r>
  <r>
    <x v="1173"/>
    <n v="10000"/>
    <n v="10000"/>
    <d v="2025-04-30T00:00:00"/>
    <s v="502LAUGH"/>
    <s v=" 8:39:40 am"/>
    <s v="J00U11090"/>
    <s v="FSC31901A"/>
    <x v="0"/>
    <s v="No"/>
    <x v="1"/>
    <x v="1"/>
    <x v="1"/>
    <x v="1"/>
    <n v="7500"/>
    <m/>
    <m/>
    <d v="2025-04-29T00:00:00"/>
    <m/>
    <n v="8"/>
    <n v="60000"/>
    <s v="PE"/>
    <s v="R638-409 REV 4.00001"/>
    <n v="0"/>
    <n v="0"/>
    <n v="0"/>
    <n v="0"/>
    <n v="0"/>
    <n v="0"/>
    <m/>
    <m/>
    <n v="0"/>
    <m/>
    <m/>
    <m/>
    <s v="No"/>
    <n v="0"/>
    <s v="No"/>
    <m/>
    <m/>
    <s v="R638-409 REV 4.0"/>
    <s v="R18131"/>
    <m/>
    <n v="0"/>
    <n v="0"/>
    <n v="0"/>
    <n v="0"/>
    <n v="0"/>
    <n v="0"/>
    <m/>
    <m/>
    <m/>
    <s v="No"/>
    <m/>
    <m/>
    <m/>
    <s v="R18131"/>
    <m/>
    <m/>
    <s v="S0361076"/>
  </r>
  <r>
    <x v="1174"/>
    <n v="10000"/>
    <n v="10000"/>
    <d v="2025-04-30T00:00:00"/>
    <s v="502LAUGH"/>
    <s v=" 8:39:40 am"/>
    <s v="M0BVI8680"/>
    <s v="SC23000"/>
    <x v="0"/>
    <s v="No"/>
    <x v="11"/>
    <x v="10"/>
    <x v="11"/>
    <x v="11"/>
    <n v="9000"/>
    <m/>
    <m/>
    <d v="2025-04-29T00:00:00"/>
    <m/>
    <n v="2"/>
    <n v="18000"/>
    <s v="PE"/>
    <s v="2063-772785-005-0003"/>
    <n v="0"/>
    <n v="0"/>
    <n v="0"/>
    <n v="0"/>
    <n v="0"/>
    <n v="0"/>
    <m/>
    <m/>
    <n v="0"/>
    <m/>
    <m/>
    <m/>
    <s v="No"/>
    <n v="0"/>
    <s v="No"/>
    <m/>
    <m/>
    <s v="2063-772785-005-CG"/>
    <s v="W23041-TH"/>
    <m/>
    <n v="0"/>
    <n v="0"/>
    <n v="0"/>
    <n v="0"/>
    <n v="0"/>
    <n v="0"/>
    <m/>
    <m/>
    <m/>
    <s v="No"/>
    <m/>
    <m/>
    <m/>
    <s v="W23041-TH"/>
    <m/>
    <m/>
    <s v="H0064807"/>
  </r>
  <r>
    <x v="1175"/>
    <n v="10000"/>
    <n v="10000"/>
    <d v="2025-04-30T00:00:00"/>
    <s v="502LAUGH"/>
    <d v="1899-12-30T12:54:43"/>
    <s v="M0BRZ2270990"/>
    <s v="FSC31618"/>
    <x v="0"/>
    <s v="No"/>
    <x v="8"/>
    <x v="7"/>
    <x v="8"/>
    <x v="8"/>
    <n v="12500"/>
    <m/>
    <m/>
    <d v="2025-04-29T00:00:00"/>
    <m/>
    <n v="4"/>
    <n v="50000"/>
    <s v="PE"/>
    <s v="5180-38640001"/>
    <n v="0"/>
    <n v="0"/>
    <n v="0"/>
    <n v="0"/>
    <n v="0"/>
    <n v="0"/>
    <m/>
    <m/>
    <n v="0"/>
    <m/>
    <m/>
    <m/>
    <s v="No"/>
    <n v="0"/>
    <s v="No"/>
    <m/>
    <m/>
    <s v="5180-3864"/>
    <s v="H08031-JIM"/>
    <m/>
    <n v="0"/>
    <n v="0"/>
    <n v="0"/>
    <n v="0"/>
    <n v="0"/>
    <n v="0"/>
    <m/>
    <m/>
    <m/>
    <s v="No"/>
    <m/>
    <m/>
    <m/>
    <s v="H08031-JIM"/>
    <m/>
    <m/>
    <s v="S0362216"/>
  </r>
  <r>
    <x v="150"/>
    <n v="10000"/>
    <n v="20000"/>
    <d v="2025-04-30T00:00:00"/>
    <s v="502LAUGH"/>
    <s v=" 1:21:38 pm"/>
    <s v="U4625S161/3830U7060"/>
    <s v="SC23649"/>
    <x v="1"/>
    <s v="No"/>
    <x v="14"/>
    <x v="12"/>
    <x v="14"/>
    <x v="14"/>
    <n v="1000"/>
    <m/>
    <m/>
    <d v="2025-04-29T00:00:00"/>
    <m/>
    <n v="1"/>
    <n v="1000"/>
    <s v="PE"/>
    <s v="19004580-I0001"/>
    <n v="0"/>
    <n v="0"/>
    <n v="0"/>
    <n v="0"/>
    <n v="0"/>
    <n v="0"/>
    <m/>
    <m/>
    <n v="0"/>
    <m/>
    <m/>
    <m/>
    <s v="No"/>
    <n v="0"/>
    <s v="No"/>
    <m/>
    <m/>
    <s v="19004580-I"/>
    <s v="I09109"/>
    <m/>
    <n v="0"/>
    <n v="0"/>
    <n v="0"/>
    <n v="0"/>
    <n v="0"/>
    <n v="0"/>
    <m/>
    <m/>
    <m/>
    <s v="No"/>
    <m/>
    <m/>
    <m/>
    <s v="I09109"/>
    <m/>
    <m/>
    <s v="S0362365"/>
  </r>
  <r>
    <x v="1025"/>
    <n v="10000"/>
    <n v="30000"/>
    <d v="2025-04-29T00:00:00"/>
    <s v="502LAUGH"/>
    <s v=" 2:12:27 pm"/>
    <s v="BZC040-02"/>
    <s v="SC25387"/>
    <x v="1"/>
    <s v="No"/>
    <x v="33"/>
    <x v="26"/>
    <x v="3"/>
    <x v="3"/>
    <n v="9167"/>
    <m/>
    <m/>
    <d v="2025-04-29T00:00:00"/>
    <m/>
    <n v="6"/>
    <n v="55002"/>
    <s v="PE"/>
    <s v="CHAMP SQ-RED0001"/>
    <n v="0"/>
    <n v="0"/>
    <n v="0"/>
    <n v="0"/>
    <n v="0"/>
    <n v="0"/>
    <m/>
    <m/>
    <n v="0"/>
    <m/>
    <m/>
    <m/>
    <s v="No"/>
    <n v="0"/>
    <s v="No"/>
    <m/>
    <m/>
    <s v="CHAMP SQ-RED"/>
    <s v="E05203"/>
    <m/>
    <n v="0"/>
    <n v="0"/>
    <n v="0"/>
    <n v="0"/>
    <n v="0"/>
    <n v="0"/>
    <m/>
    <m/>
    <m/>
    <s v="No"/>
    <m/>
    <m/>
    <m/>
    <s v="E05203"/>
    <m/>
    <m/>
    <s v="S0362395"/>
  </r>
  <r>
    <x v="1176"/>
    <n v="10000"/>
    <n v="20000"/>
    <d v="2025-05-02T00:00:00"/>
    <s v="502LAUGH"/>
    <s v=" 8:35:49 am"/>
    <s v="M0BTP6732"/>
    <s v="SSC32353"/>
    <x v="1"/>
    <s v="No"/>
    <x v="47"/>
    <x v="18"/>
    <x v="47"/>
    <x v="47"/>
    <n v="66600"/>
    <m/>
    <m/>
    <d v="2025-04-29T00:00:00"/>
    <m/>
    <n v="104"/>
    <n v="6926400"/>
    <s v="PE"/>
    <s v="803202 INDEX 020001"/>
    <n v="0"/>
    <n v="0"/>
    <n v="0"/>
    <n v="0"/>
    <n v="0"/>
    <n v="0"/>
    <m/>
    <m/>
    <n v="0"/>
    <m/>
    <m/>
    <m/>
    <s v="No"/>
    <n v="0"/>
    <s v="No"/>
    <m/>
    <m/>
    <s v="803202 INDEX 02"/>
    <s v="V22000-DE"/>
    <m/>
    <n v="0"/>
    <n v="0"/>
    <n v="0"/>
    <n v="0"/>
    <n v="0"/>
    <n v="0"/>
    <m/>
    <m/>
    <m/>
    <s v="No"/>
    <m/>
    <m/>
    <m/>
    <s v="V22000-DE"/>
    <m/>
    <m/>
    <s v="S0362657"/>
  </r>
  <r>
    <x v="1177"/>
    <n v="10000"/>
    <n v="10000"/>
    <d v="2025-04-29T00:00:00"/>
    <s v="502LAUGH"/>
    <s v=" 9:10:35 am"/>
    <s v="5032701U5"/>
    <s v="FSC31438"/>
    <x v="0"/>
    <s v="No"/>
    <x v="11"/>
    <x v="10"/>
    <x v="11"/>
    <x v="11"/>
    <n v="3000"/>
    <m/>
    <m/>
    <d v="2025-04-29T00:00:00"/>
    <m/>
    <n v="6"/>
    <n v="18000"/>
    <s v="PE"/>
    <s v="L001-772785-00000003"/>
    <n v="0"/>
    <n v="0"/>
    <n v="0"/>
    <n v="0"/>
    <n v="0"/>
    <n v="0"/>
    <m/>
    <m/>
    <n v="0"/>
    <m/>
    <m/>
    <m/>
    <s v="No"/>
    <n v="0"/>
    <s v="No"/>
    <m/>
    <m/>
    <s v="L001-772785-000003ZL"/>
    <s v="W23041-TH"/>
    <m/>
    <n v="0"/>
    <n v="0"/>
    <n v="0"/>
    <n v="0"/>
    <n v="0"/>
    <n v="0"/>
    <m/>
    <m/>
    <m/>
    <s v="No"/>
    <m/>
    <m/>
    <m/>
    <s v="W23041-TH"/>
    <m/>
    <m/>
    <s v="H0064973"/>
  </r>
  <r>
    <x v="1178"/>
    <n v="10000"/>
    <n v="10000"/>
    <d v="2025-04-30T00:00:00"/>
    <s v="502LAUGH"/>
    <s v=" 9:39:09 am"/>
    <s v="5032701U5"/>
    <s v="FSC31438"/>
    <x v="0"/>
    <s v="No"/>
    <x v="11"/>
    <x v="10"/>
    <x v="11"/>
    <x v="11"/>
    <n v="3000"/>
    <m/>
    <m/>
    <d v="2025-04-29T00:00:00"/>
    <m/>
    <n v="6"/>
    <n v="18000"/>
    <s v="PE"/>
    <s v="L001-772785-00000003"/>
    <n v="0"/>
    <n v="0"/>
    <n v="0"/>
    <n v="0"/>
    <n v="0"/>
    <n v="0"/>
    <m/>
    <m/>
    <n v="0"/>
    <m/>
    <m/>
    <m/>
    <s v="No"/>
    <n v="0"/>
    <s v="No"/>
    <m/>
    <m/>
    <s v="L001-772785-000003ZL"/>
    <s v="W23041-TH"/>
    <m/>
    <n v="0"/>
    <n v="0"/>
    <n v="0"/>
    <n v="0"/>
    <n v="0"/>
    <n v="0"/>
    <m/>
    <m/>
    <m/>
    <s v="No"/>
    <m/>
    <m/>
    <m/>
    <s v="W23041-TH"/>
    <m/>
    <m/>
    <s v="H0064974"/>
  </r>
  <r>
    <x v="1179"/>
    <n v="10000"/>
    <n v="10000"/>
    <d v="2025-04-30T00:00:00"/>
    <s v="502LAUGH"/>
    <d v="1899-12-30T12:53:21"/>
    <s v="J00PR52011000"/>
    <s v="DC27252"/>
    <x v="0"/>
    <s v="No"/>
    <x v="7"/>
    <x v="6"/>
    <x v="7"/>
    <x v="7"/>
    <n v="500"/>
    <m/>
    <m/>
    <d v="2025-04-29T00:00:00"/>
    <m/>
    <n v="1"/>
    <n v="500"/>
    <s v="PE"/>
    <s v="SGT-LABCO10010001"/>
    <n v="0"/>
    <n v="0"/>
    <n v="0"/>
    <n v="0"/>
    <n v="0"/>
    <n v="0"/>
    <m/>
    <m/>
    <n v="0"/>
    <m/>
    <m/>
    <m/>
    <s v="No"/>
    <n v="0"/>
    <s v="No"/>
    <m/>
    <m/>
    <s v="SGT-LABCO1001"/>
    <s v="S19652"/>
    <m/>
    <n v="0"/>
    <n v="0"/>
    <n v="0"/>
    <n v="0"/>
    <n v="0"/>
    <n v="0"/>
    <m/>
    <m/>
    <m/>
    <s v="No"/>
    <m/>
    <m/>
    <m/>
    <s v="S19652"/>
    <m/>
    <m/>
    <s v="S0362761"/>
  </r>
  <r>
    <x v="1132"/>
    <n v="10000"/>
    <n v="20000"/>
    <d v="2025-04-29T00:00:00"/>
    <s v="502LAUGH"/>
    <s v=" 5:42:31 pm"/>
    <s v="M0BUQ9671/M0BUF4272"/>
    <s v="FPSC29805"/>
    <x v="0"/>
    <s v="No"/>
    <x v="26"/>
    <x v="21"/>
    <x v="31"/>
    <x v="31"/>
    <n v="9000"/>
    <m/>
    <m/>
    <d v="2025-04-29T00:00:00"/>
    <m/>
    <n v="2"/>
    <n v="18000"/>
    <s v="PE"/>
    <s v="100823881-75367 0001"/>
    <n v="0"/>
    <n v="0"/>
    <n v="0"/>
    <n v="0"/>
    <n v="0"/>
    <n v="0"/>
    <m/>
    <m/>
    <n v="0"/>
    <m/>
    <m/>
    <m/>
    <s v="No"/>
    <n v="0"/>
    <s v="No"/>
    <m/>
    <m/>
    <s v="100823881-75367 A"/>
    <s v="S19081-TH"/>
    <m/>
    <n v="0"/>
    <n v="0"/>
    <n v="0"/>
    <n v="0"/>
    <n v="0"/>
    <n v="0"/>
    <m/>
    <m/>
    <m/>
    <s v="No"/>
    <m/>
    <m/>
    <m/>
    <s v="S19081-TH"/>
    <m/>
    <m/>
    <s v="H0064993"/>
  </r>
  <r>
    <x v="1180"/>
    <n v="10000"/>
    <n v="10000"/>
    <d v="2025-05-02T00:00:00"/>
    <s v="502LAUGH"/>
    <s v=" 5:19:18 pm"/>
    <s v="M0BUQ9671"/>
    <s v="FPSC29805"/>
    <x v="0"/>
    <s v="No"/>
    <x v="26"/>
    <x v="21"/>
    <x v="31"/>
    <x v="31"/>
    <n v="24000"/>
    <m/>
    <m/>
    <d v="2025-04-29T00:00:00"/>
    <m/>
    <n v="2"/>
    <n v="48000"/>
    <s v="PE"/>
    <s v="100823881-75367 0001"/>
    <n v="0"/>
    <n v="0"/>
    <n v="0"/>
    <n v="0"/>
    <n v="0"/>
    <n v="0"/>
    <m/>
    <m/>
    <n v="0"/>
    <m/>
    <m/>
    <m/>
    <s v="No"/>
    <n v="0"/>
    <s v="No"/>
    <m/>
    <m/>
    <s v="100823881-75367 A"/>
    <s v="S19081-TH"/>
    <m/>
    <n v="0"/>
    <n v="0"/>
    <n v="0"/>
    <n v="0"/>
    <n v="0"/>
    <n v="0"/>
    <m/>
    <m/>
    <m/>
    <s v="No"/>
    <m/>
    <m/>
    <m/>
    <s v="S19081-TH"/>
    <m/>
    <m/>
    <s v="H0064994"/>
  </r>
  <r>
    <x v="841"/>
    <n v="10000"/>
    <n v="30000"/>
    <d v="2025-04-30T00:00:00"/>
    <s v="502LAUGH"/>
    <s v=" 2:48:35 pm"/>
    <s v="10620258008/10620258003/10620258001"/>
    <s v="FSC30754"/>
    <x v="2"/>
    <s v="No"/>
    <x v="37"/>
    <x v="20"/>
    <x v="37"/>
    <x v="37"/>
    <n v="10000"/>
    <m/>
    <m/>
    <d v="2025-04-29T00:00:00"/>
    <m/>
    <n v="11"/>
    <n v="110000"/>
    <s v="PE"/>
    <s v="F6U65-80033-FT0001"/>
    <n v="0"/>
    <n v="0"/>
    <n v="0"/>
    <n v="0"/>
    <n v="0"/>
    <n v="0"/>
    <m/>
    <m/>
    <n v="0"/>
    <m/>
    <m/>
    <m/>
    <s v="No"/>
    <n v="0"/>
    <s v="No"/>
    <m/>
    <m/>
    <s v="F6U65-80033-FT"/>
    <s v="H08031-JIM-M"/>
    <m/>
    <n v="0"/>
    <n v="0"/>
    <n v="0"/>
    <n v="0"/>
    <n v="0"/>
    <n v="0"/>
    <m/>
    <m/>
    <m/>
    <s v="No"/>
    <m/>
    <m/>
    <m/>
    <s v="H08031-JIM-M"/>
    <m/>
    <m/>
    <s v="S0363054"/>
  </r>
  <r>
    <x v="974"/>
    <n v="10000"/>
    <n v="40000"/>
    <d v="2025-05-02T00:00:00"/>
    <s v="502LAUGH"/>
    <d v="1899-12-30T11:35:50"/>
    <s v="4112210U5"/>
    <s v="BC13869"/>
    <x v="0"/>
    <s v="No"/>
    <x v="0"/>
    <x v="0"/>
    <x v="0"/>
    <x v="0"/>
    <n v="250"/>
    <m/>
    <m/>
    <d v="2025-04-29T00:00:00"/>
    <m/>
    <n v="6"/>
    <n v="1500"/>
    <s v="PE"/>
    <s v="810480 INDEX4000001"/>
    <n v="0"/>
    <n v="0"/>
    <n v="0"/>
    <n v="0"/>
    <n v="0"/>
    <n v="0"/>
    <m/>
    <m/>
    <n v="0"/>
    <m/>
    <m/>
    <m/>
    <s v="No"/>
    <n v="0"/>
    <s v="No"/>
    <m/>
    <m/>
    <s v="810480 INDEX400"/>
    <s v="V22000"/>
    <m/>
    <n v="0"/>
    <n v="0"/>
    <n v="0"/>
    <n v="0"/>
    <n v="0"/>
    <n v="0"/>
    <m/>
    <m/>
    <m/>
    <s v="No"/>
    <m/>
    <m/>
    <m/>
    <s v="V22000"/>
    <m/>
    <m/>
    <s v="S0363131"/>
  </r>
  <r>
    <x v="1181"/>
    <n v="10000"/>
    <n v="10000"/>
    <d v="2025-04-30T00:00:00"/>
    <s v="502LAUGH"/>
    <s v=" 2:30:36 pm"/>
    <s v="J00WA7080"/>
    <s v="BC02554"/>
    <x v="0"/>
    <s v="No"/>
    <x v="18"/>
    <x v="16"/>
    <x v="36"/>
    <x v="36"/>
    <n v="1750"/>
    <m/>
    <m/>
    <d v="2025-04-29T00:00:00"/>
    <m/>
    <n v="4"/>
    <n v="7000"/>
    <s v="PE"/>
    <n v="83614970001"/>
    <n v="0"/>
    <n v="0"/>
    <n v="0"/>
    <n v="0"/>
    <n v="0"/>
    <n v="0"/>
    <m/>
    <m/>
    <n v="0"/>
    <m/>
    <m/>
    <m/>
    <s v="No"/>
    <n v="0"/>
    <s v="No"/>
    <m/>
    <m/>
    <n v="8361497"/>
    <s v="B02083"/>
    <m/>
    <n v="0"/>
    <n v="0"/>
    <n v="0"/>
    <n v="0"/>
    <n v="0"/>
    <n v="0"/>
    <m/>
    <m/>
    <m/>
    <s v="No"/>
    <m/>
    <m/>
    <m/>
    <s v="B02083"/>
    <m/>
    <m/>
    <s v="S0363133"/>
  </r>
  <r>
    <x v="1182"/>
    <n v="10000"/>
    <n v="10000"/>
    <d v="2025-04-30T00:00:00"/>
    <s v="502LAUGH"/>
    <s v=" 2:33:04 pm"/>
    <s v="J00WA7080"/>
    <s v="BC02554"/>
    <x v="0"/>
    <s v="No"/>
    <x v="18"/>
    <x v="16"/>
    <x v="36"/>
    <x v="36"/>
    <n v="2250"/>
    <m/>
    <m/>
    <d v="2025-04-29T00:00:00"/>
    <m/>
    <n v="4"/>
    <n v="9000"/>
    <s v="PE"/>
    <n v="83615120001"/>
    <n v="0"/>
    <n v="0"/>
    <n v="0"/>
    <n v="0"/>
    <n v="0"/>
    <n v="0"/>
    <m/>
    <m/>
    <n v="0"/>
    <m/>
    <m/>
    <m/>
    <s v="No"/>
    <n v="0"/>
    <s v="No"/>
    <m/>
    <m/>
    <n v="8361512"/>
    <s v="B02083"/>
    <m/>
    <n v="0"/>
    <n v="0"/>
    <n v="0"/>
    <n v="0"/>
    <n v="0"/>
    <n v="0"/>
    <m/>
    <m/>
    <m/>
    <s v="No"/>
    <m/>
    <m/>
    <m/>
    <s v="B02083"/>
    <m/>
    <m/>
    <s v="S0363133"/>
  </r>
  <r>
    <x v="1183"/>
    <n v="10000"/>
    <n v="10000"/>
    <d v="2025-04-30T00:00:00"/>
    <s v="502LAUGH"/>
    <s v=" 8:35:39 am"/>
    <s v="J00WA7080"/>
    <s v="BC02554"/>
    <x v="0"/>
    <s v="No"/>
    <x v="18"/>
    <x v="16"/>
    <x v="36"/>
    <x v="36"/>
    <n v="2000"/>
    <m/>
    <m/>
    <d v="2025-04-29T00:00:00"/>
    <m/>
    <n v="4"/>
    <n v="8000"/>
    <s v="PE"/>
    <n v="83615330001"/>
    <n v="0"/>
    <n v="0"/>
    <n v="0"/>
    <n v="0"/>
    <n v="0"/>
    <n v="0"/>
    <m/>
    <m/>
    <n v="0"/>
    <m/>
    <m/>
    <m/>
    <s v="No"/>
    <n v="0"/>
    <s v="No"/>
    <m/>
    <m/>
    <n v="8361533"/>
    <s v="B02083"/>
    <m/>
    <n v="0"/>
    <n v="0"/>
    <n v="0"/>
    <n v="0"/>
    <n v="0"/>
    <n v="0"/>
    <m/>
    <m/>
    <m/>
    <s v="No"/>
    <m/>
    <m/>
    <m/>
    <s v="B02083"/>
    <m/>
    <m/>
    <s v="S0363133"/>
  </r>
  <r>
    <x v="1183"/>
    <n v="10000"/>
    <n v="20000"/>
    <d v="2025-04-30T00:00:00"/>
    <s v="502LAUGH"/>
    <s v=" 8:35:39 am"/>
    <s v="J00WA7080"/>
    <s v="BC02554"/>
    <x v="1"/>
    <s v="No"/>
    <x v="19"/>
    <x v="15"/>
    <x v="18"/>
    <x v="18"/>
    <n v="1000"/>
    <m/>
    <m/>
    <d v="2025-04-29T00:00:00"/>
    <m/>
    <n v="6"/>
    <n v="6000"/>
    <s v="PE"/>
    <n v="83615330001"/>
    <n v="0"/>
    <n v="0"/>
    <n v="0"/>
    <n v="0"/>
    <n v="0"/>
    <n v="0"/>
    <m/>
    <m/>
    <n v="0"/>
    <m/>
    <m/>
    <m/>
    <s v="No"/>
    <n v="0"/>
    <s v="No"/>
    <m/>
    <m/>
    <n v="8361533"/>
    <s v="B02083"/>
    <m/>
    <n v="0"/>
    <n v="0"/>
    <n v="0"/>
    <n v="0"/>
    <n v="0"/>
    <n v="0"/>
    <m/>
    <m/>
    <m/>
    <s v="No"/>
    <m/>
    <m/>
    <m/>
    <s v="B02083"/>
    <m/>
    <m/>
    <s v="S0363133"/>
  </r>
  <r>
    <x v="1184"/>
    <n v="10000"/>
    <n v="10000"/>
    <d v="2025-04-30T00:00:00"/>
    <s v="502LAUGH"/>
    <d v="1899-12-30T12:59:16"/>
    <s v="J00WA7080"/>
    <s v="BC02554"/>
    <x v="0"/>
    <s v="No"/>
    <x v="18"/>
    <x v="16"/>
    <x v="36"/>
    <x v="36"/>
    <n v="6000"/>
    <m/>
    <m/>
    <d v="2025-04-29T00:00:00"/>
    <m/>
    <n v="4"/>
    <n v="24000"/>
    <s v="PE"/>
    <n v="5000444460001"/>
    <n v="0"/>
    <n v="0"/>
    <n v="0"/>
    <n v="0"/>
    <n v="0"/>
    <n v="0"/>
    <m/>
    <m/>
    <n v="0"/>
    <m/>
    <m/>
    <m/>
    <s v="No"/>
    <n v="0"/>
    <s v="No"/>
    <m/>
    <m/>
    <n v="500044446"/>
    <s v="B02083"/>
    <m/>
    <n v="0"/>
    <n v="0"/>
    <n v="0"/>
    <n v="0"/>
    <n v="0"/>
    <n v="0"/>
    <m/>
    <m/>
    <m/>
    <s v="No"/>
    <m/>
    <m/>
    <m/>
    <s v="B02083"/>
    <m/>
    <m/>
    <s v="S0363135"/>
  </r>
  <r>
    <x v="1184"/>
    <n v="10000"/>
    <n v="20000"/>
    <d v="2025-04-30T00:00:00"/>
    <s v="502LAUGH"/>
    <d v="1899-12-30T12:59:16"/>
    <s v="J00WA7080"/>
    <s v="BC02554"/>
    <x v="1"/>
    <s v="No"/>
    <x v="19"/>
    <x v="15"/>
    <x v="18"/>
    <x v="18"/>
    <n v="3334"/>
    <m/>
    <m/>
    <d v="2025-04-29T00:00:00"/>
    <m/>
    <n v="6"/>
    <n v="20004"/>
    <s v="PE"/>
    <n v="5000444460001"/>
    <n v="0"/>
    <n v="0"/>
    <n v="0"/>
    <n v="0"/>
    <n v="0"/>
    <n v="0"/>
    <m/>
    <m/>
    <n v="0"/>
    <m/>
    <m/>
    <m/>
    <s v="No"/>
    <n v="0"/>
    <s v="No"/>
    <m/>
    <m/>
    <n v="500044446"/>
    <s v="B02083"/>
    <m/>
    <n v="0"/>
    <n v="0"/>
    <n v="0"/>
    <n v="0"/>
    <n v="0"/>
    <n v="0"/>
    <m/>
    <m/>
    <m/>
    <s v="No"/>
    <m/>
    <m/>
    <m/>
    <s v="B02083"/>
    <m/>
    <m/>
    <s v="S0363135"/>
  </r>
  <r>
    <x v="1185"/>
    <n v="10000"/>
    <n v="10000"/>
    <d v="2025-04-29T00:00:00"/>
    <s v="502LAUGH"/>
    <s v=" 4:39:41 pm"/>
    <s v="J00WA7080"/>
    <s v="BC02554"/>
    <x v="0"/>
    <s v="No"/>
    <x v="18"/>
    <x v="16"/>
    <x v="36"/>
    <x v="36"/>
    <n v="1750"/>
    <m/>
    <m/>
    <d v="2025-04-29T00:00:00"/>
    <m/>
    <n v="4"/>
    <n v="7000"/>
    <s v="PE"/>
    <n v="5000514810001"/>
    <n v="0"/>
    <n v="0"/>
    <n v="0"/>
    <n v="0"/>
    <n v="0"/>
    <n v="0"/>
    <m/>
    <m/>
    <n v="0"/>
    <m/>
    <m/>
    <m/>
    <s v="No"/>
    <n v="0"/>
    <s v="No"/>
    <m/>
    <m/>
    <n v="500051481"/>
    <s v="B02083"/>
    <m/>
    <n v="0"/>
    <n v="0"/>
    <n v="0"/>
    <n v="0"/>
    <n v="0"/>
    <n v="0"/>
    <m/>
    <m/>
    <m/>
    <s v="No"/>
    <m/>
    <m/>
    <m/>
    <s v="B02083"/>
    <m/>
    <m/>
    <s v="S0363135"/>
  </r>
  <r>
    <x v="1185"/>
    <n v="10000"/>
    <n v="20000"/>
    <d v="2025-04-29T00:00:00"/>
    <s v="502LAUGH"/>
    <s v=" 4:39:41 pm"/>
    <s v="J00WA7080"/>
    <s v="BC02554"/>
    <x v="1"/>
    <s v="No"/>
    <x v="19"/>
    <x v="15"/>
    <x v="18"/>
    <x v="18"/>
    <n v="834"/>
    <m/>
    <m/>
    <d v="2025-04-29T00:00:00"/>
    <m/>
    <n v="6"/>
    <n v="5004"/>
    <s v="PE"/>
    <n v="5000514810001"/>
    <n v="0"/>
    <n v="0"/>
    <n v="0"/>
    <n v="0"/>
    <n v="0"/>
    <n v="0"/>
    <m/>
    <m/>
    <n v="0"/>
    <m/>
    <m/>
    <m/>
    <s v="No"/>
    <n v="0"/>
    <s v="No"/>
    <m/>
    <m/>
    <n v="500051481"/>
    <s v="B02083"/>
    <m/>
    <n v="0"/>
    <n v="0"/>
    <n v="0"/>
    <n v="0"/>
    <n v="0"/>
    <n v="0"/>
    <m/>
    <m/>
    <m/>
    <s v="No"/>
    <m/>
    <m/>
    <m/>
    <s v="B02083"/>
    <m/>
    <m/>
    <s v="S0363135"/>
  </r>
  <r>
    <x v="1186"/>
    <n v="10000"/>
    <n v="10000"/>
    <d v="2025-04-30T00:00:00"/>
    <s v="502LAUGH"/>
    <s v=" 8:35:39 am"/>
    <s v="J00WA7080"/>
    <s v="BC02554"/>
    <x v="0"/>
    <s v="No"/>
    <x v="18"/>
    <x v="16"/>
    <x v="36"/>
    <x v="36"/>
    <n v="1750"/>
    <m/>
    <m/>
    <d v="2025-04-29T00:00:00"/>
    <m/>
    <n v="4"/>
    <n v="7000"/>
    <s v="PE"/>
    <n v="5000635510001"/>
    <n v="0"/>
    <n v="0"/>
    <n v="0"/>
    <n v="0"/>
    <n v="0"/>
    <n v="0"/>
    <m/>
    <m/>
    <n v="0"/>
    <m/>
    <m/>
    <m/>
    <s v="No"/>
    <n v="0"/>
    <s v="No"/>
    <m/>
    <m/>
    <n v="500063551"/>
    <s v="B02083"/>
    <m/>
    <n v="0"/>
    <n v="0"/>
    <n v="0"/>
    <n v="0"/>
    <n v="0"/>
    <n v="0"/>
    <m/>
    <m/>
    <m/>
    <s v="No"/>
    <m/>
    <m/>
    <m/>
    <s v="B02083"/>
    <m/>
    <m/>
    <s v="S0363135"/>
  </r>
  <r>
    <x v="1186"/>
    <n v="10000"/>
    <n v="20000"/>
    <d v="2025-04-30T00:00:00"/>
    <s v="502LAUGH"/>
    <s v=" 8:35:39 am"/>
    <s v="J00WA7080"/>
    <s v="BC02554"/>
    <x v="1"/>
    <s v="No"/>
    <x v="19"/>
    <x v="15"/>
    <x v="18"/>
    <x v="18"/>
    <n v="834"/>
    <m/>
    <m/>
    <d v="2025-04-29T00:00:00"/>
    <m/>
    <n v="6"/>
    <n v="5004"/>
    <s v="PE"/>
    <n v="5000635510001"/>
    <n v="0"/>
    <n v="0"/>
    <n v="0"/>
    <n v="0"/>
    <n v="0"/>
    <n v="0"/>
    <m/>
    <m/>
    <n v="0"/>
    <m/>
    <m/>
    <m/>
    <s v="No"/>
    <n v="0"/>
    <s v="No"/>
    <m/>
    <m/>
    <n v="500063551"/>
    <s v="B02083"/>
    <m/>
    <n v="0"/>
    <n v="0"/>
    <n v="0"/>
    <n v="0"/>
    <n v="0"/>
    <n v="0"/>
    <m/>
    <m/>
    <m/>
    <s v="No"/>
    <m/>
    <m/>
    <m/>
    <s v="B02083"/>
    <m/>
    <m/>
    <s v="S0363135"/>
  </r>
  <r>
    <x v="1187"/>
    <n v="10000"/>
    <n v="10000"/>
    <d v="2025-04-30T00:00:00"/>
    <s v="502LAUGH"/>
    <s v=" 8:38:25 am"/>
    <s v="J00WA7080"/>
    <s v="BC02554"/>
    <x v="0"/>
    <s v="No"/>
    <x v="18"/>
    <x v="16"/>
    <x v="36"/>
    <x v="36"/>
    <n v="2500"/>
    <m/>
    <m/>
    <d v="2025-04-29T00:00:00"/>
    <m/>
    <n v="4"/>
    <n v="10000"/>
    <s v="PE"/>
    <n v="5000443910001"/>
    <n v="0"/>
    <n v="0"/>
    <n v="0"/>
    <n v="0"/>
    <n v="0"/>
    <n v="0"/>
    <m/>
    <m/>
    <n v="0"/>
    <m/>
    <m/>
    <m/>
    <s v="No"/>
    <n v="0"/>
    <s v="No"/>
    <m/>
    <m/>
    <n v="500044391"/>
    <s v="B02083"/>
    <m/>
    <n v="0"/>
    <n v="0"/>
    <n v="0"/>
    <n v="0"/>
    <n v="0"/>
    <n v="0"/>
    <m/>
    <m/>
    <m/>
    <s v="No"/>
    <m/>
    <m/>
    <m/>
    <s v="B02083"/>
    <m/>
    <m/>
    <s v="S0363136"/>
  </r>
  <r>
    <x v="1187"/>
    <n v="10000"/>
    <n v="20000"/>
    <d v="2025-04-30T00:00:00"/>
    <s v="502LAUGH"/>
    <s v=" 8:38:25 am"/>
    <s v="J00WA7080"/>
    <s v="BC02554"/>
    <x v="1"/>
    <s v="No"/>
    <x v="19"/>
    <x v="15"/>
    <x v="18"/>
    <x v="18"/>
    <n v="1334"/>
    <m/>
    <m/>
    <d v="2025-04-29T00:00:00"/>
    <m/>
    <n v="6"/>
    <n v="8004"/>
    <s v="PE"/>
    <n v="5000443910001"/>
    <n v="0"/>
    <n v="0"/>
    <n v="0"/>
    <n v="0"/>
    <n v="0"/>
    <n v="0"/>
    <m/>
    <m/>
    <n v="0"/>
    <m/>
    <m/>
    <m/>
    <s v="No"/>
    <n v="0"/>
    <s v="No"/>
    <m/>
    <m/>
    <n v="500044391"/>
    <s v="B02083"/>
    <m/>
    <n v="0"/>
    <n v="0"/>
    <n v="0"/>
    <n v="0"/>
    <n v="0"/>
    <n v="0"/>
    <m/>
    <m/>
    <m/>
    <s v="No"/>
    <m/>
    <m/>
    <m/>
    <s v="B02083"/>
    <m/>
    <m/>
    <s v="S0363136"/>
  </r>
  <r>
    <x v="1188"/>
    <n v="10000"/>
    <n v="10000"/>
    <d v="2025-04-29T00:00:00"/>
    <s v="502LAUGH"/>
    <s v=" 2:09:29 pm"/>
    <s v="SG-5651598 01"/>
    <s v="SC32269"/>
    <x v="0"/>
    <s v="No"/>
    <x v="6"/>
    <x v="5"/>
    <x v="6"/>
    <x v="6"/>
    <n v="1200"/>
    <m/>
    <m/>
    <d v="2025-04-29T00:00:00"/>
    <m/>
    <n v="10"/>
    <n v="12000"/>
    <s v="PE"/>
    <s v="20041049-WIDTH 10001"/>
    <n v="0"/>
    <n v="0"/>
    <n v="0"/>
    <n v="0"/>
    <n v="0"/>
    <n v="0"/>
    <m/>
    <m/>
    <n v="0"/>
    <m/>
    <m/>
    <m/>
    <s v="No"/>
    <n v="0"/>
    <s v="No"/>
    <m/>
    <m/>
    <s v="20041049-WIDTH 1-07"/>
    <s v="I09180-SUNNINGDALE"/>
    <m/>
    <n v="0"/>
    <n v="0"/>
    <n v="0"/>
    <n v="0"/>
    <n v="0"/>
    <n v="0"/>
    <m/>
    <m/>
    <m/>
    <s v="No"/>
    <m/>
    <m/>
    <m/>
    <s v="I09180-SUNNINGDALE"/>
    <m/>
    <m/>
    <s v="S0363161"/>
  </r>
  <r>
    <x v="845"/>
    <n v="10000"/>
    <n v="30000"/>
    <d v="2025-04-30T00:00:00"/>
    <s v="502LAUGH"/>
    <s v=" 2:46:12 pm"/>
    <s v="10620258008/10620258003/10620258001"/>
    <s v="FSC30754"/>
    <x v="2"/>
    <s v="No"/>
    <x v="37"/>
    <x v="20"/>
    <x v="37"/>
    <x v="37"/>
    <n v="10000"/>
    <m/>
    <m/>
    <d v="2025-04-29T00:00:00"/>
    <m/>
    <n v="11"/>
    <n v="110000"/>
    <s v="PE"/>
    <s v="F6U61-80027-FT0001"/>
    <n v="0"/>
    <n v="0"/>
    <n v="0"/>
    <n v="0"/>
    <n v="0"/>
    <n v="0"/>
    <m/>
    <m/>
    <n v="0"/>
    <m/>
    <m/>
    <m/>
    <s v="No"/>
    <n v="0"/>
    <s v="No"/>
    <m/>
    <m/>
    <s v="F6U61-80027-FT"/>
    <s v="H08031-JIM-M"/>
    <m/>
    <n v="0"/>
    <n v="0"/>
    <n v="0"/>
    <n v="0"/>
    <n v="0"/>
    <n v="0"/>
    <m/>
    <m/>
    <m/>
    <s v="No"/>
    <m/>
    <m/>
    <m/>
    <s v="H08031-JIM-M"/>
    <m/>
    <m/>
    <s v="S0363206"/>
  </r>
  <r>
    <x v="846"/>
    <n v="10000"/>
    <n v="30000"/>
    <d v="2025-04-30T00:00:00"/>
    <s v="502LAUGH"/>
    <s v=" 2:44:00 pm"/>
    <s v="10620258008/10620258003/10620258001"/>
    <s v="FSC30754"/>
    <x v="2"/>
    <s v="No"/>
    <x v="37"/>
    <x v="20"/>
    <x v="37"/>
    <x v="37"/>
    <n v="10000"/>
    <m/>
    <m/>
    <d v="2025-04-29T00:00:00"/>
    <m/>
    <n v="11"/>
    <n v="110000"/>
    <s v="PE"/>
    <s v="CZ104-80023-FT0001"/>
    <n v="0"/>
    <n v="0"/>
    <n v="0"/>
    <n v="0"/>
    <n v="0"/>
    <n v="0"/>
    <m/>
    <m/>
    <n v="0"/>
    <m/>
    <m/>
    <m/>
    <s v="No"/>
    <n v="0"/>
    <s v="No"/>
    <m/>
    <m/>
    <s v="CZ104-80023-FT"/>
    <s v="H08031-JIM-M"/>
    <m/>
    <n v="0"/>
    <n v="0"/>
    <n v="0"/>
    <n v="0"/>
    <n v="0"/>
    <n v="0"/>
    <m/>
    <m/>
    <m/>
    <s v="No"/>
    <m/>
    <m/>
    <m/>
    <s v="H08031-JIM-M"/>
    <m/>
    <m/>
    <s v="S0363208"/>
  </r>
  <r>
    <x v="847"/>
    <n v="10000"/>
    <n v="30000"/>
    <d v="2025-04-30T00:00:00"/>
    <s v="502LAUGH"/>
    <s v=" 2:41:52 pm"/>
    <s v="10620258008/10620258003/10620258001"/>
    <s v="FSC30754"/>
    <x v="2"/>
    <s v="No"/>
    <x v="37"/>
    <x v="20"/>
    <x v="37"/>
    <x v="37"/>
    <n v="10000"/>
    <m/>
    <m/>
    <d v="2025-04-29T00:00:00"/>
    <m/>
    <n v="11"/>
    <n v="110000"/>
    <s v="PE"/>
    <s v="3YM58-80010-FT0001"/>
    <n v="0"/>
    <n v="0"/>
    <n v="0"/>
    <n v="0"/>
    <n v="0"/>
    <n v="0"/>
    <m/>
    <m/>
    <n v="0"/>
    <m/>
    <m/>
    <m/>
    <s v="No"/>
    <n v="0"/>
    <s v="No"/>
    <m/>
    <m/>
    <s v="3YM58-80010-FT"/>
    <s v="H08031-JIM-M"/>
    <m/>
    <n v="0"/>
    <n v="0"/>
    <n v="0"/>
    <n v="0"/>
    <n v="0"/>
    <n v="0"/>
    <m/>
    <m/>
    <m/>
    <s v="No"/>
    <m/>
    <m/>
    <m/>
    <s v="H08031-JIM-M"/>
    <m/>
    <m/>
    <s v="S0363225"/>
  </r>
  <r>
    <x v="848"/>
    <n v="10000"/>
    <n v="30000"/>
    <d v="2025-04-30T00:00:00"/>
    <s v="502LAUGH"/>
    <s v=" 2:47:37 pm"/>
    <s v="10620258008/10620258003/10620258001"/>
    <s v="FSC30754"/>
    <x v="2"/>
    <s v="No"/>
    <x v="37"/>
    <x v="20"/>
    <x v="37"/>
    <x v="37"/>
    <n v="10000"/>
    <m/>
    <m/>
    <d v="2025-04-29T00:00:00"/>
    <m/>
    <n v="11"/>
    <n v="110000"/>
    <s v="PE"/>
    <s v="3YM78-80005-FT0001"/>
    <n v="0"/>
    <n v="0"/>
    <n v="0"/>
    <n v="0"/>
    <n v="0"/>
    <n v="0"/>
    <m/>
    <m/>
    <n v="0"/>
    <m/>
    <m/>
    <m/>
    <s v="No"/>
    <n v="0"/>
    <s v="No"/>
    <m/>
    <m/>
    <s v="3YM78-80005-FT"/>
    <s v="H08031-JIM-M"/>
    <m/>
    <n v="0"/>
    <n v="0"/>
    <n v="0"/>
    <n v="0"/>
    <n v="0"/>
    <n v="0"/>
    <m/>
    <m/>
    <m/>
    <s v="No"/>
    <m/>
    <m/>
    <m/>
    <s v="H08031-JIM-M"/>
    <m/>
    <m/>
    <s v="S0363230"/>
  </r>
  <r>
    <x v="1031"/>
    <n v="10000"/>
    <n v="20000"/>
    <d v="2025-04-29T00:00:00"/>
    <s v="502LAUGH"/>
    <s v=" 5:40:12 pm"/>
    <s v="U532458009"/>
    <s v="BC05133"/>
    <x v="1"/>
    <s v="No"/>
    <x v="9"/>
    <x v="8"/>
    <x v="9"/>
    <x v="9"/>
    <n v="1500"/>
    <m/>
    <m/>
    <d v="2025-04-29T00:00:00"/>
    <m/>
    <n v="2"/>
    <n v="3000"/>
    <s v="PE"/>
    <s v="ACCEPTED-55X900001"/>
    <n v="0"/>
    <n v="0"/>
    <n v="0"/>
    <n v="0"/>
    <n v="0"/>
    <n v="0"/>
    <m/>
    <m/>
    <n v="0"/>
    <m/>
    <m/>
    <m/>
    <s v="No"/>
    <n v="0"/>
    <s v="No"/>
    <m/>
    <m/>
    <s v="ACCEPTED-55X90"/>
    <s v="I09109"/>
    <m/>
    <n v="0"/>
    <n v="0"/>
    <n v="0"/>
    <n v="0"/>
    <n v="0"/>
    <n v="0"/>
    <m/>
    <m/>
    <m/>
    <s v="No"/>
    <m/>
    <m/>
    <m/>
    <s v="I09109"/>
    <m/>
    <m/>
    <s v="S0363346"/>
  </r>
  <r>
    <x v="849"/>
    <n v="10000"/>
    <n v="30000"/>
    <d v="2025-04-30T00:00:00"/>
    <s v="502LAUGH"/>
    <s v=" 2:45:11 pm"/>
    <s v="10620258008/10620258003/10620258001"/>
    <s v="FSC30754"/>
    <x v="2"/>
    <s v="No"/>
    <x v="37"/>
    <x v="20"/>
    <x v="37"/>
    <x v="37"/>
    <n v="10000"/>
    <m/>
    <m/>
    <d v="2025-04-29T00:00:00"/>
    <m/>
    <n v="11"/>
    <n v="110000"/>
    <s v="PE"/>
    <s v="F6U61-80027-FT0001"/>
    <n v="0"/>
    <n v="0"/>
    <n v="0"/>
    <n v="0"/>
    <n v="0"/>
    <n v="0"/>
    <m/>
    <m/>
    <n v="0"/>
    <m/>
    <m/>
    <m/>
    <s v="No"/>
    <n v="0"/>
    <s v="No"/>
    <m/>
    <m/>
    <s v="F6U61-80027-FT"/>
    <s v="H08031-JIM-M"/>
    <m/>
    <n v="0"/>
    <n v="0"/>
    <n v="0"/>
    <n v="0"/>
    <n v="0"/>
    <n v="0"/>
    <m/>
    <m/>
    <m/>
    <s v="No"/>
    <m/>
    <m/>
    <m/>
    <s v="H08031-JIM-M"/>
    <m/>
    <m/>
    <s v="S0363338"/>
  </r>
  <r>
    <x v="850"/>
    <n v="10000"/>
    <n v="30000"/>
    <d v="2025-04-30T00:00:00"/>
    <s v="502LAUGH"/>
    <s v=" 2:37:09 pm"/>
    <s v="10620258008/10620258003/10620258001"/>
    <s v="FSC30754"/>
    <x v="2"/>
    <s v="No"/>
    <x v="37"/>
    <x v="20"/>
    <x v="37"/>
    <x v="37"/>
    <n v="20000"/>
    <m/>
    <m/>
    <d v="2025-04-29T00:00:00"/>
    <m/>
    <n v="11"/>
    <n v="220000"/>
    <s v="PE"/>
    <s v="3YM55-80009-FT0001"/>
    <n v="0"/>
    <n v="0"/>
    <n v="0"/>
    <n v="0"/>
    <n v="0"/>
    <n v="0"/>
    <m/>
    <m/>
    <n v="0"/>
    <m/>
    <m/>
    <m/>
    <s v="No"/>
    <n v="0"/>
    <s v="No"/>
    <m/>
    <m/>
    <s v="3YM55-80009-FT"/>
    <s v="H08031-JIM-M"/>
    <m/>
    <n v="0"/>
    <n v="0"/>
    <n v="0"/>
    <n v="0"/>
    <n v="0"/>
    <n v="0"/>
    <m/>
    <m/>
    <m/>
    <s v="No"/>
    <m/>
    <m/>
    <m/>
    <s v="H08031-JIM-M"/>
    <m/>
    <m/>
    <s v="S0363340"/>
  </r>
  <r>
    <x v="851"/>
    <n v="10000"/>
    <n v="30000"/>
    <d v="2025-04-30T00:00:00"/>
    <s v="502LAUGH"/>
    <s v=" 2:49:29 pm"/>
    <s v="10620258008/10620258003/10620258001"/>
    <s v="FSC30754"/>
    <x v="2"/>
    <s v="No"/>
    <x v="37"/>
    <x v="20"/>
    <x v="37"/>
    <x v="37"/>
    <n v="10000"/>
    <m/>
    <m/>
    <d v="2025-04-29T00:00:00"/>
    <m/>
    <n v="11"/>
    <n v="110000"/>
    <s v="PE"/>
    <s v="F6U65-80033-FT0001"/>
    <n v="0"/>
    <n v="0"/>
    <n v="0"/>
    <n v="0"/>
    <n v="0"/>
    <n v="0"/>
    <m/>
    <m/>
    <n v="0"/>
    <m/>
    <m/>
    <m/>
    <s v="No"/>
    <n v="0"/>
    <s v="No"/>
    <m/>
    <m/>
    <s v="F6U65-80033-FT"/>
    <s v="H08031-JIM-M"/>
    <m/>
    <n v="0"/>
    <n v="0"/>
    <n v="0"/>
    <n v="0"/>
    <n v="0"/>
    <n v="0"/>
    <m/>
    <m/>
    <m/>
    <s v="No"/>
    <m/>
    <m/>
    <m/>
    <s v="H08031-JIM-M"/>
    <m/>
    <m/>
    <s v="S0363343"/>
  </r>
  <r>
    <x v="1189"/>
    <n v="10000"/>
    <n v="10000"/>
    <d v="2025-05-02T00:00:00"/>
    <s v="502LAUGH"/>
    <s v=" 2:49:55 pm"/>
    <s v="U1022S022/U1001S038"/>
    <s v="FSC25495"/>
    <x v="0"/>
    <s v="No"/>
    <x v="9"/>
    <x v="8"/>
    <x v="9"/>
    <x v="9"/>
    <n v="55334"/>
    <m/>
    <m/>
    <d v="2025-04-29T00:00:00"/>
    <m/>
    <n v="3"/>
    <n v="166002"/>
    <s v="PE"/>
    <s v="BL 8X51MM0001"/>
    <n v="0"/>
    <n v="0"/>
    <n v="0"/>
    <n v="0"/>
    <n v="0"/>
    <n v="0"/>
    <m/>
    <m/>
    <n v="0"/>
    <m/>
    <m/>
    <m/>
    <s v="No"/>
    <n v="0"/>
    <s v="No"/>
    <m/>
    <m/>
    <s v="BL 8X51MM"/>
    <s v="T20198"/>
    <m/>
    <n v="0"/>
    <n v="0"/>
    <n v="0"/>
    <n v="0"/>
    <n v="0"/>
    <n v="0"/>
    <m/>
    <m/>
    <m/>
    <s v="No"/>
    <m/>
    <m/>
    <m/>
    <s v="T20198"/>
    <m/>
    <m/>
    <s v="S0363377"/>
  </r>
  <r>
    <x v="1190"/>
    <n v="10000"/>
    <n v="10000"/>
    <d v="2025-04-30T00:00:00"/>
    <s v="502LAUGH"/>
    <s v=" 8:59:16 am"/>
    <n v="1006323"/>
    <s v="FPD27953"/>
    <x v="0"/>
    <s v="No"/>
    <x v="12"/>
    <x v="11"/>
    <x v="12"/>
    <x v="12"/>
    <n v="2400"/>
    <m/>
    <m/>
    <d v="2025-04-29T00:00:00"/>
    <m/>
    <n v="50"/>
    <n v="120000"/>
    <s v="PE"/>
    <s v="709898802-EL93160001"/>
    <n v="0"/>
    <n v="0"/>
    <n v="0"/>
    <n v="0"/>
    <n v="0"/>
    <n v="0"/>
    <m/>
    <m/>
    <n v="0"/>
    <m/>
    <m/>
    <m/>
    <s v="No"/>
    <n v="0"/>
    <s v="No"/>
    <m/>
    <m/>
    <s v="709898802-EL93164"/>
    <s v="S19314"/>
    <m/>
    <n v="0"/>
    <n v="0"/>
    <n v="0"/>
    <n v="0"/>
    <n v="0"/>
    <n v="0"/>
    <m/>
    <m/>
    <m/>
    <s v="No"/>
    <m/>
    <m/>
    <m/>
    <s v="S19314"/>
    <m/>
    <m/>
    <s v="H0065017"/>
  </r>
  <r>
    <x v="1191"/>
    <n v="10000"/>
    <n v="10000"/>
    <d v="2025-04-30T00:00:00"/>
    <s v="502LAUGH"/>
    <s v=" 8:59:16 am"/>
    <n v="1006323"/>
    <s v="PD28272"/>
    <x v="0"/>
    <s v="No"/>
    <x v="12"/>
    <x v="11"/>
    <x v="12"/>
    <x v="12"/>
    <n v="4000"/>
    <m/>
    <m/>
    <d v="2025-04-29T00:00:00"/>
    <m/>
    <n v="30"/>
    <n v="120000"/>
    <s v="PE"/>
    <s v="709898814-EL93160001"/>
    <n v="0"/>
    <n v="0"/>
    <n v="0"/>
    <n v="0"/>
    <n v="0"/>
    <n v="0"/>
    <m/>
    <m/>
    <n v="0"/>
    <m/>
    <m/>
    <m/>
    <s v="No"/>
    <n v="0"/>
    <s v="No"/>
    <m/>
    <m/>
    <s v="709898814-EL93164"/>
    <s v="S19314"/>
    <m/>
    <n v="0"/>
    <n v="0"/>
    <n v="0"/>
    <n v="0"/>
    <n v="0"/>
    <n v="0"/>
    <m/>
    <m/>
    <m/>
    <s v="No"/>
    <m/>
    <m/>
    <m/>
    <s v="S19314"/>
    <m/>
    <m/>
    <s v="H0065020"/>
  </r>
  <r>
    <x v="1192"/>
    <n v="10000"/>
    <n v="10000"/>
    <d v="2025-04-30T00:00:00"/>
    <s v="502LAUGH"/>
    <s v=" 9:01:39 am"/>
    <n v="1006323"/>
    <s v="FPD27953"/>
    <x v="0"/>
    <s v="No"/>
    <x v="12"/>
    <x v="11"/>
    <x v="12"/>
    <x v="12"/>
    <n v="1600"/>
    <m/>
    <m/>
    <d v="2025-04-29T00:00:00"/>
    <m/>
    <n v="50"/>
    <n v="80000"/>
    <s v="PE"/>
    <s v="709898802-EL93160001"/>
    <n v="0"/>
    <n v="0"/>
    <n v="0"/>
    <n v="0"/>
    <n v="0"/>
    <n v="0"/>
    <m/>
    <m/>
    <n v="0"/>
    <m/>
    <m/>
    <m/>
    <s v="No"/>
    <n v="0"/>
    <s v="No"/>
    <m/>
    <m/>
    <s v="709898802-EL93164"/>
    <s v="S19081-TH"/>
    <m/>
    <n v="0"/>
    <n v="0"/>
    <n v="0"/>
    <n v="0"/>
    <n v="0"/>
    <n v="0"/>
    <m/>
    <m/>
    <m/>
    <s v="No"/>
    <m/>
    <m/>
    <m/>
    <s v="S19081-TH"/>
    <m/>
    <m/>
    <s v="H0065043"/>
  </r>
  <r>
    <x v="1193"/>
    <n v="10000"/>
    <n v="10000"/>
    <d v="2025-04-30T00:00:00"/>
    <s v="502LAUGH"/>
    <s v=" 9:01:39 am"/>
    <n v="8613409"/>
    <s v="FPD30478"/>
    <x v="0"/>
    <s v="No"/>
    <x v="12"/>
    <x v="11"/>
    <x v="12"/>
    <x v="12"/>
    <n v="1174"/>
    <m/>
    <m/>
    <d v="2025-04-29T00:00:00"/>
    <m/>
    <n v="75"/>
    <n v="88050"/>
    <s v="PE"/>
    <s v="730016300 REVA0001"/>
    <n v="0"/>
    <n v="0"/>
    <n v="0"/>
    <n v="0"/>
    <n v="0"/>
    <n v="0"/>
    <m/>
    <m/>
    <n v="0"/>
    <m/>
    <m/>
    <m/>
    <s v="No"/>
    <n v="0"/>
    <s v="No"/>
    <m/>
    <m/>
    <s v="730016300 REVA"/>
    <s v="S19081-TH"/>
    <m/>
    <n v="0"/>
    <n v="0"/>
    <n v="0"/>
    <n v="0"/>
    <n v="0"/>
    <n v="0"/>
    <m/>
    <m/>
    <m/>
    <s v="No"/>
    <m/>
    <m/>
    <m/>
    <s v="S19081-TH"/>
    <m/>
    <m/>
    <s v="H0065057"/>
  </r>
  <r>
    <x v="1194"/>
    <n v="10000"/>
    <n v="10000"/>
    <d v="2025-04-30T00:00:00"/>
    <s v="502LAUGH"/>
    <s v=" 3:48:02 pm"/>
    <s v="J00Q283701525"/>
    <s v="DC25391"/>
    <x v="0"/>
    <s v="No"/>
    <x v="36"/>
    <x v="2"/>
    <x v="45"/>
    <x v="45"/>
    <n v="27500"/>
    <m/>
    <m/>
    <d v="2025-04-29T00:00:00"/>
    <m/>
    <n v="2"/>
    <n v="55000"/>
    <s v="PE"/>
    <s v="PRODUCT-188X74-B0001"/>
    <n v="0"/>
    <n v="0"/>
    <n v="0"/>
    <n v="0"/>
    <n v="0"/>
    <n v="0"/>
    <m/>
    <m/>
    <n v="0"/>
    <m/>
    <m/>
    <m/>
    <s v="No"/>
    <n v="0"/>
    <s v="No"/>
    <m/>
    <m/>
    <s v="PRODUCT-188X74-BLUE"/>
    <s v="A01259"/>
    <m/>
    <n v="0"/>
    <n v="0"/>
    <n v="0"/>
    <n v="0"/>
    <n v="0"/>
    <n v="0"/>
    <m/>
    <m/>
    <m/>
    <s v="No"/>
    <m/>
    <m/>
    <m/>
    <s v="A01259"/>
    <m/>
    <m/>
    <s v="S0363382"/>
  </r>
  <r>
    <x v="852"/>
    <n v="10000"/>
    <n v="30000"/>
    <d v="2025-04-30T00:00:00"/>
    <s v="502LAUGH"/>
    <s v=" 2:40:27 pm"/>
    <s v="10620258008/10620258003/10620258001"/>
    <s v="FSC30754"/>
    <x v="2"/>
    <s v="No"/>
    <x v="37"/>
    <x v="20"/>
    <x v="37"/>
    <x v="37"/>
    <n v="10000"/>
    <m/>
    <m/>
    <d v="2025-04-29T00:00:00"/>
    <m/>
    <n v="11"/>
    <n v="110000"/>
    <s v="PE"/>
    <s v="F6U63-80027-FT0001"/>
    <n v="0"/>
    <n v="0"/>
    <n v="0"/>
    <n v="0"/>
    <n v="0"/>
    <n v="0"/>
    <m/>
    <m/>
    <n v="0"/>
    <m/>
    <m/>
    <m/>
    <s v="No"/>
    <n v="0"/>
    <s v="No"/>
    <m/>
    <m/>
    <s v="F6U63-80027-FT"/>
    <s v="H08031-JIM-M"/>
    <m/>
    <n v="0"/>
    <n v="0"/>
    <n v="0"/>
    <n v="0"/>
    <n v="0"/>
    <n v="0"/>
    <m/>
    <m/>
    <m/>
    <s v="No"/>
    <m/>
    <m/>
    <m/>
    <s v="H08031-JIM-M"/>
    <m/>
    <m/>
    <s v="S0363384"/>
  </r>
  <r>
    <x v="980"/>
    <n v="10000"/>
    <n v="20000"/>
    <d v="2025-04-30T00:00:00"/>
    <s v="502LAUGH"/>
    <s v=" 8:34:18 am"/>
    <s v="U4A043S213/3830U7060"/>
    <s v="DC18526"/>
    <x v="1"/>
    <s v="No"/>
    <x v="14"/>
    <x v="12"/>
    <x v="14"/>
    <x v="14"/>
    <n v="600"/>
    <m/>
    <m/>
    <d v="2025-04-29T00:00:00"/>
    <m/>
    <n v="1"/>
    <n v="600"/>
    <s v="PE"/>
    <n v="107431260001"/>
    <n v="0"/>
    <n v="0"/>
    <n v="0"/>
    <n v="0"/>
    <n v="0"/>
    <n v="0"/>
    <m/>
    <m/>
    <n v="0"/>
    <m/>
    <m/>
    <m/>
    <s v="No"/>
    <n v="0"/>
    <s v="No"/>
    <m/>
    <m/>
    <n v="10743126"/>
    <s v="I09109"/>
    <m/>
    <n v="0"/>
    <n v="0"/>
    <n v="0"/>
    <n v="0"/>
    <n v="0"/>
    <n v="0"/>
    <m/>
    <m/>
    <m/>
    <s v="No"/>
    <m/>
    <m/>
    <m/>
    <s v="I09109"/>
    <m/>
    <m/>
    <s v="S0363418"/>
  </r>
  <r>
    <x v="1145"/>
    <n v="10000"/>
    <n v="20000"/>
    <d v="2025-04-29T00:00:00"/>
    <s v="502LAUGH"/>
    <d v="1899-12-30T11:09:26"/>
    <s v="404190292A"/>
    <s v="SC26274"/>
    <x v="1"/>
    <s v="No"/>
    <x v="19"/>
    <x v="15"/>
    <x v="18"/>
    <x v="18"/>
    <n v="750"/>
    <m/>
    <m/>
    <d v="2025-04-29T00:00:00"/>
    <m/>
    <n v="4"/>
    <n v="3000"/>
    <s v="PE"/>
    <s v="GR-2000001"/>
    <n v="0"/>
    <n v="0"/>
    <n v="0"/>
    <n v="0"/>
    <n v="0"/>
    <n v="0"/>
    <m/>
    <m/>
    <n v="0"/>
    <m/>
    <m/>
    <m/>
    <s v="No"/>
    <n v="0"/>
    <s v="No"/>
    <m/>
    <m/>
    <s v="GR-200"/>
    <s v="G07076"/>
    <m/>
    <n v="0"/>
    <n v="0"/>
    <n v="0"/>
    <n v="0"/>
    <n v="0"/>
    <n v="0"/>
    <m/>
    <m/>
    <m/>
    <s v="No"/>
    <m/>
    <m/>
    <m/>
    <s v="G07076"/>
    <m/>
    <m/>
    <s v="S0363419"/>
  </r>
  <r>
    <x v="1037"/>
    <n v="10000"/>
    <n v="30000"/>
    <d v="2025-05-05T00:00:00"/>
    <s v="502LAUGH"/>
    <s v=" 8:42:27 am"/>
    <s v="W02024/5285/XHX2410261104/80117500/XHX24911A1407/1010831"/>
    <s v="FSC31945 SET"/>
    <x v="0"/>
    <s v="No"/>
    <x v="5"/>
    <x v="18"/>
    <x v="53"/>
    <x v="52"/>
    <n v="25"/>
    <m/>
    <m/>
    <d v="2025-04-29T00:00:00"/>
    <m/>
    <n v="8"/>
    <n v="200"/>
    <s v="PE"/>
    <s v="MT273730001"/>
    <n v="0"/>
    <n v="0"/>
    <n v="0"/>
    <n v="0"/>
    <n v="0"/>
    <n v="0"/>
    <m/>
    <m/>
    <n v="0"/>
    <m/>
    <m/>
    <m/>
    <s v="No"/>
    <n v="0"/>
    <s v="No"/>
    <m/>
    <m/>
    <s v="MT27373"/>
    <s v="Z26002"/>
    <m/>
    <n v="0"/>
    <n v="0"/>
    <n v="0"/>
    <n v="0"/>
    <n v="0"/>
    <n v="0"/>
    <m/>
    <m/>
    <m/>
    <s v="No"/>
    <m/>
    <m/>
    <m/>
    <s v="Z26002"/>
    <m/>
    <m/>
    <s v="S0363471"/>
  </r>
  <r>
    <x v="1037"/>
    <n v="20000"/>
    <n v="40000"/>
    <d v="2025-05-05T00:00:00"/>
    <s v="502LAUGH"/>
    <s v=" 8:42:27 am"/>
    <s v="W02024/5285/XHX2410261104/80117500/XHX24911A1407/1010831"/>
    <s v="FSC31945 SET"/>
    <x v="0"/>
    <s v="No"/>
    <x v="5"/>
    <x v="18"/>
    <x v="53"/>
    <x v="52"/>
    <n v="22475"/>
    <m/>
    <m/>
    <d v="2025-04-29T00:00:00"/>
    <m/>
    <n v="8"/>
    <n v="179800"/>
    <s v="PE"/>
    <s v="MT273730001"/>
    <n v="0"/>
    <n v="0"/>
    <n v="0"/>
    <n v="0"/>
    <n v="0"/>
    <n v="0"/>
    <m/>
    <m/>
    <n v="0"/>
    <m/>
    <m/>
    <m/>
    <s v="No"/>
    <n v="0"/>
    <s v="No"/>
    <m/>
    <m/>
    <s v="MT27373"/>
    <s v="Z26002"/>
    <m/>
    <n v="0"/>
    <n v="0"/>
    <n v="0"/>
    <n v="0"/>
    <n v="0"/>
    <n v="0"/>
    <m/>
    <m/>
    <m/>
    <s v="No"/>
    <m/>
    <m/>
    <m/>
    <s v="Z26002"/>
    <m/>
    <m/>
    <s v="S0363471"/>
  </r>
  <r>
    <x v="1082"/>
    <n v="10000"/>
    <n v="20000"/>
    <d v="2025-04-30T00:00:00"/>
    <s v="502LAUGH"/>
    <s v=" 1:37:43 pm"/>
    <s v="5011707U5"/>
    <s v="SC20721"/>
    <x v="0"/>
    <s v="No"/>
    <x v="28"/>
    <x v="23"/>
    <x v="30"/>
    <x v="30"/>
    <n v="20000"/>
    <m/>
    <m/>
    <d v="2025-04-29T00:00:00"/>
    <m/>
    <n v="2"/>
    <n v="40000"/>
    <s v="PE"/>
    <s v="260-6167-000001"/>
    <n v="0"/>
    <n v="0"/>
    <n v="0"/>
    <n v="0"/>
    <n v="0"/>
    <n v="0"/>
    <m/>
    <m/>
    <n v="0"/>
    <m/>
    <m/>
    <m/>
    <s v="No"/>
    <n v="0"/>
    <s v="No"/>
    <m/>
    <m/>
    <s v="260-6167-00"/>
    <s v="J10025"/>
    <m/>
    <n v="0"/>
    <n v="0"/>
    <n v="0"/>
    <n v="0"/>
    <n v="0"/>
    <n v="0"/>
    <m/>
    <m/>
    <m/>
    <s v="No"/>
    <m/>
    <m/>
    <m/>
    <s v="J10025"/>
    <m/>
    <m/>
    <s v="S0363477"/>
  </r>
  <r>
    <x v="1195"/>
    <n v="10000"/>
    <n v="10000"/>
    <d v="2025-04-30T00:00:00"/>
    <s v="502LAUGH"/>
    <s v=" 8:32:47 am"/>
    <s v="U541658024/504040526"/>
    <s v="SC28391"/>
    <x v="0"/>
    <s v="No"/>
    <x v="30"/>
    <x v="24"/>
    <x v="32"/>
    <x v="32"/>
    <n v="5860"/>
    <m/>
    <m/>
    <d v="2025-04-29T00:00:00"/>
    <m/>
    <n v="1"/>
    <n v="5860"/>
    <s v="PE"/>
    <s v="250-5313-000001"/>
    <n v="0"/>
    <n v="0"/>
    <n v="0"/>
    <n v="0"/>
    <n v="0"/>
    <n v="0"/>
    <m/>
    <m/>
    <n v="0"/>
    <m/>
    <m/>
    <m/>
    <s v="No"/>
    <n v="0"/>
    <s v="No"/>
    <m/>
    <m/>
    <s v="250-5313-00"/>
    <s v="J10025"/>
    <m/>
    <n v="0"/>
    <n v="0"/>
    <n v="0"/>
    <n v="0"/>
    <n v="0"/>
    <n v="0"/>
    <m/>
    <m/>
    <m/>
    <s v="No"/>
    <m/>
    <m/>
    <m/>
    <s v="J10025"/>
    <m/>
    <m/>
    <s v="S0363483"/>
  </r>
  <r>
    <x v="1196"/>
    <n v="10000"/>
    <n v="10000"/>
    <d v="2025-04-30T00:00:00"/>
    <s v="502LAUGH"/>
    <d v="1899-12-30T12:53:21"/>
    <s v="U541452045/504040726"/>
    <s v="SC28391"/>
    <x v="0"/>
    <s v="No"/>
    <x v="30"/>
    <x v="24"/>
    <x v="32"/>
    <x v="32"/>
    <n v="5860"/>
    <m/>
    <m/>
    <d v="2025-04-29T00:00:00"/>
    <m/>
    <n v="1"/>
    <n v="5860"/>
    <s v="PE"/>
    <s v="250-5313-000001"/>
    <n v="0"/>
    <n v="0"/>
    <n v="0"/>
    <n v="0"/>
    <n v="0"/>
    <n v="0"/>
    <m/>
    <m/>
    <n v="0"/>
    <m/>
    <m/>
    <m/>
    <s v="No"/>
    <n v="0"/>
    <s v="No"/>
    <m/>
    <m/>
    <s v="250-5313-00"/>
    <s v="J10025"/>
    <m/>
    <n v="0"/>
    <n v="0"/>
    <n v="0"/>
    <n v="0"/>
    <n v="0"/>
    <n v="0"/>
    <m/>
    <m/>
    <m/>
    <s v="No"/>
    <m/>
    <m/>
    <m/>
    <s v="J10025"/>
    <m/>
    <m/>
    <s v="S0363484"/>
  </r>
  <r>
    <x v="1197"/>
    <n v="10000"/>
    <n v="10000"/>
    <d v="2025-04-30T00:00:00"/>
    <s v="502LAUGH"/>
    <s v=" 8:32:47 am"/>
    <s v="U541452026/504040726"/>
    <s v="SC28394"/>
    <x v="0"/>
    <s v="No"/>
    <x v="30"/>
    <x v="24"/>
    <x v="32"/>
    <x v="32"/>
    <n v="5860"/>
    <m/>
    <m/>
    <d v="2025-04-29T00:00:00"/>
    <m/>
    <n v="1"/>
    <n v="5860"/>
    <s v="PE"/>
    <s v="250-5322-000001"/>
    <n v="0"/>
    <n v="0"/>
    <n v="0"/>
    <n v="0"/>
    <n v="0"/>
    <n v="0"/>
    <m/>
    <m/>
    <n v="0"/>
    <m/>
    <m/>
    <m/>
    <s v="No"/>
    <n v="0"/>
    <s v="No"/>
    <m/>
    <m/>
    <s v="250-5322-00"/>
    <s v="J10025"/>
    <m/>
    <n v="0"/>
    <n v="0"/>
    <n v="0"/>
    <n v="0"/>
    <n v="0"/>
    <n v="0"/>
    <m/>
    <m/>
    <m/>
    <s v="No"/>
    <m/>
    <m/>
    <m/>
    <s v="J10025"/>
    <m/>
    <m/>
    <s v="S0363485"/>
  </r>
  <r>
    <x v="1198"/>
    <n v="10000"/>
    <n v="10000"/>
    <d v="2025-04-30T00:00:00"/>
    <s v="502LAUGH"/>
    <s v=" 8:34:18 am"/>
    <s v="4090368U5"/>
    <s v="SC25112"/>
    <x v="0"/>
    <s v="No"/>
    <x v="9"/>
    <x v="8"/>
    <x v="9"/>
    <x v="9"/>
    <n v="4000"/>
    <m/>
    <m/>
    <d v="2025-04-29T00:00:00"/>
    <m/>
    <n v="1"/>
    <n v="4000"/>
    <s v="PE"/>
    <s v="250-8026-010001"/>
    <n v="0"/>
    <n v="0"/>
    <n v="0"/>
    <n v="0"/>
    <n v="0"/>
    <n v="0"/>
    <m/>
    <m/>
    <n v="0"/>
    <m/>
    <m/>
    <m/>
    <s v="No"/>
    <n v="0"/>
    <s v="No"/>
    <m/>
    <m/>
    <s v="250-8026-01"/>
    <s v="J10025"/>
    <m/>
    <n v="0"/>
    <n v="0"/>
    <n v="0"/>
    <n v="0"/>
    <n v="0"/>
    <n v="0"/>
    <m/>
    <m/>
    <m/>
    <s v="No"/>
    <m/>
    <m/>
    <m/>
    <s v="J10025"/>
    <m/>
    <m/>
    <s v="S0363486"/>
  </r>
  <r>
    <x v="1199"/>
    <n v="10000"/>
    <n v="20000"/>
    <d v="2025-04-29T00:00:00"/>
    <s v="502LAUGH"/>
    <s v=" 2:07:25 pm"/>
    <s v="J00V80150"/>
    <s v="BC14073"/>
    <x v="1"/>
    <s v="No"/>
    <x v="19"/>
    <x v="15"/>
    <x v="18"/>
    <x v="18"/>
    <n v="834"/>
    <m/>
    <m/>
    <d v="2025-04-29T00:00:00"/>
    <m/>
    <n v="6"/>
    <n v="5004"/>
    <s v="PE"/>
    <n v="5000514990001"/>
    <n v="0"/>
    <n v="0"/>
    <n v="0"/>
    <n v="0"/>
    <n v="0"/>
    <n v="0"/>
    <m/>
    <m/>
    <n v="0"/>
    <m/>
    <m/>
    <m/>
    <s v="No"/>
    <n v="0"/>
    <s v="No"/>
    <m/>
    <m/>
    <n v="500051499"/>
    <s v="B02083"/>
    <m/>
    <n v="0"/>
    <n v="0"/>
    <n v="0"/>
    <n v="0"/>
    <n v="0"/>
    <n v="0"/>
    <m/>
    <m/>
    <m/>
    <s v="No"/>
    <m/>
    <m/>
    <m/>
    <s v="B02083"/>
    <m/>
    <m/>
    <s v="S0363765"/>
  </r>
  <r>
    <x v="1156"/>
    <n v="10000"/>
    <n v="20000"/>
    <d v="2025-04-29T00:00:00"/>
    <s v="502LAUGH"/>
    <d v="1899-12-30T11:37:48"/>
    <s v="E04GH3880"/>
    <s v="FDC32069"/>
    <x v="1"/>
    <s v="No"/>
    <x v="36"/>
    <x v="2"/>
    <x v="45"/>
    <x v="45"/>
    <n v="1329"/>
    <m/>
    <m/>
    <d v="2025-04-29T00:00:00"/>
    <m/>
    <n v="60"/>
    <n v="79740"/>
    <s v="PE"/>
    <n v="111818390001"/>
    <n v="0"/>
    <n v="0"/>
    <n v="0"/>
    <n v="0"/>
    <n v="0"/>
    <n v="0"/>
    <m/>
    <m/>
    <n v="0"/>
    <m/>
    <m/>
    <m/>
    <s v="No"/>
    <n v="0"/>
    <s v="No"/>
    <m/>
    <m/>
    <n v="11181839"/>
    <s v="I09180"/>
    <m/>
    <n v="0"/>
    <n v="0"/>
    <n v="0"/>
    <n v="0"/>
    <n v="0"/>
    <n v="0"/>
    <m/>
    <m/>
    <m/>
    <s v="No"/>
    <m/>
    <m/>
    <m/>
    <s v="I09180"/>
    <m/>
    <m/>
    <s v="S0363801"/>
  </r>
  <r>
    <x v="1200"/>
    <n v="10000"/>
    <n v="10000"/>
    <d v="2025-04-30T00:00:00"/>
    <s v="502LAUGH"/>
    <s v=" 9:40:22 am"/>
    <n v="860909190918"/>
    <s v="FDC32220"/>
    <x v="0"/>
    <s v="No"/>
    <x v="0"/>
    <x v="0"/>
    <x v="0"/>
    <x v="0"/>
    <n v="64"/>
    <m/>
    <m/>
    <d v="2025-04-29T00:00:00"/>
    <m/>
    <n v="63"/>
    <n v="4032"/>
    <s v="PE"/>
    <n v="200699060001"/>
    <n v="0"/>
    <n v="0"/>
    <n v="0"/>
    <n v="0"/>
    <n v="0"/>
    <n v="0"/>
    <m/>
    <m/>
    <n v="0"/>
    <m/>
    <m/>
    <m/>
    <s v="No"/>
    <n v="0"/>
    <s v="No"/>
    <m/>
    <m/>
    <n v="20069906"/>
    <s v="I09180"/>
    <m/>
    <n v="0"/>
    <n v="0"/>
    <n v="0"/>
    <n v="0"/>
    <n v="0"/>
    <n v="0"/>
    <m/>
    <m/>
    <m/>
    <s v="No"/>
    <m/>
    <m/>
    <m/>
    <s v="I09180"/>
    <m/>
    <m/>
    <s v="S0363804"/>
  </r>
  <r>
    <x v="1157"/>
    <n v="10000"/>
    <n v="20000"/>
    <d v="2025-04-30T00:00:00"/>
    <s v="502LAUGH"/>
    <s v=" 1:19:33 pm"/>
    <s v="U5124S154/3830U7060"/>
    <s v="SC23613"/>
    <x v="1"/>
    <s v="No"/>
    <x v="14"/>
    <x v="12"/>
    <x v="14"/>
    <x v="14"/>
    <n v="1000"/>
    <m/>
    <m/>
    <d v="2025-04-29T00:00:00"/>
    <m/>
    <n v="1"/>
    <n v="1000"/>
    <s v="PE"/>
    <n v="190030320001"/>
    <n v="0"/>
    <n v="0"/>
    <n v="0"/>
    <n v="0"/>
    <n v="0"/>
    <n v="0"/>
    <m/>
    <m/>
    <n v="0"/>
    <m/>
    <m/>
    <m/>
    <s v="No"/>
    <n v="0"/>
    <s v="No"/>
    <m/>
    <m/>
    <n v="19003032"/>
    <s v="I09109"/>
    <m/>
    <n v="0"/>
    <n v="0"/>
    <n v="0"/>
    <n v="0"/>
    <n v="0"/>
    <n v="0"/>
    <m/>
    <m/>
    <m/>
    <s v="No"/>
    <m/>
    <m/>
    <m/>
    <s v="I09109"/>
    <m/>
    <m/>
    <s v="S0363823"/>
  </r>
  <r>
    <x v="1201"/>
    <n v="10000"/>
    <n v="10000"/>
    <d v="2025-04-30T00:00:00"/>
    <s v="502LAUGH"/>
    <s v=" 9:04:46 am"/>
    <n v="1006323"/>
    <s v="FPD27953"/>
    <x v="0"/>
    <s v="No"/>
    <x v="12"/>
    <x v="11"/>
    <x v="12"/>
    <x v="12"/>
    <n v="1600"/>
    <m/>
    <m/>
    <d v="2025-04-29T00:00:00"/>
    <m/>
    <n v="50"/>
    <n v="80000"/>
    <s v="PE"/>
    <s v="709898802-EL93160001"/>
    <n v="0"/>
    <n v="0"/>
    <n v="0"/>
    <n v="0"/>
    <n v="0"/>
    <n v="0"/>
    <m/>
    <m/>
    <n v="0"/>
    <m/>
    <m/>
    <m/>
    <s v="No"/>
    <n v="0"/>
    <s v="No"/>
    <m/>
    <m/>
    <s v="709898802-EL93164"/>
    <s v="S19314"/>
    <m/>
    <n v="0"/>
    <n v="0"/>
    <n v="0"/>
    <n v="0"/>
    <n v="0"/>
    <n v="0"/>
    <m/>
    <m/>
    <m/>
    <s v="No"/>
    <m/>
    <m/>
    <m/>
    <s v="S19314"/>
    <m/>
    <m/>
    <s v="H0065108"/>
  </r>
  <r>
    <x v="1202"/>
    <n v="10000"/>
    <n v="10000"/>
    <d v="2025-04-30T00:00:00"/>
    <s v="502LAUGH"/>
    <s v=" 9:09:44 am"/>
    <n v="1006323"/>
    <s v="PD28272"/>
    <x v="0"/>
    <s v="No"/>
    <x v="12"/>
    <x v="11"/>
    <x v="12"/>
    <x v="12"/>
    <n v="4000"/>
    <m/>
    <m/>
    <d v="2025-04-29T00:00:00"/>
    <m/>
    <n v="30"/>
    <n v="120000"/>
    <s v="PE"/>
    <s v="709898814-EL93160001"/>
    <n v="0"/>
    <n v="0"/>
    <n v="0"/>
    <n v="0"/>
    <n v="0"/>
    <n v="0"/>
    <m/>
    <m/>
    <n v="0"/>
    <m/>
    <m/>
    <m/>
    <s v="No"/>
    <n v="0"/>
    <s v="No"/>
    <m/>
    <m/>
    <s v="709898814-EL93164"/>
    <s v="S19314"/>
    <m/>
    <n v="0"/>
    <n v="0"/>
    <n v="0"/>
    <n v="0"/>
    <n v="0"/>
    <n v="0"/>
    <m/>
    <m/>
    <m/>
    <s v="No"/>
    <m/>
    <m/>
    <m/>
    <s v="S19314"/>
    <m/>
    <m/>
    <s v="H0065112"/>
  </r>
  <r>
    <x v="1203"/>
    <n v="10000"/>
    <n v="20000"/>
    <d v="2025-05-02T00:00:00"/>
    <s v="502LAUGH"/>
    <s v=" 8:44:44 am"/>
    <s v="E190912129"/>
    <s v="PD28275"/>
    <x v="0"/>
    <s v="No"/>
    <x v="12"/>
    <x v="11"/>
    <x v="12"/>
    <x v="12"/>
    <n v="2000"/>
    <m/>
    <m/>
    <d v="2025-04-29T00:00:00"/>
    <m/>
    <n v="40"/>
    <n v="80000"/>
    <s v="PE"/>
    <s v="709898817 REVB0001"/>
    <n v="0"/>
    <n v="0"/>
    <n v="0"/>
    <n v="0"/>
    <n v="0"/>
    <n v="0"/>
    <m/>
    <m/>
    <n v="0"/>
    <m/>
    <m/>
    <m/>
    <s v="No"/>
    <n v="0"/>
    <s v="No"/>
    <m/>
    <m/>
    <s v="709898817 REVB"/>
    <s v="S19314"/>
    <m/>
    <n v="0"/>
    <n v="0"/>
    <n v="0"/>
    <n v="0"/>
    <n v="0"/>
    <n v="0"/>
    <m/>
    <m/>
    <m/>
    <s v="No"/>
    <m/>
    <m/>
    <m/>
    <s v="S19314"/>
    <m/>
    <m/>
    <s v="H0065114"/>
  </r>
  <r>
    <x v="1204"/>
    <n v="10000"/>
    <n v="20000"/>
    <d v="2025-05-02T00:00:00"/>
    <s v="502LAUGH"/>
    <s v=" 8:44:44 am"/>
    <s v="E190912129"/>
    <s v="PD28275"/>
    <x v="0"/>
    <s v="No"/>
    <x v="12"/>
    <x v="11"/>
    <x v="12"/>
    <x v="12"/>
    <n v="2000"/>
    <m/>
    <m/>
    <d v="2025-04-29T00:00:00"/>
    <m/>
    <n v="40"/>
    <n v="80000"/>
    <s v="PE"/>
    <s v="709898817 REVB0001"/>
    <n v="0"/>
    <n v="0"/>
    <n v="0"/>
    <n v="0"/>
    <n v="0"/>
    <n v="0"/>
    <m/>
    <m/>
    <n v="0"/>
    <m/>
    <m/>
    <m/>
    <s v="No"/>
    <n v="0"/>
    <s v="No"/>
    <m/>
    <m/>
    <s v="709898817 REVB"/>
    <s v="S19314"/>
    <m/>
    <n v="0"/>
    <n v="0"/>
    <n v="0"/>
    <n v="0"/>
    <n v="0"/>
    <n v="0"/>
    <m/>
    <m/>
    <m/>
    <s v="No"/>
    <m/>
    <m/>
    <m/>
    <s v="S19314"/>
    <m/>
    <m/>
    <s v="H0065115"/>
  </r>
  <r>
    <x v="1205"/>
    <n v="10000"/>
    <n v="10000"/>
    <d v="2025-05-02T00:00:00"/>
    <s v="502LAUGH"/>
    <s v=" 8:43:49 am"/>
    <s v="M4B4603BGJAJ110-S248100241/F0313901/E1011916"/>
    <s v="FPD29806"/>
    <x v="0"/>
    <s v="No"/>
    <x v="35"/>
    <x v="27"/>
    <x v="35"/>
    <x v="35"/>
    <n v="50000"/>
    <m/>
    <m/>
    <d v="2025-04-29T00:00:00"/>
    <m/>
    <n v="1"/>
    <n v="50000"/>
    <s v="PE"/>
    <s v="725428400-NEWPRO0001"/>
    <n v="0"/>
    <n v="0"/>
    <n v="0"/>
    <n v="0"/>
    <n v="0"/>
    <n v="0"/>
    <m/>
    <m/>
    <n v="0"/>
    <m/>
    <m/>
    <m/>
    <s v="No"/>
    <n v="0"/>
    <s v="No"/>
    <m/>
    <m/>
    <s v="725428400-NEWPROCESS"/>
    <s v="S19314"/>
    <m/>
    <n v="0"/>
    <n v="0"/>
    <n v="0"/>
    <n v="0"/>
    <n v="0"/>
    <n v="0"/>
    <m/>
    <m/>
    <m/>
    <s v="No"/>
    <m/>
    <m/>
    <m/>
    <s v="S19314"/>
    <m/>
    <m/>
    <s v="H0065125"/>
  </r>
  <r>
    <x v="1205"/>
    <n v="10000"/>
    <n v="20000"/>
    <d v="2025-05-02T00:00:00"/>
    <s v="502LAUGH"/>
    <s v=" 8:43:49 am"/>
    <s v="M4B4603BGJAJ110-S248100241/F0313901/E1011916"/>
    <s v="FPD29806"/>
    <x v="0"/>
    <s v="No"/>
    <x v="60"/>
    <x v="35"/>
    <x v="51"/>
    <x v="50"/>
    <n v="30000"/>
    <m/>
    <m/>
    <d v="2025-04-29T00:00:00"/>
    <m/>
    <n v="1"/>
    <n v="30000"/>
    <s v="PE"/>
    <s v="725428400-NEWPRO0001"/>
    <n v="0"/>
    <n v="0"/>
    <n v="0"/>
    <n v="0"/>
    <n v="0"/>
    <n v="0"/>
    <m/>
    <m/>
    <n v="0"/>
    <m/>
    <m/>
    <m/>
    <s v="No"/>
    <n v="0"/>
    <s v="No"/>
    <m/>
    <m/>
    <s v="725428400-NEWPROCESS"/>
    <s v="S19314"/>
    <m/>
    <n v="0"/>
    <n v="0"/>
    <n v="0"/>
    <n v="0"/>
    <n v="0"/>
    <n v="0"/>
    <m/>
    <m/>
    <m/>
    <s v="No"/>
    <m/>
    <m/>
    <m/>
    <s v="S19314"/>
    <m/>
    <m/>
    <s v="H0065125"/>
  </r>
  <r>
    <x v="1206"/>
    <n v="10000"/>
    <n v="10000"/>
    <d v="2025-05-05T00:00:00"/>
    <s v="502LAUGH"/>
    <s v=" 8:36:28 am"/>
    <s v="M4B4603BGJBJ211-S249100174"/>
    <s v="FPD29806"/>
    <x v="0"/>
    <s v="No"/>
    <x v="60"/>
    <x v="35"/>
    <x v="51"/>
    <x v="50"/>
    <n v="20000"/>
    <m/>
    <m/>
    <d v="2025-04-29T00:00:00"/>
    <m/>
    <n v="1"/>
    <n v="20000"/>
    <s v="PE"/>
    <s v="725428400-NEWPRO0001"/>
    <n v="0"/>
    <n v="0"/>
    <n v="0"/>
    <n v="0"/>
    <n v="0"/>
    <n v="0"/>
    <m/>
    <m/>
    <n v="0"/>
    <m/>
    <m/>
    <m/>
    <s v="No"/>
    <n v="0"/>
    <s v="No"/>
    <m/>
    <m/>
    <s v="725428400-NEWPROCESS"/>
    <s v="S19314"/>
    <m/>
    <n v="0"/>
    <n v="0"/>
    <n v="0"/>
    <n v="0"/>
    <n v="0"/>
    <n v="0"/>
    <m/>
    <m/>
    <m/>
    <s v="No"/>
    <m/>
    <m/>
    <m/>
    <s v="S19314"/>
    <m/>
    <m/>
    <s v="H0065126"/>
  </r>
  <r>
    <x v="1207"/>
    <n v="10000"/>
    <n v="10000"/>
    <d v="2025-04-30T00:00:00"/>
    <s v="502LAUGH"/>
    <s v=" 9:09:44 am"/>
    <n v="8613409"/>
    <s v="FPD30478"/>
    <x v="0"/>
    <s v="No"/>
    <x v="12"/>
    <x v="11"/>
    <x v="12"/>
    <x v="12"/>
    <n v="1760"/>
    <m/>
    <m/>
    <d v="2025-04-29T00:00:00"/>
    <m/>
    <n v="75"/>
    <n v="132000"/>
    <s v="PE"/>
    <s v="730016300 REVA0001"/>
    <n v="0"/>
    <n v="0"/>
    <n v="0"/>
    <n v="0"/>
    <n v="0"/>
    <n v="0"/>
    <m/>
    <m/>
    <n v="0"/>
    <m/>
    <m/>
    <m/>
    <s v="No"/>
    <n v="0"/>
    <s v="No"/>
    <m/>
    <m/>
    <s v="730016300 REVA"/>
    <s v="S19314"/>
    <m/>
    <n v="0"/>
    <n v="0"/>
    <n v="0"/>
    <n v="0"/>
    <n v="0"/>
    <n v="0"/>
    <m/>
    <m/>
    <m/>
    <s v="No"/>
    <m/>
    <m/>
    <m/>
    <s v="S19314"/>
    <m/>
    <m/>
    <s v="H0065127"/>
  </r>
  <r>
    <x v="1208"/>
    <n v="10000"/>
    <n v="10000"/>
    <d v="2025-04-30T00:00:00"/>
    <s v="502LAUGH"/>
    <s v=" 9:04:46 am"/>
    <n v="1006323"/>
    <s v="FPD27953"/>
    <x v="0"/>
    <s v="No"/>
    <x v="12"/>
    <x v="11"/>
    <x v="12"/>
    <x v="12"/>
    <n v="800"/>
    <m/>
    <m/>
    <d v="2025-04-29T00:00:00"/>
    <m/>
    <n v="50"/>
    <n v="40000"/>
    <s v="PE"/>
    <s v="709898802-EL93160001"/>
    <n v="0"/>
    <n v="0"/>
    <n v="0"/>
    <n v="0"/>
    <n v="0"/>
    <n v="0"/>
    <m/>
    <m/>
    <n v="0"/>
    <m/>
    <m/>
    <m/>
    <s v="No"/>
    <n v="0"/>
    <s v="No"/>
    <m/>
    <m/>
    <s v="709898802-EL93164"/>
    <s v="S19081-TH"/>
    <m/>
    <n v="0"/>
    <n v="0"/>
    <n v="0"/>
    <n v="0"/>
    <n v="0"/>
    <n v="0"/>
    <m/>
    <m/>
    <m/>
    <s v="No"/>
    <m/>
    <m/>
    <m/>
    <s v="S19081-TH"/>
    <m/>
    <m/>
    <s v="H0065136"/>
  </r>
  <r>
    <x v="1209"/>
    <n v="10000"/>
    <n v="10000"/>
    <d v="2025-04-29T00:00:00"/>
    <s v="502LAUGH"/>
    <s v=" 4:12:17 pm"/>
    <s v="2908220-01"/>
    <s v="SC28713"/>
    <x v="0"/>
    <s v="No"/>
    <x v="29"/>
    <x v="21"/>
    <x v="46"/>
    <x v="46"/>
    <n v="1000"/>
    <m/>
    <m/>
    <d v="2025-04-29T00:00:00"/>
    <m/>
    <n v="1"/>
    <n v="1000"/>
    <s v="PE"/>
    <s v="XTR-140.1879.14-0001"/>
    <n v="0"/>
    <n v="0"/>
    <n v="0"/>
    <n v="0"/>
    <n v="0"/>
    <n v="0"/>
    <m/>
    <m/>
    <n v="0"/>
    <m/>
    <m/>
    <m/>
    <s v="No"/>
    <n v="0"/>
    <s v="No"/>
    <m/>
    <m/>
    <s v="XTR-140.1879.14-S"/>
    <s v="L12161"/>
    <m/>
    <n v="0"/>
    <n v="0"/>
    <n v="0"/>
    <n v="0"/>
    <n v="0"/>
    <n v="0"/>
    <m/>
    <m/>
    <m/>
    <s v="No"/>
    <m/>
    <m/>
    <m/>
    <s v="L12161"/>
    <m/>
    <m/>
    <s v="S0363837"/>
  </r>
  <r>
    <x v="1210"/>
    <n v="10000"/>
    <n v="10000"/>
    <d v="2025-04-29T00:00:00"/>
    <s v="502LAUGH"/>
    <s v=" 4:12:17 pm"/>
    <s v="MOBDW1880"/>
    <s v="SC10796"/>
    <x v="0"/>
    <s v="No"/>
    <x v="29"/>
    <x v="21"/>
    <x v="46"/>
    <x v="46"/>
    <n v="500"/>
    <m/>
    <m/>
    <d v="2025-04-29T00:00:00"/>
    <m/>
    <n v="24"/>
    <n v="12000"/>
    <s v="PE"/>
    <n v="106441050001"/>
    <n v="0"/>
    <n v="0"/>
    <n v="0"/>
    <n v="0"/>
    <n v="0"/>
    <n v="0"/>
    <m/>
    <m/>
    <n v="0"/>
    <m/>
    <m/>
    <m/>
    <s v="No"/>
    <n v="0"/>
    <s v="No"/>
    <m/>
    <m/>
    <n v="10644105"/>
    <s v="I09109"/>
    <m/>
    <n v="0"/>
    <n v="0"/>
    <n v="0"/>
    <n v="0"/>
    <n v="0"/>
    <n v="0"/>
    <m/>
    <m/>
    <m/>
    <s v="No"/>
    <m/>
    <m/>
    <m/>
    <s v="I09109"/>
    <m/>
    <m/>
    <s v="S0363841"/>
  </r>
  <r>
    <x v="1211"/>
    <n v="10000"/>
    <n v="10000"/>
    <d v="2025-04-30T00:00:00"/>
    <s v="502LAUGH"/>
    <s v=" 2:31:33 pm"/>
    <s v="J00WA7080"/>
    <s v="BC02554"/>
    <x v="0"/>
    <s v="No"/>
    <x v="18"/>
    <x v="16"/>
    <x v="36"/>
    <x v="36"/>
    <n v="2250"/>
    <m/>
    <m/>
    <d v="2025-04-29T00:00:00"/>
    <m/>
    <n v="4"/>
    <n v="9000"/>
    <s v="PE"/>
    <n v="83615120001"/>
    <n v="0"/>
    <n v="0"/>
    <n v="0"/>
    <n v="0"/>
    <n v="0"/>
    <n v="0"/>
    <m/>
    <m/>
    <n v="0"/>
    <m/>
    <m/>
    <m/>
    <s v="No"/>
    <n v="0"/>
    <s v="No"/>
    <m/>
    <m/>
    <n v="8361512"/>
    <s v="B02083"/>
    <m/>
    <n v="0"/>
    <n v="0"/>
    <n v="0"/>
    <n v="0"/>
    <n v="0"/>
    <n v="0"/>
    <m/>
    <m/>
    <m/>
    <s v="No"/>
    <m/>
    <m/>
    <m/>
    <s v="B02083"/>
    <m/>
    <m/>
    <s v="S0363853"/>
  </r>
  <r>
    <x v="1211"/>
    <n v="20000"/>
    <n v="10000"/>
    <d v="2025-04-30T00:00:00"/>
    <s v="502LAUGH"/>
    <s v=" 2:31:33 pm"/>
    <s v="J00WA7080"/>
    <s v="BC02554"/>
    <x v="0"/>
    <s v="No"/>
    <x v="18"/>
    <x v="16"/>
    <x v="36"/>
    <x v="36"/>
    <n v="3000"/>
    <m/>
    <m/>
    <d v="2025-04-29T00:00:00"/>
    <m/>
    <n v="4"/>
    <n v="12000"/>
    <s v="PE"/>
    <n v="83615120001"/>
    <n v="0"/>
    <n v="0"/>
    <n v="0"/>
    <n v="0"/>
    <n v="0"/>
    <n v="0"/>
    <m/>
    <m/>
    <n v="0"/>
    <m/>
    <m/>
    <m/>
    <s v="No"/>
    <n v="0"/>
    <s v="No"/>
    <m/>
    <m/>
    <n v="8361512"/>
    <s v="B02083"/>
    <m/>
    <n v="0"/>
    <n v="0"/>
    <n v="0"/>
    <n v="0"/>
    <n v="0"/>
    <n v="0"/>
    <m/>
    <m/>
    <m/>
    <s v="No"/>
    <m/>
    <m/>
    <m/>
    <s v="B02083"/>
    <m/>
    <m/>
    <s v="S0363853"/>
  </r>
  <r>
    <x v="1212"/>
    <n v="10000"/>
    <n v="10000"/>
    <d v="2025-04-30T00:00:00"/>
    <s v="502LAUGH"/>
    <s v=" 8:37:22 am"/>
    <s v="J00WA7080"/>
    <s v="BC02554"/>
    <x v="0"/>
    <s v="No"/>
    <x v="18"/>
    <x v="16"/>
    <x v="36"/>
    <x v="36"/>
    <n v="2250"/>
    <m/>
    <m/>
    <d v="2025-04-29T00:00:00"/>
    <m/>
    <n v="4"/>
    <n v="9000"/>
    <s v="PE"/>
    <n v="5000443910001"/>
    <n v="0"/>
    <n v="0"/>
    <n v="0"/>
    <n v="0"/>
    <n v="0"/>
    <n v="0"/>
    <m/>
    <m/>
    <n v="0"/>
    <m/>
    <m/>
    <m/>
    <s v="No"/>
    <n v="0"/>
    <s v="No"/>
    <m/>
    <m/>
    <n v="500044391"/>
    <s v="B02083"/>
    <m/>
    <n v="0"/>
    <n v="0"/>
    <n v="0"/>
    <n v="0"/>
    <n v="0"/>
    <n v="0"/>
    <m/>
    <m/>
    <m/>
    <s v="No"/>
    <m/>
    <m/>
    <m/>
    <s v="B02083"/>
    <m/>
    <m/>
    <s v="S0363853"/>
  </r>
  <r>
    <x v="1212"/>
    <n v="10000"/>
    <n v="20000"/>
    <d v="2025-04-30T00:00:00"/>
    <s v="502LAUGH"/>
    <s v=" 8:37:22 am"/>
    <s v="J00WA7080"/>
    <s v="BC02554"/>
    <x v="1"/>
    <s v="No"/>
    <x v="19"/>
    <x v="15"/>
    <x v="18"/>
    <x v="18"/>
    <n v="1167"/>
    <m/>
    <m/>
    <d v="2025-04-29T00:00:00"/>
    <m/>
    <n v="6"/>
    <n v="7002"/>
    <s v="PE"/>
    <n v="5000443910001"/>
    <n v="0"/>
    <n v="0"/>
    <n v="0"/>
    <n v="0"/>
    <n v="0"/>
    <n v="0"/>
    <m/>
    <m/>
    <n v="0"/>
    <m/>
    <m/>
    <m/>
    <s v="No"/>
    <n v="0"/>
    <s v="No"/>
    <m/>
    <m/>
    <n v="500044391"/>
    <s v="B02083"/>
    <m/>
    <n v="0"/>
    <n v="0"/>
    <n v="0"/>
    <n v="0"/>
    <n v="0"/>
    <n v="0"/>
    <m/>
    <m/>
    <m/>
    <s v="No"/>
    <m/>
    <m/>
    <m/>
    <s v="B02083"/>
    <m/>
    <m/>
    <s v="S0363853"/>
  </r>
  <r>
    <x v="1213"/>
    <n v="10000"/>
    <n v="10000"/>
    <d v="2025-04-30T00:00:00"/>
    <s v="502LAUGH"/>
    <d v="1899-12-30T12:55:58"/>
    <s v="J00WA7080"/>
    <s v="BC02554"/>
    <x v="0"/>
    <s v="No"/>
    <x v="18"/>
    <x v="16"/>
    <x v="36"/>
    <x v="36"/>
    <n v="4500"/>
    <m/>
    <m/>
    <d v="2025-04-29T00:00:00"/>
    <m/>
    <n v="4"/>
    <n v="18000"/>
    <s v="PE"/>
    <n v="5000444460001"/>
    <n v="0"/>
    <n v="0"/>
    <n v="0"/>
    <n v="0"/>
    <n v="0"/>
    <n v="0"/>
    <m/>
    <m/>
    <n v="0"/>
    <m/>
    <m/>
    <m/>
    <s v="No"/>
    <n v="0"/>
    <s v="No"/>
    <m/>
    <m/>
    <n v="500044446"/>
    <s v="B02083"/>
    <m/>
    <n v="0"/>
    <n v="0"/>
    <n v="0"/>
    <n v="0"/>
    <n v="0"/>
    <n v="0"/>
    <m/>
    <m/>
    <m/>
    <s v="No"/>
    <m/>
    <m/>
    <m/>
    <s v="B02083"/>
    <m/>
    <m/>
    <s v="S0363853"/>
  </r>
  <r>
    <x v="1214"/>
    <n v="10000"/>
    <n v="10000"/>
    <d v="2025-04-29T00:00:00"/>
    <s v="502LAUGH"/>
    <s v=" 4:39:41 pm"/>
    <s v="J00WA7080"/>
    <s v="BC02554"/>
    <x v="0"/>
    <s v="No"/>
    <x v="18"/>
    <x v="16"/>
    <x v="36"/>
    <x v="36"/>
    <n v="4500"/>
    <m/>
    <m/>
    <d v="2025-04-29T00:00:00"/>
    <m/>
    <n v="4"/>
    <n v="18000"/>
    <s v="PE"/>
    <n v="5000514810001"/>
    <n v="0"/>
    <n v="0"/>
    <n v="0"/>
    <n v="0"/>
    <n v="0"/>
    <n v="0"/>
    <m/>
    <m/>
    <n v="0"/>
    <m/>
    <m/>
    <m/>
    <s v="No"/>
    <n v="0"/>
    <s v="No"/>
    <m/>
    <m/>
    <n v="500051481"/>
    <s v="B02083"/>
    <m/>
    <n v="0"/>
    <n v="0"/>
    <n v="0"/>
    <n v="0"/>
    <n v="0"/>
    <n v="0"/>
    <m/>
    <m/>
    <m/>
    <s v="No"/>
    <m/>
    <m/>
    <m/>
    <s v="B02083"/>
    <m/>
    <m/>
    <s v="S0363853"/>
  </r>
  <r>
    <x v="1214"/>
    <n v="10000"/>
    <n v="20000"/>
    <d v="2025-04-29T00:00:00"/>
    <s v="502LAUGH"/>
    <s v=" 4:39:41 pm"/>
    <s v="J00WA7080"/>
    <s v="BC02554"/>
    <x v="1"/>
    <s v="No"/>
    <x v="19"/>
    <x v="15"/>
    <x v="18"/>
    <x v="18"/>
    <n v="2500"/>
    <m/>
    <m/>
    <d v="2025-04-29T00:00:00"/>
    <m/>
    <n v="6"/>
    <n v="15000"/>
    <s v="PE"/>
    <n v="5000514810001"/>
    <n v="0"/>
    <n v="0"/>
    <n v="0"/>
    <n v="0"/>
    <n v="0"/>
    <n v="0"/>
    <m/>
    <m/>
    <n v="0"/>
    <m/>
    <m/>
    <m/>
    <s v="No"/>
    <n v="0"/>
    <s v="No"/>
    <m/>
    <m/>
    <n v="500051481"/>
    <s v="B02083"/>
    <m/>
    <n v="0"/>
    <n v="0"/>
    <n v="0"/>
    <n v="0"/>
    <n v="0"/>
    <n v="0"/>
    <m/>
    <m/>
    <m/>
    <s v="No"/>
    <m/>
    <m/>
    <m/>
    <s v="B02083"/>
    <m/>
    <m/>
    <s v="S0363853"/>
  </r>
  <r>
    <x v="1215"/>
    <n v="10000"/>
    <n v="10000"/>
    <d v="2025-04-29T00:00:00"/>
    <s v="502LAUGH"/>
    <s v=" 2:07:25 pm"/>
    <n v="412272026"/>
    <s v="SC28151"/>
    <x v="0"/>
    <s v="No"/>
    <x v="17"/>
    <x v="15"/>
    <x v="16"/>
    <x v="16"/>
    <n v="250"/>
    <m/>
    <m/>
    <d v="2025-04-29T00:00:00"/>
    <m/>
    <n v="2"/>
    <n v="500"/>
    <s v="PE"/>
    <s v="127751-95X115MM0001"/>
    <n v="0"/>
    <n v="0"/>
    <n v="0"/>
    <n v="0"/>
    <n v="0"/>
    <n v="0"/>
    <m/>
    <m/>
    <n v="0"/>
    <m/>
    <m/>
    <m/>
    <s v="No"/>
    <n v="0"/>
    <s v="No"/>
    <m/>
    <m/>
    <n v="128906"/>
    <s v="R18120"/>
    <m/>
    <n v="0"/>
    <n v="0"/>
    <n v="0"/>
    <n v="0"/>
    <n v="0"/>
    <n v="0"/>
    <m/>
    <m/>
    <m/>
    <s v="No"/>
    <m/>
    <m/>
    <m/>
    <s v="R18120"/>
    <m/>
    <m/>
    <s v="ZSA101832"/>
  </r>
  <r>
    <x v="1216"/>
    <n v="10000"/>
    <n v="10000"/>
    <d v="2025-04-29T00:00:00"/>
    <s v="502LAUGH"/>
    <d v="1899-12-30T11:09:26"/>
    <s v="4149S1"/>
    <s v="DC19959"/>
    <x v="0"/>
    <s v="No"/>
    <x v="17"/>
    <x v="15"/>
    <x v="16"/>
    <x v="16"/>
    <n v="4"/>
    <m/>
    <m/>
    <d v="2025-04-29T00:00:00"/>
    <m/>
    <n v="30"/>
    <n v="120"/>
    <s v="PE"/>
    <s v="18P9298 EC H80650001"/>
    <n v="0"/>
    <n v="0"/>
    <n v="0"/>
    <n v="0"/>
    <n v="0"/>
    <n v="0"/>
    <m/>
    <m/>
    <n v="0"/>
    <m/>
    <m/>
    <m/>
    <s v="No"/>
    <n v="0"/>
    <s v="No"/>
    <m/>
    <m/>
    <s v="18P9298 EC H82119"/>
    <s v="N14152-IBM HK"/>
    <m/>
    <n v="0"/>
    <n v="0"/>
    <n v="0"/>
    <n v="0"/>
    <n v="0"/>
    <n v="0"/>
    <m/>
    <m/>
    <m/>
    <s v="No"/>
    <m/>
    <m/>
    <m/>
    <s v="N14152-IBM HK"/>
    <m/>
    <m/>
    <s v="ZSA101834"/>
  </r>
  <r>
    <x v="79"/>
    <n v="10000"/>
    <n v="30000"/>
    <d v="2025-04-29T00:00:00"/>
    <s v="502LAUGH"/>
    <s v=" 5:42:31 pm"/>
    <s v="BVG027-04/BWK014-01"/>
    <m/>
    <x v="0"/>
    <s v="Yes"/>
    <x v="20"/>
    <x v="17"/>
    <x v="19"/>
    <x v="19"/>
    <n v="3500"/>
    <m/>
    <m/>
    <d v="2025-04-29T00:00:00"/>
    <m/>
    <n v="1"/>
    <n v="3500"/>
    <s v="PE"/>
    <s v="CE6401-9000-00080001"/>
    <n v="0"/>
    <n v="1500"/>
    <n v="2000"/>
    <n v="0"/>
    <n v="0"/>
    <n v="0"/>
    <m/>
    <m/>
    <n v="0"/>
    <m/>
    <m/>
    <m/>
    <m/>
    <m/>
    <m/>
    <m/>
    <m/>
    <s v="CE6401-9000-0008"/>
    <s v="C03043"/>
    <m/>
    <n v="0"/>
    <n v="0"/>
    <n v="0"/>
    <n v="0"/>
    <n v="0"/>
    <n v="0"/>
    <m/>
    <m/>
    <m/>
    <s v="No"/>
    <s v="W665665"/>
    <n v="0"/>
    <m/>
    <s v="C03043"/>
    <m/>
    <m/>
    <s v="S0356636"/>
  </r>
  <r>
    <x v="79"/>
    <n v="10000"/>
    <n v="40000"/>
    <d v="2025-04-29T00:00:00"/>
    <s v="502LAUGH"/>
    <s v=" 5:42:31 pm"/>
    <s v="BVG027-04/BWK014-01"/>
    <m/>
    <x v="1"/>
    <s v="Yes"/>
    <x v="9"/>
    <x v="8"/>
    <x v="9"/>
    <x v="9"/>
    <n v="3500"/>
    <m/>
    <m/>
    <d v="2025-04-29T00:00:00"/>
    <m/>
    <n v="1"/>
    <n v="3500"/>
    <s v="PE"/>
    <s v="CE6401-9000-00080001"/>
    <n v="0"/>
    <n v="1500"/>
    <n v="2000"/>
    <n v="0"/>
    <n v="0"/>
    <n v="0"/>
    <m/>
    <m/>
    <n v="0"/>
    <m/>
    <m/>
    <m/>
    <m/>
    <m/>
    <m/>
    <m/>
    <m/>
    <s v="CE6401-9000-0008"/>
    <s v="C03043"/>
    <m/>
    <n v="0"/>
    <n v="0"/>
    <n v="0"/>
    <n v="0"/>
    <n v="0"/>
    <n v="0"/>
    <m/>
    <m/>
    <m/>
    <s v="No"/>
    <s v="W665665"/>
    <n v="0"/>
    <m/>
    <s v="C03043"/>
    <m/>
    <m/>
    <s v="S0356636"/>
  </r>
  <r>
    <x v="1217"/>
    <n v="10000"/>
    <n v="10000"/>
    <d v="2025-04-29T00:00:00"/>
    <s v="502LAUGH"/>
    <s v=" 4:09:10 pm"/>
    <s v="M0BSL3800"/>
    <m/>
    <x v="0"/>
    <s v="Yes"/>
    <x v="36"/>
    <x v="2"/>
    <x v="45"/>
    <x v="45"/>
    <n v="4500"/>
    <m/>
    <m/>
    <d v="2025-04-29T00:00:00"/>
    <m/>
    <n v="4"/>
    <n v="18000"/>
    <s v="PE"/>
    <s v="Z9245 REV30001"/>
    <n v="0"/>
    <n v="18000"/>
    <n v="0"/>
    <n v="0"/>
    <n v="0"/>
    <n v="0"/>
    <m/>
    <m/>
    <n v="0"/>
    <m/>
    <m/>
    <m/>
    <m/>
    <m/>
    <m/>
    <m/>
    <m/>
    <s v="Z9245 REV3"/>
    <s v="R18131"/>
    <m/>
    <n v="0"/>
    <n v="0"/>
    <n v="0"/>
    <n v="0"/>
    <n v="0"/>
    <n v="0"/>
    <m/>
    <m/>
    <m/>
    <s v="No"/>
    <s v="W665672"/>
    <n v="0"/>
    <m/>
    <s v="R18131"/>
    <m/>
    <m/>
    <s v="S0361686"/>
  </r>
  <r>
    <x v="1218"/>
    <n v="10000"/>
    <n v="20000"/>
    <d v="2025-04-29T00:00:00"/>
    <s v="502LAUGH"/>
    <s v=" 4:40:40 pm"/>
    <s v="J00V80150"/>
    <m/>
    <x v="1"/>
    <s v="Yes"/>
    <x v="19"/>
    <x v="15"/>
    <x v="18"/>
    <x v="18"/>
    <n v="834"/>
    <m/>
    <m/>
    <d v="2025-04-29T00:00:00"/>
    <m/>
    <n v="6"/>
    <n v="5004"/>
    <s v="PE"/>
    <n v="83615030001"/>
    <n v="0"/>
    <n v="5000"/>
    <n v="4"/>
    <n v="0"/>
    <n v="0"/>
    <n v="0"/>
    <m/>
    <m/>
    <n v="0"/>
    <m/>
    <m/>
    <m/>
    <m/>
    <m/>
    <m/>
    <m/>
    <m/>
    <n v="8361503"/>
    <s v="B02083"/>
    <m/>
    <n v="0"/>
    <n v="0"/>
    <n v="0"/>
    <n v="0"/>
    <n v="0"/>
    <n v="0"/>
    <m/>
    <m/>
    <m/>
    <s v="No"/>
    <s v="W665676"/>
    <n v="0"/>
    <m/>
    <s v="B02083"/>
    <m/>
    <m/>
    <s v="S0361916"/>
  </r>
  <r>
    <x v="1219"/>
    <n v="10000"/>
    <n v="10000"/>
    <d v="2025-04-30T00:00:00"/>
    <s v="502LAUGH"/>
    <s v=" 8:37:21 am"/>
    <s v="J00WA7080"/>
    <m/>
    <x v="0"/>
    <s v="Yes"/>
    <x v="18"/>
    <x v="16"/>
    <x v="36"/>
    <x v="36"/>
    <n v="1750"/>
    <m/>
    <m/>
    <d v="2025-04-29T00:00:00"/>
    <m/>
    <n v="4"/>
    <n v="7000"/>
    <s v="PE"/>
    <n v="5000444450001"/>
    <n v="0"/>
    <n v="5000"/>
    <n v="2000"/>
    <n v="0"/>
    <n v="0"/>
    <n v="0"/>
    <m/>
    <m/>
    <n v="0"/>
    <m/>
    <m/>
    <m/>
    <m/>
    <m/>
    <m/>
    <m/>
    <m/>
    <n v="500044445"/>
    <s v="B02083"/>
    <m/>
    <n v="0"/>
    <n v="0"/>
    <n v="0"/>
    <n v="0"/>
    <n v="0"/>
    <n v="0"/>
    <m/>
    <m/>
    <m/>
    <s v="No"/>
    <s v="W665677"/>
    <n v="0"/>
    <m/>
    <s v="B02083"/>
    <m/>
    <m/>
    <s v="S0361916"/>
  </r>
  <r>
    <x v="1219"/>
    <n v="10000"/>
    <n v="20000"/>
    <d v="2025-04-30T00:00:00"/>
    <s v="502LAUGH"/>
    <s v=" 8:37:22 am"/>
    <s v="J00WA7080"/>
    <m/>
    <x v="1"/>
    <s v="Yes"/>
    <x v="19"/>
    <x v="15"/>
    <x v="18"/>
    <x v="18"/>
    <n v="834"/>
    <m/>
    <m/>
    <d v="2025-04-29T00:00:00"/>
    <m/>
    <n v="6"/>
    <n v="5004"/>
    <s v="PE"/>
    <n v="5000444450001"/>
    <n v="0"/>
    <n v="5000"/>
    <n v="4"/>
    <n v="0"/>
    <n v="0"/>
    <n v="0"/>
    <m/>
    <m/>
    <n v="0"/>
    <m/>
    <m/>
    <m/>
    <m/>
    <m/>
    <m/>
    <m/>
    <m/>
    <n v="500044445"/>
    <s v="B02083"/>
    <m/>
    <n v="0"/>
    <n v="0"/>
    <n v="0"/>
    <n v="0"/>
    <n v="0"/>
    <n v="0"/>
    <m/>
    <m/>
    <m/>
    <s v="No"/>
    <s v="W665677"/>
    <n v="0"/>
    <m/>
    <s v="B02083"/>
    <m/>
    <m/>
    <s v="S0361916"/>
  </r>
  <r>
    <x v="1220"/>
    <n v="10000"/>
    <n v="20000"/>
    <d v="2025-04-29T00:00:00"/>
    <s v="502LAUGH"/>
    <s v=" 4:39:41 pm"/>
    <s v="J00VB8021"/>
    <m/>
    <x v="1"/>
    <s v="Yes"/>
    <x v="19"/>
    <x v="15"/>
    <x v="18"/>
    <x v="18"/>
    <n v="834"/>
    <m/>
    <m/>
    <d v="2025-04-29T00:00:00"/>
    <m/>
    <n v="6"/>
    <n v="5004"/>
    <s v="PE"/>
    <n v="5000514810001"/>
    <n v="0"/>
    <n v="5000"/>
    <n v="4"/>
    <n v="0"/>
    <n v="0"/>
    <n v="0"/>
    <m/>
    <m/>
    <n v="0"/>
    <m/>
    <m/>
    <m/>
    <m/>
    <m/>
    <m/>
    <m/>
    <m/>
    <n v="500051481"/>
    <s v="B02083"/>
    <m/>
    <n v="0"/>
    <n v="0"/>
    <n v="0"/>
    <n v="0"/>
    <n v="0"/>
    <n v="0"/>
    <m/>
    <m/>
    <m/>
    <s v="No"/>
    <s v="W665678"/>
    <n v="0"/>
    <m/>
    <s v="B02083"/>
    <m/>
    <m/>
    <s v="S0361916"/>
  </r>
  <r>
    <x v="232"/>
    <n v="10000"/>
    <n v="20000"/>
    <d v="2025-04-30T00:00:00"/>
    <s v="502LAUGH"/>
    <s v=" 1:20:37 pm"/>
    <s v="U4625S161/3830U7060"/>
    <m/>
    <x v="1"/>
    <s v="Yes"/>
    <x v="14"/>
    <x v="12"/>
    <x v="14"/>
    <x v="14"/>
    <n v="500"/>
    <m/>
    <m/>
    <d v="2025-04-29T00:00:00"/>
    <m/>
    <n v="1"/>
    <n v="500"/>
    <s v="PE"/>
    <s v="19003623-I0001"/>
    <n v="0"/>
    <n v="500"/>
    <n v="0"/>
    <n v="0"/>
    <n v="0"/>
    <n v="0"/>
    <m/>
    <m/>
    <n v="0"/>
    <m/>
    <m/>
    <m/>
    <m/>
    <m/>
    <m/>
    <m/>
    <m/>
    <s v="19003623-I"/>
    <s v="I09109"/>
    <m/>
    <n v="0"/>
    <n v="0"/>
    <n v="0"/>
    <n v="0"/>
    <n v="0"/>
    <n v="0"/>
    <m/>
    <m/>
    <m/>
    <s v="No"/>
    <s v="W665682"/>
    <n v="0"/>
    <m/>
    <s v="I09109"/>
    <m/>
    <m/>
    <s v="S0362365"/>
  </r>
  <r>
    <x v="1221"/>
    <n v="10000"/>
    <n v="10000"/>
    <d v="2025-04-30T00:00:00"/>
    <s v="502LAUGH"/>
    <s v=" 8:32:47 am"/>
    <s v="5305U8039"/>
    <m/>
    <x v="0"/>
    <s v="Yes"/>
    <x v="6"/>
    <x v="5"/>
    <x v="6"/>
    <x v="6"/>
    <n v="3000"/>
    <m/>
    <m/>
    <d v="2025-04-29T00:00:00"/>
    <m/>
    <n v="1"/>
    <n v="3000"/>
    <s v="PE"/>
    <s v="SCREAMER LB-80X10001"/>
    <n v="0"/>
    <n v="3000"/>
    <n v="0"/>
    <n v="0"/>
    <n v="0"/>
    <n v="0"/>
    <m/>
    <m/>
    <n v="0"/>
    <m/>
    <m/>
    <m/>
    <m/>
    <m/>
    <m/>
    <m/>
    <m/>
    <s v="SCREAMER LB-80X134MM"/>
    <s v="I09146"/>
    <m/>
    <n v="0"/>
    <n v="0"/>
    <n v="0"/>
    <n v="0"/>
    <n v="0"/>
    <n v="0"/>
    <m/>
    <m/>
    <m/>
    <s v="No"/>
    <s v="W665797"/>
    <n v="0"/>
    <m/>
    <s v="I09146"/>
    <m/>
    <m/>
    <s v="S0363394"/>
  </r>
  <r>
    <x v="1222"/>
    <n v="10000"/>
    <n v="10000"/>
    <d v="2025-05-02T00:00:00"/>
    <s v="502LAUGH"/>
    <s v=" 8:40:07 am"/>
    <s v="J00LU68921000"/>
    <s v="BC06199"/>
    <x v="0"/>
    <s v="No"/>
    <x v="7"/>
    <x v="6"/>
    <x v="7"/>
    <x v="7"/>
    <n v="2000"/>
    <m/>
    <m/>
    <d v="2025-04-30T00:00:00"/>
    <m/>
    <n v="1"/>
    <n v="2000"/>
    <s v="PE"/>
    <s v="FPA5W00070154-AB0001"/>
    <n v="0"/>
    <n v="0"/>
    <n v="0"/>
    <n v="0"/>
    <n v="0"/>
    <n v="0"/>
    <m/>
    <m/>
    <n v="0"/>
    <m/>
    <m/>
    <m/>
    <s v="No"/>
    <n v="0"/>
    <s v="No"/>
    <m/>
    <m/>
    <s v="FPA5W00070154-AB-RZ1"/>
    <s v="I09123"/>
    <m/>
    <n v="0"/>
    <n v="0"/>
    <n v="0"/>
    <n v="0"/>
    <n v="0"/>
    <n v="0"/>
    <m/>
    <m/>
    <m/>
    <s v="No"/>
    <m/>
    <m/>
    <m/>
    <s v="I09123"/>
    <m/>
    <m/>
    <s v="S0361073"/>
  </r>
  <r>
    <x v="1223"/>
    <n v="10000"/>
    <n v="10000"/>
    <d v="2025-05-02T00:00:00"/>
    <s v="502LAUGH"/>
    <s v=" 1:40:57 pm"/>
    <s v="J00WA7080"/>
    <s v="DC16718"/>
    <x v="0"/>
    <s v="No"/>
    <x v="18"/>
    <x v="16"/>
    <x v="36"/>
    <x v="36"/>
    <n v="4000"/>
    <m/>
    <m/>
    <d v="2025-04-30T00:00:00"/>
    <m/>
    <n v="6"/>
    <n v="24000"/>
    <s v="PE"/>
    <s v="Y000011SGT0001"/>
    <n v="0"/>
    <n v="0"/>
    <n v="0"/>
    <n v="0"/>
    <n v="0"/>
    <n v="0"/>
    <m/>
    <m/>
    <n v="0"/>
    <m/>
    <m/>
    <m/>
    <s v="No"/>
    <n v="0"/>
    <s v="No"/>
    <m/>
    <m/>
    <s v="Y000011SGT"/>
    <s v="B02083"/>
    <m/>
    <n v="0"/>
    <n v="0"/>
    <n v="0"/>
    <n v="0"/>
    <n v="0"/>
    <n v="0"/>
    <m/>
    <m/>
    <m/>
    <s v="No"/>
    <m/>
    <m/>
    <m/>
    <s v="B02083"/>
    <m/>
    <m/>
    <s v="S0361716"/>
  </r>
  <r>
    <x v="1224"/>
    <n v="10000"/>
    <n v="10000"/>
    <d v="2025-04-30T00:00:00"/>
    <s v="502LAUGH"/>
    <s v=" 5:01:15 pm"/>
    <s v="J00UH0552"/>
    <s v="DC29205"/>
    <x v="0"/>
    <s v="No"/>
    <x v="8"/>
    <x v="7"/>
    <x v="8"/>
    <x v="8"/>
    <n v="100"/>
    <m/>
    <m/>
    <d v="2025-04-30T00:00:00"/>
    <m/>
    <n v="1"/>
    <n v="100"/>
    <s v="PE"/>
    <s v="VM-X02025E0001"/>
    <n v="0"/>
    <n v="0"/>
    <n v="0"/>
    <n v="0"/>
    <n v="0"/>
    <n v="0"/>
    <m/>
    <m/>
    <n v="0"/>
    <m/>
    <m/>
    <m/>
    <s v="No"/>
    <n v="0"/>
    <s v="No"/>
    <m/>
    <m/>
    <s v="VM-X02025E"/>
    <s v="C03043"/>
    <m/>
    <n v="0"/>
    <n v="0"/>
    <n v="0"/>
    <n v="0"/>
    <n v="0"/>
    <n v="0"/>
    <m/>
    <m/>
    <m/>
    <s v="No"/>
    <m/>
    <m/>
    <m/>
    <s v="C03043"/>
    <m/>
    <m/>
    <s v="S0361752"/>
  </r>
  <r>
    <x v="1024"/>
    <n v="10000"/>
    <n v="20000"/>
    <d v="2025-05-02T00:00:00"/>
    <s v="502LAUGH"/>
    <s v=" 8:49:13 am"/>
    <s v="M0BFL2381"/>
    <s v="PDC22129"/>
    <x v="1"/>
    <s v="No"/>
    <x v="12"/>
    <x v="11"/>
    <x v="12"/>
    <x v="12"/>
    <n v="7500"/>
    <m/>
    <m/>
    <d v="2025-04-30T00:00:00"/>
    <m/>
    <n v="16"/>
    <n v="120000"/>
    <s v="PE"/>
    <s v="714370201-ADS1360001"/>
    <n v="0"/>
    <n v="0"/>
    <n v="0"/>
    <n v="0"/>
    <n v="0"/>
    <n v="0"/>
    <m/>
    <m/>
    <n v="0"/>
    <m/>
    <m/>
    <m/>
    <s v="No"/>
    <n v="0"/>
    <s v="No"/>
    <m/>
    <m/>
    <s v="714370201-ADS1366"/>
    <s v="S19081-TH"/>
    <m/>
    <n v="0"/>
    <n v="0"/>
    <n v="0"/>
    <n v="0"/>
    <n v="0"/>
    <n v="0"/>
    <m/>
    <m/>
    <m/>
    <s v="No"/>
    <m/>
    <m/>
    <m/>
    <s v="S19081-TH"/>
    <m/>
    <m/>
    <s v="H0064890"/>
  </r>
  <r>
    <x v="1225"/>
    <n v="10000"/>
    <n v="10000"/>
    <d v="2025-05-02T00:00:00"/>
    <s v="502LAUGH"/>
    <s v=" 8:40:07 am"/>
    <s v="4112313U5A"/>
    <s v="SC25773"/>
    <x v="0"/>
    <s v="No"/>
    <x v="10"/>
    <x v="9"/>
    <x v="10"/>
    <x v="10"/>
    <n v="3000"/>
    <m/>
    <m/>
    <d v="2025-04-30T00:00:00"/>
    <m/>
    <n v="1"/>
    <n v="3000"/>
    <s v="PE"/>
    <s v="250-6174-000001"/>
    <n v="0"/>
    <n v="0"/>
    <n v="0"/>
    <n v="0"/>
    <n v="0"/>
    <n v="0"/>
    <m/>
    <m/>
    <n v="0"/>
    <m/>
    <m/>
    <m/>
    <s v="No"/>
    <n v="0"/>
    <s v="No"/>
    <m/>
    <m/>
    <s v="250-6174-00"/>
    <s v="J10025"/>
    <m/>
    <n v="0"/>
    <n v="0"/>
    <n v="0"/>
    <n v="0"/>
    <n v="0"/>
    <n v="0"/>
    <m/>
    <m/>
    <m/>
    <s v="No"/>
    <m/>
    <m/>
    <m/>
    <s v="J10025"/>
    <m/>
    <m/>
    <s v="S0362767"/>
  </r>
  <r>
    <x v="1226"/>
    <n v="10000"/>
    <n v="10000"/>
    <d v="2025-05-02T00:00:00"/>
    <s v="502LAUGH"/>
    <s v=" 4:43:25 pm"/>
    <s v="411517U5"/>
    <s v="SC30876"/>
    <x v="0"/>
    <s v="No"/>
    <x v="27"/>
    <x v="22"/>
    <x v="27"/>
    <x v="27"/>
    <n v="30000"/>
    <m/>
    <m/>
    <d v="2025-04-30T00:00:00"/>
    <m/>
    <n v="1"/>
    <n v="30000"/>
    <s v="PE"/>
    <s v="250-6222-000001"/>
    <n v="0"/>
    <n v="0"/>
    <n v="0"/>
    <n v="0"/>
    <n v="0"/>
    <n v="0"/>
    <m/>
    <m/>
    <n v="0"/>
    <m/>
    <m/>
    <m/>
    <s v="No"/>
    <n v="0"/>
    <s v="No"/>
    <m/>
    <m/>
    <s v="250-6222-00"/>
    <s v="J10025"/>
    <m/>
    <n v="0"/>
    <n v="0"/>
    <n v="0"/>
    <n v="0"/>
    <n v="0"/>
    <n v="0"/>
    <m/>
    <m/>
    <m/>
    <s v="No"/>
    <m/>
    <m/>
    <m/>
    <s v="J10025"/>
    <m/>
    <m/>
    <s v="S0362767"/>
  </r>
  <r>
    <x v="534"/>
    <n v="10000"/>
    <n v="30000"/>
    <d v="2025-05-05T00:00:00"/>
    <s v="502LAUGH"/>
    <d v="1899-12-30T11:37:21"/>
    <n v="10620258104"/>
    <s v="FSC31391"/>
    <x v="2"/>
    <s v="No"/>
    <x v="37"/>
    <x v="20"/>
    <x v="37"/>
    <x v="37"/>
    <n v="3637"/>
    <m/>
    <m/>
    <d v="2025-04-30T00:00:00"/>
    <m/>
    <n v="11"/>
    <n v="40007"/>
    <s v="PE"/>
    <s v="7FP45-80001-FT0001"/>
    <n v="0"/>
    <n v="0"/>
    <n v="0"/>
    <n v="0"/>
    <n v="0"/>
    <n v="0"/>
    <m/>
    <m/>
    <n v="0"/>
    <m/>
    <m/>
    <m/>
    <s v="No"/>
    <n v="0"/>
    <s v="No"/>
    <m/>
    <m/>
    <s v="7FP45-80001-FT"/>
    <s v="H08031-JIM-M"/>
    <m/>
    <n v="0"/>
    <n v="0"/>
    <n v="0"/>
    <n v="0"/>
    <n v="0"/>
    <n v="0"/>
    <m/>
    <m/>
    <m/>
    <s v="No"/>
    <m/>
    <m/>
    <m/>
    <s v="H08031-JIM-M"/>
    <m/>
    <m/>
    <s v="S0362943"/>
  </r>
  <r>
    <x v="535"/>
    <n v="10000"/>
    <n v="30000"/>
    <d v="2025-05-05T00:00:00"/>
    <s v="502LAUGH"/>
    <d v="1899-12-30T11:37:21"/>
    <n v="1062058100"/>
    <s v="FSC31917"/>
    <x v="2"/>
    <s v="No"/>
    <x v="37"/>
    <x v="20"/>
    <x v="37"/>
    <x v="37"/>
    <n v="1819"/>
    <m/>
    <m/>
    <d v="2025-04-30T00:00:00"/>
    <m/>
    <n v="11"/>
    <n v="20009"/>
    <s v="PE"/>
    <s v="7FP13-80001-FT0001"/>
    <n v="0"/>
    <n v="0"/>
    <n v="0"/>
    <n v="0"/>
    <n v="0"/>
    <n v="0"/>
    <m/>
    <m/>
    <n v="0"/>
    <m/>
    <m/>
    <m/>
    <s v="No"/>
    <n v="0"/>
    <s v="No"/>
    <m/>
    <m/>
    <s v="7FP13-80001-FT"/>
    <s v="H08031-JIM-M"/>
    <m/>
    <n v="0"/>
    <n v="0"/>
    <n v="0"/>
    <n v="0"/>
    <n v="0"/>
    <n v="0"/>
    <m/>
    <m/>
    <m/>
    <s v="No"/>
    <m/>
    <m/>
    <m/>
    <s v="H08031-JIM-M"/>
    <m/>
    <m/>
    <s v="S0362946"/>
  </r>
  <r>
    <x v="1227"/>
    <n v="10000"/>
    <n v="10000"/>
    <d v="2025-05-02T00:00:00"/>
    <s v="502LAUGH"/>
    <s v=" 8:37:29 am"/>
    <s v="3082512U9/4136S1"/>
    <s v="SC27200"/>
    <x v="0"/>
    <s v="No"/>
    <x v="30"/>
    <x v="24"/>
    <x v="32"/>
    <x v="32"/>
    <n v="1000"/>
    <m/>
    <m/>
    <d v="2025-04-30T00:00:00"/>
    <m/>
    <n v="1"/>
    <n v="1000"/>
    <s v="PE"/>
    <n v="4.40170086001E+17"/>
    <n v="0"/>
    <n v="0"/>
    <n v="0"/>
    <n v="0"/>
    <n v="0"/>
    <n v="0"/>
    <m/>
    <m/>
    <n v="0"/>
    <m/>
    <m/>
    <m/>
    <s v="No"/>
    <n v="0"/>
    <s v="No"/>
    <m/>
    <m/>
    <n v="44017008600100"/>
    <s v="T20096"/>
    <m/>
    <n v="0"/>
    <n v="0"/>
    <n v="0"/>
    <n v="0"/>
    <n v="0"/>
    <n v="0"/>
    <m/>
    <m/>
    <m/>
    <s v="No"/>
    <m/>
    <m/>
    <m/>
    <s v="T20096"/>
    <m/>
    <m/>
    <s v="S0362928"/>
  </r>
  <r>
    <x v="1028"/>
    <n v="10000"/>
    <n v="20000"/>
    <d v="2025-05-02T00:00:00"/>
    <s v="502LAUGH"/>
    <s v=" 8:48:34 am"/>
    <s v="M0BFL2381"/>
    <s v="PDC22129"/>
    <x v="1"/>
    <s v="No"/>
    <x v="12"/>
    <x v="11"/>
    <x v="12"/>
    <x v="12"/>
    <n v="2500"/>
    <m/>
    <m/>
    <d v="2025-04-30T00:00:00"/>
    <m/>
    <n v="16"/>
    <n v="40000"/>
    <s v="PE"/>
    <s v="714370201-ADS1360001"/>
    <n v="0"/>
    <n v="0"/>
    <n v="0"/>
    <n v="0"/>
    <n v="0"/>
    <n v="0"/>
    <m/>
    <m/>
    <n v="0"/>
    <m/>
    <m/>
    <m/>
    <s v="No"/>
    <n v="0"/>
    <s v="No"/>
    <m/>
    <m/>
    <s v="714370201-ADS1366"/>
    <s v="S19314"/>
    <m/>
    <n v="0"/>
    <n v="0"/>
    <n v="0"/>
    <n v="0"/>
    <n v="0"/>
    <n v="0"/>
    <m/>
    <m/>
    <m/>
    <s v="No"/>
    <m/>
    <m/>
    <m/>
    <s v="S19314"/>
    <m/>
    <m/>
    <s v="H0064984"/>
  </r>
  <r>
    <x v="1078"/>
    <n v="10000"/>
    <n v="20000"/>
    <d v="2025-05-02T00:00:00"/>
    <s v="502LAUGH"/>
    <s v=" 8:47:50 am"/>
    <s v="M0BFL2381"/>
    <s v="PDC22129"/>
    <x v="1"/>
    <s v="No"/>
    <x v="12"/>
    <x v="11"/>
    <x v="12"/>
    <x v="12"/>
    <n v="2500"/>
    <m/>
    <m/>
    <d v="2025-04-30T00:00:00"/>
    <m/>
    <n v="16"/>
    <n v="40000"/>
    <s v="PE"/>
    <s v="714370204-ADS1360001"/>
    <n v="0"/>
    <n v="0"/>
    <n v="0"/>
    <n v="0"/>
    <n v="0"/>
    <n v="0"/>
    <m/>
    <m/>
    <n v="0"/>
    <m/>
    <m/>
    <m/>
    <s v="No"/>
    <n v="0"/>
    <s v="No"/>
    <m/>
    <m/>
    <s v="714370204-ADS1366"/>
    <s v="S19314"/>
    <m/>
    <n v="0"/>
    <n v="0"/>
    <n v="0"/>
    <n v="0"/>
    <n v="0"/>
    <n v="0"/>
    <m/>
    <m/>
    <m/>
    <s v="No"/>
    <m/>
    <m/>
    <m/>
    <s v="S19314"/>
    <m/>
    <m/>
    <s v="H0064985"/>
  </r>
  <r>
    <x v="592"/>
    <n v="10000"/>
    <n v="30000"/>
    <d v="2025-05-02T00:00:00"/>
    <s v="502LAUGH"/>
    <s v=" 5:47:11 pm"/>
    <n v="10620258012"/>
    <s v="FSC31917"/>
    <x v="2"/>
    <s v="No"/>
    <x v="37"/>
    <x v="20"/>
    <x v="37"/>
    <x v="37"/>
    <n v="1819"/>
    <m/>
    <m/>
    <d v="2025-04-30T00:00:00"/>
    <m/>
    <n v="11"/>
    <n v="20009"/>
    <s v="PE"/>
    <s v="7FP13-80001-FT0001"/>
    <n v="0"/>
    <n v="0"/>
    <n v="0"/>
    <n v="0"/>
    <n v="0"/>
    <n v="0"/>
    <m/>
    <m/>
    <n v="0"/>
    <m/>
    <m/>
    <m/>
    <s v="No"/>
    <n v="0"/>
    <s v="No"/>
    <m/>
    <m/>
    <s v="7FP13-80001-FT"/>
    <s v="H08031-JIM-M"/>
    <m/>
    <n v="0"/>
    <n v="0"/>
    <n v="0"/>
    <n v="0"/>
    <n v="0"/>
    <n v="0"/>
    <m/>
    <m/>
    <m/>
    <s v="No"/>
    <m/>
    <m/>
    <m/>
    <s v="H08031-JIM-M"/>
    <m/>
    <m/>
    <s v="S0363052"/>
  </r>
  <r>
    <x v="594"/>
    <n v="10000"/>
    <n v="30000"/>
    <d v="2025-05-02T00:00:00"/>
    <s v="502LAUGH"/>
    <s v=" 5:45:19 pm"/>
    <n v="10620258009"/>
    <s v="FSC31391"/>
    <x v="2"/>
    <s v="No"/>
    <x v="37"/>
    <x v="20"/>
    <x v="37"/>
    <x v="37"/>
    <n v="1819"/>
    <m/>
    <m/>
    <d v="2025-04-30T00:00:00"/>
    <m/>
    <n v="11"/>
    <n v="20009"/>
    <s v="PE"/>
    <s v="7FP45-80001-FT0001"/>
    <n v="0"/>
    <n v="0"/>
    <n v="0"/>
    <n v="0"/>
    <n v="0"/>
    <n v="0"/>
    <m/>
    <m/>
    <n v="0"/>
    <m/>
    <m/>
    <m/>
    <s v="No"/>
    <n v="0"/>
    <s v="No"/>
    <m/>
    <m/>
    <s v="7FP45-80001-FT"/>
    <s v="H08031-JIM-M"/>
    <m/>
    <n v="0"/>
    <n v="0"/>
    <n v="0"/>
    <n v="0"/>
    <n v="0"/>
    <n v="0"/>
    <m/>
    <m/>
    <m/>
    <s v="No"/>
    <m/>
    <m/>
    <m/>
    <s v="H08031-JIM-M"/>
    <m/>
    <m/>
    <s v="S0363055"/>
  </r>
  <r>
    <x v="973"/>
    <n v="10000"/>
    <n v="30000"/>
    <d v="2025-05-05T00:00:00"/>
    <s v="502LAUGH"/>
    <d v="1899-12-30T11:38:52"/>
    <n v="10620258084"/>
    <s v="FSC30754"/>
    <x v="2"/>
    <s v="No"/>
    <x v="37"/>
    <x v="20"/>
    <x v="37"/>
    <x v="37"/>
    <n v="2728"/>
    <m/>
    <m/>
    <d v="2025-04-30T00:00:00"/>
    <m/>
    <n v="11"/>
    <n v="30008"/>
    <s v="PE"/>
    <s v="CH562-80153-FT0001"/>
    <n v="0"/>
    <n v="0"/>
    <n v="0"/>
    <n v="0"/>
    <n v="0"/>
    <n v="0"/>
    <m/>
    <m/>
    <n v="0"/>
    <m/>
    <m/>
    <m/>
    <s v="No"/>
    <n v="0"/>
    <s v="No"/>
    <m/>
    <m/>
    <s v="CH562-80153-FT"/>
    <s v="H08031-JIM-M"/>
    <m/>
    <n v="0"/>
    <n v="0"/>
    <n v="0"/>
    <n v="0"/>
    <n v="0"/>
    <n v="0"/>
    <m/>
    <m/>
    <m/>
    <s v="No"/>
    <m/>
    <m/>
    <m/>
    <s v="H08031-JIM-M"/>
    <m/>
    <m/>
    <s v="S0363014"/>
  </r>
  <r>
    <x v="974"/>
    <n v="10000"/>
    <n v="50000"/>
    <d v="2025-05-02T00:00:00"/>
    <s v="502LAUGH"/>
    <d v="1899-12-30T11:35:50"/>
    <s v="4112210U5"/>
    <s v="BC13869"/>
    <x v="1"/>
    <s v="No"/>
    <x v="15"/>
    <x v="13"/>
    <x v="14"/>
    <x v="14"/>
    <n v="1200"/>
    <m/>
    <m/>
    <d v="2025-04-30T00:00:00"/>
    <m/>
    <n v="1"/>
    <n v="1200"/>
    <s v="PE"/>
    <s v="810480 INDEX4000001"/>
    <n v="0"/>
    <n v="0"/>
    <n v="0"/>
    <n v="0"/>
    <n v="0"/>
    <n v="0"/>
    <m/>
    <m/>
    <n v="0"/>
    <m/>
    <m/>
    <m/>
    <s v="No"/>
    <n v="0"/>
    <s v="No"/>
    <m/>
    <m/>
    <s v="810480 INDEX400"/>
    <s v="V22000"/>
    <m/>
    <n v="0"/>
    <n v="0"/>
    <n v="0"/>
    <n v="0"/>
    <n v="0"/>
    <n v="0"/>
    <m/>
    <m/>
    <m/>
    <s v="No"/>
    <m/>
    <m/>
    <m/>
    <s v="V22000"/>
    <m/>
    <m/>
    <s v="S0363131"/>
  </r>
  <r>
    <x v="1228"/>
    <n v="10000"/>
    <n v="20000"/>
    <d v="2025-04-30T00:00:00"/>
    <s v="502LAUGH"/>
    <s v=" 5:43:29 pm"/>
    <s v="U3404S191"/>
    <s v="SC28754SET"/>
    <x v="1"/>
    <s v="No"/>
    <x v="9"/>
    <x v="8"/>
    <x v="9"/>
    <x v="9"/>
    <n v="10000"/>
    <m/>
    <m/>
    <d v="2025-04-30T00:00:00"/>
    <m/>
    <n v="1"/>
    <n v="10000"/>
    <s v="PE"/>
    <s v="BLANK LABEL-70X10002"/>
    <n v="0"/>
    <n v="0"/>
    <n v="0"/>
    <n v="0"/>
    <n v="0"/>
    <n v="0"/>
    <m/>
    <m/>
    <n v="0"/>
    <m/>
    <m/>
    <m/>
    <s v="No"/>
    <n v="0"/>
    <s v="No"/>
    <m/>
    <m/>
    <s v="BLANK LABEL-70X105MM"/>
    <s v="H08217"/>
    <m/>
    <n v="0"/>
    <n v="0"/>
    <n v="0"/>
    <n v="0"/>
    <n v="0"/>
    <n v="0"/>
    <m/>
    <m/>
    <m/>
    <s v="No"/>
    <m/>
    <m/>
    <m/>
    <s v="H08217"/>
    <m/>
    <m/>
    <s v="S0363132"/>
  </r>
  <r>
    <x v="1181"/>
    <n v="10000"/>
    <n v="20000"/>
    <d v="2025-04-30T00:00:00"/>
    <s v="502LAUGH"/>
    <s v=" 2:30:36 pm"/>
    <s v="J00WA7080"/>
    <s v="BC02554"/>
    <x v="1"/>
    <s v="No"/>
    <x v="19"/>
    <x v="15"/>
    <x v="18"/>
    <x v="18"/>
    <n v="834"/>
    <m/>
    <m/>
    <d v="2025-04-30T00:00:00"/>
    <m/>
    <n v="6"/>
    <n v="5004"/>
    <s v="PE"/>
    <n v="83614970001"/>
    <n v="0"/>
    <n v="0"/>
    <n v="0"/>
    <n v="0"/>
    <n v="0"/>
    <n v="0"/>
    <m/>
    <m/>
    <n v="0"/>
    <m/>
    <m/>
    <m/>
    <s v="No"/>
    <n v="0"/>
    <s v="No"/>
    <m/>
    <m/>
    <n v="8361497"/>
    <s v="B02083"/>
    <m/>
    <n v="0"/>
    <n v="0"/>
    <n v="0"/>
    <n v="0"/>
    <n v="0"/>
    <n v="0"/>
    <m/>
    <m/>
    <m/>
    <s v="No"/>
    <m/>
    <m/>
    <m/>
    <s v="B02083"/>
    <m/>
    <m/>
    <s v="S0363133"/>
  </r>
  <r>
    <x v="1182"/>
    <n v="10000"/>
    <n v="20000"/>
    <d v="2025-04-30T00:00:00"/>
    <s v="502LAUGH"/>
    <s v=" 2:33:04 pm"/>
    <s v="J00WA7080"/>
    <s v="BC02554"/>
    <x v="1"/>
    <s v="No"/>
    <x v="19"/>
    <x v="15"/>
    <x v="18"/>
    <x v="18"/>
    <n v="1167"/>
    <m/>
    <m/>
    <d v="2025-04-30T00:00:00"/>
    <m/>
    <n v="6"/>
    <n v="7002"/>
    <s v="PE"/>
    <n v="83615120001"/>
    <n v="0"/>
    <n v="0"/>
    <n v="0"/>
    <n v="0"/>
    <n v="0"/>
    <n v="0"/>
    <m/>
    <m/>
    <n v="0"/>
    <m/>
    <m/>
    <m/>
    <s v="No"/>
    <n v="0"/>
    <s v="No"/>
    <m/>
    <m/>
    <n v="8361512"/>
    <s v="B02083"/>
    <m/>
    <n v="0"/>
    <n v="0"/>
    <n v="0"/>
    <n v="0"/>
    <n v="0"/>
    <n v="0"/>
    <m/>
    <m/>
    <m/>
    <s v="No"/>
    <m/>
    <m/>
    <m/>
    <s v="B02083"/>
    <m/>
    <m/>
    <s v="S0363133"/>
  </r>
  <r>
    <x v="1229"/>
    <n v="10000"/>
    <n v="10000"/>
    <d v="2025-05-02T00:00:00"/>
    <s v="502LAUGH"/>
    <s v=" 5:41:49 pm"/>
    <s v="J00WA7080"/>
    <s v="BC14073"/>
    <x v="0"/>
    <s v="No"/>
    <x v="18"/>
    <x v="16"/>
    <x v="36"/>
    <x v="36"/>
    <n v="1750"/>
    <m/>
    <m/>
    <d v="2025-04-30T00:00:00"/>
    <m/>
    <n v="4"/>
    <n v="7000"/>
    <s v="PE"/>
    <n v="5000444140001"/>
    <n v="0"/>
    <n v="0"/>
    <n v="0"/>
    <n v="0"/>
    <n v="0"/>
    <n v="0"/>
    <m/>
    <m/>
    <n v="0"/>
    <m/>
    <m/>
    <m/>
    <s v="No"/>
    <n v="0"/>
    <s v="No"/>
    <m/>
    <m/>
    <n v="500044414"/>
    <s v="B02083"/>
    <m/>
    <n v="0"/>
    <n v="0"/>
    <n v="0"/>
    <n v="0"/>
    <n v="0"/>
    <n v="0"/>
    <m/>
    <m/>
    <m/>
    <s v="No"/>
    <m/>
    <m/>
    <m/>
    <s v="B02083"/>
    <m/>
    <m/>
    <s v="S0363138"/>
  </r>
  <r>
    <x v="1230"/>
    <n v="10000"/>
    <n v="10000"/>
    <d v="2025-05-02T00:00:00"/>
    <s v="502LAUGH"/>
    <s v=" 5:39:13 pm"/>
    <s v="J00WA7080"/>
    <s v="BC14073"/>
    <x v="0"/>
    <s v="No"/>
    <x v="18"/>
    <x v="16"/>
    <x v="36"/>
    <x v="36"/>
    <n v="1750"/>
    <m/>
    <m/>
    <d v="2025-04-30T00:00:00"/>
    <m/>
    <n v="4"/>
    <n v="7000"/>
    <s v="PE"/>
    <n v="5000444260001"/>
    <n v="0"/>
    <n v="0"/>
    <n v="0"/>
    <n v="0"/>
    <n v="0"/>
    <n v="0"/>
    <m/>
    <m/>
    <n v="0"/>
    <m/>
    <m/>
    <m/>
    <s v="No"/>
    <n v="0"/>
    <s v="No"/>
    <m/>
    <m/>
    <n v="500044426"/>
    <s v="B02083"/>
    <m/>
    <n v="0"/>
    <n v="0"/>
    <n v="0"/>
    <n v="0"/>
    <n v="0"/>
    <n v="0"/>
    <m/>
    <m/>
    <m/>
    <s v="No"/>
    <m/>
    <m/>
    <m/>
    <s v="B02083"/>
    <m/>
    <m/>
    <s v="S0363138"/>
  </r>
  <r>
    <x v="1231"/>
    <n v="10000"/>
    <n v="10000"/>
    <d v="2025-05-02T00:00:00"/>
    <s v="502LAUGH"/>
    <s v=" 5:38:27 pm"/>
    <s v="J00WA7080"/>
    <s v="BC14073"/>
    <x v="0"/>
    <s v="No"/>
    <x v="18"/>
    <x v="16"/>
    <x v="36"/>
    <x v="36"/>
    <n v="1750"/>
    <m/>
    <m/>
    <d v="2025-04-30T00:00:00"/>
    <m/>
    <n v="4"/>
    <n v="7000"/>
    <s v="PE"/>
    <n v="5000635520001"/>
    <n v="0"/>
    <n v="0"/>
    <n v="0"/>
    <n v="0"/>
    <n v="0"/>
    <n v="0"/>
    <m/>
    <m/>
    <n v="0"/>
    <m/>
    <m/>
    <m/>
    <s v="No"/>
    <n v="0"/>
    <s v="No"/>
    <m/>
    <m/>
    <n v="500063552"/>
    <s v="B02083"/>
    <m/>
    <n v="0"/>
    <n v="0"/>
    <n v="0"/>
    <n v="0"/>
    <n v="0"/>
    <n v="0"/>
    <m/>
    <m/>
    <m/>
    <s v="No"/>
    <m/>
    <m/>
    <m/>
    <s v="B02083"/>
    <m/>
    <m/>
    <s v="S0363138"/>
  </r>
  <r>
    <x v="1232"/>
    <n v="10000"/>
    <n v="10000"/>
    <d v="2025-05-02T00:00:00"/>
    <s v="502LAUGH"/>
    <s v=" 5:39:52 pm"/>
    <s v="J00WA7080"/>
    <s v="BC14073"/>
    <x v="0"/>
    <s v="No"/>
    <x v="18"/>
    <x v="16"/>
    <x v="36"/>
    <x v="36"/>
    <n v="1750"/>
    <m/>
    <m/>
    <d v="2025-04-30T00:00:00"/>
    <m/>
    <n v="4"/>
    <n v="7000"/>
    <s v="PE"/>
    <n v="5000444070001"/>
    <n v="0"/>
    <n v="0"/>
    <n v="0"/>
    <n v="0"/>
    <n v="0"/>
    <n v="0"/>
    <m/>
    <m/>
    <n v="0"/>
    <m/>
    <m/>
    <m/>
    <s v="No"/>
    <n v="0"/>
    <s v="No"/>
    <m/>
    <m/>
    <n v="500044407"/>
    <s v="B02083"/>
    <m/>
    <n v="0"/>
    <n v="0"/>
    <n v="0"/>
    <n v="0"/>
    <n v="0"/>
    <n v="0"/>
    <m/>
    <m/>
    <m/>
    <s v="No"/>
    <m/>
    <m/>
    <m/>
    <s v="B02083"/>
    <m/>
    <m/>
    <s v="S0363139"/>
  </r>
  <r>
    <x v="1233"/>
    <n v="10000"/>
    <n v="10000"/>
    <d v="2025-04-30T00:00:00"/>
    <s v="502LAUGH"/>
    <s v=" 1:22:57 pm"/>
    <s v="4032510U5/3082510U9"/>
    <s v="SC26567"/>
    <x v="0"/>
    <s v="No"/>
    <x v="7"/>
    <x v="6"/>
    <x v="7"/>
    <x v="7"/>
    <n v="200"/>
    <m/>
    <m/>
    <d v="2025-04-30T00:00:00"/>
    <m/>
    <n v="1"/>
    <n v="200"/>
    <s v="PE"/>
    <s v="85516A0001"/>
    <n v="0"/>
    <n v="0"/>
    <n v="0"/>
    <n v="0"/>
    <n v="0"/>
    <n v="0"/>
    <m/>
    <m/>
    <n v="0"/>
    <m/>
    <m/>
    <m/>
    <s v="No"/>
    <n v="0"/>
    <s v="No"/>
    <m/>
    <m/>
    <s v="85516A"/>
    <s v="E05185"/>
    <m/>
    <n v="0"/>
    <n v="0"/>
    <n v="0"/>
    <n v="0"/>
    <n v="0"/>
    <n v="0"/>
    <m/>
    <m/>
    <m/>
    <s v="No"/>
    <m/>
    <m/>
    <m/>
    <s v="E05185"/>
    <m/>
    <m/>
    <s v="S0363150"/>
  </r>
  <r>
    <x v="1234"/>
    <n v="10000"/>
    <n v="10000"/>
    <d v="2025-05-02T00:00:00"/>
    <s v="502LAUGH"/>
    <s v=" 8:38:57 am"/>
    <s v="D10AX8270"/>
    <s v="D13059"/>
    <x v="0"/>
    <s v="No"/>
    <x v="29"/>
    <x v="21"/>
    <x v="46"/>
    <x v="46"/>
    <n v="2500"/>
    <m/>
    <m/>
    <d v="2025-04-30T00:00:00"/>
    <m/>
    <n v="40"/>
    <n v="100000"/>
    <s v="PE"/>
    <s v="091001-000-096R0001"/>
    <n v="0"/>
    <n v="0"/>
    <n v="0"/>
    <n v="0"/>
    <n v="0"/>
    <n v="0"/>
    <m/>
    <m/>
    <n v="0"/>
    <m/>
    <m/>
    <m/>
    <s v="No"/>
    <n v="0"/>
    <s v="No"/>
    <m/>
    <m/>
    <s v="091001-000-096 REV 5"/>
    <s v="S19186"/>
    <m/>
    <n v="0"/>
    <n v="0"/>
    <n v="0"/>
    <n v="0"/>
    <n v="0"/>
    <n v="0"/>
    <m/>
    <m/>
    <m/>
    <s v="No"/>
    <m/>
    <m/>
    <m/>
    <s v="S19186"/>
    <m/>
    <m/>
    <s v="S0363222"/>
  </r>
  <r>
    <x v="1235"/>
    <n v="10000"/>
    <n v="10000"/>
    <d v="2025-04-30T00:00:00"/>
    <s v="502LAUGH"/>
    <s v=" 5:01:15 pm"/>
    <s v="J00UH0552"/>
    <s v="DC29205"/>
    <x v="0"/>
    <s v="No"/>
    <x v="8"/>
    <x v="7"/>
    <x v="8"/>
    <x v="8"/>
    <n v="100"/>
    <m/>
    <m/>
    <d v="2025-04-30T00:00:00"/>
    <m/>
    <n v="1"/>
    <n v="100"/>
    <s v="PE"/>
    <s v="VM-X02025E0001"/>
    <n v="0"/>
    <n v="0"/>
    <n v="0"/>
    <n v="0"/>
    <n v="0"/>
    <n v="0"/>
    <m/>
    <m/>
    <n v="0"/>
    <m/>
    <m/>
    <m/>
    <s v="No"/>
    <n v="0"/>
    <s v="No"/>
    <m/>
    <m/>
    <s v="VM-X02025E"/>
    <s v="C03043"/>
    <m/>
    <n v="0"/>
    <n v="0"/>
    <n v="0"/>
    <n v="0"/>
    <n v="0"/>
    <n v="0"/>
    <m/>
    <m/>
    <m/>
    <s v="No"/>
    <m/>
    <m/>
    <m/>
    <s v="C03043"/>
    <m/>
    <m/>
    <s v="S0363325"/>
  </r>
  <r>
    <x v="1236"/>
    <n v="10000"/>
    <n v="10000"/>
    <d v="2025-05-02T00:00:00"/>
    <s v="502LAUGH"/>
    <s v=" 8:38:57 am"/>
    <s v="SG-5651598 01"/>
    <s v="DC31910"/>
    <x v="0"/>
    <s v="No"/>
    <x v="6"/>
    <x v="5"/>
    <x v="6"/>
    <x v="6"/>
    <n v="1298"/>
    <m/>
    <m/>
    <d v="2025-04-30T00:00:00"/>
    <m/>
    <n v="2"/>
    <n v="2595"/>
    <s v="PE"/>
    <n v="150387540001"/>
    <n v="0"/>
    <n v="0"/>
    <n v="0"/>
    <n v="0"/>
    <n v="0"/>
    <n v="0"/>
    <m/>
    <m/>
    <n v="0"/>
    <m/>
    <m/>
    <m/>
    <s v="No"/>
    <n v="0"/>
    <s v="No"/>
    <m/>
    <m/>
    <n v="15038754"/>
    <s v="I09180"/>
    <m/>
    <n v="0"/>
    <n v="0"/>
    <n v="0"/>
    <n v="0"/>
    <n v="0"/>
    <n v="0"/>
    <m/>
    <m/>
    <m/>
    <s v="No"/>
    <m/>
    <m/>
    <m/>
    <s v="I09180"/>
    <m/>
    <m/>
    <s v="S0363372"/>
  </r>
  <r>
    <x v="1236"/>
    <n v="20000"/>
    <n v="10000"/>
    <d v="2025-05-02T00:00:00"/>
    <s v="502LAUGH"/>
    <s v=" 8:38:57 am"/>
    <s v="SG-5651598 01"/>
    <s v="DC31910"/>
    <x v="0"/>
    <s v="No"/>
    <x v="6"/>
    <x v="5"/>
    <x v="6"/>
    <x v="6"/>
    <n v="1298"/>
    <m/>
    <m/>
    <d v="2025-04-30T00:00:00"/>
    <m/>
    <n v="2"/>
    <n v="2595"/>
    <s v="PE"/>
    <n v="150387540001"/>
    <n v="0"/>
    <n v="0"/>
    <n v="0"/>
    <n v="0"/>
    <n v="0"/>
    <n v="0"/>
    <m/>
    <m/>
    <n v="0"/>
    <m/>
    <m/>
    <m/>
    <s v="No"/>
    <n v="0"/>
    <s v="No"/>
    <m/>
    <m/>
    <n v="15038754"/>
    <s v="I09180"/>
    <m/>
    <n v="0"/>
    <n v="0"/>
    <n v="0"/>
    <n v="0"/>
    <n v="0"/>
    <n v="0"/>
    <m/>
    <m/>
    <m/>
    <s v="No"/>
    <m/>
    <m/>
    <m/>
    <s v="I09180"/>
    <m/>
    <m/>
    <s v="S0363372"/>
  </r>
  <r>
    <x v="1236"/>
    <n v="30000"/>
    <n v="10000"/>
    <d v="2025-05-02T00:00:00"/>
    <s v="502LAUGH"/>
    <s v=" 8:38:57 am"/>
    <s v="SG-5651598 01"/>
    <s v="DC31910"/>
    <x v="0"/>
    <s v="No"/>
    <x v="6"/>
    <x v="5"/>
    <x v="6"/>
    <x v="6"/>
    <n v="2595"/>
    <m/>
    <m/>
    <d v="2025-04-30T00:00:00"/>
    <m/>
    <n v="2"/>
    <n v="5190"/>
    <s v="PE"/>
    <n v="150387540001"/>
    <n v="0"/>
    <n v="0"/>
    <n v="0"/>
    <n v="0"/>
    <n v="0"/>
    <n v="0"/>
    <m/>
    <m/>
    <n v="0"/>
    <m/>
    <m/>
    <m/>
    <s v="No"/>
    <n v="0"/>
    <s v="No"/>
    <m/>
    <m/>
    <n v="15038754"/>
    <s v="I09180"/>
    <m/>
    <n v="0"/>
    <n v="0"/>
    <n v="0"/>
    <n v="0"/>
    <n v="0"/>
    <n v="0"/>
    <m/>
    <m/>
    <m/>
    <s v="No"/>
    <m/>
    <m/>
    <m/>
    <s v="I09180"/>
    <m/>
    <m/>
    <s v="S0363372"/>
  </r>
  <r>
    <x v="1237"/>
    <n v="10000"/>
    <n v="30000"/>
    <d v="2025-05-02T00:00:00"/>
    <s v="502LAUGH"/>
    <s v=" 8:47:10 am"/>
    <s v="M0BFL2381"/>
    <s v="PDC22129"/>
    <x v="1"/>
    <s v="No"/>
    <x v="12"/>
    <x v="11"/>
    <x v="12"/>
    <x v="12"/>
    <n v="5000"/>
    <m/>
    <m/>
    <d v="2025-04-30T00:00:00"/>
    <m/>
    <n v="16"/>
    <n v="80000"/>
    <s v="PE"/>
    <s v="714370205-ADS1360001"/>
    <n v="0"/>
    <n v="0"/>
    <n v="0"/>
    <n v="0"/>
    <n v="0"/>
    <n v="0"/>
    <m/>
    <m/>
    <n v="0"/>
    <m/>
    <m/>
    <m/>
    <s v="No"/>
    <n v="0"/>
    <s v="No"/>
    <m/>
    <m/>
    <s v="714370205-ADS1366"/>
    <s v="S19314"/>
    <m/>
    <n v="0"/>
    <n v="0"/>
    <n v="0"/>
    <n v="0"/>
    <n v="0"/>
    <n v="0"/>
    <m/>
    <m/>
    <m/>
    <s v="No"/>
    <m/>
    <m/>
    <m/>
    <s v="S19314"/>
    <m/>
    <m/>
    <s v="H0065028"/>
  </r>
  <r>
    <x v="1079"/>
    <n v="10000"/>
    <n v="20000"/>
    <d v="2025-05-02T00:00:00"/>
    <s v="502LAUGH"/>
    <s v=" 8:46:26 am"/>
    <s v="M0BFL2381"/>
    <s v="PDC22129"/>
    <x v="1"/>
    <s v="No"/>
    <x v="12"/>
    <x v="11"/>
    <x v="12"/>
    <x v="12"/>
    <n v="2500"/>
    <m/>
    <m/>
    <d v="2025-04-30T00:00:00"/>
    <m/>
    <n v="16"/>
    <n v="40000"/>
    <s v="PE"/>
    <s v="714370204-ADS1360001"/>
    <n v="0"/>
    <n v="0"/>
    <n v="0"/>
    <n v="0"/>
    <n v="0"/>
    <n v="0"/>
    <m/>
    <m/>
    <n v="0"/>
    <m/>
    <m/>
    <m/>
    <s v="No"/>
    <n v="0"/>
    <s v="No"/>
    <m/>
    <m/>
    <s v="714370204-ADS1366"/>
    <s v="S19081-TH"/>
    <m/>
    <n v="0"/>
    <n v="0"/>
    <n v="0"/>
    <n v="0"/>
    <n v="0"/>
    <n v="0"/>
    <m/>
    <m/>
    <m/>
    <s v="No"/>
    <m/>
    <m/>
    <m/>
    <s v="S19081-TH"/>
    <m/>
    <m/>
    <s v="H0065045"/>
  </r>
  <r>
    <x v="1080"/>
    <n v="10000"/>
    <n v="20000"/>
    <d v="2025-05-02T00:00:00"/>
    <s v="502LAUGH"/>
    <s v=" 8:46:02 am"/>
    <s v="M0BFL2381"/>
    <s v="PDC22129"/>
    <x v="1"/>
    <s v="No"/>
    <x v="12"/>
    <x v="11"/>
    <x v="12"/>
    <x v="12"/>
    <n v="2500"/>
    <m/>
    <m/>
    <d v="2025-04-30T00:00:00"/>
    <m/>
    <n v="16"/>
    <n v="40000"/>
    <s v="PE"/>
    <s v="714370205-ADS1360001"/>
    <n v="0"/>
    <n v="0"/>
    <n v="0"/>
    <n v="0"/>
    <n v="0"/>
    <n v="0"/>
    <m/>
    <m/>
    <n v="0"/>
    <m/>
    <m/>
    <m/>
    <s v="No"/>
    <n v="0"/>
    <s v="No"/>
    <m/>
    <m/>
    <s v="714370205-ADS1366"/>
    <s v="S19081-TH"/>
    <m/>
    <n v="0"/>
    <n v="0"/>
    <n v="0"/>
    <n v="0"/>
    <n v="0"/>
    <n v="0"/>
    <m/>
    <m/>
    <m/>
    <s v="No"/>
    <m/>
    <m/>
    <m/>
    <s v="S19081-TH"/>
    <m/>
    <m/>
    <s v="H0065046"/>
  </r>
  <r>
    <x v="1238"/>
    <n v="10000"/>
    <n v="20000"/>
    <d v="2025-04-30T00:00:00"/>
    <s v="502LAUGH"/>
    <d v="1899-12-30T12:53:21"/>
    <s v="4116S1"/>
    <s v="DC31464"/>
    <x v="0"/>
    <s v="No"/>
    <x v="8"/>
    <x v="7"/>
    <x v="8"/>
    <x v="8"/>
    <n v="1000"/>
    <m/>
    <m/>
    <d v="2025-04-30T00:00:00"/>
    <m/>
    <n v="3"/>
    <n v="3000"/>
    <s v="PE"/>
    <s v="HP-Y0U21-801470001"/>
    <n v="0"/>
    <n v="0"/>
    <n v="0"/>
    <n v="0"/>
    <n v="0"/>
    <n v="0"/>
    <m/>
    <m/>
    <n v="0"/>
    <m/>
    <m/>
    <m/>
    <s v="No"/>
    <n v="0"/>
    <s v="No"/>
    <m/>
    <m/>
    <s v="HP-Y0U21-80147"/>
    <s v="C03244"/>
    <m/>
    <n v="0"/>
    <n v="0"/>
    <n v="0"/>
    <n v="0"/>
    <n v="0"/>
    <n v="0"/>
    <m/>
    <m/>
    <m/>
    <s v="No"/>
    <m/>
    <m/>
    <m/>
    <s v="C03244"/>
    <m/>
    <m/>
    <s v="S0363430"/>
  </r>
  <r>
    <x v="1239"/>
    <n v="10000"/>
    <n v="10000"/>
    <d v="2025-05-02T00:00:00"/>
    <s v="502LAUGH"/>
    <d v="1899-12-30T11:36:36"/>
    <s v="J00Q283701525"/>
    <s v="DC25391"/>
    <x v="0"/>
    <s v="No"/>
    <x v="36"/>
    <x v="2"/>
    <x v="45"/>
    <x v="45"/>
    <n v="27500"/>
    <m/>
    <m/>
    <d v="2025-04-30T00:00:00"/>
    <m/>
    <n v="2"/>
    <n v="55000"/>
    <s v="PE"/>
    <n v="3000000434630000"/>
    <n v="0"/>
    <n v="0"/>
    <n v="0"/>
    <n v="0"/>
    <n v="0"/>
    <n v="0"/>
    <m/>
    <m/>
    <n v="0"/>
    <m/>
    <m/>
    <m/>
    <s v="No"/>
    <n v="0"/>
    <s v="No"/>
    <m/>
    <m/>
    <n v="300000043463"/>
    <s v="A01259"/>
    <m/>
    <n v="0"/>
    <n v="0"/>
    <n v="0"/>
    <n v="0"/>
    <n v="0"/>
    <n v="0"/>
    <m/>
    <m/>
    <m/>
    <s v="No"/>
    <m/>
    <m/>
    <m/>
    <s v="A01259"/>
    <m/>
    <m/>
    <s v="S0363433"/>
  </r>
  <r>
    <x v="1240"/>
    <n v="10000"/>
    <n v="10000"/>
    <d v="2025-05-02T00:00:00"/>
    <s v="502LAUGH"/>
    <s v=" 8:37:29 am"/>
    <s v="3082512U9/4136S1"/>
    <s v="SC27200"/>
    <x v="0"/>
    <s v="No"/>
    <x v="30"/>
    <x v="24"/>
    <x v="32"/>
    <x v="32"/>
    <n v="1000"/>
    <m/>
    <m/>
    <d v="2025-04-30T00:00:00"/>
    <m/>
    <n v="1"/>
    <n v="1000"/>
    <s v="PE"/>
    <n v="4.40170086001E+17"/>
    <n v="0"/>
    <n v="0"/>
    <n v="0"/>
    <n v="0"/>
    <n v="0"/>
    <n v="0"/>
    <m/>
    <m/>
    <n v="0"/>
    <m/>
    <m/>
    <m/>
    <s v="No"/>
    <n v="0"/>
    <s v="No"/>
    <m/>
    <m/>
    <n v="44017008600100"/>
    <s v="T20096"/>
    <m/>
    <n v="0"/>
    <n v="0"/>
    <n v="0"/>
    <n v="0"/>
    <n v="0"/>
    <n v="0"/>
    <m/>
    <m/>
    <m/>
    <s v="No"/>
    <m/>
    <m/>
    <m/>
    <s v="T20096"/>
    <m/>
    <m/>
    <s v="S0363442"/>
  </r>
  <r>
    <x v="1241"/>
    <n v="10000"/>
    <n v="20000"/>
    <d v="2025-05-02T00:00:00"/>
    <s v="502LAUGH"/>
    <s v=" 8:37:29 am"/>
    <s v="5032701U5"/>
    <s v="FSC30839A"/>
    <x v="0"/>
    <s v="No"/>
    <x v="11"/>
    <x v="10"/>
    <x v="11"/>
    <x v="11"/>
    <n v="3000"/>
    <m/>
    <m/>
    <d v="2025-04-30T00:00:00"/>
    <m/>
    <n v="4"/>
    <n v="12000"/>
    <s v="PE"/>
    <s v="0B49097 REVAA0001"/>
    <n v="0"/>
    <n v="0"/>
    <n v="0"/>
    <n v="0"/>
    <n v="0"/>
    <n v="0"/>
    <m/>
    <m/>
    <n v="0"/>
    <m/>
    <m/>
    <m/>
    <s v="No"/>
    <n v="0"/>
    <s v="No"/>
    <m/>
    <m/>
    <s v="0B49097 REVAA"/>
    <s v="W23041-TH"/>
    <m/>
    <n v="0"/>
    <n v="0"/>
    <n v="0"/>
    <n v="0"/>
    <n v="0"/>
    <n v="0"/>
    <m/>
    <m/>
    <m/>
    <s v="No"/>
    <m/>
    <m/>
    <m/>
    <s v="W23041-TH"/>
    <m/>
    <m/>
    <s v="H0065069"/>
  </r>
  <r>
    <x v="1242"/>
    <n v="10000"/>
    <n v="10000"/>
    <d v="2025-04-30T00:00:00"/>
    <s v="502LAUGH"/>
    <s v=" 5:00:04 pm"/>
    <s v="5032701U5"/>
    <s v="FSC30839A"/>
    <x v="0"/>
    <s v="No"/>
    <x v="11"/>
    <x v="10"/>
    <x v="11"/>
    <x v="11"/>
    <n v="3000"/>
    <m/>
    <m/>
    <d v="2025-04-30T00:00:00"/>
    <m/>
    <n v="4"/>
    <n v="12000"/>
    <s v="PE"/>
    <s v="0B49097 REVAA0001"/>
    <n v="0"/>
    <n v="0"/>
    <n v="0"/>
    <n v="0"/>
    <n v="0"/>
    <n v="0"/>
    <m/>
    <m/>
    <n v="0"/>
    <m/>
    <m/>
    <m/>
    <s v="No"/>
    <n v="0"/>
    <s v="No"/>
    <m/>
    <m/>
    <s v="0B49097 REVAA"/>
    <s v="W23041-TH"/>
    <m/>
    <n v="0"/>
    <n v="0"/>
    <n v="0"/>
    <n v="0"/>
    <n v="0"/>
    <n v="0"/>
    <m/>
    <m/>
    <m/>
    <s v="No"/>
    <m/>
    <m/>
    <m/>
    <s v="W23041-TH"/>
    <m/>
    <m/>
    <s v="H0065070"/>
  </r>
  <r>
    <x v="1117"/>
    <n v="10000"/>
    <n v="20000"/>
    <d v="2025-05-05T00:00:00"/>
    <s v="502LAUGH"/>
    <d v="1899-12-30T11:23:35"/>
    <s v="5011707U5"/>
    <s v="SC20721"/>
    <x v="0"/>
    <s v="No"/>
    <x v="28"/>
    <x v="23"/>
    <x v="30"/>
    <x v="30"/>
    <n v="20000"/>
    <m/>
    <m/>
    <d v="2025-04-30T00:00:00"/>
    <m/>
    <n v="2"/>
    <n v="40000"/>
    <s v="PE"/>
    <s v="260-6167-000001"/>
    <n v="0"/>
    <n v="0"/>
    <n v="0"/>
    <n v="0"/>
    <n v="0"/>
    <n v="0"/>
    <m/>
    <m/>
    <n v="0"/>
    <m/>
    <m/>
    <m/>
    <s v="No"/>
    <n v="0"/>
    <s v="No"/>
    <m/>
    <m/>
    <s v="260-6167-00"/>
    <s v="J10025"/>
    <m/>
    <n v="0"/>
    <n v="0"/>
    <n v="0"/>
    <n v="0"/>
    <n v="0"/>
    <n v="0"/>
    <m/>
    <m/>
    <m/>
    <s v="No"/>
    <m/>
    <m/>
    <m/>
    <s v="J10025"/>
    <m/>
    <m/>
    <s v="S0363478"/>
  </r>
  <r>
    <x v="1243"/>
    <n v="10000"/>
    <n v="10000"/>
    <d v="2025-05-02T00:00:00"/>
    <s v="502LAUGH"/>
    <s v=" 2:50:54 pm"/>
    <s v="J00WA7080"/>
    <s v="DC16753"/>
    <x v="0"/>
    <s v="No"/>
    <x v="18"/>
    <x v="16"/>
    <x v="36"/>
    <x v="36"/>
    <n v="1750"/>
    <m/>
    <m/>
    <d v="2025-04-30T00:00:00"/>
    <m/>
    <n v="4"/>
    <n v="7000"/>
    <s v="PE"/>
    <n v="86090840001"/>
    <n v="0"/>
    <n v="0"/>
    <n v="0"/>
    <n v="0"/>
    <n v="0"/>
    <n v="0"/>
    <m/>
    <m/>
    <n v="0"/>
    <m/>
    <m/>
    <m/>
    <s v="No"/>
    <n v="0"/>
    <s v="No"/>
    <m/>
    <m/>
    <n v="8609084"/>
    <s v="B02083"/>
    <m/>
    <n v="0"/>
    <n v="0"/>
    <n v="0"/>
    <n v="0"/>
    <n v="0"/>
    <n v="0"/>
    <m/>
    <m/>
    <m/>
    <s v="No"/>
    <m/>
    <m/>
    <m/>
    <s v="B02083"/>
    <m/>
    <m/>
    <s v="S0363576"/>
  </r>
  <r>
    <x v="1244"/>
    <n v="10000"/>
    <n v="10000"/>
    <d v="2025-05-02T00:00:00"/>
    <s v="502LAUGH"/>
    <s v=" 2:51:38 pm"/>
    <s v="J00WA7080"/>
    <s v="DC16753"/>
    <x v="0"/>
    <s v="No"/>
    <x v="18"/>
    <x v="16"/>
    <x v="36"/>
    <x v="36"/>
    <n v="1750"/>
    <m/>
    <m/>
    <d v="2025-04-30T00:00:00"/>
    <m/>
    <n v="4"/>
    <n v="7000"/>
    <s v="PE"/>
    <n v="86090850001"/>
    <n v="0"/>
    <n v="0"/>
    <n v="0"/>
    <n v="0"/>
    <n v="0"/>
    <n v="0"/>
    <m/>
    <m/>
    <n v="0"/>
    <m/>
    <m/>
    <m/>
    <s v="No"/>
    <n v="0"/>
    <s v="No"/>
    <m/>
    <m/>
    <n v="8609085"/>
    <s v="B02083"/>
    <m/>
    <n v="0"/>
    <n v="0"/>
    <n v="0"/>
    <n v="0"/>
    <n v="0"/>
    <n v="0"/>
    <m/>
    <m/>
    <m/>
    <s v="No"/>
    <m/>
    <m/>
    <m/>
    <s v="B02083"/>
    <m/>
    <m/>
    <s v="S0363576"/>
  </r>
  <r>
    <x v="1245"/>
    <n v="10000"/>
    <n v="10000"/>
    <d v="2025-05-02T00:00:00"/>
    <s v="502LAUGH"/>
    <s v=" 1:39:30 pm"/>
    <s v="J00WA7080"/>
    <s v="DC16718"/>
    <x v="0"/>
    <s v="No"/>
    <x v="18"/>
    <x v="16"/>
    <x v="36"/>
    <x v="36"/>
    <n v="4000"/>
    <m/>
    <m/>
    <d v="2025-04-30T00:00:00"/>
    <m/>
    <n v="6"/>
    <n v="24000"/>
    <s v="PE"/>
    <n v="86090880001"/>
    <n v="0"/>
    <n v="0"/>
    <n v="0"/>
    <n v="0"/>
    <n v="0"/>
    <n v="0"/>
    <m/>
    <m/>
    <n v="0"/>
    <m/>
    <m/>
    <m/>
    <s v="No"/>
    <n v="0"/>
    <s v="No"/>
    <m/>
    <m/>
    <n v="8609088"/>
    <s v="B02083"/>
    <m/>
    <n v="0"/>
    <n v="0"/>
    <n v="0"/>
    <n v="0"/>
    <n v="0"/>
    <n v="0"/>
    <m/>
    <m/>
    <m/>
    <s v="No"/>
    <m/>
    <m/>
    <m/>
    <s v="B02083"/>
    <m/>
    <m/>
    <s v="S0363576"/>
  </r>
  <r>
    <x v="1246"/>
    <n v="10000"/>
    <n v="10000"/>
    <d v="2025-05-02T00:00:00"/>
    <s v="502LAUGH"/>
    <s v=" 1:39:30 pm"/>
    <s v="J00WA7080"/>
    <s v="DC16718"/>
    <x v="0"/>
    <s v="No"/>
    <x v="18"/>
    <x v="16"/>
    <x v="36"/>
    <x v="36"/>
    <n v="3000"/>
    <m/>
    <m/>
    <d v="2025-04-30T00:00:00"/>
    <m/>
    <n v="6"/>
    <n v="18000"/>
    <s v="PE"/>
    <n v="86090890001"/>
    <n v="0"/>
    <n v="0"/>
    <n v="0"/>
    <n v="0"/>
    <n v="0"/>
    <n v="0"/>
    <m/>
    <m/>
    <n v="0"/>
    <m/>
    <m/>
    <m/>
    <s v="No"/>
    <n v="0"/>
    <s v="No"/>
    <m/>
    <m/>
    <n v="8609089"/>
    <s v="B02083"/>
    <m/>
    <n v="0"/>
    <n v="0"/>
    <n v="0"/>
    <n v="0"/>
    <n v="0"/>
    <n v="0"/>
    <m/>
    <m/>
    <m/>
    <s v="No"/>
    <m/>
    <m/>
    <m/>
    <s v="B02083"/>
    <m/>
    <m/>
    <s v="S0363576"/>
  </r>
  <r>
    <x v="1246"/>
    <n v="10000"/>
    <n v="20000"/>
    <d v="2025-05-02T00:00:00"/>
    <s v="502LAUGH"/>
    <s v=" 1:39:30 pm"/>
    <s v="J00WA7080"/>
    <s v="DC16718"/>
    <x v="1"/>
    <s v="No"/>
    <x v="19"/>
    <x v="15"/>
    <x v="18"/>
    <x v="18"/>
    <n v="2500"/>
    <m/>
    <m/>
    <d v="2025-04-30T00:00:00"/>
    <m/>
    <n v="6"/>
    <n v="15000"/>
    <s v="PE"/>
    <n v="86090890001"/>
    <n v="0"/>
    <n v="0"/>
    <n v="0"/>
    <n v="0"/>
    <n v="0"/>
    <n v="0"/>
    <m/>
    <m/>
    <n v="0"/>
    <m/>
    <m/>
    <m/>
    <s v="No"/>
    <n v="0"/>
    <s v="No"/>
    <m/>
    <m/>
    <n v="8609089"/>
    <s v="B02083"/>
    <m/>
    <n v="0"/>
    <n v="0"/>
    <n v="0"/>
    <n v="0"/>
    <n v="0"/>
    <n v="0"/>
    <m/>
    <m/>
    <m/>
    <s v="No"/>
    <m/>
    <m/>
    <m/>
    <s v="B02083"/>
    <m/>
    <m/>
    <s v="S0363576"/>
  </r>
  <r>
    <x v="1247"/>
    <n v="10000"/>
    <n v="10000"/>
    <d v="2025-05-02T00:00:00"/>
    <s v="502LAUGH"/>
    <s v=" 5:40:29 pm"/>
    <s v="J00WA7080"/>
    <s v="BC14073"/>
    <x v="0"/>
    <s v="No"/>
    <x v="18"/>
    <x v="16"/>
    <x v="36"/>
    <x v="36"/>
    <n v="1750"/>
    <m/>
    <m/>
    <d v="2025-04-30T00:00:00"/>
    <m/>
    <n v="4"/>
    <n v="7000"/>
    <s v="PE"/>
    <n v="5000634590001"/>
    <n v="0"/>
    <n v="0"/>
    <n v="0"/>
    <n v="0"/>
    <n v="0"/>
    <n v="0"/>
    <m/>
    <m/>
    <n v="0"/>
    <m/>
    <m/>
    <m/>
    <s v="No"/>
    <n v="0"/>
    <s v="No"/>
    <m/>
    <m/>
    <n v="500063459"/>
    <s v="B02083"/>
    <m/>
    <n v="0"/>
    <n v="0"/>
    <n v="0"/>
    <n v="0"/>
    <n v="0"/>
    <n v="0"/>
    <m/>
    <m/>
    <m/>
    <s v="No"/>
    <m/>
    <m/>
    <m/>
    <s v="B02083"/>
    <m/>
    <m/>
    <s v="S0363761"/>
  </r>
  <r>
    <x v="1248"/>
    <n v="10000"/>
    <n v="10000"/>
    <d v="2025-05-02T00:00:00"/>
    <s v="502LAUGH"/>
    <s v=" 5:41:09 pm"/>
    <s v="J00WA7080"/>
    <s v="BC14073"/>
    <x v="0"/>
    <s v="No"/>
    <x v="18"/>
    <x v="16"/>
    <x v="36"/>
    <x v="36"/>
    <n v="1750"/>
    <m/>
    <m/>
    <d v="2025-04-30T00:00:00"/>
    <m/>
    <n v="4"/>
    <n v="7000"/>
    <s v="PE"/>
    <n v="5000635410001"/>
    <n v="0"/>
    <n v="0"/>
    <n v="0"/>
    <n v="0"/>
    <n v="0"/>
    <n v="0"/>
    <m/>
    <m/>
    <n v="0"/>
    <m/>
    <m/>
    <m/>
    <s v="No"/>
    <n v="0"/>
    <s v="No"/>
    <m/>
    <m/>
    <n v="500063541"/>
    <s v="B02083"/>
    <m/>
    <n v="0"/>
    <n v="0"/>
    <n v="0"/>
    <n v="0"/>
    <n v="0"/>
    <n v="0"/>
    <m/>
    <m/>
    <m/>
    <s v="No"/>
    <m/>
    <m/>
    <m/>
    <s v="B02083"/>
    <m/>
    <m/>
    <s v="S0363761"/>
  </r>
  <r>
    <x v="1249"/>
    <n v="10000"/>
    <n v="20000"/>
    <d v="2025-05-05T00:00:00"/>
    <s v="502LAUGH"/>
    <s v=" 8:35:05 am"/>
    <s v="E04OB9810/1025811/WO2024/4006"/>
    <s v="FSC30089"/>
    <x v="0"/>
    <s v="No"/>
    <x v="22"/>
    <x v="18"/>
    <x v="22"/>
    <x v="22"/>
    <n v="11000"/>
    <m/>
    <m/>
    <d v="2025-04-30T00:00:00"/>
    <m/>
    <n v="4"/>
    <n v="44000"/>
    <s v="PE"/>
    <s v="Y00-0000928-000001"/>
    <n v="0"/>
    <n v="0"/>
    <n v="0"/>
    <n v="0"/>
    <n v="0"/>
    <n v="0"/>
    <m/>
    <m/>
    <n v="0"/>
    <m/>
    <m/>
    <m/>
    <s v="No"/>
    <n v="0"/>
    <s v="No"/>
    <m/>
    <m/>
    <s v="300-0000396-00"/>
    <s v="F06170-JIANGSU"/>
    <m/>
    <n v="0"/>
    <n v="0"/>
    <n v="0"/>
    <n v="0"/>
    <n v="0"/>
    <n v="0"/>
    <m/>
    <m/>
    <m/>
    <s v="No"/>
    <m/>
    <m/>
    <m/>
    <s v="F06170-JIANGSU"/>
    <m/>
    <m/>
    <s v="S0362660"/>
  </r>
  <r>
    <x v="1250"/>
    <n v="10000"/>
    <n v="10000"/>
    <d v="2025-04-30T00:00:00"/>
    <s v="502LAUGH"/>
    <s v=" 1:22:57 pm"/>
    <s v="2968379-001/3082510U9"/>
    <s v="BC15772"/>
    <x v="0"/>
    <s v="No"/>
    <x v="7"/>
    <x v="6"/>
    <x v="7"/>
    <x v="7"/>
    <n v="400"/>
    <m/>
    <m/>
    <d v="2025-04-30T00:00:00"/>
    <m/>
    <n v="5"/>
    <n v="2000"/>
    <s v="PE"/>
    <s v="FMMB00764010001"/>
    <n v="0"/>
    <n v="0"/>
    <n v="0"/>
    <n v="0"/>
    <n v="0"/>
    <n v="0"/>
    <m/>
    <m/>
    <n v="0"/>
    <m/>
    <m/>
    <m/>
    <s v="No"/>
    <n v="0"/>
    <s v="No"/>
    <m/>
    <m/>
    <s v="FMMB0076401"/>
    <s v="T20104"/>
    <m/>
    <n v="0"/>
    <n v="0"/>
    <n v="0"/>
    <n v="0"/>
    <n v="0"/>
    <n v="0"/>
    <m/>
    <m/>
    <m/>
    <s v="No"/>
    <m/>
    <m/>
    <m/>
    <s v="T20104"/>
    <m/>
    <m/>
    <s v="S0363773"/>
  </r>
  <r>
    <x v="1251"/>
    <n v="10000"/>
    <n v="10000"/>
    <d v="2025-05-02T00:00:00"/>
    <s v="502LAUGH"/>
    <s v=" 4:05:12 pm"/>
    <s v="2101818U5/M0B7C2220"/>
    <s v="DC22056"/>
    <x v="0"/>
    <s v="No"/>
    <x v="0"/>
    <x v="0"/>
    <x v="0"/>
    <x v="0"/>
    <n v="10"/>
    <m/>
    <m/>
    <d v="2025-04-30T00:00:00"/>
    <m/>
    <n v="24"/>
    <n v="240"/>
    <s v="PE"/>
    <s v="86.C3210001"/>
    <n v="0"/>
    <n v="0"/>
    <n v="0"/>
    <n v="0"/>
    <n v="0"/>
    <n v="0"/>
    <m/>
    <m/>
    <n v="0"/>
    <m/>
    <m/>
    <m/>
    <s v="No"/>
    <n v="0"/>
    <s v="No"/>
    <m/>
    <m/>
    <s v="86.C321"/>
    <s v="T20390-PMI"/>
    <m/>
    <n v="0"/>
    <n v="0"/>
    <n v="0"/>
    <n v="0"/>
    <n v="0"/>
    <n v="0"/>
    <m/>
    <m/>
    <m/>
    <s v="No"/>
    <m/>
    <m/>
    <m/>
    <s v="T20390-PMI"/>
    <m/>
    <m/>
    <s v="S0363772"/>
  </r>
  <r>
    <x v="1251"/>
    <n v="10000"/>
    <n v="20000"/>
    <d v="2025-05-02T00:00:00"/>
    <s v="502LAUGH"/>
    <s v=" 4:05:13 pm"/>
    <s v="2101818U5/M0B7C2220"/>
    <s v="DC22056"/>
    <x v="1"/>
    <s v="No"/>
    <x v="17"/>
    <x v="15"/>
    <x v="16"/>
    <x v="16"/>
    <n v="150"/>
    <m/>
    <m/>
    <d v="2025-04-30T00:00:00"/>
    <m/>
    <n v="7"/>
    <n v="1050"/>
    <s v="PE"/>
    <s v="86.C3210001"/>
    <n v="0"/>
    <n v="0"/>
    <n v="0"/>
    <n v="0"/>
    <n v="0"/>
    <n v="0"/>
    <m/>
    <m/>
    <n v="0"/>
    <m/>
    <m/>
    <m/>
    <s v="No"/>
    <n v="0"/>
    <s v="No"/>
    <m/>
    <m/>
    <s v="86.C321"/>
    <s v="T20390-PMI"/>
    <m/>
    <n v="0"/>
    <n v="0"/>
    <n v="0"/>
    <n v="0"/>
    <n v="0"/>
    <n v="0"/>
    <m/>
    <m/>
    <m/>
    <s v="No"/>
    <m/>
    <m/>
    <m/>
    <s v="T20390-PMI"/>
    <m/>
    <m/>
    <s v="S0363772"/>
  </r>
  <r>
    <x v="1252"/>
    <n v="10000"/>
    <n v="10000"/>
    <d v="2025-04-30T00:00:00"/>
    <s v="502LAUGH"/>
    <s v=" 3:48:02 pm"/>
    <s v="4112313U5A"/>
    <s v="SC25773"/>
    <x v="0"/>
    <s v="No"/>
    <x v="10"/>
    <x v="9"/>
    <x v="10"/>
    <x v="10"/>
    <n v="6000"/>
    <m/>
    <m/>
    <d v="2025-04-30T00:00:00"/>
    <m/>
    <n v="1"/>
    <n v="6000"/>
    <s v="PE"/>
    <s v="250-6187-000001"/>
    <n v="0"/>
    <n v="0"/>
    <n v="0"/>
    <n v="0"/>
    <n v="0"/>
    <n v="0"/>
    <m/>
    <m/>
    <n v="0"/>
    <m/>
    <m/>
    <m/>
    <s v="No"/>
    <n v="0"/>
    <s v="No"/>
    <m/>
    <m/>
    <s v="250-6187-00"/>
    <s v="J10025-PHL-SG"/>
    <m/>
    <n v="0"/>
    <n v="0"/>
    <n v="0"/>
    <n v="0"/>
    <n v="0"/>
    <n v="0"/>
    <m/>
    <m/>
    <m/>
    <s v="No"/>
    <m/>
    <m/>
    <m/>
    <s v="J10025-PHL-SG"/>
    <m/>
    <m/>
    <s v="S0363780"/>
  </r>
  <r>
    <x v="1200"/>
    <n v="10000"/>
    <n v="20000"/>
    <d v="2025-04-30T00:00:00"/>
    <s v="502LAUGH"/>
    <s v=" 9:40:22 am"/>
    <n v="860909190918"/>
    <s v="FDC32220"/>
    <x v="1"/>
    <s v="No"/>
    <x v="36"/>
    <x v="2"/>
    <x v="45"/>
    <x v="45"/>
    <n v="134"/>
    <m/>
    <m/>
    <d v="2025-04-30T00:00:00"/>
    <m/>
    <n v="27"/>
    <n v="3618"/>
    <s v="PE"/>
    <n v="200699060001"/>
    <n v="0"/>
    <n v="0"/>
    <n v="0"/>
    <n v="0"/>
    <n v="0"/>
    <n v="0"/>
    <m/>
    <m/>
    <n v="0"/>
    <m/>
    <m/>
    <m/>
    <s v="No"/>
    <n v="0"/>
    <s v="No"/>
    <m/>
    <m/>
    <n v="20069906"/>
    <s v="I09180"/>
    <m/>
    <n v="0"/>
    <n v="0"/>
    <n v="0"/>
    <n v="0"/>
    <n v="0"/>
    <n v="0"/>
    <m/>
    <m/>
    <m/>
    <s v="No"/>
    <m/>
    <m/>
    <m/>
    <s v="I09180"/>
    <m/>
    <m/>
    <s v="S0363804"/>
  </r>
  <r>
    <x v="1253"/>
    <n v="10000"/>
    <n v="10000"/>
    <d v="2025-05-02T00:00:00"/>
    <s v="502LAUGH"/>
    <s v=" 8:33:28 am"/>
    <s v="U542353003"/>
    <s v="SSC32484"/>
    <x v="0"/>
    <s v="No"/>
    <x v="39"/>
    <x v="4"/>
    <x v="41"/>
    <x v="41"/>
    <n v="81"/>
    <m/>
    <m/>
    <d v="2025-04-30T00:00:00"/>
    <m/>
    <n v="124"/>
    <n v="10044"/>
    <s v="PE"/>
    <s v="03L3019-H45064-50001"/>
    <n v="0"/>
    <n v="0"/>
    <n v="0"/>
    <n v="0"/>
    <n v="0"/>
    <n v="0"/>
    <m/>
    <m/>
    <n v="0"/>
    <m/>
    <m/>
    <m/>
    <s v="No"/>
    <n v="0"/>
    <s v="No"/>
    <m/>
    <m/>
    <s v="03L3019-H45064-50"/>
    <s v="I09082-TL"/>
    <m/>
    <n v="0"/>
    <n v="0"/>
    <n v="0"/>
    <n v="0"/>
    <n v="0"/>
    <n v="0"/>
    <m/>
    <m/>
    <m/>
    <s v="No"/>
    <m/>
    <m/>
    <m/>
    <s v="I09082-TL"/>
    <m/>
    <m/>
    <s v="H0065099"/>
  </r>
  <r>
    <x v="1254"/>
    <n v="10000"/>
    <n v="10000"/>
    <d v="2025-05-02T00:00:00"/>
    <s v="502LAUGH"/>
    <s v=" 8:33:28 am"/>
    <s v="U542353003"/>
    <s v="SSC32484"/>
    <x v="0"/>
    <s v="No"/>
    <x v="39"/>
    <x v="4"/>
    <x v="41"/>
    <x v="41"/>
    <n v="5"/>
    <m/>
    <m/>
    <d v="2025-04-30T00:00:00"/>
    <m/>
    <n v="124"/>
    <n v="620"/>
    <s v="PE"/>
    <s v="03L3019-H45064-50001"/>
    <n v="0"/>
    <n v="0"/>
    <n v="0"/>
    <n v="0"/>
    <n v="0"/>
    <n v="0"/>
    <m/>
    <m/>
    <n v="0"/>
    <m/>
    <m/>
    <m/>
    <s v="No"/>
    <n v="0"/>
    <s v="No"/>
    <m/>
    <m/>
    <s v="03L3019-H45064-50"/>
    <s v="I09082-TL"/>
    <m/>
    <n v="0"/>
    <n v="0"/>
    <n v="0"/>
    <n v="0"/>
    <n v="0"/>
    <n v="0"/>
    <m/>
    <m/>
    <m/>
    <s v="No"/>
    <m/>
    <m/>
    <m/>
    <s v="I09082-TL"/>
    <m/>
    <m/>
    <s v="H0065100"/>
  </r>
  <r>
    <x v="1255"/>
    <n v="10000"/>
    <n v="10000"/>
    <d v="2025-05-02T00:00:00"/>
    <s v="502LAUGH"/>
    <s v=" 8:33:28 am"/>
    <s v="U542353003"/>
    <s v="SSC32484"/>
    <x v="0"/>
    <s v="No"/>
    <x v="39"/>
    <x v="4"/>
    <x v="41"/>
    <x v="41"/>
    <n v="2"/>
    <m/>
    <m/>
    <d v="2025-04-30T00:00:00"/>
    <m/>
    <n v="124"/>
    <n v="296"/>
    <s v="PE"/>
    <s v="03L3019-H45064-50001"/>
    <n v="0"/>
    <n v="0"/>
    <n v="0"/>
    <n v="0"/>
    <n v="0"/>
    <n v="0"/>
    <m/>
    <m/>
    <n v="0"/>
    <m/>
    <m/>
    <m/>
    <s v="No"/>
    <n v="0"/>
    <s v="No"/>
    <m/>
    <m/>
    <s v="03L3019-H45064-50"/>
    <s v="I09082-TL"/>
    <m/>
    <n v="0"/>
    <n v="0"/>
    <n v="0"/>
    <n v="0"/>
    <n v="0"/>
    <n v="0"/>
    <m/>
    <m/>
    <m/>
    <s v="No"/>
    <m/>
    <m/>
    <m/>
    <s v="I09082-TL"/>
    <m/>
    <m/>
    <s v="ZSA101829"/>
  </r>
  <r>
    <x v="1255"/>
    <n v="20000"/>
    <n v="10000"/>
    <d v="2025-05-02T00:00:00"/>
    <s v="502LAUGH"/>
    <s v=" 8:33:28 am"/>
    <s v="U542353003"/>
    <s v="SSC32484"/>
    <x v="0"/>
    <s v="No"/>
    <x v="39"/>
    <x v="4"/>
    <x v="41"/>
    <x v="41"/>
    <n v="2"/>
    <m/>
    <m/>
    <d v="2025-04-30T00:00:00"/>
    <m/>
    <n v="124"/>
    <n v="200"/>
    <s v="PE"/>
    <s v="03L3019-H45064-50001"/>
    <n v="0"/>
    <n v="0"/>
    <n v="0"/>
    <n v="0"/>
    <n v="0"/>
    <n v="0"/>
    <m/>
    <m/>
    <n v="0"/>
    <m/>
    <m/>
    <m/>
    <s v="No"/>
    <n v="0"/>
    <s v="No"/>
    <m/>
    <m/>
    <s v="03L3019-H45064-50"/>
    <s v="I09082-TL"/>
    <m/>
    <n v="0"/>
    <n v="0"/>
    <n v="0"/>
    <n v="0"/>
    <n v="0"/>
    <n v="0"/>
    <m/>
    <m/>
    <m/>
    <s v="No"/>
    <m/>
    <m/>
    <m/>
    <s v="I09082-TL"/>
    <m/>
    <m/>
    <s v="ZSA101829"/>
  </r>
  <r>
    <x v="1256"/>
    <n v="10000"/>
    <n v="10000"/>
    <d v="2025-04-30T00:00:00"/>
    <s v="502LAUGH"/>
    <s v=" 5:07:27 pm"/>
    <s v="SG-5644655 01"/>
    <s v="DC32149"/>
    <x v="0"/>
    <s v="No"/>
    <x v="6"/>
    <x v="5"/>
    <x v="6"/>
    <x v="6"/>
    <n v="5295"/>
    <m/>
    <m/>
    <d v="2025-04-30T00:00:00"/>
    <m/>
    <n v="1"/>
    <n v="5295"/>
    <s v="PE"/>
    <n v="150335490001"/>
    <n v="0"/>
    <n v="0"/>
    <n v="0"/>
    <n v="0"/>
    <n v="0"/>
    <n v="0"/>
    <m/>
    <m/>
    <n v="0"/>
    <m/>
    <m/>
    <m/>
    <s v="No"/>
    <n v="0"/>
    <s v="No"/>
    <m/>
    <m/>
    <n v="15033549"/>
    <s v="I09180"/>
    <m/>
    <n v="0"/>
    <n v="0"/>
    <n v="0"/>
    <n v="0"/>
    <n v="0"/>
    <n v="0"/>
    <m/>
    <m/>
    <m/>
    <s v="No"/>
    <m/>
    <m/>
    <m/>
    <s v="I09180"/>
    <m/>
    <m/>
    <s v="S0363816"/>
  </r>
  <r>
    <x v="1256"/>
    <n v="20000"/>
    <n v="10000"/>
    <d v="2025-04-30T00:00:00"/>
    <s v="502LAUGH"/>
    <s v=" 5:07:27 pm"/>
    <s v="SG-5644655 01"/>
    <s v="DC32149"/>
    <x v="0"/>
    <s v="No"/>
    <x v="6"/>
    <x v="5"/>
    <x v="6"/>
    <x v="6"/>
    <n v="5295"/>
    <m/>
    <m/>
    <d v="2025-04-30T00:00:00"/>
    <m/>
    <n v="1"/>
    <n v="5295"/>
    <s v="PE"/>
    <n v="150335490001"/>
    <n v="0"/>
    <n v="0"/>
    <n v="0"/>
    <n v="0"/>
    <n v="0"/>
    <n v="0"/>
    <m/>
    <m/>
    <n v="0"/>
    <m/>
    <m/>
    <m/>
    <s v="No"/>
    <n v="0"/>
    <s v="No"/>
    <m/>
    <m/>
    <n v="15033549"/>
    <s v="I09180"/>
    <m/>
    <n v="0"/>
    <n v="0"/>
    <n v="0"/>
    <n v="0"/>
    <n v="0"/>
    <n v="0"/>
    <m/>
    <m/>
    <m/>
    <s v="No"/>
    <m/>
    <m/>
    <m/>
    <s v="I09180"/>
    <m/>
    <m/>
    <s v="S0363816"/>
  </r>
  <r>
    <x v="1206"/>
    <n v="10000"/>
    <n v="20000"/>
    <d v="2025-05-05T00:00:00"/>
    <s v="502LAUGH"/>
    <s v=" 8:36:28 am"/>
    <s v="M4B4603BGJBJ211-S249100174"/>
    <s v="FPD29806"/>
    <x v="0"/>
    <s v="No"/>
    <x v="35"/>
    <x v="27"/>
    <x v="35"/>
    <x v="35"/>
    <n v="60000"/>
    <m/>
    <m/>
    <d v="2025-04-30T00:00:00"/>
    <m/>
    <n v="1"/>
    <n v="60000"/>
    <s v="PE"/>
    <s v="725428400-NEWPRO0001"/>
    <n v="0"/>
    <n v="0"/>
    <n v="0"/>
    <n v="0"/>
    <n v="0"/>
    <n v="0"/>
    <m/>
    <m/>
    <n v="0"/>
    <m/>
    <m/>
    <m/>
    <s v="No"/>
    <n v="0"/>
    <s v="No"/>
    <m/>
    <m/>
    <s v="725428400-NEWPROCESS"/>
    <s v="S19314"/>
    <m/>
    <n v="0"/>
    <n v="0"/>
    <n v="0"/>
    <n v="0"/>
    <n v="0"/>
    <n v="0"/>
    <m/>
    <m/>
    <m/>
    <s v="No"/>
    <m/>
    <m/>
    <m/>
    <s v="S19314"/>
    <m/>
    <m/>
    <s v="H0065126"/>
  </r>
  <r>
    <x v="1257"/>
    <n v="10000"/>
    <n v="10000"/>
    <d v="2025-04-30T00:00:00"/>
    <s v="502LAUGH"/>
    <s v=" 5:01:15 pm"/>
    <s v="4112210U5"/>
    <s v="SC29631"/>
    <x v="0"/>
    <s v="No"/>
    <x v="7"/>
    <x v="6"/>
    <x v="7"/>
    <x v="7"/>
    <n v="1000"/>
    <m/>
    <m/>
    <d v="2025-04-30T00:00:00"/>
    <m/>
    <n v="1"/>
    <n v="1000"/>
    <s v="PE"/>
    <s v="810286 REV1000001"/>
    <n v="0"/>
    <n v="0"/>
    <n v="0"/>
    <n v="0"/>
    <n v="0"/>
    <n v="0"/>
    <m/>
    <m/>
    <n v="0"/>
    <m/>
    <m/>
    <m/>
    <s v="No"/>
    <n v="0"/>
    <s v="No"/>
    <m/>
    <m/>
    <s v="810286 REV100"/>
    <s v="V22000"/>
    <m/>
    <n v="0"/>
    <n v="0"/>
    <n v="0"/>
    <n v="0"/>
    <n v="0"/>
    <n v="0"/>
    <m/>
    <m/>
    <m/>
    <s v="No"/>
    <m/>
    <m/>
    <m/>
    <s v="V22000"/>
    <m/>
    <m/>
    <s v="S0363838"/>
  </r>
  <r>
    <x v="1211"/>
    <n v="10000"/>
    <n v="20000"/>
    <d v="2025-04-30T00:00:00"/>
    <s v="502LAUGH"/>
    <s v=" 2:31:33 pm"/>
    <s v="J00WA7080"/>
    <s v="BC02554"/>
    <x v="1"/>
    <s v="No"/>
    <x v="19"/>
    <x v="15"/>
    <x v="18"/>
    <x v="18"/>
    <n v="3000"/>
    <m/>
    <m/>
    <d v="2025-04-30T00:00:00"/>
    <m/>
    <n v="6"/>
    <n v="18000"/>
    <s v="PE"/>
    <n v="83615120001"/>
    <n v="0"/>
    <n v="0"/>
    <n v="0"/>
    <n v="0"/>
    <n v="0"/>
    <n v="0"/>
    <m/>
    <m/>
    <n v="0"/>
    <m/>
    <m/>
    <m/>
    <s v="No"/>
    <n v="0"/>
    <s v="No"/>
    <m/>
    <m/>
    <n v="8361512"/>
    <s v="B02083"/>
    <m/>
    <n v="0"/>
    <n v="0"/>
    <n v="0"/>
    <n v="0"/>
    <n v="0"/>
    <n v="0"/>
    <m/>
    <m/>
    <m/>
    <s v="No"/>
    <m/>
    <m/>
    <m/>
    <s v="B02083"/>
    <m/>
    <m/>
    <s v="S0363853"/>
  </r>
  <r>
    <x v="1213"/>
    <n v="10000"/>
    <n v="20000"/>
    <d v="2025-04-30T00:00:00"/>
    <s v="502LAUGH"/>
    <d v="1899-12-30T12:55:58"/>
    <s v="J00WA7080"/>
    <s v="BC02554"/>
    <x v="1"/>
    <s v="No"/>
    <x v="19"/>
    <x v="15"/>
    <x v="18"/>
    <x v="18"/>
    <n v="2500"/>
    <m/>
    <m/>
    <d v="2025-04-30T00:00:00"/>
    <m/>
    <n v="6"/>
    <n v="15000"/>
    <s v="PE"/>
    <n v="5000444460001"/>
    <n v="0"/>
    <n v="0"/>
    <n v="0"/>
    <n v="0"/>
    <n v="0"/>
    <n v="0"/>
    <m/>
    <m/>
    <n v="0"/>
    <m/>
    <m/>
    <m/>
    <s v="No"/>
    <n v="0"/>
    <s v="No"/>
    <m/>
    <m/>
    <n v="500044446"/>
    <s v="B02083"/>
    <m/>
    <n v="0"/>
    <n v="0"/>
    <n v="0"/>
    <n v="0"/>
    <n v="0"/>
    <n v="0"/>
    <m/>
    <m/>
    <m/>
    <s v="No"/>
    <m/>
    <m/>
    <m/>
    <s v="B02083"/>
    <m/>
    <m/>
    <s v="S0363853"/>
  </r>
  <r>
    <x v="1258"/>
    <n v="10000"/>
    <n v="10000"/>
    <d v="2025-05-02T00:00:00"/>
    <s v="502LAUGH"/>
    <s v=" 8:33:28 am"/>
    <s v="U542353003"/>
    <s v="SSC32484"/>
    <x v="0"/>
    <s v="No"/>
    <x v="39"/>
    <x v="4"/>
    <x v="41"/>
    <x v="41"/>
    <n v="5"/>
    <m/>
    <m/>
    <d v="2025-04-30T00:00:00"/>
    <m/>
    <n v="124"/>
    <n v="620"/>
    <s v="PE"/>
    <s v="03L3019-H45064-50001"/>
    <n v="0"/>
    <n v="0"/>
    <n v="0"/>
    <n v="0"/>
    <n v="0"/>
    <n v="0"/>
    <m/>
    <m/>
    <n v="0"/>
    <m/>
    <m/>
    <m/>
    <s v="No"/>
    <n v="0"/>
    <s v="No"/>
    <m/>
    <m/>
    <s v="03L3019-H45064-50"/>
    <s v="I09082-TL"/>
    <m/>
    <n v="0"/>
    <n v="0"/>
    <n v="0"/>
    <n v="0"/>
    <n v="0"/>
    <n v="0"/>
    <m/>
    <m/>
    <m/>
    <s v="No"/>
    <m/>
    <m/>
    <m/>
    <s v="I09082-TL"/>
    <m/>
    <m/>
    <s v="ZSA101833"/>
  </r>
  <r>
    <x v="1259"/>
    <n v="10000"/>
    <n v="20000"/>
    <d v="2025-04-30T00:00:00"/>
    <s v="502LAUGH"/>
    <s v=" 9:22:41 am"/>
    <s v="3082512U9/4136S1"/>
    <s v="SC27200"/>
    <x v="0"/>
    <s v="No"/>
    <x v="30"/>
    <x v="24"/>
    <x v="32"/>
    <x v="32"/>
    <n v="1000"/>
    <m/>
    <m/>
    <d v="2025-04-30T00:00:00"/>
    <m/>
    <n v="1"/>
    <n v="1000"/>
    <s v="PE"/>
    <n v="4.40170086001E+17"/>
    <n v="0"/>
    <n v="0"/>
    <n v="0"/>
    <n v="0"/>
    <n v="0"/>
    <n v="0"/>
    <m/>
    <m/>
    <n v="0"/>
    <m/>
    <m/>
    <m/>
    <s v="No"/>
    <n v="0"/>
    <s v="No"/>
    <m/>
    <m/>
    <n v="44017008600100"/>
    <s v="T20096"/>
    <m/>
    <n v="0"/>
    <n v="0"/>
    <n v="0"/>
    <n v="0"/>
    <n v="0"/>
    <n v="0"/>
    <m/>
    <m/>
    <m/>
    <s v="No"/>
    <m/>
    <m/>
    <m/>
    <s v="T20096"/>
    <m/>
    <m/>
    <s v="GRR62165"/>
  </r>
  <r>
    <x v="1260"/>
    <n v="10000"/>
    <n v="10000"/>
    <d v="2025-04-30T00:00:00"/>
    <s v="502LAUGH"/>
    <s v=" 5:00:04 pm"/>
    <s v="U481252037"/>
    <s v="SC06492"/>
    <x v="0"/>
    <s v="No"/>
    <x v="19"/>
    <x v="15"/>
    <x v="18"/>
    <x v="18"/>
    <n v="3334"/>
    <m/>
    <m/>
    <d v="2025-04-30T00:00:00"/>
    <m/>
    <n v="3"/>
    <n v="10002"/>
    <s v="PE"/>
    <s v="BLANK LABEL-60X10002"/>
    <n v="0"/>
    <n v="0"/>
    <n v="0"/>
    <n v="0"/>
    <n v="0"/>
    <n v="0"/>
    <m/>
    <m/>
    <n v="0"/>
    <m/>
    <m/>
    <m/>
    <s v="No"/>
    <n v="0"/>
    <s v="No"/>
    <m/>
    <m/>
    <s v="BLANK LABEL-60X100MM"/>
    <s v="J10098"/>
    <m/>
    <n v="0"/>
    <n v="0"/>
    <n v="0"/>
    <n v="0"/>
    <n v="0"/>
    <n v="0"/>
    <m/>
    <m/>
    <m/>
    <s v="No"/>
    <m/>
    <m/>
    <m/>
    <s v="J10098"/>
    <m/>
    <m/>
    <s v="S0363867"/>
  </r>
  <r>
    <x v="1261"/>
    <n v="10000"/>
    <n v="10000"/>
    <d v="2025-05-05T00:00:00"/>
    <s v="502LAUGH"/>
    <s v=" 2:47:27 pm"/>
    <n v="10620258070"/>
    <s v="FBC30652"/>
    <x v="0"/>
    <s v="No"/>
    <x v="0"/>
    <x v="0"/>
    <x v="0"/>
    <x v="0"/>
    <n v="130"/>
    <m/>
    <m/>
    <d v="2025-04-30T00:00:00"/>
    <m/>
    <n v="308"/>
    <n v="40040"/>
    <s v="PE"/>
    <s v="3UB55-800010001"/>
    <n v="0"/>
    <n v="0"/>
    <n v="0"/>
    <n v="0"/>
    <n v="0"/>
    <n v="0"/>
    <m/>
    <m/>
    <n v="0"/>
    <m/>
    <m/>
    <m/>
    <s v="No"/>
    <n v="0"/>
    <s v="No"/>
    <m/>
    <m/>
    <s v="3UB55-80001"/>
    <s v="H08031-JIM-M"/>
    <m/>
    <n v="0"/>
    <n v="0"/>
    <n v="0"/>
    <n v="0"/>
    <n v="0"/>
    <n v="0"/>
    <m/>
    <m/>
    <m/>
    <s v="No"/>
    <m/>
    <m/>
    <m/>
    <s v="H08031-JIM-M"/>
    <m/>
    <m/>
    <s v="S03639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5">
  <r>
    <x v="0"/>
    <n v="10000"/>
    <n v="10000"/>
    <d v="2025-05-09T00:00:00"/>
    <s v="502LAUGH"/>
    <s v=" 9:26:40 am"/>
    <n v="2321164"/>
    <s v="DC03278"/>
    <x v="0"/>
    <s v="No"/>
    <x v="0"/>
    <x v="0"/>
    <s v="PP24"/>
    <s v="HO HON SENG"/>
    <n v="3500"/>
    <m/>
    <m/>
    <d v="2025-04-01T00:00:00"/>
    <m/>
    <n v="1"/>
    <n v="3500"/>
    <s v="PE"/>
    <s v="CE-1070129715-010001"/>
    <n v="0"/>
    <n v="0"/>
    <n v="0"/>
    <n v="0"/>
    <n v="0"/>
    <n v="0"/>
    <m/>
    <m/>
    <n v="0"/>
    <m/>
    <m/>
    <m/>
    <s v="No"/>
    <n v="0"/>
    <s v="No"/>
    <m/>
    <m/>
    <x v="0"/>
    <x v="0"/>
    <x v="0"/>
    <m/>
    <n v="0"/>
    <n v="0"/>
    <n v="0"/>
    <n v="0"/>
    <n v="0"/>
    <n v="0"/>
    <m/>
    <m/>
    <m/>
    <s v="No"/>
    <m/>
    <m/>
    <m/>
    <s v="C03043"/>
    <m/>
    <m/>
    <s v="S0359242"/>
  </r>
  <r>
    <x v="1"/>
    <n v="10000"/>
    <n v="10000"/>
    <d v="2025-04-04T00:00:00"/>
    <s v="502LAUGH"/>
    <s v=" 5:16:20 pm"/>
    <n v="10620258022"/>
    <s v="FDC30934"/>
    <x v="0"/>
    <s v="No"/>
    <x v="1"/>
    <x v="1"/>
    <s v="PM16"/>
    <s v="TEO KAH JUN"/>
    <n v="200"/>
    <m/>
    <m/>
    <d v="2025-04-01T00:00:00"/>
    <m/>
    <n v="36"/>
    <n v="7200"/>
    <s v="PE"/>
    <s v="CZ633-800050001"/>
    <n v="0"/>
    <n v="0"/>
    <n v="0"/>
    <n v="0"/>
    <n v="0"/>
    <n v="0"/>
    <m/>
    <m/>
    <n v="0"/>
    <m/>
    <m/>
    <m/>
    <s v="No"/>
    <n v="0"/>
    <s v="No"/>
    <m/>
    <m/>
    <x v="1"/>
    <x v="1"/>
    <x v="1"/>
    <m/>
    <n v="0"/>
    <n v="0"/>
    <n v="0"/>
    <n v="0"/>
    <n v="0"/>
    <n v="0"/>
    <m/>
    <m/>
    <m/>
    <s v="No"/>
    <m/>
    <m/>
    <m/>
    <s v="H08031-JIM"/>
    <m/>
    <m/>
    <s v="S0361845"/>
  </r>
  <r>
    <x v="2"/>
    <n v="10000"/>
    <n v="10000"/>
    <d v="2025-04-04T00:00:00"/>
    <s v="502LAUGH"/>
    <s v=" 5:15:26 pm"/>
    <n v="10620258022"/>
    <s v="FDC30934"/>
    <x v="0"/>
    <s v="No"/>
    <x v="1"/>
    <x v="1"/>
    <s v="PM16"/>
    <s v="TEO KAH JUN"/>
    <n v="167"/>
    <m/>
    <m/>
    <d v="2025-04-01T00:00:00"/>
    <m/>
    <n v="36"/>
    <n v="6012"/>
    <s v="PE"/>
    <s v="CZ635-800050001"/>
    <n v="0"/>
    <n v="0"/>
    <n v="0"/>
    <n v="0"/>
    <n v="0"/>
    <n v="0"/>
    <m/>
    <m/>
    <n v="0"/>
    <m/>
    <m/>
    <m/>
    <s v="No"/>
    <n v="0"/>
    <s v="No"/>
    <m/>
    <m/>
    <x v="2"/>
    <x v="1"/>
    <x v="1"/>
    <m/>
    <n v="0"/>
    <n v="0"/>
    <n v="0"/>
    <n v="0"/>
    <n v="0"/>
    <n v="0"/>
    <m/>
    <m/>
    <m/>
    <s v="No"/>
    <m/>
    <m/>
    <m/>
    <s v="H08031-JIM"/>
    <m/>
    <m/>
    <s v="S0361902"/>
  </r>
  <r>
    <x v="3"/>
    <n v="10000"/>
    <n v="40000"/>
    <d v="2025-04-01T00:00:00"/>
    <s v="502LAUGH"/>
    <s v=" 5:42:25 pm"/>
    <s v="D005H7770"/>
    <m/>
    <x v="0"/>
    <s v="Yes"/>
    <x v="2"/>
    <x v="2"/>
    <s v="PM59"/>
    <s v="VOON CHAN PIN"/>
    <n v="3667"/>
    <m/>
    <m/>
    <d v="2025-04-01T00:00:00"/>
    <m/>
    <n v="30"/>
    <n v="110010"/>
    <s v="PE"/>
    <s v="R390-411 REV1.00001"/>
    <n v="0"/>
    <n v="104761"/>
    <n v="5249"/>
    <n v="0"/>
    <n v="0"/>
    <n v="0"/>
    <m/>
    <m/>
    <n v="0"/>
    <m/>
    <m/>
    <m/>
    <m/>
    <m/>
    <m/>
    <m/>
    <m/>
    <x v="3"/>
    <x v="2"/>
    <x v="2"/>
    <m/>
    <n v="0"/>
    <n v="0"/>
    <n v="0"/>
    <n v="0"/>
    <n v="0"/>
    <n v="0"/>
    <m/>
    <m/>
    <m/>
    <s v="No"/>
    <s v="W664003"/>
    <n v="0"/>
    <m/>
    <s v="R18131-MEIBAN MIC-M"/>
    <m/>
    <m/>
    <s v="S0348898"/>
  </r>
  <r>
    <x v="3"/>
    <n v="10000"/>
    <n v="50000"/>
    <d v="2025-04-01T00:00:00"/>
    <s v="502LAUGH"/>
    <s v=" 5:42:25 pm"/>
    <s v="D005H7770"/>
    <m/>
    <x v="1"/>
    <s v="Yes"/>
    <x v="2"/>
    <x v="2"/>
    <s v="PM59"/>
    <s v="VOON CHAN PIN"/>
    <n v="3334"/>
    <m/>
    <m/>
    <d v="2025-04-01T00:00:00"/>
    <m/>
    <n v="30"/>
    <n v="100020"/>
    <s v="PE"/>
    <s v="R390-411 REV1.00001"/>
    <n v="0"/>
    <n v="100010"/>
    <n v="10"/>
    <n v="0"/>
    <n v="0"/>
    <n v="0"/>
    <m/>
    <m/>
    <n v="0"/>
    <m/>
    <m/>
    <m/>
    <m/>
    <m/>
    <m/>
    <m/>
    <m/>
    <x v="3"/>
    <x v="2"/>
    <x v="2"/>
    <m/>
    <n v="0"/>
    <n v="0"/>
    <n v="0"/>
    <n v="0"/>
    <n v="0"/>
    <n v="0"/>
    <m/>
    <m/>
    <m/>
    <s v="No"/>
    <s v="W664003"/>
    <n v="0"/>
    <m/>
    <s v="R18131-MEIBAN MIC-M"/>
    <m/>
    <m/>
    <s v="S0348898"/>
  </r>
  <r>
    <x v="4"/>
    <n v="10000"/>
    <n v="30000"/>
    <d v="2025-04-04T00:00:00"/>
    <s v="502LAUGH"/>
    <d v="1899-12-30T10:34:56"/>
    <s v="10639931053/10639931059/10639931056/10639931055"/>
    <m/>
    <x v="1"/>
    <s v="Yes"/>
    <x v="3"/>
    <x v="3"/>
    <s v="PM74"/>
    <s v="YONG CHEE SOON"/>
    <n v="29723"/>
    <m/>
    <m/>
    <d v="2025-04-01T00:00:00"/>
    <m/>
    <n v="36"/>
    <n v="1070028"/>
    <s v="PE"/>
    <s v="5180-0100-BH2120001"/>
    <n v="0"/>
    <n v="1000000"/>
    <n v="70028"/>
    <n v="0"/>
    <n v="0"/>
    <n v="0"/>
    <m/>
    <m/>
    <n v="0"/>
    <m/>
    <m/>
    <m/>
    <m/>
    <m/>
    <m/>
    <m/>
    <m/>
    <x v="4"/>
    <x v="1"/>
    <x v="1"/>
    <m/>
    <n v="0"/>
    <n v="0"/>
    <n v="0"/>
    <n v="0"/>
    <n v="0"/>
    <n v="0"/>
    <m/>
    <m/>
    <m/>
    <s v="No"/>
    <s v="W664068"/>
    <n v="0"/>
    <m/>
    <s v="H08031-JIM"/>
    <m/>
    <m/>
    <s v="S0353202"/>
  </r>
  <r>
    <x v="5"/>
    <n v="10000"/>
    <n v="10000"/>
    <d v="2025-04-02T00:00:00"/>
    <s v="502LAUGH"/>
    <s v=" 3:35:20 pm"/>
    <s v="J00TP9191/J00WA7110"/>
    <m/>
    <x v="0"/>
    <s v="Yes"/>
    <x v="4"/>
    <x v="4"/>
    <s v="PM46"/>
    <s v="TAN CHEE CHUN"/>
    <n v="24375"/>
    <m/>
    <m/>
    <d v="2025-04-01T00:00:00"/>
    <m/>
    <n v="8"/>
    <n v="195000"/>
    <s v="PE"/>
    <s v="Z512 REV 6.00001"/>
    <n v="0"/>
    <n v="195000"/>
    <n v="0"/>
    <n v="0"/>
    <n v="0"/>
    <n v="0"/>
    <m/>
    <m/>
    <n v="0"/>
    <m/>
    <m/>
    <m/>
    <m/>
    <m/>
    <m/>
    <m/>
    <m/>
    <x v="5"/>
    <x v="3"/>
    <x v="3"/>
    <m/>
    <n v="0"/>
    <n v="0"/>
    <n v="0"/>
    <n v="0"/>
    <n v="0"/>
    <n v="0"/>
    <m/>
    <m/>
    <m/>
    <s v="No"/>
    <s v="W664076"/>
    <n v="0"/>
    <m/>
    <s v="R18131"/>
    <m/>
    <m/>
    <s v="S0357874"/>
  </r>
  <r>
    <x v="6"/>
    <n v="10000"/>
    <n v="10000"/>
    <d v="2025-04-07T00:00:00"/>
    <s v="502LAUGH"/>
    <s v=" 9:01:59 am"/>
    <s v="1010831/80117500/XHX24911A1407/XHX2412190201/WO2024/5284"/>
    <m/>
    <x v="0"/>
    <s v="Yes"/>
    <x v="5"/>
    <x v="5"/>
    <s v="PM47"/>
    <s v="CHEAN WEI KEONG"/>
    <n v="41875"/>
    <m/>
    <m/>
    <d v="2025-04-01T00:00:00"/>
    <m/>
    <n v="8"/>
    <n v="335000"/>
    <s v="PE"/>
    <s v="MT273730001"/>
    <n v="0"/>
    <n v="335000"/>
    <n v="0"/>
    <n v="0"/>
    <n v="0"/>
    <n v="0"/>
    <m/>
    <m/>
    <n v="0"/>
    <m/>
    <m/>
    <m/>
    <m/>
    <m/>
    <m/>
    <m/>
    <m/>
    <x v="6"/>
    <x v="4"/>
    <x v="4"/>
    <m/>
    <n v="0"/>
    <n v="0"/>
    <n v="0"/>
    <n v="0"/>
    <n v="0"/>
    <n v="0"/>
    <m/>
    <m/>
    <m/>
    <s v="No"/>
    <s v="W664503"/>
    <n v="0"/>
    <m/>
    <s v="Z26002"/>
    <m/>
    <m/>
    <s v="S0359228"/>
  </r>
  <r>
    <x v="6"/>
    <n v="10000"/>
    <n v="20000"/>
    <d v="2025-04-07T00:00:00"/>
    <s v="502LAUGH"/>
    <s v=" 9:01:59 am"/>
    <s v="1010831/80117500/XHX24911A1407/XHX2412190201/WO2024/5284"/>
    <m/>
    <x v="0"/>
    <s v="Yes"/>
    <x v="5"/>
    <x v="5"/>
    <s v="PM41"/>
    <s v="CHONG WEN XUEN"/>
    <n v="48125"/>
    <m/>
    <m/>
    <d v="2025-04-01T00:00:00"/>
    <m/>
    <n v="8"/>
    <n v="385000"/>
    <s v="PE"/>
    <s v="MT273730001"/>
    <n v="0"/>
    <n v="385000"/>
    <n v="0"/>
    <n v="0"/>
    <n v="0"/>
    <n v="0"/>
    <m/>
    <m/>
    <n v="0"/>
    <m/>
    <m/>
    <m/>
    <m/>
    <m/>
    <m/>
    <m/>
    <m/>
    <x v="6"/>
    <x v="4"/>
    <x v="4"/>
    <m/>
    <n v="0"/>
    <n v="0"/>
    <n v="0"/>
    <n v="0"/>
    <n v="0"/>
    <n v="0"/>
    <m/>
    <m/>
    <m/>
    <s v="No"/>
    <s v="W664503"/>
    <n v="0"/>
    <m/>
    <s v="Z26002"/>
    <m/>
    <m/>
    <s v="S0359228"/>
  </r>
  <r>
    <x v="7"/>
    <n v="10000"/>
    <n v="10000"/>
    <d v="2025-04-03T00:00:00"/>
    <s v="502LAUGH"/>
    <d v="1899-12-30T10:36:45"/>
    <n v="502200327"/>
    <m/>
    <x v="0"/>
    <s v="Yes"/>
    <x v="6"/>
    <x v="6"/>
    <s v="PS74"/>
    <s v="GOH CHIN TECK"/>
    <n v="32000"/>
    <m/>
    <m/>
    <d v="2025-04-01T00:00:00"/>
    <m/>
    <n v="18"/>
    <n v="576000"/>
    <s v="PE"/>
    <n v="7062430001"/>
    <n v="0"/>
    <n v="552000"/>
    <n v="24000"/>
    <n v="0"/>
    <n v="0"/>
    <n v="0"/>
    <m/>
    <m/>
    <n v="0"/>
    <m/>
    <m/>
    <m/>
    <m/>
    <m/>
    <m/>
    <m/>
    <m/>
    <x v="7"/>
    <x v="5"/>
    <x v="5"/>
    <m/>
    <n v="0"/>
    <n v="0"/>
    <n v="0"/>
    <n v="0"/>
    <n v="0"/>
    <n v="0"/>
    <m/>
    <m/>
    <m/>
    <s v="No"/>
    <s v="W665408"/>
    <n v="0"/>
    <m/>
    <s v="V22000-DE"/>
    <m/>
    <m/>
    <s v="S0360724"/>
  </r>
  <r>
    <x v="8"/>
    <n v="10000"/>
    <n v="10000"/>
    <d v="2025-04-02T00:00:00"/>
    <s v="502LAUGH"/>
    <s v=" 8:32:31 am"/>
    <s v="3082510U9/4032711U5"/>
    <m/>
    <x v="0"/>
    <s v="Yes"/>
    <x v="7"/>
    <x v="7"/>
    <s v="PM68"/>
    <s v="LEE KIM LIANG"/>
    <n v="500"/>
    <m/>
    <m/>
    <d v="2025-04-01T00:00:00"/>
    <m/>
    <n v="1"/>
    <n v="500"/>
    <s v="PE"/>
    <n v="701684070001"/>
    <n v="0"/>
    <n v="500"/>
    <n v="0"/>
    <n v="0"/>
    <n v="0"/>
    <n v="0"/>
    <m/>
    <m/>
    <n v="0"/>
    <m/>
    <m/>
    <m/>
    <m/>
    <m/>
    <m/>
    <m/>
    <m/>
    <x v="8"/>
    <x v="6"/>
    <x v="6"/>
    <m/>
    <n v="0"/>
    <n v="0"/>
    <n v="0"/>
    <n v="0"/>
    <n v="0"/>
    <n v="0"/>
    <m/>
    <m/>
    <m/>
    <s v="No"/>
    <s v="W663620"/>
    <n v="0"/>
    <m/>
    <s v="P16186"/>
    <m/>
    <m/>
    <s v="S0360882"/>
  </r>
  <r>
    <x v="9"/>
    <n v="10000"/>
    <n v="10000"/>
    <d v="2025-04-02T00:00:00"/>
    <s v="502LAUGH"/>
    <s v=" 8:35:58 am"/>
    <s v="4177S1/3830U7060"/>
    <m/>
    <x v="0"/>
    <s v="Yes"/>
    <x v="8"/>
    <x v="8"/>
    <s v="PM84"/>
    <s v="TAN TAI TOH"/>
    <n v="1000"/>
    <m/>
    <m/>
    <d v="2025-04-01T00:00:00"/>
    <m/>
    <n v="3"/>
    <n v="3000"/>
    <s v="PE"/>
    <n v="4.4017008600401997E+17"/>
    <n v="0"/>
    <n v="3000"/>
    <n v="0"/>
    <n v="0"/>
    <n v="0"/>
    <n v="0"/>
    <m/>
    <m/>
    <n v="0"/>
    <m/>
    <m/>
    <m/>
    <m/>
    <m/>
    <m/>
    <m/>
    <m/>
    <x v="9"/>
    <x v="7"/>
    <x v="7"/>
    <m/>
    <n v="0"/>
    <n v="0"/>
    <n v="0"/>
    <n v="0"/>
    <n v="0"/>
    <n v="0"/>
    <m/>
    <m/>
    <m/>
    <s v="No"/>
    <s v="W663637"/>
    <n v="0"/>
    <m/>
    <s v="T20096"/>
    <m/>
    <m/>
    <s v="S0360941"/>
  </r>
  <r>
    <x v="10"/>
    <n v="10000"/>
    <n v="40000"/>
    <d v="2025-04-02T00:00:00"/>
    <s v="502LAUGH"/>
    <s v=" 8:35:14 am"/>
    <s v="L5114U8024/405172625"/>
    <m/>
    <x v="1"/>
    <s v="Yes"/>
    <x v="9"/>
    <x v="9"/>
    <s v="PM30"/>
    <s v="OH KIAN YUAN"/>
    <n v="750"/>
    <m/>
    <m/>
    <d v="2025-04-01T00:00:00"/>
    <m/>
    <n v="2"/>
    <n v="1500"/>
    <s v="PE"/>
    <s v="TSMC00350020001"/>
    <n v="0"/>
    <n v="429"/>
    <n v="1071"/>
    <n v="0"/>
    <n v="0"/>
    <n v="0"/>
    <m/>
    <m/>
    <n v="0"/>
    <m/>
    <m/>
    <m/>
    <m/>
    <m/>
    <m/>
    <m/>
    <m/>
    <x v="10"/>
    <x v="8"/>
    <x v="8"/>
    <m/>
    <n v="0"/>
    <n v="0"/>
    <n v="0"/>
    <n v="0"/>
    <n v="0"/>
    <n v="0"/>
    <m/>
    <m/>
    <m/>
    <s v="No"/>
    <s v="W663663"/>
    <n v="0"/>
    <m/>
    <s v="T20104"/>
    <m/>
    <m/>
    <s v="S0361067"/>
  </r>
  <r>
    <x v="11"/>
    <n v="10000"/>
    <n v="10000"/>
    <d v="2025-04-01T00:00:00"/>
    <s v="502LAUGH"/>
    <s v=" 3:51:58 pm"/>
    <s v="BZA050-02"/>
    <m/>
    <x v="0"/>
    <s v="Yes"/>
    <x v="10"/>
    <x v="10"/>
    <s v="PS66"/>
    <s v="SIM ENG KWANG"/>
    <n v="3000"/>
    <m/>
    <m/>
    <d v="2025-04-01T00:00:00"/>
    <m/>
    <n v="1"/>
    <n v="3000"/>
    <s v="PE"/>
    <s v="IMK-50001"/>
    <n v="0"/>
    <n v="3000"/>
    <n v="0"/>
    <n v="0"/>
    <n v="0"/>
    <n v="0"/>
    <m/>
    <m/>
    <n v="0"/>
    <m/>
    <m/>
    <m/>
    <m/>
    <m/>
    <m/>
    <m/>
    <m/>
    <x v="11"/>
    <x v="9"/>
    <x v="9"/>
    <m/>
    <n v="0"/>
    <n v="0"/>
    <n v="0"/>
    <n v="0"/>
    <n v="0"/>
    <n v="0"/>
    <m/>
    <m/>
    <m/>
    <s v="No"/>
    <s v="W663684"/>
    <n v="0"/>
    <m/>
    <s v="G07075"/>
    <m/>
    <m/>
    <s v="S0361130"/>
  </r>
  <r>
    <x v="12"/>
    <n v="10000"/>
    <n v="20000"/>
    <d v="2025-04-02T00:00:00"/>
    <s v="502LAUGH"/>
    <s v=" 8:35:14 am"/>
    <s v="M0BTQ4850"/>
    <m/>
    <x v="0"/>
    <s v="Yes"/>
    <x v="11"/>
    <x v="11"/>
    <s v="PM09"/>
    <s v="PANG JING FULL"/>
    <n v="10000"/>
    <m/>
    <m/>
    <d v="2025-04-01T00:00:00"/>
    <m/>
    <n v="4"/>
    <n v="40000"/>
    <s v="PE"/>
    <s v="L001-773057-00000007"/>
    <n v="0"/>
    <n v="40000"/>
    <n v="0"/>
    <n v="0"/>
    <n v="0"/>
    <n v="0"/>
    <m/>
    <m/>
    <n v="0"/>
    <m/>
    <m/>
    <m/>
    <m/>
    <m/>
    <m/>
    <m/>
    <m/>
    <x v="12"/>
    <x v="10"/>
    <x v="10"/>
    <m/>
    <n v="0"/>
    <n v="0"/>
    <n v="0"/>
    <n v="0"/>
    <n v="0"/>
    <n v="0"/>
    <m/>
    <m/>
    <m/>
    <s v="No"/>
    <s v="W664539"/>
    <n v="0"/>
    <m/>
    <s v="W23041-TH"/>
    <m/>
    <m/>
    <s v="H0064786"/>
  </r>
  <r>
    <x v="13"/>
    <n v="10000"/>
    <n v="10000"/>
    <d v="2025-04-02T00:00:00"/>
    <s v="502LAUGH"/>
    <s v=" 9:46:52 am"/>
    <s v="M0BTQ4850"/>
    <m/>
    <x v="0"/>
    <s v="Yes"/>
    <x v="11"/>
    <x v="11"/>
    <s v="PM09"/>
    <s v="PANG JING FULL"/>
    <n v="10000"/>
    <m/>
    <m/>
    <d v="2025-04-01T00:00:00"/>
    <m/>
    <n v="4"/>
    <n v="40000"/>
    <s v="PE"/>
    <s v="L001-773057-00000007"/>
    <n v="0"/>
    <n v="40000"/>
    <n v="0"/>
    <n v="0"/>
    <n v="0"/>
    <n v="0"/>
    <m/>
    <m/>
    <n v="0"/>
    <m/>
    <m/>
    <m/>
    <m/>
    <m/>
    <m/>
    <m/>
    <m/>
    <x v="12"/>
    <x v="10"/>
    <x v="10"/>
    <m/>
    <n v="0"/>
    <n v="0"/>
    <n v="0"/>
    <n v="0"/>
    <n v="0"/>
    <n v="0"/>
    <m/>
    <m/>
    <m/>
    <s v="No"/>
    <s v="W664987"/>
    <n v="0"/>
    <m/>
    <s v="W23041-TH"/>
    <m/>
    <m/>
    <s v="H0064787"/>
  </r>
  <r>
    <x v="14"/>
    <n v="10000"/>
    <n v="20000"/>
    <d v="2025-04-02T00:00:00"/>
    <s v="502LAUGH"/>
    <d v="1899-12-30T11:27:08"/>
    <s v="U4A04S306"/>
    <m/>
    <x v="1"/>
    <s v="Yes"/>
    <x v="9"/>
    <x v="9"/>
    <s v="PM30"/>
    <s v="OH KIAN YUAN"/>
    <n v="7000"/>
    <m/>
    <m/>
    <d v="2025-04-01T00:00:00"/>
    <m/>
    <n v="1"/>
    <n v="7000"/>
    <s v="PE"/>
    <s v="60005003-D-GREEN0001"/>
    <n v="0"/>
    <n v="5000"/>
    <n v="2000"/>
    <n v="0"/>
    <n v="0"/>
    <n v="0"/>
    <m/>
    <m/>
    <n v="0"/>
    <m/>
    <m/>
    <m/>
    <m/>
    <m/>
    <m/>
    <m/>
    <m/>
    <x v="13"/>
    <x v="11"/>
    <x v="11"/>
    <m/>
    <n v="0"/>
    <n v="0"/>
    <n v="0"/>
    <n v="0"/>
    <n v="0"/>
    <n v="0"/>
    <m/>
    <m/>
    <m/>
    <s v="No"/>
    <s v="W663754"/>
    <n v="0"/>
    <m/>
    <s v="B02083"/>
    <m/>
    <m/>
    <s v="S0361285"/>
  </r>
  <r>
    <x v="15"/>
    <n v="10000"/>
    <n v="10000"/>
    <d v="2025-04-02T00:00:00"/>
    <s v="502LAUGH"/>
    <s v=" 8:35:14 am"/>
    <s v="M0BTQ4850"/>
    <m/>
    <x v="0"/>
    <s v="Yes"/>
    <x v="11"/>
    <x v="11"/>
    <s v="PM09"/>
    <s v="PANG JING FULL"/>
    <n v="250"/>
    <m/>
    <m/>
    <d v="2025-04-01T00:00:00"/>
    <m/>
    <n v="4"/>
    <n v="1000"/>
    <s v="PE"/>
    <s v="L001-773057-00000007"/>
    <n v="0"/>
    <n v="1000"/>
    <n v="0"/>
    <n v="0"/>
    <n v="0"/>
    <n v="0"/>
    <m/>
    <m/>
    <n v="0"/>
    <m/>
    <m/>
    <m/>
    <m/>
    <m/>
    <m/>
    <m/>
    <m/>
    <x v="12"/>
    <x v="12"/>
    <x v="12"/>
    <m/>
    <n v="0"/>
    <n v="0"/>
    <n v="0"/>
    <n v="0"/>
    <n v="0"/>
    <n v="0"/>
    <m/>
    <m/>
    <m/>
    <s v="No"/>
    <s v="W664118"/>
    <n v="0"/>
    <m/>
    <s v="X24001-WD-SUZHOU"/>
    <m/>
    <m/>
    <s v="S0361288"/>
  </r>
  <r>
    <x v="16"/>
    <n v="10000"/>
    <n v="10000"/>
    <d v="2025-04-02T00:00:00"/>
    <s v="502LAUGH"/>
    <s v=" 8:58:47 am"/>
    <s v="E0223920"/>
    <m/>
    <x v="0"/>
    <s v="Yes"/>
    <x v="12"/>
    <x v="12"/>
    <s v="PM80"/>
    <s v="YAP ZHI PING"/>
    <n v="2500"/>
    <m/>
    <m/>
    <d v="2025-04-01T00:00:00"/>
    <m/>
    <n v="72"/>
    <n v="180000"/>
    <s v="PE"/>
    <s v="1114-790-00007 R0001"/>
    <n v="0"/>
    <n v="180000"/>
    <n v="0"/>
    <n v="0"/>
    <n v="0"/>
    <n v="0"/>
    <m/>
    <m/>
    <n v="0"/>
    <m/>
    <m/>
    <m/>
    <m/>
    <m/>
    <m/>
    <m/>
    <m/>
    <x v="14"/>
    <x v="13"/>
    <x v="13"/>
    <m/>
    <n v="0"/>
    <n v="0"/>
    <n v="0"/>
    <n v="0"/>
    <n v="0"/>
    <n v="0"/>
    <m/>
    <m/>
    <m/>
    <s v="No"/>
    <s v="W664119"/>
    <n v="0"/>
    <m/>
    <s v="M13337-SMD"/>
    <m/>
    <m/>
    <s v="S0361340"/>
  </r>
  <r>
    <x v="17"/>
    <n v="10000"/>
    <n v="10000"/>
    <d v="2025-04-02T00:00:00"/>
    <s v="502LAUGH"/>
    <s v=" 8:58:47 am"/>
    <n v="1006323"/>
    <m/>
    <x v="0"/>
    <s v="Yes"/>
    <x v="12"/>
    <x v="12"/>
    <s v="PM80"/>
    <s v="YAP ZHI PING"/>
    <n v="3334"/>
    <m/>
    <m/>
    <d v="2025-04-01T00:00:00"/>
    <m/>
    <n v="90"/>
    <n v="300060"/>
    <s v="PE"/>
    <s v="1115-790-00003 R0001"/>
    <n v="0"/>
    <n v="300000"/>
    <n v="60"/>
    <n v="0"/>
    <n v="0"/>
    <n v="0"/>
    <m/>
    <m/>
    <n v="0"/>
    <m/>
    <m/>
    <m/>
    <m/>
    <m/>
    <m/>
    <m/>
    <m/>
    <x v="15"/>
    <x v="13"/>
    <x v="13"/>
    <m/>
    <n v="0"/>
    <n v="0"/>
    <n v="0"/>
    <n v="0"/>
    <n v="0"/>
    <n v="0"/>
    <m/>
    <m/>
    <m/>
    <s v="No"/>
    <s v="W663771"/>
    <n v="0"/>
    <m/>
    <s v="M13337-SMD"/>
    <m/>
    <m/>
    <s v="S0361340"/>
  </r>
  <r>
    <x v="18"/>
    <n v="10000"/>
    <n v="10000"/>
    <d v="2025-04-01T00:00:00"/>
    <s v="502LAUGH"/>
    <s v=" 5:43:19 pm"/>
    <s v="D005H7770"/>
    <m/>
    <x v="0"/>
    <s v="Yes"/>
    <x v="2"/>
    <x v="2"/>
    <s v="PM59"/>
    <s v="VOON CHAN PIN"/>
    <n v="667"/>
    <m/>
    <m/>
    <d v="2025-04-01T00:00:00"/>
    <m/>
    <n v="30"/>
    <n v="20010"/>
    <s v="PE"/>
    <s v="R390-411 REV1.00001"/>
    <n v="0"/>
    <n v="14334"/>
    <n v="5676"/>
    <n v="0"/>
    <n v="0"/>
    <n v="0"/>
    <m/>
    <m/>
    <n v="0"/>
    <m/>
    <m/>
    <m/>
    <m/>
    <m/>
    <m/>
    <m/>
    <m/>
    <x v="3"/>
    <x v="2"/>
    <x v="2"/>
    <m/>
    <n v="0"/>
    <n v="0"/>
    <n v="0"/>
    <n v="0"/>
    <n v="0"/>
    <n v="0"/>
    <m/>
    <m/>
    <m/>
    <s v="No"/>
    <s v="W664121"/>
    <n v="0"/>
    <m/>
    <s v="R18131-MEIBAN MIC-M"/>
    <m/>
    <m/>
    <s v="GRR62158"/>
  </r>
  <r>
    <x v="18"/>
    <n v="10000"/>
    <n v="20000"/>
    <d v="2025-04-01T00:00:00"/>
    <s v="502LAUGH"/>
    <s v=" 5:43:19 pm"/>
    <s v="D005H7770"/>
    <m/>
    <x v="1"/>
    <s v="Yes"/>
    <x v="2"/>
    <x v="2"/>
    <s v="PM59"/>
    <s v="VOON CHAN PIN"/>
    <n v="478"/>
    <m/>
    <m/>
    <d v="2025-04-01T00:00:00"/>
    <m/>
    <n v="30"/>
    <n v="14340"/>
    <s v="PE"/>
    <s v="R390-411 REV1.00001"/>
    <n v="0"/>
    <n v="14334"/>
    <n v="6"/>
    <n v="0"/>
    <n v="0"/>
    <n v="0"/>
    <m/>
    <m/>
    <n v="0"/>
    <m/>
    <m/>
    <m/>
    <m/>
    <m/>
    <m/>
    <m/>
    <m/>
    <x v="3"/>
    <x v="2"/>
    <x v="2"/>
    <m/>
    <n v="0"/>
    <n v="0"/>
    <n v="0"/>
    <n v="0"/>
    <n v="0"/>
    <n v="0"/>
    <m/>
    <m/>
    <m/>
    <s v="No"/>
    <s v="W664121"/>
    <n v="0"/>
    <m/>
    <s v="R18131-MEIBAN MIC-M"/>
    <m/>
    <m/>
    <s v="GRR62158"/>
  </r>
  <r>
    <x v="19"/>
    <n v="10000"/>
    <n v="10000"/>
    <d v="2025-04-01T00:00:00"/>
    <s v="502LAUGH"/>
    <s v=" 5:40:42 pm"/>
    <s v="3082510U9/4032711U5"/>
    <m/>
    <x v="0"/>
    <s v="Yes"/>
    <x v="7"/>
    <x v="7"/>
    <s v="PM68"/>
    <s v="LEE KIM LIANG"/>
    <n v="3500"/>
    <m/>
    <m/>
    <d v="2025-04-01T00:00:00"/>
    <m/>
    <n v="1"/>
    <n v="3500"/>
    <s v="PE"/>
    <n v="701684140001"/>
    <n v="0"/>
    <n v="3500"/>
    <n v="0"/>
    <n v="0"/>
    <n v="0"/>
    <n v="0"/>
    <m/>
    <m/>
    <n v="0"/>
    <m/>
    <m/>
    <m/>
    <m/>
    <m/>
    <m/>
    <m/>
    <m/>
    <x v="16"/>
    <x v="6"/>
    <x v="6"/>
    <m/>
    <n v="0"/>
    <n v="0"/>
    <n v="0"/>
    <n v="0"/>
    <n v="0"/>
    <n v="0"/>
    <m/>
    <m/>
    <m/>
    <s v="No"/>
    <s v="W663811"/>
    <n v="0"/>
    <m/>
    <s v="P16186"/>
    <m/>
    <m/>
    <s v="S0361400"/>
  </r>
  <r>
    <x v="20"/>
    <n v="10000"/>
    <n v="10000"/>
    <d v="2025-04-02T00:00:00"/>
    <s v="502LAUGH"/>
    <s v=" 8:55:00 am"/>
    <s v="E0223920"/>
    <m/>
    <x v="0"/>
    <s v="Yes"/>
    <x v="12"/>
    <x v="12"/>
    <s v="PM80"/>
    <s v="YAP ZHI PING"/>
    <n v="4667"/>
    <m/>
    <m/>
    <d v="2025-04-01T00:00:00"/>
    <m/>
    <n v="90"/>
    <n v="420030"/>
    <s v="PE"/>
    <s v="1115-790-00001 R0001"/>
    <n v="0"/>
    <n v="420000"/>
    <n v="30"/>
    <n v="0"/>
    <n v="0"/>
    <n v="0"/>
    <m/>
    <m/>
    <n v="0"/>
    <m/>
    <m/>
    <m/>
    <m/>
    <m/>
    <m/>
    <m/>
    <m/>
    <x v="17"/>
    <x v="13"/>
    <x v="13"/>
    <m/>
    <n v="0"/>
    <n v="0"/>
    <n v="0"/>
    <n v="0"/>
    <n v="0"/>
    <n v="0"/>
    <m/>
    <m/>
    <m/>
    <s v="No"/>
    <s v="W663819"/>
    <n v="0"/>
    <m/>
    <s v="M13337-SMD"/>
    <m/>
    <m/>
    <s v="S0361340"/>
  </r>
  <r>
    <x v="21"/>
    <n v="10000"/>
    <n v="10000"/>
    <d v="2025-04-07T00:00:00"/>
    <s v="502LAUGH"/>
    <s v=" 8:56:52 am"/>
    <s v="M0BUQ9711/M0BUF4241"/>
    <m/>
    <x v="0"/>
    <s v="Yes"/>
    <x v="13"/>
    <x v="12"/>
    <s v="PS84"/>
    <s v="YIP WENG FAI"/>
    <n v="60000"/>
    <m/>
    <m/>
    <d v="2025-04-01T00:00:00"/>
    <m/>
    <n v="2"/>
    <n v="120000"/>
    <s v="PE"/>
    <s v="725427400 REVA0002"/>
    <n v="0"/>
    <n v="120000"/>
    <n v="0"/>
    <n v="0"/>
    <n v="0"/>
    <n v="0"/>
    <m/>
    <m/>
    <n v="0"/>
    <m/>
    <m/>
    <m/>
    <m/>
    <m/>
    <m/>
    <m/>
    <m/>
    <x v="18"/>
    <x v="14"/>
    <x v="14"/>
    <m/>
    <n v="0"/>
    <n v="0"/>
    <n v="0"/>
    <n v="0"/>
    <n v="0"/>
    <n v="0"/>
    <m/>
    <m/>
    <m/>
    <s v="No"/>
    <s v="W664144"/>
    <n v="0"/>
    <m/>
    <s v="S19081-TH"/>
    <m/>
    <m/>
    <s v="H0064875"/>
  </r>
  <r>
    <x v="22"/>
    <n v="10000"/>
    <n v="20000"/>
    <d v="2025-04-02T00:00:00"/>
    <s v="502LAUGH"/>
    <s v=" 8:40:57 am"/>
    <s v="U4A04S213/3082512U9"/>
    <m/>
    <x v="1"/>
    <s v="Yes"/>
    <x v="14"/>
    <x v="13"/>
    <s v="PM87"/>
    <s v="LEE SHIEN WEI"/>
    <n v="600"/>
    <m/>
    <m/>
    <d v="2025-04-01T00:00:00"/>
    <m/>
    <n v="1"/>
    <n v="600"/>
    <s v="PE"/>
    <n v="104489220001"/>
    <n v="0"/>
    <n v="500"/>
    <n v="100"/>
    <n v="0"/>
    <n v="0"/>
    <n v="0"/>
    <m/>
    <m/>
    <n v="0"/>
    <m/>
    <m/>
    <m/>
    <m/>
    <m/>
    <m/>
    <m/>
    <m/>
    <x v="19"/>
    <x v="15"/>
    <x v="15"/>
    <m/>
    <n v="0"/>
    <n v="0"/>
    <n v="0"/>
    <n v="0"/>
    <n v="0"/>
    <n v="0"/>
    <m/>
    <m/>
    <m/>
    <s v="No"/>
    <s v="W663883"/>
    <n v="0"/>
    <m/>
    <s v="I09109"/>
    <m/>
    <m/>
    <s v="S0361694"/>
  </r>
  <r>
    <x v="23"/>
    <n v="10000"/>
    <n v="20000"/>
    <d v="2025-04-02T00:00:00"/>
    <s v="502LAUGH"/>
    <s v=" 8:40:57 am"/>
    <s v="U4A04S213/3082512U9"/>
    <m/>
    <x v="1"/>
    <s v="Yes"/>
    <x v="14"/>
    <x v="13"/>
    <s v="PM87"/>
    <s v="LEE SHIEN WEI"/>
    <n v="20"/>
    <m/>
    <m/>
    <d v="2025-04-01T00:00:00"/>
    <m/>
    <n v="1"/>
    <n v="20"/>
    <s v="PE"/>
    <n v="104489220001"/>
    <n v="0"/>
    <n v="20"/>
    <n v="0"/>
    <n v="0"/>
    <n v="0"/>
    <n v="0"/>
    <m/>
    <m/>
    <n v="0"/>
    <m/>
    <m/>
    <m/>
    <m/>
    <m/>
    <m/>
    <m/>
    <m/>
    <x v="19"/>
    <x v="15"/>
    <x v="15"/>
    <m/>
    <n v="0"/>
    <n v="0"/>
    <n v="0"/>
    <n v="0"/>
    <n v="0"/>
    <n v="0"/>
    <m/>
    <m/>
    <m/>
    <s v="No"/>
    <s v="W663885"/>
    <n v="0"/>
    <m/>
    <s v="I09109"/>
    <m/>
    <m/>
    <s v="ZSA101777"/>
  </r>
  <r>
    <x v="24"/>
    <n v="10000"/>
    <n v="10000"/>
    <d v="2025-04-01T00:00:00"/>
    <s v="502LAUGH"/>
    <s v=" 2:53:33 pm"/>
    <s v="4092S1"/>
    <m/>
    <x v="0"/>
    <s v="Yes"/>
    <x v="7"/>
    <x v="7"/>
    <s v="PM68"/>
    <s v="LEE KIM LIANG"/>
    <n v="100"/>
    <m/>
    <m/>
    <d v="2025-04-01T00:00:00"/>
    <m/>
    <n v="1"/>
    <n v="100"/>
    <s v="PE"/>
    <s v="03225846-010001"/>
    <n v="0"/>
    <n v="100"/>
    <n v="0"/>
    <n v="0"/>
    <n v="0"/>
    <n v="0"/>
    <m/>
    <m/>
    <n v="0"/>
    <m/>
    <m/>
    <m/>
    <m/>
    <m/>
    <m/>
    <m/>
    <m/>
    <x v="20"/>
    <x v="16"/>
    <x v="16"/>
    <m/>
    <n v="0"/>
    <n v="0"/>
    <n v="0"/>
    <n v="0"/>
    <n v="0"/>
    <n v="0"/>
    <m/>
    <m/>
    <m/>
    <s v="No"/>
    <s v="W664151"/>
    <n v="0"/>
    <m/>
    <s v="A01413"/>
    <m/>
    <m/>
    <s v="S0361696"/>
  </r>
  <r>
    <x v="25"/>
    <n v="10000"/>
    <n v="20000"/>
    <d v="2025-04-02T00:00:00"/>
    <s v="502LAUGH"/>
    <s v=" 8:44:50 am"/>
    <s v="3082512U9/U4A04S213"/>
    <m/>
    <x v="1"/>
    <s v="Yes"/>
    <x v="14"/>
    <x v="13"/>
    <s v="PM87"/>
    <s v="LEE SHIEN WEI"/>
    <n v="600"/>
    <m/>
    <m/>
    <d v="2025-04-01T00:00:00"/>
    <m/>
    <n v="1"/>
    <n v="600"/>
    <s v="PE"/>
    <n v="107355880001"/>
    <n v="0"/>
    <n v="500"/>
    <n v="100"/>
    <n v="0"/>
    <n v="0"/>
    <n v="0"/>
    <m/>
    <m/>
    <n v="0"/>
    <m/>
    <m/>
    <m/>
    <m/>
    <m/>
    <m/>
    <m/>
    <m/>
    <x v="21"/>
    <x v="15"/>
    <x v="15"/>
    <m/>
    <n v="0"/>
    <n v="0"/>
    <n v="0"/>
    <n v="0"/>
    <n v="0"/>
    <n v="0"/>
    <m/>
    <m/>
    <m/>
    <s v="No"/>
    <s v="W663891"/>
    <n v="0"/>
    <m/>
    <s v="I09109"/>
    <m/>
    <m/>
    <s v="S0361705"/>
  </r>
  <r>
    <x v="26"/>
    <n v="10000"/>
    <n v="20000"/>
    <d v="2025-04-02T00:00:00"/>
    <s v="502LAUGH"/>
    <s v=" 8:49:04 am"/>
    <s v="3082512U9/U4A04S213"/>
    <m/>
    <x v="1"/>
    <s v="Yes"/>
    <x v="14"/>
    <x v="13"/>
    <s v="PM87"/>
    <s v="LEE SHIEN WEI"/>
    <n v="600"/>
    <m/>
    <m/>
    <d v="2025-04-01T00:00:00"/>
    <m/>
    <n v="1"/>
    <n v="600"/>
    <s v="PE"/>
    <n v="107355890001"/>
    <n v="0"/>
    <n v="500"/>
    <n v="100"/>
    <n v="0"/>
    <n v="0"/>
    <n v="0"/>
    <m/>
    <m/>
    <n v="0"/>
    <m/>
    <m/>
    <m/>
    <m/>
    <m/>
    <m/>
    <m/>
    <m/>
    <x v="22"/>
    <x v="15"/>
    <x v="15"/>
    <m/>
    <n v="0"/>
    <n v="0"/>
    <n v="0"/>
    <n v="0"/>
    <n v="0"/>
    <n v="0"/>
    <m/>
    <m/>
    <m/>
    <s v="No"/>
    <s v="W663892"/>
    <n v="0"/>
    <m/>
    <s v="I09109"/>
    <m/>
    <m/>
    <s v="S0361705"/>
  </r>
  <r>
    <x v="27"/>
    <n v="10000"/>
    <n v="20000"/>
    <d v="2025-04-02T00:00:00"/>
    <s v="502LAUGH"/>
    <s v=" 8:42:50 am"/>
    <s v="D105Y48501525"/>
    <m/>
    <x v="1"/>
    <s v="Yes"/>
    <x v="15"/>
    <x v="14"/>
    <s v="PM87"/>
    <s v="LEE SHIEN WEI"/>
    <n v="600"/>
    <m/>
    <m/>
    <d v="2025-04-01T00:00:00"/>
    <m/>
    <n v="1"/>
    <n v="600"/>
    <s v="PE"/>
    <n v="107472350001"/>
    <n v="0"/>
    <n v="500"/>
    <n v="100"/>
    <n v="0"/>
    <n v="0"/>
    <n v="0"/>
    <m/>
    <m/>
    <n v="0"/>
    <m/>
    <m/>
    <m/>
    <m/>
    <m/>
    <m/>
    <m/>
    <m/>
    <x v="23"/>
    <x v="15"/>
    <x v="15"/>
    <m/>
    <n v="0"/>
    <n v="0"/>
    <n v="0"/>
    <n v="0"/>
    <n v="0"/>
    <n v="0"/>
    <m/>
    <m/>
    <m/>
    <s v="No"/>
    <s v="W663893"/>
    <n v="0"/>
    <m/>
    <s v="I09109"/>
    <m/>
    <m/>
    <s v="S0361705"/>
  </r>
  <r>
    <x v="28"/>
    <n v="10000"/>
    <n v="20000"/>
    <d v="2025-04-02T00:00:00"/>
    <s v="502LAUGH"/>
    <s v=" 8:44:50 am"/>
    <s v="3082512U9/U4A04S213"/>
    <m/>
    <x v="1"/>
    <s v="Yes"/>
    <x v="14"/>
    <x v="13"/>
    <s v="PM87"/>
    <s v="LEE SHIEN WEI"/>
    <n v="20"/>
    <m/>
    <m/>
    <d v="2025-04-01T00:00:00"/>
    <m/>
    <n v="1"/>
    <n v="20"/>
    <s v="PE"/>
    <n v="107355880001"/>
    <n v="0"/>
    <n v="20"/>
    <n v="0"/>
    <n v="0"/>
    <n v="0"/>
    <n v="0"/>
    <m/>
    <m/>
    <n v="0"/>
    <m/>
    <m/>
    <m/>
    <m/>
    <m/>
    <m/>
    <m/>
    <m/>
    <x v="21"/>
    <x v="15"/>
    <x v="15"/>
    <m/>
    <n v="0"/>
    <n v="0"/>
    <n v="0"/>
    <n v="0"/>
    <n v="0"/>
    <n v="0"/>
    <m/>
    <m/>
    <m/>
    <s v="No"/>
    <s v="W663895"/>
    <n v="0"/>
    <m/>
    <s v="I09109"/>
    <m/>
    <m/>
    <s v="ZSA101778"/>
  </r>
  <r>
    <x v="29"/>
    <n v="10000"/>
    <n v="20000"/>
    <d v="2025-04-02T00:00:00"/>
    <s v="502LAUGH"/>
    <s v=" 8:49:04 am"/>
    <s v="3082512U9/U4A04S213"/>
    <m/>
    <x v="1"/>
    <s v="Yes"/>
    <x v="14"/>
    <x v="13"/>
    <s v="PM87"/>
    <s v="LEE SHIEN WEI"/>
    <n v="20"/>
    <m/>
    <m/>
    <d v="2025-04-01T00:00:00"/>
    <m/>
    <n v="1"/>
    <n v="20"/>
    <s v="PE"/>
    <n v="107355890001"/>
    <n v="0"/>
    <n v="20"/>
    <n v="0"/>
    <n v="0"/>
    <n v="0"/>
    <n v="0"/>
    <m/>
    <m/>
    <n v="0"/>
    <m/>
    <m/>
    <m/>
    <m/>
    <m/>
    <m/>
    <m/>
    <m/>
    <x v="22"/>
    <x v="15"/>
    <x v="15"/>
    <m/>
    <n v="0"/>
    <n v="0"/>
    <n v="0"/>
    <n v="0"/>
    <n v="0"/>
    <n v="0"/>
    <m/>
    <m/>
    <m/>
    <s v="No"/>
    <s v="W663896"/>
    <n v="0"/>
    <m/>
    <s v="I09109"/>
    <m/>
    <m/>
    <s v="ZSA101778"/>
  </r>
  <r>
    <x v="30"/>
    <n v="10000"/>
    <n v="20000"/>
    <d v="2025-04-02T00:00:00"/>
    <s v="502LAUGH"/>
    <s v=" 8:42:50 am"/>
    <s v="D105Y48501525"/>
    <m/>
    <x v="1"/>
    <s v="Yes"/>
    <x v="15"/>
    <x v="14"/>
    <s v="PM87"/>
    <s v="LEE SHIEN WEI"/>
    <n v="20"/>
    <m/>
    <m/>
    <d v="2025-04-01T00:00:00"/>
    <m/>
    <n v="1"/>
    <n v="20"/>
    <s v="PE"/>
    <n v="107472350001"/>
    <n v="0"/>
    <n v="20"/>
    <n v="0"/>
    <n v="0"/>
    <n v="0"/>
    <n v="0"/>
    <m/>
    <m/>
    <n v="0"/>
    <m/>
    <m/>
    <m/>
    <m/>
    <m/>
    <m/>
    <m/>
    <m/>
    <x v="23"/>
    <x v="15"/>
    <x v="15"/>
    <m/>
    <n v="0"/>
    <n v="0"/>
    <n v="0"/>
    <n v="0"/>
    <n v="0"/>
    <n v="0"/>
    <m/>
    <m/>
    <m/>
    <s v="No"/>
    <s v="W663897"/>
    <n v="0"/>
    <m/>
    <s v="I09109"/>
    <m/>
    <m/>
    <s v="ZSA101778"/>
  </r>
  <r>
    <x v="31"/>
    <n v="10000"/>
    <n v="20000"/>
    <d v="2025-04-01T00:00:00"/>
    <s v="502LAUGH"/>
    <s v=" 5:44:23 pm"/>
    <s v="M0BVE5230"/>
    <m/>
    <x v="1"/>
    <s v="Yes"/>
    <x v="2"/>
    <x v="2"/>
    <s v="PM59"/>
    <s v="VOON CHAN PIN"/>
    <n v="250"/>
    <m/>
    <m/>
    <d v="2025-04-01T00:00:00"/>
    <m/>
    <n v="1"/>
    <n v="250"/>
    <s v="PE"/>
    <s v="10056878001 REVA0001"/>
    <n v="0"/>
    <n v="250"/>
    <n v="0"/>
    <n v="0"/>
    <n v="0"/>
    <n v="0"/>
    <m/>
    <m/>
    <n v="0"/>
    <m/>
    <m/>
    <m/>
    <m/>
    <m/>
    <m/>
    <m/>
    <m/>
    <x v="24"/>
    <x v="17"/>
    <x v="17"/>
    <m/>
    <n v="0"/>
    <n v="0"/>
    <n v="0"/>
    <n v="0"/>
    <n v="0"/>
    <n v="0"/>
    <m/>
    <m/>
    <m/>
    <s v="No"/>
    <s v="W664156"/>
    <n v="0"/>
    <m/>
    <s v="E05166-JAPAC"/>
    <m/>
    <m/>
    <s v="S0361738"/>
  </r>
  <r>
    <x v="32"/>
    <n v="10000"/>
    <n v="20000"/>
    <d v="2025-04-02T00:00:00"/>
    <s v="502LAUGH"/>
    <d v="1899-12-30T11:25:52"/>
    <s v="J00ML98601525"/>
    <m/>
    <x v="1"/>
    <s v="Yes"/>
    <x v="15"/>
    <x v="14"/>
    <s v="PM87"/>
    <s v="LEE SHIEN WEI"/>
    <n v="600"/>
    <m/>
    <m/>
    <d v="2025-04-01T00:00:00"/>
    <m/>
    <n v="1"/>
    <n v="600"/>
    <s v="PE"/>
    <n v="107343730001"/>
    <n v="0"/>
    <n v="500"/>
    <n v="100"/>
    <n v="0"/>
    <n v="0"/>
    <n v="0"/>
    <m/>
    <m/>
    <n v="0"/>
    <m/>
    <m/>
    <m/>
    <m/>
    <m/>
    <m/>
    <m/>
    <m/>
    <x v="25"/>
    <x v="15"/>
    <x v="15"/>
    <m/>
    <n v="0"/>
    <n v="0"/>
    <n v="0"/>
    <n v="0"/>
    <n v="0"/>
    <n v="0"/>
    <m/>
    <m/>
    <m/>
    <s v="No"/>
    <s v="W663922"/>
    <n v="0"/>
    <m/>
    <s v="I09109"/>
    <m/>
    <m/>
    <s v="S0361740"/>
  </r>
  <r>
    <x v="33"/>
    <n v="10000"/>
    <n v="20000"/>
    <d v="2025-04-02T00:00:00"/>
    <s v="502LAUGH"/>
    <d v="1899-12-30T11:28:38"/>
    <s v="J00ML98601525"/>
    <m/>
    <x v="1"/>
    <s v="Yes"/>
    <x v="15"/>
    <x v="14"/>
    <s v="PM87"/>
    <s v="LEE SHIEN WEI"/>
    <n v="600"/>
    <m/>
    <m/>
    <d v="2025-04-01T00:00:00"/>
    <m/>
    <n v="1"/>
    <n v="600"/>
    <s v="PE"/>
    <n v="107343750001"/>
    <n v="0"/>
    <n v="500"/>
    <n v="100"/>
    <n v="0"/>
    <n v="0"/>
    <n v="0"/>
    <m/>
    <m/>
    <n v="0"/>
    <m/>
    <m/>
    <m/>
    <m/>
    <m/>
    <m/>
    <m/>
    <m/>
    <x v="26"/>
    <x v="15"/>
    <x v="15"/>
    <m/>
    <n v="0"/>
    <n v="0"/>
    <n v="0"/>
    <n v="0"/>
    <n v="0"/>
    <n v="0"/>
    <m/>
    <m/>
    <m/>
    <s v="No"/>
    <s v="W663923"/>
    <n v="0"/>
    <m/>
    <s v="I09109"/>
    <m/>
    <m/>
    <s v="S0361740"/>
  </r>
  <r>
    <x v="34"/>
    <n v="10000"/>
    <n v="20000"/>
    <d v="2025-04-02T00:00:00"/>
    <s v="502LAUGH"/>
    <d v="1899-12-30T11:25:52"/>
    <s v="J00ML98601525"/>
    <m/>
    <x v="1"/>
    <s v="Yes"/>
    <x v="15"/>
    <x v="14"/>
    <s v="PM87"/>
    <s v="LEE SHIEN WEI"/>
    <n v="20"/>
    <m/>
    <m/>
    <d v="2025-04-01T00:00:00"/>
    <m/>
    <n v="1"/>
    <n v="20"/>
    <s v="PE"/>
    <n v="107343730001"/>
    <n v="0"/>
    <n v="20"/>
    <n v="0"/>
    <n v="0"/>
    <n v="0"/>
    <n v="0"/>
    <m/>
    <m/>
    <n v="0"/>
    <m/>
    <m/>
    <m/>
    <m/>
    <m/>
    <m/>
    <m/>
    <m/>
    <x v="25"/>
    <x v="15"/>
    <x v="15"/>
    <m/>
    <n v="0"/>
    <n v="0"/>
    <n v="0"/>
    <n v="0"/>
    <n v="0"/>
    <n v="0"/>
    <m/>
    <m/>
    <m/>
    <s v="No"/>
    <s v="W663924"/>
    <n v="0"/>
    <m/>
    <s v="I09109"/>
    <m/>
    <m/>
    <s v="ZSA101780"/>
  </r>
  <r>
    <x v="35"/>
    <n v="10000"/>
    <n v="20000"/>
    <d v="2025-04-02T00:00:00"/>
    <s v="502LAUGH"/>
    <d v="1899-12-30T11:29:19"/>
    <s v="J00ML98601525"/>
    <m/>
    <x v="1"/>
    <s v="Yes"/>
    <x v="15"/>
    <x v="14"/>
    <s v="PM87"/>
    <s v="LEE SHIEN WEI"/>
    <n v="20"/>
    <m/>
    <m/>
    <d v="2025-04-01T00:00:00"/>
    <m/>
    <n v="1"/>
    <n v="20"/>
    <s v="PE"/>
    <n v="107343750001"/>
    <n v="0"/>
    <n v="20"/>
    <n v="0"/>
    <n v="0"/>
    <n v="0"/>
    <n v="0"/>
    <m/>
    <m/>
    <n v="0"/>
    <m/>
    <m/>
    <m/>
    <m/>
    <m/>
    <m/>
    <m/>
    <m/>
    <x v="26"/>
    <x v="15"/>
    <x v="15"/>
    <m/>
    <n v="0"/>
    <n v="0"/>
    <n v="0"/>
    <n v="0"/>
    <n v="0"/>
    <n v="0"/>
    <m/>
    <m/>
    <m/>
    <s v="No"/>
    <s v="W663925"/>
    <n v="0"/>
    <m/>
    <s v="I09109"/>
    <m/>
    <m/>
    <s v="ZSA101780"/>
  </r>
  <r>
    <x v="36"/>
    <n v="10000"/>
    <n v="10000"/>
    <d v="2025-04-02T00:00:00"/>
    <s v="502LAUGH"/>
    <s v=" 8:35:58 am"/>
    <s v="4177S1/3830U7060"/>
    <m/>
    <x v="0"/>
    <s v="Yes"/>
    <x v="8"/>
    <x v="8"/>
    <s v="PM84"/>
    <s v="TAN TAI TOH"/>
    <n v="1000"/>
    <m/>
    <m/>
    <d v="2025-04-01T00:00:00"/>
    <m/>
    <n v="3"/>
    <n v="3000"/>
    <s v="PE"/>
    <n v="4.4017008600401997E+17"/>
    <n v="0"/>
    <n v="3000"/>
    <n v="0"/>
    <n v="0"/>
    <n v="0"/>
    <n v="0"/>
    <m/>
    <m/>
    <n v="0"/>
    <m/>
    <m/>
    <m/>
    <m/>
    <m/>
    <m/>
    <m/>
    <m/>
    <x v="9"/>
    <x v="7"/>
    <x v="7"/>
    <m/>
    <n v="0"/>
    <n v="0"/>
    <n v="0"/>
    <n v="0"/>
    <n v="0"/>
    <n v="0"/>
    <m/>
    <m/>
    <m/>
    <s v="No"/>
    <s v="W663934"/>
    <n v="0"/>
    <m/>
    <s v="T20096"/>
    <m/>
    <m/>
    <s v="S0361750"/>
  </r>
  <r>
    <x v="37"/>
    <n v="10000"/>
    <n v="10000"/>
    <d v="2025-04-02T00:00:00"/>
    <s v="502LAUGH"/>
    <s v=" 8:33:32 am"/>
    <s v="J00UH0552"/>
    <m/>
    <x v="0"/>
    <s v="Yes"/>
    <x v="16"/>
    <x v="15"/>
    <s v="PMJ7"/>
    <s v="FOONG SEL YI"/>
    <n v="8000"/>
    <m/>
    <m/>
    <d v="2025-04-01T00:00:00"/>
    <m/>
    <n v="1"/>
    <n v="8000"/>
    <s v="PE"/>
    <s v="LABEL BLANKS SEN0001"/>
    <n v="0"/>
    <n v="8000"/>
    <n v="0"/>
    <n v="0"/>
    <n v="0"/>
    <n v="0"/>
    <m/>
    <m/>
    <n v="0"/>
    <m/>
    <m/>
    <m/>
    <m/>
    <m/>
    <m/>
    <m/>
    <m/>
    <x v="27"/>
    <x v="18"/>
    <x v="18"/>
    <m/>
    <n v="0"/>
    <n v="0"/>
    <n v="0"/>
    <n v="0"/>
    <n v="0"/>
    <n v="0"/>
    <m/>
    <m/>
    <m/>
    <s v="No"/>
    <s v="W664158"/>
    <n v="0"/>
    <m/>
    <s v="F06061"/>
    <m/>
    <m/>
    <s v="S0361751"/>
  </r>
  <r>
    <x v="38"/>
    <n v="10000"/>
    <n v="10000"/>
    <d v="2025-04-02T00:00:00"/>
    <s v="502LAUGH"/>
    <d v="1899-12-30T11:22:16"/>
    <s v="J00UH0552"/>
    <m/>
    <x v="0"/>
    <s v="Yes"/>
    <x v="16"/>
    <x v="15"/>
    <s v="PMJ7"/>
    <s v="FOONG SEL YI"/>
    <n v="8000"/>
    <m/>
    <m/>
    <d v="2025-04-01T00:00:00"/>
    <m/>
    <n v="1"/>
    <n v="8000"/>
    <s v="PE"/>
    <s v="LABEL TEMPLATE 10001"/>
    <n v="0"/>
    <n v="8000"/>
    <n v="0"/>
    <n v="0"/>
    <n v="0"/>
    <n v="0"/>
    <m/>
    <m/>
    <n v="0"/>
    <m/>
    <m/>
    <m/>
    <m/>
    <m/>
    <m/>
    <m/>
    <m/>
    <x v="28"/>
    <x v="18"/>
    <x v="18"/>
    <m/>
    <n v="0"/>
    <n v="0"/>
    <n v="0"/>
    <n v="0"/>
    <n v="0"/>
    <n v="0"/>
    <m/>
    <m/>
    <m/>
    <s v="No"/>
    <s v="W664159"/>
    <n v="0"/>
    <m/>
    <s v="F06061"/>
    <m/>
    <m/>
    <s v="S0361751"/>
  </r>
  <r>
    <x v="39"/>
    <n v="10000"/>
    <n v="10000"/>
    <d v="2025-04-02T00:00:00"/>
    <s v="502LAUGH"/>
    <s v=" 8:32:31 am"/>
    <s v="L5305U8039"/>
    <m/>
    <x v="0"/>
    <s v="Yes"/>
    <x v="17"/>
    <x v="16"/>
    <s v="PM11"/>
    <s v="TEE MENG CHAI"/>
    <n v="12000"/>
    <m/>
    <m/>
    <d v="2025-04-01T00:00:00"/>
    <m/>
    <n v="5"/>
    <n v="60000"/>
    <s v="PE"/>
    <s v="150-02285-2K0001"/>
    <n v="0"/>
    <n v="60000"/>
    <n v="0"/>
    <n v="0"/>
    <n v="0"/>
    <n v="0"/>
    <m/>
    <m/>
    <n v="0"/>
    <m/>
    <m/>
    <m/>
    <m/>
    <m/>
    <m/>
    <m/>
    <m/>
    <x v="29"/>
    <x v="19"/>
    <x v="19"/>
    <m/>
    <n v="0"/>
    <n v="0"/>
    <n v="0"/>
    <n v="0"/>
    <n v="0"/>
    <n v="0"/>
    <m/>
    <m/>
    <m/>
    <s v="No"/>
    <s v="W663936"/>
    <n v="0"/>
    <m/>
    <s v="I09146"/>
    <m/>
    <m/>
    <s v="S0361843"/>
  </r>
  <r>
    <x v="40"/>
    <n v="10000"/>
    <n v="10000"/>
    <d v="2025-04-04T00:00:00"/>
    <s v="502LAUGH"/>
    <s v=" 5:17:08 pm"/>
    <n v="10620258022"/>
    <m/>
    <x v="0"/>
    <s v="Yes"/>
    <x v="1"/>
    <x v="1"/>
    <s v="PM16"/>
    <s v="TEO KAH JUN"/>
    <n v="40"/>
    <m/>
    <m/>
    <d v="2025-04-01T00:00:00"/>
    <m/>
    <n v="550"/>
    <n v="22000"/>
    <s v="PE"/>
    <s v="G0Z24-800110001"/>
    <n v="0"/>
    <n v="5000"/>
    <n v="17000"/>
    <n v="0"/>
    <n v="0"/>
    <n v="0"/>
    <m/>
    <m/>
    <n v="0"/>
    <m/>
    <m/>
    <m/>
    <m/>
    <m/>
    <m/>
    <m/>
    <m/>
    <x v="30"/>
    <x v="1"/>
    <x v="1"/>
    <m/>
    <n v="0"/>
    <n v="0"/>
    <n v="0"/>
    <n v="0"/>
    <n v="0"/>
    <n v="0"/>
    <m/>
    <m/>
    <m/>
    <s v="No"/>
    <s v="W665431"/>
    <n v="0"/>
    <m/>
    <s v="H08031-JIM"/>
    <m/>
    <m/>
    <s v="S0361847"/>
  </r>
  <r>
    <x v="41"/>
    <n v="10000"/>
    <n v="10000"/>
    <d v="2025-04-04T00:00:00"/>
    <s v="502LAUGH"/>
    <s v=" 2:52:49 pm"/>
    <n v="10656256095"/>
    <m/>
    <x v="0"/>
    <s v="Yes"/>
    <x v="1"/>
    <x v="1"/>
    <s v="PM16"/>
    <s v="TEO KAH JUN"/>
    <n v="540"/>
    <m/>
    <m/>
    <d v="2025-04-01T00:00:00"/>
    <m/>
    <n v="176"/>
    <n v="95040"/>
    <s v="PE"/>
    <s v="B3B28-80007-FT0001"/>
    <n v="0"/>
    <n v="80000"/>
    <n v="15040"/>
    <n v="0"/>
    <n v="0"/>
    <n v="0"/>
    <m/>
    <m/>
    <n v="0"/>
    <m/>
    <m/>
    <m/>
    <m/>
    <m/>
    <m/>
    <m/>
    <m/>
    <x v="31"/>
    <x v="20"/>
    <x v="20"/>
    <m/>
    <n v="0"/>
    <n v="0"/>
    <n v="0"/>
    <n v="0"/>
    <n v="0"/>
    <n v="0"/>
    <m/>
    <m/>
    <m/>
    <s v="No"/>
    <s v="W664631"/>
    <n v="0"/>
    <m/>
    <s v="H08031-JIM-M"/>
    <m/>
    <m/>
    <s v="S0361875"/>
  </r>
  <r>
    <x v="42"/>
    <n v="10000"/>
    <n v="10000"/>
    <d v="2025-04-08T00:00:00"/>
    <s v="502LAUGH"/>
    <s v=" 1:05:56 pm"/>
    <n v="10656256095"/>
    <m/>
    <x v="0"/>
    <s v="Yes"/>
    <x v="1"/>
    <x v="1"/>
    <s v="PM16"/>
    <s v="TEO KAH JUN"/>
    <n v="540"/>
    <m/>
    <m/>
    <d v="2025-04-01T00:00:00"/>
    <m/>
    <n v="176"/>
    <n v="95040"/>
    <s v="PE"/>
    <s v="E5Z01-80008-FT0001"/>
    <n v="0"/>
    <n v="80000"/>
    <n v="15040"/>
    <n v="0"/>
    <n v="0"/>
    <n v="0"/>
    <m/>
    <m/>
    <n v="0"/>
    <m/>
    <m/>
    <m/>
    <m/>
    <m/>
    <m/>
    <m/>
    <m/>
    <x v="32"/>
    <x v="20"/>
    <x v="20"/>
    <m/>
    <n v="0"/>
    <n v="0"/>
    <n v="0"/>
    <n v="0"/>
    <n v="0"/>
    <n v="0"/>
    <m/>
    <m/>
    <m/>
    <s v="No"/>
    <s v="W664635"/>
    <n v="0"/>
    <m/>
    <s v="H08031-JIM-M"/>
    <m/>
    <m/>
    <s v="S0361883"/>
  </r>
  <r>
    <x v="43"/>
    <n v="10000"/>
    <n v="10000"/>
    <d v="2025-04-07T00:00:00"/>
    <s v="505KANGHS"/>
    <s v=" 1:49:32 pm"/>
    <s v="10656256086/10656256095"/>
    <m/>
    <x v="0"/>
    <s v="Yes"/>
    <x v="1"/>
    <x v="1"/>
    <s v="PM16"/>
    <s v="TEO KAH JUN"/>
    <n v="1142"/>
    <m/>
    <m/>
    <d v="2025-04-01T00:00:00"/>
    <m/>
    <n v="297"/>
    <n v="339174"/>
    <s v="PE"/>
    <s v="6ZD61-800010001"/>
    <n v="0"/>
    <n v="330000"/>
    <n v="9174"/>
    <n v="0"/>
    <n v="0"/>
    <n v="0"/>
    <m/>
    <m/>
    <n v="0"/>
    <m/>
    <m/>
    <m/>
    <m/>
    <m/>
    <m/>
    <m/>
    <m/>
    <x v="33"/>
    <x v="20"/>
    <x v="20"/>
    <m/>
    <n v="0"/>
    <n v="0"/>
    <n v="0"/>
    <n v="0"/>
    <n v="0"/>
    <n v="0"/>
    <m/>
    <m/>
    <m/>
    <s v="No"/>
    <s v="W665181"/>
    <n v="0"/>
    <m/>
    <s v="H08031-JIM-M"/>
    <m/>
    <m/>
    <s v="S0361886"/>
  </r>
  <r>
    <x v="44"/>
    <n v="10000"/>
    <n v="10000"/>
    <d v="2025-04-04T00:00:00"/>
    <s v="502LAUGH"/>
    <s v=" 5:14:27 pm"/>
    <n v="10620258022"/>
    <m/>
    <x v="0"/>
    <s v="Yes"/>
    <x v="1"/>
    <x v="1"/>
    <s v="PM16"/>
    <s v="TEO KAH JUN"/>
    <n v="417"/>
    <m/>
    <m/>
    <d v="2025-04-01T00:00:00"/>
    <m/>
    <n v="36"/>
    <n v="15012"/>
    <s v="PE"/>
    <s v="CR330-800150001"/>
    <n v="0"/>
    <n v="10000"/>
    <n v="5012"/>
    <n v="0"/>
    <n v="0"/>
    <n v="0"/>
    <m/>
    <m/>
    <n v="0"/>
    <m/>
    <m/>
    <m/>
    <m/>
    <m/>
    <m/>
    <m/>
    <m/>
    <x v="34"/>
    <x v="1"/>
    <x v="1"/>
    <m/>
    <n v="0"/>
    <n v="0"/>
    <n v="0"/>
    <n v="0"/>
    <n v="0"/>
    <n v="0"/>
    <m/>
    <m/>
    <m/>
    <s v="No"/>
    <s v="W665919"/>
    <n v="0"/>
    <m/>
    <s v="H08031-JIM"/>
    <m/>
    <m/>
    <s v="S0361900"/>
  </r>
  <r>
    <x v="45"/>
    <n v="10000"/>
    <n v="10000"/>
    <d v="2025-04-02T00:00:00"/>
    <s v="502LAUGH"/>
    <s v=" 5:10:27 pm"/>
    <s v="J00WT7100"/>
    <m/>
    <x v="0"/>
    <s v="Yes"/>
    <x v="18"/>
    <x v="17"/>
    <s v="PMJ4"/>
    <s v="LEE JUN HONG"/>
    <n v="3750"/>
    <m/>
    <m/>
    <d v="2025-04-01T00:00:00"/>
    <m/>
    <n v="4"/>
    <n v="15000"/>
    <s v="PE"/>
    <n v="5000443890001"/>
    <n v="0"/>
    <n v="12000"/>
    <n v="3000"/>
    <n v="0"/>
    <n v="0"/>
    <n v="0"/>
    <m/>
    <m/>
    <n v="0"/>
    <m/>
    <m/>
    <m/>
    <m/>
    <m/>
    <m/>
    <m/>
    <m/>
    <x v="35"/>
    <x v="11"/>
    <x v="11"/>
    <m/>
    <n v="0"/>
    <n v="0"/>
    <n v="0"/>
    <n v="0"/>
    <n v="0"/>
    <n v="0"/>
    <m/>
    <m/>
    <m/>
    <s v="No"/>
    <s v="W663938"/>
    <n v="0"/>
    <m/>
    <s v="B02083"/>
    <m/>
    <m/>
    <s v="S0361912"/>
  </r>
  <r>
    <x v="46"/>
    <n v="10000"/>
    <n v="10000"/>
    <d v="2025-04-02T00:00:00"/>
    <s v="502LAUGH"/>
    <s v=" 5:10:27 pm"/>
    <s v="J00WT7100"/>
    <m/>
    <x v="0"/>
    <s v="Yes"/>
    <x v="18"/>
    <x v="17"/>
    <s v="PMJ4"/>
    <s v="LEE JUN HONG"/>
    <n v="1750"/>
    <m/>
    <m/>
    <d v="2025-04-01T00:00:00"/>
    <m/>
    <n v="4"/>
    <n v="7000"/>
    <s v="PE"/>
    <n v="5000514790001"/>
    <n v="0"/>
    <n v="5000"/>
    <n v="2000"/>
    <n v="0"/>
    <n v="0"/>
    <n v="0"/>
    <m/>
    <m/>
    <n v="0"/>
    <m/>
    <m/>
    <m/>
    <m/>
    <m/>
    <m/>
    <m/>
    <m/>
    <x v="36"/>
    <x v="11"/>
    <x v="11"/>
    <m/>
    <n v="0"/>
    <n v="0"/>
    <n v="0"/>
    <n v="0"/>
    <n v="0"/>
    <n v="0"/>
    <m/>
    <m/>
    <m/>
    <s v="No"/>
    <s v="W664165"/>
    <n v="0"/>
    <m/>
    <s v="B02083"/>
    <m/>
    <m/>
    <s v="S0361912"/>
  </r>
  <r>
    <x v="47"/>
    <n v="10000"/>
    <n v="10000"/>
    <d v="2025-04-02T00:00:00"/>
    <s v="502LAUGH"/>
    <s v=" 5:10:27 pm"/>
    <s v="J00WT7100"/>
    <m/>
    <x v="0"/>
    <s v="Yes"/>
    <x v="18"/>
    <x v="17"/>
    <s v="PMJ4"/>
    <s v="LEE JUN HONG"/>
    <n v="2000"/>
    <m/>
    <m/>
    <d v="2025-04-01T00:00:00"/>
    <m/>
    <n v="4"/>
    <n v="8000"/>
    <s v="PE"/>
    <n v="5000514800001"/>
    <n v="0"/>
    <n v="6000"/>
    <n v="2000"/>
    <n v="0"/>
    <n v="0"/>
    <n v="0"/>
    <m/>
    <m/>
    <n v="0"/>
    <m/>
    <m/>
    <m/>
    <m/>
    <m/>
    <m/>
    <m/>
    <m/>
    <x v="37"/>
    <x v="11"/>
    <x v="11"/>
    <m/>
    <n v="0"/>
    <n v="0"/>
    <n v="0"/>
    <n v="0"/>
    <n v="0"/>
    <n v="0"/>
    <m/>
    <m/>
    <m/>
    <s v="No"/>
    <s v="W664166"/>
    <n v="0"/>
    <m/>
    <s v="B02083"/>
    <m/>
    <m/>
    <s v="S0361912"/>
  </r>
  <r>
    <x v="48"/>
    <n v="10000"/>
    <n v="20000"/>
    <d v="2025-04-01T00:00:00"/>
    <s v="502LAUGH"/>
    <s v=" 4:47:19 pm"/>
    <s v="J00WT7100"/>
    <m/>
    <x v="1"/>
    <s v="Yes"/>
    <x v="19"/>
    <x v="16"/>
    <s v="PS95"/>
    <s v="LIM CHENG LEONG"/>
    <n v="625"/>
    <m/>
    <m/>
    <d v="2025-04-01T00:00:00"/>
    <m/>
    <n v="8"/>
    <n v="5000"/>
    <s v="PE"/>
    <n v="5000562920001"/>
    <n v="0"/>
    <n v="5000"/>
    <n v="0"/>
    <n v="0"/>
    <n v="0"/>
    <n v="0"/>
    <m/>
    <m/>
    <n v="0"/>
    <m/>
    <m/>
    <m/>
    <m/>
    <m/>
    <m/>
    <m/>
    <m/>
    <x v="38"/>
    <x v="11"/>
    <x v="11"/>
    <m/>
    <n v="0"/>
    <n v="0"/>
    <n v="0"/>
    <n v="0"/>
    <n v="0"/>
    <n v="0"/>
    <m/>
    <m/>
    <m/>
    <s v="No"/>
    <s v="W663939"/>
    <n v="0"/>
    <m/>
    <s v="B02083"/>
    <m/>
    <m/>
    <s v="S0361912"/>
  </r>
  <r>
    <x v="49"/>
    <n v="10000"/>
    <n v="20000"/>
    <d v="2025-04-01T00:00:00"/>
    <s v="502LAUGH"/>
    <s v=" 4:46:04 pm"/>
    <s v="J00WT7100"/>
    <m/>
    <x v="1"/>
    <s v="Yes"/>
    <x v="19"/>
    <x v="16"/>
    <s v="PS95"/>
    <s v="LIM CHENG LEONG"/>
    <n v="750"/>
    <m/>
    <m/>
    <d v="2025-04-01T00:00:00"/>
    <m/>
    <n v="8"/>
    <n v="6000"/>
    <s v="PE"/>
    <n v="5000579950001"/>
    <n v="0"/>
    <n v="6000"/>
    <n v="0"/>
    <n v="0"/>
    <n v="0"/>
    <n v="0"/>
    <m/>
    <m/>
    <n v="0"/>
    <m/>
    <m/>
    <m/>
    <m/>
    <m/>
    <m/>
    <m/>
    <m/>
    <x v="39"/>
    <x v="11"/>
    <x v="11"/>
    <m/>
    <n v="0"/>
    <n v="0"/>
    <n v="0"/>
    <n v="0"/>
    <n v="0"/>
    <n v="0"/>
    <m/>
    <m/>
    <m/>
    <s v="No"/>
    <s v="W663940"/>
    <n v="0"/>
    <m/>
    <s v="B02083"/>
    <m/>
    <m/>
    <s v="S0361912"/>
  </r>
  <r>
    <x v="50"/>
    <n v="10000"/>
    <n v="20000"/>
    <d v="2025-04-02T00:00:00"/>
    <s v="502LAUGH"/>
    <s v=" 8:38:44 am"/>
    <s v="J00WT7100"/>
    <m/>
    <x v="1"/>
    <s v="Yes"/>
    <x v="19"/>
    <x v="16"/>
    <s v="PS95"/>
    <s v="LIM CHENG LEONG"/>
    <n v="167"/>
    <m/>
    <m/>
    <d v="2025-04-01T00:00:00"/>
    <m/>
    <n v="6"/>
    <n v="1002"/>
    <s v="PE"/>
    <n v="5000514720001"/>
    <n v="0"/>
    <n v="1000"/>
    <n v="2"/>
    <n v="0"/>
    <n v="0"/>
    <n v="0"/>
    <m/>
    <m/>
    <n v="0"/>
    <m/>
    <m/>
    <m/>
    <m/>
    <m/>
    <m/>
    <m/>
    <m/>
    <x v="40"/>
    <x v="11"/>
    <x v="11"/>
    <m/>
    <n v="0"/>
    <n v="0"/>
    <n v="0"/>
    <n v="0"/>
    <n v="0"/>
    <n v="0"/>
    <m/>
    <m/>
    <m/>
    <s v="No"/>
    <s v="W663941"/>
    <n v="0"/>
    <m/>
    <s v="B02083"/>
    <m/>
    <m/>
    <s v="S0361914"/>
  </r>
  <r>
    <x v="51"/>
    <n v="10000"/>
    <n v="20000"/>
    <d v="2025-04-02T00:00:00"/>
    <s v="502LAUGH"/>
    <s v=" 8:38:44 am"/>
    <s v="J00WT7100"/>
    <m/>
    <x v="1"/>
    <s v="Yes"/>
    <x v="19"/>
    <x v="16"/>
    <s v="PS95"/>
    <s v="LIM CHENG LEONG"/>
    <n v="834"/>
    <m/>
    <m/>
    <d v="2025-04-01T00:00:00"/>
    <m/>
    <n v="6"/>
    <n v="5004"/>
    <s v="PE"/>
    <n v="5000514730001"/>
    <n v="0"/>
    <n v="5000"/>
    <n v="4"/>
    <n v="0"/>
    <n v="0"/>
    <n v="0"/>
    <m/>
    <m/>
    <n v="0"/>
    <m/>
    <m/>
    <m/>
    <m/>
    <m/>
    <m/>
    <m/>
    <m/>
    <x v="41"/>
    <x v="11"/>
    <x v="11"/>
    <m/>
    <n v="0"/>
    <n v="0"/>
    <n v="0"/>
    <n v="0"/>
    <n v="0"/>
    <n v="0"/>
    <m/>
    <m/>
    <m/>
    <s v="No"/>
    <s v="W663942"/>
    <n v="0"/>
    <m/>
    <s v="B02083"/>
    <m/>
    <m/>
    <s v="S0361914"/>
  </r>
  <r>
    <x v="52"/>
    <n v="10000"/>
    <n v="20000"/>
    <d v="2025-04-02T00:00:00"/>
    <s v="502LAUGH"/>
    <s v=" 8:38:44 am"/>
    <s v="J00WT7100"/>
    <m/>
    <x v="1"/>
    <s v="Yes"/>
    <x v="19"/>
    <x v="16"/>
    <s v="PS95"/>
    <s v="LIM CHENG LEONG"/>
    <n v="834"/>
    <m/>
    <m/>
    <d v="2025-04-01T00:00:00"/>
    <m/>
    <n v="6"/>
    <n v="5004"/>
    <s v="PE"/>
    <n v="5000579970001"/>
    <n v="0"/>
    <n v="5000"/>
    <n v="4"/>
    <n v="0"/>
    <n v="0"/>
    <n v="0"/>
    <m/>
    <m/>
    <n v="0"/>
    <m/>
    <m/>
    <m/>
    <m/>
    <m/>
    <m/>
    <m/>
    <m/>
    <x v="42"/>
    <x v="11"/>
    <x v="11"/>
    <m/>
    <n v="0"/>
    <n v="0"/>
    <n v="0"/>
    <n v="0"/>
    <n v="0"/>
    <n v="0"/>
    <m/>
    <m/>
    <m/>
    <s v="No"/>
    <s v="W663943"/>
    <n v="0"/>
    <m/>
    <s v="B02083"/>
    <m/>
    <m/>
    <s v="S0361914"/>
  </r>
  <r>
    <x v="53"/>
    <n v="10000"/>
    <n v="20000"/>
    <d v="2025-04-02T00:00:00"/>
    <s v="502LAUGH"/>
    <s v=" 8:38:44 am"/>
    <s v="J00WT7100"/>
    <m/>
    <x v="1"/>
    <s v="Yes"/>
    <x v="19"/>
    <x v="16"/>
    <s v="PS95"/>
    <s v="LIM CHENG LEONG"/>
    <n v="834"/>
    <m/>
    <m/>
    <d v="2025-04-01T00:00:00"/>
    <m/>
    <n v="6"/>
    <n v="5004"/>
    <s v="PE"/>
    <n v="5000595780001"/>
    <n v="0"/>
    <n v="5000"/>
    <n v="4"/>
    <n v="0"/>
    <n v="0"/>
    <n v="0"/>
    <m/>
    <m/>
    <n v="0"/>
    <m/>
    <m/>
    <m/>
    <m/>
    <m/>
    <m/>
    <m/>
    <m/>
    <x v="43"/>
    <x v="11"/>
    <x v="11"/>
    <m/>
    <n v="0"/>
    <n v="0"/>
    <n v="0"/>
    <n v="0"/>
    <n v="0"/>
    <n v="0"/>
    <m/>
    <m/>
    <m/>
    <s v="No"/>
    <s v="W663944"/>
    <n v="0"/>
    <m/>
    <s v="B02083"/>
    <m/>
    <m/>
    <s v="S0361914"/>
  </r>
  <r>
    <x v="54"/>
    <n v="10000"/>
    <n v="20000"/>
    <d v="2025-04-01T00:00:00"/>
    <s v="502LAUGH"/>
    <s v=" 4:48:20 pm"/>
    <s v="J00WT7100"/>
    <m/>
    <x v="1"/>
    <s v="Yes"/>
    <x v="19"/>
    <x v="16"/>
    <s v="PS95"/>
    <s v="LIM CHENG LEONG"/>
    <n v="1875"/>
    <m/>
    <m/>
    <d v="2025-04-01T00:00:00"/>
    <m/>
    <n v="8"/>
    <n v="15000"/>
    <s v="PE"/>
    <n v="5000562920001"/>
    <n v="0"/>
    <n v="15000"/>
    <n v="0"/>
    <n v="0"/>
    <n v="0"/>
    <n v="0"/>
    <m/>
    <m/>
    <n v="0"/>
    <m/>
    <m/>
    <m/>
    <m/>
    <m/>
    <m/>
    <m/>
    <m/>
    <x v="38"/>
    <x v="11"/>
    <x v="11"/>
    <m/>
    <n v="0"/>
    <n v="0"/>
    <n v="0"/>
    <n v="0"/>
    <n v="0"/>
    <n v="0"/>
    <m/>
    <m/>
    <m/>
    <s v="No"/>
    <s v="W663949"/>
    <n v="0"/>
    <m/>
    <s v="B02083"/>
    <m/>
    <m/>
    <s v="S0361915"/>
  </r>
  <r>
    <x v="55"/>
    <n v="10000"/>
    <n v="20000"/>
    <d v="2025-04-01T00:00:00"/>
    <s v="502LAUGH"/>
    <s v=" 4:49:06 pm"/>
    <s v="J00WT7100"/>
    <m/>
    <x v="1"/>
    <s v="Yes"/>
    <x v="19"/>
    <x v="16"/>
    <s v="PS95"/>
    <s v="LIM CHENG LEONG"/>
    <n v="1875"/>
    <m/>
    <m/>
    <d v="2025-04-01T00:00:00"/>
    <m/>
    <n v="8"/>
    <n v="15000"/>
    <s v="PE"/>
    <n v="5000769160001"/>
    <n v="0"/>
    <n v="15000"/>
    <n v="0"/>
    <n v="0"/>
    <n v="0"/>
    <n v="0"/>
    <m/>
    <m/>
    <n v="0"/>
    <m/>
    <m/>
    <m/>
    <m/>
    <m/>
    <m/>
    <m/>
    <m/>
    <x v="44"/>
    <x v="11"/>
    <x v="11"/>
    <m/>
    <n v="0"/>
    <n v="0"/>
    <n v="0"/>
    <n v="0"/>
    <n v="0"/>
    <n v="0"/>
    <m/>
    <m/>
    <m/>
    <s v="No"/>
    <s v="W663950"/>
    <n v="0"/>
    <m/>
    <s v="B02083"/>
    <m/>
    <m/>
    <s v="S0361915"/>
  </r>
  <r>
    <x v="56"/>
    <n v="10000"/>
    <n v="20000"/>
    <d v="2025-04-02T00:00:00"/>
    <s v="502LAUGH"/>
    <s v=" 8:38:44 am"/>
    <s v="J00WT7100"/>
    <m/>
    <x v="1"/>
    <s v="Yes"/>
    <x v="19"/>
    <x v="16"/>
    <s v="PS95"/>
    <s v="LIM CHENG LEONG"/>
    <n v="167"/>
    <m/>
    <m/>
    <d v="2025-04-01T00:00:00"/>
    <m/>
    <n v="6"/>
    <n v="1002"/>
    <s v="PE"/>
    <n v="5000444000001"/>
    <n v="0"/>
    <n v="1000"/>
    <n v="2"/>
    <n v="0"/>
    <n v="0"/>
    <n v="0"/>
    <m/>
    <m/>
    <n v="0"/>
    <m/>
    <m/>
    <m/>
    <m/>
    <m/>
    <m/>
    <m/>
    <m/>
    <x v="45"/>
    <x v="11"/>
    <x v="11"/>
    <m/>
    <n v="0"/>
    <n v="0"/>
    <n v="0"/>
    <n v="0"/>
    <n v="0"/>
    <n v="0"/>
    <m/>
    <m/>
    <m/>
    <s v="No"/>
    <s v="W663954"/>
    <n v="0"/>
    <m/>
    <s v="B02083"/>
    <m/>
    <m/>
    <s v="S0361918"/>
  </r>
  <r>
    <x v="57"/>
    <n v="10000"/>
    <n v="20000"/>
    <d v="2025-04-02T00:00:00"/>
    <s v="502LAUGH"/>
    <s v=" 8:39:27 am"/>
    <s v="J00WT7100"/>
    <m/>
    <x v="1"/>
    <s v="Yes"/>
    <x v="19"/>
    <x v="16"/>
    <s v="PS95"/>
    <s v="LIM CHENG LEONG"/>
    <n v="834"/>
    <m/>
    <m/>
    <d v="2025-04-01T00:00:00"/>
    <m/>
    <n v="6"/>
    <n v="5004"/>
    <s v="PE"/>
    <n v="5000444260001"/>
    <n v="0"/>
    <n v="5000"/>
    <n v="4"/>
    <n v="0"/>
    <n v="0"/>
    <n v="0"/>
    <m/>
    <m/>
    <n v="0"/>
    <m/>
    <m/>
    <m/>
    <m/>
    <m/>
    <m/>
    <m/>
    <m/>
    <x v="46"/>
    <x v="11"/>
    <x v="11"/>
    <m/>
    <n v="0"/>
    <n v="0"/>
    <n v="0"/>
    <n v="0"/>
    <n v="0"/>
    <n v="0"/>
    <m/>
    <m/>
    <m/>
    <s v="No"/>
    <s v="W663955"/>
    <n v="0"/>
    <m/>
    <s v="B02083"/>
    <m/>
    <m/>
    <s v="S0361918"/>
  </r>
  <r>
    <x v="58"/>
    <n v="10000"/>
    <n v="10000"/>
    <d v="2025-04-02T00:00:00"/>
    <s v="502LAUGH"/>
    <s v=" 8:33:32 am"/>
    <s v="152265H103"/>
    <m/>
    <x v="0"/>
    <s v="Yes"/>
    <x v="17"/>
    <x v="16"/>
    <s v="PM11"/>
    <s v="TEE MENG CHAI"/>
    <n v="3334"/>
    <m/>
    <m/>
    <d v="2025-04-01T00:00:00"/>
    <m/>
    <n v="3"/>
    <n v="10002"/>
    <s v="PE"/>
    <s v="BLANK LBL-76X1020001"/>
    <n v="0"/>
    <n v="10000"/>
    <n v="2"/>
    <n v="0"/>
    <n v="0"/>
    <n v="0"/>
    <m/>
    <m/>
    <n v="0"/>
    <m/>
    <m/>
    <m/>
    <m/>
    <m/>
    <m/>
    <m/>
    <m/>
    <x v="47"/>
    <x v="21"/>
    <x v="21"/>
    <m/>
    <n v="0"/>
    <n v="0"/>
    <n v="0"/>
    <n v="0"/>
    <n v="0"/>
    <n v="0"/>
    <m/>
    <m/>
    <m/>
    <s v="No"/>
    <s v="W664170"/>
    <n v="0"/>
    <m/>
    <s v="T20300"/>
    <m/>
    <m/>
    <s v="S0361928"/>
  </r>
  <r>
    <x v="59"/>
    <n v="10000"/>
    <n v="20000"/>
    <d v="2025-04-01T00:00:00"/>
    <s v="502LAUGH"/>
    <s v=" 1:18:04 pm"/>
    <s v="J00WT7100"/>
    <m/>
    <x v="1"/>
    <s v="Yes"/>
    <x v="19"/>
    <x v="16"/>
    <s v="PS95"/>
    <s v="LIM CHENG LEONG"/>
    <n v="1000"/>
    <m/>
    <m/>
    <d v="2025-04-01T00:00:00"/>
    <m/>
    <n v="6"/>
    <n v="6000"/>
    <s v="PE"/>
    <n v="5000580730001"/>
    <n v="0"/>
    <n v="6000"/>
    <n v="0"/>
    <n v="0"/>
    <n v="0"/>
    <n v="0"/>
    <m/>
    <m/>
    <n v="0"/>
    <m/>
    <m/>
    <m/>
    <m/>
    <m/>
    <m/>
    <m/>
    <m/>
    <x v="48"/>
    <x v="11"/>
    <x v="11"/>
    <m/>
    <n v="0"/>
    <n v="0"/>
    <n v="0"/>
    <n v="0"/>
    <n v="0"/>
    <n v="0"/>
    <m/>
    <m/>
    <m/>
    <s v="No"/>
    <s v="W663959"/>
    <n v="0"/>
    <m/>
    <s v="B02083"/>
    <m/>
    <m/>
    <s v="S0361931"/>
  </r>
  <r>
    <x v="60"/>
    <n v="10000"/>
    <n v="20000"/>
    <d v="2025-04-01T00:00:00"/>
    <s v="502LAUGH"/>
    <s v=" 1:18:47 pm"/>
    <s v="J00WT7100"/>
    <m/>
    <x v="1"/>
    <s v="Yes"/>
    <x v="19"/>
    <x v="16"/>
    <s v="PS95"/>
    <s v="LIM CHENG LEONG"/>
    <n v="2000"/>
    <m/>
    <m/>
    <d v="2025-04-01T00:00:00"/>
    <m/>
    <n v="6"/>
    <n v="12000"/>
    <s v="PE"/>
    <n v="5000582200001"/>
    <n v="0"/>
    <n v="12000"/>
    <n v="0"/>
    <n v="0"/>
    <n v="0"/>
    <n v="0"/>
    <m/>
    <m/>
    <n v="0"/>
    <m/>
    <m/>
    <m/>
    <m/>
    <m/>
    <m/>
    <m/>
    <m/>
    <x v="49"/>
    <x v="11"/>
    <x v="11"/>
    <m/>
    <n v="0"/>
    <n v="0"/>
    <n v="0"/>
    <n v="0"/>
    <n v="0"/>
    <n v="0"/>
    <m/>
    <m/>
    <m/>
    <s v="No"/>
    <s v="W663960"/>
    <n v="0"/>
    <m/>
    <s v="B02083"/>
    <m/>
    <m/>
    <s v="S0361931"/>
  </r>
  <r>
    <x v="61"/>
    <n v="10000"/>
    <n v="20000"/>
    <d v="2025-04-01T00:00:00"/>
    <s v="502LAUGH"/>
    <s v=" 1:19:34 pm"/>
    <s v="J00WT7100"/>
    <m/>
    <x v="1"/>
    <s v="Yes"/>
    <x v="19"/>
    <x v="16"/>
    <s v="PS95"/>
    <s v="LIM CHENG LEONG"/>
    <n v="834"/>
    <m/>
    <m/>
    <d v="2025-04-01T00:00:00"/>
    <m/>
    <n v="6"/>
    <n v="5004"/>
    <s v="PE"/>
    <n v="5000582250001"/>
    <n v="0"/>
    <n v="5000"/>
    <n v="4"/>
    <n v="0"/>
    <n v="0"/>
    <n v="0"/>
    <m/>
    <m/>
    <n v="0"/>
    <m/>
    <m/>
    <m/>
    <m/>
    <m/>
    <m/>
    <m/>
    <m/>
    <x v="50"/>
    <x v="11"/>
    <x v="11"/>
    <m/>
    <n v="0"/>
    <n v="0"/>
    <n v="0"/>
    <n v="0"/>
    <n v="0"/>
    <n v="0"/>
    <m/>
    <m/>
    <m/>
    <s v="No"/>
    <s v="W663961"/>
    <n v="0"/>
    <m/>
    <s v="B02083"/>
    <m/>
    <m/>
    <s v="S0361931"/>
  </r>
  <r>
    <x v="62"/>
    <n v="10000"/>
    <n v="10000"/>
    <d v="2025-04-03T00:00:00"/>
    <s v="502LAUGH"/>
    <s v=" 8:35:03 am"/>
    <s v="J00WT7100"/>
    <m/>
    <x v="0"/>
    <s v="Yes"/>
    <x v="18"/>
    <x v="17"/>
    <s v="PMJ4"/>
    <s v="LEE JUN HONG"/>
    <n v="1125"/>
    <m/>
    <m/>
    <d v="2025-04-01T00:00:00"/>
    <m/>
    <n v="4"/>
    <n v="4500"/>
    <s v="PE"/>
    <n v="5000478010001"/>
    <n v="0"/>
    <n v="2500"/>
    <n v="2000"/>
    <n v="0"/>
    <n v="0"/>
    <n v="0"/>
    <m/>
    <m/>
    <n v="0"/>
    <m/>
    <m/>
    <m/>
    <m/>
    <m/>
    <m/>
    <m/>
    <m/>
    <x v="51"/>
    <x v="11"/>
    <x v="11"/>
    <m/>
    <n v="0"/>
    <n v="0"/>
    <n v="0"/>
    <n v="0"/>
    <n v="0"/>
    <n v="0"/>
    <m/>
    <m/>
    <m/>
    <s v="No"/>
    <s v="W664172"/>
    <n v="0"/>
    <m/>
    <s v="B02083"/>
    <m/>
    <m/>
    <s v="S0361932"/>
  </r>
  <r>
    <x v="62"/>
    <n v="20000"/>
    <n v="10000"/>
    <d v="2025-04-03T00:00:00"/>
    <s v="502LAUGH"/>
    <s v=" 8:35:03 am"/>
    <s v="J00WT7100"/>
    <m/>
    <x v="0"/>
    <s v="Yes"/>
    <x v="18"/>
    <x v="17"/>
    <s v="PMJ4"/>
    <s v="LEE JUN HONG"/>
    <n v="625"/>
    <m/>
    <m/>
    <d v="2025-04-01T00:00:00"/>
    <m/>
    <n v="4"/>
    <n v="2500"/>
    <s v="PE"/>
    <n v="5000478010001"/>
    <n v="0"/>
    <n v="2500"/>
    <n v="0"/>
    <n v="0"/>
    <n v="0"/>
    <n v="0"/>
    <m/>
    <m/>
    <n v="0"/>
    <m/>
    <m/>
    <m/>
    <m/>
    <m/>
    <m/>
    <m/>
    <m/>
    <x v="51"/>
    <x v="11"/>
    <x v="11"/>
    <m/>
    <n v="0"/>
    <n v="0"/>
    <n v="0"/>
    <n v="0"/>
    <n v="0"/>
    <n v="0"/>
    <m/>
    <m/>
    <m/>
    <s v="No"/>
    <s v="W664172"/>
    <n v="0"/>
    <m/>
    <s v="B02083"/>
    <m/>
    <m/>
    <s v="S0361932"/>
  </r>
  <r>
    <x v="63"/>
    <n v="10000"/>
    <n v="10000"/>
    <d v="2025-04-03T00:00:00"/>
    <s v="502LAUGH"/>
    <s v=" 8:35:03 am"/>
    <s v="J00WT7100"/>
    <m/>
    <x v="0"/>
    <s v="Yes"/>
    <x v="18"/>
    <x v="17"/>
    <s v="PMJ4"/>
    <s v="LEE JUN HONG"/>
    <n v="1125"/>
    <m/>
    <m/>
    <d v="2025-04-01T00:00:00"/>
    <m/>
    <n v="4"/>
    <n v="4500"/>
    <s v="PE"/>
    <n v="5000596190001"/>
    <n v="0"/>
    <n v="2500"/>
    <n v="2000"/>
    <n v="0"/>
    <n v="0"/>
    <n v="0"/>
    <m/>
    <m/>
    <n v="0"/>
    <m/>
    <m/>
    <m/>
    <m/>
    <m/>
    <m/>
    <m/>
    <m/>
    <x v="52"/>
    <x v="11"/>
    <x v="11"/>
    <m/>
    <n v="0"/>
    <n v="0"/>
    <n v="0"/>
    <n v="0"/>
    <n v="0"/>
    <n v="0"/>
    <m/>
    <m/>
    <m/>
    <s v="No"/>
    <s v="W664173"/>
    <n v="0"/>
    <m/>
    <s v="B02083"/>
    <m/>
    <m/>
    <s v="S0361932"/>
  </r>
  <r>
    <x v="63"/>
    <n v="20000"/>
    <n v="10000"/>
    <d v="2025-04-03T00:00:00"/>
    <s v="502LAUGH"/>
    <s v=" 8:35:03 am"/>
    <s v="J00WT7100"/>
    <m/>
    <x v="0"/>
    <s v="Yes"/>
    <x v="18"/>
    <x v="17"/>
    <s v="PMJ4"/>
    <s v="LEE JUN HONG"/>
    <n v="625"/>
    <m/>
    <m/>
    <d v="2025-04-01T00:00:00"/>
    <m/>
    <n v="4"/>
    <n v="2500"/>
    <s v="PE"/>
    <n v="5000596190001"/>
    <n v="0"/>
    <n v="2500"/>
    <n v="0"/>
    <n v="0"/>
    <n v="0"/>
    <n v="0"/>
    <m/>
    <m/>
    <n v="0"/>
    <m/>
    <m/>
    <m/>
    <m/>
    <m/>
    <m/>
    <m/>
    <m/>
    <x v="52"/>
    <x v="11"/>
    <x v="11"/>
    <m/>
    <n v="0"/>
    <n v="0"/>
    <n v="0"/>
    <n v="0"/>
    <n v="0"/>
    <n v="0"/>
    <m/>
    <m/>
    <m/>
    <s v="No"/>
    <s v="W664173"/>
    <n v="0"/>
    <m/>
    <s v="B02083"/>
    <m/>
    <m/>
    <s v="S0361932"/>
  </r>
  <r>
    <x v="64"/>
    <n v="10000"/>
    <n v="10000"/>
    <d v="2025-04-02T00:00:00"/>
    <s v="502LAUGH"/>
    <d v="1899-12-30T11:24:16"/>
    <s v="J00WT7100"/>
    <m/>
    <x v="0"/>
    <s v="Yes"/>
    <x v="18"/>
    <x v="17"/>
    <s v="PMJ4"/>
    <s v="LEE JUN HONG"/>
    <n v="1750"/>
    <m/>
    <m/>
    <d v="2025-04-01T00:00:00"/>
    <m/>
    <n v="4"/>
    <n v="7000"/>
    <s v="PE"/>
    <n v="5000634590001"/>
    <n v="0"/>
    <n v="5000"/>
    <n v="2000"/>
    <n v="0"/>
    <n v="0"/>
    <n v="0"/>
    <m/>
    <m/>
    <n v="0"/>
    <m/>
    <m/>
    <m/>
    <m/>
    <m/>
    <m/>
    <m/>
    <m/>
    <x v="53"/>
    <x v="11"/>
    <x v="11"/>
    <m/>
    <n v="0"/>
    <n v="0"/>
    <n v="0"/>
    <n v="0"/>
    <n v="0"/>
    <n v="0"/>
    <m/>
    <m/>
    <m/>
    <s v="No"/>
    <s v="W663962"/>
    <n v="0"/>
    <m/>
    <s v="B02083"/>
    <m/>
    <m/>
    <s v="S0361932"/>
  </r>
  <r>
    <x v="65"/>
    <n v="10000"/>
    <n v="10000"/>
    <d v="2025-04-02T00:00:00"/>
    <s v="502LAUGH"/>
    <d v="1899-12-30T11:24:16"/>
    <s v="J00WT7100"/>
    <m/>
    <x v="0"/>
    <s v="Yes"/>
    <x v="18"/>
    <x v="17"/>
    <s v="PMJ4"/>
    <s v="LEE JUN HONG"/>
    <n v="1750"/>
    <m/>
    <m/>
    <d v="2025-04-01T00:00:00"/>
    <m/>
    <n v="4"/>
    <n v="7000"/>
    <s v="PE"/>
    <n v="5000635400001"/>
    <n v="0"/>
    <n v="5000"/>
    <n v="2000"/>
    <n v="0"/>
    <n v="0"/>
    <n v="0"/>
    <m/>
    <m/>
    <n v="0"/>
    <m/>
    <m/>
    <m/>
    <m/>
    <m/>
    <m/>
    <m/>
    <m/>
    <x v="54"/>
    <x v="11"/>
    <x v="11"/>
    <m/>
    <n v="0"/>
    <n v="0"/>
    <n v="0"/>
    <n v="0"/>
    <n v="0"/>
    <n v="0"/>
    <m/>
    <m/>
    <m/>
    <s v="No"/>
    <s v="W664174"/>
    <n v="0"/>
    <m/>
    <s v="B02083"/>
    <m/>
    <m/>
    <s v="S0361932"/>
  </r>
  <r>
    <x v="66"/>
    <n v="10000"/>
    <n v="20000"/>
    <d v="2025-05-02T00:00:00"/>
    <s v="502LAUGH"/>
    <s v=" 5:43:37 pm"/>
    <s v="10656256088/10656256086"/>
    <m/>
    <x v="0"/>
    <s v="Yes"/>
    <x v="1"/>
    <x v="1"/>
    <s v="PM16"/>
    <s v="TEO KAH JUN"/>
    <n v="2570"/>
    <m/>
    <m/>
    <d v="2025-04-01T00:00:00"/>
    <m/>
    <n v="297"/>
    <n v="763290"/>
    <s v="PE"/>
    <s v="3YM60-80017-FT0001"/>
    <n v="0"/>
    <n v="700000"/>
    <n v="63290"/>
    <n v="0"/>
    <n v="0"/>
    <n v="0"/>
    <m/>
    <m/>
    <n v="0"/>
    <m/>
    <m/>
    <m/>
    <m/>
    <m/>
    <m/>
    <m/>
    <m/>
    <x v="55"/>
    <x v="20"/>
    <x v="20"/>
    <m/>
    <n v="0"/>
    <n v="0"/>
    <n v="0"/>
    <n v="0"/>
    <n v="0"/>
    <n v="0"/>
    <m/>
    <m/>
    <m/>
    <s v="No"/>
    <s v="W665921"/>
    <n v="0"/>
    <m/>
    <s v="H08031-JIM-M"/>
    <m/>
    <m/>
    <s v="S0361950"/>
  </r>
  <r>
    <x v="67"/>
    <n v="10000"/>
    <n v="10000"/>
    <d v="2025-04-24T00:00:00"/>
    <s v="502LAUGH"/>
    <s v=" 8:34:44 am"/>
    <n v="10620258022"/>
    <m/>
    <x v="0"/>
    <s v="Yes"/>
    <x v="1"/>
    <x v="1"/>
    <s v="PM16"/>
    <s v="TEO KAH JUN"/>
    <n v="879"/>
    <m/>
    <m/>
    <d v="2025-04-01T00:00:00"/>
    <m/>
    <n v="264"/>
    <n v="232056"/>
    <s v="PE"/>
    <s v="7FP01-80003-FT0001"/>
    <n v="0"/>
    <n v="200000"/>
    <n v="32056"/>
    <n v="0"/>
    <n v="0"/>
    <n v="0"/>
    <m/>
    <m/>
    <n v="0"/>
    <m/>
    <m/>
    <m/>
    <m/>
    <m/>
    <m/>
    <m/>
    <m/>
    <x v="56"/>
    <x v="20"/>
    <x v="20"/>
    <m/>
    <n v="0"/>
    <n v="0"/>
    <n v="0"/>
    <n v="0"/>
    <n v="0"/>
    <n v="0"/>
    <m/>
    <m/>
    <m/>
    <s v="No"/>
    <s v="W665437"/>
    <n v="0"/>
    <m/>
    <s v="H08031-JIM-M"/>
    <m/>
    <m/>
    <s v="S0361955"/>
  </r>
  <r>
    <x v="68"/>
    <n v="10000"/>
    <n v="40000"/>
    <d v="2025-04-03T00:00:00"/>
    <s v="502LAUGH"/>
    <s v=" 9:30:13 am"/>
    <s v="5316405-03-02-02"/>
    <m/>
    <x v="0"/>
    <s v="Yes"/>
    <x v="12"/>
    <x v="12"/>
    <s v="PM80"/>
    <s v="YAP ZHI PING"/>
    <n v="109"/>
    <m/>
    <m/>
    <d v="2025-04-01T00:00:00"/>
    <m/>
    <n v="60"/>
    <n v="6540"/>
    <s v="PE"/>
    <s v="1124-790-00006RE0001"/>
    <n v="0"/>
    <n v="6500"/>
    <n v="40"/>
    <n v="0"/>
    <n v="0"/>
    <n v="0"/>
    <m/>
    <m/>
    <n v="0"/>
    <m/>
    <m/>
    <m/>
    <m/>
    <m/>
    <m/>
    <m/>
    <m/>
    <x v="57"/>
    <x v="13"/>
    <x v="13"/>
    <m/>
    <n v="0"/>
    <n v="0"/>
    <n v="0"/>
    <n v="0"/>
    <n v="0"/>
    <n v="0"/>
    <m/>
    <m/>
    <m/>
    <s v="No"/>
    <s v="W663964"/>
    <n v="0"/>
    <m/>
    <s v="M13337-SMD"/>
    <m/>
    <m/>
    <s v="S0361976"/>
  </r>
  <r>
    <x v="69"/>
    <n v="10000"/>
    <n v="10000"/>
    <d v="2025-04-02T00:00:00"/>
    <s v="502LAUGH"/>
    <s v=" 8:55:00 am"/>
    <s v="5316405-03-02-02"/>
    <m/>
    <x v="0"/>
    <s v="Yes"/>
    <x v="12"/>
    <x v="12"/>
    <s v="PM80"/>
    <s v="YAP ZHI PING"/>
    <n v="1000"/>
    <m/>
    <m/>
    <d v="2025-04-01T00:00:00"/>
    <m/>
    <n v="40"/>
    <n v="40000"/>
    <s v="PE"/>
    <s v="11C4-790-00009 R0001"/>
    <n v="0"/>
    <n v="40000"/>
    <n v="0"/>
    <n v="0"/>
    <n v="0"/>
    <n v="0"/>
    <m/>
    <m/>
    <n v="0"/>
    <m/>
    <m/>
    <m/>
    <m/>
    <m/>
    <m/>
    <m/>
    <m/>
    <x v="58"/>
    <x v="13"/>
    <x v="13"/>
    <m/>
    <n v="0"/>
    <n v="0"/>
    <n v="0"/>
    <n v="0"/>
    <n v="0"/>
    <n v="0"/>
    <m/>
    <m/>
    <m/>
    <s v="No"/>
    <s v="W665681"/>
    <n v="0"/>
    <m/>
    <s v="M13337-SMD"/>
    <m/>
    <m/>
    <s v="S0361340"/>
  </r>
  <r>
    <x v="70"/>
    <n v="10000"/>
    <n v="10000"/>
    <d v="2025-04-08T00:00:00"/>
    <s v="502LAUGH"/>
    <s v=" 2:18:23 pm"/>
    <s v="SG-5399135-01"/>
    <m/>
    <x v="0"/>
    <s v="Yes"/>
    <x v="0"/>
    <x v="0"/>
    <s v="PP24"/>
    <s v="HO HON SENG"/>
    <n v="800"/>
    <m/>
    <m/>
    <d v="2025-04-01T00:00:00"/>
    <m/>
    <n v="1"/>
    <n v="800"/>
    <s v="PE"/>
    <s v="GR-1580001"/>
    <n v="0"/>
    <n v="500"/>
    <n v="300"/>
    <n v="0"/>
    <n v="0"/>
    <n v="0"/>
    <m/>
    <m/>
    <n v="0"/>
    <m/>
    <m/>
    <m/>
    <m/>
    <m/>
    <m/>
    <m/>
    <m/>
    <x v="59"/>
    <x v="22"/>
    <x v="22"/>
    <m/>
    <n v="0"/>
    <n v="0"/>
    <n v="0"/>
    <n v="0"/>
    <n v="0"/>
    <n v="0"/>
    <m/>
    <m/>
    <m/>
    <s v="No"/>
    <s v="W664710"/>
    <n v="0"/>
    <m/>
    <s v="G07076"/>
    <m/>
    <m/>
    <s v="S0362015"/>
  </r>
  <r>
    <x v="71"/>
    <n v="10000"/>
    <n v="10000"/>
    <d v="2025-04-02T00:00:00"/>
    <s v="502LAUGH"/>
    <s v=" 8:55:00 am"/>
    <s v="5316405-03-02-02"/>
    <m/>
    <x v="0"/>
    <s v="Yes"/>
    <x v="12"/>
    <x v="12"/>
    <s v="PM80"/>
    <s v="YAP ZHI PING"/>
    <n v="5"/>
    <m/>
    <m/>
    <d v="2025-04-01T00:00:00"/>
    <m/>
    <n v="40"/>
    <n v="200"/>
    <s v="PE"/>
    <s v="11C4-790-00009 R0001"/>
    <n v="0"/>
    <n v="182"/>
    <n v="18"/>
    <n v="0"/>
    <n v="0"/>
    <n v="0"/>
    <m/>
    <m/>
    <n v="0"/>
    <m/>
    <m/>
    <m/>
    <m/>
    <m/>
    <m/>
    <m/>
    <m/>
    <x v="58"/>
    <x v="13"/>
    <x v="13"/>
    <m/>
    <n v="0"/>
    <n v="0"/>
    <n v="0"/>
    <n v="0"/>
    <n v="0"/>
    <n v="0"/>
    <m/>
    <m/>
    <m/>
    <s v="No"/>
    <s v="W663965"/>
    <n v="0"/>
    <m/>
    <s v="M13337-SMD"/>
    <m/>
    <m/>
    <s v="ZSA101789"/>
  </r>
  <r>
    <x v="72"/>
    <n v="10000"/>
    <n v="10000"/>
    <d v="2025-04-07T00:00:00"/>
    <s v="502LAUGH"/>
    <s v=" 9:18:57 am"/>
    <s v="59470/59469"/>
    <m/>
    <x v="0"/>
    <s v="Yes"/>
    <x v="2"/>
    <x v="4"/>
    <s v="PM18"/>
    <s v="LAI CHIN YANG"/>
    <n v="55917"/>
    <m/>
    <m/>
    <d v="2025-04-01T00:00:00"/>
    <m/>
    <n v="12"/>
    <n v="671004"/>
    <s v="PE"/>
    <s v="MT-1000173-00REV0003"/>
    <n v="0"/>
    <n v="697647"/>
    <n v="-26643"/>
    <n v="0"/>
    <n v="0"/>
    <n v="0"/>
    <m/>
    <m/>
    <n v="0"/>
    <m/>
    <m/>
    <m/>
    <m/>
    <m/>
    <m/>
    <m/>
    <m/>
    <x v="60"/>
    <x v="4"/>
    <x v="4"/>
    <m/>
    <n v="0"/>
    <n v="0"/>
    <n v="0"/>
    <n v="0"/>
    <n v="0"/>
    <n v="0"/>
    <m/>
    <m/>
    <m/>
    <s v="No"/>
    <s v="W664723"/>
    <n v="0"/>
    <m/>
    <s v="Z26002"/>
    <m/>
    <m/>
    <s v="S0362021"/>
  </r>
  <r>
    <x v="73"/>
    <n v="10000"/>
    <n v="10000"/>
    <d v="2025-04-03T00:00:00"/>
    <s v="502LAUGH"/>
    <s v=" 8:42:45 am"/>
    <n v="59470"/>
    <m/>
    <x v="0"/>
    <s v="Yes"/>
    <x v="2"/>
    <x v="2"/>
    <s v="PS96"/>
    <s v="HONG QUANSHUN"/>
    <n v="5000"/>
    <m/>
    <m/>
    <d v="2025-04-01T00:00:00"/>
    <m/>
    <n v="12"/>
    <n v="60000"/>
    <s v="PE"/>
    <s v="MT-1000241-907RE0001"/>
    <n v="0"/>
    <n v="59998"/>
    <n v="2"/>
    <n v="0"/>
    <n v="0"/>
    <n v="0"/>
    <m/>
    <m/>
    <n v="0"/>
    <m/>
    <m/>
    <m/>
    <m/>
    <m/>
    <m/>
    <m/>
    <m/>
    <x v="61"/>
    <x v="4"/>
    <x v="4"/>
    <m/>
    <n v="0"/>
    <n v="0"/>
    <n v="0"/>
    <n v="0"/>
    <n v="0"/>
    <n v="0"/>
    <m/>
    <m/>
    <m/>
    <s v="No"/>
    <s v="W663966"/>
    <n v="0"/>
    <m/>
    <s v="Z26002"/>
    <m/>
    <m/>
    <s v="S0362021"/>
  </r>
  <r>
    <x v="73"/>
    <n v="10000"/>
    <n v="20000"/>
    <d v="2025-04-03T00:00:00"/>
    <s v="502LAUGH"/>
    <s v=" 8:42:45 am"/>
    <n v="59470"/>
    <m/>
    <x v="0"/>
    <s v="Yes"/>
    <x v="2"/>
    <x v="4"/>
    <s v="PM18"/>
    <s v="LAI CHIN YANG"/>
    <n v="10313"/>
    <m/>
    <m/>
    <d v="2025-04-01T00:00:00"/>
    <m/>
    <n v="12"/>
    <n v="123756"/>
    <s v="PE"/>
    <s v="MT-1000241-907RE0001"/>
    <n v="0"/>
    <n v="123752"/>
    <n v="4"/>
    <n v="0"/>
    <n v="0"/>
    <n v="0"/>
    <m/>
    <m/>
    <n v="0"/>
    <m/>
    <m/>
    <m/>
    <m/>
    <m/>
    <m/>
    <m/>
    <m/>
    <x v="61"/>
    <x v="4"/>
    <x v="4"/>
    <m/>
    <n v="0"/>
    <n v="0"/>
    <n v="0"/>
    <n v="0"/>
    <n v="0"/>
    <n v="0"/>
    <m/>
    <m/>
    <m/>
    <s v="No"/>
    <s v="W663966"/>
    <n v="0"/>
    <m/>
    <s v="Z26002"/>
    <m/>
    <m/>
    <s v="S0362021"/>
  </r>
  <r>
    <x v="74"/>
    <n v="10000"/>
    <n v="20000"/>
    <d v="2025-04-02T00:00:00"/>
    <s v="502LAUGH"/>
    <s v=" 2:20:32 pm"/>
    <s v="J00WT7100"/>
    <m/>
    <x v="0"/>
    <s v="Yes"/>
    <x v="18"/>
    <x v="17"/>
    <s v="PMJ4"/>
    <s v="LEE JUN HONG"/>
    <n v="1750"/>
    <m/>
    <m/>
    <d v="2025-04-01T00:00:00"/>
    <m/>
    <n v="4"/>
    <n v="7000"/>
    <s v="PE"/>
    <n v="86090840001"/>
    <n v="0"/>
    <n v="5000"/>
    <n v="2000"/>
    <n v="0"/>
    <n v="0"/>
    <n v="0"/>
    <m/>
    <m/>
    <n v="0"/>
    <m/>
    <m/>
    <m/>
    <m/>
    <m/>
    <m/>
    <m/>
    <m/>
    <x v="62"/>
    <x v="11"/>
    <x v="11"/>
    <m/>
    <n v="0"/>
    <n v="0"/>
    <n v="0"/>
    <n v="0"/>
    <n v="0"/>
    <n v="0"/>
    <m/>
    <m/>
    <m/>
    <s v="No"/>
    <s v="W664725"/>
    <n v="0"/>
    <m/>
    <s v="B02083"/>
    <m/>
    <m/>
    <s v="S0362024"/>
  </r>
  <r>
    <x v="75"/>
    <n v="10000"/>
    <n v="10000"/>
    <d v="2025-04-02T00:00:00"/>
    <s v="502LAUGH"/>
    <s v=" 2:20:32 pm"/>
    <s v="J00WT7100"/>
    <m/>
    <x v="0"/>
    <s v="Yes"/>
    <x v="18"/>
    <x v="17"/>
    <s v="PMJ4"/>
    <s v="LEE JUN HONG"/>
    <n v="1750"/>
    <m/>
    <m/>
    <d v="2025-04-01T00:00:00"/>
    <m/>
    <n v="4"/>
    <n v="7000"/>
    <s v="PE"/>
    <n v="86090860001"/>
    <n v="0"/>
    <n v="5000"/>
    <n v="2000"/>
    <n v="0"/>
    <n v="0"/>
    <n v="0"/>
    <m/>
    <m/>
    <n v="0"/>
    <m/>
    <m/>
    <m/>
    <m/>
    <m/>
    <m/>
    <m/>
    <m/>
    <x v="63"/>
    <x v="11"/>
    <x v="11"/>
    <m/>
    <n v="0"/>
    <n v="0"/>
    <n v="0"/>
    <n v="0"/>
    <n v="0"/>
    <n v="0"/>
    <m/>
    <m/>
    <m/>
    <s v="No"/>
    <s v="W664726"/>
    <n v="0"/>
    <m/>
    <s v="B02083"/>
    <m/>
    <m/>
    <s v="S0362024"/>
  </r>
  <r>
    <x v="76"/>
    <n v="10000"/>
    <n v="20000"/>
    <d v="2025-04-03T00:00:00"/>
    <s v="502LAUGH"/>
    <s v=" 9:30:13 am"/>
    <n v="1006323"/>
    <m/>
    <x v="0"/>
    <s v="Yes"/>
    <x v="20"/>
    <x v="5"/>
    <s v="QC04"/>
    <s v="YANG TONGJING"/>
    <n v="5264"/>
    <m/>
    <m/>
    <d v="2025-04-01T00:00:00"/>
    <m/>
    <n v="38"/>
    <n v="200032"/>
    <s v="PE"/>
    <s v="737025900-EL93160001"/>
    <n v="0"/>
    <n v="200000"/>
    <n v="32"/>
    <n v="0"/>
    <n v="0"/>
    <n v="0"/>
    <m/>
    <m/>
    <n v="0"/>
    <m/>
    <m/>
    <m/>
    <m/>
    <m/>
    <m/>
    <m/>
    <m/>
    <x v="64"/>
    <x v="23"/>
    <x v="23"/>
    <m/>
    <n v="0"/>
    <n v="0"/>
    <n v="0"/>
    <n v="0"/>
    <n v="0"/>
    <n v="0"/>
    <m/>
    <m/>
    <m/>
    <s v="No"/>
    <s v="W663967"/>
    <n v="0"/>
    <m/>
    <s v="S19314"/>
    <m/>
    <m/>
    <s v="H0064912"/>
  </r>
  <r>
    <x v="77"/>
    <n v="10000"/>
    <n v="10000"/>
    <d v="2025-04-03T00:00:00"/>
    <s v="502LAUGH"/>
    <s v=" 9:30:13 am"/>
    <s v="E190912129"/>
    <m/>
    <x v="0"/>
    <s v="Yes"/>
    <x v="12"/>
    <x v="12"/>
    <s v="PM80"/>
    <s v="YAP ZHI PING"/>
    <n v="4000"/>
    <m/>
    <m/>
    <d v="2025-04-01T00:00:00"/>
    <m/>
    <n v="60"/>
    <n v="240000"/>
    <s v="PE"/>
    <s v="739709802 REVA0001"/>
    <n v="0"/>
    <n v="240000"/>
    <n v="0"/>
    <n v="0"/>
    <n v="0"/>
    <n v="0"/>
    <m/>
    <m/>
    <n v="0"/>
    <m/>
    <m/>
    <m/>
    <m/>
    <m/>
    <m/>
    <m/>
    <m/>
    <x v="65"/>
    <x v="23"/>
    <x v="23"/>
    <m/>
    <n v="0"/>
    <n v="0"/>
    <n v="0"/>
    <n v="0"/>
    <n v="0"/>
    <n v="0"/>
    <m/>
    <m/>
    <m/>
    <s v="No"/>
    <s v="W664741"/>
    <n v="0"/>
    <m/>
    <s v="S19314"/>
    <m/>
    <m/>
    <s v="H0064913"/>
  </r>
  <r>
    <x v="78"/>
    <n v="10000"/>
    <n v="10000"/>
    <d v="2025-04-04T00:00:00"/>
    <s v="502LAUGH"/>
    <s v=" 1:00:22 pm"/>
    <s v="E0801904/M0BSO4460"/>
    <m/>
    <x v="0"/>
    <s v="Yes"/>
    <x v="21"/>
    <x v="18"/>
    <s v="PM14"/>
    <s v="GOH CHEN YONG"/>
    <n v="100"/>
    <m/>
    <m/>
    <d v="2025-04-01T00:00:00"/>
    <m/>
    <n v="2"/>
    <n v="200"/>
    <s v="PE"/>
    <s v="762070100 REVA0001"/>
    <n v="0"/>
    <n v="200"/>
    <n v="0"/>
    <n v="0"/>
    <n v="0"/>
    <n v="0"/>
    <m/>
    <m/>
    <n v="0"/>
    <m/>
    <m/>
    <m/>
    <m/>
    <m/>
    <m/>
    <m/>
    <m/>
    <x v="66"/>
    <x v="24"/>
    <x v="24"/>
    <m/>
    <n v="0"/>
    <n v="0"/>
    <n v="0"/>
    <n v="0"/>
    <n v="0"/>
    <n v="0"/>
    <m/>
    <m/>
    <m/>
    <s v="No"/>
    <s v="W664743"/>
    <n v="0"/>
    <m/>
    <s v="S19081"/>
    <m/>
    <m/>
    <s v="ZSA101790"/>
  </r>
  <r>
    <x v="4"/>
    <n v="10000"/>
    <n v="40000"/>
    <d v="2025-04-04T00:00:00"/>
    <s v="502LAUGH"/>
    <d v="1899-12-30T10:34:56"/>
    <s v="10639931053/10639931059/10639931056/10639931055"/>
    <m/>
    <x v="2"/>
    <s v="Yes"/>
    <x v="22"/>
    <x v="19"/>
    <s v="QM54"/>
    <s v="TAN SWEE LENG"/>
    <n v="112000"/>
    <m/>
    <m/>
    <d v="2025-04-02T00:00:00"/>
    <m/>
    <n v="9"/>
    <n v="1008000"/>
    <s v="PE"/>
    <s v="5180-0100-BH2120001"/>
    <n v="0"/>
    <n v="1000000"/>
    <n v="8000"/>
    <n v="0"/>
    <n v="0"/>
    <n v="0"/>
    <m/>
    <m/>
    <n v="0"/>
    <m/>
    <m/>
    <m/>
    <m/>
    <m/>
    <m/>
    <m/>
    <m/>
    <x v="4"/>
    <x v="1"/>
    <x v="1"/>
    <m/>
    <n v="0"/>
    <n v="0"/>
    <n v="0"/>
    <n v="0"/>
    <n v="0"/>
    <n v="0"/>
    <m/>
    <m/>
    <m/>
    <s v="No"/>
    <s v="W664068"/>
    <n v="0"/>
    <m/>
    <s v="H08031-JIM"/>
    <m/>
    <m/>
    <s v="S0353202"/>
  </r>
  <r>
    <x v="79"/>
    <n v="10000"/>
    <n v="20000"/>
    <d v="2025-04-11T00:00:00"/>
    <s v="502LAUGH"/>
    <d v="1899-12-30T11:10:55"/>
    <s v="BZC064-08"/>
    <m/>
    <x v="0"/>
    <s v="Yes"/>
    <x v="1"/>
    <x v="1"/>
    <s v="PM16"/>
    <s v="TEO KAH JUN"/>
    <n v="8700"/>
    <m/>
    <m/>
    <d v="2025-04-02T00:00:00"/>
    <m/>
    <n v="5"/>
    <n v="43500"/>
    <s v="PE"/>
    <s v="RR 6X6-WHITE0001"/>
    <n v="0"/>
    <n v="40910"/>
    <n v="2590"/>
    <n v="0"/>
    <n v="0"/>
    <n v="0"/>
    <m/>
    <m/>
    <n v="0"/>
    <m/>
    <m/>
    <m/>
    <m/>
    <m/>
    <m/>
    <m/>
    <m/>
    <x v="67"/>
    <x v="25"/>
    <x v="25"/>
    <m/>
    <n v="0"/>
    <n v="0"/>
    <n v="0"/>
    <n v="0"/>
    <n v="0"/>
    <n v="0"/>
    <m/>
    <m/>
    <m/>
    <s v="No"/>
    <s v="W664979"/>
    <n v="0"/>
    <m/>
    <s v="E05203"/>
    <m/>
    <m/>
    <s v="S0355056"/>
  </r>
  <r>
    <x v="80"/>
    <n v="10000"/>
    <n v="10000"/>
    <d v="2025-04-29T00:00:00"/>
    <s v="502LAUGH"/>
    <s v=" 8:28:44 am"/>
    <s v="BVG027-04/BWK014-01"/>
    <m/>
    <x v="0"/>
    <s v="Yes"/>
    <x v="0"/>
    <x v="0"/>
    <s v="PP24"/>
    <s v="HO HON SENG"/>
    <n v="3500"/>
    <m/>
    <m/>
    <d v="2025-04-02T00:00:00"/>
    <m/>
    <n v="1"/>
    <n v="3500"/>
    <s v="PE"/>
    <s v="CE6401-9000-00080001"/>
    <n v="0"/>
    <n v="1500"/>
    <n v="2000"/>
    <n v="0"/>
    <n v="0"/>
    <n v="0"/>
    <m/>
    <m/>
    <n v="0"/>
    <m/>
    <m/>
    <m/>
    <m/>
    <m/>
    <m/>
    <m/>
    <m/>
    <x v="68"/>
    <x v="0"/>
    <x v="0"/>
    <m/>
    <n v="0"/>
    <n v="0"/>
    <n v="0"/>
    <n v="0"/>
    <n v="0"/>
    <n v="0"/>
    <m/>
    <m/>
    <m/>
    <s v="No"/>
    <s v="W665665"/>
    <n v="0"/>
    <m/>
    <s v="C03043"/>
    <m/>
    <m/>
    <s v="S0356636"/>
  </r>
  <r>
    <x v="81"/>
    <n v="10000"/>
    <n v="20000"/>
    <d v="2025-04-08T00:00:00"/>
    <s v="502LAUGH"/>
    <s v=" 8:51:28 am"/>
    <s v="J00WA6960/J00TB1180/J00VB8021/J00TB1740"/>
    <m/>
    <x v="0"/>
    <s v="Yes"/>
    <x v="23"/>
    <x v="4"/>
    <s v="PM40"/>
    <s v="NGOI CHUN YONG"/>
    <n v="126000"/>
    <m/>
    <m/>
    <d v="2025-04-02T00:00:00"/>
    <m/>
    <n v="4"/>
    <n v="504000"/>
    <s v="PE"/>
    <s v="Z980 REV11.00001"/>
    <n v="0"/>
    <n v="504000"/>
    <n v="0"/>
    <n v="0"/>
    <n v="0"/>
    <n v="0"/>
    <m/>
    <m/>
    <n v="0"/>
    <m/>
    <m/>
    <m/>
    <m/>
    <m/>
    <m/>
    <m/>
    <m/>
    <x v="69"/>
    <x v="3"/>
    <x v="3"/>
    <m/>
    <n v="0"/>
    <n v="0"/>
    <n v="0"/>
    <n v="0"/>
    <n v="0"/>
    <n v="0"/>
    <m/>
    <m/>
    <m/>
    <s v="No"/>
    <s v="W664487"/>
    <n v="0"/>
    <m/>
    <s v="R18131"/>
    <m/>
    <m/>
    <s v="S0357206"/>
  </r>
  <r>
    <x v="82"/>
    <n v="10000"/>
    <n v="10000"/>
    <d v="2025-04-03T00:00:00"/>
    <s v="502LAUGH"/>
    <s v=" 8:35:03 am"/>
    <s v="J206L2871"/>
    <m/>
    <x v="0"/>
    <s v="Yes"/>
    <x v="16"/>
    <x v="15"/>
    <s v="PMJ7"/>
    <s v="FOONG SEL YI"/>
    <n v="9000"/>
    <m/>
    <m/>
    <d v="2025-04-02T00:00:00"/>
    <m/>
    <n v="6"/>
    <n v="54000"/>
    <s v="PE"/>
    <s v="Z513 REV3.00001"/>
    <n v="0"/>
    <n v="54000"/>
    <n v="0"/>
    <n v="0"/>
    <n v="0"/>
    <n v="0"/>
    <m/>
    <m/>
    <n v="0"/>
    <m/>
    <m/>
    <m/>
    <m/>
    <m/>
    <m/>
    <m/>
    <m/>
    <x v="70"/>
    <x v="3"/>
    <x v="3"/>
    <m/>
    <n v="0"/>
    <n v="0"/>
    <n v="0"/>
    <n v="0"/>
    <n v="0"/>
    <n v="0"/>
    <m/>
    <m/>
    <m/>
    <s v="No"/>
    <s v="W664073"/>
    <n v="0"/>
    <m/>
    <s v="R18131"/>
    <m/>
    <m/>
    <s v="S0357731"/>
  </r>
  <r>
    <x v="5"/>
    <n v="10000"/>
    <n v="20000"/>
    <d v="2025-04-02T00:00:00"/>
    <s v="502LAUGH"/>
    <s v=" 3:42:07 pm"/>
    <s v="J00TP9191/J00WA7110"/>
    <m/>
    <x v="0"/>
    <s v="Yes"/>
    <x v="4"/>
    <x v="4"/>
    <s v="PM11"/>
    <s v="TEE MENG CHAI"/>
    <n v="5625"/>
    <m/>
    <m/>
    <d v="2025-04-02T00:00:00"/>
    <m/>
    <n v="8"/>
    <n v="45000"/>
    <s v="PE"/>
    <s v="Z512 REV 6.00001"/>
    <n v="0"/>
    <n v="45000"/>
    <n v="0"/>
    <n v="0"/>
    <n v="0"/>
    <n v="0"/>
    <m/>
    <m/>
    <n v="0"/>
    <m/>
    <m/>
    <m/>
    <m/>
    <m/>
    <m/>
    <m/>
    <m/>
    <x v="5"/>
    <x v="3"/>
    <x v="3"/>
    <m/>
    <n v="0"/>
    <n v="0"/>
    <n v="0"/>
    <n v="0"/>
    <n v="0"/>
    <n v="0"/>
    <m/>
    <m/>
    <m/>
    <s v="No"/>
    <s v="W664076"/>
    <n v="0"/>
    <m/>
    <s v="R18131"/>
    <m/>
    <m/>
    <s v="S0357874"/>
  </r>
  <r>
    <x v="83"/>
    <n v="10000"/>
    <n v="10000"/>
    <d v="2025-04-02T00:00:00"/>
    <s v="502LAUGH"/>
    <s v=" 5:41:53 pm"/>
    <s v="2101110U5/3082510U9"/>
    <m/>
    <x v="0"/>
    <s v="Yes"/>
    <x v="7"/>
    <x v="7"/>
    <s v="PM68"/>
    <s v="LEE KIM LIANG"/>
    <n v="1000"/>
    <m/>
    <m/>
    <d v="2025-04-02T00:00:00"/>
    <m/>
    <n v="4"/>
    <n v="4000"/>
    <s v="PE"/>
    <s v="726017 REV4000001"/>
    <n v="0"/>
    <n v="4000"/>
    <n v="0"/>
    <n v="0"/>
    <n v="0"/>
    <n v="0"/>
    <m/>
    <m/>
    <n v="0"/>
    <m/>
    <m/>
    <m/>
    <m/>
    <m/>
    <m/>
    <m/>
    <m/>
    <x v="71"/>
    <x v="26"/>
    <x v="26"/>
    <m/>
    <n v="0"/>
    <n v="0"/>
    <n v="0"/>
    <n v="0"/>
    <n v="0"/>
    <n v="0"/>
    <m/>
    <m/>
    <m/>
    <s v="No"/>
    <s v="W664079"/>
    <n v="0"/>
    <m/>
    <s v="V22000"/>
    <m/>
    <m/>
    <s v="S0359313"/>
  </r>
  <r>
    <x v="84"/>
    <n v="10000"/>
    <n v="10000"/>
    <d v="2025-04-03T00:00:00"/>
    <s v="502LAUGH"/>
    <d v="1899-12-30T10:09:33"/>
    <s v="TOA1G75701525"/>
    <m/>
    <x v="0"/>
    <s v="Yes"/>
    <x v="17"/>
    <x v="16"/>
    <s v="PM11"/>
    <s v="TEE MENG CHAI"/>
    <n v="15000"/>
    <m/>
    <m/>
    <d v="2025-04-02T00:00:00"/>
    <m/>
    <n v="2"/>
    <n v="30000"/>
    <s v="PE"/>
    <s v="BL-4X60006"/>
    <n v="0"/>
    <n v="30000"/>
    <n v="0"/>
    <n v="0"/>
    <n v="0"/>
    <n v="0"/>
    <m/>
    <m/>
    <n v="0"/>
    <m/>
    <m/>
    <m/>
    <m/>
    <m/>
    <m/>
    <m/>
    <m/>
    <x v="72"/>
    <x v="27"/>
    <x v="27"/>
    <m/>
    <n v="0"/>
    <n v="0"/>
    <n v="0"/>
    <n v="0"/>
    <n v="0"/>
    <n v="0"/>
    <m/>
    <m/>
    <m/>
    <s v="No"/>
    <s v="W664080"/>
    <n v="0"/>
    <m/>
    <s v="Z26000"/>
    <m/>
    <m/>
    <s v="ZSA101751"/>
  </r>
  <r>
    <x v="85"/>
    <n v="10000"/>
    <n v="10000"/>
    <d v="2025-04-02T00:00:00"/>
    <s v="502LAUGH"/>
    <s v=" 3:37:00 pm"/>
    <s v="SG-5644655 01"/>
    <m/>
    <x v="0"/>
    <s v="Yes"/>
    <x v="10"/>
    <x v="10"/>
    <s v="PS66"/>
    <s v="SIM ENG KWANG"/>
    <n v="258"/>
    <m/>
    <m/>
    <d v="2025-04-02T00:00:00"/>
    <m/>
    <n v="4"/>
    <n v="1032"/>
    <s v="PE"/>
    <n v="112887410001"/>
    <n v="0"/>
    <n v="1030"/>
    <n v="2"/>
    <n v="0"/>
    <n v="0"/>
    <n v="0"/>
    <m/>
    <m/>
    <n v="0"/>
    <m/>
    <m/>
    <m/>
    <m/>
    <m/>
    <m/>
    <m/>
    <m/>
    <x v="73"/>
    <x v="28"/>
    <x v="28"/>
    <m/>
    <n v="0"/>
    <n v="0"/>
    <n v="0"/>
    <n v="0"/>
    <n v="0"/>
    <n v="0"/>
    <m/>
    <m/>
    <m/>
    <s v="No"/>
    <s v="W664081"/>
    <n v="0"/>
    <m/>
    <s v="I09180"/>
    <m/>
    <m/>
    <s v="S0359863"/>
  </r>
  <r>
    <x v="86"/>
    <n v="10000"/>
    <n v="10000"/>
    <d v="2025-04-02T00:00:00"/>
    <s v="502LAUGH"/>
    <d v="1899-12-30T11:20:52"/>
    <s v="SG-5644655 01"/>
    <m/>
    <x v="0"/>
    <s v="Yes"/>
    <x v="10"/>
    <x v="10"/>
    <s v="PS66"/>
    <s v="SIM ENG KWANG"/>
    <n v="258"/>
    <m/>
    <m/>
    <d v="2025-04-02T00:00:00"/>
    <m/>
    <n v="4"/>
    <n v="1032"/>
    <s v="PE"/>
    <n v="112887590001"/>
    <n v="0"/>
    <n v="1030"/>
    <n v="2"/>
    <n v="0"/>
    <n v="0"/>
    <n v="0"/>
    <m/>
    <m/>
    <n v="0"/>
    <m/>
    <m/>
    <m/>
    <m/>
    <m/>
    <m/>
    <m/>
    <m/>
    <x v="74"/>
    <x v="28"/>
    <x v="28"/>
    <m/>
    <n v="0"/>
    <n v="0"/>
    <n v="0"/>
    <n v="0"/>
    <n v="0"/>
    <n v="0"/>
    <m/>
    <m/>
    <m/>
    <s v="No"/>
    <s v="W663609"/>
    <n v="0"/>
    <m/>
    <s v="I09180"/>
    <m/>
    <m/>
    <s v="S0359866"/>
  </r>
  <r>
    <x v="87"/>
    <n v="10000"/>
    <n v="10000"/>
    <d v="2025-04-02T00:00:00"/>
    <s v="502LAUGH"/>
    <d v="1899-12-30T11:20:52"/>
    <s v="SG-5644655 01"/>
    <m/>
    <x v="0"/>
    <s v="Yes"/>
    <x v="10"/>
    <x v="10"/>
    <s v="PS66"/>
    <s v="SIM ENG KWANG"/>
    <n v="258"/>
    <m/>
    <m/>
    <d v="2025-04-02T00:00:00"/>
    <m/>
    <n v="4"/>
    <n v="1032"/>
    <s v="PE"/>
    <n v="112887590001"/>
    <n v="0"/>
    <n v="1030"/>
    <n v="2"/>
    <n v="0"/>
    <n v="0"/>
    <n v="0"/>
    <m/>
    <m/>
    <n v="0"/>
    <m/>
    <m/>
    <m/>
    <m/>
    <m/>
    <m/>
    <m/>
    <m/>
    <x v="74"/>
    <x v="28"/>
    <x v="28"/>
    <m/>
    <n v="0"/>
    <n v="0"/>
    <n v="0"/>
    <n v="0"/>
    <n v="0"/>
    <n v="0"/>
    <m/>
    <m/>
    <m/>
    <s v="No"/>
    <s v="W663610"/>
    <n v="0"/>
    <m/>
    <s v="I09180"/>
    <m/>
    <m/>
    <s v="S0359867"/>
  </r>
  <r>
    <x v="88"/>
    <n v="10000"/>
    <n v="10000"/>
    <d v="2025-04-02T00:00:00"/>
    <s v="502LAUGH"/>
    <s v=" 5:29:41 pm"/>
    <s v="SG-5644655 01"/>
    <m/>
    <x v="0"/>
    <s v="Yes"/>
    <x v="10"/>
    <x v="10"/>
    <s v="PS66"/>
    <s v="SIM ENG KWANG"/>
    <n v="258"/>
    <m/>
    <m/>
    <d v="2025-04-02T00:00:00"/>
    <m/>
    <n v="4"/>
    <n v="1032"/>
    <s v="PE"/>
    <n v="112887830001"/>
    <n v="0"/>
    <n v="1030"/>
    <n v="2"/>
    <n v="0"/>
    <n v="0"/>
    <n v="0"/>
    <m/>
    <m/>
    <n v="0"/>
    <m/>
    <m/>
    <m/>
    <m/>
    <m/>
    <m/>
    <m/>
    <m/>
    <x v="75"/>
    <x v="28"/>
    <x v="28"/>
    <m/>
    <n v="0"/>
    <n v="0"/>
    <n v="0"/>
    <n v="0"/>
    <n v="0"/>
    <n v="0"/>
    <m/>
    <m/>
    <m/>
    <s v="No"/>
    <s v="W664082"/>
    <n v="0"/>
    <m/>
    <s v="I09180"/>
    <m/>
    <m/>
    <s v="S0359875"/>
  </r>
  <r>
    <x v="89"/>
    <n v="10000"/>
    <n v="10000"/>
    <d v="2025-04-04T00:00:00"/>
    <s v="502LAUGH"/>
    <s v=" 8:35:18 am"/>
    <s v="M0BUF4292/M0BUQ9711"/>
    <m/>
    <x v="0"/>
    <s v="Yes"/>
    <x v="24"/>
    <x v="20"/>
    <s v="PS70"/>
    <s v="YEO WOO KEONG"/>
    <n v="24000"/>
    <m/>
    <m/>
    <d v="2025-04-02T00:00:00"/>
    <m/>
    <n v="2"/>
    <n v="48000"/>
    <s v="PE"/>
    <s v="100823881-75367 0001"/>
    <n v="0"/>
    <n v="48000"/>
    <n v="0"/>
    <n v="0"/>
    <n v="0"/>
    <n v="0"/>
    <m/>
    <m/>
    <n v="0"/>
    <m/>
    <m/>
    <m/>
    <m/>
    <m/>
    <m/>
    <m/>
    <m/>
    <x v="76"/>
    <x v="14"/>
    <x v="14"/>
    <m/>
    <n v="0"/>
    <n v="0"/>
    <n v="0"/>
    <n v="0"/>
    <n v="0"/>
    <n v="0"/>
    <m/>
    <m/>
    <m/>
    <s v="No"/>
    <s v="W664091"/>
    <n v="0"/>
    <m/>
    <s v="S19081-TH"/>
    <m/>
    <m/>
    <s v="H0064754"/>
  </r>
  <r>
    <x v="90"/>
    <n v="10000"/>
    <n v="10000"/>
    <d v="2025-04-07T00:00:00"/>
    <s v="502LAUGH"/>
    <s v=" 8:43:38 am"/>
    <s v="4101908U5A"/>
    <m/>
    <x v="0"/>
    <s v="Yes"/>
    <x v="25"/>
    <x v="21"/>
    <s v="PP05"/>
    <s v="WONG KIM FATT"/>
    <n v="42000"/>
    <m/>
    <m/>
    <d v="2025-04-02T00:00:00"/>
    <m/>
    <n v="1"/>
    <n v="42000"/>
    <s v="PE"/>
    <s v="250-6223-000001"/>
    <n v="0"/>
    <n v="42000"/>
    <n v="0"/>
    <n v="0"/>
    <n v="0"/>
    <n v="0"/>
    <m/>
    <m/>
    <n v="0"/>
    <m/>
    <m/>
    <m/>
    <m/>
    <m/>
    <m/>
    <m/>
    <m/>
    <x v="77"/>
    <x v="29"/>
    <x v="29"/>
    <m/>
    <n v="0"/>
    <n v="0"/>
    <n v="0"/>
    <n v="0"/>
    <n v="0"/>
    <n v="0"/>
    <m/>
    <m/>
    <m/>
    <s v="No"/>
    <s v="W664533"/>
    <n v="0"/>
    <m/>
    <s v="J10025"/>
    <m/>
    <m/>
    <s v="S0361174"/>
  </r>
  <r>
    <x v="91"/>
    <n v="10000"/>
    <n v="30000"/>
    <d v="2025-04-02T00:00:00"/>
    <s v="502LAUGH"/>
    <s v=" 1:56:09 pm"/>
    <s v="M0BSO3780"/>
    <m/>
    <x v="0"/>
    <s v="Yes"/>
    <x v="11"/>
    <x v="11"/>
    <s v="PM94"/>
    <e v="#N/A"/>
    <n v="5000"/>
    <m/>
    <m/>
    <d v="2025-04-02T00:00:00"/>
    <m/>
    <n v="4"/>
    <n v="20000"/>
    <s v="PE"/>
    <s v="L001-773057-00000005"/>
    <n v="0"/>
    <n v="20000"/>
    <n v="0"/>
    <n v="0"/>
    <n v="0"/>
    <n v="0"/>
    <m/>
    <m/>
    <n v="0"/>
    <m/>
    <m/>
    <m/>
    <m/>
    <m/>
    <m/>
    <m/>
    <m/>
    <x v="78"/>
    <x v="10"/>
    <x v="10"/>
    <m/>
    <n v="0"/>
    <n v="0"/>
    <n v="0"/>
    <n v="0"/>
    <n v="0"/>
    <n v="0"/>
    <m/>
    <m/>
    <m/>
    <s v="No"/>
    <s v="W664538"/>
    <n v="0"/>
    <m/>
    <s v="W23041-TH"/>
    <m/>
    <m/>
    <s v="H0064783"/>
  </r>
  <r>
    <x v="92"/>
    <n v="10000"/>
    <n v="20000"/>
    <d v="2025-04-02T00:00:00"/>
    <s v="502LAUGH"/>
    <s v=" 5:41:53 pm"/>
    <s v="M0BTQ4850"/>
    <m/>
    <x v="0"/>
    <s v="Yes"/>
    <x v="11"/>
    <x v="11"/>
    <s v="PM09"/>
    <s v="PANG JING FULL"/>
    <n v="5000"/>
    <m/>
    <m/>
    <d v="2025-04-02T00:00:00"/>
    <m/>
    <n v="4"/>
    <n v="20000"/>
    <s v="PE"/>
    <s v="L001-773057-00000005"/>
    <n v="0"/>
    <n v="20000"/>
    <n v="0"/>
    <n v="0"/>
    <n v="0"/>
    <n v="0"/>
    <m/>
    <m/>
    <n v="0"/>
    <m/>
    <m/>
    <m/>
    <m/>
    <m/>
    <m/>
    <m/>
    <m/>
    <x v="78"/>
    <x v="10"/>
    <x v="10"/>
    <m/>
    <n v="0"/>
    <n v="0"/>
    <n v="0"/>
    <n v="0"/>
    <n v="0"/>
    <n v="0"/>
    <m/>
    <m/>
    <m/>
    <s v="No"/>
    <s v="W664103"/>
    <n v="0"/>
    <m/>
    <s v="W23041-TH"/>
    <m/>
    <m/>
    <s v="H0064784"/>
  </r>
  <r>
    <x v="93"/>
    <n v="10000"/>
    <n v="20000"/>
    <d v="2025-04-04T00:00:00"/>
    <s v="502LAUGH"/>
    <s v=" 1:46:58 pm"/>
    <n v="10620258046"/>
    <m/>
    <x v="1"/>
    <s v="Yes"/>
    <x v="3"/>
    <x v="3"/>
    <s v="PM74"/>
    <s v="YONG CHEE SOON"/>
    <n v="1285"/>
    <m/>
    <m/>
    <d v="2025-04-02T00:00:00"/>
    <m/>
    <n v="88"/>
    <n v="113080"/>
    <s v="PE"/>
    <s v="T6N02-80020-FT0001"/>
    <n v="0"/>
    <n v="100000"/>
    <n v="13080"/>
    <n v="0"/>
    <n v="0"/>
    <n v="0"/>
    <m/>
    <m/>
    <n v="0"/>
    <m/>
    <m/>
    <m/>
    <m/>
    <m/>
    <m/>
    <m/>
    <m/>
    <x v="79"/>
    <x v="20"/>
    <x v="20"/>
    <m/>
    <n v="0"/>
    <n v="0"/>
    <n v="0"/>
    <n v="0"/>
    <n v="0"/>
    <n v="0"/>
    <m/>
    <m/>
    <m/>
    <s v="No"/>
    <s v="W664109"/>
    <n v="0"/>
    <m/>
    <s v="H08031-JIM-M"/>
    <m/>
    <m/>
    <s v="S0361213"/>
  </r>
  <r>
    <x v="94"/>
    <n v="10000"/>
    <n v="30000"/>
    <d v="2025-04-03T00:00:00"/>
    <s v="502LAUGH"/>
    <s v=" 8:36:27 am"/>
    <s v="U4A04S306"/>
    <m/>
    <x v="1"/>
    <s v="Yes"/>
    <x v="9"/>
    <x v="9"/>
    <s v="PM61"/>
    <s v="HO CHAN LE"/>
    <n v="3900"/>
    <m/>
    <m/>
    <d v="2025-04-02T00:00:00"/>
    <m/>
    <n v="1"/>
    <n v="3900"/>
    <s v="PE"/>
    <s v="60005003-D-BLUE0001"/>
    <n v="0"/>
    <n v="2000"/>
    <n v="1900"/>
    <n v="0"/>
    <n v="0"/>
    <n v="0"/>
    <m/>
    <m/>
    <n v="0"/>
    <m/>
    <m/>
    <m/>
    <m/>
    <m/>
    <m/>
    <m/>
    <m/>
    <x v="80"/>
    <x v="11"/>
    <x v="11"/>
    <m/>
    <n v="0"/>
    <n v="0"/>
    <n v="0"/>
    <n v="0"/>
    <n v="0"/>
    <n v="0"/>
    <m/>
    <m/>
    <m/>
    <s v="No"/>
    <s v="W663753"/>
    <n v="0"/>
    <m/>
    <s v="B02083"/>
    <m/>
    <m/>
    <s v="S0361285"/>
  </r>
  <r>
    <x v="95"/>
    <n v="10000"/>
    <n v="20000"/>
    <d v="2025-04-03T00:00:00"/>
    <s v="502LAUGH"/>
    <s v=" 5:04:42 pm"/>
    <s v="U4A04S306"/>
    <m/>
    <x v="1"/>
    <s v="Yes"/>
    <x v="9"/>
    <x v="9"/>
    <s v="PM30"/>
    <s v="OH KIAN YUAN"/>
    <n v="18000"/>
    <m/>
    <m/>
    <d v="2025-04-02T00:00:00"/>
    <m/>
    <n v="1"/>
    <n v="18000"/>
    <s v="PE"/>
    <s v="60005003-D-DARK 0001"/>
    <n v="0"/>
    <n v="15000"/>
    <n v="3000"/>
    <n v="0"/>
    <n v="0"/>
    <n v="0"/>
    <m/>
    <m/>
    <n v="0"/>
    <m/>
    <m/>
    <m/>
    <m/>
    <m/>
    <m/>
    <m/>
    <m/>
    <x v="81"/>
    <x v="11"/>
    <x v="11"/>
    <m/>
    <n v="0"/>
    <n v="0"/>
    <n v="0"/>
    <n v="0"/>
    <n v="0"/>
    <n v="0"/>
    <m/>
    <m/>
    <m/>
    <s v="No"/>
    <s v="W664114"/>
    <n v="0"/>
    <m/>
    <s v="B02083"/>
    <m/>
    <m/>
    <s v="S0361285"/>
  </r>
  <r>
    <x v="96"/>
    <n v="10000"/>
    <n v="20000"/>
    <d v="2025-04-02T00:00:00"/>
    <s v="502LAUGH"/>
    <s v=" 3:35:20 pm"/>
    <s v="U4A04S306"/>
    <m/>
    <x v="1"/>
    <s v="Yes"/>
    <x v="9"/>
    <x v="9"/>
    <s v="PM30"/>
    <s v="OH KIAN YUAN"/>
    <n v="2000"/>
    <m/>
    <m/>
    <d v="2025-04-02T00:00:00"/>
    <m/>
    <n v="1"/>
    <n v="2000"/>
    <s v="PE"/>
    <s v="60005003-D-ROSE0001"/>
    <n v="0"/>
    <n v="1000"/>
    <n v="1000"/>
    <n v="0"/>
    <n v="0"/>
    <n v="0"/>
    <m/>
    <m/>
    <n v="0"/>
    <m/>
    <m/>
    <m/>
    <m/>
    <m/>
    <m/>
    <m/>
    <m/>
    <x v="82"/>
    <x v="11"/>
    <x v="11"/>
    <m/>
    <n v="0"/>
    <n v="0"/>
    <n v="0"/>
    <n v="0"/>
    <n v="0"/>
    <n v="0"/>
    <m/>
    <m/>
    <m/>
    <s v="No"/>
    <s v="W663755"/>
    <n v="0"/>
    <m/>
    <s v="B02083"/>
    <m/>
    <m/>
    <s v="S0361285"/>
  </r>
  <r>
    <x v="97"/>
    <n v="10000"/>
    <n v="20000"/>
    <d v="2025-04-02T00:00:00"/>
    <s v="502LAUGH"/>
    <s v=" 4:17:10 pm"/>
    <s v="U4A04S306"/>
    <m/>
    <x v="1"/>
    <s v="Yes"/>
    <x v="9"/>
    <x v="9"/>
    <s v="PM61"/>
    <s v="HO CHAN LE"/>
    <n v="4000"/>
    <m/>
    <m/>
    <d v="2025-04-02T00:00:00"/>
    <m/>
    <n v="1"/>
    <n v="4000"/>
    <s v="PE"/>
    <s v="60005003-D-WHITE0001"/>
    <n v="0"/>
    <n v="2000"/>
    <n v="2000"/>
    <n v="0"/>
    <n v="0"/>
    <n v="0"/>
    <m/>
    <m/>
    <n v="0"/>
    <m/>
    <m/>
    <m/>
    <m/>
    <m/>
    <m/>
    <m/>
    <m/>
    <x v="83"/>
    <x v="11"/>
    <x v="11"/>
    <m/>
    <n v="0"/>
    <n v="0"/>
    <n v="0"/>
    <n v="0"/>
    <n v="0"/>
    <n v="0"/>
    <m/>
    <m/>
    <m/>
    <s v="No"/>
    <s v="W663756"/>
    <n v="0"/>
    <m/>
    <s v="B02083"/>
    <m/>
    <m/>
    <s v="S0361285"/>
  </r>
  <r>
    <x v="98"/>
    <n v="10000"/>
    <n v="10000"/>
    <d v="2025-04-03T00:00:00"/>
    <s v="502LAUGH"/>
    <s v=" 8:41:24 am"/>
    <s v="E04LE7190"/>
    <m/>
    <x v="0"/>
    <s v="Yes"/>
    <x v="26"/>
    <x v="22"/>
    <s v="PS13"/>
    <s v="YEE CHENG MENG"/>
    <n v="1000"/>
    <m/>
    <m/>
    <d v="2025-04-02T00:00:00"/>
    <m/>
    <n v="1"/>
    <n v="1000"/>
    <s v="PE"/>
    <s v="12000 SQ FEET0001"/>
    <n v="0"/>
    <n v="1000"/>
    <n v="0"/>
    <n v="0"/>
    <n v="0"/>
    <n v="0"/>
    <m/>
    <m/>
    <n v="0"/>
    <m/>
    <m/>
    <m/>
    <m/>
    <m/>
    <m/>
    <m/>
    <m/>
    <x v="84"/>
    <x v="30"/>
    <x v="30"/>
    <m/>
    <n v="0"/>
    <n v="0"/>
    <n v="0"/>
    <n v="0"/>
    <n v="0"/>
    <n v="0"/>
    <m/>
    <m/>
    <m/>
    <s v="No"/>
    <s v="W664122"/>
    <n v="0"/>
    <m/>
    <s v="T20326"/>
    <m/>
    <m/>
    <s v="S0361365"/>
  </r>
  <r>
    <x v="99"/>
    <n v="10000"/>
    <n v="10000"/>
    <d v="2025-04-02T00:00:00"/>
    <s v="502LAUGH"/>
    <s v=" 5:11:48 pm"/>
    <s v="E04LE7190"/>
    <m/>
    <x v="0"/>
    <s v="Yes"/>
    <x v="26"/>
    <x v="22"/>
    <s v="PS13"/>
    <s v="YEE CHENG MENG"/>
    <n v="1000"/>
    <m/>
    <m/>
    <d v="2025-04-02T00:00:00"/>
    <m/>
    <n v="1"/>
    <n v="1000"/>
    <s v="PE"/>
    <s v="16000 SQ FEET0001"/>
    <n v="0"/>
    <n v="1000"/>
    <n v="0"/>
    <n v="0"/>
    <n v="0"/>
    <n v="0"/>
    <m/>
    <m/>
    <n v="0"/>
    <m/>
    <m/>
    <m/>
    <m/>
    <m/>
    <m/>
    <m/>
    <m/>
    <x v="85"/>
    <x v="30"/>
    <x v="30"/>
    <m/>
    <n v="0"/>
    <n v="0"/>
    <n v="0"/>
    <n v="0"/>
    <n v="0"/>
    <n v="0"/>
    <m/>
    <m/>
    <m/>
    <s v="No"/>
    <s v="W664123"/>
    <n v="0"/>
    <m/>
    <s v="T20326"/>
    <m/>
    <m/>
    <s v="S0361365"/>
  </r>
  <r>
    <x v="100"/>
    <n v="10000"/>
    <n v="10000"/>
    <d v="2025-04-03T00:00:00"/>
    <s v="502LAUGH"/>
    <s v=" 8:41:24 am"/>
    <s v="E04LE7190"/>
    <m/>
    <x v="0"/>
    <s v="Yes"/>
    <x v="26"/>
    <x v="22"/>
    <s v="PS13"/>
    <s v="YEE CHENG MENG"/>
    <n v="2000"/>
    <m/>
    <m/>
    <d v="2025-04-02T00:00:00"/>
    <m/>
    <n v="1"/>
    <n v="2000"/>
    <s v="PE"/>
    <s v="500 SQ FEET0001"/>
    <n v="0"/>
    <n v="2000"/>
    <n v="0"/>
    <n v="0"/>
    <n v="0"/>
    <n v="0"/>
    <m/>
    <m/>
    <n v="0"/>
    <m/>
    <m/>
    <m/>
    <m/>
    <m/>
    <m/>
    <m/>
    <m/>
    <x v="86"/>
    <x v="30"/>
    <x v="30"/>
    <m/>
    <n v="0"/>
    <n v="0"/>
    <n v="0"/>
    <n v="0"/>
    <n v="0"/>
    <n v="0"/>
    <m/>
    <m/>
    <m/>
    <s v="No"/>
    <s v="W664124"/>
    <n v="0"/>
    <m/>
    <s v="T20326"/>
    <m/>
    <m/>
    <s v="S0361365"/>
  </r>
  <r>
    <x v="101"/>
    <n v="10000"/>
    <n v="10000"/>
    <d v="2025-04-02T00:00:00"/>
    <s v="502LAUGH"/>
    <s v=" 2:37:21 pm"/>
    <s v="4110602U5A"/>
    <m/>
    <x v="0"/>
    <s v="Yes"/>
    <x v="26"/>
    <x v="22"/>
    <s v="PS13"/>
    <s v="YEE CHENG MENG"/>
    <n v="7000"/>
    <m/>
    <m/>
    <d v="2025-04-02T00:00:00"/>
    <m/>
    <n v="1"/>
    <n v="7000"/>
    <s v="PE"/>
    <s v="250-6224-000001"/>
    <n v="0"/>
    <n v="7000"/>
    <n v="0"/>
    <n v="0"/>
    <n v="0"/>
    <n v="0"/>
    <m/>
    <m/>
    <n v="0"/>
    <m/>
    <m/>
    <m/>
    <m/>
    <m/>
    <m/>
    <m/>
    <m/>
    <x v="87"/>
    <x v="29"/>
    <x v="29"/>
    <m/>
    <n v="0"/>
    <n v="0"/>
    <n v="0"/>
    <n v="0"/>
    <n v="0"/>
    <n v="0"/>
    <m/>
    <m/>
    <m/>
    <s v="No"/>
    <s v="W664126"/>
    <n v="0"/>
    <m/>
    <s v="J10025"/>
    <m/>
    <m/>
    <s v="S0361373"/>
  </r>
  <r>
    <x v="102"/>
    <n v="10000"/>
    <n v="10000"/>
    <d v="2025-04-03T00:00:00"/>
    <s v="502LAUGH"/>
    <d v="1899-12-30T10:12:06"/>
    <s v="L5305U8039"/>
    <m/>
    <x v="0"/>
    <s v="Yes"/>
    <x v="8"/>
    <x v="8"/>
    <s v="PM84"/>
    <s v="TAN TAI TOH"/>
    <n v="6000"/>
    <m/>
    <m/>
    <d v="2025-04-02T00:00:00"/>
    <m/>
    <n v="1"/>
    <n v="6000"/>
    <s v="PE"/>
    <s v="SCREAMER LB-80X10001"/>
    <n v="0"/>
    <n v="6000"/>
    <n v="0"/>
    <n v="0"/>
    <n v="0"/>
    <n v="0"/>
    <m/>
    <m/>
    <n v="0"/>
    <m/>
    <m/>
    <m/>
    <m/>
    <m/>
    <m/>
    <m/>
    <m/>
    <x v="88"/>
    <x v="19"/>
    <x v="19"/>
    <m/>
    <n v="0"/>
    <n v="0"/>
    <n v="0"/>
    <n v="0"/>
    <n v="0"/>
    <n v="0"/>
    <m/>
    <m/>
    <m/>
    <s v="No"/>
    <s v="W664132"/>
    <n v="0"/>
    <m/>
    <s v="I09146"/>
    <m/>
    <m/>
    <s v="S0361394"/>
  </r>
  <r>
    <x v="103"/>
    <n v="10000"/>
    <n v="20000"/>
    <d v="2025-04-07T00:00:00"/>
    <s v="502LAUGH"/>
    <s v=" 8:47:11 am"/>
    <n v="10620258046"/>
    <m/>
    <x v="1"/>
    <s v="Yes"/>
    <x v="3"/>
    <x v="3"/>
    <s v="PM74"/>
    <s v="YONG CHEE SOON"/>
    <n v="1285"/>
    <m/>
    <m/>
    <d v="2025-04-02T00:00:00"/>
    <m/>
    <n v="88"/>
    <n v="113080"/>
    <s v="PE"/>
    <s v="3UB27-800030001"/>
    <n v="0"/>
    <n v="100000"/>
    <n v="13080"/>
    <n v="0"/>
    <n v="0"/>
    <n v="0"/>
    <m/>
    <m/>
    <n v="0"/>
    <m/>
    <m/>
    <m/>
    <m/>
    <m/>
    <m/>
    <m/>
    <m/>
    <x v="89"/>
    <x v="20"/>
    <x v="20"/>
    <m/>
    <n v="0"/>
    <n v="0"/>
    <n v="0"/>
    <n v="0"/>
    <n v="0"/>
    <n v="0"/>
    <m/>
    <m/>
    <m/>
    <s v="No"/>
    <s v="W664576"/>
    <n v="0"/>
    <m/>
    <s v="H08031-JIM-M"/>
    <m/>
    <m/>
    <s v="S0361404"/>
  </r>
  <r>
    <x v="104"/>
    <n v="10000"/>
    <n v="20000"/>
    <d v="2025-04-07T00:00:00"/>
    <s v="502LAUGH"/>
    <s v=" 8:36:19 am"/>
    <n v="10620258046"/>
    <m/>
    <x v="1"/>
    <s v="Yes"/>
    <x v="3"/>
    <x v="3"/>
    <s v="PM74"/>
    <s v="YONG CHEE SOON"/>
    <n v="1285"/>
    <m/>
    <m/>
    <d v="2025-04-02T00:00:00"/>
    <m/>
    <n v="88"/>
    <n v="113080"/>
    <s v="PE"/>
    <s v="3YM83-800010001"/>
    <n v="0"/>
    <n v="100000"/>
    <n v="13080"/>
    <n v="0"/>
    <n v="0"/>
    <n v="0"/>
    <m/>
    <m/>
    <n v="0"/>
    <m/>
    <m/>
    <m/>
    <m/>
    <m/>
    <m/>
    <m/>
    <m/>
    <x v="90"/>
    <x v="20"/>
    <x v="20"/>
    <m/>
    <n v="0"/>
    <n v="0"/>
    <n v="0"/>
    <n v="0"/>
    <n v="0"/>
    <n v="0"/>
    <m/>
    <m/>
    <m/>
    <s v="No"/>
    <s v="W664577"/>
    <n v="0"/>
    <m/>
    <s v="H08031-JIM-M"/>
    <m/>
    <m/>
    <s v="S0361405"/>
  </r>
  <r>
    <x v="105"/>
    <n v="10000"/>
    <n v="20000"/>
    <d v="2025-04-07T00:00:00"/>
    <s v="502LAUGH"/>
    <s v=" 5:26:27 pm"/>
    <n v="10656256096"/>
    <m/>
    <x v="1"/>
    <s v="Yes"/>
    <x v="3"/>
    <x v="3"/>
    <s v="PM74"/>
    <s v="YONG CHEE SOON"/>
    <n v="1285"/>
    <m/>
    <m/>
    <d v="2025-04-02T00:00:00"/>
    <m/>
    <n v="88"/>
    <n v="113080"/>
    <s v="PE"/>
    <s v="3YM75-80011-FT0001"/>
    <n v="0"/>
    <n v="100000"/>
    <n v="13080"/>
    <n v="0"/>
    <n v="0"/>
    <n v="0"/>
    <m/>
    <m/>
    <n v="0"/>
    <m/>
    <m/>
    <m/>
    <m/>
    <m/>
    <m/>
    <m/>
    <m/>
    <x v="91"/>
    <x v="20"/>
    <x v="20"/>
    <m/>
    <n v="0"/>
    <n v="0"/>
    <n v="0"/>
    <n v="0"/>
    <n v="0"/>
    <n v="0"/>
    <m/>
    <m/>
    <m/>
    <s v="No"/>
    <s v="W664579"/>
    <n v="0"/>
    <m/>
    <s v="H08031-JIM-M"/>
    <m/>
    <m/>
    <s v="S0361409"/>
  </r>
  <r>
    <x v="106"/>
    <n v="10000"/>
    <n v="20000"/>
    <d v="2025-04-07T00:00:00"/>
    <s v="502LAUGH"/>
    <s v=" 3:42:29 pm"/>
    <n v="10620258039"/>
    <m/>
    <x v="1"/>
    <s v="Yes"/>
    <x v="3"/>
    <x v="3"/>
    <s v="PM74"/>
    <s v="YONG CHEE SOON"/>
    <n v="2884"/>
    <m/>
    <m/>
    <d v="2025-04-02T00:00:00"/>
    <m/>
    <n v="77"/>
    <n v="222068"/>
    <s v="PE"/>
    <s v="7FP20-80002-FT0001"/>
    <n v="0"/>
    <n v="200000"/>
    <n v="22068"/>
    <n v="0"/>
    <n v="0"/>
    <n v="0"/>
    <m/>
    <m/>
    <n v="0"/>
    <m/>
    <m/>
    <m/>
    <m/>
    <m/>
    <m/>
    <m/>
    <m/>
    <x v="92"/>
    <x v="20"/>
    <x v="20"/>
    <m/>
    <n v="0"/>
    <n v="0"/>
    <n v="0"/>
    <n v="0"/>
    <n v="0"/>
    <n v="0"/>
    <m/>
    <m/>
    <m/>
    <s v="No"/>
    <s v="W664580"/>
    <n v="0"/>
    <m/>
    <s v="H08031-JIM-M"/>
    <m/>
    <m/>
    <s v="S0361410"/>
  </r>
  <r>
    <x v="107"/>
    <n v="10000"/>
    <n v="10000"/>
    <d v="2025-04-02T00:00:00"/>
    <s v="502LAUGH"/>
    <d v="1899-12-30T11:22:15"/>
    <s v="MDRLR4W211124"/>
    <m/>
    <x v="0"/>
    <s v="Yes"/>
    <x v="16"/>
    <x v="15"/>
    <s v="PMJ7"/>
    <s v="FOONG SEL YI"/>
    <n v="112"/>
    <m/>
    <m/>
    <d v="2025-04-02T00:00:00"/>
    <m/>
    <n v="90"/>
    <n v="10080"/>
    <s v="PE"/>
    <s v="720502 REV4010001"/>
    <n v="0"/>
    <n v="10000"/>
    <n v="80"/>
    <n v="0"/>
    <n v="0"/>
    <n v="0"/>
    <m/>
    <m/>
    <n v="0"/>
    <m/>
    <m/>
    <m/>
    <m/>
    <m/>
    <m/>
    <m/>
    <m/>
    <x v="93"/>
    <x v="26"/>
    <x v="26"/>
    <m/>
    <n v="0"/>
    <n v="0"/>
    <n v="0"/>
    <n v="0"/>
    <n v="0"/>
    <n v="0"/>
    <m/>
    <m/>
    <m/>
    <s v="No"/>
    <s v="W663818"/>
    <n v="0"/>
    <m/>
    <s v="V22000"/>
    <m/>
    <m/>
    <s v="S0361418"/>
  </r>
  <r>
    <x v="108"/>
    <n v="10000"/>
    <n v="10000"/>
    <d v="2025-04-02T00:00:00"/>
    <s v="502LAUGH"/>
    <s v=" 2:37:21 pm"/>
    <s v="4170S1"/>
    <m/>
    <x v="0"/>
    <s v="Yes"/>
    <x v="8"/>
    <x v="8"/>
    <s v="PM84"/>
    <s v="TAN TAI TOH"/>
    <n v="3500"/>
    <m/>
    <m/>
    <d v="2025-04-02T00:00:00"/>
    <m/>
    <n v="1"/>
    <n v="3500"/>
    <s v="PE"/>
    <s v="805512 REV4000001"/>
    <n v="0"/>
    <n v="3500"/>
    <n v="0"/>
    <n v="0"/>
    <n v="0"/>
    <n v="0"/>
    <m/>
    <m/>
    <n v="0"/>
    <m/>
    <m/>
    <m/>
    <m/>
    <m/>
    <m/>
    <m/>
    <m/>
    <x v="94"/>
    <x v="26"/>
    <x v="26"/>
    <m/>
    <n v="0"/>
    <n v="0"/>
    <n v="0"/>
    <n v="0"/>
    <n v="0"/>
    <n v="0"/>
    <m/>
    <m/>
    <m/>
    <s v="No"/>
    <s v="W664137"/>
    <n v="0"/>
    <m/>
    <s v="V22000"/>
    <m/>
    <m/>
    <s v="S0361431"/>
  </r>
  <r>
    <x v="109"/>
    <n v="10000"/>
    <n v="10000"/>
    <d v="2025-04-03T00:00:00"/>
    <s v="502LAUGH"/>
    <s v=" 5:39:51 pm"/>
    <s v="TW1116349-04"/>
    <m/>
    <x v="0"/>
    <s v="Yes"/>
    <x v="18"/>
    <x v="17"/>
    <s v="PMJ4"/>
    <s v="LEE JUN HONG"/>
    <n v="1459"/>
    <m/>
    <m/>
    <d v="2025-04-02T00:00:00"/>
    <m/>
    <n v="24"/>
    <n v="35016"/>
    <s v="PE"/>
    <s v="P1S0455 60001"/>
    <n v="0"/>
    <n v="30000"/>
    <n v="5016"/>
    <n v="0"/>
    <n v="0"/>
    <n v="0"/>
    <m/>
    <m/>
    <n v="0"/>
    <m/>
    <m/>
    <m/>
    <m/>
    <m/>
    <m/>
    <m/>
    <m/>
    <x v="95"/>
    <x v="31"/>
    <x v="31"/>
    <m/>
    <n v="0"/>
    <n v="0"/>
    <n v="0"/>
    <n v="0"/>
    <n v="0"/>
    <n v="0"/>
    <m/>
    <m/>
    <m/>
    <s v="No"/>
    <s v="W664139"/>
    <n v="0"/>
    <m/>
    <s v="H08220"/>
    <m/>
    <m/>
    <s v="S0361538"/>
  </r>
  <r>
    <x v="110"/>
    <n v="10000"/>
    <n v="20000"/>
    <d v="2025-04-07T00:00:00"/>
    <s v="502LAUGH"/>
    <s v=" 8:50:45 am"/>
    <n v="10620258046"/>
    <m/>
    <x v="1"/>
    <s v="Yes"/>
    <x v="3"/>
    <x v="3"/>
    <s v="PM74"/>
    <s v="YONG CHEE SOON"/>
    <n v="1285"/>
    <m/>
    <m/>
    <d v="2025-04-02T00:00:00"/>
    <m/>
    <n v="88"/>
    <n v="113080"/>
    <s v="PE"/>
    <s v="T6M58-800040001"/>
    <n v="0"/>
    <n v="100000"/>
    <n v="13080"/>
    <n v="0"/>
    <n v="0"/>
    <n v="0"/>
    <m/>
    <m/>
    <n v="0"/>
    <m/>
    <m/>
    <m/>
    <m/>
    <m/>
    <m/>
    <m/>
    <m/>
    <x v="96"/>
    <x v="20"/>
    <x v="20"/>
    <m/>
    <n v="0"/>
    <n v="0"/>
    <n v="0"/>
    <n v="0"/>
    <n v="0"/>
    <n v="0"/>
    <m/>
    <m/>
    <m/>
    <s v="No"/>
    <s v="W664591"/>
    <n v="0"/>
    <m/>
    <s v="H08031-JIM-M"/>
    <m/>
    <m/>
    <s v="S0361539"/>
  </r>
  <r>
    <x v="111"/>
    <n v="10000"/>
    <n v="20000"/>
    <d v="2025-04-03T00:00:00"/>
    <s v="502LAUGH"/>
    <s v=" 8:39:28 am"/>
    <s v="3082510U9/401180925"/>
    <m/>
    <x v="1"/>
    <s v="Yes"/>
    <x v="14"/>
    <x v="13"/>
    <s v="PM87"/>
    <s v="LEE SHIEN WEI"/>
    <n v="700"/>
    <m/>
    <m/>
    <d v="2025-04-02T00:00:00"/>
    <m/>
    <n v="1"/>
    <n v="700"/>
    <s v="PE"/>
    <n v="107176710001"/>
    <n v="0"/>
    <n v="500"/>
    <n v="200"/>
    <n v="0"/>
    <n v="0"/>
    <n v="0"/>
    <m/>
    <m/>
    <n v="0"/>
    <m/>
    <m/>
    <m/>
    <m/>
    <m/>
    <m/>
    <m/>
    <m/>
    <x v="97"/>
    <x v="15"/>
    <x v="15"/>
    <m/>
    <n v="0"/>
    <n v="0"/>
    <n v="0"/>
    <n v="0"/>
    <n v="0"/>
    <n v="0"/>
    <m/>
    <m/>
    <m/>
    <s v="No"/>
    <s v="W663861"/>
    <n v="0"/>
    <m/>
    <s v="I09109"/>
    <m/>
    <m/>
    <s v="S0361542"/>
  </r>
  <r>
    <x v="112"/>
    <n v="10000"/>
    <n v="10000"/>
    <d v="2025-04-04T00:00:00"/>
    <s v="502LAUGH"/>
    <s v=" 2:29:24 pm"/>
    <n v="501060725"/>
    <m/>
    <x v="0"/>
    <s v="Yes"/>
    <x v="27"/>
    <x v="20"/>
    <s v="PS19"/>
    <s v="SNG KOK CHENG"/>
    <n v="5000"/>
    <m/>
    <m/>
    <d v="2025-04-02T00:00:00"/>
    <m/>
    <n v="1"/>
    <n v="5000"/>
    <s v="PE"/>
    <s v="OHARA LABEL0001"/>
    <n v="0"/>
    <n v="5000"/>
    <n v="0"/>
    <n v="0"/>
    <n v="0"/>
    <n v="0"/>
    <m/>
    <m/>
    <n v="0"/>
    <m/>
    <m/>
    <m/>
    <m/>
    <m/>
    <m/>
    <m/>
    <m/>
    <x v="98"/>
    <x v="32"/>
    <x v="32"/>
    <m/>
    <n v="0"/>
    <n v="0"/>
    <n v="0"/>
    <n v="0"/>
    <n v="0"/>
    <n v="0"/>
    <m/>
    <m/>
    <m/>
    <s v="No"/>
    <s v="W664142"/>
    <n v="0"/>
    <m/>
    <s v="H08217"/>
    <m/>
    <m/>
    <s v="S0361562"/>
  </r>
  <r>
    <x v="113"/>
    <n v="10000"/>
    <n v="20000"/>
    <d v="2025-04-07T00:00:00"/>
    <s v="502LAUGH"/>
    <s v=" 2:46:49 pm"/>
    <n v="10656256096"/>
    <m/>
    <x v="1"/>
    <s v="Yes"/>
    <x v="3"/>
    <x v="3"/>
    <s v="PM74"/>
    <s v="YONG CHEE SOON"/>
    <n v="853"/>
    <m/>
    <m/>
    <d v="2025-04-02T00:00:00"/>
    <m/>
    <n v="88"/>
    <n v="75064"/>
    <s v="PE"/>
    <s v="3YM56-80009-FT0001"/>
    <n v="0"/>
    <n v="60000"/>
    <n v="15064"/>
    <n v="0"/>
    <n v="0"/>
    <n v="0"/>
    <m/>
    <m/>
    <n v="0"/>
    <m/>
    <m/>
    <m/>
    <m/>
    <m/>
    <m/>
    <m/>
    <m/>
    <x v="99"/>
    <x v="20"/>
    <x v="20"/>
    <m/>
    <n v="0"/>
    <n v="0"/>
    <n v="0"/>
    <n v="0"/>
    <n v="0"/>
    <n v="0"/>
    <m/>
    <m/>
    <m/>
    <s v="No"/>
    <s v="W664602"/>
    <n v="0"/>
    <m/>
    <s v="H08031-JIM-M"/>
    <m/>
    <m/>
    <s v="S0361568"/>
  </r>
  <r>
    <x v="114"/>
    <n v="10000"/>
    <n v="10000"/>
    <d v="2025-04-02T00:00:00"/>
    <s v="502LAUGH"/>
    <s v=" 4:43:43 pm"/>
    <s v="SG-5630465"/>
    <m/>
    <x v="0"/>
    <s v="Yes"/>
    <x v="27"/>
    <x v="20"/>
    <s v="PS19"/>
    <s v="SNG KOK CHENG"/>
    <n v="2500"/>
    <m/>
    <m/>
    <d v="2025-04-02T00:00:00"/>
    <m/>
    <n v="4"/>
    <n v="10000"/>
    <s v="PE"/>
    <n v="200129790001"/>
    <n v="0"/>
    <n v="10000"/>
    <n v="0"/>
    <n v="0"/>
    <n v="0"/>
    <n v="0"/>
    <m/>
    <m/>
    <n v="0"/>
    <m/>
    <m/>
    <m/>
    <m/>
    <m/>
    <m/>
    <m/>
    <m/>
    <x v="100"/>
    <x v="28"/>
    <x v="28"/>
    <m/>
    <n v="0"/>
    <n v="0"/>
    <n v="0"/>
    <n v="0"/>
    <n v="0"/>
    <n v="0"/>
    <m/>
    <m/>
    <m/>
    <s v="No"/>
    <s v="W664148"/>
    <n v="0"/>
    <m/>
    <s v="I09180"/>
    <m/>
    <m/>
    <s v="S0361677"/>
  </r>
  <r>
    <x v="114"/>
    <n v="20000"/>
    <n v="10000"/>
    <d v="2025-04-02T00:00:00"/>
    <s v="502LAUGH"/>
    <s v=" 4:43:43 pm"/>
    <s v="SG-5630465"/>
    <m/>
    <x v="0"/>
    <s v="Yes"/>
    <x v="27"/>
    <x v="20"/>
    <s v="PS19"/>
    <s v="SNG KOK CHENG"/>
    <n v="2500"/>
    <m/>
    <m/>
    <d v="2025-04-02T00:00:00"/>
    <m/>
    <n v="4"/>
    <n v="10000"/>
    <s v="PE"/>
    <n v="200129790001"/>
    <n v="0"/>
    <n v="10000"/>
    <n v="0"/>
    <n v="0"/>
    <n v="0"/>
    <n v="0"/>
    <m/>
    <m/>
    <n v="0"/>
    <m/>
    <m/>
    <m/>
    <m/>
    <m/>
    <m/>
    <m/>
    <m/>
    <x v="100"/>
    <x v="28"/>
    <x v="28"/>
    <m/>
    <n v="0"/>
    <n v="0"/>
    <n v="0"/>
    <n v="0"/>
    <n v="0"/>
    <n v="0"/>
    <m/>
    <m/>
    <m/>
    <s v="No"/>
    <s v="W664148"/>
    <n v="0"/>
    <m/>
    <s v="I09180"/>
    <m/>
    <m/>
    <s v="S0361677"/>
  </r>
  <r>
    <x v="114"/>
    <n v="30000"/>
    <n v="10000"/>
    <d v="2025-04-02T00:00:00"/>
    <s v="502LAUGH"/>
    <s v=" 4:43:43 pm"/>
    <s v="SG-5630465"/>
    <m/>
    <x v="0"/>
    <s v="Yes"/>
    <x v="27"/>
    <x v="20"/>
    <s v="PS19"/>
    <s v="SNG KOK CHENG"/>
    <n v="2500"/>
    <m/>
    <m/>
    <d v="2025-04-02T00:00:00"/>
    <m/>
    <n v="4"/>
    <n v="10000"/>
    <s v="PE"/>
    <n v="200129790001"/>
    <n v="0"/>
    <n v="10000"/>
    <n v="0"/>
    <n v="0"/>
    <n v="0"/>
    <n v="0"/>
    <m/>
    <m/>
    <n v="0"/>
    <m/>
    <m/>
    <m/>
    <m/>
    <m/>
    <m/>
    <m/>
    <m/>
    <x v="100"/>
    <x v="28"/>
    <x v="28"/>
    <m/>
    <n v="0"/>
    <n v="0"/>
    <n v="0"/>
    <n v="0"/>
    <n v="0"/>
    <n v="0"/>
    <m/>
    <m/>
    <m/>
    <s v="No"/>
    <s v="W664148"/>
    <n v="0"/>
    <m/>
    <s v="I09180"/>
    <m/>
    <m/>
    <s v="S0361677"/>
  </r>
  <r>
    <x v="115"/>
    <n v="10000"/>
    <n v="10000"/>
    <d v="2025-04-03T00:00:00"/>
    <s v="502LAUGH"/>
    <s v=" 8:31:47 am"/>
    <s v="BZB084-03"/>
    <m/>
    <x v="0"/>
    <s v="Yes"/>
    <x v="19"/>
    <x v="16"/>
    <s v="PS95"/>
    <s v="LIM CHENG LEONG"/>
    <n v="1750"/>
    <m/>
    <m/>
    <d v="2025-04-02T00:00:00"/>
    <m/>
    <n v="8"/>
    <n v="14000"/>
    <s v="PE"/>
    <s v="BLANK LABEL-105X0001"/>
    <n v="0"/>
    <n v="14000"/>
    <n v="0"/>
    <n v="0"/>
    <n v="0"/>
    <n v="0"/>
    <m/>
    <m/>
    <n v="0"/>
    <m/>
    <m/>
    <m/>
    <m/>
    <m/>
    <m/>
    <m/>
    <m/>
    <x v="101"/>
    <x v="19"/>
    <x v="19"/>
    <m/>
    <n v="0"/>
    <n v="0"/>
    <n v="0"/>
    <n v="0"/>
    <n v="0"/>
    <n v="0"/>
    <m/>
    <m/>
    <m/>
    <s v="No"/>
    <s v="W664150"/>
    <n v="0"/>
    <m/>
    <s v="I09146"/>
    <m/>
    <m/>
    <s v="S0361685"/>
  </r>
  <r>
    <x v="116"/>
    <n v="10000"/>
    <n v="20000"/>
    <d v="2025-04-03T00:00:00"/>
    <s v="502LAUGH"/>
    <s v=" 8:38:48 am"/>
    <s v="40718205/3082509U9"/>
    <m/>
    <x v="1"/>
    <s v="Yes"/>
    <x v="14"/>
    <x v="13"/>
    <s v="PM87"/>
    <s v="LEE SHIEN WEI"/>
    <n v="250"/>
    <m/>
    <m/>
    <d v="2025-04-02T00:00:00"/>
    <m/>
    <n v="1"/>
    <n v="250"/>
    <s v="PE"/>
    <s v="209277A0001"/>
    <n v="0"/>
    <n v="200"/>
    <n v="50"/>
    <n v="0"/>
    <n v="0"/>
    <n v="0"/>
    <m/>
    <m/>
    <n v="0"/>
    <m/>
    <m/>
    <m/>
    <m/>
    <m/>
    <m/>
    <m/>
    <m/>
    <x v="102"/>
    <x v="33"/>
    <x v="33"/>
    <m/>
    <n v="0"/>
    <n v="0"/>
    <n v="0"/>
    <n v="0"/>
    <n v="0"/>
    <n v="0"/>
    <m/>
    <m/>
    <m/>
    <s v="No"/>
    <s v="W664152"/>
    <n v="0"/>
    <m/>
    <s v="E05185"/>
    <m/>
    <m/>
    <s v="S0361706"/>
  </r>
  <r>
    <x v="117"/>
    <n v="10000"/>
    <n v="10000"/>
    <d v="2025-04-02T00:00:00"/>
    <s v="502LAUGH"/>
    <s v=" 2:22:20 pm"/>
    <s v="3082510U9"/>
    <m/>
    <x v="0"/>
    <s v="Yes"/>
    <x v="7"/>
    <x v="7"/>
    <s v="PM68"/>
    <s v="LEE KIM LIANG"/>
    <n v="100"/>
    <m/>
    <m/>
    <d v="2025-04-02T00:00:00"/>
    <m/>
    <n v="1"/>
    <n v="100"/>
    <s v="PE"/>
    <s v="85516A0001"/>
    <n v="0"/>
    <n v="100"/>
    <n v="0"/>
    <n v="0"/>
    <n v="0"/>
    <n v="0"/>
    <m/>
    <m/>
    <n v="0"/>
    <m/>
    <m/>
    <m/>
    <m/>
    <m/>
    <m/>
    <m/>
    <m/>
    <x v="103"/>
    <x v="33"/>
    <x v="33"/>
    <m/>
    <n v="0"/>
    <n v="0"/>
    <n v="0"/>
    <n v="0"/>
    <n v="0"/>
    <n v="0"/>
    <m/>
    <m/>
    <m/>
    <s v="No"/>
    <s v="W663900"/>
    <n v="0"/>
    <m/>
    <s v="E05185"/>
    <m/>
    <m/>
    <s v="S0361706"/>
  </r>
  <r>
    <x v="118"/>
    <n v="10000"/>
    <n v="10000"/>
    <d v="2025-04-04T00:00:00"/>
    <s v="502LAUGH"/>
    <s v=" 3:41:29 pm"/>
    <s v="TW1116349-04"/>
    <m/>
    <x v="0"/>
    <s v="Yes"/>
    <x v="18"/>
    <x v="17"/>
    <s v="PMJ4"/>
    <s v="LEE JUN HONG"/>
    <n v="3709"/>
    <m/>
    <m/>
    <d v="2025-04-02T00:00:00"/>
    <m/>
    <n v="24"/>
    <n v="89016"/>
    <s v="PE"/>
    <s v="P1S0455 60001"/>
    <n v="0"/>
    <n v="84000"/>
    <n v="5016"/>
    <n v="0"/>
    <n v="0"/>
    <n v="0"/>
    <m/>
    <m/>
    <n v="0"/>
    <m/>
    <m/>
    <m/>
    <m/>
    <m/>
    <m/>
    <m/>
    <m/>
    <x v="95"/>
    <x v="31"/>
    <x v="31"/>
    <m/>
    <n v="0"/>
    <n v="0"/>
    <n v="0"/>
    <n v="0"/>
    <n v="0"/>
    <n v="0"/>
    <m/>
    <m/>
    <m/>
    <s v="No"/>
    <s v="W664153"/>
    <n v="0"/>
    <m/>
    <s v="H08220"/>
    <m/>
    <m/>
    <s v="S0361708"/>
  </r>
  <r>
    <x v="119"/>
    <n v="10000"/>
    <n v="10000"/>
    <d v="2025-04-07T00:00:00"/>
    <s v="505KANGHS"/>
    <s v=" 8:41:32 am"/>
    <n v="211041725"/>
    <m/>
    <x v="0"/>
    <s v="Yes"/>
    <x v="0"/>
    <x v="0"/>
    <s v="PP24"/>
    <s v="HO HON SENG"/>
    <n v="2200"/>
    <m/>
    <m/>
    <d v="2025-04-02T00:00:00"/>
    <m/>
    <n v="1"/>
    <n v="2200"/>
    <s v="PE"/>
    <s v="INSPECTION STICK0002"/>
    <n v="0"/>
    <n v="2000"/>
    <n v="200"/>
    <n v="0"/>
    <n v="0"/>
    <n v="0"/>
    <m/>
    <m/>
    <n v="0"/>
    <m/>
    <m/>
    <m/>
    <m/>
    <m/>
    <m/>
    <m/>
    <m/>
    <x v="104"/>
    <x v="34"/>
    <x v="34"/>
    <m/>
    <n v="0"/>
    <n v="0"/>
    <n v="0"/>
    <n v="0"/>
    <n v="0"/>
    <n v="0"/>
    <m/>
    <m/>
    <m/>
    <s v="No"/>
    <s v="W664154"/>
    <n v="0"/>
    <m/>
    <s v="C03033"/>
    <m/>
    <m/>
    <s v="S0361721"/>
  </r>
  <r>
    <x v="120"/>
    <n v="10000"/>
    <n v="20000"/>
    <d v="2025-04-03T00:00:00"/>
    <s v="502LAUGH"/>
    <s v=" 8:40:15 am"/>
    <s v="J00LU70911000/3082509U9"/>
    <m/>
    <x v="1"/>
    <s v="Yes"/>
    <x v="14"/>
    <x v="13"/>
    <s v="PM87"/>
    <s v="LEE SHIEN WEI"/>
    <n v="2600"/>
    <m/>
    <m/>
    <d v="2025-04-02T00:00:00"/>
    <m/>
    <n v="1"/>
    <n v="2600"/>
    <s v="PE"/>
    <n v="107431990001"/>
    <n v="0"/>
    <n v="2400"/>
    <n v="200"/>
    <n v="0"/>
    <n v="0"/>
    <n v="0"/>
    <m/>
    <m/>
    <n v="0"/>
    <m/>
    <m/>
    <m/>
    <m/>
    <m/>
    <m/>
    <m/>
    <m/>
    <x v="105"/>
    <x v="15"/>
    <x v="15"/>
    <m/>
    <n v="0"/>
    <n v="0"/>
    <n v="0"/>
    <n v="0"/>
    <n v="0"/>
    <n v="0"/>
    <m/>
    <m/>
    <m/>
    <s v="No"/>
    <s v="W664155"/>
    <n v="0"/>
    <m/>
    <s v="I09109"/>
    <m/>
    <m/>
    <s v="S0361727"/>
  </r>
  <r>
    <x v="121"/>
    <n v="10000"/>
    <n v="20000"/>
    <d v="2025-04-03T00:00:00"/>
    <s v="502LAUGH"/>
    <s v=" 8:33:24 am"/>
    <s v="I2A235H010"/>
    <m/>
    <x v="1"/>
    <s v="Yes"/>
    <x v="15"/>
    <x v="14"/>
    <s v="PM87"/>
    <s v="LEE SHIEN WEI"/>
    <n v="1200"/>
    <m/>
    <m/>
    <d v="2025-04-02T00:00:00"/>
    <m/>
    <n v="1"/>
    <n v="1200"/>
    <s v="PE"/>
    <s v="UR79LB4028AB0001"/>
    <n v="0"/>
    <n v="1000"/>
    <n v="200"/>
    <n v="0"/>
    <n v="0"/>
    <n v="0"/>
    <m/>
    <m/>
    <n v="0"/>
    <m/>
    <m/>
    <m/>
    <m/>
    <m/>
    <m/>
    <m/>
    <m/>
    <x v="106"/>
    <x v="35"/>
    <x v="35"/>
    <m/>
    <n v="0"/>
    <n v="0"/>
    <n v="0"/>
    <n v="0"/>
    <n v="0"/>
    <n v="0"/>
    <m/>
    <m/>
    <m/>
    <s v="No"/>
    <s v="W664160"/>
    <n v="0"/>
    <m/>
    <s v="S19708-M"/>
    <m/>
    <m/>
    <s v="S0361754"/>
  </r>
  <r>
    <x v="122"/>
    <n v="10000"/>
    <n v="20000"/>
    <d v="2025-04-08T00:00:00"/>
    <s v="502LAUGH"/>
    <s v=" 8:38:49 am"/>
    <n v="10656256085"/>
    <m/>
    <x v="1"/>
    <s v="Yes"/>
    <x v="3"/>
    <x v="3"/>
    <s v="PM74"/>
    <s v="YONG CHEE SOON"/>
    <n v="1285"/>
    <m/>
    <m/>
    <d v="2025-04-02T00:00:00"/>
    <m/>
    <n v="88"/>
    <n v="113080"/>
    <s v="PE"/>
    <s v="CH562-80137-BH180001"/>
    <n v="0"/>
    <n v="100000"/>
    <n v="13080"/>
    <n v="0"/>
    <n v="0"/>
    <n v="0"/>
    <m/>
    <m/>
    <n v="0"/>
    <m/>
    <m/>
    <m/>
    <m/>
    <m/>
    <m/>
    <m/>
    <m/>
    <x v="107"/>
    <x v="20"/>
    <x v="20"/>
    <m/>
    <n v="0"/>
    <n v="0"/>
    <n v="0"/>
    <n v="0"/>
    <n v="0"/>
    <n v="0"/>
    <m/>
    <m/>
    <m/>
    <s v="No"/>
    <s v="W664630"/>
    <n v="0"/>
    <m/>
    <s v="H08031-JIM-M"/>
    <m/>
    <m/>
    <s v="S0361874"/>
  </r>
  <r>
    <x v="123"/>
    <n v="10000"/>
    <n v="20000"/>
    <d v="2025-04-23T00:00:00"/>
    <s v="502LAUGH"/>
    <s v=" 8:33:25 am"/>
    <n v="10656256092"/>
    <m/>
    <x v="1"/>
    <s v="Yes"/>
    <x v="3"/>
    <x v="3"/>
    <s v="PM74"/>
    <s v="YONG CHEE SOON"/>
    <n v="1285"/>
    <m/>
    <m/>
    <d v="2025-04-02T00:00:00"/>
    <m/>
    <n v="88"/>
    <n v="113080"/>
    <s v="PE"/>
    <s v="3UB27-800030001"/>
    <n v="0"/>
    <n v="100000"/>
    <n v="13080"/>
    <n v="0"/>
    <n v="0"/>
    <n v="0"/>
    <m/>
    <m/>
    <n v="0"/>
    <m/>
    <m/>
    <m/>
    <m/>
    <m/>
    <m/>
    <m/>
    <m/>
    <x v="89"/>
    <x v="20"/>
    <x v="20"/>
    <m/>
    <n v="0"/>
    <n v="0"/>
    <n v="0"/>
    <n v="0"/>
    <n v="0"/>
    <n v="0"/>
    <m/>
    <m/>
    <m/>
    <s v="No"/>
    <s v="W665278"/>
    <n v="0"/>
    <m/>
    <s v="H08031-JIM-M"/>
    <m/>
    <m/>
    <s v="S0361890"/>
  </r>
  <r>
    <x v="124"/>
    <n v="10000"/>
    <n v="20000"/>
    <d v="2025-04-25T00:00:00"/>
    <s v="502LAUGH"/>
    <s v=" 8:31:58 am"/>
    <n v="10656256092"/>
    <m/>
    <x v="1"/>
    <s v="Yes"/>
    <x v="3"/>
    <x v="3"/>
    <s v="PM74"/>
    <s v="YONG CHEE SOON"/>
    <n v="2523"/>
    <m/>
    <m/>
    <d v="2025-04-02T00:00:00"/>
    <m/>
    <n v="88"/>
    <n v="222024"/>
    <s v="PE"/>
    <s v="3YM79-80005-FT0001"/>
    <n v="0"/>
    <n v="200000"/>
    <n v="22024"/>
    <n v="0"/>
    <n v="0"/>
    <n v="0"/>
    <m/>
    <m/>
    <n v="0"/>
    <m/>
    <m/>
    <m/>
    <m/>
    <m/>
    <m/>
    <m/>
    <m/>
    <x v="108"/>
    <x v="20"/>
    <x v="20"/>
    <m/>
    <n v="0"/>
    <n v="0"/>
    <n v="0"/>
    <n v="0"/>
    <n v="0"/>
    <n v="0"/>
    <m/>
    <m/>
    <m/>
    <s v="No"/>
    <s v="W665675"/>
    <n v="0"/>
    <m/>
    <s v="H08031-JIM-M"/>
    <m/>
    <m/>
    <s v="S0361891"/>
  </r>
  <r>
    <x v="125"/>
    <n v="10000"/>
    <n v="10000"/>
    <d v="2025-04-03T00:00:00"/>
    <s v="502LAUGH"/>
    <s v=" 8:37:58 am"/>
    <s v="U530352041/501241326"/>
    <m/>
    <x v="0"/>
    <s v="Yes"/>
    <x v="28"/>
    <x v="23"/>
    <s v="PM26"/>
    <s v="TAN AIK KEONG"/>
    <n v="5860"/>
    <m/>
    <m/>
    <d v="2025-04-02T00:00:00"/>
    <m/>
    <n v="1"/>
    <n v="5860"/>
    <s v="PE"/>
    <s v="250-5322-000001"/>
    <n v="0"/>
    <n v="5360"/>
    <n v="500"/>
    <n v="0"/>
    <n v="0"/>
    <n v="0"/>
    <m/>
    <m/>
    <n v="0"/>
    <m/>
    <m/>
    <m/>
    <m/>
    <m/>
    <m/>
    <m/>
    <m/>
    <x v="109"/>
    <x v="29"/>
    <x v="29"/>
    <m/>
    <n v="0"/>
    <n v="0"/>
    <n v="0"/>
    <n v="0"/>
    <n v="0"/>
    <n v="0"/>
    <m/>
    <m/>
    <m/>
    <s v="No"/>
    <s v="W664645"/>
    <n v="0"/>
    <m/>
    <s v="J10025"/>
    <m/>
    <m/>
    <s v="S0361906"/>
  </r>
  <r>
    <x v="126"/>
    <n v="10000"/>
    <n v="10000"/>
    <d v="2025-04-03T00:00:00"/>
    <s v="502LAUGH"/>
    <s v=" 8:37:58 am"/>
    <s v="U530352041/501241326"/>
    <m/>
    <x v="0"/>
    <s v="Yes"/>
    <x v="28"/>
    <x v="23"/>
    <s v="PM26"/>
    <s v="TAN AIK KEONG"/>
    <n v="5860"/>
    <m/>
    <m/>
    <d v="2025-04-02T00:00:00"/>
    <m/>
    <n v="1"/>
    <n v="5860"/>
    <s v="PE"/>
    <s v="250-5322-000001"/>
    <n v="0"/>
    <n v="5360"/>
    <n v="500"/>
    <n v="0"/>
    <n v="0"/>
    <n v="0"/>
    <m/>
    <m/>
    <n v="0"/>
    <m/>
    <m/>
    <m/>
    <m/>
    <m/>
    <m/>
    <m/>
    <m/>
    <x v="109"/>
    <x v="29"/>
    <x v="29"/>
    <m/>
    <n v="0"/>
    <n v="0"/>
    <n v="0"/>
    <n v="0"/>
    <n v="0"/>
    <n v="0"/>
    <m/>
    <m/>
    <m/>
    <s v="No"/>
    <s v="W664649"/>
    <n v="0"/>
    <m/>
    <s v="J10025"/>
    <m/>
    <m/>
    <s v="S0361907"/>
  </r>
  <r>
    <x v="127"/>
    <n v="10000"/>
    <n v="10000"/>
    <d v="2025-04-03T00:00:00"/>
    <s v="502LAUGH"/>
    <s v=" 8:41:24 am"/>
    <s v="4067S1"/>
    <m/>
    <x v="0"/>
    <s v="Yes"/>
    <x v="7"/>
    <x v="7"/>
    <s v="PM68"/>
    <s v="LEE KIM LIANG"/>
    <n v="100"/>
    <m/>
    <m/>
    <d v="2025-04-02T00:00:00"/>
    <m/>
    <n v="1"/>
    <n v="100"/>
    <s v="PE"/>
    <s v="804144 REV4010001"/>
    <n v="0"/>
    <n v="100"/>
    <n v="0"/>
    <n v="0"/>
    <n v="0"/>
    <n v="0"/>
    <m/>
    <m/>
    <n v="0"/>
    <m/>
    <m/>
    <m/>
    <m/>
    <m/>
    <m/>
    <m/>
    <m/>
    <x v="110"/>
    <x v="26"/>
    <x v="26"/>
    <m/>
    <n v="0"/>
    <n v="0"/>
    <n v="0"/>
    <n v="0"/>
    <n v="0"/>
    <n v="0"/>
    <m/>
    <m/>
    <m/>
    <s v="No"/>
    <s v="W664164"/>
    <n v="0"/>
    <m/>
    <s v="V22000"/>
    <m/>
    <m/>
    <s v="ZSA101781"/>
  </r>
  <r>
    <x v="45"/>
    <n v="10000"/>
    <n v="20000"/>
    <d v="2025-04-02T00:00:00"/>
    <s v="502LAUGH"/>
    <s v=" 5:10:27 pm"/>
    <s v="J00WT7100"/>
    <m/>
    <x v="1"/>
    <s v="Yes"/>
    <x v="19"/>
    <x v="16"/>
    <s v="PS95"/>
    <s v="LIM CHENG LEONG"/>
    <n v="2000"/>
    <m/>
    <m/>
    <d v="2025-04-02T00:00:00"/>
    <m/>
    <n v="6"/>
    <n v="12000"/>
    <s v="PE"/>
    <n v="5000443890001"/>
    <n v="0"/>
    <n v="12000"/>
    <n v="0"/>
    <n v="0"/>
    <n v="0"/>
    <n v="0"/>
    <m/>
    <m/>
    <n v="0"/>
    <m/>
    <m/>
    <m/>
    <m/>
    <m/>
    <m/>
    <m/>
    <m/>
    <x v="35"/>
    <x v="11"/>
    <x v="11"/>
    <m/>
    <n v="0"/>
    <n v="0"/>
    <n v="0"/>
    <n v="0"/>
    <n v="0"/>
    <n v="0"/>
    <m/>
    <m/>
    <m/>
    <s v="No"/>
    <s v="W663938"/>
    <n v="0"/>
    <m/>
    <s v="B02083"/>
    <m/>
    <m/>
    <s v="S0361912"/>
  </r>
  <r>
    <x v="46"/>
    <n v="10000"/>
    <n v="20000"/>
    <d v="2025-04-02T00:00:00"/>
    <s v="502LAUGH"/>
    <s v=" 5:10:27 pm"/>
    <s v="J00WT7100"/>
    <m/>
    <x v="1"/>
    <s v="Yes"/>
    <x v="19"/>
    <x v="16"/>
    <s v="PS95"/>
    <s v="LIM CHENG LEONG"/>
    <n v="834"/>
    <m/>
    <m/>
    <d v="2025-04-02T00:00:00"/>
    <m/>
    <n v="6"/>
    <n v="5004"/>
    <s v="PE"/>
    <n v="5000514790001"/>
    <n v="0"/>
    <n v="5000"/>
    <n v="4"/>
    <n v="0"/>
    <n v="0"/>
    <n v="0"/>
    <m/>
    <m/>
    <n v="0"/>
    <m/>
    <m/>
    <m/>
    <m/>
    <m/>
    <m/>
    <m/>
    <m/>
    <x v="36"/>
    <x v="11"/>
    <x v="11"/>
    <m/>
    <n v="0"/>
    <n v="0"/>
    <n v="0"/>
    <n v="0"/>
    <n v="0"/>
    <n v="0"/>
    <m/>
    <m/>
    <m/>
    <s v="No"/>
    <s v="W664165"/>
    <n v="0"/>
    <m/>
    <s v="B02083"/>
    <m/>
    <m/>
    <s v="S0361912"/>
  </r>
  <r>
    <x v="47"/>
    <n v="10000"/>
    <n v="20000"/>
    <d v="2025-04-02T00:00:00"/>
    <s v="502LAUGH"/>
    <s v=" 5:10:27 pm"/>
    <s v="J00WT7100"/>
    <m/>
    <x v="1"/>
    <s v="Yes"/>
    <x v="19"/>
    <x v="16"/>
    <s v="PS95"/>
    <s v="LIM CHENG LEONG"/>
    <n v="1000"/>
    <m/>
    <m/>
    <d v="2025-04-02T00:00:00"/>
    <m/>
    <n v="6"/>
    <n v="6000"/>
    <s v="PE"/>
    <n v="5000514800001"/>
    <n v="0"/>
    <n v="6000"/>
    <n v="0"/>
    <n v="0"/>
    <n v="0"/>
    <n v="0"/>
    <m/>
    <m/>
    <n v="0"/>
    <m/>
    <m/>
    <m/>
    <m/>
    <m/>
    <m/>
    <m/>
    <m/>
    <x v="37"/>
    <x v="11"/>
    <x v="11"/>
    <m/>
    <n v="0"/>
    <n v="0"/>
    <n v="0"/>
    <n v="0"/>
    <n v="0"/>
    <n v="0"/>
    <m/>
    <m/>
    <m/>
    <s v="No"/>
    <s v="W664166"/>
    <n v="0"/>
    <m/>
    <s v="B02083"/>
    <m/>
    <m/>
    <s v="S0361912"/>
  </r>
  <r>
    <x v="128"/>
    <n v="10000"/>
    <n v="20000"/>
    <d v="2025-04-08T00:00:00"/>
    <s v="502LAUGH"/>
    <s v=" 1:03:22 pm"/>
    <n v="10656256092"/>
    <m/>
    <x v="1"/>
    <s v="Yes"/>
    <x v="3"/>
    <x v="3"/>
    <s v="PM74"/>
    <s v="YONG CHEE SOON"/>
    <n v="2282"/>
    <m/>
    <m/>
    <d v="2025-04-02T00:00:00"/>
    <m/>
    <n v="88"/>
    <n v="200816"/>
    <s v="PE"/>
    <s v="3YM62-80017-FT0001"/>
    <n v="0"/>
    <n v="180000"/>
    <n v="20816"/>
    <n v="0"/>
    <n v="0"/>
    <n v="0"/>
    <m/>
    <m/>
    <n v="0"/>
    <m/>
    <m/>
    <m/>
    <m/>
    <m/>
    <m/>
    <m/>
    <m/>
    <x v="111"/>
    <x v="20"/>
    <x v="20"/>
    <m/>
    <n v="0"/>
    <n v="0"/>
    <n v="0"/>
    <n v="0"/>
    <n v="0"/>
    <n v="0"/>
    <m/>
    <m/>
    <m/>
    <s v="No"/>
    <s v="W664655"/>
    <n v="0"/>
    <m/>
    <s v="H08031-JIM-M"/>
    <m/>
    <m/>
    <s v="S0361917"/>
  </r>
  <r>
    <x v="129"/>
    <n v="10000"/>
    <n v="20000"/>
    <d v="2025-04-02T00:00:00"/>
    <s v="502LAUGH"/>
    <d v="1899-12-30T11:24:16"/>
    <s v="J00WT7100"/>
    <m/>
    <x v="1"/>
    <s v="Yes"/>
    <x v="19"/>
    <x v="16"/>
    <s v="PS95"/>
    <s v="LIM CHENG LEONG"/>
    <n v="834"/>
    <m/>
    <m/>
    <d v="2025-04-02T00:00:00"/>
    <m/>
    <n v="6"/>
    <n v="5004"/>
    <s v="PE"/>
    <n v="5000435330001"/>
    <n v="0"/>
    <n v="5000"/>
    <n v="4"/>
    <n v="0"/>
    <n v="0"/>
    <n v="0"/>
    <m/>
    <m/>
    <n v="0"/>
    <m/>
    <m/>
    <m/>
    <m/>
    <m/>
    <m/>
    <m/>
    <m/>
    <x v="112"/>
    <x v="11"/>
    <x v="11"/>
    <m/>
    <n v="0"/>
    <n v="0"/>
    <n v="0"/>
    <n v="0"/>
    <n v="0"/>
    <n v="0"/>
    <m/>
    <m/>
    <m/>
    <s v="No"/>
    <s v="W664656"/>
    <n v="0"/>
    <m/>
    <s v="B02083"/>
    <m/>
    <m/>
    <s v="S0361918"/>
  </r>
  <r>
    <x v="130"/>
    <n v="10000"/>
    <n v="20000"/>
    <d v="2025-04-08T00:00:00"/>
    <s v="502LAUGH"/>
    <s v=" 1:04:46 pm"/>
    <n v="10656256091"/>
    <m/>
    <x v="1"/>
    <s v="Yes"/>
    <x v="3"/>
    <x v="3"/>
    <s v="PM74"/>
    <s v="YONG CHEE SOON"/>
    <n v="637"/>
    <m/>
    <m/>
    <d v="2025-04-02T00:00:00"/>
    <m/>
    <n v="88"/>
    <n v="56056"/>
    <s v="PE"/>
    <s v="9R1W4-80001-FT0001"/>
    <n v="0"/>
    <n v="40000"/>
    <n v="16056"/>
    <n v="0"/>
    <n v="0"/>
    <n v="0"/>
    <m/>
    <m/>
    <n v="0"/>
    <m/>
    <m/>
    <m/>
    <m/>
    <m/>
    <m/>
    <m/>
    <m/>
    <x v="113"/>
    <x v="20"/>
    <x v="20"/>
    <m/>
    <n v="0"/>
    <n v="0"/>
    <n v="0"/>
    <n v="0"/>
    <n v="0"/>
    <n v="0"/>
    <m/>
    <m/>
    <m/>
    <s v="No"/>
    <s v="W664660"/>
    <n v="0"/>
    <m/>
    <s v="H08031-JIM-M"/>
    <m/>
    <m/>
    <s v="S0361925"/>
  </r>
  <r>
    <x v="131"/>
    <n v="10000"/>
    <n v="10000"/>
    <d v="2025-04-02T00:00:00"/>
    <s v="502LAUGH"/>
    <d v="1899-12-30T11:20:52"/>
    <s v="152265H103"/>
    <m/>
    <x v="0"/>
    <s v="Yes"/>
    <x v="17"/>
    <x v="16"/>
    <s v="PM11"/>
    <s v="TEE MENG CHAI"/>
    <n v="3334"/>
    <m/>
    <m/>
    <d v="2025-04-02T00:00:00"/>
    <m/>
    <n v="3"/>
    <n v="10002"/>
    <s v="PE"/>
    <s v="BLANK-102X76MM-10001"/>
    <n v="0"/>
    <n v="10000"/>
    <n v="2"/>
    <n v="0"/>
    <n v="0"/>
    <n v="0"/>
    <m/>
    <m/>
    <n v="0"/>
    <m/>
    <m/>
    <m/>
    <m/>
    <m/>
    <m/>
    <m/>
    <m/>
    <x v="114"/>
    <x v="21"/>
    <x v="21"/>
    <m/>
    <n v="0"/>
    <n v="0"/>
    <n v="0"/>
    <n v="0"/>
    <n v="0"/>
    <n v="0"/>
    <m/>
    <m/>
    <m/>
    <s v="No"/>
    <s v="W663958"/>
    <n v="0"/>
    <m/>
    <s v="T20300"/>
    <m/>
    <m/>
    <s v="S0361928"/>
  </r>
  <r>
    <x v="62"/>
    <n v="10000"/>
    <n v="20000"/>
    <d v="2025-04-03T00:00:00"/>
    <s v="502LAUGH"/>
    <s v=" 8:35:03 am"/>
    <s v="J00WT7100"/>
    <m/>
    <x v="1"/>
    <s v="Yes"/>
    <x v="19"/>
    <x v="16"/>
    <s v="PS95"/>
    <s v="LIM CHENG LEONG"/>
    <n v="834"/>
    <m/>
    <m/>
    <d v="2025-04-02T00:00:00"/>
    <m/>
    <n v="6"/>
    <n v="5004"/>
    <s v="PE"/>
    <n v="5000478010001"/>
    <n v="0"/>
    <n v="2500"/>
    <n v="2504"/>
    <n v="0"/>
    <n v="0"/>
    <n v="0"/>
    <m/>
    <m/>
    <n v="0"/>
    <m/>
    <m/>
    <m/>
    <m/>
    <m/>
    <m/>
    <m/>
    <m/>
    <x v="51"/>
    <x v="11"/>
    <x v="11"/>
    <m/>
    <n v="0"/>
    <n v="0"/>
    <n v="0"/>
    <n v="0"/>
    <n v="0"/>
    <n v="0"/>
    <m/>
    <m/>
    <m/>
    <s v="No"/>
    <s v="W664172"/>
    <n v="0"/>
    <m/>
    <s v="B02083"/>
    <m/>
    <m/>
    <s v="S0361932"/>
  </r>
  <r>
    <x v="63"/>
    <n v="10000"/>
    <n v="20000"/>
    <d v="2025-04-03T00:00:00"/>
    <s v="502LAUGH"/>
    <s v=" 8:35:03 am"/>
    <s v="J00WT7100"/>
    <m/>
    <x v="1"/>
    <s v="Yes"/>
    <x v="19"/>
    <x v="16"/>
    <s v="PS95"/>
    <s v="LIM CHENG LEONG"/>
    <n v="834"/>
    <m/>
    <m/>
    <d v="2025-04-02T00:00:00"/>
    <m/>
    <n v="6"/>
    <n v="5004"/>
    <s v="PE"/>
    <n v="5000596190001"/>
    <n v="0"/>
    <n v="2500"/>
    <n v="2504"/>
    <n v="0"/>
    <n v="0"/>
    <n v="0"/>
    <m/>
    <m/>
    <n v="0"/>
    <m/>
    <m/>
    <m/>
    <m/>
    <m/>
    <m/>
    <m/>
    <m/>
    <x v="52"/>
    <x v="11"/>
    <x v="11"/>
    <m/>
    <n v="0"/>
    <n v="0"/>
    <n v="0"/>
    <n v="0"/>
    <n v="0"/>
    <n v="0"/>
    <m/>
    <m/>
    <m/>
    <s v="No"/>
    <s v="W664173"/>
    <n v="0"/>
    <m/>
    <s v="B02083"/>
    <m/>
    <m/>
    <s v="S0361932"/>
  </r>
  <r>
    <x v="64"/>
    <n v="10000"/>
    <n v="20000"/>
    <d v="2025-04-02T00:00:00"/>
    <s v="502LAUGH"/>
    <d v="1899-12-30T11:24:16"/>
    <s v="J00WT7100"/>
    <m/>
    <x v="1"/>
    <s v="Yes"/>
    <x v="19"/>
    <x v="16"/>
    <s v="PS95"/>
    <s v="LIM CHENG LEONG"/>
    <n v="834"/>
    <m/>
    <m/>
    <d v="2025-04-02T00:00:00"/>
    <m/>
    <n v="6"/>
    <n v="5004"/>
    <s v="PE"/>
    <n v="5000634590001"/>
    <n v="0"/>
    <n v="5000"/>
    <n v="4"/>
    <n v="0"/>
    <n v="0"/>
    <n v="0"/>
    <m/>
    <m/>
    <n v="0"/>
    <m/>
    <m/>
    <m/>
    <m/>
    <m/>
    <m/>
    <m/>
    <m/>
    <x v="53"/>
    <x v="11"/>
    <x v="11"/>
    <m/>
    <n v="0"/>
    <n v="0"/>
    <n v="0"/>
    <n v="0"/>
    <n v="0"/>
    <n v="0"/>
    <m/>
    <m/>
    <m/>
    <s v="No"/>
    <s v="W663962"/>
    <n v="0"/>
    <m/>
    <s v="B02083"/>
    <m/>
    <m/>
    <s v="S0361932"/>
  </r>
  <r>
    <x v="65"/>
    <n v="10000"/>
    <n v="20000"/>
    <d v="2025-04-02T00:00:00"/>
    <s v="502LAUGH"/>
    <d v="1899-12-30T11:24:16"/>
    <s v="J00WT7100"/>
    <m/>
    <x v="1"/>
    <s v="Yes"/>
    <x v="19"/>
    <x v="16"/>
    <s v="PS95"/>
    <s v="LIM CHENG LEONG"/>
    <n v="834"/>
    <m/>
    <m/>
    <d v="2025-04-02T00:00:00"/>
    <m/>
    <n v="6"/>
    <n v="5004"/>
    <s v="PE"/>
    <n v="5000635400001"/>
    <n v="0"/>
    <n v="5000"/>
    <n v="4"/>
    <n v="0"/>
    <n v="0"/>
    <n v="0"/>
    <m/>
    <m/>
    <n v="0"/>
    <m/>
    <m/>
    <m/>
    <m/>
    <m/>
    <m/>
    <m/>
    <m/>
    <x v="54"/>
    <x v="11"/>
    <x v="11"/>
    <m/>
    <n v="0"/>
    <n v="0"/>
    <n v="0"/>
    <n v="0"/>
    <n v="0"/>
    <n v="0"/>
    <m/>
    <m/>
    <m/>
    <s v="No"/>
    <s v="W664174"/>
    <n v="0"/>
    <m/>
    <s v="B02083"/>
    <m/>
    <m/>
    <s v="S0361932"/>
  </r>
  <r>
    <x v="132"/>
    <n v="10000"/>
    <n v="20000"/>
    <d v="2025-04-04T00:00:00"/>
    <s v="502LAUGH"/>
    <s v=" 8:31:55 am"/>
    <s v="I492555H088"/>
    <m/>
    <x v="1"/>
    <s v="Yes"/>
    <x v="15"/>
    <x v="14"/>
    <s v="PM87"/>
    <s v="LEE SHIEN WEI"/>
    <n v="4000"/>
    <m/>
    <m/>
    <d v="2025-04-02T00:00:00"/>
    <m/>
    <n v="3"/>
    <n v="12000"/>
    <s v="PE"/>
    <s v="LEFTFOOT-80-250001"/>
    <n v="0"/>
    <n v="10000"/>
    <n v="2000"/>
    <n v="0"/>
    <n v="0"/>
    <n v="0"/>
    <m/>
    <m/>
    <n v="0"/>
    <m/>
    <m/>
    <m/>
    <m/>
    <m/>
    <m/>
    <m/>
    <m/>
    <x v="115"/>
    <x v="36"/>
    <x v="36"/>
    <m/>
    <n v="0"/>
    <n v="0"/>
    <n v="0"/>
    <n v="0"/>
    <n v="0"/>
    <n v="0"/>
    <m/>
    <m/>
    <m/>
    <s v="No"/>
    <s v="W664668"/>
    <n v="0"/>
    <m/>
    <s v="H08117"/>
    <m/>
    <m/>
    <s v="S0361937"/>
  </r>
  <r>
    <x v="133"/>
    <n v="10000"/>
    <n v="20000"/>
    <d v="2025-04-03T00:00:00"/>
    <s v="502LAUGH"/>
    <s v=" 8:32:39 am"/>
    <n v="10656256085"/>
    <m/>
    <x v="1"/>
    <s v="Yes"/>
    <x v="3"/>
    <x v="3"/>
    <s v="PM74"/>
    <s v="YONG CHEE SOON"/>
    <n v="378"/>
    <m/>
    <m/>
    <d v="2025-04-02T00:00:00"/>
    <m/>
    <n v="180"/>
    <n v="68040"/>
    <s v="PE"/>
    <s v="1VV01-80003-FT0001"/>
    <n v="0"/>
    <n v="40000"/>
    <n v="28040"/>
    <n v="0"/>
    <n v="0"/>
    <n v="0"/>
    <m/>
    <m/>
    <n v="0"/>
    <m/>
    <m/>
    <m/>
    <m/>
    <m/>
    <m/>
    <m/>
    <m/>
    <x v="116"/>
    <x v="20"/>
    <x v="20"/>
    <m/>
    <n v="0"/>
    <n v="0"/>
    <n v="0"/>
    <n v="0"/>
    <n v="0"/>
    <n v="0"/>
    <m/>
    <m/>
    <m/>
    <s v="No"/>
    <s v="W664674"/>
    <n v="0"/>
    <m/>
    <s v="H08031-JIM-M"/>
    <m/>
    <m/>
    <s v="S0361948"/>
  </r>
  <r>
    <x v="134"/>
    <n v="10000"/>
    <n v="20000"/>
    <d v="2025-04-04T00:00:00"/>
    <s v="502LAUGH"/>
    <d v="1899-12-30T11:33:19"/>
    <n v="10656256085"/>
    <m/>
    <x v="1"/>
    <s v="Yes"/>
    <x v="3"/>
    <x v="3"/>
    <s v="PM74"/>
    <s v="YONG CHEE SOON"/>
    <n v="936"/>
    <m/>
    <m/>
    <d v="2025-04-02T00:00:00"/>
    <m/>
    <n v="77"/>
    <n v="72072"/>
    <s v="PE"/>
    <s v="7FP39-80002-FT0001"/>
    <n v="0"/>
    <n v="50000"/>
    <n v="22072"/>
    <n v="0"/>
    <n v="0"/>
    <n v="0"/>
    <m/>
    <m/>
    <n v="0"/>
    <m/>
    <m/>
    <m/>
    <m/>
    <m/>
    <m/>
    <m/>
    <m/>
    <x v="117"/>
    <x v="20"/>
    <x v="20"/>
    <m/>
    <n v="0"/>
    <n v="0"/>
    <n v="0"/>
    <n v="0"/>
    <n v="0"/>
    <n v="0"/>
    <m/>
    <m/>
    <m/>
    <s v="No"/>
    <s v="W664675"/>
    <n v="0"/>
    <m/>
    <s v="H08031-JIM-M"/>
    <m/>
    <m/>
    <s v="S0361953"/>
  </r>
  <r>
    <x v="135"/>
    <n v="10000"/>
    <n v="20000"/>
    <d v="2025-04-23T00:00:00"/>
    <s v="502LAUGH"/>
    <d v="1899-12-30T11:20:31"/>
    <n v="10656256087"/>
    <m/>
    <x v="1"/>
    <s v="Yes"/>
    <x v="3"/>
    <x v="3"/>
    <s v="PM74"/>
    <s v="YONG CHEE SOON"/>
    <n v="2884"/>
    <m/>
    <m/>
    <d v="2025-04-02T00:00:00"/>
    <m/>
    <n v="77"/>
    <n v="222068"/>
    <s v="PE"/>
    <s v="7FP02-80003-FT0001"/>
    <n v="0"/>
    <n v="200000"/>
    <n v="22068"/>
    <n v="0"/>
    <n v="0"/>
    <n v="0"/>
    <m/>
    <m/>
    <n v="0"/>
    <m/>
    <m/>
    <m/>
    <m/>
    <m/>
    <m/>
    <m/>
    <m/>
    <x v="118"/>
    <x v="20"/>
    <x v="20"/>
    <m/>
    <n v="0"/>
    <n v="0"/>
    <n v="0"/>
    <n v="0"/>
    <n v="0"/>
    <n v="0"/>
    <m/>
    <m/>
    <m/>
    <s v="No"/>
    <s v="W665280"/>
    <n v="0"/>
    <m/>
    <s v="H08031-JIM-M"/>
    <m/>
    <m/>
    <s v="S0361960"/>
  </r>
  <r>
    <x v="136"/>
    <n v="10000"/>
    <n v="10000"/>
    <d v="2025-04-04T00:00:00"/>
    <s v="502LAUGH"/>
    <s v=" 8:51:28 am"/>
    <s v="E053912079"/>
    <m/>
    <x v="0"/>
    <s v="Yes"/>
    <x v="12"/>
    <x v="12"/>
    <s v="PM80"/>
    <s v="YAP ZHI PING"/>
    <n v="2000"/>
    <m/>
    <m/>
    <d v="2025-04-02T00:00:00"/>
    <m/>
    <n v="40"/>
    <n v="80000"/>
    <s v="PE"/>
    <s v="709898813-3M66900001"/>
    <n v="0"/>
    <n v="80000"/>
    <n v="0"/>
    <n v="0"/>
    <n v="0"/>
    <n v="0"/>
    <m/>
    <m/>
    <n v="0"/>
    <m/>
    <m/>
    <m/>
    <m/>
    <m/>
    <m/>
    <m/>
    <m/>
    <x v="119"/>
    <x v="14"/>
    <x v="14"/>
    <m/>
    <n v="0"/>
    <n v="0"/>
    <n v="0"/>
    <n v="0"/>
    <n v="0"/>
    <n v="0"/>
    <m/>
    <m/>
    <m/>
    <s v="No"/>
    <s v="W664681"/>
    <n v="0"/>
    <m/>
    <s v="S19081-TH"/>
    <m/>
    <m/>
    <s v="H0064889"/>
  </r>
  <r>
    <x v="137"/>
    <n v="10000"/>
    <n v="10000"/>
    <d v="2025-04-03T00:00:00"/>
    <s v="502LAUGH"/>
    <s v=" 9:30:13 am"/>
    <s v="E190912129"/>
    <m/>
    <x v="0"/>
    <s v="Yes"/>
    <x v="12"/>
    <x v="12"/>
    <s v="PM80"/>
    <s v="YAP ZHI PING"/>
    <n v="10000"/>
    <m/>
    <m/>
    <d v="2025-04-02T00:00:00"/>
    <m/>
    <n v="60"/>
    <n v="600000"/>
    <s v="PE"/>
    <s v="739709802 REVA0001"/>
    <n v="0"/>
    <n v="600000"/>
    <n v="0"/>
    <n v="0"/>
    <n v="0"/>
    <n v="0"/>
    <m/>
    <m/>
    <n v="0"/>
    <m/>
    <m/>
    <m/>
    <m/>
    <m/>
    <m/>
    <m/>
    <m/>
    <x v="65"/>
    <x v="14"/>
    <x v="14"/>
    <m/>
    <n v="0"/>
    <n v="0"/>
    <n v="0"/>
    <n v="0"/>
    <n v="0"/>
    <n v="0"/>
    <m/>
    <m/>
    <m/>
    <s v="No"/>
    <s v="W664684"/>
    <n v="0"/>
    <m/>
    <s v="S19081-TH"/>
    <m/>
    <m/>
    <s v="H0064897"/>
  </r>
  <r>
    <x v="138"/>
    <n v="10000"/>
    <n v="10000"/>
    <d v="2025-04-04T00:00:00"/>
    <s v="502LAUGH"/>
    <s v=" 8:51:28 am"/>
    <s v="E190912129"/>
    <m/>
    <x v="0"/>
    <s v="Yes"/>
    <x v="12"/>
    <x v="12"/>
    <s v="PM80"/>
    <s v="YAP ZHI PING"/>
    <n v="10000"/>
    <m/>
    <m/>
    <d v="2025-04-02T00:00:00"/>
    <m/>
    <n v="60"/>
    <n v="600000"/>
    <s v="PE"/>
    <s v="739709802 REVA0001"/>
    <n v="0"/>
    <n v="600000"/>
    <n v="0"/>
    <n v="0"/>
    <n v="0"/>
    <n v="0"/>
    <m/>
    <m/>
    <n v="0"/>
    <m/>
    <m/>
    <m/>
    <m/>
    <m/>
    <m/>
    <m/>
    <m/>
    <x v="65"/>
    <x v="14"/>
    <x v="14"/>
    <m/>
    <n v="0"/>
    <n v="0"/>
    <n v="0"/>
    <n v="0"/>
    <n v="0"/>
    <n v="0"/>
    <m/>
    <m/>
    <m/>
    <s v="No"/>
    <s v="W664685"/>
    <n v="0"/>
    <m/>
    <s v="S19081-TH"/>
    <m/>
    <m/>
    <s v="H0064898"/>
  </r>
  <r>
    <x v="139"/>
    <n v="10000"/>
    <n v="10000"/>
    <d v="2025-04-02T00:00:00"/>
    <s v="502LAUGH"/>
    <s v=" 4:28:41 pm"/>
    <s v="J206L2871"/>
    <m/>
    <x v="0"/>
    <s v="Yes"/>
    <x v="16"/>
    <x v="15"/>
    <s v="PMJ7"/>
    <s v="FOONG SEL YI"/>
    <n v="9000"/>
    <m/>
    <m/>
    <d v="2025-04-02T00:00:00"/>
    <m/>
    <n v="6"/>
    <n v="54000"/>
    <s v="PE"/>
    <s v="Z513 REV3.00001"/>
    <n v="0"/>
    <n v="54000"/>
    <n v="0"/>
    <n v="0"/>
    <n v="0"/>
    <n v="0"/>
    <m/>
    <m/>
    <n v="0"/>
    <m/>
    <m/>
    <m/>
    <m/>
    <m/>
    <m/>
    <m/>
    <m/>
    <x v="70"/>
    <x v="37"/>
    <x v="37"/>
    <m/>
    <n v="0"/>
    <n v="0"/>
    <n v="0"/>
    <n v="0"/>
    <n v="0"/>
    <n v="0"/>
    <m/>
    <m/>
    <m/>
    <s v="No"/>
    <s v="W664688"/>
    <n v="0"/>
    <m/>
    <s v="R18131-MALAYSIA"/>
    <m/>
    <m/>
    <s v="S0361975"/>
  </r>
  <r>
    <x v="140"/>
    <n v="10000"/>
    <n v="10000"/>
    <d v="2025-04-02T00:00:00"/>
    <s v="502LAUGH"/>
    <s v=" 3:37:01 pm"/>
    <s v="SG-5644655 01"/>
    <m/>
    <x v="0"/>
    <s v="Yes"/>
    <x v="10"/>
    <x v="10"/>
    <s v="PS66"/>
    <s v="SIM ENG KWANG"/>
    <n v="258"/>
    <m/>
    <m/>
    <d v="2025-04-02T00:00:00"/>
    <m/>
    <n v="4"/>
    <n v="1032"/>
    <s v="PE"/>
    <n v="112887410001"/>
    <n v="0"/>
    <n v="1030"/>
    <n v="2"/>
    <n v="0"/>
    <n v="0"/>
    <n v="0"/>
    <m/>
    <m/>
    <n v="0"/>
    <m/>
    <m/>
    <m/>
    <m/>
    <m/>
    <m/>
    <m/>
    <m/>
    <x v="73"/>
    <x v="28"/>
    <x v="28"/>
    <m/>
    <n v="0"/>
    <n v="0"/>
    <n v="0"/>
    <n v="0"/>
    <n v="0"/>
    <n v="0"/>
    <m/>
    <m/>
    <m/>
    <s v="No"/>
    <s v="W664700"/>
    <n v="0"/>
    <m/>
    <s v="I09180"/>
    <m/>
    <m/>
    <s v="S0362000"/>
  </r>
  <r>
    <x v="141"/>
    <n v="10000"/>
    <n v="10000"/>
    <d v="2025-04-02T00:00:00"/>
    <s v="502LAUGH"/>
    <s v=" 3:37:01 pm"/>
    <s v="SG-5644655 01"/>
    <m/>
    <x v="0"/>
    <s v="Yes"/>
    <x v="10"/>
    <x v="10"/>
    <s v="PS66"/>
    <s v="SIM ENG KWANG"/>
    <n v="258"/>
    <m/>
    <m/>
    <d v="2025-04-02T00:00:00"/>
    <m/>
    <n v="4"/>
    <n v="1032"/>
    <s v="PE"/>
    <n v="112887410001"/>
    <n v="0"/>
    <n v="1030"/>
    <n v="2"/>
    <n v="0"/>
    <n v="0"/>
    <n v="0"/>
    <m/>
    <m/>
    <n v="0"/>
    <m/>
    <m/>
    <m/>
    <m/>
    <m/>
    <m/>
    <m/>
    <m/>
    <x v="73"/>
    <x v="28"/>
    <x v="28"/>
    <m/>
    <n v="0"/>
    <n v="0"/>
    <n v="0"/>
    <n v="0"/>
    <n v="0"/>
    <n v="0"/>
    <m/>
    <m/>
    <m/>
    <s v="No"/>
    <s v="W664701"/>
    <n v="0"/>
    <m/>
    <s v="I09180"/>
    <m/>
    <m/>
    <s v="S0362001"/>
  </r>
  <r>
    <x v="142"/>
    <n v="10000"/>
    <n v="10000"/>
    <d v="2025-04-02T00:00:00"/>
    <s v="502LAUGH"/>
    <s v=" 5:29:41 pm"/>
    <s v="SG-5644655 01"/>
    <m/>
    <x v="0"/>
    <s v="Yes"/>
    <x v="10"/>
    <x v="10"/>
    <s v="PS66"/>
    <s v="SIM ENG KWANG"/>
    <n v="258"/>
    <m/>
    <m/>
    <d v="2025-04-02T00:00:00"/>
    <m/>
    <n v="4"/>
    <n v="1032"/>
    <s v="PE"/>
    <n v="112887830001"/>
    <n v="0"/>
    <n v="1030"/>
    <n v="2"/>
    <n v="0"/>
    <n v="0"/>
    <n v="0"/>
    <m/>
    <m/>
    <n v="0"/>
    <m/>
    <m/>
    <m/>
    <m/>
    <m/>
    <m/>
    <m/>
    <m/>
    <x v="75"/>
    <x v="28"/>
    <x v="28"/>
    <m/>
    <n v="0"/>
    <n v="0"/>
    <n v="0"/>
    <n v="0"/>
    <n v="0"/>
    <n v="0"/>
    <m/>
    <m/>
    <m/>
    <s v="No"/>
    <s v="W664703"/>
    <n v="0"/>
    <m/>
    <s v="I09180"/>
    <m/>
    <m/>
    <s v="S0362003"/>
  </r>
  <r>
    <x v="72"/>
    <n v="10000"/>
    <n v="20000"/>
    <d v="2025-04-07T00:00:00"/>
    <s v="502LAUGH"/>
    <s v=" 9:18:57 am"/>
    <s v="59470/59469"/>
    <m/>
    <x v="0"/>
    <s v="Yes"/>
    <x v="2"/>
    <x v="2"/>
    <s v="PM59"/>
    <s v="VOON CHAN PIN"/>
    <n v="65271"/>
    <m/>
    <m/>
    <d v="2025-04-02T00:00:00"/>
    <m/>
    <n v="12"/>
    <n v="783252"/>
    <s v="PE"/>
    <s v="MT-1000173-00REV0003"/>
    <n v="0"/>
    <n v="814353"/>
    <n v="-31101"/>
    <n v="0"/>
    <n v="0"/>
    <n v="0"/>
    <m/>
    <m/>
    <n v="0"/>
    <m/>
    <m/>
    <m/>
    <m/>
    <m/>
    <m/>
    <m/>
    <m/>
    <x v="60"/>
    <x v="4"/>
    <x v="4"/>
    <m/>
    <n v="0"/>
    <n v="0"/>
    <n v="0"/>
    <n v="0"/>
    <n v="0"/>
    <n v="0"/>
    <m/>
    <m/>
    <m/>
    <s v="No"/>
    <s v="W664723"/>
    <n v="0"/>
    <m/>
    <s v="Z26002"/>
    <m/>
    <m/>
    <s v="S0362021"/>
  </r>
  <r>
    <x v="73"/>
    <n v="10000"/>
    <n v="30000"/>
    <d v="2025-04-03T00:00:00"/>
    <s v="502LAUGH"/>
    <s v=" 8:42:45 am"/>
    <n v="59470"/>
    <m/>
    <x v="1"/>
    <s v="Yes"/>
    <x v="29"/>
    <x v="19"/>
    <s v="QM87"/>
    <s v="GOH SING JOO"/>
    <n v="30625"/>
    <m/>
    <m/>
    <d v="2025-04-02T00:00:00"/>
    <m/>
    <n v="6"/>
    <n v="183750"/>
    <s v="PE"/>
    <s v="MT-1000241-907RE0001"/>
    <n v="0"/>
    <n v="183750"/>
    <n v="0"/>
    <n v="0"/>
    <n v="0"/>
    <n v="0"/>
    <m/>
    <m/>
    <n v="0"/>
    <m/>
    <m/>
    <m/>
    <m/>
    <m/>
    <m/>
    <m/>
    <m/>
    <x v="61"/>
    <x v="4"/>
    <x v="4"/>
    <m/>
    <n v="0"/>
    <n v="0"/>
    <n v="0"/>
    <n v="0"/>
    <n v="0"/>
    <n v="0"/>
    <m/>
    <m/>
    <m/>
    <s v="No"/>
    <s v="W663966"/>
    <n v="0"/>
    <m/>
    <s v="Z26002"/>
    <m/>
    <m/>
    <s v="S0362021"/>
  </r>
  <r>
    <x v="74"/>
    <n v="10000"/>
    <n v="30000"/>
    <d v="2025-04-02T00:00:00"/>
    <s v="502LAUGH"/>
    <s v=" 2:20:32 pm"/>
    <s v="J00WT7100"/>
    <m/>
    <x v="1"/>
    <s v="Yes"/>
    <x v="19"/>
    <x v="16"/>
    <s v="PS95"/>
    <s v="LIM CHENG LEONG"/>
    <n v="1250"/>
    <m/>
    <m/>
    <d v="2025-04-02T00:00:00"/>
    <m/>
    <n v="4"/>
    <n v="5000"/>
    <s v="PE"/>
    <n v="86090840001"/>
    <n v="0"/>
    <n v="5000"/>
    <n v="0"/>
    <n v="0"/>
    <n v="0"/>
    <n v="0"/>
    <m/>
    <m/>
    <n v="0"/>
    <m/>
    <m/>
    <m/>
    <m/>
    <m/>
    <m/>
    <m/>
    <m/>
    <x v="62"/>
    <x v="11"/>
    <x v="11"/>
    <m/>
    <n v="0"/>
    <n v="0"/>
    <n v="0"/>
    <n v="0"/>
    <n v="0"/>
    <n v="0"/>
    <m/>
    <m/>
    <m/>
    <s v="No"/>
    <s v="W664725"/>
    <n v="0"/>
    <m/>
    <s v="B02083"/>
    <m/>
    <m/>
    <s v="S0362024"/>
  </r>
  <r>
    <x v="75"/>
    <n v="10000"/>
    <n v="20000"/>
    <d v="2025-04-02T00:00:00"/>
    <s v="502LAUGH"/>
    <s v=" 2:20:32 pm"/>
    <s v="J00WT7100"/>
    <m/>
    <x v="1"/>
    <s v="Yes"/>
    <x v="19"/>
    <x v="16"/>
    <s v="PS95"/>
    <s v="LIM CHENG LEONG"/>
    <n v="1250"/>
    <m/>
    <m/>
    <d v="2025-04-02T00:00:00"/>
    <m/>
    <n v="4"/>
    <n v="5000"/>
    <s v="PE"/>
    <n v="86090860001"/>
    <n v="0"/>
    <n v="5000"/>
    <n v="0"/>
    <n v="0"/>
    <n v="0"/>
    <n v="0"/>
    <m/>
    <m/>
    <n v="0"/>
    <m/>
    <m/>
    <m/>
    <m/>
    <m/>
    <m/>
    <m/>
    <m/>
    <x v="63"/>
    <x v="11"/>
    <x v="11"/>
    <m/>
    <n v="0"/>
    <n v="0"/>
    <n v="0"/>
    <n v="0"/>
    <n v="0"/>
    <n v="0"/>
    <m/>
    <m/>
    <m/>
    <s v="No"/>
    <s v="W664726"/>
    <n v="0"/>
    <m/>
    <s v="B02083"/>
    <m/>
    <m/>
    <s v="S0362024"/>
  </r>
  <r>
    <x v="143"/>
    <n v="10000"/>
    <n v="10000"/>
    <d v="2025-04-04T00:00:00"/>
    <s v="502LAUGH"/>
    <d v="1899-12-30T11:35:20"/>
    <s v="J00WT7100"/>
    <m/>
    <x v="0"/>
    <s v="Yes"/>
    <x v="18"/>
    <x v="17"/>
    <s v="PMJ4"/>
    <s v="LEE JUN HONG"/>
    <n v="3834"/>
    <m/>
    <m/>
    <d v="2025-04-02T00:00:00"/>
    <m/>
    <n v="6"/>
    <n v="23004"/>
    <s v="PE"/>
    <n v="86090880001"/>
    <n v="0"/>
    <n v="18000"/>
    <n v="5004"/>
    <n v="0"/>
    <n v="0"/>
    <n v="0"/>
    <m/>
    <m/>
    <n v="0"/>
    <m/>
    <m/>
    <m/>
    <m/>
    <m/>
    <m/>
    <m/>
    <m/>
    <x v="120"/>
    <x v="11"/>
    <x v="11"/>
    <m/>
    <n v="0"/>
    <n v="0"/>
    <n v="0"/>
    <n v="0"/>
    <n v="0"/>
    <n v="0"/>
    <m/>
    <m/>
    <m/>
    <s v="No"/>
    <s v="W664728"/>
    <n v="0"/>
    <m/>
    <s v="B02083"/>
    <m/>
    <m/>
    <s v="S0362024"/>
  </r>
  <r>
    <x v="144"/>
    <n v="10000"/>
    <n v="10000"/>
    <d v="2025-04-03T00:00:00"/>
    <s v="502LAUGH"/>
    <s v=" 8:35:46 am"/>
    <s v="J00WT7100"/>
    <m/>
    <x v="0"/>
    <s v="Yes"/>
    <x v="18"/>
    <x v="17"/>
    <s v="PMJ4"/>
    <s v="LEE JUN HONG"/>
    <n v="2334"/>
    <m/>
    <m/>
    <d v="2025-04-02T00:00:00"/>
    <m/>
    <n v="6"/>
    <n v="14004"/>
    <s v="PE"/>
    <n v="86090890001"/>
    <n v="0"/>
    <n v="10000"/>
    <n v="4004"/>
    <n v="0"/>
    <n v="0"/>
    <n v="0"/>
    <m/>
    <m/>
    <n v="0"/>
    <m/>
    <m/>
    <m/>
    <m/>
    <m/>
    <m/>
    <m/>
    <m/>
    <x v="121"/>
    <x v="11"/>
    <x v="11"/>
    <m/>
    <n v="0"/>
    <n v="0"/>
    <n v="0"/>
    <n v="0"/>
    <n v="0"/>
    <n v="0"/>
    <m/>
    <m/>
    <m/>
    <s v="No"/>
    <s v="W664729"/>
    <n v="0"/>
    <m/>
    <s v="B02083"/>
    <m/>
    <m/>
    <s v="S0362024"/>
  </r>
  <r>
    <x v="144"/>
    <n v="10000"/>
    <n v="20000"/>
    <d v="2025-04-03T00:00:00"/>
    <s v="502LAUGH"/>
    <s v=" 8:35:46 am"/>
    <s v="J00WT7100"/>
    <m/>
    <x v="1"/>
    <s v="Yes"/>
    <x v="19"/>
    <x v="16"/>
    <s v="PS95"/>
    <s v="LIM CHENG LEONG"/>
    <n v="1667"/>
    <m/>
    <m/>
    <d v="2025-04-02T00:00:00"/>
    <m/>
    <n v="6"/>
    <n v="10002"/>
    <s v="PE"/>
    <n v="86090890001"/>
    <n v="0"/>
    <n v="10000"/>
    <n v="2"/>
    <n v="0"/>
    <n v="0"/>
    <n v="0"/>
    <m/>
    <m/>
    <n v="0"/>
    <m/>
    <m/>
    <m/>
    <m/>
    <m/>
    <m/>
    <m/>
    <m/>
    <x v="121"/>
    <x v="11"/>
    <x v="11"/>
    <m/>
    <n v="0"/>
    <n v="0"/>
    <n v="0"/>
    <n v="0"/>
    <n v="0"/>
    <n v="0"/>
    <m/>
    <m/>
    <m/>
    <s v="No"/>
    <s v="W664729"/>
    <n v="0"/>
    <m/>
    <s v="B02083"/>
    <m/>
    <m/>
    <s v="S0362024"/>
  </r>
  <r>
    <x v="145"/>
    <n v="10000"/>
    <n v="10000"/>
    <d v="2025-04-04T00:00:00"/>
    <s v="502LAUGH"/>
    <s v=" 8:53:18 am"/>
    <s v="E190912129"/>
    <m/>
    <x v="0"/>
    <s v="Yes"/>
    <x v="12"/>
    <x v="12"/>
    <s v="PM80"/>
    <s v="YAP ZHI PING"/>
    <n v="1334"/>
    <m/>
    <m/>
    <d v="2025-04-02T00:00:00"/>
    <m/>
    <n v="30"/>
    <n v="40020"/>
    <s v="PE"/>
    <s v="100542001-3M66900001"/>
    <n v="0"/>
    <n v="40000"/>
    <n v="20"/>
    <n v="0"/>
    <n v="0"/>
    <n v="0"/>
    <m/>
    <m/>
    <n v="0"/>
    <m/>
    <m/>
    <m/>
    <m/>
    <m/>
    <m/>
    <m/>
    <m/>
    <x v="122"/>
    <x v="23"/>
    <x v="23"/>
    <m/>
    <n v="0"/>
    <n v="0"/>
    <n v="0"/>
    <n v="0"/>
    <n v="0"/>
    <n v="0"/>
    <m/>
    <m/>
    <m/>
    <s v="No"/>
    <s v="W664731"/>
    <n v="0"/>
    <m/>
    <s v="S19314"/>
    <m/>
    <m/>
    <s v="H0064900"/>
  </r>
  <r>
    <x v="146"/>
    <n v="10000"/>
    <n v="10000"/>
    <d v="2025-04-02T00:00:00"/>
    <s v="502LAUGH"/>
    <s v=" 5:41:53 pm"/>
    <s v="U0B07S008/4723U8017"/>
    <m/>
    <x v="0"/>
    <s v="Yes"/>
    <x v="7"/>
    <x v="7"/>
    <s v="PM68"/>
    <s v="LEE KIM LIANG"/>
    <n v="2000"/>
    <m/>
    <m/>
    <d v="2025-04-02T00:00:00"/>
    <m/>
    <n v="5"/>
    <n v="10000"/>
    <s v="PE"/>
    <s v="2V642190001"/>
    <n v="0"/>
    <n v="10000"/>
    <n v="0"/>
    <n v="0"/>
    <n v="0"/>
    <n v="0"/>
    <m/>
    <m/>
    <n v="0"/>
    <m/>
    <m/>
    <m/>
    <m/>
    <m/>
    <m/>
    <m/>
    <m/>
    <x v="123"/>
    <x v="38"/>
    <x v="38"/>
    <m/>
    <n v="0"/>
    <n v="0"/>
    <n v="0"/>
    <n v="0"/>
    <n v="0"/>
    <n v="0"/>
    <m/>
    <m/>
    <m/>
    <s v="No"/>
    <s v="W664753"/>
    <n v="0"/>
    <m/>
    <s v="T20198"/>
    <m/>
    <m/>
    <s v="S0362160"/>
  </r>
  <r>
    <x v="147"/>
    <n v="10000"/>
    <n v="10000"/>
    <d v="2025-04-08T00:00:00"/>
    <s v="502LAUGH"/>
    <s v=" 2:16:22 pm"/>
    <s v="BYF039-01"/>
    <m/>
    <x v="0"/>
    <s v="Yes"/>
    <x v="0"/>
    <x v="0"/>
    <s v="PP24"/>
    <s v="HO HON SENG"/>
    <n v="1300"/>
    <m/>
    <m/>
    <d v="2025-04-02T00:00:00"/>
    <m/>
    <n v="1"/>
    <n v="1300"/>
    <s v="PE"/>
    <s v="BMS-144X38MM0001"/>
    <n v="0"/>
    <n v="1000"/>
    <n v="300"/>
    <n v="0"/>
    <n v="0"/>
    <n v="0"/>
    <m/>
    <m/>
    <n v="0"/>
    <m/>
    <m/>
    <m/>
    <m/>
    <m/>
    <m/>
    <m/>
    <m/>
    <x v="124"/>
    <x v="39"/>
    <x v="39"/>
    <m/>
    <n v="0"/>
    <n v="0"/>
    <n v="0"/>
    <n v="0"/>
    <n v="0"/>
    <n v="0"/>
    <m/>
    <m/>
    <m/>
    <s v="No"/>
    <s v="W664756"/>
    <n v="0"/>
    <m/>
    <s v="S19671"/>
    <m/>
    <m/>
    <s v="S0362169"/>
  </r>
  <r>
    <x v="148"/>
    <n v="10000"/>
    <n v="10000"/>
    <d v="2025-04-08T00:00:00"/>
    <s v="502LAUGH"/>
    <s v=" 2:17:24 pm"/>
    <s v="BXC030-01"/>
    <m/>
    <x v="0"/>
    <s v="Yes"/>
    <x v="0"/>
    <x v="0"/>
    <s v="PP24"/>
    <s v="HO HON SENG"/>
    <n v="1500"/>
    <m/>
    <m/>
    <d v="2025-04-02T00:00:00"/>
    <m/>
    <n v="1"/>
    <n v="1500"/>
    <s v="PE"/>
    <s v="BMS-60X20MM0001"/>
    <n v="0"/>
    <n v="1000"/>
    <n v="500"/>
    <n v="0"/>
    <n v="0"/>
    <n v="0"/>
    <m/>
    <m/>
    <n v="0"/>
    <m/>
    <m/>
    <m/>
    <m/>
    <m/>
    <m/>
    <m/>
    <m/>
    <x v="125"/>
    <x v="39"/>
    <x v="39"/>
    <m/>
    <n v="0"/>
    <n v="0"/>
    <n v="0"/>
    <n v="0"/>
    <n v="0"/>
    <n v="0"/>
    <m/>
    <m/>
    <m/>
    <s v="No"/>
    <s v="W664757"/>
    <n v="0"/>
    <m/>
    <s v="S19671"/>
    <m/>
    <m/>
    <s v="S0362169"/>
  </r>
  <r>
    <x v="149"/>
    <n v="10000"/>
    <n v="10000"/>
    <d v="2025-04-03T00:00:00"/>
    <s v="502LAUGH"/>
    <d v="1899-12-30T10:10:36"/>
    <s v="2101818U5/M0B7C2220"/>
    <m/>
    <x v="0"/>
    <s v="Yes"/>
    <x v="1"/>
    <x v="1"/>
    <s v="PM16"/>
    <s v="TEO KAH JUN"/>
    <n v="286"/>
    <m/>
    <m/>
    <d v="2025-04-02T00:00:00"/>
    <m/>
    <n v="245"/>
    <n v="70070"/>
    <s v="PE"/>
    <s v="86.B9480001"/>
    <n v="0"/>
    <n v="50000"/>
    <n v="20070"/>
    <n v="0"/>
    <n v="0"/>
    <n v="0"/>
    <m/>
    <m/>
    <n v="0"/>
    <m/>
    <m/>
    <m/>
    <m/>
    <m/>
    <m/>
    <m/>
    <m/>
    <x v="126"/>
    <x v="40"/>
    <x v="40"/>
    <m/>
    <n v="0"/>
    <n v="0"/>
    <n v="0"/>
    <n v="0"/>
    <n v="0"/>
    <n v="0"/>
    <m/>
    <m/>
    <m/>
    <s v="No"/>
    <s v="W664760"/>
    <n v="0"/>
    <m/>
    <s v="C03423"/>
    <m/>
    <m/>
    <s v="S0362176"/>
  </r>
  <r>
    <x v="150"/>
    <n v="10000"/>
    <n v="40000"/>
    <d v="2025-04-04T00:00:00"/>
    <s v="502LAUGH"/>
    <s v=" 2:54:08 pm"/>
    <s v="M0BJQ96701065/M0BTQ4840"/>
    <s v="FSC30254"/>
    <x v="0"/>
    <s v="No"/>
    <x v="11"/>
    <x v="11"/>
    <s v="PM09"/>
    <s v="PANG JING FULL"/>
    <n v="10000"/>
    <m/>
    <m/>
    <d v="2025-04-03T00:00:00"/>
    <m/>
    <n v="4"/>
    <n v="40000"/>
    <s v="PE"/>
    <s v="L001-773057-00000006"/>
    <n v="0"/>
    <n v="0"/>
    <n v="0"/>
    <n v="0"/>
    <n v="0"/>
    <n v="0"/>
    <m/>
    <m/>
    <n v="0"/>
    <m/>
    <m/>
    <m/>
    <s v="No"/>
    <n v="0"/>
    <s v="No"/>
    <m/>
    <m/>
    <x v="127"/>
    <x v="10"/>
    <x v="10"/>
    <m/>
    <n v="0"/>
    <n v="0"/>
    <n v="0"/>
    <n v="0"/>
    <n v="0"/>
    <n v="0"/>
    <m/>
    <m/>
    <m/>
    <s v="No"/>
    <m/>
    <m/>
    <m/>
    <s v="W23041-TH"/>
    <m/>
    <m/>
    <s v="H0064486"/>
  </r>
  <r>
    <x v="151"/>
    <n v="10000"/>
    <n v="10000"/>
    <d v="2025-04-14T00:00:00"/>
    <s v="502LAUGH"/>
    <s v=" 9:00:06 am"/>
    <s v="4072413U5"/>
    <m/>
    <x v="0"/>
    <s v="Yes"/>
    <x v="17"/>
    <x v="16"/>
    <s v="PM11"/>
    <s v="TEE MENG CHAI"/>
    <n v="100000"/>
    <m/>
    <m/>
    <d v="2025-04-03T00:00:00"/>
    <m/>
    <n v="1"/>
    <n v="100000"/>
    <s v="PE"/>
    <s v="48X110MM TRANS L0001"/>
    <n v="0"/>
    <n v="100000"/>
    <n v="0"/>
    <n v="0"/>
    <n v="0"/>
    <n v="0"/>
    <m/>
    <m/>
    <n v="0"/>
    <m/>
    <m/>
    <m/>
    <m/>
    <m/>
    <m/>
    <m/>
    <m/>
    <x v="128"/>
    <x v="27"/>
    <x v="27"/>
    <m/>
    <n v="0"/>
    <n v="0"/>
    <n v="0"/>
    <n v="0"/>
    <n v="0"/>
    <n v="0"/>
    <m/>
    <m/>
    <m/>
    <s v="No"/>
    <s v="W664977"/>
    <n v="0"/>
    <m/>
    <s v="Z26000"/>
    <m/>
    <m/>
    <s v="ZSA101609"/>
  </r>
  <r>
    <x v="79"/>
    <n v="10000"/>
    <n v="30000"/>
    <d v="2025-04-11T00:00:00"/>
    <s v="502LAUGH"/>
    <d v="1899-12-30T11:10:55"/>
    <s v="BZC064-08"/>
    <m/>
    <x v="0"/>
    <s v="Yes"/>
    <x v="30"/>
    <x v="24"/>
    <s v="PC02"/>
    <s v="GAO BINJIE"/>
    <n v="14334"/>
    <m/>
    <m/>
    <d v="2025-04-03T00:00:00"/>
    <m/>
    <n v="6"/>
    <n v="86004"/>
    <s v="PE"/>
    <s v="RR 6X6-WHITE0001"/>
    <n v="0"/>
    <n v="80884"/>
    <n v="5120"/>
    <n v="0"/>
    <n v="0"/>
    <n v="0"/>
    <m/>
    <m/>
    <n v="0"/>
    <m/>
    <m/>
    <m/>
    <m/>
    <m/>
    <m/>
    <m/>
    <m/>
    <x v="67"/>
    <x v="25"/>
    <x v="25"/>
    <m/>
    <n v="0"/>
    <n v="0"/>
    <n v="0"/>
    <n v="0"/>
    <n v="0"/>
    <n v="0"/>
    <m/>
    <m/>
    <m/>
    <s v="No"/>
    <s v="W664979"/>
    <n v="0"/>
    <m/>
    <s v="E05203"/>
    <m/>
    <m/>
    <s v="S0355056"/>
  </r>
  <r>
    <x v="79"/>
    <n v="10000"/>
    <n v="50000"/>
    <d v="2025-04-11T00:00:00"/>
    <s v="502LAUGH"/>
    <d v="1899-12-30T11:10:55"/>
    <s v="BZC064-08"/>
    <m/>
    <x v="1"/>
    <s v="Yes"/>
    <x v="31"/>
    <x v="25"/>
    <s v="PM46"/>
    <s v="TAN CHEE CHUN"/>
    <n v="97000"/>
    <m/>
    <m/>
    <d v="2025-04-03T00:00:00"/>
    <m/>
    <n v="2"/>
    <n v="194000"/>
    <s v="PE"/>
    <s v="RR 6X6-WHITE0001"/>
    <n v="0"/>
    <n v="205500"/>
    <n v="-11500"/>
    <n v="0"/>
    <n v="0"/>
    <n v="0"/>
    <m/>
    <m/>
    <n v="0"/>
    <m/>
    <m/>
    <m/>
    <m/>
    <m/>
    <m/>
    <m/>
    <m/>
    <x v="67"/>
    <x v="25"/>
    <x v="25"/>
    <m/>
    <n v="0"/>
    <n v="0"/>
    <n v="0"/>
    <n v="0"/>
    <n v="0"/>
    <n v="0"/>
    <m/>
    <m/>
    <m/>
    <s v="No"/>
    <s v="W664979"/>
    <n v="0"/>
    <m/>
    <s v="E05203"/>
    <m/>
    <m/>
    <s v="S0355056"/>
  </r>
  <r>
    <x v="152"/>
    <n v="10000"/>
    <n v="10000"/>
    <d v="2025-04-07T00:00:00"/>
    <s v="505KANGHS"/>
    <s v=" 8:43:15 am"/>
    <s v="J00VB8021"/>
    <m/>
    <x v="0"/>
    <s v="Yes"/>
    <x v="32"/>
    <x v="11"/>
    <s v="PM61"/>
    <s v="HO CHAN LE"/>
    <n v="27000"/>
    <m/>
    <m/>
    <d v="2025-04-03T00:00:00"/>
    <m/>
    <n v="2"/>
    <n v="54000"/>
    <s v="PE"/>
    <s v="R001-410200001"/>
    <n v="0"/>
    <n v="54000"/>
    <n v="0"/>
    <n v="0"/>
    <n v="0"/>
    <n v="0"/>
    <m/>
    <m/>
    <n v="0"/>
    <m/>
    <m/>
    <m/>
    <m/>
    <m/>
    <m/>
    <m/>
    <m/>
    <x v="129"/>
    <x v="3"/>
    <x v="3"/>
    <m/>
    <n v="0"/>
    <n v="0"/>
    <n v="0"/>
    <n v="0"/>
    <n v="0"/>
    <n v="0"/>
    <m/>
    <m/>
    <m/>
    <s v="No"/>
    <s v="W664493"/>
    <n v="0"/>
    <m/>
    <s v="R18131"/>
    <m/>
    <m/>
    <s v="S0358294"/>
  </r>
  <r>
    <x v="153"/>
    <n v="10000"/>
    <n v="20000"/>
    <d v="2025-04-08T00:00:00"/>
    <s v="502LAUGH"/>
    <s v=" 8:53:34 am"/>
    <s v="E04OB9810"/>
    <m/>
    <x v="1"/>
    <s v="Yes"/>
    <x v="33"/>
    <x v="26"/>
    <s v="PMJ0"/>
    <s v="KOR CHEW OR"/>
    <n v="35000"/>
    <m/>
    <m/>
    <d v="2025-04-03T00:00:00"/>
    <m/>
    <n v="1"/>
    <n v="35000"/>
    <s v="PE"/>
    <s v="Y00-0000928-000001"/>
    <n v="0"/>
    <n v="35000"/>
    <n v="0"/>
    <n v="0"/>
    <n v="0"/>
    <n v="0"/>
    <m/>
    <m/>
    <n v="0"/>
    <m/>
    <m/>
    <m/>
    <m/>
    <m/>
    <m/>
    <m/>
    <m/>
    <x v="130"/>
    <x v="41"/>
    <x v="41"/>
    <m/>
    <n v="0"/>
    <n v="0"/>
    <n v="0"/>
    <n v="0"/>
    <n v="0"/>
    <n v="0"/>
    <m/>
    <m/>
    <m/>
    <s v="No"/>
    <s v="W664495"/>
    <n v="0"/>
    <m/>
    <s v="F06170-JIANGSU"/>
    <m/>
    <m/>
    <s v="S0358339"/>
  </r>
  <r>
    <x v="154"/>
    <n v="10000"/>
    <n v="20000"/>
    <d v="2025-04-04T00:00:00"/>
    <s v="502LAUGH"/>
    <d v="1899-12-30T10:36:04"/>
    <s v="M0BRZ2270990"/>
    <m/>
    <x v="0"/>
    <s v="Yes"/>
    <x v="8"/>
    <x v="8"/>
    <s v="PM84"/>
    <s v="TAN TAI TOH"/>
    <n v="12500"/>
    <m/>
    <m/>
    <d v="2025-04-03T00:00:00"/>
    <m/>
    <n v="4"/>
    <n v="50000"/>
    <s v="PE"/>
    <s v="5180-38640001"/>
    <n v="0"/>
    <n v="50000"/>
    <n v="0"/>
    <n v="0"/>
    <n v="0"/>
    <n v="0"/>
    <m/>
    <m/>
    <n v="0"/>
    <m/>
    <m/>
    <m/>
    <m/>
    <m/>
    <m/>
    <m/>
    <m/>
    <x v="131"/>
    <x v="1"/>
    <x v="1"/>
    <m/>
    <n v="0"/>
    <n v="0"/>
    <n v="0"/>
    <n v="0"/>
    <n v="0"/>
    <n v="0"/>
    <m/>
    <m/>
    <m/>
    <s v="No"/>
    <s v="W664086"/>
    <n v="0"/>
    <m/>
    <s v="H08031-JIM"/>
    <m/>
    <m/>
    <s v="S0360900"/>
  </r>
  <r>
    <x v="155"/>
    <n v="10000"/>
    <n v="10000"/>
    <d v="2025-04-04T00:00:00"/>
    <s v="502LAUGH"/>
    <s v=" 8:39:49 am"/>
    <s v="4067S1"/>
    <m/>
    <x v="0"/>
    <s v="Yes"/>
    <x v="26"/>
    <x v="22"/>
    <s v="PS13"/>
    <s v="YEE CHENG MENG"/>
    <n v="1000"/>
    <m/>
    <m/>
    <d v="2025-04-03T00:00:00"/>
    <m/>
    <n v="1"/>
    <n v="1000"/>
    <s v="PE"/>
    <s v="806778 REV4010001"/>
    <n v="0"/>
    <n v="1000"/>
    <n v="0"/>
    <n v="0"/>
    <n v="0"/>
    <n v="0"/>
    <m/>
    <m/>
    <n v="0"/>
    <m/>
    <m/>
    <m/>
    <m/>
    <m/>
    <m/>
    <m/>
    <m/>
    <x v="132"/>
    <x v="26"/>
    <x v="26"/>
    <m/>
    <n v="0"/>
    <n v="0"/>
    <n v="0"/>
    <n v="0"/>
    <n v="0"/>
    <n v="0"/>
    <m/>
    <m/>
    <m/>
    <s v="No"/>
    <s v="W664519"/>
    <n v="0"/>
    <m/>
    <s v="V22000"/>
    <m/>
    <m/>
    <s v="S0361013"/>
  </r>
  <r>
    <x v="156"/>
    <n v="10000"/>
    <n v="10000"/>
    <d v="2025-04-04T00:00:00"/>
    <s v="502LAUGH"/>
    <s v=" 8:36:19 am"/>
    <s v="SG-5644655 01"/>
    <m/>
    <x v="0"/>
    <s v="Yes"/>
    <x v="6"/>
    <x v="6"/>
    <s v="PS74"/>
    <s v="GOH CHIN TECK"/>
    <n v="5000"/>
    <m/>
    <m/>
    <d v="2025-04-03T00:00:00"/>
    <m/>
    <n v="6"/>
    <n v="30000"/>
    <s v="PE"/>
    <s v="15058371 REVB0001"/>
    <n v="0"/>
    <n v="30000"/>
    <n v="0"/>
    <n v="0"/>
    <n v="0"/>
    <n v="0"/>
    <m/>
    <m/>
    <n v="0"/>
    <m/>
    <m/>
    <m/>
    <m/>
    <m/>
    <m/>
    <m/>
    <m/>
    <x v="133"/>
    <x v="28"/>
    <x v="28"/>
    <m/>
    <n v="0"/>
    <n v="0"/>
    <n v="0"/>
    <n v="0"/>
    <n v="0"/>
    <n v="0"/>
    <m/>
    <m/>
    <m/>
    <s v="No"/>
    <s v="W664093"/>
    <n v="0"/>
    <m/>
    <s v="I09180"/>
    <m/>
    <m/>
    <s v="S0361100"/>
  </r>
  <r>
    <x v="157"/>
    <n v="10000"/>
    <n v="10000"/>
    <d v="2025-04-04T00:00:00"/>
    <s v="502LAUGH"/>
    <s v=" 8:36:19 am"/>
    <s v="SG-5644655 01"/>
    <m/>
    <x v="0"/>
    <s v="Yes"/>
    <x v="6"/>
    <x v="6"/>
    <s v="PS74"/>
    <s v="GOH CHIN TECK"/>
    <n v="5000"/>
    <m/>
    <m/>
    <d v="2025-04-03T00:00:00"/>
    <m/>
    <n v="6"/>
    <n v="30000"/>
    <s v="PE"/>
    <s v="15058371 REVB0001"/>
    <n v="0"/>
    <n v="30000"/>
    <n v="0"/>
    <n v="0"/>
    <n v="0"/>
    <n v="0"/>
    <m/>
    <m/>
    <n v="0"/>
    <m/>
    <m/>
    <m/>
    <m/>
    <m/>
    <m/>
    <m/>
    <m/>
    <x v="133"/>
    <x v="28"/>
    <x v="28"/>
    <m/>
    <n v="0"/>
    <n v="0"/>
    <n v="0"/>
    <n v="0"/>
    <n v="0"/>
    <n v="0"/>
    <m/>
    <m/>
    <m/>
    <s v="No"/>
    <s v="W664094"/>
    <n v="0"/>
    <m/>
    <s v="I09180"/>
    <m/>
    <m/>
    <s v="S0361101"/>
  </r>
  <r>
    <x v="158"/>
    <n v="10000"/>
    <n v="10000"/>
    <d v="2025-04-03T00:00:00"/>
    <s v="502LAUGH"/>
    <d v="1899-12-30T10:12:06"/>
    <s v="N0BTQ4850"/>
    <m/>
    <x v="0"/>
    <s v="Yes"/>
    <x v="11"/>
    <x v="11"/>
    <s v="PM09"/>
    <s v="PANG JING FULL"/>
    <n v="5000"/>
    <m/>
    <m/>
    <d v="2025-04-03T00:00:00"/>
    <m/>
    <n v="4"/>
    <n v="20000"/>
    <s v="PE"/>
    <s v="L001-773057-00000005"/>
    <n v="0"/>
    <n v="20000"/>
    <n v="0"/>
    <n v="0"/>
    <n v="0"/>
    <n v="0"/>
    <m/>
    <m/>
    <n v="0"/>
    <m/>
    <m/>
    <m/>
    <m/>
    <m/>
    <m/>
    <m/>
    <m/>
    <x v="78"/>
    <x v="10"/>
    <x v="10"/>
    <m/>
    <n v="0"/>
    <n v="0"/>
    <n v="0"/>
    <n v="0"/>
    <n v="0"/>
    <n v="0"/>
    <m/>
    <m/>
    <m/>
    <s v="No"/>
    <s v="W664104"/>
    <n v="0"/>
    <m/>
    <s v="W23041-TH"/>
    <m/>
    <m/>
    <s v="H0064785"/>
  </r>
  <r>
    <x v="159"/>
    <n v="10000"/>
    <n v="20000"/>
    <d v="2025-04-03T00:00:00"/>
    <s v="502LAUGH"/>
    <d v="1899-12-30T11:04:26"/>
    <s v="SG-5644655 01"/>
    <m/>
    <x v="0"/>
    <s v="Yes"/>
    <x v="6"/>
    <x v="6"/>
    <s v="PS74"/>
    <s v="GOH CHIN TECK"/>
    <n v="1000"/>
    <m/>
    <m/>
    <d v="2025-04-03T00:00:00"/>
    <m/>
    <n v="6"/>
    <n v="6000"/>
    <s v="PE"/>
    <s v="15058366 REVB0001"/>
    <n v="0"/>
    <n v="6000"/>
    <n v="0"/>
    <n v="0"/>
    <n v="0"/>
    <n v="0"/>
    <m/>
    <m/>
    <n v="0"/>
    <m/>
    <m/>
    <m/>
    <m/>
    <m/>
    <m/>
    <m/>
    <m/>
    <x v="134"/>
    <x v="28"/>
    <x v="28"/>
    <m/>
    <n v="0"/>
    <n v="0"/>
    <n v="0"/>
    <n v="0"/>
    <n v="0"/>
    <n v="0"/>
    <m/>
    <m/>
    <m/>
    <s v="No"/>
    <s v="W664111"/>
    <n v="0"/>
    <m/>
    <s v="I09180"/>
    <m/>
    <m/>
    <s v="S0361256"/>
  </r>
  <r>
    <x v="160"/>
    <n v="10000"/>
    <n v="10000"/>
    <d v="2025-04-03T00:00:00"/>
    <s v="502LAUGH"/>
    <d v="1899-12-30T11:04:26"/>
    <s v="SG-5644655 01"/>
    <m/>
    <x v="0"/>
    <s v="Yes"/>
    <x v="6"/>
    <x v="6"/>
    <s v="PS74"/>
    <s v="GOH CHIN TECK"/>
    <n v="1000"/>
    <m/>
    <m/>
    <d v="2025-04-03T00:00:00"/>
    <m/>
    <n v="6"/>
    <n v="6000"/>
    <s v="PE"/>
    <s v="15058366 REVB0001"/>
    <n v="0"/>
    <n v="6000"/>
    <n v="0"/>
    <n v="0"/>
    <n v="0"/>
    <n v="0"/>
    <m/>
    <m/>
    <n v="0"/>
    <m/>
    <m/>
    <m/>
    <m/>
    <m/>
    <m/>
    <m/>
    <m/>
    <x v="134"/>
    <x v="28"/>
    <x v="28"/>
    <m/>
    <n v="0"/>
    <n v="0"/>
    <n v="0"/>
    <n v="0"/>
    <n v="0"/>
    <n v="0"/>
    <m/>
    <m/>
    <m/>
    <s v="No"/>
    <s v="W664112"/>
    <n v="0"/>
    <m/>
    <s v="I09180"/>
    <m/>
    <m/>
    <s v="S0361257"/>
  </r>
  <r>
    <x v="160"/>
    <n v="20000"/>
    <n v="10000"/>
    <d v="2025-04-03T00:00:00"/>
    <s v="502LAUGH"/>
    <d v="1899-12-30T11:04:26"/>
    <s v="SG-5644655 01"/>
    <m/>
    <x v="0"/>
    <s v="Yes"/>
    <x v="6"/>
    <x v="6"/>
    <s v="PS74"/>
    <s v="GOH CHIN TECK"/>
    <n v="1000"/>
    <m/>
    <m/>
    <d v="2025-04-03T00:00:00"/>
    <m/>
    <n v="6"/>
    <n v="6000"/>
    <s v="PE"/>
    <s v="15058366 REVB0001"/>
    <n v="0"/>
    <n v="6000"/>
    <n v="0"/>
    <n v="0"/>
    <n v="0"/>
    <n v="0"/>
    <m/>
    <m/>
    <n v="0"/>
    <m/>
    <m/>
    <m/>
    <m/>
    <m/>
    <m/>
    <m/>
    <m/>
    <x v="134"/>
    <x v="28"/>
    <x v="28"/>
    <m/>
    <n v="0"/>
    <n v="0"/>
    <n v="0"/>
    <n v="0"/>
    <n v="0"/>
    <n v="0"/>
    <m/>
    <m/>
    <m/>
    <s v="No"/>
    <s v="W664112"/>
    <n v="0"/>
    <m/>
    <s v="I09180"/>
    <m/>
    <m/>
    <s v="S0361257"/>
  </r>
  <r>
    <x v="161"/>
    <n v="10000"/>
    <n v="30000"/>
    <d v="2025-04-04T00:00:00"/>
    <s v="502LAUGH"/>
    <s v=" 8:34:07 am"/>
    <s v="U4A04S306"/>
    <m/>
    <x v="1"/>
    <s v="Yes"/>
    <x v="9"/>
    <x v="9"/>
    <s v="PM30"/>
    <s v="OH KIAN YUAN"/>
    <n v="4000"/>
    <m/>
    <m/>
    <d v="2025-04-03T00:00:00"/>
    <m/>
    <n v="1"/>
    <n v="4000"/>
    <s v="PE"/>
    <s v="60005003-D LIGHT0001"/>
    <n v="0"/>
    <n v="2000"/>
    <n v="2000"/>
    <n v="0"/>
    <n v="0"/>
    <n v="0"/>
    <m/>
    <m/>
    <n v="0"/>
    <m/>
    <m/>
    <m/>
    <m/>
    <m/>
    <m/>
    <m/>
    <m/>
    <x v="135"/>
    <x v="11"/>
    <x v="11"/>
    <m/>
    <n v="0"/>
    <n v="0"/>
    <n v="0"/>
    <n v="0"/>
    <n v="0"/>
    <n v="0"/>
    <m/>
    <m/>
    <m/>
    <s v="No"/>
    <s v="W664113"/>
    <n v="0"/>
    <m/>
    <s v="B02083"/>
    <m/>
    <m/>
    <s v="S0361285"/>
  </r>
  <r>
    <x v="162"/>
    <n v="10000"/>
    <n v="20000"/>
    <d v="2025-04-04T00:00:00"/>
    <s v="502LAUGH"/>
    <s v=" 8:33:27 am"/>
    <s v="U4A04S306"/>
    <m/>
    <x v="1"/>
    <s v="Yes"/>
    <x v="9"/>
    <x v="9"/>
    <s v="PM30"/>
    <s v="OH KIAN YUAN"/>
    <n v="4900"/>
    <m/>
    <m/>
    <d v="2025-04-03T00:00:00"/>
    <m/>
    <n v="1"/>
    <n v="4900"/>
    <s v="PE"/>
    <s v="60005003-D-IVORY0001"/>
    <n v="0"/>
    <n v="3000"/>
    <n v="1900"/>
    <n v="0"/>
    <n v="0"/>
    <n v="0"/>
    <m/>
    <m/>
    <n v="0"/>
    <m/>
    <m/>
    <m/>
    <m/>
    <m/>
    <m/>
    <m/>
    <m/>
    <x v="136"/>
    <x v="11"/>
    <x v="11"/>
    <m/>
    <n v="0"/>
    <n v="0"/>
    <n v="0"/>
    <n v="0"/>
    <n v="0"/>
    <n v="0"/>
    <m/>
    <m/>
    <m/>
    <s v="No"/>
    <s v="W664115"/>
    <n v="0"/>
    <m/>
    <s v="B02083"/>
    <m/>
    <m/>
    <s v="S0361285"/>
  </r>
  <r>
    <x v="163"/>
    <n v="10000"/>
    <n v="20000"/>
    <d v="2025-04-04T00:00:00"/>
    <s v="502LAUGH"/>
    <s v=" 8:35:18 am"/>
    <s v="U4A04S306"/>
    <m/>
    <x v="1"/>
    <s v="Yes"/>
    <x v="9"/>
    <x v="9"/>
    <s v="PM30"/>
    <s v="OH KIAN YUAN"/>
    <n v="3900"/>
    <m/>
    <m/>
    <d v="2025-04-03T00:00:00"/>
    <m/>
    <n v="1"/>
    <n v="3900"/>
    <s v="PE"/>
    <s v="60005003-D-YELLO0001"/>
    <n v="0"/>
    <n v="2000"/>
    <n v="1900"/>
    <n v="0"/>
    <n v="0"/>
    <n v="0"/>
    <m/>
    <m/>
    <n v="0"/>
    <m/>
    <m/>
    <m/>
    <m/>
    <m/>
    <m/>
    <m/>
    <m/>
    <x v="137"/>
    <x v="11"/>
    <x v="11"/>
    <m/>
    <n v="0"/>
    <n v="0"/>
    <n v="0"/>
    <n v="0"/>
    <n v="0"/>
    <n v="0"/>
    <m/>
    <m/>
    <m/>
    <s v="No"/>
    <s v="W664116"/>
    <n v="0"/>
    <m/>
    <s v="B02083"/>
    <m/>
    <m/>
    <s v="S0361285"/>
  </r>
  <r>
    <x v="164"/>
    <n v="10000"/>
    <n v="10000"/>
    <d v="2025-04-07T00:00:00"/>
    <s v="505KANGHS"/>
    <s v=" 8:51:41 am"/>
    <s v="SG-5650696"/>
    <m/>
    <x v="0"/>
    <s v="Yes"/>
    <x v="2"/>
    <x v="4"/>
    <s v="PM18"/>
    <s v="LAI CHIN YANG"/>
    <n v="18000"/>
    <m/>
    <m/>
    <d v="2025-04-03T00:00:00"/>
    <m/>
    <n v="12"/>
    <n v="216000"/>
    <s v="PE"/>
    <n v="80256230001"/>
    <n v="0"/>
    <n v="216000"/>
    <n v="0"/>
    <n v="0"/>
    <n v="0"/>
    <n v="0"/>
    <m/>
    <m/>
    <n v="0"/>
    <m/>
    <m/>
    <m/>
    <m/>
    <m/>
    <m/>
    <m/>
    <m/>
    <x v="138"/>
    <x v="11"/>
    <x v="11"/>
    <m/>
    <n v="0"/>
    <n v="0"/>
    <n v="0"/>
    <n v="0"/>
    <n v="0"/>
    <n v="0"/>
    <m/>
    <m/>
    <m/>
    <s v="No"/>
    <s v="W664562"/>
    <n v="0"/>
    <m/>
    <s v="B02083"/>
    <m/>
    <m/>
    <s v="S0361322"/>
  </r>
  <r>
    <x v="165"/>
    <n v="10000"/>
    <n v="20000"/>
    <d v="2025-04-07T00:00:00"/>
    <s v="502LAUGH"/>
    <s v=" 8:35:07 am"/>
    <n v="10620258037"/>
    <m/>
    <x v="1"/>
    <s v="Yes"/>
    <x v="3"/>
    <x v="3"/>
    <s v="PM74"/>
    <s v="YONG CHEE SOON"/>
    <n v="1410"/>
    <m/>
    <m/>
    <d v="2025-04-03T00:00:00"/>
    <m/>
    <n v="66"/>
    <n v="93060"/>
    <s v="PE"/>
    <s v="E5Z02-80008-FT0001"/>
    <n v="0"/>
    <n v="80000"/>
    <n v="13060"/>
    <n v="0"/>
    <n v="0"/>
    <n v="0"/>
    <m/>
    <m/>
    <n v="0"/>
    <m/>
    <m/>
    <m/>
    <m/>
    <m/>
    <m/>
    <m/>
    <m/>
    <x v="139"/>
    <x v="20"/>
    <x v="20"/>
    <m/>
    <n v="0"/>
    <n v="0"/>
    <n v="0"/>
    <n v="0"/>
    <n v="0"/>
    <n v="0"/>
    <m/>
    <m/>
    <m/>
    <s v="No"/>
    <s v="W664578"/>
    <n v="0"/>
    <m/>
    <s v="H08031-JIM-M"/>
    <m/>
    <m/>
    <s v="S0361406"/>
  </r>
  <r>
    <x v="166"/>
    <n v="10000"/>
    <n v="50000"/>
    <d v="2025-04-04T00:00:00"/>
    <s v="502LAUGH"/>
    <s v=" 5:33:58 pm"/>
    <s v="10620258042/10620258038"/>
    <m/>
    <x v="1"/>
    <s v="Yes"/>
    <x v="3"/>
    <x v="3"/>
    <s v="PM74"/>
    <s v="YONG CHEE SOON"/>
    <n v="2728"/>
    <m/>
    <m/>
    <d v="2025-04-03T00:00:00"/>
    <m/>
    <n v="66"/>
    <n v="180048"/>
    <s v="PE"/>
    <s v="3JB26-800010001"/>
    <n v="0"/>
    <n v="99320"/>
    <n v="80728"/>
    <n v="0"/>
    <n v="0"/>
    <n v="0"/>
    <m/>
    <m/>
    <n v="0"/>
    <m/>
    <m/>
    <m/>
    <m/>
    <m/>
    <m/>
    <m/>
    <m/>
    <x v="140"/>
    <x v="20"/>
    <x v="20"/>
    <m/>
    <n v="0"/>
    <n v="0"/>
    <n v="0"/>
    <n v="0"/>
    <n v="0"/>
    <n v="0"/>
    <m/>
    <m/>
    <m/>
    <s v="No"/>
    <s v="W664582"/>
    <n v="0"/>
    <m/>
    <s v="H08031-JIM-M"/>
    <m/>
    <m/>
    <s v="S0361414"/>
  </r>
  <r>
    <x v="167"/>
    <n v="10000"/>
    <n v="20000"/>
    <d v="2025-04-03T00:00:00"/>
    <s v="502LAUGH"/>
    <s v=" 2:59:57 pm"/>
    <s v="M0BTQ4840"/>
    <m/>
    <x v="0"/>
    <s v="Yes"/>
    <x v="11"/>
    <x v="11"/>
    <s v="PM09"/>
    <s v="PANG JING FULL"/>
    <n v="5000"/>
    <m/>
    <m/>
    <d v="2025-04-03T00:00:00"/>
    <m/>
    <n v="4"/>
    <n v="20000"/>
    <s v="PE"/>
    <s v="L001-773057-00000005"/>
    <n v="0"/>
    <n v="20000"/>
    <n v="0"/>
    <n v="0"/>
    <n v="0"/>
    <n v="0"/>
    <m/>
    <m/>
    <n v="0"/>
    <m/>
    <m/>
    <m/>
    <m/>
    <m/>
    <m/>
    <m/>
    <m/>
    <x v="78"/>
    <x v="10"/>
    <x v="10"/>
    <m/>
    <n v="0"/>
    <n v="0"/>
    <n v="0"/>
    <n v="0"/>
    <n v="0"/>
    <n v="0"/>
    <m/>
    <m/>
    <m/>
    <s v="No"/>
    <s v="W664584"/>
    <n v="0"/>
    <m/>
    <s v="W23041-TH"/>
    <m/>
    <m/>
    <s v="H0064817"/>
  </r>
  <r>
    <x v="109"/>
    <n v="10000"/>
    <n v="20000"/>
    <d v="2025-04-03T00:00:00"/>
    <s v="502LAUGH"/>
    <s v=" 5:39:51 pm"/>
    <s v="TW1116349-04"/>
    <m/>
    <x v="1"/>
    <s v="Yes"/>
    <x v="34"/>
    <x v="3"/>
    <s v="PS96"/>
    <s v="HONG QUANSHUN"/>
    <n v="2500"/>
    <m/>
    <m/>
    <d v="2025-04-03T00:00:00"/>
    <m/>
    <n v="12"/>
    <n v="30000"/>
    <s v="PE"/>
    <s v="P1S0455 60001"/>
    <n v="0"/>
    <n v="30000"/>
    <n v="0"/>
    <n v="0"/>
    <n v="0"/>
    <n v="0"/>
    <m/>
    <m/>
    <n v="0"/>
    <m/>
    <m/>
    <m/>
    <m/>
    <m/>
    <m/>
    <m/>
    <m/>
    <x v="95"/>
    <x v="31"/>
    <x v="31"/>
    <m/>
    <n v="0"/>
    <n v="0"/>
    <n v="0"/>
    <n v="0"/>
    <n v="0"/>
    <n v="0"/>
    <m/>
    <m/>
    <m/>
    <s v="No"/>
    <s v="W664139"/>
    <n v="0"/>
    <m/>
    <s v="H08220"/>
    <m/>
    <m/>
    <s v="S0361538"/>
  </r>
  <r>
    <x v="168"/>
    <n v="10000"/>
    <n v="10000"/>
    <d v="2025-04-04T00:00:00"/>
    <s v="502LAUGH"/>
    <s v=" 8:39:49 am"/>
    <s v="A431833/BYG115-01/XHX2412242227"/>
    <m/>
    <x v="0"/>
    <s v="Yes"/>
    <x v="9"/>
    <x v="9"/>
    <s v="PM30"/>
    <s v="OH KIAN YUAN"/>
    <n v="50"/>
    <m/>
    <m/>
    <d v="2025-04-03T00:00:00"/>
    <m/>
    <n v="5"/>
    <n v="250"/>
    <s v="PE"/>
    <s v="TPK-884595-00100001"/>
    <n v="0"/>
    <n v="250"/>
    <n v="0"/>
    <n v="0"/>
    <n v="0"/>
    <n v="0"/>
    <m/>
    <m/>
    <n v="0"/>
    <m/>
    <m/>
    <m/>
    <m/>
    <m/>
    <m/>
    <m/>
    <m/>
    <x v="141"/>
    <x v="4"/>
    <x v="4"/>
    <m/>
    <n v="0"/>
    <n v="0"/>
    <n v="0"/>
    <n v="0"/>
    <n v="0"/>
    <n v="0"/>
    <m/>
    <m/>
    <m/>
    <s v="No"/>
    <s v="W664140"/>
    <n v="0"/>
    <m/>
    <s v="Z26002"/>
    <m/>
    <m/>
    <s v="ZSA101775"/>
  </r>
  <r>
    <x v="169"/>
    <n v="10000"/>
    <n v="10000"/>
    <d v="2025-04-04T00:00:00"/>
    <s v="502LAUGH"/>
    <s v=" 8:39:49 am"/>
    <s v="A431833/BYG115-01/XHX2412242227"/>
    <m/>
    <x v="0"/>
    <s v="Yes"/>
    <x v="9"/>
    <x v="9"/>
    <s v="PM30"/>
    <s v="OH KIAN YUAN"/>
    <n v="50"/>
    <m/>
    <m/>
    <d v="2025-04-03T00:00:00"/>
    <m/>
    <n v="5"/>
    <n v="250"/>
    <s v="PE"/>
    <s v="TPK-884596-00100001"/>
    <n v="0"/>
    <n v="250"/>
    <n v="0"/>
    <n v="0"/>
    <n v="0"/>
    <n v="0"/>
    <m/>
    <m/>
    <n v="0"/>
    <m/>
    <m/>
    <m/>
    <m/>
    <m/>
    <m/>
    <m/>
    <m/>
    <x v="142"/>
    <x v="4"/>
    <x v="4"/>
    <m/>
    <n v="0"/>
    <n v="0"/>
    <n v="0"/>
    <n v="0"/>
    <n v="0"/>
    <n v="0"/>
    <m/>
    <m/>
    <m/>
    <s v="No"/>
    <s v="W664141"/>
    <n v="0"/>
    <m/>
    <s v="Z26002"/>
    <m/>
    <m/>
    <s v="ZSA101775"/>
  </r>
  <r>
    <x v="170"/>
    <n v="10000"/>
    <n v="10000"/>
    <d v="2025-04-07T00:00:00"/>
    <s v="505KANGHS"/>
    <s v=" 1:51:38 pm"/>
    <s v="M0BUG7190/M0BUQ9671"/>
    <m/>
    <x v="0"/>
    <s v="Yes"/>
    <x v="24"/>
    <x v="20"/>
    <s v="PS70"/>
    <s v="YEO WOO KEONG"/>
    <n v="24000"/>
    <m/>
    <m/>
    <d v="2025-04-03T00:00:00"/>
    <m/>
    <n v="2"/>
    <n v="48000"/>
    <s v="PE"/>
    <s v="100823881-75367 0001"/>
    <n v="0"/>
    <n v="48000"/>
    <n v="0"/>
    <n v="0"/>
    <n v="0"/>
    <n v="0"/>
    <m/>
    <m/>
    <n v="0"/>
    <m/>
    <m/>
    <m/>
    <m/>
    <m/>
    <m/>
    <m/>
    <m/>
    <x v="76"/>
    <x v="14"/>
    <x v="14"/>
    <m/>
    <n v="0"/>
    <n v="0"/>
    <n v="0"/>
    <n v="0"/>
    <n v="0"/>
    <n v="0"/>
    <m/>
    <m/>
    <m/>
    <s v="No"/>
    <s v="W664593"/>
    <n v="0"/>
    <m/>
    <s v="S19081-TH"/>
    <m/>
    <m/>
    <s v="H0064860"/>
  </r>
  <r>
    <x v="171"/>
    <n v="10000"/>
    <n v="10000"/>
    <d v="2025-04-09T00:00:00"/>
    <s v="502LAUGH"/>
    <d v="1899-12-30T10:37:09"/>
    <s v="M0BUQ9711/M0BUQ9671/M0BUG7190/M0BUF4292"/>
    <m/>
    <x v="0"/>
    <s v="Yes"/>
    <x v="13"/>
    <x v="12"/>
    <s v="PS84"/>
    <s v="YIP WENG FAI"/>
    <n v="60000"/>
    <m/>
    <m/>
    <d v="2025-04-03T00:00:00"/>
    <m/>
    <n v="2"/>
    <n v="120000"/>
    <s v="PE"/>
    <s v="725427400 REVA0002"/>
    <n v="0"/>
    <n v="120000"/>
    <n v="0"/>
    <n v="0"/>
    <n v="0"/>
    <n v="0"/>
    <m/>
    <m/>
    <n v="0"/>
    <m/>
    <m/>
    <m/>
    <m/>
    <m/>
    <m/>
    <m/>
    <m/>
    <x v="18"/>
    <x v="14"/>
    <x v="14"/>
    <m/>
    <n v="0"/>
    <n v="0"/>
    <n v="0"/>
    <n v="0"/>
    <n v="0"/>
    <n v="0"/>
    <m/>
    <m/>
    <m/>
    <s v="No"/>
    <s v="W664600"/>
    <n v="0"/>
    <m/>
    <s v="S19081-TH"/>
    <m/>
    <m/>
    <s v="H0064876"/>
  </r>
  <r>
    <x v="172"/>
    <n v="10000"/>
    <n v="20000"/>
    <d v="2025-04-03T00:00:00"/>
    <s v="502LAUGH"/>
    <s v=" 1:46:38 pm"/>
    <s v="SG-5644655 01"/>
    <m/>
    <x v="0"/>
    <s v="Yes"/>
    <x v="6"/>
    <x v="6"/>
    <s v="PS74"/>
    <s v="GOH CHIN TECK"/>
    <n v="1000"/>
    <m/>
    <m/>
    <d v="2025-04-03T00:00:00"/>
    <m/>
    <n v="6"/>
    <n v="6000"/>
    <s v="PE"/>
    <s v="15058360-3K-R8LT0001"/>
    <n v="0"/>
    <n v="6000"/>
    <n v="0"/>
    <n v="0"/>
    <n v="0"/>
    <n v="0"/>
    <m/>
    <m/>
    <n v="0"/>
    <m/>
    <m/>
    <m/>
    <m/>
    <m/>
    <m/>
    <m/>
    <m/>
    <x v="143"/>
    <x v="28"/>
    <x v="28"/>
    <m/>
    <n v="0"/>
    <n v="0"/>
    <n v="0"/>
    <n v="0"/>
    <n v="0"/>
    <n v="0"/>
    <m/>
    <m/>
    <m/>
    <s v="No"/>
    <s v="W664146"/>
    <n v="0"/>
    <m/>
    <s v="I09180"/>
    <m/>
    <m/>
    <s v="S0361671"/>
  </r>
  <r>
    <x v="172"/>
    <n v="20000"/>
    <n v="10000"/>
    <d v="2025-04-03T00:00:00"/>
    <s v="502LAUGH"/>
    <s v=" 1:46:38 pm"/>
    <s v="SG-5644655 01"/>
    <m/>
    <x v="0"/>
    <s v="Yes"/>
    <x v="6"/>
    <x v="6"/>
    <s v="PS74"/>
    <s v="GOH CHIN TECK"/>
    <n v="1000"/>
    <m/>
    <m/>
    <d v="2025-04-03T00:00:00"/>
    <m/>
    <n v="6"/>
    <n v="6000"/>
    <s v="PE"/>
    <s v="15058360-3K-R8LT0001"/>
    <n v="0"/>
    <n v="6000"/>
    <n v="0"/>
    <n v="0"/>
    <n v="0"/>
    <n v="0"/>
    <m/>
    <m/>
    <n v="0"/>
    <m/>
    <m/>
    <m/>
    <m/>
    <m/>
    <m/>
    <m/>
    <m/>
    <x v="143"/>
    <x v="28"/>
    <x v="28"/>
    <m/>
    <n v="0"/>
    <n v="0"/>
    <n v="0"/>
    <n v="0"/>
    <n v="0"/>
    <n v="0"/>
    <m/>
    <m/>
    <m/>
    <s v="No"/>
    <s v="W664146"/>
    <n v="0"/>
    <m/>
    <s v="I09180"/>
    <m/>
    <m/>
    <s v="S0361671"/>
  </r>
  <r>
    <x v="173"/>
    <n v="10000"/>
    <n v="10000"/>
    <d v="2025-04-04T00:00:00"/>
    <s v="502LAUGH"/>
    <s v=" 8:36:19 am"/>
    <s v="SG-5644655 01"/>
    <m/>
    <x v="0"/>
    <s v="Yes"/>
    <x v="6"/>
    <x v="6"/>
    <s v="PS74"/>
    <s v="GOH CHIN TECK"/>
    <n v="5000"/>
    <m/>
    <m/>
    <d v="2025-04-03T00:00:00"/>
    <m/>
    <n v="6"/>
    <n v="30000"/>
    <s v="PE"/>
    <s v="15058371 REVB0001"/>
    <n v="0"/>
    <n v="30000"/>
    <n v="0"/>
    <n v="0"/>
    <n v="0"/>
    <n v="0"/>
    <m/>
    <m/>
    <n v="0"/>
    <m/>
    <m/>
    <m/>
    <m/>
    <m/>
    <m/>
    <m/>
    <m/>
    <x v="133"/>
    <x v="28"/>
    <x v="28"/>
    <m/>
    <n v="0"/>
    <n v="0"/>
    <n v="0"/>
    <n v="0"/>
    <n v="0"/>
    <n v="0"/>
    <m/>
    <m/>
    <m/>
    <s v="No"/>
    <s v="W664147"/>
    <n v="0"/>
    <m/>
    <s v="I09180"/>
    <m/>
    <m/>
    <s v="S0361675"/>
  </r>
  <r>
    <x v="118"/>
    <n v="10000"/>
    <n v="20000"/>
    <d v="2025-04-04T00:00:00"/>
    <s v="502LAUGH"/>
    <s v=" 3:41:29 pm"/>
    <s v="TW1116349-04"/>
    <m/>
    <x v="1"/>
    <s v="Yes"/>
    <x v="34"/>
    <x v="3"/>
    <s v="PS96"/>
    <s v="HONG QUANSHUN"/>
    <n v="7000"/>
    <m/>
    <m/>
    <d v="2025-04-03T00:00:00"/>
    <m/>
    <n v="12"/>
    <n v="84000"/>
    <s v="PE"/>
    <s v="P1S0455 60001"/>
    <n v="0"/>
    <n v="84000"/>
    <n v="0"/>
    <n v="0"/>
    <n v="0"/>
    <n v="0"/>
    <m/>
    <m/>
    <n v="0"/>
    <m/>
    <m/>
    <m/>
    <m/>
    <m/>
    <m/>
    <m/>
    <m/>
    <x v="95"/>
    <x v="31"/>
    <x v="31"/>
    <m/>
    <n v="0"/>
    <n v="0"/>
    <n v="0"/>
    <n v="0"/>
    <n v="0"/>
    <n v="0"/>
    <m/>
    <m/>
    <m/>
    <s v="No"/>
    <s v="W664153"/>
    <n v="0"/>
    <m/>
    <s v="H08220"/>
    <m/>
    <m/>
    <s v="S0361708"/>
  </r>
  <r>
    <x v="174"/>
    <n v="10000"/>
    <n v="10000"/>
    <d v="2025-04-04T00:00:00"/>
    <s v="502LAUGH"/>
    <s v=" 4:17:10 pm"/>
    <s v="J00WT7100"/>
    <m/>
    <x v="0"/>
    <s v="Yes"/>
    <x v="18"/>
    <x v="17"/>
    <s v="PM17"/>
    <s v="NG SWEE CHEA"/>
    <n v="2500"/>
    <m/>
    <m/>
    <d v="2025-04-03T00:00:00"/>
    <m/>
    <n v="6"/>
    <n v="15000"/>
    <s v="PE"/>
    <n v="80834720001"/>
    <n v="0"/>
    <n v="10000"/>
    <n v="5000"/>
    <n v="0"/>
    <n v="0"/>
    <n v="0"/>
    <m/>
    <m/>
    <n v="0"/>
    <m/>
    <m/>
    <m/>
    <m/>
    <m/>
    <m/>
    <m/>
    <m/>
    <x v="144"/>
    <x v="11"/>
    <x v="11"/>
    <m/>
    <n v="0"/>
    <n v="0"/>
    <n v="0"/>
    <n v="0"/>
    <n v="0"/>
    <n v="0"/>
    <m/>
    <m/>
    <m/>
    <s v="No"/>
    <s v="W664619"/>
    <n v="0"/>
    <m/>
    <s v="B02083"/>
    <m/>
    <m/>
    <s v="S0361716"/>
  </r>
  <r>
    <x v="175"/>
    <n v="10000"/>
    <n v="10000"/>
    <d v="2025-04-09T00:00:00"/>
    <s v="502LAUGH"/>
    <s v=" 8:34:05 am"/>
    <s v="J00WT7100"/>
    <m/>
    <x v="0"/>
    <s v="Yes"/>
    <x v="18"/>
    <x v="17"/>
    <s v="PM17"/>
    <s v="NG SWEE CHEA"/>
    <n v="1750"/>
    <m/>
    <m/>
    <d v="2025-04-03T00:00:00"/>
    <m/>
    <n v="4"/>
    <n v="7000"/>
    <s v="PE"/>
    <n v="80834730001"/>
    <n v="0"/>
    <n v="5000"/>
    <n v="2000"/>
    <n v="0"/>
    <n v="0"/>
    <n v="0"/>
    <m/>
    <m/>
    <n v="0"/>
    <m/>
    <m/>
    <m/>
    <m/>
    <m/>
    <m/>
    <m/>
    <m/>
    <x v="145"/>
    <x v="11"/>
    <x v="11"/>
    <m/>
    <n v="0"/>
    <n v="0"/>
    <n v="0"/>
    <n v="0"/>
    <n v="0"/>
    <n v="0"/>
    <m/>
    <m/>
    <m/>
    <s v="No"/>
    <s v="W664620"/>
    <n v="0"/>
    <m/>
    <s v="B02083"/>
    <m/>
    <m/>
    <s v="S0361716"/>
  </r>
  <r>
    <x v="176"/>
    <n v="10000"/>
    <n v="10000"/>
    <d v="2025-04-04T00:00:00"/>
    <s v="502LAUGH"/>
    <s v=" 8:32:42 am"/>
    <s v="L5305U8039"/>
    <m/>
    <x v="0"/>
    <s v="Yes"/>
    <x v="16"/>
    <x v="15"/>
    <s v="PMJ7"/>
    <s v="FOONG SEL YI"/>
    <n v="6667"/>
    <m/>
    <m/>
    <d v="2025-04-03T00:00:00"/>
    <m/>
    <n v="3"/>
    <n v="20001"/>
    <s v="PE"/>
    <s v="LABEL CLNRM-2X50001"/>
    <n v="0"/>
    <n v="20000"/>
    <n v="1"/>
    <n v="0"/>
    <n v="0"/>
    <n v="0"/>
    <m/>
    <m/>
    <n v="0"/>
    <m/>
    <m/>
    <m/>
    <m/>
    <m/>
    <m/>
    <m/>
    <m/>
    <x v="146"/>
    <x v="19"/>
    <x v="19"/>
    <m/>
    <n v="0"/>
    <n v="0"/>
    <n v="0"/>
    <n v="0"/>
    <n v="0"/>
    <n v="0"/>
    <m/>
    <m/>
    <m/>
    <s v="No"/>
    <s v="W664157"/>
    <n v="0"/>
    <m/>
    <s v="I09146"/>
    <m/>
    <m/>
    <s v="S0361746"/>
  </r>
  <r>
    <x v="177"/>
    <n v="10000"/>
    <n v="10000"/>
    <d v="2025-04-03T00:00:00"/>
    <s v="502LAUGH"/>
    <d v="1899-12-30T10:12:06"/>
    <s v="L5305U8039"/>
    <m/>
    <x v="0"/>
    <s v="Yes"/>
    <x v="8"/>
    <x v="8"/>
    <s v="PM84"/>
    <s v="TAN TAI TOH"/>
    <n v="3000"/>
    <m/>
    <m/>
    <d v="2025-04-03T00:00:00"/>
    <m/>
    <n v="1"/>
    <n v="3000"/>
    <s v="PE"/>
    <s v="SCREAMER LB-80X10001"/>
    <n v="0"/>
    <n v="3000"/>
    <n v="0"/>
    <n v="0"/>
    <n v="0"/>
    <n v="0"/>
    <m/>
    <m/>
    <n v="0"/>
    <m/>
    <m/>
    <m/>
    <m/>
    <m/>
    <m/>
    <m/>
    <m/>
    <x v="88"/>
    <x v="19"/>
    <x v="19"/>
    <m/>
    <n v="0"/>
    <n v="0"/>
    <n v="0"/>
    <n v="0"/>
    <n v="0"/>
    <n v="0"/>
    <m/>
    <m/>
    <m/>
    <s v="No"/>
    <s v="W664161"/>
    <n v="0"/>
    <m/>
    <s v="I09146"/>
    <m/>
    <m/>
    <s v="S0361843"/>
  </r>
  <r>
    <x v="178"/>
    <n v="10000"/>
    <n v="10000"/>
    <d v="2025-04-04T00:00:00"/>
    <s v="502LAUGH"/>
    <s v=" 8:40:17 am"/>
    <s v="4177S1"/>
    <m/>
    <x v="0"/>
    <s v="Yes"/>
    <x v="7"/>
    <x v="7"/>
    <s v="PM68"/>
    <s v="LEE KIM LIANG"/>
    <n v="1000"/>
    <m/>
    <m/>
    <d v="2025-04-03T00:00:00"/>
    <m/>
    <n v="5"/>
    <n v="5000"/>
    <s v="PE"/>
    <s v="704845 INDEX000001"/>
    <n v="0"/>
    <n v="5000"/>
    <n v="0"/>
    <n v="0"/>
    <n v="0"/>
    <n v="0"/>
    <m/>
    <m/>
    <n v="0"/>
    <m/>
    <m/>
    <m/>
    <m/>
    <m/>
    <m/>
    <m/>
    <m/>
    <x v="147"/>
    <x v="42"/>
    <x v="42"/>
    <m/>
    <n v="0"/>
    <n v="0"/>
    <n v="0"/>
    <n v="0"/>
    <n v="0"/>
    <n v="0"/>
    <m/>
    <m/>
    <m/>
    <s v="No"/>
    <s v="W664162"/>
    <n v="0"/>
    <m/>
    <s v="V22000-RO"/>
    <m/>
    <m/>
    <s v="S0361761"/>
  </r>
  <r>
    <x v="40"/>
    <n v="10000"/>
    <n v="20000"/>
    <d v="2025-04-04T00:00:00"/>
    <s v="502LAUGH"/>
    <s v=" 5:17:08 pm"/>
    <n v="10620258022"/>
    <m/>
    <x v="1"/>
    <s v="Yes"/>
    <x v="3"/>
    <x v="3"/>
    <s v="PM74"/>
    <s v="YONG CHEE SOON"/>
    <n v="130"/>
    <m/>
    <m/>
    <d v="2025-04-03T00:00:00"/>
    <m/>
    <n v="154"/>
    <n v="20020"/>
    <s v="PE"/>
    <s v="G0Z24-800110001"/>
    <n v="0"/>
    <n v="5000"/>
    <n v="15020"/>
    <n v="0"/>
    <n v="0"/>
    <n v="0"/>
    <m/>
    <m/>
    <n v="0"/>
    <m/>
    <m/>
    <m/>
    <m/>
    <m/>
    <m/>
    <m/>
    <m/>
    <x v="30"/>
    <x v="1"/>
    <x v="1"/>
    <m/>
    <n v="0"/>
    <n v="0"/>
    <n v="0"/>
    <n v="0"/>
    <n v="0"/>
    <n v="0"/>
    <m/>
    <m/>
    <m/>
    <s v="No"/>
    <s v="W665431"/>
    <n v="0"/>
    <m/>
    <s v="H08031-JIM"/>
    <m/>
    <m/>
    <s v="S0361847"/>
  </r>
  <r>
    <x v="179"/>
    <n v="10000"/>
    <n v="10000"/>
    <d v="2025-04-03T00:00:00"/>
    <s v="502LAUGH"/>
    <s v=" 3:56:06 pm"/>
    <s v="4067S1"/>
    <m/>
    <x v="0"/>
    <s v="Yes"/>
    <x v="26"/>
    <x v="22"/>
    <s v="PS13"/>
    <s v="YEE CHENG MENG"/>
    <n v="5000"/>
    <m/>
    <m/>
    <d v="2025-04-03T00:00:00"/>
    <m/>
    <n v="2"/>
    <n v="10000"/>
    <s v="PE"/>
    <s v="805589 REV4000001"/>
    <n v="0"/>
    <n v="10000"/>
    <n v="0"/>
    <n v="0"/>
    <n v="0"/>
    <n v="0"/>
    <m/>
    <m/>
    <n v="0"/>
    <m/>
    <m/>
    <m/>
    <m/>
    <m/>
    <m/>
    <m/>
    <m/>
    <x v="148"/>
    <x v="26"/>
    <x v="26"/>
    <m/>
    <n v="0"/>
    <n v="0"/>
    <n v="0"/>
    <n v="0"/>
    <n v="0"/>
    <n v="0"/>
    <m/>
    <m/>
    <m/>
    <s v="No"/>
    <s v="W664163"/>
    <n v="0"/>
    <m/>
    <s v="V22000"/>
    <m/>
    <m/>
    <s v="S0361869"/>
  </r>
  <r>
    <x v="41"/>
    <n v="10000"/>
    <n v="20000"/>
    <d v="2025-04-04T00:00:00"/>
    <s v="502LAUGH"/>
    <s v=" 2:52:49 pm"/>
    <n v="10656256095"/>
    <m/>
    <x v="1"/>
    <s v="Yes"/>
    <x v="3"/>
    <x v="3"/>
    <s v="PM74"/>
    <s v="YONG CHEE SOON"/>
    <n v="1364"/>
    <m/>
    <m/>
    <d v="2025-04-03T00:00:00"/>
    <m/>
    <n v="66"/>
    <n v="90024"/>
    <s v="PE"/>
    <s v="B3B28-80007-FT0001"/>
    <n v="0"/>
    <n v="80000"/>
    <n v="10024"/>
    <n v="0"/>
    <n v="0"/>
    <n v="0"/>
    <m/>
    <m/>
    <n v="0"/>
    <m/>
    <m/>
    <m/>
    <m/>
    <m/>
    <m/>
    <m/>
    <m/>
    <x v="31"/>
    <x v="20"/>
    <x v="20"/>
    <m/>
    <n v="0"/>
    <n v="0"/>
    <n v="0"/>
    <n v="0"/>
    <n v="0"/>
    <n v="0"/>
    <m/>
    <m/>
    <m/>
    <s v="No"/>
    <s v="W664631"/>
    <n v="0"/>
    <m/>
    <s v="H08031-JIM-M"/>
    <m/>
    <m/>
    <s v="S0361875"/>
  </r>
  <r>
    <x v="180"/>
    <n v="10000"/>
    <n v="10000"/>
    <d v="2025-04-11T00:00:00"/>
    <s v="502LAUGH"/>
    <s v=" 8:41:31 am"/>
    <s v="10620258021/10620258023/10620258018"/>
    <m/>
    <x v="0"/>
    <s v="Yes"/>
    <x v="1"/>
    <x v="1"/>
    <s v="PM16"/>
    <s v="TEO KAH JUN"/>
    <n v="4108"/>
    <m/>
    <m/>
    <d v="2025-04-03T00:00:00"/>
    <m/>
    <n v="28"/>
    <n v="115024"/>
    <s v="PE"/>
    <s v="CZ107-80016-FT0001"/>
    <n v="0"/>
    <n v="100000"/>
    <n v="15024"/>
    <n v="0"/>
    <n v="0"/>
    <n v="0"/>
    <m/>
    <m/>
    <n v="0"/>
    <m/>
    <m/>
    <m/>
    <m/>
    <m/>
    <m/>
    <m/>
    <m/>
    <x v="149"/>
    <x v="20"/>
    <x v="20"/>
    <m/>
    <n v="0"/>
    <n v="0"/>
    <n v="0"/>
    <n v="0"/>
    <n v="0"/>
    <n v="0"/>
    <m/>
    <m/>
    <m/>
    <s v="No"/>
    <s v="W664632"/>
    <n v="0"/>
    <m/>
    <s v="H08031-JIM-M"/>
    <m/>
    <m/>
    <s v="S0361876"/>
  </r>
  <r>
    <x v="181"/>
    <n v="10000"/>
    <n v="10000"/>
    <d v="2025-04-11T00:00:00"/>
    <s v="502LAUGH"/>
    <s v=" 4:46:04 pm"/>
    <s v="10620258021/10620258023/10620258018"/>
    <m/>
    <x v="0"/>
    <s v="Yes"/>
    <x v="1"/>
    <x v="1"/>
    <s v="PM16"/>
    <s v="TEO KAH JUN"/>
    <n v="4108"/>
    <m/>
    <m/>
    <d v="2025-04-03T00:00:00"/>
    <m/>
    <n v="28"/>
    <n v="115024"/>
    <s v="PE"/>
    <s v="N9K04-80019-FT0001"/>
    <n v="0"/>
    <n v="100000"/>
    <n v="15024"/>
    <n v="0"/>
    <n v="0"/>
    <n v="0"/>
    <m/>
    <m/>
    <n v="0"/>
    <m/>
    <m/>
    <m/>
    <m/>
    <m/>
    <m/>
    <m/>
    <m/>
    <x v="150"/>
    <x v="20"/>
    <x v="20"/>
    <m/>
    <n v="0"/>
    <n v="0"/>
    <n v="0"/>
    <n v="0"/>
    <n v="0"/>
    <n v="0"/>
    <m/>
    <m/>
    <m/>
    <s v="No"/>
    <s v="W665119"/>
    <n v="0"/>
    <m/>
    <s v="H08031-JIM-M"/>
    <m/>
    <m/>
    <s v="S0361879"/>
  </r>
  <r>
    <x v="182"/>
    <n v="10000"/>
    <n v="10000"/>
    <d v="2025-04-11T00:00:00"/>
    <s v="502LAUGH"/>
    <s v=" 4:46:05 pm"/>
    <s v="10620258021/10620258023/10620258018"/>
    <m/>
    <x v="0"/>
    <s v="Yes"/>
    <x v="1"/>
    <x v="1"/>
    <s v="PM16"/>
    <s v="TEO KAH JUN"/>
    <n v="4108"/>
    <m/>
    <m/>
    <d v="2025-04-03T00:00:00"/>
    <m/>
    <n v="28"/>
    <n v="115024"/>
    <s v="PE"/>
    <s v="3YM73-80008-FT0001"/>
    <n v="0"/>
    <n v="100000"/>
    <n v="15024"/>
    <n v="0"/>
    <n v="0"/>
    <n v="0"/>
    <m/>
    <m/>
    <n v="0"/>
    <m/>
    <m/>
    <m/>
    <m/>
    <m/>
    <m/>
    <m/>
    <m/>
    <x v="151"/>
    <x v="20"/>
    <x v="20"/>
    <m/>
    <n v="0"/>
    <n v="0"/>
    <n v="0"/>
    <n v="0"/>
    <n v="0"/>
    <n v="0"/>
    <m/>
    <m/>
    <m/>
    <s v="No"/>
    <s v="W664999"/>
    <n v="0"/>
    <m/>
    <s v="H08031-JIM-M"/>
    <m/>
    <m/>
    <s v="S0361880"/>
  </r>
  <r>
    <x v="183"/>
    <n v="10000"/>
    <n v="10000"/>
    <d v="2025-04-11T00:00:00"/>
    <s v="502LAUGH"/>
    <s v=" 8:41:31 am"/>
    <s v="10620258021/10620258023/10620258018"/>
    <m/>
    <x v="0"/>
    <s v="Yes"/>
    <x v="1"/>
    <x v="1"/>
    <s v="PM16"/>
    <s v="TEO KAH JUN"/>
    <n v="4108"/>
    <m/>
    <m/>
    <d v="2025-04-03T00:00:00"/>
    <m/>
    <n v="28"/>
    <n v="115024"/>
    <s v="PE"/>
    <s v="3YM77-80008-FT0001"/>
    <n v="0"/>
    <n v="100000"/>
    <n v="15024"/>
    <n v="0"/>
    <n v="0"/>
    <n v="0"/>
    <m/>
    <m/>
    <n v="0"/>
    <m/>
    <m/>
    <m/>
    <m/>
    <m/>
    <m/>
    <m/>
    <m/>
    <x v="152"/>
    <x v="20"/>
    <x v="20"/>
    <m/>
    <n v="0"/>
    <n v="0"/>
    <n v="0"/>
    <n v="0"/>
    <n v="0"/>
    <n v="0"/>
    <m/>
    <m/>
    <m/>
    <s v="No"/>
    <s v="W665000"/>
    <n v="0"/>
    <m/>
    <s v="H08031-JIM-M"/>
    <m/>
    <m/>
    <s v="S0361881"/>
  </r>
  <r>
    <x v="184"/>
    <n v="10000"/>
    <n v="20000"/>
    <d v="2025-04-10T00:00:00"/>
    <s v="502LAUGH"/>
    <s v=" 2:40:20 pm"/>
    <n v="10656256091"/>
    <m/>
    <x v="1"/>
    <s v="Yes"/>
    <x v="3"/>
    <x v="3"/>
    <s v="PM74"/>
    <s v="YONG CHEE SOON"/>
    <n v="3455"/>
    <m/>
    <m/>
    <d v="2025-04-03T00:00:00"/>
    <m/>
    <n v="66"/>
    <n v="228030"/>
    <s v="PE"/>
    <s v="6ZD21-800010001"/>
    <n v="0"/>
    <n v="205000"/>
    <n v="23030"/>
    <n v="0"/>
    <n v="0"/>
    <n v="0"/>
    <m/>
    <m/>
    <n v="0"/>
    <m/>
    <m/>
    <m/>
    <m/>
    <m/>
    <m/>
    <m/>
    <m/>
    <x v="153"/>
    <x v="20"/>
    <x v="20"/>
    <m/>
    <n v="0"/>
    <n v="0"/>
    <n v="0"/>
    <n v="0"/>
    <n v="0"/>
    <n v="0"/>
    <m/>
    <m/>
    <m/>
    <s v="No"/>
    <s v="W664634"/>
    <n v="0"/>
    <m/>
    <s v="H08031-JIM-M"/>
    <m/>
    <m/>
    <s v="S0361882"/>
  </r>
  <r>
    <x v="42"/>
    <n v="10000"/>
    <n v="20000"/>
    <d v="2025-04-08T00:00:00"/>
    <s v="502LAUGH"/>
    <s v=" 1:05:56 pm"/>
    <n v="10656256095"/>
    <m/>
    <x v="1"/>
    <s v="Yes"/>
    <x v="3"/>
    <x v="3"/>
    <s v="PM74"/>
    <s v="YONG CHEE SOON"/>
    <n v="1364"/>
    <m/>
    <m/>
    <d v="2025-04-03T00:00:00"/>
    <m/>
    <n v="66"/>
    <n v="90024"/>
    <s v="PE"/>
    <s v="E5Z01-80008-FT0001"/>
    <n v="0"/>
    <n v="80000"/>
    <n v="10024"/>
    <n v="0"/>
    <n v="0"/>
    <n v="0"/>
    <m/>
    <m/>
    <n v="0"/>
    <m/>
    <m/>
    <m/>
    <m/>
    <m/>
    <m/>
    <m/>
    <m/>
    <x v="32"/>
    <x v="20"/>
    <x v="20"/>
    <m/>
    <n v="0"/>
    <n v="0"/>
    <n v="0"/>
    <n v="0"/>
    <n v="0"/>
    <n v="0"/>
    <m/>
    <m/>
    <m/>
    <s v="No"/>
    <s v="W664635"/>
    <n v="0"/>
    <m/>
    <s v="H08031-JIM-M"/>
    <m/>
    <m/>
    <s v="S0361883"/>
  </r>
  <r>
    <x v="185"/>
    <n v="10000"/>
    <n v="10000"/>
    <d v="2025-04-11T00:00:00"/>
    <s v="502LAUGH"/>
    <s v=" 8:39:38 am"/>
    <s v="10620258021/10620258023/10620258018"/>
    <m/>
    <x v="0"/>
    <s v="Yes"/>
    <x v="1"/>
    <x v="1"/>
    <s v="PM16"/>
    <s v="TEO KAH JUN"/>
    <n v="4108"/>
    <m/>
    <m/>
    <d v="2025-04-03T00:00:00"/>
    <m/>
    <n v="28"/>
    <n v="115024"/>
    <s v="PE"/>
    <s v="F6U62-80030-FT0001"/>
    <n v="0"/>
    <n v="100000"/>
    <n v="15024"/>
    <n v="0"/>
    <n v="0"/>
    <n v="0"/>
    <m/>
    <m/>
    <n v="0"/>
    <m/>
    <m/>
    <m/>
    <m/>
    <m/>
    <m/>
    <m/>
    <m/>
    <x v="154"/>
    <x v="20"/>
    <x v="20"/>
    <m/>
    <n v="0"/>
    <n v="0"/>
    <n v="0"/>
    <n v="0"/>
    <n v="0"/>
    <n v="0"/>
    <m/>
    <m/>
    <m/>
    <s v="No"/>
    <s v="W664636"/>
    <n v="0"/>
    <m/>
    <s v="H08031-JIM-M"/>
    <m/>
    <m/>
    <s v="S0361885"/>
  </r>
  <r>
    <x v="186"/>
    <n v="10000"/>
    <n v="10000"/>
    <d v="2025-04-11T00:00:00"/>
    <s v="502LAUGH"/>
    <s v=" 4:46:05 pm"/>
    <s v="10620258021/10620258023/10620258018"/>
    <m/>
    <x v="0"/>
    <s v="Yes"/>
    <x v="1"/>
    <x v="1"/>
    <s v="PM16"/>
    <s v="TEO KAH JUN"/>
    <n v="4108"/>
    <m/>
    <m/>
    <d v="2025-04-03T00:00:00"/>
    <m/>
    <n v="56"/>
    <n v="230048"/>
    <s v="PE"/>
    <s v="F6U66-80033-FT0001"/>
    <n v="0"/>
    <n v="200000"/>
    <n v="30048"/>
    <n v="0"/>
    <n v="0"/>
    <n v="0"/>
    <m/>
    <m/>
    <n v="0"/>
    <m/>
    <m/>
    <m/>
    <m/>
    <m/>
    <m/>
    <m/>
    <m/>
    <x v="155"/>
    <x v="20"/>
    <x v="20"/>
    <m/>
    <n v="0"/>
    <n v="0"/>
    <n v="0"/>
    <n v="0"/>
    <n v="0"/>
    <n v="0"/>
    <m/>
    <m/>
    <m/>
    <s v="No"/>
    <s v="W665120"/>
    <n v="0"/>
    <m/>
    <s v="H08031-JIM-M"/>
    <m/>
    <m/>
    <s v="S0361894"/>
  </r>
  <r>
    <x v="187"/>
    <n v="10000"/>
    <n v="10000"/>
    <d v="2025-04-11T00:00:00"/>
    <s v="502LAUGH"/>
    <s v=" 8:43:29 am"/>
    <s v="10620258021/10620258023/10620258018"/>
    <m/>
    <x v="0"/>
    <s v="Yes"/>
    <x v="1"/>
    <x v="1"/>
    <s v="PM16"/>
    <s v="TEO KAH JUN"/>
    <n v="4108"/>
    <m/>
    <m/>
    <d v="2025-04-03T00:00:00"/>
    <m/>
    <n v="28"/>
    <n v="115024"/>
    <s v="PE"/>
    <s v="3YM57-80010-FT0001"/>
    <n v="0"/>
    <n v="100000"/>
    <n v="15024"/>
    <n v="0"/>
    <n v="0"/>
    <n v="0"/>
    <m/>
    <m/>
    <n v="0"/>
    <m/>
    <m/>
    <m/>
    <m/>
    <m/>
    <m/>
    <m/>
    <m/>
    <x v="156"/>
    <x v="20"/>
    <x v="20"/>
    <m/>
    <n v="0"/>
    <n v="0"/>
    <n v="0"/>
    <n v="0"/>
    <n v="0"/>
    <n v="0"/>
    <m/>
    <m/>
    <m/>
    <s v="No"/>
    <s v="W665001"/>
    <n v="0"/>
    <m/>
    <s v="H08031-JIM-M"/>
    <m/>
    <m/>
    <s v="S0361896"/>
  </r>
  <r>
    <x v="188"/>
    <n v="10000"/>
    <n v="10000"/>
    <d v="2025-04-04T00:00:00"/>
    <s v="502LAUGH"/>
    <s v=" 8:38:02 am"/>
    <s v="U532052062/503011726"/>
    <m/>
    <x v="0"/>
    <s v="Yes"/>
    <x v="28"/>
    <x v="23"/>
    <s v="PM26"/>
    <s v="TAN AIK KEONG"/>
    <n v="5860"/>
    <m/>
    <m/>
    <d v="2025-04-03T00:00:00"/>
    <m/>
    <n v="1"/>
    <n v="5860"/>
    <s v="PE"/>
    <s v="250-5312-000001"/>
    <n v="0"/>
    <n v="5360"/>
    <n v="500"/>
    <n v="0"/>
    <n v="0"/>
    <n v="0"/>
    <m/>
    <m/>
    <n v="0"/>
    <m/>
    <m/>
    <m/>
    <m/>
    <m/>
    <m/>
    <m/>
    <m/>
    <x v="157"/>
    <x v="29"/>
    <x v="29"/>
    <m/>
    <n v="0"/>
    <n v="0"/>
    <n v="0"/>
    <n v="0"/>
    <n v="0"/>
    <n v="0"/>
    <m/>
    <m/>
    <m/>
    <s v="No"/>
    <s v="W664639"/>
    <n v="0"/>
    <m/>
    <s v="J10025"/>
    <m/>
    <m/>
    <s v="S0361905"/>
  </r>
  <r>
    <x v="189"/>
    <n v="10000"/>
    <n v="10000"/>
    <d v="2025-04-04T00:00:00"/>
    <s v="502LAUGH"/>
    <s v=" 8:38:02 am"/>
    <s v="U530352041/501241326"/>
    <m/>
    <x v="0"/>
    <s v="Yes"/>
    <x v="28"/>
    <x v="23"/>
    <s v="PM26"/>
    <s v="TAN AIK KEONG"/>
    <n v="5860"/>
    <m/>
    <m/>
    <d v="2025-04-03T00:00:00"/>
    <m/>
    <n v="1"/>
    <n v="5860"/>
    <s v="PE"/>
    <s v="250-5312-000001"/>
    <n v="0"/>
    <n v="5360"/>
    <n v="500"/>
    <n v="0"/>
    <n v="0"/>
    <n v="0"/>
    <m/>
    <m/>
    <n v="0"/>
    <m/>
    <m/>
    <m/>
    <m/>
    <m/>
    <m/>
    <m/>
    <m/>
    <x v="157"/>
    <x v="29"/>
    <x v="29"/>
    <m/>
    <n v="0"/>
    <n v="0"/>
    <n v="0"/>
    <n v="0"/>
    <n v="0"/>
    <n v="0"/>
    <m/>
    <m/>
    <m/>
    <s v="No"/>
    <s v="W664643"/>
    <n v="0"/>
    <m/>
    <s v="J10025"/>
    <m/>
    <m/>
    <s v="S0361906"/>
  </r>
  <r>
    <x v="190"/>
    <n v="10000"/>
    <n v="10000"/>
    <d v="2025-04-04T00:00:00"/>
    <s v="502LAUGH"/>
    <s v=" 8:38:02 am"/>
    <s v="U532052062/503011726"/>
    <m/>
    <x v="0"/>
    <s v="Yes"/>
    <x v="28"/>
    <x v="23"/>
    <s v="PM26"/>
    <s v="TAN AIK KEONG"/>
    <n v="5860"/>
    <m/>
    <m/>
    <d v="2025-04-03T00:00:00"/>
    <m/>
    <n v="1"/>
    <n v="5860"/>
    <s v="PE"/>
    <s v="250-5312-000001"/>
    <n v="0"/>
    <n v="5360"/>
    <n v="500"/>
    <n v="0"/>
    <n v="0"/>
    <n v="0"/>
    <m/>
    <m/>
    <n v="0"/>
    <m/>
    <m/>
    <m/>
    <m/>
    <m/>
    <m/>
    <m/>
    <m/>
    <x v="157"/>
    <x v="29"/>
    <x v="29"/>
    <m/>
    <n v="0"/>
    <n v="0"/>
    <n v="0"/>
    <n v="0"/>
    <n v="0"/>
    <n v="0"/>
    <m/>
    <m/>
    <m/>
    <s v="No"/>
    <s v="W664647"/>
    <n v="0"/>
    <m/>
    <s v="J10025"/>
    <m/>
    <m/>
    <s v="S0361907"/>
  </r>
  <r>
    <x v="191"/>
    <n v="10000"/>
    <n v="10000"/>
    <d v="2025-04-08T00:00:00"/>
    <s v="502LAUGH"/>
    <s v=" 8:32:04 am"/>
    <n v="860909190840"/>
    <m/>
    <x v="0"/>
    <s v="Yes"/>
    <x v="1"/>
    <x v="1"/>
    <s v="PM16"/>
    <s v="TEO KAH JUN"/>
    <n v="100"/>
    <m/>
    <m/>
    <d v="2025-04-03T00:00:00"/>
    <m/>
    <n v="20"/>
    <n v="2000"/>
    <s v="PE"/>
    <n v="200680320001"/>
    <n v="0"/>
    <n v="1200"/>
    <n v="800"/>
    <n v="0"/>
    <n v="0"/>
    <n v="0"/>
    <m/>
    <m/>
    <n v="0"/>
    <m/>
    <m/>
    <m/>
    <m/>
    <m/>
    <m/>
    <m/>
    <m/>
    <x v="158"/>
    <x v="43"/>
    <x v="43"/>
    <m/>
    <n v="0"/>
    <n v="0"/>
    <n v="0"/>
    <n v="0"/>
    <n v="0"/>
    <n v="0"/>
    <m/>
    <m/>
    <m/>
    <s v="No"/>
    <s v="W664651"/>
    <n v="0"/>
    <m/>
    <s v="Z26005"/>
    <m/>
    <m/>
    <s v="S0361913"/>
  </r>
  <r>
    <x v="192"/>
    <n v="10000"/>
    <n v="10000"/>
    <d v="2025-04-07T00:00:00"/>
    <s v="502LAUGH"/>
    <d v="1899-12-30T12:48:01"/>
    <s v="J00WT7100"/>
    <m/>
    <x v="0"/>
    <s v="Yes"/>
    <x v="18"/>
    <x v="17"/>
    <s v="PM17"/>
    <s v="NG SWEE CHEA"/>
    <n v="2750"/>
    <m/>
    <m/>
    <d v="2025-04-03T00:00:00"/>
    <m/>
    <n v="4"/>
    <n v="11000"/>
    <s v="PE"/>
    <n v="83614970001"/>
    <n v="0"/>
    <n v="9000"/>
    <n v="2000"/>
    <n v="0"/>
    <n v="0"/>
    <n v="0"/>
    <m/>
    <m/>
    <n v="0"/>
    <m/>
    <m/>
    <m/>
    <m/>
    <m/>
    <m/>
    <m/>
    <m/>
    <x v="159"/>
    <x v="11"/>
    <x v="11"/>
    <m/>
    <n v="0"/>
    <n v="0"/>
    <n v="0"/>
    <n v="0"/>
    <n v="0"/>
    <n v="0"/>
    <m/>
    <m/>
    <m/>
    <s v="No"/>
    <s v="W664652"/>
    <n v="0"/>
    <m/>
    <s v="B02083"/>
    <m/>
    <m/>
    <s v="S0361915"/>
  </r>
  <r>
    <x v="193"/>
    <n v="10000"/>
    <n v="10000"/>
    <d v="2025-04-07T00:00:00"/>
    <s v="502LAUGH"/>
    <d v="1899-12-30T11:45:13"/>
    <s v="J00WT7100"/>
    <m/>
    <x v="0"/>
    <s v="Yes"/>
    <x v="18"/>
    <x v="17"/>
    <s v="PM17"/>
    <s v="NG SWEE CHEA"/>
    <n v="5750"/>
    <m/>
    <m/>
    <d v="2025-04-03T00:00:00"/>
    <m/>
    <n v="4"/>
    <n v="23000"/>
    <s v="PE"/>
    <n v="83615010001"/>
    <n v="0"/>
    <n v="20000"/>
    <n v="3000"/>
    <n v="0"/>
    <n v="0"/>
    <n v="0"/>
    <m/>
    <m/>
    <n v="0"/>
    <m/>
    <m/>
    <m/>
    <m/>
    <m/>
    <m/>
    <m/>
    <m/>
    <x v="160"/>
    <x v="11"/>
    <x v="11"/>
    <m/>
    <n v="0"/>
    <n v="0"/>
    <n v="0"/>
    <n v="0"/>
    <n v="0"/>
    <n v="0"/>
    <m/>
    <m/>
    <m/>
    <s v="No"/>
    <s v="W664653"/>
    <n v="0"/>
    <m/>
    <s v="B02083"/>
    <m/>
    <m/>
    <s v="S0361915"/>
  </r>
  <r>
    <x v="194"/>
    <n v="10000"/>
    <n v="10000"/>
    <d v="2025-04-04T00:00:00"/>
    <s v="502LAUGH"/>
    <s v=" 5:17:53 pm"/>
    <s v="J00WT7100"/>
    <m/>
    <x v="0"/>
    <s v="Yes"/>
    <x v="18"/>
    <x v="17"/>
    <s v="PM17"/>
    <s v="NG SWEE CHEA"/>
    <n v="1750"/>
    <m/>
    <m/>
    <d v="2025-04-03T00:00:00"/>
    <m/>
    <n v="4"/>
    <n v="7000"/>
    <s v="PE"/>
    <n v="86123360001"/>
    <n v="0"/>
    <n v="5000"/>
    <n v="2000"/>
    <n v="0"/>
    <n v="0"/>
    <n v="0"/>
    <m/>
    <m/>
    <n v="0"/>
    <m/>
    <m/>
    <m/>
    <m/>
    <m/>
    <m/>
    <m/>
    <m/>
    <x v="161"/>
    <x v="11"/>
    <x v="11"/>
    <m/>
    <n v="0"/>
    <n v="0"/>
    <n v="0"/>
    <n v="0"/>
    <n v="0"/>
    <n v="0"/>
    <m/>
    <m/>
    <m/>
    <s v="No"/>
    <s v="W664167"/>
    <n v="0"/>
    <m/>
    <s v="B02083"/>
    <m/>
    <m/>
    <s v="S0361915"/>
  </r>
  <r>
    <x v="195"/>
    <n v="10000"/>
    <n v="10000"/>
    <d v="2025-04-07T00:00:00"/>
    <s v="502LAUGH"/>
    <d v="1899-12-30T12:47:24"/>
    <s v="J00WT7100"/>
    <m/>
    <x v="0"/>
    <s v="Yes"/>
    <x v="18"/>
    <x v="17"/>
    <s v="PM17"/>
    <s v="NG SWEE CHEA"/>
    <n v="2750"/>
    <m/>
    <m/>
    <d v="2025-04-03T00:00:00"/>
    <m/>
    <n v="4"/>
    <n v="11000"/>
    <s v="PE"/>
    <n v="5000443910001"/>
    <n v="0"/>
    <n v="9000"/>
    <n v="2000"/>
    <n v="0"/>
    <n v="0"/>
    <n v="0"/>
    <m/>
    <m/>
    <n v="0"/>
    <m/>
    <m/>
    <m/>
    <m/>
    <m/>
    <m/>
    <m/>
    <m/>
    <x v="162"/>
    <x v="11"/>
    <x v="11"/>
    <m/>
    <n v="0"/>
    <n v="0"/>
    <n v="0"/>
    <n v="0"/>
    <n v="0"/>
    <n v="0"/>
    <m/>
    <m/>
    <m/>
    <s v="No"/>
    <s v="W664654"/>
    <n v="0"/>
    <m/>
    <s v="B02083"/>
    <m/>
    <m/>
    <s v="S0361915"/>
  </r>
  <r>
    <x v="196"/>
    <n v="10000"/>
    <n v="10000"/>
    <d v="2025-04-04T00:00:00"/>
    <s v="502LAUGH"/>
    <s v=" 5:18:34 pm"/>
    <s v="J00WT7100"/>
    <m/>
    <x v="0"/>
    <s v="Yes"/>
    <x v="18"/>
    <x v="17"/>
    <s v="PM17"/>
    <s v="NG SWEE CHEA"/>
    <n v="1750"/>
    <m/>
    <m/>
    <d v="2025-04-03T00:00:00"/>
    <m/>
    <n v="4"/>
    <n v="7000"/>
    <s v="PE"/>
    <n v="86123360001"/>
    <n v="0"/>
    <n v="5000"/>
    <n v="2000"/>
    <n v="0"/>
    <n v="0"/>
    <n v="0"/>
    <m/>
    <m/>
    <n v="0"/>
    <m/>
    <m/>
    <m/>
    <m/>
    <m/>
    <m/>
    <m/>
    <m/>
    <x v="161"/>
    <x v="11"/>
    <x v="11"/>
    <m/>
    <n v="0"/>
    <n v="0"/>
    <n v="0"/>
    <n v="0"/>
    <n v="0"/>
    <n v="0"/>
    <m/>
    <m/>
    <m/>
    <s v="No"/>
    <s v="W664168"/>
    <n v="0"/>
    <m/>
    <s v="B02083"/>
    <m/>
    <m/>
    <s v="S0361916"/>
  </r>
  <r>
    <x v="197"/>
    <n v="10000"/>
    <n v="10000"/>
    <d v="2025-04-04T00:00:00"/>
    <s v="502LAUGH"/>
    <d v="1899-12-30T10:36:05"/>
    <s v="I311U8032/4032510U5"/>
    <m/>
    <x v="0"/>
    <s v="Yes"/>
    <x v="27"/>
    <x v="20"/>
    <s v="PS19"/>
    <s v="SNG KOK CHENG"/>
    <n v="50"/>
    <m/>
    <m/>
    <d v="2025-04-03T00:00:00"/>
    <m/>
    <n v="1"/>
    <n v="50"/>
    <s v="PE"/>
    <s v="218112A0001"/>
    <n v="0"/>
    <n v="50"/>
    <n v="0"/>
    <n v="0"/>
    <n v="0"/>
    <n v="0"/>
    <m/>
    <m/>
    <n v="0"/>
    <m/>
    <m/>
    <m/>
    <m/>
    <m/>
    <m/>
    <m/>
    <m/>
    <x v="163"/>
    <x v="33"/>
    <x v="33"/>
    <m/>
    <n v="0"/>
    <n v="0"/>
    <n v="0"/>
    <n v="0"/>
    <n v="0"/>
    <n v="0"/>
    <m/>
    <m/>
    <m/>
    <s v="No"/>
    <s v="W664169"/>
    <n v="0"/>
    <m/>
    <s v="E05185"/>
    <m/>
    <m/>
    <s v="S0361922"/>
  </r>
  <r>
    <x v="198"/>
    <n v="10000"/>
    <n v="20000"/>
    <d v="2025-04-03T00:00:00"/>
    <s v="502LAUGH"/>
    <s v=" 3:56:06 pm"/>
    <s v="4067S1"/>
    <m/>
    <x v="0"/>
    <s v="Yes"/>
    <x v="26"/>
    <x v="22"/>
    <s v="PS13"/>
    <s v="YEE CHENG MENG"/>
    <n v="2500"/>
    <m/>
    <m/>
    <d v="2025-04-03T00:00:00"/>
    <m/>
    <n v="2"/>
    <n v="5000"/>
    <s v="PE"/>
    <s v="805589 REV4000001"/>
    <n v="0"/>
    <n v="5000"/>
    <n v="0"/>
    <n v="0"/>
    <n v="0"/>
    <n v="0"/>
    <m/>
    <m/>
    <n v="0"/>
    <m/>
    <m/>
    <m/>
    <m/>
    <m/>
    <m/>
    <m/>
    <m/>
    <x v="148"/>
    <x v="26"/>
    <x v="26"/>
    <m/>
    <n v="0"/>
    <n v="0"/>
    <n v="0"/>
    <n v="0"/>
    <n v="0"/>
    <n v="0"/>
    <m/>
    <m/>
    <m/>
    <s v="No"/>
    <s v="W664670"/>
    <n v="0"/>
    <m/>
    <s v="V22000"/>
    <m/>
    <m/>
    <s v="S0361943"/>
  </r>
  <r>
    <x v="199"/>
    <n v="10000"/>
    <n v="10000"/>
    <d v="2025-04-08T00:00:00"/>
    <s v="502LAUGH"/>
    <s v=" 4:45:43 pm"/>
    <s v="BYM039-02"/>
    <m/>
    <x v="0"/>
    <s v="Yes"/>
    <x v="1"/>
    <x v="1"/>
    <s v="PM16"/>
    <s v="TEO KAH JUN"/>
    <n v="188"/>
    <m/>
    <m/>
    <d v="2025-04-03T00:00:00"/>
    <m/>
    <n v="24"/>
    <n v="4512"/>
    <s v="PE"/>
    <s v="GR-1810001"/>
    <n v="0"/>
    <n v="3000"/>
    <n v="1512"/>
    <n v="0"/>
    <n v="0"/>
    <n v="0"/>
    <m/>
    <m/>
    <n v="0"/>
    <m/>
    <m/>
    <m/>
    <m/>
    <m/>
    <m/>
    <m/>
    <m/>
    <x v="164"/>
    <x v="22"/>
    <x v="22"/>
    <m/>
    <n v="0"/>
    <n v="0"/>
    <n v="0"/>
    <n v="0"/>
    <n v="0"/>
    <n v="0"/>
    <m/>
    <m/>
    <m/>
    <s v="No"/>
    <s v="W664673"/>
    <n v="0"/>
    <m/>
    <s v="G07076"/>
    <m/>
    <m/>
    <s v="S0361949"/>
  </r>
  <r>
    <x v="134"/>
    <n v="10000"/>
    <n v="30000"/>
    <d v="2025-04-04T00:00:00"/>
    <s v="502LAUGH"/>
    <d v="1899-12-30T11:33:19"/>
    <n v="10656256085"/>
    <m/>
    <x v="2"/>
    <s v="Yes"/>
    <x v="35"/>
    <x v="19"/>
    <s v="QM78"/>
    <s v="WONG SEAU JIN"/>
    <n v="4546"/>
    <m/>
    <m/>
    <d v="2025-04-03T00:00:00"/>
    <m/>
    <n v="11"/>
    <n v="50006"/>
    <s v="PE"/>
    <s v="7FP39-80002-FT0001"/>
    <n v="0"/>
    <n v="50000"/>
    <n v="6"/>
    <n v="0"/>
    <n v="0"/>
    <n v="0"/>
    <m/>
    <m/>
    <n v="0"/>
    <m/>
    <m/>
    <m/>
    <m/>
    <m/>
    <m/>
    <m/>
    <m/>
    <x v="117"/>
    <x v="20"/>
    <x v="20"/>
    <m/>
    <n v="0"/>
    <n v="0"/>
    <n v="0"/>
    <n v="0"/>
    <n v="0"/>
    <n v="0"/>
    <m/>
    <m/>
    <m/>
    <s v="No"/>
    <s v="W664675"/>
    <n v="0"/>
    <m/>
    <s v="H08031-JIM-M"/>
    <m/>
    <m/>
    <s v="S0361953"/>
  </r>
  <r>
    <x v="200"/>
    <n v="10000"/>
    <n v="10000"/>
    <d v="2025-04-08T00:00:00"/>
    <s v="502LAUGH"/>
    <d v="1899-12-30T10:53:56"/>
    <s v="D006A5780/D008O15421525/D008O0591/D008O0561"/>
    <m/>
    <x v="0"/>
    <s v="Yes"/>
    <x v="1"/>
    <x v="1"/>
    <s v="PM21"/>
    <s v="LIM JIA FAN"/>
    <n v="8334"/>
    <m/>
    <m/>
    <d v="2025-04-03T00:00:00"/>
    <m/>
    <n v="15"/>
    <n v="125010"/>
    <s v="PE"/>
    <s v="1VV24-80029-FT0001"/>
    <n v="0"/>
    <n v="114683"/>
    <n v="10327"/>
    <n v="0"/>
    <n v="0"/>
    <n v="0"/>
    <m/>
    <m/>
    <n v="0"/>
    <m/>
    <m/>
    <m/>
    <m/>
    <m/>
    <m/>
    <m/>
    <m/>
    <x v="165"/>
    <x v="20"/>
    <x v="20"/>
    <m/>
    <n v="0"/>
    <n v="0"/>
    <n v="0"/>
    <n v="0"/>
    <n v="0"/>
    <n v="0"/>
    <m/>
    <m/>
    <m/>
    <s v="No"/>
    <s v="W665436"/>
    <n v="0"/>
    <m/>
    <s v="H08031-JIM-M"/>
    <m/>
    <m/>
    <s v="S0361954"/>
  </r>
  <r>
    <x v="67"/>
    <n v="10000"/>
    <n v="20000"/>
    <d v="2025-04-24T00:00:00"/>
    <s v="502LAUGH"/>
    <s v=" 8:34:44 am"/>
    <n v="10620258022"/>
    <m/>
    <x v="1"/>
    <s v="Yes"/>
    <x v="3"/>
    <x v="3"/>
    <s v="PM74"/>
    <s v="YONG CHEE SOON"/>
    <n v="2884"/>
    <m/>
    <m/>
    <d v="2025-04-03T00:00:00"/>
    <m/>
    <n v="77"/>
    <n v="222068"/>
    <s v="PE"/>
    <s v="7FP01-80003-FT0001"/>
    <n v="0"/>
    <n v="200000"/>
    <n v="22068"/>
    <n v="0"/>
    <n v="0"/>
    <n v="0"/>
    <m/>
    <m/>
    <n v="0"/>
    <m/>
    <m/>
    <m/>
    <m/>
    <m/>
    <m/>
    <m/>
    <m/>
    <x v="56"/>
    <x v="20"/>
    <x v="20"/>
    <m/>
    <n v="0"/>
    <n v="0"/>
    <n v="0"/>
    <n v="0"/>
    <n v="0"/>
    <n v="0"/>
    <m/>
    <m/>
    <m/>
    <s v="No"/>
    <s v="W665437"/>
    <n v="0"/>
    <m/>
    <s v="H08031-JIM-M"/>
    <m/>
    <m/>
    <s v="S0361955"/>
  </r>
  <r>
    <x v="201"/>
    <n v="10000"/>
    <n v="10000"/>
    <d v="2025-04-11T00:00:00"/>
    <s v="502LAUGH"/>
    <s v=" 4:46:05 pm"/>
    <s v="10620258021/10620258023/10620258018"/>
    <m/>
    <x v="0"/>
    <s v="Yes"/>
    <x v="1"/>
    <x v="1"/>
    <s v="PM16"/>
    <s v="TEO KAH JUN"/>
    <n v="4108"/>
    <m/>
    <m/>
    <d v="2025-04-03T00:00:00"/>
    <m/>
    <n v="28"/>
    <n v="115024"/>
    <s v="PE"/>
    <s v="3YM62-80017-FT0001"/>
    <n v="0"/>
    <n v="100000"/>
    <n v="15024"/>
    <n v="0"/>
    <n v="0"/>
    <n v="0"/>
    <m/>
    <m/>
    <n v="0"/>
    <m/>
    <m/>
    <m/>
    <m/>
    <m/>
    <m/>
    <m/>
    <m/>
    <x v="111"/>
    <x v="20"/>
    <x v="20"/>
    <m/>
    <n v="0"/>
    <n v="0"/>
    <n v="0"/>
    <n v="0"/>
    <n v="0"/>
    <n v="0"/>
    <m/>
    <m/>
    <m/>
    <s v="No"/>
    <s v="W665121"/>
    <n v="0"/>
    <m/>
    <s v="H08031-JIM-M"/>
    <m/>
    <m/>
    <s v="S0361957"/>
  </r>
  <r>
    <x v="202"/>
    <n v="10000"/>
    <n v="20000"/>
    <d v="2025-04-10T00:00:00"/>
    <s v="502LAUGH"/>
    <s v=" 8:33:58 am"/>
    <n v="10656256087"/>
    <m/>
    <x v="1"/>
    <s v="Yes"/>
    <x v="3"/>
    <x v="3"/>
    <s v="PM74"/>
    <s v="YONG CHEE SOON"/>
    <n v="1455"/>
    <m/>
    <m/>
    <d v="2025-04-03T00:00:00"/>
    <m/>
    <n v="66"/>
    <n v="96030"/>
    <s v="PE"/>
    <s v="C2P09-80007-FT0001"/>
    <n v="0"/>
    <n v="80000"/>
    <n v="16030"/>
    <n v="0"/>
    <n v="0"/>
    <n v="0"/>
    <m/>
    <m/>
    <n v="0"/>
    <m/>
    <m/>
    <m/>
    <m/>
    <m/>
    <m/>
    <m/>
    <m/>
    <x v="166"/>
    <x v="20"/>
    <x v="20"/>
    <m/>
    <n v="0"/>
    <n v="0"/>
    <n v="0"/>
    <n v="0"/>
    <n v="0"/>
    <n v="0"/>
    <m/>
    <m/>
    <m/>
    <s v="No"/>
    <s v="W664677"/>
    <n v="0"/>
    <m/>
    <s v="H08031-JIM-M"/>
    <m/>
    <m/>
    <s v="S0361961"/>
  </r>
  <r>
    <x v="203"/>
    <n v="10000"/>
    <n v="10000"/>
    <d v="2025-04-11T00:00:00"/>
    <s v="502LAUGH"/>
    <s v=" 8:43:29 am"/>
    <s v="10620258021/10620258023/10620258018"/>
    <m/>
    <x v="0"/>
    <s v="Yes"/>
    <x v="1"/>
    <x v="1"/>
    <s v="PM16"/>
    <s v="TEO KAH JUN"/>
    <n v="4108"/>
    <m/>
    <m/>
    <d v="2025-04-03T00:00:00"/>
    <m/>
    <n v="28"/>
    <n v="115024"/>
    <s v="PE"/>
    <s v="N9K10-80005-FT0001"/>
    <n v="0"/>
    <n v="100000"/>
    <n v="15024"/>
    <n v="0"/>
    <n v="0"/>
    <n v="0"/>
    <m/>
    <m/>
    <n v="0"/>
    <m/>
    <m/>
    <m/>
    <m/>
    <m/>
    <m/>
    <m/>
    <m/>
    <x v="167"/>
    <x v="20"/>
    <x v="20"/>
    <m/>
    <n v="0"/>
    <n v="0"/>
    <n v="0"/>
    <n v="0"/>
    <n v="0"/>
    <n v="0"/>
    <m/>
    <m/>
    <m/>
    <s v="No"/>
    <s v="W664679"/>
    <n v="0"/>
    <m/>
    <s v="H08031-JIM-M"/>
    <m/>
    <m/>
    <s v="S0361968"/>
  </r>
  <r>
    <x v="204"/>
    <n v="10000"/>
    <n v="10000"/>
    <d v="2025-04-04T00:00:00"/>
    <s v="502LAUGH"/>
    <s v=" 8:51:28 am"/>
    <n v="8613409"/>
    <m/>
    <x v="0"/>
    <s v="Yes"/>
    <x v="12"/>
    <x v="12"/>
    <s v="PM80"/>
    <s v="YAP ZHI PING"/>
    <n v="1174"/>
    <m/>
    <m/>
    <d v="2025-04-03T00:00:00"/>
    <m/>
    <n v="75"/>
    <n v="88050"/>
    <s v="PE"/>
    <s v="730016300 REVA0001"/>
    <n v="0"/>
    <n v="88000"/>
    <n v="50"/>
    <n v="0"/>
    <n v="0"/>
    <n v="0"/>
    <m/>
    <m/>
    <n v="0"/>
    <m/>
    <m/>
    <m/>
    <m/>
    <m/>
    <m/>
    <m/>
    <m/>
    <x v="168"/>
    <x v="14"/>
    <x v="14"/>
    <m/>
    <n v="0"/>
    <n v="0"/>
    <n v="0"/>
    <n v="0"/>
    <n v="0"/>
    <n v="0"/>
    <m/>
    <m/>
    <m/>
    <s v="No"/>
    <s v="W664683"/>
    <n v="0"/>
    <m/>
    <s v="S19081-TH"/>
    <m/>
    <m/>
    <s v="H0064896"/>
  </r>
  <r>
    <x v="205"/>
    <n v="10000"/>
    <n v="20000"/>
    <d v="2025-04-04T00:00:00"/>
    <s v="502LAUGH"/>
    <s v=" 8:41:02 am"/>
    <s v="U2B09S001/U4A043S213"/>
    <m/>
    <x v="1"/>
    <s v="Yes"/>
    <x v="14"/>
    <x v="13"/>
    <s v="PM87"/>
    <s v="LEE SHIEN WEI"/>
    <n v="400"/>
    <m/>
    <m/>
    <d v="2025-04-03T00:00:00"/>
    <m/>
    <n v="3"/>
    <n v="1200"/>
    <s v="PE"/>
    <s v="URLB14A0001"/>
    <n v="0"/>
    <n v="1000"/>
    <n v="200"/>
    <n v="0"/>
    <n v="0"/>
    <n v="0"/>
    <m/>
    <m/>
    <n v="0"/>
    <m/>
    <m/>
    <m/>
    <m/>
    <m/>
    <m/>
    <m/>
    <m/>
    <x v="169"/>
    <x v="35"/>
    <x v="35"/>
    <m/>
    <n v="0"/>
    <n v="0"/>
    <n v="0"/>
    <n v="0"/>
    <n v="0"/>
    <n v="0"/>
    <m/>
    <m/>
    <m/>
    <s v="No"/>
    <s v="W664686"/>
    <n v="0"/>
    <m/>
    <s v="S19708-M"/>
    <m/>
    <m/>
    <s v="S0361972"/>
  </r>
  <r>
    <x v="206"/>
    <n v="10000"/>
    <n v="10000"/>
    <d v="2025-04-03T00:00:00"/>
    <s v="502LAUGH"/>
    <s v=" 1:34:25 pm"/>
    <s v="SG-5644655 01"/>
    <m/>
    <x v="0"/>
    <s v="Yes"/>
    <x v="10"/>
    <x v="10"/>
    <s v="PS66"/>
    <s v="SIM ENG KWANG"/>
    <n v="373"/>
    <m/>
    <m/>
    <d v="2025-04-03T00:00:00"/>
    <m/>
    <n v="4"/>
    <n v="1492"/>
    <s v="PE"/>
    <n v="113275270001"/>
    <n v="0"/>
    <n v="1490"/>
    <n v="2"/>
    <n v="0"/>
    <n v="0"/>
    <n v="0"/>
    <m/>
    <m/>
    <n v="0"/>
    <m/>
    <m/>
    <m/>
    <m/>
    <m/>
    <m/>
    <m/>
    <m/>
    <x v="170"/>
    <x v="28"/>
    <x v="28"/>
    <m/>
    <n v="0"/>
    <n v="0"/>
    <n v="0"/>
    <n v="0"/>
    <n v="0"/>
    <n v="0"/>
    <m/>
    <m/>
    <m/>
    <s v="No"/>
    <s v="W664691"/>
    <n v="0"/>
    <m/>
    <s v="I09180"/>
    <m/>
    <m/>
    <s v="S0361979"/>
  </r>
  <r>
    <x v="207"/>
    <n v="10000"/>
    <n v="10000"/>
    <d v="2025-04-03T00:00:00"/>
    <s v="502LAUGH"/>
    <s v=" 1:34:25 pm"/>
    <s v="SG-5644655 01"/>
    <m/>
    <x v="0"/>
    <s v="Yes"/>
    <x v="10"/>
    <x v="10"/>
    <s v="PS66"/>
    <s v="SIM ENG KWANG"/>
    <n v="373"/>
    <m/>
    <m/>
    <d v="2025-04-03T00:00:00"/>
    <m/>
    <n v="4"/>
    <n v="1492"/>
    <s v="PE"/>
    <n v="113275270001"/>
    <n v="0"/>
    <n v="1490"/>
    <n v="2"/>
    <n v="0"/>
    <n v="0"/>
    <n v="0"/>
    <m/>
    <m/>
    <n v="0"/>
    <m/>
    <m/>
    <m/>
    <m/>
    <m/>
    <m/>
    <m/>
    <m/>
    <x v="170"/>
    <x v="28"/>
    <x v="28"/>
    <m/>
    <n v="0"/>
    <n v="0"/>
    <n v="0"/>
    <n v="0"/>
    <n v="0"/>
    <n v="0"/>
    <m/>
    <m/>
    <m/>
    <s v="No"/>
    <s v="W664692"/>
    <n v="0"/>
    <m/>
    <s v="I09180"/>
    <m/>
    <m/>
    <s v="S0361991"/>
  </r>
  <r>
    <x v="208"/>
    <n v="10000"/>
    <n v="30000"/>
    <d v="2025-04-04T00:00:00"/>
    <s v="502LAUGH"/>
    <s v=" 5:21:00 pm"/>
    <s v="SG-5644655 01"/>
    <m/>
    <x v="0"/>
    <s v="Yes"/>
    <x v="10"/>
    <x v="10"/>
    <s v="PS66"/>
    <s v="SIM ENG KWANG"/>
    <n v="830"/>
    <m/>
    <m/>
    <d v="2025-04-03T00:00:00"/>
    <m/>
    <n v="2"/>
    <n v="1660"/>
    <s v="PE"/>
    <n v="112886950001"/>
    <n v="0"/>
    <n v="1660"/>
    <n v="0"/>
    <n v="0"/>
    <n v="0"/>
    <n v="0"/>
    <m/>
    <m/>
    <n v="0"/>
    <m/>
    <m/>
    <m/>
    <m/>
    <m/>
    <m/>
    <m/>
    <m/>
    <x v="171"/>
    <x v="28"/>
    <x v="28"/>
    <m/>
    <n v="0"/>
    <n v="0"/>
    <n v="0"/>
    <n v="0"/>
    <n v="0"/>
    <n v="0"/>
    <m/>
    <m/>
    <m/>
    <s v="No"/>
    <s v="W664695"/>
    <n v="0"/>
    <m/>
    <s v="I09180"/>
    <m/>
    <m/>
    <s v="S0361995"/>
  </r>
  <r>
    <x v="209"/>
    <n v="10000"/>
    <n v="10000"/>
    <d v="2025-04-03T00:00:00"/>
    <s v="502LAUGH"/>
    <s v=" 5:39:51 pm"/>
    <s v="SG-5644655 01"/>
    <m/>
    <x v="0"/>
    <s v="Yes"/>
    <x v="10"/>
    <x v="10"/>
    <s v="PS66"/>
    <s v="SIM ENG KWANG"/>
    <n v="1660"/>
    <m/>
    <m/>
    <d v="2025-04-03T00:00:00"/>
    <m/>
    <n v="2"/>
    <n v="3320"/>
    <s v="PE"/>
    <n v="112886950001"/>
    <n v="0"/>
    <n v="3320"/>
    <n v="0"/>
    <n v="0"/>
    <n v="0"/>
    <n v="0"/>
    <m/>
    <m/>
    <n v="0"/>
    <m/>
    <m/>
    <m/>
    <m/>
    <m/>
    <m/>
    <m/>
    <m/>
    <x v="171"/>
    <x v="28"/>
    <x v="28"/>
    <m/>
    <n v="0"/>
    <n v="0"/>
    <n v="0"/>
    <n v="0"/>
    <n v="0"/>
    <n v="0"/>
    <m/>
    <m/>
    <m/>
    <s v="No"/>
    <s v="W664698"/>
    <n v="0"/>
    <m/>
    <s v="I09180"/>
    <m/>
    <m/>
    <s v="S0361999"/>
  </r>
  <r>
    <x v="209"/>
    <n v="20000"/>
    <n v="10000"/>
    <d v="2025-04-03T00:00:00"/>
    <s v="502LAUGH"/>
    <s v=" 5:39:51 pm"/>
    <s v="SG-5644655 01"/>
    <m/>
    <x v="0"/>
    <s v="Yes"/>
    <x v="10"/>
    <x v="10"/>
    <s v="PS66"/>
    <s v="SIM ENG KWANG"/>
    <n v="1660"/>
    <m/>
    <m/>
    <d v="2025-04-03T00:00:00"/>
    <m/>
    <n v="2"/>
    <n v="3320"/>
    <s v="PE"/>
    <n v="112886950001"/>
    <n v="0"/>
    <n v="3320"/>
    <n v="0"/>
    <n v="0"/>
    <n v="0"/>
    <n v="0"/>
    <m/>
    <m/>
    <n v="0"/>
    <m/>
    <m/>
    <m/>
    <m/>
    <m/>
    <m/>
    <m/>
    <m/>
    <x v="171"/>
    <x v="28"/>
    <x v="28"/>
    <m/>
    <n v="0"/>
    <n v="0"/>
    <n v="0"/>
    <n v="0"/>
    <n v="0"/>
    <n v="0"/>
    <m/>
    <m/>
    <m/>
    <s v="No"/>
    <s v="W664698"/>
    <n v="0"/>
    <m/>
    <s v="I09180"/>
    <m/>
    <m/>
    <s v="S0361999"/>
  </r>
  <r>
    <x v="210"/>
    <n v="10000"/>
    <n v="10000"/>
    <d v="2025-04-11T00:00:00"/>
    <s v="502LAUGH"/>
    <s v=" 8:39:38 am"/>
    <s v="10620258021/10620258023/10620258018"/>
    <m/>
    <x v="0"/>
    <s v="Yes"/>
    <x v="1"/>
    <x v="1"/>
    <s v="PM16"/>
    <s v="TEO KAH JUN"/>
    <n v="4108"/>
    <m/>
    <m/>
    <d v="2025-04-03T00:00:00"/>
    <m/>
    <n v="28"/>
    <n v="115024"/>
    <s v="PE"/>
    <s v="F6U62-80030-FT0001"/>
    <n v="0"/>
    <n v="100000"/>
    <n v="15024"/>
    <n v="0"/>
    <n v="0"/>
    <n v="0"/>
    <m/>
    <m/>
    <n v="0"/>
    <m/>
    <m/>
    <m/>
    <m/>
    <m/>
    <m/>
    <m/>
    <m/>
    <x v="154"/>
    <x v="20"/>
    <x v="20"/>
    <m/>
    <n v="0"/>
    <n v="0"/>
    <n v="0"/>
    <n v="0"/>
    <n v="0"/>
    <n v="0"/>
    <m/>
    <m/>
    <m/>
    <s v="No"/>
    <s v="W664699"/>
    <n v="0"/>
    <m/>
    <s v="H08031-JIM-M"/>
    <m/>
    <m/>
    <s v="S0361998"/>
  </r>
  <r>
    <x v="211"/>
    <n v="10000"/>
    <n v="20000"/>
    <d v="2025-04-23T00:00:00"/>
    <s v="502LAUGH"/>
    <s v=" 5:34:37 pm"/>
    <n v="1062058024"/>
    <m/>
    <x v="0"/>
    <s v="Yes"/>
    <x v="1"/>
    <x v="1"/>
    <s v="PM16"/>
    <s v="TEO KAH JUN"/>
    <n v="879"/>
    <m/>
    <m/>
    <d v="2025-04-03T00:00:00"/>
    <m/>
    <n v="264"/>
    <n v="232056"/>
    <s v="PE"/>
    <s v="7FP03-80003-FT0001"/>
    <n v="0"/>
    <n v="200000"/>
    <n v="32056"/>
    <n v="0"/>
    <n v="0"/>
    <n v="0"/>
    <m/>
    <m/>
    <n v="0"/>
    <m/>
    <m/>
    <m/>
    <m/>
    <m/>
    <m/>
    <m/>
    <m/>
    <x v="172"/>
    <x v="20"/>
    <x v="20"/>
    <m/>
    <n v="0"/>
    <n v="0"/>
    <n v="0"/>
    <n v="0"/>
    <n v="0"/>
    <n v="0"/>
    <m/>
    <m/>
    <m/>
    <s v="No"/>
    <s v="W665440"/>
    <n v="0"/>
    <m/>
    <s v="H08031-JIM-M"/>
    <m/>
    <m/>
    <s v="S0362004"/>
  </r>
  <r>
    <x v="211"/>
    <n v="10000"/>
    <n v="30000"/>
    <d v="2025-04-23T00:00:00"/>
    <s v="502LAUGH"/>
    <s v=" 5:34:37 pm"/>
    <n v="1062058024"/>
    <m/>
    <x v="1"/>
    <s v="Yes"/>
    <x v="3"/>
    <x v="3"/>
    <s v="PM74"/>
    <s v="YONG CHEE SOON"/>
    <n v="2884"/>
    <m/>
    <m/>
    <d v="2025-04-03T00:00:00"/>
    <m/>
    <n v="77"/>
    <n v="222068"/>
    <s v="PE"/>
    <s v="7FP03-80003-FT0001"/>
    <n v="0"/>
    <n v="200000"/>
    <n v="22068"/>
    <n v="0"/>
    <n v="0"/>
    <n v="0"/>
    <m/>
    <m/>
    <n v="0"/>
    <m/>
    <m/>
    <m/>
    <m/>
    <m/>
    <m/>
    <m/>
    <m/>
    <x v="172"/>
    <x v="20"/>
    <x v="20"/>
    <m/>
    <n v="0"/>
    <n v="0"/>
    <n v="0"/>
    <n v="0"/>
    <n v="0"/>
    <n v="0"/>
    <m/>
    <m/>
    <m/>
    <s v="No"/>
    <s v="W665440"/>
    <n v="0"/>
    <m/>
    <s v="H08031-JIM-M"/>
    <m/>
    <m/>
    <s v="S0362004"/>
  </r>
  <r>
    <x v="212"/>
    <n v="10000"/>
    <n v="10000"/>
    <d v="2025-04-07T00:00:00"/>
    <s v="505KANGHS"/>
    <s v=" 8:43:58 am"/>
    <s v="BYK017-03"/>
    <m/>
    <x v="0"/>
    <s v="Yes"/>
    <x v="0"/>
    <x v="0"/>
    <s v="PP24"/>
    <s v="HO HON SENG"/>
    <n v="2500"/>
    <m/>
    <m/>
    <d v="2025-04-03T00:00:00"/>
    <m/>
    <n v="1"/>
    <n v="2500"/>
    <s v="PE"/>
    <s v="GR-0870001"/>
    <n v="0"/>
    <n v="2000"/>
    <n v="500"/>
    <n v="0"/>
    <n v="0"/>
    <n v="0"/>
    <m/>
    <m/>
    <n v="0"/>
    <m/>
    <m/>
    <m/>
    <m/>
    <m/>
    <m/>
    <m/>
    <m/>
    <x v="173"/>
    <x v="22"/>
    <x v="22"/>
    <m/>
    <n v="0"/>
    <n v="0"/>
    <n v="0"/>
    <n v="0"/>
    <n v="0"/>
    <n v="0"/>
    <m/>
    <m/>
    <m/>
    <s v="No"/>
    <s v="W664713"/>
    <n v="0"/>
    <m/>
    <s v="G07076"/>
    <m/>
    <m/>
    <s v="S0362012"/>
  </r>
  <r>
    <x v="213"/>
    <n v="10000"/>
    <n v="10000"/>
    <d v="2025-04-03T00:00:00"/>
    <s v="502LAUGH"/>
    <s v=" 3:01:52 pm"/>
    <s v="4236S1"/>
    <m/>
    <x v="0"/>
    <s v="Yes"/>
    <x v="16"/>
    <x v="15"/>
    <s v="PMJ7"/>
    <s v="FOONG SEL YI"/>
    <n v="334"/>
    <m/>
    <m/>
    <d v="2025-04-03T00:00:00"/>
    <m/>
    <n v="3"/>
    <n v="1002"/>
    <s v="PE"/>
    <s v="TSMB00434030001"/>
    <n v="0"/>
    <n v="1000"/>
    <n v="2"/>
    <n v="0"/>
    <n v="0"/>
    <n v="0"/>
    <m/>
    <m/>
    <n v="0"/>
    <m/>
    <m/>
    <m/>
    <m/>
    <m/>
    <m/>
    <m/>
    <m/>
    <x v="174"/>
    <x v="8"/>
    <x v="8"/>
    <m/>
    <n v="0"/>
    <n v="0"/>
    <n v="0"/>
    <n v="0"/>
    <n v="0"/>
    <n v="0"/>
    <m/>
    <m/>
    <m/>
    <s v="No"/>
    <s v="W663982"/>
    <n v="0"/>
    <m/>
    <s v="T20104"/>
    <m/>
    <m/>
    <s v="S0361990"/>
  </r>
  <r>
    <x v="214"/>
    <n v="10000"/>
    <n v="10000"/>
    <d v="2025-04-03T00:00:00"/>
    <s v="502LAUGH"/>
    <s v=" 1:31:40 pm"/>
    <s v="4170S1"/>
    <m/>
    <x v="0"/>
    <s v="Yes"/>
    <x v="16"/>
    <x v="15"/>
    <s v="PMJ7"/>
    <s v="FOONG SEL YI"/>
    <n v="232"/>
    <m/>
    <m/>
    <d v="2025-04-03T00:00:00"/>
    <m/>
    <n v="13"/>
    <n v="3016"/>
    <s v="PE"/>
    <s v="TSMB00661020001"/>
    <n v="0"/>
    <n v="3000"/>
    <n v="16"/>
    <n v="0"/>
    <n v="0"/>
    <n v="0"/>
    <m/>
    <m/>
    <n v="0"/>
    <m/>
    <m/>
    <m/>
    <m/>
    <m/>
    <m/>
    <m/>
    <m/>
    <x v="175"/>
    <x v="8"/>
    <x v="8"/>
    <m/>
    <n v="0"/>
    <n v="0"/>
    <n v="0"/>
    <n v="0"/>
    <n v="0"/>
    <n v="0"/>
    <m/>
    <m/>
    <m/>
    <s v="No"/>
    <s v="W664714"/>
    <n v="0"/>
    <m/>
    <s v="T20104"/>
    <m/>
    <m/>
    <s v="S0361990"/>
  </r>
  <r>
    <x v="215"/>
    <n v="10000"/>
    <n v="10000"/>
    <d v="2025-04-03T00:00:00"/>
    <s v="502LAUGH"/>
    <s v=" 3:57:01 pm"/>
    <s v="4236S1"/>
    <m/>
    <x v="0"/>
    <s v="Yes"/>
    <x v="16"/>
    <x v="15"/>
    <s v="PMJ7"/>
    <s v="FOONG SEL YI"/>
    <n v="375"/>
    <m/>
    <m/>
    <d v="2025-04-03T00:00:00"/>
    <m/>
    <n v="8"/>
    <n v="3000"/>
    <s v="PE"/>
    <s v="TSMB00709010001"/>
    <n v="0"/>
    <n v="3000"/>
    <n v="0"/>
    <n v="0"/>
    <n v="0"/>
    <n v="0"/>
    <m/>
    <m/>
    <n v="0"/>
    <m/>
    <m/>
    <m/>
    <m/>
    <m/>
    <m/>
    <m/>
    <m/>
    <x v="176"/>
    <x v="8"/>
    <x v="8"/>
    <m/>
    <n v="0"/>
    <n v="0"/>
    <n v="0"/>
    <n v="0"/>
    <n v="0"/>
    <n v="0"/>
    <m/>
    <m/>
    <m/>
    <s v="No"/>
    <s v="W664716"/>
    <n v="0"/>
    <m/>
    <s v="T20104"/>
    <m/>
    <m/>
    <s v="S0361990"/>
  </r>
  <r>
    <x v="216"/>
    <n v="10000"/>
    <n v="10000"/>
    <d v="2025-04-03T00:00:00"/>
    <s v="502LAUGH"/>
    <s v=" 1:45:48 pm"/>
    <s v="4170S1"/>
    <m/>
    <x v="0"/>
    <s v="Yes"/>
    <x v="16"/>
    <x v="15"/>
    <s v="PMJ7"/>
    <s v="FOONG SEL YI"/>
    <n v="157"/>
    <m/>
    <m/>
    <d v="2025-04-03T00:00:00"/>
    <m/>
    <n v="16"/>
    <n v="2512"/>
    <s v="PE"/>
    <s v="TSMB00710010001"/>
    <n v="0"/>
    <n v="2500"/>
    <n v="12"/>
    <n v="0"/>
    <n v="0"/>
    <n v="0"/>
    <m/>
    <m/>
    <n v="0"/>
    <m/>
    <m/>
    <m/>
    <m/>
    <m/>
    <m/>
    <m/>
    <m/>
    <x v="177"/>
    <x v="8"/>
    <x v="8"/>
    <m/>
    <n v="0"/>
    <n v="0"/>
    <n v="0"/>
    <n v="0"/>
    <n v="0"/>
    <n v="0"/>
    <m/>
    <m/>
    <m/>
    <s v="No"/>
    <s v="W664717"/>
    <n v="0"/>
    <m/>
    <s v="T20104"/>
    <m/>
    <m/>
    <s v="S0361990"/>
  </r>
  <r>
    <x v="217"/>
    <n v="10000"/>
    <n v="10000"/>
    <d v="2025-04-03T00:00:00"/>
    <s v="502LAUGH"/>
    <s v=" 3:01:52 pm"/>
    <s v="4236S1"/>
    <m/>
    <x v="0"/>
    <s v="Yes"/>
    <x v="16"/>
    <x v="15"/>
    <s v="PMJ7"/>
    <s v="FOONG SEL YI"/>
    <n v="1000"/>
    <m/>
    <m/>
    <d v="2025-04-03T00:00:00"/>
    <m/>
    <n v="3"/>
    <n v="3000"/>
    <s v="PE"/>
    <s v="TSMB00434030001"/>
    <n v="0"/>
    <n v="3000"/>
    <n v="0"/>
    <n v="0"/>
    <n v="0"/>
    <n v="0"/>
    <m/>
    <m/>
    <n v="0"/>
    <m/>
    <m/>
    <m/>
    <m/>
    <m/>
    <m/>
    <m/>
    <m/>
    <x v="174"/>
    <x v="8"/>
    <x v="8"/>
    <m/>
    <n v="0"/>
    <n v="0"/>
    <n v="0"/>
    <n v="0"/>
    <n v="0"/>
    <n v="0"/>
    <m/>
    <m/>
    <m/>
    <s v="No"/>
    <s v="W664719"/>
    <n v="0"/>
    <m/>
    <s v="T20104"/>
    <m/>
    <m/>
    <s v="PR006406"/>
  </r>
  <r>
    <x v="218"/>
    <n v="10000"/>
    <n v="10000"/>
    <d v="2025-04-03T00:00:00"/>
    <s v="502LAUGH"/>
    <s v=" 1:31:40 pm"/>
    <s v="4170S1"/>
    <m/>
    <x v="0"/>
    <s v="Yes"/>
    <x v="16"/>
    <x v="15"/>
    <s v="PMJ7"/>
    <s v="FOONG SEL YI"/>
    <n v="693"/>
    <m/>
    <m/>
    <d v="2025-04-03T00:00:00"/>
    <m/>
    <n v="13"/>
    <n v="9009"/>
    <s v="PE"/>
    <s v="TSMB00661020001"/>
    <n v="0"/>
    <n v="9000"/>
    <n v="9"/>
    <n v="0"/>
    <n v="0"/>
    <n v="0"/>
    <m/>
    <m/>
    <n v="0"/>
    <m/>
    <m/>
    <m/>
    <m/>
    <m/>
    <m/>
    <m/>
    <m/>
    <x v="175"/>
    <x v="8"/>
    <x v="8"/>
    <m/>
    <n v="0"/>
    <n v="0"/>
    <n v="0"/>
    <n v="0"/>
    <n v="0"/>
    <n v="0"/>
    <m/>
    <m/>
    <m/>
    <s v="No"/>
    <s v="W664720"/>
    <n v="0"/>
    <m/>
    <s v="T20104"/>
    <m/>
    <m/>
    <s v="PR006406"/>
  </r>
  <r>
    <x v="219"/>
    <n v="10000"/>
    <n v="10000"/>
    <d v="2025-04-03T00:00:00"/>
    <s v="502LAUGH"/>
    <s v=" 3:57:01 pm"/>
    <s v="4236S1"/>
    <m/>
    <x v="0"/>
    <s v="Yes"/>
    <x v="16"/>
    <x v="15"/>
    <s v="PMJ7"/>
    <s v="FOONG SEL YI"/>
    <n v="875"/>
    <m/>
    <m/>
    <d v="2025-04-03T00:00:00"/>
    <m/>
    <n v="8"/>
    <n v="7000"/>
    <s v="PE"/>
    <s v="TSMB00709010001"/>
    <n v="0"/>
    <n v="7000"/>
    <n v="0"/>
    <n v="0"/>
    <n v="0"/>
    <n v="0"/>
    <m/>
    <m/>
    <n v="0"/>
    <m/>
    <m/>
    <m/>
    <m/>
    <m/>
    <m/>
    <m/>
    <m/>
    <x v="176"/>
    <x v="8"/>
    <x v="8"/>
    <m/>
    <n v="0"/>
    <n v="0"/>
    <n v="0"/>
    <n v="0"/>
    <n v="0"/>
    <n v="0"/>
    <m/>
    <m/>
    <m/>
    <s v="No"/>
    <s v="W664721"/>
    <n v="0"/>
    <m/>
    <s v="T20104"/>
    <m/>
    <m/>
    <s v="PR006406"/>
  </r>
  <r>
    <x v="220"/>
    <n v="10000"/>
    <n v="10000"/>
    <d v="2025-04-03T00:00:00"/>
    <s v="502LAUGH"/>
    <s v=" 1:45:48 pm"/>
    <s v="4170S1"/>
    <m/>
    <x v="0"/>
    <s v="Yes"/>
    <x v="16"/>
    <x v="15"/>
    <s v="PMJ7"/>
    <s v="FOONG SEL YI"/>
    <n v="314"/>
    <m/>
    <m/>
    <d v="2025-04-03T00:00:00"/>
    <m/>
    <n v="16"/>
    <n v="5024"/>
    <s v="PE"/>
    <s v="TSMB00710010001"/>
    <n v="0"/>
    <n v="5000"/>
    <n v="24"/>
    <n v="0"/>
    <n v="0"/>
    <n v="0"/>
    <m/>
    <m/>
    <n v="0"/>
    <m/>
    <m/>
    <m/>
    <m/>
    <m/>
    <m/>
    <m/>
    <m/>
    <x v="177"/>
    <x v="8"/>
    <x v="8"/>
    <m/>
    <n v="0"/>
    <n v="0"/>
    <n v="0"/>
    <n v="0"/>
    <n v="0"/>
    <n v="0"/>
    <m/>
    <m/>
    <m/>
    <s v="No"/>
    <s v="W664722"/>
    <n v="0"/>
    <m/>
    <s v="T20104"/>
    <m/>
    <m/>
    <s v="PR006406"/>
  </r>
  <r>
    <x v="72"/>
    <n v="10000"/>
    <n v="30000"/>
    <d v="2025-04-07T00:00:00"/>
    <s v="502LAUGH"/>
    <s v=" 9:18:57 am"/>
    <s v="59470/59469"/>
    <m/>
    <x v="1"/>
    <s v="Yes"/>
    <x v="29"/>
    <x v="19"/>
    <s v="QM38"/>
    <s v="YIP SIEW CHING"/>
    <n v="152250"/>
    <m/>
    <m/>
    <d v="2025-04-03T00:00:00"/>
    <m/>
    <n v="6"/>
    <n v="913500"/>
    <s v="PE"/>
    <s v="MT-1000173-00REV0003"/>
    <n v="0"/>
    <n v="949776"/>
    <n v="-36276"/>
    <n v="0"/>
    <n v="0"/>
    <n v="0"/>
    <m/>
    <m/>
    <n v="0"/>
    <m/>
    <m/>
    <m/>
    <m/>
    <m/>
    <m/>
    <m/>
    <m/>
    <x v="60"/>
    <x v="4"/>
    <x v="4"/>
    <m/>
    <n v="0"/>
    <n v="0"/>
    <n v="0"/>
    <n v="0"/>
    <n v="0"/>
    <n v="0"/>
    <m/>
    <m/>
    <m/>
    <s v="No"/>
    <s v="W664723"/>
    <n v="0"/>
    <m/>
    <s v="Z26002"/>
    <m/>
    <m/>
    <s v="S0362021"/>
  </r>
  <r>
    <x v="221"/>
    <n v="10000"/>
    <n v="10000"/>
    <d v="2025-04-04T00:00:00"/>
    <s v="502LAUGH"/>
    <s v=" 1:45:43 pm"/>
    <n v="10620258024"/>
    <m/>
    <x v="0"/>
    <s v="Yes"/>
    <x v="1"/>
    <x v="1"/>
    <s v="PM16"/>
    <s v="TEO KAH JUN"/>
    <n v="133"/>
    <m/>
    <m/>
    <d v="2025-04-03T00:00:00"/>
    <m/>
    <n v="264"/>
    <n v="35112"/>
    <s v="PE"/>
    <s v="7FP10-80001-FT0001"/>
    <n v="0"/>
    <n v="20000"/>
    <n v="15112"/>
    <n v="0"/>
    <n v="0"/>
    <n v="0"/>
    <m/>
    <m/>
    <n v="0"/>
    <m/>
    <m/>
    <m/>
    <m/>
    <m/>
    <m/>
    <m/>
    <m/>
    <x v="178"/>
    <x v="20"/>
    <x v="20"/>
    <m/>
    <n v="0"/>
    <n v="0"/>
    <n v="0"/>
    <n v="0"/>
    <n v="0"/>
    <n v="0"/>
    <m/>
    <m/>
    <m/>
    <s v="No"/>
    <s v="W664724"/>
    <n v="0"/>
    <m/>
    <s v="H08031-JIM-M"/>
    <m/>
    <m/>
    <s v="S0362023"/>
  </r>
  <r>
    <x v="221"/>
    <n v="10000"/>
    <n v="20000"/>
    <d v="2025-04-04T00:00:00"/>
    <s v="502LAUGH"/>
    <s v=" 1:45:43 pm"/>
    <n v="10620258024"/>
    <m/>
    <x v="1"/>
    <s v="Yes"/>
    <x v="3"/>
    <x v="3"/>
    <s v="PM74"/>
    <s v="YONG CHEE SOON"/>
    <n v="416"/>
    <m/>
    <m/>
    <d v="2025-04-03T00:00:00"/>
    <m/>
    <n v="77"/>
    <n v="32032"/>
    <s v="PE"/>
    <s v="7FP10-80001-FT0001"/>
    <n v="0"/>
    <n v="20000"/>
    <n v="12032"/>
    <n v="0"/>
    <n v="0"/>
    <n v="0"/>
    <m/>
    <m/>
    <n v="0"/>
    <m/>
    <m/>
    <m/>
    <m/>
    <m/>
    <m/>
    <m/>
    <m/>
    <x v="178"/>
    <x v="20"/>
    <x v="20"/>
    <m/>
    <n v="0"/>
    <n v="0"/>
    <n v="0"/>
    <n v="0"/>
    <n v="0"/>
    <n v="0"/>
    <m/>
    <m/>
    <m/>
    <s v="No"/>
    <s v="W664724"/>
    <n v="0"/>
    <m/>
    <s v="H08031-JIM-M"/>
    <m/>
    <m/>
    <s v="S0362023"/>
  </r>
  <r>
    <x v="222"/>
    <n v="10000"/>
    <n v="10000"/>
    <d v="2025-04-04T00:00:00"/>
    <s v="502LAUGH"/>
    <s v=" 4:16:19 pm"/>
    <s v="J00WT7100"/>
    <m/>
    <x v="0"/>
    <s v="Yes"/>
    <x v="18"/>
    <x v="17"/>
    <s v="PM17"/>
    <s v="NG SWEE CHEA"/>
    <n v="2500"/>
    <m/>
    <m/>
    <d v="2025-04-03T00:00:00"/>
    <m/>
    <n v="6"/>
    <n v="15000"/>
    <s v="PE"/>
    <n v="86090870001"/>
    <n v="0"/>
    <n v="10000"/>
    <n v="5000"/>
    <n v="0"/>
    <n v="0"/>
    <n v="0"/>
    <m/>
    <m/>
    <n v="0"/>
    <m/>
    <m/>
    <m/>
    <m/>
    <m/>
    <m/>
    <m/>
    <m/>
    <x v="179"/>
    <x v="11"/>
    <x v="11"/>
    <m/>
    <n v="0"/>
    <n v="0"/>
    <n v="0"/>
    <n v="0"/>
    <n v="0"/>
    <n v="0"/>
    <m/>
    <m/>
    <m/>
    <s v="No"/>
    <s v="W664727"/>
    <n v="0"/>
    <m/>
    <s v="B02083"/>
    <m/>
    <m/>
    <s v="S0362024"/>
  </r>
  <r>
    <x v="223"/>
    <n v="10000"/>
    <n v="10000"/>
    <d v="2025-04-07T00:00:00"/>
    <s v="502LAUGH"/>
    <s v=" 8:58:25 am"/>
    <s v="E190912129"/>
    <m/>
    <x v="0"/>
    <s v="Yes"/>
    <x v="12"/>
    <x v="12"/>
    <s v="PM80"/>
    <s v="YAP ZHI PING"/>
    <n v="5000"/>
    <m/>
    <m/>
    <d v="2025-04-03T00:00:00"/>
    <m/>
    <n v="60"/>
    <n v="300000"/>
    <s v="PE"/>
    <s v="709898812-3M66900001"/>
    <n v="0"/>
    <n v="300000"/>
    <n v="0"/>
    <n v="0"/>
    <n v="0"/>
    <n v="0"/>
    <m/>
    <m/>
    <n v="0"/>
    <m/>
    <m/>
    <m/>
    <m/>
    <m/>
    <m/>
    <m/>
    <m/>
    <x v="180"/>
    <x v="23"/>
    <x v="23"/>
    <m/>
    <n v="0"/>
    <n v="0"/>
    <n v="0"/>
    <n v="0"/>
    <n v="0"/>
    <n v="0"/>
    <m/>
    <m/>
    <m/>
    <s v="No"/>
    <s v="W664735"/>
    <n v="0"/>
    <m/>
    <s v="S19314"/>
    <m/>
    <m/>
    <s v="H0064905"/>
  </r>
  <r>
    <x v="224"/>
    <n v="10000"/>
    <n v="10000"/>
    <d v="2025-04-04T00:00:00"/>
    <s v="502LAUGH"/>
    <s v=" 8:51:28 am"/>
    <n v="8613409"/>
    <m/>
    <x v="0"/>
    <s v="Yes"/>
    <x v="12"/>
    <x v="12"/>
    <s v="PM80"/>
    <s v="YAP ZHI PING"/>
    <n v="1760"/>
    <m/>
    <m/>
    <d v="2025-04-03T00:00:00"/>
    <m/>
    <n v="75"/>
    <n v="132000"/>
    <s v="PE"/>
    <s v="730016300 REVA0001"/>
    <n v="0"/>
    <n v="132000"/>
    <n v="0"/>
    <n v="0"/>
    <n v="0"/>
    <n v="0"/>
    <m/>
    <m/>
    <n v="0"/>
    <m/>
    <m/>
    <m/>
    <m/>
    <m/>
    <m/>
    <m/>
    <m/>
    <x v="168"/>
    <x v="23"/>
    <x v="23"/>
    <m/>
    <n v="0"/>
    <n v="0"/>
    <n v="0"/>
    <n v="0"/>
    <n v="0"/>
    <n v="0"/>
    <m/>
    <m/>
    <m/>
    <s v="No"/>
    <s v="W664740"/>
    <n v="0"/>
    <m/>
    <s v="S19314"/>
    <m/>
    <m/>
    <s v="H0064911"/>
  </r>
  <r>
    <x v="225"/>
    <n v="10000"/>
    <n v="10000"/>
    <d v="2025-04-07T00:00:00"/>
    <s v="502LAUGH"/>
    <s v=" 8:58:25 am"/>
    <n v="8613409"/>
    <m/>
    <x v="0"/>
    <s v="Yes"/>
    <x v="12"/>
    <x v="12"/>
    <s v="PM80"/>
    <s v="YAP ZHI PING"/>
    <n v="1334"/>
    <m/>
    <m/>
    <d v="2025-04-03T00:00:00"/>
    <m/>
    <n v="60"/>
    <n v="80040"/>
    <s v="PE"/>
    <s v="740921700-32PC E0001"/>
    <n v="0"/>
    <n v="80000"/>
    <n v="40"/>
    <n v="0"/>
    <n v="0"/>
    <n v="0"/>
    <m/>
    <m/>
    <n v="0"/>
    <m/>
    <m/>
    <m/>
    <m/>
    <m/>
    <m/>
    <m/>
    <m/>
    <x v="181"/>
    <x v="23"/>
    <x v="23"/>
    <m/>
    <n v="0"/>
    <n v="0"/>
    <n v="0"/>
    <n v="0"/>
    <n v="0"/>
    <n v="0"/>
    <m/>
    <m/>
    <m/>
    <s v="No"/>
    <s v="W664742"/>
    <n v="0"/>
    <m/>
    <s v="S19314"/>
    <m/>
    <m/>
    <s v="H0064914"/>
  </r>
  <r>
    <x v="226"/>
    <n v="10000"/>
    <n v="10000"/>
    <d v="2025-04-08T00:00:00"/>
    <s v="502LAUGH"/>
    <s v=" 9:56:34 am"/>
    <s v="M0BVD0521"/>
    <m/>
    <x v="0"/>
    <s v="Yes"/>
    <x v="1"/>
    <x v="1"/>
    <s v="PM16"/>
    <s v="TEO KAH JUN"/>
    <n v="500"/>
    <m/>
    <m/>
    <d v="2025-04-03T00:00:00"/>
    <m/>
    <n v="250"/>
    <n v="125000"/>
    <s v="PE"/>
    <s v="107-54006900001"/>
    <n v="0"/>
    <n v="100000"/>
    <n v="25000"/>
    <n v="0"/>
    <n v="0"/>
    <n v="0"/>
    <m/>
    <m/>
    <n v="0"/>
    <m/>
    <m/>
    <m/>
    <m/>
    <m/>
    <m/>
    <m/>
    <m/>
    <x v="182"/>
    <x v="44"/>
    <x v="44"/>
    <m/>
    <n v="0"/>
    <n v="0"/>
    <n v="0"/>
    <n v="0"/>
    <n v="0"/>
    <n v="0"/>
    <m/>
    <m/>
    <m/>
    <s v="No"/>
    <s v="W664744"/>
    <n v="0"/>
    <m/>
    <s v="K11180"/>
    <m/>
    <m/>
    <s v="S0362026"/>
  </r>
  <r>
    <x v="227"/>
    <n v="10000"/>
    <n v="10000"/>
    <d v="2025-04-03T00:00:00"/>
    <s v="502LAUGH"/>
    <s v=" 1:35:03 pm"/>
    <s v="3830U7060"/>
    <m/>
    <x v="0"/>
    <s v="Yes"/>
    <x v="7"/>
    <x v="7"/>
    <s v="PM68"/>
    <s v="LEE KIM LIANG"/>
    <n v="200"/>
    <m/>
    <m/>
    <d v="2025-04-03T00:00:00"/>
    <m/>
    <n v="1"/>
    <n v="200"/>
    <s v="PE"/>
    <n v="107335250001"/>
    <n v="0"/>
    <n v="200"/>
    <n v="0"/>
    <n v="0"/>
    <n v="0"/>
    <n v="0"/>
    <m/>
    <m/>
    <n v="0"/>
    <m/>
    <m/>
    <m/>
    <m/>
    <m/>
    <m/>
    <m/>
    <m/>
    <x v="183"/>
    <x v="15"/>
    <x v="15"/>
    <m/>
    <n v="0"/>
    <n v="0"/>
    <n v="0"/>
    <n v="0"/>
    <n v="0"/>
    <n v="0"/>
    <m/>
    <m/>
    <m/>
    <s v="No"/>
    <s v="W664750"/>
    <n v="0"/>
    <m/>
    <s v="I09109"/>
    <m/>
    <m/>
    <s v="S0362087"/>
  </r>
  <r>
    <x v="228"/>
    <n v="10000"/>
    <n v="20000"/>
    <d v="2025-04-04T00:00:00"/>
    <s v="502LAUGH"/>
    <s v=" 4:15:18 pm"/>
    <s v="M0BSM3241"/>
    <m/>
    <x v="0"/>
    <s v="Yes"/>
    <x v="18"/>
    <x v="17"/>
    <s v="PM17"/>
    <s v="NG SWEE CHEA"/>
    <n v="2000"/>
    <m/>
    <m/>
    <d v="2025-04-03T00:00:00"/>
    <m/>
    <n v="4"/>
    <n v="8000"/>
    <s v="PE"/>
    <s v="86.J7350001"/>
    <n v="0"/>
    <n v="5000"/>
    <n v="3000"/>
    <n v="0"/>
    <n v="0"/>
    <n v="0"/>
    <m/>
    <m/>
    <n v="0"/>
    <m/>
    <m/>
    <m/>
    <m/>
    <m/>
    <m/>
    <m/>
    <m/>
    <x v="184"/>
    <x v="45"/>
    <x v="45"/>
    <m/>
    <n v="0"/>
    <n v="0"/>
    <n v="0"/>
    <n v="0"/>
    <n v="0"/>
    <n v="0"/>
    <m/>
    <m/>
    <m/>
    <s v="No"/>
    <s v="W664751"/>
    <n v="0"/>
    <m/>
    <s v="T20390-PMI"/>
    <m/>
    <m/>
    <s v="S0362148"/>
  </r>
  <r>
    <x v="149"/>
    <n v="10000"/>
    <n v="20000"/>
    <d v="2025-04-03T00:00:00"/>
    <s v="502LAUGH"/>
    <d v="1899-12-30T10:10:36"/>
    <s v="2101818U5/M0B7C2220"/>
    <m/>
    <x v="1"/>
    <s v="Yes"/>
    <x v="17"/>
    <x v="16"/>
    <s v="PM11"/>
    <s v="TEE MENG CHAI"/>
    <n v="1072"/>
    <m/>
    <m/>
    <d v="2025-04-03T00:00:00"/>
    <m/>
    <n v="56"/>
    <n v="60032"/>
    <s v="PE"/>
    <s v="86.B9480001"/>
    <n v="0"/>
    <n v="50000"/>
    <n v="10032"/>
    <n v="0"/>
    <n v="0"/>
    <n v="0"/>
    <m/>
    <m/>
    <n v="0"/>
    <m/>
    <m/>
    <m/>
    <m/>
    <m/>
    <m/>
    <m/>
    <m/>
    <x v="126"/>
    <x v="40"/>
    <x v="40"/>
    <m/>
    <n v="0"/>
    <n v="0"/>
    <n v="0"/>
    <n v="0"/>
    <n v="0"/>
    <n v="0"/>
    <m/>
    <m/>
    <m/>
    <s v="No"/>
    <s v="W664760"/>
    <n v="0"/>
    <m/>
    <s v="C03423"/>
    <m/>
    <m/>
    <s v="S0362176"/>
  </r>
  <r>
    <x v="229"/>
    <n v="10000"/>
    <n v="10000"/>
    <d v="2025-04-04T00:00:00"/>
    <s v="502LAUGH"/>
    <d v="1899-12-30T11:34:19"/>
    <s v="4092605U5A"/>
    <m/>
    <x v="0"/>
    <s v="Yes"/>
    <x v="26"/>
    <x v="22"/>
    <s v="PS13"/>
    <s v="YEE CHENG MENG"/>
    <n v="2000"/>
    <m/>
    <m/>
    <d v="2025-04-03T00:00:00"/>
    <m/>
    <n v="1"/>
    <n v="2000"/>
    <s v="PE"/>
    <s v="250-6238-000001"/>
    <n v="0"/>
    <n v="2000"/>
    <n v="0"/>
    <n v="0"/>
    <n v="0"/>
    <n v="0"/>
    <m/>
    <m/>
    <n v="0"/>
    <m/>
    <m/>
    <m/>
    <m/>
    <m/>
    <m/>
    <m/>
    <m/>
    <x v="185"/>
    <x v="29"/>
    <x v="29"/>
    <m/>
    <n v="0"/>
    <n v="0"/>
    <n v="0"/>
    <n v="0"/>
    <n v="0"/>
    <n v="0"/>
    <m/>
    <m/>
    <m/>
    <s v="No"/>
    <s v="W664762"/>
    <n v="0"/>
    <m/>
    <s v="J10025"/>
    <m/>
    <m/>
    <s v="S0362359"/>
  </r>
  <r>
    <x v="230"/>
    <n v="10000"/>
    <n v="10000"/>
    <d v="2025-04-04T00:00:00"/>
    <s v="502LAUGH"/>
    <s v=" 8:53:18 am"/>
    <s v="5323501-04-01-08"/>
    <m/>
    <x v="0"/>
    <s v="Yes"/>
    <x v="12"/>
    <x v="12"/>
    <s v="PM80"/>
    <s v="YAP ZHI PING"/>
    <n v="200"/>
    <m/>
    <m/>
    <d v="2025-04-03T00:00:00"/>
    <m/>
    <n v="60"/>
    <n v="12020"/>
    <s v="PE"/>
    <s v="1125-790-00002 R0001"/>
    <n v="0"/>
    <n v="12000"/>
    <n v="20"/>
    <n v="0"/>
    <n v="0"/>
    <n v="0"/>
    <m/>
    <m/>
    <n v="0"/>
    <m/>
    <m/>
    <m/>
    <m/>
    <m/>
    <m/>
    <m/>
    <m/>
    <x v="186"/>
    <x v="13"/>
    <x v="13"/>
    <m/>
    <n v="0"/>
    <n v="0"/>
    <n v="0"/>
    <n v="0"/>
    <n v="0"/>
    <n v="0"/>
    <m/>
    <m/>
    <m/>
    <s v="No"/>
    <s v="W664764"/>
    <n v="0"/>
    <m/>
    <s v="M13337-SMD"/>
    <m/>
    <m/>
    <s v="S0362363"/>
  </r>
  <r>
    <x v="230"/>
    <n v="20000"/>
    <n v="10000"/>
    <d v="2025-04-04T00:00:00"/>
    <s v="502LAUGH"/>
    <s v=" 8:53:18 am"/>
    <s v="5323501-04-01-08"/>
    <m/>
    <x v="0"/>
    <s v="Yes"/>
    <x v="12"/>
    <x v="12"/>
    <s v="PM80"/>
    <s v="YAP ZHI PING"/>
    <n v="2267"/>
    <m/>
    <m/>
    <d v="2025-04-03T00:00:00"/>
    <m/>
    <n v="60"/>
    <n v="136000"/>
    <s v="PE"/>
    <s v="1125-790-00002 R0001"/>
    <n v="0"/>
    <n v="136000"/>
    <n v="0"/>
    <n v="0"/>
    <n v="0"/>
    <n v="0"/>
    <m/>
    <m/>
    <n v="0"/>
    <m/>
    <m/>
    <m/>
    <m/>
    <m/>
    <m/>
    <m/>
    <m/>
    <x v="186"/>
    <x v="13"/>
    <x v="13"/>
    <m/>
    <n v="0"/>
    <n v="0"/>
    <n v="0"/>
    <n v="0"/>
    <n v="0"/>
    <n v="0"/>
    <m/>
    <m/>
    <m/>
    <s v="No"/>
    <s v="W664764"/>
    <n v="0"/>
    <m/>
    <s v="M13337-SMD"/>
    <m/>
    <m/>
    <s v="S0362363"/>
  </r>
  <r>
    <x v="231"/>
    <n v="10000"/>
    <n v="10000"/>
    <d v="2025-04-04T00:00:00"/>
    <s v="502LAUGH"/>
    <s v=" 8:53:18 am"/>
    <s v="5323501-04-01-08"/>
    <m/>
    <x v="0"/>
    <s v="Yes"/>
    <x v="12"/>
    <x v="12"/>
    <s v="PM80"/>
    <s v="YAP ZHI PING"/>
    <n v="4"/>
    <m/>
    <m/>
    <d v="2025-04-03T00:00:00"/>
    <m/>
    <n v="60"/>
    <n v="240"/>
    <s v="PE"/>
    <s v="1125-790-00002 R0001"/>
    <n v="0"/>
    <n v="182"/>
    <n v="58"/>
    <n v="0"/>
    <n v="0"/>
    <n v="0"/>
    <m/>
    <m/>
    <n v="0"/>
    <m/>
    <m/>
    <m/>
    <m/>
    <m/>
    <m/>
    <m/>
    <m/>
    <x v="186"/>
    <x v="13"/>
    <x v="13"/>
    <m/>
    <n v="0"/>
    <n v="0"/>
    <n v="0"/>
    <n v="0"/>
    <n v="0"/>
    <n v="0"/>
    <m/>
    <m/>
    <m/>
    <s v="No"/>
    <s v="W664765"/>
    <n v="0"/>
    <m/>
    <s v="M13337-SMD"/>
    <m/>
    <m/>
    <s v="ZSA101791"/>
  </r>
  <r>
    <x v="232"/>
    <n v="10000"/>
    <n v="10000"/>
    <d v="2025-04-30T00:00:00"/>
    <s v="502LAUGH"/>
    <s v=" 1:20:37 pm"/>
    <s v="U4625S161/3830U7060"/>
    <m/>
    <x v="0"/>
    <s v="Yes"/>
    <x v="0"/>
    <x v="0"/>
    <s v="PP24"/>
    <s v="HO HON SENG"/>
    <n v="500"/>
    <m/>
    <m/>
    <d v="2025-04-03T00:00:00"/>
    <m/>
    <n v="1"/>
    <n v="500"/>
    <s v="PE"/>
    <s v="19003623-I0001"/>
    <n v="0"/>
    <n v="500"/>
    <n v="0"/>
    <n v="0"/>
    <n v="0"/>
    <n v="0"/>
    <m/>
    <m/>
    <n v="0"/>
    <m/>
    <m/>
    <m/>
    <m/>
    <m/>
    <m/>
    <m/>
    <m/>
    <x v="187"/>
    <x v="15"/>
    <x v="15"/>
    <m/>
    <n v="0"/>
    <n v="0"/>
    <n v="0"/>
    <n v="0"/>
    <n v="0"/>
    <n v="0"/>
    <m/>
    <m/>
    <m/>
    <s v="No"/>
    <s v="W665682"/>
    <n v="0"/>
    <m/>
    <s v="I09109"/>
    <m/>
    <m/>
    <s v="S0362365"/>
  </r>
  <r>
    <x v="233"/>
    <n v="10000"/>
    <n v="10000"/>
    <d v="2025-04-30T00:00:00"/>
    <s v="502LAUGH"/>
    <s v=" 1:21:38 pm"/>
    <s v="U4625S161/3830U7060"/>
    <m/>
    <x v="0"/>
    <s v="Yes"/>
    <x v="0"/>
    <x v="0"/>
    <s v="PP24"/>
    <s v="HO HON SENG"/>
    <n v="1000"/>
    <m/>
    <m/>
    <d v="2025-04-03T00:00:00"/>
    <m/>
    <n v="1"/>
    <n v="1000"/>
    <s v="PE"/>
    <s v="19004580-I0001"/>
    <n v="0"/>
    <n v="1000"/>
    <n v="0"/>
    <n v="0"/>
    <n v="0"/>
    <n v="0"/>
    <m/>
    <m/>
    <n v="0"/>
    <m/>
    <m/>
    <m/>
    <m/>
    <m/>
    <m/>
    <m/>
    <m/>
    <x v="188"/>
    <x v="15"/>
    <x v="15"/>
    <m/>
    <n v="0"/>
    <n v="0"/>
    <n v="0"/>
    <n v="0"/>
    <n v="0"/>
    <n v="0"/>
    <m/>
    <m/>
    <m/>
    <s v="No"/>
    <s v="W665929"/>
    <n v="0"/>
    <m/>
    <s v="I09109"/>
    <m/>
    <m/>
    <s v="S0362365"/>
  </r>
  <r>
    <x v="234"/>
    <n v="10000"/>
    <n v="20000"/>
    <d v="2025-04-07T00:00:00"/>
    <s v="505KANGHS"/>
    <s v=" 5:38:32 pm"/>
    <s v="M0BTQ4840"/>
    <s v="FSC30666"/>
    <x v="0"/>
    <s v="No"/>
    <x v="11"/>
    <x v="11"/>
    <s v="PM09"/>
    <s v="PANG JING FULL"/>
    <n v="3334"/>
    <m/>
    <m/>
    <d v="2025-04-04T00:00:00"/>
    <m/>
    <n v="6"/>
    <n v="20004"/>
    <s v="PE"/>
    <s v="L001-773057-00000004"/>
    <n v="0"/>
    <n v="0"/>
    <n v="0"/>
    <n v="0"/>
    <n v="0"/>
    <n v="0"/>
    <m/>
    <m/>
    <n v="0"/>
    <m/>
    <m/>
    <m/>
    <s v="No"/>
    <n v="0"/>
    <s v="No"/>
    <m/>
    <m/>
    <x v="189"/>
    <x v="10"/>
    <x v="10"/>
    <m/>
    <n v="0"/>
    <n v="0"/>
    <n v="0"/>
    <n v="0"/>
    <n v="0"/>
    <n v="0"/>
    <m/>
    <m/>
    <m/>
    <s v="No"/>
    <m/>
    <m/>
    <m/>
    <s v="W23041-TH"/>
    <m/>
    <m/>
    <s v="H0064673"/>
  </r>
  <r>
    <x v="1"/>
    <n v="10000"/>
    <n v="20000"/>
    <d v="2025-04-04T00:00:00"/>
    <s v="502LAUGH"/>
    <s v=" 5:16:20 pm"/>
    <n v="10620258022"/>
    <s v="FDC30934"/>
    <x v="1"/>
    <s v="No"/>
    <x v="3"/>
    <x v="3"/>
    <s v="PM74"/>
    <s v="YONG CHEE SOON"/>
    <n v="454"/>
    <m/>
    <m/>
    <d v="2025-04-04T00:00:00"/>
    <m/>
    <n v="15"/>
    <n v="6810"/>
    <s v="PE"/>
    <s v="CZ633-800050001"/>
    <n v="0"/>
    <n v="0"/>
    <n v="0"/>
    <n v="0"/>
    <n v="0"/>
    <n v="0"/>
    <m/>
    <m/>
    <n v="0"/>
    <m/>
    <m/>
    <m/>
    <s v="No"/>
    <n v="0"/>
    <s v="No"/>
    <m/>
    <m/>
    <x v="1"/>
    <x v="1"/>
    <x v="1"/>
    <m/>
    <n v="0"/>
    <n v="0"/>
    <n v="0"/>
    <n v="0"/>
    <n v="0"/>
    <n v="0"/>
    <m/>
    <m/>
    <m/>
    <s v="No"/>
    <m/>
    <m/>
    <m/>
    <s v="H08031-JIM"/>
    <m/>
    <m/>
    <s v="S0361845"/>
  </r>
  <r>
    <x v="2"/>
    <n v="10000"/>
    <n v="20000"/>
    <d v="2025-04-04T00:00:00"/>
    <s v="502LAUGH"/>
    <s v=" 5:15:26 pm"/>
    <n v="10620258022"/>
    <s v="FDC30934"/>
    <x v="1"/>
    <s v="No"/>
    <x v="3"/>
    <x v="3"/>
    <s v="PM74"/>
    <s v="YONG CHEE SOON"/>
    <n v="367"/>
    <m/>
    <m/>
    <d v="2025-04-04T00:00:00"/>
    <m/>
    <n v="15"/>
    <n v="5505"/>
    <s v="PE"/>
    <s v="CZ635-800050001"/>
    <n v="0"/>
    <n v="0"/>
    <n v="0"/>
    <n v="0"/>
    <n v="0"/>
    <n v="0"/>
    <m/>
    <m/>
    <n v="0"/>
    <m/>
    <m/>
    <m/>
    <s v="No"/>
    <n v="0"/>
    <s v="No"/>
    <m/>
    <m/>
    <x v="2"/>
    <x v="1"/>
    <x v="1"/>
    <m/>
    <n v="0"/>
    <n v="0"/>
    <n v="0"/>
    <n v="0"/>
    <n v="0"/>
    <n v="0"/>
    <m/>
    <m/>
    <m/>
    <s v="No"/>
    <m/>
    <m/>
    <m/>
    <s v="H08031-JIM"/>
    <m/>
    <m/>
    <s v="S0361902"/>
  </r>
  <r>
    <x v="235"/>
    <n v="10000"/>
    <n v="30000"/>
    <d v="2025-04-07T00:00:00"/>
    <s v="502LAUGH"/>
    <s v=" 8:46:12 am"/>
    <s v="10639931106/10639931103/10639931102/10639931104"/>
    <m/>
    <x v="2"/>
    <s v="Yes"/>
    <x v="22"/>
    <x v="19"/>
    <s v="QM54"/>
    <s v="TAN SWEE LENG"/>
    <n v="56000"/>
    <m/>
    <m/>
    <d v="2025-04-04T00:00:00"/>
    <m/>
    <n v="9"/>
    <n v="504000"/>
    <s v="PE"/>
    <s v="5180-0102-BH2120001"/>
    <n v="0"/>
    <n v="500000"/>
    <n v="4000"/>
    <n v="0"/>
    <n v="0"/>
    <n v="0"/>
    <m/>
    <m/>
    <n v="0"/>
    <m/>
    <m/>
    <m/>
    <m/>
    <m/>
    <m/>
    <m/>
    <m/>
    <x v="190"/>
    <x v="1"/>
    <x v="1"/>
    <m/>
    <n v="0"/>
    <n v="0"/>
    <n v="0"/>
    <n v="0"/>
    <n v="0"/>
    <n v="0"/>
    <m/>
    <m/>
    <m/>
    <s v="No"/>
    <s v="W664482"/>
    <n v="0"/>
    <m/>
    <s v="H08031-JIM"/>
    <m/>
    <m/>
    <s v="S0355320"/>
  </r>
  <r>
    <x v="236"/>
    <n v="10000"/>
    <n v="30000"/>
    <d v="2025-04-04T00:00:00"/>
    <s v="502LAUGH"/>
    <s v=" 5:13:10 pm"/>
    <s v="M0BU23510990/MOBVG3280"/>
    <m/>
    <x v="0"/>
    <s v="Yes"/>
    <x v="34"/>
    <x v="3"/>
    <s v="PS96"/>
    <s v="HONG QUANSHUN"/>
    <n v="8000"/>
    <m/>
    <m/>
    <d v="2025-04-04T00:00:00"/>
    <m/>
    <n v="6"/>
    <n v="48000"/>
    <s v="PE"/>
    <s v="10036212001 REVA0001"/>
    <n v="0"/>
    <n v="47059"/>
    <n v="941"/>
    <n v="0"/>
    <n v="0"/>
    <n v="0"/>
    <m/>
    <m/>
    <n v="0"/>
    <m/>
    <m/>
    <m/>
    <m/>
    <m/>
    <m/>
    <m/>
    <m/>
    <x v="191"/>
    <x v="17"/>
    <x v="17"/>
    <m/>
    <n v="0"/>
    <n v="0"/>
    <n v="0"/>
    <n v="0"/>
    <n v="0"/>
    <n v="0"/>
    <m/>
    <m/>
    <m/>
    <s v="No"/>
    <s v="W664072"/>
    <n v="0"/>
    <m/>
    <s v="E05166-JAPAC"/>
    <m/>
    <m/>
    <s v="S0357484"/>
  </r>
  <r>
    <x v="237"/>
    <n v="10000"/>
    <n v="10000"/>
    <d v="2025-04-11T00:00:00"/>
    <s v="502LAUGH"/>
    <s v=" 9:12:17 am"/>
    <s v="WO2024/5284/1010831/XHX24911A1407/XHX2412190201/80117500"/>
    <m/>
    <x v="0"/>
    <s v="Yes"/>
    <x v="5"/>
    <x v="5"/>
    <s v="PM47"/>
    <s v="CHEAN WEI KEONG"/>
    <n v="90000"/>
    <m/>
    <m/>
    <d v="2025-04-04T00:00:00"/>
    <m/>
    <n v="8"/>
    <n v="720000"/>
    <s v="PE"/>
    <s v="MT273730001"/>
    <n v="0"/>
    <n v="720000"/>
    <n v="0"/>
    <n v="0"/>
    <n v="0"/>
    <n v="0"/>
    <m/>
    <m/>
    <n v="0"/>
    <m/>
    <m/>
    <m/>
    <m/>
    <m/>
    <m/>
    <m/>
    <m/>
    <x v="6"/>
    <x v="4"/>
    <x v="4"/>
    <m/>
    <n v="0"/>
    <n v="0"/>
    <n v="0"/>
    <n v="0"/>
    <n v="0"/>
    <n v="0"/>
    <m/>
    <m/>
    <m/>
    <s v="No"/>
    <s v="W664507"/>
    <n v="0"/>
    <m/>
    <s v="Z26002"/>
    <m/>
    <m/>
    <s v="S0360896"/>
  </r>
  <r>
    <x v="237"/>
    <n v="20000"/>
    <n v="10000"/>
    <d v="2025-04-11T00:00:00"/>
    <s v="502LAUGH"/>
    <s v=" 9:12:17 am"/>
    <s v="WO2024/5284/1010831/XHX24911A1407/XHX2412190201/80117500"/>
    <m/>
    <x v="0"/>
    <s v="Yes"/>
    <x v="5"/>
    <x v="5"/>
    <s v="PM47"/>
    <s v="CHEAN WEI KEONG"/>
    <n v="10000"/>
    <m/>
    <m/>
    <d v="2025-04-04T00:00:00"/>
    <m/>
    <n v="8"/>
    <n v="80000"/>
    <s v="PE"/>
    <s v="MT273730001"/>
    <n v="0"/>
    <n v="80000"/>
    <n v="0"/>
    <n v="0"/>
    <n v="0"/>
    <n v="0"/>
    <m/>
    <m/>
    <n v="0"/>
    <m/>
    <m/>
    <m/>
    <m/>
    <m/>
    <m/>
    <m/>
    <m/>
    <x v="6"/>
    <x v="4"/>
    <x v="4"/>
    <m/>
    <n v="0"/>
    <n v="0"/>
    <n v="0"/>
    <n v="0"/>
    <n v="0"/>
    <n v="0"/>
    <m/>
    <m/>
    <m/>
    <s v="No"/>
    <s v="W664507"/>
    <n v="0"/>
    <m/>
    <s v="Z26002"/>
    <m/>
    <m/>
    <s v="S0360896"/>
  </r>
  <r>
    <x v="237"/>
    <n v="20000"/>
    <n v="20000"/>
    <d v="2025-04-11T00:00:00"/>
    <s v="502LAUGH"/>
    <s v=" 9:12:17 am"/>
    <s v="WO2024/5284/1010831/XHX24911A1407/XHX2412190201/80117500"/>
    <m/>
    <x v="0"/>
    <s v="Yes"/>
    <x v="5"/>
    <x v="5"/>
    <s v="PM55"/>
    <s v="CHAN SAU PENG"/>
    <n v="35000"/>
    <m/>
    <m/>
    <d v="2025-04-04T00:00:00"/>
    <m/>
    <n v="8"/>
    <n v="280000"/>
    <s v="PE"/>
    <s v="MT273730001"/>
    <n v="0"/>
    <n v="280000"/>
    <n v="0"/>
    <n v="0"/>
    <n v="0"/>
    <n v="0"/>
    <m/>
    <m/>
    <n v="0"/>
    <m/>
    <m/>
    <m/>
    <m/>
    <m/>
    <m/>
    <m/>
    <m/>
    <x v="6"/>
    <x v="4"/>
    <x v="4"/>
    <m/>
    <n v="0"/>
    <n v="0"/>
    <n v="0"/>
    <n v="0"/>
    <n v="0"/>
    <n v="0"/>
    <m/>
    <m/>
    <m/>
    <s v="No"/>
    <s v="W664507"/>
    <n v="0"/>
    <m/>
    <s v="Z26002"/>
    <m/>
    <m/>
    <s v="S0360896"/>
  </r>
  <r>
    <x v="238"/>
    <n v="10000"/>
    <n v="20000"/>
    <d v="2025-04-04T00:00:00"/>
    <s v="502LAUGH"/>
    <s v=" 1:00:22 pm"/>
    <s v="U3B12S049"/>
    <m/>
    <x v="0"/>
    <s v="Yes"/>
    <x v="7"/>
    <x v="7"/>
    <s v="PM68"/>
    <s v="LEE KIM LIANG"/>
    <n v="1250"/>
    <m/>
    <m/>
    <d v="2025-04-04T00:00:00"/>
    <m/>
    <n v="8"/>
    <n v="10000"/>
    <s v="PE"/>
    <s v="039714 REV5000001"/>
    <n v="0"/>
    <n v="10000"/>
    <n v="0"/>
    <n v="0"/>
    <n v="0"/>
    <n v="0"/>
    <m/>
    <m/>
    <n v="0"/>
    <m/>
    <m/>
    <m/>
    <m/>
    <m/>
    <m/>
    <m/>
    <m/>
    <x v="192"/>
    <x v="26"/>
    <x v="26"/>
    <m/>
    <n v="0"/>
    <n v="0"/>
    <n v="0"/>
    <n v="0"/>
    <n v="0"/>
    <n v="0"/>
    <m/>
    <m/>
    <m/>
    <s v="No"/>
    <s v="W664088"/>
    <n v="0"/>
    <m/>
    <s v="V22000"/>
    <m/>
    <m/>
    <s v="S0360940"/>
  </r>
  <r>
    <x v="239"/>
    <n v="10000"/>
    <n v="20000"/>
    <d v="2025-04-07T00:00:00"/>
    <s v="502LAUGH"/>
    <s v=" 8:42:04 am"/>
    <s v="U522458002"/>
    <m/>
    <x v="1"/>
    <s v="Yes"/>
    <x v="9"/>
    <x v="9"/>
    <s v="PM30"/>
    <s v="OH KIAN YUAN"/>
    <n v="2000"/>
    <m/>
    <m/>
    <d v="2025-04-04T00:00:00"/>
    <m/>
    <n v="1"/>
    <n v="2000"/>
    <s v="PE"/>
    <s v="250-0412-000001"/>
    <n v="0"/>
    <n v="2000"/>
    <n v="0"/>
    <n v="0"/>
    <n v="0"/>
    <n v="0"/>
    <m/>
    <m/>
    <n v="0"/>
    <m/>
    <m/>
    <m/>
    <m/>
    <m/>
    <m/>
    <m/>
    <m/>
    <x v="193"/>
    <x v="29"/>
    <x v="29"/>
    <m/>
    <n v="0"/>
    <n v="0"/>
    <n v="0"/>
    <n v="0"/>
    <n v="0"/>
    <n v="0"/>
    <m/>
    <m/>
    <m/>
    <s v="No"/>
    <s v="W664514"/>
    <n v="0"/>
    <m/>
    <s v="J10025"/>
    <m/>
    <m/>
    <s v="S0361007"/>
  </r>
  <r>
    <x v="240"/>
    <n v="10000"/>
    <n v="10000"/>
    <d v="2025-04-09T00:00:00"/>
    <s v="502LAUGH"/>
    <d v="1899-12-30T10:34:11"/>
    <s v="5307412-01-03-04/5307412-02-01-03/5305412-03-02-07"/>
    <m/>
    <x v="0"/>
    <s v="Yes"/>
    <x v="20"/>
    <x v="5"/>
    <s v="QC04"/>
    <s v="YANG TONGJING"/>
    <n v="36450"/>
    <m/>
    <m/>
    <d v="2025-04-04T00:00:00"/>
    <m/>
    <n v="2"/>
    <n v="72900"/>
    <s v="PE"/>
    <s v="723852900-PROTO 0001"/>
    <n v="0"/>
    <n v="72900"/>
    <n v="0"/>
    <n v="0"/>
    <n v="0"/>
    <n v="0"/>
    <m/>
    <m/>
    <n v="0"/>
    <m/>
    <m/>
    <m/>
    <m/>
    <m/>
    <m/>
    <m/>
    <m/>
    <x v="194"/>
    <x v="14"/>
    <x v="14"/>
    <m/>
    <n v="0"/>
    <n v="0"/>
    <n v="0"/>
    <n v="0"/>
    <n v="0"/>
    <n v="0"/>
    <m/>
    <m/>
    <m/>
    <s v="No"/>
    <s v="W664520"/>
    <n v="0"/>
    <m/>
    <s v="S19081-TH"/>
    <m/>
    <m/>
    <s v="H0064765"/>
  </r>
  <r>
    <x v="93"/>
    <n v="10000"/>
    <n v="30000"/>
    <d v="2025-04-04T00:00:00"/>
    <s v="502LAUGH"/>
    <s v=" 1:46:58 pm"/>
    <n v="10620258046"/>
    <m/>
    <x v="2"/>
    <s v="Yes"/>
    <x v="35"/>
    <x v="19"/>
    <s v="QM78"/>
    <s v="WONG SEAU JIN"/>
    <n v="10000"/>
    <m/>
    <m/>
    <d v="2025-04-04T00:00:00"/>
    <m/>
    <n v="11"/>
    <n v="110000"/>
    <s v="PE"/>
    <s v="T6N02-80020-FT0001"/>
    <n v="0"/>
    <n v="100000"/>
    <n v="10000"/>
    <n v="0"/>
    <n v="0"/>
    <n v="0"/>
    <m/>
    <m/>
    <n v="0"/>
    <m/>
    <m/>
    <m/>
    <m/>
    <m/>
    <m/>
    <m/>
    <m/>
    <x v="79"/>
    <x v="20"/>
    <x v="20"/>
    <m/>
    <n v="0"/>
    <n v="0"/>
    <n v="0"/>
    <n v="0"/>
    <n v="0"/>
    <n v="0"/>
    <m/>
    <m/>
    <m/>
    <s v="No"/>
    <s v="W664109"/>
    <n v="0"/>
    <m/>
    <s v="H08031-JIM-M"/>
    <m/>
    <m/>
    <s v="S0361213"/>
  </r>
  <r>
    <x v="241"/>
    <n v="10000"/>
    <n v="10000"/>
    <d v="2025-04-07T00:00:00"/>
    <s v="502LAUGH"/>
    <s v=" 8:33:18 am"/>
    <s v="M0BTQ4840"/>
    <m/>
    <x v="0"/>
    <s v="Yes"/>
    <x v="11"/>
    <x v="11"/>
    <s v="PM09"/>
    <s v="PANG JING FULL"/>
    <n v="167"/>
    <m/>
    <m/>
    <d v="2025-04-04T00:00:00"/>
    <m/>
    <n v="6"/>
    <n v="1002"/>
    <s v="PE"/>
    <s v="L001-773057-00000002"/>
    <n v="0"/>
    <n v="1000"/>
    <n v="2"/>
    <n v="0"/>
    <n v="0"/>
    <n v="0"/>
    <m/>
    <m/>
    <n v="0"/>
    <m/>
    <m/>
    <m/>
    <m/>
    <m/>
    <m/>
    <m/>
    <m/>
    <x v="195"/>
    <x v="12"/>
    <x v="12"/>
    <m/>
    <n v="0"/>
    <n v="0"/>
    <n v="0"/>
    <n v="0"/>
    <n v="0"/>
    <n v="0"/>
    <m/>
    <m/>
    <m/>
    <s v="No"/>
    <s v="W664550"/>
    <n v="0"/>
    <m/>
    <s v="X24001-WD-SUZHOU"/>
    <m/>
    <m/>
    <s v="S0361288"/>
  </r>
  <r>
    <x v="164"/>
    <n v="10000"/>
    <n v="20000"/>
    <d v="2025-04-07T00:00:00"/>
    <s v="505KANGHS"/>
    <s v=" 8:51:41 am"/>
    <s v="SG-5650696"/>
    <m/>
    <x v="0"/>
    <s v="Yes"/>
    <x v="2"/>
    <x v="2"/>
    <s v="PM59"/>
    <s v="VOON CHAN PIN"/>
    <n v="42000"/>
    <m/>
    <m/>
    <d v="2025-04-04T00:00:00"/>
    <m/>
    <n v="12"/>
    <n v="504000"/>
    <s v="PE"/>
    <n v="80256230001"/>
    <n v="0"/>
    <n v="504000"/>
    <n v="0"/>
    <n v="0"/>
    <n v="0"/>
    <n v="0"/>
    <m/>
    <m/>
    <n v="0"/>
    <m/>
    <m/>
    <m/>
    <m/>
    <m/>
    <m/>
    <m/>
    <m/>
    <x v="138"/>
    <x v="11"/>
    <x v="11"/>
    <m/>
    <n v="0"/>
    <n v="0"/>
    <n v="0"/>
    <n v="0"/>
    <n v="0"/>
    <n v="0"/>
    <m/>
    <m/>
    <m/>
    <s v="No"/>
    <s v="W664562"/>
    <n v="0"/>
    <m/>
    <s v="B02083"/>
    <m/>
    <m/>
    <s v="S0361322"/>
  </r>
  <r>
    <x v="242"/>
    <n v="10000"/>
    <n v="10000"/>
    <d v="2025-04-07T00:00:00"/>
    <s v="502LAUGH"/>
    <s v=" 8:59:07 am"/>
    <n v="234402"/>
    <m/>
    <x v="0"/>
    <s v="Yes"/>
    <x v="20"/>
    <x v="5"/>
    <s v="PM35"/>
    <s v="TAN MIN KANG"/>
    <n v="334"/>
    <m/>
    <m/>
    <d v="2025-04-04T00:00:00"/>
    <m/>
    <n v="180"/>
    <n v="60120"/>
    <s v="PE"/>
    <s v="1113-550-00020 R0001"/>
    <n v="0"/>
    <n v="60000"/>
    <n v="120"/>
    <n v="0"/>
    <n v="0"/>
    <n v="0"/>
    <m/>
    <m/>
    <n v="0"/>
    <m/>
    <m/>
    <m/>
    <m/>
    <m/>
    <m/>
    <m/>
    <m/>
    <x v="196"/>
    <x v="13"/>
    <x v="13"/>
    <m/>
    <n v="0"/>
    <n v="0"/>
    <n v="0"/>
    <n v="0"/>
    <n v="0"/>
    <n v="0"/>
    <m/>
    <m/>
    <m/>
    <s v="No"/>
    <s v="W664563"/>
    <n v="0"/>
    <m/>
    <s v="M13337-SMD"/>
    <m/>
    <m/>
    <s v="S0361340"/>
  </r>
  <r>
    <x v="243"/>
    <n v="10000"/>
    <n v="20000"/>
    <d v="2025-04-07T00:00:00"/>
    <s v="502LAUGH"/>
    <s v=" 8:33:47 am"/>
    <s v="J00VB7941"/>
    <m/>
    <x v="0"/>
    <s v="Yes"/>
    <x v="10"/>
    <x v="10"/>
    <s v="PS66"/>
    <s v="SIM ENG KWANG"/>
    <n v="1000"/>
    <m/>
    <m/>
    <d v="2025-04-04T00:00:00"/>
    <m/>
    <n v="1"/>
    <n v="1000"/>
    <s v="PE"/>
    <s v="250-5190-000001"/>
    <n v="0"/>
    <n v="1000"/>
    <n v="0"/>
    <n v="0"/>
    <n v="0"/>
    <n v="0"/>
    <m/>
    <m/>
    <n v="0"/>
    <m/>
    <m/>
    <m/>
    <m/>
    <m/>
    <m/>
    <m/>
    <m/>
    <x v="197"/>
    <x v="29"/>
    <x v="29"/>
    <m/>
    <n v="0"/>
    <n v="0"/>
    <n v="0"/>
    <n v="0"/>
    <n v="0"/>
    <n v="0"/>
    <m/>
    <m/>
    <m/>
    <s v="No"/>
    <s v="W664125"/>
    <n v="0"/>
    <m/>
    <s v="J10025"/>
    <m/>
    <m/>
    <s v="S0361373"/>
  </r>
  <r>
    <x v="166"/>
    <n v="10000"/>
    <n v="60000"/>
    <d v="2025-04-04T00:00:00"/>
    <s v="502LAUGH"/>
    <s v=" 5:33:58 pm"/>
    <s v="10620258042/10620258038"/>
    <m/>
    <x v="2"/>
    <s v="Yes"/>
    <x v="35"/>
    <x v="19"/>
    <s v="QM78"/>
    <s v="WONG SEAU JIN"/>
    <n v="16000"/>
    <m/>
    <m/>
    <d v="2025-04-04T00:00:00"/>
    <m/>
    <n v="11"/>
    <n v="176000"/>
    <s v="PE"/>
    <s v="3JB26-800010001"/>
    <n v="0"/>
    <n v="98462"/>
    <n v="77538"/>
    <n v="0"/>
    <n v="0"/>
    <n v="0"/>
    <m/>
    <m/>
    <n v="0"/>
    <m/>
    <m/>
    <m/>
    <m/>
    <m/>
    <m/>
    <m/>
    <m/>
    <x v="140"/>
    <x v="20"/>
    <x v="20"/>
    <m/>
    <n v="0"/>
    <n v="0"/>
    <n v="0"/>
    <n v="0"/>
    <n v="0"/>
    <n v="0"/>
    <m/>
    <m/>
    <m/>
    <s v="No"/>
    <s v="W664582"/>
    <n v="0"/>
    <m/>
    <s v="H08031-JIM-M"/>
    <m/>
    <m/>
    <s v="S0361414"/>
  </r>
  <r>
    <x v="244"/>
    <n v="10000"/>
    <n v="10000"/>
    <d v="2025-04-04T00:00:00"/>
    <s v="502LAUGH"/>
    <s v=" 4:14:20 pm"/>
    <s v="4092S1/404123725"/>
    <m/>
    <x v="0"/>
    <s v="Yes"/>
    <x v="7"/>
    <x v="7"/>
    <s v="PM68"/>
    <s v="LEE KIM LIANG"/>
    <n v="500"/>
    <m/>
    <m/>
    <d v="2025-04-04T00:00:00"/>
    <m/>
    <n v="1"/>
    <n v="500"/>
    <s v="PE"/>
    <s v="INACTIVE ASSET L0001"/>
    <n v="0"/>
    <n v="500"/>
    <n v="0"/>
    <n v="0"/>
    <n v="0"/>
    <n v="0"/>
    <m/>
    <m/>
    <n v="0"/>
    <m/>
    <m/>
    <m/>
    <m/>
    <m/>
    <m/>
    <m/>
    <m/>
    <x v="198"/>
    <x v="46"/>
    <x v="46"/>
    <m/>
    <n v="0"/>
    <n v="0"/>
    <n v="0"/>
    <n v="0"/>
    <n v="0"/>
    <n v="0"/>
    <m/>
    <m/>
    <m/>
    <s v="No"/>
    <s v="W664136"/>
    <n v="0"/>
    <m/>
    <s v="S19186"/>
    <m/>
    <m/>
    <s v="S0361430"/>
  </r>
  <r>
    <x v="245"/>
    <n v="10000"/>
    <n v="10000"/>
    <d v="2025-04-07T00:00:00"/>
    <s v="502LAUGH"/>
    <s v=" 8:54:52 am"/>
    <s v="T0AF1219072"/>
    <m/>
    <x v="0"/>
    <s v="Yes"/>
    <x v="8"/>
    <x v="8"/>
    <s v="PM84"/>
    <s v="TAN TAI TOH"/>
    <n v="2750"/>
    <m/>
    <m/>
    <d v="2025-04-04T00:00:00"/>
    <m/>
    <n v="16"/>
    <n v="44000"/>
    <s v="PE"/>
    <s v="714370201-ADS1360001"/>
    <n v="0"/>
    <n v="40000"/>
    <n v="4000"/>
    <n v="0"/>
    <n v="0"/>
    <n v="0"/>
    <m/>
    <m/>
    <n v="0"/>
    <m/>
    <m/>
    <m/>
    <m/>
    <m/>
    <m/>
    <m/>
    <m/>
    <x v="199"/>
    <x v="23"/>
    <x v="23"/>
    <m/>
    <n v="0"/>
    <n v="0"/>
    <n v="0"/>
    <n v="0"/>
    <n v="0"/>
    <n v="0"/>
    <m/>
    <m/>
    <m/>
    <s v="No"/>
    <s v="W664138"/>
    <n v="0"/>
    <m/>
    <s v="S19314"/>
    <m/>
    <m/>
    <s v="H0064846"/>
  </r>
  <r>
    <x v="245"/>
    <n v="10000"/>
    <n v="20000"/>
    <d v="2025-04-07T00:00:00"/>
    <s v="502LAUGH"/>
    <s v=" 8:54:52 am"/>
    <s v="T0AF1219072"/>
    <m/>
    <x v="1"/>
    <s v="Yes"/>
    <x v="12"/>
    <x v="12"/>
    <s v="PM80"/>
    <s v="YAP ZHI PING"/>
    <n v="2500"/>
    <m/>
    <m/>
    <d v="2025-04-04T00:00:00"/>
    <m/>
    <n v="16"/>
    <n v="40000"/>
    <s v="PE"/>
    <s v="714370201-ADS1360001"/>
    <n v="0"/>
    <n v="40000"/>
    <n v="0"/>
    <n v="0"/>
    <n v="0"/>
    <n v="0"/>
    <m/>
    <m/>
    <n v="0"/>
    <m/>
    <m/>
    <m/>
    <m/>
    <m/>
    <m/>
    <m/>
    <m/>
    <x v="199"/>
    <x v="23"/>
    <x v="23"/>
    <m/>
    <n v="0"/>
    <n v="0"/>
    <n v="0"/>
    <n v="0"/>
    <n v="0"/>
    <n v="0"/>
    <m/>
    <m/>
    <m/>
    <s v="No"/>
    <s v="W664138"/>
    <n v="0"/>
    <m/>
    <s v="S19314"/>
    <m/>
    <m/>
    <s v="H0064846"/>
  </r>
  <r>
    <x v="112"/>
    <n v="10000"/>
    <n v="20000"/>
    <d v="2025-04-04T00:00:00"/>
    <s v="502LAUGH"/>
    <s v=" 2:29:24 pm"/>
    <n v="501060725"/>
    <m/>
    <x v="1"/>
    <s v="Yes"/>
    <x v="10"/>
    <x v="10"/>
    <s v="PS66"/>
    <s v="SIM ENG KWANG"/>
    <n v="2500"/>
    <m/>
    <m/>
    <d v="2025-04-04T00:00:00"/>
    <m/>
    <n v="2"/>
    <n v="5000"/>
    <s v="PE"/>
    <s v="OHARA LABEL0001"/>
    <n v="0"/>
    <n v="5000"/>
    <n v="0"/>
    <n v="0"/>
    <n v="0"/>
    <n v="0"/>
    <m/>
    <m/>
    <n v="0"/>
    <m/>
    <m/>
    <m/>
    <m/>
    <m/>
    <m/>
    <m/>
    <m/>
    <x v="98"/>
    <x v="32"/>
    <x v="32"/>
    <m/>
    <n v="0"/>
    <n v="0"/>
    <n v="0"/>
    <n v="0"/>
    <n v="0"/>
    <n v="0"/>
    <m/>
    <m/>
    <m/>
    <s v="No"/>
    <s v="W664142"/>
    <n v="0"/>
    <m/>
    <s v="H08217"/>
    <m/>
    <m/>
    <s v="S0361562"/>
  </r>
  <r>
    <x v="246"/>
    <n v="10000"/>
    <n v="20000"/>
    <d v="2025-04-07T00:00:00"/>
    <s v="505KANGHS"/>
    <s v=" 8:45:08 am"/>
    <n v="10656256096"/>
    <m/>
    <x v="1"/>
    <s v="Yes"/>
    <x v="3"/>
    <x v="3"/>
    <s v="PM74"/>
    <s v="YONG CHEE SOON"/>
    <n v="1285"/>
    <m/>
    <m/>
    <d v="2025-04-04T00:00:00"/>
    <m/>
    <n v="88"/>
    <n v="113080"/>
    <s v="PE"/>
    <s v="3YM58-80010-FT0001"/>
    <n v="0"/>
    <n v="100000"/>
    <n v="13080"/>
    <n v="0"/>
    <n v="0"/>
    <n v="0"/>
    <m/>
    <m/>
    <n v="0"/>
    <m/>
    <m/>
    <m/>
    <m/>
    <m/>
    <m/>
    <m/>
    <m/>
    <x v="200"/>
    <x v="20"/>
    <x v="20"/>
    <m/>
    <n v="0"/>
    <n v="0"/>
    <n v="0"/>
    <n v="0"/>
    <n v="0"/>
    <n v="0"/>
    <m/>
    <m/>
    <m/>
    <s v="No"/>
    <s v="W664603"/>
    <n v="0"/>
    <m/>
    <s v="H08031-JIM-M"/>
    <m/>
    <m/>
    <s v="S0361569"/>
  </r>
  <r>
    <x v="247"/>
    <n v="10000"/>
    <n v="10000"/>
    <d v="2025-04-04T00:00:00"/>
    <s v="502LAUGH"/>
    <s v=" 2:54:08 pm"/>
    <s v="SG-5644655 01"/>
    <m/>
    <x v="0"/>
    <s v="Yes"/>
    <x v="6"/>
    <x v="6"/>
    <s v="PS74"/>
    <s v="GOH CHIN TECK"/>
    <n v="1000"/>
    <m/>
    <m/>
    <d v="2025-04-04T00:00:00"/>
    <m/>
    <n v="10"/>
    <n v="10000"/>
    <s v="PE"/>
    <n v="112023700001"/>
    <n v="0"/>
    <n v="10000"/>
    <n v="0"/>
    <n v="0"/>
    <n v="0"/>
    <n v="0"/>
    <m/>
    <m/>
    <n v="0"/>
    <m/>
    <m/>
    <m/>
    <m/>
    <m/>
    <m/>
    <m/>
    <m/>
    <x v="201"/>
    <x v="28"/>
    <x v="28"/>
    <m/>
    <n v="0"/>
    <n v="0"/>
    <n v="0"/>
    <n v="0"/>
    <n v="0"/>
    <n v="0"/>
    <m/>
    <m/>
    <m/>
    <s v="No"/>
    <s v="W664145"/>
    <n v="0"/>
    <m/>
    <s v="I09180"/>
    <m/>
    <m/>
    <s v="S0361668"/>
  </r>
  <r>
    <x v="247"/>
    <n v="20000"/>
    <n v="10000"/>
    <d v="2025-04-04T00:00:00"/>
    <s v="502LAUGH"/>
    <s v=" 2:54:08 pm"/>
    <s v="SG-5644655 01"/>
    <m/>
    <x v="0"/>
    <s v="Yes"/>
    <x v="6"/>
    <x v="6"/>
    <s v="PS74"/>
    <s v="GOH CHIN TECK"/>
    <n v="1000"/>
    <m/>
    <m/>
    <d v="2025-04-04T00:00:00"/>
    <m/>
    <n v="10"/>
    <n v="10000"/>
    <s v="PE"/>
    <n v="112023700001"/>
    <n v="0"/>
    <n v="10000"/>
    <n v="0"/>
    <n v="0"/>
    <n v="0"/>
    <n v="0"/>
    <m/>
    <m/>
    <n v="0"/>
    <m/>
    <m/>
    <m/>
    <m/>
    <m/>
    <m/>
    <m/>
    <m/>
    <x v="201"/>
    <x v="28"/>
    <x v="28"/>
    <m/>
    <n v="0"/>
    <n v="0"/>
    <n v="0"/>
    <n v="0"/>
    <n v="0"/>
    <n v="0"/>
    <m/>
    <m/>
    <m/>
    <s v="No"/>
    <s v="W664145"/>
    <n v="0"/>
    <m/>
    <s v="I09180"/>
    <m/>
    <m/>
    <s v="S0361668"/>
  </r>
  <r>
    <x v="247"/>
    <n v="30000"/>
    <n v="10000"/>
    <d v="2025-04-04T00:00:00"/>
    <s v="502LAUGH"/>
    <s v=" 2:54:08 pm"/>
    <s v="SG-5644655 01"/>
    <m/>
    <x v="0"/>
    <s v="Yes"/>
    <x v="6"/>
    <x v="6"/>
    <s v="PS74"/>
    <s v="GOH CHIN TECK"/>
    <n v="1000"/>
    <m/>
    <m/>
    <d v="2025-04-04T00:00:00"/>
    <m/>
    <n v="10"/>
    <n v="10000"/>
    <s v="PE"/>
    <n v="112023700001"/>
    <n v="0"/>
    <n v="10000"/>
    <n v="0"/>
    <n v="0"/>
    <n v="0"/>
    <n v="0"/>
    <m/>
    <m/>
    <n v="0"/>
    <m/>
    <m/>
    <m/>
    <m/>
    <m/>
    <m/>
    <m/>
    <m/>
    <x v="201"/>
    <x v="28"/>
    <x v="28"/>
    <m/>
    <n v="0"/>
    <n v="0"/>
    <n v="0"/>
    <n v="0"/>
    <n v="0"/>
    <n v="0"/>
    <m/>
    <m/>
    <m/>
    <s v="No"/>
    <s v="W664145"/>
    <n v="0"/>
    <m/>
    <s v="I09180"/>
    <m/>
    <m/>
    <s v="S0361668"/>
  </r>
  <r>
    <x v="247"/>
    <n v="40000"/>
    <n v="10000"/>
    <d v="2025-04-04T00:00:00"/>
    <s v="502LAUGH"/>
    <s v=" 2:54:08 pm"/>
    <s v="SG-5644655 01"/>
    <m/>
    <x v="0"/>
    <s v="Yes"/>
    <x v="6"/>
    <x v="6"/>
    <s v="PS74"/>
    <s v="GOH CHIN TECK"/>
    <n v="1000"/>
    <m/>
    <m/>
    <d v="2025-04-04T00:00:00"/>
    <m/>
    <n v="10"/>
    <n v="10000"/>
    <s v="PE"/>
    <n v="112023700001"/>
    <n v="0"/>
    <n v="10000"/>
    <n v="0"/>
    <n v="0"/>
    <n v="0"/>
    <n v="0"/>
    <m/>
    <m/>
    <n v="0"/>
    <m/>
    <m/>
    <m/>
    <m/>
    <m/>
    <m/>
    <m/>
    <m/>
    <x v="201"/>
    <x v="28"/>
    <x v="28"/>
    <m/>
    <n v="0"/>
    <n v="0"/>
    <n v="0"/>
    <n v="0"/>
    <n v="0"/>
    <n v="0"/>
    <m/>
    <m/>
    <m/>
    <s v="No"/>
    <s v="W664145"/>
    <n v="0"/>
    <m/>
    <s v="I09180"/>
    <m/>
    <m/>
    <s v="S0361668"/>
  </r>
  <r>
    <x v="247"/>
    <n v="50000"/>
    <n v="10000"/>
    <d v="2025-04-04T00:00:00"/>
    <s v="502LAUGH"/>
    <s v=" 2:54:08 pm"/>
    <s v="SG-5644655 01"/>
    <m/>
    <x v="0"/>
    <s v="Yes"/>
    <x v="6"/>
    <x v="6"/>
    <s v="PS74"/>
    <s v="GOH CHIN TECK"/>
    <n v="500"/>
    <m/>
    <m/>
    <d v="2025-04-04T00:00:00"/>
    <m/>
    <n v="10"/>
    <n v="5000"/>
    <s v="PE"/>
    <n v="112023700001"/>
    <n v="0"/>
    <n v="5000"/>
    <n v="0"/>
    <n v="0"/>
    <n v="0"/>
    <n v="0"/>
    <m/>
    <m/>
    <n v="0"/>
    <m/>
    <m/>
    <m/>
    <m/>
    <m/>
    <m/>
    <m/>
    <m/>
    <x v="201"/>
    <x v="28"/>
    <x v="28"/>
    <m/>
    <n v="0"/>
    <n v="0"/>
    <n v="0"/>
    <n v="0"/>
    <n v="0"/>
    <n v="0"/>
    <m/>
    <m/>
    <m/>
    <s v="No"/>
    <s v="W664145"/>
    <n v="0"/>
    <m/>
    <s v="I09180"/>
    <m/>
    <m/>
    <s v="S0361668"/>
  </r>
  <r>
    <x v="248"/>
    <n v="10000"/>
    <n v="10000"/>
    <d v="2025-04-04T00:00:00"/>
    <s v="502LAUGH"/>
    <s v=" 4:36:46 pm"/>
    <s v="SG-5644655 01"/>
    <m/>
    <x v="0"/>
    <s v="Yes"/>
    <x v="6"/>
    <x v="6"/>
    <s v="PS74"/>
    <s v="GOH CHIN TECK"/>
    <n v="300"/>
    <m/>
    <m/>
    <d v="2025-04-04T00:00:00"/>
    <m/>
    <n v="10"/>
    <n v="3000"/>
    <s v="PE"/>
    <n v="112024500001"/>
    <n v="0"/>
    <n v="3000"/>
    <n v="0"/>
    <n v="0"/>
    <n v="0"/>
    <n v="0"/>
    <m/>
    <m/>
    <n v="0"/>
    <m/>
    <m/>
    <m/>
    <m/>
    <m/>
    <m/>
    <m/>
    <m/>
    <x v="202"/>
    <x v="28"/>
    <x v="28"/>
    <m/>
    <n v="0"/>
    <n v="0"/>
    <n v="0"/>
    <n v="0"/>
    <n v="0"/>
    <n v="0"/>
    <m/>
    <m/>
    <m/>
    <s v="No"/>
    <s v="W664149"/>
    <n v="0"/>
    <m/>
    <s v="I09180"/>
    <m/>
    <m/>
    <s v="S0361678"/>
  </r>
  <r>
    <x v="248"/>
    <n v="20000"/>
    <n v="10000"/>
    <d v="2025-04-04T00:00:00"/>
    <s v="502LAUGH"/>
    <s v=" 4:36:46 pm"/>
    <s v="SG-5644655 01"/>
    <m/>
    <x v="0"/>
    <s v="Yes"/>
    <x v="6"/>
    <x v="6"/>
    <s v="PS74"/>
    <s v="GOH CHIN TECK"/>
    <n v="200"/>
    <m/>
    <m/>
    <d v="2025-04-04T00:00:00"/>
    <m/>
    <n v="10"/>
    <n v="2000"/>
    <s v="PE"/>
    <n v="112024500001"/>
    <n v="0"/>
    <n v="2000"/>
    <n v="0"/>
    <n v="0"/>
    <n v="0"/>
    <n v="0"/>
    <m/>
    <m/>
    <n v="0"/>
    <m/>
    <m/>
    <m/>
    <m/>
    <m/>
    <m/>
    <m/>
    <m/>
    <x v="202"/>
    <x v="28"/>
    <x v="28"/>
    <m/>
    <n v="0"/>
    <n v="0"/>
    <n v="0"/>
    <n v="0"/>
    <n v="0"/>
    <n v="0"/>
    <m/>
    <m/>
    <m/>
    <s v="No"/>
    <s v="W664149"/>
    <n v="0"/>
    <m/>
    <s v="I09180"/>
    <m/>
    <m/>
    <s v="S0361678"/>
  </r>
  <r>
    <x v="174"/>
    <n v="10000"/>
    <n v="20000"/>
    <d v="2025-04-04T00:00:00"/>
    <s v="502LAUGH"/>
    <s v=" 4:17:10 pm"/>
    <s v="J00WT7100"/>
    <m/>
    <x v="1"/>
    <s v="Yes"/>
    <x v="19"/>
    <x v="16"/>
    <s v="PMJ7"/>
    <s v="FOONG SEL YI"/>
    <n v="2000"/>
    <m/>
    <m/>
    <d v="2025-04-04T00:00:00"/>
    <m/>
    <n v="6"/>
    <n v="12000"/>
    <s v="PE"/>
    <n v="80834720001"/>
    <n v="0"/>
    <n v="10000"/>
    <n v="2000"/>
    <n v="0"/>
    <n v="0"/>
    <n v="0"/>
    <m/>
    <m/>
    <n v="0"/>
    <m/>
    <m/>
    <m/>
    <m/>
    <m/>
    <m/>
    <m/>
    <m/>
    <x v="144"/>
    <x v="11"/>
    <x v="11"/>
    <m/>
    <n v="0"/>
    <n v="0"/>
    <n v="0"/>
    <n v="0"/>
    <n v="0"/>
    <n v="0"/>
    <m/>
    <m/>
    <m/>
    <s v="No"/>
    <s v="W664619"/>
    <n v="0"/>
    <m/>
    <s v="B02083"/>
    <m/>
    <m/>
    <s v="S0361716"/>
  </r>
  <r>
    <x v="249"/>
    <n v="10000"/>
    <n v="10000"/>
    <d v="2025-04-07T00:00:00"/>
    <s v="502LAUGH"/>
    <s v=" 8:42:34 am"/>
    <n v="91221325"/>
    <m/>
    <x v="0"/>
    <s v="Yes"/>
    <x v="9"/>
    <x v="9"/>
    <s v="PM30"/>
    <s v="OH KIAN YUAN"/>
    <n v="1667"/>
    <m/>
    <m/>
    <d v="2025-04-04T00:00:00"/>
    <m/>
    <n v="6"/>
    <n v="10002"/>
    <s v="PE"/>
    <s v="2V9604710001"/>
    <n v="0"/>
    <n v="10000"/>
    <n v="2"/>
    <n v="0"/>
    <n v="0"/>
    <n v="0"/>
    <m/>
    <m/>
    <n v="0"/>
    <m/>
    <m/>
    <m/>
    <m/>
    <m/>
    <m/>
    <m/>
    <m/>
    <x v="203"/>
    <x v="38"/>
    <x v="38"/>
    <m/>
    <n v="0"/>
    <n v="0"/>
    <n v="0"/>
    <n v="0"/>
    <n v="0"/>
    <n v="0"/>
    <m/>
    <m/>
    <m/>
    <s v="No"/>
    <s v="W664621"/>
    <n v="0"/>
    <m/>
    <s v="T20198"/>
    <m/>
    <m/>
    <s v="S0361719"/>
  </r>
  <r>
    <x v="119"/>
    <n v="10000"/>
    <n v="20000"/>
    <d v="2025-04-07T00:00:00"/>
    <s v="505KANGHS"/>
    <s v=" 8:41:32 am"/>
    <n v="211041725"/>
    <m/>
    <x v="1"/>
    <s v="Yes"/>
    <x v="14"/>
    <x v="13"/>
    <s v="PM87"/>
    <s v="LEE SHIEN WEI"/>
    <n v="2100"/>
    <m/>
    <m/>
    <d v="2025-04-04T00:00:00"/>
    <m/>
    <n v="1"/>
    <n v="2100"/>
    <s v="PE"/>
    <s v="INSPECTION STICK0002"/>
    <n v="0"/>
    <n v="2000"/>
    <n v="100"/>
    <n v="0"/>
    <n v="0"/>
    <n v="0"/>
    <m/>
    <m/>
    <n v="0"/>
    <m/>
    <m/>
    <m/>
    <m/>
    <m/>
    <m/>
    <m/>
    <m/>
    <x v="104"/>
    <x v="34"/>
    <x v="34"/>
    <m/>
    <n v="0"/>
    <n v="0"/>
    <n v="0"/>
    <n v="0"/>
    <n v="0"/>
    <n v="0"/>
    <m/>
    <m/>
    <m/>
    <s v="No"/>
    <s v="W664154"/>
    <n v="0"/>
    <m/>
    <s v="C03033"/>
    <m/>
    <m/>
    <s v="S0361721"/>
  </r>
  <r>
    <x v="250"/>
    <n v="10000"/>
    <n v="20000"/>
    <d v="2025-04-08T00:00:00"/>
    <s v="502LAUGH"/>
    <s v=" 8:37:52 am"/>
    <s v="4112311U5A/4110110425"/>
    <m/>
    <x v="1"/>
    <s v="Yes"/>
    <x v="36"/>
    <x v="27"/>
    <s v="PM87"/>
    <s v="LEE SHIEN WEI"/>
    <n v="2300"/>
    <m/>
    <m/>
    <d v="2025-04-04T00:00:00"/>
    <m/>
    <n v="1"/>
    <n v="2300"/>
    <s v="PE"/>
    <s v="ALL PURPOSE F57 0001"/>
    <n v="0"/>
    <n v="2000"/>
    <n v="300"/>
    <n v="0"/>
    <n v="0"/>
    <n v="0"/>
    <m/>
    <m/>
    <n v="0"/>
    <m/>
    <m/>
    <m/>
    <m/>
    <m/>
    <m/>
    <m/>
    <m/>
    <x v="204"/>
    <x v="47"/>
    <x v="47"/>
    <m/>
    <n v="0"/>
    <n v="0"/>
    <n v="0"/>
    <n v="0"/>
    <n v="0"/>
    <n v="0"/>
    <m/>
    <m/>
    <m/>
    <s v="No"/>
    <s v="W664622"/>
    <n v="0"/>
    <m/>
    <s v="R18140"/>
    <m/>
    <m/>
    <s v="S0361715"/>
  </r>
  <r>
    <x v="251"/>
    <n v="10000"/>
    <n v="20000"/>
    <d v="2025-04-08T00:00:00"/>
    <s v="502LAUGH"/>
    <s v=" 8:37:52 am"/>
    <s v="4112311U5A/4110110425"/>
    <m/>
    <x v="1"/>
    <s v="Yes"/>
    <x v="36"/>
    <x v="27"/>
    <s v="PM87"/>
    <s v="LEE SHIEN WEI"/>
    <n v="6300"/>
    <m/>
    <m/>
    <d v="2025-04-04T00:00:00"/>
    <m/>
    <n v="1"/>
    <n v="6300"/>
    <s v="PE"/>
    <s v="GUNWASH-F49 LBL0001"/>
    <n v="0"/>
    <n v="6000"/>
    <n v="300"/>
    <n v="0"/>
    <n v="0"/>
    <n v="0"/>
    <m/>
    <m/>
    <n v="0"/>
    <m/>
    <m/>
    <m/>
    <m/>
    <m/>
    <m/>
    <m/>
    <m/>
    <x v="205"/>
    <x v="47"/>
    <x v="47"/>
    <m/>
    <n v="0"/>
    <n v="0"/>
    <n v="0"/>
    <n v="0"/>
    <n v="0"/>
    <n v="0"/>
    <m/>
    <m/>
    <m/>
    <s v="No"/>
    <s v="W664623"/>
    <n v="0"/>
    <m/>
    <s v="R18140"/>
    <m/>
    <m/>
    <s v="S0361715"/>
  </r>
  <r>
    <x v="252"/>
    <n v="10000"/>
    <n v="10000"/>
    <d v="2025-04-07T00:00:00"/>
    <s v="505KANGHS"/>
    <s v=" 8:41:32 am"/>
    <s v="SG-5652869 01"/>
    <m/>
    <x v="0"/>
    <s v="Yes"/>
    <x v="27"/>
    <x v="20"/>
    <s v="PS19"/>
    <s v="SNG KOK CHENG"/>
    <n v="10000"/>
    <m/>
    <m/>
    <d v="2025-04-04T00:00:00"/>
    <m/>
    <n v="9"/>
    <n v="90000"/>
    <s v="PE"/>
    <s v="NOBU PURSER-ORAN0001"/>
    <n v="0"/>
    <n v="90000"/>
    <n v="0"/>
    <n v="0"/>
    <n v="0"/>
    <n v="0"/>
    <m/>
    <m/>
    <n v="0"/>
    <m/>
    <m/>
    <m/>
    <m/>
    <m/>
    <m/>
    <m/>
    <m/>
    <x v="206"/>
    <x v="36"/>
    <x v="36"/>
    <m/>
    <n v="0"/>
    <n v="0"/>
    <n v="0"/>
    <n v="0"/>
    <n v="0"/>
    <n v="0"/>
    <m/>
    <m/>
    <m/>
    <s v="No"/>
    <s v="W664624"/>
    <n v="0"/>
    <m/>
    <s v="H08117"/>
    <m/>
    <m/>
    <s v="S0361733"/>
  </r>
  <r>
    <x v="253"/>
    <n v="10000"/>
    <n v="20000"/>
    <d v="2025-04-07T00:00:00"/>
    <s v="502LAUGH"/>
    <s v=" 8:32:32 am"/>
    <s v="J00WF0611"/>
    <m/>
    <x v="1"/>
    <s v="Yes"/>
    <x v="9"/>
    <x v="9"/>
    <s v="PM30"/>
    <s v="OH KIAN YUAN"/>
    <n v="800"/>
    <m/>
    <m/>
    <d v="2025-04-04T00:00:00"/>
    <m/>
    <n v="1"/>
    <n v="800"/>
    <s v="PE"/>
    <s v="HPM-4VW11-801970001"/>
    <n v="0"/>
    <n v="850"/>
    <n v="-50"/>
    <n v="0"/>
    <n v="0"/>
    <n v="0"/>
    <m/>
    <m/>
    <n v="0"/>
    <m/>
    <m/>
    <m/>
    <m/>
    <m/>
    <m/>
    <m/>
    <m/>
    <x v="207"/>
    <x v="43"/>
    <x v="43"/>
    <m/>
    <n v="0"/>
    <n v="0"/>
    <n v="0"/>
    <n v="0"/>
    <n v="0"/>
    <n v="0"/>
    <m/>
    <m/>
    <m/>
    <s v="No"/>
    <s v="W664628"/>
    <n v="0"/>
    <m/>
    <s v="Z26005"/>
    <m/>
    <m/>
    <s v="S0361760"/>
  </r>
  <r>
    <x v="41"/>
    <n v="10000"/>
    <n v="30000"/>
    <d v="2025-04-04T00:00:00"/>
    <s v="502LAUGH"/>
    <s v=" 2:52:49 pm"/>
    <n v="10656256095"/>
    <m/>
    <x v="2"/>
    <s v="Yes"/>
    <x v="35"/>
    <x v="19"/>
    <s v="QM78"/>
    <s v="WONG SEAU JIN"/>
    <n v="8000"/>
    <m/>
    <m/>
    <d v="2025-04-04T00:00:00"/>
    <m/>
    <n v="11"/>
    <n v="88000"/>
    <s v="PE"/>
    <s v="B3B28-80007-FT0001"/>
    <n v="0"/>
    <n v="80000"/>
    <n v="8000"/>
    <n v="0"/>
    <n v="0"/>
    <n v="0"/>
    <m/>
    <m/>
    <n v="0"/>
    <m/>
    <m/>
    <m/>
    <m/>
    <m/>
    <m/>
    <m/>
    <m/>
    <x v="31"/>
    <x v="20"/>
    <x v="20"/>
    <m/>
    <n v="0"/>
    <n v="0"/>
    <n v="0"/>
    <n v="0"/>
    <n v="0"/>
    <n v="0"/>
    <m/>
    <m/>
    <m/>
    <s v="No"/>
    <s v="W664631"/>
    <n v="0"/>
    <m/>
    <s v="H08031-JIM-M"/>
    <m/>
    <m/>
    <s v="S0361875"/>
  </r>
  <r>
    <x v="43"/>
    <n v="10000"/>
    <n v="20000"/>
    <d v="2025-04-07T00:00:00"/>
    <s v="505KANGHS"/>
    <s v=" 1:49:32 pm"/>
    <s v="10656256086/10656256095"/>
    <m/>
    <x v="1"/>
    <s v="Yes"/>
    <x v="3"/>
    <x v="3"/>
    <s v="PM74"/>
    <s v="YONG CHEE SOON"/>
    <n v="3705"/>
    <m/>
    <m/>
    <d v="2025-04-04T00:00:00"/>
    <m/>
    <n v="88"/>
    <n v="326040"/>
    <s v="PE"/>
    <s v="6ZD61-800010001"/>
    <n v="0"/>
    <n v="330000"/>
    <n v="-3960"/>
    <n v="0"/>
    <n v="0"/>
    <n v="0"/>
    <m/>
    <m/>
    <n v="0"/>
    <m/>
    <m/>
    <m/>
    <m/>
    <m/>
    <m/>
    <m/>
    <m/>
    <x v="33"/>
    <x v="20"/>
    <x v="20"/>
    <m/>
    <n v="0"/>
    <n v="0"/>
    <n v="0"/>
    <n v="0"/>
    <n v="0"/>
    <n v="0"/>
    <m/>
    <m/>
    <m/>
    <s v="No"/>
    <s v="W665181"/>
    <n v="0"/>
    <m/>
    <s v="H08031-JIM-M"/>
    <m/>
    <m/>
    <s v="S0361886"/>
  </r>
  <r>
    <x v="44"/>
    <n v="10000"/>
    <n v="20000"/>
    <d v="2025-04-04T00:00:00"/>
    <s v="502LAUGH"/>
    <s v=" 5:14:27 pm"/>
    <n v="10620258022"/>
    <m/>
    <x v="1"/>
    <s v="Yes"/>
    <x v="3"/>
    <x v="3"/>
    <s v="PM74"/>
    <s v="YONG CHEE SOON"/>
    <n v="934"/>
    <m/>
    <m/>
    <d v="2025-04-04T00:00:00"/>
    <m/>
    <n v="15"/>
    <n v="14010"/>
    <s v="PE"/>
    <s v="CR330-800150001"/>
    <n v="0"/>
    <n v="10000"/>
    <n v="4010"/>
    <n v="0"/>
    <n v="0"/>
    <n v="0"/>
    <m/>
    <m/>
    <n v="0"/>
    <m/>
    <m/>
    <m/>
    <m/>
    <m/>
    <m/>
    <m/>
    <m/>
    <x v="34"/>
    <x v="1"/>
    <x v="1"/>
    <m/>
    <n v="0"/>
    <n v="0"/>
    <n v="0"/>
    <n v="0"/>
    <n v="0"/>
    <n v="0"/>
    <m/>
    <m/>
    <m/>
    <s v="No"/>
    <s v="W665919"/>
    <n v="0"/>
    <m/>
    <s v="H08031-JIM"/>
    <m/>
    <m/>
    <s v="S0361900"/>
  </r>
  <r>
    <x v="254"/>
    <n v="10000"/>
    <n v="10000"/>
    <d v="2025-04-04T00:00:00"/>
    <s v="502LAUGH"/>
    <s v=" 5:41:59 pm"/>
    <s v="U532052062/503011726"/>
    <m/>
    <x v="0"/>
    <s v="Yes"/>
    <x v="28"/>
    <x v="23"/>
    <s v="PM26"/>
    <s v="TAN AIK KEONG"/>
    <n v="5860"/>
    <m/>
    <m/>
    <d v="2025-04-04T00:00:00"/>
    <m/>
    <n v="1"/>
    <n v="5860"/>
    <s v="PE"/>
    <s v="250-5323-000001"/>
    <n v="0"/>
    <n v="5360"/>
    <n v="500"/>
    <n v="0"/>
    <n v="0"/>
    <n v="0"/>
    <m/>
    <m/>
    <n v="0"/>
    <m/>
    <m/>
    <m/>
    <m/>
    <m/>
    <m/>
    <m/>
    <m/>
    <x v="208"/>
    <x v="29"/>
    <x v="29"/>
    <m/>
    <n v="0"/>
    <n v="0"/>
    <n v="0"/>
    <n v="0"/>
    <n v="0"/>
    <n v="0"/>
    <m/>
    <m/>
    <m/>
    <s v="No"/>
    <s v="W664642"/>
    <n v="0"/>
    <m/>
    <s v="J10025"/>
    <m/>
    <m/>
    <s v="S0361905"/>
  </r>
  <r>
    <x v="255"/>
    <n v="10000"/>
    <n v="10000"/>
    <d v="2025-04-04T00:00:00"/>
    <s v="502LAUGH"/>
    <s v=" 5:41:59 pm"/>
    <s v="U532052062/503011726"/>
    <m/>
    <x v="0"/>
    <s v="Yes"/>
    <x v="28"/>
    <x v="23"/>
    <s v="PM26"/>
    <s v="TAN AIK KEONG"/>
    <n v="5860"/>
    <m/>
    <m/>
    <d v="2025-04-04T00:00:00"/>
    <m/>
    <n v="1"/>
    <n v="5860"/>
    <s v="PE"/>
    <s v="250-5323-000001"/>
    <n v="0"/>
    <n v="5360"/>
    <n v="500"/>
    <n v="0"/>
    <n v="0"/>
    <n v="0"/>
    <m/>
    <m/>
    <n v="0"/>
    <m/>
    <m/>
    <m/>
    <m/>
    <m/>
    <m/>
    <m/>
    <m/>
    <x v="208"/>
    <x v="29"/>
    <x v="29"/>
    <m/>
    <n v="0"/>
    <n v="0"/>
    <n v="0"/>
    <n v="0"/>
    <n v="0"/>
    <n v="0"/>
    <m/>
    <m/>
    <m/>
    <s v="No"/>
    <s v="W664646"/>
    <n v="0"/>
    <m/>
    <s v="J10025"/>
    <m/>
    <m/>
    <s v="S0361906"/>
  </r>
  <r>
    <x v="193"/>
    <n v="10000"/>
    <n v="20000"/>
    <d v="2025-04-07T00:00:00"/>
    <s v="502LAUGH"/>
    <d v="1899-12-30T11:45:13"/>
    <s v="J00WT7100"/>
    <m/>
    <x v="1"/>
    <s v="Yes"/>
    <x v="19"/>
    <x v="16"/>
    <s v="PMJ7"/>
    <s v="FOONG SEL YI"/>
    <n v="1667"/>
    <m/>
    <m/>
    <d v="2025-04-04T00:00:00"/>
    <m/>
    <n v="6"/>
    <n v="10002"/>
    <s v="PE"/>
    <n v="83615010001"/>
    <n v="0"/>
    <n v="10000"/>
    <n v="2"/>
    <n v="0"/>
    <n v="0"/>
    <n v="0"/>
    <m/>
    <m/>
    <n v="0"/>
    <m/>
    <m/>
    <m/>
    <m/>
    <m/>
    <m/>
    <m/>
    <m/>
    <x v="160"/>
    <x v="11"/>
    <x v="11"/>
    <m/>
    <n v="0"/>
    <n v="0"/>
    <n v="0"/>
    <n v="0"/>
    <n v="0"/>
    <n v="0"/>
    <m/>
    <m/>
    <m/>
    <s v="No"/>
    <s v="W664653"/>
    <n v="0"/>
    <m/>
    <s v="B02083"/>
    <m/>
    <m/>
    <s v="S0361915"/>
  </r>
  <r>
    <x v="194"/>
    <n v="10000"/>
    <n v="20000"/>
    <d v="2025-04-04T00:00:00"/>
    <s v="502LAUGH"/>
    <s v=" 5:17:53 pm"/>
    <s v="J00WT7100"/>
    <m/>
    <x v="1"/>
    <s v="Yes"/>
    <x v="19"/>
    <x v="16"/>
    <s v="PMJ7"/>
    <s v="FOONG SEL YI"/>
    <n v="1000"/>
    <m/>
    <m/>
    <d v="2025-04-04T00:00:00"/>
    <m/>
    <n v="6"/>
    <n v="6000"/>
    <s v="PE"/>
    <n v="86123360001"/>
    <n v="0"/>
    <n v="5000"/>
    <n v="1000"/>
    <n v="0"/>
    <n v="0"/>
    <n v="0"/>
    <m/>
    <m/>
    <n v="0"/>
    <m/>
    <m/>
    <m/>
    <m/>
    <m/>
    <m/>
    <m/>
    <m/>
    <x v="161"/>
    <x v="11"/>
    <x v="11"/>
    <m/>
    <n v="0"/>
    <n v="0"/>
    <n v="0"/>
    <n v="0"/>
    <n v="0"/>
    <n v="0"/>
    <m/>
    <m/>
    <m/>
    <s v="No"/>
    <s v="W664167"/>
    <n v="0"/>
    <m/>
    <s v="B02083"/>
    <m/>
    <m/>
    <s v="S0361915"/>
  </r>
  <r>
    <x v="196"/>
    <n v="10000"/>
    <n v="20000"/>
    <d v="2025-04-04T00:00:00"/>
    <s v="502LAUGH"/>
    <s v=" 5:18:34 pm"/>
    <s v="J00WT7100"/>
    <m/>
    <x v="1"/>
    <s v="Yes"/>
    <x v="19"/>
    <x v="16"/>
    <s v="PMJ7"/>
    <s v="FOONG SEL YI"/>
    <n v="1000"/>
    <m/>
    <m/>
    <d v="2025-04-04T00:00:00"/>
    <m/>
    <n v="6"/>
    <n v="6000"/>
    <s v="PE"/>
    <n v="86123360001"/>
    <n v="0"/>
    <n v="5000"/>
    <n v="1000"/>
    <n v="0"/>
    <n v="0"/>
    <n v="0"/>
    <m/>
    <m/>
    <n v="0"/>
    <m/>
    <m/>
    <m/>
    <m/>
    <m/>
    <m/>
    <m/>
    <m/>
    <x v="161"/>
    <x v="11"/>
    <x v="11"/>
    <m/>
    <n v="0"/>
    <n v="0"/>
    <n v="0"/>
    <n v="0"/>
    <n v="0"/>
    <n v="0"/>
    <m/>
    <m/>
    <m/>
    <s v="No"/>
    <s v="W664168"/>
    <n v="0"/>
    <m/>
    <s v="B02083"/>
    <m/>
    <m/>
    <s v="S0361916"/>
  </r>
  <r>
    <x v="256"/>
    <n v="10000"/>
    <n v="10000"/>
    <d v="2025-04-07T00:00:00"/>
    <s v="502LAUGH"/>
    <s v=" 8:39:12 am"/>
    <n v="502190692"/>
    <m/>
    <x v="0"/>
    <s v="Yes"/>
    <x v="26"/>
    <x v="22"/>
    <s v="PS13"/>
    <s v="YEE CHENG MENG"/>
    <n v="10000"/>
    <m/>
    <m/>
    <d v="2025-04-04T00:00:00"/>
    <m/>
    <n v="1"/>
    <n v="10000"/>
    <s v="PE"/>
    <s v="TDF ADDRESS-76X10001"/>
    <n v="0"/>
    <n v="10000"/>
    <n v="0"/>
    <n v="0"/>
    <n v="0"/>
    <n v="0"/>
    <m/>
    <m/>
    <n v="0"/>
    <m/>
    <m/>
    <m/>
    <m/>
    <m/>
    <m/>
    <m/>
    <m/>
    <x v="209"/>
    <x v="21"/>
    <x v="21"/>
    <m/>
    <n v="0"/>
    <n v="0"/>
    <n v="0"/>
    <n v="0"/>
    <n v="0"/>
    <n v="0"/>
    <m/>
    <m/>
    <m/>
    <s v="No"/>
    <s v="W664171"/>
    <n v="0"/>
    <m/>
    <s v="T20300"/>
    <m/>
    <m/>
    <s v="S0361928"/>
  </r>
  <r>
    <x v="257"/>
    <n v="10000"/>
    <n v="20000"/>
    <d v="2025-04-11T00:00:00"/>
    <s v="502LAUGH"/>
    <s v=" 8:53:55 am"/>
    <s v="SG-5653741 01"/>
    <m/>
    <x v="0"/>
    <s v="Yes"/>
    <x v="18"/>
    <x v="17"/>
    <s v="PM17"/>
    <s v="NG SWEE CHEA"/>
    <n v="6500"/>
    <m/>
    <m/>
    <d v="2025-04-04T00:00:00"/>
    <m/>
    <n v="20"/>
    <n v="130000"/>
    <s v="PE"/>
    <s v="HSA SECURITY LAB0001"/>
    <n v="0"/>
    <n v="100000"/>
    <n v="30000"/>
    <n v="0"/>
    <n v="0"/>
    <n v="0"/>
    <m/>
    <m/>
    <n v="0"/>
    <m/>
    <m/>
    <m/>
    <m/>
    <m/>
    <m/>
    <m/>
    <m/>
    <x v="210"/>
    <x v="48"/>
    <x v="48"/>
    <m/>
    <n v="0"/>
    <n v="0"/>
    <n v="0"/>
    <n v="0"/>
    <n v="0"/>
    <n v="0"/>
    <m/>
    <m/>
    <m/>
    <s v="No"/>
    <s v="W664661"/>
    <n v="0"/>
    <m/>
    <s v="S19337-HEALTHCARE"/>
    <m/>
    <m/>
    <s v="S0361927"/>
  </r>
  <r>
    <x v="258"/>
    <n v="10000"/>
    <n v="10000"/>
    <d v="2025-04-07T00:00:00"/>
    <s v="502LAUGH"/>
    <s v=" 5:27:07 pm"/>
    <s v="BYJ032-07"/>
    <m/>
    <x v="0"/>
    <s v="Yes"/>
    <x v="18"/>
    <x v="17"/>
    <s v="PM17"/>
    <s v="NG SWEE CHEA"/>
    <n v="3500"/>
    <m/>
    <m/>
    <d v="2025-04-04T00:00:00"/>
    <m/>
    <n v="4"/>
    <n v="14000"/>
    <s v="PE"/>
    <s v="HASACONI FLUX-DA0001"/>
    <n v="0"/>
    <n v="10000"/>
    <n v="4000"/>
    <n v="0"/>
    <n v="0"/>
    <n v="0"/>
    <m/>
    <m/>
    <n v="0"/>
    <m/>
    <m/>
    <m/>
    <m/>
    <m/>
    <m/>
    <m/>
    <m/>
    <x v="211"/>
    <x v="49"/>
    <x v="49"/>
    <m/>
    <n v="0"/>
    <n v="0"/>
    <n v="0"/>
    <n v="0"/>
    <n v="0"/>
    <n v="0"/>
    <m/>
    <m/>
    <m/>
    <s v="No"/>
    <s v="W664664"/>
    <n v="0"/>
    <m/>
    <s v="S19254"/>
    <m/>
    <m/>
    <s v="S0361924"/>
  </r>
  <r>
    <x v="259"/>
    <n v="10000"/>
    <n v="10000"/>
    <d v="2025-04-07T00:00:00"/>
    <s v="505KANGHS"/>
    <s v=" 1:55:25 pm"/>
    <s v="BYJ032-07"/>
    <m/>
    <x v="0"/>
    <s v="Yes"/>
    <x v="18"/>
    <x v="17"/>
    <s v="PM17"/>
    <s v="NG SWEE CHEA"/>
    <n v="6000"/>
    <m/>
    <m/>
    <d v="2025-04-04T00:00:00"/>
    <m/>
    <n v="6"/>
    <n v="36000"/>
    <s v="PE"/>
    <s v="69 SCS-ROHS-Y0001"/>
    <n v="0"/>
    <n v="30000"/>
    <n v="6000"/>
    <n v="0"/>
    <n v="0"/>
    <n v="0"/>
    <m/>
    <m/>
    <n v="0"/>
    <m/>
    <m/>
    <m/>
    <m/>
    <m/>
    <m/>
    <m/>
    <m/>
    <x v="212"/>
    <x v="49"/>
    <x v="49"/>
    <m/>
    <n v="0"/>
    <n v="0"/>
    <n v="0"/>
    <n v="0"/>
    <n v="0"/>
    <n v="0"/>
    <m/>
    <m/>
    <m/>
    <s v="No"/>
    <s v="W664665"/>
    <n v="0"/>
    <m/>
    <s v="S19254"/>
    <m/>
    <m/>
    <s v="S0361924"/>
  </r>
  <r>
    <x v="200"/>
    <n v="10000"/>
    <n v="20000"/>
    <d v="2025-04-08T00:00:00"/>
    <s v="502LAUGH"/>
    <d v="1899-12-30T10:53:56"/>
    <s v="D006A5780/D008O15421525/D008O0591/D008O0561"/>
    <m/>
    <x v="0"/>
    <s v="Yes"/>
    <x v="1"/>
    <x v="1"/>
    <s v="PM29"/>
    <s v="JIMMY TNEO WEE SIANG"/>
    <n v="6200"/>
    <m/>
    <m/>
    <d v="2025-04-04T00:00:00"/>
    <m/>
    <n v="15"/>
    <n v="93000"/>
    <s v="PE"/>
    <s v="1VV24-80029-FT0001"/>
    <n v="0"/>
    <n v="85317"/>
    <n v="7683"/>
    <n v="0"/>
    <n v="0"/>
    <n v="0"/>
    <m/>
    <m/>
    <n v="0"/>
    <m/>
    <m/>
    <m/>
    <m/>
    <m/>
    <m/>
    <m/>
    <m/>
    <x v="165"/>
    <x v="20"/>
    <x v="20"/>
    <m/>
    <n v="0"/>
    <n v="0"/>
    <n v="0"/>
    <n v="0"/>
    <n v="0"/>
    <n v="0"/>
    <m/>
    <m/>
    <m/>
    <s v="No"/>
    <s v="W665436"/>
    <n v="0"/>
    <m/>
    <s v="H08031-JIM-M"/>
    <m/>
    <m/>
    <s v="S0361954"/>
  </r>
  <r>
    <x v="66"/>
    <n v="10000"/>
    <n v="30000"/>
    <d v="2025-05-02T00:00:00"/>
    <s v="502LAUGH"/>
    <s v=" 5:43:37 pm"/>
    <s v="10656256088/10656256086"/>
    <m/>
    <x v="1"/>
    <s v="Yes"/>
    <x v="3"/>
    <x v="3"/>
    <s v="PM74"/>
    <s v="YONG CHEE SOON"/>
    <n v="8500"/>
    <m/>
    <m/>
    <d v="2025-04-04T00:00:00"/>
    <m/>
    <n v="88"/>
    <n v="748000"/>
    <s v="PE"/>
    <s v="3YM60-80017-FT0001"/>
    <n v="0"/>
    <n v="700000"/>
    <n v="48000"/>
    <n v="0"/>
    <n v="0"/>
    <n v="0"/>
    <m/>
    <m/>
    <n v="0"/>
    <m/>
    <m/>
    <m/>
    <m/>
    <m/>
    <m/>
    <m/>
    <m/>
    <x v="55"/>
    <x v="20"/>
    <x v="20"/>
    <m/>
    <n v="0"/>
    <n v="0"/>
    <n v="0"/>
    <n v="0"/>
    <n v="0"/>
    <n v="0"/>
    <m/>
    <m/>
    <m/>
    <s v="No"/>
    <s v="W665921"/>
    <n v="0"/>
    <m/>
    <s v="H08031-JIM-M"/>
    <m/>
    <m/>
    <s v="S0361950"/>
  </r>
  <r>
    <x v="260"/>
    <n v="10000"/>
    <n v="10000"/>
    <d v="2025-04-04T00:00:00"/>
    <s v="502LAUGH"/>
    <s v=" 5:31:34 pm"/>
    <s v="BYJ032-07"/>
    <m/>
    <x v="0"/>
    <s v="Yes"/>
    <x v="18"/>
    <x v="17"/>
    <s v="PM17"/>
    <s v="NG SWEE CHEA"/>
    <n v="750"/>
    <m/>
    <m/>
    <d v="2025-04-04T00:00:00"/>
    <m/>
    <n v="16"/>
    <n v="12000"/>
    <s v="PE"/>
    <s v="46 SCS-PB-ROHS-Y0001"/>
    <n v="0"/>
    <n v="9000"/>
    <n v="3000"/>
    <n v="0"/>
    <n v="0"/>
    <n v="0"/>
    <m/>
    <m/>
    <n v="0"/>
    <m/>
    <m/>
    <m/>
    <m/>
    <m/>
    <m/>
    <m/>
    <m/>
    <x v="213"/>
    <x v="49"/>
    <x v="49"/>
    <m/>
    <n v="0"/>
    <n v="0"/>
    <n v="0"/>
    <n v="0"/>
    <n v="0"/>
    <n v="0"/>
    <m/>
    <m/>
    <m/>
    <s v="No"/>
    <s v="W664678"/>
    <n v="0"/>
    <m/>
    <s v="S19254"/>
    <m/>
    <m/>
    <s v="S0361924"/>
  </r>
  <r>
    <x v="260"/>
    <n v="10000"/>
    <n v="20000"/>
    <d v="2025-04-04T00:00:00"/>
    <s v="502LAUGH"/>
    <s v=" 5:31:34 pm"/>
    <s v="BYJ032-07"/>
    <m/>
    <x v="1"/>
    <s v="Yes"/>
    <x v="17"/>
    <x v="16"/>
    <s v="PM11"/>
    <s v="TEE MENG CHAI"/>
    <n v="750"/>
    <m/>
    <m/>
    <d v="2025-04-04T00:00:00"/>
    <m/>
    <n v="16"/>
    <n v="12000"/>
    <s v="PE"/>
    <s v="46 SCS-PB-ROHS-Y0001"/>
    <n v="0"/>
    <n v="9000"/>
    <n v="3000"/>
    <n v="0"/>
    <n v="0"/>
    <n v="0"/>
    <m/>
    <m/>
    <n v="0"/>
    <m/>
    <m/>
    <m/>
    <m/>
    <m/>
    <m/>
    <m/>
    <m/>
    <x v="213"/>
    <x v="49"/>
    <x v="49"/>
    <m/>
    <n v="0"/>
    <n v="0"/>
    <n v="0"/>
    <n v="0"/>
    <n v="0"/>
    <n v="0"/>
    <m/>
    <m/>
    <m/>
    <s v="No"/>
    <s v="W664678"/>
    <n v="0"/>
    <m/>
    <s v="S19254"/>
    <m/>
    <m/>
    <s v="S0361924"/>
  </r>
  <r>
    <x v="261"/>
    <n v="10000"/>
    <n v="10000"/>
    <d v="2025-04-04T00:00:00"/>
    <s v="502LAUGH"/>
    <s v=" 5:34:54 pm"/>
    <s v="SG-5644655 01"/>
    <m/>
    <x v="0"/>
    <s v="Yes"/>
    <x v="6"/>
    <x v="6"/>
    <s v="PS74"/>
    <s v="GOH CHIN TECK"/>
    <n v="400"/>
    <m/>
    <m/>
    <d v="2025-04-04T00:00:00"/>
    <m/>
    <n v="10"/>
    <n v="4000"/>
    <s v="PE"/>
    <n v="112023960001"/>
    <n v="0"/>
    <n v="4000"/>
    <n v="0"/>
    <n v="0"/>
    <n v="0"/>
    <n v="0"/>
    <m/>
    <m/>
    <n v="0"/>
    <m/>
    <m/>
    <m/>
    <m/>
    <m/>
    <m/>
    <m/>
    <m/>
    <x v="214"/>
    <x v="28"/>
    <x v="28"/>
    <m/>
    <n v="0"/>
    <n v="0"/>
    <n v="0"/>
    <n v="0"/>
    <n v="0"/>
    <n v="0"/>
    <m/>
    <m/>
    <m/>
    <s v="No"/>
    <s v="W664689"/>
    <n v="0"/>
    <m/>
    <s v="I09180"/>
    <m/>
    <m/>
    <s v="S0361977"/>
  </r>
  <r>
    <x v="262"/>
    <n v="10000"/>
    <n v="10000"/>
    <d v="2025-04-04T00:00:00"/>
    <s v="502LAUGH"/>
    <s v=" 5:34:54 pm"/>
    <s v="SG-5644655 01"/>
    <m/>
    <x v="0"/>
    <s v="Yes"/>
    <x v="6"/>
    <x v="6"/>
    <s v="PS74"/>
    <s v="GOH CHIN TECK"/>
    <n v="500"/>
    <m/>
    <m/>
    <d v="2025-04-04T00:00:00"/>
    <m/>
    <n v="10"/>
    <n v="5000"/>
    <s v="PE"/>
    <n v="112023960001"/>
    <n v="0"/>
    <n v="5000"/>
    <n v="0"/>
    <n v="0"/>
    <n v="0"/>
    <n v="0"/>
    <m/>
    <m/>
    <n v="0"/>
    <m/>
    <m/>
    <m/>
    <m/>
    <m/>
    <m/>
    <m/>
    <m/>
    <x v="214"/>
    <x v="28"/>
    <x v="28"/>
    <m/>
    <n v="0"/>
    <n v="0"/>
    <n v="0"/>
    <n v="0"/>
    <n v="0"/>
    <n v="0"/>
    <m/>
    <m/>
    <m/>
    <s v="No"/>
    <s v="W664690"/>
    <n v="0"/>
    <m/>
    <s v="I09180"/>
    <m/>
    <m/>
    <s v="S0361978"/>
  </r>
  <r>
    <x v="262"/>
    <n v="20000"/>
    <n v="10000"/>
    <d v="2025-04-04T00:00:00"/>
    <s v="502LAUGH"/>
    <s v=" 5:34:54 pm"/>
    <s v="SG-5644655 01"/>
    <m/>
    <x v="0"/>
    <s v="Yes"/>
    <x v="6"/>
    <x v="6"/>
    <s v="PS74"/>
    <s v="GOH CHIN TECK"/>
    <n v="500"/>
    <m/>
    <m/>
    <d v="2025-04-04T00:00:00"/>
    <m/>
    <n v="10"/>
    <n v="5000"/>
    <s v="PE"/>
    <n v="112023960001"/>
    <n v="0"/>
    <n v="5000"/>
    <n v="0"/>
    <n v="0"/>
    <n v="0"/>
    <n v="0"/>
    <m/>
    <m/>
    <n v="0"/>
    <m/>
    <m/>
    <m/>
    <m/>
    <m/>
    <m/>
    <m/>
    <m/>
    <x v="214"/>
    <x v="28"/>
    <x v="28"/>
    <m/>
    <n v="0"/>
    <n v="0"/>
    <n v="0"/>
    <n v="0"/>
    <n v="0"/>
    <n v="0"/>
    <m/>
    <m/>
    <m/>
    <s v="No"/>
    <s v="W664690"/>
    <n v="0"/>
    <m/>
    <s v="I09180"/>
    <m/>
    <m/>
    <s v="S0361978"/>
  </r>
  <r>
    <x v="262"/>
    <n v="30000"/>
    <n v="10000"/>
    <d v="2025-04-04T00:00:00"/>
    <s v="502LAUGH"/>
    <s v=" 5:34:54 pm"/>
    <s v="SG-5644655 01"/>
    <m/>
    <x v="0"/>
    <s v="Yes"/>
    <x v="6"/>
    <x v="6"/>
    <s v="PS74"/>
    <s v="GOH CHIN TECK"/>
    <n v="500"/>
    <m/>
    <m/>
    <d v="2025-04-04T00:00:00"/>
    <m/>
    <n v="10"/>
    <n v="5000"/>
    <s v="PE"/>
    <n v="112023960001"/>
    <n v="0"/>
    <n v="5000"/>
    <n v="0"/>
    <n v="0"/>
    <n v="0"/>
    <n v="0"/>
    <m/>
    <m/>
    <n v="0"/>
    <m/>
    <m/>
    <m/>
    <m/>
    <m/>
    <m/>
    <m/>
    <m/>
    <x v="214"/>
    <x v="28"/>
    <x v="28"/>
    <m/>
    <n v="0"/>
    <n v="0"/>
    <n v="0"/>
    <n v="0"/>
    <n v="0"/>
    <n v="0"/>
    <m/>
    <m/>
    <m/>
    <s v="No"/>
    <s v="W664690"/>
    <n v="0"/>
    <m/>
    <s v="I09180"/>
    <m/>
    <m/>
    <s v="S0361978"/>
  </r>
  <r>
    <x v="263"/>
    <n v="10000"/>
    <n v="10000"/>
    <d v="2025-04-24T00:00:00"/>
    <s v="502LAUGH"/>
    <s v=" 4:16:54 pm"/>
    <n v="10620258020"/>
    <m/>
    <x v="0"/>
    <s v="Yes"/>
    <x v="1"/>
    <x v="1"/>
    <s v="PM21"/>
    <s v="LIM JIA FAN"/>
    <n v="805"/>
    <m/>
    <m/>
    <d v="2025-04-04T00:00:00"/>
    <m/>
    <n v="264"/>
    <n v="212520"/>
    <s v="PE"/>
    <s v="7FP06-80001 REVB0001"/>
    <n v="0"/>
    <n v="200000"/>
    <n v="12520"/>
    <n v="0"/>
    <n v="0"/>
    <n v="0"/>
    <m/>
    <m/>
    <n v="0"/>
    <m/>
    <m/>
    <m/>
    <m/>
    <m/>
    <m/>
    <m/>
    <m/>
    <x v="215"/>
    <x v="20"/>
    <x v="20"/>
    <m/>
    <n v="0"/>
    <n v="0"/>
    <n v="0"/>
    <n v="0"/>
    <n v="0"/>
    <n v="0"/>
    <m/>
    <m/>
    <m/>
    <s v="No"/>
    <s v="W665924"/>
    <n v="0"/>
    <m/>
    <s v="H08031-JIM-M"/>
    <m/>
    <m/>
    <s v="S0362006"/>
  </r>
  <r>
    <x v="264"/>
    <n v="10000"/>
    <n v="10000"/>
    <d v="2025-04-04T00:00:00"/>
    <s v="502LAUGH"/>
    <s v=" 4:36:46 pm"/>
    <s v="SG-5644655 01"/>
    <m/>
    <x v="0"/>
    <s v="Yes"/>
    <x v="6"/>
    <x v="6"/>
    <s v="PS74"/>
    <s v="GOH CHIN TECK"/>
    <n v="300"/>
    <m/>
    <m/>
    <d v="2025-04-04T00:00:00"/>
    <m/>
    <n v="10"/>
    <n v="3000"/>
    <s v="PE"/>
    <n v="112024500001"/>
    <n v="0"/>
    <n v="3000"/>
    <n v="0"/>
    <n v="0"/>
    <n v="0"/>
    <n v="0"/>
    <m/>
    <m/>
    <n v="0"/>
    <m/>
    <m/>
    <m/>
    <m/>
    <m/>
    <m/>
    <m/>
    <m/>
    <x v="202"/>
    <x v="28"/>
    <x v="28"/>
    <m/>
    <n v="0"/>
    <n v="0"/>
    <n v="0"/>
    <n v="0"/>
    <n v="0"/>
    <n v="0"/>
    <m/>
    <m/>
    <m/>
    <s v="No"/>
    <s v="W664705"/>
    <n v="0"/>
    <m/>
    <s v="I09180"/>
    <m/>
    <m/>
    <s v="S0362007"/>
  </r>
  <r>
    <x v="264"/>
    <n v="20000"/>
    <n v="10000"/>
    <d v="2025-04-04T00:00:00"/>
    <s v="502LAUGH"/>
    <s v=" 4:36:46 pm"/>
    <s v="SG-5644655 01"/>
    <m/>
    <x v="0"/>
    <s v="Yes"/>
    <x v="6"/>
    <x v="6"/>
    <s v="PS74"/>
    <s v="GOH CHIN TECK"/>
    <n v="300"/>
    <m/>
    <m/>
    <d v="2025-04-04T00:00:00"/>
    <m/>
    <n v="10"/>
    <n v="3000"/>
    <s v="PE"/>
    <n v="112024500001"/>
    <n v="0"/>
    <n v="3000"/>
    <n v="0"/>
    <n v="0"/>
    <n v="0"/>
    <n v="0"/>
    <m/>
    <m/>
    <n v="0"/>
    <m/>
    <m/>
    <m/>
    <m/>
    <m/>
    <m/>
    <m/>
    <m/>
    <x v="202"/>
    <x v="28"/>
    <x v="28"/>
    <m/>
    <n v="0"/>
    <n v="0"/>
    <n v="0"/>
    <n v="0"/>
    <n v="0"/>
    <n v="0"/>
    <m/>
    <m/>
    <m/>
    <s v="No"/>
    <s v="W664705"/>
    <n v="0"/>
    <m/>
    <s v="I09180"/>
    <m/>
    <m/>
    <s v="S0362007"/>
  </r>
  <r>
    <x v="70"/>
    <n v="10000"/>
    <n v="20000"/>
    <d v="2025-04-08T00:00:00"/>
    <s v="502LAUGH"/>
    <s v=" 2:18:23 pm"/>
    <s v="SG-5399135-01"/>
    <m/>
    <x v="1"/>
    <s v="Yes"/>
    <x v="15"/>
    <x v="14"/>
    <s v="PM87"/>
    <s v="LEE SHIEN WEI"/>
    <n v="600"/>
    <m/>
    <m/>
    <d v="2025-04-04T00:00:00"/>
    <m/>
    <n v="1"/>
    <n v="600"/>
    <s v="PE"/>
    <s v="GR-1580001"/>
    <n v="0"/>
    <n v="500"/>
    <n v="100"/>
    <n v="0"/>
    <n v="0"/>
    <n v="0"/>
    <m/>
    <m/>
    <n v="0"/>
    <m/>
    <m/>
    <m/>
    <m/>
    <m/>
    <m/>
    <m/>
    <m/>
    <x v="59"/>
    <x v="22"/>
    <x v="22"/>
    <m/>
    <n v="0"/>
    <n v="0"/>
    <n v="0"/>
    <n v="0"/>
    <n v="0"/>
    <n v="0"/>
    <m/>
    <m/>
    <m/>
    <s v="No"/>
    <s v="W664710"/>
    <n v="0"/>
    <m/>
    <s v="G07076"/>
    <m/>
    <m/>
    <s v="S0362015"/>
  </r>
  <r>
    <x v="265"/>
    <n v="10000"/>
    <n v="10000"/>
    <d v="2025-04-04T00:00:00"/>
    <s v="502LAUGH"/>
    <d v="1899-12-30T11:34:19"/>
    <s v="3082509U9"/>
    <m/>
    <x v="0"/>
    <s v="Yes"/>
    <x v="26"/>
    <x v="22"/>
    <s v="PS13"/>
    <s v="YEE CHENG MENG"/>
    <n v="200"/>
    <m/>
    <m/>
    <d v="2025-04-04T00:00:00"/>
    <m/>
    <n v="5"/>
    <n v="1000"/>
    <s v="PE"/>
    <s v="TSMB00665020001"/>
    <n v="0"/>
    <n v="1000"/>
    <n v="0"/>
    <n v="0"/>
    <n v="0"/>
    <n v="0"/>
    <m/>
    <m/>
    <n v="0"/>
    <m/>
    <m/>
    <m/>
    <m/>
    <m/>
    <m/>
    <m/>
    <m/>
    <x v="216"/>
    <x v="8"/>
    <x v="8"/>
    <m/>
    <n v="0"/>
    <n v="0"/>
    <n v="0"/>
    <n v="0"/>
    <n v="0"/>
    <n v="0"/>
    <m/>
    <m/>
    <m/>
    <s v="No"/>
    <s v="W664715"/>
    <n v="0"/>
    <m/>
    <s v="T20104"/>
    <m/>
    <m/>
    <s v="S0361990"/>
  </r>
  <r>
    <x v="72"/>
    <n v="10000"/>
    <n v="40000"/>
    <d v="2025-04-07T00:00:00"/>
    <s v="502LAUGH"/>
    <s v=" 9:18:57 am"/>
    <s v="59470/59469"/>
    <m/>
    <x v="1"/>
    <s v="Yes"/>
    <x v="29"/>
    <x v="19"/>
    <s v="QM87"/>
    <s v="GOH SING JOO"/>
    <n v="90125"/>
    <m/>
    <m/>
    <d v="2025-04-04T00:00:00"/>
    <m/>
    <n v="6"/>
    <n v="540750"/>
    <s v="PE"/>
    <s v="MT-1000173-00REV0003"/>
    <n v="0"/>
    <n v="562224"/>
    <n v="-21474"/>
    <n v="0"/>
    <n v="0"/>
    <n v="0"/>
    <m/>
    <m/>
    <n v="0"/>
    <m/>
    <m/>
    <m/>
    <m/>
    <m/>
    <m/>
    <m/>
    <m/>
    <x v="60"/>
    <x v="4"/>
    <x v="4"/>
    <m/>
    <n v="0"/>
    <n v="0"/>
    <n v="0"/>
    <n v="0"/>
    <n v="0"/>
    <n v="0"/>
    <m/>
    <m/>
    <m/>
    <s v="No"/>
    <s v="W664723"/>
    <n v="0"/>
    <m/>
    <s v="Z26002"/>
    <m/>
    <m/>
    <s v="S0362021"/>
  </r>
  <r>
    <x v="221"/>
    <n v="10000"/>
    <n v="30000"/>
    <d v="2025-04-04T00:00:00"/>
    <s v="502LAUGH"/>
    <s v=" 1:45:43 pm"/>
    <n v="10620258024"/>
    <m/>
    <x v="2"/>
    <s v="Yes"/>
    <x v="35"/>
    <x v="19"/>
    <s v="QM78"/>
    <s v="WONG SEAU JIN"/>
    <n v="2728"/>
    <m/>
    <m/>
    <d v="2025-04-04T00:00:00"/>
    <m/>
    <n v="11"/>
    <n v="30008"/>
    <s v="PE"/>
    <s v="7FP10-80001-FT0001"/>
    <n v="0"/>
    <n v="20000"/>
    <n v="10008"/>
    <n v="0"/>
    <n v="0"/>
    <n v="0"/>
    <m/>
    <m/>
    <n v="0"/>
    <m/>
    <m/>
    <m/>
    <m/>
    <m/>
    <m/>
    <m/>
    <m/>
    <x v="178"/>
    <x v="20"/>
    <x v="20"/>
    <m/>
    <n v="0"/>
    <n v="0"/>
    <n v="0"/>
    <n v="0"/>
    <n v="0"/>
    <n v="0"/>
    <m/>
    <m/>
    <m/>
    <s v="No"/>
    <s v="W664724"/>
    <n v="0"/>
    <m/>
    <s v="H08031-JIM-M"/>
    <m/>
    <m/>
    <s v="S0362023"/>
  </r>
  <r>
    <x v="222"/>
    <n v="10000"/>
    <n v="20000"/>
    <d v="2025-04-04T00:00:00"/>
    <s v="502LAUGH"/>
    <s v=" 4:16:19 pm"/>
    <s v="J00WT7100"/>
    <m/>
    <x v="1"/>
    <s v="Yes"/>
    <x v="19"/>
    <x v="16"/>
    <s v="PMJ7"/>
    <s v="FOONG SEL YI"/>
    <n v="2000"/>
    <m/>
    <m/>
    <d v="2025-04-04T00:00:00"/>
    <m/>
    <n v="6"/>
    <n v="12000"/>
    <s v="PE"/>
    <n v="86090870001"/>
    <n v="0"/>
    <n v="10000"/>
    <n v="2000"/>
    <n v="0"/>
    <n v="0"/>
    <n v="0"/>
    <m/>
    <m/>
    <n v="0"/>
    <m/>
    <m/>
    <m/>
    <m/>
    <m/>
    <m/>
    <m/>
    <m/>
    <x v="179"/>
    <x v="11"/>
    <x v="11"/>
    <m/>
    <n v="0"/>
    <n v="0"/>
    <n v="0"/>
    <n v="0"/>
    <n v="0"/>
    <n v="0"/>
    <m/>
    <m/>
    <m/>
    <s v="No"/>
    <s v="W664727"/>
    <n v="0"/>
    <m/>
    <s v="B02083"/>
    <m/>
    <m/>
    <s v="S0362024"/>
  </r>
  <r>
    <x v="143"/>
    <n v="10000"/>
    <n v="20000"/>
    <d v="2025-04-04T00:00:00"/>
    <s v="502LAUGH"/>
    <d v="1899-12-30T11:35:20"/>
    <s v="J00WT7100"/>
    <m/>
    <x v="1"/>
    <s v="Yes"/>
    <x v="19"/>
    <x v="16"/>
    <s v="PMJ7"/>
    <s v="FOONG SEL YI"/>
    <n v="3667"/>
    <m/>
    <m/>
    <d v="2025-04-04T00:00:00"/>
    <m/>
    <n v="6"/>
    <n v="22002"/>
    <s v="PE"/>
    <n v="86090880001"/>
    <n v="0"/>
    <n v="18000"/>
    <n v="4002"/>
    <n v="0"/>
    <n v="0"/>
    <n v="0"/>
    <m/>
    <m/>
    <n v="0"/>
    <m/>
    <m/>
    <m/>
    <m/>
    <m/>
    <m/>
    <m/>
    <m/>
    <x v="120"/>
    <x v="11"/>
    <x v="11"/>
    <m/>
    <n v="0"/>
    <n v="0"/>
    <n v="0"/>
    <n v="0"/>
    <n v="0"/>
    <n v="0"/>
    <m/>
    <m/>
    <m/>
    <s v="No"/>
    <s v="W664728"/>
    <n v="0"/>
    <m/>
    <s v="B02083"/>
    <m/>
    <m/>
    <s v="S0362024"/>
  </r>
  <r>
    <x v="266"/>
    <n v="10000"/>
    <n v="10000"/>
    <d v="2025-04-08T00:00:00"/>
    <s v="502LAUGH"/>
    <s v=" 8:54:43 am"/>
    <n v="1006323"/>
    <m/>
    <x v="0"/>
    <s v="Yes"/>
    <x v="12"/>
    <x v="12"/>
    <s v="PM80"/>
    <s v="YAP ZHI PING"/>
    <n v="3200"/>
    <m/>
    <m/>
    <d v="2025-04-04T00:00:00"/>
    <m/>
    <n v="50"/>
    <n v="160000"/>
    <s v="PE"/>
    <s v="709898802-EL93160001"/>
    <n v="0"/>
    <n v="160000"/>
    <n v="0"/>
    <n v="0"/>
    <n v="0"/>
    <n v="0"/>
    <m/>
    <m/>
    <n v="0"/>
    <m/>
    <m/>
    <m/>
    <m/>
    <m/>
    <m/>
    <m/>
    <m/>
    <x v="217"/>
    <x v="23"/>
    <x v="23"/>
    <m/>
    <n v="0"/>
    <n v="0"/>
    <n v="0"/>
    <n v="0"/>
    <n v="0"/>
    <n v="0"/>
    <m/>
    <m/>
    <m/>
    <s v="No"/>
    <s v="W664734"/>
    <n v="0"/>
    <m/>
    <s v="S19314"/>
    <m/>
    <m/>
    <s v="H0064904"/>
  </r>
  <r>
    <x v="267"/>
    <n v="10000"/>
    <n v="10000"/>
    <d v="2025-04-07T00:00:00"/>
    <s v="502LAUGH"/>
    <s v=" 8:58:25 am"/>
    <s v="E190912129"/>
    <m/>
    <x v="0"/>
    <s v="Yes"/>
    <x v="12"/>
    <x v="12"/>
    <s v="PM80"/>
    <s v="YAP ZHI PING"/>
    <n v="2667"/>
    <m/>
    <m/>
    <d v="2025-04-04T00:00:00"/>
    <m/>
    <n v="30"/>
    <n v="80010"/>
    <s v="PE"/>
    <s v="709898817 REVB0001"/>
    <n v="0"/>
    <n v="80000"/>
    <n v="10"/>
    <n v="0"/>
    <n v="0"/>
    <n v="0"/>
    <m/>
    <m/>
    <n v="0"/>
    <m/>
    <m/>
    <m/>
    <m/>
    <m/>
    <m/>
    <m/>
    <m/>
    <x v="218"/>
    <x v="23"/>
    <x v="23"/>
    <m/>
    <n v="0"/>
    <n v="0"/>
    <n v="0"/>
    <n v="0"/>
    <n v="0"/>
    <n v="0"/>
    <m/>
    <m/>
    <m/>
    <s v="No"/>
    <s v="W664736"/>
    <n v="0"/>
    <m/>
    <s v="S19314"/>
    <m/>
    <m/>
    <s v="H0064906"/>
  </r>
  <r>
    <x v="268"/>
    <n v="10000"/>
    <n v="10000"/>
    <d v="2025-04-04T00:00:00"/>
    <s v="502LAUGH"/>
    <s v=" 4:17:36 pm"/>
    <s v="E04G128901530"/>
    <m/>
    <x v="0"/>
    <s v="Yes"/>
    <x v="8"/>
    <x v="8"/>
    <s v="PM84"/>
    <s v="TAN TAI TOH"/>
    <n v="667"/>
    <m/>
    <m/>
    <d v="2025-04-04T00:00:00"/>
    <m/>
    <n v="3"/>
    <n v="2001"/>
    <s v="PE"/>
    <s v="86.K4320001"/>
    <n v="0"/>
    <n v="2000"/>
    <n v="1"/>
    <n v="0"/>
    <n v="0"/>
    <n v="0"/>
    <m/>
    <m/>
    <n v="0"/>
    <m/>
    <m/>
    <m/>
    <m/>
    <m/>
    <m/>
    <m/>
    <m/>
    <x v="219"/>
    <x v="45"/>
    <x v="45"/>
    <m/>
    <n v="0"/>
    <n v="0"/>
    <n v="0"/>
    <n v="0"/>
    <n v="0"/>
    <n v="0"/>
    <m/>
    <m/>
    <m/>
    <s v="No"/>
    <s v="W664746"/>
    <n v="0"/>
    <m/>
    <s v="T20390-PMI"/>
    <m/>
    <m/>
    <s v="S0362034"/>
  </r>
  <r>
    <x v="228"/>
    <n v="10000"/>
    <n v="30000"/>
    <d v="2025-04-04T00:00:00"/>
    <s v="502LAUGH"/>
    <s v=" 4:15:18 pm"/>
    <s v="M0BSM3241"/>
    <m/>
    <x v="1"/>
    <s v="Yes"/>
    <x v="17"/>
    <x v="16"/>
    <s v="PM11"/>
    <s v="TEE MENG CHAI"/>
    <n v="875"/>
    <m/>
    <m/>
    <d v="2025-04-04T00:00:00"/>
    <m/>
    <n v="8"/>
    <n v="7000"/>
    <s v="PE"/>
    <s v="86.J7350001"/>
    <n v="0"/>
    <n v="5000"/>
    <n v="2000"/>
    <n v="0"/>
    <n v="0"/>
    <n v="0"/>
    <m/>
    <m/>
    <n v="0"/>
    <m/>
    <m/>
    <m/>
    <m/>
    <m/>
    <m/>
    <m/>
    <m/>
    <x v="184"/>
    <x v="45"/>
    <x v="45"/>
    <m/>
    <n v="0"/>
    <n v="0"/>
    <n v="0"/>
    <n v="0"/>
    <n v="0"/>
    <n v="0"/>
    <m/>
    <m/>
    <m/>
    <s v="No"/>
    <s v="W664751"/>
    <n v="0"/>
    <m/>
    <s v="T20390-PMI"/>
    <m/>
    <m/>
    <s v="S0362148"/>
  </r>
  <r>
    <x v="269"/>
    <n v="10000"/>
    <n v="10000"/>
    <d v="2025-04-07T00:00:00"/>
    <s v="502LAUGH"/>
    <s v=" 5:27:48 pm"/>
    <s v="U4A043S213/3060209U9"/>
    <m/>
    <x v="0"/>
    <s v="Yes"/>
    <x v="0"/>
    <x v="0"/>
    <s v="PP24"/>
    <s v="HO HON SENG"/>
    <n v="250"/>
    <m/>
    <m/>
    <d v="2025-04-04T00:00:00"/>
    <m/>
    <n v="2"/>
    <n v="500"/>
    <s v="PE"/>
    <n v="107110100001"/>
    <n v="0"/>
    <n v="300"/>
    <n v="200"/>
    <n v="0"/>
    <n v="0"/>
    <n v="0"/>
    <m/>
    <m/>
    <n v="0"/>
    <m/>
    <m/>
    <m/>
    <m/>
    <m/>
    <m/>
    <m/>
    <m/>
    <x v="220"/>
    <x v="50"/>
    <x v="50"/>
    <m/>
    <n v="0"/>
    <n v="0"/>
    <n v="0"/>
    <n v="0"/>
    <n v="0"/>
    <n v="0"/>
    <m/>
    <m/>
    <m/>
    <s v="No"/>
    <s v="W664763"/>
    <n v="0"/>
    <m/>
    <s v="L12070"/>
    <m/>
    <m/>
    <s v="S0362361"/>
  </r>
  <r>
    <x v="270"/>
    <n v="10000"/>
    <n v="10000"/>
    <d v="2025-04-23T00:00:00"/>
    <s v="502LAUGH"/>
    <s v=" 3:51:08 pm"/>
    <n v="10620258019"/>
    <m/>
    <x v="0"/>
    <s v="Yes"/>
    <x v="1"/>
    <x v="1"/>
    <s v="PM21"/>
    <s v="LIM JIA FAN"/>
    <n v="880"/>
    <m/>
    <m/>
    <d v="2025-04-04T00:00:00"/>
    <m/>
    <n v="264"/>
    <n v="232320"/>
    <s v="PE"/>
    <s v="7FP00-80003-FT0001"/>
    <n v="0"/>
    <n v="200000"/>
    <n v="32320"/>
    <n v="0"/>
    <n v="0"/>
    <n v="0"/>
    <m/>
    <m/>
    <n v="0"/>
    <m/>
    <m/>
    <m/>
    <m/>
    <m/>
    <m/>
    <m/>
    <m/>
    <x v="221"/>
    <x v="20"/>
    <x v="20"/>
    <m/>
    <n v="0"/>
    <n v="0"/>
    <n v="0"/>
    <n v="0"/>
    <n v="0"/>
    <n v="0"/>
    <m/>
    <m/>
    <m/>
    <s v="No"/>
    <s v="W665450"/>
    <n v="0"/>
    <m/>
    <s v="H08031-JIM-M"/>
    <m/>
    <m/>
    <s v="S0362373"/>
  </r>
  <r>
    <x v="271"/>
    <n v="10000"/>
    <n v="10000"/>
    <d v="2025-04-08T00:00:00"/>
    <s v="502LAUGH"/>
    <s v=" 1:07:24 pm"/>
    <s v="D008O15421525"/>
    <m/>
    <x v="0"/>
    <s v="Yes"/>
    <x v="1"/>
    <x v="1"/>
    <s v="PM21"/>
    <s v="LIM JIA FAN"/>
    <n v="1700"/>
    <m/>
    <m/>
    <d v="2025-04-04T00:00:00"/>
    <m/>
    <n v="15"/>
    <n v="25500"/>
    <s v="PE"/>
    <s v="1VV02-80009-FT0001"/>
    <n v="0"/>
    <n v="20000"/>
    <n v="5500"/>
    <n v="0"/>
    <n v="0"/>
    <n v="0"/>
    <m/>
    <m/>
    <n v="0"/>
    <m/>
    <m/>
    <m/>
    <m/>
    <m/>
    <m/>
    <m/>
    <m/>
    <x v="222"/>
    <x v="20"/>
    <x v="20"/>
    <m/>
    <n v="0"/>
    <n v="0"/>
    <n v="0"/>
    <n v="0"/>
    <n v="0"/>
    <n v="0"/>
    <m/>
    <m/>
    <m/>
    <s v="No"/>
    <s v="W664771"/>
    <n v="0"/>
    <m/>
    <s v="H08031-JIM-M"/>
    <m/>
    <m/>
    <s v="S0362374"/>
  </r>
  <r>
    <x v="272"/>
    <n v="10000"/>
    <n v="10000"/>
    <d v="2025-04-08T00:00:00"/>
    <s v="502LAUGH"/>
    <s v=" 8:36:36 am"/>
    <n v="10620258020"/>
    <m/>
    <x v="0"/>
    <s v="Yes"/>
    <x v="1"/>
    <x v="1"/>
    <s v="PM21"/>
    <s v="LIM JIA FAN"/>
    <n v="500"/>
    <m/>
    <m/>
    <d v="2025-04-04T00:00:00"/>
    <m/>
    <n v="660"/>
    <n v="330000"/>
    <s v="PE"/>
    <s v="M0H50-80022-FT0001"/>
    <n v="0"/>
    <n v="280000"/>
    <n v="50000"/>
    <n v="0"/>
    <n v="0"/>
    <n v="0"/>
    <m/>
    <m/>
    <n v="0"/>
    <m/>
    <m/>
    <m/>
    <m/>
    <m/>
    <m/>
    <m/>
    <m/>
    <x v="223"/>
    <x v="20"/>
    <x v="20"/>
    <m/>
    <n v="0"/>
    <n v="0"/>
    <n v="0"/>
    <n v="0"/>
    <n v="0"/>
    <n v="0"/>
    <m/>
    <m/>
    <m/>
    <s v="No"/>
    <s v="W665195"/>
    <n v="0"/>
    <m/>
    <s v="H08031-JIM-M"/>
    <m/>
    <m/>
    <s v="S0362388"/>
  </r>
  <r>
    <x v="273"/>
    <n v="10000"/>
    <n v="10000"/>
    <d v="2025-04-16T00:00:00"/>
    <s v="502LAUGH"/>
    <s v=" 9:12:23 am"/>
    <s v="BZC064-11"/>
    <m/>
    <x v="0"/>
    <s v="Yes"/>
    <x v="30"/>
    <x v="24"/>
    <s v="PC02"/>
    <s v="GAO BINJIE"/>
    <n v="4585"/>
    <m/>
    <m/>
    <d v="2025-04-04T00:00:00"/>
    <m/>
    <n v="24"/>
    <n v="110040"/>
    <s v="PE"/>
    <s v="CHAMP SQ-WHITE0001"/>
    <n v="0"/>
    <n v="100000"/>
    <n v="10040"/>
    <n v="0"/>
    <n v="0"/>
    <n v="0"/>
    <m/>
    <m/>
    <n v="0"/>
    <m/>
    <m/>
    <m/>
    <m/>
    <m/>
    <m/>
    <m/>
    <m/>
    <x v="224"/>
    <x v="25"/>
    <x v="25"/>
    <m/>
    <n v="0"/>
    <n v="0"/>
    <n v="0"/>
    <n v="0"/>
    <n v="0"/>
    <n v="0"/>
    <m/>
    <m/>
    <m/>
    <s v="No"/>
    <s v="W665946"/>
    <n v="0"/>
    <m/>
    <s v="E05203"/>
    <m/>
    <m/>
    <s v="S0362394"/>
  </r>
  <r>
    <x v="274"/>
    <n v="10000"/>
    <n v="10000"/>
    <d v="2025-04-08T00:00:00"/>
    <s v="502LAUGH"/>
    <s v=" 5:45:42 pm"/>
    <s v="3113015U5"/>
    <m/>
    <x v="0"/>
    <s v="Yes"/>
    <x v="0"/>
    <x v="0"/>
    <s v="PP24"/>
    <s v="HO HON SENG"/>
    <n v="2800"/>
    <m/>
    <m/>
    <d v="2025-04-04T00:00:00"/>
    <m/>
    <n v="2"/>
    <n v="5600"/>
    <s v="PE"/>
    <s v="MVCTS-BKAOYWS-220001"/>
    <n v="0"/>
    <n v="5000"/>
    <n v="600"/>
    <n v="0"/>
    <n v="0"/>
    <n v="0"/>
    <m/>
    <m/>
    <n v="0"/>
    <m/>
    <m/>
    <m/>
    <m/>
    <m/>
    <m/>
    <m/>
    <m/>
    <x v="225"/>
    <x v="51"/>
    <x v="51"/>
    <m/>
    <n v="0"/>
    <n v="0"/>
    <n v="0"/>
    <n v="0"/>
    <n v="0"/>
    <n v="0"/>
    <m/>
    <m/>
    <m/>
    <s v="No"/>
    <s v="W664777"/>
    <n v="0"/>
    <m/>
    <s v="A01490"/>
    <m/>
    <m/>
    <s v="S0362396"/>
  </r>
  <r>
    <x v="275"/>
    <n v="10000"/>
    <n v="10000"/>
    <d v="2025-04-07T00:00:00"/>
    <s v="502LAUGH"/>
    <s v=" 8:56:52 am"/>
    <s v="E190912129"/>
    <m/>
    <x v="0"/>
    <s v="Yes"/>
    <x v="12"/>
    <x v="12"/>
    <s v="PM80"/>
    <s v="YAP ZHI PING"/>
    <n v="6000"/>
    <m/>
    <m/>
    <d v="2025-04-04T00:00:00"/>
    <m/>
    <n v="60"/>
    <n v="360000"/>
    <s v="PE"/>
    <s v="709898812-3M66900001"/>
    <n v="0"/>
    <n v="360000"/>
    <n v="0"/>
    <n v="0"/>
    <n v="0"/>
    <n v="0"/>
    <m/>
    <m/>
    <n v="0"/>
    <m/>
    <m/>
    <m/>
    <m/>
    <m/>
    <m/>
    <m/>
    <m/>
    <x v="180"/>
    <x v="23"/>
    <x v="23"/>
    <m/>
    <n v="0"/>
    <n v="0"/>
    <n v="0"/>
    <n v="0"/>
    <n v="0"/>
    <n v="0"/>
    <m/>
    <m/>
    <m/>
    <s v="No"/>
    <s v="W664781"/>
    <n v="0"/>
    <m/>
    <s v="S19314"/>
    <m/>
    <m/>
    <s v="H0064932"/>
  </r>
  <r>
    <x v="276"/>
    <n v="10000"/>
    <n v="10000"/>
    <d v="2025-04-07T00:00:00"/>
    <s v="502LAUGH"/>
    <s v=" 8:56:52 am"/>
    <n v="8613409"/>
    <m/>
    <x v="0"/>
    <s v="Yes"/>
    <x v="12"/>
    <x v="12"/>
    <s v="PM80"/>
    <s v="YAP ZHI PING"/>
    <n v="1334"/>
    <m/>
    <m/>
    <d v="2025-04-04T00:00:00"/>
    <m/>
    <n v="60"/>
    <n v="80040"/>
    <s v="PE"/>
    <s v="740921700-32PC E0001"/>
    <n v="0"/>
    <n v="80000"/>
    <n v="40"/>
    <n v="0"/>
    <n v="0"/>
    <n v="0"/>
    <m/>
    <m/>
    <n v="0"/>
    <m/>
    <m/>
    <m/>
    <m/>
    <m/>
    <m/>
    <m/>
    <m/>
    <x v="181"/>
    <x v="23"/>
    <x v="23"/>
    <m/>
    <n v="0"/>
    <n v="0"/>
    <n v="0"/>
    <n v="0"/>
    <n v="0"/>
    <n v="0"/>
    <m/>
    <m/>
    <m/>
    <s v="No"/>
    <s v="W664790"/>
    <n v="0"/>
    <m/>
    <s v="S19314"/>
    <m/>
    <m/>
    <s v="H0064945"/>
  </r>
  <r>
    <x v="277"/>
    <n v="10000"/>
    <n v="10000"/>
    <d v="2025-04-08T00:00:00"/>
    <s v="502LAUGH"/>
    <s v=" 8:54:43 am"/>
    <n v="1006323"/>
    <m/>
    <x v="0"/>
    <s v="Yes"/>
    <x v="12"/>
    <x v="12"/>
    <s v="PM80"/>
    <s v="YAP ZHI PING"/>
    <n v="1600"/>
    <m/>
    <m/>
    <d v="2025-04-04T00:00:00"/>
    <m/>
    <n v="50"/>
    <n v="80000"/>
    <s v="PE"/>
    <s v="709898802-EL93160001"/>
    <n v="0"/>
    <n v="80000"/>
    <n v="0"/>
    <n v="0"/>
    <n v="0"/>
    <n v="0"/>
    <m/>
    <m/>
    <n v="0"/>
    <m/>
    <m/>
    <m/>
    <m/>
    <m/>
    <m/>
    <m/>
    <m/>
    <x v="217"/>
    <x v="14"/>
    <x v="14"/>
    <m/>
    <n v="0"/>
    <n v="0"/>
    <n v="0"/>
    <n v="0"/>
    <n v="0"/>
    <n v="0"/>
    <m/>
    <m/>
    <m/>
    <s v="No"/>
    <s v="W664793"/>
    <n v="0"/>
    <m/>
    <s v="S19081-TH"/>
    <m/>
    <m/>
    <s v="H0064948"/>
  </r>
  <r>
    <x v="278"/>
    <n v="10000"/>
    <n v="10000"/>
    <d v="2025-04-09T00:00:00"/>
    <s v="502LAUGH"/>
    <d v="1899-12-30T10:37:09"/>
    <n v="17190809009"/>
    <m/>
    <x v="0"/>
    <s v="Yes"/>
    <x v="37"/>
    <x v="12"/>
    <s v="PM63"/>
    <s v="CHEW WEN JUN"/>
    <n v="15000"/>
    <m/>
    <m/>
    <d v="2025-04-04T00:00:00"/>
    <m/>
    <n v="2"/>
    <n v="30000"/>
    <s v="PE"/>
    <s v="719007600 REVA0001"/>
    <n v="0"/>
    <n v="30000"/>
    <n v="0"/>
    <n v="0"/>
    <n v="0"/>
    <n v="0"/>
    <m/>
    <m/>
    <n v="0"/>
    <m/>
    <m/>
    <m/>
    <m/>
    <m/>
    <m/>
    <m/>
    <m/>
    <x v="226"/>
    <x v="14"/>
    <x v="14"/>
    <m/>
    <n v="0"/>
    <n v="0"/>
    <n v="0"/>
    <n v="0"/>
    <n v="0"/>
    <n v="0"/>
    <m/>
    <m/>
    <m/>
    <s v="No"/>
    <s v="W664795"/>
    <n v="0"/>
    <m/>
    <s v="S19081-TH"/>
    <m/>
    <m/>
    <s v="H0064951"/>
  </r>
  <r>
    <x v="279"/>
    <n v="10000"/>
    <n v="10000"/>
    <d v="2025-04-08T00:00:00"/>
    <s v="502LAUGH"/>
    <s v=" 8:43:54 am"/>
    <s v="U4A043S213/3082510U9"/>
    <m/>
    <x v="0"/>
    <s v="Yes"/>
    <x v="0"/>
    <x v="0"/>
    <s v="PP24"/>
    <s v="HO HON SENG"/>
    <n v="800"/>
    <m/>
    <m/>
    <d v="2025-04-04T00:00:00"/>
    <m/>
    <n v="1"/>
    <n v="800"/>
    <s v="PE"/>
    <n v="107156130001"/>
    <n v="0"/>
    <n v="500"/>
    <n v="300"/>
    <n v="0"/>
    <n v="0"/>
    <n v="0"/>
    <m/>
    <m/>
    <n v="0"/>
    <m/>
    <m/>
    <m/>
    <m/>
    <m/>
    <m/>
    <m/>
    <m/>
    <x v="227"/>
    <x v="15"/>
    <x v="15"/>
    <m/>
    <n v="0"/>
    <n v="0"/>
    <n v="0"/>
    <n v="0"/>
    <n v="0"/>
    <n v="0"/>
    <m/>
    <m/>
    <m/>
    <s v="No"/>
    <s v="W664819"/>
    <n v="0"/>
    <m/>
    <s v="I09109"/>
    <m/>
    <m/>
    <s v="S0362454"/>
  </r>
  <r>
    <x v="280"/>
    <n v="10000"/>
    <n v="10000"/>
    <d v="2025-04-07T00:00:00"/>
    <s v="505KANGHS"/>
    <s v=" 8:50:35 am"/>
    <s v="SG-5650696"/>
    <m/>
    <x v="0"/>
    <s v="Yes"/>
    <x v="2"/>
    <x v="2"/>
    <s v="PM59"/>
    <s v="VOON CHAN PIN"/>
    <n v="30000"/>
    <m/>
    <m/>
    <d v="2025-04-05T00:00:00"/>
    <m/>
    <n v="12"/>
    <n v="360000"/>
    <s v="PE"/>
    <n v="80256220001"/>
    <n v="0"/>
    <n v="360000"/>
    <n v="0"/>
    <n v="0"/>
    <n v="0"/>
    <n v="0"/>
    <m/>
    <m/>
    <n v="0"/>
    <m/>
    <m/>
    <m/>
    <m/>
    <m/>
    <m/>
    <m/>
    <m/>
    <x v="228"/>
    <x v="11"/>
    <x v="11"/>
    <m/>
    <n v="0"/>
    <n v="0"/>
    <n v="0"/>
    <n v="0"/>
    <n v="0"/>
    <n v="0"/>
    <m/>
    <m/>
    <m/>
    <s v="No"/>
    <s v="W664486"/>
    <n v="0"/>
    <m/>
    <s v="B02083"/>
    <m/>
    <m/>
    <s v="S0357138"/>
  </r>
  <r>
    <x v="280"/>
    <n v="10000"/>
    <n v="20000"/>
    <d v="2025-04-07T00:00:00"/>
    <s v="505KANGHS"/>
    <s v=" 8:50:35 am"/>
    <s v="SG-5650696"/>
    <m/>
    <x v="0"/>
    <s v="Yes"/>
    <x v="2"/>
    <x v="4"/>
    <s v="PM18"/>
    <s v="LAI CHIN YANG"/>
    <n v="6000"/>
    <m/>
    <m/>
    <d v="2025-04-05T00:00:00"/>
    <m/>
    <n v="12"/>
    <n v="72000"/>
    <s v="PE"/>
    <n v="80256220001"/>
    <n v="0"/>
    <n v="72000"/>
    <n v="0"/>
    <n v="0"/>
    <n v="0"/>
    <n v="0"/>
    <m/>
    <m/>
    <n v="0"/>
    <m/>
    <m/>
    <m/>
    <m/>
    <m/>
    <m/>
    <m/>
    <m/>
    <x v="228"/>
    <x v="11"/>
    <x v="11"/>
    <m/>
    <n v="0"/>
    <n v="0"/>
    <n v="0"/>
    <n v="0"/>
    <n v="0"/>
    <n v="0"/>
    <m/>
    <m/>
    <m/>
    <s v="No"/>
    <s v="W664486"/>
    <n v="0"/>
    <m/>
    <s v="B02083"/>
    <m/>
    <m/>
    <s v="S0357138"/>
  </r>
  <r>
    <x v="281"/>
    <n v="10000"/>
    <n v="30000"/>
    <d v="2025-04-07T00:00:00"/>
    <s v="502LAUGH"/>
    <s v=" 8:49:41 am"/>
    <s v="M0BU23510990/BOBVG9280"/>
    <m/>
    <x v="0"/>
    <s v="Yes"/>
    <x v="34"/>
    <x v="3"/>
    <s v="PS96"/>
    <s v="HONG QUANSHUN"/>
    <n v="7500"/>
    <m/>
    <m/>
    <d v="2025-04-05T00:00:00"/>
    <m/>
    <n v="4"/>
    <n v="30000"/>
    <s v="PE"/>
    <s v="10028345001 REVA0001"/>
    <n v="0"/>
    <n v="30000"/>
    <n v="0"/>
    <n v="0"/>
    <n v="0"/>
    <n v="0"/>
    <m/>
    <m/>
    <n v="0"/>
    <m/>
    <m/>
    <m/>
    <m/>
    <m/>
    <m/>
    <m/>
    <m/>
    <x v="229"/>
    <x v="17"/>
    <x v="17"/>
    <m/>
    <n v="0"/>
    <n v="0"/>
    <n v="0"/>
    <n v="0"/>
    <n v="0"/>
    <n v="0"/>
    <m/>
    <m/>
    <m/>
    <s v="No"/>
    <s v="W664488"/>
    <n v="0"/>
    <m/>
    <s v="E05166-JAPAC"/>
    <m/>
    <m/>
    <s v="S0357484"/>
  </r>
  <r>
    <x v="153"/>
    <n v="10000"/>
    <n v="30000"/>
    <d v="2025-04-08T00:00:00"/>
    <s v="502LAUGH"/>
    <s v=" 8:53:34 am"/>
    <s v="E04OB9810"/>
    <m/>
    <x v="1"/>
    <s v="Yes"/>
    <x v="33"/>
    <x v="26"/>
    <s v="PM75"/>
    <s v="TOO CHIOU SHYAN"/>
    <n v="35000"/>
    <m/>
    <m/>
    <d v="2025-04-05T00:00:00"/>
    <m/>
    <n v="1"/>
    <n v="35000"/>
    <s v="PE"/>
    <s v="Y00-0000928-000001"/>
    <n v="0"/>
    <n v="35000"/>
    <n v="0"/>
    <n v="0"/>
    <n v="0"/>
    <n v="0"/>
    <m/>
    <m/>
    <n v="0"/>
    <m/>
    <m/>
    <m/>
    <m/>
    <m/>
    <m/>
    <m/>
    <m/>
    <x v="130"/>
    <x v="41"/>
    <x v="41"/>
    <m/>
    <n v="0"/>
    <n v="0"/>
    <n v="0"/>
    <n v="0"/>
    <n v="0"/>
    <n v="0"/>
    <m/>
    <m/>
    <m/>
    <s v="No"/>
    <s v="W664495"/>
    <n v="0"/>
    <m/>
    <s v="F06170-JIANGSU"/>
    <m/>
    <m/>
    <s v="S0358339"/>
  </r>
  <r>
    <x v="237"/>
    <n v="20000"/>
    <n v="30000"/>
    <d v="2025-04-11T00:00:00"/>
    <s v="502LAUGH"/>
    <s v=" 9:12:17 am"/>
    <s v="WO2024/5284/1010831/XHX24911A1407/XHX2412190201/80117500"/>
    <m/>
    <x v="0"/>
    <s v="Yes"/>
    <x v="5"/>
    <x v="5"/>
    <s v="PM41"/>
    <s v="CHONG WEN XUEN"/>
    <n v="45000"/>
    <m/>
    <m/>
    <d v="2025-04-05T00:00:00"/>
    <m/>
    <n v="8"/>
    <n v="360000"/>
    <s v="PE"/>
    <s v="MT273730001"/>
    <n v="0"/>
    <n v="360000"/>
    <n v="0"/>
    <n v="0"/>
    <n v="0"/>
    <n v="0"/>
    <m/>
    <m/>
    <n v="0"/>
    <m/>
    <m/>
    <m/>
    <m/>
    <m/>
    <m/>
    <m/>
    <m/>
    <x v="6"/>
    <x v="4"/>
    <x v="4"/>
    <m/>
    <n v="0"/>
    <n v="0"/>
    <n v="0"/>
    <n v="0"/>
    <n v="0"/>
    <n v="0"/>
    <m/>
    <m/>
    <m/>
    <s v="No"/>
    <s v="W664507"/>
    <n v="0"/>
    <m/>
    <s v="Z26002"/>
    <m/>
    <m/>
    <s v="S0360896"/>
  </r>
  <r>
    <x v="282"/>
    <n v="10000"/>
    <n v="20000"/>
    <d v="2025-04-07T00:00:00"/>
    <s v="502LAUGH"/>
    <s v=" 8:41:10 am"/>
    <s v="U522458002"/>
    <m/>
    <x v="1"/>
    <s v="Yes"/>
    <x v="9"/>
    <x v="9"/>
    <s v="PM30"/>
    <s v="OH KIAN YUAN"/>
    <n v="4500"/>
    <m/>
    <m/>
    <d v="2025-04-05T00:00:00"/>
    <m/>
    <n v="1"/>
    <n v="4500"/>
    <s v="PE"/>
    <s v="250-0412-000001"/>
    <n v="0"/>
    <n v="3000"/>
    <n v="1500"/>
    <n v="0"/>
    <n v="0"/>
    <n v="0"/>
    <m/>
    <m/>
    <n v="0"/>
    <m/>
    <m/>
    <m/>
    <m/>
    <m/>
    <m/>
    <m/>
    <m/>
    <x v="193"/>
    <x v="29"/>
    <x v="29"/>
    <m/>
    <n v="0"/>
    <n v="0"/>
    <n v="0"/>
    <n v="0"/>
    <n v="0"/>
    <n v="0"/>
    <m/>
    <m/>
    <m/>
    <s v="No"/>
    <s v="W664515"/>
    <n v="0"/>
    <m/>
    <s v="J10025"/>
    <m/>
    <m/>
    <s v="S0361009"/>
  </r>
  <r>
    <x v="283"/>
    <n v="10000"/>
    <n v="10000"/>
    <d v="2025-04-07T00:00:00"/>
    <s v="502LAUGH"/>
    <s v=" 8:40:07 am"/>
    <s v="J00VB7941"/>
    <m/>
    <x v="0"/>
    <s v="Yes"/>
    <x v="10"/>
    <x v="10"/>
    <s v="PS66"/>
    <s v="SIM ENG KWANG"/>
    <n v="1000"/>
    <m/>
    <m/>
    <d v="2025-04-05T00:00:00"/>
    <m/>
    <n v="1"/>
    <n v="1000"/>
    <s v="PE"/>
    <s v="260-5378-000001"/>
    <n v="0"/>
    <n v="1000"/>
    <n v="0"/>
    <n v="0"/>
    <n v="0"/>
    <n v="0"/>
    <m/>
    <m/>
    <n v="0"/>
    <m/>
    <m/>
    <m/>
    <m/>
    <m/>
    <m/>
    <m/>
    <m/>
    <x v="230"/>
    <x v="29"/>
    <x v="29"/>
    <m/>
    <n v="0"/>
    <n v="0"/>
    <n v="0"/>
    <n v="0"/>
    <n v="0"/>
    <n v="0"/>
    <m/>
    <m/>
    <m/>
    <s v="No"/>
    <s v="W664092"/>
    <n v="0"/>
    <m/>
    <s v="J10025"/>
    <m/>
    <m/>
    <s v="S0361089"/>
  </r>
  <r>
    <x v="284"/>
    <n v="10000"/>
    <n v="10000"/>
    <d v="2025-04-07T00:00:00"/>
    <s v="505KANGHS"/>
    <s v=" 8:49:39 am"/>
    <s v="4112304U5A"/>
    <m/>
    <x v="0"/>
    <s v="Yes"/>
    <x v="10"/>
    <x v="10"/>
    <s v="PS66"/>
    <s v="SIM ENG KWANG"/>
    <n v="3000"/>
    <m/>
    <m/>
    <d v="2025-04-05T00:00:00"/>
    <m/>
    <n v="1"/>
    <n v="3000"/>
    <s v="PE"/>
    <s v="260-6472-000001"/>
    <n v="0"/>
    <n v="3000"/>
    <n v="0"/>
    <n v="0"/>
    <n v="0"/>
    <n v="0"/>
    <m/>
    <m/>
    <n v="0"/>
    <m/>
    <m/>
    <m/>
    <m/>
    <m/>
    <m/>
    <m/>
    <m/>
    <x v="231"/>
    <x v="29"/>
    <x v="29"/>
    <m/>
    <n v="0"/>
    <n v="0"/>
    <n v="0"/>
    <n v="0"/>
    <n v="0"/>
    <n v="0"/>
    <m/>
    <m/>
    <m/>
    <s v="No"/>
    <s v="W664525"/>
    <n v="0"/>
    <m/>
    <s v="J10025"/>
    <m/>
    <m/>
    <s v="S0361089"/>
  </r>
  <r>
    <x v="90"/>
    <n v="10000"/>
    <n v="20000"/>
    <d v="2025-04-07T00:00:00"/>
    <s v="502LAUGH"/>
    <s v=" 8:43:38 am"/>
    <s v="4101908U5A"/>
    <m/>
    <x v="0"/>
    <s v="Yes"/>
    <x v="25"/>
    <x v="21"/>
    <s v="PM26"/>
    <s v="TAN AIK KEONG"/>
    <n v="3000"/>
    <m/>
    <m/>
    <d v="2025-04-05T00:00:00"/>
    <m/>
    <n v="1"/>
    <n v="3000"/>
    <s v="PE"/>
    <s v="250-6223-000001"/>
    <n v="0"/>
    <n v="3000"/>
    <n v="0"/>
    <n v="0"/>
    <n v="0"/>
    <n v="0"/>
    <m/>
    <m/>
    <n v="0"/>
    <m/>
    <m/>
    <m/>
    <m/>
    <m/>
    <m/>
    <m/>
    <m/>
    <x v="77"/>
    <x v="29"/>
    <x v="29"/>
    <m/>
    <n v="0"/>
    <n v="0"/>
    <n v="0"/>
    <n v="0"/>
    <n v="0"/>
    <n v="0"/>
    <m/>
    <m/>
    <m/>
    <s v="No"/>
    <s v="W664533"/>
    <n v="0"/>
    <m/>
    <s v="J10025"/>
    <m/>
    <m/>
    <s v="S0361174"/>
  </r>
  <r>
    <x v="285"/>
    <n v="10000"/>
    <n v="50000"/>
    <d v="2025-04-07T00:00:00"/>
    <s v="502LAUGH"/>
    <s v=" 8:45:10 am"/>
    <s v="D006O6500"/>
    <m/>
    <x v="2"/>
    <s v="Yes"/>
    <x v="22"/>
    <x v="19"/>
    <s v="QM54"/>
    <s v="TAN SWEE LENG"/>
    <n v="66667"/>
    <m/>
    <m/>
    <d v="2025-04-05T00:00:00"/>
    <m/>
    <n v="3"/>
    <n v="200001"/>
    <s v="PE"/>
    <s v="1VV21-80021-FT0001"/>
    <n v="0"/>
    <n v="185000"/>
    <n v="15001"/>
    <n v="0"/>
    <n v="0"/>
    <n v="0"/>
    <m/>
    <m/>
    <n v="0"/>
    <m/>
    <m/>
    <m/>
    <m/>
    <m/>
    <m/>
    <m/>
    <m/>
    <x v="232"/>
    <x v="20"/>
    <x v="20"/>
    <m/>
    <n v="0"/>
    <n v="0"/>
    <n v="0"/>
    <n v="0"/>
    <n v="0"/>
    <n v="0"/>
    <m/>
    <m/>
    <m/>
    <s v="No"/>
    <s v="W664540"/>
    <n v="0"/>
    <m/>
    <s v="H08031-JIM-M"/>
    <m/>
    <m/>
    <s v="S0361189"/>
  </r>
  <r>
    <x v="286"/>
    <n v="10000"/>
    <n v="10000"/>
    <d v="2025-04-07T00:00:00"/>
    <s v="502LAUGH"/>
    <s v=" 8:52:04 am"/>
    <s v="M0BTQ4840"/>
    <m/>
    <x v="0"/>
    <s v="Yes"/>
    <x v="11"/>
    <x v="11"/>
    <s v="PM09"/>
    <s v="PANG JING FULL"/>
    <n v="167"/>
    <m/>
    <m/>
    <d v="2025-04-05T00:00:00"/>
    <m/>
    <n v="6"/>
    <n v="1002"/>
    <s v="PE"/>
    <s v="L001-773057-00000003"/>
    <n v="0"/>
    <n v="1000"/>
    <n v="2"/>
    <n v="0"/>
    <n v="0"/>
    <n v="0"/>
    <m/>
    <m/>
    <n v="0"/>
    <m/>
    <m/>
    <m/>
    <m/>
    <m/>
    <m/>
    <m/>
    <m/>
    <x v="233"/>
    <x v="12"/>
    <x v="12"/>
    <m/>
    <n v="0"/>
    <n v="0"/>
    <n v="0"/>
    <n v="0"/>
    <n v="0"/>
    <n v="0"/>
    <m/>
    <m/>
    <m/>
    <s v="No"/>
    <s v="W664551"/>
    <n v="0"/>
    <m/>
    <s v="X24001-WD-SUZHOU"/>
    <m/>
    <m/>
    <s v="S0361288"/>
  </r>
  <r>
    <x v="287"/>
    <n v="10000"/>
    <n v="10000"/>
    <d v="2025-04-07T00:00:00"/>
    <s v="505KANGHS"/>
    <s v=" 8:46:43 am"/>
    <s v="4103001U5"/>
    <m/>
    <x v="0"/>
    <s v="Yes"/>
    <x v="11"/>
    <x v="11"/>
    <s v="PM09"/>
    <s v="PANG JING FULL"/>
    <n v="500"/>
    <m/>
    <m/>
    <d v="2025-04-05T00:00:00"/>
    <m/>
    <n v="4"/>
    <n v="2000"/>
    <s v="PE"/>
    <s v="0B49096 REVAA0001"/>
    <n v="0"/>
    <n v="2000"/>
    <n v="0"/>
    <n v="0"/>
    <n v="0"/>
    <n v="0"/>
    <m/>
    <m/>
    <n v="0"/>
    <m/>
    <m/>
    <m/>
    <m/>
    <m/>
    <m/>
    <m/>
    <m/>
    <x v="234"/>
    <x v="12"/>
    <x v="12"/>
    <m/>
    <n v="0"/>
    <n v="0"/>
    <n v="0"/>
    <n v="0"/>
    <n v="0"/>
    <n v="0"/>
    <m/>
    <m/>
    <m/>
    <s v="No"/>
    <s v="W664553"/>
    <n v="0"/>
    <m/>
    <s v="X24001-WD-SUZHOU"/>
    <m/>
    <m/>
    <s v="S0361288"/>
  </r>
  <r>
    <x v="288"/>
    <n v="10000"/>
    <n v="10000"/>
    <d v="2025-04-07T00:00:00"/>
    <s v="502LAUGH"/>
    <s v=" 8:37:42 am"/>
    <s v="4103001U5"/>
    <m/>
    <x v="0"/>
    <s v="Yes"/>
    <x v="11"/>
    <x v="11"/>
    <s v="PM09"/>
    <s v="PANG JING FULL"/>
    <n v="500"/>
    <m/>
    <m/>
    <d v="2025-04-05T00:00:00"/>
    <m/>
    <n v="4"/>
    <n v="2000"/>
    <s v="PE"/>
    <s v="0B49097 REVAA0001"/>
    <n v="0"/>
    <n v="1000"/>
    <n v="1000"/>
    <n v="0"/>
    <n v="0"/>
    <n v="0"/>
    <m/>
    <m/>
    <n v="0"/>
    <m/>
    <m/>
    <m/>
    <m/>
    <m/>
    <m/>
    <m/>
    <m/>
    <x v="235"/>
    <x v="12"/>
    <x v="12"/>
    <m/>
    <n v="0"/>
    <n v="0"/>
    <n v="0"/>
    <n v="0"/>
    <n v="0"/>
    <n v="0"/>
    <m/>
    <m/>
    <m/>
    <s v="No"/>
    <s v="W664554"/>
    <n v="0"/>
    <m/>
    <s v="X24001-WD-SUZHOU"/>
    <m/>
    <m/>
    <s v="S0361288"/>
  </r>
  <r>
    <x v="289"/>
    <n v="10000"/>
    <n v="10000"/>
    <d v="2025-04-07T00:00:00"/>
    <s v="502LAUGH"/>
    <s v=" 8:37:42 am"/>
    <s v="4103005U5A"/>
    <m/>
    <x v="0"/>
    <s v="Yes"/>
    <x v="11"/>
    <x v="11"/>
    <s v="PM09"/>
    <s v="PANG JING FULL"/>
    <n v="500"/>
    <m/>
    <m/>
    <d v="2025-04-05T00:00:00"/>
    <m/>
    <n v="4"/>
    <n v="2000"/>
    <s v="PE"/>
    <s v="0B49099 REVAA0001"/>
    <n v="0"/>
    <n v="2000"/>
    <n v="0"/>
    <n v="0"/>
    <n v="0"/>
    <n v="0"/>
    <m/>
    <m/>
    <n v="0"/>
    <m/>
    <m/>
    <m/>
    <m/>
    <m/>
    <m/>
    <m/>
    <m/>
    <x v="236"/>
    <x v="12"/>
    <x v="12"/>
    <m/>
    <n v="0"/>
    <n v="0"/>
    <n v="0"/>
    <n v="0"/>
    <n v="0"/>
    <n v="0"/>
    <m/>
    <m/>
    <m/>
    <s v="No"/>
    <s v="W664555"/>
    <n v="0"/>
    <m/>
    <s v="X24001-WD-SUZHOU"/>
    <m/>
    <m/>
    <s v="S0361288"/>
  </r>
  <r>
    <x v="290"/>
    <n v="10000"/>
    <n v="10000"/>
    <d v="2025-04-07T00:00:00"/>
    <s v="502LAUGH"/>
    <s v=" 8:37:42 am"/>
    <s v="4103005U5A"/>
    <m/>
    <x v="0"/>
    <s v="Yes"/>
    <x v="11"/>
    <x v="11"/>
    <s v="PM09"/>
    <s v="PANG JING FULL"/>
    <n v="500"/>
    <m/>
    <m/>
    <d v="2025-04-05T00:00:00"/>
    <m/>
    <n v="4"/>
    <n v="2000"/>
    <s v="PE"/>
    <s v="0B49100 REVAA0001"/>
    <n v="0"/>
    <n v="2000"/>
    <n v="0"/>
    <n v="0"/>
    <n v="0"/>
    <n v="0"/>
    <m/>
    <m/>
    <n v="0"/>
    <m/>
    <m/>
    <m/>
    <m/>
    <m/>
    <m/>
    <m/>
    <m/>
    <x v="237"/>
    <x v="12"/>
    <x v="12"/>
    <m/>
    <n v="0"/>
    <n v="0"/>
    <n v="0"/>
    <n v="0"/>
    <n v="0"/>
    <n v="0"/>
    <m/>
    <m/>
    <m/>
    <s v="No"/>
    <s v="W664556"/>
    <n v="0"/>
    <m/>
    <s v="X24001-WD-SUZHOU"/>
    <m/>
    <m/>
    <s v="S0361288"/>
  </r>
  <r>
    <x v="291"/>
    <n v="10000"/>
    <n v="10000"/>
    <d v="2025-04-09T00:00:00"/>
    <s v="502LAUGH"/>
    <s v=" 8:33:02 am"/>
    <s v="SG-5650696"/>
    <m/>
    <x v="0"/>
    <s v="Yes"/>
    <x v="2"/>
    <x v="4"/>
    <s v="PM18"/>
    <s v="LAI CHIN YANG"/>
    <n v="36000"/>
    <m/>
    <m/>
    <d v="2025-04-05T00:00:00"/>
    <m/>
    <n v="12"/>
    <n v="432000"/>
    <s v="PE"/>
    <n v="80256220001"/>
    <n v="0"/>
    <n v="432000"/>
    <n v="0"/>
    <n v="0"/>
    <n v="0"/>
    <n v="0"/>
    <m/>
    <m/>
    <n v="0"/>
    <m/>
    <m/>
    <m/>
    <m/>
    <m/>
    <m/>
    <m/>
    <m/>
    <x v="228"/>
    <x v="11"/>
    <x v="11"/>
    <m/>
    <n v="0"/>
    <n v="0"/>
    <n v="0"/>
    <n v="0"/>
    <n v="0"/>
    <n v="0"/>
    <m/>
    <m/>
    <m/>
    <s v="No"/>
    <s v="W664557"/>
    <n v="0"/>
    <m/>
    <s v="B02083"/>
    <m/>
    <m/>
    <s v="S0361297"/>
  </r>
  <r>
    <x v="292"/>
    <n v="10000"/>
    <n v="10000"/>
    <d v="2025-04-08T00:00:00"/>
    <s v="502LAUGH"/>
    <s v=" 5:10:20 pm"/>
    <s v="J00TB1740"/>
    <m/>
    <x v="0"/>
    <s v="Yes"/>
    <x v="32"/>
    <x v="11"/>
    <s v="PM61"/>
    <s v="HO CHAN LE"/>
    <n v="27000"/>
    <m/>
    <m/>
    <d v="2025-04-05T00:00:00"/>
    <m/>
    <n v="2"/>
    <n v="54000"/>
    <s v="PE"/>
    <s v="R001-410200001"/>
    <n v="0"/>
    <n v="54000"/>
    <n v="0"/>
    <n v="0"/>
    <n v="0"/>
    <n v="0"/>
    <m/>
    <m/>
    <n v="0"/>
    <m/>
    <m/>
    <m/>
    <m/>
    <m/>
    <m/>
    <m/>
    <m/>
    <x v="129"/>
    <x v="3"/>
    <x v="3"/>
    <m/>
    <n v="0"/>
    <n v="0"/>
    <n v="0"/>
    <n v="0"/>
    <n v="0"/>
    <n v="0"/>
    <m/>
    <m/>
    <m/>
    <s v="No"/>
    <s v="W664565"/>
    <n v="0"/>
    <m/>
    <s v="R18131"/>
    <m/>
    <m/>
    <s v="S0361344"/>
  </r>
  <r>
    <x v="103"/>
    <n v="10000"/>
    <n v="30000"/>
    <d v="2025-04-07T00:00:00"/>
    <s v="502LAUGH"/>
    <s v=" 8:47:11 am"/>
    <n v="10620258046"/>
    <m/>
    <x v="2"/>
    <s v="Yes"/>
    <x v="35"/>
    <x v="19"/>
    <s v="QM78"/>
    <s v="WONG SEAU JIN"/>
    <n v="10000"/>
    <m/>
    <m/>
    <d v="2025-04-05T00:00:00"/>
    <m/>
    <n v="11"/>
    <n v="110000"/>
    <s v="PE"/>
    <s v="3UB27-800030001"/>
    <n v="0"/>
    <n v="100000"/>
    <n v="10000"/>
    <n v="0"/>
    <n v="0"/>
    <n v="0"/>
    <m/>
    <m/>
    <n v="0"/>
    <m/>
    <m/>
    <m/>
    <m/>
    <m/>
    <m/>
    <m/>
    <m/>
    <x v="89"/>
    <x v="20"/>
    <x v="20"/>
    <m/>
    <n v="0"/>
    <n v="0"/>
    <n v="0"/>
    <n v="0"/>
    <n v="0"/>
    <n v="0"/>
    <m/>
    <m/>
    <m/>
    <s v="No"/>
    <s v="W664576"/>
    <n v="0"/>
    <m/>
    <s v="H08031-JIM-M"/>
    <m/>
    <m/>
    <s v="S0361404"/>
  </r>
  <r>
    <x v="104"/>
    <n v="10000"/>
    <n v="30000"/>
    <d v="2025-04-07T00:00:00"/>
    <s v="502LAUGH"/>
    <s v=" 8:36:19 am"/>
    <n v="10620258046"/>
    <m/>
    <x v="2"/>
    <s v="Yes"/>
    <x v="35"/>
    <x v="19"/>
    <s v="QM78"/>
    <s v="WONG SEAU JIN"/>
    <n v="10000"/>
    <m/>
    <m/>
    <d v="2025-04-05T00:00:00"/>
    <m/>
    <n v="11"/>
    <n v="110000"/>
    <s v="PE"/>
    <s v="3YM83-800010001"/>
    <n v="0"/>
    <n v="100000"/>
    <n v="10000"/>
    <n v="0"/>
    <n v="0"/>
    <n v="0"/>
    <m/>
    <m/>
    <n v="0"/>
    <m/>
    <m/>
    <m/>
    <m/>
    <m/>
    <m/>
    <m/>
    <m/>
    <x v="90"/>
    <x v="20"/>
    <x v="20"/>
    <m/>
    <n v="0"/>
    <n v="0"/>
    <n v="0"/>
    <n v="0"/>
    <n v="0"/>
    <n v="0"/>
    <m/>
    <m/>
    <m/>
    <s v="No"/>
    <s v="W664577"/>
    <n v="0"/>
    <m/>
    <s v="H08031-JIM-M"/>
    <m/>
    <m/>
    <s v="S0361405"/>
  </r>
  <r>
    <x v="165"/>
    <n v="10000"/>
    <n v="30000"/>
    <d v="2025-04-07T00:00:00"/>
    <s v="502LAUGH"/>
    <s v=" 8:35:07 am"/>
    <n v="10620258037"/>
    <m/>
    <x v="2"/>
    <s v="Yes"/>
    <x v="35"/>
    <x v="19"/>
    <s v="QM78"/>
    <s v="WONG SEAU JIN"/>
    <n v="8000"/>
    <m/>
    <m/>
    <d v="2025-04-05T00:00:00"/>
    <m/>
    <n v="11"/>
    <n v="88000"/>
    <s v="PE"/>
    <s v="E5Z02-80008-FT0001"/>
    <n v="0"/>
    <n v="80000"/>
    <n v="8000"/>
    <n v="0"/>
    <n v="0"/>
    <n v="0"/>
    <m/>
    <m/>
    <n v="0"/>
    <m/>
    <m/>
    <m/>
    <m/>
    <m/>
    <m/>
    <m/>
    <m/>
    <x v="139"/>
    <x v="20"/>
    <x v="20"/>
    <m/>
    <n v="0"/>
    <n v="0"/>
    <n v="0"/>
    <n v="0"/>
    <n v="0"/>
    <n v="0"/>
    <m/>
    <m/>
    <m/>
    <s v="No"/>
    <s v="W664578"/>
    <n v="0"/>
    <m/>
    <s v="H08031-JIM-M"/>
    <m/>
    <m/>
    <s v="S0361406"/>
  </r>
  <r>
    <x v="293"/>
    <n v="10000"/>
    <n v="10000"/>
    <d v="2025-04-07T00:00:00"/>
    <s v="502LAUGH"/>
    <s v=" 8:52:04 am"/>
    <s v="404123725/4092S1"/>
    <m/>
    <x v="0"/>
    <s v="Yes"/>
    <x v="7"/>
    <x v="7"/>
    <s v="PM68"/>
    <s v="LEE KIM LIANG"/>
    <n v="1500"/>
    <m/>
    <m/>
    <d v="2025-04-05T00:00:00"/>
    <m/>
    <n v="1"/>
    <n v="1500"/>
    <s v="PE"/>
    <s v="CAL-PMS GREEN C0001"/>
    <n v="0"/>
    <n v="1500"/>
    <n v="0"/>
    <n v="0"/>
    <n v="0"/>
    <n v="0"/>
    <m/>
    <m/>
    <n v="0"/>
    <m/>
    <m/>
    <m/>
    <m/>
    <m/>
    <m/>
    <m/>
    <m/>
    <x v="238"/>
    <x v="46"/>
    <x v="46"/>
    <m/>
    <n v="0"/>
    <n v="0"/>
    <n v="0"/>
    <n v="0"/>
    <n v="0"/>
    <n v="0"/>
    <m/>
    <m/>
    <m/>
    <s v="No"/>
    <s v="W664135"/>
    <n v="0"/>
    <m/>
    <s v="S19186"/>
    <m/>
    <m/>
    <s v="S0361430"/>
  </r>
  <r>
    <x v="294"/>
    <n v="10000"/>
    <n v="10000"/>
    <d v="2025-04-08T00:00:00"/>
    <s v="502LAUGH"/>
    <s v=" 8:56:39 am"/>
    <s v="5305412-03-02-08/5307412-02-01-01/5307412-01-05-08"/>
    <m/>
    <x v="0"/>
    <s v="Yes"/>
    <x v="20"/>
    <x v="5"/>
    <s v="QC04"/>
    <s v="YANG TONGJING"/>
    <n v="14850"/>
    <m/>
    <m/>
    <d v="2025-04-05T00:00:00"/>
    <m/>
    <n v="2"/>
    <n v="29700"/>
    <s v="PE"/>
    <s v="723852900-PROTO 0001"/>
    <n v="0"/>
    <n v="29700"/>
    <n v="0"/>
    <n v="0"/>
    <n v="0"/>
    <n v="0"/>
    <m/>
    <m/>
    <n v="0"/>
    <m/>
    <m/>
    <m/>
    <m/>
    <m/>
    <m/>
    <m/>
    <m/>
    <x v="194"/>
    <x v="23"/>
    <x v="23"/>
    <m/>
    <n v="0"/>
    <n v="0"/>
    <n v="0"/>
    <n v="0"/>
    <n v="0"/>
    <n v="0"/>
    <m/>
    <m/>
    <m/>
    <s v="No"/>
    <s v="W664590"/>
    <n v="0"/>
    <m/>
    <s v="S19314"/>
    <m/>
    <m/>
    <s v="H0064852"/>
  </r>
  <r>
    <x v="110"/>
    <n v="10000"/>
    <n v="30000"/>
    <d v="2025-04-07T00:00:00"/>
    <s v="502LAUGH"/>
    <s v=" 8:50:45 am"/>
    <n v="10620258046"/>
    <m/>
    <x v="2"/>
    <s v="Yes"/>
    <x v="35"/>
    <x v="19"/>
    <s v="QM78"/>
    <s v="WONG SEAU JIN"/>
    <n v="10000"/>
    <m/>
    <m/>
    <d v="2025-04-05T00:00:00"/>
    <m/>
    <n v="11"/>
    <n v="110000"/>
    <s v="PE"/>
    <s v="T6M58-800040001"/>
    <n v="0"/>
    <n v="100000"/>
    <n v="10000"/>
    <n v="0"/>
    <n v="0"/>
    <n v="0"/>
    <m/>
    <m/>
    <n v="0"/>
    <m/>
    <m/>
    <m/>
    <m/>
    <m/>
    <m/>
    <m/>
    <m/>
    <x v="96"/>
    <x v="20"/>
    <x v="20"/>
    <m/>
    <n v="0"/>
    <n v="0"/>
    <n v="0"/>
    <n v="0"/>
    <n v="0"/>
    <n v="0"/>
    <m/>
    <m/>
    <m/>
    <s v="No"/>
    <s v="W664591"/>
    <n v="0"/>
    <m/>
    <s v="H08031-JIM-M"/>
    <m/>
    <m/>
    <s v="S0361539"/>
  </r>
  <r>
    <x v="295"/>
    <n v="10000"/>
    <n v="10000"/>
    <d v="2025-04-08T00:00:00"/>
    <s v="502LAUGH"/>
    <s v=" 8:59:03 am"/>
    <s v="M0BFL2381"/>
    <m/>
    <x v="0"/>
    <s v="Yes"/>
    <x v="8"/>
    <x v="8"/>
    <s v="PM84"/>
    <s v="TAN TAI TOH"/>
    <n v="8000"/>
    <m/>
    <m/>
    <d v="2025-04-05T00:00:00"/>
    <m/>
    <n v="16"/>
    <n v="128000"/>
    <s v="PE"/>
    <s v="714370201-ADS1360001"/>
    <n v="0"/>
    <n v="120000"/>
    <n v="8000"/>
    <n v="0"/>
    <n v="0"/>
    <n v="0"/>
    <m/>
    <m/>
    <n v="0"/>
    <m/>
    <m/>
    <m/>
    <m/>
    <m/>
    <m/>
    <m/>
    <m/>
    <x v="199"/>
    <x v="14"/>
    <x v="14"/>
    <m/>
    <n v="0"/>
    <n v="0"/>
    <n v="0"/>
    <n v="0"/>
    <n v="0"/>
    <n v="0"/>
    <m/>
    <m/>
    <m/>
    <s v="No"/>
    <s v="W664595"/>
    <n v="0"/>
    <m/>
    <s v="S19081-TH"/>
    <m/>
    <m/>
    <s v="H0064864"/>
  </r>
  <r>
    <x v="296"/>
    <n v="10000"/>
    <n v="10000"/>
    <d v="2025-04-08T00:00:00"/>
    <s v="502LAUGH"/>
    <s v=" 8:59:03 am"/>
    <s v="M0BFL2381"/>
    <m/>
    <x v="0"/>
    <s v="Yes"/>
    <x v="8"/>
    <x v="8"/>
    <s v="PM84"/>
    <s v="TAN TAI TOH"/>
    <n v="8000"/>
    <m/>
    <m/>
    <d v="2025-04-05T00:00:00"/>
    <m/>
    <n v="16"/>
    <n v="128000"/>
    <s v="PE"/>
    <s v="714370201-ADS1360001"/>
    <n v="0"/>
    <n v="120000"/>
    <n v="8000"/>
    <n v="0"/>
    <n v="0"/>
    <n v="0"/>
    <m/>
    <m/>
    <n v="0"/>
    <m/>
    <m/>
    <m/>
    <m/>
    <m/>
    <m/>
    <m/>
    <m/>
    <x v="199"/>
    <x v="14"/>
    <x v="14"/>
    <m/>
    <n v="0"/>
    <n v="0"/>
    <n v="0"/>
    <n v="0"/>
    <n v="0"/>
    <n v="0"/>
    <m/>
    <m/>
    <m/>
    <s v="No"/>
    <s v="W664596"/>
    <n v="0"/>
    <m/>
    <s v="S19081-TH"/>
    <m/>
    <m/>
    <s v="H0064865"/>
  </r>
  <r>
    <x v="297"/>
    <n v="10000"/>
    <n v="10000"/>
    <d v="2025-04-08T00:00:00"/>
    <s v="502LAUGH"/>
    <s v=" 8:59:03 am"/>
    <s v="M0BFL2381"/>
    <m/>
    <x v="0"/>
    <s v="Yes"/>
    <x v="8"/>
    <x v="8"/>
    <s v="PM84"/>
    <s v="TAN TAI TOH"/>
    <n v="8000"/>
    <m/>
    <m/>
    <d v="2025-04-05T00:00:00"/>
    <m/>
    <n v="16"/>
    <n v="128000"/>
    <s v="PE"/>
    <s v="714370201-ADS1360001"/>
    <n v="0"/>
    <n v="120000"/>
    <n v="8000"/>
    <n v="0"/>
    <n v="0"/>
    <n v="0"/>
    <m/>
    <m/>
    <n v="0"/>
    <m/>
    <m/>
    <m/>
    <m/>
    <m/>
    <m/>
    <m/>
    <m/>
    <x v="199"/>
    <x v="14"/>
    <x v="14"/>
    <m/>
    <n v="0"/>
    <n v="0"/>
    <n v="0"/>
    <n v="0"/>
    <n v="0"/>
    <n v="0"/>
    <m/>
    <m/>
    <m/>
    <s v="No"/>
    <s v="W664597"/>
    <n v="0"/>
    <m/>
    <s v="S19081-TH"/>
    <m/>
    <m/>
    <s v="H0064866"/>
  </r>
  <r>
    <x v="113"/>
    <n v="10000"/>
    <n v="30000"/>
    <d v="2025-04-07T00:00:00"/>
    <s v="502LAUGH"/>
    <s v=" 2:46:49 pm"/>
    <n v="10656256096"/>
    <m/>
    <x v="2"/>
    <s v="Yes"/>
    <x v="35"/>
    <x v="19"/>
    <s v="QM78"/>
    <s v="WONG SEAU JIN"/>
    <n v="5455"/>
    <m/>
    <m/>
    <d v="2025-04-05T00:00:00"/>
    <m/>
    <n v="11"/>
    <n v="60005"/>
    <s v="PE"/>
    <s v="3YM56-80009-FT0001"/>
    <n v="0"/>
    <n v="60000"/>
    <n v="5"/>
    <n v="0"/>
    <n v="0"/>
    <n v="0"/>
    <m/>
    <m/>
    <n v="0"/>
    <m/>
    <m/>
    <m/>
    <m/>
    <m/>
    <m/>
    <m/>
    <m/>
    <x v="99"/>
    <x v="20"/>
    <x v="20"/>
    <m/>
    <n v="0"/>
    <n v="0"/>
    <n v="0"/>
    <n v="0"/>
    <n v="0"/>
    <n v="0"/>
    <m/>
    <m/>
    <m/>
    <s v="No"/>
    <s v="W664602"/>
    <n v="0"/>
    <m/>
    <s v="H08031-JIM-M"/>
    <m/>
    <m/>
    <s v="S0361568"/>
  </r>
  <r>
    <x v="246"/>
    <n v="10000"/>
    <n v="30000"/>
    <d v="2025-04-07T00:00:00"/>
    <s v="505KANGHS"/>
    <s v=" 8:45:08 am"/>
    <n v="10656256096"/>
    <m/>
    <x v="2"/>
    <s v="Yes"/>
    <x v="35"/>
    <x v="19"/>
    <s v="QM78"/>
    <s v="WONG SEAU JIN"/>
    <n v="10000"/>
    <m/>
    <m/>
    <d v="2025-04-05T00:00:00"/>
    <m/>
    <n v="11"/>
    <n v="110000"/>
    <s v="PE"/>
    <s v="3YM58-80010-FT0001"/>
    <n v="0"/>
    <n v="100000"/>
    <n v="10000"/>
    <n v="0"/>
    <n v="0"/>
    <n v="0"/>
    <m/>
    <m/>
    <n v="0"/>
    <m/>
    <m/>
    <m/>
    <m/>
    <m/>
    <m/>
    <m/>
    <m/>
    <x v="200"/>
    <x v="20"/>
    <x v="20"/>
    <m/>
    <n v="0"/>
    <n v="0"/>
    <n v="0"/>
    <n v="0"/>
    <n v="0"/>
    <n v="0"/>
    <m/>
    <m/>
    <m/>
    <s v="No"/>
    <s v="W664603"/>
    <n v="0"/>
    <m/>
    <s v="H08031-JIM-M"/>
    <m/>
    <m/>
    <s v="S0361569"/>
  </r>
  <r>
    <x v="298"/>
    <n v="10000"/>
    <n v="10000"/>
    <d v="2025-04-07T00:00:00"/>
    <s v="505KANGHS"/>
    <s v=" 8:45:44 am"/>
    <s v="SG-5644655 01"/>
    <m/>
    <x v="0"/>
    <s v="Yes"/>
    <x v="6"/>
    <x v="6"/>
    <s v="PS74"/>
    <s v="GOH CHIN TECK"/>
    <n v="1000"/>
    <m/>
    <m/>
    <d v="2025-04-05T00:00:00"/>
    <m/>
    <n v="10"/>
    <n v="10000"/>
    <s v="PE"/>
    <n v="112024330001"/>
    <n v="0"/>
    <n v="10000"/>
    <n v="0"/>
    <n v="0"/>
    <n v="0"/>
    <n v="0"/>
    <m/>
    <m/>
    <n v="0"/>
    <m/>
    <m/>
    <m/>
    <m/>
    <m/>
    <m/>
    <m/>
    <m/>
    <x v="239"/>
    <x v="28"/>
    <x v="28"/>
    <m/>
    <n v="0"/>
    <n v="0"/>
    <n v="0"/>
    <n v="0"/>
    <n v="0"/>
    <n v="0"/>
    <m/>
    <m/>
    <m/>
    <s v="No"/>
    <s v="W664608"/>
    <n v="0"/>
    <m/>
    <s v="I09180"/>
    <m/>
    <m/>
    <s v="S0361669"/>
  </r>
  <r>
    <x v="298"/>
    <n v="20000"/>
    <n v="10000"/>
    <d v="2025-04-07T00:00:00"/>
    <s v="505KANGHS"/>
    <s v=" 8:45:44 am"/>
    <s v="SG-5644655 01"/>
    <m/>
    <x v="0"/>
    <s v="Yes"/>
    <x v="6"/>
    <x v="6"/>
    <s v="PS74"/>
    <s v="GOH CHIN TECK"/>
    <n v="1000"/>
    <m/>
    <m/>
    <d v="2025-04-05T00:00:00"/>
    <m/>
    <n v="10"/>
    <n v="10000"/>
    <s v="PE"/>
    <n v="112024330001"/>
    <n v="0"/>
    <n v="10000"/>
    <n v="0"/>
    <n v="0"/>
    <n v="0"/>
    <n v="0"/>
    <m/>
    <m/>
    <n v="0"/>
    <m/>
    <m/>
    <m/>
    <m/>
    <m/>
    <m/>
    <m/>
    <m/>
    <x v="239"/>
    <x v="28"/>
    <x v="28"/>
    <m/>
    <n v="0"/>
    <n v="0"/>
    <n v="0"/>
    <n v="0"/>
    <n v="0"/>
    <n v="0"/>
    <m/>
    <m/>
    <m/>
    <s v="No"/>
    <s v="W664608"/>
    <n v="0"/>
    <m/>
    <s v="I09180"/>
    <m/>
    <m/>
    <s v="S0361669"/>
  </r>
  <r>
    <x v="299"/>
    <n v="20000"/>
    <n v="10000"/>
    <d v="2025-04-07T00:00:00"/>
    <s v="505KANGHS"/>
    <s v=" 8:49:39 am"/>
    <s v="SG-5644655 01"/>
    <m/>
    <x v="0"/>
    <s v="Yes"/>
    <x v="6"/>
    <x v="6"/>
    <s v="PS74"/>
    <s v="GOH CHIN TECK"/>
    <n v="800"/>
    <m/>
    <m/>
    <d v="2025-04-05T00:00:00"/>
    <m/>
    <n v="10"/>
    <n v="8000"/>
    <s v="PE"/>
    <n v="112063620001"/>
    <n v="0"/>
    <n v="4000"/>
    <n v="4000"/>
    <n v="0"/>
    <n v="0"/>
    <n v="0"/>
    <m/>
    <m/>
    <n v="0"/>
    <m/>
    <m/>
    <m/>
    <m/>
    <m/>
    <m/>
    <m/>
    <m/>
    <x v="240"/>
    <x v="28"/>
    <x v="28"/>
    <m/>
    <n v="0"/>
    <n v="0"/>
    <n v="0"/>
    <n v="0"/>
    <n v="0"/>
    <n v="0"/>
    <m/>
    <m/>
    <m/>
    <s v="No"/>
    <s v="W664611"/>
    <n v="0"/>
    <m/>
    <s v="I09180"/>
    <m/>
    <m/>
    <s v="S0361679"/>
  </r>
  <r>
    <x v="299"/>
    <n v="30000"/>
    <n v="10000"/>
    <d v="2025-04-07T00:00:00"/>
    <s v="505KANGHS"/>
    <s v=" 8:49:39 am"/>
    <s v="SG-5644655 01"/>
    <m/>
    <x v="0"/>
    <s v="Yes"/>
    <x v="6"/>
    <x v="6"/>
    <s v="PS74"/>
    <s v="GOH CHIN TECK"/>
    <n v="200"/>
    <m/>
    <m/>
    <d v="2025-04-05T00:00:00"/>
    <m/>
    <n v="10"/>
    <n v="2000"/>
    <s v="PE"/>
    <n v="112063620001"/>
    <n v="0"/>
    <n v="2000"/>
    <n v="0"/>
    <n v="0"/>
    <n v="0"/>
    <n v="0"/>
    <m/>
    <m/>
    <n v="0"/>
    <m/>
    <m/>
    <m/>
    <m/>
    <m/>
    <m/>
    <m/>
    <m/>
    <x v="240"/>
    <x v="28"/>
    <x v="28"/>
    <m/>
    <n v="0"/>
    <n v="0"/>
    <n v="0"/>
    <n v="0"/>
    <n v="0"/>
    <n v="0"/>
    <m/>
    <m/>
    <m/>
    <s v="No"/>
    <s v="W664611"/>
    <n v="0"/>
    <m/>
    <s v="I09180"/>
    <m/>
    <m/>
    <s v="S0361679"/>
  </r>
  <r>
    <x v="300"/>
    <n v="10000"/>
    <n v="10000"/>
    <d v="2025-04-07T00:00:00"/>
    <s v="502LAUGH"/>
    <s v=" 8:40:07 am"/>
    <s v="SG-5644655 01"/>
    <m/>
    <x v="0"/>
    <s v="Yes"/>
    <x v="6"/>
    <x v="6"/>
    <s v="PS74"/>
    <s v="GOH CHIN TECK"/>
    <n v="400"/>
    <m/>
    <m/>
    <d v="2025-04-05T00:00:00"/>
    <m/>
    <n v="10"/>
    <n v="4000"/>
    <s v="PE"/>
    <n v="112024250001"/>
    <n v="0"/>
    <n v="4000"/>
    <n v="0"/>
    <n v="0"/>
    <n v="0"/>
    <n v="0"/>
    <m/>
    <m/>
    <n v="0"/>
    <m/>
    <m/>
    <m/>
    <m/>
    <m/>
    <m/>
    <m/>
    <m/>
    <x v="241"/>
    <x v="28"/>
    <x v="28"/>
    <m/>
    <n v="0"/>
    <n v="0"/>
    <n v="0"/>
    <n v="0"/>
    <n v="0"/>
    <n v="0"/>
    <m/>
    <m/>
    <m/>
    <s v="No"/>
    <s v="W664612"/>
    <n v="0"/>
    <m/>
    <s v="I09180"/>
    <m/>
    <m/>
    <s v="S0361681"/>
  </r>
  <r>
    <x v="300"/>
    <n v="20000"/>
    <n v="10000"/>
    <d v="2025-04-07T00:00:00"/>
    <s v="502LAUGH"/>
    <s v=" 8:40:07 am"/>
    <s v="SG-5644655 01"/>
    <m/>
    <x v="0"/>
    <s v="Yes"/>
    <x v="6"/>
    <x v="6"/>
    <s v="PS74"/>
    <s v="GOH CHIN TECK"/>
    <n v="400"/>
    <m/>
    <m/>
    <d v="2025-04-05T00:00:00"/>
    <m/>
    <n v="10"/>
    <n v="4000"/>
    <s v="PE"/>
    <n v="112024250001"/>
    <n v="0"/>
    <n v="4000"/>
    <n v="0"/>
    <n v="0"/>
    <n v="0"/>
    <n v="0"/>
    <m/>
    <m/>
    <n v="0"/>
    <m/>
    <m/>
    <m/>
    <m/>
    <m/>
    <m/>
    <m/>
    <m/>
    <x v="241"/>
    <x v="28"/>
    <x v="28"/>
    <m/>
    <n v="0"/>
    <n v="0"/>
    <n v="0"/>
    <n v="0"/>
    <n v="0"/>
    <n v="0"/>
    <m/>
    <m/>
    <m/>
    <s v="No"/>
    <s v="W664612"/>
    <n v="0"/>
    <m/>
    <s v="I09180"/>
    <m/>
    <m/>
    <s v="S0361681"/>
  </r>
  <r>
    <x v="301"/>
    <n v="10000"/>
    <n v="10000"/>
    <d v="2025-04-07T00:00:00"/>
    <s v="505KANGHS"/>
    <s v=" 8:48:20 am"/>
    <s v="S-5644655 01"/>
    <m/>
    <x v="0"/>
    <s v="Yes"/>
    <x v="6"/>
    <x v="6"/>
    <s v="PS74"/>
    <s v="GOH CHIN TECK"/>
    <n v="400"/>
    <m/>
    <m/>
    <d v="2025-04-05T00:00:00"/>
    <m/>
    <n v="10"/>
    <n v="4000"/>
    <s v="PE"/>
    <n v="112063620001"/>
    <n v="0"/>
    <n v="4000"/>
    <n v="0"/>
    <n v="0"/>
    <n v="0"/>
    <n v="0"/>
    <m/>
    <m/>
    <n v="0"/>
    <m/>
    <m/>
    <m/>
    <m/>
    <m/>
    <m/>
    <m/>
    <m/>
    <x v="240"/>
    <x v="28"/>
    <x v="28"/>
    <m/>
    <n v="0"/>
    <n v="0"/>
    <n v="0"/>
    <n v="0"/>
    <n v="0"/>
    <n v="0"/>
    <m/>
    <m/>
    <m/>
    <s v="No"/>
    <s v="W664613"/>
    <n v="0"/>
    <m/>
    <s v="I09180"/>
    <m/>
    <m/>
    <s v="S0361699"/>
  </r>
  <r>
    <x v="302"/>
    <n v="10000"/>
    <n v="10000"/>
    <d v="2025-04-08T00:00:00"/>
    <s v="502LAUGH"/>
    <s v=" 8:43:10 am"/>
    <s v="2087S1"/>
    <m/>
    <x v="0"/>
    <s v="Yes"/>
    <x v="9"/>
    <x v="9"/>
    <s v="PM30"/>
    <s v="OH KIAN YUAN"/>
    <n v="3000"/>
    <m/>
    <m/>
    <d v="2025-04-05T00:00:00"/>
    <m/>
    <n v="1"/>
    <n v="3000"/>
    <s v="PE"/>
    <s v="SECURITY-30X80-70002"/>
    <n v="0"/>
    <n v="3000"/>
    <n v="0"/>
    <n v="0"/>
    <n v="0"/>
    <n v="0"/>
    <m/>
    <m/>
    <n v="0"/>
    <m/>
    <m/>
    <m/>
    <m/>
    <m/>
    <m/>
    <m/>
    <m/>
    <x v="242"/>
    <x v="52"/>
    <x v="52"/>
    <m/>
    <n v="0"/>
    <n v="0"/>
    <n v="0"/>
    <n v="0"/>
    <n v="0"/>
    <n v="0"/>
    <m/>
    <m/>
    <m/>
    <s v="No"/>
    <s v="W664617"/>
    <n v="0"/>
    <m/>
    <s v="S19557"/>
    <m/>
    <m/>
    <s v="S0361709"/>
  </r>
  <r>
    <x v="303"/>
    <n v="10000"/>
    <n v="10000"/>
    <d v="2025-04-08T00:00:00"/>
    <s v="502LAUGH"/>
    <s v=" 8:39:38 am"/>
    <s v="I53065H056"/>
    <m/>
    <x v="0"/>
    <s v="Yes"/>
    <x v="18"/>
    <x v="17"/>
    <s v="PMJ4"/>
    <s v="LEE JUN HONG"/>
    <n v="9500"/>
    <m/>
    <m/>
    <d v="2025-04-05T00:00:00"/>
    <m/>
    <n v="6"/>
    <n v="57000"/>
    <s v="PE"/>
    <s v="068657 REV4000001"/>
    <n v="0"/>
    <n v="50000"/>
    <n v="7000"/>
    <n v="0"/>
    <n v="0"/>
    <n v="0"/>
    <m/>
    <m/>
    <n v="0"/>
    <m/>
    <m/>
    <m/>
    <m/>
    <m/>
    <m/>
    <m/>
    <m/>
    <x v="243"/>
    <x v="5"/>
    <x v="5"/>
    <m/>
    <n v="0"/>
    <n v="0"/>
    <n v="0"/>
    <n v="0"/>
    <n v="0"/>
    <n v="0"/>
    <m/>
    <m/>
    <m/>
    <s v="No"/>
    <s v="W664629"/>
    <n v="0"/>
    <m/>
    <s v="V22000-DE"/>
    <m/>
    <m/>
    <s v="S0361787"/>
  </r>
  <r>
    <x v="304"/>
    <n v="10000"/>
    <n v="10000"/>
    <d v="2025-04-22T00:00:00"/>
    <s v="502LAUGH"/>
    <s v=" 9:58:16 am"/>
    <s v="10620258014/10620258013/10620258019"/>
    <m/>
    <x v="0"/>
    <s v="Yes"/>
    <x v="1"/>
    <x v="1"/>
    <s v="PM17"/>
    <s v="NG SWEE CHEA"/>
    <n v="3594"/>
    <m/>
    <m/>
    <d v="2025-04-05T00:00:00"/>
    <m/>
    <n v="32"/>
    <n v="115008"/>
    <s v="PE"/>
    <s v="CZ103-80022-FT0001"/>
    <n v="0"/>
    <n v="100000"/>
    <n v="15008"/>
    <n v="0"/>
    <n v="0"/>
    <n v="0"/>
    <m/>
    <m/>
    <n v="0"/>
    <m/>
    <m/>
    <m/>
    <m/>
    <m/>
    <m/>
    <m/>
    <m/>
    <x v="244"/>
    <x v="20"/>
    <x v="20"/>
    <m/>
    <n v="0"/>
    <n v="0"/>
    <n v="0"/>
    <n v="0"/>
    <n v="0"/>
    <n v="0"/>
    <m/>
    <m/>
    <m/>
    <s v="No"/>
    <s v="W665433"/>
    <n v="0"/>
    <m/>
    <s v="H08031-JIM-M"/>
    <m/>
    <m/>
    <s v="S0361877"/>
  </r>
  <r>
    <x v="305"/>
    <n v="10000"/>
    <n v="10000"/>
    <d v="2025-04-07T00:00:00"/>
    <s v="505KANGHS"/>
    <s v=" 8:48:20 am"/>
    <n v="502190692"/>
    <m/>
    <x v="0"/>
    <s v="Yes"/>
    <x v="26"/>
    <x v="22"/>
    <s v="PS13"/>
    <s v="YEE CHENG MENG"/>
    <n v="10000"/>
    <m/>
    <m/>
    <d v="2025-04-05T00:00:00"/>
    <m/>
    <n v="1"/>
    <n v="10000"/>
    <s v="PE"/>
    <s v="WAT0062770001"/>
    <n v="0"/>
    <n v="10000"/>
    <n v="0"/>
    <n v="0"/>
    <n v="0"/>
    <n v="0"/>
    <m/>
    <m/>
    <n v="0"/>
    <m/>
    <m/>
    <m/>
    <m/>
    <m/>
    <m/>
    <m/>
    <m/>
    <x v="245"/>
    <x v="53"/>
    <x v="53"/>
    <m/>
    <n v="0"/>
    <n v="0"/>
    <n v="0"/>
    <n v="0"/>
    <n v="0"/>
    <n v="0"/>
    <m/>
    <m/>
    <m/>
    <s v="No"/>
    <s v="W664637"/>
    <n v="0"/>
    <m/>
    <s v="G07042"/>
    <m/>
    <m/>
    <s v="S0361887"/>
  </r>
  <r>
    <x v="306"/>
    <n v="10000"/>
    <n v="10000"/>
    <d v="2025-04-22T00:00:00"/>
    <s v="502LAUGH"/>
    <s v=" 9:59:23 am"/>
    <s v="10620258014/10620258013/10620258019"/>
    <m/>
    <x v="0"/>
    <s v="Yes"/>
    <x v="1"/>
    <x v="1"/>
    <s v="PM17"/>
    <s v="NG SWEE CHEA"/>
    <n v="3594"/>
    <m/>
    <m/>
    <d v="2025-04-05T00:00:00"/>
    <m/>
    <n v="64"/>
    <n v="230016"/>
    <s v="PE"/>
    <s v="C2P04-80053-FT0001"/>
    <n v="0"/>
    <n v="200000"/>
    <n v="30016"/>
    <n v="0"/>
    <n v="0"/>
    <n v="0"/>
    <m/>
    <m/>
    <n v="0"/>
    <m/>
    <m/>
    <m/>
    <m/>
    <m/>
    <m/>
    <m/>
    <m/>
    <x v="246"/>
    <x v="20"/>
    <x v="20"/>
    <m/>
    <n v="0"/>
    <n v="0"/>
    <n v="0"/>
    <n v="0"/>
    <n v="0"/>
    <n v="0"/>
    <m/>
    <m/>
    <m/>
    <s v="No"/>
    <s v="W665279"/>
    <n v="0"/>
    <m/>
    <s v="H08031-JIM-M"/>
    <m/>
    <m/>
    <s v="S0361899"/>
  </r>
  <r>
    <x v="307"/>
    <n v="10000"/>
    <n v="10000"/>
    <d v="2025-04-08T00:00:00"/>
    <s v="502LAUGH"/>
    <s v=" 9:57:39 am"/>
    <s v="I53065H056"/>
    <m/>
    <x v="0"/>
    <s v="Yes"/>
    <x v="18"/>
    <x v="17"/>
    <s v="PMJ4"/>
    <s v="LEE JUN HONG"/>
    <n v="4000"/>
    <m/>
    <m/>
    <d v="2025-04-05T00:00:00"/>
    <m/>
    <n v="6"/>
    <n v="24000"/>
    <s v="PE"/>
    <s v="FLAMMABLE LIQUID0015"/>
    <n v="0"/>
    <n v="20000"/>
    <n v="4000"/>
    <n v="0"/>
    <n v="0"/>
    <n v="0"/>
    <m/>
    <m/>
    <n v="0"/>
    <m/>
    <m/>
    <m/>
    <m/>
    <m/>
    <m/>
    <m/>
    <m/>
    <x v="247"/>
    <x v="49"/>
    <x v="49"/>
    <m/>
    <n v="0"/>
    <n v="0"/>
    <n v="0"/>
    <n v="0"/>
    <n v="0"/>
    <n v="0"/>
    <m/>
    <m/>
    <m/>
    <s v="No"/>
    <s v="W664659"/>
    <n v="0"/>
    <m/>
    <s v="S19254"/>
    <m/>
    <m/>
    <s v="S0361923"/>
  </r>
  <r>
    <x v="308"/>
    <n v="10000"/>
    <n v="10000"/>
    <d v="2025-04-08T00:00:00"/>
    <s v="502LAUGH"/>
    <s v=" 1:10:12 pm"/>
    <s v="4112210U5/H00004158/4005U7005/U3071S041"/>
    <m/>
    <x v="0"/>
    <s v="Yes"/>
    <x v="9"/>
    <x v="9"/>
    <s v="PM30"/>
    <s v="OH KIAN YUAN"/>
    <n v="2000"/>
    <m/>
    <m/>
    <d v="2025-04-05T00:00:00"/>
    <m/>
    <n v="1"/>
    <n v="2000"/>
    <s v="PE"/>
    <s v="STICK4016700330001"/>
    <n v="0"/>
    <n v="2000"/>
    <n v="0"/>
    <n v="0"/>
    <n v="0"/>
    <n v="0"/>
    <m/>
    <m/>
    <n v="0"/>
    <m/>
    <m/>
    <m/>
    <m/>
    <m/>
    <m/>
    <m/>
    <m/>
    <x v="248"/>
    <x v="7"/>
    <x v="7"/>
    <m/>
    <n v="0"/>
    <n v="0"/>
    <n v="0"/>
    <n v="0"/>
    <n v="0"/>
    <n v="0"/>
    <m/>
    <m/>
    <m/>
    <s v="No"/>
    <s v="W664667"/>
    <n v="0"/>
    <m/>
    <s v="T20096"/>
    <m/>
    <m/>
    <s v="S0361936"/>
  </r>
  <r>
    <x v="308"/>
    <n v="10000"/>
    <n v="20000"/>
    <d v="2025-04-08T00:00:00"/>
    <s v="502LAUGH"/>
    <s v=" 1:10:12 pm"/>
    <s v="4112210U5/H00004158/4005U7005/U3071S041"/>
    <m/>
    <x v="1"/>
    <s v="Yes"/>
    <x v="7"/>
    <x v="7"/>
    <s v="PM68"/>
    <s v="LEE KIM LIANG"/>
    <n v="1000"/>
    <m/>
    <m/>
    <d v="2025-04-05T00:00:00"/>
    <m/>
    <n v="2"/>
    <n v="2000"/>
    <s v="PE"/>
    <s v="STICK4016700330001"/>
    <n v="0"/>
    <n v="2000"/>
    <n v="0"/>
    <n v="0"/>
    <n v="0"/>
    <n v="0"/>
    <m/>
    <m/>
    <n v="0"/>
    <m/>
    <m/>
    <m/>
    <m/>
    <m/>
    <m/>
    <m/>
    <m/>
    <x v="248"/>
    <x v="7"/>
    <x v="7"/>
    <m/>
    <n v="0"/>
    <n v="0"/>
    <n v="0"/>
    <n v="0"/>
    <n v="0"/>
    <n v="0"/>
    <m/>
    <m/>
    <m/>
    <s v="No"/>
    <s v="W664667"/>
    <n v="0"/>
    <m/>
    <s v="T20096"/>
    <m/>
    <m/>
    <s v="S0361936"/>
  </r>
  <r>
    <x v="309"/>
    <n v="10000"/>
    <n v="10000"/>
    <d v="2025-04-08T00:00:00"/>
    <s v="502LAUGH"/>
    <s v=" 9:58:58 am"/>
    <s v="SG-5649983 01"/>
    <m/>
    <x v="0"/>
    <s v="Yes"/>
    <x v="18"/>
    <x v="17"/>
    <s v="PMJ4"/>
    <s v="LEE JUN HONG"/>
    <n v="2250"/>
    <m/>
    <m/>
    <d v="2025-04-05T00:00:00"/>
    <m/>
    <n v="4"/>
    <n v="9000"/>
    <s v="PE"/>
    <s v="QC PASSED LABEL0004"/>
    <n v="0"/>
    <n v="5000"/>
    <n v="4000"/>
    <n v="0"/>
    <n v="0"/>
    <n v="0"/>
    <m/>
    <m/>
    <n v="0"/>
    <m/>
    <m/>
    <m/>
    <m/>
    <m/>
    <m/>
    <m/>
    <m/>
    <x v="249"/>
    <x v="54"/>
    <x v="54"/>
    <m/>
    <n v="0"/>
    <n v="0"/>
    <n v="0"/>
    <n v="0"/>
    <n v="0"/>
    <n v="0"/>
    <m/>
    <m/>
    <m/>
    <s v="No"/>
    <s v="W664669"/>
    <n v="0"/>
    <m/>
    <s v="A01471"/>
    <m/>
    <m/>
    <s v="S0361941"/>
  </r>
  <r>
    <x v="310"/>
    <n v="10000"/>
    <n v="20000"/>
    <d v="2025-04-07T00:00:00"/>
    <s v="505KANGHS"/>
    <s v=" 1:54:41 pm"/>
    <s v="BYK017-03"/>
    <m/>
    <x v="1"/>
    <s v="Yes"/>
    <x v="14"/>
    <x v="13"/>
    <s v="PM87"/>
    <s v="LEE SHIEN WEI"/>
    <n v="2400"/>
    <m/>
    <m/>
    <d v="2025-04-05T00:00:00"/>
    <m/>
    <n v="1"/>
    <n v="2400"/>
    <s v="PE"/>
    <s v="ARROW UP-70X100M0001"/>
    <n v="0"/>
    <n v="1800"/>
    <n v="600"/>
    <n v="0"/>
    <n v="0"/>
    <n v="0"/>
    <m/>
    <m/>
    <n v="0"/>
    <m/>
    <m/>
    <m/>
    <m/>
    <m/>
    <m/>
    <m/>
    <m/>
    <x v="250"/>
    <x v="55"/>
    <x v="55"/>
    <m/>
    <n v="0"/>
    <n v="0"/>
    <n v="0"/>
    <n v="0"/>
    <n v="0"/>
    <n v="0"/>
    <m/>
    <m/>
    <m/>
    <s v="No"/>
    <s v="W664672"/>
    <n v="0"/>
    <m/>
    <s v="A01409"/>
    <m/>
    <m/>
    <s v="S0361945"/>
  </r>
  <r>
    <x v="200"/>
    <n v="10000"/>
    <n v="30000"/>
    <d v="2025-04-25T00:00:00"/>
    <s v="502LAUGH"/>
    <s v=" 5:53:32 pm"/>
    <s v="D008O0591/D008O0561"/>
    <m/>
    <x v="1"/>
    <s v="Yes"/>
    <x v="3"/>
    <x v="3"/>
    <s v="PM74"/>
    <s v="YONG CHEE SOON"/>
    <n v="35550"/>
    <m/>
    <m/>
    <d v="2025-04-05T00:00:00"/>
    <m/>
    <n v="6"/>
    <n v="213300"/>
    <s v="PE"/>
    <s v="1VV24-80029-FT0001"/>
    <n v="0"/>
    <n v="200000"/>
    <n v="13300"/>
    <n v="0"/>
    <n v="0"/>
    <n v="0"/>
    <m/>
    <m/>
    <n v="0"/>
    <m/>
    <m/>
    <m/>
    <m/>
    <m/>
    <m/>
    <m/>
    <m/>
    <x v="165"/>
    <x v="20"/>
    <x v="20"/>
    <m/>
    <n v="0"/>
    <n v="0"/>
    <n v="0"/>
    <n v="0"/>
    <n v="0"/>
    <n v="0"/>
    <m/>
    <m/>
    <m/>
    <s v="No"/>
    <s v="W665436"/>
    <n v="0"/>
    <m/>
    <s v="H08031-JIM-M"/>
    <m/>
    <m/>
    <s v="S0361954"/>
  </r>
  <r>
    <x v="311"/>
    <n v="10000"/>
    <n v="10000"/>
    <d v="2025-04-16T00:00:00"/>
    <s v="502LAUGH"/>
    <d v="1899-12-30T11:16:26"/>
    <s v="10620258014/10620258013/10620258019"/>
    <m/>
    <x v="0"/>
    <s v="Yes"/>
    <x v="1"/>
    <x v="1"/>
    <s v="PM17"/>
    <s v="NG SWEE CHEA"/>
    <n v="3594"/>
    <m/>
    <m/>
    <d v="2025-04-05T00:00:00"/>
    <m/>
    <n v="64"/>
    <n v="230016"/>
    <s v="PE"/>
    <s v="3YM73-80008-FT0001"/>
    <n v="0"/>
    <n v="200000"/>
    <n v="30016"/>
    <n v="0"/>
    <n v="0"/>
    <n v="0"/>
    <m/>
    <m/>
    <n v="0"/>
    <m/>
    <m/>
    <m/>
    <m/>
    <m/>
    <m/>
    <m/>
    <m/>
    <x v="151"/>
    <x v="20"/>
    <x v="20"/>
    <m/>
    <n v="0"/>
    <n v="0"/>
    <n v="0"/>
    <n v="0"/>
    <n v="0"/>
    <n v="0"/>
    <m/>
    <m/>
    <m/>
    <s v="No"/>
    <s v="W665122"/>
    <n v="0"/>
    <m/>
    <s v="H08031-JIM-M"/>
    <m/>
    <m/>
    <s v="S0361963"/>
  </r>
  <r>
    <x v="312"/>
    <n v="10000"/>
    <n v="10000"/>
    <d v="2025-04-16T00:00:00"/>
    <s v="502LAUGH"/>
    <s v=" 8:32:11 am"/>
    <s v="10620258014/10620258013/10620258019"/>
    <m/>
    <x v="0"/>
    <s v="Yes"/>
    <x v="1"/>
    <x v="1"/>
    <s v="PM17"/>
    <s v="NG SWEE CHEA"/>
    <n v="3594"/>
    <m/>
    <m/>
    <d v="2025-04-05T00:00:00"/>
    <m/>
    <n v="32"/>
    <n v="115008"/>
    <s v="PE"/>
    <s v="3YM81-80005-FT0001"/>
    <n v="0"/>
    <n v="100000"/>
    <n v="15008"/>
    <n v="0"/>
    <n v="0"/>
    <n v="0"/>
    <m/>
    <m/>
    <n v="0"/>
    <m/>
    <m/>
    <m/>
    <m/>
    <m/>
    <m/>
    <m/>
    <m/>
    <x v="251"/>
    <x v="20"/>
    <x v="20"/>
    <m/>
    <n v="0"/>
    <n v="0"/>
    <n v="0"/>
    <n v="0"/>
    <n v="0"/>
    <n v="0"/>
    <m/>
    <m/>
    <m/>
    <s v="No"/>
    <s v="W665123"/>
    <n v="0"/>
    <m/>
    <s v="H08031-JIM-M"/>
    <m/>
    <m/>
    <s v="S0361967"/>
  </r>
  <r>
    <x v="313"/>
    <n v="10000"/>
    <n v="10000"/>
    <d v="2025-04-07T00:00:00"/>
    <s v="505KANGHS"/>
    <s v=" 8:48:20 am"/>
    <s v="S-5644655 01"/>
    <m/>
    <x v="0"/>
    <s v="Yes"/>
    <x v="6"/>
    <x v="6"/>
    <s v="PS74"/>
    <s v="GOH CHIN TECK"/>
    <n v="600"/>
    <m/>
    <m/>
    <d v="2025-04-05T00:00:00"/>
    <m/>
    <n v="10"/>
    <n v="6000"/>
    <s v="PE"/>
    <n v="200302680001"/>
    <n v="0"/>
    <n v="6000"/>
    <n v="0"/>
    <n v="0"/>
    <n v="0"/>
    <n v="0"/>
    <m/>
    <m/>
    <n v="0"/>
    <m/>
    <m/>
    <m/>
    <m/>
    <m/>
    <m/>
    <m/>
    <m/>
    <x v="252"/>
    <x v="28"/>
    <x v="28"/>
    <m/>
    <n v="0"/>
    <n v="0"/>
    <n v="0"/>
    <n v="0"/>
    <n v="0"/>
    <n v="0"/>
    <m/>
    <m/>
    <m/>
    <s v="No"/>
    <s v="W664704"/>
    <n v="0"/>
    <m/>
    <s v="I09180"/>
    <m/>
    <m/>
    <s v="S0362005"/>
  </r>
  <r>
    <x v="313"/>
    <n v="20000"/>
    <n v="10000"/>
    <d v="2025-04-07T00:00:00"/>
    <s v="505KANGHS"/>
    <s v=" 8:48:20 am"/>
    <s v="S-5644655 01"/>
    <m/>
    <x v="0"/>
    <s v="Yes"/>
    <x v="6"/>
    <x v="6"/>
    <s v="PS74"/>
    <s v="GOH CHIN TECK"/>
    <n v="600"/>
    <m/>
    <m/>
    <d v="2025-04-05T00:00:00"/>
    <m/>
    <n v="10"/>
    <n v="6000"/>
    <s v="PE"/>
    <n v="200302680001"/>
    <n v="0"/>
    <n v="6000"/>
    <n v="0"/>
    <n v="0"/>
    <n v="0"/>
    <n v="0"/>
    <m/>
    <m/>
    <n v="0"/>
    <m/>
    <m/>
    <m/>
    <m/>
    <m/>
    <m/>
    <m/>
    <m/>
    <x v="252"/>
    <x v="28"/>
    <x v="28"/>
    <m/>
    <n v="0"/>
    <n v="0"/>
    <n v="0"/>
    <n v="0"/>
    <n v="0"/>
    <n v="0"/>
    <m/>
    <m/>
    <m/>
    <s v="No"/>
    <s v="W664704"/>
    <n v="0"/>
    <m/>
    <s v="I09180"/>
    <m/>
    <m/>
    <s v="S0362005"/>
  </r>
  <r>
    <x v="263"/>
    <n v="10000"/>
    <n v="20000"/>
    <d v="2025-04-24T00:00:00"/>
    <s v="502LAUGH"/>
    <s v=" 4:16:55 pm"/>
    <n v="10620258020"/>
    <m/>
    <x v="1"/>
    <s v="Yes"/>
    <x v="3"/>
    <x v="3"/>
    <s v="PM74"/>
    <s v="YONG CHEE SOON"/>
    <n v="2598"/>
    <m/>
    <m/>
    <d v="2025-04-05T00:00:00"/>
    <m/>
    <n v="77"/>
    <n v="200046"/>
    <s v="PE"/>
    <s v="7FP06-80001 REVB0001"/>
    <n v="0"/>
    <n v="200000"/>
    <n v="46"/>
    <n v="0"/>
    <n v="0"/>
    <n v="0"/>
    <m/>
    <m/>
    <n v="0"/>
    <m/>
    <m/>
    <m/>
    <m/>
    <m/>
    <m/>
    <m/>
    <m/>
    <x v="215"/>
    <x v="20"/>
    <x v="20"/>
    <m/>
    <n v="0"/>
    <n v="0"/>
    <n v="0"/>
    <n v="0"/>
    <n v="0"/>
    <n v="0"/>
    <m/>
    <m/>
    <m/>
    <s v="No"/>
    <s v="W665924"/>
    <n v="0"/>
    <m/>
    <s v="H08031-JIM-M"/>
    <m/>
    <m/>
    <s v="S0362006"/>
  </r>
  <r>
    <x v="314"/>
    <n v="10000"/>
    <n v="10000"/>
    <d v="2025-04-22T00:00:00"/>
    <s v="502LAUGH"/>
    <d v="1899-12-30T10:01:56"/>
    <s v="10620258014/10620258013/10620258019"/>
    <m/>
    <x v="0"/>
    <s v="Yes"/>
    <x v="1"/>
    <x v="1"/>
    <s v="PM17"/>
    <s v="NG SWEE CHEA"/>
    <n v="3594"/>
    <m/>
    <m/>
    <d v="2025-04-05T00:00:00"/>
    <m/>
    <n v="64"/>
    <n v="230016"/>
    <s v="PE"/>
    <s v="F6U66-80033-FT0001"/>
    <n v="0"/>
    <n v="200000"/>
    <n v="30016"/>
    <n v="0"/>
    <n v="0"/>
    <n v="0"/>
    <m/>
    <m/>
    <n v="0"/>
    <m/>
    <m/>
    <m/>
    <m/>
    <m/>
    <m/>
    <m/>
    <m/>
    <x v="155"/>
    <x v="20"/>
    <x v="20"/>
    <m/>
    <n v="0"/>
    <n v="0"/>
    <n v="0"/>
    <n v="0"/>
    <n v="0"/>
    <n v="0"/>
    <m/>
    <m/>
    <m/>
    <s v="No"/>
    <s v="W665441"/>
    <n v="0"/>
    <m/>
    <s v="H08031-JIM-M"/>
    <m/>
    <m/>
    <s v="S0362009"/>
  </r>
  <r>
    <x v="315"/>
    <n v="10000"/>
    <n v="10000"/>
    <d v="2025-04-07T00:00:00"/>
    <s v="502LAUGH"/>
    <s v=" 8:39:12 am"/>
    <s v="SG-5644655 01"/>
    <m/>
    <x v="0"/>
    <s v="Yes"/>
    <x v="6"/>
    <x v="6"/>
    <s v="PS74"/>
    <s v="GOH CHIN TECK"/>
    <n v="100"/>
    <m/>
    <m/>
    <d v="2025-04-05T00:00:00"/>
    <m/>
    <n v="10"/>
    <n v="1000"/>
    <s v="PE"/>
    <n v="112024090001"/>
    <n v="0"/>
    <n v="1000"/>
    <n v="0"/>
    <n v="0"/>
    <n v="0"/>
    <n v="0"/>
    <m/>
    <m/>
    <n v="0"/>
    <m/>
    <m/>
    <m/>
    <m/>
    <m/>
    <m/>
    <m/>
    <m/>
    <x v="253"/>
    <x v="28"/>
    <x v="28"/>
    <m/>
    <n v="0"/>
    <n v="0"/>
    <n v="0"/>
    <n v="0"/>
    <n v="0"/>
    <n v="0"/>
    <m/>
    <m/>
    <m/>
    <s v="No"/>
    <s v="W664706"/>
    <n v="0"/>
    <m/>
    <s v="I09180"/>
    <m/>
    <m/>
    <s v="S0362008"/>
  </r>
  <r>
    <x v="316"/>
    <n v="10000"/>
    <n v="10000"/>
    <d v="2025-04-07T00:00:00"/>
    <s v="502LAUGH"/>
    <s v=" 8:39:12 am"/>
    <s v="SG-5644655 01"/>
    <m/>
    <x v="0"/>
    <s v="Yes"/>
    <x v="6"/>
    <x v="6"/>
    <s v="PS74"/>
    <s v="GOH CHIN TECK"/>
    <n v="100"/>
    <m/>
    <m/>
    <d v="2025-04-05T00:00:00"/>
    <m/>
    <n v="10"/>
    <n v="1000"/>
    <s v="PE"/>
    <n v="112024090001"/>
    <n v="0"/>
    <n v="1000"/>
    <n v="0"/>
    <n v="0"/>
    <n v="0"/>
    <n v="0"/>
    <m/>
    <m/>
    <n v="0"/>
    <m/>
    <m/>
    <m/>
    <m/>
    <m/>
    <m/>
    <m/>
    <m/>
    <x v="253"/>
    <x v="28"/>
    <x v="28"/>
    <m/>
    <n v="0"/>
    <n v="0"/>
    <n v="0"/>
    <n v="0"/>
    <n v="0"/>
    <n v="0"/>
    <m/>
    <m/>
    <m/>
    <s v="No"/>
    <s v="W664707"/>
    <n v="0"/>
    <m/>
    <s v="I09180"/>
    <m/>
    <m/>
    <s v="S0362010"/>
  </r>
  <r>
    <x v="317"/>
    <n v="10000"/>
    <n v="10000"/>
    <d v="2025-04-07T00:00:00"/>
    <s v="505KANGHS"/>
    <s v=" 8:42:23 am"/>
    <s v="SG-5644655 01"/>
    <m/>
    <x v="0"/>
    <s v="Yes"/>
    <x v="6"/>
    <x v="6"/>
    <s v="PS74"/>
    <s v="GOH CHIN TECK"/>
    <n v="400"/>
    <m/>
    <m/>
    <d v="2025-04-05T00:00:00"/>
    <m/>
    <n v="10"/>
    <n v="4000"/>
    <s v="PE"/>
    <n v="112023530001"/>
    <n v="0"/>
    <n v="4000"/>
    <n v="0"/>
    <n v="0"/>
    <n v="0"/>
    <n v="0"/>
    <m/>
    <m/>
    <n v="0"/>
    <m/>
    <m/>
    <m/>
    <m/>
    <m/>
    <m/>
    <m/>
    <m/>
    <x v="254"/>
    <x v="28"/>
    <x v="28"/>
    <m/>
    <n v="0"/>
    <n v="0"/>
    <n v="0"/>
    <n v="0"/>
    <n v="0"/>
    <n v="0"/>
    <m/>
    <m/>
    <m/>
    <s v="No"/>
    <s v="W664708"/>
    <n v="0"/>
    <m/>
    <s v="I09180"/>
    <m/>
    <m/>
    <s v="S0362011"/>
  </r>
  <r>
    <x v="317"/>
    <n v="20000"/>
    <n v="10000"/>
    <d v="2025-04-07T00:00:00"/>
    <s v="505KANGHS"/>
    <s v=" 8:42:23 am"/>
    <s v="SG-5644655 01"/>
    <m/>
    <x v="0"/>
    <s v="Yes"/>
    <x v="6"/>
    <x v="6"/>
    <s v="PS74"/>
    <s v="GOH CHIN TECK"/>
    <n v="200"/>
    <m/>
    <m/>
    <d v="2025-04-05T00:00:00"/>
    <m/>
    <n v="10"/>
    <n v="2000"/>
    <s v="PE"/>
    <n v="112023530001"/>
    <n v="0"/>
    <n v="2000"/>
    <n v="0"/>
    <n v="0"/>
    <n v="0"/>
    <n v="0"/>
    <m/>
    <m/>
    <n v="0"/>
    <m/>
    <m/>
    <m/>
    <m/>
    <m/>
    <m/>
    <m/>
    <m/>
    <x v="254"/>
    <x v="28"/>
    <x v="28"/>
    <m/>
    <n v="0"/>
    <n v="0"/>
    <n v="0"/>
    <n v="0"/>
    <n v="0"/>
    <n v="0"/>
    <m/>
    <m/>
    <m/>
    <s v="No"/>
    <s v="W664708"/>
    <n v="0"/>
    <m/>
    <s v="I09180"/>
    <m/>
    <m/>
    <s v="S0362011"/>
  </r>
  <r>
    <x v="317"/>
    <n v="30000"/>
    <n v="10000"/>
    <d v="2025-04-07T00:00:00"/>
    <s v="505KANGHS"/>
    <s v=" 8:42:23 am"/>
    <s v="SG-5644655 01"/>
    <m/>
    <x v="0"/>
    <s v="Yes"/>
    <x v="6"/>
    <x v="6"/>
    <s v="PS74"/>
    <s v="GOH CHIN TECK"/>
    <n v="200"/>
    <m/>
    <m/>
    <d v="2025-04-05T00:00:00"/>
    <m/>
    <n v="10"/>
    <n v="2000"/>
    <s v="PE"/>
    <n v="112023530001"/>
    <n v="0"/>
    <n v="2000"/>
    <n v="0"/>
    <n v="0"/>
    <n v="0"/>
    <n v="0"/>
    <m/>
    <m/>
    <n v="0"/>
    <m/>
    <m/>
    <m/>
    <m/>
    <m/>
    <m/>
    <m/>
    <m/>
    <x v="254"/>
    <x v="28"/>
    <x v="28"/>
    <m/>
    <n v="0"/>
    <n v="0"/>
    <n v="0"/>
    <n v="0"/>
    <n v="0"/>
    <n v="0"/>
    <m/>
    <m/>
    <m/>
    <s v="No"/>
    <s v="W664708"/>
    <n v="0"/>
    <m/>
    <s v="I09180"/>
    <m/>
    <m/>
    <s v="S0362011"/>
  </r>
  <r>
    <x v="318"/>
    <n v="10000"/>
    <n v="10000"/>
    <d v="2025-04-22T00:00:00"/>
    <s v="502LAUGH"/>
    <d v="1899-12-30T12:50:33"/>
    <s v="10620258014/10620258013/10620258019/10620258017"/>
    <m/>
    <x v="0"/>
    <s v="Yes"/>
    <x v="1"/>
    <x v="1"/>
    <s v="PM17"/>
    <s v="NG SWEE CHEA"/>
    <n v="3594"/>
    <m/>
    <m/>
    <d v="2025-04-05T00:00:00"/>
    <m/>
    <n v="32"/>
    <n v="115008"/>
    <s v="PE"/>
    <s v="N9K02-80017-FT0001"/>
    <n v="0"/>
    <n v="100000"/>
    <n v="15008"/>
    <n v="0"/>
    <n v="0"/>
    <n v="0"/>
    <m/>
    <m/>
    <n v="0"/>
    <m/>
    <m/>
    <m/>
    <m/>
    <m/>
    <m/>
    <m/>
    <m/>
    <x v="255"/>
    <x v="20"/>
    <x v="20"/>
    <m/>
    <n v="0"/>
    <n v="0"/>
    <n v="0"/>
    <n v="0"/>
    <n v="0"/>
    <n v="0"/>
    <m/>
    <m/>
    <m/>
    <s v="No"/>
    <s v="W665185"/>
    <n v="0"/>
    <m/>
    <s v="H08031-JIM-M"/>
    <m/>
    <m/>
    <s v="S0362013"/>
  </r>
  <r>
    <x v="319"/>
    <n v="10000"/>
    <n v="10000"/>
    <d v="2025-04-22T00:00:00"/>
    <s v="502LAUGH"/>
    <d v="1899-12-30T10:00:38"/>
    <s v="10620258014/10620258013/10620258019"/>
    <m/>
    <x v="0"/>
    <s v="Yes"/>
    <x v="1"/>
    <x v="1"/>
    <s v="PM17"/>
    <s v="NG SWEE CHEA"/>
    <n v="3594"/>
    <m/>
    <m/>
    <d v="2025-04-05T00:00:00"/>
    <m/>
    <n v="32"/>
    <n v="115008"/>
    <s v="PE"/>
    <s v="N9K06-80021-FT0001"/>
    <n v="0"/>
    <n v="100000"/>
    <n v="15008"/>
    <n v="0"/>
    <n v="0"/>
    <n v="0"/>
    <m/>
    <m/>
    <n v="0"/>
    <m/>
    <m/>
    <m/>
    <m/>
    <m/>
    <m/>
    <m/>
    <m/>
    <x v="256"/>
    <x v="20"/>
    <x v="20"/>
    <m/>
    <n v="0"/>
    <n v="0"/>
    <n v="0"/>
    <n v="0"/>
    <n v="0"/>
    <n v="0"/>
    <m/>
    <m/>
    <m/>
    <s v="No"/>
    <s v="W665281"/>
    <n v="0"/>
    <m/>
    <s v="H08031-JIM-M"/>
    <m/>
    <m/>
    <s v="S0362014"/>
  </r>
  <r>
    <x v="212"/>
    <n v="10000"/>
    <n v="20000"/>
    <d v="2025-04-07T00:00:00"/>
    <s v="505KANGHS"/>
    <s v=" 8:43:58 am"/>
    <s v="BYK017-03"/>
    <m/>
    <x v="1"/>
    <s v="Yes"/>
    <x v="15"/>
    <x v="14"/>
    <s v="PM87"/>
    <s v="LEE SHIEN WEI"/>
    <n v="2400"/>
    <m/>
    <m/>
    <d v="2025-04-05T00:00:00"/>
    <m/>
    <n v="1"/>
    <n v="2400"/>
    <s v="PE"/>
    <s v="GR-0870001"/>
    <n v="0"/>
    <n v="2000"/>
    <n v="400"/>
    <n v="0"/>
    <n v="0"/>
    <n v="0"/>
    <m/>
    <m/>
    <n v="0"/>
    <m/>
    <m/>
    <m/>
    <m/>
    <m/>
    <m/>
    <m/>
    <m/>
    <x v="173"/>
    <x v="22"/>
    <x v="22"/>
    <m/>
    <n v="0"/>
    <n v="0"/>
    <n v="0"/>
    <n v="0"/>
    <n v="0"/>
    <n v="0"/>
    <m/>
    <m/>
    <m/>
    <s v="No"/>
    <s v="W664713"/>
    <n v="0"/>
    <m/>
    <s v="G07076"/>
    <m/>
    <m/>
    <s v="S0362012"/>
  </r>
  <r>
    <x v="320"/>
    <n v="10000"/>
    <n v="10000"/>
    <d v="2025-04-08T00:00:00"/>
    <s v="502LAUGH"/>
    <s v=" 8:59:03 am"/>
    <s v="M0BFL2381"/>
    <m/>
    <x v="0"/>
    <s v="Yes"/>
    <x v="8"/>
    <x v="8"/>
    <s v="PM84"/>
    <s v="TAN TAI TOH"/>
    <n v="2750"/>
    <m/>
    <m/>
    <d v="2025-04-05T00:00:00"/>
    <m/>
    <n v="16"/>
    <n v="44000"/>
    <s v="PE"/>
    <s v="714370201-ADS1360001"/>
    <n v="0"/>
    <n v="40000"/>
    <n v="4000"/>
    <n v="0"/>
    <n v="0"/>
    <n v="0"/>
    <m/>
    <m/>
    <n v="0"/>
    <m/>
    <m/>
    <m/>
    <m/>
    <m/>
    <m/>
    <m/>
    <m/>
    <x v="199"/>
    <x v="23"/>
    <x v="23"/>
    <m/>
    <n v="0"/>
    <n v="0"/>
    <n v="0"/>
    <n v="0"/>
    <n v="0"/>
    <n v="0"/>
    <m/>
    <m/>
    <m/>
    <s v="No"/>
    <s v="W664738"/>
    <n v="0"/>
    <m/>
    <s v="S19314"/>
    <m/>
    <m/>
    <s v="H0064908"/>
  </r>
  <r>
    <x v="321"/>
    <n v="10000"/>
    <n v="10000"/>
    <d v="2025-04-08T00:00:00"/>
    <s v="502LAUGH"/>
    <s v=" 3:36:31 pm"/>
    <s v="U4B0458049"/>
    <m/>
    <x v="0"/>
    <s v="Yes"/>
    <x v="18"/>
    <x v="17"/>
    <s v="PMJ4"/>
    <s v="LEE JUN HONG"/>
    <n v="4250"/>
    <m/>
    <m/>
    <d v="2025-04-05T00:00:00"/>
    <m/>
    <n v="8"/>
    <n v="34000"/>
    <s v="PE"/>
    <s v="109-54003240001"/>
    <n v="0"/>
    <n v="30000"/>
    <n v="4000"/>
    <n v="0"/>
    <n v="0"/>
    <n v="0"/>
    <m/>
    <m/>
    <n v="0"/>
    <m/>
    <m/>
    <m/>
    <m/>
    <m/>
    <m/>
    <m/>
    <m/>
    <x v="257"/>
    <x v="44"/>
    <x v="44"/>
    <m/>
    <n v="0"/>
    <n v="0"/>
    <n v="0"/>
    <n v="0"/>
    <n v="0"/>
    <n v="0"/>
    <m/>
    <m/>
    <m/>
    <s v="No"/>
    <s v="W664745"/>
    <n v="0"/>
    <m/>
    <s v="K11180"/>
    <m/>
    <m/>
    <s v="S0362026"/>
  </r>
  <r>
    <x v="148"/>
    <n v="10000"/>
    <n v="20000"/>
    <d v="2025-04-08T00:00:00"/>
    <s v="502LAUGH"/>
    <s v=" 2:17:24 pm"/>
    <s v="BXC030-01"/>
    <m/>
    <x v="1"/>
    <s v="Yes"/>
    <x v="15"/>
    <x v="14"/>
    <s v="PM87"/>
    <s v="LEE SHIEN WEI"/>
    <n v="1500"/>
    <m/>
    <m/>
    <d v="2025-04-05T00:00:00"/>
    <m/>
    <n v="1"/>
    <n v="1500"/>
    <s v="PE"/>
    <s v="BMS-60X20MM0001"/>
    <n v="0"/>
    <n v="1000"/>
    <n v="500"/>
    <n v="0"/>
    <n v="0"/>
    <n v="0"/>
    <m/>
    <m/>
    <n v="0"/>
    <m/>
    <m/>
    <m/>
    <m/>
    <m/>
    <m/>
    <m/>
    <m/>
    <x v="125"/>
    <x v="39"/>
    <x v="39"/>
    <m/>
    <n v="0"/>
    <n v="0"/>
    <n v="0"/>
    <n v="0"/>
    <n v="0"/>
    <n v="0"/>
    <m/>
    <m/>
    <m/>
    <s v="No"/>
    <s v="W664757"/>
    <n v="0"/>
    <m/>
    <s v="S19671"/>
    <m/>
    <m/>
    <s v="S0362169"/>
  </r>
  <r>
    <x v="271"/>
    <n v="10000"/>
    <n v="20000"/>
    <d v="2025-04-08T00:00:00"/>
    <s v="502LAUGH"/>
    <s v=" 1:07:24 pm"/>
    <s v="D008O15421525"/>
    <m/>
    <x v="1"/>
    <s v="Yes"/>
    <x v="3"/>
    <x v="3"/>
    <s v="PM74"/>
    <s v="YONG CHEE SOON"/>
    <n v="4000"/>
    <m/>
    <m/>
    <d v="2025-04-05T00:00:00"/>
    <m/>
    <n v="6"/>
    <n v="24000"/>
    <s v="PE"/>
    <s v="1VV02-80009-FT0001"/>
    <n v="0"/>
    <n v="20000"/>
    <n v="4000"/>
    <n v="0"/>
    <n v="0"/>
    <n v="0"/>
    <m/>
    <m/>
    <n v="0"/>
    <m/>
    <m/>
    <m/>
    <m/>
    <m/>
    <m/>
    <m/>
    <m/>
    <x v="222"/>
    <x v="20"/>
    <x v="20"/>
    <m/>
    <n v="0"/>
    <n v="0"/>
    <n v="0"/>
    <n v="0"/>
    <n v="0"/>
    <n v="0"/>
    <m/>
    <m/>
    <m/>
    <s v="No"/>
    <s v="W664771"/>
    <n v="0"/>
    <m/>
    <s v="H08031-JIM-M"/>
    <m/>
    <m/>
    <s v="S0362374"/>
  </r>
  <r>
    <x v="322"/>
    <n v="10000"/>
    <n v="10000"/>
    <d v="2025-04-22T00:00:00"/>
    <s v="502LAUGH"/>
    <d v="1899-12-30T10:02:55"/>
    <s v="10620258014/10620258013/10620258019"/>
    <m/>
    <x v="0"/>
    <s v="Yes"/>
    <x v="1"/>
    <x v="1"/>
    <s v="PM17"/>
    <s v="NG SWEE CHEA"/>
    <n v="3594"/>
    <m/>
    <m/>
    <d v="2025-04-05T00:00:00"/>
    <m/>
    <n v="32"/>
    <n v="115008"/>
    <s v="PE"/>
    <s v="3YM57-80010-FT0001"/>
    <n v="0"/>
    <n v="100000"/>
    <n v="15008"/>
    <n v="0"/>
    <n v="0"/>
    <n v="0"/>
    <m/>
    <m/>
    <n v="0"/>
    <m/>
    <m/>
    <m/>
    <m/>
    <m/>
    <m/>
    <m/>
    <m/>
    <x v="156"/>
    <x v="20"/>
    <x v="20"/>
    <m/>
    <n v="0"/>
    <n v="0"/>
    <n v="0"/>
    <n v="0"/>
    <n v="0"/>
    <n v="0"/>
    <m/>
    <m/>
    <m/>
    <s v="No"/>
    <s v="W665193"/>
    <n v="0"/>
    <m/>
    <s v="H08031-JIM-M"/>
    <m/>
    <m/>
    <s v="S0362380"/>
  </r>
  <r>
    <x v="323"/>
    <n v="10000"/>
    <n v="10000"/>
    <d v="2025-04-10T00:00:00"/>
    <s v="502LAUGH"/>
    <s v=" 2:39:20 pm"/>
    <n v="10620258014"/>
    <m/>
    <x v="0"/>
    <s v="Yes"/>
    <x v="1"/>
    <x v="1"/>
    <s v="PM17"/>
    <s v="NG SWEE CHEA"/>
    <n v="1101"/>
    <m/>
    <m/>
    <d v="2025-04-05T00:00:00"/>
    <m/>
    <n v="308"/>
    <n v="339108"/>
    <s v="PE"/>
    <s v="3YM61-80017-FT0001"/>
    <n v="0"/>
    <n v="300000"/>
    <n v="39108"/>
    <n v="0"/>
    <n v="0"/>
    <n v="0"/>
    <m/>
    <m/>
    <n v="0"/>
    <m/>
    <m/>
    <m/>
    <m/>
    <m/>
    <m/>
    <m/>
    <m/>
    <x v="258"/>
    <x v="20"/>
    <x v="20"/>
    <m/>
    <n v="0"/>
    <n v="0"/>
    <n v="0"/>
    <n v="0"/>
    <n v="0"/>
    <n v="0"/>
    <m/>
    <m/>
    <m/>
    <s v="No"/>
    <s v="W664773"/>
    <n v="0"/>
    <m/>
    <s v="H08031-JIM-M"/>
    <m/>
    <m/>
    <s v="S0362381"/>
  </r>
  <r>
    <x v="324"/>
    <n v="10000"/>
    <n v="10000"/>
    <d v="2025-04-15T00:00:00"/>
    <s v="502LAUGH"/>
    <s v=" 5:08:55 pm"/>
    <s v="I53065H056"/>
    <m/>
    <x v="0"/>
    <s v="Yes"/>
    <x v="18"/>
    <x v="17"/>
    <s v="PMJ4"/>
    <s v="LEE JUN HONG"/>
    <n v="1667"/>
    <m/>
    <m/>
    <d v="2025-04-05T00:00:00"/>
    <m/>
    <n v="3"/>
    <n v="5001"/>
    <s v="PE"/>
    <s v="STSS-PACKET0001"/>
    <n v="0"/>
    <n v="3000"/>
    <n v="2001"/>
    <n v="0"/>
    <n v="0"/>
    <n v="0"/>
    <m/>
    <m/>
    <n v="0"/>
    <m/>
    <m/>
    <m/>
    <m/>
    <m/>
    <m/>
    <m/>
    <m/>
    <x v="259"/>
    <x v="21"/>
    <x v="21"/>
    <m/>
    <n v="0"/>
    <n v="0"/>
    <n v="0"/>
    <n v="0"/>
    <n v="0"/>
    <n v="0"/>
    <m/>
    <m/>
    <m/>
    <s v="No"/>
    <s v="W665016"/>
    <n v="0"/>
    <m/>
    <s v="T20300"/>
    <m/>
    <m/>
    <s v="S0362398"/>
  </r>
  <r>
    <x v="325"/>
    <n v="10000"/>
    <n v="10000"/>
    <d v="2025-04-07T00:00:00"/>
    <s v="505KANGHS"/>
    <s v=" 8:46:43 am"/>
    <s v="4116S1"/>
    <m/>
    <x v="0"/>
    <s v="Yes"/>
    <x v="25"/>
    <x v="21"/>
    <s v="PM26"/>
    <s v="TAN AIK KEONG"/>
    <n v="5000"/>
    <m/>
    <m/>
    <d v="2025-04-05T00:00:00"/>
    <m/>
    <n v="1"/>
    <n v="5000"/>
    <s v="PE"/>
    <s v="805549 REV4000001"/>
    <n v="0"/>
    <n v="5000"/>
    <n v="0"/>
    <n v="0"/>
    <n v="0"/>
    <n v="0"/>
    <m/>
    <m/>
    <n v="0"/>
    <m/>
    <m/>
    <m/>
    <m/>
    <m/>
    <m/>
    <m/>
    <m/>
    <x v="260"/>
    <x v="26"/>
    <x v="26"/>
    <m/>
    <n v="0"/>
    <n v="0"/>
    <n v="0"/>
    <n v="0"/>
    <n v="0"/>
    <n v="0"/>
    <m/>
    <m/>
    <m/>
    <s v="No"/>
    <s v="W664799"/>
    <n v="0"/>
    <m/>
    <s v="V22000"/>
    <m/>
    <m/>
    <s v="S0362399"/>
  </r>
  <r>
    <x v="326"/>
    <n v="10000"/>
    <n v="10000"/>
    <d v="2025-04-07T00:00:00"/>
    <s v="502LAUGH"/>
    <s v=" 8:48:20 am"/>
    <s v="S24Y100279/F0206908"/>
    <m/>
    <x v="0"/>
    <s v="Yes"/>
    <x v="38"/>
    <x v="25"/>
    <s v="PM75"/>
    <s v="TOO CHIOU SHYAN"/>
    <n v="16"/>
    <m/>
    <m/>
    <d v="2025-04-05T00:00:00"/>
    <m/>
    <n v="13"/>
    <n v="208"/>
    <s v="PE"/>
    <s v="763360200 REVA0001"/>
    <n v="0"/>
    <n v="200"/>
    <n v="8"/>
    <n v="0"/>
    <n v="0"/>
    <n v="0"/>
    <m/>
    <m/>
    <n v="0"/>
    <m/>
    <m/>
    <m/>
    <m/>
    <m/>
    <m/>
    <m/>
    <m/>
    <x v="261"/>
    <x v="24"/>
    <x v="24"/>
    <m/>
    <n v="0"/>
    <n v="0"/>
    <n v="0"/>
    <n v="0"/>
    <n v="0"/>
    <n v="0"/>
    <m/>
    <m/>
    <m/>
    <s v="No"/>
    <s v="W664800"/>
    <n v="0"/>
    <m/>
    <s v="S19081"/>
    <m/>
    <m/>
    <s v="ZSA101794"/>
  </r>
  <r>
    <x v="327"/>
    <n v="10000"/>
    <n v="10000"/>
    <d v="2025-04-07T00:00:00"/>
    <s v="502LAUGH"/>
    <s v=" 8:48:20 am"/>
    <s v="S24Y100279/F0206908"/>
    <m/>
    <x v="0"/>
    <s v="Yes"/>
    <x v="38"/>
    <x v="25"/>
    <s v="PM75"/>
    <s v="TOO CHIOU SHYAN"/>
    <n v="2"/>
    <m/>
    <m/>
    <d v="2025-04-05T00:00:00"/>
    <m/>
    <n v="13"/>
    <n v="26"/>
    <s v="PE"/>
    <s v="763360200 REVA0001"/>
    <n v="0"/>
    <n v="20"/>
    <n v="6"/>
    <n v="0"/>
    <n v="0"/>
    <n v="0"/>
    <m/>
    <m/>
    <n v="0"/>
    <m/>
    <m/>
    <m/>
    <m/>
    <m/>
    <m/>
    <m/>
    <m/>
    <x v="261"/>
    <x v="24"/>
    <x v="24"/>
    <m/>
    <n v="0"/>
    <n v="0"/>
    <n v="0"/>
    <n v="0"/>
    <n v="0"/>
    <n v="0"/>
    <m/>
    <m/>
    <m/>
    <s v="No"/>
    <s v="W664801"/>
    <n v="0"/>
    <m/>
    <s v="S19081"/>
    <m/>
    <m/>
    <s v="ZSA101795"/>
  </r>
  <r>
    <x v="328"/>
    <n v="10000"/>
    <n v="10000"/>
    <d v="2025-04-15T00:00:00"/>
    <s v="502LAUGH"/>
    <s v=" 8:25:29 am"/>
    <s v="3236S1"/>
    <m/>
    <x v="0"/>
    <s v="Yes"/>
    <x v="7"/>
    <x v="7"/>
    <s v="PM68"/>
    <s v="LEE KIM LIANG"/>
    <n v="500"/>
    <m/>
    <m/>
    <d v="2025-04-05T00:00:00"/>
    <m/>
    <n v="2"/>
    <n v="1000"/>
    <s v="PE"/>
    <s v="TSMB00686030001"/>
    <n v="0"/>
    <n v="1000"/>
    <n v="0"/>
    <n v="0"/>
    <n v="0"/>
    <n v="0"/>
    <m/>
    <m/>
    <n v="0"/>
    <m/>
    <m/>
    <m/>
    <m/>
    <m/>
    <m/>
    <m/>
    <m/>
    <x v="262"/>
    <x v="8"/>
    <x v="8"/>
    <m/>
    <n v="0"/>
    <n v="0"/>
    <n v="0"/>
    <n v="0"/>
    <n v="0"/>
    <n v="0"/>
    <m/>
    <m/>
    <m/>
    <s v="No"/>
    <s v="W664818"/>
    <n v="0"/>
    <m/>
    <s v="T20104"/>
    <m/>
    <m/>
    <s v="S0362452"/>
  </r>
  <r>
    <x v="329"/>
    <n v="10000"/>
    <n v="10000"/>
    <d v="2025-04-15T00:00:00"/>
    <s v="502LAUGH"/>
    <s v=" 8:25:29 am"/>
    <s v="3236S1"/>
    <m/>
    <x v="0"/>
    <s v="Yes"/>
    <x v="7"/>
    <x v="7"/>
    <s v="PM68"/>
    <s v="LEE KIM LIANG"/>
    <n v="2000"/>
    <m/>
    <m/>
    <d v="2025-04-05T00:00:00"/>
    <m/>
    <n v="2"/>
    <n v="4000"/>
    <s v="PE"/>
    <s v="TSMB00686030001"/>
    <n v="0"/>
    <n v="4000"/>
    <n v="0"/>
    <n v="0"/>
    <n v="0"/>
    <n v="0"/>
    <m/>
    <m/>
    <n v="0"/>
    <m/>
    <m/>
    <m/>
    <m/>
    <m/>
    <m/>
    <m/>
    <m/>
    <x v="262"/>
    <x v="8"/>
    <x v="8"/>
    <m/>
    <n v="0"/>
    <n v="0"/>
    <n v="0"/>
    <n v="0"/>
    <n v="0"/>
    <n v="0"/>
    <m/>
    <m/>
    <m/>
    <s v="No"/>
    <s v="W664454"/>
    <n v="0"/>
    <m/>
    <s v="T20104"/>
    <m/>
    <m/>
    <s v="PR006407"/>
  </r>
  <r>
    <x v="330"/>
    <n v="10000"/>
    <n v="10000"/>
    <d v="2025-04-08T00:00:00"/>
    <s v="502LAUGH"/>
    <s v=" 4:44:59 pm"/>
    <s v="10656256085/10620258108"/>
    <m/>
    <x v="0"/>
    <s v="Yes"/>
    <x v="1"/>
    <x v="1"/>
    <s v="PC02"/>
    <s v="GAO BINJIE"/>
    <n v="400"/>
    <m/>
    <m/>
    <d v="2025-04-06T00:00:00"/>
    <m/>
    <n v="297"/>
    <n v="118800"/>
    <s v="PE"/>
    <s v="F6U65-80033-FT0001"/>
    <n v="0"/>
    <n v="100000"/>
    <n v="18800"/>
    <n v="0"/>
    <n v="0"/>
    <n v="0"/>
    <m/>
    <m/>
    <n v="0"/>
    <m/>
    <m/>
    <m/>
    <m/>
    <m/>
    <m/>
    <m/>
    <m/>
    <x v="263"/>
    <x v="20"/>
    <x v="20"/>
    <m/>
    <n v="0"/>
    <n v="0"/>
    <n v="0"/>
    <n v="0"/>
    <n v="0"/>
    <n v="0"/>
    <m/>
    <m/>
    <m/>
    <s v="No"/>
    <s v="W664638"/>
    <n v="0"/>
    <m/>
    <s v="H08031-JIM-M"/>
    <m/>
    <m/>
    <s v="S0361895"/>
  </r>
  <r>
    <x v="331"/>
    <n v="10000"/>
    <n v="10000"/>
    <d v="2025-04-08T00:00:00"/>
    <s v="502LAUGH"/>
    <s v=" 3:35:03 pm"/>
    <n v="10620258108"/>
    <m/>
    <x v="0"/>
    <s v="Yes"/>
    <x v="1"/>
    <x v="1"/>
    <s v="PC02"/>
    <s v="GAO BINJIE"/>
    <n v="540"/>
    <m/>
    <m/>
    <d v="2025-04-06T00:00:00"/>
    <m/>
    <n v="176"/>
    <n v="95040"/>
    <s v="PE"/>
    <s v="C2P08-80005-FT0001"/>
    <n v="0"/>
    <n v="80000"/>
    <n v="15040"/>
    <n v="0"/>
    <n v="0"/>
    <n v="0"/>
    <m/>
    <m/>
    <n v="0"/>
    <m/>
    <m/>
    <m/>
    <m/>
    <m/>
    <m/>
    <m/>
    <m/>
    <x v="264"/>
    <x v="20"/>
    <x v="20"/>
    <m/>
    <n v="0"/>
    <n v="0"/>
    <n v="0"/>
    <n v="0"/>
    <n v="0"/>
    <n v="0"/>
    <m/>
    <m/>
    <m/>
    <s v="No"/>
    <s v="W664676"/>
    <n v="0"/>
    <m/>
    <s v="H08031-JIM-M"/>
    <m/>
    <m/>
    <s v="S0361946"/>
  </r>
  <r>
    <x v="332"/>
    <n v="10000"/>
    <n v="10000"/>
    <d v="2025-04-16T00:00:00"/>
    <s v="502LAUGH"/>
    <s v=" 4:44:39 pm"/>
    <n v="10620258106"/>
    <m/>
    <x v="0"/>
    <s v="Yes"/>
    <x v="1"/>
    <x v="1"/>
    <s v="PC02"/>
    <s v="GAO BINJIE"/>
    <n v="546"/>
    <m/>
    <m/>
    <d v="2025-04-06T00:00:00"/>
    <m/>
    <n v="297"/>
    <n v="162162"/>
    <s v="PE"/>
    <s v="6ZD61-800010001"/>
    <n v="0"/>
    <n v="140000"/>
    <n v="22162"/>
    <n v="0"/>
    <n v="0"/>
    <n v="0"/>
    <m/>
    <m/>
    <n v="0"/>
    <m/>
    <m/>
    <m/>
    <m/>
    <m/>
    <m/>
    <m/>
    <m/>
    <x v="33"/>
    <x v="20"/>
    <x v="20"/>
    <m/>
    <n v="0"/>
    <n v="0"/>
    <n v="0"/>
    <n v="0"/>
    <n v="0"/>
    <n v="0"/>
    <m/>
    <m/>
    <m/>
    <s v="No"/>
    <s v="W665182"/>
    <n v="0"/>
    <m/>
    <s v="H08031-JIM-M"/>
    <m/>
    <m/>
    <s v="S0361959"/>
  </r>
  <r>
    <x v="333"/>
    <n v="10000"/>
    <n v="10000"/>
    <d v="2025-04-14T00:00:00"/>
    <s v="502LAUGH"/>
    <s v=" 8:43:19 am"/>
    <n v="10620258106"/>
    <m/>
    <x v="0"/>
    <s v="Yes"/>
    <x v="1"/>
    <x v="1"/>
    <s v="PC02"/>
    <s v="GAO BINJIE"/>
    <n v="280"/>
    <m/>
    <m/>
    <d v="2025-04-06T00:00:00"/>
    <m/>
    <n v="297"/>
    <n v="83160"/>
    <s v="PE"/>
    <s v="3YM55-80009-FT0001"/>
    <n v="0"/>
    <n v="70000"/>
    <n v="13160"/>
    <n v="0"/>
    <n v="0"/>
    <n v="0"/>
    <m/>
    <m/>
    <n v="0"/>
    <m/>
    <m/>
    <m/>
    <m/>
    <m/>
    <m/>
    <m/>
    <m/>
    <x v="265"/>
    <x v="20"/>
    <x v="20"/>
    <m/>
    <n v="0"/>
    <n v="0"/>
    <n v="0"/>
    <n v="0"/>
    <n v="0"/>
    <n v="0"/>
    <m/>
    <m/>
    <m/>
    <s v="No"/>
    <s v="W664702"/>
    <n v="0"/>
    <m/>
    <s v="H08031-JIM-M"/>
    <m/>
    <m/>
    <s v="S0362002"/>
  </r>
  <r>
    <x v="334"/>
    <n v="10000"/>
    <n v="10000"/>
    <d v="2025-05-05T00:00:00"/>
    <s v="502LAUGH"/>
    <s v=" 8:32:36 am"/>
    <s v="10620258108/10620258097"/>
    <m/>
    <x v="0"/>
    <s v="Yes"/>
    <x v="1"/>
    <x v="1"/>
    <s v="PC02"/>
    <s v="GAO BINJIE"/>
    <n v="880"/>
    <m/>
    <m/>
    <d v="2025-04-06T00:00:00"/>
    <m/>
    <n v="264"/>
    <n v="232320"/>
    <s v="PE"/>
    <s v="7FP03-80003-FT0001"/>
    <n v="0"/>
    <n v="200000"/>
    <n v="32320"/>
    <n v="0"/>
    <n v="0"/>
    <n v="0"/>
    <m/>
    <m/>
    <n v="0"/>
    <m/>
    <m/>
    <m/>
    <m/>
    <m/>
    <m/>
    <m/>
    <m/>
    <x v="172"/>
    <x v="20"/>
    <x v="20"/>
    <m/>
    <n v="0"/>
    <n v="0"/>
    <n v="0"/>
    <n v="0"/>
    <n v="0"/>
    <n v="0"/>
    <m/>
    <m/>
    <m/>
    <s v="No"/>
    <s v="W665930"/>
    <n v="0"/>
    <m/>
    <s v="H08031-JIM-M"/>
    <m/>
    <m/>
    <s v="S0362376"/>
  </r>
  <r>
    <x v="335"/>
    <n v="10000"/>
    <n v="10000"/>
    <d v="2025-04-15T00:00:00"/>
    <s v="502LAUGH"/>
    <s v=" 8:36:28 am"/>
    <s v="10620258016/10620258015/10620258106"/>
    <m/>
    <x v="0"/>
    <s v="Yes"/>
    <x v="1"/>
    <x v="1"/>
    <s v="PC02"/>
    <s v="GAO BINJIE"/>
    <n v="4110"/>
    <m/>
    <m/>
    <d v="2025-04-06T00:00:00"/>
    <m/>
    <n v="28"/>
    <n v="115080"/>
    <s v="PE"/>
    <s v="F6U64-80027-FT0001"/>
    <n v="0"/>
    <n v="100000"/>
    <n v="15080"/>
    <n v="0"/>
    <n v="0"/>
    <n v="0"/>
    <m/>
    <m/>
    <n v="0"/>
    <m/>
    <m/>
    <m/>
    <m/>
    <m/>
    <m/>
    <m/>
    <m/>
    <x v="266"/>
    <x v="20"/>
    <x v="20"/>
    <m/>
    <n v="0"/>
    <n v="0"/>
    <n v="0"/>
    <n v="0"/>
    <n v="0"/>
    <n v="0"/>
    <m/>
    <m/>
    <m/>
    <s v="No"/>
    <s v="W664775"/>
    <n v="0"/>
    <m/>
    <s v="H08031-JIM-M"/>
    <m/>
    <m/>
    <s v="S0362385"/>
  </r>
  <r>
    <x v="336"/>
    <n v="10000"/>
    <n v="10000"/>
    <d v="2025-04-15T00:00:00"/>
    <s v="502LAUGH"/>
    <s v=" 8:36:28 am"/>
    <s v="10620258016/10620258015/10620258106"/>
    <m/>
    <x v="0"/>
    <s v="Yes"/>
    <x v="1"/>
    <x v="1"/>
    <s v="PC02"/>
    <s v="GAO BINJIE"/>
    <n v="4110"/>
    <m/>
    <m/>
    <d v="2025-04-06T00:00:00"/>
    <m/>
    <n v="56"/>
    <n v="230160"/>
    <s v="PE"/>
    <s v="3YM54-80005-FT0001"/>
    <n v="0"/>
    <n v="200000"/>
    <n v="30160"/>
    <n v="0"/>
    <n v="0"/>
    <n v="0"/>
    <m/>
    <m/>
    <n v="0"/>
    <m/>
    <m/>
    <m/>
    <m/>
    <m/>
    <m/>
    <m/>
    <m/>
    <x v="267"/>
    <x v="20"/>
    <x v="20"/>
    <m/>
    <n v="0"/>
    <n v="0"/>
    <n v="0"/>
    <n v="0"/>
    <n v="0"/>
    <n v="0"/>
    <m/>
    <m/>
    <m/>
    <s v="No"/>
    <s v="W664776"/>
    <n v="0"/>
    <m/>
    <s v="H08031-JIM-M"/>
    <m/>
    <m/>
    <s v="S0362386"/>
  </r>
  <r>
    <x v="337"/>
    <n v="10000"/>
    <n v="10000"/>
    <d v="2025-04-15T00:00:00"/>
    <s v="502LAUGH"/>
    <s v=" 8:38:58 am"/>
    <s v="10620258016/10620258015/10620258106"/>
    <m/>
    <x v="0"/>
    <s v="Yes"/>
    <x v="1"/>
    <x v="1"/>
    <s v="PC02"/>
    <s v="GAO BINJIE"/>
    <n v="4110"/>
    <m/>
    <m/>
    <d v="2025-04-06T00:00:00"/>
    <m/>
    <n v="56"/>
    <n v="230160"/>
    <s v="PE"/>
    <s v="T6N01-80019-FT0001"/>
    <n v="0"/>
    <n v="200000"/>
    <n v="30160"/>
    <n v="0"/>
    <n v="0"/>
    <n v="0"/>
    <m/>
    <m/>
    <n v="0"/>
    <m/>
    <m/>
    <m/>
    <m/>
    <m/>
    <m/>
    <m/>
    <m/>
    <x v="268"/>
    <x v="20"/>
    <x v="20"/>
    <m/>
    <n v="0"/>
    <n v="0"/>
    <n v="0"/>
    <n v="0"/>
    <n v="0"/>
    <n v="0"/>
    <m/>
    <m/>
    <m/>
    <s v="No"/>
    <s v="W665015"/>
    <n v="0"/>
    <m/>
    <s v="H08031-JIM-M"/>
    <m/>
    <m/>
    <s v="S0362387"/>
  </r>
  <r>
    <x v="338"/>
    <n v="10000"/>
    <n v="10000"/>
    <d v="2025-04-15T00:00:00"/>
    <s v="502LAUGH"/>
    <s v=" 8:38:58 am"/>
    <s v="10620258016/10620258015/10620258106"/>
    <m/>
    <x v="0"/>
    <s v="Yes"/>
    <x v="1"/>
    <x v="1"/>
    <s v="PC02"/>
    <s v="GAO BINJIE"/>
    <n v="4110"/>
    <m/>
    <m/>
    <d v="2025-04-06T00:00:00"/>
    <m/>
    <n v="56"/>
    <n v="230160"/>
    <s v="PE"/>
    <s v="F6V27-800017-FT0001"/>
    <n v="0"/>
    <n v="200000"/>
    <n v="30160"/>
    <n v="0"/>
    <n v="0"/>
    <n v="0"/>
    <m/>
    <m/>
    <n v="0"/>
    <m/>
    <m/>
    <m/>
    <m/>
    <m/>
    <m/>
    <m/>
    <m/>
    <x v="269"/>
    <x v="20"/>
    <x v="20"/>
    <m/>
    <n v="0"/>
    <n v="0"/>
    <n v="0"/>
    <n v="0"/>
    <n v="0"/>
    <n v="0"/>
    <m/>
    <m/>
    <m/>
    <s v="No"/>
    <s v="W665196"/>
    <n v="0"/>
    <m/>
    <s v="H08031-JIM-M"/>
    <m/>
    <m/>
    <s v="S0362389"/>
  </r>
  <r>
    <x v="339"/>
    <n v="10000"/>
    <n v="10000"/>
    <d v="2025-04-15T00:00:00"/>
    <s v="502LAUGH"/>
    <s v=" 8:36:28 am"/>
    <s v="10620258016/10620258015/10620258106"/>
    <m/>
    <x v="0"/>
    <s v="Yes"/>
    <x v="1"/>
    <x v="1"/>
    <s v="PC02"/>
    <s v="GAO BINJIE"/>
    <n v="4110"/>
    <m/>
    <m/>
    <d v="2025-04-06T00:00:00"/>
    <m/>
    <n v="28"/>
    <n v="115080"/>
    <s v="PE"/>
    <s v="F6V29-80022-FT0001"/>
    <n v="0"/>
    <n v="100000"/>
    <n v="15080"/>
    <n v="0"/>
    <n v="0"/>
    <n v="0"/>
    <m/>
    <m/>
    <n v="0"/>
    <m/>
    <m/>
    <m/>
    <m/>
    <m/>
    <m/>
    <m/>
    <m/>
    <x v="270"/>
    <x v="20"/>
    <x v="20"/>
    <m/>
    <n v="0"/>
    <n v="0"/>
    <n v="0"/>
    <n v="0"/>
    <n v="0"/>
    <n v="0"/>
    <m/>
    <m/>
    <m/>
    <s v="No"/>
    <s v="W665453"/>
    <n v="0"/>
    <m/>
    <s v="H08031-JIM-M"/>
    <m/>
    <m/>
    <s v="S0362390"/>
  </r>
  <r>
    <x v="340"/>
    <n v="10000"/>
    <n v="10000"/>
    <d v="2025-04-15T00:00:00"/>
    <s v="502LAUGH"/>
    <s v=" 8:38:58 am"/>
    <s v="10620258016/10620258015/10620258106"/>
    <m/>
    <x v="0"/>
    <s v="Yes"/>
    <x v="1"/>
    <x v="1"/>
    <s v="PC02"/>
    <s v="GAO BINJIE"/>
    <n v="4108"/>
    <m/>
    <m/>
    <d v="2025-04-06T00:00:00"/>
    <m/>
    <n v="28"/>
    <n v="115024"/>
    <s v="PE"/>
    <s v="C2P07-80049-FT0001"/>
    <n v="0"/>
    <n v="100000"/>
    <n v="15024"/>
    <n v="0"/>
    <n v="0"/>
    <n v="0"/>
    <m/>
    <m/>
    <n v="0"/>
    <m/>
    <m/>
    <m/>
    <m/>
    <m/>
    <m/>
    <m/>
    <m/>
    <x v="271"/>
    <x v="20"/>
    <x v="20"/>
    <m/>
    <n v="0"/>
    <n v="0"/>
    <n v="0"/>
    <n v="0"/>
    <n v="0"/>
    <n v="0"/>
    <m/>
    <m/>
    <m/>
    <s v="No"/>
    <s v="W665454"/>
    <n v="0"/>
    <m/>
    <s v="H08031-JIM-M"/>
    <m/>
    <m/>
    <s v="S0362391"/>
  </r>
  <r>
    <x v="341"/>
    <n v="10000"/>
    <n v="10000"/>
    <d v="2025-04-15T00:00:00"/>
    <s v="502LAUGH"/>
    <s v=" 8:39:56 am"/>
    <s v="10620258016/10620258015/10620258106"/>
    <m/>
    <x v="0"/>
    <s v="Yes"/>
    <x v="1"/>
    <x v="1"/>
    <s v="PC02"/>
    <s v="GAO BINJIE"/>
    <n v="4110"/>
    <m/>
    <m/>
    <d v="2025-04-06T00:00:00"/>
    <m/>
    <n v="56"/>
    <n v="230160"/>
    <s v="PE"/>
    <s v="C2P06-80052-FT0001"/>
    <n v="0"/>
    <n v="200000"/>
    <n v="30160"/>
    <n v="0"/>
    <n v="0"/>
    <n v="0"/>
    <m/>
    <m/>
    <n v="0"/>
    <m/>
    <m/>
    <m/>
    <m/>
    <m/>
    <m/>
    <m/>
    <m/>
    <x v="272"/>
    <x v="20"/>
    <x v="20"/>
    <m/>
    <n v="0"/>
    <n v="0"/>
    <n v="0"/>
    <n v="0"/>
    <n v="0"/>
    <n v="0"/>
    <m/>
    <m/>
    <m/>
    <s v="No"/>
    <s v="W665197"/>
    <n v="0"/>
    <m/>
    <s v="H08031-JIM-M"/>
    <m/>
    <m/>
    <s v="S0362392"/>
  </r>
  <r>
    <x v="342"/>
    <n v="10000"/>
    <n v="10000"/>
    <d v="2025-04-08T00:00:00"/>
    <s v="502LAUGH"/>
    <d v="1899-12-30T11:07:09"/>
    <s v="M0BTQ4840"/>
    <s v="FSC30666"/>
    <x v="0"/>
    <s v="No"/>
    <x v="11"/>
    <x v="11"/>
    <s v="PM09"/>
    <s v="PANG JING FULL"/>
    <n v="3334"/>
    <m/>
    <m/>
    <d v="2025-04-07T00:00:00"/>
    <m/>
    <n v="6"/>
    <n v="20004"/>
    <s v="PE"/>
    <s v="L001-773057-00000004"/>
    <n v="0"/>
    <n v="0"/>
    <n v="0"/>
    <n v="0"/>
    <n v="0"/>
    <n v="0"/>
    <m/>
    <m/>
    <n v="0"/>
    <m/>
    <m/>
    <m/>
    <s v="No"/>
    <n v="0"/>
    <s v="No"/>
    <m/>
    <m/>
    <x v="189"/>
    <x v="10"/>
    <x v="10"/>
    <m/>
    <n v="0"/>
    <n v="0"/>
    <n v="0"/>
    <n v="0"/>
    <n v="0"/>
    <n v="0"/>
    <m/>
    <m/>
    <m/>
    <s v="No"/>
    <m/>
    <m/>
    <m/>
    <s v="W23041-TH"/>
    <m/>
    <m/>
    <s v="H0064816"/>
  </r>
  <r>
    <x v="343"/>
    <n v="10000"/>
    <n v="10000"/>
    <d v="2025-04-08T00:00:00"/>
    <s v="502LAUGH"/>
    <s v=" 1:10:12 pm"/>
    <s v="24060640251/23L11010522"/>
    <m/>
    <x v="0"/>
    <s v="Yes"/>
    <x v="9"/>
    <x v="9"/>
    <s v="PM30"/>
    <s v="OH KIAN YUAN"/>
    <n v="3340"/>
    <m/>
    <m/>
    <d v="2025-04-07T00:00:00"/>
    <m/>
    <n v="6"/>
    <n v="20040"/>
    <s v="PE"/>
    <s v="TPK-853720-00100001"/>
    <n v="0"/>
    <n v="23240"/>
    <n v="-3200"/>
    <n v="0"/>
    <n v="0"/>
    <n v="0"/>
    <m/>
    <m/>
    <n v="0"/>
    <m/>
    <m/>
    <m/>
    <m/>
    <m/>
    <m/>
    <m/>
    <m/>
    <x v="273"/>
    <x v="4"/>
    <x v="4"/>
    <m/>
    <n v="0"/>
    <n v="0"/>
    <n v="0"/>
    <n v="0"/>
    <n v="0"/>
    <n v="0"/>
    <m/>
    <m/>
    <m/>
    <s v="No"/>
    <s v="W664497"/>
    <n v="0"/>
    <m/>
    <s v="Z26002"/>
    <m/>
    <m/>
    <s v="S0358423"/>
  </r>
  <r>
    <x v="344"/>
    <n v="10000"/>
    <n v="10000"/>
    <d v="2025-04-08T00:00:00"/>
    <s v="502LAUGH"/>
    <s v=" 5:10:20 pm"/>
    <s v="4116S1"/>
    <m/>
    <x v="0"/>
    <s v="Yes"/>
    <x v="26"/>
    <x v="22"/>
    <s v="PS13"/>
    <s v="YEE CHENG MENG"/>
    <n v="5000"/>
    <m/>
    <m/>
    <d v="2025-04-07T00:00:00"/>
    <m/>
    <n v="2"/>
    <n v="10000"/>
    <s v="PE"/>
    <s v="712730 REV1000001"/>
    <n v="0"/>
    <n v="10000"/>
    <n v="0"/>
    <n v="0"/>
    <n v="0"/>
    <n v="0"/>
    <m/>
    <m/>
    <n v="0"/>
    <m/>
    <m/>
    <m/>
    <m/>
    <m/>
    <m/>
    <m/>
    <m/>
    <x v="274"/>
    <x v="42"/>
    <x v="42"/>
    <m/>
    <n v="0"/>
    <n v="0"/>
    <n v="0"/>
    <n v="0"/>
    <n v="0"/>
    <n v="0"/>
    <m/>
    <m/>
    <m/>
    <s v="No"/>
    <s v="W664500"/>
    <n v="0"/>
    <m/>
    <s v="V22000-RO"/>
    <m/>
    <m/>
    <s v="S0358740"/>
  </r>
  <r>
    <x v="345"/>
    <n v="10000"/>
    <n v="10000"/>
    <d v="2025-04-07T00:00:00"/>
    <s v="502LAUGH"/>
    <s v=" 4:19:36 pm"/>
    <s v="SG-5651598-01"/>
    <m/>
    <x v="0"/>
    <s v="Yes"/>
    <x v="6"/>
    <x v="6"/>
    <s v="PS74"/>
    <s v="GOH CHIN TECK"/>
    <n v="258"/>
    <m/>
    <m/>
    <d v="2025-04-07T00:00:00"/>
    <m/>
    <n v="4"/>
    <n v="1032"/>
    <s v="PE"/>
    <n v="112954310001"/>
    <n v="0"/>
    <n v="1030"/>
    <n v="2"/>
    <n v="0"/>
    <n v="0"/>
    <n v="0"/>
    <m/>
    <m/>
    <n v="0"/>
    <m/>
    <m/>
    <m/>
    <m/>
    <m/>
    <m/>
    <m/>
    <m/>
    <x v="275"/>
    <x v="28"/>
    <x v="28"/>
    <m/>
    <n v="0"/>
    <n v="0"/>
    <n v="0"/>
    <n v="0"/>
    <n v="0"/>
    <n v="0"/>
    <m/>
    <m/>
    <m/>
    <s v="No"/>
    <s v="W664505"/>
    <n v="0"/>
    <m/>
    <s v="I09180"/>
    <m/>
    <m/>
    <s v="S0359864"/>
  </r>
  <r>
    <x v="346"/>
    <n v="10000"/>
    <n v="10000"/>
    <d v="2025-04-07T00:00:00"/>
    <s v="502LAUGH"/>
    <s v=" 4:19:36 pm"/>
    <s v="SG-5651598-01"/>
    <m/>
    <x v="0"/>
    <s v="Yes"/>
    <x v="6"/>
    <x v="6"/>
    <s v="PS74"/>
    <s v="GOH CHIN TECK"/>
    <n v="258"/>
    <m/>
    <m/>
    <d v="2025-04-07T00:00:00"/>
    <m/>
    <n v="4"/>
    <n v="1032"/>
    <s v="PE"/>
    <n v="112954310001"/>
    <n v="0"/>
    <n v="1030"/>
    <n v="2"/>
    <n v="0"/>
    <n v="0"/>
    <n v="0"/>
    <m/>
    <m/>
    <n v="0"/>
    <m/>
    <m/>
    <m/>
    <m/>
    <m/>
    <m/>
    <m/>
    <m/>
    <x v="275"/>
    <x v="28"/>
    <x v="28"/>
    <m/>
    <n v="0"/>
    <n v="0"/>
    <n v="0"/>
    <n v="0"/>
    <n v="0"/>
    <n v="0"/>
    <m/>
    <m/>
    <m/>
    <s v="No"/>
    <s v="W664506"/>
    <n v="0"/>
    <m/>
    <s v="I09180"/>
    <m/>
    <m/>
    <s v="S0359865"/>
  </r>
  <r>
    <x v="347"/>
    <n v="10000"/>
    <n v="10000"/>
    <d v="2025-04-07T00:00:00"/>
    <s v="505KANGHS"/>
    <s v=" 1:53:48 pm"/>
    <s v="3082509U9/4136S1"/>
    <m/>
    <x v="0"/>
    <s v="Yes"/>
    <x v="26"/>
    <x v="22"/>
    <s v="PS13"/>
    <s v="YEE CHENG MENG"/>
    <n v="2000"/>
    <m/>
    <m/>
    <d v="2025-04-07T00:00:00"/>
    <m/>
    <n v="2"/>
    <n v="4000"/>
    <s v="PE"/>
    <n v="4.4014408600400998E+17"/>
    <n v="0"/>
    <n v="4000"/>
    <n v="0"/>
    <n v="0"/>
    <n v="0"/>
    <n v="0"/>
    <m/>
    <m/>
    <n v="0"/>
    <m/>
    <m/>
    <m/>
    <m/>
    <m/>
    <m/>
    <m/>
    <m/>
    <x v="276"/>
    <x v="7"/>
    <x v="7"/>
    <m/>
    <n v="0"/>
    <n v="0"/>
    <n v="0"/>
    <n v="0"/>
    <n v="0"/>
    <n v="0"/>
    <m/>
    <m/>
    <m/>
    <s v="No"/>
    <s v="W664510"/>
    <n v="0"/>
    <m/>
    <s v="T20096"/>
    <m/>
    <m/>
    <s v="S0360942"/>
  </r>
  <r>
    <x v="240"/>
    <n v="10000"/>
    <n v="20000"/>
    <d v="2025-04-09T00:00:00"/>
    <s v="502LAUGH"/>
    <d v="1899-12-30T10:34:11"/>
    <s v="5307412-01-03-04/5307412-02-01-03/5305412-03-02-07"/>
    <m/>
    <x v="0"/>
    <s v="Yes"/>
    <x v="20"/>
    <x v="5"/>
    <s v="PM35"/>
    <s v="TAN MIN KANG"/>
    <n v="17550"/>
    <m/>
    <m/>
    <d v="2025-04-07T00:00:00"/>
    <m/>
    <n v="2"/>
    <n v="35100"/>
    <s v="PE"/>
    <s v="723852900-PROTO 0001"/>
    <n v="0"/>
    <n v="35100"/>
    <n v="0"/>
    <n v="0"/>
    <n v="0"/>
    <n v="0"/>
    <m/>
    <m/>
    <n v="0"/>
    <m/>
    <m/>
    <m/>
    <m/>
    <m/>
    <m/>
    <m/>
    <m/>
    <x v="194"/>
    <x v="14"/>
    <x v="14"/>
    <m/>
    <n v="0"/>
    <n v="0"/>
    <n v="0"/>
    <n v="0"/>
    <n v="0"/>
    <n v="0"/>
    <m/>
    <m/>
    <m/>
    <s v="No"/>
    <s v="W664520"/>
    <n v="0"/>
    <m/>
    <s v="S19081-TH"/>
    <m/>
    <m/>
    <s v="H0064765"/>
  </r>
  <r>
    <x v="348"/>
    <n v="10000"/>
    <n v="10000"/>
    <d v="2025-04-08T00:00:00"/>
    <s v="502LAUGH"/>
    <s v=" 8:35:44 am"/>
    <s v="E04LE7190"/>
    <m/>
    <x v="0"/>
    <s v="Yes"/>
    <x v="26"/>
    <x v="22"/>
    <s v="PS13"/>
    <s v="YEE CHENG MENG"/>
    <n v="1500"/>
    <m/>
    <m/>
    <d v="2025-04-07T00:00:00"/>
    <m/>
    <n v="2"/>
    <n v="3000"/>
    <s v="PE"/>
    <s v="FP575-234457-8Z10001"/>
    <n v="0"/>
    <n v="3000"/>
    <n v="0"/>
    <n v="0"/>
    <n v="0"/>
    <n v="0"/>
    <m/>
    <m/>
    <n v="0"/>
    <m/>
    <m/>
    <m/>
    <m/>
    <m/>
    <m/>
    <m/>
    <m/>
    <x v="277"/>
    <x v="56"/>
    <x v="56"/>
    <m/>
    <n v="0"/>
    <n v="0"/>
    <n v="0"/>
    <n v="0"/>
    <n v="0"/>
    <n v="0"/>
    <m/>
    <m/>
    <m/>
    <s v="No"/>
    <s v="W664522"/>
    <n v="0"/>
    <m/>
    <s v="I09123"/>
    <m/>
    <m/>
    <s v="S0361071"/>
  </r>
  <r>
    <x v="349"/>
    <n v="10000"/>
    <n v="10000"/>
    <d v="2025-04-07T00:00:00"/>
    <s v="502LAUGH"/>
    <d v="1899-12-30T11:43:53"/>
    <s v="4112304U5A"/>
    <m/>
    <x v="0"/>
    <s v="Yes"/>
    <x v="10"/>
    <x v="10"/>
    <s v="PS66"/>
    <s v="SIM ENG KWANG"/>
    <n v="2000"/>
    <m/>
    <m/>
    <d v="2025-04-07T00:00:00"/>
    <m/>
    <n v="1"/>
    <n v="2000"/>
    <s v="PE"/>
    <s v="260-6404-000001"/>
    <n v="0"/>
    <n v="2000"/>
    <n v="0"/>
    <n v="0"/>
    <n v="0"/>
    <n v="0"/>
    <m/>
    <m/>
    <n v="0"/>
    <m/>
    <m/>
    <m/>
    <m/>
    <m/>
    <m/>
    <m/>
    <m/>
    <x v="278"/>
    <x v="29"/>
    <x v="29"/>
    <m/>
    <n v="0"/>
    <n v="0"/>
    <n v="0"/>
    <n v="0"/>
    <n v="0"/>
    <n v="0"/>
    <m/>
    <m/>
    <m/>
    <s v="No"/>
    <s v="W664524"/>
    <n v="0"/>
    <m/>
    <s v="J10025"/>
    <m/>
    <m/>
    <s v="S0361089"/>
  </r>
  <r>
    <x v="350"/>
    <n v="10000"/>
    <n v="10000"/>
    <d v="2025-04-07T00:00:00"/>
    <s v="505KANGHS"/>
    <s v=" 1:51:38 pm"/>
    <s v="SG-5644655 01"/>
    <m/>
    <x v="0"/>
    <s v="Yes"/>
    <x v="6"/>
    <x v="6"/>
    <s v="PS74"/>
    <s v="GOH CHIN TECK"/>
    <n v="258"/>
    <m/>
    <m/>
    <d v="2025-04-07T00:00:00"/>
    <m/>
    <n v="4"/>
    <n v="1032"/>
    <s v="PE"/>
    <n v="150087770001"/>
    <n v="0"/>
    <n v="1030"/>
    <n v="2"/>
    <n v="0"/>
    <n v="0"/>
    <n v="0"/>
    <m/>
    <m/>
    <n v="0"/>
    <m/>
    <m/>
    <m/>
    <m/>
    <m/>
    <m/>
    <m/>
    <m/>
    <x v="279"/>
    <x v="28"/>
    <x v="28"/>
    <m/>
    <n v="0"/>
    <n v="0"/>
    <n v="0"/>
    <n v="0"/>
    <n v="0"/>
    <n v="0"/>
    <m/>
    <m/>
    <m/>
    <s v="No"/>
    <s v="W664527"/>
    <n v="0"/>
    <m/>
    <s v="I09180"/>
    <m/>
    <m/>
    <s v="S0361102"/>
  </r>
  <r>
    <x v="351"/>
    <n v="10000"/>
    <n v="10000"/>
    <d v="2025-04-07T00:00:00"/>
    <s v="505KANGHS"/>
    <s v=" 1:51:38 pm"/>
    <s v="SG-5644655 01"/>
    <m/>
    <x v="0"/>
    <s v="Yes"/>
    <x v="6"/>
    <x v="6"/>
    <s v="PS74"/>
    <s v="GOH CHIN TECK"/>
    <n v="258"/>
    <m/>
    <m/>
    <d v="2025-04-07T00:00:00"/>
    <m/>
    <n v="4"/>
    <n v="1032"/>
    <s v="PE"/>
    <n v="150087770001"/>
    <n v="0"/>
    <n v="1030"/>
    <n v="2"/>
    <n v="0"/>
    <n v="0"/>
    <n v="0"/>
    <m/>
    <m/>
    <n v="0"/>
    <m/>
    <m/>
    <m/>
    <m/>
    <m/>
    <m/>
    <m/>
    <m/>
    <x v="279"/>
    <x v="28"/>
    <x v="28"/>
    <m/>
    <n v="0"/>
    <n v="0"/>
    <n v="0"/>
    <n v="0"/>
    <n v="0"/>
    <n v="0"/>
    <m/>
    <m/>
    <m/>
    <s v="No"/>
    <s v="W664528"/>
    <n v="0"/>
    <m/>
    <s v="I09180"/>
    <m/>
    <m/>
    <s v="S0361103"/>
  </r>
  <r>
    <x v="352"/>
    <n v="10000"/>
    <n v="10000"/>
    <d v="2025-04-08T00:00:00"/>
    <s v="502LAUGH"/>
    <s v=" 8:46:19 am"/>
    <s v="3082512U9/G2211302"/>
    <m/>
    <x v="0"/>
    <s v="Yes"/>
    <x v="7"/>
    <x v="7"/>
    <s v="PM68"/>
    <s v="LEE KIM LIANG"/>
    <n v="68"/>
    <m/>
    <m/>
    <d v="2025-04-07T00:00:00"/>
    <m/>
    <n v="1"/>
    <n v="68"/>
    <s v="PE"/>
    <s v="057-03511-0001 R0001"/>
    <n v="0"/>
    <n v="68"/>
    <n v="0"/>
    <n v="0"/>
    <n v="0"/>
    <n v="0"/>
    <m/>
    <m/>
    <n v="0"/>
    <m/>
    <m/>
    <m/>
    <m/>
    <m/>
    <m/>
    <m/>
    <m/>
    <x v="280"/>
    <x v="57"/>
    <x v="57"/>
    <m/>
    <n v="0"/>
    <n v="0"/>
    <n v="0"/>
    <n v="0"/>
    <n v="0"/>
    <n v="0"/>
    <m/>
    <m/>
    <m/>
    <s v="No"/>
    <s v="W664532"/>
    <n v="0"/>
    <m/>
    <s v="S19351"/>
    <m/>
    <m/>
    <s v="S0361017"/>
  </r>
  <r>
    <x v="353"/>
    <n v="10000"/>
    <n v="10000"/>
    <d v="2025-04-07T00:00:00"/>
    <s v="505KANGHS"/>
    <s v=" 5:38:32 pm"/>
    <s v="M0BTQ4840"/>
    <m/>
    <x v="0"/>
    <s v="Yes"/>
    <x v="11"/>
    <x v="11"/>
    <s v="PM09"/>
    <s v="PANG JING FULL"/>
    <n v="167"/>
    <m/>
    <m/>
    <d v="2025-04-07T00:00:00"/>
    <m/>
    <n v="6"/>
    <n v="1002"/>
    <s v="PE"/>
    <s v="L001-773057-00000004"/>
    <n v="0"/>
    <n v="1000"/>
    <n v="2"/>
    <n v="0"/>
    <n v="0"/>
    <n v="0"/>
    <m/>
    <m/>
    <n v="0"/>
    <m/>
    <m/>
    <m/>
    <m/>
    <m/>
    <m/>
    <m/>
    <m/>
    <x v="189"/>
    <x v="12"/>
    <x v="12"/>
    <m/>
    <n v="0"/>
    <n v="0"/>
    <n v="0"/>
    <n v="0"/>
    <n v="0"/>
    <n v="0"/>
    <m/>
    <m/>
    <m/>
    <s v="No"/>
    <s v="W664552"/>
    <n v="0"/>
    <m/>
    <s v="X24001-WD-SUZHOU"/>
    <m/>
    <m/>
    <s v="S0361288"/>
  </r>
  <r>
    <x v="354"/>
    <n v="10000"/>
    <n v="10000"/>
    <d v="2025-04-08T00:00:00"/>
    <s v="502LAUGH"/>
    <s v=" 8:35:44 am"/>
    <s v="3082510U9/L5205U8036"/>
    <m/>
    <x v="0"/>
    <s v="Yes"/>
    <x v="26"/>
    <x v="22"/>
    <s v="PS13"/>
    <s v="YEE CHENG MENG"/>
    <n v="1000"/>
    <m/>
    <m/>
    <d v="2025-04-07T00:00:00"/>
    <m/>
    <n v="2"/>
    <n v="2000"/>
    <s v="PE"/>
    <n v="701684130001"/>
    <n v="0"/>
    <n v="2000"/>
    <n v="0"/>
    <n v="0"/>
    <n v="0"/>
    <n v="0"/>
    <m/>
    <m/>
    <n v="0"/>
    <m/>
    <m/>
    <m/>
    <m/>
    <m/>
    <m/>
    <m/>
    <m/>
    <x v="281"/>
    <x v="6"/>
    <x v="6"/>
    <m/>
    <n v="0"/>
    <n v="0"/>
    <n v="0"/>
    <n v="0"/>
    <n v="0"/>
    <n v="0"/>
    <m/>
    <m/>
    <m/>
    <s v="No"/>
    <s v="W664566"/>
    <n v="0"/>
    <m/>
    <s v="P16186"/>
    <m/>
    <m/>
    <s v="S0361352"/>
  </r>
  <r>
    <x v="355"/>
    <n v="10000"/>
    <n v="10000"/>
    <d v="2025-04-07T00:00:00"/>
    <s v="502LAUGH"/>
    <s v=" 3:44:12 pm"/>
    <s v="4112304U5A"/>
    <m/>
    <x v="0"/>
    <s v="Yes"/>
    <x v="10"/>
    <x v="10"/>
    <s v="PS66"/>
    <s v="SIM ENG KWANG"/>
    <n v="1000"/>
    <m/>
    <m/>
    <d v="2025-04-07T00:00:00"/>
    <m/>
    <n v="1"/>
    <n v="1000"/>
    <s v="PE"/>
    <s v="260-6330-000001"/>
    <n v="0"/>
    <n v="1000"/>
    <n v="0"/>
    <n v="0"/>
    <n v="0"/>
    <n v="0"/>
    <m/>
    <m/>
    <n v="0"/>
    <m/>
    <m/>
    <m/>
    <m/>
    <m/>
    <m/>
    <m/>
    <m/>
    <x v="282"/>
    <x v="29"/>
    <x v="29"/>
    <m/>
    <n v="0"/>
    <n v="0"/>
    <n v="0"/>
    <n v="0"/>
    <n v="0"/>
    <n v="0"/>
    <m/>
    <m/>
    <m/>
    <s v="No"/>
    <s v="W664567"/>
    <n v="0"/>
    <m/>
    <s v="J10025"/>
    <m/>
    <m/>
    <s v="S0361373"/>
  </r>
  <r>
    <x v="356"/>
    <n v="10000"/>
    <n v="10000"/>
    <d v="2025-04-08T00:00:00"/>
    <s v="502LAUGH"/>
    <d v="1899-12-30T11:07:09"/>
    <s v="4112304U5A"/>
    <m/>
    <x v="0"/>
    <s v="Yes"/>
    <x v="10"/>
    <x v="10"/>
    <s v="PS66"/>
    <s v="SIM ENG KWANG"/>
    <n v="5000"/>
    <m/>
    <m/>
    <d v="2025-04-07T00:00:00"/>
    <m/>
    <n v="1"/>
    <n v="5000"/>
    <s v="PE"/>
    <s v="260-6443-000001"/>
    <n v="0"/>
    <n v="5000"/>
    <n v="0"/>
    <n v="0"/>
    <n v="0"/>
    <n v="0"/>
    <m/>
    <m/>
    <n v="0"/>
    <m/>
    <m/>
    <m/>
    <m/>
    <m/>
    <m/>
    <m/>
    <m/>
    <x v="283"/>
    <x v="29"/>
    <x v="29"/>
    <m/>
    <n v="0"/>
    <n v="0"/>
    <n v="0"/>
    <n v="0"/>
    <n v="0"/>
    <n v="0"/>
    <m/>
    <m/>
    <m/>
    <s v="No"/>
    <s v="W664568"/>
    <n v="0"/>
    <m/>
    <s v="J10025"/>
    <m/>
    <m/>
    <s v="S0361373"/>
  </r>
  <r>
    <x v="357"/>
    <n v="10000"/>
    <n v="10000"/>
    <d v="2025-04-07T00:00:00"/>
    <s v="505KANGHS"/>
    <s v=" 1:52:45 pm"/>
    <s v="SG-5651598-01"/>
    <m/>
    <x v="0"/>
    <s v="Yes"/>
    <x v="6"/>
    <x v="6"/>
    <s v="PS74"/>
    <s v="GOH CHIN TECK"/>
    <n v="258"/>
    <m/>
    <m/>
    <d v="2025-04-07T00:00:00"/>
    <m/>
    <n v="4"/>
    <n v="1032"/>
    <s v="PE"/>
    <n v="150164050001"/>
    <n v="0"/>
    <n v="1030"/>
    <n v="2"/>
    <n v="0"/>
    <n v="0"/>
    <n v="0"/>
    <m/>
    <m/>
    <n v="0"/>
    <m/>
    <m/>
    <m/>
    <m/>
    <m/>
    <m/>
    <m/>
    <m/>
    <x v="284"/>
    <x v="58"/>
    <x v="58"/>
    <m/>
    <n v="0"/>
    <n v="0"/>
    <n v="0"/>
    <n v="0"/>
    <n v="0"/>
    <n v="0"/>
    <m/>
    <m/>
    <m/>
    <s v="No"/>
    <s v="W664573"/>
    <n v="0"/>
    <m/>
    <s v="I09180-US"/>
    <m/>
    <m/>
    <s v="S0361383"/>
  </r>
  <r>
    <x v="105"/>
    <n v="10000"/>
    <n v="30000"/>
    <d v="2025-04-07T00:00:00"/>
    <s v="502LAUGH"/>
    <s v=" 5:26:27 pm"/>
    <n v="10656256096"/>
    <m/>
    <x v="2"/>
    <s v="Yes"/>
    <x v="35"/>
    <x v="19"/>
    <s v="QM78"/>
    <s v="WONG SEAU JIN"/>
    <n v="10000"/>
    <m/>
    <m/>
    <d v="2025-04-07T00:00:00"/>
    <m/>
    <n v="11"/>
    <n v="110000"/>
    <s v="PE"/>
    <s v="3YM75-80011-FT0001"/>
    <n v="0"/>
    <n v="100000"/>
    <n v="10000"/>
    <n v="0"/>
    <n v="0"/>
    <n v="0"/>
    <m/>
    <m/>
    <n v="0"/>
    <m/>
    <m/>
    <m/>
    <m/>
    <m/>
    <m/>
    <m/>
    <m/>
    <x v="91"/>
    <x v="20"/>
    <x v="20"/>
    <m/>
    <n v="0"/>
    <n v="0"/>
    <n v="0"/>
    <n v="0"/>
    <n v="0"/>
    <n v="0"/>
    <m/>
    <m/>
    <m/>
    <s v="No"/>
    <s v="W664579"/>
    <n v="0"/>
    <m/>
    <s v="H08031-JIM-M"/>
    <m/>
    <m/>
    <s v="S0361409"/>
  </r>
  <r>
    <x v="106"/>
    <n v="10000"/>
    <n v="30000"/>
    <d v="2025-04-07T00:00:00"/>
    <s v="502LAUGH"/>
    <s v=" 3:42:29 pm"/>
    <n v="10620258039"/>
    <m/>
    <x v="2"/>
    <s v="Yes"/>
    <x v="35"/>
    <x v="19"/>
    <s v="QM78"/>
    <s v="WONG SEAU JIN"/>
    <n v="20000"/>
    <m/>
    <m/>
    <d v="2025-04-07T00:00:00"/>
    <m/>
    <n v="11"/>
    <n v="220000"/>
    <s v="PE"/>
    <s v="7FP20-80002-FT0001"/>
    <n v="0"/>
    <n v="200000"/>
    <n v="20000"/>
    <n v="0"/>
    <n v="0"/>
    <n v="0"/>
    <m/>
    <m/>
    <n v="0"/>
    <m/>
    <m/>
    <m/>
    <m/>
    <m/>
    <m/>
    <m/>
    <m/>
    <x v="92"/>
    <x v="20"/>
    <x v="20"/>
    <m/>
    <n v="0"/>
    <n v="0"/>
    <n v="0"/>
    <n v="0"/>
    <n v="0"/>
    <n v="0"/>
    <m/>
    <m/>
    <m/>
    <s v="No"/>
    <s v="W664580"/>
    <n v="0"/>
    <m/>
    <s v="H08031-JIM-M"/>
    <m/>
    <m/>
    <s v="S0361410"/>
  </r>
  <r>
    <x v="294"/>
    <n v="10000"/>
    <n v="20000"/>
    <d v="2025-04-08T00:00:00"/>
    <s v="502LAUGH"/>
    <s v=" 8:56:39 am"/>
    <s v="5305412-03-02-08/5307412-02-01-01/5307412-01-05-08"/>
    <m/>
    <x v="0"/>
    <s v="Yes"/>
    <x v="20"/>
    <x v="5"/>
    <s v="PM35"/>
    <s v="TAN MIN KANG"/>
    <n v="12150"/>
    <m/>
    <m/>
    <d v="2025-04-07T00:00:00"/>
    <m/>
    <n v="2"/>
    <n v="24300"/>
    <s v="PE"/>
    <s v="723852900-PROTO 0001"/>
    <n v="0"/>
    <n v="24300"/>
    <n v="0"/>
    <n v="0"/>
    <n v="0"/>
    <n v="0"/>
    <m/>
    <m/>
    <n v="0"/>
    <m/>
    <m/>
    <m/>
    <m/>
    <m/>
    <m/>
    <m/>
    <m/>
    <x v="194"/>
    <x v="23"/>
    <x v="23"/>
    <m/>
    <n v="0"/>
    <n v="0"/>
    <n v="0"/>
    <n v="0"/>
    <n v="0"/>
    <n v="0"/>
    <m/>
    <m/>
    <m/>
    <s v="No"/>
    <s v="W664590"/>
    <n v="0"/>
    <m/>
    <s v="S19314"/>
    <m/>
    <m/>
    <s v="H0064852"/>
  </r>
  <r>
    <x v="358"/>
    <n v="10000"/>
    <n v="10000"/>
    <d v="2025-04-08T00:00:00"/>
    <s v="502LAUGH"/>
    <s v=" 5:51:31 pm"/>
    <s v="M0BUQ9671/M0BUG7190"/>
    <m/>
    <x v="0"/>
    <s v="Yes"/>
    <x v="24"/>
    <x v="20"/>
    <s v="PS70"/>
    <s v="YEO WOO KEONG"/>
    <n v="24000"/>
    <m/>
    <m/>
    <d v="2025-04-07T00:00:00"/>
    <m/>
    <n v="2"/>
    <n v="48000"/>
    <s v="PE"/>
    <s v="100823881-75367 0001"/>
    <n v="0"/>
    <n v="48000"/>
    <n v="0"/>
    <n v="0"/>
    <n v="0"/>
    <n v="0"/>
    <m/>
    <m/>
    <n v="0"/>
    <m/>
    <m/>
    <m/>
    <m/>
    <m/>
    <m/>
    <m/>
    <m/>
    <x v="76"/>
    <x v="14"/>
    <x v="14"/>
    <m/>
    <n v="0"/>
    <n v="0"/>
    <n v="0"/>
    <n v="0"/>
    <n v="0"/>
    <n v="0"/>
    <m/>
    <m/>
    <m/>
    <s v="No"/>
    <s v="W664594"/>
    <n v="0"/>
    <m/>
    <s v="S19081-TH"/>
    <m/>
    <m/>
    <s v="H0064861"/>
  </r>
  <r>
    <x v="295"/>
    <n v="10000"/>
    <n v="20000"/>
    <d v="2025-04-08T00:00:00"/>
    <s v="502LAUGH"/>
    <s v=" 8:59:03 am"/>
    <s v="M0BFL2381"/>
    <m/>
    <x v="1"/>
    <s v="Yes"/>
    <x v="12"/>
    <x v="12"/>
    <s v="PM80"/>
    <s v="YAP ZHI PING"/>
    <n v="7500"/>
    <m/>
    <m/>
    <d v="2025-04-07T00:00:00"/>
    <m/>
    <n v="16"/>
    <n v="120000"/>
    <s v="PE"/>
    <s v="714370201-ADS1360001"/>
    <n v="0"/>
    <n v="120000"/>
    <n v="0"/>
    <n v="0"/>
    <n v="0"/>
    <n v="0"/>
    <m/>
    <m/>
    <n v="0"/>
    <m/>
    <m/>
    <m/>
    <m/>
    <m/>
    <m/>
    <m/>
    <m/>
    <x v="199"/>
    <x v="14"/>
    <x v="14"/>
    <m/>
    <n v="0"/>
    <n v="0"/>
    <n v="0"/>
    <n v="0"/>
    <n v="0"/>
    <n v="0"/>
    <m/>
    <m/>
    <m/>
    <s v="No"/>
    <s v="W664595"/>
    <n v="0"/>
    <m/>
    <s v="S19081-TH"/>
    <m/>
    <m/>
    <s v="H0064864"/>
  </r>
  <r>
    <x v="296"/>
    <n v="10000"/>
    <n v="20000"/>
    <d v="2025-04-08T00:00:00"/>
    <s v="502LAUGH"/>
    <s v=" 8:59:03 am"/>
    <s v="M0BFL2381"/>
    <m/>
    <x v="1"/>
    <s v="Yes"/>
    <x v="12"/>
    <x v="12"/>
    <s v="PM80"/>
    <s v="YAP ZHI PING"/>
    <n v="7500"/>
    <m/>
    <m/>
    <d v="2025-04-07T00:00:00"/>
    <m/>
    <n v="16"/>
    <n v="120000"/>
    <s v="PE"/>
    <s v="714370201-ADS1360001"/>
    <n v="0"/>
    <n v="120000"/>
    <n v="0"/>
    <n v="0"/>
    <n v="0"/>
    <n v="0"/>
    <m/>
    <m/>
    <n v="0"/>
    <m/>
    <m/>
    <m/>
    <m/>
    <m/>
    <m/>
    <m/>
    <m/>
    <x v="199"/>
    <x v="14"/>
    <x v="14"/>
    <m/>
    <n v="0"/>
    <n v="0"/>
    <n v="0"/>
    <n v="0"/>
    <n v="0"/>
    <n v="0"/>
    <m/>
    <m/>
    <m/>
    <s v="No"/>
    <s v="W664596"/>
    <n v="0"/>
    <m/>
    <s v="S19081-TH"/>
    <m/>
    <m/>
    <s v="H0064865"/>
  </r>
  <r>
    <x v="297"/>
    <n v="10000"/>
    <n v="20000"/>
    <d v="2025-04-08T00:00:00"/>
    <s v="502LAUGH"/>
    <s v=" 8:59:03 am"/>
    <s v="M0BFL2381"/>
    <m/>
    <x v="1"/>
    <s v="Yes"/>
    <x v="12"/>
    <x v="12"/>
    <s v="PM80"/>
    <s v="YAP ZHI PING"/>
    <n v="7500"/>
    <m/>
    <m/>
    <d v="2025-04-07T00:00:00"/>
    <m/>
    <n v="16"/>
    <n v="120000"/>
    <s v="PE"/>
    <s v="714370201-ADS1360001"/>
    <n v="0"/>
    <n v="120000"/>
    <n v="0"/>
    <n v="0"/>
    <n v="0"/>
    <n v="0"/>
    <m/>
    <m/>
    <n v="0"/>
    <m/>
    <m/>
    <m/>
    <m/>
    <m/>
    <m/>
    <m/>
    <m/>
    <x v="199"/>
    <x v="14"/>
    <x v="14"/>
    <m/>
    <n v="0"/>
    <n v="0"/>
    <n v="0"/>
    <n v="0"/>
    <n v="0"/>
    <n v="0"/>
    <m/>
    <m/>
    <m/>
    <s v="No"/>
    <s v="W664597"/>
    <n v="0"/>
    <m/>
    <s v="S19081-TH"/>
    <m/>
    <m/>
    <s v="H0064866"/>
  </r>
  <r>
    <x v="359"/>
    <n v="10000"/>
    <n v="10000"/>
    <d v="2025-04-09T00:00:00"/>
    <s v="502LAUGH"/>
    <d v="1899-12-30T10:42:59"/>
    <s v="M0BFL2381"/>
    <m/>
    <x v="0"/>
    <s v="Yes"/>
    <x v="8"/>
    <x v="8"/>
    <s v="PM84"/>
    <s v="TAN TAI TOH"/>
    <n v="2750"/>
    <m/>
    <m/>
    <d v="2025-04-07T00:00:00"/>
    <m/>
    <n v="16"/>
    <n v="44000"/>
    <s v="PE"/>
    <s v="751298400 REVA0001"/>
    <n v="0"/>
    <n v="40000"/>
    <n v="4000"/>
    <n v="0"/>
    <n v="0"/>
    <n v="0"/>
    <m/>
    <m/>
    <n v="0"/>
    <m/>
    <m/>
    <m/>
    <m/>
    <m/>
    <m/>
    <m/>
    <m/>
    <x v="285"/>
    <x v="14"/>
    <x v="14"/>
    <m/>
    <n v="0"/>
    <n v="0"/>
    <n v="0"/>
    <n v="0"/>
    <n v="0"/>
    <n v="0"/>
    <m/>
    <m/>
    <m/>
    <s v="No"/>
    <s v="W664601"/>
    <n v="0"/>
    <m/>
    <s v="S19081-TH"/>
    <m/>
    <m/>
    <s v="H0064877"/>
  </r>
  <r>
    <x v="360"/>
    <n v="10000"/>
    <n v="10000"/>
    <d v="2025-04-08T00:00:00"/>
    <s v="502LAUGH"/>
    <s v=" 3:35:38 pm"/>
    <s v="M0BA51620"/>
    <m/>
    <x v="0"/>
    <s v="Yes"/>
    <x v="8"/>
    <x v="8"/>
    <s v="PM84"/>
    <s v="TAN TAI TOH"/>
    <n v="10000"/>
    <m/>
    <m/>
    <d v="2025-04-07T00:00:00"/>
    <m/>
    <n v="2"/>
    <n v="20000"/>
    <s v="PE"/>
    <s v="X18-94232-010001"/>
    <n v="0"/>
    <n v="20000"/>
    <n v="0"/>
    <n v="0"/>
    <n v="0"/>
    <n v="0"/>
    <m/>
    <m/>
    <n v="0"/>
    <m/>
    <m/>
    <m/>
    <m/>
    <m/>
    <m/>
    <m/>
    <m/>
    <x v="286"/>
    <x v="59"/>
    <x v="59"/>
    <m/>
    <n v="0"/>
    <n v="0"/>
    <n v="0"/>
    <n v="0"/>
    <n v="0"/>
    <n v="0"/>
    <m/>
    <m/>
    <m/>
    <s v="No"/>
    <s v="W664614"/>
    <n v="0"/>
    <m/>
    <s v="M13367"/>
    <m/>
    <m/>
    <s v="S0361700"/>
  </r>
  <r>
    <x v="361"/>
    <n v="10000"/>
    <n v="10000"/>
    <d v="2025-04-08T00:00:00"/>
    <s v="502LAUGH"/>
    <s v=" 8:43:10 am"/>
    <s v="2087S1"/>
    <m/>
    <x v="0"/>
    <s v="Yes"/>
    <x v="9"/>
    <x v="9"/>
    <s v="PM30"/>
    <s v="OH KIAN YUAN"/>
    <n v="1000"/>
    <m/>
    <m/>
    <d v="2025-04-07T00:00:00"/>
    <m/>
    <n v="1"/>
    <n v="1000"/>
    <s v="PE"/>
    <s v="SECURITY CUT-24X0001"/>
    <n v="0"/>
    <n v="1000"/>
    <n v="0"/>
    <n v="0"/>
    <n v="0"/>
    <n v="0"/>
    <m/>
    <m/>
    <n v="0"/>
    <m/>
    <m/>
    <m/>
    <m/>
    <m/>
    <m/>
    <m/>
    <m/>
    <x v="287"/>
    <x v="52"/>
    <x v="52"/>
    <m/>
    <n v="0"/>
    <n v="0"/>
    <n v="0"/>
    <n v="0"/>
    <n v="0"/>
    <n v="0"/>
    <m/>
    <m/>
    <m/>
    <s v="No"/>
    <s v="W664615"/>
    <n v="0"/>
    <m/>
    <s v="S19557"/>
    <m/>
    <m/>
    <s v="S0361709"/>
  </r>
  <r>
    <x v="362"/>
    <n v="10000"/>
    <n v="10000"/>
    <d v="2025-04-08T00:00:00"/>
    <s v="502LAUGH"/>
    <s v=" 8:43:10 am"/>
    <s v="4275S1"/>
    <m/>
    <x v="0"/>
    <s v="Yes"/>
    <x v="9"/>
    <x v="9"/>
    <s v="PM30"/>
    <s v="OH KIAN YUAN"/>
    <n v="4000"/>
    <m/>
    <m/>
    <d v="2025-04-07T00:00:00"/>
    <m/>
    <n v="1"/>
    <n v="4000"/>
    <s v="PE"/>
    <s v="SECURITY-30X80-70001"/>
    <n v="0"/>
    <n v="4000"/>
    <n v="0"/>
    <n v="0"/>
    <n v="0"/>
    <n v="0"/>
    <m/>
    <m/>
    <n v="0"/>
    <m/>
    <m/>
    <m/>
    <m/>
    <m/>
    <m/>
    <m/>
    <m/>
    <x v="288"/>
    <x v="52"/>
    <x v="52"/>
    <m/>
    <n v="0"/>
    <n v="0"/>
    <n v="0"/>
    <n v="0"/>
    <n v="0"/>
    <n v="0"/>
    <m/>
    <m/>
    <m/>
    <s v="No"/>
    <s v="W664616"/>
    <n v="0"/>
    <m/>
    <s v="S19557"/>
    <m/>
    <m/>
    <s v="S0361709"/>
  </r>
  <r>
    <x v="303"/>
    <n v="10000"/>
    <n v="20000"/>
    <d v="2025-04-08T00:00:00"/>
    <s v="502LAUGH"/>
    <s v=" 8:39:38 am"/>
    <s v="I53065H056"/>
    <m/>
    <x v="1"/>
    <s v="Yes"/>
    <x v="19"/>
    <x v="16"/>
    <s v="PS95"/>
    <s v="LIM CHENG LEONG"/>
    <n v="8334"/>
    <m/>
    <m/>
    <d v="2025-04-07T00:00:00"/>
    <m/>
    <n v="6"/>
    <n v="50004"/>
    <s v="PE"/>
    <s v="068657 REV4000001"/>
    <n v="0"/>
    <n v="50000"/>
    <n v="4"/>
    <n v="0"/>
    <n v="0"/>
    <n v="0"/>
    <m/>
    <m/>
    <n v="0"/>
    <m/>
    <m/>
    <m/>
    <m/>
    <m/>
    <m/>
    <m/>
    <m/>
    <x v="243"/>
    <x v="5"/>
    <x v="5"/>
    <m/>
    <n v="0"/>
    <n v="0"/>
    <n v="0"/>
    <n v="0"/>
    <n v="0"/>
    <n v="0"/>
    <m/>
    <m/>
    <m/>
    <s v="No"/>
    <s v="W664629"/>
    <n v="0"/>
    <m/>
    <s v="V22000-DE"/>
    <m/>
    <m/>
    <s v="S0361787"/>
  </r>
  <r>
    <x v="363"/>
    <n v="10000"/>
    <n v="10000"/>
    <d v="2025-04-09T00:00:00"/>
    <s v="502LAUGH"/>
    <s v=" 8:36:21 am"/>
    <n v="10620258104"/>
    <m/>
    <x v="0"/>
    <s v="Yes"/>
    <x v="1"/>
    <x v="1"/>
    <s v="PM21"/>
    <s v="LIM JIA FAN"/>
    <n v="20"/>
    <m/>
    <m/>
    <d v="2025-04-07T00:00:00"/>
    <m/>
    <n v="602"/>
    <n v="12040"/>
    <s v="PE"/>
    <s v="7K5U6-80002-FT0001"/>
    <n v="0"/>
    <n v="2000"/>
    <n v="10040"/>
    <n v="0"/>
    <n v="0"/>
    <n v="0"/>
    <m/>
    <m/>
    <n v="0"/>
    <m/>
    <m/>
    <m/>
    <m/>
    <m/>
    <m/>
    <m/>
    <m/>
    <x v="289"/>
    <x v="1"/>
    <x v="1"/>
    <m/>
    <n v="0"/>
    <n v="0"/>
    <n v="0"/>
    <n v="0"/>
    <n v="0"/>
    <n v="0"/>
    <m/>
    <m/>
    <m/>
    <s v="No"/>
    <s v="W665432"/>
    <n v="0"/>
    <m/>
    <s v="H08031-JIM"/>
    <m/>
    <m/>
    <s v="S0361848"/>
  </r>
  <r>
    <x v="122"/>
    <n v="10000"/>
    <n v="30000"/>
    <d v="2025-04-08T00:00:00"/>
    <s v="502LAUGH"/>
    <s v=" 8:38:49 am"/>
    <n v="10656256085"/>
    <m/>
    <x v="2"/>
    <s v="Yes"/>
    <x v="35"/>
    <x v="19"/>
    <s v="QM78"/>
    <s v="WONG SEAU JIN"/>
    <n v="10000"/>
    <m/>
    <m/>
    <d v="2025-04-07T00:00:00"/>
    <m/>
    <n v="11"/>
    <n v="110000"/>
    <s v="PE"/>
    <s v="CH562-80137-BH180001"/>
    <n v="0"/>
    <n v="100000"/>
    <n v="10000"/>
    <n v="0"/>
    <n v="0"/>
    <n v="0"/>
    <m/>
    <m/>
    <n v="0"/>
    <m/>
    <m/>
    <m/>
    <m/>
    <m/>
    <m/>
    <m/>
    <m/>
    <x v="107"/>
    <x v="20"/>
    <x v="20"/>
    <m/>
    <n v="0"/>
    <n v="0"/>
    <n v="0"/>
    <n v="0"/>
    <n v="0"/>
    <n v="0"/>
    <m/>
    <m/>
    <m/>
    <s v="No"/>
    <s v="W664630"/>
    <n v="0"/>
    <m/>
    <s v="H08031-JIM-M"/>
    <m/>
    <m/>
    <s v="S0361874"/>
  </r>
  <r>
    <x v="364"/>
    <n v="10000"/>
    <n v="10000"/>
    <d v="2025-04-14T00:00:00"/>
    <s v="502LAUGH"/>
    <s v=" 8:45:37 am"/>
    <n v="10620258104"/>
    <m/>
    <x v="0"/>
    <s v="Yes"/>
    <x v="1"/>
    <x v="1"/>
    <s v="PM21"/>
    <s v="LIM JIA FAN"/>
    <n v="170"/>
    <m/>
    <m/>
    <d v="2025-04-07T00:00:00"/>
    <m/>
    <n v="308"/>
    <n v="52360"/>
    <s v="PE"/>
    <s v="6ZD36-800010001"/>
    <n v="0"/>
    <n v="30000"/>
    <n v="22360"/>
    <n v="0"/>
    <n v="0"/>
    <n v="0"/>
    <m/>
    <m/>
    <n v="0"/>
    <m/>
    <m/>
    <m/>
    <m/>
    <m/>
    <m/>
    <m/>
    <m/>
    <x v="290"/>
    <x v="20"/>
    <x v="20"/>
    <m/>
    <n v="0"/>
    <n v="0"/>
    <n v="0"/>
    <n v="0"/>
    <n v="0"/>
    <n v="0"/>
    <m/>
    <m/>
    <m/>
    <s v="No"/>
    <s v="W664633"/>
    <n v="0"/>
    <m/>
    <s v="H08031-JIM-M"/>
    <m/>
    <m/>
    <s v="S0361878"/>
  </r>
  <r>
    <x v="43"/>
    <n v="10000"/>
    <n v="30000"/>
    <d v="2025-04-07T00:00:00"/>
    <s v="505KANGHS"/>
    <s v=" 1:49:32 pm"/>
    <s v="10656256086/10656256095"/>
    <m/>
    <x v="2"/>
    <s v="Yes"/>
    <x v="35"/>
    <x v="19"/>
    <s v="QM78"/>
    <s v="WONG SEAU JIN"/>
    <n v="27273"/>
    <m/>
    <m/>
    <d v="2025-04-07T00:00:00"/>
    <m/>
    <n v="11"/>
    <n v="300003"/>
    <s v="PE"/>
    <s v="6ZD61-800010001"/>
    <n v="0"/>
    <n v="330000"/>
    <n v="-29997"/>
    <n v="0"/>
    <n v="0"/>
    <n v="0"/>
    <m/>
    <m/>
    <n v="0"/>
    <m/>
    <m/>
    <m/>
    <m/>
    <m/>
    <m/>
    <m/>
    <m/>
    <x v="33"/>
    <x v="20"/>
    <x v="20"/>
    <m/>
    <n v="0"/>
    <n v="0"/>
    <n v="0"/>
    <n v="0"/>
    <n v="0"/>
    <n v="0"/>
    <m/>
    <m/>
    <m/>
    <s v="No"/>
    <s v="W665181"/>
    <n v="0"/>
    <m/>
    <s v="H08031-JIM-M"/>
    <m/>
    <m/>
    <s v="S0361886"/>
  </r>
  <r>
    <x v="330"/>
    <n v="10000"/>
    <n v="20000"/>
    <d v="2025-04-08T00:00:00"/>
    <s v="502LAUGH"/>
    <s v=" 4:44:59 pm"/>
    <s v="10656256085/10620258108"/>
    <m/>
    <x v="1"/>
    <s v="Yes"/>
    <x v="3"/>
    <x v="3"/>
    <s v="PM74"/>
    <s v="YONG CHEE SOON"/>
    <n v="1285"/>
    <m/>
    <m/>
    <d v="2025-04-07T00:00:00"/>
    <m/>
    <n v="88"/>
    <n v="113080"/>
    <s v="PE"/>
    <s v="F6U65-80033-FT0001"/>
    <n v="0"/>
    <n v="100000"/>
    <n v="13080"/>
    <n v="0"/>
    <n v="0"/>
    <n v="0"/>
    <m/>
    <m/>
    <n v="0"/>
    <m/>
    <m/>
    <m/>
    <m/>
    <m/>
    <m/>
    <m/>
    <m/>
    <x v="263"/>
    <x v="20"/>
    <x v="20"/>
    <m/>
    <n v="0"/>
    <n v="0"/>
    <n v="0"/>
    <n v="0"/>
    <n v="0"/>
    <n v="0"/>
    <m/>
    <m/>
    <m/>
    <s v="No"/>
    <s v="W664638"/>
    <n v="0"/>
    <m/>
    <s v="H08031-JIM-M"/>
    <m/>
    <m/>
    <s v="S0361895"/>
  </r>
  <r>
    <x v="365"/>
    <n v="10000"/>
    <n v="10000"/>
    <d v="2025-04-08T00:00:00"/>
    <s v="502LAUGH"/>
    <s v=" 8:33:48 am"/>
    <s v="U532052062/503011726"/>
    <m/>
    <x v="0"/>
    <s v="Yes"/>
    <x v="28"/>
    <x v="23"/>
    <s v="PM26"/>
    <s v="TAN AIK KEONG"/>
    <n v="5860"/>
    <m/>
    <m/>
    <d v="2025-04-07T00:00:00"/>
    <m/>
    <n v="1"/>
    <n v="5860"/>
    <s v="PE"/>
    <s v="250-5323-000001"/>
    <n v="0"/>
    <n v="5360"/>
    <n v="500"/>
    <n v="0"/>
    <n v="0"/>
    <n v="0"/>
    <m/>
    <m/>
    <n v="0"/>
    <m/>
    <m/>
    <m/>
    <m/>
    <m/>
    <m/>
    <m/>
    <m/>
    <x v="208"/>
    <x v="29"/>
    <x v="29"/>
    <m/>
    <n v="0"/>
    <n v="0"/>
    <n v="0"/>
    <n v="0"/>
    <n v="0"/>
    <n v="0"/>
    <m/>
    <m/>
    <m/>
    <s v="No"/>
    <s v="W664650"/>
    <n v="0"/>
    <m/>
    <s v="J10025"/>
    <m/>
    <m/>
    <s v="S0361907"/>
  </r>
  <r>
    <x v="191"/>
    <n v="10000"/>
    <n v="20000"/>
    <d v="2025-04-08T00:00:00"/>
    <s v="502LAUGH"/>
    <s v=" 8:32:04 am"/>
    <n v="860909190840"/>
    <m/>
    <x v="1"/>
    <s v="Yes"/>
    <x v="17"/>
    <x v="16"/>
    <s v="PM11"/>
    <s v="TEE MENG CHAI"/>
    <n v="667"/>
    <m/>
    <m/>
    <d v="2025-04-07T00:00:00"/>
    <m/>
    <n v="3"/>
    <n v="2001"/>
    <s v="PE"/>
    <n v="200680320001"/>
    <n v="0"/>
    <n v="1200"/>
    <n v="801"/>
    <n v="0"/>
    <n v="0"/>
    <n v="0"/>
    <m/>
    <m/>
    <n v="0"/>
    <m/>
    <m/>
    <m/>
    <m/>
    <m/>
    <m/>
    <m/>
    <m/>
    <x v="158"/>
    <x v="43"/>
    <x v="43"/>
    <m/>
    <n v="0"/>
    <n v="0"/>
    <n v="0"/>
    <n v="0"/>
    <n v="0"/>
    <n v="0"/>
    <m/>
    <m/>
    <m/>
    <s v="No"/>
    <s v="W664651"/>
    <n v="0"/>
    <m/>
    <s v="Z26005"/>
    <m/>
    <m/>
    <s v="S0361913"/>
  </r>
  <r>
    <x v="192"/>
    <n v="10000"/>
    <n v="20000"/>
    <d v="2025-04-07T00:00:00"/>
    <s v="502LAUGH"/>
    <d v="1899-12-30T12:48:01"/>
    <s v="J00WT7100"/>
    <m/>
    <x v="1"/>
    <s v="Yes"/>
    <x v="19"/>
    <x v="16"/>
    <s v="PS95"/>
    <s v="LIM CHENG LEONG"/>
    <n v="1500"/>
    <m/>
    <m/>
    <d v="2025-04-07T00:00:00"/>
    <m/>
    <n v="6"/>
    <n v="9000"/>
    <s v="PE"/>
    <n v="83614970001"/>
    <n v="0"/>
    <n v="9000"/>
    <n v="0"/>
    <n v="0"/>
    <n v="0"/>
    <n v="0"/>
    <m/>
    <m/>
    <n v="0"/>
    <m/>
    <m/>
    <m/>
    <m/>
    <m/>
    <m/>
    <m/>
    <m/>
    <x v="159"/>
    <x v="11"/>
    <x v="11"/>
    <m/>
    <n v="0"/>
    <n v="0"/>
    <n v="0"/>
    <n v="0"/>
    <n v="0"/>
    <n v="0"/>
    <m/>
    <m/>
    <m/>
    <s v="No"/>
    <s v="W664652"/>
    <n v="0"/>
    <m/>
    <s v="B02083"/>
    <m/>
    <m/>
    <s v="S0361915"/>
  </r>
  <r>
    <x v="193"/>
    <n v="10000"/>
    <n v="30000"/>
    <d v="2025-04-07T00:00:00"/>
    <s v="502LAUGH"/>
    <d v="1899-12-30T11:45:13"/>
    <s v="J00WT7100"/>
    <m/>
    <x v="1"/>
    <s v="Yes"/>
    <x v="19"/>
    <x v="16"/>
    <s v="PS95"/>
    <s v="LIM CHENG LEONG"/>
    <n v="1667"/>
    <m/>
    <m/>
    <d v="2025-04-07T00:00:00"/>
    <m/>
    <n v="6"/>
    <n v="10002"/>
    <s v="PE"/>
    <n v="83615010001"/>
    <n v="0"/>
    <n v="10000"/>
    <n v="2"/>
    <n v="0"/>
    <n v="0"/>
    <n v="0"/>
    <m/>
    <m/>
    <n v="0"/>
    <m/>
    <m/>
    <m/>
    <m/>
    <m/>
    <m/>
    <m/>
    <m/>
    <x v="160"/>
    <x v="11"/>
    <x v="11"/>
    <m/>
    <n v="0"/>
    <n v="0"/>
    <n v="0"/>
    <n v="0"/>
    <n v="0"/>
    <n v="0"/>
    <m/>
    <m/>
    <m/>
    <s v="No"/>
    <s v="W664653"/>
    <n v="0"/>
    <m/>
    <s v="B02083"/>
    <m/>
    <m/>
    <s v="S0361915"/>
  </r>
  <r>
    <x v="195"/>
    <n v="10000"/>
    <n v="20000"/>
    <d v="2025-04-07T00:00:00"/>
    <s v="502LAUGH"/>
    <d v="1899-12-30T12:47:24"/>
    <s v="J00WT7100"/>
    <m/>
    <x v="1"/>
    <s v="Yes"/>
    <x v="19"/>
    <x v="16"/>
    <s v="PS95"/>
    <s v="LIM CHENG LEONG"/>
    <n v="1500"/>
    <m/>
    <m/>
    <d v="2025-04-07T00:00:00"/>
    <m/>
    <n v="6"/>
    <n v="9000"/>
    <s v="PE"/>
    <n v="5000443910001"/>
    <n v="0"/>
    <n v="9000"/>
    <n v="0"/>
    <n v="0"/>
    <n v="0"/>
    <n v="0"/>
    <m/>
    <m/>
    <n v="0"/>
    <m/>
    <m/>
    <m/>
    <m/>
    <m/>
    <m/>
    <m/>
    <m/>
    <x v="162"/>
    <x v="11"/>
    <x v="11"/>
    <m/>
    <n v="0"/>
    <n v="0"/>
    <n v="0"/>
    <n v="0"/>
    <n v="0"/>
    <n v="0"/>
    <m/>
    <m/>
    <m/>
    <s v="No"/>
    <s v="W664654"/>
    <n v="0"/>
    <m/>
    <s v="B02083"/>
    <m/>
    <m/>
    <s v="S0361915"/>
  </r>
  <r>
    <x v="128"/>
    <n v="10000"/>
    <n v="30000"/>
    <d v="2025-04-08T00:00:00"/>
    <s v="502LAUGH"/>
    <s v=" 1:03:22 pm"/>
    <n v="10656256092"/>
    <m/>
    <x v="2"/>
    <s v="Yes"/>
    <x v="35"/>
    <x v="19"/>
    <s v="QM78"/>
    <s v="WONG SEAU JIN"/>
    <n v="18182"/>
    <m/>
    <m/>
    <d v="2025-04-07T00:00:00"/>
    <m/>
    <n v="11"/>
    <n v="200002"/>
    <s v="PE"/>
    <s v="3YM62-80017-FT0001"/>
    <n v="0"/>
    <n v="180000"/>
    <n v="20002"/>
    <n v="0"/>
    <n v="0"/>
    <n v="0"/>
    <m/>
    <m/>
    <n v="0"/>
    <m/>
    <m/>
    <m/>
    <m/>
    <m/>
    <m/>
    <m/>
    <m/>
    <x v="111"/>
    <x v="20"/>
    <x v="20"/>
    <m/>
    <n v="0"/>
    <n v="0"/>
    <n v="0"/>
    <n v="0"/>
    <n v="0"/>
    <n v="0"/>
    <m/>
    <m/>
    <m/>
    <s v="No"/>
    <s v="W664655"/>
    <n v="0"/>
    <m/>
    <s v="H08031-JIM-M"/>
    <m/>
    <m/>
    <s v="S0361917"/>
  </r>
  <r>
    <x v="366"/>
    <n v="10000"/>
    <n v="10000"/>
    <d v="2025-04-07T00:00:00"/>
    <s v="502LAUGH"/>
    <d v="1899-12-30T10:11:45"/>
    <s v="M0BSM95201372"/>
    <m/>
    <x v="0"/>
    <s v="Yes"/>
    <x v="16"/>
    <x v="15"/>
    <s v="PMJ7"/>
    <s v="FOONG SEL YI"/>
    <n v="2858"/>
    <m/>
    <m/>
    <d v="2025-04-07T00:00:00"/>
    <m/>
    <n v="7"/>
    <n v="20006"/>
    <s v="PE"/>
    <s v="BL-68X28MM0001"/>
    <n v="0"/>
    <n v="20000"/>
    <n v="6"/>
    <n v="0"/>
    <n v="0"/>
    <n v="0"/>
    <m/>
    <m/>
    <n v="0"/>
    <m/>
    <m/>
    <m/>
    <m/>
    <m/>
    <m/>
    <m/>
    <m/>
    <x v="291"/>
    <x v="60"/>
    <x v="60"/>
    <m/>
    <n v="0"/>
    <n v="0"/>
    <n v="0"/>
    <n v="0"/>
    <n v="0"/>
    <n v="0"/>
    <m/>
    <m/>
    <m/>
    <s v="No"/>
    <s v="W664657"/>
    <n v="0"/>
    <m/>
    <s v="H08122"/>
    <m/>
    <m/>
    <s v="S0361920"/>
  </r>
  <r>
    <x v="307"/>
    <n v="10000"/>
    <n v="20000"/>
    <d v="2025-04-08T00:00:00"/>
    <s v="502LAUGH"/>
    <s v=" 9:57:39 am"/>
    <s v="I53065H056"/>
    <m/>
    <x v="1"/>
    <s v="Yes"/>
    <x v="19"/>
    <x v="16"/>
    <s v="PS95"/>
    <s v="LIM CHENG LEONG"/>
    <n v="2223"/>
    <m/>
    <m/>
    <d v="2025-04-07T00:00:00"/>
    <m/>
    <n v="9"/>
    <n v="20007"/>
    <s v="PE"/>
    <s v="FLAMMABLE LIQUID0015"/>
    <n v="0"/>
    <n v="20000"/>
    <n v="7"/>
    <n v="0"/>
    <n v="0"/>
    <n v="0"/>
    <m/>
    <m/>
    <n v="0"/>
    <m/>
    <m/>
    <m/>
    <m/>
    <m/>
    <m/>
    <m/>
    <m/>
    <x v="247"/>
    <x v="49"/>
    <x v="49"/>
    <m/>
    <n v="0"/>
    <n v="0"/>
    <n v="0"/>
    <n v="0"/>
    <n v="0"/>
    <n v="0"/>
    <m/>
    <m/>
    <m/>
    <s v="No"/>
    <s v="W664659"/>
    <n v="0"/>
    <m/>
    <s v="S19254"/>
    <m/>
    <m/>
    <s v="S0361923"/>
  </r>
  <r>
    <x v="258"/>
    <n v="10000"/>
    <n v="20000"/>
    <d v="2025-04-07T00:00:00"/>
    <s v="502LAUGH"/>
    <s v=" 5:27:07 pm"/>
    <s v="BYJ032-07"/>
    <m/>
    <x v="1"/>
    <s v="Yes"/>
    <x v="17"/>
    <x v="16"/>
    <s v="PM11"/>
    <s v="TEE MENG CHAI"/>
    <n v="3250"/>
    <m/>
    <m/>
    <d v="2025-04-07T00:00:00"/>
    <m/>
    <n v="4"/>
    <n v="13000"/>
    <s v="PE"/>
    <s v="HASACONI FLUX-DA0001"/>
    <n v="0"/>
    <n v="10000"/>
    <n v="3000"/>
    <n v="0"/>
    <n v="0"/>
    <n v="0"/>
    <m/>
    <m/>
    <n v="0"/>
    <m/>
    <m/>
    <m/>
    <m/>
    <m/>
    <m/>
    <m/>
    <m/>
    <x v="211"/>
    <x v="49"/>
    <x v="49"/>
    <m/>
    <n v="0"/>
    <n v="0"/>
    <n v="0"/>
    <n v="0"/>
    <n v="0"/>
    <n v="0"/>
    <m/>
    <m/>
    <m/>
    <s v="No"/>
    <s v="W664664"/>
    <n v="0"/>
    <m/>
    <s v="S19254"/>
    <m/>
    <m/>
    <s v="S0361924"/>
  </r>
  <r>
    <x v="259"/>
    <n v="10000"/>
    <n v="20000"/>
    <d v="2025-04-07T00:00:00"/>
    <s v="505KANGHS"/>
    <s v=" 1:55:25 pm"/>
    <s v="BYJ032-07"/>
    <m/>
    <x v="1"/>
    <s v="Yes"/>
    <x v="17"/>
    <x v="16"/>
    <s v="PM11"/>
    <s v="TEE MENG CHAI"/>
    <n v="4000"/>
    <m/>
    <m/>
    <d v="2025-04-07T00:00:00"/>
    <m/>
    <n v="9"/>
    <n v="36000"/>
    <s v="PE"/>
    <s v="69 SCS-ROHS-Y0001"/>
    <n v="0"/>
    <n v="30000"/>
    <n v="6000"/>
    <n v="0"/>
    <n v="0"/>
    <n v="0"/>
    <m/>
    <m/>
    <n v="0"/>
    <m/>
    <m/>
    <m/>
    <m/>
    <m/>
    <m/>
    <m/>
    <m/>
    <x v="212"/>
    <x v="49"/>
    <x v="49"/>
    <m/>
    <n v="0"/>
    <n v="0"/>
    <n v="0"/>
    <n v="0"/>
    <n v="0"/>
    <n v="0"/>
    <m/>
    <m/>
    <m/>
    <s v="No"/>
    <s v="W664665"/>
    <n v="0"/>
    <m/>
    <s v="S19254"/>
    <m/>
    <m/>
    <s v="S0361924"/>
  </r>
  <r>
    <x v="309"/>
    <n v="10000"/>
    <n v="20000"/>
    <d v="2025-04-08T00:00:00"/>
    <s v="502LAUGH"/>
    <s v=" 9:58:58 am"/>
    <s v="SG-5649983 01"/>
    <m/>
    <x v="1"/>
    <s v="Yes"/>
    <x v="15"/>
    <x v="14"/>
    <s v="PM87"/>
    <s v="LEE SHIEN WEI"/>
    <n v="1100"/>
    <m/>
    <m/>
    <d v="2025-04-07T00:00:00"/>
    <m/>
    <n v="5"/>
    <n v="5500"/>
    <s v="PE"/>
    <s v="QC PASSED LABEL0004"/>
    <n v="0"/>
    <n v="5000"/>
    <n v="500"/>
    <n v="0"/>
    <n v="0"/>
    <n v="0"/>
    <m/>
    <m/>
    <n v="0"/>
    <m/>
    <m/>
    <m/>
    <m/>
    <m/>
    <m/>
    <m/>
    <m/>
    <x v="249"/>
    <x v="54"/>
    <x v="54"/>
    <m/>
    <n v="0"/>
    <n v="0"/>
    <n v="0"/>
    <n v="0"/>
    <n v="0"/>
    <n v="0"/>
    <m/>
    <m/>
    <m/>
    <s v="No"/>
    <s v="W664669"/>
    <n v="0"/>
    <m/>
    <s v="A01471"/>
    <m/>
    <m/>
    <s v="S0361941"/>
  </r>
  <r>
    <x v="367"/>
    <n v="10000"/>
    <n v="10000"/>
    <d v="2025-04-07T00:00:00"/>
    <s v="505KANGHS"/>
    <s v=" 1:53:48 pm"/>
    <s v="J00PR5201"/>
    <m/>
    <x v="0"/>
    <s v="Yes"/>
    <x v="25"/>
    <x v="21"/>
    <s v="PP05"/>
    <s v="WONG KIM FATT"/>
    <n v="4000"/>
    <m/>
    <m/>
    <d v="2025-04-07T00:00:00"/>
    <m/>
    <n v="1"/>
    <n v="4000"/>
    <s v="PE"/>
    <s v="810333 REV4000001"/>
    <n v="0"/>
    <n v="4000"/>
    <n v="0"/>
    <n v="0"/>
    <n v="0"/>
    <n v="0"/>
    <m/>
    <m/>
    <n v="0"/>
    <m/>
    <m/>
    <m/>
    <m/>
    <m/>
    <m/>
    <m/>
    <m/>
    <x v="292"/>
    <x v="26"/>
    <x v="26"/>
    <m/>
    <n v="0"/>
    <n v="0"/>
    <n v="0"/>
    <n v="0"/>
    <n v="0"/>
    <n v="0"/>
    <m/>
    <m/>
    <m/>
    <s v="No"/>
    <s v="W664671"/>
    <n v="0"/>
    <m/>
    <s v="V22000"/>
    <m/>
    <m/>
    <s v="S0361944"/>
  </r>
  <r>
    <x v="331"/>
    <n v="10000"/>
    <n v="20000"/>
    <d v="2025-04-08T00:00:00"/>
    <s v="502LAUGH"/>
    <s v=" 3:35:03 pm"/>
    <n v="10620258108"/>
    <m/>
    <x v="1"/>
    <s v="Yes"/>
    <x v="3"/>
    <x v="3"/>
    <s v="PM74"/>
    <s v="YONG CHEE SOON"/>
    <n v="1364"/>
    <m/>
    <m/>
    <d v="2025-04-07T00:00:00"/>
    <m/>
    <n v="66"/>
    <n v="90024"/>
    <s v="PE"/>
    <s v="C2P08-80005-FT0001"/>
    <n v="0"/>
    <n v="80000"/>
    <n v="10024"/>
    <n v="0"/>
    <n v="0"/>
    <n v="0"/>
    <m/>
    <m/>
    <n v="0"/>
    <m/>
    <m/>
    <m/>
    <m/>
    <m/>
    <m/>
    <m/>
    <m/>
    <x v="264"/>
    <x v="20"/>
    <x v="20"/>
    <m/>
    <n v="0"/>
    <n v="0"/>
    <n v="0"/>
    <n v="0"/>
    <n v="0"/>
    <n v="0"/>
    <m/>
    <m/>
    <m/>
    <s v="No"/>
    <s v="W664676"/>
    <n v="0"/>
    <m/>
    <s v="H08031-JIM-M"/>
    <m/>
    <m/>
    <s v="S0361946"/>
  </r>
  <r>
    <x v="368"/>
    <n v="10000"/>
    <n v="10000"/>
    <d v="2025-04-24T00:00:00"/>
    <s v="502LAUGH"/>
    <s v=" 4:14:11 pm"/>
    <n v="10620258097"/>
    <m/>
    <x v="0"/>
    <s v="Yes"/>
    <x v="1"/>
    <x v="1"/>
    <s v="PM21"/>
    <s v="LIM JIA FAN"/>
    <n v="1105"/>
    <m/>
    <m/>
    <d v="2025-04-07T00:00:00"/>
    <m/>
    <n v="308"/>
    <n v="340340"/>
    <s v="PE"/>
    <s v="3YM57-80010-FT0001"/>
    <n v="0"/>
    <n v="300000"/>
    <n v="40340"/>
    <n v="0"/>
    <n v="0"/>
    <n v="0"/>
    <m/>
    <m/>
    <n v="0"/>
    <m/>
    <m/>
    <m/>
    <m/>
    <m/>
    <m/>
    <m/>
    <m/>
    <x v="156"/>
    <x v="20"/>
    <x v="20"/>
    <m/>
    <n v="0"/>
    <n v="0"/>
    <n v="0"/>
    <n v="0"/>
    <n v="0"/>
    <n v="0"/>
    <m/>
    <m/>
    <m/>
    <s v="No"/>
    <s v="W665680"/>
    <n v="0"/>
    <m/>
    <s v="H08031-JIM-M"/>
    <m/>
    <m/>
    <s v="S0361958"/>
  </r>
  <r>
    <x v="332"/>
    <n v="10000"/>
    <n v="20000"/>
    <d v="2025-04-16T00:00:00"/>
    <s v="502LAUGH"/>
    <s v=" 4:44:39 pm"/>
    <n v="10620258106"/>
    <m/>
    <x v="1"/>
    <s v="Yes"/>
    <x v="3"/>
    <x v="3"/>
    <s v="PM74"/>
    <s v="YONG CHEE SOON"/>
    <n v="1773"/>
    <m/>
    <m/>
    <d v="2025-04-07T00:00:00"/>
    <m/>
    <n v="88"/>
    <n v="156024"/>
    <s v="PE"/>
    <s v="6ZD61-800010001"/>
    <n v="0"/>
    <n v="140000"/>
    <n v="16024"/>
    <n v="0"/>
    <n v="0"/>
    <n v="0"/>
    <m/>
    <m/>
    <n v="0"/>
    <m/>
    <m/>
    <m/>
    <m/>
    <m/>
    <m/>
    <m/>
    <m/>
    <x v="33"/>
    <x v="20"/>
    <x v="20"/>
    <m/>
    <n v="0"/>
    <n v="0"/>
    <n v="0"/>
    <n v="0"/>
    <n v="0"/>
    <n v="0"/>
    <m/>
    <m/>
    <m/>
    <s v="No"/>
    <s v="W665182"/>
    <n v="0"/>
    <m/>
    <s v="H08031-JIM-M"/>
    <m/>
    <m/>
    <s v="S0361959"/>
  </r>
  <r>
    <x v="369"/>
    <n v="10000"/>
    <n v="10000"/>
    <d v="2025-04-07T00:00:00"/>
    <s v="502LAUGH"/>
    <s v=" 4:51:44 pm"/>
    <s v="MOBVG3280"/>
    <m/>
    <x v="0"/>
    <s v="Yes"/>
    <x v="34"/>
    <x v="3"/>
    <s v="PM45"/>
    <s v="TAY CHIN LIONG"/>
    <n v="30000"/>
    <m/>
    <m/>
    <d v="2025-04-07T00:00:00"/>
    <m/>
    <n v="2"/>
    <n v="60000"/>
    <s v="PE"/>
    <s v="10036213001 REVA0001"/>
    <n v="0"/>
    <n v="60000"/>
    <n v="0"/>
    <n v="0"/>
    <n v="0"/>
    <n v="0"/>
    <m/>
    <m/>
    <n v="0"/>
    <m/>
    <m/>
    <m/>
    <m/>
    <m/>
    <m/>
    <m/>
    <m/>
    <x v="293"/>
    <x v="17"/>
    <x v="17"/>
    <m/>
    <n v="0"/>
    <n v="0"/>
    <n v="0"/>
    <n v="0"/>
    <n v="0"/>
    <n v="0"/>
    <m/>
    <m/>
    <m/>
    <s v="No"/>
    <s v="W664687"/>
    <n v="0"/>
    <m/>
    <s v="E05166-JAPAC"/>
    <m/>
    <m/>
    <s v="S0361973"/>
  </r>
  <r>
    <x v="370"/>
    <n v="10000"/>
    <n v="10000"/>
    <d v="2025-04-08T00:00:00"/>
    <s v="502LAUGH"/>
    <s v=" 8:40:40 am"/>
    <s v="SG-5651598-01"/>
    <m/>
    <x v="0"/>
    <s v="Yes"/>
    <x v="6"/>
    <x v="6"/>
    <s v="PS74"/>
    <s v="GOH CHIN TECK"/>
    <n v="745"/>
    <m/>
    <m/>
    <d v="2025-04-07T00:00:00"/>
    <m/>
    <n v="4"/>
    <n v="2980"/>
    <s v="PE"/>
    <n v="112888120001"/>
    <n v="0"/>
    <n v="2980"/>
    <n v="0"/>
    <n v="0"/>
    <n v="0"/>
    <n v="0"/>
    <m/>
    <m/>
    <n v="0"/>
    <m/>
    <m/>
    <m/>
    <m/>
    <m/>
    <m/>
    <m/>
    <m/>
    <x v="294"/>
    <x v="28"/>
    <x v="28"/>
    <m/>
    <n v="0"/>
    <n v="0"/>
    <n v="0"/>
    <n v="0"/>
    <n v="0"/>
    <n v="0"/>
    <m/>
    <m/>
    <m/>
    <s v="No"/>
    <s v="W664693"/>
    <n v="0"/>
    <m/>
    <s v="I09180"/>
    <m/>
    <m/>
    <s v="S0361992"/>
  </r>
  <r>
    <x v="371"/>
    <n v="10000"/>
    <n v="10000"/>
    <d v="2025-04-08T00:00:00"/>
    <s v="502LAUGH"/>
    <s v=" 8:41:49 am"/>
    <s v="SG-5651598-01"/>
    <m/>
    <x v="0"/>
    <s v="Yes"/>
    <x v="6"/>
    <x v="6"/>
    <s v="PS74"/>
    <s v="GOH CHIN TECK"/>
    <n v="745"/>
    <m/>
    <m/>
    <d v="2025-04-07T00:00:00"/>
    <m/>
    <n v="4"/>
    <n v="2980"/>
    <s v="PE"/>
    <n v="112888550001"/>
    <n v="0"/>
    <n v="2980"/>
    <n v="0"/>
    <n v="0"/>
    <n v="0"/>
    <n v="0"/>
    <m/>
    <m/>
    <n v="0"/>
    <m/>
    <m/>
    <m/>
    <m/>
    <m/>
    <m/>
    <m/>
    <m/>
    <x v="295"/>
    <x v="28"/>
    <x v="28"/>
    <m/>
    <n v="0"/>
    <n v="0"/>
    <n v="0"/>
    <n v="0"/>
    <n v="0"/>
    <n v="0"/>
    <m/>
    <m/>
    <m/>
    <s v="No"/>
    <s v="W664694"/>
    <n v="0"/>
    <m/>
    <s v="I09180"/>
    <m/>
    <m/>
    <s v="S0361993"/>
  </r>
  <r>
    <x v="372"/>
    <n v="10000"/>
    <n v="10000"/>
    <d v="2025-04-08T00:00:00"/>
    <s v="502LAUGH"/>
    <s v=" 8:40:40 am"/>
    <s v="SG-5651598-01"/>
    <m/>
    <x v="0"/>
    <s v="Yes"/>
    <x v="6"/>
    <x v="6"/>
    <s v="PS74"/>
    <s v="GOH CHIN TECK"/>
    <n v="745"/>
    <m/>
    <m/>
    <d v="2025-04-07T00:00:00"/>
    <m/>
    <n v="4"/>
    <n v="2980"/>
    <s v="PE"/>
    <n v="112888120001"/>
    <n v="0"/>
    <n v="2980"/>
    <n v="0"/>
    <n v="0"/>
    <n v="0"/>
    <n v="0"/>
    <m/>
    <m/>
    <n v="0"/>
    <m/>
    <m/>
    <m/>
    <m/>
    <m/>
    <m/>
    <m/>
    <m/>
    <x v="294"/>
    <x v="28"/>
    <x v="28"/>
    <m/>
    <n v="0"/>
    <n v="0"/>
    <n v="0"/>
    <n v="0"/>
    <n v="0"/>
    <n v="0"/>
    <m/>
    <m/>
    <m/>
    <s v="No"/>
    <s v="W664696"/>
    <n v="0"/>
    <m/>
    <s v="I09180"/>
    <m/>
    <m/>
    <s v="S0361996"/>
  </r>
  <r>
    <x v="373"/>
    <n v="10000"/>
    <n v="10000"/>
    <d v="2025-04-08T00:00:00"/>
    <s v="502LAUGH"/>
    <s v=" 8:40:40 am"/>
    <s v="SG-5651598-01"/>
    <m/>
    <x v="0"/>
    <s v="Yes"/>
    <x v="6"/>
    <x v="6"/>
    <s v="PS74"/>
    <s v="GOH CHIN TECK"/>
    <n v="373"/>
    <m/>
    <m/>
    <d v="2025-04-07T00:00:00"/>
    <m/>
    <n v="4"/>
    <n v="1490"/>
    <s v="PE"/>
    <n v="112888120001"/>
    <n v="0"/>
    <n v="1490"/>
    <n v="0"/>
    <n v="0"/>
    <n v="0"/>
    <n v="0"/>
    <m/>
    <m/>
    <n v="0"/>
    <m/>
    <m/>
    <m/>
    <m/>
    <m/>
    <m/>
    <m/>
    <m/>
    <x v="294"/>
    <x v="28"/>
    <x v="28"/>
    <m/>
    <n v="0"/>
    <n v="0"/>
    <n v="0"/>
    <n v="0"/>
    <n v="0"/>
    <n v="0"/>
    <m/>
    <m/>
    <m/>
    <s v="No"/>
    <s v="W664697"/>
    <n v="0"/>
    <m/>
    <s v="I09180"/>
    <m/>
    <m/>
    <s v="S0361997"/>
  </r>
  <r>
    <x v="373"/>
    <n v="20000"/>
    <n v="10000"/>
    <d v="2025-04-08T00:00:00"/>
    <s v="502LAUGH"/>
    <s v=" 8:40:40 am"/>
    <s v="SG-5651598-01"/>
    <m/>
    <x v="0"/>
    <s v="Yes"/>
    <x v="6"/>
    <x v="6"/>
    <s v="PS74"/>
    <s v="GOH CHIN TECK"/>
    <n v="373"/>
    <m/>
    <m/>
    <d v="2025-04-07T00:00:00"/>
    <m/>
    <n v="4"/>
    <n v="1490"/>
    <s v="PE"/>
    <n v="112888120001"/>
    <n v="0"/>
    <n v="1490"/>
    <n v="0"/>
    <n v="0"/>
    <n v="0"/>
    <n v="0"/>
    <m/>
    <m/>
    <n v="0"/>
    <m/>
    <m/>
    <m/>
    <m/>
    <m/>
    <m/>
    <m/>
    <m/>
    <x v="294"/>
    <x v="28"/>
    <x v="28"/>
    <m/>
    <n v="0"/>
    <n v="0"/>
    <n v="0"/>
    <n v="0"/>
    <n v="0"/>
    <n v="0"/>
    <m/>
    <m/>
    <m/>
    <s v="No"/>
    <s v="W664697"/>
    <n v="0"/>
    <m/>
    <s v="I09180"/>
    <m/>
    <m/>
    <s v="S0361997"/>
  </r>
  <r>
    <x v="333"/>
    <n v="10000"/>
    <n v="20000"/>
    <d v="2025-04-14T00:00:00"/>
    <s v="502LAUGH"/>
    <s v=" 8:43:59 am"/>
    <n v="10620258106"/>
    <m/>
    <x v="1"/>
    <s v="Yes"/>
    <x v="3"/>
    <x v="3"/>
    <s v="PM74"/>
    <s v="YONG CHEE SOON"/>
    <n v="910"/>
    <m/>
    <m/>
    <d v="2025-04-07T00:00:00"/>
    <m/>
    <n v="88"/>
    <n v="80080"/>
    <s v="PE"/>
    <s v="3YM55-80009-FT0001"/>
    <n v="0"/>
    <n v="70000"/>
    <n v="10080"/>
    <n v="0"/>
    <n v="0"/>
    <n v="0"/>
    <m/>
    <m/>
    <n v="0"/>
    <m/>
    <m/>
    <m/>
    <m/>
    <m/>
    <m/>
    <m/>
    <m/>
    <x v="265"/>
    <x v="20"/>
    <x v="20"/>
    <m/>
    <n v="0"/>
    <n v="0"/>
    <n v="0"/>
    <n v="0"/>
    <n v="0"/>
    <n v="0"/>
    <m/>
    <m/>
    <m/>
    <s v="No"/>
    <s v="W664702"/>
    <n v="0"/>
    <m/>
    <s v="H08031-JIM-M"/>
    <m/>
    <m/>
    <s v="S0362002"/>
  </r>
  <r>
    <x v="374"/>
    <n v="10000"/>
    <n v="10000"/>
    <d v="2025-04-08T00:00:00"/>
    <s v="502LAUGH"/>
    <s v=" 8:41:49 am"/>
    <s v="SG-5651598-01"/>
    <m/>
    <x v="0"/>
    <s v="Yes"/>
    <x v="6"/>
    <x v="6"/>
    <s v="PS74"/>
    <s v="GOH CHIN TECK"/>
    <n v="745"/>
    <m/>
    <m/>
    <d v="2025-04-07T00:00:00"/>
    <m/>
    <n v="4"/>
    <n v="2980"/>
    <s v="PE"/>
    <n v="112888550001"/>
    <n v="0"/>
    <n v="2980"/>
    <n v="0"/>
    <n v="0"/>
    <n v="0"/>
    <n v="0"/>
    <m/>
    <m/>
    <n v="0"/>
    <m/>
    <m/>
    <m/>
    <m/>
    <m/>
    <m/>
    <m/>
    <m/>
    <x v="295"/>
    <x v="28"/>
    <x v="28"/>
    <m/>
    <n v="0"/>
    <n v="0"/>
    <n v="0"/>
    <n v="0"/>
    <n v="0"/>
    <n v="0"/>
    <m/>
    <m/>
    <m/>
    <s v="No"/>
    <s v="W664709"/>
    <n v="0"/>
    <m/>
    <s v="I09180"/>
    <m/>
    <m/>
    <s v="S0361994"/>
  </r>
  <r>
    <x v="375"/>
    <n v="10000"/>
    <n v="10000"/>
    <d v="2025-04-08T00:00:00"/>
    <s v="502LAUGH"/>
    <s v=" 8:35:44 am"/>
    <s v="L4820U8019/D82907A156R"/>
    <m/>
    <x v="0"/>
    <s v="Yes"/>
    <x v="25"/>
    <x v="21"/>
    <s v="PP05"/>
    <s v="WONG KIM FATT"/>
    <n v="8000"/>
    <m/>
    <m/>
    <d v="2025-04-07T00:00:00"/>
    <m/>
    <n v="3"/>
    <n v="24000"/>
    <s v="PE"/>
    <s v="TSMC00312060001"/>
    <n v="0"/>
    <n v="24000"/>
    <n v="0"/>
    <n v="0"/>
    <n v="0"/>
    <n v="0"/>
    <m/>
    <m/>
    <n v="0"/>
    <m/>
    <m/>
    <m/>
    <m/>
    <m/>
    <m/>
    <m/>
    <m/>
    <x v="296"/>
    <x v="8"/>
    <x v="8"/>
    <m/>
    <n v="0"/>
    <n v="0"/>
    <n v="0"/>
    <n v="0"/>
    <n v="0"/>
    <n v="0"/>
    <m/>
    <m/>
    <m/>
    <s v="No"/>
    <s v="W664718"/>
    <n v="0"/>
    <m/>
    <s v="T20104"/>
    <m/>
    <m/>
    <s v="S0361990"/>
  </r>
  <r>
    <x v="376"/>
    <n v="10000"/>
    <n v="20000"/>
    <d v="2025-04-09T00:00:00"/>
    <s v="502LAUGH"/>
    <d v="1899-12-30T10:38:48"/>
    <s v="M0BUG7282"/>
    <m/>
    <x v="0"/>
    <s v="Yes"/>
    <x v="12"/>
    <x v="12"/>
    <s v="PM80"/>
    <s v="YAP ZHI PING"/>
    <n v="4000"/>
    <m/>
    <m/>
    <d v="2025-04-07T00:00:00"/>
    <m/>
    <n v="20"/>
    <n v="80000"/>
    <s v="PE"/>
    <s v="100565979-ADS1360001"/>
    <n v="0"/>
    <n v="80000"/>
    <n v="0"/>
    <n v="0"/>
    <n v="0"/>
    <n v="0"/>
    <m/>
    <m/>
    <n v="0"/>
    <m/>
    <m/>
    <m/>
    <m/>
    <m/>
    <m/>
    <m/>
    <m/>
    <x v="297"/>
    <x v="23"/>
    <x v="23"/>
    <m/>
    <n v="0"/>
    <n v="0"/>
    <n v="0"/>
    <n v="0"/>
    <n v="0"/>
    <n v="0"/>
    <m/>
    <m/>
    <m/>
    <s v="No"/>
    <s v="W664732"/>
    <n v="0"/>
    <m/>
    <s v="S19314"/>
    <m/>
    <m/>
    <s v="H0064901"/>
  </r>
  <r>
    <x v="320"/>
    <n v="10000"/>
    <n v="20000"/>
    <d v="2025-04-08T00:00:00"/>
    <s v="502LAUGH"/>
    <s v=" 8:59:03 am"/>
    <s v="M0BFL2381"/>
    <m/>
    <x v="1"/>
    <s v="Yes"/>
    <x v="12"/>
    <x v="12"/>
    <s v="PM80"/>
    <s v="YAP ZHI PING"/>
    <n v="2500"/>
    <m/>
    <m/>
    <d v="2025-04-07T00:00:00"/>
    <m/>
    <n v="16"/>
    <n v="40000"/>
    <s v="PE"/>
    <s v="714370201-ADS1360001"/>
    <n v="0"/>
    <n v="40000"/>
    <n v="0"/>
    <n v="0"/>
    <n v="0"/>
    <n v="0"/>
    <m/>
    <m/>
    <n v="0"/>
    <m/>
    <m/>
    <m/>
    <m/>
    <m/>
    <m/>
    <m/>
    <m/>
    <x v="199"/>
    <x v="23"/>
    <x v="23"/>
    <m/>
    <n v="0"/>
    <n v="0"/>
    <n v="0"/>
    <n v="0"/>
    <n v="0"/>
    <n v="0"/>
    <m/>
    <m/>
    <m/>
    <s v="No"/>
    <s v="W664738"/>
    <n v="0"/>
    <m/>
    <s v="S19314"/>
    <m/>
    <m/>
    <s v="H0064908"/>
  </r>
  <r>
    <x v="377"/>
    <n v="10000"/>
    <n v="10000"/>
    <d v="2025-04-09T00:00:00"/>
    <s v="502LAUGH"/>
    <d v="1899-12-30T10:41:48"/>
    <s v="5307412-02-01-09/5307412-01-01-07/5307412-02-01-10"/>
    <m/>
    <x v="0"/>
    <s v="Yes"/>
    <x v="20"/>
    <x v="5"/>
    <s v="QC04"/>
    <s v="YANG TONGJING"/>
    <n v="5400"/>
    <m/>
    <m/>
    <d v="2025-04-07T00:00:00"/>
    <m/>
    <n v="2"/>
    <n v="10800"/>
    <s v="PE"/>
    <s v="723852900-PROTO 0001"/>
    <n v="0"/>
    <n v="10800"/>
    <n v="0"/>
    <n v="0"/>
    <n v="0"/>
    <n v="0"/>
    <m/>
    <m/>
    <n v="0"/>
    <m/>
    <m/>
    <m/>
    <m/>
    <m/>
    <m/>
    <m/>
    <m/>
    <x v="194"/>
    <x v="23"/>
    <x v="23"/>
    <m/>
    <n v="0"/>
    <n v="0"/>
    <n v="0"/>
    <n v="0"/>
    <n v="0"/>
    <n v="0"/>
    <m/>
    <m/>
    <m/>
    <s v="No"/>
    <s v="W664739"/>
    <n v="0"/>
    <m/>
    <s v="S19314"/>
    <m/>
    <m/>
    <s v="H0064910"/>
  </r>
  <r>
    <x v="378"/>
    <n v="10000"/>
    <n v="10000"/>
    <d v="2025-04-07T00:00:00"/>
    <s v="502LAUGH"/>
    <s v=" 4:51:44 pm"/>
    <s v="4275S1"/>
    <m/>
    <x v="0"/>
    <s v="Yes"/>
    <x v="26"/>
    <x v="22"/>
    <s v="PS13"/>
    <s v="YEE CHENG MENG"/>
    <n v="2000"/>
    <m/>
    <m/>
    <d v="2025-04-07T00:00:00"/>
    <m/>
    <n v="1"/>
    <n v="2000"/>
    <s v="PE"/>
    <n v="10100120001"/>
    <n v="0"/>
    <n v="2000"/>
    <n v="0"/>
    <n v="0"/>
    <n v="0"/>
    <n v="0"/>
    <m/>
    <m/>
    <n v="0"/>
    <m/>
    <m/>
    <m/>
    <m/>
    <m/>
    <m/>
    <m/>
    <m/>
    <x v="298"/>
    <x v="61"/>
    <x v="61"/>
    <m/>
    <n v="0"/>
    <n v="0"/>
    <n v="0"/>
    <n v="0"/>
    <n v="0"/>
    <n v="0"/>
    <m/>
    <m/>
    <m/>
    <s v="No"/>
    <s v="W664747"/>
    <n v="0"/>
    <m/>
    <s v="E05156"/>
    <m/>
    <m/>
    <s v="S0362035"/>
  </r>
  <r>
    <x v="379"/>
    <n v="10000"/>
    <n v="10000"/>
    <d v="2025-04-07T00:00:00"/>
    <s v="502LAUGH"/>
    <s v=" 3:44:12 pm"/>
    <s v="4275S1"/>
    <m/>
    <x v="0"/>
    <s v="Yes"/>
    <x v="26"/>
    <x v="22"/>
    <s v="PS13"/>
    <s v="YEE CHENG MENG"/>
    <n v="1000"/>
    <m/>
    <m/>
    <d v="2025-04-07T00:00:00"/>
    <m/>
    <n v="1"/>
    <n v="1000"/>
    <s v="PE"/>
    <n v="10104710001"/>
    <n v="0"/>
    <n v="1000"/>
    <n v="0"/>
    <n v="0"/>
    <n v="0"/>
    <n v="0"/>
    <m/>
    <m/>
    <n v="0"/>
    <m/>
    <m/>
    <m/>
    <m/>
    <m/>
    <m/>
    <m/>
    <m/>
    <x v="299"/>
    <x v="61"/>
    <x v="61"/>
    <m/>
    <n v="0"/>
    <n v="0"/>
    <n v="0"/>
    <n v="0"/>
    <n v="0"/>
    <n v="0"/>
    <m/>
    <m/>
    <m/>
    <s v="No"/>
    <s v="W664748"/>
    <n v="0"/>
    <m/>
    <s v="E05156"/>
    <m/>
    <m/>
    <s v="S0362035"/>
  </r>
  <r>
    <x v="147"/>
    <n v="10000"/>
    <n v="20000"/>
    <d v="2025-04-08T00:00:00"/>
    <s v="502LAUGH"/>
    <s v=" 2:16:22 pm"/>
    <s v="BYF039-01"/>
    <m/>
    <x v="1"/>
    <s v="Yes"/>
    <x v="15"/>
    <x v="14"/>
    <s v="PM87"/>
    <s v="LEE SHIEN WEI"/>
    <n v="550"/>
    <m/>
    <m/>
    <d v="2025-04-07T00:00:00"/>
    <m/>
    <n v="2"/>
    <n v="1100"/>
    <s v="PE"/>
    <s v="BMS-144X38MM0001"/>
    <n v="0"/>
    <n v="1000"/>
    <n v="100"/>
    <n v="0"/>
    <n v="0"/>
    <n v="0"/>
    <m/>
    <m/>
    <n v="0"/>
    <m/>
    <m/>
    <m/>
    <m/>
    <m/>
    <m/>
    <m/>
    <m/>
    <x v="124"/>
    <x v="39"/>
    <x v="39"/>
    <m/>
    <n v="0"/>
    <n v="0"/>
    <n v="0"/>
    <n v="0"/>
    <n v="0"/>
    <n v="0"/>
    <m/>
    <m/>
    <m/>
    <s v="No"/>
    <s v="W664756"/>
    <n v="0"/>
    <m/>
    <s v="S19671"/>
    <m/>
    <m/>
    <s v="S0362169"/>
  </r>
  <r>
    <x v="380"/>
    <n v="10000"/>
    <n v="10000"/>
    <d v="2025-04-07T00:00:00"/>
    <s v="502LAUGH"/>
    <s v=" 3:44:12 pm"/>
    <s v="3082512U9"/>
    <m/>
    <x v="0"/>
    <s v="Yes"/>
    <x v="7"/>
    <x v="7"/>
    <s v="PM68"/>
    <s v="LEE KIM LIANG"/>
    <n v="150"/>
    <m/>
    <m/>
    <d v="2025-04-07T00:00:00"/>
    <m/>
    <n v="1"/>
    <n v="150"/>
    <s v="PE"/>
    <n v="107133240001"/>
    <n v="0"/>
    <n v="150"/>
    <n v="0"/>
    <n v="0"/>
    <n v="0"/>
    <n v="0"/>
    <m/>
    <m/>
    <n v="0"/>
    <m/>
    <m/>
    <m/>
    <m/>
    <m/>
    <m/>
    <m/>
    <m/>
    <x v="300"/>
    <x v="15"/>
    <x v="15"/>
    <m/>
    <n v="0"/>
    <n v="0"/>
    <n v="0"/>
    <n v="0"/>
    <n v="0"/>
    <n v="0"/>
    <m/>
    <m/>
    <m/>
    <s v="No"/>
    <s v="W664759"/>
    <n v="0"/>
    <m/>
    <s v="I09109"/>
    <m/>
    <m/>
    <s v="S0362175"/>
  </r>
  <r>
    <x v="381"/>
    <n v="10000"/>
    <n v="10000"/>
    <d v="2025-04-09T00:00:00"/>
    <s v="502LAUGH"/>
    <s v=" 8:36:21 am"/>
    <n v="10620258103"/>
    <m/>
    <x v="0"/>
    <s v="Yes"/>
    <x v="1"/>
    <x v="1"/>
    <s v="PM21"/>
    <s v="LIM JIA FAN"/>
    <n v="125"/>
    <m/>
    <m/>
    <d v="2025-04-07T00:00:00"/>
    <m/>
    <n v="65"/>
    <n v="8125"/>
    <s v="PE"/>
    <s v="5190-26260001"/>
    <n v="0"/>
    <n v="5000"/>
    <n v="3125"/>
    <n v="0"/>
    <n v="0"/>
    <n v="0"/>
    <m/>
    <m/>
    <n v="0"/>
    <m/>
    <m/>
    <m/>
    <m/>
    <m/>
    <m/>
    <m/>
    <m/>
    <x v="301"/>
    <x v="1"/>
    <x v="1"/>
    <m/>
    <n v="0"/>
    <n v="0"/>
    <n v="0"/>
    <n v="0"/>
    <n v="0"/>
    <n v="0"/>
    <m/>
    <m/>
    <m/>
    <s v="No"/>
    <s v="W665446"/>
    <n v="0"/>
    <m/>
    <s v="H08031-JIM"/>
    <m/>
    <m/>
    <s v="S0362257"/>
  </r>
  <r>
    <x v="269"/>
    <n v="10000"/>
    <n v="20000"/>
    <d v="2025-04-07T00:00:00"/>
    <s v="502LAUGH"/>
    <s v=" 5:27:48 pm"/>
    <s v="U4A043S213/3060209U9"/>
    <m/>
    <x v="1"/>
    <s v="Yes"/>
    <x v="14"/>
    <x v="13"/>
    <s v="PM87"/>
    <s v="LEE SHIEN WEI"/>
    <n v="200"/>
    <m/>
    <m/>
    <d v="2025-04-07T00:00:00"/>
    <m/>
    <n v="2"/>
    <n v="400"/>
    <s v="PE"/>
    <n v="107110100001"/>
    <n v="0"/>
    <n v="300"/>
    <n v="100"/>
    <n v="0"/>
    <n v="0"/>
    <n v="0"/>
    <m/>
    <m/>
    <n v="0"/>
    <m/>
    <m/>
    <m/>
    <m/>
    <m/>
    <m/>
    <m/>
    <m/>
    <x v="220"/>
    <x v="50"/>
    <x v="50"/>
    <m/>
    <n v="0"/>
    <n v="0"/>
    <n v="0"/>
    <n v="0"/>
    <n v="0"/>
    <n v="0"/>
    <m/>
    <m/>
    <m/>
    <s v="No"/>
    <s v="W664763"/>
    <n v="0"/>
    <m/>
    <s v="L12070"/>
    <m/>
    <m/>
    <s v="S0362361"/>
  </r>
  <r>
    <x v="382"/>
    <n v="10000"/>
    <n v="10000"/>
    <d v="2025-04-07T00:00:00"/>
    <s v="502LAUGH"/>
    <d v="1899-12-30T11:19:43"/>
    <s v="4071802U5/3082512U9"/>
    <m/>
    <x v="0"/>
    <s v="Yes"/>
    <x v="26"/>
    <x v="22"/>
    <s v="PS13"/>
    <s v="YEE CHENG MENG"/>
    <n v="300"/>
    <m/>
    <m/>
    <d v="2025-04-07T00:00:00"/>
    <m/>
    <n v="1"/>
    <n v="300"/>
    <s v="PE"/>
    <s v="SM-P1999-D0043R00002"/>
    <n v="0"/>
    <n v="300"/>
    <n v="0"/>
    <n v="0"/>
    <n v="0"/>
    <n v="0"/>
    <m/>
    <m/>
    <n v="0"/>
    <m/>
    <m/>
    <m/>
    <m/>
    <m/>
    <m/>
    <m/>
    <m/>
    <x v="302"/>
    <x v="62"/>
    <x v="62"/>
    <m/>
    <n v="0"/>
    <n v="0"/>
    <n v="0"/>
    <n v="0"/>
    <n v="0"/>
    <n v="0"/>
    <m/>
    <m/>
    <m/>
    <s v="No"/>
    <s v="W664766"/>
    <n v="0"/>
    <m/>
    <s v="S19586"/>
    <m/>
    <m/>
    <s v="S0362364"/>
  </r>
  <r>
    <x v="383"/>
    <n v="10000"/>
    <n v="10000"/>
    <d v="2025-04-16T00:00:00"/>
    <s v="502LAUGH"/>
    <s v=" 4:49:50 pm"/>
    <n v="10620258103"/>
    <m/>
    <x v="0"/>
    <s v="Yes"/>
    <x v="1"/>
    <x v="1"/>
    <s v="PM21"/>
    <s v="LIM JIA FAN"/>
    <n v="337"/>
    <m/>
    <m/>
    <d v="2025-04-07T00:00:00"/>
    <m/>
    <n v="297"/>
    <n v="100089"/>
    <s v="PE"/>
    <s v="6ZD61-800010001"/>
    <n v="0"/>
    <n v="80000"/>
    <n v="20089"/>
    <n v="0"/>
    <n v="0"/>
    <n v="0"/>
    <m/>
    <m/>
    <n v="0"/>
    <m/>
    <m/>
    <m/>
    <m/>
    <m/>
    <m/>
    <m/>
    <m/>
    <x v="33"/>
    <x v="20"/>
    <x v="20"/>
    <m/>
    <n v="0"/>
    <n v="0"/>
    <n v="0"/>
    <n v="0"/>
    <n v="0"/>
    <n v="0"/>
    <m/>
    <m/>
    <m/>
    <s v="No"/>
    <s v="W665192"/>
    <n v="0"/>
    <m/>
    <s v="H08031-JIM-M"/>
    <m/>
    <m/>
    <s v="S0362371"/>
  </r>
  <r>
    <x v="334"/>
    <n v="10000"/>
    <n v="20000"/>
    <d v="2025-05-05T00:00:00"/>
    <s v="502LAUGH"/>
    <s v=" 8:32:36 am"/>
    <s v="10620258108/10620258097"/>
    <m/>
    <x v="1"/>
    <s v="Yes"/>
    <x v="3"/>
    <x v="3"/>
    <s v="PM74"/>
    <s v="YONG CHEE SOON"/>
    <n v="2884"/>
    <m/>
    <m/>
    <d v="2025-04-07T00:00:00"/>
    <m/>
    <n v="77"/>
    <n v="222068"/>
    <s v="PE"/>
    <s v="7FP03-80003-FT0001"/>
    <n v="0"/>
    <n v="200000"/>
    <n v="22068"/>
    <n v="0"/>
    <n v="0"/>
    <n v="0"/>
    <m/>
    <m/>
    <n v="0"/>
    <m/>
    <m/>
    <m/>
    <m/>
    <m/>
    <m/>
    <m/>
    <m/>
    <x v="172"/>
    <x v="20"/>
    <x v="20"/>
    <m/>
    <n v="0"/>
    <n v="0"/>
    <n v="0"/>
    <n v="0"/>
    <n v="0"/>
    <n v="0"/>
    <m/>
    <m/>
    <m/>
    <s v="No"/>
    <s v="W665930"/>
    <n v="0"/>
    <m/>
    <s v="H08031-JIM-M"/>
    <m/>
    <m/>
    <s v="S0362376"/>
  </r>
  <r>
    <x v="384"/>
    <n v="10000"/>
    <n v="10000"/>
    <d v="2025-04-14T00:00:00"/>
    <s v="502LAUGH"/>
    <s v=" 4:08:41 pm"/>
    <n v="10620258107"/>
    <m/>
    <x v="0"/>
    <s v="Yes"/>
    <x v="1"/>
    <x v="1"/>
    <s v="PM21"/>
    <s v="LIM JIA FAN"/>
    <n v="215"/>
    <m/>
    <m/>
    <d v="2025-04-07T00:00:00"/>
    <m/>
    <n v="308"/>
    <n v="66220"/>
    <s v="PE"/>
    <s v="9R1W4-80001-FT0001"/>
    <n v="0"/>
    <n v="50000"/>
    <n v="16220"/>
    <n v="0"/>
    <n v="0"/>
    <n v="0"/>
    <m/>
    <m/>
    <n v="0"/>
    <m/>
    <m/>
    <m/>
    <m/>
    <m/>
    <m/>
    <m/>
    <m/>
    <x v="113"/>
    <x v="20"/>
    <x v="20"/>
    <m/>
    <n v="0"/>
    <n v="0"/>
    <n v="0"/>
    <n v="0"/>
    <n v="0"/>
    <n v="0"/>
    <m/>
    <m/>
    <m/>
    <s v="No"/>
    <s v="W664772"/>
    <n v="0"/>
    <m/>
    <s v="H08031-JIM-M"/>
    <m/>
    <m/>
    <s v="S0362377"/>
  </r>
  <r>
    <x v="385"/>
    <n v="10000"/>
    <n v="10000"/>
    <d v="2025-04-24T00:00:00"/>
    <s v="502LAUGH"/>
    <s v=" 4:20:27 pm"/>
    <n v="10620258107"/>
    <m/>
    <x v="0"/>
    <s v="Yes"/>
    <x v="1"/>
    <x v="1"/>
    <s v="PM21"/>
    <s v="LIM JIA FAN"/>
    <n v="1416"/>
    <m/>
    <m/>
    <d v="2025-04-07T00:00:00"/>
    <m/>
    <n v="308"/>
    <n v="436128"/>
    <s v="PE"/>
    <s v="3YM56-80009-FT0001"/>
    <n v="0"/>
    <n v="400000"/>
    <n v="36128"/>
    <n v="0"/>
    <n v="0"/>
    <n v="0"/>
    <m/>
    <m/>
    <n v="0"/>
    <m/>
    <m/>
    <m/>
    <m/>
    <m/>
    <m/>
    <m/>
    <m/>
    <x v="99"/>
    <x v="20"/>
    <x v="20"/>
    <m/>
    <n v="0"/>
    <n v="0"/>
    <n v="0"/>
    <n v="0"/>
    <n v="0"/>
    <n v="0"/>
    <m/>
    <m/>
    <m/>
    <s v="No"/>
    <s v="W665451"/>
    <n v="0"/>
    <m/>
    <s v="H08031-JIM-M"/>
    <m/>
    <m/>
    <s v="S0362378"/>
  </r>
  <r>
    <x v="386"/>
    <n v="10000"/>
    <n v="10000"/>
    <d v="2025-04-25T00:00:00"/>
    <s v="502LAUGH"/>
    <s v=" 8:27:25 am"/>
    <n v="10620258097"/>
    <m/>
    <x v="0"/>
    <s v="Yes"/>
    <x v="1"/>
    <x v="1"/>
    <s v="PM21"/>
    <s v="LIM JIA FAN"/>
    <n v="1105"/>
    <m/>
    <m/>
    <d v="2025-04-07T00:00:00"/>
    <m/>
    <n v="308"/>
    <n v="340340"/>
    <s v="PE"/>
    <s v="3YM62-80017-FT0001"/>
    <n v="0"/>
    <n v="300000"/>
    <n v="40340"/>
    <n v="0"/>
    <n v="0"/>
    <n v="0"/>
    <m/>
    <m/>
    <n v="0"/>
    <m/>
    <m/>
    <m/>
    <m/>
    <m/>
    <m/>
    <m/>
    <m/>
    <x v="111"/>
    <x v="20"/>
    <x v="20"/>
    <m/>
    <n v="0"/>
    <n v="0"/>
    <n v="0"/>
    <n v="0"/>
    <n v="0"/>
    <n v="0"/>
    <m/>
    <m/>
    <m/>
    <s v="No"/>
    <s v="W665452"/>
    <n v="0"/>
    <m/>
    <s v="H08031-JIM-M"/>
    <m/>
    <m/>
    <s v="S0362379"/>
  </r>
  <r>
    <x v="323"/>
    <n v="10000"/>
    <n v="20000"/>
    <d v="2025-04-10T00:00:00"/>
    <s v="502LAUGH"/>
    <s v=" 2:39:20 pm"/>
    <n v="10620258014"/>
    <m/>
    <x v="1"/>
    <s v="Yes"/>
    <x v="3"/>
    <x v="3"/>
    <s v="PM74"/>
    <s v="YONG CHEE SOON"/>
    <n v="3705"/>
    <m/>
    <m/>
    <d v="2025-04-07T00:00:00"/>
    <m/>
    <n v="88"/>
    <n v="326040"/>
    <s v="PE"/>
    <s v="3YM61-80017-FT0001"/>
    <n v="0"/>
    <n v="300000"/>
    <n v="26040"/>
    <n v="0"/>
    <n v="0"/>
    <n v="0"/>
    <m/>
    <m/>
    <n v="0"/>
    <m/>
    <m/>
    <m/>
    <m/>
    <m/>
    <m/>
    <m/>
    <m/>
    <x v="258"/>
    <x v="20"/>
    <x v="20"/>
    <m/>
    <n v="0"/>
    <n v="0"/>
    <n v="0"/>
    <n v="0"/>
    <n v="0"/>
    <n v="0"/>
    <m/>
    <m/>
    <m/>
    <s v="No"/>
    <s v="W664773"/>
    <n v="0"/>
    <m/>
    <s v="H08031-JIM-M"/>
    <m/>
    <m/>
    <s v="S0362381"/>
  </r>
  <r>
    <x v="272"/>
    <n v="10000"/>
    <n v="20000"/>
    <d v="2025-04-08T00:00:00"/>
    <s v="502LAUGH"/>
    <s v=" 8:36:36 am"/>
    <n v="10620258020"/>
    <m/>
    <x v="1"/>
    <s v="Yes"/>
    <x v="3"/>
    <x v="3"/>
    <s v="PM74"/>
    <s v="YONG CHEE SOON"/>
    <n v="3637"/>
    <m/>
    <m/>
    <d v="2025-04-07T00:00:00"/>
    <m/>
    <n v="180"/>
    <n v="654660"/>
    <s v="PE"/>
    <s v="M0H50-80022-FT0001"/>
    <n v="0"/>
    <n v="280000"/>
    <n v="374660"/>
    <n v="0"/>
    <n v="0"/>
    <n v="0"/>
    <m/>
    <m/>
    <n v="0"/>
    <m/>
    <m/>
    <m/>
    <m/>
    <m/>
    <m/>
    <m/>
    <m/>
    <x v="223"/>
    <x v="20"/>
    <x v="20"/>
    <m/>
    <n v="0"/>
    <n v="0"/>
    <n v="0"/>
    <n v="0"/>
    <n v="0"/>
    <n v="0"/>
    <m/>
    <m/>
    <m/>
    <s v="No"/>
    <s v="W665195"/>
    <n v="0"/>
    <m/>
    <s v="H08031-JIM-M"/>
    <m/>
    <m/>
    <s v="S0362388"/>
  </r>
  <r>
    <x v="387"/>
    <n v="10000"/>
    <n v="10000"/>
    <d v="2025-04-17T00:00:00"/>
    <s v="502LAUGH"/>
    <s v=" 8:43:26 am"/>
    <s v="BYG120-02"/>
    <m/>
    <x v="0"/>
    <s v="Yes"/>
    <x v="30"/>
    <x v="24"/>
    <s v="PC02"/>
    <s v="GAO BINJIE"/>
    <n v="7125"/>
    <m/>
    <m/>
    <d v="2025-04-07T00:00:00"/>
    <m/>
    <n v="24"/>
    <n v="171000"/>
    <s v="PE"/>
    <s v="CHAMP SQ-YELLOW0001"/>
    <n v="0"/>
    <n v="165000"/>
    <n v="6000"/>
    <n v="0"/>
    <n v="0"/>
    <n v="0"/>
    <m/>
    <m/>
    <n v="0"/>
    <m/>
    <m/>
    <m/>
    <m/>
    <m/>
    <m/>
    <m/>
    <m/>
    <x v="303"/>
    <x v="25"/>
    <x v="25"/>
    <m/>
    <n v="0"/>
    <n v="0"/>
    <n v="0"/>
    <n v="0"/>
    <n v="0"/>
    <n v="0"/>
    <m/>
    <m/>
    <m/>
    <s v="No"/>
    <s v="W665455"/>
    <n v="0"/>
    <m/>
    <s v="E05203"/>
    <m/>
    <m/>
    <s v="S0362395"/>
  </r>
  <r>
    <x v="278"/>
    <n v="10000"/>
    <n v="20000"/>
    <d v="2025-04-09T00:00:00"/>
    <s v="502LAUGH"/>
    <d v="1899-12-30T10:37:09"/>
    <n v="17190809009"/>
    <m/>
    <x v="0"/>
    <s v="Yes"/>
    <x v="37"/>
    <x v="12"/>
    <s v="PMJ0"/>
    <s v="KOR CHEW OR"/>
    <n v="35000"/>
    <m/>
    <m/>
    <d v="2025-04-07T00:00:00"/>
    <m/>
    <n v="2"/>
    <n v="70000"/>
    <s v="PE"/>
    <s v="719007600 REVA0001"/>
    <n v="0"/>
    <n v="70000"/>
    <n v="0"/>
    <n v="0"/>
    <n v="0"/>
    <n v="0"/>
    <m/>
    <m/>
    <n v="0"/>
    <m/>
    <m/>
    <m/>
    <m/>
    <m/>
    <m/>
    <m/>
    <m/>
    <x v="226"/>
    <x v="14"/>
    <x v="14"/>
    <m/>
    <n v="0"/>
    <n v="0"/>
    <n v="0"/>
    <n v="0"/>
    <n v="0"/>
    <n v="0"/>
    <m/>
    <m/>
    <m/>
    <s v="No"/>
    <s v="W664795"/>
    <n v="0"/>
    <m/>
    <s v="S19081-TH"/>
    <m/>
    <m/>
    <s v="H0064951"/>
  </r>
  <r>
    <x v="388"/>
    <n v="10000"/>
    <n v="10000"/>
    <d v="2025-04-09T00:00:00"/>
    <s v="502LAUGH"/>
    <d v="1899-12-30T10:42:59"/>
    <s v="M0BFL2381"/>
    <m/>
    <x v="0"/>
    <s v="Yes"/>
    <x v="8"/>
    <x v="8"/>
    <s v="PM84"/>
    <s v="TAN TAI TOH"/>
    <n v="2750"/>
    <m/>
    <m/>
    <d v="2025-04-07T00:00:00"/>
    <m/>
    <n v="16"/>
    <n v="44000"/>
    <s v="PE"/>
    <s v="751298400 REVA0001"/>
    <n v="0"/>
    <n v="40000"/>
    <n v="4000"/>
    <n v="0"/>
    <n v="0"/>
    <n v="0"/>
    <m/>
    <m/>
    <n v="0"/>
    <m/>
    <m/>
    <m/>
    <m/>
    <m/>
    <m/>
    <m/>
    <m/>
    <x v="285"/>
    <x v="14"/>
    <x v="14"/>
    <m/>
    <n v="0"/>
    <n v="0"/>
    <n v="0"/>
    <n v="0"/>
    <n v="0"/>
    <n v="0"/>
    <m/>
    <m/>
    <m/>
    <s v="No"/>
    <s v="W664797"/>
    <n v="0"/>
    <m/>
    <s v="S19081-TH"/>
    <m/>
    <m/>
    <s v="H0064953"/>
  </r>
  <r>
    <x v="389"/>
    <n v="10000"/>
    <n v="10000"/>
    <d v="2025-04-07T00:00:00"/>
    <s v="505KANGHS"/>
    <s v=" 1:52:45 pm"/>
    <s v="SG-5651598-01"/>
    <m/>
    <x v="0"/>
    <s v="Yes"/>
    <x v="6"/>
    <x v="6"/>
    <s v="PS74"/>
    <s v="GOH CHIN TECK"/>
    <n v="515"/>
    <m/>
    <m/>
    <d v="2025-04-07T00:00:00"/>
    <m/>
    <n v="4"/>
    <n v="2060"/>
    <s v="PE"/>
    <n v="150164050001"/>
    <n v="0"/>
    <n v="2060"/>
    <n v="0"/>
    <n v="0"/>
    <n v="0"/>
    <n v="0"/>
    <m/>
    <m/>
    <n v="0"/>
    <m/>
    <m/>
    <m/>
    <m/>
    <m/>
    <m/>
    <m/>
    <m/>
    <x v="284"/>
    <x v="28"/>
    <x v="28"/>
    <m/>
    <n v="0"/>
    <n v="0"/>
    <n v="0"/>
    <n v="0"/>
    <n v="0"/>
    <n v="0"/>
    <m/>
    <m/>
    <m/>
    <s v="No"/>
    <s v="W664802"/>
    <n v="0"/>
    <m/>
    <s v="I09180"/>
    <m/>
    <m/>
    <s v="S0362416"/>
  </r>
  <r>
    <x v="390"/>
    <n v="10000"/>
    <n v="10000"/>
    <d v="2025-04-07T00:00:00"/>
    <s v="502LAUGH"/>
    <s v=" 3:41:15 pm"/>
    <s v="SG-5651598-01"/>
    <m/>
    <x v="0"/>
    <s v="Yes"/>
    <x v="6"/>
    <x v="6"/>
    <s v="PS74"/>
    <s v="GOH CHIN TECK"/>
    <n v="258"/>
    <m/>
    <m/>
    <d v="2025-04-07T00:00:00"/>
    <m/>
    <n v="4"/>
    <n v="1032"/>
    <s v="PE"/>
    <n v="112887750001"/>
    <n v="0"/>
    <n v="1030"/>
    <n v="2"/>
    <n v="0"/>
    <n v="0"/>
    <n v="0"/>
    <m/>
    <m/>
    <n v="0"/>
    <m/>
    <m/>
    <m/>
    <m/>
    <m/>
    <m/>
    <m/>
    <m/>
    <x v="304"/>
    <x v="28"/>
    <x v="28"/>
    <m/>
    <n v="0"/>
    <n v="0"/>
    <n v="0"/>
    <n v="0"/>
    <n v="0"/>
    <n v="0"/>
    <m/>
    <m/>
    <m/>
    <s v="No"/>
    <s v="W664808"/>
    <n v="0"/>
    <m/>
    <s v="I09180"/>
    <m/>
    <m/>
    <s v="S0362423"/>
  </r>
  <r>
    <x v="391"/>
    <n v="10000"/>
    <n v="10000"/>
    <d v="2025-04-08T00:00:00"/>
    <s v="502LAUGH"/>
    <s v=" 8:33:48 am"/>
    <s v="U532052062/503011726"/>
    <m/>
    <x v="0"/>
    <s v="Yes"/>
    <x v="28"/>
    <x v="23"/>
    <s v="PM26"/>
    <s v="TAN AIK KEONG"/>
    <n v="5860"/>
    <m/>
    <m/>
    <d v="2025-04-07T00:00:00"/>
    <m/>
    <n v="1"/>
    <n v="5860"/>
    <s v="PE"/>
    <s v="250-5323-000001"/>
    <n v="0"/>
    <n v="5360"/>
    <n v="500"/>
    <n v="0"/>
    <n v="0"/>
    <n v="0"/>
    <m/>
    <m/>
    <n v="0"/>
    <m/>
    <m/>
    <m/>
    <m/>
    <m/>
    <m/>
    <m/>
    <m/>
    <x v="208"/>
    <x v="29"/>
    <x v="29"/>
    <m/>
    <n v="0"/>
    <n v="0"/>
    <n v="0"/>
    <n v="0"/>
    <n v="0"/>
    <n v="0"/>
    <m/>
    <m/>
    <m/>
    <s v="No"/>
    <s v="W665026"/>
    <n v="0"/>
    <m/>
    <s v="J10025"/>
    <m/>
    <m/>
    <s v="S0362448"/>
  </r>
  <r>
    <x v="392"/>
    <n v="10000"/>
    <n v="10000"/>
    <d v="2025-04-08T00:00:00"/>
    <s v="502LAUGH"/>
    <s v=" 8:33:48 am"/>
    <s v="U532052062/503011726"/>
    <m/>
    <x v="0"/>
    <s v="Yes"/>
    <x v="28"/>
    <x v="23"/>
    <s v="PM26"/>
    <s v="TAN AIK KEONG"/>
    <n v="5860"/>
    <m/>
    <m/>
    <d v="2025-04-07T00:00:00"/>
    <m/>
    <n v="1"/>
    <n v="5860"/>
    <s v="PE"/>
    <s v="250-5323-000001"/>
    <n v="0"/>
    <n v="5360"/>
    <n v="500"/>
    <n v="0"/>
    <n v="0"/>
    <n v="0"/>
    <m/>
    <m/>
    <n v="0"/>
    <m/>
    <m/>
    <m/>
    <m/>
    <m/>
    <m/>
    <m/>
    <m/>
    <x v="208"/>
    <x v="29"/>
    <x v="29"/>
    <m/>
    <n v="0"/>
    <n v="0"/>
    <n v="0"/>
    <n v="0"/>
    <n v="0"/>
    <n v="0"/>
    <m/>
    <m/>
    <m/>
    <s v="No"/>
    <s v="W665204"/>
    <n v="0"/>
    <m/>
    <s v="J10025"/>
    <m/>
    <m/>
    <s v="S0362449"/>
  </r>
  <r>
    <x v="393"/>
    <n v="10000"/>
    <n v="10000"/>
    <d v="2025-04-07T00:00:00"/>
    <s v="502LAUGH"/>
    <s v=" 2:45:41 pm"/>
    <s v="4170S1"/>
    <m/>
    <x v="0"/>
    <s v="Yes"/>
    <x v="16"/>
    <x v="15"/>
    <s v="PMJ7"/>
    <s v="FOONG SEL YI"/>
    <n v="167"/>
    <m/>
    <m/>
    <d v="2025-04-07T00:00:00"/>
    <m/>
    <n v="6"/>
    <n v="1002"/>
    <s v="PE"/>
    <s v="FMQC00230010001"/>
    <n v="0"/>
    <n v="1000"/>
    <n v="2"/>
    <n v="0"/>
    <n v="0"/>
    <n v="0"/>
    <m/>
    <m/>
    <n v="0"/>
    <m/>
    <m/>
    <m/>
    <m/>
    <m/>
    <m/>
    <m/>
    <m/>
    <x v="305"/>
    <x v="8"/>
    <x v="8"/>
    <m/>
    <n v="0"/>
    <n v="0"/>
    <n v="0"/>
    <n v="0"/>
    <n v="0"/>
    <n v="0"/>
    <m/>
    <m/>
    <m/>
    <s v="No"/>
    <s v="W664816"/>
    <n v="0"/>
    <m/>
    <s v="T20104"/>
    <m/>
    <m/>
    <s v="S0362452"/>
  </r>
  <r>
    <x v="394"/>
    <n v="10000"/>
    <n v="10000"/>
    <d v="2025-04-07T00:00:00"/>
    <s v="502LAUGH"/>
    <d v="1899-12-30T11:43:53"/>
    <s v="4170S1"/>
    <m/>
    <x v="0"/>
    <s v="Yes"/>
    <x v="16"/>
    <x v="15"/>
    <s v="PMJ7"/>
    <s v="FOONG SEL YI"/>
    <n v="334"/>
    <m/>
    <m/>
    <d v="2025-04-07T00:00:00"/>
    <m/>
    <n v="9"/>
    <n v="3006"/>
    <s v="PE"/>
    <s v="TSMB00660020001"/>
    <n v="0"/>
    <n v="3000"/>
    <n v="6"/>
    <n v="0"/>
    <n v="0"/>
    <n v="0"/>
    <m/>
    <m/>
    <n v="0"/>
    <m/>
    <m/>
    <m/>
    <m/>
    <m/>
    <m/>
    <m/>
    <m/>
    <x v="306"/>
    <x v="8"/>
    <x v="8"/>
    <m/>
    <n v="0"/>
    <n v="0"/>
    <n v="0"/>
    <n v="0"/>
    <n v="0"/>
    <n v="0"/>
    <m/>
    <m/>
    <m/>
    <s v="No"/>
    <s v="W664817"/>
    <n v="0"/>
    <m/>
    <s v="T20104"/>
    <m/>
    <m/>
    <s v="S0362452"/>
  </r>
  <r>
    <x v="395"/>
    <n v="10000"/>
    <n v="10000"/>
    <d v="2025-04-07T00:00:00"/>
    <s v="502LAUGH"/>
    <s v=" 2:45:41 pm"/>
    <s v="4170S1"/>
    <m/>
    <x v="0"/>
    <s v="Yes"/>
    <x v="16"/>
    <x v="15"/>
    <s v="PMJ7"/>
    <s v="FOONG SEL YI"/>
    <n v="667"/>
    <m/>
    <m/>
    <d v="2025-04-07T00:00:00"/>
    <m/>
    <n v="6"/>
    <n v="4002"/>
    <s v="PE"/>
    <s v="FMQC00230010001"/>
    <n v="0"/>
    <n v="4000"/>
    <n v="2"/>
    <n v="0"/>
    <n v="0"/>
    <n v="0"/>
    <m/>
    <m/>
    <n v="0"/>
    <m/>
    <m/>
    <m/>
    <m/>
    <m/>
    <m/>
    <m/>
    <m/>
    <x v="305"/>
    <x v="8"/>
    <x v="8"/>
    <m/>
    <n v="0"/>
    <n v="0"/>
    <n v="0"/>
    <n v="0"/>
    <n v="0"/>
    <n v="0"/>
    <m/>
    <m/>
    <m/>
    <s v="No"/>
    <s v="W664264"/>
    <n v="0"/>
    <m/>
    <s v="T20104"/>
    <m/>
    <m/>
    <s v="PR006407"/>
  </r>
  <r>
    <x v="396"/>
    <n v="10000"/>
    <n v="10000"/>
    <d v="2025-04-07T00:00:00"/>
    <s v="502LAUGH"/>
    <d v="1899-12-30T11:43:53"/>
    <s v="4170S1"/>
    <m/>
    <x v="0"/>
    <s v="Yes"/>
    <x v="16"/>
    <x v="15"/>
    <s v="PMJ7"/>
    <s v="FOONG SEL YI"/>
    <n v="1000"/>
    <m/>
    <m/>
    <d v="2025-04-07T00:00:00"/>
    <m/>
    <n v="9"/>
    <n v="9000"/>
    <s v="PE"/>
    <s v="TSMB00660020001"/>
    <n v="0"/>
    <n v="9000"/>
    <n v="0"/>
    <n v="0"/>
    <n v="0"/>
    <n v="0"/>
    <m/>
    <m/>
    <n v="0"/>
    <m/>
    <m/>
    <m/>
    <m/>
    <m/>
    <m/>
    <m/>
    <m/>
    <x v="306"/>
    <x v="8"/>
    <x v="8"/>
    <m/>
    <n v="0"/>
    <n v="0"/>
    <n v="0"/>
    <n v="0"/>
    <n v="0"/>
    <n v="0"/>
    <m/>
    <m/>
    <m/>
    <s v="No"/>
    <s v="W664263"/>
    <n v="0"/>
    <m/>
    <s v="T20104"/>
    <m/>
    <m/>
    <s v="PR006407"/>
  </r>
  <r>
    <x v="279"/>
    <n v="10000"/>
    <n v="20000"/>
    <d v="2025-04-08T00:00:00"/>
    <s v="502LAUGH"/>
    <s v=" 8:43:54 am"/>
    <s v="U4A043S213/3082510U9"/>
    <m/>
    <x v="1"/>
    <s v="Yes"/>
    <x v="14"/>
    <x v="13"/>
    <s v="PM87"/>
    <s v="LEE SHIEN WEI"/>
    <n v="700"/>
    <m/>
    <m/>
    <d v="2025-04-07T00:00:00"/>
    <m/>
    <n v="1"/>
    <n v="700"/>
    <s v="PE"/>
    <n v="107156130001"/>
    <n v="0"/>
    <n v="500"/>
    <n v="200"/>
    <n v="0"/>
    <n v="0"/>
    <n v="0"/>
    <m/>
    <m/>
    <n v="0"/>
    <m/>
    <m/>
    <m/>
    <m/>
    <m/>
    <m/>
    <m/>
    <m/>
    <x v="227"/>
    <x v="15"/>
    <x v="15"/>
    <m/>
    <n v="0"/>
    <n v="0"/>
    <n v="0"/>
    <n v="0"/>
    <n v="0"/>
    <n v="0"/>
    <m/>
    <m/>
    <m/>
    <s v="No"/>
    <s v="W664819"/>
    <n v="0"/>
    <m/>
    <s v="I09109"/>
    <m/>
    <m/>
    <s v="S0362454"/>
  </r>
  <r>
    <x v="397"/>
    <n v="10000"/>
    <n v="10000"/>
    <d v="2025-04-15T00:00:00"/>
    <s v="502LAUGH"/>
    <s v=" 5:08:11 pm"/>
    <n v="164353308"/>
    <m/>
    <x v="0"/>
    <s v="Yes"/>
    <x v="0"/>
    <x v="0"/>
    <s v="PP24"/>
    <s v="HO HON SENG"/>
    <n v="2800"/>
    <m/>
    <m/>
    <d v="2025-04-07T00:00:00"/>
    <m/>
    <n v="2"/>
    <n v="5600"/>
    <s v="PE"/>
    <s v="GE-3870001"/>
    <n v="0"/>
    <n v="5000"/>
    <n v="600"/>
    <n v="0"/>
    <n v="0"/>
    <n v="0"/>
    <m/>
    <m/>
    <n v="0"/>
    <m/>
    <m/>
    <m/>
    <m/>
    <m/>
    <m/>
    <m/>
    <m/>
    <x v="307"/>
    <x v="63"/>
    <x v="63"/>
    <m/>
    <n v="0"/>
    <n v="0"/>
    <n v="0"/>
    <n v="0"/>
    <n v="0"/>
    <n v="0"/>
    <m/>
    <m/>
    <m/>
    <s v="No"/>
    <s v="W665027"/>
    <n v="0"/>
    <m/>
    <s v="O15030"/>
    <m/>
    <m/>
    <s v="S0362456"/>
  </r>
  <r>
    <x v="398"/>
    <n v="10000"/>
    <n v="10000"/>
    <d v="2025-04-08T00:00:00"/>
    <s v="502LAUGH"/>
    <s v=" 8:46:19 am"/>
    <s v="4100S1"/>
    <m/>
    <x v="0"/>
    <s v="Yes"/>
    <x v="0"/>
    <x v="0"/>
    <s v="PP24"/>
    <s v="HO HON SENG"/>
    <n v="800"/>
    <m/>
    <m/>
    <d v="2025-04-07T00:00:00"/>
    <m/>
    <n v="1"/>
    <n v="800"/>
    <s v="PE"/>
    <s v="LAB-1070-010001"/>
    <n v="0"/>
    <n v="500"/>
    <n v="300"/>
    <n v="0"/>
    <n v="0"/>
    <n v="0"/>
    <m/>
    <m/>
    <n v="0"/>
    <m/>
    <m/>
    <m/>
    <m/>
    <m/>
    <m/>
    <m/>
    <m/>
    <x v="308"/>
    <x v="64"/>
    <x v="64"/>
    <m/>
    <n v="0"/>
    <n v="0"/>
    <n v="0"/>
    <n v="0"/>
    <n v="0"/>
    <n v="0"/>
    <m/>
    <m/>
    <m/>
    <s v="No"/>
    <s v="W664821"/>
    <n v="0"/>
    <m/>
    <s v="R18068"/>
    <m/>
    <m/>
    <s v="S0362457"/>
  </r>
  <r>
    <x v="398"/>
    <n v="10000"/>
    <n v="20000"/>
    <d v="2025-04-08T00:00:00"/>
    <s v="502LAUGH"/>
    <s v=" 8:46:19 am"/>
    <s v="4100S1"/>
    <m/>
    <x v="1"/>
    <s v="Yes"/>
    <x v="15"/>
    <x v="14"/>
    <s v="PM87"/>
    <s v="LEE SHIEN WEI"/>
    <n v="200"/>
    <m/>
    <m/>
    <d v="2025-04-07T00:00:00"/>
    <m/>
    <n v="3"/>
    <n v="600"/>
    <s v="PE"/>
    <s v="LAB-1070-010001"/>
    <n v="0"/>
    <n v="500"/>
    <n v="100"/>
    <n v="0"/>
    <n v="0"/>
    <n v="0"/>
    <m/>
    <m/>
    <n v="0"/>
    <m/>
    <m/>
    <m/>
    <m/>
    <m/>
    <m/>
    <m/>
    <m/>
    <x v="308"/>
    <x v="64"/>
    <x v="64"/>
    <m/>
    <n v="0"/>
    <n v="0"/>
    <n v="0"/>
    <n v="0"/>
    <n v="0"/>
    <n v="0"/>
    <m/>
    <m/>
    <m/>
    <s v="No"/>
    <s v="W664821"/>
    <n v="0"/>
    <m/>
    <s v="R18068"/>
    <m/>
    <m/>
    <s v="S0362457"/>
  </r>
  <r>
    <x v="399"/>
    <n v="10000"/>
    <n v="10000"/>
    <d v="2025-04-08T00:00:00"/>
    <s v="502LAUGH"/>
    <s v=" 8:44:34 am"/>
    <s v="3101S1"/>
    <m/>
    <x v="0"/>
    <s v="Yes"/>
    <x v="0"/>
    <x v="0"/>
    <s v="PP24"/>
    <s v="HO HON SENG"/>
    <n v="800"/>
    <m/>
    <m/>
    <d v="2025-04-07T00:00:00"/>
    <m/>
    <n v="1"/>
    <n v="800"/>
    <s v="PE"/>
    <s v="1581-07-030001"/>
    <n v="0"/>
    <n v="500"/>
    <n v="300"/>
    <n v="0"/>
    <n v="0"/>
    <n v="0"/>
    <m/>
    <m/>
    <n v="0"/>
    <m/>
    <m/>
    <m/>
    <m/>
    <m/>
    <m/>
    <m/>
    <m/>
    <x v="309"/>
    <x v="64"/>
    <x v="64"/>
    <m/>
    <n v="0"/>
    <n v="0"/>
    <n v="0"/>
    <n v="0"/>
    <n v="0"/>
    <n v="0"/>
    <m/>
    <m/>
    <m/>
    <s v="No"/>
    <s v="W664823"/>
    <n v="0"/>
    <m/>
    <s v="R18068"/>
    <m/>
    <m/>
    <s v="S0362457"/>
  </r>
  <r>
    <x v="399"/>
    <n v="10000"/>
    <n v="20000"/>
    <d v="2025-04-08T00:00:00"/>
    <s v="502LAUGH"/>
    <s v=" 8:44:34 am"/>
    <s v="3101S1"/>
    <m/>
    <x v="1"/>
    <s v="Yes"/>
    <x v="15"/>
    <x v="14"/>
    <s v="PM87"/>
    <s v="LEE SHIEN WEI"/>
    <n v="600"/>
    <m/>
    <m/>
    <d v="2025-04-07T00:00:00"/>
    <m/>
    <n v="1"/>
    <n v="600"/>
    <s v="PE"/>
    <s v="1581-07-030001"/>
    <n v="0"/>
    <n v="500"/>
    <n v="100"/>
    <n v="0"/>
    <n v="0"/>
    <n v="0"/>
    <m/>
    <m/>
    <n v="0"/>
    <m/>
    <m/>
    <m/>
    <m/>
    <m/>
    <m/>
    <m/>
    <m/>
    <x v="309"/>
    <x v="64"/>
    <x v="64"/>
    <m/>
    <n v="0"/>
    <n v="0"/>
    <n v="0"/>
    <n v="0"/>
    <n v="0"/>
    <n v="0"/>
    <m/>
    <m/>
    <m/>
    <s v="No"/>
    <s v="W664823"/>
    <n v="0"/>
    <m/>
    <s v="R18068"/>
    <m/>
    <m/>
    <s v="S0362457"/>
  </r>
  <r>
    <x v="400"/>
    <n v="10000"/>
    <n v="10000"/>
    <d v="2025-04-07T00:00:00"/>
    <s v="505KANGHS"/>
    <s v=" 2:16:55 pm"/>
    <s v="U522862005"/>
    <m/>
    <x v="0"/>
    <s v="Yes"/>
    <x v="20"/>
    <x v="5"/>
    <s v="PM35"/>
    <s v="TAN MIN KANG"/>
    <n v="81"/>
    <m/>
    <m/>
    <d v="2025-04-07T00:00:00"/>
    <m/>
    <n v="124"/>
    <n v="10044"/>
    <s v="PE"/>
    <s v="03L30190001"/>
    <n v="0"/>
    <n v="10000"/>
    <n v="44"/>
    <n v="0"/>
    <n v="0"/>
    <n v="0"/>
    <m/>
    <m/>
    <n v="0"/>
    <m/>
    <m/>
    <m/>
    <m/>
    <m/>
    <m/>
    <m/>
    <m/>
    <x v="310"/>
    <x v="65"/>
    <x v="10"/>
    <m/>
    <n v="0"/>
    <n v="0"/>
    <n v="0"/>
    <n v="0"/>
    <n v="0"/>
    <n v="0"/>
    <m/>
    <m/>
    <m/>
    <s v="No"/>
    <s v="W664829"/>
    <n v="0"/>
    <m/>
    <s v="I09082-TL"/>
    <m/>
    <m/>
    <s v="H0064955"/>
  </r>
  <r>
    <x v="401"/>
    <n v="10000"/>
    <n v="10000"/>
    <d v="2025-04-08T00:00:00"/>
    <s v="502LAUGH"/>
    <s v=" 8:48:51 am"/>
    <n v="59470"/>
    <m/>
    <x v="0"/>
    <s v="Yes"/>
    <x v="2"/>
    <x v="2"/>
    <s v="PM59"/>
    <s v="VOON CHAN PIN"/>
    <n v="26250"/>
    <m/>
    <m/>
    <d v="2025-04-07T00:00:00"/>
    <m/>
    <n v="12"/>
    <n v="315000"/>
    <s v="PE"/>
    <s v="MT-1000418-10REV0002"/>
    <n v="0"/>
    <n v="190907"/>
    <n v="124093"/>
    <n v="0"/>
    <n v="0"/>
    <n v="0"/>
    <m/>
    <m/>
    <n v="0"/>
    <m/>
    <m/>
    <m/>
    <m/>
    <m/>
    <m/>
    <m/>
    <m/>
    <x v="311"/>
    <x v="4"/>
    <x v="4"/>
    <m/>
    <n v="0"/>
    <n v="0"/>
    <n v="0"/>
    <n v="0"/>
    <n v="0"/>
    <n v="0"/>
    <m/>
    <m/>
    <m/>
    <s v="No"/>
    <s v="W664830"/>
    <n v="0"/>
    <m/>
    <s v="Z26002"/>
    <m/>
    <m/>
    <s v="S0362572"/>
  </r>
  <r>
    <x v="401"/>
    <n v="10000"/>
    <n v="20000"/>
    <d v="2025-04-08T00:00:00"/>
    <s v="502LAUGH"/>
    <s v=" 8:48:51 am"/>
    <n v="59470"/>
    <m/>
    <x v="1"/>
    <s v="Yes"/>
    <x v="29"/>
    <x v="19"/>
    <s v="QM87"/>
    <s v="GOH SING JOO"/>
    <n v="26250"/>
    <m/>
    <m/>
    <d v="2025-04-07T00:00:00"/>
    <m/>
    <n v="6"/>
    <n v="157500"/>
    <s v="PE"/>
    <s v="MT-1000418-10REV0002"/>
    <n v="0"/>
    <n v="95455"/>
    <n v="62045"/>
    <n v="0"/>
    <n v="0"/>
    <n v="0"/>
    <m/>
    <m/>
    <n v="0"/>
    <m/>
    <m/>
    <m/>
    <m/>
    <m/>
    <m/>
    <m/>
    <m/>
    <x v="311"/>
    <x v="4"/>
    <x v="4"/>
    <m/>
    <n v="0"/>
    <n v="0"/>
    <n v="0"/>
    <n v="0"/>
    <n v="0"/>
    <n v="0"/>
    <m/>
    <m/>
    <m/>
    <s v="No"/>
    <s v="W664830"/>
    <n v="0"/>
    <m/>
    <s v="Z26002"/>
    <m/>
    <m/>
    <s v="S0362572"/>
  </r>
  <r>
    <x v="401"/>
    <n v="10000"/>
    <n v="30000"/>
    <d v="2025-04-08T00:00:00"/>
    <s v="502LAUGH"/>
    <s v=" 8:48:51 am"/>
    <n v="59470"/>
    <m/>
    <x v="1"/>
    <s v="Yes"/>
    <x v="29"/>
    <x v="19"/>
    <s v="QM38"/>
    <s v="YIP SIEW CHING"/>
    <n v="26250"/>
    <m/>
    <m/>
    <d v="2025-04-07T00:00:00"/>
    <m/>
    <n v="6"/>
    <n v="157500"/>
    <s v="PE"/>
    <s v="MT-1000418-10REV0002"/>
    <n v="0"/>
    <n v="95455"/>
    <n v="62045"/>
    <n v="0"/>
    <n v="0"/>
    <n v="0"/>
    <m/>
    <m/>
    <n v="0"/>
    <m/>
    <m/>
    <m/>
    <m/>
    <m/>
    <m/>
    <m/>
    <m/>
    <x v="311"/>
    <x v="4"/>
    <x v="4"/>
    <m/>
    <n v="0"/>
    <n v="0"/>
    <n v="0"/>
    <n v="0"/>
    <n v="0"/>
    <n v="0"/>
    <m/>
    <m/>
    <m/>
    <s v="No"/>
    <s v="W664830"/>
    <n v="0"/>
    <m/>
    <s v="Z26002"/>
    <m/>
    <m/>
    <s v="S0362572"/>
  </r>
  <r>
    <x v="402"/>
    <n v="10000"/>
    <n v="10000"/>
    <d v="2025-04-23T00:00:00"/>
    <s v="502LAUGH"/>
    <s v=" 4:48:34 pm"/>
    <s v="D100924-013-002"/>
    <s v="S22780S"/>
    <x v="0"/>
    <s v="No"/>
    <x v="34"/>
    <x v="3"/>
    <s v="PM45"/>
    <s v="TAY CHIN LIONG"/>
    <n v="70371"/>
    <m/>
    <m/>
    <d v="2025-04-08T00:00:00"/>
    <m/>
    <n v="54"/>
    <n v="3800034"/>
    <s v="PE"/>
    <n v="86083950001"/>
    <n v="0"/>
    <n v="0"/>
    <n v="0"/>
    <n v="0"/>
    <n v="0"/>
    <n v="0"/>
    <m/>
    <m/>
    <n v="0"/>
    <m/>
    <m/>
    <m/>
    <s v="No"/>
    <n v="0"/>
    <s v="No"/>
    <m/>
    <m/>
    <x v="312"/>
    <x v="11"/>
    <x v="11"/>
    <m/>
    <n v="0"/>
    <n v="0"/>
    <n v="0"/>
    <n v="0"/>
    <n v="0"/>
    <n v="0"/>
    <m/>
    <m/>
    <m/>
    <s v="No"/>
    <m/>
    <m/>
    <m/>
    <s v="B02083"/>
    <m/>
    <m/>
    <s v="S0362156"/>
  </r>
  <r>
    <x v="403"/>
    <n v="10000"/>
    <n v="10000"/>
    <d v="2025-04-08T00:00:00"/>
    <s v="502LAUGH"/>
    <s v=" 1:01:46 pm"/>
    <s v="M0B1X7311"/>
    <m/>
    <x v="0"/>
    <s v="Yes"/>
    <x v="34"/>
    <x v="3"/>
    <s v="PM45"/>
    <s v="TAY CHIN LIONG"/>
    <n v="1263"/>
    <m/>
    <m/>
    <d v="2025-04-08T00:00:00"/>
    <m/>
    <n v="8"/>
    <n v="10104"/>
    <s v="PE"/>
    <n v="100513530480001"/>
    <n v="0"/>
    <n v="10100"/>
    <n v="4"/>
    <n v="0"/>
    <n v="0"/>
    <n v="0"/>
    <m/>
    <m/>
    <n v="0"/>
    <m/>
    <m/>
    <m/>
    <m/>
    <m/>
    <m/>
    <m/>
    <m/>
    <x v="313"/>
    <x v="66"/>
    <x v="17"/>
    <m/>
    <n v="0"/>
    <n v="0"/>
    <n v="0"/>
    <n v="0"/>
    <n v="0"/>
    <n v="0"/>
    <m/>
    <m/>
    <m/>
    <s v="No"/>
    <s v="W664477"/>
    <n v="0"/>
    <m/>
    <s v="E05166"/>
    <m/>
    <m/>
    <s v="S0345945"/>
  </r>
  <r>
    <x v="404"/>
    <n v="10000"/>
    <n v="20000"/>
    <d v="2025-04-10T00:00:00"/>
    <s v="502LAUGH"/>
    <s v=" 9:50:30 am"/>
    <s v="J00TB1740/J00TB2080/J00U09610"/>
    <m/>
    <x v="0"/>
    <s v="Yes"/>
    <x v="23"/>
    <x v="4"/>
    <s v="PM40"/>
    <s v="NGOI CHUN YONG"/>
    <n v="66000"/>
    <m/>
    <m/>
    <d v="2025-04-08T00:00:00"/>
    <m/>
    <n v="4"/>
    <n v="264000"/>
    <s v="PE"/>
    <s v="Z980-M0001"/>
    <n v="0"/>
    <n v="264000"/>
    <n v="0"/>
    <n v="0"/>
    <n v="0"/>
    <n v="0"/>
    <m/>
    <m/>
    <n v="0"/>
    <m/>
    <m/>
    <m/>
    <m/>
    <m/>
    <m/>
    <m/>
    <m/>
    <x v="314"/>
    <x v="67"/>
    <x v="65"/>
    <m/>
    <n v="0"/>
    <n v="0"/>
    <n v="0"/>
    <n v="0"/>
    <n v="0"/>
    <n v="0"/>
    <m/>
    <m/>
    <m/>
    <s v="No"/>
    <s v="W664478"/>
    <n v="0"/>
    <m/>
    <s v="R18131-MEIBAN MICRO"/>
    <m/>
    <m/>
    <s v="S0352980"/>
  </r>
  <r>
    <x v="79"/>
    <n v="10000"/>
    <n v="40000"/>
    <d v="2025-04-11T00:00:00"/>
    <s v="502LAUGH"/>
    <d v="1899-12-30T11:10:55"/>
    <s v="BZC064-08"/>
    <m/>
    <x v="0"/>
    <s v="Yes"/>
    <x v="30"/>
    <x v="24"/>
    <s v="PM16"/>
    <s v="TEO KAH JUN"/>
    <n v="5334"/>
    <m/>
    <m/>
    <d v="2025-04-08T00:00:00"/>
    <m/>
    <n v="6"/>
    <n v="32004"/>
    <s v="PE"/>
    <s v="RR 6X6-WHITE0001"/>
    <n v="0"/>
    <n v="30099"/>
    <n v="1905"/>
    <n v="0"/>
    <n v="0"/>
    <n v="0"/>
    <m/>
    <m/>
    <n v="0"/>
    <m/>
    <m/>
    <m/>
    <m/>
    <m/>
    <m/>
    <m/>
    <m/>
    <x v="67"/>
    <x v="25"/>
    <x v="25"/>
    <m/>
    <n v="0"/>
    <n v="0"/>
    <n v="0"/>
    <n v="0"/>
    <n v="0"/>
    <n v="0"/>
    <m/>
    <m/>
    <m/>
    <s v="No"/>
    <s v="W664979"/>
    <n v="0"/>
    <m/>
    <s v="E05203"/>
    <m/>
    <m/>
    <s v="S0355056"/>
  </r>
  <r>
    <x v="405"/>
    <n v="10000"/>
    <n v="20000"/>
    <d v="2025-04-08T00:00:00"/>
    <s v="502LAUGH"/>
    <s v=" 5:49:28 pm"/>
    <s v="4103001U5/4103007U5"/>
    <m/>
    <x v="0"/>
    <s v="Yes"/>
    <x v="11"/>
    <x v="11"/>
    <s v="PM09"/>
    <s v="PANG JING FULL"/>
    <n v="3000"/>
    <m/>
    <m/>
    <d v="2025-04-08T00:00:00"/>
    <m/>
    <n v="4"/>
    <n v="12000"/>
    <s v="PE"/>
    <s v="0B49097 REVAA0001"/>
    <n v="0"/>
    <n v="6000"/>
    <n v="6000"/>
    <n v="0"/>
    <n v="0"/>
    <n v="0"/>
    <m/>
    <m/>
    <n v="0"/>
    <m/>
    <m/>
    <m/>
    <m/>
    <m/>
    <m/>
    <m/>
    <m/>
    <x v="235"/>
    <x v="10"/>
    <x v="10"/>
    <m/>
    <n v="0"/>
    <n v="0"/>
    <n v="0"/>
    <n v="0"/>
    <n v="0"/>
    <n v="0"/>
    <m/>
    <m/>
    <m/>
    <s v="No"/>
    <s v="W665413"/>
    <n v="0"/>
    <m/>
    <s v="W23041-TH"/>
    <m/>
    <m/>
    <s v="H0064777"/>
  </r>
  <r>
    <x v="406"/>
    <n v="10000"/>
    <n v="10000"/>
    <d v="2025-04-09T00:00:00"/>
    <s v="502LAUGH"/>
    <s v=" 8:40:25 am"/>
    <s v="4110602U5A"/>
    <m/>
    <x v="0"/>
    <s v="Yes"/>
    <x v="10"/>
    <x v="10"/>
    <s v="PS66"/>
    <s v="SIM ENG KWANG"/>
    <n v="1000"/>
    <m/>
    <m/>
    <d v="2025-04-08T00:00:00"/>
    <m/>
    <n v="1"/>
    <n v="1000"/>
    <s v="PE"/>
    <s v="250-6174-000001"/>
    <n v="0"/>
    <n v="1000"/>
    <n v="0"/>
    <n v="0"/>
    <n v="0"/>
    <n v="0"/>
    <m/>
    <m/>
    <n v="0"/>
    <m/>
    <m/>
    <m/>
    <m/>
    <m/>
    <m/>
    <m/>
    <m/>
    <x v="315"/>
    <x v="29"/>
    <x v="29"/>
    <m/>
    <n v="0"/>
    <n v="0"/>
    <n v="0"/>
    <n v="0"/>
    <n v="0"/>
    <n v="0"/>
    <m/>
    <m/>
    <m/>
    <s v="No"/>
    <s v="W664523"/>
    <n v="0"/>
    <m/>
    <s v="J10025"/>
    <m/>
    <m/>
    <s v="S0361089"/>
  </r>
  <r>
    <x v="407"/>
    <n v="10000"/>
    <n v="20000"/>
    <d v="2025-04-08T00:00:00"/>
    <s v="502LAUGH"/>
    <s v=" 4:46:04 pm"/>
    <s v="4110602U5A"/>
    <m/>
    <x v="0"/>
    <s v="Yes"/>
    <x v="10"/>
    <x v="10"/>
    <s v="PS66"/>
    <s v="SIM ENG KWANG"/>
    <n v="2000"/>
    <m/>
    <m/>
    <d v="2025-04-08T00:00:00"/>
    <m/>
    <n v="1"/>
    <n v="2000"/>
    <s v="PE"/>
    <s v="250-6175-000001"/>
    <n v="0"/>
    <n v="2000"/>
    <n v="0"/>
    <n v="0"/>
    <n v="0"/>
    <n v="0"/>
    <m/>
    <m/>
    <n v="0"/>
    <m/>
    <m/>
    <m/>
    <m/>
    <m/>
    <m/>
    <m/>
    <m/>
    <x v="316"/>
    <x v="29"/>
    <x v="29"/>
    <m/>
    <n v="0"/>
    <n v="0"/>
    <n v="0"/>
    <n v="0"/>
    <n v="0"/>
    <n v="0"/>
    <m/>
    <m/>
    <m/>
    <s v="No"/>
    <s v="W664526"/>
    <n v="0"/>
    <m/>
    <s v="J10025"/>
    <m/>
    <m/>
    <s v="S0361090"/>
  </r>
  <r>
    <x v="288"/>
    <n v="10000"/>
    <n v="20000"/>
    <d v="2025-04-08T00:00:00"/>
    <s v="502LAUGH"/>
    <s v=" 5:49:28 pm"/>
    <s v="4103001U5/4103007U5"/>
    <m/>
    <x v="0"/>
    <s v="Yes"/>
    <x v="11"/>
    <x v="11"/>
    <s v="PM09"/>
    <s v="PANG JING FULL"/>
    <n v="500"/>
    <m/>
    <m/>
    <d v="2025-04-08T00:00:00"/>
    <m/>
    <n v="4"/>
    <n v="2000"/>
    <s v="PE"/>
    <s v="0B49097 REVAA0001"/>
    <n v="0"/>
    <n v="1000"/>
    <n v="1000"/>
    <n v="0"/>
    <n v="0"/>
    <n v="0"/>
    <m/>
    <m/>
    <n v="0"/>
    <m/>
    <m/>
    <m/>
    <m/>
    <m/>
    <m/>
    <m/>
    <m/>
    <x v="235"/>
    <x v="12"/>
    <x v="12"/>
    <m/>
    <n v="0"/>
    <n v="0"/>
    <n v="0"/>
    <n v="0"/>
    <n v="0"/>
    <n v="0"/>
    <m/>
    <m/>
    <m/>
    <s v="No"/>
    <s v="W664554"/>
    <n v="0"/>
    <m/>
    <s v="X24001-WD-SUZHOU"/>
    <m/>
    <m/>
    <s v="S0361288"/>
  </r>
  <r>
    <x v="408"/>
    <n v="10000"/>
    <n v="10000"/>
    <d v="2025-04-10T00:00:00"/>
    <s v="502LAUGH"/>
    <s v=" 8:41:05 am"/>
    <s v="SG-5650696"/>
    <m/>
    <x v="0"/>
    <s v="Yes"/>
    <x v="2"/>
    <x v="4"/>
    <s v="PM18"/>
    <s v="LAI CHIN YANG"/>
    <n v="16500"/>
    <m/>
    <m/>
    <d v="2025-04-08T00:00:00"/>
    <m/>
    <n v="12"/>
    <n v="198000"/>
    <s v="PE"/>
    <n v="80256220001"/>
    <n v="0"/>
    <n v="198000"/>
    <n v="0"/>
    <n v="0"/>
    <n v="0"/>
    <n v="0"/>
    <m/>
    <m/>
    <n v="0"/>
    <m/>
    <m/>
    <m/>
    <m/>
    <m/>
    <m/>
    <m/>
    <m/>
    <x v="228"/>
    <x v="11"/>
    <x v="11"/>
    <m/>
    <n v="0"/>
    <n v="0"/>
    <n v="0"/>
    <n v="0"/>
    <n v="0"/>
    <n v="0"/>
    <m/>
    <m/>
    <m/>
    <s v="No"/>
    <s v="W664558"/>
    <n v="0"/>
    <m/>
    <s v="B02083"/>
    <m/>
    <m/>
    <s v="S0361298"/>
  </r>
  <r>
    <x v="409"/>
    <n v="10000"/>
    <n v="20000"/>
    <d v="2025-04-09T00:00:00"/>
    <s v="502LAUGH"/>
    <s v=" 8:37:20 am"/>
    <s v="M0BUR8601"/>
    <m/>
    <x v="0"/>
    <s v="Yes"/>
    <x v="16"/>
    <x v="15"/>
    <s v="PMJ7"/>
    <s v="FOONG SEL YI"/>
    <n v="22500"/>
    <m/>
    <m/>
    <d v="2025-04-08T00:00:00"/>
    <m/>
    <n v="4"/>
    <n v="90000"/>
    <s v="PE"/>
    <s v="0F26707 EC C28470001"/>
    <n v="0"/>
    <n v="90000"/>
    <n v="0"/>
    <n v="0"/>
    <n v="0"/>
    <n v="0"/>
    <m/>
    <m/>
    <n v="0"/>
    <m/>
    <m/>
    <m/>
    <m/>
    <m/>
    <m/>
    <m/>
    <m/>
    <x v="317"/>
    <x v="65"/>
    <x v="10"/>
    <m/>
    <n v="0"/>
    <n v="0"/>
    <n v="0"/>
    <n v="0"/>
    <n v="0"/>
    <n v="0"/>
    <m/>
    <m/>
    <m/>
    <s v="No"/>
    <s v="W665913"/>
    <n v="0"/>
    <m/>
    <s v="I09082-TL"/>
    <m/>
    <m/>
    <s v="H0064821"/>
  </r>
  <r>
    <x v="410"/>
    <n v="10000"/>
    <n v="10000"/>
    <d v="2025-04-15T00:00:00"/>
    <s v="502LAUGH"/>
    <s v=" 4:21:49 pm"/>
    <s v="M0BUF4272"/>
    <m/>
    <x v="0"/>
    <s v="Yes"/>
    <x v="24"/>
    <x v="20"/>
    <s v="PS70"/>
    <s v="YEO WOO KEONG"/>
    <n v="3000"/>
    <m/>
    <m/>
    <d v="2025-04-08T00:00:00"/>
    <m/>
    <n v="2"/>
    <n v="6000"/>
    <s v="PE"/>
    <s v="100823881-75367 0001"/>
    <n v="0"/>
    <n v="6000"/>
    <n v="0"/>
    <n v="0"/>
    <n v="0"/>
    <n v="0"/>
    <m/>
    <m/>
    <n v="0"/>
    <m/>
    <m/>
    <m/>
    <m/>
    <m/>
    <m/>
    <m/>
    <m/>
    <x v="76"/>
    <x v="14"/>
    <x v="14"/>
    <m/>
    <n v="0"/>
    <n v="0"/>
    <n v="0"/>
    <n v="0"/>
    <n v="0"/>
    <n v="0"/>
    <m/>
    <m/>
    <m/>
    <s v="No"/>
    <s v="W665179"/>
    <n v="0"/>
    <m/>
    <s v="S19081-TH"/>
    <m/>
    <m/>
    <s v="H0064862"/>
  </r>
  <r>
    <x v="359"/>
    <n v="10000"/>
    <n v="20000"/>
    <d v="2025-04-09T00:00:00"/>
    <s v="502LAUGH"/>
    <d v="1899-12-30T10:42:59"/>
    <s v="M0BFL2381"/>
    <m/>
    <x v="1"/>
    <s v="Yes"/>
    <x v="12"/>
    <x v="12"/>
    <s v="PM80"/>
    <s v="YAP ZHI PING"/>
    <n v="2500"/>
    <m/>
    <m/>
    <d v="2025-04-08T00:00:00"/>
    <m/>
    <n v="16"/>
    <n v="40000"/>
    <s v="PE"/>
    <s v="751298400 REVA0001"/>
    <n v="0"/>
    <n v="40000"/>
    <n v="0"/>
    <n v="0"/>
    <n v="0"/>
    <n v="0"/>
    <m/>
    <m/>
    <n v="0"/>
    <m/>
    <m/>
    <m/>
    <m/>
    <m/>
    <m/>
    <m/>
    <m/>
    <x v="285"/>
    <x v="14"/>
    <x v="14"/>
    <m/>
    <n v="0"/>
    <n v="0"/>
    <n v="0"/>
    <n v="0"/>
    <n v="0"/>
    <n v="0"/>
    <m/>
    <m/>
    <m/>
    <s v="No"/>
    <s v="W664601"/>
    <n v="0"/>
    <m/>
    <s v="S19081-TH"/>
    <m/>
    <m/>
    <s v="H0064877"/>
  </r>
  <r>
    <x v="411"/>
    <n v="10000"/>
    <n v="10000"/>
    <d v="2025-04-08T00:00:00"/>
    <s v="502LAUGH"/>
    <s v=" 4:04:50 pm"/>
    <s v="SG-5644655 01"/>
    <m/>
    <x v="0"/>
    <s v="Yes"/>
    <x v="6"/>
    <x v="6"/>
    <s v="PS74"/>
    <s v="GOH CHIN TECK"/>
    <n v="1500"/>
    <m/>
    <m/>
    <d v="2025-04-08T00:00:00"/>
    <m/>
    <n v="6"/>
    <n v="9000"/>
    <s v="PE"/>
    <s v="15058362 REVB0001"/>
    <n v="0"/>
    <n v="9000"/>
    <n v="0"/>
    <n v="0"/>
    <n v="0"/>
    <n v="0"/>
    <m/>
    <m/>
    <n v="0"/>
    <m/>
    <m/>
    <m/>
    <m/>
    <m/>
    <m/>
    <m/>
    <m/>
    <x v="318"/>
    <x v="28"/>
    <x v="28"/>
    <m/>
    <n v="0"/>
    <n v="0"/>
    <n v="0"/>
    <n v="0"/>
    <n v="0"/>
    <n v="0"/>
    <m/>
    <m/>
    <m/>
    <s v="No"/>
    <s v="W664606"/>
    <n v="0"/>
    <m/>
    <s v="I09180"/>
    <m/>
    <m/>
    <s v="S0361664"/>
  </r>
  <r>
    <x v="412"/>
    <n v="10000"/>
    <n v="10000"/>
    <d v="2025-04-08T00:00:00"/>
    <s v="502LAUGH"/>
    <s v=" 4:04:50 pm"/>
    <s v="SG-5644655 01"/>
    <m/>
    <x v="0"/>
    <s v="Yes"/>
    <x v="6"/>
    <x v="6"/>
    <s v="PS74"/>
    <s v="GOH CHIN TECK"/>
    <n v="1500"/>
    <m/>
    <m/>
    <d v="2025-04-08T00:00:00"/>
    <m/>
    <n v="6"/>
    <n v="9000"/>
    <s v="PE"/>
    <s v="15058362 REVB0001"/>
    <n v="0"/>
    <n v="9000"/>
    <n v="0"/>
    <n v="0"/>
    <n v="0"/>
    <n v="0"/>
    <m/>
    <m/>
    <n v="0"/>
    <m/>
    <m/>
    <m/>
    <m/>
    <m/>
    <m/>
    <m/>
    <m/>
    <x v="318"/>
    <x v="28"/>
    <x v="28"/>
    <m/>
    <n v="0"/>
    <n v="0"/>
    <n v="0"/>
    <n v="0"/>
    <n v="0"/>
    <n v="0"/>
    <m/>
    <m/>
    <m/>
    <s v="No"/>
    <s v="W664607"/>
    <n v="0"/>
    <m/>
    <s v="I09180"/>
    <m/>
    <m/>
    <s v="S0361665"/>
  </r>
  <r>
    <x v="412"/>
    <n v="20000"/>
    <n v="10000"/>
    <d v="2025-04-08T00:00:00"/>
    <s v="502LAUGH"/>
    <s v=" 4:04:50 pm"/>
    <s v="SG-5644655 01"/>
    <m/>
    <x v="0"/>
    <s v="Yes"/>
    <x v="6"/>
    <x v="6"/>
    <s v="PS74"/>
    <s v="GOH CHIN TECK"/>
    <n v="1000"/>
    <m/>
    <m/>
    <d v="2025-04-08T00:00:00"/>
    <m/>
    <n v="6"/>
    <n v="6000"/>
    <s v="PE"/>
    <s v="15058362 REVB0001"/>
    <n v="0"/>
    <n v="6000"/>
    <n v="0"/>
    <n v="0"/>
    <n v="0"/>
    <n v="0"/>
    <m/>
    <m/>
    <n v="0"/>
    <m/>
    <m/>
    <m/>
    <m/>
    <m/>
    <m/>
    <m/>
    <m/>
    <x v="318"/>
    <x v="28"/>
    <x v="28"/>
    <m/>
    <n v="0"/>
    <n v="0"/>
    <n v="0"/>
    <n v="0"/>
    <n v="0"/>
    <n v="0"/>
    <m/>
    <m/>
    <m/>
    <s v="No"/>
    <s v="W664607"/>
    <n v="0"/>
    <m/>
    <s v="I09180"/>
    <m/>
    <m/>
    <s v="S0361665"/>
  </r>
  <r>
    <x v="412"/>
    <n v="30000"/>
    <n v="10000"/>
    <d v="2025-04-08T00:00:00"/>
    <s v="502LAUGH"/>
    <s v=" 4:04:50 pm"/>
    <s v="SG-5644655 01"/>
    <m/>
    <x v="0"/>
    <s v="Yes"/>
    <x v="6"/>
    <x v="6"/>
    <s v="PS74"/>
    <s v="GOH CHIN TECK"/>
    <n v="1500"/>
    <m/>
    <m/>
    <d v="2025-04-08T00:00:00"/>
    <m/>
    <n v="6"/>
    <n v="9000"/>
    <s v="PE"/>
    <s v="15058362 REVB0001"/>
    <n v="0"/>
    <n v="9000"/>
    <n v="0"/>
    <n v="0"/>
    <n v="0"/>
    <n v="0"/>
    <m/>
    <m/>
    <n v="0"/>
    <m/>
    <m/>
    <m/>
    <m/>
    <m/>
    <m/>
    <m/>
    <m/>
    <x v="318"/>
    <x v="28"/>
    <x v="28"/>
    <m/>
    <n v="0"/>
    <n v="0"/>
    <n v="0"/>
    <n v="0"/>
    <n v="0"/>
    <n v="0"/>
    <m/>
    <m/>
    <m/>
    <s v="No"/>
    <s v="W664607"/>
    <n v="0"/>
    <m/>
    <s v="I09180"/>
    <m/>
    <m/>
    <s v="S0361665"/>
  </r>
  <r>
    <x v="413"/>
    <n v="10000"/>
    <n v="10000"/>
    <d v="2025-04-08T00:00:00"/>
    <s v="502LAUGH"/>
    <s v=" 5:53:12 pm"/>
    <s v="SG-5644655 01"/>
    <m/>
    <x v="0"/>
    <s v="Yes"/>
    <x v="6"/>
    <x v="6"/>
    <s v="PS74"/>
    <s v="GOH CHIN TECK"/>
    <n v="3333"/>
    <m/>
    <m/>
    <d v="2025-04-08T00:00:00"/>
    <m/>
    <n v="6"/>
    <n v="20000"/>
    <s v="PE"/>
    <s v="15056431 REVB0001"/>
    <n v="0"/>
    <n v="20000"/>
    <n v="0"/>
    <n v="0"/>
    <n v="0"/>
    <n v="0"/>
    <m/>
    <m/>
    <n v="0"/>
    <m/>
    <m/>
    <m/>
    <m/>
    <m/>
    <m/>
    <m/>
    <m/>
    <x v="319"/>
    <x v="68"/>
    <x v="66"/>
    <m/>
    <n v="0"/>
    <n v="0"/>
    <n v="0"/>
    <n v="0"/>
    <n v="0"/>
    <n v="0"/>
    <m/>
    <m/>
    <m/>
    <s v="No"/>
    <s v="W664618"/>
    <n v="0"/>
    <m/>
    <s v="I09180-SUNNINGDALE"/>
    <m/>
    <m/>
    <s v="S0361711"/>
  </r>
  <r>
    <x v="413"/>
    <n v="20000"/>
    <n v="10000"/>
    <d v="2025-04-08T00:00:00"/>
    <s v="502LAUGH"/>
    <s v=" 5:53:12 pm"/>
    <s v="SG-5644655 01"/>
    <m/>
    <x v="0"/>
    <s v="Yes"/>
    <x v="6"/>
    <x v="6"/>
    <s v="PS74"/>
    <s v="GOH CHIN TECK"/>
    <n v="1667"/>
    <m/>
    <m/>
    <d v="2025-04-08T00:00:00"/>
    <m/>
    <n v="6"/>
    <n v="10000"/>
    <s v="PE"/>
    <s v="15056431 REVB0001"/>
    <n v="0"/>
    <n v="10000"/>
    <n v="0"/>
    <n v="0"/>
    <n v="0"/>
    <n v="0"/>
    <m/>
    <m/>
    <n v="0"/>
    <m/>
    <m/>
    <m/>
    <m/>
    <m/>
    <m/>
    <m/>
    <m/>
    <x v="319"/>
    <x v="68"/>
    <x v="66"/>
    <m/>
    <n v="0"/>
    <n v="0"/>
    <n v="0"/>
    <n v="0"/>
    <n v="0"/>
    <n v="0"/>
    <m/>
    <m/>
    <m/>
    <s v="No"/>
    <s v="W664618"/>
    <n v="0"/>
    <m/>
    <s v="I09180-SUNNINGDALE"/>
    <m/>
    <m/>
    <s v="S0361711"/>
  </r>
  <r>
    <x v="175"/>
    <n v="10000"/>
    <n v="20000"/>
    <d v="2025-04-09T00:00:00"/>
    <s v="502LAUGH"/>
    <s v=" 8:34:05 am"/>
    <s v="J00WT7100"/>
    <m/>
    <x v="1"/>
    <s v="Yes"/>
    <x v="19"/>
    <x v="16"/>
    <s v="PS95"/>
    <s v="LIM CHENG LEONG"/>
    <n v="1250"/>
    <m/>
    <m/>
    <d v="2025-04-08T00:00:00"/>
    <m/>
    <n v="4"/>
    <n v="5000"/>
    <s v="PE"/>
    <n v="80834730001"/>
    <n v="0"/>
    <n v="5000"/>
    <n v="0"/>
    <n v="0"/>
    <n v="0"/>
    <n v="0"/>
    <m/>
    <m/>
    <n v="0"/>
    <m/>
    <m/>
    <m/>
    <m/>
    <m/>
    <m/>
    <m/>
    <m/>
    <x v="145"/>
    <x v="11"/>
    <x v="11"/>
    <m/>
    <n v="0"/>
    <n v="0"/>
    <n v="0"/>
    <n v="0"/>
    <n v="0"/>
    <n v="0"/>
    <m/>
    <m/>
    <m/>
    <s v="No"/>
    <s v="W664620"/>
    <n v="0"/>
    <m/>
    <s v="B02083"/>
    <m/>
    <m/>
    <s v="S0361716"/>
  </r>
  <r>
    <x v="414"/>
    <n v="10000"/>
    <n v="10000"/>
    <d v="2025-04-09T00:00:00"/>
    <s v="502LAUGH"/>
    <s v=" 4:30:36 pm"/>
    <s v="SG-5652869 01"/>
    <m/>
    <x v="0"/>
    <s v="Yes"/>
    <x v="27"/>
    <x v="20"/>
    <s v="PS19"/>
    <s v="SNG KOK CHENG"/>
    <n v="10000"/>
    <m/>
    <m/>
    <d v="2025-04-08T00:00:00"/>
    <m/>
    <n v="9"/>
    <n v="90000"/>
    <s v="PE"/>
    <s v="NOBU RADIO-DARK 0001"/>
    <n v="0"/>
    <n v="90000"/>
    <n v="0"/>
    <n v="0"/>
    <n v="0"/>
    <n v="0"/>
    <m/>
    <m/>
    <n v="0"/>
    <m/>
    <m/>
    <m/>
    <m/>
    <m/>
    <m/>
    <m/>
    <m/>
    <x v="320"/>
    <x v="36"/>
    <x v="36"/>
    <m/>
    <n v="0"/>
    <n v="0"/>
    <n v="0"/>
    <n v="0"/>
    <n v="0"/>
    <n v="0"/>
    <m/>
    <m/>
    <m/>
    <s v="No"/>
    <s v="W664625"/>
    <n v="0"/>
    <m/>
    <s v="H08117"/>
    <m/>
    <m/>
    <s v="S0361733"/>
  </r>
  <r>
    <x v="415"/>
    <n v="10000"/>
    <n v="10000"/>
    <d v="2025-04-09T00:00:00"/>
    <s v="502LAUGH"/>
    <s v=" 1:30:46 pm"/>
    <s v="SG-5652838 01"/>
    <m/>
    <x v="0"/>
    <s v="Yes"/>
    <x v="17"/>
    <x v="16"/>
    <s v="PM11"/>
    <s v="TEE MENG CHAI"/>
    <n v="17500"/>
    <m/>
    <m/>
    <d v="2025-04-08T00:00:00"/>
    <m/>
    <n v="4"/>
    <n v="70000"/>
    <s v="PE"/>
    <s v="BLANK-100X125MM0001"/>
    <n v="0"/>
    <n v="70000"/>
    <n v="0"/>
    <n v="0"/>
    <n v="0"/>
    <n v="0"/>
    <m/>
    <m/>
    <n v="0"/>
    <m/>
    <m/>
    <m/>
    <m/>
    <m/>
    <m/>
    <m/>
    <m/>
    <x v="321"/>
    <x v="69"/>
    <x v="67"/>
    <m/>
    <n v="0"/>
    <n v="0"/>
    <n v="0"/>
    <n v="0"/>
    <n v="0"/>
    <n v="0"/>
    <m/>
    <m/>
    <m/>
    <s v="No"/>
    <s v="W664626"/>
    <n v="0"/>
    <m/>
    <s v="E05126"/>
    <m/>
    <m/>
    <s v="S0361741"/>
  </r>
  <r>
    <x v="363"/>
    <n v="10000"/>
    <n v="20000"/>
    <d v="2025-04-09T00:00:00"/>
    <s v="502LAUGH"/>
    <s v=" 8:36:21 am"/>
    <n v="10620258104"/>
    <m/>
    <x v="1"/>
    <s v="Yes"/>
    <x v="3"/>
    <x v="3"/>
    <s v="PM74"/>
    <s v="YONG CHEE SOON"/>
    <n v="66"/>
    <m/>
    <m/>
    <d v="2025-04-08T00:00:00"/>
    <m/>
    <n v="168"/>
    <n v="11088"/>
    <s v="PE"/>
    <s v="7K5U6-80002-FT0001"/>
    <n v="0"/>
    <n v="2000"/>
    <n v="9088"/>
    <n v="0"/>
    <n v="0"/>
    <n v="0"/>
    <m/>
    <m/>
    <n v="0"/>
    <m/>
    <m/>
    <m/>
    <m/>
    <m/>
    <m/>
    <m/>
    <m/>
    <x v="289"/>
    <x v="1"/>
    <x v="1"/>
    <m/>
    <n v="0"/>
    <n v="0"/>
    <n v="0"/>
    <n v="0"/>
    <n v="0"/>
    <n v="0"/>
    <m/>
    <m/>
    <m/>
    <s v="No"/>
    <s v="W665432"/>
    <n v="0"/>
    <m/>
    <s v="H08031-JIM"/>
    <m/>
    <m/>
    <s v="S0361848"/>
  </r>
  <r>
    <x v="180"/>
    <n v="10000"/>
    <n v="20000"/>
    <d v="2025-04-11T00:00:00"/>
    <s v="502LAUGH"/>
    <s v=" 8:41:31 am"/>
    <s v="10620258021/10620258023/10620258018"/>
    <m/>
    <x v="1"/>
    <s v="Yes"/>
    <x v="3"/>
    <x v="3"/>
    <s v="PM74"/>
    <s v="YONG CHEE SOON"/>
    <n v="1250"/>
    <m/>
    <m/>
    <d v="2025-04-08T00:00:00"/>
    <m/>
    <n v="88"/>
    <n v="110000"/>
    <s v="PE"/>
    <s v="CZ107-80016-FT0001"/>
    <n v="0"/>
    <n v="100000"/>
    <n v="10000"/>
    <n v="0"/>
    <n v="0"/>
    <n v="0"/>
    <m/>
    <m/>
    <n v="0"/>
    <m/>
    <m/>
    <m/>
    <m/>
    <m/>
    <m/>
    <m/>
    <m/>
    <x v="149"/>
    <x v="20"/>
    <x v="20"/>
    <m/>
    <n v="0"/>
    <n v="0"/>
    <n v="0"/>
    <n v="0"/>
    <n v="0"/>
    <n v="0"/>
    <m/>
    <m/>
    <m/>
    <s v="No"/>
    <s v="W664632"/>
    <n v="0"/>
    <m/>
    <s v="H08031-JIM-M"/>
    <m/>
    <m/>
    <s v="S0361876"/>
  </r>
  <r>
    <x v="364"/>
    <n v="10000"/>
    <n v="20000"/>
    <d v="2025-04-14T00:00:00"/>
    <s v="502LAUGH"/>
    <s v=" 8:45:37 am"/>
    <n v="10620258104"/>
    <m/>
    <x v="1"/>
    <s v="Yes"/>
    <x v="3"/>
    <x v="3"/>
    <s v="PM74"/>
    <s v="YONG CHEE SOON"/>
    <n v="546"/>
    <m/>
    <m/>
    <d v="2025-04-08T00:00:00"/>
    <m/>
    <n v="88"/>
    <n v="48048"/>
    <s v="PE"/>
    <s v="6ZD36-800010001"/>
    <n v="0"/>
    <n v="30000"/>
    <n v="18048"/>
    <n v="0"/>
    <n v="0"/>
    <n v="0"/>
    <m/>
    <m/>
    <n v="0"/>
    <m/>
    <m/>
    <m/>
    <m/>
    <m/>
    <m/>
    <m/>
    <m/>
    <x v="290"/>
    <x v="20"/>
    <x v="20"/>
    <m/>
    <n v="0"/>
    <n v="0"/>
    <n v="0"/>
    <n v="0"/>
    <n v="0"/>
    <n v="0"/>
    <m/>
    <m/>
    <m/>
    <s v="No"/>
    <s v="W664633"/>
    <n v="0"/>
    <m/>
    <s v="H08031-JIM-M"/>
    <m/>
    <m/>
    <s v="S0361878"/>
  </r>
  <r>
    <x v="181"/>
    <n v="10000"/>
    <n v="20000"/>
    <d v="2025-04-16T00:00:00"/>
    <s v="502LAUGH"/>
    <s v=" 5:30:26 pm"/>
    <s v="10620258021/10620258023/10620258018"/>
    <m/>
    <x v="1"/>
    <s v="Yes"/>
    <x v="3"/>
    <x v="3"/>
    <s v="PM74"/>
    <s v="YONG CHEE SOON"/>
    <n v="1250"/>
    <m/>
    <m/>
    <d v="2025-04-08T00:00:00"/>
    <m/>
    <n v="88"/>
    <n v="110000"/>
    <s v="PE"/>
    <s v="N9K04-80019-FT0001"/>
    <n v="0"/>
    <n v="100000"/>
    <n v="10000"/>
    <n v="0"/>
    <n v="0"/>
    <n v="0"/>
    <m/>
    <m/>
    <n v="0"/>
    <m/>
    <m/>
    <m/>
    <m/>
    <m/>
    <m/>
    <m/>
    <m/>
    <x v="150"/>
    <x v="20"/>
    <x v="20"/>
    <m/>
    <n v="0"/>
    <n v="0"/>
    <n v="0"/>
    <n v="0"/>
    <n v="0"/>
    <n v="0"/>
    <m/>
    <m/>
    <m/>
    <s v="No"/>
    <s v="W665119"/>
    <n v="0"/>
    <m/>
    <s v="H08031-JIM-M"/>
    <m/>
    <m/>
    <s v="S0361879"/>
  </r>
  <r>
    <x v="182"/>
    <n v="10000"/>
    <n v="20000"/>
    <d v="2025-04-16T00:00:00"/>
    <s v="502LAUGH"/>
    <d v="1899-12-30T11:14:16"/>
    <n v="10620258018"/>
    <m/>
    <x v="1"/>
    <s v="Yes"/>
    <x v="3"/>
    <x v="3"/>
    <s v="PM74"/>
    <s v="YONG CHEE SOON"/>
    <n v="1250"/>
    <m/>
    <m/>
    <d v="2025-04-08T00:00:00"/>
    <m/>
    <n v="88"/>
    <n v="110000"/>
    <s v="PE"/>
    <s v="3YM73-80008-FT0001"/>
    <n v="0"/>
    <n v="100000"/>
    <n v="10000"/>
    <n v="0"/>
    <n v="0"/>
    <n v="0"/>
    <m/>
    <m/>
    <n v="0"/>
    <m/>
    <m/>
    <m/>
    <m/>
    <m/>
    <m/>
    <m/>
    <m/>
    <x v="151"/>
    <x v="20"/>
    <x v="20"/>
    <m/>
    <n v="0"/>
    <n v="0"/>
    <n v="0"/>
    <n v="0"/>
    <n v="0"/>
    <n v="0"/>
    <m/>
    <m/>
    <m/>
    <s v="No"/>
    <s v="W664999"/>
    <n v="0"/>
    <m/>
    <s v="H08031-JIM-M"/>
    <m/>
    <m/>
    <s v="S0361880"/>
  </r>
  <r>
    <x v="183"/>
    <n v="10000"/>
    <n v="20000"/>
    <d v="2025-04-11T00:00:00"/>
    <s v="502LAUGH"/>
    <s v=" 8:41:31 am"/>
    <s v="10620258021/10620258023/10620258018"/>
    <m/>
    <x v="1"/>
    <s v="Yes"/>
    <x v="3"/>
    <x v="3"/>
    <s v="PM74"/>
    <s v="YONG CHEE SOON"/>
    <n v="1250"/>
    <m/>
    <m/>
    <d v="2025-04-08T00:00:00"/>
    <m/>
    <n v="88"/>
    <n v="110000"/>
    <s v="PE"/>
    <s v="3YM77-80008-FT0001"/>
    <n v="0"/>
    <n v="100000"/>
    <n v="10000"/>
    <n v="0"/>
    <n v="0"/>
    <n v="0"/>
    <m/>
    <m/>
    <n v="0"/>
    <m/>
    <m/>
    <m/>
    <m/>
    <m/>
    <m/>
    <m/>
    <m/>
    <x v="152"/>
    <x v="20"/>
    <x v="20"/>
    <m/>
    <n v="0"/>
    <n v="0"/>
    <n v="0"/>
    <n v="0"/>
    <n v="0"/>
    <n v="0"/>
    <m/>
    <m/>
    <m/>
    <s v="No"/>
    <s v="W665000"/>
    <n v="0"/>
    <m/>
    <s v="H08031-JIM-M"/>
    <m/>
    <m/>
    <s v="S0361881"/>
  </r>
  <r>
    <x v="42"/>
    <n v="10000"/>
    <n v="30000"/>
    <d v="2025-04-08T00:00:00"/>
    <s v="502LAUGH"/>
    <s v=" 1:05:56 pm"/>
    <n v="10656256095"/>
    <m/>
    <x v="2"/>
    <s v="Yes"/>
    <x v="35"/>
    <x v="19"/>
    <s v="QM78"/>
    <s v="WONG SEAU JIN"/>
    <n v="8000"/>
    <m/>
    <m/>
    <d v="2025-04-08T00:00:00"/>
    <m/>
    <n v="11"/>
    <n v="88000"/>
    <s v="PE"/>
    <s v="E5Z01-80008-FT0001"/>
    <n v="0"/>
    <n v="80000"/>
    <n v="8000"/>
    <n v="0"/>
    <n v="0"/>
    <n v="0"/>
    <m/>
    <m/>
    <n v="0"/>
    <m/>
    <m/>
    <m/>
    <m/>
    <m/>
    <m/>
    <m/>
    <m/>
    <x v="32"/>
    <x v="20"/>
    <x v="20"/>
    <m/>
    <n v="0"/>
    <n v="0"/>
    <n v="0"/>
    <n v="0"/>
    <n v="0"/>
    <n v="0"/>
    <m/>
    <m/>
    <m/>
    <s v="No"/>
    <s v="W664635"/>
    <n v="0"/>
    <m/>
    <s v="H08031-JIM-M"/>
    <m/>
    <m/>
    <s v="S0361883"/>
  </r>
  <r>
    <x v="185"/>
    <n v="10000"/>
    <n v="20000"/>
    <d v="2025-04-11T00:00:00"/>
    <s v="502LAUGH"/>
    <s v=" 8:39:38 am"/>
    <s v="10620258021/10620258023/10620258018"/>
    <m/>
    <x v="1"/>
    <s v="Yes"/>
    <x v="3"/>
    <x v="3"/>
    <s v="PM74"/>
    <s v="YONG CHEE SOON"/>
    <n v="1250"/>
    <m/>
    <m/>
    <d v="2025-04-08T00:00:00"/>
    <m/>
    <n v="88"/>
    <n v="110000"/>
    <s v="PE"/>
    <s v="F6U62-80030-FT0001"/>
    <n v="0"/>
    <n v="100000"/>
    <n v="10000"/>
    <n v="0"/>
    <n v="0"/>
    <n v="0"/>
    <m/>
    <m/>
    <n v="0"/>
    <m/>
    <m/>
    <m/>
    <m/>
    <m/>
    <m/>
    <m/>
    <m/>
    <x v="154"/>
    <x v="20"/>
    <x v="20"/>
    <m/>
    <n v="0"/>
    <n v="0"/>
    <n v="0"/>
    <n v="0"/>
    <n v="0"/>
    <n v="0"/>
    <m/>
    <m/>
    <m/>
    <s v="No"/>
    <s v="W664636"/>
    <n v="0"/>
    <m/>
    <s v="H08031-JIM-M"/>
    <m/>
    <m/>
    <s v="S0361885"/>
  </r>
  <r>
    <x v="186"/>
    <n v="10000"/>
    <n v="20000"/>
    <d v="2025-04-16T00:00:00"/>
    <s v="502LAUGH"/>
    <s v=" 5:32:07 pm"/>
    <s v="10620258021/10620258023/10620258018"/>
    <m/>
    <x v="1"/>
    <s v="Yes"/>
    <x v="3"/>
    <x v="3"/>
    <s v="PM74"/>
    <s v="YONG CHEE SOON"/>
    <n v="2500"/>
    <m/>
    <m/>
    <d v="2025-04-08T00:00:00"/>
    <m/>
    <n v="88"/>
    <n v="220000"/>
    <s v="PE"/>
    <s v="F6U66-80033-FT0001"/>
    <n v="0"/>
    <n v="200000"/>
    <n v="20000"/>
    <n v="0"/>
    <n v="0"/>
    <n v="0"/>
    <m/>
    <m/>
    <n v="0"/>
    <m/>
    <m/>
    <m/>
    <m/>
    <m/>
    <m/>
    <m/>
    <m/>
    <x v="155"/>
    <x v="20"/>
    <x v="20"/>
    <m/>
    <n v="0"/>
    <n v="0"/>
    <n v="0"/>
    <n v="0"/>
    <n v="0"/>
    <n v="0"/>
    <m/>
    <m/>
    <m/>
    <s v="No"/>
    <s v="W665120"/>
    <n v="0"/>
    <m/>
    <s v="H08031-JIM-M"/>
    <m/>
    <m/>
    <s v="S0361894"/>
  </r>
  <r>
    <x v="330"/>
    <n v="10000"/>
    <n v="30000"/>
    <d v="2025-04-08T00:00:00"/>
    <s v="502LAUGH"/>
    <s v=" 4:44:59 pm"/>
    <s v="10656256085/10620258108"/>
    <m/>
    <x v="2"/>
    <s v="Yes"/>
    <x v="35"/>
    <x v="19"/>
    <s v="QM78"/>
    <s v="WONG SEAU JIN"/>
    <n v="10000"/>
    <m/>
    <m/>
    <d v="2025-04-08T00:00:00"/>
    <m/>
    <n v="11"/>
    <n v="110000"/>
    <s v="PE"/>
    <s v="F6U65-80033-FT0001"/>
    <n v="0"/>
    <n v="100000"/>
    <n v="10000"/>
    <n v="0"/>
    <n v="0"/>
    <n v="0"/>
    <m/>
    <m/>
    <n v="0"/>
    <m/>
    <m/>
    <m/>
    <m/>
    <m/>
    <m/>
    <m/>
    <m/>
    <x v="263"/>
    <x v="20"/>
    <x v="20"/>
    <m/>
    <n v="0"/>
    <n v="0"/>
    <n v="0"/>
    <n v="0"/>
    <n v="0"/>
    <n v="0"/>
    <m/>
    <m/>
    <m/>
    <s v="No"/>
    <s v="W664638"/>
    <n v="0"/>
    <m/>
    <s v="H08031-JIM-M"/>
    <m/>
    <m/>
    <s v="S0361895"/>
  </r>
  <r>
    <x v="187"/>
    <n v="10000"/>
    <n v="20000"/>
    <d v="2025-04-11T00:00:00"/>
    <s v="502LAUGH"/>
    <s v=" 8:43:29 am"/>
    <s v="10620258021/10620258023/10620258018"/>
    <m/>
    <x v="1"/>
    <s v="Yes"/>
    <x v="3"/>
    <x v="3"/>
    <s v="PM74"/>
    <s v="YONG CHEE SOON"/>
    <n v="1250"/>
    <m/>
    <m/>
    <d v="2025-04-08T00:00:00"/>
    <m/>
    <n v="88"/>
    <n v="110000"/>
    <s v="PE"/>
    <s v="3YM57-80010-FT0001"/>
    <n v="0"/>
    <n v="100000"/>
    <n v="10000"/>
    <n v="0"/>
    <n v="0"/>
    <n v="0"/>
    <m/>
    <m/>
    <n v="0"/>
    <m/>
    <m/>
    <m/>
    <m/>
    <m/>
    <m/>
    <m/>
    <m/>
    <x v="156"/>
    <x v="20"/>
    <x v="20"/>
    <m/>
    <n v="0"/>
    <n v="0"/>
    <n v="0"/>
    <n v="0"/>
    <n v="0"/>
    <n v="0"/>
    <m/>
    <m/>
    <m/>
    <s v="No"/>
    <s v="W665001"/>
    <n v="0"/>
    <m/>
    <s v="H08031-JIM-M"/>
    <m/>
    <m/>
    <s v="S0361896"/>
  </r>
  <r>
    <x v="130"/>
    <n v="10000"/>
    <n v="30000"/>
    <d v="2025-04-08T00:00:00"/>
    <s v="502LAUGH"/>
    <s v=" 1:04:46 pm"/>
    <n v="10656256091"/>
    <m/>
    <x v="2"/>
    <s v="Yes"/>
    <x v="35"/>
    <x v="19"/>
    <s v="QM78"/>
    <s v="WONG SEAU JIN"/>
    <n v="3637"/>
    <m/>
    <m/>
    <d v="2025-04-08T00:00:00"/>
    <m/>
    <n v="11"/>
    <n v="40007"/>
    <s v="PE"/>
    <s v="9R1W4-80001-FT0001"/>
    <n v="0"/>
    <n v="40000"/>
    <n v="7"/>
    <n v="0"/>
    <n v="0"/>
    <n v="0"/>
    <m/>
    <m/>
    <n v="0"/>
    <m/>
    <m/>
    <m/>
    <m/>
    <m/>
    <m/>
    <m/>
    <m/>
    <x v="113"/>
    <x v="20"/>
    <x v="20"/>
    <m/>
    <n v="0"/>
    <n v="0"/>
    <n v="0"/>
    <n v="0"/>
    <n v="0"/>
    <n v="0"/>
    <m/>
    <m/>
    <m/>
    <s v="No"/>
    <s v="W664660"/>
    <n v="0"/>
    <m/>
    <s v="H08031-JIM-M"/>
    <m/>
    <m/>
    <s v="S0361925"/>
  </r>
  <r>
    <x v="257"/>
    <n v="10000"/>
    <n v="30000"/>
    <d v="2025-04-11T00:00:00"/>
    <s v="502LAUGH"/>
    <s v=" 8:53:55 am"/>
    <s v="SG-5653741 01"/>
    <m/>
    <x v="1"/>
    <s v="Yes"/>
    <x v="9"/>
    <x v="9"/>
    <s v="PM30"/>
    <s v="OH KIAN YUAN"/>
    <n v="32500"/>
    <m/>
    <m/>
    <d v="2025-04-08T00:00:00"/>
    <m/>
    <n v="4"/>
    <n v="130000"/>
    <s v="PE"/>
    <s v="HSA SECURITY LAB0001"/>
    <n v="0"/>
    <n v="100000"/>
    <n v="30000"/>
    <n v="0"/>
    <n v="0"/>
    <n v="0"/>
    <m/>
    <m/>
    <n v="0"/>
    <m/>
    <m/>
    <m/>
    <m/>
    <m/>
    <m/>
    <m/>
    <m/>
    <x v="210"/>
    <x v="48"/>
    <x v="48"/>
    <m/>
    <n v="0"/>
    <n v="0"/>
    <n v="0"/>
    <n v="0"/>
    <n v="0"/>
    <n v="0"/>
    <m/>
    <m/>
    <m/>
    <s v="No"/>
    <s v="W664661"/>
    <n v="0"/>
    <m/>
    <s v="S19337-HEALTHCARE"/>
    <m/>
    <m/>
    <s v="S0361927"/>
  </r>
  <r>
    <x v="416"/>
    <n v="10000"/>
    <n v="20000"/>
    <d v="2025-04-09T00:00:00"/>
    <s v="502LAUGH"/>
    <d v="1899-12-30T10:15:01"/>
    <s v="U3117S008/4047SE"/>
    <m/>
    <x v="1"/>
    <s v="Yes"/>
    <x v="14"/>
    <x v="13"/>
    <s v="PM87"/>
    <s v="LEE SHIEN WEI"/>
    <n v="550"/>
    <m/>
    <m/>
    <d v="2025-04-08T00:00:00"/>
    <m/>
    <n v="2"/>
    <n v="1100"/>
    <s v="PE"/>
    <n v="4.40170086005E+17"/>
    <n v="0"/>
    <n v="1000"/>
    <n v="100"/>
    <n v="0"/>
    <n v="0"/>
    <n v="0"/>
    <m/>
    <m/>
    <n v="0"/>
    <m/>
    <m/>
    <m/>
    <m/>
    <m/>
    <m/>
    <m/>
    <m/>
    <x v="322"/>
    <x v="7"/>
    <x v="7"/>
    <m/>
    <n v="0"/>
    <n v="0"/>
    <n v="0"/>
    <n v="0"/>
    <n v="0"/>
    <n v="0"/>
    <m/>
    <m/>
    <m/>
    <s v="No"/>
    <s v="W664666"/>
    <n v="0"/>
    <m/>
    <s v="T20096"/>
    <m/>
    <m/>
    <s v="S0361936"/>
  </r>
  <r>
    <x v="199"/>
    <n v="10000"/>
    <n v="20000"/>
    <d v="2025-04-08T00:00:00"/>
    <s v="502LAUGH"/>
    <s v=" 4:45:43 pm"/>
    <s v="BYM039-02"/>
    <m/>
    <x v="1"/>
    <s v="Yes"/>
    <x v="19"/>
    <x v="16"/>
    <s v="PS95"/>
    <s v="LIM CHENG LEONG"/>
    <n v="334"/>
    <m/>
    <m/>
    <d v="2025-04-08T00:00:00"/>
    <m/>
    <n v="9"/>
    <n v="3006"/>
    <s v="PE"/>
    <s v="GR-1810001"/>
    <n v="0"/>
    <n v="3000"/>
    <n v="6"/>
    <n v="0"/>
    <n v="0"/>
    <n v="0"/>
    <m/>
    <m/>
    <n v="0"/>
    <m/>
    <m/>
    <m/>
    <m/>
    <m/>
    <m/>
    <m/>
    <m/>
    <x v="164"/>
    <x v="22"/>
    <x v="22"/>
    <m/>
    <n v="0"/>
    <n v="0"/>
    <n v="0"/>
    <n v="0"/>
    <n v="0"/>
    <n v="0"/>
    <m/>
    <m/>
    <m/>
    <s v="No"/>
    <s v="W664673"/>
    <n v="0"/>
    <m/>
    <s v="G07076"/>
    <m/>
    <m/>
    <s v="S0361949"/>
  </r>
  <r>
    <x v="200"/>
    <n v="10000"/>
    <n v="40000"/>
    <d v="2025-04-25T00:00:00"/>
    <s v="502LAUGH"/>
    <s v=" 5:53:32 pm"/>
    <s v="D008O0591/D008O0561"/>
    <m/>
    <x v="2"/>
    <s v="Yes"/>
    <x v="22"/>
    <x v="19"/>
    <s v="QM54"/>
    <s v="TAN SWEE LENG"/>
    <n v="60000"/>
    <m/>
    <m/>
    <d v="2025-04-08T00:00:00"/>
    <m/>
    <n v="3"/>
    <n v="180000"/>
    <s v="PE"/>
    <s v="1VV24-80029-FT0001"/>
    <n v="0"/>
    <n v="177778"/>
    <n v="2222"/>
    <n v="0"/>
    <n v="0"/>
    <n v="0"/>
    <m/>
    <m/>
    <n v="0"/>
    <m/>
    <m/>
    <m/>
    <m/>
    <m/>
    <m/>
    <m/>
    <m/>
    <x v="165"/>
    <x v="20"/>
    <x v="20"/>
    <m/>
    <n v="0"/>
    <n v="0"/>
    <n v="0"/>
    <n v="0"/>
    <n v="0"/>
    <n v="0"/>
    <m/>
    <m/>
    <m/>
    <s v="No"/>
    <s v="W665436"/>
    <n v="0"/>
    <m/>
    <s v="H08031-JIM-M"/>
    <m/>
    <m/>
    <s v="S0361954"/>
  </r>
  <r>
    <x v="331"/>
    <n v="10000"/>
    <n v="30000"/>
    <d v="2025-04-08T00:00:00"/>
    <s v="502LAUGH"/>
    <s v=" 3:35:03 pm"/>
    <n v="10620258108"/>
    <m/>
    <x v="2"/>
    <s v="Yes"/>
    <x v="35"/>
    <x v="19"/>
    <s v="QM78"/>
    <s v="WONG SEAU JIN"/>
    <n v="8000"/>
    <m/>
    <m/>
    <d v="2025-04-08T00:00:00"/>
    <m/>
    <n v="11"/>
    <n v="88000"/>
    <s v="PE"/>
    <s v="C2P08-80005-FT0001"/>
    <n v="0"/>
    <n v="80000"/>
    <n v="8000"/>
    <n v="0"/>
    <n v="0"/>
    <n v="0"/>
    <m/>
    <m/>
    <n v="0"/>
    <m/>
    <m/>
    <m/>
    <m/>
    <m/>
    <m/>
    <m/>
    <m/>
    <x v="264"/>
    <x v="20"/>
    <x v="20"/>
    <m/>
    <n v="0"/>
    <n v="0"/>
    <n v="0"/>
    <n v="0"/>
    <n v="0"/>
    <n v="0"/>
    <m/>
    <m/>
    <m/>
    <s v="No"/>
    <s v="W664676"/>
    <n v="0"/>
    <m/>
    <s v="H08031-JIM-M"/>
    <m/>
    <m/>
    <s v="S0361946"/>
  </r>
  <r>
    <x v="201"/>
    <n v="10000"/>
    <n v="20000"/>
    <d v="2025-04-16T00:00:00"/>
    <s v="502LAUGH"/>
    <s v=" 5:31:21 pm"/>
    <s v="10620258021/10620258023/10620258018"/>
    <m/>
    <x v="1"/>
    <s v="Yes"/>
    <x v="3"/>
    <x v="3"/>
    <s v="PM74"/>
    <s v="YONG CHEE SOON"/>
    <n v="1250"/>
    <m/>
    <m/>
    <d v="2025-04-08T00:00:00"/>
    <m/>
    <n v="88"/>
    <n v="110000"/>
    <s v="PE"/>
    <s v="3YM62-80017-FT0001"/>
    <n v="0"/>
    <n v="100000"/>
    <n v="10000"/>
    <n v="0"/>
    <n v="0"/>
    <n v="0"/>
    <m/>
    <m/>
    <n v="0"/>
    <m/>
    <m/>
    <m/>
    <m/>
    <m/>
    <m/>
    <m/>
    <m/>
    <x v="111"/>
    <x v="20"/>
    <x v="20"/>
    <m/>
    <n v="0"/>
    <n v="0"/>
    <n v="0"/>
    <n v="0"/>
    <n v="0"/>
    <n v="0"/>
    <m/>
    <m/>
    <m/>
    <s v="No"/>
    <s v="W665121"/>
    <n v="0"/>
    <m/>
    <s v="H08031-JIM-M"/>
    <m/>
    <m/>
    <s v="S0361957"/>
  </r>
  <r>
    <x v="203"/>
    <n v="10000"/>
    <n v="20000"/>
    <d v="2025-04-11T00:00:00"/>
    <s v="502LAUGH"/>
    <s v=" 8:43:29 am"/>
    <s v="10620258021/10620258023/10620258018"/>
    <m/>
    <x v="1"/>
    <s v="Yes"/>
    <x v="3"/>
    <x v="3"/>
    <s v="PM74"/>
    <s v="YONG CHEE SOON"/>
    <n v="1250"/>
    <m/>
    <m/>
    <d v="2025-04-08T00:00:00"/>
    <m/>
    <n v="88"/>
    <n v="110000"/>
    <s v="PE"/>
    <s v="N9K10-80005-FT0001"/>
    <n v="0"/>
    <n v="100000"/>
    <n v="10000"/>
    <n v="0"/>
    <n v="0"/>
    <n v="0"/>
    <m/>
    <m/>
    <n v="0"/>
    <m/>
    <m/>
    <m/>
    <m/>
    <m/>
    <m/>
    <m/>
    <m/>
    <x v="167"/>
    <x v="20"/>
    <x v="20"/>
    <m/>
    <n v="0"/>
    <n v="0"/>
    <n v="0"/>
    <n v="0"/>
    <n v="0"/>
    <n v="0"/>
    <m/>
    <m/>
    <m/>
    <s v="No"/>
    <s v="W664679"/>
    <n v="0"/>
    <m/>
    <s v="H08031-JIM-M"/>
    <m/>
    <m/>
    <s v="S0361968"/>
  </r>
  <r>
    <x v="417"/>
    <n v="10000"/>
    <n v="10000"/>
    <d v="2025-04-09T00:00:00"/>
    <s v="502LAUGH"/>
    <d v="1899-12-30T10:40:29"/>
    <s v="M0BUQ9671/M0BUF4292"/>
    <m/>
    <x v="0"/>
    <s v="Yes"/>
    <x v="13"/>
    <x v="12"/>
    <s v="PS84"/>
    <s v="YIP WENG FAI"/>
    <n v="10000"/>
    <m/>
    <m/>
    <d v="2025-04-08T00:00:00"/>
    <m/>
    <n v="6"/>
    <n v="60000"/>
    <s v="PE"/>
    <s v="100595138 REVB0001"/>
    <n v="0"/>
    <n v="60000"/>
    <n v="0"/>
    <n v="0"/>
    <n v="0"/>
    <n v="0"/>
    <m/>
    <m/>
    <n v="0"/>
    <m/>
    <m/>
    <m/>
    <m/>
    <m/>
    <m/>
    <m/>
    <m/>
    <x v="323"/>
    <x v="14"/>
    <x v="14"/>
    <m/>
    <n v="0"/>
    <n v="0"/>
    <n v="0"/>
    <n v="0"/>
    <n v="0"/>
    <n v="0"/>
    <m/>
    <m/>
    <m/>
    <s v="No"/>
    <s v="W664680"/>
    <n v="0"/>
    <m/>
    <s v="S19081-TH"/>
    <m/>
    <m/>
    <s v="H0064888"/>
  </r>
  <r>
    <x v="210"/>
    <n v="10000"/>
    <n v="20000"/>
    <d v="2025-04-11T00:00:00"/>
    <s v="502LAUGH"/>
    <s v=" 8:39:38 am"/>
    <s v="10620258021/10620258023/10620258018"/>
    <m/>
    <x v="1"/>
    <s v="Yes"/>
    <x v="3"/>
    <x v="3"/>
    <s v="PM74"/>
    <s v="YONG CHEE SOON"/>
    <n v="1250"/>
    <m/>
    <m/>
    <d v="2025-04-08T00:00:00"/>
    <m/>
    <n v="88"/>
    <n v="110000"/>
    <s v="PE"/>
    <s v="F6U62-80030-FT0001"/>
    <n v="0"/>
    <n v="100000"/>
    <n v="10000"/>
    <n v="0"/>
    <n v="0"/>
    <n v="0"/>
    <m/>
    <m/>
    <n v="0"/>
    <m/>
    <m/>
    <m/>
    <m/>
    <m/>
    <m/>
    <m/>
    <m/>
    <x v="154"/>
    <x v="20"/>
    <x v="20"/>
    <m/>
    <n v="0"/>
    <n v="0"/>
    <n v="0"/>
    <n v="0"/>
    <n v="0"/>
    <n v="0"/>
    <m/>
    <m/>
    <m/>
    <s v="No"/>
    <s v="W664699"/>
    <n v="0"/>
    <m/>
    <s v="H08031-JIM-M"/>
    <m/>
    <m/>
    <s v="S0361998"/>
  </r>
  <r>
    <x v="418"/>
    <n v="10000"/>
    <n v="20000"/>
    <d v="2025-04-08T00:00:00"/>
    <s v="502LAUGH"/>
    <s v=" 5:47:09 pm"/>
    <s v="4B275A007/L4005U7005"/>
    <m/>
    <x v="1"/>
    <s v="Yes"/>
    <x v="36"/>
    <x v="27"/>
    <s v="PM87"/>
    <s v="LEE SHIEN WEI"/>
    <n v="1400"/>
    <m/>
    <m/>
    <d v="2025-04-08T00:00:00"/>
    <m/>
    <n v="4"/>
    <n v="5600"/>
    <s v="PE"/>
    <s v="AJAHN STICKER0001"/>
    <n v="0"/>
    <n v="5000"/>
    <n v="600"/>
    <n v="0"/>
    <n v="0"/>
    <n v="0"/>
    <m/>
    <m/>
    <n v="0"/>
    <m/>
    <m/>
    <m/>
    <m/>
    <m/>
    <m/>
    <m/>
    <m/>
    <x v="324"/>
    <x v="70"/>
    <x v="68"/>
    <m/>
    <n v="0"/>
    <n v="0"/>
    <n v="0"/>
    <n v="0"/>
    <n v="0"/>
    <n v="0"/>
    <m/>
    <m/>
    <m/>
    <s v="No"/>
    <s v="W664712"/>
    <n v="0"/>
    <m/>
    <s v="T20365"/>
    <m/>
    <m/>
    <s v="S0362017"/>
  </r>
  <r>
    <x v="419"/>
    <n v="10000"/>
    <n v="10000"/>
    <d v="2025-04-10T00:00:00"/>
    <s v="502LAUGH"/>
    <s v=" 9:33:38 am"/>
    <s v="M0BUF4272"/>
    <m/>
    <x v="0"/>
    <s v="Yes"/>
    <x v="13"/>
    <x v="12"/>
    <s v="PM84"/>
    <s v="TAN TAI TOH"/>
    <n v="6667"/>
    <m/>
    <m/>
    <d v="2025-04-08T00:00:00"/>
    <m/>
    <n v="6"/>
    <n v="40002"/>
    <s v="PE"/>
    <s v="100595138 REVB0001"/>
    <n v="0"/>
    <n v="40000"/>
    <n v="2"/>
    <n v="0"/>
    <n v="0"/>
    <n v="0"/>
    <m/>
    <m/>
    <n v="0"/>
    <m/>
    <m/>
    <m/>
    <m/>
    <m/>
    <m/>
    <m/>
    <m/>
    <x v="323"/>
    <x v="23"/>
    <x v="23"/>
    <m/>
    <n v="0"/>
    <n v="0"/>
    <n v="0"/>
    <n v="0"/>
    <n v="0"/>
    <n v="0"/>
    <m/>
    <m/>
    <m/>
    <s v="No"/>
    <s v="W664733"/>
    <n v="0"/>
    <m/>
    <s v="S19314"/>
    <m/>
    <m/>
    <s v="H0064902"/>
  </r>
  <r>
    <x v="420"/>
    <n v="10000"/>
    <n v="20000"/>
    <d v="2025-04-14T00:00:00"/>
    <s v="502LAUGH"/>
    <s v=" 8:53:27 am"/>
    <s v="M0BI68841"/>
    <m/>
    <x v="0"/>
    <s v="Yes"/>
    <x v="8"/>
    <x v="8"/>
    <s v="PM84"/>
    <s v="TAN TAI TOH"/>
    <n v="4000"/>
    <m/>
    <m/>
    <d v="2025-04-08T00:00:00"/>
    <m/>
    <n v="16"/>
    <n v="64000"/>
    <s v="PE"/>
    <s v="713891303-ADS1360001"/>
    <n v="0"/>
    <n v="60000"/>
    <n v="4000"/>
    <n v="0"/>
    <n v="0"/>
    <n v="0"/>
    <m/>
    <m/>
    <n v="0"/>
    <m/>
    <m/>
    <m/>
    <m/>
    <m/>
    <m/>
    <m/>
    <m/>
    <x v="325"/>
    <x v="23"/>
    <x v="23"/>
    <m/>
    <n v="0"/>
    <n v="0"/>
    <n v="0"/>
    <n v="0"/>
    <n v="0"/>
    <n v="0"/>
    <m/>
    <m/>
    <m/>
    <s v="No"/>
    <s v="W664737"/>
    <n v="0"/>
    <m/>
    <s v="S19314"/>
    <m/>
    <m/>
    <s v="H0064907"/>
  </r>
  <r>
    <x v="377"/>
    <n v="10000"/>
    <n v="20000"/>
    <d v="2025-04-09T00:00:00"/>
    <s v="502LAUGH"/>
    <d v="1899-12-30T10:41:48"/>
    <s v="5307412-02-01-09/5307412-01-01-07/5307412-02-01-10"/>
    <m/>
    <x v="0"/>
    <s v="Yes"/>
    <x v="20"/>
    <x v="5"/>
    <s v="PM35"/>
    <s v="TAN MIN KANG"/>
    <n v="21600"/>
    <m/>
    <m/>
    <d v="2025-04-08T00:00:00"/>
    <m/>
    <n v="2"/>
    <n v="43200"/>
    <s v="PE"/>
    <s v="723852900-PROTO 0001"/>
    <n v="0"/>
    <n v="43200"/>
    <n v="0"/>
    <n v="0"/>
    <n v="0"/>
    <n v="0"/>
    <m/>
    <m/>
    <n v="0"/>
    <m/>
    <m/>
    <m/>
    <m/>
    <m/>
    <m/>
    <m/>
    <m/>
    <x v="194"/>
    <x v="23"/>
    <x v="23"/>
    <m/>
    <n v="0"/>
    <n v="0"/>
    <n v="0"/>
    <n v="0"/>
    <n v="0"/>
    <n v="0"/>
    <m/>
    <m/>
    <m/>
    <s v="No"/>
    <s v="W664739"/>
    <n v="0"/>
    <m/>
    <s v="S19314"/>
    <m/>
    <m/>
    <s v="H0064910"/>
  </r>
  <r>
    <x v="226"/>
    <n v="10000"/>
    <n v="20000"/>
    <d v="2025-04-08T00:00:00"/>
    <s v="502LAUGH"/>
    <s v=" 9:56:34 am"/>
    <s v="M0BVD0521"/>
    <m/>
    <x v="1"/>
    <s v="Yes"/>
    <x v="17"/>
    <x v="16"/>
    <s v="PM11"/>
    <s v="TEE MENG CHAI"/>
    <n v="1334"/>
    <m/>
    <m/>
    <d v="2025-04-08T00:00:00"/>
    <m/>
    <n v="90"/>
    <n v="120060"/>
    <s v="PE"/>
    <s v="107-54006900001"/>
    <n v="0"/>
    <n v="100000"/>
    <n v="20060"/>
    <n v="0"/>
    <n v="0"/>
    <n v="0"/>
    <m/>
    <m/>
    <n v="0"/>
    <m/>
    <m/>
    <m/>
    <m/>
    <m/>
    <m/>
    <m/>
    <m/>
    <x v="182"/>
    <x v="44"/>
    <x v="44"/>
    <m/>
    <n v="0"/>
    <n v="0"/>
    <n v="0"/>
    <n v="0"/>
    <n v="0"/>
    <n v="0"/>
    <m/>
    <m/>
    <m/>
    <s v="No"/>
    <s v="W664744"/>
    <n v="0"/>
    <m/>
    <s v="K11180"/>
    <m/>
    <m/>
    <s v="S0362026"/>
  </r>
  <r>
    <x v="321"/>
    <n v="10000"/>
    <n v="20000"/>
    <d v="2025-04-08T00:00:00"/>
    <s v="502LAUGH"/>
    <s v=" 3:36:31 pm"/>
    <s v="U4B0458049"/>
    <m/>
    <x v="1"/>
    <s v="Yes"/>
    <x v="19"/>
    <x v="16"/>
    <s v="PS95"/>
    <s v="LIM CHENG LEONG"/>
    <n v="7500"/>
    <m/>
    <m/>
    <d v="2025-04-08T00:00:00"/>
    <m/>
    <n v="4"/>
    <n v="30000"/>
    <s v="PE"/>
    <s v="109-54003240001"/>
    <n v="0"/>
    <n v="30000"/>
    <n v="0"/>
    <n v="0"/>
    <n v="0"/>
    <n v="0"/>
    <m/>
    <m/>
    <n v="0"/>
    <m/>
    <m/>
    <m/>
    <m/>
    <m/>
    <m/>
    <m/>
    <m/>
    <x v="257"/>
    <x v="44"/>
    <x v="44"/>
    <m/>
    <n v="0"/>
    <n v="0"/>
    <n v="0"/>
    <n v="0"/>
    <n v="0"/>
    <n v="0"/>
    <m/>
    <m/>
    <m/>
    <s v="No"/>
    <s v="W664745"/>
    <n v="0"/>
    <m/>
    <s v="K11180"/>
    <m/>
    <m/>
    <s v="S0362026"/>
  </r>
  <r>
    <x v="421"/>
    <n v="10000"/>
    <n v="10000"/>
    <d v="2025-04-08T00:00:00"/>
    <s v="502LAUGH"/>
    <s v=" 3:49:08 pm"/>
    <n v="405171192"/>
    <m/>
    <x v="0"/>
    <s v="Yes"/>
    <x v="25"/>
    <x v="21"/>
    <s v="PP05"/>
    <s v="WONG KIM FATT"/>
    <n v="5000"/>
    <m/>
    <m/>
    <d v="2025-04-08T00:00:00"/>
    <m/>
    <n v="2"/>
    <n v="10000"/>
    <s v="PE"/>
    <s v="TL-8030001"/>
    <n v="0"/>
    <n v="10000"/>
    <n v="0"/>
    <n v="0"/>
    <n v="0"/>
    <n v="0"/>
    <m/>
    <m/>
    <n v="0"/>
    <m/>
    <m/>
    <m/>
    <m/>
    <m/>
    <m/>
    <m/>
    <m/>
    <x v="326"/>
    <x v="71"/>
    <x v="69"/>
    <m/>
    <n v="0"/>
    <n v="0"/>
    <n v="0"/>
    <n v="0"/>
    <n v="0"/>
    <n v="0"/>
    <m/>
    <m/>
    <m/>
    <s v="No"/>
    <s v="W664749"/>
    <n v="0"/>
    <m/>
    <s v="S19485"/>
    <m/>
    <m/>
    <s v="S0362037"/>
  </r>
  <r>
    <x v="422"/>
    <n v="10000"/>
    <n v="20000"/>
    <d v="2025-04-09T00:00:00"/>
    <s v="502LAUGH"/>
    <d v="1899-12-30T11:04:47"/>
    <s v="D100924-013-002"/>
    <m/>
    <x v="0"/>
    <s v="Yes"/>
    <x v="34"/>
    <x v="3"/>
    <s v="PM45"/>
    <s v="TAY CHIN LIONG"/>
    <n v="7963"/>
    <m/>
    <m/>
    <d v="2025-04-08T00:00:00"/>
    <m/>
    <n v="54"/>
    <n v="430002"/>
    <s v="PE"/>
    <n v="86083950001"/>
    <n v="0"/>
    <n v="430000"/>
    <n v="2"/>
    <n v="0"/>
    <n v="0"/>
    <n v="0"/>
    <m/>
    <m/>
    <n v="0"/>
    <m/>
    <m/>
    <m/>
    <m/>
    <m/>
    <m/>
    <m/>
    <m/>
    <x v="312"/>
    <x v="11"/>
    <x v="11"/>
    <m/>
    <n v="0"/>
    <n v="0"/>
    <n v="0"/>
    <n v="0"/>
    <n v="0"/>
    <n v="0"/>
    <m/>
    <m/>
    <m/>
    <s v="No"/>
    <s v="W664752"/>
    <n v="0"/>
    <m/>
    <s v="B02083"/>
    <m/>
    <m/>
    <s v="S0362155"/>
  </r>
  <r>
    <x v="423"/>
    <n v="10000"/>
    <n v="10000"/>
    <d v="2025-04-08T00:00:00"/>
    <s v="502LAUGH"/>
    <s v=" 3:49:08 pm"/>
    <s v="BZA011-04/BYE073-02"/>
    <m/>
    <x v="0"/>
    <s v="Yes"/>
    <x v="17"/>
    <x v="16"/>
    <s v="PM11"/>
    <s v="TEE MENG CHAI"/>
    <n v="5500"/>
    <m/>
    <m/>
    <d v="2025-04-08T00:00:00"/>
    <m/>
    <n v="4"/>
    <n v="22000"/>
    <s v="PE"/>
    <s v="SB1236.0000001"/>
    <n v="0"/>
    <n v="20000"/>
    <n v="2000"/>
    <n v="0"/>
    <n v="0"/>
    <n v="0"/>
    <m/>
    <m/>
    <n v="0"/>
    <m/>
    <m/>
    <m/>
    <m/>
    <m/>
    <m/>
    <m/>
    <m/>
    <x v="327"/>
    <x v="72"/>
    <x v="70"/>
    <m/>
    <n v="0"/>
    <n v="0"/>
    <n v="0"/>
    <n v="0"/>
    <n v="0"/>
    <n v="0"/>
    <m/>
    <m/>
    <m/>
    <s v="No"/>
    <s v="W664754"/>
    <n v="0"/>
    <m/>
    <s v="A01430"/>
    <m/>
    <m/>
    <s v="S0362166"/>
  </r>
  <r>
    <x v="381"/>
    <n v="10000"/>
    <n v="20000"/>
    <d v="2025-04-09T00:00:00"/>
    <s v="502LAUGH"/>
    <s v=" 8:36:21 am"/>
    <n v="10620258103"/>
    <m/>
    <x v="1"/>
    <s v="Yes"/>
    <x v="3"/>
    <x v="3"/>
    <s v="PM74"/>
    <s v="YONG CHEE SOON"/>
    <n v="304"/>
    <m/>
    <m/>
    <d v="2025-04-08T00:00:00"/>
    <m/>
    <n v="25"/>
    <n v="7600"/>
    <s v="PE"/>
    <s v="5190-26260001"/>
    <n v="0"/>
    <n v="5000"/>
    <n v="2600"/>
    <n v="0"/>
    <n v="0"/>
    <n v="0"/>
    <m/>
    <m/>
    <n v="0"/>
    <m/>
    <m/>
    <m/>
    <m/>
    <m/>
    <m/>
    <m/>
    <m/>
    <x v="301"/>
    <x v="1"/>
    <x v="1"/>
    <m/>
    <n v="0"/>
    <n v="0"/>
    <n v="0"/>
    <n v="0"/>
    <n v="0"/>
    <n v="0"/>
    <m/>
    <m/>
    <m/>
    <s v="No"/>
    <s v="W665446"/>
    <n v="0"/>
    <m/>
    <s v="H08031-JIM"/>
    <m/>
    <m/>
    <s v="S0362257"/>
  </r>
  <r>
    <x v="424"/>
    <n v="10000"/>
    <n v="10000"/>
    <d v="2025-04-08T00:00:00"/>
    <s v="502LAUGH"/>
    <s v=" 1:07:59 pm"/>
    <s v="SG-5644655 01"/>
    <m/>
    <x v="0"/>
    <s v="Yes"/>
    <x v="6"/>
    <x v="6"/>
    <s v="PS74"/>
    <s v="GOH CHIN TECK"/>
    <n v="1045"/>
    <m/>
    <m/>
    <d v="2025-04-08T00:00:00"/>
    <m/>
    <n v="2"/>
    <n v="2089"/>
    <s v="PE"/>
    <n v="150352430001"/>
    <n v="0"/>
    <n v="2089"/>
    <n v="0"/>
    <n v="0"/>
    <n v="0"/>
    <n v="0"/>
    <m/>
    <m/>
    <n v="0"/>
    <m/>
    <m/>
    <m/>
    <m/>
    <m/>
    <m/>
    <m/>
    <m/>
    <x v="328"/>
    <x v="28"/>
    <x v="28"/>
    <m/>
    <n v="0"/>
    <n v="0"/>
    <n v="0"/>
    <n v="0"/>
    <n v="0"/>
    <n v="0"/>
    <m/>
    <m/>
    <m/>
    <s v="No"/>
    <s v="W664761"/>
    <n v="0"/>
    <m/>
    <s v="I09180"/>
    <m/>
    <m/>
    <s v="S0362354"/>
  </r>
  <r>
    <x v="424"/>
    <n v="20000"/>
    <n v="10000"/>
    <d v="2025-04-08T00:00:00"/>
    <s v="502LAUGH"/>
    <s v=" 1:07:59 pm"/>
    <s v="SG-5644655 01"/>
    <m/>
    <x v="0"/>
    <s v="Yes"/>
    <x v="6"/>
    <x v="6"/>
    <s v="PS74"/>
    <s v="GOH CHIN TECK"/>
    <n v="1045"/>
    <m/>
    <m/>
    <d v="2025-04-08T00:00:00"/>
    <m/>
    <n v="2"/>
    <n v="2089"/>
    <s v="PE"/>
    <n v="150352430001"/>
    <n v="0"/>
    <n v="2089"/>
    <n v="0"/>
    <n v="0"/>
    <n v="0"/>
    <n v="0"/>
    <m/>
    <m/>
    <n v="0"/>
    <m/>
    <m/>
    <m/>
    <m/>
    <m/>
    <m/>
    <m/>
    <m/>
    <x v="328"/>
    <x v="28"/>
    <x v="28"/>
    <m/>
    <n v="0"/>
    <n v="0"/>
    <n v="0"/>
    <n v="0"/>
    <n v="0"/>
    <n v="0"/>
    <m/>
    <m/>
    <m/>
    <s v="No"/>
    <s v="W664761"/>
    <n v="0"/>
    <m/>
    <s v="I09180"/>
    <m/>
    <m/>
    <s v="S0362354"/>
  </r>
  <r>
    <x v="425"/>
    <n v="10000"/>
    <n v="10000"/>
    <d v="2025-04-09T00:00:00"/>
    <s v="502LAUGH"/>
    <s v=" 8:40:25 am"/>
    <s v="SG-5554268 01"/>
    <m/>
    <x v="0"/>
    <s v="Yes"/>
    <x v="7"/>
    <x v="7"/>
    <s v="PM68"/>
    <s v="LEE KIM LIANG"/>
    <n v="3000"/>
    <m/>
    <m/>
    <d v="2025-04-08T00:00:00"/>
    <m/>
    <n v="1"/>
    <n v="3000"/>
    <s v="PE"/>
    <n v="200192640001"/>
    <n v="0"/>
    <n v="3000"/>
    <n v="0"/>
    <n v="0"/>
    <n v="0"/>
    <n v="0"/>
    <m/>
    <m/>
    <n v="0"/>
    <m/>
    <m/>
    <m/>
    <m/>
    <m/>
    <m/>
    <m/>
    <m/>
    <x v="329"/>
    <x v="73"/>
    <x v="71"/>
    <m/>
    <n v="0"/>
    <n v="0"/>
    <n v="0"/>
    <n v="0"/>
    <n v="0"/>
    <n v="0"/>
    <m/>
    <m/>
    <m/>
    <s v="No"/>
    <s v="W664768"/>
    <n v="0"/>
    <m/>
    <s v="U21088"/>
    <m/>
    <m/>
    <s v="S0362368"/>
  </r>
  <r>
    <x v="383"/>
    <n v="10000"/>
    <n v="20000"/>
    <d v="2025-04-16T00:00:00"/>
    <s v="502LAUGH"/>
    <s v=" 4:49:50 pm"/>
    <n v="10620258103"/>
    <m/>
    <x v="1"/>
    <s v="Yes"/>
    <x v="3"/>
    <x v="3"/>
    <s v="PM74"/>
    <s v="YONG CHEE SOON"/>
    <n v="1057"/>
    <m/>
    <m/>
    <d v="2025-04-08T00:00:00"/>
    <m/>
    <n v="88"/>
    <n v="93016"/>
    <s v="PE"/>
    <s v="6ZD61-800010001"/>
    <n v="0"/>
    <n v="80000"/>
    <n v="13016"/>
    <n v="0"/>
    <n v="0"/>
    <n v="0"/>
    <m/>
    <m/>
    <n v="0"/>
    <m/>
    <m/>
    <m/>
    <m/>
    <m/>
    <m/>
    <m/>
    <m/>
    <x v="33"/>
    <x v="20"/>
    <x v="20"/>
    <m/>
    <n v="0"/>
    <n v="0"/>
    <n v="0"/>
    <n v="0"/>
    <n v="0"/>
    <n v="0"/>
    <m/>
    <m/>
    <m/>
    <s v="No"/>
    <s v="W665192"/>
    <n v="0"/>
    <m/>
    <s v="H08031-JIM-M"/>
    <m/>
    <m/>
    <s v="S0362371"/>
  </r>
  <r>
    <x v="271"/>
    <n v="10000"/>
    <n v="30000"/>
    <d v="2025-04-08T00:00:00"/>
    <s v="502LAUGH"/>
    <s v=" 1:07:24 pm"/>
    <s v="D008O15421525"/>
    <m/>
    <x v="2"/>
    <s v="Yes"/>
    <x v="22"/>
    <x v="19"/>
    <s v="QM54"/>
    <s v="TAN SWEE LENG"/>
    <n v="6667"/>
    <m/>
    <m/>
    <d v="2025-04-08T00:00:00"/>
    <m/>
    <n v="3"/>
    <n v="20001"/>
    <s v="PE"/>
    <s v="1VV02-80009-FT0001"/>
    <n v="0"/>
    <n v="20000"/>
    <n v="1"/>
    <n v="0"/>
    <n v="0"/>
    <n v="0"/>
    <m/>
    <m/>
    <n v="0"/>
    <m/>
    <m/>
    <m/>
    <m/>
    <m/>
    <m/>
    <m/>
    <m/>
    <x v="222"/>
    <x v="20"/>
    <x v="20"/>
    <m/>
    <n v="0"/>
    <n v="0"/>
    <n v="0"/>
    <n v="0"/>
    <n v="0"/>
    <n v="0"/>
    <m/>
    <m/>
    <m/>
    <s v="No"/>
    <s v="W664771"/>
    <n v="0"/>
    <m/>
    <s v="H08031-JIM-M"/>
    <m/>
    <m/>
    <s v="S0362374"/>
  </r>
  <r>
    <x v="323"/>
    <n v="10000"/>
    <n v="30000"/>
    <d v="2025-04-10T00:00:00"/>
    <s v="502LAUGH"/>
    <s v=" 2:39:20 pm"/>
    <n v="10620258014"/>
    <m/>
    <x v="2"/>
    <s v="Yes"/>
    <x v="35"/>
    <x v="19"/>
    <s v="QM78"/>
    <s v="WONG SEAU JIN"/>
    <n v="27273"/>
    <m/>
    <m/>
    <d v="2025-04-08T00:00:00"/>
    <m/>
    <n v="11"/>
    <n v="300003"/>
    <s v="PE"/>
    <s v="3YM61-80017-FT0001"/>
    <n v="0"/>
    <n v="300000"/>
    <n v="3"/>
    <n v="0"/>
    <n v="0"/>
    <n v="0"/>
    <m/>
    <m/>
    <n v="0"/>
    <m/>
    <m/>
    <m/>
    <m/>
    <m/>
    <m/>
    <m/>
    <m/>
    <x v="258"/>
    <x v="20"/>
    <x v="20"/>
    <m/>
    <n v="0"/>
    <n v="0"/>
    <n v="0"/>
    <n v="0"/>
    <n v="0"/>
    <n v="0"/>
    <m/>
    <m/>
    <m/>
    <s v="No"/>
    <s v="W664773"/>
    <n v="0"/>
    <m/>
    <s v="H08031-JIM-M"/>
    <m/>
    <m/>
    <s v="S0362381"/>
  </r>
  <r>
    <x v="426"/>
    <n v="10000"/>
    <n v="10000"/>
    <d v="2025-04-11T00:00:00"/>
    <s v="505KANGHS"/>
    <s v=" 5:43:26 pm"/>
    <s v="BXM022-02/U4930S125"/>
    <m/>
    <x v="0"/>
    <s v="Yes"/>
    <x v="1"/>
    <x v="1"/>
    <s v="PM16"/>
    <s v="TEO KAH JUN"/>
    <n v="93"/>
    <m/>
    <m/>
    <d v="2025-04-08T00:00:00"/>
    <m/>
    <n v="108"/>
    <n v="10044"/>
    <s v="PE"/>
    <s v="KR_C001500XXXS-B0001"/>
    <n v="0"/>
    <n v="5000"/>
    <n v="5044"/>
    <n v="0"/>
    <n v="0"/>
    <n v="0"/>
    <m/>
    <m/>
    <n v="0"/>
    <m/>
    <m/>
    <m/>
    <m/>
    <m/>
    <m/>
    <m/>
    <m/>
    <x v="330"/>
    <x v="74"/>
    <x v="72"/>
    <m/>
    <n v="0"/>
    <n v="0"/>
    <n v="0"/>
    <n v="0"/>
    <n v="0"/>
    <n v="0"/>
    <m/>
    <m/>
    <m/>
    <s v="No"/>
    <s v="W665931"/>
    <n v="0"/>
    <m/>
    <s v="L12118"/>
    <m/>
    <m/>
    <s v="ZSA101792"/>
  </r>
  <r>
    <x v="427"/>
    <n v="10000"/>
    <n v="10000"/>
    <d v="2025-04-11T00:00:00"/>
    <s v="502LAUGH"/>
    <s v=" 9:34:46 am"/>
    <s v="BXM022-02/U4930S125"/>
    <m/>
    <x v="0"/>
    <s v="Yes"/>
    <x v="1"/>
    <x v="1"/>
    <s v="PM16"/>
    <s v="TEO KAH JUN"/>
    <n v="278"/>
    <m/>
    <m/>
    <d v="2025-04-08T00:00:00"/>
    <m/>
    <n v="36"/>
    <n v="10008"/>
    <s v="PE"/>
    <s v="KR_C038300001S-A0001"/>
    <n v="0"/>
    <n v="5000"/>
    <n v="5008"/>
    <n v="0"/>
    <n v="0"/>
    <n v="0"/>
    <m/>
    <m/>
    <n v="0"/>
    <m/>
    <m/>
    <m/>
    <m/>
    <m/>
    <m/>
    <m/>
    <m/>
    <x v="331"/>
    <x v="74"/>
    <x v="72"/>
    <m/>
    <n v="0"/>
    <n v="0"/>
    <n v="0"/>
    <n v="0"/>
    <n v="0"/>
    <n v="0"/>
    <m/>
    <m/>
    <m/>
    <s v="No"/>
    <s v="W665932"/>
    <n v="0"/>
    <m/>
    <s v="L12118"/>
    <m/>
    <m/>
    <s v="ZSA101792"/>
  </r>
  <r>
    <x v="428"/>
    <n v="10000"/>
    <n v="10000"/>
    <d v="2025-04-11T00:00:00"/>
    <s v="502LAUGH"/>
    <s v=" 9:35:29 am"/>
    <s v="BXM022-02/U4930S125"/>
    <m/>
    <x v="0"/>
    <s v="Yes"/>
    <x v="1"/>
    <x v="1"/>
    <s v="PM16"/>
    <s v="TEO KAH JUN"/>
    <n v="139"/>
    <m/>
    <m/>
    <d v="2025-04-08T00:00:00"/>
    <m/>
    <n v="72"/>
    <n v="10008"/>
    <s v="PE"/>
    <s v="KR_C045700XXXS-A0001"/>
    <n v="0"/>
    <n v="5000"/>
    <n v="5008"/>
    <n v="0"/>
    <n v="0"/>
    <n v="0"/>
    <m/>
    <m/>
    <n v="0"/>
    <m/>
    <m/>
    <m/>
    <m/>
    <m/>
    <m/>
    <m/>
    <m/>
    <x v="332"/>
    <x v="74"/>
    <x v="72"/>
    <m/>
    <n v="0"/>
    <n v="0"/>
    <n v="0"/>
    <n v="0"/>
    <n v="0"/>
    <n v="0"/>
    <m/>
    <m/>
    <m/>
    <s v="No"/>
    <s v="W665933"/>
    <n v="0"/>
    <m/>
    <s v="L12118"/>
    <m/>
    <m/>
    <s v="ZSA101792"/>
  </r>
  <r>
    <x v="429"/>
    <n v="10000"/>
    <n v="10000"/>
    <d v="2025-04-11T00:00:00"/>
    <s v="502LAUGH"/>
    <s v=" 9:33:44 am"/>
    <s v="BXM022-02/U4930S125"/>
    <m/>
    <x v="0"/>
    <s v="Yes"/>
    <x v="1"/>
    <x v="1"/>
    <s v="PM16"/>
    <s v="TEO KAH JUN"/>
    <n v="56"/>
    <m/>
    <m/>
    <d v="2025-04-08T00:00:00"/>
    <m/>
    <n v="180"/>
    <n v="10080"/>
    <s v="PE"/>
    <s v="KR_C199600859-A0001"/>
    <n v="0"/>
    <n v="5000"/>
    <n v="5080"/>
    <n v="0"/>
    <n v="0"/>
    <n v="0"/>
    <m/>
    <m/>
    <n v="0"/>
    <m/>
    <m/>
    <m/>
    <m/>
    <m/>
    <m/>
    <m/>
    <m/>
    <x v="333"/>
    <x v="74"/>
    <x v="72"/>
    <m/>
    <n v="0"/>
    <n v="0"/>
    <n v="0"/>
    <n v="0"/>
    <n v="0"/>
    <n v="0"/>
    <m/>
    <m/>
    <m/>
    <s v="No"/>
    <s v="W665934"/>
    <n v="0"/>
    <m/>
    <s v="L12118"/>
    <m/>
    <m/>
    <s v="ZSA101792"/>
  </r>
  <r>
    <x v="430"/>
    <n v="10000"/>
    <n v="10000"/>
    <d v="2025-04-11T00:00:00"/>
    <s v="502LAUGH"/>
    <s v=" 9:36:25 am"/>
    <s v="BXM022-02/U4930S125"/>
    <m/>
    <x v="0"/>
    <s v="Yes"/>
    <x v="1"/>
    <x v="1"/>
    <s v="PM16"/>
    <s v="TEO KAH JUN"/>
    <n v="38"/>
    <m/>
    <m/>
    <d v="2025-04-08T00:00:00"/>
    <m/>
    <n v="270"/>
    <n v="10260"/>
    <s v="PE"/>
    <s v="KR_E00000009XS-A0001"/>
    <n v="0"/>
    <n v="5000"/>
    <n v="5260"/>
    <n v="0"/>
    <n v="0"/>
    <n v="0"/>
    <m/>
    <m/>
    <n v="0"/>
    <m/>
    <m/>
    <m/>
    <m/>
    <m/>
    <m/>
    <m/>
    <m/>
    <x v="334"/>
    <x v="74"/>
    <x v="72"/>
    <m/>
    <n v="0"/>
    <n v="0"/>
    <n v="0"/>
    <n v="0"/>
    <n v="0"/>
    <n v="0"/>
    <m/>
    <m/>
    <m/>
    <s v="No"/>
    <s v="W665935"/>
    <n v="0"/>
    <m/>
    <s v="L12118"/>
    <m/>
    <m/>
    <s v="ZSA101792"/>
  </r>
  <r>
    <x v="431"/>
    <n v="10000"/>
    <n v="10000"/>
    <d v="2025-04-11T00:00:00"/>
    <s v="502LAUGH"/>
    <s v=" 9:32:50 am"/>
    <s v="BXM022-02/U4930S125"/>
    <m/>
    <x v="0"/>
    <s v="Yes"/>
    <x v="1"/>
    <x v="1"/>
    <s v="PM16"/>
    <s v="TEO KAH JUN"/>
    <n v="48"/>
    <m/>
    <m/>
    <d v="2025-04-08T00:00:00"/>
    <m/>
    <n v="210"/>
    <n v="10080"/>
    <s v="PE"/>
    <s v="KR_G643773-A0001"/>
    <n v="0"/>
    <n v="5000"/>
    <n v="5080"/>
    <n v="0"/>
    <n v="0"/>
    <n v="0"/>
    <m/>
    <m/>
    <n v="0"/>
    <m/>
    <m/>
    <m/>
    <m/>
    <m/>
    <m/>
    <m/>
    <m/>
    <x v="335"/>
    <x v="74"/>
    <x v="72"/>
    <m/>
    <n v="0"/>
    <n v="0"/>
    <n v="0"/>
    <n v="0"/>
    <n v="0"/>
    <n v="0"/>
    <m/>
    <m/>
    <m/>
    <s v="No"/>
    <s v="W665936"/>
    <n v="0"/>
    <m/>
    <s v="L12118"/>
    <m/>
    <m/>
    <s v="ZSA101792"/>
  </r>
  <r>
    <x v="432"/>
    <n v="10000"/>
    <n v="10000"/>
    <d v="2025-04-11T00:00:00"/>
    <s v="502LAUGH"/>
    <s v=" 9:31:51 am"/>
    <s v="BXM022-02/U4930S125"/>
    <m/>
    <x v="0"/>
    <s v="Yes"/>
    <x v="1"/>
    <x v="1"/>
    <s v="PM16"/>
    <s v="TEO KAH JUN"/>
    <n v="120"/>
    <m/>
    <m/>
    <d v="2025-04-08T00:00:00"/>
    <m/>
    <n v="84"/>
    <n v="10080"/>
    <s v="PE"/>
    <s v="KR_G651685-A0001"/>
    <n v="0"/>
    <n v="5000"/>
    <n v="5080"/>
    <n v="0"/>
    <n v="0"/>
    <n v="0"/>
    <m/>
    <m/>
    <n v="0"/>
    <m/>
    <m/>
    <m/>
    <m/>
    <m/>
    <m/>
    <m/>
    <m/>
    <x v="336"/>
    <x v="74"/>
    <x v="72"/>
    <m/>
    <n v="0"/>
    <n v="0"/>
    <n v="0"/>
    <n v="0"/>
    <n v="0"/>
    <n v="0"/>
    <m/>
    <m/>
    <m/>
    <s v="No"/>
    <s v="W665938"/>
    <n v="0"/>
    <m/>
    <s v="L12118"/>
    <m/>
    <m/>
    <s v="ZSA101792"/>
  </r>
  <r>
    <x v="433"/>
    <n v="10000"/>
    <n v="10000"/>
    <d v="2025-04-11T00:00:00"/>
    <s v="505KANGHS"/>
    <s v=" 5:45:35 pm"/>
    <s v="BXM022-02/BYL015-01"/>
    <m/>
    <x v="0"/>
    <s v="Yes"/>
    <x v="1"/>
    <x v="1"/>
    <s v="PM16"/>
    <s v="TEO KAH JUN"/>
    <n v="93"/>
    <m/>
    <m/>
    <d v="2025-04-08T00:00:00"/>
    <m/>
    <n v="108"/>
    <n v="10044"/>
    <s v="PE"/>
    <s v="C199700102-A0001"/>
    <n v="0"/>
    <n v="5000"/>
    <n v="5044"/>
    <n v="0"/>
    <n v="0"/>
    <n v="0"/>
    <m/>
    <m/>
    <n v="0"/>
    <m/>
    <m/>
    <m/>
    <m/>
    <m/>
    <m/>
    <m/>
    <m/>
    <x v="337"/>
    <x v="74"/>
    <x v="72"/>
    <m/>
    <n v="0"/>
    <n v="0"/>
    <n v="0"/>
    <n v="0"/>
    <n v="0"/>
    <n v="0"/>
    <m/>
    <m/>
    <m/>
    <s v="No"/>
    <s v="W665939"/>
    <n v="0"/>
    <m/>
    <s v="L12118"/>
    <m/>
    <m/>
    <s v="ZSA101793"/>
  </r>
  <r>
    <x v="434"/>
    <n v="10000"/>
    <n v="10000"/>
    <d v="2025-04-11T00:00:00"/>
    <s v="502LAUGH"/>
    <s v=" 9:37:22 am"/>
    <s v="BXM022-02/U4930S125"/>
    <m/>
    <x v="0"/>
    <s v="Yes"/>
    <x v="1"/>
    <x v="1"/>
    <s v="PM16"/>
    <s v="TEO KAH JUN"/>
    <n v="23"/>
    <m/>
    <m/>
    <d v="2025-04-08T00:00:00"/>
    <m/>
    <n v="450"/>
    <n v="10350"/>
    <s v="PE"/>
    <s v="C332000004P-PP0001"/>
    <n v="0"/>
    <n v="5000"/>
    <n v="5350"/>
    <n v="0"/>
    <n v="0"/>
    <n v="0"/>
    <m/>
    <m/>
    <n v="0"/>
    <m/>
    <m/>
    <m/>
    <m/>
    <m/>
    <m/>
    <m/>
    <m/>
    <x v="338"/>
    <x v="74"/>
    <x v="72"/>
    <m/>
    <n v="0"/>
    <n v="0"/>
    <n v="0"/>
    <n v="0"/>
    <n v="0"/>
    <n v="0"/>
    <m/>
    <m/>
    <m/>
    <s v="No"/>
    <s v="W665940"/>
    <n v="0"/>
    <m/>
    <s v="L12118"/>
    <m/>
    <m/>
    <s v="ZSA101793"/>
  </r>
  <r>
    <x v="435"/>
    <n v="10000"/>
    <n v="10000"/>
    <d v="2025-04-11T00:00:00"/>
    <s v="502LAUGH"/>
    <s v=" 5:42:05 pm"/>
    <s v="BXM022-02/U4930S125"/>
    <m/>
    <x v="0"/>
    <s v="Yes"/>
    <x v="1"/>
    <x v="1"/>
    <s v="PM16"/>
    <s v="TEO KAH JUN"/>
    <n v="67"/>
    <m/>
    <m/>
    <d v="2025-04-08T00:00:00"/>
    <m/>
    <n v="150"/>
    <n v="10050"/>
    <s v="PE"/>
    <s v="KR_C025400100XS-0001"/>
    <n v="0"/>
    <n v="5000"/>
    <n v="5050"/>
    <n v="0"/>
    <n v="0"/>
    <n v="0"/>
    <m/>
    <m/>
    <n v="0"/>
    <m/>
    <m/>
    <m/>
    <m/>
    <m/>
    <m/>
    <m/>
    <m/>
    <x v="339"/>
    <x v="74"/>
    <x v="72"/>
    <m/>
    <n v="0"/>
    <n v="0"/>
    <n v="0"/>
    <n v="0"/>
    <n v="0"/>
    <n v="0"/>
    <m/>
    <m/>
    <m/>
    <s v="No"/>
    <s v="W665941"/>
    <n v="0"/>
    <m/>
    <s v="L12118"/>
    <m/>
    <m/>
    <s v="ZSA101793"/>
  </r>
  <r>
    <x v="436"/>
    <n v="10000"/>
    <n v="10000"/>
    <d v="2025-04-11T00:00:00"/>
    <s v="505KANGHS"/>
    <s v=" 5:45:35 pm"/>
    <s v="BXM022-02/BYL015-01"/>
    <m/>
    <x v="0"/>
    <s v="Yes"/>
    <x v="1"/>
    <x v="1"/>
    <s v="PM16"/>
    <s v="TEO KAH JUN"/>
    <n v="112"/>
    <m/>
    <m/>
    <d v="2025-04-08T00:00:00"/>
    <m/>
    <n v="54"/>
    <n v="6048"/>
    <s v="PE"/>
    <s v="KR_C099800188S-A0001"/>
    <n v="0"/>
    <n v="3000"/>
    <n v="3048"/>
    <n v="0"/>
    <n v="0"/>
    <n v="0"/>
    <m/>
    <m/>
    <n v="0"/>
    <m/>
    <m/>
    <m/>
    <m/>
    <m/>
    <m/>
    <m/>
    <m/>
    <x v="340"/>
    <x v="74"/>
    <x v="72"/>
    <m/>
    <n v="0"/>
    <n v="0"/>
    <n v="0"/>
    <n v="0"/>
    <n v="0"/>
    <n v="0"/>
    <m/>
    <m/>
    <m/>
    <s v="No"/>
    <s v="W665942"/>
    <n v="0"/>
    <m/>
    <s v="L12118"/>
    <m/>
    <m/>
    <s v="ZSA101793"/>
  </r>
  <r>
    <x v="437"/>
    <n v="10000"/>
    <n v="10000"/>
    <d v="2025-04-11T00:00:00"/>
    <s v="502LAUGH"/>
    <s v=" 5:41:16 pm"/>
    <s v="BXM022-02/U4930S125"/>
    <m/>
    <x v="0"/>
    <s v="Yes"/>
    <x v="1"/>
    <x v="1"/>
    <s v="PM16"/>
    <s v="TEO KAH JUN"/>
    <n v="84"/>
    <m/>
    <m/>
    <d v="2025-04-08T00:00:00"/>
    <m/>
    <n v="48"/>
    <n v="4032"/>
    <s v="PE"/>
    <s v="KR_E00000057XS-A0001"/>
    <n v="0"/>
    <n v="2000"/>
    <n v="2032"/>
    <n v="0"/>
    <n v="0"/>
    <n v="0"/>
    <m/>
    <m/>
    <n v="0"/>
    <m/>
    <m/>
    <m/>
    <m/>
    <m/>
    <m/>
    <m/>
    <m/>
    <x v="341"/>
    <x v="74"/>
    <x v="72"/>
    <m/>
    <n v="0"/>
    <n v="0"/>
    <n v="0"/>
    <n v="0"/>
    <n v="0"/>
    <n v="0"/>
    <m/>
    <m/>
    <m/>
    <s v="No"/>
    <s v="W665943"/>
    <n v="0"/>
    <m/>
    <s v="L12118"/>
    <m/>
    <m/>
    <s v="ZSA101793"/>
  </r>
  <r>
    <x v="438"/>
    <n v="10000"/>
    <n v="10000"/>
    <d v="2025-04-11T00:00:00"/>
    <s v="502LAUGH"/>
    <s v=" 5:43:09 pm"/>
    <s v="BXM022-02/U4930S125"/>
    <m/>
    <x v="0"/>
    <s v="Yes"/>
    <x v="1"/>
    <x v="1"/>
    <s v="PM16"/>
    <s v="TEO KAH JUN"/>
    <n v="67"/>
    <m/>
    <m/>
    <d v="2025-04-08T00:00:00"/>
    <m/>
    <n v="90"/>
    <n v="6030"/>
    <s v="PE"/>
    <s v="KR_E100000004S-A0001"/>
    <n v="0"/>
    <n v="3000"/>
    <n v="3030"/>
    <n v="0"/>
    <n v="0"/>
    <n v="0"/>
    <m/>
    <m/>
    <n v="0"/>
    <m/>
    <m/>
    <m/>
    <m/>
    <m/>
    <m/>
    <m/>
    <m/>
    <x v="342"/>
    <x v="74"/>
    <x v="72"/>
    <m/>
    <n v="0"/>
    <n v="0"/>
    <n v="0"/>
    <n v="0"/>
    <n v="0"/>
    <n v="0"/>
    <m/>
    <m/>
    <m/>
    <s v="No"/>
    <s v="W665944"/>
    <n v="0"/>
    <m/>
    <s v="L12118"/>
    <m/>
    <m/>
    <s v="ZSA101793"/>
  </r>
  <r>
    <x v="439"/>
    <n v="10000"/>
    <n v="10000"/>
    <d v="2025-04-11T00:00:00"/>
    <s v="505KANGHS"/>
    <s v=" 5:45:35 pm"/>
    <s v="BXM022-02/BYL015-01"/>
    <m/>
    <x v="0"/>
    <s v="Yes"/>
    <x v="1"/>
    <x v="1"/>
    <s v="PM16"/>
    <s v="TEO KAH JUN"/>
    <n v="112"/>
    <m/>
    <m/>
    <d v="2025-04-08T00:00:00"/>
    <m/>
    <n v="18"/>
    <n v="2016"/>
    <s v="PE"/>
    <s v="KR_G030312S-F0001"/>
    <n v="0"/>
    <n v="1000"/>
    <n v="1016"/>
    <n v="0"/>
    <n v="0"/>
    <n v="0"/>
    <m/>
    <m/>
    <n v="0"/>
    <m/>
    <m/>
    <m/>
    <m/>
    <m/>
    <m/>
    <m/>
    <m/>
    <x v="343"/>
    <x v="74"/>
    <x v="72"/>
    <m/>
    <n v="0"/>
    <n v="0"/>
    <n v="0"/>
    <n v="0"/>
    <n v="0"/>
    <n v="0"/>
    <m/>
    <m/>
    <m/>
    <s v="No"/>
    <s v="W665945"/>
    <n v="0"/>
    <m/>
    <s v="L12118"/>
    <m/>
    <m/>
    <s v="ZSA101793"/>
  </r>
  <r>
    <x v="274"/>
    <n v="10000"/>
    <n v="20000"/>
    <d v="2025-04-08T00:00:00"/>
    <s v="502LAUGH"/>
    <s v=" 5:45:42 pm"/>
    <s v="3113015U5"/>
    <m/>
    <x v="1"/>
    <s v="Yes"/>
    <x v="15"/>
    <x v="14"/>
    <s v="PM87"/>
    <s v="LEE SHIEN WEI"/>
    <n v="2700"/>
    <m/>
    <m/>
    <d v="2025-04-08T00:00:00"/>
    <m/>
    <n v="2"/>
    <n v="5400"/>
    <s v="PE"/>
    <s v="MVCTS-BKAOYWS-220001"/>
    <n v="0"/>
    <n v="5000"/>
    <n v="400"/>
    <n v="0"/>
    <n v="0"/>
    <n v="0"/>
    <m/>
    <m/>
    <n v="0"/>
    <m/>
    <m/>
    <m/>
    <m/>
    <m/>
    <m/>
    <m/>
    <m/>
    <x v="225"/>
    <x v="51"/>
    <x v="51"/>
    <m/>
    <n v="0"/>
    <n v="0"/>
    <n v="0"/>
    <n v="0"/>
    <n v="0"/>
    <n v="0"/>
    <m/>
    <m/>
    <m/>
    <s v="No"/>
    <s v="W664777"/>
    <n v="0"/>
    <m/>
    <s v="A01490"/>
    <m/>
    <m/>
    <s v="S0362396"/>
  </r>
  <r>
    <x v="440"/>
    <n v="10000"/>
    <n v="20000"/>
    <d v="2025-04-10T00:00:00"/>
    <s v="502LAUGH"/>
    <s v=" 9:33:38 am"/>
    <s v="E053912079"/>
    <m/>
    <x v="0"/>
    <s v="Yes"/>
    <x v="12"/>
    <x v="12"/>
    <s v="PM80"/>
    <s v="YAP ZHI PING"/>
    <n v="3000"/>
    <m/>
    <m/>
    <d v="2025-04-08T00:00:00"/>
    <m/>
    <n v="40"/>
    <n v="120000"/>
    <s v="PE"/>
    <s v="100260636-3M66900001"/>
    <n v="0"/>
    <n v="120000"/>
    <n v="0"/>
    <n v="0"/>
    <n v="0"/>
    <n v="0"/>
    <m/>
    <m/>
    <n v="0"/>
    <m/>
    <m/>
    <m/>
    <m/>
    <m/>
    <m/>
    <m/>
    <m/>
    <x v="344"/>
    <x v="23"/>
    <x v="23"/>
    <m/>
    <n v="0"/>
    <n v="0"/>
    <n v="0"/>
    <n v="0"/>
    <n v="0"/>
    <n v="0"/>
    <m/>
    <m/>
    <m/>
    <s v="No"/>
    <s v="W664778"/>
    <n v="0"/>
    <m/>
    <s v="S19314"/>
    <m/>
    <m/>
    <s v="H0064929"/>
  </r>
  <r>
    <x v="441"/>
    <n v="10000"/>
    <n v="20000"/>
    <d v="2025-04-10T00:00:00"/>
    <s v="502LAUGH"/>
    <s v=" 9:33:38 am"/>
    <s v="E190912129"/>
    <m/>
    <x v="0"/>
    <s v="Yes"/>
    <x v="12"/>
    <x v="12"/>
    <s v="PM80"/>
    <s v="YAP ZHI PING"/>
    <n v="1334"/>
    <m/>
    <m/>
    <d v="2025-04-08T00:00:00"/>
    <m/>
    <n v="30"/>
    <n v="40020"/>
    <s v="PE"/>
    <s v="100542001-3M66900001"/>
    <n v="0"/>
    <n v="40000"/>
    <n v="20"/>
    <n v="0"/>
    <n v="0"/>
    <n v="0"/>
    <m/>
    <m/>
    <n v="0"/>
    <m/>
    <m/>
    <m/>
    <m/>
    <m/>
    <m/>
    <m/>
    <m/>
    <x v="122"/>
    <x v="23"/>
    <x v="23"/>
    <m/>
    <n v="0"/>
    <n v="0"/>
    <n v="0"/>
    <n v="0"/>
    <n v="0"/>
    <n v="0"/>
    <m/>
    <m/>
    <m/>
    <s v="No"/>
    <s v="W664779"/>
    <n v="0"/>
    <m/>
    <s v="S19314"/>
    <m/>
    <m/>
    <s v="H0064930"/>
  </r>
  <r>
    <x v="442"/>
    <n v="10000"/>
    <n v="20000"/>
    <d v="2025-04-09T00:00:00"/>
    <s v="502LAUGH"/>
    <d v="1899-12-30T10:38:48"/>
    <s v="M0BUG7282"/>
    <m/>
    <x v="0"/>
    <s v="Yes"/>
    <x v="12"/>
    <x v="12"/>
    <s v="PM80"/>
    <s v="YAP ZHI PING"/>
    <n v="4000"/>
    <m/>
    <m/>
    <d v="2025-04-08T00:00:00"/>
    <m/>
    <n v="20"/>
    <n v="80000"/>
    <s v="PE"/>
    <s v="100565979-ADS1360001"/>
    <n v="0"/>
    <n v="80000"/>
    <n v="0"/>
    <n v="0"/>
    <n v="0"/>
    <n v="0"/>
    <m/>
    <m/>
    <n v="0"/>
    <m/>
    <m/>
    <m/>
    <m/>
    <m/>
    <m/>
    <m/>
    <m/>
    <x v="297"/>
    <x v="23"/>
    <x v="23"/>
    <m/>
    <n v="0"/>
    <n v="0"/>
    <n v="0"/>
    <n v="0"/>
    <n v="0"/>
    <n v="0"/>
    <m/>
    <m/>
    <m/>
    <s v="No"/>
    <s v="W664780"/>
    <n v="0"/>
    <m/>
    <s v="S19314"/>
    <m/>
    <m/>
    <s v="H0064931"/>
  </r>
  <r>
    <x v="443"/>
    <n v="10000"/>
    <n v="10000"/>
    <d v="2025-04-10T00:00:00"/>
    <s v="502LAUGH"/>
    <s v=" 9:33:38 am"/>
    <n v="1006323"/>
    <m/>
    <x v="0"/>
    <s v="Yes"/>
    <x v="12"/>
    <x v="12"/>
    <s v="PM80"/>
    <s v="YAP ZHI PING"/>
    <n v="5000"/>
    <m/>
    <m/>
    <d v="2025-04-08T00:00:00"/>
    <m/>
    <n v="40"/>
    <n v="200000"/>
    <s v="PE"/>
    <s v="709898813-EL93160001"/>
    <n v="0"/>
    <n v="200000"/>
    <n v="0"/>
    <n v="0"/>
    <n v="0"/>
    <n v="0"/>
    <m/>
    <m/>
    <n v="0"/>
    <m/>
    <m/>
    <m/>
    <m/>
    <m/>
    <m/>
    <m/>
    <m/>
    <x v="345"/>
    <x v="23"/>
    <x v="23"/>
    <m/>
    <n v="0"/>
    <n v="0"/>
    <n v="0"/>
    <n v="0"/>
    <n v="0"/>
    <n v="0"/>
    <m/>
    <m/>
    <m/>
    <s v="No"/>
    <s v="W664782"/>
    <n v="0"/>
    <m/>
    <s v="S19314"/>
    <m/>
    <m/>
    <s v="H0064933"/>
  </r>
  <r>
    <x v="444"/>
    <n v="10000"/>
    <n v="30000"/>
    <d v="2025-04-09T00:00:00"/>
    <s v="502LAUGH"/>
    <s v=" 5:57:34 pm"/>
    <s v="E053912079"/>
    <m/>
    <x v="0"/>
    <s v="Yes"/>
    <x v="12"/>
    <x v="12"/>
    <s v="PM80"/>
    <s v="YAP ZHI PING"/>
    <n v="2000"/>
    <m/>
    <m/>
    <d v="2025-04-08T00:00:00"/>
    <m/>
    <n v="40"/>
    <n v="80000"/>
    <s v="PE"/>
    <s v="709898818 REVB0001"/>
    <n v="0"/>
    <n v="80000"/>
    <n v="0"/>
    <n v="0"/>
    <n v="0"/>
    <n v="0"/>
    <m/>
    <m/>
    <n v="0"/>
    <m/>
    <m/>
    <m/>
    <m/>
    <m/>
    <m/>
    <m/>
    <m/>
    <x v="346"/>
    <x v="23"/>
    <x v="23"/>
    <m/>
    <n v="0"/>
    <n v="0"/>
    <n v="0"/>
    <n v="0"/>
    <n v="0"/>
    <n v="0"/>
    <m/>
    <m/>
    <m/>
    <s v="No"/>
    <s v="W664784"/>
    <n v="0"/>
    <m/>
    <s v="S19314"/>
    <m/>
    <m/>
    <s v="H0064935"/>
  </r>
  <r>
    <x v="445"/>
    <n v="10000"/>
    <n v="10000"/>
    <d v="2025-04-09T00:00:00"/>
    <s v="502LAUGH"/>
    <d v="1899-12-30T10:40:29"/>
    <s v="E053912079"/>
    <m/>
    <x v="0"/>
    <s v="Yes"/>
    <x v="12"/>
    <x v="12"/>
    <s v="PM80"/>
    <s v="YAP ZHI PING"/>
    <n v="2000"/>
    <m/>
    <m/>
    <d v="2025-04-08T00:00:00"/>
    <m/>
    <n v="40"/>
    <n v="80000"/>
    <s v="PE"/>
    <s v="709898818 REVB0001"/>
    <n v="0"/>
    <n v="80000"/>
    <n v="0"/>
    <n v="0"/>
    <n v="0"/>
    <n v="0"/>
    <m/>
    <m/>
    <n v="0"/>
    <m/>
    <m/>
    <m/>
    <m/>
    <m/>
    <m/>
    <m/>
    <m/>
    <x v="346"/>
    <x v="23"/>
    <x v="23"/>
    <m/>
    <n v="0"/>
    <n v="0"/>
    <n v="0"/>
    <n v="0"/>
    <n v="0"/>
    <n v="0"/>
    <m/>
    <m/>
    <m/>
    <s v="No"/>
    <s v="W664785"/>
    <n v="0"/>
    <m/>
    <s v="S19314"/>
    <m/>
    <m/>
    <s v="H0064936"/>
  </r>
  <r>
    <x v="446"/>
    <n v="10000"/>
    <n v="10000"/>
    <d v="2025-04-15T00:00:00"/>
    <s v="502LAUGH"/>
    <s v=" 8:46:51 am"/>
    <s v="M0BI68841"/>
    <m/>
    <x v="0"/>
    <s v="Yes"/>
    <x v="8"/>
    <x v="8"/>
    <s v="PM84"/>
    <s v="TAN TAI TOH"/>
    <n v="4000"/>
    <m/>
    <m/>
    <d v="2025-04-08T00:00:00"/>
    <m/>
    <n v="16"/>
    <n v="64000"/>
    <s v="PE"/>
    <s v="713891303-ADS1360001"/>
    <n v="0"/>
    <n v="60000"/>
    <n v="4000"/>
    <n v="0"/>
    <n v="0"/>
    <n v="0"/>
    <m/>
    <m/>
    <n v="0"/>
    <m/>
    <m/>
    <m/>
    <m/>
    <m/>
    <m/>
    <m/>
    <m/>
    <x v="325"/>
    <x v="23"/>
    <x v="23"/>
    <m/>
    <n v="0"/>
    <n v="0"/>
    <n v="0"/>
    <n v="0"/>
    <n v="0"/>
    <n v="0"/>
    <m/>
    <m/>
    <m/>
    <s v="No"/>
    <s v="W664786"/>
    <n v="0"/>
    <m/>
    <s v="S19314"/>
    <m/>
    <m/>
    <s v="H0064937"/>
  </r>
  <r>
    <x v="447"/>
    <n v="10000"/>
    <n v="10000"/>
    <d v="2025-04-09T00:00:00"/>
    <s v="502LAUGH"/>
    <d v="1899-12-30T10:38:48"/>
    <s v="M0BUG7282"/>
    <m/>
    <x v="0"/>
    <s v="Yes"/>
    <x v="12"/>
    <x v="12"/>
    <s v="PM80"/>
    <s v="YAP ZHI PING"/>
    <n v="4000"/>
    <m/>
    <m/>
    <d v="2025-04-08T00:00:00"/>
    <m/>
    <n v="20"/>
    <n v="80000"/>
    <s v="PE"/>
    <s v="100565979-ADS1360001"/>
    <n v="0"/>
    <n v="80000"/>
    <n v="0"/>
    <n v="0"/>
    <n v="0"/>
    <n v="0"/>
    <m/>
    <m/>
    <n v="0"/>
    <m/>
    <m/>
    <m/>
    <m/>
    <m/>
    <m/>
    <m/>
    <m/>
    <x v="297"/>
    <x v="14"/>
    <x v="14"/>
    <m/>
    <n v="0"/>
    <n v="0"/>
    <n v="0"/>
    <n v="0"/>
    <n v="0"/>
    <n v="0"/>
    <m/>
    <m/>
    <m/>
    <s v="No"/>
    <s v="W664792"/>
    <n v="0"/>
    <m/>
    <s v="S19081-TH"/>
    <m/>
    <m/>
    <s v="H0064947"/>
  </r>
  <r>
    <x v="388"/>
    <n v="10000"/>
    <n v="20000"/>
    <d v="2025-04-09T00:00:00"/>
    <s v="502LAUGH"/>
    <d v="1899-12-30T10:42:59"/>
    <s v="M0BFL2381"/>
    <m/>
    <x v="1"/>
    <s v="Yes"/>
    <x v="12"/>
    <x v="12"/>
    <s v="PM80"/>
    <s v="YAP ZHI PING"/>
    <n v="2500"/>
    <m/>
    <m/>
    <d v="2025-04-08T00:00:00"/>
    <m/>
    <n v="16"/>
    <n v="40000"/>
    <s v="PE"/>
    <s v="751298400 REVA0001"/>
    <n v="0"/>
    <n v="40000"/>
    <n v="0"/>
    <n v="0"/>
    <n v="0"/>
    <n v="0"/>
    <m/>
    <m/>
    <n v="0"/>
    <m/>
    <m/>
    <m/>
    <m/>
    <m/>
    <m/>
    <m/>
    <m/>
    <x v="285"/>
    <x v="14"/>
    <x v="14"/>
    <m/>
    <n v="0"/>
    <n v="0"/>
    <n v="0"/>
    <n v="0"/>
    <n v="0"/>
    <n v="0"/>
    <m/>
    <m/>
    <m/>
    <s v="No"/>
    <s v="W664797"/>
    <n v="0"/>
    <m/>
    <s v="S19081-TH"/>
    <m/>
    <m/>
    <s v="H0064953"/>
  </r>
  <r>
    <x v="448"/>
    <n v="10000"/>
    <n v="10000"/>
    <d v="2025-04-08T00:00:00"/>
    <s v="502LAUGH"/>
    <d v="1899-12-30T11:07:09"/>
    <s v="4116S1"/>
    <m/>
    <x v="0"/>
    <s v="Yes"/>
    <x v="26"/>
    <x v="22"/>
    <s v="PS13"/>
    <s v="YEE CHENG MENG"/>
    <n v="1500"/>
    <m/>
    <m/>
    <d v="2025-04-08T00:00:00"/>
    <m/>
    <n v="2"/>
    <n v="3000"/>
    <s v="PE"/>
    <s v="800082 INDEX4000001"/>
    <n v="0"/>
    <n v="3000"/>
    <n v="0"/>
    <n v="0"/>
    <n v="0"/>
    <n v="0"/>
    <m/>
    <m/>
    <n v="0"/>
    <m/>
    <m/>
    <m/>
    <m/>
    <m/>
    <m/>
    <m/>
    <m/>
    <x v="347"/>
    <x v="26"/>
    <x v="26"/>
    <m/>
    <n v="0"/>
    <n v="0"/>
    <n v="0"/>
    <n v="0"/>
    <n v="0"/>
    <n v="0"/>
    <m/>
    <m/>
    <m/>
    <s v="No"/>
    <s v="W664798"/>
    <n v="0"/>
    <m/>
    <s v="V22000"/>
    <m/>
    <m/>
    <s v="S0362399"/>
  </r>
  <r>
    <x v="449"/>
    <n v="10000"/>
    <n v="10000"/>
    <d v="2025-04-09T00:00:00"/>
    <s v="502LAUGH"/>
    <d v="1899-12-30T10:13:44"/>
    <s v="SG-5630465 03"/>
    <m/>
    <x v="0"/>
    <s v="Yes"/>
    <x v="1"/>
    <x v="1"/>
    <s v="PM16"/>
    <s v="TEO KAH JUN"/>
    <n v="64"/>
    <m/>
    <m/>
    <d v="2025-04-08T00:00:00"/>
    <m/>
    <n v="63"/>
    <n v="4048"/>
    <s v="PE"/>
    <n v="200699060001"/>
    <n v="0"/>
    <n v="2000"/>
    <n v="2048"/>
    <n v="0"/>
    <n v="0"/>
    <n v="0"/>
    <m/>
    <m/>
    <n v="0"/>
    <m/>
    <m/>
    <m/>
    <m/>
    <m/>
    <m/>
    <m/>
    <m/>
    <x v="348"/>
    <x v="28"/>
    <x v="28"/>
    <m/>
    <n v="0"/>
    <n v="0"/>
    <n v="0"/>
    <n v="0"/>
    <n v="0"/>
    <n v="0"/>
    <m/>
    <m/>
    <m/>
    <s v="No"/>
    <s v="W664815"/>
    <n v="0"/>
    <m/>
    <s v="I09180"/>
    <m/>
    <m/>
    <s v="S0362441"/>
  </r>
  <r>
    <x v="449"/>
    <n v="20000"/>
    <n v="10000"/>
    <d v="2025-04-09T00:00:00"/>
    <s v="502LAUGH"/>
    <d v="1899-12-30T10:13:44"/>
    <s v="SG-5630465 03"/>
    <m/>
    <x v="0"/>
    <s v="Yes"/>
    <x v="1"/>
    <x v="1"/>
    <s v="PM16"/>
    <s v="TEO KAH JUN"/>
    <n v="32"/>
    <m/>
    <m/>
    <d v="2025-04-08T00:00:00"/>
    <m/>
    <n v="63"/>
    <n v="2000"/>
    <s v="PE"/>
    <n v="200699060001"/>
    <n v="0"/>
    <n v="2000"/>
    <n v="0"/>
    <n v="0"/>
    <n v="0"/>
    <n v="0"/>
    <m/>
    <m/>
    <n v="0"/>
    <m/>
    <m/>
    <m/>
    <m/>
    <m/>
    <m/>
    <m/>
    <m/>
    <x v="348"/>
    <x v="28"/>
    <x v="28"/>
    <m/>
    <n v="0"/>
    <n v="0"/>
    <n v="0"/>
    <n v="0"/>
    <n v="0"/>
    <n v="0"/>
    <m/>
    <m/>
    <m/>
    <s v="No"/>
    <s v="W664815"/>
    <n v="0"/>
    <m/>
    <s v="I09180"/>
    <m/>
    <m/>
    <s v="S0362441"/>
  </r>
  <r>
    <x v="450"/>
    <n v="10000"/>
    <n v="10000"/>
    <d v="2025-04-09T00:00:00"/>
    <s v="502LAUGH"/>
    <s v=" 8:38:50 am"/>
    <s v="U532052068/503011726"/>
    <m/>
    <x v="0"/>
    <s v="Yes"/>
    <x v="28"/>
    <x v="23"/>
    <s v="PM26"/>
    <s v="TAN AIK KEONG"/>
    <n v="5860"/>
    <m/>
    <m/>
    <d v="2025-04-08T00:00:00"/>
    <m/>
    <n v="1"/>
    <n v="5860"/>
    <s v="PE"/>
    <s v="250-5312-000001"/>
    <n v="0"/>
    <n v="2680"/>
    <n v="3180"/>
    <n v="0"/>
    <n v="0"/>
    <n v="0"/>
    <m/>
    <m/>
    <n v="0"/>
    <m/>
    <m/>
    <m/>
    <m/>
    <m/>
    <m/>
    <m/>
    <m/>
    <x v="157"/>
    <x v="29"/>
    <x v="29"/>
    <m/>
    <n v="0"/>
    <n v="0"/>
    <n v="0"/>
    <n v="0"/>
    <n v="0"/>
    <n v="0"/>
    <m/>
    <m/>
    <m/>
    <s v="No"/>
    <s v="W665023"/>
    <n v="0"/>
    <m/>
    <s v="J10025"/>
    <m/>
    <m/>
    <s v="S0362448"/>
  </r>
  <r>
    <x v="451"/>
    <n v="10000"/>
    <n v="10000"/>
    <d v="2025-04-10T00:00:00"/>
    <s v="502LAUGH"/>
    <s v=" 8:38:42 am"/>
    <s v="U532052068/503011726"/>
    <m/>
    <x v="0"/>
    <s v="Yes"/>
    <x v="28"/>
    <x v="23"/>
    <s v="PM26"/>
    <s v="TAN AIK KEONG"/>
    <n v="5860"/>
    <m/>
    <m/>
    <d v="2025-04-08T00:00:00"/>
    <m/>
    <n v="1"/>
    <n v="5860"/>
    <s v="PE"/>
    <s v="250-5322-000001"/>
    <n v="0"/>
    <n v="5360"/>
    <n v="500"/>
    <n v="0"/>
    <n v="0"/>
    <n v="0"/>
    <m/>
    <m/>
    <n v="0"/>
    <m/>
    <m/>
    <m/>
    <m/>
    <m/>
    <m/>
    <m/>
    <m/>
    <x v="109"/>
    <x v="29"/>
    <x v="29"/>
    <m/>
    <n v="0"/>
    <n v="0"/>
    <n v="0"/>
    <n v="0"/>
    <n v="0"/>
    <n v="0"/>
    <m/>
    <m/>
    <m/>
    <s v="No"/>
    <s v="W665025"/>
    <n v="0"/>
    <m/>
    <s v="J10025"/>
    <m/>
    <m/>
    <s v="S0362448"/>
  </r>
  <r>
    <x v="452"/>
    <n v="10000"/>
    <n v="10000"/>
    <d v="2025-04-09T00:00:00"/>
    <s v="502LAUGH"/>
    <s v=" 8:38:50 am"/>
    <s v="U532052068/503011726"/>
    <m/>
    <x v="0"/>
    <s v="Yes"/>
    <x v="28"/>
    <x v="23"/>
    <s v="PM26"/>
    <s v="TAN AIK KEONG"/>
    <n v="5860"/>
    <m/>
    <m/>
    <d v="2025-04-08T00:00:00"/>
    <m/>
    <n v="1"/>
    <n v="5860"/>
    <s v="PE"/>
    <s v="250-5312-000001"/>
    <n v="0"/>
    <n v="5360"/>
    <n v="500"/>
    <n v="0"/>
    <n v="0"/>
    <n v="0"/>
    <m/>
    <m/>
    <n v="0"/>
    <m/>
    <m/>
    <m/>
    <m/>
    <m/>
    <m/>
    <m/>
    <m/>
    <x v="157"/>
    <x v="29"/>
    <x v="29"/>
    <m/>
    <n v="0"/>
    <n v="0"/>
    <n v="0"/>
    <n v="0"/>
    <n v="0"/>
    <n v="0"/>
    <m/>
    <m/>
    <m/>
    <s v="No"/>
    <s v="W665201"/>
    <n v="0"/>
    <m/>
    <s v="J10025"/>
    <m/>
    <m/>
    <s v="S0362449"/>
  </r>
  <r>
    <x v="453"/>
    <n v="10000"/>
    <n v="10000"/>
    <d v="2025-04-09T00:00:00"/>
    <s v="502LAUGH"/>
    <s v=" 8:40:25 am"/>
    <n v="405171192"/>
    <m/>
    <x v="0"/>
    <s v="Yes"/>
    <x v="25"/>
    <x v="21"/>
    <s v="PP05"/>
    <s v="WONG KIM FATT"/>
    <n v="5000"/>
    <m/>
    <m/>
    <d v="2025-04-08T00:00:00"/>
    <m/>
    <n v="2"/>
    <n v="10000"/>
    <s v="PE"/>
    <s v="TL-6130001"/>
    <n v="0"/>
    <n v="10000"/>
    <n v="0"/>
    <n v="0"/>
    <n v="0"/>
    <n v="0"/>
    <m/>
    <m/>
    <n v="0"/>
    <m/>
    <m/>
    <m/>
    <m/>
    <m/>
    <m/>
    <m/>
    <m/>
    <x v="349"/>
    <x v="71"/>
    <x v="69"/>
    <m/>
    <n v="0"/>
    <n v="0"/>
    <n v="0"/>
    <n v="0"/>
    <n v="0"/>
    <n v="0"/>
    <m/>
    <m/>
    <m/>
    <s v="No"/>
    <s v="W664820"/>
    <n v="0"/>
    <m/>
    <s v="S19485"/>
    <m/>
    <m/>
    <s v="S0362455"/>
  </r>
  <r>
    <x v="397"/>
    <n v="10000"/>
    <n v="20000"/>
    <d v="2025-04-15T00:00:00"/>
    <s v="502LAUGH"/>
    <s v=" 5:08:11 pm"/>
    <n v="164353308"/>
    <m/>
    <x v="1"/>
    <s v="Yes"/>
    <x v="15"/>
    <x v="14"/>
    <s v="PM87"/>
    <s v="LEE SHIEN WEI"/>
    <n v="5400"/>
    <m/>
    <m/>
    <d v="2025-04-08T00:00:00"/>
    <m/>
    <n v="1"/>
    <n v="5400"/>
    <s v="PE"/>
    <s v="GE-3870001"/>
    <n v="0"/>
    <n v="5000"/>
    <n v="400"/>
    <n v="0"/>
    <n v="0"/>
    <n v="0"/>
    <m/>
    <m/>
    <n v="0"/>
    <m/>
    <m/>
    <m/>
    <m/>
    <m/>
    <m/>
    <m/>
    <m/>
    <x v="307"/>
    <x v="63"/>
    <x v="63"/>
    <m/>
    <n v="0"/>
    <n v="0"/>
    <n v="0"/>
    <n v="0"/>
    <n v="0"/>
    <n v="0"/>
    <m/>
    <m/>
    <m/>
    <s v="No"/>
    <s v="W665027"/>
    <n v="0"/>
    <m/>
    <s v="O15030"/>
    <m/>
    <m/>
    <s v="S0362456"/>
  </r>
  <r>
    <x v="454"/>
    <n v="10000"/>
    <n v="10000"/>
    <d v="2025-04-22T00:00:00"/>
    <s v="502LAUGH"/>
    <s v=" 4:31:33 pm"/>
    <s v="2211425151/M0BN597111000"/>
    <m/>
    <x v="0"/>
    <s v="Yes"/>
    <x v="0"/>
    <x v="0"/>
    <s v="PP24"/>
    <s v="HO HON SENG"/>
    <n v="400"/>
    <m/>
    <m/>
    <d v="2025-04-08T00:00:00"/>
    <m/>
    <n v="2"/>
    <n v="800"/>
    <s v="PE"/>
    <s v="LAB-1106-010001"/>
    <n v="0"/>
    <n v="500"/>
    <n v="300"/>
    <n v="0"/>
    <n v="0"/>
    <n v="0"/>
    <m/>
    <m/>
    <n v="0"/>
    <m/>
    <m/>
    <m/>
    <m/>
    <m/>
    <m/>
    <m/>
    <m/>
    <x v="350"/>
    <x v="64"/>
    <x v="64"/>
    <m/>
    <n v="0"/>
    <n v="0"/>
    <n v="0"/>
    <n v="0"/>
    <n v="0"/>
    <n v="0"/>
    <m/>
    <m/>
    <m/>
    <s v="No"/>
    <s v="W665205"/>
    <n v="0"/>
    <m/>
    <s v="R18068"/>
    <m/>
    <m/>
    <s v="S0362457"/>
  </r>
  <r>
    <x v="455"/>
    <n v="10000"/>
    <n v="10000"/>
    <d v="2025-04-09T00:00:00"/>
    <s v="502LAUGH"/>
    <s v=" 8:38:50 am"/>
    <n v="408232392"/>
    <m/>
    <x v="0"/>
    <s v="Yes"/>
    <x v="26"/>
    <x v="22"/>
    <s v="PS13"/>
    <s v="YEE CHENG MENG"/>
    <n v="1000"/>
    <m/>
    <m/>
    <d v="2025-04-08T00:00:00"/>
    <m/>
    <n v="1"/>
    <n v="1000"/>
    <s v="PE"/>
    <s v="QA FINAL PRESERV0001"/>
    <n v="0"/>
    <n v="1000"/>
    <n v="0"/>
    <n v="0"/>
    <n v="0"/>
    <n v="0"/>
    <m/>
    <m/>
    <n v="0"/>
    <m/>
    <m/>
    <m/>
    <m/>
    <m/>
    <m/>
    <m/>
    <m/>
    <x v="351"/>
    <x v="29"/>
    <x v="29"/>
    <m/>
    <n v="0"/>
    <n v="0"/>
    <n v="0"/>
    <n v="0"/>
    <n v="0"/>
    <n v="0"/>
    <m/>
    <m/>
    <m/>
    <s v="No"/>
    <s v="W664826"/>
    <n v="0"/>
    <m/>
    <s v="J10025"/>
    <m/>
    <m/>
    <s v="S0362459"/>
  </r>
  <r>
    <x v="456"/>
    <n v="10000"/>
    <n v="10000"/>
    <d v="2025-04-09T00:00:00"/>
    <s v="502LAUGH"/>
    <s v=" 4:32:34 pm"/>
    <s v="J00VB79411525"/>
    <m/>
    <x v="0"/>
    <s v="Yes"/>
    <x v="19"/>
    <x v="16"/>
    <s v="PS95"/>
    <s v="LIM CHENG LEONG"/>
    <n v="16667"/>
    <m/>
    <m/>
    <d v="2025-04-08T00:00:00"/>
    <m/>
    <n v="6"/>
    <n v="100002"/>
    <s v="PE"/>
    <s v="BL-86MMX86MM0001"/>
    <n v="0"/>
    <n v="100000"/>
    <n v="2"/>
    <n v="0"/>
    <n v="0"/>
    <n v="0"/>
    <m/>
    <m/>
    <n v="0"/>
    <m/>
    <m/>
    <m/>
    <m/>
    <m/>
    <m/>
    <m/>
    <m/>
    <x v="352"/>
    <x v="11"/>
    <x v="11"/>
    <m/>
    <n v="0"/>
    <n v="0"/>
    <n v="0"/>
    <n v="0"/>
    <n v="0"/>
    <n v="0"/>
    <m/>
    <m/>
    <m/>
    <s v="No"/>
    <s v="W664827"/>
    <n v="0"/>
    <m/>
    <s v="B02083"/>
    <m/>
    <m/>
    <s v="S0362569"/>
  </r>
  <r>
    <x v="401"/>
    <n v="10000"/>
    <n v="40000"/>
    <d v="2025-04-09T00:00:00"/>
    <s v="502LAUGH"/>
    <s v=" 8:32:12 am"/>
    <n v="59470"/>
    <m/>
    <x v="0"/>
    <s v="Yes"/>
    <x v="2"/>
    <x v="2"/>
    <s v="PM59"/>
    <s v="VOON CHAN PIN"/>
    <n v="17063"/>
    <m/>
    <m/>
    <d v="2025-04-08T00:00:00"/>
    <m/>
    <n v="12"/>
    <n v="204756"/>
    <s v="PE"/>
    <s v="MT-1000418-10REV0002"/>
    <n v="0"/>
    <n v="124093"/>
    <n v="80663"/>
    <n v="0"/>
    <n v="0"/>
    <n v="0"/>
    <m/>
    <m/>
    <n v="0"/>
    <m/>
    <m/>
    <m/>
    <m/>
    <m/>
    <m/>
    <m/>
    <m/>
    <x v="311"/>
    <x v="4"/>
    <x v="4"/>
    <m/>
    <n v="0"/>
    <n v="0"/>
    <n v="0"/>
    <n v="0"/>
    <n v="0"/>
    <n v="0"/>
    <m/>
    <m/>
    <m/>
    <s v="No"/>
    <s v="W664830"/>
    <n v="0"/>
    <m/>
    <s v="Z26002"/>
    <m/>
    <m/>
    <s v="S0362572"/>
  </r>
  <r>
    <x v="401"/>
    <n v="10000"/>
    <n v="50000"/>
    <d v="2025-04-09T00:00:00"/>
    <s v="502LAUGH"/>
    <s v=" 8:32:12 am"/>
    <n v="59470"/>
    <m/>
    <x v="1"/>
    <s v="Yes"/>
    <x v="29"/>
    <x v="19"/>
    <s v="QM54"/>
    <s v="TAN SWEE LENG"/>
    <n v="34125"/>
    <m/>
    <m/>
    <d v="2025-04-08T00:00:00"/>
    <m/>
    <n v="6"/>
    <n v="204750"/>
    <s v="PE"/>
    <s v="MT-1000418-10REV0002"/>
    <n v="0"/>
    <n v="124091"/>
    <n v="80659"/>
    <n v="0"/>
    <n v="0"/>
    <n v="0"/>
    <m/>
    <m/>
    <n v="0"/>
    <m/>
    <m/>
    <m/>
    <m/>
    <m/>
    <m/>
    <m/>
    <m/>
    <x v="311"/>
    <x v="4"/>
    <x v="4"/>
    <m/>
    <n v="0"/>
    <n v="0"/>
    <n v="0"/>
    <n v="0"/>
    <n v="0"/>
    <n v="0"/>
    <m/>
    <m/>
    <m/>
    <s v="No"/>
    <s v="W664830"/>
    <n v="0"/>
    <m/>
    <s v="Z26002"/>
    <m/>
    <m/>
    <s v="S0362572"/>
  </r>
  <r>
    <x v="457"/>
    <n v="10000"/>
    <n v="10000"/>
    <d v="2025-04-08T00:00:00"/>
    <s v="502LAUGH"/>
    <s v=" 5:10:20 pm"/>
    <s v="4116S1"/>
    <m/>
    <x v="0"/>
    <s v="Yes"/>
    <x v="26"/>
    <x v="22"/>
    <s v="PS13"/>
    <s v="YEE CHENG MENG"/>
    <n v="5000"/>
    <m/>
    <m/>
    <d v="2025-04-08T00:00:00"/>
    <m/>
    <n v="2"/>
    <n v="10000"/>
    <s v="PE"/>
    <s v="712730 REV1000001"/>
    <n v="0"/>
    <n v="10000"/>
    <n v="0"/>
    <n v="0"/>
    <n v="0"/>
    <n v="0"/>
    <m/>
    <m/>
    <n v="0"/>
    <m/>
    <m/>
    <m/>
    <m/>
    <m/>
    <m/>
    <m/>
    <m/>
    <x v="274"/>
    <x v="26"/>
    <x v="26"/>
    <m/>
    <n v="0"/>
    <n v="0"/>
    <n v="0"/>
    <n v="0"/>
    <n v="0"/>
    <n v="0"/>
    <m/>
    <m/>
    <m/>
    <s v="No"/>
    <s v="W664834"/>
    <n v="0"/>
    <m/>
    <s v="V22000"/>
    <m/>
    <m/>
    <s v="S0362614"/>
  </r>
  <r>
    <x v="458"/>
    <n v="10000"/>
    <n v="10000"/>
    <d v="2025-04-15T00:00:00"/>
    <s v="502LAUGH"/>
    <s v=" 5:07:03 pm"/>
    <n v="408232392"/>
    <m/>
    <x v="0"/>
    <s v="Yes"/>
    <x v="0"/>
    <x v="0"/>
    <s v="PP24"/>
    <s v="HO HON SENG"/>
    <n v="1300"/>
    <m/>
    <m/>
    <d v="2025-04-08T00:00:00"/>
    <m/>
    <n v="2"/>
    <n v="2600"/>
    <s v="PE"/>
    <s v="REAGENT-40X20MM0001"/>
    <n v="0"/>
    <n v="2000"/>
    <n v="600"/>
    <n v="0"/>
    <n v="0"/>
    <n v="0"/>
    <m/>
    <m/>
    <n v="0"/>
    <m/>
    <m/>
    <m/>
    <m/>
    <m/>
    <m/>
    <m/>
    <m/>
    <x v="353"/>
    <x v="9"/>
    <x v="9"/>
    <m/>
    <n v="0"/>
    <n v="0"/>
    <n v="0"/>
    <n v="0"/>
    <n v="0"/>
    <n v="0"/>
    <m/>
    <m/>
    <m/>
    <s v="No"/>
    <s v="W665032"/>
    <n v="0"/>
    <m/>
    <s v="G07075"/>
    <m/>
    <m/>
    <s v="S0362647"/>
  </r>
  <r>
    <x v="459"/>
    <n v="10000"/>
    <n v="10000"/>
    <d v="2025-04-09T00:00:00"/>
    <s v="502LAUGH"/>
    <s v=" 8:37:20 am"/>
    <s v="U4B1852113/U4827S095"/>
    <m/>
    <x v="0"/>
    <s v="Yes"/>
    <x v="7"/>
    <x v="7"/>
    <s v="PM68"/>
    <s v="LEE KIM LIANG"/>
    <n v="4"/>
    <m/>
    <m/>
    <d v="2025-04-08T00:00:00"/>
    <m/>
    <n v="1"/>
    <n v="4"/>
    <s v="PE"/>
    <s v="057-02203-0000 R0001"/>
    <n v="0"/>
    <n v="4"/>
    <n v="0"/>
    <n v="0"/>
    <n v="0"/>
    <n v="0"/>
    <m/>
    <m/>
    <n v="0"/>
    <m/>
    <m/>
    <m/>
    <m/>
    <m/>
    <m/>
    <m/>
    <m/>
    <x v="354"/>
    <x v="57"/>
    <x v="57"/>
    <m/>
    <n v="0"/>
    <n v="0"/>
    <n v="0"/>
    <n v="0"/>
    <n v="0"/>
    <n v="0"/>
    <m/>
    <m/>
    <m/>
    <s v="No"/>
    <s v="W664847"/>
    <n v="0"/>
    <m/>
    <s v="S19351"/>
    <m/>
    <m/>
    <s v="S0362667"/>
  </r>
  <r>
    <x v="460"/>
    <n v="10000"/>
    <n v="10000"/>
    <d v="2025-04-10T00:00:00"/>
    <s v="502LAUGH"/>
    <s v=" 4:23:49 pm"/>
    <n v="502062525"/>
    <m/>
    <x v="0"/>
    <s v="Yes"/>
    <x v="0"/>
    <x v="0"/>
    <s v="PP24"/>
    <s v="HO HON SENG"/>
    <n v="1500"/>
    <m/>
    <m/>
    <d v="2025-04-08T00:00:00"/>
    <m/>
    <n v="1"/>
    <n v="1500"/>
    <s v="PE"/>
    <n v="190073450001"/>
    <n v="0"/>
    <n v="1000"/>
    <n v="500"/>
    <n v="0"/>
    <n v="0"/>
    <n v="0"/>
    <m/>
    <m/>
    <n v="0"/>
    <m/>
    <m/>
    <m/>
    <m/>
    <m/>
    <m/>
    <m/>
    <m/>
    <x v="355"/>
    <x v="15"/>
    <x v="15"/>
    <m/>
    <n v="0"/>
    <n v="0"/>
    <n v="0"/>
    <n v="0"/>
    <n v="0"/>
    <n v="0"/>
    <m/>
    <m/>
    <m/>
    <s v="No"/>
    <s v="W664848"/>
    <n v="0"/>
    <m/>
    <s v="I09109"/>
    <m/>
    <m/>
    <s v="S0362673"/>
  </r>
  <r>
    <x v="461"/>
    <n v="10000"/>
    <n v="10000"/>
    <d v="2025-04-09T00:00:00"/>
    <s v="502LAUGH"/>
    <s v=" 4:34:25 pm"/>
    <s v="M0B7C2220"/>
    <m/>
    <x v="0"/>
    <s v="Yes"/>
    <x v="1"/>
    <x v="1"/>
    <s v="PM16"/>
    <s v="TEO KAH JUN"/>
    <n v="164"/>
    <m/>
    <m/>
    <d v="2025-04-08T00:00:00"/>
    <m/>
    <n v="245"/>
    <n v="40180"/>
    <s v="PE"/>
    <s v="86.B9480001"/>
    <n v="0"/>
    <n v="32000"/>
    <n v="8180"/>
    <n v="0"/>
    <n v="0"/>
    <n v="0"/>
    <m/>
    <m/>
    <n v="0"/>
    <m/>
    <m/>
    <m/>
    <m/>
    <m/>
    <m/>
    <m/>
    <m/>
    <x v="126"/>
    <x v="45"/>
    <x v="45"/>
    <m/>
    <n v="0"/>
    <n v="0"/>
    <n v="0"/>
    <n v="0"/>
    <n v="0"/>
    <n v="0"/>
    <m/>
    <m/>
    <m/>
    <s v="No"/>
    <s v="W664849"/>
    <n v="0"/>
    <m/>
    <s v="T20390-PMI"/>
    <m/>
    <m/>
    <s v="S0362676"/>
  </r>
  <r>
    <x v="462"/>
    <n v="10000"/>
    <n v="10000"/>
    <d v="2025-04-14T00:00:00"/>
    <s v="502LAUGH"/>
    <s v=" 8:34:36 am"/>
    <s v="M0BRZ2280990"/>
    <s v="DC30739"/>
    <x v="0"/>
    <s v="No"/>
    <x v="1"/>
    <x v="1"/>
    <s v="PM16"/>
    <s v="TEO KAH JUN"/>
    <n v="22"/>
    <m/>
    <m/>
    <d v="2025-04-09T00:00:00"/>
    <m/>
    <n v="550"/>
    <n v="12100"/>
    <s v="PE"/>
    <s v="F9K08-800030001"/>
    <n v="0"/>
    <n v="0"/>
    <n v="0"/>
    <n v="0"/>
    <n v="0"/>
    <n v="0"/>
    <m/>
    <m/>
    <n v="0"/>
    <m/>
    <m/>
    <m/>
    <s v="No"/>
    <n v="0"/>
    <s v="No"/>
    <m/>
    <m/>
    <x v="356"/>
    <x v="1"/>
    <x v="1"/>
    <m/>
    <n v="0"/>
    <n v="0"/>
    <n v="0"/>
    <n v="0"/>
    <n v="0"/>
    <n v="0"/>
    <m/>
    <m/>
    <m/>
    <s v="No"/>
    <m/>
    <m/>
    <m/>
    <s v="H08031-JIM"/>
    <m/>
    <m/>
    <s v="S0361901"/>
  </r>
  <r>
    <x v="463"/>
    <n v="10000"/>
    <n v="10000"/>
    <d v="2025-04-14T00:00:00"/>
    <s v="502LAUGH"/>
    <s v=" 8:37:48 am"/>
    <s v="M0BRZ2280990"/>
    <s v="FDC30764"/>
    <x v="0"/>
    <s v="No"/>
    <x v="1"/>
    <x v="1"/>
    <s v="PM16"/>
    <s v="TEO KAH JUN"/>
    <n v="924"/>
    <m/>
    <m/>
    <d v="2025-04-09T00:00:00"/>
    <m/>
    <n v="65"/>
    <n v="60060"/>
    <s v="PE"/>
    <s v="4UU95-80014-FT0001"/>
    <n v="0"/>
    <n v="0"/>
    <n v="0"/>
    <n v="0"/>
    <n v="0"/>
    <n v="0"/>
    <m/>
    <m/>
    <n v="0"/>
    <m/>
    <m/>
    <m/>
    <s v="No"/>
    <n v="0"/>
    <s v="No"/>
    <m/>
    <m/>
    <x v="357"/>
    <x v="1"/>
    <x v="1"/>
    <m/>
    <n v="0"/>
    <n v="0"/>
    <n v="0"/>
    <n v="0"/>
    <n v="0"/>
    <n v="0"/>
    <m/>
    <m/>
    <m/>
    <s v="No"/>
    <m/>
    <m/>
    <m/>
    <s v="H08031-JIM"/>
    <m/>
    <m/>
    <s v="S0361903"/>
  </r>
  <r>
    <x v="464"/>
    <n v="10000"/>
    <n v="10000"/>
    <d v="2025-04-14T00:00:00"/>
    <s v="502LAUGH"/>
    <s v=" 8:34:36 am"/>
    <s v="M0BUP6250"/>
    <s v="DC23944"/>
    <x v="0"/>
    <s v="No"/>
    <x v="1"/>
    <x v="1"/>
    <s v="PM16"/>
    <s v="TEO KAH JUN"/>
    <n v="133"/>
    <m/>
    <m/>
    <d v="2025-04-09T00:00:00"/>
    <m/>
    <n v="602"/>
    <n v="80066"/>
    <s v="PE"/>
    <s v="5180-5276-FT0001"/>
    <n v="0"/>
    <n v="0"/>
    <n v="0"/>
    <n v="0"/>
    <n v="0"/>
    <n v="0"/>
    <m/>
    <m/>
    <n v="0"/>
    <m/>
    <m/>
    <m/>
    <s v="No"/>
    <n v="0"/>
    <s v="No"/>
    <m/>
    <m/>
    <x v="358"/>
    <x v="1"/>
    <x v="1"/>
    <m/>
    <n v="0"/>
    <n v="0"/>
    <n v="0"/>
    <n v="0"/>
    <n v="0"/>
    <n v="0"/>
    <m/>
    <m/>
    <m/>
    <s v="No"/>
    <m/>
    <m/>
    <m/>
    <s v="H08031-JIM"/>
    <m/>
    <m/>
    <s v="S0361904"/>
  </r>
  <r>
    <x v="465"/>
    <n v="10000"/>
    <n v="10000"/>
    <d v="2025-04-15T00:00:00"/>
    <s v="502LAUGH"/>
    <s v=" 8:33:22 am"/>
    <s v="M0BUR8601"/>
    <s v="FSC31228"/>
    <x v="0"/>
    <s v="No"/>
    <x v="16"/>
    <x v="15"/>
    <s v="PMJ7"/>
    <s v="FOONG SEL YI"/>
    <n v="90000"/>
    <m/>
    <m/>
    <d v="2025-04-09T00:00:00"/>
    <m/>
    <n v="4"/>
    <n v="360000"/>
    <s v="PE"/>
    <s v="0F26707 EC C28470001"/>
    <n v="0"/>
    <n v="0"/>
    <n v="0"/>
    <n v="0"/>
    <n v="0"/>
    <n v="0"/>
    <m/>
    <m/>
    <n v="0"/>
    <m/>
    <m/>
    <m/>
    <s v="No"/>
    <n v="0"/>
    <s v="No"/>
    <m/>
    <m/>
    <x v="317"/>
    <x v="65"/>
    <x v="10"/>
    <m/>
    <n v="0"/>
    <n v="0"/>
    <n v="0"/>
    <n v="0"/>
    <n v="0"/>
    <n v="0"/>
    <m/>
    <m/>
    <m/>
    <s v="No"/>
    <m/>
    <m/>
    <m/>
    <s v="I09082-TL"/>
    <m/>
    <m/>
    <s v="H0064923"/>
  </r>
  <r>
    <x v="466"/>
    <n v="10000"/>
    <n v="10000"/>
    <d v="2025-04-14T00:00:00"/>
    <s v="502LAUGH"/>
    <s v=" 8:34:36 am"/>
    <s v="M0BUP6250"/>
    <s v="DC23944"/>
    <x v="0"/>
    <s v="No"/>
    <x v="1"/>
    <x v="1"/>
    <s v="PM16"/>
    <s v="TEO KAH JUN"/>
    <n v="59"/>
    <m/>
    <m/>
    <d v="2025-04-09T00:00:00"/>
    <m/>
    <n v="602"/>
    <n v="35518"/>
    <s v="PE"/>
    <s v="5189-80960001"/>
    <n v="0"/>
    <n v="0"/>
    <n v="0"/>
    <n v="0"/>
    <n v="0"/>
    <n v="0"/>
    <m/>
    <m/>
    <n v="0"/>
    <m/>
    <m/>
    <m/>
    <s v="No"/>
    <n v="0"/>
    <s v="No"/>
    <m/>
    <m/>
    <x v="359"/>
    <x v="1"/>
    <x v="1"/>
    <m/>
    <n v="0"/>
    <n v="0"/>
    <n v="0"/>
    <n v="0"/>
    <n v="0"/>
    <n v="0"/>
    <m/>
    <m/>
    <m/>
    <s v="No"/>
    <m/>
    <m/>
    <m/>
    <s v="H08031-JIM"/>
    <m/>
    <m/>
    <s v="S0362753"/>
  </r>
  <r>
    <x v="467"/>
    <n v="10000"/>
    <n v="10000"/>
    <d v="2025-04-14T00:00:00"/>
    <s v="502LAUGH"/>
    <s v=" 8:31:02 am"/>
    <s v="M0BUP6250"/>
    <s v="DC23944"/>
    <x v="0"/>
    <s v="No"/>
    <x v="1"/>
    <x v="1"/>
    <s v="PM16"/>
    <s v="TEO KAH JUN"/>
    <n v="17"/>
    <m/>
    <m/>
    <d v="2025-04-09T00:00:00"/>
    <m/>
    <n v="602"/>
    <n v="10234"/>
    <s v="PE"/>
    <s v="C9404-800040001"/>
    <n v="0"/>
    <n v="0"/>
    <n v="0"/>
    <n v="0"/>
    <n v="0"/>
    <n v="0"/>
    <m/>
    <m/>
    <n v="0"/>
    <m/>
    <m/>
    <m/>
    <s v="No"/>
    <n v="0"/>
    <s v="No"/>
    <m/>
    <m/>
    <x v="360"/>
    <x v="1"/>
    <x v="1"/>
    <m/>
    <n v="0"/>
    <n v="0"/>
    <n v="0"/>
    <n v="0"/>
    <n v="0"/>
    <n v="0"/>
    <m/>
    <m/>
    <m/>
    <s v="No"/>
    <m/>
    <m/>
    <m/>
    <s v="H08031-JIM"/>
    <m/>
    <m/>
    <s v="S0362757"/>
  </r>
  <r>
    <x v="468"/>
    <n v="10000"/>
    <n v="10000"/>
    <d v="2025-04-14T00:00:00"/>
    <s v="502LAUGH"/>
    <s v=" 8:39:49 am"/>
    <s v="M0BUP6250"/>
    <s v="FDC30764"/>
    <x v="0"/>
    <s v="No"/>
    <x v="1"/>
    <x v="1"/>
    <s v="PM16"/>
    <s v="TEO KAH JUN"/>
    <n v="385"/>
    <m/>
    <m/>
    <d v="2025-04-09T00:00:00"/>
    <m/>
    <n v="65"/>
    <n v="25025"/>
    <s v="PE"/>
    <s v="5180-23150001"/>
    <n v="0"/>
    <n v="0"/>
    <n v="0"/>
    <n v="0"/>
    <n v="0"/>
    <n v="0"/>
    <m/>
    <m/>
    <n v="0"/>
    <m/>
    <m/>
    <m/>
    <s v="No"/>
    <n v="0"/>
    <s v="No"/>
    <m/>
    <m/>
    <x v="361"/>
    <x v="1"/>
    <x v="1"/>
    <m/>
    <n v="0"/>
    <n v="0"/>
    <n v="0"/>
    <n v="0"/>
    <n v="0"/>
    <n v="0"/>
    <m/>
    <m/>
    <m/>
    <s v="No"/>
    <m/>
    <m/>
    <m/>
    <s v="H08031-JIM"/>
    <m/>
    <m/>
    <s v="S0362758"/>
  </r>
  <r>
    <x v="469"/>
    <n v="10000"/>
    <n v="10000"/>
    <d v="2025-04-14T00:00:00"/>
    <s v="502LAUGH"/>
    <s v=" 8:34:36 am"/>
    <s v="M0BUP6250"/>
    <s v="DC23944"/>
    <x v="0"/>
    <s v="No"/>
    <x v="1"/>
    <x v="1"/>
    <s v="PM16"/>
    <s v="TEO KAH JUN"/>
    <n v="34"/>
    <m/>
    <m/>
    <d v="2025-04-09T00:00:00"/>
    <m/>
    <n v="602"/>
    <n v="20468"/>
    <s v="PE"/>
    <s v="C9405-800040001"/>
    <n v="0"/>
    <n v="0"/>
    <n v="0"/>
    <n v="0"/>
    <n v="0"/>
    <n v="0"/>
    <m/>
    <m/>
    <n v="0"/>
    <m/>
    <m/>
    <m/>
    <s v="No"/>
    <n v="0"/>
    <s v="No"/>
    <m/>
    <m/>
    <x v="362"/>
    <x v="75"/>
    <x v="1"/>
    <m/>
    <n v="0"/>
    <n v="0"/>
    <n v="0"/>
    <n v="0"/>
    <n v="0"/>
    <n v="0"/>
    <m/>
    <m/>
    <m/>
    <s v="No"/>
    <m/>
    <m/>
    <m/>
    <s v="H08031-IMS"/>
    <m/>
    <m/>
    <s v="S0362760"/>
  </r>
  <r>
    <x v="470"/>
    <n v="10000"/>
    <n v="10000"/>
    <d v="2025-04-23T00:00:00"/>
    <s v="502LAUGH"/>
    <s v=" 9:35:51 am"/>
    <s v="BZC064-09"/>
    <m/>
    <x v="0"/>
    <s v="Yes"/>
    <x v="30"/>
    <x v="24"/>
    <s v="PC02"/>
    <s v="GAO BINJIE"/>
    <n v="28080"/>
    <m/>
    <m/>
    <d v="2025-04-09T00:00:00"/>
    <m/>
    <n v="24"/>
    <n v="673920"/>
    <s v="PE"/>
    <s v="KT-200-W0001"/>
    <n v="0"/>
    <n v="626102"/>
    <n v="47818"/>
    <n v="0"/>
    <n v="0"/>
    <n v="0"/>
    <m/>
    <m/>
    <n v="0"/>
    <m/>
    <m/>
    <m/>
    <m/>
    <m/>
    <m/>
    <m/>
    <m/>
    <x v="363"/>
    <x v="25"/>
    <x v="25"/>
    <m/>
    <n v="0"/>
    <n v="0"/>
    <n v="0"/>
    <n v="0"/>
    <n v="0"/>
    <n v="0"/>
    <m/>
    <m/>
    <m/>
    <s v="No"/>
    <s v="W665397"/>
    <n v="0"/>
    <m/>
    <s v="E05203"/>
    <m/>
    <m/>
    <s v="S0348831"/>
  </r>
  <r>
    <x v="471"/>
    <n v="10000"/>
    <n v="10000"/>
    <d v="2025-04-10T00:00:00"/>
    <s v="502LAUGH"/>
    <s v=" 8:34:37 am"/>
    <s v="SG-5651598-01"/>
    <m/>
    <x v="0"/>
    <s v="Yes"/>
    <x v="6"/>
    <x v="6"/>
    <s v="PS74"/>
    <s v="GOH CHIN TECK"/>
    <n v="16712"/>
    <m/>
    <m/>
    <d v="2025-04-09T00:00:00"/>
    <m/>
    <n v="2"/>
    <n v="33424"/>
    <s v="PE"/>
    <n v="150352420001"/>
    <n v="0"/>
    <n v="33424"/>
    <n v="0"/>
    <n v="0"/>
    <n v="0"/>
    <n v="0"/>
    <m/>
    <m/>
    <n v="0"/>
    <m/>
    <m/>
    <m/>
    <m/>
    <m/>
    <m/>
    <m/>
    <m/>
    <x v="364"/>
    <x v="58"/>
    <x v="58"/>
    <m/>
    <n v="0"/>
    <n v="0"/>
    <n v="0"/>
    <n v="0"/>
    <n v="0"/>
    <n v="0"/>
    <m/>
    <m/>
    <m/>
    <s v="No"/>
    <s v="W664479"/>
    <n v="0"/>
    <m/>
    <s v="I09180-US"/>
    <m/>
    <m/>
    <s v="S0354721"/>
  </r>
  <r>
    <x v="472"/>
    <n v="10000"/>
    <n v="10000"/>
    <d v="2025-04-10T00:00:00"/>
    <s v="502LAUGH"/>
    <d v="1899-12-30T11:07:25"/>
    <s v="D00636982"/>
    <m/>
    <x v="0"/>
    <s v="Yes"/>
    <x v="19"/>
    <x v="16"/>
    <s v="PS95"/>
    <s v="LIM CHENG LEONG"/>
    <n v="6750"/>
    <m/>
    <m/>
    <d v="2025-04-09T00:00:00"/>
    <m/>
    <n v="8"/>
    <n v="54000"/>
    <s v="PE"/>
    <s v="R639-401 REV2.00001"/>
    <n v="0"/>
    <n v="54000"/>
    <n v="0"/>
    <n v="0"/>
    <n v="0"/>
    <n v="0"/>
    <m/>
    <m/>
    <n v="0"/>
    <m/>
    <m/>
    <m/>
    <m/>
    <m/>
    <m/>
    <m/>
    <m/>
    <x v="365"/>
    <x v="3"/>
    <x v="3"/>
    <m/>
    <n v="0"/>
    <n v="0"/>
    <n v="0"/>
    <n v="0"/>
    <n v="0"/>
    <n v="0"/>
    <m/>
    <m/>
    <m/>
    <s v="No"/>
    <s v="W664480"/>
    <n v="0"/>
    <m/>
    <s v="R18131"/>
    <m/>
    <m/>
    <s v="S0354822"/>
  </r>
  <r>
    <x v="473"/>
    <n v="10000"/>
    <n v="10000"/>
    <d v="2025-04-10T00:00:00"/>
    <s v="502LAUGH"/>
    <d v="1899-12-30T11:07:25"/>
    <s v="D00636982"/>
    <m/>
    <x v="0"/>
    <s v="Yes"/>
    <x v="19"/>
    <x v="16"/>
    <s v="PS95"/>
    <s v="LIM CHENG LEONG"/>
    <n v="6750"/>
    <m/>
    <m/>
    <d v="2025-04-09T00:00:00"/>
    <m/>
    <n v="8"/>
    <n v="54000"/>
    <s v="PE"/>
    <s v="R639-401 REV2.00001"/>
    <n v="0"/>
    <n v="54000"/>
    <n v="0"/>
    <n v="0"/>
    <n v="0"/>
    <n v="0"/>
    <m/>
    <m/>
    <n v="0"/>
    <m/>
    <m/>
    <m/>
    <m/>
    <m/>
    <m/>
    <m/>
    <m/>
    <x v="365"/>
    <x v="3"/>
    <x v="3"/>
    <m/>
    <n v="0"/>
    <n v="0"/>
    <n v="0"/>
    <n v="0"/>
    <n v="0"/>
    <n v="0"/>
    <m/>
    <m/>
    <m/>
    <s v="No"/>
    <s v="W664481"/>
    <n v="0"/>
    <m/>
    <s v="R18131"/>
    <m/>
    <m/>
    <s v="S0355004"/>
  </r>
  <r>
    <x v="474"/>
    <n v="10000"/>
    <n v="10000"/>
    <d v="2025-04-09T00:00:00"/>
    <s v="502LAUGH"/>
    <s v=" 2:56:14 pm"/>
    <s v="502062525/U4827S095"/>
    <m/>
    <x v="0"/>
    <s v="Yes"/>
    <x v="26"/>
    <x v="22"/>
    <s v="PS13"/>
    <s v="YEE CHENG MENG"/>
    <n v="200"/>
    <m/>
    <m/>
    <d v="2025-04-09T00:00:00"/>
    <m/>
    <n v="5"/>
    <n v="1000"/>
    <s v="PE"/>
    <n v="4.040420000314E+17"/>
    <n v="0"/>
    <n v="1000"/>
    <n v="0"/>
    <n v="0"/>
    <n v="0"/>
    <n v="0"/>
    <m/>
    <m/>
    <n v="0"/>
    <m/>
    <m/>
    <m/>
    <m/>
    <m/>
    <m/>
    <m/>
    <m/>
    <x v="366"/>
    <x v="7"/>
    <x v="7"/>
    <m/>
    <n v="0"/>
    <n v="0"/>
    <n v="0"/>
    <n v="0"/>
    <n v="0"/>
    <n v="0"/>
    <m/>
    <m/>
    <m/>
    <s v="No"/>
    <s v="W664489"/>
    <n v="0"/>
    <m/>
    <s v="T20096"/>
    <m/>
    <m/>
    <s v="S0357538"/>
  </r>
  <r>
    <x v="475"/>
    <n v="10000"/>
    <n v="10000"/>
    <d v="2025-04-09T00:00:00"/>
    <s v="502LAUGH"/>
    <s v=" 2:18:47 pm"/>
    <s v="4110602U5A"/>
    <m/>
    <x v="0"/>
    <s v="Yes"/>
    <x v="10"/>
    <x v="10"/>
    <s v="PS66"/>
    <s v="SIM ENG KWANG"/>
    <n v="6000"/>
    <m/>
    <m/>
    <d v="2025-04-09T00:00:00"/>
    <m/>
    <n v="1"/>
    <n v="6000"/>
    <s v="PE"/>
    <s v="250-6184-000001"/>
    <n v="0"/>
    <n v="6000"/>
    <n v="0"/>
    <n v="0"/>
    <n v="0"/>
    <n v="0"/>
    <m/>
    <m/>
    <n v="0"/>
    <m/>
    <m/>
    <m/>
    <m/>
    <m/>
    <m/>
    <m/>
    <m/>
    <x v="367"/>
    <x v="76"/>
    <x v="29"/>
    <m/>
    <n v="0"/>
    <n v="0"/>
    <n v="0"/>
    <n v="0"/>
    <n v="0"/>
    <n v="0"/>
    <m/>
    <m/>
    <m/>
    <s v="No"/>
    <s v="W664513"/>
    <n v="0"/>
    <m/>
    <s v="J10025-PHL-SG"/>
    <m/>
    <m/>
    <s v="S0361006"/>
  </r>
  <r>
    <x v="476"/>
    <n v="10000"/>
    <n v="10000"/>
    <d v="2025-04-09T00:00:00"/>
    <s v="502LAUGH"/>
    <s v=" 2:18:47 pm"/>
    <n v="23050344"/>
    <m/>
    <x v="0"/>
    <s v="Yes"/>
    <x v="7"/>
    <x v="7"/>
    <s v="PM68"/>
    <s v="LEE KIM LIANG"/>
    <n v="250"/>
    <m/>
    <m/>
    <d v="2025-04-09T00:00:00"/>
    <m/>
    <n v="4"/>
    <n v="1000"/>
    <s v="PE"/>
    <s v="706185 INDEX4020001"/>
    <n v="0"/>
    <n v="1000"/>
    <n v="0"/>
    <n v="0"/>
    <n v="0"/>
    <n v="0"/>
    <m/>
    <m/>
    <n v="0"/>
    <m/>
    <m/>
    <m/>
    <m/>
    <m/>
    <m/>
    <m/>
    <m/>
    <x v="368"/>
    <x v="26"/>
    <x v="26"/>
    <m/>
    <n v="0"/>
    <n v="0"/>
    <n v="0"/>
    <n v="0"/>
    <n v="0"/>
    <n v="0"/>
    <m/>
    <m/>
    <m/>
    <s v="No"/>
    <s v="W664517"/>
    <n v="0"/>
    <m/>
    <s v="V22000"/>
    <m/>
    <m/>
    <s v="S0361013"/>
  </r>
  <r>
    <x v="477"/>
    <n v="10000"/>
    <n v="10000"/>
    <d v="2025-04-09T00:00:00"/>
    <s v="502LAUGH"/>
    <d v="1899-12-30T10:12:00"/>
    <s v="SG-5644655 01"/>
    <m/>
    <x v="0"/>
    <s v="Yes"/>
    <x v="6"/>
    <x v="6"/>
    <s v="PS74"/>
    <s v="GOH CHIN TECK"/>
    <n v="1298"/>
    <m/>
    <m/>
    <d v="2025-04-09T00:00:00"/>
    <m/>
    <n v="2"/>
    <n v="2596"/>
    <s v="PE"/>
    <n v="150387540001"/>
    <n v="0"/>
    <n v="2595"/>
    <n v="1"/>
    <n v="0"/>
    <n v="0"/>
    <n v="0"/>
    <m/>
    <m/>
    <n v="0"/>
    <m/>
    <m/>
    <m/>
    <m/>
    <m/>
    <m/>
    <m/>
    <m/>
    <x v="369"/>
    <x v="28"/>
    <x v="28"/>
    <m/>
    <n v="0"/>
    <n v="0"/>
    <n v="0"/>
    <n v="0"/>
    <n v="0"/>
    <n v="0"/>
    <m/>
    <m/>
    <m/>
    <s v="No"/>
    <s v="W664529"/>
    <n v="0"/>
    <m/>
    <s v="I09180"/>
    <m/>
    <m/>
    <s v="S0361112"/>
  </r>
  <r>
    <x v="478"/>
    <n v="10000"/>
    <n v="10000"/>
    <d v="2025-04-09T00:00:00"/>
    <s v="502LAUGH"/>
    <d v="1899-12-30T10:12:00"/>
    <s v="SG-5644655 01"/>
    <m/>
    <x v="0"/>
    <s v="Yes"/>
    <x v="6"/>
    <x v="6"/>
    <s v="PS74"/>
    <s v="GOH CHIN TECK"/>
    <n v="1298"/>
    <m/>
    <m/>
    <d v="2025-04-09T00:00:00"/>
    <m/>
    <n v="2"/>
    <n v="2596"/>
    <s v="PE"/>
    <n v="150387540001"/>
    <n v="0"/>
    <n v="2595"/>
    <n v="1"/>
    <n v="0"/>
    <n v="0"/>
    <n v="0"/>
    <m/>
    <m/>
    <n v="0"/>
    <m/>
    <m/>
    <m/>
    <m/>
    <m/>
    <m/>
    <m/>
    <m/>
    <x v="369"/>
    <x v="28"/>
    <x v="28"/>
    <m/>
    <n v="0"/>
    <n v="0"/>
    <n v="0"/>
    <n v="0"/>
    <n v="0"/>
    <n v="0"/>
    <m/>
    <m/>
    <m/>
    <s v="No"/>
    <s v="W664530"/>
    <n v="0"/>
    <m/>
    <s v="I09180"/>
    <m/>
    <m/>
    <s v="S0361113"/>
  </r>
  <r>
    <x v="479"/>
    <n v="10000"/>
    <n v="40000"/>
    <d v="2025-04-09T00:00:00"/>
    <s v="502LAUGH"/>
    <s v=" 1:11:08 pm"/>
    <n v="860909190840"/>
    <m/>
    <x v="3"/>
    <s v="Yes"/>
    <x v="9"/>
    <x v="9"/>
    <s v="PM30"/>
    <s v="OH KIAN YUAN"/>
    <n v="3000"/>
    <m/>
    <m/>
    <d v="2025-04-09T00:00:00"/>
    <m/>
    <n v="1"/>
    <n v="3000"/>
    <s v="PE"/>
    <n v="200699050001"/>
    <n v="0"/>
    <n v="692"/>
    <n v="2308"/>
    <n v="0"/>
    <n v="0"/>
    <n v="0"/>
    <m/>
    <m/>
    <n v="0"/>
    <m/>
    <m/>
    <m/>
    <m/>
    <m/>
    <m/>
    <m/>
    <m/>
    <x v="370"/>
    <x v="28"/>
    <x v="28"/>
    <m/>
    <n v="0"/>
    <n v="0"/>
    <n v="0"/>
    <n v="0"/>
    <n v="0"/>
    <n v="0"/>
    <m/>
    <m/>
    <m/>
    <s v="No"/>
    <s v="W665175"/>
    <n v="0"/>
    <m/>
    <s v="I09180"/>
    <m/>
    <m/>
    <s v="S0361123"/>
  </r>
  <r>
    <x v="479"/>
    <n v="10000"/>
    <n v="50000"/>
    <d v="2025-04-09T00:00:00"/>
    <s v="502LAUGH"/>
    <s v=" 5:50:22 pm"/>
    <n v="860909190840"/>
    <m/>
    <x v="3"/>
    <s v="Yes"/>
    <x v="9"/>
    <x v="9"/>
    <s v="PM30"/>
    <s v="OH KIAN YUAN"/>
    <n v="10000"/>
    <m/>
    <m/>
    <d v="2025-04-09T00:00:00"/>
    <m/>
    <n v="1"/>
    <n v="10000"/>
    <s v="PE"/>
    <n v="200699050001"/>
    <n v="0"/>
    <n v="2308"/>
    <n v="7692"/>
    <n v="0"/>
    <n v="0"/>
    <n v="0"/>
    <m/>
    <m/>
    <n v="0"/>
    <m/>
    <m/>
    <m/>
    <m/>
    <m/>
    <m/>
    <m/>
    <m/>
    <x v="370"/>
    <x v="28"/>
    <x v="28"/>
    <m/>
    <n v="0"/>
    <n v="0"/>
    <n v="0"/>
    <n v="0"/>
    <n v="0"/>
    <n v="0"/>
    <m/>
    <m/>
    <m/>
    <s v="No"/>
    <s v="W665175"/>
    <n v="0"/>
    <m/>
    <s v="I09180"/>
    <m/>
    <m/>
    <s v="S0361123"/>
  </r>
  <r>
    <x v="480"/>
    <n v="10000"/>
    <n v="10000"/>
    <d v="2025-04-09T00:00:00"/>
    <s v="502LAUGH"/>
    <s v=" 2:19:59 pm"/>
    <s v="M0BQW8200"/>
    <m/>
    <x v="0"/>
    <s v="Yes"/>
    <x v="11"/>
    <x v="11"/>
    <s v="PM09"/>
    <s v="PANG JING FULL"/>
    <n v="250"/>
    <m/>
    <m/>
    <d v="2025-04-09T00:00:00"/>
    <m/>
    <n v="4"/>
    <n v="1000"/>
    <s v="PE"/>
    <s v="L001-772785-00000005"/>
    <n v="0"/>
    <n v="1000"/>
    <n v="0"/>
    <n v="0"/>
    <n v="0"/>
    <n v="0"/>
    <m/>
    <m/>
    <n v="0"/>
    <m/>
    <m/>
    <m/>
    <m/>
    <m/>
    <m/>
    <m/>
    <m/>
    <x v="371"/>
    <x v="12"/>
    <x v="12"/>
    <m/>
    <n v="0"/>
    <n v="0"/>
    <n v="0"/>
    <n v="0"/>
    <n v="0"/>
    <n v="0"/>
    <m/>
    <m/>
    <m/>
    <s v="No"/>
    <s v="W664548"/>
    <n v="0"/>
    <m/>
    <s v="X24001-WD-SUZHOU"/>
    <m/>
    <m/>
    <s v="S0361288"/>
  </r>
  <r>
    <x v="481"/>
    <n v="10000"/>
    <n v="10000"/>
    <d v="2025-04-09T00:00:00"/>
    <s v="502LAUGH"/>
    <d v="1899-12-30T10:12:34"/>
    <s v="M0BQW8200"/>
    <m/>
    <x v="0"/>
    <s v="Yes"/>
    <x v="11"/>
    <x v="11"/>
    <s v="PM09"/>
    <s v="PANG JING FULL"/>
    <n v="250"/>
    <m/>
    <m/>
    <d v="2025-04-09T00:00:00"/>
    <m/>
    <n v="4"/>
    <n v="1000"/>
    <s v="PE"/>
    <s v="L001-772785-00000008"/>
    <n v="0"/>
    <n v="1000"/>
    <n v="0"/>
    <n v="0"/>
    <n v="0"/>
    <n v="0"/>
    <m/>
    <m/>
    <n v="0"/>
    <m/>
    <m/>
    <m/>
    <m/>
    <m/>
    <m/>
    <m/>
    <m/>
    <x v="372"/>
    <x v="12"/>
    <x v="12"/>
    <m/>
    <n v="0"/>
    <n v="0"/>
    <n v="0"/>
    <n v="0"/>
    <n v="0"/>
    <n v="0"/>
    <m/>
    <m/>
    <m/>
    <s v="No"/>
    <s v="W664549"/>
    <n v="0"/>
    <m/>
    <s v="X24001-WD-SUZHOU"/>
    <m/>
    <m/>
    <s v="S0361288"/>
  </r>
  <r>
    <x v="408"/>
    <n v="10000"/>
    <n v="20000"/>
    <d v="2025-04-10T00:00:00"/>
    <s v="502LAUGH"/>
    <s v=" 8:41:05 am"/>
    <s v="SG-5650696"/>
    <m/>
    <x v="0"/>
    <s v="Yes"/>
    <x v="2"/>
    <x v="2"/>
    <s v="PM59"/>
    <s v="VOON CHAN PIN"/>
    <n v="19500"/>
    <m/>
    <m/>
    <d v="2025-04-09T00:00:00"/>
    <m/>
    <n v="12"/>
    <n v="234000"/>
    <s v="PE"/>
    <n v="80256220001"/>
    <n v="0"/>
    <n v="234000"/>
    <n v="0"/>
    <n v="0"/>
    <n v="0"/>
    <n v="0"/>
    <m/>
    <m/>
    <n v="0"/>
    <m/>
    <m/>
    <m/>
    <m/>
    <m/>
    <m/>
    <m/>
    <m/>
    <x v="228"/>
    <x v="11"/>
    <x v="11"/>
    <m/>
    <n v="0"/>
    <n v="0"/>
    <n v="0"/>
    <n v="0"/>
    <n v="0"/>
    <n v="0"/>
    <m/>
    <m/>
    <m/>
    <s v="No"/>
    <s v="W664558"/>
    <n v="0"/>
    <m/>
    <s v="B02083"/>
    <m/>
    <m/>
    <s v="S0361298"/>
  </r>
  <r>
    <x v="482"/>
    <n v="10000"/>
    <n v="10000"/>
    <d v="2025-04-15T00:00:00"/>
    <s v="502LAUGH"/>
    <s v=" 8:46:51 am"/>
    <s v="M0BI68841"/>
    <m/>
    <x v="0"/>
    <s v="Yes"/>
    <x v="8"/>
    <x v="8"/>
    <s v="PM84"/>
    <s v="TAN TAI TOH"/>
    <n v="1500"/>
    <m/>
    <m/>
    <d v="2025-04-09T00:00:00"/>
    <m/>
    <n v="16"/>
    <n v="24000"/>
    <s v="PE"/>
    <s v="713891306-ADS1360001"/>
    <n v="0"/>
    <n v="20000"/>
    <n v="4000"/>
    <n v="0"/>
    <n v="0"/>
    <n v="0"/>
    <m/>
    <m/>
    <n v="0"/>
    <m/>
    <m/>
    <m/>
    <m/>
    <m/>
    <m/>
    <m/>
    <m/>
    <x v="373"/>
    <x v="23"/>
    <x v="23"/>
    <m/>
    <n v="0"/>
    <n v="0"/>
    <n v="0"/>
    <n v="0"/>
    <n v="0"/>
    <n v="0"/>
    <m/>
    <m/>
    <m/>
    <s v="No"/>
    <s v="W664994"/>
    <n v="0"/>
    <m/>
    <s v="S19314"/>
    <m/>
    <m/>
    <s v="H0064844"/>
  </r>
  <r>
    <x v="483"/>
    <n v="10000"/>
    <n v="10000"/>
    <d v="2025-04-14T00:00:00"/>
    <s v="502LAUGH"/>
    <s v=" 8:50:30 am"/>
    <s v="M0BFL2381"/>
    <m/>
    <x v="0"/>
    <s v="Yes"/>
    <x v="8"/>
    <x v="8"/>
    <s v="PM84"/>
    <s v="TAN TAI TOH"/>
    <n v="5500"/>
    <m/>
    <m/>
    <d v="2025-04-09T00:00:00"/>
    <m/>
    <n v="16"/>
    <n v="88000"/>
    <s v="PE"/>
    <s v="714370203-ADS1360001"/>
    <n v="0"/>
    <n v="80000"/>
    <n v="8000"/>
    <n v="0"/>
    <n v="0"/>
    <n v="0"/>
    <m/>
    <m/>
    <n v="0"/>
    <m/>
    <m/>
    <m/>
    <m/>
    <m/>
    <m/>
    <m/>
    <m/>
    <x v="374"/>
    <x v="23"/>
    <x v="23"/>
    <m/>
    <n v="0"/>
    <n v="0"/>
    <n v="0"/>
    <n v="0"/>
    <n v="0"/>
    <n v="0"/>
    <m/>
    <m/>
    <m/>
    <s v="No"/>
    <s v="W664589"/>
    <n v="0"/>
    <m/>
    <s v="S19314"/>
    <m/>
    <m/>
    <s v="H0064847"/>
  </r>
  <r>
    <x v="180"/>
    <n v="10000"/>
    <n v="30000"/>
    <d v="2025-04-11T00:00:00"/>
    <s v="502LAUGH"/>
    <s v=" 8:41:31 am"/>
    <s v="10620258021/10620258023/10620258018"/>
    <m/>
    <x v="2"/>
    <s v="Yes"/>
    <x v="35"/>
    <x v="19"/>
    <s v="QM78"/>
    <s v="WONG SEAU JIN"/>
    <n v="10000"/>
    <m/>
    <m/>
    <d v="2025-04-09T00:00:00"/>
    <m/>
    <n v="11"/>
    <n v="110000"/>
    <s v="PE"/>
    <s v="CZ107-80016-FT0001"/>
    <n v="0"/>
    <n v="100000"/>
    <n v="10000"/>
    <n v="0"/>
    <n v="0"/>
    <n v="0"/>
    <m/>
    <m/>
    <n v="0"/>
    <m/>
    <m/>
    <m/>
    <m/>
    <m/>
    <m/>
    <m/>
    <m/>
    <x v="149"/>
    <x v="20"/>
    <x v="20"/>
    <m/>
    <n v="0"/>
    <n v="0"/>
    <n v="0"/>
    <n v="0"/>
    <n v="0"/>
    <n v="0"/>
    <m/>
    <m/>
    <m/>
    <s v="No"/>
    <s v="W664632"/>
    <n v="0"/>
    <m/>
    <s v="H08031-JIM-M"/>
    <m/>
    <m/>
    <s v="S0361876"/>
  </r>
  <r>
    <x v="304"/>
    <n v="10000"/>
    <n v="20000"/>
    <d v="2025-04-22T00:00:00"/>
    <s v="502LAUGH"/>
    <s v=" 9:58:16 am"/>
    <s v="10620258014/10620258013/10620258019"/>
    <m/>
    <x v="1"/>
    <s v="Yes"/>
    <x v="3"/>
    <x v="3"/>
    <s v="PM74"/>
    <s v="YONG CHEE SOON"/>
    <n v="1250"/>
    <m/>
    <m/>
    <d v="2025-04-09T00:00:00"/>
    <m/>
    <n v="88"/>
    <n v="110000"/>
    <s v="PE"/>
    <s v="CZ103-80022-FT0001"/>
    <n v="0"/>
    <n v="100000"/>
    <n v="10000"/>
    <n v="0"/>
    <n v="0"/>
    <n v="0"/>
    <m/>
    <m/>
    <n v="0"/>
    <m/>
    <m/>
    <m/>
    <m/>
    <m/>
    <m/>
    <m/>
    <m/>
    <x v="244"/>
    <x v="20"/>
    <x v="20"/>
    <m/>
    <n v="0"/>
    <n v="0"/>
    <n v="0"/>
    <n v="0"/>
    <n v="0"/>
    <n v="0"/>
    <m/>
    <m/>
    <m/>
    <s v="No"/>
    <s v="W665433"/>
    <n v="0"/>
    <m/>
    <s v="H08031-JIM-M"/>
    <m/>
    <m/>
    <s v="S0361877"/>
  </r>
  <r>
    <x v="181"/>
    <n v="10000"/>
    <n v="30000"/>
    <d v="2025-04-16T00:00:00"/>
    <s v="502LAUGH"/>
    <s v=" 5:30:26 pm"/>
    <s v="10620258021/10620258023/10620258018"/>
    <m/>
    <x v="2"/>
    <s v="Yes"/>
    <x v="35"/>
    <x v="19"/>
    <s v="QM78"/>
    <s v="WONG SEAU JIN"/>
    <n v="10000"/>
    <m/>
    <m/>
    <d v="2025-04-09T00:00:00"/>
    <m/>
    <n v="11"/>
    <n v="110000"/>
    <s v="PE"/>
    <s v="N9K04-80019-FT0001"/>
    <n v="0"/>
    <n v="100000"/>
    <n v="10000"/>
    <n v="0"/>
    <n v="0"/>
    <n v="0"/>
    <m/>
    <m/>
    <n v="0"/>
    <m/>
    <m/>
    <m/>
    <m/>
    <m/>
    <m/>
    <m/>
    <m/>
    <x v="150"/>
    <x v="20"/>
    <x v="20"/>
    <m/>
    <n v="0"/>
    <n v="0"/>
    <n v="0"/>
    <n v="0"/>
    <n v="0"/>
    <n v="0"/>
    <m/>
    <m/>
    <m/>
    <s v="No"/>
    <s v="W665119"/>
    <n v="0"/>
    <m/>
    <s v="H08031-JIM-M"/>
    <m/>
    <m/>
    <s v="S0361879"/>
  </r>
  <r>
    <x v="182"/>
    <n v="10000"/>
    <n v="30000"/>
    <d v="2025-04-16T00:00:00"/>
    <s v="502LAUGH"/>
    <d v="1899-12-30T11:14:16"/>
    <n v="10620258018"/>
    <m/>
    <x v="2"/>
    <s v="Yes"/>
    <x v="35"/>
    <x v="19"/>
    <s v="QM78"/>
    <s v="WONG SEAU JIN"/>
    <n v="10000"/>
    <m/>
    <m/>
    <d v="2025-04-09T00:00:00"/>
    <m/>
    <n v="11"/>
    <n v="110000"/>
    <s v="PE"/>
    <s v="3YM73-80008-FT0001"/>
    <n v="0"/>
    <n v="100000"/>
    <n v="10000"/>
    <n v="0"/>
    <n v="0"/>
    <n v="0"/>
    <m/>
    <m/>
    <n v="0"/>
    <m/>
    <m/>
    <m/>
    <m/>
    <m/>
    <m/>
    <m/>
    <m/>
    <x v="151"/>
    <x v="20"/>
    <x v="20"/>
    <m/>
    <n v="0"/>
    <n v="0"/>
    <n v="0"/>
    <n v="0"/>
    <n v="0"/>
    <n v="0"/>
    <m/>
    <m/>
    <m/>
    <s v="No"/>
    <s v="W664999"/>
    <n v="0"/>
    <m/>
    <s v="H08031-JIM-M"/>
    <m/>
    <m/>
    <s v="S0361880"/>
  </r>
  <r>
    <x v="183"/>
    <n v="10000"/>
    <n v="30000"/>
    <d v="2025-04-11T00:00:00"/>
    <s v="502LAUGH"/>
    <s v=" 8:41:31 am"/>
    <s v="10620258021/10620258023/10620258018"/>
    <m/>
    <x v="2"/>
    <s v="Yes"/>
    <x v="35"/>
    <x v="19"/>
    <s v="QM78"/>
    <s v="WONG SEAU JIN"/>
    <n v="10000"/>
    <m/>
    <m/>
    <d v="2025-04-09T00:00:00"/>
    <m/>
    <n v="11"/>
    <n v="110000"/>
    <s v="PE"/>
    <s v="3YM77-80008-FT0001"/>
    <n v="0"/>
    <n v="100000"/>
    <n v="10000"/>
    <n v="0"/>
    <n v="0"/>
    <n v="0"/>
    <m/>
    <m/>
    <n v="0"/>
    <m/>
    <m/>
    <m/>
    <m/>
    <m/>
    <m/>
    <m/>
    <m/>
    <x v="152"/>
    <x v="20"/>
    <x v="20"/>
    <m/>
    <n v="0"/>
    <n v="0"/>
    <n v="0"/>
    <n v="0"/>
    <n v="0"/>
    <n v="0"/>
    <m/>
    <m/>
    <m/>
    <s v="No"/>
    <s v="W665000"/>
    <n v="0"/>
    <m/>
    <s v="H08031-JIM-M"/>
    <m/>
    <m/>
    <s v="S0361881"/>
  </r>
  <r>
    <x v="184"/>
    <n v="10000"/>
    <n v="30000"/>
    <d v="2025-04-10T00:00:00"/>
    <s v="502LAUGH"/>
    <s v=" 2:40:20 pm"/>
    <n v="10656256091"/>
    <m/>
    <x v="2"/>
    <s v="Yes"/>
    <x v="35"/>
    <x v="19"/>
    <s v="QM78"/>
    <s v="WONG SEAU JIN"/>
    <n v="18637"/>
    <m/>
    <m/>
    <d v="2025-04-09T00:00:00"/>
    <m/>
    <n v="11"/>
    <n v="205007"/>
    <s v="PE"/>
    <s v="6ZD21-800010001"/>
    <n v="0"/>
    <n v="205000"/>
    <n v="7"/>
    <n v="0"/>
    <n v="0"/>
    <n v="0"/>
    <m/>
    <m/>
    <n v="0"/>
    <m/>
    <m/>
    <m/>
    <m/>
    <m/>
    <m/>
    <m/>
    <m/>
    <x v="153"/>
    <x v="20"/>
    <x v="20"/>
    <m/>
    <n v="0"/>
    <n v="0"/>
    <n v="0"/>
    <n v="0"/>
    <n v="0"/>
    <n v="0"/>
    <m/>
    <m/>
    <m/>
    <s v="No"/>
    <s v="W664634"/>
    <n v="0"/>
    <m/>
    <s v="H08031-JIM-M"/>
    <m/>
    <m/>
    <s v="S0361882"/>
  </r>
  <r>
    <x v="185"/>
    <n v="10000"/>
    <n v="30000"/>
    <d v="2025-04-11T00:00:00"/>
    <s v="502LAUGH"/>
    <s v=" 8:39:38 am"/>
    <s v="10620258021/10620258023/10620258018"/>
    <m/>
    <x v="2"/>
    <s v="Yes"/>
    <x v="35"/>
    <x v="19"/>
    <s v="QM78"/>
    <s v="WONG SEAU JIN"/>
    <n v="10000"/>
    <m/>
    <m/>
    <d v="2025-04-09T00:00:00"/>
    <m/>
    <n v="11"/>
    <n v="110000"/>
    <s v="PE"/>
    <s v="F6U62-80030-FT0001"/>
    <n v="0"/>
    <n v="100000"/>
    <n v="10000"/>
    <n v="0"/>
    <n v="0"/>
    <n v="0"/>
    <m/>
    <m/>
    <n v="0"/>
    <m/>
    <m/>
    <m/>
    <m/>
    <m/>
    <m/>
    <m/>
    <m/>
    <x v="154"/>
    <x v="20"/>
    <x v="20"/>
    <m/>
    <n v="0"/>
    <n v="0"/>
    <n v="0"/>
    <n v="0"/>
    <n v="0"/>
    <n v="0"/>
    <m/>
    <m/>
    <m/>
    <s v="No"/>
    <s v="W664636"/>
    <n v="0"/>
    <m/>
    <s v="H08031-JIM-M"/>
    <m/>
    <m/>
    <s v="S0361885"/>
  </r>
  <r>
    <x v="186"/>
    <n v="10000"/>
    <n v="30000"/>
    <d v="2025-04-16T00:00:00"/>
    <s v="502LAUGH"/>
    <s v=" 5:32:07 pm"/>
    <s v="10620258021/10620258023/10620258018"/>
    <m/>
    <x v="2"/>
    <s v="Yes"/>
    <x v="35"/>
    <x v="19"/>
    <s v="QM78"/>
    <s v="WONG SEAU JIN"/>
    <n v="20000"/>
    <m/>
    <m/>
    <d v="2025-04-09T00:00:00"/>
    <m/>
    <n v="11"/>
    <n v="220000"/>
    <s v="PE"/>
    <s v="F6U66-80033-FT0001"/>
    <n v="0"/>
    <n v="200000"/>
    <n v="20000"/>
    <n v="0"/>
    <n v="0"/>
    <n v="0"/>
    <m/>
    <m/>
    <n v="0"/>
    <m/>
    <m/>
    <m/>
    <m/>
    <m/>
    <m/>
    <m/>
    <m/>
    <x v="155"/>
    <x v="20"/>
    <x v="20"/>
    <m/>
    <n v="0"/>
    <n v="0"/>
    <n v="0"/>
    <n v="0"/>
    <n v="0"/>
    <n v="0"/>
    <m/>
    <m/>
    <m/>
    <s v="No"/>
    <s v="W665120"/>
    <n v="0"/>
    <m/>
    <s v="H08031-JIM-M"/>
    <m/>
    <m/>
    <s v="S0361894"/>
  </r>
  <r>
    <x v="187"/>
    <n v="10000"/>
    <n v="30000"/>
    <d v="2025-04-11T00:00:00"/>
    <s v="502LAUGH"/>
    <s v=" 8:43:29 am"/>
    <s v="10620258021/10620258023/10620258018"/>
    <m/>
    <x v="2"/>
    <s v="Yes"/>
    <x v="35"/>
    <x v="19"/>
    <s v="QM78"/>
    <s v="WONG SEAU JIN"/>
    <n v="10000"/>
    <m/>
    <m/>
    <d v="2025-04-09T00:00:00"/>
    <m/>
    <n v="11"/>
    <n v="110000"/>
    <s v="PE"/>
    <s v="3YM57-80010-FT0001"/>
    <n v="0"/>
    <n v="100000"/>
    <n v="10000"/>
    <n v="0"/>
    <n v="0"/>
    <n v="0"/>
    <m/>
    <m/>
    <n v="0"/>
    <m/>
    <m/>
    <m/>
    <m/>
    <m/>
    <m/>
    <m/>
    <m/>
    <x v="156"/>
    <x v="20"/>
    <x v="20"/>
    <m/>
    <n v="0"/>
    <n v="0"/>
    <n v="0"/>
    <n v="0"/>
    <n v="0"/>
    <n v="0"/>
    <m/>
    <m/>
    <m/>
    <s v="No"/>
    <s v="W665001"/>
    <n v="0"/>
    <m/>
    <s v="H08031-JIM-M"/>
    <m/>
    <m/>
    <s v="S0361896"/>
  </r>
  <r>
    <x v="306"/>
    <n v="10000"/>
    <n v="20000"/>
    <d v="2025-04-22T00:00:00"/>
    <s v="502LAUGH"/>
    <s v=" 9:59:23 am"/>
    <s v="10620258014/10620258013/10620258019"/>
    <m/>
    <x v="1"/>
    <s v="Yes"/>
    <x v="3"/>
    <x v="3"/>
    <s v="PM74"/>
    <s v="YONG CHEE SOON"/>
    <n v="2500"/>
    <m/>
    <m/>
    <d v="2025-04-09T00:00:00"/>
    <m/>
    <n v="88"/>
    <n v="220000"/>
    <s v="PE"/>
    <s v="C2P04-80053-FT0001"/>
    <n v="0"/>
    <n v="200000"/>
    <n v="20000"/>
    <n v="0"/>
    <n v="0"/>
    <n v="0"/>
    <m/>
    <m/>
    <n v="0"/>
    <m/>
    <m/>
    <m/>
    <m/>
    <m/>
    <m/>
    <m/>
    <m/>
    <x v="246"/>
    <x v="20"/>
    <x v="20"/>
    <m/>
    <n v="0"/>
    <n v="0"/>
    <n v="0"/>
    <n v="0"/>
    <n v="0"/>
    <n v="0"/>
    <m/>
    <m/>
    <m/>
    <s v="No"/>
    <s v="W665279"/>
    <n v="0"/>
    <m/>
    <s v="H08031-JIM-M"/>
    <m/>
    <m/>
    <s v="S0361899"/>
  </r>
  <r>
    <x v="484"/>
    <n v="10000"/>
    <n v="10000"/>
    <d v="2025-04-11T00:00:00"/>
    <s v="502LAUGH"/>
    <d v="1899-12-30T10:11:11"/>
    <s v="J00WT7100"/>
    <m/>
    <x v="0"/>
    <s v="Yes"/>
    <x v="18"/>
    <x v="17"/>
    <s v="PM17"/>
    <s v="NG SWEE CHEA"/>
    <n v="1750"/>
    <m/>
    <m/>
    <d v="2025-04-09T00:00:00"/>
    <m/>
    <n v="4"/>
    <n v="7000"/>
    <s v="PE"/>
    <n v="5000514740001"/>
    <n v="0"/>
    <n v="5000"/>
    <n v="2000"/>
    <n v="0"/>
    <n v="0"/>
    <n v="0"/>
    <m/>
    <m/>
    <n v="0"/>
    <m/>
    <m/>
    <m/>
    <m/>
    <m/>
    <m/>
    <m/>
    <m/>
    <x v="375"/>
    <x v="11"/>
    <x v="11"/>
    <m/>
    <n v="0"/>
    <n v="0"/>
    <n v="0"/>
    <n v="0"/>
    <n v="0"/>
    <n v="0"/>
    <m/>
    <m/>
    <m/>
    <s v="No"/>
    <s v="W665003"/>
    <n v="0"/>
    <m/>
    <s v="B02083"/>
    <m/>
    <m/>
    <s v="S0361919"/>
  </r>
  <r>
    <x v="485"/>
    <n v="10000"/>
    <n v="20000"/>
    <d v="2025-04-10T00:00:00"/>
    <s v="502LAUGH"/>
    <s v=" 8:35:38 am"/>
    <s v="4103007U5"/>
    <m/>
    <x v="0"/>
    <s v="Yes"/>
    <x v="11"/>
    <x v="11"/>
    <s v="PM09"/>
    <s v="PANG JING FULL"/>
    <n v="3000"/>
    <m/>
    <m/>
    <d v="2025-04-09T00:00:00"/>
    <m/>
    <n v="6"/>
    <n v="18000"/>
    <s v="PE"/>
    <s v="L001-772785-00000003"/>
    <n v="0"/>
    <n v="18000"/>
    <n v="0"/>
    <n v="0"/>
    <n v="0"/>
    <n v="0"/>
    <m/>
    <m/>
    <n v="0"/>
    <m/>
    <m/>
    <m/>
    <m/>
    <m/>
    <m/>
    <m/>
    <m/>
    <x v="376"/>
    <x v="10"/>
    <x v="10"/>
    <m/>
    <n v="0"/>
    <n v="0"/>
    <n v="0"/>
    <n v="0"/>
    <n v="0"/>
    <n v="0"/>
    <m/>
    <m/>
    <m/>
    <s v="No"/>
    <s v="W664663"/>
    <n v="0"/>
    <m/>
    <s v="W23041-TH"/>
    <m/>
    <m/>
    <s v="H0064878"/>
  </r>
  <r>
    <x v="201"/>
    <n v="10000"/>
    <n v="30000"/>
    <d v="2025-04-16T00:00:00"/>
    <s v="502LAUGH"/>
    <s v=" 5:31:21 pm"/>
    <s v="10620258021/10620258023/10620258018"/>
    <m/>
    <x v="2"/>
    <s v="Yes"/>
    <x v="35"/>
    <x v="19"/>
    <s v="QM78"/>
    <s v="WONG SEAU JIN"/>
    <n v="10000"/>
    <m/>
    <m/>
    <d v="2025-04-09T00:00:00"/>
    <m/>
    <n v="11"/>
    <n v="110000"/>
    <s v="PE"/>
    <s v="3YM62-80017-FT0001"/>
    <n v="0"/>
    <n v="100000"/>
    <n v="10000"/>
    <n v="0"/>
    <n v="0"/>
    <n v="0"/>
    <m/>
    <m/>
    <n v="0"/>
    <m/>
    <m/>
    <m/>
    <m/>
    <m/>
    <m/>
    <m/>
    <m/>
    <x v="111"/>
    <x v="20"/>
    <x v="20"/>
    <m/>
    <n v="0"/>
    <n v="0"/>
    <n v="0"/>
    <n v="0"/>
    <n v="0"/>
    <n v="0"/>
    <m/>
    <m/>
    <m/>
    <s v="No"/>
    <s v="W665121"/>
    <n v="0"/>
    <m/>
    <s v="H08031-JIM-M"/>
    <m/>
    <m/>
    <s v="S0361957"/>
  </r>
  <r>
    <x v="368"/>
    <n v="10000"/>
    <n v="20000"/>
    <d v="2025-04-24T00:00:00"/>
    <s v="502LAUGH"/>
    <s v=" 4:14:11 pm"/>
    <n v="10620258097"/>
    <m/>
    <x v="1"/>
    <s v="Yes"/>
    <x v="3"/>
    <x v="3"/>
    <s v="PM74"/>
    <s v="YONG CHEE SOON"/>
    <n v="3705"/>
    <m/>
    <m/>
    <d v="2025-04-09T00:00:00"/>
    <m/>
    <n v="88"/>
    <n v="326040"/>
    <s v="PE"/>
    <s v="3YM57-80010-FT0001"/>
    <n v="0"/>
    <n v="300000"/>
    <n v="26040"/>
    <n v="0"/>
    <n v="0"/>
    <n v="0"/>
    <m/>
    <m/>
    <n v="0"/>
    <m/>
    <m/>
    <m/>
    <m/>
    <m/>
    <m/>
    <m/>
    <m/>
    <x v="156"/>
    <x v="20"/>
    <x v="20"/>
    <m/>
    <n v="0"/>
    <n v="0"/>
    <n v="0"/>
    <n v="0"/>
    <n v="0"/>
    <n v="0"/>
    <m/>
    <m/>
    <m/>
    <s v="No"/>
    <s v="W665680"/>
    <n v="0"/>
    <m/>
    <s v="H08031-JIM-M"/>
    <m/>
    <m/>
    <s v="S0361958"/>
  </r>
  <r>
    <x v="202"/>
    <n v="10000"/>
    <n v="30000"/>
    <d v="2025-04-10T00:00:00"/>
    <s v="502LAUGH"/>
    <s v=" 8:33:58 am"/>
    <n v="10656256087"/>
    <m/>
    <x v="2"/>
    <s v="Yes"/>
    <x v="35"/>
    <x v="19"/>
    <s v="QM78"/>
    <s v="WONG SEAU JIN"/>
    <n v="8000"/>
    <m/>
    <m/>
    <d v="2025-04-09T00:00:00"/>
    <m/>
    <n v="11"/>
    <n v="88000"/>
    <s v="PE"/>
    <s v="C2P09-80007-FT0001"/>
    <n v="0"/>
    <n v="80000"/>
    <n v="8000"/>
    <n v="0"/>
    <n v="0"/>
    <n v="0"/>
    <m/>
    <m/>
    <n v="0"/>
    <m/>
    <m/>
    <m/>
    <m/>
    <m/>
    <m/>
    <m/>
    <m/>
    <x v="166"/>
    <x v="20"/>
    <x v="20"/>
    <m/>
    <n v="0"/>
    <n v="0"/>
    <n v="0"/>
    <n v="0"/>
    <n v="0"/>
    <n v="0"/>
    <m/>
    <m/>
    <m/>
    <s v="No"/>
    <s v="W664677"/>
    <n v="0"/>
    <m/>
    <s v="H08031-JIM-M"/>
    <m/>
    <m/>
    <s v="S0361961"/>
  </r>
  <r>
    <x v="311"/>
    <n v="10000"/>
    <n v="20000"/>
    <d v="2025-04-16T00:00:00"/>
    <s v="502LAUGH"/>
    <d v="1899-12-30T11:16:26"/>
    <s v="10620258014/10620258013/10620258019"/>
    <m/>
    <x v="1"/>
    <s v="Yes"/>
    <x v="3"/>
    <x v="3"/>
    <s v="PM74"/>
    <s v="YONG CHEE SOON"/>
    <n v="2500"/>
    <m/>
    <m/>
    <d v="2025-04-09T00:00:00"/>
    <m/>
    <n v="88"/>
    <n v="220000"/>
    <s v="PE"/>
    <s v="3YM73-80008-FT0001"/>
    <n v="0"/>
    <n v="200000"/>
    <n v="20000"/>
    <n v="0"/>
    <n v="0"/>
    <n v="0"/>
    <m/>
    <m/>
    <n v="0"/>
    <m/>
    <m/>
    <m/>
    <m/>
    <m/>
    <m/>
    <m/>
    <m/>
    <x v="151"/>
    <x v="20"/>
    <x v="20"/>
    <m/>
    <n v="0"/>
    <n v="0"/>
    <n v="0"/>
    <n v="0"/>
    <n v="0"/>
    <n v="0"/>
    <m/>
    <m/>
    <m/>
    <s v="No"/>
    <s v="W665122"/>
    <n v="0"/>
    <m/>
    <s v="H08031-JIM-M"/>
    <m/>
    <m/>
    <s v="S0361963"/>
  </r>
  <r>
    <x v="312"/>
    <n v="10000"/>
    <n v="20000"/>
    <d v="2025-04-16T00:00:00"/>
    <s v="502LAUGH"/>
    <s v=" 8:32:11 am"/>
    <s v="10620258014/10620258013/10620258019"/>
    <m/>
    <x v="1"/>
    <s v="Yes"/>
    <x v="3"/>
    <x v="3"/>
    <s v="PM74"/>
    <s v="YONG CHEE SOON"/>
    <n v="1250"/>
    <m/>
    <m/>
    <d v="2025-04-09T00:00:00"/>
    <m/>
    <n v="88"/>
    <n v="110000"/>
    <s v="PE"/>
    <s v="3YM81-80005-FT0001"/>
    <n v="0"/>
    <n v="100000"/>
    <n v="10000"/>
    <n v="0"/>
    <n v="0"/>
    <n v="0"/>
    <m/>
    <m/>
    <n v="0"/>
    <m/>
    <m/>
    <m/>
    <m/>
    <m/>
    <m/>
    <m/>
    <m/>
    <x v="251"/>
    <x v="20"/>
    <x v="20"/>
    <m/>
    <n v="0"/>
    <n v="0"/>
    <n v="0"/>
    <n v="0"/>
    <n v="0"/>
    <n v="0"/>
    <m/>
    <m/>
    <m/>
    <s v="No"/>
    <s v="W665123"/>
    <n v="0"/>
    <m/>
    <s v="H08031-JIM-M"/>
    <m/>
    <m/>
    <s v="S0361967"/>
  </r>
  <r>
    <x v="203"/>
    <n v="10000"/>
    <n v="30000"/>
    <d v="2025-04-11T00:00:00"/>
    <s v="502LAUGH"/>
    <s v=" 8:43:29 am"/>
    <s v="10620258021/10620258023/10620258018"/>
    <m/>
    <x v="2"/>
    <s v="Yes"/>
    <x v="35"/>
    <x v="19"/>
    <s v="QM78"/>
    <s v="WONG SEAU JIN"/>
    <n v="10000"/>
    <m/>
    <m/>
    <d v="2025-04-09T00:00:00"/>
    <m/>
    <n v="11"/>
    <n v="110000"/>
    <s v="PE"/>
    <s v="N9K10-80005-FT0001"/>
    <n v="0"/>
    <n v="100000"/>
    <n v="10000"/>
    <n v="0"/>
    <n v="0"/>
    <n v="0"/>
    <m/>
    <m/>
    <n v="0"/>
    <m/>
    <m/>
    <m/>
    <m/>
    <m/>
    <m/>
    <m/>
    <m/>
    <x v="167"/>
    <x v="20"/>
    <x v="20"/>
    <m/>
    <n v="0"/>
    <n v="0"/>
    <n v="0"/>
    <n v="0"/>
    <n v="0"/>
    <n v="0"/>
    <m/>
    <m/>
    <m/>
    <s v="No"/>
    <s v="W664679"/>
    <n v="0"/>
    <m/>
    <s v="H08031-JIM-M"/>
    <m/>
    <m/>
    <s v="S0361968"/>
  </r>
  <r>
    <x v="486"/>
    <n v="10000"/>
    <n v="10000"/>
    <d v="2025-04-14T00:00:00"/>
    <s v="502LAUGH"/>
    <s v=" 8:50:30 am"/>
    <s v="M0BFL2381"/>
    <m/>
    <x v="0"/>
    <s v="Yes"/>
    <x v="8"/>
    <x v="8"/>
    <s v="PM84"/>
    <s v="TAN TAI TOH"/>
    <n v="1500"/>
    <m/>
    <m/>
    <d v="2025-04-09T00:00:00"/>
    <m/>
    <n v="16"/>
    <n v="24000"/>
    <s v="PE"/>
    <s v="714370206-ADS1360001"/>
    <n v="0"/>
    <n v="20000"/>
    <n v="4000"/>
    <n v="0"/>
    <n v="0"/>
    <n v="0"/>
    <m/>
    <m/>
    <n v="0"/>
    <m/>
    <m/>
    <m/>
    <m/>
    <m/>
    <m/>
    <m/>
    <m/>
    <x v="377"/>
    <x v="14"/>
    <x v="14"/>
    <m/>
    <n v="0"/>
    <n v="0"/>
    <n v="0"/>
    <n v="0"/>
    <n v="0"/>
    <n v="0"/>
    <m/>
    <m/>
    <m/>
    <s v="No"/>
    <s v="W664682"/>
    <n v="0"/>
    <m/>
    <s v="S19081-TH"/>
    <m/>
    <m/>
    <s v="H0064893"/>
  </r>
  <r>
    <x v="210"/>
    <n v="10000"/>
    <n v="30000"/>
    <d v="2025-04-11T00:00:00"/>
    <s v="502LAUGH"/>
    <s v=" 8:39:38 am"/>
    <s v="10620258021/10620258023/10620258018"/>
    <m/>
    <x v="2"/>
    <s v="Yes"/>
    <x v="35"/>
    <x v="19"/>
    <s v="QM78"/>
    <s v="WONG SEAU JIN"/>
    <n v="10000"/>
    <m/>
    <m/>
    <d v="2025-04-09T00:00:00"/>
    <m/>
    <n v="11"/>
    <n v="110000"/>
    <s v="PE"/>
    <s v="F6U62-80030-FT0001"/>
    <n v="0"/>
    <n v="100000"/>
    <n v="10000"/>
    <n v="0"/>
    <n v="0"/>
    <n v="0"/>
    <m/>
    <m/>
    <n v="0"/>
    <m/>
    <m/>
    <m/>
    <m/>
    <m/>
    <m/>
    <m/>
    <m/>
    <x v="154"/>
    <x v="20"/>
    <x v="20"/>
    <m/>
    <n v="0"/>
    <n v="0"/>
    <n v="0"/>
    <n v="0"/>
    <n v="0"/>
    <n v="0"/>
    <m/>
    <m/>
    <m/>
    <s v="No"/>
    <s v="W664699"/>
    <n v="0"/>
    <m/>
    <s v="H08031-JIM-M"/>
    <m/>
    <m/>
    <s v="S0361998"/>
  </r>
  <r>
    <x v="314"/>
    <n v="10000"/>
    <n v="20000"/>
    <d v="2025-04-22T00:00:00"/>
    <s v="502LAUGH"/>
    <d v="1899-12-30T10:01:56"/>
    <s v="10620258014/10620258013/10620258019"/>
    <m/>
    <x v="1"/>
    <s v="Yes"/>
    <x v="3"/>
    <x v="3"/>
    <s v="PM74"/>
    <s v="YONG CHEE SOON"/>
    <n v="2500"/>
    <m/>
    <m/>
    <d v="2025-04-09T00:00:00"/>
    <m/>
    <n v="88"/>
    <n v="220000"/>
    <s v="PE"/>
    <s v="F6U66-80033-FT0001"/>
    <n v="0"/>
    <n v="200000"/>
    <n v="20000"/>
    <n v="0"/>
    <n v="0"/>
    <n v="0"/>
    <m/>
    <m/>
    <n v="0"/>
    <m/>
    <m/>
    <m/>
    <m/>
    <m/>
    <m/>
    <m/>
    <m/>
    <x v="155"/>
    <x v="20"/>
    <x v="20"/>
    <m/>
    <n v="0"/>
    <n v="0"/>
    <n v="0"/>
    <n v="0"/>
    <n v="0"/>
    <n v="0"/>
    <m/>
    <m/>
    <m/>
    <s v="No"/>
    <s v="W665441"/>
    <n v="0"/>
    <m/>
    <s v="H08031-JIM-M"/>
    <m/>
    <m/>
    <s v="S0362009"/>
  </r>
  <r>
    <x v="318"/>
    <n v="10000"/>
    <n v="20000"/>
    <d v="2025-04-22T00:00:00"/>
    <s v="502LAUGH"/>
    <d v="1899-12-30T12:50:33"/>
    <s v="10620258014/10620258013/10620258019/10620258017"/>
    <m/>
    <x v="1"/>
    <s v="Yes"/>
    <x v="3"/>
    <x v="3"/>
    <s v="PM74"/>
    <s v="YONG CHEE SOON"/>
    <n v="1250"/>
    <m/>
    <m/>
    <d v="2025-04-09T00:00:00"/>
    <m/>
    <n v="88"/>
    <n v="110000"/>
    <s v="PE"/>
    <s v="N9K02-80017-FT0001"/>
    <n v="0"/>
    <n v="100000"/>
    <n v="10000"/>
    <n v="0"/>
    <n v="0"/>
    <n v="0"/>
    <m/>
    <m/>
    <n v="0"/>
    <m/>
    <m/>
    <m/>
    <m/>
    <m/>
    <m/>
    <m/>
    <m/>
    <x v="255"/>
    <x v="20"/>
    <x v="20"/>
    <m/>
    <n v="0"/>
    <n v="0"/>
    <n v="0"/>
    <n v="0"/>
    <n v="0"/>
    <n v="0"/>
    <m/>
    <m/>
    <m/>
    <s v="No"/>
    <s v="W665185"/>
    <n v="0"/>
    <m/>
    <s v="H08031-JIM-M"/>
    <m/>
    <m/>
    <s v="S0362013"/>
  </r>
  <r>
    <x v="319"/>
    <n v="10000"/>
    <n v="20000"/>
    <d v="2025-04-22T00:00:00"/>
    <s v="502LAUGH"/>
    <d v="1899-12-30T10:00:38"/>
    <s v="10620258014/10620258013/10620258019"/>
    <m/>
    <x v="1"/>
    <s v="Yes"/>
    <x v="3"/>
    <x v="3"/>
    <s v="PM74"/>
    <s v="YONG CHEE SOON"/>
    <n v="1250"/>
    <m/>
    <m/>
    <d v="2025-04-09T00:00:00"/>
    <m/>
    <n v="88"/>
    <n v="110000"/>
    <s v="PE"/>
    <s v="N9K06-80021-FT0001"/>
    <n v="0"/>
    <n v="100000"/>
    <n v="10000"/>
    <n v="0"/>
    <n v="0"/>
    <n v="0"/>
    <m/>
    <m/>
    <n v="0"/>
    <m/>
    <m/>
    <m/>
    <m/>
    <m/>
    <m/>
    <m/>
    <m/>
    <x v="256"/>
    <x v="20"/>
    <x v="20"/>
    <m/>
    <n v="0"/>
    <n v="0"/>
    <n v="0"/>
    <n v="0"/>
    <n v="0"/>
    <n v="0"/>
    <m/>
    <m/>
    <m/>
    <s v="No"/>
    <s v="W665281"/>
    <n v="0"/>
    <m/>
    <s v="H08031-JIM-M"/>
    <m/>
    <m/>
    <s v="S0362014"/>
  </r>
  <r>
    <x v="487"/>
    <n v="10000"/>
    <n v="10000"/>
    <d v="2025-04-14T00:00:00"/>
    <s v="502LAUGH"/>
    <s v=" 8:25:38 am"/>
    <s v="M0BTD2140"/>
    <m/>
    <x v="0"/>
    <s v="Yes"/>
    <x v="1"/>
    <x v="1"/>
    <s v="PM21"/>
    <s v="LIM JIA FAN"/>
    <n v="4834"/>
    <m/>
    <m/>
    <d v="2025-04-09T00:00:00"/>
    <m/>
    <n v="6"/>
    <n v="29004"/>
    <s v="PE"/>
    <s v="M-260X1280001"/>
    <n v="0"/>
    <n v="20000"/>
    <n v="9004"/>
    <n v="0"/>
    <n v="0"/>
    <n v="0"/>
    <m/>
    <m/>
    <n v="0"/>
    <m/>
    <m/>
    <m/>
    <m/>
    <m/>
    <m/>
    <m/>
    <m/>
    <x v="378"/>
    <x v="22"/>
    <x v="22"/>
    <m/>
    <n v="0"/>
    <n v="0"/>
    <n v="0"/>
    <n v="0"/>
    <n v="0"/>
    <n v="0"/>
    <m/>
    <m/>
    <m/>
    <s v="No"/>
    <s v="W665006"/>
    <n v="0"/>
    <m/>
    <s v="G07076"/>
    <m/>
    <m/>
    <s v="S0362018"/>
  </r>
  <r>
    <x v="488"/>
    <n v="10000"/>
    <n v="10000"/>
    <d v="2025-04-10T00:00:00"/>
    <s v="502LAUGH"/>
    <s v=" 3:36:24 pm"/>
    <s v="M0BR27133"/>
    <m/>
    <x v="0"/>
    <s v="Yes"/>
    <x v="1"/>
    <x v="1"/>
    <s v="PM16"/>
    <s v="TEO KAH JUN"/>
    <n v="1000"/>
    <m/>
    <m/>
    <d v="2025-04-09T00:00:00"/>
    <m/>
    <n v="12"/>
    <n v="12000"/>
    <s v="PE"/>
    <s v="O-175X820001"/>
    <n v="0"/>
    <n v="10000"/>
    <n v="2000"/>
    <n v="0"/>
    <n v="0"/>
    <n v="0"/>
    <m/>
    <m/>
    <n v="0"/>
    <m/>
    <m/>
    <m/>
    <m/>
    <m/>
    <m/>
    <m/>
    <m/>
    <x v="379"/>
    <x v="22"/>
    <x v="22"/>
    <m/>
    <n v="0"/>
    <n v="0"/>
    <n v="0"/>
    <n v="0"/>
    <n v="0"/>
    <n v="0"/>
    <m/>
    <m/>
    <m/>
    <s v="No"/>
    <s v="W665186"/>
    <n v="0"/>
    <m/>
    <s v="G07076"/>
    <m/>
    <m/>
    <s v="S0362019"/>
  </r>
  <r>
    <x v="489"/>
    <n v="10000"/>
    <n v="10000"/>
    <d v="2025-04-15T00:00:00"/>
    <s v="502LAUGH"/>
    <s v=" 5:09:42 pm"/>
    <s v="U530658027"/>
    <m/>
    <x v="0"/>
    <s v="Yes"/>
    <x v="18"/>
    <x v="17"/>
    <s v="PM17"/>
    <s v="NG SWEE CHEA"/>
    <n v="4000"/>
    <m/>
    <m/>
    <d v="2025-04-09T00:00:00"/>
    <m/>
    <n v="2"/>
    <n v="8000"/>
    <s v="PE"/>
    <s v="GC FLOUR-1KG0001"/>
    <n v="0"/>
    <n v="5000"/>
    <n v="3000"/>
    <n v="0"/>
    <n v="0"/>
    <n v="0"/>
    <m/>
    <m/>
    <n v="0"/>
    <m/>
    <m/>
    <m/>
    <m/>
    <m/>
    <m/>
    <m/>
    <m/>
    <x v="380"/>
    <x v="21"/>
    <x v="21"/>
    <m/>
    <n v="0"/>
    <n v="0"/>
    <n v="0"/>
    <n v="0"/>
    <n v="0"/>
    <n v="0"/>
    <m/>
    <m/>
    <m/>
    <s v="No"/>
    <s v="W665012"/>
    <n v="0"/>
    <m/>
    <s v="T20300"/>
    <m/>
    <m/>
    <s v="S0362141"/>
  </r>
  <r>
    <x v="490"/>
    <n v="10000"/>
    <n v="10000"/>
    <d v="2025-04-10T00:00:00"/>
    <s v="502LAUGH"/>
    <s v=" 8:40:18 am"/>
    <s v="3082510U9/5205U8036"/>
    <m/>
    <x v="0"/>
    <s v="Yes"/>
    <x v="26"/>
    <x v="22"/>
    <s v="PS13"/>
    <s v="YEE CHENG MENG"/>
    <n v="1000"/>
    <m/>
    <m/>
    <d v="2025-04-09T00:00:00"/>
    <m/>
    <n v="1"/>
    <n v="1000"/>
    <s v="PE"/>
    <n v="701213810001"/>
    <n v="0"/>
    <n v="1000"/>
    <n v="0"/>
    <n v="0"/>
    <n v="0"/>
    <n v="0"/>
    <m/>
    <m/>
    <n v="0"/>
    <m/>
    <m/>
    <m/>
    <m/>
    <m/>
    <m/>
    <m/>
    <m/>
    <x v="381"/>
    <x v="6"/>
    <x v="6"/>
    <m/>
    <n v="0"/>
    <n v="0"/>
    <n v="0"/>
    <n v="0"/>
    <n v="0"/>
    <n v="0"/>
    <m/>
    <m/>
    <m/>
    <s v="No"/>
    <s v="W664755"/>
    <n v="0"/>
    <m/>
    <s v="P16186"/>
    <m/>
    <m/>
    <s v="S0362168"/>
  </r>
  <r>
    <x v="491"/>
    <n v="10000"/>
    <n v="10000"/>
    <d v="2025-04-09T00:00:00"/>
    <s v="502LAUGH"/>
    <s v=" 4:32:34 pm"/>
    <s v="5011702U5"/>
    <m/>
    <x v="0"/>
    <s v="Yes"/>
    <x v="17"/>
    <x v="16"/>
    <s v="PM11"/>
    <s v="TEE MENG CHAI"/>
    <n v="231"/>
    <m/>
    <m/>
    <d v="2025-04-09T00:00:00"/>
    <m/>
    <n v="26"/>
    <n v="6006"/>
    <s v="PE"/>
    <s v="250-8038-000001"/>
    <n v="0"/>
    <n v="6000"/>
    <n v="6"/>
    <n v="0"/>
    <n v="0"/>
    <n v="0"/>
    <m/>
    <m/>
    <n v="0"/>
    <m/>
    <m/>
    <m/>
    <m/>
    <m/>
    <m/>
    <m/>
    <m/>
    <x v="382"/>
    <x v="76"/>
    <x v="29"/>
    <m/>
    <n v="0"/>
    <n v="0"/>
    <n v="0"/>
    <n v="0"/>
    <n v="0"/>
    <n v="0"/>
    <m/>
    <m/>
    <m/>
    <s v="No"/>
    <s v="W664758"/>
    <n v="0"/>
    <m/>
    <s v="J10025-PHL-SG"/>
    <m/>
    <m/>
    <s v="S0362174"/>
  </r>
  <r>
    <x v="492"/>
    <n v="10000"/>
    <n v="10000"/>
    <d v="2025-04-14T00:00:00"/>
    <s v="502LAUGH"/>
    <s v=" 8:31:02 am"/>
    <s v="M0BUP6250"/>
    <m/>
    <x v="0"/>
    <s v="Yes"/>
    <x v="1"/>
    <x v="1"/>
    <s v="PM16"/>
    <s v="TEO KAH JUN"/>
    <n v="34"/>
    <m/>
    <m/>
    <d v="2025-04-09T00:00:00"/>
    <m/>
    <n v="602"/>
    <n v="20468"/>
    <s v="PE"/>
    <s v="C9381-800030001"/>
    <n v="0"/>
    <n v="10000"/>
    <n v="10468"/>
    <n v="0"/>
    <n v="0"/>
    <n v="0"/>
    <m/>
    <m/>
    <n v="0"/>
    <m/>
    <m/>
    <m/>
    <m/>
    <m/>
    <m/>
    <m/>
    <m/>
    <x v="383"/>
    <x v="1"/>
    <x v="1"/>
    <m/>
    <n v="0"/>
    <n v="0"/>
    <n v="0"/>
    <n v="0"/>
    <n v="0"/>
    <n v="0"/>
    <m/>
    <m/>
    <m/>
    <s v="No"/>
    <s v="W665443"/>
    <n v="0"/>
    <m/>
    <s v="H08031-JIM"/>
    <m/>
    <m/>
    <s v="S0362215"/>
  </r>
  <r>
    <x v="493"/>
    <n v="10000"/>
    <n v="10000"/>
    <d v="2025-04-14T00:00:00"/>
    <s v="502LAUGH"/>
    <s v=" 8:31:02 am"/>
    <s v="M0BUP6250"/>
    <m/>
    <x v="0"/>
    <s v="Yes"/>
    <x v="1"/>
    <x v="1"/>
    <s v="PM16"/>
    <s v="TEO KAH JUN"/>
    <n v="17"/>
    <m/>
    <m/>
    <d v="2025-04-09T00:00:00"/>
    <m/>
    <n v="602"/>
    <n v="10234"/>
    <s v="PE"/>
    <s v="5184-65480001"/>
    <n v="0"/>
    <n v="2000"/>
    <n v="8234"/>
    <n v="0"/>
    <n v="0"/>
    <n v="0"/>
    <m/>
    <m/>
    <n v="0"/>
    <m/>
    <m/>
    <m/>
    <m/>
    <m/>
    <m/>
    <m/>
    <m/>
    <x v="384"/>
    <x v="1"/>
    <x v="1"/>
    <m/>
    <n v="0"/>
    <n v="0"/>
    <n v="0"/>
    <n v="0"/>
    <n v="0"/>
    <n v="0"/>
    <m/>
    <m/>
    <m/>
    <s v="No"/>
    <s v="W665444"/>
    <n v="0"/>
    <m/>
    <s v="H08031-JIM"/>
    <m/>
    <m/>
    <s v="S0362217"/>
  </r>
  <r>
    <x v="494"/>
    <n v="10000"/>
    <n v="10000"/>
    <d v="2025-04-14T00:00:00"/>
    <s v="502LAUGH"/>
    <s v=" 8:37:48 am"/>
    <s v="M0BRZ2280990"/>
    <m/>
    <x v="0"/>
    <s v="Yes"/>
    <x v="1"/>
    <x v="1"/>
    <s v="PM16"/>
    <s v="TEO KAH JUN"/>
    <n v="124"/>
    <m/>
    <m/>
    <d v="2025-04-09T00:00:00"/>
    <m/>
    <n v="65"/>
    <n v="8060"/>
    <s v="PE"/>
    <s v="5180-22730001"/>
    <n v="0"/>
    <n v="5000"/>
    <n v="3060"/>
    <n v="0"/>
    <n v="0"/>
    <n v="0"/>
    <m/>
    <m/>
    <n v="0"/>
    <m/>
    <m/>
    <m/>
    <m/>
    <m/>
    <m/>
    <m/>
    <m/>
    <x v="385"/>
    <x v="1"/>
    <x v="1"/>
    <m/>
    <n v="0"/>
    <n v="0"/>
    <n v="0"/>
    <n v="0"/>
    <n v="0"/>
    <n v="0"/>
    <m/>
    <m/>
    <m/>
    <s v="No"/>
    <s v="W665445"/>
    <n v="0"/>
    <m/>
    <s v="H08031-JIM"/>
    <m/>
    <m/>
    <s v="S0362256"/>
  </r>
  <r>
    <x v="495"/>
    <n v="10000"/>
    <n v="10000"/>
    <d v="2025-04-14T00:00:00"/>
    <s v="502LAUGH"/>
    <s v=" 8:41:19 am"/>
    <s v="M0BRZ2280990"/>
    <m/>
    <x v="0"/>
    <s v="Yes"/>
    <x v="1"/>
    <x v="1"/>
    <s v="PM16"/>
    <s v="TEO KAH JUN"/>
    <n v="47"/>
    <m/>
    <m/>
    <d v="2025-04-09T00:00:00"/>
    <m/>
    <n v="65"/>
    <n v="3055"/>
    <s v="PE"/>
    <s v="CG325-800070001"/>
    <n v="0"/>
    <n v="1000"/>
    <n v="2055"/>
    <n v="0"/>
    <n v="0"/>
    <n v="0"/>
    <m/>
    <m/>
    <n v="0"/>
    <m/>
    <m/>
    <m/>
    <m/>
    <m/>
    <m/>
    <m/>
    <m/>
    <x v="386"/>
    <x v="1"/>
    <x v="1"/>
    <m/>
    <n v="0"/>
    <n v="0"/>
    <n v="0"/>
    <n v="0"/>
    <n v="0"/>
    <n v="0"/>
    <m/>
    <m/>
    <m/>
    <s v="No"/>
    <s v="W665447"/>
    <n v="0"/>
    <m/>
    <s v="H08031-JIM"/>
    <m/>
    <m/>
    <s v="S0362258"/>
  </r>
  <r>
    <x v="386"/>
    <n v="10000"/>
    <n v="20000"/>
    <d v="2025-04-25T00:00:00"/>
    <s v="502LAUGH"/>
    <s v=" 8:27:25 am"/>
    <n v="10620258097"/>
    <m/>
    <x v="1"/>
    <s v="Yes"/>
    <x v="3"/>
    <x v="3"/>
    <s v="PM74"/>
    <s v="YONG CHEE SOON"/>
    <n v="3705"/>
    <m/>
    <m/>
    <d v="2025-04-09T00:00:00"/>
    <m/>
    <n v="88"/>
    <n v="326040"/>
    <s v="PE"/>
    <s v="3YM62-80017-FT0001"/>
    <n v="0"/>
    <n v="300000"/>
    <n v="26040"/>
    <n v="0"/>
    <n v="0"/>
    <n v="0"/>
    <m/>
    <m/>
    <n v="0"/>
    <m/>
    <m/>
    <m/>
    <m/>
    <m/>
    <m/>
    <m/>
    <m/>
    <x v="111"/>
    <x v="20"/>
    <x v="20"/>
    <m/>
    <n v="0"/>
    <n v="0"/>
    <n v="0"/>
    <n v="0"/>
    <n v="0"/>
    <n v="0"/>
    <m/>
    <m/>
    <m/>
    <s v="No"/>
    <s v="W665452"/>
    <n v="0"/>
    <m/>
    <s v="H08031-JIM-M"/>
    <m/>
    <m/>
    <s v="S0362379"/>
  </r>
  <r>
    <x v="322"/>
    <n v="10000"/>
    <n v="20000"/>
    <d v="2025-04-22T00:00:00"/>
    <s v="502LAUGH"/>
    <d v="1899-12-30T10:02:55"/>
    <s v="10620258014/10620258013/10620258019"/>
    <m/>
    <x v="1"/>
    <s v="Yes"/>
    <x v="3"/>
    <x v="3"/>
    <s v="PM74"/>
    <s v="YONG CHEE SOON"/>
    <n v="1250"/>
    <m/>
    <m/>
    <d v="2025-04-09T00:00:00"/>
    <m/>
    <n v="88"/>
    <n v="110000"/>
    <s v="PE"/>
    <s v="3YM57-80010-FT0001"/>
    <n v="0"/>
    <n v="100000"/>
    <n v="10000"/>
    <n v="0"/>
    <n v="0"/>
    <n v="0"/>
    <m/>
    <m/>
    <n v="0"/>
    <m/>
    <m/>
    <m/>
    <m/>
    <m/>
    <m/>
    <m/>
    <m/>
    <x v="156"/>
    <x v="20"/>
    <x v="20"/>
    <m/>
    <n v="0"/>
    <n v="0"/>
    <n v="0"/>
    <n v="0"/>
    <n v="0"/>
    <n v="0"/>
    <m/>
    <m/>
    <m/>
    <s v="No"/>
    <s v="W665193"/>
    <n v="0"/>
    <m/>
    <s v="H08031-JIM-M"/>
    <m/>
    <m/>
    <s v="S0362380"/>
  </r>
  <r>
    <x v="496"/>
    <n v="10000"/>
    <n v="10000"/>
    <d v="2025-04-11T00:00:00"/>
    <s v="502LAUGH"/>
    <d v="1899-12-30T11:05:44"/>
    <n v="59470"/>
    <m/>
    <x v="0"/>
    <s v="Yes"/>
    <x v="2"/>
    <x v="4"/>
    <s v="PM18"/>
    <s v="LAI CHIN YANG"/>
    <n v="12290"/>
    <m/>
    <m/>
    <d v="2025-04-09T00:00:00"/>
    <m/>
    <n v="12"/>
    <n v="147480"/>
    <s v="PE"/>
    <s v="MT-1000241-910RE0002"/>
    <n v="0"/>
    <n v="147000"/>
    <n v="480"/>
    <n v="0"/>
    <n v="0"/>
    <n v="0"/>
    <m/>
    <m/>
    <n v="0"/>
    <m/>
    <m/>
    <m/>
    <m/>
    <m/>
    <m/>
    <m/>
    <m/>
    <x v="387"/>
    <x v="4"/>
    <x v="4"/>
    <m/>
    <n v="0"/>
    <n v="0"/>
    <n v="0"/>
    <n v="0"/>
    <n v="0"/>
    <n v="0"/>
    <m/>
    <m/>
    <m/>
    <s v="No"/>
    <s v="W664774"/>
    <n v="0"/>
    <m/>
    <s v="Z26002"/>
    <m/>
    <m/>
    <s v="S0362384"/>
  </r>
  <r>
    <x v="497"/>
    <n v="10000"/>
    <n v="10000"/>
    <d v="2025-04-10T00:00:00"/>
    <s v="502LAUGH"/>
    <s v=" 9:33:38 am"/>
    <n v="1006323"/>
    <m/>
    <x v="0"/>
    <s v="Yes"/>
    <x v="12"/>
    <x v="12"/>
    <s v="PM80"/>
    <s v="YAP ZHI PING"/>
    <n v="5000"/>
    <m/>
    <m/>
    <d v="2025-04-09T00:00:00"/>
    <m/>
    <n v="40"/>
    <n v="200000"/>
    <s v="PE"/>
    <s v="709898814-EL93160001"/>
    <n v="0"/>
    <n v="200000"/>
    <n v="0"/>
    <n v="0"/>
    <n v="0"/>
    <n v="0"/>
    <m/>
    <m/>
    <n v="0"/>
    <m/>
    <m/>
    <m/>
    <m/>
    <m/>
    <m/>
    <m/>
    <m/>
    <x v="388"/>
    <x v="23"/>
    <x v="23"/>
    <m/>
    <n v="0"/>
    <n v="0"/>
    <n v="0"/>
    <n v="0"/>
    <n v="0"/>
    <n v="0"/>
    <m/>
    <m/>
    <m/>
    <s v="No"/>
    <s v="W664783"/>
    <n v="0"/>
    <m/>
    <s v="S19314"/>
    <m/>
    <m/>
    <s v="H0064934"/>
  </r>
  <r>
    <x v="498"/>
    <n v="10000"/>
    <n v="10000"/>
    <d v="2025-04-15T00:00:00"/>
    <s v="502LAUGH"/>
    <s v=" 8:46:51 am"/>
    <s v="M0BI68841"/>
    <m/>
    <x v="0"/>
    <s v="Yes"/>
    <x v="8"/>
    <x v="8"/>
    <s v="PM84"/>
    <s v="TAN TAI TOH"/>
    <n v="1500"/>
    <m/>
    <m/>
    <d v="2025-04-09T00:00:00"/>
    <m/>
    <n v="16"/>
    <n v="24000"/>
    <s v="PE"/>
    <s v="713891306-ADS1360001"/>
    <n v="0"/>
    <n v="10000"/>
    <n v="14000"/>
    <n v="0"/>
    <n v="0"/>
    <n v="0"/>
    <m/>
    <m/>
    <n v="0"/>
    <m/>
    <m/>
    <m/>
    <m/>
    <m/>
    <m/>
    <m/>
    <m/>
    <x v="373"/>
    <x v="23"/>
    <x v="23"/>
    <m/>
    <n v="0"/>
    <n v="0"/>
    <n v="0"/>
    <n v="0"/>
    <n v="0"/>
    <n v="0"/>
    <m/>
    <m/>
    <m/>
    <s v="No"/>
    <s v="W665456"/>
    <n v="0"/>
    <m/>
    <s v="S19314"/>
    <m/>
    <m/>
    <s v="H0064938"/>
  </r>
  <r>
    <x v="499"/>
    <n v="10000"/>
    <n v="10000"/>
    <d v="2025-04-14T00:00:00"/>
    <s v="502LAUGH"/>
    <s v=" 8:52:32 am"/>
    <s v="M0BFL2381"/>
    <m/>
    <x v="0"/>
    <s v="Yes"/>
    <x v="8"/>
    <x v="8"/>
    <s v="PM84"/>
    <s v="TAN TAI TOH"/>
    <n v="5500"/>
    <m/>
    <m/>
    <d v="2025-04-09T00:00:00"/>
    <m/>
    <n v="16"/>
    <n v="88000"/>
    <s v="PE"/>
    <s v="714370203-ADS1360001"/>
    <n v="0"/>
    <n v="80000"/>
    <n v="8000"/>
    <n v="0"/>
    <n v="0"/>
    <n v="0"/>
    <m/>
    <m/>
    <n v="0"/>
    <m/>
    <m/>
    <m/>
    <m/>
    <m/>
    <m/>
    <m/>
    <m/>
    <x v="374"/>
    <x v="23"/>
    <x v="23"/>
    <m/>
    <n v="0"/>
    <n v="0"/>
    <n v="0"/>
    <n v="0"/>
    <n v="0"/>
    <n v="0"/>
    <m/>
    <m/>
    <m/>
    <s v="No"/>
    <s v="W664787"/>
    <n v="0"/>
    <m/>
    <s v="S19314"/>
    <m/>
    <m/>
    <s v="H0064940"/>
  </r>
  <r>
    <x v="500"/>
    <n v="10000"/>
    <n v="10000"/>
    <d v="2025-04-11T00:00:00"/>
    <s v="502LAUGH"/>
    <s v=" 9:14:28 am"/>
    <n v="8613409"/>
    <m/>
    <x v="0"/>
    <s v="Yes"/>
    <x v="12"/>
    <x v="12"/>
    <s v="PM80"/>
    <s v="YAP ZHI PING"/>
    <n v="1760"/>
    <m/>
    <m/>
    <d v="2025-04-09T00:00:00"/>
    <m/>
    <n v="75"/>
    <n v="132000"/>
    <s v="PE"/>
    <s v="730016300 REVA0001"/>
    <n v="0"/>
    <n v="132000"/>
    <n v="0"/>
    <n v="0"/>
    <n v="0"/>
    <n v="0"/>
    <m/>
    <m/>
    <n v="0"/>
    <m/>
    <m/>
    <m/>
    <m/>
    <m/>
    <m/>
    <m/>
    <m/>
    <x v="168"/>
    <x v="23"/>
    <x v="23"/>
    <m/>
    <n v="0"/>
    <n v="0"/>
    <n v="0"/>
    <n v="0"/>
    <n v="0"/>
    <n v="0"/>
    <m/>
    <m/>
    <m/>
    <s v="No"/>
    <s v="W664788"/>
    <n v="0"/>
    <m/>
    <s v="S19314"/>
    <m/>
    <m/>
    <s v="H0064943"/>
  </r>
  <r>
    <x v="501"/>
    <n v="10000"/>
    <n v="10000"/>
    <d v="2025-04-11T00:00:00"/>
    <s v="502LAUGH"/>
    <s v=" 9:16:02 am"/>
    <n v="8613409"/>
    <m/>
    <x v="0"/>
    <s v="Yes"/>
    <x v="12"/>
    <x v="12"/>
    <s v="PM80"/>
    <s v="YAP ZHI PING"/>
    <n v="8572"/>
    <m/>
    <m/>
    <d v="2025-04-09T00:00:00"/>
    <m/>
    <n v="14"/>
    <n v="120008"/>
    <s v="PE"/>
    <s v="744806400 REVA0001"/>
    <n v="0"/>
    <n v="120000"/>
    <n v="8"/>
    <n v="0"/>
    <n v="0"/>
    <n v="0"/>
    <m/>
    <m/>
    <n v="0"/>
    <m/>
    <m/>
    <m/>
    <m/>
    <m/>
    <m/>
    <m/>
    <m/>
    <x v="389"/>
    <x v="23"/>
    <x v="23"/>
    <m/>
    <n v="0"/>
    <n v="0"/>
    <n v="0"/>
    <n v="0"/>
    <n v="0"/>
    <n v="0"/>
    <m/>
    <m/>
    <m/>
    <s v="No"/>
    <s v="W664791"/>
    <n v="0"/>
    <m/>
    <s v="S19314"/>
    <m/>
    <m/>
    <s v="H0064946"/>
  </r>
  <r>
    <x v="502"/>
    <n v="10000"/>
    <n v="10000"/>
    <d v="2025-04-14T00:00:00"/>
    <s v="502LAUGH"/>
    <s v=" 8:52:32 am"/>
    <s v="M0BFL2381"/>
    <m/>
    <x v="0"/>
    <s v="Yes"/>
    <x v="8"/>
    <x v="8"/>
    <s v="PM84"/>
    <s v="TAN TAI TOH"/>
    <n v="2750"/>
    <m/>
    <m/>
    <d v="2025-04-09T00:00:00"/>
    <m/>
    <n v="16"/>
    <n v="44000"/>
    <s v="PE"/>
    <s v="714370203-ADS1360001"/>
    <n v="0"/>
    <n v="40000"/>
    <n v="4000"/>
    <n v="0"/>
    <n v="0"/>
    <n v="0"/>
    <m/>
    <m/>
    <n v="0"/>
    <m/>
    <m/>
    <m/>
    <m/>
    <m/>
    <m/>
    <m/>
    <m/>
    <x v="374"/>
    <x v="14"/>
    <x v="14"/>
    <m/>
    <n v="0"/>
    <n v="0"/>
    <n v="0"/>
    <n v="0"/>
    <n v="0"/>
    <n v="0"/>
    <m/>
    <m/>
    <m/>
    <s v="No"/>
    <s v="W664794"/>
    <n v="0"/>
    <m/>
    <s v="S19081-TH"/>
    <m/>
    <m/>
    <s v="H0064949"/>
  </r>
  <r>
    <x v="503"/>
    <n v="10000"/>
    <n v="10000"/>
    <d v="2025-04-11T00:00:00"/>
    <s v="502LAUGH"/>
    <s v=" 9:16:02 am"/>
    <n v="8613409"/>
    <m/>
    <x v="0"/>
    <s v="Yes"/>
    <x v="12"/>
    <x v="12"/>
    <s v="PM80"/>
    <s v="YAP ZHI PING"/>
    <n v="1174"/>
    <m/>
    <m/>
    <d v="2025-04-09T00:00:00"/>
    <m/>
    <n v="75"/>
    <n v="88050"/>
    <s v="PE"/>
    <s v="730016300 REVA0001"/>
    <n v="0"/>
    <n v="88000"/>
    <n v="50"/>
    <n v="0"/>
    <n v="0"/>
    <n v="0"/>
    <m/>
    <m/>
    <n v="0"/>
    <m/>
    <m/>
    <m/>
    <m/>
    <m/>
    <m/>
    <m/>
    <m/>
    <x v="168"/>
    <x v="14"/>
    <x v="14"/>
    <m/>
    <n v="0"/>
    <n v="0"/>
    <n v="0"/>
    <n v="0"/>
    <n v="0"/>
    <n v="0"/>
    <m/>
    <m/>
    <m/>
    <s v="No"/>
    <s v="W664796"/>
    <n v="0"/>
    <m/>
    <s v="S19081-TH"/>
    <m/>
    <m/>
    <s v="H0064952"/>
  </r>
  <r>
    <x v="324"/>
    <n v="10000"/>
    <n v="20000"/>
    <d v="2025-04-15T00:00:00"/>
    <s v="502LAUGH"/>
    <s v=" 5:08:55 pm"/>
    <s v="I53065H056"/>
    <m/>
    <x v="1"/>
    <s v="Yes"/>
    <x v="15"/>
    <x v="14"/>
    <s v="PM87"/>
    <s v="LEE SHIEN WEI"/>
    <n v="3600"/>
    <m/>
    <m/>
    <d v="2025-04-09T00:00:00"/>
    <m/>
    <n v="1"/>
    <n v="3600"/>
    <s v="PE"/>
    <s v="STSS-PACKET0001"/>
    <n v="0"/>
    <n v="3000"/>
    <n v="600"/>
    <n v="0"/>
    <n v="0"/>
    <n v="0"/>
    <m/>
    <m/>
    <n v="0"/>
    <m/>
    <m/>
    <m/>
    <m/>
    <m/>
    <m/>
    <m/>
    <m/>
    <x v="259"/>
    <x v="21"/>
    <x v="21"/>
    <m/>
    <n v="0"/>
    <n v="0"/>
    <n v="0"/>
    <n v="0"/>
    <n v="0"/>
    <n v="0"/>
    <m/>
    <m/>
    <m/>
    <s v="No"/>
    <s v="W665016"/>
    <n v="0"/>
    <m/>
    <s v="T20300"/>
    <m/>
    <m/>
    <s v="S0362398"/>
  </r>
  <r>
    <x v="504"/>
    <n v="10000"/>
    <n v="10000"/>
    <d v="2025-04-10T00:00:00"/>
    <s v="502LAUGH"/>
    <d v="1899-12-30T10:34:38"/>
    <n v="860909190918"/>
    <m/>
    <x v="0"/>
    <s v="Yes"/>
    <x v="1"/>
    <x v="1"/>
    <s v="PM16"/>
    <s v="TEO KAH JUN"/>
    <n v="199"/>
    <m/>
    <m/>
    <d v="2025-04-09T00:00:00"/>
    <m/>
    <n v="192"/>
    <n v="38112"/>
    <s v="PE"/>
    <n v="201088630001"/>
    <n v="0"/>
    <n v="36000"/>
    <n v="2112"/>
    <n v="0"/>
    <n v="0"/>
    <n v="0"/>
    <m/>
    <m/>
    <n v="0"/>
    <m/>
    <m/>
    <m/>
    <m/>
    <m/>
    <m/>
    <m/>
    <m/>
    <x v="390"/>
    <x v="28"/>
    <x v="28"/>
    <m/>
    <n v="0"/>
    <n v="0"/>
    <n v="0"/>
    <n v="0"/>
    <n v="0"/>
    <n v="0"/>
    <m/>
    <m/>
    <m/>
    <s v="No"/>
    <s v="W664814"/>
    <n v="0"/>
    <m/>
    <s v="I09180"/>
    <m/>
    <m/>
    <s v="S0362439"/>
  </r>
  <r>
    <x v="504"/>
    <n v="20000"/>
    <n v="10000"/>
    <d v="2025-04-10T00:00:00"/>
    <s v="502LAUGH"/>
    <d v="1899-12-30T10:34:38"/>
    <n v="860909190918"/>
    <m/>
    <x v="0"/>
    <s v="Yes"/>
    <x v="1"/>
    <x v="1"/>
    <s v="PM16"/>
    <s v="TEO KAH JUN"/>
    <n v="63"/>
    <m/>
    <m/>
    <d v="2025-04-09T00:00:00"/>
    <m/>
    <n v="192"/>
    <n v="12000"/>
    <s v="PE"/>
    <n v="201088630001"/>
    <n v="0"/>
    <n v="12000"/>
    <n v="0"/>
    <n v="0"/>
    <n v="0"/>
    <n v="0"/>
    <m/>
    <m/>
    <n v="0"/>
    <m/>
    <m/>
    <m/>
    <m/>
    <m/>
    <m/>
    <m/>
    <m/>
    <x v="390"/>
    <x v="28"/>
    <x v="28"/>
    <m/>
    <n v="0"/>
    <n v="0"/>
    <n v="0"/>
    <n v="0"/>
    <n v="0"/>
    <n v="0"/>
    <m/>
    <m/>
    <m/>
    <s v="No"/>
    <s v="W664814"/>
    <n v="0"/>
    <m/>
    <s v="I09180"/>
    <m/>
    <m/>
    <s v="S0362439"/>
  </r>
  <r>
    <x v="449"/>
    <n v="10000"/>
    <n v="20000"/>
    <d v="2025-04-09T00:00:00"/>
    <s v="502LAUGH"/>
    <d v="1899-12-30T10:13:44"/>
    <s v="SG-5630465 03"/>
    <m/>
    <x v="1"/>
    <s v="Yes"/>
    <x v="34"/>
    <x v="3"/>
    <s v="PM45"/>
    <s v="TAY CHIN LIONG"/>
    <n v="200"/>
    <m/>
    <m/>
    <d v="2025-04-09T00:00:00"/>
    <m/>
    <n v="27"/>
    <n v="5400"/>
    <s v="PE"/>
    <n v="200699060001"/>
    <n v="0"/>
    <n v="2000"/>
    <n v="3400"/>
    <n v="0"/>
    <n v="0"/>
    <n v="0"/>
    <m/>
    <m/>
    <n v="0"/>
    <m/>
    <m/>
    <m/>
    <m/>
    <m/>
    <m/>
    <m/>
    <m/>
    <x v="348"/>
    <x v="28"/>
    <x v="28"/>
    <m/>
    <n v="0"/>
    <n v="0"/>
    <n v="0"/>
    <n v="0"/>
    <n v="0"/>
    <n v="0"/>
    <m/>
    <m/>
    <m/>
    <s v="No"/>
    <s v="W664815"/>
    <n v="0"/>
    <m/>
    <s v="I09180"/>
    <m/>
    <m/>
    <s v="S0362441"/>
  </r>
  <r>
    <x v="505"/>
    <n v="10000"/>
    <n v="10000"/>
    <d v="2025-04-10T00:00:00"/>
    <s v="502LAUGH"/>
    <s v=" 8:37:35 am"/>
    <s v="U531252076/503011826"/>
    <m/>
    <x v="0"/>
    <s v="Yes"/>
    <x v="28"/>
    <x v="23"/>
    <s v="PM26"/>
    <s v="TAN AIK KEONG"/>
    <n v="5860"/>
    <m/>
    <m/>
    <d v="2025-04-09T00:00:00"/>
    <m/>
    <n v="1"/>
    <n v="5860"/>
    <s v="PE"/>
    <s v="250-5313-000001"/>
    <n v="0"/>
    <n v="5360"/>
    <n v="500"/>
    <n v="0"/>
    <n v="0"/>
    <n v="0"/>
    <m/>
    <m/>
    <n v="0"/>
    <m/>
    <m/>
    <m/>
    <m/>
    <m/>
    <m/>
    <m/>
    <m/>
    <x v="391"/>
    <x v="29"/>
    <x v="29"/>
    <m/>
    <n v="0"/>
    <n v="0"/>
    <n v="0"/>
    <n v="0"/>
    <n v="0"/>
    <n v="0"/>
    <m/>
    <m/>
    <m/>
    <s v="No"/>
    <s v="W665024"/>
    <n v="0"/>
    <m/>
    <s v="J10025"/>
    <m/>
    <m/>
    <s v="S0362448"/>
  </r>
  <r>
    <x v="506"/>
    <n v="10000"/>
    <n v="10000"/>
    <d v="2025-04-10T00:00:00"/>
    <s v="502LAUGH"/>
    <s v=" 8:37:35 am"/>
    <s v="U532052068/503011726"/>
    <m/>
    <x v="0"/>
    <s v="Yes"/>
    <x v="28"/>
    <x v="23"/>
    <s v="PM26"/>
    <s v="TAN AIK KEONG"/>
    <n v="5860"/>
    <m/>
    <m/>
    <d v="2025-04-09T00:00:00"/>
    <m/>
    <n v="1"/>
    <n v="5860"/>
    <s v="PE"/>
    <s v="250-5322-000001"/>
    <n v="0"/>
    <n v="5360"/>
    <n v="500"/>
    <n v="0"/>
    <n v="0"/>
    <n v="0"/>
    <m/>
    <m/>
    <n v="0"/>
    <m/>
    <m/>
    <m/>
    <m/>
    <m/>
    <m/>
    <m/>
    <m/>
    <x v="109"/>
    <x v="29"/>
    <x v="29"/>
    <m/>
    <n v="0"/>
    <n v="0"/>
    <n v="0"/>
    <n v="0"/>
    <n v="0"/>
    <n v="0"/>
    <m/>
    <m/>
    <m/>
    <s v="No"/>
    <s v="W665203"/>
    <n v="0"/>
    <m/>
    <s v="J10025"/>
    <m/>
    <m/>
    <s v="S0362449"/>
  </r>
  <r>
    <x v="507"/>
    <n v="10000"/>
    <n v="10000"/>
    <d v="2025-04-10T00:00:00"/>
    <s v="502LAUGH"/>
    <s v=" 8:40:18 am"/>
    <s v="4067S1"/>
    <m/>
    <x v="0"/>
    <s v="Yes"/>
    <x v="26"/>
    <x v="22"/>
    <s v="PS13"/>
    <s v="YEE CHENG MENG"/>
    <n v="500"/>
    <m/>
    <m/>
    <d v="2025-04-09T00:00:00"/>
    <m/>
    <n v="1"/>
    <n v="500"/>
    <s v="PE"/>
    <s v="LAB-1079-000001"/>
    <n v="0"/>
    <n v="500"/>
    <n v="0"/>
    <n v="0"/>
    <n v="0"/>
    <n v="0"/>
    <m/>
    <m/>
    <n v="0"/>
    <m/>
    <m/>
    <m/>
    <m/>
    <m/>
    <m/>
    <m/>
    <m/>
    <x v="392"/>
    <x v="64"/>
    <x v="64"/>
    <m/>
    <n v="0"/>
    <n v="0"/>
    <n v="0"/>
    <n v="0"/>
    <n v="0"/>
    <n v="0"/>
    <m/>
    <m/>
    <m/>
    <s v="No"/>
    <s v="W664822"/>
    <n v="0"/>
    <m/>
    <s v="R18068"/>
    <m/>
    <m/>
    <s v="S0362457"/>
  </r>
  <r>
    <x v="508"/>
    <n v="10000"/>
    <n v="10000"/>
    <d v="2025-04-10T00:00:00"/>
    <s v="502LAUGH"/>
    <s v=" 8:40:18 am"/>
    <s v="D001F2410"/>
    <m/>
    <x v="0"/>
    <s v="Yes"/>
    <x v="25"/>
    <x v="21"/>
    <s v="PP05"/>
    <s v="WONG KIM FATT"/>
    <n v="1000"/>
    <m/>
    <m/>
    <d v="2025-04-09T00:00:00"/>
    <m/>
    <n v="1"/>
    <n v="1000"/>
    <s v="PE"/>
    <s v="MTS0020001"/>
    <n v="0"/>
    <n v="1000"/>
    <n v="0"/>
    <n v="0"/>
    <n v="0"/>
    <n v="0"/>
    <m/>
    <m/>
    <n v="0"/>
    <m/>
    <m/>
    <m/>
    <m/>
    <m/>
    <m/>
    <m/>
    <m/>
    <x v="393"/>
    <x v="77"/>
    <x v="73"/>
    <m/>
    <n v="0"/>
    <n v="0"/>
    <n v="0"/>
    <n v="0"/>
    <n v="0"/>
    <n v="0"/>
    <m/>
    <m/>
    <m/>
    <s v="No"/>
    <s v="W664828"/>
    <n v="0"/>
    <m/>
    <s v="G07105"/>
    <m/>
    <m/>
    <s v="S0362570"/>
  </r>
  <r>
    <x v="509"/>
    <n v="10000"/>
    <n v="10000"/>
    <d v="2025-04-30T00:00:00"/>
    <s v="502LAUGH"/>
    <s v=" 4:58:17 pm"/>
    <s v="4071803U5"/>
    <m/>
    <x v="0"/>
    <s v="Yes"/>
    <x v="1"/>
    <x v="1"/>
    <s v="PM16"/>
    <s v="TEO KAH JUN"/>
    <n v="600"/>
    <m/>
    <m/>
    <d v="2025-04-09T00:00:00"/>
    <m/>
    <n v="6"/>
    <n v="3600"/>
    <s v="PE"/>
    <s v="810478 INDEX4000001"/>
    <n v="0"/>
    <n v="3000"/>
    <n v="600"/>
    <n v="0"/>
    <n v="0"/>
    <n v="0"/>
    <m/>
    <m/>
    <n v="0"/>
    <m/>
    <m/>
    <m/>
    <m/>
    <m/>
    <m/>
    <m/>
    <m/>
    <x v="394"/>
    <x v="26"/>
    <x v="26"/>
    <m/>
    <n v="0"/>
    <n v="0"/>
    <n v="0"/>
    <n v="0"/>
    <n v="0"/>
    <n v="0"/>
    <m/>
    <m/>
    <m/>
    <s v="No"/>
    <s v="W665953"/>
    <n v="0"/>
    <m/>
    <s v="V22000"/>
    <m/>
    <m/>
    <s v="S0362573"/>
  </r>
  <r>
    <x v="510"/>
    <n v="10000"/>
    <n v="30000"/>
    <d v="2025-04-10T00:00:00"/>
    <s v="502LAUGH"/>
    <d v="1899-12-30T11:16:49"/>
    <s v="3082512U9/4071803U5"/>
    <m/>
    <x v="0"/>
    <s v="Yes"/>
    <x v="26"/>
    <x v="22"/>
    <s v="PS13"/>
    <s v="YEE CHENG MENG"/>
    <n v="1200"/>
    <m/>
    <m/>
    <d v="2025-04-09T00:00:00"/>
    <m/>
    <n v="1"/>
    <n v="1200"/>
    <s v="PE"/>
    <s v="SM-P1964-D0049R00002"/>
    <n v="0"/>
    <n v="1100"/>
    <n v="100"/>
    <n v="0"/>
    <n v="0"/>
    <n v="0"/>
    <m/>
    <m/>
    <n v="0"/>
    <m/>
    <m/>
    <m/>
    <m/>
    <m/>
    <m/>
    <m/>
    <m/>
    <x v="395"/>
    <x v="62"/>
    <x v="62"/>
    <m/>
    <n v="0"/>
    <n v="0"/>
    <n v="0"/>
    <n v="0"/>
    <n v="0"/>
    <n v="0"/>
    <m/>
    <m/>
    <m/>
    <s v="No"/>
    <s v="W665028"/>
    <n v="0"/>
    <m/>
    <s v="S19586"/>
    <m/>
    <m/>
    <s v="S0362574"/>
  </r>
  <r>
    <x v="511"/>
    <n v="10000"/>
    <n v="10000"/>
    <d v="2025-04-09T00:00:00"/>
    <s v="502LAUGH"/>
    <s v=" 1:30:46 pm"/>
    <s v="40718205/3830U7060"/>
    <m/>
    <x v="0"/>
    <s v="Yes"/>
    <x v="26"/>
    <x v="22"/>
    <s v="PS13"/>
    <s v="YEE CHENG MENG"/>
    <n v="500"/>
    <m/>
    <m/>
    <d v="2025-04-09T00:00:00"/>
    <m/>
    <n v="1"/>
    <n v="500"/>
    <s v="PE"/>
    <s v="SM-P1999-D0045R00001"/>
    <n v="0"/>
    <n v="500"/>
    <n v="0"/>
    <n v="0"/>
    <n v="0"/>
    <n v="0"/>
    <m/>
    <m/>
    <n v="0"/>
    <m/>
    <m/>
    <m/>
    <m/>
    <m/>
    <m/>
    <m/>
    <m/>
    <x v="396"/>
    <x v="62"/>
    <x v="62"/>
    <m/>
    <n v="0"/>
    <n v="0"/>
    <n v="0"/>
    <n v="0"/>
    <n v="0"/>
    <n v="0"/>
    <m/>
    <m/>
    <m/>
    <s v="No"/>
    <s v="W664831"/>
    <n v="0"/>
    <m/>
    <s v="S19586"/>
    <m/>
    <m/>
    <s v="S0362574"/>
  </r>
  <r>
    <x v="512"/>
    <n v="10000"/>
    <n v="10000"/>
    <d v="2025-04-10T00:00:00"/>
    <s v="502LAUGH"/>
    <s v=" 8:32:09 am"/>
    <s v="SG-5606704 01"/>
    <m/>
    <x v="0"/>
    <s v="Yes"/>
    <x v="18"/>
    <x v="17"/>
    <s v="PM17"/>
    <s v="NG SWEE CHEA"/>
    <n v="5000"/>
    <m/>
    <m/>
    <d v="2025-04-09T00:00:00"/>
    <m/>
    <n v="8"/>
    <n v="40000"/>
    <s v="PE"/>
    <s v="GR-1360001"/>
    <n v="0"/>
    <n v="30000"/>
    <n v="10000"/>
    <n v="0"/>
    <n v="0"/>
    <n v="0"/>
    <m/>
    <m/>
    <n v="0"/>
    <m/>
    <m/>
    <m/>
    <m/>
    <m/>
    <m/>
    <m/>
    <m/>
    <x v="397"/>
    <x v="22"/>
    <x v="22"/>
    <m/>
    <n v="0"/>
    <n v="0"/>
    <n v="0"/>
    <n v="0"/>
    <n v="0"/>
    <n v="0"/>
    <m/>
    <m/>
    <m/>
    <s v="No"/>
    <s v="W665030"/>
    <n v="0"/>
    <m/>
    <s v="G07076"/>
    <m/>
    <m/>
    <s v="S0362593"/>
  </r>
  <r>
    <x v="512"/>
    <n v="10000"/>
    <n v="20000"/>
    <d v="2025-04-10T00:00:00"/>
    <s v="502LAUGH"/>
    <s v=" 8:32:09 am"/>
    <s v="SG-5606704 01"/>
    <m/>
    <x v="1"/>
    <s v="Yes"/>
    <x v="17"/>
    <x v="16"/>
    <s v="PM11"/>
    <s v="TEE MENG CHAI"/>
    <n v="2000"/>
    <m/>
    <m/>
    <d v="2025-04-09T00:00:00"/>
    <m/>
    <n v="20"/>
    <n v="40000"/>
    <s v="PE"/>
    <s v="GR-1360001"/>
    <n v="0"/>
    <n v="30000"/>
    <n v="10000"/>
    <n v="0"/>
    <n v="0"/>
    <n v="0"/>
    <m/>
    <m/>
    <n v="0"/>
    <m/>
    <m/>
    <m/>
    <m/>
    <m/>
    <m/>
    <m/>
    <m/>
    <x v="397"/>
    <x v="22"/>
    <x v="22"/>
    <m/>
    <n v="0"/>
    <n v="0"/>
    <n v="0"/>
    <n v="0"/>
    <n v="0"/>
    <n v="0"/>
    <m/>
    <m/>
    <m/>
    <s v="No"/>
    <s v="W665030"/>
    <n v="0"/>
    <m/>
    <s v="G07076"/>
    <m/>
    <m/>
    <s v="S0362593"/>
  </r>
  <r>
    <x v="513"/>
    <n v="10000"/>
    <n v="10000"/>
    <d v="2025-04-11T00:00:00"/>
    <s v="502LAUGH"/>
    <d v="1899-12-30T10:12:25"/>
    <s v="BZA050-04"/>
    <m/>
    <x v="0"/>
    <s v="Yes"/>
    <x v="30"/>
    <x v="24"/>
    <s v="PC02"/>
    <s v="GAO BINJIE"/>
    <n v="2400"/>
    <m/>
    <m/>
    <d v="2025-04-09T00:00:00"/>
    <m/>
    <n v="16"/>
    <n v="38400"/>
    <s v="PE"/>
    <s v="GR-1970001"/>
    <n v="0"/>
    <n v="30000"/>
    <n v="8400"/>
    <n v="0"/>
    <n v="0"/>
    <n v="0"/>
    <m/>
    <m/>
    <n v="0"/>
    <m/>
    <m/>
    <m/>
    <m/>
    <m/>
    <m/>
    <m/>
    <m/>
    <x v="398"/>
    <x v="22"/>
    <x v="22"/>
    <m/>
    <n v="0"/>
    <n v="0"/>
    <n v="0"/>
    <n v="0"/>
    <n v="0"/>
    <n v="0"/>
    <m/>
    <m/>
    <m/>
    <s v="No"/>
    <s v="W664832"/>
    <n v="0"/>
    <m/>
    <s v="G07076"/>
    <m/>
    <m/>
    <s v="S0362593"/>
  </r>
  <r>
    <x v="514"/>
    <n v="10000"/>
    <n v="10000"/>
    <d v="2025-04-15T00:00:00"/>
    <s v="502LAUGH"/>
    <s v=" 8:27:16 am"/>
    <s v="M0BTD2140"/>
    <m/>
    <x v="0"/>
    <s v="Yes"/>
    <x v="1"/>
    <x v="1"/>
    <s v="PM21"/>
    <s v="LIM JIA FAN"/>
    <n v="6667"/>
    <m/>
    <m/>
    <d v="2025-04-09T00:00:00"/>
    <m/>
    <n v="6"/>
    <n v="40002"/>
    <s v="PE"/>
    <s v="M-260X128-A0001"/>
    <n v="0"/>
    <n v="40000"/>
    <n v="2"/>
    <n v="0"/>
    <n v="0"/>
    <n v="0"/>
    <m/>
    <m/>
    <n v="0"/>
    <m/>
    <m/>
    <m/>
    <m/>
    <m/>
    <m/>
    <m/>
    <m/>
    <x v="399"/>
    <x v="22"/>
    <x v="22"/>
    <m/>
    <n v="0"/>
    <n v="0"/>
    <n v="0"/>
    <n v="0"/>
    <n v="0"/>
    <n v="0"/>
    <m/>
    <m/>
    <m/>
    <s v="No"/>
    <s v="W665031"/>
    <n v="0"/>
    <m/>
    <s v="G07076"/>
    <m/>
    <m/>
    <s v="S0362594"/>
  </r>
  <r>
    <x v="515"/>
    <n v="10000"/>
    <n v="10000"/>
    <d v="2025-04-09T00:00:00"/>
    <s v="502LAUGH"/>
    <s v=" 5:36:35 pm"/>
    <s v="4136S1"/>
    <m/>
    <x v="0"/>
    <s v="Yes"/>
    <x v="26"/>
    <x v="22"/>
    <s v="PS13"/>
    <s v="YEE CHENG MENG"/>
    <n v="100"/>
    <m/>
    <m/>
    <d v="2025-04-09T00:00:00"/>
    <m/>
    <n v="10"/>
    <n v="1000"/>
    <s v="PE"/>
    <s v="704845 INDEX000001"/>
    <n v="0"/>
    <n v="1000"/>
    <n v="0"/>
    <n v="0"/>
    <n v="0"/>
    <n v="0"/>
    <m/>
    <m/>
    <n v="0"/>
    <m/>
    <m/>
    <m/>
    <m/>
    <m/>
    <m/>
    <m/>
    <m/>
    <x v="147"/>
    <x v="26"/>
    <x v="26"/>
    <m/>
    <n v="0"/>
    <n v="0"/>
    <n v="0"/>
    <n v="0"/>
    <n v="0"/>
    <n v="0"/>
    <m/>
    <m/>
    <m/>
    <s v="No"/>
    <s v="W664833"/>
    <n v="0"/>
    <m/>
    <s v="V22000"/>
    <m/>
    <m/>
    <s v="S0362614"/>
  </r>
  <r>
    <x v="516"/>
    <n v="10000"/>
    <n v="10000"/>
    <d v="2025-04-09T00:00:00"/>
    <s v="502LAUGH"/>
    <s v=" 2:18:47 pm"/>
    <s v="4116S1"/>
    <m/>
    <x v="0"/>
    <s v="Yes"/>
    <x v="25"/>
    <x v="21"/>
    <s v="PP05"/>
    <s v="WONG KIM FATT"/>
    <n v="5000"/>
    <m/>
    <m/>
    <d v="2025-04-09T00:00:00"/>
    <m/>
    <n v="1"/>
    <n v="5000"/>
    <s v="PE"/>
    <s v="805512 REV4000001"/>
    <n v="0"/>
    <n v="5000"/>
    <n v="0"/>
    <n v="0"/>
    <n v="0"/>
    <n v="0"/>
    <m/>
    <m/>
    <n v="0"/>
    <m/>
    <m/>
    <m/>
    <m/>
    <m/>
    <m/>
    <m/>
    <m/>
    <x v="94"/>
    <x v="26"/>
    <x v="26"/>
    <m/>
    <n v="0"/>
    <n v="0"/>
    <n v="0"/>
    <n v="0"/>
    <n v="0"/>
    <n v="0"/>
    <m/>
    <m/>
    <m/>
    <s v="No"/>
    <s v="W664835"/>
    <n v="0"/>
    <m/>
    <s v="V22000"/>
    <m/>
    <m/>
    <s v="S0362614"/>
  </r>
  <r>
    <x v="517"/>
    <n v="10000"/>
    <n v="10000"/>
    <d v="2025-04-10T00:00:00"/>
    <s v="502LAUGH"/>
    <s v=" 8:38:42 am"/>
    <s v="4110602U5A"/>
    <m/>
    <x v="0"/>
    <s v="Yes"/>
    <x v="10"/>
    <x v="10"/>
    <s v="PS66"/>
    <s v="SIM ENG KWANG"/>
    <n v="1000"/>
    <m/>
    <m/>
    <d v="2025-04-09T00:00:00"/>
    <m/>
    <n v="1"/>
    <n v="1000"/>
    <s v="PE"/>
    <s v="250-6314-000001"/>
    <n v="0"/>
    <n v="1000"/>
    <n v="0"/>
    <n v="0"/>
    <n v="0"/>
    <n v="0"/>
    <m/>
    <m/>
    <n v="0"/>
    <m/>
    <m/>
    <m/>
    <m/>
    <m/>
    <m/>
    <m/>
    <m/>
    <x v="400"/>
    <x v="29"/>
    <x v="29"/>
    <m/>
    <n v="0"/>
    <n v="0"/>
    <n v="0"/>
    <n v="0"/>
    <n v="0"/>
    <n v="0"/>
    <m/>
    <m/>
    <m/>
    <s v="No"/>
    <s v="W664841"/>
    <n v="0"/>
    <m/>
    <s v="J10025"/>
    <m/>
    <m/>
    <s v="S0362645"/>
  </r>
  <r>
    <x v="518"/>
    <n v="10000"/>
    <n v="10000"/>
    <d v="2025-04-09T00:00:00"/>
    <s v="502LAUGH"/>
    <s v=" 5:51:31 pm"/>
    <s v="BYK017-02/3082512U9"/>
    <m/>
    <x v="0"/>
    <s v="Yes"/>
    <x v="25"/>
    <x v="21"/>
    <s v="PP05"/>
    <s v="WONG KIM FATT"/>
    <n v="250"/>
    <m/>
    <m/>
    <d v="2025-04-09T00:00:00"/>
    <m/>
    <n v="4"/>
    <n v="1000"/>
    <s v="PE"/>
    <s v="RETAINED-15X25  0001"/>
    <n v="0"/>
    <n v="1000"/>
    <n v="0"/>
    <n v="0"/>
    <n v="0"/>
    <n v="0"/>
    <m/>
    <m/>
    <n v="0"/>
    <m/>
    <m/>
    <m/>
    <m/>
    <m/>
    <m/>
    <m/>
    <m/>
    <x v="401"/>
    <x v="9"/>
    <x v="9"/>
    <m/>
    <n v="0"/>
    <n v="0"/>
    <n v="0"/>
    <n v="0"/>
    <n v="0"/>
    <n v="0"/>
    <m/>
    <m/>
    <m/>
    <s v="No"/>
    <s v="W664842"/>
    <n v="0"/>
    <m/>
    <s v="G07075"/>
    <m/>
    <m/>
    <s v="S0362647"/>
  </r>
  <r>
    <x v="519"/>
    <n v="10000"/>
    <n v="10000"/>
    <d v="2025-04-09T00:00:00"/>
    <s v="502LAUGH"/>
    <s v=" 5:51:31 pm"/>
    <s v="3082512U9/BXG078-05/079-01"/>
    <m/>
    <x v="0"/>
    <s v="Yes"/>
    <x v="25"/>
    <x v="21"/>
    <s v="PP05"/>
    <s v="WONG KIM FATT"/>
    <n v="1250"/>
    <m/>
    <m/>
    <d v="2025-04-09T00:00:00"/>
    <m/>
    <n v="4"/>
    <n v="5000"/>
    <s v="PE"/>
    <s v="RETAINED-15X25 O0001"/>
    <n v="0"/>
    <n v="5000"/>
    <n v="0"/>
    <n v="0"/>
    <n v="0"/>
    <n v="0"/>
    <m/>
    <m/>
    <n v="0"/>
    <m/>
    <m/>
    <m/>
    <m/>
    <m/>
    <m/>
    <m/>
    <m/>
    <x v="402"/>
    <x v="9"/>
    <x v="9"/>
    <m/>
    <n v="0"/>
    <n v="0"/>
    <n v="0"/>
    <n v="0"/>
    <n v="0"/>
    <n v="0"/>
    <m/>
    <m/>
    <m/>
    <s v="No"/>
    <s v="W664843"/>
    <n v="0"/>
    <m/>
    <s v="G07075"/>
    <m/>
    <m/>
    <s v="S0362647"/>
  </r>
  <r>
    <x v="520"/>
    <n v="10000"/>
    <n v="10000"/>
    <d v="2025-04-11T00:00:00"/>
    <s v="502LAUGH"/>
    <s v=" 2:03:21 pm"/>
    <s v="J00WT7100"/>
    <m/>
    <x v="0"/>
    <s v="Yes"/>
    <x v="18"/>
    <x v="17"/>
    <s v="PM17"/>
    <s v="NG SWEE CHEA"/>
    <n v="1750"/>
    <m/>
    <m/>
    <d v="2025-04-09T00:00:00"/>
    <m/>
    <n v="4"/>
    <n v="7000"/>
    <s v="PE"/>
    <n v="5000582200001"/>
    <n v="0"/>
    <n v="6000"/>
    <n v="1000"/>
    <n v="0"/>
    <n v="0"/>
    <n v="0"/>
    <m/>
    <m/>
    <n v="0"/>
    <m/>
    <m/>
    <m/>
    <m/>
    <m/>
    <m/>
    <m/>
    <m/>
    <x v="49"/>
    <x v="11"/>
    <x v="11"/>
    <m/>
    <n v="0"/>
    <n v="0"/>
    <n v="0"/>
    <n v="0"/>
    <n v="0"/>
    <n v="0"/>
    <m/>
    <m/>
    <m/>
    <s v="No"/>
    <s v="W664844"/>
    <n v="0"/>
    <m/>
    <s v="B02083"/>
    <m/>
    <m/>
    <s v="S0362654"/>
  </r>
  <r>
    <x v="521"/>
    <n v="10000"/>
    <n v="10000"/>
    <d v="2025-04-11T00:00:00"/>
    <s v="502LAUGH"/>
    <s v=" 8:36:37 am"/>
    <s v="J00WT7100"/>
    <m/>
    <x v="0"/>
    <s v="Yes"/>
    <x v="18"/>
    <x v="17"/>
    <s v="PM17"/>
    <s v="NG SWEE CHEA"/>
    <n v="1750"/>
    <m/>
    <m/>
    <d v="2025-04-09T00:00:00"/>
    <m/>
    <n v="4"/>
    <n v="7000"/>
    <s v="PE"/>
    <n v="5000514990001"/>
    <n v="0"/>
    <n v="5000"/>
    <n v="2000"/>
    <n v="0"/>
    <n v="0"/>
    <n v="0"/>
    <m/>
    <m/>
    <n v="0"/>
    <m/>
    <m/>
    <m/>
    <m/>
    <m/>
    <m/>
    <m/>
    <m/>
    <x v="403"/>
    <x v="11"/>
    <x v="11"/>
    <m/>
    <n v="0"/>
    <n v="0"/>
    <n v="0"/>
    <n v="0"/>
    <n v="0"/>
    <n v="0"/>
    <m/>
    <m/>
    <m/>
    <s v="No"/>
    <s v="W664845"/>
    <n v="0"/>
    <m/>
    <s v="B02083"/>
    <m/>
    <m/>
    <s v="S0362655"/>
  </r>
  <r>
    <x v="522"/>
    <n v="10000"/>
    <n v="10000"/>
    <d v="2025-04-11T00:00:00"/>
    <s v="502LAUGH"/>
    <d v="1899-12-30T11:37:16"/>
    <s v="J00WT7100"/>
    <m/>
    <x v="0"/>
    <s v="Yes"/>
    <x v="18"/>
    <x v="17"/>
    <s v="PM17"/>
    <s v="NG SWEE CHEA"/>
    <n v="1125"/>
    <m/>
    <m/>
    <d v="2025-04-09T00:00:00"/>
    <m/>
    <n v="4"/>
    <n v="4500"/>
    <s v="PE"/>
    <n v="5000761290001"/>
    <n v="0"/>
    <n v="2500"/>
    <n v="2000"/>
    <n v="0"/>
    <n v="0"/>
    <n v="0"/>
    <m/>
    <m/>
    <n v="0"/>
    <m/>
    <m/>
    <m/>
    <m/>
    <m/>
    <m/>
    <m/>
    <m/>
    <x v="404"/>
    <x v="11"/>
    <x v="11"/>
    <m/>
    <n v="0"/>
    <n v="0"/>
    <n v="0"/>
    <n v="0"/>
    <n v="0"/>
    <n v="0"/>
    <m/>
    <m/>
    <m/>
    <s v="No"/>
    <s v="W664846"/>
    <n v="0"/>
    <m/>
    <s v="B02083"/>
    <m/>
    <m/>
    <s v="S0362655"/>
  </r>
  <r>
    <x v="522"/>
    <n v="20000"/>
    <n v="10000"/>
    <d v="2025-04-11T00:00:00"/>
    <s v="502LAUGH"/>
    <d v="1899-12-30T11:37:16"/>
    <s v="J00WT7100"/>
    <m/>
    <x v="0"/>
    <s v="Yes"/>
    <x v="18"/>
    <x v="17"/>
    <s v="PM17"/>
    <s v="NG SWEE CHEA"/>
    <n v="625"/>
    <m/>
    <m/>
    <d v="2025-04-09T00:00:00"/>
    <m/>
    <n v="4"/>
    <n v="2500"/>
    <s v="PE"/>
    <n v="5000761290001"/>
    <n v="0"/>
    <n v="2500"/>
    <n v="0"/>
    <n v="0"/>
    <n v="0"/>
    <n v="0"/>
    <m/>
    <m/>
    <n v="0"/>
    <m/>
    <m/>
    <m/>
    <m/>
    <m/>
    <m/>
    <m/>
    <m/>
    <x v="404"/>
    <x v="11"/>
    <x v="11"/>
    <m/>
    <n v="0"/>
    <n v="0"/>
    <n v="0"/>
    <n v="0"/>
    <n v="0"/>
    <n v="0"/>
    <m/>
    <m/>
    <m/>
    <s v="No"/>
    <s v="W664846"/>
    <n v="0"/>
    <m/>
    <s v="B02083"/>
    <m/>
    <m/>
    <s v="S0362655"/>
  </r>
  <r>
    <x v="460"/>
    <n v="10000"/>
    <n v="20000"/>
    <d v="2025-04-10T00:00:00"/>
    <s v="502LAUGH"/>
    <s v=" 4:23:49 pm"/>
    <n v="502062525"/>
    <m/>
    <x v="1"/>
    <s v="Yes"/>
    <x v="14"/>
    <x v="13"/>
    <s v="PM87"/>
    <s v="LEE SHIEN WEI"/>
    <n v="1100"/>
    <m/>
    <m/>
    <d v="2025-04-09T00:00:00"/>
    <m/>
    <n v="1"/>
    <n v="1100"/>
    <s v="PE"/>
    <n v="190073450001"/>
    <n v="0"/>
    <n v="1000"/>
    <n v="100"/>
    <n v="0"/>
    <n v="0"/>
    <n v="0"/>
    <m/>
    <m/>
    <n v="0"/>
    <m/>
    <m/>
    <m/>
    <m/>
    <m/>
    <m/>
    <m/>
    <m/>
    <x v="355"/>
    <x v="15"/>
    <x v="15"/>
    <m/>
    <n v="0"/>
    <n v="0"/>
    <n v="0"/>
    <n v="0"/>
    <n v="0"/>
    <n v="0"/>
    <m/>
    <m/>
    <m/>
    <s v="No"/>
    <s v="W664848"/>
    <n v="0"/>
    <m/>
    <s v="I09109"/>
    <m/>
    <m/>
    <s v="S0362673"/>
  </r>
  <r>
    <x v="461"/>
    <n v="10000"/>
    <n v="20000"/>
    <d v="2025-04-09T00:00:00"/>
    <s v="502LAUGH"/>
    <s v=" 4:34:25 pm"/>
    <s v="M0B7C2220"/>
    <m/>
    <x v="1"/>
    <s v="Yes"/>
    <x v="17"/>
    <x v="16"/>
    <s v="PM11"/>
    <s v="TEE MENG CHAI"/>
    <n v="679"/>
    <m/>
    <m/>
    <d v="2025-04-09T00:00:00"/>
    <m/>
    <n v="56"/>
    <n v="38024"/>
    <s v="PE"/>
    <s v="86.B9480001"/>
    <n v="0"/>
    <n v="32000"/>
    <n v="6024"/>
    <n v="0"/>
    <n v="0"/>
    <n v="0"/>
    <m/>
    <m/>
    <n v="0"/>
    <m/>
    <m/>
    <m/>
    <m/>
    <m/>
    <m/>
    <m/>
    <m/>
    <x v="126"/>
    <x v="45"/>
    <x v="45"/>
    <m/>
    <n v="0"/>
    <n v="0"/>
    <n v="0"/>
    <n v="0"/>
    <n v="0"/>
    <n v="0"/>
    <m/>
    <m/>
    <m/>
    <s v="No"/>
    <s v="W664849"/>
    <n v="0"/>
    <m/>
    <s v="T20390-PMI"/>
    <m/>
    <m/>
    <s v="S0362676"/>
  </r>
  <r>
    <x v="523"/>
    <n v="10000"/>
    <n v="10000"/>
    <d v="2025-04-09T00:00:00"/>
    <s v="502LAUGH"/>
    <s v=" 2:19:59 pm"/>
    <s v="M0BUE5312"/>
    <m/>
    <x v="0"/>
    <s v="Yes"/>
    <x v="39"/>
    <x v="20"/>
    <s v="PS70"/>
    <s v="YEO WOO KEONG"/>
    <n v="4500"/>
    <m/>
    <m/>
    <d v="2025-04-09T00:00:00"/>
    <m/>
    <n v="4"/>
    <n v="18000"/>
    <s v="PE"/>
    <s v="203025300 REVA0001"/>
    <n v="0"/>
    <n v="18000"/>
    <n v="0"/>
    <n v="0"/>
    <n v="0"/>
    <n v="0"/>
    <m/>
    <m/>
    <n v="0"/>
    <m/>
    <m/>
    <m/>
    <m/>
    <m/>
    <m/>
    <m/>
    <m/>
    <x v="405"/>
    <x v="23"/>
    <x v="23"/>
    <m/>
    <n v="0"/>
    <n v="0"/>
    <n v="0"/>
    <n v="0"/>
    <n v="0"/>
    <n v="0"/>
    <m/>
    <m/>
    <m/>
    <s v="No"/>
    <s v="W664850"/>
    <n v="0"/>
    <m/>
    <s v="S19314"/>
    <m/>
    <m/>
    <s v="H0064967"/>
  </r>
  <r>
    <x v="524"/>
    <n v="10000"/>
    <n v="10000"/>
    <d v="2025-04-10T00:00:00"/>
    <s v="502LAUGH"/>
    <s v=" 8:35:38 am"/>
    <s v="M0BUF4281"/>
    <m/>
    <x v="0"/>
    <s v="Yes"/>
    <x v="39"/>
    <x v="20"/>
    <s v="PS70"/>
    <s v="YEO WOO KEONG"/>
    <n v="1500"/>
    <m/>
    <m/>
    <d v="2025-04-09T00:00:00"/>
    <m/>
    <n v="4"/>
    <n v="6000"/>
    <s v="PE"/>
    <s v="204194300 REVA0001"/>
    <n v="0"/>
    <n v="6000"/>
    <n v="0"/>
    <n v="0"/>
    <n v="0"/>
    <n v="0"/>
    <m/>
    <m/>
    <n v="0"/>
    <m/>
    <m/>
    <m/>
    <m/>
    <m/>
    <m/>
    <m/>
    <m/>
    <x v="406"/>
    <x v="23"/>
    <x v="23"/>
    <m/>
    <n v="0"/>
    <n v="0"/>
    <n v="0"/>
    <n v="0"/>
    <n v="0"/>
    <n v="0"/>
    <m/>
    <m/>
    <m/>
    <s v="No"/>
    <s v="W664851"/>
    <n v="0"/>
    <m/>
    <s v="S19314"/>
    <m/>
    <m/>
    <s v="H0064968"/>
  </r>
  <r>
    <x v="525"/>
    <n v="10000"/>
    <n v="10000"/>
    <d v="2025-04-10T00:00:00"/>
    <s v="502LAUGH"/>
    <s v=" 8:36:09 am"/>
    <s v="M0BUF4281"/>
    <m/>
    <x v="0"/>
    <s v="Yes"/>
    <x v="39"/>
    <x v="20"/>
    <s v="PS70"/>
    <s v="YEO WOO KEONG"/>
    <n v="1500"/>
    <m/>
    <m/>
    <d v="2025-04-09T00:00:00"/>
    <m/>
    <n v="4"/>
    <n v="6000"/>
    <s v="PE"/>
    <s v="204194300 REVA0001"/>
    <n v="0"/>
    <n v="6000"/>
    <n v="0"/>
    <n v="0"/>
    <n v="0"/>
    <n v="0"/>
    <m/>
    <m/>
    <n v="0"/>
    <m/>
    <m/>
    <m/>
    <m/>
    <m/>
    <m/>
    <m/>
    <m/>
    <x v="406"/>
    <x v="23"/>
    <x v="23"/>
    <m/>
    <n v="0"/>
    <n v="0"/>
    <n v="0"/>
    <n v="0"/>
    <n v="0"/>
    <n v="0"/>
    <m/>
    <m/>
    <m/>
    <s v="No"/>
    <s v="W664852"/>
    <n v="0"/>
    <m/>
    <s v="S19314"/>
    <m/>
    <m/>
    <s v="H0064969"/>
  </r>
  <r>
    <x v="526"/>
    <n v="10000"/>
    <n v="10000"/>
    <d v="2025-04-09T00:00:00"/>
    <s v="502LAUGH"/>
    <s v=" 4:33:02 pm"/>
    <s v="5011702U5"/>
    <m/>
    <x v="0"/>
    <s v="Yes"/>
    <x v="17"/>
    <x v="16"/>
    <s v="PM11"/>
    <s v="TEE MENG CHAI"/>
    <n v="847"/>
    <m/>
    <m/>
    <d v="2025-04-09T00:00:00"/>
    <m/>
    <n v="26"/>
    <n v="22022"/>
    <s v="PE"/>
    <s v="250-8038-000001"/>
    <n v="0"/>
    <n v="22000"/>
    <n v="22"/>
    <n v="0"/>
    <n v="0"/>
    <n v="0"/>
    <m/>
    <m/>
    <n v="0"/>
    <m/>
    <m/>
    <m/>
    <m/>
    <m/>
    <m/>
    <m/>
    <m/>
    <x v="382"/>
    <x v="29"/>
    <x v="29"/>
    <m/>
    <n v="0"/>
    <n v="0"/>
    <n v="0"/>
    <n v="0"/>
    <n v="0"/>
    <n v="0"/>
    <m/>
    <m/>
    <m/>
    <s v="No"/>
    <s v="W664859"/>
    <n v="0"/>
    <m/>
    <s v="J10025"/>
    <m/>
    <m/>
    <s v="S0362749"/>
  </r>
  <r>
    <x v="527"/>
    <n v="10000"/>
    <n v="10000"/>
    <d v="2025-04-14T00:00:00"/>
    <s v="502LAUGH"/>
    <s v=" 8:34:36 am"/>
    <s v="M0BUP6250"/>
    <m/>
    <x v="0"/>
    <s v="Yes"/>
    <x v="1"/>
    <x v="1"/>
    <s v="PM16"/>
    <s v="TEO KAH JUN"/>
    <n v="50"/>
    <m/>
    <m/>
    <d v="2025-04-09T00:00:00"/>
    <m/>
    <n v="602"/>
    <n v="30100"/>
    <s v="PE"/>
    <s v="C9384-800020001"/>
    <n v="0"/>
    <n v="20000"/>
    <n v="10100"/>
    <n v="0"/>
    <n v="0"/>
    <n v="0"/>
    <m/>
    <m/>
    <n v="0"/>
    <m/>
    <m/>
    <m/>
    <m/>
    <m/>
    <m/>
    <m/>
    <m/>
    <x v="407"/>
    <x v="75"/>
    <x v="1"/>
    <m/>
    <n v="0"/>
    <n v="0"/>
    <n v="0"/>
    <n v="0"/>
    <n v="0"/>
    <n v="0"/>
    <m/>
    <m/>
    <m/>
    <s v="No"/>
    <s v="W665479"/>
    <n v="0"/>
    <m/>
    <s v="H08031-IMS"/>
    <m/>
    <m/>
    <s v="S0362752"/>
  </r>
  <r>
    <x v="528"/>
    <n v="10000"/>
    <n v="10000"/>
    <d v="2025-04-14T00:00:00"/>
    <s v="502LAUGH"/>
    <s v=" 8:41:56 am"/>
    <s v="M0BUP6250"/>
    <m/>
    <x v="0"/>
    <s v="Yes"/>
    <x v="1"/>
    <x v="1"/>
    <s v="PM16"/>
    <s v="TEO KAH JUN"/>
    <n v="216"/>
    <m/>
    <m/>
    <d v="2025-04-09T00:00:00"/>
    <m/>
    <n v="65"/>
    <n v="14040"/>
    <s v="PE"/>
    <s v="5180-22740001"/>
    <n v="0"/>
    <n v="10000"/>
    <n v="4040"/>
    <n v="0"/>
    <n v="0"/>
    <n v="0"/>
    <m/>
    <m/>
    <n v="0"/>
    <m/>
    <m/>
    <m/>
    <m/>
    <m/>
    <m/>
    <m/>
    <m/>
    <x v="408"/>
    <x v="1"/>
    <x v="1"/>
    <m/>
    <n v="0"/>
    <n v="0"/>
    <n v="0"/>
    <n v="0"/>
    <n v="0"/>
    <n v="0"/>
    <m/>
    <m/>
    <m/>
    <s v="No"/>
    <s v="W665958"/>
    <n v="0"/>
    <m/>
    <s v="H08031-JIM"/>
    <m/>
    <m/>
    <s v="S0362755"/>
  </r>
  <r>
    <x v="529"/>
    <n v="10000"/>
    <n v="10000"/>
    <d v="2025-04-14T00:00:00"/>
    <s v="502LAUGH"/>
    <s v=" 8:41:19 am"/>
    <s v="M0BUP6250"/>
    <m/>
    <x v="0"/>
    <s v="Yes"/>
    <x v="1"/>
    <x v="1"/>
    <s v="PM16"/>
    <s v="TEO KAH JUN"/>
    <n v="47"/>
    <m/>
    <m/>
    <d v="2025-04-09T00:00:00"/>
    <m/>
    <n v="65"/>
    <n v="3055"/>
    <s v="PE"/>
    <s v="CG325-800070001"/>
    <n v="0"/>
    <n v="1000"/>
    <n v="2055"/>
    <n v="0"/>
    <n v="0"/>
    <n v="0"/>
    <m/>
    <m/>
    <n v="0"/>
    <m/>
    <m/>
    <m/>
    <m/>
    <m/>
    <m/>
    <m/>
    <m/>
    <x v="386"/>
    <x v="1"/>
    <x v="1"/>
    <m/>
    <n v="0"/>
    <n v="0"/>
    <n v="0"/>
    <n v="0"/>
    <n v="0"/>
    <n v="0"/>
    <m/>
    <m/>
    <m/>
    <s v="No"/>
    <s v="W665959"/>
    <n v="0"/>
    <m/>
    <s v="H08031-JIM"/>
    <m/>
    <m/>
    <s v="S0362756"/>
  </r>
  <r>
    <x v="530"/>
    <n v="10000"/>
    <n v="10000"/>
    <d v="2025-04-10T00:00:00"/>
    <s v="502LAUGH"/>
    <s v=" 8:42:05 am"/>
    <n v="59470"/>
    <m/>
    <x v="0"/>
    <s v="Yes"/>
    <x v="2"/>
    <x v="2"/>
    <s v="PM59"/>
    <s v="VOON CHAN PIN"/>
    <n v="15313"/>
    <m/>
    <m/>
    <d v="2025-04-09T00:00:00"/>
    <m/>
    <n v="12"/>
    <n v="183756"/>
    <s v="PE"/>
    <s v="MT-1000241-909RE0001"/>
    <n v="0"/>
    <n v="183750"/>
    <n v="6"/>
    <n v="0"/>
    <n v="0"/>
    <n v="0"/>
    <m/>
    <m/>
    <n v="0"/>
    <m/>
    <m/>
    <m/>
    <m/>
    <m/>
    <m/>
    <m/>
    <m/>
    <x v="409"/>
    <x v="4"/>
    <x v="4"/>
    <m/>
    <n v="0"/>
    <n v="0"/>
    <n v="0"/>
    <n v="0"/>
    <n v="0"/>
    <n v="0"/>
    <m/>
    <m/>
    <m/>
    <s v="No"/>
    <s v="W664865"/>
    <n v="0"/>
    <m/>
    <s v="Z26002"/>
    <m/>
    <m/>
    <s v="S0362956"/>
  </r>
  <r>
    <x v="530"/>
    <n v="10000"/>
    <n v="20000"/>
    <d v="2025-04-10T00:00:00"/>
    <s v="502LAUGH"/>
    <s v=" 8:42:05 am"/>
    <n v="59470"/>
    <m/>
    <x v="1"/>
    <s v="Yes"/>
    <x v="29"/>
    <x v="19"/>
    <s v="QM54"/>
    <s v="TAN SWEE LENG"/>
    <n v="30625"/>
    <m/>
    <m/>
    <d v="2025-04-09T00:00:00"/>
    <m/>
    <n v="6"/>
    <n v="183750"/>
    <s v="PE"/>
    <s v="MT-1000241-909RE0001"/>
    <n v="0"/>
    <n v="183750"/>
    <n v="0"/>
    <n v="0"/>
    <n v="0"/>
    <n v="0"/>
    <m/>
    <m/>
    <n v="0"/>
    <m/>
    <m/>
    <m/>
    <m/>
    <m/>
    <m/>
    <m/>
    <m/>
    <x v="409"/>
    <x v="4"/>
    <x v="4"/>
    <m/>
    <n v="0"/>
    <n v="0"/>
    <n v="0"/>
    <n v="0"/>
    <n v="0"/>
    <n v="0"/>
    <m/>
    <m/>
    <m/>
    <s v="No"/>
    <s v="W664865"/>
    <n v="0"/>
    <m/>
    <s v="Z26002"/>
    <m/>
    <m/>
    <s v="S0362956"/>
  </r>
  <r>
    <x v="531"/>
    <n v="10000"/>
    <n v="10000"/>
    <d v="2025-04-10T00:00:00"/>
    <s v="502LAUGH"/>
    <s v=" 1:49:13 pm"/>
    <n v="59470"/>
    <m/>
    <x v="0"/>
    <s v="Yes"/>
    <x v="2"/>
    <x v="2"/>
    <s v="PM59"/>
    <s v="VOON CHAN PIN"/>
    <n v="5334"/>
    <m/>
    <m/>
    <d v="2025-04-09T00:00:00"/>
    <m/>
    <n v="12"/>
    <n v="64008"/>
    <s v="PE"/>
    <s v="MT-1000241-910RE0002"/>
    <n v="0"/>
    <n v="64005"/>
    <n v="3"/>
    <n v="0"/>
    <n v="0"/>
    <n v="0"/>
    <m/>
    <m/>
    <n v="0"/>
    <m/>
    <m/>
    <m/>
    <m/>
    <m/>
    <m/>
    <m/>
    <m/>
    <x v="387"/>
    <x v="4"/>
    <x v="4"/>
    <m/>
    <n v="0"/>
    <n v="0"/>
    <n v="0"/>
    <n v="0"/>
    <n v="0"/>
    <n v="0"/>
    <m/>
    <m/>
    <m/>
    <s v="No"/>
    <s v="W664866"/>
    <n v="0"/>
    <m/>
    <s v="Z26002"/>
    <m/>
    <m/>
    <s v="S0362956"/>
  </r>
  <r>
    <x v="531"/>
    <n v="10000"/>
    <n v="20000"/>
    <d v="2025-04-10T00:00:00"/>
    <s v="502LAUGH"/>
    <s v=" 1:49:13 pm"/>
    <n v="59470"/>
    <m/>
    <x v="0"/>
    <s v="Yes"/>
    <x v="2"/>
    <x v="4"/>
    <s v="PM18"/>
    <s v="LAI CHIN YANG"/>
    <n v="13042"/>
    <m/>
    <m/>
    <d v="2025-04-09T00:00:00"/>
    <m/>
    <n v="12"/>
    <n v="156504"/>
    <s v="PE"/>
    <s v="MT-1000241-910RE0002"/>
    <n v="0"/>
    <n v="156495"/>
    <n v="9"/>
    <n v="0"/>
    <n v="0"/>
    <n v="0"/>
    <m/>
    <m/>
    <n v="0"/>
    <m/>
    <m/>
    <m/>
    <m/>
    <m/>
    <m/>
    <m/>
    <m/>
    <x v="387"/>
    <x v="4"/>
    <x v="4"/>
    <m/>
    <n v="0"/>
    <n v="0"/>
    <n v="0"/>
    <n v="0"/>
    <n v="0"/>
    <n v="0"/>
    <m/>
    <m/>
    <m/>
    <s v="No"/>
    <s v="W664866"/>
    <n v="0"/>
    <m/>
    <s v="Z26002"/>
    <m/>
    <m/>
    <s v="S0362956"/>
  </r>
  <r>
    <x v="532"/>
    <n v="10000"/>
    <n v="10000"/>
    <d v="2025-04-14T00:00:00"/>
    <s v="502LAUGH"/>
    <s v=" 8:31:02 am"/>
    <s v="M0BUP6250"/>
    <m/>
    <x v="0"/>
    <s v="Yes"/>
    <x v="1"/>
    <x v="1"/>
    <s v="PM16"/>
    <s v="TEO KAH JUN"/>
    <n v="34"/>
    <m/>
    <m/>
    <d v="2025-04-09T00:00:00"/>
    <m/>
    <n v="602"/>
    <n v="20468"/>
    <s v="PE"/>
    <s v="C9407-800010001"/>
    <n v="0"/>
    <n v="10000"/>
    <n v="10468"/>
    <n v="0"/>
    <n v="0"/>
    <n v="0"/>
    <m/>
    <m/>
    <n v="0"/>
    <m/>
    <m/>
    <m/>
    <m/>
    <m/>
    <m/>
    <m/>
    <m/>
    <x v="410"/>
    <x v="75"/>
    <x v="1"/>
    <m/>
    <n v="0"/>
    <n v="0"/>
    <n v="0"/>
    <n v="0"/>
    <n v="0"/>
    <n v="0"/>
    <m/>
    <m/>
    <m/>
    <s v="No"/>
    <s v="W665500"/>
    <n v="0"/>
    <m/>
    <s v="H08031-IMS"/>
    <m/>
    <m/>
    <s v="S0363013"/>
  </r>
  <r>
    <x v="533"/>
    <n v="10000"/>
    <n v="10000"/>
    <d v="2025-04-14T00:00:00"/>
    <s v="502LAUGH"/>
    <s v=" 8:39:49 am"/>
    <n v="10620258104"/>
    <s v="FDC30934"/>
    <x v="0"/>
    <s v="No"/>
    <x v="1"/>
    <x v="1"/>
    <s v="PM21"/>
    <s v="LIM JIA FAN"/>
    <n v="690"/>
    <m/>
    <m/>
    <d v="2025-04-10T00:00:00"/>
    <m/>
    <n v="36"/>
    <n v="24840"/>
    <s v="PE"/>
    <s v="CZ630-800110001"/>
    <n v="0"/>
    <n v="0"/>
    <n v="0"/>
    <n v="0"/>
    <n v="0"/>
    <n v="0"/>
    <m/>
    <m/>
    <n v="0"/>
    <m/>
    <m/>
    <m/>
    <s v="No"/>
    <n v="0"/>
    <s v="No"/>
    <m/>
    <m/>
    <x v="411"/>
    <x v="1"/>
    <x v="1"/>
    <m/>
    <n v="0"/>
    <n v="0"/>
    <n v="0"/>
    <n v="0"/>
    <n v="0"/>
    <n v="0"/>
    <m/>
    <m/>
    <m/>
    <s v="No"/>
    <m/>
    <m/>
    <m/>
    <s v="H08031-JIM"/>
    <m/>
    <m/>
    <s v="S0362754"/>
  </r>
  <r>
    <x v="534"/>
    <n v="10000"/>
    <n v="10000"/>
    <d v="2025-05-13T00:00:00"/>
    <s v="502LAUGH"/>
    <s v=" 8:50:18 am"/>
    <s v="10620258104/10620258100"/>
    <s v="FBC30768"/>
    <x v="0"/>
    <s v="No"/>
    <x v="1"/>
    <x v="1"/>
    <s v="PM21"/>
    <s v="LIM JIA FAN"/>
    <n v="1307"/>
    <m/>
    <m/>
    <d v="2025-04-10T00:00:00"/>
    <m/>
    <n v="176"/>
    <n v="230032"/>
    <s v="PE"/>
    <s v="6ZD21-800010001"/>
    <n v="0"/>
    <n v="0"/>
    <n v="0"/>
    <n v="0"/>
    <n v="0"/>
    <n v="0"/>
    <m/>
    <m/>
    <n v="0"/>
    <m/>
    <m/>
    <m/>
    <s v="No"/>
    <n v="0"/>
    <s v="No"/>
    <m/>
    <m/>
    <x v="153"/>
    <x v="20"/>
    <x v="20"/>
    <m/>
    <n v="0"/>
    <n v="0"/>
    <n v="0"/>
    <n v="0"/>
    <n v="0"/>
    <n v="0"/>
    <m/>
    <m/>
    <m/>
    <s v="No"/>
    <m/>
    <m/>
    <m/>
    <s v="H08031-JIM-M"/>
    <m/>
    <m/>
    <s v="S0362940"/>
  </r>
  <r>
    <x v="535"/>
    <n v="10000"/>
    <n v="10000"/>
    <d v="2025-05-09T00:00:00"/>
    <s v="502LAUGH"/>
    <s v=" 4:48:27 pm"/>
    <n v="10620258101"/>
    <s v="FBC30768"/>
    <x v="0"/>
    <s v="No"/>
    <x v="1"/>
    <x v="1"/>
    <s v="PM21"/>
    <s v="LIM JIA FAN"/>
    <n v="1069"/>
    <m/>
    <m/>
    <d v="2025-04-10T00:00:00"/>
    <m/>
    <n v="176"/>
    <n v="188144"/>
    <s v="PE"/>
    <s v="3JB26-800010001"/>
    <n v="0"/>
    <n v="0"/>
    <n v="0"/>
    <n v="0"/>
    <n v="0"/>
    <n v="0"/>
    <m/>
    <m/>
    <n v="0"/>
    <m/>
    <m/>
    <m/>
    <s v="No"/>
    <n v="0"/>
    <s v="No"/>
    <m/>
    <m/>
    <x v="140"/>
    <x v="20"/>
    <x v="20"/>
    <m/>
    <n v="0"/>
    <n v="0"/>
    <n v="0"/>
    <n v="0"/>
    <n v="0"/>
    <n v="0"/>
    <m/>
    <m/>
    <m/>
    <s v="No"/>
    <m/>
    <m/>
    <m/>
    <s v="H08031-JIM-M"/>
    <m/>
    <m/>
    <s v="S0362944"/>
  </r>
  <r>
    <x v="470"/>
    <n v="10000"/>
    <n v="20000"/>
    <d v="2025-04-23T00:00:00"/>
    <s v="502LAUGH"/>
    <s v=" 9:35:51 am"/>
    <s v="BZC064-09"/>
    <m/>
    <x v="0"/>
    <s v="Yes"/>
    <x v="30"/>
    <x v="24"/>
    <s v="PM29"/>
    <s v="JIMMY TNEO WEE SIANG"/>
    <n v="12284"/>
    <m/>
    <m/>
    <d v="2025-04-10T00:00:00"/>
    <m/>
    <n v="24"/>
    <n v="294816"/>
    <s v="PE"/>
    <s v="KT-200-W0001"/>
    <n v="0"/>
    <n v="273898"/>
    <n v="20918"/>
    <n v="0"/>
    <n v="0"/>
    <n v="0"/>
    <m/>
    <m/>
    <n v="0"/>
    <m/>
    <m/>
    <m/>
    <m/>
    <m/>
    <m/>
    <m/>
    <m/>
    <x v="363"/>
    <x v="25"/>
    <x v="25"/>
    <m/>
    <n v="0"/>
    <n v="0"/>
    <n v="0"/>
    <n v="0"/>
    <n v="0"/>
    <n v="0"/>
    <m/>
    <m/>
    <m/>
    <s v="No"/>
    <s v="W665397"/>
    <n v="0"/>
    <m/>
    <s v="E05203"/>
    <m/>
    <m/>
    <s v="S0348831"/>
  </r>
  <r>
    <x v="536"/>
    <n v="10000"/>
    <n v="10000"/>
    <d v="2025-04-10T00:00:00"/>
    <s v="502LAUGH"/>
    <s v=" 5:29:56 pm"/>
    <s v="SG-5651598-01"/>
    <m/>
    <x v="0"/>
    <s v="Yes"/>
    <x v="6"/>
    <x v="6"/>
    <s v="PS74"/>
    <s v="GOH CHIN TECK"/>
    <n v="1421"/>
    <m/>
    <m/>
    <d v="2025-04-10T00:00:00"/>
    <m/>
    <n v="4"/>
    <n v="5684"/>
    <s v="PE"/>
    <n v="150410570001"/>
    <n v="0"/>
    <n v="5683"/>
    <n v="1"/>
    <n v="0"/>
    <n v="0"/>
    <n v="0"/>
    <m/>
    <m/>
    <n v="0"/>
    <m/>
    <m/>
    <m/>
    <m/>
    <m/>
    <m/>
    <m/>
    <m/>
    <x v="412"/>
    <x v="28"/>
    <x v="28"/>
    <m/>
    <n v="0"/>
    <n v="0"/>
    <n v="0"/>
    <n v="0"/>
    <n v="0"/>
    <n v="0"/>
    <m/>
    <m/>
    <m/>
    <s v="No"/>
    <s v="W664491"/>
    <n v="0"/>
    <m/>
    <s v="I09180"/>
    <m/>
    <m/>
    <s v="S0357768"/>
  </r>
  <r>
    <x v="537"/>
    <n v="10000"/>
    <n v="30000"/>
    <d v="2025-04-14T00:00:00"/>
    <s v="502LAUGH"/>
    <s v=" 8:55:10 am"/>
    <n v="1006323"/>
    <m/>
    <x v="0"/>
    <s v="Yes"/>
    <x v="12"/>
    <x v="12"/>
    <s v="QC04"/>
    <s v="YANG TONGJING"/>
    <n v="0"/>
    <m/>
    <m/>
    <d v="2025-04-10T00:00:00"/>
    <m/>
    <n v="60"/>
    <n v="20"/>
    <s v="PE"/>
    <s v="1115-790-00002 R0003"/>
    <n v="0"/>
    <n v="20"/>
    <n v="0"/>
    <n v="0"/>
    <n v="0"/>
    <n v="0"/>
    <m/>
    <m/>
    <n v="0"/>
    <m/>
    <m/>
    <m/>
    <m/>
    <m/>
    <m/>
    <m/>
    <m/>
    <x v="413"/>
    <x v="13"/>
    <x v="13"/>
    <m/>
    <n v="0"/>
    <n v="0"/>
    <n v="0"/>
    <n v="0"/>
    <n v="0"/>
    <n v="0"/>
    <m/>
    <m/>
    <m/>
    <s v="No"/>
    <s v="W664496"/>
    <n v="0"/>
    <m/>
    <s v="M13337-SMD"/>
    <m/>
    <m/>
    <s v="S0358392"/>
  </r>
  <r>
    <x v="537"/>
    <n v="20000"/>
    <n v="20000"/>
    <d v="2025-04-14T00:00:00"/>
    <s v="502LAUGH"/>
    <s v=" 8:55:10 am"/>
    <n v="1006323"/>
    <m/>
    <x v="0"/>
    <s v="Yes"/>
    <x v="12"/>
    <x v="12"/>
    <s v="PM80"/>
    <s v="YAP ZHI PING"/>
    <n v="6667"/>
    <m/>
    <m/>
    <d v="2025-04-10T00:00:00"/>
    <m/>
    <n v="60"/>
    <n v="400020"/>
    <s v="PE"/>
    <s v="1115-790-00002 R0003"/>
    <n v="0"/>
    <n v="400020"/>
    <n v="0"/>
    <n v="0"/>
    <n v="0"/>
    <n v="0"/>
    <m/>
    <m/>
    <n v="0"/>
    <m/>
    <m/>
    <m/>
    <m/>
    <m/>
    <m/>
    <m/>
    <m/>
    <x v="413"/>
    <x v="13"/>
    <x v="13"/>
    <m/>
    <n v="0"/>
    <n v="0"/>
    <n v="0"/>
    <n v="0"/>
    <n v="0"/>
    <n v="0"/>
    <m/>
    <m/>
    <m/>
    <s v="No"/>
    <s v="W664496"/>
    <n v="0"/>
    <m/>
    <s v="M13337-SMD"/>
    <m/>
    <m/>
    <s v="S0358392"/>
  </r>
  <r>
    <x v="537"/>
    <n v="20000"/>
    <n v="30000"/>
    <d v="2025-04-14T00:00:00"/>
    <s v="502LAUGH"/>
    <s v=" 8:55:10 am"/>
    <n v="1006323"/>
    <m/>
    <x v="0"/>
    <s v="Yes"/>
    <x v="12"/>
    <x v="12"/>
    <s v="QC04"/>
    <s v="YANG TONGJING"/>
    <n v="10000"/>
    <m/>
    <m/>
    <d v="2025-04-10T00:00:00"/>
    <m/>
    <n v="60"/>
    <n v="599980"/>
    <s v="PE"/>
    <s v="1115-790-00002 R0003"/>
    <n v="0"/>
    <n v="599980"/>
    <n v="0"/>
    <n v="0"/>
    <n v="0"/>
    <n v="0"/>
    <m/>
    <m/>
    <n v="0"/>
    <m/>
    <m/>
    <m/>
    <m/>
    <m/>
    <m/>
    <m/>
    <m/>
    <x v="413"/>
    <x v="13"/>
    <x v="13"/>
    <m/>
    <n v="0"/>
    <n v="0"/>
    <n v="0"/>
    <n v="0"/>
    <n v="0"/>
    <n v="0"/>
    <m/>
    <m/>
    <m/>
    <s v="No"/>
    <s v="W664496"/>
    <n v="0"/>
    <m/>
    <s v="M13337-SMD"/>
    <m/>
    <m/>
    <s v="S0358392"/>
  </r>
  <r>
    <x v="538"/>
    <n v="10000"/>
    <n v="10000"/>
    <d v="2025-04-16T00:00:00"/>
    <s v="502LAUGH"/>
    <s v=" 5:29:21 pm"/>
    <s v="J00TB1740/J00U10890"/>
    <m/>
    <x v="0"/>
    <s v="Yes"/>
    <x v="4"/>
    <x v="4"/>
    <s v="PM40"/>
    <s v="NGOI CHUN YONG"/>
    <n v="40000"/>
    <m/>
    <m/>
    <d v="2025-04-10T00:00:00"/>
    <m/>
    <n v="8"/>
    <n v="320000"/>
    <s v="PE"/>
    <s v="Z512 REV 6.00001"/>
    <n v="0"/>
    <n v="319654"/>
    <n v="346"/>
    <n v="0"/>
    <n v="0"/>
    <n v="0"/>
    <m/>
    <m/>
    <n v="0"/>
    <m/>
    <m/>
    <m/>
    <m/>
    <m/>
    <m/>
    <m/>
    <m/>
    <x v="5"/>
    <x v="3"/>
    <x v="3"/>
    <m/>
    <n v="0"/>
    <n v="0"/>
    <n v="0"/>
    <n v="0"/>
    <n v="0"/>
    <n v="0"/>
    <m/>
    <m/>
    <m/>
    <s v="No"/>
    <s v="W664985"/>
    <n v="0"/>
    <m/>
    <s v="R18131"/>
    <m/>
    <m/>
    <s v="S0358731"/>
  </r>
  <r>
    <x v="539"/>
    <n v="10000"/>
    <n v="10000"/>
    <d v="2025-04-11T00:00:00"/>
    <s v="502LAUGH"/>
    <s v=" 8:33:30 am"/>
    <s v="4067S1"/>
    <m/>
    <x v="0"/>
    <s v="Yes"/>
    <x v="7"/>
    <x v="7"/>
    <s v="PM68"/>
    <s v="LEE KIM LIANG"/>
    <n v="5000"/>
    <m/>
    <m/>
    <d v="2025-04-10T00:00:00"/>
    <m/>
    <n v="1"/>
    <n v="5000"/>
    <s v="PE"/>
    <s v="710922 INDEX1020001"/>
    <n v="0"/>
    <n v="5000"/>
    <n v="0"/>
    <n v="0"/>
    <n v="0"/>
    <n v="0"/>
    <m/>
    <m/>
    <n v="0"/>
    <m/>
    <m/>
    <m/>
    <m/>
    <m/>
    <m/>
    <m/>
    <m/>
    <x v="414"/>
    <x v="26"/>
    <x v="26"/>
    <m/>
    <n v="0"/>
    <n v="0"/>
    <n v="0"/>
    <n v="0"/>
    <n v="0"/>
    <n v="0"/>
    <m/>
    <m/>
    <m/>
    <s v="No"/>
    <s v="W664501"/>
    <n v="0"/>
    <m/>
    <s v="V22000"/>
    <m/>
    <m/>
    <s v="S0359015"/>
  </r>
  <r>
    <x v="540"/>
    <n v="10000"/>
    <n v="10000"/>
    <d v="2025-04-22T00:00:00"/>
    <s v="502LAUGH"/>
    <s v=" 9:15:14 am"/>
    <s v="1010831/80117500/XHX24911A1407/XHX2410261104/W02024/5285"/>
    <m/>
    <x v="0"/>
    <s v="Yes"/>
    <x v="5"/>
    <x v="5"/>
    <s v="PM47"/>
    <s v="CHEAN WEI KEONG"/>
    <n v="26870"/>
    <m/>
    <m/>
    <d v="2025-04-10T00:00:00"/>
    <m/>
    <n v="8"/>
    <n v="214960"/>
    <s v="PE"/>
    <s v="MT273730001"/>
    <n v="0"/>
    <n v="214960"/>
    <n v="0"/>
    <n v="0"/>
    <n v="0"/>
    <n v="0"/>
    <m/>
    <m/>
    <n v="0"/>
    <m/>
    <m/>
    <m/>
    <m/>
    <m/>
    <m/>
    <m/>
    <m/>
    <x v="6"/>
    <x v="4"/>
    <x v="4"/>
    <m/>
    <n v="0"/>
    <n v="0"/>
    <n v="0"/>
    <n v="0"/>
    <n v="0"/>
    <n v="0"/>
    <m/>
    <m/>
    <m/>
    <s v="No"/>
    <s v="W665410"/>
    <n v="0"/>
    <m/>
    <s v="Z26002"/>
    <m/>
    <m/>
    <s v="S0360897"/>
  </r>
  <r>
    <x v="540"/>
    <n v="10000"/>
    <n v="20000"/>
    <d v="2025-04-22T00:00:00"/>
    <s v="502LAUGH"/>
    <s v=" 9:15:14 am"/>
    <s v="1010831/80117500/XHX24911A1407/XHX2410261104/W02024/5285"/>
    <m/>
    <x v="0"/>
    <s v="Yes"/>
    <x v="5"/>
    <x v="5"/>
    <s v="PM41"/>
    <s v="CHONG WEN XUEN"/>
    <n v="61250"/>
    <m/>
    <m/>
    <d v="2025-04-10T00:00:00"/>
    <m/>
    <n v="8"/>
    <n v="490000"/>
    <s v="PE"/>
    <s v="MT273730001"/>
    <n v="0"/>
    <n v="490000"/>
    <n v="0"/>
    <n v="0"/>
    <n v="0"/>
    <n v="0"/>
    <m/>
    <m/>
    <n v="0"/>
    <m/>
    <m/>
    <m/>
    <m/>
    <m/>
    <m/>
    <m/>
    <m/>
    <x v="6"/>
    <x v="4"/>
    <x v="4"/>
    <m/>
    <n v="0"/>
    <n v="0"/>
    <n v="0"/>
    <n v="0"/>
    <n v="0"/>
    <n v="0"/>
    <m/>
    <m/>
    <m/>
    <s v="No"/>
    <s v="W665410"/>
    <n v="0"/>
    <m/>
    <s v="Z26002"/>
    <m/>
    <m/>
    <s v="S0360897"/>
  </r>
  <r>
    <x v="541"/>
    <n v="10000"/>
    <n v="20000"/>
    <d v="2025-04-10T00:00:00"/>
    <s v="502LAUGH"/>
    <s v=" 9:49:21 am"/>
    <s v="XHX2502100209/XHX24B18A1408/XHX2411251432"/>
    <m/>
    <x v="0"/>
    <s v="Yes"/>
    <x v="40"/>
    <x v="28"/>
    <s v="PM40"/>
    <s v="NGOI CHUN YONG"/>
    <n v="450"/>
    <m/>
    <m/>
    <d v="2025-04-10T00:00:00"/>
    <m/>
    <n v="20"/>
    <n v="9000"/>
    <s v="PE"/>
    <s v="TPK-863269-00100001"/>
    <n v="0"/>
    <n v="9000"/>
    <n v="0"/>
    <n v="0"/>
    <n v="0"/>
    <n v="0"/>
    <m/>
    <m/>
    <n v="0"/>
    <m/>
    <m/>
    <m/>
    <m/>
    <m/>
    <m/>
    <m/>
    <m/>
    <x v="415"/>
    <x v="4"/>
    <x v="4"/>
    <m/>
    <n v="0"/>
    <n v="0"/>
    <n v="0"/>
    <n v="0"/>
    <n v="0"/>
    <n v="0"/>
    <m/>
    <m/>
    <m/>
    <s v="No"/>
    <s v="W664516"/>
    <n v="0"/>
    <m/>
    <s v="Z26002"/>
    <m/>
    <m/>
    <s v="S0361001"/>
  </r>
  <r>
    <x v="542"/>
    <n v="10000"/>
    <n v="10000"/>
    <d v="2025-04-10T00:00:00"/>
    <s v="502LAUGH"/>
    <s v=" 5:09:34 pm"/>
    <s v="4067S1"/>
    <m/>
    <x v="0"/>
    <s v="Yes"/>
    <x v="8"/>
    <x v="8"/>
    <s v="PM87"/>
    <s v="LEE SHIEN WEI"/>
    <n v="1000"/>
    <m/>
    <m/>
    <d v="2025-04-10T00:00:00"/>
    <m/>
    <n v="1"/>
    <n v="1000"/>
    <s v="PE"/>
    <s v="806777 REV4010001"/>
    <n v="0"/>
    <n v="1000"/>
    <n v="0"/>
    <n v="0"/>
    <n v="0"/>
    <n v="0"/>
    <m/>
    <m/>
    <n v="0"/>
    <m/>
    <m/>
    <m/>
    <m/>
    <m/>
    <m/>
    <m/>
    <m/>
    <x v="416"/>
    <x v="26"/>
    <x v="26"/>
    <m/>
    <n v="0"/>
    <n v="0"/>
    <n v="0"/>
    <n v="0"/>
    <n v="0"/>
    <n v="0"/>
    <m/>
    <m/>
    <m/>
    <s v="No"/>
    <s v="W664518"/>
    <n v="0"/>
    <m/>
    <s v="V22000"/>
    <m/>
    <m/>
    <s v="S0361013"/>
  </r>
  <r>
    <x v="543"/>
    <n v="10000"/>
    <n v="10000"/>
    <d v="2025-04-14T00:00:00"/>
    <s v="502LAUGH"/>
    <d v="1899-12-30T10:11:16"/>
    <s v="0243304413/BGY115-01/400001004D"/>
    <m/>
    <x v="0"/>
    <s v="Yes"/>
    <x v="9"/>
    <x v="9"/>
    <s v="PM30"/>
    <s v="OH KIAN YUAN"/>
    <n v="3334"/>
    <m/>
    <m/>
    <d v="2025-04-10T00:00:00"/>
    <m/>
    <n v="6"/>
    <n v="20004"/>
    <s v="PE"/>
    <s v="FB-522-REV40001"/>
    <n v="0"/>
    <n v="20000"/>
    <n v="4"/>
    <n v="0"/>
    <n v="0"/>
    <n v="0"/>
    <m/>
    <m/>
    <n v="0"/>
    <m/>
    <m/>
    <m/>
    <m/>
    <m/>
    <m/>
    <m/>
    <m/>
    <x v="417"/>
    <x v="4"/>
    <x v="4"/>
    <m/>
    <n v="0"/>
    <n v="0"/>
    <n v="0"/>
    <n v="0"/>
    <n v="0"/>
    <n v="0"/>
    <m/>
    <m/>
    <m/>
    <s v="No"/>
    <s v="W665176"/>
    <n v="0"/>
    <m/>
    <s v="Z26002"/>
    <m/>
    <m/>
    <s v="S0361092"/>
  </r>
  <r>
    <x v="544"/>
    <n v="10000"/>
    <n v="10000"/>
    <d v="2025-04-10T00:00:00"/>
    <s v="502LAUGH"/>
    <d v="1899-12-30T11:30:47"/>
    <s v="SG-5651598-01"/>
    <m/>
    <x v="0"/>
    <s v="Yes"/>
    <x v="6"/>
    <x v="6"/>
    <s v="PS74"/>
    <s v="GOH CHIN TECK"/>
    <n v="1420"/>
    <m/>
    <m/>
    <d v="2025-04-10T00:00:00"/>
    <m/>
    <n v="1"/>
    <n v="1420"/>
    <s v="PE"/>
    <n v="200184620001"/>
    <n v="0"/>
    <n v="1420"/>
    <n v="0"/>
    <n v="0"/>
    <n v="0"/>
    <n v="0"/>
    <m/>
    <m/>
    <n v="0"/>
    <m/>
    <m/>
    <m/>
    <m/>
    <m/>
    <m/>
    <m/>
    <m/>
    <x v="418"/>
    <x v="28"/>
    <x v="28"/>
    <m/>
    <n v="0"/>
    <n v="0"/>
    <n v="0"/>
    <n v="0"/>
    <n v="0"/>
    <n v="0"/>
    <m/>
    <m/>
    <m/>
    <s v="No"/>
    <s v="W664544"/>
    <n v="0"/>
    <m/>
    <s v="I09180"/>
    <m/>
    <m/>
    <s v="S0361264"/>
  </r>
  <r>
    <x v="544"/>
    <n v="20000"/>
    <n v="10000"/>
    <d v="2025-04-10T00:00:00"/>
    <s v="502LAUGH"/>
    <d v="1899-12-30T11:30:47"/>
    <s v="SG-5651598-01"/>
    <m/>
    <x v="0"/>
    <s v="Yes"/>
    <x v="6"/>
    <x v="6"/>
    <s v="PS74"/>
    <s v="GOH CHIN TECK"/>
    <n v="1420"/>
    <m/>
    <m/>
    <d v="2025-04-10T00:00:00"/>
    <m/>
    <n v="1"/>
    <n v="1420"/>
    <s v="PE"/>
    <n v="200184620001"/>
    <n v="0"/>
    <n v="1420"/>
    <n v="0"/>
    <n v="0"/>
    <n v="0"/>
    <n v="0"/>
    <m/>
    <m/>
    <n v="0"/>
    <m/>
    <m/>
    <m/>
    <m/>
    <m/>
    <m/>
    <m/>
    <m/>
    <x v="418"/>
    <x v="28"/>
    <x v="28"/>
    <m/>
    <n v="0"/>
    <n v="0"/>
    <n v="0"/>
    <n v="0"/>
    <n v="0"/>
    <n v="0"/>
    <m/>
    <m/>
    <m/>
    <s v="No"/>
    <s v="W664544"/>
    <n v="0"/>
    <m/>
    <s v="I09180"/>
    <m/>
    <m/>
    <s v="S0361264"/>
  </r>
  <r>
    <x v="545"/>
    <n v="10000"/>
    <n v="10000"/>
    <d v="2025-04-11T00:00:00"/>
    <s v="502LAUGH"/>
    <s v=" 8:34:09 am"/>
    <s v="SG-5650696"/>
    <m/>
    <x v="0"/>
    <s v="Yes"/>
    <x v="2"/>
    <x v="2"/>
    <s v="PM59"/>
    <s v="VOON CHAN PIN"/>
    <n v="18000"/>
    <m/>
    <m/>
    <d v="2025-04-10T00:00:00"/>
    <m/>
    <n v="12"/>
    <n v="216000"/>
    <s v="PE"/>
    <n v="80256220001"/>
    <n v="0"/>
    <n v="216000"/>
    <n v="0"/>
    <n v="0"/>
    <n v="0"/>
    <n v="0"/>
    <m/>
    <m/>
    <n v="0"/>
    <m/>
    <m/>
    <m/>
    <m/>
    <m/>
    <m/>
    <m/>
    <m/>
    <x v="228"/>
    <x v="11"/>
    <x v="11"/>
    <m/>
    <n v="0"/>
    <n v="0"/>
    <n v="0"/>
    <n v="0"/>
    <n v="0"/>
    <n v="0"/>
    <m/>
    <m/>
    <m/>
    <s v="No"/>
    <s v="W664989"/>
    <n v="0"/>
    <m/>
    <s v="B02083"/>
    <m/>
    <m/>
    <s v="S0361299"/>
  </r>
  <r>
    <x v="545"/>
    <n v="10000"/>
    <n v="20000"/>
    <d v="2025-04-11T00:00:00"/>
    <s v="502LAUGH"/>
    <s v=" 8:34:09 am"/>
    <s v="SG-5650696"/>
    <m/>
    <x v="0"/>
    <s v="Yes"/>
    <x v="2"/>
    <x v="4"/>
    <s v="PM18"/>
    <s v="LAI CHIN YANG"/>
    <n v="18000"/>
    <m/>
    <m/>
    <d v="2025-04-10T00:00:00"/>
    <m/>
    <n v="12"/>
    <n v="216000"/>
    <s v="PE"/>
    <n v="80256220001"/>
    <n v="0"/>
    <n v="216000"/>
    <n v="0"/>
    <n v="0"/>
    <n v="0"/>
    <n v="0"/>
    <m/>
    <m/>
    <n v="0"/>
    <m/>
    <m/>
    <m/>
    <m/>
    <m/>
    <m/>
    <m/>
    <m/>
    <x v="228"/>
    <x v="11"/>
    <x v="11"/>
    <m/>
    <n v="0"/>
    <n v="0"/>
    <n v="0"/>
    <n v="0"/>
    <n v="0"/>
    <n v="0"/>
    <m/>
    <m/>
    <m/>
    <s v="No"/>
    <s v="W664989"/>
    <n v="0"/>
    <m/>
    <s v="B02083"/>
    <m/>
    <m/>
    <s v="S0361299"/>
  </r>
  <r>
    <x v="546"/>
    <n v="10000"/>
    <n v="10000"/>
    <d v="2025-04-11T00:00:00"/>
    <s v="502LAUGH"/>
    <s v=" 5:26:12 pm"/>
    <s v="SG-5650696"/>
    <m/>
    <x v="0"/>
    <s v="Yes"/>
    <x v="2"/>
    <x v="4"/>
    <s v="PM18"/>
    <s v="LAI CHIN YANG"/>
    <n v="18000"/>
    <m/>
    <m/>
    <d v="2025-04-10T00:00:00"/>
    <m/>
    <n v="12"/>
    <n v="216000"/>
    <s v="PE"/>
    <n v="80256230001"/>
    <n v="0"/>
    <n v="216000"/>
    <n v="0"/>
    <n v="0"/>
    <n v="0"/>
    <n v="0"/>
    <m/>
    <m/>
    <n v="0"/>
    <m/>
    <m/>
    <m/>
    <m/>
    <m/>
    <m/>
    <m/>
    <m/>
    <x v="138"/>
    <x v="11"/>
    <x v="11"/>
    <m/>
    <n v="0"/>
    <n v="0"/>
    <n v="0"/>
    <n v="0"/>
    <n v="0"/>
    <n v="0"/>
    <m/>
    <m/>
    <m/>
    <s v="No"/>
    <s v="W664990"/>
    <n v="0"/>
    <m/>
    <s v="B02083"/>
    <m/>
    <m/>
    <s v="S0361323"/>
  </r>
  <r>
    <x v="547"/>
    <n v="10000"/>
    <n v="20000"/>
    <d v="2025-04-14T00:00:00"/>
    <s v="502LAUGH"/>
    <s v=" 8:56:34 am"/>
    <n v="1006323"/>
    <m/>
    <x v="0"/>
    <s v="Yes"/>
    <x v="12"/>
    <x v="12"/>
    <s v="QC04"/>
    <s v="YANG TONGJING"/>
    <n v="16000"/>
    <m/>
    <m/>
    <d v="2025-04-10T00:00:00"/>
    <m/>
    <n v="60"/>
    <n v="960000"/>
    <s v="PE"/>
    <s v="1115-790-00002 R0003"/>
    <n v="0"/>
    <n v="960000"/>
    <n v="0"/>
    <n v="0"/>
    <n v="0"/>
    <n v="0"/>
    <m/>
    <m/>
    <n v="0"/>
    <m/>
    <m/>
    <m/>
    <m/>
    <m/>
    <m/>
    <m/>
    <m/>
    <x v="413"/>
    <x v="13"/>
    <x v="13"/>
    <m/>
    <n v="0"/>
    <n v="0"/>
    <n v="0"/>
    <n v="0"/>
    <n v="0"/>
    <n v="0"/>
    <m/>
    <m/>
    <m/>
    <s v="No"/>
    <s v="W664564"/>
    <n v="0"/>
    <m/>
    <s v="M13337-SMD"/>
    <m/>
    <m/>
    <s v="S0361340"/>
  </r>
  <r>
    <x v="548"/>
    <n v="10000"/>
    <n v="10000"/>
    <d v="2025-04-10T00:00:00"/>
    <s v="502LAUGH"/>
    <s v=" 5:09:34 pm"/>
    <s v="5032702U5"/>
    <m/>
    <x v="0"/>
    <s v="Yes"/>
    <x v="11"/>
    <x v="11"/>
    <s v="PM09"/>
    <s v="PANG JING FULL"/>
    <n v="3000"/>
    <m/>
    <m/>
    <d v="2025-04-10T00:00:00"/>
    <m/>
    <n v="6"/>
    <n v="18000"/>
    <s v="PE"/>
    <s v="2063-772785-051-0001"/>
    <n v="0"/>
    <n v="18000"/>
    <n v="0"/>
    <n v="0"/>
    <n v="0"/>
    <n v="0"/>
    <m/>
    <m/>
    <n v="0"/>
    <m/>
    <m/>
    <m/>
    <m/>
    <m/>
    <m/>
    <m/>
    <m/>
    <x v="419"/>
    <x v="10"/>
    <x v="10"/>
    <m/>
    <n v="0"/>
    <n v="0"/>
    <n v="0"/>
    <n v="0"/>
    <n v="0"/>
    <n v="0"/>
    <m/>
    <m/>
    <m/>
    <s v="No"/>
    <s v="W665422"/>
    <n v="0"/>
    <m/>
    <s v="W23041-TH"/>
    <m/>
    <m/>
    <s v="H0064808"/>
  </r>
  <r>
    <x v="549"/>
    <n v="10000"/>
    <n v="10000"/>
    <d v="2025-04-10T00:00:00"/>
    <s v="502LAUGH"/>
    <s v=" 4:23:49 pm"/>
    <s v="5032702U5"/>
    <m/>
    <x v="0"/>
    <s v="Yes"/>
    <x v="11"/>
    <x v="11"/>
    <s v="PM09"/>
    <s v="PANG JING FULL"/>
    <n v="3000"/>
    <m/>
    <m/>
    <d v="2025-04-10T00:00:00"/>
    <m/>
    <n v="6"/>
    <n v="18000"/>
    <s v="PE"/>
    <s v="2063-772785-051-0001"/>
    <n v="0"/>
    <n v="18000"/>
    <n v="0"/>
    <n v="0"/>
    <n v="0"/>
    <n v="0"/>
    <m/>
    <m/>
    <n v="0"/>
    <m/>
    <m/>
    <m/>
    <m/>
    <m/>
    <m/>
    <m/>
    <m/>
    <x v="419"/>
    <x v="10"/>
    <x v="10"/>
    <m/>
    <n v="0"/>
    <n v="0"/>
    <n v="0"/>
    <n v="0"/>
    <n v="0"/>
    <n v="0"/>
    <m/>
    <m/>
    <m/>
    <s v="No"/>
    <s v="W665912"/>
    <n v="0"/>
    <m/>
    <s v="W23041-TH"/>
    <m/>
    <m/>
    <s v="H0064809"/>
  </r>
  <r>
    <x v="550"/>
    <n v="10000"/>
    <n v="10000"/>
    <d v="2025-04-11T00:00:00"/>
    <s v="502LAUGH"/>
    <s v=" 4:50:50 pm"/>
    <s v="J00TB1740"/>
    <m/>
    <x v="0"/>
    <s v="Yes"/>
    <x v="32"/>
    <x v="11"/>
    <s v="PM61"/>
    <s v="HO CHAN LE"/>
    <n v="27000"/>
    <m/>
    <m/>
    <d v="2025-04-10T00:00:00"/>
    <m/>
    <n v="2"/>
    <n v="54000"/>
    <s v="PE"/>
    <s v="R001-410200001"/>
    <n v="0"/>
    <n v="54000"/>
    <n v="0"/>
    <n v="0"/>
    <n v="0"/>
    <n v="0"/>
    <m/>
    <m/>
    <n v="0"/>
    <m/>
    <m/>
    <m/>
    <m/>
    <m/>
    <m/>
    <m/>
    <m/>
    <x v="129"/>
    <x v="3"/>
    <x v="3"/>
    <m/>
    <n v="0"/>
    <n v="0"/>
    <n v="0"/>
    <n v="0"/>
    <n v="0"/>
    <n v="0"/>
    <m/>
    <m/>
    <m/>
    <s v="No"/>
    <s v="W664586"/>
    <n v="0"/>
    <m/>
    <s v="R18131"/>
    <m/>
    <m/>
    <s v="S0361529"/>
  </r>
  <r>
    <x v="551"/>
    <n v="10000"/>
    <n v="10000"/>
    <d v="2025-04-11T00:00:00"/>
    <s v="502LAUGH"/>
    <s v=" 8:32:26 am"/>
    <s v="M0BUF4281"/>
    <m/>
    <x v="0"/>
    <s v="Yes"/>
    <x v="39"/>
    <x v="20"/>
    <s v="PS70"/>
    <s v="YEO WOO KEONG"/>
    <n v="9000"/>
    <m/>
    <m/>
    <d v="2025-04-10T00:00:00"/>
    <m/>
    <n v="4"/>
    <n v="36000"/>
    <s v="PE"/>
    <s v="202659300 REVA0001"/>
    <n v="0"/>
    <n v="36000"/>
    <n v="0"/>
    <n v="0"/>
    <n v="0"/>
    <n v="0"/>
    <m/>
    <m/>
    <n v="0"/>
    <m/>
    <m/>
    <m/>
    <m/>
    <m/>
    <m/>
    <m/>
    <m/>
    <x v="420"/>
    <x v="23"/>
    <x v="23"/>
    <m/>
    <n v="0"/>
    <n v="0"/>
    <n v="0"/>
    <n v="0"/>
    <n v="0"/>
    <n v="0"/>
    <m/>
    <m/>
    <m/>
    <s v="No"/>
    <s v="W664588"/>
    <n v="0"/>
    <m/>
    <s v="S19314"/>
    <m/>
    <m/>
    <s v="H0064830"/>
  </r>
  <r>
    <x v="552"/>
    <n v="10000"/>
    <n v="10000"/>
    <d v="2025-04-14T00:00:00"/>
    <s v="502LAUGH"/>
    <s v=" 8:50:30 am"/>
    <s v="M0BFL2381"/>
    <m/>
    <x v="0"/>
    <s v="Yes"/>
    <x v="8"/>
    <x v="8"/>
    <s v="PM84"/>
    <s v="TAN TAI TOH"/>
    <n v="2750"/>
    <m/>
    <m/>
    <d v="2025-04-10T00:00:00"/>
    <m/>
    <n v="16"/>
    <n v="44000"/>
    <s v="PE"/>
    <s v="714370205-ADS1360001"/>
    <n v="0"/>
    <n v="40000"/>
    <n v="4000"/>
    <n v="0"/>
    <n v="0"/>
    <n v="0"/>
    <m/>
    <m/>
    <n v="0"/>
    <m/>
    <m/>
    <m/>
    <m/>
    <m/>
    <m/>
    <m/>
    <m/>
    <x v="421"/>
    <x v="14"/>
    <x v="14"/>
    <m/>
    <n v="0"/>
    <n v="0"/>
    <n v="0"/>
    <n v="0"/>
    <n v="0"/>
    <n v="0"/>
    <m/>
    <m/>
    <m/>
    <s v="No"/>
    <s v="W664598"/>
    <n v="0"/>
    <m/>
    <s v="S19081-TH"/>
    <m/>
    <m/>
    <s v="H0064868"/>
  </r>
  <r>
    <x v="553"/>
    <n v="10000"/>
    <n v="10000"/>
    <d v="2025-04-10T00:00:00"/>
    <s v="502LAUGH"/>
    <s v=" 3:55:24 pm"/>
    <s v="SG-5651598-01"/>
    <m/>
    <x v="0"/>
    <s v="Yes"/>
    <x v="6"/>
    <x v="6"/>
    <s v="PS74"/>
    <s v="GOH CHIN TECK"/>
    <n v="2842"/>
    <m/>
    <m/>
    <d v="2025-04-10T00:00:00"/>
    <m/>
    <n v="4"/>
    <n v="11366"/>
    <s v="PE"/>
    <n v="150289900001"/>
    <n v="0"/>
    <n v="11366"/>
    <n v="0"/>
    <n v="0"/>
    <n v="0"/>
    <n v="0"/>
    <m/>
    <m/>
    <n v="0"/>
    <m/>
    <m/>
    <m/>
    <m/>
    <m/>
    <m/>
    <m/>
    <m/>
    <x v="422"/>
    <x v="28"/>
    <x v="28"/>
    <m/>
    <n v="0"/>
    <n v="0"/>
    <n v="0"/>
    <n v="0"/>
    <n v="0"/>
    <n v="0"/>
    <m/>
    <m/>
    <m/>
    <s v="No"/>
    <s v="W664610"/>
    <n v="0"/>
    <m/>
    <s v="I09180"/>
    <m/>
    <m/>
    <s v="S0361676"/>
  </r>
  <r>
    <x v="553"/>
    <n v="20000"/>
    <n v="10000"/>
    <d v="2025-04-10T00:00:00"/>
    <s v="502LAUGH"/>
    <s v=" 3:55:24 pm"/>
    <s v="SG-5651598-01"/>
    <m/>
    <x v="0"/>
    <s v="Yes"/>
    <x v="6"/>
    <x v="6"/>
    <s v="PS74"/>
    <s v="GOH CHIN TECK"/>
    <n v="2842"/>
    <m/>
    <m/>
    <d v="2025-04-10T00:00:00"/>
    <m/>
    <n v="4"/>
    <n v="11366"/>
    <s v="PE"/>
    <n v="150289900001"/>
    <n v="0"/>
    <n v="11366"/>
    <n v="0"/>
    <n v="0"/>
    <n v="0"/>
    <n v="0"/>
    <m/>
    <m/>
    <n v="0"/>
    <m/>
    <m/>
    <m/>
    <m/>
    <m/>
    <m/>
    <m/>
    <m/>
    <x v="422"/>
    <x v="28"/>
    <x v="28"/>
    <m/>
    <n v="0"/>
    <n v="0"/>
    <n v="0"/>
    <n v="0"/>
    <n v="0"/>
    <n v="0"/>
    <m/>
    <m/>
    <m/>
    <s v="No"/>
    <s v="W664610"/>
    <n v="0"/>
    <m/>
    <s v="I09180"/>
    <m/>
    <m/>
    <s v="S0361676"/>
  </r>
  <r>
    <x v="554"/>
    <n v="10000"/>
    <n v="10000"/>
    <d v="2025-04-10T00:00:00"/>
    <s v="502LAUGH"/>
    <s v=" 2:42:04 pm"/>
    <s v="10620258105/10620258102"/>
    <m/>
    <x v="0"/>
    <s v="Yes"/>
    <x v="17"/>
    <x v="16"/>
    <s v="PM11"/>
    <s v="TEE MENG CHAI"/>
    <n v="5143"/>
    <m/>
    <m/>
    <d v="2025-04-10T00:00:00"/>
    <m/>
    <n v="140"/>
    <n v="720020"/>
    <s v="PE"/>
    <s v="1F3Y1-400110001"/>
    <n v="0"/>
    <n v="720000"/>
    <n v="20"/>
    <n v="0"/>
    <n v="0"/>
    <n v="0"/>
    <m/>
    <m/>
    <n v="0"/>
    <m/>
    <m/>
    <m/>
    <m/>
    <m/>
    <m/>
    <m/>
    <m/>
    <x v="423"/>
    <x v="78"/>
    <x v="74"/>
    <m/>
    <n v="0"/>
    <n v="0"/>
    <n v="0"/>
    <n v="0"/>
    <n v="0"/>
    <n v="0"/>
    <m/>
    <m/>
    <m/>
    <s v="No"/>
    <s v="W664997"/>
    <n v="0"/>
    <m/>
    <s v="F06192"/>
    <m/>
    <m/>
    <s v="S0361718"/>
  </r>
  <r>
    <x v="555"/>
    <n v="10000"/>
    <n v="10000"/>
    <d v="2025-04-11T00:00:00"/>
    <s v="502LAUGH"/>
    <d v="1899-12-30T11:39:24"/>
    <s v="J00Q283701525"/>
    <m/>
    <x v="0"/>
    <s v="Yes"/>
    <x v="34"/>
    <x v="3"/>
    <s v="PM45"/>
    <s v="TAY CHIN LIONG"/>
    <n v="33334"/>
    <m/>
    <m/>
    <d v="2025-04-10T00:00:00"/>
    <m/>
    <n v="3"/>
    <n v="100002"/>
    <s v="PE"/>
    <s v="R001-4942 REV1.00001"/>
    <n v="0"/>
    <n v="100000"/>
    <n v="2"/>
    <n v="0"/>
    <n v="0"/>
    <n v="0"/>
    <m/>
    <m/>
    <n v="0"/>
    <m/>
    <m/>
    <m/>
    <m/>
    <m/>
    <m/>
    <m/>
    <m/>
    <x v="424"/>
    <x v="67"/>
    <x v="65"/>
    <m/>
    <n v="0"/>
    <n v="0"/>
    <n v="0"/>
    <n v="0"/>
    <n v="0"/>
    <n v="0"/>
    <m/>
    <m/>
    <m/>
    <s v="No"/>
    <s v="W664627"/>
    <n v="0"/>
    <m/>
    <s v="R18131-MEIBAN MICRO"/>
    <m/>
    <m/>
    <s v="S0361724"/>
  </r>
  <r>
    <x v="556"/>
    <n v="10000"/>
    <n v="10000"/>
    <d v="2025-04-11T00:00:00"/>
    <s v="502LAUGH"/>
    <d v="1899-12-30T10:11:11"/>
    <s v="J00WT7100"/>
    <m/>
    <x v="0"/>
    <s v="Yes"/>
    <x v="18"/>
    <x v="17"/>
    <s v="PM17"/>
    <s v="NG SWEE CHEA"/>
    <n v="1750"/>
    <m/>
    <m/>
    <d v="2025-04-10T00:00:00"/>
    <m/>
    <n v="4"/>
    <n v="7000"/>
    <s v="PE"/>
    <n v="5000435300001"/>
    <n v="0"/>
    <n v="5000"/>
    <n v="2000"/>
    <n v="0"/>
    <n v="0"/>
    <n v="0"/>
    <m/>
    <m/>
    <n v="0"/>
    <m/>
    <m/>
    <m/>
    <m/>
    <m/>
    <m/>
    <m/>
    <m/>
    <x v="425"/>
    <x v="11"/>
    <x v="11"/>
    <m/>
    <n v="0"/>
    <n v="0"/>
    <n v="0"/>
    <n v="0"/>
    <n v="0"/>
    <n v="0"/>
    <m/>
    <m/>
    <m/>
    <s v="No"/>
    <s v="W665002"/>
    <n v="0"/>
    <m/>
    <s v="B02083"/>
    <m/>
    <m/>
    <s v="S0361919"/>
  </r>
  <r>
    <x v="557"/>
    <n v="10000"/>
    <n v="20000"/>
    <d v="2025-04-10T00:00:00"/>
    <s v="502LAUGH"/>
    <s v=" 1:22:28 pm"/>
    <s v="4103007U5"/>
    <m/>
    <x v="0"/>
    <s v="Yes"/>
    <x v="11"/>
    <x v="11"/>
    <s v="PM09"/>
    <s v="PANG JING FULL"/>
    <n v="3000"/>
    <m/>
    <m/>
    <d v="2025-04-10T00:00:00"/>
    <m/>
    <n v="6"/>
    <n v="18000"/>
    <s v="PE"/>
    <s v="L001-772785-00000003"/>
    <n v="0"/>
    <n v="18000"/>
    <n v="0"/>
    <n v="0"/>
    <n v="0"/>
    <n v="0"/>
    <m/>
    <m/>
    <n v="0"/>
    <m/>
    <m/>
    <m/>
    <m/>
    <m/>
    <m/>
    <m/>
    <m/>
    <x v="376"/>
    <x v="10"/>
    <x v="10"/>
    <m/>
    <n v="0"/>
    <n v="0"/>
    <n v="0"/>
    <n v="0"/>
    <n v="0"/>
    <n v="0"/>
    <m/>
    <m/>
    <m/>
    <s v="No"/>
    <s v="W665004"/>
    <n v="0"/>
    <m/>
    <s v="W23041-TH"/>
    <m/>
    <m/>
    <s v="H0064879"/>
  </r>
  <r>
    <x v="488"/>
    <n v="10000"/>
    <n v="20000"/>
    <d v="2025-04-10T00:00:00"/>
    <s v="502LAUGH"/>
    <s v=" 3:36:24 pm"/>
    <s v="M0BR27133"/>
    <m/>
    <x v="1"/>
    <s v="Yes"/>
    <x v="19"/>
    <x v="16"/>
    <s v="PS95"/>
    <s v="LIM CHENG LEONG"/>
    <n v="3334"/>
    <m/>
    <m/>
    <d v="2025-04-10T00:00:00"/>
    <m/>
    <n v="3"/>
    <n v="10002"/>
    <s v="PE"/>
    <s v="O-175X820001"/>
    <n v="0"/>
    <n v="10000"/>
    <n v="2"/>
    <n v="0"/>
    <n v="0"/>
    <n v="0"/>
    <m/>
    <m/>
    <n v="0"/>
    <m/>
    <m/>
    <m/>
    <m/>
    <m/>
    <m/>
    <m/>
    <m/>
    <x v="379"/>
    <x v="22"/>
    <x v="22"/>
    <m/>
    <n v="0"/>
    <n v="0"/>
    <n v="0"/>
    <n v="0"/>
    <n v="0"/>
    <n v="0"/>
    <m/>
    <m/>
    <m/>
    <s v="No"/>
    <s v="W665186"/>
    <n v="0"/>
    <m/>
    <s v="G07076"/>
    <m/>
    <m/>
    <s v="S0362019"/>
  </r>
  <r>
    <x v="558"/>
    <n v="10000"/>
    <n v="10000"/>
    <d v="2025-04-14T00:00:00"/>
    <s v="502LAUGH"/>
    <s v=" 8:56:34 am"/>
    <n v="1006323"/>
    <m/>
    <x v="0"/>
    <s v="Yes"/>
    <x v="13"/>
    <x v="12"/>
    <s v="PS84"/>
    <s v="YIP WENG FAI"/>
    <n v="22500"/>
    <m/>
    <m/>
    <d v="2025-04-10T00:00:00"/>
    <m/>
    <n v="4"/>
    <n v="90000"/>
    <s v="PE"/>
    <s v="100475038 REVA0001"/>
    <n v="0"/>
    <n v="90000"/>
    <n v="0"/>
    <n v="0"/>
    <n v="0"/>
    <n v="0"/>
    <m/>
    <m/>
    <n v="0"/>
    <m/>
    <m/>
    <m/>
    <m/>
    <m/>
    <m/>
    <m/>
    <m/>
    <x v="426"/>
    <x v="23"/>
    <x v="23"/>
    <m/>
    <n v="0"/>
    <n v="0"/>
    <n v="0"/>
    <n v="0"/>
    <n v="0"/>
    <n v="0"/>
    <m/>
    <m/>
    <m/>
    <s v="No"/>
    <s v="W664730"/>
    <n v="0"/>
    <m/>
    <s v="S19314"/>
    <m/>
    <m/>
    <s v="H0064899"/>
  </r>
  <r>
    <x v="559"/>
    <n v="10000"/>
    <n v="10000"/>
    <d v="2025-04-10T00:00:00"/>
    <s v="502LAUGH"/>
    <s v=" 2:38:18 pm"/>
    <s v="SG-5643031 01"/>
    <m/>
    <x v="0"/>
    <s v="Yes"/>
    <x v="7"/>
    <x v="7"/>
    <s v="PM68"/>
    <s v="LEE KIM LIANG"/>
    <n v="2000"/>
    <m/>
    <m/>
    <d v="2025-04-10T00:00:00"/>
    <m/>
    <n v="1"/>
    <n v="2000"/>
    <s v="PE"/>
    <n v="200094640001"/>
    <n v="0"/>
    <n v="2000"/>
    <n v="0"/>
    <n v="0"/>
    <n v="0"/>
    <n v="0"/>
    <m/>
    <m/>
    <n v="0"/>
    <m/>
    <m/>
    <m/>
    <m/>
    <m/>
    <m/>
    <m/>
    <m/>
    <x v="427"/>
    <x v="73"/>
    <x v="71"/>
    <m/>
    <n v="0"/>
    <n v="0"/>
    <n v="0"/>
    <n v="0"/>
    <n v="0"/>
    <n v="0"/>
    <m/>
    <m/>
    <m/>
    <s v="No"/>
    <s v="W664767"/>
    <n v="0"/>
    <m/>
    <s v="U21088"/>
    <m/>
    <m/>
    <s v="S0362367"/>
  </r>
  <r>
    <x v="384"/>
    <n v="10000"/>
    <n v="20000"/>
    <d v="2025-04-14T00:00:00"/>
    <s v="502LAUGH"/>
    <s v=" 4:08:41 pm"/>
    <n v="10620258107"/>
    <m/>
    <x v="1"/>
    <s v="Yes"/>
    <x v="3"/>
    <x v="3"/>
    <s v="PM74"/>
    <s v="YONG CHEE SOON"/>
    <n v="705"/>
    <m/>
    <m/>
    <d v="2025-04-10T00:00:00"/>
    <m/>
    <n v="88"/>
    <n v="62040"/>
    <s v="PE"/>
    <s v="9R1W4-80001-FT0001"/>
    <n v="0"/>
    <n v="50000"/>
    <n v="12040"/>
    <n v="0"/>
    <n v="0"/>
    <n v="0"/>
    <m/>
    <m/>
    <n v="0"/>
    <m/>
    <m/>
    <m/>
    <m/>
    <m/>
    <m/>
    <m/>
    <m/>
    <x v="113"/>
    <x v="20"/>
    <x v="20"/>
    <m/>
    <n v="0"/>
    <n v="0"/>
    <n v="0"/>
    <n v="0"/>
    <n v="0"/>
    <n v="0"/>
    <m/>
    <m/>
    <m/>
    <s v="No"/>
    <s v="W664772"/>
    <n v="0"/>
    <m/>
    <s v="H08031-JIM-M"/>
    <m/>
    <m/>
    <s v="S0362377"/>
  </r>
  <r>
    <x v="385"/>
    <n v="10000"/>
    <n v="20000"/>
    <d v="2025-04-24T00:00:00"/>
    <s v="502LAUGH"/>
    <s v=" 4:20:28 pm"/>
    <n v="10620258107"/>
    <m/>
    <x v="1"/>
    <s v="Yes"/>
    <x v="3"/>
    <x v="3"/>
    <s v="PM74"/>
    <s v="YONG CHEE SOON"/>
    <n v="4807"/>
    <m/>
    <m/>
    <d v="2025-04-10T00:00:00"/>
    <m/>
    <n v="88"/>
    <n v="423016"/>
    <s v="PE"/>
    <s v="3YM56-80009-FT0001"/>
    <n v="0"/>
    <n v="400000"/>
    <n v="23016"/>
    <n v="0"/>
    <n v="0"/>
    <n v="0"/>
    <m/>
    <m/>
    <n v="0"/>
    <m/>
    <m/>
    <m/>
    <m/>
    <m/>
    <m/>
    <m/>
    <m/>
    <x v="99"/>
    <x v="20"/>
    <x v="20"/>
    <m/>
    <n v="0"/>
    <n v="0"/>
    <n v="0"/>
    <n v="0"/>
    <n v="0"/>
    <n v="0"/>
    <m/>
    <m/>
    <m/>
    <s v="No"/>
    <s v="W665451"/>
    <n v="0"/>
    <m/>
    <s v="H08031-JIM-M"/>
    <m/>
    <m/>
    <s v="S0362378"/>
  </r>
  <r>
    <x v="496"/>
    <n v="10000"/>
    <n v="20000"/>
    <d v="2025-04-11T00:00:00"/>
    <s v="502LAUGH"/>
    <d v="1899-12-30T11:05:44"/>
    <n v="59470"/>
    <m/>
    <x v="1"/>
    <s v="Yes"/>
    <x v="29"/>
    <x v="19"/>
    <s v="QM54"/>
    <s v="TAN SWEE LENG"/>
    <n v="24500"/>
    <m/>
    <m/>
    <d v="2025-04-10T00:00:00"/>
    <m/>
    <n v="6"/>
    <n v="147000"/>
    <s v="PE"/>
    <s v="MT-1000241-910RE0002"/>
    <n v="0"/>
    <n v="147000"/>
    <n v="0"/>
    <n v="0"/>
    <n v="0"/>
    <n v="0"/>
    <m/>
    <m/>
    <n v="0"/>
    <m/>
    <m/>
    <m/>
    <m/>
    <m/>
    <m/>
    <m/>
    <m/>
    <x v="387"/>
    <x v="4"/>
    <x v="4"/>
    <m/>
    <n v="0"/>
    <n v="0"/>
    <n v="0"/>
    <n v="0"/>
    <n v="0"/>
    <n v="0"/>
    <m/>
    <m/>
    <m/>
    <s v="No"/>
    <s v="W664774"/>
    <n v="0"/>
    <m/>
    <s v="Z26002"/>
    <m/>
    <m/>
    <s v="S0362384"/>
  </r>
  <r>
    <x v="335"/>
    <n v="10000"/>
    <n v="20000"/>
    <d v="2025-04-15T00:00:00"/>
    <s v="502LAUGH"/>
    <s v=" 8:36:28 am"/>
    <s v="10620258016/10620258015/10620258106"/>
    <m/>
    <x v="1"/>
    <s v="Yes"/>
    <x v="3"/>
    <x v="3"/>
    <s v="PM74"/>
    <s v="YONG CHEE SOON"/>
    <n v="1250"/>
    <m/>
    <m/>
    <d v="2025-04-10T00:00:00"/>
    <m/>
    <n v="88"/>
    <n v="110000"/>
    <s v="PE"/>
    <s v="F6U64-80027-FT0001"/>
    <n v="0"/>
    <n v="100000"/>
    <n v="10000"/>
    <n v="0"/>
    <n v="0"/>
    <n v="0"/>
    <m/>
    <m/>
    <n v="0"/>
    <m/>
    <m/>
    <m/>
    <m/>
    <m/>
    <m/>
    <m/>
    <m/>
    <x v="266"/>
    <x v="20"/>
    <x v="20"/>
    <m/>
    <n v="0"/>
    <n v="0"/>
    <n v="0"/>
    <n v="0"/>
    <n v="0"/>
    <n v="0"/>
    <m/>
    <m/>
    <m/>
    <s v="No"/>
    <s v="W664775"/>
    <n v="0"/>
    <m/>
    <s v="H08031-JIM-M"/>
    <m/>
    <m/>
    <s v="S0362385"/>
  </r>
  <r>
    <x v="336"/>
    <n v="10000"/>
    <n v="20000"/>
    <d v="2025-04-15T00:00:00"/>
    <s v="502LAUGH"/>
    <s v=" 8:36:28 am"/>
    <s v="10620258016/10620258015/10620258106"/>
    <m/>
    <x v="1"/>
    <s v="Yes"/>
    <x v="3"/>
    <x v="3"/>
    <s v="PM74"/>
    <s v="YONG CHEE SOON"/>
    <n v="2500"/>
    <m/>
    <m/>
    <d v="2025-04-10T00:00:00"/>
    <m/>
    <n v="88"/>
    <n v="220000"/>
    <s v="PE"/>
    <s v="3YM54-80005-FT0001"/>
    <n v="0"/>
    <n v="200000"/>
    <n v="20000"/>
    <n v="0"/>
    <n v="0"/>
    <n v="0"/>
    <m/>
    <m/>
    <n v="0"/>
    <m/>
    <m/>
    <m/>
    <m/>
    <m/>
    <m/>
    <m/>
    <m/>
    <x v="267"/>
    <x v="20"/>
    <x v="20"/>
    <m/>
    <n v="0"/>
    <n v="0"/>
    <n v="0"/>
    <n v="0"/>
    <n v="0"/>
    <n v="0"/>
    <m/>
    <m/>
    <m/>
    <s v="No"/>
    <s v="W664776"/>
    <n v="0"/>
    <m/>
    <s v="H08031-JIM-M"/>
    <m/>
    <m/>
    <s v="S0362386"/>
  </r>
  <r>
    <x v="337"/>
    <n v="10000"/>
    <n v="20000"/>
    <d v="2025-04-15T00:00:00"/>
    <s v="502LAUGH"/>
    <s v=" 8:38:58 am"/>
    <s v="10620258016/10620258015/10620258106"/>
    <m/>
    <x v="1"/>
    <s v="Yes"/>
    <x v="3"/>
    <x v="3"/>
    <s v="PM74"/>
    <s v="YONG CHEE SOON"/>
    <n v="2500"/>
    <m/>
    <m/>
    <d v="2025-04-10T00:00:00"/>
    <m/>
    <n v="88"/>
    <n v="220000"/>
    <s v="PE"/>
    <s v="T6N01-80019-FT0001"/>
    <n v="0"/>
    <n v="200000"/>
    <n v="20000"/>
    <n v="0"/>
    <n v="0"/>
    <n v="0"/>
    <m/>
    <m/>
    <n v="0"/>
    <m/>
    <m/>
    <m/>
    <m/>
    <m/>
    <m/>
    <m/>
    <m/>
    <x v="268"/>
    <x v="20"/>
    <x v="20"/>
    <m/>
    <n v="0"/>
    <n v="0"/>
    <n v="0"/>
    <n v="0"/>
    <n v="0"/>
    <n v="0"/>
    <m/>
    <m/>
    <m/>
    <s v="No"/>
    <s v="W665015"/>
    <n v="0"/>
    <m/>
    <s v="H08031-JIM-M"/>
    <m/>
    <m/>
    <s v="S0362387"/>
  </r>
  <r>
    <x v="338"/>
    <n v="10000"/>
    <n v="20000"/>
    <d v="2025-04-15T00:00:00"/>
    <s v="502LAUGH"/>
    <s v=" 8:38:58 am"/>
    <s v="10620258016/10620258015/10620258106"/>
    <m/>
    <x v="1"/>
    <s v="Yes"/>
    <x v="3"/>
    <x v="3"/>
    <s v="PM74"/>
    <s v="YONG CHEE SOON"/>
    <n v="2500"/>
    <m/>
    <m/>
    <d v="2025-04-10T00:00:00"/>
    <m/>
    <n v="88"/>
    <n v="220000"/>
    <s v="PE"/>
    <s v="F6V27-800017-FT0001"/>
    <n v="0"/>
    <n v="200000"/>
    <n v="20000"/>
    <n v="0"/>
    <n v="0"/>
    <n v="0"/>
    <m/>
    <m/>
    <n v="0"/>
    <m/>
    <m/>
    <m/>
    <m/>
    <m/>
    <m/>
    <m/>
    <m/>
    <x v="269"/>
    <x v="20"/>
    <x v="20"/>
    <m/>
    <n v="0"/>
    <n v="0"/>
    <n v="0"/>
    <n v="0"/>
    <n v="0"/>
    <n v="0"/>
    <m/>
    <m/>
    <m/>
    <s v="No"/>
    <s v="W665196"/>
    <n v="0"/>
    <m/>
    <s v="H08031-JIM-M"/>
    <m/>
    <m/>
    <s v="S0362389"/>
  </r>
  <r>
    <x v="339"/>
    <n v="10000"/>
    <n v="20000"/>
    <d v="2025-04-15T00:00:00"/>
    <s v="502LAUGH"/>
    <s v=" 8:36:28 am"/>
    <s v="10620258016/10620258015/10620258106"/>
    <m/>
    <x v="1"/>
    <s v="Yes"/>
    <x v="3"/>
    <x v="3"/>
    <s v="PM74"/>
    <s v="YONG CHEE SOON"/>
    <n v="1250"/>
    <m/>
    <m/>
    <d v="2025-04-10T00:00:00"/>
    <m/>
    <n v="88"/>
    <n v="110000"/>
    <s v="PE"/>
    <s v="F6V29-80022-FT0001"/>
    <n v="0"/>
    <n v="100000"/>
    <n v="10000"/>
    <n v="0"/>
    <n v="0"/>
    <n v="0"/>
    <m/>
    <m/>
    <n v="0"/>
    <m/>
    <m/>
    <m/>
    <m/>
    <m/>
    <m/>
    <m/>
    <m/>
    <x v="270"/>
    <x v="20"/>
    <x v="20"/>
    <m/>
    <n v="0"/>
    <n v="0"/>
    <n v="0"/>
    <n v="0"/>
    <n v="0"/>
    <n v="0"/>
    <m/>
    <m/>
    <m/>
    <s v="No"/>
    <s v="W665453"/>
    <n v="0"/>
    <m/>
    <s v="H08031-JIM-M"/>
    <m/>
    <m/>
    <s v="S0362390"/>
  </r>
  <r>
    <x v="340"/>
    <n v="10000"/>
    <n v="20000"/>
    <d v="2025-04-15T00:00:00"/>
    <s v="502LAUGH"/>
    <s v=" 8:38:58 am"/>
    <s v="10620258016/10620258015/10620258106"/>
    <m/>
    <x v="1"/>
    <s v="Yes"/>
    <x v="3"/>
    <x v="3"/>
    <s v="PM74"/>
    <s v="YONG CHEE SOON"/>
    <n v="1250"/>
    <m/>
    <m/>
    <d v="2025-04-10T00:00:00"/>
    <m/>
    <n v="88"/>
    <n v="110000"/>
    <s v="PE"/>
    <s v="C2P07-80049-FT0001"/>
    <n v="0"/>
    <n v="100000"/>
    <n v="10000"/>
    <n v="0"/>
    <n v="0"/>
    <n v="0"/>
    <m/>
    <m/>
    <n v="0"/>
    <m/>
    <m/>
    <m/>
    <m/>
    <m/>
    <m/>
    <m/>
    <m/>
    <x v="271"/>
    <x v="20"/>
    <x v="20"/>
    <m/>
    <n v="0"/>
    <n v="0"/>
    <n v="0"/>
    <n v="0"/>
    <n v="0"/>
    <n v="0"/>
    <m/>
    <m/>
    <m/>
    <s v="No"/>
    <s v="W665454"/>
    <n v="0"/>
    <m/>
    <s v="H08031-JIM-M"/>
    <m/>
    <m/>
    <s v="S0362391"/>
  </r>
  <r>
    <x v="341"/>
    <n v="10000"/>
    <n v="20000"/>
    <d v="2025-04-15T00:00:00"/>
    <s v="502LAUGH"/>
    <s v=" 8:39:56 am"/>
    <s v="10620258016/10620258015/10620258106"/>
    <m/>
    <x v="1"/>
    <s v="Yes"/>
    <x v="3"/>
    <x v="3"/>
    <s v="PM74"/>
    <s v="YONG CHEE SOON"/>
    <n v="2500"/>
    <m/>
    <m/>
    <d v="2025-04-10T00:00:00"/>
    <m/>
    <n v="88"/>
    <n v="220000"/>
    <s v="PE"/>
    <s v="C2P06-80052-FT0001"/>
    <n v="0"/>
    <n v="200000"/>
    <n v="20000"/>
    <n v="0"/>
    <n v="0"/>
    <n v="0"/>
    <m/>
    <m/>
    <n v="0"/>
    <m/>
    <m/>
    <m/>
    <m/>
    <m/>
    <m/>
    <m/>
    <m/>
    <x v="272"/>
    <x v="20"/>
    <x v="20"/>
    <m/>
    <n v="0"/>
    <n v="0"/>
    <n v="0"/>
    <n v="0"/>
    <n v="0"/>
    <n v="0"/>
    <m/>
    <m/>
    <m/>
    <s v="No"/>
    <s v="W665197"/>
    <n v="0"/>
    <m/>
    <s v="H08031-JIM-M"/>
    <m/>
    <m/>
    <s v="S0362392"/>
  </r>
  <r>
    <x v="427"/>
    <n v="10000"/>
    <n v="20000"/>
    <d v="2025-04-11T00:00:00"/>
    <s v="502LAUGH"/>
    <s v=" 9:34:46 am"/>
    <s v="BXM022-02/U4930S125"/>
    <m/>
    <x v="1"/>
    <s v="Yes"/>
    <x v="36"/>
    <x v="27"/>
    <s v="PM87"/>
    <s v="LEE SHIEN WEI"/>
    <n v="200"/>
    <m/>
    <m/>
    <d v="2025-04-10T00:00:00"/>
    <m/>
    <n v="35"/>
    <n v="7000"/>
    <s v="PE"/>
    <s v="KR_C038300001S-A0001"/>
    <n v="0"/>
    <n v="5000"/>
    <n v="2000"/>
    <n v="0"/>
    <n v="0"/>
    <n v="0"/>
    <m/>
    <m/>
    <n v="0"/>
    <m/>
    <m/>
    <m/>
    <m/>
    <m/>
    <m/>
    <m/>
    <m/>
    <x v="331"/>
    <x v="74"/>
    <x v="72"/>
    <m/>
    <n v="0"/>
    <n v="0"/>
    <n v="0"/>
    <n v="0"/>
    <n v="0"/>
    <n v="0"/>
    <m/>
    <m/>
    <m/>
    <s v="No"/>
    <s v="W665932"/>
    <n v="0"/>
    <m/>
    <s v="L12118"/>
    <m/>
    <m/>
    <s v="ZSA101792"/>
  </r>
  <r>
    <x v="428"/>
    <n v="10000"/>
    <n v="20000"/>
    <d v="2025-04-11T00:00:00"/>
    <s v="502LAUGH"/>
    <s v=" 9:35:29 am"/>
    <s v="BXM022-02/U4930S125"/>
    <m/>
    <x v="1"/>
    <s v="Yes"/>
    <x v="36"/>
    <x v="27"/>
    <s v="PM87"/>
    <s v="LEE SHIEN WEI"/>
    <n v="200"/>
    <m/>
    <m/>
    <d v="2025-04-10T00:00:00"/>
    <m/>
    <n v="35"/>
    <n v="7000"/>
    <s v="PE"/>
    <s v="KR_C045700XXXS-A0001"/>
    <n v="0"/>
    <n v="5000"/>
    <n v="2000"/>
    <n v="0"/>
    <n v="0"/>
    <n v="0"/>
    <m/>
    <m/>
    <n v="0"/>
    <m/>
    <m/>
    <m/>
    <m/>
    <m/>
    <m/>
    <m/>
    <m/>
    <x v="332"/>
    <x v="74"/>
    <x v="72"/>
    <m/>
    <n v="0"/>
    <n v="0"/>
    <n v="0"/>
    <n v="0"/>
    <n v="0"/>
    <n v="0"/>
    <m/>
    <m/>
    <m/>
    <s v="No"/>
    <s v="W665933"/>
    <n v="0"/>
    <m/>
    <s v="L12118"/>
    <m/>
    <m/>
    <s v="ZSA101792"/>
  </r>
  <r>
    <x v="429"/>
    <n v="10000"/>
    <n v="20000"/>
    <d v="2025-04-11T00:00:00"/>
    <s v="502LAUGH"/>
    <s v=" 9:33:44 am"/>
    <s v="BXM022-02/U4930S125"/>
    <m/>
    <x v="1"/>
    <s v="Yes"/>
    <x v="36"/>
    <x v="27"/>
    <s v="PM87"/>
    <s v="LEE SHIEN WEI"/>
    <n v="200"/>
    <m/>
    <m/>
    <d v="2025-04-10T00:00:00"/>
    <m/>
    <n v="35"/>
    <n v="7000"/>
    <s v="PE"/>
    <s v="KR_C199600859-A0001"/>
    <n v="0"/>
    <n v="5000"/>
    <n v="2000"/>
    <n v="0"/>
    <n v="0"/>
    <n v="0"/>
    <m/>
    <m/>
    <n v="0"/>
    <m/>
    <m/>
    <m/>
    <m/>
    <m/>
    <m/>
    <m/>
    <m/>
    <x v="333"/>
    <x v="74"/>
    <x v="72"/>
    <m/>
    <n v="0"/>
    <n v="0"/>
    <n v="0"/>
    <n v="0"/>
    <n v="0"/>
    <n v="0"/>
    <m/>
    <m/>
    <m/>
    <s v="No"/>
    <s v="W665934"/>
    <n v="0"/>
    <m/>
    <s v="L12118"/>
    <m/>
    <m/>
    <s v="ZSA101792"/>
  </r>
  <r>
    <x v="430"/>
    <n v="10000"/>
    <n v="20000"/>
    <d v="2025-04-11T00:00:00"/>
    <s v="502LAUGH"/>
    <s v=" 9:36:25 am"/>
    <s v="BXM022-02/U4930S125"/>
    <m/>
    <x v="1"/>
    <s v="Yes"/>
    <x v="36"/>
    <x v="27"/>
    <s v="PM87"/>
    <s v="LEE SHIEN WEI"/>
    <n v="120"/>
    <m/>
    <m/>
    <d v="2025-04-10T00:00:00"/>
    <m/>
    <n v="45"/>
    <n v="5400"/>
    <s v="PE"/>
    <s v="KR_E00000009XS-A0001"/>
    <n v="0"/>
    <n v="5000"/>
    <n v="400"/>
    <n v="0"/>
    <n v="0"/>
    <n v="0"/>
    <m/>
    <m/>
    <n v="0"/>
    <m/>
    <m/>
    <m/>
    <m/>
    <m/>
    <m/>
    <m/>
    <m/>
    <x v="334"/>
    <x v="74"/>
    <x v="72"/>
    <m/>
    <n v="0"/>
    <n v="0"/>
    <n v="0"/>
    <n v="0"/>
    <n v="0"/>
    <n v="0"/>
    <m/>
    <m/>
    <m/>
    <s v="No"/>
    <s v="W665935"/>
    <n v="0"/>
    <m/>
    <s v="L12118"/>
    <m/>
    <m/>
    <s v="ZSA101792"/>
  </r>
  <r>
    <x v="431"/>
    <n v="10000"/>
    <n v="20000"/>
    <d v="2025-04-11T00:00:00"/>
    <s v="502LAUGH"/>
    <s v=" 9:32:50 am"/>
    <s v="BXM022-02/U4930S125"/>
    <m/>
    <x v="1"/>
    <s v="Yes"/>
    <x v="36"/>
    <x v="27"/>
    <s v="PM87"/>
    <s v="LEE SHIEN WEI"/>
    <n v="200"/>
    <m/>
    <m/>
    <d v="2025-04-10T00:00:00"/>
    <m/>
    <n v="35"/>
    <n v="7000"/>
    <s v="PE"/>
    <s v="KR_G643773-A0001"/>
    <n v="0"/>
    <n v="5000"/>
    <n v="2000"/>
    <n v="0"/>
    <n v="0"/>
    <n v="0"/>
    <m/>
    <m/>
    <n v="0"/>
    <m/>
    <m/>
    <m/>
    <m/>
    <m/>
    <m/>
    <m/>
    <m/>
    <x v="335"/>
    <x v="74"/>
    <x v="72"/>
    <m/>
    <n v="0"/>
    <n v="0"/>
    <n v="0"/>
    <n v="0"/>
    <n v="0"/>
    <n v="0"/>
    <m/>
    <m/>
    <m/>
    <s v="No"/>
    <s v="W665936"/>
    <n v="0"/>
    <m/>
    <s v="L12118"/>
    <m/>
    <m/>
    <s v="ZSA101792"/>
  </r>
  <r>
    <x v="432"/>
    <n v="10000"/>
    <n v="20000"/>
    <d v="2025-04-11T00:00:00"/>
    <s v="502LAUGH"/>
    <s v=" 9:31:51 am"/>
    <s v="BXM022-02/U4930S125"/>
    <m/>
    <x v="1"/>
    <s v="Yes"/>
    <x v="36"/>
    <x v="27"/>
    <s v="PM87"/>
    <s v="LEE SHIEN WEI"/>
    <n v="200"/>
    <m/>
    <m/>
    <d v="2025-04-10T00:00:00"/>
    <m/>
    <n v="35"/>
    <n v="7000"/>
    <s v="PE"/>
    <s v="KR_G651685-A0001"/>
    <n v="0"/>
    <n v="5000"/>
    <n v="2000"/>
    <n v="0"/>
    <n v="0"/>
    <n v="0"/>
    <m/>
    <m/>
    <n v="0"/>
    <m/>
    <m/>
    <m/>
    <m/>
    <m/>
    <m/>
    <m/>
    <m/>
    <x v="336"/>
    <x v="74"/>
    <x v="72"/>
    <m/>
    <n v="0"/>
    <n v="0"/>
    <n v="0"/>
    <n v="0"/>
    <n v="0"/>
    <n v="0"/>
    <m/>
    <m/>
    <m/>
    <s v="No"/>
    <s v="W665938"/>
    <n v="0"/>
    <m/>
    <s v="L12118"/>
    <m/>
    <m/>
    <s v="ZSA101792"/>
  </r>
  <r>
    <x v="434"/>
    <n v="10000"/>
    <n v="20000"/>
    <d v="2025-04-11T00:00:00"/>
    <s v="502LAUGH"/>
    <s v=" 9:37:22 am"/>
    <s v="BXM022-02/U4930S125"/>
    <m/>
    <x v="1"/>
    <s v="Yes"/>
    <x v="36"/>
    <x v="27"/>
    <s v="PM87"/>
    <s v="LEE SHIEN WEI"/>
    <n v="80"/>
    <m/>
    <m/>
    <d v="2025-04-10T00:00:00"/>
    <m/>
    <n v="75"/>
    <n v="6000"/>
    <s v="PE"/>
    <s v="C332000004P-PP0001"/>
    <n v="0"/>
    <n v="5000"/>
    <n v="1000"/>
    <n v="0"/>
    <n v="0"/>
    <n v="0"/>
    <m/>
    <m/>
    <n v="0"/>
    <m/>
    <m/>
    <m/>
    <m/>
    <m/>
    <m/>
    <m/>
    <m/>
    <x v="338"/>
    <x v="74"/>
    <x v="72"/>
    <m/>
    <n v="0"/>
    <n v="0"/>
    <n v="0"/>
    <n v="0"/>
    <n v="0"/>
    <n v="0"/>
    <m/>
    <m/>
    <m/>
    <s v="No"/>
    <s v="W665940"/>
    <n v="0"/>
    <m/>
    <s v="L12118"/>
    <m/>
    <m/>
    <s v="ZSA101793"/>
  </r>
  <r>
    <x v="560"/>
    <n v="10000"/>
    <n v="10000"/>
    <d v="2025-04-11T00:00:00"/>
    <s v="502LAUGH"/>
    <s v=" 9:14:28 am"/>
    <s v="E190912129"/>
    <m/>
    <x v="0"/>
    <s v="Yes"/>
    <x v="12"/>
    <x v="12"/>
    <s v="PM80"/>
    <s v="YAP ZHI PING"/>
    <n v="4667"/>
    <m/>
    <m/>
    <d v="2025-04-10T00:00:00"/>
    <m/>
    <n v="60"/>
    <n v="280020"/>
    <s v="PE"/>
    <s v="739709802 REVA0001"/>
    <n v="0"/>
    <n v="280000"/>
    <n v="20"/>
    <n v="0"/>
    <n v="0"/>
    <n v="0"/>
    <m/>
    <m/>
    <n v="0"/>
    <m/>
    <m/>
    <m/>
    <m/>
    <m/>
    <m/>
    <m/>
    <m/>
    <x v="65"/>
    <x v="23"/>
    <x v="23"/>
    <m/>
    <n v="0"/>
    <n v="0"/>
    <n v="0"/>
    <n v="0"/>
    <n v="0"/>
    <n v="0"/>
    <m/>
    <m/>
    <m/>
    <s v="No"/>
    <s v="W664789"/>
    <n v="0"/>
    <m/>
    <s v="S19314"/>
    <m/>
    <m/>
    <s v="H0064944"/>
  </r>
  <r>
    <x v="561"/>
    <n v="10000"/>
    <n v="10000"/>
    <d v="2025-04-11T00:00:00"/>
    <s v="502LAUGH"/>
    <s v=" 8:32:26 am"/>
    <s v="SG-5644655 01"/>
    <m/>
    <x v="0"/>
    <s v="Yes"/>
    <x v="6"/>
    <x v="6"/>
    <s v="PS74"/>
    <s v="GOH CHIN TECK"/>
    <n v="863"/>
    <m/>
    <m/>
    <d v="2025-04-10T00:00:00"/>
    <m/>
    <n v="1"/>
    <n v="863"/>
    <s v="PE"/>
    <n v="200448710001"/>
    <n v="0"/>
    <n v="863"/>
    <n v="0"/>
    <n v="0"/>
    <n v="0"/>
    <n v="0"/>
    <m/>
    <m/>
    <n v="0"/>
    <m/>
    <m/>
    <m/>
    <m/>
    <m/>
    <m/>
    <m/>
    <m/>
    <x v="428"/>
    <x v="28"/>
    <x v="28"/>
    <m/>
    <n v="0"/>
    <n v="0"/>
    <n v="0"/>
    <n v="0"/>
    <n v="0"/>
    <n v="0"/>
    <m/>
    <m/>
    <m/>
    <s v="No"/>
    <s v="W664813"/>
    <n v="0"/>
    <m/>
    <s v="I09180"/>
    <m/>
    <m/>
    <s v="S0362438"/>
  </r>
  <r>
    <x v="561"/>
    <n v="20000"/>
    <n v="10000"/>
    <d v="2025-04-11T00:00:00"/>
    <s v="502LAUGH"/>
    <s v=" 8:32:26 am"/>
    <s v="SG-5644655 01"/>
    <m/>
    <x v="0"/>
    <s v="Yes"/>
    <x v="6"/>
    <x v="6"/>
    <s v="PS74"/>
    <s v="GOH CHIN TECK"/>
    <n v="863"/>
    <m/>
    <m/>
    <d v="2025-04-10T00:00:00"/>
    <m/>
    <n v="1"/>
    <n v="863"/>
    <s v="PE"/>
    <n v="200448710001"/>
    <n v="0"/>
    <n v="863"/>
    <n v="0"/>
    <n v="0"/>
    <n v="0"/>
    <n v="0"/>
    <m/>
    <m/>
    <n v="0"/>
    <m/>
    <m/>
    <m/>
    <m/>
    <m/>
    <m/>
    <m/>
    <m/>
    <x v="428"/>
    <x v="28"/>
    <x v="28"/>
    <m/>
    <n v="0"/>
    <n v="0"/>
    <n v="0"/>
    <n v="0"/>
    <n v="0"/>
    <n v="0"/>
    <m/>
    <m/>
    <m/>
    <s v="No"/>
    <s v="W664813"/>
    <n v="0"/>
    <m/>
    <s v="I09180"/>
    <m/>
    <m/>
    <s v="S0362438"/>
  </r>
  <r>
    <x v="504"/>
    <n v="10000"/>
    <n v="20000"/>
    <d v="2025-04-10T00:00:00"/>
    <s v="502LAUGH"/>
    <d v="1899-12-30T10:34:38"/>
    <n v="860909190918"/>
    <m/>
    <x v="1"/>
    <s v="Yes"/>
    <x v="34"/>
    <x v="3"/>
    <s v="PM45"/>
    <s v="TAY CHIN LIONG"/>
    <n v="1000"/>
    <m/>
    <m/>
    <d v="2025-04-10T00:00:00"/>
    <m/>
    <n v="48"/>
    <n v="48000"/>
    <s v="PE"/>
    <n v="201088630001"/>
    <n v="0"/>
    <n v="36000"/>
    <n v="12000"/>
    <n v="0"/>
    <n v="0"/>
    <n v="0"/>
    <m/>
    <m/>
    <n v="0"/>
    <m/>
    <m/>
    <m/>
    <m/>
    <m/>
    <m/>
    <m/>
    <m/>
    <x v="390"/>
    <x v="28"/>
    <x v="28"/>
    <m/>
    <n v="0"/>
    <n v="0"/>
    <n v="0"/>
    <n v="0"/>
    <n v="0"/>
    <n v="0"/>
    <m/>
    <m/>
    <m/>
    <s v="No"/>
    <s v="W664814"/>
    <n v="0"/>
    <m/>
    <s v="I09180"/>
    <m/>
    <m/>
    <s v="S0362439"/>
  </r>
  <r>
    <x v="562"/>
    <n v="10000"/>
    <n v="10000"/>
    <d v="2025-04-10T00:00:00"/>
    <s v="502LAUGH"/>
    <s v=" 5:14:46 pm"/>
    <s v="U531252076/503011826"/>
    <m/>
    <x v="0"/>
    <s v="Yes"/>
    <x v="28"/>
    <x v="23"/>
    <s v="PM26"/>
    <s v="TAN AIK KEONG"/>
    <n v="5860"/>
    <m/>
    <m/>
    <d v="2025-04-10T00:00:00"/>
    <m/>
    <n v="1"/>
    <n v="5860"/>
    <s v="PE"/>
    <s v="250-5313-000001"/>
    <n v="0"/>
    <n v="5360"/>
    <n v="500"/>
    <n v="0"/>
    <n v="0"/>
    <n v="0"/>
    <m/>
    <m/>
    <n v="0"/>
    <m/>
    <m/>
    <m/>
    <m/>
    <m/>
    <m/>
    <m/>
    <m/>
    <x v="391"/>
    <x v="29"/>
    <x v="29"/>
    <m/>
    <n v="0"/>
    <n v="0"/>
    <n v="0"/>
    <n v="0"/>
    <n v="0"/>
    <n v="0"/>
    <m/>
    <m/>
    <m/>
    <s v="No"/>
    <s v="W665202"/>
    <n v="0"/>
    <m/>
    <s v="J10025"/>
    <m/>
    <m/>
    <s v="S0362449"/>
  </r>
  <r>
    <x v="563"/>
    <n v="10000"/>
    <n v="10000"/>
    <d v="2025-04-11T00:00:00"/>
    <s v="502LAUGH"/>
    <s v=" 9:16:02 am"/>
    <n v="234402"/>
    <m/>
    <x v="0"/>
    <s v="Yes"/>
    <x v="20"/>
    <x v="5"/>
    <s v="PM35"/>
    <s v="TAN MIN KANG"/>
    <n v="667"/>
    <m/>
    <m/>
    <d v="2025-04-10T00:00:00"/>
    <m/>
    <n v="180"/>
    <n v="120060"/>
    <s v="PE"/>
    <s v="1113-550-00020 R0001"/>
    <n v="0"/>
    <n v="120000"/>
    <n v="60"/>
    <n v="0"/>
    <n v="0"/>
    <n v="0"/>
    <m/>
    <m/>
    <n v="0"/>
    <m/>
    <m/>
    <m/>
    <m/>
    <m/>
    <m/>
    <m/>
    <m/>
    <x v="196"/>
    <x v="13"/>
    <x v="13"/>
    <m/>
    <n v="0"/>
    <n v="0"/>
    <n v="0"/>
    <n v="0"/>
    <n v="0"/>
    <n v="0"/>
    <m/>
    <m/>
    <m/>
    <s v="No"/>
    <s v="W664824"/>
    <n v="0"/>
    <m/>
    <s v="M13337-SMD"/>
    <m/>
    <m/>
    <s v="S0361340"/>
  </r>
  <r>
    <x v="564"/>
    <n v="10000"/>
    <n v="10000"/>
    <d v="2025-04-11T00:00:00"/>
    <s v="502LAUGH"/>
    <s v=" 9:14:28 am"/>
    <n v="1006323"/>
    <m/>
    <x v="0"/>
    <s v="Yes"/>
    <x v="12"/>
    <x v="12"/>
    <s v="PM80"/>
    <s v="YAP ZHI PING"/>
    <n v="1334"/>
    <m/>
    <m/>
    <d v="2025-04-10T00:00:00"/>
    <m/>
    <n v="90"/>
    <n v="120060"/>
    <s v="PE"/>
    <s v="1115-790-00003 R0001"/>
    <n v="0"/>
    <n v="120000"/>
    <n v="60"/>
    <n v="0"/>
    <n v="0"/>
    <n v="0"/>
    <m/>
    <m/>
    <n v="0"/>
    <m/>
    <m/>
    <m/>
    <m/>
    <m/>
    <m/>
    <m/>
    <m/>
    <x v="15"/>
    <x v="13"/>
    <x v="13"/>
    <m/>
    <n v="0"/>
    <n v="0"/>
    <n v="0"/>
    <n v="0"/>
    <n v="0"/>
    <n v="0"/>
    <m/>
    <m/>
    <m/>
    <s v="No"/>
    <s v="W664825"/>
    <n v="0"/>
    <m/>
    <s v="M13337-SMD"/>
    <m/>
    <m/>
    <s v="S0361340"/>
  </r>
  <r>
    <x v="513"/>
    <n v="10000"/>
    <n v="20000"/>
    <d v="2025-04-11T00:00:00"/>
    <s v="502LAUGH"/>
    <d v="1899-12-30T10:12:25"/>
    <s v="BZA050-04"/>
    <m/>
    <x v="1"/>
    <s v="Yes"/>
    <x v="19"/>
    <x v="16"/>
    <s v="PS95"/>
    <s v="LIM CHENG LEONG"/>
    <n v="7500"/>
    <m/>
    <m/>
    <d v="2025-04-10T00:00:00"/>
    <m/>
    <n v="4"/>
    <n v="30000"/>
    <s v="PE"/>
    <s v="GR-1970001"/>
    <n v="0"/>
    <n v="30000"/>
    <n v="0"/>
    <n v="0"/>
    <n v="0"/>
    <n v="0"/>
    <m/>
    <m/>
    <n v="0"/>
    <m/>
    <m/>
    <m/>
    <m/>
    <m/>
    <m/>
    <m/>
    <m/>
    <x v="398"/>
    <x v="22"/>
    <x v="22"/>
    <m/>
    <n v="0"/>
    <n v="0"/>
    <n v="0"/>
    <n v="0"/>
    <n v="0"/>
    <n v="0"/>
    <m/>
    <m/>
    <m/>
    <s v="No"/>
    <s v="W664832"/>
    <n v="0"/>
    <m/>
    <s v="G07076"/>
    <m/>
    <m/>
    <s v="S0362593"/>
  </r>
  <r>
    <x v="565"/>
    <n v="10000"/>
    <n v="10000"/>
    <d v="2025-04-10T00:00:00"/>
    <s v="502LAUGH"/>
    <d v="1899-12-30T11:30:47"/>
    <s v="J00U110990"/>
    <m/>
    <x v="0"/>
    <s v="Yes"/>
    <x v="10"/>
    <x v="10"/>
    <s v="PS66"/>
    <s v="SIM ENG KWANG"/>
    <n v="1000"/>
    <m/>
    <m/>
    <d v="2025-04-10T00:00:00"/>
    <m/>
    <n v="1"/>
    <n v="1000"/>
    <s v="PE"/>
    <s v="250-5345-000001"/>
    <n v="0"/>
    <n v="1000"/>
    <n v="0"/>
    <n v="0"/>
    <n v="0"/>
    <n v="0"/>
    <m/>
    <m/>
    <n v="0"/>
    <m/>
    <m/>
    <m/>
    <m/>
    <m/>
    <m/>
    <m/>
    <m/>
    <x v="429"/>
    <x v="29"/>
    <x v="29"/>
    <m/>
    <n v="0"/>
    <n v="0"/>
    <n v="0"/>
    <n v="0"/>
    <n v="0"/>
    <n v="0"/>
    <m/>
    <m/>
    <m/>
    <s v="No"/>
    <s v="W664838"/>
    <n v="0"/>
    <m/>
    <s v="J10025"/>
    <m/>
    <m/>
    <s v="S0362645"/>
  </r>
  <r>
    <x v="566"/>
    <n v="10000"/>
    <n v="10000"/>
    <d v="2025-04-10T00:00:00"/>
    <s v="502LAUGH"/>
    <s v=" 4:24:08 pm"/>
    <s v="4041006U5"/>
    <m/>
    <x v="0"/>
    <s v="Yes"/>
    <x v="10"/>
    <x v="10"/>
    <s v="PS66"/>
    <s v="SIM ENG KWANG"/>
    <n v="2000"/>
    <m/>
    <m/>
    <d v="2025-04-10T00:00:00"/>
    <m/>
    <n v="1"/>
    <n v="2000"/>
    <s v="PE"/>
    <s v="250-6313-000001"/>
    <n v="0"/>
    <n v="2000"/>
    <n v="0"/>
    <n v="0"/>
    <n v="0"/>
    <n v="0"/>
    <m/>
    <m/>
    <n v="0"/>
    <m/>
    <m/>
    <m/>
    <m/>
    <m/>
    <m/>
    <m/>
    <m/>
    <x v="430"/>
    <x v="29"/>
    <x v="29"/>
    <m/>
    <n v="0"/>
    <n v="0"/>
    <n v="0"/>
    <n v="0"/>
    <n v="0"/>
    <n v="0"/>
    <m/>
    <m/>
    <m/>
    <s v="No"/>
    <s v="W664840"/>
    <n v="0"/>
    <m/>
    <s v="J10025"/>
    <m/>
    <m/>
    <s v="S0362645"/>
  </r>
  <r>
    <x v="521"/>
    <n v="10000"/>
    <n v="20000"/>
    <d v="2025-04-11T00:00:00"/>
    <s v="502LAUGH"/>
    <s v=" 8:36:37 am"/>
    <s v="J00WT7100"/>
    <m/>
    <x v="1"/>
    <s v="Yes"/>
    <x v="17"/>
    <x v="16"/>
    <s v="PM11"/>
    <s v="TEE MENG CHAI"/>
    <n v="1000"/>
    <m/>
    <m/>
    <d v="2025-04-10T00:00:00"/>
    <m/>
    <n v="6"/>
    <n v="6000"/>
    <s v="PE"/>
    <n v="5000514990001"/>
    <n v="0"/>
    <n v="5000"/>
    <n v="1000"/>
    <n v="0"/>
    <n v="0"/>
    <n v="0"/>
    <m/>
    <m/>
    <n v="0"/>
    <m/>
    <m/>
    <m/>
    <m/>
    <m/>
    <m/>
    <m/>
    <m/>
    <x v="403"/>
    <x v="11"/>
    <x v="11"/>
    <m/>
    <n v="0"/>
    <n v="0"/>
    <n v="0"/>
    <n v="0"/>
    <n v="0"/>
    <n v="0"/>
    <m/>
    <m/>
    <m/>
    <s v="No"/>
    <s v="W664845"/>
    <n v="0"/>
    <m/>
    <s v="B02083"/>
    <m/>
    <m/>
    <s v="S0362655"/>
  </r>
  <r>
    <x v="567"/>
    <n v="10000"/>
    <n v="10000"/>
    <d v="2025-04-17T00:00:00"/>
    <s v="502LAUGH"/>
    <s v=" 2:34:41 pm"/>
    <s v="L4015U8016"/>
    <m/>
    <x v="0"/>
    <s v="Yes"/>
    <x v="0"/>
    <x v="0"/>
    <s v="PP24"/>
    <s v="HO HON SENG"/>
    <n v="8500"/>
    <m/>
    <m/>
    <d v="2025-04-10T00:00:00"/>
    <m/>
    <n v="1"/>
    <n v="8500"/>
    <s v="PE"/>
    <s v="150-015580001"/>
    <n v="0"/>
    <n v="8000"/>
    <n v="500"/>
    <n v="0"/>
    <n v="0"/>
    <n v="0"/>
    <m/>
    <m/>
    <n v="0"/>
    <m/>
    <m/>
    <m/>
    <m/>
    <m/>
    <m/>
    <m/>
    <m/>
    <x v="431"/>
    <x v="19"/>
    <x v="19"/>
    <m/>
    <n v="0"/>
    <n v="0"/>
    <n v="0"/>
    <n v="0"/>
    <n v="0"/>
    <n v="0"/>
    <m/>
    <m/>
    <m/>
    <s v="No"/>
    <s v="W665208"/>
    <n v="0"/>
    <m/>
    <s v="I09146"/>
    <m/>
    <m/>
    <s v="S0362658"/>
  </r>
  <r>
    <x v="568"/>
    <n v="10000"/>
    <n v="10000"/>
    <d v="2025-04-24T00:00:00"/>
    <s v="502LAUGH"/>
    <d v="1899-12-30T11:14:00"/>
    <s v="40718205/3830U7060"/>
    <m/>
    <x v="0"/>
    <s v="Yes"/>
    <x v="0"/>
    <x v="0"/>
    <s v="PP24"/>
    <s v="HO HON SENG"/>
    <n v="150"/>
    <m/>
    <m/>
    <d v="2025-04-10T00:00:00"/>
    <m/>
    <n v="1"/>
    <n v="150"/>
    <s v="PE"/>
    <s v="164115A0001"/>
    <n v="0"/>
    <n v="50"/>
    <n v="100"/>
    <n v="0"/>
    <n v="0"/>
    <n v="0"/>
    <m/>
    <m/>
    <n v="0"/>
    <m/>
    <m/>
    <m/>
    <m/>
    <m/>
    <m/>
    <m/>
    <m/>
    <x v="432"/>
    <x v="33"/>
    <x v="33"/>
    <m/>
    <n v="0"/>
    <n v="0"/>
    <n v="0"/>
    <n v="0"/>
    <n v="0"/>
    <n v="0"/>
    <m/>
    <m/>
    <m/>
    <s v="No"/>
    <s v="W665470"/>
    <n v="0"/>
    <m/>
    <s v="E05185"/>
    <m/>
    <m/>
    <s v="S0362666"/>
  </r>
  <r>
    <x v="569"/>
    <n v="10000"/>
    <n v="10000"/>
    <d v="2025-04-24T00:00:00"/>
    <s v="502LAUGH"/>
    <d v="1899-12-30T11:14:51"/>
    <s v="3830U7060/4071802U5"/>
    <m/>
    <x v="0"/>
    <s v="Yes"/>
    <x v="0"/>
    <x v="0"/>
    <s v="PP24"/>
    <s v="HO HON SENG"/>
    <n v="350"/>
    <m/>
    <m/>
    <d v="2025-04-10T00:00:00"/>
    <m/>
    <n v="1"/>
    <n v="350"/>
    <s v="PE"/>
    <s v="249746A0001"/>
    <n v="0"/>
    <n v="100"/>
    <n v="250"/>
    <n v="0"/>
    <n v="0"/>
    <n v="0"/>
    <m/>
    <m/>
    <n v="0"/>
    <m/>
    <m/>
    <m/>
    <m/>
    <m/>
    <m/>
    <m/>
    <m/>
    <x v="433"/>
    <x v="33"/>
    <x v="33"/>
    <m/>
    <n v="0"/>
    <n v="0"/>
    <n v="0"/>
    <n v="0"/>
    <n v="0"/>
    <n v="0"/>
    <m/>
    <m/>
    <m/>
    <s v="No"/>
    <s v="W665471"/>
    <n v="0"/>
    <m/>
    <s v="E05185"/>
    <m/>
    <m/>
    <s v="S0362666"/>
  </r>
  <r>
    <x v="570"/>
    <n v="10000"/>
    <n v="10000"/>
    <d v="2025-04-10T00:00:00"/>
    <s v="502LAUGH"/>
    <d v="1899-12-30T11:07:25"/>
    <s v="M0BUF4281"/>
    <m/>
    <x v="0"/>
    <s v="Yes"/>
    <x v="39"/>
    <x v="20"/>
    <s v="PS70"/>
    <s v="YEO WOO KEONG"/>
    <n v="2250"/>
    <m/>
    <m/>
    <d v="2025-04-10T00:00:00"/>
    <m/>
    <n v="4"/>
    <n v="9000"/>
    <s v="PE"/>
    <s v="204194300 REVA0001"/>
    <n v="0"/>
    <n v="9000"/>
    <n v="0"/>
    <n v="0"/>
    <n v="0"/>
    <n v="0"/>
    <m/>
    <m/>
    <n v="0"/>
    <m/>
    <m/>
    <m/>
    <m/>
    <m/>
    <m/>
    <m/>
    <m/>
    <x v="406"/>
    <x v="23"/>
    <x v="23"/>
    <m/>
    <n v="0"/>
    <n v="0"/>
    <n v="0"/>
    <n v="0"/>
    <n v="0"/>
    <n v="0"/>
    <m/>
    <m/>
    <m/>
    <s v="No"/>
    <s v="W664853"/>
    <n v="0"/>
    <m/>
    <s v="S19314"/>
    <m/>
    <m/>
    <s v="H0064970"/>
  </r>
  <r>
    <x v="571"/>
    <n v="10000"/>
    <n v="20000"/>
    <d v="2025-04-16T00:00:00"/>
    <s v="502LAUGH"/>
    <s v=" 3:35:41 pm"/>
    <n v="10620258104"/>
    <m/>
    <x v="0"/>
    <s v="Yes"/>
    <x v="1"/>
    <x v="1"/>
    <s v="PM21"/>
    <s v="LIM JIA FAN"/>
    <n v="385"/>
    <m/>
    <m/>
    <d v="2025-04-10T00:00:00"/>
    <m/>
    <n v="308"/>
    <n v="118580"/>
    <s v="PE"/>
    <s v="T6M56-800010001"/>
    <n v="0"/>
    <n v="100000"/>
    <n v="18580"/>
    <n v="0"/>
    <n v="0"/>
    <n v="0"/>
    <m/>
    <m/>
    <n v="0"/>
    <m/>
    <m/>
    <m/>
    <m/>
    <m/>
    <m/>
    <m/>
    <m/>
    <x v="434"/>
    <x v="20"/>
    <x v="20"/>
    <m/>
    <n v="0"/>
    <n v="0"/>
    <n v="0"/>
    <n v="0"/>
    <n v="0"/>
    <n v="0"/>
    <m/>
    <m/>
    <m/>
    <s v="No"/>
    <s v="W665036"/>
    <n v="0"/>
    <m/>
    <s v="H08031-JIM-M"/>
    <m/>
    <m/>
    <s v="S0362682"/>
  </r>
  <r>
    <x v="572"/>
    <n v="10000"/>
    <n v="10000"/>
    <d v="2025-04-21T00:00:00"/>
    <s v="502LAUGH"/>
    <s v=" 2:50:53 pm"/>
    <s v="M0BUB1101"/>
    <m/>
    <x v="0"/>
    <s v="Yes"/>
    <x v="1"/>
    <x v="1"/>
    <s v="PM16"/>
    <s v="TEO KAH JUN"/>
    <n v="3250"/>
    <m/>
    <m/>
    <d v="2025-04-10T00:00:00"/>
    <m/>
    <n v="8"/>
    <n v="26000"/>
    <s v="PE"/>
    <s v="10056878001 REVA0001"/>
    <n v="0"/>
    <n v="21500"/>
    <n v="4500"/>
    <n v="0"/>
    <n v="0"/>
    <n v="0"/>
    <m/>
    <m/>
    <n v="0"/>
    <m/>
    <m/>
    <m/>
    <m/>
    <m/>
    <m/>
    <m/>
    <m/>
    <x v="24"/>
    <x v="17"/>
    <x v="17"/>
    <m/>
    <n v="0"/>
    <n v="0"/>
    <n v="0"/>
    <n v="0"/>
    <n v="0"/>
    <n v="0"/>
    <m/>
    <m/>
    <m/>
    <s v="No"/>
    <s v="W665474"/>
    <n v="0"/>
    <m/>
    <s v="E05166-JAPAC"/>
    <m/>
    <m/>
    <s v="S0362710"/>
  </r>
  <r>
    <x v="573"/>
    <n v="10000"/>
    <n v="10000"/>
    <d v="2025-04-10T00:00:00"/>
    <s v="502LAUGH"/>
    <s v=" 2:42:04 pm"/>
    <s v="M0BVE5230"/>
    <m/>
    <x v="0"/>
    <s v="Yes"/>
    <x v="1"/>
    <x v="1"/>
    <s v="PM16"/>
    <s v="TEO KAH JUN"/>
    <n v="650"/>
    <m/>
    <m/>
    <d v="2025-04-10T00:00:00"/>
    <m/>
    <n v="4"/>
    <n v="2600"/>
    <s v="PE"/>
    <s v="10062434 REVA0001"/>
    <n v="0"/>
    <n v="2000"/>
    <n v="600"/>
    <n v="0"/>
    <n v="0"/>
    <n v="0"/>
    <m/>
    <m/>
    <n v="0"/>
    <m/>
    <m/>
    <m/>
    <m/>
    <m/>
    <m/>
    <m/>
    <m/>
    <x v="435"/>
    <x v="17"/>
    <x v="17"/>
    <m/>
    <n v="0"/>
    <n v="0"/>
    <n v="0"/>
    <n v="0"/>
    <n v="0"/>
    <n v="0"/>
    <m/>
    <m/>
    <m/>
    <s v="No"/>
    <s v="W665212"/>
    <n v="0"/>
    <m/>
    <s v="E05166-JAPAC"/>
    <m/>
    <m/>
    <s v="S0362710"/>
  </r>
  <r>
    <x v="573"/>
    <n v="10000"/>
    <n v="20000"/>
    <d v="2025-04-10T00:00:00"/>
    <s v="502LAUGH"/>
    <s v=" 2:42:04 pm"/>
    <s v="M0BVE5230"/>
    <m/>
    <x v="1"/>
    <s v="Yes"/>
    <x v="2"/>
    <x v="2"/>
    <s v="PM59"/>
    <s v="VOON CHAN PIN"/>
    <n v="2500"/>
    <m/>
    <m/>
    <d v="2025-04-10T00:00:00"/>
    <m/>
    <n v="1"/>
    <n v="2500"/>
    <s v="PE"/>
    <s v="10062434 REVA0001"/>
    <n v="0"/>
    <n v="2000"/>
    <n v="500"/>
    <n v="0"/>
    <n v="0"/>
    <n v="0"/>
    <m/>
    <m/>
    <n v="0"/>
    <m/>
    <m/>
    <m/>
    <m/>
    <m/>
    <m/>
    <m/>
    <m/>
    <x v="435"/>
    <x v="17"/>
    <x v="17"/>
    <m/>
    <n v="0"/>
    <n v="0"/>
    <n v="0"/>
    <n v="0"/>
    <n v="0"/>
    <n v="0"/>
    <m/>
    <m/>
    <m/>
    <s v="No"/>
    <s v="W665212"/>
    <n v="0"/>
    <m/>
    <s v="E05166-JAPAC"/>
    <m/>
    <m/>
    <s v="S0362710"/>
  </r>
  <r>
    <x v="574"/>
    <n v="10000"/>
    <n v="10000"/>
    <d v="2025-04-14T00:00:00"/>
    <s v="502LAUGH"/>
    <s v=" 8:37:48 am"/>
    <n v="10620258104"/>
    <m/>
    <x v="0"/>
    <s v="Yes"/>
    <x v="1"/>
    <x v="1"/>
    <s v="PM21"/>
    <s v="LIM JIA FAN"/>
    <n v="195"/>
    <m/>
    <m/>
    <d v="2025-04-10T00:00:00"/>
    <m/>
    <n v="36"/>
    <n v="7020"/>
    <s v="PE"/>
    <s v="9U244-80001-FT0001"/>
    <n v="0"/>
    <n v="5000"/>
    <n v="2020"/>
    <n v="0"/>
    <n v="0"/>
    <n v="0"/>
    <m/>
    <m/>
    <n v="0"/>
    <m/>
    <m/>
    <m/>
    <m/>
    <m/>
    <m/>
    <m/>
    <m/>
    <x v="436"/>
    <x v="1"/>
    <x v="1"/>
    <m/>
    <n v="0"/>
    <n v="0"/>
    <n v="0"/>
    <n v="0"/>
    <n v="0"/>
    <n v="0"/>
    <m/>
    <m/>
    <m/>
    <s v="No"/>
    <s v="W665475"/>
    <n v="0"/>
    <m/>
    <s v="H08031-JIM"/>
    <m/>
    <m/>
    <s v="S0362747"/>
  </r>
  <r>
    <x v="575"/>
    <n v="10000"/>
    <n v="10000"/>
    <d v="2025-04-14T00:00:00"/>
    <s v="502LAUGH"/>
    <s v=" 8:37:48 am"/>
    <n v="10620258104"/>
    <m/>
    <x v="0"/>
    <s v="Yes"/>
    <x v="1"/>
    <x v="1"/>
    <s v="PM21"/>
    <s v="LIM JIA FAN"/>
    <n v="195"/>
    <m/>
    <m/>
    <d v="2025-04-10T00:00:00"/>
    <m/>
    <n v="36"/>
    <n v="7020"/>
    <s v="PE"/>
    <s v="5180-5473-FT0001"/>
    <n v="0"/>
    <n v="5000"/>
    <n v="2020"/>
    <n v="0"/>
    <n v="0"/>
    <n v="0"/>
    <m/>
    <m/>
    <n v="0"/>
    <m/>
    <m/>
    <m/>
    <m/>
    <m/>
    <m/>
    <m/>
    <m/>
    <x v="437"/>
    <x v="1"/>
    <x v="1"/>
    <m/>
    <n v="0"/>
    <n v="0"/>
    <n v="0"/>
    <n v="0"/>
    <n v="0"/>
    <n v="0"/>
    <m/>
    <m/>
    <m/>
    <s v="No"/>
    <s v="W665476"/>
    <n v="0"/>
    <m/>
    <s v="H08031-JIM"/>
    <m/>
    <m/>
    <s v="S0362748"/>
  </r>
  <r>
    <x v="576"/>
    <n v="10000"/>
    <n v="10000"/>
    <d v="2025-04-11T00:00:00"/>
    <s v="502LAUGH"/>
    <d v="1899-12-30T11:36:13"/>
    <s v="4111520U5"/>
    <m/>
    <x v="0"/>
    <s v="Yes"/>
    <x v="25"/>
    <x v="21"/>
    <s v="PP05"/>
    <s v="WONG KIM FATT"/>
    <n v="20000"/>
    <m/>
    <m/>
    <d v="2025-04-10T00:00:00"/>
    <m/>
    <n v="1"/>
    <n v="20000"/>
    <s v="PE"/>
    <s v="250-6222-000001"/>
    <n v="0"/>
    <n v="20000"/>
    <n v="0"/>
    <n v="0"/>
    <n v="0"/>
    <n v="0"/>
    <m/>
    <m/>
    <n v="0"/>
    <m/>
    <m/>
    <m/>
    <m/>
    <m/>
    <m/>
    <m/>
    <m/>
    <x v="438"/>
    <x v="29"/>
    <x v="29"/>
    <m/>
    <n v="0"/>
    <n v="0"/>
    <n v="0"/>
    <n v="0"/>
    <n v="0"/>
    <n v="0"/>
    <m/>
    <m/>
    <m/>
    <s v="No"/>
    <s v="W664856"/>
    <n v="0"/>
    <m/>
    <s v="J10025"/>
    <m/>
    <m/>
    <s v="S0362749"/>
  </r>
  <r>
    <x v="577"/>
    <n v="10000"/>
    <n v="10000"/>
    <d v="2025-04-11T00:00:00"/>
    <s v="502LAUGH"/>
    <s v=" 2:04:15 pm"/>
    <s v="5011704U5"/>
    <m/>
    <x v="0"/>
    <s v="Yes"/>
    <x v="26"/>
    <x v="22"/>
    <s v="PS13"/>
    <s v="YEE CHENG MENG"/>
    <n v="25000"/>
    <m/>
    <m/>
    <d v="2025-04-10T00:00:00"/>
    <m/>
    <n v="2"/>
    <n v="50000"/>
    <s v="PE"/>
    <s v="260-6167-000001"/>
    <n v="0"/>
    <n v="50000"/>
    <n v="0"/>
    <n v="0"/>
    <n v="0"/>
    <n v="0"/>
    <m/>
    <m/>
    <n v="0"/>
    <m/>
    <m/>
    <m/>
    <m/>
    <m/>
    <m/>
    <m/>
    <m/>
    <x v="439"/>
    <x v="29"/>
    <x v="29"/>
    <m/>
    <n v="0"/>
    <n v="0"/>
    <n v="0"/>
    <n v="0"/>
    <n v="0"/>
    <n v="0"/>
    <m/>
    <m/>
    <m/>
    <s v="No"/>
    <s v="W664860"/>
    <n v="0"/>
    <m/>
    <s v="J10025"/>
    <m/>
    <m/>
    <s v="S0362749"/>
  </r>
  <r>
    <x v="578"/>
    <n v="10000"/>
    <n v="10000"/>
    <d v="2025-04-11T00:00:00"/>
    <s v="502LAUGH"/>
    <s v=" 8:33:30 am"/>
    <s v="J00WA6960"/>
    <m/>
    <x v="0"/>
    <s v="Yes"/>
    <x v="28"/>
    <x v="23"/>
    <s v="PM26"/>
    <s v="TAN AIK KEONG"/>
    <n v="10000"/>
    <m/>
    <m/>
    <d v="2025-04-10T00:00:00"/>
    <m/>
    <n v="1"/>
    <n v="10000"/>
    <s v="PE"/>
    <s v="250-5329-000001"/>
    <n v="0"/>
    <n v="10000"/>
    <n v="0"/>
    <n v="0"/>
    <n v="0"/>
    <n v="0"/>
    <m/>
    <m/>
    <n v="0"/>
    <m/>
    <m/>
    <m/>
    <m/>
    <m/>
    <m/>
    <m/>
    <m/>
    <x v="440"/>
    <x v="29"/>
    <x v="29"/>
    <m/>
    <n v="0"/>
    <n v="0"/>
    <n v="0"/>
    <n v="0"/>
    <n v="0"/>
    <n v="0"/>
    <m/>
    <m/>
    <m/>
    <s v="No"/>
    <s v="W665037"/>
    <n v="0"/>
    <m/>
    <s v="J10025"/>
    <m/>
    <m/>
    <s v="S0362750"/>
  </r>
  <r>
    <x v="579"/>
    <n v="10000"/>
    <n v="10000"/>
    <d v="2025-04-10T00:00:00"/>
    <s v="502LAUGH"/>
    <s v=" 1:22:28 pm"/>
    <s v="4103007U5"/>
    <m/>
    <x v="0"/>
    <s v="Yes"/>
    <x v="11"/>
    <x v="11"/>
    <s v="PM09"/>
    <s v="PANG JING FULL"/>
    <n v="34"/>
    <m/>
    <m/>
    <d v="2025-04-10T00:00:00"/>
    <m/>
    <n v="6"/>
    <n v="204"/>
    <s v="PE"/>
    <s v="L001-772785-00000003"/>
    <n v="0"/>
    <n v="200"/>
    <n v="4"/>
    <n v="0"/>
    <n v="0"/>
    <n v="0"/>
    <m/>
    <m/>
    <n v="0"/>
    <m/>
    <m/>
    <m/>
    <m/>
    <m/>
    <m/>
    <m/>
    <m/>
    <x v="376"/>
    <x v="10"/>
    <x v="10"/>
    <m/>
    <n v="0"/>
    <n v="0"/>
    <n v="0"/>
    <n v="0"/>
    <n v="0"/>
    <n v="0"/>
    <m/>
    <m/>
    <m/>
    <s v="No"/>
    <s v="W664864"/>
    <n v="0"/>
    <m/>
    <s v="W23041-TH"/>
    <m/>
    <m/>
    <s v="ZSA101799"/>
  </r>
  <r>
    <x v="580"/>
    <n v="10000"/>
    <n v="10000"/>
    <d v="2025-04-28T00:00:00"/>
    <s v="502LAUGH"/>
    <s v=" 8:42:31 am"/>
    <n v="10620258101"/>
    <m/>
    <x v="0"/>
    <s v="Yes"/>
    <x v="1"/>
    <x v="1"/>
    <s v="PM21"/>
    <s v="LIM JIA FAN"/>
    <n v="54"/>
    <m/>
    <m/>
    <d v="2025-04-10T00:00:00"/>
    <m/>
    <n v="176"/>
    <n v="9504"/>
    <s v="PE"/>
    <s v="T0A86-80005-FT0001"/>
    <n v="0"/>
    <n v="80000"/>
    <n v="-70496"/>
    <n v="0"/>
    <n v="0"/>
    <n v="0"/>
    <m/>
    <m/>
    <n v="0"/>
    <m/>
    <m/>
    <m/>
    <m/>
    <m/>
    <m/>
    <m/>
    <m/>
    <x v="441"/>
    <x v="20"/>
    <x v="20"/>
    <m/>
    <n v="0"/>
    <n v="0"/>
    <n v="0"/>
    <n v="0"/>
    <n v="0"/>
    <n v="0"/>
    <m/>
    <m/>
    <m/>
    <s v="No"/>
    <s v="W665699"/>
    <n v="0"/>
    <m/>
    <s v="H08031-JIM-M"/>
    <m/>
    <m/>
    <s v="S0362933"/>
  </r>
  <r>
    <x v="581"/>
    <n v="10000"/>
    <n v="10000"/>
    <d v="2025-04-28T00:00:00"/>
    <s v="502LAUGH"/>
    <s v=" 8:41:23 am"/>
    <n v="10620258100"/>
    <m/>
    <x v="0"/>
    <s v="Yes"/>
    <x v="1"/>
    <x v="1"/>
    <s v="PM21"/>
    <s v="LIM JIA FAN"/>
    <n v="569"/>
    <m/>
    <m/>
    <d v="2025-04-10T00:00:00"/>
    <m/>
    <n v="176"/>
    <n v="100144"/>
    <s v="PE"/>
    <s v="E5Z02-80008-FT0001"/>
    <n v="0"/>
    <n v="80000"/>
    <n v="20144"/>
    <n v="0"/>
    <n v="0"/>
    <n v="0"/>
    <m/>
    <m/>
    <n v="0"/>
    <m/>
    <m/>
    <m/>
    <m/>
    <m/>
    <m/>
    <m/>
    <m/>
    <x v="139"/>
    <x v="20"/>
    <x v="20"/>
    <m/>
    <n v="0"/>
    <n v="0"/>
    <n v="0"/>
    <n v="0"/>
    <n v="0"/>
    <n v="0"/>
    <m/>
    <m/>
    <m/>
    <s v="No"/>
    <s v="W665495"/>
    <n v="0"/>
    <m/>
    <s v="H08031-JIM-M"/>
    <m/>
    <m/>
    <s v="S0362938"/>
  </r>
  <r>
    <x v="582"/>
    <n v="10000"/>
    <n v="10000"/>
    <d v="2025-05-05T00:00:00"/>
    <s v="502LAUGH"/>
    <d v="1899-12-30T11:37:21"/>
    <n v="10620258104"/>
    <m/>
    <x v="0"/>
    <s v="Yes"/>
    <x v="1"/>
    <x v="1"/>
    <s v="PM21"/>
    <s v="LIM JIA FAN"/>
    <n v="285"/>
    <m/>
    <m/>
    <d v="2025-04-10T00:00:00"/>
    <m/>
    <n v="176"/>
    <n v="50160"/>
    <s v="PE"/>
    <s v="7FP45-80001-FT0001"/>
    <n v="0"/>
    <n v="40000"/>
    <n v="10160"/>
    <n v="0"/>
    <n v="0"/>
    <n v="0"/>
    <m/>
    <m/>
    <n v="0"/>
    <m/>
    <m/>
    <m/>
    <m/>
    <m/>
    <m/>
    <m/>
    <m/>
    <x v="442"/>
    <x v="20"/>
    <x v="20"/>
    <m/>
    <n v="0"/>
    <n v="0"/>
    <n v="0"/>
    <n v="0"/>
    <n v="0"/>
    <n v="0"/>
    <m/>
    <m/>
    <m/>
    <s v="No"/>
    <s v="W665975"/>
    <n v="0"/>
    <m/>
    <s v="H08031-JIM-M"/>
    <m/>
    <m/>
    <s v="S0362943"/>
  </r>
  <r>
    <x v="583"/>
    <n v="10000"/>
    <n v="10000"/>
    <d v="2025-05-05T00:00:00"/>
    <s v="502LAUGH"/>
    <d v="1899-12-30T11:37:21"/>
    <n v="1062058100"/>
    <m/>
    <x v="0"/>
    <s v="Yes"/>
    <x v="1"/>
    <x v="1"/>
    <s v="PM21"/>
    <s v="LIM JIA FAN"/>
    <n v="115"/>
    <m/>
    <m/>
    <d v="2025-04-10T00:00:00"/>
    <m/>
    <n v="264"/>
    <n v="30360"/>
    <s v="PE"/>
    <s v="7FP13-80001-FT0001"/>
    <n v="0"/>
    <n v="20000"/>
    <n v="10360"/>
    <n v="0"/>
    <n v="0"/>
    <n v="0"/>
    <m/>
    <m/>
    <n v="0"/>
    <m/>
    <m/>
    <m/>
    <m/>
    <m/>
    <m/>
    <m/>
    <m/>
    <x v="443"/>
    <x v="20"/>
    <x v="20"/>
    <m/>
    <n v="0"/>
    <n v="0"/>
    <n v="0"/>
    <n v="0"/>
    <n v="0"/>
    <n v="0"/>
    <m/>
    <m/>
    <m/>
    <s v="No"/>
    <s v="W665977"/>
    <n v="0"/>
    <m/>
    <s v="H08031-JIM-M"/>
    <m/>
    <m/>
    <s v="S0362946"/>
  </r>
  <r>
    <x v="531"/>
    <n v="10000"/>
    <n v="30000"/>
    <d v="2025-04-10T00:00:00"/>
    <s v="502LAUGH"/>
    <s v=" 1:49:13 pm"/>
    <n v="59470"/>
    <m/>
    <x v="1"/>
    <s v="Yes"/>
    <x v="29"/>
    <x v="19"/>
    <s v="QM54"/>
    <s v="TAN SWEE LENG"/>
    <n v="36750"/>
    <m/>
    <m/>
    <d v="2025-04-10T00:00:00"/>
    <m/>
    <n v="6"/>
    <n v="220500"/>
    <s v="PE"/>
    <s v="MT-1000241-910RE0002"/>
    <n v="0"/>
    <n v="220500"/>
    <n v="0"/>
    <n v="0"/>
    <n v="0"/>
    <n v="0"/>
    <m/>
    <m/>
    <n v="0"/>
    <m/>
    <m/>
    <m/>
    <m/>
    <m/>
    <m/>
    <m/>
    <m/>
    <x v="387"/>
    <x v="4"/>
    <x v="4"/>
    <m/>
    <n v="0"/>
    <n v="0"/>
    <n v="0"/>
    <n v="0"/>
    <n v="0"/>
    <n v="0"/>
    <m/>
    <m/>
    <m/>
    <s v="No"/>
    <s v="W664866"/>
    <n v="0"/>
    <m/>
    <s v="Z26002"/>
    <m/>
    <m/>
    <s v="S0362956"/>
  </r>
  <r>
    <x v="584"/>
    <n v="10000"/>
    <n v="10000"/>
    <d v="2025-04-17T00:00:00"/>
    <s v="502LAUGH"/>
    <d v="1899-12-30T11:08:21"/>
    <s v="3082509U9/405172525"/>
    <m/>
    <x v="0"/>
    <s v="Yes"/>
    <x v="0"/>
    <x v="0"/>
    <s v="PP24"/>
    <s v="HO HON SENG"/>
    <n v="500"/>
    <m/>
    <m/>
    <d v="2025-04-10T00:00:00"/>
    <m/>
    <n v="1"/>
    <n v="500"/>
    <s v="PE"/>
    <n v="190023590001"/>
    <n v="0"/>
    <n v="500"/>
    <n v="0"/>
    <n v="0"/>
    <n v="0"/>
    <n v="0"/>
    <m/>
    <m/>
    <n v="0"/>
    <m/>
    <m/>
    <m/>
    <m/>
    <m/>
    <m/>
    <m/>
    <m/>
    <x v="444"/>
    <x v="15"/>
    <x v="15"/>
    <m/>
    <n v="0"/>
    <n v="0"/>
    <n v="0"/>
    <n v="0"/>
    <n v="0"/>
    <n v="0"/>
    <m/>
    <m/>
    <m/>
    <s v="No"/>
    <s v="W665225"/>
    <n v="0"/>
    <m/>
    <s v="I09109"/>
    <m/>
    <m/>
    <s v="S0363027"/>
  </r>
  <r>
    <x v="585"/>
    <n v="10000"/>
    <n v="10000"/>
    <d v="2025-04-11T00:00:00"/>
    <s v="502LAUGH"/>
    <s v=" 8:36:37 am"/>
    <s v="J00WT7100"/>
    <m/>
    <x v="0"/>
    <s v="Yes"/>
    <x v="18"/>
    <x v="17"/>
    <s v="PM17"/>
    <s v="NG SWEE CHEA"/>
    <n v="1750"/>
    <m/>
    <m/>
    <d v="2025-04-10T00:00:00"/>
    <m/>
    <n v="4"/>
    <n v="7000"/>
    <s v="PE"/>
    <n v="5000514990001"/>
    <n v="0"/>
    <n v="5000"/>
    <n v="2000"/>
    <n v="0"/>
    <n v="0"/>
    <n v="0"/>
    <m/>
    <m/>
    <n v="0"/>
    <m/>
    <m/>
    <m/>
    <m/>
    <m/>
    <m/>
    <m/>
    <m/>
    <x v="403"/>
    <x v="11"/>
    <x v="11"/>
    <m/>
    <n v="0"/>
    <n v="0"/>
    <n v="0"/>
    <n v="0"/>
    <n v="0"/>
    <n v="0"/>
    <m/>
    <m/>
    <m/>
    <s v="No"/>
    <s v="W664868"/>
    <n v="0"/>
    <m/>
    <s v="B02083"/>
    <m/>
    <m/>
    <s v="S0363033"/>
  </r>
  <r>
    <x v="585"/>
    <n v="10000"/>
    <n v="20000"/>
    <d v="2025-04-11T00:00:00"/>
    <s v="502LAUGH"/>
    <s v=" 8:36:37 am"/>
    <s v="J00WT7100"/>
    <m/>
    <x v="1"/>
    <s v="Yes"/>
    <x v="17"/>
    <x v="16"/>
    <s v="PM11"/>
    <s v="TEE MENG CHAI"/>
    <n v="1167"/>
    <m/>
    <m/>
    <d v="2025-04-10T00:00:00"/>
    <m/>
    <n v="6"/>
    <n v="7002"/>
    <s v="PE"/>
    <n v="5000514990001"/>
    <n v="0"/>
    <n v="5000"/>
    <n v="2002"/>
    <n v="0"/>
    <n v="0"/>
    <n v="0"/>
    <m/>
    <m/>
    <n v="0"/>
    <m/>
    <m/>
    <m/>
    <m/>
    <m/>
    <m/>
    <m/>
    <m/>
    <x v="403"/>
    <x v="11"/>
    <x v="11"/>
    <m/>
    <n v="0"/>
    <n v="0"/>
    <n v="0"/>
    <n v="0"/>
    <n v="0"/>
    <n v="0"/>
    <m/>
    <m/>
    <m/>
    <s v="No"/>
    <s v="W664868"/>
    <n v="0"/>
    <m/>
    <s v="B02083"/>
    <m/>
    <m/>
    <s v="S0363033"/>
  </r>
  <r>
    <x v="586"/>
    <n v="10000"/>
    <n v="10000"/>
    <d v="2025-04-11T00:00:00"/>
    <s v="502LAUGH"/>
    <s v=" 8:35:25 am"/>
    <s v="J00WT7100"/>
    <m/>
    <x v="0"/>
    <s v="Yes"/>
    <x v="18"/>
    <x v="17"/>
    <s v="PM17"/>
    <s v="NG SWEE CHEA"/>
    <n v="1750"/>
    <m/>
    <m/>
    <d v="2025-04-10T00:00:00"/>
    <m/>
    <n v="4"/>
    <n v="7000"/>
    <s v="PE"/>
    <n v="5000579720001"/>
    <n v="0"/>
    <n v="5000"/>
    <n v="2000"/>
    <n v="0"/>
    <n v="0"/>
    <n v="0"/>
    <m/>
    <m/>
    <n v="0"/>
    <m/>
    <m/>
    <m/>
    <m/>
    <m/>
    <m/>
    <m/>
    <m/>
    <x v="445"/>
    <x v="11"/>
    <x v="11"/>
    <m/>
    <n v="0"/>
    <n v="0"/>
    <n v="0"/>
    <n v="0"/>
    <n v="0"/>
    <n v="0"/>
    <m/>
    <m/>
    <m/>
    <s v="No"/>
    <s v="W664869"/>
    <n v="0"/>
    <m/>
    <s v="B02083"/>
    <m/>
    <m/>
    <s v="S0363033"/>
  </r>
  <r>
    <x v="586"/>
    <n v="10000"/>
    <n v="20000"/>
    <d v="2025-04-11T00:00:00"/>
    <s v="502LAUGH"/>
    <s v=" 8:35:25 am"/>
    <s v="J00WT7100"/>
    <m/>
    <x v="1"/>
    <s v="Yes"/>
    <x v="17"/>
    <x v="16"/>
    <s v="PM11"/>
    <s v="TEE MENG CHAI"/>
    <n v="1167"/>
    <m/>
    <m/>
    <d v="2025-04-10T00:00:00"/>
    <m/>
    <n v="6"/>
    <n v="7002"/>
    <s v="PE"/>
    <n v="5000579720001"/>
    <n v="0"/>
    <n v="5000"/>
    <n v="2002"/>
    <n v="0"/>
    <n v="0"/>
    <n v="0"/>
    <m/>
    <m/>
    <n v="0"/>
    <m/>
    <m/>
    <m/>
    <m/>
    <m/>
    <m/>
    <m/>
    <m/>
    <x v="445"/>
    <x v="11"/>
    <x v="11"/>
    <m/>
    <n v="0"/>
    <n v="0"/>
    <n v="0"/>
    <n v="0"/>
    <n v="0"/>
    <n v="0"/>
    <m/>
    <m/>
    <m/>
    <s v="No"/>
    <s v="W664869"/>
    <n v="0"/>
    <m/>
    <s v="B02083"/>
    <m/>
    <m/>
    <s v="S0363033"/>
  </r>
  <r>
    <x v="587"/>
    <n v="10000"/>
    <n v="10000"/>
    <d v="2025-04-11T00:00:00"/>
    <s v="502LAUGH"/>
    <s v=" 8:35:25 am"/>
    <s v="J00WT7100"/>
    <m/>
    <x v="0"/>
    <s v="Yes"/>
    <x v="18"/>
    <x v="17"/>
    <s v="PM17"/>
    <s v="NG SWEE CHEA"/>
    <n v="1750"/>
    <m/>
    <m/>
    <d v="2025-04-10T00:00:00"/>
    <m/>
    <n v="4"/>
    <n v="7000"/>
    <s v="PE"/>
    <n v="5000635410001"/>
    <n v="0"/>
    <n v="5000"/>
    <n v="2000"/>
    <n v="0"/>
    <n v="0"/>
    <n v="0"/>
    <m/>
    <m/>
    <n v="0"/>
    <m/>
    <m/>
    <m/>
    <m/>
    <m/>
    <m/>
    <m/>
    <m/>
    <x v="446"/>
    <x v="11"/>
    <x v="11"/>
    <m/>
    <n v="0"/>
    <n v="0"/>
    <n v="0"/>
    <n v="0"/>
    <n v="0"/>
    <n v="0"/>
    <m/>
    <m/>
    <m/>
    <s v="No"/>
    <s v="W664870"/>
    <n v="0"/>
    <m/>
    <s v="B02083"/>
    <m/>
    <m/>
    <s v="S0363033"/>
  </r>
  <r>
    <x v="587"/>
    <n v="10000"/>
    <n v="20000"/>
    <d v="2025-04-11T00:00:00"/>
    <s v="502LAUGH"/>
    <s v=" 8:35:25 am"/>
    <s v="J00WT7100"/>
    <m/>
    <x v="1"/>
    <s v="Yes"/>
    <x v="17"/>
    <x v="16"/>
    <s v="PM11"/>
    <s v="TEE MENG CHAI"/>
    <n v="1167"/>
    <m/>
    <m/>
    <d v="2025-04-10T00:00:00"/>
    <m/>
    <n v="6"/>
    <n v="7002"/>
    <s v="PE"/>
    <n v="5000635410001"/>
    <n v="0"/>
    <n v="5000"/>
    <n v="2002"/>
    <n v="0"/>
    <n v="0"/>
    <n v="0"/>
    <m/>
    <m/>
    <n v="0"/>
    <m/>
    <m/>
    <m/>
    <m/>
    <m/>
    <m/>
    <m/>
    <m/>
    <x v="446"/>
    <x v="11"/>
    <x v="11"/>
    <m/>
    <n v="0"/>
    <n v="0"/>
    <n v="0"/>
    <n v="0"/>
    <n v="0"/>
    <n v="0"/>
    <m/>
    <m/>
    <m/>
    <s v="No"/>
    <s v="W664870"/>
    <n v="0"/>
    <m/>
    <s v="B02083"/>
    <m/>
    <m/>
    <s v="S0363033"/>
  </r>
  <r>
    <x v="588"/>
    <n v="10000"/>
    <n v="10000"/>
    <d v="2025-04-14T00:00:00"/>
    <s v="502LAUGH"/>
    <d v="1899-12-30T10:35:19"/>
    <s v="J00WT7100"/>
    <m/>
    <x v="0"/>
    <s v="Yes"/>
    <x v="18"/>
    <x v="17"/>
    <s v="PM17"/>
    <s v="NG SWEE CHEA"/>
    <n v="21000"/>
    <m/>
    <m/>
    <d v="2025-04-10T00:00:00"/>
    <m/>
    <n v="4"/>
    <n v="84000"/>
    <s v="PE"/>
    <n v="5000580750001"/>
    <n v="0"/>
    <n v="78000"/>
    <n v="6000"/>
    <n v="0"/>
    <n v="0"/>
    <n v="0"/>
    <m/>
    <m/>
    <n v="0"/>
    <m/>
    <m/>
    <m/>
    <m/>
    <m/>
    <m/>
    <m/>
    <m/>
    <x v="447"/>
    <x v="11"/>
    <x v="11"/>
    <m/>
    <n v="0"/>
    <n v="0"/>
    <n v="0"/>
    <n v="0"/>
    <n v="0"/>
    <n v="0"/>
    <m/>
    <m/>
    <m/>
    <s v="No"/>
    <s v="W665041"/>
    <n v="0"/>
    <m/>
    <s v="B02083"/>
    <m/>
    <m/>
    <s v="S0363034"/>
  </r>
  <r>
    <x v="589"/>
    <n v="10000"/>
    <n v="10000"/>
    <d v="2025-04-15T00:00:00"/>
    <s v="502LAUGH"/>
    <s v=" 8:28:46 am"/>
    <s v="M0B7C2220/2101818U5"/>
    <m/>
    <x v="0"/>
    <s v="Yes"/>
    <x v="1"/>
    <x v="1"/>
    <s v="PM16"/>
    <s v="TEO KAH JUN"/>
    <n v="123"/>
    <m/>
    <m/>
    <d v="2025-04-10T00:00:00"/>
    <m/>
    <n v="24"/>
    <n v="2952"/>
    <s v="PE"/>
    <s v="86.B9480001"/>
    <n v="0"/>
    <n v="20000"/>
    <n v="-17048"/>
    <n v="0"/>
    <n v="0"/>
    <n v="0"/>
    <m/>
    <m/>
    <n v="0"/>
    <m/>
    <m/>
    <m/>
    <m/>
    <m/>
    <m/>
    <m/>
    <m/>
    <x v="126"/>
    <x v="45"/>
    <x v="45"/>
    <m/>
    <n v="0"/>
    <n v="0"/>
    <n v="0"/>
    <n v="0"/>
    <n v="0"/>
    <n v="0"/>
    <m/>
    <m/>
    <m/>
    <s v="No"/>
    <s v="W665049"/>
    <n v="0"/>
    <m/>
    <s v="T20390-PMI"/>
    <m/>
    <m/>
    <s v="S0363046"/>
  </r>
  <r>
    <x v="462"/>
    <n v="10000"/>
    <n v="20000"/>
    <d v="2025-04-14T00:00:00"/>
    <s v="502LAUGH"/>
    <s v=" 8:34:36 am"/>
    <s v="M0BRZ2280990"/>
    <s v="DC30739"/>
    <x v="1"/>
    <s v="No"/>
    <x v="3"/>
    <x v="3"/>
    <s v="PM74"/>
    <s v="YONG CHEE SOON"/>
    <n v="72"/>
    <m/>
    <m/>
    <d v="2025-04-11T00:00:00"/>
    <m/>
    <n v="154"/>
    <n v="11088"/>
    <s v="PE"/>
    <s v="F9K08-800030001"/>
    <n v="0"/>
    <n v="0"/>
    <n v="0"/>
    <n v="0"/>
    <n v="0"/>
    <n v="0"/>
    <m/>
    <m/>
    <n v="0"/>
    <m/>
    <m/>
    <m/>
    <s v="No"/>
    <n v="0"/>
    <s v="No"/>
    <m/>
    <m/>
    <x v="356"/>
    <x v="1"/>
    <x v="1"/>
    <m/>
    <n v="0"/>
    <n v="0"/>
    <n v="0"/>
    <n v="0"/>
    <n v="0"/>
    <n v="0"/>
    <m/>
    <m/>
    <m/>
    <s v="No"/>
    <m/>
    <m/>
    <m/>
    <s v="H08031-JIM"/>
    <m/>
    <m/>
    <s v="S0361901"/>
  </r>
  <r>
    <x v="463"/>
    <n v="10000"/>
    <n v="20000"/>
    <d v="2025-04-14T00:00:00"/>
    <s v="502LAUGH"/>
    <s v=" 8:37:48 am"/>
    <s v="M0BRZ2280990"/>
    <s v="FDC30764"/>
    <x v="1"/>
    <s v="No"/>
    <x v="3"/>
    <x v="3"/>
    <s v="PM74"/>
    <s v="YONG CHEE SOON"/>
    <n v="2320"/>
    <m/>
    <m/>
    <d v="2025-04-11T00:00:00"/>
    <m/>
    <n v="25"/>
    <n v="58000"/>
    <s v="PE"/>
    <s v="4UU95-80014-FT0001"/>
    <n v="0"/>
    <n v="0"/>
    <n v="0"/>
    <n v="0"/>
    <n v="0"/>
    <n v="0"/>
    <m/>
    <m/>
    <n v="0"/>
    <m/>
    <m/>
    <m/>
    <s v="No"/>
    <n v="0"/>
    <s v="No"/>
    <m/>
    <m/>
    <x v="357"/>
    <x v="1"/>
    <x v="1"/>
    <m/>
    <n v="0"/>
    <n v="0"/>
    <n v="0"/>
    <n v="0"/>
    <n v="0"/>
    <n v="0"/>
    <m/>
    <m/>
    <m/>
    <s v="No"/>
    <m/>
    <m/>
    <m/>
    <s v="H08031-JIM"/>
    <m/>
    <m/>
    <s v="S0361903"/>
  </r>
  <r>
    <x v="464"/>
    <n v="10000"/>
    <n v="20000"/>
    <d v="2025-04-14T00:00:00"/>
    <s v="502LAUGH"/>
    <s v=" 8:34:36 am"/>
    <s v="M0BUP6250"/>
    <s v="DC23944"/>
    <x v="1"/>
    <s v="No"/>
    <x v="3"/>
    <x v="3"/>
    <s v="PM74"/>
    <s v="YONG CHEE SOON"/>
    <n v="429"/>
    <m/>
    <m/>
    <d v="2025-04-11T00:00:00"/>
    <m/>
    <n v="168"/>
    <n v="72072"/>
    <s v="PE"/>
    <s v="5180-5276-FT0001"/>
    <n v="0"/>
    <n v="0"/>
    <n v="0"/>
    <n v="0"/>
    <n v="0"/>
    <n v="0"/>
    <m/>
    <m/>
    <n v="0"/>
    <m/>
    <m/>
    <m/>
    <s v="No"/>
    <n v="0"/>
    <s v="No"/>
    <m/>
    <m/>
    <x v="358"/>
    <x v="1"/>
    <x v="1"/>
    <m/>
    <n v="0"/>
    <n v="0"/>
    <n v="0"/>
    <n v="0"/>
    <n v="0"/>
    <n v="0"/>
    <m/>
    <m/>
    <m/>
    <s v="No"/>
    <m/>
    <m/>
    <m/>
    <s v="H08031-JIM"/>
    <m/>
    <m/>
    <s v="S0361904"/>
  </r>
  <r>
    <x v="590"/>
    <n v="10000"/>
    <n v="10000"/>
    <d v="2025-04-11T00:00:00"/>
    <s v="502LAUGH"/>
    <s v=" 9:38:52 am"/>
    <s v="M0BUE5730"/>
    <s v="SC30898S"/>
    <x v="0"/>
    <s v="No"/>
    <x v="11"/>
    <x v="11"/>
    <s v="PM09"/>
    <s v="PANG JING FULL"/>
    <n v="4500"/>
    <m/>
    <m/>
    <d v="2025-04-11T00:00:00"/>
    <m/>
    <n v="4"/>
    <n v="18000"/>
    <s v="PE"/>
    <s v="2063-772785-046-0003"/>
    <n v="0"/>
    <n v="0"/>
    <n v="0"/>
    <n v="0"/>
    <n v="0"/>
    <n v="0"/>
    <m/>
    <m/>
    <n v="0"/>
    <m/>
    <m/>
    <m/>
    <s v="No"/>
    <n v="0"/>
    <s v="No"/>
    <m/>
    <m/>
    <x v="448"/>
    <x v="10"/>
    <x v="10"/>
    <m/>
    <n v="0"/>
    <n v="0"/>
    <n v="0"/>
    <n v="0"/>
    <n v="0"/>
    <n v="0"/>
    <m/>
    <m/>
    <m/>
    <s v="No"/>
    <m/>
    <m/>
    <m/>
    <s v="W23041-TH"/>
    <m/>
    <m/>
    <s v="H0064922"/>
  </r>
  <r>
    <x v="466"/>
    <n v="10000"/>
    <n v="20000"/>
    <d v="2025-04-14T00:00:00"/>
    <s v="502LAUGH"/>
    <s v=" 8:34:36 am"/>
    <s v="M0BUP6250"/>
    <s v="DC23944"/>
    <x v="1"/>
    <s v="No"/>
    <x v="3"/>
    <x v="3"/>
    <s v="PM74"/>
    <s v="YONG CHEE SOON"/>
    <n v="179"/>
    <m/>
    <m/>
    <d v="2025-04-11T00:00:00"/>
    <m/>
    <n v="168"/>
    <n v="30072"/>
    <s v="PE"/>
    <s v="5189-80960001"/>
    <n v="0"/>
    <n v="0"/>
    <n v="0"/>
    <n v="0"/>
    <n v="0"/>
    <n v="0"/>
    <m/>
    <m/>
    <n v="0"/>
    <m/>
    <m/>
    <m/>
    <s v="No"/>
    <n v="0"/>
    <s v="No"/>
    <m/>
    <m/>
    <x v="359"/>
    <x v="1"/>
    <x v="1"/>
    <m/>
    <n v="0"/>
    <n v="0"/>
    <n v="0"/>
    <n v="0"/>
    <n v="0"/>
    <n v="0"/>
    <m/>
    <m/>
    <m/>
    <s v="No"/>
    <m/>
    <m/>
    <m/>
    <s v="H08031-JIM"/>
    <m/>
    <m/>
    <s v="S0362753"/>
  </r>
  <r>
    <x v="533"/>
    <n v="10000"/>
    <n v="20000"/>
    <d v="2025-04-14T00:00:00"/>
    <s v="502LAUGH"/>
    <s v=" 8:39:49 am"/>
    <n v="10620258104"/>
    <s v="FDC30934"/>
    <x v="1"/>
    <s v="No"/>
    <x v="3"/>
    <x v="3"/>
    <s v="PM74"/>
    <s v="YONG CHEE SOON"/>
    <n v="1467"/>
    <m/>
    <m/>
    <d v="2025-04-11T00:00:00"/>
    <m/>
    <n v="15"/>
    <n v="22005"/>
    <s v="PE"/>
    <s v="CZ630-800110001"/>
    <n v="0"/>
    <n v="0"/>
    <n v="0"/>
    <n v="0"/>
    <n v="0"/>
    <n v="0"/>
    <m/>
    <m/>
    <n v="0"/>
    <m/>
    <m/>
    <m/>
    <s v="No"/>
    <n v="0"/>
    <s v="No"/>
    <m/>
    <m/>
    <x v="411"/>
    <x v="1"/>
    <x v="1"/>
    <m/>
    <n v="0"/>
    <n v="0"/>
    <n v="0"/>
    <n v="0"/>
    <n v="0"/>
    <n v="0"/>
    <m/>
    <m/>
    <m/>
    <s v="No"/>
    <m/>
    <m/>
    <m/>
    <s v="H08031-JIM"/>
    <m/>
    <m/>
    <s v="S0362754"/>
  </r>
  <r>
    <x v="467"/>
    <n v="10000"/>
    <n v="20000"/>
    <d v="2025-04-14T00:00:00"/>
    <s v="502LAUGH"/>
    <s v=" 8:31:02 am"/>
    <s v="M0BUP6250"/>
    <s v="DC23944"/>
    <x v="1"/>
    <s v="No"/>
    <x v="3"/>
    <x v="3"/>
    <s v="PM74"/>
    <s v="YONG CHEE SOON"/>
    <n v="54"/>
    <m/>
    <m/>
    <d v="2025-04-11T00:00:00"/>
    <m/>
    <n v="168"/>
    <n v="9072"/>
    <s v="PE"/>
    <s v="C9404-800040001"/>
    <n v="0"/>
    <n v="0"/>
    <n v="0"/>
    <n v="0"/>
    <n v="0"/>
    <n v="0"/>
    <m/>
    <m/>
    <n v="0"/>
    <m/>
    <m/>
    <m/>
    <s v="No"/>
    <n v="0"/>
    <s v="No"/>
    <m/>
    <m/>
    <x v="360"/>
    <x v="1"/>
    <x v="1"/>
    <m/>
    <n v="0"/>
    <n v="0"/>
    <n v="0"/>
    <n v="0"/>
    <n v="0"/>
    <n v="0"/>
    <m/>
    <m/>
    <m/>
    <s v="No"/>
    <m/>
    <m/>
    <m/>
    <s v="H08031-JIM"/>
    <m/>
    <m/>
    <s v="S0362757"/>
  </r>
  <r>
    <x v="468"/>
    <n v="10000"/>
    <n v="20000"/>
    <d v="2025-04-14T00:00:00"/>
    <s v="502LAUGH"/>
    <s v=" 8:39:49 am"/>
    <s v="M0BUP6250"/>
    <s v="FDC30764"/>
    <x v="1"/>
    <s v="No"/>
    <x v="3"/>
    <x v="3"/>
    <s v="PM74"/>
    <s v="YONG CHEE SOON"/>
    <n v="960"/>
    <m/>
    <m/>
    <d v="2025-04-11T00:00:00"/>
    <m/>
    <n v="25"/>
    <n v="24000"/>
    <s v="PE"/>
    <s v="5180-23150001"/>
    <n v="0"/>
    <n v="0"/>
    <n v="0"/>
    <n v="0"/>
    <n v="0"/>
    <n v="0"/>
    <m/>
    <m/>
    <n v="0"/>
    <m/>
    <m/>
    <m/>
    <s v="No"/>
    <n v="0"/>
    <s v="No"/>
    <m/>
    <m/>
    <x v="361"/>
    <x v="1"/>
    <x v="1"/>
    <m/>
    <n v="0"/>
    <n v="0"/>
    <n v="0"/>
    <n v="0"/>
    <n v="0"/>
    <n v="0"/>
    <m/>
    <m/>
    <m/>
    <s v="No"/>
    <m/>
    <m/>
    <m/>
    <s v="H08031-JIM"/>
    <m/>
    <m/>
    <s v="S0362758"/>
  </r>
  <r>
    <x v="469"/>
    <n v="10000"/>
    <n v="20000"/>
    <d v="2025-04-14T00:00:00"/>
    <s v="502LAUGH"/>
    <s v=" 8:34:36 am"/>
    <s v="M0BUP6250"/>
    <s v="DC23944"/>
    <x v="1"/>
    <s v="No"/>
    <x v="3"/>
    <x v="3"/>
    <s v="PM74"/>
    <s v="YONG CHEE SOON"/>
    <n v="108"/>
    <m/>
    <m/>
    <d v="2025-04-11T00:00:00"/>
    <m/>
    <n v="168"/>
    <n v="18144"/>
    <s v="PE"/>
    <s v="C9405-800040001"/>
    <n v="0"/>
    <n v="0"/>
    <n v="0"/>
    <n v="0"/>
    <n v="0"/>
    <n v="0"/>
    <m/>
    <m/>
    <n v="0"/>
    <m/>
    <m/>
    <m/>
    <s v="No"/>
    <n v="0"/>
    <s v="No"/>
    <m/>
    <m/>
    <x v="362"/>
    <x v="75"/>
    <x v="1"/>
    <m/>
    <n v="0"/>
    <n v="0"/>
    <n v="0"/>
    <n v="0"/>
    <n v="0"/>
    <n v="0"/>
    <m/>
    <m/>
    <m/>
    <s v="No"/>
    <m/>
    <m/>
    <m/>
    <s v="H08031-IMS"/>
    <m/>
    <m/>
    <s v="S0362760"/>
  </r>
  <r>
    <x v="591"/>
    <n v="10000"/>
    <n v="10000"/>
    <d v="2025-04-15T00:00:00"/>
    <s v="502LAUGH"/>
    <s v=" 8:41:53 am"/>
    <n v="10620258009"/>
    <s v="DC31448"/>
    <x v="0"/>
    <s v="No"/>
    <x v="1"/>
    <x v="1"/>
    <s v="PM16"/>
    <s v="TEO KAH JUN"/>
    <n v="261"/>
    <m/>
    <m/>
    <d v="2025-04-11T00:00:00"/>
    <m/>
    <n v="192"/>
    <n v="50112"/>
    <s v="PE"/>
    <s v="CZ125-800050001"/>
    <n v="0"/>
    <n v="0"/>
    <n v="0"/>
    <n v="0"/>
    <n v="0"/>
    <n v="0"/>
    <m/>
    <m/>
    <n v="0"/>
    <m/>
    <m/>
    <m/>
    <s v="No"/>
    <n v="0"/>
    <s v="No"/>
    <m/>
    <m/>
    <x v="449"/>
    <x v="79"/>
    <x v="75"/>
    <m/>
    <n v="0"/>
    <n v="0"/>
    <n v="0"/>
    <n v="0"/>
    <n v="0"/>
    <n v="0"/>
    <m/>
    <m/>
    <m/>
    <s v="No"/>
    <m/>
    <m/>
    <m/>
    <s v="H08031-NKG THAI-HPP"/>
    <m/>
    <m/>
    <s v="S0363029"/>
  </r>
  <r>
    <x v="592"/>
    <n v="10000"/>
    <n v="10000"/>
    <d v="2025-04-15T00:00:00"/>
    <s v="502LAUGH"/>
    <s v=" 8:41:53 am"/>
    <n v="10620258009"/>
    <s v="DC31448"/>
    <x v="0"/>
    <s v="No"/>
    <x v="1"/>
    <x v="1"/>
    <s v="PM16"/>
    <s v="TEO KAH JUN"/>
    <n v="261"/>
    <m/>
    <m/>
    <d v="2025-04-11T00:00:00"/>
    <m/>
    <n v="192"/>
    <n v="50112"/>
    <s v="PE"/>
    <s v="3WW90-800010001"/>
    <n v="0"/>
    <n v="0"/>
    <n v="0"/>
    <n v="0"/>
    <n v="0"/>
    <n v="0"/>
    <m/>
    <m/>
    <n v="0"/>
    <m/>
    <m/>
    <m/>
    <s v="No"/>
    <n v="0"/>
    <s v="No"/>
    <m/>
    <m/>
    <x v="450"/>
    <x v="79"/>
    <x v="75"/>
    <m/>
    <n v="0"/>
    <n v="0"/>
    <n v="0"/>
    <n v="0"/>
    <n v="0"/>
    <n v="0"/>
    <m/>
    <m/>
    <m/>
    <s v="No"/>
    <m/>
    <m/>
    <m/>
    <s v="H08031-NKG THAI-HPP"/>
    <m/>
    <m/>
    <s v="S0363029"/>
  </r>
  <r>
    <x v="593"/>
    <n v="10000"/>
    <n v="30000"/>
    <d v="2025-04-15T00:00:00"/>
    <s v="502LAUGH"/>
    <s v=" 5:13:45 pm"/>
    <s v="BXC064-08"/>
    <m/>
    <x v="1"/>
    <s v="Yes"/>
    <x v="31"/>
    <x v="25"/>
    <s v="PM46"/>
    <s v="TAN CHEE CHUN"/>
    <n v="31500"/>
    <m/>
    <m/>
    <d v="2025-04-11T00:00:00"/>
    <m/>
    <n v="2"/>
    <n v="63000"/>
    <s v="PE"/>
    <s v="RR 6X6-BLUE0001"/>
    <n v="0"/>
    <n v="62500"/>
    <n v="500"/>
    <n v="0"/>
    <n v="0"/>
    <n v="0"/>
    <m/>
    <m/>
    <n v="0"/>
    <m/>
    <m/>
    <m/>
    <m/>
    <m/>
    <m/>
    <m/>
    <m/>
    <x v="451"/>
    <x v="25"/>
    <x v="25"/>
    <m/>
    <n v="0"/>
    <n v="0"/>
    <n v="0"/>
    <n v="0"/>
    <n v="0"/>
    <n v="0"/>
    <m/>
    <m/>
    <m/>
    <s v="No"/>
    <s v="W664980"/>
    <n v="0"/>
    <m/>
    <s v="E05203"/>
    <m/>
    <m/>
    <s v="S0355056"/>
  </r>
  <r>
    <x v="594"/>
    <n v="10000"/>
    <n v="10000"/>
    <d v="2025-04-15T00:00:00"/>
    <s v="502LAUGH"/>
    <s v=" 8:25:29 am"/>
    <s v="MOBKV5087"/>
    <m/>
    <x v="0"/>
    <s v="Yes"/>
    <x v="34"/>
    <x v="3"/>
    <s v="PM45"/>
    <s v="TAY CHIN LIONG"/>
    <n v="40000"/>
    <m/>
    <m/>
    <d v="2025-04-11T00:00:00"/>
    <m/>
    <n v="5"/>
    <n v="200000"/>
    <s v="PE"/>
    <s v="R390-439 REV 1.00001"/>
    <n v="0"/>
    <n v="200000"/>
    <n v="0"/>
    <n v="0"/>
    <n v="0"/>
    <n v="0"/>
    <m/>
    <m/>
    <n v="0"/>
    <m/>
    <m/>
    <m/>
    <m/>
    <m/>
    <m/>
    <m/>
    <m/>
    <x v="452"/>
    <x v="3"/>
    <x v="3"/>
    <m/>
    <n v="0"/>
    <n v="0"/>
    <n v="0"/>
    <n v="0"/>
    <n v="0"/>
    <n v="0"/>
    <m/>
    <m/>
    <m/>
    <s v="No"/>
    <s v="W665402"/>
    <n v="0"/>
    <m/>
    <s v="R18131"/>
    <m/>
    <m/>
    <s v="S0356879"/>
  </r>
  <r>
    <x v="595"/>
    <n v="10000"/>
    <n v="20000"/>
    <d v="2025-04-14T00:00:00"/>
    <s v="502LAUGH"/>
    <s v=" 8:19:58 am"/>
    <s v="A431833/JH20240905/XHX24C12A0402/XHX24B18A1408/XHX2501081024"/>
    <m/>
    <x v="0"/>
    <s v="Yes"/>
    <x v="40"/>
    <x v="28"/>
    <s v="PM40"/>
    <s v="NGOI CHUN YONG"/>
    <n v="2000"/>
    <m/>
    <m/>
    <d v="2025-04-11T00:00:00"/>
    <m/>
    <n v="10"/>
    <n v="20000"/>
    <s v="PE"/>
    <s v="TPK-874726-00100001"/>
    <n v="0"/>
    <n v="20000"/>
    <n v="0"/>
    <n v="0"/>
    <n v="0"/>
    <n v="0"/>
    <m/>
    <m/>
    <n v="0"/>
    <m/>
    <m/>
    <m/>
    <m/>
    <m/>
    <m/>
    <m/>
    <m/>
    <x v="453"/>
    <x v="4"/>
    <x v="4"/>
    <m/>
    <n v="0"/>
    <n v="0"/>
    <n v="0"/>
    <n v="0"/>
    <n v="0"/>
    <n v="0"/>
    <m/>
    <m/>
    <m/>
    <s v="No"/>
    <s v="W665115"/>
    <n v="0"/>
    <m/>
    <s v="Z26002"/>
    <m/>
    <m/>
    <s v="S0358423"/>
  </r>
  <r>
    <x v="596"/>
    <n v="10000"/>
    <n v="40000"/>
    <d v="2025-04-14T00:00:00"/>
    <s v="502LAUGH"/>
    <s v=" 8:26:27 am"/>
    <s v="M0BUE5730"/>
    <m/>
    <x v="0"/>
    <s v="Yes"/>
    <x v="11"/>
    <x v="11"/>
    <s v="PM09"/>
    <s v="PANG JING FULL"/>
    <n v="9000"/>
    <m/>
    <m/>
    <d v="2025-04-11T00:00:00"/>
    <m/>
    <n v="4"/>
    <n v="36000"/>
    <s v="PE"/>
    <s v="L001-772785-00000004"/>
    <n v="0"/>
    <n v="36000"/>
    <n v="0"/>
    <n v="0"/>
    <n v="0"/>
    <n v="0"/>
    <m/>
    <m/>
    <n v="0"/>
    <m/>
    <m/>
    <m/>
    <m/>
    <m/>
    <m/>
    <m/>
    <m/>
    <x v="454"/>
    <x v="10"/>
    <x v="10"/>
    <m/>
    <n v="0"/>
    <n v="0"/>
    <n v="0"/>
    <n v="0"/>
    <n v="0"/>
    <n v="0"/>
    <m/>
    <m/>
    <m/>
    <s v="No"/>
    <s v="W665415"/>
    <n v="0"/>
    <m/>
    <s v="W23041-TH"/>
    <m/>
    <m/>
    <s v="H0064778"/>
  </r>
  <r>
    <x v="597"/>
    <n v="10000"/>
    <n v="10000"/>
    <d v="2025-04-11T00:00:00"/>
    <s v="502LAUGH"/>
    <s v=" 5:03:05 pm"/>
    <s v="SG-5644655 01"/>
    <m/>
    <x v="0"/>
    <s v="Yes"/>
    <x v="6"/>
    <x v="6"/>
    <s v="PS74"/>
    <s v="GOH CHIN TECK"/>
    <n v="1000"/>
    <m/>
    <m/>
    <d v="2025-04-11T00:00:00"/>
    <m/>
    <n v="6"/>
    <n v="6000"/>
    <s v="PE"/>
    <s v="15058365 REVB0001"/>
    <n v="0"/>
    <n v="6000"/>
    <n v="0"/>
    <n v="0"/>
    <n v="0"/>
    <n v="0"/>
    <m/>
    <m/>
    <n v="0"/>
    <m/>
    <m/>
    <m/>
    <m/>
    <m/>
    <m/>
    <m/>
    <m/>
    <x v="455"/>
    <x v="28"/>
    <x v="28"/>
    <m/>
    <n v="0"/>
    <n v="0"/>
    <n v="0"/>
    <n v="0"/>
    <n v="0"/>
    <n v="0"/>
    <m/>
    <m/>
    <m/>
    <s v="No"/>
    <s v="W664542"/>
    <n v="0"/>
    <m/>
    <s v="I09180"/>
    <m/>
    <m/>
    <s v="S0361255"/>
  </r>
  <r>
    <x v="597"/>
    <n v="20000"/>
    <n v="10000"/>
    <d v="2025-04-11T00:00:00"/>
    <s v="502LAUGH"/>
    <s v=" 5:03:05 pm"/>
    <s v="SG-5644655 01"/>
    <m/>
    <x v="0"/>
    <s v="Yes"/>
    <x v="6"/>
    <x v="6"/>
    <s v="PS74"/>
    <s v="GOH CHIN TECK"/>
    <n v="1000"/>
    <m/>
    <m/>
    <d v="2025-04-11T00:00:00"/>
    <m/>
    <n v="6"/>
    <n v="6000"/>
    <s v="PE"/>
    <s v="15058365 REVB0001"/>
    <n v="0"/>
    <n v="6000"/>
    <n v="0"/>
    <n v="0"/>
    <n v="0"/>
    <n v="0"/>
    <m/>
    <m/>
    <n v="0"/>
    <m/>
    <m/>
    <m/>
    <m/>
    <m/>
    <m/>
    <m/>
    <m/>
    <x v="455"/>
    <x v="28"/>
    <x v="28"/>
    <m/>
    <n v="0"/>
    <n v="0"/>
    <n v="0"/>
    <n v="0"/>
    <n v="0"/>
    <n v="0"/>
    <m/>
    <m/>
    <m/>
    <s v="No"/>
    <s v="W664542"/>
    <n v="0"/>
    <m/>
    <s v="I09180"/>
    <m/>
    <m/>
    <s v="S0361255"/>
  </r>
  <r>
    <x v="598"/>
    <n v="10000"/>
    <n v="10000"/>
    <d v="2025-04-11T00:00:00"/>
    <s v="502LAUGH"/>
    <s v=" 2:23:41 pm"/>
    <s v="SG-5644655 01"/>
    <m/>
    <x v="0"/>
    <s v="Yes"/>
    <x v="6"/>
    <x v="6"/>
    <s v="PS74"/>
    <s v="GOH CHIN TECK"/>
    <n v="1000"/>
    <m/>
    <m/>
    <d v="2025-04-11T00:00:00"/>
    <m/>
    <n v="6"/>
    <n v="6000"/>
    <s v="PE"/>
    <s v="15058367 REVB0001"/>
    <n v="0"/>
    <n v="6000"/>
    <n v="0"/>
    <n v="0"/>
    <n v="0"/>
    <n v="0"/>
    <m/>
    <m/>
    <n v="0"/>
    <m/>
    <m/>
    <m/>
    <m/>
    <m/>
    <m/>
    <m/>
    <m/>
    <x v="456"/>
    <x v="28"/>
    <x v="28"/>
    <m/>
    <n v="0"/>
    <n v="0"/>
    <n v="0"/>
    <n v="0"/>
    <n v="0"/>
    <n v="0"/>
    <m/>
    <m/>
    <m/>
    <s v="No"/>
    <s v="W664543"/>
    <n v="0"/>
    <m/>
    <s v="I09180"/>
    <m/>
    <m/>
    <s v="S0361258"/>
  </r>
  <r>
    <x v="546"/>
    <n v="10000"/>
    <n v="20000"/>
    <d v="2025-04-11T00:00:00"/>
    <s v="502LAUGH"/>
    <s v=" 5:26:12 pm"/>
    <s v="SG-5650696"/>
    <m/>
    <x v="0"/>
    <s v="Yes"/>
    <x v="2"/>
    <x v="2"/>
    <s v="PM59"/>
    <s v="VOON CHAN PIN"/>
    <n v="42000"/>
    <m/>
    <m/>
    <d v="2025-04-11T00:00:00"/>
    <m/>
    <n v="12"/>
    <n v="504000"/>
    <s v="PE"/>
    <n v="80256230001"/>
    <n v="0"/>
    <n v="504000"/>
    <n v="0"/>
    <n v="0"/>
    <n v="0"/>
    <n v="0"/>
    <m/>
    <m/>
    <n v="0"/>
    <m/>
    <m/>
    <m/>
    <m/>
    <m/>
    <m/>
    <m/>
    <m/>
    <x v="138"/>
    <x v="11"/>
    <x v="11"/>
    <m/>
    <n v="0"/>
    <n v="0"/>
    <n v="0"/>
    <n v="0"/>
    <n v="0"/>
    <n v="0"/>
    <m/>
    <m/>
    <m/>
    <s v="No"/>
    <s v="W664990"/>
    <n v="0"/>
    <m/>
    <s v="B02083"/>
    <m/>
    <m/>
    <s v="S0361323"/>
  </r>
  <r>
    <x v="599"/>
    <n v="10000"/>
    <n v="10000"/>
    <d v="2025-04-11T00:00:00"/>
    <s v="502LAUGH"/>
    <s v=" 4:52:19 pm"/>
    <s v="MOBKV5087"/>
    <m/>
    <x v="0"/>
    <s v="Yes"/>
    <x v="34"/>
    <x v="3"/>
    <s v="PM45"/>
    <s v="TAY CHIN LIONG"/>
    <n v="600"/>
    <m/>
    <m/>
    <d v="2025-04-11T00:00:00"/>
    <m/>
    <n v="5"/>
    <n v="3000"/>
    <s v="PE"/>
    <s v="R370-4227 REV 1.0001"/>
    <n v="0"/>
    <n v="3000"/>
    <n v="0"/>
    <n v="0"/>
    <n v="0"/>
    <n v="0"/>
    <m/>
    <m/>
    <n v="0"/>
    <m/>
    <m/>
    <m/>
    <m/>
    <m/>
    <m/>
    <m/>
    <m/>
    <x v="457"/>
    <x v="3"/>
    <x v="3"/>
    <m/>
    <n v="0"/>
    <n v="0"/>
    <n v="0"/>
    <n v="0"/>
    <n v="0"/>
    <n v="0"/>
    <m/>
    <m/>
    <m/>
    <s v="No"/>
    <s v="W664585"/>
    <n v="0"/>
    <m/>
    <s v="R18131"/>
    <m/>
    <m/>
    <s v="S0361432"/>
  </r>
  <r>
    <x v="600"/>
    <n v="10000"/>
    <n v="10000"/>
    <d v="2025-04-14T00:00:00"/>
    <s v="502LAUGH"/>
    <s v=" 8:25:38 am"/>
    <s v="M0BUF4281"/>
    <m/>
    <x v="0"/>
    <s v="Yes"/>
    <x v="39"/>
    <x v="20"/>
    <s v="PS70"/>
    <s v="YEO WOO KEONG"/>
    <n v="13500"/>
    <m/>
    <m/>
    <d v="2025-04-11T00:00:00"/>
    <m/>
    <n v="4"/>
    <n v="54000"/>
    <s v="PE"/>
    <s v="100823876-75367 0001"/>
    <n v="0"/>
    <n v="54000"/>
    <n v="0"/>
    <n v="0"/>
    <n v="0"/>
    <n v="0"/>
    <m/>
    <m/>
    <n v="0"/>
    <m/>
    <m/>
    <m/>
    <m/>
    <m/>
    <m/>
    <m/>
    <m/>
    <x v="458"/>
    <x v="23"/>
    <x v="23"/>
    <m/>
    <n v="0"/>
    <n v="0"/>
    <n v="0"/>
    <n v="0"/>
    <n v="0"/>
    <n v="0"/>
    <m/>
    <m/>
    <m/>
    <s v="No"/>
    <s v="W664587"/>
    <n v="0"/>
    <m/>
    <s v="S19314"/>
    <m/>
    <m/>
    <s v="H0064829"/>
  </r>
  <r>
    <x v="483"/>
    <n v="10000"/>
    <n v="20000"/>
    <d v="2025-04-14T00:00:00"/>
    <s v="502LAUGH"/>
    <s v=" 8:50:30 am"/>
    <s v="M0BFL2381"/>
    <m/>
    <x v="1"/>
    <s v="Yes"/>
    <x v="12"/>
    <x v="12"/>
    <s v="PM80"/>
    <s v="YAP ZHI PING"/>
    <n v="5000"/>
    <m/>
    <m/>
    <d v="2025-04-11T00:00:00"/>
    <m/>
    <n v="16"/>
    <n v="80000"/>
    <s v="PE"/>
    <s v="714370203-ADS1360001"/>
    <n v="0"/>
    <n v="80000"/>
    <n v="0"/>
    <n v="0"/>
    <n v="0"/>
    <n v="0"/>
    <m/>
    <m/>
    <n v="0"/>
    <m/>
    <m/>
    <m/>
    <m/>
    <m/>
    <m/>
    <m/>
    <m/>
    <x v="374"/>
    <x v="23"/>
    <x v="23"/>
    <m/>
    <n v="0"/>
    <n v="0"/>
    <n v="0"/>
    <n v="0"/>
    <n v="0"/>
    <n v="0"/>
    <m/>
    <m/>
    <m/>
    <s v="No"/>
    <s v="W664589"/>
    <n v="0"/>
    <m/>
    <s v="S19314"/>
    <m/>
    <m/>
    <s v="H0064847"/>
  </r>
  <r>
    <x v="552"/>
    <n v="10000"/>
    <n v="20000"/>
    <d v="2025-04-14T00:00:00"/>
    <s v="502LAUGH"/>
    <s v=" 8:50:30 am"/>
    <s v="M0BFL2381"/>
    <m/>
    <x v="1"/>
    <s v="Yes"/>
    <x v="12"/>
    <x v="12"/>
    <s v="PM80"/>
    <s v="YAP ZHI PING"/>
    <n v="2500"/>
    <m/>
    <m/>
    <d v="2025-04-11T00:00:00"/>
    <m/>
    <n v="16"/>
    <n v="40000"/>
    <s v="PE"/>
    <s v="714370205-ADS1360001"/>
    <n v="0"/>
    <n v="40000"/>
    <n v="0"/>
    <n v="0"/>
    <n v="0"/>
    <n v="0"/>
    <m/>
    <m/>
    <n v="0"/>
    <m/>
    <m/>
    <m/>
    <m/>
    <m/>
    <m/>
    <m/>
    <m/>
    <x v="421"/>
    <x v="14"/>
    <x v="14"/>
    <m/>
    <n v="0"/>
    <n v="0"/>
    <n v="0"/>
    <n v="0"/>
    <n v="0"/>
    <n v="0"/>
    <m/>
    <m/>
    <m/>
    <s v="No"/>
    <s v="W664598"/>
    <n v="0"/>
    <m/>
    <s v="S19081-TH"/>
    <m/>
    <m/>
    <s v="H0064868"/>
  </r>
  <r>
    <x v="601"/>
    <n v="10000"/>
    <n v="10000"/>
    <d v="2025-04-11T00:00:00"/>
    <s v="502LAUGH"/>
    <d v="1899-12-30T11:41:57"/>
    <s v="SG-5655655 01"/>
    <m/>
    <x v="0"/>
    <s v="Yes"/>
    <x v="6"/>
    <x v="6"/>
    <s v="PS74"/>
    <s v="GOH CHIN TECK"/>
    <n v="1000"/>
    <m/>
    <m/>
    <d v="2025-04-11T00:00:00"/>
    <m/>
    <n v="6"/>
    <n v="6000"/>
    <s v="PE"/>
    <s v="15058369 REVB0001"/>
    <n v="0"/>
    <n v="6000"/>
    <n v="0"/>
    <n v="0"/>
    <n v="0"/>
    <n v="0"/>
    <m/>
    <m/>
    <n v="0"/>
    <m/>
    <m/>
    <m/>
    <m/>
    <m/>
    <m/>
    <m/>
    <m/>
    <x v="459"/>
    <x v="28"/>
    <x v="28"/>
    <m/>
    <n v="0"/>
    <n v="0"/>
    <n v="0"/>
    <n v="0"/>
    <n v="0"/>
    <n v="0"/>
    <m/>
    <m/>
    <m/>
    <s v="No"/>
    <s v="W664609"/>
    <n v="0"/>
    <m/>
    <s v="I09180"/>
    <m/>
    <m/>
    <s v="S0361673"/>
  </r>
  <r>
    <x v="601"/>
    <n v="20000"/>
    <n v="10000"/>
    <d v="2025-04-11T00:00:00"/>
    <s v="502LAUGH"/>
    <d v="1899-12-30T11:41:57"/>
    <s v="SG-5655655 01"/>
    <m/>
    <x v="0"/>
    <s v="Yes"/>
    <x v="6"/>
    <x v="6"/>
    <s v="PS74"/>
    <s v="GOH CHIN TECK"/>
    <n v="1000"/>
    <m/>
    <m/>
    <d v="2025-04-11T00:00:00"/>
    <m/>
    <n v="6"/>
    <n v="6000"/>
    <s v="PE"/>
    <s v="15058369 REVB0001"/>
    <n v="0"/>
    <n v="6000"/>
    <n v="0"/>
    <n v="0"/>
    <n v="0"/>
    <n v="0"/>
    <m/>
    <m/>
    <n v="0"/>
    <m/>
    <m/>
    <m/>
    <m/>
    <m/>
    <m/>
    <m/>
    <m/>
    <x v="459"/>
    <x v="28"/>
    <x v="28"/>
    <m/>
    <n v="0"/>
    <n v="0"/>
    <n v="0"/>
    <n v="0"/>
    <n v="0"/>
    <n v="0"/>
    <m/>
    <m/>
    <m/>
    <s v="No"/>
    <s v="W664609"/>
    <n v="0"/>
    <m/>
    <s v="I09180"/>
    <m/>
    <m/>
    <s v="S0361673"/>
  </r>
  <r>
    <x v="556"/>
    <n v="10000"/>
    <n v="20000"/>
    <d v="2025-04-11T00:00:00"/>
    <s v="502LAUGH"/>
    <d v="1899-12-30T10:11:11"/>
    <s v="J00WT7100"/>
    <m/>
    <x v="1"/>
    <s v="Yes"/>
    <x v="17"/>
    <x v="16"/>
    <s v="PM11"/>
    <s v="TEE MENG CHAI"/>
    <n v="1167"/>
    <m/>
    <m/>
    <d v="2025-04-11T00:00:00"/>
    <m/>
    <n v="6"/>
    <n v="7002"/>
    <s v="PE"/>
    <n v="5000435300001"/>
    <n v="0"/>
    <n v="5000"/>
    <n v="2002"/>
    <n v="0"/>
    <n v="0"/>
    <n v="0"/>
    <m/>
    <m/>
    <n v="0"/>
    <m/>
    <m/>
    <m/>
    <m/>
    <m/>
    <m/>
    <m/>
    <m/>
    <x v="425"/>
    <x v="11"/>
    <x v="11"/>
    <m/>
    <n v="0"/>
    <n v="0"/>
    <n v="0"/>
    <n v="0"/>
    <n v="0"/>
    <n v="0"/>
    <m/>
    <m/>
    <m/>
    <s v="No"/>
    <s v="W665002"/>
    <n v="0"/>
    <m/>
    <s v="B02083"/>
    <m/>
    <m/>
    <s v="S0361919"/>
  </r>
  <r>
    <x v="484"/>
    <n v="10000"/>
    <n v="20000"/>
    <d v="2025-04-11T00:00:00"/>
    <s v="502LAUGH"/>
    <d v="1899-12-30T10:11:11"/>
    <s v="J00WT7100"/>
    <m/>
    <x v="1"/>
    <s v="Yes"/>
    <x v="17"/>
    <x v="16"/>
    <s v="PM11"/>
    <s v="TEE MENG CHAI"/>
    <n v="1167"/>
    <m/>
    <m/>
    <d v="2025-04-11T00:00:00"/>
    <m/>
    <n v="6"/>
    <n v="7002"/>
    <s v="PE"/>
    <n v="5000514740001"/>
    <n v="0"/>
    <n v="5000"/>
    <n v="2002"/>
    <n v="0"/>
    <n v="0"/>
    <n v="0"/>
    <m/>
    <m/>
    <n v="0"/>
    <m/>
    <m/>
    <m/>
    <m/>
    <m/>
    <m/>
    <m/>
    <m/>
    <x v="375"/>
    <x v="11"/>
    <x v="11"/>
    <m/>
    <n v="0"/>
    <n v="0"/>
    <n v="0"/>
    <n v="0"/>
    <n v="0"/>
    <n v="0"/>
    <m/>
    <m/>
    <m/>
    <s v="No"/>
    <s v="W665003"/>
    <n v="0"/>
    <m/>
    <s v="B02083"/>
    <m/>
    <m/>
    <s v="S0361919"/>
  </r>
  <r>
    <x v="602"/>
    <n v="10000"/>
    <n v="10000"/>
    <d v="2025-04-11T00:00:00"/>
    <s v="502LAUGH"/>
    <s v=" 4:52:19 pm"/>
    <s v="MOBKV5087"/>
    <m/>
    <x v="0"/>
    <s v="Yes"/>
    <x v="34"/>
    <x v="3"/>
    <s v="PM45"/>
    <s v="TAY CHIN LIONG"/>
    <n v="600"/>
    <m/>
    <m/>
    <d v="2025-04-11T00:00:00"/>
    <m/>
    <n v="5"/>
    <n v="3000"/>
    <s v="PE"/>
    <s v="R370-4227 REV 1.0001"/>
    <n v="0"/>
    <n v="3000"/>
    <n v="0"/>
    <n v="0"/>
    <n v="0"/>
    <n v="0"/>
    <m/>
    <m/>
    <n v="0"/>
    <m/>
    <m/>
    <m/>
    <m/>
    <m/>
    <m/>
    <m/>
    <m/>
    <x v="457"/>
    <x v="3"/>
    <x v="3"/>
    <m/>
    <n v="0"/>
    <n v="0"/>
    <n v="0"/>
    <n v="0"/>
    <n v="0"/>
    <n v="0"/>
    <m/>
    <m/>
    <m/>
    <s v="No"/>
    <s v="W664658"/>
    <n v="0"/>
    <m/>
    <s v="R18131"/>
    <m/>
    <m/>
    <s v="S0361921"/>
  </r>
  <r>
    <x v="603"/>
    <n v="10000"/>
    <n v="20000"/>
    <d v="2025-04-11T00:00:00"/>
    <s v="502LAUGH"/>
    <s v=" 4:50:08 pm"/>
    <s v="406140148/MOBSM9391"/>
    <m/>
    <x v="0"/>
    <s v="Yes"/>
    <x v="27"/>
    <x v="20"/>
    <s v="PS27"/>
    <s v="TAN TECK HEE"/>
    <n v="3750"/>
    <m/>
    <m/>
    <d v="2025-04-11T00:00:00"/>
    <m/>
    <n v="8"/>
    <n v="30000"/>
    <s v="PE"/>
    <s v="R370-4228 REV1.00001"/>
    <n v="0"/>
    <n v="30000"/>
    <n v="0"/>
    <n v="0"/>
    <n v="0"/>
    <n v="0"/>
    <m/>
    <m/>
    <n v="0"/>
    <m/>
    <m/>
    <m/>
    <m/>
    <m/>
    <m/>
    <m/>
    <m/>
    <x v="460"/>
    <x v="80"/>
    <x v="76"/>
    <m/>
    <n v="0"/>
    <n v="0"/>
    <n v="0"/>
    <n v="0"/>
    <n v="0"/>
    <n v="0"/>
    <m/>
    <m/>
    <m/>
    <s v="No"/>
    <s v="W664662"/>
    <n v="0"/>
    <m/>
    <s v="R18131-AUSTRALIA"/>
    <m/>
    <m/>
    <s v="S0361929"/>
  </r>
  <r>
    <x v="604"/>
    <n v="10000"/>
    <n v="10000"/>
    <d v="2025-04-23T00:00:00"/>
    <s v="502LAUGH"/>
    <s v=" 4:37:42 pm"/>
    <s v="D008O0920/D008O0561"/>
    <m/>
    <x v="0"/>
    <s v="Yes"/>
    <x v="1"/>
    <x v="1"/>
    <s v="PM21"/>
    <s v="LIM JIA FAN"/>
    <n v="3096"/>
    <m/>
    <m/>
    <d v="2025-04-11T00:00:00"/>
    <m/>
    <n v="21"/>
    <n v="65016"/>
    <s v="PE"/>
    <s v="1VV22-80022-FT0001"/>
    <n v="0"/>
    <n v="60000"/>
    <n v="5016"/>
    <n v="0"/>
    <n v="0"/>
    <n v="0"/>
    <m/>
    <m/>
    <n v="0"/>
    <m/>
    <m/>
    <m/>
    <m/>
    <m/>
    <m/>
    <m/>
    <m/>
    <x v="461"/>
    <x v="20"/>
    <x v="20"/>
    <m/>
    <n v="0"/>
    <n v="0"/>
    <n v="0"/>
    <n v="0"/>
    <n v="0"/>
    <n v="0"/>
    <m/>
    <m/>
    <m/>
    <s v="No"/>
    <s v="W665438"/>
    <n v="0"/>
    <m/>
    <s v="H08031-JIM-M"/>
    <m/>
    <m/>
    <s v="S0361956"/>
  </r>
  <r>
    <x v="486"/>
    <n v="10000"/>
    <n v="20000"/>
    <d v="2025-04-14T00:00:00"/>
    <s v="502LAUGH"/>
    <s v=" 8:50:30 am"/>
    <s v="M0BFL2381"/>
    <m/>
    <x v="1"/>
    <s v="Yes"/>
    <x v="12"/>
    <x v="12"/>
    <s v="PM80"/>
    <s v="YAP ZHI PING"/>
    <n v="1250"/>
    <m/>
    <m/>
    <d v="2025-04-11T00:00:00"/>
    <m/>
    <n v="16"/>
    <n v="20000"/>
    <s v="PE"/>
    <s v="714370206-ADS1360001"/>
    <n v="0"/>
    <n v="20000"/>
    <n v="0"/>
    <n v="0"/>
    <n v="0"/>
    <n v="0"/>
    <m/>
    <m/>
    <n v="0"/>
    <m/>
    <m/>
    <m/>
    <m/>
    <m/>
    <m/>
    <m/>
    <m/>
    <x v="377"/>
    <x v="14"/>
    <x v="14"/>
    <m/>
    <n v="0"/>
    <n v="0"/>
    <n v="0"/>
    <n v="0"/>
    <n v="0"/>
    <n v="0"/>
    <m/>
    <m/>
    <m/>
    <s v="No"/>
    <s v="W664682"/>
    <n v="0"/>
    <m/>
    <s v="S19081-TH"/>
    <m/>
    <m/>
    <s v="H0064893"/>
  </r>
  <r>
    <x v="487"/>
    <n v="10000"/>
    <n v="20000"/>
    <d v="2025-04-14T00:00:00"/>
    <s v="502LAUGH"/>
    <s v=" 8:25:38 am"/>
    <s v="M0BTD2140"/>
    <m/>
    <x v="1"/>
    <s v="Yes"/>
    <x v="19"/>
    <x v="16"/>
    <s v="PS95"/>
    <s v="LIM CHENG LEONG"/>
    <n v="10000"/>
    <m/>
    <m/>
    <d v="2025-04-11T00:00:00"/>
    <m/>
    <n v="2"/>
    <n v="20000"/>
    <s v="PE"/>
    <s v="M-260X1280001"/>
    <n v="0"/>
    <n v="20000"/>
    <n v="0"/>
    <n v="0"/>
    <n v="0"/>
    <n v="0"/>
    <m/>
    <m/>
    <n v="0"/>
    <m/>
    <m/>
    <m/>
    <m/>
    <m/>
    <m/>
    <m/>
    <m/>
    <x v="378"/>
    <x v="22"/>
    <x v="22"/>
    <m/>
    <n v="0"/>
    <n v="0"/>
    <n v="0"/>
    <n v="0"/>
    <n v="0"/>
    <n v="0"/>
    <m/>
    <m/>
    <m/>
    <s v="No"/>
    <s v="W665006"/>
    <n v="0"/>
    <m/>
    <s v="G07076"/>
    <m/>
    <m/>
    <s v="S0362018"/>
  </r>
  <r>
    <x v="420"/>
    <n v="10000"/>
    <n v="30000"/>
    <d v="2025-04-14T00:00:00"/>
    <s v="502LAUGH"/>
    <s v=" 8:53:27 am"/>
    <s v="M0BI68841"/>
    <m/>
    <x v="1"/>
    <s v="Yes"/>
    <x v="12"/>
    <x v="12"/>
    <s v="PM80"/>
    <s v="YAP ZHI PING"/>
    <n v="3750"/>
    <m/>
    <m/>
    <d v="2025-04-11T00:00:00"/>
    <m/>
    <n v="16"/>
    <n v="60000"/>
    <s v="PE"/>
    <s v="713891303-ADS1360001"/>
    <n v="0"/>
    <n v="60000"/>
    <n v="0"/>
    <n v="0"/>
    <n v="0"/>
    <n v="0"/>
    <m/>
    <m/>
    <n v="0"/>
    <m/>
    <m/>
    <m/>
    <m/>
    <m/>
    <m/>
    <m/>
    <m/>
    <x v="325"/>
    <x v="23"/>
    <x v="23"/>
    <m/>
    <n v="0"/>
    <n v="0"/>
    <n v="0"/>
    <n v="0"/>
    <n v="0"/>
    <n v="0"/>
    <m/>
    <m/>
    <m/>
    <s v="No"/>
    <s v="W664737"/>
    <n v="0"/>
    <m/>
    <s v="S19314"/>
    <m/>
    <m/>
    <s v="H0064907"/>
  </r>
  <r>
    <x v="492"/>
    <n v="10000"/>
    <n v="20000"/>
    <d v="2025-04-14T00:00:00"/>
    <s v="502LAUGH"/>
    <s v=" 8:31:02 am"/>
    <s v="M0BUP6250"/>
    <m/>
    <x v="1"/>
    <s v="Yes"/>
    <x v="3"/>
    <x v="3"/>
    <s v="PM74"/>
    <s v="YONG CHEE SOON"/>
    <n v="108"/>
    <m/>
    <m/>
    <d v="2025-04-11T00:00:00"/>
    <m/>
    <n v="168"/>
    <n v="18144"/>
    <s v="PE"/>
    <s v="C9381-800030001"/>
    <n v="0"/>
    <n v="10000"/>
    <n v="8144"/>
    <n v="0"/>
    <n v="0"/>
    <n v="0"/>
    <m/>
    <m/>
    <n v="0"/>
    <m/>
    <m/>
    <m/>
    <m/>
    <m/>
    <m/>
    <m/>
    <m/>
    <x v="383"/>
    <x v="1"/>
    <x v="1"/>
    <m/>
    <n v="0"/>
    <n v="0"/>
    <n v="0"/>
    <n v="0"/>
    <n v="0"/>
    <n v="0"/>
    <m/>
    <m/>
    <m/>
    <s v="No"/>
    <s v="W665443"/>
    <n v="0"/>
    <m/>
    <s v="H08031-JIM"/>
    <m/>
    <m/>
    <s v="S0362215"/>
  </r>
  <r>
    <x v="493"/>
    <n v="10000"/>
    <n v="20000"/>
    <d v="2025-04-14T00:00:00"/>
    <s v="502LAUGH"/>
    <s v=" 8:31:02 am"/>
    <s v="M0BUP6250"/>
    <m/>
    <x v="1"/>
    <s v="Yes"/>
    <x v="3"/>
    <x v="3"/>
    <s v="PM74"/>
    <s v="YONG CHEE SOON"/>
    <n v="54"/>
    <m/>
    <m/>
    <d v="2025-04-11T00:00:00"/>
    <m/>
    <n v="168"/>
    <n v="9072"/>
    <s v="PE"/>
    <s v="5184-65480001"/>
    <n v="0"/>
    <n v="2000"/>
    <n v="7072"/>
    <n v="0"/>
    <n v="0"/>
    <n v="0"/>
    <m/>
    <m/>
    <n v="0"/>
    <m/>
    <m/>
    <m/>
    <m/>
    <m/>
    <m/>
    <m/>
    <m/>
    <x v="384"/>
    <x v="1"/>
    <x v="1"/>
    <m/>
    <n v="0"/>
    <n v="0"/>
    <n v="0"/>
    <n v="0"/>
    <n v="0"/>
    <n v="0"/>
    <m/>
    <m/>
    <m/>
    <s v="No"/>
    <s v="W665444"/>
    <n v="0"/>
    <m/>
    <s v="H08031-JIM"/>
    <m/>
    <m/>
    <s v="S0362217"/>
  </r>
  <r>
    <x v="494"/>
    <n v="10000"/>
    <n v="20000"/>
    <d v="2025-04-14T00:00:00"/>
    <s v="502LAUGH"/>
    <s v=" 8:37:48 am"/>
    <s v="M0BRZ2280990"/>
    <m/>
    <x v="1"/>
    <s v="Yes"/>
    <x v="3"/>
    <x v="3"/>
    <s v="PM74"/>
    <s v="YONG CHEE SOON"/>
    <n v="280"/>
    <m/>
    <m/>
    <d v="2025-04-11T00:00:00"/>
    <m/>
    <n v="25"/>
    <n v="7000"/>
    <s v="PE"/>
    <s v="5180-22730001"/>
    <n v="0"/>
    <n v="5000"/>
    <n v="2000"/>
    <n v="0"/>
    <n v="0"/>
    <n v="0"/>
    <m/>
    <m/>
    <n v="0"/>
    <m/>
    <m/>
    <m/>
    <m/>
    <m/>
    <m/>
    <m/>
    <m/>
    <x v="385"/>
    <x v="1"/>
    <x v="1"/>
    <m/>
    <n v="0"/>
    <n v="0"/>
    <n v="0"/>
    <n v="0"/>
    <n v="0"/>
    <n v="0"/>
    <m/>
    <m/>
    <m/>
    <s v="No"/>
    <s v="W665445"/>
    <n v="0"/>
    <m/>
    <s v="H08031-JIM"/>
    <m/>
    <m/>
    <s v="S0362256"/>
  </r>
  <r>
    <x v="495"/>
    <n v="10000"/>
    <n v="20000"/>
    <d v="2025-04-14T00:00:00"/>
    <s v="502LAUGH"/>
    <s v=" 8:41:19 am"/>
    <s v="M0BRZ2280990"/>
    <m/>
    <x v="1"/>
    <s v="Yes"/>
    <x v="3"/>
    <x v="3"/>
    <s v="PM74"/>
    <s v="YONG CHEE SOON"/>
    <n v="100"/>
    <m/>
    <m/>
    <d v="2025-04-11T00:00:00"/>
    <m/>
    <n v="25"/>
    <n v="2500"/>
    <s v="PE"/>
    <s v="CG325-800070001"/>
    <n v="0"/>
    <n v="1000"/>
    <n v="1500"/>
    <n v="0"/>
    <n v="0"/>
    <n v="0"/>
    <m/>
    <m/>
    <n v="0"/>
    <m/>
    <m/>
    <m/>
    <m/>
    <m/>
    <m/>
    <m/>
    <m/>
    <x v="386"/>
    <x v="1"/>
    <x v="1"/>
    <m/>
    <n v="0"/>
    <n v="0"/>
    <n v="0"/>
    <n v="0"/>
    <n v="0"/>
    <n v="0"/>
    <m/>
    <m/>
    <m/>
    <s v="No"/>
    <s v="W665447"/>
    <n v="0"/>
    <m/>
    <s v="H08031-JIM"/>
    <m/>
    <m/>
    <s v="S0362258"/>
  </r>
  <r>
    <x v="605"/>
    <n v="10000"/>
    <n v="20000"/>
    <d v="2025-04-11T00:00:00"/>
    <s v="502LAUGH"/>
    <s v=" 9:38:52 am"/>
    <s v="M0BUE5730"/>
    <m/>
    <x v="0"/>
    <s v="Yes"/>
    <x v="11"/>
    <x v="11"/>
    <s v="PM09"/>
    <s v="PANG JING FULL"/>
    <n v="4500"/>
    <m/>
    <m/>
    <d v="2025-04-11T00:00:00"/>
    <m/>
    <n v="4"/>
    <n v="18000"/>
    <s v="PE"/>
    <s v="2063-772785-046-0003"/>
    <n v="0"/>
    <n v="18000"/>
    <n v="0"/>
    <n v="0"/>
    <n v="0"/>
    <n v="0"/>
    <m/>
    <m/>
    <n v="0"/>
    <m/>
    <m/>
    <m/>
    <m/>
    <m/>
    <m/>
    <m/>
    <m/>
    <x v="448"/>
    <x v="10"/>
    <x v="10"/>
    <m/>
    <n v="0"/>
    <n v="0"/>
    <n v="0"/>
    <n v="0"/>
    <n v="0"/>
    <n v="0"/>
    <m/>
    <m/>
    <m/>
    <s v="No"/>
    <s v="W665191"/>
    <n v="0"/>
    <m/>
    <s v="W23041-TH"/>
    <m/>
    <m/>
    <s v="H0064921"/>
  </r>
  <r>
    <x v="606"/>
    <n v="10000"/>
    <n v="10000"/>
    <d v="2025-04-11T00:00:00"/>
    <s v="502LAUGH"/>
    <s v=" 3:12:24 pm"/>
    <s v="SG-5554268 01"/>
    <m/>
    <x v="0"/>
    <s v="Yes"/>
    <x v="7"/>
    <x v="7"/>
    <s v="PM68"/>
    <s v="LEE KIM LIANG"/>
    <n v="3000"/>
    <m/>
    <m/>
    <d v="2025-04-11T00:00:00"/>
    <m/>
    <n v="1"/>
    <n v="3000"/>
    <s v="PE"/>
    <n v="200213360001"/>
    <n v="0"/>
    <n v="3000"/>
    <n v="0"/>
    <n v="0"/>
    <n v="0"/>
    <n v="0"/>
    <m/>
    <m/>
    <n v="0"/>
    <m/>
    <m/>
    <m/>
    <m/>
    <m/>
    <m/>
    <m/>
    <m/>
    <x v="462"/>
    <x v="73"/>
    <x v="71"/>
    <m/>
    <n v="0"/>
    <n v="0"/>
    <n v="0"/>
    <n v="0"/>
    <n v="0"/>
    <n v="0"/>
    <m/>
    <m/>
    <m/>
    <s v="No"/>
    <s v="W664769"/>
    <n v="0"/>
    <m/>
    <s v="U21088"/>
    <m/>
    <m/>
    <s v="S0362368"/>
  </r>
  <r>
    <x v="607"/>
    <n v="10000"/>
    <n v="10000"/>
    <d v="2025-04-11T00:00:00"/>
    <s v="502LAUGH"/>
    <s v=" 4:01:01 pm"/>
    <s v="SG-562754701"/>
    <m/>
    <x v="0"/>
    <s v="Yes"/>
    <x v="17"/>
    <x v="16"/>
    <s v="PM11"/>
    <s v="TEE MENG CHAI"/>
    <n v="1250"/>
    <m/>
    <m/>
    <d v="2025-04-11T00:00:00"/>
    <m/>
    <n v="8"/>
    <n v="10000"/>
    <s v="PE"/>
    <n v="112023880001"/>
    <n v="0"/>
    <n v="10000"/>
    <n v="0"/>
    <n v="0"/>
    <n v="0"/>
    <n v="0"/>
    <m/>
    <m/>
    <n v="0"/>
    <m/>
    <m/>
    <m/>
    <m/>
    <m/>
    <m/>
    <m/>
    <m/>
    <x v="463"/>
    <x v="73"/>
    <x v="71"/>
    <m/>
    <n v="0"/>
    <n v="0"/>
    <n v="0"/>
    <n v="0"/>
    <n v="0"/>
    <n v="0"/>
    <m/>
    <m/>
    <m/>
    <s v="No"/>
    <s v="W664770"/>
    <n v="0"/>
    <m/>
    <s v="U21088"/>
    <m/>
    <m/>
    <s v="S0362369"/>
  </r>
  <r>
    <x v="608"/>
    <n v="10000"/>
    <n v="10000"/>
    <d v="2025-04-21T00:00:00"/>
    <s v="502LAUGH"/>
    <s v=" 1:09:21 pm"/>
    <s v="10620258098/10620258010"/>
    <m/>
    <x v="0"/>
    <s v="Yes"/>
    <x v="1"/>
    <x v="1"/>
    <s v="PM16"/>
    <s v="TEO KAH JUN"/>
    <n v="4108"/>
    <m/>
    <m/>
    <d v="2025-04-11T00:00:00"/>
    <m/>
    <n v="28"/>
    <n v="115024"/>
    <s v="PE"/>
    <s v="3YM83-800010001"/>
    <n v="0"/>
    <n v="200000"/>
    <n v="-84976"/>
    <n v="0"/>
    <n v="0"/>
    <n v="0"/>
    <m/>
    <m/>
    <n v="0"/>
    <m/>
    <m/>
    <m/>
    <m/>
    <m/>
    <m/>
    <m/>
    <m/>
    <x v="90"/>
    <x v="20"/>
    <x v="20"/>
    <m/>
    <n v="0"/>
    <n v="0"/>
    <n v="0"/>
    <n v="0"/>
    <n v="0"/>
    <n v="0"/>
    <m/>
    <m/>
    <m/>
    <s v="No"/>
    <s v="W665285"/>
    <n v="0"/>
    <m/>
    <s v="H08031-JIM-M"/>
    <m/>
    <m/>
    <s v="S0362383"/>
  </r>
  <r>
    <x v="609"/>
    <n v="10000"/>
    <n v="10000"/>
    <d v="2025-04-15T00:00:00"/>
    <s v="502LAUGH"/>
    <s v=" 5:18:49 pm"/>
    <n v="59470"/>
    <m/>
    <x v="0"/>
    <s v="Yes"/>
    <x v="2"/>
    <x v="4"/>
    <s v="PM18"/>
    <s v="LAI CHIN YANG"/>
    <n v="50834"/>
    <m/>
    <m/>
    <d v="2025-04-11T00:00:00"/>
    <m/>
    <n v="12"/>
    <n v="610008"/>
    <s v="PE"/>
    <s v="MT-1000407-902RE0005"/>
    <n v="0"/>
    <n v="299444"/>
    <n v="310564"/>
    <n v="0"/>
    <n v="0"/>
    <n v="0"/>
    <m/>
    <m/>
    <n v="0"/>
    <m/>
    <m/>
    <m/>
    <m/>
    <m/>
    <m/>
    <m/>
    <m/>
    <x v="464"/>
    <x v="4"/>
    <x v="4"/>
    <m/>
    <n v="0"/>
    <n v="0"/>
    <n v="0"/>
    <n v="0"/>
    <n v="0"/>
    <n v="0"/>
    <m/>
    <m/>
    <m/>
    <s v="No"/>
    <s v="W665194"/>
    <n v="0"/>
    <m/>
    <s v="Z26002"/>
    <m/>
    <m/>
    <s v="S0362382"/>
  </r>
  <r>
    <x v="426"/>
    <n v="10000"/>
    <n v="20000"/>
    <d v="2025-04-11T00:00:00"/>
    <s v="505KANGHS"/>
    <s v=" 5:43:26 pm"/>
    <s v="BXM022-02/U4930S125"/>
    <m/>
    <x v="1"/>
    <s v="Yes"/>
    <x v="36"/>
    <x v="27"/>
    <s v="PM87"/>
    <s v="LEE SHIEN WEI"/>
    <n v="200"/>
    <m/>
    <m/>
    <d v="2025-04-11T00:00:00"/>
    <m/>
    <n v="30"/>
    <n v="6000"/>
    <s v="PE"/>
    <s v="KR_C001500XXXS-B0001"/>
    <n v="0"/>
    <n v="5000"/>
    <n v="1000"/>
    <n v="0"/>
    <n v="0"/>
    <n v="0"/>
    <m/>
    <m/>
    <n v="0"/>
    <m/>
    <m/>
    <m/>
    <m/>
    <m/>
    <m/>
    <m/>
    <m/>
    <x v="330"/>
    <x v="74"/>
    <x v="72"/>
    <m/>
    <n v="0"/>
    <n v="0"/>
    <n v="0"/>
    <n v="0"/>
    <n v="0"/>
    <n v="0"/>
    <m/>
    <m/>
    <m/>
    <s v="No"/>
    <s v="W665931"/>
    <n v="0"/>
    <m/>
    <s v="L12118"/>
    <m/>
    <m/>
    <s v="ZSA101792"/>
  </r>
  <r>
    <x v="433"/>
    <n v="10000"/>
    <n v="20000"/>
    <d v="2025-04-11T00:00:00"/>
    <s v="505KANGHS"/>
    <s v=" 5:45:35 pm"/>
    <s v="BXM022-02/BYL015-01"/>
    <m/>
    <x v="1"/>
    <s v="Yes"/>
    <x v="36"/>
    <x v="27"/>
    <s v="PM87"/>
    <s v="LEE SHIEN WEI"/>
    <n v="200"/>
    <m/>
    <m/>
    <d v="2025-04-11T00:00:00"/>
    <m/>
    <n v="35"/>
    <n v="7000"/>
    <s v="PE"/>
    <s v="C199700102-A0001"/>
    <n v="0"/>
    <n v="5000"/>
    <n v="2000"/>
    <n v="0"/>
    <n v="0"/>
    <n v="0"/>
    <m/>
    <m/>
    <n v="0"/>
    <m/>
    <m/>
    <m/>
    <m/>
    <m/>
    <m/>
    <m/>
    <m/>
    <x v="337"/>
    <x v="74"/>
    <x v="72"/>
    <m/>
    <n v="0"/>
    <n v="0"/>
    <n v="0"/>
    <n v="0"/>
    <n v="0"/>
    <n v="0"/>
    <m/>
    <m/>
    <m/>
    <s v="No"/>
    <s v="W665939"/>
    <n v="0"/>
    <m/>
    <s v="L12118"/>
    <m/>
    <m/>
    <s v="ZSA101793"/>
  </r>
  <r>
    <x v="435"/>
    <n v="10000"/>
    <n v="20000"/>
    <d v="2025-04-11T00:00:00"/>
    <s v="502LAUGH"/>
    <s v=" 5:42:05 pm"/>
    <s v="BXM022-02/U4930S125"/>
    <m/>
    <x v="1"/>
    <s v="Yes"/>
    <x v="36"/>
    <x v="27"/>
    <s v="PM87"/>
    <s v="LEE SHIEN WEI"/>
    <n v="240"/>
    <m/>
    <m/>
    <d v="2025-04-11T00:00:00"/>
    <m/>
    <n v="25"/>
    <n v="6000"/>
    <s v="PE"/>
    <s v="KR_C025400100XS-0001"/>
    <n v="0"/>
    <n v="5000"/>
    <n v="1000"/>
    <n v="0"/>
    <n v="0"/>
    <n v="0"/>
    <m/>
    <m/>
    <n v="0"/>
    <m/>
    <m/>
    <m/>
    <m/>
    <m/>
    <m/>
    <m/>
    <m/>
    <x v="339"/>
    <x v="74"/>
    <x v="72"/>
    <m/>
    <n v="0"/>
    <n v="0"/>
    <n v="0"/>
    <n v="0"/>
    <n v="0"/>
    <n v="0"/>
    <m/>
    <m/>
    <m/>
    <s v="No"/>
    <s v="W665941"/>
    <n v="0"/>
    <m/>
    <s v="L12118"/>
    <m/>
    <m/>
    <s v="ZSA101793"/>
  </r>
  <r>
    <x v="436"/>
    <n v="10000"/>
    <n v="20000"/>
    <d v="2025-04-11T00:00:00"/>
    <s v="505KANGHS"/>
    <s v=" 5:45:35 pm"/>
    <s v="BXM022-02/BYL015-01"/>
    <m/>
    <x v="1"/>
    <s v="Yes"/>
    <x v="36"/>
    <x v="27"/>
    <s v="PM87"/>
    <s v="LEE SHIEN WEI"/>
    <n v="500"/>
    <m/>
    <m/>
    <d v="2025-04-11T00:00:00"/>
    <m/>
    <n v="9"/>
    <n v="4500"/>
    <s v="PE"/>
    <s v="KR_C099800188S-A0001"/>
    <n v="0"/>
    <n v="3000"/>
    <n v="1500"/>
    <n v="0"/>
    <n v="0"/>
    <n v="0"/>
    <m/>
    <m/>
    <n v="0"/>
    <m/>
    <m/>
    <m/>
    <m/>
    <m/>
    <m/>
    <m/>
    <m/>
    <x v="340"/>
    <x v="74"/>
    <x v="72"/>
    <m/>
    <n v="0"/>
    <n v="0"/>
    <n v="0"/>
    <n v="0"/>
    <n v="0"/>
    <n v="0"/>
    <m/>
    <m/>
    <m/>
    <s v="No"/>
    <s v="W665942"/>
    <n v="0"/>
    <m/>
    <s v="L12118"/>
    <m/>
    <m/>
    <s v="ZSA101793"/>
  </r>
  <r>
    <x v="437"/>
    <n v="10000"/>
    <n v="20000"/>
    <d v="2025-04-11T00:00:00"/>
    <s v="502LAUGH"/>
    <s v=" 5:41:16 pm"/>
    <s v="BXM022-02/U4930S125"/>
    <m/>
    <x v="1"/>
    <s v="Yes"/>
    <x v="36"/>
    <x v="27"/>
    <s v="PM87"/>
    <s v="LEE SHIEN WEI"/>
    <n v="375"/>
    <m/>
    <m/>
    <d v="2025-04-11T00:00:00"/>
    <m/>
    <n v="8"/>
    <n v="3000"/>
    <s v="PE"/>
    <s v="KR_E00000057XS-A0001"/>
    <n v="0"/>
    <n v="2000"/>
    <n v="1000"/>
    <n v="0"/>
    <n v="0"/>
    <n v="0"/>
    <m/>
    <m/>
    <n v="0"/>
    <m/>
    <m/>
    <m/>
    <m/>
    <m/>
    <m/>
    <m/>
    <m/>
    <x v="341"/>
    <x v="74"/>
    <x v="72"/>
    <m/>
    <n v="0"/>
    <n v="0"/>
    <n v="0"/>
    <n v="0"/>
    <n v="0"/>
    <n v="0"/>
    <m/>
    <m/>
    <m/>
    <s v="No"/>
    <s v="W665943"/>
    <n v="0"/>
    <m/>
    <s v="L12118"/>
    <m/>
    <m/>
    <s v="ZSA101793"/>
  </r>
  <r>
    <x v="438"/>
    <n v="10000"/>
    <n v="20000"/>
    <d v="2025-04-11T00:00:00"/>
    <s v="502LAUGH"/>
    <s v=" 5:43:09 pm"/>
    <s v="BXM022-02/U4930S125"/>
    <m/>
    <x v="1"/>
    <s v="Yes"/>
    <x v="36"/>
    <x v="27"/>
    <s v="PM87"/>
    <s v="LEE SHIEN WEI"/>
    <n v="300"/>
    <m/>
    <m/>
    <d v="2025-04-11T00:00:00"/>
    <m/>
    <n v="15"/>
    <n v="4500"/>
    <s v="PE"/>
    <s v="KR_E100000004S-A0001"/>
    <n v="0"/>
    <n v="3000"/>
    <n v="1500"/>
    <n v="0"/>
    <n v="0"/>
    <n v="0"/>
    <m/>
    <m/>
    <n v="0"/>
    <m/>
    <m/>
    <m/>
    <m/>
    <m/>
    <m/>
    <m/>
    <m/>
    <x v="342"/>
    <x v="74"/>
    <x v="72"/>
    <m/>
    <n v="0"/>
    <n v="0"/>
    <n v="0"/>
    <n v="0"/>
    <n v="0"/>
    <n v="0"/>
    <m/>
    <m/>
    <m/>
    <s v="No"/>
    <s v="W665944"/>
    <n v="0"/>
    <m/>
    <s v="L12118"/>
    <m/>
    <m/>
    <s v="ZSA101793"/>
  </r>
  <r>
    <x v="439"/>
    <n v="10000"/>
    <n v="20000"/>
    <d v="2025-04-11T00:00:00"/>
    <s v="505KANGHS"/>
    <s v=" 5:45:35 pm"/>
    <s v="BXM022-02/BYL015-01"/>
    <m/>
    <x v="1"/>
    <s v="Yes"/>
    <x v="36"/>
    <x v="27"/>
    <s v="PM87"/>
    <s v="LEE SHIEN WEI"/>
    <n v="400"/>
    <m/>
    <m/>
    <d v="2025-04-11T00:00:00"/>
    <m/>
    <n v="9"/>
    <n v="3600"/>
    <s v="PE"/>
    <s v="KR_G030312S-F0001"/>
    <n v="0"/>
    <n v="1000"/>
    <n v="2600"/>
    <n v="0"/>
    <n v="0"/>
    <n v="0"/>
    <m/>
    <m/>
    <n v="0"/>
    <m/>
    <m/>
    <m/>
    <m/>
    <m/>
    <m/>
    <m/>
    <m/>
    <x v="343"/>
    <x v="74"/>
    <x v="72"/>
    <m/>
    <n v="0"/>
    <n v="0"/>
    <n v="0"/>
    <n v="0"/>
    <n v="0"/>
    <n v="0"/>
    <m/>
    <m/>
    <m/>
    <s v="No"/>
    <s v="W665945"/>
    <n v="0"/>
    <m/>
    <s v="L12118"/>
    <m/>
    <m/>
    <s v="ZSA101793"/>
  </r>
  <r>
    <x v="499"/>
    <n v="10000"/>
    <n v="20000"/>
    <d v="2025-04-14T00:00:00"/>
    <s v="502LAUGH"/>
    <s v=" 8:52:32 am"/>
    <s v="M0BFL2381"/>
    <m/>
    <x v="1"/>
    <s v="Yes"/>
    <x v="12"/>
    <x v="12"/>
    <s v="PM80"/>
    <s v="YAP ZHI PING"/>
    <n v="5000"/>
    <m/>
    <m/>
    <d v="2025-04-11T00:00:00"/>
    <m/>
    <n v="16"/>
    <n v="80000"/>
    <s v="PE"/>
    <s v="714370203-ADS1360001"/>
    <n v="0"/>
    <n v="80000"/>
    <n v="0"/>
    <n v="0"/>
    <n v="0"/>
    <n v="0"/>
    <m/>
    <m/>
    <n v="0"/>
    <m/>
    <m/>
    <m/>
    <m/>
    <m/>
    <m/>
    <m/>
    <m/>
    <x v="374"/>
    <x v="23"/>
    <x v="23"/>
    <m/>
    <n v="0"/>
    <n v="0"/>
    <n v="0"/>
    <n v="0"/>
    <n v="0"/>
    <n v="0"/>
    <m/>
    <m/>
    <m/>
    <s v="No"/>
    <s v="W664787"/>
    <n v="0"/>
    <m/>
    <s v="S19314"/>
    <m/>
    <m/>
    <s v="H0064940"/>
  </r>
  <r>
    <x v="502"/>
    <n v="10000"/>
    <n v="20000"/>
    <d v="2025-04-14T00:00:00"/>
    <s v="502LAUGH"/>
    <s v=" 8:52:32 am"/>
    <s v="M0BFL2381"/>
    <m/>
    <x v="1"/>
    <s v="Yes"/>
    <x v="12"/>
    <x v="12"/>
    <s v="PM80"/>
    <s v="YAP ZHI PING"/>
    <n v="2500"/>
    <m/>
    <m/>
    <d v="2025-04-11T00:00:00"/>
    <m/>
    <n v="16"/>
    <n v="40000"/>
    <s v="PE"/>
    <s v="714370203-ADS1360001"/>
    <n v="0"/>
    <n v="40000"/>
    <n v="0"/>
    <n v="0"/>
    <n v="0"/>
    <n v="0"/>
    <m/>
    <m/>
    <n v="0"/>
    <m/>
    <m/>
    <m/>
    <m/>
    <m/>
    <m/>
    <m/>
    <m/>
    <x v="374"/>
    <x v="14"/>
    <x v="14"/>
    <m/>
    <n v="0"/>
    <n v="0"/>
    <n v="0"/>
    <n v="0"/>
    <n v="0"/>
    <n v="0"/>
    <m/>
    <m/>
    <m/>
    <s v="No"/>
    <s v="W664794"/>
    <n v="0"/>
    <m/>
    <s v="S19081-TH"/>
    <m/>
    <m/>
    <s v="H0064949"/>
  </r>
  <r>
    <x v="610"/>
    <n v="10000"/>
    <n v="10000"/>
    <d v="2025-04-11T00:00:00"/>
    <s v="502LAUGH"/>
    <s v=" 4:50:08 pm"/>
    <s v="SG-5644655 01"/>
    <m/>
    <x v="0"/>
    <s v="Yes"/>
    <x v="6"/>
    <x v="6"/>
    <s v="PS74"/>
    <s v="GOH CHIN TECK"/>
    <n v="1500"/>
    <m/>
    <m/>
    <d v="2025-04-11T00:00:00"/>
    <m/>
    <n v="6"/>
    <n v="9000"/>
    <s v="PE"/>
    <s v="15058372 REVB0001"/>
    <n v="0"/>
    <n v="9000"/>
    <n v="0"/>
    <n v="0"/>
    <n v="0"/>
    <n v="0"/>
    <m/>
    <m/>
    <n v="0"/>
    <m/>
    <m/>
    <m/>
    <m/>
    <m/>
    <m/>
    <m/>
    <m/>
    <x v="465"/>
    <x v="28"/>
    <x v="28"/>
    <m/>
    <n v="0"/>
    <n v="0"/>
    <n v="0"/>
    <n v="0"/>
    <n v="0"/>
    <n v="0"/>
    <m/>
    <m/>
    <m/>
    <s v="No"/>
    <s v="W664806"/>
    <n v="0"/>
    <m/>
    <s v="I09180"/>
    <m/>
    <m/>
    <s v="S0362421"/>
  </r>
  <r>
    <x v="611"/>
    <n v="10000"/>
    <n v="10000"/>
    <d v="2025-04-11T00:00:00"/>
    <s v="502LAUGH"/>
    <s v=" 4:50:08 pm"/>
    <s v="SG-5644655 01"/>
    <m/>
    <x v="0"/>
    <s v="Yes"/>
    <x v="6"/>
    <x v="6"/>
    <s v="PS74"/>
    <s v="GOH CHIN TECK"/>
    <n v="1500"/>
    <m/>
    <m/>
    <d v="2025-04-11T00:00:00"/>
    <m/>
    <n v="6"/>
    <n v="9000"/>
    <s v="PE"/>
    <s v="15058372 REVB0001"/>
    <n v="0"/>
    <n v="9000"/>
    <n v="0"/>
    <n v="0"/>
    <n v="0"/>
    <n v="0"/>
    <m/>
    <m/>
    <n v="0"/>
    <m/>
    <m/>
    <m/>
    <m/>
    <m/>
    <m/>
    <m/>
    <m/>
    <x v="465"/>
    <x v="28"/>
    <x v="28"/>
    <m/>
    <n v="0"/>
    <n v="0"/>
    <n v="0"/>
    <n v="0"/>
    <n v="0"/>
    <n v="0"/>
    <m/>
    <m/>
    <m/>
    <s v="No"/>
    <s v="W664807"/>
    <n v="0"/>
    <m/>
    <s v="I09180"/>
    <m/>
    <m/>
    <s v="S0362422"/>
  </r>
  <r>
    <x v="612"/>
    <n v="10000"/>
    <n v="10000"/>
    <d v="2025-04-11T00:00:00"/>
    <s v="502LAUGH"/>
    <s v=" 4:01:01 pm"/>
    <s v="SG-562754701"/>
    <m/>
    <x v="0"/>
    <s v="Yes"/>
    <x v="17"/>
    <x v="16"/>
    <s v="PM11"/>
    <s v="TEE MENG CHAI"/>
    <n v="2500"/>
    <m/>
    <m/>
    <d v="2025-04-11T00:00:00"/>
    <m/>
    <n v="8"/>
    <n v="20000"/>
    <s v="PE"/>
    <n v="112023880001"/>
    <n v="0"/>
    <n v="20000"/>
    <n v="0"/>
    <n v="0"/>
    <n v="0"/>
    <n v="0"/>
    <m/>
    <m/>
    <n v="0"/>
    <m/>
    <m/>
    <m/>
    <m/>
    <m/>
    <m/>
    <m/>
    <m/>
    <x v="466"/>
    <x v="28"/>
    <x v="28"/>
    <m/>
    <n v="0"/>
    <n v="0"/>
    <n v="0"/>
    <n v="0"/>
    <n v="0"/>
    <n v="0"/>
    <m/>
    <m/>
    <m/>
    <s v="No"/>
    <s v="W664812"/>
    <n v="0"/>
    <m/>
    <s v="I09180"/>
    <m/>
    <m/>
    <s v="S0362433"/>
  </r>
  <r>
    <x v="613"/>
    <n v="10000"/>
    <n v="10000"/>
    <d v="2025-04-15T00:00:00"/>
    <s v="502LAUGH"/>
    <d v="1899-12-30T10:28:36"/>
    <s v="M007S9371"/>
    <m/>
    <x v="0"/>
    <s v="Yes"/>
    <x v="27"/>
    <x v="20"/>
    <s v="PS27"/>
    <s v="TAN TECK HEE"/>
    <n v="39870"/>
    <m/>
    <m/>
    <d v="2025-04-11T00:00:00"/>
    <m/>
    <n v="1"/>
    <n v="39870"/>
    <s v="PE"/>
    <n v="111818390001"/>
    <n v="0"/>
    <n v="39870"/>
    <n v="0"/>
    <n v="0"/>
    <n v="0"/>
    <n v="0"/>
    <m/>
    <m/>
    <n v="0"/>
    <m/>
    <m/>
    <m/>
    <m/>
    <m/>
    <m/>
    <m/>
    <m/>
    <x v="467"/>
    <x v="28"/>
    <x v="28"/>
    <m/>
    <n v="0"/>
    <n v="0"/>
    <n v="0"/>
    <n v="0"/>
    <n v="0"/>
    <n v="0"/>
    <m/>
    <m/>
    <m/>
    <s v="No"/>
    <s v="W665018"/>
    <n v="0"/>
    <m/>
    <s v="I09180"/>
    <m/>
    <m/>
    <s v="S0362435"/>
  </r>
  <r>
    <x v="614"/>
    <n v="10000"/>
    <n v="10000"/>
    <d v="2025-04-11T00:00:00"/>
    <s v="502LAUGH"/>
    <s v=" 2:04:15 pm"/>
    <s v="4101909U5"/>
    <m/>
    <x v="0"/>
    <s v="Yes"/>
    <x v="10"/>
    <x v="10"/>
    <s v="PS66"/>
    <s v="SIM ENG KWANG"/>
    <n v="2000"/>
    <m/>
    <m/>
    <d v="2025-04-11T00:00:00"/>
    <m/>
    <n v="1"/>
    <n v="2000"/>
    <s v="PE"/>
    <s v="250-6312-000001"/>
    <n v="0"/>
    <n v="2000"/>
    <n v="0"/>
    <n v="0"/>
    <n v="0"/>
    <n v="0"/>
    <m/>
    <m/>
    <n v="0"/>
    <m/>
    <m/>
    <m/>
    <m/>
    <m/>
    <m/>
    <m/>
    <m/>
    <x v="468"/>
    <x v="29"/>
    <x v="29"/>
    <m/>
    <n v="0"/>
    <n v="0"/>
    <n v="0"/>
    <n v="0"/>
    <n v="0"/>
    <n v="0"/>
    <m/>
    <m/>
    <m/>
    <s v="No"/>
    <s v="W664839"/>
    <n v="0"/>
    <m/>
    <s v="J10025"/>
    <m/>
    <m/>
    <s v="S0362645"/>
  </r>
  <r>
    <x v="615"/>
    <n v="10000"/>
    <n v="10000"/>
    <d v="2025-04-11T00:00:00"/>
    <s v="502LAUGH"/>
    <s v=" 4:52:19 pm"/>
    <s v="MOBKV5087"/>
    <m/>
    <x v="0"/>
    <s v="Yes"/>
    <x v="34"/>
    <x v="3"/>
    <s v="PM45"/>
    <s v="TAY CHIN LIONG"/>
    <n v="5000"/>
    <m/>
    <m/>
    <d v="2025-04-11T00:00:00"/>
    <m/>
    <n v="5"/>
    <n v="25000"/>
    <s v="PE"/>
    <s v="R370-4227 REV 1.0001"/>
    <n v="0"/>
    <n v="25000"/>
    <n v="0"/>
    <n v="0"/>
    <n v="0"/>
    <n v="0"/>
    <m/>
    <m/>
    <n v="0"/>
    <m/>
    <m/>
    <m/>
    <m/>
    <m/>
    <m/>
    <m/>
    <m/>
    <x v="457"/>
    <x v="3"/>
    <x v="3"/>
    <m/>
    <n v="0"/>
    <n v="0"/>
    <n v="0"/>
    <n v="0"/>
    <n v="0"/>
    <n v="0"/>
    <m/>
    <m/>
    <m/>
    <s v="No"/>
    <s v="W665468"/>
    <n v="0"/>
    <m/>
    <s v="R18131"/>
    <m/>
    <m/>
    <s v="S0362646"/>
  </r>
  <r>
    <x v="458"/>
    <n v="10000"/>
    <n v="20000"/>
    <d v="2025-04-15T00:00:00"/>
    <s v="502LAUGH"/>
    <s v=" 5:07:03 pm"/>
    <n v="408232392"/>
    <m/>
    <x v="1"/>
    <s v="Yes"/>
    <x v="15"/>
    <x v="14"/>
    <s v="PM87"/>
    <s v="LEE SHIEN WEI"/>
    <n v="1100"/>
    <m/>
    <m/>
    <d v="2025-04-11T00:00:00"/>
    <m/>
    <n v="2"/>
    <n v="2200"/>
    <s v="PE"/>
    <s v="REAGENT-40X20MM0001"/>
    <n v="0"/>
    <n v="2000"/>
    <n v="200"/>
    <n v="0"/>
    <n v="0"/>
    <n v="0"/>
    <m/>
    <m/>
    <n v="0"/>
    <m/>
    <m/>
    <m/>
    <m/>
    <m/>
    <m/>
    <m/>
    <m/>
    <x v="353"/>
    <x v="9"/>
    <x v="9"/>
    <m/>
    <n v="0"/>
    <n v="0"/>
    <n v="0"/>
    <n v="0"/>
    <n v="0"/>
    <n v="0"/>
    <m/>
    <m/>
    <m/>
    <s v="No"/>
    <s v="W665032"/>
    <n v="0"/>
    <m/>
    <s v="G07075"/>
    <m/>
    <m/>
    <s v="S0362647"/>
  </r>
  <r>
    <x v="520"/>
    <n v="10000"/>
    <n v="20000"/>
    <d v="2025-04-11T00:00:00"/>
    <s v="502LAUGH"/>
    <s v=" 2:03:21 pm"/>
    <s v="J00WT7100"/>
    <m/>
    <x v="1"/>
    <s v="Yes"/>
    <x v="17"/>
    <x v="16"/>
    <s v="PM11"/>
    <s v="TEE MENG CHAI"/>
    <n v="1167"/>
    <m/>
    <m/>
    <d v="2025-04-11T00:00:00"/>
    <m/>
    <n v="6"/>
    <n v="7002"/>
    <s v="PE"/>
    <n v="5000582200001"/>
    <n v="0"/>
    <n v="6000"/>
    <n v="1002"/>
    <n v="0"/>
    <n v="0"/>
    <n v="0"/>
    <m/>
    <m/>
    <n v="0"/>
    <m/>
    <m/>
    <m/>
    <m/>
    <m/>
    <m/>
    <m/>
    <m/>
    <x v="49"/>
    <x v="11"/>
    <x v="11"/>
    <m/>
    <n v="0"/>
    <n v="0"/>
    <n v="0"/>
    <n v="0"/>
    <n v="0"/>
    <n v="0"/>
    <m/>
    <m/>
    <m/>
    <s v="No"/>
    <s v="W664844"/>
    <n v="0"/>
    <m/>
    <s v="B02083"/>
    <m/>
    <m/>
    <s v="S0362654"/>
  </r>
  <r>
    <x v="522"/>
    <n v="10000"/>
    <n v="20000"/>
    <d v="2025-04-11T00:00:00"/>
    <s v="502LAUGH"/>
    <d v="1899-12-30T11:37:16"/>
    <s v="J00WT7100"/>
    <m/>
    <x v="1"/>
    <s v="Yes"/>
    <x v="17"/>
    <x v="16"/>
    <s v="PM11"/>
    <s v="TEE MENG CHAI"/>
    <n v="1167"/>
    <m/>
    <m/>
    <d v="2025-04-11T00:00:00"/>
    <m/>
    <n v="6"/>
    <n v="7002"/>
    <s v="PE"/>
    <n v="5000761290001"/>
    <n v="0"/>
    <n v="2500"/>
    <n v="4502"/>
    <n v="0"/>
    <n v="0"/>
    <n v="0"/>
    <m/>
    <m/>
    <n v="0"/>
    <m/>
    <m/>
    <m/>
    <m/>
    <m/>
    <m/>
    <m/>
    <m/>
    <x v="404"/>
    <x v="11"/>
    <x v="11"/>
    <m/>
    <n v="0"/>
    <n v="0"/>
    <n v="0"/>
    <n v="0"/>
    <n v="0"/>
    <n v="0"/>
    <m/>
    <m/>
    <m/>
    <s v="No"/>
    <s v="W664846"/>
    <n v="0"/>
    <m/>
    <s v="B02083"/>
    <m/>
    <m/>
    <s v="S0362655"/>
  </r>
  <r>
    <x v="616"/>
    <n v="10000"/>
    <n v="20000"/>
    <d v="2025-04-25T00:00:00"/>
    <s v="502LAUGH"/>
    <s v=" 9:41:09 am"/>
    <s v="E04OB9810/WO2024/4006"/>
    <m/>
    <x v="0"/>
    <s v="Yes"/>
    <x v="20"/>
    <x v="5"/>
    <s v="PM35"/>
    <s v="TAN MIN KANG"/>
    <n v="36750"/>
    <m/>
    <m/>
    <d v="2025-04-11T00:00:00"/>
    <m/>
    <n v="4"/>
    <n v="147000"/>
    <s v="PE"/>
    <s v="Y00-0000928-000001"/>
    <n v="0"/>
    <n v="140119"/>
    <n v="6881"/>
    <n v="0"/>
    <n v="0"/>
    <n v="0"/>
    <m/>
    <m/>
    <n v="0"/>
    <m/>
    <m/>
    <m/>
    <m/>
    <m/>
    <m/>
    <m/>
    <m/>
    <x v="130"/>
    <x v="41"/>
    <x v="41"/>
    <m/>
    <n v="0"/>
    <n v="0"/>
    <n v="0"/>
    <n v="0"/>
    <n v="0"/>
    <n v="0"/>
    <m/>
    <m/>
    <m/>
    <s v="No"/>
    <s v="W665469"/>
    <n v="0"/>
    <m/>
    <s v="F06170-JIANGSU"/>
    <m/>
    <m/>
    <s v="S0362660"/>
  </r>
  <r>
    <x v="616"/>
    <n v="10000"/>
    <n v="30000"/>
    <d v="2025-04-25T00:00:00"/>
    <s v="502LAUGH"/>
    <s v=" 9:41:09 am"/>
    <s v="E04OB9810/WO2024/4006"/>
    <m/>
    <x v="0"/>
    <s v="Yes"/>
    <x v="20"/>
    <x v="5"/>
    <s v="QC04"/>
    <s v="YANG TONGJING"/>
    <n v="22000"/>
    <m/>
    <m/>
    <d v="2025-04-11T00:00:00"/>
    <m/>
    <n v="4"/>
    <n v="88000"/>
    <s v="PE"/>
    <s v="Y00-0000928-000001"/>
    <n v="0"/>
    <n v="83881"/>
    <n v="4119"/>
    <n v="0"/>
    <n v="0"/>
    <n v="0"/>
    <m/>
    <m/>
    <n v="0"/>
    <m/>
    <m/>
    <m/>
    <m/>
    <m/>
    <m/>
    <m/>
    <m/>
    <x v="130"/>
    <x v="41"/>
    <x v="41"/>
    <m/>
    <n v="0"/>
    <n v="0"/>
    <n v="0"/>
    <n v="0"/>
    <n v="0"/>
    <n v="0"/>
    <m/>
    <m/>
    <m/>
    <s v="No"/>
    <s v="W665469"/>
    <n v="0"/>
    <m/>
    <s v="F06170-JIANGSU"/>
    <m/>
    <m/>
    <s v="S0362660"/>
  </r>
  <r>
    <x v="617"/>
    <n v="10000"/>
    <n v="10000"/>
    <d v="2025-04-24T00:00:00"/>
    <s v="502LAUGH"/>
    <d v="1899-12-30T11:15:52"/>
    <s v="J00LU70911000/3830U7060"/>
    <m/>
    <x v="0"/>
    <s v="Yes"/>
    <x v="0"/>
    <x v="0"/>
    <s v="PP24"/>
    <s v="HO HON SENG"/>
    <n v="850"/>
    <m/>
    <m/>
    <d v="2025-04-11T00:00:00"/>
    <m/>
    <n v="1"/>
    <n v="850"/>
    <s v="PE"/>
    <n v="107112140001"/>
    <n v="0"/>
    <n v="500"/>
    <n v="350"/>
    <n v="0"/>
    <n v="0"/>
    <n v="0"/>
    <m/>
    <m/>
    <n v="0"/>
    <m/>
    <m/>
    <m/>
    <m/>
    <m/>
    <m/>
    <m/>
    <m/>
    <x v="469"/>
    <x v="15"/>
    <x v="15"/>
    <m/>
    <n v="0"/>
    <n v="0"/>
    <n v="0"/>
    <n v="0"/>
    <n v="0"/>
    <n v="0"/>
    <m/>
    <m/>
    <m/>
    <s v="No"/>
    <s v="W665472"/>
    <n v="0"/>
    <m/>
    <s v="I09109"/>
    <m/>
    <m/>
    <s v="S0362674"/>
  </r>
  <r>
    <x v="618"/>
    <n v="10000"/>
    <n v="10000"/>
    <d v="2025-04-14T00:00:00"/>
    <s v="502LAUGH"/>
    <s v=" 5:31:13 pm"/>
    <s v="M0BSM3241"/>
    <m/>
    <x v="0"/>
    <s v="Yes"/>
    <x v="18"/>
    <x v="17"/>
    <s v="PM17"/>
    <s v="NG SWEE CHEA"/>
    <n v="3000"/>
    <m/>
    <m/>
    <d v="2025-04-11T00:00:00"/>
    <m/>
    <n v="4"/>
    <n v="12000"/>
    <s v="PE"/>
    <s v="86.J7350001"/>
    <n v="0"/>
    <n v="9000"/>
    <n v="3000"/>
    <n v="0"/>
    <n v="0"/>
    <n v="0"/>
    <m/>
    <m/>
    <n v="0"/>
    <m/>
    <m/>
    <m/>
    <m/>
    <m/>
    <m/>
    <m/>
    <m/>
    <x v="184"/>
    <x v="45"/>
    <x v="45"/>
    <m/>
    <n v="0"/>
    <n v="0"/>
    <n v="0"/>
    <n v="0"/>
    <n v="0"/>
    <n v="0"/>
    <m/>
    <m/>
    <m/>
    <s v="No"/>
    <s v="W665034"/>
    <n v="0"/>
    <m/>
    <s v="T20390-PMI"/>
    <m/>
    <m/>
    <s v="S0362676"/>
  </r>
  <r>
    <x v="619"/>
    <n v="10000"/>
    <n v="10000"/>
    <d v="2025-04-14T00:00:00"/>
    <s v="502LAUGH"/>
    <s v=" 5:29:57 pm"/>
    <s v="M0BSM3241"/>
    <m/>
    <x v="0"/>
    <s v="Yes"/>
    <x v="18"/>
    <x v="17"/>
    <s v="PM17"/>
    <s v="NG SWEE CHEA"/>
    <n v="2000"/>
    <m/>
    <m/>
    <d v="2025-04-11T00:00:00"/>
    <m/>
    <n v="4"/>
    <n v="8000"/>
    <s v="PE"/>
    <s v="86.J7460001"/>
    <n v="0"/>
    <n v="5000"/>
    <n v="3000"/>
    <n v="0"/>
    <n v="0"/>
    <n v="0"/>
    <m/>
    <m/>
    <n v="0"/>
    <m/>
    <m/>
    <m/>
    <m/>
    <m/>
    <m/>
    <m/>
    <m/>
    <x v="470"/>
    <x v="45"/>
    <x v="45"/>
    <m/>
    <n v="0"/>
    <n v="0"/>
    <n v="0"/>
    <n v="0"/>
    <n v="0"/>
    <n v="0"/>
    <m/>
    <m/>
    <m/>
    <s v="No"/>
    <s v="W665035"/>
    <n v="0"/>
    <m/>
    <s v="T20390-PMI"/>
    <m/>
    <m/>
    <s v="S0362676"/>
  </r>
  <r>
    <x v="620"/>
    <n v="10000"/>
    <n v="10000"/>
    <d v="2025-04-14T00:00:00"/>
    <s v="502LAUGH"/>
    <s v=" 4:10:27 pm"/>
    <s v="BZA011-04"/>
    <m/>
    <x v="0"/>
    <s v="Yes"/>
    <x v="18"/>
    <x v="17"/>
    <s v="PM17"/>
    <s v="NG SWEE CHEA"/>
    <n v="1100"/>
    <m/>
    <m/>
    <d v="2025-04-11T00:00:00"/>
    <m/>
    <n v="32"/>
    <n v="35200"/>
    <s v="PE"/>
    <s v="ACQ LABEL0001"/>
    <n v="0"/>
    <n v="30000"/>
    <n v="5200"/>
    <n v="0"/>
    <n v="0"/>
    <n v="0"/>
    <m/>
    <m/>
    <n v="0"/>
    <m/>
    <m/>
    <m/>
    <m/>
    <m/>
    <m/>
    <m/>
    <m/>
    <x v="471"/>
    <x v="81"/>
    <x v="1"/>
    <m/>
    <n v="0"/>
    <n v="0"/>
    <n v="0"/>
    <n v="0"/>
    <n v="0"/>
    <n v="0"/>
    <m/>
    <m/>
    <m/>
    <s v="No"/>
    <s v="W664854"/>
    <n v="0"/>
    <m/>
    <s v="H08031"/>
    <m/>
    <m/>
    <s v="S0362679"/>
  </r>
  <r>
    <x v="621"/>
    <n v="10000"/>
    <n v="10000"/>
    <d v="2025-04-15T00:00:00"/>
    <s v="502LAUGH"/>
    <s v=" 8:40:32 am"/>
    <n v="10620258012"/>
    <m/>
    <x v="0"/>
    <s v="Yes"/>
    <x v="1"/>
    <x v="1"/>
    <s v="PM16"/>
    <s v="TEO KAH JUN"/>
    <n v="228"/>
    <m/>
    <m/>
    <d v="2025-04-11T00:00:00"/>
    <m/>
    <n v="660"/>
    <n v="150480"/>
    <s v="PE"/>
    <s v="X4E75-80015-FT0001"/>
    <n v="0"/>
    <n v="120000"/>
    <n v="30480"/>
    <n v="0"/>
    <n v="0"/>
    <n v="0"/>
    <m/>
    <m/>
    <n v="0"/>
    <m/>
    <m/>
    <m/>
    <m/>
    <m/>
    <m/>
    <m/>
    <m/>
    <x v="472"/>
    <x v="20"/>
    <x v="20"/>
    <m/>
    <n v="0"/>
    <n v="0"/>
    <n v="0"/>
    <n v="0"/>
    <n v="0"/>
    <n v="0"/>
    <m/>
    <m/>
    <m/>
    <s v="No"/>
    <s v="W665473"/>
    <n v="0"/>
    <m/>
    <s v="H08031-JIM-M"/>
    <m/>
    <m/>
    <s v="S0362681"/>
  </r>
  <r>
    <x v="574"/>
    <n v="10000"/>
    <n v="20000"/>
    <d v="2025-04-14T00:00:00"/>
    <s v="502LAUGH"/>
    <s v=" 8:37:48 am"/>
    <n v="10620258104"/>
    <m/>
    <x v="1"/>
    <s v="Yes"/>
    <x v="3"/>
    <x v="3"/>
    <s v="PM74"/>
    <s v="YONG CHEE SOON"/>
    <n v="434"/>
    <m/>
    <m/>
    <d v="2025-04-11T00:00:00"/>
    <m/>
    <n v="15"/>
    <n v="6510"/>
    <s v="PE"/>
    <s v="9U244-80001-FT0001"/>
    <n v="0"/>
    <n v="5000"/>
    <n v="1510"/>
    <n v="0"/>
    <n v="0"/>
    <n v="0"/>
    <m/>
    <m/>
    <n v="0"/>
    <m/>
    <m/>
    <m/>
    <m/>
    <m/>
    <m/>
    <m/>
    <m/>
    <x v="436"/>
    <x v="1"/>
    <x v="1"/>
    <m/>
    <n v="0"/>
    <n v="0"/>
    <n v="0"/>
    <n v="0"/>
    <n v="0"/>
    <n v="0"/>
    <m/>
    <m/>
    <m/>
    <s v="No"/>
    <s v="W665475"/>
    <n v="0"/>
    <m/>
    <s v="H08031-JIM"/>
    <m/>
    <m/>
    <s v="S0362747"/>
  </r>
  <r>
    <x v="575"/>
    <n v="10000"/>
    <n v="20000"/>
    <d v="2025-04-14T00:00:00"/>
    <s v="502LAUGH"/>
    <s v=" 8:37:48 am"/>
    <n v="10620258104"/>
    <m/>
    <x v="1"/>
    <s v="Yes"/>
    <x v="3"/>
    <x v="3"/>
    <s v="PM74"/>
    <s v="YONG CHEE SOON"/>
    <n v="434"/>
    <m/>
    <m/>
    <d v="2025-04-11T00:00:00"/>
    <m/>
    <n v="15"/>
    <n v="6510"/>
    <s v="PE"/>
    <s v="5180-5473-FT0001"/>
    <n v="0"/>
    <n v="5000"/>
    <n v="1510"/>
    <n v="0"/>
    <n v="0"/>
    <n v="0"/>
    <m/>
    <m/>
    <n v="0"/>
    <m/>
    <m/>
    <m/>
    <m/>
    <m/>
    <m/>
    <m/>
    <m/>
    <x v="437"/>
    <x v="1"/>
    <x v="1"/>
    <m/>
    <n v="0"/>
    <n v="0"/>
    <n v="0"/>
    <n v="0"/>
    <n v="0"/>
    <n v="0"/>
    <m/>
    <m/>
    <m/>
    <s v="No"/>
    <s v="W665476"/>
    <n v="0"/>
    <m/>
    <s v="H08031-JIM"/>
    <m/>
    <m/>
    <s v="S0362748"/>
  </r>
  <r>
    <x v="622"/>
    <n v="10000"/>
    <n v="10000"/>
    <d v="2025-04-14T00:00:00"/>
    <s v="502LAUGH"/>
    <s v=" 8:22:59 am"/>
    <s v="4111520U5"/>
    <m/>
    <x v="0"/>
    <s v="Yes"/>
    <x v="25"/>
    <x v="21"/>
    <s v="PP05"/>
    <s v="WONG KIM FATT"/>
    <n v="20000"/>
    <m/>
    <m/>
    <d v="2025-04-11T00:00:00"/>
    <m/>
    <n v="1"/>
    <n v="20000"/>
    <s v="PE"/>
    <s v="250-6223-000001"/>
    <n v="0"/>
    <n v="20000"/>
    <n v="0"/>
    <n v="0"/>
    <n v="0"/>
    <n v="0"/>
    <m/>
    <m/>
    <n v="0"/>
    <m/>
    <m/>
    <m/>
    <m/>
    <m/>
    <m/>
    <m/>
    <m/>
    <x v="77"/>
    <x v="29"/>
    <x v="29"/>
    <m/>
    <n v="0"/>
    <n v="0"/>
    <n v="0"/>
    <n v="0"/>
    <n v="0"/>
    <n v="0"/>
    <m/>
    <m/>
    <m/>
    <s v="No"/>
    <s v="W664857"/>
    <n v="0"/>
    <m/>
    <s v="J10025"/>
    <m/>
    <m/>
    <s v="S0362749"/>
  </r>
  <r>
    <x v="623"/>
    <n v="10000"/>
    <n v="10000"/>
    <d v="2025-04-11T00:00:00"/>
    <s v="502LAUGH"/>
    <s v=" 5:03:05 pm"/>
    <s v="4121232U5"/>
    <m/>
    <x v="0"/>
    <s v="Yes"/>
    <x v="28"/>
    <x v="23"/>
    <s v="PM26"/>
    <s v="TAN AIK KEONG"/>
    <n v="15000"/>
    <m/>
    <m/>
    <d v="2025-04-11T00:00:00"/>
    <m/>
    <n v="1"/>
    <n v="15000"/>
    <s v="PE"/>
    <s v="250-6224-000001"/>
    <n v="0"/>
    <n v="15000"/>
    <n v="0"/>
    <n v="0"/>
    <n v="0"/>
    <n v="0"/>
    <m/>
    <m/>
    <n v="0"/>
    <m/>
    <m/>
    <m/>
    <m/>
    <m/>
    <m/>
    <m/>
    <m/>
    <x v="87"/>
    <x v="29"/>
    <x v="29"/>
    <m/>
    <n v="0"/>
    <n v="0"/>
    <n v="0"/>
    <n v="0"/>
    <n v="0"/>
    <n v="0"/>
    <m/>
    <m/>
    <m/>
    <s v="No"/>
    <s v="W665038"/>
    <n v="0"/>
    <m/>
    <s v="J10025"/>
    <m/>
    <m/>
    <s v="S0362750"/>
  </r>
  <r>
    <x v="527"/>
    <n v="10000"/>
    <n v="20000"/>
    <d v="2025-04-14T00:00:00"/>
    <s v="502LAUGH"/>
    <s v=" 8:34:36 am"/>
    <s v="M0BUP6250"/>
    <m/>
    <x v="1"/>
    <s v="Yes"/>
    <x v="3"/>
    <x v="3"/>
    <s v="PM74"/>
    <s v="YONG CHEE SOON"/>
    <n v="167"/>
    <m/>
    <m/>
    <d v="2025-04-11T00:00:00"/>
    <m/>
    <n v="168"/>
    <n v="28056"/>
    <s v="PE"/>
    <s v="C9384-800020001"/>
    <n v="0"/>
    <n v="20000"/>
    <n v="8056"/>
    <n v="0"/>
    <n v="0"/>
    <n v="0"/>
    <m/>
    <m/>
    <n v="0"/>
    <m/>
    <m/>
    <m/>
    <m/>
    <m/>
    <m/>
    <m/>
    <m/>
    <x v="407"/>
    <x v="75"/>
    <x v="1"/>
    <m/>
    <n v="0"/>
    <n v="0"/>
    <n v="0"/>
    <n v="0"/>
    <n v="0"/>
    <n v="0"/>
    <m/>
    <m/>
    <m/>
    <s v="No"/>
    <s v="W665479"/>
    <n v="0"/>
    <m/>
    <s v="H08031-IMS"/>
    <m/>
    <m/>
    <s v="S0362752"/>
  </r>
  <r>
    <x v="528"/>
    <n v="10000"/>
    <n v="20000"/>
    <d v="2025-04-14T00:00:00"/>
    <s v="502LAUGH"/>
    <s v=" 8:41:56 am"/>
    <s v="M0BUP6250"/>
    <m/>
    <x v="1"/>
    <s v="Yes"/>
    <x v="3"/>
    <x v="3"/>
    <s v="PM74"/>
    <s v="YONG CHEE SOON"/>
    <n v="520"/>
    <m/>
    <m/>
    <d v="2025-04-11T00:00:00"/>
    <m/>
    <n v="25"/>
    <n v="13000"/>
    <s v="PE"/>
    <s v="5180-22740001"/>
    <n v="0"/>
    <n v="10000"/>
    <n v="3000"/>
    <n v="0"/>
    <n v="0"/>
    <n v="0"/>
    <m/>
    <m/>
    <n v="0"/>
    <m/>
    <m/>
    <m/>
    <m/>
    <m/>
    <m/>
    <m/>
    <m/>
    <x v="408"/>
    <x v="1"/>
    <x v="1"/>
    <m/>
    <n v="0"/>
    <n v="0"/>
    <n v="0"/>
    <n v="0"/>
    <n v="0"/>
    <n v="0"/>
    <m/>
    <m/>
    <m/>
    <s v="No"/>
    <s v="W665958"/>
    <n v="0"/>
    <m/>
    <s v="H08031-JIM"/>
    <m/>
    <m/>
    <s v="S0362755"/>
  </r>
  <r>
    <x v="529"/>
    <n v="10000"/>
    <n v="20000"/>
    <d v="2025-04-14T00:00:00"/>
    <s v="502LAUGH"/>
    <s v=" 8:41:19 am"/>
    <s v="M0BUP6250"/>
    <m/>
    <x v="1"/>
    <s v="Yes"/>
    <x v="3"/>
    <x v="3"/>
    <s v="PM74"/>
    <s v="YONG CHEE SOON"/>
    <n v="100"/>
    <m/>
    <m/>
    <d v="2025-04-11T00:00:00"/>
    <m/>
    <n v="25"/>
    <n v="2500"/>
    <s v="PE"/>
    <s v="CG325-800070001"/>
    <n v="0"/>
    <n v="1000"/>
    <n v="1500"/>
    <n v="0"/>
    <n v="0"/>
    <n v="0"/>
    <m/>
    <m/>
    <n v="0"/>
    <m/>
    <m/>
    <m/>
    <m/>
    <m/>
    <m/>
    <m/>
    <m/>
    <x v="386"/>
    <x v="1"/>
    <x v="1"/>
    <m/>
    <n v="0"/>
    <n v="0"/>
    <n v="0"/>
    <n v="0"/>
    <n v="0"/>
    <n v="0"/>
    <m/>
    <m/>
    <m/>
    <s v="No"/>
    <s v="W665959"/>
    <n v="0"/>
    <m/>
    <s v="H08031-JIM"/>
    <m/>
    <m/>
    <s v="S0362756"/>
  </r>
  <r>
    <x v="624"/>
    <n v="10000"/>
    <n v="10000"/>
    <d v="2025-04-14T00:00:00"/>
    <s v="502LAUGH"/>
    <d v="1899-12-30T12:50:12"/>
    <s v="4121232U5"/>
    <m/>
    <x v="0"/>
    <s v="Yes"/>
    <x v="28"/>
    <x v="23"/>
    <s v="PM26"/>
    <s v="TAN AIK KEONG"/>
    <n v="23000"/>
    <m/>
    <m/>
    <d v="2025-04-11T00:00:00"/>
    <m/>
    <n v="1"/>
    <n v="23000"/>
    <s v="PE"/>
    <s v="250-6224-000001"/>
    <n v="0"/>
    <n v="23000"/>
    <n v="0"/>
    <n v="0"/>
    <n v="0"/>
    <n v="0"/>
    <m/>
    <m/>
    <n v="0"/>
    <m/>
    <m/>
    <m/>
    <m/>
    <m/>
    <m/>
    <m/>
    <m/>
    <x v="87"/>
    <x v="29"/>
    <x v="29"/>
    <m/>
    <n v="0"/>
    <n v="0"/>
    <n v="0"/>
    <n v="0"/>
    <n v="0"/>
    <n v="0"/>
    <m/>
    <m/>
    <m/>
    <s v="No"/>
    <s v="W665484"/>
    <n v="0"/>
    <m/>
    <s v="J10025"/>
    <m/>
    <m/>
    <s v="S0362763"/>
  </r>
  <r>
    <x v="625"/>
    <n v="10000"/>
    <n v="10000"/>
    <d v="2025-04-14T00:00:00"/>
    <s v="502LAUGH"/>
    <s v=" 9:51:10 am"/>
    <s v="5011704U5/5011703U5"/>
    <m/>
    <x v="0"/>
    <s v="Yes"/>
    <x v="26"/>
    <x v="22"/>
    <s v="PS13"/>
    <s v="YEE CHENG MENG"/>
    <n v="15000"/>
    <m/>
    <m/>
    <d v="2025-04-11T00:00:00"/>
    <m/>
    <n v="2"/>
    <n v="30000"/>
    <s v="PE"/>
    <s v="250-6253-000001"/>
    <n v="0"/>
    <n v="30000"/>
    <n v="0"/>
    <n v="0"/>
    <n v="0"/>
    <n v="0"/>
    <m/>
    <m/>
    <n v="0"/>
    <m/>
    <m/>
    <m/>
    <m/>
    <m/>
    <m/>
    <m/>
    <m/>
    <x v="473"/>
    <x v="29"/>
    <x v="29"/>
    <m/>
    <n v="0"/>
    <n v="0"/>
    <n v="0"/>
    <n v="0"/>
    <n v="0"/>
    <n v="0"/>
    <m/>
    <m/>
    <m/>
    <s v="No"/>
    <s v="W665039"/>
    <n v="0"/>
    <m/>
    <s v="J10025"/>
    <m/>
    <m/>
    <s v="S0362763"/>
  </r>
  <r>
    <x v="626"/>
    <n v="10000"/>
    <n v="10000"/>
    <d v="2025-04-11T00:00:00"/>
    <s v="502LAUGH"/>
    <s v=" 9:38:52 am"/>
    <s v="M0BUE5730"/>
    <m/>
    <x v="0"/>
    <s v="Yes"/>
    <x v="11"/>
    <x v="11"/>
    <s v="PM09"/>
    <s v="PANG JING FULL"/>
    <n v="50"/>
    <m/>
    <m/>
    <d v="2025-04-11T00:00:00"/>
    <m/>
    <n v="4"/>
    <n v="200"/>
    <s v="PE"/>
    <s v="2063-772785-046-0003"/>
    <n v="0"/>
    <n v="200"/>
    <n v="0"/>
    <n v="0"/>
    <n v="0"/>
    <n v="0"/>
    <m/>
    <m/>
    <n v="0"/>
    <m/>
    <m/>
    <m/>
    <m/>
    <m/>
    <m/>
    <m/>
    <m/>
    <x v="448"/>
    <x v="10"/>
    <x v="10"/>
    <m/>
    <n v="0"/>
    <n v="0"/>
    <n v="0"/>
    <n v="0"/>
    <n v="0"/>
    <n v="0"/>
    <m/>
    <m/>
    <m/>
    <s v="No"/>
    <s v="W665040"/>
    <n v="0"/>
    <m/>
    <s v="W23041-TH"/>
    <m/>
    <m/>
    <s v="ZSA101799"/>
  </r>
  <r>
    <x v="627"/>
    <n v="10000"/>
    <n v="10000"/>
    <d v="2025-04-21T00:00:00"/>
    <s v="502LAUGH"/>
    <s v=" 1:09:21 pm"/>
    <s v="10620258098/10620258010"/>
    <m/>
    <x v="0"/>
    <s v="Yes"/>
    <x v="1"/>
    <x v="1"/>
    <s v="PM16"/>
    <s v="TEO KAH JUN"/>
    <n v="4108"/>
    <m/>
    <m/>
    <d v="2025-04-11T00:00:00"/>
    <m/>
    <n v="28"/>
    <n v="115024"/>
    <s v="PE"/>
    <s v="CH563-80124-FT0001"/>
    <n v="0"/>
    <n v="100000"/>
    <n v="15024"/>
    <n v="0"/>
    <n v="0"/>
    <n v="0"/>
    <m/>
    <m/>
    <n v="0"/>
    <m/>
    <m/>
    <m/>
    <m/>
    <m/>
    <m/>
    <m/>
    <m/>
    <x v="474"/>
    <x v="20"/>
    <x v="20"/>
    <m/>
    <n v="0"/>
    <n v="0"/>
    <n v="0"/>
    <n v="0"/>
    <n v="0"/>
    <n v="0"/>
    <m/>
    <m/>
    <m/>
    <s v="No"/>
    <s v="W665972"/>
    <n v="0"/>
    <m/>
    <s v="H08031-JIM-M"/>
    <m/>
    <m/>
    <s v="S0362932"/>
  </r>
  <r>
    <x v="628"/>
    <n v="10000"/>
    <n v="10000"/>
    <d v="2025-04-21T00:00:00"/>
    <s v="502LAUGH"/>
    <s v=" 1:09:21 pm"/>
    <s v="10620258098/10620258010"/>
    <m/>
    <x v="0"/>
    <s v="Yes"/>
    <x v="1"/>
    <x v="1"/>
    <s v="PM16"/>
    <s v="TEO KAH JUN"/>
    <n v="4108"/>
    <m/>
    <m/>
    <d v="2025-04-11T00:00:00"/>
    <m/>
    <n v="28"/>
    <n v="115024"/>
    <s v="PE"/>
    <s v="T6N02-80020-FT0001"/>
    <n v="0"/>
    <n v="100000"/>
    <n v="15024"/>
    <n v="0"/>
    <n v="0"/>
    <n v="0"/>
    <m/>
    <m/>
    <n v="0"/>
    <m/>
    <m/>
    <m/>
    <m/>
    <m/>
    <m/>
    <m/>
    <m/>
    <x v="79"/>
    <x v="20"/>
    <x v="20"/>
    <m/>
    <n v="0"/>
    <n v="0"/>
    <n v="0"/>
    <n v="0"/>
    <n v="0"/>
    <n v="0"/>
    <m/>
    <m/>
    <m/>
    <s v="No"/>
    <s v="W665492"/>
    <n v="0"/>
    <m/>
    <s v="H08031-JIM-M"/>
    <m/>
    <m/>
    <s v="S0362934"/>
  </r>
  <r>
    <x v="629"/>
    <n v="10000"/>
    <n v="10000"/>
    <d v="2025-04-21T00:00:00"/>
    <s v="502LAUGH"/>
    <s v=" 1:09:21 pm"/>
    <s v="10620258098/10620258010"/>
    <m/>
    <x v="0"/>
    <s v="Yes"/>
    <x v="1"/>
    <x v="1"/>
    <s v="PM16"/>
    <s v="TEO KAH JUN"/>
    <n v="4108"/>
    <m/>
    <m/>
    <d v="2025-04-11T00:00:00"/>
    <m/>
    <n v="28"/>
    <n v="115024"/>
    <s v="PE"/>
    <s v="C2P05-80050-FT0001"/>
    <n v="0"/>
    <n v="100000"/>
    <n v="15024"/>
    <n v="0"/>
    <n v="0"/>
    <n v="0"/>
    <m/>
    <m/>
    <n v="0"/>
    <m/>
    <m/>
    <m/>
    <m/>
    <m/>
    <m/>
    <m/>
    <m/>
    <x v="475"/>
    <x v="20"/>
    <x v="20"/>
    <m/>
    <n v="0"/>
    <n v="0"/>
    <n v="0"/>
    <n v="0"/>
    <n v="0"/>
    <n v="0"/>
    <m/>
    <m/>
    <m/>
    <s v="No"/>
    <s v="W665493"/>
    <n v="0"/>
    <m/>
    <s v="H08031-JIM-M"/>
    <m/>
    <m/>
    <s v="S0362935"/>
  </r>
  <r>
    <x v="630"/>
    <n v="10000"/>
    <n v="10000"/>
    <d v="2025-04-21T00:00:00"/>
    <s v="502LAUGH"/>
    <s v=" 1:10:43 pm"/>
    <s v="10620258098/10620258010"/>
    <m/>
    <x v="0"/>
    <s v="Yes"/>
    <x v="1"/>
    <x v="1"/>
    <s v="PM16"/>
    <s v="TEO KAH JUN"/>
    <n v="4108"/>
    <m/>
    <m/>
    <d v="2025-04-11T00:00:00"/>
    <m/>
    <n v="28"/>
    <n v="115024"/>
    <s v="PE"/>
    <s v="F6V25-80016-FT0001"/>
    <n v="0"/>
    <n v="100000"/>
    <n v="15024"/>
    <n v="0"/>
    <n v="0"/>
    <n v="0"/>
    <m/>
    <m/>
    <n v="0"/>
    <m/>
    <m/>
    <m/>
    <m/>
    <m/>
    <m/>
    <m/>
    <m/>
    <x v="476"/>
    <x v="20"/>
    <x v="20"/>
    <m/>
    <n v="0"/>
    <n v="0"/>
    <n v="0"/>
    <n v="0"/>
    <n v="0"/>
    <n v="0"/>
    <m/>
    <m/>
    <m/>
    <s v="No"/>
    <s v="W665494"/>
    <n v="0"/>
    <m/>
    <s v="H08031-JIM-M"/>
    <m/>
    <m/>
    <s v="S0362937"/>
  </r>
  <r>
    <x v="631"/>
    <n v="10000"/>
    <n v="10000"/>
    <d v="2025-04-21T00:00:00"/>
    <s v="502LAUGH"/>
    <s v=" 1:09:21 pm"/>
    <s v="10620258098/10620258010"/>
    <m/>
    <x v="0"/>
    <s v="Yes"/>
    <x v="1"/>
    <x v="1"/>
    <s v="PM16"/>
    <s v="TEO KAH JUN"/>
    <n v="4108"/>
    <m/>
    <m/>
    <d v="2025-04-11T00:00:00"/>
    <m/>
    <n v="28"/>
    <n v="115024"/>
    <s v="PE"/>
    <s v="3YM54-80005-FT0001"/>
    <n v="0"/>
    <n v="100000"/>
    <n v="15024"/>
    <n v="0"/>
    <n v="0"/>
    <n v="0"/>
    <m/>
    <m/>
    <n v="0"/>
    <m/>
    <m/>
    <m/>
    <m/>
    <m/>
    <m/>
    <m/>
    <m/>
    <x v="267"/>
    <x v="20"/>
    <x v="20"/>
    <m/>
    <n v="0"/>
    <n v="0"/>
    <n v="0"/>
    <n v="0"/>
    <n v="0"/>
    <n v="0"/>
    <m/>
    <m/>
    <m/>
    <s v="No"/>
    <s v="W665974"/>
    <n v="0"/>
    <m/>
    <s v="H08031-JIM-M"/>
    <m/>
    <m/>
    <s v="S0362942"/>
  </r>
  <r>
    <x v="632"/>
    <n v="10000"/>
    <n v="20000"/>
    <d v="2025-04-21T00:00:00"/>
    <s v="502LAUGH"/>
    <s v=" 1:06:36 pm"/>
    <s v="10620258098/10620258010"/>
    <m/>
    <x v="0"/>
    <s v="Yes"/>
    <x v="1"/>
    <x v="1"/>
    <s v="PM16"/>
    <s v="TEO KAH JUN"/>
    <n v="4108"/>
    <m/>
    <m/>
    <d v="2025-04-11T00:00:00"/>
    <m/>
    <n v="28"/>
    <n v="115024"/>
    <s v="PE"/>
    <s v="CH561-80124-FT0001"/>
    <n v="0"/>
    <n v="100000"/>
    <n v="15024"/>
    <n v="0"/>
    <n v="0"/>
    <n v="0"/>
    <m/>
    <m/>
    <n v="0"/>
    <m/>
    <m/>
    <m/>
    <m/>
    <m/>
    <m/>
    <m/>
    <m/>
    <x v="477"/>
    <x v="20"/>
    <x v="20"/>
    <m/>
    <n v="0"/>
    <n v="0"/>
    <n v="0"/>
    <n v="0"/>
    <n v="0"/>
    <n v="0"/>
    <m/>
    <m/>
    <m/>
    <s v="No"/>
    <s v="W665224"/>
    <n v="0"/>
    <m/>
    <s v="H08031-JIM-M"/>
    <m/>
    <m/>
    <s v="S0362947"/>
  </r>
  <r>
    <x v="532"/>
    <n v="10000"/>
    <n v="20000"/>
    <d v="2025-04-14T00:00:00"/>
    <s v="502LAUGH"/>
    <s v=" 8:31:02 am"/>
    <s v="M0BUP6250"/>
    <m/>
    <x v="1"/>
    <s v="Yes"/>
    <x v="3"/>
    <x v="3"/>
    <s v="PM74"/>
    <s v="YONG CHEE SOON"/>
    <n v="108"/>
    <m/>
    <m/>
    <d v="2025-04-11T00:00:00"/>
    <m/>
    <n v="168"/>
    <n v="18144"/>
    <s v="PE"/>
    <s v="C9407-800010001"/>
    <n v="0"/>
    <n v="10000"/>
    <n v="8144"/>
    <n v="0"/>
    <n v="0"/>
    <n v="0"/>
    <m/>
    <m/>
    <n v="0"/>
    <m/>
    <m/>
    <m/>
    <m/>
    <m/>
    <m/>
    <m/>
    <m/>
    <x v="410"/>
    <x v="75"/>
    <x v="1"/>
    <m/>
    <n v="0"/>
    <n v="0"/>
    <n v="0"/>
    <n v="0"/>
    <n v="0"/>
    <n v="0"/>
    <m/>
    <m/>
    <m/>
    <s v="No"/>
    <s v="W665500"/>
    <n v="0"/>
    <m/>
    <s v="H08031-IMS"/>
    <m/>
    <m/>
    <s v="S0363013"/>
  </r>
  <r>
    <x v="633"/>
    <n v="10000"/>
    <n v="10000"/>
    <d v="2025-04-21T00:00:00"/>
    <s v="502LAUGH"/>
    <s v=" 1:10:43 pm"/>
    <s v="10620258098/10620258010"/>
    <m/>
    <x v="0"/>
    <s v="Yes"/>
    <x v="1"/>
    <x v="1"/>
    <s v="PM16"/>
    <s v="TEO KAH JUN"/>
    <n v="4108"/>
    <m/>
    <m/>
    <d v="2025-04-11T00:00:00"/>
    <m/>
    <n v="28"/>
    <n v="115024"/>
    <s v="PE"/>
    <s v="CH561-80140-FT0001"/>
    <n v="0"/>
    <n v="100000"/>
    <n v="15024"/>
    <n v="0"/>
    <n v="0"/>
    <n v="0"/>
    <m/>
    <m/>
    <n v="0"/>
    <m/>
    <m/>
    <m/>
    <m/>
    <m/>
    <m/>
    <m/>
    <m/>
    <x v="478"/>
    <x v="20"/>
    <x v="20"/>
    <m/>
    <n v="0"/>
    <n v="0"/>
    <n v="0"/>
    <n v="0"/>
    <n v="0"/>
    <n v="0"/>
    <m/>
    <m/>
    <m/>
    <s v="No"/>
    <s v="W665501"/>
    <n v="0"/>
    <m/>
    <s v="H08031-JIM-M"/>
    <m/>
    <m/>
    <s v="S0363014"/>
  </r>
  <r>
    <x v="588"/>
    <n v="10000"/>
    <n v="20000"/>
    <d v="2025-04-14T00:00:00"/>
    <s v="502LAUGH"/>
    <d v="1899-12-30T10:35:19"/>
    <s v="J00WT7100"/>
    <m/>
    <x v="1"/>
    <s v="Yes"/>
    <x v="17"/>
    <x v="16"/>
    <s v="PM11"/>
    <s v="TEE MENG CHAI"/>
    <n v="14000"/>
    <m/>
    <m/>
    <d v="2025-04-11T00:00:00"/>
    <m/>
    <n v="6"/>
    <n v="84000"/>
    <s v="PE"/>
    <n v="5000580750001"/>
    <n v="0"/>
    <n v="78000"/>
    <n v="6000"/>
    <n v="0"/>
    <n v="0"/>
    <n v="0"/>
    <m/>
    <m/>
    <n v="0"/>
    <m/>
    <m/>
    <m/>
    <m/>
    <m/>
    <m/>
    <m/>
    <m/>
    <x v="447"/>
    <x v="11"/>
    <x v="11"/>
    <m/>
    <n v="0"/>
    <n v="0"/>
    <n v="0"/>
    <n v="0"/>
    <n v="0"/>
    <n v="0"/>
    <m/>
    <m/>
    <m/>
    <s v="No"/>
    <s v="W665041"/>
    <n v="0"/>
    <m/>
    <s v="B02083"/>
    <m/>
    <m/>
    <s v="S0363034"/>
  </r>
  <r>
    <x v="634"/>
    <n v="10000"/>
    <n v="10000"/>
    <d v="2025-04-14T00:00:00"/>
    <s v="502LAUGH"/>
    <s v=" 2:07:16 pm"/>
    <s v="J00WT7100"/>
    <m/>
    <x v="0"/>
    <s v="Yes"/>
    <x v="18"/>
    <x v="17"/>
    <s v="PM17"/>
    <s v="NG SWEE CHEA"/>
    <n v="8500"/>
    <m/>
    <m/>
    <d v="2025-04-11T00:00:00"/>
    <m/>
    <n v="4"/>
    <n v="34000"/>
    <s v="PE"/>
    <n v="5000582200001"/>
    <n v="0"/>
    <n v="30000"/>
    <n v="4000"/>
    <n v="0"/>
    <n v="0"/>
    <n v="0"/>
    <m/>
    <m/>
    <n v="0"/>
    <m/>
    <m/>
    <m/>
    <m/>
    <m/>
    <m/>
    <m/>
    <m/>
    <x v="49"/>
    <x v="11"/>
    <x v="11"/>
    <m/>
    <n v="0"/>
    <n v="0"/>
    <n v="0"/>
    <n v="0"/>
    <n v="0"/>
    <n v="0"/>
    <m/>
    <m/>
    <m/>
    <s v="No"/>
    <s v="W664871"/>
    <n v="0"/>
    <m/>
    <s v="B02083"/>
    <m/>
    <m/>
    <s v="S0363034"/>
  </r>
  <r>
    <x v="635"/>
    <n v="10000"/>
    <n v="10000"/>
    <d v="2025-04-21T00:00:00"/>
    <s v="502LAUGH"/>
    <s v=" 8:37:02 am"/>
    <s v="J00WT7100"/>
    <m/>
    <x v="0"/>
    <s v="Yes"/>
    <x v="18"/>
    <x v="17"/>
    <s v="PM17"/>
    <s v="NG SWEE CHEA"/>
    <n v="26000"/>
    <m/>
    <m/>
    <d v="2025-04-11T00:00:00"/>
    <m/>
    <n v="4"/>
    <n v="104000"/>
    <s v="PE"/>
    <n v="5000582210001"/>
    <n v="0"/>
    <n v="92000"/>
    <n v="12000"/>
    <n v="0"/>
    <n v="0"/>
    <n v="0"/>
    <m/>
    <m/>
    <n v="0"/>
    <m/>
    <m/>
    <m/>
    <m/>
    <m/>
    <m/>
    <m/>
    <m/>
    <x v="479"/>
    <x v="11"/>
    <x v="11"/>
    <m/>
    <n v="0"/>
    <n v="0"/>
    <n v="0"/>
    <n v="0"/>
    <n v="0"/>
    <n v="0"/>
    <m/>
    <m/>
    <m/>
    <s v="No"/>
    <s v="W665227"/>
    <n v="0"/>
    <m/>
    <s v="B02083"/>
    <m/>
    <m/>
    <s v="S0363034"/>
  </r>
  <r>
    <x v="636"/>
    <n v="10000"/>
    <n v="10000"/>
    <d v="2025-04-17T00:00:00"/>
    <s v="502LAUGH"/>
    <s v=" 1:09:56 pm"/>
    <s v="J00WT7100"/>
    <m/>
    <x v="0"/>
    <s v="Yes"/>
    <x v="18"/>
    <x v="17"/>
    <s v="PM17"/>
    <s v="NG SWEE CHEA"/>
    <n v="2500"/>
    <m/>
    <m/>
    <d v="2025-04-11T00:00:00"/>
    <m/>
    <n v="4"/>
    <n v="10000"/>
    <s v="PE"/>
    <n v="5000596170001"/>
    <n v="0"/>
    <n v="8000"/>
    <n v="2000"/>
    <n v="0"/>
    <n v="0"/>
    <n v="0"/>
    <m/>
    <m/>
    <n v="0"/>
    <m/>
    <m/>
    <m/>
    <m/>
    <m/>
    <m/>
    <m/>
    <m/>
    <x v="480"/>
    <x v="11"/>
    <x v="11"/>
    <m/>
    <n v="0"/>
    <n v="0"/>
    <n v="0"/>
    <n v="0"/>
    <n v="0"/>
    <n v="0"/>
    <m/>
    <m/>
    <m/>
    <s v="No"/>
    <s v="W665042"/>
    <n v="0"/>
    <m/>
    <s v="B02083"/>
    <m/>
    <m/>
    <s v="S0363034"/>
  </r>
  <r>
    <x v="637"/>
    <n v="10000"/>
    <n v="10000"/>
    <d v="2025-04-17T00:00:00"/>
    <s v="502LAUGH"/>
    <s v=" 1:09:00 pm"/>
    <s v="J00WT7100"/>
    <m/>
    <x v="0"/>
    <s v="Yes"/>
    <x v="18"/>
    <x v="17"/>
    <s v="PM17"/>
    <s v="NG SWEE CHEA"/>
    <n v="1750"/>
    <m/>
    <m/>
    <d v="2025-04-11T00:00:00"/>
    <m/>
    <n v="4"/>
    <n v="7000"/>
    <s v="PE"/>
    <n v="5000596230001"/>
    <n v="0"/>
    <n v="5000"/>
    <n v="2000"/>
    <n v="0"/>
    <n v="0"/>
    <n v="0"/>
    <m/>
    <m/>
    <n v="0"/>
    <m/>
    <m/>
    <m/>
    <m/>
    <m/>
    <m/>
    <m/>
    <m/>
    <x v="481"/>
    <x v="11"/>
    <x v="11"/>
    <m/>
    <n v="0"/>
    <n v="0"/>
    <n v="0"/>
    <n v="0"/>
    <n v="0"/>
    <n v="0"/>
    <m/>
    <m/>
    <m/>
    <s v="No"/>
    <s v="W665043"/>
    <n v="0"/>
    <m/>
    <s v="B02083"/>
    <m/>
    <m/>
    <s v="S0363034"/>
  </r>
  <r>
    <x v="638"/>
    <n v="10000"/>
    <n v="10000"/>
    <d v="2025-04-17T00:00:00"/>
    <s v="502LAUGH"/>
    <s v=" 1:08:15 pm"/>
    <s v="J00WT7100"/>
    <m/>
    <x v="0"/>
    <s v="Yes"/>
    <x v="18"/>
    <x v="17"/>
    <s v="PM17"/>
    <s v="NG SWEE CHEA"/>
    <n v="3750"/>
    <m/>
    <m/>
    <d v="2025-04-11T00:00:00"/>
    <m/>
    <n v="4"/>
    <n v="15000"/>
    <s v="PE"/>
    <n v="5000602800001"/>
    <n v="0"/>
    <n v="12000"/>
    <n v="3000"/>
    <n v="0"/>
    <n v="0"/>
    <n v="0"/>
    <m/>
    <m/>
    <n v="0"/>
    <m/>
    <m/>
    <m/>
    <m/>
    <m/>
    <m/>
    <m/>
    <m/>
    <x v="482"/>
    <x v="11"/>
    <x v="11"/>
    <m/>
    <n v="0"/>
    <n v="0"/>
    <n v="0"/>
    <n v="0"/>
    <n v="0"/>
    <n v="0"/>
    <m/>
    <m/>
    <m/>
    <s v="No"/>
    <s v="W665044"/>
    <n v="0"/>
    <m/>
    <s v="B02083"/>
    <m/>
    <m/>
    <s v="S0363034"/>
  </r>
  <r>
    <x v="639"/>
    <n v="10000"/>
    <n v="10000"/>
    <d v="2025-04-17T00:00:00"/>
    <s v="502LAUGH"/>
    <s v=" 1:07:20 pm"/>
    <s v="J00WT7100"/>
    <m/>
    <x v="0"/>
    <s v="Yes"/>
    <x v="18"/>
    <x v="17"/>
    <s v="PM17"/>
    <s v="NG SWEE CHEA"/>
    <n v="1750"/>
    <m/>
    <m/>
    <d v="2025-04-11T00:00:00"/>
    <m/>
    <n v="4"/>
    <n v="7000"/>
    <s v="PE"/>
    <n v="5000602810001"/>
    <n v="0"/>
    <n v="5000"/>
    <n v="2000"/>
    <n v="0"/>
    <n v="0"/>
    <n v="0"/>
    <m/>
    <m/>
    <n v="0"/>
    <m/>
    <m/>
    <m/>
    <m/>
    <m/>
    <m/>
    <m/>
    <m/>
    <x v="483"/>
    <x v="11"/>
    <x v="11"/>
    <m/>
    <n v="0"/>
    <n v="0"/>
    <n v="0"/>
    <n v="0"/>
    <n v="0"/>
    <n v="0"/>
    <m/>
    <m/>
    <m/>
    <s v="No"/>
    <s v="W665045"/>
    <n v="0"/>
    <m/>
    <s v="B02083"/>
    <m/>
    <m/>
    <s v="S0363034"/>
  </r>
  <r>
    <x v="640"/>
    <n v="10000"/>
    <n v="10000"/>
    <d v="2025-04-15T00:00:00"/>
    <s v="502LAUGH"/>
    <s v=" 8:44:49 am"/>
    <s v="M0BUE5312/M0BUF4272"/>
    <m/>
    <x v="0"/>
    <s v="Yes"/>
    <x v="13"/>
    <x v="12"/>
    <s v="PS84"/>
    <s v="YIP WENG FAI"/>
    <n v="9000"/>
    <m/>
    <m/>
    <d v="2025-04-11T00:00:00"/>
    <m/>
    <n v="6"/>
    <n v="54000"/>
    <s v="PE"/>
    <s v="722138300 REVA0001"/>
    <n v="0"/>
    <n v="54000"/>
    <n v="0"/>
    <n v="0"/>
    <n v="0"/>
    <n v="0"/>
    <m/>
    <m/>
    <n v="0"/>
    <m/>
    <m/>
    <m/>
    <m/>
    <m/>
    <m/>
    <m/>
    <m/>
    <x v="484"/>
    <x v="23"/>
    <x v="23"/>
    <m/>
    <n v="0"/>
    <n v="0"/>
    <n v="0"/>
    <n v="0"/>
    <n v="0"/>
    <n v="0"/>
    <m/>
    <m/>
    <m/>
    <s v="No"/>
    <s v="W664873"/>
    <n v="0"/>
    <m/>
    <s v="S19314"/>
    <m/>
    <m/>
    <s v="H0064986"/>
  </r>
  <r>
    <x v="641"/>
    <n v="10000"/>
    <n v="10000"/>
    <d v="2025-04-11T00:00:00"/>
    <s v="502LAUGH"/>
    <s v=" 3:48:12 pm"/>
    <s v="L4005U7005"/>
    <m/>
    <x v="0"/>
    <s v="Yes"/>
    <x v="7"/>
    <x v="7"/>
    <s v="PM68"/>
    <s v="LEE KIM LIANG"/>
    <n v="100"/>
    <m/>
    <m/>
    <d v="2025-04-11T00:00:00"/>
    <m/>
    <n v="1"/>
    <n v="100"/>
    <s v="PE"/>
    <n v="107352740001"/>
    <n v="0"/>
    <n v="100"/>
    <n v="0"/>
    <n v="0"/>
    <n v="0"/>
    <n v="0"/>
    <m/>
    <m/>
    <n v="0"/>
    <m/>
    <m/>
    <m/>
    <m/>
    <m/>
    <m/>
    <m/>
    <m/>
    <x v="485"/>
    <x v="15"/>
    <x v="15"/>
    <m/>
    <n v="0"/>
    <n v="0"/>
    <n v="0"/>
    <n v="0"/>
    <n v="0"/>
    <n v="0"/>
    <m/>
    <m/>
    <m/>
    <s v="No"/>
    <s v="W664874"/>
    <n v="0"/>
    <m/>
    <s v="I09109"/>
    <m/>
    <m/>
    <s v="S0363057"/>
  </r>
  <r>
    <x v="642"/>
    <n v="10000"/>
    <n v="10000"/>
    <d v="2025-04-24T00:00:00"/>
    <s v="502LAUGH"/>
    <s v=" 8:33:05 am"/>
    <n v="10620258012"/>
    <m/>
    <x v="0"/>
    <s v="Yes"/>
    <x v="1"/>
    <x v="1"/>
    <s v="PM16"/>
    <s v="TEO KAH JUN"/>
    <n v="872"/>
    <m/>
    <m/>
    <d v="2025-04-11T00:00:00"/>
    <m/>
    <n v="264"/>
    <n v="230208"/>
    <s v="PE"/>
    <s v="7FP07-80001-FT0001"/>
    <n v="0"/>
    <n v="200000"/>
    <n v="30208"/>
    <n v="0"/>
    <n v="0"/>
    <n v="0"/>
    <m/>
    <m/>
    <n v="0"/>
    <m/>
    <m/>
    <m/>
    <m/>
    <m/>
    <m/>
    <m/>
    <m/>
    <x v="486"/>
    <x v="20"/>
    <x v="20"/>
    <m/>
    <n v="0"/>
    <n v="0"/>
    <n v="0"/>
    <n v="0"/>
    <n v="0"/>
    <n v="0"/>
    <m/>
    <m/>
    <m/>
    <s v="No"/>
    <s v="W665509"/>
    <n v="0"/>
    <m/>
    <s v="H08031-JIM-M"/>
    <m/>
    <m/>
    <s v="S0363051"/>
  </r>
  <r>
    <x v="643"/>
    <n v="10000"/>
    <n v="10000"/>
    <d v="2025-05-02T00:00:00"/>
    <s v="502LAUGH"/>
    <s v=" 5:47:11 pm"/>
    <n v="10620258012"/>
    <m/>
    <x v="0"/>
    <s v="Yes"/>
    <x v="1"/>
    <x v="1"/>
    <s v="PM16"/>
    <s v="TEO KAH JUN"/>
    <n v="114"/>
    <m/>
    <m/>
    <d v="2025-04-11T00:00:00"/>
    <m/>
    <n v="264"/>
    <n v="30096"/>
    <s v="PE"/>
    <s v="7FP13-80001-FT0001"/>
    <n v="0"/>
    <n v="20000"/>
    <n v="10096"/>
    <n v="0"/>
    <n v="0"/>
    <n v="0"/>
    <m/>
    <m/>
    <n v="0"/>
    <m/>
    <m/>
    <m/>
    <m/>
    <m/>
    <m/>
    <m/>
    <m/>
    <x v="443"/>
    <x v="20"/>
    <x v="20"/>
    <m/>
    <n v="0"/>
    <n v="0"/>
    <n v="0"/>
    <n v="0"/>
    <n v="0"/>
    <n v="0"/>
    <m/>
    <m/>
    <m/>
    <s v="No"/>
    <s v="W665987"/>
    <n v="0"/>
    <m/>
    <s v="H08031-JIM-M"/>
    <m/>
    <m/>
    <s v="S0363052"/>
  </r>
  <r>
    <x v="644"/>
    <n v="10000"/>
    <n v="10000"/>
    <d v="2025-04-21T00:00:00"/>
    <s v="502LAUGH"/>
    <s v=" 1:06:36 pm"/>
    <s v="10620258098/10620258010"/>
    <m/>
    <x v="0"/>
    <s v="Yes"/>
    <x v="1"/>
    <x v="1"/>
    <s v="PM16"/>
    <s v="TEO KAH JUN"/>
    <n v="4108"/>
    <m/>
    <m/>
    <d v="2025-04-11T00:00:00"/>
    <m/>
    <n v="28"/>
    <n v="115024"/>
    <s v="PE"/>
    <s v="F6U68-80036-FT0001"/>
    <n v="0"/>
    <n v="100000"/>
    <n v="15024"/>
    <n v="0"/>
    <n v="0"/>
    <n v="0"/>
    <m/>
    <m/>
    <n v="0"/>
    <m/>
    <m/>
    <m/>
    <m/>
    <m/>
    <m/>
    <m/>
    <m/>
    <x v="487"/>
    <x v="20"/>
    <x v="20"/>
    <m/>
    <n v="0"/>
    <n v="0"/>
    <n v="0"/>
    <n v="0"/>
    <n v="0"/>
    <n v="0"/>
    <m/>
    <m/>
    <m/>
    <s v="No"/>
    <s v="W665988"/>
    <n v="0"/>
    <m/>
    <s v="H08031-JIM-M"/>
    <m/>
    <m/>
    <s v="S0363053"/>
  </r>
  <r>
    <x v="645"/>
    <n v="10000"/>
    <n v="10000"/>
    <d v="2025-05-02T00:00:00"/>
    <s v="502LAUGH"/>
    <s v=" 5:45:19 pm"/>
    <n v="10620258009"/>
    <m/>
    <x v="0"/>
    <s v="Yes"/>
    <x v="1"/>
    <x v="1"/>
    <s v="PM16"/>
    <s v="TEO KAH JUN"/>
    <n v="171"/>
    <m/>
    <m/>
    <d v="2025-04-11T00:00:00"/>
    <m/>
    <n v="176"/>
    <n v="30096"/>
    <s v="PE"/>
    <s v="7FP45-80001-FT0001"/>
    <n v="0"/>
    <n v="20000"/>
    <n v="10096"/>
    <n v="0"/>
    <n v="0"/>
    <n v="0"/>
    <m/>
    <m/>
    <n v="0"/>
    <m/>
    <m/>
    <m/>
    <m/>
    <m/>
    <m/>
    <m/>
    <m/>
    <x v="442"/>
    <x v="20"/>
    <x v="20"/>
    <m/>
    <n v="0"/>
    <n v="0"/>
    <n v="0"/>
    <n v="0"/>
    <n v="0"/>
    <n v="0"/>
    <m/>
    <m/>
    <m/>
    <s v="No"/>
    <s v="W665990"/>
    <n v="0"/>
    <m/>
    <s v="H08031-JIM-M"/>
    <m/>
    <m/>
    <s v="S0363055"/>
  </r>
  <r>
    <x v="646"/>
    <n v="10000"/>
    <n v="20000"/>
    <d v="2025-04-21T00:00:00"/>
    <s v="502LAUGH"/>
    <s v=" 1:06:36 pm"/>
    <s v="10620258098/10620258010"/>
    <m/>
    <x v="0"/>
    <s v="Yes"/>
    <x v="1"/>
    <x v="1"/>
    <s v="PM16"/>
    <s v="TEO KAH JUN"/>
    <n v="4108"/>
    <m/>
    <m/>
    <d v="2025-04-11T00:00:00"/>
    <m/>
    <n v="28"/>
    <n v="115024"/>
    <s v="PE"/>
    <s v="CH561-80124-FT0001"/>
    <n v="0"/>
    <n v="100000"/>
    <n v="15024"/>
    <n v="0"/>
    <n v="0"/>
    <n v="0"/>
    <m/>
    <m/>
    <n v="0"/>
    <m/>
    <m/>
    <m/>
    <m/>
    <m/>
    <m/>
    <m/>
    <m/>
    <x v="477"/>
    <x v="20"/>
    <x v="20"/>
    <m/>
    <n v="0"/>
    <n v="0"/>
    <n v="0"/>
    <n v="0"/>
    <n v="0"/>
    <n v="0"/>
    <m/>
    <m/>
    <m/>
    <s v="No"/>
    <s v="W665240"/>
    <n v="0"/>
    <m/>
    <s v="H08031-JIM-M"/>
    <m/>
    <m/>
    <s v="S0363056"/>
  </r>
  <r>
    <x v="647"/>
    <n v="10000"/>
    <n v="20000"/>
    <d v="2025-04-15T00:00:00"/>
    <s v="502LAUGH"/>
    <s v=" 9:31:02 am"/>
    <n v="30000020"/>
    <m/>
    <x v="0"/>
    <s v="Yes"/>
    <x v="41"/>
    <x v="29"/>
    <s v="PP24"/>
    <s v="HO HON SENG"/>
    <n v="300"/>
    <m/>
    <m/>
    <d v="2025-04-11T00:00:00"/>
    <m/>
    <n v="1"/>
    <n v="300"/>
    <s v="PE"/>
    <s v="THT-51-724-100001"/>
    <n v="0"/>
    <n v="100"/>
    <n v="200"/>
    <n v="0"/>
    <n v="0"/>
    <n v="0"/>
    <m/>
    <m/>
    <n v="0"/>
    <m/>
    <m/>
    <m/>
    <m/>
    <m/>
    <m/>
    <m/>
    <m/>
    <x v="488"/>
    <x v="82"/>
    <x v="77"/>
    <m/>
    <n v="0"/>
    <n v="0"/>
    <n v="0"/>
    <n v="0"/>
    <n v="0"/>
    <n v="0"/>
    <m/>
    <m/>
    <m/>
    <s v="No"/>
    <s v="W664883"/>
    <n v="0"/>
    <m/>
    <s v="P16293"/>
    <m/>
    <m/>
    <s v="S0363090"/>
  </r>
  <r>
    <x v="648"/>
    <n v="10000"/>
    <n v="20000"/>
    <d v="2025-04-15T00:00:00"/>
    <s v="502LAUGH"/>
    <s v=" 9:29:21 am"/>
    <n v="30000020"/>
    <m/>
    <x v="0"/>
    <s v="Yes"/>
    <x v="0"/>
    <x v="0"/>
    <s v="PP24"/>
    <s v="HO HON SENG"/>
    <n v="100"/>
    <m/>
    <m/>
    <d v="2025-04-11T00:00:00"/>
    <m/>
    <n v="1"/>
    <n v="100"/>
    <s v="PE"/>
    <s v="THT-96-717-100001"/>
    <n v="0"/>
    <n v="100"/>
    <n v="0"/>
    <n v="0"/>
    <n v="0"/>
    <n v="0"/>
    <m/>
    <m/>
    <n v="0"/>
    <m/>
    <m/>
    <m/>
    <m/>
    <m/>
    <m/>
    <m/>
    <m/>
    <x v="489"/>
    <x v="82"/>
    <x v="77"/>
    <m/>
    <n v="0"/>
    <n v="0"/>
    <n v="0"/>
    <n v="0"/>
    <n v="0"/>
    <n v="0"/>
    <m/>
    <m/>
    <m/>
    <s v="No"/>
    <s v="W664884"/>
    <n v="0"/>
    <m/>
    <s v="P16293"/>
    <m/>
    <m/>
    <s v="S0363090"/>
  </r>
  <r>
    <x v="595"/>
    <n v="10000"/>
    <n v="30000"/>
    <d v="2025-04-14T00:00:00"/>
    <s v="502LAUGH"/>
    <s v=" 8:19:58 am"/>
    <s v="A431833/JH20240905/XHX24C12A0402/XHX24B18A1408/XHX2501081024"/>
    <m/>
    <x v="0"/>
    <s v="Yes"/>
    <x v="40"/>
    <x v="28"/>
    <s v="PS07"/>
    <s v="KANG HOCK SENG"/>
    <n v="2000"/>
    <m/>
    <m/>
    <d v="2025-04-12T00:00:00"/>
    <m/>
    <n v="10"/>
    <n v="20000"/>
    <s v="PE"/>
    <s v="TPK-874726-00100001"/>
    <n v="0"/>
    <n v="20000"/>
    <n v="0"/>
    <n v="0"/>
    <n v="0"/>
    <n v="0"/>
    <m/>
    <m/>
    <n v="0"/>
    <m/>
    <m/>
    <m/>
    <m/>
    <m/>
    <m/>
    <m/>
    <m/>
    <x v="453"/>
    <x v="4"/>
    <x v="4"/>
    <m/>
    <n v="0"/>
    <n v="0"/>
    <n v="0"/>
    <n v="0"/>
    <n v="0"/>
    <n v="0"/>
    <m/>
    <m/>
    <m/>
    <s v="No"/>
    <s v="W665115"/>
    <n v="0"/>
    <m/>
    <s v="Z26002"/>
    <m/>
    <m/>
    <s v="S0358423"/>
  </r>
  <r>
    <x v="649"/>
    <n v="10000"/>
    <n v="10000"/>
    <d v="2025-04-14T00:00:00"/>
    <s v="502LAUGH"/>
    <s v=" 9:34:26 am"/>
    <s v="4022211U5"/>
    <m/>
    <x v="0"/>
    <s v="Yes"/>
    <x v="10"/>
    <x v="10"/>
    <s v="PS66"/>
    <s v="SIM ENG KWANG"/>
    <n v="1000"/>
    <m/>
    <m/>
    <d v="2025-04-12T00:00:00"/>
    <m/>
    <n v="1"/>
    <n v="1000"/>
    <s v="PE"/>
    <s v="RE-LABFR00010001"/>
    <n v="0"/>
    <n v="1000"/>
    <n v="0"/>
    <n v="0"/>
    <n v="0"/>
    <n v="0"/>
    <m/>
    <m/>
    <n v="0"/>
    <m/>
    <m/>
    <m/>
    <m/>
    <m/>
    <m/>
    <m/>
    <m/>
    <x v="490"/>
    <x v="83"/>
    <x v="78"/>
    <m/>
    <n v="0"/>
    <n v="0"/>
    <n v="0"/>
    <n v="0"/>
    <n v="0"/>
    <n v="0"/>
    <m/>
    <m/>
    <m/>
    <s v="No"/>
    <s v="W664984"/>
    <n v="0"/>
    <m/>
    <s v="S19652"/>
    <m/>
    <m/>
    <s v="S0358432"/>
  </r>
  <r>
    <x v="650"/>
    <n v="10000"/>
    <n v="10000"/>
    <d v="2025-04-14T00:00:00"/>
    <s v="502LAUGH"/>
    <s v=" 8:23:35 am"/>
    <s v="4052225U5"/>
    <m/>
    <x v="0"/>
    <s v="Yes"/>
    <x v="10"/>
    <x v="10"/>
    <s v="PS66"/>
    <s v="SIM ENG KWANG"/>
    <n v="500"/>
    <m/>
    <m/>
    <d v="2025-04-12T00:00:00"/>
    <m/>
    <n v="1"/>
    <n v="500"/>
    <s v="PE"/>
    <s v="TH-LABCO10610001"/>
    <n v="0"/>
    <n v="500"/>
    <n v="0"/>
    <n v="0"/>
    <n v="0"/>
    <n v="0"/>
    <m/>
    <m/>
    <n v="0"/>
    <m/>
    <m/>
    <m/>
    <m/>
    <m/>
    <m/>
    <m/>
    <m/>
    <x v="491"/>
    <x v="83"/>
    <x v="78"/>
    <m/>
    <n v="0"/>
    <n v="0"/>
    <n v="0"/>
    <n v="0"/>
    <n v="0"/>
    <n v="0"/>
    <m/>
    <m/>
    <m/>
    <s v="No"/>
    <s v="W664498"/>
    <n v="0"/>
    <m/>
    <s v="S19652"/>
    <m/>
    <m/>
    <s v="S0358432"/>
  </r>
  <r>
    <x v="651"/>
    <n v="10000"/>
    <n v="10000"/>
    <d v="2025-04-14T00:00:00"/>
    <s v="502LAUGH"/>
    <s v=" 4:06:35 pm"/>
    <s v="24F1310472/P/O49109"/>
    <m/>
    <x v="0"/>
    <s v="Yes"/>
    <x v="9"/>
    <x v="9"/>
    <s v="PM30"/>
    <s v="OH KIAN YUAN"/>
    <n v="6000"/>
    <m/>
    <m/>
    <d v="2025-04-12T00:00:00"/>
    <m/>
    <n v="10"/>
    <n v="60000"/>
    <s v="PE"/>
    <s v="TPK-884535-00100001"/>
    <n v="0"/>
    <n v="60000"/>
    <n v="0"/>
    <n v="0"/>
    <n v="0"/>
    <n v="0"/>
    <m/>
    <m/>
    <n v="0"/>
    <m/>
    <m/>
    <m/>
    <m/>
    <m/>
    <m/>
    <m/>
    <m/>
    <x v="492"/>
    <x v="4"/>
    <x v="4"/>
    <m/>
    <n v="0"/>
    <n v="0"/>
    <n v="0"/>
    <n v="0"/>
    <n v="0"/>
    <n v="0"/>
    <m/>
    <m/>
    <m/>
    <s v="No"/>
    <s v="W664511"/>
    <n v="0"/>
    <m/>
    <s v="Z26002"/>
    <m/>
    <m/>
    <s v="S0360997"/>
  </r>
  <r>
    <x v="651"/>
    <n v="20000"/>
    <n v="10000"/>
    <d v="2025-04-14T00:00:00"/>
    <s v="502LAUGH"/>
    <s v=" 4:06:35 pm"/>
    <s v="24F1310472/P/O49109"/>
    <m/>
    <x v="0"/>
    <s v="Yes"/>
    <x v="9"/>
    <x v="9"/>
    <s v="PM30"/>
    <s v="OH KIAN YUAN"/>
    <n v="8000"/>
    <m/>
    <m/>
    <d v="2025-04-12T00:00:00"/>
    <m/>
    <n v="10"/>
    <n v="80000"/>
    <s v="PE"/>
    <s v="TPK-884535-00100001"/>
    <n v="0"/>
    <n v="80000"/>
    <n v="0"/>
    <n v="0"/>
    <n v="0"/>
    <n v="0"/>
    <m/>
    <m/>
    <n v="0"/>
    <m/>
    <m/>
    <m/>
    <m/>
    <m/>
    <m/>
    <m/>
    <m/>
    <x v="492"/>
    <x v="4"/>
    <x v="4"/>
    <m/>
    <n v="0"/>
    <n v="0"/>
    <n v="0"/>
    <n v="0"/>
    <n v="0"/>
    <n v="0"/>
    <m/>
    <m/>
    <m/>
    <s v="No"/>
    <s v="W664511"/>
    <n v="0"/>
    <m/>
    <s v="Z26002"/>
    <m/>
    <m/>
    <s v="S0360997"/>
  </r>
  <r>
    <x v="652"/>
    <n v="10000"/>
    <n v="10000"/>
    <d v="2025-04-14T00:00:00"/>
    <s v="502LAUGH"/>
    <d v="1899-12-30T12:48:39"/>
    <s v="M0BUE5730"/>
    <m/>
    <x v="0"/>
    <s v="Yes"/>
    <x v="11"/>
    <x v="11"/>
    <s v="PM09"/>
    <s v="PANG JING FULL"/>
    <n v="9000"/>
    <m/>
    <m/>
    <d v="2025-04-12T00:00:00"/>
    <m/>
    <n v="4"/>
    <n v="36000"/>
    <s v="PE"/>
    <s v="L001-772785-00000004"/>
    <n v="0"/>
    <n v="36000"/>
    <n v="0"/>
    <n v="0"/>
    <n v="0"/>
    <n v="0"/>
    <m/>
    <m/>
    <n v="0"/>
    <m/>
    <m/>
    <m/>
    <m/>
    <m/>
    <m/>
    <m/>
    <m/>
    <x v="454"/>
    <x v="10"/>
    <x v="10"/>
    <m/>
    <n v="0"/>
    <n v="0"/>
    <n v="0"/>
    <n v="0"/>
    <n v="0"/>
    <n v="0"/>
    <m/>
    <m/>
    <m/>
    <s v="No"/>
    <s v="W665908"/>
    <n v="0"/>
    <m/>
    <s v="W23041-TH"/>
    <m/>
    <m/>
    <s v="H0064779"/>
  </r>
  <r>
    <x v="653"/>
    <n v="10000"/>
    <n v="30000"/>
    <d v="2025-04-16T00:00:00"/>
    <s v="502LAUGH"/>
    <s v=" 3:38:35 pm"/>
    <s v="D008O1730/D008O15421525"/>
    <m/>
    <x v="1"/>
    <s v="Yes"/>
    <x v="3"/>
    <x v="3"/>
    <s v="PM74"/>
    <s v="YONG CHEE SOON"/>
    <n v="32000"/>
    <m/>
    <m/>
    <d v="2025-04-12T00:00:00"/>
    <m/>
    <n v="10"/>
    <n v="320000"/>
    <s v="PE"/>
    <s v="6ZE04-80002-FT0001"/>
    <n v="0"/>
    <n v="350000"/>
    <n v="-30000"/>
    <n v="0"/>
    <n v="0"/>
    <n v="0"/>
    <m/>
    <m/>
    <n v="0"/>
    <m/>
    <m/>
    <m/>
    <m/>
    <m/>
    <m/>
    <m/>
    <m/>
    <x v="493"/>
    <x v="20"/>
    <x v="20"/>
    <m/>
    <n v="0"/>
    <n v="0"/>
    <n v="0"/>
    <n v="0"/>
    <n v="0"/>
    <n v="0"/>
    <m/>
    <m/>
    <m/>
    <s v="No"/>
    <s v="W665670"/>
    <n v="0"/>
    <m/>
    <s v="H08031-JIM-M"/>
    <m/>
    <m/>
    <s v="S0361403"/>
  </r>
  <r>
    <x v="654"/>
    <n v="10000"/>
    <n v="10000"/>
    <d v="2025-04-14T00:00:00"/>
    <s v="502LAUGH"/>
    <s v=" 2:07:54 pm"/>
    <s v="M0BUT4281"/>
    <m/>
    <x v="0"/>
    <s v="Yes"/>
    <x v="39"/>
    <x v="20"/>
    <s v="PS70"/>
    <s v="YEO WOO KEONG"/>
    <n v="9000"/>
    <m/>
    <m/>
    <d v="2025-04-12T00:00:00"/>
    <m/>
    <n v="4"/>
    <n v="36000"/>
    <s v="PE"/>
    <s v="100823876-75367 0001"/>
    <n v="0"/>
    <n v="36000"/>
    <n v="0"/>
    <n v="0"/>
    <n v="0"/>
    <n v="0"/>
    <m/>
    <m/>
    <n v="0"/>
    <m/>
    <m/>
    <m/>
    <m/>
    <m/>
    <m/>
    <m/>
    <m/>
    <x v="458"/>
    <x v="14"/>
    <x v="14"/>
    <m/>
    <n v="0"/>
    <n v="0"/>
    <n v="0"/>
    <n v="0"/>
    <n v="0"/>
    <n v="0"/>
    <m/>
    <m/>
    <m/>
    <s v="No"/>
    <s v="W664592"/>
    <n v="0"/>
    <m/>
    <s v="S19081-TH"/>
    <m/>
    <m/>
    <s v="H0064859"/>
  </r>
  <r>
    <x v="364"/>
    <n v="10000"/>
    <n v="30000"/>
    <d v="2025-04-14T00:00:00"/>
    <s v="502LAUGH"/>
    <s v=" 8:45:37 am"/>
    <n v="10620258104"/>
    <m/>
    <x v="2"/>
    <s v="Yes"/>
    <x v="35"/>
    <x v="19"/>
    <s v="QM78"/>
    <s v="WONG SEAU JIN"/>
    <n v="2728"/>
    <m/>
    <m/>
    <d v="2025-04-12T00:00:00"/>
    <m/>
    <n v="11"/>
    <n v="30008"/>
    <s v="PE"/>
    <s v="6ZD36-800010001"/>
    <n v="0"/>
    <n v="30000"/>
    <n v="8"/>
    <n v="0"/>
    <n v="0"/>
    <n v="0"/>
    <m/>
    <m/>
    <n v="0"/>
    <m/>
    <m/>
    <m/>
    <m/>
    <m/>
    <m/>
    <m/>
    <m/>
    <x v="290"/>
    <x v="20"/>
    <x v="20"/>
    <m/>
    <n v="0"/>
    <n v="0"/>
    <n v="0"/>
    <n v="0"/>
    <n v="0"/>
    <n v="0"/>
    <m/>
    <m/>
    <m/>
    <s v="No"/>
    <s v="W664633"/>
    <n v="0"/>
    <m/>
    <s v="H08031-JIM-M"/>
    <m/>
    <m/>
    <s v="S0361878"/>
  </r>
  <r>
    <x v="333"/>
    <n v="10000"/>
    <n v="30000"/>
    <d v="2025-04-14T00:00:00"/>
    <s v="502LAUGH"/>
    <s v=" 8:43:59 am"/>
    <n v="10620258106"/>
    <m/>
    <x v="2"/>
    <s v="Yes"/>
    <x v="35"/>
    <x v="19"/>
    <s v="QM78"/>
    <s v="WONG SEAU JIN"/>
    <n v="6364"/>
    <m/>
    <m/>
    <d v="2025-04-12T00:00:00"/>
    <m/>
    <n v="11"/>
    <n v="70004"/>
    <s v="PE"/>
    <s v="3YM55-80009-FT0001"/>
    <n v="0"/>
    <n v="70000"/>
    <n v="4"/>
    <n v="0"/>
    <n v="0"/>
    <n v="0"/>
    <m/>
    <m/>
    <n v="0"/>
    <m/>
    <m/>
    <m/>
    <m/>
    <m/>
    <m/>
    <m/>
    <m/>
    <x v="265"/>
    <x v="20"/>
    <x v="20"/>
    <m/>
    <n v="0"/>
    <n v="0"/>
    <n v="0"/>
    <n v="0"/>
    <n v="0"/>
    <n v="0"/>
    <m/>
    <m/>
    <m/>
    <s v="No"/>
    <s v="W664702"/>
    <n v="0"/>
    <m/>
    <s v="H08031-JIM-M"/>
    <m/>
    <m/>
    <s v="S0362002"/>
  </r>
  <r>
    <x v="384"/>
    <n v="10000"/>
    <n v="30000"/>
    <d v="2025-04-14T00:00:00"/>
    <s v="502LAUGH"/>
    <s v=" 4:08:41 pm"/>
    <n v="10620258107"/>
    <m/>
    <x v="2"/>
    <s v="Yes"/>
    <x v="35"/>
    <x v="19"/>
    <s v="QM78"/>
    <s v="WONG SEAU JIN"/>
    <n v="4546"/>
    <m/>
    <m/>
    <d v="2025-04-12T00:00:00"/>
    <m/>
    <n v="11"/>
    <n v="50006"/>
    <s v="PE"/>
    <s v="9R1W4-80001-FT0001"/>
    <n v="0"/>
    <n v="50000"/>
    <n v="6"/>
    <n v="0"/>
    <n v="0"/>
    <n v="0"/>
    <m/>
    <m/>
    <n v="0"/>
    <m/>
    <m/>
    <m/>
    <m/>
    <m/>
    <m/>
    <m/>
    <m/>
    <x v="113"/>
    <x v="20"/>
    <x v="20"/>
    <m/>
    <n v="0"/>
    <n v="0"/>
    <n v="0"/>
    <n v="0"/>
    <n v="0"/>
    <n v="0"/>
    <m/>
    <m/>
    <m/>
    <s v="No"/>
    <s v="W664772"/>
    <n v="0"/>
    <m/>
    <s v="H08031-JIM-M"/>
    <m/>
    <m/>
    <s v="S0362377"/>
  </r>
  <r>
    <x v="609"/>
    <n v="10000"/>
    <n v="20000"/>
    <d v="2025-04-15T00:00:00"/>
    <s v="502LAUGH"/>
    <s v=" 5:18:49 pm"/>
    <n v="59470"/>
    <m/>
    <x v="0"/>
    <s v="Yes"/>
    <x v="2"/>
    <x v="2"/>
    <s v="PM59"/>
    <s v="VOON CHAN PIN"/>
    <n v="74291"/>
    <m/>
    <m/>
    <d v="2025-04-12T00:00:00"/>
    <m/>
    <n v="12"/>
    <n v="891492"/>
    <s v="PE"/>
    <s v="MT-1000407-902RE0005"/>
    <n v="0"/>
    <n v="437620"/>
    <n v="453872"/>
    <n v="0"/>
    <n v="0"/>
    <n v="0"/>
    <m/>
    <m/>
    <n v="0"/>
    <m/>
    <m/>
    <m/>
    <m/>
    <m/>
    <m/>
    <m/>
    <m/>
    <x v="464"/>
    <x v="4"/>
    <x v="4"/>
    <m/>
    <n v="0"/>
    <n v="0"/>
    <n v="0"/>
    <n v="0"/>
    <n v="0"/>
    <n v="0"/>
    <m/>
    <m/>
    <m/>
    <s v="No"/>
    <s v="W665194"/>
    <n v="0"/>
    <m/>
    <s v="Z26002"/>
    <m/>
    <m/>
    <s v="S0362382"/>
  </r>
  <r>
    <x v="609"/>
    <n v="20000"/>
    <n v="10000"/>
    <d v="2025-04-15T00:00:00"/>
    <s v="502LAUGH"/>
    <s v=" 5:18:49 pm"/>
    <n v="59470"/>
    <m/>
    <x v="0"/>
    <s v="Yes"/>
    <x v="2"/>
    <x v="2"/>
    <s v="PM59"/>
    <s v="VOON CHAN PIN"/>
    <n v="2459"/>
    <m/>
    <m/>
    <d v="2025-04-12T00:00:00"/>
    <m/>
    <n v="12"/>
    <n v="29508"/>
    <s v="PE"/>
    <s v="MT-1000407-902RE0005"/>
    <n v="0"/>
    <n v="1460646"/>
    <n v="-1431138"/>
    <n v="0"/>
    <n v="0"/>
    <n v="0"/>
    <m/>
    <m/>
    <n v="0"/>
    <m/>
    <m/>
    <m/>
    <m/>
    <m/>
    <m/>
    <m/>
    <m/>
    <x v="464"/>
    <x v="4"/>
    <x v="4"/>
    <m/>
    <n v="0"/>
    <n v="0"/>
    <n v="0"/>
    <n v="0"/>
    <n v="0"/>
    <n v="0"/>
    <m/>
    <m/>
    <m/>
    <s v="No"/>
    <s v="W665194"/>
    <n v="0"/>
    <m/>
    <s v="Z26002"/>
    <m/>
    <m/>
    <s v="S0362382"/>
  </r>
  <r>
    <x v="609"/>
    <n v="20000"/>
    <n v="20000"/>
    <d v="2025-04-15T00:00:00"/>
    <s v="502LAUGH"/>
    <s v=" 5:18:49 pm"/>
    <n v="59470"/>
    <m/>
    <x v="1"/>
    <s v="Yes"/>
    <x v="29"/>
    <x v="19"/>
    <s v="QM54"/>
    <s v="TAN SWEE LENG"/>
    <n v="254625"/>
    <m/>
    <m/>
    <d v="2025-04-12T00:00:00"/>
    <m/>
    <n v="6"/>
    <n v="1527750"/>
    <s v="PE"/>
    <s v="MT-1000407-902RE0005"/>
    <n v="0"/>
    <n v="1559250"/>
    <n v="-31500"/>
    <n v="0"/>
    <n v="0"/>
    <n v="0"/>
    <m/>
    <m/>
    <n v="0"/>
    <m/>
    <m/>
    <m/>
    <m/>
    <m/>
    <m/>
    <m/>
    <m/>
    <x v="464"/>
    <x v="4"/>
    <x v="4"/>
    <m/>
    <n v="0"/>
    <n v="0"/>
    <n v="0"/>
    <n v="0"/>
    <n v="0"/>
    <n v="0"/>
    <m/>
    <m/>
    <m/>
    <s v="No"/>
    <s v="W665194"/>
    <n v="0"/>
    <m/>
    <s v="Z26002"/>
    <m/>
    <m/>
    <s v="S0362382"/>
  </r>
  <r>
    <x v="655"/>
    <n v="10000"/>
    <n v="10000"/>
    <d v="2025-04-14T00:00:00"/>
    <s v="502LAUGH"/>
    <s v=" 8:21:05 am"/>
    <s v="SG-5644655 01"/>
    <m/>
    <x v="0"/>
    <s v="Yes"/>
    <x v="6"/>
    <x v="6"/>
    <s v="PS74"/>
    <s v="GOH CHIN TECK"/>
    <n v="2000"/>
    <m/>
    <m/>
    <d v="2025-04-12T00:00:00"/>
    <m/>
    <n v="6"/>
    <n v="12000"/>
    <s v="PE"/>
    <s v="15058359-3K-R8LT0001"/>
    <n v="0"/>
    <n v="12000"/>
    <n v="0"/>
    <n v="0"/>
    <n v="0"/>
    <n v="0"/>
    <m/>
    <m/>
    <n v="0"/>
    <m/>
    <m/>
    <m/>
    <m/>
    <m/>
    <m/>
    <m/>
    <m/>
    <x v="494"/>
    <x v="28"/>
    <x v="28"/>
    <m/>
    <n v="0"/>
    <n v="0"/>
    <n v="0"/>
    <n v="0"/>
    <n v="0"/>
    <n v="0"/>
    <m/>
    <m/>
    <m/>
    <s v="No"/>
    <s v="W664803"/>
    <n v="0"/>
    <m/>
    <s v="I09180"/>
    <m/>
    <m/>
    <s v="S0362418"/>
  </r>
  <r>
    <x v="656"/>
    <n v="10000"/>
    <n v="10000"/>
    <d v="2025-04-14T00:00:00"/>
    <s v="502LAUGH"/>
    <s v=" 8:21:05 am"/>
    <s v="SG-5644655 01"/>
    <m/>
    <x v="0"/>
    <s v="Yes"/>
    <x v="6"/>
    <x v="6"/>
    <s v="PS74"/>
    <s v="GOH CHIN TECK"/>
    <n v="1000"/>
    <m/>
    <m/>
    <d v="2025-04-12T00:00:00"/>
    <m/>
    <n v="6"/>
    <n v="6000"/>
    <s v="PE"/>
    <s v="15058360-3K-R8LT0001"/>
    <n v="0"/>
    <n v="6000"/>
    <n v="0"/>
    <n v="0"/>
    <n v="0"/>
    <n v="0"/>
    <m/>
    <m/>
    <n v="0"/>
    <m/>
    <m/>
    <m/>
    <m/>
    <m/>
    <m/>
    <m/>
    <m/>
    <x v="143"/>
    <x v="28"/>
    <x v="28"/>
    <m/>
    <n v="0"/>
    <n v="0"/>
    <n v="0"/>
    <n v="0"/>
    <n v="0"/>
    <n v="0"/>
    <m/>
    <m/>
    <m/>
    <s v="No"/>
    <s v="W664804"/>
    <n v="0"/>
    <m/>
    <s v="I09180"/>
    <m/>
    <m/>
    <s v="S0362419"/>
  </r>
  <r>
    <x v="657"/>
    <n v="10000"/>
    <n v="10000"/>
    <d v="2025-04-14T00:00:00"/>
    <s v="502LAUGH"/>
    <s v=" 8:21:05 am"/>
    <s v="SG-5644655 01"/>
    <m/>
    <x v="0"/>
    <s v="Yes"/>
    <x v="6"/>
    <x v="6"/>
    <s v="PS74"/>
    <s v="GOH CHIN TECK"/>
    <n v="1000"/>
    <m/>
    <m/>
    <d v="2025-04-12T00:00:00"/>
    <m/>
    <n v="6"/>
    <n v="6000"/>
    <s v="PE"/>
    <s v="15058360-3K-R8LT0001"/>
    <n v="0"/>
    <n v="6000"/>
    <n v="0"/>
    <n v="0"/>
    <n v="0"/>
    <n v="0"/>
    <m/>
    <m/>
    <n v="0"/>
    <m/>
    <m/>
    <m/>
    <m/>
    <m/>
    <m/>
    <m/>
    <m/>
    <x v="143"/>
    <x v="28"/>
    <x v="28"/>
    <m/>
    <n v="0"/>
    <n v="0"/>
    <n v="0"/>
    <n v="0"/>
    <n v="0"/>
    <n v="0"/>
    <m/>
    <m/>
    <m/>
    <s v="No"/>
    <s v="W664805"/>
    <n v="0"/>
    <m/>
    <s v="I09180"/>
    <m/>
    <m/>
    <s v="S0362420"/>
  </r>
  <r>
    <x v="514"/>
    <n v="10000"/>
    <n v="20000"/>
    <d v="2025-04-15T00:00:00"/>
    <s v="502LAUGH"/>
    <s v=" 8:27:16 am"/>
    <s v="M0BTD2140"/>
    <m/>
    <x v="1"/>
    <s v="Yes"/>
    <x v="19"/>
    <x v="16"/>
    <s v="PS95"/>
    <s v="LIM CHENG LEONG"/>
    <n v="20000"/>
    <m/>
    <m/>
    <d v="2025-04-12T00:00:00"/>
    <m/>
    <n v="2"/>
    <n v="40000"/>
    <s v="PE"/>
    <s v="M-260X128-A0001"/>
    <n v="0"/>
    <n v="40000"/>
    <n v="0"/>
    <n v="0"/>
    <n v="0"/>
    <n v="0"/>
    <m/>
    <m/>
    <n v="0"/>
    <m/>
    <m/>
    <m/>
    <m/>
    <m/>
    <m/>
    <m/>
    <m/>
    <x v="399"/>
    <x v="22"/>
    <x v="22"/>
    <m/>
    <n v="0"/>
    <n v="0"/>
    <n v="0"/>
    <n v="0"/>
    <n v="0"/>
    <n v="0"/>
    <m/>
    <m/>
    <m/>
    <s v="No"/>
    <s v="W665031"/>
    <n v="0"/>
    <m/>
    <s v="G07076"/>
    <m/>
    <m/>
    <s v="S0362594"/>
  </r>
  <r>
    <x v="658"/>
    <n v="10000"/>
    <n v="10000"/>
    <d v="2025-04-16T00:00:00"/>
    <s v="502LAUGH"/>
    <s v=" 9:10:02 am"/>
    <s v="BYK065-03/XHX24C12A0911/4063565189043/XHX241228030/"/>
    <m/>
    <x v="0"/>
    <s v="Yes"/>
    <x v="42"/>
    <x v="30"/>
    <s v="PM40"/>
    <s v="NGOI CHUN YONG"/>
    <n v="30572"/>
    <m/>
    <m/>
    <d v="2025-04-12T00:00:00"/>
    <m/>
    <n v="14"/>
    <n v="428008"/>
    <s v="PE"/>
    <n v="86.915900010000001"/>
    <n v="0"/>
    <n v="427500"/>
    <n v="508"/>
    <n v="0"/>
    <n v="0"/>
    <n v="0"/>
    <m/>
    <m/>
    <n v="0"/>
    <m/>
    <m/>
    <m/>
    <m/>
    <m/>
    <m/>
    <m/>
    <m/>
    <x v="495"/>
    <x v="45"/>
    <x v="45"/>
    <m/>
    <n v="0"/>
    <n v="0"/>
    <n v="0"/>
    <n v="0"/>
    <n v="0"/>
    <n v="0"/>
    <m/>
    <m/>
    <m/>
    <s v="No"/>
    <s v="W665291"/>
    <n v="0"/>
    <m/>
    <s v="T20390-PMI"/>
    <m/>
    <m/>
    <s v="S0362676"/>
  </r>
  <r>
    <x v="659"/>
    <n v="10000"/>
    <n v="10000"/>
    <d v="2025-04-14T00:00:00"/>
    <s v="502LAUGH"/>
    <s v=" 5:34:12 pm"/>
    <s v="4111520U5"/>
    <m/>
    <x v="0"/>
    <s v="Yes"/>
    <x v="25"/>
    <x v="21"/>
    <s v="PP05"/>
    <s v="WONG KIM FATT"/>
    <n v="20000"/>
    <m/>
    <m/>
    <d v="2025-04-12T00:00:00"/>
    <m/>
    <n v="1"/>
    <n v="20000"/>
    <s v="PE"/>
    <s v="250-6259-000001"/>
    <n v="0"/>
    <n v="20000"/>
    <n v="0"/>
    <n v="0"/>
    <n v="0"/>
    <n v="0"/>
    <m/>
    <m/>
    <n v="0"/>
    <m/>
    <m/>
    <m/>
    <m/>
    <m/>
    <m/>
    <m/>
    <m/>
    <x v="496"/>
    <x v="29"/>
    <x v="29"/>
    <m/>
    <n v="0"/>
    <n v="0"/>
    <n v="0"/>
    <n v="0"/>
    <n v="0"/>
    <n v="0"/>
    <m/>
    <m/>
    <m/>
    <s v="No"/>
    <s v="W664858"/>
    <n v="0"/>
    <m/>
    <s v="J10025"/>
    <m/>
    <m/>
    <s v="S0362749"/>
  </r>
  <r>
    <x v="660"/>
    <n v="10000"/>
    <n v="10000"/>
    <d v="2025-04-14T00:00:00"/>
    <s v="502LAUGH"/>
    <s v=" 8:22:59 am"/>
    <s v="5011702U5"/>
    <m/>
    <x v="0"/>
    <s v="Yes"/>
    <x v="7"/>
    <x v="7"/>
    <s v="PM61"/>
    <s v="HO CHAN LE"/>
    <n v="667"/>
    <m/>
    <m/>
    <d v="2025-04-12T00:00:00"/>
    <m/>
    <n v="6"/>
    <n v="4002"/>
    <s v="PE"/>
    <s v="260-6312-000001"/>
    <n v="0"/>
    <n v="4000"/>
    <n v="2"/>
    <n v="0"/>
    <n v="0"/>
    <n v="0"/>
    <m/>
    <m/>
    <n v="0"/>
    <m/>
    <m/>
    <m/>
    <m/>
    <m/>
    <m/>
    <m/>
    <m/>
    <x v="497"/>
    <x v="29"/>
    <x v="29"/>
    <m/>
    <n v="0"/>
    <n v="0"/>
    <n v="0"/>
    <n v="0"/>
    <n v="0"/>
    <n v="0"/>
    <m/>
    <m/>
    <m/>
    <s v="No"/>
    <s v="W664863"/>
    <n v="0"/>
    <m/>
    <s v="J10025"/>
    <m/>
    <m/>
    <s v="S0362766"/>
  </r>
  <r>
    <x v="661"/>
    <n v="10000"/>
    <n v="10000"/>
    <d v="2025-04-14T00:00:00"/>
    <s v="502LAUGH"/>
    <d v="1899-12-30T12:50:12"/>
    <s v="5011703U5"/>
    <m/>
    <x v="0"/>
    <s v="Yes"/>
    <x v="26"/>
    <x v="22"/>
    <s v="PS13"/>
    <s v="YEE CHENG MENG"/>
    <n v="15500"/>
    <m/>
    <m/>
    <d v="2025-04-12T00:00:00"/>
    <m/>
    <n v="2"/>
    <n v="31000"/>
    <s v="PE"/>
    <s v="250-6253-000001"/>
    <n v="0"/>
    <n v="31000"/>
    <n v="0"/>
    <n v="0"/>
    <n v="0"/>
    <n v="0"/>
    <m/>
    <m/>
    <n v="0"/>
    <m/>
    <m/>
    <m/>
    <m/>
    <m/>
    <m/>
    <m/>
    <m/>
    <x v="473"/>
    <x v="29"/>
    <x v="29"/>
    <m/>
    <n v="0"/>
    <n v="0"/>
    <n v="0"/>
    <n v="0"/>
    <n v="0"/>
    <n v="0"/>
    <m/>
    <m/>
    <m/>
    <s v="No"/>
    <s v="W665967"/>
    <n v="0"/>
    <m/>
    <s v="J10025"/>
    <m/>
    <m/>
    <s v="S0362767"/>
  </r>
  <r>
    <x v="662"/>
    <n v="10000"/>
    <n v="10000"/>
    <d v="2025-04-17T00:00:00"/>
    <s v="502LAUGH"/>
    <s v=" 9:19:25 am"/>
    <s v="J00WT7100"/>
    <m/>
    <x v="0"/>
    <s v="Yes"/>
    <x v="18"/>
    <x v="17"/>
    <s v="PM17"/>
    <s v="NG SWEE CHEA"/>
    <n v="2500"/>
    <m/>
    <m/>
    <d v="2025-04-12T00:00:00"/>
    <m/>
    <n v="4"/>
    <n v="10000"/>
    <s v="PE"/>
    <n v="5000580740001"/>
    <n v="0"/>
    <n v="8000"/>
    <n v="2000"/>
    <n v="0"/>
    <n v="0"/>
    <n v="0"/>
    <m/>
    <m/>
    <n v="0"/>
    <m/>
    <m/>
    <m/>
    <m/>
    <m/>
    <m/>
    <m/>
    <m/>
    <x v="498"/>
    <x v="11"/>
    <x v="11"/>
    <m/>
    <n v="0"/>
    <n v="0"/>
    <n v="0"/>
    <n v="0"/>
    <n v="0"/>
    <n v="0"/>
    <m/>
    <m/>
    <m/>
    <s v="No"/>
    <s v="W665226"/>
    <n v="0"/>
    <m/>
    <s v="B02083"/>
    <m/>
    <m/>
    <s v="S0363034"/>
  </r>
  <r>
    <x v="663"/>
    <n v="10000"/>
    <n v="10000"/>
    <d v="2025-04-17T00:00:00"/>
    <s v="502LAUGH"/>
    <s v=" 9:19:25 am"/>
    <s v="J00WT7100"/>
    <m/>
    <x v="0"/>
    <s v="Yes"/>
    <x v="18"/>
    <x v="17"/>
    <s v="PM17"/>
    <s v="NG SWEE CHEA"/>
    <n v="3500"/>
    <m/>
    <m/>
    <d v="2025-04-12T00:00:00"/>
    <m/>
    <n v="4"/>
    <n v="14000"/>
    <s v="PE"/>
    <n v="5000582230001"/>
    <n v="0"/>
    <n v="11000"/>
    <n v="3000"/>
    <n v="0"/>
    <n v="0"/>
    <n v="0"/>
    <m/>
    <m/>
    <n v="0"/>
    <m/>
    <m/>
    <m/>
    <m/>
    <m/>
    <m/>
    <m/>
    <m/>
    <x v="499"/>
    <x v="11"/>
    <x v="11"/>
    <m/>
    <n v="0"/>
    <n v="0"/>
    <n v="0"/>
    <n v="0"/>
    <n v="0"/>
    <n v="0"/>
    <m/>
    <m/>
    <m/>
    <s v="No"/>
    <s v="W665228"/>
    <n v="0"/>
    <m/>
    <s v="B02083"/>
    <m/>
    <m/>
    <s v="S0363034"/>
  </r>
  <r>
    <x v="664"/>
    <n v="10000"/>
    <n v="10000"/>
    <d v="2025-04-17T00:00:00"/>
    <s v="502LAUGH"/>
    <s v=" 8:44:37 am"/>
    <s v="J00WT7100"/>
    <m/>
    <x v="0"/>
    <s v="Yes"/>
    <x v="18"/>
    <x v="17"/>
    <s v="PM17"/>
    <s v="NG SWEE CHEA"/>
    <n v="2625"/>
    <m/>
    <m/>
    <d v="2025-04-12T00:00:00"/>
    <m/>
    <n v="4"/>
    <n v="10500"/>
    <s v="PE"/>
    <n v="5000582270001"/>
    <n v="0"/>
    <n v="7500"/>
    <n v="3000"/>
    <n v="0"/>
    <n v="0"/>
    <n v="0"/>
    <m/>
    <m/>
    <n v="0"/>
    <m/>
    <m/>
    <m/>
    <m/>
    <m/>
    <m/>
    <m/>
    <m/>
    <x v="500"/>
    <x v="11"/>
    <x v="11"/>
    <m/>
    <n v="0"/>
    <n v="0"/>
    <n v="0"/>
    <n v="0"/>
    <n v="0"/>
    <n v="0"/>
    <m/>
    <m/>
    <m/>
    <s v="No"/>
    <s v="W665229"/>
    <n v="0"/>
    <m/>
    <s v="B02083"/>
    <m/>
    <m/>
    <s v="S0363035"/>
  </r>
  <r>
    <x v="664"/>
    <n v="20000"/>
    <n v="10000"/>
    <d v="2025-04-17T00:00:00"/>
    <s v="502LAUGH"/>
    <s v=" 8:44:37 am"/>
    <s v="J00WT7100"/>
    <m/>
    <x v="0"/>
    <s v="Yes"/>
    <x v="18"/>
    <x v="17"/>
    <s v="PM17"/>
    <s v="NG SWEE CHEA"/>
    <n v="1875"/>
    <m/>
    <m/>
    <d v="2025-04-12T00:00:00"/>
    <m/>
    <n v="4"/>
    <n v="7500"/>
    <s v="PE"/>
    <n v="5000582270001"/>
    <n v="0"/>
    <n v="7500"/>
    <n v="0"/>
    <n v="0"/>
    <n v="0"/>
    <n v="0"/>
    <m/>
    <m/>
    <n v="0"/>
    <m/>
    <m/>
    <m/>
    <m/>
    <m/>
    <m/>
    <m/>
    <m/>
    <x v="500"/>
    <x v="11"/>
    <x v="11"/>
    <m/>
    <n v="0"/>
    <n v="0"/>
    <n v="0"/>
    <n v="0"/>
    <n v="0"/>
    <n v="0"/>
    <m/>
    <m/>
    <m/>
    <s v="No"/>
    <s v="W665229"/>
    <n v="0"/>
    <m/>
    <s v="B02083"/>
    <m/>
    <m/>
    <s v="S0363035"/>
  </r>
  <r>
    <x v="665"/>
    <n v="10000"/>
    <n v="10000"/>
    <d v="2025-04-17T00:00:00"/>
    <s v="502LAUGH"/>
    <s v=" 8:44:37 am"/>
    <s v="J00WT7100"/>
    <m/>
    <x v="0"/>
    <s v="Yes"/>
    <x v="18"/>
    <x v="17"/>
    <s v="PM17"/>
    <s v="NG SWEE CHEA"/>
    <n v="1125"/>
    <m/>
    <m/>
    <d v="2025-04-12T00:00:00"/>
    <m/>
    <n v="4"/>
    <n v="4500"/>
    <s v="PE"/>
    <n v="5000582300001"/>
    <n v="0"/>
    <n v="2500"/>
    <n v="2000"/>
    <n v="0"/>
    <n v="0"/>
    <n v="0"/>
    <m/>
    <m/>
    <n v="0"/>
    <m/>
    <m/>
    <m/>
    <m/>
    <m/>
    <m/>
    <m/>
    <m/>
    <x v="501"/>
    <x v="11"/>
    <x v="11"/>
    <m/>
    <n v="0"/>
    <n v="0"/>
    <n v="0"/>
    <n v="0"/>
    <n v="0"/>
    <n v="0"/>
    <m/>
    <m/>
    <m/>
    <s v="No"/>
    <s v="W665230"/>
    <n v="0"/>
    <m/>
    <s v="B02083"/>
    <m/>
    <m/>
    <s v="S0363035"/>
  </r>
  <r>
    <x v="665"/>
    <n v="20000"/>
    <n v="10000"/>
    <d v="2025-04-17T00:00:00"/>
    <s v="502LAUGH"/>
    <s v=" 8:44:37 am"/>
    <s v="J00WT7100"/>
    <m/>
    <x v="0"/>
    <s v="Yes"/>
    <x v="18"/>
    <x v="17"/>
    <s v="PM17"/>
    <s v="NG SWEE CHEA"/>
    <n v="625"/>
    <m/>
    <m/>
    <d v="2025-04-12T00:00:00"/>
    <m/>
    <n v="4"/>
    <n v="2500"/>
    <s v="PE"/>
    <n v="5000582300001"/>
    <n v="0"/>
    <n v="2500"/>
    <n v="0"/>
    <n v="0"/>
    <n v="0"/>
    <n v="0"/>
    <m/>
    <m/>
    <n v="0"/>
    <m/>
    <m/>
    <m/>
    <m/>
    <m/>
    <m/>
    <m/>
    <m/>
    <x v="501"/>
    <x v="11"/>
    <x v="11"/>
    <m/>
    <n v="0"/>
    <n v="0"/>
    <n v="0"/>
    <n v="0"/>
    <n v="0"/>
    <n v="0"/>
    <m/>
    <m/>
    <m/>
    <s v="No"/>
    <s v="W665230"/>
    <n v="0"/>
    <m/>
    <s v="B02083"/>
    <m/>
    <m/>
    <s v="S0363035"/>
  </r>
  <r>
    <x v="666"/>
    <n v="10000"/>
    <n v="10000"/>
    <d v="2025-04-17T00:00:00"/>
    <s v="502LAUGH"/>
    <s v=" 8:45:57 am"/>
    <s v="J00WT7100"/>
    <m/>
    <x v="0"/>
    <s v="Yes"/>
    <x v="18"/>
    <x v="17"/>
    <s v="PM17"/>
    <s v="NG SWEE CHEA"/>
    <n v="4625"/>
    <m/>
    <m/>
    <d v="2025-04-12T00:00:00"/>
    <m/>
    <n v="4"/>
    <n v="18500"/>
    <s v="PE"/>
    <n v="5000584100001"/>
    <n v="0"/>
    <n v="13500"/>
    <n v="5000"/>
    <n v="0"/>
    <n v="0"/>
    <n v="0"/>
    <m/>
    <m/>
    <n v="0"/>
    <m/>
    <m/>
    <m/>
    <m/>
    <m/>
    <m/>
    <m/>
    <m/>
    <x v="502"/>
    <x v="11"/>
    <x v="11"/>
    <m/>
    <n v="0"/>
    <n v="0"/>
    <n v="0"/>
    <n v="0"/>
    <n v="0"/>
    <n v="0"/>
    <m/>
    <m/>
    <m/>
    <s v="No"/>
    <s v="W665231"/>
    <n v="0"/>
    <m/>
    <s v="B02083"/>
    <m/>
    <m/>
    <s v="S0363035"/>
  </r>
  <r>
    <x v="666"/>
    <n v="20000"/>
    <n v="10000"/>
    <d v="2025-04-17T00:00:00"/>
    <s v="502LAUGH"/>
    <s v=" 8:45:57 am"/>
    <s v="J00WT7100"/>
    <m/>
    <x v="0"/>
    <s v="Yes"/>
    <x v="18"/>
    <x v="17"/>
    <s v="PM17"/>
    <s v="NG SWEE CHEA"/>
    <n v="3375"/>
    <m/>
    <m/>
    <d v="2025-04-12T00:00:00"/>
    <m/>
    <n v="4"/>
    <n v="13500"/>
    <s v="PE"/>
    <n v="5000584100001"/>
    <n v="0"/>
    <n v="13500"/>
    <n v="0"/>
    <n v="0"/>
    <n v="0"/>
    <n v="0"/>
    <m/>
    <m/>
    <n v="0"/>
    <m/>
    <m/>
    <m/>
    <m/>
    <m/>
    <m/>
    <m/>
    <m/>
    <x v="502"/>
    <x v="11"/>
    <x v="11"/>
    <m/>
    <n v="0"/>
    <n v="0"/>
    <n v="0"/>
    <n v="0"/>
    <n v="0"/>
    <n v="0"/>
    <m/>
    <m/>
    <m/>
    <s v="No"/>
    <s v="W665231"/>
    <n v="0"/>
    <m/>
    <s v="B02083"/>
    <m/>
    <m/>
    <s v="S0363035"/>
  </r>
  <r>
    <x v="667"/>
    <n v="10000"/>
    <n v="10000"/>
    <d v="2025-04-17T00:00:00"/>
    <s v="502LAUGH"/>
    <s v=" 8:45:57 am"/>
    <s v="J00WT7100"/>
    <m/>
    <x v="0"/>
    <s v="Yes"/>
    <x v="18"/>
    <x v="17"/>
    <s v="PM17"/>
    <s v="NG SWEE CHEA"/>
    <n v="1125"/>
    <m/>
    <m/>
    <d v="2025-04-12T00:00:00"/>
    <m/>
    <n v="4"/>
    <n v="4500"/>
    <s v="PE"/>
    <n v="5000761290001"/>
    <n v="0"/>
    <n v="2500"/>
    <n v="2000"/>
    <n v="0"/>
    <n v="0"/>
    <n v="0"/>
    <m/>
    <m/>
    <n v="0"/>
    <m/>
    <m/>
    <m/>
    <m/>
    <m/>
    <m/>
    <m/>
    <m/>
    <x v="404"/>
    <x v="11"/>
    <x v="11"/>
    <m/>
    <n v="0"/>
    <n v="0"/>
    <n v="0"/>
    <n v="0"/>
    <n v="0"/>
    <n v="0"/>
    <m/>
    <m/>
    <m/>
    <s v="No"/>
    <s v="W665232"/>
    <n v="0"/>
    <m/>
    <s v="B02083"/>
    <m/>
    <m/>
    <s v="S0363035"/>
  </r>
  <r>
    <x v="667"/>
    <n v="20000"/>
    <n v="10000"/>
    <d v="2025-04-17T00:00:00"/>
    <s v="502LAUGH"/>
    <s v=" 8:45:57 am"/>
    <s v="J00WT7100"/>
    <m/>
    <x v="0"/>
    <s v="Yes"/>
    <x v="18"/>
    <x v="17"/>
    <s v="PM17"/>
    <s v="NG SWEE CHEA"/>
    <n v="625"/>
    <m/>
    <m/>
    <d v="2025-04-12T00:00:00"/>
    <m/>
    <n v="4"/>
    <n v="2500"/>
    <s v="PE"/>
    <n v="5000761290001"/>
    <n v="0"/>
    <n v="2500"/>
    <n v="0"/>
    <n v="0"/>
    <n v="0"/>
    <n v="0"/>
    <m/>
    <m/>
    <n v="0"/>
    <m/>
    <m/>
    <m/>
    <m/>
    <m/>
    <m/>
    <m/>
    <m/>
    <x v="404"/>
    <x v="11"/>
    <x v="11"/>
    <m/>
    <n v="0"/>
    <n v="0"/>
    <n v="0"/>
    <n v="0"/>
    <n v="0"/>
    <n v="0"/>
    <m/>
    <m/>
    <m/>
    <s v="No"/>
    <s v="W665232"/>
    <n v="0"/>
    <m/>
    <s v="B02083"/>
    <m/>
    <m/>
    <s v="S0363035"/>
  </r>
  <r>
    <x v="668"/>
    <n v="10000"/>
    <n v="10000"/>
    <d v="2025-04-14T00:00:00"/>
    <s v="502LAUGH"/>
    <s v=" 8:22:59 am"/>
    <s v="5011703U5"/>
    <m/>
    <x v="0"/>
    <s v="Yes"/>
    <x v="7"/>
    <x v="7"/>
    <s v="PM61"/>
    <s v="HO CHAN LE"/>
    <n v="834"/>
    <m/>
    <m/>
    <d v="2025-04-12T00:00:00"/>
    <m/>
    <n v="6"/>
    <n v="5004"/>
    <s v="PE"/>
    <s v="260-6312-000001"/>
    <n v="0"/>
    <n v="5000"/>
    <n v="4"/>
    <n v="0"/>
    <n v="0"/>
    <n v="0"/>
    <m/>
    <m/>
    <n v="0"/>
    <m/>
    <m/>
    <m/>
    <m/>
    <m/>
    <m/>
    <m/>
    <m/>
    <x v="497"/>
    <x v="29"/>
    <x v="29"/>
    <m/>
    <n v="0"/>
    <n v="0"/>
    <n v="0"/>
    <n v="0"/>
    <n v="0"/>
    <n v="0"/>
    <m/>
    <m/>
    <m/>
    <s v="No"/>
    <s v="W664875"/>
    <n v="0"/>
    <m/>
    <s v="J10025"/>
    <m/>
    <m/>
    <s v="S0363062"/>
  </r>
  <r>
    <x v="669"/>
    <n v="10000"/>
    <n v="10000"/>
    <d v="2025-04-14T00:00:00"/>
    <s v="502LAUGH"/>
    <s v=" 8:28:08 am"/>
    <s v="SG-5644655 01"/>
    <m/>
    <x v="0"/>
    <s v="Yes"/>
    <x v="6"/>
    <x v="6"/>
    <s v="PS74"/>
    <s v="GOH CHIN TECK"/>
    <n v="5000"/>
    <m/>
    <m/>
    <d v="2025-04-12T00:00:00"/>
    <m/>
    <n v="6"/>
    <n v="30000"/>
    <s v="PE"/>
    <s v="15058371 REVB0001"/>
    <n v="0"/>
    <n v="30000"/>
    <n v="0"/>
    <n v="0"/>
    <n v="0"/>
    <n v="0"/>
    <m/>
    <m/>
    <n v="0"/>
    <m/>
    <m/>
    <m/>
    <m/>
    <m/>
    <m/>
    <m/>
    <m/>
    <x v="133"/>
    <x v="28"/>
    <x v="28"/>
    <m/>
    <n v="0"/>
    <n v="0"/>
    <n v="0"/>
    <n v="0"/>
    <n v="0"/>
    <n v="0"/>
    <m/>
    <m/>
    <m/>
    <s v="No"/>
    <s v="W664879"/>
    <n v="0"/>
    <m/>
    <s v="I09180"/>
    <m/>
    <m/>
    <s v="S0363068"/>
  </r>
  <r>
    <x v="670"/>
    <n v="10000"/>
    <n v="10000"/>
    <d v="2025-04-14T00:00:00"/>
    <s v="502LAUGH"/>
    <s v=" 8:28:08 am"/>
    <s v="SG-5644655 01"/>
    <m/>
    <x v="0"/>
    <s v="Yes"/>
    <x v="6"/>
    <x v="6"/>
    <s v="PS74"/>
    <s v="GOH CHIN TECK"/>
    <n v="5000"/>
    <m/>
    <m/>
    <d v="2025-04-12T00:00:00"/>
    <m/>
    <n v="6"/>
    <n v="30000"/>
    <s v="PE"/>
    <s v="15058371 REVB0001"/>
    <n v="0"/>
    <n v="30000"/>
    <n v="0"/>
    <n v="0"/>
    <n v="0"/>
    <n v="0"/>
    <m/>
    <m/>
    <n v="0"/>
    <m/>
    <m/>
    <m/>
    <m/>
    <m/>
    <m/>
    <m/>
    <m/>
    <x v="133"/>
    <x v="28"/>
    <x v="28"/>
    <m/>
    <n v="0"/>
    <n v="0"/>
    <n v="0"/>
    <n v="0"/>
    <n v="0"/>
    <n v="0"/>
    <m/>
    <m/>
    <m/>
    <s v="No"/>
    <s v="W664880"/>
    <n v="0"/>
    <m/>
    <s v="I09180"/>
    <m/>
    <m/>
    <s v="S0363069"/>
  </r>
  <r>
    <x v="671"/>
    <n v="10000"/>
    <n v="10000"/>
    <d v="2025-04-14T00:00:00"/>
    <s v="502LAUGH"/>
    <s v=" 9:26:59 am"/>
    <n v="10620258010"/>
    <m/>
    <x v="0"/>
    <s v="Yes"/>
    <x v="43"/>
    <x v="31"/>
    <m/>
    <e v="#N/A"/>
    <n v="1"/>
    <m/>
    <m/>
    <d v="2025-04-12T00:00:00"/>
    <m/>
    <n v="1"/>
    <n v="1"/>
    <s v="PE"/>
    <s v="BH212 SAMPLE0001"/>
    <n v="0"/>
    <n v="1"/>
    <n v="0"/>
    <n v="0"/>
    <n v="0"/>
    <n v="0"/>
    <m/>
    <m/>
    <n v="0"/>
    <m/>
    <m/>
    <m/>
    <m/>
    <m/>
    <m/>
    <m/>
    <m/>
    <x v="503"/>
    <x v="84"/>
    <x v="79"/>
    <m/>
    <n v="0"/>
    <n v="0"/>
    <n v="0"/>
    <n v="0"/>
    <n v="0"/>
    <n v="0"/>
    <m/>
    <m/>
    <m/>
    <s v="No"/>
    <s v="W664404"/>
    <n v="0"/>
    <m/>
    <s v="H08031-JIM-USA"/>
    <m/>
    <m/>
    <s v="ZSA101803"/>
  </r>
  <r>
    <x v="672"/>
    <n v="10000"/>
    <n v="10000"/>
    <d v="2025-04-16T00:00:00"/>
    <s v="502LAUGH"/>
    <s v=" 1:53:51 pm"/>
    <s v="U4B1958060"/>
    <m/>
    <x v="0"/>
    <s v="Yes"/>
    <x v="18"/>
    <x v="17"/>
    <s v="PM17"/>
    <s v="NG SWEE CHEA"/>
    <n v="2000"/>
    <m/>
    <m/>
    <d v="2025-04-12T00:00:00"/>
    <m/>
    <n v="8"/>
    <n v="16000"/>
    <s v="PE"/>
    <s v="GR-0600001"/>
    <n v="0"/>
    <n v="10000"/>
    <n v="6000"/>
    <n v="0"/>
    <n v="0"/>
    <n v="0"/>
    <m/>
    <m/>
    <n v="0"/>
    <m/>
    <m/>
    <m/>
    <m/>
    <m/>
    <m/>
    <m/>
    <m/>
    <x v="504"/>
    <x v="22"/>
    <x v="22"/>
    <m/>
    <n v="0"/>
    <n v="0"/>
    <n v="0"/>
    <n v="0"/>
    <n v="0"/>
    <n v="0"/>
    <m/>
    <m/>
    <m/>
    <s v="No"/>
    <s v="W665064"/>
    <n v="0"/>
    <m/>
    <s v="G07076"/>
    <m/>
    <m/>
    <s v="S0363101"/>
  </r>
  <r>
    <x v="673"/>
    <n v="10000"/>
    <n v="10000"/>
    <d v="2025-04-14T00:00:00"/>
    <s v="502LAUGH"/>
    <s v=" 5:33:06 pm"/>
    <s v="M0BUE5730"/>
    <s v="SC30898S"/>
    <x v="0"/>
    <s v="No"/>
    <x v="11"/>
    <x v="11"/>
    <s v="PM09"/>
    <s v="PANG JING FULL"/>
    <n v="9000"/>
    <m/>
    <m/>
    <d v="2025-04-14T00:00:00"/>
    <m/>
    <n v="4"/>
    <n v="36000"/>
    <s v="PE"/>
    <s v="L001-772785-00000004"/>
    <n v="0"/>
    <n v="0"/>
    <n v="0"/>
    <n v="0"/>
    <n v="0"/>
    <n v="0"/>
    <m/>
    <m/>
    <n v="0"/>
    <m/>
    <m/>
    <m/>
    <s v="No"/>
    <n v="0"/>
    <s v="No"/>
    <m/>
    <m/>
    <x v="454"/>
    <x v="10"/>
    <x v="10"/>
    <m/>
    <n v="0"/>
    <n v="0"/>
    <n v="0"/>
    <n v="0"/>
    <n v="0"/>
    <n v="0"/>
    <m/>
    <m/>
    <m/>
    <s v="No"/>
    <m/>
    <m/>
    <m/>
    <s v="W23041-TH"/>
    <m/>
    <m/>
    <s v="H0064880"/>
  </r>
  <r>
    <x v="674"/>
    <n v="10000"/>
    <n v="10000"/>
    <d v="2025-04-15T00:00:00"/>
    <s v="502LAUGH"/>
    <s v=" 1:12:03 pm"/>
    <s v="M0BUE5730"/>
    <s v="SC30898S"/>
    <x v="0"/>
    <s v="No"/>
    <x v="11"/>
    <x v="11"/>
    <s v="PM09"/>
    <s v="PANG JING FULL"/>
    <n v="9000"/>
    <m/>
    <m/>
    <d v="2025-04-14T00:00:00"/>
    <m/>
    <n v="4"/>
    <n v="36000"/>
    <s v="PE"/>
    <s v="L001-772785-00000004"/>
    <n v="0"/>
    <n v="0"/>
    <n v="0"/>
    <n v="0"/>
    <n v="0"/>
    <n v="0"/>
    <m/>
    <m/>
    <n v="0"/>
    <m/>
    <m/>
    <m/>
    <s v="No"/>
    <n v="0"/>
    <s v="No"/>
    <m/>
    <m/>
    <x v="454"/>
    <x v="10"/>
    <x v="10"/>
    <m/>
    <n v="0"/>
    <n v="0"/>
    <n v="0"/>
    <n v="0"/>
    <n v="0"/>
    <n v="0"/>
    <m/>
    <m/>
    <m/>
    <s v="No"/>
    <m/>
    <m/>
    <m/>
    <s v="W23041-TH"/>
    <m/>
    <m/>
    <s v="H0064881"/>
  </r>
  <r>
    <x v="591"/>
    <n v="10000"/>
    <n v="20000"/>
    <d v="2025-04-15T00:00:00"/>
    <s v="502LAUGH"/>
    <s v=" 8:41:53 am"/>
    <n v="10620258009"/>
    <s v="DC31448"/>
    <x v="1"/>
    <s v="No"/>
    <x v="3"/>
    <x v="3"/>
    <s v="PM74"/>
    <s v="YONG CHEE SOON"/>
    <n v="858"/>
    <m/>
    <m/>
    <d v="2025-04-14T00:00:00"/>
    <m/>
    <n v="56"/>
    <n v="48048"/>
    <s v="PE"/>
    <s v="CZ125-800050001"/>
    <n v="0"/>
    <n v="0"/>
    <n v="0"/>
    <n v="0"/>
    <n v="0"/>
    <n v="0"/>
    <m/>
    <m/>
    <n v="0"/>
    <m/>
    <m/>
    <m/>
    <s v="No"/>
    <n v="0"/>
    <s v="No"/>
    <m/>
    <m/>
    <x v="449"/>
    <x v="79"/>
    <x v="75"/>
    <m/>
    <n v="0"/>
    <n v="0"/>
    <n v="0"/>
    <n v="0"/>
    <n v="0"/>
    <n v="0"/>
    <m/>
    <m/>
    <m/>
    <s v="No"/>
    <m/>
    <m/>
    <m/>
    <s v="H08031-NKG THAI-HPP"/>
    <m/>
    <m/>
    <s v="S0363029"/>
  </r>
  <r>
    <x v="592"/>
    <n v="10000"/>
    <n v="20000"/>
    <d v="2025-04-15T00:00:00"/>
    <s v="502LAUGH"/>
    <s v=" 8:41:53 am"/>
    <n v="10620258009"/>
    <s v="DC31448"/>
    <x v="1"/>
    <s v="No"/>
    <x v="3"/>
    <x v="3"/>
    <s v="PM74"/>
    <s v="YONG CHEE SOON"/>
    <n v="858"/>
    <m/>
    <m/>
    <d v="2025-04-14T00:00:00"/>
    <m/>
    <n v="56"/>
    <n v="48048"/>
    <s v="PE"/>
    <s v="3WW90-800010001"/>
    <n v="0"/>
    <n v="0"/>
    <n v="0"/>
    <n v="0"/>
    <n v="0"/>
    <n v="0"/>
    <m/>
    <m/>
    <n v="0"/>
    <m/>
    <m/>
    <m/>
    <s v="No"/>
    <n v="0"/>
    <s v="No"/>
    <m/>
    <m/>
    <x v="450"/>
    <x v="79"/>
    <x v="75"/>
    <m/>
    <n v="0"/>
    <n v="0"/>
    <n v="0"/>
    <n v="0"/>
    <n v="0"/>
    <n v="0"/>
    <m/>
    <m/>
    <m/>
    <s v="No"/>
    <m/>
    <m/>
    <m/>
    <s v="H08031-NKG THAI-HPP"/>
    <m/>
    <m/>
    <s v="S0363029"/>
  </r>
  <r>
    <x v="675"/>
    <n v="10000"/>
    <n v="10000"/>
    <d v="2025-04-28T00:00:00"/>
    <s v="502LAUGH"/>
    <s v=" 1:59:02 pm"/>
    <s v="BZC064-09"/>
    <m/>
    <x v="0"/>
    <s v="Yes"/>
    <x v="30"/>
    <x v="24"/>
    <s v="PM21"/>
    <s v="LIM JIA FAN"/>
    <n v="17959"/>
    <m/>
    <m/>
    <d v="2025-04-14T00:00:00"/>
    <m/>
    <n v="24"/>
    <n v="431016"/>
    <s v="PE"/>
    <s v="KT-200-W0001"/>
    <n v="0"/>
    <n v="430000"/>
    <n v="1016"/>
    <n v="0"/>
    <n v="0"/>
    <n v="0"/>
    <m/>
    <m/>
    <n v="0"/>
    <m/>
    <m/>
    <m/>
    <m/>
    <m/>
    <m/>
    <m/>
    <m/>
    <x v="363"/>
    <x v="25"/>
    <x v="25"/>
    <m/>
    <n v="0"/>
    <n v="0"/>
    <n v="0"/>
    <n v="0"/>
    <n v="0"/>
    <n v="0"/>
    <m/>
    <m/>
    <m/>
    <s v="No"/>
    <s v="W665897"/>
    <n v="0"/>
    <m/>
    <s v="E05203"/>
    <m/>
    <m/>
    <s v="S0356612"/>
  </r>
  <r>
    <x v="676"/>
    <n v="10000"/>
    <n v="10000"/>
    <d v="2025-04-15T00:00:00"/>
    <s v="502LAUGH"/>
    <s v=" 8:29:44 am"/>
    <s v="4177S1/3060210U9"/>
    <m/>
    <x v="0"/>
    <s v="Yes"/>
    <x v="8"/>
    <x v="8"/>
    <s v="PM84"/>
    <s v="TAN TAI TOH"/>
    <n v="1000"/>
    <m/>
    <m/>
    <d v="2025-04-14T00:00:00"/>
    <m/>
    <n v="1"/>
    <n v="1000"/>
    <s v="PE"/>
    <n v="4.40170086002E+17"/>
    <n v="0"/>
    <n v="1000"/>
    <n v="0"/>
    <n v="0"/>
    <n v="0"/>
    <n v="0"/>
    <m/>
    <m/>
    <n v="0"/>
    <m/>
    <m/>
    <m/>
    <m/>
    <m/>
    <m/>
    <m/>
    <m/>
    <x v="505"/>
    <x v="7"/>
    <x v="7"/>
    <m/>
    <n v="0"/>
    <n v="0"/>
    <n v="0"/>
    <n v="0"/>
    <n v="0"/>
    <n v="0"/>
    <m/>
    <m/>
    <m/>
    <s v="No"/>
    <s v="W664981"/>
    <n v="0"/>
    <m/>
    <s v="T20096"/>
    <m/>
    <m/>
    <s v="S0357538"/>
  </r>
  <r>
    <x v="677"/>
    <n v="10000"/>
    <n v="10000"/>
    <d v="2025-04-14T00:00:00"/>
    <s v="502LAUGH"/>
    <s v=" 5:31:13 pm"/>
    <s v="4022211U5"/>
    <m/>
    <x v="0"/>
    <s v="Yes"/>
    <x v="10"/>
    <x v="10"/>
    <s v="PS66"/>
    <s v="SIM ENG KWANG"/>
    <n v="500"/>
    <m/>
    <m/>
    <d v="2025-04-14T00:00:00"/>
    <m/>
    <n v="2"/>
    <n v="1000"/>
    <s v="PE"/>
    <s v="AC-LABFR01020001"/>
    <n v="0"/>
    <n v="1000"/>
    <n v="0"/>
    <n v="0"/>
    <n v="0"/>
    <n v="0"/>
    <m/>
    <m/>
    <n v="0"/>
    <m/>
    <m/>
    <m/>
    <m/>
    <m/>
    <m/>
    <m/>
    <m/>
    <x v="506"/>
    <x v="83"/>
    <x v="78"/>
    <m/>
    <n v="0"/>
    <n v="0"/>
    <n v="0"/>
    <n v="0"/>
    <n v="0"/>
    <n v="0"/>
    <m/>
    <m/>
    <m/>
    <s v="No"/>
    <s v="W664982"/>
    <n v="0"/>
    <m/>
    <s v="S19652"/>
    <m/>
    <m/>
    <s v="S0358432"/>
  </r>
  <r>
    <x v="678"/>
    <n v="10000"/>
    <n v="10000"/>
    <d v="2025-04-15T00:00:00"/>
    <s v="502LAUGH"/>
    <s v=" 8:31:32 am"/>
    <s v="4022211U5"/>
    <m/>
    <x v="0"/>
    <s v="Yes"/>
    <x v="10"/>
    <x v="10"/>
    <s v="PS66"/>
    <s v="SIM ENG KWANG"/>
    <n v="500"/>
    <m/>
    <m/>
    <d v="2025-04-14T00:00:00"/>
    <m/>
    <n v="2"/>
    <n v="1000"/>
    <s v="PE"/>
    <s v="PE-LABFR01020001"/>
    <n v="0"/>
    <n v="1000"/>
    <n v="0"/>
    <n v="0"/>
    <n v="0"/>
    <n v="0"/>
    <m/>
    <m/>
    <n v="0"/>
    <m/>
    <m/>
    <m/>
    <m/>
    <m/>
    <m/>
    <m/>
    <m/>
    <x v="507"/>
    <x v="83"/>
    <x v="78"/>
    <m/>
    <n v="0"/>
    <n v="0"/>
    <n v="0"/>
    <n v="0"/>
    <n v="0"/>
    <n v="0"/>
    <m/>
    <m/>
    <m/>
    <s v="No"/>
    <s v="W664983"/>
    <n v="0"/>
    <m/>
    <s v="S19652"/>
    <m/>
    <m/>
    <s v="S0358432"/>
  </r>
  <r>
    <x v="538"/>
    <n v="10000"/>
    <n v="20000"/>
    <d v="2025-04-16T00:00:00"/>
    <s v="502LAUGH"/>
    <s v=" 5:29:21 pm"/>
    <s v="J00TB1740/J00U10890"/>
    <m/>
    <x v="0"/>
    <s v="Yes"/>
    <x v="4"/>
    <x v="4"/>
    <s v="PS07"/>
    <s v="KANG HOCK SENG"/>
    <n v="75625"/>
    <m/>
    <m/>
    <d v="2025-04-14T00:00:00"/>
    <m/>
    <n v="8"/>
    <n v="605000"/>
    <s v="PE"/>
    <s v="Z512 REV 6.00001"/>
    <n v="0"/>
    <n v="604346"/>
    <n v="654"/>
    <n v="0"/>
    <n v="0"/>
    <n v="0"/>
    <m/>
    <m/>
    <n v="0"/>
    <m/>
    <m/>
    <m/>
    <m/>
    <m/>
    <m/>
    <m/>
    <m/>
    <x v="5"/>
    <x v="3"/>
    <x v="3"/>
    <m/>
    <n v="0"/>
    <n v="0"/>
    <n v="0"/>
    <n v="0"/>
    <n v="0"/>
    <n v="0"/>
    <m/>
    <m/>
    <m/>
    <s v="No"/>
    <s v="W664985"/>
    <n v="0"/>
    <m/>
    <s v="R18131"/>
    <m/>
    <m/>
    <s v="S0358731"/>
  </r>
  <r>
    <x v="679"/>
    <n v="10000"/>
    <n v="10000"/>
    <d v="2025-04-14T00:00:00"/>
    <s v="502LAUGH"/>
    <s v=" 4:06:35 pm"/>
    <s v="24F1310472/P/O49109"/>
    <m/>
    <x v="0"/>
    <s v="Yes"/>
    <x v="9"/>
    <x v="9"/>
    <s v="PM30"/>
    <s v="OH KIAN YUAN"/>
    <n v="6800"/>
    <m/>
    <m/>
    <d v="2025-04-14T00:00:00"/>
    <m/>
    <n v="10"/>
    <n v="68000"/>
    <s v="PE"/>
    <s v="TPK-884535-00100001"/>
    <n v="0"/>
    <n v="68000"/>
    <n v="0"/>
    <n v="0"/>
    <n v="0"/>
    <n v="0"/>
    <m/>
    <m/>
    <n v="0"/>
    <m/>
    <m/>
    <m/>
    <m/>
    <m/>
    <m/>
    <m/>
    <m/>
    <x v="492"/>
    <x v="4"/>
    <x v="4"/>
    <m/>
    <n v="0"/>
    <n v="0"/>
    <n v="0"/>
    <n v="0"/>
    <n v="0"/>
    <n v="0"/>
    <m/>
    <m/>
    <m/>
    <s v="No"/>
    <s v="W664512"/>
    <n v="0"/>
    <m/>
    <s v="Z26002"/>
    <m/>
    <m/>
    <s v="S0361000"/>
  </r>
  <r>
    <x v="680"/>
    <n v="10000"/>
    <n v="10000"/>
    <d v="2025-04-14T00:00:00"/>
    <s v="502LAUGH"/>
    <s v=" 9:35:49 am"/>
    <n v="408151"/>
    <m/>
    <x v="0"/>
    <s v="Yes"/>
    <x v="7"/>
    <x v="7"/>
    <s v="PM68"/>
    <s v="LEE KIM LIANG"/>
    <n v="3000"/>
    <m/>
    <m/>
    <d v="2025-04-14T00:00:00"/>
    <m/>
    <n v="1"/>
    <n v="3000"/>
    <s v="PE"/>
    <n v="6942900001"/>
    <n v="0"/>
    <n v="3000"/>
    <n v="0"/>
    <n v="0"/>
    <n v="0"/>
    <n v="0"/>
    <m/>
    <m/>
    <n v="0"/>
    <m/>
    <m/>
    <m/>
    <m/>
    <m/>
    <m/>
    <m/>
    <m/>
    <x v="508"/>
    <x v="26"/>
    <x v="26"/>
    <m/>
    <n v="0"/>
    <n v="0"/>
    <n v="0"/>
    <n v="0"/>
    <n v="0"/>
    <n v="0"/>
    <m/>
    <m/>
    <m/>
    <s v="No"/>
    <s v="W664547"/>
    <n v="0"/>
    <m/>
    <s v="V22000"/>
    <m/>
    <m/>
    <s v="S0361287"/>
  </r>
  <r>
    <x v="681"/>
    <n v="10000"/>
    <n v="10000"/>
    <d v="2025-04-15T00:00:00"/>
    <s v="502LAUGH"/>
    <s v=" 5:05:16 pm"/>
    <s v="SG-5650696"/>
    <m/>
    <x v="0"/>
    <s v="Yes"/>
    <x v="2"/>
    <x v="4"/>
    <s v="PM18"/>
    <s v="LAI CHIN YANG"/>
    <n v="18000"/>
    <m/>
    <m/>
    <d v="2025-04-14T00:00:00"/>
    <m/>
    <n v="12"/>
    <n v="216000"/>
    <s v="PE"/>
    <n v="80256230001"/>
    <n v="0"/>
    <n v="216000"/>
    <n v="0"/>
    <n v="0"/>
    <n v="0"/>
    <n v="0"/>
    <m/>
    <m/>
    <n v="0"/>
    <m/>
    <m/>
    <m/>
    <m/>
    <m/>
    <m/>
    <m/>
    <m/>
    <x v="138"/>
    <x v="11"/>
    <x v="11"/>
    <m/>
    <n v="0"/>
    <n v="0"/>
    <n v="0"/>
    <n v="0"/>
    <n v="0"/>
    <n v="0"/>
    <m/>
    <m/>
    <m/>
    <s v="No"/>
    <s v="W665178"/>
    <n v="0"/>
    <m/>
    <s v="B02083"/>
    <m/>
    <m/>
    <s v="S0361324"/>
  </r>
  <r>
    <x v="482"/>
    <n v="10000"/>
    <n v="20000"/>
    <d v="2025-04-15T00:00:00"/>
    <s v="502LAUGH"/>
    <s v=" 8:46:51 am"/>
    <s v="M0BI68841"/>
    <m/>
    <x v="1"/>
    <s v="Yes"/>
    <x v="12"/>
    <x v="12"/>
    <s v="PM80"/>
    <s v="YAP ZHI PING"/>
    <n v="1250"/>
    <m/>
    <m/>
    <d v="2025-04-14T00:00:00"/>
    <m/>
    <n v="16"/>
    <n v="20000"/>
    <s v="PE"/>
    <s v="713891306-ADS1360001"/>
    <n v="0"/>
    <n v="20000"/>
    <n v="0"/>
    <n v="0"/>
    <n v="0"/>
    <n v="0"/>
    <m/>
    <m/>
    <n v="0"/>
    <m/>
    <m/>
    <m/>
    <m/>
    <m/>
    <m/>
    <m/>
    <m/>
    <x v="373"/>
    <x v="23"/>
    <x v="23"/>
    <m/>
    <n v="0"/>
    <n v="0"/>
    <n v="0"/>
    <n v="0"/>
    <n v="0"/>
    <n v="0"/>
    <m/>
    <m/>
    <m/>
    <s v="No"/>
    <s v="W664994"/>
    <n v="0"/>
    <m/>
    <s v="S19314"/>
    <m/>
    <m/>
    <s v="H0064844"/>
  </r>
  <r>
    <x v="410"/>
    <n v="10000"/>
    <n v="20000"/>
    <d v="2025-04-15T00:00:00"/>
    <s v="502LAUGH"/>
    <s v=" 4:21:49 pm"/>
    <s v="M0BUF4272"/>
    <m/>
    <x v="0"/>
    <s v="Yes"/>
    <x v="24"/>
    <x v="20"/>
    <s v="PS19"/>
    <s v="SNG KOK CHENG"/>
    <n v="21000"/>
    <m/>
    <m/>
    <d v="2025-04-14T00:00:00"/>
    <m/>
    <n v="2"/>
    <n v="42000"/>
    <s v="PE"/>
    <s v="100823881-75367 0001"/>
    <n v="0"/>
    <n v="42000"/>
    <n v="0"/>
    <n v="0"/>
    <n v="0"/>
    <n v="0"/>
    <m/>
    <m/>
    <n v="0"/>
    <m/>
    <m/>
    <m/>
    <m/>
    <m/>
    <m/>
    <m/>
    <m/>
    <x v="76"/>
    <x v="14"/>
    <x v="14"/>
    <m/>
    <n v="0"/>
    <n v="0"/>
    <n v="0"/>
    <n v="0"/>
    <n v="0"/>
    <n v="0"/>
    <m/>
    <m/>
    <m/>
    <s v="No"/>
    <s v="W665179"/>
    <n v="0"/>
    <m/>
    <s v="S19081-TH"/>
    <m/>
    <m/>
    <s v="H0064862"/>
  </r>
  <r>
    <x v="682"/>
    <n v="10000"/>
    <n v="10000"/>
    <d v="2025-04-15T00:00:00"/>
    <s v="502LAUGH"/>
    <s v=" 1:14:58 pm"/>
    <s v="M0BUF4262"/>
    <m/>
    <x v="0"/>
    <s v="Yes"/>
    <x v="39"/>
    <x v="20"/>
    <s v="PS70"/>
    <s v="YEO WOO KEONG"/>
    <n v="9000"/>
    <m/>
    <m/>
    <d v="2025-04-14T00:00:00"/>
    <m/>
    <n v="4"/>
    <n v="36000"/>
    <s v="PE"/>
    <s v="202659200 REVA0001"/>
    <n v="0"/>
    <n v="36000"/>
    <n v="0"/>
    <n v="0"/>
    <n v="0"/>
    <n v="0"/>
    <m/>
    <m/>
    <n v="0"/>
    <m/>
    <m/>
    <m/>
    <m/>
    <m/>
    <m/>
    <m/>
    <m/>
    <x v="509"/>
    <x v="14"/>
    <x v="14"/>
    <m/>
    <n v="0"/>
    <n v="0"/>
    <n v="0"/>
    <n v="0"/>
    <n v="0"/>
    <n v="0"/>
    <m/>
    <m/>
    <m/>
    <s v="No"/>
    <s v="W664996"/>
    <n v="0"/>
    <m/>
    <s v="S19081-TH"/>
    <m/>
    <m/>
    <s v="H0064863"/>
  </r>
  <r>
    <x v="489"/>
    <n v="10000"/>
    <n v="20000"/>
    <d v="2025-04-15T00:00:00"/>
    <s v="502LAUGH"/>
    <s v=" 5:09:43 pm"/>
    <s v="U530658027"/>
    <m/>
    <x v="1"/>
    <s v="Yes"/>
    <x v="36"/>
    <x v="27"/>
    <s v="PM87"/>
    <s v="LEE SHIEN WEI"/>
    <n v="5500"/>
    <m/>
    <m/>
    <d v="2025-04-14T00:00:00"/>
    <m/>
    <n v="1"/>
    <n v="5500"/>
    <s v="PE"/>
    <s v="GC FLOUR-1KG0001"/>
    <n v="0"/>
    <n v="5000"/>
    <n v="500"/>
    <n v="0"/>
    <n v="0"/>
    <n v="0"/>
    <m/>
    <m/>
    <n v="0"/>
    <m/>
    <m/>
    <m/>
    <m/>
    <m/>
    <m/>
    <m/>
    <m/>
    <x v="380"/>
    <x v="21"/>
    <x v="21"/>
    <m/>
    <n v="0"/>
    <n v="0"/>
    <n v="0"/>
    <n v="0"/>
    <n v="0"/>
    <n v="0"/>
    <m/>
    <m/>
    <m/>
    <s v="No"/>
    <s v="W665012"/>
    <n v="0"/>
    <m/>
    <s v="T20300"/>
    <m/>
    <m/>
    <s v="S0362141"/>
  </r>
  <r>
    <x v="683"/>
    <n v="10000"/>
    <n v="10000"/>
    <d v="2025-04-14T00:00:00"/>
    <s v="502LAUGH"/>
    <s v=" 4:07:10 pm"/>
    <s v="2968379-001"/>
    <m/>
    <x v="0"/>
    <s v="Yes"/>
    <x v="27"/>
    <x v="20"/>
    <s v="PS27"/>
    <s v="TAN TECK HEE"/>
    <n v="500"/>
    <m/>
    <m/>
    <d v="2025-04-14T00:00:00"/>
    <m/>
    <n v="1"/>
    <n v="500"/>
    <s v="PE"/>
    <s v="XTR-140.1879.14-0001"/>
    <n v="0"/>
    <n v="500"/>
    <n v="0"/>
    <n v="0"/>
    <n v="0"/>
    <n v="0"/>
    <m/>
    <m/>
    <n v="0"/>
    <m/>
    <m/>
    <m/>
    <m/>
    <m/>
    <m/>
    <m/>
    <m/>
    <x v="510"/>
    <x v="85"/>
    <x v="80"/>
    <m/>
    <n v="0"/>
    <n v="0"/>
    <n v="0"/>
    <n v="0"/>
    <n v="0"/>
    <n v="0"/>
    <m/>
    <m/>
    <m/>
    <s v="No"/>
    <s v="W665013"/>
    <n v="0"/>
    <m/>
    <s v="L12161"/>
    <m/>
    <m/>
    <s v="S0362357"/>
  </r>
  <r>
    <x v="684"/>
    <n v="10000"/>
    <n v="10000"/>
    <d v="2025-04-14T00:00:00"/>
    <s v="502LAUGH"/>
    <s v=" 5:33:06 pm"/>
    <s v="2968379-001"/>
    <m/>
    <x v="0"/>
    <s v="Yes"/>
    <x v="27"/>
    <x v="20"/>
    <s v="PS27"/>
    <s v="TAN TECK HEE"/>
    <n v="500"/>
    <m/>
    <m/>
    <d v="2025-04-14T00:00:00"/>
    <m/>
    <n v="1"/>
    <n v="500"/>
    <s v="PE"/>
    <s v="XTR-140.1903.12-0001"/>
    <n v="0"/>
    <n v="500"/>
    <n v="0"/>
    <n v="0"/>
    <n v="0"/>
    <n v="0"/>
    <m/>
    <m/>
    <n v="0"/>
    <m/>
    <m/>
    <m/>
    <m/>
    <m/>
    <m/>
    <m/>
    <m/>
    <x v="511"/>
    <x v="85"/>
    <x v="80"/>
    <m/>
    <n v="0"/>
    <n v="0"/>
    <n v="0"/>
    <n v="0"/>
    <n v="0"/>
    <n v="0"/>
    <m/>
    <m/>
    <m/>
    <s v="No"/>
    <s v="W665014"/>
    <n v="0"/>
    <m/>
    <s v="L12161"/>
    <m/>
    <m/>
    <s v="S0362357"/>
  </r>
  <r>
    <x v="685"/>
    <n v="10000"/>
    <n v="10000"/>
    <d v="2025-04-25T00:00:00"/>
    <s v="502LAUGH"/>
    <s v=" 8:30:48 am"/>
    <s v="D008O0581/D008O0920/D008O0920/D008O0561"/>
    <m/>
    <x v="0"/>
    <s v="Yes"/>
    <x v="1"/>
    <x v="1"/>
    <s v="PM21"/>
    <s v="LIM JIA FAN"/>
    <n v="7524"/>
    <m/>
    <m/>
    <d v="2025-04-14T00:00:00"/>
    <m/>
    <n v="21"/>
    <n v="158004"/>
    <s v="PE"/>
    <s v="1VV22-80022-FT0001"/>
    <n v="0"/>
    <n v="146286"/>
    <n v="11718"/>
    <n v="0"/>
    <n v="0"/>
    <n v="0"/>
    <m/>
    <m/>
    <n v="0"/>
    <m/>
    <m/>
    <m/>
    <m/>
    <m/>
    <m/>
    <m/>
    <m/>
    <x v="461"/>
    <x v="20"/>
    <x v="20"/>
    <m/>
    <n v="0"/>
    <n v="0"/>
    <n v="0"/>
    <n v="0"/>
    <n v="0"/>
    <n v="0"/>
    <m/>
    <m/>
    <m/>
    <s v="No"/>
    <s v="W665449"/>
    <n v="0"/>
    <m/>
    <s v="H08031-JIM-M"/>
    <m/>
    <m/>
    <s v="S0362372"/>
  </r>
  <r>
    <x v="335"/>
    <n v="10000"/>
    <n v="30000"/>
    <d v="2025-04-15T00:00:00"/>
    <s v="502LAUGH"/>
    <s v=" 8:36:28 am"/>
    <s v="10620258016/10620258015/10620258106"/>
    <m/>
    <x v="2"/>
    <s v="Yes"/>
    <x v="35"/>
    <x v="19"/>
    <s v="QM78"/>
    <s v="WONG SEAU JIN"/>
    <n v="10000"/>
    <m/>
    <m/>
    <d v="2025-04-14T00:00:00"/>
    <m/>
    <n v="11"/>
    <n v="110000"/>
    <s v="PE"/>
    <s v="F6U64-80027-FT0001"/>
    <n v="0"/>
    <n v="100000"/>
    <n v="10000"/>
    <n v="0"/>
    <n v="0"/>
    <n v="0"/>
    <m/>
    <m/>
    <n v="0"/>
    <m/>
    <m/>
    <m/>
    <m/>
    <m/>
    <m/>
    <m/>
    <m/>
    <x v="266"/>
    <x v="20"/>
    <x v="20"/>
    <m/>
    <n v="0"/>
    <n v="0"/>
    <n v="0"/>
    <n v="0"/>
    <n v="0"/>
    <n v="0"/>
    <m/>
    <m/>
    <m/>
    <s v="No"/>
    <s v="W664775"/>
    <n v="0"/>
    <m/>
    <s v="H08031-JIM-M"/>
    <m/>
    <m/>
    <s v="S0362385"/>
  </r>
  <r>
    <x v="336"/>
    <n v="10000"/>
    <n v="30000"/>
    <d v="2025-04-15T00:00:00"/>
    <s v="502LAUGH"/>
    <s v=" 8:36:28 am"/>
    <s v="10620258016/10620258015/10620258106"/>
    <m/>
    <x v="2"/>
    <s v="Yes"/>
    <x v="35"/>
    <x v="19"/>
    <s v="QM78"/>
    <s v="WONG SEAU JIN"/>
    <n v="20000"/>
    <m/>
    <m/>
    <d v="2025-04-14T00:00:00"/>
    <m/>
    <n v="11"/>
    <n v="220000"/>
    <s v="PE"/>
    <s v="3YM54-80005-FT0001"/>
    <n v="0"/>
    <n v="200000"/>
    <n v="20000"/>
    <n v="0"/>
    <n v="0"/>
    <n v="0"/>
    <m/>
    <m/>
    <n v="0"/>
    <m/>
    <m/>
    <m/>
    <m/>
    <m/>
    <m/>
    <m/>
    <m/>
    <x v="267"/>
    <x v="20"/>
    <x v="20"/>
    <m/>
    <n v="0"/>
    <n v="0"/>
    <n v="0"/>
    <n v="0"/>
    <n v="0"/>
    <n v="0"/>
    <m/>
    <m/>
    <m/>
    <s v="No"/>
    <s v="W664776"/>
    <n v="0"/>
    <m/>
    <s v="H08031-JIM-M"/>
    <m/>
    <m/>
    <s v="S0362386"/>
  </r>
  <r>
    <x v="337"/>
    <n v="10000"/>
    <n v="30000"/>
    <d v="2025-04-15T00:00:00"/>
    <s v="502LAUGH"/>
    <s v=" 8:38:58 am"/>
    <s v="10620258016/10620258015/10620258106"/>
    <m/>
    <x v="2"/>
    <s v="Yes"/>
    <x v="35"/>
    <x v="19"/>
    <s v="QM78"/>
    <s v="WONG SEAU JIN"/>
    <n v="20000"/>
    <m/>
    <m/>
    <d v="2025-04-14T00:00:00"/>
    <m/>
    <n v="11"/>
    <n v="220000"/>
    <s v="PE"/>
    <s v="T6N01-80019-FT0001"/>
    <n v="0"/>
    <n v="200000"/>
    <n v="20000"/>
    <n v="0"/>
    <n v="0"/>
    <n v="0"/>
    <m/>
    <m/>
    <n v="0"/>
    <m/>
    <m/>
    <m/>
    <m/>
    <m/>
    <m/>
    <m/>
    <m/>
    <x v="268"/>
    <x v="20"/>
    <x v="20"/>
    <m/>
    <n v="0"/>
    <n v="0"/>
    <n v="0"/>
    <n v="0"/>
    <n v="0"/>
    <n v="0"/>
    <m/>
    <m/>
    <m/>
    <s v="No"/>
    <s v="W665015"/>
    <n v="0"/>
    <m/>
    <s v="H08031-JIM-M"/>
    <m/>
    <m/>
    <s v="S0362387"/>
  </r>
  <r>
    <x v="338"/>
    <n v="10000"/>
    <n v="30000"/>
    <d v="2025-04-15T00:00:00"/>
    <s v="502LAUGH"/>
    <s v=" 8:38:58 am"/>
    <s v="10620258016/10620258015/10620258106"/>
    <m/>
    <x v="2"/>
    <s v="Yes"/>
    <x v="35"/>
    <x v="19"/>
    <s v="QM78"/>
    <s v="WONG SEAU JIN"/>
    <n v="20000"/>
    <m/>
    <m/>
    <d v="2025-04-14T00:00:00"/>
    <m/>
    <n v="11"/>
    <n v="220000"/>
    <s v="PE"/>
    <s v="F6V27-800017-FT0001"/>
    <n v="0"/>
    <n v="200000"/>
    <n v="20000"/>
    <n v="0"/>
    <n v="0"/>
    <n v="0"/>
    <m/>
    <m/>
    <n v="0"/>
    <m/>
    <m/>
    <m/>
    <m/>
    <m/>
    <m/>
    <m/>
    <m/>
    <x v="269"/>
    <x v="20"/>
    <x v="20"/>
    <m/>
    <n v="0"/>
    <n v="0"/>
    <n v="0"/>
    <n v="0"/>
    <n v="0"/>
    <n v="0"/>
    <m/>
    <m/>
    <m/>
    <s v="No"/>
    <s v="W665196"/>
    <n v="0"/>
    <m/>
    <s v="H08031-JIM-M"/>
    <m/>
    <m/>
    <s v="S0362389"/>
  </r>
  <r>
    <x v="339"/>
    <n v="10000"/>
    <n v="30000"/>
    <d v="2025-04-15T00:00:00"/>
    <s v="502LAUGH"/>
    <s v=" 8:36:28 am"/>
    <s v="10620258016/10620258015/10620258106"/>
    <m/>
    <x v="2"/>
    <s v="Yes"/>
    <x v="35"/>
    <x v="19"/>
    <s v="QM78"/>
    <s v="WONG SEAU JIN"/>
    <n v="10000"/>
    <m/>
    <m/>
    <d v="2025-04-14T00:00:00"/>
    <m/>
    <n v="11"/>
    <n v="110000"/>
    <s v="PE"/>
    <s v="F6V29-80022-FT0001"/>
    <n v="0"/>
    <n v="100000"/>
    <n v="10000"/>
    <n v="0"/>
    <n v="0"/>
    <n v="0"/>
    <m/>
    <m/>
    <n v="0"/>
    <m/>
    <m/>
    <m/>
    <m/>
    <m/>
    <m/>
    <m/>
    <m/>
    <x v="270"/>
    <x v="20"/>
    <x v="20"/>
    <m/>
    <n v="0"/>
    <n v="0"/>
    <n v="0"/>
    <n v="0"/>
    <n v="0"/>
    <n v="0"/>
    <m/>
    <m/>
    <m/>
    <s v="No"/>
    <s v="W665453"/>
    <n v="0"/>
    <m/>
    <s v="H08031-JIM-M"/>
    <m/>
    <m/>
    <s v="S0362390"/>
  </r>
  <r>
    <x v="340"/>
    <n v="10000"/>
    <n v="30000"/>
    <d v="2025-04-15T00:00:00"/>
    <s v="502LAUGH"/>
    <s v=" 8:38:58 am"/>
    <s v="10620258016/10620258015/10620258106"/>
    <m/>
    <x v="2"/>
    <s v="Yes"/>
    <x v="35"/>
    <x v="19"/>
    <s v="QM78"/>
    <s v="WONG SEAU JIN"/>
    <n v="10000"/>
    <m/>
    <m/>
    <d v="2025-04-14T00:00:00"/>
    <m/>
    <n v="11"/>
    <n v="110000"/>
    <s v="PE"/>
    <s v="C2P07-80049-FT0001"/>
    <n v="0"/>
    <n v="100000"/>
    <n v="10000"/>
    <n v="0"/>
    <n v="0"/>
    <n v="0"/>
    <m/>
    <m/>
    <n v="0"/>
    <m/>
    <m/>
    <m/>
    <m/>
    <m/>
    <m/>
    <m/>
    <m/>
    <x v="271"/>
    <x v="20"/>
    <x v="20"/>
    <m/>
    <n v="0"/>
    <n v="0"/>
    <n v="0"/>
    <n v="0"/>
    <n v="0"/>
    <n v="0"/>
    <m/>
    <m/>
    <m/>
    <s v="No"/>
    <s v="W665454"/>
    <n v="0"/>
    <m/>
    <s v="H08031-JIM-M"/>
    <m/>
    <m/>
    <s v="S0362391"/>
  </r>
  <r>
    <x v="341"/>
    <n v="10000"/>
    <n v="30000"/>
    <d v="2025-04-15T00:00:00"/>
    <s v="502LAUGH"/>
    <s v=" 8:39:56 am"/>
    <s v="10620258016/10620258015/10620258106"/>
    <m/>
    <x v="2"/>
    <s v="Yes"/>
    <x v="35"/>
    <x v="19"/>
    <s v="QM78"/>
    <s v="WONG SEAU JIN"/>
    <n v="20000"/>
    <m/>
    <m/>
    <d v="2025-04-14T00:00:00"/>
    <m/>
    <n v="11"/>
    <n v="220000"/>
    <s v="PE"/>
    <s v="C2P06-80052-FT0001"/>
    <n v="0"/>
    <n v="200000"/>
    <n v="20000"/>
    <n v="0"/>
    <n v="0"/>
    <n v="0"/>
    <m/>
    <m/>
    <n v="0"/>
    <m/>
    <m/>
    <m/>
    <m/>
    <m/>
    <m/>
    <m/>
    <m/>
    <x v="272"/>
    <x v="20"/>
    <x v="20"/>
    <m/>
    <n v="0"/>
    <n v="0"/>
    <n v="0"/>
    <n v="0"/>
    <n v="0"/>
    <n v="0"/>
    <m/>
    <m/>
    <m/>
    <s v="No"/>
    <s v="W665197"/>
    <n v="0"/>
    <m/>
    <s v="H08031-JIM-M"/>
    <m/>
    <m/>
    <s v="S0362392"/>
  </r>
  <r>
    <x v="446"/>
    <n v="10000"/>
    <n v="20000"/>
    <d v="2025-04-15T00:00:00"/>
    <s v="502LAUGH"/>
    <s v=" 8:46:51 am"/>
    <s v="M0BI68841"/>
    <m/>
    <x v="1"/>
    <s v="Yes"/>
    <x v="12"/>
    <x v="12"/>
    <s v="PM80"/>
    <s v="YAP ZHI PING"/>
    <n v="3750"/>
    <m/>
    <m/>
    <d v="2025-04-14T00:00:00"/>
    <m/>
    <n v="16"/>
    <n v="60000"/>
    <s v="PE"/>
    <s v="713891303-ADS1360001"/>
    <n v="0"/>
    <n v="60000"/>
    <n v="0"/>
    <n v="0"/>
    <n v="0"/>
    <n v="0"/>
    <m/>
    <m/>
    <n v="0"/>
    <m/>
    <m/>
    <m/>
    <m/>
    <m/>
    <m/>
    <m/>
    <m/>
    <x v="325"/>
    <x v="23"/>
    <x v="23"/>
    <m/>
    <n v="0"/>
    <n v="0"/>
    <n v="0"/>
    <n v="0"/>
    <n v="0"/>
    <n v="0"/>
    <m/>
    <m/>
    <m/>
    <s v="No"/>
    <s v="W664786"/>
    <n v="0"/>
    <m/>
    <s v="S19314"/>
    <m/>
    <m/>
    <s v="H0064937"/>
  </r>
  <r>
    <x v="498"/>
    <n v="10000"/>
    <n v="20000"/>
    <d v="2025-04-15T00:00:00"/>
    <s v="502LAUGH"/>
    <s v=" 8:46:51 am"/>
    <s v="M0BI68841"/>
    <m/>
    <x v="1"/>
    <s v="Yes"/>
    <x v="12"/>
    <x v="12"/>
    <s v="PM80"/>
    <s v="YAP ZHI PING"/>
    <n v="1250"/>
    <m/>
    <m/>
    <d v="2025-04-14T00:00:00"/>
    <m/>
    <n v="16"/>
    <n v="20000"/>
    <s v="PE"/>
    <s v="713891306-ADS1360001"/>
    <n v="0"/>
    <n v="10000"/>
    <n v="10000"/>
    <n v="0"/>
    <n v="0"/>
    <n v="0"/>
    <m/>
    <m/>
    <n v="0"/>
    <m/>
    <m/>
    <m/>
    <m/>
    <m/>
    <m/>
    <m/>
    <m/>
    <x v="373"/>
    <x v="23"/>
    <x v="23"/>
    <m/>
    <n v="0"/>
    <n v="0"/>
    <n v="0"/>
    <n v="0"/>
    <n v="0"/>
    <n v="0"/>
    <m/>
    <m/>
    <m/>
    <s v="No"/>
    <s v="W665456"/>
    <n v="0"/>
    <m/>
    <s v="S19314"/>
    <m/>
    <m/>
    <s v="H0064938"/>
  </r>
  <r>
    <x v="686"/>
    <n v="10000"/>
    <n v="10000"/>
    <d v="2025-04-15T00:00:00"/>
    <s v="502LAUGH"/>
    <s v=" 8:30:28 am"/>
    <s v="SG-5651598 01"/>
    <m/>
    <x v="0"/>
    <s v="Yes"/>
    <x v="6"/>
    <x v="6"/>
    <s v="PS74"/>
    <s v="GOH CHIN TECK"/>
    <n v="1245"/>
    <m/>
    <m/>
    <d v="2025-04-14T00:00:00"/>
    <m/>
    <n v="2"/>
    <n v="2490"/>
    <s v="PE"/>
    <n v="112887240001"/>
    <n v="0"/>
    <n v="2490"/>
    <n v="0"/>
    <n v="0"/>
    <n v="0"/>
    <n v="0"/>
    <m/>
    <m/>
    <n v="0"/>
    <m/>
    <m/>
    <m/>
    <m/>
    <m/>
    <m/>
    <m/>
    <m/>
    <x v="512"/>
    <x v="28"/>
    <x v="28"/>
    <m/>
    <n v="0"/>
    <n v="0"/>
    <n v="0"/>
    <n v="0"/>
    <n v="0"/>
    <n v="0"/>
    <m/>
    <m/>
    <m/>
    <s v="No"/>
    <s v="W664809"/>
    <n v="0"/>
    <m/>
    <s v="I09180"/>
    <m/>
    <m/>
    <s v="S0362426"/>
  </r>
  <r>
    <x v="687"/>
    <n v="10000"/>
    <n v="10000"/>
    <d v="2025-04-15T00:00:00"/>
    <s v="502LAUGH"/>
    <s v=" 8:30:28 am"/>
    <s v="SG-5651598 01"/>
    <m/>
    <x v="0"/>
    <s v="Yes"/>
    <x v="6"/>
    <x v="6"/>
    <s v="PS74"/>
    <s v="GOH CHIN TECK"/>
    <n v="1245"/>
    <m/>
    <m/>
    <d v="2025-04-14T00:00:00"/>
    <m/>
    <n v="2"/>
    <n v="2490"/>
    <s v="PE"/>
    <n v="112887240001"/>
    <n v="0"/>
    <n v="2490"/>
    <n v="0"/>
    <n v="0"/>
    <n v="0"/>
    <n v="0"/>
    <m/>
    <m/>
    <n v="0"/>
    <m/>
    <m/>
    <m/>
    <m/>
    <m/>
    <m/>
    <m/>
    <m/>
    <x v="512"/>
    <x v="28"/>
    <x v="28"/>
    <m/>
    <n v="0"/>
    <n v="0"/>
    <n v="0"/>
    <n v="0"/>
    <n v="0"/>
    <n v="0"/>
    <m/>
    <m/>
    <m/>
    <s v="No"/>
    <s v="W664810"/>
    <n v="0"/>
    <m/>
    <s v="I09180"/>
    <m/>
    <m/>
    <s v="S0362427"/>
  </r>
  <r>
    <x v="688"/>
    <n v="10000"/>
    <n v="10000"/>
    <d v="2025-04-15T00:00:00"/>
    <s v="502LAUGH"/>
    <s v=" 2:47:24 pm"/>
    <s v="U540758055"/>
    <m/>
    <x v="0"/>
    <s v="Yes"/>
    <x v="1"/>
    <x v="1"/>
    <s v="PM16"/>
    <s v="TEO KAH JUN"/>
    <n v="59"/>
    <m/>
    <m/>
    <d v="2025-04-14T00:00:00"/>
    <m/>
    <n v="102"/>
    <n v="6018"/>
    <s v="PE"/>
    <s v="SOLDER-22X90-ORA0001"/>
    <n v="0"/>
    <n v="3000"/>
    <n v="3018"/>
    <n v="0"/>
    <n v="0"/>
    <n v="0"/>
    <m/>
    <m/>
    <n v="0"/>
    <m/>
    <m/>
    <m/>
    <m/>
    <m/>
    <m/>
    <m/>
    <m/>
    <x v="513"/>
    <x v="49"/>
    <x v="49"/>
    <m/>
    <n v="0"/>
    <n v="0"/>
    <n v="0"/>
    <n v="0"/>
    <n v="0"/>
    <n v="0"/>
    <m/>
    <m/>
    <m/>
    <s v="No"/>
    <s v="W665020"/>
    <n v="0"/>
    <m/>
    <s v="S19254"/>
    <m/>
    <m/>
    <s v="S0362446"/>
  </r>
  <r>
    <x v="689"/>
    <n v="10000"/>
    <n v="10000"/>
    <d v="2025-04-15T00:00:00"/>
    <s v="502LAUGH"/>
    <s v=" 2:47:24 pm"/>
    <s v="U540758055"/>
    <m/>
    <x v="0"/>
    <s v="Yes"/>
    <x v="1"/>
    <x v="1"/>
    <s v="PM16"/>
    <s v="TEO KAH JUN"/>
    <n v="59"/>
    <m/>
    <m/>
    <d v="2025-04-14T00:00:00"/>
    <m/>
    <n v="102"/>
    <n v="6018"/>
    <s v="PE"/>
    <s v="SOLDER-22X90-PIN0001"/>
    <n v="0"/>
    <n v="3000"/>
    <n v="3018"/>
    <n v="0"/>
    <n v="0"/>
    <n v="0"/>
    <m/>
    <m/>
    <n v="0"/>
    <m/>
    <m/>
    <m/>
    <m/>
    <m/>
    <m/>
    <m/>
    <m/>
    <x v="514"/>
    <x v="49"/>
    <x v="49"/>
    <m/>
    <n v="0"/>
    <n v="0"/>
    <n v="0"/>
    <n v="0"/>
    <n v="0"/>
    <n v="0"/>
    <m/>
    <m/>
    <m/>
    <s v="No"/>
    <s v="W665021"/>
    <n v="0"/>
    <m/>
    <s v="S19254"/>
    <m/>
    <m/>
    <s v="S0362446"/>
  </r>
  <r>
    <x v="690"/>
    <n v="10000"/>
    <n v="10000"/>
    <d v="2025-04-15T00:00:00"/>
    <s v="502LAUGH"/>
    <s v=" 2:47:24 pm"/>
    <s v="U540758055"/>
    <m/>
    <x v="0"/>
    <s v="Yes"/>
    <x v="1"/>
    <x v="1"/>
    <s v="PM16"/>
    <s v="TEO KAH JUN"/>
    <n v="59"/>
    <m/>
    <m/>
    <d v="2025-04-14T00:00:00"/>
    <m/>
    <n v="102"/>
    <n v="6018"/>
    <s v="PE"/>
    <s v="SOLDER-22X90-YEL0001"/>
    <n v="0"/>
    <n v="3000"/>
    <n v="3018"/>
    <n v="0"/>
    <n v="0"/>
    <n v="0"/>
    <m/>
    <m/>
    <n v="0"/>
    <m/>
    <m/>
    <m/>
    <m/>
    <m/>
    <m/>
    <m/>
    <m/>
    <x v="515"/>
    <x v="49"/>
    <x v="49"/>
    <m/>
    <n v="0"/>
    <n v="0"/>
    <n v="0"/>
    <n v="0"/>
    <n v="0"/>
    <n v="0"/>
    <m/>
    <m/>
    <m/>
    <s v="No"/>
    <s v="W665022"/>
    <n v="0"/>
    <m/>
    <s v="S19254"/>
    <m/>
    <m/>
    <s v="S0362446"/>
  </r>
  <r>
    <x v="450"/>
    <n v="10000"/>
    <n v="20000"/>
    <d v="2025-04-15T00:00:00"/>
    <s v="502LAUGH"/>
    <s v=" 8:28:46 am"/>
    <s v="U531252101/503011926"/>
    <m/>
    <x v="0"/>
    <s v="Yes"/>
    <x v="28"/>
    <x v="23"/>
    <s v="PM26"/>
    <s v="TAN AIK KEONG"/>
    <n v="5860"/>
    <m/>
    <m/>
    <d v="2025-04-14T00:00:00"/>
    <m/>
    <n v="1"/>
    <n v="5860"/>
    <s v="PE"/>
    <s v="250-5312-000001"/>
    <n v="0"/>
    <n v="2680"/>
    <n v="3180"/>
    <n v="0"/>
    <n v="0"/>
    <n v="0"/>
    <m/>
    <m/>
    <n v="0"/>
    <m/>
    <m/>
    <m/>
    <m/>
    <m/>
    <m/>
    <m/>
    <m/>
    <x v="157"/>
    <x v="29"/>
    <x v="29"/>
    <m/>
    <n v="0"/>
    <n v="0"/>
    <n v="0"/>
    <n v="0"/>
    <n v="0"/>
    <n v="0"/>
    <m/>
    <m/>
    <m/>
    <s v="No"/>
    <s v="W665023"/>
    <n v="0"/>
    <m/>
    <s v="J10025"/>
    <m/>
    <m/>
    <s v="S0362448"/>
  </r>
  <r>
    <x v="691"/>
    <n v="10000"/>
    <n v="10000"/>
    <d v="2025-04-16T00:00:00"/>
    <s v="502LAUGH"/>
    <d v="1899-12-30T11:17:54"/>
    <s v="U531252101/503011926"/>
    <m/>
    <x v="0"/>
    <s v="Yes"/>
    <x v="28"/>
    <x v="23"/>
    <s v="PM26"/>
    <s v="TAN AIK KEONG"/>
    <n v="5860"/>
    <m/>
    <m/>
    <d v="2025-04-14T00:00:00"/>
    <m/>
    <n v="1"/>
    <n v="5860"/>
    <s v="PE"/>
    <s v="250-5312-000001"/>
    <n v="0"/>
    <n v="5360"/>
    <n v="500"/>
    <n v="0"/>
    <n v="0"/>
    <n v="0"/>
    <m/>
    <m/>
    <n v="0"/>
    <m/>
    <m/>
    <m/>
    <m/>
    <m/>
    <m/>
    <m/>
    <m/>
    <x v="157"/>
    <x v="29"/>
    <x v="29"/>
    <m/>
    <n v="0"/>
    <n v="0"/>
    <n v="0"/>
    <n v="0"/>
    <n v="0"/>
    <n v="0"/>
    <m/>
    <m/>
    <m/>
    <s v="No"/>
    <s v="W665286"/>
    <n v="0"/>
    <m/>
    <s v="J10025"/>
    <m/>
    <m/>
    <s v="S0362450"/>
  </r>
  <r>
    <x v="328"/>
    <n v="10000"/>
    <n v="20000"/>
    <d v="2025-04-15T00:00:00"/>
    <s v="502LAUGH"/>
    <s v=" 8:25:29 am"/>
    <s v="3236S1"/>
    <m/>
    <x v="1"/>
    <s v="Yes"/>
    <x v="34"/>
    <x v="3"/>
    <s v="PM45"/>
    <s v="TAY CHIN LIONG"/>
    <n v="250"/>
    <m/>
    <m/>
    <d v="2025-04-14T00:00:00"/>
    <m/>
    <n v="4"/>
    <n v="1000"/>
    <s v="PE"/>
    <s v="TSMB00686030001"/>
    <n v="0"/>
    <n v="1000"/>
    <n v="0"/>
    <n v="0"/>
    <n v="0"/>
    <n v="0"/>
    <m/>
    <m/>
    <n v="0"/>
    <m/>
    <m/>
    <m/>
    <m/>
    <m/>
    <m/>
    <m/>
    <m/>
    <x v="262"/>
    <x v="8"/>
    <x v="8"/>
    <m/>
    <n v="0"/>
    <n v="0"/>
    <n v="0"/>
    <n v="0"/>
    <n v="0"/>
    <n v="0"/>
    <m/>
    <m/>
    <m/>
    <s v="No"/>
    <s v="W664818"/>
    <n v="0"/>
    <m/>
    <s v="T20104"/>
    <m/>
    <m/>
    <s v="S0362452"/>
  </r>
  <r>
    <x v="329"/>
    <n v="10000"/>
    <n v="20000"/>
    <d v="2025-04-15T00:00:00"/>
    <s v="502LAUGH"/>
    <s v=" 8:25:29 am"/>
    <s v="3236S1"/>
    <m/>
    <x v="1"/>
    <s v="Yes"/>
    <x v="34"/>
    <x v="3"/>
    <s v="PM45"/>
    <s v="TAY CHIN LIONG"/>
    <n v="1000"/>
    <m/>
    <m/>
    <d v="2025-04-14T00:00:00"/>
    <m/>
    <n v="4"/>
    <n v="4000"/>
    <s v="PE"/>
    <s v="TSMB00686030001"/>
    <n v="0"/>
    <n v="4000"/>
    <n v="0"/>
    <n v="0"/>
    <n v="0"/>
    <n v="0"/>
    <m/>
    <m/>
    <n v="0"/>
    <m/>
    <m/>
    <m/>
    <m/>
    <m/>
    <m/>
    <m/>
    <m/>
    <x v="262"/>
    <x v="8"/>
    <x v="8"/>
    <m/>
    <n v="0"/>
    <n v="0"/>
    <n v="0"/>
    <n v="0"/>
    <n v="0"/>
    <n v="0"/>
    <m/>
    <m/>
    <m/>
    <s v="No"/>
    <s v="W664454"/>
    <n v="0"/>
    <m/>
    <s v="T20104"/>
    <m/>
    <m/>
    <s v="PR006407"/>
  </r>
  <r>
    <x v="692"/>
    <n v="10000"/>
    <n v="10000"/>
    <d v="2025-04-15T00:00:00"/>
    <s v="502LAUGH"/>
    <s v=" 8:29:44 am"/>
    <s v="4177S1"/>
    <m/>
    <x v="0"/>
    <s v="Yes"/>
    <x v="8"/>
    <x v="8"/>
    <s v="PM84"/>
    <s v="TAN TAI TOH"/>
    <n v="10000"/>
    <m/>
    <m/>
    <d v="2025-04-14T00:00:00"/>
    <m/>
    <n v="1"/>
    <n v="10000"/>
    <s v="PE"/>
    <s v="810206 REV4000001"/>
    <n v="0"/>
    <n v="10000"/>
    <n v="0"/>
    <n v="0"/>
    <n v="0"/>
    <n v="0"/>
    <m/>
    <m/>
    <n v="0"/>
    <m/>
    <m/>
    <m/>
    <m/>
    <m/>
    <m/>
    <m/>
    <m/>
    <x v="516"/>
    <x v="26"/>
    <x v="26"/>
    <m/>
    <n v="0"/>
    <n v="0"/>
    <n v="0"/>
    <n v="0"/>
    <n v="0"/>
    <n v="0"/>
    <m/>
    <m/>
    <m/>
    <s v="No"/>
    <s v="W664836"/>
    <n v="0"/>
    <m/>
    <s v="V22000"/>
    <m/>
    <m/>
    <s v="S0362614"/>
  </r>
  <r>
    <x v="693"/>
    <n v="10000"/>
    <n v="10000"/>
    <d v="2025-04-16T00:00:00"/>
    <s v="502LAUGH"/>
    <s v=" 8:34:52 am"/>
    <s v="24E2495172/24071070151"/>
    <m/>
    <x v="0"/>
    <s v="Yes"/>
    <x v="9"/>
    <x v="9"/>
    <s v="PM30"/>
    <s v="OH KIAN YUAN"/>
    <n v="18750"/>
    <m/>
    <m/>
    <d v="2025-04-14T00:00:00"/>
    <m/>
    <n v="2"/>
    <n v="37500"/>
    <s v="PE"/>
    <s v="442-802155-000001"/>
    <n v="0"/>
    <n v="43400"/>
    <n v="-5900"/>
    <n v="0"/>
    <n v="0"/>
    <n v="0"/>
    <m/>
    <m/>
    <n v="0"/>
    <m/>
    <m/>
    <m/>
    <m/>
    <m/>
    <m/>
    <m/>
    <m/>
    <x v="517"/>
    <x v="4"/>
    <x v="4"/>
    <m/>
    <n v="0"/>
    <n v="0"/>
    <n v="0"/>
    <n v="0"/>
    <n v="0"/>
    <n v="0"/>
    <m/>
    <m/>
    <m/>
    <s v="No"/>
    <s v="W665207"/>
    <n v="0"/>
    <m/>
    <s v="Z26002"/>
    <m/>
    <m/>
    <s v="S0362656"/>
  </r>
  <r>
    <x v="616"/>
    <n v="10000"/>
    <n v="40000"/>
    <d v="2025-04-25T00:00:00"/>
    <s v="502LAUGH"/>
    <s v=" 9:41:09 am"/>
    <s v="E04OB9810/WO2024/4006"/>
    <m/>
    <x v="1"/>
    <s v="Yes"/>
    <x v="33"/>
    <x v="26"/>
    <s v="PMJ0"/>
    <s v="KOR CHEW OR"/>
    <n v="80000"/>
    <m/>
    <m/>
    <d v="2025-04-14T00:00:00"/>
    <m/>
    <n v="1"/>
    <n v="80000"/>
    <s v="PE"/>
    <s v="Y00-0000928-000001"/>
    <n v="0"/>
    <n v="79152"/>
    <n v="848"/>
    <n v="0"/>
    <n v="0"/>
    <n v="0"/>
    <m/>
    <m/>
    <n v="0"/>
    <m/>
    <m/>
    <m/>
    <m/>
    <m/>
    <m/>
    <m/>
    <m/>
    <x v="130"/>
    <x v="41"/>
    <x v="41"/>
    <m/>
    <n v="0"/>
    <n v="0"/>
    <n v="0"/>
    <n v="0"/>
    <n v="0"/>
    <n v="0"/>
    <m/>
    <m/>
    <m/>
    <s v="No"/>
    <s v="W665469"/>
    <n v="0"/>
    <m/>
    <s v="F06170-JIANGSU"/>
    <m/>
    <m/>
    <s v="S0362660"/>
  </r>
  <r>
    <x v="618"/>
    <n v="10000"/>
    <n v="20000"/>
    <d v="2025-04-14T00:00:00"/>
    <s v="502LAUGH"/>
    <s v=" 5:31:13 pm"/>
    <s v="M0BSM3241"/>
    <m/>
    <x v="1"/>
    <s v="Yes"/>
    <x v="17"/>
    <x v="16"/>
    <s v="PM11"/>
    <s v="TEE MENG CHAI"/>
    <n v="1250"/>
    <m/>
    <m/>
    <d v="2025-04-14T00:00:00"/>
    <m/>
    <n v="8"/>
    <n v="10000"/>
    <s v="PE"/>
    <s v="86.J7350001"/>
    <n v="0"/>
    <n v="9000"/>
    <n v="1000"/>
    <n v="0"/>
    <n v="0"/>
    <n v="0"/>
    <m/>
    <m/>
    <n v="0"/>
    <m/>
    <m/>
    <m/>
    <m/>
    <m/>
    <m/>
    <m/>
    <m/>
    <x v="184"/>
    <x v="45"/>
    <x v="45"/>
    <m/>
    <n v="0"/>
    <n v="0"/>
    <n v="0"/>
    <n v="0"/>
    <n v="0"/>
    <n v="0"/>
    <m/>
    <m/>
    <m/>
    <s v="No"/>
    <s v="W665034"/>
    <n v="0"/>
    <m/>
    <s v="T20390-PMI"/>
    <m/>
    <m/>
    <s v="S0362676"/>
  </r>
  <r>
    <x v="619"/>
    <n v="10000"/>
    <n v="20000"/>
    <d v="2025-04-14T00:00:00"/>
    <s v="502LAUGH"/>
    <s v=" 5:29:57 pm"/>
    <s v="M0BSM3241"/>
    <m/>
    <x v="1"/>
    <s v="Yes"/>
    <x v="17"/>
    <x v="16"/>
    <s v="PM11"/>
    <s v="TEE MENG CHAI"/>
    <n v="875"/>
    <m/>
    <m/>
    <d v="2025-04-14T00:00:00"/>
    <m/>
    <n v="8"/>
    <n v="7000"/>
    <s v="PE"/>
    <s v="86.J7460001"/>
    <n v="0"/>
    <n v="5000"/>
    <n v="2000"/>
    <n v="0"/>
    <n v="0"/>
    <n v="0"/>
    <m/>
    <m/>
    <n v="0"/>
    <m/>
    <m/>
    <m/>
    <m/>
    <m/>
    <m/>
    <m/>
    <m/>
    <x v="470"/>
    <x v="45"/>
    <x v="45"/>
    <m/>
    <n v="0"/>
    <n v="0"/>
    <n v="0"/>
    <n v="0"/>
    <n v="0"/>
    <n v="0"/>
    <m/>
    <m/>
    <m/>
    <s v="No"/>
    <s v="W665035"/>
    <n v="0"/>
    <m/>
    <s v="T20390-PMI"/>
    <m/>
    <m/>
    <s v="S0362676"/>
  </r>
  <r>
    <x v="620"/>
    <n v="10000"/>
    <n v="20000"/>
    <d v="2025-04-14T00:00:00"/>
    <s v="502LAUGH"/>
    <s v=" 4:10:27 pm"/>
    <s v="BZA011-04"/>
    <m/>
    <x v="1"/>
    <s v="Yes"/>
    <x v="17"/>
    <x v="16"/>
    <s v="PM11"/>
    <s v="TEE MENG CHAI"/>
    <n v="1094"/>
    <m/>
    <m/>
    <d v="2025-04-14T00:00:00"/>
    <m/>
    <n v="32"/>
    <n v="35008"/>
    <s v="PE"/>
    <s v="ACQ LABEL0001"/>
    <n v="0"/>
    <n v="30000"/>
    <n v="5008"/>
    <n v="0"/>
    <n v="0"/>
    <n v="0"/>
    <m/>
    <m/>
    <n v="0"/>
    <m/>
    <m/>
    <m/>
    <m/>
    <m/>
    <m/>
    <m/>
    <m/>
    <x v="471"/>
    <x v="81"/>
    <x v="1"/>
    <m/>
    <n v="0"/>
    <n v="0"/>
    <n v="0"/>
    <n v="0"/>
    <n v="0"/>
    <n v="0"/>
    <m/>
    <m/>
    <m/>
    <s v="No"/>
    <s v="W664854"/>
    <n v="0"/>
    <m/>
    <s v="H08031"/>
    <m/>
    <m/>
    <s v="S0362679"/>
  </r>
  <r>
    <x v="621"/>
    <n v="10000"/>
    <n v="20000"/>
    <d v="2025-04-15T00:00:00"/>
    <s v="502LAUGH"/>
    <s v=" 8:40:32 am"/>
    <n v="10620258012"/>
    <m/>
    <x v="1"/>
    <s v="Yes"/>
    <x v="3"/>
    <x v="3"/>
    <s v="PM74"/>
    <s v="YONG CHEE SOON"/>
    <n v="778"/>
    <m/>
    <m/>
    <d v="2025-04-14T00:00:00"/>
    <m/>
    <n v="180"/>
    <n v="140040"/>
    <s v="PE"/>
    <s v="X4E75-80015-FT0001"/>
    <n v="0"/>
    <n v="120000"/>
    <n v="20040"/>
    <n v="0"/>
    <n v="0"/>
    <n v="0"/>
    <m/>
    <m/>
    <n v="0"/>
    <m/>
    <m/>
    <m/>
    <m/>
    <m/>
    <m/>
    <m/>
    <m/>
    <x v="472"/>
    <x v="20"/>
    <x v="20"/>
    <m/>
    <n v="0"/>
    <n v="0"/>
    <n v="0"/>
    <n v="0"/>
    <n v="0"/>
    <n v="0"/>
    <m/>
    <m/>
    <m/>
    <s v="No"/>
    <s v="W665473"/>
    <n v="0"/>
    <m/>
    <s v="H08031-JIM-M"/>
    <m/>
    <m/>
    <s v="S0362681"/>
  </r>
  <r>
    <x v="571"/>
    <n v="10000"/>
    <n v="30000"/>
    <d v="2025-04-16T00:00:00"/>
    <s v="502LAUGH"/>
    <s v=" 3:35:41 pm"/>
    <n v="10620258104"/>
    <m/>
    <x v="1"/>
    <s v="Yes"/>
    <x v="3"/>
    <x v="3"/>
    <s v="PM74"/>
    <s v="YONG CHEE SOON"/>
    <n v="1285"/>
    <m/>
    <m/>
    <d v="2025-04-14T00:00:00"/>
    <m/>
    <n v="88"/>
    <n v="113080"/>
    <s v="PE"/>
    <s v="T6M56-800010001"/>
    <n v="0"/>
    <n v="100000"/>
    <n v="13080"/>
    <n v="0"/>
    <n v="0"/>
    <n v="0"/>
    <m/>
    <m/>
    <n v="0"/>
    <m/>
    <m/>
    <m/>
    <m/>
    <m/>
    <m/>
    <m/>
    <m/>
    <x v="434"/>
    <x v="20"/>
    <x v="20"/>
    <m/>
    <n v="0"/>
    <n v="0"/>
    <n v="0"/>
    <n v="0"/>
    <n v="0"/>
    <n v="0"/>
    <m/>
    <m/>
    <m/>
    <s v="No"/>
    <s v="W665036"/>
    <n v="0"/>
    <m/>
    <s v="H08031-JIM-M"/>
    <m/>
    <m/>
    <s v="S0362682"/>
  </r>
  <r>
    <x v="694"/>
    <n v="10000"/>
    <n v="20000"/>
    <d v="2025-04-14T00:00:00"/>
    <s v="502LAUGH"/>
    <s v=" 5:32:01 pm"/>
    <s v="SG-5644655 01"/>
    <m/>
    <x v="0"/>
    <s v="Yes"/>
    <x v="6"/>
    <x v="6"/>
    <s v="PS74"/>
    <s v="GOH CHIN TECK"/>
    <n v="3300"/>
    <m/>
    <m/>
    <d v="2025-04-14T00:00:00"/>
    <m/>
    <n v="10"/>
    <n v="33000"/>
    <s v="PE"/>
    <n v="112024840001"/>
    <n v="0"/>
    <n v="33000"/>
    <n v="0"/>
    <n v="0"/>
    <n v="0"/>
    <n v="0"/>
    <m/>
    <m/>
    <n v="0"/>
    <m/>
    <m/>
    <m/>
    <m/>
    <m/>
    <m/>
    <m/>
    <m/>
    <x v="518"/>
    <x v="28"/>
    <x v="28"/>
    <m/>
    <n v="0"/>
    <n v="0"/>
    <n v="0"/>
    <n v="0"/>
    <n v="0"/>
    <n v="0"/>
    <m/>
    <m/>
    <m/>
    <s v="No"/>
    <s v="W664855"/>
    <n v="0"/>
    <m/>
    <s v="I09180"/>
    <m/>
    <m/>
    <s v="S0362683"/>
  </r>
  <r>
    <x v="695"/>
    <n v="10000"/>
    <n v="10000"/>
    <d v="2025-04-15T00:00:00"/>
    <s v="502LAUGH"/>
    <s v=" 8:33:22 am"/>
    <s v="5011707U5"/>
    <m/>
    <x v="0"/>
    <s v="Yes"/>
    <x v="26"/>
    <x v="22"/>
    <s v="PS13"/>
    <s v="YEE CHENG MENG"/>
    <n v="4000"/>
    <m/>
    <m/>
    <d v="2025-04-14T00:00:00"/>
    <m/>
    <n v="1"/>
    <n v="4000"/>
    <s v="PE"/>
    <s v="250-6207-000001"/>
    <n v="0"/>
    <n v="4000"/>
    <n v="0"/>
    <n v="0"/>
    <n v="0"/>
    <n v="0"/>
    <m/>
    <m/>
    <n v="0"/>
    <m/>
    <m/>
    <m/>
    <m/>
    <m/>
    <m/>
    <m/>
    <m/>
    <x v="519"/>
    <x v="29"/>
    <x v="29"/>
    <m/>
    <n v="0"/>
    <n v="0"/>
    <n v="0"/>
    <n v="0"/>
    <n v="0"/>
    <n v="0"/>
    <m/>
    <m/>
    <m/>
    <s v="No"/>
    <s v="W664861"/>
    <n v="0"/>
    <m/>
    <s v="J10025"/>
    <m/>
    <m/>
    <s v="S0362763"/>
  </r>
  <r>
    <x v="696"/>
    <n v="10000"/>
    <n v="10000"/>
    <d v="2025-04-14T00:00:00"/>
    <s v="502LAUGH"/>
    <s v=" 5:32:01 pm"/>
    <s v="SG-5644655 01"/>
    <m/>
    <x v="0"/>
    <s v="Yes"/>
    <x v="6"/>
    <x v="6"/>
    <s v="PS74"/>
    <s v="GOH CHIN TECK"/>
    <n v="600"/>
    <m/>
    <m/>
    <d v="2025-04-14T00:00:00"/>
    <m/>
    <n v="10"/>
    <n v="6000"/>
    <s v="PE"/>
    <n v="112024840001"/>
    <n v="0"/>
    <n v="6000"/>
    <n v="0"/>
    <n v="0"/>
    <n v="0"/>
    <n v="0"/>
    <m/>
    <m/>
    <n v="0"/>
    <m/>
    <m/>
    <m/>
    <m/>
    <m/>
    <m/>
    <m/>
    <m/>
    <x v="518"/>
    <x v="28"/>
    <x v="28"/>
    <m/>
    <n v="0"/>
    <n v="0"/>
    <n v="0"/>
    <n v="0"/>
    <n v="0"/>
    <n v="0"/>
    <m/>
    <m/>
    <m/>
    <s v="No"/>
    <s v="W664862"/>
    <n v="0"/>
    <m/>
    <s v="I09180"/>
    <m/>
    <m/>
    <s v="S0362764"/>
  </r>
  <r>
    <x v="697"/>
    <n v="10000"/>
    <n v="10000"/>
    <d v="2025-04-14T00:00:00"/>
    <s v="502LAUGH"/>
    <s v=" 2:08:54 pm"/>
    <s v="5011702U5"/>
    <m/>
    <x v="0"/>
    <s v="Yes"/>
    <x v="7"/>
    <x v="7"/>
    <s v="PM61"/>
    <s v="HO CHAN LE"/>
    <n v="667"/>
    <m/>
    <m/>
    <d v="2025-04-14T00:00:00"/>
    <m/>
    <n v="6"/>
    <n v="4002"/>
    <s v="PE"/>
    <s v="260-6349-000001"/>
    <n v="0"/>
    <n v="4000"/>
    <n v="2"/>
    <n v="0"/>
    <n v="0"/>
    <n v="0"/>
    <m/>
    <m/>
    <n v="0"/>
    <m/>
    <m/>
    <m/>
    <m/>
    <m/>
    <m/>
    <m/>
    <m/>
    <x v="520"/>
    <x v="29"/>
    <x v="29"/>
    <m/>
    <n v="0"/>
    <n v="0"/>
    <n v="0"/>
    <n v="0"/>
    <n v="0"/>
    <n v="0"/>
    <m/>
    <m/>
    <m/>
    <s v="No"/>
    <s v="W665219"/>
    <n v="0"/>
    <m/>
    <s v="J10025"/>
    <m/>
    <m/>
    <s v="S0362766"/>
  </r>
  <r>
    <x v="698"/>
    <n v="10000"/>
    <n v="10000"/>
    <d v="2025-04-14T00:00:00"/>
    <s v="502LAUGH"/>
    <s v=" 5:35:20 pm"/>
    <s v="5011703U5"/>
    <m/>
    <x v="0"/>
    <s v="Yes"/>
    <x v="7"/>
    <x v="7"/>
    <s v="PM61"/>
    <s v="HO CHAN LE"/>
    <n v="834"/>
    <m/>
    <m/>
    <d v="2025-04-14T00:00:00"/>
    <m/>
    <n v="6"/>
    <n v="5004"/>
    <s v="PE"/>
    <s v="260-6307-000001"/>
    <n v="0"/>
    <n v="5000"/>
    <n v="4"/>
    <n v="0"/>
    <n v="0"/>
    <n v="0"/>
    <m/>
    <m/>
    <n v="0"/>
    <m/>
    <m/>
    <m/>
    <m/>
    <m/>
    <m/>
    <m/>
    <m/>
    <x v="521"/>
    <x v="29"/>
    <x v="29"/>
    <m/>
    <n v="0"/>
    <n v="0"/>
    <n v="0"/>
    <n v="0"/>
    <n v="0"/>
    <n v="0"/>
    <m/>
    <m/>
    <m/>
    <s v="No"/>
    <s v="W665220"/>
    <n v="0"/>
    <m/>
    <s v="J10025"/>
    <m/>
    <m/>
    <s v="S0362769"/>
  </r>
  <r>
    <x v="699"/>
    <n v="10000"/>
    <n v="10000"/>
    <d v="2025-04-16T00:00:00"/>
    <s v="502LAUGH"/>
    <s v=" 8:36:56 am"/>
    <s v="5011704U5"/>
    <m/>
    <x v="0"/>
    <s v="Yes"/>
    <x v="25"/>
    <x v="21"/>
    <s v="PP05"/>
    <s v="WONG KIM FATT"/>
    <n v="30000"/>
    <m/>
    <m/>
    <d v="2025-04-14T00:00:00"/>
    <m/>
    <n v="1"/>
    <n v="30000"/>
    <s v="PE"/>
    <s v="250-6259-000001"/>
    <n v="0"/>
    <n v="30000"/>
    <n v="0"/>
    <n v="0"/>
    <n v="0"/>
    <n v="0"/>
    <m/>
    <m/>
    <n v="0"/>
    <m/>
    <m/>
    <m/>
    <m/>
    <m/>
    <m/>
    <m/>
    <m/>
    <x v="496"/>
    <x v="29"/>
    <x v="29"/>
    <m/>
    <n v="0"/>
    <n v="0"/>
    <n v="0"/>
    <n v="0"/>
    <n v="0"/>
    <n v="0"/>
    <m/>
    <m/>
    <m/>
    <s v="No"/>
    <s v="W665221"/>
    <n v="0"/>
    <m/>
    <s v="J10025"/>
    <m/>
    <m/>
    <s v="S0362751"/>
  </r>
  <r>
    <x v="582"/>
    <n v="10000"/>
    <n v="20000"/>
    <d v="2025-05-05T00:00:00"/>
    <s v="502LAUGH"/>
    <d v="1899-12-30T11:37:21"/>
    <n v="10620258104"/>
    <m/>
    <x v="1"/>
    <s v="Yes"/>
    <x v="3"/>
    <x v="3"/>
    <s v="PM74"/>
    <s v="YONG CHEE SOON"/>
    <n v="728"/>
    <m/>
    <m/>
    <d v="2025-04-14T00:00:00"/>
    <m/>
    <n v="66"/>
    <n v="48048"/>
    <s v="PE"/>
    <s v="7FP45-80001-FT0001"/>
    <n v="0"/>
    <n v="40000"/>
    <n v="8048"/>
    <n v="0"/>
    <n v="0"/>
    <n v="0"/>
    <m/>
    <m/>
    <n v="0"/>
    <m/>
    <m/>
    <m/>
    <m/>
    <m/>
    <m/>
    <m/>
    <m/>
    <x v="442"/>
    <x v="20"/>
    <x v="20"/>
    <m/>
    <n v="0"/>
    <n v="0"/>
    <n v="0"/>
    <n v="0"/>
    <n v="0"/>
    <n v="0"/>
    <m/>
    <m/>
    <m/>
    <s v="No"/>
    <s v="W665975"/>
    <n v="0"/>
    <m/>
    <s v="H08031-JIM-M"/>
    <m/>
    <m/>
    <s v="S0362943"/>
  </r>
  <r>
    <x v="583"/>
    <n v="10000"/>
    <n v="20000"/>
    <d v="2025-05-05T00:00:00"/>
    <s v="502LAUGH"/>
    <d v="1899-12-30T11:37:21"/>
    <n v="1062058100"/>
    <m/>
    <x v="1"/>
    <s v="Yes"/>
    <x v="3"/>
    <x v="3"/>
    <s v="PM74"/>
    <s v="YONG CHEE SOON"/>
    <n v="364"/>
    <m/>
    <m/>
    <d v="2025-04-14T00:00:00"/>
    <m/>
    <n v="77"/>
    <n v="28028"/>
    <s v="PE"/>
    <s v="7FP13-80001-FT0001"/>
    <n v="0"/>
    <n v="20000"/>
    <n v="8028"/>
    <n v="0"/>
    <n v="0"/>
    <n v="0"/>
    <m/>
    <m/>
    <n v="0"/>
    <m/>
    <m/>
    <m/>
    <m/>
    <m/>
    <m/>
    <m/>
    <m/>
    <x v="443"/>
    <x v="20"/>
    <x v="20"/>
    <m/>
    <n v="0"/>
    <n v="0"/>
    <n v="0"/>
    <n v="0"/>
    <n v="0"/>
    <n v="0"/>
    <m/>
    <m/>
    <m/>
    <s v="No"/>
    <s v="W665977"/>
    <n v="0"/>
    <m/>
    <s v="H08031-JIM-M"/>
    <m/>
    <m/>
    <s v="S0362946"/>
  </r>
  <r>
    <x v="700"/>
    <n v="10000"/>
    <n v="10000"/>
    <d v="2025-04-24T00:00:00"/>
    <s v="502LAUGH"/>
    <s v=" 4:21:23 pm"/>
    <s v="D103Z8650"/>
    <m/>
    <x v="0"/>
    <s v="Yes"/>
    <x v="0"/>
    <x v="0"/>
    <s v="PP24"/>
    <s v="HO HON SENG"/>
    <n v="1480"/>
    <m/>
    <m/>
    <d v="2025-04-14T00:00:00"/>
    <m/>
    <n v="1"/>
    <n v="1480"/>
    <s v="PE"/>
    <s v="RACK LABEL-260X60001"/>
    <n v="0"/>
    <n v="1000"/>
    <n v="480"/>
    <n v="0"/>
    <n v="0"/>
    <n v="0"/>
    <m/>
    <m/>
    <n v="0"/>
    <m/>
    <m/>
    <m/>
    <m/>
    <m/>
    <m/>
    <m/>
    <m/>
    <x v="522"/>
    <x v="86"/>
    <x v="81"/>
    <m/>
    <n v="0"/>
    <n v="0"/>
    <n v="0"/>
    <n v="0"/>
    <n v="0"/>
    <n v="0"/>
    <m/>
    <m/>
    <m/>
    <s v="No"/>
    <s v="W665497"/>
    <n v="0"/>
    <m/>
    <s v="A01466"/>
    <m/>
    <m/>
    <s v="S0363006"/>
  </r>
  <r>
    <x v="701"/>
    <n v="10000"/>
    <n v="10000"/>
    <d v="2025-04-14T00:00:00"/>
    <s v="502LAUGH"/>
    <s v=" 9:34:26 am"/>
    <s v="3830U7060"/>
    <m/>
    <x v="0"/>
    <s v="Yes"/>
    <x v="7"/>
    <x v="7"/>
    <s v="PM68"/>
    <s v="LEE KIM LIANG"/>
    <n v="500"/>
    <m/>
    <m/>
    <d v="2025-04-14T00:00:00"/>
    <m/>
    <n v="1"/>
    <n v="500"/>
    <s v="PE"/>
    <n v="107187090001"/>
    <n v="0"/>
    <n v="500"/>
    <n v="0"/>
    <n v="0"/>
    <n v="0"/>
    <n v="0"/>
    <m/>
    <m/>
    <n v="0"/>
    <m/>
    <m/>
    <m/>
    <m/>
    <m/>
    <m/>
    <m/>
    <m/>
    <x v="523"/>
    <x v="15"/>
    <x v="15"/>
    <m/>
    <n v="0"/>
    <n v="0"/>
    <n v="0"/>
    <n v="0"/>
    <n v="0"/>
    <n v="0"/>
    <m/>
    <m/>
    <m/>
    <s v="No"/>
    <s v="W664867"/>
    <n v="0"/>
    <m/>
    <s v="I09109"/>
    <m/>
    <m/>
    <s v="S0363009"/>
  </r>
  <r>
    <x v="702"/>
    <n v="10000"/>
    <n v="10000"/>
    <d v="2025-04-15T00:00:00"/>
    <s v="502LAUGH"/>
    <d v="1899-12-30T10:24:03"/>
    <s v="M0BUP6250/2307260051"/>
    <m/>
    <x v="0"/>
    <s v="Yes"/>
    <x v="1"/>
    <x v="1"/>
    <s v="PM16"/>
    <s v="TEO KAH JUN"/>
    <n v="46"/>
    <m/>
    <m/>
    <d v="2025-04-14T00:00:00"/>
    <m/>
    <n v="65"/>
    <n v="2990"/>
    <s v="PE"/>
    <s v="9T3V1-80004-FT0001"/>
    <n v="0"/>
    <n v="1000"/>
    <n v="1990"/>
    <n v="0"/>
    <n v="0"/>
    <n v="0"/>
    <m/>
    <m/>
    <n v="0"/>
    <m/>
    <m/>
    <m/>
    <m/>
    <m/>
    <m/>
    <m/>
    <m/>
    <x v="524"/>
    <x v="1"/>
    <x v="1"/>
    <m/>
    <n v="0"/>
    <n v="0"/>
    <n v="0"/>
    <n v="0"/>
    <n v="0"/>
    <n v="0"/>
    <m/>
    <m/>
    <m/>
    <s v="No"/>
    <s v="W665498"/>
    <n v="0"/>
    <m/>
    <s v="H08031-JIM"/>
    <m/>
    <m/>
    <s v="S0363011"/>
  </r>
  <r>
    <x v="703"/>
    <n v="10000"/>
    <n v="10000"/>
    <d v="2025-04-15T00:00:00"/>
    <s v="502LAUGH"/>
    <d v="1899-12-30T10:22:57"/>
    <s v="M0BUP6250/2307260051"/>
    <m/>
    <x v="0"/>
    <s v="Yes"/>
    <x v="1"/>
    <x v="1"/>
    <s v="PM16"/>
    <s v="TEO KAH JUN"/>
    <n v="46"/>
    <m/>
    <m/>
    <d v="2025-04-14T00:00:00"/>
    <m/>
    <n v="65"/>
    <n v="2990"/>
    <s v="PE"/>
    <s v="9T3V2-80003-FT0001"/>
    <n v="0"/>
    <n v="1000"/>
    <n v="1990"/>
    <n v="0"/>
    <n v="0"/>
    <n v="0"/>
    <m/>
    <m/>
    <n v="0"/>
    <m/>
    <m/>
    <m/>
    <m/>
    <m/>
    <m/>
    <m/>
    <m/>
    <x v="525"/>
    <x v="1"/>
    <x v="1"/>
    <m/>
    <n v="0"/>
    <n v="0"/>
    <n v="0"/>
    <n v="0"/>
    <n v="0"/>
    <n v="0"/>
    <m/>
    <m/>
    <m/>
    <s v="No"/>
    <s v="W665499"/>
    <n v="0"/>
    <m/>
    <s v="H08031-JIM"/>
    <m/>
    <m/>
    <s v="S0363012"/>
  </r>
  <r>
    <x v="634"/>
    <n v="10000"/>
    <n v="20000"/>
    <d v="2025-04-14T00:00:00"/>
    <s v="502LAUGH"/>
    <s v=" 2:07:16 pm"/>
    <s v="J00WT7100"/>
    <m/>
    <x v="1"/>
    <s v="Yes"/>
    <x v="17"/>
    <x v="16"/>
    <s v="PM11"/>
    <s v="TEE MENG CHAI"/>
    <n v="5667"/>
    <m/>
    <m/>
    <d v="2025-04-14T00:00:00"/>
    <m/>
    <n v="6"/>
    <n v="34002"/>
    <s v="PE"/>
    <n v="5000582200001"/>
    <n v="0"/>
    <n v="30000"/>
    <n v="4002"/>
    <n v="0"/>
    <n v="0"/>
    <n v="0"/>
    <m/>
    <m/>
    <n v="0"/>
    <m/>
    <m/>
    <m/>
    <m/>
    <m/>
    <m/>
    <m/>
    <m/>
    <x v="49"/>
    <x v="11"/>
    <x v="11"/>
    <m/>
    <n v="0"/>
    <n v="0"/>
    <n v="0"/>
    <n v="0"/>
    <n v="0"/>
    <n v="0"/>
    <m/>
    <m/>
    <m/>
    <s v="No"/>
    <s v="W664871"/>
    <n v="0"/>
    <m/>
    <s v="B02083"/>
    <m/>
    <m/>
    <s v="S0363034"/>
  </r>
  <r>
    <x v="704"/>
    <n v="10000"/>
    <n v="10000"/>
    <d v="2025-04-15T00:00:00"/>
    <s v="502LAUGH"/>
    <s v=" 8:27:16 am"/>
    <s v="M0BPL9971"/>
    <m/>
    <x v="0"/>
    <s v="Yes"/>
    <x v="17"/>
    <x v="16"/>
    <s v="PM11"/>
    <s v="TEE MENG CHAI"/>
    <n v="1500"/>
    <m/>
    <m/>
    <d v="2025-04-14T00:00:00"/>
    <m/>
    <n v="20"/>
    <n v="30000"/>
    <s v="PE"/>
    <s v="BL LBL-50X25-PLA0001"/>
    <n v="0"/>
    <n v="30000"/>
    <n v="0"/>
    <n v="0"/>
    <n v="0"/>
    <n v="0"/>
    <m/>
    <m/>
    <n v="0"/>
    <m/>
    <m/>
    <m/>
    <m/>
    <m/>
    <m/>
    <m/>
    <m/>
    <x v="526"/>
    <x v="87"/>
    <x v="82"/>
    <m/>
    <n v="0"/>
    <n v="0"/>
    <n v="0"/>
    <n v="0"/>
    <n v="0"/>
    <n v="0"/>
    <m/>
    <m/>
    <m/>
    <s v="No"/>
    <s v="W665048"/>
    <n v="0"/>
    <m/>
    <s v="M13467"/>
    <m/>
    <m/>
    <s v="S0363039"/>
  </r>
  <r>
    <x v="589"/>
    <n v="10000"/>
    <n v="20000"/>
    <d v="2025-04-15T00:00:00"/>
    <s v="502LAUGH"/>
    <s v=" 8:28:46 am"/>
    <s v="M0B7C2220/2101818U5"/>
    <m/>
    <x v="1"/>
    <s v="Yes"/>
    <x v="17"/>
    <x v="16"/>
    <s v="PM11"/>
    <s v="TEE MENG CHAI"/>
    <n v="2858"/>
    <m/>
    <m/>
    <d v="2025-04-14T00:00:00"/>
    <m/>
    <n v="7"/>
    <n v="20006"/>
    <s v="PE"/>
    <s v="86.B9480001"/>
    <n v="0"/>
    <n v="20000"/>
    <n v="6"/>
    <n v="0"/>
    <n v="0"/>
    <n v="0"/>
    <m/>
    <m/>
    <n v="0"/>
    <m/>
    <m/>
    <m/>
    <m/>
    <m/>
    <m/>
    <m/>
    <m/>
    <x v="126"/>
    <x v="45"/>
    <x v="45"/>
    <m/>
    <n v="0"/>
    <n v="0"/>
    <n v="0"/>
    <n v="0"/>
    <n v="0"/>
    <n v="0"/>
    <m/>
    <m/>
    <m/>
    <s v="No"/>
    <s v="W665049"/>
    <n v="0"/>
    <m/>
    <s v="T20390-PMI"/>
    <m/>
    <m/>
    <s v="S0363046"/>
  </r>
  <r>
    <x v="705"/>
    <n v="10000"/>
    <n v="10000"/>
    <d v="2025-04-15T00:00:00"/>
    <s v="502LAUGH"/>
    <s v=" 8:44:49 am"/>
    <s v="E190912129"/>
    <m/>
    <x v="0"/>
    <s v="Yes"/>
    <x v="12"/>
    <x v="12"/>
    <s v="PM80"/>
    <s v="YAP ZHI PING"/>
    <n v="5000"/>
    <m/>
    <m/>
    <d v="2025-04-14T00:00:00"/>
    <m/>
    <n v="60"/>
    <n v="300000"/>
    <s v="PE"/>
    <s v="709898812-3M66900001"/>
    <n v="0"/>
    <n v="300000"/>
    <n v="0"/>
    <n v="0"/>
    <n v="0"/>
    <n v="0"/>
    <m/>
    <m/>
    <n v="0"/>
    <m/>
    <m/>
    <m/>
    <m/>
    <m/>
    <m/>
    <m/>
    <m/>
    <x v="180"/>
    <x v="23"/>
    <x v="23"/>
    <m/>
    <n v="0"/>
    <n v="0"/>
    <n v="0"/>
    <n v="0"/>
    <n v="0"/>
    <n v="0"/>
    <m/>
    <m/>
    <m/>
    <s v="No"/>
    <s v="W664872"/>
    <n v="0"/>
    <m/>
    <s v="S19314"/>
    <m/>
    <m/>
    <s v="H0064983"/>
  </r>
  <r>
    <x v="706"/>
    <n v="10000"/>
    <n v="20000"/>
    <d v="2025-04-16T00:00:00"/>
    <s v="502LAUGH"/>
    <s v=" 5:37:31 pm"/>
    <n v="8613409"/>
    <m/>
    <x v="0"/>
    <s v="Yes"/>
    <x v="12"/>
    <x v="12"/>
    <s v="PM80"/>
    <s v="YAP ZHI PING"/>
    <n v="1334"/>
    <m/>
    <m/>
    <d v="2025-04-14T00:00:00"/>
    <m/>
    <n v="60"/>
    <n v="80040"/>
    <s v="PE"/>
    <s v="740921700-32PC E0001"/>
    <n v="0"/>
    <n v="80000"/>
    <n v="40"/>
    <n v="0"/>
    <n v="0"/>
    <n v="0"/>
    <m/>
    <m/>
    <n v="0"/>
    <m/>
    <m/>
    <m/>
    <m/>
    <m/>
    <m/>
    <m/>
    <m/>
    <x v="181"/>
    <x v="23"/>
    <x v="23"/>
    <m/>
    <n v="0"/>
    <n v="0"/>
    <n v="0"/>
    <n v="0"/>
    <n v="0"/>
    <n v="0"/>
    <m/>
    <m/>
    <m/>
    <s v="No"/>
    <s v="W665052"/>
    <n v="0"/>
    <m/>
    <s v="S19314"/>
    <m/>
    <m/>
    <s v="H0064990"/>
  </r>
  <r>
    <x v="707"/>
    <n v="10000"/>
    <n v="10000"/>
    <d v="2025-04-14T00:00:00"/>
    <s v="502LAUGH"/>
    <s v=" 5:34:12 pm"/>
    <s v="TU1211337-02"/>
    <m/>
    <x v="0"/>
    <s v="Yes"/>
    <x v="7"/>
    <x v="7"/>
    <s v="PM68"/>
    <s v="LEE KIM LIANG"/>
    <n v="1000"/>
    <m/>
    <m/>
    <d v="2025-04-14T00:00:00"/>
    <m/>
    <n v="1"/>
    <n v="1000"/>
    <s v="PE"/>
    <s v="P1S05240001"/>
    <n v="0"/>
    <n v="1000"/>
    <n v="0"/>
    <n v="0"/>
    <n v="0"/>
    <n v="0"/>
    <m/>
    <m/>
    <n v="0"/>
    <m/>
    <m/>
    <m/>
    <m/>
    <m/>
    <m/>
    <m/>
    <m/>
    <x v="527"/>
    <x v="31"/>
    <x v="31"/>
    <m/>
    <n v="0"/>
    <n v="0"/>
    <n v="0"/>
    <n v="0"/>
    <n v="0"/>
    <n v="0"/>
    <m/>
    <m/>
    <m/>
    <s v="No"/>
    <s v="W665054"/>
    <n v="0"/>
    <m/>
    <s v="H08220"/>
    <m/>
    <m/>
    <s v="S0363050"/>
  </r>
  <r>
    <x v="708"/>
    <n v="10000"/>
    <n v="10000"/>
    <d v="2025-04-15T00:00:00"/>
    <s v="502LAUGH"/>
    <s v=" 9:31:02 am"/>
    <s v="2GMS4-3"/>
    <m/>
    <x v="0"/>
    <s v="Yes"/>
    <x v="7"/>
    <x v="7"/>
    <s v="PM68"/>
    <s v="LEE KIM LIANG"/>
    <n v="3334"/>
    <m/>
    <m/>
    <d v="2025-04-14T00:00:00"/>
    <m/>
    <n v="3"/>
    <n v="10002"/>
    <s v="PE"/>
    <s v="C02-0098-8806/C-0001"/>
    <n v="0"/>
    <n v="10000"/>
    <n v="2"/>
    <n v="0"/>
    <n v="0"/>
    <n v="0"/>
    <m/>
    <m/>
    <n v="0"/>
    <m/>
    <m/>
    <m/>
    <m/>
    <m/>
    <m/>
    <m/>
    <m/>
    <x v="528"/>
    <x v="88"/>
    <x v="83"/>
    <m/>
    <n v="0"/>
    <n v="0"/>
    <n v="0"/>
    <n v="0"/>
    <n v="0"/>
    <n v="0"/>
    <m/>
    <m/>
    <m/>
    <s v="No"/>
    <s v="W665055"/>
    <n v="0"/>
    <m/>
    <s v="G07042-M"/>
    <m/>
    <m/>
    <s v="S0363049"/>
  </r>
  <r>
    <x v="642"/>
    <n v="10000"/>
    <n v="20000"/>
    <d v="2025-04-24T00:00:00"/>
    <s v="502LAUGH"/>
    <s v=" 8:33:05 am"/>
    <n v="10620258012"/>
    <m/>
    <x v="1"/>
    <s v="Yes"/>
    <x v="3"/>
    <x v="3"/>
    <s v="PM74"/>
    <s v="YONG CHEE SOON"/>
    <n v="2858"/>
    <m/>
    <m/>
    <d v="2025-04-14T00:00:00"/>
    <m/>
    <n v="77"/>
    <n v="220066"/>
    <s v="PE"/>
    <s v="7FP07-80001-FT0001"/>
    <n v="0"/>
    <n v="200000"/>
    <n v="20066"/>
    <n v="0"/>
    <n v="0"/>
    <n v="0"/>
    <m/>
    <m/>
    <n v="0"/>
    <m/>
    <m/>
    <m/>
    <m/>
    <m/>
    <m/>
    <m/>
    <m/>
    <x v="486"/>
    <x v="20"/>
    <x v="20"/>
    <m/>
    <n v="0"/>
    <n v="0"/>
    <n v="0"/>
    <n v="0"/>
    <n v="0"/>
    <n v="0"/>
    <m/>
    <m/>
    <m/>
    <s v="No"/>
    <s v="W665509"/>
    <n v="0"/>
    <m/>
    <s v="H08031-JIM-M"/>
    <m/>
    <m/>
    <s v="S0363051"/>
  </r>
  <r>
    <x v="643"/>
    <n v="10000"/>
    <n v="20000"/>
    <d v="2025-05-02T00:00:00"/>
    <s v="502LAUGH"/>
    <s v=" 5:47:11 pm"/>
    <n v="10620258012"/>
    <m/>
    <x v="1"/>
    <s v="Yes"/>
    <x v="3"/>
    <x v="3"/>
    <s v="PM74"/>
    <s v="YONG CHEE SOON"/>
    <n v="364"/>
    <m/>
    <m/>
    <d v="2025-04-14T00:00:00"/>
    <m/>
    <n v="77"/>
    <n v="28028"/>
    <s v="PE"/>
    <s v="7FP13-80001-FT0001"/>
    <n v="0"/>
    <n v="20000"/>
    <n v="8028"/>
    <n v="0"/>
    <n v="0"/>
    <n v="0"/>
    <m/>
    <m/>
    <n v="0"/>
    <m/>
    <m/>
    <m/>
    <m/>
    <m/>
    <m/>
    <m/>
    <m/>
    <x v="443"/>
    <x v="20"/>
    <x v="20"/>
    <m/>
    <n v="0"/>
    <n v="0"/>
    <n v="0"/>
    <n v="0"/>
    <n v="0"/>
    <n v="0"/>
    <m/>
    <m/>
    <m/>
    <s v="No"/>
    <s v="W665987"/>
    <n v="0"/>
    <m/>
    <s v="H08031-JIM-M"/>
    <m/>
    <m/>
    <s v="S0363052"/>
  </r>
  <r>
    <x v="645"/>
    <n v="10000"/>
    <n v="20000"/>
    <d v="2025-05-02T00:00:00"/>
    <s v="502LAUGH"/>
    <s v=" 5:45:19 pm"/>
    <n v="10620258009"/>
    <m/>
    <x v="1"/>
    <s v="Yes"/>
    <x v="3"/>
    <x v="3"/>
    <s v="PM74"/>
    <s v="YONG CHEE SOON"/>
    <n v="425"/>
    <m/>
    <m/>
    <d v="2025-04-14T00:00:00"/>
    <m/>
    <n v="66"/>
    <n v="28050"/>
    <s v="PE"/>
    <s v="7FP45-80001-FT0001"/>
    <n v="0"/>
    <n v="20000"/>
    <n v="8050"/>
    <n v="0"/>
    <n v="0"/>
    <n v="0"/>
    <m/>
    <m/>
    <n v="0"/>
    <m/>
    <m/>
    <m/>
    <m/>
    <m/>
    <m/>
    <m/>
    <m/>
    <x v="442"/>
    <x v="20"/>
    <x v="20"/>
    <m/>
    <n v="0"/>
    <n v="0"/>
    <n v="0"/>
    <n v="0"/>
    <n v="0"/>
    <n v="0"/>
    <m/>
    <m/>
    <m/>
    <s v="No"/>
    <s v="W665990"/>
    <n v="0"/>
    <m/>
    <s v="H08031-JIM-M"/>
    <m/>
    <m/>
    <s v="S0363055"/>
  </r>
  <r>
    <x v="709"/>
    <n v="10000"/>
    <n v="10000"/>
    <d v="2025-04-16T00:00:00"/>
    <s v="502LAUGH"/>
    <s v=" 1:56:18 pm"/>
    <s v="4239S1/311080325"/>
    <m/>
    <x v="0"/>
    <s v="Yes"/>
    <x v="0"/>
    <x v="0"/>
    <s v="PP24"/>
    <s v="HO HON SENG"/>
    <n v="1000"/>
    <m/>
    <m/>
    <d v="2025-04-14T00:00:00"/>
    <m/>
    <n v="1"/>
    <n v="1000"/>
    <s v="PE"/>
    <s v="PRTN-1463077491-0002"/>
    <n v="0"/>
    <n v="1000"/>
    <n v="0"/>
    <n v="0"/>
    <n v="0"/>
    <n v="0"/>
    <m/>
    <m/>
    <n v="0"/>
    <m/>
    <m/>
    <m/>
    <m/>
    <m/>
    <m/>
    <m/>
    <m/>
    <x v="529"/>
    <x v="89"/>
    <x v="84"/>
    <m/>
    <n v="0"/>
    <n v="0"/>
    <n v="0"/>
    <n v="0"/>
    <n v="0"/>
    <n v="0"/>
    <m/>
    <m/>
    <m/>
    <s v="No"/>
    <s v="W665241"/>
    <n v="0"/>
    <m/>
    <s v="A01488"/>
    <m/>
    <m/>
    <s v="S0363058"/>
  </r>
  <r>
    <x v="710"/>
    <n v="10000"/>
    <n v="10000"/>
    <d v="2025-04-14T00:00:00"/>
    <s v="502LAUGH"/>
    <s v=" 5:35:20 pm"/>
    <s v="5011703U5"/>
    <m/>
    <x v="0"/>
    <s v="Yes"/>
    <x v="7"/>
    <x v="7"/>
    <s v="PM61"/>
    <s v="HO CHAN LE"/>
    <n v="667"/>
    <m/>
    <m/>
    <d v="2025-04-14T00:00:00"/>
    <m/>
    <n v="6"/>
    <n v="4002"/>
    <s v="PE"/>
    <s v="260-6307-000001"/>
    <n v="0"/>
    <n v="4000"/>
    <n v="2"/>
    <n v="0"/>
    <n v="0"/>
    <n v="0"/>
    <m/>
    <m/>
    <n v="0"/>
    <m/>
    <m/>
    <m/>
    <m/>
    <m/>
    <m/>
    <m/>
    <m/>
    <x v="521"/>
    <x v="29"/>
    <x v="29"/>
    <m/>
    <n v="0"/>
    <n v="0"/>
    <n v="0"/>
    <n v="0"/>
    <n v="0"/>
    <n v="0"/>
    <m/>
    <m/>
    <m/>
    <s v="No"/>
    <s v="W665244"/>
    <n v="0"/>
    <m/>
    <s v="J10025"/>
    <m/>
    <m/>
    <s v="S0363062"/>
  </r>
  <r>
    <x v="711"/>
    <n v="10000"/>
    <n v="10000"/>
    <d v="2025-04-14T00:00:00"/>
    <s v="502LAUGH"/>
    <s v=" 2:08:54 pm"/>
    <s v="5011703U5"/>
    <m/>
    <x v="0"/>
    <s v="Yes"/>
    <x v="7"/>
    <x v="7"/>
    <s v="PM61"/>
    <s v="HO CHAN LE"/>
    <n v="667"/>
    <m/>
    <m/>
    <d v="2025-04-14T00:00:00"/>
    <m/>
    <n v="6"/>
    <n v="4002"/>
    <s v="PE"/>
    <s v="260-6349-000001"/>
    <n v="0"/>
    <n v="4000"/>
    <n v="2"/>
    <n v="0"/>
    <n v="0"/>
    <n v="0"/>
    <m/>
    <m/>
    <n v="0"/>
    <m/>
    <m/>
    <m/>
    <m/>
    <m/>
    <m/>
    <m/>
    <m/>
    <x v="520"/>
    <x v="29"/>
    <x v="29"/>
    <m/>
    <n v="0"/>
    <n v="0"/>
    <n v="0"/>
    <n v="0"/>
    <n v="0"/>
    <n v="0"/>
    <m/>
    <m/>
    <m/>
    <s v="No"/>
    <s v="W665245"/>
    <n v="0"/>
    <m/>
    <s v="J10025"/>
    <m/>
    <m/>
    <s v="S0363062"/>
  </r>
  <r>
    <x v="712"/>
    <n v="10000"/>
    <n v="10000"/>
    <d v="2025-04-14T00:00:00"/>
    <s v="502LAUGH"/>
    <s v=" 4:09:27 pm"/>
    <s v="5011703U5"/>
    <m/>
    <x v="0"/>
    <s v="Yes"/>
    <x v="26"/>
    <x v="22"/>
    <s v="PS13"/>
    <s v="YEE CHENG MENG"/>
    <n v="4000"/>
    <m/>
    <m/>
    <d v="2025-04-14T00:00:00"/>
    <m/>
    <n v="2"/>
    <n v="8000"/>
    <s v="PE"/>
    <s v="260-6352-000001"/>
    <n v="0"/>
    <n v="8000"/>
    <n v="0"/>
    <n v="0"/>
    <n v="0"/>
    <n v="0"/>
    <m/>
    <m/>
    <n v="0"/>
    <m/>
    <m/>
    <m/>
    <m/>
    <m/>
    <m/>
    <m/>
    <m/>
    <x v="530"/>
    <x v="29"/>
    <x v="29"/>
    <m/>
    <n v="0"/>
    <n v="0"/>
    <n v="0"/>
    <n v="0"/>
    <n v="0"/>
    <n v="0"/>
    <m/>
    <m/>
    <m/>
    <s v="No"/>
    <s v="W665510"/>
    <n v="0"/>
    <m/>
    <s v="J10025"/>
    <m/>
    <m/>
    <s v="S0363063"/>
  </r>
  <r>
    <x v="713"/>
    <n v="10000"/>
    <n v="10000"/>
    <d v="2025-04-15T00:00:00"/>
    <s v="502LAUGH"/>
    <s v=" 8:33:22 am"/>
    <s v="5011704U5"/>
    <m/>
    <x v="0"/>
    <s v="Yes"/>
    <x v="7"/>
    <x v="7"/>
    <s v="PM61"/>
    <s v="HO CHAN LE"/>
    <n v="2667"/>
    <m/>
    <m/>
    <d v="2025-04-14T00:00:00"/>
    <m/>
    <n v="6"/>
    <n v="16002"/>
    <s v="PE"/>
    <s v="260-6353-000001"/>
    <n v="0"/>
    <n v="16000"/>
    <n v="2"/>
    <n v="0"/>
    <n v="0"/>
    <n v="0"/>
    <m/>
    <m/>
    <n v="0"/>
    <m/>
    <m/>
    <m/>
    <m/>
    <m/>
    <m/>
    <m/>
    <m/>
    <x v="531"/>
    <x v="29"/>
    <x v="29"/>
    <m/>
    <n v="0"/>
    <n v="0"/>
    <n v="0"/>
    <n v="0"/>
    <n v="0"/>
    <n v="0"/>
    <m/>
    <m/>
    <m/>
    <s v="No"/>
    <s v="W665511"/>
    <n v="0"/>
    <m/>
    <s v="J10025"/>
    <m/>
    <m/>
    <s v="S0363063"/>
  </r>
  <r>
    <x v="714"/>
    <n v="10000"/>
    <n v="10000"/>
    <d v="2025-04-14T00:00:00"/>
    <s v="502LAUGH"/>
    <s v=" 2:41:20 pm"/>
    <s v="SG-5644655 01"/>
    <m/>
    <x v="0"/>
    <s v="Yes"/>
    <x v="6"/>
    <x v="6"/>
    <s v="PS74"/>
    <s v="GOH CHIN TECK"/>
    <n v="2000"/>
    <m/>
    <m/>
    <d v="2025-04-14T00:00:00"/>
    <m/>
    <n v="6"/>
    <n v="12000"/>
    <s v="PE"/>
    <s v="15058363-3K-R8LT0001"/>
    <n v="0"/>
    <n v="12000"/>
    <n v="0"/>
    <n v="0"/>
    <n v="0"/>
    <n v="0"/>
    <m/>
    <m/>
    <n v="0"/>
    <m/>
    <m/>
    <m/>
    <m/>
    <m/>
    <m/>
    <m/>
    <m/>
    <x v="532"/>
    <x v="28"/>
    <x v="28"/>
    <m/>
    <n v="0"/>
    <n v="0"/>
    <n v="0"/>
    <n v="0"/>
    <n v="0"/>
    <n v="0"/>
    <m/>
    <m/>
    <m/>
    <s v="No"/>
    <s v="W664876"/>
    <n v="0"/>
    <m/>
    <s v="I09180"/>
    <m/>
    <m/>
    <s v="S0363065"/>
  </r>
  <r>
    <x v="715"/>
    <n v="10000"/>
    <n v="10000"/>
    <d v="2025-04-14T00:00:00"/>
    <s v="502LAUGH"/>
    <s v=" 2:41:20 pm"/>
    <s v="SG-5644655 01"/>
    <m/>
    <x v="0"/>
    <s v="Yes"/>
    <x v="6"/>
    <x v="6"/>
    <s v="PS74"/>
    <s v="GOH CHIN TECK"/>
    <n v="1500"/>
    <m/>
    <m/>
    <d v="2025-04-14T00:00:00"/>
    <m/>
    <n v="6"/>
    <n v="9000"/>
    <s v="PE"/>
    <s v="15058363-3K-R8LT0001"/>
    <n v="0"/>
    <n v="9000"/>
    <n v="0"/>
    <n v="0"/>
    <n v="0"/>
    <n v="0"/>
    <m/>
    <m/>
    <n v="0"/>
    <m/>
    <m/>
    <m/>
    <m/>
    <m/>
    <m/>
    <m/>
    <m/>
    <x v="532"/>
    <x v="28"/>
    <x v="28"/>
    <m/>
    <n v="0"/>
    <n v="0"/>
    <n v="0"/>
    <n v="0"/>
    <n v="0"/>
    <n v="0"/>
    <m/>
    <m/>
    <m/>
    <s v="No"/>
    <s v="W664877"/>
    <n v="0"/>
    <m/>
    <s v="I09180"/>
    <m/>
    <m/>
    <s v="S0363066"/>
  </r>
  <r>
    <x v="716"/>
    <n v="10000"/>
    <n v="10000"/>
    <d v="2025-04-14T00:00:00"/>
    <s v="502LAUGH"/>
    <d v="1899-12-30T12:48:39"/>
    <s v="SG-5644655 01"/>
    <m/>
    <x v="0"/>
    <s v="Yes"/>
    <x v="6"/>
    <x v="6"/>
    <s v="PS74"/>
    <s v="GOH CHIN TECK"/>
    <n v="1000"/>
    <m/>
    <m/>
    <d v="2025-04-14T00:00:00"/>
    <m/>
    <n v="6"/>
    <n v="6000"/>
    <s v="PE"/>
    <s v="15058370 REVB0001"/>
    <n v="0"/>
    <n v="6000"/>
    <n v="0"/>
    <n v="0"/>
    <n v="0"/>
    <n v="0"/>
    <m/>
    <m/>
    <n v="0"/>
    <m/>
    <m/>
    <m/>
    <m/>
    <m/>
    <m/>
    <m/>
    <m/>
    <x v="533"/>
    <x v="28"/>
    <x v="28"/>
    <m/>
    <n v="0"/>
    <n v="0"/>
    <n v="0"/>
    <n v="0"/>
    <n v="0"/>
    <n v="0"/>
    <m/>
    <m/>
    <m/>
    <s v="No"/>
    <s v="W664878"/>
    <n v="0"/>
    <m/>
    <s v="I09180"/>
    <m/>
    <m/>
    <s v="S0363067"/>
  </r>
  <r>
    <x v="716"/>
    <n v="20000"/>
    <n v="10000"/>
    <d v="2025-04-14T00:00:00"/>
    <s v="502LAUGH"/>
    <d v="1899-12-30T12:48:39"/>
    <s v="SG-5644655 01"/>
    <m/>
    <x v="0"/>
    <s v="Yes"/>
    <x v="6"/>
    <x v="6"/>
    <s v="PS74"/>
    <s v="GOH CHIN TECK"/>
    <n v="1000"/>
    <m/>
    <m/>
    <d v="2025-04-14T00:00:00"/>
    <m/>
    <n v="6"/>
    <n v="6000"/>
    <s v="PE"/>
    <s v="15058370 REVB0001"/>
    <n v="0"/>
    <n v="6000"/>
    <n v="0"/>
    <n v="0"/>
    <n v="0"/>
    <n v="0"/>
    <m/>
    <m/>
    <n v="0"/>
    <m/>
    <m/>
    <m/>
    <m/>
    <m/>
    <m/>
    <m/>
    <m/>
    <x v="533"/>
    <x v="28"/>
    <x v="28"/>
    <m/>
    <n v="0"/>
    <n v="0"/>
    <n v="0"/>
    <n v="0"/>
    <n v="0"/>
    <n v="0"/>
    <m/>
    <m/>
    <m/>
    <s v="No"/>
    <s v="W664878"/>
    <n v="0"/>
    <m/>
    <s v="I09180"/>
    <m/>
    <m/>
    <s v="S0363067"/>
  </r>
  <r>
    <x v="717"/>
    <n v="10000"/>
    <n v="10000"/>
    <d v="2025-04-15T00:00:00"/>
    <s v="502LAUGH"/>
    <s v=" 8:31:32 am"/>
    <s v="SG-5645615-01"/>
    <m/>
    <x v="0"/>
    <s v="Yes"/>
    <x v="27"/>
    <x v="20"/>
    <s v="PS27"/>
    <s v="TAN TECK HEE"/>
    <n v="1000"/>
    <m/>
    <m/>
    <d v="2025-04-14T00:00:00"/>
    <m/>
    <n v="8"/>
    <n v="8000"/>
    <s v="PE"/>
    <s v="BL-70X100MM0002"/>
    <n v="0"/>
    <n v="8000"/>
    <n v="0"/>
    <n v="0"/>
    <n v="0"/>
    <n v="0"/>
    <m/>
    <m/>
    <n v="0"/>
    <m/>
    <m/>
    <m/>
    <m/>
    <m/>
    <m/>
    <m/>
    <m/>
    <x v="534"/>
    <x v="90"/>
    <x v="85"/>
    <m/>
    <n v="0"/>
    <n v="0"/>
    <n v="0"/>
    <n v="0"/>
    <n v="0"/>
    <n v="0"/>
    <m/>
    <m/>
    <m/>
    <s v="No"/>
    <s v="W665060"/>
    <n v="0"/>
    <m/>
    <s v="N14113"/>
    <m/>
    <m/>
    <s v="S0363089"/>
  </r>
  <r>
    <x v="647"/>
    <n v="10000"/>
    <n v="30000"/>
    <d v="2025-04-15T00:00:00"/>
    <s v="502LAUGH"/>
    <s v=" 9:31:02 am"/>
    <n v="30000020"/>
    <m/>
    <x v="1"/>
    <s v="Yes"/>
    <x v="14"/>
    <x v="13"/>
    <s v="PM87"/>
    <s v="LEE SHIEN WEI"/>
    <n v="200"/>
    <m/>
    <m/>
    <d v="2025-04-14T00:00:00"/>
    <m/>
    <n v="1"/>
    <n v="200"/>
    <s v="PE"/>
    <s v="THT-51-724-100001"/>
    <n v="0"/>
    <n v="100"/>
    <n v="100"/>
    <n v="0"/>
    <n v="0"/>
    <n v="0"/>
    <m/>
    <m/>
    <n v="0"/>
    <m/>
    <m/>
    <m/>
    <m/>
    <m/>
    <m/>
    <m/>
    <m/>
    <x v="488"/>
    <x v="82"/>
    <x v="77"/>
    <m/>
    <n v="0"/>
    <n v="0"/>
    <n v="0"/>
    <n v="0"/>
    <n v="0"/>
    <n v="0"/>
    <m/>
    <m/>
    <m/>
    <s v="No"/>
    <s v="W664883"/>
    <n v="0"/>
    <m/>
    <s v="P16293"/>
    <m/>
    <m/>
    <s v="S0363090"/>
  </r>
  <r>
    <x v="648"/>
    <n v="10000"/>
    <n v="30000"/>
    <d v="2025-04-15T00:00:00"/>
    <s v="502LAUGH"/>
    <s v=" 9:29:21 am"/>
    <n v="30000020"/>
    <m/>
    <x v="1"/>
    <s v="Yes"/>
    <x v="15"/>
    <x v="14"/>
    <s v="PM87"/>
    <s v="LEE SHIEN WEI"/>
    <n v="100"/>
    <m/>
    <m/>
    <d v="2025-04-14T00:00:00"/>
    <m/>
    <n v="1"/>
    <n v="100"/>
    <s v="PE"/>
    <s v="THT-96-717-100001"/>
    <n v="0"/>
    <n v="100"/>
    <n v="0"/>
    <n v="0"/>
    <n v="0"/>
    <n v="0"/>
    <m/>
    <m/>
    <n v="0"/>
    <m/>
    <m/>
    <m/>
    <m/>
    <m/>
    <m/>
    <m/>
    <m/>
    <x v="489"/>
    <x v="82"/>
    <x v="77"/>
    <m/>
    <n v="0"/>
    <n v="0"/>
    <n v="0"/>
    <n v="0"/>
    <n v="0"/>
    <n v="0"/>
    <m/>
    <m/>
    <m/>
    <s v="No"/>
    <s v="W664884"/>
    <n v="0"/>
    <m/>
    <s v="P16293"/>
    <m/>
    <m/>
    <s v="S0363090"/>
  </r>
  <r>
    <x v="718"/>
    <n v="10000"/>
    <n v="10000"/>
    <d v="2025-04-14T00:00:00"/>
    <s v="502LAUGH"/>
    <d v="1899-12-30T10:34:15"/>
    <m/>
    <m/>
    <x v="0"/>
    <s v="Yes"/>
    <x v="44"/>
    <x v="32"/>
    <s v="PM75"/>
    <s v="TOO CHIOU SHYAN"/>
    <n v="4"/>
    <m/>
    <m/>
    <d v="2025-04-14T00:00:00"/>
    <m/>
    <n v="6"/>
    <n v="24"/>
    <s v="PE"/>
    <s v="5185-97360001"/>
    <n v="0"/>
    <n v="20"/>
    <n v="4"/>
    <n v="0"/>
    <n v="0"/>
    <n v="0"/>
    <m/>
    <m/>
    <n v="0"/>
    <m/>
    <m/>
    <m/>
    <m/>
    <m/>
    <m/>
    <m/>
    <m/>
    <x v="535"/>
    <x v="1"/>
    <x v="1"/>
    <m/>
    <n v="0"/>
    <n v="0"/>
    <n v="0"/>
    <n v="0"/>
    <n v="0"/>
    <n v="0"/>
    <m/>
    <m/>
    <m/>
    <s v="No"/>
    <s v="W664885"/>
    <n v="0"/>
    <m/>
    <s v="H08031-JIM"/>
    <m/>
    <m/>
    <s v="ZSA101802"/>
  </r>
  <r>
    <x v="719"/>
    <n v="10000"/>
    <n v="10000"/>
    <d v="2025-04-16T00:00:00"/>
    <s v="502LAUGH"/>
    <s v=" 3:14:27 pm"/>
    <s v="M0BUE5720"/>
    <s v="FSC30254"/>
    <x v="0"/>
    <s v="No"/>
    <x v="11"/>
    <x v="11"/>
    <s v="PM09"/>
    <s v="PANG JING FULL"/>
    <n v="10000"/>
    <m/>
    <m/>
    <d v="2025-04-15T00:00:00"/>
    <m/>
    <n v="4"/>
    <n v="40000"/>
    <s v="PE"/>
    <s v="L001-773057-00000005"/>
    <n v="0"/>
    <n v="0"/>
    <n v="0"/>
    <n v="0"/>
    <n v="0"/>
    <n v="0"/>
    <m/>
    <m/>
    <n v="0"/>
    <m/>
    <m/>
    <m/>
    <s v="No"/>
    <n v="0"/>
    <s v="No"/>
    <m/>
    <m/>
    <x v="78"/>
    <x v="10"/>
    <x v="10"/>
    <m/>
    <n v="0"/>
    <n v="0"/>
    <n v="0"/>
    <n v="0"/>
    <n v="0"/>
    <n v="0"/>
    <m/>
    <m/>
    <m/>
    <s v="No"/>
    <m/>
    <m/>
    <m/>
    <s v="W23041-TH"/>
    <m/>
    <m/>
    <s v="H0064883"/>
  </r>
  <r>
    <x v="720"/>
    <n v="10000"/>
    <n v="10000"/>
    <d v="2025-04-16T00:00:00"/>
    <s v="502LAUGH"/>
    <d v="1899-12-30T11:13:25"/>
    <s v="4103006U5A"/>
    <s v="FSC30839A"/>
    <x v="0"/>
    <s v="No"/>
    <x v="17"/>
    <x v="16"/>
    <s v="PM11"/>
    <s v="TEE MENG CHAI"/>
    <n v="10000"/>
    <m/>
    <m/>
    <d v="2025-04-15T00:00:00"/>
    <m/>
    <n v="6"/>
    <n v="60000"/>
    <s v="PE"/>
    <s v="0B31180 EC C04290001"/>
    <n v="0"/>
    <n v="0"/>
    <n v="0"/>
    <n v="0"/>
    <n v="0"/>
    <n v="0"/>
    <m/>
    <m/>
    <n v="0"/>
    <m/>
    <m/>
    <m/>
    <s v="No"/>
    <n v="0"/>
    <s v="No"/>
    <m/>
    <m/>
    <x v="536"/>
    <x v="65"/>
    <x v="10"/>
    <m/>
    <n v="0"/>
    <n v="0"/>
    <n v="0"/>
    <n v="0"/>
    <n v="0"/>
    <n v="0"/>
    <m/>
    <m/>
    <m/>
    <s v="No"/>
    <m/>
    <m/>
    <m/>
    <s v="I09082-TL"/>
    <m/>
    <m/>
    <s v="H0064884"/>
  </r>
  <r>
    <x v="721"/>
    <n v="10000"/>
    <n v="10000"/>
    <d v="2025-04-16T00:00:00"/>
    <s v="502LAUGH"/>
    <s v=" 1:57:23 pm"/>
    <s v="D008Y9180"/>
    <m/>
    <x v="0"/>
    <s v="Yes"/>
    <x v="19"/>
    <x v="16"/>
    <s v="PS95"/>
    <s v="LIM CHENG LEONG"/>
    <n v="18000"/>
    <m/>
    <m/>
    <d v="2025-04-15T00:00:00"/>
    <m/>
    <n v="12"/>
    <n v="216000"/>
    <s v="PE"/>
    <s v="R630-401 REV2.00001"/>
    <n v="0"/>
    <n v="216000"/>
    <n v="0"/>
    <n v="0"/>
    <n v="0"/>
    <n v="0"/>
    <m/>
    <m/>
    <n v="0"/>
    <m/>
    <m/>
    <m/>
    <m/>
    <m/>
    <m/>
    <m/>
    <m/>
    <x v="537"/>
    <x v="3"/>
    <x v="3"/>
    <m/>
    <n v="0"/>
    <n v="0"/>
    <n v="0"/>
    <n v="0"/>
    <n v="0"/>
    <n v="0"/>
    <m/>
    <m/>
    <m/>
    <s v="No"/>
    <s v="W665270"/>
    <n v="0"/>
    <m/>
    <s v="R18131"/>
    <m/>
    <m/>
    <s v="S0354947"/>
  </r>
  <r>
    <x v="722"/>
    <n v="10000"/>
    <n v="10000"/>
    <d v="2025-04-16T00:00:00"/>
    <s v="502LAUGH"/>
    <s v=" 1:57:23 pm"/>
    <s v="D008Y9180"/>
    <m/>
    <x v="0"/>
    <s v="Yes"/>
    <x v="19"/>
    <x v="16"/>
    <s v="PS95"/>
    <s v="LIM CHENG LEONG"/>
    <n v="18000"/>
    <m/>
    <m/>
    <d v="2025-04-15T00:00:00"/>
    <m/>
    <n v="12"/>
    <n v="216000"/>
    <s v="PE"/>
    <s v="R630-401 REV2.00001"/>
    <n v="0"/>
    <n v="216000"/>
    <n v="0"/>
    <n v="0"/>
    <n v="0"/>
    <n v="0"/>
    <m/>
    <m/>
    <n v="0"/>
    <m/>
    <m/>
    <m/>
    <m/>
    <m/>
    <m/>
    <m/>
    <m/>
    <x v="537"/>
    <x v="3"/>
    <x v="3"/>
    <m/>
    <n v="0"/>
    <n v="0"/>
    <n v="0"/>
    <n v="0"/>
    <n v="0"/>
    <n v="0"/>
    <m/>
    <m/>
    <m/>
    <s v="No"/>
    <s v="W665271"/>
    <n v="0"/>
    <m/>
    <s v="R18131"/>
    <m/>
    <m/>
    <s v="S0356648"/>
  </r>
  <r>
    <x v="723"/>
    <n v="10000"/>
    <n v="10000"/>
    <d v="2025-04-16T00:00:00"/>
    <s v="502LAUGH"/>
    <s v=" 8:33:19 am"/>
    <s v="J00Q283701525"/>
    <m/>
    <x v="0"/>
    <s v="Yes"/>
    <x v="34"/>
    <x v="3"/>
    <s v="PM45"/>
    <s v="TAY CHIN LIONG"/>
    <n v="21750"/>
    <m/>
    <m/>
    <d v="2025-04-15T00:00:00"/>
    <m/>
    <n v="8"/>
    <n v="174000"/>
    <s v="PE"/>
    <s v="R001-41074 REV1.0001"/>
    <n v="0"/>
    <n v="174000"/>
    <n v="0"/>
    <n v="0"/>
    <n v="0"/>
    <n v="0"/>
    <m/>
    <m/>
    <n v="0"/>
    <m/>
    <m/>
    <m/>
    <m/>
    <m/>
    <m/>
    <m/>
    <m/>
    <x v="538"/>
    <x v="3"/>
    <x v="3"/>
    <m/>
    <n v="0"/>
    <n v="0"/>
    <n v="0"/>
    <n v="0"/>
    <n v="0"/>
    <n v="0"/>
    <m/>
    <m/>
    <m/>
    <s v="No"/>
    <s v="W665114"/>
    <n v="0"/>
    <m/>
    <s v="R18131"/>
    <m/>
    <m/>
    <s v="S0357875"/>
  </r>
  <r>
    <x v="724"/>
    <n v="10000"/>
    <n v="10000"/>
    <d v="2025-04-23T00:00:00"/>
    <s v="502LAUGH"/>
    <s v=" 8:37:07 am"/>
    <s v="J00Q283701525"/>
    <m/>
    <x v="0"/>
    <s v="Yes"/>
    <x v="34"/>
    <x v="3"/>
    <s v="PM45"/>
    <s v="TAY CHIN LIONG"/>
    <n v="17250"/>
    <m/>
    <m/>
    <d v="2025-04-15T00:00:00"/>
    <m/>
    <n v="8"/>
    <n v="138000"/>
    <s v="PE"/>
    <s v="R001-41074 REV1.0001"/>
    <n v="0"/>
    <n v="138000"/>
    <n v="0"/>
    <n v="0"/>
    <n v="0"/>
    <n v="0"/>
    <m/>
    <m/>
    <n v="0"/>
    <m/>
    <m/>
    <m/>
    <m/>
    <m/>
    <m/>
    <m/>
    <m/>
    <x v="538"/>
    <x v="3"/>
    <x v="3"/>
    <m/>
    <n v="0"/>
    <n v="0"/>
    <n v="0"/>
    <n v="0"/>
    <n v="0"/>
    <n v="0"/>
    <m/>
    <m/>
    <m/>
    <s v="No"/>
    <s v="W665404"/>
    <n v="0"/>
    <m/>
    <s v="R18131"/>
    <m/>
    <m/>
    <s v="S0358733"/>
  </r>
  <r>
    <x v="540"/>
    <n v="10000"/>
    <n v="30000"/>
    <d v="2025-04-22T00:00:00"/>
    <s v="502LAUGH"/>
    <s v=" 9:15:14 am"/>
    <s v="1010831/80117500/XHX24911A1407/XHX2410261104/W02024/5285"/>
    <m/>
    <x v="0"/>
    <s v="Yes"/>
    <x v="5"/>
    <x v="5"/>
    <s v="PM63"/>
    <s v="CHEW WEN JUN"/>
    <n v="1880"/>
    <m/>
    <m/>
    <d v="2025-04-15T00:00:00"/>
    <m/>
    <n v="8"/>
    <n v="15040"/>
    <s v="PE"/>
    <s v="MT273730001"/>
    <n v="0"/>
    <n v="15040"/>
    <n v="0"/>
    <n v="0"/>
    <n v="0"/>
    <n v="0"/>
    <m/>
    <m/>
    <n v="0"/>
    <m/>
    <m/>
    <m/>
    <m/>
    <m/>
    <m/>
    <m/>
    <m/>
    <x v="6"/>
    <x v="4"/>
    <x v="4"/>
    <m/>
    <n v="0"/>
    <n v="0"/>
    <n v="0"/>
    <n v="0"/>
    <n v="0"/>
    <n v="0"/>
    <m/>
    <m/>
    <m/>
    <s v="No"/>
    <s v="W665410"/>
    <n v="0"/>
    <m/>
    <s v="Z26002"/>
    <m/>
    <m/>
    <s v="S0360897"/>
  </r>
  <r>
    <x v="540"/>
    <n v="20000"/>
    <n v="10000"/>
    <d v="2025-04-22T00:00:00"/>
    <s v="502LAUGH"/>
    <s v=" 9:15:14 am"/>
    <s v="1010831/80117500/XHX24911A1407/XHX2410261104/W02024/5285"/>
    <m/>
    <x v="0"/>
    <s v="Yes"/>
    <x v="5"/>
    <x v="5"/>
    <s v="PM63"/>
    <s v="CHEW WEN JUN"/>
    <n v="63740"/>
    <m/>
    <m/>
    <d v="2025-04-15T00:00:00"/>
    <m/>
    <n v="8"/>
    <n v="509920"/>
    <s v="PE"/>
    <s v="MT273730001"/>
    <n v="0"/>
    <n v="509920"/>
    <n v="0"/>
    <n v="0"/>
    <n v="0"/>
    <n v="0"/>
    <m/>
    <m/>
    <n v="0"/>
    <m/>
    <m/>
    <m/>
    <m/>
    <m/>
    <m/>
    <m/>
    <m/>
    <x v="6"/>
    <x v="4"/>
    <x v="4"/>
    <m/>
    <n v="0"/>
    <n v="0"/>
    <n v="0"/>
    <n v="0"/>
    <n v="0"/>
    <n v="0"/>
    <m/>
    <m/>
    <m/>
    <s v="No"/>
    <s v="W665410"/>
    <n v="0"/>
    <m/>
    <s v="Z26002"/>
    <m/>
    <m/>
    <s v="S0360897"/>
  </r>
  <r>
    <x v="725"/>
    <n v="10000"/>
    <n v="10000"/>
    <d v="2025-04-16T00:00:00"/>
    <s v="502LAUGH"/>
    <s v=" 8:37:47 am"/>
    <s v="SG-5650696"/>
    <m/>
    <x v="0"/>
    <s v="Yes"/>
    <x v="2"/>
    <x v="4"/>
    <s v="PM18"/>
    <s v="LAI CHIN YANG"/>
    <n v="36000"/>
    <m/>
    <m/>
    <d v="2025-04-15T00:00:00"/>
    <m/>
    <n v="12"/>
    <n v="432000"/>
    <s v="PE"/>
    <n v="80256220001"/>
    <n v="0"/>
    <n v="432000"/>
    <n v="0"/>
    <n v="0"/>
    <n v="0"/>
    <n v="0"/>
    <m/>
    <m/>
    <n v="0"/>
    <m/>
    <m/>
    <m/>
    <m/>
    <m/>
    <m/>
    <m/>
    <m/>
    <x v="228"/>
    <x v="11"/>
    <x v="11"/>
    <m/>
    <n v="0"/>
    <n v="0"/>
    <n v="0"/>
    <n v="0"/>
    <n v="0"/>
    <n v="0"/>
    <m/>
    <m/>
    <m/>
    <s v="No"/>
    <s v="W665177"/>
    <n v="0"/>
    <m/>
    <s v="B02083"/>
    <m/>
    <m/>
    <s v="S0361300"/>
  </r>
  <r>
    <x v="681"/>
    <n v="10000"/>
    <n v="20000"/>
    <d v="2025-04-15T00:00:00"/>
    <s v="502LAUGH"/>
    <s v=" 5:05:16 pm"/>
    <s v="SG-5650696"/>
    <m/>
    <x v="0"/>
    <s v="Yes"/>
    <x v="2"/>
    <x v="2"/>
    <s v="PM59"/>
    <s v="VOON CHAN PIN"/>
    <n v="42000"/>
    <m/>
    <m/>
    <d v="2025-04-15T00:00:00"/>
    <m/>
    <n v="12"/>
    <n v="504000"/>
    <s v="PE"/>
    <n v="80256230001"/>
    <n v="0"/>
    <n v="504000"/>
    <n v="0"/>
    <n v="0"/>
    <n v="0"/>
    <n v="0"/>
    <m/>
    <m/>
    <n v="0"/>
    <m/>
    <m/>
    <m/>
    <m/>
    <m/>
    <m/>
    <m/>
    <m/>
    <x v="138"/>
    <x v="11"/>
    <x v="11"/>
    <m/>
    <n v="0"/>
    <n v="0"/>
    <n v="0"/>
    <n v="0"/>
    <n v="0"/>
    <n v="0"/>
    <m/>
    <m/>
    <m/>
    <s v="No"/>
    <s v="W665178"/>
    <n v="0"/>
    <m/>
    <s v="B02083"/>
    <m/>
    <m/>
    <s v="S0361324"/>
  </r>
  <r>
    <x v="653"/>
    <n v="10000"/>
    <n v="40000"/>
    <d v="2025-04-16T00:00:00"/>
    <s v="502LAUGH"/>
    <s v=" 3:38:35 pm"/>
    <s v="D008O1730/D008O15421525"/>
    <m/>
    <x v="2"/>
    <s v="Yes"/>
    <x v="22"/>
    <x v="19"/>
    <s v="QM87"/>
    <s v="GOH SING JOO"/>
    <n v="60000"/>
    <m/>
    <m/>
    <d v="2025-04-15T00:00:00"/>
    <m/>
    <n v="5"/>
    <n v="300000"/>
    <s v="PE"/>
    <s v="6ZE04-80002-FT0001"/>
    <n v="0"/>
    <n v="350000"/>
    <n v="-50000"/>
    <n v="0"/>
    <n v="0"/>
    <n v="0"/>
    <m/>
    <m/>
    <n v="0"/>
    <m/>
    <m/>
    <m/>
    <m/>
    <m/>
    <m/>
    <m/>
    <m/>
    <x v="493"/>
    <x v="20"/>
    <x v="20"/>
    <m/>
    <n v="0"/>
    <n v="0"/>
    <n v="0"/>
    <n v="0"/>
    <n v="0"/>
    <n v="0"/>
    <m/>
    <m/>
    <m/>
    <s v="No"/>
    <s v="W665670"/>
    <n v="0"/>
    <m/>
    <s v="H08031-JIM-M"/>
    <m/>
    <m/>
    <s v="S0361403"/>
  </r>
  <r>
    <x v="726"/>
    <n v="10000"/>
    <n v="10000"/>
    <d v="2025-04-15T00:00:00"/>
    <s v="502LAUGH"/>
    <s v=" 5:36:51 pm"/>
    <s v="M0BUF4302"/>
    <m/>
    <x v="0"/>
    <s v="Yes"/>
    <x v="39"/>
    <x v="20"/>
    <s v="PS70"/>
    <s v="YEO WOO KEONG"/>
    <n v="1500"/>
    <m/>
    <m/>
    <d v="2025-04-15T00:00:00"/>
    <m/>
    <n v="4"/>
    <n v="6000"/>
    <s v="PE"/>
    <s v="204194400 REVA0001"/>
    <n v="0"/>
    <n v="6000"/>
    <n v="0"/>
    <n v="0"/>
    <n v="0"/>
    <n v="0"/>
    <m/>
    <m/>
    <n v="0"/>
    <m/>
    <m/>
    <m/>
    <m/>
    <m/>
    <m/>
    <m/>
    <m/>
    <x v="539"/>
    <x v="23"/>
    <x v="23"/>
    <m/>
    <n v="0"/>
    <n v="0"/>
    <n v="0"/>
    <n v="0"/>
    <n v="0"/>
    <n v="0"/>
    <m/>
    <m/>
    <m/>
    <s v="No"/>
    <s v="W664991"/>
    <n v="0"/>
    <m/>
    <s v="S19314"/>
    <m/>
    <m/>
    <s v="H0064832"/>
  </r>
  <r>
    <x v="727"/>
    <n v="10000"/>
    <n v="10000"/>
    <d v="2025-04-16T00:00:00"/>
    <s v="502LAUGH"/>
    <s v=" 8:34:52 am"/>
    <s v="M0BUF4302"/>
    <m/>
    <x v="0"/>
    <s v="Yes"/>
    <x v="39"/>
    <x v="20"/>
    <s v="PS70"/>
    <s v="YEO WOO KEONG"/>
    <n v="1500"/>
    <m/>
    <m/>
    <d v="2025-04-15T00:00:00"/>
    <m/>
    <n v="4"/>
    <n v="6000"/>
    <s v="PE"/>
    <s v="204194400 REVA0001"/>
    <n v="0"/>
    <n v="6000"/>
    <n v="0"/>
    <n v="0"/>
    <n v="0"/>
    <n v="0"/>
    <m/>
    <m/>
    <n v="0"/>
    <m/>
    <m/>
    <m/>
    <m/>
    <m/>
    <m/>
    <m/>
    <m/>
    <x v="539"/>
    <x v="23"/>
    <x v="23"/>
    <m/>
    <n v="0"/>
    <n v="0"/>
    <n v="0"/>
    <n v="0"/>
    <n v="0"/>
    <n v="0"/>
    <m/>
    <m/>
    <m/>
    <s v="No"/>
    <s v="W664992"/>
    <n v="0"/>
    <m/>
    <s v="S19314"/>
    <m/>
    <m/>
    <s v="H0064833"/>
  </r>
  <r>
    <x v="728"/>
    <n v="10000"/>
    <n v="10000"/>
    <d v="2025-04-16T00:00:00"/>
    <s v="502LAUGH"/>
    <s v=" 8:35:51 am"/>
    <s v="M0BUF4302"/>
    <m/>
    <x v="0"/>
    <s v="Yes"/>
    <x v="39"/>
    <x v="20"/>
    <s v="PS70"/>
    <s v="YEO WOO KEONG"/>
    <n v="2250"/>
    <m/>
    <m/>
    <d v="2025-04-15T00:00:00"/>
    <m/>
    <n v="4"/>
    <n v="9000"/>
    <s v="PE"/>
    <s v="204194400 REVA0001"/>
    <n v="0"/>
    <n v="9000"/>
    <n v="0"/>
    <n v="0"/>
    <n v="0"/>
    <n v="0"/>
    <m/>
    <m/>
    <n v="0"/>
    <m/>
    <m/>
    <m/>
    <m/>
    <m/>
    <m/>
    <m/>
    <m/>
    <x v="539"/>
    <x v="23"/>
    <x v="23"/>
    <m/>
    <n v="0"/>
    <n v="0"/>
    <n v="0"/>
    <n v="0"/>
    <n v="0"/>
    <n v="0"/>
    <m/>
    <m/>
    <m/>
    <s v="No"/>
    <s v="W664993"/>
    <n v="0"/>
    <m/>
    <s v="S19314"/>
    <m/>
    <m/>
    <s v="H0064834"/>
  </r>
  <r>
    <x v="729"/>
    <n v="10000"/>
    <n v="10000"/>
    <d v="2025-04-16T00:00:00"/>
    <s v="502LAUGH"/>
    <s v=" 3:14:27 pm"/>
    <n v="402160695"/>
    <m/>
    <x v="0"/>
    <s v="Yes"/>
    <x v="37"/>
    <x v="12"/>
    <s v="PM80"/>
    <s v="YAP ZHI PING"/>
    <n v="18000"/>
    <m/>
    <m/>
    <d v="2025-04-15T00:00:00"/>
    <m/>
    <n v="1"/>
    <n v="18000"/>
    <s v="PE"/>
    <s v="PAPER SEPARATOR 0001"/>
    <n v="0"/>
    <n v="18000"/>
    <n v="0"/>
    <n v="0"/>
    <n v="0"/>
    <n v="0"/>
    <m/>
    <m/>
    <n v="0"/>
    <m/>
    <m/>
    <m/>
    <m/>
    <m/>
    <m/>
    <m/>
    <m/>
    <x v="540"/>
    <x v="38"/>
    <x v="38"/>
    <m/>
    <n v="0"/>
    <n v="0"/>
    <n v="0"/>
    <n v="0"/>
    <n v="0"/>
    <n v="0"/>
    <m/>
    <m/>
    <m/>
    <s v="No"/>
    <s v="W664995"/>
    <n v="0"/>
    <m/>
    <s v="T20198"/>
    <m/>
    <m/>
    <s v="S0361557"/>
  </r>
  <r>
    <x v="304"/>
    <n v="10000"/>
    <n v="30000"/>
    <d v="2025-04-22T00:00:00"/>
    <s v="502LAUGH"/>
    <s v=" 9:58:16 am"/>
    <s v="10620258014/10620258013/10620258019"/>
    <m/>
    <x v="2"/>
    <s v="Yes"/>
    <x v="35"/>
    <x v="19"/>
    <s v="QM78"/>
    <s v="WONG SEAU JIN"/>
    <n v="10000"/>
    <m/>
    <m/>
    <d v="2025-04-15T00:00:00"/>
    <m/>
    <n v="11"/>
    <n v="110000"/>
    <s v="PE"/>
    <s v="CZ103-80022-FT0001"/>
    <n v="0"/>
    <n v="100000"/>
    <n v="10000"/>
    <n v="0"/>
    <n v="0"/>
    <n v="0"/>
    <m/>
    <m/>
    <n v="0"/>
    <m/>
    <m/>
    <m/>
    <m/>
    <m/>
    <m/>
    <m/>
    <m/>
    <x v="244"/>
    <x v="20"/>
    <x v="20"/>
    <m/>
    <n v="0"/>
    <n v="0"/>
    <n v="0"/>
    <n v="0"/>
    <n v="0"/>
    <n v="0"/>
    <m/>
    <m/>
    <m/>
    <s v="No"/>
    <s v="W665433"/>
    <n v="0"/>
    <m/>
    <s v="H08031-JIM-M"/>
    <m/>
    <m/>
    <s v="S0361877"/>
  </r>
  <r>
    <x v="306"/>
    <n v="10000"/>
    <n v="30000"/>
    <d v="2025-04-22T00:00:00"/>
    <s v="502LAUGH"/>
    <s v=" 9:59:23 am"/>
    <s v="10620258014/10620258013/10620258019"/>
    <m/>
    <x v="2"/>
    <s v="Yes"/>
    <x v="35"/>
    <x v="19"/>
    <s v="QM78"/>
    <s v="WONG SEAU JIN"/>
    <n v="20000"/>
    <m/>
    <m/>
    <d v="2025-04-15T00:00:00"/>
    <m/>
    <n v="11"/>
    <n v="220000"/>
    <s v="PE"/>
    <s v="C2P04-80053-FT0001"/>
    <n v="0"/>
    <n v="200000"/>
    <n v="20000"/>
    <n v="0"/>
    <n v="0"/>
    <n v="0"/>
    <m/>
    <m/>
    <n v="0"/>
    <m/>
    <m/>
    <m/>
    <m/>
    <m/>
    <m/>
    <m/>
    <m/>
    <x v="246"/>
    <x v="20"/>
    <x v="20"/>
    <m/>
    <n v="0"/>
    <n v="0"/>
    <n v="0"/>
    <n v="0"/>
    <n v="0"/>
    <n v="0"/>
    <m/>
    <m/>
    <m/>
    <s v="No"/>
    <s v="W665279"/>
    <n v="0"/>
    <m/>
    <s v="H08031-JIM-M"/>
    <m/>
    <m/>
    <s v="S0361899"/>
  </r>
  <r>
    <x v="730"/>
    <n v="10000"/>
    <n v="30000"/>
    <d v="2025-04-16T00:00:00"/>
    <s v="502LAUGH"/>
    <s v=" 8:34:52 am"/>
    <s v="M0BUE5720"/>
    <m/>
    <x v="0"/>
    <s v="Yes"/>
    <x v="11"/>
    <x v="11"/>
    <s v="PM09"/>
    <s v="PANG JING FULL"/>
    <n v="10000"/>
    <m/>
    <m/>
    <d v="2025-04-15T00:00:00"/>
    <m/>
    <n v="4"/>
    <n v="40000"/>
    <s v="PE"/>
    <s v="L001-773057-00000005"/>
    <n v="0"/>
    <n v="40000"/>
    <n v="0"/>
    <n v="0"/>
    <n v="0"/>
    <n v="0"/>
    <m/>
    <m/>
    <n v="0"/>
    <m/>
    <m/>
    <m/>
    <m/>
    <m/>
    <m/>
    <m/>
    <m/>
    <x v="78"/>
    <x v="10"/>
    <x v="10"/>
    <m/>
    <n v="0"/>
    <n v="0"/>
    <n v="0"/>
    <n v="0"/>
    <n v="0"/>
    <n v="0"/>
    <m/>
    <m/>
    <m/>
    <s v="No"/>
    <s v="W665435"/>
    <n v="0"/>
    <m/>
    <s v="W23041-TH"/>
    <m/>
    <m/>
    <s v="H0064882"/>
  </r>
  <r>
    <x v="311"/>
    <n v="10000"/>
    <n v="30000"/>
    <d v="2025-04-16T00:00:00"/>
    <s v="502LAUGH"/>
    <d v="1899-12-30T11:16:26"/>
    <s v="10620258014/10620258013/10620258019"/>
    <m/>
    <x v="2"/>
    <s v="Yes"/>
    <x v="35"/>
    <x v="19"/>
    <s v="QM78"/>
    <s v="WONG SEAU JIN"/>
    <n v="20000"/>
    <m/>
    <m/>
    <d v="2025-04-15T00:00:00"/>
    <m/>
    <n v="11"/>
    <n v="220000"/>
    <s v="PE"/>
    <s v="3YM73-80008-FT0001"/>
    <n v="0"/>
    <n v="200000"/>
    <n v="20000"/>
    <n v="0"/>
    <n v="0"/>
    <n v="0"/>
    <m/>
    <m/>
    <n v="0"/>
    <m/>
    <m/>
    <m/>
    <m/>
    <m/>
    <m/>
    <m/>
    <m/>
    <x v="151"/>
    <x v="20"/>
    <x v="20"/>
    <m/>
    <n v="0"/>
    <n v="0"/>
    <n v="0"/>
    <n v="0"/>
    <n v="0"/>
    <n v="0"/>
    <m/>
    <m/>
    <m/>
    <s v="No"/>
    <s v="W665122"/>
    <n v="0"/>
    <m/>
    <s v="H08031-JIM-M"/>
    <m/>
    <m/>
    <s v="S0361963"/>
  </r>
  <r>
    <x v="312"/>
    <n v="10000"/>
    <n v="30000"/>
    <d v="2025-04-16T00:00:00"/>
    <s v="502LAUGH"/>
    <s v=" 8:32:11 am"/>
    <s v="10620258014/10620258013/10620258019"/>
    <m/>
    <x v="2"/>
    <s v="Yes"/>
    <x v="35"/>
    <x v="19"/>
    <s v="QM78"/>
    <s v="WONG SEAU JIN"/>
    <n v="10000"/>
    <m/>
    <m/>
    <d v="2025-04-15T00:00:00"/>
    <m/>
    <n v="11"/>
    <n v="110000"/>
    <s v="PE"/>
    <s v="3YM81-80005-FT0001"/>
    <n v="0"/>
    <n v="100000"/>
    <n v="10000"/>
    <n v="0"/>
    <n v="0"/>
    <n v="0"/>
    <m/>
    <m/>
    <n v="0"/>
    <m/>
    <m/>
    <m/>
    <m/>
    <m/>
    <m/>
    <m/>
    <m/>
    <x v="251"/>
    <x v="20"/>
    <x v="20"/>
    <m/>
    <n v="0"/>
    <n v="0"/>
    <n v="0"/>
    <n v="0"/>
    <n v="0"/>
    <n v="0"/>
    <m/>
    <m/>
    <m/>
    <s v="No"/>
    <s v="W665123"/>
    <n v="0"/>
    <m/>
    <s v="H08031-JIM-M"/>
    <m/>
    <m/>
    <s v="S0361967"/>
  </r>
  <r>
    <x v="314"/>
    <n v="10000"/>
    <n v="30000"/>
    <d v="2025-04-22T00:00:00"/>
    <s v="502LAUGH"/>
    <d v="1899-12-30T10:01:56"/>
    <s v="10620258014/10620258013/10620258019"/>
    <m/>
    <x v="2"/>
    <s v="Yes"/>
    <x v="35"/>
    <x v="19"/>
    <s v="QM78"/>
    <s v="WONG SEAU JIN"/>
    <n v="20000"/>
    <m/>
    <m/>
    <d v="2025-04-15T00:00:00"/>
    <m/>
    <n v="11"/>
    <n v="220000"/>
    <s v="PE"/>
    <s v="F6U66-80033-FT0001"/>
    <n v="0"/>
    <n v="200000"/>
    <n v="20000"/>
    <n v="0"/>
    <n v="0"/>
    <n v="0"/>
    <m/>
    <m/>
    <n v="0"/>
    <m/>
    <m/>
    <m/>
    <m/>
    <m/>
    <m/>
    <m/>
    <m/>
    <x v="155"/>
    <x v="20"/>
    <x v="20"/>
    <m/>
    <n v="0"/>
    <n v="0"/>
    <n v="0"/>
    <n v="0"/>
    <n v="0"/>
    <n v="0"/>
    <m/>
    <m/>
    <m/>
    <s v="No"/>
    <s v="W665441"/>
    <n v="0"/>
    <m/>
    <s v="H08031-JIM-M"/>
    <m/>
    <m/>
    <s v="S0362009"/>
  </r>
  <r>
    <x v="318"/>
    <n v="10000"/>
    <n v="30000"/>
    <d v="2025-04-22T00:00:00"/>
    <s v="502LAUGH"/>
    <d v="1899-12-30T12:50:33"/>
    <s v="10620258014/10620258013/10620258019/10620258017"/>
    <m/>
    <x v="2"/>
    <s v="Yes"/>
    <x v="35"/>
    <x v="19"/>
    <s v="QM78"/>
    <s v="WONG SEAU JIN"/>
    <n v="10000"/>
    <m/>
    <m/>
    <d v="2025-04-15T00:00:00"/>
    <m/>
    <n v="11"/>
    <n v="110000"/>
    <s v="PE"/>
    <s v="N9K02-80017-FT0001"/>
    <n v="0"/>
    <n v="100000"/>
    <n v="10000"/>
    <n v="0"/>
    <n v="0"/>
    <n v="0"/>
    <m/>
    <m/>
    <n v="0"/>
    <m/>
    <m/>
    <m/>
    <m/>
    <m/>
    <m/>
    <m/>
    <m/>
    <x v="255"/>
    <x v="20"/>
    <x v="20"/>
    <m/>
    <n v="0"/>
    <n v="0"/>
    <n v="0"/>
    <n v="0"/>
    <n v="0"/>
    <n v="0"/>
    <m/>
    <m/>
    <m/>
    <s v="No"/>
    <s v="W665185"/>
    <n v="0"/>
    <m/>
    <s v="H08031-JIM-M"/>
    <m/>
    <m/>
    <s v="S0362013"/>
  </r>
  <r>
    <x v="319"/>
    <n v="10000"/>
    <n v="30000"/>
    <d v="2025-04-22T00:00:00"/>
    <s v="502LAUGH"/>
    <d v="1899-12-30T10:00:38"/>
    <s v="10620258014/10620258013/10620258019"/>
    <m/>
    <x v="2"/>
    <s v="Yes"/>
    <x v="35"/>
    <x v="19"/>
    <s v="QM78"/>
    <s v="WONG SEAU JIN"/>
    <n v="10000"/>
    <m/>
    <m/>
    <d v="2025-04-15T00:00:00"/>
    <m/>
    <n v="11"/>
    <n v="110000"/>
    <s v="PE"/>
    <s v="N9K06-80021-FT0001"/>
    <n v="0"/>
    <n v="100000"/>
    <n v="10000"/>
    <n v="0"/>
    <n v="0"/>
    <n v="0"/>
    <m/>
    <m/>
    <n v="0"/>
    <m/>
    <m/>
    <m/>
    <m/>
    <m/>
    <m/>
    <m/>
    <m/>
    <x v="256"/>
    <x v="20"/>
    <x v="20"/>
    <m/>
    <n v="0"/>
    <n v="0"/>
    <n v="0"/>
    <n v="0"/>
    <n v="0"/>
    <n v="0"/>
    <m/>
    <m/>
    <m/>
    <s v="No"/>
    <s v="W665281"/>
    <n v="0"/>
    <m/>
    <s v="H08031-JIM-M"/>
    <m/>
    <m/>
    <s v="S0362014"/>
  </r>
  <r>
    <x v="731"/>
    <n v="10000"/>
    <n v="10000"/>
    <d v="2025-04-15T00:00:00"/>
    <s v="502LAUGH"/>
    <s v=" 4:23:56 pm"/>
    <s v="SG-5651598 01"/>
    <m/>
    <x v="0"/>
    <s v="Yes"/>
    <x v="6"/>
    <x v="6"/>
    <s v="PS74"/>
    <s v="GOH CHIN TECK"/>
    <n v="2905"/>
    <m/>
    <m/>
    <d v="2025-04-15T00:00:00"/>
    <m/>
    <n v="2"/>
    <n v="5810"/>
    <s v="PE"/>
    <n v="112887160001"/>
    <n v="0"/>
    <n v="5810"/>
    <n v="0"/>
    <n v="0"/>
    <n v="0"/>
    <n v="0"/>
    <m/>
    <m/>
    <n v="0"/>
    <m/>
    <m/>
    <m/>
    <m/>
    <m/>
    <m/>
    <m/>
    <m/>
    <x v="541"/>
    <x v="28"/>
    <x v="28"/>
    <m/>
    <n v="0"/>
    <n v="0"/>
    <n v="0"/>
    <n v="0"/>
    <n v="0"/>
    <n v="0"/>
    <m/>
    <m/>
    <m/>
    <s v="No"/>
    <s v="W664711"/>
    <n v="0"/>
    <m/>
    <s v="I09180"/>
    <m/>
    <m/>
    <s v="S0362016"/>
  </r>
  <r>
    <x v="731"/>
    <n v="20000"/>
    <n v="20000"/>
    <d v="2025-04-15T00:00:00"/>
    <s v="502LAUGH"/>
    <s v=" 4:23:56 pm"/>
    <s v="SG-5651598 01"/>
    <m/>
    <x v="0"/>
    <s v="Yes"/>
    <x v="6"/>
    <x v="6"/>
    <s v="PS74"/>
    <s v="GOH CHIN TECK"/>
    <n v="2905"/>
    <m/>
    <m/>
    <d v="2025-04-15T00:00:00"/>
    <m/>
    <n v="2"/>
    <n v="5810"/>
    <s v="PE"/>
    <n v="112887160001"/>
    <n v="0"/>
    <n v="5810"/>
    <n v="0"/>
    <n v="0"/>
    <n v="0"/>
    <n v="0"/>
    <m/>
    <m/>
    <n v="0"/>
    <m/>
    <m/>
    <m/>
    <m/>
    <m/>
    <m/>
    <m/>
    <m/>
    <x v="541"/>
    <x v="28"/>
    <x v="28"/>
    <m/>
    <n v="0"/>
    <n v="0"/>
    <n v="0"/>
    <n v="0"/>
    <n v="0"/>
    <n v="0"/>
    <m/>
    <m/>
    <m/>
    <s v="No"/>
    <s v="W664711"/>
    <n v="0"/>
    <m/>
    <s v="I09180"/>
    <m/>
    <m/>
    <s v="S0362016"/>
  </r>
  <r>
    <x v="732"/>
    <n v="10000"/>
    <n v="20000"/>
    <d v="2025-04-21T00:00:00"/>
    <s v="502LAUGH"/>
    <s v=" 5:35:18 pm"/>
    <s v="4011821U5"/>
    <m/>
    <x v="0"/>
    <s v="Yes"/>
    <x v="27"/>
    <x v="20"/>
    <s v="PS27"/>
    <s v="TAN TECK HEE"/>
    <n v="50000"/>
    <m/>
    <m/>
    <d v="2025-04-15T00:00:00"/>
    <m/>
    <n v="4"/>
    <n v="200000"/>
    <s v="PE"/>
    <s v="BDSF0102-TESTING0001"/>
    <n v="0"/>
    <n v="200000"/>
    <n v="0"/>
    <n v="0"/>
    <n v="0"/>
    <n v="0"/>
    <m/>
    <m/>
    <n v="0"/>
    <m/>
    <m/>
    <m/>
    <m/>
    <m/>
    <m/>
    <m/>
    <m/>
    <x v="542"/>
    <x v="91"/>
    <x v="86"/>
    <m/>
    <n v="0"/>
    <n v="0"/>
    <n v="0"/>
    <n v="0"/>
    <n v="0"/>
    <n v="0"/>
    <m/>
    <m/>
    <m/>
    <s v="No"/>
    <s v="W665187"/>
    <n v="0"/>
    <m/>
    <s v="G07206"/>
    <m/>
    <m/>
    <s v="S0362020"/>
  </r>
  <r>
    <x v="733"/>
    <n v="10000"/>
    <n v="10000"/>
    <d v="2025-04-15T00:00:00"/>
    <s v="502LAUGH"/>
    <s v=" 2:19:39 pm"/>
    <s v="MDRLR4W211124"/>
    <m/>
    <x v="0"/>
    <s v="Yes"/>
    <x v="16"/>
    <x v="15"/>
    <s v="PMJ7"/>
    <s v="FOONG SEL YI"/>
    <n v="1000"/>
    <m/>
    <m/>
    <d v="2025-04-15T00:00:00"/>
    <m/>
    <n v="20"/>
    <n v="20000"/>
    <s v="PE"/>
    <s v="722475 REV4000001"/>
    <n v="0"/>
    <n v="20000"/>
    <n v="0"/>
    <n v="0"/>
    <n v="0"/>
    <n v="0"/>
    <m/>
    <m/>
    <n v="0"/>
    <m/>
    <m/>
    <m/>
    <m/>
    <m/>
    <m/>
    <m/>
    <m/>
    <x v="543"/>
    <x v="26"/>
    <x v="26"/>
    <m/>
    <n v="0"/>
    <n v="0"/>
    <n v="0"/>
    <n v="0"/>
    <n v="0"/>
    <n v="0"/>
    <m/>
    <m/>
    <m/>
    <s v="No"/>
    <s v="W665007"/>
    <n v="0"/>
    <m/>
    <s v="V22000"/>
    <m/>
    <m/>
    <s v="S0362022"/>
  </r>
  <r>
    <x v="734"/>
    <n v="10000"/>
    <n v="10000"/>
    <d v="2025-04-15T00:00:00"/>
    <s v="502LAUGH"/>
    <s v=" 1:16:23 pm"/>
    <s v="MDRLR4W211124"/>
    <m/>
    <x v="0"/>
    <s v="Yes"/>
    <x v="16"/>
    <x v="15"/>
    <s v="PMJ7"/>
    <s v="FOONG SEL YI"/>
    <n v="1429"/>
    <m/>
    <m/>
    <d v="2025-04-15T00:00:00"/>
    <m/>
    <n v="14"/>
    <n v="20006"/>
    <s v="PE"/>
    <s v="722476 REV4000001"/>
    <n v="0"/>
    <n v="20000"/>
    <n v="6"/>
    <n v="0"/>
    <n v="0"/>
    <n v="0"/>
    <m/>
    <m/>
    <n v="0"/>
    <m/>
    <m/>
    <m/>
    <m/>
    <m/>
    <m/>
    <m/>
    <m/>
    <x v="544"/>
    <x v="26"/>
    <x v="26"/>
    <m/>
    <n v="0"/>
    <n v="0"/>
    <n v="0"/>
    <n v="0"/>
    <n v="0"/>
    <n v="0"/>
    <m/>
    <m/>
    <m/>
    <s v="No"/>
    <s v="W665008"/>
    <n v="0"/>
    <m/>
    <s v="V22000"/>
    <m/>
    <m/>
    <s v="S0362022"/>
  </r>
  <r>
    <x v="735"/>
    <n v="10000"/>
    <n v="10000"/>
    <d v="2025-04-15T00:00:00"/>
    <s v="502LAUGH"/>
    <s v=" 5:36:51 pm"/>
    <s v="3342S1"/>
    <m/>
    <x v="0"/>
    <s v="Yes"/>
    <x v="8"/>
    <x v="8"/>
    <s v="PM84"/>
    <s v="TAN TAI TOH"/>
    <n v="1500"/>
    <m/>
    <m/>
    <d v="2025-04-15T00:00:00"/>
    <m/>
    <n v="1"/>
    <n v="1500"/>
    <s v="PE"/>
    <n v="10100110001"/>
    <n v="0"/>
    <n v="1500"/>
    <n v="0"/>
    <n v="0"/>
    <n v="0"/>
    <n v="0"/>
    <m/>
    <m/>
    <n v="0"/>
    <m/>
    <m/>
    <m/>
    <m/>
    <m/>
    <m/>
    <m/>
    <m/>
    <x v="545"/>
    <x v="61"/>
    <x v="61"/>
    <m/>
    <n v="0"/>
    <n v="0"/>
    <n v="0"/>
    <n v="0"/>
    <n v="0"/>
    <n v="0"/>
    <m/>
    <m/>
    <m/>
    <s v="No"/>
    <s v="W665010"/>
    <n v="0"/>
    <m/>
    <s v="E05156"/>
    <m/>
    <m/>
    <s v="S0362035"/>
  </r>
  <r>
    <x v="736"/>
    <n v="10000"/>
    <n v="10000"/>
    <d v="2025-04-16T00:00:00"/>
    <s v="502LAUGH"/>
    <s v=" 8:35:51 am"/>
    <s v="4092S1"/>
    <m/>
    <x v="0"/>
    <s v="Yes"/>
    <x v="8"/>
    <x v="8"/>
    <s v="PM84"/>
    <s v="TAN TAI TOH"/>
    <n v="1000"/>
    <m/>
    <m/>
    <d v="2025-04-15T00:00:00"/>
    <m/>
    <n v="2"/>
    <n v="2000"/>
    <s v="PE"/>
    <n v="10101080001"/>
    <n v="0"/>
    <n v="2000"/>
    <n v="0"/>
    <n v="0"/>
    <n v="0"/>
    <n v="0"/>
    <m/>
    <m/>
    <n v="0"/>
    <m/>
    <m/>
    <m/>
    <m/>
    <m/>
    <m/>
    <m/>
    <m/>
    <x v="546"/>
    <x v="61"/>
    <x v="61"/>
    <m/>
    <n v="0"/>
    <n v="0"/>
    <n v="0"/>
    <n v="0"/>
    <n v="0"/>
    <n v="0"/>
    <m/>
    <m/>
    <m/>
    <s v="No"/>
    <s v="W665011"/>
    <n v="0"/>
    <m/>
    <s v="E05156"/>
    <m/>
    <m/>
    <s v="S0362035"/>
  </r>
  <r>
    <x v="270"/>
    <n v="10000"/>
    <n v="20000"/>
    <d v="2025-04-23T00:00:00"/>
    <s v="502LAUGH"/>
    <s v=" 3:51:08 pm"/>
    <n v="10620258019"/>
    <m/>
    <x v="1"/>
    <s v="Yes"/>
    <x v="3"/>
    <x v="3"/>
    <s v="PM74"/>
    <s v="YONG CHEE SOON"/>
    <n v="2884"/>
    <m/>
    <m/>
    <d v="2025-04-15T00:00:00"/>
    <m/>
    <n v="77"/>
    <n v="222068"/>
    <s v="PE"/>
    <s v="7FP00-80003-FT0001"/>
    <n v="0"/>
    <n v="200000"/>
    <n v="22068"/>
    <n v="0"/>
    <n v="0"/>
    <n v="0"/>
    <m/>
    <m/>
    <n v="0"/>
    <m/>
    <m/>
    <m/>
    <m/>
    <m/>
    <m/>
    <m/>
    <m/>
    <x v="221"/>
    <x v="20"/>
    <x v="20"/>
    <m/>
    <n v="0"/>
    <n v="0"/>
    <n v="0"/>
    <n v="0"/>
    <n v="0"/>
    <n v="0"/>
    <m/>
    <m/>
    <m/>
    <s v="No"/>
    <s v="W665450"/>
    <n v="0"/>
    <m/>
    <s v="H08031-JIM-M"/>
    <m/>
    <m/>
    <s v="S0362373"/>
  </r>
  <r>
    <x v="322"/>
    <n v="10000"/>
    <n v="30000"/>
    <d v="2025-04-22T00:00:00"/>
    <s v="502LAUGH"/>
    <d v="1899-12-30T10:02:55"/>
    <s v="10620258014/10620258013/10620258019"/>
    <m/>
    <x v="2"/>
    <s v="Yes"/>
    <x v="35"/>
    <x v="19"/>
    <s v="QM78"/>
    <s v="WONG SEAU JIN"/>
    <n v="10000"/>
    <m/>
    <m/>
    <d v="2025-04-15T00:00:00"/>
    <m/>
    <n v="11"/>
    <n v="110000"/>
    <s v="PE"/>
    <s v="3YM57-80010-FT0001"/>
    <n v="0"/>
    <n v="100000"/>
    <n v="10000"/>
    <n v="0"/>
    <n v="0"/>
    <n v="0"/>
    <m/>
    <m/>
    <n v="0"/>
    <m/>
    <m/>
    <m/>
    <m/>
    <m/>
    <m/>
    <m/>
    <m/>
    <x v="156"/>
    <x v="20"/>
    <x v="20"/>
    <m/>
    <n v="0"/>
    <n v="0"/>
    <n v="0"/>
    <n v="0"/>
    <n v="0"/>
    <n v="0"/>
    <m/>
    <m/>
    <m/>
    <s v="No"/>
    <s v="W665193"/>
    <n v="0"/>
    <m/>
    <s v="H08031-JIM-M"/>
    <m/>
    <m/>
    <s v="S0362380"/>
  </r>
  <r>
    <x v="608"/>
    <n v="10000"/>
    <n v="20000"/>
    <d v="2025-04-22T00:00:00"/>
    <s v="502LAUGH"/>
    <s v=" 8:43:51 am"/>
    <s v="10620258010/10620258098"/>
    <m/>
    <x v="1"/>
    <s v="Yes"/>
    <x v="3"/>
    <x v="3"/>
    <s v="PM74"/>
    <s v="YONG CHEE SOON"/>
    <n v="2500"/>
    <m/>
    <m/>
    <d v="2025-04-15T00:00:00"/>
    <m/>
    <n v="88"/>
    <n v="220000"/>
    <s v="PE"/>
    <s v="3YM83-800010001"/>
    <n v="0"/>
    <n v="200000"/>
    <n v="20000"/>
    <n v="0"/>
    <n v="0"/>
    <n v="0"/>
    <m/>
    <m/>
    <n v="0"/>
    <m/>
    <m/>
    <m/>
    <m/>
    <m/>
    <m/>
    <m/>
    <m/>
    <x v="90"/>
    <x v="20"/>
    <x v="20"/>
    <m/>
    <n v="0"/>
    <n v="0"/>
    <n v="0"/>
    <n v="0"/>
    <n v="0"/>
    <n v="0"/>
    <m/>
    <m/>
    <m/>
    <s v="No"/>
    <s v="W665285"/>
    <n v="0"/>
    <m/>
    <s v="H08031-JIM-M"/>
    <m/>
    <m/>
    <s v="S0362383"/>
  </r>
  <r>
    <x v="273"/>
    <n v="10000"/>
    <n v="20000"/>
    <d v="2025-04-16T00:00:00"/>
    <s v="502LAUGH"/>
    <s v=" 9:12:23 am"/>
    <s v="BZC064-11"/>
    <m/>
    <x v="1"/>
    <s v="Yes"/>
    <x v="45"/>
    <x v="28"/>
    <s v="QC04"/>
    <s v="YANG TONGJING"/>
    <n v="13167"/>
    <m/>
    <m/>
    <d v="2025-04-15T00:00:00"/>
    <m/>
    <n v="6"/>
    <n v="79002"/>
    <s v="PE"/>
    <s v="CHAMP SQ-WHITE0001"/>
    <n v="0"/>
    <n v="74529"/>
    <n v="4473"/>
    <n v="0"/>
    <n v="0"/>
    <n v="0"/>
    <m/>
    <m/>
    <n v="0"/>
    <m/>
    <m/>
    <m/>
    <m/>
    <m/>
    <m/>
    <m/>
    <m/>
    <x v="224"/>
    <x v="25"/>
    <x v="25"/>
    <m/>
    <n v="0"/>
    <n v="0"/>
    <n v="0"/>
    <n v="0"/>
    <n v="0"/>
    <n v="0"/>
    <m/>
    <m/>
    <m/>
    <s v="No"/>
    <s v="W665946"/>
    <n v="0"/>
    <m/>
    <s v="E05203"/>
    <m/>
    <m/>
    <s v="S0362394"/>
  </r>
  <r>
    <x v="387"/>
    <n v="10000"/>
    <n v="20000"/>
    <d v="2025-04-17T00:00:00"/>
    <s v="502LAUGH"/>
    <s v=" 8:43:26 am"/>
    <s v="BYG120-02"/>
    <m/>
    <x v="1"/>
    <s v="Yes"/>
    <x v="45"/>
    <x v="28"/>
    <s v="QC04"/>
    <s v="YANG TONGJING"/>
    <n v="1900"/>
    <m/>
    <m/>
    <d v="2025-04-15T00:00:00"/>
    <m/>
    <n v="6"/>
    <n v="11400"/>
    <s v="PE"/>
    <s v="CHAMP SQ-YELLOW0001"/>
    <n v="0"/>
    <n v="11039"/>
    <n v="361"/>
    <n v="0"/>
    <n v="0"/>
    <n v="0"/>
    <m/>
    <m/>
    <n v="0"/>
    <m/>
    <m/>
    <m/>
    <m/>
    <m/>
    <m/>
    <m/>
    <m/>
    <x v="303"/>
    <x v="25"/>
    <x v="25"/>
    <m/>
    <n v="0"/>
    <n v="0"/>
    <n v="0"/>
    <n v="0"/>
    <n v="0"/>
    <n v="0"/>
    <m/>
    <m/>
    <m/>
    <s v="No"/>
    <s v="W665455"/>
    <n v="0"/>
    <m/>
    <s v="E05203"/>
    <m/>
    <m/>
    <s v="S0362395"/>
  </r>
  <r>
    <x v="737"/>
    <n v="10000"/>
    <n v="10000"/>
    <d v="2025-04-16T00:00:00"/>
    <s v="502LAUGH"/>
    <s v=" 8:33:19 am"/>
    <s v="XHX2410080002/P/O48412"/>
    <m/>
    <x v="0"/>
    <s v="Yes"/>
    <x v="9"/>
    <x v="9"/>
    <s v="PM30"/>
    <s v="OH KIAN YUAN"/>
    <n v="5000"/>
    <m/>
    <m/>
    <d v="2025-04-15T00:00:00"/>
    <m/>
    <n v="4"/>
    <n v="20000"/>
    <s v="PE"/>
    <s v="7MM DIA TAPE0001"/>
    <n v="0"/>
    <n v="10000"/>
    <n v="10000"/>
    <n v="0"/>
    <n v="0"/>
    <n v="0"/>
    <m/>
    <m/>
    <n v="0"/>
    <m/>
    <m/>
    <m/>
    <m/>
    <m/>
    <m/>
    <m/>
    <m/>
    <x v="547"/>
    <x v="92"/>
    <x v="87"/>
    <m/>
    <n v="0"/>
    <n v="0"/>
    <n v="0"/>
    <n v="0"/>
    <n v="0"/>
    <n v="0"/>
    <m/>
    <m/>
    <m/>
    <s v="No"/>
    <s v="W665200"/>
    <n v="0"/>
    <m/>
    <s v="F06180"/>
    <m/>
    <m/>
    <s v="S0362405"/>
  </r>
  <r>
    <x v="738"/>
    <n v="10000"/>
    <n v="20000"/>
    <d v="2025-04-15T00:00:00"/>
    <s v="502LAUGH"/>
    <s v=" 5:05:45 pm"/>
    <s v="SG-5651598 01"/>
    <m/>
    <x v="0"/>
    <s v="Yes"/>
    <x v="6"/>
    <x v="6"/>
    <s v="PS74"/>
    <s v="GOH CHIN TECK"/>
    <n v="373"/>
    <m/>
    <m/>
    <d v="2025-04-15T00:00:00"/>
    <m/>
    <n v="4"/>
    <n v="1490"/>
    <s v="PE"/>
    <n v="112888630001"/>
    <n v="0"/>
    <n v="1490"/>
    <n v="0"/>
    <n v="0"/>
    <n v="0"/>
    <n v="0"/>
    <m/>
    <m/>
    <n v="0"/>
    <m/>
    <m/>
    <m/>
    <m/>
    <m/>
    <m/>
    <m/>
    <m/>
    <x v="548"/>
    <x v="28"/>
    <x v="28"/>
    <m/>
    <n v="0"/>
    <n v="0"/>
    <n v="0"/>
    <n v="0"/>
    <n v="0"/>
    <n v="0"/>
    <m/>
    <m/>
    <m/>
    <s v="No"/>
    <s v="W664811"/>
    <n v="0"/>
    <m/>
    <s v="I09180"/>
    <m/>
    <m/>
    <s v="S0362428"/>
  </r>
  <r>
    <x v="738"/>
    <n v="20000"/>
    <n v="10000"/>
    <d v="2025-04-15T00:00:00"/>
    <s v="502LAUGH"/>
    <s v=" 5:05:45 pm"/>
    <s v="SG-5651598 01"/>
    <m/>
    <x v="0"/>
    <s v="Yes"/>
    <x v="6"/>
    <x v="6"/>
    <s v="PS74"/>
    <s v="GOH CHIN TECK"/>
    <n v="373"/>
    <m/>
    <m/>
    <d v="2025-04-15T00:00:00"/>
    <m/>
    <n v="4"/>
    <n v="1490"/>
    <s v="PE"/>
    <n v="112888630001"/>
    <n v="0"/>
    <n v="1490"/>
    <n v="0"/>
    <n v="0"/>
    <n v="0"/>
    <n v="0"/>
    <m/>
    <m/>
    <n v="0"/>
    <m/>
    <m/>
    <m/>
    <m/>
    <m/>
    <m/>
    <m/>
    <m/>
    <x v="548"/>
    <x v="28"/>
    <x v="28"/>
    <m/>
    <n v="0"/>
    <n v="0"/>
    <n v="0"/>
    <n v="0"/>
    <n v="0"/>
    <n v="0"/>
    <m/>
    <m/>
    <m/>
    <s v="No"/>
    <s v="W664811"/>
    <n v="0"/>
    <m/>
    <s v="I09180"/>
    <m/>
    <m/>
    <s v="S0362428"/>
  </r>
  <r>
    <x v="739"/>
    <n v="10000"/>
    <n v="10000"/>
    <d v="2025-04-17T00:00:00"/>
    <s v="502LAUGH"/>
    <s v=" 8:42:18 am"/>
    <s v="SG-5630465"/>
    <m/>
    <x v="0"/>
    <s v="Yes"/>
    <x v="6"/>
    <x v="6"/>
    <s v="PS74"/>
    <s v="GOH CHIN TECK"/>
    <n v="15000"/>
    <m/>
    <m/>
    <d v="2025-04-15T00:00:00"/>
    <m/>
    <n v="2"/>
    <n v="30000"/>
    <s v="PE"/>
    <n v="200748640001"/>
    <n v="0"/>
    <n v="30000"/>
    <n v="0"/>
    <n v="0"/>
    <n v="0"/>
    <n v="0"/>
    <m/>
    <m/>
    <n v="0"/>
    <m/>
    <m/>
    <m/>
    <m/>
    <m/>
    <m/>
    <m/>
    <m/>
    <x v="549"/>
    <x v="28"/>
    <x v="28"/>
    <m/>
    <n v="0"/>
    <n v="0"/>
    <n v="0"/>
    <n v="0"/>
    <n v="0"/>
    <n v="0"/>
    <m/>
    <m/>
    <m/>
    <s v="No"/>
    <s v="W665017"/>
    <n v="0"/>
    <m/>
    <s v="I09180"/>
    <m/>
    <m/>
    <s v="S0362429"/>
  </r>
  <r>
    <x v="739"/>
    <n v="20000"/>
    <n v="10000"/>
    <d v="2025-04-17T00:00:00"/>
    <s v="502LAUGH"/>
    <s v=" 8:42:18 am"/>
    <s v="SG-5630465"/>
    <m/>
    <x v="0"/>
    <s v="Yes"/>
    <x v="6"/>
    <x v="6"/>
    <s v="PS74"/>
    <s v="GOH CHIN TECK"/>
    <n v="15000"/>
    <m/>
    <m/>
    <d v="2025-04-15T00:00:00"/>
    <m/>
    <n v="2"/>
    <n v="30000"/>
    <s v="PE"/>
    <n v="200748640001"/>
    <n v="0"/>
    <n v="30000"/>
    <n v="0"/>
    <n v="0"/>
    <n v="0"/>
    <n v="0"/>
    <m/>
    <m/>
    <n v="0"/>
    <m/>
    <m/>
    <m/>
    <m/>
    <m/>
    <m/>
    <m/>
    <m/>
    <x v="549"/>
    <x v="28"/>
    <x v="28"/>
    <m/>
    <n v="0"/>
    <n v="0"/>
    <n v="0"/>
    <n v="0"/>
    <n v="0"/>
    <n v="0"/>
    <m/>
    <m/>
    <m/>
    <s v="No"/>
    <s v="W665017"/>
    <n v="0"/>
    <m/>
    <s v="I09180"/>
    <m/>
    <m/>
    <s v="S0362429"/>
  </r>
  <r>
    <x v="613"/>
    <n v="10000"/>
    <n v="20000"/>
    <d v="2025-04-15T00:00:00"/>
    <s v="502LAUGH"/>
    <d v="1899-12-30T10:28:36"/>
    <s v="M007S9371"/>
    <m/>
    <x v="1"/>
    <s v="Yes"/>
    <x v="34"/>
    <x v="3"/>
    <s v="PM45"/>
    <s v="TAY CHIN LIONG"/>
    <n v="665"/>
    <m/>
    <m/>
    <d v="2025-04-15T00:00:00"/>
    <m/>
    <n v="60"/>
    <n v="39900"/>
    <s v="PE"/>
    <n v="111818390001"/>
    <n v="0"/>
    <n v="39870"/>
    <n v="30"/>
    <n v="0"/>
    <n v="0"/>
    <n v="0"/>
    <m/>
    <m/>
    <n v="0"/>
    <m/>
    <m/>
    <m/>
    <m/>
    <m/>
    <m/>
    <m/>
    <m/>
    <x v="467"/>
    <x v="28"/>
    <x v="28"/>
    <m/>
    <n v="0"/>
    <n v="0"/>
    <n v="0"/>
    <n v="0"/>
    <n v="0"/>
    <n v="0"/>
    <m/>
    <m/>
    <m/>
    <s v="No"/>
    <s v="W665018"/>
    <n v="0"/>
    <m/>
    <s v="I09180"/>
    <m/>
    <m/>
    <s v="S0362435"/>
  </r>
  <r>
    <x v="740"/>
    <n v="10000"/>
    <n v="10000"/>
    <d v="2025-04-15T00:00:00"/>
    <s v="502LAUGH"/>
    <d v="1899-12-30T10:28:36"/>
    <s v="M007S9371"/>
    <m/>
    <x v="0"/>
    <s v="Yes"/>
    <x v="27"/>
    <x v="20"/>
    <s v="PS27"/>
    <s v="TAN TECK HEE"/>
    <n v="39870"/>
    <m/>
    <m/>
    <d v="2025-04-15T00:00:00"/>
    <m/>
    <n v="1"/>
    <n v="39870"/>
    <s v="PE"/>
    <n v="111818390001"/>
    <n v="0"/>
    <n v="39870"/>
    <n v="0"/>
    <n v="0"/>
    <n v="0"/>
    <n v="0"/>
    <m/>
    <m/>
    <n v="0"/>
    <m/>
    <m/>
    <m/>
    <m/>
    <m/>
    <m/>
    <m/>
    <m/>
    <x v="467"/>
    <x v="28"/>
    <x v="28"/>
    <m/>
    <n v="0"/>
    <n v="0"/>
    <n v="0"/>
    <n v="0"/>
    <n v="0"/>
    <n v="0"/>
    <m/>
    <m/>
    <m/>
    <s v="No"/>
    <s v="W665019"/>
    <n v="0"/>
    <m/>
    <s v="I09180"/>
    <m/>
    <m/>
    <s v="S0362436"/>
  </r>
  <r>
    <x v="740"/>
    <n v="10000"/>
    <n v="20000"/>
    <d v="2025-04-15T00:00:00"/>
    <s v="502LAUGH"/>
    <d v="1899-12-30T10:28:36"/>
    <s v="M007S9371"/>
    <m/>
    <x v="1"/>
    <s v="Yes"/>
    <x v="34"/>
    <x v="3"/>
    <s v="PM45"/>
    <s v="TAY CHIN LIONG"/>
    <n v="665"/>
    <m/>
    <m/>
    <d v="2025-04-15T00:00:00"/>
    <m/>
    <n v="60"/>
    <n v="39900"/>
    <s v="PE"/>
    <n v="111818390001"/>
    <n v="0"/>
    <n v="39870"/>
    <n v="30"/>
    <n v="0"/>
    <n v="0"/>
    <n v="0"/>
    <m/>
    <m/>
    <n v="0"/>
    <m/>
    <m/>
    <m/>
    <m/>
    <m/>
    <m/>
    <m/>
    <m/>
    <x v="467"/>
    <x v="28"/>
    <x v="28"/>
    <m/>
    <n v="0"/>
    <n v="0"/>
    <n v="0"/>
    <n v="0"/>
    <n v="0"/>
    <n v="0"/>
    <m/>
    <m/>
    <m/>
    <s v="No"/>
    <s v="W665019"/>
    <n v="0"/>
    <m/>
    <s v="I09180"/>
    <m/>
    <m/>
    <s v="S0362436"/>
  </r>
  <r>
    <x v="688"/>
    <n v="10000"/>
    <n v="20000"/>
    <d v="2025-04-15T00:00:00"/>
    <s v="502LAUGH"/>
    <s v=" 2:47:24 pm"/>
    <s v="U540758055"/>
    <m/>
    <x v="1"/>
    <s v="Yes"/>
    <x v="17"/>
    <x v="16"/>
    <s v="PM11"/>
    <s v="TEE MENG CHAI"/>
    <n v="250"/>
    <m/>
    <m/>
    <d v="2025-04-15T00:00:00"/>
    <m/>
    <n v="24"/>
    <n v="6000"/>
    <s v="PE"/>
    <s v="SOLDER-22X90-ORA0001"/>
    <n v="0"/>
    <n v="3000"/>
    <n v="3000"/>
    <n v="0"/>
    <n v="0"/>
    <n v="0"/>
    <m/>
    <m/>
    <n v="0"/>
    <m/>
    <m/>
    <m/>
    <m/>
    <m/>
    <m/>
    <m/>
    <m/>
    <x v="513"/>
    <x v="49"/>
    <x v="49"/>
    <m/>
    <n v="0"/>
    <n v="0"/>
    <n v="0"/>
    <n v="0"/>
    <n v="0"/>
    <n v="0"/>
    <m/>
    <m/>
    <m/>
    <s v="No"/>
    <s v="W665020"/>
    <n v="0"/>
    <m/>
    <s v="S19254"/>
    <m/>
    <m/>
    <s v="S0362446"/>
  </r>
  <r>
    <x v="689"/>
    <n v="10000"/>
    <n v="20000"/>
    <d v="2025-04-15T00:00:00"/>
    <s v="502LAUGH"/>
    <s v=" 2:47:24 pm"/>
    <s v="U540758055"/>
    <m/>
    <x v="1"/>
    <s v="Yes"/>
    <x v="17"/>
    <x v="16"/>
    <s v="PM11"/>
    <s v="TEE MENG CHAI"/>
    <n v="250"/>
    <m/>
    <m/>
    <d v="2025-04-15T00:00:00"/>
    <m/>
    <n v="24"/>
    <n v="6000"/>
    <s v="PE"/>
    <s v="SOLDER-22X90-PIN0001"/>
    <n v="0"/>
    <n v="3000"/>
    <n v="3000"/>
    <n v="0"/>
    <n v="0"/>
    <n v="0"/>
    <m/>
    <m/>
    <n v="0"/>
    <m/>
    <m/>
    <m/>
    <m/>
    <m/>
    <m/>
    <m/>
    <m/>
    <x v="514"/>
    <x v="49"/>
    <x v="49"/>
    <m/>
    <n v="0"/>
    <n v="0"/>
    <n v="0"/>
    <n v="0"/>
    <n v="0"/>
    <n v="0"/>
    <m/>
    <m/>
    <m/>
    <s v="No"/>
    <s v="W665021"/>
    <n v="0"/>
    <m/>
    <s v="S19254"/>
    <m/>
    <m/>
    <s v="S0362446"/>
  </r>
  <r>
    <x v="690"/>
    <n v="10000"/>
    <n v="20000"/>
    <d v="2025-04-15T00:00:00"/>
    <s v="502LAUGH"/>
    <s v=" 2:47:24 pm"/>
    <s v="U540758055"/>
    <m/>
    <x v="1"/>
    <s v="Yes"/>
    <x v="17"/>
    <x v="16"/>
    <s v="PM11"/>
    <s v="TEE MENG CHAI"/>
    <n v="250"/>
    <m/>
    <m/>
    <d v="2025-04-15T00:00:00"/>
    <m/>
    <n v="24"/>
    <n v="6000"/>
    <s v="PE"/>
    <s v="SOLDER-22X90-YEL0001"/>
    <n v="0"/>
    <n v="3000"/>
    <n v="3000"/>
    <n v="0"/>
    <n v="0"/>
    <n v="0"/>
    <m/>
    <m/>
    <n v="0"/>
    <m/>
    <m/>
    <m/>
    <m/>
    <m/>
    <m/>
    <m/>
    <m/>
    <x v="515"/>
    <x v="49"/>
    <x v="49"/>
    <m/>
    <n v="0"/>
    <n v="0"/>
    <n v="0"/>
    <n v="0"/>
    <n v="0"/>
    <n v="0"/>
    <m/>
    <m/>
    <m/>
    <s v="No"/>
    <s v="W665022"/>
    <n v="0"/>
    <m/>
    <s v="S19254"/>
    <m/>
    <m/>
    <s v="S0362446"/>
  </r>
  <r>
    <x v="741"/>
    <n v="10000"/>
    <n v="10000"/>
    <d v="2025-04-15T00:00:00"/>
    <s v="502LAUGH"/>
    <s v=" 1:14:58 pm"/>
    <s v="5305U8039"/>
    <m/>
    <x v="0"/>
    <s v="Yes"/>
    <x v="8"/>
    <x v="8"/>
    <s v="PM84"/>
    <s v="TAN TAI TOH"/>
    <n v="3000"/>
    <m/>
    <m/>
    <d v="2025-04-15T00:00:00"/>
    <m/>
    <n v="1"/>
    <n v="3000"/>
    <s v="PE"/>
    <s v="SCREAMER LB-80X10001"/>
    <n v="0"/>
    <n v="3000"/>
    <n v="0"/>
    <n v="0"/>
    <n v="0"/>
    <n v="0"/>
    <m/>
    <m/>
    <n v="0"/>
    <m/>
    <m/>
    <m/>
    <m/>
    <m/>
    <m/>
    <m/>
    <m/>
    <x v="88"/>
    <x v="19"/>
    <x v="19"/>
    <m/>
    <n v="0"/>
    <n v="0"/>
    <n v="0"/>
    <n v="0"/>
    <n v="0"/>
    <n v="0"/>
    <m/>
    <m/>
    <m/>
    <s v="No"/>
    <s v="W665029"/>
    <n v="0"/>
    <m/>
    <s v="I09146"/>
    <m/>
    <m/>
    <s v="S0362589"/>
  </r>
  <r>
    <x v="742"/>
    <n v="10000"/>
    <n v="20000"/>
    <d v="2025-04-15T00:00:00"/>
    <s v="502LAUGH"/>
    <s v=" 4:25:06 pm"/>
    <s v="SG-5498259-02"/>
    <m/>
    <x v="0"/>
    <s v="Yes"/>
    <x v="7"/>
    <x v="7"/>
    <s v="PM68"/>
    <s v="LEE KIM LIANG"/>
    <n v="500"/>
    <m/>
    <m/>
    <d v="2025-04-15T00:00:00"/>
    <m/>
    <n v="1"/>
    <n v="500"/>
    <s v="PE"/>
    <n v="107127290001"/>
    <n v="0"/>
    <n v="500"/>
    <n v="0"/>
    <n v="0"/>
    <n v="0"/>
    <n v="0"/>
    <m/>
    <m/>
    <n v="0"/>
    <m/>
    <m/>
    <m/>
    <m/>
    <m/>
    <m/>
    <m/>
    <m/>
    <x v="550"/>
    <x v="15"/>
    <x v="15"/>
    <m/>
    <n v="0"/>
    <n v="0"/>
    <n v="0"/>
    <n v="0"/>
    <n v="0"/>
    <n v="0"/>
    <m/>
    <m/>
    <m/>
    <s v="No"/>
    <s v="W665033"/>
    <n v="0"/>
    <m/>
    <s v="I09109"/>
    <m/>
    <m/>
    <s v="S0362649"/>
  </r>
  <r>
    <x v="567"/>
    <n v="10000"/>
    <n v="20000"/>
    <d v="2025-04-17T00:00:00"/>
    <s v="502LAUGH"/>
    <s v=" 2:34:41 pm"/>
    <s v="L4015U8016"/>
    <m/>
    <x v="1"/>
    <s v="Yes"/>
    <x v="15"/>
    <x v="14"/>
    <s v="PM87"/>
    <s v="LEE SHIEN WEI"/>
    <n v="8300"/>
    <m/>
    <m/>
    <d v="2025-04-15T00:00:00"/>
    <m/>
    <n v="1"/>
    <n v="8300"/>
    <s v="PE"/>
    <s v="150-015580001"/>
    <n v="0"/>
    <n v="8000"/>
    <n v="300"/>
    <n v="0"/>
    <n v="0"/>
    <n v="0"/>
    <m/>
    <m/>
    <n v="0"/>
    <m/>
    <m/>
    <m/>
    <m/>
    <m/>
    <m/>
    <m/>
    <m/>
    <x v="431"/>
    <x v="19"/>
    <x v="19"/>
    <m/>
    <n v="0"/>
    <n v="0"/>
    <n v="0"/>
    <n v="0"/>
    <n v="0"/>
    <n v="0"/>
    <m/>
    <m/>
    <m/>
    <s v="No"/>
    <s v="W665208"/>
    <n v="0"/>
    <m/>
    <s v="I09146"/>
    <m/>
    <m/>
    <s v="S0362658"/>
  </r>
  <r>
    <x v="743"/>
    <n v="10000"/>
    <n v="10000"/>
    <d v="2025-04-23T00:00:00"/>
    <s v="502LAUGH"/>
    <s v=" 1:11:24 pm"/>
    <s v="M0BT18000/MOBRF23211372"/>
    <m/>
    <x v="0"/>
    <s v="Yes"/>
    <x v="24"/>
    <x v="20"/>
    <s v="PS19"/>
    <s v="SNG KOK CHENG"/>
    <n v="75000"/>
    <m/>
    <m/>
    <d v="2025-04-15T00:00:00"/>
    <m/>
    <n v="2"/>
    <n v="150000"/>
    <s v="PE"/>
    <s v="725427400-7475-P0001"/>
    <n v="0"/>
    <n v="150000"/>
    <n v="0"/>
    <n v="0"/>
    <n v="0"/>
    <n v="0"/>
    <m/>
    <m/>
    <n v="0"/>
    <m/>
    <m/>
    <m/>
    <m/>
    <m/>
    <m/>
    <m/>
    <m/>
    <x v="551"/>
    <x v="93"/>
    <x v="88"/>
    <m/>
    <n v="0"/>
    <n v="0"/>
    <n v="0"/>
    <n v="0"/>
    <n v="0"/>
    <n v="0"/>
    <m/>
    <m/>
    <m/>
    <s v="No"/>
    <s v="W665290"/>
    <n v="0"/>
    <m/>
    <s v="G07180"/>
    <m/>
    <m/>
    <s v="S0362661"/>
  </r>
  <r>
    <x v="744"/>
    <n v="10000"/>
    <n v="10000"/>
    <d v="2025-04-22T00:00:00"/>
    <s v="502LAUGH"/>
    <s v=" 2:36:49 pm"/>
    <s v="4170S1"/>
    <m/>
    <x v="0"/>
    <s v="Yes"/>
    <x v="10"/>
    <x v="10"/>
    <s v="PS66"/>
    <s v="SIM ENG KWANG"/>
    <n v="14000"/>
    <m/>
    <m/>
    <d v="2025-04-15T00:00:00"/>
    <m/>
    <n v="1"/>
    <n v="14000"/>
    <s v="PE"/>
    <n v="8077000001"/>
    <n v="0"/>
    <n v="10000"/>
    <n v="4000"/>
    <n v="0"/>
    <n v="0"/>
    <n v="0"/>
    <m/>
    <m/>
    <n v="0"/>
    <m/>
    <m/>
    <m/>
    <m/>
    <m/>
    <m/>
    <m/>
    <m/>
    <x v="552"/>
    <x v="6"/>
    <x v="6"/>
    <m/>
    <n v="0"/>
    <n v="0"/>
    <n v="0"/>
    <n v="0"/>
    <n v="0"/>
    <n v="0"/>
    <m/>
    <m/>
    <m/>
    <s v="No"/>
    <s v="W665210"/>
    <n v="0"/>
    <m/>
    <s v="P16186"/>
    <m/>
    <m/>
    <s v="S0362668"/>
  </r>
  <r>
    <x v="745"/>
    <n v="10000"/>
    <n v="10000"/>
    <d v="2025-04-17T00:00:00"/>
    <s v="502LAUGH"/>
    <d v="1899-12-30T11:07:23"/>
    <s v="5011704U5"/>
    <m/>
    <x v="0"/>
    <s v="Yes"/>
    <x v="26"/>
    <x v="22"/>
    <s v="PS13"/>
    <s v="YEE CHENG MENG"/>
    <n v="16500"/>
    <m/>
    <m/>
    <d v="2025-04-15T00:00:00"/>
    <m/>
    <n v="2"/>
    <n v="33000"/>
    <s v="PE"/>
    <s v="260-6164-000001"/>
    <n v="0"/>
    <n v="33000"/>
    <n v="0"/>
    <n v="0"/>
    <n v="0"/>
    <n v="0"/>
    <m/>
    <m/>
    <n v="0"/>
    <m/>
    <m/>
    <m/>
    <m/>
    <m/>
    <m/>
    <m/>
    <m/>
    <x v="553"/>
    <x v="29"/>
    <x v="29"/>
    <m/>
    <n v="0"/>
    <n v="0"/>
    <n v="0"/>
    <n v="0"/>
    <n v="0"/>
    <n v="0"/>
    <m/>
    <m/>
    <m/>
    <s v="No"/>
    <s v="W665292"/>
    <n v="0"/>
    <m/>
    <s v="J10025"/>
    <m/>
    <m/>
    <s v="S0362762"/>
  </r>
  <r>
    <x v="746"/>
    <n v="10000"/>
    <n v="10000"/>
    <d v="2025-04-15T00:00:00"/>
    <s v="502LAUGH"/>
    <s v=" 4:25:06 pm"/>
    <s v="5011703U5"/>
    <m/>
    <x v="0"/>
    <s v="Yes"/>
    <x v="26"/>
    <x v="22"/>
    <s v="PS13"/>
    <s v="YEE CHENG MENG"/>
    <n v="6500"/>
    <m/>
    <m/>
    <d v="2025-04-15T00:00:00"/>
    <m/>
    <n v="2"/>
    <n v="13000"/>
    <s v="PE"/>
    <s v="260-6300-000001"/>
    <n v="0"/>
    <n v="13000"/>
    <n v="0"/>
    <n v="0"/>
    <n v="0"/>
    <n v="0"/>
    <m/>
    <m/>
    <n v="0"/>
    <m/>
    <m/>
    <m/>
    <m/>
    <m/>
    <m/>
    <m/>
    <m/>
    <x v="554"/>
    <x v="29"/>
    <x v="29"/>
    <m/>
    <n v="0"/>
    <n v="0"/>
    <n v="0"/>
    <n v="0"/>
    <n v="0"/>
    <n v="0"/>
    <m/>
    <m/>
    <m/>
    <s v="No"/>
    <s v="W665215"/>
    <n v="0"/>
    <m/>
    <s v="J10025"/>
    <m/>
    <m/>
    <s v="S0362762"/>
  </r>
  <r>
    <x v="747"/>
    <n v="10000"/>
    <n v="10000"/>
    <d v="2025-04-16T00:00:00"/>
    <s v="502LAUGH"/>
    <s v=" 8:38:42 am"/>
    <s v="5011628U5A"/>
    <m/>
    <x v="0"/>
    <s v="Yes"/>
    <x v="7"/>
    <x v="7"/>
    <s v="PM61"/>
    <s v="HO CHAN LE"/>
    <n v="5000"/>
    <m/>
    <m/>
    <d v="2025-04-15T00:00:00"/>
    <m/>
    <n v="6"/>
    <n v="30000"/>
    <s v="PE"/>
    <s v="250-6254-000001"/>
    <n v="0"/>
    <n v="30000"/>
    <n v="0"/>
    <n v="0"/>
    <n v="0"/>
    <n v="0"/>
    <m/>
    <m/>
    <n v="0"/>
    <m/>
    <m/>
    <m/>
    <m/>
    <m/>
    <m/>
    <m/>
    <m/>
    <x v="555"/>
    <x v="29"/>
    <x v="29"/>
    <m/>
    <n v="0"/>
    <n v="0"/>
    <n v="0"/>
    <n v="0"/>
    <n v="0"/>
    <n v="0"/>
    <m/>
    <m/>
    <m/>
    <s v="No"/>
    <s v="W665485"/>
    <n v="0"/>
    <m/>
    <s v="J10025"/>
    <m/>
    <m/>
    <s v="S0362763"/>
  </r>
  <r>
    <x v="748"/>
    <n v="10000"/>
    <n v="10000"/>
    <d v="2025-04-16T00:00:00"/>
    <s v="502LAUGH"/>
    <s v=" 8:38:42 am"/>
    <s v="5011628U5A"/>
    <m/>
    <x v="0"/>
    <s v="Yes"/>
    <x v="7"/>
    <x v="7"/>
    <s v="PM61"/>
    <s v="HO CHAN LE"/>
    <n v="5167"/>
    <m/>
    <m/>
    <d v="2025-04-15T00:00:00"/>
    <m/>
    <n v="6"/>
    <n v="31002"/>
    <s v="PE"/>
    <s v="250-6254-000001"/>
    <n v="0"/>
    <n v="31000"/>
    <n v="2"/>
    <n v="0"/>
    <n v="0"/>
    <n v="0"/>
    <m/>
    <m/>
    <n v="0"/>
    <m/>
    <m/>
    <m/>
    <m/>
    <m/>
    <m/>
    <m/>
    <m/>
    <x v="555"/>
    <x v="29"/>
    <x v="29"/>
    <m/>
    <n v="0"/>
    <n v="0"/>
    <n v="0"/>
    <n v="0"/>
    <n v="0"/>
    <n v="0"/>
    <m/>
    <m/>
    <m/>
    <s v="No"/>
    <s v="W665693"/>
    <n v="0"/>
    <m/>
    <s v="J10025"/>
    <m/>
    <m/>
    <s v="S0362767"/>
  </r>
  <r>
    <x v="749"/>
    <n v="10000"/>
    <n v="10000"/>
    <d v="2025-04-16T00:00:00"/>
    <s v="502LAUGH"/>
    <s v=" 9:06:04 am"/>
    <s v="5011701U5"/>
    <m/>
    <x v="0"/>
    <s v="Yes"/>
    <x v="7"/>
    <x v="7"/>
    <s v="PM61"/>
    <s v="HO CHAN LE"/>
    <n v="1334"/>
    <m/>
    <m/>
    <d v="2025-04-15T00:00:00"/>
    <m/>
    <n v="6"/>
    <n v="8004"/>
    <s v="PE"/>
    <s v="260-6310-000001"/>
    <n v="0"/>
    <n v="8000"/>
    <n v="4"/>
    <n v="0"/>
    <n v="0"/>
    <n v="0"/>
    <m/>
    <m/>
    <n v="0"/>
    <m/>
    <m/>
    <m/>
    <m/>
    <m/>
    <m/>
    <m/>
    <m/>
    <x v="556"/>
    <x v="29"/>
    <x v="29"/>
    <m/>
    <n v="0"/>
    <n v="0"/>
    <n v="0"/>
    <n v="0"/>
    <n v="0"/>
    <n v="0"/>
    <m/>
    <m/>
    <m/>
    <s v="No"/>
    <s v="W665695"/>
    <n v="0"/>
    <m/>
    <s v="J10025"/>
    <m/>
    <m/>
    <s v="S0362769"/>
  </r>
  <r>
    <x v="750"/>
    <n v="10000"/>
    <n v="10000"/>
    <d v="2025-04-15T00:00:00"/>
    <s v="502LAUGH"/>
    <s v=" 1:14:58 pm"/>
    <s v="JOOVU6300"/>
    <m/>
    <x v="0"/>
    <s v="Yes"/>
    <x v="17"/>
    <x v="16"/>
    <s v="PM11"/>
    <s v="TEE MENG CHAI"/>
    <n v="3000"/>
    <m/>
    <m/>
    <d v="2025-04-15T00:00:00"/>
    <m/>
    <n v="2"/>
    <n v="6000"/>
    <s v="PE"/>
    <s v="250-8000-000001"/>
    <n v="0"/>
    <n v="6000"/>
    <n v="0"/>
    <n v="0"/>
    <n v="0"/>
    <n v="0"/>
    <m/>
    <m/>
    <n v="0"/>
    <m/>
    <m/>
    <m/>
    <m/>
    <m/>
    <m/>
    <m/>
    <m/>
    <x v="557"/>
    <x v="29"/>
    <x v="29"/>
    <m/>
    <n v="0"/>
    <n v="0"/>
    <n v="0"/>
    <n v="0"/>
    <n v="0"/>
    <n v="0"/>
    <m/>
    <m/>
    <m/>
    <s v="No"/>
    <s v="W665222"/>
    <n v="0"/>
    <m/>
    <s v="J10025"/>
    <m/>
    <m/>
    <s v="S0362751"/>
  </r>
  <r>
    <x v="627"/>
    <n v="10000"/>
    <n v="20000"/>
    <d v="2025-04-22T00:00:00"/>
    <s v="502LAUGH"/>
    <s v=" 8:46:46 am"/>
    <s v="10620258098/10620258010"/>
    <m/>
    <x v="1"/>
    <s v="Yes"/>
    <x v="3"/>
    <x v="3"/>
    <s v="PM74"/>
    <s v="YONG CHEE SOON"/>
    <n v="1250"/>
    <m/>
    <m/>
    <d v="2025-04-15T00:00:00"/>
    <m/>
    <n v="88"/>
    <n v="110000"/>
    <s v="PE"/>
    <s v="CH563-80124-FT0001"/>
    <n v="0"/>
    <n v="100000"/>
    <n v="10000"/>
    <n v="0"/>
    <n v="0"/>
    <n v="0"/>
    <m/>
    <m/>
    <n v="0"/>
    <m/>
    <m/>
    <m/>
    <m/>
    <m/>
    <m/>
    <m/>
    <m/>
    <x v="474"/>
    <x v="20"/>
    <x v="20"/>
    <m/>
    <n v="0"/>
    <n v="0"/>
    <n v="0"/>
    <n v="0"/>
    <n v="0"/>
    <n v="0"/>
    <m/>
    <m/>
    <m/>
    <s v="No"/>
    <s v="W665972"/>
    <n v="0"/>
    <m/>
    <s v="H08031-JIM-M"/>
    <m/>
    <m/>
    <s v="S0362932"/>
  </r>
  <r>
    <x v="628"/>
    <n v="10000"/>
    <n v="20000"/>
    <d v="2025-04-22T00:00:00"/>
    <s v="502LAUGH"/>
    <s v=" 8:46:46 am"/>
    <s v="10620258098/10620258010"/>
    <m/>
    <x v="1"/>
    <s v="Yes"/>
    <x v="3"/>
    <x v="3"/>
    <s v="PM74"/>
    <s v="YONG CHEE SOON"/>
    <n v="1250"/>
    <m/>
    <m/>
    <d v="2025-04-15T00:00:00"/>
    <m/>
    <n v="88"/>
    <n v="110000"/>
    <s v="PE"/>
    <s v="T6N02-80020-FT0001"/>
    <n v="0"/>
    <n v="100000"/>
    <n v="10000"/>
    <n v="0"/>
    <n v="0"/>
    <n v="0"/>
    <m/>
    <m/>
    <n v="0"/>
    <m/>
    <m/>
    <m/>
    <m/>
    <m/>
    <m/>
    <m/>
    <m/>
    <x v="79"/>
    <x v="20"/>
    <x v="20"/>
    <m/>
    <n v="0"/>
    <n v="0"/>
    <n v="0"/>
    <n v="0"/>
    <n v="0"/>
    <n v="0"/>
    <m/>
    <m/>
    <m/>
    <s v="No"/>
    <s v="W665492"/>
    <n v="0"/>
    <m/>
    <s v="H08031-JIM-M"/>
    <m/>
    <m/>
    <s v="S0362934"/>
  </r>
  <r>
    <x v="629"/>
    <n v="10000"/>
    <n v="20000"/>
    <d v="2025-04-22T00:00:00"/>
    <s v="502LAUGH"/>
    <s v=" 8:46:46 am"/>
    <s v="10620258098/10620258010"/>
    <m/>
    <x v="1"/>
    <s v="Yes"/>
    <x v="3"/>
    <x v="3"/>
    <s v="PM74"/>
    <s v="YONG CHEE SOON"/>
    <n v="1250"/>
    <m/>
    <m/>
    <d v="2025-04-15T00:00:00"/>
    <m/>
    <n v="88"/>
    <n v="110000"/>
    <s v="PE"/>
    <s v="C2P05-80050-FT0001"/>
    <n v="0"/>
    <n v="100000"/>
    <n v="10000"/>
    <n v="0"/>
    <n v="0"/>
    <n v="0"/>
    <m/>
    <m/>
    <n v="0"/>
    <m/>
    <m/>
    <m/>
    <m/>
    <m/>
    <m/>
    <m/>
    <m/>
    <x v="475"/>
    <x v="20"/>
    <x v="20"/>
    <m/>
    <n v="0"/>
    <n v="0"/>
    <n v="0"/>
    <n v="0"/>
    <n v="0"/>
    <n v="0"/>
    <m/>
    <m/>
    <m/>
    <s v="No"/>
    <s v="W665493"/>
    <n v="0"/>
    <m/>
    <s v="H08031-JIM-M"/>
    <m/>
    <m/>
    <s v="S0362935"/>
  </r>
  <r>
    <x v="630"/>
    <n v="10000"/>
    <n v="20000"/>
    <d v="2025-04-22T00:00:00"/>
    <s v="502LAUGH"/>
    <s v=" 8:46:46 am"/>
    <s v="10620258098/10620258010"/>
    <m/>
    <x v="1"/>
    <s v="Yes"/>
    <x v="3"/>
    <x v="3"/>
    <s v="PM74"/>
    <s v="YONG CHEE SOON"/>
    <n v="1250"/>
    <m/>
    <m/>
    <d v="2025-04-15T00:00:00"/>
    <m/>
    <n v="88"/>
    <n v="110000"/>
    <s v="PE"/>
    <s v="F6V25-80016-FT0001"/>
    <n v="0"/>
    <n v="100000"/>
    <n v="10000"/>
    <n v="0"/>
    <n v="0"/>
    <n v="0"/>
    <m/>
    <m/>
    <n v="0"/>
    <m/>
    <m/>
    <m/>
    <m/>
    <m/>
    <m/>
    <m/>
    <m/>
    <x v="476"/>
    <x v="20"/>
    <x v="20"/>
    <m/>
    <n v="0"/>
    <n v="0"/>
    <n v="0"/>
    <n v="0"/>
    <n v="0"/>
    <n v="0"/>
    <m/>
    <m/>
    <m/>
    <s v="No"/>
    <s v="W665494"/>
    <n v="0"/>
    <m/>
    <s v="H08031-JIM-M"/>
    <m/>
    <m/>
    <s v="S0362937"/>
  </r>
  <r>
    <x v="631"/>
    <n v="10000"/>
    <n v="20000"/>
    <d v="2025-04-22T00:00:00"/>
    <s v="502LAUGH"/>
    <s v=" 8:43:51 am"/>
    <s v="10620258010/10620258098"/>
    <m/>
    <x v="1"/>
    <s v="Yes"/>
    <x v="3"/>
    <x v="3"/>
    <s v="PM74"/>
    <s v="YONG CHEE SOON"/>
    <n v="1250"/>
    <m/>
    <m/>
    <d v="2025-04-15T00:00:00"/>
    <m/>
    <n v="88"/>
    <n v="110000"/>
    <s v="PE"/>
    <s v="3YM54-80005-FT0001"/>
    <n v="0"/>
    <n v="100000"/>
    <n v="10000"/>
    <n v="0"/>
    <n v="0"/>
    <n v="0"/>
    <m/>
    <m/>
    <n v="0"/>
    <m/>
    <m/>
    <m/>
    <m/>
    <m/>
    <m/>
    <m/>
    <m/>
    <x v="267"/>
    <x v="20"/>
    <x v="20"/>
    <m/>
    <n v="0"/>
    <n v="0"/>
    <n v="0"/>
    <n v="0"/>
    <n v="0"/>
    <n v="0"/>
    <m/>
    <m/>
    <m/>
    <s v="No"/>
    <s v="W665974"/>
    <n v="0"/>
    <m/>
    <s v="H08031-JIM-M"/>
    <m/>
    <m/>
    <s v="S0362942"/>
  </r>
  <r>
    <x v="632"/>
    <n v="10000"/>
    <n v="30000"/>
    <d v="2025-04-22T00:00:00"/>
    <s v="502LAUGH"/>
    <s v=" 8:43:51 am"/>
    <s v="10620258010/10620258098"/>
    <m/>
    <x v="1"/>
    <s v="Yes"/>
    <x v="3"/>
    <x v="3"/>
    <s v="PM74"/>
    <s v="YONG CHEE SOON"/>
    <n v="1250"/>
    <m/>
    <m/>
    <d v="2025-04-15T00:00:00"/>
    <m/>
    <n v="88"/>
    <n v="110000"/>
    <s v="PE"/>
    <s v="CH561-80124-FT0001"/>
    <n v="0"/>
    <n v="100000"/>
    <n v="10000"/>
    <n v="0"/>
    <n v="0"/>
    <n v="0"/>
    <m/>
    <m/>
    <n v="0"/>
    <m/>
    <m/>
    <m/>
    <m/>
    <m/>
    <m/>
    <m/>
    <m/>
    <x v="477"/>
    <x v="20"/>
    <x v="20"/>
    <m/>
    <n v="0"/>
    <n v="0"/>
    <n v="0"/>
    <n v="0"/>
    <n v="0"/>
    <n v="0"/>
    <m/>
    <m/>
    <m/>
    <s v="No"/>
    <s v="W665224"/>
    <n v="0"/>
    <m/>
    <s v="H08031-JIM-M"/>
    <m/>
    <m/>
    <s v="S0362947"/>
  </r>
  <r>
    <x v="702"/>
    <n v="10000"/>
    <n v="20000"/>
    <d v="2025-04-15T00:00:00"/>
    <s v="502LAUGH"/>
    <d v="1899-12-30T10:24:03"/>
    <s v="M0BUP6250/2307260051"/>
    <m/>
    <x v="1"/>
    <s v="Yes"/>
    <x v="3"/>
    <x v="3"/>
    <s v="PM74"/>
    <s v="YONG CHEE SOON"/>
    <n v="100"/>
    <m/>
    <m/>
    <d v="2025-04-15T00:00:00"/>
    <m/>
    <n v="25"/>
    <n v="2500"/>
    <s v="PE"/>
    <s v="9T3V1-80004-FT0001"/>
    <n v="0"/>
    <n v="1000"/>
    <n v="1500"/>
    <n v="0"/>
    <n v="0"/>
    <n v="0"/>
    <m/>
    <m/>
    <n v="0"/>
    <m/>
    <m/>
    <m/>
    <m/>
    <m/>
    <m/>
    <m/>
    <m/>
    <x v="524"/>
    <x v="1"/>
    <x v="1"/>
    <m/>
    <n v="0"/>
    <n v="0"/>
    <n v="0"/>
    <n v="0"/>
    <n v="0"/>
    <n v="0"/>
    <m/>
    <m/>
    <m/>
    <s v="No"/>
    <s v="W665498"/>
    <n v="0"/>
    <m/>
    <s v="H08031-JIM"/>
    <m/>
    <m/>
    <s v="S0363011"/>
  </r>
  <r>
    <x v="703"/>
    <n v="10000"/>
    <n v="20000"/>
    <d v="2025-04-15T00:00:00"/>
    <s v="502LAUGH"/>
    <d v="1899-12-30T10:22:57"/>
    <s v="M0BUP6250/2307260051"/>
    <m/>
    <x v="1"/>
    <s v="Yes"/>
    <x v="3"/>
    <x v="3"/>
    <s v="PM74"/>
    <s v="YONG CHEE SOON"/>
    <n v="100"/>
    <m/>
    <m/>
    <d v="2025-04-15T00:00:00"/>
    <m/>
    <n v="25"/>
    <n v="2500"/>
    <s v="PE"/>
    <s v="9T3V2-80003-FT0001"/>
    <n v="0"/>
    <n v="1000"/>
    <n v="1500"/>
    <n v="0"/>
    <n v="0"/>
    <n v="0"/>
    <m/>
    <m/>
    <n v="0"/>
    <m/>
    <m/>
    <m/>
    <m/>
    <m/>
    <m/>
    <m/>
    <m/>
    <x v="525"/>
    <x v="1"/>
    <x v="1"/>
    <m/>
    <n v="0"/>
    <n v="0"/>
    <n v="0"/>
    <n v="0"/>
    <n v="0"/>
    <n v="0"/>
    <m/>
    <m/>
    <m/>
    <s v="No"/>
    <s v="W665499"/>
    <n v="0"/>
    <m/>
    <s v="H08031-JIM"/>
    <m/>
    <m/>
    <s v="S0363012"/>
  </r>
  <r>
    <x v="633"/>
    <n v="10000"/>
    <n v="20000"/>
    <d v="2025-04-22T00:00:00"/>
    <s v="502LAUGH"/>
    <s v=" 8:46:46 am"/>
    <s v="10620258098/10620258010"/>
    <m/>
    <x v="1"/>
    <s v="Yes"/>
    <x v="3"/>
    <x v="3"/>
    <s v="PM74"/>
    <s v="YONG CHEE SOON"/>
    <n v="1250"/>
    <m/>
    <m/>
    <d v="2025-04-15T00:00:00"/>
    <m/>
    <n v="88"/>
    <n v="110000"/>
    <s v="PE"/>
    <s v="CH561-80140-FT0001"/>
    <n v="0"/>
    <n v="100000"/>
    <n v="10000"/>
    <n v="0"/>
    <n v="0"/>
    <n v="0"/>
    <m/>
    <m/>
    <n v="0"/>
    <m/>
    <m/>
    <m/>
    <m/>
    <m/>
    <m/>
    <m/>
    <m/>
    <x v="478"/>
    <x v="20"/>
    <x v="20"/>
    <m/>
    <n v="0"/>
    <n v="0"/>
    <n v="0"/>
    <n v="0"/>
    <n v="0"/>
    <n v="0"/>
    <m/>
    <m/>
    <m/>
    <s v="No"/>
    <s v="W665501"/>
    <n v="0"/>
    <m/>
    <s v="H08031-JIM-M"/>
    <m/>
    <m/>
    <s v="S0363014"/>
  </r>
  <r>
    <x v="751"/>
    <n v="10000"/>
    <n v="10000"/>
    <d v="2025-04-15T00:00:00"/>
    <s v="502LAUGH"/>
    <s v=" 4:19:51 pm"/>
    <s v="M0BT281321372"/>
    <m/>
    <x v="0"/>
    <s v="Yes"/>
    <x v="16"/>
    <x v="15"/>
    <s v="PMJ7"/>
    <s v="FOONG SEL YI"/>
    <n v="834"/>
    <m/>
    <m/>
    <d v="2025-04-15T00:00:00"/>
    <m/>
    <n v="36"/>
    <n v="30024"/>
    <s v="PE"/>
    <s v="BL LABEL-50MMX8M0001"/>
    <n v="0"/>
    <n v="30000"/>
    <n v="24"/>
    <n v="0"/>
    <n v="0"/>
    <n v="0"/>
    <m/>
    <m/>
    <n v="0"/>
    <m/>
    <m/>
    <m/>
    <m/>
    <m/>
    <m/>
    <m/>
    <m/>
    <x v="558"/>
    <x v="87"/>
    <x v="82"/>
    <m/>
    <n v="0"/>
    <n v="0"/>
    <n v="0"/>
    <n v="0"/>
    <n v="0"/>
    <n v="0"/>
    <m/>
    <m/>
    <m/>
    <s v="No"/>
    <s v="W665047"/>
    <n v="0"/>
    <m/>
    <s v="M13467"/>
    <m/>
    <m/>
    <s v="S0363039"/>
  </r>
  <r>
    <x v="644"/>
    <n v="10000"/>
    <n v="20000"/>
    <d v="2025-04-29T00:00:00"/>
    <s v="502LAUGH"/>
    <s v=" 9:57:44 am"/>
    <n v="10620258098"/>
    <m/>
    <x v="1"/>
    <s v="Yes"/>
    <x v="3"/>
    <x v="3"/>
    <s v="PM74"/>
    <s v="YONG CHEE SOON"/>
    <n v="1250"/>
    <m/>
    <m/>
    <d v="2025-04-15T00:00:00"/>
    <m/>
    <n v="88"/>
    <n v="110000"/>
    <s v="PE"/>
    <s v="F6U68-80036-FT0001"/>
    <n v="0"/>
    <n v="100000"/>
    <n v="10000"/>
    <n v="0"/>
    <n v="0"/>
    <n v="0"/>
    <m/>
    <m/>
    <n v="0"/>
    <m/>
    <m/>
    <m/>
    <m/>
    <m/>
    <m/>
    <m/>
    <m/>
    <x v="487"/>
    <x v="20"/>
    <x v="20"/>
    <m/>
    <n v="0"/>
    <n v="0"/>
    <n v="0"/>
    <n v="0"/>
    <n v="0"/>
    <n v="0"/>
    <m/>
    <m/>
    <m/>
    <s v="No"/>
    <s v="W665988"/>
    <n v="0"/>
    <m/>
    <s v="H08031-JIM-M"/>
    <m/>
    <m/>
    <s v="S0363053"/>
  </r>
  <r>
    <x v="646"/>
    <n v="10000"/>
    <n v="30000"/>
    <d v="2025-04-22T00:00:00"/>
    <s v="502LAUGH"/>
    <s v=" 8:43:51 am"/>
    <s v="10620258010/10620258098"/>
    <m/>
    <x v="1"/>
    <s v="Yes"/>
    <x v="3"/>
    <x v="3"/>
    <s v="PM74"/>
    <s v="YONG CHEE SOON"/>
    <n v="1250"/>
    <m/>
    <m/>
    <d v="2025-04-15T00:00:00"/>
    <m/>
    <n v="88"/>
    <n v="110000"/>
    <s v="PE"/>
    <s v="CH561-80124-FT0001"/>
    <n v="0"/>
    <n v="100000"/>
    <n v="10000"/>
    <n v="0"/>
    <n v="0"/>
    <n v="0"/>
    <m/>
    <m/>
    <n v="0"/>
    <m/>
    <m/>
    <m/>
    <m/>
    <m/>
    <m/>
    <m/>
    <m/>
    <x v="477"/>
    <x v="20"/>
    <x v="20"/>
    <m/>
    <n v="0"/>
    <n v="0"/>
    <n v="0"/>
    <n v="0"/>
    <n v="0"/>
    <n v="0"/>
    <m/>
    <m/>
    <m/>
    <s v="No"/>
    <s v="W665240"/>
    <n v="0"/>
    <m/>
    <s v="H08031-JIM-M"/>
    <m/>
    <m/>
    <s v="S0363056"/>
  </r>
  <r>
    <x v="752"/>
    <n v="10000"/>
    <n v="10000"/>
    <d v="2025-04-17T00:00:00"/>
    <s v="502LAUGH"/>
    <s v=" 8:36:59 am"/>
    <s v="M0BHA3561"/>
    <m/>
    <x v="0"/>
    <s v="Yes"/>
    <x v="0"/>
    <x v="0"/>
    <s v="PP24"/>
    <s v="HO HON SENG"/>
    <n v="1000"/>
    <m/>
    <m/>
    <d v="2025-04-15T00:00:00"/>
    <m/>
    <n v="1"/>
    <n v="1000"/>
    <s v="PE"/>
    <s v="PRTN-1463077491-0001"/>
    <n v="0"/>
    <n v="1000"/>
    <n v="0"/>
    <n v="0"/>
    <n v="0"/>
    <n v="0"/>
    <m/>
    <m/>
    <n v="0"/>
    <m/>
    <m/>
    <m/>
    <m/>
    <m/>
    <m/>
    <m/>
    <m/>
    <x v="559"/>
    <x v="89"/>
    <x v="84"/>
    <m/>
    <n v="0"/>
    <n v="0"/>
    <n v="0"/>
    <n v="0"/>
    <n v="0"/>
    <n v="0"/>
    <m/>
    <m/>
    <m/>
    <s v="No"/>
    <s v="W665057"/>
    <n v="0"/>
    <m/>
    <s v="A01488"/>
    <m/>
    <m/>
    <s v="S0363058"/>
  </r>
  <r>
    <x v="753"/>
    <n v="10000"/>
    <n v="10000"/>
    <d v="2025-04-16T00:00:00"/>
    <s v="502LAUGH"/>
    <s v=" 1:55:10 pm"/>
    <s v="4239S1/L5114U8024"/>
    <m/>
    <x v="0"/>
    <s v="Yes"/>
    <x v="0"/>
    <x v="0"/>
    <s v="PP24"/>
    <s v="HO HON SENG"/>
    <n v="16"/>
    <m/>
    <m/>
    <d v="2025-04-15T00:00:00"/>
    <m/>
    <n v="1"/>
    <n v="16"/>
    <s v="PE"/>
    <s v="PRTN-2037351818-0001"/>
    <n v="0"/>
    <n v="16"/>
    <n v="0"/>
    <n v="0"/>
    <n v="0"/>
    <n v="0"/>
    <m/>
    <m/>
    <n v="0"/>
    <m/>
    <m/>
    <m/>
    <m/>
    <m/>
    <m/>
    <m/>
    <m/>
    <x v="560"/>
    <x v="89"/>
    <x v="84"/>
    <m/>
    <n v="0"/>
    <n v="0"/>
    <n v="0"/>
    <n v="0"/>
    <n v="0"/>
    <n v="0"/>
    <m/>
    <m/>
    <m/>
    <s v="No"/>
    <s v="W665242"/>
    <n v="0"/>
    <m/>
    <s v="A01488"/>
    <m/>
    <m/>
    <s v="S0363058"/>
  </r>
  <r>
    <x v="753"/>
    <n v="20000"/>
    <n v="10000"/>
    <d v="2025-04-16T00:00:00"/>
    <s v="502LAUGH"/>
    <s v=" 1:55:10 pm"/>
    <s v="4239S1/L5114U8024"/>
    <m/>
    <x v="0"/>
    <s v="Yes"/>
    <x v="0"/>
    <x v="0"/>
    <s v="PP24"/>
    <s v="HO HON SENG"/>
    <n v="1998"/>
    <m/>
    <m/>
    <d v="2025-04-15T00:00:00"/>
    <m/>
    <n v="1"/>
    <n v="1998"/>
    <s v="PE"/>
    <s v="PRTN-2037351818-0001"/>
    <n v="0"/>
    <n v="1998"/>
    <n v="0"/>
    <n v="0"/>
    <n v="0"/>
    <n v="0"/>
    <m/>
    <m/>
    <n v="0"/>
    <m/>
    <m/>
    <m/>
    <m/>
    <m/>
    <m/>
    <m/>
    <m/>
    <x v="560"/>
    <x v="89"/>
    <x v="84"/>
    <m/>
    <n v="0"/>
    <n v="0"/>
    <n v="0"/>
    <n v="0"/>
    <n v="0"/>
    <n v="0"/>
    <m/>
    <m/>
    <m/>
    <s v="No"/>
    <s v="W665242"/>
    <n v="0"/>
    <m/>
    <s v="A01488"/>
    <m/>
    <m/>
    <s v="S0363058"/>
  </r>
  <r>
    <x v="753"/>
    <n v="30000"/>
    <n v="10000"/>
    <d v="2025-04-16T00:00:00"/>
    <s v="502LAUGH"/>
    <s v=" 1:55:10 pm"/>
    <s v="4239S1/L5114U8024"/>
    <m/>
    <x v="0"/>
    <s v="Yes"/>
    <x v="0"/>
    <x v="0"/>
    <s v="PP24"/>
    <s v="HO HON SENG"/>
    <n v="1986"/>
    <m/>
    <m/>
    <d v="2025-04-15T00:00:00"/>
    <m/>
    <n v="1"/>
    <n v="1986"/>
    <s v="PE"/>
    <s v="PRTN-2037351818-0001"/>
    <n v="0"/>
    <n v="1986"/>
    <n v="0"/>
    <n v="0"/>
    <n v="0"/>
    <n v="0"/>
    <m/>
    <m/>
    <n v="0"/>
    <m/>
    <m/>
    <m/>
    <m/>
    <m/>
    <m/>
    <m/>
    <m/>
    <x v="560"/>
    <x v="89"/>
    <x v="84"/>
    <m/>
    <n v="0"/>
    <n v="0"/>
    <n v="0"/>
    <n v="0"/>
    <n v="0"/>
    <n v="0"/>
    <m/>
    <m/>
    <m/>
    <s v="No"/>
    <s v="W665242"/>
    <n v="0"/>
    <m/>
    <s v="A01488"/>
    <m/>
    <m/>
    <s v="S0363058"/>
  </r>
  <r>
    <x v="754"/>
    <n v="10000"/>
    <n v="10000"/>
    <d v="2025-04-16T00:00:00"/>
    <s v="502LAUGH"/>
    <s v=" 3:33:03 pm"/>
    <s v="M0BHA3561"/>
    <m/>
    <x v="0"/>
    <s v="Yes"/>
    <x v="0"/>
    <x v="0"/>
    <s v="PP24"/>
    <s v="HO HON SENG"/>
    <n v="1000"/>
    <m/>
    <m/>
    <d v="2025-04-15T00:00:00"/>
    <m/>
    <n v="1"/>
    <n v="1000"/>
    <s v="PE"/>
    <s v="PRTN-1463077491-0007"/>
    <n v="0"/>
    <n v="1000"/>
    <n v="0"/>
    <n v="0"/>
    <n v="0"/>
    <n v="0"/>
    <m/>
    <m/>
    <n v="0"/>
    <m/>
    <m/>
    <m/>
    <m/>
    <m/>
    <m/>
    <m/>
    <m/>
    <x v="561"/>
    <x v="89"/>
    <x v="84"/>
    <m/>
    <n v="0"/>
    <n v="0"/>
    <n v="0"/>
    <n v="0"/>
    <n v="0"/>
    <n v="0"/>
    <m/>
    <m/>
    <m/>
    <s v="No"/>
    <s v="W665058"/>
    <n v="0"/>
    <m/>
    <s v="A01488"/>
    <m/>
    <m/>
    <s v="S0363059"/>
  </r>
  <r>
    <x v="755"/>
    <n v="10000"/>
    <n v="10000"/>
    <d v="2025-04-16T00:00:00"/>
    <s v="502LAUGH"/>
    <s v=" 3:33:46 pm"/>
    <s v="M0BHA3561"/>
    <m/>
    <x v="0"/>
    <s v="Yes"/>
    <x v="0"/>
    <x v="0"/>
    <s v="PP24"/>
    <s v="HO HON SENG"/>
    <n v="1000"/>
    <m/>
    <m/>
    <d v="2025-04-15T00:00:00"/>
    <m/>
    <n v="1"/>
    <n v="1000"/>
    <s v="PE"/>
    <s v="PRTN-1463077491-0008"/>
    <n v="0"/>
    <n v="1000"/>
    <n v="0"/>
    <n v="0"/>
    <n v="0"/>
    <n v="0"/>
    <m/>
    <m/>
    <n v="0"/>
    <m/>
    <m/>
    <m/>
    <m/>
    <m/>
    <m/>
    <m/>
    <m/>
    <x v="562"/>
    <x v="89"/>
    <x v="84"/>
    <m/>
    <n v="0"/>
    <n v="0"/>
    <n v="0"/>
    <n v="0"/>
    <n v="0"/>
    <n v="0"/>
    <m/>
    <m/>
    <m/>
    <s v="No"/>
    <s v="W665243"/>
    <n v="0"/>
    <m/>
    <s v="A01488"/>
    <m/>
    <m/>
    <s v="S0363059"/>
  </r>
  <r>
    <x v="756"/>
    <n v="10000"/>
    <n v="10000"/>
    <d v="2025-04-15T00:00:00"/>
    <s v="502LAUGH"/>
    <s v=" 1:12:03 pm"/>
    <s v="5011628U5A"/>
    <m/>
    <x v="0"/>
    <s v="Yes"/>
    <x v="7"/>
    <x v="7"/>
    <s v="PM61"/>
    <s v="HO CHAN LE"/>
    <n v="1334"/>
    <m/>
    <m/>
    <d v="2025-04-15T00:00:00"/>
    <m/>
    <n v="6"/>
    <n v="8004"/>
    <s v="PE"/>
    <s v="260-6354-000001"/>
    <n v="0"/>
    <n v="8000"/>
    <n v="4"/>
    <n v="0"/>
    <n v="0"/>
    <n v="0"/>
    <m/>
    <m/>
    <n v="0"/>
    <m/>
    <m/>
    <m/>
    <m/>
    <m/>
    <m/>
    <m/>
    <m/>
    <x v="563"/>
    <x v="29"/>
    <x v="29"/>
    <m/>
    <n v="0"/>
    <n v="0"/>
    <n v="0"/>
    <n v="0"/>
    <n v="0"/>
    <n v="0"/>
    <m/>
    <m/>
    <m/>
    <s v="No"/>
    <s v="W665512"/>
    <n v="0"/>
    <m/>
    <s v="J10025"/>
    <m/>
    <m/>
    <s v="S0363063"/>
  </r>
  <r>
    <x v="757"/>
    <n v="10000"/>
    <n v="10000"/>
    <d v="2025-04-15T00:00:00"/>
    <s v="502LAUGH"/>
    <s v=" 4:23:56 pm"/>
    <s v="SG-5651598 01"/>
    <m/>
    <x v="0"/>
    <s v="Yes"/>
    <x v="6"/>
    <x v="6"/>
    <s v="PS74"/>
    <s v="GOH CHIN TECK"/>
    <n v="2075"/>
    <m/>
    <m/>
    <d v="2025-04-15T00:00:00"/>
    <m/>
    <n v="2"/>
    <n v="4150"/>
    <s v="PE"/>
    <n v="112887160001"/>
    <n v="0"/>
    <n v="4150"/>
    <n v="0"/>
    <n v="0"/>
    <n v="0"/>
    <n v="0"/>
    <m/>
    <m/>
    <n v="0"/>
    <m/>
    <m/>
    <m/>
    <m/>
    <m/>
    <m/>
    <m/>
    <m/>
    <x v="541"/>
    <x v="28"/>
    <x v="28"/>
    <m/>
    <n v="0"/>
    <n v="0"/>
    <n v="0"/>
    <n v="0"/>
    <n v="0"/>
    <n v="0"/>
    <m/>
    <m/>
    <m/>
    <s v="No"/>
    <s v="W664881"/>
    <n v="0"/>
    <m/>
    <s v="I09180"/>
    <m/>
    <m/>
    <s v="S0363072"/>
  </r>
  <r>
    <x v="758"/>
    <n v="10000"/>
    <n v="10000"/>
    <d v="2025-04-15T00:00:00"/>
    <s v="502LAUGH"/>
    <s v=" 4:23:56 pm"/>
    <s v="SG-5651598 01"/>
    <m/>
    <x v="0"/>
    <s v="Yes"/>
    <x v="6"/>
    <x v="6"/>
    <s v="PS74"/>
    <s v="GOH CHIN TECK"/>
    <n v="2075"/>
    <m/>
    <m/>
    <d v="2025-04-15T00:00:00"/>
    <m/>
    <n v="2"/>
    <n v="4150"/>
    <s v="PE"/>
    <n v="112887160001"/>
    <n v="0"/>
    <n v="4150"/>
    <n v="0"/>
    <n v="0"/>
    <n v="0"/>
    <n v="0"/>
    <m/>
    <m/>
    <n v="0"/>
    <m/>
    <m/>
    <m/>
    <m/>
    <m/>
    <m/>
    <m/>
    <m/>
    <x v="541"/>
    <x v="28"/>
    <x v="28"/>
    <m/>
    <n v="0"/>
    <n v="0"/>
    <n v="0"/>
    <n v="0"/>
    <n v="0"/>
    <n v="0"/>
    <m/>
    <m/>
    <m/>
    <s v="No"/>
    <s v="W664882"/>
    <n v="0"/>
    <m/>
    <s v="I09180"/>
    <m/>
    <m/>
    <s v="S0363073"/>
  </r>
  <r>
    <x v="758"/>
    <n v="20000"/>
    <n v="10000"/>
    <d v="2025-04-15T00:00:00"/>
    <s v="502LAUGH"/>
    <s v=" 4:23:56 pm"/>
    <s v="SG-5651598 01"/>
    <m/>
    <x v="0"/>
    <s v="Yes"/>
    <x v="6"/>
    <x v="6"/>
    <s v="PS74"/>
    <s v="GOH CHIN TECK"/>
    <n v="2075"/>
    <m/>
    <m/>
    <d v="2025-04-15T00:00:00"/>
    <m/>
    <n v="2"/>
    <n v="4150"/>
    <s v="PE"/>
    <n v="112887160001"/>
    <n v="0"/>
    <n v="4150"/>
    <n v="0"/>
    <n v="0"/>
    <n v="0"/>
    <n v="0"/>
    <m/>
    <m/>
    <n v="0"/>
    <m/>
    <m/>
    <m/>
    <m/>
    <m/>
    <m/>
    <m/>
    <m/>
    <x v="541"/>
    <x v="28"/>
    <x v="28"/>
    <m/>
    <n v="0"/>
    <n v="0"/>
    <n v="0"/>
    <n v="0"/>
    <n v="0"/>
    <n v="0"/>
    <m/>
    <m/>
    <m/>
    <s v="No"/>
    <s v="W664882"/>
    <n v="0"/>
    <m/>
    <s v="I09180"/>
    <m/>
    <m/>
    <s v="S0363073"/>
  </r>
  <r>
    <x v="759"/>
    <n v="10000"/>
    <n v="10000"/>
    <d v="2025-04-15T00:00:00"/>
    <s v="502LAUGH"/>
    <s v=" 5:05:16 pm"/>
    <s v="4112210U5"/>
    <m/>
    <x v="0"/>
    <s v="Yes"/>
    <x v="16"/>
    <x v="15"/>
    <s v="PMJ7"/>
    <s v="FOONG SEL YI"/>
    <n v="385"/>
    <m/>
    <m/>
    <d v="2025-04-15T00:00:00"/>
    <m/>
    <n v="26"/>
    <n v="10010"/>
    <s v="PE"/>
    <s v="2V960310001"/>
    <n v="0"/>
    <n v="10000"/>
    <n v="10"/>
    <n v="0"/>
    <n v="0"/>
    <n v="0"/>
    <m/>
    <m/>
    <n v="0"/>
    <m/>
    <m/>
    <m/>
    <m/>
    <m/>
    <m/>
    <m/>
    <m/>
    <x v="564"/>
    <x v="38"/>
    <x v="38"/>
    <m/>
    <n v="0"/>
    <n v="0"/>
    <n v="0"/>
    <n v="0"/>
    <n v="0"/>
    <n v="0"/>
    <m/>
    <m/>
    <m/>
    <s v="No"/>
    <s v="W665059"/>
    <n v="0"/>
    <m/>
    <s v="T20198"/>
    <m/>
    <m/>
    <s v="S0363085"/>
  </r>
  <r>
    <x v="760"/>
    <n v="10000"/>
    <n v="10000"/>
    <d v="2025-04-21T00:00:00"/>
    <s v="502LAUGH"/>
    <s v=" 8:38:29 am"/>
    <s v="M0BS890401000"/>
    <m/>
    <x v="0"/>
    <s v="Yes"/>
    <x v="1"/>
    <x v="1"/>
    <s v="PM16"/>
    <s v="TEO KAH JUN"/>
    <n v="625"/>
    <m/>
    <m/>
    <d v="2025-04-15T00:00:00"/>
    <m/>
    <n v="96"/>
    <n v="60000"/>
    <s v="PE"/>
    <s v="70106701-010001"/>
    <n v="0"/>
    <n v="17500"/>
    <n v="42500"/>
    <n v="0"/>
    <n v="0"/>
    <n v="0"/>
    <m/>
    <m/>
    <n v="0"/>
    <m/>
    <m/>
    <m/>
    <m/>
    <m/>
    <m/>
    <m/>
    <m/>
    <x v="565"/>
    <x v="94"/>
    <x v="89"/>
    <m/>
    <n v="0"/>
    <n v="0"/>
    <n v="0"/>
    <n v="0"/>
    <n v="0"/>
    <n v="0"/>
    <m/>
    <m/>
    <m/>
    <s v="No"/>
    <s v="W665061"/>
    <n v="0"/>
    <m/>
    <s v="S19403"/>
    <m/>
    <m/>
    <s v="S0363091"/>
  </r>
  <r>
    <x v="761"/>
    <n v="10000"/>
    <n v="10000"/>
    <d v="2025-04-16T00:00:00"/>
    <s v="502LAUGH"/>
    <d v="1899-12-30T11:17:54"/>
    <s v="U541452040/504040726"/>
    <m/>
    <x v="0"/>
    <s v="Yes"/>
    <x v="28"/>
    <x v="23"/>
    <s v="PM26"/>
    <s v="TAN AIK KEONG"/>
    <n v="5860"/>
    <m/>
    <m/>
    <d v="2025-04-15T00:00:00"/>
    <m/>
    <n v="1"/>
    <n v="5860"/>
    <s v="PE"/>
    <s v="250-5312-000001"/>
    <n v="0"/>
    <n v="2680"/>
    <n v="3180"/>
    <n v="0"/>
    <n v="0"/>
    <n v="0"/>
    <m/>
    <m/>
    <n v="0"/>
    <m/>
    <m/>
    <m/>
    <m/>
    <m/>
    <m/>
    <m/>
    <m/>
    <x v="157"/>
    <x v="29"/>
    <x v="29"/>
    <m/>
    <n v="0"/>
    <n v="0"/>
    <n v="0"/>
    <n v="0"/>
    <n v="0"/>
    <n v="0"/>
    <m/>
    <m/>
    <m/>
    <s v="No"/>
    <s v="W665515"/>
    <n v="0"/>
    <m/>
    <s v="J10025"/>
    <m/>
    <m/>
    <s v="S0363097"/>
  </r>
  <r>
    <x v="762"/>
    <n v="10000"/>
    <n v="10000"/>
    <d v="2025-04-17T00:00:00"/>
    <s v="502LAUGH"/>
    <s v=" 8:41:30 am"/>
    <s v="U541452040/504040726"/>
    <m/>
    <x v="0"/>
    <s v="Yes"/>
    <x v="28"/>
    <x v="23"/>
    <s v="PM26"/>
    <s v="TAN AIK KEONG"/>
    <n v="5860"/>
    <m/>
    <m/>
    <d v="2025-04-15T00:00:00"/>
    <m/>
    <n v="1"/>
    <n v="5860"/>
    <s v="PE"/>
    <s v="250-5312-000001"/>
    <n v="0"/>
    <n v="5360"/>
    <n v="500"/>
    <n v="0"/>
    <n v="0"/>
    <n v="0"/>
    <m/>
    <m/>
    <n v="0"/>
    <m/>
    <m/>
    <m/>
    <m/>
    <m/>
    <m/>
    <m/>
    <m/>
    <x v="157"/>
    <x v="29"/>
    <x v="29"/>
    <m/>
    <n v="0"/>
    <n v="0"/>
    <n v="0"/>
    <n v="0"/>
    <n v="0"/>
    <n v="0"/>
    <m/>
    <m/>
    <m/>
    <s v="No"/>
    <s v="W666003"/>
    <n v="0"/>
    <m/>
    <s v="J10025"/>
    <m/>
    <m/>
    <s v="S0363098"/>
  </r>
  <r>
    <x v="763"/>
    <n v="10000"/>
    <n v="10000"/>
    <d v="2025-04-15T00:00:00"/>
    <s v="502LAUGH"/>
    <d v="1899-12-30T10:15:10"/>
    <s v="3082512U9"/>
    <m/>
    <x v="0"/>
    <s v="Yes"/>
    <x v="7"/>
    <x v="7"/>
    <s v="PM68"/>
    <s v="LEE KIM LIANG"/>
    <n v="100"/>
    <m/>
    <m/>
    <d v="2025-04-15T00:00:00"/>
    <m/>
    <n v="1"/>
    <n v="100"/>
    <s v="PE"/>
    <n v="107142970001"/>
    <n v="0"/>
    <n v="100"/>
    <n v="0"/>
    <n v="0"/>
    <n v="0"/>
    <n v="0"/>
    <m/>
    <m/>
    <n v="0"/>
    <m/>
    <m/>
    <m/>
    <m/>
    <m/>
    <m/>
    <m/>
    <m/>
    <x v="566"/>
    <x v="15"/>
    <x v="15"/>
    <m/>
    <n v="0"/>
    <n v="0"/>
    <n v="0"/>
    <n v="0"/>
    <n v="0"/>
    <n v="0"/>
    <m/>
    <m/>
    <m/>
    <s v="No"/>
    <s v="W665062"/>
    <n v="0"/>
    <m/>
    <s v="I09109"/>
    <m/>
    <m/>
    <s v="S0363100"/>
  </r>
  <r>
    <x v="764"/>
    <n v="10000"/>
    <n v="10000"/>
    <d v="2025-04-15T00:00:00"/>
    <s v="502LAUGH"/>
    <d v="1899-12-30T10:15:10"/>
    <s v="L4005U7005"/>
    <m/>
    <x v="0"/>
    <s v="Yes"/>
    <x v="7"/>
    <x v="7"/>
    <s v="PM68"/>
    <s v="LEE KIM LIANG"/>
    <n v="100"/>
    <m/>
    <m/>
    <d v="2025-04-15T00:00:00"/>
    <m/>
    <n v="1"/>
    <n v="100"/>
    <s v="PE"/>
    <n v="107330780001"/>
    <n v="0"/>
    <n v="100"/>
    <n v="0"/>
    <n v="0"/>
    <n v="0"/>
    <n v="0"/>
    <m/>
    <m/>
    <n v="0"/>
    <m/>
    <m/>
    <m/>
    <m/>
    <m/>
    <m/>
    <m/>
    <m/>
    <x v="567"/>
    <x v="15"/>
    <x v="15"/>
    <m/>
    <n v="0"/>
    <n v="0"/>
    <n v="0"/>
    <n v="0"/>
    <n v="0"/>
    <n v="0"/>
    <m/>
    <m/>
    <m/>
    <s v="No"/>
    <s v="W665063"/>
    <n v="0"/>
    <m/>
    <s v="I09109"/>
    <m/>
    <m/>
    <s v="S0363100"/>
  </r>
  <r>
    <x v="765"/>
    <n v="10000"/>
    <n v="10000"/>
    <d v="2025-04-17T00:00:00"/>
    <s v="502LAUGH"/>
    <s v=" 5:41:35 pm"/>
    <s v="4063565189043/XHX241228030/BYK065 03/XHX24C12A0911"/>
    <m/>
    <x v="0"/>
    <s v="Yes"/>
    <x v="42"/>
    <x v="30"/>
    <s v="PM40"/>
    <s v="NGOI CHUN YONG"/>
    <n v="18572"/>
    <m/>
    <m/>
    <d v="2025-04-15T00:00:00"/>
    <m/>
    <n v="14"/>
    <n v="260008"/>
    <s v="PE"/>
    <n v="86.915900010000001"/>
    <n v="0"/>
    <n v="259500"/>
    <n v="508"/>
    <n v="0"/>
    <n v="0"/>
    <n v="0"/>
    <m/>
    <m/>
    <n v="0"/>
    <m/>
    <m/>
    <m/>
    <m/>
    <m/>
    <m/>
    <m/>
    <m/>
    <x v="495"/>
    <x v="45"/>
    <x v="45"/>
    <m/>
    <n v="0"/>
    <n v="0"/>
    <n v="0"/>
    <n v="0"/>
    <n v="0"/>
    <n v="0"/>
    <m/>
    <m/>
    <m/>
    <s v="No"/>
    <s v="W665254"/>
    <n v="0"/>
    <m/>
    <s v="T20390-PMI"/>
    <m/>
    <m/>
    <s v="S0363128"/>
  </r>
  <r>
    <x v="766"/>
    <n v="10000"/>
    <n v="10000"/>
    <d v="2025-04-16T00:00:00"/>
    <s v="502LAUGH"/>
    <s v=" 8:27:46 am"/>
    <s v="3170S1"/>
    <m/>
    <x v="0"/>
    <s v="Yes"/>
    <x v="16"/>
    <x v="15"/>
    <s v="PMJ7"/>
    <s v="FOONG SEL YI"/>
    <n v="200"/>
    <m/>
    <m/>
    <d v="2025-04-15T00:00:00"/>
    <m/>
    <n v="5"/>
    <n v="1000"/>
    <s v="PE"/>
    <s v="TSMB00366020001"/>
    <n v="0"/>
    <n v="1000"/>
    <n v="0"/>
    <n v="0"/>
    <n v="0"/>
    <n v="0"/>
    <m/>
    <m/>
    <n v="0"/>
    <m/>
    <m/>
    <m/>
    <m/>
    <m/>
    <m/>
    <m/>
    <m/>
    <x v="568"/>
    <x v="8"/>
    <x v="8"/>
    <m/>
    <n v="0"/>
    <n v="0"/>
    <n v="0"/>
    <n v="0"/>
    <n v="0"/>
    <n v="0"/>
    <m/>
    <m/>
    <m/>
    <s v="No"/>
    <s v="W665066"/>
    <n v="0"/>
    <m/>
    <s v="T20104"/>
    <m/>
    <m/>
    <s v="S0363137"/>
  </r>
  <r>
    <x v="767"/>
    <n v="10000"/>
    <n v="10000"/>
    <d v="2025-04-16T00:00:00"/>
    <s v="502LAUGH"/>
    <s v=" 8:37:47 am"/>
    <s v="4149S1"/>
    <m/>
    <x v="0"/>
    <s v="Yes"/>
    <x v="7"/>
    <x v="7"/>
    <s v="PM68"/>
    <s v="LEE KIM LIANG"/>
    <n v="1000"/>
    <m/>
    <m/>
    <d v="2025-04-15T00:00:00"/>
    <m/>
    <n v="1"/>
    <n v="1000"/>
    <s v="PE"/>
    <s v="TSMB00677020001"/>
    <n v="0"/>
    <n v="1000"/>
    <n v="0"/>
    <n v="0"/>
    <n v="0"/>
    <n v="0"/>
    <m/>
    <m/>
    <n v="0"/>
    <m/>
    <m/>
    <m/>
    <m/>
    <m/>
    <m/>
    <m/>
    <m/>
    <x v="569"/>
    <x v="8"/>
    <x v="8"/>
    <m/>
    <n v="0"/>
    <n v="0"/>
    <n v="0"/>
    <n v="0"/>
    <n v="0"/>
    <n v="0"/>
    <m/>
    <m/>
    <m/>
    <s v="No"/>
    <s v="W665067"/>
    <n v="0"/>
    <m/>
    <s v="T20104"/>
    <m/>
    <m/>
    <s v="S0363137"/>
  </r>
  <r>
    <x v="768"/>
    <n v="10000"/>
    <n v="10000"/>
    <d v="2025-04-16T00:00:00"/>
    <s v="502LAUGH"/>
    <s v=" 8:31:03 am"/>
    <s v="4072415U5"/>
    <m/>
    <x v="0"/>
    <s v="Yes"/>
    <x v="16"/>
    <x v="15"/>
    <s v="PMJ7"/>
    <s v="FOONG SEL YI"/>
    <n v="250"/>
    <m/>
    <m/>
    <d v="2025-04-15T00:00:00"/>
    <m/>
    <n v="6"/>
    <n v="1500"/>
    <s v="PE"/>
    <s v="TSQB01148020001"/>
    <n v="0"/>
    <n v="1500"/>
    <n v="0"/>
    <n v="0"/>
    <n v="0"/>
    <n v="0"/>
    <m/>
    <m/>
    <n v="0"/>
    <m/>
    <m/>
    <m/>
    <m/>
    <m/>
    <m/>
    <m/>
    <m/>
    <x v="570"/>
    <x v="8"/>
    <x v="8"/>
    <m/>
    <n v="0"/>
    <n v="0"/>
    <n v="0"/>
    <n v="0"/>
    <n v="0"/>
    <n v="0"/>
    <m/>
    <m/>
    <m/>
    <s v="No"/>
    <s v="W665069"/>
    <n v="0"/>
    <m/>
    <s v="T20104"/>
    <m/>
    <m/>
    <s v="S0363137"/>
  </r>
  <r>
    <x v="769"/>
    <n v="10000"/>
    <n v="10000"/>
    <d v="2025-04-16T00:00:00"/>
    <s v="502LAUGH"/>
    <d v="1899-12-30T11:16:26"/>
    <s v="U4B1852113/L4005U7005"/>
    <m/>
    <x v="0"/>
    <s v="Yes"/>
    <x v="7"/>
    <x v="7"/>
    <s v="PM68"/>
    <s v="LEE KIM LIANG"/>
    <n v="100"/>
    <m/>
    <m/>
    <d v="2025-04-15T00:00:00"/>
    <m/>
    <n v="1"/>
    <n v="100"/>
    <s v="PE"/>
    <s v="7FM019790000001"/>
    <n v="0"/>
    <n v="100"/>
    <n v="0"/>
    <n v="0"/>
    <n v="0"/>
    <n v="0"/>
    <m/>
    <m/>
    <n v="0"/>
    <m/>
    <m/>
    <m/>
    <m/>
    <m/>
    <m/>
    <m/>
    <m/>
    <x v="571"/>
    <x v="8"/>
    <x v="8"/>
    <m/>
    <n v="0"/>
    <n v="0"/>
    <n v="0"/>
    <n v="0"/>
    <n v="0"/>
    <n v="0"/>
    <m/>
    <m/>
    <m/>
    <s v="No"/>
    <s v="W665070"/>
    <n v="0"/>
    <m/>
    <s v="T20104"/>
    <m/>
    <m/>
    <s v="S0363137"/>
  </r>
  <r>
    <x v="770"/>
    <n v="10000"/>
    <n v="10000"/>
    <d v="2025-04-16T00:00:00"/>
    <s v="502LAUGH"/>
    <s v=" 8:27:46 am"/>
    <s v="3170S1"/>
    <m/>
    <x v="0"/>
    <s v="Yes"/>
    <x v="16"/>
    <x v="15"/>
    <s v="PMJ7"/>
    <s v="FOONG SEL YI"/>
    <n v="1800"/>
    <m/>
    <m/>
    <d v="2025-04-15T00:00:00"/>
    <m/>
    <n v="5"/>
    <n v="9000"/>
    <s v="PE"/>
    <s v="TSMB00366020001"/>
    <n v="0"/>
    <n v="9000"/>
    <n v="0"/>
    <n v="0"/>
    <n v="0"/>
    <n v="0"/>
    <m/>
    <m/>
    <n v="0"/>
    <m/>
    <m/>
    <m/>
    <m/>
    <m/>
    <m/>
    <m/>
    <m/>
    <x v="568"/>
    <x v="8"/>
    <x v="8"/>
    <m/>
    <n v="0"/>
    <n v="0"/>
    <n v="0"/>
    <n v="0"/>
    <n v="0"/>
    <n v="0"/>
    <m/>
    <m/>
    <m/>
    <s v="No"/>
    <s v="W664964"/>
    <n v="0"/>
    <m/>
    <s v="T20104"/>
    <m/>
    <m/>
    <s v="PR006408"/>
  </r>
  <r>
    <x v="771"/>
    <n v="10000"/>
    <n v="10000"/>
    <d v="2025-04-15T00:00:00"/>
    <s v="502LAUGH"/>
    <s v=" 2:44:33 pm"/>
    <s v="MOA348281"/>
    <m/>
    <x v="0"/>
    <s v="Yes"/>
    <x v="16"/>
    <x v="15"/>
    <s v="PMJ7"/>
    <s v="FOONG SEL YI"/>
    <n v="250"/>
    <m/>
    <m/>
    <d v="2025-04-15T00:00:00"/>
    <m/>
    <n v="2"/>
    <n v="500"/>
    <s v="PE"/>
    <s v="BLANK-101.6X72.50002"/>
    <n v="0"/>
    <n v="500"/>
    <n v="0"/>
    <n v="0"/>
    <n v="0"/>
    <n v="0"/>
    <m/>
    <m/>
    <n v="0"/>
    <m/>
    <m/>
    <m/>
    <m/>
    <m/>
    <m/>
    <m/>
    <m/>
    <x v="572"/>
    <x v="95"/>
    <x v="90"/>
    <m/>
    <n v="0"/>
    <n v="0"/>
    <n v="0"/>
    <n v="0"/>
    <n v="0"/>
    <n v="0"/>
    <m/>
    <m/>
    <m/>
    <s v="No"/>
    <s v="W665071"/>
    <n v="0"/>
    <m/>
    <s v="S19718-CK"/>
    <m/>
    <m/>
    <s v="S0363140"/>
  </r>
  <r>
    <x v="772"/>
    <n v="10000"/>
    <n v="10000"/>
    <d v="2025-04-16T00:00:00"/>
    <s v="502LAUGH"/>
    <s v=" 8:36:56 am"/>
    <s v="J00WF0611"/>
    <m/>
    <x v="0"/>
    <s v="Yes"/>
    <x v="1"/>
    <x v="1"/>
    <s v="PM16"/>
    <s v="TEO KAH JUN"/>
    <n v="497"/>
    <m/>
    <m/>
    <d v="2025-04-15T00:00:00"/>
    <m/>
    <n v="4"/>
    <n v="1988"/>
    <s v="PE"/>
    <s v="SH25-0327-01160001"/>
    <n v="0"/>
    <n v="1986"/>
    <n v="2"/>
    <n v="0"/>
    <n v="0"/>
    <n v="0"/>
    <m/>
    <m/>
    <n v="0"/>
    <m/>
    <m/>
    <m/>
    <m/>
    <m/>
    <m/>
    <m/>
    <m/>
    <x v="573"/>
    <x v="96"/>
    <x v="91"/>
    <m/>
    <n v="0"/>
    <n v="0"/>
    <n v="0"/>
    <n v="0"/>
    <n v="0"/>
    <n v="0"/>
    <m/>
    <m/>
    <m/>
    <s v="No"/>
    <s v="W665072"/>
    <n v="0"/>
    <m/>
    <s v="S19412"/>
    <m/>
    <m/>
    <s v="S0363158"/>
  </r>
  <r>
    <x v="772"/>
    <n v="10000"/>
    <n v="20000"/>
    <d v="2025-04-16T00:00:00"/>
    <s v="502LAUGH"/>
    <s v=" 8:36:56 am"/>
    <s v="J00WF0611"/>
    <m/>
    <x v="1"/>
    <s v="Yes"/>
    <x v="36"/>
    <x v="27"/>
    <s v="PM87"/>
    <s v="LEE SHIEN WEI"/>
    <n v="1986"/>
    <m/>
    <m/>
    <d v="2025-04-15T00:00:00"/>
    <m/>
    <n v="1"/>
    <n v="1986"/>
    <s v="PE"/>
    <s v="SH25-0327-01160001"/>
    <n v="0"/>
    <n v="1986"/>
    <n v="0"/>
    <n v="0"/>
    <n v="0"/>
    <n v="0"/>
    <m/>
    <m/>
    <n v="0"/>
    <m/>
    <m/>
    <m/>
    <m/>
    <m/>
    <m/>
    <m/>
    <m/>
    <x v="573"/>
    <x v="96"/>
    <x v="91"/>
    <m/>
    <n v="0"/>
    <n v="0"/>
    <n v="0"/>
    <n v="0"/>
    <n v="0"/>
    <n v="0"/>
    <m/>
    <m/>
    <m/>
    <s v="No"/>
    <s v="W665072"/>
    <n v="0"/>
    <m/>
    <s v="S19412"/>
    <m/>
    <m/>
    <s v="S0363158"/>
  </r>
  <r>
    <x v="773"/>
    <n v="10000"/>
    <n v="10000"/>
    <d v="2025-04-16T00:00:00"/>
    <s v="502LAUGH"/>
    <s v=" 3:34:27 pm"/>
    <s v="4103006U5A"/>
    <s v="FSC30839A"/>
    <x v="0"/>
    <s v="No"/>
    <x v="17"/>
    <x v="16"/>
    <s v="PM11"/>
    <s v="TEE MENG CHAI"/>
    <n v="10000"/>
    <m/>
    <m/>
    <d v="2025-04-16T00:00:00"/>
    <m/>
    <n v="6"/>
    <n v="60000"/>
    <s v="PE"/>
    <s v="0B31180 EC C04290001"/>
    <n v="0"/>
    <n v="0"/>
    <n v="0"/>
    <n v="0"/>
    <n v="0"/>
    <n v="0"/>
    <m/>
    <m/>
    <n v="0"/>
    <m/>
    <m/>
    <m/>
    <s v="No"/>
    <n v="0"/>
    <s v="No"/>
    <m/>
    <m/>
    <x v="536"/>
    <x v="65"/>
    <x v="10"/>
    <m/>
    <n v="0"/>
    <n v="0"/>
    <n v="0"/>
    <n v="0"/>
    <n v="0"/>
    <n v="0"/>
    <m/>
    <m/>
    <m/>
    <s v="No"/>
    <m/>
    <m/>
    <m/>
    <s v="I09082-TL"/>
    <m/>
    <m/>
    <s v="H0064885"/>
  </r>
  <r>
    <x v="774"/>
    <n v="10000"/>
    <n v="10000"/>
    <d v="2025-04-22T00:00:00"/>
    <s v="502LAUGH"/>
    <s v=" 8:31:46 am"/>
    <s v="5032702U5/5032630U5"/>
    <s v="FSC30839A"/>
    <x v="0"/>
    <s v="No"/>
    <x v="17"/>
    <x v="16"/>
    <s v="PM11"/>
    <s v="TEE MENG CHAI"/>
    <n v="10000"/>
    <m/>
    <m/>
    <d v="2025-04-16T00:00:00"/>
    <m/>
    <n v="6"/>
    <n v="60000"/>
    <s v="PE"/>
    <s v="0B31180 EC C04290001"/>
    <n v="0"/>
    <n v="0"/>
    <n v="0"/>
    <n v="0"/>
    <n v="0"/>
    <n v="0"/>
    <m/>
    <m/>
    <n v="0"/>
    <m/>
    <m/>
    <m/>
    <s v="No"/>
    <n v="0"/>
    <s v="No"/>
    <m/>
    <m/>
    <x v="536"/>
    <x v="65"/>
    <x v="10"/>
    <m/>
    <n v="0"/>
    <n v="0"/>
    <n v="0"/>
    <n v="0"/>
    <n v="0"/>
    <n v="0"/>
    <m/>
    <m/>
    <m/>
    <s v="No"/>
    <m/>
    <m/>
    <m/>
    <s v="I09082-TL"/>
    <m/>
    <m/>
    <s v="H0064886"/>
  </r>
  <r>
    <x v="775"/>
    <n v="10000"/>
    <n v="10000"/>
    <d v="2025-04-17T00:00:00"/>
    <s v="502LAUGH"/>
    <d v="1899-12-30T12:56:25"/>
    <s v="M0BUE5720"/>
    <s v="FSC30254"/>
    <x v="0"/>
    <s v="No"/>
    <x v="11"/>
    <x v="11"/>
    <s v="PM09"/>
    <s v="PANG JING FULL"/>
    <n v="10000"/>
    <m/>
    <m/>
    <d v="2025-04-16T00:00:00"/>
    <m/>
    <n v="4"/>
    <n v="40000"/>
    <s v="PE"/>
    <s v="L001-773057-00000005"/>
    <n v="0"/>
    <n v="0"/>
    <n v="0"/>
    <n v="0"/>
    <n v="0"/>
    <n v="0"/>
    <m/>
    <m/>
    <n v="0"/>
    <m/>
    <m/>
    <m/>
    <s v="No"/>
    <n v="0"/>
    <s v="No"/>
    <m/>
    <m/>
    <x v="78"/>
    <x v="10"/>
    <x v="10"/>
    <m/>
    <n v="0"/>
    <n v="0"/>
    <n v="0"/>
    <n v="0"/>
    <n v="0"/>
    <n v="0"/>
    <m/>
    <m/>
    <m/>
    <s v="No"/>
    <m/>
    <m/>
    <m/>
    <s v="W23041-TH"/>
    <m/>
    <m/>
    <s v="H0064977"/>
  </r>
  <r>
    <x v="534"/>
    <n v="10000"/>
    <n v="20000"/>
    <d v="2025-05-13T00:00:00"/>
    <s v="502LAUGH"/>
    <s v=" 8:50:18 am"/>
    <s v="10620258104/10620258100"/>
    <s v="FBC30768"/>
    <x v="1"/>
    <s v="No"/>
    <x v="3"/>
    <x v="3"/>
    <s v="PM74"/>
    <s v="YONG CHEE SOON"/>
    <n v="3334"/>
    <m/>
    <m/>
    <d v="2025-04-16T00:00:00"/>
    <m/>
    <n v="66"/>
    <n v="220044"/>
    <s v="PE"/>
    <s v="6ZD21-800010001"/>
    <n v="0"/>
    <n v="0"/>
    <n v="0"/>
    <n v="0"/>
    <n v="0"/>
    <n v="0"/>
    <m/>
    <m/>
    <n v="0"/>
    <m/>
    <m/>
    <m/>
    <s v="No"/>
    <n v="0"/>
    <s v="No"/>
    <m/>
    <m/>
    <x v="153"/>
    <x v="20"/>
    <x v="20"/>
    <m/>
    <n v="0"/>
    <n v="0"/>
    <n v="0"/>
    <n v="0"/>
    <n v="0"/>
    <n v="0"/>
    <m/>
    <m/>
    <m/>
    <s v="No"/>
    <m/>
    <m/>
    <m/>
    <s v="H08031-JIM-M"/>
    <m/>
    <m/>
    <s v="S0362940"/>
  </r>
  <r>
    <x v="535"/>
    <n v="10000"/>
    <n v="20000"/>
    <d v="2025-05-09T00:00:00"/>
    <s v="502LAUGH"/>
    <s v=" 5:39:52 pm"/>
    <n v="10620258101"/>
    <s v="FBC30768"/>
    <x v="1"/>
    <s v="No"/>
    <x v="3"/>
    <x v="3"/>
    <s v="PM74"/>
    <s v="YONG CHEE SOON"/>
    <n v="2713"/>
    <m/>
    <m/>
    <d v="2025-04-16T00:00:00"/>
    <m/>
    <n v="66"/>
    <n v="179058"/>
    <s v="PE"/>
    <s v="3JB26-800010001"/>
    <n v="0"/>
    <n v="0"/>
    <n v="0"/>
    <n v="0"/>
    <n v="0"/>
    <n v="0"/>
    <m/>
    <m/>
    <n v="0"/>
    <m/>
    <m/>
    <m/>
    <s v="No"/>
    <n v="0"/>
    <s v="No"/>
    <m/>
    <m/>
    <x v="140"/>
    <x v="20"/>
    <x v="20"/>
    <m/>
    <n v="0"/>
    <n v="0"/>
    <n v="0"/>
    <n v="0"/>
    <n v="0"/>
    <n v="0"/>
    <m/>
    <m/>
    <m/>
    <s v="No"/>
    <m/>
    <m/>
    <m/>
    <s v="H08031-JIM-M"/>
    <m/>
    <m/>
    <s v="S0362944"/>
  </r>
  <r>
    <x v="776"/>
    <n v="10000"/>
    <n v="10000"/>
    <d v="2025-04-17T00:00:00"/>
    <s v="502LAUGH"/>
    <s v=" 8:38:34 am"/>
    <s v="5032702U5"/>
    <s v="FSC30839A"/>
    <x v="0"/>
    <s v="No"/>
    <x v="17"/>
    <x v="16"/>
    <s v="PM11"/>
    <s v="TEE MENG CHAI"/>
    <n v="8000"/>
    <m/>
    <m/>
    <d v="2025-04-16T00:00:00"/>
    <m/>
    <n v="6"/>
    <n v="48000"/>
    <s v="PE"/>
    <s v="L001-772785-057R0001"/>
    <n v="0"/>
    <n v="0"/>
    <n v="0"/>
    <n v="0"/>
    <n v="0"/>
    <n v="0"/>
    <m/>
    <m/>
    <n v="0"/>
    <m/>
    <m/>
    <m/>
    <s v="No"/>
    <n v="0"/>
    <s v="No"/>
    <m/>
    <m/>
    <x v="574"/>
    <x v="10"/>
    <x v="10"/>
    <m/>
    <n v="0"/>
    <n v="0"/>
    <n v="0"/>
    <n v="0"/>
    <n v="0"/>
    <n v="0"/>
    <m/>
    <m/>
    <m/>
    <s v="No"/>
    <m/>
    <m/>
    <m/>
    <s v="W23041-TH"/>
    <m/>
    <m/>
    <s v="H0065004"/>
  </r>
  <r>
    <x v="777"/>
    <n v="10000"/>
    <n v="10000"/>
    <d v="2025-05-08T00:00:00"/>
    <s v="502LAUGH"/>
    <s v=" 8:39:31 am"/>
    <s v="10620258011/10620258005/10620258006"/>
    <s v="FBC30652"/>
    <x v="0"/>
    <s v="No"/>
    <x v="1"/>
    <x v="1"/>
    <s v="PM16"/>
    <s v="TEO KAH JUN"/>
    <n v="4108"/>
    <m/>
    <m/>
    <d v="2025-04-16T00:00:00"/>
    <m/>
    <n v="28"/>
    <n v="115024"/>
    <s v="PE"/>
    <s v="N9J92-80007-FT0001"/>
    <n v="0"/>
    <n v="0"/>
    <n v="0"/>
    <n v="0"/>
    <n v="0"/>
    <n v="0"/>
    <m/>
    <m/>
    <n v="0"/>
    <m/>
    <m/>
    <m/>
    <s v="No"/>
    <n v="0"/>
    <s v="No"/>
    <m/>
    <m/>
    <x v="575"/>
    <x v="20"/>
    <x v="20"/>
    <m/>
    <n v="0"/>
    <n v="0"/>
    <n v="0"/>
    <n v="0"/>
    <n v="0"/>
    <n v="0"/>
    <m/>
    <m/>
    <m/>
    <s v="No"/>
    <m/>
    <m/>
    <m/>
    <s v="H08031-JIM-M"/>
    <m/>
    <m/>
    <s v="S0363205"/>
  </r>
  <r>
    <x v="778"/>
    <n v="10000"/>
    <n v="10000"/>
    <d v="2025-05-08T00:00:00"/>
    <s v="502LAUGH"/>
    <s v=" 8:36:36 am"/>
    <s v="10620258011/10620258005/10620258006"/>
    <s v="FBC30652"/>
    <x v="0"/>
    <s v="No"/>
    <x v="1"/>
    <x v="1"/>
    <s v="PM16"/>
    <s v="TEO KAH JUN"/>
    <n v="4108"/>
    <m/>
    <m/>
    <d v="2025-04-16T00:00:00"/>
    <m/>
    <n v="28"/>
    <n v="115024"/>
    <s v="PE"/>
    <s v="F6U62-80030-FT0001"/>
    <n v="0"/>
    <n v="0"/>
    <n v="0"/>
    <n v="0"/>
    <n v="0"/>
    <n v="0"/>
    <m/>
    <m/>
    <n v="0"/>
    <m/>
    <m/>
    <m/>
    <s v="No"/>
    <n v="0"/>
    <s v="No"/>
    <m/>
    <m/>
    <x v="154"/>
    <x v="20"/>
    <x v="20"/>
    <m/>
    <n v="0"/>
    <n v="0"/>
    <n v="0"/>
    <n v="0"/>
    <n v="0"/>
    <n v="0"/>
    <m/>
    <m/>
    <m/>
    <s v="No"/>
    <m/>
    <m/>
    <m/>
    <s v="H08031-JIM-M"/>
    <m/>
    <m/>
    <s v="S0363210"/>
  </r>
  <r>
    <x v="779"/>
    <n v="10000"/>
    <n v="10000"/>
    <d v="2025-05-08T00:00:00"/>
    <s v="502LAUGH"/>
    <s v=" 8:35:40 am"/>
    <s v="10620258011/10620258005/10620258006"/>
    <s v="FBC30652"/>
    <x v="0"/>
    <s v="No"/>
    <x v="1"/>
    <x v="1"/>
    <s v="PM16"/>
    <s v="TEO KAH JUN"/>
    <n v="4108"/>
    <m/>
    <m/>
    <d v="2025-04-16T00:00:00"/>
    <m/>
    <n v="56"/>
    <n v="230048"/>
    <s v="PE"/>
    <s v="N9J90-80007-FT0001"/>
    <n v="0"/>
    <n v="0"/>
    <n v="0"/>
    <n v="0"/>
    <n v="0"/>
    <n v="0"/>
    <m/>
    <m/>
    <n v="0"/>
    <m/>
    <m/>
    <m/>
    <s v="No"/>
    <n v="0"/>
    <s v="No"/>
    <m/>
    <m/>
    <x v="576"/>
    <x v="20"/>
    <x v="20"/>
    <m/>
    <n v="0"/>
    <n v="0"/>
    <n v="0"/>
    <n v="0"/>
    <n v="0"/>
    <n v="0"/>
    <m/>
    <m/>
    <m/>
    <s v="No"/>
    <m/>
    <m/>
    <m/>
    <s v="H08031-JIM-M"/>
    <m/>
    <m/>
    <s v="S0363211"/>
  </r>
  <r>
    <x v="780"/>
    <n v="10000"/>
    <n v="10000"/>
    <d v="2025-05-09T00:00:00"/>
    <s v="502LAUGH"/>
    <d v="1899-12-30T11:00:07"/>
    <s v="10620258011/10620258005/10620258006"/>
    <s v="FBC30652"/>
    <x v="0"/>
    <s v="No"/>
    <x v="1"/>
    <x v="1"/>
    <s v="PM16"/>
    <s v="TEO KAH JUN"/>
    <n v="4108"/>
    <m/>
    <m/>
    <d v="2025-04-16T00:00:00"/>
    <m/>
    <n v="28"/>
    <n v="115024"/>
    <s v="PE"/>
    <s v="N9K02-80017-FT0001"/>
    <n v="0"/>
    <n v="0"/>
    <n v="0"/>
    <n v="0"/>
    <n v="0"/>
    <n v="0"/>
    <m/>
    <m/>
    <n v="0"/>
    <m/>
    <m/>
    <m/>
    <s v="No"/>
    <n v="0"/>
    <s v="No"/>
    <m/>
    <m/>
    <x v="255"/>
    <x v="20"/>
    <x v="20"/>
    <m/>
    <n v="0"/>
    <n v="0"/>
    <n v="0"/>
    <n v="0"/>
    <n v="0"/>
    <n v="0"/>
    <m/>
    <m/>
    <m/>
    <s v="No"/>
    <m/>
    <m/>
    <m/>
    <s v="H08031-JIM-M"/>
    <m/>
    <m/>
    <s v="S0363212"/>
  </r>
  <r>
    <x v="781"/>
    <n v="10000"/>
    <n v="10000"/>
    <d v="2025-05-08T00:00:00"/>
    <s v="502LAUGH"/>
    <s v=" 8:40:28 am"/>
    <s v="10620258011/10620258005/10620258006"/>
    <s v="FBC30652"/>
    <x v="0"/>
    <s v="No"/>
    <x v="1"/>
    <x v="1"/>
    <s v="PM16"/>
    <s v="TEO KAH JUN"/>
    <n v="4108"/>
    <m/>
    <m/>
    <d v="2025-04-16T00:00:00"/>
    <m/>
    <n v="56"/>
    <n v="230048"/>
    <s v="PE"/>
    <s v="3YM79-80005-FT0001"/>
    <n v="0"/>
    <n v="0"/>
    <n v="0"/>
    <n v="0"/>
    <n v="0"/>
    <n v="0"/>
    <m/>
    <m/>
    <n v="0"/>
    <m/>
    <m/>
    <m/>
    <s v="No"/>
    <n v="0"/>
    <s v="No"/>
    <m/>
    <m/>
    <x v="108"/>
    <x v="20"/>
    <x v="20"/>
    <m/>
    <n v="0"/>
    <n v="0"/>
    <n v="0"/>
    <n v="0"/>
    <n v="0"/>
    <n v="0"/>
    <m/>
    <m/>
    <m/>
    <s v="No"/>
    <m/>
    <m/>
    <m/>
    <s v="H08031-JIM-M"/>
    <m/>
    <m/>
    <s v="S0363214"/>
  </r>
  <r>
    <x v="782"/>
    <n v="10000"/>
    <n v="10000"/>
    <d v="2025-05-08T00:00:00"/>
    <s v="502LAUGH"/>
    <s v=" 8:34:37 am"/>
    <s v="10620258011/10620258005/10620258006"/>
    <s v="FBC30652"/>
    <x v="0"/>
    <s v="No"/>
    <x v="1"/>
    <x v="1"/>
    <s v="PM16"/>
    <s v="TEO KAH JUN"/>
    <n v="4108"/>
    <m/>
    <m/>
    <d v="2025-04-16T00:00:00"/>
    <m/>
    <n v="28"/>
    <n v="115024"/>
    <s v="PE"/>
    <s v="CH561-80123-FT0001"/>
    <n v="0"/>
    <n v="0"/>
    <n v="0"/>
    <n v="0"/>
    <n v="0"/>
    <n v="0"/>
    <m/>
    <m/>
    <n v="0"/>
    <m/>
    <m/>
    <m/>
    <s v="No"/>
    <n v="0"/>
    <s v="No"/>
    <m/>
    <m/>
    <x v="577"/>
    <x v="20"/>
    <x v="20"/>
    <m/>
    <n v="0"/>
    <n v="0"/>
    <n v="0"/>
    <n v="0"/>
    <n v="0"/>
    <n v="0"/>
    <m/>
    <m/>
    <m/>
    <s v="No"/>
    <m/>
    <m/>
    <m/>
    <s v="H08031-JIM-M"/>
    <m/>
    <m/>
    <s v="S0363219"/>
  </r>
  <r>
    <x v="783"/>
    <n v="10000"/>
    <n v="10000"/>
    <d v="2025-05-08T00:00:00"/>
    <s v="502LAUGH"/>
    <s v=" 8:38:31 am"/>
    <s v="10620258011/10620258005/10620258006"/>
    <s v="FBC30652"/>
    <x v="0"/>
    <s v="No"/>
    <x v="1"/>
    <x v="1"/>
    <s v="PM16"/>
    <s v="TEO KAH JUN"/>
    <n v="4108"/>
    <m/>
    <m/>
    <d v="2025-04-16T00:00:00"/>
    <m/>
    <n v="28"/>
    <n v="115024"/>
    <s v="PE"/>
    <s v="N9K06-80021-FT0001"/>
    <n v="0"/>
    <n v="0"/>
    <n v="0"/>
    <n v="0"/>
    <n v="0"/>
    <n v="0"/>
    <m/>
    <m/>
    <n v="0"/>
    <m/>
    <m/>
    <m/>
    <s v="No"/>
    <n v="0"/>
    <s v="No"/>
    <m/>
    <m/>
    <x v="256"/>
    <x v="20"/>
    <x v="20"/>
    <m/>
    <n v="0"/>
    <n v="0"/>
    <n v="0"/>
    <n v="0"/>
    <n v="0"/>
    <n v="0"/>
    <m/>
    <m/>
    <m/>
    <s v="No"/>
    <m/>
    <m/>
    <m/>
    <s v="H08031-JIM-M"/>
    <m/>
    <m/>
    <s v="S0363220"/>
  </r>
  <r>
    <x v="784"/>
    <n v="10000"/>
    <n v="10000"/>
    <d v="2025-05-08T00:00:00"/>
    <s v="502LAUGH"/>
    <s v=" 8:37:36 am"/>
    <s v="10620258011/10620258005/10620258006"/>
    <s v="FBC30652"/>
    <x v="0"/>
    <s v="No"/>
    <x v="1"/>
    <x v="1"/>
    <s v="PM16"/>
    <s v="TEO KAH JUN"/>
    <n v="4108"/>
    <m/>
    <m/>
    <d v="2025-04-16T00:00:00"/>
    <m/>
    <n v="28"/>
    <n v="115024"/>
    <s v="PE"/>
    <s v="T6N04-80018-FT0001"/>
    <n v="0"/>
    <n v="0"/>
    <n v="0"/>
    <n v="0"/>
    <n v="0"/>
    <n v="0"/>
    <m/>
    <m/>
    <n v="0"/>
    <m/>
    <m/>
    <m/>
    <s v="No"/>
    <n v="0"/>
    <s v="No"/>
    <m/>
    <m/>
    <x v="578"/>
    <x v="20"/>
    <x v="20"/>
    <m/>
    <n v="0"/>
    <n v="0"/>
    <n v="0"/>
    <n v="0"/>
    <n v="0"/>
    <n v="0"/>
    <m/>
    <m/>
    <m/>
    <s v="No"/>
    <m/>
    <m/>
    <m/>
    <s v="H08031-JIM-M"/>
    <m/>
    <m/>
    <s v="S0363221"/>
  </r>
  <r>
    <x v="785"/>
    <n v="10000"/>
    <n v="10000"/>
    <d v="2025-05-08T00:00:00"/>
    <s v="502LAUGH"/>
    <s v=" 8:41:26 am"/>
    <s v="10620258011/10620258005/10620258006"/>
    <s v="FBC30652"/>
    <x v="0"/>
    <s v="No"/>
    <x v="1"/>
    <x v="1"/>
    <s v="PM16"/>
    <s v="TEO KAH JUN"/>
    <n v="4108"/>
    <m/>
    <m/>
    <d v="2025-04-16T00:00:00"/>
    <m/>
    <n v="28"/>
    <n v="115024"/>
    <s v="PE"/>
    <s v="T6N02-80020-FT0001"/>
    <n v="0"/>
    <n v="0"/>
    <n v="0"/>
    <n v="0"/>
    <n v="0"/>
    <n v="0"/>
    <m/>
    <m/>
    <n v="0"/>
    <m/>
    <m/>
    <m/>
    <s v="No"/>
    <n v="0"/>
    <s v="No"/>
    <m/>
    <m/>
    <x v="79"/>
    <x v="20"/>
    <x v="20"/>
    <m/>
    <n v="0"/>
    <n v="0"/>
    <n v="0"/>
    <n v="0"/>
    <n v="0"/>
    <n v="0"/>
    <m/>
    <m/>
    <m/>
    <s v="No"/>
    <m/>
    <m/>
    <m/>
    <s v="H08031-JIM-M"/>
    <m/>
    <m/>
    <s v="S0363227"/>
  </r>
  <r>
    <x v="470"/>
    <n v="10000"/>
    <n v="30000"/>
    <d v="2025-04-23T00:00:00"/>
    <s v="502LAUGH"/>
    <s v=" 9:35:51 am"/>
    <s v="BZC064-09"/>
    <m/>
    <x v="1"/>
    <s v="Yes"/>
    <x v="45"/>
    <x v="28"/>
    <s v="QC04"/>
    <s v="YANG TONGJING"/>
    <n v="43334"/>
    <m/>
    <m/>
    <d v="2025-04-16T00:00:00"/>
    <m/>
    <n v="6"/>
    <n v="260004"/>
    <s v="PE"/>
    <s v="KT-200-W0001"/>
    <n v="0"/>
    <n v="260002"/>
    <n v="2"/>
    <n v="0"/>
    <n v="0"/>
    <n v="0"/>
    <m/>
    <m/>
    <n v="0"/>
    <m/>
    <m/>
    <m/>
    <m/>
    <m/>
    <m/>
    <m/>
    <m/>
    <x v="363"/>
    <x v="25"/>
    <x v="25"/>
    <m/>
    <n v="0"/>
    <n v="0"/>
    <n v="0"/>
    <n v="0"/>
    <n v="0"/>
    <n v="0"/>
    <m/>
    <m/>
    <m/>
    <s v="No"/>
    <s v="W665397"/>
    <n v="0"/>
    <m/>
    <s v="E05203"/>
    <m/>
    <m/>
    <s v="S0348831"/>
  </r>
  <r>
    <x v="786"/>
    <n v="10000"/>
    <n v="10000"/>
    <d v="2025-04-22T00:00:00"/>
    <s v="502LAUGH"/>
    <s v=" 8:38:45 am"/>
    <n v="402160895"/>
    <m/>
    <x v="0"/>
    <s v="Yes"/>
    <x v="37"/>
    <x v="12"/>
    <s v="PS84"/>
    <s v="YIP WENG FAI"/>
    <n v="26000"/>
    <m/>
    <m/>
    <d v="2025-04-16T00:00:00"/>
    <m/>
    <n v="1"/>
    <n v="26000"/>
    <s v="PE"/>
    <s v="NSI-0020001"/>
    <n v="0"/>
    <n v="26000"/>
    <n v="0"/>
    <n v="0"/>
    <n v="0"/>
    <n v="0"/>
    <m/>
    <m/>
    <n v="0"/>
    <m/>
    <m/>
    <m/>
    <m/>
    <m/>
    <m/>
    <m/>
    <m/>
    <x v="579"/>
    <x v="38"/>
    <x v="38"/>
    <m/>
    <n v="0"/>
    <n v="0"/>
    <n v="0"/>
    <n v="0"/>
    <n v="0"/>
    <n v="0"/>
    <m/>
    <m/>
    <m/>
    <s v="No"/>
    <s v="W665275"/>
    <n v="0"/>
    <m/>
    <s v="T20198"/>
    <m/>
    <m/>
    <s v="S0360738"/>
  </r>
  <r>
    <x v="540"/>
    <n v="20000"/>
    <n v="20000"/>
    <d v="2025-04-22T00:00:00"/>
    <s v="502LAUGH"/>
    <s v=" 9:15:14 am"/>
    <s v="1010831/80117500/XHX24911A1407/XHX2410261104/W02024/5285"/>
    <m/>
    <x v="0"/>
    <s v="Yes"/>
    <x v="5"/>
    <x v="5"/>
    <s v="PM55"/>
    <s v="CHAN SAU PENG"/>
    <n v="26260"/>
    <m/>
    <m/>
    <d v="2025-04-16T00:00:00"/>
    <m/>
    <n v="8"/>
    <n v="210080"/>
    <s v="PE"/>
    <s v="MT273730001"/>
    <n v="0"/>
    <n v="210080"/>
    <n v="0"/>
    <n v="0"/>
    <n v="0"/>
    <n v="0"/>
    <m/>
    <m/>
    <n v="0"/>
    <m/>
    <m/>
    <m/>
    <m/>
    <m/>
    <m/>
    <m/>
    <m/>
    <x v="6"/>
    <x v="4"/>
    <x v="4"/>
    <m/>
    <n v="0"/>
    <n v="0"/>
    <n v="0"/>
    <n v="0"/>
    <n v="0"/>
    <n v="0"/>
    <m/>
    <m/>
    <m/>
    <s v="No"/>
    <s v="W665410"/>
    <n v="0"/>
    <m/>
    <s v="Z26002"/>
    <m/>
    <m/>
    <s v="S0360897"/>
  </r>
  <r>
    <x v="729"/>
    <n v="10000"/>
    <n v="20000"/>
    <d v="2025-04-16T00:00:00"/>
    <s v="502LAUGH"/>
    <s v=" 3:14:27 pm"/>
    <n v="402160695"/>
    <m/>
    <x v="0"/>
    <s v="Yes"/>
    <x v="37"/>
    <x v="12"/>
    <s v="PS84"/>
    <s v="YIP WENG FAI"/>
    <n v="6000"/>
    <m/>
    <m/>
    <d v="2025-04-16T00:00:00"/>
    <m/>
    <n v="1"/>
    <n v="6000"/>
    <s v="PE"/>
    <s v="PAPER SEPARATOR 0001"/>
    <n v="0"/>
    <n v="6000"/>
    <n v="0"/>
    <n v="0"/>
    <n v="0"/>
    <n v="0"/>
    <m/>
    <m/>
    <n v="0"/>
    <m/>
    <m/>
    <m/>
    <m/>
    <m/>
    <m/>
    <m/>
    <m/>
    <x v="540"/>
    <x v="38"/>
    <x v="38"/>
    <m/>
    <n v="0"/>
    <n v="0"/>
    <n v="0"/>
    <n v="0"/>
    <n v="0"/>
    <n v="0"/>
    <m/>
    <m/>
    <m/>
    <s v="No"/>
    <s v="W664995"/>
    <n v="0"/>
    <m/>
    <s v="T20198"/>
    <m/>
    <m/>
    <s v="S0361557"/>
  </r>
  <r>
    <x v="787"/>
    <n v="10000"/>
    <n v="20000"/>
    <d v="2025-04-28T00:00:00"/>
    <s v="502LAUGH"/>
    <s v=" 5:20:47 pm"/>
    <n v="10656256089"/>
    <m/>
    <x v="1"/>
    <s v="Yes"/>
    <x v="3"/>
    <x v="3"/>
    <s v="PM74"/>
    <s v="YONG CHEE SOON"/>
    <n v="1278"/>
    <m/>
    <m/>
    <d v="2025-04-16T00:00:00"/>
    <m/>
    <n v="88"/>
    <n v="112464"/>
    <s v="PE"/>
    <s v="3YM61-80017-FT0001"/>
    <n v="0"/>
    <n v="1060000"/>
    <n v="-947536"/>
    <n v="0"/>
    <n v="0"/>
    <n v="0"/>
    <m/>
    <m/>
    <n v="0"/>
    <m/>
    <m/>
    <m/>
    <m/>
    <m/>
    <m/>
    <m/>
    <m/>
    <x v="258"/>
    <x v="20"/>
    <x v="20"/>
    <m/>
    <n v="0"/>
    <n v="0"/>
    <n v="0"/>
    <n v="0"/>
    <n v="0"/>
    <n v="0"/>
    <m/>
    <m/>
    <m/>
    <s v="No"/>
    <s v="W665920"/>
    <n v="0"/>
    <m/>
    <s v="H08031-JIM-M"/>
    <m/>
    <m/>
    <s v="S0361911"/>
  </r>
  <r>
    <x v="332"/>
    <n v="10000"/>
    <n v="30000"/>
    <d v="2025-04-16T00:00:00"/>
    <s v="502LAUGH"/>
    <s v=" 4:44:39 pm"/>
    <n v="10620258106"/>
    <m/>
    <x v="2"/>
    <s v="Yes"/>
    <x v="35"/>
    <x v="19"/>
    <s v="QM78"/>
    <s v="WONG SEAU JIN"/>
    <n v="12728"/>
    <m/>
    <m/>
    <d v="2025-04-16T00:00:00"/>
    <m/>
    <n v="11"/>
    <n v="140008"/>
    <s v="PE"/>
    <s v="6ZD61-800010001"/>
    <n v="0"/>
    <n v="140000"/>
    <n v="8"/>
    <n v="0"/>
    <n v="0"/>
    <n v="0"/>
    <m/>
    <m/>
    <n v="0"/>
    <m/>
    <m/>
    <m/>
    <m/>
    <m/>
    <m/>
    <m/>
    <m/>
    <x v="33"/>
    <x v="20"/>
    <x v="20"/>
    <m/>
    <n v="0"/>
    <n v="0"/>
    <n v="0"/>
    <n v="0"/>
    <n v="0"/>
    <n v="0"/>
    <m/>
    <m/>
    <m/>
    <s v="No"/>
    <s v="W665182"/>
    <n v="0"/>
    <m/>
    <s v="H08031-JIM-M"/>
    <m/>
    <m/>
    <s v="S0361959"/>
  </r>
  <r>
    <x v="788"/>
    <n v="10000"/>
    <n v="10000"/>
    <d v="2025-04-17T00:00:00"/>
    <s v="502LAUGH"/>
    <s v=" 5:03:27 pm"/>
    <s v="M0BFL2381"/>
    <m/>
    <x v="0"/>
    <s v="Yes"/>
    <x v="8"/>
    <x v="8"/>
    <s v="PM84"/>
    <s v="TAN TAI TOH"/>
    <n v="2750"/>
    <m/>
    <m/>
    <d v="2025-04-16T00:00:00"/>
    <m/>
    <n v="16"/>
    <n v="44000"/>
    <s v="PE"/>
    <s v="714370207-ADS1360001"/>
    <n v="0"/>
    <n v="40000"/>
    <n v="4000"/>
    <n v="0"/>
    <n v="0"/>
    <n v="0"/>
    <m/>
    <m/>
    <n v="0"/>
    <m/>
    <m/>
    <m/>
    <m/>
    <m/>
    <m/>
    <m/>
    <m/>
    <x v="580"/>
    <x v="14"/>
    <x v="14"/>
    <m/>
    <n v="0"/>
    <n v="0"/>
    <n v="0"/>
    <n v="0"/>
    <n v="0"/>
    <n v="0"/>
    <m/>
    <m/>
    <m/>
    <s v="No"/>
    <s v="W665183"/>
    <n v="0"/>
    <m/>
    <s v="S19081-TH"/>
    <m/>
    <m/>
    <s v="H0064894"/>
  </r>
  <r>
    <x v="789"/>
    <n v="10000"/>
    <n v="20000"/>
    <d v="2025-04-17T00:00:00"/>
    <s v="502LAUGH"/>
    <s v=" 8:35:38 am"/>
    <s v="M0BSI12311000"/>
    <m/>
    <x v="1"/>
    <s v="Yes"/>
    <x v="9"/>
    <x v="9"/>
    <s v="PM30"/>
    <s v="OH KIAN YUAN"/>
    <n v="1500"/>
    <m/>
    <m/>
    <d v="2025-04-16T00:00:00"/>
    <m/>
    <n v="2"/>
    <n v="3000"/>
    <s v="PE"/>
    <s v="10055929001 REVA0001"/>
    <n v="0"/>
    <n v="1020"/>
    <n v="1980"/>
    <n v="0"/>
    <n v="0"/>
    <n v="0"/>
    <m/>
    <m/>
    <n v="0"/>
    <m/>
    <m/>
    <m/>
    <m/>
    <m/>
    <m/>
    <m/>
    <m/>
    <x v="581"/>
    <x v="17"/>
    <x v="17"/>
    <m/>
    <n v="0"/>
    <n v="0"/>
    <n v="0"/>
    <n v="0"/>
    <n v="0"/>
    <n v="0"/>
    <m/>
    <m/>
    <m/>
    <s v="No"/>
    <s v="W665005"/>
    <n v="0"/>
    <m/>
    <s v="E05166-JAPAC"/>
    <m/>
    <m/>
    <s v="S0361973"/>
  </r>
  <r>
    <x v="790"/>
    <n v="10000"/>
    <n v="10000"/>
    <d v="2025-04-16T00:00:00"/>
    <s v="502LAUGH"/>
    <s v=" 4:40:17 pm"/>
    <s v="M0BUF4262"/>
    <m/>
    <x v="0"/>
    <s v="Yes"/>
    <x v="39"/>
    <x v="20"/>
    <s v="PS70"/>
    <s v="YEO WOO KEONG"/>
    <n v="9000"/>
    <m/>
    <m/>
    <d v="2025-04-16T00:00:00"/>
    <m/>
    <n v="4"/>
    <n v="36000"/>
    <s v="PE"/>
    <s v="202659400 REVA0001"/>
    <n v="0"/>
    <n v="36000"/>
    <n v="0"/>
    <n v="0"/>
    <n v="0"/>
    <n v="0"/>
    <m/>
    <m/>
    <n v="0"/>
    <m/>
    <m/>
    <m/>
    <m/>
    <m/>
    <m/>
    <m/>
    <m/>
    <x v="582"/>
    <x v="23"/>
    <x v="23"/>
    <m/>
    <n v="0"/>
    <n v="0"/>
    <n v="0"/>
    <n v="0"/>
    <n v="0"/>
    <n v="0"/>
    <m/>
    <m/>
    <m/>
    <s v="No"/>
    <s v="W665188"/>
    <n v="0"/>
    <m/>
    <s v="S19314"/>
    <m/>
    <m/>
    <s v="H0064903"/>
  </r>
  <r>
    <x v="791"/>
    <n v="10000"/>
    <n v="10000"/>
    <d v="2025-04-17T00:00:00"/>
    <s v="502LAUGH"/>
    <s v=" 5:03:27 pm"/>
    <s v="M0BFL2381"/>
    <m/>
    <x v="0"/>
    <s v="Yes"/>
    <x v="8"/>
    <x v="8"/>
    <s v="PM84"/>
    <s v="TAN TAI TOH"/>
    <n v="5500"/>
    <m/>
    <m/>
    <d v="2025-04-16T00:00:00"/>
    <m/>
    <n v="16"/>
    <n v="88000"/>
    <s v="PE"/>
    <s v="714370207-ADS1360001"/>
    <n v="0"/>
    <n v="80000"/>
    <n v="8000"/>
    <n v="0"/>
    <n v="0"/>
    <n v="0"/>
    <m/>
    <m/>
    <n v="0"/>
    <m/>
    <m/>
    <m/>
    <m/>
    <m/>
    <m/>
    <m/>
    <m/>
    <x v="580"/>
    <x v="23"/>
    <x v="23"/>
    <m/>
    <n v="0"/>
    <n v="0"/>
    <n v="0"/>
    <n v="0"/>
    <n v="0"/>
    <n v="0"/>
    <m/>
    <m/>
    <m/>
    <s v="No"/>
    <s v="W665189"/>
    <n v="0"/>
    <m/>
    <s v="S19314"/>
    <m/>
    <m/>
    <s v="H0064909"/>
  </r>
  <r>
    <x v="792"/>
    <n v="10000"/>
    <n v="10000"/>
    <d v="2025-04-16T00:00:00"/>
    <s v="502LAUGH"/>
    <d v="1899-12-30T11:16:54"/>
    <s v="4092S1"/>
    <m/>
    <x v="0"/>
    <s v="Yes"/>
    <x v="8"/>
    <x v="8"/>
    <s v="PM84"/>
    <s v="TAN TAI TOH"/>
    <n v="3000"/>
    <m/>
    <m/>
    <d v="2025-04-16T00:00:00"/>
    <m/>
    <n v="1"/>
    <n v="3000"/>
    <s v="PE"/>
    <n v="10100070001"/>
    <n v="0"/>
    <n v="3000"/>
    <n v="0"/>
    <n v="0"/>
    <n v="0"/>
    <n v="0"/>
    <m/>
    <m/>
    <n v="0"/>
    <m/>
    <m/>
    <m/>
    <m/>
    <m/>
    <m/>
    <m/>
    <m/>
    <x v="583"/>
    <x v="61"/>
    <x v="61"/>
    <m/>
    <n v="0"/>
    <n v="0"/>
    <n v="0"/>
    <n v="0"/>
    <n v="0"/>
    <n v="0"/>
    <m/>
    <m/>
    <m/>
    <s v="No"/>
    <s v="W665009"/>
    <n v="0"/>
    <m/>
    <s v="E05156"/>
    <m/>
    <m/>
    <s v="S0362035"/>
  </r>
  <r>
    <x v="383"/>
    <n v="10000"/>
    <n v="30000"/>
    <d v="2025-04-16T00:00:00"/>
    <s v="502LAUGH"/>
    <s v=" 4:49:50 pm"/>
    <n v="10620258103"/>
    <m/>
    <x v="2"/>
    <s v="Yes"/>
    <x v="35"/>
    <x v="19"/>
    <s v="QM78"/>
    <s v="WONG SEAU JIN"/>
    <n v="7273"/>
    <m/>
    <m/>
    <d v="2025-04-16T00:00:00"/>
    <m/>
    <n v="11"/>
    <n v="80003"/>
    <s v="PE"/>
    <s v="6ZD61-800010001"/>
    <n v="0"/>
    <n v="80000"/>
    <n v="3"/>
    <n v="0"/>
    <n v="0"/>
    <n v="0"/>
    <m/>
    <m/>
    <n v="0"/>
    <m/>
    <m/>
    <m/>
    <m/>
    <m/>
    <m/>
    <m/>
    <m/>
    <x v="33"/>
    <x v="20"/>
    <x v="20"/>
    <m/>
    <n v="0"/>
    <n v="0"/>
    <n v="0"/>
    <n v="0"/>
    <n v="0"/>
    <n v="0"/>
    <m/>
    <m/>
    <m/>
    <s v="No"/>
    <s v="W665192"/>
    <n v="0"/>
    <m/>
    <s v="H08031-JIM-M"/>
    <m/>
    <m/>
    <s v="S0362371"/>
  </r>
  <r>
    <x v="609"/>
    <n v="10000"/>
    <n v="30000"/>
    <d v="2025-04-22T00:00:00"/>
    <s v="502LAUGH"/>
    <s v=" 8:54:12 am"/>
    <n v="59469"/>
    <m/>
    <x v="0"/>
    <s v="Yes"/>
    <x v="2"/>
    <x v="2"/>
    <s v="PM59"/>
    <s v="VOON CHAN PIN"/>
    <n v="84022"/>
    <m/>
    <m/>
    <d v="2025-04-16T00:00:00"/>
    <m/>
    <n v="12"/>
    <n v="1008264"/>
    <s v="PE"/>
    <s v="MT-1000407-902RE0005"/>
    <n v="0"/>
    <n v="494941"/>
    <n v="513323"/>
    <n v="0"/>
    <n v="0"/>
    <n v="0"/>
    <m/>
    <m/>
    <n v="0"/>
    <m/>
    <m/>
    <m/>
    <m/>
    <m/>
    <m/>
    <m/>
    <m/>
    <x v="464"/>
    <x v="4"/>
    <x v="4"/>
    <m/>
    <n v="0"/>
    <n v="0"/>
    <n v="0"/>
    <n v="0"/>
    <n v="0"/>
    <n v="0"/>
    <m/>
    <m/>
    <m/>
    <s v="No"/>
    <s v="W665194"/>
    <n v="0"/>
    <m/>
    <s v="Z26002"/>
    <m/>
    <m/>
    <s v="S0362382"/>
  </r>
  <r>
    <x v="609"/>
    <n v="10000"/>
    <n v="40000"/>
    <d v="2025-04-22T00:00:00"/>
    <s v="502LAUGH"/>
    <s v=" 8:54:12 am"/>
    <n v="59469"/>
    <m/>
    <x v="0"/>
    <s v="Yes"/>
    <x v="2"/>
    <x v="4"/>
    <s v="PM18"/>
    <s v="LAI CHIN YANG"/>
    <n v="45750"/>
    <m/>
    <m/>
    <d v="2025-04-16T00:00:00"/>
    <m/>
    <n v="12"/>
    <n v="549000"/>
    <s v="PE"/>
    <s v="MT-1000407-902RE0005"/>
    <n v="0"/>
    <n v="269496"/>
    <n v="279504"/>
    <n v="0"/>
    <n v="0"/>
    <n v="0"/>
    <m/>
    <m/>
    <n v="0"/>
    <m/>
    <m/>
    <m/>
    <m/>
    <m/>
    <m/>
    <m/>
    <m/>
    <x v="464"/>
    <x v="4"/>
    <x v="4"/>
    <m/>
    <n v="0"/>
    <n v="0"/>
    <n v="0"/>
    <n v="0"/>
    <n v="0"/>
    <n v="0"/>
    <m/>
    <m/>
    <m/>
    <s v="No"/>
    <s v="W665194"/>
    <n v="0"/>
    <m/>
    <s v="Z26002"/>
    <m/>
    <m/>
    <s v="S0362382"/>
  </r>
  <r>
    <x v="609"/>
    <n v="10000"/>
    <n v="50000"/>
    <d v="2025-04-22T00:00:00"/>
    <s v="502LAUGH"/>
    <s v=" 8:54:12 am"/>
    <n v="59469"/>
    <m/>
    <x v="1"/>
    <s v="Yes"/>
    <x v="29"/>
    <x v="19"/>
    <s v="QM38"/>
    <s v="YIP SIEW CHING"/>
    <n v="168000"/>
    <m/>
    <m/>
    <d v="2025-04-16T00:00:00"/>
    <m/>
    <n v="6"/>
    <n v="1008000"/>
    <s v="PE"/>
    <s v="MT-1000407-902RE0005"/>
    <n v="0"/>
    <n v="970667"/>
    <n v="37333"/>
    <n v="0"/>
    <n v="0"/>
    <n v="0"/>
    <m/>
    <m/>
    <n v="0"/>
    <m/>
    <m/>
    <m/>
    <m/>
    <m/>
    <m/>
    <m/>
    <m/>
    <x v="464"/>
    <x v="4"/>
    <x v="4"/>
    <m/>
    <n v="0"/>
    <n v="0"/>
    <n v="0"/>
    <n v="0"/>
    <n v="0"/>
    <n v="0"/>
    <m/>
    <m/>
    <m/>
    <s v="No"/>
    <s v="W665194"/>
    <n v="0"/>
    <m/>
    <s v="Z26002"/>
    <m/>
    <m/>
    <s v="S0362382"/>
  </r>
  <r>
    <x v="609"/>
    <n v="20000"/>
    <n v="30000"/>
    <d v="2025-04-22T00:00:00"/>
    <s v="502LAUGH"/>
    <s v=" 8:54:12 am"/>
    <n v="59469"/>
    <m/>
    <x v="0"/>
    <s v="Yes"/>
    <x v="2"/>
    <x v="2"/>
    <s v="PM59"/>
    <s v="VOON CHAN PIN"/>
    <n v="166"/>
    <m/>
    <m/>
    <d v="2025-04-16T00:00:00"/>
    <m/>
    <n v="12"/>
    <n v="1992"/>
    <s v="PE"/>
    <s v="MT-1000407-902RE0005"/>
    <n v="0"/>
    <n v="98604"/>
    <n v="-96612"/>
    <n v="0"/>
    <n v="0"/>
    <n v="0"/>
    <m/>
    <m/>
    <n v="0"/>
    <m/>
    <m/>
    <m/>
    <m/>
    <m/>
    <m/>
    <m/>
    <m/>
    <x v="464"/>
    <x v="4"/>
    <x v="4"/>
    <m/>
    <n v="0"/>
    <n v="0"/>
    <n v="0"/>
    <n v="0"/>
    <n v="0"/>
    <n v="0"/>
    <m/>
    <m/>
    <m/>
    <s v="No"/>
    <s v="W665194"/>
    <n v="0"/>
    <m/>
    <s v="Z26002"/>
    <m/>
    <m/>
    <s v="S0362382"/>
  </r>
  <r>
    <x v="273"/>
    <n v="10000"/>
    <n v="30000"/>
    <d v="2025-04-16T00:00:00"/>
    <s v="502LAUGH"/>
    <s v=" 9:12:23 am"/>
    <s v="BZC064-11"/>
    <m/>
    <x v="1"/>
    <s v="Yes"/>
    <x v="31"/>
    <x v="25"/>
    <s v="PM46"/>
    <s v="TAN CHEE CHUN"/>
    <n v="3500"/>
    <m/>
    <m/>
    <d v="2025-04-16T00:00:00"/>
    <m/>
    <n v="6"/>
    <n v="21000"/>
    <s v="PE"/>
    <s v="CHAMP SQ-WHITE0001"/>
    <n v="0"/>
    <n v="19811"/>
    <n v="1189"/>
    <n v="0"/>
    <n v="0"/>
    <n v="0"/>
    <m/>
    <m/>
    <n v="0"/>
    <m/>
    <m/>
    <m/>
    <m/>
    <m/>
    <m/>
    <m/>
    <m/>
    <x v="224"/>
    <x v="25"/>
    <x v="25"/>
    <m/>
    <n v="0"/>
    <n v="0"/>
    <n v="0"/>
    <n v="0"/>
    <n v="0"/>
    <n v="0"/>
    <m/>
    <m/>
    <m/>
    <s v="No"/>
    <s v="W665946"/>
    <n v="0"/>
    <m/>
    <s v="E05203"/>
    <m/>
    <m/>
    <s v="S0362394"/>
  </r>
  <r>
    <x v="387"/>
    <n v="10000"/>
    <n v="30000"/>
    <d v="2025-04-17T00:00:00"/>
    <s v="502LAUGH"/>
    <s v=" 8:43:26 am"/>
    <s v="BYG120-02"/>
    <m/>
    <x v="1"/>
    <s v="Yes"/>
    <x v="31"/>
    <x v="25"/>
    <s v="PM46"/>
    <s v="TAN CHEE CHUN"/>
    <n v="26500"/>
    <m/>
    <m/>
    <d v="2025-04-16T00:00:00"/>
    <m/>
    <n v="6"/>
    <n v="159000"/>
    <s v="PE"/>
    <s v="CHAMP SQ-YELLOW0001"/>
    <n v="0"/>
    <n v="153961"/>
    <n v="5039"/>
    <n v="0"/>
    <n v="0"/>
    <n v="0"/>
    <m/>
    <m/>
    <n v="0"/>
    <m/>
    <m/>
    <m/>
    <m/>
    <m/>
    <m/>
    <m/>
    <m/>
    <x v="303"/>
    <x v="25"/>
    <x v="25"/>
    <m/>
    <n v="0"/>
    <n v="0"/>
    <n v="0"/>
    <n v="0"/>
    <n v="0"/>
    <n v="0"/>
    <m/>
    <m/>
    <m/>
    <s v="No"/>
    <s v="W665455"/>
    <n v="0"/>
    <m/>
    <s v="E05203"/>
    <m/>
    <m/>
    <s v="S0362395"/>
  </r>
  <r>
    <x v="737"/>
    <n v="10000"/>
    <n v="20000"/>
    <d v="2025-04-21T00:00:00"/>
    <s v="502LAUGH"/>
    <d v="1899-12-30T10:07:58"/>
    <s v="P/O48412/XHX2410080002"/>
    <m/>
    <x v="0"/>
    <s v="Yes"/>
    <x v="9"/>
    <x v="9"/>
    <s v="PM30"/>
    <s v="OH KIAN YUAN"/>
    <n v="5000"/>
    <m/>
    <m/>
    <d v="2025-04-16T00:00:00"/>
    <m/>
    <n v="4"/>
    <n v="20000"/>
    <s v="PE"/>
    <s v="7MM DIA TAPE0001"/>
    <n v="0"/>
    <n v="10000"/>
    <n v="10000"/>
    <n v="0"/>
    <n v="0"/>
    <n v="0"/>
    <m/>
    <m/>
    <n v="0"/>
    <m/>
    <m/>
    <m/>
    <m/>
    <m/>
    <m/>
    <m/>
    <m/>
    <x v="547"/>
    <x v="92"/>
    <x v="87"/>
    <m/>
    <n v="0"/>
    <n v="0"/>
    <n v="0"/>
    <n v="0"/>
    <n v="0"/>
    <n v="0"/>
    <m/>
    <m/>
    <m/>
    <s v="No"/>
    <s v="W665200"/>
    <n v="0"/>
    <m/>
    <s v="F06180"/>
    <m/>
    <m/>
    <s v="S0362405"/>
  </r>
  <r>
    <x v="793"/>
    <n v="10000"/>
    <n v="10000"/>
    <d v="2025-04-17T00:00:00"/>
    <s v="502LAUGH"/>
    <s v=" 8:41:30 am"/>
    <s v="U541452040/504040726"/>
    <m/>
    <x v="0"/>
    <s v="Yes"/>
    <x v="28"/>
    <x v="23"/>
    <s v="PM26"/>
    <s v="TAN AIK KEONG"/>
    <n v="5860"/>
    <m/>
    <m/>
    <d v="2025-04-16T00:00:00"/>
    <m/>
    <n v="1"/>
    <n v="5860"/>
    <s v="PE"/>
    <s v="250-5323-000001"/>
    <n v="0"/>
    <n v="5360"/>
    <n v="500"/>
    <n v="0"/>
    <n v="0"/>
    <n v="0"/>
    <m/>
    <m/>
    <n v="0"/>
    <m/>
    <m/>
    <m/>
    <m/>
    <m/>
    <m/>
    <m/>
    <m/>
    <x v="208"/>
    <x v="29"/>
    <x v="29"/>
    <m/>
    <n v="0"/>
    <n v="0"/>
    <n v="0"/>
    <n v="0"/>
    <n v="0"/>
    <n v="0"/>
    <m/>
    <m/>
    <m/>
    <s v="No"/>
    <s v="W665289"/>
    <n v="0"/>
    <m/>
    <s v="J10025"/>
    <m/>
    <m/>
    <s v="S0362450"/>
  </r>
  <r>
    <x v="616"/>
    <n v="10000"/>
    <n v="50000"/>
    <d v="2025-04-25T00:00:00"/>
    <s v="502LAUGH"/>
    <s v=" 9:41:09 am"/>
    <s v="E04OB9810/WO2024/4006"/>
    <m/>
    <x v="1"/>
    <s v="Yes"/>
    <x v="33"/>
    <x v="26"/>
    <s v="PM14"/>
    <s v="GOH CHEN YONG"/>
    <n v="120000"/>
    <m/>
    <m/>
    <d v="2025-04-16T00:00:00"/>
    <m/>
    <n v="1"/>
    <n v="120000"/>
    <s v="PE"/>
    <s v="Y00-0000928-000001"/>
    <n v="0"/>
    <n v="118728"/>
    <n v="1272"/>
    <n v="0"/>
    <n v="0"/>
    <n v="0"/>
    <m/>
    <m/>
    <n v="0"/>
    <m/>
    <m/>
    <m/>
    <m/>
    <m/>
    <m/>
    <m/>
    <m/>
    <x v="130"/>
    <x v="41"/>
    <x v="41"/>
    <m/>
    <n v="0"/>
    <n v="0"/>
    <n v="0"/>
    <n v="0"/>
    <n v="0"/>
    <n v="0"/>
    <m/>
    <m/>
    <m/>
    <s v="No"/>
    <s v="W665469"/>
    <n v="0"/>
    <m/>
    <s v="F06170-JIANGSU"/>
    <m/>
    <m/>
    <s v="S0362660"/>
  </r>
  <r>
    <x v="571"/>
    <n v="10000"/>
    <n v="40000"/>
    <d v="2025-04-16T00:00:00"/>
    <s v="502LAUGH"/>
    <s v=" 3:35:41 pm"/>
    <n v="10620258104"/>
    <m/>
    <x v="2"/>
    <s v="Yes"/>
    <x v="35"/>
    <x v="19"/>
    <s v="QM78"/>
    <s v="WONG SEAU JIN"/>
    <n v="10000"/>
    <m/>
    <m/>
    <d v="2025-04-16T00:00:00"/>
    <m/>
    <n v="11"/>
    <n v="110000"/>
    <s v="PE"/>
    <s v="T6M56-800010001"/>
    <n v="0"/>
    <n v="100000"/>
    <n v="10000"/>
    <n v="0"/>
    <n v="0"/>
    <n v="0"/>
    <m/>
    <m/>
    <n v="0"/>
    <m/>
    <m/>
    <m/>
    <m/>
    <m/>
    <m/>
    <m/>
    <m/>
    <x v="434"/>
    <x v="20"/>
    <x v="20"/>
    <m/>
    <n v="0"/>
    <n v="0"/>
    <n v="0"/>
    <n v="0"/>
    <n v="0"/>
    <n v="0"/>
    <m/>
    <m/>
    <m/>
    <s v="No"/>
    <s v="W665036"/>
    <n v="0"/>
    <m/>
    <s v="H08031-JIM-M"/>
    <m/>
    <m/>
    <s v="S0362682"/>
  </r>
  <r>
    <x v="572"/>
    <n v="10000"/>
    <n v="20000"/>
    <d v="2025-04-21T00:00:00"/>
    <s v="502LAUGH"/>
    <s v=" 2:50:53 pm"/>
    <s v="M0BUB1101"/>
    <m/>
    <x v="1"/>
    <s v="Yes"/>
    <x v="34"/>
    <x v="3"/>
    <s v="PM45"/>
    <s v="TAY CHIN LIONG"/>
    <n v="12500"/>
    <m/>
    <m/>
    <d v="2025-04-16T00:00:00"/>
    <m/>
    <n v="2"/>
    <n v="25000"/>
    <s v="PE"/>
    <s v="10056878001 REVA0001"/>
    <n v="0"/>
    <n v="21500"/>
    <n v="3500"/>
    <n v="0"/>
    <n v="0"/>
    <n v="0"/>
    <m/>
    <m/>
    <n v="0"/>
    <m/>
    <m/>
    <m/>
    <m/>
    <m/>
    <m/>
    <m/>
    <m/>
    <x v="24"/>
    <x v="17"/>
    <x v="17"/>
    <m/>
    <n v="0"/>
    <n v="0"/>
    <n v="0"/>
    <n v="0"/>
    <n v="0"/>
    <n v="0"/>
    <m/>
    <m/>
    <m/>
    <s v="No"/>
    <s v="W665474"/>
    <n v="0"/>
    <m/>
    <s v="E05166-JAPAC"/>
    <m/>
    <m/>
    <s v="S0362710"/>
  </r>
  <r>
    <x v="794"/>
    <n v="10000"/>
    <n v="10000"/>
    <d v="2025-04-17T00:00:00"/>
    <s v="502LAUGH"/>
    <s v=" 2:03:41 pm"/>
    <s v="5011704U5"/>
    <m/>
    <x v="0"/>
    <s v="Yes"/>
    <x v="25"/>
    <x v="21"/>
    <s v="PP05"/>
    <s v="WONG KIM FATT"/>
    <n v="30000"/>
    <m/>
    <m/>
    <d v="2025-04-16T00:00:00"/>
    <m/>
    <n v="1"/>
    <n v="30000"/>
    <s v="PE"/>
    <s v="250-6222-000001"/>
    <n v="0"/>
    <n v="30000"/>
    <n v="0"/>
    <n v="0"/>
    <n v="0"/>
    <n v="0"/>
    <m/>
    <m/>
    <n v="0"/>
    <m/>
    <m/>
    <m/>
    <m/>
    <m/>
    <m/>
    <m/>
    <m/>
    <x v="438"/>
    <x v="29"/>
    <x v="29"/>
    <m/>
    <n v="0"/>
    <n v="0"/>
    <n v="0"/>
    <n v="0"/>
    <n v="0"/>
    <n v="0"/>
    <m/>
    <m/>
    <m/>
    <s v="No"/>
    <s v="W665213"/>
    <n v="0"/>
    <m/>
    <s v="J10025"/>
    <m/>
    <m/>
    <s v="S0362750"/>
  </r>
  <r>
    <x v="795"/>
    <n v="10000"/>
    <n v="10000"/>
    <d v="2025-04-17T00:00:00"/>
    <s v="502LAUGH"/>
    <s v=" 8:38:34 am"/>
    <s v="4110601U5A"/>
    <m/>
    <x v="0"/>
    <s v="Yes"/>
    <x v="10"/>
    <x v="10"/>
    <s v="PS66"/>
    <s v="SIM ENG KWANG"/>
    <n v="3000"/>
    <m/>
    <m/>
    <d v="2025-04-16T00:00:00"/>
    <m/>
    <n v="1"/>
    <n v="3000"/>
    <s v="PE"/>
    <s v="260-6403-000001"/>
    <n v="0"/>
    <n v="3000"/>
    <n v="0"/>
    <n v="0"/>
    <n v="0"/>
    <n v="0"/>
    <m/>
    <m/>
    <n v="0"/>
    <m/>
    <m/>
    <m/>
    <m/>
    <m/>
    <m/>
    <m/>
    <m/>
    <x v="584"/>
    <x v="29"/>
    <x v="29"/>
    <m/>
    <n v="0"/>
    <n v="0"/>
    <n v="0"/>
    <n v="0"/>
    <n v="0"/>
    <n v="0"/>
    <m/>
    <m/>
    <m/>
    <s v="No"/>
    <s v="W665217"/>
    <n v="0"/>
    <m/>
    <s v="J10025"/>
    <m/>
    <m/>
    <s v="S0362762"/>
  </r>
  <r>
    <x v="796"/>
    <n v="10000"/>
    <n v="10000"/>
    <d v="2025-04-17T00:00:00"/>
    <s v="502LAUGH"/>
    <d v="1899-12-30T10:11:25"/>
    <s v="4110601U5A"/>
    <m/>
    <x v="0"/>
    <s v="Yes"/>
    <x v="10"/>
    <x v="10"/>
    <s v="PS66"/>
    <s v="SIM ENG KWANG"/>
    <n v="2000"/>
    <m/>
    <m/>
    <d v="2025-04-16T00:00:00"/>
    <m/>
    <n v="1"/>
    <n v="2000"/>
    <s v="PE"/>
    <s v="260-6425-000001"/>
    <n v="0"/>
    <n v="2000"/>
    <n v="0"/>
    <n v="0"/>
    <n v="0"/>
    <n v="0"/>
    <m/>
    <m/>
    <n v="0"/>
    <m/>
    <m/>
    <m/>
    <m/>
    <m/>
    <m/>
    <m/>
    <m/>
    <x v="585"/>
    <x v="29"/>
    <x v="29"/>
    <m/>
    <n v="0"/>
    <n v="0"/>
    <n v="0"/>
    <n v="0"/>
    <n v="0"/>
    <n v="0"/>
    <m/>
    <m/>
    <m/>
    <s v="No"/>
    <s v="W665218"/>
    <n v="0"/>
    <m/>
    <s v="J10025"/>
    <m/>
    <m/>
    <s v="S0362762"/>
  </r>
  <r>
    <x v="797"/>
    <n v="10000"/>
    <n v="10000"/>
    <d v="2025-04-17T00:00:00"/>
    <s v="502LAUGH"/>
    <s v=" 8:40:07 am"/>
    <s v="5011705U5"/>
    <m/>
    <x v="0"/>
    <s v="Yes"/>
    <x v="7"/>
    <x v="7"/>
    <s v="PM61"/>
    <s v="HO CHAN LE"/>
    <n v="5000"/>
    <m/>
    <m/>
    <d v="2025-04-16T00:00:00"/>
    <m/>
    <n v="6"/>
    <n v="30000"/>
    <s v="PE"/>
    <s v="250-6255-000001"/>
    <n v="0"/>
    <n v="30000"/>
    <n v="0"/>
    <n v="0"/>
    <n v="0"/>
    <n v="0"/>
    <m/>
    <m/>
    <n v="0"/>
    <m/>
    <m/>
    <m/>
    <m/>
    <m/>
    <m/>
    <m/>
    <m/>
    <x v="586"/>
    <x v="29"/>
    <x v="29"/>
    <m/>
    <n v="0"/>
    <n v="0"/>
    <n v="0"/>
    <n v="0"/>
    <n v="0"/>
    <n v="0"/>
    <m/>
    <m/>
    <m/>
    <s v="No"/>
    <s v="W665486"/>
    <n v="0"/>
    <m/>
    <s v="J10025"/>
    <m/>
    <m/>
    <s v="S0362766"/>
  </r>
  <r>
    <x v="798"/>
    <n v="10000"/>
    <n v="10000"/>
    <d v="2025-04-17T00:00:00"/>
    <s v="502LAUGH"/>
    <s v=" 8:40:07 am"/>
    <s v="5011705U5"/>
    <m/>
    <x v="0"/>
    <s v="Yes"/>
    <x v="7"/>
    <x v="7"/>
    <s v="PM61"/>
    <s v="HO CHAN LE"/>
    <n v="2667"/>
    <m/>
    <m/>
    <d v="2025-04-16T00:00:00"/>
    <m/>
    <n v="6"/>
    <n v="16002"/>
    <s v="PE"/>
    <s v="250-6255-000001"/>
    <n v="0"/>
    <n v="16000"/>
    <n v="2"/>
    <n v="0"/>
    <n v="0"/>
    <n v="0"/>
    <m/>
    <m/>
    <n v="0"/>
    <m/>
    <m/>
    <m/>
    <m/>
    <m/>
    <m/>
    <m/>
    <m/>
    <x v="586"/>
    <x v="29"/>
    <x v="29"/>
    <m/>
    <n v="0"/>
    <n v="0"/>
    <n v="0"/>
    <n v="0"/>
    <n v="0"/>
    <n v="0"/>
    <m/>
    <m/>
    <m/>
    <s v="No"/>
    <s v="W665489"/>
    <n v="0"/>
    <m/>
    <s v="J10025"/>
    <m/>
    <m/>
    <s v="S0362768"/>
  </r>
  <r>
    <x v="799"/>
    <n v="10000"/>
    <n v="10000"/>
    <d v="2025-04-17T00:00:00"/>
    <s v="502LAUGH"/>
    <s v=" 9:19:25 am"/>
    <s v="5011704U5"/>
    <m/>
    <x v="0"/>
    <s v="Yes"/>
    <x v="26"/>
    <x v="22"/>
    <s v="PS13"/>
    <s v="YEE CHENG MENG"/>
    <n v="7500"/>
    <m/>
    <m/>
    <d v="2025-04-16T00:00:00"/>
    <m/>
    <n v="2"/>
    <n v="15000"/>
    <s v="PE"/>
    <s v="260-6163-000001"/>
    <n v="0"/>
    <n v="15000"/>
    <n v="0"/>
    <n v="0"/>
    <n v="0"/>
    <n v="0"/>
    <m/>
    <m/>
    <n v="0"/>
    <m/>
    <m/>
    <m/>
    <m/>
    <m/>
    <m/>
    <m/>
    <m/>
    <x v="587"/>
    <x v="29"/>
    <x v="29"/>
    <m/>
    <n v="0"/>
    <n v="0"/>
    <n v="0"/>
    <n v="0"/>
    <n v="0"/>
    <n v="0"/>
    <m/>
    <m/>
    <m/>
    <s v="No"/>
    <s v="W665971"/>
    <n v="0"/>
    <m/>
    <s v="J10025"/>
    <m/>
    <m/>
    <s v="S0362768"/>
  </r>
  <r>
    <x v="580"/>
    <n v="10000"/>
    <n v="20000"/>
    <d v="2025-04-28T00:00:00"/>
    <s v="502LAUGH"/>
    <s v=" 8:42:31 am"/>
    <n v="10620258101"/>
    <m/>
    <x v="1"/>
    <s v="Yes"/>
    <x v="3"/>
    <x v="3"/>
    <s v="PM74"/>
    <s v="YONG CHEE SOON"/>
    <n v="1364"/>
    <m/>
    <m/>
    <d v="2025-04-16T00:00:00"/>
    <m/>
    <n v="66"/>
    <n v="90024"/>
    <s v="PE"/>
    <s v="T0A86-80005-FT0001"/>
    <n v="0"/>
    <n v="80000"/>
    <n v="10024"/>
    <n v="0"/>
    <n v="0"/>
    <n v="0"/>
    <m/>
    <m/>
    <n v="0"/>
    <m/>
    <m/>
    <m/>
    <m/>
    <m/>
    <m/>
    <m/>
    <m/>
    <x v="441"/>
    <x v="20"/>
    <x v="20"/>
    <m/>
    <n v="0"/>
    <n v="0"/>
    <n v="0"/>
    <n v="0"/>
    <n v="0"/>
    <n v="0"/>
    <m/>
    <m/>
    <m/>
    <s v="No"/>
    <s v="W665699"/>
    <n v="0"/>
    <m/>
    <s v="H08031-JIM-M"/>
    <m/>
    <m/>
    <s v="S0362933"/>
  </r>
  <r>
    <x v="800"/>
    <n v="10000"/>
    <n v="10000"/>
    <d v="2025-04-25T00:00:00"/>
    <s v="502LAUGH"/>
    <s v=" 8:40:40 am"/>
    <n v="10620258008"/>
    <m/>
    <x v="0"/>
    <s v="Yes"/>
    <x v="1"/>
    <x v="1"/>
    <s v="PM16"/>
    <s v="TEO KAH JUN"/>
    <n v="122"/>
    <m/>
    <m/>
    <d v="2025-04-16T00:00:00"/>
    <m/>
    <n v="660"/>
    <n v="80520"/>
    <s v="PE"/>
    <s v="3YP17-80012-FT0001"/>
    <n v="0"/>
    <n v="60000"/>
    <n v="20520"/>
    <n v="0"/>
    <n v="0"/>
    <n v="0"/>
    <m/>
    <m/>
    <n v="0"/>
    <m/>
    <m/>
    <m/>
    <m/>
    <m/>
    <m/>
    <m/>
    <m/>
    <x v="588"/>
    <x v="20"/>
    <x v="20"/>
    <m/>
    <n v="0"/>
    <n v="0"/>
    <n v="0"/>
    <n v="0"/>
    <n v="0"/>
    <n v="0"/>
    <m/>
    <m/>
    <m/>
    <s v="No"/>
    <s v="W665973"/>
    <n v="0"/>
    <m/>
    <s v="H08031-JIM-M"/>
    <m/>
    <m/>
    <s v="S0362936"/>
  </r>
  <r>
    <x v="581"/>
    <n v="10000"/>
    <n v="20000"/>
    <d v="2025-04-28T00:00:00"/>
    <s v="502LAUGH"/>
    <s v=" 8:41:23 am"/>
    <n v="10620258100"/>
    <m/>
    <x v="1"/>
    <s v="Yes"/>
    <x v="3"/>
    <x v="3"/>
    <s v="PM74"/>
    <s v="YONG CHEE SOON"/>
    <n v="1410"/>
    <m/>
    <m/>
    <d v="2025-04-16T00:00:00"/>
    <m/>
    <n v="66"/>
    <n v="93060"/>
    <s v="PE"/>
    <s v="E5Z02-80008-FT0001"/>
    <n v="0"/>
    <n v="80000"/>
    <n v="13060"/>
    <n v="0"/>
    <n v="0"/>
    <n v="0"/>
    <m/>
    <m/>
    <n v="0"/>
    <m/>
    <m/>
    <m/>
    <m/>
    <m/>
    <m/>
    <m/>
    <m/>
    <x v="139"/>
    <x v="20"/>
    <x v="20"/>
    <m/>
    <n v="0"/>
    <n v="0"/>
    <n v="0"/>
    <n v="0"/>
    <n v="0"/>
    <n v="0"/>
    <m/>
    <m/>
    <m/>
    <s v="No"/>
    <s v="W665495"/>
    <n v="0"/>
    <m/>
    <s v="H08031-JIM-M"/>
    <m/>
    <m/>
    <s v="S0362938"/>
  </r>
  <r>
    <x v="584"/>
    <n v="10000"/>
    <n v="20000"/>
    <d v="2025-04-17T00:00:00"/>
    <s v="502LAUGH"/>
    <d v="1899-12-30T11:08:21"/>
    <s v="3082509U9/405172525"/>
    <m/>
    <x v="1"/>
    <s v="Yes"/>
    <x v="14"/>
    <x v="13"/>
    <s v="PM87"/>
    <s v="LEE SHIEN WEI"/>
    <n v="500"/>
    <m/>
    <m/>
    <d v="2025-04-16T00:00:00"/>
    <m/>
    <n v="1"/>
    <n v="500"/>
    <s v="PE"/>
    <n v="190023590001"/>
    <n v="0"/>
    <n v="500"/>
    <n v="0"/>
    <n v="0"/>
    <n v="0"/>
    <n v="0"/>
    <m/>
    <m/>
    <n v="0"/>
    <m/>
    <m/>
    <m/>
    <m/>
    <m/>
    <m/>
    <m/>
    <m/>
    <x v="444"/>
    <x v="15"/>
    <x v="15"/>
    <m/>
    <n v="0"/>
    <n v="0"/>
    <n v="0"/>
    <n v="0"/>
    <n v="0"/>
    <n v="0"/>
    <m/>
    <m/>
    <m/>
    <s v="No"/>
    <s v="W665225"/>
    <n v="0"/>
    <m/>
    <s v="I09109"/>
    <m/>
    <m/>
    <s v="S0363027"/>
  </r>
  <r>
    <x v="801"/>
    <n v="10000"/>
    <n v="10000"/>
    <d v="2025-04-25T00:00:00"/>
    <s v="502LAUGH"/>
    <s v=" 8:24:50 am"/>
    <s v="SG-5578167 01"/>
    <m/>
    <x v="0"/>
    <s v="Yes"/>
    <x v="18"/>
    <x v="17"/>
    <s v="PM17"/>
    <s v="NG SWEE CHEA"/>
    <n v="600"/>
    <m/>
    <m/>
    <d v="2025-04-16T00:00:00"/>
    <m/>
    <n v="3"/>
    <n v="1800"/>
    <s v="PE"/>
    <s v="SHIPMENT LABEL0001"/>
    <n v="0"/>
    <n v="1000"/>
    <n v="800"/>
    <n v="0"/>
    <n v="0"/>
    <n v="0"/>
    <m/>
    <m/>
    <n v="0"/>
    <m/>
    <m/>
    <m/>
    <m/>
    <m/>
    <m/>
    <m/>
    <m/>
    <x v="589"/>
    <x v="97"/>
    <x v="92"/>
    <m/>
    <n v="0"/>
    <n v="0"/>
    <n v="0"/>
    <n v="0"/>
    <n v="0"/>
    <n v="0"/>
    <m/>
    <m/>
    <m/>
    <s v="No"/>
    <s v="W665502"/>
    <n v="0"/>
    <m/>
    <s v="S19156"/>
    <m/>
    <m/>
    <s v="S0363031"/>
  </r>
  <r>
    <x v="662"/>
    <n v="10000"/>
    <n v="20000"/>
    <d v="2025-04-17T00:00:00"/>
    <s v="502LAUGH"/>
    <s v=" 9:19:25 am"/>
    <s v="J00WT7100"/>
    <m/>
    <x v="1"/>
    <s v="Yes"/>
    <x v="19"/>
    <x v="16"/>
    <s v="PS95"/>
    <s v="LIM CHENG LEONG"/>
    <n v="1334"/>
    <m/>
    <m/>
    <d v="2025-04-16T00:00:00"/>
    <m/>
    <n v="6"/>
    <n v="8004"/>
    <s v="PE"/>
    <n v="5000580740001"/>
    <n v="0"/>
    <n v="8000"/>
    <n v="4"/>
    <n v="0"/>
    <n v="0"/>
    <n v="0"/>
    <m/>
    <m/>
    <n v="0"/>
    <m/>
    <m/>
    <m/>
    <m/>
    <m/>
    <m/>
    <m/>
    <m/>
    <x v="498"/>
    <x v="11"/>
    <x v="11"/>
    <m/>
    <n v="0"/>
    <n v="0"/>
    <n v="0"/>
    <n v="0"/>
    <n v="0"/>
    <n v="0"/>
    <m/>
    <m/>
    <m/>
    <s v="No"/>
    <s v="W665226"/>
    <n v="0"/>
    <m/>
    <s v="B02083"/>
    <m/>
    <m/>
    <s v="S0363034"/>
  </r>
  <r>
    <x v="663"/>
    <n v="10000"/>
    <n v="20000"/>
    <d v="2025-04-17T00:00:00"/>
    <s v="502LAUGH"/>
    <s v=" 9:19:25 am"/>
    <s v="J00WT7100"/>
    <m/>
    <x v="1"/>
    <s v="Yes"/>
    <x v="19"/>
    <x v="16"/>
    <s v="PS95"/>
    <s v="LIM CHENG LEONG"/>
    <n v="1834"/>
    <m/>
    <m/>
    <d v="2025-04-16T00:00:00"/>
    <m/>
    <n v="6"/>
    <n v="11004"/>
    <s v="PE"/>
    <n v="5000582230001"/>
    <n v="0"/>
    <n v="11000"/>
    <n v="4"/>
    <n v="0"/>
    <n v="0"/>
    <n v="0"/>
    <m/>
    <m/>
    <n v="0"/>
    <m/>
    <m/>
    <m/>
    <m/>
    <m/>
    <m/>
    <m/>
    <m/>
    <x v="499"/>
    <x v="11"/>
    <x v="11"/>
    <m/>
    <n v="0"/>
    <n v="0"/>
    <n v="0"/>
    <n v="0"/>
    <n v="0"/>
    <n v="0"/>
    <m/>
    <m/>
    <m/>
    <s v="No"/>
    <s v="W665228"/>
    <n v="0"/>
    <m/>
    <s v="B02083"/>
    <m/>
    <m/>
    <s v="S0363034"/>
  </r>
  <r>
    <x v="664"/>
    <n v="10000"/>
    <n v="20000"/>
    <d v="2025-04-17T00:00:00"/>
    <s v="502LAUGH"/>
    <s v=" 8:44:37 am"/>
    <s v="J00WT7100"/>
    <m/>
    <x v="1"/>
    <s v="Yes"/>
    <x v="19"/>
    <x v="16"/>
    <s v="PS95"/>
    <s v="LIM CHENG LEONG"/>
    <n v="2500"/>
    <m/>
    <m/>
    <d v="2025-04-16T00:00:00"/>
    <m/>
    <n v="6"/>
    <n v="15000"/>
    <s v="PE"/>
    <n v="5000582270001"/>
    <n v="0"/>
    <n v="7500"/>
    <n v="7500"/>
    <n v="0"/>
    <n v="0"/>
    <n v="0"/>
    <m/>
    <m/>
    <n v="0"/>
    <m/>
    <m/>
    <m/>
    <m/>
    <m/>
    <m/>
    <m/>
    <m/>
    <x v="500"/>
    <x v="11"/>
    <x v="11"/>
    <m/>
    <n v="0"/>
    <n v="0"/>
    <n v="0"/>
    <n v="0"/>
    <n v="0"/>
    <n v="0"/>
    <m/>
    <m/>
    <m/>
    <s v="No"/>
    <s v="W665229"/>
    <n v="0"/>
    <m/>
    <s v="B02083"/>
    <m/>
    <m/>
    <s v="S0363035"/>
  </r>
  <r>
    <x v="665"/>
    <n v="10000"/>
    <n v="20000"/>
    <d v="2025-04-17T00:00:00"/>
    <s v="502LAUGH"/>
    <s v=" 8:44:37 am"/>
    <s v="J00WT7100"/>
    <m/>
    <x v="1"/>
    <s v="Yes"/>
    <x v="19"/>
    <x v="16"/>
    <s v="PS95"/>
    <s v="LIM CHENG LEONG"/>
    <n v="834"/>
    <m/>
    <m/>
    <d v="2025-04-16T00:00:00"/>
    <m/>
    <n v="6"/>
    <n v="5004"/>
    <s v="PE"/>
    <n v="5000582300001"/>
    <n v="0"/>
    <n v="2500"/>
    <n v="2504"/>
    <n v="0"/>
    <n v="0"/>
    <n v="0"/>
    <m/>
    <m/>
    <n v="0"/>
    <m/>
    <m/>
    <m/>
    <m/>
    <m/>
    <m/>
    <m/>
    <m/>
    <x v="501"/>
    <x v="11"/>
    <x v="11"/>
    <m/>
    <n v="0"/>
    <n v="0"/>
    <n v="0"/>
    <n v="0"/>
    <n v="0"/>
    <n v="0"/>
    <m/>
    <m/>
    <m/>
    <s v="No"/>
    <s v="W665230"/>
    <n v="0"/>
    <m/>
    <s v="B02083"/>
    <m/>
    <m/>
    <s v="S0363035"/>
  </r>
  <r>
    <x v="666"/>
    <n v="10000"/>
    <n v="20000"/>
    <d v="2025-04-17T00:00:00"/>
    <s v="502LAUGH"/>
    <s v=" 8:45:57 am"/>
    <s v="J00WT7100"/>
    <m/>
    <x v="1"/>
    <s v="Yes"/>
    <x v="19"/>
    <x v="16"/>
    <s v="PS95"/>
    <s v="LIM CHENG LEONG"/>
    <n v="4500"/>
    <m/>
    <m/>
    <d v="2025-04-16T00:00:00"/>
    <m/>
    <n v="6"/>
    <n v="27000"/>
    <s v="PE"/>
    <n v="5000584100001"/>
    <n v="0"/>
    <n v="13500"/>
    <n v="13500"/>
    <n v="0"/>
    <n v="0"/>
    <n v="0"/>
    <m/>
    <m/>
    <n v="0"/>
    <m/>
    <m/>
    <m/>
    <m/>
    <m/>
    <m/>
    <m/>
    <m/>
    <x v="502"/>
    <x v="11"/>
    <x v="11"/>
    <m/>
    <n v="0"/>
    <n v="0"/>
    <n v="0"/>
    <n v="0"/>
    <n v="0"/>
    <n v="0"/>
    <m/>
    <m/>
    <m/>
    <s v="No"/>
    <s v="W665231"/>
    <n v="0"/>
    <m/>
    <s v="B02083"/>
    <m/>
    <m/>
    <s v="S0363035"/>
  </r>
  <r>
    <x v="667"/>
    <n v="10000"/>
    <n v="20000"/>
    <d v="2025-04-17T00:00:00"/>
    <s v="502LAUGH"/>
    <s v=" 8:45:57 am"/>
    <s v="J00WT7100"/>
    <m/>
    <x v="1"/>
    <s v="Yes"/>
    <x v="19"/>
    <x v="16"/>
    <s v="PS95"/>
    <s v="LIM CHENG LEONG"/>
    <n v="834"/>
    <m/>
    <m/>
    <d v="2025-04-16T00:00:00"/>
    <m/>
    <n v="6"/>
    <n v="5004"/>
    <s v="PE"/>
    <n v="5000761290001"/>
    <n v="0"/>
    <n v="2500"/>
    <n v="2504"/>
    <n v="0"/>
    <n v="0"/>
    <n v="0"/>
    <m/>
    <m/>
    <n v="0"/>
    <m/>
    <m/>
    <m/>
    <m/>
    <m/>
    <m/>
    <m/>
    <m/>
    <x v="404"/>
    <x v="11"/>
    <x v="11"/>
    <m/>
    <n v="0"/>
    <n v="0"/>
    <n v="0"/>
    <n v="0"/>
    <n v="0"/>
    <n v="0"/>
    <m/>
    <m/>
    <m/>
    <s v="No"/>
    <s v="W665232"/>
    <n v="0"/>
    <m/>
    <s v="B02083"/>
    <m/>
    <m/>
    <s v="S0363035"/>
  </r>
  <r>
    <x v="802"/>
    <n v="10000"/>
    <n v="10000"/>
    <d v="2025-04-17T00:00:00"/>
    <s v="502LAUGH"/>
    <d v="1899-12-30T10:37:23"/>
    <s v="4275S1"/>
    <m/>
    <x v="0"/>
    <s v="Yes"/>
    <x v="7"/>
    <x v="7"/>
    <s v="PM68"/>
    <s v="LEE KIM LIANG"/>
    <n v="100"/>
    <m/>
    <m/>
    <d v="2025-04-16T00:00:00"/>
    <m/>
    <n v="1"/>
    <n v="100"/>
    <s v="PE"/>
    <n v="10104930001"/>
    <n v="0"/>
    <n v="100"/>
    <n v="0"/>
    <n v="0"/>
    <n v="0"/>
    <n v="0"/>
    <m/>
    <m/>
    <n v="0"/>
    <m/>
    <m/>
    <m/>
    <m/>
    <m/>
    <m/>
    <m/>
    <m/>
    <x v="590"/>
    <x v="61"/>
    <x v="61"/>
    <m/>
    <n v="0"/>
    <n v="0"/>
    <n v="0"/>
    <n v="0"/>
    <n v="0"/>
    <n v="0"/>
    <m/>
    <m/>
    <m/>
    <s v="No"/>
    <s v="W665046"/>
    <n v="0"/>
    <m/>
    <s v="E05156"/>
    <m/>
    <m/>
    <s v="S0362931"/>
  </r>
  <r>
    <x v="803"/>
    <n v="10000"/>
    <n v="10000"/>
    <d v="2025-04-17T00:00:00"/>
    <s v="502LAUGH"/>
    <d v="1899-12-30T11:06:07"/>
    <s v="M0BUF4262"/>
    <m/>
    <x v="0"/>
    <s v="Yes"/>
    <x v="39"/>
    <x v="20"/>
    <s v="PS70"/>
    <s v="YEO WOO KEONG"/>
    <n v="9000"/>
    <m/>
    <m/>
    <d v="2025-04-16T00:00:00"/>
    <m/>
    <n v="4"/>
    <n v="36000"/>
    <s v="PE"/>
    <s v="202659400 REVA0001"/>
    <n v="0"/>
    <n v="36000"/>
    <n v="0"/>
    <n v="0"/>
    <n v="0"/>
    <n v="0"/>
    <m/>
    <m/>
    <n v="0"/>
    <m/>
    <m/>
    <m/>
    <m/>
    <m/>
    <m/>
    <m/>
    <m/>
    <x v="582"/>
    <x v="23"/>
    <x v="23"/>
    <m/>
    <n v="0"/>
    <n v="0"/>
    <n v="0"/>
    <n v="0"/>
    <n v="0"/>
    <n v="0"/>
    <m/>
    <m/>
    <m/>
    <s v="No"/>
    <s v="W665234"/>
    <n v="0"/>
    <m/>
    <s v="S19314"/>
    <m/>
    <m/>
    <s v="H0064981"/>
  </r>
  <r>
    <x v="804"/>
    <n v="10000"/>
    <n v="10000"/>
    <d v="2025-04-17T00:00:00"/>
    <s v="502LAUGH"/>
    <s v=" 5:07:50 pm"/>
    <n v="1006323"/>
    <m/>
    <x v="0"/>
    <s v="Yes"/>
    <x v="12"/>
    <x v="12"/>
    <s v="PM80"/>
    <s v="YAP ZHI PING"/>
    <n v="2400"/>
    <m/>
    <m/>
    <d v="2025-04-16T00:00:00"/>
    <m/>
    <n v="50"/>
    <n v="120000"/>
    <s v="PE"/>
    <s v="709898802-EL93160001"/>
    <n v="0"/>
    <n v="120000"/>
    <n v="0"/>
    <n v="0"/>
    <n v="0"/>
    <n v="0"/>
    <m/>
    <m/>
    <n v="0"/>
    <m/>
    <m/>
    <m/>
    <m/>
    <m/>
    <m/>
    <m/>
    <m/>
    <x v="217"/>
    <x v="23"/>
    <x v="23"/>
    <m/>
    <n v="0"/>
    <n v="0"/>
    <n v="0"/>
    <n v="0"/>
    <n v="0"/>
    <n v="0"/>
    <m/>
    <m/>
    <m/>
    <s v="No"/>
    <s v="W665050"/>
    <n v="0"/>
    <m/>
    <s v="S19314"/>
    <m/>
    <m/>
    <s v="H0064982"/>
  </r>
  <r>
    <x v="805"/>
    <n v="10000"/>
    <n v="10000"/>
    <d v="2025-04-16T00:00:00"/>
    <s v="502LAUGH"/>
    <s v=" 5:37:31 pm"/>
    <n v="8613409"/>
    <m/>
    <x v="0"/>
    <s v="Yes"/>
    <x v="12"/>
    <x v="12"/>
    <s v="PM80"/>
    <s v="YAP ZHI PING"/>
    <n v="2347"/>
    <m/>
    <m/>
    <d v="2025-04-16T00:00:00"/>
    <m/>
    <n v="75"/>
    <n v="176025"/>
    <s v="PE"/>
    <s v="730016300 REVA0001"/>
    <n v="0"/>
    <n v="176000"/>
    <n v="25"/>
    <n v="0"/>
    <n v="0"/>
    <n v="0"/>
    <m/>
    <m/>
    <n v="0"/>
    <m/>
    <m/>
    <m/>
    <m/>
    <m/>
    <m/>
    <m/>
    <m/>
    <x v="168"/>
    <x v="23"/>
    <x v="23"/>
    <m/>
    <n v="0"/>
    <n v="0"/>
    <n v="0"/>
    <n v="0"/>
    <n v="0"/>
    <n v="0"/>
    <m/>
    <m/>
    <m/>
    <s v="No"/>
    <s v="W665051"/>
    <n v="0"/>
    <m/>
    <s v="S19314"/>
    <m/>
    <m/>
    <s v="H0064987"/>
  </r>
  <r>
    <x v="806"/>
    <n v="10000"/>
    <n v="10000"/>
    <d v="2025-04-16T00:00:00"/>
    <s v="502LAUGH"/>
    <s v=" 5:37:31 pm"/>
    <n v="8613409"/>
    <m/>
    <x v="0"/>
    <s v="Yes"/>
    <x v="12"/>
    <x v="12"/>
    <s v="PM80"/>
    <s v="YAP ZHI PING"/>
    <n v="5715"/>
    <m/>
    <m/>
    <d v="2025-04-16T00:00:00"/>
    <m/>
    <n v="14"/>
    <n v="80010"/>
    <s v="PE"/>
    <s v="744806400 REVA0001"/>
    <n v="0"/>
    <n v="80000"/>
    <n v="10"/>
    <n v="0"/>
    <n v="0"/>
    <n v="0"/>
    <m/>
    <m/>
    <n v="0"/>
    <m/>
    <m/>
    <m/>
    <m/>
    <m/>
    <m/>
    <m/>
    <m/>
    <x v="389"/>
    <x v="23"/>
    <x v="23"/>
    <m/>
    <n v="0"/>
    <n v="0"/>
    <n v="0"/>
    <n v="0"/>
    <n v="0"/>
    <n v="0"/>
    <m/>
    <m/>
    <m/>
    <s v="No"/>
    <s v="W665053"/>
    <n v="0"/>
    <m/>
    <s v="S19314"/>
    <m/>
    <m/>
    <s v="H0064991"/>
  </r>
  <r>
    <x v="807"/>
    <n v="10000"/>
    <n v="10000"/>
    <d v="2025-04-22T00:00:00"/>
    <s v="502LAUGH"/>
    <s v=" 5:10:36 pm"/>
    <s v="TW1116349-04"/>
    <m/>
    <x v="0"/>
    <s v="Yes"/>
    <x v="18"/>
    <x v="17"/>
    <s v="PM17"/>
    <s v="NG SWEE CHEA"/>
    <n v="2000"/>
    <m/>
    <m/>
    <d v="2025-04-16T00:00:00"/>
    <m/>
    <n v="20"/>
    <n v="40000"/>
    <s v="PE"/>
    <s v="P1S0521 60001"/>
    <n v="0"/>
    <n v="28500"/>
    <n v="11500"/>
    <n v="0"/>
    <n v="0"/>
    <n v="0"/>
    <m/>
    <m/>
    <n v="0"/>
    <m/>
    <m/>
    <m/>
    <m/>
    <m/>
    <m/>
    <m/>
    <m/>
    <x v="591"/>
    <x v="31"/>
    <x v="31"/>
    <m/>
    <n v="0"/>
    <n v="0"/>
    <n v="0"/>
    <n v="0"/>
    <n v="0"/>
    <n v="0"/>
    <m/>
    <m/>
    <m/>
    <s v="No"/>
    <s v="W665239"/>
    <n v="0"/>
    <m/>
    <s v="H08220"/>
    <m/>
    <m/>
    <s v="S0363050"/>
  </r>
  <r>
    <x v="808"/>
    <n v="10000"/>
    <n v="10000"/>
    <d v="2025-04-17T00:00:00"/>
    <s v="502LAUGH"/>
    <s v=" 8:36:59 am"/>
    <s v="M0BHA3561"/>
    <m/>
    <x v="0"/>
    <s v="Yes"/>
    <x v="0"/>
    <x v="0"/>
    <s v="PP24"/>
    <s v="HO HON SENG"/>
    <n v="16"/>
    <m/>
    <m/>
    <d v="2025-04-16T00:00:00"/>
    <m/>
    <n v="1"/>
    <n v="16"/>
    <s v="PE"/>
    <s v="PRTN2037351818-20001"/>
    <n v="0"/>
    <n v="16"/>
    <n v="0"/>
    <n v="0"/>
    <n v="0"/>
    <n v="0"/>
    <m/>
    <m/>
    <n v="0"/>
    <m/>
    <m/>
    <m/>
    <m/>
    <m/>
    <m/>
    <m/>
    <m/>
    <x v="592"/>
    <x v="89"/>
    <x v="84"/>
    <m/>
    <n v="0"/>
    <n v="0"/>
    <n v="0"/>
    <n v="0"/>
    <n v="0"/>
    <n v="0"/>
    <m/>
    <m/>
    <m/>
    <s v="No"/>
    <s v="W665056"/>
    <n v="0"/>
    <m/>
    <s v="A01488"/>
    <m/>
    <m/>
    <s v="S0363058"/>
  </r>
  <r>
    <x v="808"/>
    <n v="10000"/>
    <n v="20000"/>
    <d v="2025-04-17T00:00:00"/>
    <s v="502LAUGH"/>
    <s v=" 8:36:59 am"/>
    <s v="M0BHA3561"/>
    <m/>
    <x v="1"/>
    <s v="Yes"/>
    <x v="36"/>
    <x v="27"/>
    <s v="PM87"/>
    <s v="LEE SHIEN WEI"/>
    <n v="4000"/>
    <m/>
    <m/>
    <d v="2025-04-16T00:00:00"/>
    <m/>
    <n v="1"/>
    <n v="4000"/>
    <s v="PE"/>
    <s v="PRTN2037351818-20001"/>
    <n v="0"/>
    <n v="16"/>
    <n v="3984"/>
    <n v="0"/>
    <n v="0"/>
    <n v="0"/>
    <m/>
    <m/>
    <n v="0"/>
    <m/>
    <m/>
    <m/>
    <m/>
    <m/>
    <m/>
    <m/>
    <m/>
    <x v="592"/>
    <x v="89"/>
    <x v="84"/>
    <m/>
    <n v="0"/>
    <n v="0"/>
    <n v="0"/>
    <n v="0"/>
    <n v="0"/>
    <n v="0"/>
    <m/>
    <m/>
    <m/>
    <s v="No"/>
    <s v="W665056"/>
    <n v="0"/>
    <m/>
    <s v="A01488"/>
    <m/>
    <m/>
    <s v="S0363058"/>
  </r>
  <r>
    <x v="808"/>
    <n v="20000"/>
    <n v="10000"/>
    <d v="2025-04-17T00:00:00"/>
    <s v="502LAUGH"/>
    <s v=" 8:36:59 am"/>
    <s v="M0BHA3561"/>
    <m/>
    <x v="0"/>
    <s v="Yes"/>
    <x v="0"/>
    <x v="0"/>
    <s v="PP24"/>
    <s v="HO HON SENG"/>
    <n v="1998"/>
    <m/>
    <m/>
    <d v="2025-04-16T00:00:00"/>
    <m/>
    <n v="1"/>
    <n v="1998"/>
    <s v="PE"/>
    <s v="PRTN2037351818-20001"/>
    <n v="0"/>
    <n v="1998"/>
    <n v="0"/>
    <n v="0"/>
    <n v="0"/>
    <n v="0"/>
    <m/>
    <m/>
    <n v="0"/>
    <m/>
    <m/>
    <m/>
    <m/>
    <m/>
    <m/>
    <m/>
    <m/>
    <x v="592"/>
    <x v="89"/>
    <x v="84"/>
    <m/>
    <n v="0"/>
    <n v="0"/>
    <n v="0"/>
    <n v="0"/>
    <n v="0"/>
    <n v="0"/>
    <m/>
    <m/>
    <m/>
    <s v="No"/>
    <s v="W665056"/>
    <n v="0"/>
    <m/>
    <s v="A01488"/>
    <m/>
    <m/>
    <s v="S0363058"/>
  </r>
  <r>
    <x v="808"/>
    <n v="30000"/>
    <n v="10000"/>
    <d v="2025-04-17T00:00:00"/>
    <s v="502LAUGH"/>
    <s v=" 8:36:59 am"/>
    <s v="M0BHA3561"/>
    <m/>
    <x v="0"/>
    <s v="Yes"/>
    <x v="0"/>
    <x v="0"/>
    <s v="PP24"/>
    <s v="HO HON SENG"/>
    <n v="1986"/>
    <m/>
    <m/>
    <d v="2025-04-16T00:00:00"/>
    <m/>
    <n v="1"/>
    <n v="1986"/>
    <s v="PE"/>
    <s v="PRTN2037351818-20001"/>
    <n v="0"/>
    <n v="1986"/>
    <n v="0"/>
    <n v="0"/>
    <n v="0"/>
    <n v="0"/>
    <m/>
    <m/>
    <n v="0"/>
    <m/>
    <m/>
    <m/>
    <m/>
    <m/>
    <m/>
    <m/>
    <m/>
    <x v="592"/>
    <x v="89"/>
    <x v="84"/>
    <m/>
    <n v="0"/>
    <n v="0"/>
    <n v="0"/>
    <n v="0"/>
    <n v="0"/>
    <n v="0"/>
    <m/>
    <m/>
    <m/>
    <s v="No"/>
    <s v="W665056"/>
    <n v="0"/>
    <m/>
    <s v="A01488"/>
    <m/>
    <m/>
    <s v="S0363058"/>
  </r>
  <r>
    <x v="752"/>
    <n v="10000"/>
    <n v="20000"/>
    <d v="2025-04-17T00:00:00"/>
    <s v="502LAUGH"/>
    <s v=" 8:36:59 am"/>
    <s v="M0BHA3561"/>
    <m/>
    <x v="1"/>
    <s v="Yes"/>
    <x v="36"/>
    <x v="27"/>
    <s v="PM87"/>
    <s v="LEE SHIEN WEI"/>
    <n v="1000"/>
    <m/>
    <m/>
    <d v="2025-04-16T00:00:00"/>
    <m/>
    <n v="1"/>
    <n v="1000"/>
    <s v="PE"/>
    <s v="PRTN-1463077491-0001"/>
    <n v="0"/>
    <n v="1000"/>
    <n v="0"/>
    <n v="0"/>
    <n v="0"/>
    <n v="0"/>
    <m/>
    <m/>
    <n v="0"/>
    <m/>
    <m/>
    <m/>
    <m/>
    <m/>
    <m/>
    <m/>
    <m/>
    <x v="559"/>
    <x v="89"/>
    <x v="84"/>
    <m/>
    <n v="0"/>
    <n v="0"/>
    <n v="0"/>
    <n v="0"/>
    <n v="0"/>
    <n v="0"/>
    <m/>
    <m/>
    <m/>
    <s v="No"/>
    <s v="W665057"/>
    <n v="0"/>
    <m/>
    <s v="A01488"/>
    <m/>
    <m/>
    <s v="S0363058"/>
  </r>
  <r>
    <x v="709"/>
    <n v="10000"/>
    <n v="20000"/>
    <d v="2025-04-16T00:00:00"/>
    <s v="502LAUGH"/>
    <s v=" 1:56:18 pm"/>
    <s v="4239S1/311080325"/>
    <m/>
    <x v="1"/>
    <s v="Yes"/>
    <x v="36"/>
    <x v="27"/>
    <s v="PM87"/>
    <s v="LEE SHIEN WEI"/>
    <n v="1000"/>
    <m/>
    <m/>
    <d v="2025-04-16T00:00:00"/>
    <m/>
    <n v="1"/>
    <n v="1000"/>
    <s v="PE"/>
    <s v="PRTN-1463077491-0002"/>
    <n v="0"/>
    <n v="1000"/>
    <n v="0"/>
    <n v="0"/>
    <n v="0"/>
    <n v="0"/>
    <m/>
    <m/>
    <n v="0"/>
    <m/>
    <m/>
    <m/>
    <m/>
    <m/>
    <m/>
    <m/>
    <m/>
    <x v="529"/>
    <x v="89"/>
    <x v="84"/>
    <m/>
    <n v="0"/>
    <n v="0"/>
    <n v="0"/>
    <n v="0"/>
    <n v="0"/>
    <n v="0"/>
    <m/>
    <m/>
    <m/>
    <s v="No"/>
    <s v="W665241"/>
    <n v="0"/>
    <m/>
    <s v="A01488"/>
    <m/>
    <m/>
    <s v="S0363058"/>
  </r>
  <r>
    <x v="753"/>
    <n v="10000"/>
    <n v="20000"/>
    <d v="2025-04-16T00:00:00"/>
    <s v="502LAUGH"/>
    <s v=" 1:55:10 pm"/>
    <s v="4239S1/L5114U8024"/>
    <m/>
    <x v="1"/>
    <s v="Yes"/>
    <x v="36"/>
    <x v="27"/>
    <s v="PM87"/>
    <s v="LEE SHIEN WEI"/>
    <n v="4000"/>
    <m/>
    <m/>
    <d v="2025-04-16T00:00:00"/>
    <m/>
    <n v="1"/>
    <n v="4000"/>
    <s v="PE"/>
    <s v="PRTN-2037351818-0001"/>
    <n v="0"/>
    <n v="16"/>
    <n v="3984"/>
    <n v="0"/>
    <n v="0"/>
    <n v="0"/>
    <m/>
    <m/>
    <n v="0"/>
    <m/>
    <m/>
    <m/>
    <m/>
    <m/>
    <m/>
    <m/>
    <m/>
    <x v="560"/>
    <x v="89"/>
    <x v="84"/>
    <m/>
    <n v="0"/>
    <n v="0"/>
    <n v="0"/>
    <n v="0"/>
    <n v="0"/>
    <n v="0"/>
    <m/>
    <m/>
    <m/>
    <s v="No"/>
    <s v="W665242"/>
    <n v="0"/>
    <m/>
    <s v="A01488"/>
    <m/>
    <m/>
    <s v="S0363058"/>
  </r>
  <r>
    <x v="754"/>
    <n v="10000"/>
    <n v="20000"/>
    <d v="2025-04-16T00:00:00"/>
    <s v="502LAUGH"/>
    <s v=" 3:33:03 pm"/>
    <s v="M0BHA3561"/>
    <m/>
    <x v="1"/>
    <s v="Yes"/>
    <x v="36"/>
    <x v="27"/>
    <s v="PM87"/>
    <s v="LEE SHIEN WEI"/>
    <n v="1000"/>
    <m/>
    <m/>
    <d v="2025-04-16T00:00:00"/>
    <m/>
    <n v="1"/>
    <n v="1000"/>
    <s v="PE"/>
    <s v="PRTN-1463077491-0007"/>
    <n v="0"/>
    <n v="1000"/>
    <n v="0"/>
    <n v="0"/>
    <n v="0"/>
    <n v="0"/>
    <m/>
    <m/>
    <n v="0"/>
    <m/>
    <m/>
    <m/>
    <m/>
    <m/>
    <m/>
    <m/>
    <m/>
    <x v="561"/>
    <x v="89"/>
    <x v="84"/>
    <m/>
    <n v="0"/>
    <n v="0"/>
    <n v="0"/>
    <n v="0"/>
    <n v="0"/>
    <n v="0"/>
    <m/>
    <m/>
    <m/>
    <s v="No"/>
    <s v="W665058"/>
    <n v="0"/>
    <m/>
    <s v="A01488"/>
    <m/>
    <m/>
    <s v="S0363059"/>
  </r>
  <r>
    <x v="755"/>
    <n v="10000"/>
    <n v="20000"/>
    <d v="2025-04-16T00:00:00"/>
    <s v="502LAUGH"/>
    <s v=" 3:33:46 pm"/>
    <s v="M0BHA3561"/>
    <m/>
    <x v="1"/>
    <s v="Yes"/>
    <x v="36"/>
    <x v="27"/>
    <s v="PM87"/>
    <s v="LEE SHIEN WEI"/>
    <n v="1000"/>
    <m/>
    <m/>
    <d v="2025-04-16T00:00:00"/>
    <m/>
    <n v="1"/>
    <n v="1000"/>
    <s v="PE"/>
    <s v="PRTN-1463077491-0008"/>
    <n v="0"/>
    <n v="1000"/>
    <n v="0"/>
    <n v="0"/>
    <n v="0"/>
    <n v="0"/>
    <m/>
    <m/>
    <n v="0"/>
    <m/>
    <m/>
    <m/>
    <m/>
    <m/>
    <m/>
    <m/>
    <m/>
    <x v="562"/>
    <x v="89"/>
    <x v="84"/>
    <m/>
    <n v="0"/>
    <n v="0"/>
    <n v="0"/>
    <n v="0"/>
    <n v="0"/>
    <n v="0"/>
    <m/>
    <m/>
    <m/>
    <s v="No"/>
    <s v="W665243"/>
    <n v="0"/>
    <m/>
    <s v="A01488"/>
    <m/>
    <m/>
    <s v="S0363059"/>
  </r>
  <r>
    <x v="760"/>
    <n v="10000"/>
    <n v="20000"/>
    <d v="2025-04-21T00:00:00"/>
    <s v="502LAUGH"/>
    <s v=" 8:38:29 am"/>
    <s v="M0BS890401000"/>
    <m/>
    <x v="1"/>
    <s v="Yes"/>
    <x v="34"/>
    <x v="3"/>
    <s v="PM45"/>
    <s v="TAY CHIN LIONG"/>
    <n v="2084"/>
    <m/>
    <m/>
    <d v="2025-04-16T00:00:00"/>
    <m/>
    <n v="24"/>
    <n v="50016"/>
    <s v="PE"/>
    <s v="70106701-010001"/>
    <n v="0"/>
    <n v="17500"/>
    <n v="32516"/>
    <n v="0"/>
    <n v="0"/>
    <n v="0"/>
    <m/>
    <m/>
    <n v="0"/>
    <m/>
    <m/>
    <m/>
    <m/>
    <m/>
    <m/>
    <m/>
    <m/>
    <x v="565"/>
    <x v="94"/>
    <x v="89"/>
    <m/>
    <n v="0"/>
    <n v="0"/>
    <n v="0"/>
    <n v="0"/>
    <n v="0"/>
    <n v="0"/>
    <m/>
    <m/>
    <m/>
    <s v="No"/>
    <s v="W665061"/>
    <n v="0"/>
    <m/>
    <s v="S19403"/>
    <m/>
    <m/>
    <s v="S0363091"/>
  </r>
  <r>
    <x v="809"/>
    <n v="10000"/>
    <n v="10000"/>
    <d v="2025-04-17T00:00:00"/>
    <s v="502LAUGH"/>
    <s v=" 5:05:16 pm"/>
    <s v="M0BI68841"/>
    <m/>
    <x v="0"/>
    <s v="Yes"/>
    <x v="8"/>
    <x v="8"/>
    <s v="PM84"/>
    <s v="TAN TAI TOH"/>
    <n v="1000"/>
    <m/>
    <m/>
    <d v="2025-04-16T00:00:00"/>
    <m/>
    <n v="16"/>
    <n v="16000"/>
    <s v="PE"/>
    <s v="713891301-ADS1360001"/>
    <n v="0"/>
    <n v="10000"/>
    <n v="6000"/>
    <n v="0"/>
    <n v="0"/>
    <n v="0"/>
    <m/>
    <m/>
    <n v="0"/>
    <m/>
    <m/>
    <m/>
    <m/>
    <m/>
    <m/>
    <m/>
    <m/>
    <x v="593"/>
    <x v="23"/>
    <x v="23"/>
    <m/>
    <n v="0"/>
    <n v="0"/>
    <n v="0"/>
    <n v="0"/>
    <n v="0"/>
    <n v="0"/>
    <m/>
    <m/>
    <m/>
    <s v="No"/>
    <s v="W665249"/>
    <n v="0"/>
    <m/>
    <s v="S19314"/>
    <m/>
    <m/>
    <s v="H0065003"/>
  </r>
  <r>
    <x v="810"/>
    <n v="10000"/>
    <n v="10000"/>
    <d v="2025-04-17T00:00:00"/>
    <s v="502LAUGH"/>
    <s v=" 8:41:30 am"/>
    <s v="U541452040/504040726"/>
    <m/>
    <x v="0"/>
    <s v="Yes"/>
    <x v="28"/>
    <x v="23"/>
    <s v="PM26"/>
    <s v="TAN AIK KEONG"/>
    <n v="5860"/>
    <m/>
    <m/>
    <d v="2025-04-16T00:00:00"/>
    <m/>
    <n v="1"/>
    <n v="5860"/>
    <s v="PE"/>
    <s v="250-5323-000001"/>
    <n v="0"/>
    <n v="5360"/>
    <n v="500"/>
    <n v="0"/>
    <n v="0"/>
    <n v="0"/>
    <m/>
    <m/>
    <n v="0"/>
    <m/>
    <m/>
    <m/>
    <m/>
    <m/>
    <m/>
    <m/>
    <m/>
    <x v="208"/>
    <x v="29"/>
    <x v="29"/>
    <m/>
    <n v="0"/>
    <n v="0"/>
    <n v="0"/>
    <n v="0"/>
    <n v="0"/>
    <n v="0"/>
    <m/>
    <m/>
    <m/>
    <s v="No"/>
    <s v="W665518"/>
    <n v="0"/>
    <m/>
    <s v="J10025"/>
    <m/>
    <m/>
    <s v="S0363097"/>
  </r>
  <r>
    <x v="672"/>
    <n v="10000"/>
    <n v="20000"/>
    <d v="2025-04-16T00:00:00"/>
    <s v="502LAUGH"/>
    <s v=" 1:53:51 pm"/>
    <s v="U4B1958060"/>
    <m/>
    <x v="1"/>
    <s v="Yes"/>
    <x v="19"/>
    <x v="16"/>
    <s v="PS95"/>
    <s v="LIM CHENG LEONG"/>
    <n v="1000"/>
    <m/>
    <m/>
    <d v="2025-04-16T00:00:00"/>
    <m/>
    <n v="10"/>
    <n v="10000"/>
    <s v="PE"/>
    <s v="GR-0600001"/>
    <n v="0"/>
    <n v="10000"/>
    <n v="0"/>
    <n v="0"/>
    <n v="0"/>
    <n v="0"/>
    <m/>
    <m/>
    <n v="0"/>
    <m/>
    <m/>
    <m/>
    <m/>
    <m/>
    <m/>
    <m/>
    <m/>
    <x v="504"/>
    <x v="22"/>
    <x v="22"/>
    <m/>
    <n v="0"/>
    <n v="0"/>
    <n v="0"/>
    <n v="0"/>
    <n v="0"/>
    <n v="0"/>
    <m/>
    <m/>
    <m/>
    <s v="No"/>
    <s v="W665064"/>
    <n v="0"/>
    <m/>
    <s v="G07076"/>
    <m/>
    <m/>
    <s v="S0363101"/>
  </r>
  <r>
    <x v="811"/>
    <n v="10000"/>
    <n v="10000"/>
    <d v="2025-04-22T00:00:00"/>
    <s v="502LAUGH"/>
    <s v=" 8:33:17 am"/>
    <s v="L540U8003"/>
    <m/>
    <x v="0"/>
    <s v="Yes"/>
    <x v="16"/>
    <x v="15"/>
    <s v="PMJ7"/>
    <s v="FOONG SEL YI"/>
    <n v="9400"/>
    <m/>
    <m/>
    <d v="2025-04-16T00:00:00"/>
    <m/>
    <n v="5"/>
    <n v="47000"/>
    <s v="PE"/>
    <s v="150-02285-2K0001"/>
    <n v="0"/>
    <n v="47000"/>
    <n v="0"/>
    <n v="0"/>
    <n v="0"/>
    <n v="0"/>
    <m/>
    <m/>
    <n v="0"/>
    <m/>
    <m/>
    <m/>
    <m/>
    <m/>
    <m/>
    <m/>
    <m/>
    <x v="29"/>
    <x v="19"/>
    <x v="19"/>
    <m/>
    <n v="0"/>
    <n v="0"/>
    <n v="0"/>
    <n v="0"/>
    <n v="0"/>
    <n v="0"/>
    <m/>
    <m/>
    <m/>
    <s v="No"/>
    <s v="W665250"/>
    <n v="0"/>
    <m/>
    <s v="I09146"/>
    <m/>
    <m/>
    <s v="S0363103"/>
  </r>
  <r>
    <x v="812"/>
    <n v="10000"/>
    <n v="10000"/>
    <d v="2025-04-17T00:00:00"/>
    <s v="502LAUGH"/>
    <s v=" 8:38:34 am"/>
    <s v="4110601U5A"/>
    <m/>
    <x v="0"/>
    <s v="Yes"/>
    <x v="10"/>
    <x v="10"/>
    <s v="PS66"/>
    <s v="SIM ENG KWANG"/>
    <n v="3000"/>
    <m/>
    <m/>
    <d v="2025-04-16T00:00:00"/>
    <m/>
    <n v="1"/>
    <n v="3000"/>
    <s v="PE"/>
    <s v="260-6403-000001"/>
    <n v="0"/>
    <n v="3000"/>
    <n v="0"/>
    <n v="0"/>
    <n v="0"/>
    <n v="0"/>
    <m/>
    <m/>
    <n v="0"/>
    <m/>
    <m/>
    <m/>
    <m/>
    <m/>
    <m/>
    <m/>
    <m/>
    <x v="584"/>
    <x v="29"/>
    <x v="29"/>
    <m/>
    <n v="0"/>
    <n v="0"/>
    <n v="0"/>
    <n v="0"/>
    <n v="0"/>
    <n v="0"/>
    <m/>
    <m/>
    <m/>
    <s v="No"/>
    <s v="W665065"/>
    <n v="0"/>
    <m/>
    <s v="J10025"/>
    <m/>
    <m/>
    <s v="S0363126"/>
  </r>
  <r>
    <x v="813"/>
    <n v="10000"/>
    <n v="10000"/>
    <d v="2025-04-16T00:00:00"/>
    <s v="502LAUGH"/>
    <s v=" 3:13:05 pm"/>
    <s v="U5124S154/4052209U5"/>
    <m/>
    <x v="0"/>
    <s v="Yes"/>
    <x v="7"/>
    <x v="7"/>
    <s v="PM68"/>
    <s v="LEE KIM LIANG"/>
    <n v="1000"/>
    <m/>
    <m/>
    <d v="2025-04-16T00:00:00"/>
    <m/>
    <n v="1"/>
    <n v="1000"/>
    <s v="PE"/>
    <s v="TSMC00340060001"/>
    <n v="0"/>
    <n v="1000"/>
    <n v="0"/>
    <n v="0"/>
    <n v="0"/>
    <n v="0"/>
    <m/>
    <m/>
    <n v="0"/>
    <m/>
    <m/>
    <m/>
    <m/>
    <m/>
    <m/>
    <m/>
    <m/>
    <x v="594"/>
    <x v="8"/>
    <x v="8"/>
    <m/>
    <n v="0"/>
    <n v="0"/>
    <n v="0"/>
    <n v="0"/>
    <n v="0"/>
    <n v="0"/>
    <m/>
    <m/>
    <m/>
    <s v="No"/>
    <s v="W665255"/>
    <n v="0"/>
    <m/>
    <s v="T20104"/>
    <m/>
    <m/>
    <s v="S0363137"/>
  </r>
  <r>
    <x v="814"/>
    <n v="10000"/>
    <n v="10000"/>
    <d v="2025-04-17T00:00:00"/>
    <s v="502LAUGH"/>
    <s v=" 8:40:07 am"/>
    <s v="U5124S154/L4802U8017"/>
    <m/>
    <x v="0"/>
    <s v="Yes"/>
    <x v="7"/>
    <x v="7"/>
    <s v="PM68"/>
    <s v="LEE KIM LIANG"/>
    <n v="1000"/>
    <m/>
    <m/>
    <d v="2025-04-16T00:00:00"/>
    <m/>
    <n v="1"/>
    <n v="1000"/>
    <s v="PE"/>
    <s v="TSMC00341040001"/>
    <n v="0"/>
    <n v="1000"/>
    <n v="0"/>
    <n v="0"/>
    <n v="0"/>
    <n v="0"/>
    <m/>
    <m/>
    <n v="0"/>
    <m/>
    <m/>
    <m/>
    <m/>
    <m/>
    <m/>
    <m/>
    <m/>
    <x v="595"/>
    <x v="8"/>
    <x v="8"/>
    <m/>
    <n v="0"/>
    <n v="0"/>
    <n v="0"/>
    <n v="0"/>
    <n v="0"/>
    <n v="0"/>
    <m/>
    <m/>
    <m/>
    <s v="No"/>
    <s v="W665068"/>
    <n v="0"/>
    <m/>
    <s v="T20104"/>
    <m/>
    <m/>
    <s v="S0363137"/>
  </r>
  <r>
    <x v="815"/>
    <n v="10000"/>
    <n v="10000"/>
    <d v="2025-04-22T00:00:00"/>
    <s v="502LAUGH"/>
    <s v=" 9:17:16 am"/>
    <s v="TW1116349-04"/>
    <m/>
    <x v="0"/>
    <s v="Yes"/>
    <x v="18"/>
    <x v="17"/>
    <s v="PM17"/>
    <s v="NG SWEE CHEA"/>
    <n v="1500"/>
    <m/>
    <m/>
    <d v="2025-04-16T00:00:00"/>
    <m/>
    <n v="24"/>
    <n v="36000"/>
    <s v="PE"/>
    <s v="P1S0455 60001"/>
    <n v="0"/>
    <n v="30000"/>
    <n v="6000"/>
    <n v="0"/>
    <n v="0"/>
    <n v="0"/>
    <m/>
    <m/>
    <n v="0"/>
    <m/>
    <m/>
    <m/>
    <m/>
    <m/>
    <m/>
    <m/>
    <m/>
    <x v="95"/>
    <x v="31"/>
    <x v="31"/>
    <m/>
    <n v="0"/>
    <n v="0"/>
    <n v="0"/>
    <n v="0"/>
    <n v="0"/>
    <n v="0"/>
    <m/>
    <m/>
    <m/>
    <s v="No"/>
    <s v="W665307"/>
    <n v="0"/>
    <m/>
    <s v="H08220"/>
    <m/>
    <m/>
    <s v="S0363148"/>
  </r>
  <r>
    <x v="816"/>
    <n v="10000"/>
    <n v="10000"/>
    <d v="2025-04-16T00:00:00"/>
    <s v="502LAUGH"/>
    <s v=" 1:56:18 pm"/>
    <s v="L4723U8006/4116S1"/>
    <m/>
    <x v="0"/>
    <s v="Yes"/>
    <x v="8"/>
    <x v="8"/>
    <s v="PM84"/>
    <s v="TAN TAI TOH"/>
    <n v="17"/>
    <m/>
    <m/>
    <d v="2025-04-16T00:00:00"/>
    <m/>
    <n v="6"/>
    <n v="104"/>
    <s v="PE"/>
    <s v="811219 INDEX1000001"/>
    <n v="0"/>
    <n v="100"/>
    <n v="4"/>
    <n v="0"/>
    <n v="0"/>
    <n v="0"/>
    <m/>
    <m/>
    <n v="0"/>
    <m/>
    <m/>
    <m/>
    <m/>
    <m/>
    <m/>
    <m/>
    <m/>
    <x v="596"/>
    <x v="26"/>
    <x v="26"/>
    <m/>
    <n v="0"/>
    <n v="0"/>
    <n v="0"/>
    <n v="0"/>
    <n v="0"/>
    <n v="0"/>
    <m/>
    <m/>
    <m/>
    <s v="No"/>
    <s v="W665073"/>
    <n v="0"/>
    <m/>
    <s v="V22000"/>
    <m/>
    <m/>
    <s v="ZSA101807"/>
  </r>
  <r>
    <x v="816"/>
    <n v="20000"/>
    <n v="10000"/>
    <d v="2025-04-16T00:00:00"/>
    <s v="502LAUGH"/>
    <s v=" 1:56:18 pm"/>
    <s v="L4723U8006/4116S1"/>
    <m/>
    <x v="0"/>
    <s v="Yes"/>
    <x v="8"/>
    <x v="8"/>
    <s v="PM84"/>
    <s v="TAN TAI TOH"/>
    <n v="17"/>
    <m/>
    <m/>
    <d v="2025-04-16T00:00:00"/>
    <m/>
    <n v="6"/>
    <n v="100"/>
    <s v="PE"/>
    <s v="811219 INDEX1000001"/>
    <n v="0"/>
    <n v="100"/>
    <n v="0"/>
    <n v="0"/>
    <n v="0"/>
    <n v="0"/>
    <m/>
    <m/>
    <n v="0"/>
    <m/>
    <m/>
    <m/>
    <m/>
    <m/>
    <m/>
    <m/>
    <m/>
    <x v="596"/>
    <x v="26"/>
    <x v="26"/>
    <m/>
    <n v="0"/>
    <n v="0"/>
    <n v="0"/>
    <n v="0"/>
    <n v="0"/>
    <n v="0"/>
    <m/>
    <m/>
    <m/>
    <s v="No"/>
    <s v="W665073"/>
    <n v="0"/>
    <m/>
    <s v="V22000"/>
    <m/>
    <m/>
    <s v="ZSA101807"/>
  </r>
  <r>
    <x v="817"/>
    <n v="10000"/>
    <n v="10000"/>
    <d v="2025-04-16T00:00:00"/>
    <s v="502LAUGH"/>
    <d v="1899-12-30T11:16:26"/>
    <s v="J00Q283701525"/>
    <m/>
    <x v="0"/>
    <s v="Yes"/>
    <x v="16"/>
    <x v="15"/>
    <s v="PMJ7"/>
    <s v="FOONG SEL YI"/>
    <n v="5000"/>
    <m/>
    <m/>
    <d v="2025-04-16T00:00:00"/>
    <m/>
    <n v="4"/>
    <n v="20000"/>
    <s v="PE"/>
    <s v="250-8049-000001"/>
    <n v="0"/>
    <n v="20000"/>
    <n v="0"/>
    <n v="0"/>
    <n v="0"/>
    <n v="0"/>
    <m/>
    <m/>
    <n v="0"/>
    <m/>
    <m/>
    <m/>
    <m/>
    <m/>
    <m/>
    <m/>
    <m/>
    <x v="597"/>
    <x v="29"/>
    <x v="29"/>
    <m/>
    <n v="0"/>
    <n v="0"/>
    <n v="0"/>
    <n v="0"/>
    <n v="0"/>
    <n v="0"/>
    <m/>
    <m/>
    <m/>
    <s v="No"/>
    <s v="W665074"/>
    <n v="0"/>
    <m/>
    <s v="J10025"/>
    <m/>
    <m/>
    <s v="S0363166"/>
  </r>
  <r>
    <x v="818"/>
    <n v="10000"/>
    <n v="10000"/>
    <d v="2025-04-21T00:00:00"/>
    <s v="502LAUGH"/>
    <s v=" 8:35:35 am"/>
    <s v="U541658044"/>
    <m/>
    <x v="0"/>
    <s v="Yes"/>
    <x v="1"/>
    <x v="1"/>
    <s v="PC02"/>
    <s v="GAO BINJIE"/>
    <n v="3470"/>
    <m/>
    <m/>
    <d v="2025-04-16T00:00:00"/>
    <m/>
    <n v="32"/>
    <n v="111040"/>
    <s v="PE"/>
    <s v="SH25-0407-01320001"/>
    <n v="0"/>
    <n v="111000"/>
    <n v="40"/>
    <n v="0"/>
    <n v="0"/>
    <n v="0"/>
    <m/>
    <m/>
    <n v="0"/>
    <m/>
    <m/>
    <m/>
    <m/>
    <m/>
    <m/>
    <m/>
    <m/>
    <x v="598"/>
    <x v="96"/>
    <x v="91"/>
    <m/>
    <n v="0"/>
    <n v="0"/>
    <n v="0"/>
    <n v="0"/>
    <n v="0"/>
    <n v="0"/>
    <m/>
    <m/>
    <m/>
    <s v="No"/>
    <s v="W665075"/>
    <n v="0"/>
    <m/>
    <s v="S19412"/>
    <m/>
    <m/>
    <s v="S0363350"/>
  </r>
  <r>
    <x v="470"/>
    <n v="10000"/>
    <n v="40000"/>
    <d v="2025-04-23T00:00:00"/>
    <s v="502LAUGH"/>
    <s v=" 9:35:51 am"/>
    <s v="BZC064-09"/>
    <m/>
    <x v="1"/>
    <s v="Yes"/>
    <x v="31"/>
    <x v="25"/>
    <s v="PM46"/>
    <s v="TAN CHEE CHUN"/>
    <n v="71000"/>
    <m/>
    <m/>
    <d v="2025-04-17T00:00:00"/>
    <m/>
    <n v="6"/>
    <n v="426000"/>
    <s v="PE"/>
    <s v="KT-200-W0001"/>
    <n v="0"/>
    <n v="425997"/>
    <n v="3"/>
    <n v="0"/>
    <n v="0"/>
    <n v="0"/>
    <m/>
    <m/>
    <n v="0"/>
    <m/>
    <m/>
    <m/>
    <m/>
    <m/>
    <m/>
    <m/>
    <m/>
    <x v="363"/>
    <x v="25"/>
    <x v="25"/>
    <m/>
    <n v="0"/>
    <n v="0"/>
    <n v="0"/>
    <n v="0"/>
    <n v="0"/>
    <n v="0"/>
    <m/>
    <m/>
    <m/>
    <s v="No"/>
    <s v="W665397"/>
    <n v="0"/>
    <m/>
    <s v="E05203"/>
    <m/>
    <m/>
    <s v="S0348831"/>
  </r>
  <r>
    <x v="819"/>
    <n v="10000"/>
    <n v="20000"/>
    <d v="2025-04-23T00:00:00"/>
    <s v="502LAUGH"/>
    <s v=" 2:13:20 pm"/>
    <s v="10639931104/10639931099/10639931097/10639931100/10639931098"/>
    <m/>
    <x v="1"/>
    <s v="Yes"/>
    <x v="3"/>
    <x v="3"/>
    <s v="PM74"/>
    <s v="YONG CHEE SOON"/>
    <n v="29723"/>
    <m/>
    <m/>
    <d v="2025-04-17T00:00:00"/>
    <m/>
    <n v="36"/>
    <n v="1070028"/>
    <s v="PE"/>
    <s v="5180-0103-BH2120001"/>
    <n v="0"/>
    <n v="1000000"/>
    <n v="70028"/>
    <n v="0"/>
    <n v="0"/>
    <n v="0"/>
    <m/>
    <m/>
    <n v="0"/>
    <m/>
    <m/>
    <m/>
    <m/>
    <m/>
    <m/>
    <m/>
    <m/>
    <x v="599"/>
    <x v="1"/>
    <x v="1"/>
    <m/>
    <n v="0"/>
    <n v="0"/>
    <n v="0"/>
    <n v="0"/>
    <n v="0"/>
    <n v="0"/>
    <m/>
    <m/>
    <m/>
    <s v="No"/>
    <s v="W665399"/>
    <n v="0"/>
    <m/>
    <s v="H08031-JIM"/>
    <m/>
    <m/>
    <s v="S0353174"/>
  </r>
  <r>
    <x v="820"/>
    <n v="10000"/>
    <n v="10000"/>
    <d v="2025-04-21T00:00:00"/>
    <s v="502LAUGH"/>
    <d v="1899-12-30T11:41:06"/>
    <s v="J002V0392"/>
    <m/>
    <x v="0"/>
    <s v="Yes"/>
    <x v="6"/>
    <x v="6"/>
    <s v="PS74"/>
    <s v="GOH CHIN TECK"/>
    <n v="15000"/>
    <m/>
    <m/>
    <d v="2025-04-17T00:00:00"/>
    <m/>
    <n v="2"/>
    <n v="30000"/>
    <s v="PE"/>
    <s v="R001-48520001"/>
    <n v="0"/>
    <n v="30000"/>
    <n v="0"/>
    <n v="0"/>
    <n v="0"/>
    <n v="0"/>
    <m/>
    <m/>
    <n v="0"/>
    <m/>
    <m/>
    <m/>
    <m/>
    <m/>
    <m/>
    <m/>
    <m/>
    <x v="600"/>
    <x v="3"/>
    <x v="3"/>
    <m/>
    <n v="0"/>
    <n v="0"/>
    <n v="0"/>
    <n v="0"/>
    <n v="0"/>
    <n v="0"/>
    <m/>
    <m/>
    <m/>
    <s v="No"/>
    <s v="W665272"/>
    <n v="0"/>
    <m/>
    <s v="R18131"/>
    <m/>
    <m/>
    <s v="S0357046"/>
  </r>
  <r>
    <x v="821"/>
    <n v="10000"/>
    <n v="10000"/>
    <d v="2025-04-22T00:00:00"/>
    <s v="502LAUGH"/>
    <s v=" 8:36:21 am"/>
    <s v="J00TB2080"/>
    <m/>
    <x v="0"/>
    <s v="Yes"/>
    <x v="4"/>
    <x v="4"/>
    <s v="PS07"/>
    <s v="KANG HOCK SENG"/>
    <n v="37500"/>
    <m/>
    <m/>
    <d v="2025-04-17T00:00:00"/>
    <m/>
    <n v="8"/>
    <n v="300000"/>
    <s v="PE"/>
    <s v="Z512 REV 6.00001"/>
    <n v="0"/>
    <n v="298182"/>
    <n v="1818"/>
    <n v="0"/>
    <n v="0"/>
    <n v="0"/>
    <m/>
    <m/>
    <n v="0"/>
    <m/>
    <m/>
    <m/>
    <m/>
    <m/>
    <m/>
    <m/>
    <m/>
    <x v="5"/>
    <x v="3"/>
    <x v="3"/>
    <m/>
    <n v="0"/>
    <n v="0"/>
    <n v="0"/>
    <n v="0"/>
    <n v="0"/>
    <n v="0"/>
    <m/>
    <m/>
    <m/>
    <s v="No"/>
    <s v="W665405"/>
    <n v="0"/>
    <m/>
    <s v="R18131"/>
    <m/>
    <m/>
    <s v="S0359808"/>
  </r>
  <r>
    <x v="822"/>
    <n v="10000"/>
    <n v="20000"/>
    <d v="2025-04-25T00:00:00"/>
    <s v="502LAUGH"/>
    <s v=" 9:48:08 am"/>
    <s v="80117500/XHX24911A1404/XHX2410261104/1010831/W02024/5285"/>
    <m/>
    <x v="0"/>
    <s v="Yes"/>
    <x v="5"/>
    <x v="5"/>
    <s v="PM55"/>
    <s v="CHAN SAU PENG"/>
    <n v="38125"/>
    <m/>
    <m/>
    <d v="2025-04-17T00:00:00"/>
    <m/>
    <n v="8"/>
    <n v="305000"/>
    <s v="PE"/>
    <s v="MT273730001"/>
    <n v="0"/>
    <n v="305000"/>
    <n v="0"/>
    <n v="0"/>
    <n v="0"/>
    <n v="0"/>
    <m/>
    <m/>
    <n v="0"/>
    <m/>
    <m/>
    <m/>
    <m/>
    <m/>
    <m/>
    <m/>
    <m/>
    <x v="6"/>
    <x v="4"/>
    <x v="4"/>
    <m/>
    <n v="0"/>
    <n v="0"/>
    <n v="0"/>
    <n v="0"/>
    <n v="0"/>
    <n v="0"/>
    <m/>
    <m/>
    <m/>
    <s v="No"/>
    <s v="W665667"/>
    <n v="0"/>
    <m/>
    <s v="Z26002"/>
    <m/>
    <m/>
    <s v="S0360898"/>
  </r>
  <r>
    <x v="823"/>
    <n v="10000"/>
    <n v="20000"/>
    <d v="2025-04-21T00:00:00"/>
    <s v="502LAUGH"/>
    <d v="1899-12-30T10:52:45"/>
    <s v="M0BUE5720"/>
    <m/>
    <x v="0"/>
    <s v="Yes"/>
    <x v="11"/>
    <x v="11"/>
    <s v="PM09"/>
    <s v="PANG JING FULL"/>
    <n v="10000"/>
    <m/>
    <m/>
    <d v="2025-04-17T00:00:00"/>
    <m/>
    <n v="4"/>
    <n v="40000"/>
    <s v="PE"/>
    <s v="L001-773057-00000007"/>
    <n v="0"/>
    <n v="40000"/>
    <n v="0"/>
    <n v="0"/>
    <n v="0"/>
    <n v="0"/>
    <m/>
    <m/>
    <n v="0"/>
    <m/>
    <m/>
    <m/>
    <m/>
    <m/>
    <m/>
    <m/>
    <m/>
    <x v="12"/>
    <x v="10"/>
    <x v="10"/>
    <m/>
    <n v="0"/>
    <n v="0"/>
    <n v="0"/>
    <n v="0"/>
    <n v="0"/>
    <n v="0"/>
    <m/>
    <m/>
    <m/>
    <s v="No"/>
    <s v="W665416"/>
    <n v="0"/>
    <m/>
    <s v="W23041-TH"/>
    <m/>
    <m/>
    <s v="H0064788"/>
  </r>
  <r>
    <x v="824"/>
    <n v="10000"/>
    <n v="10000"/>
    <d v="2025-04-21T00:00:00"/>
    <s v="502LAUGH"/>
    <s v=" 2:14:37 pm"/>
    <s v="SG-5650696"/>
    <m/>
    <x v="0"/>
    <s v="Yes"/>
    <x v="2"/>
    <x v="4"/>
    <s v="PM18"/>
    <s v="LAI CHIN YANG"/>
    <n v="48000"/>
    <m/>
    <m/>
    <d v="2025-04-17T00:00:00"/>
    <m/>
    <n v="12"/>
    <n v="576000"/>
    <s v="PE"/>
    <n v="80256230001"/>
    <n v="0"/>
    <n v="576000"/>
    <n v="0"/>
    <n v="0"/>
    <n v="0"/>
    <n v="0"/>
    <m/>
    <m/>
    <n v="0"/>
    <m/>
    <m/>
    <m/>
    <m/>
    <m/>
    <m/>
    <m/>
    <m/>
    <x v="138"/>
    <x v="11"/>
    <x v="11"/>
    <m/>
    <n v="0"/>
    <n v="0"/>
    <n v="0"/>
    <n v="0"/>
    <n v="0"/>
    <n v="0"/>
    <m/>
    <m/>
    <m/>
    <s v="No"/>
    <s v="W665420"/>
    <n v="0"/>
    <m/>
    <s v="B02083"/>
    <m/>
    <m/>
    <s v="S0361325"/>
  </r>
  <r>
    <x v="825"/>
    <n v="10000"/>
    <n v="20000"/>
    <d v="2025-04-21T00:00:00"/>
    <s v="502LAUGH"/>
    <s v=" 8:40:36 am"/>
    <s v="401180925/4820U8019"/>
    <m/>
    <x v="0"/>
    <s v="Yes"/>
    <x v="7"/>
    <x v="7"/>
    <s v="PM68"/>
    <s v="LEE KIM LIANG"/>
    <n v="100"/>
    <m/>
    <m/>
    <d v="2025-04-17T00:00:00"/>
    <m/>
    <n v="1"/>
    <n v="100"/>
    <s v="PE"/>
    <s v="XOPA93005-Y6980001"/>
    <n v="0"/>
    <n v="100"/>
    <n v="0"/>
    <n v="0"/>
    <n v="0"/>
    <n v="0"/>
    <m/>
    <m/>
    <n v="0"/>
    <m/>
    <m/>
    <m/>
    <m/>
    <m/>
    <m/>
    <m/>
    <m/>
    <x v="601"/>
    <x v="98"/>
    <x v="93"/>
    <m/>
    <n v="0"/>
    <n v="0"/>
    <n v="0"/>
    <n v="0"/>
    <n v="0"/>
    <n v="0"/>
    <m/>
    <m/>
    <m/>
    <s v="No"/>
    <s v="W665117"/>
    <n v="0"/>
    <m/>
    <s v="S19296"/>
    <m/>
    <m/>
    <s v="H0064800"/>
  </r>
  <r>
    <x v="826"/>
    <n v="10000"/>
    <n v="10000"/>
    <d v="2025-04-17T00:00:00"/>
    <s v="502LAUGH"/>
    <s v=" 5:03:27 pm"/>
    <s v="M0BFL2381"/>
    <m/>
    <x v="0"/>
    <s v="Yes"/>
    <x v="8"/>
    <x v="8"/>
    <s v="PM84"/>
    <s v="TAN TAI TOH"/>
    <n v="2750"/>
    <m/>
    <m/>
    <d v="2025-04-17T00:00:00"/>
    <m/>
    <n v="16"/>
    <n v="44000"/>
    <s v="PE"/>
    <s v="714370205-ADS1360001"/>
    <n v="0"/>
    <n v="40000"/>
    <n v="4000"/>
    <n v="0"/>
    <n v="0"/>
    <n v="0"/>
    <m/>
    <m/>
    <n v="0"/>
    <m/>
    <m/>
    <m/>
    <m/>
    <m/>
    <m/>
    <m/>
    <m/>
    <x v="421"/>
    <x v="14"/>
    <x v="14"/>
    <m/>
    <n v="0"/>
    <n v="0"/>
    <n v="0"/>
    <n v="0"/>
    <n v="0"/>
    <n v="0"/>
    <m/>
    <m/>
    <m/>
    <s v="No"/>
    <s v="W665124"/>
    <n v="0"/>
    <m/>
    <s v="S19081-TH"/>
    <m/>
    <m/>
    <s v="H0064892"/>
  </r>
  <r>
    <x v="826"/>
    <n v="10000"/>
    <n v="20000"/>
    <d v="2025-04-17T00:00:00"/>
    <s v="502LAUGH"/>
    <s v=" 5:03:27 pm"/>
    <s v="M0BFL2381"/>
    <m/>
    <x v="1"/>
    <s v="Yes"/>
    <x v="12"/>
    <x v="12"/>
    <s v="PM80"/>
    <s v="YAP ZHI PING"/>
    <n v="2500"/>
    <m/>
    <m/>
    <d v="2025-04-17T00:00:00"/>
    <m/>
    <n v="16"/>
    <n v="40000"/>
    <s v="PE"/>
    <s v="714370205-ADS1360001"/>
    <n v="0"/>
    <n v="40000"/>
    <n v="0"/>
    <n v="0"/>
    <n v="0"/>
    <n v="0"/>
    <m/>
    <m/>
    <n v="0"/>
    <m/>
    <m/>
    <m/>
    <m/>
    <m/>
    <m/>
    <m/>
    <m/>
    <x v="421"/>
    <x v="14"/>
    <x v="14"/>
    <m/>
    <n v="0"/>
    <n v="0"/>
    <n v="0"/>
    <n v="0"/>
    <n v="0"/>
    <n v="0"/>
    <m/>
    <m/>
    <m/>
    <s v="No"/>
    <s v="W665124"/>
    <n v="0"/>
    <m/>
    <s v="S19081-TH"/>
    <m/>
    <m/>
    <s v="H0064892"/>
  </r>
  <r>
    <x v="788"/>
    <n v="10000"/>
    <n v="20000"/>
    <d v="2025-04-17T00:00:00"/>
    <s v="502LAUGH"/>
    <s v=" 5:03:27 pm"/>
    <s v="M0BFL2381"/>
    <m/>
    <x v="1"/>
    <s v="Yes"/>
    <x v="12"/>
    <x v="12"/>
    <s v="PM80"/>
    <s v="YAP ZHI PING"/>
    <n v="2500"/>
    <m/>
    <m/>
    <d v="2025-04-17T00:00:00"/>
    <m/>
    <n v="16"/>
    <n v="40000"/>
    <s v="PE"/>
    <s v="714370207-ADS1360001"/>
    <n v="0"/>
    <n v="40000"/>
    <n v="0"/>
    <n v="0"/>
    <n v="0"/>
    <n v="0"/>
    <m/>
    <m/>
    <n v="0"/>
    <m/>
    <m/>
    <m/>
    <m/>
    <m/>
    <m/>
    <m/>
    <m/>
    <x v="580"/>
    <x v="14"/>
    <x v="14"/>
    <m/>
    <n v="0"/>
    <n v="0"/>
    <n v="0"/>
    <n v="0"/>
    <n v="0"/>
    <n v="0"/>
    <m/>
    <m/>
    <m/>
    <s v="No"/>
    <s v="W665183"/>
    <n v="0"/>
    <m/>
    <s v="S19081-TH"/>
    <m/>
    <m/>
    <s v="H0064894"/>
  </r>
  <r>
    <x v="827"/>
    <n v="10000"/>
    <n v="10000"/>
    <d v="2025-04-22T00:00:00"/>
    <s v="502LAUGH"/>
    <s v=" 8:56:07 am"/>
    <s v="M0BFL2381"/>
    <m/>
    <x v="0"/>
    <s v="Yes"/>
    <x v="8"/>
    <x v="8"/>
    <s v="PM84"/>
    <s v="TAN TAI TOH"/>
    <n v="2750"/>
    <m/>
    <m/>
    <d v="2025-04-17T00:00:00"/>
    <m/>
    <n v="16"/>
    <n v="44000"/>
    <s v="PE"/>
    <s v="714370216-ADS1360001"/>
    <n v="0"/>
    <n v="40000"/>
    <n v="4000"/>
    <n v="0"/>
    <n v="0"/>
    <n v="0"/>
    <m/>
    <m/>
    <n v="0"/>
    <m/>
    <m/>
    <m/>
    <m/>
    <m/>
    <m/>
    <m/>
    <m/>
    <x v="602"/>
    <x v="14"/>
    <x v="14"/>
    <m/>
    <n v="0"/>
    <n v="0"/>
    <n v="0"/>
    <n v="0"/>
    <n v="0"/>
    <n v="0"/>
    <m/>
    <m/>
    <m/>
    <s v="No"/>
    <s v="W665184"/>
    <n v="0"/>
    <m/>
    <s v="S19081-TH"/>
    <m/>
    <m/>
    <s v="H0064895"/>
  </r>
  <r>
    <x v="791"/>
    <n v="10000"/>
    <n v="20000"/>
    <d v="2025-04-17T00:00:00"/>
    <s v="502LAUGH"/>
    <s v=" 5:03:28 pm"/>
    <s v="M0BFL2381"/>
    <m/>
    <x v="1"/>
    <s v="Yes"/>
    <x v="12"/>
    <x v="12"/>
    <s v="PM80"/>
    <s v="YAP ZHI PING"/>
    <n v="5000"/>
    <m/>
    <m/>
    <d v="2025-04-17T00:00:00"/>
    <m/>
    <n v="16"/>
    <n v="80000"/>
    <s v="PE"/>
    <s v="714370207-ADS1360001"/>
    <n v="0"/>
    <n v="80000"/>
    <n v="0"/>
    <n v="0"/>
    <n v="0"/>
    <n v="0"/>
    <m/>
    <m/>
    <n v="0"/>
    <m/>
    <m/>
    <m/>
    <m/>
    <m/>
    <m/>
    <m/>
    <m/>
    <x v="580"/>
    <x v="23"/>
    <x v="23"/>
    <m/>
    <n v="0"/>
    <n v="0"/>
    <n v="0"/>
    <n v="0"/>
    <n v="0"/>
    <n v="0"/>
    <m/>
    <m/>
    <m/>
    <s v="No"/>
    <s v="W665189"/>
    <n v="0"/>
    <m/>
    <s v="S19314"/>
    <m/>
    <m/>
    <s v="H0064909"/>
  </r>
  <r>
    <x v="828"/>
    <n v="10000"/>
    <n v="10000"/>
    <d v="2025-04-17T00:00:00"/>
    <s v="502LAUGH"/>
    <s v=" 5:05:16 pm"/>
    <s v="M0BFL2381"/>
    <m/>
    <x v="0"/>
    <s v="Yes"/>
    <x v="8"/>
    <x v="8"/>
    <s v="PM84"/>
    <s v="TAN TAI TOH"/>
    <n v="5500"/>
    <m/>
    <m/>
    <d v="2025-04-17T00:00:00"/>
    <m/>
    <n v="16"/>
    <n v="88000"/>
    <s v="PE"/>
    <s v="714370205-ADS1360001"/>
    <n v="0"/>
    <n v="80000"/>
    <n v="8000"/>
    <n v="0"/>
    <n v="0"/>
    <n v="0"/>
    <m/>
    <m/>
    <n v="0"/>
    <m/>
    <m/>
    <m/>
    <m/>
    <m/>
    <m/>
    <m/>
    <m/>
    <x v="421"/>
    <x v="23"/>
    <x v="23"/>
    <m/>
    <n v="0"/>
    <n v="0"/>
    <n v="0"/>
    <n v="0"/>
    <n v="0"/>
    <n v="0"/>
    <m/>
    <m/>
    <m/>
    <s v="No"/>
    <s v="W665198"/>
    <n v="0"/>
    <m/>
    <s v="S19314"/>
    <m/>
    <m/>
    <s v="H0064941"/>
  </r>
  <r>
    <x v="828"/>
    <n v="10000"/>
    <n v="20000"/>
    <d v="2025-04-17T00:00:00"/>
    <s v="502LAUGH"/>
    <s v=" 5:05:16 pm"/>
    <s v="M0BFL2381"/>
    <m/>
    <x v="1"/>
    <s v="Yes"/>
    <x v="12"/>
    <x v="12"/>
    <s v="PM80"/>
    <s v="YAP ZHI PING"/>
    <n v="5000"/>
    <m/>
    <m/>
    <d v="2025-04-17T00:00:00"/>
    <m/>
    <n v="16"/>
    <n v="80000"/>
    <s v="PE"/>
    <s v="714370205-ADS1360001"/>
    <n v="0"/>
    <n v="80000"/>
    <n v="0"/>
    <n v="0"/>
    <n v="0"/>
    <n v="0"/>
    <m/>
    <m/>
    <n v="0"/>
    <m/>
    <m/>
    <m/>
    <m/>
    <m/>
    <m/>
    <m/>
    <m/>
    <x v="421"/>
    <x v="23"/>
    <x v="23"/>
    <m/>
    <n v="0"/>
    <n v="0"/>
    <n v="0"/>
    <n v="0"/>
    <n v="0"/>
    <n v="0"/>
    <m/>
    <m/>
    <m/>
    <s v="No"/>
    <s v="W665198"/>
    <n v="0"/>
    <m/>
    <s v="S19314"/>
    <m/>
    <m/>
    <s v="H0064941"/>
  </r>
  <r>
    <x v="829"/>
    <n v="10000"/>
    <n v="10000"/>
    <d v="2025-04-22T00:00:00"/>
    <s v="502LAUGH"/>
    <s v=" 8:56:07 am"/>
    <s v="M0BFL2381"/>
    <m/>
    <x v="0"/>
    <s v="Yes"/>
    <x v="8"/>
    <x v="8"/>
    <s v="PM84"/>
    <s v="TAN TAI TOH"/>
    <n v="2750"/>
    <m/>
    <m/>
    <d v="2025-04-17T00:00:00"/>
    <m/>
    <n v="16"/>
    <n v="44000"/>
    <s v="PE"/>
    <s v="714370216-ADS1360001"/>
    <n v="0"/>
    <n v="40000"/>
    <n v="4000"/>
    <n v="0"/>
    <n v="0"/>
    <n v="0"/>
    <m/>
    <m/>
    <n v="0"/>
    <m/>
    <m/>
    <m/>
    <m/>
    <m/>
    <m/>
    <m/>
    <m/>
    <x v="602"/>
    <x v="14"/>
    <x v="14"/>
    <m/>
    <n v="0"/>
    <n v="0"/>
    <n v="0"/>
    <n v="0"/>
    <n v="0"/>
    <n v="0"/>
    <m/>
    <m/>
    <m/>
    <s v="No"/>
    <s v="W665199"/>
    <n v="0"/>
    <m/>
    <s v="S19081-TH"/>
    <m/>
    <m/>
    <s v="H0064950"/>
  </r>
  <r>
    <x v="830"/>
    <n v="10000"/>
    <n v="10000"/>
    <d v="2025-04-21T00:00:00"/>
    <s v="502LAUGH"/>
    <s v=" 8:39:39 am"/>
    <s v="U541452040/504040726"/>
    <m/>
    <x v="0"/>
    <s v="Yes"/>
    <x v="28"/>
    <x v="23"/>
    <s v="PM26"/>
    <s v="TAN AIK KEONG"/>
    <n v="5860"/>
    <m/>
    <m/>
    <d v="2025-04-17T00:00:00"/>
    <m/>
    <n v="1"/>
    <n v="5860"/>
    <s v="PE"/>
    <s v="250-5322-000001"/>
    <n v="0"/>
    <n v="5360"/>
    <n v="500"/>
    <n v="0"/>
    <n v="0"/>
    <n v="0"/>
    <m/>
    <m/>
    <n v="0"/>
    <m/>
    <m/>
    <m/>
    <m/>
    <m/>
    <m/>
    <m/>
    <m/>
    <x v="109"/>
    <x v="29"/>
    <x v="29"/>
    <m/>
    <n v="0"/>
    <n v="0"/>
    <n v="0"/>
    <n v="0"/>
    <n v="0"/>
    <n v="0"/>
    <m/>
    <m/>
    <m/>
    <s v="No"/>
    <s v="W665288"/>
    <n v="0"/>
    <m/>
    <s v="J10025"/>
    <m/>
    <m/>
    <s v="S0362450"/>
  </r>
  <r>
    <x v="831"/>
    <n v="10000"/>
    <n v="10000"/>
    <d v="2025-04-17T00:00:00"/>
    <s v="502LAUGH"/>
    <s v=" 5:07:50 pm"/>
    <n v="234402"/>
    <m/>
    <x v="0"/>
    <s v="Yes"/>
    <x v="20"/>
    <x v="5"/>
    <s v="PM35"/>
    <s v="TAN MIN KANG"/>
    <n v="1334"/>
    <m/>
    <m/>
    <d v="2025-04-17T00:00:00"/>
    <m/>
    <n v="180"/>
    <n v="240120"/>
    <s v="PE"/>
    <s v="1113-550-00020 R0001"/>
    <n v="0"/>
    <n v="240000"/>
    <n v="120"/>
    <n v="0"/>
    <n v="0"/>
    <n v="0"/>
    <m/>
    <m/>
    <n v="0"/>
    <m/>
    <m/>
    <m/>
    <m/>
    <m/>
    <m/>
    <m/>
    <m/>
    <x v="196"/>
    <x v="13"/>
    <x v="13"/>
    <m/>
    <n v="0"/>
    <n v="0"/>
    <n v="0"/>
    <n v="0"/>
    <n v="0"/>
    <n v="0"/>
    <m/>
    <m/>
    <m/>
    <s v="No"/>
    <s v="W665206"/>
    <n v="0"/>
    <m/>
    <s v="M13337-SMD"/>
    <m/>
    <m/>
    <s v="S0362460"/>
  </r>
  <r>
    <x v="832"/>
    <n v="10000"/>
    <n v="10000"/>
    <d v="2025-04-21T00:00:00"/>
    <s v="502LAUGH"/>
    <s v=" 8:40:36 am"/>
    <s v="401180925/4820U8019"/>
    <m/>
    <x v="0"/>
    <s v="Yes"/>
    <x v="7"/>
    <x v="7"/>
    <s v="PM68"/>
    <s v="LEE KIM LIANG"/>
    <n v="100"/>
    <m/>
    <m/>
    <d v="2025-04-17T00:00:00"/>
    <m/>
    <n v="1"/>
    <n v="100"/>
    <s v="PE"/>
    <s v="XOPA93005-Y6980001"/>
    <n v="0"/>
    <n v="100"/>
    <n v="0"/>
    <n v="0"/>
    <n v="0"/>
    <n v="0"/>
    <m/>
    <m/>
    <n v="0"/>
    <m/>
    <m/>
    <m/>
    <m/>
    <m/>
    <m/>
    <m/>
    <m/>
    <x v="601"/>
    <x v="98"/>
    <x v="93"/>
    <m/>
    <n v="0"/>
    <n v="0"/>
    <n v="0"/>
    <n v="0"/>
    <n v="0"/>
    <n v="0"/>
    <m/>
    <m/>
    <m/>
    <s v="No"/>
    <s v="W665211"/>
    <n v="0"/>
    <m/>
    <s v="S19296"/>
    <m/>
    <m/>
    <s v="H0064961"/>
  </r>
  <r>
    <x v="833"/>
    <n v="10000"/>
    <n v="10000"/>
    <d v="2025-04-22T00:00:00"/>
    <s v="502LAUGH"/>
    <s v=" 8:38:45 am"/>
    <s v="5011704U5"/>
    <m/>
    <x v="0"/>
    <s v="Yes"/>
    <x v="25"/>
    <x v="21"/>
    <s v="PP05"/>
    <s v="WONG KIM FATT"/>
    <n v="30000"/>
    <m/>
    <m/>
    <d v="2025-04-17T00:00:00"/>
    <m/>
    <n v="1"/>
    <n v="30000"/>
    <s v="PE"/>
    <s v="250-6223-000001"/>
    <n v="0"/>
    <n v="30000"/>
    <n v="0"/>
    <n v="0"/>
    <n v="0"/>
    <n v="0"/>
    <m/>
    <m/>
    <n v="0"/>
    <m/>
    <m/>
    <m/>
    <m/>
    <m/>
    <m/>
    <m/>
    <m/>
    <x v="77"/>
    <x v="29"/>
    <x v="29"/>
    <m/>
    <n v="0"/>
    <n v="0"/>
    <n v="0"/>
    <n v="0"/>
    <n v="0"/>
    <n v="0"/>
    <m/>
    <m/>
    <m/>
    <s v="No"/>
    <s v="W665214"/>
    <n v="0"/>
    <m/>
    <s v="J10025"/>
    <m/>
    <m/>
    <s v="S0362750"/>
  </r>
  <r>
    <x v="834"/>
    <n v="10000"/>
    <n v="10000"/>
    <d v="2025-04-22T00:00:00"/>
    <s v="502LAUGH"/>
    <s v=" 8:38:45 am"/>
    <s v="5011704U5"/>
    <m/>
    <x v="0"/>
    <s v="Yes"/>
    <x v="26"/>
    <x v="22"/>
    <s v="PS13"/>
    <s v="YEE CHENG MENG"/>
    <n v="16500"/>
    <m/>
    <m/>
    <d v="2025-04-17T00:00:00"/>
    <m/>
    <n v="2"/>
    <n v="33000"/>
    <s v="PE"/>
    <s v="260-6166-000001"/>
    <n v="0"/>
    <n v="33000"/>
    <n v="0"/>
    <n v="0"/>
    <n v="0"/>
    <n v="0"/>
    <m/>
    <m/>
    <n v="0"/>
    <m/>
    <m/>
    <m/>
    <m/>
    <m/>
    <m/>
    <m/>
    <m/>
    <x v="603"/>
    <x v="29"/>
    <x v="29"/>
    <m/>
    <n v="0"/>
    <n v="0"/>
    <n v="0"/>
    <n v="0"/>
    <n v="0"/>
    <n v="0"/>
    <m/>
    <m/>
    <m/>
    <s v="No"/>
    <s v="W665293"/>
    <n v="0"/>
    <m/>
    <s v="J10025"/>
    <m/>
    <m/>
    <s v="S0362762"/>
  </r>
  <r>
    <x v="835"/>
    <n v="10000"/>
    <n v="10000"/>
    <d v="2025-04-17T00:00:00"/>
    <s v="502LAUGH"/>
    <s v=" 2:52:02 pm"/>
    <s v="4110601U5A"/>
    <m/>
    <x v="0"/>
    <s v="Yes"/>
    <x v="10"/>
    <x v="10"/>
    <s v="PS66"/>
    <s v="SIM ENG KWANG"/>
    <n v="4000"/>
    <m/>
    <m/>
    <d v="2025-04-17T00:00:00"/>
    <m/>
    <n v="1"/>
    <n v="4000"/>
    <s v="PE"/>
    <s v="260-6400-000001"/>
    <n v="0"/>
    <n v="4000"/>
    <n v="0"/>
    <n v="0"/>
    <n v="0"/>
    <n v="0"/>
    <m/>
    <m/>
    <n v="0"/>
    <m/>
    <m/>
    <m/>
    <m/>
    <m/>
    <m/>
    <m/>
    <m/>
    <x v="604"/>
    <x v="29"/>
    <x v="29"/>
    <m/>
    <n v="0"/>
    <n v="0"/>
    <n v="0"/>
    <n v="0"/>
    <n v="0"/>
    <n v="0"/>
    <m/>
    <m/>
    <m/>
    <s v="No"/>
    <s v="W665216"/>
    <n v="0"/>
    <m/>
    <s v="J10025"/>
    <m/>
    <m/>
    <s v="S0362762"/>
  </r>
  <r>
    <x v="836"/>
    <n v="10000"/>
    <n v="10000"/>
    <d v="2025-04-17T00:00:00"/>
    <s v="502LAUGH"/>
    <d v="1899-12-30T11:07:23"/>
    <s v="5011628U5A"/>
    <m/>
    <x v="0"/>
    <s v="Yes"/>
    <x v="7"/>
    <x v="7"/>
    <s v="PM61"/>
    <s v="HO CHAN LE"/>
    <n v="667"/>
    <m/>
    <m/>
    <d v="2025-04-17T00:00:00"/>
    <m/>
    <n v="6"/>
    <n v="4002"/>
    <s v="PE"/>
    <s v="260-6314-000001"/>
    <n v="0"/>
    <n v="4000"/>
    <n v="2"/>
    <n v="0"/>
    <n v="0"/>
    <n v="0"/>
    <m/>
    <m/>
    <n v="0"/>
    <m/>
    <m/>
    <m/>
    <m/>
    <m/>
    <m/>
    <m/>
    <m/>
    <x v="605"/>
    <x v="29"/>
    <x v="29"/>
    <m/>
    <n v="0"/>
    <n v="0"/>
    <n v="0"/>
    <n v="0"/>
    <n v="0"/>
    <n v="0"/>
    <m/>
    <m/>
    <m/>
    <s v="No"/>
    <s v="W665490"/>
    <n v="0"/>
    <m/>
    <s v="J10025"/>
    <m/>
    <m/>
    <s v="S0362769"/>
  </r>
  <r>
    <x v="837"/>
    <n v="10000"/>
    <n v="10000"/>
    <d v="2025-04-17T00:00:00"/>
    <s v="502LAUGH"/>
    <s v=" 5:51:42 pm"/>
    <s v="5011704U5"/>
    <m/>
    <x v="0"/>
    <s v="Yes"/>
    <x v="26"/>
    <x v="22"/>
    <s v="PS13"/>
    <s v="YEE CHENG MENG"/>
    <n v="8000"/>
    <m/>
    <m/>
    <d v="2025-04-17T00:00:00"/>
    <m/>
    <n v="2"/>
    <n v="16000"/>
    <s v="PE"/>
    <s v="260-6013-000001"/>
    <n v="0"/>
    <n v="16000"/>
    <n v="0"/>
    <n v="0"/>
    <n v="0"/>
    <n v="0"/>
    <m/>
    <m/>
    <n v="0"/>
    <m/>
    <m/>
    <m/>
    <m/>
    <m/>
    <m/>
    <m/>
    <m/>
    <x v="606"/>
    <x v="29"/>
    <x v="29"/>
    <m/>
    <n v="0"/>
    <n v="0"/>
    <n v="0"/>
    <n v="0"/>
    <n v="0"/>
    <n v="0"/>
    <m/>
    <m/>
    <m/>
    <s v="No"/>
    <s v="W665294"/>
    <n v="0"/>
    <m/>
    <s v="J10025"/>
    <m/>
    <m/>
    <s v="S0362751"/>
  </r>
  <r>
    <x v="838"/>
    <n v="10000"/>
    <n v="10000"/>
    <d v="2025-04-21T00:00:00"/>
    <s v="502LAUGH"/>
    <s v=" 8:37:02 am"/>
    <s v="4110601U5A"/>
    <m/>
    <x v="0"/>
    <s v="Yes"/>
    <x v="10"/>
    <x v="10"/>
    <s v="PS66"/>
    <s v="SIM ENG KWANG"/>
    <n v="3000"/>
    <m/>
    <m/>
    <d v="2025-04-17T00:00:00"/>
    <m/>
    <n v="1"/>
    <n v="3000"/>
    <s v="PE"/>
    <s v="260-6109-000001"/>
    <n v="0"/>
    <n v="3000"/>
    <n v="0"/>
    <n v="0"/>
    <n v="0"/>
    <n v="0"/>
    <m/>
    <m/>
    <n v="0"/>
    <m/>
    <m/>
    <m/>
    <m/>
    <m/>
    <m/>
    <m/>
    <m/>
    <x v="607"/>
    <x v="29"/>
    <x v="29"/>
    <m/>
    <n v="0"/>
    <n v="0"/>
    <n v="0"/>
    <n v="0"/>
    <n v="0"/>
    <n v="0"/>
    <m/>
    <m/>
    <m/>
    <s v="No"/>
    <s v="W665223"/>
    <n v="0"/>
    <m/>
    <s v="J10025"/>
    <m/>
    <m/>
    <s v="S0362751"/>
  </r>
  <r>
    <x v="839"/>
    <n v="10000"/>
    <n v="10000"/>
    <d v="2025-04-23T00:00:00"/>
    <s v="502LAUGH"/>
    <s v=" 2:21:42 pm"/>
    <s v="I53065H056"/>
    <m/>
    <x v="0"/>
    <s v="Yes"/>
    <x v="0"/>
    <x v="0"/>
    <s v="PP24"/>
    <s v="HO HON SENG"/>
    <n v="3500"/>
    <m/>
    <m/>
    <d v="2025-04-17T00:00:00"/>
    <m/>
    <n v="1"/>
    <n v="3500"/>
    <s v="PE"/>
    <s v="SPL LABEL0003"/>
    <n v="0"/>
    <n v="3000"/>
    <n v="500"/>
    <n v="0"/>
    <n v="0"/>
    <n v="0"/>
    <m/>
    <m/>
    <n v="0"/>
    <m/>
    <m/>
    <m/>
    <m/>
    <m/>
    <m/>
    <m/>
    <m/>
    <x v="608"/>
    <x v="99"/>
    <x v="94"/>
    <m/>
    <n v="0"/>
    <n v="0"/>
    <n v="0"/>
    <n v="0"/>
    <n v="0"/>
    <n v="0"/>
    <m/>
    <m/>
    <m/>
    <s v="No"/>
    <s v="W665297"/>
    <n v="0"/>
    <m/>
    <s v="T20368"/>
    <m/>
    <m/>
    <s v="S0363030"/>
  </r>
  <r>
    <x v="840"/>
    <n v="10000"/>
    <n v="10000"/>
    <d v="2025-04-23T00:00:00"/>
    <s v="502LAUGH"/>
    <s v=" 2:22:33 pm"/>
    <s v="I53065H056"/>
    <m/>
    <x v="0"/>
    <s v="Yes"/>
    <x v="0"/>
    <x v="0"/>
    <s v="PP24"/>
    <s v="HO HON SENG"/>
    <n v="3500"/>
    <m/>
    <m/>
    <d v="2025-04-17T00:00:00"/>
    <m/>
    <n v="1"/>
    <n v="3500"/>
    <s v="PE"/>
    <s v="TEST SOLUTION0002"/>
    <n v="0"/>
    <n v="3000"/>
    <n v="500"/>
    <n v="0"/>
    <n v="0"/>
    <n v="0"/>
    <m/>
    <m/>
    <n v="0"/>
    <m/>
    <m/>
    <m/>
    <m/>
    <m/>
    <m/>
    <m/>
    <m/>
    <x v="609"/>
    <x v="99"/>
    <x v="94"/>
    <m/>
    <n v="0"/>
    <n v="0"/>
    <n v="0"/>
    <n v="0"/>
    <n v="0"/>
    <n v="0"/>
    <m/>
    <m/>
    <m/>
    <s v="No"/>
    <s v="W665298"/>
    <n v="0"/>
    <m/>
    <s v="T20368"/>
    <m/>
    <m/>
    <s v="S0363030"/>
  </r>
  <r>
    <x v="635"/>
    <n v="10000"/>
    <n v="20000"/>
    <d v="2025-04-21T00:00:00"/>
    <s v="502LAUGH"/>
    <s v=" 8:37:02 am"/>
    <s v="J00WT7100"/>
    <m/>
    <x v="1"/>
    <s v="Yes"/>
    <x v="19"/>
    <x v="16"/>
    <s v="PS95"/>
    <s v="LIM CHENG LEONG"/>
    <n v="15334"/>
    <m/>
    <m/>
    <d v="2025-04-17T00:00:00"/>
    <m/>
    <n v="6"/>
    <n v="92004"/>
    <s v="PE"/>
    <n v="5000582210001"/>
    <n v="0"/>
    <n v="92000"/>
    <n v="4"/>
    <n v="0"/>
    <n v="0"/>
    <n v="0"/>
    <m/>
    <m/>
    <n v="0"/>
    <m/>
    <m/>
    <m/>
    <m/>
    <m/>
    <m/>
    <m/>
    <m/>
    <x v="479"/>
    <x v="11"/>
    <x v="11"/>
    <m/>
    <n v="0"/>
    <n v="0"/>
    <n v="0"/>
    <n v="0"/>
    <n v="0"/>
    <n v="0"/>
    <m/>
    <m/>
    <m/>
    <s v="No"/>
    <s v="W665227"/>
    <n v="0"/>
    <m/>
    <s v="B02083"/>
    <m/>
    <m/>
    <s v="S0363034"/>
  </r>
  <r>
    <x v="636"/>
    <n v="10000"/>
    <n v="20000"/>
    <d v="2025-04-17T00:00:00"/>
    <s v="502LAUGH"/>
    <s v=" 1:09:56 pm"/>
    <s v="J00WT7100"/>
    <m/>
    <x v="1"/>
    <s v="Yes"/>
    <x v="19"/>
    <x v="16"/>
    <s v="PS95"/>
    <s v="LIM CHENG LEONG"/>
    <n v="1334"/>
    <m/>
    <m/>
    <d v="2025-04-17T00:00:00"/>
    <m/>
    <n v="6"/>
    <n v="8004"/>
    <s v="PE"/>
    <n v="5000596170001"/>
    <n v="0"/>
    <n v="8000"/>
    <n v="4"/>
    <n v="0"/>
    <n v="0"/>
    <n v="0"/>
    <m/>
    <m/>
    <n v="0"/>
    <m/>
    <m/>
    <m/>
    <m/>
    <m/>
    <m/>
    <m/>
    <m/>
    <x v="480"/>
    <x v="11"/>
    <x v="11"/>
    <m/>
    <n v="0"/>
    <n v="0"/>
    <n v="0"/>
    <n v="0"/>
    <n v="0"/>
    <n v="0"/>
    <m/>
    <m/>
    <m/>
    <s v="No"/>
    <s v="W665042"/>
    <n v="0"/>
    <m/>
    <s v="B02083"/>
    <m/>
    <m/>
    <s v="S0363034"/>
  </r>
  <r>
    <x v="637"/>
    <n v="10000"/>
    <n v="20000"/>
    <d v="2025-04-17T00:00:00"/>
    <s v="502LAUGH"/>
    <s v=" 1:09:00 pm"/>
    <s v="J00WT7100"/>
    <m/>
    <x v="1"/>
    <s v="Yes"/>
    <x v="19"/>
    <x v="16"/>
    <s v="PS95"/>
    <s v="LIM CHENG LEONG"/>
    <n v="834"/>
    <m/>
    <m/>
    <d v="2025-04-17T00:00:00"/>
    <m/>
    <n v="6"/>
    <n v="5004"/>
    <s v="PE"/>
    <n v="5000596230001"/>
    <n v="0"/>
    <n v="5000"/>
    <n v="4"/>
    <n v="0"/>
    <n v="0"/>
    <n v="0"/>
    <m/>
    <m/>
    <n v="0"/>
    <m/>
    <m/>
    <m/>
    <m/>
    <m/>
    <m/>
    <m/>
    <m/>
    <x v="481"/>
    <x v="11"/>
    <x v="11"/>
    <m/>
    <n v="0"/>
    <n v="0"/>
    <n v="0"/>
    <n v="0"/>
    <n v="0"/>
    <n v="0"/>
    <m/>
    <m/>
    <m/>
    <s v="No"/>
    <s v="W665043"/>
    <n v="0"/>
    <m/>
    <s v="B02083"/>
    <m/>
    <m/>
    <s v="S0363034"/>
  </r>
  <r>
    <x v="638"/>
    <n v="10000"/>
    <n v="20000"/>
    <d v="2025-04-17T00:00:00"/>
    <s v="502LAUGH"/>
    <s v=" 1:08:15 pm"/>
    <s v="J00WT7100"/>
    <m/>
    <x v="1"/>
    <s v="Yes"/>
    <x v="19"/>
    <x v="16"/>
    <s v="PS95"/>
    <s v="LIM CHENG LEONG"/>
    <n v="2000"/>
    <m/>
    <m/>
    <d v="2025-04-17T00:00:00"/>
    <m/>
    <n v="6"/>
    <n v="12000"/>
    <s v="PE"/>
    <n v="5000602800001"/>
    <n v="0"/>
    <n v="12000"/>
    <n v="0"/>
    <n v="0"/>
    <n v="0"/>
    <n v="0"/>
    <m/>
    <m/>
    <n v="0"/>
    <m/>
    <m/>
    <m/>
    <m/>
    <m/>
    <m/>
    <m/>
    <m/>
    <x v="482"/>
    <x v="11"/>
    <x v="11"/>
    <m/>
    <n v="0"/>
    <n v="0"/>
    <n v="0"/>
    <n v="0"/>
    <n v="0"/>
    <n v="0"/>
    <m/>
    <m/>
    <m/>
    <s v="No"/>
    <s v="W665044"/>
    <n v="0"/>
    <m/>
    <s v="B02083"/>
    <m/>
    <m/>
    <s v="S0363034"/>
  </r>
  <r>
    <x v="639"/>
    <n v="10000"/>
    <n v="20000"/>
    <d v="2025-04-17T00:00:00"/>
    <s v="502LAUGH"/>
    <s v=" 1:07:20 pm"/>
    <s v="J00WT7100"/>
    <m/>
    <x v="1"/>
    <s v="Yes"/>
    <x v="19"/>
    <x v="16"/>
    <s v="PS95"/>
    <s v="LIM CHENG LEONG"/>
    <n v="834"/>
    <m/>
    <m/>
    <d v="2025-04-17T00:00:00"/>
    <m/>
    <n v="6"/>
    <n v="5004"/>
    <s v="PE"/>
    <n v="5000602810001"/>
    <n v="0"/>
    <n v="5000"/>
    <n v="4"/>
    <n v="0"/>
    <n v="0"/>
    <n v="0"/>
    <m/>
    <m/>
    <n v="0"/>
    <m/>
    <m/>
    <m/>
    <m/>
    <m/>
    <m/>
    <m/>
    <m/>
    <x v="483"/>
    <x v="11"/>
    <x v="11"/>
    <m/>
    <n v="0"/>
    <n v="0"/>
    <n v="0"/>
    <n v="0"/>
    <n v="0"/>
    <n v="0"/>
    <m/>
    <m/>
    <m/>
    <s v="No"/>
    <s v="W665045"/>
    <n v="0"/>
    <m/>
    <s v="B02083"/>
    <m/>
    <m/>
    <s v="S0363034"/>
  </r>
  <r>
    <x v="841"/>
    <n v="10000"/>
    <n v="10000"/>
    <d v="2025-04-21T00:00:00"/>
    <s v="502LAUGH"/>
    <s v=" 3:14:09 pm"/>
    <s v="M0BUF4262"/>
    <m/>
    <x v="0"/>
    <s v="Yes"/>
    <x v="39"/>
    <x v="20"/>
    <s v="PS70"/>
    <s v="YEO WOO KEONG"/>
    <n v="13500"/>
    <m/>
    <m/>
    <d v="2025-04-17T00:00:00"/>
    <m/>
    <n v="4"/>
    <n v="54000"/>
    <s v="PE"/>
    <s v="100823876-75367 0001"/>
    <n v="0"/>
    <n v="54000"/>
    <n v="0"/>
    <n v="0"/>
    <n v="0"/>
    <n v="0"/>
    <m/>
    <m/>
    <n v="0"/>
    <m/>
    <m/>
    <m/>
    <m/>
    <m/>
    <m/>
    <m/>
    <m/>
    <x v="458"/>
    <x v="23"/>
    <x v="23"/>
    <m/>
    <n v="0"/>
    <n v="0"/>
    <n v="0"/>
    <n v="0"/>
    <n v="0"/>
    <n v="0"/>
    <m/>
    <m/>
    <m/>
    <s v="No"/>
    <s v="W665506"/>
    <n v="0"/>
    <m/>
    <s v="S19314"/>
    <m/>
    <m/>
    <s v="H0064980"/>
  </r>
  <r>
    <x v="842"/>
    <n v="10000"/>
    <n v="10000"/>
    <d v="2025-04-22T00:00:00"/>
    <s v="502LAUGH"/>
    <s v=" 8:56:07 am"/>
    <s v="M0BFL2381"/>
    <m/>
    <x v="0"/>
    <s v="Yes"/>
    <x v="8"/>
    <x v="8"/>
    <s v="PM84"/>
    <s v="TAN TAI TOH"/>
    <n v="1500"/>
    <m/>
    <m/>
    <d v="2025-04-17T00:00:00"/>
    <m/>
    <n v="16"/>
    <n v="24000"/>
    <s v="PE"/>
    <s v="714370212-ADS1360001"/>
    <n v="0"/>
    <n v="20000"/>
    <n v="4000"/>
    <n v="0"/>
    <n v="0"/>
    <n v="0"/>
    <m/>
    <m/>
    <n v="0"/>
    <m/>
    <m/>
    <m/>
    <m/>
    <m/>
    <m/>
    <m/>
    <m/>
    <x v="610"/>
    <x v="14"/>
    <x v="14"/>
    <m/>
    <n v="0"/>
    <n v="0"/>
    <n v="0"/>
    <n v="0"/>
    <n v="0"/>
    <n v="0"/>
    <m/>
    <m/>
    <m/>
    <s v="No"/>
    <s v="W665237"/>
    <n v="0"/>
    <m/>
    <s v="S19081-TH"/>
    <m/>
    <m/>
    <s v="H0064997"/>
  </r>
  <r>
    <x v="842"/>
    <n v="10000"/>
    <n v="20000"/>
    <d v="2025-04-22T00:00:00"/>
    <s v="502LAUGH"/>
    <s v=" 8:56:07 am"/>
    <s v="M0BFL2381"/>
    <m/>
    <x v="1"/>
    <s v="Yes"/>
    <x v="12"/>
    <x v="12"/>
    <s v="PM80"/>
    <s v="YAP ZHI PING"/>
    <n v="1250"/>
    <m/>
    <m/>
    <d v="2025-04-17T00:00:00"/>
    <m/>
    <n v="16"/>
    <n v="20000"/>
    <s v="PE"/>
    <s v="714370212-ADS1360001"/>
    <n v="0"/>
    <n v="20000"/>
    <n v="0"/>
    <n v="0"/>
    <n v="0"/>
    <n v="0"/>
    <m/>
    <m/>
    <n v="0"/>
    <m/>
    <m/>
    <m/>
    <m/>
    <m/>
    <m/>
    <m/>
    <m/>
    <x v="610"/>
    <x v="14"/>
    <x v="14"/>
    <m/>
    <n v="0"/>
    <n v="0"/>
    <n v="0"/>
    <n v="0"/>
    <n v="0"/>
    <n v="0"/>
    <m/>
    <m/>
    <m/>
    <s v="No"/>
    <s v="W665237"/>
    <n v="0"/>
    <m/>
    <s v="S19081-TH"/>
    <m/>
    <m/>
    <s v="H0064997"/>
  </r>
  <r>
    <x v="760"/>
    <n v="10000"/>
    <n v="30000"/>
    <d v="2025-04-21T00:00:00"/>
    <s v="502LAUGH"/>
    <s v=" 8:38:29 am"/>
    <s v="M0BS890401000"/>
    <m/>
    <x v="2"/>
    <s v="Yes"/>
    <x v="46"/>
    <x v="33"/>
    <s v="QM10"/>
    <s v="KHOO YEE MUN"/>
    <n v="2273"/>
    <m/>
    <m/>
    <d v="2025-04-17T00:00:00"/>
    <m/>
    <n v="11"/>
    <n v="25003"/>
    <s v="PE"/>
    <s v="70106701-010001"/>
    <n v="0"/>
    <n v="17500"/>
    <n v="7503"/>
    <n v="0"/>
    <n v="0"/>
    <n v="0"/>
    <m/>
    <m/>
    <n v="0"/>
    <m/>
    <m/>
    <m/>
    <m/>
    <m/>
    <m/>
    <m/>
    <m/>
    <x v="565"/>
    <x v="94"/>
    <x v="89"/>
    <m/>
    <n v="0"/>
    <n v="0"/>
    <n v="0"/>
    <n v="0"/>
    <n v="0"/>
    <n v="0"/>
    <m/>
    <m/>
    <m/>
    <s v="No"/>
    <s v="W665061"/>
    <n v="0"/>
    <m/>
    <s v="S19403"/>
    <m/>
    <m/>
    <s v="S0363091"/>
  </r>
  <r>
    <x v="809"/>
    <n v="10000"/>
    <n v="20000"/>
    <d v="2025-04-17T00:00:00"/>
    <s v="502LAUGH"/>
    <s v=" 5:05:16 pm"/>
    <s v="M0BI68841"/>
    <m/>
    <x v="1"/>
    <s v="Yes"/>
    <x v="12"/>
    <x v="12"/>
    <s v="PM80"/>
    <s v="YAP ZHI PING"/>
    <n v="625"/>
    <m/>
    <m/>
    <d v="2025-04-17T00:00:00"/>
    <m/>
    <n v="16"/>
    <n v="10000"/>
    <s v="PE"/>
    <s v="713891301-ADS1360001"/>
    <n v="0"/>
    <n v="10000"/>
    <n v="0"/>
    <n v="0"/>
    <n v="0"/>
    <n v="0"/>
    <m/>
    <m/>
    <n v="0"/>
    <m/>
    <m/>
    <m/>
    <m/>
    <m/>
    <m/>
    <m/>
    <m/>
    <x v="593"/>
    <x v="23"/>
    <x v="23"/>
    <m/>
    <n v="0"/>
    <n v="0"/>
    <n v="0"/>
    <n v="0"/>
    <n v="0"/>
    <n v="0"/>
    <m/>
    <m/>
    <m/>
    <s v="No"/>
    <s v="W665249"/>
    <n v="0"/>
    <m/>
    <s v="S19314"/>
    <m/>
    <m/>
    <s v="H0065003"/>
  </r>
  <r>
    <x v="843"/>
    <n v="10000"/>
    <n v="10000"/>
    <d v="2025-04-21T00:00:00"/>
    <s v="502LAUGH"/>
    <s v=" 8:39:39 am"/>
    <s v="U541452040/504040726"/>
    <m/>
    <x v="0"/>
    <s v="Yes"/>
    <x v="28"/>
    <x v="23"/>
    <s v="PM26"/>
    <s v="TAN AIK KEONG"/>
    <n v="5860"/>
    <m/>
    <m/>
    <d v="2025-04-17T00:00:00"/>
    <m/>
    <n v="1"/>
    <n v="5860"/>
    <s v="PE"/>
    <s v="250-5322-000001"/>
    <n v="0"/>
    <n v="5360"/>
    <n v="500"/>
    <n v="0"/>
    <n v="0"/>
    <n v="0"/>
    <m/>
    <m/>
    <n v="0"/>
    <m/>
    <m/>
    <m/>
    <m/>
    <m/>
    <m/>
    <m/>
    <m/>
    <x v="109"/>
    <x v="29"/>
    <x v="29"/>
    <m/>
    <n v="0"/>
    <n v="0"/>
    <n v="0"/>
    <n v="0"/>
    <n v="0"/>
    <n v="0"/>
    <m/>
    <m/>
    <m/>
    <s v="No"/>
    <s v="W665517"/>
    <n v="0"/>
    <m/>
    <s v="J10025"/>
    <m/>
    <m/>
    <s v="S0363097"/>
  </r>
  <r>
    <x v="844"/>
    <n v="10000"/>
    <n v="10000"/>
    <d v="2025-04-21T00:00:00"/>
    <s v="502LAUGH"/>
    <s v=" 8:39:39 am"/>
    <s v="U541452040/504040726"/>
    <m/>
    <x v="0"/>
    <s v="Yes"/>
    <x v="28"/>
    <x v="23"/>
    <s v="PM26"/>
    <s v="TAN AIK KEONG"/>
    <n v="5860"/>
    <m/>
    <m/>
    <d v="2025-04-17T00:00:00"/>
    <m/>
    <n v="1"/>
    <n v="5860"/>
    <s v="PE"/>
    <s v="250-5323-000001"/>
    <n v="0"/>
    <n v="5360"/>
    <n v="500"/>
    <n v="0"/>
    <n v="0"/>
    <n v="0"/>
    <m/>
    <m/>
    <n v="0"/>
    <m/>
    <m/>
    <m/>
    <m/>
    <m/>
    <m/>
    <m/>
    <m/>
    <x v="208"/>
    <x v="29"/>
    <x v="29"/>
    <m/>
    <n v="0"/>
    <n v="0"/>
    <n v="0"/>
    <n v="0"/>
    <n v="0"/>
    <n v="0"/>
    <m/>
    <m/>
    <m/>
    <s v="No"/>
    <s v="W666006"/>
    <n v="0"/>
    <m/>
    <s v="J10025"/>
    <m/>
    <m/>
    <s v="S0363098"/>
  </r>
  <r>
    <x v="845"/>
    <n v="10000"/>
    <n v="10000"/>
    <d v="2025-04-17T00:00:00"/>
    <s v="502LAUGH"/>
    <s v=" 5:07:50 pm"/>
    <n v="234402"/>
    <m/>
    <x v="0"/>
    <s v="Yes"/>
    <x v="20"/>
    <x v="5"/>
    <s v="PM35"/>
    <s v="TAN MIN KANG"/>
    <n v="167"/>
    <m/>
    <m/>
    <d v="2025-04-17T00:00:00"/>
    <m/>
    <n v="180"/>
    <n v="30060"/>
    <s v="PE"/>
    <s v="1113-550-00020 R0001"/>
    <n v="0"/>
    <n v="30000"/>
    <n v="60"/>
    <n v="0"/>
    <n v="0"/>
    <n v="0"/>
    <m/>
    <m/>
    <n v="0"/>
    <m/>
    <m/>
    <m/>
    <m/>
    <m/>
    <m/>
    <m/>
    <m/>
    <x v="196"/>
    <x v="13"/>
    <x v="13"/>
    <m/>
    <n v="0"/>
    <n v="0"/>
    <n v="0"/>
    <n v="0"/>
    <n v="0"/>
    <n v="0"/>
    <m/>
    <m/>
    <m/>
    <s v="No"/>
    <s v="W665256"/>
    <n v="0"/>
    <m/>
    <s v="M13337-SMD"/>
    <m/>
    <m/>
    <s v="S0362460"/>
  </r>
  <r>
    <x v="846"/>
    <n v="10000"/>
    <n v="10000"/>
    <d v="2025-04-24T00:00:00"/>
    <s v="502LAUGH"/>
    <s v=" 8:58:30 am"/>
    <s v="4239S1/311080325"/>
    <m/>
    <x v="0"/>
    <s v="Yes"/>
    <x v="0"/>
    <x v="0"/>
    <s v="PP24"/>
    <s v="HO HON SENG"/>
    <n v="1000"/>
    <m/>
    <m/>
    <d v="2025-04-17T00:00:00"/>
    <m/>
    <n v="1"/>
    <n v="1000"/>
    <s v="PE"/>
    <s v="PRTN-203735181820001"/>
    <n v="0"/>
    <n v="1000"/>
    <n v="0"/>
    <n v="0"/>
    <n v="0"/>
    <n v="0"/>
    <m/>
    <m/>
    <n v="0"/>
    <m/>
    <m/>
    <m/>
    <m/>
    <m/>
    <m/>
    <m/>
    <m/>
    <x v="611"/>
    <x v="89"/>
    <x v="84"/>
    <m/>
    <n v="0"/>
    <n v="0"/>
    <n v="0"/>
    <n v="0"/>
    <n v="0"/>
    <n v="0"/>
    <m/>
    <m/>
    <m/>
    <s v="No"/>
    <s v="W665529"/>
    <n v="0"/>
    <m/>
    <s v="A01488"/>
    <m/>
    <m/>
    <s v="S0363157"/>
  </r>
  <r>
    <x v="847"/>
    <n v="10000"/>
    <n v="10000"/>
    <d v="2025-04-24T00:00:00"/>
    <s v="502LAUGH"/>
    <s v=" 8:59:16 am"/>
    <s v="M0BHA3561"/>
    <m/>
    <x v="0"/>
    <s v="Yes"/>
    <x v="0"/>
    <x v="0"/>
    <s v="PP24"/>
    <s v="HO HON SENG"/>
    <n v="1000"/>
    <m/>
    <m/>
    <d v="2025-04-17T00:00:00"/>
    <m/>
    <n v="1"/>
    <n v="1000"/>
    <s v="PE"/>
    <s v="PRTN-203735181820002"/>
    <n v="0"/>
    <n v="1000"/>
    <n v="0"/>
    <n v="0"/>
    <n v="0"/>
    <n v="0"/>
    <m/>
    <m/>
    <n v="0"/>
    <m/>
    <m/>
    <m/>
    <m/>
    <m/>
    <m/>
    <m/>
    <m/>
    <x v="612"/>
    <x v="89"/>
    <x v="84"/>
    <m/>
    <n v="0"/>
    <n v="0"/>
    <n v="0"/>
    <n v="0"/>
    <n v="0"/>
    <n v="0"/>
    <m/>
    <m/>
    <m/>
    <s v="No"/>
    <s v="W665530"/>
    <n v="0"/>
    <m/>
    <s v="A01488"/>
    <m/>
    <m/>
    <s v="S0363157"/>
  </r>
  <r>
    <x v="848"/>
    <n v="10000"/>
    <n v="10000"/>
    <d v="2025-04-17T00:00:00"/>
    <s v="502LAUGH"/>
    <s v=" 4:12:16 pm"/>
    <s v="I492555H088"/>
    <m/>
    <x v="0"/>
    <s v="Yes"/>
    <x v="7"/>
    <x v="7"/>
    <s v="PM68"/>
    <s v="LEE KIM LIANG"/>
    <n v="500"/>
    <m/>
    <m/>
    <d v="2025-04-17T00:00:00"/>
    <m/>
    <n v="1"/>
    <n v="500"/>
    <s v="PE"/>
    <s v="STDM7250001"/>
    <n v="0"/>
    <n v="500"/>
    <n v="0"/>
    <n v="0"/>
    <n v="0"/>
    <n v="0"/>
    <m/>
    <m/>
    <n v="0"/>
    <m/>
    <m/>
    <m/>
    <m/>
    <m/>
    <m/>
    <m/>
    <m/>
    <x v="613"/>
    <x v="77"/>
    <x v="73"/>
    <m/>
    <n v="0"/>
    <n v="0"/>
    <n v="0"/>
    <n v="0"/>
    <n v="0"/>
    <n v="0"/>
    <m/>
    <m/>
    <m/>
    <s v="No"/>
    <s v="W665259"/>
    <n v="0"/>
    <m/>
    <s v="G07105"/>
    <m/>
    <m/>
    <s v="S0363172"/>
  </r>
  <r>
    <x v="818"/>
    <n v="10000"/>
    <n v="20000"/>
    <d v="2025-04-21T00:00:00"/>
    <s v="502LAUGH"/>
    <s v=" 8:35:35 am"/>
    <s v="U541658044"/>
    <m/>
    <x v="0"/>
    <s v="Yes"/>
    <x v="1"/>
    <x v="1"/>
    <s v="PM16"/>
    <s v="TEO KAH JUN"/>
    <n v="3470"/>
    <m/>
    <m/>
    <d v="2025-04-17T00:00:00"/>
    <m/>
    <n v="32"/>
    <n v="111040"/>
    <s v="PE"/>
    <s v="SH25-0407-01320001"/>
    <n v="0"/>
    <n v="111000"/>
    <n v="40"/>
    <n v="0"/>
    <n v="0"/>
    <n v="0"/>
    <m/>
    <m/>
    <n v="0"/>
    <m/>
    <m/>
    <m/>
    <m/>
    <m/>
    <m/>
    <m/>
    <m/>
    <x v="598"/>
    <x v="96"/>
    <x v="91"/>
    <m/>
    <n v="0"/>
    <n v="0"/>
    <n v="0"/>
    <n v="0"/>
    <n v="0"/>
    <n v="0"/>
    <m/>
    <m/>
    <m/>
    <s v="No"/>
    <s v="W665075"/>
    <n v="0"/>
    <m/>
    <s v="S19412"/>
    <m/>
    <m/>
    <s v="S0363350"/>
  </r>
  <r>
    <x v="818"/>
    <n v="10000"/>
    <n v="30000"/>
    <d v="2025-04-21T00:00:00"/>
    <s v="502LAUGH"/>
    <s v=" 8:35:35 am"/>
    <s v="U541658044"/>
    <m/>
    <x v="1"/>
    <s v="Yes"/>
    <x v="36"/>
    <x v="27"/>
    <s v="PM87"/>
    <s v="LEE SHIEN WEI"/>
    <n v="222000"/>
    <m/>
    <m/>
    <d v="2025-04-17T00:00:00"/>
    <m/>
    <n v="1"/>
    <n v="222000"/>
    <s v="PE"/>
    <s v="SH25-0407-01320001"/>
    <n v="0"/>
    <n v="222000"/>
    <n v="0"/>
    <n v="0"/>
    <n v="0"/>
    <n v="0"/>
    <m/>
    <m/>
    <n v="0"/>
    <m/>
    <m/>
    <m/>
    <m/>
    <m/>
    <m/>
    <m/>
    <m/>
    <x v="598"/>
    <x v="96"/>
    <x v="91"/>
    <m/>
    <n v="0"/>
    <n v="0"/>
    <n v="0"/>
    <n v="0"/>
    <n v="0"/>
    <n v="0"/>
    <m/>
    <m/>
    <m/>
    <s v="No"/>
    <s v="W665075"/>
    <n v="0"/>
    <m/>
    <s v="S19412"/>
    <m/>
    <m/>
    <s v="S0363350"/>
  </r>
  <r>
    <x v="849"/>
    <n v="10000"/>
    <n v="10000"/>
    <d v="2025-04-21T00:00:00"/>
    <s v="502LAUGH"/>
    <s v=" 8:31:47 am"/>
    <s v="E04L96150"/>
    <m/>
    <x v="0"/>
    <s v="Yes"/>
    <x v="1"/>
    <x v="1"/>
    <s v="PM16"/>
    <s v="TEO KAH JUN"/>
    <n v="173"/>
    <m/>
    <m/>
    <d v="2025-04-17T00:00:00"/>
    <m/>
    <n v="16"/>
    <n v="2768"/>
    <s v="PE"/>
    <s v="SH25-0407-01330001"/>
    <n v="0"/>
    <n v="2768"/>
    <n v="0"/>
    <n v="0"/>
    <n v="0"/>
    <n v="0"/>
    <m/>
    <m/>
    <n v="0"/>
    <m/>
    <m/>
    <m/>
    <m/>
    <m/>
    <m/>
    <m/>
    <m/>
    <x v="614"/>
    <x v="96"/>
    <x v="91"/>
    <m/>
    <n v="0"/>
    <n v="0"/>
    <n v="0"/>
    <n v="0"/>
    <n v="0"/>
    <n v="0"/>
    <m/>
    <m/>
    <m/>
    <s v="No"/>
    <s v="W665076"/>
    <n v="0"/>
    <m/>
    <s v="S19412"/>
    <m/>
    <m/>
    <s v="S0363352"/>
  </r>
  <r>
    <x v="849"/>
    <n v="10000"/>
    <n v="20000"/>
    <d v="2025-04-21T00:00:00"/>
    <s v="502LAUGH"/>
    <s v=" 8:31:47 am"/>
    <s v="E04L96150"/>
    <m/>
    <x v="1"/>
    <s v="Yes"/>
    <x v="9"/>
    <x v="9"/>
    <s v="PS32"/>
    <s v="CHONG SIOW KHEONG"/>
    <n v="2768"/>
    <m/>
    <m/>
    <d v="2025-04-17T00:00:00"/>
    <m/>
    <n v="1"/>
    <n v="2768"/>
    <s v="PE"/>
    <s v="SH25-0407-01330001"/>
    <n v="0"/>
    <n v="2768"/>
    <n v="0"/>
    <n v="0"/>
    <n v="0"/>
    <n v="0"/>
    <m/>
    <m/>
    <n v="0"/>
    <m/>
    <m/>
    <m/>
    <m/>
    <m/>
    <m/>
    <m/>
    <m/>
    <x v="614"/>
    <x v="96"/>
    <x v="91"/>
    <m/>
    <n v="0"/>
    <n v="0"/>
    <n v="0"/>
    <n v="0"/>
    <n v="0"/>
    <n v="0"/>
    <m/>
    <m/>
    <m/>
    <s v="No"/>
    <s v="W665076"/>
    <n v="0"/>
    <m/>
    <s v="S19412"/>
    <m/>
    <m/>
    <s v="S0363352"/>
  </r>
  <r>
    <x v="850"/>
    <n v="10000"/>
    <n v="10000"/>
    <d v="2025-04-23T00:00:00"/>
    <s v="502LAUGH"/>
    <s v=" 4:33:52 pm"/>
    <s v="25116A1404"/>
    <m/>
    <x v="0"/>
    <s v="Yes"/>
    <x v="16"/>
    <x v="15"/>
    <s v="PMJ7"/>
    <s v="FOONG SEL YI"/>
    <n v="5000"/>
    <m/>
    <m/>
    <d v="2025-04-19T00:00:00"/>
    <m/>
    <n v="2"/>
    <n v="10000"/>
    <s v="PE"/>
    <s v="96913452N0001"/>
    <n v="0"/>
    <n v="10000"/>
    <n v="0"/>
    <n v="0"/>
    <n v="0"/>
    <n v="0"/>
    <m/>
    <m/>
    <n v="0"/>
    <m/>
    <m/>
    <m/>
    <m/>
    <m/>
    <m/>
    <m/>
    <m/>
    <x v="615"/>
    <x v="100"/>
    <x v="95"/>
    <m/>
    <n v="0"/>
    <n v="0"/>
    <n v="0"/>
    <n v="0"/>
    <n v="0"/>
    <n v="0"/>
    <m/>
    <m/>
    <m/>
    <s v="No"/>
    <s v="W665274"/>
    <n v="0"/>
    <m/>
    <s v="F06183"/>
    <m/>
    <m/>
    <s v="S0360710"/>
  </r>
  <r>
    <x v="851"/>
    <n v="10000"/>
    <n v="10000"/>
    <d v="2025-04-24T00:00:00"/>
    <s v="502LAUGH"/>
    <s v=" 1:24:11 pm"/>
    <s v="25116A1404"/>
    <m/>
    <x v="0"/>
    <s v="Yes"/>
    <x v="16"/>
    <x v="15"/>
    <s v="PMJ7"/>
    <s v="FOONG SEL YI"/>
    <n v="8000"/>
    <m/>
    <m/>
    <d v="2025-04-19T00:00:00"/>
    <m/>
    <n v="2"/>
    <n v="16000"/>
    <s v="PE"/>
    <s v="98163196N0001"/>
    <n v="0"/>
    <n v="16000"/>
    <n v="0"/>
    <n v="0"/>
    <n v="0"/>
    <n v="0"/>
    <m/>
    <m/>
    <n v="0"/>
    <m/>
    <m/>
    <m/>
    <m/>
    <m/>
    <m/>
    <m/>
    <m/>
    <x v="616"/>
    <x v="100"/>
    <x v="95"/>
    <m/>
    <n v="0"/>
    <n v="0"/>
    <n v="0"/>
    <n v="0"/>
    <n v="0"/>
    <n v="0"/>
    <m/>
    <m/>
    <m/>
    <s v="No"/>
    <s v="W665407"/>
    <n v="0"/>
    <m/>
    <s v="F06183"/>
    <m/>
    <m/>
    <s v="S0360710"/>
  </r>
  <r>
    <x v="852"/>
    <n v="10000"/>
    <n v="20000"/>
    <d v="2025-05-08T00:00:00"/>
    <s v="502LAUGH"/>
    <s v=" 9:29:44 am"/>
    <s v="1620258031/10620258025/10620258027/10639931107/10639931108"/>
    <s v="FSC31311"/>
    <x v="1"/>
    <s v="No"/>
    <x v="3"/>
    <x v="3"/>
    <s v="PM74"/>
    <s v="YONG CHEE SOON"/>
    <n v="29723"/>
    <m/>
    <m/>
    <d v="2025-04-21T00:00:00"/>
    <m/>
    <n v="36"/>
    <n v="1070028"/>
    <s v="PE"/>
    <s v="5180-0101-BH2120001"/>
    <n v="0"/>
    <n v="0"/>
    <n v="0"/>
    <n v="0"/>
    <n v="0"/>
    <n v="0"/>
    <m/>
    <m/>
    <n v="0"/>
    <m/>
    <m/>
    <m/>
    <s v="No"/>
    <n v="0"/>
    <s v="No"/>
    <m/>
    <m/>
    <x v="617"/>
    <x v="1"/>
    <x v="1"/>
    <m/>
    <n v="0"/>
    <n v="0"/>
    <n v="0"/>
    <n v="0"/>
    <n v="0"/>
    <n v="0"/>
    <m/>
    <m/>
    <m/>
    <s v="No"/>
    <m/>
    <m/>
    <m/>
    <s v="H08031-JIM"/>
    <m/>
    <m/>
    <s v="S0353200"/>
  </r>
  <r>
    <x v="853"/>
    <n v="10000"/>
    <n v="20000"/>
    <d v="2025-04-21T00:00:00"/>
    <s v="502LAUGH"/>
    <s v=" 5:33:18 pm"/>
    <s v="M0BUE5720"/>
    <s v="SC26016S"/>
    <x v="0"/>
    <s v="No"/>
    <x v="11"/>
    <x v="11"/>
    <s v="PM09"/>
    <s v="PANG JING FULL"/>
    <n v="10000"/>
    <m/>
    <m/>
    <d v="2025-04-21T00:00:00"/>
    <m/>
    <n v="4"/>
    <n v="40000"/>
    <s v="PE"/>
    <s v="L001-773057-00000007"/>
    <n v="0"/>
    <n v="0"/>
    <n v="0"/>
    <n v="0"/>
    <n v="0"/>
    <n v="0"/>
    <m/>
    <m/>
    <n v="0"/>
    <m/>
    <m/>
    <m/>
    <s v="No"/>
    <n v="0"/>
    <s v="No"/>
    <m/>
    <m/>
    <x v="12"/>
    <x v="10"/>
    <x v="10"/>
    <m/>
    <n v="0"/>
    <n v="0"/>
    <n v="0"/>
    <n v="0"/>
    <n v="0"/>
    <n v="0"/>
    <m/>
    <m/>
    <m/>
    <s v="No"/>
    <m/>
    <m/>
    <m/>
    <s v="W23041-TH"/>
    <m/>
    <m/>
    <s v="H0064789"/>
  </r>
  <r>
    <x v="854"/>
    <n v="10000"/>
    <n v="10000"/>
    <d v="2025-05-07T00:00:00"/>
    <s v="502LAUGH"/>
    <s v=" 2:27:54 pm"/>
    <s v="D008O0561/D008O0591"/>
    <s v="FDC31616"/>
    <x v="0"/>
    <s v="No"/>
    <x v="1"/>
    <x v="1"/>
    <s v="PM16"/>
    <s v="TEO KAH JUN"/>
    <n v="3800"/>
    <m/>
    <m/>
    <d v="2025-04-21T00:00:00"/>
    <m/>
    <n v="21"/>
    <n v="79800"/>
    <s v="PE"/>
    <s v="1VV22-80022-FT0001"/>
    <n v="0"/>
    <n v="0"/>
    <n v="0"/>
    <n v="0"/>
    <n v="0"/>
    <n v="0"/>
    <m/>
    <m/>
    <n v="0"/>
    <m/>
    <m/>
    <m/>
    <s v="No"/>
    <n v="0"/>
    <s v="No"/>
    <m/>
    <m/>
    <x v="461"/>
    <x v="20"/>
    <x v="20"/>
    <m/>
    <n v="0"/>
    <n v="0"/>
    <n v="0"/>
    <n v="0"/>
    <n v="0"/>
    <n v="0"/>
    <m/>
    <m/>
    <m/>
    <s v="No"/>
    <m/>
    <m/>
    <m/>
    <s v="H08031-JIM-M"/>
    <m/>
    <m/>
    <s v="S0362941"/>
  </r>
  <r>
    <x v="854"/>
    <n v="10000"/>
    <n v="20000"/>
    <d v="2025-05-07T00:00:00"/>
    <s v="502LAUGH"/>
    <s v=" 2:27:54 pm"/>
    <s v="D008O0561/D008O0591"/>
    <s v="FDC31616"/>
    <x v="0"/>
    <s v="No"/>
    <x v="1"/>
    <x v="1"/>
    <s v="PM21"/>
    <s v="LIM JIA FAN"/>
    <n v="1395"/>
    <m/>
    <m/>
    <d v="2025-04-21T00:00:00"/>
    <m/>
    <n v="21"/>
    <n v="29295"/>
    <s v="PE"/>
    <s v="1VV22-80022-FT0001"/>
    <n v="0"/>
    <n v="0"/>
    <n v="0"/>
    <n v="0"/>
    <n v="0"/>
    <n v="0"/>
    <m/>
    <m/>
    <n v="0"/>
    <m/>
    <m/>
    <m/>
    <s v="No"/>
    <n v="0"/>
    <s v="No"/>
    <m/>
    <m/>
    <x v="461"/>
    <x v="20"/>
    <x v="20"/>
    <m/>
    <n v="0"/>
    <n v="0"/>
    <n v="0"/>
    <n v="0"/>
    <n v="0"/>
    <n v="0"/>
    <m/>
    <m/>
    <m/>
    <s v="No"/>
    <m/>
    <m/>
    <m/>
    <s v="H08031-JIM-M"/>
    <m/>
    <m/>
    <s v="S0362941"/>
  </r>
  <r>
    <x v="855"/>
    <n v="10000"/>
    <n v="10000"/>
    <d v="2025-04-22T00:00:00"/>
    <s v="502LAUGH"/>
    <s v=" 2:27:29 pm"/>
    <s v="5032630U5"/>
    <s v="FSC30839A"/>
    <x v="0"/>
    <s v="No"/>
    <x v="17"/>
    <x v="16"/>
    <s v="PM11"/>
    <s v="TEE MENG CHAI"/>
    <n v="8000"/>
    <m/>
    <m/>
    <d v="2025-04-21T00:00:00"/>
    <m/>
    <n v="6"/>
    <n v="48000"/>
    <s v="PE"/>
    <s v="L001-772785-057R0001"/>
    <n v="0"/>
    <n v="0"/>
    <n v="0"/>
    <n v="0"/>
    <n v="0"/>
    <n v="0"/>
    <m/>
    <m/>
    <n v="0"/>
    <m/>
    <m/>
    <m/>
    <s v="No"/>
    <n v="0"/>
    <s v="No"/>
    <m/>
    <m/>
    <x v="574"/>
    <x v="10"/>
    <x v="10"/>
    <m/>
    <n v="0"/>
    <n v="0"/>
    <n v="0"/>
    <n v="0"/>
    <n v="0"/>
    <n v="0"/>
    <m/>
    <m/>
    <m/>
    <s v="No"/>
    <m/>
    <m/>
    <m/>
    <s v="W23041-TH"/>
    <m/>
    <m/>
    <s v="H0065005"/>
  </r>
  <r>
    <x v="856"/>
    <n v="10000"/>
    <n v="10000"/>
    <d v="2025-04-22T00:00:00"/>
    <s v="502LAUGH"/>
    <s v=" 2:27:29 pm"/>
    <s v="5032630U5"/>
    <s v="FSC30839A"/>
    <x v="0"/>
    <s v="No"/>
    <x v="17"/>
    <x v="16"/>
    <s v="PM11"/>
    <s v="TEE MENG CHAI"/>
    <n v="8000"/>
    <m/>
    <m/>
    <d v="2025-04-21T00:00:00"/>
    <m/>
    <n v="6"/>
    <n v="48000"/>
    <s v="PE"/>
    <s v="L001-772785-057R0001"/>
    <n v="0"/>
    <n v="0"/>
    <n v="0"/>
    <n v="0"/>
    <n v="0"/>
    <n v="0"/>
    <m/>
    <m/>
    <n v="0"/>
    <m/>
    <m/>
    <m/>
    <s v="No"/>
    <n v="0"/>
    <s v="No"/>
    <m/>
    <m/>
    <x v="574"/>
    <x v="10"/>
    <x v="10"/>
    <m/>
    <n v="0"/>
    <n v="0"/>
    <n v="0"/>
    <n v="0"/>
    <n v="0"/>
    <n v="0"/>
    <m/>
    <m/>
    <m/>
    <s v="No"/>
    <m/>
    <m/>
    <m/>
    <s v="W23041-TH"/>
    <m/>
    <m/>
    <s v="H0065006"/>
  </r>
  <r>
    <x v="857"/>
    <n v="10000"/>
    <n v="10000"/>
    <d v="2025-04-30T00:00:00"/>
    <s v="502LAUGH"/>
    <s v=" 2:44:00 pm"/>
    <s v="10620258008/10620258003/10620258001"/>
    <s v="FSC30754"/>
    <x v="0"/>
    <s v="No"/>
    <x v="1"/>
    <x v="1"/>
    <s v="PM21"/>
    <s v="LIM JIA FAN"/>
    <n v="4260"/>
    <m/>
    <m/>
    <d v="2025-04-21T00:00:00"/>
    <m/>
    <n v="27"/>
    <n v="115020"/>
    <s v="PE"/>
    <s v="CZ104-80023-FT0001"/>
    <n v="0"/>
    <n v="0"/>
    <n v="0"/>
    <n v="0"/>
    <n v="0"/>
    <n v="0"/>
    <m/>
    <m/>
    <n v="0"/>
    <m/>
    <m/>
    <m/>
    <s v="No"/>
    <n v="0"/>
    <s v="No"/>
    <m/>
    <m/>
    <x v="618"/>
    <x v="20"/>
    <x v="20"/>
    <m/>
    <n v="0"/>
    <n v="0"/>
    <n v="0"/>
    <n v="0"/>
    <n v="0"/>
    <n v="0"/>
    <m/>
    <m/>
    <m/>
    <s v="No"/>
    <m/>
    <m/>
    <m/>
    <s v="H08031-JIM-M"/>
    <m/>
    <m/>
    <s v="S0363208"/>
  </r>
  <r>
    <x v="858"/>
    <n v="10000"/>
    <n v="10000"/>
    <d v="2025-05-08T00:00:00"/>
    <s v="502LAUGH"/>
    <s v=" 2:44:50 pm"/>
    <n v="10620258002"/>
    <s v="FSC30754"/>
    <x v="0"/>
    <s v="No"/>
    <x v="1"/>
    <x v="1"/>
    <s v="PM21"/>
    <s v="LIM JIA FAN"/>
    <n v="1460"/>
    <m/>
    <m/>
    <d v="2025-04-21T00:00:00"/>
    <m/>
    <n v="297"/>
    <n v="433620"/>
    <s v="PE"/>
    <s v="3YM55-80009-FT0001"/>
    <n v="0"/>
    <n v="0"/>
    <n v="0"/>
    <n v="0"/>
    <n v="0"/>
    <n v="0"/>
    <m/>
    <m/>
    <n v="0"/>
    <m/>
    <m/>
    <m/>
    <s v="No"/>
    <n v="0"/>
    <s v="No"/>
    <m/>
    <m/>
    <x v="265"/>
    <x v="20"/>
    <x v="20"/>
    <m/>
    <n v="0"/>
    <n v="0"/>
    <n v="0"/>
    <n v="0"/>
    <n v="0"/>
    <n v="0"/>
    <m/>
    <m/>
    <m/>
    <s v="No"/>
    <m/>
    <m/>
    <m/>
    <s v="H08031-JIM-M"/>
    <m/>
    <m/>
    <s v="S0363215"/>
  </r>
  <r>
    <x v="859"/>
    <n v="10000"/>
    <n v="10000"/>
    <d v="2025-04-30T00:00:00"/>
    <s v="502LAUGH"/>
    <s v=" 2:41:52 pm"/>
    <s v="10620258008/10620258003/10620258001"/>
    <s v="FSC30754"/>
    <x v="0"/>
    <s v="No"/>
    <x v="1"/>
    <x v="1"/>
    <s v="PM21"/>
    <s v="LIM JIA FAN"/>
    <n v="4260"/>
    <m/>
    <m/>
    <d v="2025-04-21T00:00:00"/>
    <m/>
    <n v="27"/>
    <n v="115020"/>
    <s v="PE"/>
    <s v="3YM58-80010-FT0001"/>
    <n v="0"/>
    <n v="0"/>
    <n v="0"/>
    <n v="0"/>
    <n v="0"/>
    <n v="0"/>
    <m/>
    <m/>
    <n v="0"/>
    <m/>
    <m/>
    <m/>
    <s v="No"/>
    <n v="0"/>
    <s v="No"/>
    <m/>
    <m/>
    <x v="200"/>
    <x v="20"/>
    <x v="20"/>
    <m/>
    <n v="0"/>
    <n v="0"/>
    <n v="0"/>
    <n v="0"/>
    <n v="0"/>
    <n v="0"/>
    <m/>
    <m/>
    <m/>
    <s v="No"/>
    <m/>
    <m/>
    <m/>
    <s v="H08031-JIM-M"/>
    <m/>
    <m/>
    <s v="S0363225"/>
  </r>
  <r>
    <x v="860"/>
    <n v="10000"/>
    <n v="10000"/>
    <d v="2025-04-30T00:00:00"/>
    <s v="502LAUGH"/>
    <s v=" 2:47:37 pm"/>
    <s v="10620258008/10620258003/10620258001"/>
    <s v="FSC30754"/>
    <x v="0"/>
    <s v="No"/>
    <x v="1"/>
    <x v="1"/>
    <s v="PM21"/>
    <s v="LIM JIA FAN"/>
    <n v="4260"/>
    <m/>
    <m/>
    <d v="2025-04-21T00:00:00"/>
    <m/>
    <n v="27"/>
    <n v="115020"/>
    <s v="PE"/>
    <s v="3YM78-80005-FT0001"/>
    <n v="0"/>
    <n v="0"/>
    <n v="0"/>
    <n v="0"/>
    <n v="0"/>
    <n v="0"/>
    <m/>
    <m/>
    <n v="0"/>
    <m/>
    <m/>
    <m/>
    <s v="No"/>
    <n v="0"/>
    <s v="No"/>
    <m/>
    <m/>
    <x v="619"/>
    <x v="20"/>
    <x v="20"/>
    <m/>
    <n v="0"/>
    <n v="0"/>
    <n v="0"/>
    <n v="0"/>
    <n v="0"/>
    <n v="0"/>
    <m/>
    <m/>
    <m/>
    <s v="No"/>
    <m/>
    <m/>
    <m/>
    <s v="H08031-JIM-M"/>
    <m/>
    <m/>
    <s v="S0363230"/>
  </r>
  <r>
    <x v="861"/>
    <n v="10000"/>
    <n v="10000"/>
    <d v="2025-05-08T00:00:00"/>
    <s v="502LAUGH"/>
    <s v=" 2:12:38 pm"/>
    <s v="10620258003/10620258008/10620258001"/>
    <s v="FSC30754"/>
    <x v="0"/>
    <s v="No"/>
    <x v="1"/>
    <x v="1"/>
    <s v="PM21"/>
    <s v="LIM JIA FAN"/>
    <n v="4260"/>
    <m/>
    <m/>
    <d v="2025-04-21T00:00:00"/>
    <m/>
    <n v="27"/>
    <n v="115020"/>
    <s v="PE"/>
    <s v="3YM78-80005-FT0001"/>
    <n v="0"/>
    <n v="0"/>
    <n v="0"/>
    <n v="0"/>
    <n v="0"/>
    <n v="0"/>
    <m/>
    <m/>
    <n v="0"/>
    <m/>
    <m/>
    <m/>
    <s v="No"/>
    <n v="0"/>
    <s v="No"/>
    <m/>
    <m/>
    <x v="619"/>
    <x v="20"/>
    <x v="20"/>
    <m/>
    <n v="0"/>
    <n v="0"/>
    <n v="0"/>
    <n v="0"/>
    <n v="0"/>
    <n v="0"/>
    <m/>
    <m/>
    <m/>
    <s v="No"/>
    <m/>
    <m/>
    <m/>
    <s v="H08031-JIM-M"/>
    <m/>
    <m/>
    <s v="S0363337"/>
  </r>
  <r>
    <x v="862"/>
    <n v="10000"/>
    <n v="10000"/>
    <d v="2025-04-30T00:00:00"/>
    <s v="502LAUGH"/>
    <s v=" 2:49:29 pm"/>
    <s v="10620258008/10620258003/10620258001"/>
    <s v="FSC30754"/>
    <x v="0"/>
    <s v="No"/>
    <x v="1"/>
    <x v="1"/>
    <s v="PM21"/>
    <s v="LIM JIA FAN"/>
    <n v="4260"/>
    <m/>
    <m/>
    <d v="2025-04-21T00:00:00"/>
    <m/>
    <n v="27"/>
    <n v="115020"/>
    <s v="PE"/>
    <s v="F6U65-80033-FT0001"/>
    <n v="0"/>
    <n v="0"/>
    <n v="0"/>
    <n v="0"/>
    <n v="0"/>
    <n v="0"/>
    <m/>
    <m/>
    <n v="0"/>
    <m/>
    <m/>
    <m/>
    <s v="No"/>
    <n v="0"/>
    <s v="No"/>
    <m/>
    <m/>
    <x v="263"/>
    <x v="20"/>
    <x v="20"/>
    <m/>
    <n v="0"/>
    <n v="0"/>
    <n v="0"/>
    <n v="0"/>
    <n v="0"/>
    <n v="0"/>
    <m/>
    <m/>
    <m/>
    <s v="No"/>
    <m/>
    <m/>
    <m/>
    <s v="H08031-JIM-M"/>
    <m/>
    <m/>
    <s v="S0363343"/>
  </r>
  <r>
    <x v="470"/>
    <n v="10000"/>
    <n v="50000"/>
    <d v="2025-04-23T00:00:00"/>
    <s v="502LAUGH"/>
    <s v=" 9:35:51 am"/>
    <s v="BZC064-09"/>
    <m/>
    <x v="1"/>
    <s v="Yes"/>
    <x v="45"/>
    <x v="28"/>
    <s v="PM42"/>
    <s v="ALEXANDER YAP KEE NYEN"/>
    <n v="35667"/>
    <m/>
    <m/>
    <d v="2025-04-21T00:00:00"/>
    <m/>
    <n v="6"/>
    <n v="214002"/>
    <s v="PE"/>
    <s v="KT-200-W0001"/>
    <n v="0"/>
    <n v="214001"/>
    <n v="1"/>
    <n v="0"/>
    <n v="0"/>
    <n v="0"/>
    <m/>
    <m/>
    <n v="0"/>
    <m/>
    <m/>
    <m/>
    <m/>
    <m/>
    <m/>
    <m/>
    <m/>
    <x v="363"/>
    <x v="25"/>
    <x v="25"/>
    <m/>
    <n v="0"/>
    <n v="0"/>
    <n v="0"/>
    <n v="0"/>
    <n v="0"/>
    <n v="0"/>
    <m/>
    <m/>
    <m/>
    <s v="No"/>
    <s v="W665397"/>
    <n v="0"/>
    <m/>
    <s v="E05203"/>
    <m/>
    <m/>
    <s v="S0348831"/>
  </r>
  <r>
    <x v="819"/>
    <n v="10000"/>
    <n v="30000"/>
    <d v="2025-04-23T00:00:00"/>
    <s v="502LAUGH"/>
    <s v=" 2:13:20 pm"/>
    <s v="10639931104/10639931099/10639931097/10639931100/10639931098"/>
    <m/>
    <x v="2"/>
    <s v="Yes"/>
    <x v="22"/>
    <x v="19"/>
    <s v="QM87"/>
    <s v="GOH SING JOO"/>
    <n v="118888"/>
    <m/>
    <m/>
    <d v="2025-04-21T00:00:00"/>
    <m/>
    <n v="9"/>
    <n v="1069992"/>
    <s v="PE"/>
    <s v="5180-0103-BH2120001"/>
    <n v="0"/>
    <n v="1000000"/>
    <n v="69992"/>
    <n v="0"/>
    <n v="0"/>
    <n v="0"/>
    <m/>
    <m/>
    <n v="0"/>
    <m/>
    <m/>
    <m/>
    <m/>
    <m/>
    <m/>
    <m/>
    <m/>
    <x v="599"/>
    <x v="1"/>
    <x v="1"/>
    <m/>
    <n v="0"/>
    <n v="0"/>
    <n v="0"/>
    <n v="0"/>
    <n v="0"/>
    <n v="0"/>
    <m/>
    <m/>
    <m/>
    <s v="No"/>
    <s v="W665399"/>
    <n v="0"/>
    <m/>
    <s v="H08031-JIM"/>
    <m/>
    <m/>
    <s v="S0353174"/>
  </r>
  <r>
    <x v="863"/>
    <n v="10000"/>
    <n v="60000"/>
    <d v="2025-04-28T00:00:00"/>
    <s v="502LAUGH"/>
    <s v=" 8:40:31 am"/>
    <s v="10620258087/10820258088"/>
    <m/>
    <x v="2"/>
    <s v="Yes"/>
    <x v="22"/>
    <x v="19"/>
    <s v="QM87"/>
    <s v="GOH SING JOO"/>
    <n v="3556"/>
    <m/>
    <m/>
    <d v="2025-04-21T00:00:00"/>
    <m/>
    <n v="9"/>
    <n v="32004"/>
    <s v="PE"/>
    <s v="5180-0101-BH2120001"/>
    <n v="0"/>
    <n v="31876"/>
    <n v="128"/>
    <n v="0"/>
    <n v="0"/>
    <n v="0"/>
    <m/>
    <m/>
    <n v="0"/>
    <m/>
    <m/>
    <m/>
    <m/>
    <m/>
    <m/>
    <m/>
    <m/>
    <x v="617"/>
    <x v="1"/>
    <x v="1"/>
    <m/>
    <n v="0"/>
    <n v="0"/>
    <n v="0"/>
    <n v="0"/>
    <n v="0"/>
    <n v="0"/>
    <m/>
    <m/>
    <m/>
    <s v="No"/>
    <s v="W665400"/>
    <n v="0"/>
    <m/>
    <s v="H08031-JIM"/>
    <m/>
    <m/>
    <s v="S0353199"/>
  </r>
  <r>
    <x v="821"/>
    <n v="10000"/>
    <n v="20000"/>
    <d v="2025-04-22T00:00:00"/>
    <s v="502LAUGH"/>
    <s v=" 8:36:21 am"/>
    <s v="J00TB2080"/>
    <m/>
    <x v="0"/>
    <s v="Yes"/>
    <x v="4"/>
    <x v="4"/>
    <s v="PM40"/>
    <s v="NGOI CHUN YONG"/>
    <n v="24375"/>
    <m/>
    <m/>
    <d v="2025-04-21T00:00:00"/>
    <m/>
    <n v="8"/>
    <n v="195000"/>
    <s v="PE"/>
    <s v="Z512 REV 6.00001"/>
    <n v="0"/>
    <n v="193818"/>
    <n v="1182"/>
    <n v="0"/>
    <n v="0"/>
    <n v="0"/>
    <m/>
    <m/>
    <n v="0"/>
    <m/>
    <m/>
    <m/>
    <m/>
    <m/>
    <m/>
    <m/>
    <m/>
    <x v="5"/>
    <x v="3"/>
    <x v="3"/>
    <m/>
    <n v="0"/>
    <n v="0"/>
    <n v="0"/>
    <n v="0"/>
    <n v="0"/>
    <n v="0"/>
    <m/>
    <m/>
    <m/>
    <s v="No"/>
    <s v="W665405"/>
    <n v="0"/>
    <m/>
    <s v="R18131"/>
    <m/>
    <m/>
    <s v="S0359808"/>
  </r>
  <r>
    <x v="864"/>
    <n v="10000"/>
    <n v="20000"/>
    <d v="2025-04-22T00:00:00"/>
    <s v="502LAUGH"/>
    <d v="1899-12-30T11:17:54"/>
    <s v="406140148/4112210U5"/>
    <m/>
    <x v="0"/>
    <s v="Yes"/>
    <x v="8"/>
    <x v="8"/>
    <s v="PM84"/>
    <s v="TAN TAI TOH"/>
    <n v="25000"/>
    <m/>
    <m/>
    <d v="2025-04-21T00:00:00"/>
    <m/>
    <n v="2"/>
    <n v="50000"/>
    <s v="PE"/>
    <s v="810808 INDEX4010001"/>
    <n v="0"/>
    <n v="50000"/>
    <n v="0"/>
    <n v="0"/>
    <n v="0"/>
    <n v="0"/>
    <m/>
    <m/>
    <n v="0"/>
    <m/>
    <m/>
    <m/>
    <m/>
    <m/>
    <m/>
    <m/>
    <m/>
    <x v="620"/>
    <x v="26"/>
    <x v="26"/>
    <m/>
    <n v="0"/>
    <n v="0"/>
    <n v="0"/>
    <n v="0"/>
    <n v="0"/>
    <n v="0"/>
    <m/>
    <m/>
    <m/>
    <s v="No"/>
    <s v="W665273"/>
    <n v="0"/>
    <m/>
    <s v="V22000"/>
    <m/>
    <m/>
    <s v="S0359847"/>
  </r>
  <r>
    <x v="786"/>
    <n v="10000"/>
    <n v="20000"/>
    <d v="2025-04-22T00:00:00"/>
    <s v="502LAUGH"/>
    <s v=" 8:38:45 am"/>
    <n v="402160895"/>
    <m/>
    <x v="0"/>
    <s v="Yes"/>
    <x v="37"/>
    <x v="12"/>
    <s v="PMJ0"/>
    <s v="KOR CHEW OR"/>
    <n v="6000"/>
    <m/>
    <m/>
    <d v="2025-04-21T00:00:00"/>
    <m/>
    <n v="1"/>
    <n v="6000"/>
    <s v="PE"/>
    <s v="NSI-0020001"/>
    <n v="0"/>
    <n v="6000"/>
    <n v="0"/>
    <n v="0"/>
    <n v="0"/>
    <n v="0"/>
    <m/>
    <m/>
    <n v="0"/>
    <m/>
    <m/>
    <m/>
    <m/>
    <m/>
    <m/>
    <m/>
    <m/>
    <x v="579"/>
    <x v="38"/>
    <x v="38"/>
    <m/>
    <n v="0"/>
    <n v="0"/>
    <n v="0"/>
    <n v="0"/>
    <n v="0"/>
    <n v="0"/>
    <m/>
    <m/>
    <m/>
    <s v="No"/>
    <s v="W665275"/>
    <n v="0"/>
    <m/>
    <s v="T20198"/>
    <m/>
    <m/>
    <s v="S0360738"/>
  </r>
  <r>
    <x v="865"/>
    <n v="10000"/>
    <n v="10000"/>
    <d v="2025-04-25T00:00:00"/>
    <s v="502LAUGH"/>
    <s v=" 3:58:28 pm"/>
    <s v="J00TB2080/J00WA4621/J00VB7840"/>
    <m/>
    <x v="0"/>
    <s v="Yes"/>
    <x v="4"/>
    <x v="4"/>
    <s v="PM40"/>
    <s v="NGOI CHUN YONG"/>
    <n v="67500"/>
    <m/>
    <m/>
    <d v="2025-04-21T00:00:00"/>
    <m/>
    <n v="8"/>
    <n v="540000"/>
    <s v="PE"/>
    <s v="Z512 REV 6.00001"/>
    <n v="0"/>
    <n v="540000"/>
    <n v="0"/>
    <n v="0"/>
    <n v="0"/>
    <n v="0"/>
    <m/>
    <m/>
    <n v="0"/>
    <m/>
    <m/>
    <m/>
    <m/>
    <m/>
    <m/>
    <m/>
    <m/>
    <x v="5"/>
    <x v="3"/>
    <x v="3"/>
    <m/>
    <n v="0"/>
    <n v="0"/>
    <n v="0"/>
    <n v="0"/>
    <n v="0"/>
    <n v="0"/>
    <m/>
    <m/>
    <m/>
    <s v="No"/>
    <s v="W665409"/>
    <n v="0"/>
    <m/>
    <s v="R18131"/>
    <m/>
    <m/>
    <s v="S0360877"/>
  </r>
  <r>
    <x v="822"/>
    <n v="10000"/>
    <n v="30000"/>
    <d v="2025-04-25T00:00:00"/>
    <s v="502LAUGH"/>
    <s v=" 9:48:08 am"/>
    <s v="80117500/XHX24911A1404/XHX2410261104/1010831/W02024/5285"/>
    <m/>
    <x v="0"/>
    <s v="Yes"/>
    <x v="5"/>
    <x v="5"/>
    <s v="PM47"/>
    <s v="CHEAN WEI KEONG"/>
    <n v="33750"/>
    <m/>
    <m/>
    <d v="2025-04-21T00:00:00"/>
    <m/>
    <n v="8"/>
    <n v="270000"/>
    <s v="PE"/>
    <s v="MT273730001"/>
    <n v="0"/>
    <n v="270000"/>
    <n v="0"/>
    <n v="0"/>
    <n v="0"/>
    <n v="0"/>
    <m/>
    <m/>
    <n v="0"/>
    <m/>
    <m/>
    <m/>
    <m/>
    <m/>
    <m/>
    <m/>
    <m/>
    <x v="6"/>
    <x v="4"/>
    <x v="4"/>
    <m/>
    <n v="0"/>
    <n v="0"/>
    <n v="0"/>
    <n v="0"/>
    <n v="0"/>
    <n v="0"/>
    <m/>
    <m/>
    <m/>
    <s v="No"/>
    <s v="W665667"/>
    <n v="0"/>
    <m/>
    <s v="Z26002"/>
    <m/>
    <m/>
    <s v="S0360898"/>
  </r>
  <r>
    <x v="822"/>
    <n v="10000"/>
    <n v="40000"/>
    <d v="2025-04-25T00:00:00"/>
    <s v="502LAUGH"/>
    <s v=" 9:48:08 am"/>
    <s v="80117500/XHX24911A1404/XHX2410261104/1010831/W02024/5285"/>
    <m/>
    <x v="0"/>
    <s v="Yes"/>
    <x v="5"/>
    <x v="5"/>
    <s v="PM41"/>
    <s v="CHONG WEN XUEN"/>
    <n v="30000"/>
    <m/>
    <m/>
    <d v="2025-04-21T00:00:00"/>
    <m/>
    <n v="8"/>
    <n v="240000"/>
    <s v="PE"/>
    <s v="MT273730001"/>
    <n v="0"/>
    <n v="240000"/>
    <n v="0"/>
    <n v="0"/>
    <n v="0"/>
    <n v="0"/>
    <m/>
    <m/>
    <n v="0"/>
    <m/>
    <m/>
    <m/>
    <m/>
    <m/>
    <m/>
    <m/>
    <m/>
    <x v="6"/>
    <x v="4"/>
    <x v="4"/>
    <m/>
    <n v="0"/>
    <n v="0"/>
    <n v="0"/>
    <n v="0"/>
    <n v="0"/>
    <n v="0"/>
    <m/>
    <m/>
    <m/>
    <s v="No"/>
    <s v="W665667"/>
    <n v="0"/>
    <m/>
    <s v="Z26002"/>
    <m/>
    <m/>
    <s v="S0360898"/>
  </r>
  <r>
    <x v="866"/>
    <n v="10000"/>
    <n v="10000"/>
    <d v="2025-04-22T00:00:00"/>
    <s v="502LAUGH"/>
    <s v=" 8:40:06 am"/>
    <s v="SG-5650696"/>
    <m/>
    <x v="0"/>
    <s v="Yes"/>
    <x v="2"/>
    <x v="2"/>
    <s v="PM59"/>
    <s v="VOON CHAN PIN"/>
    <n v="30000"/>
    <m/>
    <m/>
    <d v="2025-04-21T00:00:00"/>
    <m/>
    <n v="12"/>
    <n v="360000"/>
    <s v="PE"/>
    <n v="80256220001"/>
    <n v="0"/>
    <n v="360000"/>
    <n v="0"/>
    <n v="0"/>
    <n v="0"/>
    <n v="0"/>
    <m/>
    <m/>
    <n v="0"/>
    <m/>
    <m/>
    <m/>
    <m/>
    <m/>
    <m/>
    <m/>
    <m/>
    <x v="228"/>
    <x v="11"/>
    <x v="11"/>
    <m/>
    <n v="0"/>
    <n v="0"/>
    <n v="0"/>
    <n v="0"/>
    <n v="0"/>
    <n v="0"/>
    <m/>
    <m/>
    <m/>
    <s v="No"/>
    <s v="W665418"/>
    <n v="0"/>
    <m/>
    <s v="B02083"/>
    <m/>
    <m/>
    <s v="S0361301"/>
  </r>
  <r>
    <x v="866"/>
    <n v="10000"/>
    <n v="20000"/>
    <d v="2025-04-22T00:00:00"/>
    <s v="502LAUGH"/>
    <s v=" 8:40:06 am"/>
    <s v="SG-5650696"/>
    <m/>
    <x v="0"/>
    <s v="Yes"/>
    <x v="2"/>
    <x v="4"/>
    <s v="PM18"/>
    <s v="LAI CHIN YANG"/>
    <n v="6000"/>
    <m/>
    <m/>
    <d v="2025-04-21T00:00:00"/>
    <m/>
    <n v="12"/>
    <n v="72000"/>
    <s v="PE"/>
    <n v="80256220001"/>
    <n v="0"/>
    <n v="72000"/>
    <n v="0"/>
    <n v="0"/>
    <n v="0"/>
    <n v="0"/>
    <m/>
    <m/>
    <n v="0"/>
    <m/>
    <m/>
    <m/>
    <m/>
    <m/>
    <m/>
    <m/>
    <m/>
    <x v="228"/>
    <x v="11"/>
    <x v="11"/>
    <m/>
    <n v="0"/>
    <n v="0"/>
    <n v="0"/>
    <n v="0"/>
    <n v="0"/>
    <n v="0"/>
    <m/>
    <m/>
    <m/>
    <s v="No"/>
    <s v="W665418"/>
    <n v="0"/>
    <m/>
    <s v="B02083"/>
    <m/>
    <m/>
    <s v="S0361301"/>
  </r>
  <r>
    <x v="867"/>
    <n v="10000"/>
    <n v="10000"/>
    <d v="2025-04-22T00:00:00"/>
    <s v="502LAUGH"/>
    <s v=" 8:39:22 am"/>
    <s v="SG-5650696"/>
    <m/>
    <x v="0"/>
    <s v="Yes"/>
    <x v="2"/>
    <x v="4"/>
    <s v="PM18"/>
    <s v="LAI CHIN YANG"/>
    <n v="36000"/>
    <m/>
    <m/>
    <d v="2025-04-21T00:00:00"/>
    <m/>
    <n v="12"/>
    <n v="432000"/>
    <s v="PE"/>
    <n v="80256220001"/>
    <n v="0"/>
    <n v="432000"/>
    <n v="0"/>
    <n v="0"/>
    <n v="0"/>
    <n v="0"/>
    <m/>
    <m/>
    <n v="0"/>
    <m/>
    <m/>
    <m/>
    <m/>
    <m/>
    <m/>
    <m/>
    <m/>
    <x v="228"/>
    <x v="11"/>
    <x v="11"/>
    <m/>
    <n v="0"/>
    <n v="0"/>
    <n v="0"/>
    <n v="0"/>
    <n v="0"/>
    <n v="0"/>
    <m/>
    <m/>
    <m/>
    <s v="No"/>
    <s v="W665419"/>
    <n v="0"/>
    <m/>
    <s v="B02083"/>
    <m/>
    <m/>
    <s v="S0361302"/>
  </r>
  <r>
    <x v="824"/>
    <n v="10000"/>
    <n v="20000"/>
    <d v="2025-04-21T00:00:00"/>
    <s v="502LAUGH"/>
    <s v=" 2:14:37 pm"/>
    <s v="SG-5650696"/>
    <m/>
    <x v="0"/>
    <s v="Yes"/>
    <x v="2"/>
    <x v="2"/>
    <s v="PM59"/>
    <s v="VOON CHAN PIN"/>
    <n v="12000"/>
    <m/>
    <m/>
    <d v="2025-04-21T00:00:00"/>
    <m/>
    <n v="12"/>
    <n v="144000"/>
    <s v="PE"/>
    <n v="80256230001"/>
    <n v="0"/>
    <n v="144000"/>
    <n v="0"/>
    <n v="0"/>
    <n v="0"/>
    <n v="0"/>
    <m/>
    <m/>
    <n v="0"/>
    <m/>
    <m/>
    <m/>
    <m/>
    <m/>
    <m/>
    <m/>
    <m/>
    <x v="138"/>
    <x v="11"/>
    <x v="11"/>
    <m/>
    <n v="0"/>
    <n v="0"/>
    <n v="0"/>
    <n v="0"/>
    <n v="0"/>
    <n v="0"/>
    <m/>
    <m/>
    <m/>
    <s v="No"/>
    <s v="W665420"/>
    <n v="0"/>
    <m/>
    <s v="B02083"/>
    <m/>
    <m/>
    <s v="S0361325"/>
  </r>
  <r>
    <x v="868"/>
    <n v="10000"/>
    <n v="30000"/>
    <d v="2025-04-23T00:00:00"/>
    <s v="502LAUGH"/>
    <d v="1899-12-30T11:25:02"/>
    <s v="J00TP9340"/>
    <m/>
    <x v="0"/>
    <s v="Yes"/>
    <x v="19"/>
    <x v="16"/>
    <s v="PS95"/>
    <s v="LIM CHENG LEONG"/>
    <n v="33334"/>
    <m/>
    <m/>
    <d v="2025-04-21T00:00:00"/>
    <m/>
    <n v="6"/>
    <n v="200004"/>
    <s v="PE"/>
    <s v="5185-07330001"/>
    <n v="0"/>
    <n v="196075"/>
    <n v="3929"/>
    <n v="0"/>
    <n v="0"/>
    <n v="0"/>
    <m/>
    <m/>
    <n v="0"/>
    <m/>
    <m/>
    <m/>
    <m/>
    <m/>
    <m/>
    <m/>
    <m/>
    <x v="621"/>
    <x v="20"/>
    <x v="20"/>
    <m/>
    <n v="0"/>
    <n v="0"/>
    <n v="0"/>
    <n v="0"/>
    <n v="0"/>
    <n v="0"/>
    <m/>
    <m/>
    <m/>
    <s v="No"/>
    <s v="W665439"/>
    <n v="0"/>
    <m/>
    <s v="H08031-JIM-M"/>
    <m/>
    <m/>
    <s v="S0361962"/>
  </r>
  <r>
    <x v="827"/>
    <n v="10000"/>
    <n v="20000"/>
    <d v="2025-04-22T00:00:00"/>
    <s v="502LAUGH"/>
    <s v=" 8:56:07 am"/>
    <s v="M0BFL2381"/>
    <m/>
    <x v="1"/>
    <s v="Yes"/>
    <x v="12"/>
    <x v="12"/>
    <s v="PM80"/>
    <s v="YAP ZHI PING"/>
    <n v="2500"/>
    <m/>
    <m/>
    <d v="2025-04-21T00:00:00"/>
    <m/>
    <n v="16"/>
    <n v="40000"/>
    <s v="PE"/>
    <s v="714370216-ADS1360001"/>
    <n v="0"/>
    <n v="40000"/>
    <n v="0"/>
    <n v="0"/>
    <n v="0"/>
    <n v="0"/>
    <m/>
    <m/>
    <n v="0"/>
    <m/>
    <m/>
    <m/>
    <m/>
    <m/>
    <m/>
    <m/>
    <m/>
    <x v="602"/>
    <x v="14"/>
    <x v="14"/>
    <m/>
    <n v="0"/>
    <n v="0"/>
    <n v="0"/>
    <n v="0"/>
    <n v="0"/>
    <n v="0"/>
    <m/>
    <m/>
    <m/>
    <s v="No"/>
    <s v="W665184"/>
    <n v="0"/>
    <m/>
    <s v="S19081-TH"/>
    <m/>
    <m/>
    <s v="H0064895"/>
  </r>
  <r>
    <x v="869"/>
    <n v="10000"/>
    <n v="10000"/>
    <d v="2025-04-21T00:00:00"/>
    <s v="502LAUGH"/>
    <s v=" 5:00:45 pm"/>
    <s v="J00TP9340"/>
    <m/>
    <x v="0"/>
    <s v="Yes"/>
    <x v="19"/>
    <x v="16"/>
    <s v="PS95"/>
    <s v="LIM CHENG LEONG"/>
    <n v="11667"/>
    <m/>
    <m/>
    <d v="2025-04-21T00:00:00"/>
    <m/>
    <n v="6"/>
    <n v="70002"/>
    <s v="PE"/>
    <s v="5187-23310001"/>
    <n v="0"/>
    <n v="70000"/>
    <n v="2"/>
    <n v="0"/>
    <n v="0"/>
    <n v="0"/>
    <m/>
    <m/>
    <n v="0"/>
    <m/>
    <m/>
    <m/>
    <m/>
    <m/>
    <m/>
    <m/>
    <m/>
    <x v="622"/>
    <x v="75"/>
    <x v="1"/>
    <m/>
    <n v="0"/>
    <n v="0"/>
    <n v="0"/>
    <n v="0"/>
    <n v="0"/>
    <n v="0"/>
    <m/>
    <m/>
    <m/>
    <s v="No"/>
    <s v="W665190"/>
    <n v="0"/>
    <m/>
    <s v="H08031-IMS"/>
    <m/>
    <m/>
    <s v="S0362255"/>
  </r>
  <r>
    <x v="685"/>
    <n v="10000"/>
    <n v="20000"/>
    <d v="2025-04-25T00:00:00"/>
    <s v="502LAUGH"/>
    <s v=" 8:30:48 am"/>
    <s v="D008O0581/D008O0920/D008O0920/D008O0561"/>
    <m/>
    <x v="0"/>
    <s v="Yes"/>
    <x v="1"/>
    <x v="1"/>
    <s v="PM16"/>
    <s v="TEO KAH JUN"/>
    <n v="191"/>
    <m/>
    <m/>
    <d v="2025-04-21T00:00:00"/>
    <m/>
    <n v="21"/>
    <n v="4011"/>
    <s v="PE"/>
    <s v="1VV22-80022-FT0001"/>
    <n v="0"/>
    <n v="3714"/>
    <n v="297"/>
    <n v="0"/>
    <n v="0"/>
    <n v="0"/>
    <m/>
    <m/>
    <n v="0"/>
    <m/>
    <m/>
    <m/>
    <m/>
    <m/>
    <m/>
    <m/>
    <m/>
    <x v="461"/>
    <x v="20"/>
    <x v="20"/>
    <m/>
    <n v="0"/>
    <n v="0"/>
    <n v="0"/>
    <n v="0"/>
    <n v="0"/>
    <n v="0"/>
    <m/>
    <m/>
    <m/>
    <s v="No"/>
    <s v="W665449"/>
    <n v="0"/>
    <m/>
    <s v="H08031-JIM-M"/>
    <m/>
    <m/>
    <s v="S0362372"/>
  </r>
  <r>
    <x v="608"/>
    <n v="10000"/>
    <n v="30000"/>
    <d v="2025-04-22T00:00:00"/>
    <s v="502LAUGH"/>
    <s v=" 8:43:51 am"/>
    <s v="10620258010/10620258098"/>
    <m/>
    <x v="2"/>
    <s v="Yes"/>
    <x v="35"/>
    <x v="19"/>
    <s v="QM78"/>
    <s v="WONG SEAU JIN"/>
    <n v="20000"/>
    <m/>
    <m/>
    <d v="2025-04-21T00:00:00"/>
    <m/>
    <n v="11"/>
    <n v="220000"/>
    <s v="PE"/>
    <s v="3YM83-800010001"/>
    <n v="0"/>
    <n v="200000"/>
    <n v="20000"/>
    <n v="0"/>
    <n v="0"/>
    <n v="0"/>
    <m/>
    <m/>
    <n v="0"/>
    <m/>
    <m/>
    <m/>
    <m/>
    <m/>
    <m/>
    <m/>
    <m/>
    <x v="90"/>
    <x v="20"/>
    <x v="20"/>
    <m/>
    <n v="0"/>
    <n v="0"/>
    <n v="0"/>
    <n v="0"/>
    <n v="0"/>
    <n v="0"/>
    <m/>
    <m/>
    <m/>
    <s v="No"/>
    <s v="W665285"/>
    <n v="0"/>
    <m/>
    <s v="H08031-JIM-M"/>
    <m/>
    <m/>
    <s v="S0362383"/>
  </r>
  <r>
    <x v="609"/>
    <n v="10000"/>
    <n v="60000"/>
    <d v="2025-04-22T00:00:00"/>
    <s v="502LAUGH"/>
    <s v=" 8:54:12 am"/>
    <n v="59469"/>
    <m/>
    <x v="1"/>
    <s v="Yes"/>
    <x v="29"/>
    <x v="19"/>
    <s v="QM54"/>
    <s v="TAN SWEE LENG"/>
    <n v="91875"/>
    <m/>
    <m/>
    <d v="2025-04-21T00:00:00"/>
    <m/>
    <n v="6"/>
    <n v="551250"/>
    <s v="PE"/>
    <s v="MT-1000407-902RE0005"/>
    <n v="0"/>
    <n v="530833"/>
    <n v="20417"/>
    <n v="0"/>
    <n v="0"/>
    <n v="0"/>
    <m/>
    <m/>
    <n v="0"/>
    <m/>
    <m/>
    <m/>
    <m/>
    <m/>
    <m/>
    <m/>
    <m/>
    <x v="464"/>
    <x v="4"/>
    <x v="4"/>
    <m/>
    <n v="0"/>
    <n v="0"/>
    <n v="0"/>
    <n v="0"/>
    <n v="0"/>
    <n v="0"/>
    <m/>
    <m/>
    <m/>
    <s v="No"/>
    <s v="W665194"/>
    <n v="0"/>
    <m/>
    <s v="Z26002"/>
    <m/>
    <m/>
    <s v="S0362382"/>
  </r>
  <r>
    <x v="829"/>
    <n v="10000"/>
    <n v="20000"/>
    <d v="2025-04-22T00:00:00"/>
    <s v="502LAUGH"/>
    <s v=" 8:56:07 am"/>
    <s v="M0BFL2381"/>
    <m/>
    <x v="1"/>
    <s v="Yes"/>
    <x v="12"/>
    <x v="12"/>
    <s v="PM80"/>
    <s v="YAP ZHI PING"/>
    <n v="2500"/>
    <m/>
    <m/>
    <d v="2025-04-21T00:00:00"/>
    <m/>
    <n v="16"/>
    <n v="40000"/>
    <s v="PE"/>
    <s v="714370216-ADS1360001"/>
    <n v="0"/>
    <n v="40000"/>
    <n v="0"/>
    <n v="0"/>
    <n v="0"/>
    <n v="0"/>
    <m/>
    <m/>
    <n v="0"/>
    <m/>
    <m/>
    <m/>
    <m/>
    <m/>
    <m/>
    <m/>
    <m/>
    <x v="602"/>
    <x v="14"/>
    <x v="14"/>
    <m/>
    <n v="0"/>
    <n v="0"/>
    <n v="0"/>
    <n v="0"/>
    <n v="0"/>
    <n v="0"/>
    <m/>
    <m/>
    <m/>
    <s v="No"/>
    <s v="W665199"/>
    <n v="0"/>
    <m/>
    <s v="S19081-TH"/>
    <m/>
    <m/>
    <s v="H0064950"/>
  </r>
  <r>
    <x v="870"/>
    <n v="10000"/>
    <n v="10000"/>
    <d v="2025-04-21T00:00:00"/>
    <s v="502LAUGH"/>
    <s v=" 3:58:32 pm"/>
    <s v="2968379-001"/>
    <m/>
    <x v="0"/>
    <s v="Yes"/>
    <x v="7"/>
    <x v="7"/>
    <s v="PM68"/>
    <s v="LEE KIM LIANG"/>
    <n v="334"/>
    <m/>
    <m/>
    <d v="2025-04-21T00:00:00"/>
    <m/>
    <n v="3"/>
    <n v="1002"/>
    <s v="PE"/>
    <s v="712929 REV4000001"/>
    <n v="0"/>
    <n v="1000"/>
    <n v="2"/>
    <n v="0"/>
    <n v="0"/>
    <n v="0"/>
    <m/>
    <m/>
    <n v="0"/>
    <m/>
    <m/>
    <m/>
    <m/>
    <m/>
    <m/>
    <m/>
    <m/>
    <x v="623"/>
    <x v="26"/>
    <x v="26"/>
    <m/>
    <n v="0"/>
    <n v="0"/>
    <n v="0"/>
    <n v="0"/>
    <n v="0"/>
    <n v="0"/>
    <m/>
    <m/>
    <m/>
    <s v="No"/>
    <s v="W665459"/>
    <n v="0"/>
    <m/>
    <s v="V22000"/>
    <m/>
    <m/>
    <s v="S0362400"/>
  </r>
  <r>
    <x v="871"/>
    <n v="10000"/>
    <n v="10000"/>
    <d v="2025-04-22T00:00:00"/>
    <s v="502LAUGH"/>
    <d v="1899-12-30T11:19:40"/>
    <s v="4136S1"/>
    <m/>
    <x v="0"/>
    <s v="Yes"/>
    <x v="7"/>
    <x v="7"/>
    <s v="PM68"/>
    <s v="LEE KIM LIANG"/>
    <n v="1000"/>
    <m/>
    <m/>
    <d v="2025-04-21T00:00:00"/>
    <m/>
    <n v="1"/>
    <n v="1000"/>
    <s v="PE"/>
    <s v="721345 REV4000001"/>
    <n v="0"/>
    <n v="1000"/>
    <n v="0"/>
    <n v="0"/>
    <n v="0"/>
    <n v="0"/>
    <m/>
    <m/>
    <n v="0"/>
    <m/>
    <m/>
    <m/>
    <m/>
    <m/>
    <m/>
    <m/>
    <m/>
    <x v="624"/>
    <x v="26"/>
    <x v="26"/>
    <m/>
    <n v="0"/>
    <n v="0"/>
    <n v="0"/>
    <n v="0"/>
    <n v="0"/>
    <n v="0"/>
    <m/>
    <m/>
    <m/>
    <s v="No"/>
    <s v="W665460"/>
    <n v="0"/>
    <m/>
    <s v="V22000"/>
    <m/>
    <m/>
    <s v="S0362400"/>
  </r>
  <r>
    <x v="872"/>
    <n v="10000"/>
    <n v="10000"/>
    <d v="2025-04-22T00:00:00"/>
    <s v="502LAUGH"/>
    <s v=" 8:35:06 am"/>
    <s v="U541658029/504040526"/>
    <m/>
    <x v="0"/>
    <s v="Yes"/>
    <x v="28"/>
    <x v="23"/>
    <s v="PM26"/>
    <s v="TAN AIK KEONG"/>
    <n v="5860"/>
    <m/>
    <m/>
    <d v="2025-04-21T00:00:00"/>
    <m/>
    <n v="1"/>
    <n v="5860"/>
    <s v="PE"/>
    <s v="250-5313-000001"/>
    <n v="0"/>
    <n v="5360"/>
    <n v="500"/>
    <n v="0"/>
    <n v="0"/>
    <n v="0"/>
    <m/>
    <m/>
    <n v="0"/>
    <m/>
    <m/>
    <m/>
    <m/>
    <m/>
    <m/>
    <m/>
    <m/>
    <x v="391"/>
    <x v="29"/>
    <x v="29"/>
    <m/>
    <n v="0"/>
    <n v="0"/>
    <n v="0"/>
    <n v="0"/>
    <n v="0"/>
    <n v="0"/>
    <m/>
    <m/>
    <m/>
    <s v="No"/>
    <s v="W665287"/>
    <n v="0"/>
    <m/>
    <s v="J10025"/>
    <m/>
    <m/>
    <s v="S0362450"/>
  </r>
  <r>
    <x v="873"/>
    <n v="10000"/>
    <n v="10000"/>
    <d v="2025-04-23T00:00:00"/>
    <s v="502LAUGH"/>
    <s v=" 1:08:28 pm"/>
    <s v="4111520U5"/>
    <m/>
    <x v="0"/>
    <s v="Yes"/>
    <x v="25"/>
    <x v="21"/>
    <s v="PP05"/>
    <s v="WONG KIM FATT"/>
    <n v="30000"/>
    <m/>
    <m/>
    <d v="2025-04-21T00:00:00"/>
    <m/>
    <n v="1"/>
    <n v="30000"/>
    <s v="PE"/>
    <s v="250-6223-000001"/>
    <n v="0"/>
    <n v="30000"/>
    <n v="0"/>
    <n v="0"/>
    <n v="0"/>
    <n v="0"/>
    <m/>
    <m/>
    <n v="0"/>
    <m/>
    <m/>
    <m/>
    <m/>
    <m/>
    <m/>
    <m/>
    <m/>
    <x v="77"/>
    <x v="29"/>
    <x v="29"/>
    <m/>
    <n v="0"/>
    <n v="0"/>
    <n v="0"/>
    <n v="0"/>
    <n v="0"/>
    <n v="0"/>
    <m/>
    <m/>
    <m/>
    <s v="No"/>
    <s v="W665483"/>
    <n v="0"/>
    <m/>
    <s v="J10025"/>
    <m/>
    <m/>
    <s v="S0362763"/>
  </r>
  <r>
    <x v="874"/>
    <n v="10000"/>
    <n v="10000"/>
    <d v="2025-04-22T00:00:00"/>
    <s v="502LAUGH"/>
    <s v=" 2:00:03 pm"/>
    <s v="5011703U5"/>
    <m/>
    <x v="0"/>
    <s v="Yes"/>
    <x v="26"/>
    <x v="22"/>
    <s v="PS13"/>
    <s v="YEE CHENG MENG"/>
    <n v="8000"/>
    <m/>
    <m/>
    <d v="2025-04-21T00:00:00"/>
    <m/>
    <n v="2"/>
    <n v="16000"/>
    <s v="PE"/>
    <s v="260-6011-000001"/>
    <n v="0"/>
    <n v="16000"/>
    <n v="0"/>
    <n v="0"/>
    <n v="0"/>
    <n v="0"/>
    <m/>
    <m/>
    <n v="0"/>
    <m/>
    <m/>
    <m/>
    <m/>
    <m/>
    <m/>
    <m/>
    <m/>
    <x v="625"/>
    <x v="29"/>
    <x v="29"/>
    <m/>
    <n v="0"/>
    <n v="0"/>
    <n v="0"/>
    <n v="0"/>
    <n v="0"/>
    <n v="0"/>
    <m/>
    <m/>
    <m/>
    <s v="No"/>
    <s v="W665970"/>
    <n v="0"/>
    <m/>
    <s v="J10025"/>
    <m/>
    <m/>
    <s v="S0362768"/>
  </r>
  <r>
    <x v="875"/>
    <n v="10000"/>
    <n v="10000"/>
    <d v="2025-04-22T00:00:00"/>
    <s v="502LAUGH"/>
    <s v=" 1:17:07 pm"/>
    <s v="4110601U5A"/>
    <m/>
    <x v="0"/>
    <s v="Yes"/>
    <x v="10"/>
    <x v="10"/>
    <s v="PS66"/>
    <s v="SIM ENG KWANG"/>
    <n v="6000"/>
    <m/>
    <m/>
    <d v="2025-04-21T00:00:00"/>
    <m/>
    <n v="1"/>
    <n v="6000"/>
    <s v="PE"/>
    <s v="260-6108-000001"/>
    <n v="0"/>
    <n v="6000"/>
    <n v="0"/>
    <n v="0"/>
    <n v="0"/>
    <n v="0"/>
    <m/>
    <m/>
    <n v="0"/>
    <m/>
    <m/>
    <m/>
    <m/>
    <m/>
    <m/>
    <m/>
    <m/>
    <x v="626"/>
    <x v="29"/>
    <x v="29"/>
    <m/>
    <n v="0"/>
    <n v="0"/>
    <n v="0"/>
    <n v="0"/>
    <n v="0"/>
    <n v="0"/>
    <m/>
    <m/>
    <m/>
    <s v="No"/>
    <s v="W665295"/>
    <n v="0"/>
    <m/>
    <s v="J10025"/>
    <m/>
    <m/>
    <s v="S0362751"/>
  </r>
  <r>
    <x v="627"/>
    <n v="10000"/>
    <n v="30000"/>
    <d v="2025-04-22T00:00:00"/>
    <s v="502LAUGH"/>
    <s v=" 8:46:46 am"/>
    <s v="10620258098/10620258010"/>
    <m/>
    <x v="2"/>
    <s v="Yes"/>
    <x v="35"/>
    <x v="19"/>
    <s v="QM78"/>
    <s v="WONG SEAU JIN"/>
    <n v="10000"/>
    <m/>
    <m/>
    <d v="2025-04-21T00:00:00"/>
    <m/>
    <n v="11"/>
    <n v="110000"/>
    <s v="PE"/>
    <s v="CH563-80124-FT0001"/>
    <n v="0"/>
    <n v="100000"/>
    <n v="10000"/>
    <n v="0"/>
    <n v="0"/>
    <n v="0"/>
    <m/>
    <m/>
    <n v="0"/>
    <m/>
    <m/>
    <m/>
    <m/>
    <m/>
    <m/>
    <m/>
    <m/>
    <x v="474"/>
    <x v="20"/>
    <x v="20"/>
    <m/>
    <n v="0"/>
    <n v="0"/>
    <n v="0"/>
    <n v="0"/>
    <n v="0"/>
    <n v="0"/>
    <m/>
    <m/>
    <m/>
    <s v="No"/>
    <s v="W665972"/>
    <n v="0"/>
    <m/>
    <s v="H08031-JIM-M"/>
    <m/>
    <m/>
    <s v="S0362932"/>
  </r>
  <r>
    <x v="628"/>
    <n v="10000"/>
    <n v="30000"/>
    <d v="2025-04-22T00:00:00"/>
    <s v="502LAUGH"/>
    <s v=" 8:46:46 am"/>
    <s v="10620258098/10620258010"/>
    <m/>
    <x v="2"/>
    <s v="Yes"/>
    <x v="35"/>
    <x v="19"/>
    <s v="QM78"/>
    <s v="WONG SEAU JIN"/>
    <n v="10000"/>
    <m/>
    <m/>
    <d v="2025-04-21T00:00:00"/>
    <m/>
    <n v="11"/>
    <n v="110000"/>
    <s v="PE"/>
    <s v="T6N02-80020-FT0001"/>
    <n v="0"/>
    <n v="100000"/>
    <n v="10000"/>
    <n v="0"/>
    <n v="0"/>
    <n v="0"/>
    <m/>
    <m/>
    <n v="0"/>
    <m/>
    <m/>
    <m/>
    <m/>
    <m/>
    <m/>
    <m/>
    <m/>
    <x v="79"/>
    <x v="20"/>
    <x v="20"/>
    <m/>
    <n v="0"/>
    <n v="0"/>
    <n v="0"/>
    <n v="0"/>
    <n v="0"/>
    <n v="0"/>
    <m/>
    <m/>
    <m/>
    <s v="No"/>
    <s v="W665492"/>
    <n v="0"/>
    <m/>
    <s v="H08031-JIM-M"/>
    <m/>
    <m/>
    <s v="S0362934"/>
  </r>
  <r>
    <x v="629"/>
    <n v="10000"/>
    <n v="30000"/>
    <d v="2025-04-22T00:00:00"/>
    <s v="502LAUGH"/>
    <s v=" 8:46:46 am"/>
    <s v="10620258098/10620258010"/>
    <m/>
    <x v="2"/>
    <s v="Yes"/>
    <x v="35"/>
    <x v="19"/>
    <s v="QM78"/>
    <s v="WONG SEAU JIN"/>
    <n v="10000"/>
    <m/>
    <m/>
    <d v="2025-04-21T00:00:00"/>
    <m/>
    <n v="11"/>
    <n v="110000"/>
    <s v="PE"/>
    <s v="C2P05-80050-FT0001"/>
    <n v="0"/>
    <n v="100000"/>
    <n v="10000"/>
    <n v="0"/>
    <n v="0"/>
    <n v="0"/>
    <m/>
    <m/>
    <n v="0"/>
    <m/>
    <m/>
    <m/>
    <m/>
    <m/>
    <m/>
    <m/>
    <m/>
    <x v="475"/>
    <x v="20"/>
    <x v="20"/>
    <m/>
    <n v="0"/>
    <n v="0"/>
    <n v="0"/>
    <n v="0"/>
    <n v="0"/>
    <n v="0"/>
    <m/>
    <m/>
    <m/>
    <s v="No"/>
    <s v="W665493"/>
    <n v="0"/>
    <m/>
    <s v="H08031-JIM-M"/>
    <m/>
    <m/>
    <s v="S0362935"/>
  </r>
  <r>
    <x v="630"/>
    <n v="10000"/>
    <n v="30000"/>
    <d v="2025-04-22T00:00:00"/>
    <s v="502LAUGH"/>
    <s v=" 8:46:46 am"/>
    <s v="10620258098/10620258010"/>
    <m/>
    <x v="2"/>
    <s v="Yes"/>
    <x v="35"/>
    <x v="19"/>
    <s v="QM78"/>
    <s v="WONG SEAU JIN"/>
    <n v="10000"/>
    <m/>
    <m/>
    <d v="2025-04-21T00:00:00"/>
    <m/>
    <n v="11"/>
    <n v="110000"/>
    <s v="PE"/>
    <s v="F6V25-80016-FT0001"/>
    <n v="0"/>
    <n v="100000"/>
    <n v="10000"/>
    <n v="0"/>
    <n v="0"/>
    <n v="0"/>
    <m/>
    <m/>
    <n v="0"/>
    <m/>
    <m/>
    <m/>
    <m/>
    <m/>
    <m/>
    <m/>
    <m/>
    <x v="476"/>
    <x v="20"/>
    <x v="20"/>
    <m/>
    <n v="0"/>
    <n v="0"/>
    <n v="0"/>
    <n v="0"/>
    <n v="0"/>
    <n v="0"/>
    <m/>
    <m/>
    <m/>
    <s v="No"/>
    <s v="W665494"/>
    <n v="0"/>
    <m/>
    <s v="H08031-JIM-M"/>
    <m/>
    <m/>
    <s v="S0362937"/>
  </r>
  <r>
    <x v="631"/>
    <n v="10000"/>
    <n v="30000"/>
    <d v="2025-04-22T00:00:00"/>
    <s v="502LAUGH"/>
    <s v=" 8:43:51 am"/>
    <s v="10620258010/10620258098"/>
    <m/>
    <x v="2"/>
    <s v="Yes"/>
    <x v="35"/>
    <x v="19"/>
    <s v="QM78"/>
    <s v="WONG SEAU JIN"/>
    <n v="10000"/>
    <m/>
    <m/>
    <d v="2025-04-21T00:00:00"/>
    <m/>
    <n v="11"/>
    <n v="110000"/>
    <s v="PE"/>
    <s v="3YM54-80005-FT0001"/>
    <n v="0"/>
    <n v="100000"/>
    <n v="10000"/>
    <n v="0"/>
    <n v="0"/>
    <n v="0"/>
    <m/>
    <m/>
    <n v="0"/>
    <m/>
    <m/>
    <m/>
    <m/>
    <m/>
    <m/>
    <m/>
    <m/>
    <x v="267"/>
    <x v="20"/>
    <x v="20"/>
    <m/>
    <n v="0"/>
    <n v="0"/>
    <n v="0"/>
    <n v="0"/>
    <n v="0"/>
    <n v="0"/>
    <m/>
    <m/>
    <m/>
    <s v="No"/>
    <s v="W665974"/>
    <n v="0"/>
    <m/>
    <s v="H08031-JIM-M"/>
    <m/>
    <m/>
    <s v="S0362942"/>
  </r>
  <r>
    <x v="876"/>
    <n v="10000"/>
    <n v="10000"/>
    <d v="2025-04-29T00:00:00"/>
    <s v="502LAUGH"/>
    <s v=" 9:50:27 am"/>
    <s v="D008O1730/D008O561/D00852321/D008S1090/D008S1011/D008O0920"/>
    <m/>
    <x v="0"/>
    <s v="Yes"/>
    <x v="30"/>
    <x v="24"/>
    <s v="PC02"/>
    <s v="GAO BINJIE"/>
    <n v="6050"/>
    <m/>
    <m/>
    <d v="2025-04-21T00:00:00"/>
    <m/>
    <n v="18"/>
    <n v="108900"/>
    <s v="PE"/>
    <s v="1VV21-80021-FT0001"/>
    <n v="0"/>
    <n v="103765"/>
    <n v="5135"/>
    <n v="0"/>
    <n v="0"/>
    <n v="0"/>
    <m/>
    <m/>
    <n v="0"/>
    <m/>
    <m/>
    <m/>
    <m/>
    <m/>
    <m/>
    <m/>
    <m/>
    <x v="232"/>
    <x v="20"/>
    <x v="20"/>
    <m/>
    <n v="0"/>
    <n v="0"/>
    <n v="0"/>
    <n v="0"/>
    <n v="0"/>
    <n v="0"/>
    <m/>
    <m/>
    <m/>
    <s v="No"/>
    <s v="W665976"/>
    <n v="0"/>
    <m/>
    <s v="H08031-JIM-M"/>
    <m/>
    <m/>
    <s v="S0362945"/>
  </r>
  <r>
    <x v="632"/>
    <n v="10000"/>
    <n v="40000"/>
    <d v="2025-04-22T00:00:00"/>
    <s v="502LAUGH"/>
    <s v=" 8:43:51 am"/>
    <s v="10620258010/10620258098"/>
    <m/>
    <x v="2"/>
    <s v="Yes"/>
    <x v="35"/>
    <x v="19"/>
    <s v="QM78"/>
    <s v="WONG SEAU JIN"/>
    <n v="10000"/>
    <m/>
    <m/>
    <d v="2025-04-21T00:00:00"/>
    <m/>
    <n v="11"/>
    <n v="110000"/>
    <s v="PE"/>
    <s v="CH561-80124-FT0001"/>
    <n v="0"/>
    <n v="100000"/>
    <n v="10000"/>
    <n v="0"/>
    <n v="0"/>
    <n v="0"/>
    <m/>
    <m/>
    <n v="0"/>
    <m/>
    <m/>
    <m/>
    <m/>
    <m/>
    <m/>
    <m/>
    <m/>
    <x v="477"/>
    <x v="20"/>
    <x v="20"/>
    <m/>
    <n v="0"/>
    <n v="0"/>
    <n v="0"/>
    <n v="0"/>
    <n v="0"/>
    <n v="0"/>
    <m/>
    <m/>
    <m/>
    <s v="No"/>
    <s v="W665224"/>
    <n v="0"/>
    <m/>
    <s v="H08031-JIM-M"/>
    <m/>
    <m/>
    <s v="S0362947"/>
  </r>
  <r>
    <x v="633"/>
    <n v="10000"/>
    <n v="30000"/>
    <d v="2025-04-22T00:00:00"/>
    <s v="502LAUGH"/>
    <s v=" 8:46:46 am"/>
    <s v="10620258098/10620258010"/>
    <m/>
    <x v="2"/>
    <s v="Yes"/>
    <x v="35"/>
    <x v="19"/>
    <s v="QM78"/>
    <s v="WONG SEAU JIN"/>
    <n v="10000"/>
    <m/>
    <m/>
    <d v="2025-04-21T00:00:00"/>
    <m/>
    <n v="11"/>
    <n v="110000"/>
    <s v="PE"/>
    <s v="CH561-80140-FT0001"/>
    <n v="0"/>
    <n v="100000"/>
    <n v="10000"/>
    <n v="0"/>
    <n v="0"/>
    <n v="0"/>
    <m/>
    <m/>
    <n v="0"/>
    <m/>
    <m/>
    <m/>
    <m/>
    <m/>
    <m/>
    <m/>
    <m/>
    <x v="478"/>
    <x v="20"/>
    <x v="20"/>
    <m/>
    <n v="0"/>
    <n v="0"/>
    <n v="0"/>
    <n v="0"/>
    <n v="0"/>
    <n v="0"/>
    <m/>
    <m/>
    <m/>
    <s v="No"/>
    <s v="W665501"/>
    <n v="0"/>
    <m/>
    <s v="H08031-JIM-M"/>
    <m/>
    <m/>
    <s v="S0363014"/>
  </r>
  <r>
    <x v="839"/>
    <n v="10000"/>
    <n v="20000"/>
    <d v="2025-04-23T00:00:00"/>
    <s v="502LAUGH"/>
    <s v=" 2:21:42 pm"/>
    <s v="I53065H056"/>
    <m/>
    <x v="1"/>
    <s v="Yes"/>
    <x v="15"/>
    <x v="14"/>
    <s v="PM87"/>
    <s v="LEE SHIEN WEI"/>
    <n v="3200"/>
    <m/>
    <m/>
    <d v="2025-04-21T00:00:00"/>
    <m/>
    <n v="1"/>
    <n v="3200"/>
    <s v="PE"/>
    <s v="SPL LABEL0003"/>
    <n v="0"/>
    <n v="3000"/>
    <n v="200"/>
    <n v="0"/>
    <n v="0"/>
    <n v="0"/>
    <m/>
    <m/>
    <n v="0"/>
    <m/>
    <m/>
    <m/>
    <m/>
    <m/>
    <m/>
    <m/>
    <m/>
    <x v="608"/>
    <x v="99"/>
    <x v="94"/>
    <m/>
    <n v="0"/>
    <n v="0"/>
    <n v="0"/>
    <n v="0"/>
    <n v="0"/>
    <n v="0"/>
    <m/>
    <m/>
    <m/>
    <s v="No"/>
    <s v="W665297"/>
    <n v="0"/>
    <m/>
    <s v="T20368"/>
    <m/>
    <m/>
    <s v="S0363030"/>
  </r>
  <r>
    <x v="877"/>
    <n v="10000"/>
    <n v="10000"/>
    <d v="2025-04-21T00:00:00"/>
    <s v="502LAUGH"/>
    <s v=" 2:51:15 pm"/>
    <s v="J00PR5201"/>
    <m/>
    <x v="0"/>
    <s v="Yes"/>
    <x v="9"/>
    <x v="9"/>
    <s v="PS32"/>
    <s v="CHONG SIOW KHEONG"/>
    <n v="5000"/>
    <m/>
    <m/>
    <d v="2025-04-21T00:00:00"/>
    <m/>
    <n v="1"/>
    <n v="5000"/>
    <s v="PE"/>
    <s v="BL-50.3X51.8MM0001"/>
    <n v="0"/>
    <n v="5000"/>
    <n v="0"/>
    <n v="0"/>
    <n v="0"/>
    <n v="0"/>
    <m/>
    <m/>
    <n v="0"/>
    <m/>
    <m/>
    <m/>
    <m/>
    <m/>
    <m/>
    <m/>
    <m/>
    <x v="627"/>
    <x v="101"/>
    <x v="96"/>
    <m/>
    <n v="0"/>
    <n v="0"/>
    <n v="0"/>
    <n v="0"/>
    <n v="0"/>
    <n v="0"/>
    <m/>
    <m/>
    <m/>
    <s v="No"/>
    <s v="W665233"/>
    <n v="0"/>
    <m/>
    <s v="A01369"/>
    <m/>
    <m/>
    <s v="S0363042"/>
  </r>
  <r>
    <x v="878"/>
    <n v="10000"/>
    <n v="10000"/>
    <d v="2025-04-25T00:00:00"/>
    <s v="502LAUGH"/>
    <s v=" 3:02:18 pm"/>
    <s v="U532458010"/>
    <m/>
    <x v="0"/>
    <s v="Yes"/>
    <x v="18"/>
    <x v="17"/>
    <s v="PMJ4"/>
    <s v="LEE JUN HONG"/>
    <n v="1867"/>
    <m/>
    <m/>
    <d v="2025-04-21T00:00:00"/>
    <m/>
    <n v="3"/>
    <n v="5602"/>
    <s v="PE"/>
    <s v="STSS-PACKET0001"/>
    <n v="0"/>
    <n v="2600"/>
    <n v="3002"/>
    <n v="0"/>
    <n v="0"/>
    <n v="0"/>
    <m/>
    <m/>
    <n v="0"/>
    <m/>
    <m/>
    <m/>
    <m/>
    <m/>
    <m/>
    <m/>
    <m/>
    <x v="259"/>
    <x v="21"/>
    <x v="21"/>
    <m/>
    <n v="0"/>
    <n v="0"/>
    <n v="0"/>
    <n v="0"/>
    <n v="0"/>
    <n v="0"/>
    <m/>
    <m/>
    <m/>
    <s v="No"/>
    <s v="W665505"/>
    <n v="0"/>
    <m/>
    <s v="T20300"/>
    <m/>
    <m/>
    <s v="S0363044"/>
  </r>
  <r>
    <x v="878"/>
    <n v="20000"/>
    <n v="10000"/>
    <d v="2025-04-25T00:00:00"/>
    <s v="502LAUGH"/>
    <s v=" 3:02:18 pm"/>
    <s v="U532458010"/>
    <m/>
    <x v="0"/>
    <s v="Yes"/>
    <x v="18"/>
    <x v="17"/>
    <s v="PMJ4"/>
    <s v="LEE JUN HONG"/>
    <n v="867"/>
    <m/>
    <m/>
    <d v="2025-04-21T00:00:00"/>
    <m/>
    <n v="3"/>
    <n v="2600"/>
    <s v="PE"/>
    <s v="STSS-PACKET0001"/>
    <n v="0"/>
    <n v="2600"/>
    <n v="0"/>
    <n v="0"/>
    <n v="0"/>
    <n v="0"/>
    <m/>
    <m/>
    <n v="0"/>
    <m/>
    <m/>
    <m/>
    <m/>
    <m/>
    <m/>
    <m/>
    <m/>
    <x v="259"/>
    <x v="21"/>
    <x v="21"/>
    <m/>
    <n v="0"/>
    <n v="0"/>
    <n v="0"/>
    <n v="0"/>
    <n v="0"/>
    <n v="0"/>
    <m/>
    <m/>
    <m/>
    <s v="No"/>
    <s v="W665505"/>
    <n v="0"/>
    <m/>
    <s v="T20300"/>
    <m/>
    <m/>
    <s v="S0363044"/>
  </r>
  <r>
    <x v="879"/>
    <n v="10000"/>
    <n v="10000"/>
    <d v="2025-04-22T00:00:00"/>
    <s v="502LAUGH"/>
    <s v=" 3:41:26 pm"/>
    <n v="1006323"/>
    <m/>
    <x v="0"/>
    <s v="Yes"/>
    <x v="20"/>
    <x v="5"/>
    <s v="QC04"/>
    <s v="YANG TONGJING"/>
    <n v="3158"/>
    <m/>
    <m/>
    <d v="2025-04-21T00:00:00"/>
    <m/>
    <n v="38"/>
    <n v="120004"/>
    <s v="PE"/>
    <s v="737025900-EL93160001"/>
    <n v="0"/>
    <n v="120000"/>
    <n v="4"/>
    <n v="0"/>
    <n v="0"/>
    <n v="0"/>
    <m/>
    <m/>
    <n v="0"/>
    <m/>
    <m/>
    <m/>
    <m/>
    <m/>
    <m/>
    <m/>
    <m/>
    <x v="64"/>
    <x v="23"/>
    <x v="23"/>
    <m/>
    <n v="0"/>
    <n v="0"/>
    <n v="0"/>
    <n v="0"/>
    <n v="0"/>
    <n v="0"/>
    <m/>
    <m/>
    <m/>
    <s v="No"/>
    <s v="W665235"/>
    <n v="0"/>
    <m/>
    <s v="S19314"/>
    <m/>
    <m/>
    <s v="H0064988"/>
  </r>
  <r>
    <x v="880"/>
    <n v="10000"/>
    <n v="10000"/>
    <d v="2025-04-22T00:00:00"/>
    <s v="502LAUGH"/>
    <s v=" 8:57:23 am"/>
    <s v="E190912129"/>
    <m/>
    <x v="0"/>
    <s v="Yes"/>
    <x v="12"/>
    <x v="12"/>
    <s v="PM80"/>
    <s v="YAP ZHI PING"/>
    <n v="3334"/>
    <m/>
    <m/>
    <d v="2025-04-21T00:00:00"/>
    <m/>
    <n v="60"/>
    <n v="200040"/>
    <s v="PE"/>
    <s v="739709802 REVA0001"/>
    <n v="0"/>
    <n v="200000"/>
    <n v="40"/>
    <n v="0"/>
    <n v="0"/>
    <n v="0"/>
    <m/>
    <m/>
    <n v="0"/>
    <m/>
    <m/>
    <m/>
    <m/>
    <m/>
    <m/>
    <m/>
    <m/>
    <x v="65"/>
    <x v="23"/>
    <x v="23"/>
    <m/>
    <n v="0"/>
    <n v="0"/>
    <n v="0"/>
    <n v="0"/>
    <n v="0"/>
    <n v="0"/>
    <m/>
    <m/>
    <m/>
    <s v="No"/>
    <s v="W665236"/>
    <n v="0"/>
    <m/>
    <s v="S19314"/>
    <m/>
    <m/>
    <s v="H0064989"/>
  </r>
  <r>
    <x v="881"/>
    <n v="10000"/>
    <n v="10000"/>
    <d v="2025-04-22T00:00:00"/>
    <s v="502LAUGH"/>
    <s v=" 3:40:46 pm"/>
    <s v="E190912129"/>
    <m/>
    <x v="0"/>
    <s v="Yes"/>
    <x v="12"/>
    <x v="12"/>
    <s v="PM80"/>
    <s v="YAP ZHI PING"/>
    <n v="10000"/>
    <m/>
    <m/>
    <d v="2025-04-21T00:00:00"/>
    <m/>
    <n v="60"/>
    <n v="600000"/>
    <s v="PE"/>
    <s v="739709802 REVA0001"/>
    <n v="0"/>
    <n v="600000"/>
    <n v="0"/>
    <n v="0"/>
    <n v="0"/>
    <n v="0"/>
    <m/>
    <m/>
    <n v="0"/>
    <m/>
    <m/>
    <m/>
    <m/>
    <m/>
    <m/>
    <m/>
    <m/>
    <x v="65"/>
    <x v="14"/>
    <x v="14"/>
    <m/>
    <n v="0"/>
    <n v="0"/>
    <n v="0"/>
    <n v="0"/>
    <n v="0"/>
    <n v="0"/>
    <m/>
    <m/>
    <m/>
    <s v="No"/>
    <s v="W665238"/>
    <n v="0"/>
    <m/>
    <s v="S19081-TH"/>
    <m/>
    <m/>
    <s v="H0064998"/>
  </r>
  <r>
    <x v="807"/>
    <n v="10000"/>
    <n v="20000"/>
    <d v="2025-04-22T00:00:00"/>
    <s v="502LAUGH"/>
    <s v=" 5:10:36 pm"/>
    <s v="TW1116349-04"/>
    <m/>
    <x v="1"/>
    <s v="Yes"/>
    <x v="34"/>
    <x v="3"/>
    <s v="PM45"/>
    <s v="TAY CHIN LIONG"/>
    <n v="9500"/>
    <m/>
    <m/>
    <d v="2025-04-21T00:00:00"/>
    <m/>
    <n v="4"/>
    <n v="38000"/>
    <s v="PE"/>
    <s v="P1S0521 60001"/>
    <n v="0"/>
    <n v="28500"/>
    <n v="9500"/>
    <n v="0"/>
    <n v="0"/>
    <n v="0"/>
    <m/>
    <m/>
    <n v="0"/>
    <m/>
    <m/>
    <m/>
    <m/>
    <m/>
    <m/>
    <m/>
    <m/>
    <x v="591"/>
    <x v="31"/>
    <x v="31"/>
    <m/>
    <n v="0"/>
    <n v="0"/>
    <n v="0"/>
    <n v="0"/>
    <n v="0"/>
    <n v="0"/>
    <m/>
    <m/>
    <m/>
    <s v="No"/>
    <s v="W665239"/>
    <n v="0"/>
    <m/>
    <s v="H08220"/>
    <m/>
    <m/>
    <s v="S0363050"/>
  </r>
  <r>
    <x v="644"/>
    <n v="10000"/>
    <n v="30000"/>
    <d v="2025-04-29T00:00:00"/>
    <s v="502LAUGH"/>
    <s v=" 9:57:44 am"/>
    <n v="10620258098"/>
    <m/>
    <x v="2"/>
    <s v="Yes"/>
    <x v="35"/>
    <x v="19"/>
    <s v="QM78"/>
    <s v="WONG SEAU JIN"/>
    <n v="10000"/>
    <m/>
    <m/>
    <d v="2025-04-21T00:00:00"/>
    <m/>
    <n v="11"/>
    <n v="110000"/>
    <s v="PE"/>
    <s v="F6U68-80036-FT0001"/>
    <n v="0"/>
    <n v="100000"/>
    <n v="10000"/>
    <n v="0"/>
    <n v="0"/>
    <n v="0"/>
    <m/>
    <m/>
    <n v="0"/>
    <m/>
    <m/>
    <m/>
    <m/>
    <m/>
    <m/>
    <m/>
    <m/>
    <x v="487"/>
    <x v="20"/>
    <x v="20"/>
    <m/>
    <n v="0"/>
    <n v="0"/>
    <n v="0"/>
    <n v="0"/>
    <n v="0"/>
    <n v="0"/>
    <m/>
    <m/>
    <m/>
    <s v="No"/>
    <s v="W665988"/>
    <n v="0"/>
    <m/>
    <s v="H08031-JIM-M"/>
    <m/>
    <m/>
    <s v="S0363053"/>
  </r>
  <r>
    <x v="882"/>
    <n v="10000"/>
    <n v="10000"/>
    <d v="2025-04-30T00:00:00"/>
    <s v="502LAUGH"/>
    <s v=" 2:48:35 pm"/>
    <s v="10620258008/10620258003/10620258001"/>
    <m/>
    <x v="0"/>
    <s v="Yes"/>
    <x v="1"/>
    <x v="1"/>
    <s v="PM21"/>
    <s v="LIM JIA FAN"/>
    <n v="4260"/>
    <m/>
    <m/>
    <d v="2025-04-21T00:00:00"/>
    <m/>
    <n v="27"/>
    <n v="115020"/>
    <s v="PE"/>
    <s v="F6U65-80033-FT0001"/>
    <n v="0"/>
    <n v="100000"/>
    <n v="15020"/>
    <n v="0"/>
    <n v="0"/>
    <n v="0"/>
    <m/>
    <m/>
    <n v="0"/>
    <m/>
    <m/>
    <m/>
    <m/>
    <m/>
    <m/>
    <m/>
    <m/>
    <x v="263"/>
    <x v="20"/>
    <x v="20"/>
    <m/>
    <n v="0"/>
    <n v="0"/>
    <n v="0"/>
    <n v="0"/>
    <n v="0"/>
    <n v="0"/>
    <m/>
    <m/>
    <m/>
    <s v="No"/>
    <s v="W665989"/>
    <n v="0"/>
    <m/>
    <s v="H08031-JIM-M"/>
    <m/>
    <m/>
    <s v="S0363054"/>
  </r>
  <r>
    <x v="646"/>
    <n v="10000"/>
    <n v="40000"/>
    <d v="2025-04-22T00:00:00"/>
    <s v="502LAUGH"/>
    <s v=" 8:43:51 am"/>
    <s v="10620258010/10620258098"/>
    <m/>
    <x v="2"/>
    <s v="Yes"/>
    <x v="35"/>
    <x v="19"/>
    <s v="QM78"/>
    <s v="WONG SEAU JIN"/>
    <n v="10000"/>
    <m/>
    <m/>
    <d v="2025-04-21T00:00:00"/>
    <m/>
    <n v="11"/>
    <n v="110000"/>
    <s v="PE"/>
    <s v="CH561-80124-FT0001"/>
    <n v="0"/>
    <n v="100000"/>
    <n v="10000"/>
    <n v="0"/>
    <n v="0"/>
    <n v="0"/>
    <m/>
    <m/>
    <n v="0"/>
    <m/>
    <m/>
    <m/>
    <m/>
    <m/>
    <m/>
    <m/>
    <m/>
    <x v="477"/>
    <x v="20"/>
    <x v="20"/>
    <m/>
    <n v="0"/>
    <n v="0"/>
    <n v="0"/>
    <n v="0"/>
    <n v="0"/>
    <n v="0"/>
    <m/>
    <m/>
    <m/>
    <s v="No"/>
    <s v="W665240"/>
    <n v="0"/>
    <m/>
    <s v="H08031-JIM-M"/>
    <m/>
    <m/>
    <s v="S0363056"/>
  </r>
  <r>
    <x v="883"/>
    <n v="10000"/>
    <n v="10000"/>
    <d v="2025-04-22T00:00:00"/>
    <s v="502LAUGH"/>
    <d v="1899-12-30T10:03:47"/>
    <s v="SG-5651598 01"/>
    <m/>
    <x v="0"/>
    <s v="Yes"/>
    <x v="6"/>
    <x v="6"/>
    <s v="PS74"/>
    <s v="GOH CHIN TECK"/>
    <n v="2384"/>
    <m/>
    <m/>
    <d v="2025-04-21T00:00:00"/>
    <m/>
    <n v="1"/>
    <n v="2384"/>
    <s v="PE"/>
    <n v="150387530001"/>
    <n v="0"/>
    <n v="2384"/>
    <n v="0"/>
    <n v="0"/>
    <n v="0"/>
    <n v="0"/>
    <m/>
    <m/>
    <n v="0"/>
    <m/>
    <m/>
    <m/>
    <m/>
    <m/>
    <m/>
    <m/>
    <m/>
    <x v="628"/>
    <x v="28"/>
    <x v="28"/>
    <m/>
    <n v="0"/>
    <n v="0"/>
    <n v="0"/>
    <n v="0"/>
    <n v="0"/>
    <n v="0"/>
    <m/>
    <m/>
    <m/>
    <s v="No"/>
    <s v="W665247"/>
    <n v="0"/>
    <m/>
    <s v="I09180"/>
    <m/>
    <m/>
    <s v="S0363087"/>
  </r>
  <r>
    <x v="884"/>
    <n v="10000"/>
    <n v="10000"/>
    <d v="2025-04-22T00:00:00"/>
    <s v="502LAUGH"/>
    <d v="1899-12-30T10:03:47"/>
    <s v="SG-5651598 01"/>
    <m/>
    <x v="0"/>
    <s v="Yes"/>
    <x v="6"/>
    <x v="6"/>
    <s v="PS74"/>
    <s v="GOH CHIN TECK"/>
    <n v="2384"/>
    <m/>
    <m/>
    <d v="2025-04-21T00:00:00"/>
    <m/>
    <n v="1"/>
    <n v="2384"/>
    <s v="PE"/>
    <n v="150387530001"/>
    <n v="0"/>
    <n v="2384"/>
    <n v="0"/>
    <n v="0"/>
    <n v="0"/>
    <n v="0"/>
    <m/>
    <m/>
    <n v="0"/>
    <m/>
    <m/>
    <m/>
    <m/>
    <m/>
    <m/>
    <m/>
    <m/>
    <x v="628"/>
    <x v="28"/>
    <x v="28"/>
    <m/>
    <n v="0"/>
    <n v="0"/>
    <n v="0"/>
    <n v="0"/>
    <n v="0"/>
    <n v="0"/>
    <m/>
    <m/>
    <m/>
    <s v="No"/>
    <s v="W665248"/>
    <n v="0"/>
    <m/>
    <s v="I09180"/>
    <m/>
    <m/>
    <s v="S0363088"/>
  </r>
  <r>
    <x v="885"/>
    <n v="10000"/>
    <n v="10000"/>
    <d v="2025-04-22T00:00:00"/>
    <s v="502LAUGH"/>
    <s v=" 8:35:07 am"/>
    <s v="U541452040/504040726"/>
    <m/>
    <x v="0"/>
    <s v="Yes"/>
    <x v="28"/>
    <x v="23"/>
    <s v="PM26"/>
    <s v="TAN AIK KEONG"/>
    <n v="5860"/>
    <m/>
    <m/>
    <d v="2025-04-21T00:00:00"/>
    <m/>
    <n v="1"/>
    <n v="5860"/>
    <s v="PE"/>
    <s v="250-5322-000001"/>
    <n v="0"/>
    <n v="5360"/>
    <n v="500"/>
    <n v="0"/>
    <n v="0"/>
    <n v="0"/>
    <m/>
    <m/>
    <n v="0"/>
    <m/>
    <m/>
    <m/>
    <m/>
    <m/>
    <m/>
    <m/>
    <m/>
    <x v="109"/>
    <x v="29"/>
    <x v="29"/>
    <m/>
    <n v="0"/>
    <n v="0"/>
    <n v="0"/>
    <n v="0"/>
    <n v="0"/>
    <n v="0"/>
    <m/>
    <m/>
    <m/>
    <s v="No"/>
    <s v="W666005"/>
    <n v="0"/>
    <m/>
    <s v="J10025"/>
    <m/>
    <m/>
    <s v="S0363098"/>
  </r>
  <r>
    <x v="811"/>
    <n v="10000"/>
    <n v="20000"/>
    <d v="2025-04-22T00:00:00"/>
    <s v="502LAUGH"/>
    <s v=" 8:33:17 am"/>
    <s v="L540U8003"/>
    <m/>
    <x v="0"/>
    <s v="Yes"/>
    <x v="16"/>
    <x v="15"/>
    <s v="PM11"/>
    <s v="TEE MENG CHAI"/>
    <n v="6600"/>
    <m/>
    <m/>
    <d v="2025-04-21T00:00:00"/>
    <m/>
    <n v="5"/>
    <n v="33000"/>
    <s v="PE"/>
    <s v="150-02285-2K0001"/>
    <n v="0"/>
    <n v="33000"/>
    <n v="0"/>
    <n v="0"/>
    <n v="0"/>
    <n v="0"/>
    <m/>
    <m/>
    <n v="0"/>
    <m/>
    <m/>
    <m/>
    <m/>
    <m/>
    <m/>
    <m/>
    <m/>
    <x v="29"/>
    <x v="19"/>
    <x v="19"/>
    <m/>
    <n v="0"/>
    <n v="0"/>
    <n v="0"/>
    <n v="0"/>
    <n v="0"/>
    <n v="0"/>
    <m/>
    <m/>
    <m/>
    <s v="No"/>
    <s v="W665250"/>
    <n v="0"/>
    <m/>
    <s v="I09146"/>
    <m/>
    <m/>
    <s v="S0363103"/>
  </r>
  <r>
    <x v="886"/>
    <n v="10000"/>
    <n v="10000"/>
    <d v="2025-04-22T00:00:00"/>
    <s v="502LAUGH"/>
    <s v=" 8:33:17 am"/>
    <s v="L540U8003"/>
    <m/>
    <x v="0"/>
    <s v="Yes"/>
    <x v="16"/>
    <x v="15"/>
    <s v="PM11"/>
    <s v="TEE MENG CHAI"/>
    <n v="4000"/>
    <m/>
    <m/>
    <d v="2025-04-21T00:00:00"/>
    <m/>
    <n v="5"/>
    <n v="20000"/>
    <s v="PE"/>
    <s v="150-02285-2K0001"/>
    <n v="0"/>
    <n v="20000"/>
    <n v="0"/>
    <n v="0"/>
    <n v="0"/>
    <n v="0"/>
    <m/>
    <m/>
    <n v="0"/>
    <m/>
    <m/>
    <m/>
    <m/>
    <m/>
    <m/>
    <m/>
    <m/>
    <x v="29"/>
    <x v="19"/>
    <x v="19"/>
    <m/>
    <n v="0"/>
    <n v="0"/>
    <n v="0"/>
    <n v="0"/>
    <n v="0"/>
    <n v="0"/>
    <m/>
    <m/>
    <m/>
    <s v="No"/>
    <s v="W665253"/>
    <n v="0"/>
    <m/>
    <s v="I09146"/>
    <m/>
    <m/>
    <s v="S0363113"/>
  </r>
  <r>
    <x v="887"/>
    <n v="10000"/>
    <n v="10000"/>
    <d v="2025-04-21T00:00:00"/>
    <s v="502LAUGH"/>
    <s v=" 5:35:18 pm"/>
    <s v="4011821U5"/>
    <m/>
    <x v="0"/>
    <s v="Yes"/>
    <x v="27"/>
    <x v="20"/>
    <s v="PS27"/>
    <s v="TAN TECK HEE"/>
    <n v="50"/>
    <m/>
    <m/>
    <d v="2025-04-21T00:00:00"/>
    <m/>
    <n v="4"/>
    <n v="200"/>
    <s v="PE"/>
    <s v="BDSF0102-K0001"/>
    <n v="0"/>
    <n v="200"/>
    <n v="0"/>
    <n v="0"/>
    <n v="0"/>
    <n v="0"/>
    <m/>
    <m/>
    <n v="0"/>
    <m/>
    <m/>
    <m/>
    <m/>
    <m/>
    <m/>
    <m/>
    <m/>
    <x v="629"/>
    <x v="91"/>
    <x v="86"/>
    <m/>
    <n v="0"/>
    <n v="0"/>
    <n v="0"/>
    <n v="0"/>
    <n v="0"/>
    <n v="0"/>
    <m/>
    <m/>
    <m/>
    <s v="No"/>
    <s v="W665304"/>
    <n v="0"/>
    <m/>
    <s v="G07206"/>
    <m/>
    <m/>
    <s v="ZSA101805"/>
  </r>
  <r>
    <x v="888"/>
    <n v="10000"/>
    <n v="10000"/>
    <d v="2025-04-22T00:00:00"/>
    <s v="502LAUGH"/>
    <s v=" 8:35:07 am"/>
    <s v="85B317A219R"/>
    <m/>
    <x v="0"/>
    <s v="Yes"/>
    <x v="27"/>
    <x v="20"/>
    <s v="PS27"/>
    <s v="TAN TECK HEE"/>
    <n v="500"/>
    <m/>
    <m/>
    <d v="2025-04-21T00:00:00"/>
    <m/>
    <n v="1"/>
    <n v="500"/>
    <s v="PE"/>
    <s v="XTR-140.1894.12-0001"/>
    <n v="0"/>
    <n v="500"/>
    <n v="0"/>
    <n v="0"/>
    <n v="0"/>
    <n v="0"/>
    <m/>
    <m/>
    <n v="0"/>
    <m/>
    <m/>
    <m/>
    <m/>
    <m/>
    <m/>
    <m/>
    <m/>
    <x v="630"/>
    <x v="85"/>
    <x v="80"/>
    <m/>
    <n v="0"/>
    <n v="0"/>
    <n v="0"/>
    <n v="0"/>
    <n v="0"/>
    <n v="0"/>
    <m/>
    <m/>
    <m/>
    <s v="No"/>
    <s v="W665524"/>
    <n v="0"/>
    <m/>
    <s v="L12161"/>
    <m/>
    <m/>
    <s v="S0363125"/>
  </r>
  <r>
    <x v="889"/>
    <n v="10000"/>
    <n v="10000"/>
    <d v="2025-04-23T00:00:00"/>
    <s v="502LAUGH"/>
    <s v=" 9:24:51 am"/>
    <s v="E04L96170/4052209U5"/>
    <m/>
    <x v="0"/>
    <s v="Yes"/>
    <x v="47"/>
    <x v="29"/>
    <s v="PP24"/>
    <s v="HO HON SENG"/>
    <n v="5000"/>
    <m/>
    <m/>
    <d v="2025-04-21T00:00:00"/>
    <m/>
    <n v="1"/>
    <n v="5000"/>
    <s v="PE"/>
    <s v="TSMC00333060001"/>
    <n v="0"/>
    <n v="5000"/>
    <n v="0"/>
    <n v="0"/>
    <n v="0"/>
    <n v="0"/>
    <m/>
    <m/>
    <n v="0"/>
    <m/>
    <m/>
    <m/>
    <m/>
    <m/>
    <m/>
    <m/>
    <m/>
    <x v="631"/>
    <x v="8"/>
    <x v="8"/>
    <m/>
    <n v="0"/>
    <n v="0"/>
    <n v="0"/>
    <n v="0"/>
    <n v="0"/>
    <n v="0"/>
    <m/>
    <m/>
    <m/>
    <s v="No"/>
    <s v="W665306"/>
    <n v="0"/>
    <m/>
    <s v="T20104"/>
    <m/>
    <m/>
    <s v="S0363137"/>
  </r>
  <r>
    <x v="815"/>
    <n v="10000"/>
    <n v="20000"/>
    <d v="2025-04-22T00:00:00"/>
    <s v="502LAUGH"/>
    <s v=" 9:17:16 am"/>
    <s v="TW1116349-04"/>
    <m/>
    <x v="1"/>
    <s v="Yes"/>
    <x v="34"/>
    <x v="3"/>
    <s v="PM45"/>
    <s v="TAY CHIN LIONG"/>
    <n v="2834"/>
    <m/>
    <m/>
    <d v="2025-04-21T00:00:00"/>
    <m/>
    <n v="12"/>
    <n v="34008"/>
    <s v="PE"/>
    <s v="P1S0455 60001"/>
    <n v="0"/>
    <n v="30000"/>
    <n v="4008"/>
    <n v="0"/>
    <n v="0"/>
    <n v="0"/>
    <m/>
    <m/>
    <n v="0"/>
    <m/>
    <m/>
    <m/>
    <m/>
    <m/>
    <m/>
    <m/>
    <m/>
    <x v="95"/>
    <x v="31"/>
    <x v="31"/>
    <m/>
    <n v="0"/>
    <n v="0"/>
    <n v="0"/>
    <n v="0"/>
    <n v="0"/>
    <n v="0"/>
    <m/>
    <m/>
    <m/>
    <s v="No"/>
    <s v="W665307"/>
    <n v="0"/>
    <m/>
    <s v="H08220"/>
    <m/>
    <m/>
    <s v="S0363148"/>
  </r>
  <r>
    <x v="890"/>
    <n v="10000"/>
    <n v="10000"/>
    <d v="2025-04-30T00:00:00"/>
    <s v="502LAUGH"/>
    <s v=" 2:46:12 pm"/>
    <s v="10620258008/10620258003/10620258001"/>
    <m/>
    <x v="0"/>
    <s v="Yes"/>
    <x v="1"/>
    <x v="1"/>
    <s v="PM21"/>
    <s v="LIM JIA FAN"/>
    <n v="4260"/>
    <m/>
    <m/>
    <d v="2025-04-21T00:00:00"/>
    <m/>
    <n v="27"/>
    <n v="115020"/>
    <s v="PE"/>
    <s v="F6U61-80027-FT0001"/>
    <n v="0"/>
    <n v="100000"/>
    <n v="15020"/>
    <n v="0"/>
    <n v="0"/>
    <n v="0"/>
    <m/>
    <m/>
    <n v="0"/>
    <m/>
    <m/>
    <m/>
    <m/>
    <m/>
    <m/>
    <m/>
    <m/>
    <x v="632"/>
    <x v="20"/>
    <x v="20"/>
    <m/>
    <n v="0"/>
    <n v="0"/>
    <n v="0"/>
    <n v="0"/>
    <n v="0"/>
    <n v="0"/>
    <m/>
    <m/>
    <m/>
    <s v="No"/>
    <s v="W666038"/>
    <n v="0"/>
    <m/>
    <s v="H08031-JIM-M"/>
    <m/>
    <m/>
    <s v="S0363206"/>
  </r>
  <r>
    <x v="891"/>
    <n v="10000"/>
    <n v="10000"/>
    <d v="2025-04-28T00:00:00"/>
    <s v="502LAUGH"/>
    <s v=" 8:51:15 am"/>
    <s v="4820U8015"/>
    <m/>
    <x v="0"/>
    <s v="Yes"/>
    <x v="0"/>
    <x v="0"/>
    <s v="PP24"/>
    <s v="HO HON SENG"/>
    <n v="900"/>
    <m/>
    <m/>
    <d v="2025-04-21T00:00:00"/>
    <m/>
    <n v="6"/>
    <n v="5400"/>
    <s v="PE"/>
    <s v="241086-120001"/>
    <n v="0"/>
    <n v="5000"/>
    <n v="400"/>
    <n v="0"/>
    <n v="0"/>
    <n v="0"/>
    <m/>
    <m/>
    <n v="0"/>
    <m/>
    <m/>
    <m/>
    <m/>
    <m/>
    <m/>
    <m/>
    <m/>
    <x v="633"/>
    <x v="102"/>
    <x v="97"/>
    <m/>
    <n v="0"/>
    <n v="0"/>
    <n v="0"/>
    <n v="0"/>
    <n v="0"/>
    <n v="0"/>
    <m/>
    <m/>
    <m/>
    <s v="No"/>
    <s v="W665547"/>
    <n v="0"/>
    <m/>
    <s v="T20115"/>
    <m/>
    <m/>
    <s v="S0363323"/>
  </r>
  <r>
    <x v="892"/>
    <n v="10000"/>
    <n v="10000"/>
    <d v="2025-04-28T00:00:00"/>
    <s v="502LAUGH"/>
    <s v=" 8:51:15 am"/>
    <s v="4820U8015"/>
    <m/>
    <x v="0"/>
    <s v="Yes"/>
    <x v="0"/>
    <x v="0"/>
    <s v="PP24"/>
    <s v="HO HON SENG"/>
    <n v="900"/>
    <m/>
    <m/>
    <d v="2025-04-21T00:00:00"/>
    <m/>
    <n v="6"/>
    <n v="5400"/>
    <s v="PE"/>
    <s v="241087-120001"/>
    <n v="0"/>
    <n v="5000"/>
    <n v="400"/>
    <n v="0"/>
    <n v="0"/>
    <n v="0"/>
    <m/>
    <m/>
    <n v="0"/>
    <m/>
    <m/>
    <m/>
    <m/>
    <m/>
    <m/>
    <m/>
    <m/>
    <x v="634"/>
    <x v="102"/>
    <x v="97"/>
    <m/>
    <n v="0"/>
    <n v="0"/>
    <n v="0"/>
    <n v="0"/>
    <n v="0"/>
    <n v="0"/>
    <m/>
    <m/>
    <m/>
    <s v="No"/>
    <s v="W665548"/>
    <n v="0"/>
    <m/>
    <s v="T20115"/>
    <m/>
    <m/>
    <s v="S0363323"/>
  </r>
  <r>
    <x v="893"/>
    <n v="10000"/>
    <n v="10000"/>
    <d v="2025-04-28T00:00:00"/>
    <s v="502LAUGH"/>
    <s v=" 8:51:15 am"/>
    <s v="4820U8015"/>
    <m/>
    <x v="0"/>
    <s v="Yes"/>
    <x v="0"/>
    <x v="0"/>
    <s v="PP24"/>
    <s v="HO HON SENG"/>
    <n v="900"/>
    <m/>
    <m/>
    <d v="2025-04-21T00:00:00"/>
    <m/>
    <n v="6"/>
    <n v="5400"/>
    <s v="PE"/>
    <s v="241088-120001"/>
    <n v="0"/>
    <n v="5000"/>
    <n v="400"/>
    <n v="0"/>
    <n v="0"/>
    <n v="0"/>
    <m/>
    <m/>
    <n v="0"/>
    <m/>
    <m/>
    <m/>
    <m/>
    <m/>
    <m/>
    <m/>
    <m/>
    <x v="635"/>
    <x v="102"/>
    <x v="97"/>
    <m/>
    <n v="0"/>
    <n v="0"/>
    <n v="0"/>
    <n v="0"/>
    <n v="0"/>
    <n v="0"/>
    <m/>
    <m/>
    <m/>
    <s v="No"/>
    <s v="W665549"/>
    <n v="0"/>
    <m/>
    <s v="T20115"/>
    <m/>
    <m/>
    <s v="S0363323"/>
  </r>
  <r>
    <x v="894"/>
    <n v="10000"/>
    <n v="10000"/>
    <d v="2025-04-28T00:00:00"/>
    <s v="502LAUGH"/>
    <s v=" 8:53:03 am"/>
    <s v="4820U8015"/>
    <m/>
    <x v="0"/>
    <s v="Yes"/>
    <x v="0"/>
    <x v="0"/>
    <s v="PP24"/>
    <s v="HO HON SENG"/>
    <n v="900"/>
    <m/>
    <m/>
    <d v="2025-04-21T00:00:00"/>
    <m/>
    <n v="6"/>
    <n v="5400"/>
    <s v="PE"/>
    <s v="241089-120001"/>
    <n v="0"/>
    <n v="5000"/>
    <n v="400"/>
    <n v="0"/>
    <n v="0"/>
    <n v="0"/>
    <m/>
    <m/>
    <n v="0"/>
    <m/>
    <m/>
    <m/>
    <m/>
    <m/>
    <m/>
    <m/>
    <m/>
    <x v="636"/>
    <x v="102"/>
    <x v="97"/>
    <m/>
    <n v="0"/>
    <n v="0"/>
    <n v="0"/>
    <n v="0"/>
    <n v="0"/>
    <n v="0"/>
    <m/>
    <m/>
    <m/>
    <s v="No"/>
    <s v="W665550"/>
    <n v="0"/>
    <m/>
    <s v="T20115"/>
    <m/>
    <m/>
    <s v="S0363323"/>
  </r>
  <r>
    <x v="895"/>
    <n v="10000"/>
    <n v="10000"/>
    <d v="2025-04-28T00:00:00"/>
    <s v="502LAUGH"/>
    <s v=" 8:53:03 am"/>
    <s v="4820U8015"/>
    <m/>
    <x v="0"/>
    <s v="Yes"/>
    <x v="0"/>
    <x v="0"/>
    <s v="PP24"/>
    <s v="HO HON SENG"/>
    <n v="1000"/>
    <m/>
    <m/>
    <d v="2025-04-21T00:00:00"/>
    <m/>
    <n v="6"/>
    <n v="6000"/>
    <s v="PE"/>
    <s v="241090-120001"/>
    <n v="0"/>
    <n v="5000"/>
    <n v="1000"/>
    <n v="0"/>
    <n v="0"/>
    <n v="0"/>
    <m/>
    <m/>
    <n v="0"/>
    <m/>
    <m/>
    <m/>
    <m/>
    <m/>
    <m/>
    <m/>
    <m/>
    <x v="637"/>
    <x v="102"/>
    <x v="97"/>
    <m/>
    <n v="0"/>
    <n v="0"/>
    <n v="0"/>
    <n v="0"/>
    <n v="0"/>
    <n v="0"/>
    <m/>
    <m/>
    <m/>
    <s v="No"/>
    <s v="W665551"/>
    <n v="0"/>
    <m/>
    <s v="T20115"/>
    <m/>
    <m/>
    <s v="S0363323"/>
  </r>
  <r>
    <x v="896"/>
    <n v="10000"/>
    <n v="10000"/>
    <d v="2025-04-30T00:00:00"/>
    <s v="502LAUGH"/>
    <s v=" 2:45:11 pm"/>
    <s v="10620258008/10620258003/10620258001"/>
    <m/>
    <x v="0"/>
    <s v="Yes"/>
    <x v="1"/>
    <x v="1"/>
    <s v="PM21"/>
    <s v="LIM JIA FAN"/>
    <n v="4260"/>
    <m/>
    <m/>
    <d v="2025-04-21T00:00:00"/>
    <m/>
    <n v="27"/>
    <n v="115020"/>
    <s v="PE"/>
    <s v="F6U61-80027-FT0001"/>
    <n v="0"/>
    <n v="100000"/>
    <n v="15020"/>
    <n v="0"/>
    <n v="0"/>
    <n v="0"/>
    <m/>
    <m/>
    <n v="0"/>
    <m/>
    <m/>
    <m/>
    <m/>
    <m/>
    <m/>
    <m/>
    <m/>
    <x v="632"/>
    <x v="20"/>
    <x v="20"/>
    <m/>
    <n v="0"/>
    <n v="0"/>
    <n v="0"/>
    <n v="0"/>
    <n v="0"/>
    <n v="0"/>
    <m/>
    <m/>
    <m/>
    <s v="No"/>
    <s v="W666049"/>
    <n v="0"/>
    <m/>
    <s v="H08031-JIM-M"/>
    <m/>
    <m/>
    <s v="S0363338"/>
  </r>
  <r>
    <x v="897"/>
    <n v="10000"/>
    <n v="10000"/>
    <d v="2025-04-30T00:00:00"/>
    <s v="502LAUGH"/>
    <s v=" 2:37:09 pm"/>
    <s v="10620258008/10620258003/10620258001"/>
    <m/>
    <x v="0"/>
    <s v="Yes"/>
    <x v="1"/>
    <x v="1"/>
    <s v="PM21"/>
    <s v="LIM JIA FAN"/>
    <n v="4260"/>
    <m/>
    <m/>
    <d v="2025-04-21T00:00:00"/>
    <m/>
    <n v="54"/>
    <n v="230040"/>
    <s v="PE"/>
    <s v="3YM55-80009-FT0001"/>
    <n v="0"/>
    <n v="200000"/>
    <n v="30040"/>
    <n v="0"/>
    <n v="0"/>
    <n v="0"/>
    <m/>
    <m/>
    <n v="0"/>
    <m/>
    <m/>
    <m/>
    <m/>
    <m/>
    <m/>
    <m/>
    <m/>
    <x v="265"/>
    <x v="20"/>
    <x v="20"/>
    <m/>
    <n v="0"/>
    <n v="0"/>
    <n v="0"/>
    <n v="0"/>
    <n v="0"/>
    <n v="0"/>
    <m/>
    <m/>
    <m/>
    <s v="No"/>
    <s v="W666051"/>
    <n v="0"/>
    <m/>
    <s v="H08031-JIM-M"/>
    <m/>
    <m/>
    <s v="S0363340"/>
  </r>
  <r>
    <x v="898"/>
    <n v="10000"/>
    <n v="10000"/>
    <d v="2025-04-21T00:00:00"/>
    <s v="502LAUGH"/>
    <s v=" 3:43:31 pm"/>
    <s v="SG-5651598 01"/>
    <m/>
    <x v="0"/>
    <s v="Yes"/>
    <x v="6"/>
    <x v="6"/>
    <s v="PS74"/>
    <s v="GOH CHIN TECK"/>
    <n v="1200"/>
    <m/>
    <m/>
    <d v="2025-04-21T00:00:00"/>
    <m/>
    <n v="10"/>
    <n v="12000"/>
    <s v="PE"/>
    <n v="112024840001"/>
    <n v="0"/>
    <n v="12000"/>
    <n v="0"/>
    <n v="0"/>
    <n v="0"/>
    <n v="0"/>
    <m/>
    <m/>
    <n v="0"/>
    <m/>
    <m/>
    <m/>
    <m/>
    <m/>
    <m/>
    <m/>
    <m/>
    <x v="518"/>
    <x v="28"/>
    <x v="28"/>
    <m/>
    <n v="0"/>
    <n v="0"/>
    <n v="0"/>
    <n v="0"/>
    <n v="0"/>
    <n v="0"/>
    <m/>
    <m/>
    <m/>
    <s v="No"/>
    <s v="W665261"/>
    <n v="0"/>
    <m/>
    <s v="I09180"/>
    <m/>
    <m/>
    <s v="S0363359"/>
  </r>
  <r>
    <x v="899"/>
    <n v="10000"/>
    <n v="10000"/>
    <d v="2025-04-22T00:00:00"/>
    <s v="502LAUGH"/>
    <s v=" 8:57:23 am"/>
    <s v="M0BUG7282"/>
    <m/>
    <x v="0"/>
    <s v="Yes"/>
    <x v="12"/>
    <x v="12"/>
    <s v="PM80"/>
    <s v="YAP ZHI PING"/>
    <n v="4000"/>
    <m/>
    <m/>
    <d v="2025-04-21T00:00:00"/>
    <m/>
    <n v="20"/>
    <n v="80000"/>
    <s v="PE"/>
    <s v="100565979-ADS1360001"/>
    <n v="0"/>
    <n v="80000"/>
    <n v="0"/>
    <n v="0"/>
    <n v="0"/>
    <n v="0"/>
    <m/>
    <m/>
    <n v="0"/>
    <m/>
    <m/>
    <m/>
    <m/>
    <m/>
    <m/>
    <m/>
    <m/>
    <x v="297"/>
    <x v="23"/>
    <x v="23"/>
    <m/>
    <n v="0"/>
    <n v="0"/>
    <n v="0"/>
    <n v="0"/>
    <n v="0"/>
    <n v="0"/>
    <m/>
    <m/>
    <m/>
    <s v="No"/>
    <s v="W665262"/>
    <n v="0"/>
    <m/>
    <s v="S19314"/>
    <m/>
    <m/>
    <s v="H0065012"/>
  </r>
  <r>
    <x v="900"/>
    <n v="10000"/>
    <n v="10000"/>
    <d v="2025-04-25T00:00:00"/>
    <s v="502LAUGH"/>
    <s v=" 5:13:39 pm"/>
    <n v="17190809009"/>
    <m/>
    <x v="0"/>
    <s v="Yes"/>
    <x v="37"/>
    <x v="12"/>
    <s v="PMJ0"/>
    <s v="KOR CHEW OR"/>
    <n v="25000"/>
    <m/>
    <m/>
    <d v="2025-04-21T00:00:00"/>
    <m/>
    <n v="2"/>
    <n v="50000"/>
    <s v="PE"/>
    <s v="719007600 REVA0001"/>
    <n v="0"/>
    <n v="50000"/>
    <n v="0"/>
    <n v="0"/>
    <n v="0"/>
    <n v="0"/>
    <m/>
    <m/>
    <n v="0"/>
    <m/>
    <m/>
    <m/>
    <m/>
    <m/>
    <m/>
    <m/>
    <m/>
    <x v="226"/>
    <x v="23"/>
    <x v="23"/>
    <m/>
    <n v="0"/>
    <n v="0"/>
    <n v="0"/>
    <n v="0"/>
    <n v="0"/>
    <n v="0"/>
    <m/>
    <m/>
    <m/>
    <s v="No"/>
    <s v="W665572"/>
    <n v="0"/>
    <m/>
    <s v="S19314"/>
    <m/>
    <m/>
    <s v="H0065030"/>
  </r>
  <r>
    <x v="901"/>
    <n v="10000"/>
    <n v="10000"/>
    <d v="2025-04-22T00:00:00"/>
    <s v="502LAUGH"/>
    <s v=" 3:40:46 pm"/>
    <s v="M0BUF4262/M0BUF4272"/>
    <m/>
    <x v="0"/>
    <s v="Yes"/>
    <x v="13"/>
    <x v="12"/>
    <s v="PS84"/>
    <s v="YIP WENG FAI"/>
    <n v="15000"/>
    <m/>
    <m/>
    <d v="2025-04-21T00:00:00"/>
    <m/>
    <n v="6"/>
    <n v="90000"/>
    <s v="PE"/>
    <s v="722138300 REVA0001"/>
    <n v="0"/>
    <n v="90000"/>
    <n v="0"/>
    <n v="0"/>
    <n v="0"/>
    <n v="0"/>
    <m/>
    <m/>
    <n v="0"/>
    <m/>
    <m/>
    <m/>
    <m/>
    <m/>
    <m/>
    <m/>
    <m/>
    <x v="484"/>
    <x v="23"/>
    <x v="23"/>
    <m/>
    <n v="0"/>
    <n v="0"/>
    <n v="0"/>
    <n v="0"/>
    <n v="0"/>
    <n v="0"/>
    <m/>
    <m/>
    <m/>
    <s v="No"/>
    <s v="W665263"/>
    <n v="0"/>
    <m/>
    <s v="S19314"/>
    <m/>
    <m/>
    <s v="H0065031"/>
  </r>
  <r>
    <x v="902"/>
    <n v="10000"/>
    <n v="10000"/>
    <d v="2025-04-22T00:00:00"/>
    <s v="502LAUGH"/>
    <s v=" 8:57:23 am"/>
    <s v="M0BUG7282"/>
    <m/>
    <x v="0"/>
    <s v="Yes"/>
    <x v="12"/>
    <x v="12"/>
    <s v="PM80"/>
    <s v="YAP ZHI PING"/>
    <n v="4000"/>
    <m/>
    <m/>
    <d v="2025-04-21T00:00:00"/>
    <m/>
    <n v="20"/>
    <n v="80000"/>
    <s v="PE"/>
    <s v="100565979-ADS1360001"/>
    <n v="0"/>
    <n v="80000"/>
    <n v="0"/>
    <n v="0"/>
    <n v="0"/>
    <n v="0"/>
    <m/>
    <m/>
    <n v="0"/>
    <m/>
    <m/>
    <m/>
    <m/>
    <m/>
    <m/>
    <m/>
    <m/>
    <x v="297"/>
    <x v="14"/>
    <x v="14"/>
    <m/>
    <n v="0"/>
    <n v="0"/>
    <n v="0"/>
    <n v="0"/>
    <n v="0"/>
    <n v="0"/>
    <m/>
    <m/>
    <m/>
    <s v="No"/>
    <s v="W665264"/>
    <n v="0"/>
    <m/>
    <s v="S19081-TH"/>
    <m/>
    <m/>
    <s v="H0065034"/>
  </r>
  <r>
    <x v="903"/>
    <n v="10000"/>
    <n v="10000"/>
    <d v="2025-04-22T00:00:00"/>
    <s v="502LAUGH"/>
    <s v=" 8:33:17 am"/>
    <s v="M0BUF4262"/>
    <m/>
    <x v="0"/>
    <s v="Yes"/>
    <x v="39"/>
    <x v="20"/>
    <s v="PS70"/>
    <s v="YEO WOO KEONG"/>
    <n v="9000"/>
    <m/>
    <m/>
    <d v="2025-04-21T00:00:00"/>
    <m/>
    <n v="4"/>
    <n v="36000"/>
    <s v="PE"/>
    <s v="100823876-75367 0001"/>
    <n v="0"/>
    <n v="36000"/>
    <n v="0"/>
    <n v="0"/>
    <n v="0"/>
    <n v="0"/>
    <m/>
    <m/>
    <n v="0"/>
    <m/>
    <m/>
    <m/>
    <m/>
    <m/>
    <m/>
    <m/>
    <m/>
    <x v="458"/>
    <x v="14"/>
    <x v="14"/>
    <m/>
    <n v="0"/>
    <n v="0"/>
    <n v="0"/>
    <n v="0"/>
    <n v="0"/>
    <n v="0"/>
    <m/>
    <m/>
    <m/>
    <s v="No"/>
    <s v="W665318"/>
    <n v="0"/>
    <m/>
    <s v="S19081-TH"/>
    <m/>
    <m/>
    <s v="H0065036"/>
  </r>
  <r>
    <x v="904"/>
    <n v="10000"/>
    <n v="10000"/>
    <d v="2025-04-30T00:00:00"/>
    <s v="502LAUGH"/>
    <s v=" 2:40:27 pm"/>
    <s v="10620258008/10620258003/10620258001"/>
    <m/>
    <x v="0"/>
    <s v="Yes"/>
    <x v="1"/>
    <x v="1"/>
    <s v="PM21"/>
    <s v="LIM JIA FAN"/>
    <n v="4260"/>
    <m/>
    <m/>
    <d v="2025-04-21T00:00:00"/>
    <m/>
    <n v="27"/>
    <n v="115020"/>
    <s v="PE"/>
    <s v="F6U63-80027-FT0001"/>
    <n v="0"/>
    <n v="100000"/>
    <n v="15020"/>
    <n v="0"/>
    <n v="0"/>
    <n v="0"/>
    <m/>
    <m/>
    <n v="0"/>
    <m/>
    <m/>
    <m/>
    <m/>
    <m/>
    <m/>
    <m/>
    <m/>
    <x v="638"/>
    <x v="20"/>
    <x v="20"/>
    <m/>
    <n v="0"/>
    <n v="0"/>
    <n v="0"/>
    <n v="0"/>
    <n v="0"/>
    <n v="0"/>
    <m/>
    <m/>
    <m/>
    <s v="No"/>
    <s v="W666079"/>
    <n v="0"/>
    <m/>
    <s v="H08031-JIM-M"/>
    <m/>
    <m/>
    <s v="S0363384"/>
  </r>
  <r>
    <x v="905"/>
    <n v="10000"/>
    <n v="10000"/>
    <d v="2025-04-21T00:00:00"/>
    <s v="502LAUGH"/>
    <d v="1899-12-30T11:28:28"/>
    <s v="J00WF0611"/>
    <m/>
    <x v="0"/>
    <s v="Yes"/>
    <x v="1"/>
    <x v="1"/>
    <s v="PM16"/>
    <s v="TEO KAH JUN"/>
    <n v="4"/>
    <m/>
    <m/>
    <d v="2025-04-21T00:00:00"/>
    <m/>
    <n v="4"/>
    <n v="16"/>
    <s v="PE"/>
    <s v="SH25-0327-01160001"/>
    <n v="0"/>
    <n v="15"/>
    <n v="1"/>
    <n v="0"/>
    <n v="0"/>
    <n v="0"/>
    <m/>
    <m/>
    <n v="0"/>
    <m/>
    <m/>
    <m/>
    <m/>
    <m/>
    <m/>
    <m/>
    <m/>
    <x v="573"/>
    <x v="96"/>
    <x v="91"/>
    <m/>
    <n v="0"/>
    <n v="0"/>
    <n v="0"/>
    <n v="0"/>
    <n v="0"/>
    <n v="0"/>
    <m/>
    <m/>
    <m/>
    <s v="No"/>
    <s v="W665265"/>
    <n v="0"/>
    <m/>
    <s v="S19412"/>
    <m/>
    <m/>
    <s v="S0363416"/>
  </r>
  <r>
    <x v="905"/>
    <n v="10000"/>
    <n v="20000"/>
    <d v="2025-04-21T00:00:00"/>
    <s v="502LAUGH"/>
    <d v="1899-12-30T11:28:28"/>
    <s v="J00WF0611"/>
    <m/>
    <x v="1"/>
    <s v="Yes"/>
    <x v="36"/>
    <x v="27"/>
    <s v="PM87"/>
    <s v="LEE SHIEN WEI"/>
    <n v="15"/>
    <m/>
    <m/>
    <d v="2025-04-21T00:00:00"/>
    <m/>
    <n v="1"/>
    <n v="15"/>
    <s v="PE"/>
    <s v="SH25-0327-01160001"/>
    <n v="0"/>
    <n v="15"/>
    <n v="0"/>
    <n v="0"/>
    <n v="0"/>
    <n v="0"/>
    <m/>
    <m/>
    <n v="0"/>
    <m/>
    <m/>
    <m/>
    <m/>
    <m/>
    <m/>
    <m/>
    <m/>
    <x v="573"/>
    <x v="96"/>
    <x v="91"/>
    <m/>
    <n v="0"/>
    <n v="0"/>
    <n v="0"/>
    <n v="0"/>
    <n v="0"/>
    <n v="0"/>
    <m/>
    <m/>
    <m/>
    <s v="No"/>
    <s v="W665265"/>
    <n v="0"/>
    <m/>
    <s v="S19412"/>
    <m/>
    <m/>
    <s v="S0363416"/>
  </r>
  <r>
    <x v="906"/>
    <n v="10000"/>
    <n v="10000"/>
    <d v="2025-04-21T00:00:00"/>
    <s v="502LAUGH"/>
    <s v=" 4:10:05 pm"/>
    <s v="XHX24820A0902/XHX2412242227/XHX241228030"/>
    <m/>
    <x v="0"/>
    <s v="Yes"/>
    <x v="40"/>
    <x v="28"/>
    <s v="PS07"/>
    <s v="KANG HOCK SENG"/>
    <n v="4"/>
    <m/>
    <m/>
    <d v="2025-04-21T00:00:00"/>
    <m/>
    <n v="15"/>
    <n v="60"/>
    <s v="PE"/>
    <s v="TPK-853766-00200001"/>
    <n v="0"/>
    <n v="60"/>
    <n v="0"/>
    <n v="0"/>
    <n v="0"/>
    <n v="0"/>
    <m/>
    <m/>
    <n v="0"/>
    <m/>
    <m/>
    <m/>
    <m/>
    <m/>
    <m/>
    <m/>
    <m/>
    <x v="639"/>
    <x v="4"/>
    <x v="4"/>
    <m/>
    <n v="0"/>
    <n v="0"/>
    <n v="0"/>
    <n v="0"/>
    <n v="0"/>
    <n v="0"/>
    <m/>
    <m/>
    <m/>
    <s v="No"/>
    <s v="W665266"/>
    <n v="0"/>
    <m/>
    <s v="Z26002"/>
    <m/>
    <m/>
    <s v="ZSA101817"/>
  </r>
  <r>
    <x v="907"/>
    <n v="10000"/>
    <n v="10000"/>
    <d v="2025-04-21T00:00:00"/>
    <s v="502LAUGH"/>
    <s v=" 4:10:05 pm"/>
    <s v="JH20240905/A431833/XHX24B18A1408/XHX24B01A0904/XHX24C12A0402"/>
    <m/>
    <x v="0"/>
    <s v="Yes"/>
    <x v="40"/>
    <x v="28"/>
    <s v="PS07"/>
    <s v="KANG HOCK SENG"/>
    <n v="12"/>
    <m/>
    <m/>
    <d v="2025-04-21T00:00:00"/>
    <m/>
    <n v="10"/>
    <n v="120"/>
    <s v="PE"/>
    <s v="TPK-874726-00200001"/>
    <n v="0"/>
    <n v="120"/>
    <n v="0"/>
    <n v="0"/>
    <n v="0"/>
    <n v="0"/>
    <m/>
    <m/>
    <n v="0"/>
    <m/>
    <m/>
    <m/>
    <m/>
    <m/>
    <m/>
    <m/>
    <m/>
    <x v="640"/>
    <x v="4"/>
    <x v="4"/>
    <m/>
    <n v="0"/>
    <n v="0"/>
    <n v="0"/>
    <n v="0"/>
    <n v="0"/>
    <n v="0"/>
    <m/>
    <m/>
    <m/>
    <s v="No"/>
    <s v="W665267"/>
    <n v="0"/>
    <m/>
    <s v="Z26002"/>
    <m/>
    <m/>
    <s v="ZSA101817"/>
  </r>
  <r>
    <x v="908"/>
    <n v="10000"/>
    <n v="10000"/>
    <d v="2025-04-24T00:00:00"/>
    <s v="502LAUGH"/>
    <s v=" 8:37:51 am"/>
    <s v="SG-5656707-01"/>
    <s v="FSC29943"/>
    <x v="0"/>
    <s v="No"/>
    <x v="2"/>
    <x v="4"/>
    <s v="PM18"/>
    <s v="LAI CHIN YANG"/>
    <n v="36000"/>
    <m/>
    <m/>
    <d v="2025-04-22T00:00:00"/>
    <m/>
    <n v="12"/>
    <n v="432000"/>
    <s v="PE"/>
    <n v="80256230001"/>
    <n v="0"/>
    <n v="0"/>
    <n v="0"/>
    <n v="0"/>
    <n v="0"/>
    <n v="0"/>
    <m/>
    <m/>
    <n v="0"/>
    <m/>
    <m/>
    <m/>
    <s v="No"/>
    <n v="0"/>
    <s v="No"/>
    <m/>
    <m/>
    <x v="138"/>
    <x v="11"/>
    <x v="11"/>
    <m/>
    <n v="0"/>
    <n v="0"/>
    <n v="0"/>
    <n v="0"/>
    <n v="0"/>
    <n v="0"/>
    <m/>
    <m/>
    <m/>
    <s v="No"/>
    <m/>
    <m/>
    <m/>
    <s v="B02083"/>
    <m/>
    <m/>
    <s v="S0361326"/>
  </r>
  <r>
    <x v="909"/>
    <n v="10000"/>
    <n v="20000"/>
    <d v="2025-04-22T00:00:00"/>
    <s v="502LAUGH"/>
    <s v=" 3:47:03 pm"/>
    <s v="4103007U5"/>
    <s v="FSC30839A"/>
    <x v="0"/>
    <s v="No"/>
    <x v="11"/>
    <x v="11"/>
    <s v="PM09"/>
    <s v="PANG JING FULL"/>
    <n v="3000"/>
    <m/>
    <m/>
    <d v="2025-04-22T00:00:00"/>
    <m/>
    <n v="4"/>
    <n v="12000"/>
    <s v="PE"/>
    <s v="0B49096 REVAA0001"/>
    <n v="0"/>
    <n v="0"/>
    <n v="0"/>
    <n v="0"/>
    <n v="0"/>
    <n v="0"/>
    <m/>
    <m/>
    <n v="0"/>
    <m/>
    <m/>
    <m/>
    <s v="No"/>
    <n v="0"/>
    <s v="No"/>
    <m/>
    <m/>
    <x v="234"/>
    <x v="10"/>
    <x v="10"/>
    <m/>
    <n v="0"/>
    <n v="0"/>
    <n v="0"/>
    <n v="0"/>
    <n v="0"/>
    <n v="0"/>
    <m/>
    <m/>
    <m/>
    <s v="No"/>
    <m/>
    <m/>
    <m/>
    <s v="W23041-TH"/>
    <m/>
    <m/>
    <s v="H0064928"/>
  </r>
  <r>
    <x v="910"/>
    <n v="10000"/>
    <n v="30000"/>
    <d v="2025-04-23T00:00:00"/>
    <s v="502LAUGH"/>
    <s v=" 8:41:21 am"/>
    <s v="D005H7770"/>
    <m/>
    <x v="0"/>
    <s v="Yes"/>
    <x v="2"/>
    <x v="2"/>
    <s v="PM59"/>
    <s v="VOON CHAN PIN"/>
    <n v="6700"/>
    <m/>
    <m/>
    <d v="2025-04-22T00:00:00"/>
    <m/>
    <n v="30"/>
    <n v="201000"/>
    <s v="PE"/>
    <s v="R390-411 REV1.00001"/>
    <n v="0"/>
    <n v="200000"/>
    <n v="1000"/>
    <n v="0"/>
    <n v="0"/>
    <n v="0"/>
    <m/>
    <m/>
    <n v="0"/>
    <m/>
    <m/>
    <m/>
    <m/>
    <m/>
    <m/>
    <m/>
    <m/>
    <x v="3"/>
    <x v="2"/>
    <x v="2"/>
    <m/>
    <n v="0"/>
    <n v="0"/>
    <n v="0"/>
    <n v="0"/>
    <n v="0"/>
    <n v="0"/>
    <m/>
    <m/>
    <m/>
    <s v="No"/>
    <s v="W665398"/>
    <n v="0"/>
    <m/>
    <s v="R18131-MEIBAN MIC-M"/>
    <m/>
    <m/>
    <s v="S0352977"/>
  </r>
  <r>
    <x v="910"/>
    <n v="10000"/>
    <n v="40000"/>
    <d v="2025-04-23T00:00:00"/>
    <s v="502LAUGH"/>
    <s v=" 8:41:21 am"/>
    <s v="D005H7770"/>
    <m/>
    <x v="1"/>
    <s v="Yes"/>
    <x v="2"/>
    <x v="2"/>
    <s v="PM59"/>
    <s v="VOON CHAN PIN"/>
    <n v="6667"/>
    <m/>
    <m/>
    <d v="2025-04-22T00:00:00"/>
    <m/>
    <n v="30"/>
    <n v="200010"/>
    <s v="PE"/>
    <s v="R390-411 REV1.00001"/>
    <n v="0"/>
    <n v="200000"/>
    <n v="10"/>
    <n v="0"/>
    <n v="0"/>
    <n v="0"/>
    <m/>
    <m/>
    <n v="0"/>
    <m/>
    <m/>
    <m/>
    <m/>
    <m/>
    <m/>
    <m/>
    <m/>
    <x v="3"/>
    <x v="2"/>
    <x v="2"/>
    <m/>
    <n v="0"/>
    <n v="0"/>
    <n v="0"/>
    <n v="0"/>
    <n v="0"/>
    <n v="0"/>
    <m/>
    <m/>
    <m/>
    <s v="No"/>
    <s v="W665398"/>
    <n v="0"/>
    <m/>
    <s v="R18131-MEIBAN MIC-M"/>
    <m/>
    <m/>
    <s v="S0352977"/>
  </r>
  <r>
    <x v="911"/>
    <n v="10000"/>
    <n v="30000"/>
    <d v="2025-04-23T00:00:00"/>
    <s v="502LAUGH"/>
    <s v=" 8:42:40 am"/>
    <s v="D005H7770"/>
    <m/>
    <x v="0"/>
    <s v="Yes"/>
    <x v="2"/>
    <x v="2"/>
    <s v="PM59"/>
    <s v="VOON CHAN PIN"/>
    <n v="12167"/>
    <m/>
    <m/>
    <d v="2025-04-22T00:00:00"/>
    <m/>
    <n v="30"/>
    <n v="365010"/>
    <s v="PE"/>
    <s v="R390-411 REV1.00001"/>
    <n v="0"/>
    <n v="360000"/>
    <n v="5010"/>
    <n v="0"/>
    <n v="0"/>
    <n v="0"/>
    <m/>
    <m/>
    <n v="0"/>
    <m/>
    <m/>
    <m/>
    <m/>
    <m/>
    <m/>
    <m/>
    <m/>
    <x v="3"/>
    <x v="2"/>
    <x v="2"/>
    <m/>
    <n v="0"/>
    <n v="0"/>
    <n v="0"/>
    <n v="0"/>
    <n v="0"/>
    <n v="0"/>
    <m/>
    <m/>
    <m/>
    <s v="No"/>
    <s v="W665664"/>
    <n v="0"/>
    <m/>
    <s v="R18131-MEIBAN MIC-M"/>
    <m/>
    <m/>
    <s v="S0352978"/>
  </r>
  <r>
    <x v="911"/>
    <n v="10000"/>
    <n v="40000"/>
    <d v="2025-04-23T00:00:00"/>
    <s v="502LAUGH"/>
    <s v=" 8:42:40 am"/>
    <s v="D005H7770"/>
    <m/>
    <x v="1"/>
    <s v="Yes"/>
    <x v="2"/>
    <x v="2"/>
    <s v="PS96"/>
    <s v="HONG QUANSHUN"/>
    <n v="8334"/>
    <m/>
    <m/>
    <d v="2025-04-22T00:00:00"/>
    <m/>
    <n v="30"/>
    <n v="250020"/>
    <s v="PE"/>
    <s v="R390-411 REV1.00001"/>
    <n v="0"/>
    <n v="246568"/>
    <n v="3452"/>
    <n v="0"/>
    <n v="0"/>
    <n v="0"/>
    <m/>
    <m/>
    <n v="0"/>
    <m/>
    <m/>
    <m/>
    <m/>
    <m/>
    <m/>
    <m/>
    <m/>
    <x v="3"/>
    <x v="2"/>
    <x v="2"/>
    <m/>
    <n v="0"/>
    <n v="0"/>
    <n v="0"/>
    <n v="0"/>
    <n v="0"/>
    <n v="0"/>
    <m/>
    <m/>
    <m/>
    <s v="No"/>
    <s v="W665664"/>
    <n v="0"/>
    <m/>
    <s v="R18131-MEIBAN MIC-M"/>
    <m/>
    <m/>
    <s v="S0352978"/>
  </r>
  <r>
    <x v="911"/>
    <n v="10000"/>
    <n v="50000"/>
    <d v="2025-04-23T00:00:00"/>
    <s v="502LAUGH"/>
    <s v=" 8:42:40 am"/>
    <s v="D005H7770"/>
    <m/>
    <x v="1"/>
    <s v="Yes"/>
    <x v="2"/>
    <x v="4"/>
    <s v="PM18"/>
    <s v="LAI CHIN YANG"/>
    <n v="3834"/>
    <m/>
    <m/>
    <d v="2025-04-22T00:00:00"/>
    <m/>
    <n v="30"/>
    <n v="115020"/>
    <s v="PE"/>
    <s v="R390-411 REV1.00001"/>
    <n v="0"/>
    <n v="113432"/>
    <n v="1588"/>
    <n v="0"/>
    <n v="0"/>
    <n v="0"/>
    <m/>
    <m/>
    <n v="0"/>
    <m/>
    <m/>
    <m/>
    <m/>
    <m/>
    <m/>
    <m/>
    <m/>
    <x v="3"/>
    <x v="2"/>
    <x v="2"/>
    <m/>
    <n v="0"/>
    <n v="0"/>
    <n v="0"/>
    <n v="0"/>
    <n v="0"/>
    <n v="0"/>
    <m/>
    <m/>
    <m/>
    <s v="No"/>
    <s v="W665664"/>
    <n v="0"/>
    <m/>
    <s v="R18131-MEIBAN MIC-M"/>
    <m/>
    <m/>
    <s v="S0352978"/>
  </r>
  <r>
    <x v="675"/>
    <n v="10000"/>
    <n v="20000"/>
    <d v="2025-04-28T00:00:00"/>
    <s v="502LAUGH"/>
    <s v=" 1:59:03 pm"/>
    <s v="BZC064-09"/>
    <m/>
    <x v="1"/>
    <s v="Yes"/>
    <x v="45"/>
    <x v="28"/>
    <s v="PM21"/>
    <s v="LIM JIA FAN"/>
    <n v="3667"/>
    <m/>
    <m/>
    <d v="2025-04-22T00:00:00"/>
    <m/>
    <n v="6"/>
    <n v="22002"/>
    <s v="PE"/>
    <s v="KT-200-W0001"/>
    <n v="0"/>
    <n v="22002"/>
    <n v="0"/>
    <n v="0"/>
    <n v="0"/>
    <n v="0"/>
    <m/>
    <m/>
    <n v="0"/>
    <m/>
    <m/>
    <m/>
    <m/>
    <m/>
    <m/>
    <m/>
    <m/>
    <x v="363"/>
    <x v="25"/>
    <x v="25"/>
    <m/>
    <n v="0"/>
    <n v="0"/>
    <n v="0"/>
    <n v="0"/>
    <n v="0"/>
    <n v="0"/>
    <m/>
    <m/>
    <m/>
    <s v="No"/>
    <s v="W665897"/>
    <n v="0"/>
    <m/>
    <s v="E05203"/>
    <m/>
    <m/>
    <s v="S0356612"/>
  </r>
  <r>
    <x v="912"/>
    <n v="10000"/>
    <n v="10000"/>
    <d v="2025-04-24T00:00:00"/>
    <s v="502LAUGH"/>
    <s v=" 8:39:36 am"/>
    <s v="J00Q283701525"/>
    <m/>
    <x v="0"/>
    <s v="Yes"/>
    <x v="34"/>
    <x v="3"/>
    <s v="PM45"/>
    <s v="TAY CHIN LIONG"/>
    <n v="15000"/>
    <m/>
    <m/>
    <d v="2025-04-22T00:00:00"/>
    <m/>
    <n v="8"/>
    <n v="120000"/>
    <s v="PE"/>
    <s v="R001-41074 REV1.0001"/>
    <n v="0"/>
    <n v="120000"/>
    <n v="0"/>
    <n v="0"/>
    <n v="0"/>
    <n v="0"/>
    <m/>
    <m/>
    <n v="0"/>
    <m/>
    <m/>
    <m/>
    <m/>
    <m/>
    <m/>
    <m/>
    <m/>
    <x v="538"/>
    <x v="3"/>
    <x v="3"/>
    <m/>
    <n v="0"/>
    <n v="0"/>
    <n v="0"/>
    <n v="0"/>
    <n v="0"/>
    <n v="0"/>
    <m/>
    <m/>
    <m/>
    <s v="No"/>
    <s v="W665406"/>
    <n v="0"/>
    <m/>
    <s v="R18131"/>
    <m/>
    <m/>
    <s v="S0359810"/>
  </r>
  <r>
    <x v="7"/>
    <n v="10000"/>
    <n v="30000"/>
    <d v="2025-04-24T00:00:00"/>
    <s v="502LAUGH"/>
    <s v=" 4:24:31 pm"/>
    <n v="502200327"/>
    <m/>
    <x v="0"/>
    <s v="Yes"/>
    <x v="6"/>
    <x v="6"/>
    <s v="PS74"/>
    <s v="GOH CHIN TECK"/>
    <n v="40000"/>
    <m/>
    <m/>
    <d v="2025-04-22T00:00:00"/>
    <m/>
    <n v="18"/>
    <n v="720000"/>
    <s v="PE"/>
    <n v="7062430001"/>
    <n v="0"/>
    <n v="690000"/>
    <n v="30000"/>
    <n v="0"/>
    <n v="0"/>
    <n v="0"/>
    <m/>
    <m/>
    <n v="0"/>
    <m/>
    <m/>
    <m/>
    <m/>
    <m/>
    <m/>
    <m/>
    <m/>
    <x v="7"/>
    <x v="5"/>
    <x v="5"/>
    <m/>
    <n v="0"/>
    <n v="0"/>
    <n v="0"/>
    <n v="0"/>
    <n v="0"/>
    <n v="0"/>
    <m/>
    <m/>
    <m/>
    <s v="No"/>
    <s v="W665408"/>
    <n v="0"/>
    <m/>
    <s v="V22000-DE"/>
    <m/>
    <m/>
    <s v="S0360724"/>
  </r>
  <r>
    <x v="913"/>
    <n v="10000"/>
    <n v="40000"/>
    <d v="2025-04-23T00:00:00"/>
    <s v="502LAUGH"/>
    <s v=" 8:35:30 am"/>
    <s v="4103007U5/4103005U5A"/>
    <m/>
    <x v="0"/>
    <s v="Yes"/>
    <x v="11"/>
    <x v="11"/>
    <s v="PM09"/>
    <s v="PANG JING FULL"/>
    <n v="1500"/>
    <m/>
    <m/>
    <d v="2025-04-22T00:00:00"/>
    <m/>
    <n v="4"/>
    <n v="6000"/>
    <s v="PE"/>
    <s v="0B49099 REVAA0001"/>
    <n v="0"/>
    <n v="4000"/>
    <n v="2000"/>
    <n v="0"/>
    <n v="0"/>
    <n v="0"/>
    <m/>
    <m/>
    <n v="0"/>
    <m/>
    <m/>
    <m/>
    <m/>
    <m/>
    <m/>
    <m/>
    <m/>
    <x v="236"/>
    <x v="10"/>
    <x v="10"/>
    <m/>
    <n v="0"/>
    <n v="0"/>
    <n v="0"/>
    <n v="0"/>
    <n v="0"/>
    <n v="0"/>
    <m/>
    <m/>
    <m/>
    <s v="No"/>
    <s v="W665411"/>
    <n v="0"/>
    <m/>
    <s v="W23041-TH"/>
    <m/>
    <m/>
    <s v="H0064703"/>
  </r>
  <r>
    <x v="914"/>
    <n v="10000"/>
    <n v="10000"/>
    <d v="2025-04-23T00:00:00"/>
    <s v="502LAUGH"/>
    <s v=" 8:40:02 am"/>
    <s v="SG-5650696"/>
    <m/>
    <x v="0"/>
    <s v="Yes"/>
    <x v="2"/>
    <x v="2"/>
    <s v="PM59"/>
    <s v="VOON CHAN PIN"/>
    <n v="36000"/>
    <m/>
    <m/>
    <d v="2025-04-22T00:00:00"/>
    <m/>
    <n v="12"/>
    <n v="432000"/>
    <s v="PE"/>
    <n v="80256220001"/>
    <n v="0"/>
    <n v="432000"/>
    <n v="0"/>
    <n v="0"/>
    <n v="0"/>
    <n v="0"/>
    <m/>
    <m/>
    <n v="0"/>
    <m/>
    <m/>
    <m/>
    <m/>
    <m/>
    <m/>
    <m/>
    <m/>
    <x v="228"/>
    <x v="11"/>
    <x v="11"/>
    <m/>
    <n v="0"/>
    <n v="0"/>
    <n v="0"/>
    <n v="0"/>
    <n v="0"/>
    <n v="0"/>
    <m/>
    <m/>
    <m/>
    <s v="No"/>
    <s v="W665910"/>
    <n v="0"/>
    <m/>
    <s v="B02083"/>
    <m/>
    <m/>
    <s v="S0361303"/>
  </r>
  <r>
    <x v="915"/>
    <n v="10000"/>
    <n v="10000"/>
    <d v="2025-04-24T00:00:00"/>
    <s v="502LAUGH"/>
    <s v=" 2:14:48 pm"/>
    <s v="J00V80150"/>
    <m/>
    <x v="0"/>
    <s v="Yes"/>
    <x v="18"/>
    <x v="17"/>
    <s v="PMJ4"/>
    <s v="LEE JUN HONG"/>
    <n v="19600"/>
    <m/>
    <m/>
    <d v="2025-04-22T00:00:00"/>
    <m/>
    <n v="5"/>
    <n v="98000"/>
    <s v="PE"/>
    <n v="83624420001"/>
    <n v="0"/>
    <n v="90000"/>
    <n v="8000"/>
    <n v="0"/>
    <n v="0"/>
    <n v="0"/>
    <m/>
    <m/>
    <n v="0"/>
    <m/>
    <m/>
    <m/>
    <m/>
    <m/>
    <m/>
    <m/>
    <m/>
    <x v="641"/>
    <x v="11"/>
    <x v="11"/>
    <m/>
    <n v="0"/>
    <n v="0"/>
    <n v="0"/>
    <n v="0"/>
    <n v="0"/>
    <n v="0"/>
    <m/>
    <m/>
    <m/>
    <s v="No"/>
    <s v="W665426"/>
    <n v="0"/>
    <m/>
    <s v="B02083"/>
    <m/>
    <m/>
    <s v="S0361739"/>
  </r>
  <r>
    <x v="916"/>
    <n v="10000"/>
    <n v="10000"/>
    <d v="2025-04-24T00:00:00"/>
    <s v="502LAUGH"/>
    <s v=" 2:15:40 pm"/>
    <s v="J00V80150"/>
    <m/>
    <x v="0"/>
    <s v="Yes"/>
    <x v="18"/>
    <x v="17"/>
    <s v="PMJ4"/>
    <s v="LEE JUN HONG"/>
    <n v="2800"/>
    <m/>
    <m/>
    <d v="2025-04-22T00:00:00"/>
    <m/>
    <n v="5"/>
    <n v="14000"/>
    <s v="PE"/>
    <n v="83634490001"/>
    <n v="0"/>
    <n v="10000"/>
    <n v="4000"/>
    <n v="0"/>
    <n v="0"/>
    <n v="0"/>
    <m/>
    <m/>
    <n v="0"/>
    <m/>
    <m/>
    <m/>
    <m/>
    <m/>
    <m/>
    <m/>
    <m/>
    <x v="642"/>
    <x v="11"/>
    <x v="11"/>
    <m/>
    <n v="0"/>
    <n v="0"/>
    <n v="0"/>
    <n v="0"/>
    <n v="0"/>
    <n v="0"/>
    <m/>
    <m/>
    <m/>
    <s v="No"/>
    <s v="W665428"/>
    <n v="0"/>
    <m/>
    <s v="B02083"/>
    <m/>
    <m/>
    <s v="S0361739"/>
  </r>
  <r>
    <x v="917"/>
    <n v="10000"/>
    <n v="10000"/>
    <d v="2025-04-24T00:00:00"/>
    <s v="502LAUGH"/>
    <s v=" 2:16:16 pm"/>
    <s v="J00V80150"/>
    <m/>
    <x v="0"/>
    <s v="Yes"/>
    <x v="18"/>
    <x v="17"/>
    <s v="PMJ4"/>
    <s v="LEE JUN HONG"/>
    <n v="2800"/>
    <m/>
    <m/>
    <d v="2025-04-22T00:00:00"/>
    <m/>
    <n v="5"/>
    <n v="14000"/>
    <s v="PE"/>
    <n v="83635750001"/>
    <n v="0"/>
    <n v="10000"/>
    <n v="4000"/>
    <n v="0"/>
    <n v="0"/>
    <n v="0"/>
    <m/>
    <m/>
    <n v="0"/>
    <m/>
    <m/>
    <m/>
    <m/>
    <m/>
    <m/>
    <m/>
    <m/>
    <x v="643"/>
    <x v="11"/>
    <x v="11"/>
    <m/>
    <n v="0"/>
    <n v="0"/>
    <n v="0"/>
    <n v="0"/>
    <n v="0"/>
    <n v="0"/>
    <m/>
    <m/>
    <m/>
    <s v="No"/>
    <s v="W665429"/>
    <n v="0"/>
    <m/>
    <s v="B02083"/>
    <m/>
    <m/>
    <s v="S0361739"/>
  </r>
  <r>
    <x v="918"/>
    <n v="10000"/>
    <n v="10000"/>
    <d v="2025-04-24T00:00:00"/>
    <s v="502LAUGH"/>
    <s v=" 2:12:58 pm"/>
    <s v="J00V80150"/>
    <m/>
    <x v="0"/>
    <s v="Yes"/>
    <x v="18"/>
    <x v="17"/>
    <s v="PMJ4"/>
    <s v="LEE JUN HONG"/>
    <n v="2800"/>
    <m/>
    <m/>
    <d v="2025-04-22T00:00:00"/>
    <m/>
    <n v="5"/>
    <n v="14000"/>
    <s v="PE"/>
    <n v="83635760001"/>
    <n v="0"/>
    <n v="10000"/>
    <n v="4000"/>
    <n v="0"/>
    <n v="0"/>
    <n v="0"/>
    <m/>
    <m/>
    <n v="0"/>
    <m/>
    <m/>
    <m/>
    <m/>
    <m/>
    <m/>
    <m/>
    <m/>
    <x v="644"/>
    <x v="11"/>
    <x v="11"/>
    <m/>
    <n v="0"/>
    <n v="0"/>
    <n v="0"/>
    <n v="0"/>
    <n v="0"/>
    <n v="0"/>
    <m/>
    <m/>
    <m/>
    <s v="No"/>
    <s v="W665430"/>
    <n v="0"/>
    <m/>
    <s v="B02083"/>
    <m/>
    <m/>
    <s v="S0361739"/>
  </r>
  <r>
    <x v="123"/>
    <n v="10000"/>
    <n v="30000"/>
    <d v="2025-04-23T00:00:00"/>
    <s v="502LAUGH"/>
    <s v=" 8:33:25 am"/>
    <n v="10656256092"/>
    <m/>
    <x v="2"/>
    <s v="Yes"/>
    <x v="35"/>
    <x v="19"/>
    <s v="QM78"/>
    <s v="WONG SEAU JIN"/>
    <n v="10000"/>
    <m/>
    <m/>
    <d v="2025-04-22T00:00:00"/>
    <m/>
    <n v="11"/>
    <n v="110000"/>
    <s v="PE"/>
    <s v="3UB27-800030001"/>
    <n v="0"/>
    <n v="100000"/>
    <n v="10000"/>
    <n v="0"/>
    <n v="0"/>
    <n v="0"/>
    <m/>
    <m/>
    <n v="0"/>
    <m/>
    <m/>
    <m/>
    <m/>
    <m/>
    <m/>
    <m/>
    <m/>
    <x v="89"/>
    <x v="20"/>
    <x v="20"/>
    <m/>
    <n v="0"/>
    <n v="0"/>
    <n v="0"/>
    <n v="0"/>
    <n v="0"/>
    <n v="0"/>
    <m/>
    <m/>
    <m/>
    <s v="No"/>
    <s v="W665278"/>
    <n v="0"/>
    <m/>
    <s v="H08031-JIM-M"/>
    <m/>
    <m/>
    <s v="S0361890"/>
  </r>
  <r>
    <x v="919"/>
    <n v="10000"/>
    <n v="10000"/>
    <d v="2025-04-25T00:00:00"/>
    <s v="502LAUGH"/>
    <d v="1899-12-30T11:11:31"/>
    <s v="J00V80150"/>
    <m/>
    <x v="0"/>
    <s v="Yes"/>
    <x v="18"/>
    <x v="17"/>
    <s v="PMJ4"/>
    <s v="LEE JUN HONG"/>
    <n v="2000"/>
    <m/>
    <m/>
    <d v="2025-04-22T00:00:00"/>
    <m/>
    <n v="4"/>
    <n v="8000"/>
    <s v="PE"/>
    <n v="5000579950001"/>
    <n v="0"/>
    <n v="6000"/>
    <n v="2000"/>
    <n v="0"/>
    <n v="0"/>
    <n v="0"/>
    <m/>
    <m/>
    <n v="0"/>
    <m/>
    <m/>
    <m/>
    <m/>
    <m/>
    <m/>
    <m/>
    <m/>
    <x v="39"/>
    <x v="11"/>
    <x v="11"/>
    <m/>
    <n v="0"/>
    <n v="0"/>
    <n v="0"/>
    <n v="0"/>
    <n v="0"/>
    <n v="0"/>
    <m/>
    <m/>
    <m/>
    <s v="No"/>
    <s v="W665434"/>
    <n v="0"/>
    <m/>
    <s v="B02083"/>
    <m/>
    <m/>
    <s v="S0361916"/>
  </r>
  <r>
    <x v="868"/>
    <n v="10000"/>
    <n v="10000"/>
    <d v="2025-04-23T00:00:00"/>
    <s v="502LAUGH"/>
    <d v="1899-12-30T11:16:02"/>
    <n v="860909190918"/>
    <m/>
    <x v="0"/>
    <s v="Yes"/>
    <x v="1"/>
    <x v="1"/>
    <s v="PM16"/>
    <s v="TEO KAH JUN"/>
    <n v="143"/>
    <m/>
    <m/>
    <d v="2025-04-22T00:00:00"/>
    <m/>
    <n v="28"/>
    <n v="4004"/>
    <s v="PE"/>
    <s v="5185-07330001"/>
    <n v="0"/>
    <n v="3925"/>
    <n v="79"/>
    <n v="0"/>
    <n v="0"/>
    <n v="0"/>
    <m/>
    <m/>
    <n v="0"/>
    <m/>
    <m/>
    <m/>
    <m/>
    <m/>
    <m/>
    <m/>
    <m/>
    <x v="621"/>
    <x v="20"/>
    <x v="20"/>
    <m/>
    <n v="0"/>
    <n v="0"/>
    <n v="0"/>
    <n v="0"/>
    <n v="0"/>
    <n v="0"/>
    <m/>
    <m/>
    <m/>
    <s v="No"/>
    <s v="W665439"/>
    <n v="0"/>
    <m/>
    <s v="H08031-JIM-M"/>
    <m/>
    <m/>
    <s v="S0361962"/>
  </r>
  <r>
    <x v="920"/>
    <n v="10000"/>
    <n v="10000"/>
    <d v="2025-04-22T00:00:00"/>
    <s v="502LAUGH"/>
    <s v=" 4:42:03 pm"/>
    <s v="MDRLR4W211124"/>
    <m/>
    <x v="0"/>
    <s v="Yes"/>
    <x v="17"/>
    <x v="16"/>
    <s v="PM11"/>
    <s v="TEE MENG CHAI"/>
    <n v="1035"/>
    <m/>
    <m/>
    <d v="2025-04-22T00:00:00"/>
    <m/>
    <n v="20"/>
    <n v="20700"/>
    <s v="PE"/>
    <s v="726291 REV4000001"/>
    <n v="0"/>
    <n v="20700"/>
    <n v="0"/>
    <n v="0"/>
    <n v="0"/>
    <n v="0"/>
    <m/>
    <m/>
    <n v="0"/>
    <m/>
    <m/>
    <m/>
    <m/>
    <m/>
    <m/>
    <m/>
    <m/>
    <x v="645"/>
    <x v="26"/>
    <x v="26"/>
    <m/>
    <n v="0"/>
    <n v="0"/>
    <n v="0"/>
    <n v="0"/>
    <n v="0"/>
    <n v="0"/>
    <m/>
    <m/>
    <m/>
    <s v="No"/>
    <s v="W665283"/>
    <n v="0"/>
    <m/>
    <s v="V22000"/>
    <m/>
    <m/>
    <s v="S0362022"/>
  </r>
  <r>
    <x v="921"/>
    <n v="10000"/>
    <n v="10000"/>
    <d v="2025-04-23T00:00:00"/>
    <s v="502LAUGH"/>
    <s v=" 8:31:31 am"/>
    <s v="4275S1"/>
    <m/>
    <x v="0"/>
    <s v="Yes"/>
    <x v="8"/>
    <x v="8"/>
    <s v="PM84"/>
    <s v="TAN TAI TOH"/>
    <n v="500"/>
    <m/>
    <m/>
    <d v="2025-04-22T00:00:00"/>
    <m/>
    <n v="1"/>
    <n v="500"/>
    <s v="PE"/>
    <n v="10100860001"/>
    <n v="0"/>
    <n v="500"/>
    <n v="0"/>
    <n v="0"/>
    <n v="0"/>
    <n v="0"/>
    <m/>
    <m/>
    <n v="0"/>
    <m/>
    <m/>
    <m/>
    <m/>
    <m/>
    <m/>
    <m/>
    <m/>
    <x v="646"/>
    <x v="61"/>
    <x v="61"/>
    <m/>
    <n v="0"/>
    <n v="0"/>
    <n v="0"/>
    <n v="0"/>
    <n v="0"/>
    <n v="0"/>
    <m/>
    <m/>
    <m/>
    <s v="No"/>
    <s v="W665284"/>
    <n v="0"/>
    <m/>
    <s v="E05156"/>
    <m/>
    <m/>
    <s v="S0362035"/>
  </r>
  <r>
    <x v="922"/>
    <n v="10000"/>
    <n v="10000"/>
    <d v="2025-04-25T00:00:00"/>
    <s v="502LAUGH"/>
    <s v=" 8:23:27 am"/>
    <s v="J00V8150"/>
    <m/>
    <x v="0"/>
    <s v="Yes"/>
    <x v="18"/>
    <x v="17"/>
    <s v="PMJ4"/>
    <s v="LEE JUN HONG"/>
    <n v="1250"/>
    <m/>
    <m/>
    <d v="2025-04-22T00:00:00"/>
    <m/>
    <n v="4"/>
    <n v="5000"/>
    <s v="PE"/>
    <n v="86084000001"/>
    <n v="0"/>
    <n v="3000"/>
    <n v="2000"/>
    <n v="0"/>
    <n v="0"/>
    <n v="0"/>
    <m/>
    <m/>
    <n v="0"/>
    <m/>
    <m/>
    <m/>
    <m/>
    <m/>
    <m/>
    <m/>
    <m/>
    <x v="647"/>
    <x v="11"/>
    <x v="11"/>
    <m/>
    <n v="0"/>
    <n v="0"/>
    <n v="0"/>
    <n v="0"/>
    <n v="0"/>
    <n v="0"/>
    <m/>
    <m/>
    <m/>
    <s v="No"/>
    <s v="W665442"/>
    <n v="0"/>
    <m/>
    <s v="B02083"/>
    <m/>
    <m/>
    <s v="S0362157"/>
  </r>
  <r>
    <x v="385"/>
    <n v="10000"/>
    <n v="30000"/>
    <d v="2025-04-24T00:00:00"/>
    <s v="502LAUGH"/>
    <s v=" 4:20:28 pm"/>
    <n v="10620258107"/>
    <m/>
    <x v="2"/>
    <s v="Yes"/>
    <x v="35"/>
    <x v="19"/>
    <s v="QM78"/>
    <s v="WONG SEAU JIN"/>
    <n v="36364"/>
    <m/>
    <m/>
    <d v="2025-04-22T00:00:00"/>
    <m/>
    <n v="11"/>
    <n v="400004"/>
    <s v="PE"/>
    <s v="3YM56-80009-FT0001"/>
    <n v="0"/>
    <n v="400000"/>
    <n v="4"/>
    <n v="0"/>
    <n v="0"/>
    <n v="0"/>
    <m/>
    <m/>
    <n v="0"/>
    <m/>
    <m/>
    <m/>
    <m/>
    <m/>
    <m/>
    <m/>
    <m/>
    <x v="99"/>
    <x v="20"/>
    <x v="20"/>
    <m/>
    <n v="0"/>
    <n v="0"/>
    <n v="0"/>
    <n v="0"/>
    <n v="0"/>
    <n v="0"/>
    <m/>
    <m/>
    <m/>
    <s v="No"/>
    <s v="W665451"/>
    <n v="0"/>
    <m/>
    <s v="H08031-JIM-M"/>
    <m/>
    <m/>
    <s v="S0362378"/>
  </r>
  <r>
    <x v="923"/>
    <n v="10000"/>
    <n v="10000"/>
    <d v="2025-04-29T00:00:00"/>
    <s v="502LAUGH"/>
    <s v=" 8:18:37 am"/>
    <s v="BZC040-01"/>
    <m/>
    <x v="0"/>
    <s v="Yes"/>
    <x v="30"/>
    <x v="24"/>
    <s v="PM29"/>
    <s v="JIMMY TNEO WEE SIANG"/>
    <n v="1790"/>
    <m/>
    <m/>
    <d v="2025-04-22T00:00:00"/>
    <m/>
    <n v="24"/>
    <n v="42960"/>
    <s v="PE"/>
    <s v="CHAMP SQ-BLUE0001"/>
    <n v="0"/>
    <n v="38201"/>
    <n v="4759"/>
    <n v="0"/>
    <n v="0"/>
    <n v="0"/>
    <m/>
    <m/>
    <n v="0"/>
    <m/>
    <m/>
    <m/>
    <m/>
    <m/>
    <m/>
    <m/>
    <m/>
    <x v="648"/>
    <x v="25"/>
    <x v="25"/>
    <m/>
    <n v="0"/>
    <n v="0"/>
    <n v="0"/>
    <n v="0"/>
    <n v="0"/>
    <n v="0"/>
    <m/>
    <m/>
    <m/>
    <s v="No"/>
    <s v="W665947"/>
    <n v="0"/>
    <m/>
    <s v="E05203"/>
    <m/>
    <m/>
    <s v="S0362395"/>
  </r>
  <r>
    <x v="616"/>
    <n v="10000"/>
    <n v="60000"/>
    <d v="2025-04-25T00:00:00"/>
    <s v="502LAUGH"/>
    <s v=" 9:41:09 am"/>
    <s v="E04OB9810/WO2024/4006"/>
    <m/>
    <x v="1"/>
    <s v="Yes"/>
    <x v="33"/>
    <x v="26"/>
    <s v="PM14"/>
    <s v="GOH CHEN YONG"/>
    <n v="26400"/>
    <m/>
    <m/>
    <d v="2025-04-22T00:00:00"/>
    <m/>
    <n v="1"/>
    <n v="26400"/>
    <s v="PE"/>
    <s v="Y00-0000928-000001"/>
    <n v="0"/>
    <n v="26120"/>
    <n v="280"/>
    <n v="0"/>
    <n v="0"/>
    <n v="0"/>
    <m/>
    <m/>
    <n v="0"/>
    <m/>
    <m/>
    <m/>
    <m/>
    <m/>
    <m/>
    <m/>
    <m/>
    <x v="130"/>
    <x v="41"/>
    <x v="41"/>
    <m/>
    <n v="0"/>
    <n v="0"/>
    <n v="0"/>
    <n v="0"/>
    <n v="0"/>
    <n v="0"/>
    <m/>
    <m/>
    <m/>
    <s v="No"/>
    <s v="W665469"/>
    <n v="0"/>
    <m/>
    <s v="F06170-JIANGSU"/>
    <m/>
    <m/>
    <s v="S0362660"/>
  </r>
  <r>
    <x v="924"/>
    <n v="10000"/>
    <n v="20000"/>
    <d v="2025-04-22T00:00:00"/>
    <s v="502LAUGH"/>
    <s v=" 5:09:21 pm"/>
    <s v="XHX2410080002"/>
    <m/>
    <x v="0"/>
    <s v="Yes"/>
    <x v="9"/>
    <x v="9"/>
    <s v="PM30"/>
    <s v="OH KIAN YUAN"/>
    <n v="3334"/>
    <m/>
    <m/>
    <d v="2025-04-22T00:00:00"/>
    <m/>
    <n v="6"/>
    <n v="20004"/>
    <s v="PE"/>
    <s v="BLUE TAPE-9MM DI0001"/>
    <n v="0"/>
    <n v="20000"/>
    <n v="4"/>
    <n v="0"/>
    <n v="0"/>
    <n v="0"/>
    <m/>
    <m/>
    <n v="0"/>
    <m/>
    <m/>
    <m/>
    <m/>
    <m/>
    <m/>
    <m/>
    <m/>
    <x v="649"/>
    <x v="103"/>
    <x v="98"/>
    <m/>
    <n v="0"/>
    <n v="0"/>
    <n v="0"/>
    <n v="0"/>
    <n v="0"/>
    <n v="0"/>
    <m/>
    <m/>
    <m/>
    <s v="No"/>
    <s v="W665209"/>
    <n v="0"/>
    <m/>
    <s v="D04112"/>
    <m/>
    <m/>
    <s v="S0362663"/>
  </r>
  <r>
    <x v="744"/>
    <n v="10000"/>
    <n v="20000"/>
    <d v="2025-04-22T00:00:00"/>
    <s v="502LAUGH"/>
    <s v=" 2:36:49 pm"/>
    <s v="4170S1"/>
    <m/>
    <x v="1"/>
    <s v="Yes"/>
    <x v="9"/>
    <x v="9"/>
    <s v="PM30"/>
    <s v="OH KIAN YUAN"/>
    <n v="13000"/>
    <m/>
    <m/>
    <d v="2025-04-22T00:00:00"/>
    <m/>
    <n v="1"/>
    <n v="13000"/>
    <s v="PE"/>
    <n v="8077000001"/>
    <n v="0"/>
    <n v="10000"/>
    <n v="3000"/>
    <n v="0"/>
    <n v="0"/>
    <n v="0"/>
    <m/>
    <m/>
    <n v="0"/>
    <m/>
    <m/>
    <m/>
    <m/>
    <m/>
    <m/>
    <m/>
    <m/>
    <x v="552"/>
    <x v="6"/>
    <x v="6"/>
    <m/>
    <n v="0"/>
    <n v="0"/>
    <n v="0"/>
    <n v="0"/>
    <n v="0"/>
    <n v="0"/>
    <m/>
    <m/>
    <m/>
    <s v="No"/>
    <s v="W665210"/>
    <n v="0"/>
    <m/>
    <s v="P16186"/>
    <m/>
    <m/>
    <s v="S0362668"/>
  </r>
  <r>
    <x v="925"/>
    <n v="10000"/>
    <n v="10000"/>
    <d v="2025-04-23T00:00:00"/>
    <s v="502LAUGH"/>
    <s v=" 3:02:26 pm"/>
    <s v="4121232U5"/>
    <m/>
    <x v="0"/>
    <s v="Yes"/>
    <x v="10"/>
    <x v="10"/>
    <s v="PS66"/>
    <s v="SIM ENG KWANG"/>
    <n v="14000"/>
    <m/>
    <m/>
    <d v="2025-04-22T00:00:00"/>
    <m/>
    <n v="1"/>
    <n v="14000"/>
    <s v="PE"/>
    <s v="250-6157-000001"/>
    <n v="0"/>
    <n v="14000"/>
    <n v="0"/>
    <n v="0"/>
    <n v="0"/>
    <n v="0"/>
    <m/>
    <m/>
    <n v="0"/>
    <m/>
    <m/>
    <m/>
    <m/>
    <m/>
    <m/>
    <m/>
    <m/>
    <x v="650"/>
    <x v="29"/>
    <x v="29"/>
    <m/>
    <n v="0"/>
    <n v="0"/>
    <n v="0"/>
    <n v="0"/>
    <n v="0"/>
    <n v="0"/>
    <m/>
    <m/>
    <m/>
    <s v="No"/>
    <s v="W665478"/>
    <n v="0"/>
    <m/>
    <s v="J10025"/>
    <m/>
    <m/>
    <s v="S0362750"/>
  </r>
  <r>
    <x v="926"/>
    <n v="10000"/>
    <n v="10000"/>
    <d v="2025-04-23T00:00:00"/>
    <s v="502LAUGH"/>
    <d v="1899-12-30T11:18:46"/>
    <s v="4090404U5A"/>
    <m/>
    <x v="0"/>
    <s v="Yes"/>
    <x v="26"/>
    <x v="22"/>
    <s v="PS13"/>
    <s v="YEE CHENG MENG"/>
    <n v="6000"/>
    <m/>
    <m/>
    <d v="2025-04-22T00:00:00"/>
    <m/>
    <n v="1"/>
    <n v="6000"/>
    <s v="PE"/>
    <s v="260-6395-000001"/>
    <n v="0"/>
    <n v="6000"/>
    <n v="0"/>
    <n v="0"/>
    <n v="0"/>
    <n v="0"/>
    <m/>
    <m/>
    <n v="0"/>
    <m/>
    <m/>
    <m/>
    <m/>
    <m/>
    <m/>
    <m/>
    <m/>
    <x v="651"/>
    <x v="29"/>
    <x v="29"/>
    <m/>
    <n v="0"/>
    <n v="0"/>
    <n v="0"/>
    <n v="0"/>
    <n v="0"/>
    <n v="0"/>
    <m/>
    <m/>
    <m/>
    <s v="No"/>
    <s v="W665696"/>
    <n v="0"/>
    <m/>
    <s v="J10025"/>
    <m/>
    <m/>
    <s v="S0362769"/>
  </r>
  <r>
    <x v="927"/>
    <n v="10000"/>
    <n v="10000"/>
    <d v="2025-04-23T00:00:00"/>
    <s v="502LAUGH"/>
    <s v=" 8:35:30 am"/>
    <s v="4090404U5A"/>
    <m/>
    <x v="0"/>
    <s v="Yes"/>
    <x v="26"/>
    <x v="22"/>
    <s v="PS13"/>
    <s v="YEE CHENG MENG"/>
    <n v="6000"/>
    <m/>
    <m/>
    <d v="2025-04-22T00:00:00"/>
    <m/>
    <n v="1"/>
    <n v="6000"/>
    <s v="PE"/>
    <s v="260-6396-000001"/>
    <n v="0"/>
    <n v="6000"/>
    <n v="0"/>
    <n v="0"/>
    <n v="0"/>
    <n v="0"/>
    <m/>
    <m/>
    <n v="0"/>
    <m/>
    <m/>
    <m/>
    <m/>
    <m/>
    <m/>
    <m/>
    <m/>
    <x v="652"/>
    <x v="29"/>
    <x v="29"/>
    <m/>
    <n v="0"/>
    <n v="0"/>
    <n v="0"/>
    <n v="0"/>
    <n v="0"/>
    <n v="0"/>
    <m/>
    <m/>
    <m/>
    <s v="No"/>
    <s v="W665491"/>
    <n v="0"/>
    <m/>
    <s v="J10025"/>
    <m/>
    <m/>
    <s v="S0362769"/>
  </r>
  <r>
    <x v="876"/>
    <n v="10000"/>
    <n v="20000"/>
    <d v="2025-04-29T00:00:00"/>
    <s v="502LAUGH"/>
    <s v=" 9:50:27 am"/>
    <s v="D008O1730/D008O561/D00852321/D008S1090/D008S1011/D008O0920"/>
    <m/>
    <x v="0"/>
    <s v="Yes"/>
    <x v="30"/>
    <x v="24"/>
    <s v="PM29"/>
    <s v="JIMMY TNEO WEE SIANG"/>
    <n v="5611"/>
    <m/>
    <m/>
    <d v="2025-04-22T00:00:00"/>
    <m/>
    <n v="18"/>
    <n v="100998"/>
    <s v="PE"/>
    <s v="1VV21-80021-FT0001"/>
    <n v="0"/>
    <n v="96235"/>
    <n v="4763"/>
    <n v="0"/>
    <n v="0"/>
    <n v="0"/>
    <m/>
    <m/>
    <n v="0"/>
    <m/>
    <m/>
    <m/>
    <m/>
    <m/>
    <m/>
    <m/>
    <m/>
    <x v="232"/>
    <x v="20"/>
    <x v="20"/>
    <m/>
    <n v="0"/>
    <n v="0"/>
    <n v="0"/>
    <n v="0"/>
    <n v="0"/>
    <n v="0"/>
    <m/>
    <m/>
    <m/>
    <s v="No"/>
    <s v="W665976"/>
    <n v="0"/>
    <m/>
    <s v="H08031-JIM-M"/>
    <m/>
    <m/>
    <s v="S0362945"/>
  </r>
  <r>
    <x v="801"/>
    <n v="10000"/>
    <n v="20000"/>
    <d v="2025-04-25T00:00:00"/>
    <s v="502LAUGH"/>
    <s v=" 8:24:50 am"/>
    <s v="SG-5578167 01"/>
    <m/>
    <x v="1"/>
    <s v="Yes"/>
    <x v="15"/>
    <x v="14"/>
    <s v="PM87"/>
    <s v="LEE SHIEN WEI"/>
    <n v="1200"/>
    <m/>
    <m/>
    <d v="2025-04-22T00:00:00"/>
    <m/>
    <n v="1"/>
    <n v="1200"/>
    <s v="PE"/>
    <s v="SHIPMENT LABEL0001"/>
    <n v="0"/>
    <n v="1000"/>
    <n v="200"/>
    <n v="0"/>
    <n v="0"/>
    <n v="0"/>
    <m/>
    <m/>
    <n v="0"/>
    <m/>
    <m/>
    <m/>
    <m/>
    <m/>
    <m/>
    <m/>
    <m/>
    <x v="589"/>
    <x v="97"/>
    <x v="92"/>
    <m/>
    <n v="0"/>
    <n v="0"/>
    <n v="0"/>
    <n v="0"/>
    <n v="0"/>
    <n v="0"/>
    <m/>
    <m/>
    <m/>
    <s v="No"/>
    <s v="W665502"/>
    <n v="0"/>
    <m/>
    <s v="S19156"/>
    <m/>
    <m/>
    <s v="S0363031"/>
  </r>
  <r>
    <x v="840"/>
    <n v="10000"/>
    <n v="20000"/>
    <d v="2025-04-23T00:00:00"/>
    <s v="502LAUGH"/>
    <s v=" 2:22:33 pm"/>
    <s v="I53065H056"/>
    <m/>
    <x v="1"/>
    <s v="Yes"/>
    <x v="15"/>
    <x v="14"/>
    <s v="PM87"/>
    <s v="LEE SHIEN WEI"/>
    <n v="3200"/>
    <m/>
    <m/>
    <d v="2025-04-22T00:00:00"/>
    <m/>
    <n v="1"/>
    <n v="3200"/>
    <s v="PE"/>
    <s v="TEST SOLUTION0002"/>
    <n v="0"/>
    <n v="3000"/>
    <n v="200"/>
    <n v="0"/>
    <n v="0"/>
    <n v="0"/>
    <m/>
    <m/>
    <n v="0"/>
    <m/>
    <m/>
    <m/>
    <m/>
    <m/>
    <m/>
    <m/>
    <m/>
    <x v="609"/>
    <x v="99"/>
    <x v="94"/>
    <m/>
    <n v="0"/>
    <n v="0"/>
    <n v="0"/>
    <n v="0"/>
    <n v="0"/>
    <n v="0"/>
    <m/>
    <m/>
    <m/>
    <s v="No"/>
    <s v="W665298"/>
    <n v="0"/>
    <m/>
    <s v="T20368"/>
    <m/>
    <m/>
    <s v="S0363030"/>
  </r>
  <r>
    <x v="928"/>
    <n v="10000"/>
    <n v="10000"/>
    <d v="2025-04-22T00:00:00"/>
    <s v="502LAUGH"/>
    <s v=" 3:40:46 pm"/>
    <s v="E190912129"/>
    <m/>
    <x v="0"/>
    <s v="Yes"/>
    <x v="12"/>
    <x v="12"/>
    <s v="PM80"/>
    <s v="YAP ZHI PING"/>
    <n v="10000"/>
    <m/>
    <m/>
    <d v="2025-04-22T00:00:00"/>
    <m/>
    <n v="60"/>
    <n v="600000"/>
    <s v="PE"/>
    <s v="739709802 REVA0001"/>
    <n v="0"/>
    <n v="600000"/>
    <n v="0"/>
    <n v="0"/>
    <n v="0"/>
    <n v="0"/>
    <m/>
    <m/>
    <n v="0"/>
    <m/>
    <m/>
    <m/>
    <m/>
    <m/>
    <m/>
    <m/>
    <m/>
    <x v="65"/>
    <x v="14"/>
    <x v="14"/>
    <m/>
    <n v="0"/>
    <n v="0"/>
    <n v="0"/>
    <n v="0"/>
    <n v="0"/>
    <n v="0"/>
    <m/>
    <m/>
    <m/>
    <s v="No"/>
    <s v="W665299"/>
    <n v="0"/>
    <m/>
    <s v="S19081-TH"/>
    <m/>
    <m/>
    <s v="H0064999"/>
  </r>
  <r>
    <x v="929"/>
    <n v="10000"/>
    <n v="10000"/>
    <d v="2025-04-23T00:00:00"/>
    <s v="502LAUGH"/>
    <d v="1899-12-30T11:27:03"/>
    <s v="E190912129"/>
    <m/>
    <x v="0"/>
    <s v="Yes"/>
    <x v="12"/>
    <x v="12"/>
    <s v="PM80"/>
    <s v="YAP ZHI PING"/>
    <n v="10000"/>
    <m/>
    <m/>
    <d v="2025-04-22T00:00:00"/>
    <m/>
    <n v="60"/>
    <n v="600000"/>
    <s v="PE"/>
    <s v="739709802 REVA0001"/>
    <n v="0"/>
    <n v="600000"/>
    <n v="0"/>
    <n v="0"/>
    <n v="0"/>
    <n v="0"/>
    <m/>
    <m/>
    <n v="0"/>
    <m/>
    <m/>
    <m/>
    <m/>
    <m/>
    <m/>
    <m/>
    <m/>
    <x v="65"/>
    <x v="14"/>
    <x v="14"/>
    <m/>
    <n v="0"/>
    <n v="0"/>
    <n v="0"/>
    <n v="0"/>
    <n v="0"/>
    <n v="0"/>
    <m/>
    <m/>
    <m/>
    <s v="No"/>
    <s v="W665300"/>
    <n v="0"/>
    <m/>
    <s v="S19081-TH"/>
    <m/>
    <m/>
    <s v="H0065000"/>
  </r>
  <r>
    <x v="930"/>
    <n v="10000"/>
    <n v="10000"/>
    <d v="2025-04-22T00:00:00"/>
    <s v="502LAUGH"/>
    <s v=" 2:00:03 pm"/>
    <s v="SG-5651598 01"/>
    <m/>
    <x v="0"/>
    <s v="Yes"/>
    <x v="6"/>
    <x v="6"/>
    <s v="PS74"/>
    <s v="GOH CHIN TECK"/>
    <n v="258"/>
    <m/>
    <m/>
    <d v="2025-04-22T00:00:00"/>
    <m/>
    <n v="4"/>
    <n v="1030"/>
    <s v="PE"/>
    <n v="112887590001"/>
    <n v="0"/>
    <n v="1030"/>
    <n v="0"/>
    <n v="0"/>
    <n v="0"/>
    <n v="0"/>
    <m/>
    <m/>
    <n v="0"/>
    <m/>
    <m/>
    <m/>
    <m/>
    <m/>
    <m/>
    <m/>
    <m/>
    <x v="74"/>
    <x v="28"/>
    <x v="28"/>
    <m/>
    <n v="0"/>
    <n v="0"/>
    <n v="0"/>
    <n v="0"/>
    <n v="0"/>
    <n v="0"/>
    <m/>
    <m/>
    <m/>
    <s v="No"/>
    <s v="W665246"/>
    <n v="0"/>
    <m/>
    <s v="I09180"/>
    <m/>
    <m/>
    <s v="S0363070"/>
  </r>
  <r>
    <x v="930"/>
    <n v="20000"/>
    <n v="10000"/>
    <d v="2025-04-22T00:00:00"/>
    <s v="502LAUGH"/>
    <s v=" 2:00:03 pm"/>
    <s v="SG-5651598 01"/>
    <m/>
    <x v="0"/>
    <s v="Yes"/>
    <x v="6"/>
    <x v="6"/>
    <s v="PS74"/>
    <s v="GOH CHIN TECK"/>
    <n v="258"/>
    <m/>
    <m/>
    <d v="2025-04-22T00:00:00"/>
    <m/>
    <n v="4"/>
    <n v="1030"/>
    <s v="PE"/>
    <n v="112887590001"/>
    <n v="0"/>
    <n v="1030"/>
    <n v="0"/>
    <n v="0"/>
    <n v="0"/>
    <n v="0"/>
    <m/>
    <m/>
    <n v="0"/>
    <m/>
    <m/>
    <m/>
    <m/>
    <m/>
    <m/>
    <m/>
    <m/>
    <x v="74"/>
    <x v="28"/>
    <x v="28"/>
    <m/>
    <n v="0"/>
    <n v="0"/>
    <n v="0"/>
    <n v="0"/>
    <n v="0"/>
    <n v="0"/>
    <m/>
    <m/>
    <m/>
    <s v="No"/>
    <s v="W665246"/>
    <n v="0"/>
    <m/>
    <s v="I09180"/>
    <m/>
    <m/>
    <s v="S0363070"/>
  </r>
  <r>
    <x v="931"/>
    <n v="10000"/>
    <n v="10000"/>
    <d v="2025-04-22T00:00:00"/>
    <s v="502LAUGH"/>
    <s v=" 5:27:46 pm"/>
    <s v="M0BUF4262"/>
    <m/>
    <x v="0"/>
    <s v="Yes"/>
    <x v="39"/>
    <x v="20"/>
    <s v="PS70"/>
    <s v="YEO WOO KEONG"/>
    <n v="4500"/>
    <m/>
    <m/>
    <d v="2025-04-22T00:00:00"/>
    <m/>
    <n v="4"/>
    <n v="18000"/>
    <s v="PE"/>
    <s v="203025300 REVA0001"/>
    <n v="0"/>
    <n v="18000"/>
    <n v="0"/>
    <n v="0"/>
    <n v="0"/>
    <n v="0"/>
    <m/>
    <m/>
    <n v="0"/>
    <m/>
    <m/>
    <m/>
    <m/>
    <m/>
    <m/>
    <m/>
    <m/>
    <x v="405"/>
    <x v="23"/>
    <x v="23"/>
    <m/>
    <n v="0"/>
    <n v="0"/>
    <n v="0"/>
    <n v="0"/>
    <n v="0"/>
    <n v="0"/>
    <m/>
    <m/>
    <m/>
    <s v="No"/>
    <s v="W665301"/>
    <n v="0"/>
    <m/>
    <s v="S19314"/>
    <m/>
    <m/>
    <s v="H0065001"/>
  </r>
  <r>
    <x v="932"/>
    <n v="10000"/>
    <n v="10000"/>
    <d v="2025-04-23T00:00:00"/>
    <s v="502LAUGH"/>
    <s v=" 8:37:07 am"/>
    <s v="M0BUF4262"/>
    <m/>
    <x v="0"/>
    <s v="Yes"/>
    <x v="39"/>
    <x v="20"/>
    <s v="PS70"/>
    <s v="YEO WOO KEONG"/>
    <n v="4500"/>
    <m/>
    <m/>
    <d v="2025-04-22T00:00:00"/>
    <m/>
    <n v="4"/>
    <n v="18000"/>
    <s v="PE"/>
    <s v="203025300 REVA0001"/>
    <n v="0"/>
    <n v="18000"/>
    <n v="0"/>
    <n v="0"/>
    <n v="0"/>
    <n v="0"/>
    <m/>
    <m/>
    <n v="0"/>
    <m/>
    <m/>
    <m/>
    <m/>
    <m/>
    <m/>
    <m/>
    <m/>
    <x v="405"/>
    <x v="14"/>
    <x v="14"/>
    <m/>
    <n v="0"/>
    <n v="0"/>
    <n v="0"/>
    <n v="0"/>
    <n v="0"/>
    <n v="0"/>
    <m/>
    <m/>
    <m/>
    <s v="No"/>
    <s v="W665303"/>
    <n v="0"/>
    <m/>
    <s v="S19081-TH"/>
    <m/>
    <m/>
    <s v="H0065002"/>
  </r>
  <r>
    <x v="933"/>
    <n v="10000"/>
    <n v="10000"/>
    <d v="2025-04-23T00:00:00"/>
    <s v="502LAUGH"/>
    <s v=" 8:38:09 am"/>
    <s v="U541658029/504040526"/>
    <m/>
    <x v="0"/>
    <s v="Yes"/>
    <x v="28"/>
    <x v="23"/>
    <s v="PM26"/>
    <s v="TAN AIK KEONG"/>
    <n v="5860"/>
    <m/>
    <m/>
    <d v="2025-04-22T00:00:00"/>
    <m/>
    <n v="1"/>
    <n v="5860"/>
    <s v="PE"/>
    <s v="250-5313-000001"/>
    <n v="0"/>
    <n v="5360"/>
    <n v="500"/>
    <n v="0"/>
    <n v="0"/>
    <n v="0"/>
    <m/>
    <m/>
    <n v="0"/>
    <m/>
    <m/>
    <m/>
    <m/>
    <m/>
    <m/>
    <m/>
    <m/>
    <x v="391"/>
    <x v="29"/>
    <x v="29"/>
    <m/>
    <n v="0"/>
    <n v="0"/>
    <n v="0"/>
    <n v="0"/>
    <n v="0"/>
    <n v="0"/>
    <m/>
    <m/>
    <m/>
    <s v="No"/>
    <s v="W665516"/>
    <n v="0"/>
    <m/>
    <s v="J10025"/>
    <m/>
    <m/>
    <s v="S0363097"/>
  </r>
  <r>
    <x v="934"/>
    <n v="10000"/>
    <n v="10000"/>
    <d v="2025-04-23T00:00:00"/>
    <s v="502LAUGH"/>
    <s v=" 8:38:09 am"/>
    <s v="U541658029/504040526"/>
    <m/>
    <x v="0"/>
    <s v="Yes"/>
    <x v="28"/>
    <x v="23"/>
    <s v="PM26"/>
    <s v="TAN AIK KEONG"/>
    <n v="5860"/>
    <m/>
    <m/>
    <d v="2025-04-22T00:00:00"/>
    <m/>
    <n v="1"/>
    <n v="5860"/>
    <s v="PE"/>
    <s v="250-5313-000001"/>
    <n v="0"/>
    <n v="5360"/>
    <n v="500"/>
    <n v="0"/>
    <n v="0"/>
    <n v="0"/>
    <m/>
    <m/>
    <n v="0"/>
    <m/>
    <m/>
    <m/>
    <m/>
    <m/>
    <m/>
    <m/>
    <m/>
    <x v="391"/>
    <x v="29"/>
    <x v="29"/>
    <m/>
    <n v="0"/>
    <n v="0"/>
    <n v="0"/>
    <n v="0"/>
    <n v="0"/>
    <n v="0"/>
    <m/>
    <m/>
    <m/>
    <s v="No"/>
    <s v="W666004"/>
    <n v="0"/>
    <m/>
    <s v="J10025"/>
    <m/>
    <m/>
    <s v="S0363098"/>
  </r>
  <r>
    <x v="935"/>
    <n v="10000"/>
    <n v="10000"/>
    <d v="2025-04-22T00:00:00"/>
    <s v="502LAUGH"/>
    <s v=" 5:11:37 pm"/>
    <s v="3050503U9"/>
    <m/>
    <x v="0"/>
    <s v="Yes"/>
    <x v="8"/>
    <x v="8"/>
    <s v="PM84"/>
    <s v="TAN TAI TOH"/>
    <n v="100"/>
    <m/>
    <m/>
    <d v="2025-04-22T00:00:00"/>
    <m/>
    <n v="1"/>
    <n v="100"/>
    <s v="PE"/>
    <n v="107355740001"/>
    <n v="0"/>
    <n v="100"/>
    <n v="0"/>
    <n v="0"/>
    <n v="0"/>
    <n v="0"/>
    <m/>
    <m/>
    <n v="0"/>
    <m/>
    <m/>
    <m/>
    <m/>
    <m/>
    <m/>
    <m/>
    <m/>
    <x v="653"/>
    <x v="15"/>
    <x v="15"/>
    <m/>
    <n v="0"/>
    <n v="0"/>
    <n v="0"/>
    <n v="0"/>
    <n v="0"/>
    <n v="0"/>
    <m/>
    <m/>
    <m/>
    <s v="No"/>
    <s v="W665251"/>
    <n v="0"/>
    <m/>
    <s v="I09109"/>
    <m/>
    <m/>
    <s v="S0363104"/>
  </r>
  <r>
    <x v="936"/>
    <n v="10000"/>
    <n v="10000"/>
    <d v="2025-04-22T00:00:00"/>
    <s v="502LAUGH"/>
    <s v=" 5:11:37 pm"/>
    <s v="3050503U9"/>
    <m/>
    <x v="0"/>
    <s v="Yes"/>
    <x v="8"/>
    <x v="8"/>
    <s v="PM84"/>
    <s v="TAN TAI TOH"/>
    <n v="5"/>
    <m/>
    <m/>
    <d v="2025-04-22T00:00:00"/>
    <m/>
    <n v="1"/>
    <n v="5"/>
    <s v="PE"/>
    <n v="107355740001"/>
    <n v="0"/>
    <n v="5"/>
    <n v="0"/>
    <n v="0"/>
    <n v="0"/>
    <n v="0"/>
    <m/>
    <m/>
    <n v="0"/>
    <m/>
    <m/>
    <m/>
    <m/>
    <m/>
    <m/>
    <m/>
    <m/>
    <x v="653"/>
    <x v="15"/>
    <x v="15"/>
    <m/>
    <n v="0"/>
    <n v="0"/>
    <n v="0"/>
    <n v="0"/>
    <n v="0"/>
    <n v="0"/>
    <m/>
    <m/>
    <m/>
    <s v="No"/>
    <s v="W665252"/>
    <n v="0"/>
    <m/>
    <s v="I09109"/>
    <m/>
    <m/>
    <s v="ZSA101804"/>
  </r>
  <r>
    <x v="937"/>
    <n v="10000"/>
    <n v="10000"/>
    <d v="2025-04-23T00:00:00"/>
    <s v="502LAUGH"/>
    <s v=" 2:04:42 pm"/>
    <n v="860909082244"/>
    <m/>
    <x v="0"/>
    <s v="Yes"/>
    <x v="1"/>
    <x v="1"/>
    <s v="PM16"/>
    <s v="TEO KAH JUN"/>
    <n v="465"/>
    <m/>
    <m/>
    <d v="2025-04-22T00:00:00"/>
    <m/>
    <n v="14"/>
    <n v="6510"/>
    <s v="PE"/>
    <s v="CARGO AIRCRAFT L0003"/>
    <n v="0"/>
    <n v="5000"/>
    <n v="1510"/>
    <n v="0"/>
    <n v="0"/>
    <n v="0"/>
    <m/>
    <m/>
    <n v="0"/>
    <m/>
    <m/>
    <m/>
    <m/>
    <m/>
    <m/>
    <m/>
    <m/>
    <x v="654"/>
    <x v="22"/>
    <x v="22"/>
    <m/>
    <n v="0"/>
    <n v="0"/>
    <n v="0"/>
    <n v="0"/>
    <n v="0"/>
    <n v="0"/>
    <m/>
    <m/>
    <m/>
    <s v="No"/>
    <s v="W665520"/>
    <n v="0"/>
    <m/>
    <s v="G07076"/>
    <m/>
    <m/>
    <s v="S0363115"/>
  </r>
  <r>
    <x v="938"/>
    <n v="10000"/>
    <n v="10000"/>
    <d v="2025-04-23T00:00:00"/>
    <s v="502LAUGH"/>
    <s v=" 8:39:32 am"/>
    <s v="85B317A219R"/>
    <m/>
    <x v="0"/>
    <s v="Yes"/>
    <x v="27"/>
    <x v="20"/>
    <s v="PS27"/>
    <s v="TAN TECK HEE"/>
    <n v="1000"/>
    <m/>
    <m/>
    <d v="2025-04-22T00:00:00"/>
    <m/>
    <n v="1"/>
    <n v="1000"/>
    <s v="PE"/>
    <s v="XTR-140.1928.11-0001"/>
    <n v="0"/>
    <n v="1000"/>
    <n v="0"/>
    <n v="0"/>
    <n v="0"/>
    <n v="0"/>
    <m/>
    <m/>
    <n v="0"/>
    <m/>
    <m/>
    <m/>
    <m/>
    <m/>
    <m/>
    <m/>
    <m/>
    <x v="655"/>
    <x v="85"/>
    <x v="80"/>
    <m/>
    <n v="0"/>
    <n v="0"/>
    <n v="0"/>
    <n v="0"/>
    <n v="0"/>
    <n v="0"/>
    <m/>
    <m/>
    <m/>
    <s v="No"/>
    <s v="W665521"/>
    <n v="0"/>
    <m/>
    <s v="L12161"/>
    <m/>
    <m/>
    <s v="S0363124"/>
  </r>
  <r>
    <x v="939"/>
    <n v="10000"/>
    <n v="10000"/>
    <d v="2025-04-23T00:00:00"/>
    <s v="502LAUGH"/>
    <s v=" 8:39:32 am"/>
    <s v="85B317A219R"/>
    <m/>
    <x v="0"/>
    <s v="Yes"/>
    <x v="27"/>
    <x v="20"/>
    <s v="PS27"/>
    <s v="TAN TECK HEE"/>
    <n v="1500"/>
    <m/>
    <m/>
    <d v="2025-04-22T00:00:00"/>
    <m/>
    <n v="1"/>
    <n v="1500"/>
    <s v="PE"/>
    <s v="XTR-140.1879.14-0001"/>
    <n v="0"/>
    <n v="1500"/>
    <n v="0"/>
    <n v="0"/>
    <n v="0"/>
    <n v="0"/>
    <m/>
    <m/>
    <n v="0"/>
    <m/>
    <m/>
    <m/>
    <m/>
    <m/>
    <m/>
    <m/>
    <m/>
    <x v="510"/>
    <x v="85"/>
    <x v="80"/>
    <m/>
    <n v="0"/>
    <n v="0"/>
    <n v="0"/>
    <n v="0"/>
    <n v="0"/>
    <n v="0"/>
    <m/>
    <m/>
    <m/>
    <s v="No"/>
    <s v="W665522"/>
    <n v="0"/>
    <m/>
    <s v="L12161"/>
    <m/>
    <m/>
    <s v="S0363125"/>
  </r>
  <r>
    <x v="940"/>
    <n v="10000"/>
    <n v="10000"/>
    <d v="2025-04-23T00:00:00"/>
    <s v="502LAUGH"/>
    <s v=" 8:39:32 am"/>
    <s v="85B317A219R"/>
    <m/>
    <x v="0"/>
    <s v="Yes"/>
    <x v="27"/>
    <x v="20"/>
    <s v="PS27"/>
    <s v="TAN TECK HEE"/>
    <n v="500"/>
    <m/>
    <m/>
    <d v="2025-04-22T00:00:00"/>
    <m/>
    <n v="1"/>
    <n v="500"/>
    <s v="PE"/>
    <s v="XTR-140.1880.13-0001"/>
    <n v="0"/>
    <n v="500"/>
    <n v="0"/>
    <n v="0"/>
    <n v="0"/>
    <n v="0"/>
    <m/>
    <m/>
    <n v="0"/>
    <m/>
    <m/>
    <m/>
    <m/>
    <m/>
    <m/>
    <m/>
    <m/>
    <x v="656"/>
    <x v="85"/>
    <x v="80"/>
    <m/>
    <n v="0"/>
    <n v="0"/>
    <n v="0"/>
    <n v="0"/>
    <n v="0"/>
    <n v="0"/>
    <m/>
    <m/>
    <m/>
    <s v="No"/>
    <s v="W665523"/>
    <n v="0"/>
    <m/>
    <s v="L12161"/>
    <m/>
    <m/>
    <s v="S0363125"/>
  </r>
  <r>
    <x v="941"/>
    <n v="10000"/>
    <n v="10000"/>
    <d v="2025-04-23T00:00:00"/>
    <s v="502LAUGH"/>
    <s v=" 3:02:26 pm"/>
    <s v="4063565189043/BYK065-03/XHX241228030/XHX24C12A0911"/>
    <m/>
    <x v="0"/>
    <s v="Yes"/>
    <x v="42"/>
    <x v="30"/>
    <s v="PM40"/>
    <s v="NGOI CHUN YONG"/>
    <n v="14286"/>
    <m/>
    <m/>
    <d v="2025-04-22T00:00:00"/>
    <m/>
    <n v="14"/>
    <n v="200004"/>
    <s v="PE"/>
    <n v="86.915900010000001"/>
    <n v="0"/>
    <n v="222000"/>
    <n v="-21996"/>
    <n v="0"/>
    <n v="0"/>
    <n v="0"/>
    <m/>
    <m/>
    <n v="0"/>
    <m/>
    <m/>
    <m/>
    <m/>
    <m/>
    <m/>
    <m/>
    <m/>
    <x v="495"/>
    <x v="45"/>
    <x v="45"/>
    <m/>
    <n v="0"/>
    <n v="0"/>
    <n v="0"/>
    <n v="0"/>
    <n v="0"/>
    <n v="0"/>
    <m/>
    <m/>
    <m/>
    <s v="No"/>
    <s v="W665305"/>
    <n v="0"/>
    <m/>
    <s v="T20390-PMI"/>
    <m/>
    <m/>
    <s v="S0363129"/>
  </r>
  <r>
    <x v="889"/>
    <n v="10000"/>
    <n v="20000"/>
    <d v="2025-04-23T00:00:00"/>
    <s v="502LAUGH"/>
    <s v=" 9:24:51 am"/>
    <s v="E04L96170/4052209U5"/>
    <m/>
    <x v="1"/>
    <s v="Yes"/>
    <x v="14"/>
    <x v="13"/>
    <s v="PM87"/>
    <s v="LEE SHIEN WEI"/>
    <n v="5000"/>
    <m/>
    <m/>
    <d v="2025-04-22T00:00:00"/>
    <m/>
    <n v="1"/>
    <n v="5000"/>
    <s v="PE"/>
    <s v="TSMC00333060001"/>
    <n v="0"/>
    <n v="5000"/>
    <n v="0"/>
    <n v="0"/>
    <n v="0"/>
    <n v="0"/>
    <m/>
    <m/>
    <n v="0"/>
    <m/>
    <m/>
    <m/>
    <m/>
    <m/>
    <m/>
    <m/>
    <m/>
    <x v="631"/>
    <x v="8"/>
    <x v="8"/>
    <m/>
    <n v="0"/>
    <n v="0"/>
    <n v="0"/>
    <n v="0"/>
    <n v="0"/>
    <n v="0"/>
    <m/>
    <m/>
    <m/>
    <s v="No"/>
    <s v="W665306"/>
    <n v="0"/>
    <m/>
    <s v="T20104"/>
    <m/>
    <m/>
    <s v="S0363137"/>
  </r>
  <r>
    <x v="942"/>
    <n v="10000"/>
    <n v="10000"/>
    <d v="2025-04-23T00:00:00"/>
    <s v="502LAUGH"/>
    <s v=" 2:03:17 pm"/>
    <s v="BZB084-02"/>
    <m/>
    <x v="0"/>
    <s v="Yes"/>
    <x v="17"/>
    <x v="16"/>
    <s v="PM11"/>
    <s v="TEE MENG CHAI"/>
    <n v="15000"/>
    <m/>
    <m/>
    <d v="2025-04-22T00:00:00"/>
    <m/>
    <n v="2"/>
    <n v="30000"/>
    <s v="PE"/>
    <s v="BL-171X95MM0001"/>
    <n v="0"/>
    <n v="30000"/>
    <n v="0"/>
    <n v="0"/>
    <n v="0"/>
    <n v="0"/>
    <m/>
    <m/>
    <n v="0"/>
    <m/>
    <m/>
    <m/>
    <m/>
    <m/>
    <m/>
    <m/>
    <m/>
    <x v="657"/>
    <x v="11"/>
    <x v="11"/>
    <m/>
    <n v="0"/>
    <n v="0"/>
    <n v="0"/>
    <n v="0"/>
    <n v="0"/>
    <n v="0"/>
    <m/>
    <m/>
    <m/>
    <s v="No"/>
    <s v="W665528"/>
    <n v="0"/>
    <m/>
    <s v="B02083"/>
    <m/>
    <m/>
    <s v="S0363146"/>
  </r>
  <r>
    <x v="943"/>
    <n v="10000"/>
    <n v="10000"/>
    <d v="2025-04-23T00:00:00"/>
    <s v="502LAUGH"/>
    <s v=" 8:38:09 am"/>
    <s v="U541658029/504040526"/>
    <m/>
    <x v="0"/>
    <s v="Yes"/>
    <x v="28"/>
    <x v="23"/>
    <s v="PM26"/>
    <s v="TAN AIK KEONG"/>
    <n v="5860"/>
    <m/>
    <m/>
    <d v="2025-04-22T00:00:00"/>
    <m/>
    <n v="1"/>
    <n v="5860"/>
    <s v="PE"/>
    <s v="250-5313-000001"/>
    <n v="0"/>
    <n v="5360"/>
    <n v="500"/>
    <n v="0"/>
    <n v="0"/>
    <n v="0"/>
    <m/>
    <m/>
    <n v="0"/>
    <m/>
    <m/>
    <m/>
    <m/>
    <m/>
    <m/>
    <m/>
    <m/>
    <x v="391"/>
    <x v="29"/>
    <x v="29"/>
    <m/>
    <n v="0"/>
    <n v="0"/>
    <n v="0"/>
    <n v="0"/>
    <n v="0"/>
    <n v="0"/>
    <m/>
    <m/>
    <m/>
    <s v="No"/>
    <s v="W666030"/>
    <n v="0"/>
    <m/>
    <s v="J10025"/>
    <m/>
    <m/>
    <s v="S0363151"/>
  </r>
  <r>
    <x v="944"/>
    <n v="10000"/>
    <n v="10000"/>
    <d v="2025-04-24T00:00:00"/>
    <s v="502LAUGH"/>
    <s v=" 8:36:29 am"/>
    <s v="U541658029/504040526"/>
    <m/>
    <x v="0"/>
    <s v="Yes"/>
    <x v="28"/>
    <x v="23"/>
    <s v="PM26"/>
    <s v="TAN AIK KEONG"/>
    <n v="5860"/>
    <m/>
    <m/>
    <d v="2025-04-22T00:00:00"/>
    <m/>
    <n v="1"/>
    <n v="5860"/>
    <s v="PE"/>
    <s v="250-5313-000001"/>
    <n v="0"/>
    <n v="5360"/>
    <n v="500"/>
    <n v="0"/>
    <n v="0"/>
    <n v="0"/>
    <m/>
    <m/>
    <n v="0"/>
    <m/>
    <m/>
    <m/>
    <m/>
    <m/>
    <m/>
    <m/>
    <m/>
    <x v="391"/>
    <x v="29"/>
    <x v="29"/>
    <m/>
    <n v="0"/>
    <n v="0"/>
    <n v="0"/>
    <n v="0"/>
    <n v="0"/>
    <n v="0"/>
    <m/>
    <m/>
    <m/>
    <s v="No"/>
    <s v="W666034"/>
    <n v="0"/>
    <m/>
    <s v="J10025"/>
    <m/>
    <m/>
    <s v="S0363152"/>
  </r>
  <r>
    <x v="945"/>
    <n v="10000"/>
    <n v="10000"/>
    <d v="2025-04-22T00:00:00"/>
    <s v="502LAUGH"/>
    <d v="1899-12-30T11:17:54"/>
    <s v="SG-5651598 01"/>
    <m/>
    <x v="0"/>
    <s v="Yes"/>
    <x v="6"/>
    <x v="6"/>
    <s v="PS74"/>
    <s v="GOH CHIN TECK"/>
    <n v="258"/>
    <m/>
    <m/>
    <d v="2025-04-22T00:00:00"/>
    <m/>
    <n v="4"/>
    <n v="1032"/>
    <s v="PE"/>
    <n v="112887750001"/>
    <n v="0"/>
    <n v="1030"/>
    <n v="2"/>
    <n v="0"/>
    <n v="0"/>
    <n v="0"/>
    <m/>
    <m/>
    <n v="0"/>
    <m/>
    <m/>
    <m/>
    <m/>
    <m/>
    <m/>
    <m/>
    <m/>
    <x v="304"/>
    <x v="28"/>
    <x v="28"/>
    <m/>
    <n v="0"/>
    <n v="0"/>
    <n v="0"/>
    <n v="0"/>
    <n v="0"/>
    <n v="0"/>
    <m/>
    <m/>
    <m/>
    <s v="No"/>
    <s v="W665257"/>
    <n v="0"/>
    <m/>
    <s v="I09180"/>
    <m/>
    <m/>
    <s v="S0363154"/>
  </r>
  <r>
    <x v="946"/>
    <n v="10000"/>
    <n v="10000"/>
    <d v="2025-04-22T00:00:00"/>
    <s v="502LAUGH"/>
    <d v="1899-12-30T11:17:54"/>
    <s v="SG-5651598 01"/>
    <m/>
    <x v="0"/>
    <s v="Yes"/>
    <x v="6"/>
    <x v="6"/>
    <s v="PS74"/>
    <s v="GOH CHIN TECK"/>
    <n v="258"/>
    <m/>
    <m/>
    <d v="2025-04-22T00:00:00"/>
    <m/>
    <n v="4"/>
    <n v="1032"/>
    <s v="PE"/>
    <n v="112887750001"/>
    <n v="0"/>
    <n v="1030"/>
    <n v="2"/>
    <n v="0"/>
    <n v="0"/>
    <n v="0"/>
    <m/>
    <m/>
    <n v="0"/>
    <m/>
    <m/>
    <m/>
    <m/>
    <m/>
    <m/>
    <m/>
    <m/>
    <x v="304"/>
    <x v="28"/>
    <x v="28"/>
    <m/>
    <n v="0"/>
    <n v="0"/>
    <n v="0"/>
    <n v="0"/>
    <n v="0"/>
    <n v="0"/>
    <m/>
    <m/>
    <m/>
    <s v="No"/>
    <s v="W665258"/>
    <n v="0"/>
    <m/>
    <s v="I09180"/>
    <m/>
    <m/>
    <s v="S0363155"/>
  </r>
  <r>
    <x v="947"/>
    <n v="10000"/>
    <n v="10000"/>
    <d v="2025-04-23T00:00:00"/>
    <s v="502LAUGH"/>
    <s v=" 1:12:23 pm"/>
    <n v="860909190918"/>
    <m/>
    <x v="0"/>
    <s v="Yes"/>
    <x v="1"/>
    <x v="1"/>
    <s v="PM16"/>
    <s v="TEO KAH JUN"/>
    <n v="172"/>
    <m/>
    <m/>
    <d v="2025-04-22T00:00:00"/>
    <m/>
    <n v="76"/>
    <n v="13072"/>
    <s v="PE"/>
    <n v="200910250001"/>
    <n v="0"/>
    <n v="12000"/>
    <n v="1072"/>
    <n v="0"/>
    <n v="0"/>
    <n v="0"/>
    <m/>
    <m/>
    <n v="0"/>
    <m/>
    <m/>
    <m/>
    <m/>
    <m/>
    <m/>
    <m/>
    <m/>
    <x v="658"/>
    <x v="68"/>
    <x v="66"/>
    <m/>
    <n v="0"/>
    <n v="0"/>
    <n v="0"/>
    <n v="0"/>
    <n v="0"/>
    <n v="0"/>
    <m/>
    <m/>
    <m/>
    <s v="No"/>
    <s v="W665531"/>
    <n v="0"/>
    <m/>
    <s v="I09180-SUNNINGDALE"/>
    <m/>
    <m/>
    <s v="S0363161"/>
  </r>
  <r>
    <x v="948"/>
    <n v="10000"/>
    <n v="10000"/>
    <d v="2025-04-23T00:00:00"/>
    <s v="502LAUGH"/>
    <s v=" 8:39:32 am"/>
    <s v="85B317A219R"/>
    <m/>
    <x v="0"/>
    <s v="Yes"/>
    <x v="27"/>
    <x v="20"/>
    <s v="PS27"/>
    <s v="TAN TECK HEE"/>
    <n v="1000"/>
    <m/>
    <m/>
    <d v="2025-04-22T00:00:00"/>
    <m/>
    <n v="1"/>
    <n v="1000"/>
    <s v="PE"/>
    <s v="XTR-140.1878.13-0001"/>
    <n v="0"/>
    <n v="1000"/>
    <n v="0"/>
    <n v="0"/>
    <n v="0"/>
    <n v="0"/>
    <m/>
    <m/>
    <n v="0"/>
    <m/>
    <m/>
    <m/>
    <m/>
    <m/>
    <m/>
    <m/>
    <m/>
    <x v="659"/>
    <x v="85"/>
    <x v="80"/>
    <m/>
    <n v="0"/>
    <n v="0"/>
    <n v="0"/>
    <n v="0"/>
    <n v="0"/>
    <n v="0"/>
    <m/>
    <m/>
    <m/>
    <s v="No"/>
    <s v="W665533"/>
    <n v="0"/>
    <m/>
    <s v="L12161"/>
    <m/>
    <m/>
    <s v="S0363168"/>
  </r>
  <r>
    <x v="949"/>
    <n v="10000"/>
    <n v="10000"/>
    <d v="2025-04-23T00:00:00"/>
    <s v="502LAUGH"/>
    <s v=" 8:37:07 am"/>
    <s v="J00VU6300"/>
    <m/>
    <x v="0"/>
    <s v="Yes"/>
    <x v="9"/>
    <x v="9"/>
    <s v="PM30"/>
    <s v="OH KIAN YUAN"/>
    <n v="1000"/>
    <m/>
    <m/>
    <d v="2025-04-22T00:00:00"/>
    <m/>
    <n v="1"/>
    <n v="1000"/>
    <s v="PE"/>
    <s v="BL-170X100MM-TTC0001"/>
    <n v="0"/>
    <n v="1000"/>
    <n v="0"/>
    <n v="0"/>
    <n v="0"/>
    <n v="0"/>
    <m/>
    <m/>
    <n v="0"/>
    <m/>
    <m/>
    <m/>
    <m/>
    <m/>
    <m/>
    <m/>
    <m/>
    <x v="660"/>
    <x v="29"/>
    <x v="29"/>
    <m/>
    <n v="0"/>
    <n v="0"/>
    <n v="0"/>
    <n v="0"/>
    <n v="0"/>
    <n v="0"/>
    <m/>
    <m/>
    <m/>
    <s v="No"/>
    <s v="W665535"/>
    <n v="0"/>
    <m/>
    <s v="J10025"/>
    <m/>
    <m/>
    <s v="S0363171"/>
  </r>
  <r>
    <x v="950"/>
    <n v="10000"/>
    <n v="10000"/>
    <d v="2025-04-23T00:00:00"/>
    <s v="502LAUGH"/>
    <s v=" 8:41:21 am"/>
    <s v="3082512U9/J00UH0552"/>
    <m/>
    <x v="0"/>
    <s v="Yes"/>
    <x v="7"/>
    <x v="7"/>
    <s v="PM68"/>
    <s v="LEE KIM LIANG"/>
    <n v="2000"/>
    <m/>
    <m/>
    <d v="2025-04-22T00:00:00"/>
    <m/>
    <n v="1"/>
    <n v="2000"/>
    <s v="PE"/>
    <s v="STDM3120001"/>
    <n v="0"/>
    <n v="2000"/>
    <n v="0"/>
    <n v="0"/>
    <n v="0"/>
    <n v="0"/>
    <m/>
    <m/>
    <n v="0"/>
    <m/>
    <m/>
    <m/>
    <m/>
    <m/>
    <m/>
    <m/>
    <m/>
    <x v="661"/>
    <x v="77"/>
    <x v="73"/>
    <m/>
    <n v="0"/>
    <n v="0"/>
    <n v="0"/>
    <n v="0"/>
    <n v="0"/>
    <n v="0"/>
    <m/>
    <m/>
    <m/>
    <s v="No"/>
    <s v="W665308"/>
    <n v="0"/>
    <m/>
    <s v="G07105"/>
    <m/>
    <m/>
    <s v="S0363172"/>
  </r>
  <r>
    <x v="951"/>
    <n v="10000"/>
    <n v="10000"/>
    <d v="2025-04-23T00:00:00"/>
    <s v="502LAUGH"/>
    <s v=" 8:33:25 am"/>
    <s v="3082512U9/J00UH0552"/>
    <m/>
    <x v="0"/>
    <s v="Yes"/>
    <x v="7"/>
    <x v="7"/>
    <s v="PM68"/>
    <s v="LEE KIM LIANG"/>
    <n v="5000"/>
    <m/>
    <m/>
    <d v="2025-04-22T00:00:00"/>
    <m/>
    <n v="1"/>
    <n v="5000"/>
    <s v="PE"/>
    <s v="STDM3130001"/>
    <n v="0"/>
    <n v="5000"/>
    <n v="0"/>
    <n v="0"/>
    <n v="0"/>
    <n v="0"/>
    <m/>
    <m/>
    <n v="0"/>
    <m/>
    <m/>
    <m/>
    <m/>
    <m/>
    <m/>
    <m/>
    <m/>
    <x v="662"/>
    <x v="77"/>
    <x v="73"/>
    <m/>
    <n v="0"/>
    <n v="0"/>
    <n v="0"/>
    <n v="0"/>
    <n v="0"/>
    <n v="0"/>
    <m/>
    <m/>
    <m/>
    <s v="No"/>
    <s v="W665309"/>
    <n v="0"/>
    <m/>
    <s v="G07105"/>
    <m/>
    <m/>
    <s v="S0363172"/>
  </r>
  <r>
    <x v="952"/>
    <n v="10000"/>
    <n v="10000"/>
    <d v="2025-04-22T00:00:00"/>
    <s v="502LAUGH"/>
    <s v=" 3:44:10 pm"/>
    <s v="S24Y100131/E1011916"/>
    <m/>
    <x v="0"/>
    <s v="Yes"/>
    <x v="48"/>
    <x v="26"/>
    <s v="PM48"/>
    <s v="CHAN TZYY XUAN"/>
    <n v="200"/>
    <m/>
    <m/>
    <d v="2025-04-22T00:00:00"/>
    <m/>
    <n v="1"/>
    <n v="200"/>
    <s v="PE"/>
    <s v="716626800 REVC0001"/>
    <n v="0"/>
    <n v="200"/>
    <n v="0"/>
    <n v="0"/>
    <n v="0"/>
    <n v="0"/>
    <m/>
    <m/>
    <n v="0"/>
    <m/>
    <m/>
    <m/>
    <m/>
    <m/>
    <m/>
    <m/>
    <m/>
    <x v="663"/>
    <x v="24"/>
    <x v="24"/>
    <m/>
    <n v="0"/>
    <n v="0"/>
    <n v="0"/>
    <n v="0"/>
    <n v="0"/>
    <n v="0"/>
    <m/>
    <m/>
    <m/>
    <s v="No"/>
    <s v="W665311"/>
    <n v="0"/>
    <m/>
    <s v="S19081"/>
    <m/>
    <m/>
    <s v="ZSA101808"/>
  </r>
  <r>
    <x v="953"/>
    <n v="10000"/>
    <n v="10000"/>
    <d v="2025-04-22T00:00:00"/>
    <s v="502LAUGH"/>
    <s v=" 3:44:10 pm"/>
    <s v="S248100241/E1011916"/>
    <m/>
    <x v="0"/>
    <s v="Yes"/>
    <x v="33"/>
    <x v="26"/>
    <s v="PMJ0"/>
    <s v="KOR CHEW OR"/>
    <n v="200"/>
    <m/>
    <m/>
    <d v="2025-04-22T00:00:00"/>
    <m/>
    <n v="1"/>
    <n v="200"/>
    <s v="PE"/>
    <s v="725428400-NEWPRO0001"/>
    <n v="0"/>
    <n v="200"/>
    <n v="0"/>
    <n v="0"/>
    <n v="0"/>
    <n v="0"/>
    <m/>
    <m/>
    <n v="0"/>
    <m/>
    <m/>
    <m/>
    <m/>
    <m/>
    <m/>
    <m/>
    <m/>
    <x v="664"/>
    <x v="24"/>
    <x v="24"/>
    <m/>
    <n v="0"/>
    <n v="0"/>
    <n v="0"/>
    <n v="0"/>
    <n v="0"/>
    <n v="0"/>
    <m/>
    <m/>
    <m/>
    <s v="No"/>
    <s v="W665312"/>
    <n v="0"/>
    <m/>
    <s v="S19081"/>
    <m/>
    <m/>
    <s v="ZSA101809"/>
  </r>
  <r>
    <x v="954"/>
    <n v="10000"/>
    <n v="10000"/>
    <d v="2025-04-22T00:00:00"/>
    <s v="502LAUGH"/>
    <s v=" 3:44:10 pm"/>
    <s v="S248100241/E1011916"/>
    <m/>
    <x v="0"/>
    <s v="Yes"/>
    <x v="33"/>
    <x v="26"/>
    <s v="PMJ0"/>
    <s v="KOR CHEW OR"/>
    <n v="20"/>
    <m/>
    <m/>
    <d v="2025-04-22T00:00:00"/>
    <m/>
    <n v="1"/>
    <n v="20"/>
    <s v="PE"/>
    <s v="725428400-NEWPRO0001"/>
    <n v="0"/>
    <n v="20"/>
    <n v="0"/>
    <n v="0"/>
    <n v="0"/>
    <n v="0"/>
    <m/>
    <m/>
    <n v="0"/>
    <m/>
    <m/>
    <m/>
    <m/>
    <m/>
    <m/>
    <m/>
    <m/>
    <x v="664"/>
    <x v="24"/>
    <x v="24"/>
    <m/>
    <n v="0"/>
    <n v="0"/>
    <n v="0"/>
    <n v="0"/>
    <n v="0"/>
    <n v="0"/>
    <m/>
    <m/>
    <m/>
    <s v="No"/>
    <s v="W665314"/>
    <n v="0"/>
    <m/>
    <s v="S19081"/>
    <m/>
    <m/>
    <s v="ZSA101810"/>
  </r>
  <r>
    <x v="955"/>
    <n v="10000"/>
    <n v="10000"/>
    <d v="2025-04-22T00:00:00"/>
    <s v="502LAUGH"/>
    <s v=" 3:44:10 pm"/>
    <s v="S24Y100131/E1011916"/>
    <m/>
    <x v="0"/>
    <s v="Yes"/>
    <x v="48"/>
    <x v="26"/>
    <s v="PM48"/>
    <s v="CHAN TZYY XUAN"/>
    <n v="50"/>
    <m/>
    <m/>
    <d v="2025-04-22T00:00:00"/>
    <m/>
    <n v="1"/>
    <n v="50"/>
    <s v="PE"/>
    <s v="716626800 REVC0001"/>
    <n v="0"/>
    <n v="50"/>
    <n v="0"/>
    <n v="0"/>
    <n v="0"/>
    <n v="0"/>
    <m/>
    <m/>
    <n v="0"/>
    <m/>
    <m/>
    <m/>
    <m/>
    <m/>
    <m/>
    <m/>
    <m/>
    <x v="663"/>
    <x v="24"/>
    <x v="24"/>
    <m/>
    <n v="0"/>
    <n v="0"/>
    <n v="0"/>
    <n v="0"/>
    <n v="0"/>
    <n v="0"/>
    <m/>
    <m/>
    <m/>
    <s v="No"/>
    <s v="W665260"/>
    <n v="0"/>
    <m/>
    <s v="S19081"/>
    <m/>
    <m/>
    <s v="ZSA101811"/>
  </r>
  <r>
    <x v="956"/>
    <n v="10000"/>
    <n v="10000"/>
    <d v="2025-04-28T00:00:00"/>
    <s v="502LAUGH"/>
    <s v=" 8:48:40 am"/>
    <s v="4820U8015"/>
    <m/>
    <x v="0"/>
    <s v="Yes"/>
    <x v="0"/>
    <x v="0"/>
    <s v="PP24"/>
    <s v="HO HON SENG"/>
    <n v="900"/>
    <m/>
    <m/>
    <d v="2025-04-22T00:00:00"/>
    <m/>
    <n v="6"/>
    <n v="5400"/>
    <s v="PE"/>
    <s v="241079-120001"/>
    <n v="0"/>
    <n v="5000"/>
    <n v="400"/>
    <n v="0"/>
    <n v="0"/>
    <n v="0"/>
    <m/>
    <m/>
    <n v="0"/>
    <m/>
    <m/>
    <m/>
    <m/>
    <m/>
    <m/>
    <m/>
    <m/>
    <x v="665"/>
    <x v="102"/>
    <x v="97"/>
    <m/>
    <n v="0"/>
    <n v="0"/>
    <n v="0"/>
    <n v="0"/>
    <n v="0"/>
    <n v="0"/>
    <m/>
    <m/>
    <m/>
    <s v="No"/>
    <s v="W665540"/>
    <n v="0"/>
    <m/>
    <s v="T20115"/>
    <m/>
    <m/>
    <s v="S0363323"/>
  </r>
  <r>
    <x v="957"/>
    <n v="10000"/>
    <n v="10000"/>
    <d v="2025-04-28T00:00:00"/>
    <s v="502LAUGH"/>
    <s v=" 8:48:40 am"/>
    <s v="4820U8015"/>
    <m/>
    <x v="0"/>
    <s v="Yes"/>
    <x v="0"/>
    <x v="0"/>
    <s v="PP24"/>
    <s v="HO HON SENG"/>
    <n v="910"/>
    <m/>
    <m/>
    <d v="2025-04-22T00:00:00"/>
    <m/>
    <n v="6"/>
    <n v="5460"/>
    <s v="PE"/>
    <s v="241080-120001"/>
    <n v="0"/>
    <n v="5000"/>
    <n v="460"/>
    <n v="0"/>
    <n v="0"/>
    <n v="0"/>
    <m/>
    <m/>
    <n v="0"/>
    <m/>
    <m/>
    <m/>
    <m/>
    <m/>
    <m/>
    <m/>
    <m/>
    <x v="666"/>
    <x v="102"/>
    <x v="97"/>
    <m/>
    <n v="0"/>
    <n v="0"/>
    <n v="0"/>
    <n v="0"/>
    <n v="0"/>
    <n v="0"/>
    <m/>
    <m/>
    <m/>
    <s v="No"/>
    <s v="W665541"/>
    <n v="0"/>
    <m/>
    <s v="T20115"/>
    <m/>
    <m/>
    <s v="S0363323"/>
  </r>
  <r>
    <x v="958"/>
    <n v="10000"/>
    <n v="10000"/>
    <d v="2025-04-28T00:00:00"/>
    <s v="502LAUGH"/>
    <s v=" 8:48:40 am"/>
    <s v="4820U8015"/>
    <m/>
    <x v="0"/>
    <s v="Yes"/>
    <x v="0"/>
    <x v="0"/>
    <s v="PP24"/>
    <s v="HO HON SENG"/>
    <n v="900"/>
    <m/>
    <m/>
    <d v="2025-04-22T00:00:00"/>
    <m/>
    <n v="6"/>
    <n v="5400"/>
    <s v="PE"/>
    <s v="241081-120001"/>
    <n v="0"/>
    <n v="5000"/>
    <n v="400"/>
    <n v="0"/>
    <n v="0"/>
    <n v="0"/>
    <m/>
    <m/>
    <n v="0"/>
    <m/>
    <m/>
    <m/>
    <m/>
    <m/>
    <m/>
    <m/>
    <m/>
    <x v="667"/>
    <x v="102"/>
    <x v="97"/>
    <m/>
    <n v="0"/>
    <n v="0"/>
    <n v="0"/>
    <n v="0"/>
    <n v="0"/>
    <n v="0"/>
    <m/>
    <m/>
    <m/>
    <s v="No"/>
    <s v="W665542"/>
    <n v="0"/>
    <m/>
    <s v="T20115"/>
    <m/>
    <m/>
    <s v="S0363323"/>
  </r>
  <r>
    <x v="959"/>
    <n v="10000"/>
    <n v="10000"/>
    <d v="2025-04-28T00:00:00"/>
    <s v="502LAUGH"/>
    <s v=" 8:48:40 am"/>
    <s v="4820U8015"/>
    <m/>
    <x v="0"/>
    <s v="Yes"/>
    <x v="0"/>
    <x v="0"/>
    <s v="PP24"/>
    <s v="HO HON SENG"/>
    <n v="900"/>
    <m/>
    <m/>
    <d v="2025-04-22T00:00:00"/>
    <m/>
    <n v="6"/>
    <n v="5400"/>
    <s v="PE"/>
    <s v="241082-120001"/>
    <n v="0"/>
    <n v="5000"/>
    <n v="400"/>
    <n v="0"/>
    <n v="0"/>
    <n v="0"/>
    <m/>
    <m/>
    <n v="0"/>
    <m/>
    <m/>
    <m/>
    <m/>
    <m/>
    <m/>
    <m/>
    <m/>
    <x v="668"/>
    <x v="102"/>
    <x v="97"/>
    <m/>
    <n v="0"/>
    <n v="0"/>
    <n v="0"/>
    <n v="0"/>
    <n v="0"/>
    <n v="0"/>
    <m/>
    <m/>
    <m/>
    <s v="No"/>
    <s v="W665543"/>
    <n v="0"/>
    <m/>
    <s v="T20115"/>
    <m/>
    <m/>
    <s v="S0363323"/>
  </r>
  <r>
    <x v="960"/>
    <n v="10000"/>
    <n v="10000"/>
    <d v="2025-04-28T00:00:00"/>
    <s v="502LAUGH"/>
    <s v=" 8:48:40 am"/>
    <s v="4820U8015"/>
    <m/>
    <x v="0"/>
    <s v="Yes"/>
    <x v="0"/>
    <x v="0"/>
    <s v="PP24"/>
    <s v="HO HON SENG"/>
    <n v="900"/>
    <m/>
    <m/>
    <d v="2025-04-22T00:00:00"/>
    <m/>
    <n v="6"/>
    <n v="5400"/>
    <s v="PE"/>
    <s v="241083-120001"/>
    <n v="0"/>
    <n v="5000"/>
    <n v="400"/>
    <n v="0"/>
    <n v="0"/>
    <n v="0"/>
    <m/>
    <m/>
    <n v="0"/>
    <m/>
    <m/>
    <m/>
    <m/>
    <m/>
    <m/>
    <m/>
    <m/>
    <x v="669"/>
    <x v="102"/>
    <x v="97"/>
    <m/>
    <n v="0"/>
    <n v="0"/>
    <n v="0"/>
    <n v="0"/>
    <n v="0"/>
    <n v="0"/>
    <m/>
    <m/>
    <m/>
    <s v="No"/>
    <s v="W665544"/>
    <n v="0"/>
    <m/>
    <s v="T20115"/>
    <m/>
    <m/>
    <s v="S0363323"/>
  </r>
  <r>
    <x v="961"/>
    <n v="10000"/>
    <n v="10000"/>
    <d v="2025-04-28T00:00:00"/>
    <s v="502LAUGH"/>
    <s v=" 8:51:15 am"/>
    <s v="4820U8015"/>
    <m/>
    <x v="0"/>
    <s v="Yes"/>
    <x v="0"/>
    <x v="0"/>
    <s v="PP24"/>
    <s v="HO HON SENG"/>
    <n v="900"/>
    <m/>
    <m/>
    <d v="2025-04-22T00:00:00"/>
    <m/>
    <n v="6"/>
    <n v="5400"/>
    <s v="PE"/>
    <s v="241084-120001"/>
    <n v="0"/>
    <n v="5000"/>
    <n v="400"/>
    <n v="0"/>
    <n v="0"/>
    <n v="0"/>
    <m/>
    <m/>
    <n v="0"/>
    <m/>
    <m/>
    <m/>
    <m/>
    <m/>
    <m/>
    <m/>
    <m/>
    <x v="670"/>
    <x v="102"/>
    <x v="97"/>
    <m/>
    <n v="0"/>
    <n v="0"/>
    <n v="0"/>
    <n v="0"/>
    <n v="0"/>
    <n v="0"/>
    <m/>
    <m/>
    <m/>
    <s v="No"/>
    <s v="W665545"/>
    <n v="0"/>
    <m/>
    <s v="T20115"/>
    <m/>
    <m/>
    <s v="S0363323"/>
  </r>
  <r>
    <x v="962"/>
    <n v="10000"/>
    <n v="10000"/>
    <d v="2025-04-28T00:00:00"/>
    <s v="502LAUGH"/>
    <s v=" 8:51:15 am"/>
    <s v="4820U8015"/>
    <m/>
    <x v="0"/>
    <s v="Yes"/>
    <x v="0"/>
    <x v="0"/>
    <s v="PP24"/>
    <s v="HO HON SENG"/>
    <n v="900"/>
    <m/>
    <m/>
    <d v="2025-04-22T00:00:00"/>
    <m/>
    <n v="6"/>
    <n v="5400"/>
    <s v="PE"/>
    <s v="241085-120001"/>
    <n v="0"/>
    <n v="5000"/>
    <n v="400"/>
    <n v="0"/>
    <n v="0"/>
    <n v="0"/>
    <m/>
    <m/>
    <n v="0"/>
    <m/>
    <m/>
    <m/>
    <m/>
    <m/>
    <m/>
    <m/>
    <m/>
    <x v="671"/>
    <x v="102"/>
    <x v="97"/>
    <m/>
    <n v="0"/>
    <n v="0"/>
    <n v="0"/>
    <n v="0"/>
    <n v="0"/>
    <n v="0"/>
    <m/>
    <m/>
    <m/>
    <s v="No"/>
    <s v="W665546"/>
    <n v="0"/>
    <m/>
    <s v="T20115"/>
    <m/>
    <m/>
    <s v="S0363323"/>
  </r>
  <r>
    <x v="963"/>
    <n v="10000"/>
    <n v="20000"/>
    <d v="2025-04-29T00:00:00"/>
    <s v="502LAUGH"/>
    <d v="1899-12-30T11:07:51"/>
    <s v="10620258002/10620258004"/>
    <m/>
    <x v="0"/>
    <s v="Yes"/>
    <x v="1"/>
    <x v="1"/>
    <s v="PM16"/>
    <s v="TEO KAH JUN"/>
    <n v="1101"/>
    <m/>
    <m/>
    <d v="2025-04-22T00:00:00"/>
    <m/>
    <n v="308"/>
    <n v="339108"/>
    <s v="PE"/>
    <s v="3YM38-80003-FT0001"/>
    <n v="0"/>
    <n v="300000"/>
    <n v="39108"/>
    <n v="0"/>
    <n v="0"/>
    <n v="0"/>
    <m/>
    <m/>
    <n v="0"/>
    <m/>
    <m/>
    <m/>
    <m/>
    <m/>
    <m/>
    <m/>
    <m/>
    <x v="672"/>
    <x v="20"/>
    <x v="20"/>
    <m/>
    <n v="0"/>
    <n v="0"/>
    <n v="0"/>
    <n v="0"/>
    <n v="0"/>
    <n v="0"/>
    <m/>
    <m/>
    <m/>
    <s v="No"/>
    <s v="W666050"/>
    <n v="0"/>
    <m/>
    <s v="H08031-JIM-M"/>
    <m/>
    <m/>
    <s v="S0363339"/>
  </r>
  <r>
    <x v="964"/>
    <n v="10000"/>
    <n v="10000"/>
    <d v="2025-04-23T00:00:00"/>
    <s v="502LAUGH"/>
    <d v="1899-12-30T11:22:42"/>
    <n v="860909190918"/>
    <m/>
    <x v="0"/>
    <s v="Yes"/>
    <x v="1"/>
    <x v="1"/>
    <s v="PM16"/>
    <s v="TEO KAH JUN"/>
    <n v="139"/>
    <m/>
    <m/>
    <d v="2025-04-22T00:00:00"/>
    <m/>
    <n v="36"/>
    <n v="5000"/>
    <s v="PE"/>
    <n v="200742620001"/>
    <n v="0"/>
    <n v="2000"/>
    <n v="3000"/>
    <n v="0"/>
    <n v="0"/>
    <n v="0"/>
    <m/>
    <m/>
    <n v="0"/>
    <m/>
    <m/>
    <m/>
    <m/>
    <m/>
    <m/>
    <m/>
    <m/>
    <x v="673"/>
    <x v="28"/>
    <x v="28"/>
    <m/>
    <n v="0"/>
    <n v="0"/>
    <n v="0"/>
    <n v="0"/>
    <n v="0"/>
    <n v="0"/>
    <m/>
    <m/>
    <m/>
    <s v="No"/>
    <s v="W665556"/>
    <n v="0"/>
    <m/>
    <s v="I09180"/>
    <m/>
    <m/>
    <s v="S0363356"/>
  </r>
  <r>
    <x v="964"/>
    <n v="20000"/>
    <n v="10000"/>
    <d v="2025-04-23T00:00:00"/>
    <s v="502LAUGH"/>
    <d v="1899-12-30T11:22:42"/>
    <n v="860909190918"/>
    <m/>
    <x v="0"/>
    <s v="Yes"/>
    <x v="1"/>
    <x v="1"/>
    <s v="PM16"/>
    <s v="TEO KAH JUN"/>
    <n v="111"/>
    <m/>
    <m/>
    <d v="2025-04-22T00:00:00"/>
    <m/>
    <n v="36"/>
    <n v="4000"/>
    <s v="PE"/>
    <n v="200742620001"/>
    <n v="0"/>
    <n v="4000"/>
    <n v="0"/>
    <n v="0"/>
    <n v="0"/>
    <n v="0"/>
    <m/>
    <m/>
    <n v="0"/>
    <m/>
    <m/>
    <m/>
    <m/>
    <m/>
    <m/>
    <m/>
    <m/>
    <x v="673"/>
    <x v="28"/>
    <x v="28"/>
    <m/>
    <n v="0"/>
    <n v="0"/>
    <n v="0"/>
    <n v="0"/>
    <n v="0"/>
    <n v="0"/>
    <m/>
    <m/>
    <m/>
    <s v="No"/>
    <s v="W665556"/>
    <n v="0"/>
    <m/>
    <s v="I09180"/>
    <m/>
    <m/>
    <s v="S0363356"/>
  </r>
  <r>
    <x v="965"/>
    <n v="10000"/>
    <n v="10000"/>
    <d v="2025-04-23T00:00:00"/>
    <s v="502LAUGH"/>
    <s v=" 2:06:44 pm"/>
    <n v="860909190918"/>
    <m/>
    <x v="0"/>
    <s v="Yes"/>
    <x v="1"/>
    <x v="1"/>
    <s v="PM16"/>
    <s v="TEO KAH JUN"/>
    <n v="83"/>
    <m/>
    <m/>
    <d v="2025-04-22T00:00:00"/>
    <m/>
    <n v="108"/>
    <n v="9012"/>
    <s v="PE"/>
    <n v="200717140001"/>
    <n v="0"/>
    <n v="8000"/>
    <n v="1012"/>
    <n v="0"/>
    <n v="0"/>
    <n v="0"/>
    <m/>
    <m/>
    <n v="0"/>
    <m/>
    <m/>
    <m/>
    <m/>
    <m/>
    <m/>
    <m/>
    <m/>
    <x v="674"/>
    <x v="28"/>
    <x v="28"/>
    <m/>
    <n v="0"/>
    <n v="0"/>
    <n v="0"/>
    <n v="0"/>
    <n v="0"/>
    <n v="0"/>
    <m/>
    <m/>
    <m/>
    <s v="No"/>
    <s v="W666061"/>
    <n v="0"/>
    <m/>
    <s v="I09180"/>
    <m/>
    <m/>
    <s v="S0363373"/>
  </r>
  <r>
    <x v="965"/>
    <n v="20000"/>
    <n v="10000"/>
    <d v="2025-04-23T00:00:00"/>
    <s v="502LAUGH"/>
    <s v=" 2:06:44 pm"/>
    <n v="860909190918"/>
    <m/>
    <x v="0"/>
    <s v="Yes"/>
    <x v="1"/>
    <x v="1"/>
    <s v="PM16"/>
    <s v="TEO KAH JUN"/>
    <n v="37"/>
    <m/>
    <m/>
    <d v="2025-04-22T00:00:00"/>
    <m/>
    <n v="108"/>
    <n v="4000"/>
    <s v="PE"/>
    <n v="200717140001"/>
    <n v="0"/>
    <n v="4000"/>
    <n v="0"/>
    <n v="0"/>
    <n v="0"/>
    <n v="0"/>
    <m/>
    <m/>
    <n v="0"/>
    <m/>
    <m/>
    <m/>
    <m/>
    <m/>
    <m/>
    <m/>
    <m/>
    <x v="674"/>
    <x v="28"/>
    <x v="28"/>
    <m/>
    <n v="0"/>
    <n v="0"/>
    <n v="0"/>
    <n v="0"/>
    <n v="0"/>
    <n v="0"/>
    <m/>
    <m/>
    <m/>
    <s v="No"/>
    <s v="W666061"/>
    <n v="0"/>
    <m/>
    <s v="I09180"/>
    <m/>
    <m/>
    <s v="S0363373"/>
  </r>
  <r>
    <x v="965"/>
    <n v="30000"/>
    <n v="10000"/>
    <d v="2025-04-23T00:00:00"/>
    <s v="502LAUGH"/>
    <s v=" 2:06:44 pm"/>
    <n v="860909190918"/>
    <m/>
    <x v="0"/>
    <s v="Yes"/>
    <x v="1"/>
    <x v="1"/>
    <s v="PM16"/>
    <s v="TEO KAH JUN"/>
    <n v="19"/>
    <m/>
    <m/>
    <d v="2025-04-22T00:00:00"/>
    <m/>
    <n v="108"/>
    <n v="2000"/>
    <s v="PE"/>
    <n v="200717140001"/>
    <n v="0"/>
    <n v="2000"/>
    <n v="0"/>
    <n v="0"/>
    <n v="0"/>
    <n v="0"/>
    <m/>
    <m/>
    <n v="0"/>
    <m/>
    <m/>
    <m/>
    <m/>
    <m/>
    <m/>
    <m/>
    <m/>
    <x v="674"/>
    <x v="28"/>
    <x v="28"/>
    <m/>
    <n v="0"/>
    <n v="0"/>
    <n v="0"/>
    <n v="0"/>
    <n v="0"/>
    <n v="0"/>
    <m/>
    <m/>
    <m/>
    <s v="No"/>
    <s v="W666061"/>
    <n v="0"/>
    <m/>
    <s v="I09180"/>
    <m/>
    <m/>
    <s v="S0363373"/>
  </r>
  <r>
    <x v="966"/>
    <n v="10000"/>
    <n v="10000"/>
    <d v="2025-04-23T00:00:00"/>
    <s v="502LAUGH"/>
    <d v="1899-12-30T11:21:41"/>
    <n v="860909190918"/>
    <m/>
    <x v="0"/>
    <s v="Yes"/>
    <x v="1"/>
    <x v="1"/>
    <s v="PM16"/>
    <s v="TEO KAH JUN"/>
    <n v="195"/>
    <m/>
    <m/>
    <d v="2025-04-22T00:00:00"/>
    <m/>
    <n v="36"/>
    <n v="7020"/>
    <s v="PE"/>
    <n v="200742640001"/>
    <n v="0"/>
    <n v="6000"/>
    <n v="1020"/>
    <n v="0"/>
    <n v="0"/>
    <n v="0"/>
    <m/>
    <m/>
    <n v="0"/>
    <m/>
    <m/>
    <m/>
    <m/>
    <m/>
    <m/>
    <m/>
    <m/>
    <x v="675"/>
    <x v="28"/>
    <x v="28"/>
    <m/>
    <n v="0"/>
    <n v="0"/>
    <n v="0"/>
    <n v="0"/>
    <n v="0"/>
    <n v="0"/>
    <m/>
    <m/>
    <m/>
    <s v="No"/>
    <s v="W665560"/>
    <n v="0"/>
    <m/>
    <s v="I09180"/>
    <m/>
    <m/>
    <s v="S0363374"/>
  </r>
  <r>
    <x v="967"/>
    <n v="10000"/>
    <n v="10000"/>
    <d v="2025-04-23T00:00:00"/>
    <s v="502LAUGH"/>
    <s v=" 2:07:37 pm"/>
    <n v="860909190918"/>
    <m/>
    <x v="0"/>
    <s v="Yes"/>
    <x v="1"/>
    <x v="1"/>
    <s v="PM16"/>
    <s v="TEO KAH JUN"/>
    <n v="750"/>
    <m/>
    <m/>
    <d v="2025-04-22T00:00:00"/>
    <m/>
    <n v="108"/>
    <n v="81000"/>
    <s v="PE"/>
    <n v="200645610001"/>
    <n v="0"/>
    <n v="5000"/>
    <n v="76000"/>
    <n v="0"/>
    <n v="0"/>
    <n v="0"/>
    <m/>
    <m/>
    <n v="0"/>
    <m/>
    <m/>
    <m/>
    <m/>
    <m/>
    <m/>
    <m/>
    <m/>
    <x v="676"/>
    <x v="28"/>
    <x v="28"/>
    <m/>
    <n v="0"/>
    <n v="0"/>
    <n v="0"/>
    <n v="0"/>
    <n v="0"/>
    <n v="0"/>
    <m/>
    <m/>
    <m/>
    <s v="No"/>
    <s v="W666062"/>
    <n v="0"/>
    <m/>
    <s v="I09180"/>
    <m/>
    <m/>
    <s v="S0363375"/>
  </r>
  <r>
    <x v="968"/>
    <n v="10000"/>
    <n v="20000"/>
    <d v="2025-04-24T00:00:00"/>
    <s v="502LAUGH"/>
    <s v=" 1:26:36 pm"/>
    <n v="860909190918"/>
    <m/>
    <x v="0"/>
    <s v="Yes"/>
    <x v="1"/>
    <x v="1"/>
    <s v="PM16"/>
    <s v="TEO KAH JUN"/>
    <n v="143"/>
    <m/>
    <m/>
    <d v="2025-04-22T00:00:00"/>
    <m/>
    <n v="28"/>
    <n v="4004"/>
    <s v="PE"/>
    <n v="200645590001"/>
    <n v="0"/>
    <n v="2500"/>
    <n v="1504"/>
    <n v="0"/>
    <n v="0"/>
    <n v="0"/>
    <m/>
    <m/>
    <n v="0"/>
    <m/>
    <m/>
    <m/>
    <m/>
    <m/>
    <m/>
    <m/>
    <m/>
    <x v="677"/>
    <x v="28"/>
    <x v="28"/>
    <m/>
    <n v="0"/>
    <n v="0"/>
    <n v="0"/>
    <n v="0"/>
    <n v="0"/>
    <n v="0"/>
    <m/>
    <m/>
    <m/>
    <s v="No"/>
    <s v="W665561"/>
    <n v="0"/>
    <m/>
    <s v="I09180"/>
    <m/>
    <m/>
    <s v="S0363376"/>
  </r>
  <r>
    <x v="969"/>
    <n v="10000"/>
    <n v="10000"/>
    <d v="2025-04-23T00:00:00"/>
    <s v="502LAUGH"/>
    <d v="1899-12-30T11:27:03"/>
    <s v="E190912129"/>
    <m/>
    <x v="0"/>
    <s v="Yes"/>
    <x v="12"/>
    <x v="12"/>
    <s v="PM80"/>
    <s v="YAP ZHI PING"/>
    <n v="1000"/>
    <m/>
    <m/>
    <d v="2025-04-22T00:00:00"/>
    <m/>
    <n v="40"/>
    <n v="40000"/>
    <s v="PE"/>
    <s v="709898817 REVB0001"/>
    <n v="0"/>
    <n v="40000"/>
    <n v="0"/>
    <n v="0"/>
    <n v="0"/>
    <n v="0"/>
    <m/>
    <m/>
    <n v="0"/>
    <m/>
    <m/>
    <m/>
    <m/>
    <m/>
    <m/>
    <m/>
    <m/>
    <x v="218"/>
    <x v="23"/>
    <x v="23"/>
    <m/>
    <n v="0"/>
    <n v="0"/>
    <n v="0"/>
    <n v="0"/>
    <n v="0"/>
    <n v="0"/>
    <m/>
    <m/>
    <m/>
    <s v="No"/>
    <s v="W665316"/>
    <n v="0"/>
    <m/>
    <s v="S19314"/>
    <m/>
    <m/>
    <s v="H0065022"/>
  </r>
  <r>
    <x v="970"/>
    <n v="10000"/>
    <n v="10000"/>
    <d v="2025-04-23T00:00:00"/>
    <s v="502LAUGH"/>
    <d v="1899-12-30T11:27:03"/>
    <s v="E190912129"/>
    <m/>
    <x v="0"/>
    <s v="Yes"/>
    <x v="12"/>
    <x v="12"/>
    <s v="PM80"/>
    <s v="YAP ZHI PING"/>
    <n v="2000"/>
    <m/>
    <m/>
    <d v="2025-04-22T00:00:00"/>
    <m/>
    <n v="40"/>
    <n v="80000"/>
    <s v="PE"/>
    <s v="709898817 REVB0001"/>
    <n v="0"/>
    <n v="80000"/>
    <n v="0"/>
    <n v="0"/>
    <n v="0"/>
    <n v="0"/>
    <m/>
    <m/>
    <n v="0"/>
    <m/>
    <m/>
    <m/>
    <m/>
    <m/>
    <m/>
    <m/>
    <m/>
    <x v="218"/>
    <x v="23"/>
    <x v="23"/>
    <m/>
    <n v="0"/>
    <n v="0"/>
    <n v="0"/>
    <n v="0"/>
    <n v="0"/>
    <n v="0"/>
    <m/>
    <m/>
    <m/>
    <s v="No"/>
    <s v="W665317"/>
    <n v="0"/>
    <m/>
    <s v="S19314"/>
    <m/>
    <m/>
    <s v="H0065023"/>
  </r>
  <r>
    <x v="971"/>
    <n v="10000"/>
    <n v="10000"/>
    <d v="2025-04-23T00:00:00"/>
    <s v="502LAUGH"/>
    <d v="1899-12-30T11:27:03"/>
    <s v="E190912129"/>
    <m/>
    <x v="0"/>
    <s v="Yes"/>
    <x v="12"/>
    <x v="12"/>
    <s v="PM80"/>
    <s v="YAP ZHI PING"/>
    <n v="3334"/>
    <m/>
    <m/>
    <d v="2025-04-22T00:00:00"/>
    <m/>
    <n v="60"/>
    <n v="200040"/>
    <s v="PE"/>
    <s v="739709802 REVA0001"/>
    <n v="0"/>
    <n v="200000"/>
    <n v="40"/>
    <n v="0"/>
    <n v="0"/>
    <n v="0"/>
    <m/>
    <m/>
    <n v="0"/>
    <m/>
    <m/>
    <m/>
    <m/>
    <m/>
    <m/>
    <m/>
    <m/>
    <x v="65"/>
    <x v="23"/>
    <x v="23"/>
    <m/>
    <n v="0"/>
    <n v="0"/>
    <n v="0"/>
    <n v="0"/>
    <n v="0"/>
    <n v="0"/>
    <m/>
    <m/>
    <m/>
    <s v="No"/>
    <s v="W665574"/>
    <n v="0"/>
    <m/>
    <s v="S19314"/>
    <m/>
    <m/>
    <s v="H0065033"/>
  </r>
  <r>
    <x v="972"/>
    <n v="10000"/>
    <n v="10000"/>
    <d v="2025-04-25T00:00:00"/>
    <s v="502LAUGH"/>
    <s v=" 5:10:13 pm"/>
    <s v="M4B4A05EGJCJ112-S24Y100131"/>
    <m/>
    <x v="0"/>
    <s v="Yes"/>
    <x v="48"/>
    <x v="26"/>
    <s v="PM48"/>
    <s v="CHAN TZYY XUAN"/>
    <n v="150000"/>
    <m/>
    <m/>
    <d v="2025-04-22T00:00:00"/>
    <m/>
    <n v="1"/>
    <n v="150000"/>
    <s v="PE"/>
    <s v="716626800 REVC0001"/>
    <n v="0"/>
    <n v="150000"/>
    <n v="0"/>
    <n v="0"/>
    <n v="0"/>
    <n v="0"/>
    <m/>
    <m/>
    <n v="0"/>
    <m/>
    <m/>
    <m/>
    <m/>
    <m/>
    <m/>
    <m/>
    <m/>
    <x v="663"/>
    <x v="14"/>
    <x v="14"/>
    <m/>
    <n v="0"/>
    <n v="0"/>
    <n v="0"/>
    <n v="0"/>
    <n v="0"/>
    <n v="0"/>
    <m/>
    <m/>
    <m/>
    <s v="No"/>
    <s v="W665577"/>
    <n v="0"/>
    <m/>
    <s v="S19081-TH"/>
    <m/>
    <m/>
    <s v="H0065049"/>
  </r>
  <r>
    <x v="973"/>
    <n v="10000"/>
    <n v="10000"/>
    <d v="2025-04-23T00:00:00"/>
    <s v="502LAUGH"/>
    <d v="1899-12-30T11:27:52"/>
    <s v="M0BUF4262"/>
    <m/>
    <x v="0"/>
    <s v="Yes"/>
    <x v="13"/>
    <x v="12"/>
    <s v="PS84"/>
    <s v="YIP WENG FAI"/>
    <n v="15000"/>
    <m/>
    <m/>
    <d v="2025-04-22T00:00:00"/>
    <m/>
    <n v="6"/>
    <n v="90000"/>
    <s v="PE"/>
    <s v="722138300 REVA0001"/>
    <n v="0"/>
    <n v="90000"/>
    <n v="0"/>
    <n v="0"/>
    <n v="0"/>
    <n v="0"/>
    <m/>
    <m/>
    <n v="0"/>
    <m/>
    <m/>
    <m/>
    <m/>
    <m/>
    <m/>
    <m/>
    <m/>
    <x v="484"/>
    <x v="14"/>
    <x v="14"/>
    <m/>
    <n v="0"/>
    <n v="0"/>
    <n v="0"/>
    <n v="0"/>
    <n v="0"/>
    <n v="0"/>
    <m/>
    <m/>
    <m/>
    <s v="No"/>
    <s v="W665579"/>
    <n v="0"/>
    <m/>
    <s v="S19081-TH"/>
    <m/>
    <m/>
    <s v="H0065052"/>
  </r>
  <r>
    <x v="974"/>
    <n v="10000"/>
    <n v="10000"/>
    <d v="2025-04-23T00:00:00"/>
    <s v="502LAUGH"/>
    <s v=" 8:46:06 am"/>
    <s v="S24Y100131"/>
    <m/>
    <x v="0"/>
    <s v="Yes"/>
    <x v="48"/>
    <x v="26"/>
    <s v="PM48"/>
    <s v="CHAN TZYY XUAN"/>
    <n v="200"/>
    <m/>
    <m/>
    <d v="2025-04-22T00:00:00"/>
    <m/>
    <n v="1"/>
    <n v="200"/>
    <s v="PE"/>
    <s v="764043800 REVA0001"/>
    <n v="0"/>
    <n v="200"/>
    <n v="0"/>
    <n v="0"/>
    <n v="0"/>
    <n v="0"/>
    <m/>
    <m/>
    <n v="0"/>
    <m/>
    <m/>
    <m/>
    <m/>
    <m/>
    <m/>
    <m/>
    <m/>
    <x v="678"/>
    <x v="24"/>
    <x v="24"/>
    <m/>
    <n v="0"/>
    <n v="0"/>
    <n v="0"/>
    <n v="0"/>
    <n v="0"/>
    <n v="0"/>
    <m/>
    <m/>
    <m/>
    <s v="No"/>
    <s v="W665319"/>
    <n v="0"/>
    <m/>
    <s v="S19081"/>
    <m/>
    <m/>
    <s v="ZSA101813"/>
  </r>
  <r>
    <x v="975"/>
    <n v="10000"/>
    <n v="10000"/>
    <d v="2025-04-23T00:00:00"/>
    <s v="502LAUGH"/>
    <s v=" 8:46:06 am"/>
    <s v="S24Y100131"/>
    <m/>
    <x v="0"/>
    <s v="Yes"/>
    <x v="48"/>
    <x v="26"/>
    <s v="PM48"/>
    <s v="CHAN TZYY XUAN"/>
    <n v="50"/>
    <m/>
    <m/>
    <d v="2025-04-22T00:00:00"/>
    <m/>
    <n v="1"/>
    <n v="50"/>
    <s v="PE"/>
    <s v="764043800 REVA0001"/>
    <n v="0"/>
    <n v="50"/>
    <n v="0"/>
    <n v="0"/>
    <n v="0"/>
    <n v="0"/>
    <m/>
    <m/>
    <n v="0"/>
    <m/>
    <m/>
    <m/>
    <m/>
    <m/>
    <m/>
    <m/>
    <m/>
    <x v="678"/>
    <x v="24"/>
    <x v="24"/>
    <m/>
    <n v="0"/>
    <n v="0"/>
    <n v="0"/>
    <n v="0"/>
    <n v="0"/>
    <n v="0"/>
    <m/>
    <m/>
    <m/>
    <s v="No"/>
    <s v="W665320"/>
    <n v="0"/>
    <m/>
    <s v="S19081"/>
    <m/>
    <m/>
    <s v="ZSA101814"/>
  </r>
  <r>
    <x v="976"/>
    <n v="10000"/>
    <n v="10000"/>
    <d v="2025-04-23T00:00:00"/>
    <s v="502LAUGH"/>
    <s v=" 8:46:06 am"/>
    <s v="S24Y100131"/>
    <m/>
    <x v="0"/>
    <s v="Yes"/>
    <x v="48"/>
    <x v="26"/>
    <s v="PM48"/>
    <s v="CHAN TZYY XUAN"/>
    <n v="240"/>
    <m/>
    <m/>
    <d v="2025-04-22T00:00:00"/>
    <m/>
    <n v="1"/>
    <n v="240"/>
    <s v="PE"/>
    <s v="764043800 REVA0001"/>
    <n v="0"/>
    <n v="240"/>
    <n v="0"/>
    <n v="0"/>
    <n v="0"/>
    <n v="0"/>
    <m/>
    <m/>
    <n v="0"/>
    <m/>
    <m/>
    <m/>
    <m/>
    <m/>
    <m/>
    <m/>
    <m/>
    <x v="678"/>
    <x v="24"/>
    <x v="24"/>
    <m/>
    <n v="0"/>
    <n v="0"/>
    <n v="0"/>
    <n v="0"/>
    <n v="0"/>
    <n v="0"/>
    <m/>
    <m/>
    <m/>
    <s v="No"/>
    <s v="W665321"/>
    <n v="0"/>
    <m/>
    <s v="S19081"/>
    <m/>
    <m/>
    <s v="ZSA101815"/>
  </r>
  <r>
    <x v="977"/>
    <n v="10000"/>
    <n v="10000"/>
    <d v="2025-04-23T00:00:00"/>
    <s v="502LAUGH"/>
    <s v=" 9:26:12 am"/>
    <s v="MOBM63480"/>
    <m/>
    <x v="0"/>
    <s v="Yes"/>
    <x v="0"/>
    <x v="0"/>
    <s v="PP24"/>
    <s v="HO HON SENG"/>
    <n v="800"/>
    <m/>
    <m/>
    <d v="2025-04-22T00:00:00"/>
    <m/>
    <n v="1"/>
    <n v="800"/>
    <s v="PE"/>
    <s v="4022 451 413710001"/>
    <n v="0"/>
    <n v="500"/>
    <n v="300"/>
    <n v="0"/>
    <n v="0"/>
    <n v="0"/>
    <m/>
    <m/>
    <n v="0"/>
    <m/>
    <m/>
    <m/>
    <m/>
    <m/>
    <m/>
    <m/>
    <m/>
    <x v="679"/>
    <x v="104"/>
    <x v="99"/>
    <m/>
    <n v="0"/>
    <n v="0"/>
    <n v="0"/>
    <n v="0"/>
    <n v="0"/>
    <n v="0"/>
    <m/>
    <m/>
    <m/>
    <s v="No"/>
    <s v="W666082"/>
    <n v="0"/>
    <m/>
    <s v="V22065"/>
    <m/>
    <m/>
    <s v="S0363407"/>
  </r>
  <r>
    <x v="977"/>
    <n v="10000"/>
    <n v="20000"/>
    <d v="2025-04-23T00:00:00"/>
    <s v="502LAUGH"/>
    <s v=" 9:26:12 am"/>
    <s v="MOBM63480"/>
    <m/>
    <x v="1"/>
    <s v="Yes"/>
    <x v="15"/>
    <x v="14"/>
    <s v="PM87"/>
    <s v="LEE SHIEN WEI"/>
    <n v="600"/>
    <m/>
    <m/>
    <d v="2025-04-22T00:00:00"/>
    <m/>
    <n v="1"/>
    <n v="600"/>
    <s v="PE"/>
    <s v="4022 451 413710001"/>
    <n v="0"/>
    <n v="500"/>
    <n v="100"/>
    <n v="0"/>
    <n v="0"/>
    <n v="0"/>
    <m/>
    <m/>
    <n v="0"/>
    <m/>
    <m/>
    <m/>
    <m/>
    <m/>
    <m/>
    <m/>
    <m/>
    <x v="679"/>
    <x v="104"/>
    <x v="99"/>
    <m/>
    <n v="0"/>
    <n v="0"/>
    <n v="0"/>
    <n v="0"/>
    <n v="0"/>
    <n v="0"/>
    <m/>
    <m/>
    <m/>
    <s v="No"/>
    <s v="W666082"/>
    <n v="0"/>
    <m/>
    <s v="V22065"/>
    <m/>
    <m/>
    <s v="S0363407"/>
  </r>
  <r>
    <x v="978"/>
    <n v="10000"/>
    <n v="10000"/>
    <d v="2025-04-22T00:00:00"/>
    <s v="502LAUGH"/>
    <s v=" 2:27:29 pm"/>
    <s v="L5305U8042"/>
    <m/>
    <x v="0"/>
    <s v="Yes"/>
    <x v="17"/>
    <x v="16"/>
    <s v="PM11"/>
    <s v="TEE MENG CHAI"/>
    <n v="4000"/>
    <m/>
    <m/>
    <d v="2025-04-22T00:00:00"/>
    <m/>
    <n v="5"/>
    <n v="20000"/>
    <s v="PE"/>
    <s v="150-02285-2K0001"/>
    <n v="0"/>
    <n v="20000"/>
    <n v="0"/>
    <n v="0"/>
    <n v="0"/>
    <n v="0"/>
    <m/>
    <m/>
    <n v="0"/>
    <m/>
    <m/>
    <m/>
    <m/>
    <m/>
    <m/>
    <m/>
    <m/>
    <x v="29"/>
    <x v="19"/>
    <x v="19"/>
    <m/>
    <n v="0"/>
    <n v="0"/>
    <n v="0"/>
    <n v="0"/>
    <n v="0"/>
    <n v="0"/>
    <m/>
    <m/>
    <m/>
    <s v="No"/>
    <s v="W665322"/>
    <n v="0"/>
    <m/>
    <s v="I09146"/>
    <m/>
    <m/>
    <s v="S0363410"/>
  </r>
  <r>
    <x v="979"/>
    <n v="10000"/>
    <n v="10000"/>
    <d v="2025-04-22T00:00:00"/>
    <s v="502LAUGH"/>
    <s v=" 1:51:40 pm"/>
    <m/>
    <m/>
    <x v="0"/>
    <s v="Yes"/>
    <x v="49"/>
    <x v="34"/>
    <m/>
    <e v="#N/A"/>
    <n v="2"/>
    <m/>
    <m/>
    <d v="2025-04-22T00:00:00"/>
    <m/>
    <n v="1"/>
    <n v="2"/>
    <s v="PE"/>
    <s v="BH212 SAMPLE0001"/>
    <n v="0"/>
    <n v="1"/>
    <n v="1"/>
    <n v="0"/>
    <n v="0"/>
    <n v="0"/>
    <m/>
    <m/>
    <n v="0"/>
    <m/>
    <m/>
    <m/>
    <m/>
    <m/>
    <m/>
    <m/>
    <m/>
    <x v="503"/>
    <x v="84"/>
    <x v="79"/>
    <m/>
    <n v="0"/>
    <n v="0"/>
    <n v="0"/>
    <n v="0"/>
    <n v="0"/>
    <n v="0"/>
    <m/>
    <m/>
    <m/>
    <s v="No"/>
    <s v="W665268"/>
    <n v="0"/>
    <m/>
    <s v="H08031-JIM-USA"/>
    <m/>
    <m/>
    <s v="ZSA101818"/>
  </r>
  <r>
    <x v="980"/>
    <n v="10000"/>
    <n v="10000"/>
    <d v="2025-04-23T00:00:00"/>
    <s v="502LAUGH"/>
    <s v=" 8:44:35 am"/>
    <s v="S248100241"/>
    <m/>
    <x v="0"/>
    <s v="Yes"/>
    <x v="33"/>
    <x v="26"/>
    <s v="PMJ0"/>
    <s v="KOR CHEW OR"/>
    <n v="20"/>
    <m/>
    <m/>
    <d v="2025-04-22T00:00:00"/>
    <m/>
    <n v="1"/>
    <n v="20"/>
    <s v="PE"/>
    <s v="764043600 REVA0001"/>
    <n v="0"/>
    <n v="20"/>
    <n v="0"/>
    <n v="0"/>
    <n v="0"/>
    <n v="0"/>
    <m/>
    <m/>
    <n v="0"/>
    <m/>
    <m/>
    <m/>
    <m/>
    <m/>
    <m/>
    <m/>
    <m/>
    <x v="680"/>
    <x v="24"/>
    <x v="24"/>
    <m/>
    <n v="0"/>
    <n v="0"/>
    <n v="0"/>
    <n v="0"/>
    <n v="0"/>
    <n v="0"/>
    <m/>
    <m/>
    <m/>
    <s v="No"/>
    <s v="W665323"/>
    <n v="0"/>
    <m/>
    <s v="S19081"/>
    <m/>
    <m/>
    <s v="ZSA101819"/>
  </r>
  <r>
    <x v="981"/>
    <n v="10000"/>
    <n v="10000"/>
    <d v="2025-04-23T00:00:00"/>
    <s v="502LAUGH"/>
    <s v=" 8:44:35 am"/>
    <s v="S248100241"/>
    <m/>
    <x v="0"/>
    <s v="Yes"/>
    <x v="33"/>
    <x v="26"/>
    <s v="PMJ0"/>
    <s v="KOR CHEW OR"/>
    <n v="240"/>
    <m/>
    <m/>
    <d v="2025-04-22T00:00:00"/>
    <m/>
    <n v="1"/>
    <n v="240"/>
    <s v="PE"/>
    <s v="764043600 REVA0001"/>
    <n v="0"/>
    <n v="240"/>
    <n v="0"/>
    <n v="0"/>
    <n v="0"/>
    <n v="0"/>
    <m/>
    <m/>
    <n v="0"/>
    <m/>
    <m/>
    <m/>
    <m/>
    <m/>
    <m/>
    <m/>
    <m/>
    <x v="680"/>
    <x v="24"/>
    <x v="24"/>
    <m/>
    <n v="0"/>
    <n v="0"/>
    <n v="0"/>
    <n v="0"/>
    <n v="0"/>
    <n v="0"/>
    <m/>
    <m/>
    <m/>
    <s v="No"/>
    <s v="W665324"/>
    <n v="0"/>
    <m/>
    <s v="S19081"/>
    <m/>
    <m/>
    <s v="ZSA101820"/>
  </r>
  <r>
    <x v="982"/>
    <n v="10000"/>
    <n v="10000"/>
    <d v="2025-04-23T00:00:00"/>
    <s v="502LAUGH"/>
    <s v=" 8:44:35 am"/>
    <s v="S248100241"/>
    <m/>
    <x v="0"/>
    <s v="Yes"/>
    <x v="33"/>
    <x v="26"/>
    <s v="PMJ0"/>
    <s v="KOR CHEW OR"/>
    <n v="50"/>
    <m/>
    <m/>
    <d v="2025-04-22T00:00:00"/>
    <m/>
    <n v="1"/>
    <n v="50"/>
    <s v="PE"/>
    <s v="764043600 REVA0001"/>
    <n v="0"/>
    <n v="50"/>
    <n v="0"/>
    <n v="0"/>
    <n v="0"/>
    <n v="0"/>
    <m/>
    <m/>
    <n v="0"/>
    <m/>
    <m/>
    <m/>
    <m/>
    <m/>
    <m/>
    <m/>
    <m/>
    <x v="680"/>
    <x v="14"/>
    <x v="14"/>
    <m/>
    <n v="0"/>
    <n v="0"/>
    <n v="0"/>
    <n v="0"/>
    <n v="0"/>
    <n v="0"/>
    <m/>
    <m/>
    <m/>
    <s v="No"/>
    <s v="W665588"/>
    <n v="0"/>
    <m/>
    <s v="S19081-TH"/>
    <m/>
    <m/>
    <s v="H0065068"/>
  </r>
  <r>
    <x v="983"/>
    <n v="10000"/>
    <n v="10000"/>
    <d v="2025-04-23T00:00:00"/>
    <s v="502LAUGH"/>
    <s v=" 8:46:06 am"/>
    <s v="S24Y100131"/>
    <m/>
    <x v="0"/>
    <s v="Yes"/>
    <x v="48"/>
    <x v="26"/>
    <s v="PM48"/>
    <s v="CHAN TZYY XUAN"/>
    <n v="50"/>
    <m/>
    <m/>
    <d v="2025-04-22T00:00:00"/>
    <m/>
    <n v="1"/>
    <n v="50"/>
    <s v="PE"/>
    <s v="764043800 REVA0001"/>
    <n v="0"/>
    <n v="50"/>
    <n v="0"/>
    <n v="0"/>
    <n v="0"/>
    <n v="0"/>
    <m/>
    <m/>
    <n v="0"/>
    <m/>
    <m/>
    <m/>
    <m/>
    <m/>
    <m/>
    <m/>
    <m/>
    <x v="678"/>
    <x v="14"/>
    <x v="14"/>
    <m/>
    <n v="0"/>
    <n v="0"/>
    <n v="0"/>
    <n v="0"/>
    <n v="0"/>
    <n v="0"/>
    <m/>
    <m/>
    <m/>
    <s v="No"/>
    <s v="W665589"/>
    <n v="0"/>
    <m/>
    <s v="S19081-TH"/>
    <m/>
    <m/>
    <s v="H0065067"/>
  </r>
  <r>
    <x v="908"/>
    <n v="10000"/>
    <n v="20000"/>
    <d v="2025-04-24T00:00:00"/>
    <s v="502LAUGH"/>
    <s v=" 8:37:51 am"/>
    <s v="SG-5656707-01"/>
    <s v="FSC29943"/>
    <x v="0"/>
    <s v="No"/>
    <x v="2"/>
    <x v="2"/>
    <s v="PM59"/>
    <s v="VOON CHAN PIN"/>
    <n v="24000"/>
    <m/>
    <m/>
    <d v="2025-04-23T00:00:00"/>
    <m/>
    <n v="12"/>
    <n v="288000"/>
    <s v="PE"/>
    <n v="80256230001"/>
    <n v="0"/>
    <n v="0"/>
    <n v="0"/>
    <n v="0"/>
    <n v="0"/>
    <n v="0"/>
    <m/>
    <m/>
    <n v="0"/>
    <m/>
    <m/>
    <m/>
    <s v="No"/>
    <n v="0"/>
    <s v="No"/>
    <m/>
    <m/>
    <x v="138"/>
    <x v="11"/>
    <x v="11"/>
    <m/>
    <n v="0"/>
    <n v="0"/>
    <n v="0"/>
    <n v="0"/>
    <n v="0"/>
    <n v="0"/>
    <m/>
    <m/>
    <m/>
    <s v="No"/>
    <m/>
    <m/>
    <m/>
    <s v="B02083"/>
    <m/>
    <m/>
    <s v="S0361326"/>
  </r>
  <r>
    <x v="984"/>
    <n v="10000"/>
    <n v="10000"/>
    <d v="2025-04-25T00:00:00"/>
    <s v="502LAUGH"/>
    <s v=" 8:26:08 am"/>
    <s v="SG-566171301"/>
    <s v="FSC29943"/>
    <x v="0"/>
    <s v="No"/>
    <x v="2"/>
    <x v="4"/>
    <s v="PM18"/>
    <s v="LAI CHIN YANG"/>
    <n v="60000"/>
    <m/>
    <m/>
    <d v="2025-04-23T00:00:00"/>
    <m/>
    <n v="12"/>
    <n v="720000"/>
    <s v="PE"/>
    <n v="80256230001"/>
    <n v="0"/>
    <n v="0"/>
    <n v="0"/>
    <n v="0"/>
    <n v="0"/>
    <n v="0"/>
    <m/>
    <m/>
    <n v="0"/>
    <m/>
    <m/>
    <m/>
    <s v="No"/>
    <n v="0"/>
    <s v="No"/>
    <m/>
    <m/>
    <x v="138"/>
    <x v="11"/>
    <x v="11"/>
    <m/>
    <n v="0"/>
    <n v="0"/>
    <n v="0"/>
    <n v="0"/>
    <n v="0"/>
    <n v="0"/>
    <m/>
    <m/>
    <m/>
    <s v="No"/>
    <m/>
    <m/>
    <m/>
    <s v="B02083"/>
    <m/>
    <m/>
    <s v="S0361327"/>
  </r>
  <r>
    <x v="985"/>
    <n v="10000"/>
    <n v="30000"/>
    <d v="2025-04-24T00:00:00"/>
    <s v="502LAUGH"/>
    <s v=" 8:35:18 am"/>
    <s v="M0BVI8680"/>
    <s v="SC30898S"/>
    <x v="0"/>
    <s v="No"/>
    <x v="11"/>
    <x v="11"/>
    <s v="PM09"/>
    <s v="PANG JING FULL"/>
    <n v="9000"/>
    <m/>
    <m/>
    <d v="2025-04-23T00:00:00"/>
    <m/>
    <n v="4"/>
    <n v="36000"/>
    <s v="PE"/>
    <s v="L001-772785-00000006"/>
    <n v="0"/>
    <n v="0"/>
    <n v="0"/>
    <n v="0"/>
    <n v="0"/>
    <n v="0"/>
    <m/>
    <m/>
    <n v="0"/>
    <m/>
    <m/>
    <m/>
    <s v="No"/>
    <n v="0"/>
    <s v="No"/>
    <m/>
    <m/>
    <x v="681"/>
    <x v="10"/>
    <x v="10"/>
    <m/>
    <n v="0"/>
    <n v="0"/>
    <n v="0"/>
    <n v="0"/>
    <n v="0"/>
    <n v="0"/>
    <m/>
    <m/>
    <m/>
    <s v="No"/>
    <m/>
    <m/>
    <m/>
    <s v="W23041-TH"/>
    <m/>
    <m/>
    <s v="H0064811"/>
  </r>
  <r>
    <x v="986"/>
    <n v="10000"/>
    <n v="10000"/>
    <d v="2025-04-24T00:00:00"/>
    <s v="502LAUGH"/>
    <s v=" 4:21:54 pm"/>
    <s v="M0BUE5730"/>
    <s v="SC30898S"/>
    <x v="0"/>
    <s v="No"/>
    <x v="11"/>
    <x v="11"/>
    <s v="PM09"/>
    <s v="PANG JING FULL"/>
    <n v="9000"/>
    <m/>
    <m/>
    <d v="2025-04-23T00:00:00"/>
    <m/>
    <n v="4"/>
    <n v="36000"/>
    <s v="PE"/>
    <s v="L001-772785-00000006"/>
    <n v="0"/>
    <n v="0"/>
    <n v="0"/>
    <n v="0"/>
    <n v="0"/>
    <n v="0"/>
    <m/>
    <m/>
    <n v="0"/>
    <m/>
    <m/>
    <m/>
    <s v="No"/>
    <n v="0"/>
    <s v="No"/>
    <m/>
    <m/>
    <x v="681"/>
    <x v="10"/>
    <x v="10"/>
    <m/>
    <n v="0"/>
    <n v="0"/>
    <n v="0"/>
    <n v="0"/>
    <n v="0"/>
    <n v="0"/>
    <m/>
    <m/>
    <m/>
    <s v="No"/>
    <m/>
    <m/>
    <m/>
    <s v="W23041-TH"/>
    <m/>
    <m/>
    <s v="H0064812"/>
  </r>
  <r>
    <x v="854"/>
    <n v="10000"/>
    <n v="30000"/>
    <d v="2025-05-07T00:00:00"/>
    <s v="502LAUGH"/>
    <s v=" 2:27:54 pm"/>
    <s v="D008O0561/D008O0591"/>
    <s v="FDC31616"/>
    <x v="1"/>
    <s v="No"/>
    <x v="3"/>
    <x v="3"/>
    <s v="PM74"/>
    <s v="YONG CHEE SOON"/>
    <n v="17667"/>
    <m/>
    <m/>
    <d v="2025-04-23T00:00:00"/>
    <m/>
    <n v="6"/>
    <n v="106002"/>
    <s v="PE"/>
    <s v="1VV22-80022-FT0001"/>
    <n v="0"/>
    <n v="0"/>
    <n v="0"/>
    <n v="0"/>
    <n v="0"/>
    <n v="0"/>
    <m/>
    <m/>
    <n v="0"/>
    <m/>
    <m/>
    <m/>
    <s v="No"/>
    <n v="0"/>
    <s v="No"/>
    <m/>
    <m/>
    <x v="461"/>
    <x v="20"/>
    <x v="20"/>
    <m/>
    <n v="0"/>
    <n v="0"/>
    <n v="0"/>
    <n v="0"/>
    <n v="0"/>
    <n v="0"/>
    <m/>
    <m/>
    <m/>
    <s v="No"/>
    <m/>
    <m/>
    <m/>
    <s v="H08031-JIM-M"/>
    <m/>
    <m/>
    <s v="S0362941"/>
  </r>
  <r>
    <x v="987"/>
    <n v="10000"/>
    <n v="10000"/>
    <d v="2025-04-25T00:00:00"/>
    <s v="502LAUGH"/>
    <s v=" 8:36:37 am"/>
    <s v="4112210U5"/>
    <s v="BC13869"/>
    <x v="0"/>
    <s v="No"/>
    <x v="1"/>
    <x v="1"/>
    <s v="PM16"/>
    <s v="TEO KAH JUN"/>
    <n v="250"/>
    <m/>
    <m/>
    <d v="2025-04-23T00:00:00"/>
    <m/>
    <n v="6"/>
    <n v="1500"/>
    <s v="PE"/>
    <s v="810480 INDEX4000001"/>
    <n v="0"/>
    <n v="0"/>
    <n v="0"/>
    <n v="0"/>
    <n v="0"/>
    <n v="0"/>
    <m/>
    <m/>
    <n v="0"/>
    <m/>
    <m/>
    <m/>
    <s v="No"/>
    <n v="0"/>
    <s v="No"/>
    <m/>
    <m/>
    <x v="682"/>
    <x v="26"/>
    <x v="26"/>
    <m/>
    <n v="0"/>
    <n v="0"/>
    <n v="0"/>
    <n v="0"/>
    <n v="0"/>
    <n v="0"/>
    <m/>
    <m/>
    <m/>
    <s v="No"/>
    <m/>
    <m/>
    <m/>
    <s v="V22000"/>
    <m/>
    <m/>
    <s v="S0363131"/>
  </r>
  <r>
    <x v="988"/>
    <n v="10000"/>
    <n v="10000"/>
    <d v="2025-05-09T00:00:00"/>
    <s v="502LAUGH"/>
    <s v=" 4:09:09 pm"/>
    <s v="1062058084/10620258083"/>
    <s v="FSC30754"/>
    <x v="0"/>
    <s v="No"/>
    <x v="1"/>
    <x v="1"/>
    <s v="PM16"/>
    <s v="TEO KAH JUN"/>
    <n v="2937"/>
    <m/>
    <m/>
    <d v="2025-04-23T00:00:00"/>
    <m/>
    <n v="297"/>
    <n v="872289"/>
    <s v="PE"/>
    <s v="3YM60-80017-FT0001"/>
    <n v="0"/>
    <n v="0"/>
    <n v="0"/>
    <n v="0"/>
    <n v="0"/>
    <n v="0"/>
    <m/>
    <m/>
    <n v="0"/>
    <m/>
    <m/>
    <m/>
    <s v="No"/>
    <n v="0"/>
    <s v="No"/>
    <m/>
    <m/>
    <x v="55"/>
    <x v="20"/>
    <x v="20"/>
    <m/>
    <n v="0"/>
    <n v="0"/>
    <n v="0"/>
    <n v="0"/>
    <n v="0"/>
    <n v="0"/>
    <m/>
    <m/>
    <m/>
    <s v="No"/>
    <m/>
    <m/>
    <m/>
    <s v="H08031-JIM-M"/>
    <m/>
    <m/>
    <s v="S0363224"/>
  </r>
  <r>
    <x v="989"/>
    <n v="10000"/>
    <n v="10000"/>
    <d v="2025-05-09T00:00:00"/>
    <s v="502LAUGH"/>
    <s v=" 1:54:31 pm"/>
    <n v="10620258084"/>
    <s v="FSC30754"/>
    <x v="0"/>
    <s v="No"/>
    <x v="1"/>
    <x v="1"/>
    <s v="PM16"/>
    <s v="TEO KAH JUN"/>
    <n v="716"/>
    <m/>
    <m/>
    <d v="2025-04-23T00:00:00"/>
    <m/>
    <n v="297"/>
    <n v="212652"/>
    <s v="PE"/>
    <s v="3YM63-80017-FT0001"/>
    <n v="0"/>
    <n v="0"/>
    <n v="0"/>
    <n v="0"/>
    <n v="0"/>
    <n v="0"/>
    <m/>
    <m/>
    <n v="0"/>
    <m/>
    <m/>
    <m/>
    <s v="No"/>
    <n v="0"/>
    <s v="No"/>
    <m/>
    <m/>
    <x v="683"/>
    <x v="20"/>
    <x v="20"/>
    <m/>
    <n v="0"/>
    <n v="0"/>
    <n v="0"/>
    <n v="0"/>
    <n v="0"/>
    <n v="0"/>
    <m/>
    <m/>
    <m/>
    <s v="No"/>
    <m/>
    <m/>
    <m/>
    <s v="H08031-JIM-M"/>
    <m/>
    <m/>
    <s v="S0363344"/>
  </r>
  <r>
    <x v="675"/>
    <n v="10000"/>
    <n v="30000"/>
    <d v="2025-04-28T00:00:00"/>
    <s v="502LAUGH"/>
    <s v=" 1:59:03 pm"/>
    <s v="BZC064-09"/>
    <m/>
    <x v="1"/>
    <s v="Yes"/>
    <x v="31"/>
    <x v="25"/>
    <s v="PM46"/>
    <s v="TAN CHEE CHUN"/>
    <n v="68000"/>
    <m/>
    <m/>
    <d v="2025-04-23T00:00:00"/>
    <m/>
    <n v="6"/>
    <n v="408000"/>
    <s v="PE"/>
    <s v="KT-200-W0001"/>
    <n v="0"/>
    <n v="407998"/>
    <n v="2"/>
    <n v="0"/>
    <n v="0"/>
    <n v="0"/>
    <m/>
    <m/>
    <n v="0"/>
    <m/>
    <m/>
    <m/>
    <m/>
    <m/>
    <m/>
    <m/>
    <m/>
    <x v="363"/>
    <x v="25"/>
    <x v="25"/>
    <m/>
    <n v="0"/>
    <n v="0"/>
    <n v="0"/>
    <n v="0"/>
    <n v="0"/>
    <n v="0"/>
    <m/>
    <m/>
    <m/>
    <s v="No"/>
    <s v="W665897"/>
    <n v="0"/>
    <m/>
    <s v="E05203"/>
    <m/>
    <m/>
    <s v="S0356612"/>
  </r>
  <r>
    <x v="850"/>
    <n v="10000"/>
    <n v="20000"/>
    <d v="2025-04-23T00:00:00"/>
    <s v="502LAUGH"/>
    <s v=" 4:34:13 pm"/>
    <s v="25116A1404"/>
    <m/>
    <x v="1"/>
    <s v="Yes"/>
    <x v="9"/>
    <x v="9"/>
    <s v="PM30"/>
    <s v="OH KIAN YUAN"/>
    <n v="10000"/>
    <m/>
    <m/>
    <d v="2025-04-23T00:00:00"/>
    <m/>
    <n v="1"/>
    <n v="10000"/>
    <s v="PE"/>
    <s v="96913452N0001"/>
    <n v="0"/>
    <n v="10000"/>
    <n v="0"/>
    <n v="0"/>
    <n v="0"/>
    <n v="0"/>
    <m/>
    <m/>
    <n v="0"/>
    <m/>
    <m/>
    <m/>
    <m/>
    <m/>
    <m/>
    <m/>
    <m/>
    <x v="615"/>
    <x v="100"/>
    <x v="95"/>
    <m/>
    <n v="0"/>
    <n v="0"/>
    <n v="0"/>
    <n v="0"/>
    <n v="0"/>
    <n v="0"/>
    <m/>
    <m/>
    <m/>
    <s v="No"/>
    <s v="W665274"/>
    <n v="0"/>
    <m/>
    <s v="F06183"/>
    <m/>
    <m/>
    <s v="S0360710"/>
  </r>
  <r>
    <x v="851"/>
    <n v="10000"/>
    <n v="20000"/>
    <d v="2025-04-24T00:00:00"/>
    <s v="502LAUGH"/>
    <s v=" 1:24:11 pm"/>
    <s v="25116A1404"/>
    <m/>
    <x v="1"/>
    <s v="Yes"/>
    <x v="9"/>
    <x v="9"/>
    <s v="PM30"/>
    <s v="OH KIAN YUAN"/>
    <n v="16000"/>
    <m/>
    <m/>
    <d v="2025-04-23T00:00:00"/>
    <m/>
    <n v="1"/>
    <n v="16000"/>
    <s v="PE"/>
    <s v="98163196N0001"/>
    <n v="0"/>
    <n v="16000"/>
    <n v="0"/>
    <n v="0"/>
    <n v="0"/>
    <n v="0"/>
    <m/>
    <m/>
    <n v="0"/>
    <m/>
    <m/>
    <m/>
    <m/>
    <m/>
    <m/>
    <m/>
    <m/>
    <x v="616"/>
    <x v="100"/>
    <x v="95"/>
    <m/>
    <n v="0"/>
    <n v="0"/>
    <n v="0"/>
    <n v="0"/>
    <n v="0"/>
    <n v="0"/>
    <m/>
    <m/>
    <m/>
    <s v="No"/>
    <s v="W665407"/>
    <n v="0"/>
    <m/>
    <s v="F06183"/>
    <m/>
    <m/>
    <s v="S0360710"/>
  </r>
  <r>
    <x v="822"/>
    <n v="10000"/>
    <n v="50000"/>
    <d v="2025-04-25T00:00:00"/>
    <s v="502LAUGH"/>
    <s v=" 9:48:08 am"/>
    <s v="80117500/XHX24911A1404/XHX2410261104/1010831/W02024/5285"/>
    <m/>
    <x v="0"/>
    <s v="Yes"/>
    <x v="5"/>
    <x v="5"/>
    <s v="PM23"/>
    <s v="LAI SHI LIN"/>
    <n v="15000"/>
    <m/>
    <m/>
    <d v="2025-04-23T00:00:00"/>
    <m/>
    <n v="8"/>
    <n v="120000"/>
    <s v="PE"/>
    <s v="MT273730001"/>
    <n v="0"/>
    <n v="120000"/>
    <n v="0"/>
    <n v="0"/>
    <n v="0"/>
    <n v="0"/>
    <m/>
    <m/>
    <n v="0"/>
    <m/>
    <m/>
    <m/>
    <m/>
    <m/>
    <m/>
    <m/>
    <m/>
    <x v="6"/>
    <x v="4"/>
    <x v="4"/>
    <m/>
    <n v="0"/>
    <n v="0"/>
    <n v="0"/>
    <n v="0"/>
    <n v="0"/>
    <n v="0"/>
    <m/>
    <m/>
    <m/>
    <s v="No"/>
    <s v="W665667"/>
    <n v="0"/>
    <m/>
    <s v="Z26002"/>
    <m/>
    <m/>
    <s v="S0360898"/>
  </r>
  <r>
    <x v="990"/>
    <n v="10000"/>
    <n v="10000"/>
    <d v="2025-04-23T00:00:00"/>
    <s v="502LAUGH"/>
    <s v=" 1:08:28 pm"/>
    <s v="XHX2410130003/P/O49080/XHX2410090439/XHX2409200124/BYG115-02"/>
    <m/>
    <x v="0"/>
    <s v="Yes"/>
    <x v="40"/>
    <x v="28"/>
    <s v="PM40"/>
    <s v="NGOI CHUN YONG"/>
    <n v="2500"/>
    <m/>
    <m/>
    <d v="2025-04-23T00:00:00"/>
    <m/>
    <n v="12"/>
    <n v="30000"/>
    <s v="PE"/>
    <s v="TPK-864719-00100001"/>
    <n v="0"/>
    <n v="33500"/>
    <n v="-3500"/>
    <n v="0"/>
    <n v="0"/>
    <n v="0"/>
    <m/>
    <m/>
    <n v="0"/>
    <m/>
    <m/>
    <m/>
    <m/>
    <m/>
    <m/>
    <m/>
    <m/>
    <x v="684"/>
    <x v="4"/>
    <x v="4"/>
    <m/>
    <n v="0"/>
    <n v="0"/>
    <n v="0"/>
    <n v="0"/>
    <n v="0"/>
    <n v="0"/>
    <m/>
    <m/>
    <m/>
    <s v="No"/>
    <s v="W665412"/>
    <n v="0"/>
    <m/>
    <s v="Z26002"/>
    <m/>
    <m/>
    <s v="S0360996"/>
  </r>
  <r>
    <x v="991"/>
    <n v="10000"/>
    <n v="10000"/>
    <d v="2025-04-30T00:00:00"/>
    <s v="502LAUGH"/>
    <s v=" 8:40:52 am"/>
    <s v="J00U09610/J00TB1501/J00UQ4310"/>
    <m/>
    <x v="0"/>
    <s v="Yes"/>
    <x v="23"/>
    <x v="4"/>
    <s v="PM61"/>
    <s v="HO CHAN LE"/>
    <n v="126000"/>
    <m/>
    <m/>
    <d v="2025-04-23T00:00:00"/>
    <m/>
    <n v="4"/>
    <n v="504000"/>
    <s v="PE"/>
    <s v="Z980 REV11.00001"/>
    <n v="0"/>
    <n v="504000"/>
    <n v="0"/>
    <n v="0"/>
    <n v="0"/>
    <n v="0"/>
    <m/>
    <m/>
    <n v="0"/>
    <m/>
    <m/>
    <m/>
    <m/>
    <m/>
    <m/>
    <m/>
    <m/>
    <x v="69"/>
    <x v="3"/>
    <x v="3"/>
    <m/>
    <n v="0"/>
    <n v="0"/>
    <n v="0"/>
    <n v="0"/>
    <n v="0"/>
    <n v="0"/>
    <m/>
    <m/>
    <m/>
    <s v="No"/>
    <s v="W665906"/>
    <n v="0"/>
    <m/>
    <s v="R18131"/>
    <m/>
    <m/>
    <s v="S0361077"/>
  </r>
  <r>
    <x v="992"/>
    <n v="10000"/>
    <n v="10000"/>
    <d v="2025-04-24T00:00:00"/>
    <s v="502LAUGH"/>
    <s v=" 1:13:31 pm"/>
    <s v="J00Q283701525"/>
    <m/>
    <x v="0"/>
    <s v="Yes"/>
    <x v="34"/>
    <x v="3"/>
    <s v="PM45"/>
    <s v="TAY CHIN LIONG"/>
    <n v="8250"/>
    <m/>
    <m/>
    <d v="2025-04-23T00:00:00"/>
    <m/>
    <n v="8"/>
    <n v="66000"/>
    <s v="PE"/>
    <s v="R001-41074 REV1.0001"/>
    <n v="0"/>
    <n v="66000"/>
    <n v="0"/>
    <n v="0"/>
    <n v="0"/>
    <n v="0"/>
    <m/>
    <m/>
    <n v="0"/>
    <m/>
    <m/>
    <m/>
    <m/>
    <m/>
    <m/>
    <m/>
    <m/>
    <x v="538"/>
    <x v="3"/>
    <x v="3"/>
    <m/>
    <n v="0"/>
    <n v="0"/>
    <n v="0"/>
    <n v="0"/>
    <n v="0"/>
    <n v="0"/>
    <m/>
    <m/>
    <m/>
    <s v="No"/>
    <s v="W665414"/>
    <n v="0"/>
    <m/>
    <s v="R18131"/>
    <m/>
    <m/>
    <s v="S0361161"/>
  </r>
  <r>
    <x v="915"/>
    <n v="10000"/>
    <n v="20000"/>
    <d v="2025-04-24T00:00:00"/>
    <s v="502LAUGH"/>
    <s v=" 2:14:48 pm"/>
    <s v="J00V80150"/>
    <m/>
    <x v="1"/>
    <s v="Yes"/>
    <x v="19"/>
    <x v="16"/>
    <s v="PS95"/>
    <s v="LIM CHENG LEONG"/>
    <n v="10000"/>
    <m/>
    <m/>
    <d v="2025-04-23T00:00:00"/>
    <m/>
    <n v="9"/>
    <n v="90000"/>
    <s v="PE"/>
    <n v="83624420001"/>
    <n v="0"/>
    <n v="90000"/>
    <n v="0"/>
    <n v="0"/>
    <n v="0"/>
    <n v="0"/>
    <m/>
    <m/>
    <n v="0"/>
    <m/>
    <m/>
    <m/>
    <m/>
    <m/>
    <m/>
    <m/>
    <m/>
    <x v="641"/>
    <x v="11"/>
    <x v="11"/>
    <m/>
    <n v="0"/>
    <n v="0"/>
    <n v="0"/>
    <n v="0"/>
    <n v="0"/>
    <n v="0"/>
    <m/>
    <m/>
    <m/>
    <s v="No"/>
    <s v="W665426"/>
    <n v="0"/>
    <m/>
    <s v="B02083"/>
    <m/>
    <m/>
    <s v="S0361739"/>
  </r>
  <r>
    <x v="993"/>
    <n v="10000"/>
    <n v="10000"/>
    <d v="2025-04-24T00:00:00"/>
    <s v="502LAUGH"/>
    <s v=" 2:12:05 pm"/>
    <s v="J00V80150"/>
    <m/>
    <x v="0"/>
    <s v="Yes"/>
    <x v="18"/>
    <x v="17"/>
    <s v="PMJ4"/>
    <s v="LEE JUN HONG"/>
    <n v="13600"/>
    <m/>
    <m/>
    <d v="2025-04-23T00:00:00"/>
    <m/>
    <n v="5"/>
    <n v="68000"/>
    <s v="PE"/>
    <n v="83634470001"/>
    <n v="0"/>
    <n v="60000"/>
    <n v="8000"/>
    <n v="0"/>
    <n v="0"/>
    <n v="0"/>
    <m/>
    <m/>
    <n v="0"/>
    <m/>
    <m/>
    <m/>
    <m/>
    <m/>
    <m/>
    <m/>
    <m/>
    <x v="685"/>
    <x v="11"/>
    <x v="11"/>
    <m/>
    <n v="0"/>
    <n v="0"/>
    <n v="0"/>
    <n v="0"/>
    <n v="0"/>
    <n v="0"/>
    <m/>
    <m/>
    <m/>
    <s v="No"/>
    <s v="W665427"/>
    <n v="0"/>
    <m/>
    <s v="B02083"/>
    <m/>
    <m/>
    <s v="S0361739"/>
  </r>
  <r>
    <x v="993"/>
    <n v="10000"/>
    <n v="20000"/>
    <d v="2025-04-24T00:00:00"/>
    <s v="502LAUGH"/>
    <s v=" 2:12:05 pm"/>
    <s v="J00V80150"/>
    <m/>
    <x v="1"/>
    <s v="Yes"/>
    <x v="19"/>
    <x v="16"/>
    <s v="PS95"/>
    <s v="LIM CHENG LEONG"/>
    <n v="6667"/>
    <m/>
    <m/>
    <d v="2025-04-23T00:00:00"/>
    <m/>
    <n v="9"/>
    <n v="60003"/>
    <s v="PE"/>
    <n v="83634470001"/>
    <n v="0"/>
    <n v="60000"/>
    <n v="3"/>
    <n v="0"/>
    <n v="0"/>
    <n v="0"/>
    <m/>
    <m/>
    <n v="0"/>
    <m/>
    <m/>
    <m/>
    <m/>
    <m/>
    <m/>
    <m/>
    <m/>
    <x v="685"/>
    <x v="11"/>
    <x v="11"/>
    <m/>
    <n v="0"/>
    <n v="0"/>
    <n v="0"/>
    <n v="0"/>
    <n v="0"/>
    <n v="0"/>
    <m/>
    <m/>
    <m/>
    <s v="No"/>
    <s v="W665427"/>
    <n v="0"/>
    <m/>
    <s v="B02083"/>
    <m/>
    <m/>
    <s v="S0361739"/>
  </r>
  <r>
    <x v="67"/>
    <n v="10000"/>
    <n v="30000"/>
    <d v="2025-04-24T00:00:00"/>
    <s v="502LAUGH"/>
    <s v=" 8:34:44 am"/>
    <n v="10620258022"/>
    <m/>
    <x v="2"/>
    <s v="Yes"/>
    <x v="35"/>
    <x v="19"/>
    <s v="QM78"/>
    <s v="WONG SEAU JIN"/>
    <n v="20000"/>
    <m/>
    <m/>
    <d v="2025-04-23T00:00:00"/>
    <m/>
    <n v="11"/>
    <n v="220000"/>
    <s v="PE"/>
    <s v="7FP01-80003-FT0001"/>
    <n v="0"/>
    <n v="200000"/>
    <n v="20000"/>
    <n v="0"/>
    <n v="0"/>
    <n v="0"/>
    <m/>
    <m/>
    <n v="0"/>
    <m/>
    <m/>
    <m/>
    <m/>
    <m/>
    <m/>
    <m/>
    <m/>
    <x v="56"/>
    <x v="20"/>
    <x v="20"/>
    <m/>
    <n v="0"/>
    <n v="0"/>
    <n v="0"/>
    <n v="0"/>
    <n v="0"/>
    <n v="0"/>
    <m/>
    <m/>
    <m/>
    <s v="No"/>
    <s v="W665437"/>
    <n v="0"/>
    <m/>
    <s v="H08031-JIM-M"/>
    <m/>
    <m/>
    <s v="S0361955"/>
  </r>
  <r>
    <x v="604"/>
    <n v="10000"/>
    <n v="20000"/>
    <d v="2025-04-24T00:00:00"/>
    <s v="502LAUGH"/>
    <d v="1899-12-30T10:36:01"/>
    <s v="D008O561"/>
    <m/>
    <x v="1"/>
    <s v="Yes"/>
    <x v="3"/>
    <x v="3"/>
    <s v="PM74"/>
    <s v="YONG CHEE SOON"/>
    <n v="10667"/>
    <m/>
    <m/>
    <d v="2025-04-23T00:00:00"/>
    <m/>
    <n v="6"/>
    <n v="64002"/>
    <s v="PE"/>
    <s v="1VV22-80022-FT0001"/>
    <n v="0"/>
    <n v="60000"/>
    <n v="4002"/>
    <n v="0"/>
    <n v="0"/>
    <n v="0"/>
    <m/>
    <m/>
    <n v="0"/>
    <m/>
    <m/>
    <m/>
    <m/>
    <m/>
    <m/>
    <m/>
    <m/>
    <x v="461"/>
    <x v="20"/>
    <x v="20"/>
    <m/>
    <n v="0"/>
    <n v="0"/>
    <n v="0"/>
    <n v="0"/>
    <n v="0"/>
    <n v="0"/>
    <m/>
    <m/>
    <m/>
    <s v="No"/>
    <s v="W665438"/>
    <n v="0"/>
    <m/>
    <s v="H08031-JIM-M"/>
    <m/>
    <m/>
    <s v="S0361956"/>
  </r>
  <r>
    <x v="604"/>
    <n v="10000"/>
    <n v="30000"/>
    <d v="2025-04-24T00:00:00"/>
    <s v="502LAUGH"/>
    <d v="1899-12-30T10:36:01"/>
    <s v="D008O561"/>
    <m/>
    <x v="2"/>
    <s v="Yes"/>
    <x v="22"/>
    <x v="19"/>
    <s v="QM87"/>
    <s v="GOH SING JOO"/>
    <n v="20000"/>
    <m/>
    <m/>
    <d v="2025-04-23T00:00:00"/>
    <m/>
    <n v="3"/>
    <n v="60000"/>
    <s v="PE"/>
    <s v="1VV22-80022-FT0001"/>
    <n v="0"/>
    <n v="60000"/>
    <n v="0"/>
    <n v="0"/>
    <n v="0"/>
    <n v="0"/>
    <m/>
    <m/>
    <n v="0"/>
    <m/>
    <m/>
    <m/>
    <m/>
    <m/>
    <m/>
    <m/>
    <m/>
    <x v="461"/>
    <x v="20"/>
    <x v="20"/>
    <m/>
    <n v="0"/>
    <n v="0"/>
    <n v="0"/>
    <n v="0"/>
    <n v="0"/>
    <n v="0"/>
    <m/>
    <m/>
    <m/>
    <s v="No"/>
    <s v="W665438"/>
    <n v="0"/>
    <m/>
    <s v="H08031-JIM-M"/>
    <m/>
    <m/>
    <s v="S0361956"/>
  </r>
  <r>
    <x v="135"/>
    <n v="10000"/>
    <n v="30000"/>
    <d v="2025-04-23T00:00:00"/>
    <s v="502LAUGH"/>
    <d v="1899-12-30T11:20:31"/>
    <n v="10656256087"/>
    <m/>
    <x v="2"/>
    <s v="Yes"/>
    <x v="35"/>
    <x v="19"/>
    <s v="QM78"/>
    <s v="WONG SEAU JIN"/>
    <n v="20000"/>
    <m/>
    <m/>
    <d v="2025-04-23T00:00:00"/>
    <m/>
    <n v="11"/>
    <n v="220000"/>
    <s v="PE"/>
    <s v="7FP02-80003-FT0001"/>
    <n v="0"/>
    <n v="200000"/>
    <n v="20000"/>
    <n v="0"/>
    <n v="0"/>
    <n v="0"/>
    <m/>
    <m/>
    <n v="0"/>
    <m/>
    <m/>
    <m/>
    <m/>
    <m/>
    <m/>
    <m/>
    <m/>
    <x v="118"/>
    <x v="20"/>
    <x v="20"/>
    <m/>
    <n v="0"/>
    <n v="0"/>
    <n v="0"/>
    <n v="0"/>
    <n v="0"/>
    <n v="0"/>
    <m/>
    <m/>
    <m/>
    <s v="No"/>
    <s v="W665280"/>
    <n v="0"/>
    <m/>
    <s v="H08031-JIM-M"/>
    <m/>
    <m/>
    <s v="S0361960"/>
  </r>
  <r>
    <x v="868"/>
    <n v="10000"/>
    <n v="20000"/>
    <d v="2025-04-23T00:00:00"/>
    <s v="502LAUGH"/>
    <d v="1899-12-30T11:16:49"/>
    <n v="860909190918"/>
    <m/>
    <x v="1"/>
    <s v="Yes"/>
    <x v="34"/>
    <x v="3"/>
    <s v="PM45"/>
    <s v="TAY CHIN LIONG"/>
    <n v="50"/>
    <m/>
    <m/>
    <d v="2025-04-23T00:00:00"/>
    <m/>
    <n v="7"/>
    <n v="350"/>
    <s v="PE"/>
    <s v="5185-07330001"/>
    <n v="0"/>
    <n v="200000"/>
    <n v="-199650"/>
    <n v="0"/>
    <n v="0"/>
    <n v="0"/>
    <m/>
    <m/>
    <n v="0"/>
    <m/>
    <m/>
    <m/>
    <m/>
    <m/>
    <m/>
    <m/>
    <m/>
    <x v="621"/>
    <x v="20"/>
    <x v="20"/>
    <m/>
    <n v="0"/>
    <n v="0"/>
    <n v="0"/>
    <n v="0"/>
    <n v="0"/>
    <n v="0"/>
    <m/>
    <m/>
    <m/>
    <s v="No"/>
    <s v="W665439"/>
    <n v="0"/>
    <m/>
    <s v="H08031-JIM-M"/>
    <m/>
    <m/>
    <s v="S0361962"/>
  </r>
  <r>
    <x v="211"/>
    <n v="10000"/>
    <n v="40000"/>
    <d v="2025-04-23T00:00:00"/>
    <s v="502LAUGH"/>
    <s v=" 5:34:37 pm"/>
    <n v="1062058024"/>
    <m/>
    <x v="2"/>
    <s v="Yes"/>
    <x v="35"/>
    <x v="19"/>
    <s v="QM78"/>
    <s v="WONG SEAU JIN"/>
    <n v="20000"/>
    <m/>
    <m/>
    <d v="2025-04-23T00:00:00"/>
    <m/>
    <n v="11"/>
    <n v="220000"/>
    <s v="PE"/>
    <s v="7FP03-80003-FT0001"/>
    <n v="0"/>
    <n v="200000"/>
    <n v="20000"/>
    <n v="0"/>
    <n v="0"/>
    <n v="0"/>
    <m/>
    <m/>
    <n v="0"/>
    <m/>
    <m/>
    <m/>
    <m/>
    <m/>
    <m/>
    <m/>
    <m/>
    <x v="172"/>
    <x v="20"/>
    <x v="20"/>
    <m/>
    <n v="0"/>
    <n v="0"/>
    <n v="0"/>
    <n v="0"/>
    <n v="0"/>
    <n v="0"/>
    <m/>
    <m/>
    <m/>
    <s v="No"/>
    <s v="W665440"/>
    <n v="0"/>
    <m/>
    <s v="H08031-JIM-M"/>
    <m/>
    <m/>
    <s v="S0362004"/>
  </r>
  <r>
    <x v="263"/>
    <n v="10000"/>
    <n v="30000"/>
    <d v="2025-04-24T00:00:00"/>
    <s v="502LAUGH"/>
    <s v=" 4:16:55 pm"/>
    <n v="10620258020"/>
    <m/>
    <x v="2"/>
    <s v="Yes"/>
    <x v="35"/>
    <x v="19"/>
    <s v="QM78"/>
    <s v="WONG SEAU JIN"/>
    <n v="16364"/>
    <m/>
    <m/>
    <d v="2025-04-23T00:00:00"/>
    <m/>
    <n v="11"/>
    <n v="180004"/>
    <s v="PE"/>
    <s v="7FP06-80001 REVB0001"/>
    <n v="0"/>
    <n v="200000"/>
    <n v="-19996"/>
    <n v="0"/>
    <n v="0"/>
    <n v="0"/>
    <m/>
    <m/>
    <n v="0"/>
    <m/>
    <m/>
    <m/>
    <m/>
    <m/>
    <m/>
    <m/>
    <m/>
    <x v="215"/>
    <x v="20"/>
    <x v="20"/>
    <m/>
    <n v="0"/>
    <n v="0"/>
    <n v="0"/>
    <n v="0"/>
    <n v="0"/>
    <n v="0"/>
    <m/>
    <m/>
    <m/>
    <s v="No"/>
    <s v="W665924"/>
    <n v="0"/>
    <m/>
    <s v="H08031-JIM-M"/>
    <m/>
    <m/>
    <s v="S0362006"/>
  </r>
  <r>
    <x v="994"/>
    <n v="10000"/>
    <n v="10000"/>
    <d v="2025-05-05T00:00:00"/>
    <s v="502LAUGH"/>
    <s v=" 9:24:34 am"/>
    <s v="1138S1"/>
    <m/>
    <x v="0"/>
    <s v="Yes"/>
    <x v="0"/>
    <x v="0"/>
    <s v="PP24"/>
    <s v="HO HON SENG"/>
    <n v="2500"/>
    <m/>
    <m/>
    <d v="2025-04-23T00:00:00"/>
    <m/>
    <n v="1"/>
    <n v="2500"/>
    <s v="PE"/>
    <n v="2356240001"/>
    <n v="0"/>
    <n v="2000"/>
    <n v="500"/>
    <n v="0"/>
    <n v="0"/>
    <n v="0"/>
    <m/>
    <m/>
    <n v="0"/>
    <m/>
    <m/>
    <m/>
    <m/>
    <m/>
    <m/>
    <m/>
    <m/>
    <x v="686"/>
    <x v="6"/>
    <x v="6"/>
    <m/>
    <n v="0"/>
    <n v="0"/>
    <n v="0"/>
    <n v="0"/>
    <n v="0"/>
    <n v="0"/>
    <m/>
    <m/>
    <m/>
    <s v="No"/>
    <s v="W665925"/>
    <n v="0"/>
    <m/>
    <s v="P16186"/>
    <m/>
    <m/>
    <s v="S0362031"/>
  </r>
  <r>
    <x v="995"/>
    <n v="10000"/>
    <n v="10000"/>
    <d v="2025-04-24T00:00:00"/>
    <s v="502LAUGH"/>
    <s v=" 8:34:44 am"/>
    <s v="SG-564465501"/>
    <m/>
    <x v="0"/>
    <s v="Yes"/>
    <x v="27"/>
    <x v="20"/>
    <s v="PS27"/>
    <s v="TAN TECK HEE"/>
    <n v="834"/>
    <m/>
    <m/>
    <d v="2025-04-23T00:00:00"/>
    <m/>
    <n v="18"/>
    <n v="15012"/>
    <s v="PE"/>
    <n v="200899990001"/>
    <n v="0"/>
    <n v="15000"/>
    <n v="12"/>
    <n v="0"/>
    <n v="0"/>
    <n v="0"/>
    <m/>
    <m/>
    <n v="0"/>
    <m/>
    <m/>
    <m/>
    <m/>
    <m/>
    <m/>
    <m/>
    <m/>
    <x v="687"/>
    <x v="73"/>
    <x v="71"/>
    <m/>
    <n v="0"/>
    <n v="0"/>
    <n v="0"/>
    <n v="0"/>
    <n v="0"/>
    <n v="0"/>
    <m/>
    <m/>
    <m/>
    <s v="No"/>
    <s v="W665448"/>
    <n v="0"/>
    <m/>
    <s v="U21088"/>
    <m/>
    <m/>
    <s v="S0362370"/>
  </r>
  <r>
    <x v="685"/>
    <n v="10000"/>
    <n v="30000"/>
    <d v="2025-04-25T00:00:00"/>
    <s v="502LAUGH"/>
    <s v=" 8:30:48 am"/>
    <s v="D008O0581/D008O0920/D008O0920/D008O0561"/>
    <m/>
    <x v="1"/>
    <s v="Yes"/>
    <x v="3"/>
    <x v="3"/>
    <s v="PM74"/>
    <s v="YONG CHEE SOON"/>
    <n v="26500"/>
    <m/>
    <m/>
    <d v="2025-04-23T00:00:00"/>
    <m/>
    <n v="6"/>
    <n v="159000"/>
    <s v="PE"/>
    <s v="1VV22-80022-FT0001"/>
    <n v="0"/>
    <n v="150000"/>
    <n v="9000"/>
    <n v="0"/>
    <n v="0"/>
    <n v="0"/>
    <m/>
    <m/>
    <n v="0"/>
    <m/>
    <m/>
    <m/>
    <m/>
    <m/>
    <m/>
    <m/>
    <m/>
    <x v="461"/>
    <x v="20"/>
    <x v="20"/>
    <m/>
    <n v="0"/>
    <n v="0"/>
    <n v="0"/>
    <n v="0"/>
    <n v="0"/>
    <n v="0"/>
    <m/>
    <m/>
    <m/>
    <s v="No"/>
    <s v="W665449"/>
    <n v="0"/>
    <m/>
    <s v="H08031-JIM-M"/>
    <m/>
    <m/>
    <s v="S0362372"/>
  </r>
  <r>
    <x v="270"/>
    <n v="10000"/>
    <n v="30000"/>
    <d v="2025-04-23T00:00:00"/>
    <s v="502LAUGH"/>
    <s v=" 3:51:08 pm"/>
    <n v="10620258019"/>
    <m/>
    <x v="2"/>
    <s v="Yes"/>
    <x v="35"/>
    <x v="19"/>
    <s v="QM78"/>
    <s v="WONG SEAU JIN"/>
    <n v="20000"/>
    <m/>
    <m/>
    <d v="2025-04-23T00:00:00"/>
    <m/>
    <n v="11"/>
    <n v="220000"/>
    <s v="PE"/>
    <s v="7FP00-80003-FT0001"/>
    <n v="0"/>
    <n v="200000"/>
    <n v="20000"/>
    <n v="0"/>
    <n v="0"/>
    <n v="0"/>
    <m/>
    <m/>
    <n v="0"/>
    <m/>
    <m/>
    <m/>
    <m/>
    <m/>
    <m/>
    <m/>
    <m/>
    <x v="221"/>
    <x v="20"/>
    <x v="20"/>
    <m/>
    <n v="0"/>
    <n v="0"/>
    <n v="0"/>
    <n v="0"/>
    <n v="0"/>
    <n v="0"/>
    <m/>
    <m/>
    <m/>
    <s v="No"/>
    <s v="W665450"/>
    <n v="0"/>
    <m/>
    <s v="H08031-JIM-M"/>
    <m/>
    <m/>
    <s v="S0362373"/>
  </r>
  <r>
    <x v="996"/>
    <n v="10000"/>
    <n v="10000"/>
    <d v="2025-04-28T00:00:00"/>
    <s v="502LAUGH"/>
    <d v="1899-12-30T10:57:46"/>
    <s v="BZC040-01"/>
    <m/>
    <x v="0"/>
    <s v="Yes"/>
    <x v="30"/>
    <x v="24"/>
    <s v="PM29"/>
    <s v="JIMMY TNEO WEE SIANG"/>
    <n v="2300"/>
    <m/>
    <m/>
    <d v="2025-04-23T00:00:00"/>
    <m/>
    <n v="24"/>
    <n v="55200"/>
    <s v="PE"/>
    <s v="CHAMP SQ-GREEN0001"/>
    <n v="0"/>
    <n v="50000"/>
    <n v="5200"/>
    <n v="0"/>
    <n v="0"/>
    <n v="0"/>
    <m/>
    <m/>
    <n v="0"/>
    <m/>
    <m/>
    <m/>
    <m/>
    <m/>
    <m/>
    <m/>
    <m/>
    <x v="688"/>
    <x v="25"/>
    <x v="25"/>
    <m/>
    <n v="0"/>
    <n v="0"/>
    <n v="0"/>
    <n v="0"/>
    <n v="0"/>
    <n v="0"/>
    <m/>
    <m/>
    <m/>
    <s v="No"/>
    <s v="W665949"/>
    <n v="0"/>
    <m/>
    <s v="E05203"/>
    <m/>
    <m/>
    <s v="S0362395"/>
  </r>
  <r>
    <x v="498"/>
    <n v="10000"/>
    <n v="30000"/>
    <d v="2025-04-24T00:00:00"/>
    <s v="502LAUGH"/>
    <s v=" 5:42:47 pm"/>
    <s v="M0BI68841"/>
    <m/>
    <x v="0"/>
    <s v="Yes"/>
    <x v="8"/>
    <x v="8"/>
    <s v="PM84"/>
    <s v="TAN TAI TOH"/>
    <n v="1500"/>
    <m/>
    <m/>
    <d v="2025-04-23T00:00:00"/>
    <m/>
    <n v="16"/>
    <n v="24000"/>
    <s v="PE"/>
    <s v="713891306-ADS1360001"/>
    <n v="0"/>
    <n v="10000"/>
    <n v="14000"/>
    <n v="0"/>
    <n v="0"/>
    <n v="0"/>
    <m/>
    <m/>
    <n v="0"/>
    <m/>
    <m/>
    <m/>
    <m/>
    <m/>
    <m/>
    <m/>
    <m/>
    <x v="373"/>
    <x v="23"/>
    <x v="23"/>
    <m/>
    <n v="0"/>
    <n v="0"/>
    <n v="0"/>
    <n v="0"/>
    <n v="0"/>
    <n v="0"/>
    <m/>
    <m/>
    <m/>
    <s v="No"/>
    <s v="W665456"/>
    <n v="0"/>
    <m/>
    <s v="S19314"/>
    <m/>
    <m/>
    <s v="H0064938"/>
  </r>
  <r>
    <x v="997"/>
    <n v="10000"/>
    <n v="10000"/>
    <d v="2025-04-24T00:00:00"/>
    <s v="502LAUGH"/>
    <s v=" 5:41:54 pm"/>
    <s v="M0BFL2381"/>
    <m/>
    <x v="0"/>
    <s v="Yes"/>
    <x v="8"/>
    <x v="8"/>
    <s v="PM84"/>
    <s v="TAN TAI TOH"/>
    <n v="5000"/>
    <m/>
    <m/>
    <d v="2025-04-23T00:00:00"/>
    <m/>
    <n v="16"/>
    <n v="80000"/>
    <s v="PE"/>
    <s v="714370207-ADS1360001"/>
    <n v="0"/>
    <n v="80000"/>
    <n v="0"/>
    <n v="0"/>
    <n v="0"/>
    <n v="0"/>
    <m/>
    <m/>
    <n v="0"/>
    <m/>
    <m/>
    <m/>
    <m/>
    <m/>
    <m/>
    <m/>
    <m/>
    <x v="580"/>
    <x v="23"/>
    <x v="23"/>
    <m/>
    <n v="0"/>
    <n v="0"/>
    <n v="0"/>
    <n v="0"/>
    <n v="0"/>
    <n v="0"/>
    <m/>
    <m/>
    <m/>
    <s v="No"/>
    <s v="W665458"/>
    <n v="0"/>
    <m/>
    <s v="S19314"/>
    <m/>
    <m/>
    <s v="H0064942"/>
  </r>
  <r>
    <x v="997"/>
    <n v="10000"/>
    <n v="20000"/>
    <d v="2025-04-24T00:00:00"/>
    <s v="502LAUGH"/>
    <s v=" 5:41:54 pm"/>
    <s v="M0BFL2381"/>
    <m/>
    <x v="1"/>
    <s v="Yes"/>
    <x v="12"/>
    <x v="12"/>
    <s v="PM80"/>
    <s v="YAP ZHI PING"/>
    <n v="5000"/>
    <m/>
    <m/>
    <d v="2025-04-23T00:00:00"/>
    <m/>
    <n v="16"/>
    <n v="80000"/>
    <s v="PE"/>
    <s v="714370207-ADS1360001"/>
    <n v="0"/>
    <n v="80000"/>
    <n v="0"/>
    <n v="0"/>
    <n v="0"/>
    <n v="0"/>
    <m/>
    <m/>
    <n v="0"/>
    <m/>
    <m/>
    <m/>
    <m/>
    <m/>
    <m/>
    <m/>
    <m/>
    <x v="580"/>
    <x v="23"/>
    <x v="23"/>
    <m/>
    <n v="0"/>
    <n v="0"/>
    <n v="0"/>
    <n v="0"/>
    <n v="0"/>
    <n v="0"/>
    <m/>
    <m/>
    <m/>
    <s v="No"/>
    <s v="W665458"/>
    <n v="0"/>
    <m/>
    <s v="S19314"/>
    <m/>
    <m/>
    <s v="H0064942"/>
  </r>
  <r>
    <x v="568"/>
    <n v="10000"/>
    <n v="20000"/>
    <d v="2025-04-24T00:00:00"/>
    <s v="502LAUGH"/>
    <d v="1899-12-30T11:14:00"/>
    <s v="40718205/3830U7060"/>
    <m/>
    <x v="1"/>
    <s v="Yes"/>
    <x v="14"/>
    <x v="13"/>
    <s v="PM87"/>
    <s v="LEE SHIEN WEI"/>
    <n v="70"/>
    <m/>
    <m/>
    <d v="2025-04-23T00:00:00"/>
    <m/>
    <n v="1"/>
    <n v="70"/>
    <s v="PE"/>
    <s v="164115A0001"/>
    <n v="0"/>
    <n v="50"/>
    <n v="20"/>
    <n v="0"/>
    <n v="0"/>
    <n v="0"/>
    <m/>
    <m/>
    <n v="0"/>
    <m/>
    <m/>
    <m/>
    <m/>
    <m/>
    <m/>
    <m/>
    <m/>
    <x v="432"/>
    <x v="33"/>
    <x v="33"/>
    <m/>
    <n v="0"/>
    <n v="0"/>
    <n v="0"/>
    <n v="0"/>
    <n v="0"/>
    <n v="0"/>
    <m/>
    <m/>
    <m/>
    <s v="No"/>
    <s v="W665470"/>
    <n v="0"/>
    <m/>
    <s v="E05185"/>
    <m/>
    <m/>
    <s v="S0362666"/>
  </r>
  <r>
    <x v="569"/>
    <n v="10000"/>
    <n v="20000"/>
    <d v="2025-04-24T00:00:00"/>
    <s v="502LAUGH"/>
    <d v="1899-12-30T11:14:51"/>
    <s v="3830U7060/4071802U5"/>
    <m/>
    <x v="1"/>
    <s v="Yes"/>
    <x v="14"/>
    <x v="13"/>
    <s v="PM87"/>
    <s v="LEE SHIEN WEI"/>
    <n v="350"/>
    <m/>
    <m/>
    <d v="2025-04-23T00:00:00"/>
    <m/>
    <n v="1"/>
    <n v="350"/>
    <s v="PE"/>
    <s v="249746A0001"/>
    <n v="0"/>
    <n v="100"/>
    <n v="250"/>
    <n v="0"/>
    <n v="0"/>
    <n v="0"/>
    <m/>
    <m/>
    <n v="0"/>
    <m/>
    <m/>
    <m/>
    <m/>
    <m/>
    <m/>
    <m/>
    <m/>
    <x v="433"/>
    <x v="33"/>
    <x v="33"/>
    <m/>
    <n v="0"/>
    <n v="0"/>
    <n v="0"/>
    <n v="0"/>
    <n v="0"/>
    <n v="0"/>
    <m/>
    <m/>
    <m/>
    <s v="No"/>
    <s v="W665471"/>
    <n v="0"/>
    <m/>
    <s v="E05185"/>
    <m/>
    <m/>
    <s v="S0362666"/>
  </r>
  <r>
    <x v="617"/>
    <n v="10000"/>
    <n v="20000"/>
    <d v="2025-04-24T00:00:00"/>
    <s v="502LAUGH"/>
    <d v="1899-12-30T11:15:52"/>
    <s v="J00LU70911000/3830U7060"/>
    <m/>
    <x v="1"/>
    <s v="Yes"/>
    <x v="14"/>
    <x v="13"/>
    <s v="PM87"/>
    <s v="LEE SHIEN WEI"/>
    <n v="700"/>
    <m/>
    <m/>
    <d v="2025-04-23T00:00:00"/>
    <m/>
    <n v="1"/>
    <n v="700"/>
    <s v="PE"/>
    <n v="107112140001"/>
    <n v="0"/>
    <n v="500"/>
    <n v="200"/>
    <n v="0"/>
    <n v="0"/>
    <n v="0"/>
    <m/>
    <m/>
    <n v="0"/>
    <m/>
    <m/>
    <m/>
    <m/>
    <m/>
    <m/>
    <m/>
    <m/>
    <x v="469"/>
    <x v="15"/>
    <x v="15"/>
    <m/>
    <n v="0"/>
    <n v="0"/>
    <n v="0"/>
    <n v="0"/>
    <n v="0"/>
    <n v="0"/>
    <m/>
    <m/>
    <m/>
    <s v="No"/>
    <s v="W665472"/>
    <n v="0"/>
    <m/>
    <s v="I09109"/>
    <m/>
    <m/>
    <s v="S0362674"/>
  </r>
  <r>
    <x v="998"/>
    <n v="10000"/>
    <n v="10000"/>
    <d v="2025-04-24T00:00:00"/>
    <s v="502LAUGH"/>
    <s v=" 8:38:23 am"/>
    <s v="J00VU6300"/>
    <m/>
    <x v="0"/>
    <s v="Yes"/>
    <x v="10"/>
    <x v="10"/>
    <s v="PS66"/>
    <s v="SIM ENG KWANG"/>
    <n v="1000"/>
    <m/>
    <m/>
    <d v="2025-04-23T00:00:00"/>
    <m/>
    <n v="1"/>
    <n v="1000"/>
    <s v="PE"/>
    <s v="250-5306-000001"/>
    <n v="0"/>
    <n v="1000"/>
    <n v="0"/>
    <n v="0"/>
    <n v="0"/>
    <n v="0"/>
    <m/>
    <m/>
    <n v="0"/>
    <m/>
    <m/>
    <m/>
    <m/>
    <m/>
    <m/>
    <m/>
    <m/>
    <x v="689"/>
    <x v="29"/>
    <x v="29"/>
    <m/>
    <n v="0"/>
    <n v="0"/>
    <n v="0"/>
    <n v="0"/>
    <n v="0"/>
    <n v="0"/>
    <m/>
    <m/>
    <m/>
    <s v="No"/>
    <s v="W665477"/>
    <n v="0"/>
    <m/>
    <s v="J10025"/>
    <m/>
    <m/>
    <s v="S0362750"/>
  </r>
  <r>
    <x v="999"/>
    <n v="10000"/>
    <n v="10000"/>
    <d v="2025-04-28T00:00:00"/>
    <s v="502LAUGH"/>
    <s v=" 8:27:02 am"/>
    <s v="4111520U5"/>
    <m/>
    <x v="0"/>
    <s v="Yes"/>
    <x v="25"/>
    <x v="21"/>
    <s v="PP05"/>
    <s v="WONG KIM FATT"/>
    <n v="30000"/>
    <m/>
    <m/>
    <d v="2025-04-23T00:00:00"/>
    <m/>
    <n v="1"/>
    <n v="30000"/>
    <s v="PE"/>
    <s v="250-6222-000001"/>
    <n v="0"/>
    <n v="30000"/>
    <n v="0"/>
    <n v="0"/>
    <n v="0"/>
    <n v="0"/>
    <m/>
    <m/>
    <n v="0"/>
    <m/>
    <m/>
    <m/>
    <m/>
    <m/>
    <m/>
    <m/>
    <m/>
    <x v="438"/>
    <x v="29"/>
    <x v="29"/>
    <m/>
    <n v="0"/>
    <n v="0"/>
    <n v="0"/>
    <n v="0"/>
    <n v="0"/>
    <n v="0"/>
    <m/>
    <m/>
    <m/>
    <s v="No"/>
    <s v="W665482"/>
    <n v="0"/>
    <m/>
    <s v="J10025"/>
    <m/>
    <m/>
    <s v="S0362763"/>
  </r>
  <r>
    <x v="1000"/>
    <n v="10000"/>
    <n v="10000"/>
    <d v="2025-04-24T00:00:00"/>
    <s v="502LAUGH"/>
    <d v="1899-12-30T10:36:01"/>
    <s v="4090368U5"/>
    <m/>
    <x v="0"/>
    <s v="Yes"/>
    <x v="26"/>
    <x v="22"/>
    <s v="PS13"/>
    <s v="YEE CHENG MENG"/>
    <n v="6000"/>
    <m/>
    <m/>
    <d v="2025-04-23T00:00:00"/>
    <m/>
    <n v="1"/>
    <n v="6000"/>
    <s v="PE"/>
    <s v="250-6188-000001"/>
    <n v="0"/>
    <n v="6000"/>
    <n v="0"/>
    <n v="0"/>
    <n v="0"/>
    <n v="0"/>
    <m/>
    <m/>
    <n v="0"/>
    <m/>
    <m/>
    <m/>
    <m/>
    <m/>
    <m/>
    <m/>
    <m/>
    <x v="690"/>
    <x v="29"/>
    <x v="29"/>
    <m/>
    <n v="0"/>
    <n v="0"/>
    <n v="0"/>
    <n v="0"/>
    <n v="0"/>
    <n v="0"/>
    <m/>
    <m/>
    <m/>
    <s v="No"/>
    <s v="W665692"/>
    <n v="0"/>
    <m/>
    <s v="J10025"/>
    <m/>
    <m/>
    <s v="S0362767"/>
  </r>
  <r>
    <x v="1001"/>
    <n v="10000"/>
    <n v="10000"/>
    <d v="2025-04-23T00:00:00"/>
    <s v="502LAUGH"/>
    <s v=" 3:02:26 pm"/>
    <s v="4090404U5A"/>
    <m/>
    <x v="0"/>
    <s v="Yes"/>
    <x v="26"/>
    <x v="22"/>
    <s v="PS13"/>
    <s v="YEE CHENG MENG"/>
    <n v="6000"/>
    <m/>
    <m/>
    <d v="2025-04-23T00:00:00"/>
    <m/>
    <n v="1"/>
    <n v="6000"/>
    <s v="PE"/>
    <s v="260-6397-000001"/>
    <n v="0"/>
    <n v="6000"/>
    <n v="0"/>
    <n v="0"/>
    <n v="0"/>
    <n v="0"/>
    <m/>
    <m/>
    <n v="0"/>
    <m/>
    <m/>
    <m/>
    <m/>
    <m/>
    <m/>
    <m/>
    <m/>
    <x v="691"/>
    <x v="29"/>
    <x v="29"/>
    <m/>
    <n v="0"/>
    <n v="0"/>
    <n v="0"/>
    <n v="0"/>
    <n v="0"/>
    <n v="0"/>
    <m/>
    <m/>
    <m/>
    <s v="No"/>
    <s v="W665697"/>
    <n v="0"/>
    <m/>
    <s v="J10025"/>
    <m/>
    <m/>
    <s v="S0362769"/>
  </r>
  <r>
    <x v="1002"/>
    <n v="10000"/>
    <n v="10000"/>
    <d v="2025-04-24T00:00:00"/>
    <s v="502LAUGH"/>
    <s v=" 8:39:36 am"/>
    <s v="4090404U5A"/>
    <m/>
    <x v="0"/>
    <s v="Yes"/>
    <x v="26"/>
    <x v="22"/>
    <s v="PS13"/>
    <s v="YEE CHENG MENG"/>
    <n v="6000"/>
    <m/>
    <m/>
    <d v="2025-04-23T00:00:00"/>
    <m/>
    <n v="1"/>
    <n v="6000"/>
    <s v="PE"/>
    <s v="260-6398-000001"/>
    <n v="0"/>
    <n v="6000"/>
    <n v="0"/>
    <n v="0"/>
    <n v="0"/>
    <n v="0"/>
    <m/>
    <m/>
    <n v="0"/>
    <m/>
    <m/>
    <m/>
    <m/>
    <m/>
    <m/>
    <m/>
    <m/>
    <x v="692"/>
    <x v="29"/>
    <x v="29"/>
    <m/>
    <n v="0"/>
    <n v="0"/>
    <n v="0"/>
    <n v="0"/>
    <n v="0"/>
    <n v="0"/>
    <m/>
    <m/>
    <m/>
    <s v="No"/>
    <s v="W665698"/>
    <n v="0"/>
    <m/>
    <s v="J10025"/>
    <m/>
    <m/>
    <s v="S0362769"/>
  </r>
  <r>
    <x v="700"/>
    <n v="10000"/>
    <n v="20000"/>
    <d v="2025-04-24T00:00:00"/>
    <s v="502LAUGH"/>
    <s v=" 4:21:23 pm"/>
    <s v="D103Z8650"/>
    <m/>
    <x v="1"/>
    <s v="Yes"/>
    <x v="36"/>
    <x v="27"/>
    <s v="PM87"/>
    <s v="LEE SHIEN WEI"/>
    <n v="1200"/>
    <m/>
    <m/>
    <d v="2025-04-23T00:00:00"/>
    <m/>
    <n v="1"/>
    <n v="1200"/>
    <s v="PE"/>
    <s v="RACK LABEL-260X60001"/>
    <n v="0"/>
    <n v="1000"/>
    <n v="200"/>
    <n v="0"/>
    <n v="0"/>
    <n v="0"/>
    <m/>
    <m/>
    <n v="0"/>
    <m/>
    <m/>
    <m/>
    <m/>
    <m/>
    <m/>
    <m/>
    <m/>
    <x v="522"/>
    <x v="86"/>
    <x v="81"/>
    <m/>
    <n v="0"/>
    <n v="0"/>
    <n v="0"/>
    <n v="0"/>
    <n v="0"/>
    <n v="0"/>
    <m/>
    <m/>
    <m/>
    <s v="No"/>
    <s v="W665497"/>
    <n v="0"/>
    <m/>
    <s v="A01466"/>
    <m/>
    <m/>
    <s v="S0363006"/>
  </r>
  <r>
    <x v="1003"/>
    <n v="10000"/>
    <n v="10000"/>
    <d v="2025-04-25T00:00:00"/>
    <s v="502LAUGH"/>
    <s v=" 2:02:41 pm"/>
    <n v="310180293"/>
    <m/>
    <x v="0"/>
    <s v="Yes"/>
    <x v="0"/>
    <x v="0"/>
    <s v="PP24"/>
    <s v="HO HON SENG"/>
    <n v="100"/>
    <m/>
    <m/>
    <d v="2025-04-23T00:00:00"/>
    <m/>
    <n v="1"/>
    <n v="100"/>
    <s v="PE"/>
    <s v="057-05335-0004 R0003"/>
    <n v="0"/>
    <n v="7"/>
    <n v="93"/>
    <n v="0"/>
    <n v="0"/>
    <n v="0"/>
    <m/>
    <m/>
    <n v="0"/>
    <m/>
    <m/>
    <m/>
    <m/>
    <m/>
    <m/>
    <m/>
    <m/>
    <x v="693"/>
    <x v="57"/>
    <x v="57"/>
    <m/>
    <n v="0"/>
    <n v="0"/>
    <n v="0"/>
    <n v="0"/>
    <n v="0"/>
    <n v="0"/>
    <m/>
    <m/>
    <m/>
    <s v="No"/>
    <s v="W665503"/>
    <n v="0"/>
    <m/>
    <s v="S19351"/>
    <m/>
    <m/>
    <s v="S0363032"/>
  </r>
  <r>
    <x v="878"/>
    <n v="10000"/>
    <n v="20000"/>
    <d v="2025-04-25T00:00:00"/>
    <s v="502LAUGH"/>
    <s v=" 3:02:18 pm"/>
    <s v="U532458010"/>
    <m/>
    <x v="1"/>
    <s v="Yes"/>
    <x v="15"/>
    <x v="14"/>
    <s v="PM87"/>
    <s v="LEE SHIEN WEI"/>
    <n v="6400"/>
    <m/>
    <m/>
    <d v="2025-04-23T00:00:00"/>
    <m/>
    <n v="1"/>
    <n v="6400"/>
    <s v="PE"/>
    <s v="STSS-PACKET0001"/>
    <n v="0"/>
    <n v="2600"/>
    <n v="3800"/>
    <n v="0"/>
    <n v="0"/>
    <n v="0"/>
    <m/>
    <m/>
    <n v="0"/>
    <m/>
    <m/>
    <m/>
    <m/>
    <m/>
    <m/>
    <m/>
    <m/>
    <x v="259"/>
    <x v="21"/>
    <x v="21"/>
    <m/>
    <n v="0"/>
    <n v="0"/>
    <n v="0"/>
    <n v="0"/>
    <n v="0"/>
    <n v="0"/>
    <m/>
    <m/>
    <m/>
    <s v="No"/>
    <s v="W665505"/>
    <n v="0"/>
    <m/>
    <s v="T20300"/>
    <m/>
    <m/>
    <s v="S0363044"/>
  </r>
  <r>
    <x v="1004"/>
    <n v="10000"/>
    <n v="10000"/>
    <d v="2025-04-28T00:00:00"/>
    <s v="502LAUGH"/>
    <s v=" 8:36:38 am"/>
    <s v="M0BUF4272"/>
    <m/>
    <x v="0"/>
    <s v="Yes"/>
    <x v="24"/>
    <x v="20"/>
    <s v="PS19"/>
    <s v="SNG KOK CHENG"/>
    <n v="24000"/>
    <m/>
    <m/>
    <d v="2025-04-23T00:00:00"/>
    <m/>
    <n v="2"/>
    <n v="48000"/>
    <s v="PE"/>
    <s v="100823881-75367 0001"/>
    <n v="0"/>
    <n v="48000"/>
    <n v="0"/>
    <n v="0"/>
    <n v="0"/>
    <n v="0"/>
    <m/>
    <m/>
    <n v="0"/>
    <m/>
    <m/>
    <m/>
    <m/>
    <m/>
    <m/>
    <m/>
    <m/>
    <x v="76"/>
    <x v="14"/>
    <x v="14"/>
    <m/>
    <n v="0"/>
    <n v="0"/>
    <n v="0"/>
    <n v="0"/>
    <n v="0"/>
    <n v="0"/>
    <m/>
    <m/>
    <m/>
    <s v="No"/>
    <s v="W665983"/>
    <n v="0"/>
    <m/>
    <s v="S19081-TH"/>
    <m/>
    <m/>
    <s v="H0064992"/>
  </r>
  <r>
    <x v="1005"/>
    <n v="10000"/>
    <n v="10000"/>
    <d v="2025-04-24T00:00:00"/>
    <s v="502LAUGH"/>
    <s v=" 5:39:26 pm"/>
    <s v="M0BFL2381"/>
    <m/>
    <x v="0"/>
    <s v="Yes"/>
    <x v="8"/>
    <x v="8"/>
    <s v="PM84"/>
    <s v="TAN TAI TOH"/>
    <n v="2750"/>
    <m/>
    <m/>
    <d v="2025-04-23T00:00:00"/>
    <m/>
    <n v="16"/>
    <n v="44000"/>
    <s v="PE"/>
    <s v="714370207-ADS1360001"/>
    <n v="0"/>
    <n v="40000"/>
    <n v="4000"/>
    <n v="0"/>
    <n v="0"/>
    <n v="0"/>
    <m/>
    <m/>
    <n v="0"/>
    <m/>
    <m/>
    <m/>
    <m/>
    <m/>
    <m/>
    <m/>
    <m/>
    <x v="580"/>
    <x v="14"/>
    <x v="14"/>
    <m/>
    <n v="0"/>
    <n v="0"/>
    <n v="0"/>
    <n v="0"/>
    <n v="0"/>
    <n v="0"/>
    <m/>
    <m/>
    <m/>
    <s v="No"/>
    <s v="W665508"/>
    <n v="0"/>
    <m/>
    <s v="S19081-TH"/>
    <m/>
    <m/>
    <s v="H0064996"/>
  </r>
  <r>
    <x v="1005"/>
    <n v="10000"/>
    <n v="20000"/>
    <d v="2025-04-24T00:00:00"/>
    <s v="502LAUGH"/>
    <s v=" 5:39:26 pm"/>
    <s v="M0BFL2381"/>
    <m/>
    <x v="1"/>
    <s v="Yes"/>
    <x v="12"/>
    <x v="12"/>
    <s v="PM80"/>
    <s v="YAP ZHI PING"/>
    <n v="2500"/>
    <m/>
    <m/>
    <d v="2025-04-23T00:00:00"/>
    <m/>
    <n v="16"/>
    <n v="40000"/>
    <s v="PE"/>
    <s v="714370207-ADS1360001"/>
    <n v="0"/>
    <n v="40000"/>
    <n v="0"/>
    <n v="0"/>
    <n v="0"/>
    <n v="0"/>
    <m/>
    <m/>
    <n v="0"/>
    <m/>
    <m/>
    <m/>
    <m/>
    <m/>
    <m/>
    <m/>
    <m/>
    <x v="580"/>
    <x v="14"/>
    <x v="14"/>
    <m/>
    <n v="0"/>
    <n v="0"/>
    <n v="0"/>
    <n v="0"/>
    <n v="0"/>
    <n v="0"/>
    <m/>
    <m/>
    <m/>
    <s v="No"/>
    <s v="W665508"/>
    <n v="0"/>
    <m/>
    <s v="S19081-TH"/>
    <m/>
    <m/>
    <s v="H0064996"/>
  </r>
  <r>
    <x v="642"/>
    <n v="10000"/>
    <n v="30000"/>
    <d v="2025-04-24T00:00:00"/>
    <s v="502LAUGH"/>
    <s v=" 8:33:05 am"/>
    <n v="10620258012"/>
    <m/>
    <x v="2"/>
    <s v="Yes"/>
    <x v="35"/>
    <x v="19"/>
    <s v="QM78"/>
    <s v="WONG SEAU JIN"/>
    <n v="20000"/>
    <m/>
    <m/>
    <d v="2025-04-23T00:00:00"/>
    <m/>
    <n v="11"/>
    <n v="220000"/>
    <s v="PE"/>
    <s v="7FP07-80001-FT0001"/>
    <n v="0"/>
    <n v="200000"/>
    <n v="20000"/>
    <n v="0"/>
    <n v="0"/>
    <n v="0"/>
    <m/>
    <m/>
    <n v="0"/>
    <m/>
    <m/>
    <m/>
    <m/>
    <m/>
    <m/>
    <m/>
    <m/>
    <x v="486"/>
    <x v="20"/>
    <x v="20"/>
    <m/>
    <n v="0"/>
    <n v="0"/>
    <n v="0"/>
    <n v="0"/>
    <n v="0"/>
    <n v="0"/>
    <m/>
    <m/>
    <m/>
    <s v="No"/>
    <s v="W665509"/>
    <n v="0"/>
    <m/>
    <s v="H08031-JIM-M"/>
    <m/>
    <m/>
    <s v="S0363051"/>
  </r>
  <r>
    <x v="1006"/>
    <n v="10000"/>
    <n v="10000"/>
    <d v="2025-05-06T00:00:00"/>
    <s v="502LAUGH"/>
    <s v=" 8:41:05 am"/>
    <s v="24B2613"/>
    <m/>
    <x v="0"/>
    <s v="Yes"/>
    <x v="18"/>
    <x v="17"/>
    <s v="PM17"/>
    <s v="NG SWEE CHEA"/>
    <n v="6000"/>
    <m/>
    <m/>
    <d v="2025-04-23T00:00:00"/>
    <m/>
    <n v="1"/>
    <n v="6000"/>
    <s v="PE"/>
    <s v="CCL/0064/00320001"/>
    <n v="0"/>
    <n v="7100"/>
    <n v="-1100"/>
    <n v="0"/>
    <n v="0"/>
    <n v="0"/>
    <m/>
    <m/>
    <n v="0"/>
    <m/>
    <m/>
    <m/>
    <m/>
    <m/>
    <m/>
    <m/>
    <m/>
    <x v="694"/>
    <x v="4"/>
    <x v="4"/>
    <m/>
    <n v="0"/>
    <n v="0"/>
    <n v="0"/>
    <n v="0"/>
    <n v="0"/>
    <n v="0"/>
    <m/>
    <m/>
    <m/>
    <s v="No"/>
    <s v="W665999"/>
    <n v="0"/>
    <m/>
    <s v="Z26002"/>
    <m/>
    <m/>
    <s v="S0363078"/>
  </r>
  <r>
    <x v="1007"/>
    <n v="10000"/>
    <n v="10000"/>
    <d v="2025-05-05T00:00:00"/>
    <s v="502LAUGH"/>
    <d v="1899-12-30T11:38:51"/>
    <n v="10620258084"/>
    <m/>
    <x v="0"/>
    <s v="Yes"/>
    <x v="1"/>
    <x v="1"/>
    <s v="PM16"/>
    <s v="TEO KAH JUN"/>
    <n v="135"/>
    <m/>
    <m/>
    <d v="2025-04-23T00:00:00"/>
    <m/>
    <n v="297"/>
    <n v="40095"/>
    <s v="PE"/>
    <s v="CH562-80153-FT0001"/>
    <n v="0"/>
    <n v="30000"/>
    <n v="10095"/>
    <n v="0"/>
    <n v="0"/>
    <n v="0"/>
    <m/>
    <m/>
    <n v="0"/>
    <m/>
    <m/>
    <m/>
    <m/>
    <m/>
    <m/>
    <m/>
    <m/>
    <x v="695"/>
    <x v="20"/>
    <x v="20"/>
    <m/>
    <n v="0"/>
    <n v="0"/>
    <n v="0"/>
    <n v="0"/>
    <n v="0"/>
    <n v="0"/>
    <m/>
    <m/>
    <m/>
    <s v="No"/>
    <s v="W666000"/>
    <n v="0"/>
    <m/>
    <s v="H08031-JIM-M"/>
    <m/>
    <m/>
    <s v="S0363014"/>
  </r>
  <r>
    <x v="937"/>
    <n v="10000"/>
    <n v="20000"/>
    <d v="2025-04-23T00:00:00"/>
    <s v="502LAUGH"/>
    <s v=" 2:04:42 pm"/>
    <n v="860909082244"/>
    <m/>
    <x v="1"/>
    <s v="Yes"/>
    <x v="19"/>
    <x v="16"/>
    <s v="PS95"/>
    <s v="LIM CHENG LEONG"/>
    <n v="1250"/>
    <m/>
    <m/>
    <d v="2025-04-23T00:00:00"/>
    <m/>
    <n v="4"/>
    <n v="5000"/>
    <s v="PE"/>
    <s v="CARGO AIRCRAFT L0003"/>
    <n v="0"/>
    <n v="5000"/>
    <n v="0"/>
    <n v="0"/>
    <n v="0"/>
    <n v="0"/>
    <m/>
    <m/>
    <n v="0"/>
    <m/>
    <m/>
    <m/>
    <m/>
    <m/>
    <m/>
    <m/>
    <m/>
    <x v="654"/>
    <x v="22"/>
    <x v="22"/>
    <m/>
    <n v="0"/>
    <n v="0"/>
    <n v="0"/>
    <n v="0"/>
    <n v="0"/>
    <n v="0"/>
    <m/>
    <m/>
    <m/>
    <s v="No"/>
    <s v="W665520"/>
    <n v="0"/>
    <m/>
    <s v="G07076"/>
    <m/>
    <m/>
    <s v="S0363115"/>
  </r>
  <r>
    <x v="1008"/>
    <n v="10000"/>
    <n v="10000"/>
    <d v="2025-04-25T00:00:00"/>
    <s v="502LAUGH"/>
    <s v=" 8:36:37 am"/>
    <s v="4112210U5"/>
    <m/>
    <x v="0"/>
    <s v="Yes"/>
    <x v="1"/>
    <x v="1"/>
    <s v="PM16"/>
    <s v="TEO KAH JUN"/>
    <n v="34"/>
    <m/>
    <m/>
    <d v="2025-04-23T00:00:00"/>
    <m/>
    <n v="6"/>
    <n v="204"/>
    <s v="PE"/>
    <s v="810480 INDEX4000001"/>
    <n v="0"/>
    <n v="100"/>
    <n v="104"/>
    <n v="0"/>
    <n v="0"/>
    <n v="0"/>
    <m/>
    <m/>
    <n v="0"/>
    <m/>
    <m/>
    <m/>
    <m/>
    <m/>
    <m/>
    <m/>
    <m/>
    <x v="682"/>
    <x v="26"/>
    <x v="26"/>
    <m/>
    <n v="0"/>
    <n v="0"/>
    <n v="0"/>
    <n v="0"/>
    <n v="0"/>
    <n v="0"/>
    <m/>
    <m/>
    <m/>
    <s v="No"/>
    <s v="W665526"/>
    <n v="0"/>
    <m/>
    <s v="V22000"/>
    <m/>
    <m/>
    <s v="ZSA101806"/>
  </r>
  <r>
    <x v="1009"/>
    <n v="10000"/>
    <n v="10000"/>
    <d v="2025-04-24T00:00:00"/>
    <s v="502LAUGH"/>
    <s v=" 8:36:29 am"/>
    <s v="U541658011/504040526"/>
    <m/>
    <x v="0"/>
    <s v="Yes"/>
    <x v="28"/>
    <x v="23"/>
    <s v="PM26"/>
    <s v="TAN AIK KEONG"/>
    <n v="5860"/>
    <m/>
    <m/>
    <d v="2025-04-23T00:00:00"/>
    <m/>
    <n v="1"/>
    <n v="5860"/>
    <s v="PE"/>
    <s v="250-5322-000001"/>
    <n v="0"/>
    <n v="5360"/>
    <n v="500"/>
    <n v="0"/>
    <n v="0"/>
    <n v="0"/>
    <m/>
    <m/>
    <n v="0"/>
    <m/>
    <m/>
    <m/>
    <m/>
    <m/>
    <m/>
    <m/>
    <m/>
    <x v="109"/>
    <x v="29"/>
    <x v="29"/>
    <m/>
    <n v="0"/>
    <n v="0"/>
    <n v="0"/>
    <n v="0"/>
    <n v="0"/>
    <n v="0"/>
    <m/>
    <m/>
    <m/>
    <s v="No"/>
    <s v="W666031"/>
    <n v="0"/>
    <m/>
    <s v="J10025"/>
    <m/>
    <m/>
    <s v="S0363151"/>
  </r>
  <r>
    <x v="1010"/>
    <n v="10000"/>
    <n v="10000"/>
    <d v="2025-04-25T00:00:00"/>
    <s v="502LAUGH"/>
    <s v=" 8:34:17 am"/>
    <s v="U541658011/504040526"/>
    <m/>
    <x v="0"/>
    <s v="Yes"/>
    <x v="28"/>
    <x v="23"/>
    <s v="PM26"/>
    <s v="TAN AIK KEONG"/>
    <n v="5860"/>
    <m/>
    <m/>
    <d v="2025-04-23T00:00:00"/>
    <m/>
    <n v="1"/>
    <n v="5860"/>
    <s v="PE"/>
    <s v="250-5322-000001"/>
    <n v="0"/>
    <n v="5360"/>
    <n v="500"/>
    <n v="0"/>
    <n v="0"/>
    <n v="0"/>
    <m/>
    <m/>
    <n v="0"/>
    <m/>
    <m/>
    <m/>
    <m/>
    <m/>
    <m/>
    <m/>
    <m/>
    <x v="109"/>
    <x v="29"/>
    <x v="29"/>
    <m/>
    <n v="0"/>
    <n v="0"/>
    <n v="0"/>
    <n v="0"/>
    <n v="0"/>
    <n v="0"/>
    <m/>
    <m/>
    <m/>
    <s v="No"/>
    <s v="W666035"/>
    <n v="0"/>
    <m/>
    <s v="J10025"/>
    <m/>
    <m/>
    <s v="S0363152"/>
  </r>
  <r>
    <x v="846"/>
    <n v="10000"/>
    <n v="20000"/>
    <d v="2025-04-24T00:00:00"/>
    <s v="502LAUGH"/>
    <s v=" 8:58:30 am"/>
    <s v="4239S1/311080325"/>
    <m/>
    <x v="1"/>
    <s v="Yes"/>
    <x v="36"/>
    <x v="27"/>
    <s v="PM87"/>
    <s v="LEE SHIEN WEI"/>
    <n v="1000"/>
    <m/>
    <m/>
    <d v="2025-04-23T00:00:00"/>
    <m/>
    <n v="1"/>
    <n v="1000"/>
    <s v="PE"/>
    <s v="PRTN-203735181820001"/>
    <n v="0"/>
    <n v="1000"/>
    <n v="0"/>
    <n v="0"/>
    <n v="0"/>
    <n v="0"/>
    <m/>
    <m/>
    <n v="0"/>
    <m/>
    <m/>
    <m/>
    <m/>
    <m/>
    <m/>
    <m/>
    <m/>
    <x v="611"/>
    <x v="89"/>
    <x v="84"/>
    <m/>
    <n v="0"/>
    <n v="0"/>
    <n v="0"/>
    <n v="0"/>
    <n v="0"/>
    <n v="0"/>
    <m/>
    <m/>
    <m/>
    <s v="No"/>
    <s v="W665529"/>
    <n v="0"/>
    <m/>
    <s v="A01488"/>
    <m/>
    <m/>
    <s v="S0363157"/>
  </r>
  <r>
    <x v="847"/>
    <n v="10000"/>
    <n v="20000"/>
    <d v="2025-04-24T00:00:00"/>
    <s v="502LAUGH"/>
    <s v=" 8:59:16 am"/>
    <s v="M0BHA3561"/>
    <m/>
    <x v="1"/>
    <s v="Yes"/>
    <x v="36"/>
    <x v="27"/>
    <s v="PM87"/>
    <s v="LEE SHIEN WEI"/>
    <n v="1000"/>
    <m/>
    <m/>
    <d v="2025-04-23T00:00:00"/>
    <m/>
    <n v="1"/>
    <n v="1000"/>
    <s v="PE"/>
    <s v="PRTN-203735181820002"/>
    <n v="0"/>
    <n v="1000"/>
    <n v="0"/>
    <n v="0"/>
    <n v="0"/>
    <n v="0"/>
    <m/>
    <m/>
    <n v="0"/>
    <m/>
    <m/>
    <m/>
    <m/>
    <m/>
    <m/>
    <m/>
    <m/>
    <x v="612"/>
    <x v="89"/>
    <x v="84"/>
    <m/>
    <n v="0"/>
    <n v="0"/>
    <n v="0"/>
    <n v="0"/>
    <n v="0"/>
    <n v="0"/>
    <m/>
    <m/>
    <m/>
    <s v="No"/>
    <s v="W665530"/>
    <n v="0"/>
    <m/>
    <s v="A01488"/>
    <m/>
    <m/>
    <s v="S0363157"/>
  </r>
  <r>
    <x v="947"/>
    <n v="10000"/>
    <n v="20000"/>
    <d v="2025-04-23T00:00:00"/>
    <s v="502LAUGH"/>
    <s v=" 1:12:23 pm"/>
    <n v="860909190918"/>
    <m/>
    <x v="1"/>
    <s v="Yes"/>
    <x v="34"/>
    <x v="3"/>
    <s v="PM45"/>
    <s v="TAY CHIN LIONG"/>
    <n v="600"/>
    <m/>
    <m/>
    <d v="2025-04-23T00:00:00"/>
    <m/>
    <n v="20"/>
    <n v="12000"/>
    <s v="PE"/>
    <n v="200910250001"/>
    <n v="0"/>
    <n v="12000"/>
    <n v="0"/>
    <n v="0"/>
    <n v="0"/>
    <n v="0"/>
    <m/>
    <m/>
    <n v="0"/>
    <m/>
    <m/>
    <m/>
    <m/>
    <m/>
    <m/>
    <m/>
    <m/>
    <x v="658"/>
    <x v="68"/>
    <x v="66"/>
    <m/>
    <n v="0"/>
    <n v="0"/>
    <n v="0"/>
    <n v="0"/>
    <n v="0"/>
    <n v="0"/>
    <m/>
    <m/>
    <m/>
    <s v="No"/>
    <s v="W665531"/>
    <n v="0"/>
    <m/>
    <s v="I09180-SUNNINGDALE"/>
    <m/>
    <m/>
    <s v="S0363161"/>
  </r>
  <r>
    <x v="1011"/>
    <n v="10000"/>
    <n v="10000"/>
    <d v="2025-04-23T00:00:00"/>
    <s v="502LAUGH"/>
    <s v=" 4:33:52 pm"/>
    <s v="M0BA89700"/>
    <m/>
    <x v="0"/>
    <s v="Yes"/>
    <x v="9"/>
    <x v="9"/>
    <s v="PM30"/>
    <s v="OH KIAN YUAN"/>
    <n v="3000"/>
    <m/>
    <m/>
    <d v="2025-04-23T00:00:00"/>
    <m/>
    <n v="1"/>
    <n v="3000"/>
    <s v="PE"/>
    <s v="250-8032-000001"/>
    <n v="0"/>
    <n v="3000"/>
    <n v="0"/>
    <n v="0"/>
    <n v="0"/>
    <n v="0"/>
    <m/>
    <m/>
    <n v="0"/>
    <m/>
    <m/>
    <m/>
    <m/>
    <m/>
    <m/>
    <m/>
    <m/>
    <x v="696"/>
    <x v="29"/>
    <x v="29"/>
    <m/>
    <n v="0"/>
    <n v="0"/>
    <n v="0"/>
    <n v="0"/>
    <n v="0"/>
    <n v="0"/>
    <m/>
    <m/>
    <m/>
    <s v="No"/>
    <s v="W665532"/>
    <n v="0"/>
    <m/>
    <s v="J10025"/>
    <m/>
    <m/>
    <s v="S0363166"/>
  </r>
  <r>
    <x v="1012"/>
    <n v="10000"/>
    <n v="10000"/>
    <d v="2025-04-23T00:00:00"/>
    <s v="502LAUGH"/>
    <s v=" 2:03:18 pm"/>
    <s v="4111520U5"/>
    <m/>
    <x v="0"/>
    <s v="Yes"/>
    <x v="25"/>
    <x v="21"/>
    <s v="PP05"/>
    <s v="WONG KIM FATT"/>
    <n v="1000"/>
    <m/>
    <m/>
    <d v="2025-04-23T00:00:00"/>
    <m/>
    <n v="1"/>
    <n v="1000"/>
    <s v="PE"/>
    <s v="250-6315-000001"/>
    <n v="0"/>
    <n v="1000"/>
    <n v="0"/>
    <n v="0"/>
    <n v="0"/>
    <n v="0"/>
    <m/>
    <m/>
    <n v="0"/>
    <m/>
    <m/>
    <m/>
    <m/>
    <m/>
    <m/>
    <m/>
    <m/>
    <x v="697"/>
    <x v="29"/>
    <x v="29"/>
    <m/>
    <n v="0"/>
    <n v="0"/>
    <n v="0"/>
    <n v="0"/>
    <n v="0"/>
    <n v="0"/>
    <m/>
    <m/>
    <m/>
    <s v="No"/>
    <s v="W665534"/>
    <n v="0"/>
    <m/>
    <s v="J10025"/>
    <m/>
    <m/>
    <s v="S0363169"/>
  </r>
  <r>
    <x v="1013"/>
    <n v="10000"/>
    <n v="10000"/>
    <d v="2025-04-23T00:00:00"/>
    <s v="502LAUGH"/>
    <s v=" 1:09:46 pm"/>
    <s v="J00UH0552/3082512U9"/>
    <m/>
    <x v="0"/>
    <s v="Yes"/>
    <x v="7"/>
    <x v="7"/>
    <s v="PM68"/>
    <s v="LEE KIM LIANG"/>
    <n v="2000"/>
    <m/>
    <m/>
    <d v="2025-04-23T00:00:00"/>
    <m/>
    <n v="1"/>
    <n v="2000"/>
    <s v="PE"/>
    <s v="STDM2600001"/>
    <n v="0"/>
    <n v="2000"/>
    <n v="0"/>
    <n v="0"/>
    <n v="0"/>
    <n v="0"/>
    <m/>
    <m/>
    <n v="0"/>
    <m/>
    <m/>
    <m/>
    <m/>
    <m/>
    <m/>
    <m/>
    <m/>
    <x v="698"/>
    <x v="77"/>
    <x v="73"/>
    <m/>
    <n v="0"/>
    <n v="0"/>
    <n v="0"/>
    <n v="0"/>
    <n v="0"/>
    <n v="0"/>
    <m/>
    <m/>
    <m/>
    <s v="No"/>
    <s v="W665536"/>
    <n v="0"/>
    <m/>
    <s v="G07105"/>
    <m/>
    <m/>
    <s v="S0363172"/>
  </r>
  <r>
    <x v="1014"/>
    <n v="10000"/>
    <n v="10000"/>
    <d v="2025-04-23T00:00:00"/>
    <s v="502LAUGH"/>
    <s v=" 3:52:19 pm"/>
    <s v="3082512U9/JOOUH0552"/>
    <m/>
    <x v="0"/>
    <s v="Yes"/>
    <x v="7"/>
    <x v="7"/>
    <s v="PM68"/>
    <s v="LEE KIM LIANG"/>
    <n v="2000"/>
    <m/>
    <m/>
    <d v="2025-04-23T00:00:00"/>
    <m/>
    <n v="1"/>
    <n v="2000"/>
    <s v="PE"/>
    <s v="STDM2610001"/>
    <n v="0"/>
    <n v="2000"/>
    <n v="0"/>
    <n v="0"/>
    <n v="0"/>
    <n v="0"/>
    <m/>
    <m/>
    <n v="0"/>
    <m/>
    <m/>
    <m/>
    <m/>
    <m/>
    <m/>
    <m/>
    <m/>
    <x v="699"/>
    <x v="77"/>
    <x v="73"/>
    <m/>
    <n v="0"/>
    <n v="0"/>
    <n v="0"/>
    <n v="0"/>
    <n v="0"/>
    <n v="0"/>
    <m/>
    <m/>
    <m/>
    <s v="No"/>
    <s v="W665537"/>
    <n v="0"/>
    <m/>
    <s v="G07105"/>
    <m/>
    <m/>
    <s v="S0363172"/>
  </r>
  <r>
    <x v="1015"/>
    <n v="10000"/>
    <n v="10000"/>
    <d v="2025-04-23T00:00:00"/>
    <s v="502LAUGH"/>
    <s v=" 3:52:19 pm"/>
    <s v="D008O1730"/>
    <m/>
    <x v="0"/>
    <s v="Yes"/>
    <x v="34"/>
    <x v="3"/>
    <s v="PM45"/>
    <s v="TAY CHIN LIONG"/>
    <n v="2500"/>
    <m/>
    <m/>
    <d v="2025-04-23T00:00:00"/>
    <m/>
    <n v="16"/>
    <n v="40000"/>
    <s v="PE"/>
    <s v="5180-5462-FT0001"/>
    <n v="0"/>
    <n v="40000"/>
    <n v="0"/>
    <n v="0"/>
    <n v="0"/>
    <n v="0"/>
    <m/>
    <m/>
    <n v="0"/>
    <m/>
    <m/>
    <m/>
    <m/>
    <m/>
    <m/>
    <m/>
    <m/>
    <x v="700"/>
    <x v="20"/>
    <x v="20"/>
    <m/>
    <n v="0"/>
    <n v="0"/>
    <n v="0"/>
    <n v="0"/>
    <n v="0"/>
    <n v="0"/>
    <m/>
    <m/>
    <m/>
    <s v="No"/>
    <s v="W665538"/>
    <n v="0"/>
    <m/>
    <s v="H08031-JIM-M"/>
    <m/>
    <m/>
    <s v="S0363204"/>
  </r>
  <r>
    <x v="1016"/>
    <n v="10000"/>
    <n v="10000"/>
    <d v="2025-04-23T00:00:00"/>
    <s v="502LAUGH"/>
    <s v=" 5:10:41 pm"/>
    <s v="M0B6X8020"/>
    <m/>
    <x v="0"/>
    <s v="Yes"/>
    <x v="27"/>
    <x v="20"/>
    <s v="PS27"/>
    <s v="TAN TECK HEE"/>
    <n v="334"/>
    <m/>
    <m/>
    <d v="2025-04-23T00:00:00"/>
    <m/>
    <n v="6"/>
    <n v="2004"/>
    <s v="PE"/>
    <s v="0301001-A0001"/>
    <n v="0"/>
    <n v="2000"/>
    <n v="4"/>
    <n v="0"/>
    <n v="0"/>
    <n v="0"/>
    <m/>
    <m/>
    <n v="0"/>
    <m/>
    <m/>
    <m/>
    <m/>
    <m/>
    <m/>
    <m/>
    <m/>
    <x v="701"/>
    <x v="105"/>
    <x v="100"/>
    <m/>
    <n v="0"/>
    <n v="0"/>
    <n v="0"/>
    <n v="0"/>
    <n v="0"/>
    <n v="0"/>
    <m/>
    <m/>
    <m/>
    <s v="No"/>
    <s v="W665539"/>
    <n v="0"/>
    <m/>
    <s v="G07160"/>
    <m/>
    <m/>
    <s v="S0363223"/>
  </r>
  <r>
    <x v="1017"/>
    <n v="10000"/>
    <n v="10000"/>
    <d v="2025-04-28T00:00:00"/>
    <s v="502LAUGH"/>
    <s v=" 8:53:03 am"/>
    <s v="4820U8015"/>
    <m/>
    <x v="0"/>
    <s v="Yes"/>
    <x v="0"/>
    <x v="0"/>
    <s v="PP24"/>
    <s v="HO HON SENG"/>
    <n v="900"/>
    <m/>
    <m/>
    <d v="2025-04-23T00:00:00"/>
    <m/>
    <n v="6"/>
    <n v="5400"/>
    <s v="PE"/>
    <s v="241235-120001"/>
    <n v="0"/>
    <n v="5000"/>
    <n v="400"/>
    <n v="0"/>
    <n v="0"/>
    <n v="0"/>
    <m/>
    <m/>
    <n v="0"/>
    <m/>
    <m/>
    <m/>
    <m/>
    <m/>
    <m/>
    <m/>
    <m/>
    <x v="702"/>
    <x v="102"/>
    <x v="97"/>
    <m/>
    <n v="0"/>
    <n v="0"/>
    <n v="0"/>
    <n v="0"/>
    <n v="0"/>
    <n v="0"/>
    <m/>
    <m/>
    <m/>
    <s v="No"/>
    <s v="W665552"/>
    <n v="0"/>
    <m/>
    <s v="T20115"/>
    <m/>
    <m/>
    <s v="S0363323"/>
  </r>
  <r>
    <x v="1018"/>
    <n v="10000"/>
    <n v="10000"/>
    <d v="2025-04-28T00:00:00"/>
    <s v="502LAUGH"/>
    <s v=" 8:53:03 am"/>
    <s v="4820U8015"/>
    <m/>
    <x v="0"/>
    <s v="Yes"/>
    <x v="0"/>
    <x v="0"/>
    <s v="PP24"/>
    <s v="HO HON SENG"/>
    <n v="900"/>
    <m/>
    <m/>
    <d v="2025-04-23T00:00:00"/>
    <m/>
    <n v="6"/>
    <n v="5400"/>
    <s v="PE"/>
    <s v="241236-120001"/>
    <n v="0"/>
    <n v="5000"/>
    <n v="400"/>
    <n v="0"/>
    <n v="0"/>
    <n v="0"/>
    <m/>
    <m/>
    <n v="0"/>
    <m/>
    <m/>
    <m/>
    <m/>
    <m/>
    <m/>
    <m/>
    <m/>
    <x v="703"/>
    <x v="102"/>
    <x v="97"/>
    <m/>
    <n v="0"/>
    <n v="0"/>
    <n v="0"/>
    <n v="0"/>
    <n v="0"/>
    <n v="0"/>
    <m/>
    <m/>
    <m/>
    <s v="No"/>
    <s v="W665553"/>
    <n v="0"/>
    <m/>
    <s v="T20115"/>
    <m/>
    <m/>
    <s v="S0363323"/>
  </r>
  <r>
    <x v="1019"/>
    <n v="10000"/>
    <n v="20000"/>
    <d v="2025-04-24T00:00:00"/>
    <s v="502LAUGH"/>
    <d v="1899-12-30T10:34:27"/>
    <s v="T09V83660"/>
    <m/>
    <x v="0"/>
    <s v="Yes"/>
    <x v="17"/>
    <x v="16"/>
    <s v="PM11"/>
    <s v="TEE MENG CHAI"/>
    <n v="23750"/>
    <m/>
    <m/>
    <d v="2025-04-23T00:00:00"/>
    <m/>
    <n v="2"/>
    <n v="47500"/>
    <s v="PE"/>
    <s v="BLANK-101.6X72.50002"/>
    <n v="0"/>
    <n v="47500"/>
    <n v="0"/>
    <n v="0"/>
    <n v="0"/>
    <n v="0"/>
    <m/>
    <m/>
    <n v="0"/>
    <m/>
    <m/>
    <m/>
    <m/>
    <m/>
    <m/>
    <m/>
    <m/>
    <x v="572"/>
    <x v="95"/>
    <x v="90"/>
    <m/>
    <n v="0"/>
    <n v="0"/>
    <n v="0"/>
    <n v="0"/>
    <n v="0"/>
    <n v="0"/>
    <m/>
    <m/>
    <m/>
    <s v="No"/>
    <s v="W665554"/>
    <n v="0"/>
    <m/>
    <s v="S19718-CK"/>
    <m/>
    <m/>
    <s v="S0363327"/>
  </r>
  <r>
    <x v="1020"/>
    <n v="10000"/>
    <n v="10000"/>
    <d v="2025-05-05T00:00:00"/>
    <s v="502LAUGH"/>
    <d v="1899-12-30T10:05:26"/>
    <s v="10620258002/10620258084"/>
    <m/>
    <x v="0"/>
    <s v="Yes"/>
    <x v="1"/>
    <x v="1"/>
    <s v="PM16"/>
    <s v="TEO KAH JUN"/>
    <n v="716"/>
    <m/>
    <m/>
    <d v="2025-04-23T00:00:00"/>
    <m/>
    <n v="297"/>
    <n v="212652"/>
    <s v="PE"/>
    <s v="3YM76-80008-FT0001"/>
    <n v="0"/>
    <n v="180000"/>
    <n v="32652"/>
    <n v="0"/>
    <n v="0"/>
    <n v="0"/>
    <m/>
    <m/>
    <n v="0"/>
    <m/>
    <m/>
    <m/>
    <m/>
    <m/>
    <m/>
    <m/>
    <m/>
    <x v="704"/>
    <x v="20"/>
    <x v="20"/>
    <m/>
    <n v="0"/>
    <n v="0"/>
    <n v="0"/>
    <n v="0"/>
    <n v="0"/>
    <n v="0"/>
    <m/>
    <m/>
    <m/>
    <s v="No"/>
    <s v="W666047"/>
    <n v="0"/>
    <m/>
    <s v="H08031-JIM-M"/>
    <m/>
    <m/>
    <s v="S0363336"/>
  </r>
  <r>
    <x v="1021"/>
    <n v="10000"/>
    <n v="10000"/>
    <d v="2025-04-24T00:00:00"/>
    <s v="502LAUGH"/>
    <s v=" 8:37:51 am"/>
    <s v="4170S1"/>
    <m/>
    <x v="0"/>
    <s v="Yes"/>
    <x v="7"/>
    <x v="7"/>
    <s v="PM68"/>
    <s v="LEE KIM LIANG"/>
    <n v="500"/>
    <m/>
    <m/>
    <d v="2025-04-23T00:00:00"/>
    <m/>
    <n v="1"/>
    <n v="500"/>
    <s v="PE"/>
    <n v="1631660001"/>
    <n v="0"/>
    <n v="500"/>
    <n v="0"/>
    <n v="0"/>
    <n v="0"/>
    <n v="0"/>
    <m/>
    <m/>
    <n v="0"/>
    <m/>
    <m/>
    <m/>
    <m/>
    <m/>
    <m/>
    <m/>
    <m/>
    <x v="705"/>
    <x v="106"/>
    <x v="101"/>
    <m/>
    <n v="0"/>
    <n v="0"/>
    <n v="0"/>
    <n v="0"/>
    <n v="0"/>
    <n v="0"/>
    <m/>
    <m/>
    <m/>
    <s v="No"/>
    <s v="W665555"/>
    <n v="0"/>
    <m/>
    <s v="T20212-I"/>
    <m/>
    <m/>
    <s v="S0363353"/>
  </r>
  <r>
    <x v="964"/>
    <n v="10000"/>
    <n v="20000"/>
    <d v="2025-04-23T00:00:00"/>
    <s v="502LAUGH"/>
    <d v="1899-12-30T11:22:42"/>
    <n v="860909190918"/>
    <m/>
    <x v="1"/>
    <s v="Yes"/>
    <x v="34"/>
    <x v="3"/>
    <s v="PM45"/>
    <s v="TAY CHIN LIONG"/>
    <n v="945"/>
    <m/>
    <m/>
    <d v="2025-04-23T00:00:00"/>
    <m/>
    <n v="9"/>
    <n v="8505"/>
    <s v="PE"/>
    <n v="200742620001"/>
    <n v="0"/>
    <n v="2000"/>
    <n v="6505"/>
    <n v="0"/>
    <n v="0"/>
    <n v="0"/>
    <m/>
    <m/>
    <n v="0"/>
    <m/>
    <m/>
    <m/>
    <m/>
    <m/>
    <m/>
    <m/>
    <m/>
    <x v="673"/>
    <x v="28"/>
    <x v="28"/>
    <m/>
    <n v="0"/>
    <n v="0"/>
    <n v="0"/>
    <n v="0"/>
    <n v="0"/>
    <n v="0"/>
    <m/>
    <m/>
    <m/>
    <s v="No"/>
    <s v="W665556"/>
    <n v="0"/>
    <m/>
    <s v="I09180"/>
    <m/>
    <m/>
    <s v="S0363356"/>
  </r>
  <r>
    <x v="965"/>
    <n v="10000"/>
    <n v="20000"/>
    <d v="2025-04-23T00:00:00"/>
    <s v="502LAUGH"/>
    <s v=" 2:06:44 pm"/>
    <n v="860909190918"/>
    <m/>
    <x v="1"/>
    <s v="Yes"/>
    <x v="34"/>
    <x v="3"/>
    <s v="PM45"/>
    <s v="TAY CHIN LIONG"/>
    <n v="519"/>
    <m/>
    <m/>
    <d v="2025-04-23T00:00:00"/>
    <m/>
    <n v="27"/>
    <n v="14013"/>
    <s v="PE"/>
    <n v="200717140001"/>
    <n v="0"/>
    <n v="8000"/>
    <n v="6013"/>
    <n v="0"/>
    <n v="0"/>
    <n v="0"/>
    <m/>
    <m/>
    <n v="0"/>
    <m/>
    <m/>
    <m/>
    <m/>
    <m/>
    <m/>
    <m/>
    <m/>
    <x v="674"/>
    <x v="28"/>
    <x v="28"/>
    <m/>
    <n v="0"/>
    <n v="0"/>
    <n v="0"/>
    <n v="0"/>
    <n v="0"/>
    <n v="0"/>
    <m/>
    <m/>
    <m/>
    <s v="No"/>
    <s v="W666061"/>
    <n v="0"/>
    <m/>
    <s v="I09180"/>
    <m/>
    <m/>
    <s v="S0363373"/>
  </r>
  <r>
    <x v="966"/>
    <n v="10000"/>
    <n v="20000"/>
    <d v="2025-04-23T00:00:00"/>
    <s v="502LAUGH"/>
    <d v="1899-12-30T11:21:41"/>
    <n v="860909190918"/>
    <m/>
    <x v="1"/>
    <s v="Yes"/>
    <x v="34"/>
    <x v="3"/>
    <s v="PM45"/>
    <s v="TAY CHIN LIONG"/>
    <n v="734"/>
    <m/>
    <m/>
    <d v="2025-04-23T00:00:00"/>
    <m/>
    <n v="9"/>
    <n v="6606"/>
    <s v="PE"/>
    <n v="200742640001"/>
    <n v="0"/>
    <n v="6000"/>
    <n v="606"/>
    <n v="0"/>
    <n v="0"/>
    <n v="0"/>
    <m/>
    <m/>
    <n v="0"/>
    <m/>
    <m/>
    <m/>
    <m/>
    <m/>
    <m/>
    <m/>
    <m/>
    <x v="675"/>
    <x v="28"/>
    <x v="28"/>
    <m/>
    <n v="0"/>
    <n v="0"/>
    <n v="0"/>
    <n v="0"/>
    <n v="0"/>
    <n v="0"/>
    <m/>
    <m/>
    <m/>
    <s v="No"/>
    <s v="W665560"/>
    <n v="0"/>
    <m/>
    <s v="I09180"/>
    <m/>
    <m/>
    <s v="S0363374"/>
  </r>
  <r>
    <x v="967"/>
    <n v="10000"/>
    <n v="20000"/>
    <d v="2025-04-23T00:00:00"/>
    <s v="502LAUGH"/>
    <s v=" 2:07:37 pm"/>
    <n v="860909190918"/>
    <m/>
    <x v="4"/>
    <s v="Yes"/>
    <x v="34"/>
    <x v="3"/>
    <s v="PM45"/>
    <s v="TAY CHIN LIONG"/>
    <n v="275"/>
    <m/>
    <m/>
    <d v="2025-04-23T00:00:00"/>
    <m/>
    <n v="27"/>
    <n v="7425"/>
    <s v="PE"/>
    <n v="200645610001"/>
    <n v="0"/>
    <n v="5000"/>
    <n v="2425"/>
    <n v="0"/>
    <n v="0"/>
    <n v="0"/>
    <m/>
    <m/>
    <n v="0"/>
    <m/>
    <m/>
    <m/>
    <m/>
    <m/>
    <m/>
    <m/>
    <m/>
    <x v="676"/>
    <x v="28"/>
    <x v="28"/>
    <m/>
    <n v="0"/>
    <n v="0"/>
    <n v="0"/>
    <n v="0"/>
    <n v="0"/>
    <n v="0"/>
    <m/>
    <m/>
    <m/>
    <s v="No"/>
    <s v="W666062"/>
    <n v="0"/>
    <m/>
    <s v="I09180"/>
    <m/>
    <m/>
    <s v="S0363375"/>
  </r>
  <r>
    <x v="968"/>
    <n v="10000"/>
    <n v="30000"/>
    <d v="2025-04-24T00:00:00"/>
    <s v="502LAUGH"/>
    <s v=" 1:26:36 pm"/>
    <n v="860909190918"/>
    <m/>
    <x v="1"/>
    <s v="Yes"/>
    <x v="34"/>
    <x v="3"/>
    <s v="PM45"/>
    <s v="TAY CHIN LIONG"/>
    <n v="500"/>
    <m/>
    <m/>
    <d v="2025-04-23T00:00:00"/>
    <m/>
    <n v="7"/>
    <n v="3500"/>
    <s v="PE"/>
    <n v="200645590001"/>
    <n v="0"/>
    <n v="2500"/>
    <n v="1000"/>
    <n v="0"/>
    <n v="0"/>
    <n v="0"/>
    <m/>
    <m/>
    <n v="0"/>
    <m/>
    <m/>
    <m/>
    <m/>
    <m/>
    <m/>
    <m/>
    <m/>
    <x v="677"/>
    <x v="28"/>
    <x v="28"/>
    <m/>
    <n v="0"/>
    <n v="0"/>
    <n v="0"/>
    <n v="0"/>
    <n v="0"/>
    <n v="0"/>
    <m/>
    <m/>
    <m/>
    <s v="No"/>
    <s v="W665561"/>
    <n v="0"/>
    <m/>
    <s v="I09180"/>
    <m/>
    <m/>
    <s v="S0363376"/>
  </r>
  <r>
    <x v="1022"/>
    <n v="10000"/>
    <n v="10000"/>
    <d v="2025-04-24T00:00:00"/>
    <s v="502LAUGH"/>
    <s v=" 8:42:43 am"/>
    <s v="E053912079"/>
    <m/>
    <x v="0"/>
    <s v="Yes"/>
    <x v="12"/>
    <x v="12"/>
    <s v="PM80"/>
    <s v="YAP ZHI PING"/>
    <n v="2000"/>
    <m/>
    <m/>
    <d v="2025-04-23T00:00:00"/>
    <m/>
    <n v="40"/>
    <n v="80000"/>
    <s v="PE"/>
    <s v="100260636-3M66900001"/>
    <n v="0"/>
    <n v="80000"/>
    <n v="0"/>
    <n v="0"/>
    <n v="0"/>
    <n v="0"/>
    <m/>
    <m/>
    <n v="0"/>
    <m/>
    <m/>
    <m/>
    <m/>
    <m/>
    <m/>
    <m/>
    <m/>
    <x v="344"/>
    <x v="23"/>
    <x v="23"/>
    <m/>
    <n v="0"/>
    <n v="0"/>
    <n v="0"/>
    <n v="0"/>
    <n v="0"/>
    <n v="0"/>
    <m/>
    <m/>
    <m/>
    <s v="No"/>
    <s v="W665562"/>
    <n v="0"/>
    <m/>
    <s v="S19314"/>
    <m/>
    <m/>
    <s v="H0065009"/>
  </r>
  <r>
    <x v="1023"/>
    <n v="10000"/>
    <n v="10000"/>
    <d v="2025-04-25T00:00:00"/>
    <s v="502LAUGH"/>
    <s v=" 5:11:17 pm"/>
    <s v="M0BUF4221/M0BUF4262"/>
    <m/>
    <x v="0"/>
    <s v="Yes"/>
    <x v="13"/>
    <x v="12"/>
    <s v="PS84"/>
    <s v="YIP WENG FAI"/>
    <n v="22500"/>
    <m/>
    <m/>
    <d v="2025-04-23T00:00:00"/>
    <m/>
    <n v="4"/>
    <n v="90000"/>
    <s v="PE"/>
    <s v="100475038 REVA0001"/>
    <n v="0"/>
    <n v="90000"/>
    <n v="0"/>
    <n v="0"/>
    <n v="0"/>
    <n v="0"/>
    <m/>
    <m/>
    <n v="0"/>
    <m/>
    <m/>
    <m/>
    <m/>
    <m/>
    <m/>
    <m/>
    <m/>
    <x v="426"/>
    <x v="23"/>
    <x v="23"/>
    <m/>
    <n v="0"/>
    <n v="0"/>
    <n v="0"/>
    <n v="0"/>
    <n v="0"/>
    <n v="0"/>
    <m/>
    <m/>
    <m/>
    <s v="No"/>
    <s v="W665563"/>
    <n v="0"/>
    <m/>
    <s v="S19314"/>
    <m/>
    <m/>
    <s v="H0065010"/>
  </r>
  <r>
    <x v="1024"/>
    <n v="10000"/>
    <n v="10000"/>
    <d v="2025-04-24T00:00:00"/>
    <s v="502LAUGH"/>
    <s v=" 5:36:54 pm"/>
    <s v="E190912129"/>
    <m/>
    <x v="0"/>
    <s v="Yes"/>
    <x v="12"/>
    <x v="12"/>
    <s v="PM80"/>
    <s v="YAP ZHI PING"/>
    <n v="1334"/>
    <m/>
    <m/>
    <d v="2025-04-23T00:00:00"/>
    <m/>
    <n v="30"/>
    <n v="40020"/>
    <s v="PE"/>
    <s v="100542001-3M66900001"/>
    <n v="0"/>
    <n v="40000"/>
    <n v="20"/>
    <n v="0"/>
    <n v="0"/>
    <n v="0"/>
    <m/>
    <m/>
    <n v="0"/>
    <m/>
    <m/>
    <m/>
    <m/>
    <m/>
    <m/>
    <m/>
    <m/>
    <x v="122"/>
    <x v="23"/>
    <x v="23"/>
    <m/>
    <n v="0"/>
    <n v="0"/>
    <n v="0"/>
    <n v="0"/>
    <n v="0"/>
    <n v="0"/>
    <m/>
    <m/>
    <m/>
    <s v="No"/>
    <s v="W665564"/>
    <n v="0"/>
    <m/>
    <s v="S19314"/>
    <m/>
    <m/>
    <s v="H0065011"/>
  </r>
  <r>
    <x v="1025"/>
    <n v="10000"/>
    <n v="10000"/>
    <d v="2025-04-24T00:00:00"/>
    <s v="502LAUGH"/>
    <s v=" 5:20:06 pm"/>
    <s v="M0BUQ9651/M0BUF4262"/>
    <m/>
    <x v="0"/>
    <s v="Yes"/>
    <x v="39"/>
    <x v="20"/>
    <s v="PS70"/>
    <s v="YEO WOO KEONG"/>
    <n v="9000"/>
    <m/>
    <m/>
    <d v="2025-04-23T00:00:00"/>
    <m/>
    <n v="4"/>
    <n v="36000"/>
    <s v="PE"/>
    <s v="202659200 REVA0001"/>
    <n v="0"/>
    <n v="36000"/>
    <n v="0"/>
    <n v="0"/>
    <n v="0"/>
    <n v="0"/>
    <m/>
    <m/>
    <n v="0"/>
    <m/>
    <m/>
    <m/>
    <m/>
    <m/>
    <m/>
    <m/>
    <m/>
    <x v="509"/>
    <x v="23"/>
    <x v="23"/>
    <m/>
    <n v="0"/>
    <n v="0"/>
    <n v="0"/>
    <n v="0"/>
    <n v="0"/>
    <n v="0"/>
    <m/>
    <m/>
    <m/>
    <s v="No"/>
    <s v="W665565"/>
    <n v="0"/>
    <m/>
    <s v="S19314"/>
    <m/>
    <m/>
    <s v="H0065013"/>
  </r>
  <r>
    <x v="1026"/>
    <n v="10000"/>
    <n v="10000"/>
    <d v="2025-04-23T00:00:00"/>
    <s v="502LAUGH"/>
    <s v=" 1:09:46 pm"/>
    <s v="M0BUF4262"/>
    <m/>
    <x v="0"/>
    <s v="Yes"/>
    <x v="39"/>
    <x v="20"/>
    <s v="PS70"/>
    <s v="YEO WOO KEONG"/>
    <n v="4500"/>
    <m/>
    <m/>
    <d v="2025-04-23T00:00:00"/>
    <m/>
    <n v="4"/>
    <n v="18000"/>
    <s v="PE"/>
    <s v="203025300 REVA0001"/>
    <n v="0"/>
    <n v="18000"/>
    <n v="0"/>
    <n v="0"/>
    <n v="0"/>
    <n v="0"/>
    <m/>
    <m/>
    <n v="0"/>
    <m/>
    <m/>
    <m/>
    <m/>
    <m/>
    <m/>
    <m/>
    <m/>
    <x v="405"/>
    <x v="23"/>
    <x v="23"/>
    <m/>
    <n v="0"/>
    <n v="0"/>
    <n v="0"/>
    <n v="0"/>
    <n v="0"/>
    <n v="0"/>
    <m/>
    <m/>
    <m/>
    <s v="No"/>
    <s v="W665567"/>
    <n v="0"/>
    <m/>
    <s v="S19314"/>
    <m/>
    <m/>
    <s v="H0065016"/>
  </r>
  <r>
    <x v="1027"/>
    <n v="10000"/>
    <n v="10000"/>
    <d v="2025-04-24T00:00:00"/>
    <s v="502LAUGH"/>
    <s v=" 8:42:43 am"/>
    <s v="E190912129"/>
    <m/>
    <x v="0"/>
    <s v="Yes"/>
    <x v="12"/>
    <x v="12"/>
    <s v="PM80"/>
    <s v="YAP ZHI PING"/>
    <n v="5000"/>
    <m/>
    <m/>
    <d v="2025-04-23T00:00:00"/>
    <m/>
    <n v="60"/>
    <n v="300000"/>
    <s v="PE"/>
    <s v="709898812-3M66900001"/>
    <n v="0"/>
    <n v="300000"/>
    <n v="0"/>
    <n v="0"/>
    <n v="0"/>
    <n v="0"/>
    <m/>
    <m/>
    <n v="0"/>
    <m/>
    <m/>
    <m/>
    <m/>
    <m/>
    <m/>
    <m/>
    <m/>
    <x v="180"/>
    <x v="23"/>
    <x v="23"/>
    <m/>
    <n v="0"/>
    <n v="0"/>
    <n v="0"/>
    <n v="0"/>
    <n v="0"/>
    <n v="0"/>
    <m/>
    <m/>
    <m/>
    <s v="No"/>
    <s v="W665568"/>
    <n v="0"/>
    <m/>
    <s v="S19314"/>
    <m/>
    <m/>
    <s v="H0065018"/>
  </r>
  <r>
    <x v="1028"/>
    <n v="10000"/>
    <n v="10000"/>
    <d v="2025-04-24T00:00:00"/>
    <s v="502LAUGH"/>
    <s v=" 8:42:44 am"/>
    <n v="1006323"/>
    <m/>
    <x v="0"/>
    <s v="Yes"/>
    <x v="12"/>
    <x v="12"/>
    <s v="PM80"/>
    <s v="YAP ZHI PING"/>
    <n v="5000"/>
    <m/>
    <m/>
    <d v="2025-04-23T00:00:00"/>
    <m/>
    <n v="40"/>
    <n v="200000"/>
    <s v="PE"/>
    <s v="709898813-EL93160001"/>
    <n v="0"/>
    <n v="200000"/>
    <n v="0"/>
    <n v="0"/>
    <n v="0"/>
    <n v="0"/>
    <m/>
    <m/>
    <n v="0"/>
    <m/>
    <m/>
    <m/>
    <m/>
    <m/>
    <m/>
    <m/>
    <m/>
    <x v="345"/>
    <x v="23"/>
    <x v="23"/>
    <m/>
    <n v="0"/>
    <n v="0"/>
    <n v="0"/>
    <n v="0"/>
    <n v="0"/>
    <n v="0"/>
    <m/>
    <m/>
    <m/>
    <s v="No"/>
    <s v="W665569"/>
    <n v="0"/>
    <m/>
    <s v="S19314"/>
    <m/>
    <m/>
    <s v="H0065019"/>
  </r>
  <r>
    <x v="1029"/>
    <n v="10000"/>
    <n v="10000"/>
    <d v="2025-04-24T00:00:00"/>
    <s v="502LAUGH"/>
    <s v=" 8:42:44 am"/>
    <s v="E190912129"/>
    <m/>
    <x v="0"/>
    <s v="Yes"/>
    <x v="12"/>
    <x v="12"/>
    <s v="PM80"/>
    <s v="YAP ZHI PING"/>
    <n v="1334"/>
    <m/>
    <m/>
    <d v="2025-04-23T00:00:00"/>
    <m/>
    <n v="60"/>
    <n v="80040"/>
    <s v="PE"/>
    <s v="709898816 REVB0001"/>
    <n v="0"/>
    <n v="80000"/>
    <n v="40"/>
    <n v="0"/>
    <n v="0"/>
    <n v="0"/>
    <m/>
    <m/>
    <n v="0"/>
    <m/>
    <m/>
    <m/>
    <m/>
    <m/>
    <m/>
    <m/>
    <m/>
    <x v="706"/>
    <x v="23"/>
    <x v="23"/>
    <m/>
    <n v="0"/>
    <n v="0"/>
    <n v="0"/>
    <n v="0"/>
    <n v="0"/>
    <n v="0"/>
    <m/>
    <m/>
    <m/>
    <s v="No"/>
    <s v="W665315"/>
    <n v="0"/>
    <m/>
    <s v="S19314"/>
    <m/>
    <m/>
    <s v="H0065021"/>
  </r>
  <r>
    <x v="1030"/>
    <n v="10000"/>
    <n v="10000"/>
    <d v="2025-04-24T00:00:00"/>
    <s v="502LAUGH"/>
    <s v=" 5:40:08 pm"/>
    <s v="M0BI68841"/>
    <m/>
    <x v="0"/>
    <s v="Yes"/>
    <x v="8"/>
    <x v="8"/>
    <s v="PM84"/>
    <s v="TAN TAI TOH"/>
    <n v="1000"/>
    <m/>
    <m/>
    <d v="2025-04-23T00:00:00"/>
    <m/>
    <n v="16"/>
    <n v="16000"/>
    <s v="PE"/>
    <s v="713891301-ADS1360001"/>
    <n v="0"/>
    <n v="10000"/>
    <n v="6000"/>
    <n v="0"/>
    <n v="0"/>
    <n v="0"/>
    <m/>
    <m/>
    <n v="0"/>
    <m/>
    <m/>
    <m/>
    <m/>
    <m/>
    <m/>
    <m/>
    <m/>
    <x v="593"/>
    <x v="23"/>
    <x v="23"/>
    <m/>
    <n v="0"/>
    <n v="0"/>
    <n v="0"/>
    <n v="0"/>
    <n v="0"/>
    <n v="0"/>
    <m/>
    <m/>
    <m/>
    <s v="No"/>
    <s v="W665570"/>
    <n v="0"/>
    <m/>
    <s v="S19314"/>
    <m/>
    <m/>
    <s v="H0065024"/>
  </r>
  <r>
    <x v="1031"/>
    <n v="10000"/>
    <n v="10000"/>
    <d v="2025-04-24T00:00:00"/>
    <s v="502LAUGH"/>
    <s v=" 5:40:58 pm"/>
    <s v="M0BI68841"/>
    <m/>
    <x v="0"/>
    <s v="Yes"/>
    <x v="8"/>
    <x v="8"/>
    <s v="PM84"/>
    <s v="TAN TAI TOH"/>
    <n v="4000"/>
    <m/>
    <m/>
    <d v="2025-04-23T00:00:00"/>
    <m/>
    <n v="16"/>
    <n v="64000"/>
    <s v="PE"/>
    <s v="713891303-ADS1360001"/>
    <n v="0"/>
    <n v="60000"/>
    <n v="4000"/>
    <n v="0"/>
    <n v="0"/>
    <n v="0"/>
    <m/>
    <m/>
    <n v="0"/>
    <m/>
    <m/>
    <m/>
    <m/>
    <m/>
    <m/>
    <m/>
    <m/>
    <x v="325"/>
    <x v="23"/>
    <x v="23"/>
    <m/>
    <n v="0"/>
    <n v="0"/>
    <n v="0"/>
    <n v="0"/>
    <n v="0"/>
    <n v="0"/>
    <m/>
    <m/>
    <m/>
    <s v="No"/>
    <s v="W665571"/>
    <n v="0"/>
    <m/>
    <s v="S19314"/>
    <m/>
    <m/>
    <s v="H0065025"/>
  </r>
  <r>
    <x v="1032"/>
    <n v="10000"/>
    <n v="10000"/>
    <d v="2025-04-24T00:00:00"/>
    <s v="502LAUGH"/>
    <s v=" 5:38:40 pm"/>
    <s v="M0BFL2381"/>
    <m/>
    <x v="0"/>
    <s v="Yes"/>
    <x v="8"/>
    <x v="8"/>
    <s v="PM84"/>
    <s v="TAN TAI TOH"/>
    <n v="5500"/>
    <m/>
    <m/>
    <d v="2025-04-23T00:00:00"/>
    <m/>
    <n v="16"/>
    <n v="88000"/>
    <s v="PE"/>
    <s v="714370207-ADS1360001"/>
    <n v="0"/>
    <n v="80000"/>
    <n v="8000"/>
    <n v="0"/>
    <n v="0"/>
    <n v="0"/>
    <m/>
    <m/>
    <n v="0"/>
    <m/>
    <m/>
    <m/>
    <m/>
    <m/>
    <m/>
    <m/>
    <m/>
    <x v="580"/>
    <x v="23"/>
    <x v="23"/>
    <m/>
    <n v="0"/>
    <n v="0"/>
    <n v="0"/>
    <n v="0"/>
    <n v="0"/>
    <n v="0"/>
    <m/>
    <m/>
    <m/>
    <s v="No"/>
    <s v="W666070"/>
    <n v="0"/>
    <m/>
    <s v="S19314"/>
    <m/>
    <m/>
    <s v="H0065029"/>
  </r>
  <r>
    <x v="1033"/>
    <n v="10000"/>
    <n v="10000"/>
    <d v="2025-04-24T00:00:00"/>
    <s v="502LAUGH"/>
    <s v=" 8:42:44 am"/>
    <s v="M0BUF4272"/>
    <m/>
    <x v="0"/>
    <s v="Yes"/>
    <x v="13"/>
    <x v="12"/>
    <s v="PS84"/>
    <s v="YIP WENG FAI"/>
    <n v="6667"/>
    <m/>
    <m/>
    <d v="2025-04-23T00:00:00"/>
    <m/>
    <n v="6"/>
    <n v="40002"/>
    <s v="PE"/>
    <s v="100595138 REVB0001"/>
    <n v="0"/>
    <n v="40000"/>
    <n v="2"/>
    <n v="0"/>
    <n v="0"/>
    <n v="0"/>
    <m/>
    <m/>
    <n v="0"/>
    <m/>
    <m/>
    <m/>
    <m/>
    <m/>
    <m/>
    <m/>
    <m/>
    <x v="323"/>
    <x v="14"/>
    <x v="14"/>
    <m/>
    <n v="0"/>
    <n v="0"/>
    <n v="0"/>
    <n v="0"/>
    <n v="0"/>
    <n v="0"/>
    <m/>
    <m/>
    <m/>
    <s v="No"/>
    <s v="W665575"/>
    <n v="0"/>
    <m/>
    <s v="S19081-TH"/>
    <m/>
    <m/>
    <s v="H0065035"/>
  </r>
  <r>
    <x v="972"/>
    <n v="10000"/>
    <n v="20000"/>
    <d v="2025-04-25T00:00:00"/>
    <s v="502LAUGH"/>
    <s v=" 5:10:13 pm"/>
    <s v="M4B4A05EGJCJ112-S24Y100131"/>
    <m/>
    <x v="0"/>
    <s v="Yes"/>
    <x v="50"/>
    <x v="35"/>
    <s v="PM42"/>
    <s v="ALEXANDER YAP KEE NYEN"/>
    <n v="90000"/>
    <m/>
    <m/>
    <d v="2025-04-23T00:00:00"/>
    <m/>
    <n v="1"/>
    <n v="90000"/>
    <s v="PE"/>
    <s v="716626800 REVC0001"/>
    <n v="0"/>
    <n v="90000"/>
    <n v="0"/>
    <n v="0"/>
    <n v="0"/>
    <n v="0"/>
    <m/>
    <m/>
    <n v="0"/>
    <m/>
    <m/>
    <m/>
    <m/>
    <m/>
    <m/>
    <m/>
    <m/>
    <x v="663"/>
    <x v="14"/>
    <x v="14"/>
    <m/>
    <n v="0"/>
    <n v="0"/>
    <n v="0"/>
    <n v="0"/>
    <n v="0"/>
    <n v="0"/>
    <m/>
    <m/>
    <m/>
    <s v="No"/>
    <s v="W665577"/>
    <n v="0"/>
    <m/>
    <s v="S19081-TH"/>
    <m/>
    <m/>
    <s v="H0065049"/>
  </r>
  <r>
    <x v="1034"/>
    <n v="10000"/>
    <n v="10000"/>
    <d v="2025-04-25T00:00:00"/>
    <s v="502LAUGH"/>
    <s v=" 9:33:35 am"/>
    <s v="5307412-03-03-07/5307501-04-01-01/53074120303-10"/>
    <m/>
    <x v="0"/>
    <s v="Yes"/>
    <x v="20"/>
    <x v="5"/>
    <s v="QC04"/>
    <s v="YANG TONGJING"/>
    <n v="18900"/>
    <m/>
    <m/>
    <d v="2025-04-23T00:00:00"/>
    <m/>
    <n v="2"/>
    <n v="37800"/>
    <s v="PE"/>
    <s v="723852900-PROTO 0001"/>
    <n v="0"/>
    <n v="37800"/>
    <n v="0"/>
    <n v="0"/>
    <n v="0"/>
    <n v="0"/>
    <m/>
    <m/>
    <n v="0"/>
    <m/>
    <m/>
    <m/>
    <m/>
    <m/>
    <m/>
    <m/>
    <m/>
    <x v="194"/>
    <x v="14"/>
    <x v="14"/>
    <m/>
    <n v="0"/>
    <n v="0"/>
    <n v="0"/>
    <n v="0"/>
    <n v="0"/>
    <n v="0"/>
    <m/>
    <m/>
    <m/>
    <s v="No"/>
    <s v="W665580"/>
    <n v="0"/>
    <m/>
    <s v="S19081-TH"/>
    <m/>
    <m/>
    <s v="H0065053"/>
  </r>
  <r>
    <x v="1035"/>
    <n v="10000"/>
    <n v="10000"/>
    <d v="2025-04-30T00:00:00"/>
    <s v="502LAUGH"/>
    <s v=" 9:04:46 am"/>
    <s v="M4I603BGJAJ110-S248100241/F0313901"/>
    <m/>
    <x v="0"/>
    <s v="Yes"/>
    <x v="33"/>
    <x v="26"/>
    <s v="PMJ0"/>
    <s v="KOR CHEW OR"/>
    <n v="200000"/>
    <m/>
    <m/>
    <d v="2025-04-23T00:00:00"/>
    <m/>
    <n v="1"/>
    <n v="200000"/>
    <s v="PE"/>
    <s v="725428400-NEWPRO0001"/>
    <n v="0"/>
    <n v="200000"/>
    <n v="0"/>
    <n v="0"/>
    <n v="0"/>
    <n v="0"/>
    <m/>
    <m/>
    <n v="0"/>
    <m/>
    <m/>
    <m/>
    <m/>
    <m/>
    <m/>
    <m/>
    <m/>
    <x v="664"/>
    <x v="14"/>
    <x v="14"/>
    <m/>
    <n v="0"/>
    <n v="0"/>
    <n v="0"/>
    <n v="0"/>
    <n v="0"/>
    <n v="0"/>
    <m/>
    <m/>
    <m/>
    <s v="No"/>
    <s v="W666076"/>
    <n v="0"/>
    <m/>
    <s v="S19081-TH"/>
    <m/>
    <m/>
    <s v="H0065055"/>
  </r>
  <r>
    <x v="1036"/>
    <n v="10000"/>
    <n v="10000"/>
    <d v="2025-04-23T00:00:00"/>
    <s v="502LAUGH"/>
    <s v=" 5:36:14 pm"/>
    <n v="59469"/>
    <m/>
    <x v="0"/>
    <s v="Yes"/>
    <x v="2"/>
    <x v="2"/>
    <s v="PM59"/>
    <s v="VOON CHAN PIN"/>
    <n v="4813"/>
    <m/>
    <m/>
    <d v="2025-04-23T00:00:00"/>
    <m/>
    <n v="12"/>
    <n v="57756"/>
    <s v="PE"/>
    <s v="MT-1000241-909RE0001"/>
    <n v="0"/>
    <n v="57750"/>
    <n v="6"/>
    <n v="0"/>
    <n v="0"/>
    <n v="0"/>
    <m/>
    <m/>
    <n v="0"/>
    <m/>
    <m/>
    <m/>
    <m/>
    <m/>
    <m/>
    <m/>
    <m/>
    <x v="409"/>
    <x v="4"/>
    <x v="4"/>
    <m/>
    <n v="0"/>
    <n v="0"/>
    <n v="0"/>
    <n v="0"/>
    <n v="0"/>
    <n v="0"/>
    <m/>
    <m/>
    <m/>
    <s v="No"/>
    <s v="W665581"/>
    <n v="0"/>
    <m/>
    <s v="Z26002"/>
    <m/>
    <m/>
    <s v="S0363385"/>
  </r>
  <r>
    <x v="1036"/>
    <n v="10000"/>
    <n v="20000"/>
    <d v="2025-04-23T00:00:00"/>
    <s v="502LAUGH"/>
    <s v=" 5:36:14 pm"/>
    <n v="59469"/>
    <m/>
    <x v="1"/>
    <s v="Yes"/>
    <x v="29"/>
    <x v="19"/>
    <s v="QM54"/>
    <s v="TAN SWEE LENG"/>
    <n v="9625"/>
    <m/>
    <m/>
    <d v="2025-04-23T00:00:00"/>
    <m/>
    <n v="6"/>
    <n v="57750"/>
    <s v="PE"/>
    <s v="MT-1000241-909RE0001"/>
    <n v="0"/>
    <n v="57750"/>
    <n v="0"/>
    <n v="0"/>
    <n v="0"/>
    <n v="0"/>
    <m/>
    <m/>
    <n v="0"/>
    <m/>
    <m/>
    <m/>
    <m/>
    <m/>
    <m/>
    <m/>
    <m/>
    <x v="409"/>
    <x v="4"/>
    <x v="4"/>
    <m/>
    <n v="0"/>
    <n v="0"/>
    <n v="0"/>
    <n v="0"/>
    <n v="0"/>
    <n v="0"/>
    <m/>
    <m/>
    <m/>
    <s v="No"/>
    <s v="W665581"/>
    <n v="0"/>
    <m/>
    <s v="Z26002"/>
    <m/>
    <m/>
    <s v="S0363385"/>
  </r>
  <r>
    <x v="1037"/>
    <n v="10000"/>
    <n v="10000"/>
    <d v="2025-04-30T00:00:00"/>
    <s v="502LAUGH"/>
    <s v=" 8:34:18 am"/>
    <s v="U4A043S213/3830U7060"/>
    <m/>
    <x v="0"/>
    <s v="Yes"/>
    <x v="0"/>
    <x v="0"/>
    <s v="PP24"/>
    <s v="HO HON SENG"/>
    <n v="800"/>
    <m/>
    <m/>
    <d v="2025-04-23T00:00:00"/>
    <m/>
    <n v="1"/>
    <n v="800"/>
    <s v="PE"/>
    <n v="107431260001"/>
    <n v="0"/>
    <n v="500"/>
    <n v="300"/>
    <n v="0"/>
    <n v="0"/>
    <n v="0"/>
    <m/>
    <m/>
    <n v="0"/>
    <m/>
    <m/>
    <m/>
    <m/>
    <m/>
    <m/>
    <m/>
    <m/>
    <x v="707"/>
    <x v="15"/>
    <x v="15"/>
    <m/>
    <n v="0"/>
    <n v="0"/>
    <n v="0"/>
    <n v="0"/>
    <n v="0"/>
    <n v="0"/>
    <m/>
    <m/>
    <m/>
    <s v="No"/>
    <s v="W666084"/>
    <n v="0"/>
    <m/>
    <s v="I09109"/>
    <m/>
    <m/>
    <s v="S0363418"/>
  </r>
  <r>
    <x v="1038"/>
    <n v="10000"/>
    <n v="10000"/>
    <d v="2025-04-23T00:00:00"/>
    <s v="502LAUGH"/>
    <s v=" 1:08:28 pm"/>
    <s v="U451562005"/>
    <m/>
    <x v="0"/>
    <s v="Yes"/>
    <x v="44"/>
    <x v="32"/>
    <s v="PM75"/>
    <s v="TOO CHIOU SHYAN"/>
    <n v="125"/>
    <m/>
    <m/>
    <d v="2025-04-23T00:00:00"/>
    <m/>
    <n v="4"/>
    <n v="500"/>
    <s v="PE"/>
    <s v="CLEAN ROOM LBLL-0001"/>
    <n v="0"/>
    <n v="500"/>
    <n v="0"/>
    <n v="0"/>
    <n v="0"/>
    <n v="0"/>
    <m/>
    <m/>
    <n v="0"/>
    <m/>
    <m/>
    <m/>
    <m/>
    <m/>
    <m/>
    <m/>
    <m/>
    <x v="708"/>
    <x v="19"/>
    <x v="19"/>
    <m/>
    <n v="0"/>
    <n v="0"/>
    <n v="0"/>
    <n v="0"/>
    <n v="0"/>
    <n v="0"/>
    <m/>
    <m/>
    <m/>
    <s v="No"/>
    <s v="W665325"/>
    <n v="0"/>
    <m/>
    <s v="I09146"/>
    <m/>
    <m/>
    <s v="ZSA101821"/>
  </r>
  <r>
    <x v="1039"/>
    <n v="10000"/>
    <n v="10000"/>
    <d v="2025-04-23T00:00:00"/>
    <s v="502LAUGH"/>
    <s v=" 2:05:21 pm"/>
    <s v="3082509U9/4052334U5"/>
    <m/>
    <x v="0"/>
    <s v="Yes"/>
    <x v="7"/>
    <x v="7"/>
    <s v="PM68"/>
    <s v="LEE KIM LIANG"/>
    <n v="50"/>
    <m/>
    <m/>
    <d v="2025-04-23T00:00:00"/>
    <m/>
    <n v="2"/>
    <n v="100"/>
    <s v="PE"/>
    <s v="187543A0001"/>
    <n v="0"/>
    <n v="100"/>
    <n v="0"/>
    <n v="0"/>
    <n v="0"/>
    <n v="0"/>
    <m/>
    <m/>
    <n v="0"/>
    <m/>
    <m/>
    <m/>
    <m/>
    <m/>
    <m/>
    <m/>
    <m/>
    <x v="709"/>
    <x v="33"/>
    <x v="33"/>
    <m/>
    <n v="0"/>
    <n v="0"/>
    <n v="0"/>
    <n v="0"/>
    <n v="0"/>
    <n v="0"/>
    <m/>
    <m/>
    <m/>
    <s v="No"/>
    <s v="W665590"/>
    <n v="0"/>
    <m/>
    <s v="E05185"/>
    <m/>
    <m/>
    <s v="S0363438"/>
  </r>
  <r>
    <x v="1040"/>
    <n v="10000"/>
    <n v="10000"/>
    <d v="2025-04-24T00:00:00"/>
    <s v="502LAUGH"/>
    <s v=" 8:32:06 am"/>
    <n v="411180125"/>
    <m/>
    <x v="0"/>
    <s v="Yes"/>
    <x v="20"/>
    <x v="5"/>
    <s v="PM35"/>
    <s v="TAN MIN KANG"/>
    <n v="80"/>
    <m/>
    <m/>
    <d v="2025-04-23T00:00:00"/>
    <m/>
    <n v="126"/>
    <n v="10080"/>
    <s v="PE"/>
    <s v="1124-670-00002 R0001"/>
    <n v="0"/>
    <n v="10000"/>
    <n v="80"/>
    <n v="0"/>
    <n v="0"/>
    <n v="0"/>
    <m/>
    <m/>
    <n v="0"/>
    <m/>
    <m/>
    <m/>
    <m/>
    <m/>
    <m/>
    <m/>
    <m/>
    <x v="710"/>
    <x v="107"/>
    <x v="102"/>
    <m/>
    <n v="0"/>
    <n v="0"/>
    <n v="0"/>
    <n v="0"/>
    <n v="0"/>
    <n v="0"/>
    <m/>
    <m/>
    <m/>
    <s v="No"/>
    <s v="W665591"/>
    <n v="0"/>
    <m/>
    <s v="M13337-GER"/>
    <m/>
    <m/>
    <s v="S0363467"/>
  </r>
  <r>
    <x v="1041"/>
    <n v="10000"/>
    <n v="10000"/>
    <d v="2025-04-25T00:00:00"/>
    <s v="502LAUGH"/>
    <s v=" 8:26:07 am"/>
    <s v="SG-566171301"/>
    <s v="FSC29548"/>
    <x v="0"/>
    <s v="No"/>
    <x v="2"/>
    <x v="2"/>
    <s v="PM59"/>
    <s v="VOON CHAN PIN"/>
    <n v="24000"/>
    <m/>
    <m/>
    <d v="2025-04-24T00:00:00"/>
    <m/>
    <n v="12"/>
    <n v="288000"/>
    <s v="PE"/>
    <n v="80256250001"/>
    <n v="0"/>
    <n v="0"/>
    <n v="0"/>
    <n v="0"/>
    <n v="0"/>
    <n v="0"/>
    <m/>
    <m/>
    <n v="0"/>
    <m/>
    <m/>
    <m/>
    <s v="No"/>
    <n v="0"/>
    <s v="No"/>
    <m/>
    <m/>
    <x v="711"/>
    <x v="11"/>
    <x v="11"/>
    <m/>
    <n v="0"/>
    <n v="0"/>
    <n v="0"/>
    <n v="0"/>
    <n v="0"/>
    <n v="0"/>
    <m/>
    <m/>
    <m/>
    <s v="No"/>
    <m/>
    <m/>
    <m/>
    <s v="B02083"/>
    <m/>
    <m/>
    <s v="S0359208"/>
  </r>
  <r>
    <x v="1042"/>
    <n v="10000"/>
    <n v="10000"/>
    <d v="2025-04-28T00:00:00"/>
    <s v="502LAUGH"/>
    <s v=" 8:27:02 am"/>
    <s v="SG-566171301"/>
    <s v="FSC29525"/>
    <x v="0"/>
    <s v="No"/>
    <x v="2"/>
    <x v="4"/>
    <s v="PM18"/>
    <s v="LAI CHIN YANG"/>
    <n v="36000"/>
    <m/>
    <m/>
    <d v="2025-04-24T00:00:00"/>
    <m/>
    <n v="12"/>
    <n v="432000"/>
    <s v="PE"/>
    <n v="80256220001"/>
    <n v="0"/>
    <n v="0"/>
    <n v="0"/>
    <n v="0"/>
    <n v="0"/>
    <n v="0"/>
    <m/>
    <m/>
    <n v="0"/>
    <m/>
    <m/>
    <m/>
    <s v="No"/>
    <n v="0"/>
    <s v="No"/>
    <m/>
    <m/>
    <x v="228"/>
    <x v="11"/>
    <x v="11"/>
    <m/>
    <n v="0"/>
    <n v="0"/>
    <n v="0"/>
    <n v="0"/>
    <n v="0"/>
    <n v="0"/>
    <m/>
    <m/>
    <m/>
    <s v="No"/>
    <m/>
    <m/>
    <m/>
    <s v="B02083"/>
    <m/>
    <m/>
    <s v="S0361304"/>
  </r>
  <r>
    <x v="1043"/>
    <n v="10000"/>
    <n v="10000"/>
    <d v="2025-05-02T00:00:00"/>
    <s v="502LAUGH"/>
    <s v=" 8:49:13 am"/>
    <s v="M0BFL2381"/>
    <s v="PDC22129"/>
    <x v="0"/>
    <s v="No"/>
    <x v="8"/>
    <x v="8"/>
    <s v="PM84"/>
    <s v="TAN TAI TOH"/>
    <n v="8000"/>
    <m/>
    <m/>
    <d v="2025-04-24T00:00:00"/>
    <m/>
    <n v="16"/>
    <n v="128000"/>
    <s v="PE"/>
    <s v="714370201-ADS1360001"/>
    <n v="0"/>
    <n v="0"/>
    <n v="0"/>
    <n v="0"/>
    <n v="0"/>
    <n v="0"/>
    <m/>
    <m/>
    <n v="0"/>
    <m/>
    <m/>
    <m/>
    <s v="No"/>
    <n v="0"/>
    <s v="No"/>
    <m/>
    <m/>
    <x v="199"/>
    <x v="14"/>
    <x v="14"/>
    <m/>
    <n v="0"/>
    <n v="0"/>
    <n v="0"/>
    <n v="0"/>
    <n v="0"/>
    <n v="0"/>
    <m/>
    <m/>
    <m/>
    <s v="No"/>
    <m/>
    <m/>
    <m/>
    <s v="S19081-TH"/>
    <m/>
    <m/>
    <s v="H0064890"/>
  </r>
  <r>
    <x v="1044"/>
    <n v="10000"/>
    <n v="10000"/>
    <d v="2025-04-29T00:00:00"/>
    <s v="502LAUGH"/>
    <s v=" 2:12:27 pm"/>
    <s v="BZC040-02"/>
    <s v="SC25387"/>
    <x v="0"/>
    <s v="No"/>
    <x v="30"/>
    <x v="24"/>
    <s v="PM16"/>
    <s v="TEO KAH JUN"/>
    <n v="1100"/>
    <m/>
    <m/>
    <d v="2025-04-24T00:00:00"/>
    <m/>
    <n v="24"/>
    <n v="26400"/>
    <s v="PE"/>
    <s v="CHAMP SQ-RED0001"/>
    <n v="0"/>
    <n v="0"/>
    <n v="0"/>
    <n v="0"/>
    <n v="0"/>
    <n v="0"/>
    <m/>
    <m/>
    <n v="0"/>
    <m/>
    <m/>
    <m/>
    <s v="No"/>
    <n v="0"/>
    <s v="No"/>
    <m/>
    <m/>
    <x v="712"/>
    <x v="25"/>
    <x v="25"/>
    <m/>
    <n v="0"/>
    <n v="0"/>
    <n v="0"/>
    <n v="0"/>
    <n v="0"/>
    <n v="0"/>
    <m/>
    <m/>
    <m/>
    <s v="No"/>
    <m/>
    <m/>
    <m/>
    <s v="E05203"/>
    <m/>
    <m/>
    <s v="S0362395"/>
  </r>
  <r>
    <x v="1044"/>
    <n v="10000"/>
    <n v="20000"/>
    <d v="2025-04-29T00:00:00"/>
    <s v="502LAUGH"/>
    <s v=" 2:12:27 pm"/>
    <s v="BZC040-02"/>
    <s v="SC25387"/>
    <x v="0"/>
    <s v="No"/>
    <x v="30"/>
    <x v="24"/>
    <s v="PC02"/>
    <s v="GAO BINJIE"/>
    <n v="1460"/>
    <m/>
    <m/>
    <d v="2025-04-24T00:00:00"/>
    <m/>
    <n v="24"/>
    <n v="35040"/>
    <s v="PE"/>
    <s v="CHAMP SQ-RED0001"/>
    <n v="0"/>
    <n v="0"/>
    <n v="0"/>
    <n v="0"/>
    <n v="0"/>
    <n v="0"/>
    <m/>
    <m/>
    <n v="0"/>
    <m/>
    <m/>
    <m/>
    <s v="No"/>
    <n v="0"/>
    <s v="No"/>
    <m/>
    <m/>
    <x v="712"/>
    <x v="25"/>
    <x v="25"/>
    <m/>
    <n v="0"/>
    <n v="0"/>
    <n v="0"/>
    <n v="0"/>
    <n v="0"/>
    <n v="0"/>
    <m/>
    <m/>
    <m/>
    <s v="No"/>
    <m/>
    <m/>
    <m/>
    <s v="E05203"/>
    <m/>
    <m/>
    <s v="S0362395"/>
  </r>
  <r>
    <x v="1045"/>
    <n v="10000"/>
    <n v="10000"/>
    <d v="2025-04-28T00:00:00"/>
    <s v="502LAUGH"/>
    <s v=" 8:25:18 am"/>
    <s v="MOBU03220 /M0BUQ3220"/>
    <s v="SC24758"/>
    <x v="0"/>
    <s v="No"/>
    <x v="26"/>
    <x v="22"/>
    <s v="PS13"/>
    <s v="YEE CHENG MENG"/>
    <n v="25000"/>
    <m/>
    <m/>
    <d v="2025-04-24T00:00:00"/>
    <m/>
    <n v="2"/>
    <n v="50000"/>
    <s v="PE"/>
    <s v="810287 REV4000001"/>
    <n v="0"/>
    <n v="0"/>
    <n v="0"/>
    <n v="0"/>
    <n v="0"/>
    <n v="0"/>
    <m/>
    <m/>
    <n v="0"/>
    <m/>
    <m/>
    <m/>
    <s v="No"/>
    <n v="0"/>
    <s v="No"/>
    <m/>
    <m/>
    <x v="713"/>
    <x v="26"/>
    <x v="26"/>
    <m/>
    <n v="0"/>
    <n v="0"/>
    <n v="0"/>
    <n v="0"/>
    <n v="0"/>
    <n v="0"/>
    <m/>
    <m/>
    <m/>
    <s v="No"/>
    <m/>
    <m/>
    <m/>
    <s v="V22000"/>
    <m/>
    <m/>
    <s v="S0362400"/>
  </r>
  <r>
    <x v="1046"/>
    <n v="10000"/>
    <n v="20000"/>
    <d v="2025-04-25T00:00:00"/>
    <s v="502LAUGH"/>
    <d v="1899-12-30T11:10:52"/>
    <s v="M0BUE5730"/>
    <s v="SC30898S"/>
    <x v="0"/>
    <s v="No"/>
    <x v="11"/>
    <x v="11"/>
    <s v="PM09"/>
    <s v="PANG JING FULL"/>
    <n v="9000"/>
    <m/>
    <m/>
    <d v="2025-04-24T00:00:00"/>
    <m/>
    <n v="4"/>
    <n v="36000"/>
    <s v="PE"/>
    <s v="L001-772785-00000007"/>
    <n v="0"/>
    <n v="0"/>
    <n v="0"/>
    <n v="0"/>
    <n v="0"/>
    <n v="0"/>
    <m/>
    <m/>
    <n v="0"/>
    <m/>
    <m/>
    <m/>
    <s v="No"/>
    <n v="0"/>
    <s v="No"/>
    <m/>
    <m/>
    <x v="714"/>
    <x v="10"/>
    <x v="10"/>
    <m/>
    <n v="0"/>
    <n v="0"/>
    <n v="0"/>
    <n v="0"/>
    <n v="0"/>
    <n v="0"/>
    <m/>
    <m/>
    <m/>
    <s v="No"/>
    <m/>
    <m/>
    <m/>
    <s v="W23041-TH"/>
    <m/>
    <m/>
    <s v="H0064975"/>
  </r>
  <r>
    <x v="800"/>
    <n v="10000"/>
    <n v="20000"/>
    <d v="2025-04-25T00:00:00"/>
    <s v="502LAUGH"/>
    <s v=" 8:40:40 am"/>
    <n v="10620258008"/>
    <s v="FDC31550"/>
    <x v="1"/>
    <s v="No"/>
    <x v="3"/>
    <x v="3"/>
    <s v="PM74"/>
    <s v="YONG CHEE SOON"/>
    <n v="423"/>
    <m/>
    <m/>
    <d v="2025-04-24T00:00:00"/>
    <m/>
    <n v="180"/>
    <n v="76140"/>
    <s v="PE"/>
    <s v="3YP17-80012-FT0001"/>
    <n v="0"/>
    <n v="0"/>
    <n v="0"/>
    <n v="0"/>
    <n v="0"/>
    <n v="0"/>
    <m/>
    <m/>
    <n v="0"/>
    <m/>
    <m/>
    <m/>
    <s v="No"/>
    <n v="0"/>
    <s v="No"/>
    <m/>
    <m/>
    <x v="588"/>
    <x v="20"/>
    <x v="20"/>
    <m/>
    <n v="0"/>
    <n v="0"/>
    <n v="0"/>
    <n v="0"/>
    <n v="0"/>
    <n v="0"/>
    <m/>
    <m/>
    <m/>
    <s v="No"/>
    <m/>
    <m/>
    <m/>
    <s v="H08031-JIM-M"/>
    <m/>
    <m/>
    <s v="S0362936"/>
  </r>
  <r>
    <x v="1047"/>
    <n v="10000"/>
    <n v="10000"/>
    <d v="2025-05-02T00:00:00"/>
    <s v="502LAUGH"/>
    <s v=" 8:48:34 am"/>
    <s v="M0BFL2381"/>
    <s v="PDC22129"/>
    <x v="0"/>
    <s v="No"/>
    <x v="8"/>
    <x v="8"/>
    <s v="PM84"/>
    <s v="TAN TAI TOH"/>
    <n v="2750"/>
    <m/>
    <m/>
    <d v="2025-04-24T00:00:00"/>
    <m/>
    <n v="16"/>
    <n v="44000"/>
    <s v="PE"/>
    <s v="714370201-ADS1360001"/>
    <n v="0"/>
    <n v="0"/>
    <n v="0"/>
    <n v="0"/>
    <n v="0"/>
    <n v="0"/>
    <m/>
    <m/>
    <n v="0"/>
    <m/>
    <m/>
    <m/>
    <s v="No"/>
    <n v="0"/>
    <s v="No"/>
    <m/>
    <m/>
    <x v="199"/>
    <x v="23"/>
    <x v="23"/>
    <m/>
    <n v="0"/>
    <n v="0"/>
    <n v="0"/>
    <n v="0"/>
    <n v="0"/>
    <n v="0"/>
    <m/>
    <m/>
    <m/>
    <s v="No"/>
    <m/>
    <m/>
    <m/>
    <s v="S19314"/>
    <m/>
    <m/>
    <s v="H0064984"/>
  </r>
  <r>
    <x v="1048"/>
    <n v="10000"/>
    <n v="10000"/>
    <d v="2025-04-24T00:00:00"/>
    <s v="502LAUGH"/>
    <s v=" 5:20:06 pm"/>
    <s v="4090368U5"/>
    <s v="SC25773"/>
    <x v="0"/>
    <s v="No"/>
    <x v="26"/>
    <x v="22"/>
    <s v="PS13"/>
    <s v="YEE CHENG MENG"/>
    <n v="4000"/>
    <m/>
    <m/>
    <d v="2025-04-24T00:00:00"/>
    <m/>
    <n v="1"/>
    <n v="4000"/>
    <s v="PE"/>
    <s v="260-6306-000001"/>
    <n v="0"/>
    <n v="0"/>
    <n v="0"/>
    <n v="0"/>
    <n v="0"/>
    <n v="0"/>
    <m/>
    <m/>
    <n v="0"/>
    <m/>
    <m/>
    <m/>
    <s v="No"/>
    <n v="0"/>
    <s v="No"/>
    <m/>
    <m/>
    <x v="715"/>
    <x v="29"/>
    <x v="29"/>
    <m/>
    <n v="0"/>
    <n v="0"/>
    <n v="0"/>
    <n v="0"/>
    <n v="0"/>
    <n v="0"/>
    <m/>
    <m/>
    <m/>
    <s v="No"/>
    <m/>
    <m/>
    <m/>
    <s v="J10025"/>
    <m/>
    <m/>
    <s v="S0363064"/>
  </r>
  <r>
    <x v="987"/>
    <n v="10000"/>
    <n v="20000"/>
    <d v="2025-04-25T00:00:00"/>
    <s v="502LAUGH"/>
    <s v=" 8:36:37 am"/>
    <s v="4112210U5"/>
    <s v="BC13869"/>
    <x v="1"/>
    <s v="No"/>
    <x v="15"/>
    <x v="14"/>
    <s v="PM87"/>
    <s v="LEE SHIEN WEI"/>
    <n v="1200"/>
    <m/>
    <m/>
    <d v="2025-04-24T00:00:00"/>
    <m/>
    <n v="1"/>
    <n v="1200"/>
    <s v="PE"/>
    <s v="810480 INDEX4000001"/>
    <n v="0"/>
    <n v="0"/>
    <n v="0"/>
    <n v="0"/>
    <n v="0"/>
    <n v="0"/>
    <m/>
    <m/>
    <n v="0"/>
    <m/>
    <m/>
    <m/>
    <s v="No"/>
    <n v="0"/>
    <s v="No"/>
    <m/>
    <m/>
    <x v="682"/>
    <x v="26"/>
    <x v="26"/>
    <m/>
    <n v="0"/>
    <n v="0"/>
    <n v="0"/>
    <n v="0"/>
    <n v="0"/>
    <n v="0"/>
    <m/>
    <m/>
    <m/>
    <s v="No"/>
    <m/>
    <m/>
    <m/>
    <s v="V22000"/>
    <m/>
    <m/>
    <s v="S0363131"/>
  </r>
  <r>
    <x v="1049"/>
    <n v="10000"/>
    <n v="10000"/>
    <d v="2025-04-25T00:00:00"/>
    <s v="502LAUGH"/>
    <s v=" 8:34:17 am"/>
    <s v="U541658017/504040526"/>
    <s v="SC28392"/>
    <x v="0"/>
    <s v="No"/>
    <x v="28"/>
    <x v="23"/>
    <s v="PM26"/>
    <s v="TAN AIK KEONG"/>
    <n v="5860"/>
    <m/>
    <m/>
    <d v="2025-04-24T00:00:00"/>
    <m/>
    <n v="1"/>
    <n v="5860"/>
    <s v="PE"/>
    <s v="250-5312-000001"/>
    <n v="0"/>
    <n v="0"/>
    <n v="0"/>
    <n v="0"/>
    <n v="0"/>
    <n v="0"/>
    <m/>
    <m/>
    <n v="0"/>
    <m/>
    <m/>
    <m/>
    <s v="No"/>
    <n v="0"/>
    <s v="No"/>
    <m/>
    <m/>
    <x v="157"/>
    <x v="29"/>
    <x v="29"/>
    <m/>
    <n v="0"/>
    <n v="0"/>
    <n v="0"/>
    <n v="0"/>
    <n v="0"/>
    <n v="0"/>
    <m/>
    <m/>
    <m/>
    <s v="No"/>
    <m/>
    <m/>
    <m/>
    <s v="J10025"/>
    <m/>
    <m/>
    <s v="S0363151"/>
  </r>
  <r>
    <x v="1050"/>
    <n v="10000"/>
    <n v="10000"/>
    <d v="2025-04-29T00:00:00"/>
    <s v="502LAUGH"/>
    <s v=" 5:40:12 pm"/>
    <s v="U532458009"/>
    <s v="BC05133"/>
    <x v="0"/>
    <s v="No"/>
    <x v="18"/>
    <x v="17"/>
    <s v="PM17"/>
    <s v="NG SWEE CHEA"/>
    <n v="500"/>
    <m/>
    <m/>
    <d v="2025-04-24T00:00:00"/>
    <m/>
    <n v="6"/>
    <n v="3000"/>
    <s v="PE"/>
    <s v="ACCEPTED-55X900001"/>
    <n v="0"/>
    <n v="0"/>
    <n v="0"/>
    <n v="0"/>
    <n v="0"/>
    <n v="0"/>
    <m/>
    <m/>
    <n v="0"/>
    <m/>
    <m/>
    <m/>
    <s v="No"/>
    <n v="0"/>
    <s v="No"/>
    <m/>
    <m/>
    <x v="716"/>
    <x v="15"/>
    <x v="15"/>
    <m/>
    <n v="0"/>
    <n v="0"/>
    <n v="0"/>
    <n v="0"/>
    <n v="0"/>
    <n v="0"/>
    <m/>
    <m/>
    <m/>
    <s v="No"/>
    <m/>
    <m/>
    <m/>
    <s v="I09109"/>
    <m/>
    <m/>
    <s v="S0363346"/>
  </r>
  <r>
    <x v="963"/>
    <n v="10000"/>
    <n v="30000"/>
    <d v="2025-04-29T00:00:00"/>
    <s v="502LAUGH"/>
    <d v="1899-12-30T11:07:51"/>
    <s v="10620258002/10620258004"/>
    <s v="FBC30652"/>
    <x v="1"/>
    <s v="No"/>
    <x v="3"/>
    <x v="3"/>
    <s v="PM74"/>
    <s v="YONG CHEE SOON"/>
    <n v="3705"/>
    <m/>
    <m/>
    <d v="2025-04-24T00:00:00"/>
    <m/>
    <n v="88"/>
    <n v="326040"/>
    <s v="PE"/>
    <s v="3YM38-80003-FT0001"/>
    <n v="0"/>
    <n v="0"/>
    <n v="0"/>
    <n v="0"/>
    <n v="0"/>
    <n v="0"/>
    <m/>
    <m/>
    <n v="0"/>
    <m/>
    <m/>
    <m/>
    <s v="No"/>
    <n v="0"/>
    <s v="No"/>
    <m/>
    <m/>
    <x v="672"/>
    <x v="20"/>
    <x v="20"/>
    <m/>
    <n v="0"/>
    <n v="0"/>
    <n v="0"/>
    <n v="0"/>
    <n v="0"/>
    <n v="0"/>
    <m/>
    <m/>
    <m/>
    <s v="No"/>
    <m/>
    <m/>
    <m/>
    <s v="H08031-JIM-M"/>
    <m/>
    <m/>
    <s v="S0363339"/>
  </r>
  <r>
    <x v="1051"/>
    <n v="10000"/>
    <n v="10000"/>
    <d v="2025-04-25T00:00:00"/>
    <s v="502LAUGH"/>
    <s v=" 9:34:57 am"/>
    <s v="M0BI68841"/>
    <s v="DC00810"/>
    <x v="0"/>
    <s v="No"/>
    <x v="8"/>
    <x v="8"/>
    <s v="PM84"/>
    <s v="TAN TAI TOH"/>
    <n v="4000"/>
    <m/>
    <m/>
    <d v="2025-04-24T00:00:00"/>
    <m/>
    <n v="16"/>
    <n v="64000"/>
    <s v="PE"/>
    <s v="713891303-ADS1360001"/>
    <n v="0"/>
    <n v="0"/>
    <n v="0"/>
    <n v="0"/>
    <n v="0"/>
    <n v="0"/>
    <m/>
    <m/>
    <n v="0"/>
    <m/>
    <m/>
    <m/>
    <s v="No"/>
    <n v="0"/>
    <s v="No"/>
    <m/>
    <m/>
    <x v="325"/>
    <x v="23"/>
    <x v="23"/>
    <m/>
    <n v="0"/>
    <n v="0"/>
    <n v="0"/>
    <n v="0"/>
    <n v="0"/>
    <n v="0"/>
    <m/>
    <m/>
    <m/>
    <s v="No"/>
    <m/>
    <m/>
    <m/>
    <s v="S19314"/>
    <m/>
    <m/>
    <s v="H0065026"/>
  </r>
  <r>
    <x v="1051"/>
    <n v="10000"/>
    <n v="20000"/>
    <d v="2025-04-25T00:00:00"/>
    <s v="502LAUGH"/>
    <s v=" 9:34:57 am"/>
    <s v="M0BI68841"/>
    <s v="DC00810"/>
    <x v="1"/>
    <s v="No"/>
    <x v="12"/>
    <x v="12"/>
    <s v="PM80"/>
    <s v="YAP ZHI PING"/>
    <n v="3750"/>
    <m/>
    <m/>
    <d v="2025-04-24T00:00:00"/>
    <m/>
    <n v="16"/>
    <n v="60000"/>
    <s v="PE"/>
    <s v="713891303-ADS1360001"/>
    <n v="0"/>
    <n v="0"/>
    <n v="0"/>
    <n v="0"/>
    <n v="0"/>
    <n v="0"/>
    <m/>
    <m/>
    <n v="0"/>
    <m/>
    <m/>
    <m/>
    <s v="No"/>
    <n v="0"/>
    <s v="No"/>
    <m/>
    <m/>
    <x v="325"/>
    <x v="23"/>
    <x v="23"/>
    <m/>
    <n v="0"/>
    <n v="0"/>
    <n v="0"/>
    <n v="0"/>
    <n v="0"/>
    <n v="0"/>
    <m/>
    <m/>
    <m/>
    <s v="No"/>
    <m/>
    <m/>
    <m/>
    <s v="S19314"/>
    <m/>
    <m/>
    <s v="H0065026"/>
  </r>
  <r>
    <x v="1032"/>
    <n v="10000"/>
    <n v="20000"/>
    <d v="2025-04-24T00:00:00"/>
    <s v="502LAUGH"/>
    <s v=" 5:38:40 pm"/>
    <s v="M0BFL2381"/>
    <s v="PDC22129"/>
    <x v="1"/>
    <s v="No"/>
    <x v="12"/>
    <x v="12"/>
    <s v="PM80"/>
    <s v="YAP ZHI PING"/>
    <n v="5000"/>
    <m/>
    <m/>
    <d v="2025-04-24T00:00:00"/>
    <m/>
    <n v="16"/>
    <n v="80000"/>
    <s v="PE"/>
    <s v="714370207-ADS1360001"/>
    <n v="0"/>
    <n v="0"/>
    <n v="0"/>
    <n v="0"/>
    <n v="0"/>
    <n v="0"/>
    <m/>
    <m/>
    <n v="0"/>
    <m/>
    <m/>
    <m/>
    <s v="No"/>
    <n v="0"/>
    <s v="No"/>
    <m/>
    <m/>
    <x v="580"/>
    <x v="23"/>
    <x v="23"/>
    <m/>
    <n v="0"/>
    <n v="0"/>
    <n v="0"/>
    <n v="0"/>
    <n v="0"/>
    <n v="0"/>
    <m/>
    <m/>
    <m/>
    <s v="No"/>
    <m/>
    <m/>
    <m/>
    <s v="S19314"/>
    <m/>
    <m/>
    <s v="H0065029"/>
  </r>
  <r>
    <x v="1052"/>
    <n v="10000"/>
    <n v="10000"/>
    <d v="2025-04-30T00:00:00"/>
    <s v="502LAUGH"/>
    <s v=" 9:08:44 am"/>
    <s v="M4N4603BGJAJ107-S248100170/F0313901"/>
    <s v="FD29782"/>
    <x v="0"/>
    <s v="No"/>
    <x v="50"/>
    <x v="35"/>
    <s v="PM42"/>
    <s v="ALEXANDER YAP KEE NYEN"/>
    <n v="120000"/>
    <m/>
    <m/>
    <d v="2025-04-24T00:00:00"/>
    <m/>
    <n v="1"/>
    <n v="120000"/>
    <s v="PE"/>
    <s v="716626800 REVC0001"/>
    <n v="0"/>
    <n v="0"/>
    <n v="0"/>
    <n v="0"/>
    <n v="0"/>
    <n v="0"/>
    <m/>
    <m/>
    <n v="0"/>
    <m/>
    <m/>
    <m/>
    <s v="No"/>
    <n v="0"/>
    <s v="No"/>
    <m/>
    <m/>
    <x v="663"/>
    <x v="14"/>
    <x v="14"/>
    <m/>
    <n v="0"/>
    <n v="0"/>
    <n v="0"/>
    <n v="0"/>
    <n v="0"/>
    <n v="0"/>
    <m/>
    <m/>
    <m/>
    <s v="No"/>
    <m/>
    <m/>
    <m/>
    <s v="S19081-TH"/>
    <m/>
    <m/>
    <s v="H0065050"/>
  </r>
  <r>
    <x v="1053"/>
    <n v="10000"/>
    <n v="30000"/>
    <d v="2025-04-29T00:00:00"/>
    <s v="502LAUGH"/>
    <s v=" 2:23:47 pm"/>
    <s v="XHX2412290116"/>
    <s v="FSC32254SET"/>
    <x v="0"/>
    <s v="No"/>
    <x v="44"/>
    <x v="32"/>
    <s v="PM75"/>
    <s v="TOO CHIOU SHYAN"/>
    <n v="3334"/>
    <m/>
    <m/>
    <d v="2025-04-24T00:00:00"/>
    <m/>
    <n v="3"/>
    <n v="10002"/>
    <s v="PE"/>
    <s v="1F3Y1-40009-SG0001"/>
    <n v="0"/>
    <n v="0"/>
    <n v="0"/>
    <n v="0"/>
    <n v="0"/>
    <n v="0"/>
    <m/>
    <m/>
    <n v="0"/>
    <m/>
    <m/>
    <m/>
    <s v="No"/>
    <n v="0"/>
    <s v="No"/>
    <m/>
    <m/>
    <x v="717"/>
    <x v="78"/>
    <x v="74"/>
    <m/>
    <n v="0"/>
    <n v="0"/>
    <n v="0"/>
    <n v="0"/>
    <n v="0"/>
    <n v="0"/>
    <m/>
    <m/>
    <m/>
    <s v="No"/>
    <m/>
    <m/>
    <m/>
    <s v="F06192"/>
    <m/>
    <m/>
    <s v="S0363422"/>
  </r>
  <r>
    <x v="1054"/>
    <n v="10000"/>
    <n v="10000"/>
    <d v="2025-04-29T00:00:00"/>
    <s v="502LAUGH"/>
    <s v=" 8:27:54 am"/>
    <s v="U532458009"/>
    <s v="BC03102"/>
    <x v="0"/>
    <s v="No"/>
    <x v="18"/>
    <x v="17"/>
    <s v="PM17"/>
    <s v="NG SWEE CHEA"/>
    <n v="1000"/>
    <m/>
    <m/>
    <d v="2025-04-24T00:00:00"/>
    <m/>
    <n v="6"/>
    <n v="6000"/>
    <s v="PE"/>
    <s v="TR11690001"/>
    <n v="0"/>
    <n v="0"/>
    <n v="0"/>
    <n v="0"/>
    <n v="0"/>
    <n v="0"/>
    <m/>
    <m/>
    <n v="0"/>
    <m/>
    <m/>
    <m/>
    <s v="No"/>
    <n v="0"/>
    <s v="No"/>
    <m/>
    <m/>
    <x v="718"/>
    <x v="15"/>
    <x v="15"/>
    <m/>
    <n v="0"/>
    <n v="0"/>
    <n v="0"/>
    <n v="0"/>
    <n v="0"/>
    <n v="0"/>
    <m/>
    <m/>
    <m/>
    <s v="No"/>
    <m/>
    <m/>
    <m/>
    <s v="I09109"/>
    <m/>
    <m/>
    <s v="S0363423"/>
  </r>
  <r>
    <x v="1055"/>
    <n v="10000"/>
    <n v="10000"/>
    <d v="2025-04-24T00:00:00"/>
    <s v="502LAUGH"/>
    <s v=" 4:29:23 pm"/>
    <s v="U481658094/U480562006"/>
    <s v="SC27717SET"/>
    <x v="0"/>
    <s v="No"/>
    <x v="42"/>
    <x v="30"/>
    <s v="PM40"/>
    <s v="NGOI CHUN YONG"/>
    <n v="358"/>
    <m/>
    <m/>
    <d v="2025-04-24T00:00:00"/>
    <m/>
    <n v="28"/>
    <n v="10016"/>
    <s v="PE"/>
    <s v="FREEZONE-30X30MM0001"/>
    <n v="0"/>
    <n v="0"/>
    <n v="0"/>
    <n v="0"/>
    <n v="0"/>
    <n v="0"/>
    <m/>
    <m/>
    <n v="0"/>
    <m/>
    <m/>
    <m/>
    <s v="No"/>
    <n v="0"/>
    <s v="No"/>
    <m/>
    <m/>
    <x v="719"/>
    <x v="29"/>
    <x v="29"/>
    <m/>
    <n v="0"/>
    <n v="0"/>
    <n v="0"/>
    <n v="0"/>
    <n v="0"/>
    <n v="0"/>
    <m/>
    <m/>
    <m/>
    <s v="No"/>
    <m/>
    <m/>
    <m/>
    <s v="J10025"/>
    <m/>
    <m/>
    <s v="ZSA101822"/>
  </r>
  <r>
    <x v="1055"/>
    <n v="20000"/>
    <n v="10000"/>
    <d v="2025-04-24T00:00:00"/>
    <s v="502LAUGH"/>
    <s v=" 4:29:23 pm"/>
    <s v="U481658094/U480562006"/>
    <s v="SC27717SET"/>
    <x v="0"/>
    <s v="No"/>
    <x v="42"/>
    <x v="30"/>
    <s v="PM40"/>
    <s v="NGOI CHUN YONG"/>
    <n v="357"/>
    <m/>
    <m/>
    <d v="2025-04-24T00:00:00"/>
    <m/>
    <n v="28"/>
    <n v="10000"/>
    <s v="PE"/>
    <s v="FREEZONE-30X30MM0001"/>
    <n v="0"/>
    <n v="0"/>
    <n v="0"/>
    <n v="0"/>
    <n v="0"/>
    <n v="0"/>
    <m/>
    <m/>
    <n v="0"/>
    <m/>
    <m/>
    <m/>
    <s v="No"/>
    <n v="0"/>
    <s v="No"/>
    <m/>
    <m/>
    <x v="719"/>
    <x v="29"/>
    <x v="29"/>
    <m/>
    <n v="0"/>
    <n v="0"/>
    <n v="0"/>
    <n v="0"/>
    <n v="0"/>
    <n v="0"/>
    <m/>
    <m/>
    <m/>
    <s v="No"/>
    <m/>
    <m/>
    <m/>
    <s v="J10025"/>
    <m/>
    <m/>
    <s v="ZSA101822"/>
  </r>
  <r>
    <x v="1055"/>
    <n v="30000"/>
    <n v="10000"/>
    <d v="2025-04-24T00:00:00"/>
    <s v="502LAUGH"/>
    <s v=" 4:29:23 pm"/>
    <s v="U481658094/U480562006"/>
    <s v="SC27717SET"/>
    <x v="0"/>
    <s v="No"/>
    <x v="42"/>
    <x v="30"/>
    <s v="PM40"/>
    <s v="NGOI CHUN YONG"/>
    <n v="357"/>
    <m/>
    <m/>
    <d v="2025-04-24T00:00:00"/>
    <m/>
    <n v="28"/>
    <n v="10000"/>
    <s v="PE"/>
    <s v="FREEZONE-30X30MM0001"/>
    <n v="0"/>
    <n v="0"/>
    <n v="0"/>
    <n v="0"/>
    <n v="0"/>
    <n v="0"/>
    <m/>
    <m/>
    <n v="0"/>
    <m/>
    <m/>
    <m/>
    <s v="No"/>
    <n v="0"/>
    <s v="No"/>
    <m/>
    <m/>
    <x v="719"/>
    <x v="29"/>
    <x v="29"/>
    <m/>
    <n v="0"/>
    <n v="0"/>
    <n v="0"/>
    <n v="0"/>
    <n v="0"/>
    <n v="0"/>
    <m/>
    <m/>
    <m/>
    <s v="No"/>
    <m/>
    <m/>
    <m/>
    <s v="J10025"/>
    <m/>
    <m/>
    <s v="ZSA101822"/>
  </r>
  <r>
    <x v="1055"/>
    <n v="40000"/>
    <n v="10000"/>
    <d v="2025-04-24T00:00:00"/>
    <s v="502LAUGH"/>
    <s v=" 4:29:23 pm"/>
    <s v="U481658094/U480562006"/>
    <s v="SC27717SET"/>
    <x v="0"/>
    <s v="No"/>
    <x v="42"/>
    <x v="30"/>
    <s v="PM40"/>
    <s v="NGOI CHUN YONG"/>
    <n v="357"/>
    <m/>
    <m/>
    <d v="2025-04-24T00:00:00"/>
    <m/>
    <n v="28"/>
    <n v="10000"/>
    <s v="PE"/>
    <s v="FREEZONE-30X30MM0001"/>
    <n v="0"/>
    <n v="0"/>
    <n v="0"/>
    <n v="0"/>
    <n v="0"/>
    <n v="0"/>
    <m/>
    <m/>
    <n v="0"/>
    <m/>
    <m/>
    <m/>
    <s v="No"/>
    <n v="0"/>
    <s v="No"/>
    <m/>
    <m/>
    <x v="719"/>
    <x v="29"/>
    <x v="29"/>
    <m/>
    <n v="0"/>
    <n v="0"/>
    <n v="0"/>
    <n v="0"/>
    <n v="0"/>
    <n v="0"/>
    <m/>
    <m/>
    <m/>
    <s v="No"/>
    <m/>
    <m/>
    <m/>
    <s v="J10025"/>
    <m/>
    <m/>
    <s v="ZSA101822"/>
  </r>
  <r>
    <x v="1055"/>
    <n v="50000"/>
    <n v="10000"/>
    <d v="2025-04-24T00:00:00"/>
    <s v="502LAUGH"/>
    <s v=" 4:29:23 pm"/>
    <s v="U481658094/U480562006"/>
    <s v="SC27717SET"/>
    <x v="0"/>
    <s v="No"/>
    <x v="42"/>
    <x v="30"/>
    <s v="PM40"/>
    <s v="NGOI CHUN YONG"/>
    <n v="357"/>
    <m/>
    <m/>
    <d v="2025-04-24T00:00:00"/>
    <m/>
    <n v="28"/>
    <n v="10000"/>
    <s v="PE"/>
    <s v="FREEZONE-30X30MM0001"/>
    <n v="0"/>
    <n v="0"/>
    <n v="0"/>
    <n v="0"/>
    <n v="0"/>
    <n v="0"/>
    <m/>
    <m/>
    <n v="0"/>
    <m/>
    <m/>
    <m/>
    <s v="No"/>
    <n v="0"/>
    <s v="No"/>
    <m/>
    <m/>
    <x v="719"/>
    <x v="29"/>
    <x v="29"/>
    <m/>
    <n v="0"/>
    <n v="0"/>
    <n v="0"/>
    <n v="0"/>
    <n v="0"/>
    <n v="0"/>
    <m/>
    <m/>
    <m/>
    <s v="No"/>
    <m/>
    <m/>
    <m/>
    <s v="J10025"/>
    <m/>
    <m/>
    <s v="ZSA101822"/>
  </r>
  <r>
    <x v="1055"/>
    <n v="60000"/>
    <n v="10000"/>
    <d v="2025-04-24T00:00:00"/>
    <s v="502LAUGH"/>
    <s v=" 4:29:23 pm"/>
    <s v="U481658094/U480562006"/>
    <s v="SC27717SET"/>
    <x v="0"/>
    <s v="No"/>
    <x v="42"/>
    <x v="30"/>
    <s v="PM40"/>
    <s v="NGOI CHUN YONG"/>
    <n v="357"/>
    <m/>
    <m/>
    <d v="2025-04-24T00:00:00"/>
    <m/>
    <n v="28"/>
    <n v="10000"/>
    <s v="PE"/>
    <s v="FREEZONE-30X30MM0001"/>
    <n v="0"/>
    <n v="0"/>
    <n v="0"/>
    <n v="0"/>
    <n v="0"/>
    <n v="0"/>
    <m/>
    <m/>
    <n v="0"/>
    <m/>
    <m/>
    <m/>
    <s v="No"/>
    <n v="0"/>
    <s v="No"/>
    <m/>
    <m/>
    <x v="719"/>
    <x v="29"/>
    <x v="29"/>
    <m/>
    <n v="0"/>
    <n v="0"/>
    <n v="0"/>
    <n v="0"/>
    <n v="0"/>
    <n v="0"/>
    <m/>
    <m/>
    <m/>
    <s v="No"/>
    <m/>
    <m/>
    <m/>
    <s v="J10025"/>
    <m/>
    <m/>
    <s v="ZSA101822"/>
  </r>
  <r>
    <x v="1055"/>
    <n v="70000"/>
    <n v="10000"/>
    <d v="2025-04-24T00:00:00"/>
    <s v="502LAUGH"/>
    <s v=" 4:29:23 pm"/>
    <s v="U481658094/U480562006"/>
    <s v="SC27717SET"/>
    <x v="0"/>
    <s v="No"/>
    <x v="42"/>
    <x v="30"/>
    <s v="PM40"/>
    <s v="NGOI CHUN YONG"/>
    <n v="357"/>
    <m/>
    <m/>
    <d v="2025-04-24T00:00:00"/>
    <m/>
    <n v="28"/>
    <n v="10000"/>
    <s v="PE"/>
    <s v="FREEZONE-30X30MM0001"/>
    <n v="0"/>
    <n v="0"/>
    <n v="0"/>
    <n v="0"/>
    <n v="0"/>
    <n v="0"/>
    <m/>
    <m/>
    <n v="0"/>
    <m/>
    <m/>
    <m/>
    <s v="No"/>
    <n v="0"/>
    <s v="No"/>
    <m/>
    <m/>
    <x v="719"/>
    <x v="29"/>
    <x v="29"/>
    <m/>
    <n v="0"/>
    <n v="0"/>
    <n v="0"/>
    <n v="0"/>
    <n v="0"/>
    <n v="0"/>
    <m/>
    <m/>
    <m/>
    <s v="No"/>
    <m/>
    <m/>
    <m/>
    <s v="J10025"/>
    <m/>
    <m/>
    <s v="ZSA101822"/>
  </r>
  <r>
    <x v="1055"/>
    <n v="80000"/>
    <n v="10000"/>
    <d v="2025-04-24T00:00:00"/>
    <s v="502LAUGH"/>
    <s v=" 4:29:23 pm"/>
    <s v="U481658094/U480562006"/>
    <s v="SC27717SET"/>
    <x v="0"/>
    <s v="No"/>
    <x v="42"/>
    <x v="30"/>
    <s v="PM40"/>
    <s v="NGOI CHUN YONG"/>
    <n v="357"/>
    <m/>
    <m/>
    <d v="2025-04-24T00:00:00"/>
    <m/>
    <n v="28"/>
    <n v="10000"/>
    <s v="PE"/>
    <s v="FREEZONE-30X30MM0001"/>
    <n v="0"/>
    <n v="0"/>
    <n v="0"/>
    <n v="0"/>
    <n v="0"/>
    <n v="0"/>
    <m/>
    <m/>
    <n v="0"/>
    <m/>
    <m/>
    <m/>
    <s v="No"/>
    <n v="0"/>
    <s v="No"/>
    <m/>
    <m/>
    <x v="719"/>
    <x v="29"/>
    <x v="29"/>
    <m/>
    <n v="0"/>
    <n v="0"/>
    <n v="0"/>
    <n v="0"/>
    <n v="0"/>
    <n v="0"/>
    <m/>
    <m/>
    <m/>
    <s v="No"/>
    <m/>
    <m/>
    <m/>
    <s v="J10025"/>
    <m/>
    <m/>
    <s v="ZSA101822"/>
  </r>
  <r>
    <x v="1055"/>
    <n v="90000"/>
    <n v="10000"/>
    <d v="2025-04-24T00:00:00"/>
    <s v="502LAUGH"/>
    <s v=" 4:29:23 pm"/>
    <s v="U481658094/U480562006"/>
    <s v="SC27717SET"/>
    <x v="0"/>
    <s v="No"/>
    <x v="42"/>
    <x v="30"/>
    <s v="PM40"/>
    <s v="NGOI CHUN YONG"/>
    <n v="357"/>
    <m/>
    <m/>
    <d v="2025-04-24T00:00:00"/>
    <m/>
    <n v="28"/>
    <n v="10000"/>
    <s v="PE"/>
    <s v="FREEZONE-30X30MM0001"/>
    <n v="0"/>
    <n v="0"/>
    <n v="0"/>
    <n v="0"/>
    <n v="0"/>
    <n v="0"/>
    <m/>
    <m/>
    <n v="0"/>
    <m/>
    <m/>
    <m/>
    <s v="No"/>
    <n v="0"/>
    <s v="No"/>
    <m/>
    <m/>
    <x v="719"/>
    <x v="29"/>
    <x v="29"/>
    <m/>
    <n v="0"/>
    <n v="0"/>
    <n v="0"/>
    <n v="0"/>
    <n v="0"/>
    <n v="0"/>
    <m/>
    <m/>
    <m/>
    <s v="No"/>
    <m/>
    <m/>
    <m/>
    <s v="J10025"/>
    <m/>
    <m/>
    <s v="ZSA101822"/>
  </r>
  <r>
    <x v="1055"/>
    <n v="100000"/>
    <n v="10000"/>
    <d v="2025-04-24T00:00:00"/>
    <s v="502LAUGH"/>
    <s v=" 4:29:23 pm"/>
    <s v="U481658094/U480562006"/>
    <s v="SC27717SET"/>
    <x v="0"/>
    <s v="No"/>
    <x v="42"/>
    <x v="30"/>
    <s v="PM40"/>
    <s v="NGOI CHUN YONG"/>
    <n v="357"/>
    <m/>
    <m/>
    <d v="2025-04-24T00:00:00"/>
    <m/>
    <n v="28"/>
    <n v="10000"/>
    <s v="PE"/>
    <s v="FREEZONE-30X30MM0001"/>
    <n v="0"/>
    <n v="0"/>
    <n v="0"/>
    <n v="0"/>
    <n v="0"/>
    <n v="0"/>
    <m/>
    <m/>
    <n v="0"/>
    <m/>
    <m/>
    <m/>
    <s v="No"/>
    <n v="0"/>
    <s v="No"/>
    <m/>
    <m/>
    <x v="719"/>
    <x v="29"/>
    <x v="29"/>
    <m/>
    <n v="0"/>
    <n v="0"/>
    <n v="0"/>
    <n v="0"/>
    <n v="0"/>
    <n v="0"/>
    <m/>
    <m/>
    <m/>
    <s v="No"/>
    <m/>
    <m/>
    <m/>
    <s v="J10025"/>
    <m/>
    <m/>
    <s v="ZSA101822"/>
  </r>
  <r>
    <x v="1056"/>
    <n v="10000"/>
    <n v="10000"/>
    <d v="2025-05-05T00:00:00"/>
    <s v="502LAUGH"/>
    <s v=" 8:42:27 am"/>
    <s v="W02024/5285/XHX2410261104/80117500/XHX24911A1407/1010831"/>
    <s v="FSC31945 SET"/>
    <x v="0"/>
    <s v="No"/>
    <x v="5"/>
    <x v="5"/>
    <s v="PM55"/>
    <s v="CHAN SAU PENG"/>
    <n v="55000"/>
    <m/>
    <m/>
    <d v="2025-04-24T00:00:00"/>
    <m/>
    <n v="8"/>
    <n v="440000"/>
    <s v="PE"/>
    <s v="MT273730001"/>
    <n v="0"/>
    <n v="0"/>
    <n v="0"/>
    <n v="0"/>
    <n v="0"/>
    <n v="0"/>
    <m/>
    <m/>
    <n v="0"/>
    <m/>
    <m/>
    <m/>
    <s v="No"/>
    <n v="0"/>
    <s v="No"/>
    <m/>
    <m/>
    <x v="6"/>
    <x v="4"/>
    <x v="4"/>
    <m/>
    <n v="0"/>
    <n v="0"/>
    <n v="0"/>
    <n v="0"/>
    <n v="0"/>
    <n v="0"/>
    <m/>
    <m/>
    <m/>
    <s v="No"/>
    <m/>
    <m/>
    <m/>
    <s v="Z26002"/>
    <m/>
    <m/>
    <s v="S0363471"/>
  </r>
  <r>
    <x v="1057"/>
    <n v="10000"/>
    <n v="10000"/>
    <d v="2025-04-29T00:00:00"/>
    <s v="502LAUGH"/>
    <s v=" 5:45:11 pm"/>
    <s v="D00CD7800/U4B16S037"/>
    <s v="DC10575"/>
    <x v="0"/>
    <s v="No"/>
    <x v="1"/>
    <x v="1"/>
    <s v="PM16"/>
    <s v="TEO KAH JUN"/>
    <n v="139"/>
    <m/>
    <m/>
    <d v="2025-04-24T00:00:00"/>
    <m/>
    <n v="36"/>
    <n v="5004"/>
    <s v="PE"/>
    <s v="KR_C001500XXXS-B0001"/>
    <n v="0"/>
    <n v="0"/>
    <n v="0"/>
    <n v="0"/>
    <n v="0"/>
    <n v="0"/>
    <m/>
    <m/>
    <n v="0"/>
    <m/>
    <m/>
    <m/>
    <s v="No"/>
    <n v="0"/>
    <s v="No"/>
    <m/>
    <m/>
    <x v="330"/>
    <x v="74"/>
    <x v="72"/>
    <m/>
    <n v="0"/>
    <n v="0"/>
    <n v="0"/>
    <n v="0"/>
    <n v="0"/>
    <n v="0"/>
    <m/>
    <m/>
    <m/>
    <s v="No"/>
    <m/>
    <m/>
    <m/>
    <s v="L12118"/>
    <m/>
    <m/>
    <s v="ZSA101824"/>
  </r>
  <r>
    <x v="1058"/>
    <n v="10000"/>
    <n v="10000"/>
    <d v="2025-04-29T00:00:00"/>
    <s v="502LAUGH"/>
    <s v=" 5:46:59 pm"/>
    <s v="D00CD7800/U4B16S037"/>
    <s v="DC23083"/>
    <x v="0"/>
    <s v="No"/>
    <x v="1"/>
    <x v="1"/>
    <s v="PM16"/>
    <s v="TEO KAH JUN"/>
    <n v="60"/>
    <m/>
    <m/>
    <d v="2025-04-24T00:00:00"/>
    <m/>
    <n v="84"/>
    <n v="5040"/>
    <s v="PE"/>
    <s v="KR_C038300001S-A0001"/>
    <n v="0"/>
    <n v="0"/>
    <n v="0"/>
    <n v="0"/>
    <n v="0"/>
    <n v="0"/>
    <m/>
    <m/>
    <n v="0"/>
    <m/>
    <m/>
    <m/>
    <s v="No"/>
    <n v="0"/>
    <s v="No"/>
    <m/>
    <m/>
    <x v="331"/>
    <x v="74"/>
    <x v="72"/>
    <m/>
    <n v="0"/>
    <n v="0"/>
    <n v="0"/>
    <n v="0"/>
    <n v="0"/>
    <n v="0"/>
    <m/>
    <m/>
    <m/>
    <s v="No"/>
    <m/>
    <m/>
    <m/>
    <s v="L12118"/>
    <m/>
    <m/>
    <s v="ZSA101824"/>
  </r>
  <r>
    <x v="1059"/>
    <n v="10000"/>
    <n v="10000"/>
    <d v="2025-04-29T00:00:00"/>
    <s v="502LAUGH"/>
    <s v=" 5:46:59 pm"/>
    <s v="D00CD7800/U4B16S037"/>
    <s v="DC07334"/>
    <x v="0"/>
    <s v="No"/>
    <x v="1"/>
    <x v="1"/>
    <s v="PM16"/>
    <s v="TEO KAH JUN"/>
    <n v="40"/>
    <m/>
    <m/>
    <d v="2025-04-24T00:00:00"/>
    <m/>
    <n v="126"/>
    <n v="5040"/>
    <s v="PE"/>
    <s v="KR_C045700XXXS-A0001"/>
    <n v="0"/>
    <n v="0"/>
    <n v="0"/>
    <n v="0"/>
    <n v="0"/>
    <n v="0"/>
    <m/>
    <m/>
    <n v="0"/>
    <m/>
    <m/>
    <m/>
    <s v="No"/>
    <n v="0"/>
    <s v="No"/>
    <m/>
    <m/>
    <x v="332"/>
    <x v="74"/>
    <x v="72"/>
    <m/>
    <n v="0"/>
    <n v="0"/>
    <n v="0"/>
    <n v="0"/>
    <n v="0"/>
    <n v="0"/>
    <m/>
    <m/>
    <m/>
    <s v="No"/>
    <m/>
    <m/>
    <m/>
    <s v="L12118"/>
    <m/>
    <m/>
    <s v="ZSA101824"/>
  </r>
  <r>
    <x v="1060"/>
    <n v="10000"/>
    <n v="10000"/>
    <d v="2025-04-29T00:00:00"/>
    <s v="502LAUGH"/>
    <s v=" 5:45:11 pm"/>
    <s v="D00CD7800/U4B16S037"/>
    <s v="DC21025"/>
    <x v="0"/>
    <s v="No"/>
    <x v="1"/>
    <x v="1"/>
    <s v="PM16"/>
    <s v="TEO KAH JUN"/>
    <n v="24"/>
    <m/>
    <m/>
    <d v="2025-04-24T00:00:00"/>
    <m/>
    <n v="210"/>
    <n v="5040"/>
    <s v="PE"/>
    <s v="KR_C199600859-A0001"/>
    <n v="0"/>
    <n v="0"/>
    <n v="0"/>
    <n v="0"/>
    <n v="0"/>
    <n v="0"/>
    <m/>
    <m/>
    <n v="0"/>
    <m/>
    <m/>
    <m/>
    <s v="No"/>
    <n v="0"/>
    <s v="No"/>
    <m/>
    <m/>
    <x v="333"/>
    <x v="74"/>
    <x v="72"/>
    <m/>
    <n v="0"/>
    <n v="0"/>
    <n v="0"/>
    <n v="0"/>
    <n v="0"/>
    <n v="0"/>
    <m/>
    <m/>
    <m/>
    <s v="No"/>
    <m/>
    <m/>
    <m/>
    <s v="L12118"/>
    <m/>
    <m/>
    <s v="ZSA101824"/>
  </r>
  <r>
    <x v="1061"/>
    <n v="10000"/>
    <n v="10000"/>
    <d v="2025-04-29T00:00:00"/>
    <s v="502LAUGH"/>
    <s v=" 5:50:16 pm"/>
    <s v="D00CD7800/U4B16S037"/>
    <s v="DC02940"/>
    <x v="0"/>
    <s v="No"/>
    <x v="1"/>
    <x v="1"/>
    <s v="PM16"/>
    <s v="TEO KAH JUN"/>
    <n v="19"/>
    <m/>
    <m/>
    <d v="2025-04-24T00:00:00"/>
    <m/>
    <n v="270"/>
    <n v="5130"/>
    <s v="PE"/>
    <s v="KR_E00000009XS-A0001"/>
    <n v="0"/>
    <n v="0"/>
    <n v="0"/>
    <n v="0"/>
    <n v="0"/>
    <n v="0"/>
    <m/>
    <m/>
    <n v="0"/>
    <m/>
    <m/>
    <m/>
    <s v="No"/>
    <n v="0"/>
    <s v="No"/>
    <m/>
    <m/>
    <x v="334"/>
    <x v="74"/>
    <x v="72"/>
    <m/>
    <n v="0"/>
    <n v="0"/>
    <n v="0"/>
    <n v="0"/>
    <n v="0"/>
    <n v="0"/>
    <m/>
    <m/>
    <m/>
    <s v="No"/>
    <m/>
    <m/>
    <m/>
    <s v="L12118"/>
    <m/>
    <m/>
    <s v="ZSA101824"/>
  </r>
  <r>
    <x v="1062"/>
    <n v="10000"/>
    <n v="10000"/>
    <d v="2025-04-29T00:00:00"/>
    <s v="502LAUGH"/>
    <s v=" 5:50:16 pm"/>
    <s v="D00CD7800/U4B16S037"/>
    <s v="DC23170"/>
    <x v="0"/>
    <s v="No"/>
    <x v="1"/>
    <x v="1"/>
    <s v="PM16"/>
    <s v="TEO KAH JUN"/>
    <n v="24"/>
    <m/>
    <m/>
    <d v="2025-04-24T00:00:00"/>
    <m/>
    <n v="210"/>
    <n v="5040"/>
    <s v="PE"/>
    <s v="KR_G643773-A0001"/>
    <n v="0"/>
    <n v="0"/>
    <n v="0"/>
    <n v="0"/>
    <n v="0"/>
    <n v="0"/>
    <m/>
    <m/>
    <n v="0"/>
    <m/>
    <m/>
    <m/>
    <s v="No"/>
    <n v="0"/>
    <s v="No"/>
    <m/>
    <m/>
    <x v="335"/>
    <x v="74"/>
    <x v="72"/>
    <m/>
    <n v="0"/>
    <n v="0"/>
    <n v="0"/>
    <n v="0"/>
    <n v="0"/>
    <n v="0"/>
    <m/>
    <m/>
    <m/>
    <s v="No"/>
    <m/>
    <m/>
    <m/>
    <s v="L12118"/>
    <m/>
    <m/>
    <s v="ZSA101824"/>
  </r>
  <r>
    <x v="1063"/>
    <n v="10000"/>
    <n v="10000"/>
    <d v="2025-04-29T00:00:00"/>
    <s v="502LAUGH"/>
    <s v=" 5:46:59 pm"/>
    <s v="D00CD7800/U4B16S037"/>
    <s v="DC23170"/>
    <x v="0"/>
    <s v="No"/>
    <x v="1"/>
    <x v="1"/>
    <s v="PM16"/>
    <s v="TEO KAH JUN"/>
    <n v="40"/>
    <m/>
    <m/>
    <d v="2025-04-24T00:00:00"/>
    <m/>
    <n v="126"/>
    <n v="5040"/>
    <s v="PE"/>
    <s v="KR_G651685-A0001"/>
    <n v="0"/>
    <n v="0"/>
    <n v="0"/>
    <n v="0"/>
    <n v="0"/>
    <n v="0"/>
    <m/>
    <m/>
    <n v="0"/>
    <m/>
    <m/>
    <m/>
    <s v="No"/>
    <n v="0"/>
    <s v="No"/>
    <m/>
    <m/>
    <x v="336"/>
    <x v="74"/>
    <x v="72"/>
    <m/>
    <n v="0"/>
    <n v="0"/>
    <n v="0"/>
    <n v="0"/>
    <n v="0"/>
    <n v="0"/>
    <m/>
    <m/>
    <m/>
    <s v="No"/>
    <m/>
    <m/>
    <m/>
    <s v="L12118"/>
    <m/>
    <m/>
    <s v="ZSA101824"/>
  </r>
  <r>
    <x v="1064"/>
    <n v="10000"/>
    <n v="10000"/>
    <d v="2025-04-29T00:00:00"/>
    <s v="502LAUGH"/>
    <s v=" 5:51:48 pm"/>
    <s v="D00CD7800/J00KP09411525"/>
    <s v="DC16373"/>
    <x v="0"/>
    <s v="No"/>
    <x v="1"/>
    <x v="1"/>
    <s v="PM16"/>
    <s v="TEO KAH JUN"/>
    <n v="24"/>
    <m/>
    <m/>
    <d v="2025-04-24T00:00:00"/>
    <m/>
    <n v="210"/>
    <n v="5040"/>
    <s v="PE"/>
    <s v="C199700102-A0001"/>
    <n v="0"/>
    <n v="0"/>
    <n v="0"/>
    <n v="0"/>
    <n v="0"/>
    <n v="0"/>
    <m/>
    <m/>
    <n v="0"/>
    <m/>
    <m/>
    <m/>
    <s v="No"/>
    <n v="0"/>
    <s v="No"/>
    <m/>
    <m/>
    <x v="337"/>
    <x v="74"/>
    <x v="72"/>
    <m/>
    <n v="0"/>
    <n v="0"/>
    <n v="0"/>
    <n v="0"/>
    <n v="0"/>
    <n v="0"/>
    <m/>
    <m/>
    <m/>
    <s v="No"/>
    <m/>
    <m/>
    <m/>
    <s v="L12118"/>
    <m/>
    <m/>
    <s v="ZSA101826"/>
  </r>
  <r>
    <x v="1065"/>
    <n v="10000"/>
    <n v="10000"/>
    <d v="2025-04-29T00:00:00"/>
    <s v="502LAUGH"/>
    <s v=" 5:50:16 pm"/>
    <s v="D00CD7800/U4B16S037"/>
    <s v="BC30127"/>
    <x v="0"/>
    <s v="No"/>
    <x v="1"/>
    <x v="1"/>
    <s v="PM16"/>
    <s v="TEO KAH JUN"/>
    <n v="12"/>
    <m/>
    <m/>
    <d v="2025-04-24T00:00:00"/>
    <m/>
    <n v="450"/>
    <n v="5400"/>
    <s v="PE"/>
    <s v="C332000004P-PP0001"/>
    <n v="0"/>
    <n v="0"/>
    <n v="0"/>
    <n v="0"/>
    <n v="0"/>
    <n v="0"/>
    <m/>
    <m/>
    <n v="0"/>
    <m/>
    <m/>
    <m/>
    <s v="No"/>
    <n v="0"/>
    <s v="No"/>
    <m/>
    <m/>
    <x v="338"/>
    <x v="74"/>
    <x v="72"/>
    <m/>
    <n v="0"/>
    <n v="0"/>
    <n v="0"/>
    <n v="0"/>
    <n v="0"/>
    <n v="0"/>
    <m/>
    <m/>
    <m/>
    <s v="No"/>
    <m/>
    <m/>
    <m/>
    <s v="L12118"/>
    <m/>
    <m/>
    <s v="ZSA101826"/>
  </r>
  <r>
    <x v="1066"/>
    <n v="10000"/>
    <n v="10000"/>
    <d v="2025-04-29T00:00:00"/>
    <s v="502LAUGH"/>
    <s v=" 5:53:02 pm"/>
    <s v="D00CD7800/U4B16S037"/>
    <s v="DC20588"/>
    <x v="0"/>
    <s v="No"/>
    <x v="1"/>
    <x v="1"/>
    <s v="PM16"/>
    <s v="TEO KAH JUN"/>
    <n v="34"/>
    <m/>
    <m/>
    <d v="2025-04-24T00:00:00"/>
    <m/>
    <n v="150"/>
    <n v="5100"/>
    <s v="PE"/>
    <s v="KR_C025400100XS-0001"/>
    <n v="0"/>
    <n v="0"/>
    <n v="0"/>
    <n v="0"/>
    <n v="0"/>
    <n v="0"/>
    <m/>
    <m/>
    <n v="0"/>
    <m/>
    <m/>
    <m/>
    <s v="No"/>
    <n v="0"/>
    <s v="No"/>
    <m/>
    <m/>
    <x v="339"/>
    <x v="74"/>
    <x v="72"/>
    <m/>
    <n v="0"/>
    <n v="0"/>
    <n v="0"/>
    <n v="0"/>
    <n v="0"/>
    <n v="0"/>
    <m/>
    <m/>
    <m/>
    <s v="No"/>
    <m/>
    <m/>
    <m/>
    <s v="L12118"/>
    <m/>
    <m/>
    <s v="ZSA101826"/>
  </r>
  <r>
    <x v="1067"/>
    <n v="10000"/>
    <n v="10000"/>
    <d v="2025-04-29T00:00:00"/>
    <s v="502LAUGH"/>
    <s v=" 5:54:15 pm"/>
    <s v="D00CD7800/J00KP09411525"/>
    <s v="DC05798"/>
    <x v="0"/>
    <s v="No"/>
    <x v="1"/>
    <x v="1"/>
    <s v="PM16"/>
    <s v="TEO KAH JUN"/>
    <n v="56"/>
    <m/>
    <m/>
    <d v="2025-04-24T00:00:00"/>
    <m/>
    <n v="54"/>
    <n v="3024"/>
    <s v="PE"/>
    <s v="KR_C099800188S-A0001"/>
    <n v="0"/>
    <n v="0"/>
    <n v="0"/>
    <n v="0"/>
    <n v="0"/>
    <n v="0"/>
    <m/>
    <m/>
    <n v="0"/>
    <m/>
    <m/>
    <m/>
    <s v="No"/>
    <n v="0"/>
    <s v="No"/>
    <m/>
    <m/>
    <x v="340"/>
    <x v="74"/>
    <x v="72"/>
    <m/>
    <n v="0"/>
    <n v="0"/>
    <n v="0"/>
    <n v="0"/>
    <n v="0"/>
    <n v="0"/>
    <m/>
    <m/>
    <m/>
    <s v="No"/>
    <m/>
    <m/>
    <m/>
    <s v="L12118"/>
    <m/>
    <m/>
    <s v="ZSA101826"/>
  </r>
  <r>
    <x v="1068"/>
    <n v="10000"/>
    <n v="10000"/>
    <d v="2025-04-29T00:00:00"/>
    <s v="502LAUGH"/>
    <s v=" 5:53:02 pm"/>
    <s v="D00CD7800/U4B16S037"/>
    <s v="DC22403"/>
    <x v="0"/>
    <s v="No"/>
    <x v="1"/>
    <x v="1"/>
    <s v="PM16"/>
    <s v="TEO KAH JUN"/>
    <n v="42"/>
    <m/>
    <m/>
    <d v="2025-04-24T00:00:00"/>
    <m/>
    <n v="48"/>
    <n v="2016"/>
    <s v="PE"/>
    <s v="KR_E00000057XS-A0001"/>
    <n v="0"/>
    <n v="0"/>
    <n v="0"/>
    <n v="0"/>
    <n v="0"/>
    <n v="0"/>
    <m/>
    <m/>
    <n v="0"/>
    <m/>
    <m/>
    <m/>
    <s v="No"/>
    <n v="0"/>
    <s v="No"/>
    <m/>
    <m/>
    <x v="341"/>
    <x v="74"/>
    <x v="72"/>
    <m/>
    <n v="0"/>
    <n v="0"/>
    <n v="0"/>
    <n v="0"/>
    <n v="0"/>
    <n v="0"/>
    <m/>
    <m/>
    <m/>
    <s v="No"/>
    <m/>
    <m/>
    <m/>
    <s v="L12118"/>
    <m/>
    <m/>
    <s v="ZSA101826"/>
  </r>
  <r>
    <x v="1069"/>
    <n v="10000"/>
    <n v="10000"/>
    <d v="2025-04-29T00:00:00"/>
    <s v="502LAUGH"/>
    <s v=" 5:50:16 pm"/>
    <s v="D00CD7800/U4B16S037"/>
    <s v="DC22309"/>
    <x v="0"/>
    <s v="No"/>
    <x v="1"/>
    <x v="1"/>
    <s v="PM16"/>
    <s v="TEO KAH JUN"/>
    <n v="100"/>
    <m/>
    <m/>
    <d v="2025-04-24T00:00:00"/>
    <m/>
    <n v="30"/>
    <n v="3000"/>
    <s v="PE"/>
    <s v="KR_E100000004S-A0001"/>
    <n v="0"/>
    <n v="0"/>
    <n v="0"/>
    <n v="0"/>
    <n v="0"/>
    <n v="0"/>
    <m/>
    <m/>
    <n v="0"/>
    <m/>
    <m/>
    <m/>
    <s v="No"/>
    <n v="0"/>
    <s v="No"/>
    <m/>
    <m/>
    <x v="342"/>
    <x v="74"/>
    <x v="72"/>
    <m/>
    <n v="0"/>
    <n v="0"/>
    <n v="0"/>
    <n v="0"/>
    <n v="0"/>
    <n v="0"/>
    <m/>
    <m/>
    <m/>
    <s v="No"/>
    <m/>
    <m/>
    <m/>
    <s v="L12118"/>
    <m/>
    <m/>
    <s v="ZSA101826"/>
  </r>
  <r>
    <x v="1070"/>
    <n v="10000"/>
    <n v="10000"/>
    <d v="2025-04-29T00:00:00"/>
    <s v="502LAUGH"/>
    <s v=" 5:54:15 pm"/>
    <s v="D00CD7800/J00KP09411525"/>
    <s v="DC08661"/>
    <x v="0"/>
    <s v="No"/>
    <x v="1"/>
    <x v="1"/>
    <s v="PM16"/>
    <s v="TEO KAH JUN"/>
    <n v="56"/>
    <m/>
    <m/>
    <d v="2025-04-24T00:00:00"/>
    <m/>
    <n v="18"/>
    <n v="1008"/>
    <s v="PE"/>
    <s v="KR_G030312S-F0001"/>
    <n v="0"/>
    <n v="0"/>
    <n v="0"/>
    <n v="0"/>
    <n v="0"/>
    <n v="0"/>
    <m/>
    <m/>
    <n v="0"/>
    <m/>
    <m/>
    <m/>
    <s v="No"/>
    <n v="0"/>
    <s v="No"/>
    <m/>
    <m/>
    <x v="343"/>
    <x v="74"/>
    <x v="72"/>
    <m/>
    <n v="0"/>
    <n v="0"/>
    <n v="0"/>
    <n v="0"/>
    <n v="0"/>
    <n v="0"/>
    <m/>
    <m/>
    <m/>
    <s v="No"/>
    <m/>
    <m/>
    <m/>
    <s v="L12118"/>
    <m/>
    <m/>
    <s v="ZSA101826"/>
  </r>
  <r>
    <x v="822"/>
    <n v="10000"/>
    <n v="60000"/>
    <d v="2025-04-25T00:00:00"/>
    <s v="502LAUGH"/>
    <s v=" 9:48:08 am"/>
    <s v="80117500/XHX24911A1404/XHX2410261104/1010831/W02024/5285"/>
    <m/>
    <x v="0"/>
    <s v="Yes"/>
    <x v="5"/>
    <x v="5"/>
    <s v="PM63"/>
    <s v="CHEW WEN JUN"/>
    <n v="13125"/>
    <m/>
    <m/>
    <d v="2025-04-24T00:00:00"/>
    <m/>
    <n v="8"/>
    <n v="105000"/>
    <s v="PE"/>
    <s v="MT273730001"/>
    <n v="0"/>
    <n v="105000"/>
    <n v="0"/>
    <n v="0"/>
    <n v="0"/>
    <n v="0"/>
    <m/>
    <m/>
    <n v="0"/>
    <m/>
    <m/>
    <m/>
    <m/>
    <m/>
    <m/>
    <m/>
    <m/>
    <x v="6"/>
    <x v="4"/>
    <x v="4"/>
    <m/>
    <n v="0"/>
    <n v="0"/>
    <n v="0"/>
    <n v="0"/>
    <n v="0"/>
    <n v="0"/>
    <m/>
    <m/>
    <m/>
    <s v="No"/>
    <s v="W665667"/>
    <n v="0"/>
    <m/>
    <s v="Z26002"/>
    <m/>
    <m/>
    <s v="S0360898"/>
  </r>
  <r>
    <x v="1071"/>
    <n v="10000"/>
    <n v="10000"/>
    <d v="2025-04-25T00:00:00"/>
    <s v="502LAUGH"/>
    <d v="1899-12-30T11:45:38"/>
    <s v="J00Q283701525"/>
    <m/>
    <x v="0"/>
    <s v="Yes"/>
    <x v="34"/>
    <x v="3"/>
    <s v="PM45"/>
    <s v="TAY CHIN LIONG"/>
    <n v="39000"/>
    <m/>
    <m/>
    <d v="2025-04-24T00:00:00"/>
    <m/>
    <n v="8"/>
    <n v="312000"/>
    <s v="PE"/>
    <s v="R001-41074 REV1.0001"/>
    <n v="0"/>
    <n v="312000"/>
    <n v="0"/>
    <n v="0"/>
    <n v="0"/>
    <n v="0"/>
    <m/>
    <m/>
    <n v="0"/>
    <m/>
    <m/>
    <m/>
    <m/>
    <m/>
    <m/>
    <m/>
    <m/>
    <x v="538"/>
    <x v="3"/>
    <x v="3"/>
    <m/>
    <n v="0"/>
    <n v="0"/>
    <n v="0"/>
    <n v="0"/>
    <n v="0"/>
    <n v="0"/>
    <m/>
    <m/>
    <m/>
    <s v="No"/>
    <s v="W665671"/>
    <n v="0"/>
    <m/>
    <s v="R18131"/>
    <m/>
    <m/>
    <s v="S0361420"/>
  </r>
  <r>
    <x v="1072"/>
    <n v="10000"/>
    <n v="10000"/>
    <d v="2025-04-25T00:00:00"/>
    <s v="502LAUGH"/>
    <s v=" 8:22:45 am"/>
    <s v="J00TB1501"/>
    <m/>
    <x v="0"/>
    <s v="Yes"/>
    <x v="19"/>
    <x v="16"/>
    <s v="PS95"/>
    <s v="LIM CHENG LEONG"/>
    <n v="5000"/>
    <m/>
    <m/>
    <d v="2025-04-24T00:00:00"/>
    <m/>
    <n v="4"/>
    <n v="20000"/>
    <s v="PE"/>
    <n v="83624410001"/>
    <n v="0"/>
    <n v="20000"/>
    <n v="0"/>
    <n v="0"/>
    <n v="0"/>
    <n v="0"/>
    <m/>
    <m/>
    <n v="0"/>
    <m/>
    <m/>
    <m/>
    <m/>
    <m/>
    <m/>
    <m/>
    <m/>
    <x v="720"/>
    <x v="11"/>
    <x v="11"/>
    <m/>
    <n v="0"/>
    <n v="0"/>
    <n v="0"/>
    <n v="0"/>
    <n v="0"/>
    <n v="0"/>
    <m/>
    <m/>
    <m/>
    <s v="No"/>
    <s v="W665425"/>
    <n v="0"/>
    <m/>
    <s v="B02083"/>
    <m/>
    <m/>
    <s v="S0361739"/>
  </r>
  <r>
    <x v="916"/>
    <n v="10000"/>
    <n v="20000"/>
    <d v="2025-04-24T00:00:00"/>
    <s v="502LAUGH"/>
    <s v=" 2:15:40 pm"/>
    <s v="J00V80150"/>
    <m/>
    <x v="1"/>
    <s v="Yes"/>
    <x v="19"/>
    <x v="16"/>
    <s v="PS95"/>
    <s v="LIM CHENG LEONG"/>
    <n v="1112"/>
    <m/>
    <m/>
    <d v="2025-04-24T00:00:00"/>
    <m/>
    <n v="9"/>
    <n v="10008"/>
    <s v="PE"/>
    <n v="83634490001"/>
    <n v="0"/>
    <n v="10000"/>
    <n v="8"/>
    <n v="0"/>
    <n v="0"/>
    <n v="0"/>
    <m/>
    <m/>
    <n v="0"/>
    <m/>
    <m/>
    <m/>
    <m/>
    <m/>
    <m/>
    <m/>
    <m/>
    <x v="642"/>
    <x v="11"/>
    <x v="11"/>
    <m/>
    <n v="0"/>
    <n v="0"/>
    <n v="0"/>
    <n v="0"/>
    <n v="0"/>
    <n v="0"/>
    <m/>
    <m/>
    <m/>
    <s v="No"/>
    <s v="W665428"/>
    <n v="0"/>
    <m/>
    <s v="B02083"/>
    <m/>
    <m/>
    <s v="S0361739"/>
  </r>
  <r>
    <x v="917"/>
    <n v="10000"/>
    <n v="20000"/>
    <d v="2025-04-24T00:00:00"/>
    <s v="502LAUGH"/>
    <s v=" 2:16:16 pm"/>
    <s v="J00V80150"/>
    <m/>
    <x v="1"/>
    <s v="Yes"/>
    <x v="19"/>
    <x v="16"/>
    <s v="PS95"/>
    <s v="LIM CHENG LEONG"/>
    <n v="1112"/>
    <m/>
    <m/>
    <d v="2025-04-24T00:00:00"/>
    <m/>
    <n v="9"/>
    <n v="10008"/>
    <s v="PE"/>
    <n v="83635750001"/>
    <n v="0"/>
    <n v="10000"/>
    <n v="8"/>
    <n v="0"/>
    <n v="0"/>
    <n v="0"/>
    <m/>
    <m/>
    <n v="0"/>
    <m/>
    <m/>
    <m/>
    <m/>
    <m/>
    <m/>
    <m/>
    <m/>
    <x v="643"/>
    <x v="11"/>
    <x v="11"/>
    <m/>
    <n v="0"/>
    <n v="0"/>
    <n v="0"/>
    <n v="0"/>
    <n v="0"/>
    <n v="0"/>
    <m/>
    <m/>
    <m/>
    <s v="No"/>
    <s v="W665429"/>
    <n v="0"/>
    <m/>
    <s v="B02083"/>
    <m/>
    <m/>
    <s v="S0361739"/>
  </r>
  <r>
    <x v="918"/>
    <n v="10000"/>
    <n v="20000"/>
    <d v="2025-04-24T00:00:00"/>
    <s v="502LAUGH"/>
    <s v=" 2:12:58 pm"/>
    <s v="J00V80150"/>
    <m/>
    <x v="1"/>
    <s v="Yes"/>
    <x v="19"/>
    <x v="16"/>
    <s v="PS95"/>
    <s v="LIM CHENG LEONG"/>
    <n v="1112"/>
    <m/>
    <m/>
    <d v="2025-04-24T00:00:00"/>
    <m/>
    <n v="9"/>
    <n v="10008"/>
    <s v="PE"/>
    <n v="83635760001"/>
    <n v="0"/>
    <n v="10000"/>
    <n v="8"/>
    <n v="0"/>
    <n v="0"/>
    <n v="0"/>
    <m/>
    <m/>
    <n v="0"/>
    <m/>
    <m/>
    <m/>
    <m/>
    <m/>
    <m/>
    <m/>
    <m/>
    <x v="644"/>
    <x v="11"/>
    <x v="11"/>
    <m/>
    <n v="0"/>
    <n v="0"/>
    <n v="0"/>
    <n v="0"/>
    <n v="0"/>
    <n v="0"/>
    <m/>
    <m/>
    <m/>
    <s v="No"/>
    <s v="W665430"/>
    <n v="0"/>
    <m/>
    <s v="B02083"/>
    <m/>
    <m/>
    <s v="S0361739"/>
  </r>
  <r>
    <x v="124"/>
    <n v="10000"/>
    <n v="30000"/>
    <d v="2025-04-25T00:00:00"/>
    <s v="502LAUGH"/>
    <s v=" 8:31:58 am"/>
    <n v="10656256092"/>
    <m/>
    <x v="2"/>
    <s v="Yes"/>
    <x v="35"/>
    <x v="19"/>
    <s v="QM78"/>
    <s v="WONG SEAU JIN"/>
    <n v="20000"/>
    <m/>
    <m/>
    <d v="2025-04-24T00:00:00"/>
    <m/>
    <n v="11"/>
    <n v="220000"/>
    <s v="PE"/>
    <s v="3YM79-80005-FT0001"/>
    <n v="0"/>
    <n v="200000"/>
    <n v="20000"/>
    <n v="0"/>
    <n v="0"/>
    <n v="0"/>
    <m/>
    <m/>
    <n v="0"/>
    <m/>
    <m/>
    <m/>
    <m/>
    <m/>
    <m/>
    <m/>
    <m/>
    <x v="108"/>
    <x v="20"/>
    <x v="20"/>
    <m/>
    <n v="0"/>
    <n v="0"/>
    <n v="0"/>
    <n v="0"/>
    <n v="0"/>
    <n v="0"/>
    <m/>
    <m/>
    <m/>
    <s v="No"/>
    <s v="W665675"/>
    <n v="0"/>
    <m/>
    <s v="H08031-JIM-M"/>
    <m/>
    <m/>
    <s v="S0361891"/>
  </r>
  <r>
    <x v="368"/>
    <n v="10000"/>
    <n v="30000"/>
    <d v="2025-04-24T00:00:00"/>
    <s v="502LAUGH"/>
    <s v=" 4:14:11 pm"/>
    <n v="10620258097"/>
    <m/>
    <x v="2"/>
    <s v="Yes"/>
    <x v="35"/>
    <x v="19"/>
    <s v="QM78"/>
    <s v="WONG SEAU JIN"/>
    <n v="27273"/>
    <m/>
    <m/>
    <d v="2025-04-24T00:00:00"/>
    <m/>
    <n v="11"/>
    <n v="300003"/>
    <s v="PE"/>
    <s v="3YM57-80010-FT0001"/>
    <n v="0"/>
    <n v="300000"/>
    <n v="3"/>
    <n v="0"/>
    <n v="0"/>
    <n v="0"/>
    <m/>
    <m/>
    <n v="0"/>
    <m/>
    <m/>
    <m/>
    <m/>
    <m/>
    <m/>
    <m/>
    <m/>
    <x v="156"/>
    <x v="20"/>
    <x v="20"/>
    <m/>
    <n v="0"/>
    <n v="0"/>
    <n v="0"/>
    <n v="0"/>
    <n v="0"/>
    <n v="0"/>
    <m/>
    <m/>
    <m/>
    <s v="No"/>
    <s v="W665680"/>
    <n v="0"/>
    <m/>
    <s v="H08031-JIM-M"/>
    <m/>
    <m/>
    <s v="S0361958"/>
  </r>
  <r>
    <x v="922"/>
    <n v="10000"/>
    <n v="20000"/>
    <d v="2025-04-25T00:00:00"/>
    <s v="502LAUGH"/>
    <s v=" 8:23:27 am"/>
    <s v="J00V8150"/>
    <m/>
    <x v="1"/>
    <s v="Yes"/>
    <x v="19"/>
    <x v="16"/>
    <s v="PS95"/>
    <s v="LIM CHENG LEONG"/>
    <n v="500"/>
    <m/>
    <m/>
    <d v="2025-04-24T00:00:00"/>
    <m/>
    <n v="6"/>
    <n v="3000"/>
    <s v="PE"/>
    <n v="86084000001"/>
    <n v="0"/>
    <n v="3000"/>
    <n v="0"/>
    <n v="0"/>
    <n v="0"/>
    <n v="0"/>
    <m/>
    <m/>
    <n v="0"/>
    <m/>
    <m/>
    <m/>
    <m/>
    <m/>
    <m/>
    <m/>
    <m/>
    <x v="647"/>
    <x v="11"/>
    <x v="11"/>
    <m/>
    <n v="0"/>
    <n v="0"/>
    <n v="0"/>
    <n v="0"/>
    <n v="0"/>
    <n v="0"/>
    <m/>
    <m/>
    <m/>
    <s v="No"/>
    <s v="W665442"/>
    <n v="0"/>
    <m/>
    <s v="B02083"/>
    <m/>
    <m/>
    <s v="S0362157"/>
  </r>
  <r>
    <x v="685"/>
    <n v="10000"/>
    <n v="40000"/>
    <d v="2025-04-25T00:00:00"/>
    <s v="502LAUGH"/>
    <s v=" 8:30:48 am"/>
    <s v="D008O0581/D008O0920/D008O0920/D008O0561"/>
    <m/>
    <x v="2"/>
    <s v="Yes"/>
    <x v="22"/>
    <x v="19"/>
    <s v="QM87"/>
    <s v="GOH SING JOO"/>
    <n v="50000"/>
    <m/>
    <m/>
    <d v="2025-04-24T00:00:00"/>
    <m/>
    <n v="3"/>
    <n v="150000"/>
    <s v="PE"/>
    <s v="1VV22-80022-FT0001"/>
    <n v="0"/>
    <n v="150000"/>
    <n v="0"/>
    <n v="0"/>
    <n v="0"/>
    <n v="0"/>
    <m/>
    <m/>
    <n v="0"/>
    <m/>
    <m/>
    <m/>
    <m/>
    <m/>
    <m/>
    <m/>
    <m/>
    <x v="461"/>
    <x v="20"/>
    <x v="20"/>
    <m/>
    <n v="0"/>
    <n v="0"/>
    <n v="0"/>
    <n v="0"/>
    <n v="0"/>
    <n v="0"/>
    <m/>
    <m/>
    <m/>
    <s v="No"/>
    <s v="W665449"/>
    <n v="0"/>
    <m/>
    <s v="H08031-JIM-M"/>
    <m/>
    <m/>
    <s v="S0362372"/>
  </r>
  <r>
    <x v="386"/>
    <n v="10000"/>
    <n v="30000"/>
    <d v="2025-04-25T00:00:00"/>
    <s v="502LAUGH"/>
    <s v=" 8:27:25 am"/>
    <n v="10620258097"/>
    <m/>
    <x v="2"/>
    <s v="Yes"/>
    <x v="35"/>
    <x v="19"/>
    <s v="QM78"/>
    <s v="WONG SEAU JIN"/>
    <n v="27273"/>
    <m/>
    <m/>
    <d v="2025-04-24T00:00:00"/>
    <m/>
    <n v="11"/>
    <n v="300003"/>
    <s v="PE"/>
    <s v="3YM62-80017-FT0001"/>
    <n v="0"/>
    <n v="300000"/>
    <n v="3"/>
    <n v="0"/>
    <n v="0"/>
    <n v="0"/>
    <m/>
    <m/>
    <n v="0"/>
    <m/>
    <m/>
    <m/>
    <m/>
    <m/>
    <m/>
    <m/>
    <m/>
    <x v="111"/>
    <x v="20"/>
    <x v="20"/>
    <m/>
    <n v="0"/>
    <n v="0"/>
    <n v="0"/>
    <n v="0"/>
    <n v="0"/>
    <n v="0"/>
    <m/>
    <m/>
    <m/>
    <s v="No"/>
    <s v="W665452"/>
    <n v="0"/>
    <m/>
    <s v="H08031-JIM-M"/>
    <m/>
    <m/>
    <s v="S0362379"/>
  </r>
  <r>
    <x v="498"/>
    <n v="10000"/>
    <n v="40000"/>
    <d v="2025-04-24T00:00:00"/>
    <s v="502LAUGH"/>
    <s v=" 5:42:48 pm"/>
    <s v="M0BI68841"/>
    <m/>
    <x v="1"/>
    <s v="Yes"/>
    <x v="12"/>
    <x v="12"/>
    <s v="PM80"/>
    <s v="YAP ZHI PING"/>
    <n v="1250"/>
    <m/>
    <m/>
    <d v="2025-04-24T00:00:00"/>
    <m/>
    <n v="16"/>
    <n v="20000"/>
    <s v="PE"/>
    <s v="713891306-ADS1360001"/>
    <n v="0"/>
    <n v="10000"/>
    <n v="10000"/>
    <n v="0"/>
    <n v="0"/>
    <n v="0"/>
    <m/>
    <m/>
    <n v="0"/>
    <m/>
    <m/>
    <m/>
    <m/>
    <m/>
    <m/>
    <m/>
    <m/>
    <x v="373"/>
    <x v="23"/>
    <x v="23"/>
    <m/>
    <n v="0"/>
    <n v="0"/>
    <n v="0"/>
    <n v="0"/>
    <n v="0"/>
    <n v="0"/>
    <m/>
    <m/>
    <m/>
    <s v="No"/>
    <s v="W665456"/>
    <n v="0"/>
    <m/>
    <s v="S19314"/>
    <m/>
    <m/>
    <s v="H0064938"/>
  </r>
  <r>
    <x v="1073"/>
    <n v="10000"/>
    <n v="10000"/>
    <d v="2025-04-25T00:00:00"/>
    <s v="502LAUGH"/>
    <s v=" 9:34:57 am"/>
    <s v="M0BEL2381"/>
    <m/>
    <x v="0"/>
    <s v="Yes"/>
    <x v="8"/>
    <x v="8"/>
    <s v="PM84"/>
    <s v="TAN TAI TOH"/>
    <n v="2750"/>
    <m/>
    <m/>
    <d v="2025-04-24T00:00:00"/>
    <m/>
    <n v="16"/>
    <n v="44000"/>
    <s v="PE"/>
    <s v="714370201-ADS1360001"/>
    <n v="0"/>
    <n v="40000"/>
    <n v="4000"/>
    <n v="0"/>
    <n v="0"/>
    <n v="0"/>
    <m/>
    <m/>
    <n v="0"/>
    <m/>
    <m/>
    <m/>
    <m/>
    <m/>
    <m/>
    <m/>
    <m/>
    <x v="199"/>
    <x v="23"/>
    <x v="23"/>
    <m/>
    <n v="0"/>
    <n v="0"/>
    <n v="0"/>
    <n v="0"/>
    <n v="0"/>
    <n v="0"/>
    <m/>
    <m/>
    <m/>
    <s v="No"/>
    <s v="W665457"/>
    <n v="0"/>
    <m/>
    <s v="S19314"/>
    <m/>
    <m/>
    <s v="H0064939"/>
  </r>
  <r>
    <x v="1073"/>
    <n v="10000"/>
    <n v="20000"/>
    <d v="2025-04-25T00:00:00"/>
    <s v="502LAUGH"/>
    <s v=" 9:34:57 am"/>
    <s v="M0BEL2381"/>
    <m/>
    <x v="1"/>
    <s v="Yes"/>
    <x v="12"/>
    <x v="12"/>
    <s v="PM80"/>
    <s v="YAP ZHI PING"/>
    <n v="2500"/>
    <m/>
    <m/>
    <d v="2025-04-24T00:00:00"/>
    <m/>
    <n v="16"/>
    <n v="40000"/>
    <s v="PE"/>
    <s v="714370201-ADS1360001"/>
    <n v="0"/>
    <n v="40000"/>
    <n v="0"/>
    <n v="0"/>
    <n v="0"/>
    <n v="0"/>
    <m/>
    <m/>
    <n v="0"/>
    <m/>
    <m/>
    <m/>
    <m/>
    <m/>
    <m/>
    <m/>
    <m/>
    <x v="199"/>
    <x v="23"/>
    <x v="23"/>
    <m/>
    <n v="0"/>
    <n v="0"/>
    <n v="0"/>
    <n v="0"/>
    <n v="0"/>
    <n v="0"/>
    <m/>
    <m/>
    <m/>
    <s v="No"/>
    <s v="W665457"/>
    <n v="0"/>
    <m/>
    <s v="S19314"/>
    <m/>
    <m/>
    <s v="H0064939"/>
  </r>
  <r>
    <x v="1074"/>
    <n v="10000"/>
    <n v="10000"/>
    <d v="2025-04-25T00:00:00"/>
    <s v="502LAUGH"/>
    <s v=" 8:22:45 am"/>
    <s v="SG-5656219-01"/>
    <m/>
    <x v="0"/>
    <s v="Yes"/>
    <x v="17"/>
    <x v="16"/>
    <s v="PM11"/>
    <s v="TEE MENG CHAI"/>
    <n v="770"/>
    <m/>
    <m/>
    <d v="2025-04-24T00:00:00"/>
    <m/>
    <n v="26"/>
    <n v="20020"/>
    <s v="PE"/>
    <n v="112023880001"/>
    <n v="0"/>
    <n v="20000"/>
    <n v="20"/>
    <n v="0"/>
    <n v="0"/>
    <n v="0"/>
    <m/>
    <m/>
    <n v="0"/>
    <m/>
    <m/>
    <m/>
    <m/>
    <m/>
    <m/>
    <m/>
    <m/>
    <x v="466"/>
    <x v="28"/>
    <x v="28"/>
    <m/>
    <n v="0"/>
    <n v="0"/>
    <n v="0"/>
    <n v="0"/>
    <n v="0"/>
    <n v="0"/>
    <m/>
    <m/>
    <m/>
    <s v="No"/>
    <s v="W665464"/>
    <n v="0"/>
    <m/>
    <s v="I09180"/>
    <m/>
    <m/>
    <s v="S0362434"/>
  </r>
  <r>
    <x v="1075"/>
    <n v="10000"/>
    <n v="10000"/>
    <d v="2025-04-24T00:00:00"/>
    <s v="502LAUGH"/>
    <s v=" 5:43:11 pm"/>
    <s v="SG-5656219-01"/>
    <m/>
    <x v="0"/>
    <s v="Yes"/>
    <x v="17"/>
    <x v="16"/>
    <s v="PM11"/>
    <s v="TEE MENG CHAI"/>
    <n v="10000"/>
    <m/>
    <m/>
    <d v="2025-04-24T00:00:00"/>
    <m/>
    <n v="3"/>
    <n v="30000"/>
    <s v="PE"/>
    <n v="200183090001"/>
    <n v="0"/>
    <n v="30000"/>
    <n v="0"/>
    <n v="0"/>
    <n v="0"/>
    <n v="0"/>
    <m/>
    <m/>
    <n v="0"/>
    <m/>
    <m/>
    <m/>
    <m/>
    <m/>
    <m/>
    <m/>
    <m/>
    <x v="721"/>
    <x v="28"/>
    <x v="28"/>
    <m/>
    <n v="0"/>
    <n v="0"/>
    <n v="0"/>
    <n v="0"/>
    <n v="0"/>
    <n v="0"/>
    <m/>
    <m/>
    <m/>
    <s v="No"/>
    <s v="W665465"/>
    <n v="0"/>
    <m/>
    <s v="I09180"/>
    <m/>
    <m/>
    <s v="S0362437"/>
  </r>
  <r>
    <x v="1076"/>
    <n v="10000"/>
    <n v="10000"/>
    <d v="2025-04-25T00:00:00"/>
    <s v="502LAUGH"/>
    <s v=" 5:15:22 pm"/>
    <n v="1006323"/>
    <m/>
    <x v="0"/>
    <s v="Yes"/>
    <x v="12"/>
    <x v="12"/>
    <s v="PM80"/>
    <s v="YAP ZHI PING"/>
    <n v="6000"/>
    <m/>
    <m/>
    <d v="2025-04-24T00:00:00"/>
    <m/>
    <n v="90"/>
    <n v="540000"/>
    <s v="PE"/>
    <s v="1115-790-00003 R0001"/>
    <n v="0"/>
    <n v="540000"/>
    <n v="0"/>
    <n v="0"/>
    <n v="0"/>
    <n v="0"/>
    <m/>
    <m/>
    <n v="0"/>
    <m/>
    <m/>
    <m/>
    <m/>
    <m/>
    <m/>
    <m/>
    <m/>
    <x v="15"/>
    <x v="13"/>
    <x v="13"/>
    <m/>
    <n v="0"/>
    <n v="0"/>
    <n v="0"/>
    <n v="0"/>
    <n v="0"/>
    <n v="0"/>
    <m/>
    <m/>
    <m/>
    <s v="No"/>
    <s v="W665467"/>
    <n v="0"/>
    <m/>
    <s v="M13337-SMD"/>
    <m/>
    <m/>
    <s v="S0362460"/>
  </r>
  <r>
    <x v="1077"/>
    <n v="10000"/>
    <n v="10000"/>
    <d v="2025-04-25T00:00:00"/>
    <s v="502LAUGH"/>
    <s v=" 8:21:04 am"/>
    <s v="J00PR5201"/>
    <m/>
    <x v="0"/>
    <s v="Yes"/>
    <x v="7"/>
    <x v="7"/>
    <s v="PM68"/>
    <s v="LEE KIM LIANG"/>
    <n v="6000"/>
    <m/>
    <m/>
    <d v="2025-04-24T00:00:00"/>
    <m/>
    <n v="1"/>
    <n v="6000"/>
    <s v="PE"/>
    <s v="810333 REV4000001"/>
    <n v="0"/>
    <n v="3000"/>
    <n v="3000"/>
    <n v="0"/>
    <n v="0"/>
    <n v="0"/>
    <m/>
    <m/>
    <n v="0"/>
    <m/>
    <m/>
    <m/>
    <m/>
    <m/>
    <m/>
    <m/>
    <m/>
    <x v="292"/>
    <x v="26"/>
    <x v="26"/>
    <m/>
    <n v="0"/>
    <n v="0"/>
    <n v="0"/>
    <n v="0"/>
    <n v="0"/>
    <n v="0"/>
    <m/>
    <m/>
    <m/>
    <s v="No"/>
    <s v="W665687"/>
    <n v="0"/>
    <m/>
    <s v="V22000"/>
    <m/>
    <m/>
    <s v="S0362653"/>
  </r>
  <r>
    <x v="1078"/>
    <n v="10000"/>
    <n v="10000"/>
    <d v="2025-04-25T00:00:00"/>
    <s v="502LAUGH"/>
    <s v=" 8:24:50 am"/>
    <s v="J00VU6300"/>
    <m/>
    <x v="0"/>
    <s v="Yes"/>
    <x v="10"/>
    <x v="10"/>
    <s v="PS66"/>
    <s v="SIM ENG KWANG"/>
    <n v="3000"/>
    <m/>
    <m/>
    <d v="2025-04-24T00:00:00"/>
    <m/>
    <n v="1"/>
    <n v="3000"/>
    <s v="PE"/>
    <s v="250-5305-000001"/>
    <n v="0"/>
    <n v="3000"/>
    <n v="0"/>
    <n v="0"/>
    <n v="0"/>
    <n v="0"/>
    <m/>
    <m/>
    <n v="0"/>
    <m/>
    <m/>
    <m/>
    <m/>
    <m/>
    <m/>
    <m/>
    <m/>
    <x v="722"/>
    <x v="29"/>
    <x v="29"/>
    <m/>
    <n v="0"/>
    <n v="0"/>
    <n v="0"/>
    <n v="0"/>
    <n v="0"/>
    <n v="0"/>
    <m/>
    <m/>
    <m/>
    <s v="No"/>
    <s v="W665480"/>
    <n v="0"/>
    <m/>
    <s v="J10025"/>
    <m/>
    <m/>
    <s v="S0362763"/>
  </r>
  <r>
    <x v="1079"/>
    <n v="10000"/>
    <n v="10000"/>
    <d v="2025-04-24T00:00:00"/>
    <s v="502LAUGH"/>
    <s v=" 2:16:56 pm"/>
    <s v="J00VU6300"/>
    <m/>
    <x v="0"/>
    <s v="Yes"/>
    <x v="10"/>
    <x v="10"/>
    <s v="PS66"/>
    <s v="SIM ENG KWANG"/>
    <n v="1000"/>
    <m/>
    <m/>
    <d v="2025-04-24T00:00:00"/>
    <m/>
    <n v="1"/>
    <n v="1000"/>
    <s v="PE"/>
    <s v="260-5371-000001"/>
    <n v="0"/>
    <n v="1000"/>
    <n v="0"/>
    <n v="0"/>
    <n v="0"/>
    <n v="0"/>
    <m/>
    <m/>
    <n v="0"/>
    <m/>
    <m/>
    <m/>
    <m/>
    <m/>
    <m/>
    <m/>
    <m/>
    <x v="723"/>
    <x v="29"/>
    <x v="29"/>
    <m/>
    <n v="0"/>
    <n v="0"/>
    <n v="0"/>
    <n v="0"/>
    <n v="0"/>
    <n v="0"/>
    <m/>
    <m/>
    <m/>
    <s v="No"/>
    <s v="W665487"/>
    <n v="0"/>
    <m/>
    <s v="J10025"/>
    <m/>
    <m/>
    <s v="S0362766"/>
  </r>
  <r>
    <x v="1080"/>
    <n v="10000"/>
    <n v="10000"/>
    <d v="2025-04-28T00:00:00"/>
    <s v="502LAUGH"/>
    <s v=" 8:30:40 am"/>
    <s v="D40508011T/M0BQB2120"/>
    <m/>
    <x v="0"/>
    <s v="Yes"/>
    <x v="9"/>
    <x v="9"/>
    <s v="PM30"/>
    <s v="OH KIAN YUAN"/>
    <n v="20000"/>
    <m/>
    <m/>
    <d v="2025-04-24T00:00:00"/>
    <m/>
    <n v="1"/>
    <n v="20000"/>
    <s v="PE"/>
    <s v="QC PASSED-CLEANR0001"/>
    <n v="0"/>
    <n v="20000"/>
    <n v="0"/>
    <n v="0"/>
    <n v="0"/>
    <n v="0"/>
    <m/>
    <m/>
    <n v="0"/>
    <m/>
    <m/>
    <m/>
    <m/>
    <m/>
    <m/>
    <m/>
    <m/>
    <x v="724"/>
    <x v="108"/>
    <x v="103"/>
    <m/>
    <n v="0"/>
    <n v="0"/>
    <n v="0"/>
    <n v="0"/>
    <n v="0"/>
    <n v="0"/>
    <m/>
    <m/>
    <m/>
    <s v="No"/>
    <s v="W665514"/>
    <n v="0"/>
    <m/>
    <s v="P16259"/>
    <m/>
    <m/>
    <s v="S0363092"/>
  </r>
  <r>
    <x v="761"/>
    <n v="10000"/>
    <n v="20000"/>
    <d v="2025-04-25T00:00:00"/>
    <s v="502LAUGH"/>
    <s v=" 8:34:17 am"/>
    <s v="U541658011/504040526"/>
    <m/>
    <x v="0"/>
    <s v="Yes"/>
    <x v="28"/>
    <x v="23"/>
    <s v="PM26"/>
    <s v="TAN AIK KEONG"/>
    <n v="5860"/>
    <m/>
    <m/>
    <d v="2025-04-24T00:00:00"/>
    <m/>
    <n v="1"/>
    <n v="5860"/>
    <s v="PE"/>
    <s v="250-5312-000001"/>
    <n v="0"/>
    <n v="2680"/>
    <n v="3180"/>
    <n v="0"/>
    <n v="0"/>
    <n v="0"/>
    <m/>
    <m/>
    <n v="0"/>
    <m/>
    <m/>
    <m/>
    <m/>
    <m/>
    <m/>
    <m/>
    <m/>
    <x v="157"/>
    <x v="29"/>
    <x v="29"/>
    <m/>
    <n v="0"/>
    <n v="0"/>
    <n v="0"/>
    <n v="0"/>
    <n v="0"/>
    <n v="0"/>
    <m/>
    <m/>
    <m/>
    <s v="No"/>
    <s v="W665515"/>
    <n v="0"/>
    <m/>
    <s v="J10025"/>
    <m/>
    <m/>
    <s v="S0363097"/>
  </r>
  <r>
    <x v="1081"/>
    <n v="10000"/>
    <n v="10000"/>
    <d v="2025-04-25T00:00:00"/>
    <s v="502LAUGH"/>
    <s v=" 8:35:31 am"/>
    <s v="H00004158/U0B16S141"/>
    <m/>
    <x v="0"/>
    <s v="Yes"/>
    <x v="9"/>
    <x v="9"/>
    <s v="PM30"/>
    <s v="OH KIAN YUAN"/>
    <n v="1000"/>
    <m/>
    <m/>
    <d v="2025-04-24T00:00:00"/>
    <m/>
    <n v="1"/>
    <n v="1000"/>
    <s v="PE"/>
    <s v="P081-321  REV1.00001"/>
    <n v="0"/>
    <n v="1000"/>
    <n v="0"/>
    <n v="0"/>
    <n v="0"/>
    <n v="0"/>
    <m/>
    <m/>
    <n v="0"/>
    <m/>
    <m/>
    <m/>
    <m/>
    <m/>
    <m/>
    <m/>
    <m/>
    <x v="725"/>
    <x v="109"/>
    <x v="104"/>
    <m/>
    <n v="0"/>
    <n v="0"/>
    <n v="0"/>
    <n v="0"/>
    <n v="0"/>
    <n v="0"/>
    <m/>
    <m/>
    <m/>
    <s v="No"/>
    <s v="W665519"/>
    <n v="0"/>
    <m/>
    <s v="R18153"/>
    <m/>
    <m/>
    <s v="S0363110"/>
  </r>
  <r>
    <x v="1082"/>
    <n v="10000"/>
    <n v="10000"/>
    <d v="2025-04-24T00:00:00"/>
    <s v="502LAUGH"/>
    <s v=" 4:43:18 pm"/>
    <s v="BZCV021-01"/>
    <m/>
    <x v="0"/>
    <s v="Yes"/>
    <x v="19"/>
    <x v="16"/>
    <s v="PS95"/>
    <s v="LIM CHENG LEONG"/>
    <n v="4313"/>
    <m/>
    <m/>
    <d v="2025-04-24T00:00:00"/>
    <m/>
    <n v="16"/>
    <n v="69008"/>
    <s v="PE"/>
    <s v="HGST BL-60X55MM0001"/>
    <n v="0"/>
    <n v="69000"/>
    <n v="8"/>
    <n v="0"/>
    <n v="0"/>
    <n v="0"/>
    <m/>
    <m/>
    <n v="0"/>
    <m/>
    <m/>
    <m/>
    <m/>
    <m/>
    <m/>
    <m/>
    <m/>
    <x v="726"/>
    <x v="38"/>
    <x v="38"/>
    <m/>
    <n v="0"/>
    <n v="0"/>
    <n v="0"/>
    <n v="0"/>
    <n v="0"/>
    <n v="0"/>
    <m/>
    <m/>
    <m/>
    <s v="No"/>
    <s v="W665525"/>
    <n v="0"/>
    <m/>
    <s v="T20198"/>
    <m/>
    <m/>
    <s v="S0363127"/>
  </r>
  <r>
    <x v="1008"/>
    <n v="10000"/>
    <n v="20000"/>
    <d v="2025-04-25T00:00:00"/>
    <s v="502LAUGH"/>
    <s v=" 8:36:37 am"/>
    <s v="4112210U5"/>
    <m/>
    <x v="1"/>
    <s v="Yes"/>
    <x v="15"/>
    <x v="14"/>
    <s v="PM87"/>
    <s v="LEE SHIEN WEI"/>
    <n v="200"/>
    <m/>
    <m/>
    <d v="2025-04-24T00:00:00"/>
    <m/>
    <n v="1"/>
    <n v="200"/>
    <s v="PE"/>
    <s v="810480 INDEX4000001"/>
    <n v="0"/>
    <n v="100"/>
    <n v="100"/>
    <n v="0"/>
    <n v="0"/>
    <n v="0"/>
    <m/>
    <m/>
    <n v="0"/>
    <m/>
    <m/>
    <m/>
    <m/>
    <m/>
    <m/>
    <m/>
    <m/>
    <x v="682"/>
    <x v="26"/>
    <x v="26"/>
    <m/>
    <n v="0"/>
    <n v="0"/>
    <n v="0"/>
    <n v="0"/>
    <n v="0"/>
    <n v="0"/>
    <m/>
    <m/>
    <m/>
    <s v="No"/>
    <s v="W665526"/>
    <n v="0"/>
    <m/>
    <s v="V22000"/>
    <m/>
    <m/>
    <s v="ZSA101806"/>
  </r>
  <r>
    <x v="956"/>
    <n v="10000"/>
    <n v="20000"/>
    <d v="2025-04-28T00:00:00"/>
    <s v="502LAUGH"/>
    <s v=" 8:48:40 am"/>
    <s v="4820U8015"/>
    <m/>
    <x v="1"/>
    <s v="Yes"/>
    <x v="36"/>
    <x v="27"/>
    <s v="PM87"/>
    <s v="LEE SHIEN WEI"/>
    <n v="1700"/>
    <m/>
    <m/>
    <d v="2025-04-24T00:00:00"/>
    <m/>
    <n v="3"/>
    <n v="5100"/>
    <s v="PE"/>
    <s v="241079-120001"/>
    <n v="0"/>
    <n v="5000"/>
    <n v="100"/>
    <n v="0"/>
    <n v="0"/>
    <n v="0"/>
    <m/>
    <m/>
    <n v="0"/>
    <m/>
    <m/>
    <m/>
    <m/>
    <m/>
    <m/>
    <m/>
    <m/>
    <x v="665"/>
    <x v="102"/>
    <x v="97"/>
    <m/>
    <n v="0"/>
    <n v="0"/>
    <n v="0"/>
    <n v="0"/>
    <n v="0"/>
    <n v="0"/>
    <m/>
    <m/>
    <m/>
    <s v="No"/>
    <s v="W665540"/>
    <n v="0"/>
    <m/>
    <s v="T20115"/>
    <m/>
    <m/>
    <s v="S0363323"/>
  </r>
  <r>
    <x v="957"/>
    <n v="10000"/>
    <n v="20000"/>
    <d v="2025-04-28T00:00:00"/>
    <s v="502LAUGH"/>
    <s v=" 8:48:40 am"/>
    <s v="4820U8015"/>
    <m/>
    <x v="1"/>
    <s v="Yes"/>
    <x v="36"/>
    <x v="27"/>
    <s v="PM87"/>
    <s v="LEE SHIEN WEI"/>
    <n v="1700"/>
    <m/>
    <m/>
    <d v="2025-04-24T00:00:00"/>
    <m/>
    <n v="3"/>
    <n v="5100"/>
    <s v="PE"/>
    <s v="241080-120001"/>
    <n v="0"/>
    <n v="5000"/>
    <n v="100"/>
    <n v="0"/>
    <n v="0"/>
    <n v="0"/>
    <m/>
    <m/>
    <n v="0"/>
    <m/>
    <m/>
    <m/>
    <m/>
    <m/>
    <m/>
    <m/>
    <m/>
    <x v="666"/>
    <x v="102"/>
    <x v="97"/>
    <m/>
    <n v="0"/>
    <n v="0"/>
    <n v="0"/>
    <n v="0"/>
    <n v="0"/>
    <n v="0"/>
    <m/>
    <m/>
    <m/>
    <s v="No"/>
    <s v="W665541"/>
    <n v="0"/>
    <m/>
    <s v="T20115"/>
    <m/>
    <m/>
    <s v="S0363323"/>
  </r>
  <r>
    <x v="958"/>
    <n v="10000"/>
    <n v="20000"/>
    <d v="2025-04-28T00:00:00"/>
    <s v="502LAUGH"/>
    <s v=" 8:48:40 am"/>
    <s v="4820U8015"/>
    <m/>
    <x v="1"/>
    <s v="Yes"/>
    <x v="36"/>
    <x v="27"/>
    <s v="PM87"/>
    <s v="LEE SHIEN WEI"/>
    <n v="1700"/>
    <m/>
    <m/>
    <d v="2025-04-24T00:00:00"/>
    <m/>
    <n v="3"/>
    <n v="5100"/>
    <s v="PE"/>
    <s v="241081-120001"/>
    <n v="0"/>
    <n v="5000"/>
    <n v="100"/>
    <n v="0"/>
    <n v="0"/>
    <n v="0"/>
    <m/>
    <m/>
    <n v="0"/>
    <m/>
    <m/>
    <m/>
    <m/>
    <m/>
    <m/>
    <m/>
    <m/>
    <x v="667"/>
    <x v="102"/>
    <x v="97"/>
    <m/>
    <n v="0"/>
    <n v="0"/>
    <n v="0"/>
    <n v="0"/>
    <n v="0"/>
    <n v="0"/>
    <m/>
    <m/>
    <m/>
    <s v="No"/>
    <s v="W665542"/>
    <n v="0"/>
    <m/>
    <s v="T20115"/>
    <m/>
    <m/>
    <s v="S0363323"/>
  </r>
  <r>
    <x v="959"/>
    <n v="10000"/>
    <n v="20000"/>
    <d v="2025-04-28T00:00:00"/>
    <s v="502LAUGH"/>
    <s v=" 8:48:40 am"/>
    <s v="4820U8015"/>
    <m/>
    <x v="1"/>
    <s v="Yes"/>
    <x v="36"/>
    <x v="27"/>
    <s v="PM87"/>
    <s v="LEE SHIEN WEI"/>
    <n v="1700"/>
    <m/>
    <m/>
    <d v="2025-04-24T00:00:00"/>
    <m/>
    <n v="3"/>
    <n v="5100"/>
    <s v="PE"/>
    <s v="241082-120001"/>
    <n v="0"/>
    <n v="5000"/>
    <n v="100"/>
    <n v="0"/>
    <n v="0"/>
    <n v="0"/>
    <m/>
    <m/>
    <n v="0"/>
    <m/>
    <m/>
    <m/>
    <m/>
    <m/>
    <m/>
    <m/>
    <m/>
    <x v="668"/>
    <x v="102"/>
    <x v="97"/>
    <m/>
    <n v="0"/>
    <n v="0"/>
    <n v="0"/>
    <n v="0"/>
    <n v="0"/>
    <n v="0"/>
    <m/>
    <m/>
    <m/>
    <s v="No"/>
    <s v="W665543"/>
    <n v="0"/>
    <m/>
    <s v="T20115"/>
    <m/>
    <m/>
    <s v="S0363323"/>
  </r>
  <r>
    <x v="960"/>
    <n v="10000"/>
    <n v="20000"/>
    <d v="2025-04-28T00:00:00"/>
    <s v="502LAUGH"/>
    <s v=" 8:48:40 am"/>
    <s v="4820U8015"/>
    <m/>
    <x v="1"/>
    <s v="Yes"/>
    <x v="36"/>
    <x v="27"/>
    <s v="PM87"/>
    <s v="LEE SHIEN WEI"/>
    <n v="1700"/>
    <m/>
    <m/>
    <d v="2025-04-24T00:00:00"/>
    <m/>
    <n v="3"/>
    <n v="5100"/>
    <s v="PE"/>
    <s v="241083-120001"/>
    <n v="0"/>
    <n v="5000"/>
    <n v="100"/>
    <n v="0"/>
    <n v="0"/>
    <n v="0"/>
    <m/>
    <m/>
    <n v="0"/>
    <m/>
    <m/>
    <m/>
    <m/>
    <m/>
    <m/>
    <m/>
    <m/>
    <x v="669"/>
    <x v="102"/>
    <x v="97"/>
    <m/>
    <n v="0"/>
    <n v="0"/>
    <n v="0"/>
    <n v="0"/>
    <n v="0"/>
    <n v="0"/>
    <m/>
    <m/>
    <m/>
    <s v="No"/>
    <s v="W665544"/>
    <n v="0"/>
    <m/>
    <s v="T20115"/>
    <m/>
    <m/>
    <s v="S0363323"/>
  </r>
  <r>
    <x v="961"/>
    <n v="10000"/>
    <n v="20000"/>
    <d v="2025-04-28T00:00:00"/>
    <s v="502LAUGH"/>
    <s v=" 8:51:15 am"/>
    <s v="4820U8015"/>
    <m/>
    <x v="1"/>
    <s v="Yes"/>
    <x v="36"/>
    <x v="27"/>
    <s v="PM87"/>
    <s v="LEE SHIEN WEI"/>
    <n v="1700"/>
    <m/>
    <m/>
    <d v="2025-04-24T00:00:00"/>
    <m/>
    <n v="3"/>
    <n v="5100"/>
    <s v="PE"/>
    <s v="241084-120001"/>
    <n v="0"/>
    <n v="5000"/>
    <n v="100"/>
    <n v="0"/>
    <n v="0"/>
    <n v="0"/>
    <m/>
    <m/>
    <n v="0"/>
    <m/>
    <m/>
    <m/>
    <m/>
    <m/>
    <m/>
    <m/>
    <m/>
    <x v="670"/>
    <x v="102"/>
    <x v="97"/>
    <m/>
    <n v="0"/>
    <n v="0"/>
    <n v="0"/>
    <n v="0"/>
    <n v="0"/>
    <n v="0"/>
    <m/>
    <m/>
    <m/>
    <s v="No"/>
    <s v="W665545"/>
    <n v="0"/>
    <m/>
    <s v="T20115"/>
    <m/>
    <m/>
    <s v="S0363323"/>
  </r>
  <r>
    <x v="962"/>
    <n v="10000"/>
    <n v="20000"/>
    <d v="2025-04-28T00:00:00"/>
    <s v="502LAUGH"/>
    <s v=" 8:51:15 am"/>
    <s v="4820U8015"/>
    <m/>
    <x v="1"/>
    <s v="Yes"/>
    <x v="36"/>
    <x v="27"/>
    <s v="PM87"/>
    <s v="LEE SHIEN WEI"/>
    <n v="1700"/>
    <m/>
    <m/>
    <d v="2025-04-24T00:00:00"/>
    <m/>
    <n v="3"/>
    <n v="5100"/>
    <s v="PE"/>
    <s v="241085-120001"/>
    <n v="0"/>
    <n v="5000"/>
    <n v="100"/>
    <n v="0"/>
    <n v="0"/>
    <n v="0"/>
    <m/>
    <m/>
    <n v="0"/>
    <m/>
    <m/>
    <m/>
    <m/>
    <m/>
    <m/>
    <m/>
    <m/>
    <x v="671"/>
    <x v="102"/>
    <x v="97"/>
    <m/>
    <n v="0"/>
    <n v="0"/>
    <n v="0"/>
    <n v="0"/>
    <n v="0"/>
    <n v="0"/>
    <m/>
    <m/>
    <m/>
    <s v="No"/>
    <s v="W665546"/>
    <n v="0"/>
    <m/>
    <s v="T20115"/>
    <m/>
    <m/>
    <s v="S0363323"/>
  </r>
  <r>
    <x v="891"/>
    <n v="10000"/>
    <n v="20000"/>
    <d v="2025-04-28T00:00:00"/>
    <s v="502LAUGH"/>
    <s v=" 8:51:15 am"/>
    <s v="4820U8015"/>
    <m/>
    <x v="1"/>
    <s v="Yes"/>
    <x v="36"/>
    <x v="27"/>
    <s v="PM87"/>
    <s v="LEE SHIEN WEI"/>
    <n v="1700"/>
    <m/>
    <m/>
    <d v="2025-04-24T00:00:00"/>
    <m/>
    <n v="3"/>
    <n v="5100"/>
    <s v="PE"/>
    <s v="241086-120001"/>
    <n v="0"/>
    <n v="5000"/>
    <n v="100"/>
    <n v="0"/>
    <n v="0"/>
    <n v="0"/>
    <m/>
    <m/>
    <n v="0"/>
    <m/>
    <m/>
    <m/>
    <m/>
    <m/>
    <m/>
    <m/>
    <m/>
    <x v="633"/>
    <x v="102"/>
    <x v="97"/>
    <m/>
    <n v="0"/>
    <n v="0"/>
    <n v="0"/>
    <n v="0"/>
    <n v="0"/>
    <n v="0"/>
    <m/>
    <m/>
    <m/>
    <s v="No"/>
    <s v="W665547"/>
    <n v="0"/>
    <m/>
    <s v="T20115"/>
    <m/>
    <m/>
    <s v="S0363323"/>
  </r>
  <r>
    <x v="892"/>
    <n v="10000"/>
    <n v="20000"/>
    <d v="2025-04-28T00:00:00"/>
    <s v="502LAUGH"/>
    <s v=" 8:51:15 am"/>
    <s v="4820U8015"/>
    <m/>
    <x v="1"/>
    <s v="Yes"/>
    <x v="36"/>
    <x v="27"/>
    <s v="PM87"/>
    <s v="LEE SHIEN WEI"/>
    <n v="1700"/>
    <m/>
    <m/>
    <d v="2025-04-24T00:00:00"/>
    <m/>
    <n v="3"/>
    <n v="5100"/>
    <s v="PE"/>
    <s v="241087-120001"/>
    <n v="0"/>
    <n v="5000"/>
    <n v="100"/>
    <n v="0"/>
    <n v="0"/>
    <n v="0"/>
    <m/>
    <m/>
    <n v="0"/>
    <m/>
    <m/>
    <m/>
    <m/>
    <m/>
    <m/>
    <m/>
    <m/>
    <x v="634"/>
    <x v="102"/>
    <x v="97"/>
    <m/>
    <n v="0"/>
    <n v="0"/>
    <n v="0"/>
    <n v="0"/>
    <n v="0"/>
    <n v="0"/>
    <m/>
    <m/>
    <m/>
    <s v="No"/>
    <s v="W665548"/>
    <n v="0"/>
    <m/>
    <s v="T20115"/>
    <m/>
    <m/>
    <s v="S0363323"/>
  </r>
  <r>
    <x v="893"/>
    <n v="10000"/>
    <n v="20000"/>
    <d v="2025-04-28T00:00:00"/>
    <s v="502LAUGH"/>
    <s v=" 8:51:15 am"/>
    <s v="4820U8015"/>
    <m/>
    <x v="1"/>
    <s v="Yes"/>
    <x v="36"/>
    <x v="27"/>
    <s v="PM87"/>
    <s v="LEE SHIEN WEI"/>
    <n v="1700"/>
    <m/>
    <m/>
    <d v="2025-04-24T00:00:00"/>
    <m/>
    <n v="3"/>
    <n v="5100"/>
    <s v="PE"/>
    <s v="241088-120001"/>
    <n v="0"/>
    <n v="5000"/>
    <n v="100"/>
    <n v="0"/>
    <n v="0"/>
    <n v="0"/>
    <m/>
    <m/>
    <n v="0"/>
    <m/>
    <m/>
    <m/>
    <m/>
    <m/>
    <m/>
    <m/>
    <m/>
    <x v="635"/>
    <x v="102"/>
    <x v="97"/>
    <m/>
    <n v="0"/>
    <n v="0"/>
    <n v="0"/>
    <n v="0"/>
    <n v="0"/>
    <n v="0"/>
    <m/>
    <m/>
    <m/>
    <s v="No"/>
    <s v="W665549"/>
    <n v="0"/>
    <m/>
    <s v="T20115"/>
    <m/>
    <m/>
    <s v="S0363323"/>
  </r>
  <r>
    <x v="1030"/>
    <n v="10000"/>
    <n v="20000"/>
    <d v="2025-04-24T00:00:00"/>
    <s v="502LAUGH"/>
    <s v=" 5:40:09 pm"/>
    <s v="M0BI68841"/>
    <m/>
    <x v="1"/>
    <s v="Yes"/>
    <x v="12"/>
    <x v="12"/>
    <s v="PM80"/>
    <s v="YAP ZHI PING"/>
    <n v="625"/>
    <m/>
    <m/>
    <d v="2025-04-24T00:00:00"/>
    <m/>
    <n v="16"/>
    <n v="10000"/>
    <s v="PE"/>
    <s v="713891301-ADS1360001"/>
    <n v="0"/>
    <n v="10000"/>
    <n v="0"/>
    <n v="0"/>
    <n v="0"/>
    <n v="0"/>
    <m/>
    <m/>
    <n v="0"/>
    <m/>
    <m/>
    <m/>
    <m/>
    <m/>
    <m/>
    <m/>
    <m/>
    <x v="593"/>
    <x v="23"/>
    <x v="23"/>
    <m/>
    <n v="0"/>
    <n v="0"/>
    <n v="0"/>
    <n v="0"/>
    <n v="0"/>
    <n v="0"/>
    <m/>
    <m/>
    <m/>
    <s v="No"/>
    <s v="W665570"/>
    <n v="0"/>
    <m/>
    <s v="S19314"/>
    <m/>
    <m/>
    <s v="H0065024"/>
  </r>
  <r>
    <x v="1031"/>
    <n v="10000"/>
    <n v="20000"/>
    <d v="2025-04-24T00:00:00"/>
    <s v="502LAUGH"/>
    <s v=" 5:40:58 pm"/>
    <s v="M0BI68841"/>
    <m/>
    <x v="1"/>
    <s v="Yes"/>
    <x v="12"/>
    <x v="12"/>
    <s v="PM80"/>
    <s v="YAP ZHI PING"/>
    <n v="3750"/>
    <m/>
    <m/>
    <d v="2025-04-24T00:00:00"/>
    <m/>
    <n v="16"/>
    <n v="60000"/>
    <s v="PE"/>
    <s v="713891303-ADS1360001"/>
    <n v="0"/>
    <n v="60000"/>
    <n v="0"/>
    <n v="0"/>
    <n v="0"/>
    <n v="0"/>
    <m/>
    <m/>
    <n v="0"/>
    <m/>
    <m/>
    <m/>
    <m/>
    <m/>
    <m/>
    <m/>
    <m/>
    <x v="325"/>
    <x v="23"/>
    <x v="23"/>
    <m/>
    <n v="0"/>
    <n v="0"/>
    <n v="0"/>
    <n v="0"/>
    <n v="0"/>
    <n v="0"/>
    <m/>
    <m/>
    <m/>
    <s v="No"/>
    <s v="W665571"/>
    <n v="0"/>
    <m/>
    <s v="S19314"/>
    <m/>
    <m/>
    <s v="H0065025"/>
  </r>
  <r>
    <x v="900"/>
    <n v="10000"/>
    <n v="20000"/>
    <d v="2025-04-25T00:00:00"/>
    <s v="502LAUGH"/>
    <s v=" 5:13:39 pm"/>
    <n v="17190809009"/>
    <m/>
    <x v="0"/>
    <s v="Yes"/>
    <x v="51"/>
    <x v="36"/>
    <s v="QC04"/>
    <s v="YANG TONGJING"/>
    <n v="25000"/>
    <m/>
    <m/>
    <d v="2025-04-24T00:00:00"/>
    <m/>
    <n v="2"/>
    <n v="50000"/>
    <s v="PE"/>
    <s v="719007600 REVA0001"/>
    <n v="0"/>
    <n v="50000"/>
    <n v="0"/>
    <n v="0"/>
    <n v="0"/>
    <n v="0"/>
    <m/>
    <m/>
    <n v="0"/>
    <m/>
    <m/>
    <m/>
    <m/>
    <m/>
    <m/>
    <m/>
    <m/>
    <x v="226"/>
    <x v="23"/>
    <x v="23"/>
    <m/>
    <n v="0"/>
    <n v="0"/>
    <n v="0"/>
    <n v="0"/>
    <n v="0"/>
    <n v="0"/>
    <m/>
    <m/>
    <m/>
    <s v="No"/>
    <s v="W665572"/>
    <n v="0"/>
    <m/>
    <s v="S19314"/>
    <m/>
    <m/>
    <s v="H0065030"/>
  </r>
  <r>
    <x v="1083"/>
    <n v="10000"/>
    <n v="10000"/>
    <d v="2025-04-25T00:00:00"/>
    <s v="502LAUGH"/>
    <s v=" 5:15:22 pm"/>
    <s v="5307501-02-01-05/5307501-02-01-02/5307412-03-02-02"/>
    <m/>
    <x v="0"/>
    <s v="Yes"/>
    <x v="20"/>
    <x v="5"/>
    <s v="PM35"/>
    <s v="TAN MIN KANG"/>
    <n v="10800"/>
    <m/>
    <m/>
    <d v="2025-04-24T00:00:00"/>
    <m/>
    <n v="2"/>
    <n v="21600"/>
    <s v="PE"/>
    <s v="723852900-PROTO 0001"/>
    <n v="0"/>
    <n v="21600"/>
    <n v="0"/>
    <n v="0"/>
    <n v="0"/>
    <n v="0"/>
    <m/>
    <m/>
    <n v="0"/>
    <m/>
    <m/>
    <m/>
    <m/>
    <m/>
    <m/>
    <m/>
    <m/>
    <x v="194"/>
    <x v="23"/>
    <x v="23"/>
    <m/>
    <n v="0"/>
    <n v="0"/>
    <n v="0"/>
    <n v="0"/>
    <n v="0"/>
    <n v="0"/>
    <m/>
    <m/>
    <m/>
    <s v="No"/>
    <s v="W665573"/>
    <n v="0"/>
    <m/>
    <s v="S19314"/>
    <m/>
    <m/>
    <s v="H0065032"/>
  </r>
  <r>
    <x v="1084"/>
    <n v="10000"/>
    <n v="10000"/>
    <d v="2025-04-24T00:00:00"/>
    <s v="502LAUGH"/>
    <s v=" 5:20:06 pm"/>
    <s v="M0BUQ9651"/>
    <m/>
    <x v="0"/>
    <s v="Yes"/>
    <x v="39"/>
    <x v="20"/>
    <s v="PS70"/>
    <s v="YEO WOO KEONG"/>
    <n v="9000"/>
    <m/>
    <m/>
    <d v="2025-04-24T00:00:00"/>
    <m/>
    <n v="4"/>
    <n v="36000"/>
    <s v="PE"/>
    <s v="202659200 REVA0001"/>
    <n v="0"/>
    <n v="36000"/>
    <n v="0"/>
    <n v="0"/>
    <n v="0"/>
    <n v="0"/>
    <m/>
    <m/>
    <n v="0"/>
    <m/>
    <m/>
    <m/>
    <m/>
    <m/>
    <m/>
    <m/>
    <m/>
    <x v="509"/>
    <x v="14"/>
    <x v="14"/>
    <m/>
    <n v="0"/>
    <n v="0"/>
    <n v="0"/>
    <n v="0"/>
    <n v="0"/>
    <n v="0"/>
    <m/>
    <m/>
    <m/>
    <s v="No"/>
    <s v="W665576"/>
    <n v="0"/>
    <m/>
    <s v="S19081-TH"/>
    <m/>
    <m/>
    <s v="H0065040"/>
  </r>
  <r>
    <x v="1085"/>
    <n v="10000"/>
    <n v="10000"/>
    <d v="2025-04-29T00:00:00"/>
    <s v="502LAUGH"/>
    <s v=" 8:30:45 am"/>
    <n v="17190809007"/>
    <m/>
    <x v="0"/>
    <s v="Yes"/>
    <x v="51"/>
    <x v="36"/>
    <s v="QC04"/>
    <s v="YANG TONGJING"/>
    <n v="50000"/>
    <m/>
    <m/>
    <d v="2025-04-24T00:00:00"/>
    <m/>
    <n v="2"/>
    <n v="100000"/>
    <s v="PE"/>
    <s v="719007600 REVA0001"/>
    <n v="0"/>
    <n v="100000"/>
    <n v="0"/>
    <n v="0"/>
    <n v="0"/>
    <n v="0"/>
    <m/>
    <m/>
    <n v="0"/>
    <m/>
    <m/>
    <m/>
    <m/>
    <m/>
    <m/>
    <m/>
    <m/>
    <x v="226"/>
    <x v="14"/>
    <x v="14"/>
    <m/>
    <n v="0"/>
    <n v="0"/>
    <n v="0"/>
    <n v="0"/>
    <n v="0"/>
    <n v="0"/>
    <m/>
    <m/>
    <m/>
    <s v="No"/>
    <s v="W665578"/>
    <n v="0"/>
    <m/>
    <s v="S19081-TH"/>
    <m/>
    <m/>
    <s v="H0065051"/>
  </r>
  <r>
    <x v="1034"/>
    <n v="10000"/>
    <n v="20000"/>
    <d v="2025-04-25T00:00:00"/>
    <s v="502LAUGH"/>
    <s v=" 9:33:35 am"/>
    <s v="5307412-03-03-07/5307501-04-01-01/53074120303-10"/>
    <m/>
    <x v="0"/>
    <s v="Yes"/>
    <x v="20"/>
    <x v="5"/>
    <s v="PM35"/>
    <s v="TAN MIN KANG"/>
    <n v="8100"/>
    <m/>
    <m/>
    <d v="2025-04-24T00:00:00"/>
    <m/>
    <n v="2"/>
    <n v="16200"/>
    <s v="PE"/>
    <s v="723852900-PROTO 0001"/>
    <n v="0"/>
    <n v="16200"/>
    <n v="0"/>
    <n v="0"/>
    <n v="0"/>
    <n v="0"/>
    <m/>
    <m/>
    <n v="0"/>
    <m/>
    <m/>
    <m/>
    <m/>
    <m/>
    <m/>
    <m/>
    <m/>
    <x v="194"/>
    <x v="14"/>
    <x v="14"/>
    <m/>
    <n v="0"/>
    <n v="0"/>
    <n v="0"/>
    <n v="0"/>
    <n v="0"/>
    <n v="0"/>
    <m/>
    <m/>
    <m/>
    <s v="No"/>
    <s v="W665580"/>
    <n v="0"/>
    <m/>
    <s v="S19081-TH"/>
    <m/>
    <m/>
    <s v="H0065053"/>
  </r>
  <r>
    <x v="1086"/>
    <n v="10000"/>
    <n v="10000"/>
    <d v="2025-04-25T00:00:00"/>
    <s v="502LAUGH"/>
    <s v=" 8:35:31 am"/>
    <s v="I3B055H052"/>
    <m/>
    <x v="0"/>
    <s v="Yes"/>
    <x v="27"/>
    <x v="20"/>
    <s v="PS27"/>
    <s v="TAN TECK HEE"/>
    <n v="3000"/>
    <m/>
    <m/>
    <d v="2025-04-24T00:00:00"/>
    <m/>
    <n v="1"/>
    <n v="3000"/>
    <s v="PE"/>
    <s v="DANGER LBL-145X20001"/>
    <n v="0"/>
    <n v="3000"/>
    <n v="0"/>
    <n v="0"/>
    <n v="0"/>
    <n v="0"/>
    <m/>
    <m/>
    <n v="0"/>
    <m/>
    <m/>
    <m/>
    <m/>
    <m/>
    <m/>
    <m/>
    <m/>
    <x v="727"/>
    <x v="110"/>
    <x v="105"/>
    <m/>
    <n v="0"/>
    <n v="0"/>
    <n v="0"/>
    <n v="0"/>
    <n v="0"/>
    <n v="0"/>
    <m/>
    <m/>
    <m/>
    <s v="No"/>
    <s v="W665583"/>
    <n v="0"/>
    <m/>
    <s v="P16194"/>
    <m/>
    <m/>
    <s v="S0363408"/>
  </r>
  <r>
    <x v="1087"/>
    <n v="10000"/>
    <n v="10000"/>
    <d v="2025-04-24T00:00:00"/>
    <s v="502LAUGH"/>
    <s v=" 5:36:54 pm"/>
    <s v="S24Y100131"/>
    <m/>
    <x v="0"/>
    <s v="Yes"/>
    <x v="48"/>
    <x v="26"/>
    <s v="PM48"/>
    <s v="CHAN TZYY XUAN"/>
    <n v="5000"/>
    <m/>
    <m/>
    <d v="2025-04-24T00:00:00"/>
    <m/>
    <n v="1"/>
    <n v="5000"/>
    <s v="PE"/>
    <s v="764043800 REVA0001"/>
    <n v="0"/>
    <n v="5000"/>
    <n v="0"/>
    <n v="0"/>
    <n v="0"/>
    <n v="0"/>
    <m/>
    <m/>
    <n v="0"/>
    <m/>
    <m/>
    <m/>
    <m/>
    <m/>
    <m/>
    <m/>
    <m/>
    <x v="678"/>
    <x v="14"/>
    <x v="14"/>
    <m/>
    <n v="0"/>
    <n v="0"/>
    <n v="0"/>
    <n v="0"/>
    <n v="0"/>
    <n v="0"/>
    <m/>
    <m/>
    <m/>
    <s v="No"/>
    <s v="W665593"/>
    <n v="0"/>
    <m/>
    <s v="S19081-TH"/>
    <m/>
    <m/>
    <s v="H0065090"/>
  </r>
  <r>
    <x v="1088"/>
    <n v="10000"/>
    <n v="10000"/>
    <d v="2025-04-24T00:00:00"/>
    <s v="502LAUGH"/>
    <s v=" 5:37:52 pm"/>
    <s v="M4B4603BGJBJ204-S249100157"/>
    <m/>
    <x v="0"/>
    <s v="Yes"/>
    <x v="33"/>
    <x v="26"/>
    <s v="PMJ0"/>
    <s v="KOR CHEW OR"/>
    <n v="2000"/>
    <m/>
    <m/>
    <d v="2025-04-24T00:00:00"/>
    <m/>
    <n v="1"/>
    <n v="2000"/>
    <s v="PE"/>
    <s v="764043600 REVA0001"/>
    <n v="0"/>
    <n v="2000"/>
    <n v="0"/>
    <n v="0"/>
    <n v="0"/>
    <n v="0"/>
    <m/>
    <m/>
    <n v="0"/>
    <m/>
    <m/>
    <m/>
    <m/>
    <m/>
    <m/>
    <m/>
    <m/>
    <x v="680"/>
    <x v="14"/>
    <x v="14"/>
    <m/>
    <n v="0"/>
    <n v="0"/>
    <n v="0"/>
    <n v="0"/>
    <n v="0"/>
    <n v="0"/>
    <m/>
    <m/>
    <m/>
    <s v="No"/>
    <s v="W665594"/>
    <n v="0"/>
    <m/>
    <s v="S19081-TH"/>
    <m/>
    <m/>
    <s v="H0065091"/>
  </r>
  <r>
    <x v="1089"/>
    <n v="10000"/>
    <n v="10000"/>
    <d v="2025-05-09T00:00:00"/>
    <s v="502LAUGH"/>
    <s v=" 8:51:16 am"/>
    <s v="BZC040-02"/>
    <s v="SC25387"/>
    <x v="0"/>
    <s v="No"/>
    <x v="30"/>
    <x v="24"/>
    <s v="PC02"/>
    <s v="GAO BINJIE"/>
    <n v="1983"/>
    <m/>
    <m/>
    <d v="2025-04-24T00:00:00"/>
    <m/>
    <n v="24"/>
    <n v="47592"/>
    <s v="PE"/>
    <s v="KT-200-R0001"/>
    <n v="0"/>
    <n v="0"/>
    <n v="0"/>
    <n v="0"/>
    <n v="0"/>
    <n v="0"/>
    <m/>
    <m/>
    <n v="0"/>
    <m/>
    <m/>
    <m/>
    <s v="No"/>
    <n v="0"/>
    <s v="No"/>
    <m/>
    <m/>
    <x v="728"/>
    <x v="25"/>
    <x v="25"/>
    <m/>
    <n v="0"/>
    <n v="0"/>
    <n v="0"/>
    <n v="0"/>
    <n v="0"/>
    <n v="0"/>
    <m/>
    <m/>
    <m/>
    <s v="No"/>
    <m/>
    <m/>
    <m/>
    <s v="E05203"/>
    <m/>
    <m/>
    <s v="S0356612"/>
  </r>
  <r>
    <x v="1089"/>
    <n v="10000"/>
    <n v="20000"/>
    <d v="2025-05-09T00:00:00"/>
    <s v="502LAUGH"/>
    <s v=" 8:51:16 am"/>
    <s v="BZC040-02"/>
    <s v="SC25387"/>
    <x v="0"/>
    <s v="No"/>
    <x v="30"/>
    <x v="24"/>
    <s v="PM16"/>
    <s v="TEO KAH JUN"/>
    <n v="6500"/>
    <m/>
    <m/>
    <d v="2025-04-24T00:00:00"/>
    <m/>
    <n v="24"/>
    <n v="156000"/>
    <s v="PE"/>
    <s v="KT-200-R0001"/>
    <n v="0"/>
    <n v="0"/>
    <n v="0"/>
    <n v="0"/>
    <n v="0"/>
    <n v="0"/>
    <m/>
    <m/>
    <n v="0"/>
    <m/>
    <m/>
    <m/>
    <s v="No"/>
    <n v="0"/>
    <s v="No"/>
    <m/>
    <m/>
    <x v="728"/>
    <x v="25"/>
    <x v="25"/>
    <m/>
    <n v="0"/>
    <n v="0"/>
    <n v="0"/>
    <n v="0"/>
    <n v="0"/>
    <n v="0"/>
    <m/>
    <m/>
    <m/>
    <s v="No"/>
    <m/>
    <m/>
    <m/>
    <s v="E05203"/>
    <m/>
    <m/>
    <s v="S0356612"/>
  </r>
  <r>
    <x v="1041"/>
    <n v="10000"/>
    <n v="10000"/>
    <d v="2025-04-25T00:00:00"/>
    <s v="502LAUGH"/>
    <s v=" 8:26:07 am"/>
    <s v="SG-566171301"/>
    <s v="FSC29548"/>
    <x v="0"/>
    <s v="No"/>
    <x v="2"/>
    <x v="2"/>
    <s v="PM59"/>
    <s v="VOON CHAN PIN"/>
    <n v="24000"/>
    <m/>
    <m/>
    <d v="2025-04-24T00:00:00"/>
    <m/>
    <n v="12"/>
    <n v="288000"/>
    <s v="PE"/>
    <n v="80256250001"/>
    <n v="0"/>
    <n v="0"/>
    <n v="0"/>
    <n v="0"/>
    <n v="0"/>
    <n v="0"/>
    <m/>
    <m/>
    <n v="0"/>
    <m/>
    <m/>
    <m/>
    <s v="No"/>
    <n v="0"/>
    <s v="No"/>
    <m/>
    <m/>
    <x v="711"/>
    <x v="11"/>
    <x v="11"/>
    <m/>
    <n v="0"/>
    <n v="0"/>
    <n v="0"/>
    <n v="0"/>
    <n v="0"/>
    <n v="0"/>
    <m/>
    <m/>
    <m/>
    <s v="No"/>
    <m/>
    <m/>
    <m/>
    <s v="B02083"/>
    <m/>
    <m/>
    <s v="S0359208"/>
  </r>
  <r>
    <x v="1042"/>
    <n v="10000"/>
    <n v="10000"/>
    <d v="2025-04-28T00:00:00"/>
    <s v="502LAUGH"/>
    <s v=" 8:27:02 am"/>
    <s v="SG-566171301"/>
    <s v="FSC29525"/>
    <x v="0"/>
    <s v="No"/>
    <x v="2"/>
    <x v="4"/>
    <s v="PM18"/>
    <s v="LAI CHIN YANG"/>
    <n v="36000"/>
    <m/>
    <m/>
    <d v="2025-04-24T00:00:00"/>
    <m/>
    <n v="12"/>
    <n v="432000"/>
    <s v="PE"/>
    <n v="80256220001"/>
    <n v="0"/>
    <n v="0"/>
    <n v="0"/>
    <n v="0"/>
    <n v="0"/>
    <n v="0"/>
    <m/>
    <m/>
    <n v="0"/>
    <m/>
    <m/>
    <m/>
    <s v="No"/>
    <n v="0"/>
    <s v="No"/>
    <m/>
    <m/>
    <x v="228"/>
    <x v="11"/>
    <x v="11"/>
    <m/>
    <n v="0"/>
    <n v="0"/>
    <n v="0"/>
    <n v="0"/>
    <n v="0"/>
    <n v="0"/>
    <m/>
    <m/>
    <m/>
    <s v="No"/>
    <m/>
    <m/>
    <m/>
    <s v="B02083"/>
    <m/>
    <m/>
    <s v="S0361304"/>
  </r>
  <r>
    <x v="987"/>
    <n v="10000"/>
    <n v="20000"/>
    <d v="2025-04-25T00:00:00"/>
    <s v="502LAUGH"/>
    <s v=" 8:36:37 am"/>
    <s v="4112210U5"/>
    <s v="BC13869"/>
    <x v="1"/>
    <s v="No"/>
    <x v="15"/>
    <x v="14"/>
    <s v="PM87"/>
    <s v="LEE SHIEN WEI"/>
    <n v="1200"/>
    <m/>
    <m/>
    <d v="2025-04-24T00:00:00"/>
    <m/>
    <n v="1"/>
    <n v="1200"/>
    <s v="PE"/>
    <s v="810480 INDEX4000001"/>
    <n v="0"/>
    <n v="0"/>
    <n v="0"/>
    <n v="0"/>
    <n v="0"/>
    <n v="0"/>
    <m/>
    <m/>
    <n v="0"/>
    <m/>
    <m/>
    <m/>
    <s v="No"/>
    <n v="0"/>
    <s v="No"/>
    <m/>
    <m/>
    <x v="682"/>
    <x v="26"/>
    <x v="26"/>
    <m/>
    <n v="0"/>
    <n v="0"/>
    <n v="0"/>
    <n v="0"/>
    <n v="0"/>
    <n v="0"/>
    <m/>
    <m/>
    <m/>
    <s v="No"/>
    <m/>
    <m/>
    <m/>
    <s v="V22000"/>
    <m/>
    <m/>
    <s v="S0363131"/>
  </r>
  <r>
    <x v="777"/>
    <n v="10000"/>
    <n v="20000"/>
    <d v="2025-05-08T00:00:00"/>
    <s v="502LAUGH"/>
    <s v=" 8:39:31 am"/>
    <s v="10620258011/10620258005/10620258006"/>
    <s v="FBC30652"/>
    <x v="1"/>
    <s v="No"/>
    <x v="3"/>
    <x v="3"/>
    <s v="PM74"/>
    <s v="YONG CHEE SOON"/>
    <n v="1250"/>
    <m/>
    <m/>
    <d v="2025-04-24T00:00:00"/>
    <m/>
    <n v="88"/>
    <n v="110000"/>
    <s v="PE"/>
    <s v="N9J92-80007-FT0001"/>
    <n v="0"/>
    <n v="0"/>
    <n v="0"/>
    <n v="0"/>
    <n v="0"/>
    <n v="0"/>
    <m/>
    <m/>
    <n v="0"/>
    <m/>
    <m/>
    <m/>
    <s v="No"/>
    <n v="0"/>
    <s v="No"/>
    <m/>
    <m/>
    <x v="575"/>
    <x v="20"/>
    <x v="20"/>
    <m/>
    <n v="0"/>
    <n v="0"/>
    <n v="0"/>
    <n v="0"/>
    <n v="0"/>
    <n v="0"/>
    <m/>
    <m/>
    <m/>
    <s v="No"/>
    <m/>
    <m/>
    <m/>
    <s v="H08031-JIM-M"/>
    <m/>
    <m/>
    <s v="S0363205"/>
  </r>
  <r>
    <x v="1090"/>
    <n v="10000"/>
    <n v="10000"/>
    <d v="2025-05-07T00:00:00"/>
    <s v="502LAUGH"/>
    <s v=" 8:44:52 am"/>
    <s v="10620258081/10620258080/10620258078"/>
    <s v="FBC30652"/>
    <x v="0"/>
    <s v="No"/>
    <x v="1"/>
    <x v="1"/>
    <s v="PM21"/>
    <s v="LIM JIA FAN"/>
    <n v="4110"/>
    <m/>
    <m/>
    <d v="2025-04-24T00:00:00"/>
    <m/>
    <n v="28"/>
    <n v="115080"/>
    <s v="PE"/>
    <s v="CZ106-80022-FT0001"/>
    <n v="0"/>
    <n v="0"/>
    <n v="0"/>
    <n v="0"/>
    <n v="0"/>
    <n v="0"/>
    <m/>
    <m/>
    <n v="0"/>
    <m/>
    <m/>
    <m/>
    <s v="No"/>
    <n v="0"/>
    <s v="No"/>
    <m/>
    <m/>
    <x v="729"/>
    <x v="20"/>
    <x v="20"/>
    <m/>
    <n v="0"/>
    <n v="0"/>
    <n v="0"/>
    <n v="0"/>
    <n v="0"/>
    <n v="0"/>
    <m/>
    <m/>
    <m/>
    <s v="No"/>
    <m/>
    <m/>
    <m/>
    <s v="H08031-JIM-M"/>
    <m/>
    <m/>
    <s v="S0363209"/>
  </r>
  <r>
    <x v="778"/>
    <n v="10000"/>
    <n v="20000"/>
    <d v="2025-05-08T00:00:00"/>
    <s v="502LAUGH"/>
    <s v=" 8:36:36 am"/>
    <s v="10620258011/10620258005/10620258006"/>
    <s v="FBC30652"/>
    <x v="1"/>
    <s v="No"/>
    <x v="3"/>
    <x v="3"/>
    <s v="PM74"/>
    <s v="YONG CHEE SOON"/>
    <n v="1250"/>
    <m/>
    <m/>
    <d v="2025-04-24T00:00:00"/>
    <m/>
    <n v="88"/>
    <n v="110000"/>
    <s v="PE"/>
    <s v="F6U62-80030-FT0001"/>
    <n v="0"/>
    <n v="0"/>
    <n v="0"/>
    <n v="0"/>
    <n v="0"/>
    <n v="0"/>
    <m/>
    <m/>
    <n v="0"/>
    <m/>
    <m/>
    <m/>
    <s v="No"/>
    <n v="0"/>
    <s v="No"/>
    <m/>
    <m/>
    <x v="154"/>
    <x v="20"/>
    <x v="20"/>
    <m/>
    <n v="0"/>
    <n v="0"/>
    <n v="0"/>
    <n v="0"/>
    <n v="0"/>
    <n v="0"/>
    <m/>
    <m/>
    <m/>
    <s v="No"/>
    <m/>
    <m/>
    <m/>
    <s v="H08031-JIM-M"/>
    <m/>
    <m/>
    <s v="S0363210"/>
  </r>
  <r>
    <x v="779"/>
    <n v="10000"/>
    <n v="20000"/>
    <d v="2025-05-08T00:00:00"/>
    <s v="502LAUGH"/>
    <s v=" 8:35:40 am"/>
    <s v="10620258011/10620258005/10620258006"/>
    <s v="FBC30652"/>
    <x v="1"/>
    <s v="No"/>
    <x v="3"/>
    <x v="3"/>
    <s v="PM74"/>
    <s v="YONG CHEE SOON"/>
    <n v="2500"/>
    <m/>
    <m/>
    <d v="2025-04-24T00:00:00"/>
    <m/>
    <n v="88"/>
    <n v="220000"/>
    <s v="PE"/>
    <s v="N9J90-80007-FT0001"/>
    <n v="0"/>
    <n v="0"/>
    <n v="0"/>
    <n v="0"/>
    <n v="0"/>
    <n v="0"/>
    <m/>
    <m/>
    <n v="0"/>
    <m/>
    <m/>
    <m/>
    <s v="No"/>
    <n v="0"/>
    <s v="No"/>
    <m/>
    <m/>
    <x v="576"/>
    <x v="20"/>
    <x v="20"/>
    <m/>
    <n v="0"/>
    <n v="0"/>
    <n v="0"/>
    <n v="0"/>
    <n v="0"/>
    <n v="0"/>
    <m/>
    <m/>
    <m/>
    <s v="No"/>
    <m/>
    <m/>
    <m/>
    <s v="H08031-JIM-M"/>
    <m/>
    <m/>
    <s v="S0363211"/>
  </r>
  <r>
    <x v="780"/>
    <n v="10000"/>
    <n v="20000"/>
    <d v="2025-05-09T00:00:00"/>
    <s v="502LAUGH"/>
    <d v="1899-12-30T11:00:07"/>
    <s v="10620258011/10620258005/10620258006"/>
    <s v="FBC30652"/>
    <x v="1"/>
    <s v="No"/>
    <x v="3"/>
    <x v="3"/>
    <s v="PM74"/>
    <s v="YONG CHEE SOON"/>
    <n v="1250"/>
    <m/>
    <m/>
    <d v="2025-04-24T00:00:00"/>
    <m/>
    <n v="88"/>
    <n v="110000"/>
    <s v="PE"/>
    <s v="N9K02-80017-FT0001"/>
    <n v="0"/>
    <n v="0"/>
    <n v="0"/>
    <n v="0"/>
    <n v="0"/>
    <n v="0"/>
    <m/>
    <m/>
    <n v="0"/>
    <m/>
    <m/>
    <m/>
    <s v="No"/>
    <n v="0"/>
    <s v="No"/>
    <m/>
    <m/>
    <x v="255"/>
    <x v="20"/>
    <x v="20"/>
    <m/>
    <n v="0"/>
    <n v="0"/>
    <n v="0"/>
    <n v="0"/>
    <n v="0"/>
    <n v="0"/>
    <m/>
    <m/>
    <m/>
    <s v="No"/>
    <m/>
    <m/>
    <m/>
    <s v="H08031-JIM-M"/>
    <m/>
    <m/>
    <s v="S0363212"/>
  </r>
  <r>
    <x v="1091"/>
    <n v="10000"/>
    <n v="10000"/>
    <d v="2025-05-07T00:00:00"/>
    <s v="502LAUGH"/>
    <s v=" 8:45:41 am"/>
    <s v="10620258081/10620258080/10620258078"/>
    <s v="FBC30652"/>
    <x v="0"/>
    <s v="No"/>
    <x v="1"/>
    <x v="1"/>
    <s v="PM21"/>
    <s v="LIM JIA FAN"/>
    <n v="4110"/>
    <m/>
    <m/>
    <d v="2025-04-24T00:00:00"/>
    <m/>
    <n v="28"/>
    <n v="115080"/>
    <s v="PE"/>
    <s v="N9J89-80007-BH180001"/>
    <n v="0"/>
    <n v="0"/>
    <n v="0"/>
    <n v="0"/>
    <n v="0"/>
    <n v="0"/>
    <m/>
    <m/>
    <n v="0"/>
    <m/>
    <m/>
    <m/>
    <s v="No"/>
    <n v="0"/>
    <s v="No"/>
    <m/>
    <m/>
    <x v="730"/>
    <x v="20"/>
    <x v="20"/>
    <m/>
    <n v="0"/>
    <n v="0"/>
    <n v="0"/>
    <n v="0"/>
    <n v="0"/>
    <n v="0"/>
    <m/>
    <m/>
    <m/>
    <s v="No"/>
    <m/>
    <m/>
    <m/>
    <s v="H08031-JIM-M"/>
    <m/>
    <m/>
    <s v="S0363213"/>
  </r>
  <r>
    <x v="1092"/>
    <n v="10000"/>
    <n v="10000"/>
    <d v="2025-05-07T00:00:00"/>
    <s v="502LAUGH"/>
    <s v=" 8:43:54 am"/>
    <s v="10620258081/10620258080/10620258078"/>
    <s v="FBC30652"/>
    <x v="0"/>
    <s v="No"/>
    <x v="1"/>
    <x v="1"/>
    <s v="PM21"/>
    <s v="LIM JIA FAN"/>
    <n v="4110"/>
    <m/>
    <m/>
    <d v="2025-04-24T00:00:00"/>
    <m/>
    <n v="28"/>
    <n v="115080"/>
    <s v="PE"/>
    <s v="3UB28-800030001"/>
    <n v="0"/>
    <n v="0"/>
    <n v="0"/>
    <n v="0"/>
    <n v="0"/>
    <n v="0"/>
    <m/>
    <m/>
    <n v="0"/>
    <m/>
    <m/>
    <m/>
    <s v="No"/>
    <n v="0"/>
    <s v="No"/>
    <m/>
    <m/>
    <x v="731"/>
    <x v="20"/>
    <x v="20"/>
    <m/>
    <n v="0"/>
    <n v="0"/>
    <n v="0"/>
    <n v="0"/>
    <n v="0"/>
    <n v="0"/>
    <m/>
    <m/>
    <m/>
    <s v="No"/>
    <m/>
    <m/>
    <m/>
    <s v="H08031-JIM-M"/>
    <m/>
    <m/>
    <s v="S0363351"/>
  </r>
  <r>
    <x v="1093"/>
    <n v="10000"/>
    <n v="30000"/>
    <d v="2025-05-16T00:00:00"/>
    <s v="502LAUGH"/>
    <s v=" 8:37:46 am"/>
    <s v="10620258078/10620258079/10620258077"/>
    <s v="FBC30652"/>
    <x v="0"/>
    <s v="No"/>
    <x v="1"/>
    <x v="1"/>
    <s v="PM21"/>
    <s v="LIM JIA FAN"/>
    <n v="4110"/>
    <m/>
    <m/>
    <d v="2025-04-24T00:00:00"/>
    <m/>
    <n v="28"/>
    <n v="115080"/>
    <s v="PE"/>
    <s v="3YM83-800010001"/>
    <n v="0"/>
    <n v="0"/>
    <n v="0"/>
    <n v="0"/>
    <n v="0"/>
    <n v="0"/>
    <m/>
    <m/>
    <n v="0"/>
    <m/>
    <m/>
    <m/>
    <s v="No"/>
    <n v="0"/>
    <s v="No"/>
    <m/>
    <m/>
    <x v="90"/>
    <x v="20"/>
    <x v="20"/>
    <m/>
    <n v="0"/>
    <n v="0"/>
    <n v="0"/>
    <n v="0"/>
    <n v="0"/>
    <n v="0"/>
    <m/>
    <m/>
    <m/>
    <s v="No"/>
    <m/>
    <m/>
    <m/>
    <s v="H08031-JIM-M"/>
    <m/>
    <m/>
    <s v="S0363451"/>
  </r>
  <r>
    <x v="1094"/>
    <n v="10000"/>
    <n v="30000"/>
    <d v="2025-05-16T00:00:00"/>
    <s v="502LAUGH"/>
    <s v=" 8:38:48 am"/>
    <s v="10620258078/10620258079/10620258077"/>
    <s v="FBC30652"/>
    <x v="0"/>
    <s v="No"/>
    <x v="1"/>
    <x v="1"/>
    <s v="PM21"/>
    <s v="LIM JIA FAN"/>
    <n v="4110"/>
    <m/>
    <m/>
    <d v="2025-04-24T00:00:00"/>
    <m/>
    <n v="56"/>
    <n v="230160"/>
    <s v="PE"/>
    <s v="3YM57-80010-FT0001"/>
    <n v="0"/>
    <n v="0"/>
    <n v="0"/>
    <n v="0"/>
    <n v="0"/>
    <n v="0"/>
    <m/>
    <m/>
    <n v="0"/>
    <m/>
    <m/>
    <m/>
    <s v="No"/>
    <n v="0"/>
    <s v="No"/>
    <m/>
    <m/>
    <x v="156"/>
    <x v="20"/>
    <x v="20"/>
    <m/>
    <n v="0"/>
    <n v="0"/>
    <n v="0"/>
    <n v="0"/>
    <n v="0"/>
    <n v="0"/>
    <m/>
    <m/>
    <m/>
    <s v="No"/>
    <m/>
    <m/>
    <m/>
    <s v="H08031-JIM-M"/>
    <m/>
    <m/>
    <s v="S0363452"/>
  </r>
  <r>
    <x v="1095"/>
    <n v="10000"/>
    <n v="10000"/>
    <d v="2025-05-07T00:00:00"/>
    <s v="502LAUGH"/>
    <s v=" 8:42:03 am"/>
    <s v="10620258081/10620258080/10620258078"/>
    <s v="FBC30652"/>
    <x v="0"/>
    <s v="No"/>
    <x v="1"/>
    <x v="1"/>
    <s v="PM21"/>
    <s v="LIM JIA FAN"/>
    <n v="4110"/>
    <m/>
    <m/>
    <d v="2025-04-24T00:00:00"/>
    <m/>
    <n v="28"/>
    <n v="115080"/>
    <s v="PE"/>
    <s v="C2P06-80052-FT0001"/>
    <n v="0"/>
    <n v="0"/>
    <n v="0"/>
    <n v="0"/>
    <n v="0"/>
    <n v="0"/>
    <m/>
    <m/>
    <n v="0"/>
    <m/>
    <m/>
    <m/>
    <s v="No"/>
    <n v="0"/>
    <s v="No"/>
    <m/>
    <m/>
    <x v="272"/>
    <x v="20"/>
    <x v="20"/>
    <m/>
    <n v="0"/>
    <n v="0"/>
    <n v="0"/>
    <n v="0"/>
    <n v="0"/>
    <n v="0"/>
    <m/>
    <m/>
    <m/>
    <s v="No"/>
    <m/>
    <m/>
    <m/>
    <s v="H08031-JIM-M"/>
    <m/>
    <m/>
    <s v="S0363453"/>
  </r>
  <r>
    <x v="1096"/>
    <n v="10000"/>
    <n v="30000"/>
    <d v="2025-05-16T00:00:00"/>
    <s v="502LAUGH"/>
    <s v=" 8:36:45 am"/>
    <s v="10620258078/10620258079/10620258077"/>
    <s v="FBC30652"/>
    <x v="0"/>
    <s v="No"/>
    <x v="1"/>
    <x v="1"/>
    <s v="PM21"/>
    <s v="LIM JIA FAN"/>
    <n v="4110"/>
    <m/>
    <m/>
    <d v="2025-04-24T00:00:00"/>
    <m/>
    <n v="56"/>
    <n v="230160"/>
    <s v="PE"/>
    <s v="C2P05-80050-FT0001"/>
    <n v="0"/>
    <n v="0"/>
    <n v="0"/>
    <n v="0"/>
    <n v="0"/>
    <n v="0"/>
    <m/>
    <m/>
    <n v="0"/>
    <m/>
    <m/>
    <m/>
    <s v="No"/>
    <n v="0"/>
    <s v="No"/>
    <m/>
    <m/>
    <x v="475"/>
    <x v="20"/>
    <x v="20"/>
    <m/>
    <n v="0"/>
    <n v="0"/>
    <n v="0"/>
    <n v="0"/>
    <n v="0"/>
    <n v="0"/>
    <m/>
    <m/>
    <m/>
    <s v="No"/>
    <m/>
    <m/>
    <m/>
    <s v="H08031-JIM-M"/>
    <m/>
    <m/>
    <s v="S0363454"/>
  </r>
  <r>
    <x v="822"/>
    <n v="10000"/>
    <n v="60000"/>
    <d v="2025-04-25T00:00:00"/>
    <s v="502LAUGH"/>
    <s v=" 9:48:08 am"/>
    <s v="80117500/XHX24911A1404/XHX2410261104/1010831/W02024/5285"/>
    <m/>
    <x v="0"/>
    <s v="Yes"/>
    <x v="5"/>
    <x v="5"/>
    <s v="PM63"/>
    <s v="CHEW WEN JUN"/>
    <n v="13125"/>
    <m/>
    <m/>
    <d v="2025-04-24T00:00:00"/>
    <m/>
    <n v="8"/>
    <n v="105000"/>
    <s v="PE"/>
    <s v="MT273730001"/>
    <n v="0"/>
    <n v="105000"/>
    <n v="0"/>
    <n v="0"/>
    <n v="0"/>
    <n v="0"/>
    <m/>
    <m/>
    <n v="0"/>
    <m/>
    <m/>
    <m/>
    <m/>
    <m/>
    <m/>
    <m/>
    <m/>
    <x v="6"/>
    <x v="4"/>
    <x v="4"/>
    <m/>
    <n v="0"/>
    <n v="0"/>
    <n v="0"/>
    <n v="0"/>
    <n v="0"/>
    <n v="0"/>
    <m/>
    <m/>
    <m/>
    <s v="No"/>
    <s v="W665667"/>
    <n v="0"/>
    <m/>
    <s v="Z26002"/>
    <m/>
    <m/>
    <s v="S0360898"/>
  </r>
  <r>
    <x v="1071"/>
    <n v="10000"/>
    <n v="10000"/>
    <d v="2025-04-25T00:00:00"/>
    <s v="502LAUGH"/>
    <d v="1899-12-30T11:45:38"/>
    <s v="J00Q283701525"/>
    <m/>
    <x v="0"/>
    <s v="Yes"/>
    <x v="34"/>
    <x v="3"/>
    <s v="PM45"/>
    <s v="TAY CHIN LIONG"/>
    <n v="39000"/>
    <m/>
    <m/>
    <d v="2025-04-24T00:00:00"/>
    <m/>
    <n v="8"/>
    <n v="312000"/>
    <s v="PE"/>
    <s v="R001-41074 REV1.0001"/>
    <n v="0"/>
    <n v="312000"/>
    <n v="0"/>
    <n v="0"/>
    <n v="0"/>
    <n v="0"/>
    <m/>
    <m/>
    <n v="0"/>
    <m/>
    <m/>
    <m/>
    <m/>
    <m/>
    <m/>
    <m/>
    <m/>
    <x v="538"/>
    <x v="3"/>
    <x v="3"/>
    <m/>
    <n v="0"/>
    <n v="0"/>
    <n v="0"/>
    <n v="0"/>
    <n v="0"/>
    <n v="0"/>
    <m/>
    <m/>
    <m/>
    <s v="No"/>
    <s v="W665671"/>
    <n v="0"/>
    <m/>
    <s v="R18131"/>
    <m/>
    <m/>
    <s v="S0361420"/>
  </r>
  <r>
    <x v="368"/>
    <n v="10000"/>
    <n v="30000"/>
    <d v="2025-04-24T00:00:00"/>
    <s v="502LAUGH"/>
    <s v=" 4:14:11 pm"/>
    <n v="10620258097"/>
    <m/>
    <x v="2"/>
    <s v="Yes"/>
    <x v="35"/>
    <x v="19"/>
    <s v="QM78"/>
    <s v="WONG SEAU JIN"/>
    <n v="27273"/>
    <m/>
    <m/>
    <d v="2025-04-24T00:00:00"/>
    <m/>
    <n v="11"/>
    <n v="300003"/>
    <s v="PE"/>
    <s v="3YM57-80010-FT0001"/>
    <n v="0"/>
    <n v="300000"/>
    <n v="3"/>
    <n v="0"/>
    <n v="0"/>
    <n v="0"/>
    <m/>
    <m/>
    <n v="0"/>
    <m/>
    <m/>
    <m/>
    <m/>
    <m/>
    <m/>
    <m/>
    <m/>
    <x v="156"/>
    <x v="20"/>
    <x v="20"/>
    <m/>
    <n v="0"/>
    <n v="0"/>
    <n v="0"/>
    <n v="0"/>
    <n v="0"/>
    <n v="0"/>
    <m/>
    <m/>
    <m/>
    <s v="No"/>
    <s v="W665680"/>
    <n v="0"/>
    <m/>
    <s v="H08031-JIM-M"/>
    <m/>
    <m/>
    <s v="S0361958"/>
  </r>
  <r>
    <x v="922"/>
    <n v="10000"/>
    <n v="20000"/>
    <d v="2025-04-25T00:00:00"/>
    <s v="502LAUGH"/>
    <s v=" 8:23:27 am"/>
    <s v="J00V8150"/>
    <m/>
    <x v="1"/>
    <s v="Yes"/>
    <x v="19"/>
    <x v="16"/>
    <s v="PS95"/>
    <s v="LIM CHENG LEONG"/>
    <n v="500"/>
    <m/>
    <m/>
    <d v="2025-04-24T00:00:00"/>
    <m/>
    <n v="6"/>
    <n v="3000"/>
    <s v="PE"/>
    <n v="86084000001"/>
    <n v="0"/>
    <n v="3000"/>
    <n v="0"/>
    <n v="0"/>
    <n v="0"/>
    <n v="0"/>
    <m/>
    <m/>
    <n v="0"/>
    <m/>
    <m/>
    <m/>
    <m/>
    <m/>
    <m/>
    <m/>
    <m/>
    <x v="647"/>
    <x v="11"/>
    <x v="11"/>
    <m/>
    <n v="0"/>
    <n v="0"/>
    <n v="0"/>
    <n v="0"/>
    <n v="0"/>
    <n v="0"/>
    <m/>
    <m/>
    <m/>
    <s v="No"/>
    <s v="W665442"/>
    <n v="0"/>
    <m/>
    <s v="B02083"/>
    <m/>
    <m/>
    <s v="S0362157"/>
  </r>
  <r>
    <x v="1044"/>
    <n v="10000"/>
    <n v="10000"/>
    <d v="2025-04-29T00:00:00"/>
    <s v="502LAUGH"/>
    <s v=" 2:12:27 pm"/>
    <s v="BZC040-02"/>
    <m/>
    <x v="0"/>
    <s v="Yes"/>
    <x v="30"/>
    <x v="24"/>
    <s v="PM16"/>
    <s v="TEO KAH JUN"/>
    <n v="1100"/>
    <m/>
    <m/>
    <d v="2025-04-24T00:00:00"/>
    <m/>
    <n v="24"/>
    <n v="26400"/>
    <s v="PE"/>
    <s v="CHAMP SQ-RED0001"/>
    <n v="0"/>
    <n v="21484"/>
    <n v="4916"/>
    <n v="0"/>
    <n v="0"/>
    <n v="0"/>
    <m/>
    <m/>
    <n v="0"/>
    <m/>
    <m/>
    <m/>
    <m/>
    <m/>
    <m/>
    <m/>
    <m/>
    <x v="712"/>
    <x v="25"/>
    <x v="25"/>
    <m/>
    <n v="0"/>
    <n v="0"/>
    <n v="0"/>
    <n v="0"/>
    <n v="0"/>
    <n v="0"/>
    <m/>
    <m/>
    <m/>
    <s v="No"/>
    <s v="W665950"/>
    <n v="0"/>
    <m/>
    <s v="E05203"/>
    <m/>
    <m/>
    <s v="S0362395"/>
  </r>
  <r>
    <x v="1044"/>
    <n v="10000"/>
    <n v="20000"/>
    <d v="2025-04-29T00:00:00"/>
    <s v="502LAUGH"/>
    <s v=" 2:12:27 pm"/>
    <s v="BZC040-02"/>
    <m/>
    <x v="0"/>
    <s v="Yes"/>
    <x v="30"/>
    <x v="24"/>
    <s v="PC02"/>
    <s v="GAO BINJIE"/>
    <n v="1460"/>
    <m/>
    <m/>
    <d v="2025-04-24T00:00:00"/>
    <m/>
    <n v="24"/>
    <n v="35040"/>
    <s v="PE"/>
    <s v="CHAMP SQ-RED0001"/>
    <n v="0"/>
    <n v="28516"/>
    <n v="6524"/>
    <n v="0"/>
    <n v="0"/>
    <n v="0"/>
    <m/>
    <m/>
    <n v="0"/>
    <m/>
    <m/>
    <m/>
    <m/>
    <m/>
    <m/>
    <m/>
    <m/>
    <x v="712"/>
    <x v="25"/>
    <x v="25"/>
    <m/>
    <n v="0"/>
    <n v="0"/>
    <n v="0"/>
    <n v="0"/>
    <n v="0"/>
    <n v="0"/>
    <m/>
    <m/>
    <m/>
    <s v="No"/>
    <s v="W665950"/>
    <n v="0"/>
    <m/>
    <s v="E05203"/>
    <m/>
    <m/>
    <s v="S0362395"/>
  </r>
  <r>
    <x v="498"/>
    <n v="10000"/>
    <n v="40000"/>
    <d v="2025-04-24T00:00:00"/>
    <s v="502LAUGH"/>
    <s v=" 5:42:48 pm"/>
    <s v="M0BI68841"/>
    <m/>
    <x v="1"/>
    <s v="Yes"/>
    <x v="12"/>
    <x v="12"/>
    <s v="PM80"/>
    <s v="YAP ZHI PING"/>
    <n v="1250"/>
    <m/>
    <m/>
    <d v="2025-04-24T00:00:00"/>
    <m/>
    <n v="16"/>
    <n v="20000"/>
    <s v="PE"/>
    <s v="713891306-ADS1360001"/>
    <n v="0"/>
    <n v="10000"/>
    <n v="10000"/>
    <n v="0"/>
    <n v="0"/>
    <n v="0"/>
    <m/>
    <m/>
    <n v="0"/>
    <m/>
    <m/>
    <m/>
    <m/>
    <m/>
    <m/>
    <m/>
    <m/>
    <x v="373"/>
    <x v="23"/>
    <x v="23"/>
    <m/>
    <n v="0"/>
    <n v="0"/>
    <n v="0"/>
    <n v="0"/>
    <n v="0"/>
    <n v="0"/>
    <m/>
    <m/>
    <m/>
    <s v="No"/>
    <s v="W665456"/>
    <n v="0"/>
    <m/>
    <s v="S19314"/>
    <m/>
    <m/>
    <s v="H0064938"/>
  </r>
  <r>
    <x v="1073"/>
    <n v="10000"/>
    <n v="10000"/>
    <d v="2025-04-25T00:00:00"/>
    <s v="502LAUGH"/>
    <s v=" 9:34:57 am"/>
    <s v="M0BEL2381"/>
    <m/>
    <x v="0"/>
    <s v="Yes"/>
    <x v="8"/>
    <x v="8"/>
    <s v="PM84"/>
    <s v="TAN TAI TOH"/>
    <n v="2750"/>
    <m/>
    <m/>
    <d v="2025-04-24T00:00:00"/>
    <m/>
    <n v="16"/>
    <n v="44000"/>
    <s v="PE"/>
    <s v="714370201-ADS1360001"/>
    <n v="0"/>
    <n v="40000"/>
    <n v="4000"/>
    <n v="0"/>
    <n v="0"/>
    <n v="0"/>
    <m/>
    <m/>
    <n v="0"/>
    <m/>
    <m/>
    <m/>
    <m/>
    <m/>
    <m/>
    <m/>
    <m/>
    <x v="199"/>
    <x v="23"/>
    <x v="23"/>
    <m/>
    <n v="0"/>
    <n v="0"/>
    <n v="0"/>
    <n v="0"/>
    <n v="0"/>
    <n v="0"/>
    <m/>
    <m/>
    <m/>
    <s v="No"/>
    <s v="W665457"/>
    <n v="0"/>
    <m/>
    <s v="S19314"/>
    <m/>
    <m/>
    <s v="H0064939"/>
  </r>
  <r>
    <x v="1073"/>
    <n v="10000"/>
    <n v="20000"/>
    <d v="2025-04-25T00:00:00"/>
    <s v="502LAUGH"/>
    <s v=" 9:34:57 am"/>
    <s v="M0BEL2381"/>
    <m/>
    <x v="1"/>
    <s v="Yes"/>
    <x v="12"/>
    <x v="12"/>
    <s v="PM80"/>
    <s v="YAP ZHI PING"/>
    <n v="2500"/>
    <m/>
    <m/>
    <d v="2025-04-24T00:00:00"/>
    <m/>
    <n v="16"/>
    <n v="40000"/>
    <s v="PE"/>
    <s v="714370201-ADS1360001"/>
    <n v="0"/>
    <n v="40000"/>
    <n v="0"/>
    <n v="0"/>
    <n v="0"/>
    <n v="0"/>
    <m/>
    <m/>
    <n v="0"/>
    <m/>
    <m/>
    <m/>
    <m/>
    <m/>
    <m/>
    <m/>
    <m/>
    <x v="199"/>
    <x v="23"/>
    <x v="23"/>
    <m/>
    <n v="0"/>
    <n v="0"/>
    <n v="0"/>
    <n v="0"/>
    <n v="0"/>
    <n v="0"/>
    <m/>
    <m/>
    <m/>
    <s v="No"/>
    <s v="W665457"/>
    <n v="0"/>
    <m/>
    <s v="S19314"/>
    <m/>
    <m/>
    <s v="H0064939"/>
  </r>
  <r>
    <x v="1045"/>
    <n v="10000"/>
    <n v="10000"/>
    <d v="2025-04-28T00:00:00"/>
    <s v="502LAUGH"/>
    <s v=" 8:25:18 am"/>
    <s v="MOBU03220 /M0BUQ3220"/>
    <m/>
    <x v="0"/>
    <s v="Yes"/>
    <x v="26"/>
    <x v="22"/>
    <s v="PS13"/>
    <s v="YEE CHENG MENG"/>
    <n v="25000"/>
    <m/>
    <m/>
    <d v="2025-04-24T00:00:00"/>
    <m/>
    <n v="2"/>
    <n v="50000"/>
    <s v="PE"/>
    <s v="810287 REV4000001"/>
    <n v="0"/>
    <n v="50000"/>
    <n v="0"/>
    <n v="0"/>
    <n v="0"/>
    <n v="0"/>
    <m/>
    <m/>
    <n v="0"/>
    <m/>
    <m/>
    <m/>
    <m/>
    <m/>
    <m/>
    <m/>
    <m/>
    <x v="713"/>
    <x v="26"/>
    <x v="26"/>
    <m/>
    <n v="0"/>
    <n v="0"/>
    <n v="0"/>
    <n v="0"/>
    <n v="0"/>
    <n v="0"/>
    <m/>
    <m/>
    <m/>
    <s v="No"/>
    <s v="W665951"/>
    <n v="0"/>
    <m/>
    <s v="V22000"/>
    <m/>
    <m/>
    <s v="S0362400"/>
  </r>
  <r>
    <x v="1074"/>
    <n v="10000"/>
    <n v="10000"/>
    <d v="2025-04-25T00:00:00"/>
    <s v="502LAUGH"/>
    <s v=" 8:22:45 am"/>
    <s v="SG-5656219-01"/>
    <m/>
    <x v="0"/>
    <s v="Yes"/>
    <x v="17"/>
    <x v="16"/>
    <s v="PM11"/>
    <s v="TEE MENG CHAI"/>
    <n v="770"/>
    <m/>
    <m/>
    <d v="2025-04-24T00:00:00"/>
    <m/>
    <n v="26"/>
    <n v="20020"/>
    <s v="PE"/>
    <n v="112023880001"/>
    <n v="0"/>
    <n v="20000"/>
    <n v="20"/>
    <n v="0"/>
    <n v="0"/>
    <n v="0"/>
    <m/>
    <m/>
    <n v="0"/>
    <m/>
    <m/>
    <m/>
    <m/>
    <m/>
    <m/>
    <m/>
    <m/>
    <x v="466"/>
    <x v="28"/>
    <x v="28"/>
    <m/>
    <n v="0"/>
    <n v="0"/>
    <n v="0"/>
    <n v="0"/>
    <n v="0"/>
    <n v="0"/>
    <m/>
    <m/>
    <m/>
    <s v="No"/>
    <s v="W665464"/>
    <n v="0"/>
    <m/>
    <s v="I09180"/>
    <m/>
    <m/>
    <s v="S0362434"/>
  </r>
  <r>
    <x v="1075"/>
    <n v="10000"/>
    <n v="10000"/>
    <d v="2025-04-24T00:00:00"/>
    <s v="502LAUGH"/>
    <s v=" 5:43:11 pm"/>
    <s v="SG-5656219-01"/>
    <m/>
    <x v="0"/>
    <s v="Yes"/>
    <x v="17"/>
    <x v="16"/>
    <s v="PM11"/>
    <s v="TEE MENG CHAI"/>
    <n v="10000"/>
    <m/>
    <m/>
    <d v="2025-04-24T00:00:00"/>
    <m/>
    <n v="3"/>
    <n v="30000"/>
    <s v="PE"/>
    <n v="200183090001"/>
    <n v="0"/>
    <n v="30000"/>
    <n v="0"/>
    <n v="0"/>
    <n v="0"/>
    <n v="0"/>
    <m/>
    <m/>
    <n v="0"/>
    <m/>
    <m/>
    <m/>
    <m/>
    <m/>
    <m/>
    <m/>
    <m/>
    <x v="721"/>
    <x v="28"/>
    <x v="28"/>
    <m/>
    <n v="0"/>
    <n v="0"/>
    <n v="0"/>
    <n v="0"/>
    <n v="0"/>
    <n v="0"/>
    <m/>
    <m/>
    <m/>
    <s v="No"/>
    <s v="W665465"/>
    <n v="0"/>
    <m/>
    <s v="I09180"/>
    <m/>
    <m/>
    <s v="S0362437"/>
  </r>
  <r>
    <x v="1076"/>
    <n v="10000"/>
    <n v="10000"/>
    <d v="2025-04-25T00:00:00"/>
    <s v="502LAUGH"/>
    <s v=" 5:15:22 pm"/>
    <n v="1006323"/>
    <m/>
    <x v="0"/>
    <s v="Yes"/>
    <x v="12"/>
    <x v="12"/>
    <s v="PM80"/>
    <s v="YAP ZHI PING"/>
    <n v="6000"/>
    <m/>
    <m/>
    <d v="2025-04-24T00:00:00"/>
    <m/>
    <n v="90"/>
    <n v="540000"/>
    <s v="PE"/>
    <s v="1115-790-00003 R0001"/>
    <n v="0"/>
    <n v="540000"/>
    <n v="0"/>
    <n v="0"/>
    <n v="0"/>
    <n v="0"/>
    <m/>
    <m/>
    <n v="0"/>
    <m/>
    <m/>
    <m/>
    <m/>
    <m/>
    <m/>
    <m/>
    <m/>
    <x v="15"/>
    <x v="13"/>
    <x v="13"/>
    <m/>
    <n v="0"/>
    <n v="0"/>
    <n v="0"/>
    <n v="0"/>
    <n v="0"/>
    <n v="0"/>
    <m/>
    <m/>
    <m/>
    <s v="No"/>
    <s v="W665467"/>
    <n v="0"/>
    <m/>
    <s v="M13337-SMD"/>
    <m/>
    <m/>
    <s v="S0362460"/>
  </r>
  <r>
    <x v="1077"/>
    <n v="10000"/>
    <n v="10000"/>
    <d v="2025-04-25T00:00:00"/>
    <s v="502LAUGH"/>
    <s v=" 8:21:04 am"/>
    <s v="J00PR5201"/>
    <m/>
    <x v="0"/>
    <s v="Yes"/>
    <x v="7"/>
    <x v="7"/>
    <s v="PM68"/>
    <s v="LEE KIM LIANG"/>
    <n v="6000"/>
    <m/>
    <m/>
    <d v="2025-04-24T00:00:00"/>
    <m/>
    <n v="1"/>
    <n v="6000"/>
    <s v="PE"/>
    <s v="810333 REV4000001"/>
    <n v="0"/>
    <n v="3000"/>
    <n v="3000"/>
    <n v="0"/>
    <n v="0"/>
    <n v="0"/>
    <m/>
    <m/>
    <n v="0"/>
    <m/>
    <m/>
    <m/>
    <m/>
    <m/>
    <m/>
    <m/>
    <m/>
    <x v="292"/>
    <x v="26"/>
    <x v="26"/>
    <m/>
    <n v="0"/>
    <n v="0"/>
    <n v="0"/>
    <n v="0"/>
    <n v="0"/>
    <n v="0"/>
    <m/>
    <m/>
    <m/>
    <s v="No"/>
    <s v="W665687"/>
    <n v="0"/>
    <m/>
    <s v="V22000"/>
    <m/>
    <m/>
    <s v="S0362653"/>
  </r>
  <r>
    <x v="1046"/>
    <n v="10000"/>
    <n v="20000"/>
    <d v="2025-04-25T00:00:00"/>
    <s v="502LAUGH"/>
    <d v="1899-12-30T11:10:52"/>
    <s v="M0BUE5730"/>
    <m/>
    <x v="0"/>
    <s v="Yes"/>
    <x v="11"/>
    <x v="11"/>
    <s v="PM09"/>
    <s v="PANG JING FULL"/>
    <n v="9000"/>
    <m/>
    <m/>
    <d v="2025-04-24T00:00:00"/>
    <m/>
    <n v="4"/>
    <n v="36000"/>
    <s v="PE"/>
    <s v="L001-772785-00000007"/>
    <n v="0"/>
    <n v="36000"/>
    <n v="0"/>
    <n v="0"/>
    <n v="0"/>
    <n v="0"/>
    <m/>
    <m/>
    <n v="0"/>
    <m/>
    <m/>
    <m/>
    <m/>
    <m/>
    <m/>
    <m/>
    <m/>
    <x v="714"/>
    <x v="10"/>
    <x v="10"/>
    <m/>
    <n v="0"/>
    <n v="0"/>
    <n v="0"/>
    <n v="0"/>
    <n v="0"/>
    <n v="0"/>
    <m/>
    <m/>
    <m/>
    <s v="No"/>
    <s v="W665957"/>
    <n v="0"/>
    <m/>
    <s v="W23041-TH"/>
    <m/>
    <m/>
    <s v="H0064975"/>
  </r>
  <r>
    <x v="1078"/>
    <n v="10000"/>
    <n v="10000"/>
    <d v="2025-04-25T00:00:00"/>
    <s v="502LAUGH"/>
    <s v=" 8:24:50 am"/>
    <s v="J00VU6300"/>
    <m/>
    <x v="0"/>
    <s v="Yes"/>
    <x v="10"/>
    <x v="10"/>
    <s v="PS66"/>
    <s v="SIM ENG KWANG"/>
    <n v="3000"/>
    <m/>
    <m/>
    <d v="2025-04-24T00:00:00"/>
    <m/>
    <n v="1"/>
    <n v="3000"/>
    <s v="PE"/>
    <s v="250-5305-000001"/>
    <n v="0"/>
    <n v="3000"/>
    <n v="0"/>
    <n v="0"/>
    <n v="0"/>
    <n v="0"/>
    <m/>
    <m/>
    <n v="0"/>
    <m/>
    <m/>
    <m/>
    <m/>
    <m/>
    <m/>
    <m/>
    <m/>
    <x v="722"/>
    <x v="29"/>
    <x v="29"/>
    <m/>
    <n v="0"/>
    <n v="0"/>
    <n v="0"/>
    <n v="0"/>
    <n v="0"/>
    <n v="0"/>
    <m/>
    <m/>
    <m/>
    <s v="No"/>
    <s v="W665480"/>
    <n v="0"/>
    <m/>
    <s v="J10025"/>
    <m/>
    <m/>
    <s v="S0362763"/>
  </r>
  <r>
    <x v="1079"/>
    <n v="10000"/>
    <n v="10000"/>
    <d v="2025-04-24T00:00:00"/>
    <s v="502LAUGH"/>
    <s v=" 2:16:56 pm"/>
    <s v="J00VU6300"/>
    <m/>
    <x v="0"/>
    <s v="Yes"/>
    <x v="10"/>
    <x v="10"/>
    <s v="PS66"/>
    <s v="SIM ENG KWANG"/>
    <n v="1000"/>
    <m/>
    <m/>
    <d v="2025-04-24T00:00:00"/>
    <m/>
    <n v="1"/>
    <n v="1000"/>
    <s v="PE"/>
    <s v="260-5371-000001"/>
    <n v="0"/>
    <n v="1000"/>
    <n v="0"/>
    <n v="0"/>
    <n v="0"/>
    <n v="0"/>
    <m/>
    <m/>
    <n v="0"/>
    <m/>
    <m/>
    <m/>
    <m/>
    <m/>
    <m/>
    <m/>
    <m/>
    <x v="723"/>
    <x v="29"/>
    <x v="29"/>
    <m/>
    <n v="0"/>
    <n v="0"/>
    <n v="0"/>
    <n v="0"/>
    <n v="0"/>
    <n v="0"/>
    <m/>
    <m/>
    <m/>
    <s v="No"/>
    <s v="W665487"/>
    <n v="0"/>
    <m/>
    <s v="J10025"/>
    <m/>
    <m/>
    <s v="S0362766"/>
  </r>
  <r>
    <x v="800"/>
    <n v="10000"/>
    <n v="20000"/>
    <d v="2025-04-25T00:00:00"/>
    <s v="502LAUGH"/>
    <s v=" 8:40:40 am"/>
    <n v="10620258008"/>
    <m/>
    <x v="1"/>
    <s v="Yes"/>
    <x v="3"/>
    <x v="3"/>
    <s v="PM74"/>
    <s v="YONG CHEE SOON"/>
    <n v="423"/>
    <m/>
    <m/>
    <d v="2025-04-24T00:00:00"/>
    <m/>
    <n v="180"/>
    <n v="76140"/>
    <s v="PE"/>
    <s v="3YP17-80012-FT0001"/>
    <n v="0"/>
    <n v="60000"/>
    <n v="16140"/>
    <n v="0"/>
    <n v="0"/>
    <n v="0"/>
    <m/>
    <m/>
    <n v="0"/>
    <m/>
    <m/>
    <m/>
    <m/>
    <m/>
    <m/>
    <m/>
    <m/>
    <x v="588"/>
    <x v="20"/>
    <x v="20"/>
    <m/>
    <n v="0"/>
    <n v="0"/>
    <n v="0"/>
    <n v="0"/>
    <n v="0"/>
    <n v="0"/>
    <m/>
    <m/>
    <m/>
    <s v="No"/>
    <s v="W665973"/>
    <n v="0"/>
    <m/>
    <s v="H08031-JIM-M"/>
    <m/>
    <m/>
    <s v="S0362936"/>
  </r>
  <r>
    <x v="1047"/>
    <n v="10000"/>
    <n v="10000"/>
    <d v="2025-05-02T00:00:00"/>
    <s v="502LAUGH"/>
    <s v=" 8:48:34 am"/>
    <s v="M0BFL2381"/>
    <m/>
    <x v="0"/>
    <s v="Yes"/>
    <x v="8"/>
    <x v="8"/>
    <s v="PM84"/>
    <s v="TAN TAI TOH"/>
    <n v="2750"/>
    <m/>
    <m/>
    <d v="2025-04-24T00:00:00"/>
    <m/>
    <n v="16"/>
    <n v="44000"/>
    <s v="PE"/>
    <s v="714370201-ADS1360001"/>
    <n v="0"/>
    <n v="40000"/>
    <n v="4000"/>
    <n v="0"/>
    <n v="0"/>
    <n v="0"/>
    <m/>
    <m/>
    <n v="0"/>
    <m/>
    <m/>
    <m/>
    <m/>
    <m/>
    <m/>
    <m/>
    <m/>
    <x v="199"/>
    <x v="23"/>
    <x v="23"/>
    <m/>
    <n v="0"/>
    <n v="0"/>
    <n v="0"/>
    <n v="0"/>
    <n v="0"/>
    <n v="0"/>
    <m/>
    <m/>
    <m/>
    <s v="No"/>
    <s v="W665981"/>
    <n v="0"/>
    <m/>
    <s v="S19314"/>
    <m/>
    <m/>
    <s v="H0064984"/>
  </r>
  <r>
    <x v="1048"/>
    <n v="10000"/>
    <n v="10000"/>
    <d v="2025-04-24T00:00:00"/>
    <s v="502LAUGH"/>
    <s v=" 5:20:06 pm"/>
    <s v="4090368U5"/>
    <m/>
    <x v="0"/>
    <s v="Yes"/>
    <x v="26"/>
    <x v="22"/>
    <s v="PS13"/>
    <s v="YEE CHENG MENG"/>
    <n v="4000"/>
    <m/>
    <m/>
    <d v="2025-04-24T00:00:00"/>
    <m/>
    <n v="1"/>
    <n v="4000"/>
    <s v="PE"/>
    <s v="260-6306-000001"/>
    <n v="0"/>
    <n v="4000"/>
    <n v="0"/>
    <n v="0"/>
    <n v="0"/>
    <n v="0"/>
    <m/>
    <m/>
    <n v="0"/>
    <m/>
    <m/>
    <m/>
    <m/>
    <m/>
    <m/>
    <m/>
    <m/>
    <x v="715"/>
    <x v="29"/>
    <x v="29"/>
    <m/>
    <n v="0"/>
    <n v="0"/>
    <n v="0"/>
    <n v="0"/>
    <n v="0"/>
    <n v="0"/>
    <m/>
    <m/>
    <m/>
    <s v="No"/>
    <s v="W665992"/>
    <n v="0"/>
    <m/>
    <s v="J10025"/>
    <m/>
    <m/>
    <s v="S0363064"/>
  </r>
  <r>
    <x v="1080"/>
    <n v="10000"/>
    <n v="10000"/>
    <d v="2025-04-28T00:00:00"/>
    <s v="502LAUGH"/>
    <s v=" 8:30:40 am"/>
    <s v="D40508011T/M0BQB2120"/>
    <m/>
    <x v="0"/>
    <s v="Yes"/>
    <x v="9"/>
    <x v="9"/>
    <s v="PM30"/>
    <s v="OH KIAN YUAN"/>
    <n v="20000"/>
    <m/>
    <m/>
    <d v="2025-04-24T00:00:00"/>
    <m/>
    <n v="1"/>
    <n v="20000"/>
    <s v="PE"/>
    <s v="QC PASSED-CLEANR0001"/>
    <n v="0"/>
    <n v="20000"/>
    <n v="0"/>
    <n v="0"/>
    <n v="0"/>
    <n v="0"/>
    <m/>
    <m/>
    <n v="0"/>
    <m/>
    <m/>
    <m/>
    <m/>
    <m/>
    <m/>
    <m/>
    <m/>
    <x v="724"/>
    <x v="108"/>
    <x v="103"/>
    <m/>
    <n v="0"/>
    <n v="0"/>
    <n v="0"/>
    <n v="0"/>
    <n v="0"/>
    <n v="0"/>
    <m/>
    <m/>
    <m/>
    <s v="No"/>
    <s v="W665514"/>
    <n v="0"/>
    <m/>
    <s v="P16259"/>
    <m/>
    <m/>
    <s v="S0363092"/>
  </r>
  <r>
    <x v="761"/>
    <n v="10000"/>
    <n v="20000"/>
    <d v="2025-04-25T00:00:00"/>
    <s v="502LAUGH"/>
    <s v=" 8:34:17 am"/>
    <s v="U541658011/504040526"/>
    <m/>
    <x v="0"/>
    <s v="Yes"/>
    <x v="28"/>
    <x v="23"/>
    <s v="PM26"/>
    <s v="TAN AIK KEONG"/>
    <n v="5860"/>
    <m/>
    <m/>
    <d v="2025-04-24T00:00:00"/>
    <m/>
    <n v="1"/>
    <n v="5860"/>
    <s v="PE"/>
    <s v="250-5312-000001"/>
    <n v="0"/>
    <n v="2680"/>
    <n v="3180"/>
    <n v="0"/>
    <n v="0"/>
    <n v="0"/>
    <m/>
    <m/>
    <n v="0"/>
    <m/>
    <m/>
    <m/>
    <m/>
    <m/>
    <m/>
    <m/>
    <m/>
    <x v="157"/>
    <x v="29"/>
    <x v="29"/>
    <m/>
    <n v="0"/>
    <n v="0"/>
    <n v="0"/>
    <n v="0"/>
    <n v="0"/>
    <n v="0"/>
    <m/>
    <m/>
    <m/>
    <s v="No"/>
    <s v="W665515"/>
    <n v="0"/>
    <m/>
    <s v="J10025"/>
    <m/>
    <m/>
    <s v="S0363097"/>
  </r>
  <r>
    <x v="1081"/>
    <n v="10000"/>
    <n v="10000"/>
    <d v="2025-04-25T00:00:00"/>
    <s v="502LAUGH"/>
    <s v=" 8:35:31 am"/>
    <s v="H00004158/U0B16S141"/>
    <m/>
    <x v="0"/>
    <s v="Yes"/>
    <x v="9"/>
    <x v="9"/>
    <s v="PM30"/>
    <s v="OH KIAN YUAN"/>
    <n v="1000"/>
    <m/>
    <m/>
    <d v="2025-04-24T00:00:00"/>
    <m/>
    <n v="1"/>
    <n v="1000"/>
    <s v="PE"/>
    <s v="P081-321  REV1.00001"/>
    <n v="0"/>
    <n v="1000"/>
    <n v="0"/>
    <n v="0"/>
    <n v="0"/>
    <n v="0"/>
    <m/>
    <m/>
    <n v="0"/>
    <m/>
    <m/>
    <m/>
    <m/>
    <m/>
    <m/>
    <m/>
    <m/>
    <x v="725"/>
    <x v="109"/>
    <x v="104"/>
    <m/>
    <n v="0"/>
    <n v="0"/>
    <n v="0"/>
    <n v="0"/>
    <n v="0"/>
    <n v="0"/>
    <m/>
    <m/>
    <m/>
    <s v="No"/>
    <s v="W665519"/>
    <n v="0"/>
    <m/>
    <s v="R18153"/>
    <m/>
    <m/>
    <s v="S0363110"/>
  </r>
  <r>
    <x v="1082"/>
    <n v="10000"/>
    <n v="10000"/>
    <d v="2025-04-24T00:00:00"/>
    <s v="502LAUGH"/>
    <s v=" 4:43:18 pm"/>
    <s v="BZCV021-01"/>
    <m/>
    <x v="0"/>
    <s v="Yes"/>
    <x v="19"/>
    <x v="16"/>
    <s v="PS95"/>
    <s v="LIM CHENG LEONG"/>
    <n v="4313"/>
    <m/>
    <m/>
    <d v="2025-04-24T00:00:00"/>
    <m/>
    <n v="16"/>
    <n v="69008"/>
    <s v="PE"/>
    <s v="HGST BL-60X55MM0001"/>
    <n v="0"/>
    <n v="69000"/>
    <n v="8"/>
    <n v="0"/>
    <n v="0"/>
    <n v="0"/>
    <m/>
    <m/>
    <n v="0"/>
    <m/>
    <m/>
    <m/>
    <m/>
    <m/>
    <m/>
    <m/>
    <m/>
    <x v="726"/>
    <x v="38"/>
    <x v="38"/>
    <m/>
    <n v="0"/>
    <n v="0"/>
    <n v="0"/>
    <n v="0"/>
    <n v="0"/>
    <n v="0"/>
    <m/>
    <m/>
    <m/>
    <s v="No"/>
    <s v="W665525"/>
    <n v="0"/>
    <m/>
    <s v="T20198"/>
    <m/>
    <m/>
    <s v="S0363127"/>
  </r>
  <r>
    <x v="1008"/>
    <n v="10000"/>
    <n v="20000"/>
    <d v="2025-04-25T00:00:00"/>
    <s v="502LAUGH"/>
    <s v=" 8:36:37 am"/>
    <s v="4112210U5"/>
    <m/>
    <x v="1"/>
    <s v="Yes"/>
    <x v="15"/>
    <x v="14"/>
    <s v="PM87"/>
    <s v="LEE SHIEN WEI"/>
    <n v="200"/>
    <m/>
    <m/>
    <d v="2025-04-24T00:00:00"/>
    <m/>
    <n v="1"/>
    <n v="200"/>
    <s v="PE"/>
    <s v="810480 INDEX4000001"/>
    <n v="0"/>
    <n v="100"/>
    <n v="100"/>
    <n v="0"/>
    <n v="0"/>
    <n v="0"/>
    <m/>
    <m/>
    <n v="0"/>
    <m/>
    <m/>
    <m/>
    <m/>
    <m/>
    <m/>
    <m/>
    <m/>
    <x v="682"/>
    <x v="26"/>
    <x v="26"/>
    <m/>
    <n v="0"/>
    <n v="0"/>
    <n v="0"/>
    <n v="0"/>
    <n v="0"/>
    <n v="0"/>
    <m/>
    <m/>
    <m/>
    <s v="No"/>
    <s v="W665526"/>
    <n v="0"/>
    <m/>
    <s v="V22000"/>
    <m/>
    <m/>
    <s v="ZSA101806"/>
  </r>
  <r>
    <x v="1049"/>
    <n v="10000"/>
    <n v="10000"/>
    <d v="2025-04-25T00:00:00"/>
    <s v="502LAUGH"/>
    <s v=" 8:34:17 am"/>
    <s v="U541658017/504040526"/>
    <m/>
    <x v="0"/>
    <s v="Yes"/>
    <x v="28"/>
    <x v="23"/>
    <s v="PM26"/>
    <s v="TAN AIK KEONG"/>
    <n v="5860"/>
    <m/>
    <m/>
    <d v="2025-04-24T00:00:00"/>
    <m/>
    <n v="1"/>
    <n v="5860"/>
    <s v="PE"/>
    <s v="250-5312-000001"/>
    <n v="0"/>
    <n v="5360"/>
    <n v="500"/>
    <n v="0"/>
    <n v="0"/>
    <n v="0"/>
    <m/>
    <m/>
    <n v="0"/>
    <m/>
    <m/>
    <m/>
    <m/>
    <m/>
    <m/>
    <m/>
    <m/>
    <x v="157"/>
    <x v="29"/>
    <x v="29"/>
    <m/>
    <n v="0"/>
    <n v="0"/>
    <n v="0"/>
    <n v="0"/>
    <n v="0"/>
    <n v="0"/>
    <m/>
    <m/>
    <m/>
    <s v="No"/>
    <s v="W666029"/>
    <n v="0"/>
    <m/>
    <s v="J10025"/>
    <m/>
    <m/>
    <s v="S0363151"/>
  </r>
  <r>
    <x v="1097"/>
    <n v="10000"/>
    <n v="10000"/>
    <d v="2025-05-06T00:00:00"/>
    <s v="502LAUGH"/>
    <s v=" 9:30:51 am"/>
    <s v="10620258076/10620258074"/>
    <m/>
    <x v="0"/>
    <s v="Yes"/>
    <x v="1"/>
    <x v="1"/>
    <s v="PM21"/>
    <s v="LIM JIA FAN"/>
    <n v="3540"/>
    <m/>
    <m/>
    <d v="2025-04-24T00:00:00"/>
    <m/>
    <n v="308"/>
    <n v="1090320"/>
    <s v="PE"/>
    <s v="3YM61-80017-FT0001"/>
    <n v="0"/>
    <n v="1000000"/>
    <n v="90320"/>
    <n v="0"/>
    <n v="0"/>
    <n v="0"/>
    <m/>
    <m/>
    <n v="0"/>
    <m/>
    <m/>
    <m/>
    <m/>
    <m/>
    <m/>
    <m/>
    <m/>
    <x v="258"/>
    <x v="20"/>
    <x v="20"/>
    <m/>
    <n v="0"/>
    <n v="0"/>
    <n v="0"/>
    <n v="0"/>
    <n v="0"/>
    <n v="0"/>
    <m/>
    <m/>
    <m/>
    <s v="No"/>
    <s v="W666040"/>
    <n v="0"/>
    <m/>
    <s v="H08031-JIM-M"/>
    <m/>
    <m/>
    <s v="S0363217"/>
  </r>
  <r>
    <x v="956"/>
    <n v="10000"/>
    <n v="20000"/>
    <d v="2025-04-28T00:00:00"/>
    <s v="502LAUGH"/>
    <s v=" 8:48:40 am"/>
    <s v="4820U8015"/>
    <m/>
    <x v="1"/>
    <s v="Yes"/>
    <x v="36"/>
    <x v="27"/>
    <s v="PM87"/>
    <s v="LEE SHIEN WEI"/>
    <n v="1700"/>
    <m/>
    <m/>
    <d v="2025-04-24T00:00:00"/>
    <m/>
    <n v="3"/>
    <n v="5100"/>
    <s v="PE"/>
    <s v="241079-120001"/>
    <n v="0"/>
    <n v="5000"/>
    <n v="100"/>
    <n v="0"/>
    <n v="0"/>
    <n v="0"/>
    <m/>
    <m/>
    <n v="0"/>
    <m/>
    <m/>
    <m/>
    <m/>
    <m/>
    <m/>
    <m/>
    <m/>
    <x v="665"/>
    <x v="102"/>
    <x v="97"/>
    <m/>
    <n v="0"/>
    <n v="0"/>
    <n v="0"/>
    <n v="0"/>
    <n v="0"/>
    <n v="0"/>
    <m/>
    <m/>
    <m/>
    <s v="No"/>
    <s v="W665540"/>
    <n v="0"/>
    <m/>
    <s v="T20115"/>
    <m/>
    <m/>
    <s v="S0363323"/>
  </r>
  <r>
    <x v="957"/>
    <n v="10000"/>
    <n v="20000"/>
    <d v="2025-04-28T00:00:00"/>
    <s v="502LAUGH"/>
    <s v=" 8:48:40 am"/>
    <s v="4820U8015"/>
    <m/>
    <x v="1"/>
    <s v="Yes"/>
    <x v="36"/>
    <x v="27"/>
    <s v="PM87"/>
    <s v="LEE SHIEN WEI"/>
    <n v="1700"/>
    <m/>
    <m/>
    <d v="2025-04-24T00:00:00"/>
    <m/>
    <n v="3"/>
    <n v="5100"/>
    <s v="PE"/>
    <s v="241080-120001"/>
    <n v="0"/>
    <n v="5000"/>
    <n v="100"/>
    <n v="0"/>
    <n v="0"/>
    <n v="0"/>
    <m/>
    <m/>
    <n v="0"/>
    <m/>
    <m/>
    <m/>
    <m/>
    <m/>
    <m/>
    <m/>
    <m/>
    <x v="666"/>
    <x v="102"/>
    <x v="97"/>
    <m/>
    <n v="0"/>
    <n v="0"/>
    <n v="0"/>
    <n v="0"/>
    <n v="0"/>
    <n v="0"/>
    <m/>
    <m/>
    <m/>
    <s v="No"/>
    <s v="W665541"/>
    <n v="0"/>
    <m/>
    <s v="T20115"/>
    <m/>
    <m/>
    <s v="S0363323"/>
  </r>
  <r>
    <x v="958"/>
    <n v="10000"/>
    <n v="20000"/>
    <d v="2025-04-28T00:00:00"/>
    <s v="502LAUGH"/>
    <s v=" 8:48:40 am"/>
    <s v="4820U8015"/>
    <m/>
    <x v="1"/>
    <s v="Yes"/>
    <x v="36"/>
    <x v="27"/>
    <s v="PM87"/>
    <s v="LEE SHIEN WEI"/>
    <n v="1700"/>
    <m/>
    <m/>
    <d v="2025-04-24T00:00:00"/>
    <m/>
    <n v="3"/>
    <n v="5100"/>
    <s v="PE"/>
    <s v="241081-120001"/>
    <n v="0"/>
    <n v="5000"/>
    <n v="100"/>
    <n v="0"/>
    <n v="0"/>
    <n v="0"/>
    <m/>
    <m/>
    <n v="0"/>
    <m/>
    <m/>
    <m/>
    <m/>
    <m/>
    <m/>
    <m/>
    <m/>
    <x v="667"/>
    <x v="102"/>
    <x v="97"/>
    <m/>
    <n v="0"/>
    <n v="0"/>
    <n v="0"/>
    <n v="0"/>
    <n v="0"/>
    <n v="0"/>
    <m/>
    <m/>
    <m/>
    <s v="No"/>
    <s v="W665542"/>
    <n v="0"/>
    <m/>
    <s v="T20115"/>
    <m/>
    <m/>
    <s v="S0363323"/>
  </r>
  <r>
    <x v="959"/>
    <n v="10000"/>
    <n v="20000"/>
    <d v="2025-04-28T00:00:00"/>
    <s v="502LAUGH"/>
    <s v=" 8:48:40 am"/>
    <s v="4820U8015"/>
    <m/>
    <x v="1"/>
    <s v="Yes"/>
    <x v="36"/>
    <x v="27"/>
    <s v="PM87"/>
    <s v="LEE SHIEN WEI"/>
    <n v="1700"/>
    <m/>
    <m/>
    <d v="2025-04-24T00:00:00"/>
    <m/>
    <n v="3"/>
    <n v="5100"/>
    <s v="PE"/>
    <s v="241082-120001"/>
    <n v="0"/>
    <n v="5000"/>
    <n v="100"/>
    <n v="0"/>
    <n v="0"/>
    <n v="0"/>
    <m/>
    <m/>
    <n v="0"/>
    <m/>
    <m/>
    <m/>
    <m/>
    <m/>
    <m/>
    <m/>
    <m/>
    <x v="668"/>
    <x v="102"/>
    <x v="97"/>
    <m/>
    <n v="0"/>
    <n v="0"/>
    <n v="0"/>
    <n v="0"/>
    <n v="0"/>
    <n v="0"/>
    <m/>
    <m/>
    <m/>
    <s v="No"/>
    <s v="W665543"/>
    <n v="0"/>
    <m/>
    <s v="T20115"/>
    <m/>
    <m/>
    <s v="S0363323"/>
  </r>
  <r>
    <x v="960"/>
    <n v="10000"/>
    <n v="20000"/>
    <d v="2025-04-28T00:00:00"/>
    <s v="502LAUGH"/>
    <s v=" 8:48:40 am"/>
    <s v="4820U8015"/>
    <m/>
    <x v="1"/>
    <s v="Yes"/>
    <x v="36"/>
    <x v="27"/>
    <s v="PM87"/>
    <s v="LEE SHIEN WEI"/>
    <n v="1700"/>
    <m/>
    <m/>
    <d v="2025-04-24T00:00:00"/>
    <m/>
    <n v="3"/>
    <n v="5100"/>
    <s v="PE"/>
    <s v="241083-120001"/>
    <n v="0"/>
    <n v="5000"/>
    <n v="100"/>
    <n v="0"/>
    <n v="0"/>
    <n v="0"/>
    <m/>
    <m/>
    <n v="0"/>
    <m/>
    <m/>
    <m/>
    <m/>
    <m/>
    <m/>
    <m/>
    <m/>
    <x v="669"/>
    <x v="102"/>
    <x v="97"/>
    <m/>
    <n v="0"/>
    <n v="0"/>
    <n v="0"/>
    <n v="0"/>
    <n v="0"/>
    <n v="0"/>
    <m/>
    <m/>
    <m/>
    <s v="No"/>
    <s v="W665544"/>
    <n v="0"/>
    <m/>
    <s v="T20115"/>
    <m/>
    <m/>
    <s v="S0363323"/>
  </r>
  <r>
    <x v="961"/>
    <n v="10000"/>
    <n v="20000"/>
    <d v="2025-04-28T00:00:00"/>
    <s v="502LAUGH"/>
    <s v=" 8:51:15 am"/>
    <s v="4820U8015"/>
    <m/>
    <x v="1"/>
    <s v="Yes"/>
    <x v="36"/>
    <x v="27"/>
    <s v="PM87"/>
    <s v="LEE SHIEN WEI"/>
    <n v="1700"/>
    <m/>
    <m/>
    <d v="2025-04-24T00:00:00"/>
    <m/>
    <n v="3"/>
    <n v="5100"/>
    <s v="PE"/>
    <s v="241084-120001"/>
    <n v="0"/>
    <n v="5000"/>
    <n v="100"/>
    <n v="0"/>
    <n v="0"/>
    <n v="0"/>
    <m/>
    <m/>
    <n v="0"/>
    <m/>
    <m/>
    <m/>
    <m/>
    <m/>
    <m/>
    <m/>
    <m/>
    <x v="670"/>
    <x v="102"/>
    <x v="97"/>
    <m/>
    <n v="0"/>
    <n v="0"/>
    <n v="0"/>
    <n v="0"/>
    <n v="0"/>
    <n v="0"/>
    <m/>
    <m/>
    <m/>
    <s v="No"/>
    <s v="W665545"/>
    <n v="0"/>
    <m/>
    <s v="T20115"/>
    <m/>
    <m/>
    <s v="S0363323"/>
  </r>
  <r>
    <x v="962"/>
    <n v="10000"/>
    <n v="20000"/>
    <d v="2025-04-28T00:00:00"/>
    <s v="502LAUGH"/>
    <s v=" 8:51:15 am"/>
    <s v="4820U8015"/>
    <m/>
    <x v="1"/>
    <s v="Yes"/>
    <x v="36"/>
    <x v="27"/>
    <s v="PM87"/>
    <s v="LEE SHIEN WEI"/>
    <n v="1700"/>
    <m/>
    <m/>
    <d v="2025-04-24T00:00:00"/>
    <m/>
    <n v="3"/>
    <n v="5100"/>
    <s v="PE"/>
    <s v="241085-120001"/>
    <n v="0"/>
    <n v="5000"/>
    <n v="100"/>
    <n v="0"/>
    <n v="0"/>
    <n v="0"/>
    <m/>
    <m/>
    <n v="0"/>
    <m/>
    <m/>
    <m/>
    <m/>
    <m/>
    <m/>
    <m/>
    <m/>
    <x v="671"/>
    <x v="102"/>
    <x v="97"/>
    <m/>
    <n v="0"/>
    <n v="0"/>
    <n v="0"/>
    <n v="0"/>
    <n v="0"/>
    <n v="0"/>
    <m/>
    <m/>
    <m/>
    <s v="No"/>
    <s v="W665546"/>
    <n v="0"/>
    <m/>
    <s v="T20115"/>
    <m/>
    <m/>
    <s v="S0363323"/>
  </r>
  <r>
    <x v="891"/>
    <n v="10000"/>
    <n v="20000"/>
    <d v="2025-04-28T00:00:00"/>
    <s v="502LAUGH"/>
    <s v=" 8:51:15 am"/>
    <s v="4820U8015"/>
    <m/>
    <x v="1"/>
    <s v="Yes"/>
    <x v="36"/>
    <x v="27"/>
    <s v="PM87"/>
    <s v="LEE SHIEN WEI"/>
    <n v="1700"/>
    <m/>
    <m/>
    <d v="2025-04-24T00:00:00"/>
    <m/>
    <n v="3"/>
    <n v="5100"/>
    <s v="PE"/>
    <s v="241086-120001"/>
    <n v="0"/>
    <n v="5000"/>
    <n v="100"/>
    <n v="0"/>
    <n v="0"/>
    <n v="0"/>
    <m/>
    <m/>
    <n v="0"/>
    <m/>
    <m/>
    <m/>
    <m/>
    <m/>
    <m/>
    <m/>
    <m/>
    <x v="633"/>
    <x v="102"/>
    <x v="97"/>
    <m/>
    <n v="0"/>
    <n v="0"/>
    <n v="0"/>
    <n v="0"/>
    <n v="0"/>
    <n v="0"/>
    <m/>
    <m/>
    <m/>
    <s v="No"/>
    <s v="W665547"/>
    <n v="0"/>
    <m/>
    <s v="T20115"/>
    <m/>
    <m/>
    <s v="S0363323"/>
  </r>
  <r>
    <x v="892"/>
    <n v="10000"/>
    <n v="20000"/>
    <d v="2025-04-28T00:00:00"/>
    <s v="502LAUGH"/>
    <s v=" 8:51:15 am"/>
    <s v="4820U8015"/>
    <m/>
    <x v="1"/>
    <s v="Yes"/>
    <x v="36"/>
    <x v="27"/>
    <s v="PM87"/>
    <s v="LEE SHIEN WEI"/>
    <n v="1700"/>
    <m/>
    <m/>
    <d v="2025-04-24T00:00:00"/>
    <m/>
    <n v="3"/>
    <n v="5100"/>
    <s v="PE"/>
    <s v="241087-120001"/>
    <n v="0"/>
    <n v="5000"/>
    <n v="100"/>
    <n v="0"/>
    <n v="0"/>
    <n v="0"/>
    <m/>
    <m/>
    <n v="0"/>
    <m/>
    <m/>
    <m/>
    <m/>
    <m/>
    <m/>
    <m/>
    <m/>
    <x v="634"/>
    <x v="102"/>
    <x v="97"/>
    <m/>
    <n v="0"/>
    <n v="0"/>
    <n v="0"/>
    <n v="0"/>
    <n v="0"/>
    <n v="0"/>
    <m/>
    <m/>
    <m/>
    <s v="No"/>
    <s v="W665548"/>
    <n v="0"/>
    <m/>
    <s v="T20115"/>
    <m/>
    <m/>
    <s v="S0363323"/>
  </r>
  <r>
    <x v="893"/>
    <n v="10000"/>
    <n v="20000"/>
    <d v="2025-04-28T00:00:00"/>
    <s v="502LAUGH"/>
    <s v=" 8:51:15 am"/>
    <s v="4820U8015"/>
    <m/>
    <x v="1"/>
    <s v="Yes"/>
    <x v="36"/>
    <x v="27"/>
    <s v="PM87"/>
    <s v="LEE SHIEN WEI"/>
    <n v="1700"/>
    <m/>
    <m/>
    <d v="2025-04-24T00:00:00"/>
    <m/>
    <n v="3"/>
    <n v="5100"/>
    <s v="PE"/>
    <s v="241088-120001"/>
    <n v="0"/>
    <n v="5000"/>
    <n v="100"/>
    <n v="0"/>
    <n v="0"/>
    <n v="0"/>
    <m/>
    <m/>
    <n v="0"/>
    <m/>
    <m/>
    <m/>
    <m/>
    <m/>
    <m/>
    <m/>
    <m/>
    <x v="635"/>
    <x v="102"/>
    <x v="97"/>
    <m/>
    <n v="0"/>
    <n v="0"/>
    <n v="0"/>
    <n v="0"/>
    <n v="0"/>
    <n v="0"/>
    <m/>
    <m/>
    <m/>
    <s v="No"/>
    <s v="W665549"/>
    <n v="0"/>
    <m/>
    <s v="T20115"/>
    <m/>
    <m/>
    <s v="S0363323"/>
  </r>
  <r>
    <x v="1098"/>
    <n v="10000"/>
    <n v="10000"/>
    <d v="2025-05-07T00:00:00"/>
    <s v="502LAUGH"/>
    <s v=" 8:38:58 am"/>
    <s v="10620258081/10620258080/10620258078"/>
    <m/>
    <x v="0"/>
    <s v="Yes"/>
    <x v="1"/>
    <x v="1"/>
    <s v="PM21"/>
    <s v="LIM JIA FAN"/>
    <n v="4110"/>
    <m/>
    <m/>
    <d v="2025-04-24T00:00:00"/>
    <m/>
    <n v="28"/>
    <n v="115080"/>
    <s v="PE"/>
    <s v="CH561-80124-FT0001"/>
    <n v="0"/>
    <n v="100000"/>
    <n v="15080"/>
    <n v="0"/>
    <n v="0"/>
    <n v="0"/>
    <m/>
    <m/>
    <n v="0"/>
    <m/>
    <m/>
    <m/>
    <m/>
    <m/>
    <m/>
    <m/>
    <m/>
    <x v="477"/>
    <x v="20"/>
    <x v="20"/>
    <m/>
    <n v="0"/>
    <n v="0"/>
    <n v="0"/>
    <n v="0"/>
    <n v="0"/>
    <n v="0"/>
    <m/>
    <m/>
    <m/>
    <s v="No"/>
    <s v="W666045"/>
    <n v="0"/>
    <m/>
    <s v="H08031-JIM-M"/>
    <m/>
    <m/>
    <s v="S0363333"/>
  </r>
  <r>
    <x v="1099"/>
    <n v="10000"/>
    <n v="10000"/>
    <d v="2025-05-07T00:00:00"/>
    <s v="502LAUGH"/>
    <s v=" 8:38:02 am"/>
    <s v="10620258081/10620258080/10620258078"/>
    <m/>
    <x v="0"/>
    <s v="Yes"/>
    <x v="1"/>
    <x v="1"/>
    <s v="PM21"/>
    <s v="LIM JIA FAN"/>
    <n v="4110"/>
    <m/>
    <m/>
    <d v="2025-04-24T00:00:00"/>
    <m/>
    <n v="28"/>
    <n v="115080"/>
    <s v="PE"/>
    <s v="N9K04-80019-FT0001"/>
    <n v="0"/>
    <n v="100000"/>
    <n v="15080"/>
    <n v="0"/>
    <n v="0"/>
    <n v="0"/>
    <m/>
    <m/>
    <n v="0"/>
    <m/>
    <m/>
    <m/>
    <m/>
    <m/>
    <m/>
    <m/>
    <m/>
    <x v="150"/>
    <x v="20"/>
    <x v="20"/>
    <m/>
    <n v="0"/>
    <n v="0"/>
    <n v="0"/>
    <n v="0"/>
    <n v="0"/>
    <n v="0"/>
    <m/>
    <m/>
    <m/>
    <s v="No"/>
    <s v="W666046"/>
    <n v="0"/>
    <m/>
    <s v="H08031-JIM-M"/>
    <m/>
    <m/>
    <s v="S0363334"/>
  </r>
  <r>
    <x v="1050"/>
    <n v="10000"/>
    <n v="10000"/>
    <d v="2025-04-29T00:00:00"/>
    <s v="502LAUGH"/>
    <s v=" 5:40:12 pm"/>
    <s v="U532458009"/>
    <m/>
    <x v="0"/>
    <s v="Yes"/>
    <x v="18"/>
    <x v="17"/>
    <s v="PM17"/>
    <s v="NG SWEE CHEA"/>
    <n v="500"/>
    <m/>
    <m/>
    <d v="2025-04-24T00:00:00"/>
    <m/>
    <n v="6"/>
    <n v="3000"/>
    <s v="PE"/>
    <s v="ACCEPTED-55X900001"/>
    <n v="0"/>
    <n v="1000"/>
    <n v="2000"/>
    <n v="0"/>
    <n v="0"/>
    <n v="0"/>
    <m/>
    <m/>
    <n v="0"/>
    <m/>
    <m/>
    <m/>
    <m/>
    <m/>
    <m/>
    <m/>
    <m/>
    <x v="716"/>
    <x v="15"/>
    <x v="15"/>
    <m/>
    <n v="0"/>
    <n v="0"/>
    <n v="0"/>
    <n v="0"/>
    <n v="0"/>
    <n v="0"/>
    <m/>
    <m/>
    <m/>
    <s v="No"/>
    <s v="W666048"/>
    <n v="0"/>
    <m/>
    <s v="I09109"/>
    <m/>
    <m/>
    <s v="S0363346"/>
  </r>
  <r>
    <x v="963"/>
    <n v="10000"/>
    <n v="30000"/>
    <d v="2025-04-29T00:00:00"/>
    <s v="502LAUGH"/>
    <d v="1899-12-30T11:07:51"/>
    <s v="10620258002/10620258004"/>
    <m/>
    <x v="1"/>
    <s v="Yes"/>
    <x v="3"/>
    <x v="3"/>
    <s v="PM74"/>
    <s v="YONG CHEE SOON"/>
    <n v="3705"/>
    <m/>
    <m/>
    <d v="2025-04-24T00:00:00"/>
    <m/>
    <n v="88"/>
    <n v="326040"/>
    <s v="PE"/>
    <s v="3YM38-80003-FT0001"/>
    <n v="0"/>
    <n v="300000"/>
    <n v="26040"/>
    <n v="0"/>
    <n v="0"/>
    <n v="0"/>
    <m/>
    <m/>
    <n v="0"/>
    <m/>
    <m/>
    <m/>
    <m/>
    <m/>
    <m/>
    <m/>
    <m/>
    <x v="672"/>
    <x v="20"/>
    <x v="20"/>
    <m/>
    <n v="0"/>
    <n v="0"/>
    <n v="0"/>
    <n v="0"/>
    <n v="0"/>
    <n v="0"/>
    <m/>
    <m/>
    <m/>
    <s v="No"/>
    <s v="W666050"/>
    <n v="0"/>
    <m/>
    <s v="H08031-JIM-M"/>
    <m/>
    <m/>
    <s v="S0363339"/>
  </r>
  <r>
    <x v="1030"/>
    <n v="10000"/>
    <n v="20000"/>
    <d v="2025-04-24T00:00:00"/>
    <s v="502LAUGH"/>
    <s v=" 5:40:09 pm"/>
    <s v="M0BI68841"/>
    <m/>
    <x v="1"/>
    <s v="Yes"/>
    <x v="12"/>
    <x v="12"/>
    <s v="PM80"/>
    <s v="YAP ZHI PING"/>
    <n v="625"/>
    <m/>
    <m/>
    <d v="2025-04-24T00:00:00"/>
    <m/>
    <n v="16"/>
    <n v="10000"/>
    <s v="PE"/>
    <s v="713891301-ADS1360001"/>
    <n v="0"/>
    <n v="10000"/>
    <n v="0"/>
    <n v="0"/>
    <n v="0"/>
    <n v="0"/>
    <m/>
    <m/>
    <n v="0"/>
    <m/>
    <m/>
    <m/>
    <m/>
    <m/>
    <m/>
    <m/>
    <m/>
    <x v="593"/>
    <x v="23"/>
    <x v="23"/>
    <m/>
    <n v="0"/>
    <n v="0"/>
    <n v="0"/>
    <n v="0"/>
    <n v="0"/>
    <n v="0"/>
    <m/>
    <m/>
    <m/>
    <s v="No"/>
    <s v="W665570"/>
    <n v="0"/>
    <m/>
    <s v="S19314"/>
    <m/>
    <m/>
    <s v="H0065024"/>
  </r>
  <r>
    <x v="1031"/>
    <n v="10000"/>
    <n v="20000"/>
    <d v="2025-04-24T00:00:00"/>
    <s v="502LAUGH"/>
    <s v=" 5:40:58 pm"/>
    <s v="M0BI68841"/>
    <m/>
    <x v="1"/>
    <s v="Yes"/>
    <x v="12"/>
    <x v="12"/>
    <s v="PM80"/>
    <s v="YAP ZHI PING"/>
    <n v="3750"/>
    <m/>
    <m/>
    <d v="2025-04-24T00:00:00"/>
    <m/>
    <n v="16"/>
    <n v="60000"/>
    <s v="PE"/>
    <s v="713891303-ADS1360001"/>
    <n v="0"/>
    <n v="60000"/>
    <n v="0"/>
    <n v="0"/>
    <n v="0"/>
    <n v="0"/>
    <m/>
    <m/>
    <n v="0"/>
    <m/>
    <m/>
    <m/>
    <m/>
    <m/>
    <m/>
    <m/>
    <m/>
    <x v="325"/>
    <x v="23"/>
    <x v="23"/>
    <m/>
    <n v="0"/>
    <n v="0"/>
    <n v="0"/>
    <n v="0"/>
    <n v="0"/>
    <n v="0"/>
    <m/>
    <m/>
    <m/>
    <s v="No"/>
    <s v="W665571"/>
    <n v="0"/>
    <m/>
    <s v="S19314"/>
    <m/>
    <m/>
    <s v="H0065025"/>
  </r>
  <r>
    <x v="1051"/>
    <n v="10000"/>
    <n v="10000"/>
    <d v="2025-04-25T00:00:00"/>
    <s v="502LAUGH"/>
    <s v=" 9:34:57 am"/>
    <s v="M0BI68841"/>
    <m/>
    <x v="0"/>
    <s v="Yes"/>
    <x v="8"/>
    <x v="8"/>
    <s v="PM84"/>
    <s v="TAN TAI TOH"/>
    <n v="4000"/>
    <m/>
    <m/>
    <d v="2025-04-24T00:00:00"/>
    <m/>
    <n v="16"/>
    <n v="64000"/>
    <s v="PE"/>
    <s v="713891303-ADS1360001"/>
    <n v="0"/>
    <n v="60000"/>
    <n v="4000"/>
    <n v="0"/>
    <n v="0"/>
    <n v="0"/>
    <m/>
    <m/>
    <n v="0"/>
    <m/>
    <m/>
    <m/>
    <m/>
    <m/>
    <m/>
    <m/>
    <m/>
    <x v="325"/>
    <x v="23"/>
    <x v="23"/>
    <m/>
    <n v="0"/>
    <n v="0"/>
    <n v="0"/>
    <n v="0"/>
    <n v="0"/>
    <n v="0"/>
    <m/>
    <m/>
    <m/>
    <s v="No"/>
    <s v="W666068"/>
    <n v="0"/>
    <m/>
    <s v="S19314"/>
    <m/>
    <m/>
    <s v="H0065026"/>
  </r>
  <r>
    <x v="1051"/>
    <n v="10000"/>
    <n v="20000"/>
    <d v="2025-04-25T00:00:00"/>
    <s v="502LAUGH"/>
    <s v=" 9:34:57 am"/>
    <s v="M0BI68841"/>
    <m/>
    <x v="1"/>
    <s v="Yes"/>
    <x v="12"/>
    <x v="12"/>
    <s v="PM80"/>
    <s v="YAP ZHI PING"/>
    <n v="3750"/>
    <m/>
    <m/>
    <d v="2025-04-24T00:00:00"/>
    <m/>
    <n v="16"/>
    <n v="60000"/>
    <s v="PE"/>
    <s v="713891303-ADS1360001"/>
    <n v="0"/>
    <n v="60000"/>
    <n v="0"/>
    <n v="0"/>
    <n v="0"/>
    <n v="0"/>
    <m/>
    <m/>
    <n v="0"/>
    <m/>
    <m/>
    <m/>
    <m/>
    <m/>
    <m/>
    <m/>
    <m/>
    <x v="325"/>
    <x v="23"/>
    <x v="23"/>
    <m/>
    <n v="0"/>
    <n v="0"/>
    <n v="0"/>
    <n v="0"/>
    <n v="0"/>
    <n v="0"/>
    <m/>
    <m/>
    <m/>
    <s v="No"/>
    <s v="W666068"/>
    <n v="0"/>
    <m/>
    <s v="S19314"/>
    <m/>
    <m/>
    <s v="H0065026"/>
  </r>
  <r>
    <x v="1032"/>
    <n v="10000"/>
    <n v="20000"/>
    <d v="2025-04-24T00:00:00"/>
    <s v="502LAUGH"/>
    <s v=" 5:38:40 pm"/>
    <s v="M0BFL2381"/>
    <m/>
    <x v="1"/>
    <s v="Yes"/>
    <x v="12"/>
    <x v="12"/>
    <s v="PM80"/>
    <s v="YAP ZHI PING"/>
    <n v="5000"/>
    <m/>
    <m/>
    <d v="2025-04-24T00:00:00"/>
    <m/>
    <n v="16"/>
    <n v="80000"/>
    <s v="PE"/>
    <s v="714370207-ADS1360001"/>
    <n v="0"/>
    <n v="80000"/>
    <n v="0"/>
    <n v="0"/>
    <n v="0"/>
    <n v="0"/>
    <m/>
    <m/>
    <n v="0"/>
    <m/>
    <m/>
    <m/>
    <m/>
    <m/>
    <m/>
    <m/>
    <m/>
    <x v="580"/>
    <x v="23"/>
    <x v="23"/>
    <m/>
    <n v="0"/>
    <n v="0"/>
    <n v="0"/>
    <n v="0"/>
    <n v="0"/>
    <n v="0"/>
    <m/>
    <m/>
    <m/>
    <s v="No"/>
    <s v="W666070"/>
    <n v="0"/>
    <m/>
    <s v="S19314"/>
    <m/>
    <m/>
    <s v="H0065029"/>
  </r>
  <r>
    <x v="900"/>
    <n v="10000"/>
    <n v="20000"/>
    <d v="2025-04-25T00:00:00"/>
    <s v="502LAUGH"/>
    <s v=" 5:13:39 pm"/>
    <n v="17190809009"/>
    <m/>
    <x v="0"/>
    <s v="Yes"/>
    <x v="51"/>
    <x v="36"/>
    <s v="QC04"/>
    <s v="YANG TONGJING"/>
    <n v="25000"/>
    <m/>
    <m/>
    <d v="2025-04-24T00:00:00"/>
    <m/>
    <n v="2"/>
    <n v="50000"/>
    <s v="PE"/>
    <s v="719007600 REVA0001"/>
    <n v="0"/>
    <n v="50000"/>
    <n v="0"/>
    <n v="0"/>
    <n v="0"/>
    <n v="0"/>
    <m/>
    <m/>
    <n v="0"/>
    <m/>
    <m/>
    <m/>
    <m/>
    <m/>
    <m/>
    <m/>
    <m/>
    <x v="226"/>
    <x v="23"/>
    <x v="23"/>
    <m/>
    <n v="0"/>
    <n v="0"/>
    <n v="0"/>
    <n v="0"/>
    <n v="0"/>
    <n v="0"/>
    <m/>
    <m/>
    <m/>
    <s v="No"/>
    <s v="W665572"/>
    <n v="0"/>
    <m/>
    <s v="S19314"/>
    <m/>
    <m/>
    <s v="H0065030"/>
  </r>
  <r>
    <x v="1083"/>
    <n v="10000"/>
    <n v="10000"/>
    <d v="2025-04-25T00:00:00"/>
    <s v="502LAUGH"/>
    <s v=" 5:15:22 pm"/>
    <s v="5307501-02-01-05/5307501-02-01-02/5307412-03-02-02"/>
    <m/>
    <x v="0"/>
    <s v="Yes"/>
    <x v="20"/>
    <x v="5"/>
    <s v="PM35"/>
    <s v="TAN MIN KANG"/>
    <n v="10800"/>
    <m/>
    <m/>
    <d v="2025-04-24T00:00:00"/>
    <m/>
    <n v="2"/>
    <n v="21600"/>
    <s v="PE"/>
    <s v="723852900-PROTO 0001"/>
    <n v="0"/>
    <n v="21600"/>
    <n v="0"/>
    <n v="0"/>
    <n v="0"/>
    <n v="0"/>
    <m/>
    <m/>
    <n v="0"/>
    <m/>
    <m/>
    <m/>
    <m/>
    <m/>
    <m/>
    <m/>
    <m/>
    <x v="194"/>
    <x v="23"/>
    <x v="23"/>
    <m/>
    <n v="0"/>
    <n v="0"/>
    <n v="0"/>
    <n v="0"/>
    <n v="0"/>
    <n v="0"/>
    <m/>
    <m/>
    <m/>
    <s v="No"/>
    <s v="W665573"/>
    <n v="0"/>
    <m/>
    <s v="S19314"/>
    <m/>
    <m/>
    <s v="H0065032"/>
  </r>
  <r>
    <x v="1084"/>
    <n v="10000"/>
    <n v="10000"/>
    <d v="2025-04-24T00:00:00"/>
    <s v="502LAUGH"/>
    <s v=" 5:20:06 pm"/>
    <s v="M0BUQ9651"/>
    <m/>
    <x v="0"/>
    <s v="Yes"/>
    <x v="39"/>
    <x v="20"/>
    <s v="PS70"/>
    <s v="YEO WOO KEONG"/>
    <n v="9000"/>
    <m/>
    <m/>
    <d v="2025-04-24T00:00:00"/>
    <m/>
    <n v="4"/>
    <n v="36000"/>
    <s v="PE"/>
    <s v="202659200 REVA0001"/>
    <n v="0"/>
    <n v="36000"/>
    <n v="0"/>
    <n v="0"/>
    <n v="0"/>
    <n v="0"/>
    <m/>
    <m/>
    <n v="0"/>
    <m/>
    <m/>
    <m/>
    <m/>
    <m/>
    <m/>
    <m/>
    <m/>
    <x v="509"/>
    <x v="14"/>
    <x v="14"/>
    <m/>
    <n v="0"/>
    <n v="0"/>
    <n v="0"/>
    <n v="0"/>
    <n v="0"/>
    <n v="0"/>
    <m/>
    <m/>
    <m/>
    <s v="No"/>
    <s v="W665576"/>
    <n v="0"/>
    <m/>
    <s v="S19081-TH"/>
    <m/>
    <m/>
    <s v="H0065040"/>
  </r>
  <r>
    <x v="1085"/>
    <n v="10000"/>
    <n v="10000"/>
    <d v="2025-04-29T00:00:00"/>
    <s v="502LAUGH"/>
    <s v=" 8:30:45 am"/>
    <n v="17190809007"/>
    <m/>
    <x v="0"/>
    <s v="Yes"/>
    <x v="51"/>
    <x v="36"/>
    <s v="QC04"/>
    <s v="YANG TONGJING"/>
    <n v="50000"/>
    <m/>
    <m/>
    <d v="2025-04-24T00:00:00"/>
    <m/>
    <n v="2"/>
    <n v="100000"/>
    <s v="PE"/>
    <s v="719007600 REVA0001"/>
    <n v="0"/>
    <n v="100000"/>
    <n v="0"/>
    <n v="0"/>
    <n v="0"/>
    <n v="0"/>
    <m/>
    <m/>
    <n v="0"/>
    <m/>
    <m/>
    <m/>
    <m/>
    <m/>
    <m/>
    <m/>
    <m/>
    <x v="226"/>
    <x v="14"/>
    <x v="14"/>
    <m/>
    <n v="0"/>
    <n v="0"/>
    <n v="0"/>
    <n v="0"/>
    <n v="0"/>
    <n v="0"/>
    <m/>
    <m/>
    <m/>
    <s v="No"/>
    <s v="W665578"/>
    <n v="0"/>
    <m/>
    <s v="S19081-TH"/>
    <m/>
    <m/>
    <s v="H0065051"/>
  </r>
  <r>
    <x v="1034"/>
    <n v="10000"/>
    <n v="20000"/>
    <d v="2025-04-25T00:00:00"/>
    <s v="502LAUGH"/>
    <s v=" 9:33:35 am"/>
    <s v="5307412-03-03-07/5307501-04-01-01/53074120303-10"/>
    <m/>
    <x v="0"/>
    <s v="Yes"/>
    <x v="20"/>
    <x v="5"/>
    <s v="PM35"/>
    <s v="TAN MIN KANG"/>
    <n v="8100"/>
    <m/>
    <m/>
    <d v="2025-04-24T00:00:00"/>
    <m/>
    <n v="2"/>
    <n v="16200"/>
    <s v="PE"/>
    <s v="723852900-PROTO 0001"/>
    <n v="0"/>
    <n v="16200"/>
    <n v="0"/>
    <n v="0"/>
    <n v="0"/>
    <n v="0"/>
    <m/>
    <m/>
    <n v="0"/>
    <m/>
    <m/>
    <m/>
    <m/>
    <m/>
    <m/>
    <m/>
    <m/>
    <x v="194"/>
    <x v="14"/>
    <x v="14"/>
    <m/>
    <n v="0"/>
    <n v="0"/>
    <n v="0"/>
    <n v="0"/>
    <n v="0"/>
    <n v="0"/>
    <m/>
    <m/>
    <m/>
    <s v="No"/>
    <s v="W665580"/>
    <n v="0"/>
    <m/>
    <s v="S19081-TH"/>
    <m/>
    <m/>
    <s v="H0065053"/>
  </r>
  <r>
    <x v="1086"/>
    <n v="10000"/>
    <n v="10000"/>
    <d v="2025-04-25T00:00:00"/>
    <s v="502LAUGH"/>
    <s v=" 8:35:31 am"/>
    <s v="I3B055H052"/>
    <m/>
    <x v="0"/>
    <s v="Yes"/>
    <x v="27"/>
    <x v="20"/>
    <s v="PS27"/>
    <s v="TAN TECK HEE"/>
    <n v="3000"/>
    <m/>
    <m/>
    <d v="2025-04-24T00:00:00"/>
    <m/>
    <n v="1"/>
    <n v="3000"/>
    <s v="PE"/>
    <s v="DANGER LBL-145X20001"/>
    <n v="0"/>
    <n v="3000"/>
    <n v="0"/>
    <n v="0"/>
    <n v="0"/>
    <n v="0"/>
    <m/>
    <m/>
    <n v="0"/>
    <m/>
    <m/>
    <m/>
    <m/>
    <m/>
    <m/>
    <m/>
    <m/>
    <x v="727"/>
    <x v="110"/>
    <x v="105"/>
    <m/>
    <n v="0"/>
    <n v="0"/>
    <n v="0"/>
    <n v="0"/>
    <n v="0"/>
    <n v="0"/>
    <m/>
    <m/>
    <m/>
    <s v="No"/>
    <s v="W665583"/>
    <n v="0"/>
    <m/>
    <s v="P16194"/>
    <m/>
    <m/>
    <s v="S0363408"/>
  </r>
  <r>
    <x v="1053"/>
    <n v="10000"/>
    <n v="30000"/>
    <d v="2025-04-29T00:00:00"/>
    <s v="502LAUGH"/>
    <s v=" 2:23:47 pm"/>
    <s v="XHX2412290116"/>
    <m/>
    <x v="0"/>
    <s v="Yes"/>
    <x v="44"/>
    <x v="32"/>
    <s v="PM75"/>
    <s v="TOO CHIOU SHYAN"/>
    <n v="3334"/>
    <m/>
    <m/>
    <d v="2025-04-24T00:00:00"/>
    <m/>
    <n v="3"/>
    <n v="10002"/>
    <s v="PE"/>
    <s v="1F3Y1-40009-SG0001"/>
    <n v="0"/>
    <n v="10000"/>
    <n v="2"/>
    <n v="0"/>
    <n v="0"/>
    <n v="0"/>
    <m/>
    <m/>
    <n v="0"/>
    <m/>
    <m/>
    <m/>
    <m/>
    <m/>
    <m/>
    <m/>
    <m/>
    <x v="717"/>
    <x v="78"/>
    <x v="74"/>
    <m/>
    <n v="0"/>
    <n v="0"/>
    <n v="0"/>
    <n v="0"/>
    <n v="0"/>
    <n v="0"/>
    <m/>
    <m/>
    <m/>
    <s v="No"/>
    <s v="W666086"/>
    <n v="0"/>
    <m/>
    <s v="F06192"/>
    <m/>
    <m/>
    <s v="S0363422"/>
  </r>
  <r>
    <x v="1054"/>
    <n v="10000"/>
    <n v="10000"/>
    <d v="2025-04-29T00:00:00"/>
    <s v="502LAUGH"/>
    <s v=" 8:27:54 am"/>
    <s v="U532458009"/>
    <m/>
    <x v="0"/>
    <s v="Yes"/>
    <x v="18"/>
    <x v="17"/>
    <s v="PM17"/>
    <s v="NG SWEE CHEA"/>
    <n v="1000"/>
    <m/>
    <m/>
    <d v="2025-04-24T00:00:00"/>
    <m/>
    <n v="6"/>
    <n v="6000"/>
    <s v="PE"/>
    <s v="TR11690001"/>
    <n v="0"/>
    <n v="5000"/>
    <n v="1000"/>
    <n v="0"/>
    <n v="0"/>
    <n v="0"/>
    <m/>
    <m/>
    <n v="0"/>
    <m/>
    <m/>
    <m/>
    <m/>
    <m/>
    <m/>
    <m/>
    <m/>
    <x v="718"/>
    <x v="15"/>
    <x v="15"/>
    <m/>
    <n v="0"/>
    <n v="0"/>
    <n v="0"/>
    <n v="0"/>
    <n v="0"/>
    <n v="0"/>
    <m/>
    <m/>
    <m/>
    <s v="No"/>
    <s v="W666087"/>
    <n v="0"/>
    <m/>
    <s v="I09109"/>
    <m/>
    <m/>
    <s v="S0363423"/>
  </r>
  <r>
    <x v="1055"/>
    <n v="10000"/>
    <n v="10000"/>
    <d v="2025-04-24T00:00:00"/>
    <s v="502LAUGH"/>
    <s v=" 4:29:23 pm"/>
    <s v="U481658094/U480562006"/>
    <m/>
    <x v="0"/>
    <s v="Yes"/>
    <x v="42"/>
    <x v="30"/>
    <s v="PM40"/>
    <s v="NGOI CHUN YONG"/>
    <n v="358"/>
    <m/>
    <m/>
    <d v="2025-04-24T00:00:00"/>
    <m/>
    <n v="28"/>
    <n v="10016"/>
    <s v="PE"/>
    <s v="FREEZONE-30X30MM0001"/>
    <n v="0"/>
    <n v="10000"/>
    <n v="16"/>
    <n v="0"/>
    <n v="0"/>
    <n v="0"/>
    <m/>
    <m/>
    <n v="0"/>
    <m/>
    <m/>
    <m/>
    <m/>
    <m/>
    <m/>
    <m/>
    <m/>
    <x v="719"/>
    <x v="29"/>
    <x v="29"/>
    <m/>
    <n v="0"/>
    <n v="0"/>
    <n v="0"/>
    <n v="0"/>
    <n v="0"/>
    <n v="0"/>
    <m/>
    <m/>
    <m/>
    <s v="No"/>
    <s v="W666096"/>
    <n v="0"/>
    <m/>
    <s v="J10025"/>
    <m/>
    <m/>
    <s v="ZSA101822"/>
  </r>
  <r>
    <x v="1055"/>
    <n v="20000"/>
    <n v="10000"/>
    <d v="2025-04-24T00:00:00"/>
    <s v="502LAUGH"/>
    <s v=" 4:29:23 pm"/>
    <s v="U481658094/U480562006"/>
    <m/>
    <x v="0"/>
    <s v="Yes"/>
    <x v="42"/>
    <x v="30"/>
    <s v="PM40"/>
    <s v="NGOI CHUN YONG"/>
    <n v="357"/>
    <m/>
    <m/>
    <d v="2025-04-24T00:00:00"/>
    <m/>
    <n v="28"/>
    <n v="10000"/>
    <s v="PE"/>
    <s v="FREEZONE-30X30MM0001"/>
    <n v="0"/>
    <n v="10000"/>
    <n v="0"/>
    <n v="0"/>
    <n v="0"/>
    <n v="0"/>
    <m/>
    <m/>
    <n v="0"/>
    <m/>
    <m/>
    <m/>
    <m/>
    <m/>
    <m/>
    <m/>
    <m/>
    <x v="719"/>
    <x v="29"/>
    <x v="29"/>
    <m/>
    <n v="0"/>
    <n v="0"/>
    <n v="0"/>
    <n v="0"/>
    <n v="0"/>
    <n v="0"/>
    <m/>
    <m/>
    <m/>
    <s v="No"/>
    <s v="W666096"/>
    <n v="0"/>
    <m/>
    <s v="J10025"/>
    <m/>
    <m/>
    <s v="ZSA101822"/>
  </r>
  <r>
    <x v="1055"/>
    <n v="30000"/>
    <n v="10000"/>
    <d v="2025-04-24T00:00:00"/>
    <s v="502LAUGH"/>
    <s v=" 4:29:23 pm"/>
    <s v="U481658094/U480562006"/>
    <m/>
    <x v="0"/>
    <s v="Yes"/>
    <x v="42"/>
    <x v="30"/>
    <s v="PM40"/>
    <s v="NGOI CHUN YONG"/>
    <n v="357"/>
    <m/>
    <m/>
    <d v="2025-04-24T00:00:00"/>
    <m/>
    <n v="28"/>
    <n v="10000"/>
    <s v="PE"/>
    <s v="FREEZONE-30X30MM0001"/>
    <n v="0"/>
    <n v="10000"/>
    <n v="0"/>
    <n v="0"/>
    <n v="0"/>
    <n v="0"/>
    <m/>
    <m/>
    <n v="0"/>
    <m/>
    <m/>
    <m/>
    <m/>
    <m/>
    <m/>
    <m/>
    <m/>
    <x v="719"/>
    <x v="29"/>
    <x v="29"/>
    <m/>
    <n v="0"/>
    <n v="0"/>
    <n v="0"/>
    <n v="0"/>
    <n v="0"/>
    <n v="0"/>
    <m/>
    <m/>
    <m/>
    <s v="No"/>
    <s v="W666096"/>
    <n v="0"/>
    <m/>
    <s v="J10025"/>
    <m/>
    <m/>
    <s v="ZSA101822"/>
  </r>
  <r>
    <x v="1055"/>
    <n v="40000"/>
    <n v="10000"/>
    <d v="2025-04-24T00:00:00"/>
    <s v="502LAUGH"/>
    <s v=" 4:29:23 pm"/>
    <s v="U481658094/U480562006"/>
    <m/>
    <x v="0"/>
    <s v="Yes"/>
    <x v="42"/>
    <x v="30"/>
    <s v="PM40"/>
    <s v="NGOI CHUN YONG"/>
    <n v="357"/>
    <m/>
    <m/>
    <d v="2025-04-24T00:00:00"/>
    <m/>
    <n v="28"/>
    <n v="10000"/>
    <s v="PE"/>
    <s v="FREEZONE-30X30MM0001"/>
    <n v="0"/>
    <n v="10000"/>
    <n v="0"/>
    <n v="0"/>
    <n v="0"/>
    <n v="0"/>
    <m/>
    <m/>
    <n v="0"/>
    <m/>
    <m/>
    <m/>
    <m/>
    <m/>
    <m/>
    <m/>
    <m/>
    <x v="719"/>
    <x v="29"/>
    <x v="29"/>
    <m/>
    <n v="0"/>
    <n v="0"/>
    <n v="0"/>
    <n v="0"/>
    <n v="0"/>
    <n v="0"/>
    <m/>
    <m/>
    <m/>
    <s v="No"/>
    <s v="W666096"/>
    <n v="0"/>
    <m/>
    <s v="J10025"/>
    <m/>
    <m/>
    <s v="ZSA101822"/>
  </r>
  <r>
    <x v="1055"/>
    <n v="50000"/>
    <n v="10000"/>
    <d v="2025-04-24T00:00:00"/>
    <s v="502LAUGH"/>
    <s v=" 4:29:23 pm"/>
    <s v="U481658094/U480562006"/>
    <m/>
    <x v="0"/>
    <s v="Yes"/>
    <x v="42"/>
    <x v="30"/>
    <s v="PM40"/>
    <s v="NGOI CHUN YONG"/>
    <n v="357"/>
    <m/>
    <m/>
    <d v="2025-04-24T00:00:00"/>
    <m/>
    <n v="28"/>
    <n v="10000"/>
    <s v="PE"/>
    <s v="FREEZONE-30X30MM0001"/>
    <n v="0"/>
    <n v="10000"/>
    <n v="0"/>
    <n v="0"/>
    <n v="0"/>
    <n v="0"/>
    <m/>
    <m/>
    <n v="0"/>
    <m/>
    <m/>
    <m/>
    <m/>
    <m/>
    <m/>
    <m/>
    <m/>
    <x v="719"/>
    <x v="29"/>
    <x v="29"/>
    <m/>
    <n v="0"/>
    <n v="0"/>
    <n v="0"/>
    <n v="0"/>
    <n v="0"/>
    <n v="0"/>
    <m/>
    <m/>
    <m/>
    <s v="No"/>
    <s v="W666096"/>
    <n v="0"/>
    <m/>
    <s v="J10025"/>
    <m/>
    <m/>
    <s v="ZSA101822"/>
  </r>
  <r>
    <x v="1055"/>
    <n v="60000"/>
    <n v="10000"/>
    <d v="2025-04-24T00:00:00"/>
    <s v="502LAUGH"/>
    <s v=" 4:29:23 pm"/>
    <s v="U481658094/U480562006"/>
    <m/>
    <x v="0"/>
    <s v="Yes"/>
    <x v="42"/>
    <x v="30"/>
    <s v="PM40"/>
    <s v="NGOI CHUN YONG"/>
    <n v="357"/>
    <m/>
    <m/>
    <d v="2025-04-24T00:00:00"/>
    <m/>
    <n v="28"/>
    <n v="10000"/>
    <s v="PE"/>
    <s v="FREEZONE-30X30MM0001"/>
    <n v="0"/>
    <n v="10000"/>
    <n v="0"/>
    <n v="0"/>
    <n v="0"/>
    <n v="0"/>
    <m/>
    <m/>
    <n v="0"/>
    <m/>
    <m/>
    <m/>
    <m/>
    <m/>
    <m/>
    <m/>
    <m/>
    <x v="719"/>
    <x v="29"/>
    <x v="29"/>
    <m/>
    <n v="0"/>
    <n v="0"/>
    <n v="0"/>
    <n v="0"/>
    <n v="0"/>
    <n v="0"/>
    <m/>
    <m/>
    <m/>
    <s v="No"/>
    <s v="W666096"/>
    <n v="0"/>
    <m/>
    <s v="J10025"/>
    <m/>
    <m/>
    <s v="ZSA101822"/>
  </r>
  <r>
    <x v="1055"/>
    <n v="70000"/>
    <n v="10000"/>
    <d v="2025-04-24T00:00:00"/>
    <s v="502LAUGH"/>
    <s v=" 4:29:23 pm"/>
    <s v="U481658094/U480562006"/>
    <m/>
    <x v="0"/>
    <s v="Yes"/>
    <x v="42"/>
    <x v="30"/>
    <s v="PM40"/>
    <s v="NGOI CHUN YONG"/>
    <n v="357"/>
    <m/>
    <m/>
    <d v="2025-04-24T00:00:00"/>
    <m/>
    <n v="28"/>
    <n v="10000"/>
    <s v="PE"/>
    <s v="FREEZONE-30X30MM0001"/>
    <n v="0"/>
    <n v="10000"/>
    <n v="0"/>
    <n v="0"/>
    <n v="0"/>
    <n v="0"/>
    <m/>
    <m/>
    <n v="0"/>
    <m/>
    <m/>
    <m/>
    <m/>
    <m/>
    <m/>
    <m/>
    <m/>
    <x v="719"/>
    <x v="29"/>
    <x v="29"/>
    <m/>
    <n v="0"/>
    <n v="0"/>
    <n v="0"/>
    <n v="0"/>
    <n v="0"/>
    <n v="0"/>
    <m/>
    <m/>
    <m/>
    <s v="No"/>
    <s v="W666096"/>
    <n v="0"/>
    <m/>
    <s v="J10025"/>
    <m/>
    <m/>
    <s v="ZSA101822"/>
  </r>
  <r>
    <x v="1055"/>
    <n v="80000"/>
    <n v="10000"/>
    <d v="2025-04-24T00:00:00"/>
    <s v="502LAUGH"/>
    <s v=" 4:29:23 pm"/>
    <s v="U481658094/U480562006"/>
    <m/>
    <x v="0"/>
    <s v="Yes"/>
    <x v="42"/>
    <x v="30"/>
    <s v="PM40"/>
    <s v="NGOI CHUN YONG"/>
    <n v="357"/>
    <m/>
    <m/>
    <d v="2025-04-24T00:00:00"/>
    <m/>
    <n v="28"/>
    <n v="10000"/>
    <s v="PE"/>
    <s v="FREEZONE-30X30MM0001"/>
    <n v="0"/>
    <n v="10000"/>
    <n v="0"/>
    <n v="0"/>
    <n v="0"/>
    <n v="0"/>
    <m/>
    <m/>
    <n v="0"/>
    <m/>
    <m/>
    <m/>
    <m/>
    <m/>
    <m/>
    <m/>
    <m/>
    <x v="719"/>
    <x v="29"/>
    <x v="29"/>
    <m/>
    <n v="0"/>
    <n v="0"/>
    <n v="0"/>
    <n v="0"/>
    <n v="0"/>
    <n v="0"/>
    <m/>
    <m/>
    <m/>
    <s v="No"/>
    <s v="W666096"/>
    <n v="0"/>
    <m/>
    <s v="J10025"/>
    <m/>
    <m/>
    <s v="ZSA101822"/>
  </r>
  <r>
    <x v="1055"/>
    <n v="90000"/>
    <n v="10000"/>
    <d v="2025-04-24T00:00:00"/>
    <s v="502LAUGH"/>
    <s v=" 4:29:23 pm"/>
    <s v="U481658094/U480562006"/>
    <m/>
    <x v="0"/>
    <s v="Yes"/>
    <x v="42"/>
    <x v="30"/>
    <s v="PM40"/>
    <s v="NGOI CHUN YONG"/>
    <n v="357"/>
    <m/>
    <m/>
    <d v="2025-04-24T00:00:00"/>
    <m/>
    <n v="28"/>
    <n v="10000"/>
    <s v="PE"/>
    <s v="FREEZONE-30X30MM0001"/>
    <n v="0"/>
    <n v="10000"/>
    <n v="0"/>
    <n v="0"/>
    <n v="0"/>
    <n v="0"/>
    <m/>
    <m/>
    <n v="0"/>
    <m/>
    <m/>
    <m/>
    <m/>
    <m/>
    <m/>
    <m/>
    <m/>
    <x v="719"/>
    <x v="29"/>
    <x v="29"/>
    <m/>
    <n v="0"/>
    <n v="0"/>
    <n v="0"/>
    <n v="0"/>
    <n v="0"/>
    <n v="0"/>
    <m/>
    <m/>
    <m/>
    <s v="No"/>
    <s v="W666096"/>
    <n v="0"/>
    <m/>
    <s v="J10025"/>
    <m/>
    <m/>
    <s v="ZSA101822"/>
  </r>
  <r>
    <x v="1055"/>
    <n v="100000"/>
    <n v="10000"/>
    <d v="2025-04-24T00:00:00"/>
    <s v="502LAUGH"/>
    <s v=" 4:29:23 pm"/>
    <s v="U481658094/U480562006"/>
    <m/>
    <x v="0"/>
    <s v="Yes"/>
    <x v="42"/>
    <x v="30"/>
    <s v="PM40"/>
    <s v="NGOI CHUN YONG"/>
    <n v="357"/>
    <m/>
    <m/>
    <d v="2025-04-24T00:00:00"/>
    <m/>
    <n v="28"/>
    <n v="10000"/>
    <s v="PE"/>
    <s v="FREEZONE-30X30MM0001"/>
    <n v="0"/>
    <n v="10000"/>
    <n v="0"/>
    <n v="0"/>
    <n v="0"/>
    <n v="0"/>
    <m/>
    <m/>
    <n v="0"/>
    <m/>
    <m/>
    <m/>
    <m/>
    <m/>
    <m/>
    <m/>
    <m/>
    <x v="719"/>
    <x v="29"/>
    <x v="29"/>
    <m/>
    <n v="0"/>
    <n v="0"/>
    <n v="0"/>
    <n v="0"/>
    <n v="0"/>
    <n v="0"/>
    <m/>
    <m/>
    <m/>
    <s v="No"/>
    <s v="W666096"/>
    <n v="0"/>
    <m/>
    <s v="J10025"/>
    <m/>
    <m/>
    <s v="ZSA101822"/>
  </r>
  <r>
    <x v="1087"/>
    <n v="10000"/>
    <n v="10000"/>
    <d v="2025-04-24T00:00:00"/>
    <s v="502LAUGH"/>
    <s v=" 5:36:54 pm"/>
    <s v="S24Y100131"/>
    <m/>
    <x v="0"/>
    <s v="Yes"/>
    <x v="48"/>
    <x v="26"/>
    <s v="PM48"/>
    <s v="CHAN TZYY XUAN"/>
    <n v="5000"/>
    <m/>
    <m/>
    <d v="2025-04-24T00:00:00"/>
    <m/>
    <n v="1"/>
    <n v="5000"/>
    <s v="PE"/>
    <s v="764043800 REVA0001"/>
    <n v="0"/>
    <n v="5000"/>
    <n v="0"/>
    <n v="0"/>
    <n v="0"/>
    <n v="0"/>
    <m/>
    <m/>
    <n v="0"/>
    <m/>
    <m/>
    <m/>
    <m/>
    <m/>
    <m/>
    <m/>
    <m/>
    <x v="678"/>
    <x v="14"/>
    <x v="14"/>
    <m/>
    <n v="0"/>
    <n v="0"/>
    <n v="0"/>
    <n v="0"/>
    <n v="0"/>
    <n v="0"/>
    <m/>
    <m/>
    <m/>
    <s v="No"/>
    <s v="W665593"/>
    <n v="0"/>
    <m/>
    <s v="S19081-TH"/>
    <m/>
    <m/>
    <s v="H0065090"/>
  </r>
  <r>
    <x v="1088"/>
    <n v="10000"/>
    <n v="10000"/>
    <d v="2025-04-24T00:00:00"/>
    <s v="502LAUGH"/>
    <s v=" 5:37:52 pm"/>
    <s v="M4B4603BGJBJ204-S249100157"/>
    <m/>
    <x v="0"/>
    <s v="Yes"/>
    <x v="33"/>
    <x v="26"/>
    <s v="PMJ0"/>
    <s v="KOR CHEW OR"/>
    <n v="2000"/>
    <m/>
    <m/>
    <d v="2025-04-24T00:00:00"/>
    <m/>
    <n v="1"/>
    <n v="2000"/>
    <s v="PE"/>
    <s v="764043600 REVA0001"/>
    <n v="0"/>
    <n v="2000"/>
    <n v="0"/>
    <n v="0"/>
    <n v="0"/>
    <n v="0"/>
    <m/>
    <m/>
    <n v="0"/>
    <m/>
    <m/>
    <m/>
    <m/>
    <m/>
    <m/>
    <m/>
    <m/>
    <x v="680"/>
    <x v="14"/>
    <x v="14"/>
    <m/>
    <n v="0"/>
    <n v="0"/>
    <n v="0"/>
    <n v="0"/>
    <n v="0"/>
    <n v="0"/>
    <m/>
    <m/>
    <m/>
    <s v="No"/>
    <s v="W665594"/>
    <n v="0"/>
    <m/>
    <s v="S19081-TH"/>
    <m/>
    <m/>
    <s v="H0065091"/>
  </r>
  <r>
    <x v="1057"/>
    <n v="10000"/>
    <n v="10000"/>
    <d v="2025-04-29T00:00:00"/>
    <s v="502LAUGH"/>
    <s v=" 5:45:11 pm"/>
    <s v="D00CD7800/U4B16S037"/>
    <m/>
    <x v="0"/>
    <s v="Yes"/>
    <x v="1"/>
    <x v="1"/>
    <s v="PM16"/>
    <s v="TEO KAH JUN"/>
    <n v="139"/>
    <m/>
    <m/>
    <d v="2025-04-24T00:00:00"/>
    <m/>
    <n v="36"/>
    <n v="5004"/>
    <s v="PE"/>
    <s v="KR_C001500XXXS-B0001"/>
    <n v="0"/>
    <n v="5000"/>
    <n v="4"/>
    <n v="0"/>
    <n v="0"/>
    <n v="0"/>
    <m/>
    <m/>
    <n v="0"/>
    <m/>
    <m/>
    <m/>
    <m/>
    <m/>
    <m/>
    <m/>
    <m/>
    <x v="330"/>
    <x v="74"/>
    <x v="72"/>
    <m/>
    <n v="0"/>
    <n v="0"/>
    <n v="0"/>
    <n v="0"/>
    <n v="0"/>
    <n v="0"/>
    <m/>
    <m/>
    <m/>
    <s v="No"/>
    <s v="W666110"/>
    <n v="0"/>
    <m/>
    <s v="L12118"/>
    <m/>
    <m/>
    <s v="ZSA101824"/>
  </r>
  <r>
    <x v="1058"/>
    <n v="10000"/>
    <n v="10000"/>
    <d v="2025-04-29T00:00:00"/>
    <s v="502LAUGH"/>
    <s v=" 5:46:59 pm"/>
    <s v="D00CD7800/U4B16S037"/>
    <m/>
    <x v="0"/>
    <s v="Yes"/>
    <x v="1"/>
    <x v="1"/>
    <s v="PM16"/>
    <s v="TEO KAH JUN"/>
    <n v="60"/>
    <m/>
    <m/>
    <d v="2025-04-24T00:00:00"/>
    <m/>
    <n v="84"/>
    <n v="5040"/>
    <s v="PE"/>
    <s v="KR_C038300001S-A0001"/>
    <n v="0"/>
    <n v="5000"/>
    <n v="40"/>
    <n v="0"/>
    <n v="0"/>
    <n v="0"/>
    <m/>
    <m/>
    <n v="0"/>
    <m/>
    <m/>
    <m/>
    <m/>
    <m/>
    <m/>
    <m/>
    <m/>
    <x v="331"/>
    <x v="74"/>
    <x v="72"/>
    <m/>
    <n v="0"/>
    <n v="0"/>
    <n v="0"/>
    <n v="0"/>
    <n v="0"/>
    <n v="0"/>
    <m/>
    <m/>
    <m/>
    <s v="No"/>
    <s v="W666111"/>
    <n v="0"/>
    <m/>
    <s v="L12118"/>
    <m/>
    <m/>
    <s v="ZSA101824"/>
  </r>
  <r>
    <x v="1059"/>
    <n v="10000"/>
    <n v="10000"/>
    <d v="2025-04-29T00:00:00"/>
    <s v="502LAUGH"/>
    <s v=" 5:46:59 pm"/>
    <s v="D00CD7800/U4B16S037"/>
    <m/>
    <x v="0"/>
    <s v="Yes"/>
    <x v="1"/>
    <x v="1"/>
    <s v="PM16"/>
    <s v="TEO KAH JUN"/>
    <n v="40"/>
    <m/>
    <m/>
    <d v="2025-04-24T00:00:00"/>
    <m/>
    <n v="126"/>
    <n v="5040"/>
    <s v="PE"/>
    <s v="KR_C045700XXXS-A0001"/>
    <n v="0"/>
    <n v="5000"/>
    <n v="40"/>
    <n v="0"/>
    <n v="0"/>
    <n v="0"/>
    <m/>
    <m/>
    <n v="0"/>
    <m/>
    <m/>
    <m/>
    <m/>
    <m/>
    <m/>
    <m/>
    <m/>
    <x v="332"/>
    <x v="74"/>
    <x v="72"/>
    <m/>
    <n v="0"/>
    <n v="0"/>
    <n v="0"/>
    <n v="0"/>
    <n v="0"/>
    <n v="0"/>
    <m/>
    <m/>
    <m/>
    <s v="No"/>
    <s v="W666112"/>
    <n v="0"/>
    <m/>
    <s v="L12118"/>
    <m/>
    <m/>
    <s v="ZSA101824"/>
  </r>
  <r>
    <x v="1060"/>
    <n v="10000"/>
    <n v="10000"/>
    <d v="2025-04-29T00:00:00"/>
    <s v="502LAUGH"/>
    <s v=" 5:45:11 pm"/>
    <s v="D00CD7800/U4B16S037"/>
    <m/>
    <x v="0"/>
    <s v="Yes"/>
    <x v="1"/>
    <x v="1"/>
    <s v="PM16"/>
    <s v="TEO KAH JUN"/>
    <n v="24"/>
    <m/>
    <m/>
    <d v="2025-04-24T00:00:00"/>
    <m/>
    <n v="210"/>
    <n v="5040"/>
    <s v="PE"/>
    <s v="KR_C199600859-A0001"/>
    <n v="0"/>
    <n v="5000"/>
    <n v="40"/>
    <n v="0"/>
    <n v="0"/>
    <n v="0"/>
    <m/>
    <m/>
    <n v="0"/>
    <m/>
    <m/>
    <m/>
    <m/>
    <m/>
    <m/>
    <m/>
    <m/>
    <x v="333"/>
    <x v="74"/>
    <x v="72"/>
    <m/>
    <n v="0"/>
    <n v="0"/>
    <n v="0"/>
    <n v="0"/>
    <n v="0"/>
    <n v="0"/>
    <m/>
    <m/>
    <m/>
    <s v="No"/>
    <s v="W666113"/>
    <n v="0"/>
    <m/>
    <s v="L12118"/>
    <m/>
    <m/>
    <s v="ZSA101824"/>
  </r>
  <r>
    <x v="1061"/>
    <n v="10000"/>
    <n v="10000"/>
    <d v="2025-04-29T00:00:00"/>
    <s v="502LAUGH"/>
    <s v=" 5:50:16 pm"/>
    <s v="D00CD7800/U4B16S037"/>
    <m/>
    <x v="0"/>
    <s v="Yes"/>
    <x v="1"/>
    <x v="1"/>
    <s v="PM16"/>
    <s v="TEO KAH JUN"/>
    <n v="19"/>
    <m/>
    <m/>
    <d v="2025-04-24T00:00:00"/>
    <m/>
    <n v="270"/>
    <n v="5130"/>
    <s v="PE"/>
    <s v="KR_E00000009XS-A0001"/>
    <n v="0"/>
    <n v="5000"/>
    <n v="130"/>
    <n v="0"/>
    <n v="0"/>
    <n v="0"/>
    <m/>
    <m/>
    <n v="0"/>
    <m/>
    <m/>
    <m/>
    <m/>
    <m/>
    <m/>
    <m/>
    <m/>
    <x v="334"/>
    <x v="74"/>
    <x v="72"/>
    <m/>
    <n v="0"/>
    <n v="0"/>
    <n v="0"/>
    <n v="0"/>
    <n v="0"/>
    <n v="0"/>
    <m/>
    <m/>
    <m/>
    <s v="No"/>
    <s v="W666114"/>
    <n v="0"/>
    <m/>
    <s v="L12118"/>
    <m/>
    <m/>
    <s v="ZSA101824"/>
  </r>
  <r>
    <x v="1062"/>
    <n v="10000"/>
    <n v="10000"/>
    <d v="2025-04-29T00:00:00"/>
    <s v="502LAUGH"/>
    <s v=" 5:50:16 pm"/>
    <s v="D00CD7800/U4B16S037"/>
    <m/>
    <x v="0"/>
    <s v="Yes"/>
    <x v="1"/>
    <x v="1"/>
    <s v="PM16"/>
    <s v="TEO KAH JUN"/>
    <n v="24"/>
    <m/>
    <m/>
    <d v="2025-04-24T00:00:00"/>
    <m/>
    <n v="210"/>
    <n v="5040"/>
    <s v="PE"/>
    <s v="KR_G643773-A0001"/>
    <n v="0"/>
    <n v="5000"/>
    <n v="40"/>
    <n v="0"/>
    <n v="0"/>
    <n v="0"/>
    <m/>
    <m/>
    <n v="0"/>
    <m/>
    <m/>
    <m/>
    <m/>
    <m/>
    <m/>
    <m/>
    <m/>
    <x v="335"/>
    <x v="74"/>
    <x v="72"/>
    <m/>
    <n v="0"/>
    <n v="0"/>
    <n v="0"/>
    <n v="0"/>
    <n v="0"/>
    <n v="0"/>
    <m/>
    <m/>
    <m/>
    <s v="No"/>
    <s v="W666115"/>
    <n v="0"/>
    <m/>
    <s v="L12118"/>
    <m/>
    <m/>
    <s v="ZSA101824"/>
  </r>
  <r>
    <x v="1063"/>
    <n v="10000"/>
    <n v="10000"/>
    <d v="2025-04-29T00:00:00"/>
    <s v="502LAUGH"/>
    <s v=" 5:46:59 pm"/>
    <s v="D00CD7800/U4B16S037"/>
    <m/>
    <x v="0"/>
    <s v="Yes"/>
    <x v="1"/>
    <x v="1"/>
    <s v="PM16"/>
    <s v="TEO KAH JUN"/>
    <n v="40"/>
    <m/>
    <m/>
    <d v="2025-04-24T00:00:00"/>
    <m/>
    <n v="126"/>
    <n v="5040"/>
    <s v="PE"/>
    <s v="KR_G651685-A0001"/>
    <n v="0"/>
    <n v="5000"/>
    <n v="40"/>
    <n v="0"/>
    <n v="0"/>
    <n v="0"/>
    <m/>
    <m/>
    <n v="0"/>
    <m/>
    <m/>
    <m/>
    <m/>
    <m/>
    <m/>
    <m/>
    <m/>
    <x v="336"/>
    <x v="74"/>
    <x v="72"/>
    <m/>
    <n v="0"/>
    <n v="0"/>
    <n v="0"/>
    <n v="0"/>
    <n v="0"/>
    <n v="0"/>
    <m/>
    <m/>
    <m/>
    <s v="No"/>
    <s v="W666116"/>
    <n v="0"/>
    <m/>
    <s v="L12118"/>
    <m/>
    <m/>
    <s v="ZSA101824"/>
  </r>
  <r>
    <x v="1064"/>
    <n v="10000"/>
    <n v="10000"/>
    <d v="2025-04-29T00:00:00"/>
    <s v="502LAUGH"/>
    <s v=" 5:51:48 pm"/>
    <s v="D00CD7800/J00KP09411525"/>
    <m/>
    <x v="0"/>
    <s v="Yes"/>
    <x v="1"/>
    <x v="1"/>
    <s v="PM16"/>
    <s v="TEO KAH JUN"/>
    <n v="24"/>
    <m/>
    <m/>
    <d v="2025-04-24T00:00:00"/>
    <m/>
    <n v="210"/>
    <n v="5040"/>
    <s v="PE"/>
    <s v="C199700102-A0001"/>
    <n v="0"/>
    <n v="5000"/>
    <n v="40"/>
    <n v="0"/>
    <n v="0"/>
    <n v="0"/>
    <m/>
    <m/>
    <n v="0"/>
    <m/>
    <m/>
    <m/>
    <m/>
    <m/>
    <m/>
    <m/>
    <m/>
    <x v="337"/>
    <x v="74"/>
    <x v="72"/>
    <m/>
    <n v="0"/>
    <n v="0"/>
    <n v="0"/>
    <n v="0"/>
    <n v="0"/>
    <n v="0"/>
    <m/>
    <m/>
    <m/>
    <s v="No"/>
    <s v="W666117"/>
    <n v="0"/>
    <m/>
    <s v="L12118"/>
    <m/>
    <m/>
    <s v="ZSA101826"/>
  </r>
  <r>
    <x v="1065"/>
    <n v="10000"/>
    <n v="10000"/>
    <d v="2025-04-29T00:00:00"/>
    <s v="502LAUGH"/>
    <s v=" 5:50:16 pm"/>
    <s v="D00CD7800/U4B16S037"/>
    <m/>
    <x v="0"/>
    <s v="Yes"/>
    <x v="1"/>
    <x v="1"/>
    <s v="PM16"/>
    <s v="TEO KAH JUN"/>
    <n v="12"/>
    <m/>
    <m/>
    <d v="2025-04-24T00:00:00"/>
    <m/>
    <n v="450"/>
    <n v="5400"/>
    <s v="PE"/>
    <s v="C332000004P-PP0001"/>
    <n v="0"/>
    <n v="5000"/>
    <n v="400"/>
    <n v="0"/>
    <n v="0"/>
    <n v="0"/>
    <m/>
    <m/>
    <n v="0"/>
    <m/>
    <m/>
    <m/>
    <m/>
    <m/>
    <m/>
    <m/>
    <m/>
    <x v="338"/>
    <x v="74"/>
    <x v="72"/>
    <m/>
    <n v="0"/>
    <n v="0"/>
    <n v="0"/>
    <n v="0"/>
    <n v="0"/>
    <n v="0"/>
    <m/>
    <m/>
    <m/>
    <s v="No"/>
    <s v="W666118"/>
    <n v="0"/>
    <m/>
    <s v="L12118"/>
    <m/>
    <m/>
    <s v="ZSA101826"/>
  </r>
  <r>
    <x v="1066"/>
    <n v="10000"/>
    <n v="10000"/>
    <d v="2025-04-29T00:00:00"/>
    <s v="502LAUGH"/>
    <s v=" 5:53:02 pm"/>
    <s v="D00CD7800/U4B16S037"/>
    <m/>
    <x v="0"/>
    <s v="Yes"/>
    <x v="1"/>
    <x v="1"/>
    <s v="PM16"/>
    <s v="TEO KAH JUN"/>
    <n v="34"/>
    <m/>
    <m/>
    <d v="2025-04-24T00:00:00"/>
    <m/>
    <n v="150"/>
    <n v="5100"/>
    <s v="PE"/>
    <s v="KR_C025400100XS-0001"/>
    <n v="0"/>
    <n v="5000"/>
    <n v="100"/>
    <n v="0"/>
    <n v="0"/>
    <n v="0"/>
    <m/>
    <m/>
    <n v="0"/>
    <m/>
    <m/>
    <m/>
    <m/>
    <m/>
    <m/>
    <m/>
    <m/>
    <x v="339"/>
    <x v="74"/>
    <x v="72"/>
    <m/>
    <n v="0"/>
    <n v="0"/>
    <n v="0"/>
    <n v="0"/>
    <n v="0"/>
    <n v="0"/>
    <m/>
    <m/>
    <m/>
    <s v="No"/>
    <s v="W666119"/>
    <n v="0"/>
    <m/>
    <s v="L12118"/>
    <m/>
    <m/>
    <s v="ZSA101826"/>
  </r>
  <r>
    <x v="1067"/>
    <n v="10000"/>
    <n v="10000"/>
    <d v="2025-04-29T00:00:00"/>
    <s v="502LAUGH"/>
    <s v=" 5:54:15 pm"/>
    <s v="D00CD7800/J00KP09411525"/>
    <m/>
    <x v="0"/>
    <s v="Yes"/>
    <x v="1"/>
    <x v="1"/>
    <s v="PM16"/>
    <s v="TEO KAH JUN"/>
    <n v="56"/>
    <m/>
    <m/>
    <d v="2025-04-24T00:00:00"/>
    <m/>
    <n v="54"/>
    <n v="3024"/>
    <s v="PE"/>
    <s v="KR_C099800188S-A0001"/>
    <n v="0"/>
    <n v="3000"/>
    <n v="24"/>
    <n v="0"/>
    <n v="0"/>
    <n v="0"/>
    <m/>
    <m/>
    <n v="0"/>
    <m/>
    <m/>
    <m/>
    <m/>
    <m/>
    <m/>
    <m/>
    <m/>
    <x v="340"/>
    <x v="74"/>
    <x v="72"/>
    <m/>
    <n v="0"/>
    <n v="0"/>
    <n v="0"/>
    <n v="0"/>
    <n v="0"/>
    <n v="0"/>
    <m/>
    <m/>
    <m/>
    <s v="No"/>
    <s v="W666120"/>
    <n v="0"/>
    <m/>
    <s v="L12118"/>
    <m/>
    <m/>
    <s v="ZSA101826"/>
  </r>
  <r>
    <x v="1068"/>
    <n v="10000"/>
    <n v="10000"/>
    <d v="2025-04-29T00:00:00"/>
    <s v="502LAUGH"/>
    <s v=" 5:53:02 pm"/>
    <s v="D00CD7800/U4B16S037"/>
    <m/>
    <x v="0"/>
    <s v="Yes"/>
    <x v="1"/>
    <x v="1"/>
    <s v="PM16"/>
    <s v="TEO KAH JUN"/>
    <n v="42"/>
    <m/>
    <m/>
    <d v="2025-04-24T00:00:00"/>
    <m/>
    <n v="48"/>
    <n v="2016"/>
    <s v="PE"/>
    <s v="KR_E00000057XS-A0001"/>
    <n v="0"/>
    <n v="2000"/>
    <n v="16"/>
    <n v="0"/>
    <n v="0"/>
    <n v="0"/>
    <m/>
    <m/>
    <n v="0"/>
    <m/>
    <m/>
    <m/>
    <m/>
    <m/>
    <m/>
    <m/>
    <m/>
    <x v="341"/>
    <x v="74"/>
    <x v="72"/>
    <m/>
    <n v="0"/>
    <n v="0"/>
    <n v="0"/>
    <n v="0"/>
    <n v="0"/>
    <n v="0"/>
    <m/>
    <m/>
    <m/>
    <s v="No"/>
    <s v="W666122"/>
    <n v="0"/>
    <m/>
    <s v="L12118"/>
    <m/>
    <m/>
    <s v="ZSA101826"/>
  </r>
  <r>
    <x v="1069"/>
    <n v="10000"/>
    <n v="10000"/>
    <d v="2025-04-29T00:00:00"/>
    <s v="502LAUGH"/>
    <s v=" 5:50:16 pm"/>
    <s v="D00CD7800/U4B16S037"/>
    <m/>
    <x v="0"/>
    <s v="Yes"/>
    <x v="1"/>
    <x v="1"/>
    <s v="PM16"/>
    <s v="TEO KAH JUN"/>
    <n v="100"/>
    <m/>
    <m/>
    <d v="2025-04-24T00:00:00"/>
    <m/>
    <n v="30"/>
    <n v="3000"/>
    <s v="PE"/>
    <s v="KR_E100000004S-A0001"/>
    <n v="0"/>
    <n v="3000"/>
    <n v="0"/>
    <n v="0"/>
    <n v="0"/>
    <n v="0"/>
    <m/>
    <m/>
    <n v="0"/>
    <m/>
    <m/>
    <m/>
    <m/>
    <m/>
    <m/>
    <m/>
    <m/>
    <x v="342"/>
    <x v="74"/>
    <x v="72"/>
    <m/>
    <n v="0"/>
    <n v="0"/>
    <n v="0"/>
    <n v="0"/>
    <n v="0"/>
    <n v="0"/>
    <m/>
    <m/>
    <m/>
    <s v="No"/>
    <s v="W666123"/>
    <n v="0"/>
    <m/>
    <s v="L12118"/>
    <m/>
    <m/>
    <s v="ZSA101826"/>
  </r>
  <r>
    <x v="1070"/>
    <n v="10000"/>
    <n v="10000"/>
    <d v="2025-04-29T00:00:00"/>
    <s v="502LAUGH"/>
    <s v=" 5:54:15 pm"/>
    <s v="D00CD7800/J00KP09411525"/>
    <m/>
    <x v="0"/>
    <s v="Yes"/>
    <x v="1"/>
    <x v="1"/>
    <s v="PM16"/>
    <s v="TEO KAH JUN"/>
    <n v="56"/>
    <m/>
    <m/>
    <d v="2025-04-24T00:00:00"/>
    <m/>
    <n v="18"/>
    <n v="1008"/>
    <s v="PE"/>
    <s v="KR_G030312S-F0001"/>
    <n v="0"/>
    <n v="1000"/>
    <n v="8"/>
    <n v="0"/>
    <n v="0"/>
    <n v="0"/>
    <m/>
    <m/>
    <n v="0"/>
    <m/>
    <m/>
    <m/>
    <m/>
    <m/>
    <m/>
    <m/>
    <m/>
    <x v="343"/>
    <x v="74"/>
    <x v="72"/>
    <m/>
    <n v="0"/>
    <n v="0"/>
    <n v="0"/>
    <n v="0"/>
    <n v="0"/>
    <n v="0"/>
    <m/>
    <m/>
    <m/>
    <s v="No"/>
    <s v="W666124"/>
    <n v="0"/>
    <m/>
    <s v="L12118"/>
    <m/>
    <m/>
    <s v="ZSA101826"/>
  </r>
  <r>
    <x v="1100"/>
    <n v="10000"/>
    <n v="10000"/>
    <d v="2025-04-29T00:00:00"/>
    <s v="502LAUGH"/>
    <s v=" 8:20:30 am"/>
    <s v="D005822401525"/>
    <s v="SC31695"/>
    <x v="0"/>
    <s v="No"/>
    <x v="34"/>
    <x v="3"/>
    <s v="PM45"/>
    <s v="TAY CHIN LIONG"/>
    <n v="40000"/>
    <m/>
    <m/>
    <d v="2025-04-26T00:00:00"/>
    <m/>
    <n v="5"/>
    <n v="200000"/>
    <s v="PE"/>
    <s v="R390-439 REV 1.00001"/>
    <n v="0"/>
    <n v="0"/>
    <n v="0"/>
    <n v="0"/>
    <n v="0"/>
    <n v="0"/>
    <m/>
    <m/>
    <n v="0"/>
    <m/>
    <m/>
    <m/>
    <s v="No"/>
    <n v="0"/>
    <s v="No"/>
    <m/>
    <m/>
    <x v="452"/>
    <x v="3"/>
    <x v="3"/>
    <m/>
    <n v="0"/>
    <n v="0"/>
    <n v="0"/>
    <n v="0"/>
    <n v="0"/>
    <n v="0"/>
    <m/>
    <m/>
    <m/>
    <s v="No"/>
    <m/>
    <m/>
    <m/>
    <s v="R18131"/>
    <m/>
    <m/>
    <s v="S0361079"/>
  </r>
  <r>
    <x v="1101"/>
    <n v="10000"/>
    <n v="10000"/>
    <d v="2025-04-28T00:00:00"/>
    <s v="502LAUGH"/>
    <s v=" 8:37:35 am"/>
    <s v="M0NVG3290"/>
    <s v="FDC32235"/>
    <x v="0"/>
    <s v="No"/>
    <x v="2"/>
    <x v="2"/>
    <s v="PM59"/>
    <s v="VOON CHAN PIN"/>
    <n v="7667"/>
    <m/>
    <m/>
    <d v="2025-04-26T00:00:00"/>
    <m/>
    <n v="3"/>
    <n v="23001"/>
    <s v="PE"/>
    <s v="10036212001 REVA0001"/>
    <n v="0"/>
    <n v="0"/>
    <n v="0"/>
    <n v="0"/>
    <n v="0"/>
    <n v="0"/>
    <m/>
    <m/>
    <n v="0"/>
    <m/>
    <m/>
    <m/>
    <s v="No"/>
    <n v="0"/>
    <s v="No"/>
    <m/>
    <m/>
    <x v="191"/>
    <x v="17"/>
    <x v="17"/>
    <m/>
    <n v="0"/>
    <n v="0"/>
    <n v="0"/>
    <n v="0"/>
    <n v="0"/>
    <n v="0"/>
    <m/>
    <m/>
    <m/>
    <s v="No"/>
    <m/>
    <m/>
    <m/>
    <s v="E05166-JAPAC"/>
    <m/>
    <m/>
    <s v="S0361973"/>
  </r>
  <r>
    <x v="1102"/>
    <n v="10000"/>
    <n v="10000"/>
    <d v="2025-05-02T00:00:00"/>
    <s v="502LAUGH"/>
    <s v=" 8:35:49 am"/>
    <s v="M0BTP6732"/>
    <s v="SSC32353"/>
    <x v="0"/>
    <s v="No"/>
    <x v="1"/>
    <x v="1"/>
    <s v="PM16"/>
    <s v="TEO KAH JUN"/>
    <n v="9200"/>
    <m/>
    <m/>
    <d v="2025-04-26T00:00:00"/>
    <m/>
    <n v="936"/>
    <n v="8611200"/>
    <s v="PE"/>
    <s v="803202 INDEX 020001"/>
    <n v="0"/>
    <n v="0"/>
    <n v="0"/>
    <n v="0"/>
    <n v="0"/>
    <n v="0"/>
    <m/>
    <m/>
    <n v="0"/>
    <m/>
    <m/>
    <m/>
    <s v="No"/>
    <n v="0"/>
    <s v="No"/>
    <m/>
    <m/>
    <x v="732"/>
    <x v="5"/>
    <x v="5"/>
    <m/>
    <n v="0"/>
    <n v="0"/>
    <n v="0"/>
    <n v="0"/>
    <n v="0"/>
    <n v="0"/>
    <m/>
    <m/>
    <m/>
    <s v="No"/>
    <m/>
    <m/>
    <m/>
    <s v="V22000-DE"/>
    <m/>
    <m/>
    <s v="S0362657"/>
  </r>
  <r>
    <x v="1103"/>
    <n v="10000"/>
    <n v="20000"/>
    <d v="2025-05-09T00:00:00"/>
    <s v="502LAUGH"/>
    <s v=" 4:09:09 pm"/>
    <n v="10620258073"/>
    <s v="FBC30768"/>
    <x v="0"/>
    <s v="No"/>
    <x v="1"/>
    <x v="1"/>
    <s v="PM21"/>
    <s v="LIM JIA FAN"/>
    <n v="540"/>
    <m/>
    <m/>
    <d v="2025-04-26T00:00:00"/>
    <m/>
    <n v="176"/>
    <n v="95040"/>
    <s v="PE"/>
    <s v="E5Z02-80008-FT0001"/>
    <n v="0"/>
    <n v="0"/>
    <n v="0"/>
    <n v="0"/>
    <n v="0"/>
    <n v="0"/>
    <m/>
    <m/>
    <n v="0"/>
    <m/>
    <m/>
    <m/>
    <s v="No"/>
    <n v="0"/>
    <s v="No"/>
    <m/>
    <m/>
    <x v="139"/>
    <x v="20"/>
    <x v="20"/>
    <m/>
    <n v="0"/>
    <n v="0"/>
    <n v="0"/>
    <n v="0"/>
    <n v="0"/>
    <n v="0"/>
    <m/>
    <m/>
    <m/>
    <s v="No"/>
    <m/>
    <m/>
    <m/>
    <s v="H08031-JIM-M"/>
    <m/>
    <m/>
    <s v="S0363207"/>
  </r>
  <r>
    <x v="1104"/>
    <n v="10000"/>
    <n v="10000"/>
    <d v="2025-05-09T00:00:00"/>
    <s v="502LAUGH"/>
    <s v=" 8:35:33 am"/>
    <n v="10620258075"/>
    <s v="FBC30652"/>
    <x v="0"/>
    <s v="No"/>
    <x v="1"/>
    <x v="1"/>
    <s v="PM21"/>
    <s v="LIM JIA FAN"/>
    <n v="755"/>
    <m/>
    <m/>
    <d v="2025-04-26T00:00:00"/>
    <m/>
    <n v="308"/>
    <n v="232540"/>
    <s v="PE"/>
    <s v="C2P04-80053-FT0001"/>
    <n v="0"/>
    <n v="0"/>
    <n v="0"/>
    <n v="0"/>
    <n v="0"/>
    <n v="0"/>
    <m/>
    <m/>
    <n v="0"/>
    <m/>
    <m/>
    <m/>
    <s v="No"/>
    <n v="0"/>
    <s v="No"/>
    <m/>
    <m/>
    <x v="246"/>
    <x v="20"/>
    <x v="20"/>
    <m/>
    <n v="0"/>
    <n v="0"/>
    <n v="0"/>
    <n v="0"/>
    <n v="0"/>
    <n v="0"/>
    <m/>
    <m/>
    <m/>
    <s v="No"/>
    <m/>
    <m/>
    <m/>
    <s v="H08031-JIM-M"/>
    <m/>
    <m/>
    <s v="S0363218"/>
  </r>
  <r>
    <x v="1105"/>
    <n v="10000"/>
    <n v="10000"/>
    <d v="2025-05-09T00:00:00"/>
    <s v="502LAUGH"/>
    <s v=" 4:09:09 pm"/>
    <n v="10620258072"/>
    <s v="FBC30768"/>
    <x v="0"/>
    <s v="No"/>
    <x v="1"/>
    <x v="1"/>
    <s v="PM21"/>
    <s v="LIM JIA FAN"/>
    <n v="540"/>
    <m/>
    <m/>
    <d v="2025-04-26T00:00:00"/>
    <m/>
    <n v="176"/>
    <n v="95040"/>
    <s v="PE"/>
    <s v="E5Z01-80008-FT0001"/>
    <n v="0"/>
    <n v="0"/>
    <n v="0"/>
    <n v="0"/>
    <n v="0"/>
    <n v="0"/>
    <m/>
    <m/>
    <n v="0"/>
    <m/>
    <m/>
    <m/>
    <s v="No"/>
    <n v="0"/>
    <s v="No"/>
    <m/>
    <m/>
    <x v="32"/>
    <x v="20"/>
    <x v="20"/>
    <m/>
    <n v="0"/>
    <n v="0"/>
    <n v="0"/>
    <n v="0"/>
    <n v="0"/>
    <n v="0"/>
    <m/>
    <m/>
    <m/>
    <s v="No"/>
    <m/>
    <m/>
    <m/>
    <s v="H08031-JIM-M"/>
    <m/>
    <m/>
    <s v="S0363228"/>
  </r>
  <r>
    <x v="1106"/>
    <n v="10000"/>
    <n v="10000"/>
    <d v="2025-05-09T00:00:00"/>
    <s v="502LAUGH"/>
    <s v=" 4:09:47 pm"/>
    <n v="10620258072"/>
    <s v="FBC30768"/>
    <x v="0"/>
    <s v="No"/>
    <x v="1"/>
    <x v="1"/>
    <s v="PM21"/>
    <s v="LIM JIA FAN"/>
    <n v="540"/>
    <m/>
    <m/>
    <d v="2025-04-26T00:00:00"/>
    <m/>
    <n v="176"/>
    <n v="95040"/>
    <s v="PE"/>
    <s v="3JB27-800010001"/>
    <n v="0"/>
    <n v="0"/>
    <n v="0"/>
    <n v="0"/>
    <n v="0"/>
    <n v="0"/>
    <m/>
    <m/>
    <n v="0"/>
    <m/>
    <m/>
    <m/>
    <s v="No"/>
    <n v="0"/>
    <s v="No"/>
    <m/>
    <m/>
    <x v="733"/>
    <x v="20"/>
    <x v="20"/>
    <m/>
    <n v="0"/>
    <n v="0"/>
    <n v="0"/>
    <n v="0"/>
    <n v="0"/>
    <n v="0"/>
    <m/>
    <m/>
    <m/>
    <s v="No"/>
    <m/>
    <m/>
    <m/>
    <s v="H08031-JIM-M"/>
    <m/>
    <m/>
    <s v="S0363335"/>
  </r>
  <r>
    <x v="1107"/>
    <n v="10000"/>
    <n v="10000"/>
    <d v="2025-05-08T00:00:00"/>
    <s v="502LAUGH"/>
    <s v=" 3:54:54 pm"/>
    <s v="10620258075/10620258073"/>
    <s v="FBC30652"/>
    <x v="0"/>
    <s v="No"/>
    <x v="1"/>
    <x v="1"/>
    <s v="PM21"/>
    <s v="LIM JIA FAN"/>
    <n v="1105"/>
    <m/>
    <m/>
    <d v="2025-04-26T00:00:00"/>
    <m/>
    <n v="308"/>
    <n v="340340"/>
    <s v="PE"/>
    <s v="3YM62-80017-FT0001"/>
    <n v="0"/>
    <n v="0"/>
    <n v="0"/>
    <n v="0"/>
    <n v="0"/>
    <n v="0"/>
    <m/>
    <m/>
    <n v="0"/>
    <m/>
    <m/>
    <m/>
    <s v="No"/>
    <n v="0"/>
    <s v="No"/>
    <m/>
    <m/>
    <x v="111"/>
    <x v="20"/>
    <x v="20"/>
    <m/>
    <n v="0"/>
    <n v="0"/>
    <n v="0"/>
    <n v="0"/>
    <n v="0"/>
    <n v="0"/>
    <m/>
    <m/>
    <m/>
    <s v="No"/>
    <m/>
    <m/>
    <m/>
    <s v="H08031-JIM-M"/>
    <m/>
    <m/>
    <s v="S0363342"/>
  </r>
  <r>
    <x v="1108"/>
    <n v="10000"/>
    <n v="10000"/>
    <d v="2025-04-28T00:00:00"/>
    <s v="502LAUGH"/>
    <s v=" 8:19:06 am"/>
    <s v="5011624U5A"/>
    <s v="SC20721"/>
    <x v="0"/>
    <s v="No"/>
    <x v="6"/>
    <x v="6"/>
    <s v="PS27"/>
    <s v="TAN TECK HEE"/>
    <n v="6667"/>
    <m/>
    <m/>
    <d v="2025-04-26T00:00:00"/>
    <m/>
    <n v="3"/>
    <n v="20001"/>
    <s v="PE"/>
    <s v="260-6167-000001"/>
    <n v="0"/>
    <n v="0"/>
    <n v="0"/>
    <n v="0"/>
    <n v="0"/>
    <n v="0"/>
    <m/>
    <m/>
    <n v="0"/>
    <m/>
    <m/>
    <m/>
    <s v="No"/>
    <n v="0"/>
    <s v="No"/>
    <m/>
    <m/>
    <x v="439"/>
    <x v="29"/>
    <x v="29"/>
    <m/>
    <n v="0"/>
    <n v="0"/>
    <n v="0"/>
    <n v="0"/>
    <n v="0"/>
    <n v="0"/>
    <m/>
    <m/>
    <m/>
    <s v="No"/>
    <m/>
    <m/>
    <m/>
    <s v="J10025"/>
    <m/>
    <m/>
    <s v="S0363478"/>
  </r>
  <r>
    <x v="1109"/>
    <n v="10000"/>
    <n v="10000"/>
    <d v="2025-04-28T00:00:00"/>
    <s v="502LAUGH"/>
    <s v=" 8:30:40 am"/>
    <s v="D00636982"/>
    <m/>
    <x v="0"/>
    <s v="Yes"/>
    <x v="19"/>
    <x v="16"/>
    <s v="PS95"/>
    <s v="LIM CHENG LEONG"/>
    <n v="13500"/>
    <m/>
    <m/>
    <d v="2025-04-26T00:00:00"/>
    <m/>
    <n v="8"/>
    <n v="108000"/>
    <s v="PE"/>
    <s v="R639-401 REV2.00001"/>
    <n v="0"/>
    <n v="108000"/>
    <n v="0"/>
    <n v="0"/>
    <n v="0"/>
    <n v="0"/>
    <m/>
    <m/>
    <n v="0"/>
    <m/>
    <m/>
    <m/>
    <m/>
    <m/>
    <m/>
    <m/>
    <m/>
    <x v="365"/>
    <x v="3"/>
    <x v="3"/>
    <m/>
    <n v="0"/>
    <n v="0"/>
    <n v="0"/>
    <n v="0"/>
    <n v="0"/>
    <n v="0"/>
    <m/>
    <m/>
    <m/>
    <s v="No"/>
    <s v="W665898"/>
    <n v="0"/>
    <m/>
    <s v="R18131"/>
    <m/>
    <m/>
    <s v="S0356874"/>
  </r>
  <r>
    <x v="1110"/>
    <n v="10000"/>
    <n v="20000"/>
    <d v="2025-04-28T00:00:00"/>
    <s v="502LAUGH"/>
    <s v=" 5:25:04 pm"/>
    <s v="J00TP8740"/>
    <m/>
    <x v="0"/>
    <s v="Yes"/>
    <x v="4"/>
    <x v="4"/>
    <s v="PM40"/>
    <s v="NGOI CHUN YONG"/>
    <n v="46875"/>
    <m/>
    <m/>
    <d v="2025-04-26T00:00:00"/>
    <m/>
    <n v="8"/>
    <n v="375000"/>
    <s v="PE"/>
    <s v="Z512 REV 6.00001"/>
    <n v="0"/>
    <n v="375000"/>
    <n v="0"/>
    <n v="0"/>
    <n v="0"/>
    <n v="0"/>
    <m/>
    <m/>
    <n v="0"/>
    <m/>
    <m/>
    <m/>
    <m/>
    <m/>
    <m/>
    <m/>
    <m/>
    <x v="5"/>
    <x v="3"/>
    <x v="3"/>
    <m/>
    <n v="0"/>
    <n v="0"/>
    <n v="0"/>
    <n v="0"/>
    <n v="0"/>
    <n v="0"/>
    <m/>
    <m/>
    <m/>
    <s v="No"/>
    <s v="W665907"/>
    <n v="0"/>
    <m/>
    <s v="R18131"/>
    <m/>
    <m/>
    <s v="S0361157"/>
  </r>
  <r>
    <x v="1111"/>
    <n v="10000"/>
    <n v="10000"/>
    <d v="2025-04-29T00:00:00"/>
    <s v="502LAUGH"/>
    <s v=" 4:40:40 pm"/>
    <s v="J00V80150"/>
    <m/>
    <x v="0"/>
    <s v="Yes"/>
    <x v="18"/>
    <x v="17"/>
    <s v="PMJ4"/>
    <s v="LEE JUN HONG"/>
    <n v="1750"/>
    <m/>
    <m/>
    <d v="2025-04-26T00:00:00"/>
    <m/>
    <n v="4"/>
    <n v="7000"/>
    <s v="PE"/>
    <n v="83615030001"/>
    <n v="0"/>
    <n v="5000"/>
    <n v="2000"/>
    <n v="0"/>
    <n v="0"/>
    <n v="0"/>
    <m/>
    <m/>
    <n v="0"/>
    <m/>
    <m/>
    <m/>
    <m/>
    <m/>
    <m/>
    <m/>
    <m/>
    <x v="734"/>
    <x v="11"/>
    <x v="11"/>
    <m/>
    <n v="0"/>
    <n v="0"/>
    <n v="0"/>
    <n v="0"/>
    <n v="0"/>
    <n v="0"/>
    <m/>
    <m/>
    <m/>
    <s v="No"/>
    <s v="W665676"/>
    <n v="0"/>
    <m/>
    <s v="B02083"/>
    <m/>
    <m/>
    <s v="S0361916"/>
  </r>
  <r>
    <x v="1112"/>
    <n v="10000"/>
    <n v="10000"/>
    <d v="2025-04-29T00:00:00"/>
    <s v="502LAUGH"/>
    <s v=" 8:20:30 am"/>
    <s v="J00V80150"/>
    <m/>
    <x v="0"/>
    <s v="Yes"/>
    <x v="18"/>
    <x v="17"/>
    <s v="PMJ4"/>
    <s v="LEE JUN HONG"/>
    <n v="375"/>
    <m/>
    <m/>
    <d v="2025-04-26T00:00:00"/>
    <m/>
    <n v="24"/>
    <n v="9000"/>
    <s v="PE"/>
    <n v="5000422950001"/>
    <n v="0"/>
    <n v="5000"/>
    <n v="4000"/>
    <n v="0"/>
    <n v="0"/>
    <n v="0"/>
    <m/>
    <m/>
    <n v="0"/>
    <m/>
    <m/>
    <m/>
    <m/>
    <m/>
    <m/>
    <m/>
    <m/>
    <x v="735"/>
    <x v="11"/>
    <x v="11"/>
    <m/>
    <n v="0"/>
    <n v="0"/>
    <n v="0"/>
    <n v="0"/>
    <n v="0"/>
    <n v="0"/>
    <m/>
    <m/>
    <m/>
    <s v="No"/>
    <s v="W665679"/>
    <n v="0"/>
    <m/>
    <s v="B02083"/>
    <m/>
    <m/>
    <s v="S0361951"/>
  </r>
  <r>
    <x v="996"/>
    <n v="10000"/>
    <n v="20000"/>
    <d v="2025-04-28T00:00:00"/>
    <s v="502LAUGH"/>
    <d v="1899-12-30T10:57:46"/>
    <s v="BZC040-01"/>
    <m/>
    <x v="1"/>
    <s v="Yes"/>
    <x v="31"/>
    <x v="25"/>
    <s v="PM46"/>
    <s v="TAN CHEE CHUN"/>
    <n v="8667"/>
    <m/>
    <m/>
    <d v="2025-04-26T00:00:00"/>
    <m/>
    <n v="6"/>
    <n v="52002"/>
    <s v="PE"/>
    <s v="CHAMP SQ-GREEN0001"/>
    <n v="0"/>
    <n v="50000"/>
    <n v="2002"/>
    <n v="0"/>
    <n v="0"/>
    <n v="0"/>
    <m/>
    <m/>
    <n v="0"/>
    <m/>
    <m/>
    <m/>
    <m/>
    <m/>
    <m/>
    <m/>
    <m/>
    <x v="688"/>
    <x v="25"/>
    <x v="25"/>
    <m/>
    <n v="0"/>
    <n v="0"/>
    <n v="0"/>
    <n v="0"/>
    <n v="0"/>
    <n v="0"/>
    <m/>
    <m/>
    <m/>
    <s v="No"/>
    <s v="W665949"/>
    <n v="0"/>
    <m/>
    <s v="E05203"/>
    <m/>
    <m/>
    <s v="S0362395"/>
  </r>
  <r>
    <x v="1113"/>
    <n v="10000"/>
    <n v="10000"/>
    <d v="2025-04-28T00:00:00"/>
    <s v="502LAUGH"/>
    <s v=" 8:32:48 am"/>
    <s v="MOBU03220/M0BUQ3220"/>
    <m/>
    <x v="0"/>
    <s v="Yes"/>
    <x v="26"/>
    <x v="22"/>
    <s v="PS13"/>
    <s v="YEE CHENG MENG"/>
    <n v="9500"/>
    <m/>
    <m/>
    <d v="2025-04-26T00:00:00"/>
    <m/>
    <n v="2"/>
    <n v="19000"/>
    <s v="PE"/>
    <s v="804521 REV4010001"/>
    <n v="0"/>
    <n v="19000"/>
    <n v="0"/>
    <n v="0"/>
    <n v="0"/>
    <n v="0"/>
    <m/>
    <m/>
    <n v="0"/>
    <m/>
    <m/>
    <m/>
    <m/>
    <m/>
    <m/>
    <m/>
    <m/>
    <x v="736"/>
    <x v="26"/>
    <x v="26"/>
    <m/>
    <n v="0"/>
    <n v="0"/>
    <n v="0"/>
    <n v="0"/>
    <n v="0"/>
    <n v="0"/>
    <m/>
    <m/>
    <m/>
    <s v="No"/>
    <s v="W665684"/>
    <n v="0"/>
    <m/>
    <s v="V22000"/>
    <m/>
    <m/>
    <s v="S0362400"/>
  </r>
  <r>
    <x v="1114"/>
    <n v="10000"/>
    <n v="10000"/>
    <d v="2025-04-28T00:00:00"/>
    <s v="502LAUGH"/>
    <s v=" 8:32:48 am"/>
    <s v="L4802U8017/412122625"/>
    <m/>
    <x v="0"/>
    <s v="Yes"/>
    <x v="8"/>
    <x v="8"/>
    <s v="PM84"/>
    <s v="TAN TAI TOH"/>
    <n v="3667"/>
    <m/>
    <m/>
    <d v="2025-04-26T00:00:00"/>
    <m/>
    <n v="3"/>
    <n v="11001"/>
    <s v="PE"/>
    <s v="XOPA93016-Y3050001"/>
    <n v="0"/>
    <n v="11000"/>
    <n v="1"/>
    <n v="0"/>
    <n v="0"/>
    <n v="0"/>
    <m/>
    <m/>
    <n v="0"/>
    <m/>
    <m/>
    <m/>
    <m/>
    <m/>
    <m/>
    <m/>
    <m/>
    <x v="737"/>
    <x v="98"/>
    <x v="93"/>
    <m/>
    <n v="0"/>
    <n v="0"/>
    <n v="0"/>
    <n v="0"/>
    <n v="0"/>
    <n v="0"/>
    <m/>
    <m/>
    <m/>
    <s v="No"/>
    <s v="W665688"/>
    <n v="0"/>
    <m/>
    <s v="S19296"/>
    <m/>
    <m/>
    <s v="H0064956"/>
  </r>
  <r>
    <x v="1115"/>
    <n v="10000"/>
    <n v="20000"/>
    <d v="2025-04-28T00:00:00"/>
    <s v="502LAUGH"/>
    <s v=" 8:36:38 am"/>
    <s v="L4802U8017/412122625"/>
    <m/>
    <x v="0"/>
    <s v="Yes"/>
    <x v="8"/>
    <x v="8"/>
    <s v="PM84"/>
    <s v="TAN TAI TOH"/>
    <n v="67"/>
    <m/>
    <m/>
    <d v="2025-04-26T00:00:00"/>
    <m/>
    <n v="3"/>
    <n v="201"/>
    <s v="PE"/>
    <s v="X0PA93016-Y4120001"/>
    <n v="0"/>
    <n v="200"/>
    <n v="1"/>
    <n v="0"/>
    <n v="0"/>
    <n v="0"/>
    <m/>
    <m/>
    <n v="0"/>
    <m/>
    <m/>
    <m/>
    <m/>
    <m/>
    <m/>
    <m/>
    <m/>
    <x v="738"/>
    <x v="98"/>
    <x v="93"/>
    <m/>
    <n v="0"/>
    <n v="0"/>
    <n v="0"/>
    <n v="0"/>
    <n v="0"/>
    <n v="0"/>
    <m/>
    <m/>
    <m/>
    <s v="No"/>
    <s v="W665689"/>
    <n v="0"/>
    <m/>
    <s v="S19296"/>
    <m/>
    <m/>
    <s v="H0064960"/>
  </r>
  <r>
    <x v="1116"/>
    <n v="10000"/>
    <n v="10000"/>
    <d v="2025-04-29T00:00:00"/>
    <s v="502LAUGH"/>
    <s v=" 8:25:41 am"/>
    <s v="4111520U5"/>
    <m/>
    <x v="0"/>
    <s v="Yes"/>
    <x v="25"/>
    <x v="21"/>
    <s v="PP05"/>
    <s v="WONG KIM FATT"/>
    <n v="30000"/>
    <m/>
    <m/>
    <d v="2025-04-26T00:00:00"/>
    <m/>
    <n v="1"/>
    <n v="30000"/>
    <s v="PE"/>
    <s v="250-6259-000001"/>
    <n v="0"/>
    <n v="30000"/>
    <n v="0"/>
    <n v="0"/>
    <n v="0"/>
    <n v="0"/>
    <m/>
    <m/>
    <n v="0"/>
    <m/>
    <m/>
    <m/>
    <m/>
    <m/>
    <m/>
    <m/>
    <m/>
    <x v="496"/>
    <x v="29"/>
    <x v="29"/>
    <m/>
    <n v="0"/>
    <n v="0"/>
    <n v="0"/>
    <n v="0"/>
    <n v="0"/>
    <n v="0"/>
    <m/>
    <m/>
    <m/>
    <s v="No"/>
    <s v="W665691"/>
    <n v="0"/>
    <m/>
    <s v="J10025"/>
    <m/>
    <m/>
    <s v="S0362766"/>
  </r>
  <r>
    <x v="1117"/>
    <n v="10000"/>
    <n v="10000"/>
    <d v="2025-04-28T00:00:00"/>
    <s v="502LAUGH"/>
    <s v=" 1:49:22 pm"/>
    <s v="4110601U5A"/>
    <m/>
    <x v="0"/>
    <s v="Yes"/>
    <x v="10"/>
    <x v="10"/>
    <s v="PS66"/>
    <s v="SIM ENG KWANG"/>
    <n v="1000"/>
    <m/>
    <m/>
    <d v="2025-04-26T00:00:00"/>
    <m/>
    <n v="1"/>
    <n v="1000"/>
    <s v="PE"/>
    <s v="260-6467-000001"/>
    <n v="0"/>
    <n v="1000"/>
    <n v="0"/>
    <n v="0"/>
    <n v="0"/>
    <n v="0"/>
    <m/>
    <m/>
    <n v="0"/>
    <m/>
    <m/>
    <m/>
    <m/>
    <m/>
    <m/>
    <m/>
    <m/>
    <x v="739"/>
    <x v="29"/>
    <x v="29"/>
    <m/>
    <n v="0"/>
    <n v="0"/>
    <n v="0"/>
    <n v="0"/>
    <n v="0"/>
    <n v="0"/>
    <m/>
    <m/>
    <m/>
    <s v="No"/>
    <s v="W665488"/>
    <n v="0"/>
    <m/>
    <s v="J10025"/>
    <m/>
    <m/>
    <s v="S0362766"/>
  </r>
  <r>
    <x v="580"/>
    <n v="10000"/>
    <n v="30000"/>
    <d v="2025-04-28T00:00:00"/>
    <s v="502LAUGH"/>
    <s v=" 8:42:31 am"/>
    <n v="10620258101"/>
    <m/>
    <x v="2"/>
    <s v="Yes"/>
    <x v="35"/>
    <x v="19"/>
    <s v="QM78"/>
    <s v="WONG SEAU JIN"/>
    <n v="8000"/>
    <m/>
    <m/>
    <d v="2025-04-26T00:00:00"/>
    <m/>
    <n v="11"/>
    <n v="88000"/>
    <s v="PE"/>
    <s v="T0A86-80005-FT0001"/>
    <n v="0"/>
    <n v="80000"/>
    <n v="8000"/>
    <n v="0"/>
    <n v="0"/>
    <n v="0"/>
    <m/>
    <m/>
    <n v="0"/>
    <m/>
    <m/>
    <m/>
    <m/>
    <m/>
    <m/>
    <m/>
    <m/>
    <x v="441"/>
    <x v="20"/>
    <x v="20"/>
    <m/>
    <n v="0"/>
    <n v="0"/>
    <n v="0"/>
    <n v="0"/>
    <n v="0"/>
    <n v="0"/>
    <m/>
    <m/>
    <m/>
    <s v="No"/>
    <s v="W665699"/>
    <n v="0"/>
    <m/>
    <s v="H08031-JIM-M"/>
    <m/>
    <m/>
    <s v="S0362933"/>
  </r>
  <r>
    <x v="581"/>
    <n v="10000"/>
    <n v="30000"/>
    <d v="2025-04-28T00:00:00"/>
    <s v="502LAUGH"/>
    <s v=" 8:41:23 am"/>
    <n v="10620258100"/>
    <m/>
    <x v="2"/>
    <s v="Yes"/>
    <x v="35"/>
    <x v="19"/>
    <s v="QM78"/>
    <s v="WONG SEAU JIN"/>
    <n v="8000"/>
    <m/>
    <m/>
    <d v="2025-04-26T00:00:00"/>
    <m/>
    <n v="11"/>
    <n v="88000"/>
    <s v="PE"/>
    <s v="E5Z02-80008-FT0001"/>
    <n v="0"/>
    <n v="80000"/>
    <n v="8000"/>
    <n v="0"/>
    <n v="0"/>
    <n v="0"/>
    <m/>
    <m/>
    <n v="0"/>
    <m/>
    <m/>
    <m/>
    <m/>
    <m/>
    <m/>
    <m/>
    <m/>
    <x v="139"/>
    <x v="20"/>
    <x v="20"/>
    <m/>
    <n v="0"/>
    <n v="0"/>
    <n v="0"/>
    <n v="0"/>
    <n v="0"/>
    <n v="0"/>
    <m/>
    <m/>
    <m/>
    <s v="No"/>
    <s v="W665495"/>
    <n v="0"/>
    <m/>
    <s v="H08031-JIM-M"/>
    <m/>
    <m/>
    <s v="S0362938"/>
  </r>
  <r>
    <x v="876"/>
    <n v="10000"/>
    <n v="30000"/>
    <d v="2025-04-30T00:00:00"/>
    <s v="502LAUGH"/>
    <s v=" 2:35:48 pm"/>
    <s v="D008O1730/D008O0581"/>
    <m/>
    <x v="1"/>
    <s v="Yes"/>
    <x v="3"/>
    <x v="3"/>
    <s v="PM74"/>
    <s v="YONG CHEE SOON"/>
    <n v="34667"/>
    <m/>
    <m/>
    <d v="2025-04-26T00:00:00"/>
    <m/>
    <n v="6"/>
    <n v="208002"/>
    <s v="PE"/>
    <s v="1VV21-80021-FT0001"/>
    <n v="0"/>
    <n v="200000"/>
    <n v="8002"/>
    <n v="0"/>
    <n v="0"/>
    <n v="0"/>
    <m/>
    <m/>
    <n v="0"/>
    <m/>
    <m/>
    <m/>
    <m/>
    <m/>
    <m/>
    <m/>
    <m/>
    <x v="232"/>
    <x v="20"/>
    <x v="20"/>
    <m/>
    <n v="0"/>
    <n v="0"/>
    <n v="0"/>
    <n v="0"/>
    <n v="0"/>
    <n v="0"/>
    <m/>
    <m/>
    <m/>
    <s v="No"/>
    <s v="W665976"/>
    <n v="0"/>
    <m/>
    <s v="H08031-JIM-M"/>
    <m/>
    <m/>
    <s v="S0362945"/>
  </r>
  <r>
    <x v="876"/>
    <n v="10000"/>
    <n v="40000"/>
    <d v="2025-04-30T00:00:00"/>
    <s v="502LAUGH"/>
    <s v=" 3:05:28 pm"/>
    <s v="D008S1011/D008O0920"/>
    <m/>
    <x v="2"/>
    <s v="Yes"/>
    <x v="22"/>
    <x v="19"/>
    <s v="QM87"/>
    <s v="GOH SING JOO"/>
    <n v="66667"/>
    <m/>
    <m/>
    <d v="2025-04-26T00:00:00"/>
    <m/>
    <n v="3"/>
    <n v="200001"/>
    <s v="PE"/>
    <s v="1VV21-80021-FT0001"/>
    <n v="0"/>
    <n v="200000"/>
    <n v="1"/>
    <n v="0"/>
    <n v="0"/>
    <n v="0"/>
    <m/>
    <m/>
    <n v="0"/>
    <m/>
    <m/>
    <m/>
    <m/>
    <m/>
    <m/>
    <m/>
    <m/>
    <x v="232"/>
    <x v="20"/>
    <x v="20"/>
    <m/>
    <n v="0"/>
    <n v="0"/>
    <n v="0"/>
    <n v="0"/>
    <n v="0"/>
    <n v="0"/>
    <m/>
    <m/>
    <m/>
    <s v="No"/>
    <s v="W665976"/>
    <n v="0"/>
    <m/>
    <s v="H08031-JIM-M"/>
    <m/>
    <m/>
    <s v="S0362945"/>
  </r>
  <r>
    <x v="1118"/>
    <n v="10000"/>
    <n v="10000"/>
    <d v="2025-04-28T00:00:00"/>
    <s v="502LAUGH"/>
    <s v=" 1:49:22 pm"/>
    <s v="4121232U5"/>
    <m/>
    <x v="0"/>
    <s v="Yes"/>
    <x v="10"/>
    <x v="10"/>
    <s v="PS66"/>
    <s v="SIM ENG KWANG"/>
    <n v="3000"/>
    <m/>
    <m/>
    <d v="2025-04-26T00:00:00"/>
    <m/>
    <n v="1"/>
    <n v="3000"/>
    <s v="PE"/>
    <s v="260-6469-000001"/>
    <n v="0"/>
    <n v="3000"/>
    <n v="0"/>
    <n v="0"/>
    <n v="0"/>
    <n v="0"/>
    <m/>
    <m/>
    <n v="0"/>
    <m/>
    <m/>
    <m/>
    <m/>
    <m/>
    <m/>
    <m/>
    <m/>
    <x v="740"/>
    <x v="29"/>
    <x v="29"/>
    <m/>
    <n v="0"/>
    <n v="0"/>
    <n v="0"/>
    <n v="0"/>
    <n v="0"/>
    <n v="0"/>
    <m/>
    <m/>
    <m/>
    <s v="No"/>
    <s v="W665994"/>
    <n v="0"/>
    <m/>
    <s v="J10025"/>
    <m/>
    <m/>
    <s v="S0363064"/>
  </r>
  <r>
    <x v="1119"/>
    <n v="10000"/>
    <n v="10000"/>
    <d v="2025-04-28T00:00:00"/>
    <s v="502LAUGH"/>
    <s v=" 8:25:18 am"/>
    <s v="SG-5651598 01"/>
    <m/>
    <x v="0"/>
    <s v="Yes"/>
    <x v="6"/>
    <x v="6"/>
    <s v="PS74"/>
    <s v="GOH CHIN TECK"/>
    <n v="1660"/>
    <m/>
    <m/>
    <d v="2025-04-26T00:00:00"/>
    <m/>
    <n v="2"/>
    <n v="3320"/>
    <s v="PE"/>
    <n v="112886950001"/>
    <n v="0"/>
    <n v="3320"/>
    <n v="0"/>
    <n v="0"/>
    <n v="0"/>
    <n v="0"/>
    <m/>
    <m/>
    <n v="0"/>
    <m/>
    <m/>
    <m/>
    <m/>
    <m/>
    <m/>
    <m/>
    <m/>
    <x v="171"/>
    <x v="28"/>
    <x v="28"/>
    <m/>
    <n v="0"/>
    <n v="0"/>
    <n v="0"/>
    <n v="0"/>
    <n v="0"/>
    <n v="0"/>
    <m/>
    <m/>
    <m/>
    <s v="No"/>
    <s v="W665513"/>
    <n v="0"/>
    <m/>
    <s v="I09180"/>
    <m/>
    <m/>
    <s v="S0363071"/>
  </r>
  <r>
    <x v="1119"/>
    <n v="20000"/>
    <n v="10000"/>
    <d v="2025-04-28T00:00:00"/>
    <s v="502LAUGH"/>
    <s v=" 8:25:18 am"/>
    <s v="SG-5651598 01"/>
    <m/>
    <x v="0"/>
    <s v="Yes"/>
    <x v="6"/>
    <x v="6"/>
    <s v="PS74"/>
    <s v="GOH CHIN TECK"/>
    <n v="1660"/>
    <m/>
    <m/>
    <d v="2025-04-26T00:00:00"/>
    <m/>
    <n v="2"/>
    <n v="3320"/>
    <s v="PE"/>
    <n v="112886950001"/>
    <n v="0"/>
    <n v="3320"/>
    <n v="0"/>
    <n v="0"/>
    <n v="0"/>
    <n v="0"/>
    <m/>
    <m/>
    <n v="0"/>
    <m/>
    <m/>
    <m/>
    <m/>
    <m/>
    <m/>
    <m/>
    <m/>
    <x v="171"/>
    <x v="28"/>
    <x v="28"/>
    <m/>
    <n v="0"/>
    <n v="0"/>
    <n v="0"/>
    <n v="0"/>
    <n v="0"/>
    <n v="0"/>
    <m/>
    <m/>
    <m/>
    <s v="No"/>
    <s v="W665513"/>
    <n v="0"/>
    <m/>
    <s v="I09180"/>
    <m/>
    <m/>
    <s v="S0363071"/>
  </r>
  <r>
    <x v="1080"/>
    <n v="10000"/>
    <n v="20000"/>
    <d v="2025-04-28T00:00:00"/>
    <s v="502LAUGH"/>
    <s v=" 8:30:40 am"/>
    <s v="D40508011T/M0BQB2120"/>
    <m/>
    <x v="1"/>
    <s v="Yes"/>
    <x v="7"/>
    <x v="7"/>
    <s v="PM68"/>
    <s v="LEE KIM LIANG"/>
    <n v="5000"/>
    <m/>
    <m/>
    <d v="2025-04-26T00:00:00"/>
    <m/>
    <n v="4"/>
    <n v="20000"/>
    <s v="PE"/>
    <s v="QC PASSED-CLEANR0001"/>
    <n v="0"/>
    <n v="20000"/>
    <n v="0"/>
    <n v="0"/>
    <n v="0"/>
    <n v="0"/>
    <m/>
    <m/>
    <n v="0"/>
    <m/>
    <m/>
    <m/>
    <m/>
    <m/>
    <m/>
    <m/>
    <m/>
    <x v="724"/>
    <x v="108"/>
    <x v="103"/>
    <m/>
    <n v="0"/>
    <n v="0"/>
    <n v="0"/>
    <n v="0"/>
    <n v="0"/>
    <n v="0"/>
    <m/>
    <m/>
    <m/>
    <s v="No"/>
    <s v="W665514"/>
    <n v="0"/>
    <m/>
    <s v="P16259"/>
    <m/>
    <m/>
    <s v="S0363092"/>
  </r>
  <r>
    <x v="1120"/>
    <n v="10000"/>
    <n v="10000"/>
    <d v="2025-04-30T00:00:00"/>
    <s v="502LAUGH"/>
    <s v=" 5:43:29 pm"/>
    <s v="U3404S191"/>
    <m/>
    <x v="0"/>
    <s v="Yes"/>
    <x v="7"/>
    <x v="7"/>
    <s v="PM68"/>
    <s v="LEE KIM LIANG"/>
    <n v="10000"/>
    <m/>
    <m/>
    <d v="2025-04-26T00:00:00"/>
    <m/>
    <n v="1"/>
    <n v="10000"/>
    <s v="PE"/>
    <s v="BLANK LABEL-70X10002"/>
    <n v="0"/>
    <n v="10000"/>
    <n v="0"/>
    <n v="0"/>
    <n v="0"/>
    <n v="0"/>
    <m/>
    <m/>
    <n v="0"/>
    <m/>
    <m/>
    <m/>
    <m/>
    <m/>
    <m/>
    <m/>
    <m/>
    <x v="741"/>
    <x v="32"/>
    <x v="32"/>
    <m/>
    <n v="0"/>
    <n v="0"/>
    <n v="0"/>
    <n v="0"/>
    <n v="0"/>
    <n v="0"/>
    <m/>
    <m/>
    <m/>
    <s v="No"/>
    <s v="W666007"/>
    <n v="0"/>
    <m/>
    <s v="H08217"/>
    <m/>
    <m/>
    <s v="S0363132"/>
  </r>
  <r>
    <x v="1121"/>
    <n v="10000"/>
    <n v="10000"/>
    <d v="2025-04-29T00:00:00"/>
    <s v="502LAUGH"/>
    <s v=" 9:12:42 am"/>
    <s v="J00V80150"/>
    <m/>
    <x v="0"/>
    <s v="Yes"/>
    <x v="18"/>
    <x v="17"/>
    <s v="PMJ4"/>
    <s v="LEE JUN HONG"/>
    <n v="3550"/>
    <m/>
    <m/>
    <d v="2025-04-26T00:00:00"/>
    <m/>
    <n v="4"/>
    <n v="14200"/>
    <s v="PE"/>
    <n v="5000532060001"/>
    <n v="0"/>
    <n v="11200"/>
    <n v="3000"/>
    <n v="0"/>
    <n v="0"/>
    <n v="0"/>
    <m/>
    <m/>
    <n v="0"/>
    <m/>
    <m/>
    <m/>
    <m/>
    <m/>
    <m/>
    <m/>
    <m/>
    <x v="742"/>
    <x v="11"/>
    <x v="11"/>
    <m/>
    <n v="0"/>
    <n v="0"/>
    <n v="0"/>
    <n v="0"/>
    <n v="0"/>
    <n v="0"/>
    <m/>
    <m/>
    <m/>
    <s v="No"/>
    <s v="W666022"/>
    <n v="0"/>
    <m/>
    <s v="B02083"/>
    <m/>
    <m/>
    <s v="S0363143"/>
  </r>
  <r>
    <x v="1122"/>
    <n v="10000"/>
    <n v="10000"/>
    <d v="2025-04-29T00:00:00"/>
    <s v="502LAUGH"/>
    <s v=" 9:12:42 am"/>
    <s v="J00V80150"/>
    <m/>
    <x v="0"/>
    <s v="Yes"/>
    <x v="18"/>
    <x v="17"/>
    <s v="PMJ4"/>
    <s v="LEE JUN HONG"/>
    <n v="4950"/>
    <m/>
    <m/>
    <d v="2025-04-26T00:00:00"/>
    <m/>
    <n v="4"/>
    <n v="19800"/>
    <s v="PE"/>
    <n v="5000532080001"/>
    <n v="0"/>
    <n v="16800"/>
    <n v="3000"/>
    <n v="0"/>
    <n v="0"/>
    <n v="0"/>
    <m/>
    <m/>
    <n v="0"/>
    <m/>
    <m/>
    <m/>
    <m/>
    <m/>
    <m/>
    <m/>
    <m/>
    <x v="743"/>
    <x v="11"/>
    <x v="11"/>
    <m/>
    <n v="0"/>
    <n v="0"/>
    <n v="0"/>
    <n v="0"/>
    <n v="0"/>
    <n v="0"/>
    <m/>
    <m/>
    <m/>
    <s v="No"/>
    <s v="W666023"/>
    <n v="0"/>
    <m/>
    <s v="B02083"/>
    <m/>
    <m/>
    <s v="S0363143"/>
  </r>
  <r>
    <x v="1123"/>
    <n v="10000"/>
    <n v="10000"/>
    <d v="2025-04-28T00:00:00"/>
    <s v="502LAUGH"/>
    <s v=" 5:22:32 pm"/>
    <s v="J00V80150"/>
    <m/>
    <x v="0"/>
    <s v="Yes"/>
    <x v="18"/>
    <x v="17"/>
    <s v="PMJ4"/>
    <s v="LEE JUN HONG"/>
    <n v="3333"/>
    <m/>
    <m/>
    <d v="2025-04-26T00:00:00"/>
    <m/>
    <n v="6"/>
    <n v="20000"/>
    <s v="PE"/>
    <n v="5000538100001"/>
    <n v="0"/>
    <n v="14000"/>
    <n v="6000"/>
    <n v="0"/>
    <n v="0"/>
    <n v="0"/>
    <m/>
    <m/>
    <n v="0"/>
    <m/>
    <m/>
    <m/>
    <m/>
    <m/>
    <m/>
    <m/>
    <m/>
    <x v="744"/>
    <x v="11"/>
    <x v="11"/>
    <m/>
    <n v="0"/>
    <n v="0"/>
    <n v="0"/>
    <n v="0"/>
    <n v="0"/>
    <n v="0"/>
    <m/>
    <m/>
    <m/>
    <s v="No"/>
    <s v="W666024"/>
    <n v="0"/>
    <m/>
    <s v="B02083"/>
    <m/>
    <m/>
    <s v="S0363143"/>
  </r>
  <r>
    <x v="1123"/>
    <n v="20000"/>
    <n v="10000"/>
    <d v="2025-04-28T00:00:00"/>
    <s v="502LAUGH"/>
    <s v=" 5:22:32 pm"/>
    <s v="J00V80150"/>
    <m/>
    <x v="0"/>
    <s v="Yes"/>
    <x v="18"/>
    <x v="17"/>
    <s v="PMJ4"/>
    <s v="LEE JUN HONG"/>
    <n v="4667"/>
    <m/>
    <m/>
    <d v="2025-04-26T00:00:00"/>
    <m/>
    <n v="6"/>
    <n v="28000"/>
    <s v="PE"/>
    <n v="5000538100001"/>
    <n v="0"/>
    <n v="28000"/>
    <n v="0"/>
    <n v="0"/>
    <n v="0"/>
    <n v="0"/>
    <m/>
    <m/>
    <n v="0"/>
    <m/>
    <m/>
    <m/>
    <m/>
    <m/>
    <m/>
    <m/>
    <m/>
    <x v="744"/>
    <x v="11"/>
    <x v="11"/>
    <m/>
    <n v="0"/>
    <n v="0"/>
    <n v="0"/>
    <n v="0"/>
    <n v="0"/>
    <n v="0"/>
    <m/>
    <m/>
    <m/>
    <s v="No"/>
    <s v="W666024"/>
    <n v="0"/>
    <m/>
    <s v="B02083"/>
    <m/>
    <m/>
    <s v="S0363143"/>
  </r>
  <r>
    <x v="1124"/>
    <n v="10000"/>
    <n v="10000"/>
    <d v="2025-04-28T00:00:00"/>
    <s v="502LAUGH"/>
    <s v=" 2:58:29 pm"/>
    <s v="J00V80150"/>
    <m/>
    <x v="0"/>
    <s v="Yes"/>
    <x v="18"/>
    <x v="17"/>
    <s v="PMJ4"/>
    <s v="LEE JUN HONG"/>
    <n v="6167"/>
    <m/>
    <m/>
    <d v="2025-04-26T00:00:00"/>
    <m/>
    <n v="6"/>
    <n v="37002"/>
    <s v="PE"/>
    <n v="5000538120001"/>
    <n v="0"/>
    <n v="28000"/>
    <n v="9002"/>
    <n v="0"/>
    <n v="0"/>
    <n v="0"/>
    <m/>
    <m/>
    <n v="0"/>
    <m/>
    <m/>
    <m/>
    <m/>
    <m/>
    <m/>
    <m/>
    <m/>
    <x v="745"/>
    <x v="11"/>
    <x v="11"/>
    <m/>
    <n v="0"/>
    <n v="0"/>
    <n v="0"/>
    <n v="0"/>
    <n v="0"/>
    <n v="0"/>
    <m/>
    <m/>
    <m/>
    <s v="No"/>
    <s v="W666025"/>
    <n v="0"/>
    <m/>
    <s v="B02083"/>
    <m/>
    <m/>
    <s v="S0363143"/>
  </r>
  <r>
    <x v="1124"/>
    <n v="20000"/>
    <n v="10000"/>
    <d v="2025-04-28T00:00:00"/>
    <s v="502LAUGH"/>
    <s v=" 2:58:29 pm"/>
    <s v="J00V80150"/>
    <m/>
    <x v="0"/>
    <s v="Yes"/>
    <x v="18"/>
    <x v="17"/>
    <s v="PMJ4"/>
    <s v="LEE JUN HONG"/>
    <n v="4667"/>
    <m/>
    <m/>
    <d v="2025-04-26T00:00:00"/>
    <m/>
    <n v="6"/>
    <n v="28000"/>
    <s v="PE"/>
    <n v="5000538120001"/>
    <n v="0"/>
    <n v="28000"/>
    <n v="0"/>
    <n v="0"/>
    <n v="0"/>
    <n v="0"/>
    <m/>
    <m/>
    <n v="0"/>
    <m/>
    <m/>
    <m/>
    <m/>
    <m/>
    <m/>
    <m/>
    <m/>
    <x v="745"/>
    <x v="11"/>
    <x v="11"/>
    <m/>
    <n v="0"/>
    <n v="0"/>
    <n v="0"/>
    <n v="0"/>
    <n v="0"/>
    <n v="0"/>
    <m/>
    <m/>
    <m/>
    <s v="No"/>
    <s v="W666025"/>
    <n v="0"/>
    <m/>
    <s v="B02083"/>
    <m/>
    <m/>
    <s v="S0363143"/>
  </r>
  <r>
    <x v="1124"/>
    <n v="30000"/>
    <n v="10000"/>
    <d v="2025-04-28T00:00:00"/>
    <s v="502LAUGH"/>
    <s v=" 2:58:29 pm"/>
    <s v="J00V80150"/>
    <m/>
    <x v="0"/>
    <s v="Yes"/>
    <x v="18"/>
    <x v="17"/>
    <s v="PMJ4"/>
    <s v="LEE JUN HONG"/>
    <n v="2333"/>
    <m/>
    <m/>
    <d v="2025-04-26T00:00:00"/>
    <m/>
    <n v="6"/>
    <n v="14000"/>
    <s v="PE"/>
    <n v="5000538120001"/>
    <n v="0"/>
    <n v="14000"/>
    <n v="0"/>
    <n v="0"/>
    <n v="0"/>
    <n v="0"/>
    <m/>
    <m/>
    <n v="0"/>
    <m/>
    <m/>
    <m/>
    <m/>
    <m/>
    <m/>
    <m/>
    <m/>
    <x v="745"/>
    <x v="11"/>
    <x v="11"/>
    <m/>
    <n v="0"/>
    <n v="0"/>
    <n v="0"/>
    <n v="0"/>
    <n v="0"/>
    <n v="0"/>
    <m/>
    <m/>
    <m/>
    <s v="No"/>
    <s v="W666025"/>
    <n v="0"/>
    <m/>
    <s v="B02083"/>
    <m/>
    <m/>
    <s v="S0363143"/>
  </r>
  <r>
    <x v="1125"/>
    <n v="10000"/>
    <n v="10000"/>
    <d v="2025-04-28T00:00:00"/>
    <s v="502LAUGH"/>
    <s v=" 8:34:07 am"/>
    <s v="U541658014/504040526"/>
    <m/>
    <x v="0"/>
    <s v="Yes"/>
    <x v="28"/>
    <x v="23"/>
    <s v="PM26"/>
    <s v="TAN AIK KEONG"/>
    <n v="5860"/>
    <m/>
    <m/>
    <d v="2025-04-26T00:00:00"/>
    <m/>
    <n v="1"/>
    <n v="5860"/>
    <s v="PE"/>
    <s v="250-5323-000001"/>
    <n v="0"/>
    <n v="5360"/>
    <n v="500"/>
    <n v="0"/>
    <n v="0"/>
    <n v="0"/>
    <m/>
    <m/>
    <n v="0"/>
    <m/>
    <m/>
    <m/>
    <m/>
    <m/>
    <m/>
    <m/>
    <m/>
    <x v="208"/>
    <x v="29"/>
    <x v="29"/>
    <m/>
    <n v="0"/>
    <n v="0"/>
    <n v="0"/>
    <n v="0"/>
    <n v="0"/>
    <n v="0"/>
    <m/>
    <m/>
    <m/>
    <s v="No"/>
    <s v="W666036"/>
    <n v="0"/>
    <m/>
    <s v="J10025"/>
    <m/>
    <m/>
    <s v="S0363152"/>
  </r>
  <r>
    <x v="1126"/>
    <n v="10000"/>
    <n v="10000"/>
    <d v="2025-04-28T00:00:00"/>
    <s v="502LAUGH"/>
    <s v=" 8:28:49 am"/>
    <s v="SG-5651598 01"/>
    <m/>
    <x v="0"/>
    <s v="Yes"/>
    <x v="6"/>
    <x v="6"/>
    <s v="PS74"/>
    <s v="GOH CHIN TECK"/>
    <n v="3735"/>
    <m/>
    <m/>
    <d v="2025-04-26T00:00:00"/>
    <m/>
    <n v="2"/>
    <n v="7470"/>
    <s v="PE"/>
    <n v="112887240001"/>
    <n v="0"/>
    <n v="7470"/>
    <n v="0"/>
    <n v="0"/>
    <n v="0"/>
    <n v="0"/>
    <m/>
    <m/>
    <n v="0"/>
    <m/>
    <m/>
    <m/>
    <m/>
    <m/>
    <m/>
    <m/>
    <m/>
    <x v="512"/>
    <x v="28"/>
    <x v="28"/>
    <m/>
    <n v="0"/>
    <n v="0"/>
    <n v="0"/>
    <n v="0"/>
    <n v="0"/>
    <n v="0"/>
    <m/>
    <m/>
    <m/>
    <s v="No"/>
    <s v="W665557"/>
    <n v="0"/>
    <m/>
    <s v="I09180"/>
    <m/>
    <m/>
    <s v="S0363367"/>
  </r>
  <r>
    <x v="1127"/>
    <n v="10000"/>
    <n v="10000"/>
    <d v="2025-04-28T00:00:00"/>
    <s v="502LAUGH"/>
    <s v=" 8:28:49 am"/>
    <s v="SG-5651598 01"/>
    <m/>
    <x v="0"/>
    <s v="Yes"/>
    <x v="6"/>
    <x v="6"/>
    <s v="PS74"/>
    <s v="GOH CHIN TECK"/>
    <n v="1245"/>
    <m/>
    <m/>
    <d v="2025-04-26T00:00:00"/>
    <m/>
    <n v="2"/>
    <n v="2490"/>
    <s v="PE"/>
    <n v="112887240001"/>
    <n v="0"/>
    <n v="2490"/>
    <n v="0"/>
    <n v="0"/>
    <n v="0"/>
    <n v="0"/>
    <m/>
    <m/>
    <n v="0"/>
    <m/>
    <m/>
    <m/>
    <m/>
    <m/>
    <m/>
    <m/>
    <m/>
    <x v="512"/>
    <x v="28"/>
    <x v="28"/>
    <m/>
    <n v="0"/>
    <n v="0"/>
    <n v="0"/>
    <n v="0"/>
    <n v="0"/>
    <n v="0"/>
    <m/>
    <m/>
    <m/>
    <s v="No"/>
    <s v="W665558"/>
    <n v="0"/>
    <m/>
    <s v="I09180"/>
    <m/>
    <m/>
    <s v="S0363368"/>
  </r>
  <r>
    <x v="1127"/>
    <n v="20000"/>
    <n v="10000"/>
    <d v="2025-04-28T00:00:00"/>
    <s v="502LAUGH"/>
    <s v=" 8:28:49 am"/>
    <s v="SG-5651598 01"/>
    <m/>
    <x v="0"/>
    <s v="Yes"/>
    <x v="6"/>
    <x v="6"/>
    <s v="PS74"/>
    <s v="GOH CHIN TECK"/>
    <n v="1245"/>
    <m/>
    <m/>
    <d v="2025-04-26T00:00:00"/>
    <m/>
    <n v="2"/>
    <n v="2490"/>
    <s v="PE"/>
    <n v="112887240001"/>
    <n v="0"/>
    <n v="2490"/>
    <n v="0"/>
    <n v="0"/>
    <n v="0"/>
    <n v="0"/>
    <m/>
    <m/>
    <n v="0"/>
    <m/>
    <m/>
    <m/>
    <m/>
    <m/>
    <m/>
    <m/>
    <m/>
    <x v="512"/>
    <x v="28"/>
    <x v="28"/>
    <m/>
    <n v="0"/>
    <n v="0"/>
    <n v="0"/>
    <n v="0"/>
    <n v="0"/>
    <n v="0"/>
    <m/>
    <m/>
    <m/>
    <s v="No"/>
    <s v="W665558"/>
    <n v="0"/>
    <m/>
    <s v="I09180"/>
    <m/>
    <m/>
    <s v="S0363368"/>
  </r>
  <r>
    <x v="1127"/>
    <n v="30000"/>
    <n v="10000"/>
    <d v="2025-04-28T00:00:00"/>
    <s v="502LAUGH"/>
    <s v=" 8:28:49 am"/>
    <s v="SG-5651598 01"/>
    <m/>
    <x v="0"/>
    <s v="Yes"/>
    <x v="6"/>
    <x v="6"/>
    <s v="PS74"/>
    <s v="GOH CHIN TECK"/>
    <n v="1245"/>
    <m/>
    <m/>
    <d v="2025-04-26T00:00:00"/>
    <m/>
    <n v="2"/>
    <n v="2490"/>
    <s v="PE"/>
    <n v="112887240001"/>
    <n v="0"/>
    <n v="2490"/>
    <n v="0"/>
    <n v="0"/>
    <n v="0"/>
    <n v="0"/>
    <m/>
    <m/>
    <n v="0"/>
    <m/>
    <m/>
    <m/>
    <m/>
    <m/>
    <m/>
    <m/>
    <m/>
    <x v="512"/>
    <x v="28"/>
    <x v="28"/>
    <m/>
    <n v="0"/>
    <n v="0"/>
    <n v="0"/>
    <n v="0"/>
    <n v="0"/>
    <n v="0"/>
    <m/>
    <m/>
    <m/>
    <s v="No"/>
    <s v="W665558"/>
    <n v="0"/>
    <m/>
    <s v="I09180"/>
    <m/>
    <m/>
    <s v="S0363368"/>
  </r>
  <r>
    <x v="1128"/>
    <n v="10000"/>
    <n v="10000"/>
    <d v="2025-04-28T00:00:00"/>
    <s v="502LAUGH"/>
    <s v=" 8:32:48 am"/>
    <s v="SG-5651598 01"/>
    <m/>
    <x v="0"/>
    <s v="Yes"/>
    <x v="6"/>
    <x v="6"/>
    <s v="PS74"/>
    <s v="GOH CHIN TECK"/>
    <n v="415"/>
    <m/>
    <m/>
    <d v="2025-04-26T00:00:00"/>
    <m/>
    <n v="2"/>
    <n v="830"/>
    <s v="PE"/>
    <n v="112887320001"/>
    <n v="0"/>
    <n v="830"/>
    <n v="0"/>
    <n v="0"/>
    <n v="0"/>
    <n v="0"/>
    <m/>
    <m/>
    <n v="0"/>
    <m/>
    <m/>
    <m/>
    <m/>
    <m/>
    <m/>
    <m/>
    <m/>
    <x v="746"/>
    <x v="28"/>
    <x v="28"/>
    <m/>
    <n v="0"/>
    <n v="0"/>
    <n v="0"/>
    <n v="0"/>
    <n v="0"/>
    <n v="0"/>
    <m/>
    <m/>
    <m/>
    <s v="No"/>
    <s v="W665559"/>
    <n v="0"/>
    <m/>
    <s v="I09180"/>
    <m/>
    <m/>
    <s v="S0363369"/>
  </r>
  <r>
    <x v="1129"/>
    <n v="10000"/>
    <n v="10000"/>
    <d v="2025-04-28T00:00:00"/>
    <s v="502LAUGH"/>
    <s v=" 8:27:36 am"/>
    <s v="M0BUQ9651"/>
    <m/>
    <x v="0"/>
    <s v="Yes"/>
    <x v="39"/>
    <x v="20"/>
    <s v="PS70"/>
    <s v="YEO WOO KEONG"/>
    <n v="9000"/>
    <m/>
    <m/>
    <d v="2025-04-26T00:00:00"/>
    <m/>
    <n v="4"/>
    <n v="36000"/>
    <s v="PE"/>
    <s v="202659400 REVA0001"/>
    <n v="0"/>
    <n v="36000"/>
    <n v="0"/>
    <n v="0"/>
    <n v="0"/>
    <n v="0"/>
    <m/>
    <m/>
    <n v="0"/>
    <m/>
    <m/>
    <m/>
    <m/>
    <m/>
    <m/>
    <m/>
    <m/>
    <x v="582"/>
    <x v="23"/>
    <x v="23"/>
    <m/>
    <n v="0"/>
    <n v="0"/>
    <n v="0"/>
    <n v="0"/>
    <n v="0"/>
    <n v="0"/>
    <m/>
    <m/>
    <m/>
    <s v="No"/>
    <s v="W666064"/>
    <n v="0"/>
    <m/>
    <s v="S19314"/>
    <m/>
    <m/>
    <s v="H0065015"/>
  </r>
  <r>
    <x v="1130"/>
    <n v="10000"/>
    <n v="10000"/>
    <d v="2025-04-28T00:00:00"/>
    <s v="502LAUGH"/>
    <s v=" 8:19:06 am"/>
    <s v="5011624U5A"/>
    <m/>
    <x v="0"/>
    <s v="Yes"/>
    <x v="6"/>
    <x v="6"/>
    <s v="PS27"/>
    <s v="TAN TECK HEE"/>
    <n v="1000"/>
    <m/>
    <m/>
    <d v="2025-04-26T00:00:00"/>
    <m/>
    <n v="3"/>
    <n v="3000"/>
    <s v="PE"/>
    <s v="260-6169-000001"/>
    <n v="0"/>
    <n v="3000"/>
    <n v="0"/>
    <n v="0"/>
    <n v="0"/>
    <n v="0"/>
    <m/>
    <m/>
    <n v="0"/>
    <m/>
    <m/>
    <m/>
    <m/>
    <m/>
    <m/>
    <m/>
    <m/>
    <x v="747"/>
    <x v="29"/>
    <x v="29"/>
    <m/>
    <n v="0"/>
    <n v="0"/>
    <n v="0"/>
    <n v="0"/>
    <n v="0"/>
    <n v="0"/>
    <m/>
    <m/>
    <m/>
    <s v="No"/>
    <s v="W666098"/>
    <n v="0"/>
    <m/>
    <s v="J10025"/>
    <m/>
    <m/>
    <s v="S0363478"/>
  </r>
  <r>
    <x v="1131"/>
    <n v="10000"/>
    <n v="10000"/>
    <d v="2025-04-28T00:00:00"/>
    <s v="502LAUGH"/>
    <s v=" 8:23:23 am"/>
    <s v="3830U7060/4116S1"/>
    <m/>
    <x v="0"/>
    <s v="Yes"/>
    <x v="8"/>
    <x v="8"/>
    <s v="PM84"/>
    <s v="TAN TAI TOH"/>
    <n v="17"/>
    <m/>
    <m/>
    <d v="2025-04-26T00:00:00"/>
    <m/>
    <n v="6"/>
    <n v="104"/>
    <s v="PE"/>
    <s v="811219 INDEX1000001"/>
    <n v="0"/>
    <n v="100"/>
    <n v="4"/>
    <n v="0"/>
    <n v="0"/>
    <n v="0"/>
    <m/>
    <m/>
    <n v="0"/>
    <m/>
    <m/>
    <m/>
    <m/>
    <m/>
    <m/>
    <m/>
    <m/>
    <x v="596"/>
    <x v="26"/>
    <x v="26"/>
    <m/>
    <n v="0"/>
    <n v="0"/>
    <n v="0"/>
    <n v="0"/>
    <n v="0"/>
    <n v="0"/>
    <m/>
    <m/>
    <m/>
    <s v="No"/>
    <s v="W665595"/>
    <n v="0"/>
    <m/>
    <s v="V22000"/>
    <m/>
    <m/>
    <s v="ZSA101828"/>
  </r>
  <r>
    <x v="1131"/>
    <n v="20000"/>
    <n v="10000"/>
    <d v="2025-04-28T00:00:00"/>
    <s v="502LAUGH"/>
    <s v=" 8:23:23 am"/>
    <s v="3830U7060/4116S1"/>
    <m/>
    <x v="0"/>
    <s v="Yes"/>
    <x v="8"/>
    <x v="8"/>
    <s v="PM84"/>
    <s v="TAN TAI TOH"/>
    <n v="17"/>
    <m/>
    <m/>
    <d v="2025-04-26T00:00:00"/>
    <m/>
    <n v="6"/>
    <n v="100"/>
    <s v="PE"/>
    <s v="811219 INDEX1000001"/>
    <n v="0"/>
    <n v="100"/>
    <n v="0"/>
    <n v="0"/>
    <n v="0"/>
    <n v="0"/>
    <m/>
    <m/>
    <n v="0"/>
    <m/>
    <m/>
    <m/>
    <m/>
    <m/>
    <m/>
    <m/>
    <m/>
    <x v="596"/>
    <x v="26"/>
    <x v="26"/>
    <m/>
    <n v="0"/>
    <n v="0"/>
    <n v="0"/>
    <n v="0"/>
    <n v="0"/>
    <n v="0"/>
    <m/>
    <m/>
    <m/>
    <s v="No"/>
    <s v="W665595"/>
    <n v="0"/>
    <m/>
    <s v="V22000"/>
    <m/>
    <m/>
    <s v="ZSA101828"/>
  </r>
  <r>
    <x v="1132"/>
    <n v="10000"/>
    <n v="10000"/>
    <d v="2025-04-29T00:00:00"/>
    <s v="502LAUGH"/>
    <s v=" 8:25:41 am"/>
    <s v="SG-566171301"/>
    <s v="FSC29943"/>
    <x v="0"/>
    <s v="No"/>
    <x v="2"/>
    <x v="2"/>
    <s v="PM59"/>
    <s v="VOON CHAN PIN"/>
    <n v="30000"/>
    <m/>
    <m/>
    <d v="2025-04-28T00:00:00"/>
    <m/>
    <n v="12"/>
    <n v="360000"/>
    <s v="PE"/>
    <n v="80256230001"/>
    <n v="0"/>
    <n v="0"/>
    <n v="0"/>
    <n v="0"/>
    <n v="0"/>
    <n v="0"/>
    <m/>
    <m/>
    <n v="0"/>
    <m/>
    <m/>
    <m/>
    <s v="No"/>
    <n v="0"/>
    <s v="No"/>
    <m/>
    <m/>
    <x v="138"/>
    <x v="11"/>
    <x v="11"/>
    <m/>
    <n v="0"/>
    <n v="0"/>
    <n v="0"/>
    <n v="0"/>
    <n v="0"/>
    <n v="0"/>
    <m/>
    <m/>
    <m/>
    <s v="No"/>
    <m/>
    <m/>
    <m/>
    <s v="B02083"/>
    <m/>
    <m/>
    <s v="S0361328"/>
  </r>
  <r>
    <x v="1132"/>
    <n v="10000"/>
    <n v="20000"/>
    <d v="2025-04-29T00:00:00"/>
    <s v="502LAUGH"/>
    <s v=" 8:25:41 am"/>
    <s v="SG-566171301"/>
    <s v="FSC29943"/>
    <x v="0"/>
    <s v="No"/>
    <x v="2"/>
    <x v="4"/>
    <s v="PM18"/>
    <s v="LAI CHIN YANG"/>
    <n v="30000"/>
    <m/>
    <m/>
    <d v="2025-04-28T00:00:00"/>
    <m/>
    <n v="12"/>
    <n v="360000"/>
    <s v="PE"/>
    <n v="80256230001"/>
    <n v="0"/>
    <n v="0"/>
    <n v="0"/>
    <n v="0"/>
    <n v="0"/>
    <n v="0"/>
    <m/>
    <m/>
    <n v="0"/>
    <m/>
    <m/>
    <m/>
    <s v="No"/>
    <n v="0"/>
    <s v="No"/>
    <m/>
    <m/>
    <x v="138"/>
    <x v="11"/>
    <x v="11"/>
    <m/>
    <n v="0"/>
    <n v="0"/>
    <n v="0"/>
    <n v="0"/>
    <n v="0"/>
    <n v="0"/>
    <m/>
    <m/>
    <m/>
    <s v="No"/>
    <m/>
    <m/>
    <m/>
    <s v="B02083"/>
    <m/>
    <m/>
    <s v="S0361328"/>
  </r>
  <r>
    <x v="1133"/>
    <n v="10000"/>
    <n v="10000"/>
    <d v="2025-04-30T00:00:00"/>
    <s v="502LAUGH"/>
    <s v=" 2:29:49 pm"/>
    <s v="M0BUR8614"/>
    <s v="FSC31228"/>
    <x v="0"/>
    <s v="No"/>
    <x v="16"/>
    <x v="15"/>
    <s v="PMJ7"/>
    <s v="FOONG SEL YI"/>
    <n v="67500"/>
    <m/>
    <m/>
    <d v="2025-04-28T00:00:00"/>
    <m/>
    <n v="4"/>
    <n v="270000"/>
    <s v="PE"/>
    <s v="0F26707 EC C28470001"/>
    <n v="0"/>
    <n v="0"/>
    <n v="0"/>
    <n v="0"/>
    <n v="0"/>
    <n v="0"/>
    <m/>
    <m/>
    <n v="0"/>
    <m/>
    <m/>
    <m/>
    <s v="No"/>
    <n v="0"/>
    <s v="No"/>
    <m/>
    <m/>
    <x v="317"/>
    <x v="65"/>
    <x v="10"/>
    <m/>
    <n v="0"/>
    <n v="0"/>
    <n v="0"/>
    <n v="0"/>
    <n v="0"/>
    <n v="0"/>
    <m/>
    <m/>
    <m/>
    <s v="No"/>
    <m/>
    <m/>
    <m/>
    <s v="I09082-TL"/>
    <m/>
    <m/>
    <s v="H0064924"/>
  </r>
  <r>
    <x v="1134"/>
    <n v="10000"/>
    <n v="10000"/>
    <d v="2025-04-29T00:00:00"/>
    <s v="502LAUGH"/>
    <s v=" 8:27:17 am"/>
    <s v="5205U8036/3082512U9"/>
    <s v="BC16493"/>
    <x v="0"/>
    <s v="No"/>
    <x v="26"/>
    <x v="22"/>
    <s v="PS13"/>
    <s v="YEE CHENG MENG"/>
    <n v="500"/>
    <m/>
    <m/>
    <d v="2025-04-28T00:00:00"/>
    <m/>
    <n v="2"/>
    <n v="1000"/>
    <s v="PE"/>
    <n v="701529000001"/>
    <n v="0"/>
    <n v="0"/>
    <n v="0"/>
    <n v="0"/>
    <n v="0"/>
    <n v="0"/>
    <m/>
    <m/>
    <n v="0"/>
    <m/>
    <m/>
    <m/>
    <s v="No"/>
    <n v="0"/>
    <s v="No"/>
    <m/>
    <m/>
    <x v="748"/>
    <x v="6"/>
    <x v="6"/>
    <m/>
    <n v="0"/>
    <n v="0"/>
    <n v="0"/>
    <n v="0"/>
    <n v="0"/>
    <n v="0"/>
    <m/>
    <m/>
    <m/>
    <s v="No"/>
    <m/>
    <m/>
    <m/>
    <s v="P16186"/>
    <m/>
    <m/>
    <s v="S0362669"/>
  </r>
  <r>
    <x v="1135"/>
    <n v="10000"/>
    <n v="10000"/>
    <d v="2025-04-29T00:00:00"/>
    <s v="502LAUGH"/>
    <s v=" 8:21:33 am"/>
    <s v="5032702U5"/>
    <s v="FSC31438"/>
    <x v="0"/>
    <s v="No"/>
    <x v="11"/>
    <x v="11"/>
    <s v="PM09"/>
    <s v="PANG JING FULL"/>
    <n v="3000"/>
    <m/>
    <m/>
    <d v="2025-04-28T00:00:00"/>
    <m/>
    <n v="6"/>
    <n v="18000"/>
    <s v="PE"/>
    <s v="L001-772785-00000001"/>
    <n v="0"/>
    <n v="0"/>
    <n v="0"/>
    <n v="0"/>
    <n v="0"/>
    <n v="0"/>
    <m/>
    <m/>
    <n v="0"/>
    <m/>
    <m/>
    <m/>
    <s v="No"/>
    <n v="0"/>
    <s v="No"/>
    <m/>
    <m/>
    <x v="749"/>
    <x v="10"/>
    <x v="10"/>
    <m/>
    <n v="0"/>
    <n v="0"/>
    <n v="0"/>
    <n v="0"/>
    <n v="0"/>
    <n v="0"/>
    <m/>
    <m/>
    <m/>
    <s v="No"/>
    <m/>
    <m/>
    <m/>
    <s v="W23041-TH"/>
    <m/>
    <m/>
    <s v="H0064972"/>
  </r>
  <r>
    <x v="1136"/>
    <n v="10000"/>
    <n v="20000"/>
    <d v="2025-04-29T00:00:00"/>
    <s v="502LAUGH"/>
    <s v=" 8:21:33 am"/>
    <s v="10620258007/10620258070"/>
    <s v="FSC31767"/>
    <x v="0"/>
    <s v="No"/>
    <x v="17"/>
    <x v="16"/>
    <s v="PM11"/>
    <s v="TEE MENG CHAI"/>
    <n v="5143"/>
    <m/>
    <m/>
    <d v="2025-04-28T00:00:00"/>
    <m/>
    <n v="140"/>
    <n v="720020"/>
    <s v="PE"/>
    <s v="1F3Y1-400110001"/>
    <n v="0"/>
    <n v="0"/>
    <n v="0"/>
    <n v="0"/>
    <n v="0"/>
    <n v="0"/>
    <m/>
    <m/>
    <n v="0"/>
    <m/>
    <m/>
    <m/>
    <s v="No"/>
    <n v="0"/>
    <s v="No"/>
    <m/>
    <m/>
    <x v="423"/>
    <x v="79"/>
    <x v="75"/>
    <m/>
    <n v="0"/>
    <n v="0"/>
    <n v="0"/>
    <n v="0"/>
    <n v="0"/>
    <n v="0"/>
    <m/>
    <m/>
    <m/>
    <s v="No"/>
    <m/>
    <m/>
    <m/>
    <s v="H08031-NKG THAI-HPP"/>
    <m/>
    <m/>
    <s v="S0363130"/>
  </r>
  <r>
    <x v="1090"/>
    <n v="10000"/>
    <n v="20000"/>
    <d v="2025-05-07T00:00:00"/>
    <s v="502LAUGH"/>
    <s v=" 8:44:52 am"/>
    <s v="10620258081/10620258080/10620258078"/>
    <s v="FBC30652"/>
    <x v="1"/>
    <s v="No"/>
    <x v="3"/>
    <x v="3"/>
    <s v="PM74"/>
    <s v="YONG CHEE SOON"/>
    <n v="1250"/>
    <m/>
    <m/>
    <d v="2025-04-28T00:00:00"/>
    <m/>
    <n v="88"/>
    <n v="110000"/>
    <s v="PE"/>
    <s v="CZ106-80022-FT0001"/>
    <n v="0"/>
    <n v="0"/>
    <n v="0"/>
    <n v="0"/>
    <n v="0"/>
    <n v="0"/>
    <m/>
    <m/>
    <n v="0"/>
    <m/>
    <m/>
    <m/>
    <s v="No"/>
    <n v="0"/>
    <s v="No"/>
    <m/>
    <m/>
    <x v="729"/>
    <x v="20"/>
    <x v="20"/>
    <m/>
    <n v="0"/>
    <n v="0"/>
    <n v="0"/>
    <n v="0"/>
    <n v="0"/>
    <n v="0"/>
    <m/>
    <m/>
    <m/>
    <s v="No"/>
    <m/>
    <m/>
    <m/>
    <s v="H08031-JIM-M"/>
    <m/>
    <m/>
    <s v="S0363209"/>
  </r>
  <r>
    <x v="1091"/>
    <n v="10000"/>
    <n v="20000"/>
    <d v="2025-05-07T00:00:00"/>
    <s v="502LAUGH"/>
    <s v=" 8:45:41 am"/>
    <s v="10620258081/10620258080/10620258078"/>
    <s v="FBC30652"/>
    <x v="1"/>
    <s v="No"/>
    <x v="3"/>
    <x v="3"/>
    <s v="PM74"/>
    <s v="YONG CHEE SOON"/>
    <n v="1250"/>
    <m/>
    <m/>
    <d v="2025-04-28T00:00:00"/>
    <m/>
    <n v="88"/>
    <n v="110000"/>
    <s v="PE"/>
    <s v="N9J89-80007-BH180001"/>
    <n v="0"/>
    <n v="0"/>
    <n v="0"/>
    <n v="0"/>
    <n v="0"/>
    <n v="0"/>
    <m/>
    <m/>
    <n v="0"/>
    <m/>
    <m/>
    <m/>
    <s v="No"/>
    <n v="0"/>
    <s v="No"/>
    <m/>
    <m/>
    <x v="730"/>
    <x v="20"/>
    <x v="20"/>
    <m/>
    <n v="0"/>
    <n v="0"/>
    <n v="0"/>
    <n v="0"/>
    <n v="0"/>
    <n v="0"/>
    <m/>
    <m/>
    <m/>
    <s v="No"/>
    <m/>
    <m/>
    <m/>
    <s v="H08031-JIM-M"/>
    <m/>
    <m/>
    <s v="S0363213"/>
  </r>
  <r>
    <x v="1137"/>
    <n v="10000"/>
    <n v="20000"/>
    <d v="2025-05-09T00:00:00"/>
    <s v="502LAUGH"/>
    <s v=" 1:57:05 pm"/>
    <s v="10620258081/10620258080/10620258078"/>
    <s v="FBC30652"/>
    <x v="1"/>
    <s v="No"/>
    <x v="3"/>
    <x v="3"/>
    <s v="PM74"/>
    <s v="YONG CHEE SOON"/>
    <n v="1250"/>
    <m/>
    <m/>
    <d v="2025-04-28T00:00:00"/>
    <m/>
    <n v="88"/>
    <n v="110000"/>
    <s v="PE"/>
    <s v="T6N03-80018-FT0001"/>
    <n v="0"/>
    <n v="0"/>
    <n v="0"/>
    <n v="0"/>
    <n v="0"/>
    <n v="0"/>
    <m/>
    <m/>
    <n v="0"/>
    <m/>
    <m/>
    <m/>
    <s v="No"/>
    <n v="0"/>
    <s v="No"/>
    <m/>
    <m/>
    <x v="750"/>
    <x v="20"/>
    <x v="20"/>
    <m/>
    <n v="0"/>
    <n v="0"/>
    <n v="0"/>
    <n v="0"/>
    <n v="0"/>
    <n v="0"/>
    <m/>
    <m/>
    <m/>
    <s v="No"/>
    <m/>
    <m/>
    <m/>
    <s v="H08031-JIM-M"/>
    <m/>
    <m/>
    <s v="S0363216"/>
  </r>
  <r>
    <x v="1138"/>
    <n v="10000"/>
    <n v="20000"/>
    <d v="2025-05-07T00:00:00"/>
    <s v="502LAUGH"/>
    <s v=" 8:40:58 am"/>
    <s v="10620258081/10620258080/10620258078"/>
    <s v="FBC30652"/>
    <x v="1"/>
    <s v="No"/>
    <x v="3"/>
    <x v="3"/>
    <s v="PM74"/>
    <s v="YONG CHEE SOON"/>
    <n v="1250"/>
    <m/>
    <m/>
    <d v="2025-04-28T00:00:00"/>
    <m/>
    <n v="88"/>
    <n v="110000"/>
    <s v="PE"/>
    <s v="N9J92-80007-FT0001"/>
    <n v="0"/>
    <n v="0"/>
    <n v="0"/>
    <n v="0"/>
    <n v="0"/>
    <n v="0"/>
    <m/>
    <m/>
    <n v="0"/>
    <m/>
    <m/>
    <m/>
    <s v="No"/>
    <n v="0"/>
    <s v="No"/>
    <m/>
    <m/>
    <x v="575"/>
    <x v="20"/>
    <x v="20"/>
    <m/>
    <n v="0"/>
    <n v="0"/>
    <n v="0"/>
    <n v="0"/>
    <n v="0"/>
    <n v="0"/>
    <m/>
    <m/>
    <m/>
    <s v="No"/>
    <m/>
    <m/>
    <m/>
    <s v="H08031-JIM-M"/>
    <m/>
    <m/>
    <s v="S0363229"/>
  </r>
  <r>
    <x v="1139"/>
    <n v="10000"/>
    <n v="20000"/>
    <d v="2025-05-07T00:00:00"/>
    <s v="502LAUGH"/>
    <s v=" 8:40:00 am"/>
    <s v="10620258081/10620258080/10620258078"/>
    <s v="FBC30652"/>
    <x v="1"/>
    <s v="No"/>
    <x v="3"/>
    <x v="3"/>
    <s v="PM74"/>
    <s v="YONG CHEE SOON"/>
    <n v="1250"/>
    <m/>
    <m/>
    <d v="2025-04-28T00:00:00"/>
    <m/>
    <n v="88"/>
    <n v="110000"/>
    <s v="PE"/>
    <s v="N9K02-80017-FT0001"/>
    <n v="0"/>
    <n v="0"/>
    <n v="0"/>
    <n v="0"/>
    <n v="0"/>
    <n v="0"/>
    <m/>
    <m/>
    <n v="0"/>
    <m/>
    <m/>
    <m/>
    <s v="No"/>
    <n v="0"/>
    <s v="No"/>
    <m/>
    <m/>
    <x v="255"/>
    <x v="20"/>
    <x v="20"/>
    <m/>
    <n v="0"/>
    <n v="0"/>
    <n v="0"/>
    <n v="0"/>
    <n v="0"/>
    <n v="0"/>
    <m/>
    <m/>
    <m/>
    <s v="No"/>
    <m/>
    <m/>
    <m/>
    <s v="H08031-JIM-M"/>
    <m/>
    <m/>
    <s v="S0363332"/>
  </r>
  <r>
    <x v="1107"/>
    <n v="10000"/>
    <n v="20000"/>
    <d v="2025-05-08T00:00:00"/>
    <s v="502LAUGH"/>
    <s v=" 3:54:54 pm"/>
    <s v="10620258075/10620258073"/>
    <s v="FBC30652"/>
    <x v="1"/>
    <s v="No"/>
    <x v="3"/>
    <x v="3"/>
    <s v="PM74"/>
    <s v="YONG CHEE SOON"/>
    <n v="3705"/>
    <m/>
    <m/>
    <d v="2025-04-28T00:00:00"/>
    <m/>
    <n v="88"/>
    <n v="326040"/>
    <s v="PE"/>
    <s v="3YM62-80017-FT0001"/>
    <n v="0"/>
    <n v="0"/>
    <n v="0"/>
    <n v="0"/>
    <n v="0"/>
    <n v="0"/>
    <m/>
    <m/>
    <n v="0"/>
    <m/>
    <m/>
    <m/>
    <s v="No"/>
    <n v="0"/>
    <s v="No"/>
    <m/>
    <m/>
    <x v="111"/>
    <x v="20"/>
    <x v="20"/>
    <m/>
    <n v="0"/>
    <n v="0"/>
    <n v="0"/>
    <n v="0"/>
    <n v="0"/>
    <n v="0"/>
    <m/>
    <m/>
    <m/>
    <s v="No"/>
    <m/>
    <m/>
    <m/>
    <s v="H08031-JIM-M"/>
    <m/>
    <m/>
    <s v="S0363342"/>
  </r>
  <r>
    <x v="1140"/>
    <n v="10000"/>
    <n v="20000"/>
    <d v="2025-05-07T00:00:00"/>
    <s v="502LAUGH"/>
    <s v=" 8:36:54 am"/>
    <s v="10620258081/10620258080/10620258078"/>
    <s v="FBC30652"/>
    <x v="1"/>
    <s v="No"/>
    <x v="3"/>
    <x v="3"/>
    <s v="PM74"/>
    <s v="YONG CHEE SOON"/>
    <n v="1250"/>
    <m/>
    <m/>
    <d v="2025-04-28T00:00:00"/>
    <m/>
    <n v="88"/>
    <n v="110000"/>
    <s v="PE"/>
    <s v="N9K06-80021-FT0001"/>
    <n v="0"/>
    <n v="0"/>
    <n v="0"/>
    <n v="0"/>
    <n v="0"/>
    <n v="0"/>
    <m/>
    <m/>
    <n v="0"/>
    <m/>
    <m/>
    <m/>
    <s v="No"/>
    <n v="0"/>
    <s v="No"/>
    <m/>
    <m/>
    <x v="256"/>
    <x v="20"/>
    <x v="20"/>
    <m/>
    <n v="0"/>
    <n v="0"/>
    <n v="0"/>
    <n v="0"/>
    <n v="0"/>
    <n v="0"/>
    <m/>
    <m/>
    <m/>
    <s v="No"/>
    <m/>
    <m/>
    <m/>
    <s v="H08031-JIM-M"/>
    <m/>
    <m/>
    <s v="S0363345"/>
  </r>
  <r>
    <x v="1092"/>
    <n v="10000"/>
    <n v="20000"/>
    <d v="2025-05-07T00:00:00"/>
    <s v="502LAUGH"/>
    <s v=" 8:43:54 am"/>
    <s v="10620258081/10620258080/10620258078"/>
    <s v="FBC30652"/>
    <x v="1"/>
    <s v="No"/>
    <x v="3"/>
    <x v="3"/>
    <s v="PM74"/>
    <s v="YONG CHEE SOON"/>
    <n v="1250"/>
    <m/>
    <m/>
    <d v="2025-04-28T00:00:00"/>
    <m/>
    <n v="88"/>
    <n v="110000"/>
    <s v="PE"/>
    <s v="3UB28-800030001"/>
    <n v="0"/>
    <n v="0"/>
    <n v="0"/>
    <n v="0"/>
    <n v="0"/>
    <n v="0"/>
    <m/>
    <m/>
    <n v="0"/>
    <m/>
    <m/>
    <m/>
    <s v="No"/>
    <n v="0"/>
    <s v="No"/>
    <m/>
    <m/>
    <x v="731"/>
    <x v="20"/>
    <x v="20"/>
    <m/>
    <n v="0"/>
    <n v="0"/>
    <n v="0"/>
    <n v="0"/>
    <n v="0"/>
    <n v="0"/>
    <m/>
    <m/>
    <m/>
    <s v="No"/>
    <m/>
    <m/>
    <m/>
    <s v="H08031-JIM-M"/>
    <m/>
    <m/>
    <s v="S0363351"/>
  </r>
  <r>
    <x v="1052"/>
    <n v="10000"/>
    <n v="30000"/>
    <d v="2025-04-30T00:00:00"/>
    <s v="502LAUGH"/>
    <s v=" 9:08:44 am"/>
    <s v="M4N4603BGJAJ107-S248100170/F0313901"/>
    <s v="FD29782"/>
    <x v="0"/>
    <s v="No"/>
    <x v="52"/>
    <x v="35"/>
    <s v="PM42"/>
    <s v="ALEXANDER YAP KEE NYEN"/>
    <n v="25000"/>
    <m/>
    <m/>
    <d v="2025-04-28T00:00:00"/>
    <m/>
    <n v="1"/>
    <n v="25000"/>
    <s v="PE"/>
    <s v="716626800 REVC0001"/>
    <n v="0"/>
    <n v="0"/>
    <n v="0"/>
    <n v="0"/>
    <n v="0"/>
    <n v="0"/>
    <m/>
    <m/>
    <n v="0"/>
    <m/>
    <m/>
    <m/>
    <s v="No"/>
    <n v="0"/>
    <s v="No"/>
    <m/>
    <m/>
    <x v="663"/>
    <x v="14"/>
    <x v="14"/>
    <m/>
    <n v="0"/>
    <n v="0"/>
    <n v="0"/>
    <n v="0"/>
    <n v="0"/>
    <n v="0"/>
    <m/>
    <m/>
    <m/>
    <s v="No"/>
    <m/>
    <m/>
    <m/>
    <s v="S19081-TH"/>
    <m/>
    <m/>
    <s v="H0065050"/>
  </r>
  <r>
    <x v="1095"/>
    <n v="10000"/>
    <n v="20000"/>
    <d v="2025-05-07T00:00:00"/>
    <s v="502LAUGH"/>
    <s v=" 8:42:03 am"/>
    <s v="10620258081/10620258080/10620258078"/>
    <s v="FBC30652"/>
    <x v="1"/>
    <s v="No"/>
    <x v="3"/>
    <x v="3"/>
    <s v="PM74"/>
    <s v="YONG CHEE SOON"/>
    <n v="1250"/>
    <m/>
    <m/>
    <d v="2025-04-28T00:00:00"/>
    <m/>
    <n v="88"/>
    <n v="110000"/>
    <s v="PE"/>
    <s v="C2P06-80052-FT0001"/>
    <n v="0"/>
    <n v="0"/>
    <n v="0"/>
    <n v="0"/>
    <n v="0"/>
    <n v="0"/>
    <m/>
    <m/>
    <n v="0"/>
    <m/>
    <m/>
    <m/>
    <s v="No"/>
    <n v="0"/>
    <s v="No"/>
    <m/>
    <m/>
    <x v="272"/>
    <x v="20"/>
    <x v="20"/>
    <m/>
    <n v="0"/>
    <n v="0"/>
    <n v="0"/>
    <n v="0"/>
    <n v="0"/>
    <n v="0"/>
    <m/>
    <m/>
    <m/>
    <s v="No"/>
    <m/>
    <m/>
    <m/>
    <s v="H08031-JIM-M"/>
    <m/>
    <m/>
    <s v="S0363453"/>
  </r>
  <r>
    <x v="1141"/>
    <n v="10000"/>
    <n v="20000"/>
    <d v="2025-05-07T00:00:00"/>
    <s v="502LAUGH"/>
    <s v=" 8:42:58 am"/>
    <s v="10620258081/10620258080/10620258078"/>
    <s v="FBC30652"/>
    <x v="1"/>
    <s v="No"/>
    <x v="3"/>
    <x v="3"/>
    <s v="PM74"/>
    <s v="YONG CHEE SOON"/>
    <n v="1250"/>
    <m/>
    <m/>
    <d v="2025-04-28T00:00:00"/>
    <m/>
    <n v="88"/>
    <n v="110000"/>
    <s v="PE"/>
    <s v="N9J91-80007-FT0001"/>
    <n v="0"/>
    <n v="0"/>
    <n v="0"/>
    <n v="0"/>
    <n v="0"/>
    <n v="0"/>
    <m/>
    <m/>
    <n v="0"/>
    <m/>
    <m/>
    <m/>
    <s v="No"/>
    <n v="0"/>
    <s v="No"/>
    <m/>
    <m/>
    <x v="751"/>
    <x v="20"/>
    <x v="20"/>
    <m/>
    <n v="0"/>
    <n v="0"/>
    <n v="0"/>
    <n v="0"/>
    <n v="0"/>
    <n v="0"/>
    <m/>
    <m/>
    <m/>
    <s v="No"/>
    <m/>
    <m/>
    <m/>
    <s v="H08031-JIM-M"/>
    <m/>
    <m/>
    <s v="S0363457"/>
  </r>
  <r>
    <x v="1056"/>
    <n v="20000"/>
    <n v="30000"/>
    <d v="2025-05-05T00:00:00"/>
    <s v="502LAUGH"/>
    <s v=" 8:42:27 am"/>
    <s v="W02024/5285/XHX2410261104/80117500/XHX24911A1407/1010831"/>
    <s v="FSC31945 SET"/>
    <x v="0"/>
    <s v="No"/>
    <x v="5"/>
    <x v="5"/>
    <s v="PM47"/>
    <s v="CHEAN WEI KEONG"/>
    <n v="22500"/>
    <m/>
    <m/>
    <d v="2025-04-28T00:00:00"/>
    <m/>
    <n v="8"/>
    <n v="180000"/>
    <s v="PE"/>
    <s v="MT273730001"/>
    <n v="0"/>
    <n v="0"/>
    <n v="0"/>
    <n v="0"/>
    <n v="0"/>
    <n v="0"/>
    <m/>
    <m/>
    <n v="0"/>
    <m/>
    <m/>
    <m/>
    <s v="No"/>
    <n v="0"/>
    <s v="No"/>
    <m/>
    <m/>
    <x v="6"/>
    <x v="4"/>
    <x v="4"/>
    <m/>
    <n v="0"/>
    <n v="0"/>
    <n v="0"/>
    <n v="0"/>
    <n v="0"/>
    <n v="0"/>
    <m/>
    <m/>
    <m/>
    <s v="No"/>
    <m/>
    <m/>
    <m/>
    <s v="Z26002"/>
    <m/>
    <m/>
    <s v="S0363471"/>
  </r>
  <r>
    <x v="1142"/>
    <n v="10000"/>
    <n v="10000"/>
    <d v="2025-04-29T00:00:00"/>
    <s v="502LAUGH"/>
    <s v=" 8:23:19 am"/>
    <s v="U541452034/504040726"/>
    <s v="SC28394"/>
    <x v="0"/>
    <s v="No"/>
    <x v="28"/>
    <x v="23"/>
    <s v="PM26"/>
    <s v="TAN AIK KEONG"/>
    <n v="5860"/>
    <m/>
    <m/>
    <d v="2025-04-28T00:00:00"/>
    <m/>
    <n v="1"/>
    <n v="5860"/>
    <s v="PE"/>
    <s v="250-5322-000001"/>
    <n v="0"/>
    <n v="0"/>
    <n v="0"/>
    <n v="0"/>
    <n v="0"/>
    <n v="0"/>
    <m/>
    <m/>
    <n v="0"/>
    <m/>
    <m/>
    <m/>
    <s v="No"/>
    <n v="0"/>
    <s v="No"/>
    <m/>
    <m/>
    <x v="109"/>
    <x v="29"/>
    <x v="29"/>
    <m/>
    <n v="0"/>
    <n v="0"/>
    <n v="0"/>
    <n v="0"/>
    <n v="0"/>
    <n v="0"/>
    <m/>
    <m/>
    <m/>
    <s v="No"/>
    <m/>
    <m/>
    <m/>
    <s v="J10025"/>
    <m/>
    <m/>
    <s v="S0363483"/>
  </r>
  <r>
    <x v="1143"/>
    <n v="10000"/>
    <n v="20000"/>
    <d v="2025-05-14T00:00:00"/>
    <s v="505KANGHS"/>
    <d v="1899-12-30T11:23:37"/>
    <s v="U541658014/504040526"/>
    <s v="SC28393"/>
    <x v="0"/>
    <s v="No"/>
    <x v="28"/>
    <x v="23"/>
    <s v="PM26"/>
    <s v="TAN AIK KEONG"/>
    <n v="5860"/>
    <m/>
    <m/>
    <d v="2025-04-28T00:00:00"/>
    <m/>
    <n v="1"/>
    <n v="5860"/>
    <s v="PE"/>
    <s v="250-5323-000001"/>
    <n v="0"/>
    <n v="0"/>
    <n v="0"/>
    <n v="0"/>
    <n v="0"/>
    <n v="0"/>
    <m/>
    <m/>
    <n v="0"/>
    <m/>
    <m/>
    <m/>
    <s v="No"/>
    <n v="0"/>
    <s v="No"/>
    <m/>
    <m/>
    <x v="208"/>
    <x v="29"/>
    <x v="29"/>
    <m/>
    <n v="0"/>
    <n v="0"/>
    <n v="0"/>
    <n v="0"/>
    <n v="0"/>
    <n v="0"/>
    <m/>
    <m/>
    <m/>
    <s v="No"/>
    <m/>
    <m/>
    <m/>
    <s v="J10025"/>
    <m/>
    <m/>
    <s v="S0363483"/>
  </r>
  <r>
    <x v="1144"/>
    <n v="10000"/>
    <n v="10000"/>
    <d v="2025-04-29T00:00:00"/>
    <s v="502LAUGH"/>
    <s v=" 8:23:19 am"/>
    <s v="U541658021/504040526"/>
    <s v="SC28394"/>
    <x v="0"/>
    <s v="No"/>
    <x v="28"/>
    <x v="23"/>
    <s v="PM26"/>
    <s v="TAN AIK KEONG"/>
    <n v="5860"/>
    <m/>
    <m/>
    <d v="2025-04-28T00:00:00"/>
    <m/>
    <n v="1"/>
    <n v="5860"/>
    <s v="PE"/>
    <s v="250-5322-000001"/>
    <n v="0"/>
    <n v="0"/>
    <n v="0"/>
    <n v="0"/>
    <n v="0"/>
    <n v="0"/>
    <m/>
    <m/>
    <n v="0"/>
    <m/>
    <m/>
    <m/>
    <s v="No"/>
    <n v="0"/>
    <s v="No"/>
    <m/>
    <m/>
    <x v="109"/>
    <x v="29"/>
    <x v="29"/>
    <m/>
    <n v="0"/>
    <n v="0"/>
    <n v="0"/>
    <n v="0"/>
    <n v="0"/>
    <n v="0"/>
    <m/>
    <m/>
    <m/>
    <s v="No"/>
    <m/>
    <m/>
    <m/>
    <s v="J10025"/>
    <m/>
    <m/>
    <s v="S0363484"/>
  </r>
  <r>
    <x v="1145"/>
    <n v="10000"/>
    <n v="20000"/>
    <d v="2025-04-29T00:00:00"/>
    <s v="502LAUGH"/>
    <s v=" 2:08:14 pm"/>
    <n v="10620258074"/>
    <s v="FDC31216"/>
    <x v="1"/>
    <s v="No"/>
    <x v="3"/>
    <x v="3"/>
    <s v="PM74"/>
    <s v="YONG CHEE SOON"/>
    <n v="423"/>
    <m/>
    <m/>
    <d v="2025-04-28T00:00:00"/>
    <m/>
    <n v="180"/>
    <n v="76140"/>
    <s v="PE"/>
    <s v="5180-01120001"/>
    <n v="0"/>
    <n v="0"/>
    <n v="0"/>
    <n v="0"/>
    <n v="0"/>
    <n v="0"/>
    <m/>
    <m/>
    <n v="0"/>
    <m/>
    <m/>
    <m/>
    <s v="No"/>
    <n v="0"/>
    <s v="No"/>
    <m/>
    <m/>
    <x v="752"/>
    <x v="84"/>
    <x v="79"/>
    <m/>
    <n v="0"/>
    <n v="0"/>
    <n v="0"/>
    <n v="0"/>
    <n v="0"/>
    <n v="0"/>
    <m/>
    <m/>
    <m/>
    <s v="No"/>
    <m/>
    <m/>
    <m/>
    <s v="H08031-JIM-USA"/>
    <m/>
    <m/>
    <s v="S0363655"/>
  </r>
  <r>
    <x v="1146"/>
    <n v="10000"/>
    <n v="20000"/>
    <d v="2025-05-08T00:00:00"/>
    <s v="502LAUGH"/>
    <s v=" 9:48:25 am"/>
    <s v="D008O1730/D008O0920/D008O0680/D00AE81801525"/>
    <s v="FDC31617"/>
    <x v="0"/>
    <s v="No"/>
    <x v="1"/>
    <x v="1"/>
    <s v="PM21"/>
    <s v="LIM JIA FAN"/>
    <n v="14467"/>
    <m/>
    <m/>
    <d v="2025-04-28T00:00:00"/>
    <m/>
    <n v="15"/>
    <n v="217005"/>
    <s v="PE"/>
    <s v="1VV21-80021-FT0001"/>
    <n v="0"/>
    <n v="0"/>
    <n v="0"/>
    <n v="0"/>
    <n v="0"/>
    <n v="0"/>
    <m/>
    <m/>
    <n v="0"/>
    <m/>
    <m/>
    <m/>
    <s v="No"/>
    <n v="0"/>
    <s v="No"/>
    <m/>
    <m/>
    <x v="232"/>
    <x v="20"/>
    <x v="20"/>
    <m/>
    <n v="0"/>
    <n v="0"/>
    <n v="0"/>
    <n v="0"/>
    <n v="0"/>
    <n v="0"/>
    <m/>
    <m/>
    <m/>
    <s v="No"/>
    <m/>
    <m/>
    <m/>
    <s v="H08031-JIM-M"/>
    <m/>
    <m/>
    <s v="S0363764"/>
  </r>
  <r>
    <x v="1147"/>
    <n v="10000"/>
    <n v="10000"/>
    <d v="2025-05-06T00:00:00"/>
    <s v="505KANGHS"/>
    <s v=" 2:40:48 pm"/>
    <s v="M0BTP6732"/>
    <s v="SSC32353"/>
    <x v="0"/>
    <s v="No"/>
    <x v="1"/>
    <x v="1"/>
    <s v="PM16"/>
    <s v="TEO KAH JUN"/>
    <n v="5500"/>
    <m/>
    <m/>
    <d v="2025-04-28T00:00:00"/>
    <m/>
    <n v="936"/>
    <n v="5148000"/>
    <s v="PE"/>
    <s v="803202 INDEX 020001"/>
    <n v="0"/>
    <n v="0"/>
    <n v="0"/>
    <n v="0"/>
    <n v="0"/>
    <n v="0"/>
    <m/>
    <m/>
    <n v="0"/>
    <m/>
    <m/>
    <m/>
    <s v="No"/>
    <n v="0"/>
    <s v="No"/>
    <m/>
    <m/>
    <x v="732"/>
    <x v="5"/>
    <x v="5"/>
    <m/>
    <n v="0"/>
    <n v="0"/>
    <n v="0"/>
    <n v="0"/>
    <n v="0"/>
    <n v="0"/>
    <m/>
    <m/>
    <m/>
    <s v="No"/>
    <m/>
    <m/>
    <m/>
    <s v="V22000-DE"/>
    <m/>
    <m/>
    <s v="S0363769"/>
  </r>
  <r>
    <x v="1147"/>
    <n v="10000"/>
    <n v="20000"/>
    <d v="2025-05-06T00:00:00"/>
    <s v="505KANGHS"/>
    <s v=" 2:40:48 pm"/>
    <s v="M0BTP6732"/>
    <s v="SSC32353"/>
    <x v="0"/>
    <s v="No"/>
    <x v="1"/>
    <x v="1"/>
    <s v="PM21"/>
    <s v="LIM JIA FAN"/>
    <n v="3100"/>
    <m/>
    <m/>
    <d v="2025-04-28T00:00:00"/>
    <m/>
    <n v="936"/>
    <n v="2901600"/>
    <s v="PE"/>
    <s v="803202 INDEX 020001"/>
    <n v="0"/>
    <n v="0"/>
    <n v="0"/>
    <n v="0"/>
    <n v="0"/>
    <n v="0"/>
    <m/>
    <m/>
    <n v="0"/>
    <m/>
    <m/>
    <m/>
    <s v="No"/>
    <n v="0"/>
    <s v="No"/>
    <m/>
    <m/>
    <x v="732"/>
    <x v="5"/>
    <x v="5"/>
    <m/>
    <n v="0"/>
    <n v="0"/>
    <n v="0"/>
    <n v="0"/>
    <n v="0"/>
    <n v="0"/>
    <m/>
    <m/>
    <m/>
    <s v="No"/>
    <m/>
    <m/>
    <m/>
    <s v="V22000-DE"/>
    <m/>
    <m/>
    <s v="S0363769"/>
  </r>
  <r>
    <x v="1148"/>
    <n v="10000"/>
    <n v="20000"/>
    <d v="2025-05-09T00:00:00"/>
    <s v="502LAUGH"/>
    <s v=" 8:47:32 am"/>
    <n v="860909190918"/>
    <s v="FSC32057"/>
    <x v="1"/>
    <s v="No"/>
    <x v="34"/>
    <x v="3"/>
    <s v="PM45"/>
    <s v="TAY CHIN LIONG"/>
    <n v="13000"/>
    <m/>
    <m/>
    <d v="2025-04-28T00:00:00"/>
    <m/>
    <n v="1"/>
    <n v="13000"/>
    <s v="PE"/>
    <n v="200699050001"/>
    <n v="0"/>
    <n v="0"/>
    <n v="0"/>
    <n v="0"/>
    <n v="0"/>
    <n v="0"/>
    <m/>
    <m/>
    <n v="0"/>
    <m/>
    <m/>
    <m/>
    <s v="No"/>
    <n v="0"/>
    <s v="No"/>
    <m/>
    <m/>
    <x v="370"/>
    <x v="28"/>
    <x v="28"/>
    <m/>
    <n v="0"/>
    <n v="0"/>
    <n v="0"/>
    <n v="0"/>
    <n v="0"/>
    <n v="0"/>
    <m/>
    <m/>
    <m/>
    <s v="No"/>
    <m/>
    <m/>
    <m/>
    <s v="I09180"/>
    <m/>
    <m/>
    <s v="S0363803"/>
  </r>
  <r>
    <x v="1149"/>
    <n v="10000"/>
    <n v="10000"/>
    <d v="2025-05-02T00:00:00"/>
    <s v="502LAUGH"/>
    <s v=" 8:42:25 am"/>
    <s v="M4B4603BGJAJ117-S248100141/F0313901"/>
    <s v="FD29782"/>
    <x v="0"/>
    <s v="No"/>
    <x v="52"/>
    <x v="35"/>
    <s v="PM42"/>
    <s v="ALEXANDER YAP KEE NYEN"/>
    <n v="60000"/>
    <m/>
    <m/>
    <d v="2025-04-28T00:00:00"/>
    <m/>
    <n v="1"/>
    <n v="60000"/>
    <s v="PE"/>
    <s v="716626800 REVC0001"/>
    <n v="0"/>
    <n v="0"/>
    <n v="0"/>
    <n v="0"/>
    <n v="0"/>
    <n v="0"/>
    <m/>
    <m/>
    <n v="0"/>
    <m/>
    <m/>
    <m/>
    <s v="No"/>
    <n v="0"/>
    <s v="No"/>
    <m/>
    <m/>
    <x v="663"/>
    <x v="23"/>
    <x v="23"/>
    <m/>
    <n v="0"/>
    <n v="0"/>
    <n v="0"/>
    <n v="0"/>
    <n v="0"/>
    <n v="0"/>
    <m/>
    <m/>
    <m/>
    <s v="No"/>
    <m/>
    <m/>
    <m/>
    <s v="S19314"/>
    <m/>
    <m/>
    <s v="H0065122"/>
  </r>
  <r>
    <x v="80"/>
    <n v="10000"/>
    <n v="20000"/>
    <d v="2025-04-29T00:00:00"/>
    <s v="502LAUGH"/>
    <s v=" 8:28:44 am"/>
    <s v="BVG027-04/BWK014-01"/>
    <m/>
    <x v="1"/>
    <s v="Yes"/>
    <x v="9"/>
    <x v="9"/>
    <s v="PM30"/>
    <s v="OH KIAN YUAN"/>
    <n v="3500"/>
    <m/>
    <m/>
    <d v="2025-04-28T00:00:00"/>
    <m/>
    <n v="1"/>
    <n v="3500"/>
    <s v="PE"/>
    <s v="CE6401-9000-00080001"/>
    <n v="0"/>
    <n v="1500"/>
    <n v="2000"/>
    <n v="0"/>
    <n v="0"/>
    <n v="0"/>
    <m/>
    <m/>
    <n v="0"/>
    <m/>
    <m/>
    <m/>
    <m/>
    <m/>
    <m/>
    <m/>
    <m/>
    <x v="68"/>
    <x v="0"/>
    <x v="0"/>
    <m/>
    <n v="0"/>
    <n v="0"/>
    <n v="0"/>
    <n v="0"/>
    <n v="0"/>
    <n v="0"/>
    <m/>
    <m/>
    <m/>
    <s v="No"/>
    <s v="W665665"/>
    <n v="0"/>
    <m/>
    <s v="C03043"/>
    <m/>
    <m/>
    <s v="S0356636"/>
  </r>
  <r>
    <x v="1150"/>
    <n v="10000"/>
    <n v="10000"/>
    <d v="2025-04-28T00:00:00"/>
    <s v="502LAUGH"/>
    <d v="1899-12-30T10:57:46"/>
    <s v="L4802U8017/412122625"/>
    <m/>
    <x v="0"/>
    <s v="Yes"/>
    <x v="8"/>
    <x v="8"/>
    <s v="PM84"/>
    <s v="TAN TAI TOH"/>
    <n v="1000"/>
    <m/>
    <m/>
    <d v="2025-04-28T00:00:00"/>
    <m/>
    <n v="1"/>
    <n v="1000"/>
    <s v="PE"/>
    <s v="XOPA93002-Y8030001"/>
    <n v="0"/>
    <n v="1000"/>
    <n v="0"/>
    <n v="0"/>
    <n v="0"/>
    <n v="0"/>
    <m/>
    <m/>
    <n v="0"/>
    <m/>
    <m/>
    <m/>
    <m/>
    <m/>
    <m/>
    <m/>
    <m/>
    <x v="753"/>
    <x v="98"/>
    <x v="93"/>
    <m/>
    <n v="0"/>
    <n v="0"/>
    <n v="0"/>
    <n v="0"/>
    <n v="0"/>
    <n v="0"/>
    <m/>
    <m/>
    <m/>
    <s v="No"/>
    <s v="W665666"/>
    <n v="0"/>
    <m/>
    <s v="S19296"/>
    <m/>
    <m/>
    <s v="H0064595"/>
  </r>
  <r>
    <x v="1151"/>
    <n v="10000"/>
    <n v="10000"/>
    <d v="2025-04-29T00:00:00"/>
    <s v="502LAUGH"/>
    <s v=" 2:13:48 pm"/>
    <s v="J00TP8740"/>
    <m/>
    <x v="0"/>
    <s v="Yes"/>
    <x v="4"/>
    <x v="4"/>
    <s v="PM40"/>
    <s v="NGOI CHUN YONG"/>
    <n v="26250"/>
    <m/>
    <m/>
    <d v="2025-04-28T00:00:00"/>
    <m/>
    <n v="8"/>
    <n v="210000"/>
    <s v="PE"/>
    <s v="Z512 REV 6.00001"/>
    <n v="0"/>
    <n v="204000"/>
    <n v="6000"/>
    <n v="0"/>
    <n v="0"/>
    <n v="0"/>
    <m/>
    <m/>
    <n v="0"/>
    <m/>
    <m/>
    <m/>
    <m/>
    <m/>
    <m/>
    <m/>
    <m/>
    <x v="5"/>
    <x v="3"/>
    <x v="3"/>
    <m/>
    <n v="0"/>
    <n v="0"/>
    <n v="0"/>
    <n v="0"/>
    <n v="0"/>
    <n v="0"/>
    <m/>
    <m/>
    <m/>
    <s v="No"/>
    <s v="W665914"/>
    <n v="0"/>
    <m/>
    <s v="R18131"/>
    <m/>
    <m/>
    <s v="S0361419"/>
  </r>
  <r>
    <x v="1152"/>
    <n v="10000"/>
    <n v="10000"/>
    <d v="2025-04-28T00:00:00"/>
    <s v="502LAUGH"/>
    <s v=" 2:57:33 pm"/>
    <s v="4071802U5"/>
    <m/>
    <x v="0"/>
    <s v="Yes"/>
    <x v="26"/>
    <x v="22"/>
    <s v="PS13"/>
    <s v="YEE CHENG MENG"/>
    <n v="3000"/>
    <m/>
    <m/>
    <d v="2025-04-28T00:00:00"/>
    <m/>
    <n v="1"/>
    <n v="3000"/>
    <s v="PE"/>
    <s v="810588 INDEX4000001"/>
    <n v="0"/>
    <n v="3000"/>
    <n v="0"/>
    <n v="0"/>
    <n v="0"/>
    <n v="0"/>
    <m/>
    <m/>
    <n v="0"/>
    <m/>
    <m/>
    <m/>
    <m/>
    <m/>
    <m/>
    <m/>
    <m/>
    <x v="754"/>
    <x v="26"/>
    <x v="26"/>
    <m/>
    <n v="0"/>
    <n v="0"/>
    <n v="0"/>
    <n v="0"/>
    <n v="0"/>
    <n v="0"/>
    <m/>
    <m/>
    <m/>
    <s v="No"/>
    <s v="W665917"/>
    <n v="0"/>
    <m/>
    <s v="V22000"/>
    <m/>
    <m/>
    <s v="S0361757"/>
  </r>
  <r>
    <x v="787"/>
    <n v="10000"/>
    <n v="30000"/>
    <d v="2025-04-28T00:00:00"/>
    <s v="502LAUGH"/>
    <s v=" 5:20:47 pm"/>
    <n v="10656256089"/>
    <m/>
    <x v="2"/>
    <s v="Yes"/>
    <x v="35"/>
    <x v="19"/>
    <s v="QM78"/>
    <s v="WONG SEAU JIN"/>
    <n v="100546"/>
    <m/>
    <m/>
    <d v="2025-04-28T00:00:00"/>
    <m/>
    <n v="11"/>
    <n v="1106006"/>
    <s v="PE"/>
    <s v="3YM61-80017-FT0001"/>
    <n v="0"/>
    <n v="1060000"/>
    <n v="46006"/>
    <n v="0"/>
    <n v="0"/>
    <n v="0"/>
    <m/>
    <m/>
    <n v="0"/>
    <m/>
    <m/>
    <m/>
    <m/>
    <m/>
    <m/>
    <m/>
    <m/>
    <x v="258"/>
    <x v="20"/>
    <x v="20"/>
    <m/>
    <n v="0"/>
    <n v="0"/>
    <n v="0"/>
    <n v="0"/>
    <n v="0"/>
    <n v="0"/>
    <m/>
    <m/>
    <m/>
    <s v="No"/>
    <s v="W665920"/>
    <n v="0"/>
    <m/>
    <s v="H08031-JIM-M"/>
    <m/>
    <m/>
    <s v="S0361911"/>
  </r>
  <r>
    <x v="1112"/>
    <n v="10000"/>
    <n v="20000"/>
    <d v="2025-04-29T00:00:00"/>
    <s v="502LAUGH"/>
    <s v=" 8:20:30 am"/>
    <s v="J00V80150"/>
    <m/>
    <x v="1"/>
    <s v="Yes"/>
    <x v="19"/>
    <x v="16"/>
    <s v="PS95"/>
    <s v="LIM CHENG LEONG"/>
    <n v="417"/>
    <m/>
    <m/>
    <d v="2025-04-28T00:00:00"/>
    <m/>
    <n v="12"/>
    <n v="5004"/>
    <s v="PE"/>
    <n v="5000422950001"/>
    <n v="0"/>
    <n v="5000"/>
    <n v="4"/>
    <n v="0"/>
    <n v="0"/>
    <n v="0"/>
    <m/>
    <m/>
    <n v="0"/>
    <m/>
    <m/>
    <m/>
    <m/>
    <m/>
    <m/>
    <m/>
    <m/>
    <x v="735"/>
    <x v="11"/>
    <x v="11"/>
    <m/>
    <n v="0"/>
    <n v="0"/>
    <n v="0"/>
    <n v="0"/>
    <n v="0"/>
    <n v="0"/>
    <m/>
    <m/>
    <m/>
    <s v="No"/>
    <s v="W665679"/>
    <n v="0"/>
    <m/>
    <s v="B02083"/>
    <m/>
    <m/>
    <s v="S0361951"/>
  </r>
  <r>
    <x v="923"/>
    <n v="10000"/>
    <n v="30000"/>
    <d v="2025-04-29T00:00:00"/>
    <s v="502LAUGH"/>
    <s v=" 8:18:38 am"/>
    <s v="BZC040-01"/>
    <m/>
    <x v="1"/>
    <s v="Yes"/>
    <x v="31"/>
    <x v="25"/>
    <s v="PM46"/>
    <s v="TAN CHEE CHUN"/>
    <n v="16334"/>
    <m/>
    <m/>
    <d v="2025-04-28T00:00:00"/>
    <m/>
    <n v="6"/>
    <n v="98004"/>
    <s v="PE"/>
    <s v="CHAMP SQ-BLUE0001"/>
    <n v="0"/>
    <n v="87500"/>
    <n v="10504"/>
    <n v="0"/>
    <n v="0"/>
    <n v="0"/>
    <m/>
    <m/>
    <n v="0"/>
    <m/>
    <m/>
    <m/>
    <m/>
    <m/>
    <m/>
    <m/>
    <m/>
    <x v="648"/>
    <x v="25"/>
    <x v="25"/>
    <m/>
    <n v="0"/>
    <n v="0"/>
    <n v="0"/>
    <n v="0"/>
    <n v="0"/>
    <n v="0"/>
    <m/>
    <m/>
    <m/>
    <s v="No"/>
    <s v="W665947"/>
    <n v="0"/>
    <m/>
    <s v="E05203"/>
    <m/>
    <m/>
    <s v="S0362395"/>
  </r>
  <r>
    <x v="1153"/>
    <n v="10000"/>
    <n v="10000"/>
    <d v="2025-04-28T00:00:00"/>
    <s v="502LAUGH"/>
    <s v=" 2:54:34 pm"/>
    <s v="E04IG0470"/>
    <m/>
    <x v="0"/>
    <s v="Yes"/>
    <x v="8"/>
    <x v="8"/>
    <s v="PM84"/>
    <s v="TAN TAI TOH"/>
    <n v="600"/>
    <m/>
    <m/>
    <d v="2025-04-28T00:00:00"/>
    <m/>
    <n v="5"/>
    <n v="3000"/>
    <s v="PE"/>
    <s v="707518 REV4010001"/>
    <n v="0"/>
    <n v="3000"/>
    <n v="0"/>
    <n v="0"/>
    <n v="0"/>
    <n v="0"/>
    <m/>
    <m/>
    <n v="0"/>
    <m/>
    <m/>
    <m/>
    <m/>
    <m/>
    <m/>
    <m/>
    <m/>
    <x v="755"/>
    <x v="26"/>
    <x v="26"/>
    <m/>
    <n v="0"/>
    <n v="0"/>
    <n v="0"/>
    <n v="0"/>
    <n v="0"/>
    <n v="0"/>
    <m/>
    <m/>
    <m/>
    <s v="No"/>
    <s v="W665683"/>
    <n v="0"/>
    <m/>
    <s v="V22000"/>
    <m/>
    <m/>
    <s v="S0362400"/>
  </r>
  <r>
    <x v="1154"/>
    <n v="10000"/>
    <n v="10000"/>
    <d v="2025-04-28T00:00:00"/>
    <s v="502LAUGH"/>
    <s v=" 2:54:34 pm"/>
    <s v="J002V0392"/>
    <m/>
    <x v="0"/>
    <s v="Yes"/>
    <x v="8"/>
    <x v="8"/>
    <s v="PM84"/>
    <s v="TAN TAI TOH"/>
    <n v="645"/>
    <m/>
    <m/>
    <d v="2025-04-28T00:00:00"/>
    <m/>
    <n v="1"/>
    <n v="645"/>
    <s v="PE"/>
    <s v="08828-0021-015-00004"/>
    <n v="0"/>
    <n v="645"/>
    <n v="0"/>
    <n v="0"/>
    <n v="0"/>
    <n v="0"/>
    <m/>
    <m/>
    <n v="0"/>
    <m/>
    <m/>
    <m/>
    <m/>
    <m/>
    <m/>
    <m/>
    <m/>
    <x v="756"/>
    <x v="111"/>
    <x v="106"/>
    <m/>
    <n v="0"/>
    <n v="0"/>
    <n v="0"/>
    <n v="0"/>
    <n v="0"/>
    <n v="0"/>
    <m/>
    <m/>
    <m/>
    <s v="No"/>
    <s v="W665686"/>
    <n v="0"/>
    <m/>
    <s v="H08031-FLEX-PTP"/>
    <m/>
    <m/>
    <s v="S0362453"/>
  </r>
  <r>
    <x v="1077"/>
    <n v="10000"/>
    <n v="20000"/>
    <d v="2025-04-29T00:00:00"/>
    <s v="502LAUGH"/>
    <s v=" 2:14:38 pm"/>
    <s v="J00PR5201"/>
    <m/>
    <x v="0"/>
    <s v="Yes"/>
    <x v="8"/>
    <x v="8"/>
    <s v="PM84"/>
    <s v="TAN TAI TOH"/>
    <n v="6000"/>
    <m/>
    <m/>
    <d v="2025-04-28T00:00:00"/>
    <m/>
    <n v="1"/>
    <n v="6000"/>
    <s v="PE"/>
    <s v="810333 REV4000001"/>
    <n v="0"/>
    <n v="3000"/>
    <n v="3000"/>
    <n v="0"/>
    <n v="0"/>
    <n v="0"/>
    <m/>
    <m/>
    <n v="0"/>
    <m/>
    <m/>
    <m/>
    <m/>
    <m/>
    <m/>
    <m/>
    <m/>
    <x v="292"/>
    <x v="26"/>
    <x v="26"/>
    <m/>
    <n v="0"/>
    <n v="0"/>
    <n v="0"/>
    <n v="0"/>
    <n v="0"/>
    <n v="0"/>
    <m/>
    <m/>
    <m/>
    <s v="No"/>
    <s v="W665687"/>
    <n v="0"/>
    <m/>
    <s v="V22000"/>
    <m/>
    <m/>
    <s v="S0362653"/>
  </r>
  <r>
    <x v="1155"/>
    <n v="10000"/>
    <n v="10000"/>
    <d v="2025-04-29T00:00:00"/>
    <s v="502LAUGH"/>
    <s v=" 8:27:17 am"/>
    <s v="5205U8036/3082512U9"/>
    <m/>
    <x v="0"/>
    <s v="Yes"/>
    <x v="26"/>
    <x v="22"/>
    <s v="PS13"/>
    <s v="YEE CHENG MENG"/>
    <n v="700"/>
    <m/>
    <m/>
    <d v="2025-04-28T00:00:00"/>
    <m/>
    <n v="2"/>
    <n v="1400"/>
    <s v="PE"/>
    <n v="701520660001"/>
    <n v="0"/>
    <n v="1400"/>
    <n v="0"/>
    <n v="0"/>
    <n v="0"/>
    <n v="0"/>
    <m/>
    <m/>
    <n v="0"/>
    <m/>
    <m/>
    <m/>
    <m/>
    <m/>
    <m/>
    <m/>
    <m/>
    <x v="757"/>
    <x v="6"/>
    <x v="6"/>
    <m/>
    <n v="0"/>
    <n v="0"/>
    <n v="0"/>
    <n v="0"/>
    <n v="0"/>
    <n v="0"/>
    <m/>
    <m/>
    <m/>
    <s v="No"/>
    <s v="W665954"/>
    <n v="0"/>
    <m/>
    <s v="P16186"/>
    <m/>
    <m/>
    <s v="S0362669"/>
  </r>
  <r>
    <x v="1156"/>
    <n v="10000"/>
    <n v="20000"/>
    <d v="2025-04-28T00:00:00"/>
    <s v="502LAUGH"/>
    <s v=" 2:02:25 pm"/>
    <s v="5032702U5"/>
    <m/>
    <x v="0"/>
    <s v="Yes"/>
    <x v="11"/>
    <x v="11"/>
    <s v="PM09"/>
    <s v="PANG JING FULL"/>
    <n v="3000"/>
    <m/>
    <m/>
    <d v="2025-04-28T00:00:00"/>
    <m/>
    <n v="6"/>
    <n v="18000"/>
    <s v="PE"/>
    <s v="L001-772785-00000001"/>
    <n v="0"/>
    <n v="18000"/>
    <n v="0"/>
    <n v="0"/>
    <n v="0"/>
    <n v="0"/>
    <m/>
    <m/>
    <n v="0"/>
    <m/>
    <m/>
    <m/>
    <m/>
    <m/>
    <m/>
    <m/>
    <m/>
    <x v="749"/>
    <x v="10"/>
    <x v="10"/>
    <m/>
    <n v="0"/>
    <n v="0"/>
    <n v="0"/>
    <n v="0"/>
    <n v="0"/>
    <n v="0"/>
    <m/>
    <m/>
    <m/>
    <s v="No"/>
    <s v="W665956"/>
    <n v="0"/>
    <m/>
    <s v="W23041-TH"/>
    <m/>
    <m/>
    <s v="H0064971"/>
  </r>
  <r>
    <x v="1157"/>
    <n v="10000"/>
    <n v="10000"/>
    <d v="2025-04-29T00:00:00"/>
    <s v="502LAUGH"/>
    <s v=" 4:36:54 pm"/>
    <s v="U4308S028"/>
    <m/>
    <x v="0"/>
    <s v="Yes"/>
    <x v="7"/>
    <x v="7"/>
    <s v="PM68"/>
    <s v="LEE KIM LIANG"/>
    <n v="25000"/>
    <m/>
    <m/>
    <d v="2025-04-28T00:00:00"/>
    <m/>
    <n v="1"/>
    <n v="25000"/>
    <s v="PE"/>
    <s v="LABF10040001"/>
    <n v="0"/>
    <n v="25000"/>
    <n v="0"/>
    <n v="0"/>
    <n v="0"/>
    <n v="0"/>
    <m/>
    <m/>
    <n v="0"/>
    <m/>
    <m/>
    <m/>
    <m/>
    <m/>
    <m/>
    <m/>
    <m/>
    <x v="758"/>
    <x v="83"/>
    <x v="78"/>
    <m/>
    <n v="0"/>
    <n v="0"/>
    <n v="0"/>
    <n v="0"/>
    <n v="0"/>
    <n v="0"/>
    <m/>
    <m/>
    <m/>
    <s v="No"/>
    <s v="W665960"/>
    <n v="0"/>
    <m/>
    <s v="S19652"/>
    <m/>
    <m/>
    <s v="S0362761"/>
  </r>
  <r>
    <x v="1158"/>
    <n v="10000"/>
    <n v="10000"/>
    <d v="2025-04-29T00:00:00"/>
    <s v="502LAUGH"/>
    <s v=" 2:13:48 pm"/>
    <s v="4121232U5"/>
    <m/>
    <x v="0"/>
    <s v="Yes"/>
    <x v="10"/>
    <x v="10"/>
    <s v="PS66"/>
    <s v="SIM ENG KWANG"/>
    <n v="9000"/>
    <m/>
    <m/>
    <d v="2025-04-28T00:00:00"/>
    <m/>
    <n v="1"/>
    <n v="9000"/>
    <s v="PE"/>
    <s v="250-6175-000001"/>
    <n v="0"/>
    <n v="9000"/>
    <n v="0"/>
    <n v="0"/>
    <n v="0"/>
    <n v="0"/>
    <m/>
    <m/>
    <n v="0"/>
    <m/>
    <m/>
    <m/>
    <m/>
    <m/>
    <m/>
    <m/>
    <m/>
    <x v="316"/>
    <x v="29"/>
    <x v="29"/>
    <m/>
    <n v="0"/>
    <n v="0"/>
    <n v="0"/>
    <n v="0"/>
    <n v="0"/>
    <n v="0"/>
    <m/>
    <m/>
    <m/>
    <s v="No"/>
    <s v="W665690"/>
    <n v="0"/>
    <m/>
    <s v="J10025"/>
    <m/>
    <m/>
    <s v="S0362763"/>
  </r>
  <r>
    <x v="1159"/>
    <n v="10000"/>
    <n v="10000"/>
    <d v="2025-04-30T00:00:00"/>
    <s v="502LAUGH"/>
    <d v="1899-12-30T12:54:43"/>
    <s v="4111520U5"/>
    <m/>
    <x v="0"/>
    <s v="Yes"/>
    <x v="25"/>
    <x v="21"/>
    <s v="PP01"/>
    <e v="#N/A"/>
    <n v="30000"/>
    <m/>
    <m/>
    <d v="2025-04-28T00:00:00"/>
    <m/>
    <n v="1"/>
    <n v="30000"/>
    <s v="PE"/>
    <s v="250-6259-000001"/>
    <n v="0"/>
    <n v="30000"/>
    <n v="0"/>
    <n v="0"/>
    <n v="0"/>
    <n v="0"/>
    <m/>
    <m/>
    <n v="0"/>
    <m/>
    <m/>
    <m/>
    <m/>
    <m/>
    <m/>
    <m/>
    <m/>
    <x v="496"/>
    <x v="29"/>
    <x v="29"/>
    <m/>
    <n v="0"/>
    <n v="0"/>
    <n v="0"/>
    <n v="0"/>
    <n v="0"/>
    <n v="0"/>
    <m/>
    <m/>
    <m/>
    <s v="No"/>
    <s v="W665968"/>
    <n v="0"/>
    <m/>
    <s v="J10025"/>
    <m/>
    <m/>
    <s v="S0362768"/>
  </r>
  <r>
    <x v="1160"/>
    <n v="10000"/>
    <n v="10000"/>
    <d v="2025-04-29T00:00:00"/>
    <s v="502LAUGH"/>
    <s v=" 8:27:17 am"/>
    <s v="L4005U7005/L4118U8002"/>
    <m/>
    <x v="0"/>
    <s v="Yes"/>
    <x v="26"/>
    <x v="22"/>
    <s v="PS13"/>
    <s v="YEE CHENG MENG"/>
    <n v="1000"/>
    <m/>
    <m/>
    <d v="2025-04-28T00:00:00"/>
    <m/>
    <n v="1"/>
    <n v="1000"/>
    <s v="PE"/>
    <s v="ZC-45X65-CN0001"/>
    <n v="0"/>
    <n v="1000"/>
    <n v="0"/>
    <n v="0"/>
    <n v="0"/>
    <n v="0"/>
    <m/>
    <m/>
    <n v="0"/>
    <m/>
    <m/>
    <m/>
    <m/>
    <m/>
    <m/>
    <m/>
    <m/>
    <x v="759"/>
    <x v="111"/>
    <x v="106"/>
    <m/>
    <n v="0"/>
    <n v="0"/>
    <n v="0"/>
    <n v="0"/>
    <n v="0"/>
    <n v="0"/>
    <m/>
    <m/>
    <m/>
    <s v="No"/>
    <s v="W665980"/>
    <n v="0"/>
    <m/>
    <s v="H08031-FLEX-PTP"/>
    <m/>
    <m/>
    <s v="S0363043"/>
  </r>
  <r>
    <x v="1161"/>
    <n v="10000"/>
    <n v="10000"/>
    <d v="2025-04-29T00:00:00"/>
    <s v="502LAUGH"/>
    <s v=" 5:42:31 pm"/>
    <s v="M0BUQ9671/M0BUF4272"/>
    <m/>
    <x v="0"/>
    <s v="Yes"/>
    <x v="24"/>
    <x v="20"/>
    <s v="PS70"/>
    <s v="YEO WOO KEONG"/>
    <n v="15000"/>
    <m/>
    <m/>
    <d v="2025-04-28T00:00:00"/>
    <m/>
    <n v="2"/>
    <n v="30000"/>
    <s v="PE"/>
    <s v="100823881-75367 0001"/>
    <n v="0"/>
    <n v="30000"/>
    <n v="0"/>
    <n v="0"/>
    <n v="0"/>
    <n v="0"/>
    <m/>
    <m/>
    <n v="0"/>
    <m/>
    <m/>
    <m/>
    <m/>
    <m/>
    <m/>
    <m/>
    <m/>
    <x v="76"/>
    <x v="14"/>
    <x v="14"/>
    <m/>
    <n v="0"/>
    <n v="0"/>
    <n v="0"/>
    <n v="0"/>
    <n v="0"/>
    <n v="0"/>
    <m/>
    <m/>
    <m/>
    <s v="No"/>
    <s v="W665985"/>
    <n v="0"/>
    <m/>
    <s v="S19081-TH"/>
    <m/>
    <m/>
    <s v="H0064993"/>
  </r>
  <r>
    <x v="1162"/>
    <n v="10000"/>
    <n v="10000"/>
    <d v="2025-04-28T00:00:00"/>
    <s v="502LAUGH"/>
    <s v=" 5:22:32 pm"/>
    <s v="SG-5651598 01"/>
    <m/>
    <x v="0"/>
    <s v="Yes"/>
    <x v="6"/>
    <x v="6"/>
    <s v="PS74"/>
    <s v="GOH CHIN TECK"/>
    <n v="2842"/>
    <m/>
    <m/>
    <d v="2025-04-28T00:00:00"/>
    <m/>
    <n v="4"/>
    <n v="11368"/>
    <s v="PE"/>
    <n v="150352550001"/>
    <n v="0"/>
    <n v="11366"/>
    <n v="2"/>
    <n v="0"/>
    <n v="0"/>
    <n v="0"/>
    <m/>
    <m/>
    <n v="0"/>
    <m/>
    <m/>
    <m/>
    <m/>
    <m/>
    <m/>
    <m/>
    <m/>
    <x v="760"/>
    <x v="28"/>
    <x v="28"/>
    <m/>
    <n v="0"/>
    <n v="0"/>
    <n v="0"/>
    <n v="0"/>
    <n v="0"/>
    <n v="0"/>
    <m/>
    <m/>
    <m/>
    <s v="No"/>
    <s v="W665996"/>
    <n v="0"/>
    <m/>
    <s v="I09180"/>
    <m/>
    <m/>
    <s v="S0363076"/>
  </r>
  <r>
    <x v="1163"/>
    <n v="10000"/>
    <n v="10000"/>
    <d v="2025-04-28T00:00:00"/>
    <s v="502LAUGH"/>
    <s v=" 2:53:27 pm"/>
    <s v="SG-5651598 01"/>
    <m/>
    <x v="0"/>
    <s v="Yes"/>
    <x v="6"/>
    <x v="6"/>
    <s v="PS74"/>
    <s v="GOH CHIN TECK"/>
    <n v="1549"/>
    <m/>
    <m/>
    <d v="2025-04-28T00:00:00"/>
    <m/>
    <n v="4"/>
    <n v="6196"/>
    <s v="PE"/>
    <n v="150487590001"/>
    <n v="0"/>
    <n v="6196"/>
    <n v="0"/>
    <n v="0"/>
    <n v="0"/>
    <n v="0"/>
    <m/>
    <m/>
    <n v="0"/>
    <m/>
    <m/>
    <m/>
    <m/>
    <m/>
    <m/>
    <m/>
    <m/>
    <x v="761"/>
    <x v="28"/>
    <x v="28"/>
    <m/>
    <n v="0"/>
    <n v="0"/>
    <n v="0"/>
    <n v="0"/>
    <n v="0"/>
    <n v="0"/>
    <m/>
    <m/>
    <m/>
    <s v="No"/>
    <s v="W665998"/>
    <n v="0"/>
    <m/>
    <s v="I09180"/>
    <m/>
    <m/>
    <s v="S0363077"/>
  </r>
  <r>
    <x v="1164"/>
    <n v="10000"/>
    <n v="10000"/>
    <d v="2025-04-28T00:00:00"/>
    <s v="502LAUGH"/>
    <s v=" 1:47:57 pm"/>
    <s v="4111525U5A"/>
    <m/>
    <x v="0"/>
    <s v="Yes"/>
    <x v="26"/>
    <x v="22"/>
    <s v="PS13"/>
    <s v="YEE CHENG MENG"/>
    <n v="1000"/>
    <m/>
    <m/>
    <d v="2025-04-28T00:00:00"/>
    <m/>
    <n v="1"/>
    <n v="1000"/>
    <s v="PE"/>
    <s v="PRT36079-0020001"/>
    <n v="0"/>
    <n v="1000"/>
    <n v="0"/>
    <n v="0"/>
    <n v="0"/>
    <n v="0"/>
    <m/>
    <m/>
    <n v="0"/>
    <m/>
    <m/>
    <m/>
    <m/>
    <m/>
    <m/>
    <m/>
    <m/>
    <x v="762"/>
    <x v="112"/>
    <x v="107"/>
    <m/>
    <n v="0"/>
    <n v="0"/>
    <n v="0"/>
    <n v="0"/>
    <n v="0"/>
    <n v="0"/>
    <m/>
    <m/>
    <m/>
    <s v="No"/>
    <s v="W666001"/>
    <n v="0"/>
    <m/>
    <s v="B02085"/>
    <m/>
    <m/>
    <s v="S0363093"/>
  </r>
  <r>
    <x v="1165"/>
    <n v="10000"/>
    <n v="10000"/>
    <d v="2025-04-28T00:00:00"/>
    <s v="502LAUGH"/>
    <s v=" 1:47:57 pm"/>
    <s v="4111525U5A"/>
    <m/>
    <x v="0"/>
    <s v="Yes"/>
    <x v="26"/>
    <x v="22"/>
    <s v="PS13"/>
    <s v="YEE CHENG MENG"/>
    <n v="1000"/>
    <m/>
    <m/>
    <d v="2025-04-28T00:00:00"/>
    <m/>
    <n v="1"/>
    <n v="1000"/>
    <s v="PE"/>
    <s v="PRT36080-0020001"/>
    <n v="0"/>
    <n v="1000"/>
    <n v="0"/>
    <n v="0"/>
    <n v="0"/>
    <n v="0"/>
    <m/>
    <m/>
    <n v="0"/>
    <m/>
    <m/>
    <m/>
    <m/>
    <m/>
    <m/>
    <m/>
    <m/>
    <x v="763"/>
    <x v="112"/>
    <x v="107"/>
    <m/>
    <n v="0"/>
    <n v="0"/>
    <n v="0"/>
    <n v="0"/>
    <n v="0"/>
    <n v="0"/>
    <m/>
    <m/>
    <m/>
    <s v="No"/>
    <s v="W666002"/>
    <n v="0"/>
    <m/>
    <s v="B02085"/>
    <m/>
    <m/>
    <s v="S0363093"/>
  </r>
  <r>
    <x v="1121"/>
    <n v="10000"/>
    <n v="20000"/>
    <d v="2025-04-29T00:00:00"/>
    <s v="502LAUGH"/>
    <s v=" 9:12:42 am"/>
    <s v="J00V80150"/>
    <m/>
    <x v="1"/>
    <s v="Yes"/>
    <x v="19"/>
    <x v="16"/>
    <s v="PS95"/>
    <s v="LIM CHENG LEONG"/>
    <n v="1867"/>
    <m/>
    <m/>
    <d v="2025-04-28T00:00:00"/>
    <m/>
    <n v="6"/>
    <n v="11202"/>
    <s v="PE"/>
    <n v="5000532060001"/>
    <n v="0"/>
    <n v="11200"/>
    <n v="2"/>
    <n v="0"/>
    <n v="0"/>
    <n v="0"/>
    <m/>
    <m/>
    <n v="0"/>
    <m/>
    <m/>
    <m/>
    <m/>
    <m/>
    <m/>
    <m/>
    <m/>
    <x v="742"/>
    <x v="11"/>
    <x v="11"/>
    <m/>
    <n v="0"/>
    <n v="0"/>
    <n v="0"/>
    <n v="0"/>
    <n v="0"/>
    <n v="0"/>
    <m/>
    <m/>
    <m/>
    <s v="No"/>
    <s v="W666022"/>
    <n v="0"/>
    <m/>
    <s v="B02083"/>
    <m/>
    <m/>
    <s v="S0363143"/>
  </r>
  <r>
    <x v="1122"/>
    <n v="10000"/>
    <n v="20000"/>
    <d v="2025-04-29T00:00:00"/>
    <s v="502LAUGH"/>
    <s v=" 9:12:42 am"/>
    <s v="J00V80150"/>
    <m/>
    <x v="1"/>
    <s v="Yes"/>
    <x v="19"/>
    <x v="16"/>
    <s v="PS95"/>
    <s v="LIM CHENG LEONG"/>
    <n v="2800"/>
    <m/>
    <m/>
    <d v="2025-04-28T00:00:00"/>
    <m/>
    <n v="6"/>
    <n v="16800"/>
    <s v="PE"/>
    <n v="5000532080001"/>
    <n v="0"/>
    <n v="16800"/>
    <n v="0"/>
    <n v="0"/>
    <n v="0"/>
    <n v="0"/>
    <m/>
    <m/>
    <n v="0"/>
    <m/>
    <m/>
    <m/>
    <m/>
    <m/>
    <m/>
    <m/>
    <m/>
    <x v="743"/>
    <x v="11"/>
    <x v="11"/>
    <m/>
    <n v="0"/>
    <n v="0"/>
    <n v="0"/>
    <n v="0"/>
    <n v="0"/>
    <n v="0"/>
    <m/>
    <m/>
    <m/>
    <s v="No"/>
    <s v="W666023"/>
    <n v="0"/>
    <m/>
    <s v="B02083"/>
    <m/>
    <m/>
    <s v="S0363143"/>
  </r>
  <r>
    <x v="1123"/>
    <n v="10000"/>
    <n v="20000"/>
    <d v="2025-04-28T00:00:00"/>
    <s v="502LAUGH"/>
    <s v=" 5:22:32 pm"/>
    <s v="J00V80150"/>
    <m/>
    <x v="1"/>
    <s v="Yes"/>
    <x v="19"/>
    <x v="16"/>
    <s v="PS95"/>
    <s v="LIM CHENG LEONG"/>
    <n v="7000"/>
    <m/>
    <m/>
    <d v="2025-04-28T00:00:00"/>
    <m/>
    <n v="6"/>
    <n v="42000"/>
    <s v="PE"/>
    <n v="5000538100001"/>
    <n v="0"/>
    <n v="14000"/>
    <n v="28000"/>
    <n v="0"/>
    <n v="0"/>
    <n v="0"/>
    <m/>
    <m/>
    <n v="0"/>
    <m/>
    <m/>
    <m/>
    <m/>
    <m/>
    <m/>
    <m/>
    <m/>
    <x v="744"/>
    <x v="11"/>
    <x v="11"/>
    <m/>
    <n v="0"/>
    <n v="0"/>
    <n v="0"/>
    <n v="0"/>
    <n v="0"/>
    <n v="0"/>
    <m/>
    <m/>
    <m/>
    <s v="No"/>
    <s v="W666024"/>
    <n v="0"/>
    <m/>
    <s v="B02083"/>
    <m/>
    <m/>
    <s v="S0363143"/>
  </r>
  <r>
    <x v="1124"/>
    <n v="10000"/>
    <n v="20000"/>
    <d v="2025-04-28T00:00:00"/>
    <s v="502LAUGH"/>
    <s v=" 2:58:30 pm"/>
    <s v="J00V80150"/>
    <m/>
    <x v="1"/>
    <s v="Yes"/>
    <x v="19"/>
    <x v="16"/>
    <s v="PS95"/>
    <s v="LIM CHENG LEONG"/>
    <n v="11667"/>
    <m/>
    <m/>
    <d v="2025-04-28T00:00:00"/>
    <m/>
    <n v="6"/>
    <n v="70002"/>
    <s v="PE"/>
    <n v="5000538120001"/>
    <n v="0"/>
    <n v="28000"/>
    <n v="42002"/>
    <n v="0"/>
    <n v="0"/>
    <n v="0"/>
    <m/>
    <m/>
    <n v="0"/>
    <m/>
    <m/>
    <m/>
    <m/>
    <m/>
    <m/>
    <m/>
    <m/>
    <x v="745"/>
    <x v="11"/>
    <x v="11"/>
    <m/>
    <n v="0"/>
    <n v="0"/>
    <n v="0"/>
    <n v="0"/>
    <n v="0"/>
    <n v="0"/>
    <m/>
    <m/>
    <m/>
    <s v="No"/>
    <s v="W666025"/>
    <n v="0"/>
    <m/>
    <s v="B02083"/>
    <m/>
    <m/>
    <s v="S0363143"/>
  </r>
  <r>
    <x v="1098"/>
    <n v="10000"/>
    <n v="20000"/>
    <d v="2025-05-07T00:00:00"/>
    <s v="502LAUGH"/>
    <s v=" 8:38:58 am"/>
    <s v="10620258081/10620258080/10620258078"/>
    <m/>
    <x v="1"/>
    <s v="Yes"/>
    <x v="3"/>
    <x v="3"/>
    <s v="PM74"/>
    <s v="YONG CHEE SOON"/>
    <n v="1250"/>
    <m/>
    <m/>
    <d v="2025-04-28T00:00:00"/>
    <m/>
    <n v="88"/>
    <n v="110000"/>
    <s v="PE"/>
    <s v="CH561-80124-FT0001"/>
    <n v="0"/>
    <n v="100000"/>
    <n v="10000"/>
    <n v="0"/>
    <n v="0"/>
    <n v="0"/>
    <m/>
    <m/>
    <n v="0"/>
    <m/>
    <m/>
    <m/>
    <m/>
    <m/>
    <m/>
    <m/>
    <m/>
    <x v="477"/>
    <x v="20"/>
    <x v="20"/>
    <m/>
    <n v="0"/>
    <n v="0"/>
    <n v="0"/>
    <n v="0"/>
    <n v="0"/>
    <n v="0"/>
    <m/>
    <m/>
    <m/>
    <s v="No"/>
    <s v="W666045"/>
    <n v="0"/>
    <m/>
    <s v="H08031-JIM-M"/>
    <m/>
    <m/>
    <s v="S0363333"/>
  </r>
  <r>
    <x v="1099"/>
    <n v="10000"/>
    <n v="20000"/>
    <d v="2025-05-07T00:00:00"/>
    <s v="502LAUGH"/>
    <s v=" 8:38:02 am"/>
    <s v="10620258081/10620258080/10620258078"/>
    <m/>
    <x v="1"/>
    <s v="Yes"/>
    <x v="3"/>
    <x v="3"/>
    <s v="PM74"/>
    <s v="YONG CHEE SOON"/>
    <n v="1250"/>
    <m/>
    <m/>
    <d v="2025-04-28T00:00:00"/>
    <m/>
    <n v="88"/>
    <n v="110000"/>
    <s v="PE"/>
    <s v="N9K04-80019-FT0001"/>
    <n v="0"/>
    <n v="100000"/>
    <n v="10000"/>
    <n v="0"/>
    <n v="0"/>
    <n v="0"/>
    <m/>
    <m/>
    <n v="0"/>
    <m/>
    <m/>
    <m/>
    <m/>
    <m/>
    <m/>
    <m/>
    <m/>
    <x v="150"/>
    <x v="20"/>
    <x v="20"/>
    <m/>
    <n v="0"/>
    <n v="0"/>
    <n v="0"/>
    <n v="0"/>
    <n v="0"/>
    <n v="0"/>
    <m/>
    <m/>
    <m/>
    <s v="No"/>
    <s v="W666046"/>
    <n v="0"/>
    <m/>
    <s v="H08031-JIM-M"/>
    <m/>
    <m/>
    <s v="S0363334"/>
  </r>
  <r>
    <x v="963"/>
    <n v="10000"/>
    <n v="40000"/>
    <d v="2025-04-29T00:00:00"/>
    <s v="502LAUGH"/>
    <d v="1899-12-30T11:07:51"/>
    <s v="10620258002/10620258004"/>
    <m/>
    <x v="2"/>
    <s v="Yes"/>
    <x v="35"/>
    <x v="19"/>
    <s v="QM78"/>
    <s v="WONG SEAU JIN"/>
    <n v="27273"/>
    <m/>
    <m/>
    <d v="2025-04-28T00:00:00"/>
    <m/>
    <n v="11"/>
    <n v="300003"/>
    <s v="PE"/>
    <s v="3YM38-80003-FT0001"/>
    <n v="0"/>
    <n v="300000"/>
    <n v="3"/>
    <n v="0"/>
    <n v="0"/>
    <n v="0"/>
    <m/>
    <m/>
    <n v="0"/>
    <m/>
    <m/>
    <m/>
    <m/>
    <m/>
    <m/>
    <m/>
    <m/>
    <x v="672"/>
    <x v="20"/>
    <x v="20"/>
    <m/>
    <n v="0"/>
    <n v="0"/>
    <n v="0"/>
    <n v="0"/>
    <n v="0"/>
    <n v="0"/>
    <m/>
    <m/>
    <m/>
    <s v="No"/>
    <s v="W666050"/>
    <n v="0"/>
    <m/>
    <s v="H08031-JIM-M"/>
    <m/>
    <m/>
    <s v="S0363339"/>
  </r>
  <r>
    <x v="1166"/>
    <n v="10000"/>
    <n v="10000"/>
    <d v="2025-04-29T00:00:00"/>
    <s v="502LAUGH"/>
    <s v=" 8:24:33 am"/>
    <s v="SG-5644655 01"/>
    <m/>
    <x v="0"/>
    <s v="Yes"/>
    <x v="6"/>
    <x v="6"/>
    <s v="PS74"/>
    <s v="GOH CHIN TECK"/>
    <n v="500"/>
    <m/>
    <m/>
    <d v="2025-04-28T00:00:00"/>
    <m/>
    <n v="6"/>
    <n v="3000"/>
    <s v="PE"/>
    <s v="15058369 REVB0001"/>
    <n v="0"/>
    <n v="3000"/>
    <n v="0"/>
    <n v="0"/>
    <n v="0"/>
    <n v="0"/>
    <m/>
    <m/>
    <n v="0"/>
    <m/>
    <m/>
    <m/>
    <m/>
    <m/>
    <m/>
    <m/>
    <m/>
    <x v="459"/>
    <x v="28"/>
    <x v="28"/>
    <m/>
    <n v="0"/>
    <n v="0"/>
    <n v="0"/>
    <n v="0"/>
    <n v="0"/>
    <n v="0"/>
    <m/>
    <m/>
    <m/>
    <s v="No"/>
    <s v="W665615"/>
    <n v="0"/>
    <m/>
    <s v="I09180"/>
    <m/>
    <m/>
    <s v="S0363360"/>
  </r>
  <r>
    <x v="1167"/>
    <n v="10000"/>
    <n v="10000"/>
    <d v="2025-04-29T00:00:00"/>
    <s v="502LAUGH"/>
    <s v=" 8:24:33 am"/>
    <s v="SG-5644655 01"/>
    <m/>
    <x v="0"/>
    <s v="Yes"/>
    <x v="6"/>
    <x v="6"/>
    <s v="PS74"/>
    <s v="GOH CHIN TECK"/>
    <n v="1000"/>
    <m/>
    <m/>
    <d v="2025-04-28T00:00:00"/>
    <m/>
    <n v="6"/>
    <n v="6000"/>
    <s v="PE"/>
    <s v="15058369 REVB0001"/>
    <n v="0"/>
    <n v="6000"/>
    <n v="0"/>
    <n v="0"/>
    <n v="0"/>
    <n v="0"/>
    <m/>
    <m/>
    <n v="0"/>
    <m/>
    <m/>
    <m/>
    <m/>
    <m/>
    <m/>
    <m/>
    <m/>
    <x v="459"/>
    <x v="28"/>
    <x v="28"/>
    <m/>
    <n v="0"/>
    <n v="0"/>
    <n v="0"/>
    <n v="0"/>
    <n v="0"/>
    <n v="0"/>
    <m/>
    <m/>
    <m/>
    <s v="No"/>
    <s v="W666054"/>
    <n v="0"/>
    <m/>
    <s v="I09180"/>
    <m/>
    <m/>
    <s v="S0363361"/>
  </r>
  <r>
    <x v="1168"/>
    <n v="10000"/>
    <n v="10000"/>
    <d v="2025-04-29T00:00:00"/>
    <s v="502LAUGH"/>
    <s v=" 8:24:33 am"/>
    <s v="SG-5644655 01"/>
    <m/>
    <x v="0"/>
    <s v="Yes"/>
    <x v="6"/>
    <x v="6"/>
    <s v="PS74"/>
    <s v="GOH CHIN TECK"/>
    <n v="1000"/>
    <m/>
    <m/>
    <d v="2025-04-28T00:00:00"/>
    <m/>
    <n v="6"/>
    <n v="6000"/>
    <s v="PE"/>
    <s v="15058369 REVB0001"/>
    <n v="0"/>
    <n v="6000"/>
    <n v="0"/>
    <n v="0"/>
    <n v="0"/>
    <n v="0"/>
    <m/>
    <m/>
    <n v="0"/>
    <m/>
    <m/>
    <m/>
    <m/>
    <m/>
    <m/>
    <m/>
    <m/>
    <x v="459"/>
    <x v="28"/>
    <x v="28"/>
    <m/>
    <n v="0"/>
    <n v="0"/>
    <n v="0"/>
    <n v="0"/>
    <n v="0"/>
    <n v="0"/>
    <m/>
    <m/>
    <m/>
    <s v="No"/>
    <s v="W666055"/>
    <n v="0"/>
    <m/>
    <s v="I09180"/>
    <m/>
    <m/>
    <s v="S0363362"/>
  </r>
  <r>
    <x v="1168"/>
    <n v="20000"/>
    <n v="10000"/>
    <d v="2025-04-29T00:00:00"/>
    <s v="502LAUGH"/>
    <s v=" 8:24:33 am"/>
    <s v="SG-5644655 01"/>
    <m/>
    <x v="0"/>
    <s v="Yes"/>
    <x v="6"/>
    <x v="6"/>
    <s v="PS74"/>
    <s v="GOH CHIN TECK"/>
    <n v="1000"/>
    <m/>
    <m/>
    <d v="2025-04-28T00:00:00"/>
    <m/>
    <n v="6"/>
    <n v="6000"/>
    <s v="PE"/>
    <s v="15058369 REVB0001"/>
    <n v="0"/>
    <n v="6000"/>
    <n v="0"/>
    <n v="0"/>
    <n v="0"/>
    <n v="0"/>
    <m/>
    <m/>
    <n v="0"/>
    <m/>
    <m/>
    <m/>
    <m/>
    <m/>
    <m/>
    <m/>
    <m/>
    <x v="459"/>
    <x v="28"/>
    <x v="28"/>
    <m/>
    <n v="0"/>
    <n v="0"/>
    <n v="0"/>
    <n v="0"/>
    <n v="0"/>
    <n v="0"/>
    <m/>
    <m/>
    <m/>
    <s v="No"/>
    <s v="W666055"/>
    <n v="0"/>
    <m/>
    <s v="I09180"/>
    <m/>
    <m/>
    <s v="S0363362"/>
  </r>
  <r>
    <x v="1169"/>
    <n v="10000"/>
    <n v="20000"/>
    <d v="2025-04-28T00:00:00"/>
    <s v="502LAUGH"/>
    <s v=" 2:56:24 pm"/>
    <s v="2909914/21A1525841"/>
    <m/>
    <x v="0"/>
    <s v="Yes"/>
    <x v="9"/>
    <x v="9"/>
    <s v="PM30"/>
    <s v="OH KIAN YUAN"/>
    <n v="7050"/>
    <m/>
    <m/>
    <d v="2025-04-28T00:00:00"/>
    <m/>
    <n v="2"/>
    <n v="14100"/>
    <s v="PE"/>
    <s v="442-802155-000001"/>
    <n v="0"/>
    <n v="18900"/>
    <n v="-4800"/>
    <n v="0"/>
    <n v="0"/>
    <n v="0"/>
    <m/>
    <m/>
    <n v="0"/>
    <m/>
    <m/>
    <m/>
    <m/>
    <m/>
    <m/>
    <m/>
    <m/>
    <x v="517"/>
    <x v="4"/>
    <x v="4"/>
    <m/>
    <n v="0"/>
    <n v="0"/>
    <n v="0"/>
    <n v="0"/>
    <n v="0"/>
    <n v="0"/>
    <m/>
    <m/>
    <m/>
    <s v="No"/>
    <s v="W666081"/>
    <n v="0"/>
    <m/>
    <s v="Z26002"/>
    <m/>
    <m/>
    <s v="S0363404"/>
  </r>
  <r>
    <x v="1170"/>
    <n v="10000"/>
    <n v="10000"/>
    <d v="2025-04-29T00:00:00"/>
    <s v="502LAUGH"/>
    <d v="1899-12-30T11:09:26"/>
    <s v="404190292A"/>
    <m/>
    <x v="0"/>
    <s v="Yes"/>
    <x v="30"/>
    <x v="24"/>
    <s v="PC02"/>
    <s v="GAO BINJIE"/>
    <n v="400"/>
    <m/>
    <m/>
    <d v="2025-04-28T00:00:00"/>
    <m/>
    <n v="20"/>
    <n v="8000"/>
    <s v="PE"/>
    <s v="GR-2000001"/>
    <n v="0"/>
    <n v="3000"/>
    <n v="5000"/>
    <n v="0"/>
    <n v="0"/>
    <n v="0"/>
    <m/>
    <m/>
    <n v="0"/>
    <m/>
    <m/>
    <m/>
    <m/>
    <m/>
    <m/>
    <m/>
    <m/>
    <x v="764"/>
    <x v="22"/>
    <x v="22"/>
    <m/>
    <n v="0"/>
    <n v="0"/>
    <n v="0"/>
    <n v="0"/>
    <n v="0"/>
    <n v="0"/>
    <m/>
    <m/>
    <m/>
    <s v="No"/>
    <s v="W666085"/>
    <n v="0"/>
    <m/>
    <s v="G07076"/>
    <m/>
    <m/>
    <s v="S0363419"/>
  </r>
  <r>
    <x v="1054"/>
    <n v="10000"/>
    <n v="20000"/>
    <d v="2025-04-29T00:00:00"/>
    <s v="502LAUGH"/>
    <s v=" 8:27:54 am"/>
    <s v="U532458009"/>
    <m/>
    <x v="1"/>
    <s v="Yes"/>
    <x v="9"/>
    <x v="9"/>
    <s v="PM30"/>
    <s v="OH KIAN YUAN"/>
    <n v="3000"/>
    <m/>
    <m/>
    <d v="2025-04-28T00:00:00"/>
    <m/>
    <n v="2"/>
    <n v="6000"/>
    <s v="PE"/>
    <s v="TR11690001"/>
    <n v="0"/>
    <n v="5000"/>
    <n v="1000"/>
    <n v="0"/>
    <n v="0"/>
    <n v="0"/>
    <m/>
    <m/>
    <n v="0"/>
    <m/>
    <m/>
    <m/>
    <m/>
    <m/>
    <m/>
    <m/>
    <m/>
    <x v="718"/>
    <x v="15"/>
    <x v="15"/>
    <m/>
    <n v="0"/>
    <n v="0"/>
    <n v="0"/>
    <n v="0"/>
    <n v="0"/>
    <n v="0"/>
    <m/>
    <m/>
    <m/>
    <s v="No"/>
    <s v="W666087"/>
    <n v="0"/>
    <m/>
    <s v="I09109"/>
    <m/>
    <m/>
    <s v="S0363423"/>
  </r>
  <r>
    <x v="1171"/>
    <n v="10000"/>
    <n v="10000"/>
    <d v="2025-04-28T00:00:00"/>
    <s v="502LAUGH"/>
    <s v=" 4:43:19 pm"/>
    <s v="4071803U5/L4005U7005"/>
    <m/>
    <x v="0"/>
    <s v="Yes"/>
    <x v="26"/>
    <x v="22"/>
    <s v="PS13"/>
    <s v="YEE CHENG MENG"/>
    <n v="600"/>
    <m/>
    <m/>
    <d v="2025-04-28T00:00:00"/>
    <m/>
    <n v="2"/>
    <n v="1200"/>
    <s v="PE"/>
    <s v="SM-P1999-D0049R00002"/>
    <n v="0"/>
    <n v="1200"/>
    <n v="0"/>
    <n v="0"/>
    <n v="0"/>
    <n v="0"/>
    <m/>
    <m/>
    <n v="0"/>
    <m/>
    <m/>
    <m/>
    <m/>
    <m/>
    <m/>
    <m/>
    <m/>
    <x v="765"/>
    <x v="62"/>
    <x v="62"/>
    <m/>
    <n v="0"/>
    <n v="0"/>
    <n v="0"/>
    <n v="0"/>
    <n v="0"/>
    <n v="0"/>
    <m/>
    <m/>
    <m/>
    <s v="No"/>
    <s v="W666095"/>
    <n v="0"/>
    <m/>
    <s v="S19586"/>
    <m/>
    <m/>
    <s v="S0363468"/>
  </r>
  <r>
    <x v="1172"/>
    <n v="10000"/>
    <n v="10000"/>
    <d v="2025-05-07T00:00:00"/>
    <s v="502LAUGH"/>
    <d v="1899-12-30T11:35:40"/>
    <s v="SG-5465648-01"/>
    <m/>
    <x v="0"/>
    <s v="Yes"/>
    <x v="0"/>
    <x v="0"/>
    <s v="PP24"/>
    <s v="HO HON SENG"/>
    <n v="3250"/>
    <m/>
    <m/>
    <d v="2025-04-28T00:00:00"/>
    <m/>
    <n v="2"/>
    <n v="6500"/>
    <s v="PE"/>
    <s v="STOCK TAKE-40MMD0001"/>
    <n v="0"/>
    <n v="6000"/>
    <n v="500"/>
    <n v="0"/>
    <n v="0"/>
    <n v="0"/>
    <m/>
    <m/>
    <n v="0"/>
    <m/>
    <m/>
    <m/>
    <m/>
    <m/>
    <m/>
    <m/>
    <m/>
    <x v="766"/>
    <x v="27"/>
    <x v="27"/>
    <m/>
    <n v="0"/>
    <n v="0"/>
    <n v="0"/>
    <n v="0"/>
    <n v="0"/>
    <n v="0"/>
    <m/>
    <m/>
    <m/>
    <s v="No"/>
    <s v="W666109"/>
    <n v="0"/>
    <m/>
    <s v="Z26000"/>
    <m/>
    <m/>
    <s v="ZSA101825"/>
  </r>
  <r>
    <x v="1057"/>
    <n v="10000"/>
    <n v="20000"/>
    <d v="2025-04-29T00:00:00"/>
    <s v="502LAUGH"/>
    <s v=" 5:45:11 pm"/>
    <s v="D00CD7800/U4B16S037"/>
    <m/>
    <x v="1"/>
    <s v="Yes"/>
    <x v="36"/>
    <x v="27"/>
    <s v="PM87"/>
    <s v="LEE SHIEN WEI"/>
    <n v="167"/>
    <m/>
    <m/>
    <d v="2025-04-28T00:00:00"/>
    <m/>
    <n v="30"/>
    <n v="5010"/>
    <s v="PE"/>
    <s v="KR_C001500XXXS-B0001"/>
    <n v="0"/>
    <n v="5000"/>
    <n v="10"/>
    <n v="0"/>
    <n v="0"/>
    <n v="0"/>
    <m/>
    <m/>
    <n v="0"/>
    <m/>
    <m/>
    <m/>
    <m/>
    <m/>
    <m/>
    <m/>
    <m/>
    <x v="330"/>
    <x v="74"/>
    <x v="72"/>
    <m/>
    <n v="0"/>
    <n v="0"/>
    <n v="0"/>
    <n v="0"/>
    <n v="0"/>
    <n v="0"/>
    <m/>
    <m/>
    <m/>
    <s v="No"/>
    <s v="W666110"/>
    <n v="0"/>
    <m/>
    <s v="L12118"/>
    <m/>
    <m/>
    <s v="ZSA101824"/>
  </r>
  <r>
    <x v="1058"/>
    <n v="10000"/>
    <n v="20000"/>
    <d v="2025-04-29T00:00:00"/>
    <s v="502LAUGH"/>
    <s v=" 5:46:59 pm"/>
    <s v="D00CD7800/U4B16S037"/>
    <m/>
    <x v="1"/>
    <s v="Yes"/>
    <x v="36"/>
    <x v="27"/>
    <s v="PM87"/>
    <s v="LEE SHIEN WEI"/>
    <n v="143"/>
    <m/>
    <m/>
    <d v="2025-04-28T00:00:00"/>
    <m/>
    <n v="35"/>
    <n v="5005"/>
    <s v="PE"/>
    <s v="KR_C038300001S-A0001"/>
    <n v="0"/>
    <n v="5000"/>
    <n v="5"/>
    <n v="0"/>
    <n v="0"/>
    <n v="0"/>
    <m/>
    <m/>
    <n v="0"/>
    <m/>
    <m/>
    <m/>
    <m/>
    <m/>
    <m/>
    <m/>
    <m/>
    <x v="331"/>
    <x v="74"/>
    <x v="72"/>
    <m/>
    <n v="0"/>
    <n v="0"/>
    <n v="0"/>
    <n v="0"/>
    <n v="0"/>
    <n v="0"/>
    <m/>
    <m/>
    <m/>
    <s v="No"/>
    <s v="W666111"/>
    <n v="0"/>
    <m/>
    <s v="L12118"/>
    <m/>
    <m/>
    <s v="ZSA101824"/>
  </r>
  <r>
    <x v="1059"/>
    <n v="10000"/>
    <n v="20000"/>
    <d v="2025-04-29T00:00:00"/>
    <s v="502LAUGH"/>
    <s v=" 5:46:59 pm"/>
    <s v="D00CD7800/U4B16S037"/>
    <m/>
    <x v="1"/>
    <s v="Yes"/>
    <x v="36"/>
    <x v="27"/>
    <s v="PM87"/>
    <s v="LEE SHIEN WEI"/>
    <n v="143"/>
    <m/>
    <m/>
    <d v="2025-04-28T00:00:00"/>
    <m/>
    <n v="35"/>
    <n v="5005"/>
    <s v="PE"/>
    <s v="KR_C045700XXXS-A0001"/>
    <n v="0"/>
    <n v="5000"/>
    <n v="5"/>
    <n v="0"/>
    <n v="0"/>
    <n v="0"/>
    <m/>
    <m/>
    <n v="0"/>
    <m/>
    <m/>
    <m/>
    <m/>
    <m/>
    <m/>
    <m/>
    <m/>
    <x v="332"/>
    <x v="74"/>
    <x v="72"/>
    <m/>
    <n v="0"/>
    <n v="0"/>
    <n v="0"/>
    <n v="0"/>
    <n v="0"/>
    <n v="0"/>
    <m/>
    <m/>
    <m/>
    <s v="No"/>
    <s v="W666112"/>
    <n v="0"/>
    <m/>
    <s v="L12118"/>
    <m/>
    <m/>
    <s v="ZSA101824"/>
  </r>
  <r>
    <x v="1060"/>
    <n v="10000"/>
    <n v="20000"/>
    <d v="2025-04-29T00:00:00"/>
    <s v="502LAUGH"/>
    <s v=" 5:45:11 pm"/>
    <s v="D00CD7800/U4B16S037"/>
    <m/>
    <x v="1"/>
    <s v="Yes"/>
    <x v="36"/>
    <x v="27"/>
    <s v="PM87"/>
    <s v="LEE SHIEN WEI"/>
    <n v="143"/>
    <m/>
    <m/>
    <d v="2025-04-28T00:00:00"/>
    <m/>
    <n v="35"/>
    <n v="5005"/>
    <s v="PE"/>
    <s v="KR_C199600859-A0001"/>
    <n v="0"/>
    <n v="5000"/>
    <n v="5"/>
    <n v="0"/>
    <n v="0"/>
    <n v="0"/>
    <m/>
    <m/>
    <n v="0"/>
    <m/>
    <m/>
    <m/>
    <m/>
    <m/>
    <m/>
    <m/>
    <m/>
    <x v="333"/>
    <x v="74"/>
    <x v="72"/>
    <m/>
    <n v="0"/>
    <n v="0"/>
    <n v="0"/>
    <n v="0"/>
    <n v="0"/>
    <n v="0"/>
    <m/>
    <m/>
    <m/>
    <s v="No"/>
    <s v="W666113"/>
    <n v="0"/>
    <m/>
    <s v="L12118"/>
    <m/>
    <m/>
    <s v="ZSA101824"/>
  </r>
  <r>
    <x v="1061"/>
    <n v="10000"/>
    <n v="20000"/>
    <d v="2025-04-29T00:00:00"/>
    <s v="502LAUGH"/>
    <s v=" 5:50:16 pm"/>
    <s v="D00CD7800/U4B16S037"/>
    <m/>
    <x v="1"/>
    <s v="Yes"/>
    <x v="36"/>
    <x v="27"/>
    <s v="PM87"/>
    <s v="LEE SHIEN WEI"/>
    <n v="112"/>
    <m/>
    <m/>
    <d v="2025-04-28T00:00:00"/>
    <m/>
    <n v="45"/>
    <n v="5040"/>
    <s v="PE"/>
    <s v="KR_E00000009XS-A0001"/>
    <n v="0"/>
    <n v="5000"/>
    <n v="40"/>
    <n v="0"/>
    <n v="0"/>
    <n v="0"/>
    <m/>
    <m/>
    <n v="0"/>
    <m/>
    <m/>
    <m/>
    <m/>
    <m/>
    <m/>
    <m/>
    <m/>
    <x v="334"/>
    <x v="74"/>
    <x v="72"/>
    <m/>
    <n v="0"/>
    <n v="0"/>
    <n v="0"/>
    <n v="0"/>
    <n v="0"/>
    <n v="0"/>
    <m/>
    <m/>
    <m/>
    <s v="No"/>
    <s v="W666114"/>
    <n v="0"/>
    <m/>
    <s v="L12118"/>
    <m/>
    <m/>
    <s v="ZSA101824"/>
  </r>
  <r>
    <x v="1062"/>
    <n v="10000"/>
    <n v="20000"/>
    <d v="2025-04-29T00:00:00"/>
    <s v="502LAUGH"/>
    <s v=" 5:50:16 pm"/>
    <s v="D00CD7800/U4B16S037"/>
    <m/>
    <x v="1"/>
    <s v="Yes"/>
    <x v="36"/>
    <x v="27"/>
    <s v="PM87"/>
    <s v="LEE SHIEN WEI"/>
    <n v="143"/>
    <m/>
    <m/>
    <d v="2025-04-28T00:00:00"/>
    <m/>
    <n v="35"/>
    <n v="5005"/>
    <s v="PE"/>
    <s v="KR_G643773-A0001"/>
    <n v="0"/>
    <n v="5000"/>
    <n v="5"/>
    <n v="0"/>
    <n v="0"/>
    <n v="0"/>
    <m/>
    <m/>
    <n v="0"/>
    <m/>
    <m/>
    <m/>
    <m/>
    <m/>
    <m/>
    <m/>
    <m/>
    <x v="335"/>
    <x v="74"/>
    <x v="72"/>
    <m/>
    <n v="0"/>
    <n v="0"/>
    <n v="0"/>
    <n v="0"/>
    <n v="0"/>
    <n v="0"/>
    <m/>
    <m/>
    <m/>
    <s v="No"/>
    <s v="W666115"/>
    <n v="0"/>
    <m/>
    <s v="L12118"/>
    <m/>
    <m/>
    <s v="ZSA101824"/>
  </r>
  <r>
    <x v="1063"/>
    <n v="10000"/>
    <n v="20000"/>
    <d v="2025-04-29T00:00:00"/>
    <s v="502LAUGH"/>
    <s v=" 5:46:59 pm"/>
    <s v="D00CD7800/U4B16S037"/>
    <m/>
    <x v="1"/>
    <s v="Yes"/>
    <x v="36"/>
    <x v="27"/>
    <s v="PM87"/>
    <s v="LEE SHIEN WEI"/>
    <n v="143"/>
    <m/>
    <m/>
    <d v="2025-04-28T00:00:00"/>
    <m/>
    <n v="35"/>
    <n v="5005"/>
    <s v="PE"/>
    <s v="KR_G651685-A0001"/>
    <n v="0"/>
    <n v="5000"/>
    <n v="5"/>
    <n v="0"/>
    <n v="0"/>
    <n v="0"/>
    <m/>
    <m/>
    <n v="0"/>
    <m/>
    <m/>
    <m/>
    <m/>
    <m/>
    <m/>
    <m/>
    <m/>
    <x v="336"/>
    <x v="74"/>
    <x v="72"/>
    <m/>
    <n v="0"/>
    <n v="0"/>
    <n v="0"/>
    <n v="0"/>
    <n v="0"/>
    <n v="0"/>
    <m/>
    <m/>
    <m/>
    <s v="No"/>
    <s v="W666116"/>
    <n v="0"/>
    <m/>
    <s v="L12118"/>
    <m/>
    <m/>
    <s v="ZSA101824"/>
  </r>
  <r>
    <x v="1064"/>
    <n v="10000"/>
    <n v="20000"/>
    <d v="2025-04-29T00:00:00"/>
    <s v="502LAUGH"/>
    <s v=" 5:51:48 pm"/>
    <s v="D00CD7800/J00KP09411525"/>
    <m/>
    <x v="1"/>
    <s v="Yes"/>
    <x v="36"/>
    <x v="27"/>
    <s v="PM87"/>
    <s v="LEE SHIEN WEI"/>
    <n v="143"/>
    <m/>
    <m/>
    <d v="2025-04-28T00:00:00"/>
    <m/>
    <n v="35"/>
    <n v="5005"/>
    <s v="PE"/>
    <s v="C199700102-A0001"/>
    <n v="0"/>
    <n v="5000"/>
    <n v="5"/>
    <n v="0"/>
    <n v="0"/>
    <n v="0"/>
    <m/>
    <m/>
    <n v="0"/>
    <m/>
    <m/>
    <m/>
    <m/>
    <m/>
    <m/>
    <m/>
    <m/>
    <x v="337"/>
    <x v="74"/>
    <x v="72"/>
    <m/>
    <n v="0"/>
    <n v="0"/>
    <n v="0"/>
    <n v="0"/>
    <n v="0"/>
    <n v="0"/>
    <m/>
    <m/>
    <m/>
    <s v="No"/>
    <s v="W666117"/>
    <n v="0"/>
    <m/>
    <s v="L12118"/>
    <m/>
    <m/>
    <s v="ZSA101826"/>
  </r>
  <r>
    <x v="1065"/>
    <n v="10000"/>
    <n v="20000"/>
    <d v="2025-04-29T00:00:00"/>
    <s v="502LAUGH"/>
    <s v=" 5:50:16 pm"/>
    <s v="D00CD7800/U4B16S037"/>
    <m/>
    <x v="1"/>
    <s v="Yes"/>
    <x v="36"/>
    <x v="27"/>
    <s v="PM87"/>
    <s v="LEE SHIEN WEI"/>
    <n v="67"/>
    <m/>
    <m/>
    <d v="2025-04-28T00:00:00"/>
    <m/>
    <n v="75"/>
    <n v="5025"/>
    <s v="PE"/>
    <s v="C332000004P-PP0001"/>
    <n v="0"/>
    <n v="5000"/>
    <n v="25"/>
    <n v="0"/>
    <n v="0"/>
    <n v="0"/>
    <m/>
    <m/>
    <n v="0"/>
    <m/>
    <m/>
    <m/>
    <m/>
    <m/>
    <m/>
    <m/>
    <m/>
    <x v="338"/>
    <x v="74"/>
    <x v="72"/>
    <m/>
    <n v="0"/>
    <n v="0"/>
    <n v="0"/>
    <n v="0"/>
    <n v="0"/>
    <n v="0"/>
    <m/>
    <m/>
    <m/>
    <s v="No"/>
    <s v="W666118"/>
    <n v="0"/>
    <m/>
    <s v="L12118"/>
    <m/>
    <m/>
    <s v="ZSA101826"/>
  </r>
  <r>
    <x v="1066"/>
    <n v="10000"/>
    <n v="20000"/>
    <d v="2025-04-29T00:00:00"/>
    <s v="502LAUGH"/>
    <s v=" 5:53:02 pm"/>
    <s v="D00CD7800/U4B16S037"/>
    <m/>
    <x v="1"/>
    <s v="Yes"/>
    <x v="36"/>
    <x v="27"/>
    <s v="PM87"/>
    <s v="LEE SHIEN WEI"/>
    <n v="200"/>
    <m/>
    <m/>
    <d v="2025-04-28T00:00:00"/>
    <m/>
    <n v="25"/>
    <n v="5000"/>
    <s v="PE"/>
    <s v="KR_C025400100XS-0001"/>
    <n v="0"/>
    <n v="5000"/>
    <n v="0"/>
    <n v="0"/>
    <n v="0"/>
    <n v="0"/>
    <m/>
    <m/>
    <n v="0"/>
    <m/>
    <m/>
    <m/>
    <m/>
    <m/>
    <m/>
    <m/>
    <m/>
    <x v="339"/>
    <x v="74"/>
    <x v="72"/>
    <m/>
    <n v="0"/>
    <n v="0"/>
    <n v="0"/>
    <n v="0"/>
    <n v="0"/>
    <n v="0"/>
    <m/>
    <m/>
    <m/>
    <s v="No"/>
    <s v="W666119"/>
    <n v="0"/>
    <m/>
    <s v="L12118"/>
    <m/>
    <m/>
    <s v="ZSA101826"/>
  </r>
  <r>
    <x v="1067"/>
    <n v="10000"/>
    <n v="20000"/>
    <d v="2025-04-29T00:00:00"/>
    <s v="502LAUGH"/>
    <s v=" 5:54:15 pm"/>
    <s v="D00CD7800/J00KP09411525"/>
    <m/>
    <x v="1"/>
    <s v="Yes"/>
    <x v="36"/>
    <x v="27"/>
    <s v="PM87"/>
    <s v="LEE SHIEN WEI"/>
    <n v="334"/>
    <m/>
    <m/>
    <d v="2025-04-28T00:00:00"/>
    <m/>
    <n v="9"/>
    <n v="3006"/>
    <s v="PE"/>
    <s v="KR_C099800188S-A0001"/>
    <n v="0"/>
    <n v="3000"/>
    <n v="6"/>
    <n v="0"/>
    <n v="0"/>
    <n v="0"/>
    <m/>
    <m/>
    <n v="0"/>
    <m/>
    <m/>
    <m/>
    <m/>
    <m/>
    <m/>
    <m/>
    <m/>
    <x v="340"/>
    <x v="74"/>
    <x v="72"/>
    <m/>
    <n v="0"/>
    <n v="0"/>
    <n v="0"/>
    <n v="0"/>
    <n v="0"/>
    <n v="0"/>
    <m/>
    <m/>
    <m/>
    <s v="No"/>
    <s v="W666120"/>
    <n v="0"/>
    <m/>
    <s v="L12118"/>
    <m/>
    <m/>
    <s v="ZSA101826"/>
  </r>
  <r>
    <x v="1068"/>
    <n v="10000"/>
    <n v="20000"/>
    <d v="2025-04-29T00:00:00"/>
    <s v="502LAUGH"/>
    <s v=" 5:53:02 pm"/>
    <s v="D00CD7800/U4B16S037"/>
    <m/>
    <x v="1"/>
    <s v="Yes"/>
    <x v="36"/>
    <x v="27"/>
    <s v="PM87"/>
    <s v="LEE SHIEN WEI"/>
    <n v="250"/>
    <m/>
    <m/>
    <d v="2025-04-28T00:00:00"/>
    <m/>
    <n v="8"/>
    <n v="2000"/>
    <s v="PE"/>
    <s v="KR_E00000057XS-A0001"/>
    <n v="0"/>
    <n v="2000"/>
    <n v="0"/>
    <n v="0"/>
    <n v="0"/>
    <n v="0"/>
    <m/>
    <m/>
    <n v="0"/>
    <m/>
    <m/>
    <m/>
    <m/>
    <m/>
    <m/>
    <m/>
    <m/>
    <x v="341"/>
    <x v="74"/>
    <x v="72"/>
    <m/>
    <n v="0"/>
    <n v="0"/>
    <n v="0"/>
    <n v="0"/>
    <n v="0"/>
    <n v="0"/>
    <m/>
    <m/>
    <m/>
    <s v="No"/>
    <s v="W666122"/>
    <n v="0"/>
    <m/>
    <s v="L12118"/>
    <m/>
    <m/>
    <s v="ZSA101826"/>
  </r>
  <r>
    <x v="1069"/>
    <n v="10000"/>
    <n v="20000"/>
    <d v="2025-04-29T00:00:00"/>
    <s v="502LAUGH"/>
    <s v=" 5:50:16 pm"/>
    <s v="D00CD7800/U4B16S037"/>
    <m/>
    <x v="1"/>
    <s v="Yes"/>
    <x v="36"/>
    <x v="27"/>
    <s v="PM87"/>
    <s v="LEE SHIEN WEI"/>
    <n v="200"/>
    <m/>
    <m/>
    <d v="2025-04-28T00:00:00"/>
    <m/>
    <n v="15"/>
    <n v="3000"/>
    <s v="PE"/>
    <s v="KR_E100000004S-A0001"/>
    <n v="0"/>
    <n v="3000"/>
    <n v="0"/>
    <n v="0"/>
    <n v="0"/>
    <n v="0"/>
    <m/>
    <m/>
    <n v="0"/>
    <m/>
    <m/>
    <m/>
    <m/>
    <m/>
    <m/>
    <m/>
    <m/>
    <x v="342"/>
    <x v="74"/>
    <x v="72"/>
    <m/>
    <n v="0"/>
    <n v="0"/>
    <n v="0"/>
    <n v="0"/>
    <n v="0"/>
    <n v="0"/>
    <m/>
    <m/>
    <m/>
    <s v="No"/>
    <s v="W666123"/>
    <n v="0"/>
    <m/>
    <s v="L12118"/>
    <m/>
    <m/>
    <s v="ZSA101826"/>
  </r>
  <r>
    <x v="1070"/>
    <n v="10000"/>
    <n v="20000"/>
    <d v="2025-04-29T00:00:00"/>
    <s v="502LAUGH"/>
    <s v=" 5:54:15 pm"/>
    <s v="D00CD7800/J00KP09411525"/>
    <m/>
    <x v="1"/>
    <s v="Yes"/>
    <x v="36"/>
    <x v="27"/>
    <s v="PM87"/>
    <s v="LEE SHIEN WEI"/>
    <n v="334"/>
    <m/>
    <m/>
    <d v="2025-04-28T00:00:00"/>
    <m/>
    <n v="3"/>
    <n v="1002"/>
    <s v="PE"/>
    <s v="KR_G030312S-F0001"/>
    <n v="0"/>
    <n v="1000"/>
    <n v="2"/>
    <n v="0"/>
    <n v="0"/>
    <n v="0"/>
    <m/>
    <m/>
    <n v="0"/>
    <m/>
    <m/>
    <m/>
    <m/>
    <m/>
    <m/>
    <m/>
    <m/>
    <x v="343"/>
    <x v="74"/>
    <x v="72"/>
    <m/>
    <n v="0"/>
    <n v="0"/>
    <n v="0"/>
    <n v="0"/>
    <n v="0"/>
    <n v="0"/>
    <m/>
    <m/>
    <m/>
    <s v="No"/>
    <s v="W666124"/>
    <n v="0"/>
    <m/>
    <s v="L12118"/>
    <m/>
    <m/>
    <s v="ZSA101826"/>
  </r>
  <r>
    <x v="1173"/>
    <n v="10000"/>
    <n v="10000"/>
    <d v="2025-05-07T00:00:00"/>
    <s v="502LAUGH"/>
    <s v=" 9:12:32 am"/>
    <s v="J00D31560"/>
    <m/>
    <x v="0"/>
    <s v="Yes"/>
    <x v="0"/>
    <x v="0"/>
    <s v="PP24"/>
    <s v="HO HON SENG"/>
    <n v="2000"/>
    <m/>
    <m/>
    <d v="2025-04-28T00:00:00"/>
    <m/>
    <n v="1"/>
    <n v="2000"/>
    <s v="PE"/>
    <n v="107343420001"/>
    <n v="0"/>
    <n v="1400"/>
    <n v="600"/>
    <n v="0"/>
    <n v="0"/>
    <n v="0"/>
    <m/>
    <m/>
    <n v="0"/>
    <m/>
    <m/>
    <m/>
    <m/>
    <m/>
    <m/>
    <m/>
    <m/>
    <x v="767"/>
    <x v="15"/>
    <x v="15"/>
    <m/>
    <n v="0"/>
    <n v="0"/>
    <n v="0"/>
    <n v="0"/>
    <n v="0"/>
    <n v="0"/>
    <m/>
    <m/>
    <m/>
    <s v="No"/>
    <s v="W666125"/>
    <n v="0"/>
    <m/>
    <s v="I09109"/>
    <m/>
    <m/>
    <s v="S0363755"/>
  </r>
  <r>
    <x v="1174"/>
    <n v="10000"/>
    <n v="10000"/>
    <d v="2025-04-28T00:00:00"/>
    <s v="502LAUGH"/>
    <s v=" 1:44:22 pm"/>
    <s v="3170S1"/>
    <m/>
    <x v="0"/>
    <s v="Yes"/>
    <x v="17"/>
    <x v="16"/>
    <s v="PM11"/>
    <s v="TEE MENG CHAI"/>
    <n v="250"/>
    <m/>
    <m/>
    <d v="2025-04-28T00:00:00"/>
    <m/>
    <n v="4"/>
    <n v="1000"/>
    <s v="PE"/>
    <s v="FMQC00231010001"/>
    <n v="0"/>
    <n v="1000"/>
    <n v="0"/>
    <n v="0"/>
    <n v="0"/>
    <n v="0"/>
    <m/>
    <m/>
    <n v="0"/>
    <m/>
    <m/>
    <m/>
    <m/>
    <m/>
    <m/>
    <m/>
    <m/>
    <x v="768"/>
    <x v="8"/>
    <x v="8"/>
    <m/>
    <n v="0"/>
    <n v="0"/>
    <n v="0"/>
    <n v="0"/>
    <n v="0"/>
    <n v="0"/>
    <m/>
    <m/>
    <m/>
    <s v="No"/>
    <s v="W666131"/>
    <n v="0"/>
    <m/>
    <s v="T20104"/>
    <m/>
    <m/>
    <s v="S0363773"/>
  </r>
  <r>
    <x v="1175"/>
    <n v="10000"/>
    <n v="10000"/>
    <d v="2025-04-28T00:00:00"/>
    <s v="502LAUGH"/>
    <s v=" 1:46:55 pm"/>
    <s v="4170S1"/>
    <m/>
    <x v="0"/>
    <s v="Yes"/>
    <x v="17"/>
    <x v="16"/>
    <s v="PM11"/>
    <s v="TEE MENG CHAI"/>
    <n v="1429"/>
    <m/>
    <m/>
    <d v="2025-04-28T00:00:00"/>
    <m/>
    <n v="7"/>
    <n v="10003"/>
    <s v="PE"/>
    <s v="TSMB00484020001"/>
    <n v="0"/>
    <n v="10000"/>
    <n v="3"/>
    <n v="0"/>
    <n v="0"/>
    <n v="0"/>
    <m/>
    <m/>
    <n v="0"/>
    <m/>
    <m/>
    <m/>
    <m/>
    <m/>
    <m/>
    <m/>
    <m/>
    <x v="769"/>
    <x v="8"/>
    <x v="8"/>
    <m/>
    <n v="0"/>
    <n v="0"/>
    <n v="0"/>
    <n v="0"/>
    <n v="0"/>
    <n v="0"/>
    <m/>
    <m/>
    <m/>
    <s v="No"/>
    <s v="W666132"/>
    <n v="0"/>
    <m/>
    <s v="T20104"/>
    <m/>
    <m/>
    <s v="S0363773"/>
  </r>
  <r>
    <x v="1176"/>
    <n v="10000"/>
    <n v="10000"/>
    <d v="2025-04-28T00:00:00"/>
    <s v="502LAUGH"/>
    <d v="1899-12-30T10:52:31"/>
    <s v="3236S1"/>
    <m/>
    <x v="0"/>
    <s v="Yes"/>
    <x v="17"/>
    <x v="16"/>
    <s v="PM11"/>
    <s v="TEE MENG CHAI"/>
    <n v="334"/>
    <m/>
    <m/>
    <d v="2025-04-28T00:00:00"/>
    <m/>
    <n v="3"/>
    <n v="1002"/>
    <s v="PE"/>
    <s v="6LJ040240000001"/>
    <n v="0"/>
    <n v="1000"/>
    <n v="2"/>
    <n v="0"/>
    <n v="0"/>
    <n v="0"/>
    <m/>
    <m/>
    <n v="0"/>
    <m/>
    <m/>
    <m/>
    <m/>
    <m/>
    <m/>
    <m/>
    <m/>
    <x v="770"/>
    <x v="8"/>
    <x v="8"/>
    <m/>
    <n v="0"/>
    <n v="0"/>
    <n v="0"/>
    <n v="0"/>
    <n v="0"/>
    <n v="0"/>
    <m/>
    <m/>
    <m/>
    <s v="No"/>
    <s v="W666133"/>
    <n v="0"/>
    <m/>
    <s v="T20104"/>
    <m/>
    <m/>
    <s v="S0363773"/>
  </r>
  <r>
    <x v="1177"/>
    <n v="10000"/>
    <n v="10000"/>
    <d v="2025-04-28T00:00:00"/>
    <s v="502LAUGH"/>
    <s v=" 1:44:22 pm"/>
    <s v="3170S1"/>
    <m/>
    <x v="0"/>
    <s v="Yes"/>
    <x v="17"/>
    <x v="16"/>
    <s v="PM11"/>
    <s v="TEE MENG CHAI"/>
    <n v="1000"/>
    <m/>
    <m/>
    <d v="2025-04-28T00:00:00"/>
    <m/>
    <n v="4"/>
    <n v="4000"/>
    <s v="PE"/>
    <s v="FMQC00231010001"/>
    <n v="0"/>
    <n v="4000"/>
    <n v="0"/>
    <n v="0"/>
    <n v="0"/>
    <n v="0"/>
    <m/>
    <m/>
    <n v="0"/>
    <m/>
    <m/>
    <m/>
    <m/>
    <m/>
    <m/>
    <m/>
    <m/>
    <x v="768"/>
    <x v="8"/>
    <x v="8"/>
    <m/>
    <n v="0"/>
    <n v="0"/>
    <n v="0"/>
    <n v="0"/>
    <n v="0"/>
    <n v="0"/>
    <m/>
    <m/>
    <m/>
    <s v="No"/>
    <s v="W665662"/>
    <n v="0"/>
    <m/>
    <s v="T20104"/>
    <m/>
    <m/>
    <s v="PR006409"/>
  </r>
  <r>
    <x v="1178"/>
    <n v="10000"/>
    <n v="10000"/>
    <d v="2025-04-28T00:00:00"/>
    <s v="502LAUGH"/>
    <d v="1899-12-30T10:52:31"/>
    <s v="3236S1"/>
    <m/>
    <x v="0"/>
    <s v="Yes"/>
    <x v="17"/>
    <x v="16"/>
    <s v="PM11"/>
    <s v="TEE MENG CHAI"/>
    <n v="334"/>
    <m/>
    <m/>
    <d v="2025-04-28T00:00:00"/>
    <m/>
    <n v="3"/>
    <n v="1002"/>
    <s v="PE"/>
    <s v="6LJ040240000001"/>
    <n v="0"/>
    <n v="1000"/>
    <n v="2"/>
    <n v="0"/>
    <n v="0"/>
    <n v="0"/>
    <m/>
    <m/>
    <n v="0"/>
    <m/>
    <m/>
    <m/>
    <m/>
    <m/>
    <m/>
    <m/>
    <m/>
    <x v="770"/>
    <x v="8"/>
    <x v="8"/>
    <m/>
    <n v="0"/>
    <n v="0"/>
    <n v="0"/>
    <n v="0"/>
    <n v="0"/>
    <n v="0"/>
    <m/>
    <m/>
    <m/>
    <s v="No"/>
    <s v="W665663"/>
    <n v="0"/>
    <m/>
    <s v="T20104"/>
    <m/>
    <m/>
    <s v="PR006409"/>
  </r>
  <r>
    <x v="1179"/>
    <n v="10000"/>
    <n v="10000"/>
    <d v="2025-04-28T00:00:00"/>
    <s v="502LAUGH"/>
    <s v=" 1:46:55 pm"/>
    <s v="4063565189043/BYK065-03/XHX24122803/XHX24C12A0911"/>
    <m/>
    <x v="0"/>
    <s v="Yes"/>
    <x v="40"/>
    <x v="28"/>
    <s v="PS07"/>
    <s v="KANG HOCK SENG"/>
    <n v="4608"/>
    <m/>
    <m/>
    <d v="2025-04-28T00:00:00"/>
    <m/>
    <n v="14"/>
    <n v="64512"/>
    <s v="PE"/>
    <n v="86.915900010000001"/>
    <n v="0"/>
    <n v="64500"/>
    <n v="12"/>
    <n v="0"/>
    <n v="0"/>
    <n v="0"/>
    <m/>
    <m/>
    <n v="0"/>
    <m/>
    <m/>
    <m/>
    <m/>
    <m/>
    <m/>
    <m/>
    <m/>
    <x v="495"/>
    <x v="45"/>
    <x v="45"/>
    <m/>
    <n v="0"/>
    <n v="0"/>
    <n v="0"/>
    <n v="0"/>
    <n v="0"/>
    <n v="0"/>
    <m/>
    <m/>
    <m/>
    <s v="No"/>
    <s v="W666139"/>
    <n v="0"/>
    <m/>
    <s v="T20390-PMI"/>
    <m/>
    <m/>
    <s v="S0363772"/>
  </r>
  <r>
    <x v="1180"/>
    <n v="10000"/>
    <n v="10000"/>
    <d v="2025-04-28T00:00:00"/>
    <s v="502LAUGH"/>
    <s v=" 2:57:33 pm"/>
    <s v="4149S1"/>
    <m/>
    <x v="0"/>
    <s v="Yes"/>
    <x v="17"/>
    <x v="16"/>
    <s v="PM11"/>
    <s v="TEE MENG CHAI"/>
    <n v="1000"/>
    <m/>
    <m/>
    <d v="2025-04-28T00:00:00"/>
    <m/>
    <n v="10"/>
    <n v="10000"/>
    <s v="PE"/>
    <s v="692834 REV5010001"/>
    <n v="0"/>
    <n v="10000"/>
    <n v="0"/>
    <n v="0"/>
    <n v="0"/>
    <n v="0"/>
    <m/>
    <m/>
    <n v="0"/>
    <m/>
    <m/>
    <m/>
    <m/>
    <m/>
    <m/>
    <m/>
    <m/>
    <x v="771"/>
    <x v="26"/>
    <x v="26"/>
    <m/>
    <n v="0"/>
    <n v="0"/>
    <n v="0"/>
    <n v="0"/>
    <n v="0"/>
    <n v="0"/>
    <m/>
    <m/>
    <m/>
    <s v="No"/>
    <s v="W665596"/>
    <n v="0"/>
    <m/>
    <s v="V22000"/>
    <m/>
    <m/>
    <s v="S0363776"/>
  </r>
  <r>
    <x v="1181"/>
    <n v="10000"/>
    <n v="10000"/>
    <d v="2025-05-06T00:00:00"/>
    <s v="502LAUGH"/>
    <s v=" 8:39:20 am"/>
    <s v="3830U7060/U4A04S213"/>
    <m/>
    <x v="0"/>
    <s v="Yes"/>
    <x v="0"/>
    <x v="0"/>
    <s v="PP24"/>
    <s v="HO HON SENG"/>
    <n v="800"/>
    <m/>
    <m/>
    <d v="2025-04-28T00:00:00"/>
    <m/>
    <n v="1"/>
    <n v="800"/>
    <s v="PE"/>
    <n v="107324230001"/>
    <n v="0"/>
    <n v="500"/>
    <n v="300"/>
    <n v="0"/>
    <n v="0"/>
    <n v="0"/>
    <m/>
    <m/>
    <n v="0"/>
    <m/>
    <m/>
    <m/>
    <m/>
    <m/>
    <m/>
    <m/>
    <m/>
    <x v="772"/>
    <x v="15"/>
    <x v="15"/>
    <m/>
    <n v="0"/>
    <n v="0"/>
    <n v="0"/>
    <n v="0"/>
    <n v="0"/>
    <n v="0"/>
    <m/>
    <m/>
    <m/>
    <s v="No"/>
    <s v="W666141"/>
    <n v="0"/>
    <m/>
    <s v="I09109"/>
    <m/>
    <m/>
    <s v="S0363781"/>
  </r>
  <r>
    <x v="1182"/>
    <n v="10000"/>
    <n v="10000"/>
    <d v="2025-04-28T00:00:00"/>
    <s v="502LAUGH"/>
    <s v=" 2:53:27 pm"/>
    <s v="SG-5651598 01"/>
    <m/>
    <x v="0"/>
    <s v="Yes"/>
    <x v="6"/>
    <x v="6"/>
    <s v="PS74"/>
    <s v="GOH CHIN TECK"/>
    <n v="3098"/>
    <m/>
    <m/>
    <d v="2025-04-28T00:00:00"/>
    <m/>
    <n v="4"/>
    <n v="12392"/>
    <s v="PE"/>
    <n v="150487590001"/>
    <n v="0"/>
    <n v="12392"/>
    <n v="0"/>
    <n v="0"/>
    <n v="0"/>
    <n v="0"/>
    <m/>
    <m/>
    <n v="0"/>
    <m/>
    <m/>
    <m/>
    <m/>
    <m/>
    <m/>
    <m/>
    <m/>
    <x v="761"/>
    <x v="28"/>
    <x v="28"/>
    <m/>
    <n v="0"/>
    <n v="0"/>
    <n v="0"/>
    <n v="0"/>
    <n v="0"/>
    <n v="0"/>
    <m/>
    <m/>
    <m/>
    <s v="No"/>
    <s v="W666143"/>
    <n v="0"/>
    <m/>
    <s v="I09180"/>
    <m/>
    <m/>
    <s v="S0363791"/>
  </r>
  <r>
    <x v="1183"/>
    <n v="10000"/>
    <n v="10000"/>
    <d v="2025-04-28T00:00:00"/>
    <s v="502LAUGH"/>
    <s v=" 2:53:27 pm"/>
    <s v="SG-5651598 01"/>
    <m/>
    <x v="0"/>
    <s v="Yes"/>
    <x v="6"/>
    <x v="6"/>
    <s v="PS74"/>
    <s v="GOH CHIN TECK"/>
    <n v="3098"/>
    <m/>
    <m/>
    <d v="2025-04-28T00:00:00"/>
    <m/>
    <n v="4"/>
    <n v="12392"/>
    <s v="PE"/>
    <n v="150487590001"/>
    <n v="0"/>
    <n v="12392"/>
    <n v="0"/>
    <n v="0"/>
    <n v="0"/>
    <n v="0"/>
    <m/>
    <m/>
    <n v="0"/>
    <m/>
    <m/>
    <m/>
    <m/>
    <m/>
    <m/>
    <m/>
    <m/>
    <x v="761"/>
    <x v="28"/>
    <x v="28"/>
    <m/>
    <n v="0"/>
    <n v="0"/>
    <n v="0"/>
    <n v="0"/>
    <n v="0"/>
    <n v="0"/>
    <m/>
    <m/>
    <m/>
    <s v="No"/>
    <s v="W666144"/>
    <n v="0"/>
    <m/>
    <s v="I09180"/>
    <m/>
    <m/>
    <s v="S0363792"/>
  </r>
  <r>
    <x v="1184"/>
    <n v="10000"/>
    <n v="10000"/>
    <d v="2025-04-29T00:00:00"/>
    <s v="502LAUGH"/>
    <d v="1899-12-30T11:37:48"/>
    <s v="E04GH3880"/>
    <m/>
    <x v="0"/>
    <s v="Yes"/>
    <x v="27"/>
    <x v="20"/>
    <s v="PS27"/>
    <s v="TAN TECK HEE"/>
    <n v="39870"/>
    <m/>
    <m/>
    <d v="2025-04-28T00:00:00"/>
    <m/>
    <n v="1"/>
    <n v="39870"/>
    <s v="PE"/>
    <n v="111818390001"/>
    <n v="0"/>
    <n v="39870"/>
    <n v="0"/>
    <n v="0"/>
    <n v="0"/>
    <n v="0"/>
    <m/>
    <m/>
    <n v="0"/>
    <m/>
    <m/>
    <m/>
    <m/>
    <m/>
    <m/>
    <m/>
    <m/>
    <x v="467"/>
    <x v="28"/>
    <x v="28"/>
    <m/>
    <n v="0"/>
    <n v="0"/>
    <n v="0"/>
    <n v="0"/>
    <n v="0"/>
    <n v="0"/>
    <m/>
    <m/>
    <m/>
    <s v="No"/>
    <s v="W666152"/>
    <n v="0"/>
    <m/>
    <s v="I09180"/>
    <m/>
    <m/>
    <s v="S0363801"/>
  </r>
  <r>
    <x v="1184"/>
    <n v="20000"/>
    <n v="10000"/>
    <d v="2025-04-29T00:00:00"/>
    <s v="502LAUGH"/>
    <d v="1899-12-30T11:37:48"/>
    <s v="E04GH3880"/>
    <m/>
    <x v="0"/>
    <s v="Yes"/>
    <x v="27"/>
    <x v="20"/>
    <s v="PS27"/>
    <s v="TAN TECK HEE"/>
    <n v="39870"/>
    <m/>
    <m/>
    <d v="2025-04-28T00:00:00"/>
    <m/>
    <n v="1"/>
    <n v="39870"/>
    <s v="PE"/>
    <n v="111818390001"/>
    <n v="0"/>
    <n v="39870"/>
    <n v="0"/>
    <n v="0"/>
    <n v="0"/>
    <n v="0"/>
    <m/>
    <m/>
    <n v="0"/>
    <m/>
    <m/>
    <m/>
    <m/>
    <m/>
    <m/>
    <m/>
    <m/>
    <x v="467"/>
    <x v="28"/>
    <x v="28"/>
    <m/>
    <n v="0"/>
    <n v="0"/>
    <n v="0"/>
    <n v="0"/>
    <n v="0"/>
    <n v="0"/>
    <m/>
    <m/>
    <m/>
    <s v="No"/>
    <s v="W666152"/>
    <n v="0"/>
    <m/>
    <s v="I09180"/>
    <m/>
    <m/>
    <s v="S0363801"/>
  </r>
  <r>
    <x v="1185"/>
    <n v="10000"/>
    <n v="10000"/>
    <d v="2025-04-28T00:00:00"/>
    <s v="502LAUGH"/>
    <s v=" 4:43:19 pm"/>
    <n v="310180293"/>
    <m/>
    <x v="0"/>
    <s v="Yes"/>
    <x v="0"/>
    <x v="0"/>
    <s v="PP24"/>
    <s v="HO HON SENG"/>
    <n v="100"/>
    <m/>
    <m/>
    <d v="2025-04-28T00:00:00"/>
    <m/>
    <n v="1"/>
    <n v="100"/>
    <s v="PE"/>
    <s v="057-05335-0003 R0002"/>
    <n v="0"/>
    <n v="20"/>
    <n v="80"/>
    <n v="0"/>
    <n v="0"/>
    <n v="0"/>
    <m/>
    <m/>
    <n v="0"/>
    <m/>
    <m/>
    <m/>
    <m/>
    <m/>
    <m/>
    <m/>
    <m/>
    <x v="773"/>
    <x v="57"/>
    <x v="57"/>
    <m/>
    <n v="0"/>
    <n v="0"/>
    <n v="0"/>
    <n v="0"/>
    <n v="0"/>
    <n v="0"/>
    <m/>
    <m/>
    <m/>
    <s v="No"/>
    <s v="W665600"/>
    <n v="0"/>
    <m/>
    <s v="S19351"/>
    <m/>
    <m/>
    <s v="S0363815"/>
  </r>
  <r>
    <x v="1185"/>
    <n v="10000"/>
    <n v="20000"/>
    <d v="2025-04-28T00:00:00"/>
    <s v="502LAUGH"/>
    <s v=" 4:43:19 pm"/>
    <n v="310180293"/>
    <m/>
    <x v="1"/>
    <s v="Yes"/>
    <x v="36"/>
    <x v="27"/>
    <s v="PM87"/>
    <s v="LEE SHIEN WEI"/>
    <n v="4"/>
    <m/>
    <m/>
    <d v="2025-04-28T00:00:00"/>
    <m/>
    <n v="5"/>
    <n v="20"/>
    <s v="PE"/>
    <s v="057-05335-0003 R0002"/>
    <n v="0"/>
    <n v="20"/>
    <n v="0"/>
    <n v="0"/>
    <n v="0"/>
    <n v="0"/>
    <m/>
    <m/>
    <n v="0"/>
    <m/>
    <m/>
    <m/>
    <m/>
    <m/>
    <m/>
    <m/>
    <m/>
    <x v="773"/>
    <x v="57"/>
    <x v="57"/>
    <m/>
    <n v="0"/>
    <n v="0"/>
    <n v="0"/>
    <n v="0"/>
    <n v="0"/>
    <n v="0"/>
    <m/>
    <m/>
    <m/>
    <s v="No"/>
    <s v="W665600"/>
    <n v="0"/>
    <m/>
    <s v="S19351"/>
    <m/>
    <m/>
    <s v="S0363815"/>
  </r>
  <r>
    <x v="1186"/>
    <n v="10000"/>
    <n v="10000"/>
    <d v="2025-04-28T00:00:00"/>
    <s v="502LAUGH"/>
    <s v=" 4:42:07 pm"/>
    <s v="U3801S017"/>
    <m/>
    <x v="0"/>
    <s v="Yes"/>
    <x v="0"/>
    <x v="0"/>
    <s v="PP24"/>
    <s v="HO HON SENG"/>
    <n v="100"/>
    <m/>
    <m/>
    <d v="2025-04-28T00:00:00"/>
    <m/>
    <n v="1"/>
    <n v="100"/>
    <s v="PE"/>
    <s v="057-35252-0955 R0001"/>
    <n v="0"/>
    <n v="20"/>
    <n v="80"/>
    <n v="0"/>
    <n v="0"/>
    <n v="0"/>
    <m/>
    <m/>
    <n v="0"/>
    <m/>
    <m/>
    <m/>
    <m/>
    <m/>
    <m/>
    <m/>
    <m/>
    <x v="774"/>
    <x v="57"/>
    <x v="57"/>
    <m/>
    <n v="0"/>
    <n v="0"/>
    <n v="0"/>
    <n v="0"/>
    <n v="0"/>
    <n v="0"/>
    <m/>
    <m/>
    <m/>
    <s v="No"/>
    <s v="W665601"/>
    <n v="0"/>
    <m/>
    <s v="S19351"/>
    <m/>
    <m/>
    <s v="S0363815"/>
  </r>
  <r>
    <x v="1186"/>
    <n v="10000"/>
    <n v="20000"/>
    <d v="2025-04-28T00:00:00"/>
    <s v="502LAUGH"/>
    <s v=" 4:42:07 pm"/>
    <s v="U3801S017"/>
    <m/>
    <x v="1"/>
    <s v="Yes"/>
    <x v="15"/>
    <x v="14"/>
    <s v="PM87"/>
    <s v="LEE SHIEN WEI"/>
    <n v="7"/>
    <m/>
    <m/>
    <d v="2025-04-28T00:00:00"/>
    <m/>
    <n v="3"/>
    <n v="21"/>
    <s v="PE"/>
    <s v="057-35252-0955 R0001"/>
    <n v="0"/>
    <n v="20"/>
    <n v="1"/>
    <n v="0"/>
    <n v="0"/>
    <n v="0"/>
    <m/>
    <m/>
    <n v="0"/>
    <m/>
    <m/>
    <m/>
    <m/>
    <m/>
    <m/>
    <m/>
    <m/>
    <x v="774"/>
    <x v="57"/>
    <x v="57"/>
    <m/>
    <n v="0"/>
    <n v="0"/>
    <n v="0"/>
    <n v="0"/>
    <n v="0"/>
    <n v="0"/>
    <m/>
    <m/>
    <m/>
    <s v="No"/>
    <s v="W665601"/>
    <n v="0"/>
    <m/>
    <s v="S19351"/>
    <m/>
    <m/>
    <s v="S0363815"/>
  </r>
  <r>
    <x v="1187"/>
    <n v="10000"/>
    <n v="10000"/>
    <d v="2025-04-30T00:00:00"/>
    <s v="502LAUGH"/>
    <s v=" 1:19:33 pm"/>
    <s v="U5124S154/3830U7060"/>
    <m/>
    <x v="0"/>
    <s v="Yes"/>
    <x v="0"/>
    <x v="0"/>
    <s v="PP24"/>
    <s v="HO HON SENG"/>
    <n v="1000"/>
    <m/>
    <m/>
    <d v="2025-04-28T00:00:00"/>
    <m/>
    <n v="1"/>
    <n v="1000"/>
    <s v="PE"/>
    <n v="190030320001"/>
    <n v="0"/>
    <n v="1000"/>
    <n v="0"/>
    <n v="0"/>
    <n v="0"/>
    <n v="0"/>
    <m/>
    <m/>
    <n v="0"/>
    <m/>
    <m/>
    <m/>
    <m/>
    <m/>
    <m/>
    <m/>
    <m/>
    <x v="775"/>
    <x v="15"/>
    <x v="15"/>
    <m/>
    <n v="0"/>
    <n v="0"/>
    <n v="0"/>
    <n v="0"/>
    <n v="0"/>
    <n v="0"/>
    <m/>
    <m/>
    <m/>
    <s v="No"/>
    <s v="W666160"/>
    <n v="0"/>
    <m/>
    <s v="I09109"/>
    <m/>
    <m/>
    <s v="S0363823"/>
  </r>
  <r>
    <x v="1188"/>
    <n v="10000"/>
    <n v="20000"/>
    <d v="2025-05-02T00:00:00"/>
    <s v="502LAUGH"/>
    <s v=" 8:42:25 am"/>
    <n v="17190809007"/>
    <m/>
    <x v="0"/>
    <s v="Yes"/>
    <x v="37"/>
    <x v="12"/>
    <s v="QC04"/>
    <s v="YANG TONGJING"/>
    <n v="50000"/>
    <m/>
    <m/>
    <d v="2025-04-28T00:00:00"/>
    <m/>
    <n v="2"/>
    <n v="100000"/>
    <s v="PE"/>
    <s v="719007600 REVA0001"/>
    <n v="0"/>
    <n v="100000"/>
    <n v="0"/>
    <n v="0"/>
    <n v="0"/>
    <n v="0"/>
    <m/>
    <m/>
    <n v="0"/>
    <m/>
    <m/>
    <m/>
    <m/>
    <m/>
    <m/>
    <m/>
    <m/>
    <x v="226"/>
    <x v="23"/>
    <x v="23"/>
    <m/>
    <n v="0"/>
    <n v="0"/>
    <n v="0"/>
    <n v="0"/>
    <n v="0"/>
    <n v="0"/>
    <m/>
    <m/>
    <m/>
    <s v="No"/>
    <s v="W666171"/>
    <n v="0"/>
    <m/>
    <s v="S19314"/>
    <m/>
    <m/>
    <s v="H0065123"/>
  </r>
  <r>
    <x v="1189"/>
    <n v="10000"/>
    <n v="10000"/>
    <d v="2025-05-09T00:00:00"/>
    <s v="502LAUGH"/>
    <s v=" 5:02:52 pm"/>
    <s v="BZC063-07"/>
    <s v="SC25387"/>
    <x v="0"/>
    <s v="No"/>
    <x v="30"/>
    <x v="24"/>
    <s v="PC02"/>
    <s v="GAO BINJIE"/>
    <n v="5146"/>
    <m/>
    <m/>
    <d v="2025-04-29T00:00:00"/>
    <m/>
    <n v="24"/>
    <n v="123504"/>
    <s v="PE"/>
    <s v="KT-200-O0001"/>
    <n v="0"/>
    <n v="0"/>
    <n v="0"/>
    <n v="0"/>
    <n v="0"/>
    <n v="0"/>
    <m/>
    <m/>
    <n v="0"/>
    <m/>
    <m/>
    <m/>
    <s v="No"/>
    <n v="0"/>
    <s v="No"/>
    <m/>
    <m/>
    <x v="776"/>
    <x v="25"/>
    <x v="25"/>
    <m/>
    <n v="0"/>
    <n v="0"/>
    <n v="0"/>
    <n v="0"/>
    <n v="0"/>
    <n v="0"/>
    <m/>
    <m/>
    <m/>
    <s v="No"/>
    <m/>
    <m/>
    <m/>
    <s v="E05203"/>
    <m/>
    <m/>
    <s v="S0356612"/>
  </r>
  <r>
    <x v="1089"/>
    <n v="10000"/>
    <n v="40000"/>
    <d v="2025-05-09T00:00:00"/>
    <s v="502LAUGH"/>
    <s v=" 8:51:16 am"/>
    <s v="BZC040-02"/>
    <s v="SC25387"/>
    <x v="1"/>
    <s v="No"/>
    <x v="31"/>
    <x v="25"/>
    <s v="PM46"/>
    <s v="TAN CHEE CHUN"/>
    <n v="50000"/>
    <m/>
    <m/>
    <d v="2025-04-29T00:00:00"/>
    <m/>
    <n v="6"/>
    <n v="300000"/>
    <s v="PE"/>
    <s v="KT-200-R0001"/>
    <n v="0"/>
    <n v="0"/>
    <n v="0"/>
    <n v="0"/>
    <n v="0"/>
    <n v="0"/>
    <m/>
    <m/>
    <n v="0"/>
    <m/>
    <m/>
    <m/>
    <s v="No"/>
    <n v="0"/>
    <s v="No"/>
    <m/>
    <m/>
    <x v="728"/>
    <x v="25"/>
    <x v="25"/>
    <m/>
    <n v="0"/>
    <n v="0"/>
    <n v="0"/>
    <n v="0"/>
    <n v="0"/>
    <n v="0"/>
    <m/>
    <m/>
    <m/>
    <s v="No"/>
    <m/>
    <m/>
    <m/>
    <s v="E05203"/>
    <m/>
    <m/>
    <s v="S0356612"/>
  </r>
  <r>
    <x v="1190"/>
    <n v="10000"/>
    <n v="10000"/>
    <d v="2025-05-06T00:00:00"/>
    <s v="502LAUGH"/>
    <s v=" 8:43:35 am"/>
    <s v="SG-566171301"/>
    <s v="FSC29943"/>
    <x v="0"/>
    <s v="No"/>
    <x v="2"/>
    <x v="4"/>
    <s v="PM18"/>
    <s v="LAI CHIN YANG"/>
    <n v="34500"/>
    <m/>
    <m/>
    <d v="2025-04-29T00:00:00"/>
    <m/>
    <n v="12"/>
    <n v="414000"/>
    <s v="PE"/>
    <n v="80256230001"/>
    <n v="0"/>
    <n v="0"/>
    <n v="0"/>
    <n v="0"/>
    <n v="0"/>
    <n v="0"/>
    <m/>
    <m/>
    <n v="0"/>
    <m/>
    <m/>
    <m/>
    <s v="No"/>
    <n v="0"/>
    <s v="No"/>
    <m/>
    <m/>
    <x v="138"/>
    <x v="11"/>
    <x v="11"/>
    <m/>
    <n v="0"/>
    <n v="0"/>
    <n v="0"/>
    <n v="0"/>
    <n v="0"/>
    <n v="0"/>
    <m/>
    <m/>
    <m/>
    <s v="No"/>
    <m/>
    <m/>
    <m/>
    <s v="B02083"/>
    <m/>
    <m/>
    <s v="S0361329"/>
  </r>
  <r>
    <x v="1191"/>
    <n v="10000"/>
    <n v="10000"/>
    <d v="2025-05-06T00:00:00"/>
    <s v="502LAUGH"/>
    <s v=" 1:25:42 pm"/>
    <s v="BZC063-07"/>
    <s v="SC25387"/>
    <x v="0"/>
    <s v="No"/>
    <x v="30"/>
    <x v="24"/>
    <s v="PC02"/>
    <s v="GAO BINJIE"/>
    <n v="2065"/>
    <m/>
    <m/>
    <d v="2025-04-29T00:00:00"/>
    <m/>
    <n v="24"/>
    <n v="49560"/>
    <s v="PE"/>
    <s v="CHAMP SQ-ORANGE0001"/>
    <n v="0"/>
    <n v="0"/>
    <n v="0"/>
    <n v="0"/>
    <n v="0"/>
    <n v="0"/>
    <m/>
    <m/>
    <n v="0"/>
    <m/>
    <m/>
    <m/>
    <s v="No"/>
    <n v="0"/>
    <s v="No"/>
    <m/>
    <m/>
    <x v="777"/>
    <x v="25"/>
    <x v="25"/>
    <m/>
    <n v="0"/>
    <n v="0"/>
    <n v="0"/>
    <n v="0"/>
    <n v="0"/>
    <n v="0"/>
    <m/>
    <m/>
    <m/>
    <s v="No"/>
    <m/>
    <m/>
    <m/>
    <s v="E05203"/>
    <m/>
    <m/>
    <s v="S0362395"/>
  </r>
  <r>
    <x v="1102"/>
    <n v="10000"/>
    <n v="20000"/>
    <d v="2025-05-02T00:00:00"/>
    <s v="502LAUGH"/>
    <s v=" 8:35:49 am"/>
    <s v="M0BTP6732"/>
    <s v="SSC32353"/>
    <x v="1"/>
    <s v="No"/>
    <x v="40"/>
    <x v="28"/>
    <s v="PS07"/>
    <s v="KANG HOCK SENG"/>
    <n v="66600"/>
    <m/>
    <m/>
    <d v="2025-04-29T00:00:00"/>
    <m/>
    <n v="104"/>
    <n v="6926400"/>
    <s v="PE"/>
    <s v="803202 INDEX 020001"/>
    <n v="0"/>
    <n v="0"/>
    <n v="0"/>
    <n v="0"/>
    <n v="0"/>
    <n v="0"/>
    <m/>
    <m/>
    <n v="0"/>
    <m/>
    <m/>
    <m/>
    <s v="No"/>
    <n v="0"/>
    <s v="No"/>
    <m/>
    <m/>
    <x v="732"/>
    <x v="5"/>
    <x v="5"/>
    <m/>
    <n v="0"/>
    <n v="0"/>
    <n v="0"/>
    <n v="0"/>
    <n v="0"/>
    <n v="0"/>
    <m/>
    <m/>
    <m/>
    <s v="No"/>
    <m/>
    <m/>
    <m/>
    <s v="V22000-DE"/>
    <m/>
    <m/>
    <s v="S0362657"/>
  </r>
  <r>
    <x v="1192"/>
    <n v="10000"/>
    <n v="10000"/>
    <d v="2025-04-29T00:00:00"/>
    <s v="502LAUGH"/>
    <s v=" 9:10:35 am"/>
    <s v="5032701U5"/>
    <s v="FSC31438"/>
    <x v="0"/>
    <s v="No"/>
    <x v="11"/>
    <x v="11"/>
    <s v="PM09"/>
    <s v="PANG JING FULL"/>
    <n v="3000"/>
    <m/>
    <m/>
    <d v="2025-04-29T00:00:00"/>
    <m/>
    <n v="6"/>
    <n v="18000"/>
    <s v="PE"/>
    <s v="L001-772785-00000003"/>
    <n v="0"/>
    <n v="0"/>
    <n v="0"/>
    <n v="0"/>
    <n v="0"/>
    <n v="0"/>
    <m/>
    <m/>
    <n v="0"/>
    <m/>
    <m/>
    <m/>
    <s v="No"/>
    <n v="0"/>
    <s v="No"/>
    <m/>
    <m/>
    <x v="376"/>
    <x v="10"/>
    <x v="10"/>
    <m/>
    <n v="0"/>
    <n v="0"/>
    <n v="0"/>
    <n v="0"/>
    <n v="0"/>
    <n v="0"/>
    <m/>
    <m/>
    <m/>
    <s v="No"/>
    <m/>
    <m/>
    <m/>
    <s v="W23041-TH"/>
    <m/>
    <m/>
    <s v="H0064973"/>
  </r>
  <r>
    <x v="1193"/>
    <n v="10000"/>
    <n v="10000"/>
    <d v="2025-04-30T00:00:00"/>
    <s v="502LAUGH"/>
    <s v=" 9:39:09 am"/>
    <s v="5032701U5"/>
    <s v="FSC31438"/>
    <x v="0"/>
    <s v="No"/>
    <x v="11"/>
    <x v="11"/>
    <s v="PM09"/>
    <s v="PANG JING FULL"/>
    <n v="3000"/>
    <m/>
    <m/>
    <d v="2025-04-29T00:00:00"/>
    <m/>
    <n v="6"/>
    <n v="18000"/>
    <s v="PE"/>
    <s v="L001-772785-00000003"/>
    <n v="0"/>
    <n v="0"/>
    <n v="0"/>
    <n v="0"/>
    <n v="0"/>
    <n v="0"/>
    <m/>
    <m/>
    <n v="0"/>
    <m/>
    <m/>
    <m/>
    <s v="No"/>
    <n v="0"/>
    <s v="No"/>
    <m/>
    <m/>
    <x v="376"/>
    <x v="10"/>
    <x v="10"/>
    <m/>
    <n v="0"/>
    <n v="0"/>
    <n v="0"/>
    <n v="0"/>
    <n v="0"/>
    <n v="0"/>
    <m/>
    <m/>
    <m/>
    <s v="No"/>
    <m/>
    <m/>
    <m/>
    <s v="W23041-TH"/>
    <m/>
    <m/>
    <s v="H0064974"/>
  </r>
  <r>
    <x v="987"/>
    <n v="10000"/>
    <n v="40000"/>
    <d v="2025-05-02T00:00:00"/>
    <s v="502LAUGH"/>
    <d v="1899-12-30T11:35:50"/>
    <s v="4112210U5"/>
    <s v="BC13869"/>
    <x v="0"/>
    <s v="No"/>
    <x v="1"/>
    <x v="1"/>
    <s v="PM16"/>
    <s v="TEO KAH JUN"/>
    <n v="250"/>
    <m/>
    <m/>
    <d v="2025-04-29T00:00:00"/>
    <m/>
    <n v="6"/>
    <n v="1500"/>
    <s v="PE"/>
    <s v="810480 INDEX4000001"/>
    <n v="0"/>
    <n v="0"/>
    <n v="0"/>
    <n v="0"/>
    <n v="0"/>
    <n v="0"/>
    <m/>
    <m/>
    <n v="0"/>
    <m/>
    <m/>
    <m/>
    <s v="No"/>
    <n v="0"/>
    <s v="No"/>
    <m/>
    <m/>
    <x v="682"/>
    <x v="26"/>
    <x v="26"/>
    <m/>
    <n v="0"/>
    <n v="0"/>
    <n v="0"/>
    <n v="0"/>
    <n v="0"/>
    <n v="0"/>
    <m/>
    <m/>
    <m/>
    <s v="No"/>
    <m/>
    <m/>
    <m/>
    <s v="V22000"/>
    <m/>
    <m/>
    <s v="S0363131"/>
  </r>
  <r>
    <x v="857"/>
    <n v="10000"/>
    <n v="30000"/>
    <d v="2025-04-30T00:00:00"/>
    <s v="502LAUGH"/>
    <s v=" 2:44:00 pm"/>
    <s v="10620258008/10620258003/10620258001"/>
    <s v="FSC30754"/>
    <x v="2"/>
    <s v="No"/>
    <x v="35"/>
    <x v="19"/>
    <s v="QM78"/>
    <s v="WONG SEAU JIN"/>
    <n v="10000"/>
    <m/>
    <m/>
    <d v="2025-04-29T00:00:00"/>
    <m/>
    <n v="11"/>
    <n v="110000"/>
    <s v="PE"/>
    <s v="CZ104-80023-FT0001"/>
    <n v="0"/>
    <n v="0"/>
    <n v="0"/>
    <n v="0"/>
    <n v="0"/>
    <n v="0"/>
    <m/>
    <m/>
    <n v="0"/>
    <m/>
    <m/>
    <m/>
    <s v="No"/>
    <n v="0"/>
    <s v="No"/>
    <m/>
    <m/>
    <x v="618"/>
    <x v="20"/>
    <x v="20"/>
    <m/>
    <n v="0"/>
    <n v="0"/>
    <n v="0"/>
    <n v="0"/>
    <n v="0"/>
    <n v="0"/>
    <m/>
    <m/>
    <m/>
    <s v="No"/>
    <m/>
    <m/>
    <m/>
    <s v="H08031-JIM-M"/>
    <m/>
    <m/>
    <s v="S0363208"/>
  </r>
  <r>
    <x v="1104"/>
    <n v="10000"/>
    <n v="20000"/>
    <d v="2025-05-09T00:00:00"/>
    <s v="502LAUGH"/>
    <s v=" 8:35:33 am"/>
    <n v="10620258075"/>
    <s v="FBC30652"/>
    <x v="1"/>
    <s v="No"/>
    <x v="3"/>
    <x v="3"/>
    <s v="PM74"/>
    <s v="YONG CHEE SOON"/>
    <n v="2500"/>
    <m/>
    <m/>
    <d v="2025-04-29T00:00:00"/>
    <m/>
    <n v="88"/>
    <n v="220000"/>
    <s v="PE"/>
    <s v="C2P04-80053-FT0001"/>
    <n v="0"/>
    <n v="0"/>
    <n v="0"/>
    <n v="0"/>
    <n v="0"/>
    <n v="0"/>
    <m/>
    <m/>
    <n v="0"/>
    <m/>
    <m/>
    <m/>
    <s v="No"/>
    <n v="0"/>
    <s v="No"/>
    <m/>
    <m/>
    <x v="246"/>
    <x v="20"/>
    <x v="20"/>
    <m/>
    <n v="0"/>
    <n v="0"/>
    <n v="0"/>
    <n v="0"/>
    <n v="0"/>
    <n v="0"/>
    <m/>
    <m/>
    <m/>
    <s v="No"/>
    <m/>
    <m/>
    <m/>
    <s v="H08031-JIM-M"/>
    <m/>
    <m/>
    <s v="S0363218"/>
  </r>
  <r>
    <x v="859"/>
    <n v="10000"/>
    <n v="30000"/>
    <d v="2025-04-30T00:00:00"/>
    <s v="502LAUGH"/>
    <s v=" 2:41:52 pm"/>
    <s v="10620258008/10620258003/10620258001"/>
    <s v="FSC30754"/>
    <x v="2"/>
    <s v="No"/>
    <x v="35"/>
    <x v="19"/>
    <s v="QM78"/>
    <s v="WONG SEAU JIN"/>
    <n v="10000"/>
    <m/>
    <m/>
    <d v="2025-04-29T00:00:00"/>
    <m/>
    <n v="11"/>
    <n v="110000"/>
    <s v="PE"/>
    <s v="3YM58-80010-FT0001"/>
    <n v="0"/>
    <n v="0"/>
    <n v="0"/>
    <n v="0"/>
    <n v="0"/>
    <n v="0"/>
    <m/>
    <m/>
    <n v="0"/>
    <m/>
    <m/>
    <m/>
    <s v="No"/>
    <n v="0"/>
    <s v="No"/>
    <m/>
    <m/>
    <x v="200"/>
    <x v="20"/>
    <x v="20"/>
    <m/>
    <n v="0"/>
    <n v="0"/>
    <n v="0"/>
    <n v="0"/>
    <n v="0"/>
    <n v="0"/>
    <m/>
    <m/>
    <m/>
    <s v="No"/>
    <m/>
    <m/>
    <m/>
    <s v="H08031-JIM-M"/>
    <m/>
    <m/>
    <s v="S0363225"/>
  </r>
  <r>
    <x v="860"/>
    <n v="10000"/>
    <n v="30000"/>
    <d v="2025-04-30T00:00:00"/>
    <s v="502LAUGH"/>
    <s v=" 2:47:37 pm"/>
    <s v="10620258008/10620258003/10620258001"/>
    <s v="FSC30754"/>
    <x v="2"/>
    <s v="No"/>
    <x v="35"/>
    <x v="19"/>
    <s v="QM78"/>
    <s v="WONG SEAU JIN"/>
    <n v="10000"/>
    <m/>
    <m/>
    <d v="2025-04-29T00:00:00"/>
    <m/>
    <n v="11"/>
    <n v="110000"/>
    <s v="PE"/>
    <s v="3YM78-80005-FT0001"/>
    <n v="0"/>
    <n v="0"/>
    <n v="0"/>
    <n v="0"/>
    <n v="0"/>
    <n v="0"/>
    <m/>
    <m/>
    <n v="0"/>
    <m/>
    <m/>
    <m/>
    <s v="No"/>
    <n v="0"/>
    <s v="No"/>
    <m/>
    <m/>
    <x v="619"/>
    <x v="20"/>
    <x v="20"/>
    <m/>
    <n v="0"/>
    <n v="0"/>
    <n v="0"/>
    <n v="0"/>
    <n v="0"/>
    <n v="0"/>
    <m/>
    <m/>
    <m/>
    <s v="No"/>
    <m/>
    <m/>
    <m/>
    <s v="H08031-JIM-M"/>
    <m/>
    <m/>
    <s v="S0363230"/>
  </r>
  <r>
    <x v="861"/>
    <n v="10000"/>
    <n v="30000"/>
    <d v="2025-05-08T00:00:00"/>
    <s v="502LAUGH"/>
    <s v=" 2:12:38 pm"/>
    <s v="10620258003/10620258008/10620258001"/>
    <s v="FSC30754"/>
    <x v="2"/>
    <s v="No"/>
    <x v="35"/>
    <x v="19"/>
    <s v="QM78"/>
    <s v="WONG SEAU JIN"/>
    <n v="10000"/>
    <m/>
    <m/>
    <d v="2025-04-29T00:00:00"/>
    <m/>
    <n v="11"/>
    <n v="110000"/>
    <s v="PE"/>
    <s v="3YM78-80005-FT0001"/>
    <n v="0"/>
    <n v="0"/>
    <n v="0"/>
    <n v="0"/>
    <n v="0"/>
    <n v="0"/>
    <m/>
    <m/>
    <n v="0"/>
    <m/>
    <m/>
    <m/>
    <s v="No"/>
    <n v="0"/>
    <s v="No"/>
    <m/>
    <m/>
    <x v="619"/>
    <x v="20"/>
    <x v="20"/>
    <m/>
    <n v="0"/>
    <n v="0"/>
    <n v="0"/>
    <n v="0"/>
    <n v="0"/>
    <n v="0"/>
    <m/>
    <m/>
    <m/>
    <s v="No"/>
    <m/>
    <m/>
    <m/>
    <s v="H08031-JIM-M"/>
    <m/>
    <m/>
    <s v="S0363337"/>
  </r>
  <r>
    <x v="862"/>
    <n v="10000"/>
    <n v="30000"/>
    <d v="2025-04-30T00:00:00"/>
    <s v="502LAUGH"/>
    <s v=" 2:49:29 pm"/>
    <s v="10620258008/10620258003/10620258001"/>
    <s v="FSC30754"/>
    <x v="2"/>
    <s v="No"/>
    <x v="35"/>
    <x v="19"/>
    <s v="QM78"/>
    <s v="WONG SEAU JIN"/>
    <n v="10000"/>
    <m/>
    <m/>
    <d v="2025-04-29T00:00:00"/>
    <m/>
    <n v="11"/>
    <n v="110000"/>
    <s v="PE"/>
    <s v="F6U65-80033-FT0001"/>
    <n v="0"/>
    <n v="0"/>
    <n v="0"/>
    <n v="0"/>
    <n v="0"/>
    <n v="0"/>
    <m/>
    <m/>
    <n v="0"/>
    <m/>
    <m/>
    <m/>
    <s v="No"/>
    <n v="0"/>
    <s v="No"/>
    <m/>
    <m/>
    <x v="263"/>
    <x v="20"/>
    <x v="20"/>
    <m/>
    <n v="0"/>
    <n v="0"/>
    <n v="0"/>
    <n v="0"/>
    <n v="0"/>
    <n v="0"/>
    <m/>
    <m/>
    <m/>
    <s v="No"/>
    <m/>
    <m/>
    <m/>
    <s v="H08031-JIM-M"/>
    <m/>
    <m/>
    <s v="S0363343"/>
  </r>
  <r>
    <x v="1194"/>
    <n v="10000"/>
    <n v="40000"/>
    <d v="2025-05-16T00:00:00"/>
    <s v="502LAUGH"/>
    <s v=" 8:40:40 am"/>
    <s v="10620258078/10620258079/10620258077"/>
    <s v="FBC30652"/>
    <x v="1"/>
    <s v="No"/>
    <x v="3"/>
    <x v="3"/>
    <s v="PM74"/>
    <s v="YONG CHEE SOON"/>
    <n v="1250"/>
    <m/>
    <m/>
    <d v="2025-04-29T00:00:00"/>
    <m/>
    <n v="88"/>
    <n v="110000"/>
    <s v="PE"/>
    <s v="3YP42-80009-FT0001"/>
    <n v="0"/>
    <n v="0"/>
    <n v="0"/>
    <n v="0"/>
    <n v="0"/>
    <n v="0"/>
    <m/>
    <m/>
    <n v="0"/>
    <m/>
    <m/>
    <m/>
    <s v="No"/>
    <n v="0"/>
    <s v="No"/>
    <m/>
    <m/>
    <x v="778"/>
    <x v="20"/>
    <x v="20"/>
    <m/>
    <n v="0"/>
    <n v="0"/>
    <n v="0"/>
    <n v="0"/>
    <n v="0"/>
    <n v="0"/>
    <m/>
    <m/>
    <m/>
    <s v="No"/>
    <m/>
    <m/>
    <m/>
    <s v="H08031-JIM-M"/>
    <m/>
    <m/>
    <s v="S0363448"/>
  </r>
  <r>
    <x v="1195"/>
    <n v="10000"/>
    <n v="40000"/>
    <d v="2025-05-16T00:00:00"/>
    <s v="502LAUGH"/>
    <s v=" 8:39:41 am"/>
    <s v="10620258078/10620258079/10620258077"/>
    <s v="FBC30652"/>
    <x v="1"/>
    <s v="No"/>
    <x v="3"/>
    <x v="3"/>
    <s v="PM74"/>
    <s v="YONG CHEE SOON"/>
    <n v="1250"/>
    <m/>
    <m/>
    <d v="2025-04-29T00:00:00"/>
    <m/>
    <n v="88"/>
    <n v="110000"/>
    <s v="PE"/>
    <s v="3YM75-80011-FT0001"/>
    <n v="0"/>
    <n v="0"/>
    <n v="0"/>
    <n v="0"/>
    <n v="0"/>
    <n v="0"/>
    <m/>
    <m/>
    <n v="0"/>
    <m/>
    <m/>
    <m/>
    <s v="No"/>
    <n v="0"/>
    <s v="No"/>
    <m/>
    <m/>
    <x v="91"/>
    <x v="20"/>
    <x v="20"/>
    <m/>
    <n v="0"/>
    <n v="0"/>
    <n v="0"/>
    <n v="0"/>
    <n v="0"/>
    <n v="0"/>
    <m/>
    <m/>
    <m/>
    <s v="No"/>
    <m/>
    <m/>
    <m/>
    <s v="H08031-JIM-M"/>
    <m/>
    <m/>
    <s v="S0363449"/>
  </r>
  <r>
    <x v="1093"/>
    <n v="10000"/>
    <n v="40000"/>
    <d v="2025-05-16T00:00:00"/>
    <s v="502LAUGH"/>
    <s v=" 8:37:46 am"/>
    <s v="10620258078/10620258079/10620258077"/>
    <s v="FBC30652"/>
    <x v="1"/>
    <s v="No"/>
    <x v="3"/>
    <x v="3"/>
    <s v="PM74"/>
    <s v="YONG CHEE SOON"/>
    <n v="1250"/>
    <m/>
    <m/>
    <d v="2025-04-29T00:00:00"/>
    <m/>
    <n v="88"/>
    <n v="110000"/>
    <s v="PE"/>
    <s v="3YM83-800010001"/>
    <n v="0"/>
    <n v="0"/>
    <n v="0"/>
    <n v="0"/>
    <n v="0"/>
    <n v="0"/>
    <m/>
    <m/>
    <n v="0"/>
    <m/>
    <m/>
    <m/>
    <s v="No"/>
    <n v="0"/>
    <s v="No"/>
    <m/>
    <m/>
    <x v="90"/>
    <x v="20"/>
    <x v="20"/>
    <m/>
    <n v="0"/>
    <n v="0"/>
    <n v="0"/>
    <n v="0"/>
    <n v="0"/>
    <n v="0"/>
    <m/>
    <m/>
    <m/>
    <s v="No"/>
    <m/>
    <m/>
    <m/>
    <s v="H08031-JIM-M"/>
    <m/>
    <m/>
    <s v="S0363451"/>
  </r>
  <r>
    <x v="1094"/>
    <n v="10000"/>
    <n v="40000"/>
    <d v="2025-05-16T00:00:00"/>
    <s v="502LAUGH"/>
    <s v=" 8:38:48 am"/>
    <s v="10620258078/10620258079/10620258077"/>
    <s v="FBC30652"/>
    <x v="1"/>
    <s v="No"/>
    <x v="3"/>
    <x v="3"/>
    <s v="PM74"/>
    <s v="YONG CHEE SOON"/>
    <n v="2500"/>
    <m/>
    <m/>
    <d v="2025-04-29T00:00:00"/>
    <m/>
    <n v="88"/>
    <n v="220000"/>
    <s v="PE"/>
    <s v="3YM57-80010-FT0001"/>
    <n v="0"/>
    <n v="0"/>
    <n v="0"/>
    <n v="0"/>
    <n v="0"/>
    <n v="0"/>
    <m/>
    <m/>
    <n v="0"/>
    <m/>
    <m/>
    <m/>
    <s v="No"/>
    <n v="0"/>
    <s v="No"/>
    <m/>
    <m/>
    <x v="156"/>
    <x v="20"/>
    <x v="20"/>
    <m/>
    <n v="0"/>
    <n v="0"/>
    <n v="0"/>
    <n v="0"/>
    <n v="0"/>
    <n v="0"/>
    <m/>
    <m/>
    <m/>
    <s v="No"/>
    <m/>
    <m/>
    <m/>
    <s v="H08031-JIM-M"/>
    <m/>
    <m/>
    <s v="S0363452"/>
  </r>
  <r>
    <x v="1096"/>
    <n v="10000"/>
    <n v="40000"/>
    <d v="2025-05-16T00:00:00"/>
    <s v="502LAUGH"/>
    <s v=" 8:36:45 am"/>
    <s v="10620258078/10620258079/10620258077"/>
    <s v="FBC30652"/>
    <x v="1"/>
    <s v="No"/>
    <x v="3"/>
    <x v="3"/>
    <s v="PM74"/>
    <s v="YONG CHEE SOON"/>
    <n v="2500"/>
    <m/>
    <m/>
    <d v="2025-04-29T00:00:00"/>
    <m/>
    <n v="88"/>
    <n v="220000"/>
    <s v="PE"/>
    <s v="C2P05-80050-FT0001"/>
    <n v="0"/>
    <n v="0"/>
    <n v="0"/>
    <n v="0"/>
    <n v="0"/>
    <n v="0"/>
    <m/>
    <m/>
    <n v="0"/>
    <m/>
    <m/>
    <m/>
    <s v="No"/>
    <n v="0"/>
    <s v="No"/>
    <m/>
    <m/>
    <x v="475"/>
    <x v="20"/>
    <x v="20"/>
    <m/>
    <n v="0"/>
    <n v="0"/>
    <n v="0"/>
    <n v="0"/>
    <n v="0"/>
    <n v="0"/>
    <m/>
    <m/>
    <m/>
    <s v="No"/>
    <m/>
    <m/>
    <m/>
    <s v="H08031-JIM-M"/>
    <m/>
    <m/>
    <s v="S0363454"/>
  </r>
  <r>
    <x v="1196"/>
    <n v="10000"/>
    <n v="40000"/>
    <d v="2025-05-16T00:00:00"/>
    <s v="502LAUGH"/>
    <s v=" 8:41:29 am"/>
    <s v="10620258078/10620258079/10620258077"/>
    <s v="FBC30652"/>
    <x v="1"/>
    <s v="No"/>
    <x v="3"/>
    <x v="3"/>
    <s v="PM74"/>
    <s v="YONG CHEE SOON"/>
    <n v="1250"/>
    <m/>
    <m/>
    <d v="2025-04-29T00:00:00"/>
    <m/>
    <n v="88"/>
    <n v="110000"/>
    <s v="PE"/>
    <s v="N9J90-80007-FT0001"/>
    <n v="0"/>
    <n v="0"/>
    <n v="0"/>
    <n v="0"/>
    <n v="0"/>
    <n v="0"/>
    <m/>
    <m/>
    <n v="0"/>
    <m/>
    <m/>
    <m/>
    <s v="No"/>
    <n v="0"/>
    <s v="No"/>
    <m/>
    <m/>
    <x v="576"/>
    <x v="20"/>
    <x v="20"/>
    <m/>
    <n v="0"/>
    <n v="0"/>
    <n v="0"/>
    <n v="0"/>
    <n v="0"/>
    <n v="0"/>
    <m/>
    <m/>
    <m/>
    <s v="No"/>
    <m/>
    <m/>
    <m/>
    <s v="H08031-JIM-M"/>
    <m/>
    <m/>
    <s v="S0363455"/>
  </r>
  <r>
    <x v="1197"/>
    <n v="10000"/>
    <n v="40000"/>
    <d v="2025-05-16T00:00:00"/>
    <s v="502LAUGH"/>
    <s v=" 8:34:30 am"/>
    <s v="10620258078/10620258079/10620258077"/>
    <s v="FBC30652"/>
    <x v="1"/>
    <s v="No"/>
    <x v="3"/>
    <x v="3"/>
    <s v="PM74"/>
    <s v="YONG CHEE SOON"/>
    <n v="2500"/>
    <m/>
    <m/>
    <d v="2025-04-29T00:00:00"/>
    <m/>
    <n v="88"/>
    <n v="220000"/>
    <s v="PE"/>
    <s v="F6U66-80033-FT0001"/>
    <n v="0"/>
    <n v="0"/>
    <n v="0"/>
    <n v="0"/>
    <n v="0"/>
    <n v="0"/>
    <m/>
    <m/>
    <n v="0"/>
    <m/>
    <m/>
    <m/>
    <s v="No"/>
    <n v="0"/>
    <s v="No"/>
    <m/>
    <m/>
    <x v="155"/>
    <x v="20"/>
    <x v="20"/>
    <m/>
    <n v="0"/>
    <n v="0"/>
    <n v="0"/>
    <n v="0"/>
    <n v="0"/>
    <n v="0"/>
    <m/>
    <m/>
    <m/>
    <s v="No"/>
    <m/>
    <m/>
    <m/>
    <s v="H08031-JIM-M"/>
    <m/>
    <m/>
    <s v="S0363463"/>
  </r>
  <r>
    <x v="1198"/>
    <n v="10000"/>
    <n v="40000"/>
    <d v="2025-05-16T00:00:00"/>
    <s v="502LAUGH"/>
    <s v=" 8:35:35 am"/>
    <s v="10620258078/10620258079/10620258077"/>
    <s v="FBC30652"/>
    <x v="1"/>
    <s v="No"/>
    <x v="3"/>
    <x v="3"/>
    <s v="PM74"/>
    <s v="YONG CHEE SOON"/>
    <n v="1250"/>
    <m/>
    <m/>
    <d v="2025-04-29T00:00:00"/>
    <m/>
    <n v="88"/>
    <n v="110000"/>
    <s v="PE"/>
    <s v="CH561-80124-FT0001"/>
    <n v="0"/>
    <n v="0"/>
    <n v="0"/>
    <n v="0"/>
    <n v="0"/>
    <n v="0"/>
    <m/>
    <m/>
    <n v="0"/>
    <m/>
    <m/>
    <m/>
    <s v="No"/>
    <n v="0"/>
    <s v="No"/>
    <m/>
    <m/>
    <x v="477"/>
    <x v="20"/>
    <x v="20"/>
    <m/>
    <n v="0"/>
    <n v="0"/>
    <n v="0"/>
    <n v="0"/>
    <n v="0"/>
    <n v="0"/>
    <m/>
    <m/>
    <m/>
    <s v="No"/>
    <m/>
    <m/>
    <m/>
    <s v="H08031-JIM-M"/>
    <m/>
    <m/>
    <s v="S0363465"/>
  </r>
  <r>
    <x v="1056"/>
    <n v="10000"/>
    <n v="30000"/>
    <d v="2025-05-05T00:00:00"/>
    <s v="502LAUGH"/>
    <s v=" 8:42:27 am"/>
    <s v="W02024/5285/XHX2410261104/80117500/XHX24911A1407/1010831"/>
    <s v="FSC31945 SET"/>
    <x v="0"/>
    <s v="No"/>
    <x v="5"/>
    <x v="5"/>
    <s v="PM23"/>
    <s v="LAI SHI LIN"/>
    <n v="25"/>
    <m/>
    <m/>
    <d v="2025-04-29T00:00:00"/>
    <m/>
    <n v="8"/>
    <n v="200"/>
    <s v="PE"/>
    <s v="MT273730001"/>
    <n v="0"/>
    <n v="0"/>
    <n v="0"/>
    <n v="0"/>
    <n v="0"/>
    <n v="0"/>
    <m/>
    <m/>
    <n v="0"/>
    <m/>
    <m/>
    <m/>
    <s v="No"/>
    <n v="0"/>
    <s v="No"/>
    <m/>
    <m/>
    <x v="6"/>
    <x v="4"/>
    <x v="4"/>
    <m/>
    <n v="0"/>
    <n v="0"/>
    <n v="0"/>
    <n v="0"/>
    <n v="0"/>
    <n v="0"/>
    <m/>
    <m/>
    <m/>
    <s v="No"/>
    <m/>
    <m/>
    <m/>
    <s v="Z26002"/>
    <m/>
    <m/>
    <s v="S0363471"/>
  </r>
  <r>
    <x v="1056"/>
    <n v="20000"/>
    <n v="40000"/>
    <d v="2025-05-05T00:00:00"/>
    <s v="502LAUGH"/>
    <s v=" 8:42:27 am"/>
    <s v="W02024/5285/XHX2410261104/80117500/XHX24911A1407/1010831"/>
    <s v="FSC31945 SET"/>
    <x v="0"/>
    <s v="No"/>
    <x v="5"/>
    <x v="5"/>
    <s v="PM23"/>
    <s v="LAI SHI LIN"/>
    <n v="22475"/>
    <m/>
    <m/>
    <d v="2025-04-29T00:00:00"/>
    <m/>
    <n v="8"/>
    <n v="179800"/>
    <s v="PE"/>
    <s v="MT273730001"/>
    <n v="0"/>
    <n v="0"/>
    <n v="0"/>
    <n v="0"/>
    <n v="0"/>
    <n v="0"/>
    <m/>
    <m/>
    <n v="0"/>
    <m/>
    <m/>
    <m/>
    <s v="No"/>
    <n v="0"/>
    <s v="No"/>
    <m/>
    <m/>
    <x v="6"/>
    <x v="4"/>
    <x v="4"/>
    <m/>
    <n v="0"/>
    <n v="0"/>
    <n v="0"/>
    <n v="0"/>
    <n v="0"/>
    <n v="0"/>
    <m/>
    <m/>
    <m/>
    <s v="No"/>
    <m/>
    <m/>
    <m/>
    <s v="Z26002"/>
    <m/>
    <m/>
    <s v="S0363471"/>
  </r>
  <r>
    <x v="1199"/>
    <n v="10000"/>
    <n v="10000"/>
    <d v="2025-04-30T00:00:00"/>
    <s v="502LAUGH"/>
    <s v=" 8:32:47 am"/>
    <s v="U541658024/504040526"/>
    <s v="SC28391"/>
    <x v="0"/>
    <s v="No"/>
    <x v="28"/>
    <x v="23"/>
    <s v="PM26"/>
    <s v="TAN AIK KEONG"/>
    <n v="5860"/>
    <m/>
    <m/>
    <d v="2025-04-29T00:00:00"/>
    <m/>
    <n v="1"/>
    <n v="5860"/>
    <s v="PE"/>
    <s v="250-5313-000001"/>
    <n v="0"/>
    <n v="0"/>
    <n v="0"/>
    <n v="0"/>
    <n v="0"/>
    <n v="0"/>
    <m/>
    <m/>
    <n v="0"/>
    <m/>
    <m/>
    <m/>
    <s v="No"/>
    <n v="0"/>
    <s v="No"/>
    <m/>
    <m/>
    <x v="391"/>
    <x v="29"/>
    <x v="29"/>
    <m/>
    <n v="0"/>
    <n v="0"/>
    <n v="0"/>
    <n v="0"/>
    <n v="0"/>
    <n v="0"/>
    <m/>
    <m/>
    <m/>
    <s v="No"/>
    <m/>
    <m/>
    <m/>
    <s v="J10025"/>
    <m/>
    <m/>
    <s v="S0363483"/>
  </r>
  <r>
    <x v="1200"/>
    <n v="10000"/>
    <n v="10000"/>
    <d v="2025-04-30T00:00:00"/>
    <s v="502LAUGH"/>
    <d v="1899-12-30T12:53:21"/>
    <s v="U541452045/504040726"/>
    <s v="SC28391"/>
    <x v="0"/>
    <s v="No"/>
    <x v="28"/>
    <x v="23"/>
    <s v="PM26"/>
    <s v="TAN AIK KEONG"/>
    <n v="5860"/>
    <m/>
    <m/>
    <d v="2025-04-29T00:00:00"/>
    <m/>
    <n v="1"/>
    <n v="5860"/>
    <s v="PE"/>
    <s v="250-5313-000001"/>
    <n v="0"/>
    <n v="0"/>
    <n v="0"/>
    <n v="0"/>
    <n v="0"/>
    <n v="0"/>
    <m/>
    <m/>
    <n v="0"/>
    <m/>
    <m/>
    <m/>
    <s v="No"/>
    <n v="0"/>
    <s v="No"/>
    <m/>
    <m/>
    <x v="391"/>
    <x v="29"/>
    <x v="29"/>
    <m/>
    <n v="0"/>
    <n v="0"/>
    <n v="0"/>
    <n v="0"/>
    <n v="0"/>
    <n v="0"/>
    <m/>
    <m/>
    <m/>
    <s v="No"/>
    <m/>
    <m/>
    <m/>
    <s v="J10025"/>
    <m/>
    <m/>
    <s v="S0363484"/>
  </r>
  <r>
    <x v="1201"/>
    <n v="10000"/>
    <n v="10000"/>
    <d v="2025-04-30T00:00:00"/>
    <s v="502LAUGH"/>
    <s v=" 8:32:47 am"/>
    <s v="U541452026/504040726"/>
    <s v="SC28394"/>
    <x v="0"/>
    <s v="No"/>
    <x v="28"/>
    <x v="23"/>
    <s v="PM26"/>
    <s v="TAN AIK KEONG"/>
    <n v="5860"/>
    <m/>
    <m/>
    <d v="2025-04-29T00:00:00"/>
    <m/>
    <n v="1"/>
    <n v="5860"/>
    <s v="PE"/>
    <s v="250-5322-000001"/>
    <n v="0"/>
    <n v="0"/>
    <n v="0"/>
    <n v="0"/>
    <n v="0"/>
    <n v="0"/>
    <m/>
    <m/>
    <n v="0"/>
    <m/>
    <m/>
    <m/>
    <s v="No"/>
    <n v="0"/>
    <s v="No"/>
    <m/>
    <m/>
    <x v="109"/>
    <x v="29"/>
    <x v="29"/>
    <m/>
    <n v="0"/>
    <n v="0"/>
    <n v="0"/>
    <n v="0"/>
    <n v="0"/>
    <n v="0"/>
    <m/>
    <m/>
    <m/>
    <s v="No"/>
    <m/>
    <m/>
    <m/>
    <s v="J10025"/>
    <m/>
    <m/>
    <s v="S0363485"/>
  </r>
  <r>
    <x v="1202"/>
    <n v="10000"/>
    <n v="10000"/>
    <d v="2025-05-09T00:00:00"/>
    <s v="502LAUGH"/>
    <s v=" 8:46:04 am"/>
    <n v="860909190918"/>
    <s v="FSC32057"/>
    <x v="0"/>
    <s v="No"/>
    <x v="1"/>
    <x v="1"/>
    <s v="PM16"/>
    <s v="TEO KAH JUN"/>
    <n v="167"/>
    <m/>
    <m/>
    <d v="2025-04-29T00:00:00"/>
    <m/>
    <n v="42"/>
    <n v="7020"/>
    <s v="PE"/>
    <n v="200717160001"/>
    <n v="0"/>
    <n v="0"/>
    <n v="0"/>
    <n v="0"/>
    <n v="0"/>
    <n v="0"/>
    <m/>
    <m/>
    <n v="0"/>
    <m/>
    <m/>
    <m/>
    <s v="No"/>
    <n v="0"/>
    <s v="No"/>
    <m/>
    <m/>
    <x v="779"/>
    <x v="28"/>
    <x v="28"/>
    <m/>
    <n v="0"/>
    <n v="0"/>
    <n v="0"/>
    <n v="0"/>
    <n v="0"/>
    <n v="0"/>
    <m/>
    <m/>
    <m/>
    <s v="No"/>
    <m/>
    <m/>
    <m/>
    <s v="I09180"/>
    <m/>
    <m/>
    <s v="S0363802"/>
  </r>
  <r>
    <x v="1202"/>
    <n v="20000"/>
    <n v="10000"/>
    <d v="2025-05-09T00:00:00"/>
    <s v="502LAUGH"/>
    <s v=" 8:46:04 am"/>
    <n v="860909190918"/>
    <s v="FSC32057"/>
    <x v="0"/>
    <s v="No"/>
    <x v="1"/>
    <x v="1"/>
    <s v="PM16"/>
    <s v="TEO KAH JUN"/>
    <n v="71"/>
    <m/>
    <m/>
    <d v="2025-04-29T00:00:00"/>
    <m/>
    <n v="42"/>
    <n v="3000"/>
    <s v="PE"/>
    <n v="200717160001"/>
    <n v="0"/>
    <n v="0"/>
    <n v="0"/>
    <n v="0"/>
    <n v="0"/>
    <n v="0"/>
    <m/>
    <m/>
    <n v="0"/>
    <m/>
    <m/>
    <m/>
    <s v="No"/>
    <n v="0"/>
    <s v="No"/>
    <m/>
    <m/>
    <x v="779"/>
    <x v="28"/>
    <x v="28"/>
    <m/>
    <n v="0"/>
    <n v="0"/>
    <n v="0"/>
    <n v="0"/>
    <n v="0"/>
    <n v="0"/>
    <m/>
    <m/>
    <m/>
    <s v="No"/>
    <m/>
    <m/>
    <m/>
    <s v="I09180"/>
    <m/>
    <m/>
    <s v="S0363802"/>
  </r>
  <r>
    <x v="1202"/>
    <n v="30000"/>
    <n v="10000"/>
    <d v="2025-05-09T00:00:00"/>
    <s v="502LAUGH"/>
    <s v=" 8:46:04 am"/>
    <n v="860909190918"/>
    <s v="FSC32057"/>
    <x v="0"/>
    <s v="No"/>
    <x v="1"/>
    <x v="1"/>
    <s v="PM16"/>
    <s v="TEO KAH JUN"/>
    <n v="71"/>
    <m/>
    <m/>
    <d v="2025-04-29T00:00:00"/>
    <m/>
    <n v="42"/>
    <n v="3000"/>
    <s v="PE"/>
    <n v="200717160001"/>
    <n v="0"/>
    <n v="0"/>
    <n v="0"/>
    <n v="0"/>
    <n v="0"/>
    <n v="0"/>
    <m/>
    <m/>
    <n v="0"/>
    <m/>
    <m/>
    <m/>
    <s v="No"/>
    <n v="0"/>
    <s v="No"/>
    <m/>
    <m/>
    <x v="779"/>
    <x v="28"/>
    <x v="28"/>
    <m/>
    <n v="0"/>
    <n v="0"/>
    <n v="0"/>
    <n v="0"/>
    <n v="0"/>
    <n v="0"/>
    <m/>
    <m/>
    <m/>
    <s v="No"/>
    <m/>
    <m/>
    <m/>
    <s v="I09180"/>
    <m/>
    <m/>
    <s v="S0363802"/>
  </r>
  <r>
    <x v="1203"/>
    <n v="10000"/>
    <n v="10000"/>
    <d v="2025-05-02T00:00:00"/>
    <s v="502LAUGH"/>
    <s v=" 8:43:49 am"/>
    <s v="M4B4603BGJAJ110-S248100241/F0313901/E1011916"/>
    <s v="FPD29806"/>
    <x v="0"/>
    <s v="No"/>
    <x v="33"/>
    <x v="26"/>
    <s v="PMJ0"/>
    <s v="KOR CHEW OR"/>
    <n v="50000"/>
    <m/>
    <m/>
    <d v="2025-04-29T00:00:00"/>
    <m/>
    <n v="1"/>
    <n v="50000"/>
    <s v="PE"/>
    <s v="725428400-NEWPRO0001"/>
    <n v="0"/>
    <n v="0"/>
    <n v="0"/>
    <n v="0"/>
    <n v="0"/>
    <n v="0"/>
    <m/>
    <m/>
    <n v="0"/>
    <m/>
    <m/>
    <m/>
    <s v="No"/>
    <n v="0"/>
    <s v="No"/>
    <m/>
    <m/>
    <x v="664"/>
    <x v="23"/>
    <x v="23"/>
    <m/>
    <n v="0"/>
    <n v="0"/>
    <n v="0"/>
    <n v="0"/>
    <n v="0"/>
    <n v="0"/>
    <m/>
    <m/>
    <m/>
    <s v="No"/>
    <m/>
    <m/>
    <m/>
    <s v="S19314"/>
    <m/>
    <m/>
    <s v="H0065125"/>
  </r>
  <r>
    <x v="1203"/>
    <n v="10000"/>
    <n v="20000"/>
    <d v="2025-05-02T00:00:00"/>
    <s v="502LAUGH"/>
    <s v=" 8:43:49 am"/>
    <s v="M4B4603BGJAJ110-S248100241/F0313901/E1011916"/>
    <s v="FPD29806"/>
    <x v="0"/>
    <s v="No"/>
    <x v="53"/>
    <x v="35"/>
    <s v="PM42"/>
    <s v="ALEXANDER YAP KEE NYEN"/>
    <n v="30000"/>
    <m/>
    <m/>
    <d v="2025-04-29T00:00:00"/>
    <m/>
    <n v="1"/>
    <n v="30000"/>
    <s v="PE"/>
    <s v="725428400-NEWPRO0001"/>
    <n v="0"/>
    <n v="0"/>
    <n v="0"/>
    <n v="0"/>
    <n v="0"/>
    <n v="0"/>
    <m/>
    <m/>
    <n v="0"/>
    <m/>
    <m/>
    <m/>
    <s v="No"/>
    <n v="0"/>
    <s v="No"/>
    <m/>
    <m/>
    <x v="664"/>
    <x v="23"/>
    <x v="23"/>
    <m/>
    <n v="0"/>
    <n v="0"/>
    <n v="0"/>
    <n v="0"/>
    <n v="0"/>
    <n v="0"/>
    <m/>
    <m/>
    <m/>
    <s v="No"/>
    <m/>
    <m/>
    <m/>
    <s v="S19314"/>
    <m/>
    <m/>
    <s v="H0065125"/>
  </r>
  <r>
    <x v="1204"/>
    <n v="10000"/>
    <n v="10000"/>
    <d v="2025-05-05T00:00:00"/>
    <s v="502LAUGH"/>
    <s v=" 8:36:28 am"/>
    <s v="M4B4603BGJBJ211-S249100174"/>
    <s v="FPD29806"/>
    <x v="0"/>
    <s v="No"/>
    <x v="53"/>
    <x v="35"/>
    <s v="PM42"/>
    <s v="ALEXANDER YAP KEE NYEN"/>
    <n v="20000"/>
    <m/>
    <m/>
    <d v="2025-04-29T00:00:00"/>
    <m/>
    <n v="1"/>
    <n v="20000"/>
    <s v="PE"/>
    <s v="725428400-NEWPRO0001"/>
    <n v="0"/>
    <n v="0"/>
    <n v="0"/>
    <n v="0"/>
    <n v="0"/>
    <n v="0"/>
    <m/>
    <m/>
    <n v="0"/>
    <m/>
    <m/>
    <m/>
    <s v="No"/>
    <n v="0"/>
    <s v="No"/>
    <m/>
    <m/>
    <x v="664"/>
    <x v="23"/>
    <x v="23"/>
    <m/>
    <n v="0"/>
    <n v="0"/>
    <n v="0"/>
    <n v="0"/>
    <n v="0"/>
    <n v="0"/>
    <m/>
    <m/>
    <m/>
    <s v="No"/>
    <m/>
    <m/>
    <m/>
    <s v="S19314"/>
    <m/>
    <m/>
    <s v="H0065126"/>
  </r>
  <r>
    <x v="1205"/>
    <n v="10000"/>
    <n v="10000"/>
    <d v="2025-05-08T00:00:00"/>
    <s v="502LAUGH"/>
    <s v=" 8:50:07 am"/>
    <s v="M4B4A05BGJCJ103-S24Y100108/F0313901"/>
    <s v="FD29782"/>
    <x v="0"/>
    <s v="No"/>
    <x v="48"/>
    <x v="26"/>
    <s v="PM48"/>
    <s v="CHAN TZYY XUAN"/>
    <n v="280000"/>
    <m/>
    <m/>
    <d v="2025-04-29T00:00:00"/>
    <m/>
    <n v="1"/>
    <n v="280000"/>
    <s v="PE"/>
    <s v="716626800 REVC0001"/>
    <n v="0"/>
    <n v="0"/>
    <n v="0"/>
    <n v="0"/>
    <n v="0"/>
    <n v="0"/>
    <m/>
    <m/>
    <n v="0"/>
    <m/>
    <m/>
    <m/>
    <s v="No"/>
    <n v="0"/>
    <s v="No"/>
    <m/>
    <m/>
    <x v="663"/>
    <x v="14"/>
    <x v="14"/>
    <m/>
    <n v="0"/>
    <n v="0"/>
    <n v="0"/>
    <n v="0"/>
    <n v="0"/>
    <n v="0"/>
    <m/>
    <m/>
    <m/>
    <s v="No"/>
    <m/>
    <m/>
    <m/>
    <s v="S19081-TH"/>
    <m/>
    <m/>
    <s v="H0065141"/>
  </r>
  <r>
    <x v="1206"/>
    <n v="10000"/>
    <n v="20000"/>
    <d v="2025-05-02T00:00:00"/>
    <s v="502LAUGH"/>
    <d v="1899-12-30T11:34:41"/>
    <s v="J00WA5520/J00YE5391"/>
    <m/>
    <x v="0"/>
    <s v="Yes"/>
    <x v="4"/>
    <x v="4"/>
    <s v="PM40"/>
    <s v="NGOI CHUN YONG"/>
    <n v="60000"/>
    <m/>
    <m/>
    <d v="2025-04-29T00:00:00"/>
    <m/>
    <n v="10"/>
    <n v="600000"/>
    <s v="PE"/>
    <s v="Z512-M0001"/>
    <n v="0"/>
    <n v="600000"/>
    <n v="0"/>
    <n v="0"/>
    <n v="0"/>
    <n v="0"/>
    <m/>
    <m/>
    <n v="0"/>
    <m/>
    <m/>
    <m/>
    <m/>
    <m/>
    <m/>
    <m/>
    <m/>
    <x v="780"/>
    <x v="67"/>
    <x v="65"/>
    <m/>
    <n v="0"/>
    <n v="0"/>
    <n v="0"/>
    <n v="0"/>
    <n v="0"/>
    <n v="0"/>
    <m/>
    <m/>
    <m/>
    <s v="No"/>
    <s v="W665895"/>
    <n v="0"/>
    <m/>
    <s v="R18131-MEIBAN MICRO"/>
    <m/>
    <m/>
    <s v="S0356569"/>
  </r>
  <r>
    <x v="1207"/>
    <n v="10000"/>
    <n v="20000"/>
    <d v="2025-04-29T00:00:00"/>
    <s v="502LAUGH"/>
    <s v=" 4:10:20 pm"/>
    <s v="BZC040-02"/>
    <m/>
    <x v="1"/>
    <s v="Yes"/>
    <x v="31"/>
    <x v="25"/>
    <s v="PM46"/>
    <s v="TAN CHEE CHUN"/>
    <n v="5000"/>
    <m/>
    <m/>
    <d v="2025-04-29T00:00:00"/>
    <m/>
    <n v="6"/>
    <n v="30000"/>
    <s v="PE"/>
    <s v="KT-200-T0001"/>
    <n v="0"/>
    <n v="20000"/>
    <n v="10000"/>
    <n v="0"/>
    <n v="0"/>
    <n v="0"/>
    <m/>
    <m/>
    <n v="0"/>
    <m/>
    <m/>
    <m/>
    <m/>
    <m/>
    <m/>
    <m/>
    <m/>
    <x v="781"/>
    <x v="25"/>
    <x v="25"/>
    <m/>
    <n v="0"/>
    <n v="0"/>
    <n v="0"/>
    <n v="0"/>
    <n v="0"/>
    <n v="0"/>
    <m/>
    <m/>
    <m/>
    <s v="No"/>
    <s v="W665896"/>
    <n v="0"/>
    <m/>
    <s v="E05203"/>
    <m/>
    <m/>
    <s v="S0356612"/>
  </r>
  <r>
    <x v="80"/>
    <n v="10000"/>
    <n v="30000"/>
    <d v="2025-04-29T00:00:00"/>
    <s v="502LAUGH"/>
    <s v=" 5:42:31 pm"/>
    <s v="BVG027-04/BWK014-01"/>
    <m/>
    <x v="0"/>
    <s v="Yes"/>
    <x v="0"/>
    <x v="0"/>
    <s v="PP24"/>
    <s v="HO HON SENG"/>
    <n v="3500"/>
    <m/>
    <m/>
    <d v="2025-04-29T00:00:00"/>
    <m/>
    <n v="1"/>
    <n v="3500"/>
    <s v="PE"/>
    <s v="CE6401-9000-00080001"/>
    <n v="0"/>
    <n v="1500"/>
    <n v="2000"/>
    <n v="0"/>
    <n v="0"/>
    <n v="0"/>
    <m/>
    <m/>
    <n v="0"/>
    <m/>
    <m/>
    <m/>
    <m/>
    <m/>
    <m/>
    <m/>
    <m/>
    <x v="68"/>
    <x v="0"/>
    <x v="0"/>
    <m/>
    <n v="0"/>
    <n v="0"/>
    <n v="0"/>
    <n v="0"/>
    <n v="0"/>
    <n v="0"/>
    <m/>
    <m/>
    <m/>
    <s v="No"/>
    <s v="W665665"/>
    <n v="0"/>
    <m/>
    <s v="C03043"/>
    <m/>
    <m/>
    <s v="S0356636"/>
  </r>
  <r>
    <x v="80"/>
    <n v="10000"/>
    <n v="40000"/>
    <d v="2025-04-29T00:00:00"/>
    <s v="502LAUGH"/>
    <s v=" 5:42:31 pm"/>
    <s v="BVG027-04/BWK014-01"/>
    <m/>
    <x v="1"/>
    <s v="Yes"/>
    <x v="9"/>
    <x v="9"/>
    <s v="PM30"/>
    <s v="OH KIAN YUAN"/>
    <n v="3500"/>
    <m/>
    <m/>
    <d v="2025-04-29T00:00:00"/>
    <m/>
    <n v="1"/>
    <n v="3500"/>
    <s v="PE"/>
    <s v="CE6401-9000-00080001"/>
    <n v="0"/>
    <n v="1500"/>
    <n v="2000"/>
    <n v="0"/>
    <n v="0"/>
    <n v="0"/>
    <m/>
    <m/>
    <n v="0"/>
    <m/>
    <m/>
    <m/>
    <m/>
    <m/>
    <m/>
    <m/>
    <m/>
    <x v="68"/>
    <x v="0"/>
    <x v="0"/>
    <m/>
    <n v="0"/>
    <n v="0"/>
    <n v="0"/>
    <n v="0"/>
    <n v="0"/>
    <n v="0"/>
    <m/>
    <m/>
    <m/>
    <s v="No"/>
    <s v="W665665"/>
    <n v="0"/>
    <m/>
    <s v="C03043"/>
    <m/>
    <m/>
    <s v="S0356636"/>
  </r>
  <r>
    <x v="1208"/>
    <n v="10000"/>
    <n v="10000"/>
    <d v="2025-04-29T00:00:00"/>
    <s v="502LAUGH"/>
    <s v=" 5:42:57 pm"/>
    <s v="4116S1"/>
    <m/>
    <x v="0"/>
    <s v="Yes"/>
    <x v="6"/>
    <x v="6"/>
    <s v="PS74"/>
    <s v="GOH CHIN TECK"/>
    <n v="2500"/>
    <m/>
    <m/>
    <d v="2025-04-29T00:00:00"/>
    <m/>
    <n v="2"/>
    <n v="5000"/>
    <s v="PE"/>
    <s v="710553 INDEX4060001"/>
    <n v="0"/>
    <n v="5000"/>
    <n v="0"/>
    <n v="0"/>
    <n v="0"/>
    <n v="0"/>
    <m/>
    <m/>
    <n v="0"/>
    <m/>
    <m/>
    <m/>
    <m/>
    <m/>
    <m/>
    <m/>
    <m/>
    <x v="782"/>
    <x v="26"/>
    <x v="26"/>
    <m/>
    <n v="0"/>
    <n v="0"/>
    <n v="0"/>
    <n v="0"/>
    <n v="0"/>
    <n v="0"/>
    <m/>
    <m/>
    <m/>
    <s v="No"/>
    <s v="W665901"/>
    <n v="0"/>
    <m/>
    <s v="V22000"/>
    <m/>
    <m/>
    <s v="S0359015"/>
  </r>
  <r>
    <x v="1209"/>
    <n v="10000"/>
    <n v="10000"/>
    <d v="2025-04-30T00:00:00"/>
    <s v="502LAUGH"/>
    <s v=" 8:39:40 am"/>
    <s v="J00U11090"/>
    <m/>
    <x v="0"/>
    <s v="Yes"/>
    <x v="2"/>
    <x v="2"/>
    <s v="PM59"/>
    <s v="VOON CHAN PIN"/>
    <n v="7500"/>
    <m/>
    <m/>
    <d v="2025-04-29T00:00:00"/>
    <m/>
    <n v="8"/>
    <n v="60000"/>
    <s v="PE"/>
    <s v="R638-409 REV 4.00001"/>
    <n v="0"/>
    <n v="60000"/>
    <n v="0"/>
    <n v="0"/>
    <n v="0"/>
    <n v="0"/>
    <m/>
    <m/>
    <n v="0"/>
    <m/>
    <m/>
    <m/>
    <m/>
    <m/>
    <m/>
    <m/>
    <m/>
    <x v="783"/>
    <x v="3"/>
    <x v="3"/>
    <m/>
    <n v="0"/>
    <n v="0"/>
    <n v="0"/>
    <n v="0"/>
    <n v="0"/>
    <n v="0"/>
    <m/>
    <m/>
    <m/>
    <s v="No"/>
    <s v="W665905"/>
    <n v="0"/>
    <m/>
    <s v="R18131"/>
    <m/>
    <m/>
    <s v="S0361076"/>
  </r>
  <r>
    <x v="1210"/>
    <n v="10000"/>
    <n v="10000"/>
    <d v="2025-04-30T00:00:00"/>
    <s v="502LAUGH"/>
    <s v=" 8:39:40 am"/>
    <s v="M0BVI8680"/>
    <m/>
    <x v="0"/>
    <s v="Yes"/>
    <x v="11"/>
    <x v="11"/>
    <s v="PM09"/>
    <s v="PANG JING FULL"/>
    <n v="9000"/>
    <m/>
    <m/>
    <d v="2025-04-29T00:00:00"/>
    <m/>
    <n v="2"/>
    <n v="18000"/>
    <s v="PE"/>
    <s v="2063-772785-005-0003"/>
    <n v="0"/>
    <n v="18000"/>
    <n v="0"/>
    <n v="0"/>
    <n v="0"/>
    <n v="0"/>
    <m/>
    <m/>
    <n v="0"/>
    <m/>
    <m/>
    <m/>
    <m/>
    <m/>
    <m/>
    <m/>
    <m/>
    <x v="784"/>
    <x v="10"/>
    <x v="10"/>
    <m/>
    <n v="0"/>
    <n v="0"/>
    <n v="0"/>
    <n v="0"/>
    <n v="0"/>
    <n v="0"/>
    <m/>
    <m/>
    <m/>
    <s v="No"/>
    <s v="W665911"/>
    <n v="0"/>
    <m/>
    <s v="W23041-TH"/>
    <m/>
    <m/>
    <s v="H0064807"/>
  </r>
  <r>
    <x v="1211"/>
    <n v="10000"/>
    <n v="10000"/>
    <d v="2025-04-29T00:00:00"/>
    <s v="502LAUGH"/>
    <s v=" 4:09:10 pm"/>
    <s v="M0BSL3800"/>
    <m/>
    <x v="0"/>
    <s v="Yes"/>
    <x v="34"/>
    <x v="3"/>
    <s v="PM45"/>
    <s v="TAY CHIN LIONG"/>
    <n v="4500"/>
    <m/>
    <m/>
    <d v="2025-04-29T00:00:00"/>
    <m/>
    <n v="4"/>
    <n v="18000"/>
    <s v="PE"/>
    <s v="Z9245 REV30001"/>
    <n v="0"/>
    <n v="18000"/>
    <n v="0"/>
    <n v="0"/>
    <n v="0"/>
    <n v="0"/>
    <m/>
    <m/>
    <n v="0"/>
    <m/>
    <m/>
    <m/>
    <m/>
    <m/>
    <m/>
    <m/>
    <m/>
    <x v="785"/>
    <x v="3"/>
    <x v="3"/>
    <m/>
    <n v="0"/>
    <n v="0"/>
    <n v="0"/>
    <n v="0"/>
    <n v="0"/>
    <n v="0"/>
    <m/>
    <m/>
    <m/>
    <s v="No"/>
    <s v="W665672"/>
    <n v="0"/>
    <m/>
    <s v="R18131"/>
    <m/>
    <m/>
    <s v="S0361686"/>
  </r>
  <r>
    <x v="1111"/>
    <n v="10000"/>
    <n v="20000"/>
    <d v="2025-04-29T00:00:00"/>
    <s v="502LAUGH"/>
    <s v=" 4:40:40 pm"/>
    <s v="J00V80150"/>
    <m/>
    <x v="1"/>
    <s v="Yes"/>
    <x v="19"/>
    <x v="16"/>
    <s v="PS95"/>
    <s v="LIM CHENG LEONG"/>
    <n v="834"/>
    <m/>
    <m/>
    <d v="2025-04-29T00:00:00"/>
    <m/>
    <n v="6"/>
    <n v="5004"/>
    <s v="PE"/>
    <n v="83615030001"/>
    <n v="0"/>
    <n v="5000"/>
    <n v="4"/>
    <n v="0"/>
    <n v="0"/>
    <n v="0"/>
    <m/>
    <m/>
    <n v="0"/>
    <m/>
    <m/>
    <m/>
    <m/>
    <m/>
    <m/>
    <m/>
    <m/>
    <x v="734"/>
    <x v="11"/>
    <x v="11"/>
    <m/>
    <n v="0"/>
    <n v="0"/>
    <n v="0"/>
    <n v="0"/>
    <n v="0"/>
    <n v="0"/>
    <m/>
    <m/>
    <m/>
    <s v="No"/>
    <s v="W665676"/>
    <n v="0"/>
    <m/>
    <s v="B02083"/>
    <m/>
    <m/>
    <s v="S0361916"/>
  </r>
  <r>
    <x v="1212"/>
    <n v="10000"/>
    <n v="10000"/>
    <d v="2025-04-30T00:00:00"/>
    <s v="502LAUGH"/>
    <s v=" 8:37:21 am"/>
    <s v="J00WA7080"/>
    <m/>
    <x v="0"/>
    <s v="Yes"/>
    <x v="18"/>
    <x v="17"/>
    <s v="PM17"/>
    <s v="NG SWEE CHEA"/>
    <n v="1750"/>
    <m/>
    <m/>
    <d v="2025-04-29T00:00:00"/>
    <m/>
    <n v="4"/>
    <n v="7000"/>
    <s v="PE"/>
    <n v="5000444450001"/>
    <n v="0"/>
    <n v="5000"/>
    <n v="2000"/>
    <n v="0"/>
    <n v="0"/>
    <n v="0"/>
    <m/>
    <m/>
    <n v="0"/>
    <m/>
    <m/>
    <m/>
    <m/>
    <m/>
    <m/>
    <m/>
    <m/>
    <x v="786"/>
    <x v="11"/>
    <x v="11"/>
    <m/>
    <n v="0"/>
    <n v="0"/>
    <n v="0"/>
    <n v="0"/>
    <n v="0"/>
    <n v="0"/>
    <m/>
    <m/>
    <m/>
    <s v="No"/>
    <s v="W665677"/>
    <n v="0"/>
    <m/>
    <s v="B02083"/>
    <m/>
    <m/>
    <s v="S0361916"/>
  </r>
  <r>
    <x v="1212"/>
    <n v="10000"/>
    <n v="20000"/>
    <d v="2025-04-30T00:00:00"/>
    <s v="502LAUGH"/>
    <s v=" 8:37:22 am"/>
    <s v="J00WA7080"/>
    <m/>
    <x v="1"/>
    <s v="Yes"/>
    <x v="19"/>
    <x v="16"/>
    <s v="PS95"/>
    <s v="LIM CHENG LEONG"/>
    <n v="834"/>
    <m/>
    <m/>
    <d v="2025-04-29T00:00:00"/>
    <m/>
    <n v="6"/>
    <n v="5004"/>
    <s v="PE"/>
    <n v="5000444450001"/>
    <n v="0"/>
    <n v="5000"/>
    <n v="4"/>
    <n v="0"/>
    <n v="0"/>
    <n v="0"/>
    <m/>
    <m/>
    <n v="0"/>
    <m/>
    <m/>
    <m/>
    <m/>
    <m/>
    <m/>
    <m/>
    <m/>
    <x v="786"/>
    <x v="11"/>
    <x v="11"/>
    <m/>
    <n v="0"/>
    <n v="0"/>
    <n v="0"/>
    <n v="0"/>
    <n v="0"/>
    <n v="0"/>
    <m/>
    <m/>
    <m/>
    <s v="No"/>
    <s v="W665677"/>
    <n v="0"/>
    <m/>
    <s v="B02083"/>
    <m/>
    <m/>
    <s v="S0361916"/>
  </r>
  <r>
    <x v="1213"/>
    <n v="10000"/>
    <n v="20000"/>
    <d v="2025-04-29T00:00:00"/>
    <s v="502LAUGH"/>
    <s v=" 4:39:41 pm"/>
    <s v="J00VB8021"/>
    <m/>
    <x v="1"/>
    <s v="Yes"/>
    <x v="19"/>
    <x v="16"/>
    <s v="PS95"/>
    <s v="LIM CHENG LEONG"/>
    <n v="834"/>
    <m/>
    <m/>
    <d v="2025-04-29T00:00:00"/>
    <m/>
    <n v="6"/>
    <n v="5004"/>
    <s v="PE"/>
    <n v="5000514810001"/>
    <n v="0"/>
    <n v="5000"/>
    <n v="4"/>
    <n v="0"/>
    <n v="0"/>
    <n v="0"/>
    <m/>
    <m/>
    <n v="0"/>
    <m/>
    <m/>
    <m/>
    <m/>
    <m/>
    <m/>
    <m/>
    <m/>
    <x v="787"/>
    <x v="11"/>
    <x v="11"/>
    <m/>
    <n v="0"/>
    <n v="0"/>
    <n v="0"/>
    <n v="0"/>
    <n v="0"/>
    <n v="0"/>
    <m/>
    <m/>
    <m/>
    <s v="No"/>
    <s v="W665678"/>
    <n v="0"/>
    <m/>
    <s v="B02083"/>
    <m/>
    <m/>
    <s v="S0361916"/>
  </r>
  <r>
    <x v="1214"/>
    <n v="10000"/>
    <n v="10000"/>
    <d v="2025-04-30T00:00:00"/>
    <s v="502LAUGH"/>
    <d v="1899-12-30T12:54:43"/>
    <s v="M0BRZ2270990"/>
    <m/>
    <x v="0"/>
    <s v="Yes"/>
    <x v="8"/>
    <x v="8"/>
    <s v="PM84"/>
    <s v="TAN TAI TOH"/>
    <n v="12500"/>
    <m/>
    <m/>
    <d v="2025-04-29T00:00:00"/>
    <m/>
    <n v="4"/>
    <n v="50000"/>
    <s v="PE"/>
    <s v="5180-38640001"/>
    <n v="0"/>
    <n v="50000"/>
    <n v="0"/>
    <n v="0"/>
    <n v="0"/>
    <n v="0"/>
    <m/>
    <m/>
    <n v="0"/>
    <m/>
    <m/>
    <m/>
    <m/>
    <m/>
    <m/>
    <m/>
    <m/>
    <x v="131"/>
    <x v="1"/>
    <x v="1"/>
    <m/>
    <n v="0"/>
    <n v="0"/>
    <n v="0"/>
    <n v="0"/>
    <n v="0"/>
    <n v="0"/>
    <m/>
    <m/>
    <m/>
    <s v="No"/>
    <s v="W665927"/>
    <n v="0"/>
    <m/>
    <s v="H08031-JIM"/>
    <m/>
    <m/>
    <s v="S0362216"/>
  </r>
  <r>
    <x v="232"/>
    <n v="10000"/>
    <n v="20000"/>
    <d v="2025-04-30T00:00:00"/>
    <s v="502LAUGH"/>
    <s v=" 1:20:37 pm"/>
    <s v="U4625S161/3830U7060"/>
    <m/>
    <x v="1"/>
    <s v="Yes"/>
    <x v="14"/>
    <x v="13"/>
    <s v="PM87"/>
    <s v="LEE SHIEN WEI"/>
    <n v="500"/>
    <m/>
    <m/>
    <d v="2025-04-29T00:00:00"/>
    <m/>
    <n v="1"/>
    <n v="500"/>
    <s v="PE"/>
    <s v="19003623-I0001"/>
    <n v="0"/>
    <n v="500"/>
    <n v="0"/>
    <n v="0"/>
    <n v="0"/>
    <n v="0"/>
    <m/>
    <m/>
    <n v="0"/>
    <m/>
    <m/>
    <m/>
    <m/>
    <m/>
    <m/>
    <m/>
    <m/>
    <x v="187"/>
    <x v="15"/>
    <x v="15"/>
    <m/>
    <n v="0"/>
    <n v="0"/>
    <n v="0"/>
    <n v="0"/>
    <n v="0"/>
    <n v="0"/>
    <m/>
    <m/>
    <m/>
    <s v="No"/>
    <s v="W665682"/>
    <n v="0"/>
    <m/>
    <s v="I09109"/>
    <m/>
    <m/>
    <s v="S0362365"/>
  </r>
  <r>
    <x v="233"/>
    <n v="10000"/>
    <n v="20000"/>
    <d v="2025-04-30T00:00:00"/>
    <s v="502LAUGH"/>
    <s v=" 1:21:38 pm"/>
    <s v="U4625S161/3830U7060"/>
    <m/>
    <x v="1"/>
    <s v="Yes"/>
    <x v="14"/>
    <x v="13"/>
    <s v="PM87"/>
    <s v="LEE SHIEN WEI"/>
    <n v="1000"/>
    <m/>
    <m/>
    <d v="2025-04-29T00:00:00"/>
    <m/>
    <n v="1"/>
    <n v="1000"/>
    <s v="PE"/>
    <s v="19004580-I0001"/>
    <n v="0"/>
    <n v="1000"/>
    <n v="0"/>
    <n v="0"/>
    <n v="0"/>
    <n v="0"/>
    <m/>
    <m/>
    <n v="0"/>
    <m/>
    <m/>
    <m/>
    <m/>
    <m/>
    <m/>
    <m/>
    <m/>
    <x v="188"/>
    <x v="15"/>
    <x v="15"/>
    <m/>
    <n v="0"/>
    <n v="0"/>
    <n v="0"/>
    <n v="0"/>
    <n v="0"/>
    <n v="0"/>
    <m/>
    <m/>
    <m/>
    <s v="No"/>
    <s v="W665929"/>
    <n v="0"/>
    <m/>
    <s v="I09109"/>
    <m/>
    <m/>
    <s v="S0362365"/>
  </r>
  <r>
    <x v="1044"/>
    <n v="10000"/>
    <n v="30000"/>
    <d v="2025-04-29T00:00:00"/>
    <s v="502LAUGH"/>
    <s v=" 2:12:27 pm"/>
    <s v="BZC040-02"/>
    <m/>
    <x v="1"/>
    <s v="Yes"/>
    <x v="31"/>
    <x v="25"/>
    <s v="PM46"/>
    <s v="TAN CHEE CHUN"/>
    <n v="9167"/>
    <m/>
    <m/>
    <d v="2025-04-29T00:00:00"/>
    <m/>
    <n v="6"/>
    <n v="55002"/>
    <s v="PE"/>
    <s v="CHAMP SQ-RED0001"/>
    <n v="0"/>
    <n v="50000"/>
    <n v="5002"/>
    <n v="0"/>
    <n v="0"/>
    <n v="0"/>
    <m/>
    <m/>
    <n v="0"/>
    <m/>
    <m/>
    <m/>
    <m/>
    <m/>
    <m/>
    <m/>
    <m/>
    <x v="712"/>
    <x v="25"/>
    <x v="25"/>
    <m/>
    <n v="0"/>
    <n v="0"/>
    <n v="0"/>
    <n v="0"/>
    <n v="0"/>
    <n v="0"/>
    <m/>
    <m/>
    <m/>
    <s v="No"/>
    <s v="W665950"/>
    <n v="0"/>
    <m/>
    <s v="E05203"/>
    <m/>
    <m/>
    <s v="S0362395"/>
  </r>
  <r>
    <x v="1215"/>
    <n v="10000"/>
    <n v="10000"/>
    <d v="2025-04-30T00:00:00"/>
    <s v="502LAUGH"/>
    <d v="1899-12-30T12:53:21"/>
    <s v="J00PR52011000"/>
    <m/>
    <x v="0"/>
    <s v="Yes"/>
    <x v="7"/>
    <x v="7"/>
    <s v="PM68"/>
    <s v="LEE KIM LIANG"/>
    <n v="500"/>
    <m/>
    <m/>
    <d v="2025-04-29T00:00:00"/>
    <m/>
    <n v="1"/>
    <n v="500"/>
    <s v="PE"/>
    <s v="SGT-LABCO10010001"/>
    <n v="0"/>
    <n v="500"/>
    <n v="0"/>
    <n v="0"/>
    <n v="0"/>
    <n v="0"/>
    <m/>
    <m/>
    <n v="0"/>
    <m/>
    <m/>
    <m/>
    <m/>
    <m/>
    <m/>
    <m/>
    <m/>
    <x v="788"/>
    <x v="83"/>
    <x v="78"/>
    <m/>
    <n v="0"/>
    <n v="0"/>
    <n v="0"/>
    <n v="0"/>
    <n v="0"/>
    <n v="0"/>
    <m/>
    <m/>
    <m/>
    <s v="No"/>
    <s v="W665961"/>
    <n v="0"/>
    <m/>
    <s v="S19652"/>
    <m/>
    <m/>
    <s v="S0362761"/>
  </r>
  <r>
    <x v="1161"/>
    <n v="10000"/>
    <n v="20000"/>
    <d v="2025-04-29T00:00:00"/>
    <s v="502LAUGH"/>
    <s v=" 5:42:31 pm"/>
    <s v="M0BUQ9671/M0BUF4272"/>
    <m/>
    <x v="0"/>
    <s v="Yes"/>
    <x v="24"/>
    <x v="20"/>
    <s v="PS19"/>
    <s v="SNG KOK CHENG"/>
    <n v="9000"/>
    <m/>
    <m/>
    <d v="2025-04-29T00:00:00"/>
    <m/>
    <n v="2"/>
    <n v="18000"/>
    <s v="PE"/>
    <s v="100823881-75367 0001"/>
    <n v="0"/>
    <n v="18000"/>
    <n v="0"/>
    <n v="0"/>
    <n v="0"/>
    <n v="0"/>
    <m/>
    <m/>
    <n v="0"/>
    <m/>
    <m/>
    <m/>
    <m/>
    <m/>
    <m/>
    <m/>
    <m/>
    <x v="76"/>
    <x v="14"/>
    <x v="14"/>
    <m/>
    <n v="0"/>
    <n v="0"/>
    <n v="0"/>
    <n v="0"/>
    <n v="0"/>
    <n v="0"/>
    <m/>
    <m/>
    <m/>
    <s v="No"/>
    <s v="W665985"/>
    <n v="0"/>
    <m/>
    <s v="S19081-TH"/>
    <m/>
    <m/>
    <s v="H0064993"/>
  </r>
  <r>
    <x v="1216"/>
    <n v="10000"/>
    <n v="10000"/>
    <d v="2025-05-02T00:00:00"/>
    <s v="502LAUGH"/>
    <s v=" 5:19:18 pm"/>
    <s v="M0BUQ9671"/>
    <m/>
    <x v="0"/>
    <s v="Yes"/>
    <x v="24"/>
    <x v="20"/>
    <s v="PS19"/>
    <s v="SNG KOK CHENG"/>
    <n v="24000"/>
    <m/>
    <m/>
    <d v="2025-04-29T00:00:00"/>
    <m/>
    <n v="2"/>
    <n v="48000"/>
    <s v="PE"/>
    <s v="100823881-75367 0001"/>
    <n v="0"/>
    <n v="48000"/>
    <n v="0"/>
    <n v="0"/>
    <n v="0"/>
    <n v="0"/>
    <m/>
    <m/>
    <n v="0"/>
    <m/>
    <m/>
    <m/>
    <m/>
    <m/>
    <m/>
    <m/>
    <m/>
    <x v="76"/>
    <x v="14"/>
    <x v="14"/>
    <m/>
    <n v="0"/>
    <n v="0"/>
    <n v="0"/>
    <n v="0"/>
    <n v="0"/>
    <n v="0"/>
    <m/>
    <m/>
    <m/>
    <s v="No"/>
    <s v="W665986"/>
    <n v="0"/>
    <m/>
    <s v="S19081-TH"/>
    <m/>
    <m/>
    <s v="H0064994"/>
  </r>
  <r>
    <x v="882"/>
    <n v="10000"/>
    <n v="30000"/>
    <d v="2025-04-30T00:00:00"/>
    <s v="502LAUGH"/>
    <s v=" 2:48:35 pm"/>
    <s v="10620258008/10620258003/10620258001"/>
    <m/>
    <x v="2"/>
    <s v="Yes"/>
    <x v="35"/>
    <x v="19"/>
    <s v="QM78"/>
    <s v="WONG SEAU JIN"/>
    <n v="10000"/>
    <m/>
    <m/>
    <d v="2025-04-29T00:00:00"/>
    <m/>
    <n v="11"/>
    <n v="110000"/>
    <s v="PE"/>
    <s v="F6U65-80033-FT0001"/>
    <n v="0"/>
    <n v="100000"/>
    <n v="10000"/>
    <n v="0"/>
    <n v="0"/>
    <n v="0"/>
    <m/>
    <m/>
    <n v="0"/>
    <m/>
    <m/>
    <m/>
    <m/>
    <m/>
    <m/>
    <m/>
    <m/>
    <x v="263"/>
    <x v="20"/>
    <x v="20"/>
    <m/>
    <n v="0"/>
    <n v="0"/>
    <n v="0"/>
    <n v="0"/>
    <n v="0"/>
    <n v="0"/>
    <m/>
    <m/>
    <m/>
    <s v="No"/>
    <s v="W665989"/>
    <n v="0"/>
    <m/>
    <s v="H08031-JIM-M"/>
    <m/>
    <m/>
    <s v="S0363054"/>
  </r>
  <r>
    <x v="1217"/>
    <n v="10000"/>
    <n v="10000"/>
    <d v="2025-04-30T00:00:00"/>
    <s v="502LAUGH"/>
    <s v=" 2:30:36 pm"/>
    <s v="J00WA7080"/>
    <m/>
    <x v="0"/>
    <s v="Yes"/>
    <x v="18"/>
    <x v="17"/>
    <s v="PM17"/>
    <s v="NG SWEE CHEA"/>
    <n v="1750"/>
    <m/>
    <m/>
    <d v="2025-04-29T00:00:00"/>
    <m/>
    <n v="4"/>
    <n v="7000"/>
    <s v="PE"/>
    <n v="83614970001"/>
    <n v="0"/>
    <n v="5000"/>
    <n v="2000"/>
    <n v="0"/>
    <n v="0"/>
    <n v="0"/>
    <m/>
    <m/>
    <n v="0"/>
    <m/>
    <m/>
    <m/>
    <m/>
    <m/>
    <m/>
    <m/>
    <m/>
    <x v="159"/>
    <x v="11"/>
    <x v="11"/>
    <m/>
    <n v="0"/>
    <n v="0"/>
    <n v="0"/>
    <n v="0"/>
    <n v="0"/>
    <n v="0"/>
    <m/>
    <m/>
    <m/>
    <s v="No"/>
    <s v="W666008"/>
    <n v="0"/>
    <m/>
    <s v="B02083"/>
    <m/>
    <m/>
    <s v="S0363133"/>
  </r>
  <r>
    <x v="1218"/>
    <n v="10000"/>
    <n v="10000"/>
    <d v="2025-04-30T00:00:00"/>
    <s v="502LAUGH"/>
    <s v=" 2:33:04 pm"/>
    <s v="J00WA7080"/>
    <m/>
    <x v="0"/>
    <s v="Yes"/>
    <x v="18"/>
    <x v="17"/>
    <s v="PM17"/>
    <s v="NG SWEE CHEA"/>
    <n v="2250"/>
    <m/>
    <m/>
    <d v="2025-04-29T00:00:00"/>
    <m/>
    <n v="4"/>
    <n v="9000"/>
    <s v="PE"/>
    <n v="83615120001"/>
    <n v="0"/>
    <n v="7000"/>
    <n v="2000"/>
    <n v="0"/>
    <n v="0"/>
    <n v="0"/>
    <m/>
    <m/>
    <n v="0"/>
    <m/>
    <m/>
    <m/>
    <m/>
    <m/>
    <m/>
    <m/>
    <m/>
    <x v="789"/>
    <x v="11"/>
    <x v="11"/>
    <m/>
    <n v="0"/>
    <n v="0"/>
    <n v="0"/>
    <n v="0"/>
    <n v="0"/>
    <n v="0"/>
    <m/>
    <m/>
    <m/>
    <s v="No"/>
    <s v="W666009"/>
    <n v="0"/>
    <m/>
    <s v="B02083"/>
    <m/>
    <m/>
    <s v="S0363133"/>
  </r>
  <r>
    <x v="1219"/>
    <n v="10000"/>
    <n v="10000"/>
    <d v="2025-04-30T00:00:00"/>
    <s v="502LAUGH"/>
    <s v=" 8:35:39 am"/>
    <s v="J00WA7080"/>
    <m/>
    <x v="0"/>
    <s v="Yes"/>
    <x v="18"/>
    <x v="17"/>
    <s v="PM17"/>
    <s v="NG SWEE CHEA"/>
    <n v="2000"/>
    <m/>
    <m/>
    <d v="2025-04-29T00:00:00"/>
    <m/>
    <n v="4"/>
    <n v="8000"/>
    <s v="PE"/>
    <n v="83615330001"/>
    <n v="0"/>
    <n v="6000"/>
    <n v="2000"/>
    <n v="0"/>
    <n v="0"/>
    <n v="0"/>
    <m/>
    <m/>
    <n v="0"/>
    <m/>
    <m/>
    <m/>
    <m/>
    <m/>
    <m/>
    <m/>
    <m/>
    <x v="790"/>
    <x v="11"/>
    <x v="11"/>
    <m/>
    <n v="0"/>
    <n v="0"/>
    <n v="0"/>
    <n v="0"/>
    <n v="0"/>
    <n v="0"/>
    <m/>
    <m/>
    <m/>
    <s v="No"/>
    <s v="W666010"/>
    <n v="0"/>
    <m/>
    <s v="B02083"/>
    <m/>
    <m/>
    <s v="S0363133"/>
  </r>
  <r>
    <x v="1219"/>
    <n v="10000"/>
    <n v="20000"/>
    <d v="2025-04-30T00:00:00"/>
    <s v="502LAUGH"/>
    <s v=" 8:35:39 am"/>
    <s v="J00WA7080"/>
    <m/>
    <x v="1"/>
    <s v="Yes"/>
    <x v="19"/>
    <x v="16"/>
    <s v="PS95"/>
    <s v="LIM CHENG LEONG"/>
    <n v="1000"/>
    <m/>
    <m/>
    <d v="2025-04-29T00:00:00"/>
    <m/>
    <n v="6"/>
    <n v="6000"/>
    <s v="PE"/>
    <n v="83615330001"/>
    <n v="0"/>
    <n v="6000"/>
    <n v="0"/>
    <n v="0"/>
    <n v="0"/>
    <n v="0"/>
    <m/>
    <m/>
    <n v="0"/>
    <m/>
    <m/>
    <m/>
    <m/>
    <m/>
    <m/>
    <m/>
    <m/>
    <x v="790"/>
    <x v="11"/>
    <x v="11"/>
    <m/>
    <n v="0"/>
    <n v="0"/>
    <n v="0"/>
    <n v="0"/>
    <n v="0"/>
    <n v="0"/>
    <m/>
    <m/>
    <m/>
    <s v="No"/>
    <s v="W666010"/>
    <n v="0"/>
    <m/>
    <s v="B02083"/>
    <m/>
    <m/>
    <s v="S0363133"/>
  </r>
  <r>
    <x v="1220"/>
    <n v="10000"/>
    <n v="10000"/>
    <d v="2025-04-30T00:00:00"/>
    <s v="502LAUGH"/>
    <d v="1899-12-30T12:59:16"/>
    <s v="J00WA7080"/>
    <m/>
    <x v="0"/>
    <s v="Yes"/>
    <x v="18"/>
    <x v="17"/>
    <s v="PM17"/>
    <s v="NG SWEE CHEA"/>
    <n v="6000"/>
    <m/>
    <m/>
    <d v="2025-04-29T00:00:00"/>
    <m/>
    <n v="4"/>
    <n v="24000"/>
    <s v="PE"/>
    <n v="5000444460001"/>
    <n v="0"/>
    <n v="20000"/>
    <n v="4000"/>
    <n v="0"/>
    <n v="0"/>
    <n v="0"/>
    <m/>
    <m/>
    <n v="0"/>
    <m/>
    <m/>
    <m/>
    <m/>
    <m/>
    <m/>
    <m/>
    <m/>
    <x v="791"/>
    <x v="11"/>
    <x v="11"/>
    <m/>
    <n v="0"/>
    <n v="0"/>
    <n v="0"/>
    <n v="0"/>
    <n v="0"/>
    <n v="0"/>
    <m/>
    <m/>
    <m/>
    <s v="No"/>
    <s v="W666012"/>
    <n v="0"/>
    <m/>
    <s v="B02083"/>
    <m/>
    <m/>
    <s v="S0363135"/>
  </r>
  <r>
    <x v="1220"/>
    <n v="10000"/>
    <n v="20000"/>
    <d v="2025-04-30T00:00:00"/>
    <s v="502LAUGH"/>
    <d v="1899-12-30T12:59:16"/>
    <s v="J00WA7080"/>
    <m/>
    <x v="1"/>
    <s v="Yes"/>
    <x v="19"/>
    <x v="16"/>
    <s v="PS95"/>
    <s v="LIM CHENG LEONG"/>
    <n v="3334"/>
    <m/>
    <m/>
    <d v="2025-04-29T00:00:00"/>
    <m/>
    <n v="6"/>
    <n v="20004"/>
    <s v="PE"/>
    <n v="5000444460001"/>
    <n v="0"/>
    <n v="20000"/>
    <n v="4"/>
    <n v="0"/>
    <n v="0"/>
    <n v="0"/>
    <m/>
    <m/>
    <n v="0"/>
    <m/>
    <m/>
    <m/>
    <m/>
    <m/>
    <m/>
    <m/>
    <m/>
    <x v="791"/>
    <x v="11"/>
    <x v="11"/>
    <m/>
    <n v="0"/>
    <n v="0"/>
    <n v="0"/>
    <n v="0"/>
    <n v="0"/>
    <n v="0"/>
    <m/>
    <m/>
    <m/>
    <s v="No"/>
    <s v="W666012"/>
    <n v="0"/>
    <m/>
    <s v="B02083"/>
    <m/>
    <m/>
    <s v="S0363135"/>
  </r>
  <r>
    <x v="1221"/>
    <n v="10000"/>
    <n v="10000"/>
    <d v="2025-04-29T00:00:00"/>
    <s v="502LAUGH"/>
    <s v=" 4:39:41 pm"/>
    <s v="J00WA7080"/>
    <m/>
    <x v="0"/>
    <s v="Yes"/>
    <x v="18"/>
    <x v="17"/>
    <s v="PM17"/>
    <s v="NG SWEE CHEA"/>
    <n v="1750"/>
    <m/>
    <m/>
    <d v="2025-04-29T00:00:00"/>
    <m/>
    <n v="4"/>
    <n v="7000"/>
    <s v="PE"/>
    <n v="5000514810001"/>
    <n v="0"/>
    <n v="5000"/>
    <n v="2000"/>
    <n v="0"/>
    <n v="0"/>
    <n v="0"/>
    <m/>
    <m/>
    <n v="0"/>
    <m/>
    <m/>
    <m/>
    <m/>
    <m/>
    <m/>
    <m/>
    <m/>
    <x v="787"/>
    <x v="11"/>
    <x v="11"/>
    <m/>
    <n v="0"/>
    <n v="0"/>
    <n v="0"/>
    <n v="0"/>
    <n v="0"/>
    <n v="0"/>
    <m/>
    <m/>
    <m/>
    <s v="No"/>
    <s v="W666013"/>
    <n v="0"/>
    <m/>
    <s v="B02083"/>
    <m/>
    <m/>
    <s v="S0363135"/>
  </r>
  <r>
    <x v="1221"/>
    <n v="10000"/>
    <n v="20000"/>
    <d v="2025-04-29T00:00:00"/>
    <s v="502LAUGH"/>
    <s v=" 4:39:41 pm"/>
    <s v="J00WA7080"/>
    <m/>
    <x v="1"/>
    <s v="Yes"/>
    <x v="19"/>
    <x v="16"/>
    <s v="PS95"/>
    <s v="LIM CHENG LEONG"/>
    <n v="834"/>
    <m/>
    <m/>
    <d v="2025-04-29T00:00:00"/>
    <m/>
    <n v="6"/>
    <n v="5004"/>
    <s v="PE"/>
    <n v="5000514810001"/>
    <n v="0"/>
    <n v="5000"/>
    <n v="4"/>
    <n v="0"/>
    <n v="0"/>
    <n v="0"/>
    <m/>
    <m/>
    <n v="0"/>
    <m/>
    <m/>
    <m/>
    <m/>
    <m/>
    <m/>
    <m/>
    <m/>
    <x v="787"/>
    <x v="11"/>
    <x v="11"/>
    <m/>
    <n v="0"/>
    <n v="0"/>
    <n v="0"/>
    <n v="0"/>
    <n v="0"/>
    <n v="0"/>
    <m/>
    <m/>
    <m/>
    <s v="No"/>
    <s v="W666013"/>
    <n v="0"/>
    <m/>
    <s v="B02083"/>
    <m/>
    <m/>
    <s v="S0363135"/>
  </r>
  <r>
    <x v="1222"/>
    <n v="10000"/>
    <n v="10000"/>
    <d v="2025-04-30T00:00:00"/>
    <s v="502LAUGH"/>
    <s v=" 8:35:39 am"/>
    <s v="J00WA7080"/>
    <m/>
    <x v="0"/>
    <s v="Yes"/>
    <x v="18"/>
    <x v="17"/>
    <s v="PM17"/>
    <s v="NG SWEE CHEA"/>
    <n v="1750"/>
    <m/>
    <m/>
    <d v="2025-04-29T00:00:00"/>
    <m/>
    <n v="4"/>
    <n v="7000"/>
    <s v="PE"/>
    <n v="5000635510001"/>
    <n v="0"/>
    <n v="5000"/>
    <n v="2000"/>
    <n v="0"/>
    <n v="0"/>
    <n v="0"/>
    <m/>
    <m/>
    <n v="0"/>
    <m/>
    <m/>
    <m/>
    <m/>
    <m/>
    <m/>
    <m/>
    <m/>
    <x v="792"/>
    <x v="11"/>
    <x v="11"/>
    <m/>
    <n v="0"/>
    <n v="0"/>
    <n v="0"/>
    <n v="0"/>
    <n v="0"/>
    <n v="0"/>
    <m/>
    <m/>
    <m/>
    <s v="No"/>
    <s v="W666015"/>
    <n v="0"/>
    <m/>
    <s v="B02083"/>
    <m/>
    <m/>
    <s v="S0363135"/>
  </r>
  <r>
    <x v="1222"/>
    <n v="10000"/>
    <n v="20000"/>
    <d v="2025-04-30T00:00:00"/>
    <s v="502LAUGH"/>
    <s v=" 8:35:39 am"/>
    <s v="J00WA7080"/>
    <m/>
    <x v="1"/>
    <s v="Yes"/>
    <x v="19"/>
    <x v="16"/>
    <s v="PS95"/>
    <s v="LIM CHENG LEONG"/>
    <n v="834"/>
    <m/>
    <m/>
    <d v="2025-04-29T00:00:00"/>
    <m/>
    <n v="6"/>
    <n v="5004"/>
    <s v="PE"/>
    <n v="5000635510001"/>
    <n v="0"/>
    <n v="5000"/>
    <n v="4"/>
    <n v="0"/>
    <n v="0"/>
    <n v="0"/>
    <m/>
    <m/>
    <n v="0"/>
    <m/>
    <m/>
    <m/>
    <m/>
    <m/>
    <m/>
    <m/>
    <m/>
    <x v="792"/>
    <x v="11"/>
    <x v="11"/>
    <m/>
    <n v="0"/>
    <n v="0"/>
    <n v="0"/>
    <n v="0"/>
    <n v="0"/>
    <n v="0"/>
    <m/>
    <m/>
    <m/>
    <s v="No"/>
    <s v="W666015"/>
    <n v="0"/>
    <m/>
    <s v="B02083"/>
    <m/>
    <m/>
    <s v="S0363135"/>
  </r>
  <r>
    <x v="1223"/>
    <n v="10000"/>
    <n v="10000"/>
    <d v="2025-04-30T00:00:00"/>
    <s v="502LAUGH"/>
    <s v=" 8:38:25 am"/>
    <s v="J00WA7080"/>
    <m/>
    <x v="0"/>
    <s v="Yes"/>
    <x v="18"/>
    <x v="17"/>
    <s v="PM17"/>
    <s v="NG SWEE CHEA"/>
    <n v="2500"/>
    <m/>
    <m/>
    <d v="2025-04-29T00:00:00"/>
    <m/>
    <n v="4"/>
    <n v="10000"/>
    <s v="PE"/>
    <n v="5000443910001"/>
    <n v="0"/>
    <n v="8000"/>
    <n v="2000"/>
    <n v="0"/>
    <n v="0"/>
    <n v="0"/>
    <m/>
    <m/>
    <n v="0"/>
    <m/>
    <m/>
    <m/>
    <m/>
    <m/>
    <m/>
    <m/>
    <m/>
    <x v="162"/>
    <x v="11"/>
    <x v="11"/>
    <m/>
    <n v="0"/>
    <n v="0"/>
    <n v="0"/>
    <n v="0"/>
    <n v="0"/>
    <n v="0"/>
    <m/>
    <m/>
    <m/>
    <s v="No"/>
    <s v="W666016"/>
    <n v="0"/>
    <m/>
    <s v="B02083"/>
    <m/>
    <m/>
    <s v="S0363136"/>
  </r>
  <r>
    <x v="1223"/>
    <n v="10000"/>
    <n v="20000"/>
    <d v="2025-04-30T00:00:00"/>
    <s v="502LAUGH"/>
    <s v=" 8:38:25 am"/>
    <s v="J00WA7080"/>
    <m/>
    <x v="1"/>
    <s v="Yes"/>
    <x v="19"/>
    <x v="16"/>
    <s v="PS95"/>
    <s v="LIM CHENG LEONG"/>
    <n v="1334"/>
    <m/>
    <m/>
    <d v="2025-04-29T00:00:00"/>
    <m/>
    <n v="6"/>
    <n v="8004"/>
    <s v="PE"/>
    <n v="5000443910001"/>
    <n v="0"/>
    <n v="8000"/>
    <n v="4"/>
    <n v="0"/>
    <n v="0"/>
    <n v="0"/>
    <m/>
    <m/>
    <n v="0"/>
    <m/>
    <m/>
    <m/>
    <m/>
    <m/>
    <m/>
    <m/>
    <m/>
    <x v="162"/>
    <x v="11"/>
    <x v="11"/>
    <m/>
    <n v="0"/>
    <n v="0"/>
    <n v="0"/>
    <n v="0"/>
    <n v="0"/>
    <n v="0"/>
    <m/>
    <m/>
    <m/>
    <s v="No"/>
    <s v="W666016"/>
    <n v="0"/>
    <m/>
    <s v="B02083"/>
    <m/>
    <m/>
    <s v="S0363136"/>
  </r>
  <r>
    <x v="1224"/>
    <n v="10000"/>
    <n v="10000"/>
    <d v="2025-05-05T00:00:00"/>
    <s v="502LAUGH"/>
    <s v=" 4:14:56 pm"/>
    <s v="JOOWA46211525/JOOY05760"/>
    <m/>
    <x v="0"/>
    <s v="Yes"/>
    <x v="17"/>
    <x v="16"/>
    <s v="PM11"/>
    <s v="TEE MENG CHAI"/>
    <n v="75000"/>
    <m/>
    <m/>
    <d v="2025-04-29T00:00:00"/>
    <m/>
    <n v="4"/>
    <n v="300000"/>
    <s v="PE"/>
    <s v="Z980 REV11.00001"/>
    <n v="0"/>
    <n v="300000"/>
    <n v="0"/>
    <n v="0"/>
    <n v="0"/>
    <n v="0"/>
    <m/>
    <m/>
    <n v="0"/>
    <m/>
    <m/>
    <m/>
    <m/>
    <m/>
    <m/>
    <m/>
    <m/>
    <x v="69"/>
    <x v="113"/>
    <x v="108"/>
    <m/>
    <n v="0"/>
    <n v="0"/>
    <n v="0"/>
    <n v="0"/>
    <n v="0"/>
    <n v="0"/>
    <m/>
    <m/>
    <m/>
    <s v="No"/>
    <s v="W666021"/>
    <n v="0"/>
    <m/>
    <s v="R18131-US-9001"/>
    <m/>
    <m/>
    <s v="S0363134"/>
  </r>
  <r>
    <x v="1225"/>
    <n v="10000"/>
    <n v="10000"/>
    <d v="2025-04-29T00:00:00"/>
    <s v="502LAUGH"/>
    <s v=" 2:09:29 pm"/>
    <s v="SG-5651598 01"/>
    <m/>
    <x v="0"/>
    <s v="Yes"/>
    <x v="6"/>
    <x v="6"/>
    <s v="PS74"/>
    <s v="GOH CHIN TECK"/>
    <n v="1200"/>
    <m/>
    <m/>
    <d v="2025-04-29T00:00:00"/>
    <m/>
    <n v="10"/>
    <n v="12000"/>
    <s v="PE"/>
    <s v="20041049-WIDTH 10001"/>
    <n v="0"/>
    <n v="12000"/>
    <n v="0"/>
    <n v="0"/>
    <n v="0"/>
    <n v="0"/>
    <m/>
    <m/>
    <n v="0"/>
    <m/>
    <m/>
    <m/>
    <m/>
    <m/>
    <m/>
    <m/>
    <m/>
    <x v="793"/>
    <x v="68"/>
    <x v="66"/>
    <m/>
    <n v="0"/>
    <n v="0"/>
    <n v="0"/>
    <n v="0"/>
    <n v="0"/>
    <n v="0"/>
    <m/>
    <m/>
    <m/>
    <s v="No"/>
    <s v="W666037"/>
    <n v="0"/>
    <m/>
    <s v="I09180-SUNNINGDALE"/>
    <m/>
    <m/>
    <s v="S0363161"/>
  </r>
  <r>
    <x v="890"/>
    <n v="10000"/>
    <n v="30000"/>
    <d v="2025-04-30T00:00:00"/>
    <s v="502LAUGH"/>
    <s v=" 2:46:12 pm"/>
    <s v="10620258008/10620258003/10620258001"/>
    <m/>
    <x v="2"/>
    <s v="Yes"/>
    <x v="35"/>
    <x v="19"/>
    <s v="QM78"/>
    <s v="WONG SEAU JIN"/>
    <n v="10000"/>
    <m/>
    <m/>
    <d v="2025-04-29T00:00:00"/>
    <m/>
    <n v="11"/>
    <n v="110000"/>
    <s v="PE"/>
    <s v="F6U61-80027-FT0001"/>
    <n v="0"/>
    <n v="100000"/>
    <n v="10000"/>
    <n v="0"/>
    <n v="0"/>
    <n v="0"/>
    <m/>
    <m/>
    <n v="0"/>
    <m/>
    <m/>
    <m/>
    <m/>
    <m/>
    <m/>
    <m/>
    <m/>
    <x v="632"/>
    <x v="20"/>
    <x v="20"/>
    <m/>
    <n v="0"/>
    <n v="0"/>
    <n v="0"/>
    <n v="0"/>
    <n v="0"/>
    <n v="0"/>
    <m/>
    <m/>
    <m/>
    <s v="No"/>
    <s v="W666038"/>
    <n v="0"/>
    <m/>
    <s v="H08031-JIM-M"/>
    <m/>
    <m/>
    <s v="S0363206"/>
  </r>
  <r>
    <x v="1050"/>
    <n v="10000"/>
    <n v="20000"/>
    <d v="2025-04-29T00:00:00"/>
    <s v="502LAUGH"/>
    <s v=" 5:40:12 pm"/>
    <s v="U532458009"/>
    <m/>
    <x v="1"/>
    <s v="Yes"/>
    <x v="9"/>
    <x v="9"/>
    <s v="PM30"/>
    <s v="OH KIAN YUAN"/>
    <n v="1500"/>
    <m/>
    <m/>
    <d v="2025-04-29T00:00:00"/>
    <m/>
    <n v="2"/>
    <n v="3000"/>
    <s v="PE"/>
    <s v="ACCEPTED-55X900001"/>
    <n v="0"/>
    <n v="1000"/>
    <n v="2000"/>
    <n v="0"/>
    <n v="0"/>
    <n v="0"/>
    <m/>
    <m/>
    <n v="0"/>
    <m/>
    <m/>
    <m/>
    <m/>
    <m/>
    <m/>
    <m/>
    <m/>
    <x v="716"/>
    <x v="15"/>
    <x v="15"/>
    <m/>
    <n v="0"/>
    <n v="0"/>
    <n v="0"/>
    <n v="0"/>
    <n v="0"/>
    <n v="0"/>
    <m/>
    <m/>
    <m/>
    <s v="No"/>
    <s v="W666048"/>
    <n v="0"/>
    <m/>
    <s v="I09109"/>
    <m/>
    <m/>
    <s v="S0363346"/>
  </r>
  <r>
    <x v="896"/>
    <n v="10000"/>
    <n v="30000"/>
    <d v="2025-04-30T00:00:00"/>
    <s v="502LAUGH"/>
    <s v=" 2:45:11 pm"/>
    <s v="10620258008/10620258003/10620258001"/>
    <m/>
    <x v="2"/>
    <s v="Yes"/>
    <x v="35"/>
    <x v="19"/>
    <s v="QM78"/>
    <s v="WONG SEAU JIN"/>
    <n v="10000"/>
    <m/>
    <m/>
    <d v="2025-04-29T00:00:00"/>
    <m/>
    <n v="11"/>
    <n v="110000"/>
    <s v="PE"/>
    <s v="F6U61-80027-FT0001"/>
    <n v="0"/>
    <n v="100000"/>
    <n v="10000"/>
    <n v="0"/>
    <n v="0"/>
    <n v="0"/>
    <m/>
    <m/>
    <n v="0"/>
    <m/>
    <m/>
    <m/>
    <m/>
    <m/>
    <m/>
    <m/>
    <m/>
    <x v="632"/>
    <x v="20"/>
    <x v="20"/>
    <m/>
    <n v="0"/>
    <n v="0"/>
    <n v="0"/>
    <n v="0"/>
    <n v="0"/>
    <n v="0"/>
    <m/>
    <m/>
    <m/>
    <s v="No"/>
    <s v="W666049"/>
    <n v="0"/>
    <m/>
    <s v="H08031-JIM-M"/>
    <m/>
    <m/>
    <s v="S0363338"/>
  </r>
  <r>
    <x v="897"/>
    <n v="10000"/>
    <n v="30000"/>
    <d v="2025-04-30T00:00:00"/>
    <s v="502LAUGH"/>
    <s v=" 2:37:09 pm"/>
    <s v="10620258008/10620258003/10620258001"/>
    <m/>
    <x v="2"/>
    <s v="Yes"/>
    <x v="35"/>
    <x v="19"/>
    <s v="QM78"/>
    <s v="WONG SEAU JIN"/>
    <n v="20000"/>
    <m/>
    <m/>
    <d v="2025-04-29T00:00:00"/>
    <m/>
    <n v="11"/>
    <n v="220000"/>
    <s v="PE"/>
    <s v="3YM55-80009-FT0001"/>
    <n v="0"/>
    <n v="200000"/>
    <n v="20000"/>
    <n v="0"/>
    <n v="0"/>
    <n v="0"/>
    <m/>
    <m/>
    <n v="0"/>
    <m/>
    <m/>
    <m/>
    <m/>
    <m/>
    <m/>
    <m/>
    <m/>
    <x v="265"/>
    <x v="20"/>
    <x v="20"/>
    <m/>
    <n v="0"/>
    <n v="0"/>
    <n v="0"/>
    <n v="0"/>
    <n v="0"/>
    <n v="0"/>
    <m/>
    <m/>
    <m/>
    <s v="No"/>
    <s v="W666051"/>
    <n v="0"/>
    <m/>
    <s v="H08031-JIM-M"/>
    <m/>
    <m/>
    <s v="S0363340"/>
  </r>
  <r>
    <x v="1226"/>
    <n v="10000"/>
    <n v="10000"/>
    <d v="2025-05-02T00:00:00"/>
    <s v="502LAUGH"/>
    <s v=" 2:49:55 pm"/>
    <s v="U1022S022/U1001S038"/>
    <m/>
    <x v="0"/>
    <s v="Yes"/>
    <x v="9"/>
    <x v="9"/>
    <s v="PM30"/>
    <s v="OH KIAN YUAN"/>
    <n v="55334"/>
    <m/>
    <m/>
    <d v="2025-04-29T00:00:00"/>
    <m/>
    <n v="3"/>
    <n v="166002"/>
    <s v="PE"/>
    <s v="BL 8X51MM0001"/>
    <n v="0"/>
    <n v="166000"/>
    <n v="2"/>
    <n v="0"/>
    <n v="0"/>
    <n v="0"/>
    <m/>
    <m/>
    <n v="0"/>
    <m/>
    <m/>
    <m/>
    <m/>
    <m/>
    <m/>
    <m/>
    <m/>
    <x v="794"/>
    <x v="38"/>
    <x v="38"/>
    <m/>
    <n v="0"/>
    <n v="0"/>
    <n v="0"/>
    <n v="0"/>
    <n v="0"/>
    <n v="0"/>
    <m/>
    <m/>
    <m/>
    <s v="No"/>
    <s v="W666063"/>
    <n v="0"/>
    <m/>
    <s v="T20198"/>
    <m/>
    <m/>
    <s v="S0363377"/>
  </r>
  <r>
    <x v="1227"/>
    <n v="10000"/>
    <n v="10000"/>
    <d v="2025-04-30T00:00:00"/>
    <s v="502LAUGH"/>
    <s v=" 8:59:16 am"/>
    <n v="1006323"/>
    <m/>
    <x v="0"/>
    <s v="Yes"/>
    <x v="12"/>
    <x v="12"/>
    <s v="PM80"/>
    <s v="YAP ZHI PING"/>
    <n v="2400"/>
    <m/>
    <m/>
    <d v="2025-04-29T00:00:00"/>
    <m/>
    <n v="50"/>
    <n v="120000"/>
    <s v="PE"/>
    <s v="709898802-EL93160001"/>
    <n v="0"/>
    <n v="120000"/>
    <n v="0"/>
    <n v="0"/>
    <n v="0"/>
    <n v="0"/>
    <m/>
    <m/>
    <n v="0"/>
    <m/>
    <m/>
    <m/>
    <m/>
    <m/>
    <m/>
    <m/>
    <m/>
    <x v="217"/>
    <x v="23"/>
    <x v="23"/>
    <m/>
    <n v="0"/>
    <n v="0"/>
    <n v="0"/>
    <n v="0"/>
    <n v="0"/>
    <n v="0"/>
    <m/>
    <m/>
    <m/>
    <s v="No"/>
    <s v="W666066"/>
    <n v="0"/>
    <m/>
    <s v="S19314"/>
    <m/>
    <m/>
    <s v="H0065017"/>
  </r>
  <r>
    <x v="1228"/>
    <n v="10000"/>
    <n v="10000"/>
    <d v="2025-04-30T00:00:00"/>
    <s v="502LAUGH"/>
    <s v=" 8:59:16 am"/>
    <n v="1006323"/>
    <m/>
    <x v="0"/>
    <s v="Yes"/>
    <x v="12"/>
    <x v="12"/>
    <s v="PM80"/>
    <s v="YAP ZHI PING"/>
    <n v="4000"/>
    <m/>
    <m/>
    <d v="2025-04-29T00:00:00"/>
    <m/>
    <n v="30"/>
    <n v="120000"/>
    <s v="PE"/>
    <s v="709898814-EL93160001"/>
    <n v="0"/>
    <n v="120000"/>
    <n v="0"/>
    <n v="0"/>
    <n v="0"/>
    <n v="0"/>
    <m/>
    <m/>
    <n v="0"/>
    <m/>
    <m/>
    <m/>
    <m/>
    <m/>
    <m/>
    <m/>
    <m/>
    <x v="388"/>
    <x v="23"/>
    <x v="23"/>
    <m/>
    <n v="0"/>
    <n v="0"/>
    <n v="0"/>
    <n v="0"/>
    <n v="0"/>
    <n v="0"/>
    <m/>
    <m/>
    <m/>
    <s v="No"/>
    <s v="W666067"/>
    <n v="0"/>
    <m/>
    <s v="S19314"/>
    <m/>
    <m/>
    <s v="H0065020"/>
  </r>
  <r>
    <x v="1229"/>
    <n v="10000"/>
    <n v="10000"/>
    <d v="2025-04-30T00:00:00"/>
    <s v="502LAUGH"/>
    <s v=" 9:01:39 am"/>
    <n v="1006323"/>
    <m/>
    <x v="0"/>
    <s v="Yes"/>
    <x v="12"/>
    <x v="12"/>
    <s v="PM80"/>
    <s v="YAP ZHI PING"/>
    <n v="1600"/>
    <m/>
    <m/>
    <d v="2025-04-29T00:00:00"/>
    <m/>
    <n v="50"/>
    <n v="80000"/>
    <s v="PE"/>
    <s v="709898802-EL93160001"/>
    <n v="0"/>
    <n v="80000"/>
    <n v="0"/>
    <n v="0"/>
    <n v="0"/>
    <n v="0"/>
    <m/>
    <m/>
    <n v="0"/>
    <m/>
    <m/>
    <m/>
    <m/>
    <m/>
    <m/>
    <m/>
    <m/>
    <x v="217"/>
    <x v="14"/>
    <x v="14"/>
    <m/>
    <n v="0"/>
    <n v="0"/>
    <n v="0"/>
    <n v="0"/>
    <n v="0"/>
    <n v="0"/>
    <m/>
    <m/>
    <m/>
    <s v="No"/>
    <s v="W666072"/>
    <n v="0"/>
    <m/>
    <s v="S19081-TH"/>
    <m/>
    <m/>
    <s v="H0065043"/>
  </r>
  <r>
    <x v="1230"/>
    <n v="10000"/>
    <n v="10000"/>
    <d v="2025-04-30T00:00:00"/>
    <s v="502LAUGH"/>
    <s v=" 9:01:39 am"/>
    <n v="8613409"/>
    <m/>
    <x v="0"/>
    <s v="Yes"/>
    <x v="12"/>
    <x v="12"/>
    <s v="PM80"/>
    <s v="YAP ZHI PING"/>
    <n v="1174"/>
    <m/>
    <m/>
    <d v="2025-04-29T00:00:00"/>
    <m/>
    <n v="75"/>
    <n v="88050"/>
    <s v="PE"/>
    <s v="730016300 REVA0001"/>
    <n v="0"/>
    <n v="88000"/>
    <n v="50"/>
    <n v="0"/>
    <n v="0"/>
    <n v="0"/>
    <m/>
    <m/>
    <n v="0"/>
    <m/>
    <m/>
    <m/>
    <m/>
    <m/>
    <m/>
    <m/>
    <m/>
    <x v="168"/>
    <x v="14"/>
    <x v="14"/>
    <m/>
    <n v="0"/>
    <n v="0"/>
    <n v="0"/>
    <n v="0"/>
    <n v="0"/>
    <n v="0"/>
    <m/>
    <m/>
    <m/>
    <s v="No"/>
    <s v="W666077"/>
    <n v="0"/>
    <m/>
    <s v="S19081-TH"/>
    <m/>
    <m/>
    <s v="H0065057"/>
  </r>
  <r>
    <x v="1231"/>
    <n v="10000"/>
    <n v="10000"/>
    <d v="2025-04-30T00:00:00"/>
    <s v="502LAUGH"/>
    <s v=" 3:48:02 pm"/>
    <s v="J00Q283701525"/>
    <m/>
    <x v="0"/>
    <s v="Yes"/>
    <x v="34"/>
    <x v="3"/>
    <s v="PM45"/>
    <s v="TAY CHIN LIONG"/>
    <n v="27500"/>
    <m/>
    <m/>
    <d v="2025-04-29T00:00:00"/>
    <m/>
    <n v="2"/>
    <n v="55000"/>
    <s v="PE"/>
    <s v="PRODUCT-188X74-B0001"/>
    <n v="0"/>
    <n v="55000"/>
    <n v="0"/>
    <n v="0"/>
    <n v="0"/>
    <n v="0"/>
    <m/>
    <m/>
    <n v="0"/>
    <m/>
    <m/>
    <m/>
    <m/>
    <m/>
    <m/>
    <m/>
    <m/>
    <x v="795"/>
    <x v="114"/>
    <x v="109"/>
    <m/>
    <n v="0"/>
    <n v="0"/>
    <n v="0"/>
    <n v="0"/>
    <n v="0"/>
    <n v="0"/>
    <m/>
    <m/>
    <m/>
    <s v="No"/>
    <s v="W666078"/>
    <n v="0"/>
    <m/>
    <s v="A01259"/>
    <m/>
    <m/>
    <s v="S0363382"/>
  </r>
  <r>
    <x v="904"/>
    <n v="10000"/>
    <n v="30000"/>
    <d v="2025-04-30T00:00:00"/>
    <s v="502LAUGH"/>
    <s v=" 2:40:27 pm"/>
    <s v="10620258008/10620258003/10620258001"/>
    <m/>
    <x v="2"/>
    <s v="Yes"/>
    <x v="35"/>
    <x v="19"/>
    <s v="QM78"/>
    <s v="WONG SEAU JIN"/>
    <n v="10000"/>
    <m/>
    <m/>
    <d v="2025-04-29T00:00:00"/>
    <m/>
    <n v="11"/>
    <n v="110000"/>
    <s v="PE"/>
    <s v="F6U63-80027-FT0001"/>
    <n v="0"/>
    <n v="100000"/>
    <n v="10000"/>
    <n v="0"/>
    <n v="0"/>
    <n v="0"/>
    <m/>
    <m/>
    <n v="0"/>
    <m/>
    <m/>
    <m/>
    <m/>
    <m/>
    <m/>
    <m/>
    <m/>
    <x v="638"/>
    <x v="20"/>
    <x v="20"/>
    <m/>
    <n v="0"/>
    <n v="0"/>
    <n v="0"/>
    <n v="0"/>
    <n v="0"/>
    <n v="0"/>
    <m/>
    <m/>
    <m/>
    <s v="No"/>
    <s v="W666079"/>
    <n v="0"/>
    <m/>
    <s v="H08031-JIM-M"/>
    <m/>
    <m/>
    <s v="S0363384"/>
  </r>
  <r>
    <x v="1232"/>
    <n v="10000"/>
    <n v="10000"/>
    <d v="2025-04-30T00:00:00"/>
    <s v="502LAUGH"/>
    <s v=" 8:32:47 am"/>
    <s v="5305U8039"/>
    <m/>
    <x v="0"/>
    <s v="Yes"/>
    <x v="6"/>
    <x v="6"/>
    <s v="PS74"/>
    <s v="GOH CHIN TECK"/>
    <n v="3000"/>
    <m/>
    <m/>
    <d v="2025-04-29T00:00:00"/>
    <m/>
    <n v="1"/>
    <n v="3000"/>
    <s v="PE"/>
    <s v="SCREAMER LB-80X10001"/>
    <n v="0"/>
    <n v="3000"/>
    <n v="0"/>
    <n v="0"/>
    <n v="0"/>
    <n v="0"/>
    <m/>
    <m/>
    <n v="0"/>
    <m/>
    <m/>
    <m/>
    <m/>
    <m/>
    <m/>
    <m/>
    <m/>
    <x v="88"/>
    <x v="19"/>
    <x v="19"/>
    <m/>
    <n v="0"/>
    <n v="0"/>
    <n v="0"/>
    <n v="0"/>
    <n v="0"/>
    <n v="0"/>
    <m/>
    <m/>
    <m/>
    <s v="No"/>
    <s v="W665797"/>
    <n v="0"/>
    <m/>
    <s v="I09146"/>
    <m/>
    <m/>
    <s v="S0363394"/>
  </r>
  <r>
    <x v="1037"/>
    <n v="10000"/>
    <n v="20000"/>
    <d v="2025-04-30T00:00:00"/>
    <s v="502LAUGH"/>
    <s v=" 8:34:18 am"/>
    <s v="U4A043S213/3830U7060"/>
    <m/>
    <x v="1"/>
    <s v="Yes"/>
    <x v="14"/>
    <x v="13"/>
    <s v="PM87"/>
    <s v="LEE SHIEN WEI"/>
    <n v="600"/>
    <m/>
    <m/>
    <d v="2025-04-29T00:00:00"/>
    <m/>
    <n v="1"/>
    <n v="600"/>
    <s v="PE"/>
    <n v="107431260001"/>
    <n v="0"/>
    <n v="500"/>
    <n v="100"/>
    <n v="0"/>
    <n v="0"/>
    <n v="0"/>
    <m/>
    <m/>
    <n v="0"/>
    <m/>
    <m/>
    <m/>
    <m/>
    <m/>
    <m/>
    <m/>
    <m/>
    <x v="707"/>
    <x v="15"/>
    <x v="15"/>
    <m/>
    <n v="0"/>
    <n v="0"/>
    <n v="0"/>
    <n v="0"/>
    <n v="0"/>
    <n v="0"/>
    <m/>
    <m/>
    <m/>
    <s v="No"/>
    <s v="W666084"/>
    <n v="0"/>
    <m/>
    <s v="I09109"/>
    <m/>
    <m/>
    <s v="S0363418"/>
  </r>
  <r>
    <x v="1170"/>
    <n v="10000"/>
    <n v="20000"/>
    <d v="2025-04-29T00:00:00"/>
    <s v="502LAUGH"/>
    <d v="1899-12-30T11:09:26"/>
    <s v="404190292A"/>
    <m/>
    <x v="1"/>
    <s v="Yes"/>
    <x v="19"/>
    <x v="16"/>
    <s v="PS95"/>
    <s v="LIM CHENG LEONG"/>
    <n v="750"/>
    <m/>
    <m/>
    <d v="2025-04-29T00:00:00"/>
    <m/>
    <n v="4"/>
    <n v="3000"/>
    <s v="PE"/>
    <s v="GR-2000001"/>
    <n v="0"/>
    <n v="3000"/>
    <n v="0"/>
    <n v="0"/>
    <n v="0"/>
    <n v="0"/>
    <m/>
    <m/>
    <n v="0"/>
    <m/>
    <m/>
    <m/>
    <m/>
    <m/>
    <m/>
    <m/>
    <m/>
    <x v="764"/>
    <x v="22"/>
    <x v="22"/>
    <m/>
    <n v="0"/>
    <n v="0"/>
    <n v="0"/>
    <n v="0"/>
    <n v="0"/>
    <n v="0"/>
    <m/>
    <m/>
    <m/>
    <s v="No"/>
    <s v="W666085"/>
    <n v="0"/>
    <m/>
    <s v="G07076"/>
    <m/>
    <m/>
    <s v="S0363419"/>
  </r>
  <r>
    <x v="1233"/>
    <n v="10000"/>
    <n v="20000"/>
    <d v="2025-04-30T00:00:00"/>
    <s v="502LAUGH"/>
    <s v=" 1:37:43 pm"/>
    <s v="5011707U5"/>
    <m/>
    <x v="0"/>
    <s v="Yes"/>
    <x v="26"/>
    <x v="22"/>
    <s v="PS13"/>
    <s v="YEE CHENG MENG"/>
    <n v="20000"/>
    <m/>
    <m/>
    <d v="2025-04-29T00:00:00"/>
    <m/>
    <n v="2"/>
    <n v="40000"/>
    <s v="PE"/>
    <s v="260-6167-000001"/>
    <n v="0"/>
    <n v="20000"/>
    <n v="20000"/>
    <n v="0"/>
    <n v="0"/>
    <n v="0"/>
    <m/>
    <m/>
    <n v="0"/>
    <m/>
    <m/>
    <m/>
    <m/>
    <m/>
    <m/>
    <m/>
    <m/>
    <x v="439"/>
    <x v="29"/>
    <x v="29"/>
    <m/>
    <n v="0"/>
    <n v="0"/>
    <n v="0"/>
    <n v="0"/>
    <n v="0"/>
    <n v="0"/>
    <m/>
    <m/>
    <m/>
    <s v="No"/>
    <s v="W666097"/>
    <n v="0"/>
    <m/>
    <s v="J10025"/>
    <m/>
    <m/>
    <s v="S0363477"/>
  </r>
  <r>
    <x v="1234"/>
    <n v="10000"/>
    <n v="10000"/>
    <d v="2025-04-30T00:00:00"/>
    <s v="502LAUGH"/>
    <s v=" 8:34:18 am"/>
    <s v="4090368U5"/>
    <m/>
    <x v="0"/>
    <s v="Yes"/>
    <x v="9"/>
    <x v="9"/>
    <s v="PM30"/>
    <s v="OH KIAN YUAN"/>
    <n v="4000"/>
    <m/>
    <m/>
    <d v="2025-04-29T00:00:00"/>
    <m/>
    <n v="1"/>
    <n v="4000"/>
    <s v="PE"/>
    <s v="250-8026-010001"/>
    <n v="0"/>
    <n v="4000"/>
    <n v="0"/>
    <n v="0"/>
    <n v="0"/>
    <n v="0"/>
    <m/>
    <m/>
    <n v="0"/>
    <m/>
    <m/>
    <m/>
    <m/>
    <m/>
    <m/>
    <m/>
    <m/>
    <x v="796"/>
    <x v="29"/>
    <x v="29"/>
    <m/>
    <n v="0"/>
    <n v="0"/>
    <n v="0"/>
    <n v="0"/>
    <n v="0"/>
    <n v="0"/>
    <m/>
    <m/>
    <m/>
    <s v="No"/>
    <s v="W666100"/>
    <n v="0"/>
    <m/>
    <s v="J10025"/>
    <m/>
    <m/>
    <s v="S0363486"/>
  </r>
  <r>
    <x v="1235"/>
    <n v="10000"/>
    <n v="10000"/>
    <d v="2025-05-06T00:00:00"/>
    <s v="502LAUGH"/>
    <s v=" 5:13:49 pm"/>
    <s v="SG-5440080-01"/>
    <m/>
    <x v="0"/>
    <s v="Yes"/>
    <x v="0"/>
    <x v="0"/>
    <s v="PP24"/>
    <s v="HO HON SENG"/>
    <n v="6500"/>
    <m/>
    <m/>
    <d v="2025-04-29T00:00:00"/>
    <m/>
    <n v="1"/>
    <n v="6500"/>
    <s v="PE"/>
    <s v="STOCK LBL-45X700001"/>
    <n v="0"/>
    <n v="6000"/>
    <n v="500"/>
    <n v="0"/>
    <n v="0"/>
    <n v="0"/>
    <m/>
    <m/>
    <n v="0"/>
    <m/>
    <m/>
    <m/>
    <m/>
    <m/>
    <m/>
    <m/>
    <m/>
    <x v="797"/>
    <x v="27"/>
    <x v="27"/>
    <m/>
    <n v="0"/>
    <n v="0"/>
    <n v="0"/>
    <n v="0"/>
    <n v="0"/>
    <n v="0"/>
    <m/>
    <m/>
    <m/>
    <s v="No"/>
    <s v="W666108"/>
    <n v="0"/>
    <m/>
    <s v="Z26000"/>
    <m/>
    <m/>
    <s v="ZSA101825"/>
  </r>
  <r>
    <x v="1236"/>
    <n v="10000"/>
    <n v="20000"/>
    <d v="2025-04-29T00:00:00"/>
    <s v="502LAUGH"/>
    <s v=" 2:07:25 pm"/>
    <s v="J00V80150"/>
    <m/>
    <x v="1"/>
    <s v="Yes"/>
    <x v="19"/>
    <x v="16"/>
    <s v="PS95"/>
    <s v="LIM CHENG LEONG"/>
    <n v="834"/>
    <m/>
    <m/>
    <d v="2025-04-29T00:00:00"/>
    <m/>
    <n v="6"/>
    <n v="5004"/>
    <s v="PE"/>
    <n v="5000514990001"/>
    <n v="0"/>
    <n v="5000"/>
    <n v="4"/>
    <n v="0"/>
    <n v="0"/>
    <n v="0"/>
    <m/>
    <m/>
    <n v="0"/>
    <m/>
    <m/>
    <m/>
    <m/>
    <m/>
    <m/>
    <m/>
    <m/>
    <x v="403"/>
    <x v="11"/>
    <x v="11"/>
    <m/>
    <n v="0"/>
    <n v="0"/>
    <n v="0"/>
    <n v="0"/>
    <n v="0"/>
    <n v="0"/>
    <m/>
    <m/>
    <m/>
    <s v="No"/>
    <s v="W666129"/>
    <n v="0"/>
    <m/>
    <s v="B02083"/>
    <m/>
    <m/>
    <s v="S0363765"/>
  </r>
  <r>
    <x v="1184"/>
    <n v="10000"/>
    <n v="20000"/>
    <d v="2025-04-29T00:00:00"/>
    <s v="502LAUGH"/>
    <d v="1899-12-30T11:37:48"/>
    <s v="E04GH3880"/>
    <m/>
    <x v="1"/>
    <s v="Yes"/>
    <x v="34"/>
    <x v="3"/>
    <s v="PM45"/>
    <s v="TAY CHIN LIONG"/>
    <n v="1329"/>
    <m/>
    <m/>
    <d v="2025-04-29T00:00:00"/>
    <m/>
    <n v="60"/>
    <n v="79740"/>
    <s v="PE"/>
    <n v="111818390001"/>
    <n v="0"/>
    <n v="39870"/>
    <n v="39870"/>
    <n v="0"/>
    <n v="0"/>
    <n v="0"/>
    <m/>
    <m/>
    <n v="0"/>
    <m/>
    <m/>
    <m/>
    <m/>
    <m/>
    <m/>
    <m/>
    <m/>
    <x v="467"/>
    <x v="28"/>
    <x v="28"/>
    <m/>
    <n v="0"/>
    <n v="0"/>
    <n v="0"/>
    <n v="0"/>
    <n v="0"/>
    <n v="0"/>
    <m/>
    <m/>
    <m/>
    <s v="No"/>
    <s v="W666152"/>
    <n v="0"/>
    <m/>
    <s v="I09180"/>
    <m/>
    <m/>
    <s v="S0363801"/>
  </r>
  <r>
    <x v="1237"/>
    <n v="10000"/>
    <n v="10000"/>
    <d v="2025-04-30T00:00:00"/>
    <s v="502LAUGH"/>
    <s v=" 9:40:22 am"/>
    <n v="860909190918"/>
    <m/>
    <x v="0"/>
    <s v="Yes"/>
    <x v="1"/>
    <x v="1"/>
    <s v="PM16"/>
    <s v="TEO KAH JUN"/>
    <n v="64"/>
    <m/>
    <m/>
    <d v="2025-04-29T00:00:00"/>
    <m/>
    <n v="63"/>
    <n v="4032"/>
    <s v="PE"/>
    <n v="200699060001"/>
    <n v="0"/>
    <n v="2000"/>
    <n v="2032"/>
    <n v="0"/>
    <n v="0"/>
    <n v="0"/>
    <m/>
    <m/>
    <n v="0"/>
    <m/>
    <m/>
    <m/>
    <m/>
    <m/>
    <m/>
    <m/>
    <m/>
    <x v="348"/>
    <x v="28"/>
    <x v="28"/>
    <m/>
    <n v="0"/>
    <n v="0"/>
    <n v="0"/>
    <n v="0"/>
    <n v="0"/>
    <n v="0"/>
    <m/>
    <m/>
    <m/>
    <s v="No"/>
    <s v="W666153"/>
    <n v="0"/>
    <m/>
    <s v="I09180"/>
    <m/>
    <m/>
    <s v="S0363804"/>
  </r>
  <r>
    <x v="1187"/>
    <n v="10000"/>
    <n v="20000"/>
    <d v="2025-04-30T00:00:00"/>
    <s v="502LAUGH"/>
    <s v=" 1:19:33 pm"/>
    <s v="U5124S154/3830U7060"/>
    <m/>
    <x v="1"/>
    <s v="Yes"/>
    <x v="14"/>
    <x v="13"/>
    <s v="PM87"/>
    <s v="LEE SHIEN WEI"/>
    <n v="1000"/>
    <m/>
    <m/>
    <d v="2025-04-29T00:00:00"/>
    <m/>
    <n v="1"/>
    <n v="1000"/>
    <s v="PE"/>
    <n v="190030320001"/>
    <n v="0"/>
    <n v="1000"/>
    <n v="0"/>
    <n v="0"/>
    <n v="0"/>
    <n v="0"/>
    <m/>
    <m/>
    <n v="0"/>
    <m/>
    <m/>
    <m/>
    <m/>
    <m/>
    <m/>
    <m/>
    <m/>
    <x v="775"/>
    <x v="15"/>
    <x v="15"/>
    <m/>
    <n v="0"/>
    <n v="0"/>
    <n v="0"/>
    <n v="0"/>
    <n v="0"/>
    <n v="0"/>
    <m/>
    <m/>
    <m/>
    <s v="No"/>
    <s v="W666160"/>
    <n v="0"/>
    <m/>
    <s v="I09109"/>
    <m/>
    <m/>
    <s v="S0363823"/>
  </r>
  <r>
    <x v="1238"/>
    <n v="10000"/>
    <n v="10000"/>
    <d v="2025-04-30T00:00:00"/>
    <s v="502LAUGH"/>
    <s v=" 9:04:46 am"/>
    <n v="1006323"/>
    <m/>
    <x v="0"/>
    <s v="Yes"/>
    <x v="12"/>
    <x v="12"/>
    <s v="PM80"/>
    <s v="YAP ZHI PING"/>
    <n v="1600"/>
    <m/>
    <m/>
    <d v="2025-04-29T00:00:00"/>
    <m/>
    <n v="50"/>
    <n v="80000"/>
    <s v="PE"/>
    <s v="709898802-EL93160001"/>
    <n v="0"/>
    <n v="80000"/>
    <n v="0"/>
    <n v="0"/>
    <n v="0"/>
    <n v="0"/>
    <m/>
    <m/>
    <n v="0"/>
    <m/>
    <m/>
    <m/>
    <m/>
    <m/>
    <m/>
    <m/>
    <m/>
    <x v="217"/>
    <x v="23"/>
    <x v="23"/>
    <m/>
    <n v="0"/>
    <n v="0"/>
    <n v="0"/>
    <n v="0"/>
    <n v="0"/>
    <n v="0"/>
    <m/>
    <m/>
    <m/>
    <s v="No"/>
    <s v="W666165"/>
    <n v="0"/>
    <m/>
    <s v="S19314"/>
    <m/>
    <m/>
    <s v="H0065108"/>
  </r>
  <r>
    <x v="1239"/>
    <n v="10000"/>
    <n v="10000"/>
    <d v="2025-04-30T00:00:00"/>
    <s v="502LAUGH"/>
    <s v=" 9:09:44 am"/>
    <n v="1006323"/>
    <m/>
    <x v="0"/>
    <s v="Yes"/>
    <x v="12"/>
    <x v="12"/>
    <s v="PM80"/>
    <s v="YAP ZHI PING"/>
    <n v="4000"/>
    <m/>
    <m/>
    <d v="2025-04-29T00:00:00"/>
    <m/>
    <n v="30"/>
    <n v="120000"/>
    <s v="PE"/>
    <s v="709898814-EL93160001"/>
    <n v="0"/>
    <n v="120000"/>
    <n v="0"/>
    <n v="0"/>
    <n v="0"/>
    <n v="0"/>
    <m/>
    <m/>
    <n v="0"/>
    <m/>
    <m/>
    <m/>
    <m/>
    <m/>
    <m/>
    <m/>
    <m/>
    <x v="388"/>
    <x v="23"/>
    <x v="23"/>
    <m/>
    <n v="0"/>
    <n v="0"/>
    <n v="0"/>
    <n v="0"/>
    <n v="0"/>
    <n v="0"/>
    <m/>
    <m/>
    <m/>
    <s v="No"/>
    <s v="W666167"/>
    <n v="0"/>
    <m/>
    <s v="S19314"/>
    <m/>
    <m/>
    <s v="H0065112"/>
  </r>
  <r>
    <x v="1240"/>
    <n v="10000"/>
    <n v="20000"/>
    <d v="2025-05-02T00:00:00"/>
    <s v="502LAUGH"/>
    <s v=" 8:44:44 am"/>
    <s v="E190912129"/>
    <m/>
    <x v="0"/>
    <s v="Yes"/>
    <x v="12"/>
    <x v="12"/>
    <s v="PM80"/>
    <s v="YAP ZHI PING"/>
    <n v="2000"/>
    <m/>
    <m/>
    <d v="2025-04-29T00:00:00"/>
    <m/>
    <n v="40"/>
    <n v="80000"/>
    <s v="PE"/>
    <s v="709898817 REVB0001"/>
    <n v="0"/>
    <n v="80000"/>
    <n v="0"/>
    <n v="0"/>
    <n v="0"/>
    <n v="0"/>
    <m/>
    <m/>
    <n v="0"/>
    <m/>
    <m/>
    <m/>
    <m/>
    <m/>
    <m/>
    <m/>
    <m/>
    <x v="218"/>
    <x v="23"/>
    <x v="23"/>
    <m/>
    <n v="0"/>
    <n v="0"/>
    <n v="0"/>
    <n v="0"/>
    <n v="0"/>
    <n v="0"/>
    <m/>
    <m/>
    <m/>
    <s v="No"/>
    <s v="W666169"/>
    <n v="0"/>
    <m/>
    <s v="S19314"/>
    <m/>
    <m/>
    <s v="H0065114"/>
  </r>
  <r>
    <x v="1241"/>
    <n v="10000"/>
    <n v="20000"/>
    <d v="2025-05-02T00:00:00"/>
    <s v="502LAUGH"/>
    <s v=" 8:44:44 am"/>
    <s v="E190912129"/>
    <m/>
    <x v="0"/>
    <s v="Yes"/>
    <x v="12"/>
    <x v="12"/>
    <s v="PM80"/>
    <s v="YAP ZHI PING"/>
    <n v="2000"/>
    <m/>
    <m/>
    <d v="2025-04-29T00:00:00"/>
    <m/>
    <n v="40"/>
    <n v="80000"/>
    <s v="PE"/>
    <s v="709898817 REVB0001"/>
    <n v="0"/>
    <n v="80000"/>
    <n v="0"/>
    <n v="0"/>
    <n v="0"/>
    <n v="0"/>
    <m/>
    <m/>
    <n v="0"/>
    <m/>
    <m/>
    <m/>
    <m/>
    <m/>
    <m/>
    <m/>
    <m/>
    <x v="218"/>
    <x v="23"/>
    <x v="23"/>
    <m/>
    <n v="0"/>
    <n v="0"/>
    <n v="0"/>
    <n v="0"/>
    <n v="0"/>
    <n v="0"/>
    <m/>
    <m/>
    <m/>
    <s v="No"/>
    <s v="W666170"/>
    <n v="0"/>
    <m/>
    <s v="S19314"/>
    <m/>
    <m/>
    <s v="H0065115"/>
  </r>
  <r>
    <x v="1242"/>
    <n v="10000"/>
    <n v="10000"/>
    <d v="2025-04-30T00:00:00"/>
    <s v="502LAUGH"/>
    <s v=" 9:09:44 am"/>
    <n v="8613409"/>
    <m/>
    <x v="0"/>
    <s v="Yes"/>
    <x v="12"/>
    <x v="12"/>
    <s v="PM80"/>
    <s v="YAP ZHI PING"/>
    <n v="1760"/>
    <m/>
    <m/>
    <d v="2025-04-29T00:00:00"/>
    <m/>
    <n v="75"/>
    <n v="132000"/>
    <s v="PE"/>
    <s v="730016300 REVA0001"/>
    <n v="0"/>
    <n v="132000"/>
    <n v="0"/>
    <n v="0"/>
    <n v="0"/>
    <n v="0"/>
    <m/>
    <m/>
    <n v="0"/>
    <m/>
    <m/>
    <m/>
    <m/>
    <m/>
    <m/>
    <m/>
    <m/>
    <x v="168"/>
    <x v="23"/>
    <x v="23"/>
    <m/>
    <n v="0"/>
    <n v="0"/>
    <n v="0"/>
    <n v="0"/>
    <n v="0"/>
    <n v="0"/>
    <m/>
    <m/>
    <m/>
    <s v="No"/>
    <s v="W666173"/>
    <n v="0"/>
    <m/>
    <s v="S19314"/>
    <m/>
    <m/>
    <s v="H0065127"/>
  </r>
  <r>
    <x v="1243"/>
    <n v="10000"/>
    <n v="10000"/>
    <d v="2025-04-30T00:00:00"/>
    <s v="502LAUGH"/>
    <s v=" 9:04:46 am"/>
    <n v="1006323"/>
    <m/>
    <x v="0"/>
    <s v="Yes"/>
    <x v="12"/>
    <x v="12"/>
    <s v="PM80"/>
    <s v="YAP ZHI PING"/>
    <n v="800"/>
    <m/>
    <m/>
    <d v="2025-04-29T00:00:00"/>
    <m/>
    <n v="50"/>
    <n v="40000"/>
    <s v="PE"/>
    <s v="709898802-EL93160001"/>
    <n v="0"/>
    <n v="40000"/>
    <n v="0"/>
    <n v="0"/>
    <n v="0"/>
    <n v="0"/>
    <m/>
    <m/>
    <n v="0"/>
    <m/>
    <m/>
    <m/>
    <m/>
    <m/>
    <m/>
    <m/>
    <m/>
    <x v="217"/>
    <x v="14"/>
    <x v="14"/>
    <m/>
    <n v="0"/>
    <n v="0"/>
    <n v="0"/>
    <n v="0"/>
    <n v="0"/>
    <n v="0"/>
    <m/>
    <m/>
    <m/>
    <s v="No"/>
    <s v="W666177"/>
    <n v="0"/>
    <m/>
    <s v="S19081-TH"/>
    <m/>
    <m/>
    <s v="H0065136"/>
  </r>
  <r>
    <x v="1244"/>
    <n v="10000"/>
    <n v="10000"/>
    <d v="2025-04-29T00:00:00"/>
    <s v="502LAUGH"/>
    <s v=" 4:12:17 pm"/>
    <s v="2908220-01"/>
    <m/>
    <x v="0"/>
    <s v="Yes"/>
    <x v="27"/>
    <x v="20"/>
    <s v="PS27"/>
    <s v="TAN TECK HEE"/>
    <n v="1000"/>
    <m/>
    <m/>
    <d v="2025-04-29T00:00:00"/>
    <m/>
    <n v="1"/>
    <n v="1000"/>
    <s v="PE"/>
    <s v="XTR-140.1879.14-0001"/>
    <n v="0"/>
    <n v="1000"/>
    <n v="0"/>
    <n v="0"/>
    <n v="0"/>
    <n v="0"/>
    <m/>
    <m/>
    <n v="0"/>
    <m/>
    <m/>
    <m/>
    <m/>
    <m/>
    <m/>
    <m/>
    <m/>
    <x v="510"/>
    <x v="85"/>
    <x v="80"/>
    <m/>
    <n v="0"/>
    <n v="0"/>
    <n v="0"/>
    <n v="0"/>
    <n v="0"/>
    <n v="0"/>
    <m/>
    <m/>
    <m/>
    <s v="No"/>
    <s v="W666179"/>
    <n v="0"/>
    <m/>
    <s v="L12161"/>
    <m/>
    <m/>
    <s v="S0363837"/>
  </r>
  <r>
    <x v="1245"/>
    <n v="10000"/>
    <n v="10000"/>
    <d v="2025-04-29T00:00:00"/>
    <s v="502LAUGH"/>
    <s v=" 4:12:17 pm"/>
    <s v="MOBDW1880"/>
    <m/>
    <x v="0"/>
    <s v="Yes"/>
    <x v="27"/>
    <x v="20"/>
    <s v="PS27"/>
    <s v="TAN TECK HEE"/>
    <n v="500"/>
    <m/>
    <m/>
    <d v="2025-04-29T00:00:00"/>
    <m/>
    <n v="24"/>
    <n v="12000"/>
    <s v="PE"/>
    <n v="106441050001"/>
    <n v="0"/>
    <n v="12000"/>
    <n v="0"/>
    <n v="0"/>
    <n v="0"/>
    <n v="0"/>
    <m/>
    <m/>
    <n v="0"/>
    <m/>
    <m/>
    <m/>
    <m/>
    <m/>
    <m/>
    <m/>
    <m/>
    <x v="798"/>
    <x v="15"/>
    <x v="15"/>
    <m/>
    <n v="0"/>
    <n v="0"/>
    <n v="0"/>
    <n v="0"/>
    <n v="0"/>
    <n v="0"/>
    <m/>
    <m/>
    <m/>
    <s v="No"/>
    <s v="W666181"/>
    <n v="0"/>
    <m/>
    <s v="I09109"/>
    <m/>
    <m/>
    <s v="S0363841"/>
  </r>
  <r>
    <x v="1246"/>
    <n v="10000"/>
    <n v="10000"/>
    <d v="2025-04-30T00:00:00"/>
    <s v="502LAUGH"/>
    <s v=" 2:31:33 pm"/>
    <s v="J00WA7080"/>
    <m/>
    <x v="0"/>
    <s v="Yes"/>
    <x v="18"/>
    <x v="17"/>
    <s v="PM17"/>
    <s v="NG SWEE CHEA"/>
    <n v="2250"/>
    <m/>
    <m/>
    <d v="2025-04-29T00:00:00"/>
    <m/>
    <n v="4"/>
    <n v="9000"/>
    <s v="PE"/>
    <n v="83615120001"/>
    <n v="0"/>
    <n v="6000"/>
    <n v="3000"/>
    <n v="0"/>
    <n v="0"/>
    <n v="0"/>
    <m/>
    <m/>
    <n v="0"/>
    <m/>
    <m/>
    <m/>
    <m/>
    <m/>
    <m/>
    <m/>
    <m/>
    <x v="789"/>
    <x v="11"/>
    <x v="11"/>
    <m/>
    <n v="0"/>
    <n v="0"/>
    <n v="0"/>
    <n v="0"/>
    <n v="0"/>
    <n v="0"/>
    <m/>
    <m/>
    <m/>
    <s v="No"/>
    <s v="W666184"/>
    <n v="0"/>
    <m/>
    <s v="B02083"/>
    <m/>
    <m/>
    <s v="S0363853"/>
  </r>
  <r>
    <x v="1246"/>
    <n v="20000"/>
    <n v="10000"/>
    <d v="2025-04-30T00:00:00"/>
    <s v="502LAUGH"/>
    <s v=" 2:31:33 pm"/>
    <s v="J00WA7080"/>
    <m/>
    <x v="0"/>
    <s v="Yes"/>
    <x v="18"/>
    <x v="17"/>
    <s v="PM17"/>
    <s v="NG SWEE CHEA"/>
    <n v="3000"/>
    <m/>
    <m/>
    <d v="2025-04-29T00:00:00"/>
    <m/>
    <n v="4"/>
    <n v="12000"/>
    <s v="PE"/>
    <n v="83615120001"/>
    <n v="0"/>
    <n v="12000"/>
    <n v="0"/>
    <n v="0"/>
    <n v="0"/>
    <n v="0"/>
    <m/>
    <m/>
    <n v="0"/>
    <m/>
    <m/>
    <m/>
    <m/>
    <m/>
    <m/>
    <m/>
    <m/>
    <x v="789"/>
    <x v="11"/>
    <x v="11"/>
    <m/>
    <n v="0"/>
    <n v="0"/>
    <n v="0"/>
    <n v="0"/>
    <n v="0"/>
    <n v="0"/>
    <m/>
    <m/>
    <m/>
    <s v="No"/>
    <s v="W666184"/>
    <n v="0"/>
    <m/>
    <s v="B02083"/>
    <m/>
    <m/>
    <s v="S0363853"/>
  </r>
  <r>
    <x v="1247"/>
    <n v="10000"/>
    <n v="10000"/>
    <d v="2025-04-30T00:00:00"/>
    <s v="502LAUGH"/>
    <s v=" 8:37:22 am"/>
    <s v="J00WA7080"/>
    <m/>
    <x v="0"/>
    <s v="Yes"/>
    <x v="18"/>
    <x v="17"/>
    <s v="PM17"/>
    <s v="NG SWEE CHEA"/>
    <n v="2250"/>
    <m/>
    <m/>
    <d v="2025-04-29T00:00:00"/>
    <m/>
    <n v="4"/>
    <n v="9000"/>
    <s v="PE"/>
    <n v="5000443910001"/>
    <n v="0"/>
    <n v="7000"/>
    <n v="2000"/>
    <n v="0"/>
    <n v="0"/>
    <n v="0"/>
    <m/>
    <m/>
    <n v="0"/>
    <m/>
    <m/>
    <m/>
    <m/>
    <m/>
    <m/>
    <m/>
    <m/>
    <x v="162"/>
    <x v="11"/>
    <x v="11"/>
    <m/>
    <n v="0"/>
    <n v="0"/>
    <n v="0"/>
    <n v="0"/>
    <n v="0"/>
    <n v="0"/>
    <m/>
    <m/>
    <m/>
    <s v="No"/>
    <s v="W666186"/>
    <n v="0"/>
    <m/>
    <s v="B02083"/>
    <m/>
    <m/>
    <s v="S0363853"/>
  </r>
  <r>
    <x v="1247"/>
    <n v="10000"/>
    <n v="20000"/>
    <d v="2025-04-30T00:00:00"/>
    <s v="502LAUGH"/>
    <s v=" 8:37:22 am"/>
    <s v="J00WA7080"/>
    <m/>
    <x v="1"/>
    <s v="Yes"/>
    <x v="19"/>
    <x v="16"/>
    <s v="PS95"/>
    <s v="LIM CHENG LEONG"/>
    <n v="1167"/>
    <m/>
    <m/>
    <d v="2025-04-29T00:00:00"/>
    <m/>
    <n v="6"/>
    <n v="7002"/>
    <s v="PE"/>
    <n v="5000443910001"/>
    <n v="0"/>
    <n v="7000"/>
    <n v="2"/>
    <n v="0"/>
    <n v="0"/>
    <n v="0"/>
    <m/>
    <m/>
    <n v="0"/>
    <m/>
    <m/>
    <m/>
    <m/>
    <m/>
    <m/>
    <m/>
    <m/>
    <x v="162"/>
    <x v="11"/>
    <x v="11"/>
    <m/>
    <n v="0"/>
    <n v="0"/>
    <n v="0"/>
    <n v="0"/>
    <n v="0"/>
    <n v="0"/>
    <m/>
    <m/>
    <m/>
    <s v="No"/>
    <s v="W666186"/>
    <n v="0"/>
    <m/>
    <s v="B02083"/>
    <m/>
    <m/>
    <s v="S0363853"/>
  </r>
  <r>
    <x v="1248"/>
    <n v="10000"/>
    <n v="10000"/>
    <d v="2025-04-30T00:00:00"/>
    <s v="502LAUGH"/>
    <d v="1899-12-30T12:55:58"/>
    <s v="J00WA7080"/>
    <m/>
    <x v="0"/>
    <s v="Yes"/>
    <x v="18"/>
    <x v="17"/>
    <s v="PM17"/>
    <s v="NG SWEE CHEA"/>
    <n v="4500"/>
    <m/>
    <m/>
    <d v="2025-04-29T00:00:00"/>
    <m/>
    <n v="4"/>
    <n v="18000"/>
    <s v="PE"/>
    <n v="5000444460001"/>
    <n v="0"/>
    <n v="15000"/>
    <n v="3000"/>
    <n v="0"/>
    <n v="0"/>
    <n v="0"/>
    <m/>
    <m/>
    <n v="0"/>
    <m/>
    <m/>
    <m/>
    <m/>
    <m/>
    <m/>
    <m/>
    <m/>
    <x v="791"/>
    <x v="11"/>
    <x v="11"/>
    <m/>
    <n v="0"/>
    <n v="0"/>
    <n v="0"/>
    <n v="0"/>
    <n v="0"/>
    <n v="0"/>
    <m/>
    <m/>
    <m/>
    <s v="No"/>
    <s v="W666187"/>
    <n v="0"/>
    <m/>
    <s v="B02083"/>
    <m/>
    <m/>
    <s v="S0363853"/>
  </r>
  <r>
    <x v="1249"/>
    <n v="10000"/>
    <n v="10000"/>
    <d v="2025-04-29T00:00:00"/>
    <s v="502LAUGH"/>
    <s v=" 4:39:41 pm"/>
    <s v="J00WA7080"/>
    <m/>
    <x v="0"/>
    <s v="Yes"/>
    <x v="18"/>
    <x v="17"/>
    <s v="PM17"/>
    <s v="NG SWEE CHEA"/>
    <n v="4500"/>
    <m/>
    <m/>
    <d v="2025-04-29T00:00:00"/>
    <m/>
    <n v="4"/>
    <n v="18000"/>
    <s v="PE"/>
    <n v="5000514810001"/>
    <n v="0"/>
    <n v="15000"/>
    <n v="3000"/>
    <n v="0"/>
    <n v="0"/>
    <n v="0"/>
    <m/>
    <m/>
    <n v="0"/>
    <m/>
    <m/>
    <m/>
    <m/>
    <m/>
    <m/>
    <m/>
    <m/>
    <x v="787"/>
    <x v="11"/>
    <x v="11"/>
    <m/>
    <n v="0"/>
    <n v="0"/>
    <n v="0"/>
    <n v="0"/>
    <n v="0"/>
    <n v="0"/>
    <m/>
    <m/>
    <m/>
    <s v="No"/>
    <s v="W666188"/>
    <n v="0"/>
    <m/>
    <s v="B02083"/>
    <m/>
    <m/>
    <s v="S0363853"/>
  </r>
  <r>
    <x v="1249"/>
    <n v="10000"/>
    <n v="20000"/>
    <d v="2025-04-29T00:00:00"/>
    <s v="502LAUGH"/>
    <s v=" 4:39:41 pm"/>
    <s v="J00WA7080"/>
    <m/>
    <x v="1"/>
    <s v="Yes"/>
    <x v="19"/>
    <x v="16"/>
    <s v="PS95"/>
    <s v="LIM CHENG LEONG"/>
    <n v="2500"/>
    <m/>
    <m/>
    <d v="2025-04-29T00:00:00"/>
    <m/>
    <n v="6"/>
    <n v="15000"/>
    <s v="PE"/>
    <n v="5000514810001"/>
    <n v="0"/>
    <n v="15000"/>
    <n v="0"/>
    <n v="0"/>
    <n v="0"/>
    <n v="0"/>
    <m/>
    <m/>
    <n v="0"/>
    <m/>
    <m/>
    <m/>
    <m/>
    <m/>
    <m/>
    <m/>
    <m/>
    <x v="787"/>
    <x v="11"/>
    <x v="11"/>
    <m/>
    <n v="0"/>
    <n v="0"/>
    <n v="0"/>
    <n v="0"/>
    <n v="0"/>
    <n v="0"/>
    <m/>
    <m/>
    <m/>
    <s v="No"/>
    <s v="W666188"/>
    <n v="0"/>
    <m/>
    <s v="B02083"/>
    <m/>
    <m/>
    <s v="S0363853"/>
  </r>
  <r>
    <x v="1250"/>
    <n v="10000"/>
    <n v="10000"/>
    <d v="2025-04-29T00:00:00"/>
    <s v="502LAUGH"/>
    <s v=" 2:07:25 pm"/>
    <n v="412272026"/>
    <m/>
    <x v="0"/>
    <s v="Yes"/>
    <x v="17"/>
    <x v="16"/>
    <s v="PM11"/>
    <s v="TEE MENG CHAI"/>
    <n v="250"/>
    <m/>
    <m/>
    <d v="2025-04-29T00:00:00"/>
    <m/>
    <n v="2"/>
    <n v="500"/>
    <s v="PE"/>
    <s v="127751-95X115MM0001"/>
    <n v="0"/>
    <n v="500"/>
    <n v="0"/>
    <n v="0"/>
    <n v="0"/>
    <n v="0"/>
    <m/>
    <m/>
    <n v="0"/>
    <m/>
    <m/>
    <m/>
    <m/>
    <m/>
    <m/>
    <m/>
    <m/>
    <x v="799"/>
    <x v="115"/>
    <x v="110"/>
    <m/>
    <n v="0"/>
    <n v="0"/>
    <n v="0"/>
    <n v="0"/>
    <n v="0"/>
    <n v="0"/>
    <m/>
    <m/>
    <m/>
    <s v="No"/>
    <s v="W666190"/>
    <n v="0"/>
    <m/>
    <s v="R18120"/>
    <m/>
    <m/>
    <s v="ZSA101832"/>
  </r>
  <r>
    <x v="1251"/>
    <n v="10000"/>
    <n v="10000"/>
    <d v="2025-04-29T00:00:00"/>
    <s v="502LAUGH"/>
    <d v="1899-12-30T11:09:26"/>
    <s v="4149S1"/>
    <m/>
    <x v="0"/>
    <s v="Yes"/>
    <x v="17"/>
    <x v="16"/>
    <s v="PM11"/>
    <s v="TEE MENG CHAI"/>
    <n v="4"/>
    <m/>
    <m/>
    <d v="2025-04-29T00:00:00"/>
    <m/>
    <n v="30"/>
    <n v="120"/>
    <s v="PE"/>
    <s v="18P9298 EC H80650001"/>
    <n v="0"/>
    <n v="100"/>
    <n v="20"/>
    <n v="0"/>
    <n v="0"/>
    <n v="0"/>
    <m/>
    <m/>
    <n v="0"/>
    <m/>
    <m/>
    <m/>
    <m/>
    <m/>
    <m/>
    <m/>
    <m/>
    <x v="800"/>
    <x v="116"/>
    <x v="111"/>
    <m/>
    <n v="0"/>
    <n v="0"/>
    <n v="0"/>
    <n v="0"/>
    <n v="0"/>
    <n v="0"/>
    <m/>
    <m/>
    <m/>
    <s v="No"/>
    <s v="W666194"/>
    <n v="0"/>
    <m/>
    <s v="N14152-IBM HK"/>
    <m/>
    <m/>
    <s v="ZSA101834"/>
  </r>
  <r>
    <x v="1252"/>
    <n v="10000"/>
    <n v="10000"/>
    <d v="2025-05-06T00:00:00"/>
    <s v="502LAUGH"/>
    <s v=" 8:48:54 am"/>
    <s v="M0BTV4703"/>
    <s v="FSC31228"/>
    <x v="0"/>
    <s v="No"/>
    <x v="16"/>
    <x v="15"/>
    <s v="PMJ7"/>
    <s v="FOONG SEL YI"/>
    <n v="62000"/>
    <m/>
    <m/>
    <d v="2025-04-30T00:00:00"/>
    <m/>
    <n v="2"/>
    <n v="124000"/>
    <s v="PE"/>
    <s v="0F26707 EC C28470001"/>
    <n v="0"/>
    <n v="0"/>
    <n v="0"/>
    <n v="0"/>
    <n v="0"/>
    <n v="0"/>
    <m/>
    <m/>
    <n v="0"/>
    <m/>
    <m/>
    <m/>
    <s v="No"/>
    <n v="0"/>
    <s v="No"/>
    <m/>
    <m/>
    <x v="317"/>
    <x v="65"/>
    <x v="10"/>
    <m/>
    <n v="0"/>
    <n v="0"/>
    <n v="0"/>
    <n v="0"/>
    <n v="0"/>
    <n v="0"/>
    <m/>
    <m/>
    <m/>
    <s v="No"/>
    <m/>
    <m/>
    <m/>
    <s v="I09082-TL"/>
    <m/>
    <m/>
    <s v="H0064925"/>
  </r>
  <r>
    <x v="987"/>
    <n v="10000"/>
    <n v="50000"/>
    <d v="2025-05-02T00:00:00"/>
    <s v="502LAUGH"/>
    <d v="1899-12-30T11:35:50"/>
    <s v="4112210U5"/>
    <s v="BC13869"/>
    <x v="1"/>
    <s v="No"/>
    <x v="15"/>
    <x v="14"/>
    <s v="PM87"/>
    <s v="LEE SHIEN WEI"/>
    <n v="1200"/>
    <m/>
    <m/>
    <d v="2025-04-30T00:00:00"/>
    <m/>
    <n v="1"/>
    <n v="1200"/>
    <s v="PE"/>
    <s v="810480 INDEX4000001"/>
    <n v="0"/>
    <n v="0"/>
    <n v="0"/>
    <n v="0"/>
    <n v="0"/>
    <n v="0"/>
    <m/>
    <m/>
    <n v="0"/>
    <m/>
    <m/>
    <m/>
    <s v="No"/>
    <n v="0"/>
    <s v="No"/>
    <m/>
    <m/>
    <x v="682"/>
    <x v="26"/>
    <x v="26"/>
    <m/>
    <n v="0"/>
    <n v="0"/>
    <n v="0"/>
    <n v="0"/>
    <n v="0"/>
    <n v="0"/>
    <m/>
    <m/>
    <m/>
    <s v="No"/>
    <m/>
    <m/>
    <m/>
    <s v="V22000"/>
    <m/>
    <m/>
    <s v="S0363131"/>
  </r>
  <r>
    <x v="1103"/>
    <n v="10000"/>
    <n v="40000"/>
    <d v="2025-05-13T00:00:00"/>
    <s v="502LAUGH"/>
    <s v=" 8:47:27 am"/>
    <n v="10620258073"/>
    <s v="FBC30768"/>
    <x v="1"/>
    <s v="No"/>
    <x v="3"/>
    <x v="3"/>
    <s v="PM74"/>
    <s v="YONG CHEE SOON"/>
    <n v="1364"/>
    <m/>
    <m/>
    <d v="2025-04-30T00:00:00"/>
    <m/>
    <n v="66"/>
    <n v="90024"/>
    <s v="PE"/>
    <s v="E5Z02-80008-FT0001"/>
    <n v="0"/>
    <n v="0"/>
    <n v="0"/>
    <n v="0"/>
    <n v="0"/>
    <n v="0"/>
    <m/>
    <m/>
    <n v="0"/>
    <m/>
    <m/>
    <m/>
    <s v="No"/>
    <n v="0"/>
    <s v="No"/>
    <m/>
    <m/>
    <x v="139"/>
    <x v="20"/>
    <x v="20"/>
    <m/>
    <n v="0"/>
    <n v="0"/>
    <n v="0"/>
    <n v="0"/>
    <n v="0"/>
    <n v="0"/>
    <m/>
    <m/>
    <m/>
    <s v="No"/>
    <m/>
    <m/>
    <m/>
    <s v="H08031-JIM-M"/>
    <m/>
    <m/>
    <s v="S0363207"/>
  </r>
  <r>
    <x v="1105"/>
    <n v="10000"/>
    <n v="20000"/>
    <d v="2025-05-13T00:00:00"/>
    <s v="502LAUGH"/>
    <s v=" 8:51:04 am"/>
    <n v="10620258072"/>
    <s v="FBC30768"/>
    <x v="1"/>
    <s v="No"/>
    <x v="3"/>
    <x v="3"/>
    <s v="PM74"/>
    <s v="YONG CHEE SOON"/>
    <n v="1364"/>
    <m/>
    <m/>
    <d v="2025-04-30T00:00:00"/>
    <m/>
    <n v="66"/>
    <n v="90024"/>
    <s v="PE"/>
    <s v="E5Z01-80008-FT0001"/>
    <n v="0"/>
    <n v="0"/>
    <n v="0"/>
    <n v="0"/>
    <n v="0"/>
    <n v="0"/>
    <m/>
    <m/>
    <n v="0"/>
    <m/>
    <m/>
    <m/>
    <s v="No"/>
    <n v="0"/>
    <s v="No"/>
    <m/>
    <m/>
    <x v="32"/>
    <x v="20"/>
    <x v="20"/>
    <m/>
    <n v="0"/>
    <n v="0"/>
    <n v="0"/>
    <n v="0"/>
    <n v="0"/>
    <n v="0"/>
    <m/>
    <m/>
    <m/>
    <s v="No"/>
    <m/>
    <m/>
    <m/>
    <s v="H08031-JIM-M"/>
    <m/>
    <m/>
    <s v="S0363228"/>
  </r>
  <r>
    <x v="1106"/>
    <n v="10000"/>
    <n v="20000"/>
    <d v="2025-05-13T00:00:00"/>
    <s v="502LAUGH"/>
    <s v=" 8:48:47 am"/>
    <n v="10620258072"/>
    <s v="FBC30768"/>
    <x v="1"/>
    <s v="No"/>
    <x v="3"/>
    <x v="3"/>
    <s v="PM74"/>
    <s v="YONG CHEE SOON"/>
    <n v="1364"/>
    <m/>
    <m/>
    <d v="2025-04-30T00:00:00"/>
    <m/>
    <n v="66"/>
    <n v="90024"/>
    <s v="PE"/>
    <s v="3JB27-800010001"/>
    <n v="0"/>
    <n v="0"/>
    <n v="0"/>
    <n v="0"/>
    <n v="0"/>
    <n v="0"/>
    <m/>
    <m/>
    <n v="0"/>
    <m/>
    <m/>
    <m/>
    <s v="No"/>
    <n v="0"/>
    <s v="No"/>
    <m/>
    <m/>
    <x v="733"/>
    <x v="20"/>
    <x v="20"/>
    <m/>
    <n v="0"/>
    <n v="0"/>
    <n v="0"/>
    <n v="0"/>
    <n v="0"/>
    <n v="0"/>
    <m/>
    <m/>
    <m/>
    <s v="No"/>
    <m/>
    <m/>
    <m/>
    <s v="H08031-JIM-M"/>
    <m/>
    <m/>
    <s v="S0363335"/>
  </r>
  <r>
    <x v="1253"/>
    <n v="10000"/>
    <n v="20000"/>
    <d v="2025-05-02T00:00:00"/>
    <s v="502LAUGH"/>
    <s v=" 8:37:29 am"/>
    <s v="5032701U5"/>
    <s v="FSC30839A"/>
    <x v="0"/>
    <s v="No"/>
    <x v="11"/>
    <x v="11"/>
    <s v="PM09"/>
    <s v="PANG JING FULL"/>
    <n v="3000"/>
    <m/>
    <m/>
    <d v="2025-04-30T00:00:00"/>
    <m/>
    <n v="4"/>
    <n v="12000"/>
    <s v="PE"/>
    <s v="0B49097 REVAA0001"/>
    <n v="0"/>
    <n v="0"/>
    <n v="0"/>
    <n v="0"/>
    <n v="0"/>
    <n v="0"/>
    <m/>
    <m/>
    <n v="0"/>
    <m/>
    <m/>
    <m/>
    <s v="No"/>
    <n v="0"/>
    <s v="No"/>
    <m/>
    <m/>
    <x v="235"/>
    <x v="10"/>
    <x v="10"/>
    <m/>
    <n v="0"/>
    <n v="0"/>
    <n v="0"/>
    <n v="0"/>
    <n v="0"/>
    <n v="0"/>
    <m/>
    <m/>
    <m/>
    <s v="No"/>
    <m/>
    <m/>
    <m/>
    <s v="W23041-TH"/>
    <m/>
    <m/>
    <s v="H0065069"/>
  </r>
  <r>
    <x v="1254"/>
    <n v="10000"/>
    <n v="10000"/>
    <d v="2025-04-30T00:00:00"/>
    <s v="502LAUGH"/>
    <s v=" 5:00:04 pm"/>
    <s v="5032701U5"/>
    <s v="FSC30839A"/>
    <x v="0"/>
    <s v="No"/>
    <x v="11"/>
    <x v="11"/>
    <s v="PM09"/>
    <s v="PANG JING FULL"/>
    <n v="3000"/>
    <m/>
    <m/>
    <d v="2025-04-30T00:00:00"/>
    <m/>
    <n v="4"/>
    <n v="12000"/>
    <s v="PE"/>
    <s v="0B49097 REVAA0001"/>
    <n v="0"/>
    <n v="0"/>
    <n v="0"/>
    <n v="0"/>
    <n v="0"/>
    <n v="0"/>
    <m/>
    <m/>
    <n v="0"/>
    <m/>
    <m/>
    <m/>
    <s v="No"/>
    <n v="0"/>
    <s v="No"/>
    <m/>
    <m/>
    <x v="235"/>
    <x v="10"/>
    <x v="10"/>
    <m/>
    <n v="0"/>
    <n v="0"/>
    <n v="0"/>
    <n v="0"/>
    <n v="0"/>
    <n v="0"/>
    <m/>
    <m/>
    <m/>
    <s v="No"/>
    <m/>
    <m/>
    <m/>
    <s v="W23041-TH"/>
    <m/>
    <m/>
    <s v="H0065070"/>
  </r>
  <r>
    <x v="1255"/>
    <n v="10000"/>
    <n v="10000"/>
    <d v="2025-05-14T00:00:00"/>
    <s v="502LAUGH"/>
    <d v="1899-12-30T10:59:19"/>
    <s v="W02024/5285/80117500/XHX24911A1407/XHX2410261104/1001653"/>
    <s v="FSC31945 SET"/>
    <x v="0"/>
    <s v="No"/>
    <x v="5"/>
    <x v="5"/>
    <s v="PM55"/>
    <s v="CHAN SAU PENG"/>
    <n v="38125"/>
    <m/>
    <m/>
    <d v="2025-04-30T00:00:00"/>
    <m/>
    <n v="8"/>
    <n v="305000"/>
    <s v="PE"/>
    <s v="MT273730001"/>
    <n v="0"/>
    <n v="0"/>
    <n v="0"/>
    <n v="0"/>
    <n v="0"/>
    <n v="0"/>
    <m/>
    <m/>
    <n v="0"/>
    <m/>
    <m/>
    <m/>
    <s v="No"/>
    <n v="0"/>
    <s v="No"/>
    <m/>
    <m/>
    <x v="6"/>
    <x v="4"/>
    <x v="4"/>
    <m/>
    <n v="0"/>
    <n v="0"/>
    <n v="0"/>
    <n v="0"/>
    <n v="0"/>
    <n v="0"/>
    <m/>
    <m/>
    <m/>
    <s v="No"/>
    <m/>
    <m/>
    <m/>
    <s v="Z26002"/>
    <m/>
    <m/>
    <s v="S0363472"/>
  </r>
  <r>
    <x v="1108"/>
    <n v="10000"/>
    <n v="20000"/>
    <d v="2025-05-05T00:00:00"/>
    <s v="502LAUGH"/>
    <d v="1899-12-30T11:23:35"/>
    <s v="5011707U5"/>
    <s v="SC20721"/>
    <x v="0"/>
    <s v="No"/>
    <x v="26"/>
    <x v="22"/>
    <s v="PS13"/>
    <s v="YEE CHENG MENG"/>
    <n v="20000"/>
    <m/>
    <m/>
    <d v="2025-04-30T00:00:00"/>
    <m/>
    <n v="2"/>
    <n v="40000"/>
    <s v="PE"/>
    <s v="260-6167-000001"/>
    <n v="0"/>
    <n v="0"/>
    <n v="0"/>
    <n v="0"/>
    <n v="0"/>
    <n v="0"/>
    <m/>
    <m/>
    <n v="0"/>
    <m/>
    <m/>
    <m/>
    <s v="No"/>
    <n v="0"/>
    <s v="No"/>
    <m/>
    <m/>
    <x v="439"/>
    <x v="29"/>
    <x v="29"/>
    <m/>
    <n v="0"/>
    <n v="0"/>
    <n v="0"/>
    <n v="0"/>
    <n v="0"/>
    <n v="0"/>
    <m/>
    <m/>
    <m/>
    <s v="No"/>
    <m/>
    <m/>
    <m/>
    <s v="J10025"/>
    <m/>
    <m/>
    <s v="S0363478"/>
  </r>
  <r>
    <x v="1256"/>
    <n v="10000"/>
    <n v="10000"/>
    <d v="2025-05-08T00:00:00"/>
    <s v="502LAUGH"/>
    <s v=" 9:30:46 am"/>
    <s v="U3117S008/BYA003-02"/>
    <s v="D22523"/>
    <x v="0"/>
    <s v="No"/>
    <x v="0"/>
    <x v="0"/>
    <s v="PP24"/>
    <s v="HO HON SENG"/>
    <n v="1500"/>
    <m/>
    <m/>
    <d v="2025-04-30T00:00:00"/>
    <m/>
    <n v="1"/>
    <n v="1500"/>
    <s v="PE"/>
    <s v="AC0003740001"/>
    <n v="0"/>
    <n v="0"/>
    <n v="0"/>
    <n v="0"/>
    <n v="0"/>
    <n v="0"/>
    <m/>
    <m/>
    <n v="0"/>
    <m/>
    <m/>
    <m/>
    <s v="No"/>
    <n v="0"/>
    <s v="No"/>
    <m/>
    <m/>
    <x v="801"/>
    <x v="117"/>
    <x v="112"/>
    <m/>
    <n v="0"/>
    <n v="0"/>
    <n v="0"/>
    <n v="0"/>
    <n v="0"/>
    <n v="0"/>
    <m/>
    <m/>
    <m/>
    <s v="No"/>
    <m/>
    <m/>
    <m/>
    <s v="T20287"/>
    <m/>
    <m/>
    <s v="S0363758"/>
  </r>
  <r>
    <x v="1257"/>
    <n v="10000"/>
    <n v="10000"/>
    <d v="2025-05-08T00:00:00"/>
    <s v="502LAUGH"/>
    <d v="1899-12-30T10:20:10"/>
    <s v="SG-5317311 01"/>
    <s v="BC01602"/>
    <x v="0"/>
    <s v="No"/>
    <x v="0"/>
    <x v="0"/>
    <s v="PP24"/>
    <s v="HO HON SENG"/>
    <n v="2300"/>
    <m/>
    <m/>
    <d v="2025-04-30T00:00:00"/>
    <m/>
    <n v="3"/>
    <n v="6900"/>
    <s v="PE"/>
    <s v="VERIFIED LABEL0001"/>
    <n v="0"/>
    <n v="0"/>
    <n v="0"/>
    <n v="0"/>
    <n v="0"/>
    <n v="0"/>
    <m/>
    <m/>
    <n v="0"/>
    <m/>
    <m/>
    <m/>
    <s v="No"/>
    <n v="0"/>
    <s v="No"/>
    <m/>
    <m/>
    <x v="802"/>
    <x v="27"/>
    <x v="27"/>
    <m/>
    <n v="0"/>
    <n v="0"/>
    <n v="0"/>
    <n v="0"/>
    <n v="0"/>
    <n v="0"/>
    <m/>
    <m/>
    <m/>
    <s v="No"/>
    <m/>
    <m/>
    <m/>
    <s v="Z26000"/>
    <m/>
    <m/>
    <s v="ZSA101827"/>
  </r>
  <r>
    <x v="1258"/>
    <n v="10000"/>
    <n v="10000"/>
    <d v="2025-05-09T00:00:00"/>
    <s v="502LAUGH"/>
    <s v=" 8:42:02 am"/>
    <n v="860909387547"/>
    <s v="BC30581"/>
    <x v="0"/>
    <s v="No"/>
    <x v="1"/>
    <x v="1"/>
    <s v="PM16"/>
    <s v="TEO KAH JUN"/>
    <n v="1000"/>
    <m/>
    <m/>
    <d v="2025-04-30T00:00:00"/>
    <m/>
    <n v="6"/>
    <n v="6000"/>
    <s v="PE"/>
    <s v="SOLVENT WASTE-MA0001"/>
    <n v="0"/>
    <n v="0"/>
    <n v="0"/>
    <n v="0"/>
    <n v="0"/>
    <n v="0"/>
    <m/>
    <m/>
    <n v="0"/>
    <m/>
    <m/>
    <m/>
    <s v="No"/>
    <n v="0"/>
    <s v="No"/>
    <m/>
    <m/>
    <x v="803"/>
    <x v="69"/>
    <x v="67"/>
    <m/>
    <n v="0"/>
    <n v="0"/>
    <n v="0"/>
    <n v="0"/>
    <n v="0"/>
    <n v="0"/>
    <m/>
    <m/>
    <m/>
    <s v="No"/>
    <m/>
    <m/>
    <m/>
    <s v="E05126"/>
    <m/>
    <m/>
    <s v="S0363763"/>
  </r>
  <r>
    <x v="1202"/>
    <n v="10000"/>
    <n v="20000"/>
    <d v="2025-05-09T00:00:00"/>
    <s v="502LAUGH"/>
    <s v=" 8:46:04 am"/>
    <n v="860909190918"/>
    <s v="FSC32057"/>
    <x v="1"/>
    <s v="No"/>
    <x v="34"/>
    <x v="3"/>
    <s v="PM45"/>
    <s v="TAY CHIN LIONG"/>
    <n v="13000"/>
    <m/>
    <m/>
    <d v="2025-04-30T00:00:00"/>
    <m/>
    <n v="1"/>
    <n v="13000"/>
    <s v="PE"/>
    <n v="200717160001"/>
    <n v="0"/>
    <n v="0"/>
    <n v="0"/>
    <n v="0"/>
    <n v="0"/>
    <n v="0"/>
    <m/>
    <m/>
    <n v="0"/>
    <m/>
    <m/>
    <m/>
    <s v="No"/>
    <n v="0"/>
    <s v="No"/>
    <m/>
    <m/>
    <x v="779"/>
    <x v="28"/>
    <x v="28"/>
    <m/>
    <n v="0"/>
    <n v="0"/>
    <n v="0"/>
    <n v="0"/>
    <n v="0"/>
    <n v="0"/>
    <m/>
    <m/>
    <m/>
    <s v="No"/>
    <m/>
    <m/>
    <m/>
    <s v="I09180"/>
    <m/>
    <m/>
    <s v="S0363802"/>
  </r>
  <r>
    <x v="1202"/>
    <n v="10000"/>
    <n v="30000"/>
    <d v="2025-05-09T00:00:00"/>
    <s v="502LAUGH"/>
    <s v=" 8:46:04 am"/>
    <n v="860909190918"/>
    <s v="FSC32057"/>
    <x v="2"/>
    <s v="No"/>
    <x v="2"/>
    <x v="2"/>
    <s v="PM59"/>
    <s v="VOON CHAN PIN"/>
    <n v="13000"/>
    <m/>
    <m/>
    <d v="2025-04-30T00:00:00"/>
    <m/>
    <n v="1"/>
    <n v="13000"/>
    <s v="PE"/>
    <n v="200717160001"/>
    <n v="0"/>
    <n v="0"/>
    <n v="0"/>
    <n v="0"/>
    <n v="0"/>
    <n v="0"/>
    <m/>
    <m/>
    <n v="0"/>
    <m/>
    <m/>
    <m/>
    <s v="No"/>
    <n v="0"/>
    <s v="No"/>
    <m/>
    <m/>
    <x v="779"/>
    <x v="28"/>
    <x v="28"/>
    <m/>
    <n v="0"/>
    <n v="0"/>
    <n v="0"/>
    <n v="0"/>
    <n v="0"/>
    <n v="0"/>
    <m/>
    <m/>
    <m/>
    <s v="No"/>
    <m/>
    <m/>
    <m/>
    <s v="I09180"/>
    <m/>
    <m/>
    <s v="S0363802"/>
  </r>
  <r>
    <x v="1148"/>
    <n v="10000"/>
    <n v="30000"/>
    <d v="2025-05-09T00:00:00"/>
    <s v="502LAUGH"/>
    <s v=" 8:47:32 am"/>
    <n v="860909190918"/>
    <s v="FSC32057"/>
    <x v="2"/>
    <s v="No"/>
    <x v="2"/>
    <x v="2"/>
    <s v="PM59"/>
    <s v="VOON CHAN PIN"/>
    <n v="13000"/>
    <m/>
    <m/>
    <d v="2025-04-30T00:00:00"/>
    <m/>
    <n v="1"/>
    <n v="13000"/>
    <s v="PE"/>
    <n v="200699050001"/>
    <n v="0"/>
    <n v="0"/>
    <n v="0"/>
    <n v="0"/>
    <n v="0"/>
    <n v="0"/>
    <m/>
    <m/>
    <n v="0"/>
    <m/>
    <m/>
    <m/>
    <s v="No"/>
    <n v="0"/>
    <s v="No"/>
    <m/>
    <m/>
    <x v="370"/>
    <x v="28"/>
    <x v="28"/>
    <m/>
    <n v="0"/>
    <n v="0"/>
    <n v="0"/>
    <n v="0"/>
    <n v="0"/>
    <n v="0"/>
    <m/>
    <m/>
    <m/>
    <s v="No"/>
    <m/>
    <m/>
    <m/>
    <s v="I09180"/>
    <m/>
    <m/>
    <s v="S0363803"/>
  </r>
  <r>
    <x v="1259"/>
    <n v="10000"/>
    <n v="10000"/>
    <d v="2025-05-06T00:00:00"/>
    <s v="502LAUGH"/>
    <s v=" 8:52:24 am"/>
    <s v="M0BFL2381"/>
    <s v="PDC22129"/>
    <x v="0"/>
    <s v="No"/>
    <x v="8"/>
    <x v="8"/>
    <s v="PM84"/>
    <s v="TAN TAI TOH"/>
    <n v="2750"/>
    <m/>
    <m/>
    <d v="2025-04-30T00:00:00"/>
    <m/>
    <n v="16"/>
    <n v="44000"/>
    <s v="PE"/>
    <s v="714370201-ADS1360001"/>
    <n v="0"/>
    <n v="0"/>
    <n v="0"/>
    <n v="0"/>
    <n v="0"/>
    <n v="0"/>
    <m/>
    <m/>
    <n v="0"/>
    <m/>
    <m/>
    <m/>
    <s v="No"/>
    <n v="0"/>
    <s v="No"/>
    <m/>
    <m/>
    <x v="199"/>
    <x v="23"/>
    <x v="23"/>
    <m/>
    <n v="0"/>
    <n v="0"/>
    <n v="0"/>
    <n v="0"/>
    <n v="0"/>
    <n v="0"/>
    <m/>
    <m/>
    <m/>
    <s v="No"/>
    <m/>
    <m/>
    <m/>
    <s v="S19314"/>
    <m/>
    <m/>
    <s v="H0065118"/>
  </r>
  <r>
    <x v="1204"/>
    <n v="10000"/>
    <n v="20000"/>
    <d v="2025-05-05T00:00:00"/>
    <s v="502LAUGH"/>
    <s v=" 8:36:28 am"/>
    <s v="M4B4603BGJBJ211-S249100174"/>
    <s v="FPD29806"/>
    <x v="0"/>
    <s v="No"/>
    <x v="33"/>
    <x v="26"/>
    <s v="PMJ0"/>
    <s v="KOR CHEW OR"/>
    <n v="60000"/>
    <m/>
    <m/>
    <d v="2025-04-30T00:00:00"/>
    <m/>
    <n v="1"/>
    <n v="60000"/>
    <s v="PE"/>
    <s v="725428400-NEWPRO0001"/>
    <n v="0"/>
    <n v="0"/>
    <n v="0"/>
    <n v="0"/>
    <n v="0"/>
    <n v="0"/>
    <m/>
    <m/>
    <n v="0"/>
    <m/>
    <m/>
    <m/>
    <s v="No"/>
    <n v="0"/>
    <s v="No"/>
    <m/>
    <m/>
    <x v="664"/>
    <x v="23"/>
    <x v="23"/>
    <m/>
    <n v="0"/>
    <n v="0"/>
    <n v="0"/>
    <n v="0"/>
    <n v="0"/>
    <n v="0"/>
    <m/>
    <m/>
    <m/>
    <s v="No"/>
    <m/>
    <m/>
    <m/>
    <s v="S19314"/>
    <m/>
    <m/>
    <s v="H0065126"/>
  </r>
  <r>
    <x v="1260"/>
    <n v="10000"/>
    <n v="10000"/>
    <d v="2025-05-06T00:00:00"/>
    <s v="502LAUGH"/>
    <d v="1899-12-30T11:03:32"/>
    <s v="3830U7060/U5124S154"/>
    <s v="SC23649"/>
    <x v="0"/>
    <s v="No"/>
    <x v="0"/>
    <x v="0"/>
    <s v="PP24"/>
    <s v="HO HON SENG"/>
    <n v="1000"/>
    <m/>
    <m/>
    <d v="2025-04-30T00:00:00"/>
    <m/>
    <n v="1"/>
    <n v="1000"/>
    <s v="PE"/>
    <n v="190031810001"/>
    <n v="0"/>
    <n v="0"/>
    <n v="0"/>
    <n v="0"/>
    <n v="0"/>
    <n v="0"/>
    <m/>
    <m/>
    <n v="0"/>
    <m/>
    <m/>
    <m/>
    <s v="No"/>
    <n v="0"/>
    <s v="No"/>
    <m/>
    <m/>
    <x v="804"/>
    <x v="15"/>
    <x v="15"/>
    <m/>
    <n v="0"/>
    <n v="0"/>
    <n v="0"/>
    <n v="0"/>
    <n v="0"/>
    <n v="0"/>
    <m/>
    <m/>
    <m/>
    <s v="No"/>
    <m/>
    <m/>
    <m/>
    <s v="I09109"/>
    <m/>
    <m/>
    <s v="S0363849"/>
  </r>
  <r>
    <x v="1261"/>
    <n v="10000"/>
    <n v="10000"/>
    <d v="2025-05-02T00:00:00"/>
    <s v="502LAUGH"/>
    <s v=" 8:40:07 am"/>
    <s v="J00LU68921000"/>
    <m/>
    <x v="0"/>
    <s v="Yes"/>
    <x v="7"/>
    <x v="7"/>
    <s v="PM68"/>
    <s v="LEE KIM LIANG"/>
    <n v="2000"/>
    <m/>
    <m/>
    <d v="2025-04-30T00:00:00"/>
    <m/>
    <n v="1"/>
    <n v="2000"/>
    <s v="PE"/>
    <s v="FPA5W00070154-AB0001"/>
    <n v="0"/>
    <n v="2000"/>
    <n v="0"/>
    <n v="0"/>
    <n v="0"/>
    <n v="0"/>
    <m/>
    <m/>
    <n v="0"/>
    <m/>
    <m/>
    <m/>
    <m/>
    <m/>
    <m/>
    <m/>
    <m/>
    <x v="805"/>
    <x v="56"/>
    <x v="56"/>
    <m/>
    <n v="0"/>
    <n v="0"/>
    <n v="0"/>
    <n v="0"/>
    <n v="0"/>
    <n v="0"/>
    <m/>
    <m/>
    <m/>
    <s v="No"/>
    <s v="W665904"/>
    <n v="0"/>
    <m/>
    <s v="I09123"/>
    <m/>
    <m/>
    <s v="S0361073"/>
  </r>
  <r>
    <x v="1262"/>
    <n v="10000"/>
    <n v="10000"/>
    <d v="2025-05-02T00:00:00"/>
    <s v="502LAUGH"/>
    <s v=" 1:40:57 pm"/>
    <s v="J00WA7080"/>
    <m/>
    <x v="0"/>
    <s v="Yes"/>
    <x v="18"/>
    <x v="17"/>
    <s v="PM17"/>
    <s v="NG SWEE CHEA"/>
    <n v="4000"/>
    <m/>
    <m/>
    <d v="2025-04-30T00:00:00"/>
    <m/>
    <n v="6"/>
    <n v="24000"/>
    <s v="PE"/>
    <s v="Y000011SGT0001"/>
    <n v="0"/>
    <n v="20000"/>
    <n v="4000"/>
    <n v="0"/>
    <n v="0"/>
    <n v="0"/>
    <m/>
    <m/>
    <n v="0"/>
    <m/>
    <m/>
    <m/>
    <m/>
    <m/>
    <m/>
    <m/>
    <m/>
    <x v="806"/>
    <x v="11"/>
    <x v="11"/>
    <m/>
    <n v="0"/>
    <n v="0"/>
    <n v="0"/>
    <n v="0"/>
    <n v="0"/>
    <n v="0"/>
    <m/>
    <m/>
    <m/>
    <s v="No"/>
    <s v="W665915"/>
    <n v="0"/>
    <m/>
    <s v="B02083"/>
    <m/>
    <m/>
    <s v="S0361716"/>
  </r>
  <r>
    <x v="1263"/>
    <n v="10000"/>
    <n v="10000"/>
    <d v="2025-04-30T00:00:00"/>
    <s v="502LAUGH"/>
    <s v=" 5:01:15 pm"/>
    <s v="J00UH0552"/>
    <m/>
    <x v="0"/>
    <s v="Yes"/>
    <x v="8"/>
    <x v="8"/>
    <s v="PM84"/>
    <s v="TAN TAI TOH"/>
    <n v="100"/>
    <m/>
    <m/>
    <d v="2025-04-30T00:00:00"/>
    <m/>
    <n v="1"/>
    <n v="100"/>
    <s v="PE"/>
    <s v="VM-X02025E0001"/>
    <n v="0"/>
    <n v="100"/>
    <n v="0"/>
    <n v="0"/>
    <n v="0"/>
    <n v="0"/>
    <m/>
    <m/>
    <n v="0"/>
    <m/>
    <m/>
    <m/>
    <m/>
    <m/>
    <m/>
    <m/>
    <m/>
    <x v="807"/>
    <x v="0"/>
    <x v="0"/>
    <m/>
    <n v="0"/>
    <n v="0"/>
    <n v="0"/>
    <n v="0"/>
    <n v="0"/>
    <n v="0"/>
    <m/>
    <m/>
    <m/>
    <s v="No"/>
    <s v="W665916"/>
    <n v="0"/>
    <m/>
    <s v="C03043"/>
    <m/>
    <m/>
    <s v="S0361752"/>
  </r>
  <r>
    <x v="1043"/>
    <n v="10000"/>
    <n v="20000"/>
    <d v="2025-05-02T00:00:00"/>
    <s v="502LAUGH"/>
    <s v=" 8:49:13 am"/>
    <s v="M0BFL2381"/>
    <m/>
    <x v="1"/>
    <s v="Yes"/>
    <x v="12"/>
    <x v="12"/>
    <s v="PM80"/>
    <s v="YAP ZHI PING"/>
    <n v="7500"/>
    <m/>
    <m/>
    <d v="2025-04-30T00:00:00"/>
    <m/>
    <n v="16"/>
    <n v="120000"/>
    <s v="PE"/>
    <s v="714370201-ADS1360001"/>
    <n v="0"/>
    <n v="120000"/>
    <n v="0"/>
    <n v="0"/>
    <n v="0"/>
    <n v="0"/>
    <m/>
    <m/>
    <n v="0"/>
    <m/>
    <m/>
    <m/>
    <m/>
    <m/>
    <m/>
    <m/>
    <m/>
    <x v="199"/>
    <x v="14"/>
    <x v="14"/>
    <m/>
    <n v="0"/>
    <n v="0"/>
    <n v="0"/>
    <n v="0"/>
    <n v="0"/>
    <n v="0"/>
    <m/>
    <m/>
    <m/>
    <s v="No"/>
    <s v="W665922"/>
    <n v="0"/>
    <m/>
    <s v="S19081-TH"/>
    <m/>
    <m/>
    <s v="H0064890"/>
  </r>
  <r>
    <x v="1264"/>
    <n v="10000"/>
    <n v="10000"/>
    <d v="2025-05-06T00:00:00"/>
    <s v="502LAUGH"/>
    <s v=" 8:51:32 am"/>
    <s v="M0BFL2381"/>
    <m/>
    <x v="0"/>
    <s v="Yes"/>
    <x v="8"/>
    <x v="8"/>
    <s v="PM84"/>
    <s v="TAN TAI TOH"/>
    <n v="8000"/>
    <m/>
    <m/>
    <d v="2025-04-30T00:00:00"/>
    <m/>
    <n v="16"/>
    <n v="128000"/>
    <s v="PE"/>
    <s v="714370201-ADS1360001"/>
    <n v="0"/>
    <n v="120000"/>
    <n v="8000"/>
    <n v="0"/>
    <n v="0"/>
    <n v="0"/>
    <m/>
    <m/>
    <n v="0"/>
    <m/>
    <m/>
    <m/>
    <m/>
    <m/>
    <m/>
    <m/>
    <m/>
    <x v="199"/>
    <x v="14"/>
    <x v="14"/>
    <m/>
    <n v="0"/>
    <n v="0"/>
    <n v="0"/>
    <n v="0"/>
    <n v="0"/>
    <n v="0"/>
    <m/>
    <m/>
    <m/>
    <s v="No"/>
    <s v="W665923"/>
    <n v="0"/>
    <m/>
    <s v="S19081-TH"/>
    <m/>
    <m/>
    <s v="H0064891"/>
  </r>
  <r>
    <x v="1265"/>
    <n v="10000"/>
    <n v="10000"/>
    <d v="2025-05-02T00:00:00"/>
    <s v="502LAUGH"/>
    <s v=" 8:40:07 am"/>
    <s v="4112313U5A"/>
    <m/>
    <x v="0"/>
    <s v="Yes"/>
    <x v="10"/>
    <x v="10"/>
    <s v="PS66"/>
    <s v="SIM ENG KWANG"/>
    <n v="3000"/>
    <m/>
    <m/>
    <d v="2025-04-30T00:00:00"/>
    <m/>
    <n v="1"/>
    <n v="3000"/>
    <s v="PE"/>
    <s v="250-6174-000001"/>
    <n v="0"/>
    <n v="3000"/>
    <n v="0"/>
    <n v="0"/>
    <n v="0"/>
    <n v="0"/>
    <m/>
    <m/>
    <n v="0"/>
    <m/>
    <m/>
    <m/>
    <m/>
    <m/>
    <m/>
    <m/>
    <m/>
    <x v="315"/>
    <x v="29"/>
    <x v="29"/>
    <m/>
    <n v="0"/>
    <n v="0"/>
    <n v="0"/>
    <n v="0"/>
    <n v="0"/>
    <n v="0"/>
    <m/>
    <m/>
    <m/>
    <s v="No"/>
    <s v="W665964"/>
    <n v="0"/>
    <m/>
    <s v="J10025"/>
    <m/>
    <m/>
    <s v="S0362767"/>
  </r>
  <r>
    <x v="1266"/>
    <n v="10000"/>
    <n v="10000"/>
    <d v="2025-05-02T00:00:00"/>
    <s v="502LAUGH"/>
    <s v=" 4:43:25 pm"/>
    <s v="411517U5"/>
    <m/>
    <x v="0"/>
    <s v="Yes"/>
    <x v="25"/>
    <x v="21"/>
    <s v="PP05"/>
    <s v="WONG KIM FATT"/>
    <n v="30000"/>
    <m/>
    <m/>
    <d v="2025-04-30T00:00:00"/>
    <m/>
    <n v="1"/>
    <n v="30000"/>
    <s v="PE"/>
    <s v="250-6222-000001"/>
    <n v="0"/>
    <n v="30000"/>
    <n v="0"/>
    <n v="0"/>
    <n v="0"/>
    <n v="0"/>
    <m/>
    <m/>
    <n v="0"/>
    <m/>
    <m/>
    <m/>
    <m/>
    <m/>
    <m/>
    <m/>
    <m/>
    <x v="438"/>
    <x v="29"/>
    <x v="29"/>
    <m/>
    <n v="0"/>
    <n v="0"/>
    <n v="0"/>
    <n v="0"/>
    <n v="0"/>
    <n v="0"/>
    <m/>
    <m/>
    <m/>
    <s v="No"/>
    <s v="W665965"/>
    <n v="0"/>
    <m/>
    <s v="J10025"/>
    <m/>
    <m/>
    <s v="S0362767"/>
  </r>
  <r>
    <x v="582"/>
    <n v="10000"/>
    <n v="30000"/>
    <d v="2025-05-05T00:00:00"/>
    <s v="502LAUGH"/>
    <d v="1899-12-30T11:37:21"/>
    <n v="10620258104"/>
    <m/>
    <x v="2"/>
    <s v="Yes"/>
    <x v="35"/>
    <x v="19"/>
    <s v="QM78"/>
    <s v="WONG SEAU JIN"/>
    <n v="3637"/>
    <m/>
    <m/>
    <d v="2025-04-30T00:00:00"/>
    <m/>
    <n v="11"/>
    <n v="40007"/>
    <s v="PE"/>
    <s v="7FP45-80001-FT0001"/>
    <n v="0"/>
    <n v="40000"/>
    <n v="7"/>
    <n v="0"/>
    <n v="0"/>
    <n v="0"/>
    <m/>
    <m/>
    <n v="0"/>
    <m/>
    <m/>
    <m/>
    <m/>
    <m/>
    <m/>
    <m/>
    <m/>
    <x v="442"/>
    <x v="20"/>
    <x v="20"/>
    <m/>
    <n v="0"/>
    <n v="0"/>
    <n v="0"/>
    <n v="0"/>
    <n v="0"/>
    <n v="0"/>
    <m/>
    <m/>
    <m/>
    <s v="No"/>
    <s v="W665975"/>
    <n v="0"/>
    <m/>
    <s v="H08031-JIM-M"/>
    <m/>
    <m/>
    <s v="S0362943"/>
  </r>
  <r>
    <x v="583"/>
    <n v="10000"/>
    <n v="30000"/>
    <d v="2025-05-05T00:00:00"/>
    <s v="502LAUGH"/>
    <d v="1899-12-30T11:37:21"/>
    <n v="1062058100"/>
    <m/>
    <x v="2"/>
    <s v="Yes"/>
    <x v="35"/>
    <x v="19"/>
    <s v="QM78"/>
    <s v="WONG SEAU JIN"/>
    <n v="1819"/>
    <m/>
    <m/>
    <d v="2025-04-30T00:00:00"/>
    <m/>
    <n v="11"/>
    <n v="20009"/>
    <s v="PE"/>
    <s v="7FP13-80001-FT0001"/>
    <n v="0"/>
    <n v="20000"/>
    <n v="9"/>
    <n v="0"/>
    <n v="0"/>
    <n v="0"/>
    <m/>
    <m/>
    <n v="0"/>
    <m/>
    <m/>
    <m/>
    <m/>
    <m/>
    <m/>
    <m/>
    <m/>
    <x v="443"/>
    <x v="20"/>
    <x v="20"/>
    <m/>
    <n v="0"/>
    <n v="0"/>
    <n v="0"/>
    <n v="0"/>
    <n v="0"/>
    <n v="0"/>
    <m/>
    <m/>
    <m/>
    <s v="No"/>
    <s v="W665977"/>
    <n v="0"/>
    <m/>
    <s v="H08031-JIM-M"/>
    <m/>
    <m/>
    <s v="S0362946"/>
  </r>
  <r>
    <x v="1267"/>
    <n v="10000"/>
    <n v="10000"/>
    <d v="2025-05-02T00:00:00"/>
    <s v="502LAUGH"/>
    <s v=" 8:37:29 am"/>
    <s v="3082512U9/4136S1"/>
    <m/>
    <x v="0"/>
    <s v="Yes"/>
    <x v="28"/>
    <x v="23"/>
    <s v="PM26"/>
    <s v="TAN AIK KEONG"/>
    <n v="1000"/>
    <m/>
    <m/>
    <d v="2025-04-30T00:00:00"/>
    <m/>
    <n v="1"/>
    <n v="1000"/>
    <s v="PE"/>
    <n v="4.40170086001E+17"/>
    <n v="0"/>
    <n v="1000"/>
    <n v="0"/>
    <n v="0"/>
    <n v="0"/>
    <n v="0"/>
    <m/>
    <m/>
    <n v="0"/>
    <m/>
    <m/>
    <m/>
    <m/>
    <m/>
    <m/>
    <m/>
    <m/>
    <x v="808"/>
    <x v="7"/>
    <x v="7"/>
    <m/>
    <n v="0"/>
    <n v="0"/>
    <n v="0"/>
    <n v="0"/>
    <n v="0"/>
    <n v="0"/>
    <m/>
    <m/>
    <m/>
    <s v="No"/>
    <s v="W665978"/>
    <n v="0"/>
    <m/>
    <s v="T20096"/>
    <m/>
    <m/>
    <s v="S0362928"/>
  </r>
  <r>
    <x v="1047"/>
    <n v="10000"/>
    <n v="20000"/>
    <d v="2025-05-02T00:00:00"/>
    <s v="502LAUGH"/>
    <s v=" 8:48:34 am"/>
    <s v="M0BFL2381"/>
    <m/>
    <x v="1"/>
    <s v="Yes"/>
    <x v="12"/>
    <x v="12"/>
    <s v="PM80"/>
    <s v="YAP ZHI PING"/>
    <n v="2500"/>
    <m/>
    <m/>
    <d v="2025-04-30T00:00:00"/>
    <m/>
    <n v="16"/>
    <n v="40000"/>
    <s v="PE"/>
    <s v="714370201-ADS1360001"/>
    <n v="0"/>
    <n v="40000"/>
    <n v="0"/>
    <n v="0"/>
    <n v="0"/>
    <n v="0"/>
    <m/>
    <m/>
    <n v="0"/>
    <m/>
    <m/>
    <m/>
    <m/>
    <m/>
    <m/>
    <m/>
    <m/>
    <x v="199"/>
    <x v="23"/>
    <x v="23"/>
    <m/>
    <n v="0"/>
    <n v="0"/>
    <n v="0"/>
    <n v="0"/>
    <n v="0"/>
    <n v="0"/>
    <m/>
    <m/>
    <m/>
    <s v="No"/>
    <s v="W665981"/>
    <n v="0"/>
    <m/>
    <s v="S19314"/>
    <m/>
    <m/>
    <s v="H0064984"/>
  </r>
  <r>
    <x v="1268"/>
    <n v="10000"/>
    <n v="20000"/>
    <d v="2025-05-02T00:00:00"/>
    <s v="502LAUGH"/>
    <s v=" 8:47:50 am"/>
    <s v="M0BFL2381"/>
    <m/>
    <x v="1"/>
    <s v="Yes"/>
    <x v="12"/>
    <x v="12"/>
    <s v="PM80"/>
    <s v="YAP ZHI PING"/>
    <n v="2500"/>
    <m/>
    <m/>
    <d v="2025-04-30T00:00:00"/>
    <m/>
    <n v="16"/>
    <n v="40000"/>
    <s v="PE"/>
    <s v="714370204-ADS1360001"/>
    <n v="0"/>
    <n v="40000"/>
    <n v="0"/>
    <n v="0"/>
    <n v="0"/>
    <n v="0"/>
    <m/>
    <m/>
    <n v="0"/>
    <m/>
    <m/>
    <m/>
    <m/>
    <m/>
    <m/>
    <m/>
    <m/>
    <x v="809"/>
    <x v="23"/>
    <x v="23"/>
    <m/>
    <n v="0"/>
    <n v="0"/>
    <n v="0"/>
    <n v="0"/>
    <n v="0"/>
    <n v="0"/>
    <m/>
    <m/>
    <m/>
    <s v="No"/>
    <s v="W665982"/>
    <n v="0"/>
    <m/>
    <s v="S19314"/>
    <m/>
    <m/>
    <s v="H0064985"/>
  </r>
  <r>
    <x v="643"/>
    <n v="10000"/>
    <n v="30000"/>
    <d v="2025-05-02T00:00:00"/>
    <s v="502LAUGH"/>
    <s v=" 5:47:11 pm"/>
    <n v="10620258012"/>
    <m/>
    <x v="2"/>
    <s v="Yes"/>
    <x v="35"/>
    <x v="19"/>
    <s v="QM78"/>
    <s v="WONG SEAU JIN"/>
    <n v="1819"/>
    <m/>
    <m/>
    <d v="2025-04-30T00:00:00"/>
    <m/>
    <n v="11"/>
    <n v="20009"/>
    <s v="PE"/>
    <s v="7FP13-80001-FT0001"/>
    <n v="0"/>
    <n v="20000"/>
    <n v="9"/>
    <n v="0"/>
    <n v="0"/>
    <n v="0"/>
    <m/>
    <m/>
    <n v="0"/>
    <m/>
    <m/>
    <m/>
    <m/>
    <m/>
    <m/>
    <m/>
    <m/>
    <x v="443"/>
    <x v="20"/>
    <x v="20"/>
    <m/>
    <n v="0"/>
    <n v="0"/>
    <n v="0"/>
    <n v="0"/>
    <n v="0"/>
    <n v="0"/>
    <m/>
    <m/>
    <m/>
    <s v="No"/>
    <s v="W665987"/>
    <n v="0"/>
    <m/>
    <s v="H08031-JIM-M"/>
    <m/>
    <m/>
    <s v="S0363052"/>
  </r>
  <r>
    <x v="645"/>
    <n v="10000"/>
    <n v="30000"/>
    <d v="2025-05-02T00:00:00"/>
    <s v="502LAUGH"/>
    <s v=" 5:45:19 pm"/>
    <n v="10620258009"/>
    <m/>
    <x v="2"/>
    <s v="Yes"/>
    <x v="35"/>
    <x v="19"/>
    <s v="QM78"/>
    <s v="WONG SEAU JIN"/>
    <n v="1819"/>
    <m/>
    <m/>
    <d v="2025-04-30T00:00:00"/>
    <m/>
    <n v="11"/>
    <n v="20009"/>
    <s v="PE"/>
    <s v="7FP45-80001-FT0001"/>
    <n v="0"/>
    <n v="20000"/>
    <n v="9"/>
    <n v="0"/>
    <n v="0"/>
    <n v="0"/>
    <m/>
    <m/>
    <n v="0"/>
    <m/>
    <m/>
    <m/>
    <m/>
    <m/>
    <m/>
    <m/>
    <m/>
    <x v="442"/>
    <x v="20"/>
    <x v="20"/>
    <m/>
    <n v="0"/>
    <n v="0"/>
    <n v="0"/>
    <n v="0"/>
    <n v="0"/>
    <n v="0"/>
    <m/>
    <m/>
    <m/>
    <s v="No"/>
    <s v="W665990"/>
    <n v="0"/>
    <m/>
    <s v="H08031-JIM-M"/>
    <m/>
    <m/>
    <s v="S0363055"/>
  </r>
  <r>
    <x v="1007"/>
    <n v="10000"/>
    <n v="30000"/>
    <d v="2025-05-05T00:00:00"/>
    <s v="502LAUGH"/>
    <d v="1899-12-30T11:38:52"/>
    <n v="10620258084"/>
    <m/>
    <x v="2"/>
    <s v="Yes"/>
    <x v="35"/>
    <x v="19"/>
    <s v="QM78"/>
    <s v="WONG SEAU JIN"/>
    <n v="2728"/>
    <m/>
    <m/>
    <d v="2025-04-30T00:00:00"/>
    <m/>
    <n v="11"/>
    <n v="30008"/>
    <s v="PE"/>
    <s v="CH562-80153-FT0001"/>
    <n v="0"/>
    <n v="30000"/>
    <n v="8"/>
    <n v="0"/>
    <n v="0"/>
    <n v="0"/>
    <m/>
    <m/>
    <n v="0"/>
    <m/>
    <m/>
    <m/>
    <m/>
    <m/>
    <m/>
    <m/>
    <m/>
    <x v="695"/>
    <x v="20"/>
    <x v="20"/>
    <m/>
    <n v="0"/>
    <n v="0"/>
    <n v="0"/>
    <n v="0"/>
    <n v="0"/>
    <n v="0"/>
    <m/>
    <m/>
    <m/>
    <s v="No"/>
    <s v="W666000"/>
    <n v="0"/>
    <m/>
    <s v="H08031-JIM-M"/>
    <m/>
    <m/>
    <s v="S0363014"/>
  </r>
  <r>
    <x v="1120"/>
    <n v="10000"/>
    <n v="20000"/>
    <d v="2025-04-30T00:00:00"/>
    <s v="502LAUGH"/>
    <s v=" 5:43:29 pm"/>
    <s v="U3404S191"/>
    <m/>
    <x v="1"/>
    <s v="Yes"/>
    <x v="9"/>
    <x v="9"/>
    <s v="PM30"/>
    <s v="OH KIAN YUAN"/>
    <n v="10000"/>
    <m/>
    <m/>
    <d v="2025-04-30T00:00:00"/>
    <m/>
    <n v="1"/>
    <n v="10000"/>
    <s v="PE"/>
    <s v="BLANK LABEL-70X10002"/>
    <n v="0"/>
    <n v="10000"/>
    <n v="0"/>
    <n v="0"/>
    <n v="0"/>
    <n v="0"/>
    <m/>
    <m/>
    <n v="0"/>
    <m/>
    <m/>
    <m/>
    <m/>
    <m/>
    <m/>
    <m/>
    <m/>
    <x v="741"/>
    <x v="32"/>
    <x v="32"/>
    <m/>
    <n v="0"/>
    <n v="0"/>
    <n v="0"/>
    <n v="0"/>
    <n v="0"/>
    <n v="0"/>
    <m/>
    <m/>
    <m/>
    <s v="No"/>
    <s v="W666007"/>
    <n v="0"/>
    <m/>
    <s v="H08217"/>
    <m/>
    <m/>
    <s v="S0363132"/>
  </r>
  <r>
    <x v="1217"/>
    <n v="10000"/>
    <n v="20000"/>
    <d v="2025-04-30T00:00:00"/>
    <s v="502LAUGH"/>
    <s v=" 2:30:36 pm"/>
    <s v="J00WA7080"/>
    <m/>
    <x v="1"/>
    <s v="Yes"/>
    <x v="19"/>
    <x v="16"/>
    <s v="PS95"/>
    <s v="LIM CHENG LEONG"/>
    <n v="834"/>
    <m/>
    <m/>
    <d v="2025-04-30T00:00:00"/>
    <m/>
    <n v="6"/>
    <n v="5004"/>
    <s v="PE"/>
    <n v="83614970001"/>
    <n v="0"/>
    <n v="5000"/>
    <n v="4"/>
    <n v="0"/>
    <n v="0"/>
    <n v="0"/>
    <m/>
    <m/>
    <n v="0"/>
    <m/>
    <m/>
    <m/>
    <m/>
    <m/>
    <m/>
    <m/>
    <m/>
    <x v="159"/>
    <x v="11"/>
    <x v="11"/>
    <m/>
    <n v="0"/>
    <n v="0"/>
    <n v="0"/>
    <n v="0"/>
    <n v="0"/>
    <n v="0"/>
    <m/>
    <m/>
    <m/>
    <s v="No"/>
    <s v="W666008"/>
    <n v="0"/>
    <m/>
    <s v="B02083"/>
    <m/>
    <m/>
    <s v="S0363133"/>
  </r>
  <r>
    <x v="1218"/>
    <n v="10000"/>
    <n v="20000"/>
    <d v="2025-04-30T00:00:00"/>
    <s v="502LAUGH"/>
    <s v=" 2:33:04 pm"/>
    <s v="J00WA7080"/>
    <m/>
    <x v="1"/>
    <s v="Yes"/>
    <x v="19"/>
    <x v="16"/>
    <s v="PS95"/>
    <s v="LIM CHENG LEONG"/>
    <n v="1167"/>
    <m/>
    <m/>
    <d v="2025-04-30T00:00:00"/>
    <m/>
    <n v="6"/>
    <n v="7002"/>
    <s v="PE"/>
    <n v="83615120001"/>
    <n v="0"/>
    <n v="7000"/>
    <n v="2"/>
    <n v="0"/>
    <n v="0"/>
    <n v="0"/>
    <m/>
    <m/>
    <n v="0"/>
    <m/>
    <m/>
    <m/>
    <m/>
    <m/>
    <m/>
    <m/>
    <m/>
    <x v="789"/>
    <x v="11"/>
    <x v="11"/>
    <m/>
    <n v="0"/>
    <n v="0"/>
    <n v="0"/>
    <n v="0"/>
    <n v="0"/>
    <n v="0"/>
    <m/>
    <m/>
    <m/>
    <s v="No"/>
    <s v="W666009"/>
    <n v="0"/>
    <m/>
    <s v="B02083"/>
    <m/>
    <m/>
    <s v="S0363133"/>
  </r>
  <r>
    <x v="1269"/>
    <n v="10000"/>
    <n v="10000"/>
    <d v="2025-05-02T00:00:00"/>
    <s v="502LAUGH"/>
    <s v=" 5:41:49 pm"/>
    <s v="J00WA7080"/>
    <m/>
    <x v="0"/>
    <s v="Yes"/>
    <x v="18"/>
    <x v="17"/>
    <s v="PM17"/>
    <s v="NG SWEE CHEA"/>
    <n v="1750"/>
    <m/>
    <m/>
    <d v="2025-04-30T00:00:00"/>
    <m/>
    <n v="4"/>
    <n v="7000"/>
    <s v="PE"/>
    <n v="5000444140001"/>
    <n v="0"/>
    <n v="5000"/>
    <n v="2000"/>
    <n v="0"/>
    <n v="0"/>
    <n v="0"/>
    <m/>
    <m/>
    <n v="0"/>
    <m/>
    <m/>
    <m/>
    <m/>
    <m/>
    <m/>
    <m/>
    <m/>
    <x v="810"/>
    <x v="11"/>
    <x v="11"/>
    <m/>
    <n v="0"/>
    <n v="0"/>
    <n v="0"/>
    <n v="0"/>
    <n v="0"/>
    <n v="0"/>
    <m/>
    <m/>
    <m/>
    <s v="No"/>
    <s v="W666017"/>
    <n v="0"/>
    <m/>
    <s v="B02083"/>
    <m/>
    <m/>
    <s v="S0363138"/>
  </r>
  <r>
    <x v="1270"/>
    <n v="10000"/>
    <n v="10000"/>
    <d v="2025-05-02T00:00:00"/>
    <s v="502LAUGH"/>
    <s v=" 5:39:13 pm"/>
    <s v="J00WA7080"/>
    <m/>
    <x v="0"/>
    <s v="Yes"/>
    <x v="18"/>
    <x v="17"/>
    <s v="PM17"/>
    <s v="NG SWEE CHEA"/>
    <n v="1750"/>
    <m/>
    <m/>
    <d v="2025-04-30T00:00:00"/>
    <m/>
    <n v="4"/>
    <n v="7000"/>
    <s v="PE"/>
    <n v="5000444260001"/>
    <n v="0"/>
    <n v="5000"/>
    <n v="2000"/>
    <n v="0"/>
    <n v="0"/>
    <n v="0"/>
    <m/>
    <m/>
    <n v="0"/>
    <m/>
    <m/>
    <m/>
    <m/>
    <m/>
    <m/>
    <m/>
    <m/>
    <x v="46"/>
    <x v="11"/>
    <x v="11"/>
    <m/>
    <n v="0"/>
    <n v="0"/>
    <n v="0"/>
    <n v="0"/>
    <n v="0"/>
    <n v="0"/>
    <m/>
    <m/>
    <m/>
    <s v="No"/>
    <s v="W666018"/>
    <n v="0"/>
    <m/>
    <s v="B02083"/>
    <m/>
    <m/>
    <s v="S0363138"/>
  </r>
  <r>
    <x v="1271"/>
    <n v="10000"/>
    <n v="10000"/>
    <d v="2025-05-02T00:00:00"/>
    <s v="502LAUGH"/>
    <s v=" 5:38:27 pm"/>
    <s v="J00WA7080"/>
    <m/>
    <x v="0"/>
    <s v="Yes"/>
    <x v="18"/>
    <x v="17"/>
    <s v="PM17"/>
    <s v="NG SWEE CHEA"/>
    <n v="1750"/>
    <m/>
    <m/>
    <d v="2025-04-30T00:00:00"/>
    <m/>
    <n v="4"/>
    <n v="7000"/>
    <s v="PE"/>
    <n v="5000635520001"/>
    <n v="0"/>
    <n v="5000"/>
    <n v="2000"/>
    <n v="0"/>
    <n v="0"/>
    <n v="0"/>
    <m/>
    <m/>
    <n v="0"/>
    <m/>
    <m/>
    <m/>
    <m/>
    <m/>
    <m/>
    <m/>
    <m/>
    <x v="811"/>
    <x v="11"/>
    <x v="11"/>
    <m/>
    <n v="0"/>
    <n v="0"/>
    <n v="0"/>
    <n v="0"/>
    <n v="0"/>
    <n v="0"/>
    <m/>
    <m/>
    <m/>
    <s v="No"/>
    <s v="W666019"/>
    <n v="0"/>
    <m/>
    <s v="B02083"/>
    <m/>
    <m/>
    <s v="S0363138"/>
  </r>
  <r>
    <x v="1272"/>
    <n v="10000"/>
    <n v="10000"/>
    <d v="2025-05-02T00:00:00"/>
    <s v="502LAUGH"/>
    <s v=" 5:39:52 pm"/>
    <s v="J00WA7080"/>
    <m/>
    <x v="0"/>
    <s v="Yes"/>
    <x v="18"/>
    <x v="17"/>
    <s v="PM17"/>
    <s v="NG SWEE CHEA"/>
    <n v="1750"/>
    <m/>
    <m/>
    <d v="2025-04-30T00:00:00"/>
    <m/>
    <n v="4"/>
    <n v="7000"/>
    <s v="PE"/>
    <n v="5000444070001"/>
    <n v="0"/>
    <n v="5000"/>
    <n v="2000"/>
    <n v="0"/>
    <n v="0"/>
    <n v="0"/>
    <m/>
    <m/>
    <n v="0"/>
    <m/>
    <m/>
    <m/>
    <m/>
    <m/>
    <m/>
    <m/>
    <m/>
    <x v="812"/>
    <x v="11"/>
    <x v="11"/>
    <m/>
    <n v="0"/>
    <n v="0"/>
    <n v="0"/>
    <n v="0"/>
    <n v="0"/>
    <n v="0"/>
    <m/>
    <m/>
    <m/>
    <s v="No"/>
    <s v="W666020"/>
    <n v="0"/>
    <m/>
    <s v="B02083"/>
    <m/>
    <m/>
    <s v="S0363139"/>
  </r>
  <r>
    <x v="1273"/>
    <n v="10000"/>
    <n v="10000"/>
    <d v="2025-04-30T00:00:00"/>
    <s v="502LAUGH"/>
    <s v=" 1:22:57 pm"/>
    <s v="4032510U5/3082510U9"/>
    <m/>
    <x v="0"/>
    <s v="Yes"/>
    <x v="7"/>
    <x v="7"/>
    <s v="PM68"/>
    <s v="LEE KIM LIANG"/>
    <n v="200"/>
    <m/>
    <m/>
    <d v="2025-04-30T00:00:00"/>
    <m/>
    <n v="1"/>
    <n v="200"/>
    <s v="PE"/>
    <s v="85516A0001"/>
    <n v="0"/>
    <n v="200"/>
    <n v="0"/>
    <n v="0"/>
    <n v="0"/>
    <n v="0"/>
    <m/>
    <m/>
    <n v="0"/>
    <m/>
    <m/>
    <m/>
    <m/>
    <m/>
    <m/>
    <m/>
    <m/>
    <x v="103"/>
    <x v="33"/>
    <x v="33"/>
    <m/>
    <n v="0"/>
    <n v="0"/>
    <n v="0"/>
    <n v="0"/>
    <n v="0"/>
    <n v="0"/>
    <m/>
    <m/>
    <m/>
    <s v="No"/>
    <s v="W666028"/>
    <n v="0"/>
    <m/>
    <s v="E05185"/>
    <m/>
    <m/>
    <s v="S0363150"/>
  </r>
  <r>
    <x v="1274"/>
    <n v="10000"/>
    <n v="10000"/>
    <d v="2025-05-02T00:00:00"/>
    <s v="502LAUGH"/>
    <s v=" 8:38:57 am"/>
    <s v="D10AX8270"/>
    <m/>
    <x v="0"/>
    <s v="Yes"/>
    <x v="27"/>
    <x v="20"/>
    <s v="PS27"/>
    <s v="TAN TECK HEE"/>
    <n v="2500"/>
    <m/>
    <m/>
    <d v="2025-04-30T00:00:00"/>
    <m/>
    <n v="40"/>
    <n v="100000"/>
    <s v="PE"/>
    <s v="091001-000-096R0001"/>
    <n v="0"/>
    <n v="100000"/>
    <n v="0"/>
    <n v="0"/>
    <n v="0"/>
    <n v="0"/>
    <m/>
    <m/>
    <n v="0"/>
    <m/>
    <m/>
    <m/>
    <m/>
    <m/>
    <m/>
    <m/>
    <m/>
    <x v="813"/>
    <x v="46"/>
    <x v="46"/>
    <m/>
    <n v="0"/>
    <n v="0"/>
    <n v="0"/>
    <n v="0"/>
    <n v="0"/>
    <n v="0"/>
    <m/>
    <m/>
    <m/>
    <s v="No"/>
    <s v="W666039"/>
    <n v="0"/>
    <m/>
    <s v="S19186"/>
    <m/>
    <m/>
    <s v="S0363222"/>
  </r>
  <r>
    <x v="1097"/>
    <n v="10000"/>
    <n v="20000"/>
    <d v="2025-05-07T00:00:00"/>
    <s v="502LAUGH"/>
    <s v=" 2:12:44 pm"/>
    <n v="10620258076"/>
    <m/>
    <x v="1"/>
    <s v="Yes"/>
    <x v="3"/>
    <x v="3"/>
    <s v="PM74"/>
    <s v="YONG CHEE SOON"/>
    <n v="12160"/>
    <m/>
    <m/>
    <d v="2025-04-30T00:00:00"/>
    <m/>
    <n v="88"/>
    <n v="1070080"/>
    <s v="PE"/>
    <s v="3YM61-80017-FT0001"/>
    <n v="0"/>
    <n v="1000000"/>
    <n v="70080"/>
    <n v="0"/>
    <n v="0"/>
    <n v="0"/>
    <m/>
    <m/>
    <n v="0"/>
    <m/>
    <m/>
    <m/>
    <m/>
    <m/>
    <m/>
    <m/>
    <m/>
    <x v="258"/>
    <x v="20"/>
    <x v="20"/>
    <m/>
    <n v="0"/>
    <n v="0"/>
    <n v="0"/>
    <n v="0"/>
    <n v="0"/>
    <n v="0"/>
    <m/>
    <m/>
    <m/>
    <s v="No"/>
    <s v="W666040"/>
    <n v="0"/>
    <m/>
    <s v="H08031-JIM-M"/>
    <m/>
    <m/>
    <s v="S0363217"/>
  </r>
  <r>
    <x v="1275"/>
    <n v="10000"/>
    <n v="10000"/>
    <d v="2025-04-30T00:00:00"/>
    <s v="502LAUGH"/>
    <s v=" 5:01:15 pm"/>
    <s v="J00UH0552"/>
    <m/>
    <x v="0"/>
    <s v="Yes"/>
    <x v="8"/>
    <x v="8"/>
    <s v="PM84"/>
    <s v="TAN TAI TOH"/>
    <n v="100"/>
    <m/>
    <m/>
    <d v="2025-04-30T00:00:00"/>
    <m/>
    <n v="1"/>
    <n v="100"/>
    <s v="PE"/>
    <s v="VM-X02025E0001"/>
    <n v="0"/>
    <n v="100"/>
    <n v="0"/>
    <n v="0"/>
    <n v="0"/>
    <n v="0"/>
    <m/>
    <m/>
    <n v="0"/>
    <m/>
    <m/>
    <m/>
    <m/>
    <m/>
    <m/>
    <m/>
    <m/>
    <x v="807"/>
    <x v="0"/>
    <x v="0"/>
    <m/>
    <n v="0"/>
    <n v="0"/>
    <n v="0"/>
    <n v="0"/>
    <n v="0"/>
    <n v="0"/>
    <m/>
    <m/>
    <m/>
    <s v="No"/>
    <s v="W666043"/>
    <n v="0"/>
    <m/>
    <s v="C03043"/>
    <m/>
    <m/>
    <s v="S0363325"/>
  </r>
  <r>
    <x v="1276"/>
    <n v="10000"/>
    <n v="10000"/>
    <d v="2025-05-02T00:00:00"/>
    <s v="502LAUGH"/>
    <s v=" 8:38:57 am"/>
    <s v="SG-5651598 01"/>
    <m/>
    <x v="0"/>
    <s v="Yes"/>
    <x v="6"/>
    <x v="6"/>
    <s v="PS74"/>
    <s v="GOH CHIN TECK"/>
    <n v="1298"/>
    <m/>
    <m/>
    <d v="2025-04-30T00:00:00"/>
    <m/>
    <n v="2"/>
    <n v="2595"/>
    <s v="PE"/>
    <n v="150387540001"/>
    <n v="0"/>
    <n v="2595"/>
    <n v="0"/>
    <n v="0"/>
    <n v="0"/>
    <n v="0"/>
    <m/>
    <m/>
    <n v="0"/>
    <m/>
    <m/>
    <m/>
    <m/>
    <m/>
    <m/>
    <m/>
    <m/>
    <x v="369"/>
    <x v="28"/>
    <x v="28"/>
    <m/>
    <n v="0"/>
    <n v="0"/>
    <n v="0"/>
    <n v="0"/>
    <n v="0"/>
    <n v="0"/>
    <m/>
    <m/>
    <m/>
    <s v="No"/>
    <s v="W666060"/>
    <n v="0"/>
    <m/>
    <s v="I09180"/>
    <m/>
    <m/>
    <s v="S0363372"/>
  </r>
  <r>
    <x v="1276"/>
    <n v="20000"/>
    <n v="10000"/>
    <d v="2025-05-02T00:00:00"/>
    <s v="502LAUGH"/>
    <s v=" 8:38:57 am"/>
    <s v="SG-5651598 01"/>
    <m/>
    <x v="0"/>
    <s v="Yes"/>
    <x v="6"/>
    <x v="6"/>
    <s v="PS74"/>
    <s v="GOH CHIN TECK"/>
    <n v="1298"/>
    <m/>
    <m/>
    <d v="2025-04-30T00:00:00"/>
    <m/>
    <n v="2"/>
    <n v="2595"/>
    <s v="PE"/>
    <n v="150387540001"/>
    <n v="0"/>
    <n v="2595"/>
    <n v="0"/>
    <n v="0"/>
    <n v="0"/>
    <n v="0"/>
    <m/>
    <m/>
    <n v="0"/>
    <m/>
    <m/>
    <m/>
    <m/>
    <m/>
    <m/>
    <m/>
    <m/>
    <x v="369"/>
    <x v="28"/>
    <x v="28"/>
    <m/>
    <n v="0"/>
    <n v="0"/>
    <n v="0"/>
    <n v="0"/>
    <n v="0"/>
    <n v="0"/>
    <m/>
    <m/>
    <m/>
    <s v="No"/>
    <s v="W666060"/>
    <n v="0"/>
    <m/>
    <s v="I09180"/>
    <m/>
    <m/>
    <s v="S0363372"/>
  </r>
  <r>
    <x v="1276"/>
    <n v="30000"/>
    <n v="10000"/>
    <d v="2025-05-02T00:00:00"/>
    <s v="502LAUGH"/>
    <s v=" 8:38:57 am"/>
    <s v="SG-5651598 01"/>
    <m/>
    <x v="0"/>
    <s v="Yes"/>
    <x v="6"/>
    <x v="6"/>
    <s v="PS74"/>
    <s v="GOH CHIN TECK"/>
    <n v="2595"/>
    <m/>
    <m/>
    <d v="2025-04-30T00:00:00"/>
    <m/>
    <n v="2"/>
    <n v="5190"/>
    <s v="PE"/>
    <n v="150387540001"/>
    <n v="0"/>
    <n v="5190"/>
    <n v="0"/>
    <n v="0"/>
    <n v="0"/>
    <n v="0"/>
    <m/>
    <m/>
    <n v="0"/>
    <m/>
    <m/>
    <m/>
    <m/>
    <m/>
    <m/>
    <m/>
    <m/>
    <x v="369"/>
    <x v="28"/>
    <x v="28"/>
    <m/>
    <n v="0"/>
    <n v="0"/>
    <n v="0"/>
    <n v="0"/>
    <n v="0"/>
    <n v="0"/>
    <m/>
    <m/>
    <m/>
    <s v="No"/>
    <s v="W666060"/>
    <n v="0"/>
    <m/>
    <s v="I09180"/>
    <m/>
    <m/>
    <s v="S0363372"/>
  </r>
  <r>
    <x v="1277"/>
    <n v="10000"/>
    <n v="30000"/>
    <d v="2025-05-02T00:00:00"/>
    <s v="502LAUGH"/>
    <s v=" 8:47:10 am"/>
    <s v="M0BFL2381"/>
    <m/>
    <x v="1"/>
    <s v="Yes"/>
    <x v="12"/>
    <x v="12"/>
    <s v="PM80"/>
    <s v="YAP ZHI PING"/>
    <n v="5000"/>
    <m/>
    <m/>
    <d v="2025-04-30T00:00:00"/>
    <m/>
    <n v="16"/>
    <n v="80000"/>
    <s v="PE"/>
    <s v="714370205-ADS1360001"/>
    <n v="0"/>
    <n v="80000"/>
    <n v="0"/>
    <n v="0"/>
    <n v="0"/>
    <n v="0"/>
    <m/>
    <m/>
    <n v="0"/>
    <m/>
    <m/>
    <m/>
    <m/>
    <m/>
    <m/>
    <m/>
    <m/>
    <x v="421"/>
    <x v="23"/>
    <x v="23"/>
    <m/>
    <n v="0"/>
    <n v="0"/>
    <n v="0"/>
    <n v="0"/>
    <n v="0"/>
    <n v="0"/>
    <m/>
    <m/>
    <m/>
    <s v="No"/>
    <s v="W666069"/>
    <n v="0"/>
    <m/>
    <s v="S19314"/>
    <m/>
    <m/>
    <s v="H0065028"/>
  </r>
  <r>
    <x v="1278"/>
    <n v="10000"/>
    <n v="20000"/>
    <d v="2025-05-02T00:00:00"/>
    <s v="502LAUGH"/>
    <s v=" 8:46:26 am"/>
    <s v="M0BFL2381"/>
    <m/>
    <x v="1"/>
    <s v="Yes"/>
    <x v="12"/>
    <x v="12"/>
    <s v="PM80"/>
    <s v="YAP ZHI PING"/>
    <n v="2500"/>
    <m/>
    <m/>
    <d v="2025-04-30T00:00:00"/>
    <m/>
    <n v="16"/>
    <n v="40000"/>
    <s v="PE"/>
    <s v="714370204-ADS1360001"/>
    <n v="0"/>
    <n v="40000"/>
    <n v="0"/>
    <n v="0"/>
    <n v="0"/>
    <n v="0"/>
    <m/>
    <m/>
    <n v="0"/>
    <m/>
    <m/>
    <m/>
    <m/>
    <m/>
    <m/>
    <m/>
    <m/>
    <x v="809"/>
    <x v="14"/>
    <x v="14"/>
    <m/>
    <n v="0"/>
    <n v="0"/>
    <n v="0"/>
    <n v="0"/>
    <n v="0"/>
    <n v="0"/>
    <m/>
    <m/>
    <m/>
    <s v="No"/>
    <s v="W666073"/>
    <n v="0"/>
    <m/>
    <s v="S19081-TH"/>
    <m/>
    <m/>
    <s v="H0065045"/>
  </r>
  <r>
    <x v="1279"/>
    <n v="10000"/>
    <n v="20000"/>
    <d v="2025-05-02T00:00:00"/>
    <s v="502LAUGH"/>
    <s v=" 8:46:02 am"/>
    <s v="M0BFL2381"/>
    <m/>
    <x v="1"/>
    <s v="Yes"/>
    <x v="12"/>
    <x v="12"/>
    <s v="PM80"/>
    <s v="YAP ZHI PING"/>
    <n v="2500"/>
    <m/>
    <m/>
    <d v="2025-04-30T00:00:00"/>
    <m/>
    <n v="16"/>
    <n v="40000"/>
    <s v="PE"/>
    <s v="714370205-ADS1360001"/>
    <n v="0"/>
    <n v="40000"/>
    <n v="0"/>
    <n v="0"/>
    <n v="0"/>
    <n v="0"/>
    <m/>
    <m/>
    <n v="0"/>
    <m/>
    <m/>
    <m/>
    <m/>
    <m/>
    <m/>
    <m/>
    <m/>
    <x v="421"/>
    <x v="14"/>
    <x v="14"/>
    <m/>
    <n v="0"/>
    <n v="0"/>
    <n v="0"/>
    <n v="0"/>
    <n v="0"/>
    <n v="0"/>
    <m/>
    <m/>
    <m/>
    <s v="No"/>
    <s v="W666074"/>
    <n v="0"/>
    <m/>
    <s v="S19081-TH"/>
    <m/>
    <m/>
    <s v="H0065046"/>
  </r>
  <r>
    <x v="1280"/>
    <n v="10000"/>
    <n v="20000"/>
    <d v="2025-04-30T00:00:00"/>
    <s v="502LAUGH"/>
    <d v="1899-12-30T12:53:21"/>
    <s v="4116S1"/>
    <m/>
    <x v="0"/>
    <s v="Yes"/>
    <x v="8"/>
    <x v="8"/>
    <s v="PM84"/>
    <s v="TAN TAI TOH"/>
    <n v="1000"/>
    <m/>
    <m/>
    <d v="2025-04-30T00:00:00"/>
    <m/>
    <n v="3"/>
    <n v="3000"/>
    <s v="PE"/>
    <s v="HP-Y0U21-801470001"/>
    <n v="0"/>
    <n v="3000"/>
    <n v="0"/>
    <n v="0"/>
    <n v="0"/>
    <n v="0"/>
    <m/>
    <m/>
    <n v="0"/>
    <m/>
    <m/>
    <m/>
    <m/>
    <m/>
    <m/>
    <m/>
    <m/>
    <x v="814"/>
    <x v="118"/>
    <x v="113"/>
    <m/>
    <n v="0"/>
    <n v="0"/>
    <n v="0"/>
    <n v="0"/>
    <n v="0"/>
    <n v="0"/>
    <m/>
    <m/>
    <m/>
    <s v="No"/>
    <s v="W666088"/>
    <n v="0"/>
    <m/>
    <s v="C03244"/>
    <m/>
    <m/>
    <s v="S0363430"/>
  </r>
  <r>
    <x v="1281"/>
    <n v="10000"/>
    <n v="10000"/>
    <d v="2025-05-02T00:00:00"/>
    <s v="502LAUGH"/>
    <d v="1899-12-30T11:36:36"/>
    <s v="J00Q283701525"/>
    <m/>
    <x v="0"/>
    <s v="Yes"/>
    <x v="34"/>
    <x v="3"/>
    <s v="PM45"/>
    <s v="TAY CHIN LIONG"/>
    <n v="27500"/>
    <m/>
    <m/>
    <d v="2025-04-30T00:00:00"/>
    <m/>
    <n v="2"/>
    <n v="55000"/>
    <s v="PE"/>
    <n v="3000000434630000"/>
    <n v="0"/>
    <n v="55000"/>
    <n v="0"/>
    <n v="0"/>
    <n v="0"/>
    <n v="0"/>
    <m/>
    <m/>
    <n v="0"/>
    <m/>
    <m/>
    <m/>
    <m/>
    <m/>
    <m/>
    <m/>
    <m/>
    <x v="815"/>
    <x v="114"/>
    <x v="109"/>
    <m/>
    <n v="0"/>
    <n v="0"/>
    <n v="0"/>
    <n v="0"/>
    <n v="0"/>
    <n v="0"/>
    <m/>
    <m/>
    <m/>
    <s v="No"/>
    <s v="W666090"/>
    <n v="0"/>
    <m/>
    <s v="A01259"/>
    <m/>
    <m/>
    <s v="S0363433"/>
  </r>
  <r>
    <x v="1282"/>
    <n v="10000"/>
    <n v="10000"/>
    <d v="2025-05-02T00:00:00"/>
    <s v="502LAUGH"/>
    <s v=" 8:37:29 am"/>
    <s v="3082512U9/4136S1"/>
    <m/>
    <x v="0"/>
    <s v="Yes"/>
    <x v="28"/>
    <x v="23"/>
    <s v="PM26"/>
    <s v="TAN AIK KEONG"/>
    <n v="1000"/>
    <m/>
    <m/>
    <d v="2025-04-30T00:00:00"/>
    <m/>
    <n v="1"/>
    <n v="1000"/>
    <s v="PE"/>
    <n v="4.40170086001E+17"/>
    <n v="0"/>
    <n v="1000"/>
    <n v="0"/>
    <n v="0"/>
    <n v="0"/>
    <n v="0"/>
    <m/>
    <m/>
    <n v="0"/>
    <m/>
    <m/>
    <m/>
    <m/>
    <m/>
    <m/>
    <m/>
    <m/>
    <x v="808"/>
    <x v="7"/>
    <x v="7"/>
    <m/>
    <n v="0"/>
    <n v="0"/>
    <n v="0"/>
    <n v="0"/>
    <n v="0"/>
    <n v="0"/>
    <m/>
    <m/>
    <m/>
    <s v="No"/>
    <s v="W666092"/>
    <n v="0"/>
    <m/>
    <s v="T20096"/>
    <m/>
    <m/>
    <s v="S0363442"/>
  </r>
  <r>
    <x v="1283"/>
    <n v="10000"/>
    <n v="10000"/>
    <d v="2025-05-02T00:00:00"/>
    <s v="502LAUGH"/>
    <s v=" 2:50:54 pm"/>
    <s v="J00WA7080"/>
    <m/>
    <x v="0"/>
    <s v="Yes"/>
    <x v="18"/>
    <x v="17"/>
    <s v="PM17"/>
    <s v="NG SWEE CHEA"/>
    <n v="1750"/>
    <m/>
    <m/>
    <d v="2025-04-30T00:00:00"/>
    <m/>
    <n v="4"/>
    <n v="7000"/>
    <s v="PE"/>
    <n v="86090840001"/>
    <n v="0"/>
    <n v="5000"/>
    <n v="2000"/>
    <n v="0"/>
    <n v="0"/>
    <n v="0"/>
    <m/>
    <m/>
    <n v="0"/>
    <m/>
    <m/>
    <m/>
    <m/>
    <m/>
    <m/>
    <m/>
    <m/>
    <x v="62"/>
    <x v="11"/>
    <x v="11"/>
    <m/>
    <n v="0"/>
    <n v="0"/>
    <n v="0"/>
    <n v="0"/>
    <n v="0"/>
    <n v="0"/>
    <m/>
    <m/>
    <m/>
    <s v="No"/>
    <s v="W666103"/>
    <n v="0"/>
    <m/>
    <s v="B02083"/>
    <m/>
    <m/>
    <s v="S0363576"/>
  </r>
  <r>
    <x v="1284"/>
    <n v="10000"/>
    <n v="10000"/>
    <d v="2025-05-02T00:00:00"/>
    <s v="502LAUGH"/>
    <s v=" 2:51:38 pm"/>
    <s v="J00WA7080"/>
    <m/>
    <x v="0"/>
    <s v="Yes"/>
    <x v="18"/>
    <x v="17"/>
    <s v="PM17"/>
    <s v="NG SWEE CHEA"/>
    <n v="1750"/>
    <m/>
    <m/>
    <d v="2025-04-30T00:00:00"/>
    <m/>
    <n v="4"/>
    <n v="7000"/>
    <s v="PE"/>
    <n v="86090850001"/>
    <n v="0"/>
    <n v="5000"/>
    <n v="2000"/>
    <n v="0"/>
    <n v="0"/>
    <n v="0"/>
    <m/>
    <m/>
    <n v="0"/>
    <m/>
    <m/>
    <m/>
    <m/>
    <m/>
    <m/>
    <m/>
    <m/>
    <x v="816"/>
    <x v="11"/>
    <x v="11"/>
    <m/>
    <n v="0"/>
    <n v="0"/>
    <n v="0"/>
    <n v="0"/>
    <n v="0"/>
    <n v="0"/>
    <m/>
    <m/>
    <m/>
    <s v="No"/>
    <s v="W666104"/>
    <n v="0"/>
    <m/>
    <s v="B02083"/>
    <m/>
    <m/>
    <s v="S0363576"/>
  </r>
  <r>
    <x v="1285"/>
    <n v="10000"/>
    <n v="10000"/>
    <d v="2025-05-02T00:00:00"/>
    <s v="502LAUGH"/>
    <s v=" 1:39:30 pm"/>
    <s v="J00WA7080"/>
    <m/>
    <x v="0"/>
    <s v="Yes"/>
    <x v="18"/>
    <x v="17"/>
    <s v="PM17"/>
    <s v="NG SWEE CHEA"/>
    <n v="4000"/>
    <m/>
    <m/>
    <d v="2025-04-30T00:00:00"/>
    <m/>
    <n v="6"/>
    <n v="24000"/>
    <s v="PE"/>
    <n v="86090880001"/>
    <n v="0"/>
    <n v="20000"/>
    <n v="4000"/>
    <n v="0"/>
    <n v="0"/>
    <n v="0"/>
    <m/>
    <m/>
    <n v="0"/>
    <m/>
    <m/>
    <m/>
    <m/>
    <m/>
    <m/>
    <m/>
    <m/>
    <x v="120"/>
    <x v="11"/>
    <x v="11"/>
    <m/>
    <n v="0"/>
    <n v="0"/>
    <n v="0"/>
    <n v="0"/>
    <n v="0"/>
    <n v="0"/>
    <m/>
    <m/>
    <m/>
    <s v="No"/>
    <s v="W666106"/>
    <n v="0"/>
    <m/>
    <s v="B02083"/>
    <m/>
    <m/>
    <s v="S0363576"/>
  </r>
  <r>
    <x v="1286"/>
    <n v="10000"/>
    <n v="10000"/>
    <d v="2025-05-02T00:00:00"/>
    <s v="502LAUGH"/>
    <s v=" 1:39:30 pm"/>
    <s v="J00WA7080"/>
    <m/>
    <x v="0"/>
    <s v="Yes"/>
    <x v="18"/>
    <x v="17"/>
    <s v="PM17"/>
    <s v="NG SWEE CHEA"/>
    <n v="3000"/>
    <m/>
    <m/>
    <d v="2025-04-30T00:00:00"/>
    <m/>
    <n v="6"/>
    <n v="18000"/>
    <s v="PE"/>
    <n v="86090890001"/>
    <n v="0"/>
    <n v="15000"/>
    <n v="3000"/>
    <n v="0"/>
    <n v="0"/>
    <n v="0"/>
    <m/>
    <m/>
    <n v="0"/>
    <m/>
    <m/>
    <m/>
    <m/>
    <m/>
    <m/>
    <m/>
    <m/>
    <x v="121"/>
    <x v="11"/>
    <x v="11"/>
    <m/>
    <n v="0"/>
    <n v="0"/>
    <n v="0"/>
    <n v="0"/>
    <n v="0"/>
    <n v="0"/>
    <m/>
    <m/>
    <m/>
    <s v="No"/>
    <s v="W666107"/>
    <n v="0"/>
    <m/>
    <s v="B02083"/>
    <m/>
    <m/>
    <s v="S0363576"/>
  </r>
  <r>
    <x v="1286"/>
    <n v="10000"/>
    <n v="20000"/>
    <d v="2025-05-02T00:00:00"/>
    <s v="502LAUGH"/>
    <s v=" 1:39:30 pm"/>
    <s v="J00WA7080"/>
    <m/>
    <x v="1"/>
    <s v="Yes"/>
    <x v="19"/>
    <x v="16"/>
    <s v="PS95"/>
    <s v="LIM CHENG LEONG"/>
    <n v="2500"/>
    <m/>
    <m/>
    <d v="2025-04-30T00:00:00"/>
    <m/>
    <n v="6"/>
    <n v="15000"/>
    <s v="PE"/>
    <n v="86090890001"/>
    <n v="0"/>
    <n v="15000"/>
    <n v="0"/>
    <n v="0"/>
    <n v="0"/>
    <n v="0"/>
    <m/>
    <m/>
    <n v="0"/>
    <m/>
    <m/>
    <m/>
    <m/>
    <m/>
    <m/>
    <m/>
    <m/>
    <x v="121"/>
    <x v="11"/>
    <x v="11"/>
    <m/>
    <n v="0"/>
    <n v="0"/>
    <n v="0"/>
    <n v="0"/>
    <n v="0"/>
    <n v="0"/>
    <m/>
    <m/>
    <m/>
    <s v="No"/>
    <s v="W666107"/>
    <n v="0"/>
    <m/>
    <s v="B02083"/>
    <m/>
    <m/>
    <s v="S0363576"/>
  </r>
  <r>
    <x v="1287"/>
    <n v="10000"/>
    <n v="10000"/>
    <d v="2025-05-02T00:00:00"/>
    <s v="502LAUGH"/>
    <s v=" 5:40:29 pm"/>
    <s v="J00WA7080"/>
    <m/>
    <x v="0"/>
    <s v="Yes"/>
    <x v="18"/>
    <x v="17"/>
    <s v="PM17"/>
    <s v="NG SWEE CHEA"/>
    <n v="1750"/>
    <m/>
    <m/>
    <d v="2025-04-30T00:00:00"/>
    <m/>
    <n v="4"/>
    <n v="7000"/>
    <s v="PE"/>
    <n v="5000634590001"/>
    <n v="0"/>
    <n v="5000"/>
    <n v="2000"/>
    <n v="0"/>
    <n v="0"/>
    <n v="0"/>
    <m/>
    <m/>
    <n v="0"/>
    <m/>
    <m/>
    <m/>
    <m/>
    <m/>
    <m/>
    <m/>
    <m/>
    <x v="53"/>
    <x v="11"/>
    <x v="11"/>
    <m/>
    <n v="0"/>
    <n v="0"/>
    <n v="0"/>
    <n v="0"/>
    <n v="0"/>
    <n v="0"/>
    <m/>
    <m/>
    <m/>
    <s v="No"/>
    <s v="W666126"/>
    <n v="0"/>
    <m/>
    <s v="B02083"/>
    <m/>
    <m/>
    <s v="S0363761"/>
  </r>
  <r>
    <x v="1288"/>
    <n v="10000"/>
    <n v="10000"/>
    <d v="2025-05-02T00:00:00"/>
    <s v="502LAUGH"/>
    <s v=" 5:41:09 pm"/>
    <s v="J00WA7080"/>
    <m/>
    <x v="0"/>
    <s v="Yes"/>
    <x v="18"/>
    <x v="17"/>
    <s v="PM17"/>
    <s v="NG SWEE CHEA"/>
    <n v="1750"/>
    <m/>
    <m/>
    <d v="2025-04-30T00:00:00"/>
    <m/>
    <n v="4"/>
    <n v="7000"/>
    <s v="PE"/>
    <n v="5000635410001"/>
    <n v="0"/>
    <n v="5000"/>
    <n v="2000"/>
    <n v="0"/>
    <n v="0"/>
    <n v="0"/>
    <m/>
    <m/>
    <n v="0"/>
    <m/>
    <m/>
    <m/>
    <m/>
    <m/>
    <m/>
    <m/>
    <m/>
    <x v="446"/>
    <x v="11"/>
    <x v="11"/>
    <m/>
    <n v="0"/>
    <n v="0"/>
    <n v="0"/>
    <n v="0"/>
    <n v="0"/>
    <n v="0"/>
    <m/>
    <m/>
    <m/>
    <s v="No"/>
    <s v="W666127"/>
    <n v="0"/>
    <m/>
    <s v="B02083"/>
    <m/>
    <m/>
    <s v="S0363761"/>
  </r>
  <r>
    <x v="1289"/>
    <n v="10000"/>
    <n v="20000"/>
    <d v="2025-05-05T00:00:00"/>
    <s v="502LAUGH"/>
    <s v=" 8:35:05 am"/>
    <s v="E04OB9810/1025811/WO2024/4006"/>
    <m/>
    <x v="0"/>
    <s v="Yes"/>
    <x v="20"/>
    <x v="5"/>
    <s v="QC04"/>
    <s v="YANG TONGJING"/>
    <n v="11000"/>
    <m/>
    <m/>
    <d v="2025-04-30T00:00:00"/>
    <m/>
    <n v="4"/>
    <n v="44000"/>
    <s v="PE"/>
    <s v="Y00-0000928-000001"/>
    <n v="0"/>
    <n v="44000"/>
    <n v="0"/>
    <n v="0"/>
    <n v="0"/>
    <n v="0"/>
    <m/>
    <m/>
    <n v="0"/>
    <m/>
    <m/>
    <m/>
    <m/>
    <m/>
    <m/>
    <m/>
    <m/>
    <x v="130"/>
    <x v="41"/>
    <x v="41"/>
    <m/>
    <n v="0"/>
    <n v="0"/>
    <n v="0"/>
    <n v="0"/>
    <n v="0"/>
    <n v="0"/>
    <m/>
    <m/>
    <m/>
    <s v="No"/>
    <s v="W666128"/>
    <n v="0"/>
    <m/>
    <s v="F06170-JIANGSU"/>
    <m/>
    <m/>
    <s v="S0362660"/>
  </r>
  <r>
    <x v="1290"/>
    <n v="10000"/>
    <n v="10000"/>
    <d v="2025-04-30T00:00:00"/>
    <s v="502LAUGH"/>
    <s v=" 1:22:57 pm"/>
    <s v="2968379-001/3082510U9"/>
    <m/>
    <x v="0"/>
    <s v="Yes"/>
    <x v="7"/>
    <x v="7"/>
    <s v="PM68"/>
    <s v="LEE KIM LIANG"/>
    <n v="400"/>
    <m/>
    <m/>
    <d v="2025-04-30T00:00:00"/>
    <m/>
    <n v="5"/>
    <n v="2000"/>
    <s v="PE"/>
    <s v="FMMB00764010001"/>
    <n v="0"/>
    <n v="2000"/>
    <n v="0"/>
    <n v="0"/>
    <n v="0"/>
    <n v="0"/>
    <m/>
    <m/>
    <n v="0"/>
    <m/>
    <m/>
    <m/>
    <m/>
    <m/>
    <m/>
    <m/>
    <m/>
    <x v="817"/>
    <x v="8"/>
    <x v="8"/>
    <m/>
    <n v="0"/>
    <n v="0"/>
    <n v="0"/>
    <n v="0"/>
    <n v="0"/>
    <n v="0"/>
    <m/>
    <m/>
    <m/>
    <s v="No"/>
    <s v="W666130"/>
    <n v="0"/>
    <m/>
    <s v="T20104"/>
    <m/>
    <m/>
    <s v="S0363773"/>
  </r>
  <r>
    <x v="1291"/>
    <n v="10000"/>
    <n v="20000"/>
    <d v="2025-05-06T00:00:00"/>
    <s v="502LAUGH"/>
    <s v=" 4:31:13 pm"/>
    <s v="3082510U9/2968379-001"/>
    <m/>
    <x v="0"/>
    <s v="Yes"/>
    <x v="7"/>
    <x v="7"/>
    <s v="PM68"/>
    <s v="LEE KIM LIANG"/>
    <n v="600"/>
    <m/>
    <m/>
    <d v="2025-04-30T00:00:00"/>
    <m/>
    <n v="5"/>
    <n v="3000"/>
    <s v="PE"/>
    <s v="FMMB00764010001"/>
    <n v="0"/>
    <n v="3000"/>
    <n v="0"/>
    <n v="0"/>
    <n v="0"/>
    <n v="0"/>
    <m/>
    <m/>
    <n v="0"/>
    <m/>
    <m/>
    <m/>
    <m/>
    <m/>
    <m/>
    <m/>
    <m/>
    <x v="817"/>
    <x v="8"/>
    <x v="8"/>
    <m/>
    <n v="0"/>
    <n v="0"/>
    <n v="0"/>
    <n v="0"/>
    <n v="0"/>
    <n v="0"/>
    <m/>
    <m/>
    <m/>
    <s v="No"/>
    <s v="W665827"/>
    <n v="0"/>
    <m/>
    <s v="T20104"/>
    <m/>
    <m/>
    <s v="PR006409"/>
  </r>
  <r>
    <x v="1292"/>
    <n v="10000"/>
    <n v="10000"/>
    <d v="2025-05-02T00:00:00"/>
    <s v="502LAUGH"/>
    <s v=" 4:05:12 pm"/>
    <s v="2101818U5/M0B7C2220"/>
    <m/>
    <x v="0"/>
    <s v="Yes"/>
    <x v="1"/>
    <x v="1"/>
    <s v="PM16"/>
    <s v="TEO KAH JUN"/>
    <n v="10"/>
    <m/>
    <m/>
    <d v="2025-04-30T00:00:00"/>
    <m/>
    <n v="24"/>
    <n v="240"/>
    <s v="PE"/>
    <s v="86.C3210001"/>
    <n v="0"/>
    <n v="1050"/>
    <n v="-810"/>
    <n v="0"/>
    <n v="0"/>
    <n v="0"/>
    <m/>
    <m/>
    <n v="0"/>
    <m/>
    <m/>
    <m/>
    <m/>
    <m/>
    <m/>
    <m/>
    <m/>
    <x v="818"/>
    <x v="45"/>
    <x v="45"/>
    <m/>
    <n v="0"/>
    <n v="0"/>
    <n v="0"/>
    <n v="0"/>
    <n v="0"/>
    <n v="0"/>
    <m/>
    <m/>
    <m/>
    <s v="No"/>
    <s v="W666135"/>
    <n v="0"/>
    <m/>
    <s v="T20390-PMI"/>
    <m/>
    <m/>
    <s v="S0363772"/>
  </r>
  <r>
    <x v="1292"/>
    <n v="10000"/>
    <n v="20000"/>
    <d v="2025-05-02T00:00:00"/>
    <s v="502LAUGH"/>
    <s v=" 4:05:13 pm"/>
    <s v="2101818U5/M0B7C2220"/>
    <m/>
    <x v="1"/>
    <s v="Yes"/>
    <x v="17"/>
    <x v="16"/>
    <s v="PM11"/>
    <s v="TEE MENG CHAI"/>
    <n v="150"/>
    <m/>
    <m/>
    <d v="2025-04-30T00:00:00"/>
    <m/>
    <n v="7"/>
    <n v="1050"/>
    <s v="PE"/>
    <s v="86.C3210001"/>
    <n v="0"/>
    <n v="1050"/>
    <n v="0"/>
    <n v="0"/>
    <n v="0"/>
    <n v="0"/>
    <m/>
    <m/>
    <n v="0"/>
    <m/>
    <m/>
    <m/>
    <m/>
    <m/>
    <m/>
    <m/>
    <m/>
    <x v="818"/>
    <x v="45"/>
    <x v="45"/>
    <m/>
    <n v="0"/>
    <n v="0"/>
    <n v="0"/>
    <n v="0"/>
    <n v="0"/>
    <n v="0"/>
    <m/>
    <m/>
    <m/>
    <s v="No"/>
    <s v="W666135"/>
    <n v="0"/>
    <m/>
    <s v="T20390-PMI"/>
    <m/>
    <m/>
    <s v="S0363772"/>
  </r>
  <r>
    <x v="1293"/>
    <n v="10000"/>
    <n v="10000"/>
    <d v="2025-04-30T00:00:00"/>
    <s v="502LAUGH"/>
    <s v=" 3:48:02 pm"/>
    <s v="4112313U5A"/>
    <m/>
    <x v="0"/>
    <s v="Yes"/>
    <x v="10"/>
    <x v="10"/>
    <s v="PS66"/>
    <s v="SIM ENG KWANG"/>
    <n v="6000"/>
    <m/>
    <m/>
    <d v="2025-04-30T00:00:00"/>
    <m/>
    <n v="1"/>
    <n v="6000"/>
    <s v="PE"/>
    <s v="250-6187-000001"/>
    <n v="0"/>
    <n v="6000"/>
    <n v="0"/>
    <n v="0"/>
    <n v="0"/>
    <n v="0"/>
    <m/>
    <m/>
    <n v="0"/>
    <m/>
    <m/>
    <m/>
    <m/>
    <m/>
    <m/>
    <m/>
    <m/>
    <x v="819"/>
    <x v="76"/>
    <x v="29"/>
    <m/>
    <n v="0"/>
    <n v="0"/>
    <n v="0"/>
    <n v="0"/>
    <n v="0"/>
    <n v="0"/>
    <m/>
    <m/>
    <m/>
    <s v="No"/>
    <s v="W666140"/>
    <n v="0"/>
    <m/>
    <s v="J10025-PHL-SG"/>
    <m/>
    <m/>
    <s v="S0363780"/>
  </r>
  <r>
    <x v="1294"/>
    <n v="10000"/>
    <n v="20000"/>
    <d v="2025-05-06T00:00:00"/>
    <s v="502LAUGH"/>
    <s v=" 8:46:58 am"/>
    <n v="860909190918"/>
    <m/>
    <x v="0"/>
    <s v="Yes"/>
    <x v="1"/>
    <x v="1"/>
    <s v="PM16"/>
    <s v="TEO KAH JUN"/>
    <n v="120"/>
    <m/>
    <m/>
    <d v="2025-04-30T00:00:00"/>
    <m/>
    <n v="42"/>
    <n v="5030"/>
    <s v="PE"/>
    <n v="200742630001"/>
    <n v="0"/>
    <n v="4000"/>
    <n v="1030"/>
    <n v="0"/>
    <n v="0"/>
    <n v="0"/>
    <m/>
    <m/>
    <n v="0"/>
    <m/>
    <m/>
    <m/>
    <m/>
    <m/>
    <m/>
    <m/>
    <m/>
    <x v="820"/>
    <x v="28"/>
    <x v="28"/>
    <m/>
    <n v="0"/>
    <n v="0"/>
    <n v="0"/>
    <n v="0"/>
    <n v="0"/>
    <n v="0"/>
    <m/>
    <m/>
    <m/>
    <s v="No"/>
    <s v="W666142"/>
    <n v="0"/>
    <m/>
    <s v="I09180"/>
    <m/>
    <m/>
    <s v="S0363786"/>
  </r>
  <r>
    <x v="1294"/>
    <n v="20000"/>
    <n v="10000"/>
    <d v="2025-05-06T00:00:00"/>
    <s v="502LAUGH"/>
    <s v=" 8:46:58 am"/>
    <n v="860909190918"/>
    <m/>
    <x v="0"/>
    <s v="Yes"/>
    <x v="1"/>
    <x v="1"/>
    <s v="PM16"/>
    <s v="TEO KAH JUN"/>
    <n v="95"/>
    <m/>
    <m/>
    <d v="2025-04-30T00:00:00"/>
    <m/>
    <n v="42"/>
    <n v="4000"/>
    <s v="PE"/>
    <n v="200742630001"/>
    <n v="0"/>
    <n v="4000"/>
    <n v="0"/>
    <n v="0"/>
    <n v="0"/>
    <n v="0"/>
    <m/>
    <m/>
    <n v="0"/>
    <m/>
    <m/>
    <m/>
    <m/>
    <m/>
    <m/>
    <m/>
    <m/>
    <x v="820"/>
    <x v="28"/>
    <x v="28"/>
    <m/>
    <n v="0"/>
    <n v="0"/>
    <n v="0"/>
    <n v="0"/>
    <n v="0"/>
    <n v="0"/>
    <m/>
    <m/>
    <m/>
    <s v="No"/>
    <s v="W666142"/>
    <n v="0"/>
    <m/>
    <s v="I09180"/>
    <m/>
    <m/>
    <s v="S0363786"/>
  </r>
  <r>
    <x v="1237"/>
    <n v="10000"/>
    <n v="20000"/>
    <d v="2025-04-30T00:00:00"/>
    <s v="502LAUGH"/>
    <s v=" 9:40:22 am"/>
    <n v="860909190918"/>
    <m/>
    <x v="1"/>
    <s v="Yes"/>
    <x v="34"/>
    <x v="3"/>
    <s v="PM45"/>
    <s v="TAY CHIN LIONG"/>
    <n v="134"/>
    <m/>
    <m/>
    <d v="2025-04-30T00:00:00"/>
    <m/>
    <n v="27"/>
    <n v="3618"/>
    <s v="PE"/>
    <n v="200699060001"/>
    <n v="0"/>
    <n v="2000"/>
    <n v="1618"/>
    <n v="0"/>
    <n v="0"/>
    <n v="0"/>
    <m/>
    <m/>
    <n v="0"/>
    <m/>
    <m/>
    <m/>
    <m/>
    <m/>
    <m/>
    <m/>
    <m/>
    <x v="348"/>
    <x v="28"/>
    <x v="28"/>
    <m/>
    <n v="0"/>
    <n v="0"/>
    <n v="0"/>
    <n v="0"/>
    <n v="0"/>
    <n v="0"/>
    <m/>
    <m/>
    <m/>
    <s v="No"/>
    <s v="W666153"/>
    <n v="0"/>
    <m/>
    <s v="I09180"/>
    <m/>
    <m/>
    <s v="S0363804"/>
  </r>
  <r>
    <x v="1295"/>
    <n v="10000"/>
    <n v="10000"/>
    <d v="2025-05-02T00:00:00"/>
    <s v="502LAUGH"/>
    <s v=" 8:33:28 am"/>
    <s v="U542353003"/>
    <m/>
    <x v="0"/>
    <s v="Yes"/>
    <x v="20"/>
    <x v="5"/>
    <s v="PM35"/>
    <s v="TAN MIN KANG"/>
    <n v="81"/>
    <m/>
    <m/>
    <d v="2025-04-30T00:00:00"/>
    <m/>
    <n v="124"/>
    <n v="10044"/>
    <s v="PE"/>
    <s v="03L3019-H45064-50001"/>
    <n v="0"/>
    <n v="10000"/>
    <n v="44"/>
    <n v="0"/>
    <n v="0"/>
    <n v="0"/>
    <m/>
    <m/>
    <n v="0"/>
    <m/>
    <m/>
    <m/>
    <m/>
    <m/>
    <m/>
    <m/>
    <m/>
    <x v="821"/>
    <x v="65"/>
    <x v="10"/>
    <m/>
    <n v="0"/>
    <n v="0"/>
    <n v="0"/>
    <n v="0"/>
    <n v="0"/>
    <n v="0"/>
    <m/>
    <m/>
    <m/>
    <s v="No"/>
    <s v="W666154"/>
    <n v="0"/>
    <m/>
    <s v="I09082-TL"/>
    <m/>
    <m/>
    <s v="H0065099"/>
  </r>
  <r>
    <x v="1296"/>
    <n v="10000"/>
    <n v="10000"/>
    <d v="2025-05-02T00:00:00"/>
    <s v="502LAUGH"/>
    <s v=" 8:33:28 am"/>
    <s v="U542353003"/>
    <m/>
    <x v="0"/>
    <s v="Yes"/>
    <x v="20"/>
    <x v="5"/>
    <s v="PM35"/>
    <s v="TAN MIN KANG"/>
    <n v="5"/>
    <m/>
    <m/>
    <d v="2025-04-30T00:00:00"/>
    <m/>
    <n v="124"/>
    <n v="620"/>
    <s v="PE"/>
    <s v="03L3019-H45064-50001"/>
    <n v="0"/>
    <n v="500"/>
    <n v="120"/>
    <n v="0"/>
    <n v="0"/>
    <n v="0"/>
    <m/>
    <m/>
    <n v="0"/>
    <m/>
    <m/>
    <m/>
    <m/>
    <m/>
    <m/>
    <m/>
    <m/>
    <x v="821"/>
    <x v="65"/>
    <x v="10"/>
    <m/>
    <n v="0"/>
    <n v="0"/>
    <n v="0"/>
    <n v="0"/>
    <n v="0"/>
    <n v="0"/>
    <m/>
    <m/>
    <m/>
    <s v="No"/>
    <s v="W666155"/>
    <n v="0"/>
    <m/>
    <s v="I09082-TL"/>
    <m/>
    <m/>
    <s v="H0065100"/>
  </r>
  <r>
    <x v="1297"/>
    <n v="10000"/>
    <n v="10000"/>
    <d v="2025-05-02T00:00:00"/>
    <s v="502LAUGH"/>
    <s v=" 8:33:28 am"/>
    <s v="U542353003"/>
    <m/>
    <x v="0"/>
    <s v="Yes"/>
    <x v="20"/>
    <x v="5"/>
    <s v="PM35"/>
    <s v="TAN MIN KANG"/>
    <n v="2"/>
    <m/>
    <m/>
    <d v="2025-04-30T00:00:00"/>
    <m/>
    <n v="124"/>
    <n v="296"/>
    <s v="PE"/>
    <s v="03L3019-H45064-50001"/>
    <n v="0"/>
    <n v="200"/>
    <n v="96"/>
    <n v="0"/>
    <n v="0"/>
    <n v="0"/>
    <m/>
    <m/>
    <n v="0"/>
    <m/>
    <m/>
    <m/>
    <m/>
    <m/>
    <m/>
    <m/>
    <m/>
    <x v="821"/>
    <x v="65"/>
    <x v="10"/>
    <m/>
    <n v="0"/>
    <n v="0"/>
    <n v="0"/>
    <n v="0"/>
    <n v="0"/>
    <n v="0"/>
    <m/>
    <m/>
    <m/>
    <s v="No"/>
    <s v="W666156"/>
    <n v="0"/>
    <m/>
    <s v="I09082-TL"/>
    <m/>
    <m/>
    <s v="ZSA101829"/>
  </r>
  <r>
    <x v="1297"/>
    <n v="20000"/>
    <n v="10000"/>
    <d v="2025-05-02T00:00:00"/>
    <s v="502LAUGH"/>
    <s v=" 8:33:28 am"/>
    <s v="U542353003"/>
    <m/>
    <x v="0"/>
    <s v="Yes"/>
    <x v="20"/>
    <x v="5"/>
    <s v="PM35"/>
    <s v="TAN MIN KANG"/>
    <n v="2"/>
    <m/>
    <m/>
    <d v="2025-04-30T00:00:00"/>
    <m/>
    <n v="124"/>
    <n v="200"/>
    <s v="PE"/>
    <s v="03L3019-H45064-50001"/>
    <n v="0"/>
    <n v="200"/>
    <n v="0"/>
    <n v="0"/>
    <n v="0"/>
    <n v="0"/>
    <m/>
    <m/>
    <n v="0"/>
    <m/>
    <m/>
    <m/>
    <m/>
    <m/>
    <m/>
    <m/>
    <m/>
    <x v="821"/>
    <x v="65"/>
    <x v="10"/>
    <m/>
    <n v="0"/>
    <n v="0"/>
    <n v="0"/>
    <n v="0"/>
    <n v="0"/>
    <n v="0"/>
    <m/>
    <m/>
    <m/>
    <s v="No"/>
    <s v="W666156"/>
    <n v="0"/>
    <m/>
    <s v="I09082-TL"/>
    <m/>
    <m/>
    <s v="ZSA101829"/>
  </r>
  <r>
    <x v="1298"/>
    <n v="10000"/>
    <n v="10000"/>
    <d v="2025-04-30T00:00:00"/>
    <s v="502LAUGH"/>
    <s v=" 5:07:27 pm"/>
    <s v="SG-5644655 01"/>
    <m/>
    <x v="0"/>
    <s v="Yes"/>
    <x v="6"/>
    <x v="6"/>
    <s v="PS74"/>
    <s v="GOH CHIN TECK"/>
    <n v="5295"/>
    <m/>
    <m/>
    <d v="2025-04-30T00:00:00"/>
    <m/>
    <n v="1"/>
    <n v="5295"/>
    <s v="PE"/>
    <n v="150335490001"/>
    <n v="0"/>
    <n v="5295"/>
    <n v="0"/>
    <n v="0"/>
    <n v="0"/>
    <n v="0"/>
    <m/>
    <m/>
    <n v="0"/>
    <m/>
    <m/>
    <m/>
    <m/>
    <m/>
    <m/>
    <m/>
    <m/>
    <x v="822"/>
    <x v="28"/>
    <x v="28"/>
    <m/>
    <n v="0"/>
    <n v="0"/>
    <n v="0"/>
    <n v="0"/>
    <n v="0"/>
    <n v="0"/>
    <m/>
    <m/>
    <m/>
    <s v="No"/>
    <s v="W666157"/>
    <n v="0"/>
    <m/>
    <s v="I09180"/>
    <m/>
    <m/>
    <s v="S0363816"/>
  </r>
  <r>
    <x v="1298"/>
    <n v="20000"/>
    <n v="10000"/>
    <d v="2025-04-30T00:00:00"/>
    <s v="502LAUGH"/>
    <s v=" 5:07:27 pm"/>
    <s v="SG-5644655 01"/>
    <m/>
    <x v="0"/>
    <s v="Yes"/>
    <x v="6"/>
    <x v="6"/>
    <s v="PS74"/>
    <s v="GOH CHIN TECK"/>
    <n v="5295"/>
    <m/>
    <m/>
    <d v="2025-04-30T00:00:00"/>
    <m/>
    <n v="1"/>
    <n v="5295"/>
    <s v="PE"/>
    <n v="150335490001"/>
    <n v="0"/>
    <n v="5295"/>
    <n v="0"/>
    <n v="0"/>
    <n v="0"/>
    <n v="0"/>
    <m/>
    <m/>
    <n v="0"/>
    <m/>
    <m/>
    <m/>
    <m/>
    <m/>
    <m/>
    <m/>
    <m/>
    <x v="822"/>
    <x v="28"/>
    <x v="28"/>
    <m/>
    <n v="0"/>
    <n v="0"/>
    <n v="0"/>
    <n v="0"/>
    <n v="0"/>
    <n v="0"/>
    <m/>
    <m/>
    <m/>
    <s v="No"/>
    <s v="W666157"/>
    <n v="0"/>
    <m/>
    <s v="I09180"/>
    <m/>
    <m/>
    <s v="S0363816"/>
  </r>
  <r>
    <x v="1299"/>
    <n v="10000"/>
    <n v="10000"/>
    <d v="2025-04-30T00:00:00"/>
    <s v="502LAUGH"/>
    <s v=" 5:01:15 pm"/>
    <s v="4112210U5"/>
    <m/>
    <x v="0"/>
    <s v="Yes"/>
    <x v="7"/>
    <x v="7"/>
    <s v="PM68"/>
    <s v="LEE KIM LIANG"/>
    <n v="1000"/>
    <m/>
    <m/>
    <d v="2025-04-30T00:00:00"/>
    <m/>
    <n v="1"/>
    <n v="1000"/>
    <s v="PE"/>
    <s v="810286 REV1000001"/>
    <n v="0"/>
    <n v="1000"/>
    <n v="0"/>
    <n v="0"/>
    <n v="0"/>
    <n v="0"/>
    <m/>
    <m/>
    <n v="0"/>
    <m/>
    <m/>
    <m/>
    <m/>
    <m/>
    <m/>
    <m/>
    <m/>
    <x v="823"/>
    <x v="26"/>
    <x v="26"/>
    <m/>
    <n v="0"/>
    <n v="0"/>
    <n v="0"/>
    <n v="0"/>
    <n v="0"/>
    <n v="0"/>
    <m/>
    <m/>
    <m/>
    <s v="No"/>
    <s v="W666180"/>
    <n v="0"/>
    <m/>
    <s v="V22000"/>
    <m/>
    <m/>
    <s v="S0363838"/>
  </r>
  <r>
    <x v="1246"/>
    <n v="10000"/>
    <n v="20000"/>
    <d v="2025-04-30T00:00:00"/>
    <s v="502LAUGH"/>
    <s v=" 2:31:33 pm"/>
    <s v="J00WA7080"/>
    <m/>
    <x v="1"/>
    <s v="Yes"/>
    <x v="19"/>
    <x v="16"/>
    <s v="PS95"/>
    <s v="LIM CHENG LEONG"/>
    <n v="3000"/>
    <m/>
    <m/>
    <d v="2025-04-30T00:00:00"/>
    <m/>
    <n v="6"/>
    <n v="18000"/>
    <s v="PE"/>
    <n v="83615120001"/>
    <n v="0"/>
    <n v="6000"/>
    <n v="12000"/>
    <n v="0"/>
    <n v="0"/>
    <n v="0"/>
    <m/>
    <m/>
    <n v="0"/>
    <m/>
    <m/>
    <m/>
    <m/>
    <m/>
    <m/>
    <m/>
    <m/>
    <x v="789"/>
    <x v="11"/>
    <x v="11"/>
    <m/>
    <n v="0"/>
    <n v="0"/>
    <n v="0"/>
    <n v="0"/>
    <n v="0"/>
    <n v="0"/>
    <m/>
    <m/>
    <m/>
    <s v="No"/>
    <s v="W666184"/>
    <n v="0"/>
    <m/>
    <s v="B02083"/>
    <m/>
    <m/>
    <s v="S0363853"/>
  </r>
  <r>
    <x v="1248"/>
    <n v="10000"/>
    <n v="20000"/>
    <d v="2025-04-30T00:00:00"/>
    <s v="502LAUGH"/>
    <d v="1899-12-30T12:55:58"/>
    <s v="J00WA7080"/>
    <m/>
    <x v="1"/>
    <s v="Yes"/>
    <x v="19"/>
    <x v="16"/>
    <s v="PS95"/>
    <s v="LIM CHENG LEONG"/>
    <n v="2500"/>
    <m/>
    <m/>
    <d v="2025-04-30T00:00:00"/>
    <m/>
    <n v="6"/>
    <n v="15000"/>
    <s v="PE"/>
    <n v="5000444460001"/>
    <n v="0"/>
    <n v="15000"/>
    <n v="0"/>
    <n v="0"/>
    <n v="0"/>
    <n v="0"/>
    <m/>
    <m/>
    <n v="0"/>
    <m/>
    <m/>
    <m/>
    <m/>
    <m/>
    <m/>
    <m/>
    <m/>
    <x v="791"/>
    <x v="11"/>
    <x v="11"/>
    <m/>
    <n v="0"/>
    <n v="0"/>
    <n v="0"/>
    <n v="0"/>
    <n v="0"/>
    <n v="0"/>
    <m/>
    <m/>
    <m/>
    <s v="No"/>
    <s v="W666187"/>
    <n v="0"/>
    <m/>
    <s v="B02083"/>
    <m/>
    <m/>
    <s v="S0363853"/>
  </r>
  <r>
    <x v="1300"/>
    <n v="10000"/>
    <n v="10000"/>
    <d v="2025-05-02T00:00:00"/>
    <s v="502LAUGH"/>
    <s v=" 8:33:28 am"/>
    <s v="U542353003"/>
    <m/>
    <x v="0"/>
    <s v="Yes"/>
    <x v="20"/>
    <x v="5"/>
    <s v="PM35"/>
    <s v="TAN MIN KANG"/>
    <n v="5"/>
    <m/>
    <m/>
    <d v="2025-04-30T00:00:00"/>
    <m/>
    <n v="124"/>
    <n v="620"/>
    <s v="PE"/>
    <s v="03L3019-H45064-50001"/>
    <n v="0"/>
    <n v="500"/>
    <n v="120"/>
    <n v="0"/>
    <n v="0"/>
    <n v="0"/>
    <m/>
    <m/>
    <n v="0"/>
    <m/>
    <m/>
    <m/>
    <m/>
    <m/>
    <m/>
    <m/>
    <m/>
    <x v="821"/>
    <x v="65"/>
    <x v="10"/>
    <m/>
    <n v="0"/>
    <n v="0"/>
    <n v="0"/>
    <n v="0"/>
    <n v="0"/>
    <n v="0"/>
    <m/>
    <m/>
    <m/>
    <s v="No"/>
    <s v="W666193"/>
    <n v="0"/>
    <m/>
    <s v="I09082-TL"/>
    <m/>
    <m/>
    <s v="ZSA101833"/>
  </r>
  <r>
    <x v="1301"/>
    <n v="10000"/>
    <n v="20000"/>
    <d v="2025-04-30T00:00:00"/>
    <s v="502LAUGH"/>
    <s v=" 9:22:41 am"/>
    <s v="3082512U9/4136S1"/>
    <m/>
    <x v="0"/>
    <s v="Yes"/>
    <x v="28"/>
    <x v="23"/>
    <s v="PM26"/>
    <s v="TAN AIK KEONG"/>
    <n v="1000"/>
    <m/>
    <m/>
    <d v="2025-04-30T00:00:00"/>
    <m/>
    <n v="1"/>
    <n v="1000"/>
    <s v="PE"/>
    <n v="4.40170086001E+17"/>
    <n v="0"/>
    <n v="1000"/>
    <n v="0"/>
    <n v="0"/>
    <n v="0"/>
    <n v="0"/>
    <m/>
    <m/>
    <n v="0"/>
    <m/>
    <m/>
    <m/>
    <m/>
    <m/>
    <m/>
    <m/>
    <m/>
    <x v="808"/>
    <x v="7"/>
    <x v="7"/>
    <m/>
    <n v="0"/>
    <n v="0"/>
    <n v="0"/>
    <n v="0"/>
    <n v="0"/>
    <n v="0"/>
    <m/>
    <m/>
    <m/>
    <s v="No"/>
    <s v="W666195"/>
    <n v="0"/>
    <m/>
    <s v="T20096"/>
    <m/>
    <m/>
    <s v="GRR62165"/>
  </r>
  <r>
    <x v="1302"/>
    <n v="10000"/>
    <n v="10000"/>
    <d v="2025-04-30T00:00:00"/>
    <s v="502LAUGH"/>
    <s v=" 5:00:04 pm"/>
    <s v="U481252037"/>
    <m/>
    <x v="0"/>
    <s v="Yes"/>
    <x v="19"/>
    <x v="16"/>
    <s v="PS95"/>
    <s v="LIM CHENG LEONG"/>
    <n v="3334"/>
    <m/>
    <m/>
    <d v="2025-04-30T00:00:00"/>
    <m/>
    <n v="3"/>
    <n v="10002"/>
    <s v="PE"/>
    <s v="BLANK LABEL-60X10002"/>
    <n v="0"/>
    <n v="10000"/>
    <n v="2"/>
    <n v="0"/>
    <n v="0"/>
    <n v="0"/>
    <m/>
    <m/>
    <n v="0"/>
    <m/>
    <m/>
    <m/>
    <m/>
    <m/>
    <m/>
    <m/>
    <m/>
    <x v="824"/>
    <x v="119"/>
    <x v="114"/>
    <m/>
    <n v="0"/>
    <n v="0"/>
    <n v="0"/>
    <n v="0"/>
    <n v="0"/>
    <n v="0"/>
    <m/>
    <m/>
    <m/>
    <s v="No"/>
    <s v="W666198"/>
    <n v="0"/>
    <m/>
    <s v="J10098"/>
    <m/>
    <m/>
    <s v="S0363867"/>
  </r>
  <r>
    <x v="1303"/>
    <n v="10000"/>
    <n v="10000"/>
    <d v="2025-05-06T00:00:00"/>
    <s v="502LAUGH"/>
    <s v=" 8:35:17 am"/>
    <s v="SG-5645615-01"/>
    <m/>
    <x v="0"/>
    <s v="Yes"/>
    <x v="30"/>
    <x v="24"/>
    <s v="PC02"/>
    <s v="GAO BINJIE"/>
    <n v="1700"/>
    <m/>
    <m/>
    <d v="2025-04-30T00:00:00"/>
    <m/>
    <n v="5"/>
    <n v="8500"/>
    <s v="PE"/>
    <s v="P1A0113 20001"/>
    <n v="0"/>
    <n v="6500"/>
    <n v="2000"/>
    <n v="0"/>
    <n v="0"/>
    <n v="0"/>
    <m/>
    <m/>
    <n v="0"/>
    <m/>
    <m/>
    <m/>
    <m/>
    <m/>
    <m/>
    <m/>
    <m/>
    <x v="825"/>
    <x v="31"/>
    <x v="31"/>
    <m/>
    <n v="0"/>
    <n v="0"/>
    <n v="0"/>
    <n v="0"/>
    <n v="0"/>
    <n v="0"/>
    <m/>
    <m/>
    <m/>
    <s v="No"/>
    <s v="W666199"/>
    <n v="0"/>
    <m/>
    <s v="H08220"/>
    <m/>
    <m/>
    <s v="S0363868"/>
  </r>
  <r>
    <x v="1304"/>
    <n v="10000"/>
    <n v="10000"/>
    <d v="2025-05-06T00:00:00"/>
    <s v="502LAUGH"/>
    <s v=" 8:33:12 am"/>
    <s v="SG-5645615-01"/>
    <m/>
    <x v="0"/>
    <s v="Yes"/>
    <x v="30"/>
    <x v="24"/>
    <s v="PC02"/>
    <s v="GAO BINJIE"/>
    <n v="800"/>
    <m/>
    <m/>
    <d v="2025-04-30T00:00:00"/>
    <m/>
    <n v="5"/>
    <n v="4000"/>
    <s v="PE"/>
    <s v="P1A0118 20001"/>
    <n v="0"/>
    <n v="2000"/>
    <n v="2000"/>
    <n v="0"/>
    <n v="0"/>
    <n v="0"/>
    <m/>
    <m/>
    <n v="0"/>
    <m/>
    <m/>
    <m/>
    <m/>
    <m/>
    <m/>
    <m/>
    <m/>
    <x v="826"/>
    <x v="31"/>
    <x v="31"/>
    <m/>
    <n v="0"/>
    <n v="0"/>
    <n v="0"/>
    <n v="0"/>
    <n v="0"/>
    <n v="0"/>
    <m/>
    <m/>
    <m/>
    <s v="No"/>
    <s v="W666200"/>
    <n v="0"/>
    <m/>
    <s v="H08220"/>
    <m/>
    <m/>
    <s v="S0363868"/>
  </r>
  <r>
    <x v="1305"/>
    <n v="10000"/>
    <n v="10000"/>
    <d v="2025-05-06T00:00:00"/>
    <s v="502LAUGH"/>
    <s v=" 8:34:06 am"/>
    <s v="SG-5642459-01"/>
    <m/>
    <x v="0"/>
    <s v="Yes"/>
    <x v="30"/>
    <x v="24"/>
    <s v="PC02"/>
    <s v="GAO BINJIE"/>
    <n v="1000"/>
    <m/>
    <m/>
    <d v="2025-04-30T00:00:00"/>
    <m/>
    <n v="5"/>
    <n v="5000"/>
    <s v="PE"/>
    <s v="P1A01720001"/>
    <n v="0"/>
    <n v="3000"/>
    <n v="2000"/>
    <n v="0"/>
    <n v="0"/>
    <n v="0"/>
    <m/>
    <m/>
    <n v="0"/>
    <m/>
    <m/>
    <m/>
    <m/>
    <m/>
    <m/>
    <m/>
    <m/>
    <x v="827"/>
    <x v="31"/>
    <x v="31"/>
    <m/>
    <n v="0"/>
    <n v="0"/>
    <n v="0"/>
    <n v="0"/>
    <n v="0"/>
    <n v="0"/>
    <m/>
    <m/>
    <m/>
    <s v="No"/>
    <s v="W666201"/>
    <n v="0"/>
    <m/>
    <s v="H08220"/>
    <m/>
    <m/>
    <s v="S0363868"/>
  </r>
  <r>
    <x v="1306"/>
    <n v="10000"/>
    <n v="10000"/>
    <d v="2025-05-05T00:00:00"/>
    <s v="502LAUGH"/>
    <s v=" 2:47:27 pm"/>
    <n v="10620258070"/>
    <m/>
    <x v="0"/>
    <s v="Yes"/>
    <x v="1"/>
    <x v="1"/>
    <s v="PM16"/>
    <s v="TEO KAH JUN"/>
    <n v="130"/>
    <m/>
    <m/>
    <d v="2025-04-30T00:00:00"/>
    <m/>
    <n v="308"/>
    <n v="40040"/>
    <s v="PE"/>
    <s v="3UB55-800010001"/>
    <n v="0"/>
    <n v="30000"/>
    <n v="10040"/>
    <n v="0"/>
    <n v="0"/>
    <n v="0"/>
    <m/>
    <m/>
    <n v="0"/>
    <m/>
    <m/>
    <m/>
    <m/>
    <m/>
    <m/>
    <m/>
    <m/>
    <x v="828"/>
    <x v="20"/>
    <x v="20"/>
    <m/>
    <n v="0"/>
    <n v="0"/>
    <n v="0"/>
    <n v="0"/>
    <n v="0"/>
    <n v="0"/>
    <m/>
    <m/>
    <m/>
    <s v="No"/>
    <s v="W666204"/>
    <n v="0"/>
    <m/>
    <s v="H08031-JIM-M"/>
    <m/>
    <m/>
    <s v="S03639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3">
  <r>
    <x v="0"/>
    <n v="10000"/>
    <n v="10000"/>
    <n v="45786"/>
    <s v="502LAUGH"/>
    <s v=" 9:26:40 am"/>
    <n v="2321164"/>
    <s v="DC03278"/>
    <x v="0"/>
    <s v="No"/>
    <n v="88"/>
    <s v="OKI"/>
    <x v="0"/>
    <s v="PP24"/>
    <s v="HO HON SENG"/>
    <n v="3500"/>
    <m/>
    <m/>
    <d v="2025-04-01T00:00:00"/>
    <m/>
    <n v="1"/>
    <n v="3500"/>
    <s v="PE"/>
    <s v="CE-1070129715-010001"/>
    <n v="0"/>
    <n v="0"/>
    <n v="0"/>
    <n v="0"/>
    <n v="0"/>
    <n v="0"/>
    <m/>
    <m/>
    <n v="0"/>
    <m/>
    <m/>
    <m/>
    <s v="No"/>
    <n v="0"/>
    <s v="No"/>
    <m/>
    <m/>
    <s v="CE-1070129715-01"/>
    <s v="C03043"/>
    <s v="CEI PTE LTD"/>
    <m/>
    <n v="0"/>
    <n v="0"/>
    <n v="0"/>
    <n v="0"/>
    <n v="0"/>
    <n v="0"/>
    <m/>
    <m/>
    <m/>
    <s v="No"/>
    <m/>
    <m/>
    <m/>
    <s v="C03043"/>
    <m/>
    <m/>
    <s v="S0359242"/>
  </r>
  <r>
    <x v="1"/>
    <n v="10000"/>
    <n v="10000"/>
    <n v="45751"/>
    <s v="502LAUGH"/>
    <s v=" 5:16:20 pm"/>
    <n v="10620258022"/>
    <s v="FDC30934"/>
    <x v="0"/>
    <s v="No"/>
    <n v="79"/>
    <s v="HP Indigo 6800"/>
    <x v="0"/>
    <s v="PM16"/>
    <s v="TEO KAH JUN"/>
    <n v="200"/>
    <n v="40"/>
    <n v="0.66666666666666663"/>
    <d v="2025-04-01T00:00:00"/>
    <m/>
    <n v="36"/>
    <n v="7200"/>
    <s v="PE"/>
    <s v="CZ633-800050001"/>
    <n v="0"/>
    <n v="0"/>
    <n v="0"/>
    <n v="0"/>
    <n v="0"/>
    <n v="0"/>
    <m/>
    <m/>
    <n v="0"/>
    <m/>
    <m/>
    <m/>
    <s v="No"/>
    <n v="0"/>
    <s v="No"/>
    <m/>
    <m/>
    <s v="CZ633-80005"/>
    <s v="H08031-JIM"/>
    <s v="HP SINGAPORE (PRIVATE) LIMITED"/>
    <m/>
    <n v="0"/>
    <n v="0"/>
    <n v="0"/>
    <n v="0"/>
    <n v="0"/>
    <n v="0"/>
    <m/>
    <m/>
    <m/>
    <s v="No"/>
    <m/>
    <m/>
    <m/>
    <s v="H08031-JIM"/>
    <m/>
    <m/>
    <s v="S0361845"/>
  </r>
  <r>
    <x v="2"/>
    <n v="10000"/>
    <n v="10000"/>
    <n v="45751"/>
    <s v="502LAUGH"/>
    <s v=" 5:15:26 pm"/>
    <n v="10620258022"/>
    <s v="FDC30934"/>
    <x v="0"/>
    <s v="No"/>
    <n v="79"/>
    <s v="HP Indigo 6800"/>
    <x v="0"/>
    <s v="PM16"/>
    <s v="TEO KAH JUN"/>
    <n v="167"/>
    <n v="38.35"/>
    <n v="0.63916666666666666"/>
    <d v="2025-04-01T00:00:00"/>
    <m/>
    <n v="36"/>
    <n v="6012"/>
    <s v="PE"/>
    <s v="CZ635-800050001"/>
    <n v="0"/>
    <n v="0"/>
    <n v="0"/>
    <n v="0"/>
    <n v="0"/>
    <n v="0"/>
    <m/>
    <m/>
    <n v="0"/>
    <m/>
    <m/>
    <m/>
    <s v="No"/>
    <n v="0"/>
    <s v="No"/>
    <m/>
    <m/>
    <s v="CZ635-80005"/>
    <s v="H08031-JIM"/>
    <s v="HP SINGAPORE (PRIVATE) LIMITED"/>
    <m/>
    <n v="0"/>
    <n v="0"/>
    <n v="0"/>
    <n v="0"/>
    <n v="0"/>
    <n v="0"/>
    <m/>
    <m/>
    <m/>
    <s v="No"/>
    <m/>
    <m/>
    <m/>
    <s v="H08031-JIM"/>
    <m/>
    <m/>
    <s v="S0361902"/>
  </r>
  <r>
    <x v="3"/>
    <n v="10000"/>
    <n v="40000"/>
    <n v="45748"/>
    <s v="502LAUGH"/>
    <s v=" 5:42:25 pm"/>
    <s v="D005H7770"/>
    <m/>
    <x v="0"/>
    <s v="Yes"/>
    <n v="73"/>
    <s v="Brotech DF330"/>
    <x v="1"/>
    <s v="PM59"/>
    <s v="VOON CHAN PIN"/>
    <n v="3667"/>
    <n v="91.116666666666674"/>
    <n v="1.5186111111111111"/>
    <d v="2025-04-01T00:00:00"/>
    <m/>
    <n v="30"/>
    <n v="110010"/>
    <s v="PE"/>
    <s v="R390-411 REV1.00001"/>
    <n v="0"/>
    <n v="104761"/>
    <n v="5249"/>
    <n v="0"/>
    <n v="0"/>
    <n v="0"/>
    <m/>
    <m/>
    <n v="0"/>
    <m/>
    <m/>
    <m/>
    <m/>
    <m/>
    <m/>
    <m/>
    <m/>
    <s v="R390-411 REV1.0"/>
    <s v="R18131-MEIBAN MIC-M"/>
    <s v="MEIBAN MICRO SDN BHD"/>
    <m/>
    <n v="0"/>
    <n v="0"/>
    <n v="0"/>
    <n v="0"/>
    <n v="0"/>
    <n v="0"/>
    <m/>
    <m/>
    <m/>
    <s v="No"/>
    <s v="W664003"/>
    <n v="0"/>
    <m/>
    <s v="R18131-MEIBAN MIC-M"/>
    <m/>
    <m/>
    <s v="S0348898"/>
  </r>
  <r>
    <x v="3"/>
    <n v="10000"/>
    <n v="50000"/>
    <n v="45748"/>
    <s v="502LAUGH"/>
    <s v=" 5:42:25 pm"/>
    <s v="D005H7770"/>
    <m/>
    <x v="1"/>
    <s v="Yes"/>
    <n v="73"/>
    <s v="Brotech DF330"/>
    <x v="1"/>
    <s v="PM59"/>
    <s v="VOON CHAN PIN"/>
    <n v="3334"/>
    <n v="85.566666666666663"/>
    <n v="1.4261111111111111"/>
    <d v="2025-04-01T00:00:00"/>
    <m/>
    <n v="30"/>
    <n v="100020"/>
    <s v="PE"/>
    <s v="R390-411 REV1.00001"/>
    <n v="0"/>
    <n v="100010"/>
    <n v="10"/>
    <n v="0"/>
    <n v="0"/>
    <n v="0"/>
    <m/>
    <m/>
    <n v="0"/>
    <m/>
    <m/>
    <m/>
    <m/>
    <m/>
    <m/>
    <m/>
    <m/>
    <s v="R390-411 REV1.0"/>
    <s v="R18131-MEIBAN MIC-M"/>
    <s v="MEIBAN MICRO SDN BHD"/>
    <m/>
    <n v="0"/>
    <n v="0"/>
    <n v="0"/>
    <n v="0"/>
    <n v="0"/>
    <n v="0"/>
    <m/>
    <m/>
    <m/>
    <s v="No"/>
    <s v="W664003"/>
    <n v="0"/>
    <m/>
    <s v="R18131-MEIBAN MIC-M"/>
    <m/>
    <m/>
    <s v="S0348898"/>
  </r>
  <r>
    <x v="4"/>
    <n v="10000"/>
    <n v="30000"/>
    <n v="45751"/>
    <s v="502LAUGH"/>
    <n v="0.44092592592592594"/>
    <s v="10639931053/10639931059/10639931056/10639931055"/>
    <m/>
    <x v="1"/>
    <s v="Yes"/>
    <n v="77"/>
    <s v="Brotech DF330 "/>
    <x v="1"/>
    <s v="PM74"/>
    <s v="YONG CHEE SOON"/>
    <n v="29723"/>
    <n v="525.38333333333333"/>
    <n v="8.756388888888889"/>
    <d v="2025-04-01T00:00:00"/>
    <m/>
    <n v="36"/>
    <n v="1070028"/>
    <s v="PE"/>
    <s v="5180-0100-BH2120001"/>
    <n v="0"/>
    <n v="1000000"/>
    <n v="70028"/>
    <n v="0"/>
    <n v="0"/>
    <n v="0"/>
    <m/>
    <m/>
    <n v="0"/>
    <m/>
    <m/>
    <m/>
    <m/>
    <m/>
    <m/>
    <m/>
    <m/>
    <s v="5180-0100-BH212"/>
    <s v="H08031-JIM"/>
    <s v="HP SINGAPORE (PRIVATE) LIMITED"/>
    <m/>
    <n v="0"/>
    <n v="0"/>
    <n v="0"/>
    <n v="0"/>
    <n v="0"/>
    <n v="0"/>
    <m/>
    <m/>
    <m/>
    <s v="No"/>
    <s v="W664068"/>
    <n v="0"/>
    <m/>
    <s v="H08031-JIM"/>
    <m/>
    <m/>
    <s v="S0353202"/>
  </r>
  <r>
    <x v="5"/>
    <n v="10000"/>
    <n v="10000"/>
    <n v="45749"/>
    <s v="502LAUGH"/>
    <s v=" 3:35:20 pm"/>
    <s v="J00TP9191/J00WA7110"/>
    <m/>
    <x v="0"/>
    <s v="Yes"/>
    <n v="111"/>
    <s v="Brotech"/>
    <x v="1"/>
    <s v="PM46"/>
    <s v="TAN CHEE CHUN"/>
    <n v="24375"/>
    <n v="436.25"/>
    <n v="7.270833333333333"/>
    <d v="2025-04-01T00:00:00"/>
    <m/>
    <n v="8"/>
    <n v="195000"/>
    <s v="PE"/>
    <s v="Z512 REV 6.00001"/>
    <n v="0"/>
    <n v="195000"/>
    <n v="0"/>
    <n v="0"/>
    <n v="0"/>
    <n v="0"/>
    <m/>
    <m/>
    <n v="0"/>
    <m/>
    <m/>
    <m/>
    <m/>
    <m/>
    <m/>
    <m/>
    <m/>
    <s v="Z512 REV 8.0"/>
    <s v="R18131"/>
    <s v="RESMED ASIA PTE LTD"/>
    <m/>
    <n v="0"/>
    <n v="0"/>
    <n v="0"/>
    <n v="0"/>
    <n v="0"/>
    <n v="0"/>
    <m/>
    <m/>
    <m/>
    <s v="No"/>
    <s v="W664076"/>
    <n v="0"/>
    <m/>
    <s v="R18131"/>
    <m/>
    <m/>
    <s v="S0357874"/>
  </r>
  <r>
    <x v="6"/>
    <n v="10000"/>
    <n v="10000"/>
    <n v="45754"/>
    <s v="502LAUGH"/>
    <s v=" 9:01:59 am"/>
    <s v="1010831/80117500/XHX24911A1407/XHX2412190201/WO2024/5284"/>
    <m/>
    <x v="0"/>
    <s v="Yes"/>
    <n v="103"/>
    <s v="HDS"/>
    <x v="2"/>
    <s v="PM47"/>
    <s v="CHEAN WEI KEONG"/>
    <n v="41875"/>
    <n v="1425.8333333333333"/>
    <n v="23.763888888888889"/>
    <d v="2025-04-01T00:00:00"/>
    <m/>
    <n v="8"/>
    <n v="335000"/>
    <s v="PE"/>
    <s v="MT273730001"/>
    <n v="0"/>
    <n v="335000"/>
    <n v="0"/>
    <n v="0"/>
    <n v="0"/>
    <n v="0"/>
    <m/>
    <m/>
    <n v="0"/>
    <m/>
    <m/>
    <m/>
    <m/>
    <m/>
    <m/>
    <m/>
    <m/>
    <s v="MT27373"/>
    <s v="Z26002"/>
    <s v="CCL DESIGN (PENANG) SDN. BHD."/>
    <m/>
    <n v="0"/>
    <n v="0"/>
    <n v="0"/>
    <n v="0"/>
    <n v="0"/>
    <n v="0"/>
    <m/>
    <m/>
    <m/>
    <s v="No"/>
    <s v="W664503"/>
    <n v="0"/>
    <m/>
    <s v="Z26002"/>
    <m/>
    <m/>
    <s v="S0359228"/>
  </r>
  <r>
    <x v="6"/>
    <n v="10000"/>
    <n v="20000"/>
    <n v="45754"/>
    <s v="502LAUGH"/>
    <s v=" 9:01:59 am"/>
    <s v="1010831/80117500/XHX24911A1407/XHX2412190201/WO2024/5284"/>
    <m/>
    <x v="0"/>
    <s v="Yes"/>
    <n v="103"/>
    <s v="HDS"/>
    <x v="2"/>
    <s v="PM41"/>
    <s v="CHONG WEN XUEN"/>
    <n v="48125"/>
    <n v="1634.1666666666667"/>
    <n v="27.236111111111111"/>
    <d v="2025-04-01T00:00:00"/>
    <m/>
    <n v="8"/>
    <n v="385000"/>
    <s v="PE"/>
    <s v="MT273730001"/>
    <n v="0"/>
    <n v="385000"/>
    <n v="0"/>
    <n v="0"/>
    <n v="0"/>
    <n v="0"/>
    <m/>
    <m/>
    <n v="0"/>
    <m/>
    <m/>
    <m/>
    <m/>
    <m/>
    <m/>
    <m/>
    <m/>
    <s v="MT27373"/>
    <s v="Z26002"/>
    <s v="CCL DESIGN (PENANG) SDN. BHD."/>
    <m/>
    <n v="0"/>
    <n v="0"/>
    <n v="0"/>
    <n v="0"/>
    <n v="0"/>
    <n v="0"/>
    <m/>
    <m/>
    <m/>
    <s v="No"/>
    <s v="W664503"/>
    <n v="0"/>
    <m/>
    <s v="Z26002"/>
    <m/>
    <m/>
    <s v="S0359228"/>
  </r>
  <r>
    <x v="7"/>
    <n v="10000"/>
    <n v="10000"/>
    <n v="45750"/>
    <s v="502LAUGH"/>
    <n v="0.44218750000000001"/>
    <n v="502200327"/>
    <m/>
    <x v="0"/>
    <s v="Yes"/>
    <n v="59"/>
    <s v="SANKI SD-300 Intermittent"/>
    <x v="3"/>
    <s v="PS74"/>
    <s v="GOH CHIN TECK"/>
    <n v="32000"/>
    <n v="845"/>
    <n v="14.083333333333334"/>
    <d v="2025-04-01T00:00:00"/>
    <m/>
    <n v="18"/>
    <n v="576000"/>
    <s v="PE"/>
    <n v="7062430001"/>
    <n v="0"/>
    <n v="552000"/>
    <n v="24000"/>
    <n v="0"/>
    <n v="0"/>
    <n v="0"/>
    <m/>
    <m/>
    <n v="0"/>
    <m/>
    <m/>
    <m/>
    <m/>
    <m/>
    <m/>
    <m/>
    <m/>
    <s v="706243 INDEX07"/>
    <s v="V22000-DE"/>
    <s v="VARTA MICROBATTERY GMBH"/>
    <m/>
    <n v="0"/>
    <n v="0"/>
    <n v="0"/>
    <n v="0"/>
    <n v="0"/>
    <n v="0"/>
    <m/>
    <m/>
    <m/>
    <s v="No"/>
    <s v="W665408"/>
    <n v="0"/>
    <m/>
    <s v="V22000-DE"/>
    <m/>
    <m/>
    <s v="S0360724"/>
  </r>
  <r>
    <x v="8"/>
    <n v="10000"/>
    <n v="10000"/>
    <n v="45749"/>
    <s v="502LAUGH"/>
    <s v=" 8:32:31 am"/>
    <s v="3082510U9/4032711U5"/>
    <m/>
    <x v="0"/>
    <s v="Yes"/>
    <n v="61"/>
    <s v="FSK 520"/>
    <x v="3"/>
    <s v="PM68"/>
    <s v="LEE KIM LIANG"/>
    <n v="500"/>
    <n v="55"/>
    <n v="0.91666666666666663"/>
    <d v="2025-04-01T00:00:00"/>
    <m/>
    <n v="1"/>
    <n v="500"/>
    <s v="PE"/>
    <n v="701684070001"/>
    <n v="0"/>
    <n v="500"/>
    <n v="0"/>
    <n v="0"/>
    <n v="0"/>
    <n v="0"/>
    <m/>
    <m/>
    <n v="0"/>
    <m/>
    <m/>
    <m/>
    <m/>
    <m/>
    <m/>
    <m/>
    <m/>
    <n v="70168407"/>
    <s v="P16186"/>
    <s v="PEPPERL+FUCHS ASIA PTE. LTD"/>
    <m/>
    <n v="0"/>
    <n v="0"/>
    <n v="0"/>
    <n v="0"/>
    <n v="0"/>
    <n v="0"/>
    <m/>
    <m/>
    <m/>
    <s v="No"/>
    <s v="W663620"/>
    <n v="0"/>
    <m/>
    <s v="P16186"/>
    <m/>
    <m/>
    <s v="S0360882"/>
  </r>
  <r>
    <x v="9"/>
    <n v="10000"/>
    <n v="10000"/>
    <n v="45749"/>
    <s v="502LAUGH"/>
    <s v=" 8:35:58 am"/>
    <s v="4177S1/3830U7060"/>
    <m/>
    <x v="0"/>
    <s v="Yes"/>
    <n v="78"/>
    <s v="Baby Sanki"/>
    <x v="3"/>
    <s v="PM84"/>
    <s v="TAN TAI TOH"/>
    <n v="1000"/>
    <n v="70"/>
    <n v="1.1666666666666667"/>
    <d v="2025-04-01T00:00:00"/>
    <m/>
    <n v="3"/>
    <n v="3000"/>
    <s v="PE"/>
    <n v="4.4017008600401997E+17"/>
    <n v="0"/>
    <n v="3000"/>
    <n v="0"/>
    <n v="0"/>
    <n v="0"/>
    <n v="0"/>
    <m/>
    <m/>
    <n v="0"/>
    <m/>
    <m/>
    <m/>
    <m/>
    <m/>
    <m/>
    <m/>
    <m/>
    <n v="44017008600402"/>
    <s v="T20096"/>
    <s v="DIGI SINGAPORE PTE LTD"/>
    <m/>
    <n v="0"/>
    <n v="0"/>
    <n v="0"/>
    <n v="0"/>
    <n v="0"/>
    <n v="0"/>
    <m/>
    <m/>
    <m/>
    <s v="No"/>
    <s v="W663637"/>
    <n v="0"/>
    <m/>
    <s v="T20096"/>
    <m/>
    <m/>
    <s v="S0360941"/>
  </r>
  <r>
    <x v="10"/>
    <n v="10000"/>
    <n v="40000"/>
    <n v="45749"/>
    <s v="502LAUGH"/>
    <s v=" 8:35:14 am"/>
    <s v="L5114U8024/405172625"/>
    <m/>
    <x v="1"/>
    <s v="Yes"/>
    <n v="60"/>
    <s v="Fujishiko UDP-5000"/>
    <x v="2"/>
    <s v="PM30"/>
    <s v="OH KIAN YUAN"/>
    <n v="750"/>
    <n v="60"/>
    <n v="1"/>
    <d v="2025-04-01T00:00:00"/>
    <m/>
    <n v="2"/>
    <n v="1500"/>
    <s v="PE"/>
    <s v="TSMC00350020001"/>
    <n v="0"/>
    <n v="429"/>
    <n v="1071"/>
    <n v="0"/>
    <n v="0"/>
    <n v="0"/>
    <m/>
    <m/>
    <n v="0"/>
    <m/>
    <m/>
    <m/>
    <m/>
    <m/>
    <m/>
    <m/>
    <m/>
    <s v="TSMC0035002"/>
    <s v="T20104"/>
    <s v="TOSHIBA TEC SINGAPORE PTE LTD"/>
    <m/>
    <n v="0"/>
    <n v="0"/>
    <n v="0"/>
    <n v="0"/>
    <n v="0"/>
    <n v="0"/>
    <m/>
    <m/>
    <m/>
    <s v="No"/>
    <s v="W663663"/>
    <n v="0"/>
    <m/>
    <s v="T20104"/>
    <m/>
    <m/>
    <s v="S0361067"/>
  </r>
  <r>
    <x v="11"/>
    <n v="10000"/>
    <n v="10000"/>
    <n v="45748"/>
    <s v="502LAUGH"/>
    <s v=" 3:51:58 pm"/>
    <s v="BZA050-02"/>
    <m/>
    <x v="0"/>
    <s v="Yes"/>
    <n v="46"/>
    <s v="Sanki 300 Intermittent"/>
    <x v="3"/>
    <s v="PS66"/>
    <s v="SIM ENG KWANG"/>
    <n v="3000"/>
    <n v="120"/>
    <n v="2"/>
    <d v="2025-04-01T00:00:00"/>
    <m/>
    <n v="1"/>
    <n v="3000"/>
    <s v="PE"/>
    <s v="IMK-50001"/>
    <n v="0"/>
    <n v="3000"/>
    <n v="0"/>
    <n v="0"/>
    <n v="0"/>
    <n v="0"/>
    <m/>
    <m/>
    <n v="0"/>
    <m/>
    <m/>
    <m/>
    <m/>
    <m/>
    <m/>
    <m/>
    <m/>
    <s v="IMK-5"/>
    <s v="G07075"/>
    <s v="GLAXO WELLCOME MANUFACTURING PTE LTD"/>
    <m/>
    <n v="0"/>
    <n v="0"/>
    <n v="0"/>
    <n v="0"/>
    <n v="0"/>
    <n v="0"/>
    <m/>
    <m/>
    <m/>
    <s v="No"/>
    <s v="W663684"/>
    <n v="0"/>
    <m/>
    <s v="G07075"/>
    <m/>
    <m/>
    <s v="S0361130"/>
  </r>
  <r>
    <x v="12"/>
    <n v="10000"/>
    <n v="20000"/>
    <n v="45749"/>
    <s v="502LAUGH"/>
    <s v=" 8:35:14 am"/>
    <s v="M0BTQ4850"/>
    <m/>
    <x v="0"/>
    <s v="Yes"/>
    <n v="94"/>
    <s v="Taiyo"/>
    <x v="3"/>
    <s v="PM09"/>
    <s v="PANG JING FULL"/>
    <n v="10000"/>
    <m/>
    <m/>
    <d v="2025-04-01T00:00:00"/>
    <m/>
    <n v="4"/>
    <n v="40000"/>
    <s v="PE"/>
    <s v="L001-773057-00000007"/>
    <n v="0"/>
    <n v="40000"/>
    <n v="0"/>
    <n v="0"/>
    <n v="0"/>
    <n v="0"/>
    <m/>
    <m/>
    <n v="0"/>
    <m/>
    <m/>
    <m/>
    <m/>
    <m/>
    <m/>
    <m/>
    <m/>
    <s v="L001-773057-000007CM"/>
    <s v="W23041-TH"/>
    <s v="WESTERN DIGITAL STORAGE TECHNOLOGIES"/>
    <m/>
    <n v="0"/>
    <n v="0"/>
    <n v="0"/>
    <n v="0"/>
    <n v="0"/>
    <n v="0"/>
    <m/>
    <m/>
    <m/>
    <s v="No"/>
    <s v="W664539"/>
    <n v="0"/>
    <m/>
    <s v="W23041-TH"/>
    <m/>
    <m/>
    <s v="H0064786"/>
  </r>
  <r>
    <x v="13"/>
    <n v="10000"/>
    <n v="10000"/>
    <n v="45749"/>
    <s v="502LAUGH"/>
    <s v=" 9:46:52 am"/>
    <s v="M0BTQ4850"/>
    <m/>
    <x v="0"/>
    <s v="Yes"/>
    <n v="94"/>
    <s v="Taiyo"/>
    <x v="3"/>
    <s v="PM09"/>
    <s v="PANG JING FULL"/>
    <n v="10000"/>
    <m/>
    <m/>
    <d v="2025-04-01T00:00:00"/>
    <m/>
    <n v="4"/>
    <n v="40000"/>
    <s v="PE"/>
    <s v="L001-773057-00000007"/>
    <n v="0"/>
    <n v="40000"/>
    <n v="0"/>
    <n v="0"/>
    <n v="0"/>
    <n v="0"/>
    <m/>
    <m/>
    <n v="0"/>
    <m/>
    <m/>
    <m/>
    <m/>
    <m/>
    <m/>
    <m/>
    <m/>
    <s v="L001-773057-000007CM"/>
    <s v="W23041-TH"/>
    <s v="WESTERN DIGITAL STORAGE TECHNOLOGIES"/>
    <m/>
    <n v="0"/>
    <n v="0"/>
    <n v="0"/>
    <n v="0"/>
    <n v="0"/>
    <n v="0"/>
    <m/>
    <m/>
    <m/>
    <s v="No"/>
    <s v="W664987"/>
    <n v="0"/>
    <m/>
    <s v="W23041-TH"/>
    <m/>
    <m/>
    <s v="H0064787"/>
  </r>
  <r>
    <x v="14"/>
    <n v="10000"/>
    <n v="20000"/>
    <n v="45749"/>
    <s v="502LAUGH"/>
    <n v="0.47717592592592595"/>
    <s v="U4A04S306"/>
    <m/>
    <x v="1"/>
    <s v="Yes"/>
    <n v="60"/>
    <s v="Fujishiko UDP-5000"/>
    <x v="2"/>
    <s v="PM30"/>
    <s v="OH KIAN YUAN"/>
    <n v="7000"/>
    <n v="185"/>
    <n v="3.0833333333333335"/>
    <d v="2025-04-01T00:00:00"/>
    <m/>
    <n v="1"/>
    <n v="7000"/>
    <s v="PE"/>
    <s v="60005003-D-GREEN0001"/>
    <n v="0"/>
    <n v="5000"/>
    <n v="2000"/>
    <n v="0"/>
    <n v="0"/>
    <n v="0"/>
    <m/>
    <m/>
    <n v="0"/>
    <m/>
    <m/>
    <m/>
    <m/>
    <m/>
    <m/>
    <m/>
    <m/>
    <s v="60005003-D-GREEN"/>
    <s v="B02083"/>
    <s v="BECTON DICKINSON MEDICAL (S) PTE LTD"/>
    <m/>
    <n v="0"/>
    <n v="0"/>
    <n v="0"/>
    <n v="0"/>
    <n v="0"/>
    <n v="0"/>
    <m/>
    <m/>
    <m/>
    <s v="No"/>
    <s v="W663754"/>
    <n v="0"/>
    <m/>
    <s v="B02083"/>
    <m/>
    <m/>
    <s v="S0361285"/>
  </r>
  <r>
    <x v="15"/>
    <n v="10000"/>
    <n v="10000"/>
    <n v="45749"/>
    <s v="502LAUGH"/>
    <s v=" 8:35:14 am"/>
    <s v="M0BTQ4850"/>
    <m/>
    <x v="0"/>
    <s v="Yes"/>
    <n v="94"/>
    <s v="Taiyo"/>
    <x v="3"/>
    <s v="PM09"/>
    <s v="PANG JING FULL"/>
    <n v="250"/>
    <m/>
    <m/>
    <d v="2025-04-01T00:00:00"/>
    <m/>
    <n v="4"/>
    <n v="1000"/>
    <s v="PE"/>
    <s v="L001-773057-00000007"/>
    <n v="0"/>
    <n v="1000"/>
    <n v="0"/>
    <n v="0"/>
    <n v="0"/>
    <n v="0"/>
    <m/>
    <m/>
    <n v="0"/>
    <m/>
    <m/>
    <m/>
    <m/>
    <m/>
    <m/>
    <m/>
    <m/>
    <s v="L001-773057-000007CM"/>
    <s v="X24001-WD-SUZHOU"/>
    <s v="TELEPLAN TECHNOLOGIES (SUZHOU) CO., LTD"/>
    <m/>
    <n v="0"/>
    <n v="0"/>
    <n v="0"/>
    <n v="0"/>
    <n v="0"/>
    <n v="0"/>
    <m/>
    <m/>
    <m/>
    <s v="No"/>
    <s v="W664118"/>
    <n v="0"/>
    <m/>
    <s v="X24001-WD-SUZHOU"/>
    <m/>
    <m/>
    <s v="S0361288"/>
  </r>
  <r>
    <x v="16"/>
    <n v="10000"/>
    <n v="10000"/>
    <n v="45749"/>
    <s v="502LAUGH"/>
    <s v=" 8:58:47 am"/>
    <s v="E0223920"/>
    <m/>
    <x v="0"/>
    <s v="Yes"/>
    <n v="63"/>
    <s v="SANKI"/>
    <x v="2"/>
    <s v="PM80"/>
    <s v="YAP ZHI PING"/>
    <n v="2500"/>
    <n v="107.5"/>
    <n v="1.7916666666666667"/>
    <d v="2025-04-01T00:00:00"/>
    <m/>
    <n v="72"/>
    <n v="180000"/>
    <s v="PE"/>
    <s v="1114-790-00007 R0001"/>
    <n v="0"/>
    <n v="180000"/>
    <n v="0"/>
    <n v="0"/>
    <n v="0"/>
    <n v="0"/>
    <m/>
    <m/>
    <n v="0"/>
    <m/>
    <m/>
    <m/>
    <m/>
    <m/>
    <m/>
    <m/>
    <m/>
    <s v="1114-790-00007 REVD"/>
    <s v="M13337-SMD"/>
    <s v="NMB-MINEBEA THAI LTD"/>
    <m/>
    <n v="0"/>
    <n v="0"/>
    <n v="0"/>
    <n v="0"/>
    <n v="0"/>
    <n v="0"/>
    <m/>
    <m/>
    <m/>
    <s v="No"/>
    <s v="W664119"/>
    <n v="0"/>
    <m/>
    <s v="M13337-SMD"/>
    <m/>
    <m/>
    <s v="S0361340"/>
  </r>
  <r>
    <x v="17"/>
    <n v="10000"/>
    <n v="10000"/>
    <n v="45749"/>
    <s v="502LAUGH"/>
    <s v=" 8:58:47 am"/>
    <n v="1006323"/>
    <m/>
    <x v="0"/>
    <s v="Yes"/>
    <n v="63"/>
    <s v="SANKI"/>
    <x v="2"/>
    <s v="PM80"/>
    <s v="YAP ZHI PING"/>
    <n v="3334"/>
    <n v="128.35"/>
    <n v="2.1391666666666667"/>
    <d v="2025-04-01T00:00:00"/>
    <m/>
    <n v="90"/>
    <n v="300060"/>
    <s v="PE"/>
    <s v="1115-790-00003 R0001"/>
    <n v="0"/>
    <n v="300000"/>
    <n v="60"/>
    <n v="0"/>
    <n v="0"/>
    <n v="0"/>
    <m/>
    <m/>
    <n v="0"/>
    <m/>
    <m/>
    <m/>
    <m/>
    <m/>
    <m/>
    <m/>
    <m/>
    <s v="1115-790-00003 REVB"/>
    <s v="M13337-SMD"/>
    <s v="NMB-MINEBEA THAI LTD"/>
    <m/>
    <n v="0"/>
    <n v="0"/>
    <n v="0"/>
    <n v="0"/>
    <n v="0"/>
    <n v="0"/>
    <m/>
    <m/>
    <m/>
    <s v="No"/>
    <s v="W663771"/>
    <n v="0"/>
    <m/>
    <s v="M13337-SMD"/>
    <m/>
    <m/>
    <s v="S0361340"/>
  </r>
  <r>
    <x v="18"/>
    <n v="10000"/>
    <n v="10000"/>
    <n v="45748"/>
    <s v="502LAUGH"/>
    <s v=" 5:43:19 pm"/>
    <s v="D005H7770"/>
    <m/>
    <x v="0"/>
    <s v="Yes"/>
    <n v="73"/>
    <s v="Brotech DF330"/>
    <x v="1"/>
    <s v="PM59"/>
    <s v="VOON CHAN PIN"/>
    <n v="667"/>
    <n v="41.116666666666667"/>
    <n v="0.68527777777777776"/>
    <d v="2025-04-01T00:00:00"/>
    <m/>
    <n v="30"/>
    <n v="20010"/>
    <s v="PE"/>
    <s v="R390-411 REV1.00001"/>
    <n v="0"/>
    <n v="14334"/>
    <n v="5676"/>
    <n v="0"/>
    <n v="0"/>
    <n v="0"/>
    <m/>
    <m/>
    <n v="0"/>
    <m/>
    <m/>
    <m/>
    <m/>
    <m/>
    <m/>
    <m/>
    <m/>
    <s v="R390-411 REV1.0"/>
    <s v="R18131-MEIBAN MIC-M"/>
    <s v="MEIBAN MICRO SDN BHD"/>
    <m/>
    <n v="0"/>
    <n v="0"/>
    <n v="0"/>
    <n v="0"/>
    <n v="0"/>
    <n v="0"/>
    <m/>
    <m/>
    <m/>
    <s v="No"/>
    <s v="W664121"/>
    <n v="0"/>
    <m/>
    <s v="R18131-MEIBAN MIC-M"/>
    <m/>
    <m/>
    <s v="GRR62158"/>
  </r>
  <r>
    <x v="18"/>
    <n v="10000"/>
    <n v="20000"/>
    <n v="45748"/>
    <s v="502LAUGH"/>
    <s v=" 5:43:19 pm"/>
    <s v="D005H7770"/>
    <m/>
    <x v="1"/>
    <s v="Yes"/>
    <n v="73"/>
    <s v="Brotech DF330"/>
    <x v="1"/>
    <s v="PM59"/>
    <s v="VOON CHAN PIN"/>
    <n v="478"/>
    <n v="37.966666666666669"/>
    <n v="0.63277777777777777"/>
    <d v="2025-04-01T00:00:00"/>
    <m/>
    <n v="30"/>
    <n v="14340"/>
    <s v="PE"/>
    <s v="R390-411 REV1.00001"/>
    <n v="0"/>
    <n v="14334"/>
    <n v="6"/>
    <n v="0"/>
    <n v="0"/>
    <n v="0"/>
    <m/>
    <m/>
    <n v="0"/>
    <m/>
    <m/>
    <m/>
    <m/>
    <m/>
    <m/>
    <m/>
    <m/>
    <s v="R390-411 REV1.0"/>
    <s v="R18131-MEIBAN MIC-M"/>
    <s v="MEIBAN MICRO SDN BHD"/>
    <m/>
    <n v="0"/>
    <n v="0"/>
    <n v="0"/>
    <n v="0"/>
    <n v="0"/>
    <n v="0"/>
    <m/>
    <m/>
    <m/>
    <s v="No"/>
    <s v="W664121"/>
    <n v="0"/>
    <m/>
    <s v="R18131-MEIBAN MIC-M"/>
    <m/>
    <m/>
    <s v="GRR62158"/>
  </r>
  <r>
    <x v="19"/>
    <n v="10000"/>
    <n v="10000"/>
    <n v="45748"/>
    <s v="502LAUGH"/>
    <s v=" 5:40:42 pm"/>
    <s v="3082510U9/4032711U5"/>
    <m/>
    <x v="0"/>
    <s v="Yes"/>
    <n v="61"/>
    <s v="FSK 520"/>
    <x v="3"/>
    <s v="PM68"/>
    <s v="LEE KIM LIANG"/>
    <n v="3500"/>
    <n v="115"/>
    <n v="1.9166666666666667"/>
    <d v="2025-04-01T00:00:00"/>
    <m/>
    <n v="1"/>
    <n v="3500"/>
    <s v="PE"/>
    <n v="701684140001"/>
    <n v="0"/>
    <n v="3500"/>
    <n v="0"/>
    <n v="0"/>
    <n v="0"/>
    <n v="0"/>
    <m/>
    <m/>
    <n v="0"/>
    <m/>
    <m/>
    <m/>
    <m/>
    <m/>
    <m/>
    <m/>
    <m/>
    <n v="70168414"/>
    <s v="P16186"/>
    <s v="PEPPERL+FUCHS ASIA PTE. LTD"/>
    <m/>
    <n v="0"/>
    <n v="0"/>
    <n v="0"/>
    <n v="0"/>
    <n v="0"/>
    <n v="0"/>
    <m/>
    <m/>
    <m/>
    <s v="No"/>
    <s v="W663811"/>
    <n v="0"/>
    <m/>
    <s v="P16186"/>
    <m/>
    <m/>
    <s v="S0361400"/>
  </r>
  <r>
    <x v="20"/>
    <n v="10000"/>
    <n v="10000"/>
    <n v="45749"/>
    <s v="502LAUGH"/>
    <s v=" 8:55:00 am"/>
    <s v="E0223920"/>
    <m/>
    <x v="0"/>
    <s v="Yes"/>
    <n v="63"/>
    <s v="SANKI"/>
    <x v="2"/>
    <s v="PM80"/>
    <s v="YAP ZHI PING"/>
    <n v="4667"/>
    <n v="161.67500000000001"/>
    <n v="2.6945833333333336"/>
    <d v="2025-04-01T00:00:00"/>
    <m/>
    <n v="90"/>
    <n v="420030"/>
    <s v="PE"/>
    <s v="1115-790-00001 R0001"/>
    <n v="0"/>
    <n v="420000"/>
    <n v="30"/>
    <n v="0"/>
    <n v="0"/>
    <n v="0"/>
    <m/>
    <m/>
    <n v="0"/>
    <m/>
    <m/>
    <m/>
    <m/>
    <m/>
    <m/>
    <m/>
    <m/>
    <s v="1115-790-00001 REVB"/>
    <s v="M13337-SMD"/>
    <s v="NMB-MINEBEA THAI LTD"/>
    <m/>
    <n v="0"/>
    <n v="0"/>
    <n v="0"/>
    <n v="0"/>
    <n v="0"/>
    <n v="0"/>
    <m/>
    <m/>
    <m/>
    <s v="No"/>
    <s v="W663819"/>
    <n v="0"/>
    <m/>
    <s v="M13337-SMD"/>
    <m/>
    <m/>
    <s v="S0361340"/>
  </r>
  <r>
    <x v="21"/>
    <n v="10000"/>
    <n v="10000"/>
    <n v="45754"/>
    <s v="502LAUGH"/>
    <s v=" 8:56:52 am"/>
    <s v="M0BUQ9711/M0BUF4241"/>
    <m/>
    <x v="0"/>
    <s v="Yes"/>
    <n v="70"/>
    <s v="SANKI"/>
    <x v="2"/>
    <s v="PS84"/>
    <s v="YIP WENG FAI"/>
    <n v="60000"/>
    <n v="1545"/>
    <n v="25.75"/>
    <d v="2025-04-01T00:00:00"/>
    <m/>
    <n v="2"/>
    <n v="120000"/>
    <s v="PE"/>
    <s v="725427400 REVA0002"/>
    <n v="0"/>
    <n v="120000"/>
    <n v="0"/>
    <n v="0"/>
    <n v="0"/>
    <n v="0"/>
    <m/>
    <m/>
    <n v="0"/>
    <m/>
    <m/>
    <m/>
    <m/>
    <m/>
    <m/>
    <m/>
    <m/>
    <s v="725427400 REVA"/>
    <s v="S19081-TH"/>
    <s v="SEAGATE TECHNOLOGY (THAILAND) LTD."/>
    <m/>
    <n v="0"/>
    <n v="0"/>
    <n v="0"/>
    <n v="0"/>
    <n v="0"/>
    <n v="0"/>
    <m/>
    <m/>
    <m/>
    <s v="No"/>
    <s v="W664144"/>
    <n v="0"/>
    <m/>
    <s v="S19081-TH"/>
    <m/>
    <m/>
    <s v="H0064875"/>
  </r>
  <r>
    <x v="22"/>
    <n v="10000"/>
    <n v="20000"/>
    <n v="45749"/>
    <s v="502LAUGH"/>
    <s v=" 8:40:57 am"/>
    <s v="U4A04S213/3082512U9"/>
    <m/>
    <x v="1"/>
    <s v="Yes"/>
    <n v="100"/>
    <s v="Vorey Digital Cut"/>
    <x v="4"/>
    <s v="PM87"/>
    <s v="LEE SHIEN WEI"/>
    <n v="600"/>
    <m/>
    <m/>
    <d v="2025-04-01T00:00:00"/>
    <m/>
    <n v="1"/>
    <n v="600"/>
    <s v="PE"/>
    <n v="104489220001"/>
    <n v="0"/>
    <n v="500"/>
    <n v="100"/>
    <n v="0"/>
    <n v="0"/>
    <n v="0"/>
    <m/>
    <m/>
    <n v="0"/>
    <m/>
    <m/>
    <m/>
    <m/>
    <m/>
    <m/>
    <m/>
    <m/>
    <n v="10448922"/>
    <s v="I09109"/>
    <s v="IKE TECHNOLOGY"/>
    <m/>
    <n v="0"/>
    <n v="0"/>
    <n v="0"/>
    <n v="0"/>
    <n v="0"/>
    <n v="0"/>
    <m/>
    <m/>
    <m/>
    <s v="No"/>
    <s v="W663883"/>
    <n v="0"/>
    <m/>
    <s v="I09109"/>
    <m/>
    <m/>
    <s v="S0361694"/>
  </r>
  <r>
    <x v="23"/>
    <n v="10000"/>
    <n v="20000"/>
    <n v="45749"/>
    <s v="502LAUGH"/>
    <s v=" 8:40:57 am"/>
    <s v="U4A04S213/3082512U9"/>
    <m/>
    <x v="1"/>
    <s v="Yes"/>
    <n v="100"/>
    <s v="Vorey Digital Cut"/>
    <x v="4"/>
    <s v="PM87"/>
    <s v="LEE SHIEN WEI"/>
    <n v="20"/>
    <m/>
    <m/>
    <d v="2025-04-01T00:00:00"/>
    <m/>
    <n v="1"/>
    <n v="20"/>
    <s v="PE"/>
    <n v="104489220001"/>
    <n v="0"/>
    <n v="20"/>
    <n v="0"/>
    <n v="0"/>
    <n v="0"/>
    <n v="0"/>
    <m/>
    <m/>
    <n v="0"/>
    <m/>
    <m/>
    <m/>
    <m/>
    <m/>
    <m/>
    <m/>
    <m/>
    <n v="10448922"/>
    <s v="I09109"/>
    <s v="IKE TECHNOLOGY"/>
    <m/>
    <n v="0"/>
    <n v="0"/>
    <n v="0"/>
    <n v="0"/>
    <n v="0"/>
    <n v="0"/>
    <m/>
    <m/>
    <m/>
    <s v="No"/>
    <s v="W663885"/>
    <n v="0"/>
    <m/>
    <s v="I09109"/>
    <m/>
    <m/>
    <s v="ZSA101777"/>
  </r>
  <r>
    <x v="24"/>
    <n v="10000"/>
    <n v="10000"/>
    <n v="45748"/>
    <s v="502LAUGH"/>
    <s v=" 2:53:33 pm"/>
    <s v="4092S1"/>
    <m/>
    <x v="0"/>
    <s v="Yes"/>
    <n v="61"/>
    <s v="FSK 520"/>
    <x v="3"/>
    <s v="PM68"/>
    <s v="LEE KIM LIANG"/>
    <n v="100"/>
    <n v="47"/>
    <n v="0.78333333333333333"/>
    <d v="2025-04-01T00:00:00"/>
    <m/>
    <n v="1"/>
    <n v="100"/>
    <s v="PE"/>
    <s v="03225846-010001"/>
    <n v="0"/>
    <n v="100"/>
    <n v="0"/>
    <n v="0"/>
    <n v="0"/>
    <n v="0"/>
    <m/>
    <m/>
    <n v="0"/>
    <m/>
    <m/>
    <m/>
    <m/>
    <m/>
    <m/>
    <m/>
    <m/>
    <s v="03225846-01"/>
    <s v="A01413"/>
    <s v="ASMPT SMT SINGAPORE PTE LTD"/>
    <m/>
    <n v="0"/>
    <n v="0"/>
    <n v="0"/>
    <n v="0"/>
    <n v="0"/>
    <n v="0"/>
    <m/>
    <m/>
    <m/>
    <s v="No"/>
    <s v="W664151"/>
    <n v="0"/>
    <m/>
    <s v="A01413"/>
    <m/>
    <m/>
    <s v="S0361696"/>
  </r>
  <r>
    <x v="25"/>
    <n v="10000"/>
    <n v="20000"/>
    <n v="45749"/>
    <s v="502LAUGH"/>
    <s v=" 8:44:50 am"/>
    <s v="3082512U9/U4A04S213"/>
    <m/>
    <x v="1"/>
    <s v="Yes"/>
    <n v="100"/>
    <s v="Vorey Digital Cut"/>
    <x v="4"/>
    <s v="PM87"/>
    <s v="LEE SHIEN WEI"/>
    <n v="600"/>
    <m/>
    <m/>
    <d v="2025-04-01T00:00:00"/>
    <m/>
    <n v="1"/>
    <n v="600"/>
    <s v="PE"/>
    <n v="107355880001"/>
    <n v="0"/>
    <n v="500"/>
    <n v="100"/>
    <n v="0"/>
    <n v="0"/>
    <n v="0"/>
    <m/>
    <m/>
    <n v="0"/>
    <m/>
    <m/>
    <m/>
    <m/>
    <m/>
    <m/>
    <m/>
    <m/>
    <n v="10735588"/>
    <s v="I09109"/>
    <s v="IKE TECHNOLOGY"/>
    <m/>
    <n v="0"/>
    <n v="0"/>
    <n v="0"/>
    <n v="0"/>
    <n v="0"/>
    <n v="0"/>
    <m/>
    <m/>
    <m/>
    <s v="No"/>
    <s v="W663891"/>
    <n v="0"/>
    <m/>
    <s v="I09109"/>
    <m/>
    <m/>
    <s v="S0361705"/>
  </r>
  <r>
    <x v="26"/>
    <n v="10000"/>
    <n v="20000"/>
    <n v="45749"/>
    <s v="502LAUGH"/>
    <s v=" 8:49:04 am"/>
    <s v="3082512U9/U4A04S213"/>
    <m/>
    <x v="1"/>
    <s v="Yes"/>
    <n v="100"/>
    <s v="Vorey Digital Cut"/>
    <x v="4"/>
    <s v="PM87"/>
    <s v="LEE SHIEN WEI"/>
    <n v="600"/>
    <m/>
    <m/>
    <d v="2025-04-01T00:00:00"/>
    <m/>
    <n v="1"/>
    <n v="600"/>
    <s v="PE"/>
    <n v="107355890001"/>
    <n v="0"/>
    <n v="500"/>
    <n v="100"/>
    <n v="0"/>
    <n v="0"/>
    <n v="0"/>
    <m/>
    <m/>
    <n v="0"/>
    <m/>
    <m/>
    <m/>
    <m/>
    <m/>
    <m/>
    <m/>
    <m/>
    <n v="10735589"/>
    <s v="I09109"/>
    <s v="IKE TECHNOLOGY"/>
    <m/>
    <n v="0"/>
    <n v="0"/>
    <n v="0"/>
    <n v="0"/>
    <n v="0"/>
    <n v="0"/>
    <m/>
    <m/>
    <m/>
    <s v="No"/>
    <s v="W663892"/>
    <n v="0"/>
    <m/>
    <s v="I09109"/>
    <m/>
    <m/>
    <s v="S0361705"/>
  </r>
  <r>
    <x v="27"/>
    <n v="10000"/>
    <n v="20000"/>
    <n v="45749"/>
    <s v="502LAUGH"/>
    <s v=" 8:42:50 am"/>
    <s v="D105Y48501525"/>
    <m/>
    <x v="1"/>
    <s v="Yes"/>
    <n v="92"/>
    <s v="Polly Digital Cut"/>
    <x v="4"/>
    <s v="PM87"/>
    <s v="LEE SHIEN WEI"/>
    <n v="600"/>
    <m/>
    <m/>
    <d v="2025-04-01T00:00:00"/>
    <m/>
    <n v="1"/>
    <n v="600"/>
    <s v="PE"/>
    <n v="107472350001"/>
    <n v="0"/>
    <n v="500"/>
    <n v="100"/>
    <n v="0"/>
    <n v="0"/>
    <n v="0"/>
    <m/>
    <m/>
    <n v="0"/>
    <m/>
    <m/>
    <m/>
    <m/>
    <m/>
    <m/>
    <m/>
    <m/>
    <n v="10747235"/>
    <s v="I09109"/>
    <s v="IKE TECHNOLOGY"/>
    <m/>
    <n v="0"/>
    <n v="0"/>
    <n v="0"/>
    <n v="0"/>
    <n v="0"/>
    <n v="0"/>
    <m/>
    <m/>
    <m/>
    <s v="No"/>
    <s v="W663893"/>
    <n v="0"/>
    <m/>
    <s v="I09109"/>
    <m/>
    <m/>
    <s v="S0361705"/>
  </r>
  <r>
    <x v="28"/>
    <n v="10000"/>
    <n v="20000"/>
    <n v="45749"/>
    <s v="502LAUGH"/>
    <s v=" 8:44:50 am"/>
    <s v="3082512U9/U4A04S213"/>
    <m/>
    <x v="1"/>
    <s v="Yes"/>
    <n v="100"/>
    <s v="Vorey Digital Cut"/>
    <x v="4"/>
    <s v="PM87"/>
    <s v="LEE SHIEN WEI"/>
    <n v="20"/>
    <m/>
    <m/>
    <d v="2025-04-01T00:00:00"/>
    <m/>
    <n v="1"/>
    <n v="20"/>
    <s v="PE"/>
    <n v="107355880001"/>
    <n v="0"/>
    <n v="20"/>
    <n v="0"/>
    <n v="0"/>
    <n v="0"/>
    <n v="0"/>
    <m/>
    <m/>
    <n v="0"/>
    <m/>
    <m/>
    <m/>
    <m/>
    <m/>
    <m/>
    <m/>
    <m/>
    <n v="10735588"/>
    <s v="I09109"/>
    <s v="IKE TECHNOLOGY"/>
    <m/>
    <n v="0"/>
    <n v="0"/>
    <n v="0"/>
    <n v="0"/>
    <n v="0"/>
    <n v="0"/>
    <m/>
    <m/>
    <m/>
    <s v="No"/>
    <s v="W663895"/>
    <n v="0"/>
    <m/>
    <s v="I09109"/>
    <m/>
    <m/>
    <s v="ZSA101778"/>
  </r>
  <r>
    <x v="29"/>
    <n v="10000"/>
    <n v="20000"/>
    <n v="45749"/>
    <s v="502LAUGH"/>
    <s v=" 8:49:04 am"/>
    <s v="3082512U9/U4A04S213"/>
    <m/>
    <x v="1"/>
    <s v="Yes"/>
    <n v="100"/>
    <s v="Vorey Digital Cut"/>
    <x v="4"/>
    <s v="PM87"/>
    <s v="LEE SHIEN WEI"/>
    <n v="20"/>
    <m/>
    <m/>
    <d v="2025-04-01T00:00:00"/>
    <m/>
    <n v="1"/>
    <n v="20"/>
    <s v="PE"/>
    <n v="107355890001"/>
    <n v="0"/>
    <n v="20"/>
    <n v="0"/>
    <n v="0"/>
    <n v="0"/>
    <n v="0"/>
    <m/>
    <m/>
    <n v="0"/>
    <m/>
    <m/>
    <m/>
    <m/>
    <m/>
    <m/>
    <m/>
    <m/>
    <n v="10735589"/>
    <s v="I09109"/>
    <s v="IKE TECHNOLOGY"/>
    <m/>
    <n v="0"/>
    <n v="0"/>
    <n v="0"/>
    <n v="0"/>
    <n v="0"/>
    <n v="0"/>
    <m/>
    <m/>
    <m/>
    <s v="No"/>
    <s v="W663896"/>
    <n v="0"/>
    <m/>
    <s v="I09109"/>
    <m/>
    <m/>
    <s v="ZSA101778"/>
  </r>
  <r>
    <x v="30"/>
    <n v="10000"/>
    <n v="20000"/>
    <n v="45749"/>
    <s v="502LAUGH"/>
    <s v=" 8:42:50 am"/>
    <s v="D105Y48501525"/>
    <m/>
    <x v="1"/>
    <s v="Yes"/>
    <n v="92"/>
    <s v="Polly Digital Cut"/>
    <x v="4"/>
    <s v="PM87"/>
    <s v="LEE SHIEN WEI"/>
    <n v="20"/>
    <m/>
    <m/>
    <d v="2025-04-01T00:00:00"/>
    <m/>
    <n v="1"/>
    <n v="20"/>
    <s v="PE"/>
    <n v="107472350001"/>
    <n v="0"/>
    <n v="20"/>
    <n v="0"/>
    <n v="0"/>
    <n v="0"/>
    <n v="0"/>
    <m/>
    <m/>
    <n v="0"/>
    <m/>
    <m/>
    <m/>
    <m/>
    <m/>
    <m/>
    <m/>
    <m/>
    <n v="10747235"/>
    <s v="I09109"/>
    <s v="IKE TECHNOLOGY"/>
    <m/>
    <n v="0"/>
    <n v="0"/>
    <n v="0"/>
    <n v="0"/>
    <n v="0"/>
    <n v="0"/>
    <m/>
    <m/>
    <m/>
    <s v="No"/>
    <s v="W663897"/>
    <n v="0"/>
    <m/>
    <s v="I09109"/>
    <m/>
    <m/>
    <s v="ZSA101778"/>
  </r>
  <r>
    <x v="31"/>
    <n v="10000"/>
    <n v="20000"/>
    <n v="45748"/>
    <s v="502LAUGH"/>
    <s v=" 5:44:23 pm"/>
    <s v="M0BVE5230"/>
    <m/>
    <x v="1"/>
    <s v="Yes"/>
    <n v="73"/>
    <s v="Brotech DF330"/>
    <x v="1"/>
    <s v="PM59"/>
    <s v="VOON CHAN PIN"/>
    <n v="250"/>
    <n v="34.166666666666664"/>
    <n v="0.56944444444444442"/>
    <d v="2025-04-01T00:00:00"/>
    <m/>
    <n v="1"/>
    <n v="250"/>
    <s v="PE"/>
    <s v="10056878001 REVA0001"/>
    <n v="0"/>
    <n v="250"/>
    <n v="0"/>
    <n v="0"/>
    <n v="0"/>
    <n v="0"/>
    <m/>
    <m/>
    <n v="0"/>
    <m/>
    <m/>
    <m/>
    <m/>
    <m/>
    <m/>
    <m/>
    <m/>
    <s v="10056878001 REVA"/>
    <s v="E05166-JAPAC"/>
    <s v="EDWARDS LIFESCIENCES (SINGAPORE) PTE LTD"/>
    <m/>
    <n v="0"/>
    <n v="0"/>
    <n v="0"/>
    <n v="0"/>
    <n v="0"/>
    <n v="0"/>
    <m/>
    <m/>
    <m/>
    <s v="No"/>
    <s v="W664156"/>
    <n v="0"/>
    <m/>
    <s v="E05166-JAPAC"/>
    <m/>
    <m/>
    <s v="S0361738"/>
  </r>
  <r>
    <x v="32"/>
    <n v="10000"/>
    <n v="20000"/>
    <n v="45749"/>
    <s v="502LAUGH"/>
    <n v="0.47629629629629627"/>
    <s v="J00ML98601525"/>
    <m/>
    <x v="1"/>
    <s v="Yes"/>
    <n v="92"/>
    <s v="Polly Digital Cut"/>
    <x v="4"/>
    <s v="PM87"/>
    <s v="LEE SHIEN WEI"/>
    <n v="600"/>
    <m/>
    <m/>
    <d v="2025-04-01T00:00:00"/>
    <m/>
    <n v="1"/>
    <n v="600"/>
    <s v="PE"/>
    <n v="107343730001"/>
    <n v="0"/>
    <n v="500"/>
    <n v="100"/>
    <n v="0"/>
    <n v="0"/>
    <n v="0"/>
    <m/>
    <m/>
    <n v="0"/>
    <m/>
    <m/>
    <m/>
    <m/>
    <m/>
    <m/>
    <m/>
    <m/>
    <n v="10734373"/>
    <s v="I09109"/>
    <s v="IKE TECHNOLOGY"/>
    <m/>
    <n v="0"/>
    <n v="0"/>
    <n v="0"/>
    <n v="0"/>
    <n v="0"/>
    <n v="0"/>
    <m/>
    <m/>
    <m/>
    <s v="No"/>
    <s v="W663922"/>
    <n v="0"/>
    <m/>
    <s v="I09109"/>
    <m/>
    <m/>
    <s v="S0361740"/>
  </r>
  <r>
    <x v="33"/>
    <n v="10000"/>
    <n v="20000"/>
    <n v="45749"/>
    <s v="502LAUGH"/>
    <n v="0.47821759259259261"/>
    <s v="J00ML98601525"/>
    <m/>
    <x v="1"/>
    <s v="Yes"/>
    <n v="92"/>
    <s v="Polly Digital Cut"/>
    <x v="4"/>
    <s v="PM87"/>
    <s v="LEE SHIEN WEI"/>
    <n v="600"/>
    <m/>
    <m/>
    <d v="2025-04-01T00:00:00"/>
    <m/>
    <n v="1"/>
    <n v="600"/>
    <s v="PE"/>
    <n v="107343750001"/>
    <n v="0"/>
    <n v="500"/>
    <n v="100"/>
    <n v="0"/>
    <n v="0"/>
    <n v="0"/>
    <m/>
    <m/>
    <n v="0"/>
    <m/>
    <m/>
    <m/>
    <m/>
    <m/>
    <m/>
    <m/>
    <m/>
    <n v="10734375"/>
    <s v="I09109"/>
    <s v="IKE TECHNOLOGY"/>
    <m/>
    <n v="0"/>
    <n v="0"/>
    <n v="0"/>
    <n v="0"/>
    <n v="0"/>
    <n v="0"/>
    <m/>
    <m/>
    <m/>
    <s v="No"/>
    <s v="W663923"/>
    <n v="0"/>
    <m/>
    <s v="I09109"/>
    <m/>
    <m/>
    <s v="S0361740"/>
  </r>
  <r>
    <x v="34"/>
    <n v="10000"/>
    <n v="20000"/>
    <n v="45749"/>
    <s v="502LAUGH"/>
    <n v="0.47629629629629627"/>
    <s v="J00ML98601525"/>
    <m/>
    <x v="1"/>
    <s v="Yes"/>
    <n v="92"/>
    <s v="Polly Digital Cut"/>
    <x v="4"/>
    <s v="PM87"/>
    <s v="LEE SHIEN WEI"/>
    <n v="20"/>
    <m/>
    <m/>
    <d v="2025-04-01T00:00:00"/>
    <m/>
    <n v="1"/>
    <n v="20"/>
    <s v="PE"/>
    <n v="107343730001"/>
    <n v="0"/>
    <n v="20"/>
    <n v="0"/>
    <n v="0"/>
    <n v="0"/>
    <n v="0"/>
    <m/>
    <m/>
    <n v="0"/>
    <m/>
    <m/>
    <m/>
    <m/>
    <m/>
    <m/>
    <m/>
    <m/>
    <n v="10734373"/>
    <s v="I09109"/>
    <s v="IKE TECHNOLOGY"/>
    <m/>
    <n v="0"/>
    <n v="0"/>
    <n v="0"/>
    <n v="0"/>
    <n v="0"/>
    <n v="0"/>
    <m/>
    <m/>
    <m/>
    <s v="No"/>
    <s v="W663924"/>
    <n v="0"/>
    <m/>
    <s v="I09109"/>
    <m/>
    <m/>
    <s v="ZSA101780"/>
  </r>
  <r>
    <x v="35"/>
    <n v="10000"/>
    <n v="20000"/>
    <n v="45749"/>
    <s v="502LAUGH"/>
    <n v="0.47869212962962965"/>
    <s v="J00ML98601525"/>
    <m/>
    <x v="1"/>
    <s v="Yes"/>
    <n v="92"/>
    <s v="Polly Digital Cut"/>
    <x v="4"/>
    <s v="PM87"/>
    <s v="LEE SHIEN WEI"/>
    <n v="20"/>
    <m/>
    <m/>
    <d v="2025-04-01T00:00:00"/>
    <m/>
    <n v="1"/>
    <n v="20"/>
    <s v="PE"/>
    <n v="107343750001"/>
    <n v="0"/>
    <n v="20"/>
    <n v="0"/>
    <n v="0"/>
    <n v="0"/>
    <n v="0"/>
    <m/>
    <m/>
    <n v="0"/>
    <m/>
    <m/>
    <m/>
    <m/>
    <m/>
    <m/>
    <m/>
    <m/>
    <n v="10734375"/>
    <s v="I09109"/>
    <s v="IKE TECHNOLOGY"/>
    <m/>
    <n v="0"/>
    <n v="0"/>
    <n v="0"/>
    <n v="0"/>
    <n v="0"/>
    <n v="0"/>
    <m/>
    <m/>
    <m/>
    <s v="No"/>
    <s v="W663925"/>
    <n v="0"/>
    <m/>
    <s v="I09109"/>
    <m/>
    <m/>
    <s v="ZSA101780"/>
  </r>
  <r>
    <x v="36"/>
    <n v="10000"/>
    <n v="10000"/>
    <n v="45749"/>
    <s v="502LAUGH"/>
    <s v=" 8:35:58 am"/>
    <s v="4177S1/3830U7060"/>
    <m/>
    <x v="0"/>
    <s v="Yes"/>
    <n v="78"/>
    <s v="Baby Sanki"/>
    <x v="3"/>
    <s v="PM84"/>
    <s v="TAN TAI TOH"/>
    <n v="1000"/>
    <n v="70"/>
    <n v="1.1666666666666667"/>
    <d v="2025-04-01T00:00:00"/>
    <m/>
    <n v="3"/>
    <n v="3000"/>
    <s v="PE"/>
    <n v="4.4017008600401997E+17"/>
    <n v="0"/>
    <n v="3000"/>
    <n v="0"/>
    <n v="0"/>
    <n v="0"/>
    <n v="0"/>
    <m/>
    <m/>
    <n v="0"/>
    <m/>
    <m/>
    <m/>
    <m/>
    <m/>
    <m/>
    <m/>
    <m/>
    <n v="44017008600402"/>
    <s v="T20096"/>
    <s v="DIGI SINGAPORE PTE LTD"/>
    <m/>
    <n v="0"/>
    <n v="0"/>
    <n v="0"/>
    <n v="0"/>
    <n v="0"/>
    <n v="0"/>
    <m/>
    <m/>
    <m/>
    <s v="No"/>
    <s v="W663934"/>
    <n v="0"/>
    <m/>
    <s v="T20096"/>
    <m/>
    <m/>
    <s v="S0361750"/>
  </r>
  <r>
    <x v="37"/>
    <n v="10000"/>
    <n v="10000"/>
    <n v="45749"/>
    <s v="502LAUGH"/>
    <s v=" 8:33:32 am"/>
    <s v="J00UH0552"/>
    <m/>
    <x v="0"/>
    <s v="Yes"/>
    <n v="65"/>
    <s v="Sanki SDR300"/>
    <x v="2"/>
    <s v="PMJ7"/>
    <s v="FOONG SEL YI"/>
    <n v="8000"/>
    <n v="245"/>
    <n v="4.083333333333333"/>
    <d v="2025-04-01T00:00:00"/>
    <m/>
    <n v="1"/>
    <n v="8000"/>
    <s v="PE"/>
    <s v="LABEL BLANKS SEN0001"/>
    <n v="0"/>
    <n v="8000"/>
    <n v="0"/>
    <n v="0"/>
    <n v="0"/>
    <n v="0"/>
    <m/>
    <m/>
    <n v="0"/>
    <m/>
    <m/>
    <m/>
    <m/>
    <m/>
    <m/>
    <m/>
    <m/>
    <s v="LABEL BLANKS SENSOR"/>
    <s v="F06061"/>
    <s v="EMERSON ASIA PACIFIC PTE LTD"/>
    <m/>
    <n v="0"/>
    <n v="0"/>
    <n v="0"/>
    <n v="0"/>
    <n v="0"/>
    <n v="0"/>
    <m/>
    <m/>
    <m/>
    <s v="No"/>
    <s v="W664158"/>
    <n v="0"/>
    <m/>
    <s v="F06061"/>
    <m/>
    <m/>
    <s v="S0361751"/>
  </r>
  <r>
    <x v="38"/>
    <n v="10000"/>
    <n v="10000"/>
    <n v="45749"/>
    <s v="502LAUGH"/>
    <n v="0.47379629629629627"/>
    <s v="J00UH0552"/>
    <m/>
    <x v="0"/>
    <s v="Yes"/>
    <n v="65"/>
    <s v="Sanki SDR300"/>
    <x v="2"/>
    <s v="PMJ7"/>
    <s v="FOONG SEL YI"/>
    <n v="8000"/>
    <n v="245"/>
    <n v="4.083333333333333"/>
    <d v="2025-04-01T00:00:00"/>
    <m/>
    <n v="1"/>
    <n v="8000"/>
    <s v="PE"/>
    <s v="LABEL TEMPLATE 10001"/>
    <n v="0"/>
    <n v="8000"/>
    <n v="0"/>
    <n v="0"/>
    <n v="0"/>
    <n v="0"/>
    <m/>
    <m/>
    <n v="0"/>
    <m/>
    <m/>
    <m/>
    <m/>
    <m/>
    <m/>
    <m/>
    <m/>
    <s v="LABEL TEMPLATE 1"/>
    <s v="F06061"/>
    <s v="EMERSON ASIA PACIFIC PTE LTD"/>
    <m/>
    <n v="0"/>
    <n v="0"/>
    <n v="0"/>
    <n v="0"/>
    <n v="0"/>
    <n v="0"/>
    <m/>
    <m/>
    <m/>
    <s v="No"/>
    <s v="W664159"/>
    <n v="0"/>
    <m/>
    <s v="F06061"/>
    <m/>
    <m/>
    <s v="S0361751"/>
  </r>
  <r>
    <x v="39"/>
    <n v="10000"/>
    <n v="10000"/>
    <n v="45749"/>
    <s v="502LAUGH"/>
    <s v=" 8:32:31 am"/>
    <s v="L5305U8039"/>
    <m/>
    <x v="0"/>
    <s v="Yes"/>
    <n v="82"/>
    <s v="POLLY"/>
    <x v="2"/>
    <s v="PM11"/>
    <s v="TEE MENG CHAI"/>
    <n v="12000"/>
    <m/>
    <m/>
    <d v="2025-04-01T00:00:00"/>
    <m/>
    <n v="5"/>
    <n v="60000"/>
    <s v="PE"/>
    <s v="150-02285-2K0001"/>
    <n v="0"/>
    <n v="60000"/>
    <n v="0"/>
    <n v="0"/>
    <n v="0"/>
    <n v="0"/>
    <m/>
    <m/>
    <n v="0"/>
    <m/>
    <m/>
    <m/>
    <m/>
    <m/>
    <m/>
    <m/>
    <m/>
    <s v="150-02319"/>
    <s v="I09146"/>
    <s v="MICRON SEMICONDUCTOR ASIA OPERATIONS PTE LTD"/>
    <m/>
    <n v="0"/>
    <n v="0"/>
    <n v="0"/>
    <n v="0"/>
    <n v="0"/>
    <n v="0"/>
    <m/>
    <m/>
    <m/>
    <s v="No"/>
    <s v="W663936"/>
    <n v="0"/>
    <m/>
    <s v="I09146"/>
    <m/>
    <m/>
    <s v="S0361843"/>
  </r>
  <r>
    <x v="40"/>
    <n v="10000"/>
    <n v="10000"/>
    <n v="45751"/>
    <s v="502LAUGH"/>
    <s v=" 5:17:08 pm"/>
    <n v="10620258022"/>
    <m/>
    <x v="0"/>
    <s v="Yes"/>
    <n v="79"/>
    <s v="HP Indigo 6800"/>
    <x v="0"/>
    <s v="PM16"/>
    <s v="TEO KAH JUN"/>
    <n v="40"/>
    <n v="32"/>
    <n v="0.53333333333333333"/>
    <d v="2025-04-01T00:00:00"/>
    <m/>
    <n v="550"/>
    <n v="22000"/>
    <s v="PE"/>
    <s v="G0Z24-800110001"/>
    <n v="0"/>
    <n v="5000"/>
    <n v="17000"/>
    <n v="0"/>
    <n v="0"/>
    <n v="0"/>
    <m/>
    <m/>
    <n v="0"/>
    <m/>
    <m/>
    <m/>
    <m/>
    <m/>
    <m/>
    <m/>
    <m/>
    <s v="G0Z24-80011"/>
    <s v="H08031-JIM"/>
    <s v="HP SINGAPORE (PRIVATE) LIMITED"/>
    <m/>
    <n v="0"/>
    <n v="0"/>
    <n v="0"/>
    <n v="0"/>
    <n v="0"/>
    <n v="0"/>
    <m/>
    <m/>
    <m/>
    <s v="No"/>
    <s v="W665431"/>
    <n v="0"/>
    <m/>
    <s v="H08031-JIM"/>
    <m/>
    <m/>
    <s v="S0361847"/>
  </r>
  <r>
    <x v="41"/>
    <n v="10000"/>
    <n v="10000"/>
    <n v="45751"/>
    <s v="502LAUGH"/>
    <s v=" 2:52:49 pm"/>
    <n v="10656256095"/>
    <m/>
    <x v="0"/>
    <s v="Yes"/>
    <n v="79"/>
    <s v="HP Indigo 6800"/>
    <x v="0"/>
    <s v="PM16"/>
    <s v="TEO KAH JUN"/>
    <n v="540"/>
    <n v="57"/>
    <n v="0.95"/>
    <d v="2025-04-01T00:00:00"/>
    <m/>
    <n v="176"/>
    <n v="95040"/>
    <s v="PE"/>
    <s v="B3B28-80007-FT0001"/>
    <n v="0"/>
    <n v="80000"/>
    <n v="15040"/>
    <n v="0"/>
    <n v="0"/>
    <n v="0"/>
    <m/>
    <m/>
    <n v="0"/>
    <m/>
    <m/>
    <m/>
    <m/>
    <m/>
    <m/>
    <m/>
    <m/>
    <s v="B3B28-80007-FT"/>
    <s v="H08031-JIM-M"/>
    <s v="HP MALAYSIA MANUFACTURING SDN.BHD."/>
    <m/>
    <n v="0"/>
    <n v="0"/>
    <n v="0"/>
    <n v="0"/>
    <n v="0"/>
    <n v="0"/>
    <m/>
    <m/>
    <m/>
    <s v="No"/>
    <s v="W664631"/>
    <n v="0"/>
    <m/>
    <s v="H08031-JIM-M"/>
    <m/>
    <m/>
    <s v="S0361875"/>
  </r>
  <r>
    <x v="42"/>
    <n v="10000"/>
    <n v="10000"/>
    <n v="45755"/>
    <s v="502LAUGH"/>
    <s v=" 1:05:56 pm"/>
    <n v="10656256095"/>
    <m/>
    <x v="0"/>
    <s v="Yes"/>
    <n v="79"/>
    <s v="HP Indigo 6800"/>
    <x v="0"/>
    <s v="PM16"/>
    <s v="TEO KAH JUN"/>
    <n v="540"/>
    <n v="57"/>
    <n v="0.95"/>
    <d v="2025-04-01T00:00:00"/>
    <m/>
    <n v="176"/>
    <n v="95040"/>
    <s v="PE"/>
    <s v="E5Z01-80008-FT0001"/>
    <n v="0"/>
    <n v="80000"/>
    <n v="15040"/>
    <n v="0"/>
    <n v="0"/>
    <n v="0"/>
    <m/>
    <m/>
    <n v="0"/>
    <m/>
    <m/>
    <m/>
    <m/>
    <m/>
    <m/>
    <m/>
    <m/>
    <s v="E5Z01-80008-FT"/>
    <s v="H08031-JIM-M"/>
    <s v="HP MALAYSIA MANUFACTURING SDN.BHD."/>
    <m/>
    <n v="0"/>
    <n v="0"/>
    <n v="0"/>
    <n v="0"/>
    <n v="0"/>
    <n v="0"/>
    <m/>
    <m/>
    <m/>
    <s v="No"/>
    <s v="W664635"/>
    <n v="0"/>
    <m/>
    <s v="H08031-JIM-M"/>
    <m/>
    <m/>
    <s v="S0361883"/>
  </r>
  <r>
    <x v="43"/>
    <n v="10000"/>
    <n v="10000"/>
    <n v="45754"/>
    <s v="505KANGHS"/>
    <s v=" 1:49:32 pm"/>
    <s v="10656256086/10656256095"/>
    <m/>
    <x v="0"/>
    <s v="Yes"/>
    <n v="79"/>
    <s v="HP Indigo 6800"/>
    <x v="0"/>
    <s v="PM16"/>
    <s v="TEO KAH JUN"/>
    <n v="1142"/>
    <n v="87.1"/>
    <n v="1.4516666666666667"/>
    <d v="2025-04-01T00:00:00"/>
    <m/>
    <n v="297"/>
    <n v="339174"/>
    <s v="PE"/>
    <s v="6ZD61-800010001"/>
    <n v="0"/>
    <n v="330000"/>
    <n v="9174"/>
    <n v="0"/>
    <n v="0"/>
    <n v="0"/>
    <m/>
    <m/>
    <n v="0"/>
    <m/>
    <m/>
    <m/>
    <m/>
    <m/>
    <m/>
    <m/>
    <m/>
    <s v="6ZD61-80001"/>
    <s v="H08031-JIM-M"/>
    <s v="HP MALAYSIA MANUFACTURING SDN.BHD."/>
    <m/>
    <n v="0"/>
    <n v="0"/>
    <n v="0"/>
    <n v="0"/>
    <n v="0"/>
    <n v="0"/>
    <m/>
    <m/>
    <m/>
    <s v="No"/>
    <s v="W665181"/>
    <n v="0"/>
    <m/>
    <s v="H08031-JIM-M"/>
    <m/>
    <m/>
    <s v="S0361886"/>
  </r>
  <r>
    <x v="44"/>
    <n v="10000"/>
    <n v="10000"/>
    <n v="45751"/>
    <s v="502LAUGH"/>
    <s v=" 5:14:27 pm"/>
    <n v="10620258022"/>
    <m/>
    <x v="0"/>
    <s v="Yes"/>
    <n v="79"/>
    <s v="HP Indigo 6800"/>
    <x v="0"/>
    <s v="PM16"/>
    <s v="TEO KAH JUN"/>
    <n v="417"/>
    <n v="50.85"/>
    <n v="0.84750000000000003"/>
    <d v="2025-04-01T00:00:00"/>
    <m/>
    <n v="36"/>
    <n v="15012"/>
    <s v="PE"/>
    <s v="CR330-800150001"/>
    <n v="0"/>
    <n v="10000"/>
    <n v="5012"/>
    <n v="0"/>
    <n v="0"/>
    <n v="0"/>
    <m/>
    <m/>
    <n v="0"/>
    <m/>
    <m/>
    <m/>
    <m/>
    <m/>
    <m/>
    <m/>
    <m/>
    <s v="CR330-80015"/>
    <s v="H08031-JIM"/>
    <s v="HP SINGAPORE (PRIVATE) LIMITED"/>
    <m/>
    <n v="0"/>
    <n v="0"/>
    <n v="0"/>
    <n v="0"/>
    <n v="0"/>
    <n v="0"/>
    <m/>
    <m/>
    <m/>
    <s v="No"/>
    <s v="W665919"/>
    <n v="0"/>
    <m/>
    <s v="H08031-JIM"/>
    <m/>
    <m/>
    <s v="S0361900"/>
  </r>
  <r>
    <x v="45"/>
    <n v="10000"/>
    <n v="10000"/>
    <n v="45749"/>
    <s v="502LAUGH"/>
    <s v=" 5:10:27 pm"/>
    <s v="J00WT7100"/>
    <m/>
    <x v="0"/>
    <s v="Yes"/>
    <n v="72"/>
    <s v="Xeikon 3500"/>
    <x v="0"/>
    <s v="PMJ4"/>
    <s v="LEE JUN HONG"/>
    <n v="3750"/>
    <m/>
    <m/>
    <d v="2025-04-01T00:00:00"/>
    <m/>
    <n v="4"/>
    <n v="15000"/>
    <s v="PE"/>
    <n v="5000443890001"/>
    <n v="0"/>
    <n v="12000"/>
    <n v="3000"/>
    <n v="0"/>
    <n v="0"/>
    <n v="0"/>
    <m/>
    <m/>
    <n v="0"/>
    <m/>
    <m/>
    <m/>
    <m/>
    <m/>
    <m/>
    <m/>
    <m/>
    <n v="500044389"/>
    <s v="B02083"/>
    <s v="BECTON DICKINSON MEDICAL (S) PTE LTD"/>
    <m/>
    <n v="0"/>
    <n v="0"/>
    <n v="0"/>
    <n v="0"/>
    <n v="0"/>
    <n v="0"/>
    <m/>
    <m/>
    <m/>
    <s v="No"/>
    <s v="W663938"/>
    <n v="0"/>
    <m/>
    <s v="B02083"/>
    <m/>
    <m/>
    <s v="S0361912"/>
  </r>
  <r>
    <x v="46"/>
    <n v="10000"/>
    <n v="10000"/>
    <n v="45749"/>
    <s v="502LAUGH"/>
    <s v=" 5:10:27 pm"/>
    <s v="J00WT7100"/>
    <m/>
    <x v="0"/>
    <s v="Yes"/>
    <n v="72"/>
    <s v="Xeikon 3500"/>
    <x v="0"/>
    <s v="PMJ4"/>
    <s v="LEE JUN HONG"/>
    <n v="1750"/>
    <m/>
    <m/>
    <d v="2025-04-01T00:00:00"/>
    <m/>
    <n v="4"/>
    <n v="7000"/>
    <s v="PE"/>
    <n v="5000514790001"/>
    <n v="0"/>
    <n v="5000"/>
    <n v="2000"/>
    <n v="0"/>
    <n v="0"/>
    <n v="0"/>
    <m/>
    <m/>
    <n v="0"/>
    <m/>
    <m/>
    <m/>
    <m/>
    <m/>
    <m/>
    <m/>
    <m/>
    <n v="500051479"/>
    <s v="B02083"/>
    <s v="BECTON DICKINSON MEDICAL (S) PTE LTD"/>
    <m/>
    <n v="0"/>
    <n v="0"/>
    <n v="0"/>
    <n v="0"/>
    <n v="0"/>
    <n v="0"/>
    <m/>
    <m/>
    <m/>
    <s v="No"/>
    <s v="W664165"/>
    <n v="0"/>
    <m/>
    <s v="B02083"/>
    <m/>
    <m/>
    <s v="S0361912"/>
  </r>
  <r>
    <x v="47"/>
    <n v="10000"/>
    <n v="10000"/>
    <n v="45749"/>
    <s v="502LAUGH"/>
    <s v=" 5:10:27 pm"/>
    <s v="J00WT7100"/>
    <m/>
    <x v="0"/>
    <s v="Yes"/>
    <n v="72"/>
    <s v="Xeikon 3500"/>
    <x v="0"/>
    <s v="PMJ4"/>
    <s v="LEE JUN HONG"/>
    <n v="2000"/>
    <m/>
    <m/>
    <d v="2025-04-01T00:00:00"/>
    <m/>
    <n v="4"/>
    <n v="8000"/>
    <s v="PE"/>
    <n v="5000514800001"/>
    <n v="0"/>
    <n v="6000"/>
    <n v="2000"/>
    <n v="0"/>
    <n v="0"/>
    <n v="0"/>
    <m/>
    <m/>
    <n v="0"/>
    <m/>
    <m/>
    <m/>
    <m/>
    <m/>
    <m/>
    <m/>
    <m/>
    <n v="500051480"/>
    <s v="B02083"/>
    <s v="BECTON DICKINSON MEDICAL (S) PTE LTD"/>
    <m/>
    <n v="0"/>
    <n v="0"/>
    <n v="0"/>
    <n v="0"/>
    <n v="0"/>
    <n v="0"/>
    <m/>
    <m/>
    <m/>
    <s v="No"/>
    <s v="W664166"/>
    <n v="0"/>
    <m/>
    <s v="B02083"/>
    <m/>
    <m/>
    <s v="S0361912"/>
  </r>
  <r>
    <x v="48"/>
    <n v="10000"/>
    <n v="20000"/>
    <n v="45748"/>
    <s v="502LAUGH"/>
    <s v=" 4:47:19 pm"/>
    <s v="J00WT7100"/>
    <m/>
    <x v="1"/>
    <s v="Yes"/>
    <n v="71"/>
    <s v="POLLY"/>
    <x v="2"/>
    <s v="PS95"/>
    <s v="LIM CHENG LEONG"/>
    <n v="625"/>
    <m/>
    <m/>
    <d v="2025-04-01T00:00:00"/>
    <m/>
    <n v="8"/>
    <n v="5000"/>
    <s v="PE"/>
    <n v="5000562920001"/>
    <n v="0"/>
    <n v="5000"/>
    <n v="0"/>
    <n v="0"/>
    <n v="0"/>
    <n v="0"/>
    <m/>
    <m/>
    <n v="0"/>
    <m/>
    <m/>
    <m/>
    <m/>
    <m/>
    <m/>
    <m/>
    <m/>
    <n v="500056292"/>
    <s v="B02083"/>
    <s v="BECTON DICKINSON MEDICAL (S) PTE LTD"/>
    <m/>
    <n v="0"/>
    <n v="0"/>
    <n v="0"/>
    <n v="0"/>
    <n v="0"/>
    <n v="0"/>
    <m/>
    <m/>
    <m/>
    <s v="No"/>
    <s v="W663939"/>
    <n v="0"/>
    <m/>
    <s v="B02083"/>
    <m/>
    <m/>
    <s v="S0361912"/>
  </r>
  <r>
    <x v="49"/>
    <n v="10000"/>
    <n v="20000"/>
    <n v="45748"/>
    <s v="502LAUGH"/>
    <s v=" 4:46:04 pm"/>
    <s v="J00WT7100"/>
    <m/>
    <x v="1"/>
    <s v="Yes"/>
    <n v="71"/>
    <s v="POLLY"/>
    <x v="2"/>
    <s v="PS95"/>
    <s v="LIM CHENG LEONG"/>
    <n v="750"/>
    <m/>
    <m/>
    <d v="2025-04-01T00:00:00"/>
    <m/>
    <n v="8"/>
    <n v="6000"/>
    <s v="PE"/>
    <n v="5000579950001"/>
    <n v="0"/>
    <n v="6000"/>
    <n v="0"/>
    <n v="0"/>
    <n v="0"/>
    <n v="0"/>
    <m/>
    <m/>
    <n v="0"/>
    <m/>
    <m/>
    <m/>
    <m/>
    <m/>
    <m/>
    <m/>
    <m/>
    <n v="500057995"/>
    <s v="B02083"/>
    <s v="BECTON DICKINSON MEDICAL (S) PTE LTD"/>
    <m/>
    <n v="0"/>
    <n v="0"/>
    <n v="0"/>
    <n v="0"/>
    <n v="0"/>
    <n v="0"/>
    <m/>
    <m/>
    <m/>
    <s v="No"/>
    <s v="W663940"/>
    <n v="0"/>
    <m/>
    <s v="B02083"/>
    <m/>
    <m/>
    <s v="S0361912"/>
  </r>
  <r>
    <x v="50"/>
    <n v="10000"/>
    <n v="20000"/>
    <n v="45749"/>
    <s v="502LAUGH"/>
    <s v=" 8:38:44 am"/>
    <s v="J00WT7100"/>
    <m/>
    <x v="1"/>
    <s v="Yes"/>
    <n v="71"/>
    <s v="POLLY"/>
    <x v="2"/>
    <s v="PS95"/>
    <s v="LIM CHENG LEONG"/>
    <n v="167"/>
    <m/>
    <m/>
    <d v="2025-04-01T00:00:00"/>
    <m/>
    <n v="6"/>
    <n v="1002"/>
    <s v="PE"/>
    <n v="5000514720001"/>
    <n v="0"/>
    <n v="1000"/>
    <n v="2"/>
    <n v="0"/>
    <n v="0"/>
    <n v="0"/>
    <m/>
    <m/>
    <n v="0"/>
    <m/>
    <m/>
    <m/>
    <m/>
    <m/>
    <m/>
    <m/>
    <m/>
    <n v="500051472"/>
    <s v="B02083"/>
    <s v="BECTON DICKINSON MEDICAL (S) PTE LTD"/>
    <m/>
    <n v="0"/>
    <n v="0"/>
    <n v="0"/>
    <n v="0"/>
    <n v="0"/>
    <n v="0"/>
    <m/>
    <m/>
    <m/>
    <s v="No"/>
    <s v="W663941"/>
    <n v="0"/>
    <m/>
    <s v="B02083"/>
    <m/>
    <m/>
    <s v="S0361914"/>
  </r>
  <r>
    <x v="51"/>
    <n v="10000"/>
    <n v="20000"/>
    <n v="45749"/>
    <s v="502LAUGH"/>
    <s v=" 8:38:44 am"/>
    <s v="J00WT7100"/>
    <m/>
    <x v="1"/>
    <s v="Yes"/>
    <n v="71"/>
    <s v="POLLY"/>
    <x v="2"/>
    <s v="PS95"/>
    <s v="LIM CHENG LEONG"/>
    <n v="834"/>
    <m/>
    <m/>
    <d v="2025-04-01T00:00:00"/>
    <m/>
    <n v="6"/>
    <n v="5004"/>
    <s v="PE"/>
    <n v="5000514730001"/>
    <n v="0"/>
    <n v="5000"/>
    <n v="4"/>
    <n v="0"/>
    <n v="0"/>
    <n v="0"/>
    <m/>
    <m/>
    <n v="0"/>
    <m/>
    <m/>
    <m/>
    <m/>
    <m/>
    <m/>
    <m/>
    <m/>
    <n v="500051473"/>
    <s v="B02083"/>
    <s v="BECTON DICKINSON MEDICAL (S) PTE LTD"/>
    <m/>
    <n v="0"/>
    <n v="0"/>
    <n v="0"/>
    <n v="0"/>
    <n v="0"/>
    <n v="0"/>
    <m/>
    <m/>
    <m/>
    <s v="No"/>
    <s v="W663942"/>
    <n v="0"/>
    <m/>
    <s v="B02083"/>
    <m/>
    <m/>
    <s v="S0361914"/>
  </r>
  <r>
    <x v="52"/>
    <n v="10000"/>
    <n v="20000"/>
    <n v="45749"/>
    <s v="502LAUGH"/>
    <s v=" 8:38:44 am"/>
    <s v="J00WT7100"/>
    <m/>
    <x v="1"/>
    <s v="Yes"/>
    <n v="71"/>
    <s v="POLLY"/>
    <x v="2"/>
    <s v="PS95"/>
    <s v="LIM CHENG LEONG"/>
    <n v="834"/>
    <m/>
    <m/>
    <d v="2025-04-01T00:00:00"/>
    <m/>
    <n v="6"/>
    <n v="5004"/>
    <s v="PE"/>
    <n v="5000579970001"/>
    <n v="0"/>
    <n v="5000"/>
    <n v="4"/>
    <n v="0"/>
    <n v="0"/>
    <n v="0"/>
    <m/>
    <m/>
    <n v="0"/>
    <m/>
    <m/>
    <m/>
    <m/>
    <m/>
    <m/>
    <m/>
    <m/>
    <n v="500057997"/>
    <s v="B02083"/>
    <s v="BECTON DICKINSON MEDICAL (S) PTE LTD"/>
    <m/>
    <n v="0"/>
    <n v="0"/>
    <n v="0"/>
    <n v="0"/>
    <n v="0"/>
    <n v="0"/>
    <m/>
    <m/>
    <m/>
    <s v="No"/>
    <s v="W663943"/>
    <n v="0"/>
    <m/>
    <s v="B02083"/>
    <m/>
    <m/>
    <s v="S0361914"/>
  </r>
  <r>
    <x v="53"/>
    <n v="10000"/>
    <n v="20000"/>
    <n v="45749"/>
    <s v="502LAUGH"/>
    <s v=" 8:38:44 am"/>
    <s v="J00WT7100"/>
    <m/>
    <x v="1"/>
    <s v="Yes"/>
    <n v="71"/>
    <s v="POLLY"/>
    <x v="2"/>
    <s v="PS95"/>
    <s v="LIM CHENG LEONG"/>
    <n v="834"/>
    <m/>
    <m/>
    <d v="2025-04-01T00:00:00"/>
    <m/>
    <n v="6"/>
    <n v="5004"/>
    <s v="PE"/>
    <n v="5000595780001"/>
    <n v="0"/>
    <n v="5000"/>
    <n v="4"/>
    <n v="0"/>
    <n v="0"/>
    <n v="0"/>
    <m/>
    <m/>
    <n v="0"/>
    <m/>
    <m/>
    <m/>
    <m/>
    <m/>
    <m/>
    <m/>
    <m/>
    <n v="500059578"/>
    <s v="B02083"/>
    <s v="BECTON DICKINSON MEDICAL (S) PTE LTD"/>
    <m/>
    <n v="0"/>
    <n v="0"/>
    <n v="0"/>
    <n v="0"/>
    <n v="0"/>
    <n v="0"/>
    <m/>
    <m/>
    <m/>
    <s v="No"/>
    <s v="W663944"/>
    <n v="0"/>
    <m/>
    <s v="B02083"/>
    <m/>
    <m/>
    <s v="S0361914"/>
  </r>
  <r>
    <x v="54"/>
    <n v="10000"/>
    <n v="20000"/>
    <n v="45748"/>
    <s v="502LAUGH"/>
    <s v=" 4:48:20 pm"/>
    <s v="J00WT7100"/>
    <m/>
    <x v="1"/>
    <s v="Yes"/>
    <n v="71"/>
    <s v="POLLY"/>
    <x v="2"/>
    <s v="PS95"/>
    <s v="LIM CHENG LEONG"/>
    <n v="1875"/>
    <m/>
    <m/>
    <d v="2025-04-01T00:00:00"/>
    <m/>
    <n v="8"/>
    <n v="15000"/>
    <s v="PE"/>
    <n v="5000562920001"/>
    <n v="0"/>
    <n v="15000"/>
    <n v="0"/>
    <n v="0"/>
    <n v="0"/>
    <n v="0"/>
    <m/>
    <m/>
    <n v="0"/>
    <m/>
    <m/>
    <m/>
    <m/>
    <m/>
    <m/>
    <m/>
    <m/>
    <n v="500056292"/>
    <s v="B02083"/>
    <s v="BECTON DICKINSON MEDICAL (S) PTE LTD"/>
    <m/>
    <n v="0"/>
    <n v="0"/>
    <n v="0"/>
    <n v="0"/>
    <n v="0"/>
    <n v="0"/>
    <m/>
    <m/>
    <m/>
    <s v="No"/>
    <s v="W663949"/>
    <n v="0"/>
    <m/>
    <s v="B02083"/>
    <m/>
    <m/>
    <s v="S0361915"/>
  </r>
  <r>
    <x v="55"/>
    <n v="10000"/>
    <n v="20000"/>
    <n v="45748"/>
    <s v="502LAUGH"/>
    <s v=" 4:49:06 pm"/>
    <s v="J00WT7100"/>
    <m/>
    <x v="1"/>
    <s v="Yes"/>
    <n v="71"/>
    <s v="POLLY"/>
    <x v="2"/>
    <s v="PS95"/>
    <s v="LIM CHENG LEONG"/>
    <n v="1875"/>
    <m/>
    <m/>
    <d v="2025-04-01T00:00:00"/>
    <m/>
    <n v="8"/>
    <n v="15000"/>
    <s v="PE"/>
    <n v="5000769160001"/>
    <n v="0"/>
    <n v="15000"/>
    <n v="0"/>
    <n v="0"/>
    <n v="0"/>
    <n v="0"/>
    <m/>
    <m/>
    <n v="0"/>
    <m/>
    <m/>
    <m/>
    <m/>
    <m/>
    <m/>
    <m/>
    <m/>
    <n v="500076916"/>
    <s v="B02083"/>
    <s v="BECTON DICKINSON MEDICAL (S) PTE LTD"/>
    <m/>
    <n v="0"/>
    <n v="0"/>
    <n v="0"/>
    <n v="0"/>
    <n v="0"/>
    <n v="0"/>
    <m/>
    <m/>
    <m/>
    <s v="No"/>
    <s v="W663950"/>
    <n v="0"/>
    <m/>
    <s v="B02083"/>
    <m/>
    <m/>
    <s v="S0361915"/>
  </r>
  <r>
    <x v="56"/>
    <n v="10000"/>
    <n v="20000"/>
    <n v="45749"/>
    <s v="502LAUGH"/>
    <s v=" 8:38:44 am"/>
    <s v="J00WT7100"/>
    <m/>
    <x v="1"/>
    <s v="Yes"/>
    <n v="71"/>
    <s v="POLLY"/>
    <x v="2"/>
    <s v="PS95"/>
    <s v="LIM CHENG LEONG"/>
    <n v="167"/>
    <m/>
    <m/>
    <d v="2025-04-01T00:00:00"/>
    <m/>
    <n v="6"/>
    <n v="1002"/>
    <s v="PE"/>
    <n v="5000444000001"/>
    <n v="0"/>
    <n v="1000"/>
    <n v="2"/>
    <n v="0"/>
    <n v="0"/>
    <n v="0"/>
    <m/>
    <m/>
    <n v="0"/>
    <m/>
    <m/>
    <m/>
    <m/>
    <m/>
    <m/>
    <m/>
    <m/>
    <n v="500044400"/>
    <s v="B02083"/>
    <s v="BECTON DICKINSON MEDICAL (S) PTE LTD"/>
    <m/>
    <n v="0"/>
    <n v="0"/>
    <n v="0"/>
    <n v="0"/>
    <n v="0"/>
    <n v="0"/>
    <m/>
    <m/>
    <m/>
    <s v="No"/>
    <s v="W663954"/>
    <n v="0"/>
    <m/>
    <s v="B02083"/>
    <m/>
    <m/>
    <s v="S0361918"/>
  </r>
  <r>
    <x v="57"/>
    <n v="10000"/>
    <n v="20000"/>
    <n v="45749"/>
    <s v="502LAUGH"/>
    <s v=" 8:39:27 am"/>
    <s v="J00WT7100"/>
    <m/>
    <x v="1"/>
    <s v="Yes"/>
    <n v="71"/>
    <s v="POLLY"/>
    <x v="2"/>
    <s v="PS95"/>
    <s v="LIM CHENG LEONG"/>
    <n v="834"/>
    <m/>
    <m/>
    <d v="2025-04-01T00:00:00"/>
    <m/>
    <n v="6"/>
    <n v="5004"/>
    <s v="PE"/>
    <n v="5000444260001"/>
    <n v="0"/>
    <n v="5000"/>
    <n v="4"/>
    <n v="0"/>
    <n v="0"/>
    <n v="0"/>
    <m/>
    <m/>
    <n v="0"/>
    <m/>
    <m/>
    <m/>
    <m/>
    <m/>
    <m/>
    <m/>
    <m/>
    <n v="500044426"/>
    <s v="B02083"/>
    <s v="BECTON DICKINSON MEDICAL (S) PTE LTD"/>
    <m/>
    <n v="0"/>
    <n v="0"/>
    <n v="0"/>
    <n v="0"/>
    <n v="0"/>
    <n v="0"/>
    <m/>
    <m/>
    <m/>
    <s v="No"/>
    <s v="W663955"/>
    <n v="0"/>
    <m/>
    <s v="B02083"/>
    <m/>
    <m/>
    <s v="S0361918"/>
  </r>
  <r>
    <x v="58"/>
    <n v="10000"/>
    <n v="10000"/>
    <n v="45749"/>
    <s v="502LAUGH"/>
    <s v=" 8:33:32 am"/>
    <s v="152265H103"/>
    <m/>
    <x v="0"/>
    <s v="Yes"/>
    <n v="82"/>
    <s v="POLLY"/>
    <x v="2"/>
    <s v="PM11"/>
    <s v="TEE MENG CHAI"/>
    <n v="3334"/>
    <m/>
    <m/>
    <d v="2025-04-01T00:00:00"/>
    <m/>
    <n v="3"/>
    <n v="10002"/>
    <s v="PE"/>
    <s v="BLANK LBL-76X1020001"/>
    <n v="0"/>
    <n v="10000"/>
    <n v="2"/>
    <n v="0"/>
    <n v="0"/>
    <n v="0"/>
    <m/>
    <m/>
    <n v="0"/>
    <m/>
    <m/>
    <m/>
    <m/>
    <m/>
    <m/>
    <m/>
    <m/>
    <s v="BLANK LBL-76X102MM"/>
    <s v="T20300"/>
    <s v="TDF FOOD PTE LTD"/>
    <m/>
    <n v="0"/>
    <n v="0"/>
    <n v="0"/>
    <n v="0"/>
    <n v="0"/>
    <n v="0"/>
    <m/>
    <m/>
    <m/>
    <s v="No"/>
    <s v="W664170"/>
    <n v="0"/>
    <m/>
    <s v="T20300"/>
    <m/>
    <m/>
    <s v="S0361928"/>
  </r>
  <r>
    <x v="59"/>
    <n v="10000"/>
    <n v="20000"/>
    <n v="45748"/>
    <s v="502LAUGH"/>
    <s v=" 1:18:04 pm"/>
    <s v="J00WT7100"/>
    <m/>
    <x v="1"/>
    <s v="Yes"/>
    <n v="71"/>
    <s v="POLLY"/>
    <x v="2"/>
    <s v="PS95"/>
    <s v="LIM CHENG LEONG"/>
    <n v="1000"/>
    <m/>
    <m/>
    <d v="2025-04-01T00:00:00"/>
    <m/>
    <n v="6"/>
    <n v="6000"/>
    <s v="PE"/>
    <n v="5000580730001"/>
    <n v="0"/>
    <n v="6000"/>
    <n v="0"/>
    <n v="0"/>
    <n v="0"/>
    <n v="0"/>
    <m/>
    <m/>
    <n v="0"/>
    <m/>
    <m/>
    <m/>
    <m/>
    <m/>
    <m/>
    <m/>
    <m/>
    <n v="500058073"/>
    <s v="B02083"/>
    <s v="BECTON DICKINSON MEDICAL (S) PTE LTD"/>
    <m/>
    <n v="0"/>
    <n v="0"/>
    <n v="0"/>
    <n v="0"/>
    <n v="0"/>
    <n v="0"/>
    <m/>
    <m/>
    <m/>
    <s v="No"/>
    <s v="W663959"/>
    <n v="0"/>
    <m/>
    <s v="B02083"/>
    <m/>
    <m/>
    <s v="S0361931"/>
  </r>
  <r>
    <x v="60"/>
    <n v="10000"/>
    <n v="20000"/>
    <n v="45748"/>
    <s v="502LAUGH"/>
    <s v=" 1:18:47 pm"/>
    <s v="J00WT7100"/>
    <m/>
    <x v="1"/>
    <s v="Yes"/>
    <n v="71"/>
    <s v="POLLY"/>
    <x v="2"/>
    <s v="PS95"/>
    <s v="LIM CHENG LEONG"/>
    <n v="2000"/>
    <m/>
    <m/>
    <d v="2025-04-01T00:00:00"/>
    <m/>
    <n v="6"/>
    <n v="12000"/>
    <s v="PE"/>
    <n v="5000582200001"/>
    <n v="0"/>
    <n v="12000"/>
    <n v="0"/>
    <n v="0"/>
    <n v="0"/>
    <n v="0"/>
    <m/>
    <m/>
    <n v="0"/>
    <m/>
    <m/>
    <m/>
    <m/>
    <m/>
    <m/>
    <m/>
    <m/>
    <n v="500058220"/>
    <s v="B02083"/>
    <s v="BECTON DICKINSON MEDICAL (S) PTE LTD"/>
    <m/>
    <n v="0"/>
    <n v="0"/>
    <n v="0"/>
    <n v="0"/>
    <n v="0"/>
    <n v="0"/>
    <m/>
    <m/>
    <m/>
    <s v="No"/>
    <s v="W663960"/>
    <n v="0"/>
    <m/>
    <s v="B02083"/>
    <m/>
    <m/>
    <s v="S0361931"/>
  </r>
  <r>
    <x v="61"/>
    <n v="10000"/>
    <n v="20000"/>
    <n v="45748"/>
    <s v="502LAUGH"/>
    <s v=" 1:19:34 pm"/>
    <s v="J00WT7100"/>
    <m/>
    <x v="1"/>
    <s v="Yes"/>
    <n v="71"/>
    <s v="POLLY"/>
    <x v="2"/>
    <s v="PS95"/>
    <s v="LIM CHENG LEONG"/>
    <n v="834"/>
    <m/>
    <m/>
    <d v="2025-04-01T00:00:00"/>
    <m/>
    <n v="6"/>
    <n v="5004"/>
    <s v="PE"/>
    <n v="5000582250001"/>
    <n v="0"/>
    <n v="5000"/>
    <n v="4"/>
    <n v="0"/>
    <n v="0"/>
    <n v="0"/>
    <m/>
    <m/>
    <n v="0"/>
    <m/>
    <m/>
    <m/>
    <m/>
    <m/>
    <m/>
    <m/>
    <m/>
    <n v="500058225"/>
    <s v="B02083"/>
    <s v="BECTON DICKINSON MEDICAL (S) PTE LTD"/>
    <m/>
    <n v="0"/>
    <n v="0"/>
    <n v="0"/>
    <n v="0"/>
    <n v="0"/>
    <n v="0"/>
    <m/>
    <m/>
    <m/>
    <s v="No"/>
    <s v="W663961"/>
    <n v="0"/>
    <m/>
    <s v="B02083"/>
    <m/>
    <m/>
    <s v="S0361931"/>
  </r>
  <r>
    <x v="62"/>
    <n v="10000"/>
    <n v="10000"/>
    <n v="45750"/>
    <s v="502LAUGH"/>
    <s v=" 8:35:03 am"/>
    <s v="J00WT7100"/>
    <m/>
    <x v="0"/>
    <s v="Yes"/>
    <n v="72"/>
    <s v="Xeikon 3500"/>
    <x v="0"/>
    <s v="PMJ4"/>
    <s v="LEE JUN HONG"/>
    <n v="1125"/>
    <m/>
    <m/>
    <d v="2025-04-01T00:00:00"/>
    <m/>
    <n v="4"/>
    <n v="4500"/>
    <s v="PE"/>
    <n v="5000478010001"/>
    <n v="0"/>
    <n v="2500"/>
    <n v="2000"/>
    <n v="0"/>
    <n v="0"/>
    <n v="0"/>
    <m/>
    <m/>
    <n v="0"/>
    <m/>
    <m/>
    <m/>
    <m/>
    <m/>
    <m/>
    <m/>
    <m/>
    <n v="500047801"/>
    <s v="B02083"/>
    <s v="BECTON DICKINSON MEDICAL (S) PTE LTD"/>
    <m/>
    <n v="0"/>
    <n v="0"/>
    <n v="0"/>
    <n v="0"/>
    <n v="0"/>
    <n v="0"/>
    <m/>
    <m/>
    <m/>
    <s v="No"/>
    <s v="W664172"/>
    <n v="0"/>
    <m/>
    <s v="B02083"/>
    <m/>
    <m/>
    <s v="S0361932"/>
  </r>
  <r>
    <x v="62"/>
    <n v="20000"/>
    <n v="10000"/>
    <n v="45750"/>
    <s v="502LAUGH"/>
    <s v=" 8:35:03 am"/>
    <s v="J00WT7100"/>
    <m/>
    <x v="0"/>
    <s v="Yes"/>
    <n v="72"/>
    <s v="Xeikon 3500"/>
    <x v="0"/>
    <s v="PMJ4"/>
    <s v="LEE JUN HONG"/>
    <n v="625"/>
    <m/>
    <m/>
    <d v="2025-04-01T00:00:00"/>
    <m/>
    <n v="4"/>
    <n v="2500"/>
    <s v="PE"/>
    <n v="5000478010001"/>
    <n v="0"/>
    <n v="2500"/>
    <n v="0"/>
    <n v="0"/>
    <n v="0"/>
    <n v="0"/>
    <m/>
    <m/>
    <n v="0"/>
    <m/>
    <m/>
    <m/>
    <m/>
    <m/>
    <m/>
    <m/>
    <m/>
    <n v="500047801"/>
    <s v="B02083"/>
    <s v="BECTON DICKINSON MEDICAL (S) PTE LTD"/>
    <m/>
    <n v="0"/>
    <n v="0"/>
    <n v="0"/>
    <n v="0"/>
    <n v="0"/>
    <n v="0"/>
    <m/>
    <m/>
    <m/>
    <s v="No"/>
    <s v="W664172"/>
    <n v="0"/>
    <m/>
    <s v="B02083"/>
    <m/>
    <m/>
    <s v="S0361932"/>
  </r>
  <r>
    <x v="63"/>
    <n v="10000"/>
    <n v="10000"/>
    <n v="45750"/>
    <s v="502LAUGH"/>
    <s v=" 8:35:03 am"/>
    <s v="J00WT7100"/>
    <m/>
    <x v="0"/>
    <s v="Yes"/>
    <n v="72"/>
    <s v="Xeikon 3500"/>
    <x v="0"/>
    <s v="PMJ4"/>
    <s v="LEE JUN HONG"/>
    <n v="1125"/>
    <m/>
    <m/>
    <d v="2025-04-01T00:00:00"/>
    <m/>
    <n v="4"/>
    <n v="4500"/>
    <s v="PE"/>
    <n v="5000596190001"/>
    <n v="0"/>
    <n v="2500"/>
    <n v="2000"/>
    <n v="0"/>
    <n v="0"/>
    <n v="0"/>
    <m/>
    <m/>
    <n v="0"/>
    <m/>
    <m/>
    <m/>
    <m/>
    <m/>
    <m/>
    <m/>
    <m/>
    <n v="500059619"/>
    <s v="B02083"/>
    <s v="BECTON DICKINSON MEDICAL (S) PTE LTD"/>
    <m/>
    <n v="0"/>
    <n v="0"/>
    <n v="0"/>
    <n v="0"/>
    <n v="0"/>
    <n v="0"/>
    <m/>
    <m/>
    <m/>
    <s v="No"/>
    <s v="W664173"/>
    <n v="0"/>
    <m/>
    <s v="B02083"/>
    <m/>
    <m/>
    <s v="S0361932"/>
  </r>
  <r>
    <x v="63"/>
    <n v="20000"/>
    <n v="10000"/>
    <n v="45750"/>
    <s v="502LAUGH"/>
    <s v=" 8:35:03 am"/>
    <s v="J00WT7100"/>
    <m/>
    <x v="0"/>
    <s v="Yes"/>
    <n v="72"/>
    <s v="Xeikon 3500"/>
    <x v="0"/>
    <s v="PMJ4"/>
    <s v="LEE JUN HONG"/>
    <n v="625"/>
    <m/>
    <m/>
    <d v="2025-04-01T00:00:00"/>
    <m/>
    <n v="4"/>
    <n v="2500"/>
    <s v="PE"/>
    <n v="5000596190001"/>
    <n v="0"/>
    <n v="2500"/>
    <n v="0"/>
    <n v="0"/>
    <n v="0"/>
    <n v="0"/>
    <m/>
    <m/>
    <n v="0"/>
    <m/>
    <m/>
    <m/>
    <m/>
    <m/>
    <m/>
    <m/>
    <m/>
    <n v="500059619"/>
    <s v="B02083"/>
    <s v="BECTON DICKINSON MEDICAL (S) PTE LTD"/>
    <m/>
    <n v="0"/>
    <n v="0"/>
    <n v="0"/>
    <n v="0"/>
    <n v="0"/>
    <n v="0"/>
    <m/>
    <m/>
    <m/>
    <s v="No"/>
    <s v="W664173"/>
    <n v="0"/>
    <m/>
    <s v="B02083"/>
    <m/>
    <m/>
    <s v="S0361932"/>
  </r>
  <r>
    <x v="64"/>
    <n v="10000"/>
    <n v="10000"/>
    <n v="45749"/>
    <s v="502LAUGH"/>
    <n v="0.47518518518518521"/>
    <s v="J00WT7100"/>
    <m/>
    <x v="0"/>
    <s v="Yes"/>
    <n v="72"/>
    <s v="Xeikon 3500"/>
    <x v="0"/>
    <s v="PMJ4"/>
    <s v="LEE JUN HONG"/>
    <n v="1750"/>
    <m/>
    <m/>
    <d v="2025-04-01T00:00:00"/>
    <m/>
    <n v="4"/>
    <n v="7000"/>
    <s v="PE"/>
    <n v="5000634590001"/>
    <n v="0"/>
    <n v="5000"/>
    <n v="2000"/>
    <n v="0"/>
    <n v="0"/>
    <n v="0"/>
    <m/>
    <m/>
    <n v="0"/>
    <m/>
    <m/>
    <m/>
    <m/>
    <m/>
    <m/>
    <m/>
    <m/>
    <n v="500063459"/>
    <s v="B02083"/>
    <s v="BECTON DICKINSON MEDICAL (S) PTE LTD"/>
    <m/>
    <n v="0"/>
    <n v="0"/>
    <n v="0"/>
    <n v="0"/>
    <n v="0"/>
    <n v="0"/>
    <m/>
    <m/>
    <m/>
    <s v="No"/>
    <s v="W663962"/>
    <n v="0"/>
    <m/>
    <s v="B02083"/>
    <m/>
    <m/>
    <s v="S0361932"/>
  </r>
  <r>
    <x v="65"/>
    <n v="10000"/>
    <n v="10000"/>
    <n v="45749"/>
    <s v="502LAUGH"/>
    <n v="0.47518518518518521"/>
    <s v="J00WT7100"/>
    <m/>
    <x v="0"/>
    <s v="Yes"/>
    <n v="72"/>
    <s v="Xeikon 3500"/>
    <x v="0"/>
    <s v="PMJ4"/>
    <s v="LEE JUN HONG"/>
    <n v="1750"/>
    <m/>
    <m/>
    <d v="2025-04-01T00:00:00"/>
    <m/>
    <n v="4"/>
    <n v="7000"/>
    <s v="PE"/>
    <n v="5000635400001"/>
    <n v="0"/>
    <n v="5000"/>
    <n v="2000"/>
    <n v="0"/>
    <n v="0"/>
    <n v="0"/>
    <m/>
    <m/>
    <n v="0"/>
    <m/>
    <m/>
    <m/>
    <m/>
    <m/>
    <m/>
    <m/>
    <m/>
    <n v="500063540"/>
    <s v="B02083"/>
    <s v="BECTON DICKINSON MEDICAL (S) PTE LTD"/>
    <m/>
    <n v="0"/>
    <n v="0"/>
    <n v="0"/>
    <n v="0"/>
    <n v="0"/>
    <n v="0"/>
    <m/>
    <m/>
    <m/>
    <s v="No"/>
    <s v="W664174"/>
    <n v="0"/>
    <m/>
    <s v="B02083"/>
    <m/>
    <m/>
    <s v="S0361932"/>
  </r>
  <r>
    <x v="66"/>
    <n v="10000"/>
    <n v="20000"/>
    <n v="45779"/>
    <s v="502LAUGH"/>
    <s v=" 5:43:37 pm"/>
    <s v="10656256088/10656256086"/>
    <m/>
    <x v="0"/>
    <s v="Yes"/>
    <n v="79"/>
    <s v="HP Indigo 6800"/>
    <x v="0"/>
    <s v="PM16"/>
    <s v="TEO KAH JUN"/>
    <n v="2570"/>
    <n v="158.5"/>
    <n v="2.6416666666666666"/>
    <d v="2025-04-01T00:00:00"/>
    <m/>
    <n v="297"/>
    <n v="763290"/>
    <s v="PE"/>
    <s v="3YM60-80017-FT0001"/>
    <n v="0"/>
    <n v="700000"/>
    <n v="63290"/>
    <n v="0"/>
    <n v="0"/>
    <n v="0"/>
    <m/>
    <m/>
    <n v="0"/>
    <m/>
    <m/>
    <m/>
    <m/>
    <m/>
    <m/>
    <m/>
    <m/>
    <s v="3YM60-80017-FT"/>
    <s v="H08031-JIM-M"/>
    <s v="HP MALAYSIA MANUFACTURING SDN.BHD."/>
    <m/>
    <n v="0"/>
    <n v="0"/>
    <n v="0"/>
    <n v="0"/>
    <n v="0"/>
    <n v="0"/>
    <m/>
    <m/>
    <m/>
    <s v="No"/>
    <s v="W665921"/>
    <n v="0"/>
    <m/>
    <s v="H08031-JIM-M"/>
    <m/>
    <m/>
    <s v="S0361950"/>
  </r>
  <r>
    <x v="67"/>
    <n v="10000"/>
    <n v="10000"/>
    <n v="45771"/>
    <s v="502LAUGH"/>
    <s v=" 8:34:44 am"/>
    <n v="10620258022"/>
    <m/>
    <x v="0"/>
    <s v="Yes"/>
    <n v="79"/>
    <s v="HP Indigo 6800"/>
    <x v="0"/>
    <s v="PM16"/>
    <s v="TEO KAH JUN"/>
    <n v="879"/>
    <n v="73.95"/>
    <n v="1.2325000000000002"/>
    <d v="2025-04-01T00:00:00"/>
    <m/>
    <n v="264"/>
    <n v="232056"/>
    <s v="PE"/>
    <s v="7FP01-80003-FT0001"/>
    <n v="0"/>
    <n v="200000"/>
    <n v="32056"/>
    <n v="0"/>
    <n v="0"/>
    <n v="0"/>
    <m/>
    <m/>
    <n v="0"/>
    <m/>
    <m/>
    <m/>
    <m/>
    <m/>
    <m/>
    <m/>
    <m/>
    <s v="7FP01-80003-FT"/>
    <s v="H08031-JIM-M"/>
    <s v="HP MALAYSIA MANUFACTURING SDN.BHD."/>
    <m/>
    <n v="0"/>
    <n v="0"/>
    <n v="0"/>
    <n v="0"/>
    <n v="0"/>
    <n v="0"/>
    <m/>
    <m/>
    <m/>
    <s v="No"/>
    <s v="W665437"/>
    <n v="0"/>
    <m/>
    <s v="H08031-JIM-M"/>
    <m/>
    <m/>
    <s v="S0361955"/>
  </r>
  <r>
    <x v="68"/>
    <n v="10000"/>
    <n v="40000"/>
    <n v="45750"/>
    <s v="502LAUGH"/>
    <s v=" 9:30:13 am"/>
    <s v="5316405-03-02-02"/>
    <m/>
    <x v="0"/>
    <s v="Yes"/>
    <n v="63"/>
    <s v="SANKI"/>
    <x v="2"/>
    <s v="PM80"/>
    <s v="YAP ZHI PING"/>
    <n v="109"/>
    <n v="47.725000000000001"/>
    <n v="0.79541666666666666"/>
    <d v="2025-04-01T00:00:00"/>
    <m/>
    <n v="60"/>
    <n v="6540"/>
    <s v="PE"/>
    <s v="1124-790-00006RE0001"/>
    <n v="0"/>
    <n v="6500"/>
    <n v="40"/>
    <n v="0"/>
    <n v="0"/>
    <n v="0"/>
    <m/>
    <m/>
    <n v="0"/>
    <m/>
    <m/>
    <m/>
    <m/>
    <m/>
    <m/>
    <m/>
    <m/>
    <s v="1124-790-00006REVTH1"/>
    <s v="M13337-SMD"/>
    <s v="NMB-MINEBEA THAI LTD"/>
    <m/>
    <n v="0"/>
    <n v="0"/>
    <n v="0"/>
    <n v="0"/>
    <n v="0"/>
    <n v="0"/>
    <m/>
    <m/>
    <m/>
    <s v="No"/>
    <s v="W663964"/>
    <n v="0"/>
    <m/>
    <s v="M13337-SMD"/>
    <m/>
    <m/>
    <s v="S0361976"/>
  </r>
  <r>
    <x v="69"/>
    <n v="10000"/>
    <n v="10000"/>
    <n v="45749"/>
    <s v="502LAUGH"/>
    <s v=" 8:55:00 am"/>
    <s v="5316405-03-02-02"/>
    <m/>
    <x v="0"/>
    <s v="Yes"/>
    <n v="63"/>
    <s v="SANKI"/>
    <x v="2"/>
    <s v="PM80"/>
    <s v="YAP ZHI PING"/>
    <n v="1000"/>
    <n v="70"/>
    <n v="1.1666666666666667"/>
    <d v="2025-04-01T00:00:00"/>
    <m/>
    <n v="40"/>
    <n v="40000"/>
    <s v="PE"/>
    <s v="11C4-790-00009 R0001"/>
    <n v="0"/>
    <n v="40000"/>
    <n v="0"/>
    <n v="0"/>
    <n v="0"/>
    <n v="0"/>
    <m/>
    <m/>
    <n v="0"/>
    <m/>
    <m/>
    <m/>
    <m/>
    <m/>
    <m/>
    <m/>
    <m/>
    <s v="1125-790-00001 REVA"/>
    <s v="M13337-SMD"/>
    <s v="NMB-MINEBEA THAI LTD"/>
    <m/>
    <n v="0"/>
    <n v="0"/>
    <n v="0"/>
    <n v="0"/>
    <n v="0"/>
    <n v="0"/>
    <m/>
    <m/>
    <m/>
    <s v="No"/>
    <s v="W665681"/>
    <n v="0"/>
    <m/>
    <s v="M13337-SMD"/>
    <m/>
    <m/>
    <s v="S0361340"/>
  </r>
  <r>
    <x v="70"/>
    <n v="10000"/>
    <n v="10000"/>
    <n v="45755"/>
    <s v="502LAUGH"/>
    <s v=" 2:18:23 pm"/>
    <s v="SG-5399135-01"/>
    <m/>
    <x v="0"/>
    <s v="Yes"/>
    <n v="88"/>
    <s v="OKI"/>
    <x v="0"/>
    <s v="PP24"/>
    <s v="HO HON SENG"/>
    <n v="800"/>
    <m/>
    <m/>
    <d v="2025-04-01T00:00:00"/>
    <m/>
    <n v="1"/>
    <n v="800"/>
    <s v="PE"/>
    <s v="GR-1580001"/>
    <n v="0"/>
    <n v="500"/>
    <n v="300"/>
    <n v="0"/>
    <n v="0"/>
    <n v="0"/>
    <m/>
    <m/>
    <n v="0"/>
    <m/>
    <m/>
    <m/>
    <m/>
    <m/>
    <m/>
    <m/>
    <m/>
    <s v="GR-158"/>
    <s v="G07076"/>
    <s v="GIVAUDAN SINGAPORE PTE LTD"/>
    <m/>
    <n v="0"/>
    <n v="0"/>
    <n v="0"/>
    <n v="0"/>
    <n v="0"/>
    <n v="0"/>
    <m/>
    <m/>
    <m/>
    <s v="No"/>
    <s v="W664710"/>
    <n v="0"/>
    <m/>
    <s v="G07076"/>
    <m/>
    <m/>
    <s v="S0362015"/>
  </r>
  <r>
    <x v="71"/>
    <n v="10000"/>
    <n v="10000"/>
    <n v="45749"/>
    <s v="502LAUGH"/>
    <s v=" 8:55:00 am"/>
    <s v="5316405-03-02-02"/>
    <m/>
    <x v="0"/>
    <s v="Yes"/>
    <n v="63"/>
    <s v="SANKI"/>
    <x v="2"/>
    <s v="PM80"/>
    <s v="YAP ZHI PING"/>
    <n v="5"/>
    <n v="45.125"/>
    <n v="0.75208333333333333"/>
    <d v="2025-04-01T00:00:00"/>
    <m/>
    <n v="40"/>
    <n v="200"/>
    <s v="PE"/>
    <s v="11C4-790-00009 R0001"/>
    <n v="0"/>
    <n v="182"/>
    <n v="18"/>
    <n v="0"/>
    <n v="0"/>
    <n v="0"/>
    <m/>
    <m/>
    <n v="0"/>
    <m/>
    <m/>
    <m/>
    <m/>
    <m/>
    <m/>
    <m/>
    <m/>
    <s v="1125-790-00001 REVA"/>
    <s v="M13337-SMD"/>
    <s v="NMB-MINEBEA THAI LTD"/>
    <m/>
    <n v="0"/>
    <n v="0"/>
    <n v="0"/>
    <n v="0"/>
    <n v="0"/>
    <n v="0"/>
    <m/>
    <m/>
    <m/>
    <s v="No"/>
    <s v="W663965"/>
    <n v="0"/>
    <m/>
    <s v="M13337-SMD"/>
    <m/>
    <m/>
    <s v="ZSA101789"/>
  </r>
  <r>
    <x v="72"/>
    <n v="10000"/>
    <n v="10000"/>
    <n v="45754"/>
    <s v="502LAUGH"/>
    <s v=" 9:18:57 am"/>
    <s v="59470/59469"/>
    <m/>
    <x v="0"/>
    <s v="Yes"/>
    <n v="73"/>
    <s v="Brotech DF330"/>
    <x v="1"/>
    <s v="PM18"/>
    <s v="LAI CHIN YANG"/>
    <n v="55917"/>
    <n v="961.95"/>
    <n v="16.032500000000002"/>
    <d v="2025-04-01T00:00:00"/>
    <m/>
    <n v="12"/>
    <n v="671004"/>
    <s v="PE"/>
    <s v="MT-1000173-00REV0003"/>
    <n v="0"/>
    <n v="697647"/>
    <n v="-26643"/>
    <n v="0"/>
    <n v="0"/>
    <n v="0"/>
    <m/>
    <m/>
    <n v="0"/>
    <m/>
    <m/>
    <m/>
    <m/>
    <m/>
    <m/>
    <m/>
    <m/>
    <s v="MT-1000173-00REV008"/>
    <s v="Z26002"/>
    <s v="CCL DESIGN (PENANG) SDN. BHD."/>
    <m/>
    <n v="0"/>
    <n v="0"/>
    <n v="0"/>
    <n v="0"/>
    <n v="0"/>
    <n v="0"/>
    <m/>
    <m/>
    <m/>
    <s v="No"/>
    <s v="W664723"/>
    <n v="0"/>
    <m/>
    <s v="Z26002"/>
    <m/>
    <m/>
    <s v="S0362021"/>
  </r>
  <r>
    <x v="73"/>
    <n v="10000"/>
    <n v="10000"/>
    <n v="45750"/>
    <s v="502LAUGH"/>
    <s v=" 8:42:45 am"/>
    <n v="59470"/>
    <m/>
    <x v="0"/>
    <s v="Yes"/>
    <n v="73"/>
    <s v="Brotech DF330"/>
    <x v="1"/>
    <s v="PS96"/>
    <s v="HONG QUANSHUN"/>
    <n v="5000"/>
    <n v="113.33333333333333"/>
    <n v="1.8888888888888888"/>
    <d v="2025-04-01T00:00:00"/>
    <m/>
    <n v="12"/>
    <n v="60000"/>
    <s v="PE"/>
    <s v="MT-1000241-907RE0001"/>
    <n v="0"/>
    <n v="59998"/>
    <n v="2"/>
    <n v="0"/>
    <n v="0"/>
    <n v="0"/>
    <m/>
    <m/>
    <n v="0"/>
    <m/>
    <m/>
    <m/>
    <m/>
    <m/>
    <m/>
    <m/>
    <m/>
    <s v="MT-1000241-907REV005"/>
    <s v="Z26002"/>
    <s v="CCL DESIGN (PENANG) SDN. BHD."/>
    <m/>
    <n v="0"/>
    <n v="0"/>
    <n v="0"/>
    <n v="0"/>
    <n v="0"/>
    <n v="0"/>
    <m/>
    <m/>
    <m/>
    <s v="No"/>
    <s v="W663966"/>
    <n v="0"/>
    <m/>
    <s v="Z26002"/>
    <m/>
    <m/>
    <s v="S0362021"/>
  </r>
  <r>
    <x v="73"/>
    <n v="10000"/>
    <n v="20000"/>
    <n v="45750"/>
    <s v="502LAUGH"/>
    <s v=" 8:42:45 am"/>
    <n v="59470"/>
    <m/>
    <x v="0"/>
    <s v="Yes"/>
    <n v="73"/>
    <s v="Brotech DF330"/>
    <x v="1"/>
    <s v="PM18"/>
    <s v="LAI CHIN YANG"/>
    <n v="10313"/>
    <n v="201.88333333333333"/>
    <n v="3.3647222222222219"/>
    <d v="2025-04-01T00:00:00"/>
    <m/>
    <n v="12"/>
    <n v="123756"/>
    <s v="PE"/>
    <s v="MT-1000241-907RE0001"/>
    <n v="0"/>
    <n v="123752"/>
    <n v="4"/>
    <n v="0"/>
    <n v="0"/>
    <n v="0"/>
    <m/>
    <m/>
    <n v="0"/>
    <m/>
    <m/>
    <m/>
    <m/>
    <m/>
    <m/>
    <m/>
    <m/>
    <s v="MT-1000241-907REV005"/>
    <s v="Z26002"/>
    <s v="CCL DESIGN (PENANG) SDN. BHD."/>
    <m/>
    <n v="0"/>
    <n v="0"/>
    <n v="0"/>
    <n v="0"/>
    <n v="0"/>
    <n v="0"/>
    <m/>
    <m/>
    <m/>
    <s v="No"/>
    <s v="W663966"/>
    <n v="0"/>
    <m/>
    <s v="Z26002"/>
    <m/>
    <m/>
    <s v="S0362021"/>
  </r>
  <r>
    <x v="74"/>
    <n v="10000"/>
    <n v="20000"/>
    <n v="45749"/>
    <s v="502LAUGH"/>
    <s v=" 2:20:32 pm"/>
    <s v="J00WT7100"/>
    <m/>
    <x v="0"/>
    <s v="Yes"/>
    <n v="72"/>
    <s v="Xeikon 3500"/>
    <x v="0"/>
    <s v="PMJ4"/>
    <s v="LEE JUN HONG"/>
    <n v="1750"/>
    <m/>
    <m/>
    <d v="2025-04-01T00:00:00"/>
    <m/>
    <n v="4"/>
    <n v="7000"/>
    <s v="PE"/>
    <n v="86090840001"/>
    <n v="0"/>
    <n v="5000"/>
    <n v="2000"/>
    <n v="0"/>
    <n v="0"/>
    <n v="0"/>
    <m/>
    <m/>
    <n v="0"/>
    <m/>
    <m/>
    <m/>
    <m/>
    <m/>
    <m/>
    <m/>
    <m/>
    <n v="8609084"/>
    <s v="B02083"/>
    <s v="BECTON DICKINSON MEDICAL (S) PTE LTD"/>
    <m/>
    <n v="0"/>
    <n v="0"/>
    <n v="0"/>
    <n v="0"/>
    <n v="0"/>
    <n v="0"/>
    <m/>
    <m/>
    <m/>
    <s v="No"/>
    <s v="W664725"/>
    <n v="0"/>
    <m/>
    <s v="B02083"/>
    <m/>
    <m/>
    <s v="S0362024"/>
  </r>
  <r>
    <x v="75"/>
    <n v="10000"/>
    <n v="10000"/>
    <n v="45749"/>
    <s v="502LAUGH"/>
    <s v=" 2:20:32 pm"/>
    <s v="J00WT7100"/>
    <m/>
    <x v="0"/>
    <s v="Yes"/>
    <n v="72"/>
    <s v="Xeikon 3500"/>
    <x v="0"/>
    <s v="PMJ4"/>
    <s v="LEE JUN HONG"/>
    <n v="1750"/>
    <m/>
    <m/>
    <d v="2025-04-01T00:00:00"/>
    <m/>
    <n v="4"/>
    <n v="7000"/>
    <s v="PE"/>
    <n v="86090860001"/>
    <n v="0"/>
    <n v="5000"/>
    <n v="2000"/>
    <n v="0"/>
    <n v="0"/>
    <n v="0"/>
    <m/>
    <m/>
    <n v="0"/>
    <m/>
    <m/>
    <m/>
    <m/>
    <m/>
    <m/>
    <m/>
    <m/>
    <n v="8609086"/>
    <s v="B02083"/>
    <s v="BECTON DICKINSON MEDICAL (S) PTE LTD"/>
    <m/>
    <n v="0"/>
    <n v="0"/>
    <n v="0"/>
    <n v="0"/>
    <n v="0"/>
    <n v="0"/>
    <m/>
    <m/>
    <m/>
    <s v="No"/>
    <s v="W664726"/>
    <n v="0"/>
    <m/>
    <s v="B02083"/>
    <m/>
    <m/>
    <s v="S0362024"/>
  </r>
  <r>
    <x v="76"/>
    <n v="10000"/>
    <n v="20000"/>
    <n v="45750"/>
    <s v="502LAUGH"/>
    <s v=" 9:30:13 am"/>
    <n v="1006323"/>
    <m/>
    <x v="0"/>
    <s v="Yes"/>
    <n v="90"/>
    <s v="HDS"/>
    <x v="2"/>
    <s v="QC04"/>
    <s v="YANG TONGJING"/>
    <n v="5264"/>
    <n v="308.2"/>
    <n v="5.1366666666666667"/>
    <d v="2025-04-01T00:00:00"/>
    <m/>
    <n v="38"/>
    <n v="200032"/>
    <s v="PE"/>
    <s v="737025900-EL93160001"/>
    <n v="0"/>
    <n v="200000"/>
    <n v="32"/>
    <n v="0"/>
    <n v="0"/>
    <n v="0"/>
    <m/>
    <m/>
    <n v="0"/>
    <m/>
    <m/>
    <m/>
    <m/>
    <m/>
    <m/>
    <m/>
    <m/>
    <s v="737025900-EL93164"/>
    <s v="S19314"/>
    <s v="SEAGATE TECHNOLOGY INTERNATIONAL (WUXI) CO., LTD"/>
    <m/>
    <n v="0"/>
    <n v="0"/>
    <n v="0"/>
    <n v="0"/>
    <n v="0"/>
    <n v="0"/>
    <m/>
    <m/>
    <m/>
    <s v="No"/>
    <s v="W663967"/>
    <n v="0"/>
    <m/>
    <s v="S19314"/>
    <m/>
    <m/>
    <s v="H0064912"/>
  </r>
  <r>
    <x v="77"/>
    <n v="10000"/>
    <n v="10000"/>
    <n v="45750"/>
    <s v="502LAUGH"/>
    <s v=" 9:30:13 am"/>
    <s v="E190912129"/>
    <m/>
    <x v="0"/>
    <s v="Yes"/>
    <n v="63"/>
    <s v="SANKI"/>
    <x v="2"/>
    <s v="PM80"/>
    <s v="YAP ZHI PING"/>
    <n v="4000"/>
    <n v="145"/>
    <n v="2.4166666666666665"/>
    <d v="2025-04-01T00:00:00"/>
    <m/>
    <n v="60"/>
    <n v="240000"/>
    <s v="PE"/>
    <s v="739709802 REVA0001"/>
    <n v="0"/>
    <n v="240000"/>
    <n v="0"/>
    <n v="0"/>
    <n v="0"/>
    <n v="0"/>
    <m/>
    <m/>
    <n v="0"/>
    <m/>
    <m/>
    <m/>
    <m/>
    <m/>
    <m/>
    <m/>
    <m/>
    <s v="739709802 REVA"/>
    <s v="S19314"/>
    <s v="SEAGATE TECHNOLOGY INTERNATIONAL (WUXI) CO., LTD"/>
    <m/>
    <n v="0"/>
    <n v="0"/>
    <n v="0"/>
    <n v="0"/>
    <n v="0"/>
    <n v="0"/>
    <m/>
    <m/>
    <m/>
    <s v="No"/>
    <s v="W664741"/>
    <n v="0"/>
    <m/>
    <s v="S19314"/>
    <m/>
    <m/>
    <s v="H0064913"/>
  </r>
  <r>
    <x v="78"/>
    <n v="10000"/>
    <n v="10000"/>
    <n v="45751"/>
    <s v="502LAUGH"/>
    <s v=" 1:00:22 pm"/>
    <s v="E0801904/M0BSO4460"/>
    <m/>
    <x v="0"/>
    <s v="Yes"/>
    <n v="87"/>
    <s v="SYSCO"/>
    <x v="2"/>
    <s v="PM14"/>
    <s v="GOH CHEN YONG"/>
    <n v="100"/>
    <m/>
    <m/>
    <d v="2025-04-01T00:00:00"/>
    <m/>
    <n v="2"/>
    <n v="200"/>
    <s v="PE"/>
    <s v="762070100 REVA0001"/>
    <n v="0"/>
    <n v="200"/>
    <n v="0"/>
    <n v="0"/>
    <n v="0"/>
    <n v="0"/>
    <m/>
    <m/>
    <n v="0"/>
    <m/>
    <m/>
    <m/>
    <m/>
    <m/>
    <m/>
    <m/>
    <m/>
    <s v="762070100 REVA"/>
    <s v="S19081"/>
    <s v="SEAGATE SINGAPORE INTERNATIONAL HEADQUARTERS"/>
    <m/>
    <n v="0"/>
    <n v="0"/>
    <n v="0"/>
    <n v="0"/>
    <n v="0"/>
    <n v="0"/>
    <m/>
    <m/>
    <m/>
    <s v="No"/>
    <s v="W664743"/>
    <n v="0"/>
    <m/>
    <s v="S19081"/>
    <m/>
    <m/>
    <s v="ZSA101790"/>
  </r>
  <r>
    <x v="4"/>
    <n v="10000"/>
    <n v="40000"/>
    <n v="45751"/>
    <s v="502LAUGH"/>
    <n v="0.44092592592592594"/>
    <s v="10639931053/10639931059/10639931056/10639931055"/>
    <m/>
    <x v="2"/>
    <s v="Yes"/>
    <n v="91"/>
    <s v="Luster AOI"/>
    <x v="5"/>
    <s v="QM54"/>
    <s v="TAN SWEE LENG"/>
    <n v="112000"/>
    <m/>
    <m/>
    <d v="2025-04-02T00:00:00"/>
    <m/>
    <n v="9"/>
    <n v="1008000"/>
    <s v="PE"/>
    <s v="5180-0100-BH2120001"/>
    <n v="0"/>
    <n v="1000000"/>
    <n v="8000"/>
    <n v="0"/>
    <n v="0"/>
    <n v="0"/>
    <m/>
    <m/>
    <n v="0"/>
    <m/>
    <m/>
    <m/>
    <m/>
    <m/>
    <m/>
    <m/>
    <m/>
    <s v="5180-0100-BH212"/>
    <s v="H08031-JIM"/>
    <s v="HP SINGAPORE (PRIVATE) LIMITED"/>
    <m/>
    <n v="0"/>
    <n v="0"/>
    <n v="0"/>
    <n v="0"/>
    <n v="0"/>
    <n v="0"/>
    <m/>
    <m/>
    <m/>
    <s v="No"/>
    <s v="W664068"/>
    <n v="0"/>
    <m/>
    <s v="H08031-JIM"/>
    <m/>
    <m/>
    <s v="S0353202"/>
  </r>
  <r>
    <x v="79"/>
    <n v="10000"/>
    <n v="20000"/>
    <n v="45758"/>
    <s v="502LAUGH"/>
    <n v="0.46591435185185187"/>
    <s v="BZC064-08"/>
    <m/>
    <x v="0"/>
    <s v="Yes"/>
    <n v="79"/>
    <s v="HP Indigo 6800"/>
    <x v="0"/>
    <s v="PM16"/>
    <s v="TEO KAH JUN"/>
    <n v="8700"/>
    <n v="465"/>
    <n v="7.75"/>
    <d v="2025-04-02T00:00:00"/>
    <m/>
    <n v="5"/>
    <n v="43500"/>
    <s v="PE"/>
    <s v="RR 6X6-WHITE0001"/>
    <n v="0"/>
    <n v="40910"/>
    <n v="2590"/>
    <n v="0"/>
    <n v="0"/>
    <n v="0"/>
    <m/>
    <m/>
    <n v="0"/>
    <m/>
    <m/>
    <m/>
    <m/>
    <m/>
    <m/>
    <m/>
    <m/>
    <s v="RR 6X6-WHITE"/>
    <s v="E05203"/>
    <s v="E-Z LETTERING SERVICE"/>
    <m/>
    <n v="0"/>
    <n v="0"/>
    <n v="0"/>
    <n v="0"/>
    <n v="0"/>
    <n v="0"/>
    <m/>
    <m/>
    <m/>
    <s v="No"/>
    <s v="W664979"/>
    <n v="0"/>
    <m/>
    <s v="E05203"/>
    <m/>
    <m/>
    <s v="S0355056"/>
  </r>
  <r>
    <x v="80"/>
    <n v="10000"/>
    <n v="10000"/>
    <n v="45776"/>
    <s v="502LAUGH"/>
    <s v=" 8:28:44 am"/>
    <s v="BVG027-04/BWK014-01"/>
    <m/>
    <x v="0"/>
    <s v="Yes"/>
    <n v="88"/>
    <s v="OKI"/>
    <x v="0"/>
    <s v="PP24"/>
    <s v="HO HON SENG"/>
    <n v="3500"/>
    <m/>
    <m/>
    <d v="2025-04-02T00:00:00"/>
    <m/>
    <n v="1"/>
    <n v="3500"/>
    <s v="PE"/>
    <s v="CE6401-9000-00080001"/>
    <n v="0"/>
    <n v="1500"/>
    <n v="2000"/>
    <n v="0"/>
    <n v="0"/>
    <n v="0"/>
    <m/>
    <m/>
    <n v="0"/>
    <m/>
    <m/>
    <m/>
    <m/>
    <m/>
    <m/>
    <m/>
    <m/>
    <s v="CE6401-9000-0008"/>
    <s v="C03043"/>
    <s v="CEI PTE LTD"/>
    <m/>
    <n v="0"/>
    <n v="0"/>
    <n v="0"/>
    <n v="0"/>
    <n v="0"/>
    <n v="0"/>
    <m/>
    <m/>
    <m/>
    <s v="No"/>
    <s v="W665665"/>
    <n v="0"/>
    <m/>
    <s v="C03043"/>
    <m/>
    <m/>
    <s v="S0356636"/>
  </r>
  <r>
    <x v="81"/>
    <n v="10000"/>
    <n v="20000"/>
    <n v="45755"/>
    <s v="502LAUGH"/>
    <s v=" 8:51:28 am"/>
    <s v="J00WA6960/J00TB1180/J00VB8021/J00TB1740"/>
    <m/>
    <x v="0"/>
    <s v="Yes"/>
    <n v="110"/>
    <s v="Brotech"/>
    <x v="1"/>
    <s v="PM40"/>
    <s v="NGOI CHUN YONG"/>
    <n v="126000"/>
    <n v="2130"/>
    <n v="35.5"/>
    <d v="2025-04-02T00:00:00"/>
    <m/>
    <n v="4"/>
    <n v="504000"/>
    <s v="PE"/>
    <s v="Z980 REV11.00001"/>
    <n v="0"/>
    <n v="504000"/>
    <n v="0"/>
    <n v="0"/>
    <n v="0"/>
    <n v="0"/>
    <m/>
    <m/>
    <n v="0"/>
    <m/>
    <m/>
    <m/>
    <m/>
    <m/>
    <m/>
    <m/>
    <m/>
    <s v="Z980 REV11.0"/>
    <s v="R18131"/>
    <s v="RESMED ASIA PTE LTD"/>
    <m/>
    <n v="0"/>
    <n v="0"/>
    <n v="0"/>
    <n v="0"/>
    <n v="0"/>
    <n v="0"/>
    <m/>
    <m/>
    <m/>
    <s v="No"/>
    <s v="W664487"/>
    <n v="0"/>
    <m/>
    <s v="R18131"/>
    <m/>
    <m/>
    <s v="S0357206"/>
  </r>
  <r>
    <x v="82"/>
    <n v="10000"/>
    <n v="10000"/>
    <n v="45750"/>
    <s v="502LAUGH"/>
    <s v=" 8:35:03 am"/>
    <s v="J206L2871"/>
    <m/>
    <x v="0"/>
    <s v="Yes"/>
    <n v="65"/>
    <s v="Sanki SDR300"/>
    <x v="2"/>
    <s v="PMJ7"/>
    <s v="FOONG SEL YI"/>
    <n v="9000"/>
    <n v="270"/>
    <n v="4.5"/>
    <d v="2025-04-02T00:00:00"/>
    <m/>
    <n v="6"/>
    <n v="54000"/>
    <s v="PE"/>
    <s v="Z513 REV3.00001"/>
    <n v="0"/>
    <n v="54000"/>
    <n v="0"/>
    <n v="0"/>
    <n v="0"/>
    <n v="0"/>
    <m/>
    <m/>
    <n v="0"/>
    <m/>
    <m/>
    <m/>
    <m/>
    <m/>
    <m/>
    <m/>
    <m/>
    <s v="Z513 REV3.0"/>
    <s v="R18131"/>
    <s v="RESMED ASIA PTE LTD"/>
    <m/>
    <n v="0"/>
    <n v="0"/>
    <n v="0"/>
    <n v="0"/>
    <n v="0"/>
    <n v="0"/>
    <m/>
    <m/>
    <m/>
    <s v="No"/>
    <s v="W664073"/>
    <n v="0"/>
    <m/>
    <s v="R18131"/>
    <m/>
    <m/>
    <s v="S0357731"/>
  </r>
  <r>
    <x v="5"/>
    <n v="10000"/>
    <n v="20000"/>
    <n v="45749"/>
    <s v="502LAUGH"/>
    <s v=" 3:42:07 pm"/>
    <s v="J00TP9191/J00WA7110"/>
    <m/>
    <x v="0"/>
    <s v="Yes"/>
    <n v="111"/>
    <s v="Brotech"/>
    <x v="1"/>
    <s v="PM11"/>
    <s v="TEE MENG CHAI"/>
    <n v="5625"/>
    <n v="123.75"/>
    <n v="2.0625"/>
    <d v="2025-04-02T00:00:00"/>
    <m/>
    <n v="8"/>
    <n v="45000"/>
    <s v="PE"/>
    <s v="Z512 REV 6.00001"/>
    <n v="0"/>
    <n v="45000"/>
    <n v="0"/>
    <n v="0"/>
    <n v="0"/>
    <n v="0"/>
    <m/>
    <m/>
    <n v="0"/>
    <m/>
    <m/>
    <m/>
    <m/>
    <m/>
    <m/>
    <m/>
    <m/>
    <s v="Z512 REV 8.0"/>
    <s v="R18131"/>
    <s v="RESMED ASIA PTE LTD"/>
    <m/>
    <n v="0"/>
    <n v="0"/>
    <n v="0"/>
    <n v="0"/>
    <n v="0"/>
    <n v="0"/>
    <m/>
    <m/>
    <m/>
    <s v="No"/>
    <s v="W664076"/>
    <n v="0"/>
    <m/>
    <s v="R18131"/>
    <m/>
    <m/>
    <s v="S0357874"/>
  </r>
  <r>
    <x v="83"/>
    <n v="10000"/>
    <n v="10000"/>
    <n v="45749"/>
    <s v="502LAUGH"/>
    <s v=" 5:41:53 pm"/>
    <s v="2101110U5/3082510U9"/>
    <m/>
    <x v="0"/>
    <s v="Yes"/>
    <n v="61"/>
    <s v="FSK 520"/>
    <x v="3"/>
    <s v="PM68"/>
    <s v="LEE KIM LIANG"/>
    <n v="1000"/>
    <n v="65"/>
    <n v="1.0833333333333333"/>
    <d v="2025-04-02T00:00:00"/>
    <m/>
    <n v="4"/>
    <n v="4000"/>
    <s v="PE"/>
    <s v="726017 REV4000001"/>
    <n v="0"/>
    <n v="4000"/>
    <n v="0"/>
    <n v="0"/>
    <n v="0"/>
    <n v="0"/>
    <m/>
    <m/>
    <n v="0"/>
    <m/>
    <m/>
    <m/>
    <m/>
    <m/>
    <m/>
    <m/>
    <m/>
    <s v="726017 REV400"/>
    <s v="V22000"/>
    <s v="PT VARTA MICROBATTERY INDONESIA"/>
    <m/>
    <n v="0"/>
    <n v="0"/>
    <n v="0"/>
    <n v="0"/>
    <n v="0"/>
    <n v="0"/>
    <m/>
    <m/>
    <m/>
    <s v="No"/>
    <s v="W664079"/>
    <n v="0"/>
    <m/>
    <s v="V22000"/>
    <m/>
    <m/>
    <s v="S0359313"/>
  </r>
  <r>
    <x v="84"/>
    <n v="10000"/>
    <n v="10000"/>
    <n v="45750"/>
    <s v="502LAUGH"/>
    <n v="0.42329861111111111"/>
    <s v="TOA1G75701525"/>
    <m/>
    <x v="0"/>
    <s v="Yes"/>
    <n v="82"/>
    <s v="POLLY"/>
    <x v="2"/>
    <s v="PM11"/>
    <s v="TEE MENG CHAI"/>
    <n v="15000"/>
    <m/>
    <m/>
    <d v="2025-04-02T00:00:00"/>
    <m/>
    <n v="2"/>
    <n v="30000"/>
    <s v="PE"/>
    <s v="BL-4X60006"/>
    <n v="0"/>
    <n v="30000"/>
    <n v="0"/>
    <n v="0"/>
    <n v="0"/>
    <n v="0"/>
    <m/>
    <m/>
    <n v="0"/>
    <m/>
    <m/>
    <m/>
    <m/>
    <m/>
    <m/>
    <m/>
    <m/>
    <s v="BL-4X6"/>
    <s v="Z26000"/>
    <s v="CCL DESIGN SINGAPORE PTE LTD"/>
    <m/>
    <n v="0"/>
    <n v="0"/>
    <n v="0"/>
    <n v="0"/>
    <n v="0"/>
    <n v="0"/>
    <m/>
    <m/>
    <m/>
    <s v="No"/>
    <s v="W664080"/>
    <n v="0"/>
    <m/>
    <s v="Z26000"/>
    <m/>
    <m/>
    <s v="ZSA101751"/>
  </r>
  <r>
    <x v="85"/>
    <n v="10000"/>
    <n v="10000"/>
    <n v="45749"/>
    <s v="502LAUGH"/>
    <s v=" 3:37:00 pm"/>
    <s v="SG-5644655 01"/>
    <m/>
    <x v="0"/>
    <s v="Yes"/>
    <n v="46"/>
    <s v="Sanki 300 Intermittent"/>
    <x v="3"/>
    <s v="PS66"/>
    <s v="SIM ENG KWANG"/>
    <n v="258"/>
    <n v="51.45"/>
    <n v="0.85750000000000004"/>
    <d v="2025-04-02T00:00:00"/>
    <m/>
    <n v="4"/>
    <n v="1032"/>
    <s v="PE"/>
    <n v="112887410001"/>
    <n v="0"/>
    <n v="1030"/>
    <n v="2"/>
    <n v="0"/>
    <n v="0"/>
    <n v="0"/>
    <m/>
    <m/>
    <n v="0"/>
    <m/>
    <m/>
    <m/>
    <m/>
    <m/>
    <m/>
    <m/>
    <m/>
    <n v="11288741"/>
    <s v="I09180"/>
    <s v="ILLUMINA SINGAPORE PTE LTD"/>
    <m/>
    <n v="0"/>
    <n v="0"/>
    <n v="0"/>
    <n v="0"/>
    <n v="0"/>
    <n v="0"/>
    <m/>
    <m/>
    <m/>
    <s v="No"/>
    <s v="W664081"/>
    <n v="0"/>
    <m/>
    <s v="I09180"/>
    <m/>
    <m/>
    <s v="S0359863"/>
  </r>
  <r>
    <x v="86"/>
    <n v="10000"/>
    <n v="10000"/>
    <n v="45749"/>
    <s v="502LAUGH"/>
    <n v="0.47282407407407406"/>
    <s v="SG-5644655 01"/>
    <m/>
    <x v="0"/>
    <s v="Yes"/>
    <n v="46"/>
    <s v="Sanki 300 Intermittent"/>
    <x v="3"/>
    <s v="PS66"/>
    <s v="SIM ENG KWANG"/>
    <n v="258"/>
    <n v="51.45"/>
    <n v="0.85750000000000004"/>
    <d v="2025-04-02T00:00:00"/>
    <m/>
    <n v="4"/>
    <n v="1032"/>
    <s v="PE"/>
    <n v="112887590001"/>
    <n v="0"/>
    <n v="1030"/>
    <n v="2"/>
    <n v="0"/>
    <n v="0"/>
    <n v="0"/>
    <m/>
    <m/>
    <n v="0"/>
    <m/>
    <m/>
    <m/>
    <m/>
    <m/>
    <m/>
    <m/>
    <m/>
    <n v="11288759"/>
    <s v="I09180"/>
    <s v="ILLUMINA SINGAPORE PTE LTD"/>
    <m/>
    <n v="0"/>
    <n v="0"/>
    <n v="0"/>
    <n v="0"/>
    <n v="0"/>
    <n v="0"/>
    <m/>
    <m/>
    <m/>
    <s v="No"/>
    <s v="W663609"/>
    <n v="0"/>
    <m/>
    <s v="I09180"/>
    <m/>
    <m/>
    <s v="S0359866"/>
  </r>
  <r>
    <x v="87"/>
    <n v="10000"/>
    <n v="10000"/>
    <n v="45749"/>
    <s v="502LAUGH"/>
    <n v="0.47282407407407406"/>
    <s v="SG-5644655 01"/>
    <m/>
    <x v="0"/>
    <s v="Yes"/>
    <n v="46"/>
    <s v="Sanki 300 Intermittent"/>
    <x v="3"/>
    <s v="PS66"/>
    <s v="SIM ENG KWANG"/>
    <n v="258"/>
    <n v="51.45"/>
    <n v="0.85750000000000004"/>
    <d v="2025-04-02T00:00:00"/>
    <m/>
    <n v="4"/>
    <n v="1032"/>
    <s v="PE"/>
    <n v="112887590001"/>
    <n v="0"/>
    <n v="1030"/>
    <n v="2"/>
    <n v="0"/>
    <n v="0"/>
    <n v="0"/>
    <m/>
    <m/>
    <n v="0"/>
    <m/>
    <m/>
    <m/>
    <m/>
    <m/>
    <m/>
    <m/>
    <m/>
    <n v="11288759"/>
    <s v="I09180"/>
    <s v="ILLUMINA SINGAPORE PTE LTD"/>
    <m/>
    <n v="0"/>
    <n v="0"/>
    <n v="0"/>
    <n v="0"/>
    <n v="0"/>
    <n v="0"/>
    <m/>
    <m/>
    <m/>
    <s v="No"/>
    <s v="W663610"/>
    <n v="0"/>
    <m/>
    <s v="I09180"/>
    <m/>
    <m/>
    <s v="S0359867"/>
  </r>
  <r>
    <x v="88"/>
    <n v="10000"/>
    <n v="10000"/>
    <n v="45749"/>
    <s v="502LAUGH"/>
    <s v=" 5:29:41 pm"/>
    <s v="SG-5644655 01"/>
    <m/>
    <x v="0"/>
    <s v="Yes"/>
    <n v="46"/>
    <s v="Sanki 300 Intermittent"/>
    <x v="3"/>
    <s v="PS66"/>
    <s v="SIM ENG KWANG"/>
    <n v="258"/>
    <n v="51.45"/>
    <n v="0.85750000000000004"/>
    <d v="2025-04-02T00:00:00"/>
    <m/>
    <n v="4"/>
    <n v="1032"/>
    <s v="PE"/>
    <n v="112887830001"/>
    <n v="0"/>
    <n v="1030"/>
    <n v="2"/>
    <n v="0"/>
    <n v="0"/>
    <n v="0"/>
    <m/>
    <m/>
    <n v="0"/>
    <m/>
    <m/>
    <m/>
    <m/>
    <m/>
    <m/>
    <m/>
    <m/>
    <n v="11288783"/>
    <s v="I09180"/>
    <s v="ILLUMINA SINGAPORE PTE LTD"/>
    <m/>
    <n v="0"/>
    <n v="0"/>
    <n v="0"/>
    <n v="0"/>
    <n v="0"/>
    <n v="0"/>
    <m/>
    <m/>
    <m/>
    <s v="No"/>
    <s v="W664082"/>
    <n v="0"/>
    <m/>
    <s v="I09180"/>
    <m/>
    <m/>
    <s v="S0359875"/>
  </r>
  <r>
    <x v="89"/>
    <n v="10000"/>
    <n v="10000"/>
    <n v="45751"/>
    <s v="502LAUGH"/>
    <s v=" 8:35:18 am"/>
    <s v="M0BUF4292/M0BUQ9711"/>
    <m/>
    <x v="0"/>
    <s v="Yes"/>
    <n v="29"/>
    <s v="Sanki SKP250 Full Rotary"/>
    <x v="3"/>
    <s v="PS70"/>
    <s v="YEO WOO KEONG"/>
    <n v="24000"/>
    <n v="645"/>
    <n v="10.75"/>
    <d v="2025-04-02T00:00:00"/>
    <m/>
    <n v="2"/>
    <n v="48000"/>
    <s v="PE"/>
    <s v="100823881-75367 0001"/>
    <n v="0"/>
    <n v="48000"/>
    <n v="0"/>
    <n v="0"/>
    <n v="0"/>
    <n v="0"/>
    <m/>
    <m/>
    <n v="0"/>
    <m/>
    <m/>
    <m/>
    <m/>
    <m/>
    <m/>
    <m/>
    <m/>
    <s v="100823881-75367 A"/>
    <s v="S19081-TH"/>
    <s v="SEAGATE TECHNOLOGY (THAILAND) LTD."/>
    <m/>
    <n v="0"/>
    <n v="0"/>
    <n v="0"/>
    <n v="0"/>
    <n v="0"/>
    <n v="0"/>
    <m/>
    <m/>
    <m/>
    <s v="No"/>
    <s v="W664091"/>
    <n v="0"/>
    <m/>
    <s v="S19081-TH"/>
    <m/>
    <m/>
    <s v="H0064754"/>
  </r>
  <r>
    <x v="90"/>
    <n v="10000"/>
    <n v="10000"/>
    <n v="45754"/>
    <s v="502LAUGH"/>
    <s v=" 8:43:38 am"/>
    <s v="4101908U5A"/>
    <m/>
    <x v="0"/>
    <s v="Yes"/>
    <n v="12"/>
    <s v="FSK SR520"/>
    <x v="3"/>
    <s v="PP05"/>
    <s v="WONG KIM FATT"/>
    <n v="42000"/>
    <n v="885"/>
    <n v="14.75"/>
    <d v="2025-04-02T00:00:00"/>
    <m/>
    <n v="1"/>
    <n v="42000"/>
    <s v="PE"/>
    <s v="250-6223-000001"/>
    <n v="0"/>
    <n v="42000"/>
    <n v="0"/>
    <n v="0"/>
    <n v="0"/>
    <n v="0"/>
    <m/>
    <m/>
    <n v="0"/>
    <m/>
    <m/>
    <m/>
    <m/>
    <m/>
    <m/>
    <m/>
    <m/>
    <s v="250-6223-00"/>
    <s v="J10025"/>
    <s v="JMS SINGAPORE PTE LTD"/>
    <m/>
    <n v="0"/>
    <n v="0"/>
    <n v="0"/>
    <n v="0"/>
    <n v="0"/>
    <n v="0"/>
    <m/>
    <m/>
    <m/>
    <s v="No"/>
    <s v="W664533"/>
    <n v="0"/>
    <m/>
    <s v="J10025"/>
    <m/>
    <m/>
    <s v="S0361174"/>
  </r>
  <r>
    <x v="91"/>
    <n v="10000"/>
    <n v="30000"/>
    <n v="45749"/>
    <s v="502LAUGH"/>
    <s v=" 1:56:09 pm"/>
    <s v="M0BSO3780"/>
    <m/>
    <x v="0"/>
    <s v="Yes"/>
    <n v="94"/>
    <s v="Taiyo"/>
    <x v="3"/>
    <s v="PM94"/>
    <e v="#N/A"/>
    <n v="5000"/>
    <m/>
    <m/>
    <d v="2025-04-02T00:00:00"/>
    <m/>
    <n v="4"/>
    <n v="20000"/>
    <s v="PE"/>
    <s v="L001-773057-00000005"/>
    <n v="0"/>
    <n v="20000"/>
    <n v="0"/>
    <n v="0"/>
    <n v="0"/>
    <n v="0"/>
    <m/>
    <m/>
    <n v="0"/>
    <m/>
    <m/>
    <m/>
    <m/>
    <m/>
    <m/>
    <m/>
    <m/>
    <s v="L001-773057-000005CM"/>
    <s v="W23041-TH"/>
    <s v="WESTERN DIGITAL STORAGE TECHNOLOGIES"/>
    <m/>
    <n v="0"/>
    <n v="0"/>
    <n v="0"/>
    <n v="0"/>
    <n v="0"/>
    <n v="0"/>
    <m/>
    <m/>
    <m/>
    <s v="No"/>
    <s v="W664538"/>
    <n v="0"/>
    <m/>
    <s v="W23041-TH"/>
    <m/>
    <m/>
    <s v="H0064783"/>
  </r>
  <r>
    <x v="92"/>
    <n v="10000"/>
    <n v="20000"/>
    <n v="45749"/>
    <s v="502LAUGH"/>
    <s v=" 5:41:53 pm"/>
    <s v="M0BTQ4850"/>
    <m/>
    <x v="0"/>
    <s v="Yes"/>
    <n v="94"/>
    <s v="Taiyo"/>
    <x v="3"/>
    <s v="PM09"/>
    <s v="PANG JING FULL"/>
    <n v="5000"/>
    <m/>
    <m/>
    <d v="2025-04-02T00:00:00"/>
    <m/>
    <n v="4"/>
    <n v="20000"/>
    <s v="PE"/>
    <s v="L001-773057-00000005"/>
    <n v="0"/>
    <n v="20000"/>
    <n v="0"/>
    <n v="0"/>
    <n v="0"/>
    <n v="0"/>
    <m/>
    <m/>
    <n v="0"/>
    <m/>
    <m/>
    <m/>
    <m/>
    <m/>
    <m/>
    <m/>
    <m/>
    <s v="L001-773057-000005CM"/>
    <s v="W23041-TH"/>
    <s v="WESTERN DIGITAL STORAGE TECHNOLOGIES"/>
    <m/>
    <n v="0"/>
    <n v="0"/>
    <n v="0"/>
    <n v="0"/>
    <n v="0"/>
    <n v="0"/>
    <m/>
    <m/>
    <m/>
    <s v="No"/>
    <s v="W664103"/>
    <n v="0"/>
    <m/>
    <s v="W23041-TH"/>
    <m/>
    <m/>
    <s v="H0064784"/>
  </r>
  <r>
    <x v="93"/>
    <n v="10000"/>
    <n v="20000"/>
    <n v="45751"/>
    <s v="502LAUGH"/>
    <s v=" 1:46:58 pm"/>
    <n v="10620258046"/>
    <m/>
    <x v="1"/>
    <s v="Yes"/>
    <n v="77"/>
    <s v="Brotech DF330 "/>
    <x v="1"/>
    <s v="PM74"/>
    <s v="YONG CHEE SOON"/>
    <n v="1285"/>
    <n v="51.416666666666671"/>
    <n v="0.85694444444444451"/>
    <d v="2025-04-02T00:00:00"/>
    <m/>
    <n v="88"/>
    <n v="113080"/>
    <s v="PE"/>
    <s v="T6N02-80020-FT0001"/>
    <n v="0"/>
    <n v="100000"/>
    <n v="13080"/>
    <n v="0"/>
    <n v="0"/>
    <n v="0"/>
    <m/>
    <m/>
    <n v="0"/>
    <m/>
    <m/>
    <m/>
    <m/>
    <m/>
    <m/>
    <m/>
    <m/>
    <s v="T6N02-80020-FT"/>
    <s v="H08031-JIM-M"/>
    <s v="HP MALAYSIA MANUFACTURING SDN.BHD."/>
    <m/>
    <n v="0"/>
    <n v="0"/>
    <n v="0"/>
    <n v="0"/>
    <n v="0"/>
    <n v="0"/>
    <m/>
    <m/>
    <m/>
    <s v="No"/>
    <s v="W664109"/>
    <n v="0"/>
    <m/>
    <s v="H08031-JIM-M"/>
    <m/>
    <m/>
    <s v="S0361213"/>
  </r>
  <r>
    <x v="94"/>
    <n v="10000"/>
    <n v="30000"/>
    <n v="45750"/>
    <s v="502LAUGH"/>
    <s v=" 8:36:27 am"/>
    <s v="U4A04S306"/>
    <m/>
    <x v="1"/>
    <s v="Yes"/>
    <n v="60"/>
    <s v="Fujishiko UDP-5000"/>
    <x v="2"/>
    <s v="PM61"/>
    <s v="HO CHAN LE"/>
    <n v="3900"/>
    <n v="123"/>
    <n v="2.0499999999999998"/>
    <d v="2025-04-02T00:00:00"/>
    <m/>
    <n v="1"/>
    <n v="3900"/>
    <s v="PE"/>
    <s v="60005003-D-BLUE0001"/>
    <n v="0"/>
    <n v="2000"/>
    <n v="1900"/>
    <n v="0"/>
    <n v="0"/>
    <n v="0"/>
    <m/>
    <m/>
    <n v="0"/>
    <m/>
    <m/>
    <m/>
    <m/>
    <m/>
    <m/>
    <m/>
    <m/>
    <s v="60005003-D-BLUE"/>
    <s v="B02083"/>
    <s v="BECTON DICKINSON MEDICAL (S) PTE LTD"/>
    <m/>
    <n v="0"/>
    <n v="0"/>
    <n v="0"/>
    <n v="0"/>
    <n v="0"/>
    <n v="0"/>
    <m/>
    <m/>
    <m/>
    <s v="No"/>
    <s v="W663753"/>
    <n v="0"/>
    <m/>
    <s v="B02083"/>
    <m/>
    <m/>
    <s v="S0361285"/>
  </r>
  <r>
    <x v="95"/>
    <n v="10000"/>
    <n v="20000"/>
    <n v="45750"/>
    <s v="502LAUGH"/>
    <s v=" 5:04:42 pm"/>
    <s v="U4A04S306"/>
    <m/>
    <x v="1"/>
    <s v="Yes"/>
    <n v="60"/>
    <s v="Fujishiko UDP-5000"/>
    <x v="2"/>
    <s v="PM30"/>
    <s v="OH KIAN YUAN"/>
    <n v="18000"/>
    <n v="405"/>
    <n v="6.75"/>
    <d v="2025-04-02T00:00:00"/>
    <m/>
    <n v="1"/>
    <n v="18000"/>
    <s v="PE"/>
    <s v="60005003-D-DARK 0001"/>
    <n v="0"/>
    <n v="15000"/>
    <n v="3000"/>
    <n v="0"/>
    <n v="0"/>
    <n v="0"/>
    <m/>
    <m/>
    <n v="0"/>
    <m/>
    <m/>
    <m/>
    <m/>
    <m/>
    <m/>
    <m/>
    <m/>
    <s v="60005003-D-DARK GREY"/>
    <s v="B02083"/>
    <s v="BECTON DICKINSON MEDICAL (S) PTE LTD"/>
    <m/>
    <n v="0"/>
    <n v="0"/>
    <n v="0"/>
    <n v="0"/>
    <n v="0"/>
    <n v="0"/>
    <m/>
    <m/>
    <m/>
    <s v="No"/>
    <s v="W664114"/>
    <n v="0"/>
    <m/>
    <s v="B02083"/>
    <m/>
    <m/>
    <s v="S0361285"/>
  </r>
  <r>
    <x v="96"/>
    <n v="10000"/>
    <n v="20000"/>
    <n v="45749"/>
    <s v="502LAUGH"/>
    <s v=" 3:35:20 pm"/>
    <s v="U4A04S306"/>
    <m/>
    <x v="1"/>
    <s v="Yes"/>
    <n v="60"/>
    <s v="Fujishiko UDP-5000"/>
    <x v="2"/>
    <s v="PM30"/>
    <s v="OH KIAN YUAN"/>
    <n v="2000"/>
    <n v="85"/>
    <n v="1.4166666666666667"/>
    <d v="2025-04-02T00:00:00"/>
    <m/>
    <n v="1"/>
    <n v="2000"/>
    <s v="PE"/>
    <s v="60005003-D-ROSE0001"/>
    <n v="0"/>
    <n v="1000"/>
    <n v="1000"/>
    <n v="0"/>
    <n v="0"/>
    <n v="0"/>
    <m/>
    <m/>
    <n v="0"/>
    <m/>
    <m/>
    <m/>
    <m/>
    <m/>
    <m/>
    <m/>
    <m/>
    <s v="60005003-D-ROSE"/>
    <s v="B02083"/>
    <s v="BECTON DICKINSON MEDICAL (S) PTE LTD"/>
    <m/>
    <n v="0"/>
    <n v="0"/>
    <n v="0"/>
    <n v="0"/>
    <n v="0"/>
    <n v="0"/>
    <m/>
    <m/>
    <m/>
    <s v="No"/>
    <s v="W663755"/>
    <n v="0"/>
    <m/>
    <s v="B02083"/>
    <m/>
    <m/>
    <s v="S0361285"/>
  </r>
  <r>
    <x v="97"/>
    <n v="10000"/>
    <n v="20000"/>
    <n v="45749"/>
    <s v="502LAUGH"/>
    <s v=" 4:17:10 pm"/>
    <s v="U4A04S306"/>
    <m/>
    <x v="1"/>
    <s v="Yes"/>
    <n v="60"/>
    <s v="Fujishiko UDP-5000"/>
    <x v="2"/>
    <s v="PM61"/>
    <s v="HO CHAN LE"/>
    <n v="4000"/>
    <n v="125"/>
    <n v="2.0833333333333335"/>
    <d v="2025-04-02T00:00:00"/>
    <m/>
    <n v="1"/>
    <n v="4000"/>
    <s v="PE"/>
    <s v="60005003-D-WHITE0001"/>
    <n v="0"/>
    <n v="2000"/>
    <n v="2000"/>
    <n v="0"/>
    <n v="0"/>
    <n v="0"/>
    <m/>
    <m/>
    <n v="0"/>
    <m/>
    <m/>
    <m/>
    <m/>
    <m/>
    <m/>
    <m/>
    <m/>
    <s v="60005003-D-WHITE"/>
    <s v="B02083"/>
    <s v="BECTON DICKINSON MEDICAL (S) PTE LTD"/>
    <m/>
    <n v="0"/>
    <n v="0"/>
    <n v="0"/>
    <n v="0"/>
    <n v="0"/>
    <n v="0"/>
    <m/>
    <m/>
    <m/>
    <s v="No"/>
    <s v="W663756"/>
    <n v="0"/>
    <m/>
    <s v="B02083"/>
    <m/>
    <m/>
    <s v="S0361285"/>
  </r>
  <r>
    <x v="98"/>
    <n v="10000"/>
    <n v="10000"/>
    <n v="45750"/>
    <s v="502LAUGH"/>
    <s v=" 8:41:24 am"/>
    <s v="E04LE7190"/>
    <m/>
    <x v="0"/>
    <s v="Yes"/>
    <n v="22"/>
    <s v="FSK B100"/>
    <x v="3"/>
    <s v="PS13"/>
    <s v="YEE CHENG MENG"/>
    <n v="1000"/>
    <n v="65"/>
    <n v="1.0833333333333333"/>
    <d v="2025-04-02T00:00:00"/>
    <m/>
    <n v="1"/>
    <n v="1000"/>
    <s v="PE"/>
    <s v="12000 SQ FEET0001"/>
    <n v="0"/>
    <n v="1000"/>
    <n v="0"/>
    <n v="0"/>
    <n v="0"/>
    <n v="0"/>
    <m/>
    <m/>
    <n v="0"/>
    <m/>
    <m/>
    <m/>
    <m/>
    <m/>
    <m/>
    <m/>
    <m/>
    <s v="12000 SQ FEET"/>
    <s v="T20326"/>
    <s v="PT.TRIAS SENTOSA, TBK."/>
    <m/>
    <n v="0"/>
    <n v="0"/>
    <n v="0"/>
    <n v="0"/>
    <n v="0"/>
    <n v="0"/>
    <m/>
    <m/>
    <m/>
    <s v="No"/>
    <s v="W664122"/>
    <n v="0"/>
    <m/>
    <s v="T20326"/>
    <m/>
    <m/>
    <s v="S0361365"/>
  </r>
  <r>
    <x v="99"/>
    <n v="10000"/>
    <n v="10000"/>
    <n v="45749"/>
    <s v="502LAUGH"/>
    <s v=" 5:11:48 pm"/>
    <s v="E04LE7190"/>
    <m/>
    <x v="0"/>
    <s v="Yes"/>
    <n v="22"/>
    <s v="FSK B100"/>
    <x v="3"/>
    <s v="PS13"/>
    <s v="YEE CHENG MENG"/>
    <n v="1000"/>
    <n v="65"/>
    <n v="1.0833333333333333"/>
    <d v="2025-04-02T00:00:00"/>
    <m/>
    <n v="1"/>
    <n v="1000"/>
    <s v="PE"/>
    <s v="16000 SQ FEET0001"/>
    <n v="0"/>
    <n v="1000"/>
    <n v="0"/>
    <n v="0"/>
    <n v="0"/>
    <n v="0"/>
    <m/>
    <m/>
    <n v="0"/>
    <m/>
    <m/>
    <m/>
    <m/>
    <m/>
    <m/>
    <m/>
    <m/>
    <s v="16000 SQ FEET"/>
    <s v="T20326"/>
    <s v="PT.TRIAS SENTOSA, TBK."/>
    <m/>
    <n v="0"/>
    <n v="0"/>
    <n v="0"/>
    <n v="0"/>
    <n v="0"/>
    <n v="0"/>
    <m/>
    <m/>
    <m/>
    <s v="No"/>
    <s v="W664123"/>
    <n v="0"/>
    <m/>
    <s v="T20326"/>
    <m/>
    <m/>
    <s v="S0361365"/>
  </r>
  <r>
    <x v="100"/>
    <n v="10000"/>
    <n v="10000"/>
    <n v="45750"/>
    <s v="502LAUGH"/>
    <s v=" 8:41:24 am"/>
    <s v="E04LE7190"/>
    <m/>
    <x v="0"/>
    <s v="Yes"/>
    <n v="22"/>
    <s v="FSK B100"/>
    <x v="3"/>
    <s v="PS13"/>
    <s v="YEE CHENG MENG"/>
    <n v="2000"/>
    <n v="85"/>
    <n v="1.4166666666666667"/>
    <d v="2025-04-02T00:00:00"/>
    <m/>
    <n v="1"/>
    <n v="2000"/>
    <s v="PE"/>
    <s v="500 SQ FEET0001"/>
    <n v="0"/>
    <n v="2000"/>
    <n v="0"/>
    <n v="0"/>
    <n v="0"/>
    <n v="0"/>
    <m/>
    <m/>
    <n v="0"/>
    <m/>
    <m/>
    <m/>
    <m/>
    <m/>
    <m/>
    <m/>
    <m/>
    <s v="500 SQ FEET"/>
    <s v="T20326"/>
    <s v="PT.TRIAS SENTOSA, TBK."/>
    <m/>
    <n v="0"/>
    <n v="0"/>
    <n v="0"/>
    <n v="0"/>
    <n v="0"/>
    <n v="0"/>
    <m/>
    <m/>
    <m/>
    <s v="No"/>
    <s v="W664124"/>
    <n v="0"/>
    <m/>
    <s v="T20326"/>
    <m/>
    <m/>
    <s v="S0361365"/>
  </r>
  <r>
    <x v="101"/>
    <n v="10000"/>
    <n v="10000"/>
    <n v="45749"/>
    <s v="502LAUGH"/>
    <s v=" 2:37:21 pm"/>
    <s v="4110602U5A"/>
    <m/>
    <x v="0"/>
    <s v="Yes"/>
    <n v="22"/>
    <s v="FSK B100"/>
    <x v="3"/>
    <s v="PS13"/>
    <s v="YEE CHENG MENG"/>
    <n v="7000"/>
    <n v="185"/>
    <n v="3.0833333333333335"/>
    <d v="2025-04-02T00:00:00"/>
    <m/>
    <n v="1"/>
    <n v="7000"/>
    <s v="PE"/>
    <s v="250-6224-000001"/>
    <n v="0"/>
    <n v="7000"/>
    <n v="0"/>
    <n v="0"/>
    <n v="0"/>
    <n v="0"/>
    <m/>
    <m/>
    <n v="0"/>
    <m/>
    <m/>
    <m/>
    <m/>
    <m/>
    <m/>
    <m/>
    <m/>
    <s v="250-6224-00"/>
    <s v="J10025"/>
    <s v="JMS SINGAPORE PTE LTD"/>
    <m/>
    <n v="0"/>
    <n v="0"/>
    <n v="0"/>
    <n v="0"/>
    <n v="0"/>
    <n v="0"/>
    <m/>
    <m/>
    <m/>
    <s v="No"/>
    <s v="W664126"/>
    <n v="0"/>
    <m/>
    <s v="J10025"/>
    <m/>
    <m/>
    <s v="S0361373"/>
  </r>
  <r>
    <x v="102"/>
    <n v="10000"/>
    <n v="10000"/>
    <n v="45750"/>
    <s v="502LAUGH"/>
    <n v="0.42506944444444444"/>
    <s v="L5305U8039"/>
    <m/>
    <x v="0"/>
    <s v="Yes"/>
    <n v="78"/>
    <s v="Baby Sanki"/>
    <x v="3"/>
    <s v="PM84"/>
    <s v="TAN TAI TOH"/>
    <n v="6000"/>
    <n v="195"/>
    <n v="3.25"/>
    <d v="2025-04-02T00:00:00"/>
    <m/>
    <n v="1"/>
    <n v="6000"/>
    <s v="PE"/>
    <s v="SCREAMER LB-80X10001"/>
    <n v="0"/>
    <n v="6000"/>
    <n v="0"/>
    <n v="0"/>
    <n v="0"/>
    <n v="0"/>
    <m/>
    <m/>
    <n v="0"/>
    <m/>
    <m/>
    <m/>
    <m/>
    <m/>
    <m/>
    <m/>
    <m/>
    <s v="SCREAMER LB-80X134MM"/>
    <s v="I09146"/>
    <s v="MICRON SEMICONDUCTOR ASIA OPERATIONS PTE LTD"/>
    <m/>
    <n v="0"/>
    <n v="0"/>
    <n v="0"/>
    <n v="0"/>
    <n v="0"/>
    <n v="0"/>
    <m/>
    <m/>
    <m/>
    <s v="No"/>
    <s v="W664132"/>
    <n v="0"/>
    <m/>
    <s v="I09146"/>
    <m/>
    <m/>
    <s v="S0361394"/>
  </r>
  <r>
    <x v="103"/>
    <n v="10000"/>
    <n v="20000"/>
    <n v="45754"/>
    <s v="502LAUGH"/>
    <s v=" 8:47:11 am"/>
    <n v="10620258046"/>
    <m/>
    <x v="1"/>
    <s v="Yes"/>
    <n v="77"/>
    <s v="Brotech DF330 "/>
    <x v="1"/>
    <s v="PM74"/>
    <s v="YONG CHEE SOON"/>
    <n v="1285"/>
    <n v="51.416666666666671"/>
    <n v="0.85694444444444451"/>
    <d v="2025-04-02T00:00:00"/>
    <m/>
    <n v="88"/>
    <n v="113080"/>
    <s v="PE"/>
    <s v="3UB27-800030001"/>
    <n v="0"/>
    <n v="100000"/>
    <n v="13080"/>
    <n v="0"/>
    <n v="0"/>
    <n v="0"/>
    <m/>
    <m/>
    <n v="0"/>
    <m/>
    <m/>
    <m/>
    <m/>
    <m/>
    <m/>
    <m/>
    <m/>
    <s v="3UB27-80003"/>
    <s v="H08031-JIM-M"/>
    <s v="HP MALAYSIA MANUFACTURING SDN.BHD."/>
    <m/>
    <n v="0"/>
    <n v="0"/>
    <n v="0"/>
    <n v="0"/>
    <n v="0"/>
    <n v="0"/>
    <m/>
    <m/>
    <m/>
    <s v="No"/>
    <s v="W664576"/>
    <n v="0"/>
    <m/>
    <s v="H08031-JIM-M"/>
    <m/>
    <m/>
    <s v="S0361404"/>
  </r>
  <r>
    <x v="104"/>
    <n v="10000"/>
    <n v="20000"/>
    <n v="45754"/>
    <s v="502LAUGH"/>
    <s v=" 8:36:19 am"/>
    <n v="10620258046"/>
    <m/>
    <x v="1"/>
    <s v="Yes"/>
    <n v="77"/>
    <s v="Brotech DF330 "/>
    <x v="1"/>
    <s v="PM74"/>
    <s v="YONG CHEE SOON"/>
    <n v="1285"/>
    <n v="51.416666666666671"/>
    <n v="0.85694444444444451"/>
    <d v="2025-04-02T00:00:00"/>
    <m/>
    <n v="88"/>
    <n v="113080"/>
    <s v="PE"/>
    <s v="3YM83-800010001"/>
    <n v="0"/>
    <n v="100000"/>
    <n v="13080"/>
    <n v="0"/>
    <n v="0"/>
    <n v="0"/>
    <m/>
    <m/>
    <n v="0"/>
    <m/>
    <m/>
    <m/>
    <m/>
    <m/>
    <m/>
    <m/>
    <m/>
    <s v="3YM83-80001"/>
    <s v="H08031-JIM-M"/>
    <s v="HP MALAYSIA MANUFACTURING SDN.BHD."/>
    <m/>
    <n v="0"/>
    <n v="0"/>
    <n v="0"/>
    <n v="0"/>
    <n v="0"/>
    <n v="0"/>
    <m/>
    <m/>
    <m/>
    <s v="No"/>
    <s v="W664577"/>
    <n v="0"/>
    <m/>
    <s v="H08031-JIM-M"/>
    <m/>
    <m/>
    <s v="S0361405"/>
  </r>
  <r>
    <x v="105"/>
    <n v="10000"/>
    <n v="20000"/>
    <n v="45754"/>
    <s v="502LAUGH"/>
    <s v=" 5:26:27 pm"/>
    <n v="10656256096"/>
    <m/>
    <x v="1"/>
    <s v="Yes"/>
    <n v="77"/>
    <s v="Brotech DF330 "/>
    <x v="1"/>
    <s v="PM74"/>
    <s v="YONG CHEE SOON"/>
    <n v="1285"/>
    <n v="51.416666666666671"/>
    <n v="0.85694444444444451"/>
    <d v="2025-04-02T00:00:00"/>
    <m/>
    <n v="88"/>
    <n v="113080"/>
    <s v="PE"/>
    <s v="3YM75-80011-FT0001"/>
    <n v="0"/>
    <n v="100000"/>
    <n v="13080"/>
    <n v="0"/>
    <n v="0"/>
    <n v="0"/>
    <m/>
    <m/>
    <n v="0"/>
    <m/>
    <m/>
    <m/>
    <m/>
    <m/>
    <m/>
    <m/>
    <m/>
    <s v="3YM75-80011-FT"/>
    <s v="H08031-JIM-M"/>
    <s v="HP MALAYSIA MANUFACTURING SDN.BHD."/>
    <m/>
    <n v="0"/>
    <n v="0"/>
    <n v="0"/>
    <n v="0"/>
    <n v="0"/>
    <n v="0"/>
    <m/>
    <m/>
    <m/>
    <s v="No"/>
    <s v="W664579"/>
    <n v="0"/>
    <m/>
    <s v="H08031-JIM-M"/>
    <m/>
    <m/>
    <s v="S0361409"/>
  </r>
  <r>
    <x v="106"/>
    <n v="10000"/>
    <n v="20000"/>
    <n v="45754"/>
    <s v="502LAUGH"/>
    <s v=" 3:42:29 pm"/>
    <n v="10620258039"/>
    <m/>
    <x v="1"/>
    <s v="Yes"/>
    <n v="77"/>
    <s v="Brotech DF330 "/>
    <x v="1"/>
    <s v="PM74"/>
    <s v="YONG CHEE SOON"/>
    <n v="2884"/>
    <n v="78.066666666666663"/>
    <n v="1.3011111111111111"/>
    <d v="2025-04-02T00:00:00"/>
    <m/>
    <n v="77"/>
    <n v="222068"/>
    <s v="PE"/>
    <s v="7FP20-80002-FT0001"/>
    <n v="0"/>
    <n v="200000"/>
    <n v="22068"/>
    <n v="0"/>
    <n v="0"/>
    <n v="0"/>
    <m/>
    <m/>
    <n v="0"/>
    <m/>
    <m/>
    <m/>
    <m/>
    <m/>
    <m/>
    <m/>
    <m/>
    <s v="7FP20-80002-FT"/>
    <s v="H08031-JIM-M"/>
    <s v="HP MALAYSIA MANUFACTURING SDN.BHD."/>
    <m/>
    <n v="0"/>
    <n v="0"/>
    <n v="0"/>
    <n v="0"/>
    <n v="0"/>
    <n v="0"/>
    <m/>
    <m/>
    <m/>
    <s v="No"/>
    <s v="W664580"/>
    <n v="0"/>
    <m/>
    <s v="H08031-JIM-M"/>
    <m/>
    <m/>
    <s v="S0361410"/>
  </r>
  <r>
    <x v="107"/>
    <n v="10000"/>
    <n v="10000"/>
    <n v="45749"/>
    <s v="502LAUGH"/>
    <n v="0.47378472222222223"/>
    <s v="MDRLR4W211124"/>
    <m/>
    <x v="0"/>
    <s v="Yes"/>
    <n v="65"/>
    <s v="Sanki SDR300"/>
    <x v="2"/>
    <s v="PMJ7"/>
    <s v="FOONG SEL YI"/>
    <n v="112"/>
    <n v="47.8"/>
    <n v="0.79666666666666663"/>
    <d v="2025-04-02T00:00:00"/>
    <m/>
    <n v="90"/>
    <n v="10080"/>
    <s v="PE"/>
    <s v="720502 REV4010001"/>
    <n v="0"/>
    <n v="10000"/>
    <n v="80"/>
    <n v="0"/>
    <n v="0"/>
    <n v="0"/>
    <m/>
    <m/>
    <n v="0"/>
    <m/>
    <m/>
    <m/>
    <m/>
    <m/>
    <m/>
    <m/>
    <m/>
    <s v="720502 REV402"/>
    <s v="V22000"/>
    <s v="PT VARTA MICROBATTERY INDONESIA"/>
    <m/>
    <n v="0"/>
    <n v="0"/>
    <n v="0"/>
    <n v="0"/>
    <n v="0"/>
    <n v="0"/>
    <m/>
    <m/>
    <m/>
    <s v="No"/>
    <s v="W663818"/>
    <n v="0"/>
    <m/>
    <s v="V22000"/>
    <m/>
    <m/>
    <s v="S0361418"/>
  </r>
  <r>
    <x v="108"/>
    <n v="10000"/>
    <n v="10000"/>
    <n v="45749"/>
    <s v="502LAUGH"/>
    <s v=" 2:37:21 pm"/>
    <s v="4170S1"/>
    <m/>
    <x v="0"/>
    <s v="Yes"/>
    <n v="78"/>
    <s v="Baby Sanki"/>
    <x v="3"/>
    <s v="PM84"/>
    <s v="TAN TAI TOH"/>
    <n v="3500"/>
    <n v="132.5"/>
    <n v="2.2083333333333335"/>
    <d v="2025-04-02T00:00:00"/>
    <m/>
    <n v="1"/>
    <n v="3500"/>
    <s v="PE"/>
    <s v="805512 REV4000001"/>
    <n v="0"/>
    <n v="3500"/>
    <n v="0"/>
    <n v="0"/>
    <n v="0"/>
    <n v="0"/>
    <m/>
    <m/>
    <n v="0"/>
    <m/>
    <m/>
    <m/>
    <m/>
    <m/>
    <m/>
    <m/>
    <m/>
    <s v="805512 REV400"/>
    <s v="V22000"/>
    <s v="PT VARTA MICROBATTERY INDONESIA"/>
    <m/>
    <n v="0"/>
    <n v="0"/>
    <n v="0"/>
    <n v="0"/>
    <n v="0"/>
    <n v="0"/>
    <m/>
    <m/>
    <m/>
    <s v="No"/>
    <s v="W664137"/>
    <n v="0"/>
    <m/>
    <s v="V22000"/>
    <m/>
    <m/>
    <s v="S0361431"/>
  </r>
  <r>
    <x v="109"/>
    <n v="10000"/>
    <n v="10000"/>
    <n v="45750"/>
    <s v="502LAUGH"/>
    <s v=" 5:39:51 pm"/>
    <s v="TW1116349-04"/>
    <m/>
    <x v="0"/>
    <s v="Yes"/>
    <n v="72"/>
    <s v="Xeikon 3500"/>
    <x v="0"/>
    <s v="PMJ4"/>
    <s v="LEE JUN HONG"/>
    <n v="1459"/>
    <m/>
    <m/>
    <d v="2025-04-02T00:00:00"/>
    <m/>
    <n v="24"/>
    <n v="35016"/>
    <s v="PE"/>
    <s v="P1S0455 60001"/>
    <n v="0"/>
    <n v="30000"/>
    <n v="5016"/>
    <n v="0"/>
    <n v="0"/>
    <n v="0"/>
    <m/>
    <m/>
    <n v="0"/>
    <m/>
    <m/>
    <m/>
    <m/>
    <m/>
    <m/>
    <m/>
    <m/>
    <s v="P1S0455 6"/>
    <s v="H08220"/>
    <s v="HAW PAR HEALTHCARE LIMITED"/>
    <m/>
    <n v="0"/>
    <n v="0"/>
    <n v="0"/>
    <n v="0"/>
    <n v="0"/>
    <n v="0"/>
    <m/>
    <m/>
    <m/>
    <s v="No"/>
    <s v="W664139"/>
    <n v="0"/>
    <m/>
    <s v="H08220"/>
    <m/>
    <m/>
    <s v="S0361538"/>
  </r>
  <r>
    <x v="110"/>
    <n v="10000"/>
    <n v="20000"/>
    <n v="45754"/>
    <s v="502LAUGH"/>
    <s v=" 8:50:45 am"/>
    <n v="10620258046"/>
    <m/>
    <x v="1"/>
    <s v="Yes"/>
    <n v="77"/>
    <s v="Brotech DF330 "/>
    <x v="1"/>
    <s v="PM74"/>
    <s v="YONG CHEE SOON"/>
    <n v="1285"/>
    <n v="51.416666666666671"/>
    <n v="0.85694444444444451"/>
    <d v="2025-04-02T00:00:00"/>
    <m/>
    <n v="88"/>
    <n v="113080"/>
    <s v="PE"/>
    <s v="T6M58-800040001"/>
    <n v="0"/>
    <n v="100000"/>
    <n v="13080"/>
    <n v="0"/>
    <n v="0"/>
    <n v="0"/>
    <m/>
    <m/>
    <n v="0"/>
    <m/>
    <m/>
    <m/>
    <m/>
    <m/>
    <m/>
    <m/>
    <m/>
    <s v="T6M58-80004"/>
    <s v="H08031-JIM-M"/>
    <s v="HP MALAYSIA MANUFACTURING SDN.BHD."/>
    <m/>
    <n v="0"/>
    <n v="0"/>
    <n v="0"/>
    <n v="0"/>
    <n v="0"/>
    <n v="0"/>
    <m/>
    <m/>
    <m/>
    <s v="No"/>
    <s v="W664591"/>
    <n v="0"/>
    <m/>
    <s v="H08031-JIM-M"/>
    <m/>
    <m/>
    <s v="S0361539"/>
  </r>
  <r>
    <x v="111"/>
    <n v="10000"/>
    <n v="20000"/>
    <n v="45750"/>
    <s v="502LAUGH"/>
    <s v=" 8:39:28 am"/>
    <s v="3082510U9/401180925"/>
    <m/>
    <x v="1"/>
    <s v="Yes"/>
    <n v="100"/>
    <s v="Vorey Digital Cut"/>
    <x v="4"/>
    <s v="PM87"/>
    <s v="LEE SHIEN WEI"/>
    <n v="700"/>
    <m/>
    <m/>
    <d v="2025-04-02T00:00:00"/>
    <m/>
    <n v="1"/>
    <n v="700"/>
    <s v="PE"/>
    <n v="107176710001"/>
    <n v="0"/>
    <n v="500"/>
    <n v="200"/>
    <n v="0"/>
    <n v="0"/>
    <n v="0"/>
    <m/>
    <m/>
    <n v="0"/>
    <m/>
    <m/>
    <m/>
    <m/>
    <m/>
    <m/>
    <m/>
    <m/>
    <n v="10717671"/>
    <s v="I09109"/>
    <s v="IKE TECHNOLOGY"/>
    <m/>
    <n v="0"/>
    <n v="0"/>
    <n v="0"/>
    <n v="0"/>
    <n v="0"/>
    <n v="0"/>
    <m/>
    <m/>
    <m/>
    <s v="No"/>
    <s v="W663861"/>
    <n v="0"/>
    <m/>
    <s v="I09109"/>
    <m/>
    <m/>
    <s v="S0361542"/>
  </r>
  <r>
    <x v="112"/>
    <n v="10000"/>
    <n v="10000"/>
    <n v="45751"/>
    <s v="502LAUGH"/>
    <s v=" 2:29:24 pm"/>
    <n v="501060725"/>
    <m/>
    <x v="0"/>
    <s v="Yes"/>
    <n v="31"/>
    <s v="Sanki SKP250 Full Rotary"/>
    <x v="3"/>
    <s v="PS19"/>
    <s v="SNG KOK CHENG"/>
    <n v="5000"/>
    <n v="170"/>
    <n v="2.8333333333333335"/>
    <d v="2025-04-02T00:00:00"/>
    <m/>
    <n v="1"/>
    <n v="5000"/>
    <s v="PE"/>
    <s v="OHARA LABEL0001"/>
    <n v="0"/>
    <n v="5000"/>
    <n v="0"/>
    <n v="0"/>
    <n v="0"/>
    <n v="0"/>
    <m/>
    <m/>
    <n v="0"/>
    <m/>
    <m/>
    <m/>
    <m/>
    <m/>
    <m/>
    <m/>
    <m/>
    <s v="OHARA LABEL"/>
    <s v="H08217"/>
    <s v="HOYA ELECTRONICS SINGAPORE PTE LTD"/>
    <m/>
    <n v="0"/>
    <n v="0"/>
    <n v="0"/>
    <n v="0"/>
    <n v="0"/>
    <n v="0"/>
    <m/>
    <m/>
    <m/>
    <s v="No"/>
    <s v="W664142"/>
    <n v="0"/>
    <m/>
    <s v="H08217"/>
    <m/>
    <m/>
    <s v="S0361562"/>
  </r>
  <r>
    <x v="113"/>
    <n v="10000"/>
    <n v="20000"/>
    <n v="45754"/>
    <s v="502LAUGH"/>
    <s v=" 2:46:49 pm"/>
    <n v="10656256096"/>
    <m/>
    <x v="1"/>
    <s v="Yes"/>
    <n v="77"/>
    <s v="Brotech DF330 "/>
    <x v="1"/>
    <s v="PM74"/>
    <s v="YONG CHEE SOON"/>
    <n v="853"/>
    <n v="44.216666666666669"/>
    <n v="0.73694444444444451"/>
    <d v="2025-04-02T00:00:00"/>
    <m/>
    <n v="88"/>
    <n v="75064"/>
    <s v="PE"/>
    <s v="3YM56-80009-FT0001"/>
    <n v="0"/>
    <n v="60000"/>
    <n v="15064"/>
    <n v="0"/>
    <n v="0"/>
    <n v="0"/>
    <m/>
    <m/>
    <n v="0"/>
    <m/>
    <m/>
    <m/>
    <m/>
    <m/>
    <m/>
    <m/>
    <m/>
    <s v="3YM56-80009-FT"/>
    <s v="H08031-JIM-M"/>
    <s v="HP MALAYSIA MANUFACTURING SDN.BHD."/>
    <m/>
    <n v="0"/>
    <n v="0"/>
    <n v="0"/>
    <n v="0"/>
    <n v="0"/>
    <n v="0"/>
    <m/>
    <m/>
    <m/>
    <s v="No"/>
    <s v="W664602"/>
    <n v="0"/>
    <m/>
    <s v="H08031-JIM-M"/>
    <m/>
    <m/>
    <s v="S0361568"/>
  </r>
  <r>
    <x v="114"/>
    <n v="10000"/>
    <n v="10000"/>
    <n v="45749"/>
    <s v="502LAUGH"/>
    <s v=" 4:43:43 pm"/>
    <s v="SG-5630465"/>
    <m/>
    <x v="0"/>
    <s v="Yes"/>
    <n v="31"/>
    <s v="Sanki SKP250 Full Rotary"/>
    <x v="3"/>
    <s v="PS19"/>
    <s v="SNG KOK CHENG"/>
    <n v="2500"/>
    <n v="107.5"/>
    <n v="1.7916666666666667"/>
    <d v="2025-04-02T00:00:00"/>
    <m/>
    <n v="4"/>
    <n v="10000"/>
    <s v="PE"/>
    <n v="200129790001"/>
    <n v="0"/>
    <n v="10000"/>
    <n v="0"/>
    <n v="0"/>
    <n v="0"/>
    <n v="0"/>
    <m/>
    <m/>
    <n v="0"/>
    <m/>
    <m/>
    <m/>
    <m/>
    <m/>
    <m/>
    <m/>
    <m/>
    <n v="20012979"/>
    <s v="I09180"/>
    <s v="ILLUMINA SINGAPORE PTE LTD"/>
    <m/>
    <n v="0"/>
    <n v="0"/>
    <n v="0"/>
    <n v="0"/>
    <n v="0"/>
    <n v="0"/>
    <m/>
    <m/>
    <m/>
    <s v="No"/>
    <s v="W664148"/>
    <n v="0"/>
    <m/>
    <s v="I09180"/>
    <m/>
    <m/>
    <s v="S0361677"/>
  </r>
  <r>
    <x v="114"/>
    <n v="20000"/>
    <n v="10000"/>
    <n v="45749"/>
    <s v="502LAUGH"/>
    <s v=" 4:43:43 pm"/>
    <s v="SG-5630465"/>
    <m/>
    <x v="0"/>
    <s v="Yes"/>
    <n v="31"/>
    <s v="Sanki SKP250 Full Rotary"/>
    <x v="3"/>
    <s v="PS19"/>
    <s v="SNG KOK CHENG"/>
    <n v="2500"/>
    <n v="107.5"/>
    <n v="1.7916666666666667"/>
    <d v="2025-04-02T00:00:00"/>
    <m/>
    <n v="4"/>
    <n v="10000"/>
    <s v="PE"/>
    <n v="200129790001"/>
    <n v="0"/>
    <n v="10000"/>
    <n v="0"/>
    <n v="0"/>
    <n v="0"/>
    <n v="0"/>
    <m/>
    <m/>
    <n v="0"/>
    <m/>
    <m/>
    <m/>
    <m/>
    <m/>
    <m/>
    <m/>
    <m/>
    <n v="20012979"/>
    <s v="I09180"/>
    <s v="ILLUMINA SINGAPORE PTE LTD"/>
    <m/>
    <n v="0"/>
    <n v="0"/>
    <n v="0"/>
    <n v="0"/>
    <n v="0"/>
    <n v="0"/>
    <m/>
    <m/>
    <m/>
    <s v="No"/>
    <s v="W664148"/>
    <n v="0"/>
    <m/>
    <s v="I09180"/>
    <m/>
    <m/>
    <s v="S0361677"/>
  </r>
  <r>
    <x v="114"/>
    <n v="30000"/>
    <n v="10000"/>
    <n v="45749"/>
    <s v="502LAUGH"/>
    <s v=" 4:43:43 pm"/>
    <s v="SG-5630465"/>
    <m/>
    <x v="0"/>
    <s v="Yes"/>
    <n v="31"/>
    <s v="Sanki SKP250 Full Rotary"/>
    <x v="3"/>
    <s v="PS19"/>
    <s v="SNG KOK CHENG"/>
    <n v="2500"/>
    <n v="107.5"/>
    <n v="1.7916666666666667"/>
    <d v="2025-04-02T00:00:00"/>
    <m/>
    <n v="4"/>
    <n v="10000"/>
    <s v="PE"/>
    <n v="200129790001"/>
    <n v="0"/>
    <n v="10000"/>
    <n v="0"/>
    <n v="0"/>
    <n v="0"/>
    <n v="0"/>
    <m/>
    <m/>
    <n v="0"/>
    <m/>
    <m/>
    <m/>
    <m/>
    <m/>
    <m/>
    <m/>
    <m/>
    <n v="20012979"/>
    <s v="I09180"/>
    <s v="ILLUMINA SINGAPORE PTE LTD"/>
    <m/>
    <n v="0"/>
    <n v="0"/>
    <n v="0"/>
    <n v="0"/>
    <n v="0"/>
    <n v="0"/>
    <m/>
    <m/>
    <m/>
    <s v="No"/>
    <s v="W664148"/>
    <n v="0"/>
    <m/>
    <s v="I09180"/>
    <m/>
    <m/>
    <s v="S0361677"/>
  </r>
  <r>
    <x v="115"/>
    <n v="10000"/>
    <n v="10000"/>
    <n v="45750"/>
    <s v="502LAUGH"/>
    <s v=" 8:31:47 am"/>
    <s v="BZB084-03"/>
    <m/>
    <x v="0"/>
    <s v="Yes"/>
    <n v="71"/>
    <s v="POLLY"/>
    <x v="2"/>
    <s v="PS95"/>
    <s v="LIM CHENG LEONG"/>
    <n v="1750"/>
    <m/>
    <m/>
    <d v="2025-04-02T00:00:00"/>
    <m/>
    <n v="8"/>
    <n v="14000"/>
    <s v="PE"/>
    <s v="BLANK LABEL-105X0001"/>
    <n v="0"/>
    <n v="14000"/>
    <n v="0"/>
    <n v="0"/>
    <n v="0"/>
    <n v="0"/>
    <m/>
    <m/>
    <n v="0"/>
    <m/>
    <m/>
    <m/>
    <m/>
    <m/>
    <m/>
    <m/>
    <m/>
    <s v="150-01536"/>
    <s v="I09146"/>
    <s v="MICRON SEMICONDUCTOR ASIA OPERATIONS PTE LTD"/>
    <m/>
    <n v="0"/>
    <n v="0"/>
    <n v="0"/>
    <n v="0"/>
    <n v="0"/>
    <n v="0"/>
    <m/>
    <m/>
    <m/>
    <s v="No"/>
    <s v="W664150"/>
    <n v="0"/>
    <m/>
    <s v="I09146"/>
    <m/>
    <m/>
    <s v="S0361685"/>
  </r>
  <r>
    <x v="116"/>
    <n v="10000"/>
    <n v="20000"/>
    <n v="45750"/>
    <s v="502LAUGH"/>
    <s v=" 8:38:48 am"/>
    <s v="40718205/3082509U9"/>
    <m/>
    <x v="1"/>
    <s v="Yes"/>
    <n v="100"/>
    <s v="Vorey Digital Cut"/>
    <x v="4"/>
    <s v="PM87"/>
    <s v="LEE SHIEN WEI"/>
    <n v="250"/>
    <m/>
    <m/>
    <d v="2025-04-02T00:00:00"/>
    <m/>
    <n v="1"/>
    <n v="250"/>
    <s v="PE"/>
    <s v="209277A0001"/>
    <n v="0"/>
    <n v="200"/>
    <n v="50"/>
    <n v="0"/>
    <n v="0"/>
    <n v="0"/>
    <m/>
    <m/>
    <n v="0"/>
    <m/>
    <m/>
    <m/>
    <m/>
    <m/>
    <m/>
    <m/>
    <m/>
    <s v="209277A"/>
    <s v="E05185"/>
    <s v="ELECTRO SCIENTIFIC INDUSTRIES (S) PTE LTD"/>
    <m/>
    <n v="0"/>
    <n v="0"/>
    <n v="0"/>
    <n v="0"/>
    <n v="0"/>
    <n v="0"/>
    <m/>
    <m/>
    <m/>
    <s v="No"/>
    <s v="W664152"/>
    <n v="0"/>
    <m/>
    <s v="E05185"/>
    <m/>
    <m/>
    <s v="S0361706"/>
  </r>
  <r>
    <x v="117"/>
    <n v="10000"/>
    <n v="10000"/>
    <n v="45749"/>
    <s v="502LAUGH"/>
    <s v=" 2:22:20 pm"/>
    <s v="3082510U9"/>
    <m/>
    <x v="0"/>
    <s v="Yes"/>
    <n v="61"/>
    <s v="FSK 520"/>
    <x v="3"/>
    <s v="PM68"/>
    <s v="LEE KIM LIANG"/>
    <n v="100"/>
    <n v="47"/>
    <n v="0.78333333333333333"/>
    <d v="2025-04-02T00:00:00"/>
    <m/>
    <n v="1"/>
    <n v="100"/>
    <s v="PE"/>
    <s v="85516A0001"/>
    <n v="0"/>
    <n v="100"/>
    <n v="0"/>
    <n v="0"/>
    <n v="0"/>
    <n v="0"/>
    <m/>
    <m/>
    <n v="0"/>
    <m/>
    <m/>
    <m/>
    <m/>
    <m/>
    <m/>
    <m/>
    <m/>
    <s v="85516A"/>
    <s v="E05185"/>
    <s v="ELECTRO SCIENTIFIC INDUSTRIES (S) PTE LTD"/>
    <m/>
    <n v="0"/>
    <n v="0"/>
    <n v="0"/>
    <n v="0"/>
    <n v="0"/>
    <n v="0"/>
    <m/>
    <m/>
    <m/>
    <s v="No"/>
    <s v="W663900"/>
    <n v="0"/>
    <m/>
    <s v="E05185"/>
    <m/>
    <m/>
    <s v="S0361706"/>
  </r>
  <r>
    <x v="118"/>
    <n v="10000"/>
    <n v="10000"/>
    <n v="45751"/>
    <s v="502LAUGH"/>
    <s v=" 3:41:29 pm"/>
    <s v="TW1116349-04"/>
    <m/>
    <x v="0"/>
    <s v="Yes"/>
    <n v="72"/>
    <s v="Xeikon 3500"/>
    <x v="0"/>
    <s v="PMJ4"/>
    <s v="LEE JUN HONG"/>
    <n v="3709"/>
    <m/>
    <m/>
    <d v="2025-04-02T00:00:00"/>
    <m/>
    <n v="24"/>
    <n v="89016"/>
    <s v="PE"/>
    <s v="P1S0455 60001"/>
    <n v="0"/>
    <n v="84000"/>
    <n v="5016"/>
    <n v="0"/>
    <n v="0"/>
    <n v="0"/>
    <m/>
    <m/>
    <n v="0"/>
    <m/>
    <m/>
    <m/>
    <m/>
    <m/>
    <m/>
    <m/>
    <m/>
    <s v="P1S0455 6"/>
    <s v="H08220"/>
    <s v="HAW PAR HEALTHCARE LIMITED"/>
    <m/>
    <n v="0"/>
    <n v="0"/>
    <n v="0"/>
    <n v="0"/>
    <n v="0"/>
    <n v="0"/>
    <m/>
    <m/>
    <m/>
    <s v="No"/>
    <s v="W664153"/>
    <n v="0"/>
    <m/>
    <s v="H08220"/>
    <m/>
    <m/>
    <s v="S0361708"/>
  </r>
  <r>
    <x v="119"/>
    <n v="10000"/>
    <n v="10000"/>
    <n v="45754"/>
    <s v="505KANGHS"/>
    <s v=" 8:41:32 am"/>
    <n v="211041725"/>
    <m/>
    <x v="0"/>
    <s v="Yes"/>
    <n v="88"/>
    <s v="OKI"/>
    <x v="0"/>
    <s v="PP24"/>
    <s v="HO HON SENG"/>
    <n v="2200"/>
    <m/>
    <m/>
    <d v="2025-04-02T00:00:00"/>
    <m/>
    <n v="1"/>
    <n v="2200"/>
    <s v="PE"/>
    <s v="INSPECTION STICK0002"/>
    <n v="0"/>
    <n v="2000"/>
    <n v="200"/>
    <n v="0"/>
    <n v="0"/>
    <n v="0"/>
    <m/>
    <m/>
    <n v="0"/>
    <m/>
    <m/>
    <m/>
    <m/>
    <m/>
    <m/>
    <m/>
    <m/>
    <s v="INSPECTION STICKER"/>
    <s v="C03033"/>
    <s v="ST ENGINEERING ADVANCED MATERIAL"/>
    <m/>
    <n v="0"/>
    <n v="0"/>
    <n v="0"/>
    <n v="0"/>
    <n v="0"/>
    <n v="0"/>
    <m/>
    <m/>
    <m/>
    <s v="No"/>
    <s v="W664154"/>
    <n v="0"/>
    <m/>
    <s v="C03033"/>
    <m/>
    <m/>
    <s v="S0361721"/>
  </r>
  <r>
    <x v="120"/>
    <n v="10000"/>
    <n v="20000"/>
    <n v="45750"/>
    <s v="502LAUGH"/>
    <s v=" 8:40:15 am"/>
    <s v="J00LU70911000/3082509U9"/>
    <m/>
    <x v="1"/>
    <s v="Yes"/>
    <n v="100"/>
    <s v="Vorey Digital Cut"/>
    <x v="4"/>
    <s v="PM87"/>
    <s v="LEE SHIEN WEI"/>
    <n v="2600"/>
    <m/>
    <m/>
    <d v="2025-04-02T00:00:00"/>
    <m/>
    <n v="1"/>
    <n v="2600"/>
    <s v="PE"/>
    <n v="107431990001"/>
    <n v="0"/>
    <n v="2400"/>
    <n v="200"/>
    <n v="0"/>
    <n v="0"/>
    <n v="0"/>
    <m/>
    <m/>
    <n v="0"/>
    <m/>
    <m/>
    <m/>
    <m/>
    <m/>
    <m/>
    <m/>
    <m/>
    <n v="10743199"/>
    <s v="I09109"/>
    <s v="IKE TECHNOLOGY"/>
    <m/>
    <n v="0"/>
    <n v="0"/>
    <n v="0"/>
    <n v="0"/>
    <n v="0"/>
    <n v="0"/>
    <m/>
    <m/>
    <m/>
    <s v="No"/>
    <s v="W664155"/>
    <n v="0"/>
    <m/>
    <s v="I09109"/>
    <m/>
    <m/>
    <s v="S0361727"/>
  </r>
  <r>
    <x v="121"/>
    <n v="10000"/>
    <n v="20000"/>
    <n v="45750"/>
    <s v="502LAUGH"/>
    <s v=" 8:33:24 am"/>
    <s v="I2A235H010"/>
    <m/>
    <x v="1"/>
    <s v="Yes"/>
    <n v="92"/>
    <s v="Polly Digital Cut"/>
    <x v="4"/>
    <s v="PM87"/>
    <s v="LEE SHIEN WEI"/>
    <n v="1200"/>
    <m/>
    <m/>
    <d v="2025-04-02T00:00:00"/>
    <m/>
    <n v="1"/>
    <n v="1200"/>
    <s v="PE"/>
    <s v="UR79LB4028AB0001"/>
    <n v="0"/>
    <n v="1000"/>
    <n v="200"/>
    <n v="0"/>
    <n v="0"/>
    <n v="0"/>
    <m/>
    <m/>
    <n v="0"/>
    <m/>
    <m/>
    <m/>
    <m/>
    <m/>
    <m/>
    <m/>
    <m/>
    <s v="UR79LB4028AB"/>
    <s v="S19708-M"/>
    <s v="SMK ELECTRONICS (MALAYSIA) SDN.BHD."/>
    <m/>
    <n v="0"/>
    <n v="0"/>
    <n v="0"/>
    <n v="0"/>
    <n v="0"/>
    <n v="0"/>
    <m/>
    <m/>
    <m/>
    <s v="No"/>
    <s v="W664160"/>
    <n v="0"/>
    <m/>
    <s v="S19708-M"/>
    <m/>
    <m/>
    <s v="S0361754"/>
  </r>
  <r>
    <x v="122"/>
    <n v="10000"/>
    <n v="20000"/>
    <n v="45755"/>
    <s v="502LAUGH"/>
    <s v=" 8:38:49 am"/>
    <n v="10656256085"/>
    <m/>
    <x v="1"/>
    <s v="Yes"/>
    <n v="77"/>
    <s v="Brotech DF330 "/>
    <x v="1"/>
    <s v="PM74"/>
    <s v="YONG CHEE SOON"/>
    <n v="1285"/>
    <n v="51.416666666666671"/>
    <n v="0.85694444444444451"/>
    <d v="2025-04-02T00:00:00"/>
    <m/>
    <n v="88"/>
    <n v="113080"/>
    <s v="PE"/>
    <s v="CH562-80137-BH180001"/>
    <n v="0"/>
    <n v="100000"/>
    <n v="13080"/>
    <n v="0"/>
    <n v="0"/>
    <n v="0"/>
    <m/>
    <m/>
    <n v="0"/>
    <m/>
    <m/>
    <m/>
    <m/>
    <m/>
    <m/>
    <m/>
    <m/>
    <s v="CH562-80137-BH184"/>
    <s v="H08031-JIM-M"/>
    <s v="HP MALAYSIA MANUFACTURING SDN.BHD."/>
    <m/>
    <n v="0"/>
    <n v="0"/>
    <n v="0"/>
    <n v="0"/>
    <n v="0"/>
    <n v="0"/>
    <m/>
    <m/>
    <m/>
    <s v="No"/>
    <s v="W664630"/>
    <n v="0"/>
    <m/>
    <s v="H08031-JIM-M"/>
    <m/>
    <m/>
    <s v="S0361874"/>
  </r>
  <r>
    <x v="123"/>
    <n v="10000"/>
    <n v="20000"/>
    <n v="45770"/>
    <s v="502LAUGH"/>
    <s v=" 8:33:25 am"/>
    <n v="10656256092"/>
    <m/>
    <x v="1"/>
    <s v="Yes"/>
    <n v="77"/>
    <s v="Brotech DF330 "/>
    <x v="1"/>
    <s v="PM74"/>
    <s v="YONG CHEE SOON"/>
    <n v="1285"/>
    <n v="51.416666666666671"/>
    <n v="0.85694444444444451"/>
    <d v="2025-04-02T00:00:00"/>
    <m/>
    <n v="88"/>
    <n v="113080"/>
    <s v="PE"/>
    <s v="3UB27-800030001"/>
    <n v="0"/>
    <n v="100000"/>
    <n v="13080"/>
    <n v="0"/>
    <n v="0"/>
    <n v="0"/>
    <m/>
    <m/>
    <n v="0"/>
    <m/>
    <m/>
    <m/>
    <m/>
    <m/>
    <m/>
    <m/>
    <m/>
    <s v="3UB27-80003"/>
    <s v="H08031-JIM-M"/>
    <s v="HP MALAYSIA MANUFACTURING SDN.BHD."/>
    <m/>
    <n v="0"/>
    <n v="0"/>
    <n v="0"/>
    <n v="0"/>
    <n v="0"/>
    <n v="0"/>
    <m/>
    <m/>
    <m/>
    <s v="No"/>
    <s v="W665278"/>
    <n v="0"/>
    <m/>
    <s v="H08031-JIM-M"/>
    <m/>
    <m/>
    <s v="S0361890"/>
  </r>
  <r>
    <x v="124"/>
    <n v="10000"/>
    <n v="20000"/>
    <n v="45772"/>
    <s v="502LAUGH"/>
    <s v=" 8:31:58 am"/>
    <n v="10656256092"/>
    <m/>
    <x v="1"/>
    <s v="Yes"/>
    <n v="77"/>
    <s v="Brotech DF330 "/>
    <x v="1"/>
    <s v="PM74"/>
    <s v="YONG CHEE SOON"/>
    <n v="2523"/>
    <n v="72.05"/>
    <n v="1.2008333333333332"/>
    <d v="2025-04-02T00:00:00"/>
    <m/>
    <n v="88"/>
    <n v="222024"/>
    <s v="PE"/>
    <s v="3YM79-80005-FT0001"/>
    <n v="0"/>
    <n v="200000"/>
    <n v="22024"/>
    <n v="0"/>
    <n v="0"/>
    <n v="0"/>
    <m/>
    <m/>
    <n v="0"/>
    <m/>
    <m/>
    <m/>
    <m/>
    <m/>
    <m/>
    <m/>
    <m/>
    <s v="3YM79-80005-FT"/>
    <s v="H08031-JIM-M"/>
    <s v="HP MALAYSIA MANUFACTURING SDN.BHD."/>
    <m/>
    <n v="0"/>
    <n v="0"/>
    <n v="0"/>
    <n v="0"/>
    <n v="0"/>
    <n v="0"/>
    <m/>
    <m/>
    <m/>
    <s v="No"/>
    <s v="W665675"/>
    <n v="0"/>
    <m/>
    <s v="H08031-JIM-M"/>
    <m/>
    <m/>
    <s v="S0361891"/>
  </r>
  <r>
    <x v="125"/>
    <n v="10000"/>
    <n v="10000"/>
    <n v="45750"/>
    <s v="502LAUGH"/>
    <s v=" 8:37:58 am"/>
    <s v="U530352041/501241326"/>
    <m/>
    <x v="0"/>
    <s v="Yes"/>
    <n v="32"/>
    <s v="Lintec Intermittent"/>
    <x v="3"/>
    <s v="PM26"/>
    <s v="TAN AIK KEONG"/>
    <n v="5860"/>
    <m/>
    <m/>
    <d v="2025-04-02T00:00:00"/>
    <m/>
    <n v="1"/>
    <n v="5860"/>
    <s v="PE"/>
    <s v="250-5322-000001"/>
    <n v="0"/>
    <n v="5360"/>
    <n v="500"/>
    <n v="0"/>
    <n v="0"/>
    <n v="0"/>
    <m/>
    <m/>
    <n v="0"/>
    <m/>
    <m/>
    <m/>
    <m/>
    <m/>
    <m/>
    <m/>
    <m/>
    <s v="250-5322-00"/>
    <s v="J10025"/>
    <s v="JMS SINGAPORE PTE LTD"/>
    <m/>
    <n v="0"/>
    <n v="0"/>
    <n v="0"/>
    <n v="0"/>
    <n v="0"/>
    <n v="0"/>
    <m/>
    <m/>
    <m/>
    <s v="No"/>
    <s v="W664645"/>
    <n v="0"/>
    <m/>
    <s v="J10025"/>
    <m/>
    <m/>
    <s v="S0361906"/>
  </r>
  <r>
    <x v="126"/>
    <n v="10000"/>
    <n v="10000"/>
    <n v="45750"/>
    <s v="502LAUGH"/>
    <s v=" 8:37:58 am"/>
    <s v="U530352041/501241326"/>
    <m/>
    <x v="0"/>
    <s v="Yes"/>
    <n v="32"/>
    <s v="Lintec Intermittent"/>
    <x v="3"/>
    <s v="PM26"/>
    <s v="TAN AIK KEONG"/>
    <n v="5860"/>
    <m/>
    <m/>
    <d v="2025-04-02T00:00:00"/>
    <m/>
    <n v="1"/>
    <n v="5860"/>
    <s v="PE"/>
    <s v="250-5322-000001"/>
    <n v="0"/>
    <n v="5360"/>
    <n v="500"/>
    <n v="0"/>
    <n v="0"/>
    <n v="0"/>
    <m/>
    <m/>
    <n v="0"/>
    <m/>
    <m/>
    <m/>
    <m/>
    <m/>
    <m/>
    <m/>
    <m/>
    <s v="250-5322-00"/>
    <s v="J10025"/>
    <s v="JMS SINGAPORE PTE LTD"/>
    <m/>
    <n v="0"/>
    <n v="0"/>
    <n v="0"/>
    <n v="0"/>
    <n v="0"/>
    <n v="0"/>
    <m/>
    <m/>
    <m/>
    <s v="No"/>
    <s v="W664649"/>
    <n v="0"/>
    <m/>
    <s v="J10025"/>
    <m/>
    <m/>
    <s v="S0361907"/>
  </r>
  <r>
    <x v="127"/>
    <n v="10000"/>
    <n v="10000"/>
    <n v="45750"/>
    <s v="502LAUGH"/>
    <s v=" 8:41:24 am"/>
    <s v="4067S1"/>
    <m/>
    <x v="0"/>
    <s v="Yes"/>
    <n v="61"/>
    <s v="FSK 520"/>
    <x v="3"/>
    <s v="PM68"/>
    <s v="LEE KIM LIANG"/>
    <n v="100"/>
    <n v="47"/>
    <n v="0.78333333333333333"/>
    <d v="2025-04-02T00:00:00"/>
    <m/>
    <n v="1"/>
    <n v="100"/>
    <s v="PE"/>
    <s v="804144 REV4010001"/>
    <n v="0"/>
    <n v="100"/>
    <n v="0"/>
    <n v="0"/>
    <n v="0"/>
    <n v="0"/>
    <m/>
    <m/>
    <n v="0"/>
    <m/>
    <m/>
    <m/>
    <m/>
    <m/>
    <m/>
    <m/>
    <m/>
    <s v="804144 REV401"/>
    <s v="V22000"/>
    <s v="PT VARTA MICROBATTERY INDONESIA"/>
    <m/>
    <n v="0"/>
    <n v="0"/>
    <n v="0"/>
    <n v="0"/>
    <n v="0"/>
    <n v="0"/>
    <m/>
    <m/>
    <m/>
    <s v="No"/>
    <s v="W664164"/>
    <n v="0"/>
    <m/>
    <s v="V22000"/>
    <m/>
    <m/>
    <s v="ZSA101781"/>
  </r>
  <r>
    <x v="45"/>
    <n v="10000"/>
    <n v="20000"/>
    <n v="45749"/>
    <s v="502LAUGH"/>
    <s v=" 5:10:27 pm"/>
    <s v="J00WT7100"/>
    <m/>
    <x v="1"/>
    <s v="Yes"/>
    <n v="71"/>
    <s v="POLLY"/>
    <x v="2"/>
    <s v="PS95"/>
    <s v="LIM CHENG LEONG"/>
    <n v="2000"/>
    <m/>
    <m/>
    <d v="2025-04-02T00:00:00"/>
    <m/>
    <n v="6"/>
    <n v="12000"/>
    <s v="PE"/>
    <n v="5000443890001"/>
    <n v="0"/>
    <n v="12000"/>
    <n v="0"/>
    <n v="0"/>
    <n v="0"/>
    <n v="0"/>
    <m/>
    <m/>
    <n v="0"/>
    <m/>
    <m/>
    <m/>
    <m/>
    <m/>
    <m/>
    <m/>
    <m/>
    <n v="500044389"/>
    <s v="B02083"/>
    <s v="BECTON DICKINSON MEDICAL (S) PTE LTD"/>
    <m/>
    <n v="0"/>
    <n v="0"/>
    <n v="0"/>
    <n v="0"/>
    <n v="0"/>
    <n v="0"/>
    <m/>
    <m/>
    <m/>
    <s v="No"/>
    <s v="W663938"/>
    <n v="0"/>
    <m/>
    <s v="B02083"/>
    <m/>
    <m/>
    <s v="S0361912"/>
  </r>
  <r>
    <x v="46"/>
    <n v="10000"/>
    <n v="20000"/>
    <n v="45749"/>
    <s v="502LAUGH"/>
    <s v=" 5:10:27 pm"/>
    <s v="J00WT7100"/>
    <m/>
    <x v="1"/>
    <s v="Yes"/>
    <n v="71"/>
    <s v="POLLY"/>
    <x v="2"/>
    <s v="PS95"/>
    <s v="LIM CHENG LEONG"/>
    <n v="834"/>
    <m/>
    <m/>
    <d v="2025-04-02T00:00:00"/>
    <m/>
    <n v="6"/>
    <n v="5004"/>
    <s v="PE"/>
    <n v="5000514790001"/>
    <n v="0"/>
    <n v="5000"/>
    <n v="4"/>
    <n v="0"/>
    <n v="0"/>
    <n v="0"/>
    <m/>
    <m/>
    <n v="0"/>
    <m/>
    <m/>
    <m/>
    <m/>
    <m/>
    <m/>
    <m/>
    <m/>
    <n v="500051479"/>
    <s v="B02083"/>
    <s v="BECTON DICKINSON MEDICAL (S) PTE LTD"/>
    <m/>
    <n v="0"/>
    <n v="0"/>
    <n v="0"/>
    <n v="0"/>
    <n v="0"/>
    <n v="0"/>
    <m/>
    <m/>
    <m/>
    <s v="No"/>
    <s v="W664165"/>
    <n v="0"/>
    <m/>
    <s v="B02083"/>
    <m/>
    <m/>
    <s v="S0361912"/>
  </r>
  <r>
    <x v="47"/>
    <n v="10000"/>
    <n v="20000"/>
    <n v="45749"/>
    <s v="502LAUGH"/>
    <s v=" 5:10:27 pm"/>
    <s v="J00WT7100"/>
    <m/>
    <x v="1"/>
    <s v="Yes"/>
    <n v="71"/>
    <s v="POLLY"/>
    <x v="2"/>
    <s v="PS95"/>
    <s v="LIM CHENG LEONG"/>
    <n v="1000"/>
    <m/>
    <m/>
    <d v="2025-04-02T00:00:00"/>
    <m/>
    <n v="6"/>
    <n v="6000"/>
    <s v="PE"/>
    <n v="5000514800001"/>
    <n v="0"/>
    <n v="6000"/>
    <n v="0"/>
    <n v="0"/>
    <n v="0"/>
    <n v="0"/>
    <m/>
    <m/>
    <n v="0"/>
    <m/>
    <m/>
    <m/>
    <m/>
    <m/>
    <m/>
    <m/>
    <m/>
    <n v="500051480"/>
    <s v="B02083"/>
    <s v="BECTON DICKINSON MEDICAL (S) PTE LTD"/>
    <m/>
    <n v="0"/>
    <n v="0"/>
    <n v="0"/>
    <n v="0"/>
    <n v="0"/>
    <n v="0"/>
    <m/>
    <m/>
    <m/>
    <s v="No"/>
    <s v="W664166"/>
    <n v="0"/>
    <m/>
    <s v="B02083"/>
    <m/>
    <m/>
    <s v="S0361912"/>
  </r>
  <r>
    <x v="128"/>
    <n v="10000"/>
    <n v="20000"/>
    <n v="45755"/>
    <s v="502LAUGH"/>
    <s v=" 1:03:22 pm"/>
    <n v="10656256092"/>
    <m/>
    <x v="1"/>
    <s v="Yes"/>
    <n v="77"/>
    <s v="Brotech DF330 "/>
    <x v="1"/>
    <s v="PM74"/>
    <s v="YONG CHEE SOON"/>
    <n v="2282"/>
    <n v="68.033333333333331"/>
    <n v="1.1338888888888889"/>
    <d v="2025-04-02T00:00:00"/>
    <m/>
    <n v="88"/>
    <n v="200816"/>
    <s v="PE"/>
    <s v="3YM62-80017-FT0001"/>
    <n v="0"/>
    <n v="180000"/>
    <n v="20816"/>
    <n v="0"/>
    <n v="0"/>
    <n v="0"/>
    <m/>
    <m/>
    <n v="0"/>
    <m/>
    <m/>
    <m/>
    <m/>
    <m/>
    <m/>
    <m/>
    <m/>
    <s v="3YM62-80017-FT"/>
    <s v="H08031-JIM-M"/>
    <s v="HP MALAYSIA MANUFACTURING SDN.BHD."/>
    <m/>
    <n v="0"/>
    <n v="0"/>
    <n v="0"/>
    <n v="0"/>
    <n v="0"/>
    <n v="0"/>
    <m/>
    <m/>
    <m/>
    <s v="No"/>
    <s v="W664655"/>
    <n v="0"/>
    <m/>
    <s v="H08031-JIM-M"/>
    <m/>
    <m/>
    <s v="S0361917"/>
  </r>
  <r>
    <x v="129"/>
    <n v="10000"/>
    <n v="20000"/>
    <n v="45749"/>
    <s v="502LAUGH"/>
    <n v="0.47518518518518521"/>
    <s v="J00WT7100"/>
    <m/>
    <x v="1"/>
    <s v="Yes"/>
    <n v="71"/>
    <s v="POLLY"/>
    <x v="2"/>
    <s v="PS95"/>
    <s v="LIM CHENG LEONG"/>
    <n v="834"/>
    <m/>
    <m/>
    <d v="2025-04-02T00:00:00"/>
    <m/>
    <n v="6"/>
    <n v="5004"/>
    <s v="PE"/>
    <n v="5000435330001"/>
    <n v="0"/>
    <n v="5000"/>
    <n v="4"/>
    <n v="0"/>
    <n v="0"/>
    <n v="0"/>
    <m/>
    <m/>
    <n v="0"/>
    <m/>
    <m/>
    <m/>
    <m/>
    <m/>
    <m/>
    <m/>
    <m/>
    <n v="500043533"/>
    <s v="B02083"/>
    <s v="BECTON DICKINSON MEDICAL (S) PTE LTD"/>
    <m/>
    <n v="0"/>
    <n v="0"/>
    <n v="0"/>
    <n v="0"/>
    <n v="0"/>
    <n v="0"/>
    <m/>
    <m/>
    <m/>
    <s v="No"/>
    <s v="W664656"/>
    <n v="0"/>
    <m/>
    <s v="B02083"/>
    <m/>
    <m/>
    <s v="S0361918"/>
  </r>
  <r>
    <x v="130"/>
    <n v="10000"/>
    <n v="20000"/>
    <n v="45755"/>
    <s v="502LAUGH"/>
    <s v=" 1:04:46 pm"/>
    <n v="10656256091"/>
    <m/>
    <x v="1"/>
    <s v="Yes"/>
    <n v="77"/>
    <s v="Brotech DF330 "/>
    <x v="1"/>
    <s v="PM74"/>
    <s v="YONG CHEE SOON"/>
    <n v="637"/>
    <n v="40.616666666666667"/>
    <n v="0.67694444444444446"/>
    <d v="2025-04-02T00:00:00"/>
    <m/>
    <n v="88"/>
    <n v="56056"/>
    <s v="PE"/>
    <s v="9R1W4-80001-FT0001"/>
    <n v="0"/>
    <n v="40000"/>
    <n v="16056"/>
    <n v="0"/>
    <n v="0"/>
    <n v="0"/>
    <m/>
    <m/>
    <n v="0"/>
    <m/>
    <m/>
    <m/>
    <m/>
    <m/>
    <m/>
    <m/>
    <m/>
    <s v="9R1W4-80001-FT"/>
    <s v="H08031-JIM-M"/>
    <s v="HP MALAYSIA MANUFACTURING SDN.BHD."/>
    <m/>
    <n v="0"/>
    <n v="0"/>
    <n v="0"/>
    <n v="0"/>
    <n v="0"/>
    <n v="0"/>
    <m/>
    <m/>
    <m/>
    <s v="No"/>
    <s v="W664660"/>
    <n v="0"/>
    <m/>
    <s v="H08031-JIM-M"/>
    <m/>
    <m/>
    <s v="S0361925"/>
  </r>
  <r>
    <x v="131"/>
    <n v="10000"/>
    <n v="10000"/>
    <n v="45749"/>
    <s v="502LAUGH"/>
    <n v="0.47282407407407406"/>
    <s v="152265H103"/>
    <m/>
    <x v="0"/>
    <s v="Yes"/>
    <n v="82"/>
    <s v="POLLY"/>
    <x v="2"/>
    <s v="PM11"/>
    <s v="TEE MENG CHAI"/>
    <n v="3334"/>
    <m/>
    <m/>
    <d v="2025-04-02T00:00:00"/>
    <m/>
    <n v="3"/>
    <n v="10002"/>
    <s v="PE"/>
    <s v="BLANK-102X76MM-10001"/>
    <n v="0"/>
    <n v="10000"/>
    <n v="2"/>
    <n v="0"/>
    <n v="0"/>
    <n v="0"/>
    <m/>
    <m/>
    <n v="0"/>
    <m/>
    <m/>
    <m/>
    <m/>
    <m/>
    <m/>
    <m/>
    <m/>
    <s v="BLANK-102X76MM-1PC"/>
    <s v="T20300"/>
    <s v="TDF FOOD PTE LTD"/>
    <m/>
    <n v="0"/>
    <n v="0"/>
    <n v="0"/>
    <n v="0"/>
    <n v="0"/>
    <n v="0"/>
    <m/>
    <m/>
    <m/>
    <s v="No"/>
    <s v="W663958"/>
    <n v="0"/>
    <m/>
    <s v="T20300"/>
    <m/>
    <m/>
    <s v="S0361928"/>
  </r>
  <r>
    <x v="62"/>
    <n v="10000"/>
    <n v="20000"/>
    <n v="45750"/>
    <s v="502LAUGH"/>
    <s v=" 8:35:03 am"/>
    <s v="J00WT7100"/>
    <m/>
    <x v="1"/>
    <s v="Yes"/>
    <n v="71"/>
    <s v="POLLY"/>
    <x v="2"/>
    <s v="PS95"/>
    <s v="LIM CHENG LEONG"/>
    <n v="834"/>
    <m/>
    <m/>
    <d v="2025-04-02T00:00:00"/>
    <m/>
    <n v="6"/>
    <n v="5004"/>
    <s v="PE"/>
    <n v="5000478010001"/>
    <n v="0"/>
    <n v="2500"/>
    <n v="2504"/>
    <n v="0"/>
    <n v="0"/>
    <n v="0"/>
    <m/>
    <m/>
    <n v="0"/>
    <m/>
    <m/>
    <m/>
    <m/>
    <m/>
    <m/>
    <m/>
    <m/>
    <n v="500047801"/>
    <s v="B02083"/>
    <s v="BECTON DICKINSON MEDICAL (S) PTE LTD"/>
    <m/>
    <n v="0"/>
    <n v="0"/>
    <n v="0"/>
    <n v="0"/>
    <n v="0"/>
    <n v="0"/>
    <m/>
    <m/>
    <m/>
    <s v="No"/>
    <s v="W664172"/>
    <n v="0"/>
    <m/>
    <s v="B02083"/>
    <m/>
    <m/>
    <s v="S0361932"/>
  </r>
  <r>
    <x v="63"/>
    <n v="10000"/>
    <n v="20000"/>
    <n v="45750"/>
    <s v="502LAUGH"/>
    <s v=" 8:35:03 am"/>
    <s v="J00WT7100"/>
    <m/>
    <x v="1"/>
    <s v="Yes"/>
    <n v="71"/>
    <s v="POLLY"/>
    <x v="2"/>
    <s v="PS95"/>
    <s v="LIM CHENG LEONG"/>
    <n v="834"/>
    <m/>
    <m/>
    <d v="2025-04-02T00:00:00"/>
    <m/>
    <n v="6"/>
    <n v="5004"/>
    <s v="PE"/>
    <n v="5000596190001"/>
    <n v="0"/>
    <n v="2500"/>
    <n v="2504"/>
    <n v="0"/>
    <n v="0"/>
    <n v="0"/>
    <m/>
    <m/>
    <n v="0"/>
    <m/>
    <m/>
    <m/>
    <m/>
    <m/>
    <m/>
    <m/>
    <m/>
    <n v="500059619"/>
    <s v="B02083"/>
    <s v="BECTON DICKINSON MEDICAL (S) PTE LTD"/>
    <m/>
    <n v="0"/>
    <n v="0"/>
    <n v="0"/>
    <n v="0"/>
    <n v="0"/>
    <n v="0"/>
    <m/>
    <m/>
    <m/>
    <s v="No"/>
    <s v="W664173"/>
    <n v="0"/>
    <m/>
    <s v="B02083"/>
    <m/>
    <m/>
    <s v="S0361932"/>
  </r>
  <r>
    <x v="64"/>
    <n v="10000"/>
    <n v="20000"/>
    <n v="45749"/>
    <s v="502LAUGH"/>
    <n v="0.47518518518518521"/>
    <s v="J00WT7100"/>
    <m/>
    <x v="1"/>
    <s v="Yes"/>
    <n v="71"/>
    <s v="POLLY"/>
    <x v="2"/>
    <s v="PS95"/>
    <s v="LIM CHENG LEONG"/>
    <n v="834"/>
    <m/>
    <m/>
    <d v="2025-04-02T00:00:00"/>
    <m/>
    <n v="6"/>
    <n v="5004"/>
    <s v="PE"/>
    <n v="5000634590001"/>
    <n v="0"/>
    <n v="5000"/>
    <n v="4"/>
    <n v="0"/>
    <n v="0"/>
    <n v="0"/>
    <m/>
    <m/>
    <n v="0"/>
    <m/>
    <m/>
    <m/>
    <m/>
    <m/>
    <m/>
    <m/>
    <m/>
    <n v="500063459"/>
    <s v="B02083"/>
    <s v="BECTON DICKINSON MEDICAL (S) PTE LTD"/>
    <m/>
    <n v="0"/>
    <n v="0"/>
    <n v="0"/>
    <n v="0"/>
    <n v="0"/>
    <n v="0"/>
    <m/>
    <m/>
    <m/>
    <s v="No"/>
    <s v="W663962"/>
    <n v="0"/>
    <m/>
    <s v="B02083"/>
    <m/>
    <m/>
    <s v="S0361932"/>
  </r>
  <r>
    <x v="65"/>
    <n v="10000"/>
    <n v="20000"/>
    <n v="45749"/>
    <s v="502LAUGH"/>
    <n v="0.47518518518518521"/>
    <s v="J00WT7100"/>
    <m/>
    <x v="1"/>
    <s v="Yes"/>
    <n v="71"/>
    <s v="POLLY"/>
    <x v="2"/>
    <s v="PS95"/>
    <s v="LIM CHENG LEONG"/>
    <n v="834"/>
    <m/>
    <m/>
    <d v="2025-04-02T00:00:00"/>
    <m/>
    <n v="6"/>
    <n v="5004"/>
    <s v="PE"/>
    <n v="5000635400001"/>
    <n v="0"/>
    <n v="5000"/>
    <n v="4"/>
    <n v="0"/>
    <n v="0"/>
    <n v="0"/>
    <m/>
    <m/>
    <n v="0"/>
    <m/>
    <m/>
    <m/>
    <m/>
    <m/>
    <m/>
    <m/>
    <m/>
    <n v="500063540"/>
    <s v="B02083"/>
    <s v="BECTON DICKINSON MEDICAL (S) PTE LTD"/>
    <m/>
    <n v="0"/>
    <n v="0"/>
    <n v="0"/>
    <n v="0"/>
    <n v="0"/>
    <n v="0"/>
    <m/>
    <m/>
    <m/>
    <s v="No"/>
    <s v="W664174"/>
    <n v="0"/>
    <m/>
    <s v="B02083"/>
    <m/>
    <m/>
    <s v="S0361932"/>
  </r>
  <r>
    <x v="132"/>
    <n v="10000"/>
    <n v="20000"/>
    <n v="45751"/>
    <s v="502LAUGH"/>
    <s v=" 8:31:55 am"/>
    <s v="I492555H088"/>
    <m/>
    <x v="1"/>
    <s v="Yes"/>
    <n v="92"/>
    <s v="Polly Digital Cut"/>
    <x v="4"/>
    <s v="PM87"/>
    <s v="LEE SHIEN WEI"/>
    <n v="4000"/>
    <m/>
    <m/>
    <d v="2025-04-02T00:00:00"/>
    <m/>
    <n v="3"/>
    <n v="12000"/>
    <s v="PE"/>
    <s v="LEFTFOOT-80-250001"/>
    <n v="0"/>
    <n v="10000"/>
    <n v="2000"/>
    <n v="0"/>
    <n v="0"/>
    <n v="0"/>
    <m/>
    <m/>
    <n v="0"/>
    <m/>
    <m/>
    <m/>
    <m/>
    <m/>
    <m/>
    <m/>
    <m/>
    <s v="LEFTFOOT-80-25"/>
    <s v="H08117"/>
    <s v="HELEFLO PRODUCTS PTE LTD"/>
    <m/>
    <n v="0"/>
    <n v="0"/>
    <n v="0"/>
    <n v="0"/>
    <n v="0"/>
    <n v="0"/>
    <m/>
    <m/>
    <m/>
    <s v="No"/>
    <s v="W664668"/>
    <n v="0"/>
    <m/>
    <s v="H08117"/>
    <m/>
    <m/>
    <s v="S0361937"/>
  </r>
  <r>
    <x v="133"/>
    <n v="10000"/>
    <n v="20000"/>
    <n v="45750"/>
    <s v="502LAUGH"/>
    <s v=" 8:32:39 am"/>
    <n v="10656256085"/>
    <m/>
    <x v="1"/>
    <s v="Yes"/>
    <n v="77"/>
    <s v="Brotech DF330 "/>
    <x v="1"/>
    <s v="PM74"/>
    <s v="YONG CHEE SOON"/>
    <n v="378"/>
    <n v="36.299999999999997"/>
    <n v="0.60499999999999998"/>
    <d v="2025-04-02T00:00:00"/>
    <m/>
    <n v="180"/>
    <n v="68040"/>
    <s v="PE"/>
    <s v="1VV01-80003-FT0001"/>
    <n v="0"/>
    <n v="40000"/>
    <n v="28040"/>
    <n v="0"/>
    <n v="0"/>
    <n v="0"/>
    <m/>
    <m/>
    <n v="0"/>
    <m/>
    <m/>
    <m/>
    <m/>
    <m/>
    <m/>
    <m/>
    <m/>
    <s v="1VV01-80003-FT"/>
    <s v="H08031-JIM-M"/>
    <s v="HP MALAYSIA MANUFACTURING SDN.BHD."/>
    <m/>
    <n v="0"/>
    <n v="0"/>
    <n v="0"/>
    <n v="0"/>
    <n v="0"/>
    <n v="0"/>
    <m/>
    <m/>
    <m/>
    <s v="No"/>
    <s v="W664674"/>
    <n v="0"/>
    <m/>
    <s v="H08031-JIM-M"/>
    <m/>
    <m/>
    <s v="S0361948"/>
  </r>
  <r>
    <x v="134"/>
    <n v="10000"/>
    <n v="20000"/>
    <n v="45751"/>
    <s v="502LAUGH"/>
    <n v="0.48146990740740742"/>
    <n v="10656256085"/>
    <m/>
    <x v="1"/>
    <s v="Yes"/>
    <n v="77"/>
    <s v="Brotech DF330 "/>
    <x v="1"/>
    <s v="PM74"/>
    <s v="YONG CHEE SOON"/>
    <n v="936"/>
    <n v="45.6"/>
    <n v="0.76"/>
    <d v="2025-04-02T00:00:00"/>
    <m/>
    <n v="77"/>
    <n v="72072"/>
    <s v="PE"/>
    <s v="7FP39-80002-FT0001"/>
    <n v="0"/>
    <n v="50000"/>
    <n v="22072"/>
    <n v="0"/>
    <n v="0"/>
    <n v="0"/>
    <m/>
    <m/>
    <n v="0"/>
    <m/>
    <m/>
    <m/>
    <m/>
    <m/>
    <m/>
    <m/>
    <m/>
    <s v="7FP39-80002-FT"/>
    <s v="H08031-JIM-M"/>
    <s v="HP MALAYSIA MANUFACTURING SDN.BHD."/>
    <m/>
    <n v="0"/>
    <n v="0"/>
    <n v="0"/>
    <n v="0"/>
    <n v="0"/>
    <n v="0"/>
    <m/>
    <m/>
    <m/>
    <s v="No"/>
    <s v="W664675"/>
    <n v="0"/>
    <m/>
    <s v="H08031-JIM-M"/>
    <m/>
    <m/>
    <s v="S0361953"/>
  </r>
  <r>
    <x v="135"/>
    <n v="10000"/>
    <n v="20000"/>
    <n v="45770"/>
    <s v="502LAUGH"/>
    <n v="0.47258101851851853"/>
    <n v="10656256087"/>
    <m/>
    <x v="1"/>
    <s v="Yes"/>
    <n v="77"/>
    <s v="Brotech DF330 "/>
    <x v="1"/>
    <s v="PM74"/>
    <s v="YONG CHEE SOON"/>
    <n v="2884"/>
    <n v="78.066666666666663"/>
    <n v="1.3011111111111111"/>
    <d v="2025-04-02T00:00:00"/>
    <m/>
    <n v="77"/>
    <n v="222068"/>
    <s v="PE"/>
    <s v="7FP02-80003-FT0001"/>
    <n v="0"/>
    <n v="200000"/>
    <n v="22068"/>
    <n v="0"/>
    <n v="0"/>
    <n v="0"/>
    <m/>
    <m/>
    <n v="0"/>
    <m/>
    <m/>
    <m/>
    <m/>
    <m/>
    <m/>
    <m/>
    <m/>
    <s v="7FP02-80003-FT"/>
    <s v="H08031-JIM-M"/>
    <s v="HP MALAYSIA MANUFACTURING SDN.BHD."/>
    <m/>
    <n v="0"/>
    <n v="0"/>
    <n v="0"/>
    <n v="0"/>
    <n v="0"/>
    <n v="0"/>
    <m/>
    <m/>
    <m/>
    <s v="No"/>
    <s v="W665280"/>
    <n v="0"/>
    <m/>
    <s v="H08031-JIM-M"/>
    <m/>
    <m/>
    <s v="S0361960"/>
  </r>
  <r>
    <x v="136"/>
    <n v="10000"/>
    <n v="10000"/>
    <n v="45751"/>
    <s v="502LAUGH"/>
    <s v=" 8:51:28 am"/>
    <s v="E053912079"/>
    <m/>
    <x v="0"/>
    <s v="Yes"/>
    <n v="63"/>
    <s v="SANKI"/>
    <x v="2"/>
    <s v="PM80"/>
    <s v="YAP ZHI PING"/>
    <n v="2000"/>
    <n v="95"/>
    <n v="1.5833333333333333"/>
    <d v="2025-04-02T00:00:00"/>
    <m/>
    <n v="40"/>
    <n v="80000"/>
    <s v="PE"/>
    <s v="709898813-3M66900001"/>
    <n v="0"/>
    <n v="80000"/>
    <n v="0"/>
    <n v="0"/>
    <n v="0"/>
    <n v="0"/>
    <m/>
    <m/>
    <n v="0"/>
    <m/>
    <m/>
    <m/>
    <m/>
    <m/>
    <m/>
    <m/>
    <m/>
    <s v="709898813-3M6690SP"/>
    <s v="S19081-TH"/>
    <s v="SEAGATE TECHNOLOGY (THAILAND) LTD."/>
    <m/>
    <n v="0"/>
    <n v="0"/>
    <n v="0"/>
    <n v="0"/>
    <n v="0"/>
    <n v="0"/>
    <m/>
    <m/>
    <m/>
    <s v="No"/>
    <s v="W664681"/>
    <n v="0"/>
    <m/>
    <s v="S19081-TH"/>
    <m/>
    <m/>
    <s v="H0064889"/>
  </r>
  <r>
    <x v="137"/>
    <n v="10000"/>
    <n v="10000"/>
    <n v="45750"/>
    <s v="502LAUGH"/>
    <s v=" 9:30:13 am"/>
    <s v="E190912129"/>
    <m/>
    <x v="0"/>
    <s v="Yes"/>
    <n v="63"/>
    <s v="SANKI"/>
    <x v="2"/>
    <s v="PM80"/>
    <s v="YAP ZHI PING"/>
    <n v="10000"/>
    <n v="295"/>
    <n v="4.916666666666667"/>
    <d v="2025-04-02T00:00:00"/>
    <m/>
    <n v="60"/>
    <n v="600000"/>
    <s v="PE"/>
    <s v="739709802 REVA0001"/>
    <n v="0"/>
    <n v="600000"/>
    <n v="0"/>
    <n v="0"/>
    <n v="0"/>
    <n v="0"/>
    <m/>
    <m/>
    <n v="0"/>
    <m/>
    <m/>
    <m/>
    <m/>
    <m/>
    <m/>
    <m/>
    <m/>
    <s v="739709802 REVA"/>
    <s v="S19081-TH"/>
    <s v="SEAGATE TECHNOLOGY (THAILAND) LTD."/>
    <m/>
    <n v="0"/>
    <n v="0"/>
    <n v="0"/>
    <n v="0"/>
    <n v="0"/>
    <n v="0"/>
    <m/>
    <m/>
    <m/>
    <s v="No"/>
    <s v="W664684"/>
    <n v="0"/>
    <m/>
    <s v="S19081-TH"/>
    <m/>
    <m/>
    <s v="H0064897"/>
  </r>
  <r>
    <x v="138"/>
    <n v="10000"/>
    <n v="10000"/>
    <n v="45751"/>
    <s v="502LAUGH"/>
    <s v=" 8:51:28 am"/>
    <s v="E190912129"/>
    <m/>
    <x v="0"/>
    <s v="Yes"/>
    <n v="63"/>
    <s v="SANKI"/>
    <x v="2"/>
    <s v="PM80"/>
    <s v="YAP ZHI PING"/>
    <n v="10000"/>
    <n v="295"/>
    <n v="4.916666666666667"/>
    <d v="2025-04-02T00:00:00"/>
    <m/>
    <n v="60"/>
    <n v="600000"/>
    <s v="PE"/>
    <s v="739709802 REVA0001"/>
    <n v="0"/>
    <n v="600000"/>
    <n v="0"/>
    <n v="0"/>
    <n v="0"/>
    <n v="0"/>
    <m/>
    <m/>
    <n v="0"/>
    <m/>
    <m/>
    <m/>
    <m/>
    <m/>
    <m/>
    <m/>
    <m/>
    <s v="739709802 REVA"/>
    <s v="S19081-TH"/>
    <s v="SEAGATE TECHNOLOGY (THAILAND) LTD."/>
    <m/>
    <n v="0"/>
    <n v="0"/>
    <n v="0"/>
    <n v="0"/>
    <n v="0"/>
    <n v="0"/>
    <m/>
    <m/>
    <m/>
    <s v="No"/>
    <s v="W664685"/>
    <n v="0"/>
    <m/>
    <s v="S19081-TH"/>
    <m/>
    <m/>
    <s v="H0064898"/>
  </r>
  <r>
    <x v="139"/>
    <n v="10000"/>
    <n v="10000"/>
    <n v="45749"/>
    <s v="502LAUGH"/>
    <s v=" 4:28:41 pm"/>
    <s v="J206L2871"/>
    <m/>
    <x v="0"/>
    <s v="Yes"/>
    <n v="65"/>
    <s v="Sanki SDR300"/>
    <x v="2"/>
    <s v="PMJ7"/>
    <s v="FOONG SEL YI"/>
    <n v="9000"/>
    <n v="270"/>
    <n v="4.5"/>
    <d v="2025-04-02T00:00:00"/>
    <m/>
    <n v="6"/>
    <n v="54000"/>
    <s v="PE"/>
    <s v="Z513 REV3.00001"/>
    <n v="0"/>
    <n v="54000"/>
    <n v="0"/>
    <n v="0"/>
    <n v="0"/>
    <n v="0"/>
    <m/>
    <m/>
    <n v="0"/>
    <m/>
    <m/>
    <m/>
    <m/>
    <m/>
    <m/>
    <m/>
    <m/>
    <s v="Z513 REV3.0"/>
    <s v="R18131-MALAYSIA"/>
    <s v="RESMED MALAYSIA OPERATIONS SDN BHD"/>
    <m/>
    <n v="0"/>
    <n v="0"/>
    <n v="0"/>
    <n v="0"/>
    <n v="0"/>
    <n v="0"/>
    <m/>
    <m/>
    <m/>
    <s v="No"/>
    <s v="W664688"/>
    <n v="0"/>
    <m/>
    <s v="R18131-MALAYSIA"/>
    <m/>
    <m/>
    <s v="S0361975"/>
  </r>
  <r>
    <x v="140"/>
    <n v="10000"/>
    <n v="10000"/>
    <n v="45749"/>
    <s v="502LAUGH"/>
    <s v=" 3:37:01 pm"/>
    <s v="SG-5644655 01"/>
    <m/>
    <x v="0"/>
    <s v="Yes"/>
    <n v="46"/>
    <s v="Sanki 300 Intermittent"/>
    <x v="3"/>
    <s v="PS66"/>
    <s v="SIM ENG KWANG"/>
    <n v="258"/>
    <n v="51.45"/>
    <n v="0.85750000000000004"/>
    <d v="2025-04-02T00:00:00"/>
    <m/>
    <n v="4"/>
    <n v="1032"/>
    <s v="PE"/>
    <n v="112887410001"/>
    <n v="0"/>
    <n v="1030"/>
    <n v="2"/>
    <n v="0"/>
    <n v="0"/>
    <n v="0"/>
    <m/>
    <m/>
    <n v="0"/>
    <m/>
    <m/>
    <m/>
    <m/>
    <m/>
    <m/>
    <m/>
    <m/>
    <n v="11288741"/>
    <s v="I09180"/>
    <s v="ILLUMINA SINGAPORE PTE LTD"/>
    <m/>
    <n v="0"/>
    <n v="0"/>
    <n v="0"/>
    <n v="0"/>
    <n v="0"/>
    <n v="0"/>
    <m/>
    <m/>
    <m/>
    <s v="No"/>
    <s v="W664700"/>
    <n v="0"/>
    <m/>
    <s v="I09180"/>
    <m/>
    <m/>
    <s v="S0362000"/>
  </r>
  <r>
    <x v="141"/>
    <n v="10000"/>
    <n v="10000"/>
    <n v="45749"/>
    <s v="502LAUGH"/>
    <s v=" 3:37:01 pm"/>
    <s v="SG-5644655 01"/>
    <m/>
    <x v="0"/>
    <s v="Yes"/>
    <n v="46"/>
    <s v="Sanki 300 Intermittent"/>
    <x v="3"/>
    <s v="PS66"/>
    <s v="SIM ENG KWANG"/>
    <n v="258"/>
    <n v="51.45"/>
    <n v="0.85750000000000004"/>
    <d v="2025-04-02T00:00:00"/>
    <m/>
    <n v="4"/>
    <n v="1032"/>
    <s v="PE"/>
    <n v="112887410001"/>
    <n v="0"/>
    <n v="1030"/>
    <n v="2"/>
    <n v="0"/>
    <n v="0"/>
    <n v="0"/>
    <m/>
    <m/>
    <n v="0"/>
    <m/>
    <m/>
    <m/>
    <m/>
    <m/>
    <m/>
    <m/>
    <m/>
    <n v="11288741"/>
    <s v="I09180"/>
    <s v="ILLUMINA SINGAPORE PTE LTD"/>
    <m/>
    <n v="0"/>
    <n v="0"/>
    <n v="0"/>
    <n v="0"/>
    <n v="0"/>
    <n v="0"/>
    <m/>
    <m/>
    <m/>
    <s v="No"/>
    <s v="W664701"/>
    <n v="0"/>
    <m/>
    <s v="I09180"/>
    <m/>
    <m/>
    <s v="S0362001"/>
  </r>
  <r>
    <x v="142"/>
    <n v="10000"/>
    <n v="10000"/>
    <n v="45749"/>
    <s v="502LAUGH"/>
    <s v=" 5:29:41 pm"/>
    <s v="SG-5644655 01"/>
    <m/>
    <x v="0"/>
    <s v="Yes"/>
    <n v="46"/>
    <s v="Sanki 300 Intermittent"/>
    <x v="3"/>
    <s v="PS66"/>
    <s v="SIM ENG KWANG"/>
    <n v="258"/>
    <n v="51.45"/>
    <n v="0.85750000000000004"/>
    <d v="2025-04-02T00:00:00"/>
    <m/>
    <n v="4"/>
    <n v="1032"/>
    <s v="PE"/>
    <n v="112887830001"/>
    <n v="0"/>
    <n v="1030"/>
    <n v="2"/>
    <n v="0"/>
    <n v="0"/>
    <n v="0"/>
    <m/>
    <m/>
    <n v="0"/>
    <m/>
    <m/>
    <m/>
    <m/>
    <m/>
    <m/>
    <m/>
    <m/>
    <n v="11288783"/>
    <s v="I09180"/>
    <s v="ILLUMINA SINGAPORE PTE LTD"/>
    <m/>
    <n v="0"/>
    <n v="0"/>
    <n v="0"/>
    <n v="0"/>
    <n v="0"/>
    <n v="0"/>
    <m/>
    <m/>
    <m/>
    <s v="No"/>
    <s v="W664703"/>
    <n v="0"/>
    <m/>
    <s v="I09180"/>
    <m/>
    <m/>
    <s v="S0362003"/>
  </r>
  <r>
    <x v="72"/>
    <n v="10000"/>
    <n v="20000"/>
    <n v="45754"/>
    <s v="502LAUGH"/>
    <s v=" 9:18:57 am"/>
    <s v="59470/59469"/>
    <m/>
    <x v="0"/>
    <s v="Yes"/>
    <n v="73"/>
    <s v="Brotech DF330"/>
    <x v="1"/>
    <s v="PM59"/>
    <s v="VOON CHAN PIN"/>
    <n v="65271"/>
    <n v="1117.8499999999999"/>
    <n v="18.630833333333332"/>
    <d v="2025-04-02T00:00:00"/>
    <m/>
    <n v="12"/>
    <n v="783252"/>
    <s v="PE"/>
    <s v="MT-1000173-00REV0003"/>
    <n v="0"/>
    <n v="814353"/>
    <n v="-31101"/>
    <n v="0"/>
    <n v="0"/>
    <n v="0"/>
    <m/>
    <m/>
    <n v="0"/>
    <m/>
    <m/>
    <m/>
    <m/>
    <m/>
    <m/>
    <m/>
    <m/>
    <s v="MT-1000173-00REV008"/>
    <s v="Z26002"/>
    <s v="CCL DESIGN (PENANG) SDN. BHD."/>
    <m/>
    <n v="0"/>
    <n v="0"/>
    <n v="0"/>
    <n v="0"/>
    <n v="0"/>
    <n v="0"/>
    <m/>
    <m/>
    <m/>
    <s v="No"/>
    <s v="W664723"/>
    <n v="0"/>
    <m/>
    <s v="Z26002"/>
    <m/>
    <m/>
    <s v="S0362021"/>
  </r>
  <r>
    <x v="73"/>
    <n v="10000"/>
    <n v="30000"/>
    <n v="45750"/>
    <s v="502LAUGH"/>
    <s v=" 8:42:45 am"/>
    <n v="59470"/>
    <m/>
    <x v="1"/>
    <s v="Yes"/>
    <n v="96"/>
    <s v="Luster AOI"/>
    <x v="5"/>
    <s v="QM87"/>
    <s v="GOH SING JOO"/>
    <n v="30625"/>
    <m/>
    <m/>
    <d v="2025-04-02T00:00:00"/>
    <m/>
    <n v="6"/>
    <n v="183750"/>
    <s v="PE"/>
    <s v="MT-1000241-907RE0001"/>
    <n v="0"/>
    <n v="183750"/>
    <n v="0"/>
    <n v="0"/>
    <n v="0"/>
    <n v="0"/>
    <m/>
    <m/>
    <n v="0"/>
    <m/>
    <m/>
    <m/>
    <m/>
    <m/>
    <m/>
    <m/>
    <m/>
    <s v="MT-1000241-907REV005"/>
    <s v="Z26002"/>
    <s v="CCL DESIGN (PENANG) SDN. BHD."/>
    <m/>
    <n v="0"/>
    <n v="0"/>
    <n v="0"/>
    <n v="0"/>
    <n v="0"/>
    <n v="0"/>
    <m/>
    <m/>
    <m/>
    <s v="No"/>
    <s v="W663966"/>
    <n v="0"/>
    <m/>
    <s v="Z26002"/>
    <m/>
    <m/>
    <s v="S0362021"/>
  </r>
  <r>
    <x v="74"/>
    <n v="10000"/>
    <n v="30000"/>
    <n v="45749"/>
    <s v="502LAUGH"/>
    <s v=" 2:20:32 pm"/>
    <s v="J00WT7100"/>
    <m/>
    <x v="1"/>
    <s v="Yes"/>
    <n v="71"/>
    <s v="POLLY"/>
    <x v="2"/>
    <s v="PS95"/>
    <s v="LIM CHENG LEONG"/>
    <n v="1250"/>
    <m/>
    <m/>
    <d v="2025-04-02T00:00:00"/>
    <m/>
    <n v="4"/>
    <n v="5000"/>
    <s v="PE"/>
    <n v="86090840001"/>
    <n v="0"/>
    <n v="5000"/>
    <n v="0"/>
    <n v="0"/>
    <n v="0"/>
    <n v="0"/>
    <m/>
    <m/>
    <n v="0"/>
    <m/>
    <m/>
    <m/>
    <m/>
    <m/>
    <m/>
    <m/>
    <m/>
    <n v="8609084"/>
    <s v="B02083"/>
    <s v="BECTON DICKINSON MEDICAL (S) PTE LTD"/>
    <m/>
    <n v="0"/>
    <n v="0"/>
    <n v="0"/>
    <n v="0"/>
    <n v="0"/>
    <n v="0"/>
    <m/>
    <m/>
    <m/>
    <s v="No"/>
    <s v="W664725"/>
    <n v="0"/>
    <m/>
    <s v="B02083"/>
    <m/>
    <m/>
    <s v="S0362024"/>
  </r>
  <r>
    <x v="75"/>
    <n v="10000"/>
    <n v="20000"/>
    <n v="45749"/>
    <s v="502LAUGH"/>
    <s v=" 2:20:32 pm"/>
    <s v="J00WT7100"/>
    <m/>
    <x v="1"/>
    <s v="Yes"/>
    <n v="71"/>
    <s v="POLLY"/>
    <x v="2"/>
    <s v="PS95"/>
    <s v="LIM CHENG LEONG"/>
    <n v="1250"/>
    <m/>
    <m/>
    <d v="2025-04-02T00:00:00"/>
    <m/>
    <n v="4"/>
    <n v="5000"/>
    <s v="PE"/>
    <n v="86090860001"/>
    <n v="0"/>
    <n v="5000"/>
    <n v="0"/>
    <n v="0"/>
    <n v="0"/>
    <n v="0"/>
    <m/>
    <m/>
    <n v="0"/>
    <m/>
    <m/>
    <m/>
    <m/>
    <m/>
    <m/>
    <m/>
    <m/>
    <n v="8609086"/>
    <s v="B02083"/>
    <s v="BECTON DICKINSON MEDICAL (S) PTE LTD"/>
    <m/>
    <n v="0"/>
    <n v="0"/>
    <n v="0"/>
    <n v="0"/>
    <n v="0"/>
    <n v="0"/>
    <m/>
    <m/>
    <m/>
    <s v="No"/>
    <s v="W664726"/>
    <n v="0"/>
    <m/>
    <s v="B02083"/>
    <m/>
    <m/>
    <s v="S0362024"/>
  </r>
  <r>
    <x v="143"/>
    <n v="10000"/>
    <n v="10000"/>
    <n v="45751"/>
    <s v="502LAUGH"/>
    <n v="0.48287037037037039"/>
    <s v="J00WT7100"/>
    <m/>
    <x v="0"/>
    <s v="Yes"/>
    <n v="72"/>
    <s v="Xeikon 3500"/>
    <x v="0"/>
    <s v="PMJ4"/>
    <s v="LEE JUN HONG"/>
    <n v="3834"/>
    <m/>
    <m/>
    <d v="2025-04-02T00:00:00"/>
    <m/>
    <n v="6"/>
    <n v="23004"/>
    <s v="PE"/>
    <n v="86090880001"/>
    <n v="0"/>
    <n v="18000"/>
    <n v="5004"/>
    <n v="0"/>
    <n v="0"/>
    <n v="0"/>
    <m/>
    <m/>
    <n v="0"/>
    <m/>
    <m/>
    <m/>
    <m/>
    <m/>
    <m/>
    <m/>
    <m/>
    <n v="8609088"/>
    <s v="B02083"/>
    <s v="BECTON DICKINSON MEDICAL (S) PTE LTD"/>
    <m/>
    <n v="0"/>
    <n v="0"/>
    <n v="0"/>
    <n v="0"/>
    <n v="0"/>
    <n v="0"/>
    <m/>
    <m/>
    <m/>
    <s v="No"/>
    <s v="W664728"/>
    <n v="0"/>
    <m/>
    <s v="B02083"/>
    <m/>
    <m/>
    <s v="S0362024"/>
  </r>
  <r>
    <x v="144"/>
    <n v="10000"/>
    <n v="10000"/>
    <n v="45750"/>
    <s v="502LAUGH"/>
    <s v=" 8:35:46 am"/>
    <s v="J00WT7100"/>
    <m/>
    <x v="0"/>
    <s v="Yes"/>
    <n v="72"/>
    <s v="Xeikon 3500"/>
    <x v="0"/>
    <s v="PMJ4"/>
    <s v="LEE JUN HONG"/>
    <n v="2334"/>
    <m/>
    <m/>
    <d v="2025-04-02T00:00:00"/>
    <m/>
    <n v="6"/>
    <n v="14004"/>
    <s v="PE"/>
    <n v="86090890001"/>
    <n v="0"/>
    <n v="10000"/>
    <n v="4004"/>
    <n v="0"/>
    <n v="0"/>
    <n v="0"/>
    <m/>
    <m/>
    <n v="0"/>
    <m/>
    <m/>
    <m/>
    <m/>
    <m/>
    <m/>
    <m/>
    <m/>
    <n v="8609089"/>
    <s v="B02083"/>
    <s v="BECTON DICKINSON MEDICAL (S) PTE LTD"/>
    <m/>
    <n v="0"/>
    <n v="0"/>
    <n v="0"/>
    <n v="0"/>
    <n v="0"/>
    <n v="0"/>
    <m/>
    <m/>
    <m/>
    <s v="No"/>
    <s v="W664729"/>
    <n v="0"/>
    <m/>
    <s v="B02083"/>
    <m/>
    <m/>
    <s v="S0362024"/>
  </r>
  <r>
    <x v="144"/>
    <n v="10000"/>
    <n v="20000"/>
    <n v="45750"/>
    <s v="502LAUGH"/>
    <s v=" 8:35:46 am"/>
    <s v="J00WT7100"/>
    <m/>
    <x v="1"/>
    <s v="Yes"/>
    <n v="71"/>
    <s v="POLLY"/>
    <x v="2"/>
    <s v="PS95"/>
    <s v="LIM CHENG LEONG"/>
    <n v="1667"/>
    <m/>
    <m/>
    <d v="2025-04-02T00:00:00"/>
    <m/>
    <n v="6"/>
    <n v="10002"/>
    <s v="PE"/>
    <n v="86090890001"/>
    <n v="0"/>
    <n v="10000"/>
    <n v="2"/>
    <n v="0"/>
    <n v="0"/>
    <n v="0"/>
    <m/>
    <m/>
    <n v="0"/>
    <m/>
    <m/>
    <m/>
    <m/>
    <m/>
    <m/>
    <m/>
    <m/>
    <n v="8609089"/>
    <s v="B02083"/>
    <s v="BECTON DICKINSON MEDICAL (S) PTE LTD"/>
    <m/>
    <n v="0"/>
    <n v="0"/>
    <n v="0"/>
    <n v="0"/>
    <n v="0"/>
    <n v="0"/>
    <m/>
    <m/>
    <m/>
    <s v="No"/>
    <s v="W664729"/>
    <n v="0"/>
    <m/>
    <s v="B02083"/>
    <m/>
    <m/>
    <s v="S0362024"/>
  </r>
  <r>
    <x v="145"/>
    <n v="10000"/>
    <n v="10000"/>
    <n v="45751"/>
    <s v="502LAUGH"/>
    <s v=" 8:53:18 am"/>
    <s v="E190912129"/>
    <m/>
    <x v="0"/>
    <s v="Yes"/>
    <n v="63"/>
    <s v="SANKI"/>
    <x v="2"/>
    <s v="PM80"/>
    <s v="YAP ZHI PING"/>
    <n v="1334"/>
    <n v="78.349999999999994"/>
    <n v="1.3058333333333332"/>
    <d v="2025-04-02T00:00:00"/>
    <m/>
    <n v="30"/>
    <n v="40020"/>
    <s v="PE"/>
    <s v="100542001-3M66900001"/>
    <n v="0"/>
    <n v="40000"/>
    <n v="20"/>
    <n v="0"/>
    <n v="0"/>
    <n v="0"/>
    <m/>
    <m/>
    <n v="0"/>
    <m/>
    <m/>
    <m/>
    <m/>
    <m/>
    <m/>
    <m/>
    <m/>
    <s v="100542001-3M6690SP"/>
    <s v="S19314"/>
    <s v="SEAGATE TECHNOLOGY INTERNATIONAL (WUXI) CO., LTD"/>
    <m/>
    <n v="0"/>
    <n v="0"/>
    <n v="0"/>
    <n v="0"/>
    <n v="0"/>
    <n v="0"/>
    <m/>
    <m/>
    <m/>
    <s v="No"/>
    <s v="W664731"/>
    <n v="0"/>
    <m/>
    <s v="S19314"/>
    <m/>
    <m/>
    <s v="H0064900"/>
  </r>
  <r>
    <x v="146"/>
    <n v="10000"/>
    <n v="10000"/>
    <n v="45749"/>
    <s v="502LAUGH"/>
    <s v=" 5:41:53 pm"/>
    <s v="U0B07S008/4723U8017"/>
    <m/>
    <x v="0"/>
    <s v="Yes"/>
    <n v="61"/>
    <s v="FSK 520"/>
    <x v="3"/>
    <s v="PM68"/>
    <s v="LEE KIM LIANG"/>
    <n v="2000"/>
    <n v="85"/>
    <n v="1.4166666666666667"/>
    <d v="2025-04-02T00:00:00"/>
    <m/>
    <n v="5"/>
    <n v="10000"/>
    <s v="PE"/>
    <s v="2V642190001"/>
    <n v="0"/>
    <n v="10000"/>
    <n v="0"/>
    <n v="0"/>
    <n v="0"/>
    <n v="0"/>
    <m/>
    <m/>
    <n v="0"/>
    <m/>
    <m/>
    <m/>
    <m/>
    <m/>
    <m/>
    <m/>
    <m/>
    <s v="2V64219"/>
    <s v="T20198"/>
    <s v="ST NETWORK"/>
    <m/>
    <n v="0"/>
    <n v="0"/>
    <n v="0"/>
    <n v="0"/>
    <n v="0"/>
    <n v="0"/>
    <m/>
    <m/>
    <m/>
    <s v="No"/>
    <s v="W664753"/>
    <n v="0"/>
    <m/>
    <s v="T20198"/>
    <m/>
    <m/>
    <s v="S0362160"/>
  </r>
  <r>
    <x v="147"/>
    <n v="10000"/>
    <n v="10000"/>
    <n v="45755"/>
    <s v="502LAUGH"/>
    <s v=" 2:16:22 pm"/>
    <s v="BYF039-01"/>
    <m/>
    <x v="0"/>
    <s v="Yes"/>
    <n v="88"/>
    <s v="OKI"/>
    <x v="0"/>
    <s v="PP24"/>
    <s v="HO HON SENG"/>
    <n v="1300"/>
    <m/>
    <m/>
    <d v="2025-04-02T00:00:00"/>
    <m/>
    <n v="1"/>
    <n v="1300"/>
    <s v="PE"/>
    <s v="BMS-144X38MM0001"/>
    <n v="0"/>
    <n v="1000"/>
    <n v="300"/>
    <n v="0"/>
    <n v="0"/>
    <n v="0"/>
    <m/>
    <m/>
    <n v="0"/>
    <m/>
    <m/>
    <m/>
    <m/>
    <m/>
    <m/>
    <m/>
    <m/>
    <s v="BMS-144X38MM"/>
    <s v="S19671"/>
    <s v="SKB ELECTRICAL ENGINEERING PTE LTD"/>
    <m/>
    <n v="0"/>
    <n v="0"/>
    <n v="0"/>
    <n v="0"/>
    <n v="0"/>
    <n v="0"/>
    <m/>
    <m/>
    <m/>
    <s v="No"/>
    <s v="W664756"/>
    <n v="0"/>
    <m/>
    <s v="S19671"/>
    <m/>
    <m/>
    <s v="S0362169"/>
  </r>
  <r>
    <x v="148"/>
    <n v="10000"/>
    <n v="10000"/>
    <n v="45755"/>
    <s v="502LAUGH"/>
    <s v=" 2:17:24 pm"/>
    <s v="BXC030-01"/>
    <m/>
    <x v="0"/>
    <s v="Yes"/>
    <n v="88"/>
    <s v="OKI"/>
    <x v="0"/>
    <s v="PP24"/>
    <s v="HO HON SENG"/>
    <n v="1500"/>
    <m/>
    <m/>
    <d v="2025-04-02T00:00:00"/>
    <m/>
    <n v="1"/>
    <n v="1500"/>
    <s v="PE"/>
    <s v="BMS-60X20MM0001"/>
    <n v="0"/>
    <n v="1000"/>
    <n v="500"/>
    <n v="0"/>
    <n v="0"/>
    <n v="0"/>
    <m/>
    <m/>
    <n v="0"/>
    <m/>
    <m/>
    <m/>
    <m/>
    <m/>
    <m/>
    <m/>
    <m/>
    <s v="BMS-60X20MM"/>
    <s v="S19671"/>
    <s v="SKB ELECTRICAL ENGINEERING PTE LTD"/>
    <m/>
    <n v="0"/>
    <n v="0"/>
    <n v="0"/>
    <n v="0"/>
    <n v="0"/>
    <n v="0"/>
    <m/>
    <m/>
    <m/>
    <s v="No"/>
    <s v="W664757"/>
    <n v="0"/>
    <m/>
    <s v="S19671"/>
    <m/>
    <m/>
    <s v="S0362169"/>
  </r>
  <r>
    <x v="149"/>
    <n v="10000"/>
    <n v="10000"/>
    <n v="45750"/>
    <s v="502LAUGH"/>
    <n v="0.42402777777777778"/>
    <s v="2101818U5/M0B7C2220"/>
    <m/>
    <x v="0"/>
    <s v="Yes"/>
    <n v="79"/>
    <s v="HP Indigo 6800"/>
    <x v="0"/>
    <s v="PM16"/>
    <s v="TEO KAH JUN"/>
    <n v="286"/>
    <n v="44.3"/>
    <n v="0.73833333333333329"/>
    <d v="2025-04-02T00:00:00"/>
    <m/>
    <n v="245"/>
    <n v="70070"/>
    <s v="PE"/>
    <s v="86.B9480001"/>
    <n v="0"/>
    <n v="50000"/>
    <n v="20070"/>
    <n v="0"/>
    <n v="0"/>
    <n v="0"/>
    <m/>
    <m/>
    <n v="0"/>
    <m/>
    <m/>
    <m/>
    <m/>
    <m/>
    <m/>
    <m/>
    <m/>
    <s v="86.B948"/>
    <s v="C03423"/>
    <s v="CCL DESIGN (ZHONGSHAN) CO.,LTD"/>
    <m/>
    <n v="0"/>
    <n v="0"/>
    <n v="0"/>
    <n v="0"/>
    <n v="0"/>
    <n v="0"/>
    <m/>
    <m/>
    <m/>
    <s v="No"/>
    <s v="W664760"/>
    <n v="0"/>
    <m/>
    <s v="C03423"/>
    <m/>
    <m/>
    <s v="S0362176"/>
  </r>
  <r>
    <x v="150"/>
    <n v="10000"/>
    <n v="40000"/>
    <n v="45751"/>
    <s v="502LAUGH"/>
    <s v=" 2:54:08 pm"/>
    <s v="M0BJQ96701065/M0BTQ4840"/>
    <s v="FSC30254"/>
    <x v="0"/>
    <s v="No"/>
    <n v="94"/>
    <s v="Taiyo"/>
    <x v="3"/>
    <s v="PM09"/>
    <s v="PANG JING FULL"/>
    <n v="10000"/>
    <m/>
    <m/>
    <d v="2025-04-03T00:00:00"/>
    <m/>
    <n v="4"/>
    <n v="40000"/>
    <s v="PE"/>
    <s v="L001-773057-00000006"/>
    <n v="0"/>
    <n v="0"/>
    <n v="0"/>
    <n v="0"/>
    <n v="0"/>
    <n v="0"/>
    <m/>
    <m/>
    <n v="0"/>
    <m/>
    <m/>
    <m/>
    <s v="No"/>
    <n v="0"/>
    <s v="No"/>
    <m/>
    <m/>
    <s v="L001-773057-000006CM"/>
    <s v="W23041-TH"/>
    <s v="WESTERN DIGITAL STORAGE TECHNOLOGIES"/>
    <m/>
    <n v="0"/>
    <n v="0"/>
    <n v="0"/>
    <n v="0"/>
    <n v="0"/>
    <n v="0"/>
    <m/>
    <m/>
    <m/>
    <s v="No"/>
    <m/>
    <m/>
    <m/>
    <s v="W23041-TH"/>
    <m/>
    <m/>
    <s v="H0064486"/>
  </r>
  <r>
    <x v="151"/>
    <n v="10000"/>
    <n v="10000"/>
    <n v="45761"/>
    <s v="502LAUGH"/>
    <s v=" 9:00:06 am"/>
    <s v="4072413U5"/>
    <m/>
    <x v="0"/>
    <s v="Yes"/>
    <n v="82"/>
    <s v="POLLY"/>
    <x v="2"/>
    <s v="PM11"/>
    <s v="TEE MENG CHAI"/>
    <n v="100000"/>
    <m/>
    <m/>
    <d v="2025-04-03T00:00:00"/>
    <m/>
    <n v="1"/>
    <n v="100000"/>
    <s v="PE"/>
    <s v="48X110MM TRANS L0001"/>
    <n v="0"/>
    <n v="100000"/>
    <n v="0"/>
    <n v="0"/>
    <n v="0"/>
    <n v="0"/>
    <m/>
    <m/>
    <n v="0"/>
    <m/>
    <m/>
    <m/>
    <m/>
    <m/>
    <m/>
    <m/>
    <m/>
    <s v="48X110MM TRANS LBL"/>
    <s v="Z26000"/>
    <s v="CCL DESIGN SINGAPORE PTE LTD"/>
    <m/>
    <n v="0"/>
    <n v="0"/>
    <n v="0"/>
    <n v="0"/>
    <n v="0"/>
    <n v="0"/>
    <m/>
    <m/>
    <m/>
    <s v="No"/>
    <s v="W664977"/>
    <n v="0"/>
    <m/>
    <s v="Z26000"/>
    <m/>
    <m/>
    <s v="ZSA101609"/>
  </r>
  <r>
    <x v="79"/>
    <n v="10000"/>
    <n v="30000"/>
    <n v="45758"/>
    <s v="502LAUGH"/>
    <n v="0.46591435185185187"/>
    <s v="BZC064-08"/>
    <m/>
    <x v="0"/>
    <s v="Yes"/>
    <n v="93"/>
    <s v="HP Indigo 6900"/>
    <x v="0"/>
    <s v="PC02"/>
    <s v="GAO BINJIE"/>
    <n v="14334"/>
    <n v="746.7"/>
    <n v="12.445"/>
    <d v="2025-04-03T00:00:00"/>
    <m/>
    <n v="6"/>
    <n v="86004"/>
    <s v="PE"/>
    <s v="RR 6X6-WHITE0001"/>
    <n v="0"/>
    <n v="80884"/>
    <n v="5120"/>
    <n v="0"/>
    <n v="0"/>
    <n v="0"/>
    <m/>
    <m/>
    <n v="0"/>
    <m/>
    <m/>
    <m/>
    <m/>
    <m/>
    <m/>
    <m/>
    <m/>
    <s v="RR 6X6-WHITE"/>
    <s v="E05203"/>
    <s v="E-Z LETTERING SERVICE"/>
    <m/>
    <n v="0"/>
    <n v="0"/>
    <n v="0"/>
    <n v="0"/>
    <n v="0"/>
    <n v="0"/>
    <m/>
    <m/>
    <m/>
    <s v="No"/>
    <s v="W664979"/>
    <n v="0"/>
    <m/>
    <s v="E05203"/>
    <m/>
    <m/>
    <s v="S0355056"/>
  </r>
  <r>
    <x v="79"/>
    <n v="10000"/>
    <n v="50000"/>
    <n v="45758"/>
    <s v="502LAUGH"/>
    <n v="0.46591435185185187"/>
    <s v="BZC064-08"/>
    <m/>
    <x v="1"/>
    <s v="Yes"/>
    <n v="76"/>
    <s v="HDS 3"/>
    <x v="2"/>
    <s v="PM46"/>
    <s v="TAN CHEE CHUN"/>
    <n v="97000"/>
    <n v="4895"/>
    <n v="81.583333333333329"/>
    <d v="2025-04-03T00:00:00"/>
    <m/>
    <n v="2"/>
    <n v="194000"/>
    <s v="PE"/>
    <s v="RR 6X6-WHITE0001"/>
    <n v="0"/>
    <n v="205500"/>
    <n v="-11500"/>
    <n v="0"/>
    <n v="0"/>
    <n v="0"/>
    <m/>
    <m/>
    <n v="0"/>
    <m/>
    <m/>
    <m/>
    <m/>
    <m/>
    <m/>
    <m/>
    <m/>
    <s v="RR 6X6-WHITE"/>
    <s v="E05203"/>
    <s v="E-Z LETTERING SERVICE"/>
    <m/>
    <n v="0"/>
    <n v="0"/>
    <n v="0"/>
    <n v="0"/>
    <n v="0"/>
    <n v="0"/>
    <m/>
    <m/>
    <m/>
    <s v="No"/>
    <s v="W664979"/>
    <n v="0"/>
    <m/>
    <s v="E05203"/>
    <m/>
    <m/>
    <s v="S0355056"/>
  </r>
  <r>
    <x v="152"/>
    <n v="10000"/>
    <n v="10000"/>
    <n v="45754"/>
    <s v="505KANGHS"/>
    <s v=" 8:43:15 am"/>
    <s v="J00VB8021"/>
    <m/>
    <x v="0"/>
    <s v="Yes"/>
    <n v="102"/>
    <s v="Taiyo"/>
    <x v="3"/>
    <s v="PM61"/>
    <s v="HO CHAN LE"/>
    <n v="27000"/>
    <m/>
    <m/>
    <d v="2025-04-03T00:00:00"/>
    <m/>
    <n v="2"/>
    <n v="54000"/>
    <s v="PE"/>
    <s v="R001-410200001"/>
    <n v="0"/>
    <n v="54000"/>
    <n v="0"/>
    <n v="0"/>
    <n v="0"/>
    <n v="0"/>
    <m/>
    <m/>
    <n v="0"/>
    <m/>
    <m/>
    <m/>
    <m/>
    <m/>
    <m/>
    <m/>
    <m/>
    <s v="R001-41020"/>
    <s v="R18131"/>
    <s v="RESMED ASIA PTE LTD"/>
    <m/>
    <n v="0"/>
    <n v="0"/>
    <n v="0"/>
    <n v="0"/>
    <n v="0"/>
    <n v="0"/>
    <m/>
    <m/>
    <m/>
    <s v="No"/>
    <s v="W664493"/>
    <n v="0"/>
    <m/>
    <s v="R18131"/>
    <m/>
    <m/>
    <s v="S0358294"/>
  </r>
  <r>
    <x v="153"/>
    <n v="10000"/>
    <n v="20000"/>
    <n v="45755"/>
    <s v="502LAUGH"/>
    <s v=" 8:53:34 am"/>
    <s v="E04OB9810"/>
    <m/>
    <x v="1"/>
    <s v="Yes"/>
    <n v="62"/>
    <s v="Fujishiko "/>
    <x v="2"/>
    <s v="PMJ0"/>
    <s v="KOR CHEW OR"/>
    <n v="35000"/>
    <n v="745"/>
    <n v="12.416666666666666"/>
    <d v="2025-04-03T00:00:00"/>
    <m/>
    <n v="1"/>
    <n v="35000"/>
    <s v="PE"/>
    <s v="Y00-0000928-000001"/>
    <n v="0"/>
    <n v="35000"/>
    <n v="0"/>
    <n v="0"/>
    <n v="0"/>
    <n v="0"/>
    <m/>
    <m/>
    <n v="0"/>
    <m/>
    <m/>
    <m/>
    <m/>
    <m/>
    <m/>
    <m/>
    <m/>
    <s v="300-0000396-00"/>
    <s v="F06170-JIANGSU"/>
    <s v="FOREFRONT MEDICAL TECHNOLOGY (JIANGSU) CO., LTD"/>
    <m/>
    <n v="0"/>
    <n v="0"/>
    <n v="0"/>
    <n v="0"/>
    <n v="0"/>
    <n v="0"/>
    <m/>
    <m/>
    <m/>
    <s v="No"/>
    <s v="W664495"/>
    <n v="0"/>
    <m/>
    <s v="F06170-JIANGSU"/>
    <m/>
    <m/>
    <s v="S0358339"/>
  </r>
  <r>
    <x v="154"/>
    <n v="10000"/>
    <n v="20000"/>
    <n v="45751"/>
    <s v="502LAUGH"/>
    <n v="0.44171296296296297"/>
    <s v="M0BRZ2270990"/>
    <m/>
    <x v="0"/>
    <s v="Yes"/>
    <n v="78"/>
    <s v="Baby Sanki"/>
    <x v="3"/>
    <s v="PM84"/>
    <s v="TAN TAI TOH"/>
    <n v="12500"/>
    <n v="357.5"/>
    <n v="5.958333333333333"/>
    <d v="2025-04-03T00:00:00"/>
    <m/>
    <n v="4"/>
    <n v="50000"/>
    <s v="PE"/>
    <s v="5180-38640001"/>
    <n v="0"/>
    <n v="50000"/>
    <n v="0"/>
    <n v="0"/>
    <n v="0"/>
    <n v="0"/>
    <m/>
    <m/>
    <n v="0"/>
    <m/>
    <m/>
    <m/>
    <m/>
    <m/>
    <m/>
    <m/>
    <m/>
    <s v="5180-3864"/>
    <s v="H08031-JIM"/>
    <s v="HP SINGAPORE (PRIVATE) LIMITED"/>
    <m/>
    <n v="0"/>
    <n v="0"/>
    <n v="0"/>
    <n v="0"/>
    <n v="0"/>
    <n v="0"/>
    <m/>
    <m/>
    <m/>
    <s v="No"/>
    <s v="W664086"/>
    <n v="0"/>
    <m/>
    <s v="H08031-JIM"/>
    <m/>
    <m/>
    <s v="S0360900"/>
  </r>
  <r>
    <x v="155"/>
    <n v="10000"/>
    <n v="10000"/>
    <n v="45751"/>
    <s v="502LAUGH"/>
    <s v=" 8:39:49 am"/>
    <s v="4067S1"/>
    <m/>
    <x v="0"/>
    <s v="Yes"/>
    <n v="22"/>
    <s v="FSK B100"/>
    <x v="3"/>
    <s v="PS13"/>
    <s v="YEE CHENG MENG"/>
    <n v="1000"/>
    <n v="65"/>
    <n v="1.0833333333333333"/>
    <d v="2025-04-03T00:00:00"/>
    <m/>
    <n v="1"/>
    <n v="1000"/>
    <s v="PE"/>
    <s v="806778 REV4010001"/>
    <n v="0"/>
    <n v="1000"/>
    <n v="0"/>
    <n v="0"/>
    <n v="0"/>
    <n v="0"/>
    <m/>
    <m/>
    <n v="0"/>
    <m/>
    <m/>
    <m/>
    <m/>
    <m/>
    <m/>
    <m/>
    <m/>
    <s v="806778 REV401"/>
    <s v="V22000"/>
    <s v="PT VARTA MICROBATTERY INDONESIA"/>
    <m/>
    <n v="0"/>
    <n v="0"/>
    <n v="0"/>
    <n v="0"/>
    <n v="0"/>
    <n v="0"/>
    <m/>
    <m/>
    <m/>
    <s v="No"/>
    <s v="W664519"/>
    <n v="0"/>
    <m/>
    <s v="V22000"/>
    <m/>
    <m/>
    <s v="S0361013"/>
  </r>
  <r>
    <x v="156"/>
    <n v="10000"/>
    <n v="10000"/>
    <n v="45751"/>
    <s v="502LAUGH"/>
    <s v=" 8:36:19 am"/>
    <s v="SG-5644655 01"/>
    <m/>
    <x v="0"/>
    <s v="Yes"/>
    <n v="59"/>
    <s v="SANKI SD-300 Intermittent"/>
    <x v="3"/>
    <s v="PS74"/>
    <s v="GOH CHIN TECK"/>
    <n v="5000"/>
    <n v="170"/>
    <n v="2.8333333333333335"/>
    <d v="2025-04-03T00:00:00"/>
    <m/>
    <n v="6"/>
    <n v="30000"/>
    <s v="PE"/>
    <s v="15058371 REVB0001"/>
    <n v="0"/>
    <n v="30000"/>
    <n v="0"/>
    <n v="0"/>
    <n v="0"/>
    <n v="0"/>
    <m/>
    <m/>
    <n v="0"/>
    <m/>
    <m/>
    <m/>
    <m/>
    <m/>
    <m/>
    <m/>
    <m/>
    <s v="15058371 REVB"/>
    <s v="I09180"/>
    <s v="ILLUMINA SINGAPORE PTE LTD"/>
    <m/>
    <n v="0"/>
    <n v="0"/>
    <n v="0"/>
    <n v="0"/>
    <n v="0"/>
    <n v="0"/>
    <m/>
    <m/>
    <m/>
    <s v="No"/>
    <s v="W664093"/>
    <n v="0"/>
    <m/>
    <s v="I09180"/>
    <m/>
    <m/>
    <s v="S0361100"/>
  </r>
  <r>
    <x v="157"/>
    <n v="10000"/>
    <n v="10000"/>
    <n v="45751"/>
    <s v="502LAUGH"/>
    <s v=" 8:36:19 am"/>
    <s v="SG-5644655 01"/>
    <m/>
    <x v="0"/>
    <s v="Yes"/>
    <n v="59"/>
    <s v="SANKI SD-300 Intermittent"/>
    <x v="3"/>
    <s v="PS74"/>
    <s v="GOH CHIN TECK"/>
    <n v="5000"/>
    <n v="170"/>
    <n v="2.8333333333333335"/>
    <d v="2025-04-03T00:00:00"/>
    <m/>
    <n v="6"/>
    <n v="30000"/>
    <s v="PE"/>
    <s v="15058371 REVB0001"/>
    <n v="0"/>
    <n v="30000"/>
    <n v="0"/>
    <n v="0"/>
    <n v="0"/>
    <n v="0"/>
    <m/>
    <m/>
    <n v="0"/>
    <m/>
    <m/>
    <m/>
    <m/>
    <m/>
    <m/>
    <m/>
    <m/>
    <s v="15058371 REVB"/>
    <s v="I09180"/>
    <s v="ILLUMINA SINGAPORE PTE LTD"/>
    <m/>
    <n v="0"/>
    <n v="0"/>
    <n v="0"/>
    <n v="0"/>
    <n v="0"/>
    <n v="0"/>
    <m/>
    <m/>
    <m/>
    <s v="No"/>
    <s v="W664094"/>
    <n v="0"/>
    <m/>
    <s v="I09180"/>
    <m/>
    <m/>
    <s v="S0361101"/>
  </r>
  <r>
    <x v="158"/>
    <n v="10000"/>
    <n v="10000"/>
    <n v="45750"/>
    <s v="502LAUGH"/>
    <n v="0.42506944444444444"/>
    <s v="N0BTQ4850"/>
    <m/>
    <x v="0"/>
    <s v="Yes"/>
    <n v="94"/>
    <s v="Taiyo"/>
    <x v="3"/>
    <s v="PM09"/>
    <s v="PANG JING FULL"/>
    <n v="5000"/>
    <m/>
    <m/>
    <d v="2025-04-03T00:00:00"/>
    <m/>
    <n v="4"/>
    <n v="20000"/>
    <s v="PE"/>
    <s v="L001-773057-00000005"/>
    <n v="0"/>
    <n v="20000"/>
    <n v="0"/>
    <n v="0"/>
    <n v="0"/>
    <n v="0"/>
    <m/>
    <m/>
    <n v="0"/>
    <m/>
    <m/>
    <m/>
    <m/>
    <m/>
    <m/>
    <m/>
    <m/>
    <s v="L001-773057-000005CM"/>
    <s v="W23041-TH"/>
    <s v="WESTERN DIGITAL STORAGE TECHNOLOGIES"/>
    <m/>
    <n v="0"/>
    <n v="0"/>
    <n v="0"/>
    <n v="0"/>
    <n v="0"/>
    <n v="0"/>
    <m/>
    <m/>
    <m/>
    <s v="No"/>
    <s v="W664104"/>
    <n v="0"/>
    <m/>
    <s v="W23041-TH"/>
    <m/>
    <m/>
    <s v="H0064785"/>
  </r>
  <r>
    <x v="159"/>
    <n v="10000"/>
    <n v="20000"/>
    <n v="45750"/>
    <s v="502LAUGH"/>
    <n v="0.46141203703703704"/>
    <s v="SG-5644655 01"/>
    <m/>
    <x v="0"/>
    <s v="Yes"/>
    <n v="59"/>
    <s v="SANKI SD-300 Intermittent"/>
    <x v="3"/>
    <s v="PS74"/>
    <s v="GOH CHIN TECK"/>
    <n v="1000"/>
    <n v="70"/>
    <n v="1.1666666666666667"/>
    <d v="2025-04-03T00:00:00"/>
    <m/>
    <n v="6"/>
    <n v="6000"/>
    <s v="PE"/>
    <s v="15058366 REVB0001"/>
    <n v="0"/>
    <n v="6000"/>
    <n v="0"/>
    <n v="0"/>
    <n v="0"/>
    <n v="0"/>
    <m/>
    <m/>
    <n v="0"/>
    <m/>
    <m/>
    <m/>
    <m/>
    <m/>
    <m/>
    <m/>
    <m/>
    <s v="15058366 REVB"/>
    <s v="I09180"/>
    <s v="ILLUMINA SINGAPORE PTE LTD"/>
    <m/>
    <n v="0"/>
    <n v="0"/>
    <n v="0"/>
    <n v="0"/>
    <n v="0"/>
    <n v="0"/>
    <m/>
    <m/>
    <m/>
    <s v="No"/>
    <s v="W664111"/>
    <n v="0"/>
    <m/>
    <s v="I09180"/>
    <m/>
    <m/>
    <s v="S0361256"/>
  </r>
  <r>
    <x v="160"/>
    <n v="10000"/>
    <n v="10000"/>
    <n v="45750"/>
    <s v="502LAUGH"/>
    <n v="0.46141203703703704"/>
    <s v="SG-5644655 01"/>
    <m/>
    <x v="0"/>
    <s v="Yes"/>
    <n v="59"/>
    <s v="SANKI SD-300 Intermittent"/>
    <x v="3"/>
    <s v="PS74"/>
    <s v="GOH CHIN TECK"/>
    <n v="1000"/>
    <n v="70"/>
    <n v="1.1666666666666667"/>
    <d v="2025-04-03T00:00:00"/>
    <m/>
    <n v="6"/>
    <n v="6000"/>
    <s v="PE"/>
    <s v="15058366 REVB0001"/>
    <n v="0"/>
    <n v="6000"/>
    <n v="0"/>
    <n v="0"/>
    <n v="0"/>
    <n v="0"/>
    <m/>
    <m/>
    <n v="0"/>
    <m/>
    <m/>
    <m/>
    <m/>
    <m/>
    <m/>
    <m/>
    <m/>
    <s v="15058366 REVB"/>
    <s v="I09180"/>
    <s v="ILLUMINA SINGAPORE PTE LTD"/>
    <m/>
    <n v="0"/>
    <n v="0"/>
    <n v="0"/>
    <n v="0"/>
    <n v="0"/>
    <n v="0"/>
    <m/>
    <m/>
    <m/>
    <s v="No"/>
    <s v="W664112"/>
    <n v="0"/>
    <m/>
    <s v="I09180"/>
    <m/>
    <m/>
    <s v="S0361257"/>
  </r>
  <r>
    <x v="160"/>
    <n v="20000"/>
    <n v="10000"/>
    <n v="45750"/>
    <s v="502LAUGH"/>
    <n v="0.46141203703703704"/>
    <s v="SG-5644655 01"/>
    <m/>
    <x v="0"/>
    <s v="Yes"/>
    <n v="59"/>
    <s v="SANKI SD-300 Intermittent"/>
    <x v="3"/>
    <s v="PS74"/>
    <s v="GOH CHIN TECK"/>
    <n v="1000"/>
    <n v="70"/>
    <n v="1.1666666666666667"/>
    <d v="2025-04-03T00:00:00"/>
    <m/>
    <n v="6"/>
    <n v="6000"/>
    <s v="PE"/>
    <s v="15058366 REVB0001"/>
    <n v="0"/>
    <n v="6000"/>
    <n v="0"/>
    <n v="0"/>
    <n v="0"/>
    <n v="0"/>
    <m/>
    <m/>
    <n v="0"/>
    <m/>
    <m/>
    <m/>
    <m/>
    <m/>
    <m/>
    <m/>
    <m/>
    <s v="15058366 REVB"/>
    <s v="I09180"/>
    <s v="ILLUMINA SINGAPORE PTE LTD"/>
    <m/>
    <n v="0"/>
    <n v="0"/>
    <n v="0"/>
    <n v="0"/>
    <n v="0"/>
    <n v="0"/>
    <m/>
    <m/>
    <m/>
    <s v="No"/>
    <s v="W664112"/>
    <n v="0"/>
    <m/>
    <s v="I09180"/>
    <m/>
    <m/>
    <s v="S0361257"/>
  </r>
  <r>
    <x v="161"/>
    <n v="10000"/>
    <n v="30000"/>
    <n v="45751"/>
    <s v="502LAUGH"/>
    <s v=" 8:34:07 am"/>
    <s v="U4A04S306"/>
    <m/>
    <x v="1"/>
    <s v="Yes"/>
    <n v="60"/>
    <s v="Fujishiko UDP-5000"/>
    <x v="2"/>
    <s v="PM30"/>
    <s v="OH KIAN YUAN"/>
    <n v="4000"/>
    <n v="125"/>
    <n v="2.0833333333333335"/>
    <d v="2025-04-03T00:00:00"/>
    <m/>
    <n v="1"/>
    <n v="4000"/>
    <s v="PE"/>
    <s v="60005003-D LIGHT0001"/>
    <n v="0"/>
    <n v="2000"/>
    <n v="2000"/>
    <n v="0"/>
    <n v="0"/>
    <n v="0"/>
    <m/>
    <m/>
    <n v="0"/>
    <m/>
    <m/>
    <m/>
    <m/>
    <m/>
    <m/>
    <m/>
    <m/>
    <s v="60005003-D LIGHT GRN"/>
    <s v="B02083"/>
    <s v="BECTON DICKINSON MEDICAL (S) PTE LTD"/>
    <m/>
    <n v="0"/>
    <n v="0"/>
    <n v="0"/>
    <n v="0"/>
    <n v="0"/>
    <n v="0"/>
    <m/>
    <m/>
    <m/>
    <s v="No"/>
    <s v="W664113"/>
    <n v="0"/>
    <m/>
    <s v="B02083"/>
    <m/>
    <m/>
    <s v="S0361285"/>
  </r>
  <r>
    <x v="162"/>
    <n v="10000"/>
    <n v="20000"/>
    <n v="45751"/>
    <s v="502LAUGH"/>
    <s v=" 8:33:27 am"/>
    <s v="U4A04S306"/>
    <m/>
    <x v="1"/>
    <s v="Yes"/>
    <n v="60"/>
    <s v="Fujishiko UDP-5000"/>
    <x v="2"/>
    <s v="PM30"/>
    <s v="OH KIAN YUAN"/>
    <n v="4900"/>
    <n v="143"/>
    <n v="2.3833333333333333"/>
    <d v="2025-04-03T00:00:00"/>
    <m/>
    <n v="1"/>
    <n v="4900"/>
    <s v="PE"/>
    <s v="60005003-D-IVORY0001"/>
    <n v="0"/>
    <n v="3000"/>
    <n v="1900"/>
    <n v="0"/>
    <n v="0"/>
    <n v="0"/>
    <m/>
    <m/>
    <n v="0"/>
    <m/>
    <m/>
    <m/>
    <m/>
    <m/>
    <m/>
    <m/>
    <m/>
    <s v="60005003-D-IVORY"/>
    <s v="B02083"/>
    <s v="BECTON DICKINSON MEDICAL (S) PTE LTD"/>
    <m/>
    <n v="0"/>
    <n v="0"/>
    <n v="0"/>
    <n v="0"/>
    <n v="0"/>
    <n v="0"/>
    <m/>
    <m/>
    <m/>
    <s v="No"/>
    <s v="W664115"/>
    <n v="0"/>
    <m/>
    <s v="B02083"/>
    <m/>
    <m/>
    <s v="S0361285"/>
  </r>
  <r>
    <x v="163"/>
    <n v="10000"/>
    <n v="20000"/>
    <n v="45751"/>
    <s v="502LAUGH"/>
    <s v=" 8:35:18 am"/>
    <s v="U4A04S306"/>
    <m/>
    <x v="1"/>
    <s v="Yes"/>
    <n v="60"/>
    <s v="Fujishiko UDP-5000"/>
    <x v="2"/>
    <s v="PM30"/>
    <s v="OH KIAN YUAN"/>
    <n v="3900"/>
    <n v="123"/>
    <n v="2.0499999999999998"/>
    <d v="2025-04-03T00:00:00"/>
    <m/>
    <n v="1"/>
    <n v="3900"/>
    <s v="PE"/>
    <s v="60005003-D-YELLO0001"/>
    <n v="0"/>
    <n v="2000"/>
    <n v="1900"/>
    <n v="0"/>
    <n v="0"/>
    <n v="0"/>
    <m/>
    <m/>
    <n v="0"/>
    <m/>
    <m/>
    <m/>
    <m/>
    <m/>
    <m/>
    <m/>
    <m/>
    <s v="60005003-D-YELLOW"/>
    <s v="B02083"/>
    <s v="BECTON DICKINSON MEDICAL (S) PTE LTD"/>
    <m/>
    <n v="0"/>
    <n v="0"/>
    <n v="0"/>
    <n v="0"/>
    <n v="0"/>
    <n v="0"/>
    <m/>
    <m/>
    <m/>
    <s v="No"/>
    <s v="W664116"/>
    <n v="0"/>
    <m/>
    <s v="B02083"/>
    <m/>
    <m/>
    <s v="S0361285"/>
  </r>
  <r>
    <x v="164"/>
    <n v="10000"/>
    <n v="10000"/>
    <n v="45754"/>
    <s v="505KANGHS"/>
    <s v=" 8:51:41 am"/>
    <s v="SG-5650696"/>
    <m/>
    <x v="0"/>
    <s v="Yes"/>
    <n v="73"/>
    <s v="Brotech DF330"/>
    <x v="1"/>
    <s v="PM18"/>
    <s v="LAI CHIN YANG"/>
    <n v="18000"/>
    <n v="330"/>
    <n v="5.5"/>
    <d v="2025-04-03T00:00:00"/>
    <m/>
    <n v="12"/>
    <n v="216000"/>
    <s v="PE"/>
    <n v="80256230001"/>
    <n v="0"/>
    <n v="216000"/>
    <n v="0"/>
    <n v="0"/>
    <n v="0"/>
    <n v="0"/>
    <m/>
    <m/>
    <n v="0"/>
    <m/>
    <m/>
    <m/>
    <m/>
    <m/>
    <m/>
    <m/>
    <m/>
    <n v="8025623"/>
    <s v="B02083"/>
    <s v="BECTON DICKINSON MEDICAL (S) PTE LTD"/>
    <m/>
    <n v="0"/>
    <n v="0"/>
    <n v="0"/>
    <n v="0"/>
    <n v="0"/>
    <n v="0"/>
    <m/>
    <m/>
    <m/>
    <s v="No"/>
    <s v="W664562"/>
    <n v="0"/>
    <m/>
    <s v="B02083"/>
    <m/>
    <m/>
    <s v="S0361322"/>
  </r>
  <r>
    <x v="165"/>
    <n v="10000"/>
    <n v="20000"/>
    <n v="45754"/>
    <s v="502LAUGH"/>
    <s v=" 8:35:07 am"/>
    <n v="10620258037"/>
    <m/>
    <x v="1"/>
    <s v="Yes"/>
    <n v="77"/>
    <s v="Brotech DF330 "/>
    <x v="1"/>
    <s v="PM74"/>
    <s v="YONG CHEE SOON"/>
    <n v="1410"/>
    <n v="53.5"/>
    <n v="0.89166666666666672"/>
    <d v="2025-04-03T00:00:00"/>
    <m/>
    <n v="66"/>
    <n v="93060"/>
    <s v="PE"/>
    <s v="E5Z02-80008-FT0001"/>
    <n v="0"/>
    <n v="80000"/>
    <n v="13060"/>
    <n v="0"/>
    <n v="0"/>
    <n v="0"/>
    <m/>
    <m/>
    <n v="0"/>
    <m/>
    <m/>
    <m/>
    <m/>
    <m/>
    <m/>
    <m/>
    <m/>
    <s v="E5Z02-80008-FT"/>
    <s v="H08031-JIM-M"/>
    <s v="HP MALAYSIA MANUFACTURING SDN.BHD."/>
    <m/>
    <n v="0"/>
    <n v="0"/>
    <n v="0"/>
    <n v="0"/>
    <n v="0"/>
    <n v="0"/>
    <m/>
    <m/>
    <m/>
    <s v="No"/>
    <s v="W664578"/>
    <n v="0"/>
    <m/>
    <s v="H08031-JIM-M"/>
    <m/>
    <m/>
    <s v="S0361406"/>
  </r>
  <r>
    <x v="166"/>
    <n v="10000"/>
    <n v="50000"/>
    <n v="45751"/>
    <s v="502LAUGH"/>
    <s v=" 5:33:58 pm"/>
    <s v="10620258042/10620258038"/>
    <m/>
    <x v="1"/>
    <s v="Yes"/>
    <n v="77"/>
    <s v="Brotech DF330 "/>
    <x v="1"/>
    <s v="PM74"/>
    <s v="YONG CHEE SOON"/>
    <n v="2728"/>
    <n v="75.466666666666669"/>
    <n v="1.2577777777777779"/>
    <d v="2025-04-03T00:00:00"/>
    <m/>
    <n v="66"/>
    <n v="180048"/>
    <s v="PE"/>
    <s v="3JB26-800010001"/>
    <n v="0"/>
    <n v="99320"/>
    <n v="80728"/>
    <n v="0"/>
    <n v="0"/>
    <n v="0"/>
    <m/>
    <m/>
    <n v="0"/>
    <m/>
    <m/>
    <m/>
    <m/>
    <m/>
    <m/>
    <m/>
    <m/>
    <s v="3JB26-80001"/>
    <s v="H08031-JIM-M"/>
    <s v="HP MALAYSIA MANUFACTURING SDN.BHD."/>
    <m/>
    <n v="0"/>
    <n v="0"/>
    <n v="0"/>
    <n v="0"/>
    <n v="0"/>
    <n v="0"/>
    <m/>
    <m/>
    <m/>
    <s v="No"/>
    <s v="W664582"/>
    <n v="0"/>
    <m/>
    <s v="H08031-JIM-M"/>
    <m/>
    <m/>
    <s v="S0361414"/>
  </r>
  <r>
    <x v="167"/>
    <n v="10000"/>
    <n v="20000"/>
    <n v="45750"/>
    <s v="502LAUGH"/>
    <s v=" 2:59:57 pm"/>
    <s v="M0BTQ4840"/>
    <m/>
    <x v="0"/>
    <s v="Yes"/>
    <n v="94"/>
    <s v="Taiyo"/>
    <x v="3"/>
    <s v="PM09"/>
    <s v="PANG JING FULL"/>
    <n v="5000"/>
    <m/>
    <m/>
    <d v="2025-04-03T00:00:00"/>
    <m/>
    <n v="4"/>
    <n v="20000"/>
    <s v="PE"/>
    <s v="L001-773057-00000005"/>
    <n v="0"/>
    <n v="20000"/>
    <n v="0"/>
    <n v="0"/>
    <n v="0"/>
    <n v="0"/>
    <m/>
    <m/>
    <n v="0"/>
    <m/>
    <m/>
    <m/>
    <m/>
    <m/>
    <m/>
    <m/>
    <m/>
    <s v="L001-773057-000005CM"/>
    <s v="W23041-TH"/>
    <s v="WESTERN DIGITAL STORAGE TECHNOLOGIES"/>
    <m/>
    <n v="0"/>
    <n v="0"/>
    <n v="0"/>
    <n v="0"/>
    <n v="0"/>
    <n v="0"/>
    <m/>
    <m/>
    <m/>
    <s v="No"/>
    <s v="W664584"/>
    <n v="0"/>
    <m/>
    <s v="W23041-TH"/>
    <m/>
    <m/>
    <s v="H0064817"/>
  </r>
  <r>
    <x v="109"/>
    <n v="10000"/>
    <n v="20000"/>
    <n v="45750"/>
    <s v="502LAUGH"/>
    <s v=" 5:39:51 pm"/>
    <s v="TW1116349-04"/>
    <m/>
    <x v="1"/>
    <s v="Yes"/>
    <n v="86"/>
    <s v="Brotech DF330 "/>
    <x v="1"/>
    <s v="PS96"/>
    <s v="HONG QUANSHUN"/>
    <n v="2500"/>
    <n v="71.666666666666657"/>
    <n v="1.1944444444444442"/>
    <d v="2025-04-03T00:00:00"/>
    <m/>
    <n v="12"/>
    <n v="30000"/>
    <s v="PE"/>
    <s v="P1S0455 60001"/>
    <n v="0"/>
    <n v="30000"/>
    <n v="0"/>
    <n v="0"/>
    <n v="0"/>
    <n v="0"/>
    <m/>
    <m/>
    <n v="0"/>
    <m/>
    <m/>
    <m/>
    <m/>
    <m/>
    <m/>
    <m/>
    <m/>
    <s v="P1S0455 6"/>
    <s v="H08220"/>
    <s v="HAW PAR HEALTHCARE LIMITED"/>
    <m/>
    <n v="0"/>
    <n v="0"/>
    <n v="0"/>
    <n v="0"/>
    <n v="0"/>
    <n v="0"/>
    <m/>
    <m/>
    <m/>
    <s v="No"/>
    <s v="W664139"/>
    <n v="0"/>
    <m/>
    <s v="H08220"/>
    <m/>
    <m/>
    <s v="S0361538"/>
  </r>
  <r>
    <x v="168"/>
    <n v="10000"/>
    <n v="10000"/>
    <n v="45751"/>
    <s v="502LAUGH"/>
    <s v=" 8:39:49 am"/>
    <s v="A431833/BYG115-01/XHX2412242227"/>
    <m/>
    <x v="0"/>
    <s v="Yes"/>
    <n v="60"/>
    <s v="Fujishiko UDP-5000"/>
    <x v="2"/>
    <s v="PM30"/>
    <s v="OH KIAN YUAN"/>
    <n v="50"/>
    <n v="46"/>
    <n v="0.76666666666666672"/>
    <d v="2025-04-03T00:00:00"/>
    <m/>
    <n v="5"/>
    <n v="250"/>
    <s v="PE"/>
    <s v="TPK-884595-00100001"/>
    <n v="0"/>
    <n v="250"/>
    <n v="0"/>
    <n v="0"/>
    <n v="0"/>
    <n v="0"/>
    <m/>
    <m/>
    <n v="0"/>
    <m/>
    <m/>
    <m/>
    <m/>
    <m/>
    <m/>
    <m/>
    <m/>
    <s v="TPK-884595-0010"/>
    <s v="Z26002"/>
    <s v="CCL DESIGN (PENANG) SDN. BHD."/>
    <m/>
    <n v="0"/>
    <n v="0"/>
    <n v="0"/>
    <n v="0"/>
    <n v="0"/>
    <n v="0"/>
    <m/>
    <m/>
    <m/>
    <s v="No"/>
    <s v="W664140"/>
    <n v="0"/>
    <m/>
    <s v="Z26002"/>
    <m/>
    <m/>
    <s v="ZSA101775"/>
  </r>
  <r>
    <x v="169"/>
    <n v="10000"/>
    <n v="10000"/>
    <n v="45751"/>
    <s v="502LAUGH"/>
    <s v=" 8:39:49 am"/>
    <s v="A431833/BYG115-01/XHX2412242227"/>
    <m/>
    <x v="0"/>
    <s v="Yes"/>
    <n v="60"/>
    <s v="Fujishiko UDP-5000"/>
    <x v="2"/>
    <s v="PM30"/>
    <s v="OH KIAN YUAN"/>
    <n v="50"/>
    <n v="46"/>
    <n v="0.76666666666666672"/>
    <d v="2025-04-03T00:00:00"/>
    <m/>
    <n v="5"/>
    <n v="250"/>
    <s v="PE"/>
    <s v="TPK-884596-00100001"/>
    <n v="0"/>
    <n v="250"/>
    <n v="0"/>
    <n v="0"/>
    <n v="0"/>
    <n v="0"/>
    <m/>
    <m/>
    <n v="0"/>
    <m/>
    <m/>
    <m/>
    <m/>
    <m/>
    <m/>
    <m/>
    <m/>
    <s v="TPK-884596-0010"/>
    <s v="Z26002"/>
    <s v="CCL DESIGN (PENANG) SDN. BHD."/>
    <m/>
    <n v="0"/>
    <n v="0"/>
    <n v="0"/>
    <n v="0"/>
    <n v="0"/>
    <n v="0"/>
    <m/>
    <m/>
    <m/>
    <s v="No"/>
    <s v="W664141"/>
    <n v="0"/>
    <m/>
    <s v="Z26002"/>
    <m/>
    <m/>
    <s v="ZSA101775"/>
  </r>
  <r>
    <x v="170"/>
    <n v="10000"/>
    <n v="10000"/>
    <n v="45754"/>
    <s v="505KANGHS"/>
    <s v=" 1:51:38 pm"/>
    <s v="M0BUG7190/M0BUQ9671"/>
    <m/>
    <x v="0"/>
    <s v="Yes"/>
    <n v="29"/>
    <s v="Sanki SKP250 Full Rotary"/>
    <x v="3"/>
    <s v="PS70"/>
    <s v="YEO WOO KEONG"/>
    <n v="24000"/>
    <n v="645"/>
    <n v="10.75"/>
    <d v="2025-04-03T00:00:00"/>
    <m/>
    <n v="2"/>
    <n v="48000"/>
    <s v="PE"/>
    <s v="100823881-75367 0001"/>
    <n v="0"/>
    <n v="48000"/>
    <n v="0"/>
    <n v="0"/>
    <n v="0"/>
    <n v="0"/>
    <m/>
    <m/>
    <n v="0"/>
    <m/>
    <m/>
    <m/>
    <m/>
    <m/>
    <m/>
    <m/>
    <m/>
    <s v="100823881-75367 A"/>
    <s v="S19081-TH"/>
    <s v="SEAGATE TECHNOLOGY (THAILAND) LTD."/>
    <m/>
    <n v="0"/>
    <n v="0"/>
    <n v="0"/>
    <n v="0"/>
    <n v="0"/>
    <n v="0"/>
    <m/>
    <m/>
    <m/>
    <s v="No"/>
    <s v="W664593"/>
    <n v="0"/>
    <m/>
    <s v="S19081-TH"/>
    <m/>
    <m/>
    <s v="H0064860"/>
  </r>
  <r>
    <x v="171"/>
    <n v="10000"/>
    <n v="10000"/>
    <n v="45756"/>
    <s v="502LAUGH"/>
    <n v="0.44246527777777778"/>
    <s v="M0BUQ9711/M0BUQ9671/M0BUG7190/M0BUF4292"/>
    <m/>
    <x v="0"/>
    <s v="Yes"/>
    <n v="70"/>
    <s v="SANKI"/>
    <x v="2"/>
    <s v="PS84"/>
    <s v="YIP WENG FAI"/>
    <n v="60000"/>
    <n v="1545"/>
    <n v="25.75"/>
    <d v="2025-04-03T00:00:00"/>
    <m/>
    <n v="2"/>
    <n v="120000"/>
    <s v="PE"/>
    <s v="725427400 REVA0002"/>
    <n v="0"/>
    <n v="120000"/>
    <n v="0"/>
    <n v="0"/>
    <n v="0"/>
    <n v="0"/>
    <m/>
    <m/>
    <n v="0"/>
    <m/>
    <m/>
    <m/>
    <m/>
    <m/>
    <m/>
    <m/>
    <m/>
    <s v="725427400 REVA"/>
    <s v="S19081-TH"/>
    <s v="SEAGATE TECHNOLOGY (THAILAND) LTD."/>
    <m/>
    <n v="0"/>
    <n v="0"/>
    <n v="0"/>
    <n v="0"/>
    <n v="0"/>
    <n v="0"/>
    <m/>
    <m/>
    <m/>
    <s v="No"/>
    <s v="W664600"/>
    <n v="0"/>
    <m/>
    <s v="S19081-TH"/>
    <m/>
    <m/>
    <s v="H0064876"/>
  </r>
  <r>
    <x v="172"/>
    <n v="10000"/>
    <n v="20000"/>
    <n v="45750"/>
    <s v="502LAUGH"/>
    <s v=" 1:46:38 pm"/>
    <s v="SG-5644655 01"/>
    <m/>
    <x v="0"/>
    <s v="Yes"/>
    <n v="59"/>
    <s v="SANKI SD-300 Intermittent"/>
    <x v="3"/>
    <s v="PS74"/>
    <s v="GOH CHIN TECK"/>
    <n v="1000"/>
    <n v="70"/>
    <n v="1.1666666666666667"/>
    <d v="2025-04-03T00:00:00"/>
    <m/>
    <n v="6"/>
    <n v="6000"/>
    <s v="PE"/>
    <s v="15058360-3K-R8LT0001"/>
    <n v="0"/>
    <n v="6000"/>
    <n v="0"/>
    <n v="0"/>
    <n v="0"/>
    <n v="0"/>
    <m/>
    <m/>
    <n v="0"/>
    <m/>
    <m/>
    <m/>
    <m/>
    <m/>
    <m/>
    <m/>
    <m/>
    <s v="15058360-3K-R8LT-28"/>
    <s v="I09180"/>
    <s v="ILLUMINA SINGAPORE PTE LTD"/>
    <m/>
    <n v="0"/>
    <n v="0"/>
    <n v="0"/>
    <n v="0"/>
    <n v="0"/>
    <n v="0"/>
    <m/>
    <m/>
    <m/>
    <s v="No"/>
    <s v="W664146"/>
    <n v="0"/>
    <m/>
    <s v="I09180"/>
    <m/>
    <m/>
    <s v="S0361671"/>
  </r>
  <r>
    <x v="172"/>
    <n v="20000"/>
    <n v="10000"/>
    <n v="45750"/>
    <s v="502LAUGH"/>
    <s v=" 1:46:38 pm"/>
    <s v="SG-5644655 01"/>
    <m/>
    <x v="0"/>
    <s v="Yes"/>
    <n v="59"/>
    <s v="SANKI SD-300 Intermittent"/>
    <x v="3"/>
    <s v="PS74"/>
    <s v="GOH CHIN TECK"/>
    <n v="1000"/>
    <n v="70"/>
    <n v="1.1666666666666667"/>
    <d v="2025-04-03T00:00:00"/>
    <m/>
    <n v="6"/>
    <n v="6000"/>
    <s v="PE"/>
    <s v="15058360-3K-R8LT0001"/>
    <n v="0"/>
    <n v="6000"/>
    <n v="0"/>
    <n v="0"/>
    <n v="0"/>
    <n v="0"/>
    <m/>
    <m/>
    <n v="0"/>
    <m/>
    <m/>
    <m/>
    <m/>
    <m/>
    <m/>
    <m/>
    <m/>
    <s v="15058360-3K-R8LT-28"/>
    <s v="I09180"/>
    <s v="ILLUMINA SINGAPORE PTE LTD"/>
    <m/>
    <n v="0"/>
    <n v="0"/>
    <n v="0"/>
    <n v="0"/>
    <n v="0"/>
    <n v="0"/>
    <m/>
    <m/>
    <m/>
    <s v="No"/>
    <s v="W664146"/>
    <n v="0"/>
    <m/>
    <s v="I09180"/>
    <m/>
    <m/>
    <s v="S0361671"/>
  </r>
  <r>
    <x v="173"/>
    <n v="10000"/>
    <n v="10000"/>
    <n v="45751"/>
    <s v="502LAUGH"/>
    <s v=" 8:36:19 am"/>
    <s v="SG-5644655 01"/>
    <m/>
    <x v="0"/>
    <s v="Yes"/>
    <n v="59"/>
    <s v="SANKI SD-300 Intermittent"/>
    <x v="3"/>
    <s v="PS74"/>
    <s v="GOH CHIN TECK"/>
    <n v="5000"/>
    <n v="170"/>
    <n v="2.8333333333333335"/>
    <d v="2025-04-03T00:00:00"/>
    <m/>
    <n v="6"/>
    <n v="30000"/>
    <s v="PE"/>
    <s v="15058371 REVB0001"/>
    <n v="0"/>
    <n v="30000"/>
    <n v="0"/>
    <n v="0"/>
    <n v="0"/>
    <n v="0"/>
    <m/>
    <m/>
    <n v="0"/>
    <m/>
    <m/>
    <m/>
    <m/>
    <m/>
    <m/>
    <m/>
    <m/>
    <s v="15058371 REVB"/>
    <s v="I09180"/>
    <s v="ILLUMINA SINGAPORE PTE LTD"/>
    <m/>
    <n v="0"/>
    <n v="0"/>
    <n v="0"/>
    <n v="0"/>
    <n v="0"/>
    <n v="0"/>
    <m/>
    <m/>
    <m/>
    <s v="No"/>
    <s v="W664147"/>
    <n v="0"/>
    <m/>
    <s v="I09180"/>
    <m/>
    <m/>
    <s v="S0361675"/>
  </r>
  <r>
    <x v="118"/>
    <n v="10000"/>
    <n v="20000"/>
    <n v="45751"/>
    <s v="502LAUGH"/>
    <s v=" 3:41:29 pm"/>
    <s v="TW1116349-04"/>
    <m/>
    <x v="1"/>
    <s v="Yes"/>
    <n v="86"/>
    <s v="Brotech DF330 "/>
    <x v="1"/>
    <s v="PS96"/>
    <s v="HONG QUANSHUN"/>
    <n v="7000"/>
    <n v="146.66666666666669"/>
    <n v="2.4444444444444446"/>
    <d v="2025-04-03T00:00:00"/>
    <m/>
    <n v="12"/>
    <n v="84000"/>
    <s v="PE"/>
    <s v="P1S0455 60001"/>
    <n v="0"/>
    <n v="84000"/>
    <n v="0"/>
    <n v="0"/>
    <n v="0"/>
    <n v="0"/>
    <m/>
    <m/>
    <n v="0"/>
    <m/>
    <m/>
    <m/>
    <m/>
    <m/>
    <m/>
    <m/>
    <m/>
    <s v="P1S0455 6"/>
    <s v="H08220"/>
    <s v="HAW PAR HEALTHCARE LIMITED"/>
    <m/>
    <n v="0"/>
    <n v="0"/>
    <n v="0"/>
    <n v="0"/>
    <n v="0"/>
    <n v="0"/>
    <m/>
    <m/>
    <m/>
    <s v="No"/>
    <s v="W664153"/>
    <n v="0"/>
    <m/>
    <s v="H08220"/>
    <m/>
    <m/>
    <s v="S0361708"/>
  </r>
  <r>
    <x v="174"/>
    <n v="10000"/>
    <n v="10000"/>
    <n v="45751"/>
    <s v="502LAUGH"/>
    <s v=" 4:17:10 pm"/>
    <s v="J00WT7100"/>
    <m/>
    <x v="0"/>
    <s v="Yes"/>
    <n v="72"/>
    <s v="Xeikon 3500"/>
    <x v="0"/>
    <s v="PM17"/>
    <s v="NG SWEE CHEA"/>
    <n v="2500"/>
    <m/>
    <m/>
    <d v="2025-04-03T00:00:00"/>
    <m/>
    <n v="6"/>
    <n v="15000"/>
    <s v="PE"/>
    <n v="80834720001"/>
    <n v="0"/>
    <n v="10000"/>
    <n v="5000"/>
    <n v="0"/>
    <n v="0"/>
    <n v="0"/>
    <m/>
    <m/>
    <n v="0"/>
    <m/>
    <m/>
    <m/>
    <m/>
    <m/>
    <m/>
    <m/>
    <m/>
    <n v="8083472"/>
    <s v="B02083"/>
    <s v="BECTON DICKINSON MEDICAL (S) PTE LTD"/>
    <m/>
    <n v="0"/>
    <n v="0"/>
    <n v="0"/>
    <n v="0"/>
    <n v="0"/>
    <n v="0"/>
    <m/>
    <m/>
    <m/>
    <s v="No"/>
    <s v="W664619"/>
    <n v="0"/>
    <m/>
    <s v="B02083"/>
    <m/>
    <m/>
    <s v="S0361716"/>
  </r>
  <r>
    <x v="175"/>
    <n v="10000"/>
    <n v="10000"/>
    <n v="45756"/>
    <s v="502LAUGH"/>
    <s v=" 8:34:05 am"/>
    <s v="J00WT7100"/>
    <m/>
    <x v="0"/>
    <s v="Yes"/>
    <n v="72"/>
    <s v="Xeikon 3500"/>
    <x v="0"/>
    <s v="PM17"/>
    <s v="NG SWEE CHEA"/>
    <n v="1750"/>
    <m/>
    <m/>
    <d v="2025-04-03T00:00:00"/>
    <m/>
    <n v="4"/>
    <n v="7000"/>
    <s v="PE"/>
    <n v="80834730001"/>
    <n v="0"/>
    <n v="5000"/>
    <n v="2000"/>
    <n v="0"/>
    <n v="0"/>
    <n v="0"/>
    <m/>
    <m/>
    <n v="0"/>
    <m/>
    <m/>
    <m/>
    <m/>
    <m/>
    <m/>
    <m/>
    <m/>
    <n v="8083473"/>
    <s v="B02083"/>
    <s v="BECTON DICKINSON MEDICAL (S) PTE LTD"/>
    <m/>
    <n v="0"/>
    <n v="0"/>
    <n v="0"/>
    <n v="0"/>
    <n v="0"/>
    <n v="0"/>
    <m/>
    <m/>
    <m/>
    <s v="No"/>
    <s v="W664620"/>
    <n v="0"/>
    <m/>
    <s v="B02083"/>
    <m/>
    <m/>
    <s v="S0361716"/>
  </r>
  <r>
    <x v="176"/>
    <n v="10000"/>
    <n v="10000"/>
    <n v="45751"/>
    <s v="502LAUGH"/>
    <s v=" 8:32:42 am"/>
    <s v="L5305U8039"/>
    <m/>
    <x v="0"/>
    <s v="Yes"/>
    <n v="65"/>
    <s v="Sanki SDR300"/>
    <x v="2"/>
    <s v="PMJ7"/>
    <s v="FOONG SEL YI"/>
    <n v="6667"/>
    <n v="211.67500000000001"/>
    <n v="3.527916666666667"/>
    <d v="2025-04-03T00:00:00"/>
    <m/>
    <n v="3"/>
    <n v="20001"/>
    <s v="PE"/>
    <s v="LABEL CLNRM-2X50001"/>
    <n v="0"/>
    <n v="20000"/>
    <n v="1"/>
    <n v="0"/>
    <n v="0"/>
    <n v="0"/>
    <m/>
    <m/>
    <n v="0"/>
    <m/>
    <m/>
    <m/>
    <m/>
    <m/>
    <m/>
    <m/>
    <m/>
    <s v="LABEL CLNRM-2X5"/>
    <s v="I09146"/>
    <s v="MICRON SEMICONDUCTOR ASIA OPERATIONS PTE LTD"/>
    <m/>
    <n v="0"/>
    <n v="0"/>
    <n v="0"/>
    <n v="0"/>
    <n v="0"/>
    <n v="0"/>
    <m/>
    <m/>
    <m/>
    <s v="No"/>
    <s v="W664157"/>
    <n v="0"/>
    <m/>
    <s v="I09146"/>
    <m/>
    <m/>
    <s v="S0361746"/>
  </r>
  <r>
    <x v="177"/>
    <n v="10000"/>
    <n v="10000"/>
    <n v="45750"/>
    <s v="502LAUGH"/>
    <n v="0.42506944444444444"/>
    <s v="L5305U8039"/>
    <m/>
    <x v="0"/>
    <s v="Yes"/>
    <n v="78"/>
    <s v="Baby Sanki"/>
    <x v="3"/>
    <s v="PM84"/>
    <s v="TAN TAI TOH"/>
    <n v="3000"/>
    <n v="120"/>
    <n v="2"/>
    <d v="2025-04-03T00:00:00"/>
    <m/>
    <n v="1"/>
    <n v="3000"/>
    <s v="PE"/>
    <s v="SCREAMER LB-80X10001"/>
    <n v="0"/>
    <n v="3000"/>
    <n v="0"/>
    <n v="0"/>
    <n v="0"/>
    <n v="0"/>
    <m/>
    <m/>
    <n v="0"/>
    <m/>
    <m/>
    <m/>
    <m/>
    <m/>
    <m/>
    <m/>
    <m/>
    <s v="SCREAMER LB-80X134MM"/>
    <s v="I09146"/>
    <s v="MICRON SEMICONDUCTOR ASIA OPERATIONS PTE LTD"/>
    <m/>
    <n v="0"/>
    <n v="0"/>
    <n v="0"/>
    <n v="0"/>
    <n v="0"/>
    <n v="0"/>
    <m/>
    <m/>
    <m/>
    <s v="No"/>
    <s v="W664161"/>
    <n v="0"/>
    <m/>
    <s v="I09146"/>
    <m/>
    <m/>
    <s v="S0361843"/>
  </r>
  <r>
    <x v="178"/>
    <n v="10000"/>
    <n v="10000"/>
    <n v="45751"/>
    <s v="502LAUGH"/>
    <s v=" 8:40:17 am"/>
    <s v="4177S1"/>
    <m/>
    <x v="0"/>
    <s v="Yes"/>
    <n v="61"/>
    <s v="FSK 520"/>
    <x v="3"/>
    <s v="PM68"/>
    <s v="LEE KIM LIANG"/>
    <n v="1000"/>
    <n v="65"/>
    <n v="1.0833333333333333"/>
    <d v="2025-04-03T00:00:00"/>
    <m/>
    <n v="5"/>
    <n v="5000"/>
    <s v="PE"/>
    <s v="704845 INDEX000001"/>
    <n v="0"/>
    <n v="5000"/>
    <n v="0"/>
    <n v="0"/>
    <n v="0"/>
    <n v="0"/>
    <m/>
    <m/>
    <n v="0"/>
    <m/>
    <m/>
    <m/>
    <m/>
    <m/>
    <m/>
    <m/>
    <m/>
    <s v="704845 INDEX00"/>
    <s v="V22000-RO"/>
    <s v="VARTA MICROBATTERY SRL"/>
    <m/>
    <n v="0"/>
    <n v="0"/>
    <n v="0"/>
    <n v="0"/>
    <n v="0"/>
    <n v="0"/>
    <m/>
    <m/>
    <m/>
    <s v="No"/>
    <s v="W664162"/>
    <n v="0"/>
    <m/>
    <s v="V22000-RO"/>
    <m/>
    <m/>
    <s v="S0361761"/>
  </r>
  <r>
    <x v="40"/>
    <n v="10000"/>
    <n v="20000"/>
    <n v="45751"/>
    <s v="502LAUGH"/>
    <s v=" 5:17:08 pm"/>
    <n v="10620258022"/>
    <m/>
    <x v="1"/>
    <s v="Yes"/>
    <n v="77"/>
    <s v="Brotech DF330 "/>
    <x v="1"/>
    <s v="PM74"/>
    <s v="YONG CHEE SOON"/>
    <n v="130"/>
    <n v="32.166666666666664"/>
    <n v="0.53611111111111109"/>
    <d v="2025-04-03T00:00:00"/>
    <m/>
    <n v="154"/>
    <n v="20020"/>
    <s v="PE"/>
    <s v="G0Z24-800110001"/>
    <n v="0"/>
    <n v="5000"/>
    <n v="15020"/>
    <n v="0"/>
    <n v="0"/>
    <n v="0"/>
    <m/>
    <m/>
    <n v="0"/>
    <m/>
    <m/>
    <m/>
    <m/>
    <m/>
    <m/>
    <m/>
    <m/>
    <s v="G0Z24-80011"/>
    <s v="H08031-JIM"/>
    <s v="HP SINGAPORE (PRIVATE) LIMITED"/>
    <m/>
    <n v="0"/>
    <n v="0"/>
    <n v="0"/>
    <n v="0"/>
    <n v="0"/>
    <n v="0"/>
    <m/>
    <m/>
    <m/>
    <s v="No"/>
    <s v="W665431"/>
    <n v="0"/>
    <m/>
    <s v="H08031-JIM"/>
    <m/>
    <m/>
    <s v="S0361847"/>
  </r>
  <r>
    <x v="179"/>
    <n v="10000"/>
    <n v="10000"/>
    <n v="45750"/>
    <s v="502LAUGH"/>
    <s v=" 3:56:06 pm"/>
    <s v="4067S1"/>
    <m/>
    <x v="0"/>
    <s v="Yes"/>
    <n v="22"/>
    <s v="FSK B100"/>
    <x v="3"/>
    <s v="PS13"/>
    <s v="YEE CHENG MENG"/>
    <n v="5000"/>
    <n v="145"/>
    <n v="2.4166666666666665"/>
    <d v="2025-04-03T00:00:00"/>
    <m/>
    <n v="2"/>
    <n v="10000"/>
    <s v="PE"/>
    <s v="805589 REV4000001"/>
    <n v="0"/>
    <n v="10000"/>
    <n v="0"/>
    <n v="0"/>
    <n v="0"/>
    <n v="0"/>
    <m/>
    <m/>
    <n v="0"/>
    <m/>
    <m/>
    <m/>
    <m/>
    <m/>
    <m/>
    <m/>
    <m/>
    <s v="805589 REV400"/>
    <s v="V22000"/>
    <s v="PT VARTA MICROBATTERY INDONESIA"/>
    <m/>
    <n v="0"/>
    <n v="0"/>
    <n v="0"/>
    <n v="0"/>
    <n v="0"/>
    <n v="0"/>
    <m/>
    <m/>
    <m/>
    <s v="No"/>
    <s v="W664163"/>
    <n v="0"/>
    <m/>
    <s v="V22000"/>
    <m/>
    <m/>
    <s v="S0361869"/>
  </r>
  <r>
    <x v="41"/>
    <n v="10000"/>
    <n v="20000"/>
    <n v="45751"/>
    <s v="502LAUGH"/>
    <s v=" 2:52:49 pm"/>
    <n v="10656256095"/>
    <m/>
    <x v="1"/>
    <s v="Yes"/>
    <n v="77"/>
    <s v="Brotech DF330 "/>
    <x v="1"/>
    <s v="PM74"/>
    <s v="YONG CHEE SOON"/>
    <n v="1364"/>
    <n v="52.733333333333334"/>
    <n v="0.87888888888888894"/>
    <d v="2025-04-03T00:00:00"/>
    <m/>
    <n v="66"/>
    <n v="90024"/>
    <s v="PE"/>
    <s v="B3B28-80007-FT0001"/>
    <n v="0"/>
    <n v="80000"/>
    <n v="10024"/>
    <n v="0"/>
    <n v="0"/>
    <n v="0"/>
    <m/>
    <m/>
    <n v="0"/>
    <m/>
    <m/>
    <m/>
    <m/>
    <m/>
    <m/>
    <m/>
    <m/>
    <s v="B3B28-80007-FT"/>
    <s v="H08031-JIM-M"/>
    <s v="HP MALAYSIA MANUFACTURING SDN.BHD."/>
    <m/>
    <n v="0"/>
    <n v="0"/>
    <n v="0"/>
    <n v="0"/>
    <n v="0"/>
    <n v="0"/>
    <m/>
    <m/>
    <m/>
    <s v="No"/>
    <s v="W664631"/>
    <n v="0"/>
    <m/>
    <s v="H08031-JIM-M"/>
    <m/>
    <m/>
    <s v="S0361875"/>
  </r>
  <r>
    <x v="180"/>
    <n v="10000"/>
    <n v="10000"/>
    <n v="45758"/>
    <s v="502LAUGH"/>
    <s v=" 8:41:31 am"/>
    <s v="10620258021/10620258023/10620258018"/>
    <m/>
    <x v="0"/>
    <s v="Yes"/>
    <n v="79"/>
    <s v="HP Indigo 6800"/>
    <x v="0"/>
    <s v="PM16"/>
    <s v="TEO KAH JUN"/>
    <n v="4108"/>
    <n v="235.4"/>
    <n v="3.9233333333333333"/>
    <d v="2025-04-03T00:00:00"/>
    <m/>
    <n v="28"/>
    <n v="115024"/>
    <s v="PE"/>
    <s v="CZ107-80016-FT0001"/>
    <n v="0"/>
    <n v="100000"/>
    <n v="15024"/>
    <n v="0"/>
    <n v="0"/>
    <n v="0"/>
    <m/>
    <m/>
    <n v="0"/>
    <m/>
    <m/>
    <m/>
    <m/>
    <m/>
    <m/>
    <m/>
    <m/>
    <s v="CZ107-80016-FT"/>
    <s v="H08031-JIM-M"/>
    <s v="HP MALAYSIA MANUFACTURING SDN.BHD."/>
    <m/>
    <n v="0"/>
    <n v="0"/>
    <n v="0"/>
    <n v="0"/>
    <n v="0"/>
    <n v="0"/>
    <m/>
    <m/>
    <m/>
    <s v="No"/>
    <s v="W664632"/>
    <n v="0"/>
    <m/>
    <s v="H08031-JIM-M"/>
    <m/>
    <m/>
    <s v="S0361876"/>
  </r>
  <r>
    <x v="181"/>
    <n v="10000"/>
    <n v="10000"/>
    <n v="45758"/>
    <s v="502LAUGH"/>
    <s v=" 4:46:04 pm"/>
    <s v="10620258021/10620258023/10620258018"/>
    <m/>
    <x v="0"/>
    <s v="Yes"/>
    <n v="79"/>
    <s v="HP Indigo 6800"/>
    <x v="0"/>
    <s v="PM16"/>
    <s v="TEO KAH JUN"/>
    <n v="4108"/>
    <n v="235.4"/>
    <n v="3.9233333333333333"/>
    <d v="2025-04-03T00:00:00"/>
    <m/>
    <n v="28"/>
    <n v="115024"/>
    <s v="PE"/>
    <s v="N9K04-80019-FT0001"/>
    <n v="0"/>
    <n v="100000"/>
    <n v="15024"/>
    <n v="0"/>
    <n v="0"/>
    <n v="0"/>
    <m/>
    <m/>
    <n v="0"/>
    <m/>
    <m/>
    <m/>
    <m/>
    <m/>
    <m/>
    <m/>
    <m/>
    <s v="N9K04-80019-FT"/>
    <s v="H08031-JIM-M"/>
    <s v="HP MALAYSIA MANUFACTURING SDN.BHD."/>
    <m/>
    <n v="0"/>
    <n v="0"/>
    <n v="0"/>
    <n v="0"/>
    <n v="0"/>
    <n v="0"/>
    <m/>
    <m/>
    <m/>
    <s v="No"/>
    <s v="W665119"/>
    <n v="0"/>
    <m/>
    <s v="H08031-JIM-M"/>
    <m/>
    <m/>
    <s v="S0361879"/>
  </r>
  <r>
    <x v="182"/>
    <n v="10000"/>
    <n v="10000"/>
    <n v="45758"/>
    <s v="502LAUGH"/>
    <s v=" 4:46:05 pm"/>
    <s v="10620258021/10620258023/10620258018"/>
    <m/>
    <x v="0"/>
    <s v="Yes"/>
    <n v="79"/>
    <s v="HP Indigo 6800"/>
    <x v="0"/>
    <s v="PM16"/>
    <s v="TEO KAH JUN"/>
    <n v="4108"/>
    <n v="235.4"/>
    <n v="3.9233333333333333"/>
    <d v="2025-04-03T00:00:00"/>
    <m/>
    <n v="28"/>
    <n v="115024"/>
    <s v="PE"/>
    <s v="3YM73-80008-FT0001"/>
    <n v="0"/>
    <n v="100000"/>
    <n v="15024"/>
    <n v="0"/>
    <n v="0"/>
    <n v="0"/>
    <m/>
    <m/>
    <n v="0"/>
    <m/>
    <m/>
    <m/>
    <m/>
    <m/>
    <m/>
    <m/>
    <m/>
    <s v="3YM73-80008-FT"/>
    <s v="H08031-JIM-M"/>
    <s v="HP MALAYSIA MANUFACTURING SDN.BHD."/>
    <m/>
    <n v="0"/>
    <n v="0"/>
    <n v="0"/>
    <n v="0"/>
    <n v="0"/>
    <n v="0"/>
    <m/>
    <m/>
    <m/>
    <s v="No"/>
    <s v="W664999"/>
    <n v="0"/>
    <m/>
    <s v="H08031-JIM-M"/>
    <m/>
    <m/>
    <s v="S0361880"/>
  </r>
  <r>
    <x v="183"/>
    <n v="10000"/>
    <n v="10000"/>
    <n v="45758"/>
    <s v="502LAUGH"/>
    <s v=" 8:41:31 am"/>
    <s v="10620258021/10620258023/10620258018"/>
    <m/>
    <x v="0"/>
    <s v="Yes"/>
    <n v="79"/>
    <s v="HP Indigo 6800"/>
    <x v="0"/>
    <s v="PM16"/>
    <s v="TEO KAH JUN"/>
    <n v="4108"/>
    <n v="235.4"/>
    <n v="3.9233333333333333"/>
    <d v="2025-04-03T00:00:00"/>
    <m/>
    <n v="28"/>
    <n v="115024"/>
    <s v="PE"/>
    <s v="3YM77-80008-FT0001"/>
    <n v="0"/>
    <n v="100000"/>
    <n v="15024"/>
    <n v="0"/>
    <n v="0"/>
    <n v="0"/>
    <m/>
    <m/>
    <n v="0"/>
    <m/>
    <m/>
    <m/>
    <m/>
    <m/>
    <m/>
    <m/>
    <m/>
    <s v="3YM77-80008-FT"/>
    <s v="H08031-JIM-M"/>
    <s v="HP MALAYSIA MANUFACTURING SDN.BHD."/>
    <m/>
    <n v="0"/>
    <n v="0"/>
    <n v="0"/>
    <n v="0"/>
    <n v="0"/>
    <n v="0"/>
    <m/>
    <m/>
    <m/>
    <s v="No"/>
    <s v="W665000"/>
    <n v="0"/>
    <m/>
    <s v="H08031-JIM-M"/>
    <m/>
    <m/>
    <s v="S0361881"/>
  </r>
  <r>
    <x v="184"/>
    <n v="10000"/>
    <n v="20000"/>
    <n v="45757"/>
    <s v="502LAUGH"/>
    <s v=" 2:40:20 pm"/>
    <n v="10656256091"/>
    <m/>
    <x v="1"/>
    <s v="Yes"/>
    <n v="77"/>
    <s v="Brotech DF330 "/>
    <x v="1"/>
    <s v="PM74"/>
    <s v="YONG CHEE SOON"/>
    <n v="3455"/>
    <n v="87.583333333333343"/>
    <n v="1.4597222222222224"/>
    <d v="2025-04-03T00:00:00"/>
    <m/>
    <n v="66"/>
    <n v="228030"/>
    <s v="PE"/>
    <s v="6ZD21-800010001"/>
    <n v="0"/>
    <n v="205000"/>
    <n v="23030"/>
    <n v="0"/>
    <n v="0"/>
    <n v="0"/>
    <m/>
    <m/>
    <n v="0"/>
    <m/>
    <m/>
    <m/>
    <m/>
    <m/>
    <m/>
    <m/>
    <m/>
    <s v="6ZD21-80001"/>
    <s v="H08031-JIM-M"/>
    <s v="HP MALAYSIA MANUFACTURING SDN.BHD."/>
    <m/>
    <n v="0"/>
    <n v="0"/>
    <n v="0"/>
    <n v="0"/>
    <n v="0"/>
    <n v="0"/>
    <m/>
    <m/>
    <m/>
    <s v="No"/>
    <s v="W664634"/>
    <n v="0"/>
    <m/>
    <s v="H08031-JIM-M"/>
    <m/>
    <m/>
    <s v="S0361882"/>
  </r>
  <r>
    <x v="42"/>
    <n v="10000"/>
    <n v="20000"/>
    <n v="45755"/>
    <s v="502LAUGH"/>
    <s v=" 1:05:56 pm"/>
    <n v="10656256095"/>
    <m/>
    <x v="1"/>
    <s v="Yes"/>
    <n v="77"/>
    <s v="Brotech DF330 "/>
    <x v="1"/>
    <s v="PM74"/>
    <s v="YONG CHEE SOON"/>
    <n v="1364"/>
    <n v="52.733333333333334"/>
    <n v="0.87888888888888894"/>
    <d v="2025-04-03T00:00:00"/>
    <m/>
    <n v="66"/>
    <n v="90024"/>
    <s v="PE"/>
    <s v="E5Z01-80008-FT0001"/>
    <n v="0"/>
    <n v="80000"/>
    <n v="10024"/>
    <n v="0"/>
    <n v="0"/>
    <n v="0"/>
    <m/>
    <m/>
    <n v="0"/>
    <m/>
    <m/>
    <m/>
    <m/>
    <m/>
    <m/>
    <m/>
    <m/>
    <s v="E5Z01-80008-FT"/>
    <s v="H08031-JIM-M"/>
    <s v="HP MALAYSIA MANUFACTURING SDN.BHD."/>
    <m/>
    <n v="0"/>
    <n v="0"/>
    <n v="0"/>
    <n v="0"/>
    <n v="0"/>
    <n v="0"/>
    <m/>
    <m/>
    <m/>
    <s v="No"/>
    <s v="W664635"/>
    <n v="0"/>
    <m/>
    <s v="H08031-JIM-M"/>
    <m/>
    <m/>
    <s v="S0361883"/>
  </r>
  <r>
    <x v="185"/>
    <n v="10000"/>
    <n v="10000"/>
    <n v="45758"/>
    <s v="502LAUGH"/>
    <s v=" 8:39:38 am"/>
    <s v="10620258021/10620258023/10620258018"/>
    <m/>
    <x v="0"/>
    <s v="Yes"/>
    <n v="79"/>
    <s v="HP Indigo 6800"/>
    <x v="0"/>
    <s v="PM16"/>
    <s v="TEO KAH JUN"/>
    <n v="4108"/>
    <n v="235.4"/>
    <n v="3.9233333333333333"/>
    <d v="2025-04-03T00:00:00"/>
    <m/>
    <n v="28"/>
    <n v="115024"/>
    <s v="PE"/>
    <s v="F6U62-80030-FT0001"/>
    <n v="0"/>
    <n v="100000"/>
    <n v="15024"/>
    <n v="0"/>
    <n v="0"/>
    <n v="0"/>
    <m/>
    <m/>
    <n v="0"/>
    <m/>
    <m/>
    <m/>
    <m/>
    <m/>
    <m/>
    <m/>
    <m/>
    <s v="F6U62-80030-FT"/>
    <s v="H08031-JIM-M"/>
    <s v="HP MALAYSIA MANUFACTURING SDN.BHD."/>
    <m/>
    <n v="0"/>
    <n v="0"/>
    <n v="0"/>
    <n v="0"/>
    <n v="0"/>
    <n v="0"/>
    <m/>
    <m/>
    <m/>
    <s v="No"/>
    <s v="W664636"/>
    <n v="0"/>
    <m/>
    <s v="H08031-JIM-M"/>
    <m/>
    <m/>
    <s v="S0361885"/>
  </r>
  <r>
    <x v="186"/>
    <n v="10000"/>
    <n v="10000"/>
    <n v="45758"/>
    <s v="502LAUGH"/>
    <s v=" 4:46:05 pm"/>
    <s v="10620258021/10620258023/10620258018"/>
    <m/>
    <x v="0"/>
    <s v="Yes"/>
    <n v="79"/>
    <s v="HP Indigo 6800"/>
    <x v="0"/>
    <s v="PM16"/>
    <s v="TEO KAH JUN"/>
    <n v="4108"/>
    <n v="235.4"/>
    <n v="3.9233333333333333"/>
    <d v="2025-04-03T00:00:00"/>
    <m/>
    <n v="56"/>
    <n v="230048"/>
    <s v="PE"/>
    <s v="F6U66-80033-FT0001"/>
    <n v="0"/>
    <n v="200000"/>
    <n v="30048"/>
    <n v="0"/>
    <n v="0"/>
    <n v="0"/>
    <m/>
    <m/>
    <n v="0"/>
    <m/>
    <m/>
    <m/>
    <m/>
    <m/>
    <m/>
    <m/>
    <m/>
    <s v="F6U66-80033-FT"/>
    <s v="H08031-JIM-M"/>
    <s v="HP MALAYSIA MANUFACTURING SDN.BHD."/>
    <m/>
    <n v="0"/>
    <n v="0"/>
    <n v="0"/>
    <n v="0"/>
    <n v="0"/>
    <n v="0"/>
    <m/>
    <m/>
    <m/>
    <s v="No"/>
    <s v="W665120"/>
    <n v="0"/>
    <m/>
    <s v="H08031-JIM-M"/>
    <m/>
    <m/>
    <s v="S0361894"/>
  </r>
  <r>
    <x v="187"/>
    <n v="10000"/>
    <n v="10000"/>
    <n v="45758"/>
    <s v="502LAUGH"/>
    <s v=" 8:43:29 am"/>
    <s v="10620258021/10620258023/10620258018"/>
    <m/>
    <x v="0"/>
    <s v="Yes"/>
    <n v="79"/>
    <s v="HP Indigo 6800"/>
    <x v="0"/>
    <s v="PM16"/>
    <s v="TEO KAH JUN"/>
    <n v="4108"/>
    <n v="235.4"/>
    <n v="3.9233333333333333"/>
    <d v="2025-04-03T00:00:00"/>
    <m/>
    <n v="28"/>
    <n v="115024"/>
    <s v="PE"/>
    <s v="3YM57-80010-FT0001"/>
    <n v="0"/>
    <n v="100000"/>
    <n v="15024"/>
    <n v="0"/>
    <n v="0"/>
    <n v="0"/>
    <m/>
    <m/>
    <n v="0"/>
    <m/>
    <m/>
    <m/>
    <m/>
    <m/>
    <m/>
    <m/>
    <m/>
    <s v="3YM57-80010-FT"/>
    <s v="H08031-JIM-M"/>
    <s v="HP MALAYSIA MANUFACTURING SDN.BHD."/>
    <m/>
    <n v="0"/>
    <n v="0"/>
    <n v="0"/>
    <n v="0"/>
    <n v="0"/>
    <n v="0"/>
    <m/>
    <m/>
    <m/>
    <s v="No"/>
    <s v="W665001"/>
    <n v="0"/>
    <m/>
    <s v="H08031-JIM-M"/>
    <m/>
    <m/>
    <s v="S0361896"/>
  </r>
  <r>
    <x v="188"/>
    <n v="10000"/>
    <n v="10000"/>
    <n v="45751"/>
    <s v="502LAUGH"/>
    <s v=" 8:38:02 am"/>
    <s v="U532052062/503011726"/>
    <m/>
    <x v="0"/>
    <s v="Yes"/>
    <n v="32"/>
    <s v="Lintec Intermittent"/>
    <x v="3"/>
    <s v="PM26"/>
    <s v="TAN AIK KEONG"/>
    <n v="5860"/>
    <m/>
    <m/>
    <d v="2025-04-03T00:00:00"/>
    <m/>
    <n v="1"/>
    <n v="5860"/>
    <s v="PE"/>
    <s v="250-5312-000001"/>
    <n v="0"/>
    <n v="5360"/>
    <n v="500"/>
    <n v="0"/>
    <n v="0"/>
    <n v="0"/>
    <m/>
    <m/>
    <n v="0"/>
    <m/>
    <m/>
    <m/>
    <m/>
    <m/>
    <m/>
    <m/>
    <m/>
    <s v="250-5312-00"/>
    <s v="J10025"/>
    <s v="JMS SINGAPORE PTE LTD"/>
    <m/>
    <n v="0"/>
    <n v="0"/>
    <n v="0"/>
    <n v="0"/>
    <n v="0"/>
    <n v="0"/>
    <m/>
    <m/>
    <m/>
    <s v="No"/>
    <s v="W664639"/>
    <n v="0"/>
    <m/>
    <s v="J10025"/>
    <m/>
    <m/>
    <s v="S0361905"/>
  </r>
  <r>
    <x v="189"/>
    <n v="10000"/>
    <n v="10000"/>
    <n v="45751"/>
    <s v="502LAUGH"/>
    <s v=" 8:38:02 am"/>
    <s v="U530352041/501241326"/>
    <m/>
    <x v="0"/>
    <s v="Yes"/>
    <n v="32"/>
    <s v="Lintec Intermittent"/>
    <x v="3"/>
    <s v="PM26"/>
    <s v="TAN AIK KEONG"/>
    <n v="5860"/>
    <m/>
    <m/>
    <d v="2025-04-03T00:00:00"/>
    <m/>
    <n v="1"/>
    <n v="5860"/>
    <s v="PE"/>
    <s v="250-5312-000001"/>
    <n v="0"/>
    <n v="5360"/>
    <n v="500"/>
    <n v="0"/>
    <n v="0"/>
    <n v="0"/>
    <m/>
    <m/>
    <n v="0"/>
    <m/>
    <m/>
    <m/>
    <m/>
    <m/>
    <m/>
    <m/>
    <m/>
    <s v="250-5312-00"/>
    <s v="J10025"/>
    <s v="JMS SINGAPORE PTE LTD"/>
    <m/>
    <n v="0"/>
    <n v="0"/>
    <n v="0"/>
    <n v="0"/>
    <n v="0"/>
    <n v="0"/>
    <m/>
    <m/>
    <m/>
    <s v="No"/>
    <s v="W664643"/>
    <n v="0"/>
    <m/>
    <s v="J10025"/>
    <m/>
    <m/>
    <s v="S0361906"/>
  </r>
  <r>
    <x v="190"/>
    <n v="10000"/>
    <n v="10000"/>
    <n v="45751"/>
    <s v="502LAUGH"/>
    <s v=" 8:38:02 am"/>
    <s v="U532052062/503011726"/>
    <m/>
    <x v="0"/>
    <s v="Yes"/>
    <n v="32"/>
    <s v="Lintec Intermittent"/>
    <x v="3"/>
    <s v="PM26"/>
    <s v="TAN AIK KEONG"/>
    <n v="5860"/>
    <m/>
    <m/>
    <d v="2025-04-03T00:00:00"/>
    <m/>
    <n v="1"/>
    <n v="5860"/>
    <s v="PE"/>
    <s v="250-5312-000001"/>
    <n v="0"/>
    <n v="5360"/>
    <n v="500"/>
    <n v="0"/>
    <n v="0"/>
    <n v="0"/>
    <m/>
    <m/>
    <n v="0"/>
    <m/>
    <m/>
    <m/>
    <m/>
    <m/>
    <m/>
    <m/>
    <m/>
    <s v="250-5312-00"/>
    <s v="J10025"/>
    <s v="JMS SINGAPORE PTE LTD"/>
    <m/>
    <n v="0"/>
    <n v="0"/>
    <n v="0"/>
    <n v="0"/>
    <n v="0"/>
    <n v="0"/>
    <m/>
    <m/>
    <m/>
    <s v="No"/>
    <s v="W664647"/>
    <n v="0"/>
    <m/>
    <s v="J10025"/>
    <m/>
    <m/>
    <s v="S0361907"/>
  </r>
  <r>
    <x v="191"/>
    <n v="10000"/>
    <n v="10000"/>
    <n v="45755"/>
    <s v="502LAUGH"/>
    <s v=" 8:32:04 am"/>
    <n v="860909190840"/>
    <m/>
    <x v="0"/>
    <s v="Yes"/>
    <n v="79"/>
    <s v="HP Indigo 6800"/>
    <x v="0"/>
    <s v="PM16"/>
    <s v="TEO KAH JUN"/>
    <n v="100"/>
    <n v="35"/>
    <n v="0.58333333333333337"/>
    <d v="2025-04-03T00:00:00"/>
    <m/>
    <n v="20"/>
    <n v="2000"/>
    <s v="PE"/>
    <n v="200680320001"/>
    <n v="0"/>
    <n v="1200"/>
    <n v="800"/>
    <n v="0"/>
    <n v="0"/>
    <n v="0"/>
    <m/>
    <m/>
    <n v="0"/>
    <m/>
    <m/>
    <m/>
    <m/>
    <m/>
    <m/>
    <m/>
    <m/>
    <n v="20068032"/>
    <s v="Z26005"/>
    <s v="CCL DESIGN SDN. BHD."/>
    <m/>
    <n v="0"/>
    <n v="0"/>
    <n v="0"/>
    <n v="0"/>
    <n v="0"/>
    <n v="0"/>
    <m/>
    <m/>
    <m/>
    <s v="No"/>
    <s v="W664651"/>
    <n v="0"/>
    <m/>
    <s v="Z26005"/>
    <m/>
    <m/>
    <s v="S0361913"/>
  </r>
  <r>
    <x v="192"/>
    <n v="10000"/>
    <n v="10000"/>
    <n v="45754"/>
    <s v="502LAUGH"/>
    <n v="0.53334490740740736"/>
    <s v="J00WT7100"/>
    <m/>
    <x v="0"/>
    <s v="Yes"/>
    <n v="72"/>
    <s v="Xeikon 3500"/>
    <x v="0"/>
    <s v="PM17"/>
    <s v="NG SWEE CHEA"/>
    <n v="2750"/>
    <m/>
    <m/>
    <d v="2025-04-03T00:00:00"/>
    <m/>
    <n v="4"/>
    <n v="11000"/>
    <s v="PE"/>
    <n v="83614970001"/>
    <n v="0"/>
    <n v="9000"/>
    <n v="2000"/>
    <n v="0"/>
    <n v="0"/>
    <n v="0"/>
    <m/>
    <m/>
    <n v="0"/>
    <m/>
    <m/>
    <m/>
    <m/>
    <m/>
    <m/>
    <m/>
    <m/>
    <n v="8361497"/>
    <s v="B02083"/>
    <s v="BECTON DICKINSON MEDICAL (S) PTE LTD"/>
    <m/>
    <n v="0"/>
    <n v="0"/>
    <n v="0"/>
    <n v="0"/>
    <n v="0"/>
    <n v="0"/>
    <m/>
    <m/>
    <m/>
    <s v="No"/>
    <s v="W664652"/>
    <n v="0"/>
    <m/>
    <s v="B02083"/>
    <m/>
    <m/>
    <s v="S0361915"/>
  </r>
  <r>
    <x v="193"/>
    <n v="10000"/>
    <n v="10000"/>
    <n v="45754"/>
    <s v="502LAUGH"/>
    <n v="0.48973379629629632"/>
    <s v="J00WT7100"/>
    <m/>
    <x v="0"/>
    <s v="Yes"/>
    <n v="72"/>
    <s v="Xeikon 3500"/>
    <x v="0"/>
    <s v="PM17"/>
    <s v="NG SWEE CHEA"/>
    <n v="5750"/>
    <m/>
    <m/>
    <d v="2025-04-03T00:00:00"/>
    <m/>
    <n v="4"/>
    <n v="23000"/>
    <s v="PE"/>
    <n v="83615010001"/>
    <n v="0"/>
    <n v="20000"/>
    <n v="3000"/>
    <n v="0"/>
    <n v="0"/>
    <n v="0"/>
    <m/>
    <m/>
    <n v="0"/>
    <m/>
    <m/>
    <m/>
    <m/>
    <m/>
    <m/>
    <m/>
    <m/>
    <n v="8361501"/>
    <s v="B02083"/>
    <s v="BECTON DICKINSON MEDICAL (S) PTE LTD"/>
    <m/>
    <n v="0"/>
    <n v="0"/>
    <n v="0"/>
    <n v="0"/>
    <n v="0"/>
    <n v="0"/>
    <m/>
    <m/>
    <m/>
    <s v="No"/>
    <s v="W664653"/>
    <n v="0"/>
    <m/>
    <s v="B02083"/>
    <m/>
    <m/>
    <s v="S0361915"/>
  </r>
  <r>
    <x v="194"/>
    <n v="10000"/>
    <n v="10000"/>
    <n v="45751"/>
    <s v="502LAUGH"/>
    <s v=" 5:17:53 pm"/>
    <s v="J00WT7100"/>
    <m/>
    <x v="0"/>
    <s v="Yes"/>
    <n v="72"/>
    <s v="Xeikon 3500"/>
    <x v="0"/>
    <s v="PM17"/>
    <s v="NG SWEE CHEA"/>
    <n v="1750"/>
    <m/>
    <m/>
    <d v="2025-04-03T00:00:00"/>
    <m/>
    <n v="4"/>
    <n v="7000"/>
    <s v="PE"/>
    <n v="86123360001"/>
    <n v="0"/>
    <n v="5000"/>
    <n v="2000"/>
    <n v="0"/>
    <n v="0"/>
    <n v="0"/>
    <m/>
    <m/>
    <n v="0"/>
    <m/>
    <m/>
    <m/>
    <m/>
    <m/>
    <m/>
    <m/>
    <m/>
    <n v="8612336"/>
    <s v="B02083"/>
    <s v="BECTON DICKINSON MEDICAL (S) PTE LTD"/>
    <m/>
    <n v="0"/>
    <n v="0"/>
    <n v="0"/>
    <n v="0"/>
    <n v="0"/>
    <n v="0"/>
    <m/>
    <m/>
    <m/>
    <s v="No"/>
    <s v="W664167"/>
    <n v="0"/>
    <m/>
    <s v="B02083"/>
    <m/>
    <m/>
    <s v="S0361915"/>
  </r>
  <r>
    <x v="195"/>
    <n v="10000"/>
    <n v="10000"/>
    <n v="45754"/>
    <s v="502LAUGH"/>
    <n v="0.53291666666666671"/>
    <s v="J00WT7100"/>
    <m/>
    <x v="0"/>
    <s v="Yes"/>
    <n v="72"/>
    <s v="Xeikon 3500"/>
    <x v="0"/>
    <s v="PM17"/>
    <s v="NG SWEE CHEA"/>
    <n v="2750"/>
    <m/>
    <m/>
    <d v="2025-04-03T00:00:00"/>
    <m/>
    <n v="4"/>
    <n v="11000"/>
    <s v="PE"/>
    <n v="5000443910001"/>
    <n v="0"/>
    <n v="9000"/>
    <n v="2000"/>
    <n v="0"/>
    <n v="0"/>
    <n v="0"/>
    <m/>
    <m/>
    <n v="0"/>
    <m/>
    <m/>
    <m/>
    <m/>
    <m/>
    <m/>
    <m/>
    <m/>
    <n v="500044391"/>
    <s v="B02083"/>
    <s v="BECTON DICKINSON MEDICAL (S) PTE LTD"/>
    <m/>
    <n v="0"/>
    <n v="0"/>
    <n v="0"/>
    <n v="0"/>
    <n v="0"/>
    <n v="0"/>
    <m/>
    <m/>
    <m/>
    <s v="No"/>
    <s v="W664654"/>
    <n v="0"/>
    <m/>
    <s v="B02083"/>
    <m/>
    <m/>
    <s v="S0361915"/>
  </r>
  <r>
    <x v="196"/>
    <n v="10000"/>
    <n v="10000"/>
    <n v="45751"/>
    <s v="502LAUGH"/>
    <s v=" 5:18:34 pm"/>
    <s v="J00WT7100"/>
    <m/>
    <x v="0"/>
    <s v="Yes"/>
    <n v="72"/>
    <s v="Xeikon 3500"/>
    <x v="0"/>
    <s v="PM17"/>
    <s v="NG SWEE CHEA"/>
    <n v="1750"/>
    <m/>
    <m/>
    <d v="2025-04-03T00:00:00"/>
    <m/>
    <n v="4"/>
    <n v="7000"/>
    <s v="PE"/>
    <n v="86123360001"/>
    <n v="0"/>
    <n v="5000"/>
    <n v="2000"/>
    <n v="0"/>
    <n v="0"/>
    <n v="0"/>
    <m/>
    <m/>
    <n v="0"/>
    <m/>
    <m/>
    <m/>
    <m/>
    <m/>
    <m/>
    <m/>
    <m/>
    <n v="8612336"/>
    <s v="B02083"/>
    <s v="BECTON DICKINSON MEDICAL (S) PTE LTD"/>
    <m/>
    <n v="0"/>
    <n v="0"/>
    <n v="0"/>
    <n v="0"/>
    <n v="0"/>
    <n v="0"/>
    <m/>
    <m/>
    <m/>
    <s v="No"/>
    <s v="W664168"/>
    <n v="0"/>
    <m/>
    <s v="B02083"/>
    <m/>
    <m/>
    <s v="S0361916"/>
  </r>
  <r>
    <x v="197"/>
    <n v="10000"/>
    <n v="10000"/>
    <n v="45751"/>
    <s v="502LAUGH"/>
    <n v="0.44172453703703701"/>
    <s v="I311U8032/4032510U5"/>
    <m/>
    <x v="0"/>
    <s v="Yes"/>
    <n v="31"/>
    <s v="Sanki SKP250 Full Rotary"/>
    <x v="3"/>
    <s v="PS19"/>
    <s v="SNG KOK CHENG"/>
    <n v="50"/>
    <n v="46.25"/>
    <n v="0.77083333333333337"/>
    <d v="2025-04-03T00:00:00"/>
    <m/>
    <n v="1"/>
    <n v="50"/>
    <s v="PE"/>
    <s v="218112A0001"/>
    <n v="0"/>
    <n v="50"/>
    <n v="0"/>
    <n v="0"/>
    <n v="0"/>
    <n v="0"/>
    <m/>
    <m/>
    <n v="0"/>
    <m/>
    <m/>
    <m/>
    <m/>
    <m/>
    <m/>
    <m/>
    <m/>
    <s v="218112A"/>
    <s v="E05185"/>
    <s v="ELECTRO SCIENTIFIC INDUSTRIES (S) PTE LTD"/>
    <m/>
    <n v="0"/>
    <n v="0"/>
    <n v="0"/>
    <n v="0"/>
    <n v="0"/>
    <n v="0"/>
    <m/>
    <m/>
    <m/>
    <s v="No"/>
    <s v="W664169"/>
    <n v="0"/>
    <m/>
    <s v="E05185"/>
    <m/>
    <m/>
    <s v="S0361922"/>
  </r>
  <r>
    <x v="198"/>
    <n v="10000"/>
    <n v="20000"/>
    <n v="45750"/>
    <s v="502LAUGH"/>
    <s v=" 3:56:06 pm"/>
    <s v="4067S1"/>
    <m/>
    <x v="0"/>
    <s v="Yes"/>
    <n v="22"/>
    <s v="FSK B100"/>
    <x v="3"/>
    <s v="PS13"/>
    <s v="YEE CHENG MENG"/>
    <n v="2500"/>
    <n v="95"/>
    <n v="1.5833333333333333"/>
    <d v="2025-04-03T00:00:00"/>
    <m/>
    <n v="2"/>
    <n v="5000"/>
    <s v="PE"/>
    <s v="805589 REV4000001"/>
    <n v="0"/>
    <n v="5000"/>
    <n v="0"/>
    <n v="0"/>
    <n v="0"/>
    <n v="0"/>
    <m/>
    <m/>
    <n v="0"/>
    <m/>
    <m/>
    <m/>
    <m/>
    <m/>
    <m/>
    <m/>
    <m/>
    <s v="805589 REV400"/>
    <s v="V22000"/>
    <s v="PT VARTA MICROBATTERY INDONESIA"/>
    <m/>
    <n v="0"/>
    <n v="0"/>
    <n v="0"/>
    <n v="0"/>
    <n v="0"/>
    <n v="0"/>
    <m/>
    <m/>
    <m/>
    <s v="No"/>
    <s v="W664670"/>
    <n v="0"/>
    <m/>
    <s v="V22000"/>
    <m/>
    <m/>
    <s v="S0361943"/>
  </r>
  <r>
    <x v="199"/>
    <n v="10000"/>
    <n v="10000"/>
    <n v="45755"/>
    <s v="502LAUGH"/>
    <s v=" 4:45:43 pm"/>
    <s v="BYM039-02"/>
    <m/>
    <x v="0"/>
    <s v="Yes"/>
    <n v="79"/>
    <s v="HP Indigo 6800"/>
    <x v="0"/>
    <s v="PM16"/>
    <s v="TEO KAH JUN"/>
    <n v="188"/>
    <n v="39.4"/>
    <n v="0.65666666666666662"/>
    <d v="2025-04-03T00:00:00"/>
    <m/>
    <n v="24"/>
    <n v="4512"/>
    <s v="PE"/>
    <s v="GR-1810001"/>
    <n v="0"/>
    <n v="3000"/>
    <n v="1512"/>
    <n v="0"/>
    <n v="0"/>
    <n v="0"/>
    <m/>
    <m/>
    <n v="0"/>
    <m/>
    <m/>
    <m/>
    <m/>
    <m/>
    <m/>
    <m/>
    <m/>
    <s v="GR-181"/>
    <s v="G07076"/>
    <s v="GIVAUDAN SINGAPORE PTE LTD"/>
    <m/>
    <n v="0"/>
    <n v="0"/>
    <n v="0"/>
    <n v="0"/>
    <n v="0"/>
    <n v="0"/>
    <m/>
    <m/>
    <m/>
    <s v="No"/>
    <s v="W664673"/>
    <n v="0"/>
    <m/>
    <s v="G07076"/>
    <m/>
    <m/>
    <s v="S0361949"/>
  </r>
  <r>
    <x v="134"/>
    <n v="10000"/>
    <n v="30000"/>
    <n v="45751"/>
    <s v="502LAUGH"/>
    <n v="0.48146990740740742"/>
    <n v="10656256085"/>
    <m/>
    <x v="2"/>
    <s v="Yes"/>
    <n v="85"/>
    <s v="Luster AOI"/>
    <x v="5"/>
    <s v="QM78"/>
    <s v="WONG SEAU JIN"/>
    <n v="4546"/>
    <m/>
    <m/>
    <d v="2025-04-03T00:00:00"/>
    <m/>
    <n v="11"/>
    <n v="50006"/>
    <s v="PE"/>
    <s v="7FP39-80002-FT0001"/>
    <n v="0"/>
    <n v="50000"/>
    <n v="6"/>
    <n v="0"/>
    <n v="0"/>
    <n v="0"/>
    <m/>
    <m/>
    <n v="0"/>
    <m/>
    <m/>
    <m/>
    <m/>
    <m/>
    <m/>
    <m/>
    <m/>
    <s v="7FP39-80002-FT"/>
    <s v="H08031-JIM-M"/>
    <s v="HP MALAYSIA MANUFACTURING SDN.BHD."/>
    <m/>
    <n v="0"/>
    <n v="0"/>
    <n v="0"/>
    <n v="0"/>
    <n v="0"/>
    <n v="0"/>
    <m/>
    <m/>
    <m/>
    <s v="No"/>
    <s v="W664675"/>
    <n v="0"/>
    <m/>
    <s v="H08031-JIM-M"/>
    <m/>
    <m/>
    <s v="S0361953"/>
  </r>
  <r>
    <x v="200"/>
    <n v="10000"/>
    <n v="10000"/>
    <n v="45755"/>
    <s v="502LAUGH"/>
    <n v="0.4541203703703704"/>
    <s v="D006A5780/D008O15421525/D008O0591/D008O0561"/>
    <m/>
    <x v="0"/>
    <s v="Yes"/>
    <n v="79"/>
    <s v="HP Indigo 6800"/>
    <x v="0"/>
    <s v="PM21"/>
    <s v="LIM JIA FAN"/>
    <n v="8334"/>
    <n v="446.7"/>
    <n v="7.4449999999999994"/>
    <d v="2025-04-03T00:00:00"/>
    <m/>
    <n v="15"/>
    <n v="125010"/>
    <s v="PE"/>
    <s v="1VV24-80029-FT0001"/>
    <n v="0"/>
    <n v="114683"/>
    <n v="10327"/>
    <n v="0"/>
    <n v="0"/>
    <n v="0"/>
    <m/>
    <m/>
    <n v="0"/>
    <m/>
    <m/>
    <m/>
    <m/>
    <m/>
    <m/>
    <m/>
    <m/>
    <s v="1VV24-80029-FT"/>
    <s v="H08031-JIM-M"/>
    <s v="HP MALAYSIA MANUFACTURING SDN.BHD."/>
    <m/>
    <n v="0"/>
    <n v="0"/>
    <n v="0"/>
    <n v="0"/>
    <n v="0"/>
    <n v="0"/>
    <m/>
    <m/>
    <m/>
    <s v="No"/>
    <s v="W665436"/>
    <n v="0"/>
    <m/>
    <s v="H08031-JIM-M"/>
    <m/>
    <m/>
    <s v="S0361954"/>
  </r>
  <r>
    <x v="67"/>
    <n v="10000"/>
    <n v="20000"/>
    <n v="45771"/>
    <s v="502LAUGH"/>
    <s v=" 8:34:44 am"/>
    <n v="10620258022"/>
    <m/>
    <x v="1"/>
    <s v="Yes"/>
    <n v="77"/>
    <s v="Brotech DF330 "/>
    <x v="1"/>
    <s v="PM74"/>
    <s v="YONG CHEE SOON"/>
    <n v="2884"/>
    <n v="78.066666666666663"/>
    <n v="1.3011111111111111"/>
    <d v="2025-04-03T00:00:00"/>
    <m/>
    <n v="77"/>
    <n v="222068"/>
    <s v="PE"/>
    <s v="7FP01-80003-FT0001"/>
    <n v="0"/>
    <n v="200000"/>
    <n v="22068"/>
    <n v="0"/>
    <n v="0"/>
    <n v="0"/>
    <m/>
    <m/>
    <n v="0"/>
    <m/>
    <m/>
    <m/>
    <m/>
    <m/>
    <m/>
    <m/>
    <m/>
    <s v="7FP01-80003-FT"/>
    <s v="H08031-JIM-M"/>
    <s v="HP MALAYSIA MANUFACTURING SDN.BHD."/>
    <m/>
    <n v="0"/>
    <n v="0"/>
    <n v="0"/>
    <n v="0"/>
    <n v="0"/>
    <n v="0"/>
    <m/>
    <m/>
    <m/>
    <s v="No"/>
    <s v="W665437"/>
    <n v="0"/>
    <m/>
    <s v="H08031-JIM-M"/>
    <m/>
    <m/>
    <s v="S0361955"/>
  </r>
  <r>
    <x v="201"/>
    <n v="10000"/>
    <n v="10000"/>
    <n v="45758"/>
    <s v="502LAUGH"/>
    <s v=" 4:46:05 pm"/>
    <s v="10620258021/10620258023/10620258018"/>
    <m/>
    <x v="0"/>
    <s v="Yes"/>
    <n v="79"/>
    <s v="HP Indigo 6800"/>
    <x v="0"/>
    <s v="PM16"/>
    <s v="TEO KAH JUN"/>
    <n v="4108"/>
    <n v="235.4"/>
    <n v="3.9233333333333333"/>
    <d v="2025-04-03T00:00:00"/>
    <m/>
    <n v="28"/>
    <n v="115024"/>
    <s v="PE"/>
    <s v="3YM62-80017-FT0001"/>
    <n v="0"/>
    <n v="100000"/>
    <n v="15024"/>
    <n v="0"/>
    <n v="0"/>
    <n v="0"/>
    <m/>
    <m/>
    <n v="0"/>
    <m/>
    <m/>
    <m/>
    <m/>
    <m/>
    <m/>
    <m/>
    <m/>
    <s v="3YM62-80017-FT"/>
    <s v="H08031-JIM-M"/>
    <s v="HP MALAYSIA MANUFACTURING SDN.BHD."/>
    <m/>
    <n v="0"/>
    <n v="0"/>
    <n v="0"/>
    <n v="0"/>
    <n v="0"/>
    <n v="0"/>
    <m/>
    <m/>
    <m/>
    <s v="No"/>
    <s v="W665121"/>
    <n v="0"/>
    <m/>
    <s v="H08031-JIM-M"/>
    <m/>
    <m/>
    <s v="S0361957"/>
  </r>
  <r>
    <x v="202"/>
    <n v="10000"/>
    <n v="20000"/>
    <n v="45757"/>
    <s v="502LAUGH"/>
    <s v=" 8:33:58 am"/>
    <n v="10656256087"/>
    <m/>
    <x v="1"/>
    <s v="Yes"/>
    <n v="77"/>
    <s v="Brotech DF330 "/>
    <x v="1"/>
    <s v="PM74"/>
    <s v="YONG CHEE SOON"/>
    <n v="1455"/>
    <n v="54.25"/>
    <n v="0.90416666666666667"/>
    <d v="2025-04-03T00:00:00"/>
    <m/>
    <n v="66"/>
    <n v="96030"/>
    <s v="PE"/>
    <s v="C2P09-80007-FT0001"/>
    <n v="0"/>
    <n v="80000"/>
    <n v="16030"/>
    <n v="0"/>
    <n v="0"/>
    <n v="0"/>
    <m/>
    <m/>
    <n v="0"/>
    <m/>
    <m/>
    <m/>
    <m/>
    <m/>
    <m/>
    <m/>
    <m/>
    <s v="C2P09-80007-FT"/>
    <s v="H08031-JIM-M"/>
    <s v="HP MALAYSIA MANUFACTURING SDN.BHD."/>
    <m/>
    <n v="0"/>
    <n v="0"/>
    <n v="0"/>
    <n v="0"/>
    <n v="0"/>
    <n v="0"/>
    <m/>
    <m/>
    <m/>
    <s v="No"/>
    <s v="W664677"/>
    <n v="0"/>
    <m/>
    <s v="H08031-JIM-M"/>
    <m/>
    <m/>
    <s v="S0361961"/>
  </r>
  <r>
    <x v="203"/>
    <n v="10000"/>
    <n v="10000"/>
    <n v="45758"/>
    <s v="502LAUGH"/>
    <s v=" 8:43:29 am"/>
    <s v="10620258021/10620258023/10620258018"/>
    <m/>
    <x v="0"/>
    <s v="Yes"/>
    <n v="79"/>
    <s v="HP Indigo 6800"/>
    <x v="0"/>
    <s v="PM16"/>
    <s v="TEO KAH JUN"/>
    <n v="4108"/>
    <n v="235.4"/>
    <n v="3.9233333333333333"/>
    <d v="2025-04-03T00:00:00"/>
    <m/>
    <n v="28"/>
    <n v="115024"/>
    <s v="PE"/>
    <s v="N9K10-80005-FT0001"/>
    <n v="0"/>
    <n v="100000"/>
    <n v="15024"/>
    <n v="0"/>
    <n v="0"/>
    <n v="0"/>
    <m/>
    <m/>
    <n v="0"/>
    <m/>
    <m/>
    <m/>
    <m/>
    <m/>
    <m/>
    <m/>
    <m/>
    <s v="N9K10-80005-FT"/>
    <s v="H08031-JIM-M"/>
    <s v="HP MALAYSIA MANUFACTURING SDN.BHD."/>
    <m/>
    <n v="0"/>
    <n v="0"/>
    <n v="0"/>
    <n v="0"/>
    <n v="0"/>
    <n v="0"/>
    <m/>
    <m/>
    <m/>
    <s v="No"/>
    <s v="W664679"/>
    <n v="0"/>
    <m/>
    <s v="H08031-JIM-M"/>
    <m/>
    <m/>
    <s v="S0361968"/>
  </r>
  <r>
    <x v="204"/>
    <n v="10000"/>
    <n v="10000"/>
    <n v="45751"/>
    <s v="502LAUGH"/>
    <s v=" 8:51:28 am"/>
    <n v="8613409"/>
    <m/>
    <x v="0"/>
    <s v="Yes"/>
    <n v="63"/>
    <s v="SANKI"/>
    <x v="2"/>
    <s v="PM80"/>
    <s v="YAP ZHI PING"/>
    <n v="1174"/>
    <n v="74.349999999999994"/>
    <n v="1.2391666666666665"/>
    <d v="2025-04-03T00:00:00"/>
    <m/>
    <n v="75"/>
    <n v="88050"/>
    <s v="PE"/>
    <s v="730016300 REVA0001"/>
    <n v="0"/>
    <n v="88000"/>
    <n v="50"/>
    <n v="0"/>
    <n v="0"/>
    <n v="0"/>
    <m/>
    <m/>
    <n v="0"/>
    <m/>
    <m/>
    <m/>
    <m/>
    <m/>
    <m/>
    <m/>
    <m/>
    <s v="730016300 REVA"/>
    <s v="S19081-TH"/>
    <s v="SEAGATE TECHNOLOGY (THAILAND) LTD."/>
    <m/>
    <n v="0"/>
    <n v="0"/>
    <n v="0"/>
    <n v="0"/>
    <n v="0"/>
    <n v="0"/>
    <m/>
    <m/>
    <m/>
    <s v="No"/>
    <s v="W664683"/>
    <n v="0"/>
    <m/>
    <s v="S19081-TH"/>
    <m/>
    <m/>
    <s v="H0064896"/>
  </r>
  <r>
    <x v="205"/>
    <n v="10000"/>
    <n v="20000"/>
    <n v="45751"/>
    <s v="502LAUGH"/>
    <s v=" 8:41:02 am"/>
    <s v="U2B09S001/U4A043S213"/>
    <m/>
    <x v="1"/>
    <s v="Yes"/>
    <n v="100"/>
    <s v="Vorey Digital Cut"/>
    <x v="4"/>
    <s v="PM87"/>
    <s v="LEE SHIEN WEI"/>
    <n v="400"/>
    <m/>
    <m/>
    <d v="2025-04-03T00:00:00"/>
    <m/>
    <n v="3"/>
    <n v="1200"/>
    <s v="PE"/>
    <s v="URLB14A0001"/>
    <n v="0"/>
    <n v="1000"/>
    <n v="200"/>
    <n v="0"/>
    <n v="0"/>
    <n v="0"/>
    <m/>
    <m/>
    <n v="0"/>
    <m/>
    <m/>
    <m/>
    <m/>
    <m/>
    <m/>
    <m/>
    <m/>
    <s v="URLB14A"/>
    <s v="S19708-M"/>
    <s v="SMK ELECTRONICS (MALAYSIA) SDN.BHD."/>
    <m/>
    <n v="0"/>
    <n v="0"/>
    <n v="0"/>
    <n v="0"/>
    <n v="0"/>
    <n v="0"/>
    <m/>
    <m/>
    <m/>
    <s v="No"/>
    <s v="W664686"/>
    <n v="0"/>
    <m/>
    <s v="S19708-M"/>
    <m/>
    <m/>
    <s v="S0361972"/>
  </r>
  <r>
    <x v="206"/>
    <n v="10000"/>
    <n v="10000"/>
    <n v="45750"/>
    <s v="502LAUGH"/>
    <s v=" 1:34:25 pm"/>
    <s v="SG-5644655 01"/>
    <m/>
    <x v="0"/>
    <s v="Yes"/>
    <n v="46"/>
    <s v="Sanki 300 Intermittent"/>
    <x v="3"/>
    <s v="PS66"/>
    <s v="SIM ENG KWANG"/>
    <n v="373"/>
    <n v="54.325000000000003"/>
    <n v="0.90541666666666676"/>
    <d v="2025-04-03T00:00:00"/>
    <m/>
    <n v="4"/>
    <n v="1492"/>
    <s v="PE"/>
    <n v="113275270001"/>
    <n v="0"/>
    <n v="1490"/>
    <n v="2"/>
    <n v="0"/>
    <n v="0"/>
    <n v="0"/>
    <m/>
    <m/>
    <n v="0"/>
    <m/>
    <m/>
    <m/>
    <m/>
    <m/>
    <m/>
    <m/>
    <m/>
    <n v="11327527"/>
    <s v="I09180"/>
    <s v="ILLUMINA SINGAPORE PTE LTD"/>
    <m/>
    <n v="0"/>
    <n v="0"/>
    <n v="0"/>
    <n v="0"/>
    <n v="0"/>
    <n v="0"/>
    <m/>
    <m/>
    <m/>
    <s v="No"/>
    <s v="W664691"/>
    <n v="0"/>
    <m/>
    <s v="I09180"/>
    <m/>
    <m/>
    <s v="S0361979"/>
  </r>
  <r>
    <x v="207"/>
    <n v="10000"/>
    <n v="10000"/>
    <n v="45750"/>
    <s v="502LAUGH"/>
    <s v=" 1:34:25 pm"/>
    <s v="SG-5644655 01"/>
    <m/>
    <x v="0"/>
    <s v="Yes"/>
    <n v="46"/>
    <s v="Sanki 300 Intermittent"/>
    <x v="3"/>
    <s v="PS66"/>
    <s v="SIM ENG KWANG"/>
    <n v="373"/>
    <n v="54.325000000000003"/>
    <n v="0.90541666666666676"/>
    <d v="2025-04-03T00:00:00"/>
    <m/>
    <n v="4"/>
    <n v="1492"/>
    <s v="PE"/>
    <n v="113275270001"/>
    <n v="0"/>
    <n v="1490"/>
    <n v="2"/>
    <n v="0"/>
    <n v="0"/>
    <n v="0"/>
    <m/>
    <m/>
    <n v="0"/>
    <m/>
    <m/>
    <m/>
    <m/>
    <m/>
    <m/>
    <m/>
    <m/>
    <n v="11327527"/>
    <s v="I09180"/>
    <s v="ILLUMINA SINGAPORE PTE LTD"/>
    <m/>
    <n v="0"/>
    <n v="0"/>
    <n v="0"/>
    <n v="0"/>
    <n v="0"/>
    <n v="0"/>
    <m/>
    <m/>
    <m/>
    <s v="No"/>
    <s v="W664692"/>
    <n v="0"/>
    <m/>
    <s v="I09180"/>
    <m/>
    <m/>
    <s v="S0361991"/>
  </r>
  <r>
    <x v="208"/>
    <n v="10000"/>
    <n v="30000"/>
    <n v="45751"/>
    <s v="502LAUGH"/>
    <s v=" 5:21:00 pm"/>
    <s v="SG-5644655 01"/>
    <m/>
    <x v="0"/>
    <s v="Yes"/>
    <n v="46"/>
    <s v="Sanki 300 Intermittent"/>
    <x v="3"/>
    <s v="PS66"/>
    <s v="SIM ENG KWANG"/>
    <n v="830"/>
    <n v="65.75"/>
    <n v="1.0958333333333334"/>
    <d v="2025-04-03T00:00:00"/>
    <m/>
    <n v="2"/>
    <n v="1660"/>
    <s v="PE"/>
    <n v="112886950001"/>
    <n v="0"/>
    <n v="1660"/>
    <n v="0"/>
    <n v="0"/>
    <n v="0"/>
    <n v="0"/>
    <m/>
    <m/>
    <n v="0"/>
    <m/>
    <m/>
    <m/>
    <m/>
    <m/>
    <m/>
    <m/>
    <m/>
    <n v="11288695"/>
    <s v="I09180"/>
    <s v="ILLUMINA SINGAPORE PTE LTD"/>
    <m/>
    <n v="0"/>
    <n v="0"/>
    <n v="0"/>
    <n v="0"/>
    <n v="0"/>
    <n v="0"/>
    <m/>
    <m/>
    <m/>
    <s v="No"/>
    <s v="W664695"/>
    <n v="0"/>
    <m/>
    <s v="I09180"/>
    <m/>
    <m/>
    <s v="S0361995"/>
  </r>
  <r>
    <x v="209"/>
    <n v="10000"/>
    <n v="10000"/>
    <n v="45750"/>
    <s v="502LAUGH"/>
    <s v=" 5:39:51 pm"/>
    <s v="SG-5644655 01"/>
    <m/>
    <x v="0"/>
    <s v="Yes"/>
    <n v="46"/>
    <s v="Sanki 300 Intermittent"/>
    <x v="3"/>
    <s v="PS66"/>
    <s v="SIM ENG KWANG"/>
    <n v="1660"/>
    <n v="86.5"/>
    <n v="1.4416666666666667"/>
    <d v="2025-04-03T00:00:00"/>
    <m/>
    <n v="2"/>
    <n v="3320"/>
    <s v="PE"/>
    <n v="112886950001"/>
    <n v="0"/>
    <n v="3320"/>
    <n v="0"/>
    <n v="0"/>
    <n v="0"/>
    <n v="0"/>
    <m/>
    <m/>
    <n v="0"/>
    <m/>
    <m/>
    <m/>
    <m/>
    <m/>
    <m/>
    <m/>
    <m/>
    <n v="11288695"/>
    <s v="I09180"/>
    <s v="ILLUMINA SINGAPORE PTE LTD"/>
    <m/>
    <n v="0"/>
    <n v="0"/>
    <n v="0"/>
    <n v="0"/>
    <n v="0"/>
    <n v="0"/>
    <m/>
    <m/>
    <m/>
    <s v="No"/>
    <s v="W664698"/>
    <n v="0"/>
    <m/>
    <s v="I09180"/>
    <m/>
    <m/>
    <s v="S0361999"/>
  </r>
  <r>
    <x v="209"/>
    <n v="20000"/>
    <n v="10000"/>
    <n v="45750"/>
    <s v="502LAUGH"/>
    <s v=" 5:39:51 pm"/>
    <s v="SG-5644655 01"/>
    <m/>
    <x v="0"/>
    <s v="Yes"/>
    <n v="46"/>
    <s v="Sanki 300 Intermittent"/>
    <x v="3"/>
    <s v="PS66"/>
    <s v="SIM ENG KWANG"/>
    <n v="1660"/>
    <n v="86.5"/>
    <n v="1.4416666666666667"/>
    <d v="2025-04-03T00:00:00"/>
    <m/>
    <n v="2"/>
    <n v="3320"/>
    <s v="PE"/>
    <n v="112886950001"/>
    <n v="0"/>
    <n v="3320"/>
    <n v="0"/>
    <n v="0"/>
    <n v="0"/>
    <n v="0"/>
    <m/>
    <m/>
    <n v="0"/>
    <m/>
    <m/>
    <m/>
    <m/>
    <m/>
    <m/>
    <m/>
    <m/>
    <n v="11288695"/>
    <s v="I09180"/>
    <s v="ILLUMINA SINGAPORE PTE LTD"/>
    <m/>
    <n v="0"/>
    <n v="0"/>
    <n v="0"/>
    <n v="0"/>
    <n v="0"/>
    <n v="0"/>
    <m/>
    <m/>
    <m/>
    <s v="No"/>
    <s v="W664698"/>
    <n v="0"/>
    <m/>
    <s v="I09180"/>
    <m/>
    <m/>
    <s v="S0361999"/>
  </r>
  <r>
    <x v="210"/>
    <n v="10000"/>
    <n v="10000"/>
    <n v="45758"/>
    <s v="502LAUGH"/>
    <s v=" 8:39:38 am"/>
    <s v="10620258021/10620258023/10620258018"/>
    <m/>
    <x v="0"/>
    <s v="Yes"/>
    <n v="79"/>
    <s v="HP Indigo 6800"/>
    <x v="0"/>
    <s v="PM16"/>
    <s v="TEO KAH JUN"/>
    <n v="4108"/>
    <n v="235.4"/>
    <n v="3.9233333333333333"/>
    <d v="2025-04-03T00:00:00"/>
    <m/>
    <n v="28"/>
    <n v="115024"/>
    <s v="PE"/>
    <s v="F6U62-80030-FT0001"/>
    <n v="0"/>
    <n v="100000"/>
    <n v="15024"/>
    <n v="0"/>
    <n v="0"/>
    <n v="0"/>
    <m/>
    <m/>
    <n v="0"/>
    <m/>
    <m/>
    <m/>
    <m/>
    <m/>
    <m/>
    <m/>
    <m/>
    <s v="F6U62-80030-FT"/>
    <s v="H08031-JIM-M"/>
    <s v="HP MALAYSIA MANUFACTURING SDN.BHD."/>
    <m/>
    <n v="0"/>
    <n v="0"/>
    <n v="0"/>
    <n v="0"/>
    <n v="0"/>
    <n v="0"/>
    <m/>
    <m/>
    <m/>
    <s v="No"/>
    <s v="W664699"/>
    <n v="0"/>
    <m/>
    <s v="H08031-JIM-M"/>
    <m/>
    <m/>
    <s v="S0361998"/>
  </r>
  <r>
    <x v="211"/>
    <n v="10000"/>
    <n v="20000"/>
    <n v="45770"/>
    <s v="502LAUGH"/>
    <s v=" 5:34:37 pm"/>
    <n v="1062058024"/>
    <m/>
    <x v="0"/>
    <s v="Yes"/>
    <n v="79"/>
    <s v="HP Indigo 6800"/>
    <x v="0"/>
    <s v="PM16"/>
    <s v="TEO KAH JUN"/>
    <n v="879"/>
    <n v="73.95"/>
    <n v="1.2325000000000002"/>
    <d v="2025-04-03T00:00:00"/>
    <m/>
    <n v="264"/>
    <n v="232056"/>
    <s v="PE"/>
    <s v="7FP03-80003-FT0001"/>
    <n v="0"/>
    <n v="200000"/>
    <n v="32056"/>
    <n v="0"/>
    <n v="0"/>
    <n v="0"/>
    <m/>
    <m/>
    <n v="0"/>
    <m/>
    <m/>
    <m/>
    <m/>
    <m/>
    <m/>
    <m/>
    <m/>
    <s v="7FP03-80003-FT"/>
    <s v="H08031-JIM-M"/>
    <s v="HP MALAYSIA MANUFACTURING SDN.BHD."/>
    <m/>
    <n v="0"/>
    <n v="0"/>
    <n v="0"/>
    <n v="0"/>
    <n v="0"/>
    <n v="0"/>
    <m/>
    <m/>
    <m/>
    <s v="No"/>
    <s v="W665440"/>
    <n v="0"/>
    <m/>
    <s v="H08031-JIM-M"/>
    <m/>
    <m/>
    <s v="S0362004"/>
  </r>
  <r>
    <x v="211"/>
    <n v="10000"/>
    <n v="30000"/>
    <n v="45770"/>
    <s v="502LAUGH"/>
    <s v=" 5:34:37 pm"/>
    <n v="1062058024"/>
    <m/>
    <x v="1"/>
    <s v="Yes"/>
    <n v="77"/>
    <s v="Brotech DF330 "/>
    <x v="1"/>
    <s v="PM74"/>
    <s v="YONG CHEE SOON"/>
    <n v="2884"/>
    <n v="78.066666666666663"/>
    <n v="1.3011111111111111"/>
    <d v="2025-04-03T00:00:00"/>
    <m/>
    <n v="77"/>
    <n v="222068"/>
    <s v="PE"/>
    <s v="7FP03-80003-FT0001"/>
    <n v="0"/>
    <n v="200000"/>
    <n v="22068"/>
    <n v="0"/>
    <n v="0"/>
    <n v="0"/>
    <m/>
    <m/>
    <n v="0"/>
    <m/>
    <m/>
    <m/>
    <m/>
    <m/>
    <m/>
    <m/>
    <m/>
    <s v="7FP03-80003-FT"/>
    <s v="H08031-JIM-M"/>
    <s v="HP MALAYSIA MANUFACTURING SDN.BHD."/>
    <m/>
    <n v="0"/>
    <n v="0"/>
    <n v="0"/>
    <n v="0"/>
    <n v="0"/>
    <n v="0"/>
    <m/>
    <m/>
    <m/>
    <s v="No"/>
    <s v="W665440"/>
    <n v="0"/>
    <m/>
    <s v="H08031-JIM-M"/>
    <m/>
    <m/>
    <s v="S0362004"/>
  </r>
  <r>
    <x v="212"/>
    <n v="10000"/>
    <n v="10000"/>
    <n v="45754"/>
    <s v="505KANGHS"/>
    <s v=" 8:43:58 am"/>
    <s v="BYK017-03"/>
    <m/>
    <x v="0"/>
    <s v="Yes"/>
    <n v="88"/>
    <s v="OKI"/>
    <x v="0"/>
    <s v="PP24"/>
    <s v="HO HON SENG"/>
    <n v="2500"/>
    <m/>
    <m/>
    <d v="2025-04-03T00:00:00"/>
    <m/>
    <n v="1"/>
    <n v="2500"/>
    <s v="PE"/>
    <s v="GR-0870001"/>
    <n v="0"/>
    <n v="2000"/>
    <n v="500"/>
    <n v="0"/>
    <n v="0"/>
    <n v="0"/>
    <m/>
    <m/>
    <n v="0"/>
    <m/>
    <m/>
    <m/>
    <m/>
    <m/>
    <m/>
    <m/>
    <m/>
    <s v="GR-087"/>
    <s v="G07076"/>
    <s v="GIVAUDAN SINGAPORE PTE LTD"/>
    <m/>
    <n v="0"/>
    <n v="0"/>
    <n v="0"/>
    <n v="0"/>
    <n v="0"/>
    <n v="0"/>
    <m/>
    <m/>
    <m/>
    <s v="No"/>
    <s v="W664713"/>
    <n v="0"/>
    <m/>
    <s v="G07076"/>
    <m/>
    <m/>
    <s v="S0362012"/>
  </r>
  <r>
    <x v="213"/>
    <n v="10000"/>
    <n v="10000"/>
    <n v="45750"/>
    <s v="502LAUGH"/>
    <s v=" 3:01:52 pm"/>
    <s v="4236S1"/>
    <m/>
    <x v="0"/>
    <s v="Yes"/>
    <n v="65"/>
    <s v="Sanki SDR300"/>
    <x v="2"/>
    <s v="PMJ7"/>
    <s v="FOONG SEL YI"/>
    <n v="334"/>
    <n v="53.35"/>
    <n v="0.88916666666666666"/>
    <d v="2025-04-03T00:00:00"/>
    <m/>
    <n v="3"/>
    <n v="1002"/>
    <s v="PE"/>
    <s v="TSMB00434030001"/>
    <n v="0"/>
    <n v="1000"/>
    <n v="2"/>
    <n v="0"/>
    <n v="0"/>
    <n v="0"/>
    <m/>
    <m/>
    <n v="0"/>
    <m/>
    <m/>
    <m/>
    <m/>
    <m/>
    <m/>
    <m/>
    <m/>
    <s v="TSMB0043403"/>
    <s v="T20104"/>
    <s v="TOSHIBA TEC SINGAPORE PTE LTD"/>
    <m/>
    <n v="0"/>
    <n v="0"/>
    <n v="0"/>
    <n v="0"/>
    <n v="0"/>
    <n v="0"/>
    <m/>
    <m/>
    <m/>
    <s v="No"/>
    <s v="W663982"/>
    <n v="0"/>
    <m/>
    <s v="T20104"/>
    <m/>
    <m/>
    <s v="S0361990"/>
  </r>
  <r>
    <x v="214"/>
    <n v="10000"/>
    <n v="10000"/>
    <n v="45750"/>
    <s v="502LAUGH"/>
    <s v=" 1:31:40 pm"/>
    <s v="4170S1"/>
    <m/>
    <x v="0"/>
    <s v="Yes"/>
    <n v="65"/>
    <s v="Sanki SDR300"/>
    <x v="2"/>
    <s v="PMJ7"/>
    <s v="FOONG SEL YI"/>
    <n v="232"/>
    <n v="50.8"/>
    <n v="0.84666666666666657"/>
    <d v="2025-04-03T00:00:00"/>
    <m/>
    <n v="13"/>
    <n v="3016"/>
    <s v="PE"/>
    <s v="TSMB00661020001"/>
    <n v="0"/>
    <n v="3000"/>
    <n v="16"/>
    <n v="0"/>
    <n v="0"/>
    <n v="0"/>
    <m/>
    <m/>
    <n v="0"/>
    <m/>
    <m/>
    <m/>
    <m/>
    <m/>
    <m/>
    <m/>
    <m/>
    <s v="TSMB0066102"/>
    <s v="T20104"/>
    <s v="TOSHIBA TEC SINGAPORE PTE LTD"/>
    <m/>
    <n v="0"/>
    <n v="0"/>
    <n v="0"/>
    <n v="0"/>
    <n v="0"/>
    <n v="0"/>
    <m/>
    <m/>
    <m/>
    <s v="No"/>
    <s v="W664714"/>
    <n v="0"/>
    <m/>
    <s v="T20104"/>
    <m/>
    <m/>
    <s v="S0361990"/>
  </r>
  <r>
    <x v="215"/>
    <n v="10000"/>
    <n v="10000"/>
    <n v="45750"/>
    <s v="502LAUGH"/>
    <s v=" 3:57:01 pm"/>
    <s v="4236S1"/>
    <m/>
    <x v="0"/>
    <s v="Yes"/>
    <n v="65"/>
    <s v="Sanki SDR300"/>
    <x v="2"/>
    <s v="PMJ7"/>
    <s v="FOONG SEL YI"/>
    <n v="375"/>
    <n v="54.375"/>
    <n v="0.90625"/>
    <d v="2025-04-03T00:00:00"/>
    <m/>
    <n v="8"/>
    <n v="3000"/>
    <s v="PE"/>
    <s v="TSMB00709010001"/>
    <n v="0"/>
    <n v="3000"/>
    <n v="0"/>
    <n v="0"/>
    <n v="0"/>
    <n v="0"/>
    <m/>
    <m/>
    <n v="0"/>
    <m/>
    <m/>
    <m/>
    <m/>
    <m/>
    <m/>
    <m/>
    <m/>
    <s v="TSMB0070901"/>
    <s v="T20104"/>
    <s v="TOSHIBA TEC SINGAPORE PTE LTD"/>
    <m/>
    <n v="0"/>
    <n v="0"/>
    <n v="0"/>
    <n v="0"/>
    <n v="0"/>
    <n v="0"/>
    <m/>
    <m/>
    <m/>
    <s v="No"/>
    <s v="W664716"/>
    <n v="0"/>
    <m/>
    <s v="T20104"/>
    <m/>
    <m/>
    <s v="S0361990"/>
  </r>
  <r>
    <x v="216"/>
    <n v="10000"/>
    <n v="10000"/>
    <n v="45750"/>
    <s v="502LAUGH"/>
    <s v=" 1:45:48 pm"/>
    <s v="4170S1"/>
    <m/>
    <x v="0"/>
    <s v="Yes"/>
    <n v="65"/>
    <s v="Sanki SDR300"/>
    <x v="2"/>
    <s v="PMJ7"/>
    <s v="FOONG SEL YI"/>
    <n v="157"/>
    <n v="48.924999999999997"/>
    <n v="0.81541666666666657"/>
    <d v="2025-04-03T00:00:00"/>
    <m/>
    <n v="16"/>
    <n v="2512"/>
    <s v="PE"/>
    <s v="TSMB00710010001"/>
    <n v="0"/>
    <n v="2500"/>
    <n v="12"/>
    <n v="0"/>
    <n v="0"/>
    <n v="0"/>
    <m/>
    <m/>
    <n v="0"/>
    <m/>
    <m/>
    <m/>
    <m/>
    <m/>
    <m/>
    <m/>
    <m/>
    <s v="TSMB0071001"/>
    <s v="T20104"/>
    <s v="TOSHIBA TEC SINGAPORE PTE LTD"/>
    <m/>
    <n v="0"/>
    <n v="0"/>
    <n v="0"/>
    <n v="0"/>
    <n v="0"/>
    <n v="0"/>
    <m/>
    <m/>
    <m/>
    <s v="No"/>
    <s v="W664717"/>
    <n v="0"/>
    <m/>
    <s v="T20104"/>
    <m/>
    <m/>
    <s v="S0361990"/>
  </r>
  <r>
    <x v="217"/>
    <n v="10000"/>
    <n v="10000"/>
    <n v="45750"/>
    <s v="502LAUGH"/>
    <s v=" 3:01:52 pm"/>
    <s v="4236S1"/>
    <m/>
    <x v="0"/>
    <s v="Yes"/>
    <n v="65"/>
    <s v="Sanki SDR300"/>
    <x v="2"/>
    <s v="PMJ7"/>
    <s v="FOONG SEL YI"/>
    <n v="1000"/>
    <n v="70"/>
    <n v="1.1666666666666667"/>
    <d v="2025-04-03T00:00:00"/>
    <m/>
    <n v="3"/>
    <n v="3000"/>
    <s v="PE"/>
    <s v="TSMB00434030001"/>
    <n v="0"/>
    <n v="3000"/>
    <n v="0"/>
    <n v="0"/>
    <n v="0"/>
    <n v="0"/>
    <m/>
    <m/>
    <n v="0"/>
    <m/>
    <m/>
    <m/>
    <m/>
    <m/>
    <m/>
    <m/>
    <m/>
    <s v="TSMB0043403"/>
    <s v="T20104"/>
    <s v="TOSHIBA TEC SINGAPORE PTE LTD"/>
    <m/>
    <n v="0"/>
    <n v="0"/>
    <n v="0"/>
    <n v="0"/>
    <n v="0"/>
    <n v="0"/>
    <m/>
    <m/>
    <m/>
    <s v="No"/>
    <s v="W664719"/>
    <n v="0"/>
    <m/>
    <s v="T20104"/>
    <m/>
    <m/>
    <s v="PR006406"/>
  </r>
  <r>
    <x v="218"/>
    <n v="10000"/>
    <n v="10000"/>
    <n v="45750"/>
    <s v="502LAUGH"/>
    <s v=" 1:31:40 pm"/>
    <s v="4170S1"/>
    <m/>
    <x v="0"/>
    <s v="Yes"/>
    <n v="65"/>
    <s v="Sanki SDR300"/>
    <x v="2"/>
    <s v="PMJ7"/>
    <s v="FOONG SEL YI"/>
    <n v="693"/>
    <n v="62.325000000000003"/>
    <n v="1.0387500000000001"/>
    <d v="2025-04-03T00:00:00"/>
    <m/>
    <n v="13"/>
    <n v="9009"/>
    <s v="PE"/>
    <s v="TSMB00661020001"/>
    <n v="0"/>
    <n v="9000"/>
    <n v="9"/>
    <n v="0"/>
    <n v="0"/>
    <n v="0"/>
    <m/>
    <m/>
    <n v="0"/>
    <m/>
    <m/>
    <m/>
    <m/>
    <m/>
    <m/>
    <m/>
    <m/>
    <s v="TSMB0066102"/>
    <s v="T20104"/>
    <s v="TOSHIBA TEC SINGAPORE PTE LTD"/>
    <m/>
    <n v="0"/>
    <n v="0"/>
    <n v="0"/>
    <n v="0"/>
    <n v="0"/>
    <n v="0"/>
    <m/>
    <m/>
    <m/>
    <s v="No"/>
    <s v="W664720"/>
    <n v="0"/>
    <m/>
    <s v="T20104"/>
    <m/>
    <m/>
    <s v="PR006406"/>
  </r>
  <r>
    <x v="219"/>
    <n v="10000"/>
    <n v="10000"/>
    <n v="45750"/>
    <s v="502LAUGH"/>
    <s v=" 3:57:01 pm"/>
    <s v="4236S1"/>
    <m/>
    <x v="0"/>
    <s v="Yes"/>
    <n v="65"/>
    <s v="Sanki SDR300"/>
    <x v="2"/>
    <s v="PMJ7"/>
    <s v="FOONG SEL YI"/>
    <n v="875"/>
    <n v="66.875"/>
    <n v="1.1145833333333333"/>
    <d v="2025-04-03T00:00:00"/>
    <m/>
    <n v="8"/>
    <n v="7000"/>
    <s v="PE"/>
    <s v="TSMB00709010001"/>
    <n v="0"/>
    <n v="7000"/>
    <n v="0"/>
    <n v="0"/>
    <n v="0"/>
    <n v="0"/>
    <m/>
    <m/>
    <n v="0"/>
    <m/>
    <m/>
    <m/>
    <m/>
    <m/>
    <m/>
    <m/>
    <m/>
    <s v="TSMB0070901"/>
    <s v="T20104"/>
    <s v="TOSHIBA TEC SINGAPORE PTE LTD"/>
    <m/>
    <n v="0"/>
    <n v="0"/>
    <n v="0"/>
    <n v="0"/>
    <n v="0"/>
    <n v="0"/>
    <m/>
    <m/>
    <m/>
    <s v="No"/>
    <s v="W664721"/>
    <n v="0"/>
    <m/>
    <s v="T20104"/>
    <m/>
    <m/>
    <s v="PR006406"/>
  </r>
  <r>
    <x v="220"/>
    <n v="10000"/>
    <n v="10000"/>
    <n v="45750"/>
    <s v="502LAUGH"/>
    <s v=" 1:45:48 pm"/>
    <s v="4170S1"/>
    <m/>
    <x v="0"/>
    <s v="Yes"/>
    <n v="65"/>
    <s v="Sanki SDR300"/>
    <x v="2"/>
    <s v="PMJ7"/>
    <s v="FOONG SEL YI"/>
    <n v="314"/>
    <n v="52.85"/>
    <n v="0.88083333333333336"/>
    <d v="2025-04-03T00:00:00"/>
    <m/>
    <n v="16"/>
    <n v="5024"/>
    <s v="PE"/>
    <s v="TSMB00710010001"/>
    <n v="0"/>
    <n v="5000"/>
    <n v="24"/>
    <n v="0"/>
    <n v="0"/>
    <n v="0"/>
    <m/>
    <m/>
    <n v="0"/>
    <m/>
    <m/>
    <m/>
    <m/>
    <m/>
    <m/>
    <m/>
    <m/>
    <s v="TSMB0071001"/>
    <s v="T20104"/>
    <s v="TOSHIBA TEC SINGAPORE PTE LTD"/>
    <m/>
    <n v="0"/>
    <n v="0"/>
    <n v="0"/>
    <n v="0"/>
    <n v="0"/>
    <n v="0"/>
    <m/>
    <m/>
    <m/>
    <s v="No"/>
    <s v="W664722"/>
    <n v="0"/>
    <m/>
    <s v="T20104"/>
    <m/>
    <m/>
    <s v="PR006406"/>
  </r>
  <r>
    <x v="72"/>
    <n v="10000"/>
    <n v="30000"/>
    <n v="45754"/>
    <s v="502LAUGH"/>
    <s v=" 9:18:57 am"/>
    <s v="59470/59469"/>
    <m/>
    <x v="1"/>
    <s v="Yes"/>
    <n v="96"/>
    <s v="Luster AOI"/>
    <x v="5"/>
    <s v="QM38"/>
    <s v="YIP SIEW CHING"/>
    <n v="152250"/>
    <m/>
    <m/>
    <d v="2025-04-03T00:00:00"/>
    <m/>
    <n v="6"/>
    <n v="913500"/>
    <s v="PE"/>
    <s v="MT-1000173-00REV0003"/>
    <n v="0"/>
    <n v="949776"/>
    <n v="-36276"/>
    <n v="0"/>
    <n v="0"/>
    <n v="0"/>
    <m/>
    <m/>
    <n v="0"/>
    <m/>
    <m/>
    <m/>
    <m/>
    <m/>
    <m/>
    <m/>
    <m/>
    <s v="MT-1000173-00REV008"/>
    <s v="Z26002"/>
    <s v="CCL DESIGN (PENANG) SDN. BHD."/>
    <m/>
    <n v="0"/>
    <n v="0"/>
    <n v="0"/>
    <n v="0"/>
    <n v="0"/>
    <n v="0"/>
    <m/>
    <m/>
    <m/>
    <s v="No"/>
    <s v="W664723"/>
    <n v="0"/>
    <m/>
    <s v="Z26002"/>
    <m/>
    <m/>
    <s v="S0362021"/>
  </r>
  <r>
    <x v="221"/>
    <n v="10000"/>
    <n v="10000"/>
    <n v="45751"/>
    <s v="502LAUGH"/>
    <s v=" 1:45:43 pm"/>
    <n v="10620258024"/>
    <m/>
    <x v="0"/>
    <s v="Yes"/>
    <n v="79"/>
    <s v="HP Indigo 6800"/>
    <x v="0"/>
    <s v="PM16"/>
    <s v="TEO KAH JUN"/>
    <n v="133"/>
    <n v="36.65"/>
    <n v="0.61083333333333334"/>
    <d v="2025-04-03T00:00:00"/>
    <m/>
    <n v="264"/>
    <n v="35112"/>
    <s v="PE"/>
    <s v="7FP10-80001-FT0001"/>
    <n v="0"/>
    <n v="20000"/>
    <n v="15112"/>
    <n v="0"/>
    <n v="0"/>
    <n v="0"/>
    <m/>
    <m/>
    <n v="0"/>
    <m/>
    <m/>
    <m/>
    <m/>
    <m/>
    <m/>
    <m/>
    <m/>
    <s v="7FP10-80001-FT"/>
    <s v="H08031-JIM-M"/>
    <s v="HP MALAYSIA MANUFACTURING SDN.BHD."/>
    <m/>
    <n v="0"/>
    <n v="0"/>
    <n v="0"/>
    <n v="0"/>
    <n v="0"/>
    <n v="0"/>
    <m/>
    <m/>
    <m/>
    <s v="No"/>
    <s v="W664724"/>
    <n v="0"/>
    <m/>
    <s v="H08031-JIM-M"/>
    <m/>
    <m/>
    <s v="S0362023"/>
  </r>
  <r>
    <x v="221"/>
    <n v="10000"/>
    <n v="20000"/>
    <n v="45751"/>
    <s v="502LAUGH"/>
    <s v=" 1:45:43 pm"/>
    <n v="10620258024"/>
    <m/>
    <x v="1"/>
    <s v="Yes"/>
    <n v="77"/>
    <s v="Brotech DF330 "/>
    <x v="1"/>
    <s v="PM74"/>
    <s v="YONG CHEE SOON"/>
    <n v="416"/>
    <n v="36.933333333333337"/>
    <n v="0.61555555555555563"/>
    <d v="2025-04-03T00:00:00"/>
    <m/>
    <n v="77"/>
    <n v="32032"/>
    <s v="PE"/>
    <s v="7FP10-80001-FT0001"/>
    <n v="0"/>
    <n v="20000"/>
    <n v="12032"/>
    <n v="0"/>
    <n v="0"/>
    <n v="0"/>
    <m/>
    <m/>
    <n v="0"/>
    <m/>
    <m/>
    <m/>
    <m/>
    <m/>
    <m/>
    <m/>
    <m/>
    <s v="7FP10-80001-FT"/>
    <s v="H08031-JIM-M"/>
    <s v="HP MALAYSIA MANUFACTURING SDN.BHD."/>
    <m/>
    <n v="0"/>
    <n v="0"/>
    <n v="0"/>
    <n v="0"/>
    <n v="0"/>
    <n v="0"/>
    <m/>
    <m/>
    <m/>
    <s v="No"/>
    <s v="W664724"/>
    <n v="0"/>
    <m/>
    <s v="H08031-JIM-M"/>
    <m/>
    <m/>
    <s v="S0362023"/>
  </r>
  <r>
    <x v="222"/>
    <n v="10000"/>
    <n v="10000"/>
    <n v="45751"/>
    <s v="502LAUGH"/>
    <s v=" 4:16:19 pm"/>
    <s v="J00WT7100"/>
    <m/>
    <x v="0"/>
    <s v="Yes"/>
    <n v="72"/>
    <s v="Xeikon 3500"/>
    <x v="0"/>
    <s v="PM17"/>
    <s v="NG SWEE CHEA"/>
    <n v="2500"/>
    <m/>
    <m/>
    <d v="2025-04-03T00:00:00"/>
    <m/>
    <n v="6"/>
    <n v="15000"/>
    <s v="PE"/>
    <n v="86090870001"/>
    <n v="0"/>
    <n v="10000"/>
    <n v="5000"/>
    <n v="0"/>
    <n v="0"/>
    <n v="0"/>
    <m/>
    <m/>
    <n v="0"/>
    <m/>
    <m/>
    <m/>
    <m/>
    <m/>
    <m/>
    <m/>
    <m/>
    <n v="8609087"/>
    <s v="B02083"/>
    <s v="BECTON DICKINSON MEDICAL (S) PTE LTD"/>
    <m/>
    <n v="0"/>
    <n v="0"/>
    <n v="0"/>
    <n v="0"/>
    <n v="0"/>
    <n v="0"/>
    <m/>
    <m/>
    <m/>
    <s v="No"/>
    <s v="W664727"/>
    <n v="0"/>
    <m/>
    <s v="B02083"/>
    <m/>
    <m/>
    <s v="S0362024"/>
  </r>
  <r>
    <x v="223"/>
    <n v="10000"/>
    <n v="10000"/>
    <n v="45754"/>
    <s v="502LAUGH"/>
    <s v=" 8:58:25 am"/>
    <s v="E190912129"/>
    <m/>
    <x v="0"/>
    <s v="Yes"/>
    <n v="63"/>
    <s v="SANKI"/>
    <x v="2"/>
    <s v="PM80"/>
    <s v="YAP ZHI PING"/>
    <n v="5000"/>
    <n v="170"/>
    <n v="2.8333333333333335"/>
    <d v="2025-04-03T00:00:00"/>
    <m/>
    <n v="60"/>
    <n v="300000"/>
    <s v="PE"/>
    <s v="709898812-3M66900001"/>
    <n v="0"/>
    <n v="300000"/>
    <n v="0"/>
    <n v="0"/>
    <n v="0"/>
    <n v="0"/>
    <m/>
    <m/>
    <n v="0"/>
    <m/>
    <m/>
    <m/>
    <m/>
    <m/>
    <m/>
    <m/>
    <m/>
    <s v="709898812-3M6690SP"/>
    <s v="S19314"/>
    <s v="SEAGATE TECHNOLOGY INTERNATIONAL (WUXI) CO., LTD"/>
    <m/>
    <n v="0"/>
    <n v="0"/>
    <n v="0"/>
    <n v="0"/>
    <n v="0"/>
    <n v="0"/>
    <m/>
    <m/>
    <m/>
    <s v="No"/>
    <s v="W664735"/>
    <n v="0"/>
    <m/>
    <s v="S19314"/>
    <m/>
    <m/>
    <s v="H0064905"/>
  </r>
  <r>
    <x v="224"/>
    <n v="10000"/>
    <n v="10000"/>
    <n v="45751"/>
    <s v="502LAUGH"/>
    <s v=" 8:51:28 am"/>
    <n v="8613409"/>
    <m/>
    <x v="0"/>
    <s v="Yes"/>
    <n v="63"/>
    <s v="SANKI"/>
    <x v="2"/>
    <s v="PM80"/>
    <s v="YAP ZHI PING"/>
    <n v="1760"/>
    <n v="89"/>
    <n v="1.4833333333333334"/>
    <d v="2025-04-03T00:00:00"/>
    <m/>
    <n v="75"/>
    <n v="132000"/>
    <s v="PE"/>
    <s v="730016300 REVA0001"/>
    <n v="0"/>
    <n v="132000"/>
    <n v="0"/>
    <n v="0"/>
    <n v="0"/>
    <n v="0"/>
    <m/>
    <m/>
    <n v="0"/>
    <m/>
    <m/>
    <m/>
    <m/>
    <m/>
    <m/>
    <m/>
    <m/>
    <s v="730016300 REVA"/>
    <s v="S19314"/>
    <s v="SEAGATE TECHNOLOGY INTERNATIONAL (WUXI) CO., LTD"/>
    <m/>
    <n v="0"/>
    <n v="0"/>
    <n v="0"/>
    <n v="0"/>
    <n v="0"/>
    <n v="0"/>
    <m/>
    <m/>
    <m/>
    <s v="No"/>
    <s v="W664740"/>
    <n v="0"/>
    <m/>
    <s v="S19314"/>
    <m/>
    <m/>
    <s v="H0064911"/>
  </r>
  <r>
    <x v="225"/>
    <n v="10000"/>
    <n v="10000"/>
    <n v="45754"/>
    <s v="502LAUGH"/>
    <s v=" 8:58:25 am"/>
    <n v="8613409"/>
    <m/>
    <x v="0"/>
    <s v="Yes"/>
    <n v="63"/>
    <s v="SANKI"/>
    <x v="2"/>
    <s v="PM80"/>
    <s v="YAP ZHI PING"/>
    <n v="1334"/>
    <n v="78.349999999999994"/>
    <n v="1.3058333333333332"/>
    <d v="2025-04-03T00:00:00"/>
    <m/>
    <n v="60"/>
    <n v="80040"/>
    <s v="PE"/>
    <s v="740921700-32PC E0001"/>
    <n v="0"/>
    <n v="80000"/>
    <n v="40"/>
    <n v="0"/>
    <n v="0"/>
    <n v="0"/>
    <m/>
    <m/>
    <n v="0"/>
    <m/>
    <m/>
    <m/>
    <m/>
    <m/>
    <m/>
    <m/>
    <m/>
    <s v="740921700-32PC EMPTY"/>
    <s v="S19314"/>
    <s v="SEAGATE TECHNOLOGY INTERNATIONAL (WUXI) CO., LTD"/>
    <m/>
    <n v="0"/>
    <n v="0"/>
    <n v="0"/>
    <n v="0"/>
    <n v="0"/>
    <n v="0"/>
    <m/>
    <m/>
    <m/>
    <s v="No"/>
    <s v="W664742"/>
    <n v="0"/>
    <m/>
    <s v="S19314"/>
    <m/>
    <m/>
    <s v="H0064914"/>
  </r>
  <r>
    <x v="226"/>
    <n v="10000"/>
    <n v="10000"/>
    <n v="45755"/>
    <s v="502LAUGH"/>
    <s v=" 9:56:34 am"/>
    <s v="M0BVD0521"/>
    <m/>
    <x v="0"/>
    <s v="Yes"/>
    <n v="79"/>
    <s v="HP Indigo 6800"/>
    <x v="0"/>
    <s v="PM16"/>
    <s v="TEO KAH JUN"/>
    <n v="500"/>
    <n v="55"/>
    <n v="0.91666666666666663"/>
    <d v="2025-04-03T00:00:00"/>
    <m/>
    <n v="250"/>
    <n v="125000"/>
    <s v="PE"/>
    <s v="107-54006900001"/>
    <n v="0"/>
    <n v="100000"/>
    <n v="25000"/>
    <n v="0"/>
    <n v="0"/>
    <n v="0"/>
    <m/>
    <m/>
    <n v="0"/>
    <m/>
    <m/>
    <m/>
    <m/>
    <m/>
    <m/>
    <m/>
    <m/>
    <s v="107-5400690"/>
    <s v="K11180"/>
    <s v="KX TECHNOLOGIES PTE LTD"/>
    <m/>
    <n v="0"/>
    <n v="0"/>
    <n v="0"/>
    <n v="0"/>
    <n v="0"/>
    <n v="0"/>
    <m/>
    <m/>
    <m/>
    <s v="No"/>
    <s v="W664744"/>
    <n v="0"/>
    <m/>
    <s v="K11180"/>
    <m/>
    <m/>
    <s v="S0362026"/>
  </r>
  <r>
    <x v="227"/>
    <n v="10000"/>
    <n v="10000"/>
    <n v="45750"/>
    <s v="502LAUGH"/>
    <s v=" 1:35:03 pm"/>
    <s v="3830U7060"/>
    <m/>
    <x v="0"/>
    <s v="Yes"/>
    <n v="61"/>
    <s v="FSK 520"/>
    <x v="3"/>
    <s v="PM68"/>
    <s v="LEE KIM LIANG"/>
    <n v="200"/>
    <n v="49"/>
    <n v="0.81666666666666665"/>
    <d v="2025-04-03T00:00:00"/>
    <m/>
    <n v="1"/>
    <n v="200"/>
    <s v="PE"/>
    <n v="107335250001"/>
    <n v="0"/>
    <n v="200"/>
    <n v="0"/>
    <n v="0"/>
    <n v="0"/>
    <n v="0"/>
    <m/>
    <m/>
    <n v="0"/>
    <m/>
    <m/>
    <m/>
    <m/>
    <m/>
    <m/>
    <m/>
    <m/>
    <n v="10733525"/>
    <s v="I09109"/>
    <s v="IKE TECHNOLOGY"/>
    <m/>
    <n v="0"/>
    <n v="0"/>
    <n v="0"/>
    <n v="0"/>
    <n v="0"/>
    <n v="0"/>
    <m/>
    <m/>
    <m/>
    <s v="No"/>
    <s v="W664750"/>
    <n v="0"/>
    <m/>
    <s v="I09109"/>
    <m/>
    <m/>
    <s v="S0362087"/>
  </r>
  <r>
    <x v="228"/>
    <n v="10000"/>
    <n v="20000"/>
    <n v="45751"/>
    <s v="502LAUGH"/>
    <s v=" 4:15:18 pm"/>
    <s v="M0BSM3241"/>
    <m/>
    <x v="0"/>
    <s v="Yes"/>
    <n v="72"/>
    <s v="Xeikon 3500"/>
    <x v="0"/>
    <s v="PM17"/>
    <s v="NG SWEE CHEA"/>
    <n v="2000"/>
    <m/>
    <m/>
    <d v="2025-04-03T00:00:00"/>
    <m/>
    <n v="4"/>
    <n v="8000"/>
    <s v="PE"/>
    <s v="86.J7350001"/>
    <n v="0"/>
    <n v="5000"/>
    <n v="3000"/>
    <n v="0"/>
    <n v="0"/>
    <n v="0"/>
    <m/>
    <m/>
    <n v="0"/>
    <m/>
    <m/>
    <m/>
    <m/>
    <m/>
    <m/>
    <m/>
    <m/>
    <s v="86.J735"/>
    <s v="T20390-PMI"/>
    <s v="TECHNOCOM SYSTEMS SDN BHD"/>
    <m/>
    <n v="0"/>
    <n v="0"/>
    <n v="0"/>
    <n v="0"/>
    <n v="0"/>
    <n v="0"/>
    <m/>
    <m/>
    <m/>
    <s v="No"/>
    <s v="W664751"/>
    <n v="0"/>
    <m/>
    <s v="T20390-PMI"/>
    <m/>
    <m/>
    <s v="S0362148"/>
  </r>
  <r>
    <x v="149"/>
    <n v="10000"/>
    <n v="20000"/>
    <n v="45750"/>
    <s v="502LAUGH"/>
    <n v="0.42402777777777778"/>
    <s v="2101818U5/M0B7C2220"/>
    <m/>
    <x v="1"/>
    <s v="Yes"/>
    <n v="82"/>
    <s v="POLLY"/>
    <x v="2"/>
    <s v="PM11"/>
    <s v="TEE MENG CHAI"/>
    <n v="1072"/>
    <m/>
    <m/>
    <d v="2025-04-03T00:00:00"/>
    <m/>
    <n v="56"/>
    <n v="60032"/>
    <s v="PE"/>
    <s v="86.B9480001"/>
    <n v="0"/>
    <n v="50000"/>
    <n v="10032"/>
    <n v="0"/>
    <n v="0"/>
    <n v="0"/>
    <m/>
    <m/>
    <n v="0"/>
    <m/>
    <m/>
    <m/>
    <m/>
    <m/>
    <m/>
    <m/>
    <m/>
    <s v="86.B948"/>
    <s v="C03423"/>
    <s v="CCL DESIGN (ZHONGSHAN) CO.,LTD"/>
    <m/>
    <n v="0"/>
    <n v="0"/>
    <n v="0"/>
    <n v="0"/>
    <n v="0"/>
    <n v="0"/>
    <m/>
    <m/>
    <m/>
    <s v="No"/>
    <s v="W664760"/>
    <n v="0"/>
    <m/>
    <s v="C03423"/>
    <m/>
    <m/>
    <s v="S0362176"/>
  </r>
  <r>
    <x v="229"/>
    <n v="10000"/>
    <n v="10000"/>
    <n v="45751"/>
    <s v="502LAUGH"/>
    <n v="0.48216435185185186"/>
    <s v="4092605U5A"/>
    <m/>
    <x v="0"/>
    <s v="Yes"/>
    <n v="22"/>
    <s v="FSK B100"/>
    <x v="3"/>
    <s v="PS13"/>
    <s v="YEE CHENG MENG"/>
    <n v="2000"/>
    <n v="85"/>
    <n v="1.4166666666666667"/>
    <d v="2025-04-03T00:00:00"/>
    <m/>
    <n v="1"/>
    <n v="2000"/>
    <s v="PE"/>
    <s v="250-6238-000001"/>
    <n v="0"/>
    <n v="2000"/>
    <n v="0"/>
    <n v="0"/>
    <n v="0"/>
    <n v="0"/>
    <m/>
    <m/>
    <n v="0"/>
    <m/>
    <m/>
    <m/>
    <m/>
    <m/>
    <m/>
    <m/>
    <m/>
    <s v="250-6238-00"/>
    <s v="J10025"/>
    <s v="JMS SINGAPORE PTE LTD"/>
    <m/>
    <n v="0"/>
    <n v="0"/>
    <n v="0"/>
    <n v="0"/>
    <n v="0"/>
    <n v="0"/>
    <m/>
    <m/>
    <m/>
    <s v="No"/>
    <s v="W664762"/>
    <n v="0"/>
    <m/>
    <s v="J10025"/>
    <m/>
    <m/>
    <s v="S0362359"/>
  </r>
  <r>
    <x v="230"/>
    <n v="10000"/>
    <n v="10000"/>
    <n v="45751"/>
    <s v="502LAUGH"/>
    <s v=" 8:53:18 am"/>
    <s v="5323501-04-01-08"/>
    <m/>
    <x v="0"/>
    <s v="Yes"/>
    <n v="63"/>
    <s v="SANKI"/>
    <x v="2"/>
    <s v="PM80"/>
    <s v="YAP ZHI PING"/>
    <n v="200"/>
    <n v="50"/>
    <n v="0.83333333333333337"/>
    <d v="2025-04-03T00:00:00"/>
    <m/>
    <n v="60"/>
    <n v="12020"/>
    <s v="PE"/>
    <s v="1125-790-00002 R0001"/>
    <n v="0"/>
    <n v="12000"/>
    <n v="20"/>
    <n v="0"/>
    <n v="0"/>
    <n v="0"/>
    <m/>
    <m/>
    <n v="0"/>
    <m/>
    <m/>
    <m/>
    <m/>
    <m/>
    <m/>
    <m/>
    <m/>
    <s v="1125-790-00002 REVB"/>
    <s v="M13337-SMD"/>
    <s v="NMB-MINEBEA THAI LTD"/>
    <m/>
    <n v="0"/>
    <n v="0"/>
    <n v="0"/>
    <n v="0"/>
    <n v="0"/>
    <n v="0"/>
    <m/>
    <m/>
    <m/>
    <s v="No"/>
    <s v="W664764"/>
    <n v="0"/>
    <m/>
    <s v="M13337-SMD"/>
    <m/>
    <m/>
    <s v="S0362363"/>
  </r>
  <r>
    <x v="230"/>
    <n v="20000"/>
    <n v="10000"/>
    <n v="45751"/>
    <s v="502LAUGH"/>
    <s v=" 8:53:18 am"/>
    <s v="5323501-04-01-08"/>
    <m/>
    <x v="0"/>
    <s v="Yes"/>
    <n v="63"/>
    <s v="SANKI"/>
    <x v="2"/>
    <s v="PM80"/>
    <s v="YAP ZHI PING"/>
    <n v="2267"/>
    <n v="101.675"/>
    <n v="1.6945833333333333"/>
    <d v="2025-04-03T00:00:00"/>
    <m/>
    <n v="60"/>
    <n v="136000"/>
    <s v="PE"/>
    <s v="1125-790-00002 R0001"/>
    <n v="0"/>
    <n v="136000"/>
    <n v="0"/>
    <n v="0"/>
    <n v="0"/>
    <n v="0"/>
    <m/>
    <m/>
    <n v="0"/>
    <m/>
    <m/>
    <m/>
    <m/>
    <m/>
    <m/>
    <m/>
    <m/>
    <s v="1125-790-00002 REVB"/>
    <s v="M13337-SMD"/>
    <s v="NMB-MINEBEA THAI LTD"/>
    <m/>
    <n v="0"/>
    <n v="0"/>
    <n v="0"/>
    <n v="0"/>
    <n v="0"/>
    <n v="0"/>
    <m/>
    <m/>
    <m/>
    <s v="No"/>
    <s v="W664764"/>
    <n v="0"/>
    <m/>
    <s v="M13337-SMD"/>
    <m/>
    <m/>
    <s v="S0362363"/>
  </r>
  <r>
    <x v="231"/>
    <n v="10000"/>
    <n v="10000"/>
    <n v="45751"/>
    <s v="502LAUGH"/>
    <s v=" 8:53:18 am"/>
    <s v="5323501-04-01-08"/>
    <m/>
    <x v="0"/>
    <s v="Yes"/>
    <n v="63"/>
    <s v="SANKI"/>
    <x v="2"/>
    <s v="PM80"/>
    <s v="YAP ZHI PING"/>
    <n v="4"/>
    <n v="45.1"/>
    <n v="0.75166666666666671"/>
    <d v="2025-04-03T00:00:00"/>
    <m/>
    <n v="60"/>
    <n v="240"/>
    <s v="PE"/>
    <s v="1125-790-00002 R0001"/>
    <n v="0"/>
    <n v="182"/>
    <n v="58"/>
    <n v="0"/>
    <n v="0"/>
    <n v="0"/>
    <m/>
    <m/>
    <n v="0"/>
    <m/>
    <m/>
    <m/>
    <m/>
    <m/>
    <m/>
    <m/>
    <m/>
    <s v="1125-790-00002 REVB"/>
    <s v="M13337-SMD"/>
    <s v="NMB-MINEBEA THAI LTD"/>
    <m/>
    <n v="0"/>
    <n v="0"/>
    <n v="0"/>
    <n v="0"/>
    <n v="0"/>
    <n v="0"/>
    <m/>
    <m/>
    <m/>
    <s v="No"/>
    <s v="W664765"/>
    <n v="0"/>
    <m/>
    <s v="M13337-SMD"/>
    <m/>
    <m/>
    <s v="ZSA101791"/>
  </r>
  <r>
    <x v="232"/>
    <n v="10000"/>
    <n v="10000"/>
    <n v="45777"/>
    <s v="502LAUGH"/>
    <s v=" 1:20:37 pm"/>
    <s v="U4625S161/3830U7060"/>
    <m/>
    <x v="0"/>
    <s v="Yes"/>
    <n v="88"/>
    <s v="OKI"/>
    <x v="0"/>
    <s v="PP24"/>
    <s v="HO HON SENG"/>
    <n v="500"/>
    <m/>
    <m/>
    <d v="2025-04-03T00:00:00"/>
    <m/>
    <n v="1"/>
    <n v="500"/>
    <s v="PE"/>
    <s v="19003623-I0001"/>
    <n v="0"/>
    <n v="500"/>
    <n v="0"/>
    <n v="0"/>
    <n v="0"/>
    <n v="0"/>
    <m/>
    <m/>
    <n v="0"/>
    <m/>
    <m/>
    <m/>
    <m/>
    <m/>
    <m/>
    <m/>
    <m/>
    <s v="19003623-I"/>
    <s v="I09109"/>
    <s v="IKE TECHNOLOGY"/>
    <m/>
    <n v="0"/>
    <n v="0"/>
    <n v="0"/>
    <n v="0"/>
    <n v="0"/>
    <n v="0"/>
    <m/>
    <m/>
    <m/>
    <s v="No"/>
    <s v="W665682"/>
    <n v="0"/>
    <m/>
    <s v="I09109"/>
    <m/>
    <m/>
    <s v="S0362365"/>
  </r>
  <r>
    <x v="233"/>
    <n v="10000"/>
    <n v="10000"/>
    <n v="45777"/>
    <s v="502LAUGH"/>
    <s v=" 1:21:38 pm"/>
    <s v="U4625S161/3830U7060"/>
    <m/>
    <x v="0"/>
    <s v="Yes"/>
    <n v="88"/>
    <s v="OKI"/>
    <x v="0"/>
    <s v="PP24"/>
    <s v="HO HON SENG"/>
    <n v="1000"/>
    <m/>
    <m/>
    <d v="2025-04-03T00:00:00"/>
    <m/>
    <n v="1"/>
    <n v="1000"/>
    <s v="PE"/>
    <s v="19004580-I0001"/>
    <n v="0"/>
    <n v="1000"/>
    <n v="0"/>
    <n v="0"/>
    <n v="0"/>
    <n v="0"/>
    <m/>
    <m/>
    <n v="0"/>
    <m/>
    <m/>
    <m/>
    <m/>
    <m/>
    <m/>
    <m/>
    <m/>
    <s v="19004580-I"/>
    <s v="I09109"/>
    <s v="IKE TECHNOLOGY"/>
    <m/>
    <n v="0"/>
    <n v="0"/>
    <n v="0"/>
    <n v="0"/>
    <n v="0"/>
    <n v="0"/>
    <m/>
    <m/>
    <m/>
    <s v="No"/>
    <s v="W665929"/>
    <n v="0"/>
    <m/>
    <s v="I09109"/>
    <m/>
    <m/>
    <s v="S0362365"/>
  </r>
  <r>
    <x v="234"/>
    <n v="10000"/>
    <n v="20000"/>
    <n v="45754"/>
    <s v="505KANGHS"/>
    <s v=" 5:38:32 pm"/>
    <s v="M0BTQ4840"/>
    <s v="FSC30666"/>
    <x v="0"/>
    <s v="No"/>
    <n v="94"/>
    <s v="Taiyo"/>
    <x v="3"/>
    <s v="PM09"/>
    <s v="PANG JING FULL"/>
    <n v="3334"/>
    <m/>
    <m/>
    <d v="2025-04-04T00:00:00"/>
    <m/>
    <n v="6"/>
    <n v="20004"/>
    <s v="PE"/>
    <s v="L001-773057-00000004"/>
    <n v="0"/>
    <n v="0"/>
    <n v="0"/>
    <n v="0"/>
    <n v="0"/>
    <n v="0"/>
    <m/>
    <m/>
    <n v="0"/>
    <m/>
    <m/>
    <m/>
    <s v="No"/>
    <n v="0"/>
    <s v="No"/>
    <m/>
    <m/>
    <s v="L001-773057-000004CM"/>
    <s v="W23041-TH"/>
    <s v="WESTERN DIGITAL STORAGE TECHNOLOGIES"/>
    <m/>
    <n v="0"/>
    <n v="0"/>
    <n v="0"/>
    <n v="0"/>
    <n v="0"/>
    <n v="0"/>
    <m/>
    <m/>
    <m/>
    <s v="No"/>
    <m/>
    <m/>
    <m/>
    <s v="W23041-TH"/>
    <m/>
    <m/>
    <s v="H0064673"/>
  </r>
  <r>
    <x v="1"/>
    <n v="10000"/>
    <n v="20000"/>
    <n v="45751"/>
    <s v="502LAUGH"/>
    <s v=" 5:16:20 pm"/>
    <n v="10620258022"/>
    <s v="FDC30934"/>
    <x v="1"/>
    <s v="No"/>
    <n v="77"/>
    <s v="Brotech DF330 "/>
    <x v="1"/>
    <s v="PM74"/>
    <s v="YONG CHEE SOON"/>
    <n v="454"/>
    <n v="37.566666666666663"/>
    <n v="0.62611111111111106"/>
    <d v="2025-04-04T00:00:00"/>
    <m/>
    <n v="15"/>
    <n v="6810"/>
    <s v="PE"/>
    <s v="CZ633-800050001"/>
    <n v="0"/>
    <n v="0"/>
    <n v="0"/>
    <n v="0"/>
    <n v="0"/>
    <n v="0"/>
    <m/>
    <m/>
    <n v="0"/>
    <m/>
    <m/>
    <m/>
    <s v="No"/>
    <n v="0"/>
    <s v="No"/>
    <m/>
    <m/>
    <s v="CZ633-80005"/>
    <s v="H08031-JIM"/>
    <s v="HP SINGAPORE (PRIVATE) LIMITED"/>
    <m/>
    <n v="0"/>
    <n v="0"/>
    <n v="0"/>
    <n v="0"/>
    <n v="0"/>
    <n v="0"/>
    <m/>
    <m/>
    <m/>
    <s v="No"/>
    <m/>
    <m/>
    <m/>
    <s v="H08031-JIM"/>
    <m/>
    <m/>
    <s v="S0361845"/>
  </r>
  <r>
    <x v="2"/>
    <n v="10000"/>
    <n v="20000"/>
    <n v="45751"/>
    <s v="502LAUGH"/>
    <s v=" 5:15:26 pm"/>
    <n v="10620258022"/>
    <s v="FDC30934"/>
    <x v="1"/>
    <s v="No"/>
    <n v="77"/>
    <s v="Brotech DF330 "/>
    <x v="1"/>
    <s v="PM74"/>
    <s v="YONG CHEE SOON"/>
    <n v="367"/>
    <n v="36.116666666666667"/>
    <n v="0.6019444444444445"/>
    <d v="2025-04-04T00:00:00"/>
    <m/>
    <n v="15"/>
    <n v="5505"/>
    <s v="PE"/>
    <s v="CZ635-800050001"/>
    <n v="0"/>
    <n v="0"/>
    <n v="0"/>
    <n v="0"/>
    <n v="0"/>
    <n v="0"/>
    <m/>
    <m/>
    <n v="0"/>
    <m/>
    <m/>
    <m/>
    <s v="No"/>
    <n v="0"/>
    <s v="No"/>
    <m/>
    <m/>
    <s v="CZ635-80005"/>
    <s v="H08031-JIM"/>
    <s v="HP SINGAPORE (PRIVATE) LIMITED"/>
    <m/>
    <n v="0"/>
    <n v="0"/>
    <n v="0"/>
    <n v="0"/>
    <n v="0"/>
    <n v="0"/>
    <m/>
    <m/>
    <m/>
    <s v="No"/>
    <m/>
    <m/>
    <m/>
    <s v="H08031-JIM"/>
    <m/>
    <m/>
    <s v="S0361902"/>
  </r>
  <r>
    <x v="235"/>
    <n v="10000"/>
    <n v="30000"/>
    <n v="45754"/>
    <s v="502LAUGH"/>
    <s v=" 8:46:12 am"/>
    <s v="10639931106/10639931103/10639931102/10639931104"/>
    <m/>
    <x v="2"/>
    <s v="Yes"/>
    <n v="91"/>
    <s v="Luster AOI"/>
    <x v="5"/>
    <s v="QM54"/>
    <s v="TAN SWEE LENG"/>
    <n v="56000"/>
    <m/>
    <m/>
    <d v="2025-04-04T00:00:00"/>
    <m/>
    <n v="9"/>
    <n v="504000"/>
    <s v="PE"/>
    <s v="5180-0102-BH2120001"/>
    <n v="0"/>
    <n v="500000"/>
    <n v="4000"/>
    <n v="0"/>
    <n v="0"/>
    <n v="0"/>
    <m/>
    <m/>
    <n v="0"/>
    <m/>
    <m/>
    <m/>
    <m/>
    <m/>
    <m/>
    <m/>
    <m/>
    <s v="5180-0102-BH212"/>
    <s v="H08031-JIM"/>
    <s v="HP SINGAPORE (PRIVATE) LIMITED"/>
    <m/>
    <n v="0"/>
    <n v="0"/>
    <n v="0"/>
    <n v="0"/>
    <n v="0"/>
    <n v="0"/>
    <m/>
    <m/>
    <m/>
    <s v="No"/>
    <s v="W664482"/>
    <n v="0"/>
    <m/>
    <s v="H08031-JIM"/>
    <m/>
    <m/>
    <s v="S0355320"/>
  </r>
  <r>
    <x v="236"/>
    <n v="10000"/>
    <n v="30000"/>
    <n v="45751"/>
    <s v="502LAUGH"/>
    <s v=" 5:13:10 pm"/>
    <s v="M0BU23510990/MOBVG3280"/>
    <m/>
    <x v="0"/>
    <s v="Yes"/>
    <n v="86"/>
    <s v="Brotech DF330 "/>
    <x v="1"/>
    <s v="PS96"/>
    <s v="HONG QUANSHUN"/>
    <n v="8000"/>
    <n v="163.33333333333334"/>
    <n v="2.7222222222222223"/>
    <d v="2025-04-04T00:00:00"/>
    <m/>
    <n v="6"/>
    <n v="48000"/>
    <s v="PE"/>
    <s v="10036212001 REVA0001"/>
    <n v="0"/>
    <n v="47059"/>
    <n v="941"/>
    <n v="0"/>
    <n v="0"/>
    <n v="0"/>
    <m/>
    <m/>
    <n v="0"/>
    <m/>
    <m/>
    <m/>
    <m/>
    <m/>
    <m/>
    <m/>
    <m/>
    <s v="10036212001 REVA"/>
    <s v="E05166-JAPAC"/>
    <s v="EDWARDS LIFESCIENCES (SINGAPORE) PTE LTD"/>
    <m/>
    <n v="0"/>
    <n v="0"/>
    <n v="0"/>
    <n v="0"/>
    <n v="0"/>
    <n v="0"/>
    <m/>
    <m/>
    <m/>
    <s v="No"/>
    <s v="W664072"/>
    <n v="0"/>
    <m/>
    <s v="E05166-JAPAC"/>
    <m/>
    <m/>
    <s v="S0357484"/>
  </r>
  <r>
    <x v="237"/>
    <n v="10000"/>
    <n v="10000"/>
    <n v="45758"/>
    <s v="502LAUGH"/>
    <s v=" 9:12:17 am"/>
    <s v="WO2024/5284/1010831/XHX24911A1407/XHX2412190201/80117500"/>
    <m/>
    <x v="0"/>
    <s v="Yes"/>
    <n v="103"/>
    <s v="HDS"/>
    <x v="2"/>
    <s v="PM47"/>
    <s v="CHEAN WEI KEONG"/>
    <n v="90000"/>
    <n v="3030"/>
    <n v="50.5"/>
    <d v="2025-04-04T00:00:00"/>
    <m/>
    <n v="8"/>
    <n v="720000"/>
    <s v="PE"/>
    <s v="MT273730001"/>
    <n v="0"/>
    <n v="720000"/>
    <n v="0"/>
    <n v="0"/>
    <n v="0"/>
    <n v="0"/>
    <m/>
    <m/>
    <n v="0"/>
    <m/>
    <m/>
    <m/>
    <m/>
    <m/>
    <m/>
    <m/>
    <m/>
    <s v="MT27373"/>
    <s v="Z26002"/>
    <s v="CCL DESIGN (PENANG) SDN. BHD."/>
    <m/>
    <n v="0"/>
    <n v="0"/>
    <n v="0"/>
    <n v="0"/>
    <n v="0"/>
    <n v="0"/>
    <m/>
    <m/>
    <m/>
    <s v="No"/>
    <s v="W664507"/>
    <n v="0"/>
    <m/>
    <s v="Z26002"/>
    <m/>
    <m/>
    <s v="S0360896"/>
  </r>
  <r>
    <x v="237"/>
    <n v="20000"/>
    <n v="10000"/>
    <n v="45758"/>
    <s v="502LAUGH"/>
    <s v=" 9:12:17 am"/>
    <s v="WO2024/5284/1010831/XHX24911A1407/XHX2412190201/80117500"/>
    <m/>
    <x v="0"/>
    <s v="Yes"/>
    <n v="103"/>
    <s v="HDS"/>
    <x v="2"/>
    <s v="PM47"/>
    <s v="CHEAN WEI KEONG"/>
    <n v="10000"/>
    <n v="363.33333333333331"/>
    <n v="6.0555555555555554"/>
    <d v="2025-04-04T00:00:00"/>
    <m/>
    <n v="8"/>
    <n v="80000"/>
    <s v="PE"/>
    <s v="MT273730001"/>
    <n v="0"/>
    <n v="80000"/>
    <n v="0"/>
    <n v="0"/>
    <n v="0"/>
    <n v="0"/>
    <m/>
    <m/>
    <n v="0"/>
    <m/>
    <m/>
    <m/>
    <m/>
    <m/>
    <m/>
    <m/>
    <m/>
    <s v="MT27373"/>
    <s v="Z26002"/>
    <s v="CCL DESIGN (PENANG) SDN. BHD."/>
    <m/>
    <n v="0"/>
    <n v="0"/>
    <n v="0"/>
    <n v="0"/>
    <n v="0"/>
    <n v="0"/>
    <m/>
    <m/>
    <m/>
    <s v="No"/>
    <s v="W664507"/>
    <n v="0"/>
    <m/>
    <s v="Z26002"/>
    <m/>
    <m/>
    <s v="S0360896"/>
  </r>
  <r>
    <x v="237"/>
    <n v="20000"/>
    <n v="20000"/>
    <n v="45758"/>
    <s v="502LAUGH"/>
    <s v=" 9:12:17 am"/>
    <s v="WO2024/5284/1010831/XHX24911A1407/XHX2412190201/80117500"/>
    <m/>
    <x v="0"/>
    <s v="Yes"/>
    <n v="103"/>
    <s v="HDS"/>
    <x v="2"/>
    <s v="PM55"/>
    <s v="CHAN SAU PENG"/>
    <n v="35000"/>
    <n v="1196.6666666666667"/>
    <n v="19.944444444444446"/>
    <d v="2025-04-04T00:00:00"/>
    <m/>
    <n v="8"/>
    <n v="280000"/>
    <s v="PE"/>
    <s v="MT273730001"/>
    <n v="0"/>
    <n v="280000"/>
    <n v="0"/>
    <n v="0"/>
    <n v="0"/>
    <n v="0"/>
    <m/>
    <m/>
    <n v="0"/>
    <m/>
    <m/>
    <m/>
    <m/>
    <m/>
    <m/>
    <m/>
    <m/>
    <s v="MT27373"/>
    <s v="Z26002"/>
    <s v="CCL DESIGN (PENANG) SDN. BHD."/>
    <m/>
    <n v="0"/>
    <n v="0"/>
    <n v="0"/>
    <n v="0"/>
    <n v="0"/>
    <n v="0"/>
    <m/>
    <m/>
    <m/>
    <s v="No"/>
    <s v="W664507"/>
    <n v="0"/>
    <m/>
    <s v="Z26002"/>
    <m/>
    <m/>
    <s v="S0360896"/>
  </r>
  <r>
    <x v="238"/>
    <n v="10000"/>
    <n v="20000"/>
    <n v="45751"/>
    <s v="502LAUGH"/>
    <s v=" 1:00:22 pm"/>
    <s v="U3B12S049"/>
    <m/>
    <x v="0"/>
    <s v="Yes"/>
    <n v="61"/>
    <s v="FSK 520"/>
    <x v="3"/>
    <s v="PM68"/>
    <s v="LEE KIM LIANG"/>
    <n v="1250"/>
    <n v="70"/>
    <n v="1.1666666666666667"/>
    <d v="2025-04-04T00:00:00"/>
    <m/>
    <n v="8"/>
    <n v="10000"/>
    <s v="PE"/>
    <s v="039714 REV5000001"/>
    <n v="0"/>
    <n v="10000"/>
    <n v="0"/>
    <n v="0"/>
    <n v="0"/>
    <n v="0"/>
    <m/>
    <m/>
    <n v="0"/>
    <m/>
    <m/>
    <m/>
    <m/>
    <m/>
    <m/>
    <m/>
    <m/>
    <s v="039714 REV500"/>
    <s v="V22000"/>
    <s v="PT VARTA MICROBATTERY INDONESIA"/>
    <m/>
    <n v="0"/>
    <n v="0"/>
    <n v="0"/>
    <n v="0"/>
    <n v="0"/>
    <n v="0"/>
    <m/>
    <m/>
    <m/>
    <s v="No"/>
    <s v="W664088"/>
    <n v="0"/>
    <m/>
    <s v="V22000"/>
    <m/>
    <m/>
    <s v="S0360940"/>
  </r>
  <r>
    <x v="239"/>
    <n v="10000"/>
    <n v="20000"/>
    <n v="45754"/>
    <s v="502LAUGH"/>
    <s v=" 8:42:04 am"/>
    <s v="U522458002"/>
    <m/>
    <x v="1"/>
    <s v="Yes"/>
    <n v="60"/>
    <s v="Fujishiko UDP-5000"/>
    <x v="2"/>
    <s v="PM30"/>
    <s v="OH KIAN YUAN"/>
    <n v="2000"/>
    <n v="85"/>
    <n v="1.4166666666666667"/>
    <d v="2025-04-04T00:00:00"/>
    <m/>
    <n v="1"/>
    <n v="2000"/>
    <s v="PE"/>
    <s v="250-0412-000001"/>
    <n v="0"/>
    <n v="2000"/>
    <n v="0"/>
    <n v="0"/>
    <n v="0"/>
    <n v="0"/>
    <m/>
    <m/>
    <n v="0"/>
    <m/>
    <m/>
    <m/>
    <m/>
    <m/>
    <m/>
    <m/>
    <m/>
    <s v="250-0412-00"/>
    <s v="J10025"/>
    <s v="JMS SINGAPORE PTE LTD"/>
    <m/>
    <n v="0"/>
    <n v="0"/>
    <n v="0"/>
    <n v="0"/>
    <n v="0"/>
    <n v="0"/>
    <m/>
    <m/>
    <m/>
    <s v="No"/>
    <s v="W664514"/>
    <n v="0"/>
    <m/>
    <s v="J10025"/>
    <m/>
    <m/>
    <s v="S0361007"/>
  </r>
  <r>
    <x v="240"/>
    <n v="10000"/>
    <n v="10000"/>
    <n v="45756"/>
    <s v="502LAUGH"/>
    <n v="0.44040509259259258"/>
    <s v="5307412-01-03-04/5307412-02-01-03/5305412-03-02-07"/>
    <m/>
    <x v="0"/>
    <s v="Yes"/>
    <n v="90"/>
    <s v="HDS"/>
    <x v="2"/>
    <s v="QC04"/>
    <s v="YANG TONGJING"/>
    <n v="36450"/>
    <n v="1867.5"/>
    <n v="31.125"/>
    <d v="2025-04-04T00:00:00"/>
    <m/>
    <n v="2"/>
    <n v="72900"/>
    <s v="PE"/>
    <s v="723852900-PROTO 0001"/>
    <n v="0"/>
    <n v="72900"/>
    <n v="0"/>
    <n v="0"/>
    <n v="0"/>
    <n v="0"/>
    <m/>
    <m/>
    <n v="0"/>
    <m/>
    <m/>
    <m/>
    <m/>
    <m/>
    <m/>
    <m/>
    <m/>
    <s v="723852900-PROTO D"/>
    <s v="S19081-TH"/>
    <s v="SEAGATE TECHNOLOGY (THAILAND) LTD."/>
    <m/>
    <n v="0"/>
    <n v="0"/>
    <n v="0"/>
    <n v="0"/>
    <n v="0"/>
    <n v="0"/>
    <m/>
    <m/>
    <m/>
    <s v="No"/>
    <s v="W664520"/>
    <n v="0"/>
    <m/>
    <s v="S19081-TH"/>
    <m/>
    <m/>
    <s v="H0064765"/>
  </r>
  <r>
    <x v="93"/>
    <n v="10000"/>
    <n v="30000"/>
    <n v="45751"/>
    <s v="502LAUGH"/>
    <s v=" 1:46:58 pm"/>
    <n v="10620258046"/>
    <m/>
    <x v="2"/>
    <s v="Yes"/>
    <n v="85"/>
    <s v="Luster AOI"/>
    <x v="5"/>
    <s v="QM78"/>
    <s v="WONG SEAU JIN"/>
    <n v="10000"/>
    <m/>
    <m/>
    <d v="2025-04-04T00:00:00"/>
    <m/>
    <n v="11"/>
    <n v="110000"/>
    <s v="PE"/>
    <s v="T6N02-80020-FT0001"/>
    <n v="0"/>
    <n v="100000"/>
    <n v="10000"/>
    <n v="0"/>
    <n v="0"/>
    <n v="0"/>
    <m/>
    <m/>
    <n v="0"/>
    <m/>
    <m/>
    <m/>
    <m/>
    <m/>
    <m/>
    <m/>
    <m/>
    <s v="T6N02-80020-FT"/>
    <s v="H08031-JIM-M"/>
    <s v="HP MALAYSIA MANUFACTURING SDN.BHD."/>
    <m/>
    <n v="0"/>
    <n v="0"/>
    <n v="0"/>
    <n v="0"/>
    <n v="0"/>
    <n v="0"/>
    <m/>
    <m/>
    <m/>
    <s v="No"/>
    <s v="W664109"/>
    <n v="0"/>
    <m/>
    <s v="H08031-JIM-M"/>
    <m/>
    <m/>
    <s v="S0361213"/>
  </r>
  <r>
    <x v="241"/>
    <n v="10000"/>
    <n v="10000"/>
    <n v="45754"/>
    <s v="502LAUGH"/>
    <s v=" 8:33:18 am"/>
    <s v="M0BTQ4840"/>
    <m/>
    <x v="0"/>
    <s v="Yes"/>
    <n v="94"/>
    <s v="Taiyo"/>
    <x v="3"/>
    <s v="PM09"/>
    <s v="PANG JING FULL"/>
    <n v="167"/>
    <m/>
    <m/>
    <d v="2025-04-04T00:00:00"/>
    <m/>
    <n v="6"/>
    <n v="1002"/>
    <s v="PE"/>
    <s v="L001-773057-00000002"/>
    <n v="0"/>
    <n v="1000"/>
    <n v="2"/>
    <n v="0"/>
    <n v="0"/>
    <n v="0"/>
    <m/>
    <m/>
    <n v="0"/>
    <m/>
    <m/>
    <m/>
    <m/>
    <m/>
    <m/>
    <m/>
    <m/>
    <s v="L001-773057-000002CM"/>
    <s v="X24001-WD-SUZHOU"/>
    <s v="TELEPLAN TECHNOLOGIES (SUZHOU) CO., LTD"/>
    <m/>
    <n v="0"/>
    <n v="0"/>
    <n v="0"/>
    <n v="0"/>
    <n v="0"/>
    <n v="0"/>
    <m/>
    <m/>
    <m/>
    <s v="No"/>
    <s v="W664550"/>
    <n v="0"/>
    <m/>
    <s v="X24001-WD-SUZHOU"/>
    <m/>
    <m/>
    <s v="S0361288"/>
  </r>
  <r>
    <x v="164"/>
    <n v="10000"/>
    <n v="20000"/>
    <n v="45754"/>
    <s v="505KANGHS"/>
    <s v=" 8:51:41 am"/>
    <s v="SG-5650696"/>
    <m/>
    <x v="0"/>
    <s v="Yes"/>
    <n v="73"/>
    <s v="Brotech DF330"/>
    <x v="1"/>
    <s v="PM59"/>
    <s v="VOON CHAN PIN"/>
    <n v="42000"/>
    <n v="730"/>
    <n v="12.166666666666666"/>
    <d v="2025-04-04T00:00:00"/>
    <m/>
    <n v="12"/>
    <n v="504000"/>
    <s v="PE"/>
    <n v="80256230001"/>
    <n v="0"/>
    <n v="504000"/>
    <n v="0"/>
    <n v="0"/>
    <n v="0"/>
    <n v="0"/>
    <m/>
    <m/>
    <n v="0"/>
    <m/>
    <m/>
    <m/>
    <m/>
    <m/>
    <m/>
    <m/>
    <m/>
    <n v="8025623"/>
    <s v="B02083"/>
    <s v="BECTON DICKINSON MEDICAL (S) PTE LTD"/>
    <m/>
    <n v="0"/>
    <n v="0"/>
    <n v="0"/>
    <n v="0"/>
    <n v="0"/>
    <n v="0"/>
    <m/>
    <m/>
    <m/>
    <s v="No"/>
    <s v="W664562"/>
    <n v="0"/>
    <m/>
    <s v="B02083"/>
    <m/>
    <m/>
    <s v="S0361322"/>
  </r>
  <r>
    <x v="242"/>
    <n v="10000"/>
    <n v="10000"/>
    <n v="45754"/>
    <s v="502LAUGH"/>
    <s v=" 8:59:07 am"/>
    <n v="234402"/>
    <m/>
    <x v="0"/>
    <s v="Yes"/>
    <n v="90"/>
    <s v="HDS"/>
    <x v="2"/>
    <s v="PM35"/>
    <s v="TAN MIN KANG"/>
    <n v="334"/>
    <n v="61.7"/>
    <n v="1.0283333333333333"/>
    <d v="2025-04-04T00:00:00"/>
    <m/>
    <n v="180"/>
    <n v="60120"/>
    <s v="PE"/>
    <s v="1113-550-00020 R0001"/>
    <n v="0"/>
    <n v="60000"/>
    <n v="120"/>
    <n v="0"/>
    <n v="0"/>
    <n v="0"/>
    <m/>
    <m/>
    <n v="0"/>
    <m/>
    <m/>
    <m/>
    <m/>
    <m/>
    <m/>
    <m/>
    <m/>
    <s v="1113-550-00020 REVB"/>
    <s v="M13337-SMD"/>
    <s v="NMB-MINEBEA THAI LTD"/>
    <m/>
    <n v="0"/>
    <n v="0"/>
    <n v="0"/>
    <n v="0"/>
    <n v="0"/>
    <n v="0"/>
    <m/>
    <m/>
    <m/>
    <s v="No"/>
    <s v="W664563"/>
    <n v="0"/>
    <m/>
    <s v="M13337-SMD"/>
    <m/>
    <m/>
    <s v="S0361340"/>
  </r>
  <r>
    <x v="243"/>
    <n v="10000"/>
    <n v="20000"/>
    <n v="45754"/>
    <s v="502LAUGH"/>
    <s v=" 8:33:47 am"/>
    <s v="J00VB7941"/>
    <m/>
    <x v="0"/>
    <s v="Yes"/>
    <n v="46"/>
    <s v="Sanki 300 Intermittent"/>
    <x v="3"/>
    <s v="PS66"/>
    <s v="SIM ENG KWANG"/>
    <n v="1000"/>
    <n v="70"/>
    <n v="1.1666666666666667"/>
    <d v="2025-04-04T00:00:00"/>
    <m/>
    <n v="1"/>
    <n v="1000"/>
    <s v="PE"/>
    <s v="250-5190-000001"/>
    <n v="0"/>
    <n v="1000"/>
    <n v="0"/>
    <n v="0"/>
    <n v="0"/>
    <n v="0"/>
    <m/>
    <m/>
    <n v="0"/>
    <m/>
    <m/>
    <m/>
    <m/>
    <m/>
    <m/>
    <m/>
    <m/>
    <s v="250-5190-00"/>
    <s v="J10025"/>
    <s v="JMS SINGAPORE PTE LTD"/>
    <m/>
    <n v="0"/>
    <n v="0"/>
    <n v="0"/>
    <n v="0"/>
    <n v="0"/>
    <n v="0"/>
    <m/>
    <m/>
    <m/>
    <s v="No"/>
    <s v="W664125"/>
    <n v="0"/>
    <m/>
    <s v="J10025"/>
    <m/>
    <m/>
    <s v="S0361373"/>
  </r>
  <r>
    <x v="166"/>
    <n v="10000"/>
    <n v="60000"/>
    <n v="45751"/>
    <s v="502LAUGH"/>
    <s v=" 5:33:58 pm"/>
    <s v="10620258042/10620258038"/>
    <m/>
    <x v="2"/>
    <s v="Yes"/>
    <n v="85"/>
    <s v="Luster AOI"/>
    <x v="5"/>
    <s v="QM78"/>
    <s v="WONG SEAU JIN"/>
    <n v="16000"/>
    <m/>
    <m/>
    <d v="2025-04-04T00:00:00"/>
    <m/>
    <n v="11"/>
    <n v="176000"/>
    <s v="PE"/>
    <s v="3JB26-800010001"/>
    <n v="0"/>
    <n v="98462"/>
    <n v="77538"/>
    <n v="0"/>
    <n v="0"/>
    <n v="0"/>
    <m/>
    <m/>
    <n v="0"/>
    <m/>
    <m/>
    <m/>
    <m/>
    <m/>
    <m/>
    <m/>
    <m/>
    <s v="3JB26-80001"/>
    <s v="H08031-JIM-M"/>
    <s v="HP MALAYSIA MANUFACTURING SDN.BHD."/>
    <m/>
    <n v="0"/>
    <n v="0"/>
    <n v="0"/>
    <n v="0"/>
    <n v="0"/>
    <n v="0"/>
    <m/>
    <m/>
    <m/>
    <s v="No"/>
    <s v="W664582"/>
    <n v="0"/>
    <m/>
    <s v="H08031-JIM-M"/>
    <m/>
    <m/>
    <s v="S0361414"/>
  </r>
  <r>
    <x v="244"/>
    <n v="10000"/>
    <n v="10000"/>
    <n v="45751"/>
    <s v="502LAUGH"/>
    <s v=" 4:14:20 pm"/>
    <s v="4092S1/404123725"/>
    <m/>
    <x v="0"/>
    <s v="Yes"/>
    <n v="61"/>
    <s v="FSK 520"/>
    <x v="3"/>
    <s v="PM68"/>
    <s v="LEE KIM LIANG"/>
    <n v="500"/>
    <n v="55"/>
    <n v="0.91666666666666663"/>
    <d v="2025-04-04T00:00:00"/>
    <m/>
    <n v="1"/>
    <n v="500"/>
    <s v="PE"/>
    <s v="INACTIVE ASSET L0001"/>
    <n v="0"/>
    <n v="500"/>
    <n v="0"/>
    <n v="0"/>
    <n v="0"/>
    <n v="0"/>
    <m/>
    <m/>
    <n v="0"/>
    <m/>
    <m/>
    <m/>
    <m/>
    <m/>
    <m/>
    <m/>
    <m/>
    <s v="INACTIVE ASSET LABEL"/>
    <s v="S19186"/>
    <s v="MERIT MEDICAL SINGAPORE PTE LTD"/>
    <m/>
    <n v="0"/>
    <n v="0"/>
    <n v="0"/>
    <n v="0"/>
    <n v="0"/>
    <n v="0"/>
    <m/>
    <m/>
    <m/>
    <s v="No"/>
    <s v="W664136"/>
    <n v="0"/>
    <m/>
    <s v="S19186"/>
    <m/>
    <m/>
    <s v="S0361430"/>
  </r>
  <r>
    <x v="245"/>
    <n v="10000"/>
    <n v="10000"/>
    <n v="45754"/>
    <s v="502LAUGH"/>
    <s v=" 8:54:52 am"/>
    <s v="T0AF1219072"/>
    <m/>
    <x v="0"/>
    <s v="Yes"/>
    <n v="78"/>
    <s v="Baby Sanki"/>
    <x v="3"/>
    <s v="PM84"/>
    <s v="TAN TAI TOH"/>
    <n v="2750"/>
    <n v="113.75"/>
    <n v="1.8958333333333333"/>
    <d v="2025-04-04T00:00:00"/>
    <m/>
    <n v="16"/>
    <n v="44000"/>
    <s v="PE"/>
    <s v="714370201-ADS1360001"/>
    <n v="0"/>
    <n v="40000"/>
    <n v="4000"/>
    <n v="0"/>
    <n v="0"/>
    <n v="0"/>
    <m/>
    <m/>
    <n v="0"/>
    <m/>
    <m/>
    <m/>
    <m/>
    <m/>
    <m/>
    <m/>
    <m/>
    <s v="714370201-ADS1366"/>
    <s v="S19314"/>
    <s v="SEAGATE TECHNOLOGY INTERNATIONAL (WUXI) CO., LTD"/>
    <m/>
    <n v="0"/>
    <n v="0"/>
    <n v="0"/>
    <n v="0"/>
    <n v="0"/>
    <n v="0"/>
    <m/>
    <m/>
    <m/>
    <s v="No"/>
    <s v="W664138"/>
    <n v="0"/>
    <m/>
    <s v="S19314"/>
    <m/>
    <m/>
    <s v="H0064846"/>
  </r>
  <r>
    <x v="245"/>
    <n v="10000"/>
    <n v="20000"/>
    <n v="45754"/>
    <s v="502LAUGH"/>
    <s v=" 8:54:52 am"/>
    <s v="T0AF1219072"/>
    <m/>
    <x v="1"/>
    <s v="Yes"/>
    <n v="63"/>
    <s v="SANKI"/>
    <x v="2"/>
    <s v="PM80"/>
    <s v="YAP ZHI PING"/>
    <n v="2500"/>
    <n v="107.5"/>
    <n v="1.7916666666666667"/>
    <d v="2025-04-04T00:00:00"/>
    <m/>
    <n v="16"/>
    <n v="40000"/>
    <s v="PE"/>
    <s v="714370201-ADS1360001"/>
    <n v="0"/>
    <n v="40000"/>
    <n v="0"/>
    <n v="0"/>
    <n v="0"/>
    <n v="0"/>
    <m/>
    <m/>
    <n v="0"/>
    <m/>
    <m/>
    <m/>
    <m/>
    <m/>
    <m/>
    <m/>
    <m/>
    <s v="714370201-ADS1366"/>
    <s v="S19314"/>
    <s v="SEAGATE TECHNOLOGY INTERNATIONAL (WUXI) CO., LTD"/>
    <m/>
    <n v="0"/>
    <n v="0"/>
    <n v="0"/>
    <n v="0"/>
    <n v="0"/>
    <n v="0"/>
    <m/>
    <m/>
    <m/>
    <s v="No"/>
    <s v="W664138"/>
    <n v="0"/>
    <m/>
    <s v="S19314"/>
    <m/>
    <m/>
    <s v="H0064846"/>
  </r>
  <r>
    <x v="112"/>
    <n v="10000"/>
    <n v="20000"/>
    <n v="45751"/>
    <s v="502LAUGH"/>
    <s v=" 2:29:24 pm"/>
    <n v="501060725"/>
    <m/>
    <x v="1"/>
    <s v="Yes"/>
    <n v="46"/>
    <s v="Sanki 300 Intermittent"/>
    <x v="3"/>
    <s v="PS66"/>
    <s v="SIM ENG KWANG"/>
    <n v="2500"/>
    <n v="107.5"/>
    <n v="1.7916666666666667"/>
    <d v="2025-04-04T00:00:00"/>
    <m/>
    <n v="2"/>
    <n v="5000"/>
    <s v="PE"/>
    <s v="OHARA LABEL0001"/>
    <n v="0"/>
    <n v="5000"/>
    <n v="0"/>
    <n v="0"/>
    <n v="0"/>
    <n v="0"/>
    <m/>
    <m/>
    <n v="0"/>
    <m/>
    <m/>
    <m/>
    <m/>
    <m/>
    <m/>
    <m/>
    <m/>
    <s v="OHARA LABEL"/>
    <s v="H08217"/>
    <s v="HOYA ELECTRONICS SINGAPORE PTE LTD"/>
    <m/>
    <n v="0"/>
    <n v="0"/>
    <n v="0"/>
    <n v="0"/>
    <n v="0"/>
    <n v="0"/>
    <m/>
    <m/>
    <m/>
    <s v="No"/>
    <s v="W664142"/>
    <n v="0"/>
    <m/>
    <s v="H08217"/>
    <m/>
    <m/>
    <s v="S0361562"/>
  </r>
  <r>
    <x v="246"/>
    <n v="10000"/>
    <n v="20000"/>
    <n v="45754"/>
    <s v="505KANGHS"/>
    <s v=" 8:45:08 am"/>
    <n v="10656256096"/>
    <m/>
    <x v="1"/>
    <s v="Yes"/>
    <n v="77"/>
    <s v="Brotech DF330 "/>
    <x v="1"/>
    <s v="PM74"/>
    <s v="YONG CHEE SOON"/>
    <n v="1285"/>
    <n v="51.416666666666671"/>
    <n v="0.85694444444444451"/>
    <d v="2025-04-04T00:00:00"/>
    <m/>
    <n v="88"/>
    <n v="113080"/>
    <s v="PE"/>
    <s v="3YM58-80010-FT0001"/>
    <n v="0"/>
    <n v="100000"/>
    <n v="13080"/>
    <n v="0"/>
    <n v="0"/>
    <n v="0"/>
    <m/>
    <m/>
    <n v="0"/>
    <m/>
    <m/>
    <m/>
    <m/>
    <m/>
    <m/>
    <m/>
    <m/>
    <s v="3YM58-80010-FT"/>
    <s v="H08031-JIM-M"/>
    <s v="HP MALAYSIA MANUFACTURING SDN.BHD."/>
    <m/>
    <n v="0"/>
    <n v="0"/>
    <n v="0"/>
    <n v="0"/>
    <n v="0"/>
    <n v="0"/>
    <m/>
    <m/>
    <m/>
    <s v="No"/>
    <s v="W664603"/>
    <n v="0"/>
    <m/>
    <s v="H08031-JIM-M"/>
    <m/>
    <m/>
    <s v="S0361569"/>
  </r>
  <r>
    <x v="247"/>
    <n v="10000"/>
    <n v="10000"/>
    <n v="45751"/>
    <s v="502LAUGH"/>
    <s v=" 2:54:08 pm"/>
    <s v="SG-5644655 01"/>
    <m/>
    <x v="0"/>
    <s v="Yes"/>
    <n v="59"/>
    <s v="SANKI SD-300 Intermittent"/>
    <x v="3"/>
    <s v="PS74"/>
    <s v="GOH CHIN TECK"/>
    <n v="1000"/>
    <n v="70"/>
    <n v="1.1666666666666667"/>
    <d v="2025-04-04T00:00:00"/>
    <m/>
    <n v="10"/>
    <n v="10000"/>
    <s v="PE"/>
    <n v="112023700001"/>
    <n v="0"/>
    <n v="10000"/>
    <n v="0"/>
    <n v="0"/>
    <n v="0"/>
    <n v="0"/>
    <m/>
    <m/>
    <n v="0"/>
    <m/>
    <m/>
    <m/>
    <m/>
    <m/>
    <m/>
    <m/>
    <m/>
    <n v="11202370"/>
    <s v="I09180"/>
    <s v="ILLUMINA SINGAPORE PTE LTD"/>
    <m/>
    <n v="0"/>
    <n v="0"/>
    <n v="0"/>
    <n v="0"/>
    <n v="0"/>
    <n v="0"/>
    <m/>
    <m/>
    <m/>
    <s v="No"/>
    <s v="W664145"/>
    <n v="0"/>
    <m/>
    <s v="I09180"/>
    <m/>
    <m/>
    <s v="S0361668"/>
  </r>
  <r>
    <x v="247"/>
    <n v="20000"/>
    <n v="10000"/>
    <n v="45751"/>
    <s v="502LAUGH"/>
    <s v=" 2:54:08 pm"/>
    <s v="SG-5644655 01"/>
    <m/>
    <x v="0"/>
    <s v="Yes"/>
    <n v="59"/>
    <s v="SANKI SD-300 Intermittent"/>
    <x v="3"/>
    <s v="PS74"/>
    <s v="GOH CHIN TECK"/>
    <n v="1000"/>
    <n v="70"/>
    <n v="1.1666666666666667"/>
    <d v="2025-04-04T00:00:00"/>
    <m/>
    <n v="10"/>
    <n v="10000"/>
    <s v="PE"/>
    <n v="112023700001"/>
    <n v="0"/>
    <n v="10000"/>
    <n v="0"/>
    <n v="0"/>
    <n v="0"/>
    <n v="0"/>
    <m/>
    <m/>
    <n v="0"/>
    <m/>
    <m/>
    <m/>
    <m/>
    <m/>
    <m/>
    <m/>
    <m/>
    <n v="11202370"/>
    <s v="I09180"/>
    <s v="ILLUMINA SINGAPORE PTE LTD"/>
    <m/>
    <n v="0"/>
    <n v="0"/>
    <n v="0"/>
    <n v="0"/>
    <n v="0"/>
    <n v="0"/>
    <m/>
    <m/>
    <m/>
    <s v="No"/>
    <s v="W664145"/>
    <n v="0"/>
    <m/>
    <s v="I09180"/>
    <m/>
    <m/>
    <s v="S0361668"/>
  </r>
  <r>
    <x v="247"/>
    <n v="30000"/>
    <n v="10000"/>
    <n v="45751"/>
    <s v="502LAUGH"/>
    <s v=" 2:54:08 pm"/>
    <s v="SG-5644655 01"/>
    <m/>
    <x v="0"/>
    <s v="Yes"/>
    <n v="59"/>
    <s v="SANKI SD-300 Intermittent"/>
    <x v="3"/>
    <s v="PS74"/>
    <s v="GOH CHIN TECK"/>
    <n v="1000"/>
    <n v="70"/>
    <n v="1.1666666666666667"/>
    <d v="2025-04-04T00:00:00"/>
    <m/>
    <n v="10"/>
    <n v="10000"/>
    <s v="PE"/>
    <n v="112023700001"/>
    <n v="0"/>
    <n v="10000"/>
    <n v="0"/>
    <n v="0"/>
    <n v="0"/>
    <n v="0"/>
    <m/>
    <m/>
    <n v="0"/>
    <m/>
    <m/>
    <m/>
    <m/>
    <m/>
    <m/>
    <m/>
    <m/>
    <n v="11202370"/>
    <s v="I09180"/>
    <s v="ILLUMINA SINGAPORE PTE LTD"/>
    <m/>
    <n v="0"/>
    <n v="0"/>
    <n v="0"/>
    <n v="0"/>
    <n v="0"/>
    <n v="0"/>
    <m/>
    <m/>
    <m/>
    <s v="No"/>
    <s v="W664145"/>
    <n v="0"/>
    <m/>
    <s v="I09180"/>
    <m/>
    <m/>
    <s v="S0361668"/>
  </r>
  <r>
    <x v="247"/>
    <n v="40000"/>
    <n v="10000"/>
    <n v="45751"/>
    <s v="502LAUGH"/>
    <s v=" 2:54:08 pm"/>
    <s v="SG-5644655 01"/>
    <m/>
    <x v="0"/>
    <s v="Yes"/>
    <n v="59"/>
    <s v="SANKI SD-300 Intermittent"/>
    <x v="3"/>
    <s v="PS74"/>
    <s v="GOH CHIN TECK"/>
    <n v="1000"/>
    <n v="70"/>
    <n v="1.1666666666666667"/>
    <d v="2025-04-04T00:00:00"/>
    <m/>
    <n v="10"/>
    <n v="10000"/>
    <s v="PE"/>
    <n v="112023700001"/>
    <n v="0"/>
    <n v="10000"/>
    <n v="0"/>
    <n v="0"/>
    <n v="0"/>
    <n v="0"/>
    <m/>
    <m/>
    <n v="0"/>
    <m/>
    <m/>
    <m/>
    <m/>
    <m/>
    <m/>
    <m/>
    <m/>
    <n v="11202370"/>
    <s v="I09180"/>
    <s v="ILLUMINA SINGAPORE PTE LTD"/>
    <m/>
    <n v="0"/>
    <n v="0"/>
    <n v="0"/>
    <n v="0"/>
    <n v="0"/>
    <n v="0"/>
    <m/>
    <m/>
    <m/>
    <s v="No"/>
    <s v="W664145"/>
    <n v="0"/>
    <m/>
    <s v="I09180"/>
    <m/>
    <m/>
    <s v="S0361668"/>
  </r>
  <r>
    <x v="247"/>
    <n v="50000"/>
    <n v="10000"/>
    <n v="45751"/>
    <s v="502LAUGH"/>
    <s v=" 2:54:08 pm"/>
    <s v="SG-5644655 01"/>
    <m/>
    <x v="0"/>
    <s v="Yes"/>
    <n v="59"/>
    <s v="SANKI SD-300 Intermittent"/>
    <x v="3"/>
    <s v="PS74"/>
    <s v="GOH CHIN TECK"/>
    <n v="500"/>
    <n v="57.5"/>
    <n v="0.95833333333333337"/>
    <d v="2025-04-04T00:00:00"/>
    <m/>
    <n v="10"/>
    <n v="5000"/>
    <s v="PE"/>
    <n v="112023700001"/>
    <n v="0"/>
    <n v="5000"/>
    <n v="0"/>
    <n v="0"/>
    <n v="0"/>
    <n v="0"/>
    <m/>
    <m/>
    <n v="0"/>
    <m/>
    <m/>
    <m/>
    <m/>
    <m/>
    <m/>
    <m/>
    <m/>
    <n v="11202370"/>
    <s v="I09180"/>
    <s v="ILLUMINA SINGAPORE PTE LTD"/>
    <m/>
    <n v="0"/>
    <n v="0"/>
    <n v="0"/>
    <n v="0"/>
    <n v="0"/>
    <n v="0"/>
    <m/>
    <m/>
    <m/>
    <s v="No"/>
    <s v="W664145"/>
    <n v="0"/>
    <m/>
    <s v="I09180"/>
    <m/>
    <m/>
    <s v="S0361668"/>
  </r>
  <r>
    <x v="248"/>
    <n v="10000"/>
    <n v="10000"/>
    <n v="45751"/>
    <s v="502LAUGH"/>
    <s v=" 4:36:46 pm"/>
    <s v="SG-5644655 01"/>
    <m/>
    <x v="0"/>
    <s v="Yes"/>
    <n v="59"/>
    <s v="SANKI SD-300 Intermittent"/>
    <x v="3"/>
    <s v="PS74"/>
    <s v="GOH CHIN TECK"/>
    <n v="300"/>
    <n v="52.5"/>
    <n v="0.875"/>
    <d v="2025-04-04T00:00:00"/>
    <m/>
    <n v="10"/>
    <n v="3000"/>
    <s v="PE"/>
    <n v="112024500001"/>
    <n v="0"/>
    <n v="3000"/>
    <n v="0"/>
    <n v="0"/>
    <n v="0"/>
    <n v="0"/>
    <m/>
    <m/>
    <n v="0"/>
    <m/>
    <m/>
    <m/>
    <m/>
    <m/>
    <m/>
    <m/>
    <m/>
    <n v="11202450"/>
    <s v="I09180"/>
    <s v="ILLUMINA SINGAPORE PTE LTD"/>
    <m/>
    <n v="0"/>
    <n v="0"/>
    <n v="0"/>
    <n v="0"/>
    <n v="0"/>
    <n v="0"/>
    <m/>
    <m/>
    <m/>
    <s v="No"/>
    <s v="W664149"/>
    <n v="0"/>
    <m/>
    <s v="I09180"/>
    <m/>
    <m/>
    <s v="S0361678"/>
  </r>
  <r>
    <x v="248"/>
    <n v="20000"/>
    <n v="10000"/>
    <n v="45751"/>
    <s v="502LAUGH"/>
    <s v=" 4:36:46 pm"/>
    <s v="SG-5644655 01"/>
    <m/>
    <x v="0"/>
    <s v="Yes"/>
    <n v="59"/>
    <s v="SANKI SD-300 Intermittent"/>
    <x v="3"/>
    <s v="PS74"/>
    <s v="GOH CHIN TECK"/>
    <n v="200"/>
    <n v="50"/>
    <n v="0.83333333333333337"/>
    <d v="2025-04-04T00:00:00"/>
    <m/>
    <n v="10"/>
    <n v="2000"/>
    <s v="PE"/>
    <n v="112024500001"/>
    <n v="0"/>
    <n v="2000"/>
    <n v="0"/>
    <n v="0"/>
    <n v="0"/>
    <n v="0"/>
    <m/>
    <m/>
    <n v="0"/>
    <m/>
    <m/>
    <m/>
    <m/>
    <m/>
    <m/>
    <m/>
    <m/>
    <n v="11202450"/>
    <s v="I09180"/>
    <s v="ILLUMINA SINGAPORE PTE LTD"/>
    <m/>
    <n v="0"/>
    <n v="0"/>
    <n v="0"/>
    <n v="0"/>
    <n v="0"/>
    <n v="0"/>
    <m/>
    <m/>
    <m/>
    <s v="No"/>
    <s v="W664149"/>
    <n v="0"/>
    <m/>
    <s v="I09180"/>
    <m/>
    <m/>
    <s v="S0361678"/>
  </r>
  <r>
    <x v="174"/>
    <n v="10000"/>
    <n v="20000"/>
    <n v="45751"/>
    <s v="502LAUGH"/>
    <s v=" 4:17:10 pm"/>
    <s v="J00WT7100"/>
    <m/>
    <x v="1"/>
    <s v="Yes"/>
    <n v="71"/>
    <s v="POLLY"/>
    <x v="2"/>
    <s v="PMJ7"/>
    <s v="FOONG SEL YI"/>
    <n v="2000"/>
    <m/>
    <m/>
    <d v="2025-04-04T00:00:00"/>
    <m/>
    <n v="6"/>
    <n v="12000"/>
    <s v="PE"/>
    <n v="80834720001"/>
    <n v="0"/>
    <n v="10000"/>
    <n v="2000"/>
    <n v="0"/>
    <n v="0"/>
    <n v="0"/>
    <m/>
    <m/>
    <n v="0"/>
    <m/>
    <m/>
    <m/>
    <m/>
    <m/>
    <m/>
    <m/>
    <m/>
    <n v="8083472"/>
    <s v="B02083"/>
    <s v="BECTON DICKINSON MEDICAL (S) PTE LTD"/>
    <m/>
    <n v="0"/>
    <n v="0"/>
    <n v="0"/>
    <n v="0"/>
    <n v="0"/>
    <n v="0"/>
    <m/>
    <m/>
    <m/>
    <s v="No"/>
    <s v="W664619"/>
    <n v="0"/>
    <m/>
    <s v="B02083"/>
    <m/>
    <m/>
    <s v="S0361716"/>
  </r>
  <r>
    <x v="249"/>
    <n v="10000"/>
    <n v="10000"/>
    <n v="45754"/>
    <s v="502LAUGH"/>
    <s v=" 8:42:34 am"/>
    <n v="91221325"/>
    <m/>
    <x v="0"/>
    <s v="Yes"/>
    <n v="60"/>
    <s v="Fujishiko UDP-5000"/>
    <x v="2"/>
    <s v="PM30"/>
    <s v="OH KIAN YUAN"/>
    <n v="1667"/>
    <n v="78.34"/>
    <n v="1.3056666666666668"/>
    <d v="2025-04-04T00:00:00"/>
    <m/>
    <n v="6"/>
    <n v="10002"/>
    <s v="PE"/>
    <s v="2V9604710001"/>
    <n v="0"/>
    <n v="10000"/>
    <n v="2"/>
    <n v="0"/>
    <n v="0"/>
    <n v="0"/>
    <m/>
    <m/>
    <n v="0"/>
    <m/>
    <m/>
    <m/>
    <m/>
    <m/>
    <m/>
    <m/>
    <m/>
    <s v="2V960471"/>
    <s v="T20198"/>
    <s v="ST NETWORK"/>
    <m/>
    <n v="0"/>
    <n v="0"/>
    <n v="0"/>
    <n v="0"/>
    <n v="0"/>
    <n v="0"/>
    <m/>
    <m/>
    <m/>
    <s v="No"/>
    <s v="W664621"/>
    <n v="0"/>
    <m/>
    <s v="T20198"/>
    <m/>
    <m/>
    <s v="S0361719"/>
  </r>
  <r>
    <x v="119"/>
    <n v="10000"/>
    <n v="20000"/>
    <n v="45754"/>
    <s v="505KANGHS"/>
    <s v=" 8:41:32 am"/>
    <n v="211041725"/>
    <m/>
    <x v="1"/>
    <s v="Yes"/>
    <n v="100"/>
    <s v="Vorey Digital Cut"/>
    <x v="4"/>
    <s v="PM87"/>
    <s v="LEE SHIEN WEI"/>
    <n v="2100"/>
    <m/>
    <m/>
    <d v="2025-04-04T00:00:00"/>
    <m/>
    <n v="1"/>
    <n v="2100"/>
    <s v="PE"/>
    <s v="INSPECTION STICK0002"/>
    <n v="0"/>
    <n v="2000"/>
    <n v="100"/>
    <n v="0"/>
    <n v="0"/>
    <n v="0"/>
    <m/>
    <m/>
    <n v="0"/>
    <m/>
    <m/>
    <m/>
    <m/>
    <m/>
    <m/>
    <m/>
    <m/>
    <s v="INSPECTION STICKER"/>
    <s v="C03033"/>
    <s v="ST ENGINEERING ADVANCED MATERIAL"/>
    <m/>
    <n v="0"/>
    <n v="0"/>
    <n v="0"/>
    <n v="0"/>
    <n v="0"/>
    <n v="0"/>
    <m/>
    <m/>
    <m/>
    <s v="No"/>
    <s v="W664154"/>
    <n v="0"/>
    <m/>
    <s v="C03033"/>
    <m/>
    <m/>
    <s v="S0361721"/>
  </r>
  <r>
    <x v="250"/>
    <n v="10000"/>
    <n v="20000"/>
    <n v="45755"/>
    <s v="502LAUGH"/>
    <s v=" 8:37:52 am"/>
    <s v="4112311U5A/4110110425"/>
    <m/>
    <x v="1"/>
    <s v="Yes"/>
    <n v="105"/>
    <s v="Laser"/>
    <x v="6"/>
    <s v="PM87"/>
    <s v="LEE SHIEN WEI"/>
    <n v="2300"/>
    <m/>
    <m/>
    <d v="2025-04-04T00:00:00"/>
    <m/>
    <n v="1"/>
    <n v="2300"/>
    <s v="PE"/>
    <s v="ALL PURPOSE F57 0001"/>
    <n v="0"/>
    <n v="2000"/>
    <n v="300"/>
    <n v="0"/>
    <n v="0"/>
    <n v="0"/>
    <m/>
    <m/>
    <n v="0"/>
    <m/>
    <m/>
    <m/>
    <m/>
    <m/>
    <m/>
    <m/>
    <m/>
    <s v="ALL PURPOSE F57 LBL"/>
    <s v="R18140"/>
    <s v="RICHILL INDUSTRIES PTE LTD"/>
    <m/>
    <n v="0"/>
    <n v="0"/>
    <n v="0"/>
    <n v="0"/>
    <n v="0"/>
    <n v="0"/>
    <m/>
    <m/>
    <m/>
    <s v="No"/>
    <s v="W664622"/>
    <n v="0"/>
    <m/>
    <s v="R18140"/>
    <m/>
    <m/>
    <s v="S0361715"/>
  </r>
  <r>
    <x v="251"/>
    <n v="10000"/>
    <n v="20000"/>
    <n v="45755"/>
    <s v="502LAUGH"/>
    <s v=" 8:37:52 am"/>
    <s v="4112311U5A/4110110425"/>
    <m/>
    <x v="1"/>
    <s v="Yes"/>
    <n v="105"/>
    <s v="Laser"/>
    <x v="6"/>
    <s v="PM87"/>
    <s v="LEE SHIEN WEI"/>
    <n v="6300"/>
    <m/>
    <m/>
    <d v="2025-04-04T00:00:00"/>
    <m/>
    <n v="1"/>
    <n v="6300"/>
    <s v="PE"/>
    <s v="GUNWASH-F49 LBL0001"/>
    <n v="0"/>
    <n v="6000"/>
    <n v="300"/>
    <n v="0"/>
    <n v="0"/>
    <n v="0"/>
    <m/>
    <m/>
    <n v="0"/>
    <m/>
    <m/>
    <m/>
    <m/>
    <m/>
    <m/>
    <m/>
    <m/>
    <s v="GUNWASH-F49 LBL"/>
    <s v="R18140"/>
    <s v="RICHILL INDUSTRIES PTE LTD"/>
    <m/>
    <n v="0"/>
    <n v="0"/>
    <n v="0"/>
    <n v="0"/>
    <n v="0"/>
    <n v="0"/>
    <m/>
    <m/>
    <m/>
    <s v="No"/>
    <s v="W664623"/>
    <n v="0"/>
    <m/>
    <s v="R18140"/>
    <m/>
    <m/>
    <s v="S0361715"/>
  </r>
  <r>
    <x v="252"/>
    <n v="10000"/>
    <n v="10000"/>
    <n v="45754"/>
    <s v="505KANGHS"/>
    <s v=" 8:41:32 am"/>
    <s v="SG-5652869 01"/>
    <m/>
    <x v="0"/>
    <s v="Yes"/>
    <n v="31"/>
    <s v="Sanki SKP250 Full Rotary"/>
    <x v="3"/>
    <s v="PS19"/>
    <s v="SNG KOK CHENG"/>
    <n v="10000"/>
    <n v="295"/>
    <n v="4.916666666666667"/>
    <d v="2025-04-04T00:00:00"/>
    <m/>
    <n v="9"/>
    <n v="90000"/>
    <s v="PE"/>
    <s v="NOBU PURSER-ORAN0001"/>
    <n v="0"/>
    <n v="90000"/>
    <n v="0"/>
    <n v="0"/>
    <n v="0"/>
    <n v="0"/>
    <m/>
    <m/>
    <n v="0"/>
    <m/>
    <m/>
    <m/>
    <m/>
    <m/>
    <m/>
    <m/>
    <m/>
    <s v="NOBU PURSER-ORANGE"/>
    <s v="H08117"/>
    <s v="HELEFLO PRODUCTS PTE LTD"/>
    <m/>
    <n v="0"/>
    <n v="0"/>
    <n v="0"/>
    <n v="0"/>
    <n v="0"/>
    <n v="0"/>
    <m/>
    <m/>
    <m/>
    <s v="No"/>
    <s v="W664624"/>
    <n v="0"/>
    <m/>
    <s v="H08117"/>
    <m/>
    <m/>
    <s v="S0361733"/>
  </r>
  <r>
    <x v="253"/>
    <n v="10000"/>
    <n v="20000"/>
    <n v="45754"/>
    <s v="502LAUGH"/>
    <s v=" 8:32:32 am"/>
    <s v="J00WF0611"/>
    <m/>
    <x v="1"/>
    <s v="Yes"/>
    <n v="60"/>
    <s v="Fujishiko UDP-5000"/>
    <x v="2"/>
    <s v="PM30"/>
    <s v="OH KIAN YUAN"/>
    <n v="800"/>
    <n v="61"/>
    <n v="1.0166666666666666"/>
    <d v="2025-04-04T00:00:00"/>
    <m/>
    <n v="1"/>
    <n v="800"/>
    <s v="PE"/>
    <s v="HPM-4VW11-801970001"/>
    <n v="0"/>
    <n v="850"/>
    <n v="-50"/>
    <n v="0"/>
    <n v="0"/>
    <n v="0"/>
    <m/>
    <m/>
    <n v="0"/>
    <m/>
    <m/>
    <m/>
    <m/>
    <m/>
    <m/>
    <m/>
    <m/>
    <s v="HPM-4VW11-80197"/>
    <s v="Z26005"/>
    <s v="CCL DESIGN SDN. BHD."/>
    <m/>
    <n v="0"/>
    <n v="0"/>
    <n v="0"/>
    <n v="0"/>
    <n v="0"/>
    <n v="0"/>
    <m/>
    <m/>
    <m/>
    <s v="No"/>
    <s v="W664628"/>
    <n v="0"/>
    <m/>
    <s v="Z26005"/>
    <m/>
    <m/>
    <s v="S0361760"/>
  </r>
  <r>
    <x v="41"/>
    <n v="10000"/>
    <n v="30000"/>
    <n v="45751"/>
    <s v="502LAUGH"/>
    <s v=" 2:52:49 pm"/>
    <n v="10656256095"/>
    <m/>
    <x v="2"/>
    <s v="Yes"/>
    <n v="85"/>
    <s v="Luster AOI"/>
    <x v="5"/>
    <s v="QM78"/>
    <s v="WONG SEAU JIN"/>
    <n v="8000"/>
    <m/>
    <m/>
    <d v="2025-04-04T00:00:00"/>
    <m/>
    <n v="11"/>
    <n v="88000"/>
    <s v="PE"/>
    <s v="B3B28-80007-FT0001"/>
    <n v="0"/>
    <n v="80000"/>
    <n v="8000"/>
    <n v="0"/>
    <n v="0"/>
    <n v="0"/>
    <m/>
    <m/>
    <n v="0"/>
    <m/>
    <m/>
    <m/>
    <m/>
    <m/>
    <m/>
    <m/>
    <m/>
    <s v="B3B28-80007-FT"/>
    <s v="H08031-JIM-M"/>
    <s v="HP MALAYSIA MANUFACTURING SDN.BHD."/>
    <m/>
    <n v="0"/>
    <n v="0"/>
    <n v="0"/>
    <n v="0"/>
    <n v="0"/>
    <n v="0"/>
    <m/>
    <m/>
    <m/>
    <s v="No"/>
    <s v="W664631"/>
    <n v="0"/>
    <m/>
    <s v="H08031-JIM-M"/>
    <m/>
    <m/>
    <s v="S0361875"/>
  </r>
  <r>
    <x v="43"/>
    <n v="10000"/>
    <n v="20000"/>
    <n v="45754"/>
    <s v="505KANGHS"/>
    <s v=" 1:49:32 pm"/>
    <s v="10656256086/10656256095"/>
    <m/>
    <x v="1"/>
    <s v="Yes"/>
    <n v="77"/>
    <s v="Brotech DF330 "/>
    <x v="1"/>
    <s v="PM74"/>
    <s v="YONG CHEE SOON"/>
    <n v="3705"/>
    <n v="91.75"/>
    <n v="1.5291666666666666"/>
    <d v="2025-04-04T00:00:00"/>
    <m/>
    <n v="88"/>
    <n v="326040"/>
    <s v="PE"/>
    <s v="6ZD61-800010001"/>
    <n v="0"/>
    <n v="330000"/>
    <n v="-3960"/>
    <n v="0"/>
    <n v="0"/>
    <n v="0"/>
    <m/>
    <m/>
    <n v="0"/>
    <m/>
    <m/>
    <m/>
    <m/>
    <m/>
    <m/>
    <m/>
    <m/>
    <s v="6ZD61-80001"/>
    <s v="H08031-JIM-M"/>
    <s v="HP MALAYSIA MANUFACTURING SDN.BHD."/>
    <m/>
    <n v="0"/>
    <n v="0"/>
    <n v="0"/>
    <n v="0"/>
    <n v="0"/>
    <n v="0"/>
    <m/>
    <m/>
    <m/>
    <s v="No"/>
    <s v="W665181"/>
    <n v="0"/>
    <m/>
    <s v="H08031-JIM-M"/>
    <m/>
    <m/>
    <s v="S0361886"/>
  </r>
  <r>
    <x v="44"/>
    <n v="10000"/>
    <n v="20000"/>
    <n v="45751"/>
    <s v="502LAUGH"/>
    <s v=" 5:14:27 pm"/>
    <n v="10620258022"/>
    <m/>
    <x v="1"/>
    <s v="Yes"/>
    <n v="77"/>
    <s v="Brotech DF330 "/>
    <x v="1"/>
    <s v="PM74"/>
    <s v="YONG CHEE SOON"/>
    <n v="934"/>
    <n v="45.566666666666663"/>
    <n v="0.75944444444444437"/>
    <d v="2025-04-04T00:00:00"/>
    <m/>
    <n v="15"/>
    <n v="14010"/>
    <s v="PE"/>
    <s v="CR330-800150001"/>
    <n v="0"/>
    <n v="10000"/>
    <n v="4010"/>
    <n v="0"/>
    <n v="0"/>
    <n v="0"/>
    <m/>
    <m/>
    <n v="0"/>
    <m/>
    <m/>
    <m/>
    <m/>
    <m/>
    <m/>
    <m/>
    <m/>
    <s v="CR330-80015"/>
    <s v="H08031-JIM"/>
    <s v="HP SINGAPORE (PRIVATE) LIMITED"/>
    <m/>
    <n v="0"/>
    <n v="0"/>
    <n v="0"/>
    <n v="0"/>
    <n v="0"/>
    <n v="0"/>
    <m/>
    <m/>
    <m/>
    <s v="No"/>
    <s v="W665919"/>
    <n v="0"/>
    <m/>
    <s v="H08031-JIM"/>
    <m/>
    <m/>
    <s v="S0361900"/>
  </r>
  <r>
    <x v="254"/>
    <n v="10000"/>
    <n v="10000"/>
    <n v="45751"/>
    <s v="502LAUGH"/>
    <s v=" 5:41:59 pm"/>
    <s v="U532052062/503011726"/>
    <m/>
    <x v="0"/>
    <s v="Yes"/>
    <n v="32"/>
    <s v="Lintec Intermittent"/>
    <x v="3"/>
    <s v="PM26"/>
    <s v="TAN AIK KEONG"/>
    <n v="5860"/>
    <m/>
    <m/>
    <d v="2025-04-04T00:00:00"/>
    <m/>
    <n v="1"/>
    <n v="5860"/>
    <s v="PE"/>
    <s v="250-5323-000001"/>
    <n v="0"/>
    <n v="5360"/>
    <n v="500"/>
    <n v="0"/>
    <n v="0"/>
    <n v="0"/>
    <m/>
    <m/>
    <n v="0"/>
    <m/>
    <m/>
    <m/>
    <m/>
    <m/>
    <m/>
    <m/>
    <m/>
    <s v="250-5323-00"/>
    <s v="J10025"/>
    <s v="JMS SINGAPORE PTE LTD"/>
    <m/>
    <n v="0"/>
    <n v="0"/>
    <n v="0"/>
    <n v="0"/>
    <n v="0"/>
    <n v="0"/>
    <m/>
    <m/>
    <m/>
    <s v="No"/>
    <s v="W664642"/>
    <n v="0"/>
    <m/>
    <s v="J10025"/>
    <m/>
    <m/>
    <s v="S0361905"/>
  </r>
  <r>
    <x v="255"/>
    <n v="10000"/>
    <n v="10000"/>
    <n v="45751"/>
    <s v="502LAUGH"/>
    <s v=" 5:41:59 pm"/>
    <s v="U532052062/503011726"/>
    <m/>
    <x v="0"/>
    <s v="Yes"/>
    <n v="32"/>
    <s v="Lintec Intermittent"/>
    <x v="3"/>
    <s v="PM26"/>
    <s v="TAN AIK KEONG"/>
    <n v="5860"/>
    <m/>
    <m/>
    <d v="2025-04-04T00:00:00"/>
    <m/>
    <n v="1"/>
    <n v="5860"/>
    <s v="PE"/>
    <s v="250-5323-000001"/>
    <n v="0"/>
    <n v="5360"/>
    <n v="500"/>
    <n v="0"/>
    <n v="0"/>
    <n v="0"/>
    <m/>
    <m/>
    <n v="0"/>
    <m/>
    <m/>
    <m/>
    <m/>
    <m/>
    <m/>
    <m/>
    <m/>
    <s v="250-5323-00"/>
    <s v="J10025"/>
    <s v="JMS SINGAPORE PTE LTD"/>
    <m/>
    <n v="0"/>
    <n v="0"/>
    <n v="0"/>
    <n v="0"/>
    <n v="0"/>
    <n v="0"/>
    <m/>
    <m/>
    <m/>
    <s v="No"/>
    <s v="W664646"/>
    <n v="0"/>
    <m/>
    <s v="J10025"/>
    <m/>
    <m/>
    <s v="S0361906"/>
  </r>
  <r>
    <x v="193"/>
    <n v="10000"/>
    <n v="20000"/>
    <n v="45754"/>
    <s v="502LAUGH"/>
    <n v="0.48973379629629632"/>
    <s v="J00WT7100"/>
    <m/>
    <x v="1"/>
    <s v="Yes"/>
    <n v="71"/>
    <s v="POLLY"/>
    <x v="2"/>
    <s v="PMJ7"/>
    <s v="FOONG SEL YI"/>
    <n v="1667"/>
    <m/>
    <m/>
    <d v="2025-04-04T00:00:00"/>
    <m/>
    <n v="6"/>
    <n v="10002"/>
    <s v="PE"/>
    <n v="83615010001"/>
    <n v="0"/>
    <n v="10000"/>
    <n v="2"/>
    <n v="0"/>
    <n v="0"/>
    <n v="0"/>
    <m/>
    <m/>
    <n v="0"/>
    <m/>
    <m/>
    <m/>
    <m/>
    <m/>
    <m/>
    <m/>
    <m/>
    <n v="8361501"/>
    <s v="B02083"/>
    <s v="BECTON DICKINSON MEDICAL (S) PTE LTD"/>
    <m/>
    <n v="0"/>
    <n v="0"/>
    <n v="0"/>
    <n v="0"/>
    <n v="0"/>
    <n v="0"/>
    <m/>
    <m/>
    <m/>
    <s v="No"/>
    <s v="W664653"/>
    <n v="0"/>
    <m/>
    <s v="B02083"/>
    <m/>
    <m/>
    <s v="S0361915"/>
  </r>
  <r>
    <x v="194"/>
    <n v="10000"/>
    <n v="20000"/>
    <n v="45751"/>
    <s v="502LAUGH"/>
    <s v=" 5:17:53 pm"/>
    <s v="J00WT7100"/>
    <m/>
    <x v="1"/>
    <s v="Yes"/>
    <n v="71"/>
    <s v="POLLY"/>
    <x v="2"/>
    <s v="PMJ7"/>
    <s v="FOONG SEL YI"/>
    <n v="1000"/>
    <m/>
    <m/>
    <d v="2025-04-04T00:00:00"/>
    <m/>
    <n v="6"/>
    <n v="6000"/>
    <s v="PE"/>
    <n v="86123360001"/>
    <n v="0"/>
    <n v="5000"/>
    <n v="1000"/>
    <n v="0"/>
    <n v="0"/>
    <n v="0"/>
    <m/>
    <m/>
    <n v="0"/>
    <m/>
    <m/>
    <m/>
    <m/>
    <m/>
    <m/>
    <m/>
    <m/>
    <n v="8612336"/>
    <s v="B02083"/>
    <s v="BECTON DICKINSON MEDICAL (S) PTE LTD"/>
    <m/>
    <n v="0"/>
    <n v="0"/>
    <n v="0"/>
    <n v="0"/>
    <n v="0"/>
    <n v="0"/>
    <m/>
    <m/>
    <m/>
    <s v="No"/>
    <s v="W664167"/>
    <n v="0"/>
    <m/>
    <s v="B02083"/>
    <m/>
    <m/>
    <s v="S0361915"/>
  </r>
  <r>
    <x v="196"/>
    <n v="10000"/>
    <n v="20000"/>
    <n v="45751"/>
    <s v="502LAUGH"/>
    <s v=" 5:18:34 pm"/>
    <s v="J00WT7100"/>
    <m/>
    <x v="1"/>
    <s v="Yes"/>
    <n v="71"/>
    <s v="POLLY"/>
    <x v="2"/>
    <s v="PMJ7"/>
    <s v="FOONG SEL YI"/>
    <n v="1000"/>
    <m/>
    <m/>
    <d v="2025-04-04T00:00:00"/>
    <m/>
    <n v="6"/>
    <n v="6000"/>
    <s v="PE"/>
    <n v="86123360001"/>
    <n v="0"/>
    <n v="5000"/>
    <n v="1000"/>
    <n v="0"/>
    <n v="0"/>
    <n v="0"/>
    <m/>
    <m/>
    <n v="0"/>
    <m/>
    <m/>
    <m/>
    <m/>
    <m/>
    <m/>
    <m/>
    <m/>
    <n v="8612336"/>
    <s v="B02083"/>
    <s v="BECTON DICKINSON MEDICAL (S) PTE LTD"/>
    <m/>
    <n v="0"/>
    <n v="0"/>
    <n v="0"/>
    <n v="0"/>
    <n v="0"/>
    <n v="0"/>
    <m/>
    <m/>
    <m/>
    <s v="No"/>
    <s v="W664168"/>
    <n v="0"/>
    <m/>
    <s v="B02083"/>
    <m/>
    <m/>
    <s v="S0361916"/>
  </r>
  <r>
    <x v="256"/>
    <n v="10000"/>
    <n v="10000"/>
    <n v="45754"/>
    <s v="502LAUGH"/>
    <s v=" 8:39:12 am"/>
    <n v="502190692"/>
    <m/>
    <x v="0"/>
    <s v="Yes"/>
    <n v="22"/>
    <s v="FSK B100"/>
    <x v="3"/>
    <s v="PS13"/>
    <s v="YEE CHENG MENG"/>
    <n v="10000"/>
    <n v="245"/>
    <n v="4.083333333333333"/>
    <d v="2025-04-04T00:00:00"/>
    <m/>
    <n v="1"/>
    <n v="10000"/>
    <s v="PE"/>
    <s v="TDF ADDRESS-76X10001"/>
    <n v="0"/>
    <n v="10000"/>
    <n v="0"/>
    <n v="0"/>
    <n v="0"/>
    <n v="0"/>
    <m/>
    <m/>
    <n v="0"/>
    <m/>
    <m/>
    <m/>
    <m/>
    <m/>
    <m/>
    <m/>
    <m/>
    <s v="TDF ADDRESS-76X102MM"/>
    <s v="T20300"/>
    <s v="TDF FOOD PTE LTD"/>
    <m/>
    <n v="0"/>
    <n v="0"/>
    <n v="0"/>
    <n v="0"/>
    <n v="0"/>
    <n v="0"/>
    <m/>
    <m/>
    <m/>
    <s v="No"/>
    <s v="W664171"/>
    <n v="0"/>
    <m/>
    <s v="T20300"/>
    <m/>
    <m/>
    <s v="S0361928"/>
  </r>
  <r>
    <x v="257"/>
    <n v="10000"/>
    <n v="20000"/>
    <n v="45758"/>
    <s v="502LAUGH"/>
    <s v=" 8:53:55 am"/>
    <s v="SG-5653741 01"/>
    <m/>
    <x v="0"/>
    <s v="Yes"/>
    <n v="72"/>
    <s v="Xeikon 3500"/>
    <x v="0"/>
    <s v="PM17"/>
    <s v="NG SWEE CHEA"/>
    <n v="6500"/>
    <m/>
    <m/>
    <d v="2025-04-04T00:00:00"/>
    <m/>
    <n v="20"/>
    <n v="130000"/>
    <s v="PE"/>
    <s v="HSA SECURITY LAB0001"/>
    <n v="0"/>
    <n v="100000"/>
    <n v="30000"/>
    <n v="0"/>
    <n v="0"/>
    <n v="0"/>
    <m/>
    <m/>
    <n v="0"/>
    <m/>
    <m/>
    <m/>
    <m/>
    <m/>
    <m/>
    <m/>
    <m/>
    <s v="HSA SECURITY LABEL"/>
    <s v="S19337-HEALTHCARE"/>
    <s v="HEALTH SCIENCES AUTHORITY"/>
    <m/>
    <n v="0"/>
    <n v="0"/>
    <n v="0"/>
    <n v="0"/>
    <n v="0"/>
    <n v="0"/>
    <m/>
    <m/>
    <m/>
    <s v="No"/>
    <s v="W664661"/>
    <n v="0"/>
    <m/>
    <s v="S19337-HEALTHCARE"/>
    <m/>
    <m/>
    <s v="S0361927"/>
  </r>
  <r>
    <x v="258"/>
    <n v="10000"/>
    <n v="10000"/>
    <n v="45754"/>
    <s v="502LAUGH"/>
    <s v=" 5:27:07 pm"/>
    <s v="BYJ032-07"/>
    <m/>
    <x v="0"/>
    <s v="Yes"/>
    <n v="72"/>
    <s v="Xeikon 3500"/>
    <x v="0"/>
    <s v="PM17"/>
    <s v="NG SWEE CHEA"/>
    <n v="3500"/>
    <m/>
    <m/>
    <d v="2025-04-04T00:00:00"/>
    <m/>
    <n v="4"/>
    <n v="14000"/>
    <s v="PE"/>
    <s v="HASACONI FLUX-DA0001"/>
    <n v="0"/>
    <n v="10000"/>
    <n v="4000"/>
    <n v="0"/>
    <n v="0"/>
    <n v="0"/>
    <m/>
    <m/>
    <n v="0"/>
    <m/>
    <m/>
    <m/>
    <m/>
    <m/>
    <m/>
    <m/>
    <m/>
    <s v="HASACONI FLUX-DANGER"/>
    <s v="S19254"/>
    <s v="SINGAPORE ASAHI CHEMICAL &amp; SOLDER IND. PTE LTD"/>
    <m/>
    <n v="0"/>
    <n v="0"/>
    <n v="0"/>
    <n v="0"/>
    <n v="0"/>
    <n v="0"/>
    <m/>
    <m/>
    <m/>
    <s v="No"/>
    <s v="W664664"/>
    <n v="0"/>
    <m/>
    <s v="S19254"/>
    <m/>
    <m/>
    <s v="S0361924"/>
  </r>
  <r>
    <x v="259"/>
    <n v="10000"/>
    <n v="10000"/>
    <n v="45754"/>
    <s v="505KANGHS"/>
    <s v=" 1:55:25 pm"/>
    <s v="BYJ032-07"/>
    <m/>
    <x v="0"/>
    <s v="Yes"/>
    <n v="72"/>
    <s v="Xeikon 3500"/>
    <x v="0"/>
    <s v="PM17"/>
    <s v="NG SWEE CHEA"/>
    <n v="6000"/>
    <m/>
    <m/>
    <d v="2025-04-04T00:00:00"/>
    <m/>
    <n v="6"/>
    <n v="36000"/>
    <s v="PE"/>
    <s v="69 SCS-ROHS-Y0001"/>
    <n v="0"/>
    <n v="30000"/>
    <n v="6000"/>
    <n v="0"/>
    <n v="0"/>
    <n v="0"/>
    <m/>
    <m/>
    <n v="0"/>
    <m/>
    <m/>
    <m/>
    <m/>
    <m/>
    <m/>
    <m/>
    <m/>
    <s v="69 SCS-ROHS-Y"/>
    <s v="S19254"/>
    <s v="SINGAPORE ASAHI CHEMICAL &amp; SOLDER IND. PTE LTD"/>
    <m/>
    <n v="0"/>
    <n v="0"/>
    <n v="0"/>
    <n v="0"/>
    <n v="0"/>
    <n v="0"/>
    <m/>
    <m/>
    <m/>
    <s v="No"/>
    <s v="W664665"/>
    <n v="0"/>
    <m/>
    <s v="S19254"/>
    <m/>
    <m/>
    <s v="S0361924"/>
  </r>
  <r>
    <x v="200"/>
    <n v="10000"/>
    <n v="20000"/>
    <n v="45755"/>
    <s v="502LAUGH"/>
    <n v="0.4541203703703704"/>
    <s v="D006A5780/D008O15421525/D008O0591/D008O0561"/>
    <m/>
    <x v="0"/>
    <s v="Yes"/>
    <n v="79"/>
    <s v="HP Indigo 6800"/>
    <x v="0"/>
    <s v="PM29"/>
    <s v="JIMMY TNEO WEE SIANG"/>
    <n v="6200"/>
    <n v="340"/>
    <n v="5.666666666666667"/>
    <d v="2025-04-04T00:00:00"/>
    <m/>
    <n v="15"/>
    <n v="93000"/>
    <s v="PE"/>
    <s v="1VV24-80029-FT0001"/>
    <n v="0"/>
    <n v="85317"/>
    <n v="7683"/>
    <n v="0"/>
    <n v="0"/>
    <n v="0"/>
    <m/>
    <m/>
    <n v="0"/>
    <m/>
    <m/>
    <m/>
    <m/>
    <m/>
    <m/>
    <m/>
    <m/>
    <s v="1VV24-80029-FT"/>
    <s v="H08031-JIM-M"/>
    <s v="HP MALAYSIA MANUFACTURING SDN.BHD."/>
    <m/>
    <n v="0"/>
    <n v="0"/>
    <n v="0"/>
    <n v="0"/>
    <n v="0"/>
    <n v="0"/>
    <m/>
    <m/>
    <m/>
    <s v="No"/>
    <s v="W665436"/>
    <n v="0"/>
    <m/>
    <s v="H08031-JIM-M"/>
    <m/>
    <m/>
    <s v="S0361954"/>
  </r>
  <r>
    <x v="66"/>
    <n v="10000"/>
    <n v="30000"/>
    <n v="45779"/>
    <s v="502LAUGH"/>
    <s v=" 5:43:37 pm"/>
    <s v="10656256088/10656256086"/>
    <m/>
    <x v="1"/>
    <s v="Yes"/>
    <n v="77"/>
    <s v="Brotech DF330 "/>
    <x v="1"/>
    <s v="PM74"/>
    <s v="YONG CHEE SOON"/>
    <n v="8500"/>
    <n v="171.66666666666666"/>
    <n v="2.8611111111111112"/>
    <d v="2025-04-04T00:00:00"/>
    <m/>
    <n v="88"/>
    <n v="748000"/>
    <s v="PE"/>
    <s v="3YM60-80017-FT0001"/>
    <n v="0"/>
    <n v="700000"/>
    <n v="48000"/>
    <n v="0"/>
    <n v="0"/>
    <n v="0"/>
    <m/>
    <m/>
    <n v="0"/>
    <m/>
    <m/>
    <m/>
    <m/>
    <m/>
    <m/>
    <m/>
    <m/>
    <s v="3YM60-80017-FT"/>
    <s v="H08031-JIM-M"/>
    <s v="HP MALAYSIA MANUFACTURING SDN.BHD."/>
    <m/>
    <n v="0"/>
    <n v="0"/>
    <n v="0"/>
    <n v="0"/>
    <n v="0"/>
    <n v="0"/>
    <m/>
    <m/>
    <m/>
    <s v="No"/>
    <s v="W665921"/>
    <n v="0"/>
    <m/>
    <s v="H08031-JIM-M"/>
    <m/>
    <m/>
    <s v="S0361950"/>
  </r>
  <r>
    <x v="260"/>
    <n v="10000"/>
    <n v="10000"/>
    <n v="45751"/>
    <s v="502LAUGH"/>
    <s v=" 5:31:34 pm"/>
    <s v="BYJ032-07"/>
    <m/>
    <x v="0"/>
    <s v="Yes"/>
    <n v="72"/>
    <s v="Xeikon 3500"/>
    <x v="0"/>
    <s v="PM17"/>
    <s v="NG SWEE CHEA"/>
    <n v="750"/>
    <m/>
    <m/>
    <d v="2025-04-04T00:00:00"/>
    <m/>
    <n v="16"/>
    <n v="12000"/>
    <s v="PE"/>
    <s v="46 SCS-PB-ROHS-Y0001"/>
    <n v="0"/>
    <n v="9000"/>
    <n v="3000"/>
    <n v="0"/>
    <n v="0"/>
    <n v="0"/>
    <m/>
    <m/>
    <n v="0"/>
    <m/>
    <m/>
    <m/>
    <m/>
    <m/>
    <m/>
    <m/>
    <m/>
    <s v="46 SCS-PB-ROHS-Y"/>
    <s v="S19254"/>
    <s v="SINGAPORE ASAHI CHEMICAL &amp; SOLDER IND. PTE LTD"/>
    <m/>
    <n v="0"/>
    <n v="0"/>
    <n v="0"/>
    <n v="0"/>
    <n v="0"/>
    <n v="0"/>
    <m/>
    <m/>
    <m/>
    <s v="No"/>
    <s v="W664678"/>
    <n v="0"/>
    <m/>
    <s v="S19254"/>
    <m/>
    <m/>
    <s v="S0361924"/>
  </r>
  <r>
    <x v="260"/>
    <n v="10000"/>
    <n v="20000"/>
    <n v="45751"/>
    <s v="502LAUGH"/>
    <s v=" 5:31:34 pm"/>
    <s v="BYJ032-07"/>
    <m/>
    <x v="1"/>
    <s v="Yes"/>
    <n v="82"/>
    <s v="POLLY"/>
    <x v="2"/>
    <s v="PM11"/>
    <s v="TEE MENG CHAI"/>
    <n v="750"/>
    <m/>
    <m/>
    <d v="2025-04-04T00:00:00"/>
    <m/>
    <n v="16"/>
    <n v="12000"/>
    <s v="PE"/>
    <s v="46 SCS-PB-ROHS-Y0001"/>
    <n v="0"/>
    <n v="9000"/>
    <n v="3000"/>
    <n v="0"/>
    <n v="0"/>
    <n v="0"/>
    <m/>
    <m/>
    <n v="0"/>
    <m/>
    <m/>
    <m/>
    <m/>
    <m/>
    <m/>
    <m/>
    <m/>
    <s v="46 SCS-PB-ROHS-Y"/>
    <s v="S19254"/>
    <s v="SINGAPORE ASAHI CHEMICAL &amp; SOLDER IND. PTE LTD"/>
    <m/>
    <n v="0"/>
    <n v="0"/>
    <n v="0"/>
    <n v="0"/>
    <n v="0"/>
    <n v="0"/>
    <m/>
    <m/>
    <m/>
    <s v="No"/>
    <s v="W664678"/>
    <n v="0"/>
    <m/>
    <s v="S19254"/>
    <m/>
    <m/>
    <s v="S0361924"/>
  </r>
  <r>
    <x v="261"/>
    <n v="10000"/>
    <n v="10000"/>
    <n v="45751"/>
    <s v="502LAUGH"/>
    <s v=" 5:34:54 pm"/>
    <s v="SG-5644655 01"/>
    <m/>
    <x v="0"/>
    <s v="Yes"/>
    <n v="59"/>
    <s v="SANKI SD-300 Intermittent"/>
    <x v="3"/>
    <s v="PS74"/>
    <s v="GOH CHIN TECK"/>
    <n v="400"/>
    <n v="55"/>
    <n v="0.91666666666666663"/>
    <d v="2025-04-04T00:00:00"/>
    <m/>
    <n v="10"/>
    <n v="4000"/>
    <s v="PE"/>
    <n v="112023960001"/>
    <n v="0"/>
    <n v="4000"/>
    <n v="0"/>
    <n v="0"/>
    <n v="0"/>
    <n v="0"/>
    <m/>
    <m/>
    <n v="0"/>
    <m/>
    <m/>
    <m/>
    <m/>
    <m/>
    <m/>
    <m/>
    <m/>
    <n v="11202396"/>
    <s v="I09180"/>
    <s v="ILLUMINA SINGAPORE PTE LTD"/>
    <m/>
    <n v="0"/>
    <n v="0"/>
    <n v="0"/>
    <n v="0"/>
    <n v="0"/>
    <n v="0"/>
    <m/>
    <m/>
    <m/>
    <s v="No"/>
    <s v="W664689"/>
    <n v="0"/>
    <m/>
    <s v="I09180"/>
    <m/>
    <m/>
    <s v="S0361977"/>
  </r>
  <r>
    <x v="262"/>
    <n v="10000"/>
    <n v="10000"/>
    <n v="45751"/>
    <s v="502LAUGH"/>
    <s v=" 5:34:54 pm"/>
    <s v="SG-5644655 01"/>
    <m/>
    <x v="0"/>
    <s v="Yes"/>
    <n v="59"/>
    <s v="SANKI SD-300 Intermittent"/>
    <x v="3"/>
    <s v="PS74"/>
    <s v="GOH CHIN TECK"/>
    <n v="500"/>
    <n v="57.5"/>
    <n v="0.95833333333333337"/>
    <d v="2025-04-04T00:00:00"/>
    <m/>
    <n v="10"/>
    <n v="5000"/>
    <s v="PE"/>
    <n v="112023960001"/>
    <n v="0"/>
    <n v="5000"/>
    <n v="0"/>
    <n v="0"/>
    <n v="0"/>
    <n v="0"/>
    <m/>
    <m/>
    <n v="0"/>
    <m/>
    <m/>
    <m/>
    <m/>
    <m/>
    <m/>
    <m/>
    <m/>
    <n v="11202396"/>
    <s v="I09180"/>
    <s v="ILLUMINA SINGAPORE PTE LTD"/>
    <m/>
    <n v="0"/>
    <n v="0"/>
    <n v="0"/>
    <n v="0"/>
    <n v="0"/>
    <n v="0"/>
    <m/>
    <m/>
    <m/>
    <s v="No"/>
    <s v="W664690"/>
    <n v="0"/>
    <m/>
    <s v="I09180"/>
    <m/>
    <m/>
    <s v="S0361978"/>
  </r>
  <r>
    <x v="262"/>
    <n v="20000"/>
    <n v="10000"/>
    <n v="45751"/>
    <s v="502LAUGH"/>
    <s v=" 5:34:54 pm"/>
    <s v="SG-5644655 01"/>
    <m/>
    <x v="0"/>
    <s v="Yes"/>
    <n v="59"/>
    <s v="SANKI SD-300 Intermittent"/>
    <x v="3"/>
    <s v="PS74"/>
    <s v="GOH CHIN TECK"/>
    <n v="500"/>
    <n v="57.5"/>
    <n v="0.95833333333333337"/>
    <d v="2025-04-04T00:00:00"/>
    <m/>
    <n v="10"/>
    <n v="5000"/>
    <s v="PE"/>
    <n v="112023960001"/>
    <n v="0"/>
    <n v="5000"/>
    <n v="0"/>
    <n v="0"/>
    <n v="0"/>
    <n v="0"/>
    <m/>
    <m/>
    <n v="0"/>
    <m/>
    <m/>
    <m/>
    <m/>
    <m/>
    <m/>
    <m/>
    <m/>
    <n v="11202396"/>
    <s v="I09180"/>
    <s v="ILLUMINA SINGAPORE PTE LTD"/>
    <m/>
    <n v="0"/>
    <n v="0"/>
    <n v="0"/>
    <n v="0"/>
    <n v="0"/>
    <n v="0"/>
    <m/>
    <m/>
    <m/>
    <s v="No"/>
    <s v="W664690"/>
    <n v="0"/>
    <m/>
    <s v="I09180"/>
    <m/>
    <m/>
    <s v="S0361978"/>
  </r>
  <r>
    <x v="262"/>
    <n v="30000"/>
    <n v="10000"/>
    <n v="45751"/>
    <s v="502LAUGH"/>
    <s v=" 5:34:54 pm"/>
    <s v="SG-5644655 01"/>
    <m/>
    <x v="0"/>
    <s v="Yes"/>
    <n v="59"/>
    <s v="SANKI SD-300 Intermittent"/>
    <x v="3"/>
    <s v="PS74"/>
    <s v="GOH CHIN TECK"/>
    <n v="500"/>
    <n v="57.5"/>
    <n v="0.95833333333333337"/>
    <d v="2025-04-04T00:00:00"/>
    <m/>
    <n v="10"/>
    <n v="5000"/>
    <s v="PE"/>
    <n v="112023960001"/>
    <n v="0"/>
    <n v="5000"/>
    <n v="0"/>
    <n v="0"/>
    <n v="0"/>
    <n v="0"/>
    <m/>
    <m/>
    <n v="0"/>
    <m/>
    <m/>
    <m/>
    <m/>
    <m/>
    <m/>
    <m/>
    <m/>
    <n v="11202396"/>
    <s v="I09180"/>
    <s v="ILLUMINA SINGAPORE PTE LTD"/>
    <m/>
    <n v="0"/>
    <n v="0"/>
    <n v="0"/>
    <n v="0"/>
    <n v="0"/>
    <n v="0"/>
    <m/>
    <m/>
    <m/>
    <s v="No"/>
    <s v="W664690"/>
    <n v="0"/>
    <m/>
    <s v="I09180"/>
    <m/>
    <m/>
    <s v="S0361978"/>
  </r>
  <r>
    <x v="263"/>
    <n v="10000"/>
    <n v="10000"/>
    <n v="45771"/>
    <s v="502LAUGH"/>
    <s v=" 4:16:54 pm"/>
    <n v="10620258020"/>
    <m/>
    <x v="0"/>
    <s v="Yes"/>
    <n v="79"/>
    <s v="HP Indigo 6800"/>
    <x v="0"/>
    <s v="PM21"/>
    <s v="LIM JIA FAN"/>
    <n v="805"/>
    <n v="70.25"/>
    <n v="1.1708333333333334"/>
    <d v="2025-04-04T00:00:00"/>
    <m/>
    <n v="264"/>
    <n v="212520"/>
    <s v="PE"/>
    <s v="7FP06-80001 REVB0001"/>
    <n v="0"/>
    <n v="200000"/>
    <n v="12520"/>
    <n v="0"/>
    <n v="0"/>
    <n v="0"/>
    <m/>
    <m/>
    <n v="0"/>
    <m/>
    <m/>
    <m/>
    <m/>
    <m/>
    <m/>
    <m/>
    <m/>
    <s v="7FP06-80001 REVB-FT"/>
    <s v="H08031-JIM-M"/>
    <s v="HP MALAYSIA MANUFACTURING SDN.BHD."/>
    <m/>
    <n v="0"/>
    <n v="0"/>
    <n v="0"/>
    <n v="0"/>
    <n v="0"/>
    <n v="0"/>
    <m/>
    <m/>
    <m/>
    <s v="No"/>
    <s v="W665924"/>
    <n v="0"/>
    <m/>
    <s v="H08031-JIM-M"/>
    <m/>
    <m/>
    <s v="S0362006"/>
  </r>
  <r>
    <x v="264"/>
    <n v="10000"/>
    <n v="10000"/>
    <n v="45751"/>
    <s v="502LAUGH"/>
    <s v=" 4:36:46 pm"/>
    <s v="SG-5644655 01"/>
    <m/>
    <x v="0"/>
    <s v="Yes"/>
    <n v="59"/>
    <s v="SANKI SD-300 Intermittent"/>
    <x v="3"/>
    <s v="PS74"/>
    <s v="GOH CHIN TECK"/>
    <n v="300"/>
    <n v="52.5"/>
    <n v="0.875"/>
    <d v="2025-04-04T00:00:00"/>
    <m/>
    <n v="10"/>
    <n v="3000"/>
    <s v="PE"/>
    <n v="112024500001"/>
    <n v="0"/>
    <n v="3000"/>
    <n v="0"/>
    <n v="0"/>
    <n v="0"/>
    <n v="0"/>
    <m/>
    <m/>
    <n v="0"/>
    <m/>
    <m/>
    <m/>
    <m/>
    <m/>
    <m/>
    <m/>
    <m/>
    <n v="11202450"/>
    <s v="I09180"/>
    <s v="ILLUMINA SINGAPORE PTE LTD"/>
    <m/>
    <n v="0"/>
    <n v="0"/>
    <n v="0"/>
    <n v="0"/>
    <n v="0"/>
    <n v="0"/>
    <m/>
    <m/>
    <m/>
    <s v="No"/>
    <s v="W664705"/>
    <n v="0"/>
    <m/>
    <s v="I09180"/>
    <m/>
    <m/>
    <s v="S0362007"/>
  </r>
  <r>
    <x v="264"/>
    <n v="20000"/>
    <n v="10000"/>
    <n v="45751"/>
    <s v="502LAUGH"/>
    <s v=" 4:36:46 pm"/>
    <s v="SG-5644655 01"/>
    <m/>
    <x v="0"/>
    <s v="Yes"/>
    <n v="59"/>
    <s v="SANKI SD-300 Intermittent"/>
    <x v="3"/>
    <s v="PS74"/>
    <s v="GOH CHIN TECK"/>
    <n v="300"/>
    <n v="52.5"/>
    <n v="0.875"/>
    <d v="2025-04-04T00:00:00"/>
    <m/>
    <n v="10"/>
    <n v="3000"/>
    <s v="PE"/>
    <n v="112024500001"/>
    <n v="0"/>
    <n v="3000"/>
    <n v="0"/>
    <n v="0"/>
    <n v="0"/>
    <n v="0"/>
    <m/>
    <m/>
    <n v="0"/>
    <m/>
    <m/>
    <m/>
    <m/>
    <m/>
    <m/>
    <m/>
    <m/>
    <n v="11202450"/>
    <s v="I09180"/>
    <s v="ILLUMINA SINGAPORE PTE LTD"/>
    <m/>
    <n v="0"/>
    <n v="0"/>
    <n v="0"/>
    <n v="0"/>
    <n v="0"/>
    <n v="0"/>
    <m/>
    <m/>
    <m/>
    <s v="No"/>
    <s v="W664705"/>
    <n v="0"/>
    <m/>
    <s v="I09180"/>
    <m/>
    <m/>
    <s v="S0362007"/>
  </r>
  <r>
    <x v="70"/>
    <n v="10000"/>
    <n v="20000"/>
    <n v="45755"/>
    <s v="502LAUGH"/>
    <s v=" 2:18:23 pm"/>
    <s v="SG-5399135-01"/>
    <m/>
    <x v="1"/>
    <s v="Yes"/>
    <n v="92"/>
    <s v="Polly Digital Cut"/>
    <x v="4"/>
    <s v="PM87"/>
    <s v="LEE SHIEN WEI"/>
    <n v="600"/>
    <m/>
    <m/>
    <d v="2025-04-04T00:00:00"/>
    <m/>
    <n v="1"/>
    <n v="600"/>
    <s v="PE"/>
    <s v="GR-1580001"/>
    <n v="0"/>
    <n v="500"/>
    <n v="100"/>
    <n v="0"/>
    <n v="0"/>
    <n v="0"/>
    <m/>
    <m/>
    <n v="0"/>
    <m/>
    <m/>
    <m/>
    <m/>
    <m/>
    <m/>
    <m/>
    <m/>
    <s v="GR-158"/>
    <s v="G07076"/>
    <s v="GIVAUDAN SINGAPORE PTE LTD"/>
    <m/>
    <n v="0"/>
    <n v="0"/>
    <n v="0"/>
    <n v="0"/>
    <n v="0"/>
    <n v="0"/>
    <m/>
    <m/>
    <m/>
    <s v="No"/>
    <s v="W664710"/>
    <n v="0"/>
    <m/>
    <s v="G07076"/>
    <m/>
    <m/>
    <s v="S0362015"/>
  </r>
  <r>
    <x v="265"/>
    <n v="10000"/>
    <n v="10000"/>
    <n v="45751"/>
    <s v="502LAUGH"/>
    <n v="0.48216435185185186"/>
    <s v="3082509U9"/>
    <m/>
    <x v="0"/>
    <s v="Yes"/>
    <n v="22"/>
    <s v="FSK B100"/>
    <x v="3"/>
    <s v="PS13"/>
    <s v="YEE CHENG MENG"/>
    <n v="200"/>
    <n v="49"/>
    <n v="0.81666666666666665"/>
    <d v="2025-04-04T00:00:00"/>
    <m/>
    <n v="5"/>
    <n v="1000"/>
    <s v="PE"/>
    <s v="TSMB00665020001"/>
    <n v="0"/>
    <n v="1000"/>
    <n v="0"/>
    <n v="0"/>
    <n v="0"/>
    <n v="0"/>
    <m/>
    <m/>
    <n v="0"/>
    <m/>
    <m/>
    <m/>
    <m/>
    <m/>
    <m/>
    <m/>
    <m/>
    <s v="TSMB0066502"/>
    <s v="T20104"/>
    <s v="TOSHIBA TEC SINGAPORE PTE LTD"/>
    <m/>
    <n v="0"/>
    <n v="0"/>
    <n v="0"/>
    <n v="0"/>
    <n v="0"/>
    <n v="0"/>
    <m/>
    <m/>
    <m/>
    <s v="No"/>
    <s v="W664715"/>
    <n v="0"/>
    <m/>
    <s v="T20104"/>
    <m/>
    <m/>
    <s v="S0361990"/>
  </r>
  <r>
    <x v="72"/>
    <n v="10000"/>
    <n v="40000"/>
    <n v="45754"/>
    <s v="502LAUGH"/>
    <s v=" 9:18:57 am"/>
    <s v="59470/59469"/>
    <m/>
    <x v="1"/>
    <s v="Yes"/>
    <n v="96"/>
    <s v="Luster AOI"/>
    <x v="5"/>
    <s v="QM87"/>
    <s v="GOH SING JOO"/>
    <n v="90125"/>
    <m/>
    <m/>
    <d v="2025-04-04T00:00:00"/>
    <m/>
    <n v="6"/>
    <n v="540750"/>
    <s v="PE"/>
    <s v="MT-1000173-00REV0003"/>
    <n v="0"/>
    <n v="562224"/>
    <n v="-21474"/>
    <n v="0"/>
    <n v="0"/>
    <n v="0"/>
    <m/>
    <m/>
    <n v="0"/>
    <m/>
    <m/>
    <m/>
    <m/>
    <m/>
    <m/>
    <m/>
    <m/>
    <s v="MT-1000173-00REV008"/>
    <s v="Z26002"/>
    <s v="CCL DESIGN (PENANG) SDN. BHD."/>
    <m/>
    <n v="0"/>
    <n v="0"/>
    <n v="0"/>
    <n v="0"/>
    <n v="0"/>
    <n v="0"/>
    <m/>
    <m/>
    <m/>
    <s v="No"/>
    <s v="W664723"/>
    <n v="0"/>
    <m/>
    <s v="Z26002"/>
    <m/>
    <m/>
    <s v="S0362021"/>
  </r>
  <r>
    <x v="221"/>
    <n v="10000"/>
    <n v="30000"/>
    <n v="45751"/>
    <s v="502LAUGH"/>
    <s v=" 1:45:43 pm"/>
    <n v="10620258024"/>
    <m/>
    <x v="2"/>
    <s v="Yes"/>
    <n v="85"/>
    <s v="Luster AOI"/>
    <x v="5"/>
    <s v="QM78"/>
    <s v="WONG SEAU JIN"/>
    <n v="2728"/>
    <m/>
    <m/>
    <d v="2025-04-04T00:00:00"/>
    <m/>
    <n v="11"/>
    <n v="30008"/>
    <s v="PE"/>
    <s v="7FP10-80001-FT0001"/>
    <n v="0"/>
    <n v="20000"/>
    <n v="10008"/>
    <n v="0"/>
    <n v="0"/>
    <n v="0"/>
    <m/>
    <m/>
    <n v="0"/>
    <m/>
    <m/>
    <m/>
    <m/>
    <m/>
    <m/>
    <m/>
    <m/>
    <s v="7FP10-80001-FT"/>
    <s v="H08031-JIM-M"/>
    <s v="HP MALAYSIA MANUFACTURING SDN.BHD."/>
    <m/>
    <n v="0"/>
    <n v="0"/>
    <n v="0"/>
    <n v="0"/>
    <n v="0"/>
    <n v="0"/>
    <m/>
    <m/>
    <m/>
    <s v="No"/>
    <s v="W664724"/>
    <n v="0"/>
    <m/>
    <s v="H08031-JIM-M"/>
    <m/>
    <m/>
    <s v="S0362023"/>
  </r>
  <r>
    <x v="222"/>
    <n v="10000"/>
    <n v="20000"/>
    <n v="45751"/>
    <s v="502LAUGH"/>
    <s v=" 4:16:19 pm"/>
    <s v="J00WT7100"/>
    <m/>
    <x v="1"/>
    <s v="Yes"/>
    <n v="71"/>
    <s v="POLLY"/>
    <x v="2"/>
    <s v="PMJ7"/>
    <s v="FOONG SEL YI"/>
    <n v="2000"/>
    <m/>
    <m/>
    <d v="2025-04-04T00:00:00"/>
    <m/>
    <n v="6"/>
    <n v="12000"/>
    <s v="PE"/>
    <n v="86090870001"/>
    <n v="0"/>
    <n v="10000"/>
    <n v="2000"/>
    <n v="0"/>
    <n v="0"/>
    <n v="0"/>
    <m/>
    <m/>
    <n v="0"/>
    <m/>
    <m/>
    <m/>
    <m/>
    <m/>
    <m/>
    <m/>
    <m/>
    <n v="8609087"/>
    <s v="B02083"/>
    <s v="BECTON DICKINSON MEDICAL (S) PTE LTD"/>
    <m/>
    <n v="0"/>
    <n v="0"/>
    <n v="0"/>
    <n v="0"/>
    <n v="0"/>
    <n v="0"/>
    <m/>
    <m/>
    <m/>
    <s v="No"/>
    <s v="W664727"/>
    <n v="0"/>
    <m/>
    <s v="B02083"/>
    <m/>
    <m/>
    <s v="S0362024"/>
  </r>
  <r>
    <x v="143"/>
    <n v="10000"/>
    <n v="20000"/>
    <n v="45751"/>
    <s v="502LAUGH"/>
    <n v="0.48287037037037039"/>
    <s v="J00WT7100"/>
    <m/>
    <x v="1"/>
    <s v="Yes"/>
    <n v="71"/>
    <s v="POLLY"/>
    <x v="2"/>
    <s v="PMJ7"/>
    <s v="FOONG SEL YI"/>
    <n v="3667"/>
    <m/>
    <m/>
    <d v="2025-04-04T00:00:00"/>
    <m/>
    <n v="6"/>
    <n v="22002"/>
    <s v="PE"/>
    <n v="86090880001"/>
    <n v="0"/>
    <n v="18000"/>
    <n v="4002"/>
    <n v="0"/>
    <n v="0"/>
    <n v="0"/>
    <m/>
    <m/>
    <n v="0"/>
    <m/>
    <m/>
    <m/>
    <m/>
    <m/>
    <m/>
    <m/>
    <m/>
    <n v="8609088"/>
    <s v="B02083"/>
    <s v="BECTON DICKINSON MEDICAL (S) PTE LTD"/>
    <m/>
    <n v="0"/>
    <n v="0"/>
    <n v="0"/>
    <n v="0"/>
    <n v="0"/>
    <n v="0"/>
    <m/>
    <m/>
    <m/>
    <s v="No"/>
    <s v="W664728"/>
    <n v="0"/>
    <m/>
    <s v="B02083"/>
    <m/>
    <m/>
    <s v="S0362024"/>
  </r>
  <r>
    <x v="266"/>
    <n v="10000"/>
    <n v="10000"/>
    <n v="45755"/>
    <s v="502LAUGH"/>
    <s v=" 8:54:43 am"/>
    <n v="1006323"/>
    <m/>
    <x v="0"/>
    <s v="Yes"/>
    <n v="63"/>
    <s v="SANKI"/>
    <x v="2"/>
    <s v="PM80"/>
    <s v="YAP ZHI PING"/>
    <n v="3200"/>
    <n v="125"/>
    <n v="2.0833333333333335"/>
    <d v="2025-04-04T00:00:00"/>
    <m/>
    <n v="50"/>
    <n v="160000"/>
    <s v="PE"/>
    <s v="709898802-EL93160001"/>
    <n v="0"/>
    <n v="160000"/>
    <n v="0"/>
    <n v="0"/>
    <n v="0"/>
    <n v="0"/>
    <m/>
    <m/>
    <n v="0"/>
    <m/>
    <m/>
    <m/>
    <m/>
    <m/>
    <m/>
    <m/>
    <m/>
    <s v="709898802-EL93164"/>
    <s v="S19314"/>
    <s v="SEAGATE TECHNOLOGY INTERNATIONAL (WUXI) CO., LTD"/>
    <m/>
    <n v="0"/>
    <n v="0"/>
    <n v="0"/>
    <n v="0"/>
    <n v="0"/>
    <n v="0"/>
    <m/>
    <m/>
    <m/>
    <s v="No"/>
    <s v="W664734"/>
    <n v="0"/>
    <m/>
    <s v="S19314"/>
    <m/>
    <m/>
    <s v="H0064904"/>
  </r>
  <r>
    <x v="267"/>
    <n v="10000"/>
    <n v="10000"/>
    <n v="45754"/>
    <s v="502LAUGH"/>
    <s v=" 8:58:25 am"/>
    <s v="E190912129"/>
    <m/>
    <x v="0"/>
    <s v="Yes"/>
    <n v="63"/>
    <s v="SANKI"/>
    <x v="2"/>
    <s v="PM80"/>
    <s v="YAP ZHI PING"/>
    <n v="2667"/>
    <n v="111.675"/>
    <n v="1.8612499999999998"/>
    <d v="2025-04-04T00:00:00"/>
    <m/>
    <n v="30"/>
    <n v="80010"/>
    <s v="PE"/>
    <s v="709898817 REVB0001"/>
    <n v="0"/>
    <n v="80000"/>
    <n v="10"/>
    <n v="0"/>
    <n v="0"/>
    <n v="0"/>
    <m/>
    <m/>
    <n v="0"/>
    <m/>
    <m/>
    <m/>
    <m/>
    <m/>
    <m/>
    <m/>
    <m/>
    <s v="709898817 REVB"/>
    <s v="S19314"/>
    <s v="SEAGATE TECHNOLOGY INTERNATIONAL (WUXI) CO., LTD"/>
    <m/>
    <n v="0"/>
    <n v="0"/>
    <n v="0"/>
    <n v="0"/>
    <n v="0"/>
    <n v="0"/>
    <m/>
    <m/>
    <m/>
    <s v="No"/>
    <s v="W664736"/>
    <n v="0"/>
    <m/>
    <s v="S19314"/>
    <m/>
    <m/>
    <s v="H0064906"/>
  </r>
  <r>
    <x v="268"/>
    <n v="10000"/>
    <n v="10000"/>
    <n v="45751"/>
    <s v="502LAUGH"/>
    <s v=" 4:17:36 pm"/>
    <s v="E04G128901530"/>
    <m/>
    <x v="0"/>
    <s v="Yes"/>
    <n v="78"/>
    <s v="Baby Sanki"/>
    <x v="3"/>
    <s v="PM84"/>
    <s v="TAN TAI TOH"/>
    <n v="667"/>
    <n v="61.674999999999997"/>
    <n v="1.0279166666666666"/>
    <d v="2025-04-04T00:00:00"/>
    <m/>
    <n v="3"/>
    <n v="2001"/>
    <s v="PE"/>
    <s v="86.K4320001"/>
    <n v="0"/>
    <n v="2000"/>
    <n v="1"/>
    <n v="0"/>
    <n v="0"/>
    <n v="0"/>
    <m/>
    <m/>
    <n v="0"/>
    <m/>
    <m/>
    <m/>
    <m/>
    <m/>
    <m/>
    <m/>
    <m/>
    <s v="86.K432"/>
    <s v="T20390-PMI"/>
    <s v="TECHNOCOM SYSTEMS SDN BHD"/>
    <m/>
    <n v="0"/>
    <n v="0"/>
    <n v="0"/>
    <n v="0"/>
    <n v="0"/>
    <n v="0"/>
    <m/>
    <m/>
    <m/>
    <s v="No"/>
    <s v="W664746"/>
    <n v="0"/>
    <m/>
    <s v="T20390-PMI"/>
    <m/>
    <m/>
    <s v="S0362034"/>
  </r>
  <r>
    <x v="228"/>
    <n v="10000"/>
    <n v="30000"/>
    <n v="45751"/>
    <s v="502LAUGH"/>
    <s v=" 4:15:18 pm"/>
    <s v="M0BSM3241"/>
    <m/>
    <x v="1"/>
    <s v="Yes"/>
    <n v="82"/>
    <s v="POLLY"/>
    <x v="2"/>
    <s v="PM11"/>
    <s v="TEE MENG CHAI"/>
    <n v="875"/>
    <m/>
    <m/>
    <d v="2025-04-04T00:00:00"/>
    <m/>
    <n v="8"/>
    <n v="7000"/>
    <s v="PE"/>
    <s v="86.J7350001"/>
    <n v="0"/>
    <n v="5000"/>
    <n v="2000"/>
    <n v="0"/>
    <n v="0"/>
    <n v="0"/>
    <m/>
    <m/>
    <n v="0"/>
    <m/>
    <m/>
    <m/>
    <m/>
    <m/>
    <m/>
    <m/>
    <m/>
    <s v="86.J735"/>
    <s v="T20390-PMI"/>
    <s v="TECHNOCOM SYSTEMS SDN BHD"/>
    <m/>
    <n v="0"/>
    <n v="0"/>
    <n v="0"/>
    <n v="0"/>
    <n v="0"/>
    <n v="0"/>
    <m/>
    <m/>
    <m/>
    <s v="No"/>
    <s v="W664751"/>
    <n v="0"/>
    <m/>
    <s v="T20390-PMI"/>
    <m/>
    <m/>
    <s v="S0362148"/>
  </r>
  <r>
    <x v="269"/>
    <n v="10000"/>
    <n v="10000"/>
    <n v="45754"/>
    <s v="502LAUGH"/>
    <s v=" 5:27:48 pm"/>
    <s v="U4A043S213/3060209U9"/>
    <m/>
    <x v="0"/>
    <s v="Yes"/>
    <n v="88"/>
    <s v="OKI"/>
    <x v="0"/>
    <s v="PP24"/>
    <s v="HO HON SENG"/>
    <n v="250"/>
    <m/>
    <m/>
    <d v="2025-04-04T00:00:00"/>
    <m/>
    <n v="2"/>
    <n v="500"/>
    <s v="PE"/>
    <n v="107110100001"/>
    <n v="0"/>
    <n v="300"/>
    <n v="200"/>
    <n v="0"/>
    <n v="0"/>
    <n v="0"/>
    <m/>
    <m/>
    <n v="0"/>
    <m/>
    <m/>
    <m/>
    <m/>
    <m/>
    <m/>
    <m/>
    <m/>
    <n v="10711010"/>
    <s v="L12070"/>
    <s v="LEICA INSTRUMENTS (SINGAPORE) PTE LTD"/>
    <m/>
    <n v="0"/>
    <n v="0"/>
    <n v="0"/>
    <n v="0"/>
    <n v="0"/>
    <n v="0"/>
    <m/>
    <m/>
    <m/>
    <s v="No"/>
    <s v="W664763"/>
    <n v="0"/>
    <m/>
    <s v="L12070"/>
    <m/>
    <m/>
    <s v="S0362361"/>
  </r>
  <r>
    <x v="270"/>
    <n v="10000"/>
    <n v="10000"/>
    <n v="45770"/>
    <s v="502LAUGH"/>
    <s v=" 3:51:08 pm"/>
    <n v="10620258019"/>
    <m/>
    <x v="0"/>
    <s v="Yes"/>
    <n v="79"/>
    <s v="HP Indigo 6800"/>
    <x v="0"/>
    <s v="PM21"/>
    <s v="LIM JIA FAN"/>
    <n v="880"/>
    <n v="74"/>
    <n v="1.2333333333333334"/>
    <d v="2025-04-04T00:00:00"/>
    <m/>
    <n v="264"/>
    <n v="232320"/>
    <s v="PE"/>
    <s v="7FP00-80003-FT0001"/>
    <n v="0"/>
    <n v="200000"/>
    <n v="32320"/>
    <n v="0"/>
    <n v="0"/>
    <n v="0"/>
    <m/>
    <m/>
    <n v="0"/>
    <m/>
    <m/>
    <m/>
    <m/>
    <m/>
    <m/>
    <m/>
    <m/>
    <s v="7FP00-80003-FT"/>
    <s v="H08031-JIM-M"/>
    <s v="HP MALAYSIA MANUFACTURING SDN.BHD."/>
    <m/>
    <n v="0"/>
    <n v="0"/>
    <n v="0"/>
    <n v="0"/>
    <n v="0"/>
    <n v="0"/>
    <m/>
    <m/>
    <m/>
    <s v="No"/>
    <s v="W665450"/>
    <n v="0"/>
    <m/>
    <s v="H08031-JIM-M"/>
    <m/>
    <m/>
    <s v="S0362373"/>
  </r>
  <r>
    <x v="271"/>
    <n v="10000"/>
    <n v="10000"/>
    <n v="45755"/>
    <s v="502LAUGH"/>
    <s v=" 1:07:24 pm"/>
    <s v="D008O15421525"/>
    <m/>
    <x v="0"/>
    <s v="Yes"/>
    <n v="79"/>
    <s v="HP Indigo 6800"/>
    <x v="0"/>
    <s v="PM21"/>
    <s v="LIM JIA FAN"/>
    <n v="1700"/>
    <n v="115"/>
    <n v="1.9166666666666667"/>
    <d v="2025-04-04T00:00:00"/>
    <m/>
    <n v="15"/>
    <n v="25500"/>
    <s v="PE"/>
    <s v="1VV02-80009-FT0001"/>
    <n v="0"/>
    <n v="20000"/>
    <n v="5500"/>
    <n v="0"/>
    <n v="0"/>
    <n v="0"/>
    <m/>
    <m/>
    <n v="0"/>
    <m/>
    <m/>
    <m/>
    <m/>
    <m/>
    <m/>
    <m/>
    <m/>
    <s v="1VV02-80009-FT"/>
    <s v="H08031-JIM-M"/>
    <s v="HP MALAYSIA MANUFACTURING SDN.BHD."/>
    <m/>
    <n v="0"/>
    <n v="0"/>
    <n v="0"/>
    <n v="0"/>
    <n v="0"/>
    <n v="0"/>
    <m/>
    <m/>
    <m/>
    <s v="No"/>
    <s v="W664771"/>
    <n v="0"/>
    <m/>
    <s v="H08031-JIM-M"/>
    <m/>
    <m/>
    <s v="S0362374"/>
  </r>
  <r>
    <x v="272"/>
    <n v="10000"/>
    <n v="10000"/>
    <n v="45755"/>
    <s v="502LAUGH"/>
    <s v=" 8:36:36 am"/>
    <n v="10620258020"/>
    <m/>
    <x v="0"/>
    <s v="Yes"/>
    <n v="79"/>
    <s v="HP Indigo 6800"/>
    <x v="0"/>
    <s v="PM21"/>
    <s v="LIM JIA FAN"/>
    <n v="500"/>
    <n v="55"/>
    <n v="0.91666666666666663"/>
    <d v="2025-04-04T00:00:00"/>
    <m/>
    <n v="660"/>
    <n v="330000"/>
    <s v="PE"/>
    <s v="M0H50-80022-FT0001"/>
    <n v="0"/>
    <n v="280000"/>
    <n v="50000"/>
    <n v="0"/>
    <n v="0"/>
    <n v="0"/>
    <m/>
    <m/>
    <n v="0"/>
    <m/>
    <m/>
    <m/>
    <m/>
    <m/>
    <m/>
    <m/>
    <m/>
    <s v="M0H50-80022-FT"/>
    <s v="H08031-JIM-M"/>
    <s v="HP MALAYSIA MANUFACTURING SDN.BHD."/>
    <m/>
    <n v="0"/>
    <n v="0"/>
    <n v="0"/>
    <n v="0"/>
    <n v="0"/>
    <n v="0"/>
    <m/>
    <m/>
    <m/>
    <s v="No"/>
    <s v="W665195"/>
    <n v="0"/>
    <m/>
    <s v="H08031-JIM-M"/>
    <m/>
    <m/>
    <s v="S0362388"/>
  </r>
  <r>
    <x v="273"/>
    <n v="10000"/>
    <n v="10000"/>
    <n v="45763"/>
    <s v="502LAUGH"/>
    <s v=" 9:12:23 am"/>
    <s v="BZC064-11"/>
    <m/>
    <x v="0"/>
    <s v="Yes"/>
    <n v="93"/>
    <s v="HP Indigo 6900"/>
    <x v="0"/>
    <s v="PC02"/>
    <s v="GAO BINJIE"/>
    <n v="4585"/>
    <n v="259.25"/>
    <n v="4.3208333333333337"/>
    <d v="2025-04-04T00:00:00"/>
    <m/>
    <n v="24"/>
    <n v="110040"/>
    <s v="PE"/>
    <s v="CHAMP SQ-WHITE0001"/>
    <n v="0"/>
    <n v="100000"/>
    <n v="10040"/>
    <n v="0"/>
    <n v="0"/>
    <n v="0"/>
    <m/>
    <m/>
    <n v="0"/>
    <m/>
    <m/>
    <m/>
    <m/>
    <m/>
    <m/>
    <m/>
    <m/>
    <s v="CHAMP SQ-WHITE"/>
    <s v="E05203"/>
    <s v="E-Z LETTERING SERVICE"/>
    <m/>
    <n v="0"/>
    <n v="0"/>
    <n v="0"/>
    <n v="0"/>
    <n v="0"/>
    <n v="0"/>
    <m/>
    <m/>
    <m/>
    <s v="No"/>
    <s v="W665946"/>
    <n v="0"/>
    <m/>
    <s v="E05203"/>
    <m/>
    <m/>
    <s v="S0362394"/>
  </r>
  <r>
    <x v="274"/>
    <n v="10000"/>
    <n v="10000"/>
    <n v="45755"/>
    <s v="502LAUGH"/>
    <s v=" 5:45:42 pm"/>
    <s v="3113015U5"/>
    <m/>
    <x v="0"/>
    <s v="Yes"/>
    <n v="88"/>
    <s v="OKI"/>
    <x v="0"/>
    <s v="PP24"/>
    <s v="HO HON SENG"/>
    <n v="2800"/>
    <m/>
    <m/>
    <d v="2025-04-04T00:00:00"/>
    <m/>
    <n v="2"/>
    <n v="5600"/>
    <s v="PE"/>
    <s v="MVCTS-BKAOYWS-220001"/>
    <n v="0"/>
    <n v="5000"/>
    <n v="600"/>
    <n v="0"/>
    <n v="0"/>
    <n v="0"/>
    <m/>
    <m/>
    <n v="0"/>
    <m/>
    <m/>
    <m/>
    <m/>
    <m/>
    <m/>
    <m/>
    <m/>
    <s v="MVCTS-BKAOYWS-22MM"/>
    <s v="A01490"/>
    <s v="ALL INDUSTRIAL MANUFACTURING PTE LTD"/>
    <m/>
    <n v="0"/>
    <n v="0"/>
    <n v="0"/>
    <n v="0"/>
    <n v="0"/>
    <n v="0"/>
    <m/>
    <m/>
    <m/>
    <s v="No"/>
    <s v="W664777"/>
    <n v="0"/>
    <m/>
    <s v="A01490"/>
    <m/>
    <m/>
    <s v="S0362396"/>
  </r>
  <r>
    <x v="275"/>
    <n v="10000"/>
    <n v="10000"/>
    <n v="45754"/>
    <s v="502LAUGH"/>
    <s v=" 8:56:52 am"/>
    <s v="E190912129"/>
    <m/>
    <x v="0"/>
    <s v="Yes"/>
    <n v="63"/>
    <s v="SANKI"/>
    <x v="2"/>
    <s v="PM80"/>
    <s v="YAP ZHI PING"/>
    <n v="6000"/>
    <n v="195"/>
    <n v="3.25"/>
    <d v="2025-04-04T00:00:00"/>
    <m/>
    <n v="60"/>
    <n v="360000"/>
    <s v="PE"/>
    <s v="709898812-3M66900001"/>
    <n v="0"/>
    <n v="360000"/>
    <n v="0"/>
    <n v="0"/>
    <n v="0"/>
    <n v="0"/>
    <m/>
    <m/>
    <n v="0"/>
    <m/>
    <m/>
    <m/>
    <m/>
    <m/>
    <m/>
    <m/>
    <m/>
    <s v="709898812-3M6690SP"/>
    <s v="S19314"/>
    <s v="SEAGATE TECHNOLOGY INTERNATIONAL (WUXI) CO., LTD"/>
    <m/>
    <n v="0"/>
    <n v="0"/>
    <n v="0"/>
    <n v="0"/>
    <n v="0"/>
    <n v="0"/>
    <m/>
    <m/>
    <m/>
    <s v="No"/>
    <s v="W664781"/>
    <n v="0"/>
    <m/>
    <s v="S19314"/>
    <m/>
    <m/>
    <s v="H0064932"/>
  </r>
  <r>
    <x v="276"/>
    <n v="10000"/>
    <n v="10000"/>
    <n v="45754"/>
    <s v="502LAUGH"/>
    <s v=" 8:56:52 am"/>
    <n v="8613409"/>
    <m/>
    <x v="0"/>
    <s v="Yes"/>
    <n v="63"/>
    <s v="SANKI"/>
    <x v="2"/>
    <s v="PM80"/>
    <s v="YAP ZHI PING"/>
    <n v="1334"/>
    <n v="78.349999999999994"/>
    <n v="1.3058333333333332"/>
    <d v="2025-04-04T00:00:00"/>
    <m/>
    <n v="60"/>
    <n v="80040"/>
    <s v="PE"/>
    <s v="740921700-32PC E0001"/>
    <n v="0"/>
    <n v="80000"/>
    <n v="40"/>
    <n v="0"/>
    <n v="0"/>
    <n v="0"/>
    <m/>
    <m/>
    <n v="0"/>
    <m/>
    <m/>
    <m/>
    <m/>
    <m/>
    <m/>
    <m/>
    <m/>
    <s v="740921700-32PC EMPTY"/>
    <s v="S19314"/>
    <s v="SEAGATE TECHNOLOGY INTERNATIONAL (WUXI) CO., LTD"/>
    <m/>
    <n v="0"/>
    <n v="0"/>
    <n v="0"/>
    <n v="0"/>
    <n v="0"/>
    <n v="0"/>
    <m/>
    <m/>
    <m/>
    <s v="No"/>
    <s v="W664790"/>
    <n v="0"/>
    <m/>
    <s v="S19314"/>
    <m/>
    <m/>
    <s v="H0064945"/>
  </r>
  <r>
    <x v="277"/>
    <n v="10000"/>
    <n v="10000"/>
    <n v="45755"/>
    <s v="502LAUGH"/>
    <s v=" 8:54:43 am"/>
    <n v="1006323"/>
    <m/>
    <x v="0"/>
    <s v="Yes"/>
    <n v="63"/>
    <s v="SANKI"/>
    <x v="2"/>
    <s v="PM80"/>
    <s v="YAP ZHI PING"/>
    <n v="1600"/>
    <n v="85"/>
    <n v="1.4166666666666667"/>
    <d v="2025-04-04T00:00:00"/>
    <m/>
    <n v="50"/>
    <n v="80000"/>
    <s v="PE"/>
    <s v="709898802-EL93160001"/>
    <n v="0"/>
    <n v="80000"/>
    <n v="0"/>
    <n v="0"/>
    <n v="0"/>
    <n v="0"/>
    <m/>
    <m/>
    <n v="0"/>
    <m/>
    <m/>
    <m/>
    <m/>
    <m/>
    <m/>
    <m/>
    <m/>
    <s v="709898802-EL93164"/>
    <s v="S19081-TH"/>
    <s v="SEAGATE TECHNOLOGY (THAILAND) LTD."/>
    <m/>
    <n v="0"/>
    <n v="0"/>
    <n v="0"/>
    <n v="0"/>
    <n v="0"/>
    <n v="0"/>
    <m/>
    <m/>
    <m/>
    <s v="No"/>
    <s v="W664793"/>
    <n v="0"/>
    <m/>
    <s v="S19081-TH"/>
    <m/>
    <m/>
    <s v="H0064948"/>
  </r>
  <r>
    <x v="278"/>
    <n v="10000"/>
    <n v="10000"/>
    <n v="45756"/>
    <s v="502LAUGH"/>
    <n v="0.44246527777777778"/>
    <n v="17190809009"/>
    <m/>
    <x v="0"/>
    <s v="Yes"/>
    <n v="68"/>
    <s v="SANKI"/>
    <x v="2"/>
    <s v="PM63"/>
    <s v="CHEW WEN JUN"/>
    <n v="15000"/>
    <n v="420"/>
    <n v="7"/>
    <d v="2025-04-04T00:00:00"/>
    <m/>
    <n v="2"/>
    <n v="30000"/>
    <s v="PE"/>
    <s v="719007600 REVA0001"/>
    <n v="0"/>
    <n v="30000"/>
    <n v="0"/>
    <n v="0"/>
    <n v="0"/>
    <n v="0"/>
    <m/>
    <m/>
    <n v="0"/>
    <m/>
    <m/>
    <m/>
    <m/>
    <m/>
    <m/>
    <m/>
    <m/>
    <s v="719007600 REVA"/>
    <s v="S19081-TH"/>
    <s v="SEAGATE TECHNOLOGY (THAILAND) LTD."/>
    <m/>
    <n v="0"/>
    <n v="0"/>
    <n v="0"/>
    <n v="0"/>
    <n v="0"/>
    <n v="0"/>
    <m/>
    <m/>
    <m/>
    <s v="No"/>
    <s v="W664795"/>
    <n v="0"/>
    <m/>
    <s v="S19081-TH"/>
    <m/>
    <m/>
    <s v="H0064951"/>
  </r>
  <r>
    <x v="279"/>
    <n v="10000"/>
    <n v="10000"/>
    <n v="45755"/>
    <s v="502LAUGH"/>
    <s v=" 8:43:54 am"/>
    <s v="U4A043S213/3082510U9"/>
    <m/>
    <x v="0"/>
    <s v="Yes"/>
    <n v="88"/>
    <s v="OKI"/>
    <x v="0"/>
    <s v="PP24"/>
    <s v="HO HON SENG"/>
    <n v="800"/>
    <m/>
    <m/>
    <d v="2025-04-04T00:00:00"/>
    <m/>
    <n v="1"/>
    <n v="800"/>
    <s v="PE"/>
    <n v="107156130001"/>
    <n v="0"/>
    <n v="500"/>
    <n v="300"/>
    <n v="0"/>
    <n v="0"/>
    <n v="0"/>
    <m/>
    <m/>
    <n v="0"/>
    <m/>
    <m/>
    <m/>
    <m/>
    <m/>
    <m/>
    <m/>
    <m/>
    <n v="10715613"/>
    <s v="I09109"/>
    <s v="IKE TECHNOLOGY"/>
    <m/>
    <n v="0"/>
    <n v="0"/>
    <n v="0"/>
    <n v="0"/>
    <n v="0"/>
    <n v="0"/>
    <m/>
    <m/>
    <m/>
    <s v="No"/>
    <s v="W664819"/>
    <n v="0"/>
    <m/>
    <s v="I09109"/>
    <m/>
    <m/>
    <s v="S0362454"/>
  </r>
  <r>
    <x v="280"/>
    <n v="10000"/>
    <n v="10000"/>
    <n v="45754"/>
    <s v="505KANGHS"/>
    <s v=" 8:50:35 am"/>
    <s v="SG-5650696"/>
    <m/>
    <x v="0"/>
    <s v="Yes"/>
    <n v="73"/>
    <s v="Brotech DF330"/>
    <x v="1"/>
    <s v="PM59"/>
    <s v="VOON CHAN PIN"/>
    <n v="30000"/>
    <n v="530"/>
    <n v="8.8333333333333339"/>
    <d v="2025-04-05T00:00:00"/>
    <m/>
    <n v="12"/>
    <n v="360000"/>
    <s v="PE"/>
    <n v="80256220001"/>
    <n v="0"/>
    <n v="360000"/>
    <n v="0"/>
    <n v="0"/>
    <n v="0"/>
    <n v="0"/>
    <m/>
    <m/>
    <n v="0"/>
    <m/>
    <m/>
    <m/>
    <m/>
    <m/>
    <m/>
    <m/>
    <m/>
    <n v="8025622"/>
    <s v="B02083"/>
    <s v="BECTON DICKINSON MEDICAL (S) PTE LTD"/>
    <m/>
    <n v="0"/>
    <n v="0"/>
    <n v="0"/>
    <n v="0"/>
    <n v="0"/>
    <n v="0"/>
    <m/>
    <m/>
    <m/>
    <s v="No"/>
    <s v="W664486"/>
    <n v="0"/>
    <m/>
    <s v="B02083"/>
    <m/>
    <m/>
    <s v="S0357138"/>
  </r>
  <r>
    <x v="280"/>
    <n v="10000"/>
    <n v="20000"/>
    <n v="45754"/>
    <s v="505KANGHS"/>
    <s v=" 8:50:35 am"/>
    <s v="SG-5650696"/>
    <m/>
    <x v="0"/>
    <s v="Yes"/>
    <n v="73"/>
    <s v="Brotech DF330"/>
    <x v="1"/>
    <s v="PM18"/>
    <s v="LAI CHIN YANG"/>
    <n v="6000"/>
    <n v="130"/>
    <n v="2.1666666666666665"/>
    <d v="2025-04-05T00:00:00"/>
    <m/>
    <n v="12"/>
    <n v="72000"/>
    <s v="PE"/>
    <n v="80256220001"/>
    <n v="0"/>
    <n v="72000"/>
    <n v="0"/>
    <n v="0"/>
    <n v="0"/>
    <n v="0"/>
    <m/>
    <m/>
    <n v="0"/>
    <m/>
    <m/>
    <m/>
    <m/>
    <m/>
    <m/>
    <m/>
    <m/>
    <n v="8025622"/>
    <s v="B02083"/>
    <s v="BECTON DICKINSON MEDICAL (S) PTE LTD"/>
    <m/>
    <n v="0"/>
    <n v="0"/>
    <n v="0"/>
    <n v="0"/>
    <n v="0"/>
    <n v="0"/>
    <m/>
    <m/>
    <m/>
    <s v="No"/>
    <s v="W664486"/>
    <n v="0"/>
    <m/>
    <s v="B02083"/>
    <m/>
    <m/>
    <s v="S0357138"/>
  </r>
  <r>
    <x v="281"/>
    <n v="10000"/>
    <n v="30000"/>
    <n v="45754"/>
    <s v="502LAUGH"/>
    <s v=" 8:49:41 am"/>
    <s v="M0BU23510990/BOBVG9280"/>
    <m/>
    <x v="0"/>
    <s v="Yes"/>
    <n v="86"/>
    <s v="Brotech DF330 "/>
    <x v="1"/>
    <s v="PS96"/>
    <s v="HONG QUANSHUN"/>
    <n v="7500"/>
    <n v="155"/>
    <n v="2.5833333333333335"/>
    <d v="2025-04-05T00:00:00"/>
    <m/>
    <n v="4"/>
    <n v="30000"/>
    <s v="PE"/>
    <s v="10028345001 REVA0001"/>
    <n v="0"/>
    <n v="30000"/>
    <n v="0"/>
    <n v="0"/>
    <n v="0"/>
    <n v="0"/>
    <m/>
    <m/>
    <n v="0"/>
    <m/>
    <m/>
    <m/>
    <m/>
    <m/>
    <m/>
    <m/>
    <m/>
    <s v="10028345001 REVA"/>
    <s v="E05166-JAPAC"/>
    <s v="EDWARDS LIFESCIENCES (SINGAPORE) PTE LTD"/>
    <m/>
    <n v="0"/>
    <n v="0"/>
    <n v="0"/>
    <n v="0"/>
    <n v="0"/>
    <n v="0"/>
    <m/>
    <m/>
    <m/>
    <s v="No"/>
    <s v="W664488"/>
    <n v="0"/>
    <m/>
    <s v="E05166-JAPAC"/>
    <m/>
    <m/>
    <s v="S0357484"/>
  </r>
  <r>
    <x v="153"/>
    <n v="10000"/>
    <n v="30000"/>
    <n v="45755"/>
    <s v="502LAUGH"/>
    <s v=" 8:53:34 am"/>
    <s v="E04OB9810"/>
    <m/>
    <x v="1"/>
    <s v="Yes"/>
    <n v="62"/>
    <s v="Fujishiko "/>
    <x v="2"/>
    <s v="PM75"/>
    <s v="TOO CHIOU SHYAN"/>
    <n v="35000"/>
    <n v="745"/>
    <n v="12.416666666666666"/>
    <d v="2025-04-05T00:00:00"/>
    <m/>
    <n v="1"/>
    <n v="35000"/>
    <s v="PE"/>
    <s v="Y00-0000928-000001"/>
    <n v="0"/>
    <n v="35000"/>
    <n v="0"/>
    <n v="0"/>
    <n v="0"/>
    <n v="0"/>
    <m/>
    <m/>
    <n v="0"/>
    <m/>
    <m/>
    <m/>
    <m/>
    <m/>
    <m/>
    <m/>
    <m/>
    <s v="300-0000396-00"/>
    <s v="F06170-JIANGSU"/>
    <s v="FOREFRONT MEDICAL TECHNOLOGY (JIANGSU) CO., LTD"/>
    <m/>
    <n v="0"/>
    <n v="0"/>
    <n v="0"/>
    <n v="0"/>
    <n v="0"/>
    <n v="0"/>
    <m/>
    <m/>
    <m/>
    <s v="No"/>
    <s v="W664495"/>
    <n v="0"/>
    <m/>
    <s v="F06170-JIANGSU"/>
    <m/>
    <m/>
    <s v="S0358339"/>
  </r>
  <r>
    <x v="237"/>
    <n v="20000"/>
    <n v="30000"/>
    <n v="45758"/>
    <s v="502LAUGH"/>
    <s v=" 9:12:17 am"/>
    <s v="WO2024/5284/1010831/XHX24911A1407/XHX2412190201/80117500"/>
    <m/>
    <x v="0"/>
    <s v="Yes"/>
    <n v="103"/>
    <s v="HDS"/>
    <x v="2"/>
    <s v="PM41"/>
    <s v="CHONG WEN XUEN"/>
    <n v="45000"/>
    <n v="1530"/>
    <n v="25.5"/>
    <d v="2025-04-05T00:00:00"/>
    <m/>
    <n v="8"/>
    <n v="360000"/>
    <s v="PE"/>
    <s v="MT273730001"/>
    <n v="0"/>
    <n v="360000"/>
    <n v="0"/>
    <n v="0"/>
    <n v="0"/>
    <n v="0"/>
    <m/>
    <m/>
    <n v="0"/>
    <m/>
    <m/>
    <m/>
    <m/>
    <m/>
    <m/>
    <m/>
    <m/>
    <s v="MT27373"/>
    <s v="Z26002"/>
    <s v="CCL DESIGN (PENANG) SDN. BHD."/>
    <m/>
    <n v="0"/>
    <n v="0"/>
    <n v="0"/>
    <n v="0"/>
    <n v="0"/>
    <n v="0"/>
    <m/>
    <m/>
    <m/>
    <s v="No"/>
    <s v="W664507"/>
    <n v="0"/>
    <m/>
    <s v="Z26002"/>
    <m/>
    <m/>
    <s v="S0360896"/>
  </r>
  <r>
    <x v="282"/>
    <n v="10000"/>
    <n v="20000"/>
    <n v="45754"/>
    <s v="502LAUGH"/>
    <s v=" 8:41:10 am"/>
    <s v="U522458002"/>
    <m/>
    <x v="1"/>
    <s v="Yes"/>
    <n v="60"/>
    <s v="Fujishiko UDP-5000"/>
    <x v="2"/>
    <s v="PM30"/>
    <s v="OH KIAN YUAN"/>
    <n v="4500"/>
    <n v="135"/>
    <n v="2.25"/>
    <d v="2025-04-05T00:00:00"/>
    <m/>
    <n v="1"/>
    <n v="4500"/>
    <s v="PE"/>
    <s v="250-0412-000001"/>
    <n v="0"/>
    <n v="3000"/>
    <n v="1500"/>
    <n v="0"/>
    <n v="0"/>
    <n v="0"/>
    <m/>
    <m/>
    <n v="0"/>
    <m/>
    <m/>
    <m/>
    <m/>
    <m/>
    <m/>
    <m/>
    <m/>
    <s v="250-0412-00"/>
    <s v="J10025"/>
    <s v="JMS SINGAPORE PTE LTD"/>
    <m/>
    <n v="0"/>
    <n v="0"/>
    <n v="0"/>
    <n v="0"/>
    <n v="0"/>
    <n v="0"/>
    <m/>
    <m/>
    <m/>
    <s v="No"/>
    <s v="W664515"/>
    <n v="0"/>
    <m/>
    <s v="J10025"/>
    <m/>
    <m/>
    <s v="S0361009"/>
  </r>
  <r>
    <x v="283"/>
    <n v="10000"/>
    <n v="10000"/>
    <n v="45754"/>
    <s v="502LAUGH"/>
    <s v=" 8:40:07 am"/>
    <s v="J00VB7941"/>
    <m/>
    <x v="0"/>
    <s v="Yes"/>
    <n v="46"/>
    <s v="Sanki 300 Intermittent"/>
    <x v="3"/>
    <s v="PS66"/>
    <s v="SIM ENG KWANG"/>
    <n v="1000"/>
    <n v="70"/>
    <n v="1.1666666666666667"/>
    <d v="2025-04-05T00:00:00"/>
    <m/>
    <n v="1"/>
    <n v="1000"/>
    <s v="PE"/>
    <s v="260-5378-000001"/>
    <n v="0"/>
    <n v="1000"/>
    <n v="0"/>
    <n v="0"/>
    <n v="0"/>
    <n v="0"/>
    <m/>
    <m/>
    <n v="0"/>
    <m/>
    <m/>
    <m/>
    <m/>
    <m/>
    <m/>
    <m/>
    <m/>
    <s v="260-5378-00"/>
    <s v="J10025"/>
    <s v="JMS SINGAPORE PTE LTD"/>
    <m/>
    <n v="0"/>
    <n v="0"/>
    <n v="0"/>
    <n v="0"/>
    <n v="0"/>
    <n v="0"/>
    <m/>
    <m/>
    <m/>
    <s v="No"/>
    <s v="W664092"/>
    <n v="0"/>
    <m/>
    <s v="J10025"/>
    <m/>
    <m/>
    <s v="S0361089"/>
  </r>
  <r>
    <x v="284"/>
    <n v="10000"/>
    <n v="10000"/>
    <n v="45754"/>
    <s v="505KANGHS"/>
    <s v=" 8:49:39 am"/>
    <s v="4112304U5A"/>
    <m/>
    <x v="0"/>
    <s v="Yes"/>
    <n v="46"/>
    <s v="Sanki 300 Intermittent"/>
    <x v="3"/>
    <s v="PS66"/>
    <s v="SIM ENG KWANG"/>
    <n v="3000"/>
    <n v="120"/>
    <n v="2"/>
    <d v="2025-04-05T00:00:00"/>
    <m/>
    <n v="1"/>
    <n v="3000"/>
    <s v="PE"/>
    <s v="260-6472-000001"/>
    <n v="0"/>
    <n v="3000"/>
    <n v="0"/>
    <n v="0"/>
    <n v="0"/>
    <n v="0"/>
    <m/>
    <m/>
    <n v="0"/>
    <m/>
    <m/>
    <m/>
    <m/>
    <m/>
    <m/>
    <m/>
    <m/>
    <s v="260-6472-00"/>
    <s v="J10025"/>
    <s v="JMS SINGAPORE PTE LTD"/>
    <m/>
    <n v="0"/>
    <n v="0"/>
    <n v="0"/>
    <n v="0"/>
    <n v="0"/>
    <n v="0"/>
    <m/>
    <m/>
    <m/>
    <s v="No"/>
    <s v="W664525"/>
    <n v="0"/>
    <m/>
    <s v="J10025"/>
    <m/>
    <m/>
    <s v="S0361089"/>
  </r>
  <r>
    <x v="90"/>
    <n v="10000"/>
    <n v="20000"/>
    <n v="45754"/>
    <s v="502LAUGH"/>
    <s v=" 8:43:38 am"/>
    <s v="4101908U5A"/>
    <m/>
    <x v="0"/>
    <s v="Yes"/>
    <n v="12"/>
    <s v="FSK SR520"/>
    <x v="3"/>
    <s v="PM26"/>
    <s v="TAN AIK KEONG"/>
    <n v="3000"/>
    <n v="105"/>
    <n v="1.75"/>
    <d v="2025-04-05T00:00:00"/>
    <m/>
    <n v="1"/>
    <n v="3000"/>
    <s v="PE"/>
    <s v="250-6223-000001"/>
    <n v="0"/>
    <n v="3000"/>
    <n v="0"/>
    <n v="0"/>
    <n v="0"/>
    <n v="0"/>
    <m/>
    <m/>
    <n v="0"/>
    <m/>
    <m/>
    <m/>
    <m/>
    <m/>
    <m/>
    <m/>
    <m/>
    <s v="250-6223-00"/>
    <s v="J10025"/>
    <s v="JMS SINGAPORE PTE LTD"/>
    <m/>
    <n v="0"/>
    <n v="0"/>
    <n v="0"/>
    <n v="0"/>
    <n v="0"/>
    <n v="0"/>
    <m/>
    <m/>
    <m/>
    <s v="No"/>
    <s v="W664533"/>
    <n v="0"/>
    <m/>
    <s v="J10025"/>
    <m/>
    <m/>
    <s v="S0361174"/>
  </r>
  <r>
    <x v="285"/>
    <n v="10000"/>
    <n v="50000"/>
    <n v="45754"/>
    <s v="502LAUGH"/>
    <s v=" 8:45:10 am"/>
    <s v="D006O6500"/>
    <m/>
    <x v="2"/>
    <s v="Yes"/>
    <n v="91"/>
    <s v="Luster AOI"/>
    <x v="5"/>
    <s v="QM54"/>
    <s v="TAN SWEE LENG"/>
    <n v="66667"/>
    <m/>
    <m/>
    <d v="2025-04-05T00:00:00"/>
    <m/>
    <n v="3"/>
    <n v="200001"/>
    <s v="PE"/>
    <s v="1VV21-80021-FT0001"/>
    <n v="0"/>
    <n v="185000"/>
    <n v="15001"/>
    <n v="0"/>
    <n v="0"/>
    <n v="0"/>
    <m/>
    <m/>
    <n v="0"/>
    <m/>
    <m/>
    <m/>
    <m/>
    <m/>
    <m/>
    <m/>
    <m/>
    <s v="1VV21-80021-FT"/>
    <s v="H08031-JIM-M"/>
    <s v="HP MALAYSIA MANUFACTURING SDN.BHD."/>
    <m/>
    <n v="0"/>
    <n v="0"/>
    <n v="0"/>
    <n v="0"/>
    <n v="0"/>
    <n v="0"/>
    <m/>
    <m/>
    <m/>
    <s v="No"/>
    <s v="W664540"/>
    <n v="0"/>
    <m/>
    <s v="H08031-JIM-M"/>
    <m/>
    <m/>
    <s v="S0361189"/>
  </r>
  <r>
    <x v="286"/>
    <n v="10000"/>
    <n v="10000"/>
    <n v="45754"/>
    <s v="502LAUGH"/>
    <s v=" 8:52:04 am"/>
    <s v="M0BTQ4840"/>
    <m/>
    <x v="0"/>
    <s v="Yes"/>
    <n v="94"/>
    <s v="Taiyo"/>
    <x v="3"/>
    <s v="PM09"/>
    <s v="PANG JING FULL"/>
    <n v="167"/>
    <m/>
    <m/>
    <d v="2025-04-05T00:00:00"/>
    <m/>
    <n v="6"/>
    <n v="1002"/>
    <s v="PE"/>
    <s v="L001-773057-00000003"/>
    <n v="0"/>
    <n v="1000"/>
    <n v="2"/>
    <n v="0"/>
    <n v="0"/>
    <n v="0"/>
    <m/>
    <m/>
    <n v="0"/>
    <m/>
    <m/>
    <m/>
    <m/>
    <m/>
    <m/>
    <m/>
    <m/>
    <s v="L001-773057-000003CM"/>
    <s v="X24001-WD-SUZHOU"/>
    <s v="TELEPLAN TECHNOLOGIES (SUZHOU) CO., LTD"/>
    <m/>
    <n v="0"/>
    <n v="0"/>
    <n v="0"/>
    <n v="0"/>
    <n v="0"/>
    <n v="0"/>
    <m/>
    <m/>
    <m/>
    <s v="No"/>
    <s v="W664551"/>
    <n v="0"/>
    <m/>
    <s v="X24001-WD-SUZHOU"/>
    <m/>
    <m/>
    <s v="S0361288"/>
  </r>
  <r>
    <x v="287"/>
    <n v="10000"/>
    <n v="10000"/>
    <n v="45754"/>
    <s v="505KANGHS"/>
    <s v=" 8:46:43 am"/>
    <s v="4103001U5"/>
    <m/>
    <x v="0"/>
    <s v="Yes"/>
    <n v="94"/>
    <s v="Taiyo"/>
    <x v="3"/>
    <s v="PM09"/>
    <s v="PANG JING FULL"/>
    <n v="500"/>
    <m/>
    <m/>
    <d v="2025-04-05T00:00:00"/>
    <m/>
    <n v="4"/>
    <n v="2000"/>
    <s v="PE"/>
    <s v="0B49096 REVAA0001"/>
    <n v="0"/>
    <n v="2000"/>
    <n v="0"/>
    <n v="0"/>
    <n v="0"/>
    <n v="0"/>
    <m/>
    <m/>
    <n v="0"/>
    <m/>
    <m/>
    <m/>
    <m/>
    <m/>
    <m/>
    <m/>
    <m/>
    <s v="0B49096 REVAA"/>
    <s v="X24001-WD-SUZHOU"/>
    <s v="TELEPLAN TECHNOLOGIES (SUZHOU) CO., LTD"/>
    <m/>
    <n v="0"/>
    <n v="0"/>
    <n v="0"/>
    <n v="0"/>
    <n v="0"/>
    <n v="0"/>
    <m/>
    <m/>
    <m/>
    <s v="No"/>
    <s v="W664553"/>
    <n v="0"/>
    <m/>
    <s v="X24001-WD-SUZHOU"/>
    <m/>
    <m/>
    <s v="S0361288"/>
  </r>
  <r>
    <x v="288"/>
    <n v="10000"/>
    <n v="10000"/>
    <n v="45754"/>
    <s v="502LAUGH"/>
    <s v=" 8:37:42 am"/>
    <s v="4103001U5"/>
    <m/>
    <x v="0"/>
    <s v="Yes"/>
    <n v="94"/>
    <s v="Taiyo"/>
    <x v="3"/>
    <s v="PM09"/>
    <s v="PANG JING FULL"/>
    <n v="500"/>
    <m/>
    <m/>
    <d v="2025-04-05T00:00:00"/>
    <m/>
    <n v="4"/>
    <n v="2000"/>
    <s v="PE"/>
    <s v="0B49097 REVAA0001"/>
    <n v="0"/>
    <n v="1000"/>
    <n v="1000"/>
    <n v="0"/>
    <n v="0"/>
    <n v="0"/>
    <m/>
    <m/>
    <n v="0"/>
    <m/>
    <m/>
    <m/>
    <m/>
    <m/>
    <m/>
    <m/>
    <m/>
    <s v="0B49097 REVAA"/>
    <s v="X24001-WD-SUZHOU"/>
    <s v="TELEPLAN TECHNOLOGIES (SUZHOU) CO., LTD"/>
    <m/>
    <n v="0"/>
    <n v="0"/>
    <n v="0"/>
    <n v="0"/>
    <n v="0"/>
    <n v="0"/>
    <m/>
    <m/>
    <m/>
    <s v="No"/>
    <s v="W664554"/>
    <n v="0"/>
    <m/>
    <s v="X24001-WD-SUZHOU"/>
    <m/>
    <m/>
    <s v="S0361288"/>
  </r>
  <r>
    <x v="289"/>
    <n v="10000"/>
    <n v="10000"/>
    <n v="45754"/>
    <s v="502LAUGH"/>
    <s v=" 8:37:42 am"/>
    <s v="4103005U5A"/>
    <m/>
    <x v="0"/>
    <s v="Yes"/>
    <n v="94"/>
    <s v="Taiyo"/>
    <x v="3"/>
    <s v="PM09"/>
    <s v="PANG JING FULL"/>
    <n v="500"/>
    <m/>
    <m/>
    <d v="2025-04-05T00:00:00"/>
    <m/>
    <n v="4"/>
    <n v="2000"/>
    <s v="PE"/>
    <s v="0B49099 REVAA0001"/>
    <n v="0"/>
    <n v="2000"/>
    <n v="0"/>
    <n v="0"/>
    <n v="0"/>
    <n v="0"/>
    <m/>
    <m/>
    <n v="0"/>
    <m/>
    <m/>
    <m/>
    <m/>
    <m/>
    <m/>
    <m/>
    <m/>
    <s v="0B49099 REVAA"/>
    <s v="X24001-WD-SUZHOU"/>
    <s v="TELEPLAN TECHNOLOGIES (SUZHOU) CO., LTD"/>
    <m/>
    <n v="0"/>
    <n v="0"/>
    <n v="0"/>
    <n v="0"/>
    <n v="0"/>
    <n v="0"/>
    <m/>
    <m/>
    <m/>
    <s v="No"/>
    <s v="W664555"/>
    <n v="0"/>
    <m/>
    <s v="X24001-WD-SUZHOU"/>
    <m/>
    <m/>
    <s v="S0361288"/>
  </r>
  <r>
    <x v="290"/>
    <n v="10000"/>
    <n v="10000"/>
    <n v="45754"/>
    <s v="502LAUGH"/>
    <s v=" 8:37:42 am"/>
    <s v="4103005U5A"/>
    <m/>
    <x v="0"/>
    <s v="Yes"/>
    <n v="94"/>
    <s v="Taiyo"/>
    <x v="3"/>
    <s v="PM09"/>
    <s v="PANG JING FULL"/>
    <n v="500"/>
    <m/>
    <m/>
    <d v="2025-04-05T00:00:00"/>
    <m/>
    <n v="4"/>
    <n v="2000"/>
    <s v="PE"/>
    <s v="0B49100 REVAA0001"/>
    <n v="0"/>
    <n v="2000"/>
    <n v="0"/>
    <n v="0"/>
    <n v="0"/>
    <n v="0"/>
    <m/>
    <m/>
    <n v="0"/>
    <m/>
    <m/>
    <m/>
    <m/>
    <m/>
    <m/>
    <m/>
    <m/>
    <s v="0B49100 REVAA"/>
    <s v="X24001-WD-SUZHOU"/>
    <s v="TELEPLAN TECHNOLOGIES (SUZHOU) CO., LTD"/>
    <m/>
    <n v="0"/>
    <n v="0"/>
    <n v="0"/>
    <n v="0"/>
    <n v="0"/>
    <n v="0"/>
    <m/>
    <m/>
    <m/>
    <s v="No"/>
    <s v="W664556"/>
    <n v="0"/>
    <m/>
    <s v="X24001-WD-SUZHOU"/>
    <m/>
    <m/>
    <s v="S0361288"/>
  </r>
  <r>
    <x v="291"/>
    <n v="10000"/>
    <n v="10000"/>
    <n v="45756"/>
    <s v="502LAUGH"/>
    <s v=" 8:33:02 am"/>
    <s v="SG-5650696"/>
    <m/>
    <x v="0"/>
    <s v="Yes"/>
    <n v="73"/>
    <s v="Brotech DF330"/>
    <x v="1"/>
    <s v="PM18"/>
    <s v="LAI CHIN YANG"/>
    <n v="36000"/>
    <n v="630"/>
    <n v="10.5"/>
    <d v="2025-04-05T00:00:00"/>
    <m/>
    <n v="12"/>
    <n v="432000"/>
    <s v="PE"/>
    <n v="80256220001"/>
    <n v="0"/>
    <n v="432000"/>
    <n v="0"/>
    <n v="0"/>
    <n v="0"/>
    <n v="0"/>
    <m/>
    <m/>
    <n v="0"/>
    <m/>
    <m/>
    <m/>
    <m/>
    <m/>
    <m/>
    <m/>
    <m/>
    <n v="8025622"/>
    <s v="B02083"/>
    <s v="BECTON DICKINSON MEDICAL (S) PTE LTD"/>
    <m/>
    <n v="0"/>
    <n v="0"/>
    <n v="0"/>
    <n v="0"/>
    <n v="0"/>
    <n v="0"/>
    <m/>
    <m/>
    <m/>
    <s v="No"/>
    <s v="W664557"/>
    <n v="0"/>
    <m/>
    <s v="B02083"/>
    <m/>
    <m/>
    <s v="S0361297"/>
  </r>
  <r>
    <x v="292"/>
    <n v="10000"/>
    <n v="10000"/>
    <n v="45755"/>
    <s v="502LAUGH"/>
    <s v=" 5:10:20 pm"/>
    <s v="J00TB1740"/>
    <m/>
    <x v="0"/>
    <s v="Yes"/>
    <n v="102"/>
    <s v="Taiyo"/>
    <x v="3"/>
    <s v="PM61"/>
    <s v="HO CHAN LE"/>
    <n v="27000"/>
    <m/>
    <m/>
    <d v="2025-04-05T00:00:00"/>
    <m/>
    <n v="2"/>
    <n v="54000"/>
    <s v="PE"/>
    <s v="R001-410200001"/>
    <n v="0"/>
    <n v="54000"/>
    <n v="0"/>
    <n v="0"/>
    <n v="0"/>
    <n v="0"/>
    <m/>
    <m/>
    <n v="0"/>
    <m/>
    <m/>
    <m/>
    <m/>
    <m/>
    <m/>
    <m/>
    <m/>
    <s v="R001-41020"/>
    <s v="R18131"/>
    <s v="RESMED ASIA PTE LTD"/>
    <m/>
    <n v="0"/>
    <n v="0"/>
    <n v="0"/>
    <n v="0"/>
    <n v="0"/>
    <n v="0"/>
    <m/>
    <m/>
    <m/>
    <s v="No"/>
    <s v="W664565"/>
    <n v="0"/>
    <m/>
    <s v="R18131"/>
    <m/>
    <m/>
    <s v="S0361344"/>
  </r>
  <r>
    <x v="103"/>
    <n v="10000"/>
    <n v="30000"/>
    <n v="45754"/>
    <s v="502LAUGH"/>
    <s v=" 8:47:11 am"/>
    <n v="10620258046"/>
    <m/>
    <x v="2"/>
    <s v="Yes"/>
    <n v="85"/>
    <s v="Luster AOI"/>
    <x v="5"/>
    <s v="QM78"/>
    <s v="WONG SEAU JIN"/>
    <n v="10000"/>
    <m/>
    <m/>
    <d v="2025-04-05T00:00:00"/>
    <m/>
    <n v="11"/>
    <n v="110000"/>
    <s v="PE"/>
    <s v="3UB27-800030001"/>
    <n v="0"/>
    <n v="100000"/>
    <n v="10000"/>
    <n v="0"/>
    <n v="0"/>
    <n v="0"/>
    <m/>
    <m/>
    <n v="0"/>
    <m/>
    <m/>
    <m/>
    <m/>
    <m/>
    <m/>
    <m/>
    <m/>
    <s v="3UB27-80003"/>
    <s v="H08031-JIM-M"/>
    <s v="HP MALAYSIA MANUFACTURING SDN.BHD."/>
    <m/>
    <n v="0"/>
    <n v="0"/>
    <n v="0"/>
    <n v="0"/>
    <n v="0"/>
    <n v="0"/>
    <m/>
    <m/>
    <m/>
    <s v="No"/>
    <s v="W664576"/>
    <n v="0"/>
    <m/>
    <s v="H08031-JIM-M"/>
    <m/>
    <m/>
    <s v="S0361404"/>
  </r>
  <r>
    <x v="104"/>
    <n v="10000"/>
    <n v="30000"/>
    <n v="45754"/>
    <s v="502LAUGH"/>
    <s v=" 8:36:19 am"/>
    <n v="10620258046"/>
    <m/>
    <x v="2"/>
    <s v="Yes"/>
    <n v="85"/>
    <s v="Luster AOI"/>
    <x v="5"/>
    <s v="QM78"/>
    <s v="WONG SEAU JIN"/>
    <n v="10000"/>
    <m/>
    <m/>
    <d v="2025-04-05T00:00:00"/>
    <m/>
    <n v="11"/>
    <n v="110000"/>
    <s v="PE"/>
    <s v="3YM83-800010001"/>
    <n v="0"/>
    <n v="100000"/>
    <n v="10000"/>
    <n v="0"/>
    <n v="0"/>
    <n v="0"/>
    <m/>
    <m/>
    <n v="0"/>
    <m/>
    <m/>
    <m/>
    <m/>
    <m/>
    <m/>
    <m/>
    <m/>
    <s v="3YM83-80001"/>
    <s v="H08031-JIM-M"/>
    <s v="HP MALAYSIA MANUFACTURING SDN.BHD."/>
    <m/>
    <n v="0"/>
    <n v="0"/>
    <n v="0"/>
    <n v="0"/>
    <n v="0"/>
    <n v="0"/>
    <m/>
    <m/>
    <m/>
    <s v="No"/>
    <s v="W664577"/>
    <n v="0"/>
    <m/>
    <s v="H08031-JIM-M"/>
    <m/>
    <m/>
    <s v="S0361405"/>
  </r>
  <r>
    <x v="165"/>
    <n v="10000"/>
    <n v="30000"/>
    <n v="45754"/>
    <s v="502LAUGH"/>
    <s v=" 8:35:07 am"/>
    <n v="10620258037"/>
    <m/>
    <x v="2"/>
    <s v="Yes"/>
    <n v="85"/>
    <s v="Luster AOI"/>
    <x v="5"/>
    <s v="QM78"/>
    <s v="WONG SEAU JIN"/>
    <n v="8000"/>
    <m/>
    <m/>
    <d v="2025-04-05T00:00:00"/>
    <m/>
    <n v="11"/>
    <n v="88000"/>
    <s v="PE"/>
    <s v="E5Z02-80008-FT0001"/>
    <n v="0"/>
    <n v="80000"/>
    <n v="8000"/>
    <n v="0"/>
    <n v="0"/>
    <n v="0"/>
    <m/>
    <m/>
    <n v="0"/>
    <m/>
    <m/>
    <m/>
    <m/>
    <m/>
    <m/>
    <m/>
    <m/>
    <s v="E5Z02-80008-FT"/>
    <s v="H08031-JIM-M"/>
    <s v="HP MALAYSIA MANUFACTURING SDN.BHD."/>
    <m/>
    <n v="0"/>
    <n v="0"/>
    <n v="0"/>
    <n v="0"/>
    <n v="0"/>
    <n v="0"/>
    <m/>
    <m/>
    <m/>
    <s v="No"/>
    <s v="W664578"/>
    <n v="0"/>
    <m/>
    <s v="H08031-JIM-M"/>
    <m/>
    <m/>
    <s v="S0361406"/>
  </r>
  <r>
    <x v="293"/>
    <n v="10000"/>
    <n v="10000"/>
    <n v="45754"/>
    <s v="502LAUGH"/>
    <s v=" 8:52:04 am"/>
    <s v="404123725/4092S1"/>
    <m/>
    <x v="0"/>
    <s v="Yes"/>
    <n v="61"/>
    <s v="FSK 520"/>
    <x v="3"/>
    <s v="PM68"/>
    <s v="LEE KIM LIANG"/>
    <n v="1500"/>
    <n v="75"/>
    <n v="1.25"/>
    <d v="2025-04-05T00:00:00"/>
    <m/>
    <n v="1"/>
    <n v="1500"/>
    <s v="PE"/>
    <s v="CAL-PMS GREEN C0001"/>
    <n v="0"/>
    <n v="1500"/>
    <n v="0"/>
    <n v="0"/>
    <n v="0"/>
    <n v="0"/>
    <m/>
    <m/>
    <n v="0"/>
    <m/>
    <m/>
    <m/>
    <m/>
    <m/>
    <m/>
    <m/>
    <m/>
    <s v="CALIBRATION GREEN"/>
    <s v="S19186"/>
    <s v="MERIT MEDICAL SINGAPORE PTE LTD"/>
    <m/>
    <n v="0"/>
    <n v="0"/>
    <n v="0"/>
    <n v="0"/>
    <n v="0"/>
    <n v="0"/>
    <m/>
    <m/>
    <m/>
    <s v="No"/>
    <s v="W664135"/>
    <n v="0"/>
    <m/>
    <s v="S19186"/>
    <m/>
    <m/>
    <s v="S0361430"/>
  </r>
  <r>
    <x v="294"/>
    <n v="10000"/>
    <n v="10000"/>
    <n v="45755"/>
    <s v="502LAUGH"/>
    <s v=" 8:56:39 am"/>
    <s v="5305412-03-02-08/5307412-02-01-01/5307412-01-05-08"/>
    <m/>
    <x v="0"/>
    <s v="Yes"/>
    <n v="90"/>
    <s v="HDS"/>
    <x v="2"/>
    <s v="QC04"/>
    <s v="YANG TONGJING"/>
    <n v="14850"/>
    <n v="787.5"/>
    <n v="13.125"/>
    <d v="2025-04-05T00:00:00"/>
    <m/>
    <n v="2"/>
    <n v="29700"/>
    <s v="PE"/>
    <s v="723852900-PROTO 0001"/>
    <n v="0"/>
    <n v="29700"/>
    <n v="0"/>
    <n v="0"/>
    <n v="0"/>
    <n v="0"/>
    <m/>
    <m/>
    <n v="0"/>
    <m/>
    <m/>
    <m/>
    <m/>
    <m/>
    <m/>
    <m/>
    <m/>
    <s v="723852900-PROTO D"/>
    <s v="S19314"/>
    <s v="SEAGATE TECHNOLOGY INTERNATIONAL (WUXI) CO., LTD"/>
    <m/>
    <n v="0"/>
    <n v="0"/>
    <n v="0"/>
    <n v="0"/>
    <n v="0"/>
    <n v="0"/>
    <m/>
    <m/>
    <m/>
    <s v="No"/>
    <s v="W664590"/>
    <n v="0"/>
    <m/>
    <s v="S19314"/>
    <m/>
    <m/>
    <s v="H0064852"/>
  </r>
  <r>
    <x v="110"/>
    <n v="10000"/>
    <n v="30000"/>
    <n v="45754"/>
    <s v="502LAUGH"/>
    <s v=" 8:50:45 am"/>
    <n v="10620258046"/>
    <m/>
    <x v="2"/>
    <s v="Yes"/>
    <n v="85"/>
    <s v="Luster AOI"/>
    <x v="5"/>
    <s v="QM78"/>
    <s v="WONG SEAU JIN"/>
    <n v="10000"/>
    <m/>
    <m/>
    <d v="2025-04-05T00:00:00"/>
    <m/>
    <n v="11"/>
    <n v="110000"/>
    <s v="PE"/>
    <s v="T6M58-800040001"/>
    <n v="0"/>
    <n v="100000"/>
    <n v="10000"/>
    <n v="0"/>
    <n v="0"/>
    <n v="0"/>
    <m/>
    <m/>
    <n v="0"/>
    <m/>
    <m/>
    <m/>
    <m/>
    <m/>
    <m/>
    <m/>
    <m/>
    <s v="T6M58-80004"/>
    <s v="H08031-JIM-M"/>
    <s v="HP MALAYSIA MANUFACTURING SDN.BHD."/>
    <m/>
    <n v="0"/>
    <n v="0"/>
    <n v="0"/>
    <n v="0"/>
    <n v="0"/>
    <n v="0"/>
    <m/>
    <m/>
    <m/>
    <s v="No"/>
    <s v="W664591"/>
    <n v="0"/>
    <m/>
    <s v="H08031-JIM-M"/>
    <m/>
    <m/>
    <s v="S0361539"/>
  </r>
  <r>
    <x v="295"/>
    <n v="10000"/>
    <n v="10000"/>
    <n v="45755"/>
    <s v="502LAUGH"/>
    <s v=" 8:59:03 am"/>
    <s v="M0BFL2381"/>
    <m/>
    <x v="0"/>
    <s v="Yes"/>
    <n v="78"/>
    <s v="Baby Sanki"/>
    <x v="3"/>
    <s v="PM84"/>
    <s v="TAN TAI TOH"/>
    <n v="8000"/>
    <n v="245"/>
    <n v="4.083333333333333"/>
    <d v="2025-04-05T00:00:00"/>
    <m/>
    <n v="16"/>
    <n v="128000"/>
    <s v="PE"/>
    <s v="714370201-ADS1360001"/>
    <n v="0"/>
    <n v="120000"/>
    <n v="8000"/>
    <n v="0"/>
    <n v="0"/>
    <n v="0"/>
    <m/>
    <m/>
    <n v="0"/>
    <m/>
    <m/>
    <m/>
    <m/>
    <m/>
    <m/>
    <m/>
    <m/>
    <s v="714370201-ADS1366"/>
    <s v="S19081-TH"/>
    <s v="SEAGATE TECHNOLOGY (THAILAND) LTD."/>
    <m/>
    <n v="0"/>
    <n v="0"/>
    <n v="0"/>
    <n v="0"/>
    <n v="0"/>
    <n v="0"/>
    <m/>
    <m/>
    <m/>
    <s v="No"/>
    <s v="W664595"/>
    <n v="0"/>
    <m/>
    <s v="S19081-TH"/>
    <m/>
    <m/>
    <s v="H0064864"/>
  </r>
  <r>
    <x v="296"/>
    <n v="10000"/>
    <n v="10000"/>
    <n v="45755"/>
    <s v="502LAUGH"/>
    <s v=" 8:59:03 am"/>
    <s v="M0BFL2381"/>
    <m/>
    <x v="0"/>
    <s v="Yes"/>
    <n v="78"/>
    <s v="Baby Sanki"/>
    <x v="3"/>
    <s v="PM84"/>
    <s v="TAN TAI TOH"/>
    <n v="8000"/>
    <n v="245"/>
    <n v="4.083333333333333"/>
    <d v="2025-04-05T00:00:00"/>
    <m/>
    <n v="16"/>
    <n v="128000"/>
    <s v="PE"/>
    <s v="714370201-ADS1360001"/>
    <n v="0"/>
    <n v="120000"/>
    <n v="8000"/>
    <n v="0"/>
    <n v="0"/>
    <n v="0"/>
    <m/>
    <m/>
    <n v="0"/>
    <m/>
    <m/>
    <m/>
    <m/>
    <m/>
    <m/>
    <m/>
    <m/>
    <s v="714370201-ADS1366"/>
    <s v="S19081-TH"/>
    <s v="SEAGATE TECHNOLOGY (THAILAND) LTD."/>
    <m/>
    <n v="0"/>
    <n v="0"/>
    <n v="0"/>
    <n v="0"/>
    <n v="0"/>
    <n v="0"/>
    <m/>
    <m/>
    <m/>
    <s v="No"/>
    <s v="W664596"/>
    <n v="0"/>
    <m/>
    <s v="S19081-TH"/>
    <m/>
    <m/>
    <s v="H0064865"/>
  </r>
  <r>
    <x v="297"/>
    <n v="10000"/>
    <n v="10000"/>
    <n v="45755"/>
    <s v="502LAUGH"/>
    <s v=" 8:59:03 am"/>
    <s v="M0BFL2381"/>
    <m/>
    <x v="0"/>
    <s v="Yes"/>
    <n v="78"/>
    <s v="Baby Sanki"/>
    <x v="3"/>
    <s v="PM84"/>
    <s v="TAN TAI TOH"/>
    <n v="8000"/>
    <n v="245"/>
    <n v="4.083333333333333"/>
    <d v="2025-04-05T00:00:00"/>
    <m/>
    <n v="16"/>
    <n v="128000"/>
    <s v="PE"/>
    <s v="714370201-ADS1360001"/>
    <n v="0"/>
    <n v="120000"/>
    <n v="8000"/>
    <n v="0"/>
    <n v="0"/>
    <n v="0"/>
    <m/>
    <m/>
    <n v="0"/>
    <m/>
    <m/>
    <m/>
    <m/>
    <m/>
    <m/>
    <m/>
    <m/>
    <s v="714370201-ADS1366"/>
    <s v="S19081-TH"/>
    <s v="SEAGATE TECHNOLOGY (THAILAND) LTD."/>
    <m/>
    <n v="0"/>
    <n v="0"/>
    <n v="0"/>
    <n v="0"/>
    <n v="0"/>
    <n v="0"/>
    <m/>
    <m/>
    <m/>
    <s v="No"/>
    <s v="W664597"/>
    <n v="0"/>
    <m/>
    <s v="S19081-TH"/>
    <m/>
    <m/>
    <s v="H0064866"/>
  </r>
  <r>
    <x v="113"/>
    <n v="10000"/>
    <n v="30000"/>
    <n v="45754"/>
    <s v="502LAUGH"/>
    <s v=" 2:46:49 pm"/>
    <n v="10656256096"/>
    <m/>
    <x v="2"/>
    <s v="Yes"/>
    <n v="85"/>
    <s v="Luster AOI"/>
    <x v="5"/>
    <s v="QM78"/>
    <s v="WONG SEAU JIN"/>
    <n v="5455"/>
    <m/>
    <m/>
    <d v="2025-04-05T00:00:00"/>
    <m/>
    <n v="11"/>
    <n v="60005"/>
    <s v="PE"/>
    <s v="3YM56-80009-FT0001"/>
    <n v="0"/>
    <n v="60000"/>
    <n v="5"/>
    <n v="0"/>
    <n v="0"/>
    <n v="0"/>
    <m/>
    <m/>
    <n v="0"/>
    <m/>
    <m/>
    <m/>
    <m/>
    <m/>
    <m/>
    <m/>
    <m/>
    <s v="3YM56-80009-FT"/>
    <s v="H08031-JIM-M"/>
    <s v="HP MALAYSIA MANUFACTURING SDN.BHD."/>
    <m/>
    <n v="0"/>
    <n v="0"/>
    <n v="0"/>
    <n v="0"/>
    <n v="0"/>
    <n v="0"/>
    <m/>
    <m/>
    <m/>
    <s v="No"/>
    <s v="W664602"/>
    <n v="0"/>
    <m/>
    <s v="H08031-JIM-M"/>
    <m/>
    <m/>
    <s v="S0361568"/>
  </r>
  <r>
    <x v="246"/>
    <n v="10000"/>
    <n v="30000"/>
    <n v="45754"/>
    <s v="505KANGHS"/>
    <s v=" 8:45:08 am"/>
    <n v="10656256096"/>
    <m/>
    <x v="2"/>
    <s v="Yes"/>
    <n v="85"/>
    <s v="Luster AOI"/>
    <x v="5"/>
    <s v="QM78"/>
    <s v="WONG SEAU JIN"/>
    <n v="10000"/>
    <m/>
    <m/>
    <d v="2025-04-05T00:00:00"/>
    <m/>
    <n v="11"/>
    <n v="110000"/>
    <s v="PE"/>
    <s v="3YM58-80010-FT0001"/>
    <n v="0"/>
    <n v="100000"/>
    <n v="10000"/>
    <n v="0"/>
    <n v="0"/>
    <n v="0"/>
    <m/>
    <m/>
    <n v="0"/>
    <m/>
    <m/>
    <m/>
    <m/>
    <m/>
    <m/>
    <m/>
    <m/>
    <s v="3YM58-80010-FT"/>
    <s v="H08031-JIM-M"/>
    <s v="HP MALAYSIA MANUFACTURING SDN.BHD."/>
    <m/>
    <n v="0"/>
    <n v="0"/>
    <n v="0"/>
    <n v="0"/>
    <n v="0"/>
    <n v="0"/>
    <m/>
    <m/>
    <m/>
    <s v="No"/>
    <s v="W664603"/>
    <n v="0"/>
    <m/>
    <s v="H08031-JIM-M"/>
    <m/>
    <m/>
    <s v="S0361569"/>
  </r>
  <r>
    <x v="298"/>
    <n v="10000"/>
    <n v="10000"/>
    <n v="45754"/>
    <s v="505KANGHS"/>
    <s v=" 8:45:44 am"/>
    <s v="SG-5644655 01"/>
    <m/>
    <x v="0"/>
    <s v="Yes"/>
    <n v="59"/>
    <s v="SANKI SD-300 Intermittent"/>
    <x v="3"/>
    <s v="PS74"/>
    <s v="GOH CHIN TECK"/>
    <n v="1000"/>
    <n v="70"/>
    <n v="1.1666666666666667"/>
    <d v="2025-04-05T00:00:00"/>
    <m/>
    <n v="10"/>
    <n v="10000"/>
    <s v="PE"/>
    <n v="112024330001"/>
    <n v="0"/>
    <n v="10000"/>
    <n v="0"/>
    <n v="0"/>
    <n v="0"/>
    <n v="0"/>
    <m/>
    <m/>
    <n v="0"/>
    <m/>
    <m/>
    <m/>
    <m/>
    <m/>
    <m/>
    <m/>
    <m/>
    <n v="11202433"/>
    <s v="I09180"/>
    <s v="ILLUMINA SINGAPORE PTE LTD"/>
    <m/>
    <n v="0"/>
    <n v="0"/>
    <n v="0"/>
    <n v="0"/>
    <n v="0"/>
    <n v="0"/>
    <m/>
    <m/>
    <m/>
    <s v="No"/>
    <s v="W664608"/>
    <n v="0"/>
    <m/>
    <s v="I09180"/>
    <m/>
    <m/>
    <s v="S0361669"/>
  </r>
  <r>
    <x v="298"/>
    <n v="20000"/>
    <n v="10000"/>
    <n v="45754"/>
    <s v="505KANGHS"/>
    <s v=" 8:45:44 am"/>
    <s v="SG-5644655 01"/>
    <m/>
    <x v="0"/>
    <s v="Yes"/>
    <n v="59"/>
    <s v="SANKI SD-300 Intermittent"/>
    <x v="3"/>
    <s v="PS74"/>
    <s v="GOH CHIN TECK"/>
    <n v="1000"/>
    <n v="70"/>
    <n v="1.1666666666666667"/>
    <d v="2025-04-05T00:00:00"/>
    <m/>
    <n v="10"/>
    <n v="10000"/>
    <s v="PE"/>
    <n v="112024330001"/>
    <n v="0"/>
    <n v="10000"/>
    <n v="0"/>
    <n v="0"/>
    <n v="0"/>
    <n v="0"/>
    <m/>
    <m/>
    <n v="0"/>
    <m/>
    <m/>
    <m/>
    <m/>
    <m/>
    <m/>
    <m/>
    <m/>
    <n v="11202433"/>
    <s v="I09180"/>
    <s v="ILLUMINA SINGAPORE PTE LTD"/>
    <m/>
    <n v="0"/>
    <n v="0"/>
    <n v="0"/>
    <n v="0"/>
    <n v="0"/>
    <n v="0"/>
    <m/>
    <m/>
    <m/>
    <s v="No"/>
    <s v="W664608"/>
    <n v="0"/>
    <m/>
    <s v="I09180"/>
    <m/>
    <m/>
    <s v="S0361669"/>
  </r>
  <r>
    <x v="299"/>
    <n v="20000"/>
    <n v="10000"/>
    <n v="45754"/>
    <s v="505KANGHS"/>
    <s v=" 8:49:39 am"/>
    <s v="SG-5644655 01"/>
    <m/>
    <x v="0"/>
    <s v="Yes"/>
    <n v="59"/>
    <s v="SANKI SD-300 Intermittent"/>
    <x v="3"/>
    <s v="PS74"/>
    <s v="GOH CHIN TECK"/>
    <n v="800"/>
    <n v="65"/>
    <n v="1.0833333333333333"/>
    <d v="2025-04-05T00:00:00"/>
    <m/>
    <n v="10"/>
    <n v="8000"/>
    <s v="PE"/>
    <n v="112063620001"/>
    <n v="0"/>
    <n v="4000"/>
    <n v="4000"/>
    <n v="0"/>
    <n v="0"/>
    <n v="0"/>
    <m/>
    <m/>
    <n v="0"/>
    <m/>
    <m/>
    <m/>
    <m/>
    <m/>
    <m/>
    <m/>
    <m/>
    <n v="11206362"/>
    <s v="I09180"/>
    <s v="ILLUMINA SINGAPORE PTE LTD"/>
    <m/>
    <n v="0"/>
    <n v="0"/>
    <n v="0"/>
    <n v="0"/>
    <n v="0"/>
    <n v="0"/>
    <m/>
    <m/>
    <m/>
    <s v="No"/>
    <s v="W664611"/>
    <n v="0"/>
    <m/>
    <s v="I09180"/>
    <m/>
    <m/>
    <s v="S0361679"/>
  </r>
  <r>
    <x v="299"/>
    <n v="30000"/>
    <n v="10000"/>
    <n v="45754"/>
    <s v="505KANGHS"/>
    <s v=" 8:49:39 am"/>
    <s v="SG-5644655 01"/>
    <m/>
    <x v="0"/>
    <s v="Yes"/>
    <n v="59"/>
    <s v="SANKI SD-300 Intermittent"/>
    <x v="3"/>
    <s v="PS74"/>
    <s v="GOH CHIN TECK"/>
    <n v="200"/>
    <n v="50"/>
    <n v="0.83333333333333337"/>
    <d v="2025-04-05T00:00:00"/>
    <m/>
    <n v="10"/>
    <n v="2000"/>
    <s v="PE"/>
    <n v="112063620001"/>
    <n v="0"/>
    <n v="2000"/>
    <n v="0"/>
    <n v="0"/>
    <n v="0"/>
    <n v="0"/>
    <m/>
    <m/>
    <n v="0"/>
    <m/>
    <m/>
    <m/>
    <m/>
    <m/>
    <m/>
    <m/>
    <m/>
    <n v="11206362"/>
    <s v="I09180"/>
    <s v="ILLUMINA SINGAPORE PTE LTD"/>
    <m/>
    <n v="0"/>
    <n v="0"/>
    <n v="0"/>
    <n v="0"/>
    <n v="0"/>
    <n v="0"/>
    <m/>
    <m/>
    <m/>
    <s v="No"/>
    <s v="W664611"/>
    <n v="0"/>
    <m/>
    <s v="I09180"/>
    <m/>
    <m/>
    <s v="S0361679"/>
  </r>
  <r>
    <x v="300"/>
    <n v="10000"/>
    <n v="10000"/>
    <n v="45754"/>
    <s v="502LAUGH"/>
    <s v=" 8:40:07 am"/>
    <s v="SG-5644655 01"/>
    <m/>
    <x v="0"/>
    <s v="Yes"/>
    <n v="59"/>
    <s v="SANKI SD-300 Intermittent"/>
    <x v="3"/>
    <s v="PS74"/>
    <s v="GOH CHIN TECK"/>
    <n v="400"/>
    <n v="55"/>
    <n v="0.91666666666666663"/>
    <d v="2025-04-05T00:00:00"/>
    <m/>
    <n v="10"/>
    <n v="4000"/>
    <s v="PE"/>
    <n v="112024250001"/>
    <n v="0"/>
    <n v="4000"/>
    <n v="0"/>
    <n v="0"/>
    <n v="0"/>
    <n v="0"/>
    <m/>
    <m/>
    <n v="0"/>
    <m/>
    <m/>
    <m/>
    <m/>
    <m/>
    <m/>
    <m/>
    <m/>
    <n v="11202425"/>
    <s v="I09180"/>
    <s v="ILLUMINA SINGAPORE PTE LTD"/>
    <m/>
    <n v="0"/>
    <n v="0"/>
    <n v="0"/>
    <n v="0"/>
    <n v="0"/>
    <n v="0"/>
    <m/>
    <m/>
    <m/>
    <s v="No"/>
    <s v="W664612"/>
    <n v="0"/>
    <m/>
    <s v="I09180"/>
    <m/>
    <m/>
    <s v="S0361681"/>
  </r>
  <r>
    <x v="300"/>
    <n v="20000"/>
    <n v="10000"/>
    <n v="45754"/>
    <s v="502LAUGH"/>
    <s v=" 8:40:07 am"/>
    <s v="SG-5644655 01"/>
    <m/>
    <x v="0"/>
    <s v="Yes"/>
    <n v="59"/>
    <s v="SANKI SD-300 Intermittent"/>
    <x v="3"/>
    <s v="PS74"/>
    <s v="GOH CHIN TECK"/>
    <n v="400"/>
    <n v="55"/>
    <n v="0.91666666666666663"/>
    <d v="2025-04-05T00:00:00"/>
    <m/>
    <n v="10"/>
    <n v="4000"/>
    <s v="PE"/>
    <n v="112024250001"/>
    <n v="0"/>
    <n v="4000"/>
    <n v="0"/>
    <n v="0"/>
    <n v="0"/>
    <n v="0"/>
    <m/>
    <m/>
    <n v="0"/>
    <m/>
    <m/>
    <m/>
    <m/>
    <m/>
    <m/>
    <m/>
    <m/>
    <n v="11202425"/>
    <s v="I09180"/>
    <s v="ILLUMINA SINGAPORE PTE LTD"/>
    <m/>
    <n v="0"/>
    <n v="0"/>
    <n v="0"/>
    <n v="0"/>
    <n v="0"/>
    <n v="0"/>
    <m/>
    <m/>
    <m/>
    <s v="No"/>
    <s v="W664612"/>
    <n v="0"/>
    <m/>
    <s v="I09180"/>
    <m/>
    <m/>
    <s v="S0361681"/>
  </r>
  <r>
    <x v="301"/>
    <n v="10000"/>
    <n v="10000"/>
    <n v="45754"/>
    <s v="505KANGHS"/>
    <s v=" 8:48:20 am"/>
    <s v="S-5644655 01"/>
    <m/>
    <x v="0"/>
    <s v="Yes"/>
    <n v="59"/>
    <s v="SANKI SD-300 Intermittent"/>
    <x v="3"/>
    <s v="PS74"/>
    <s v="GOH CHIN TECK"/>
    <n v="400"/>
    <n v="55"/>
    <n v="0.91666666666666663"/>
    <d v="2025-04-05T00:00:00"/>
    <m/>
    <n v="10"/>
    <n v="4000"/>
    <s v="PE"/>
    <n v="112063620001"/>
    <n v="0"/>
    <n v="4000"/>
    <n v="0"/>
    <n v="0"/>
    <n v="0"/>
    <n v="0"/>
    <m/>
    <m/>
    <n v="0"/>
    <m/>
    <m/>
    <m/>
    <m/>
    <m/>
    <m/>
    <m/>
    <m/>
    <n v="11206362"/>
    <s v="I09180"/>
    <s v="ILLUMINA SINGAPORE PTE LTD"/>
    <m/>
    <n v="0"/>
    <n v="0"/>
    <n v="0"/>
    <n v="0"/>
    <n v="0"/>
    <n v="0"/>
    <m/>
    <m/>
    <m/>
    <s v="No"/>
    <s v="W664613"/>
    <n v="0"/>
    <m/>
    <s v="I09180"/>
    <m/>
    <m/>
    <s v="S0361699"/>
  </r>
  <r>
    <x v="302"/>
    <n v="10000"/>
    <n v="10000"/>
    <n v="45755"/>
    <s v="502LAUGH"/>
    <s v=" 8:43:10 am"/>
    <s v="2087S1"/>
    <m/>
    <x v="0"/>
    <s v="Yes"/>
    <n v="60"/>
    <s v="Fujishiko UDP-5000"/>
    <x v="2"/>
    <s v="PM30"/>
    <s v="OH KIAN YUAN"/>
    <n v="3000"/>
    <n v="105"/>
    <n v="1.75"/>
    <d v="2025-04-05T00:00:00"/>
    <m/>
    <n v="1"/>
    <n v="3000"/>
    <s v="PE"/>
    <s v="SECURITY-30X80-70002"/>
    <n v="0"/>
    <n v="3000"/>
    <n v="0"/>
    <n v="0"/>
    <n v="0"/>
    <n v="0"/>
    <m/>
    <m/>
    <n v="0"/>
    <m/>
    <m/>
    <m/>
    <m/>
    <m/>
    <m/>
    <m/>
    <m/>
    <s v="SECURITY-30X80-7872"/>
    <s v="S19557"/>
    <s v="SUPERMEC PTE LTD"/>
    <m/>
    <n v="0"/>
    <n v="0"/>
    <n v="0"/>
    <n v="0"/>
    <n v="0"/>
    <n v="0"/>
    <m/>
    <m/>
    <m/>
    <s v="No"/>
    <s v="W664617"/>
    <n v="0"/>
    <m/>
    <s v="S19557"/>
    <m/>
    <m/>
    <s v="S0361709"/>
  </r>
  <r>
    <x v="303"/>
    <n v="10000"/>
    <n v="10000"/>
    <n v="45755"/>
    <s v="502LAUGH"/>
    <s v=" 8:39:38 am"/>
    <s v="I53065H056"/>
    <m/>
    <x v="0"/>
    <s v="Yes"/>
    <n v="72"/>
    <s v="Xeikon 3500"/>
    <x v="0"/>
    <s v="PMJ4"/>
    <s v="LEE JUN HONG"/>
    <n v="9500"/>
    <m/>
    <m/>
    <d v="2025-04-05T00:00:00"/>
    <m/>
    <n v="6"/>
    <n v="57000"/>
    <s v="PE"/>
    <s v="068657 REV4000001"/>
    <n v="0"/>
    <n v="50000"/>
    <n v="7000"/>
    <n v="0"/>
    <n v="0"/>
    <n v="0"/>
    <m/>
    <m/>
    <n v="0"/>
    <m/>
    <m/>
    <m/>
    <m/>
    <m/>
    <m/>
    <m/>
    <m/>
    <s v="068657 REV400"/>
    <s v="V22000-DE"/>
    <s v="VARTA MICROBATTERY GMBH"/>
    <m/>
    <n v="0"/>
    <n v="0"/>
    <n v="0"/>
    <n v="0"/>
    <n v="0"/>
    <n v="0"/>
    <m/>
    <m/>
    <m/>
    <s v="No"/>
    <s v="W664629"/>
    <n v="0"/>
    <m/>
    <s v="V22000-DE"/>
    <m/>
    <m/>
    <s v="S0361787"/>
  </r>
  <r>
    <x v="304"/>
    <n v="10000"/>
    <n v="10000"/>
    <n v="45769"/>
    <s v="502LAUGH"/>
    <s v=" 9:58:16 am"/>
    <s v="10620258014/10620258013/10620258019"/>
    <m/>
    <x v="0"/>
    <s v="Yes"/>
    <n v="79"/>
    <s v="HP Indigo 6800"/>
    <x v="0"/>
    <s v="PM17"/>
    <s v="NG SWEE CHEA"/>
    <n v="3594"/>
    <n v="209.7"/>
    <n v="3.4949999999999997"/>
    <d v="2025-04-05T00:00:00"/>
    <m/>
    <n v="32"/>
    <n v="115008"/>
    <s v="PE"/>
    <s v="CZ103-80022-FT0001"/>
    <n v="0"/>
    <n v="100000"/>
    <n v="15008"/>
    <n v="0"/>
    <n v="0"/>
    <n v="0"/>
    <m/>
    <m/>
    <n v="0"/>
    <m/>
    <m/>
    <m/>
    <m/>
    <m/>
    <m/>
    <m/>
    <m/>
    <s v="CZ103-80022-FT"/>
    <s v="H08031-JIM-M"/>
    <s v="HP MALAYSIA MANUFACTURING SDN.BHD."/>
    <m/>
    <n v="0"/>
    <n v="0"/>
    <n v="0"/>
    <n v="0"/>
    <n v="0"/>
    <n v="0"/>
    <m/>
    <m/>
    <m/>
    <s v="No"/>
    <s v="W665433"/>
    <n v="0"/>
    <m/>
    <s v="H08031-JIM-M"/>
    <m/>
    <m/>
    <s v="S0361877"/>
  </r>
  <r>
    <x v="305"/>
    <n v="10000"/>
    <n v="10000"/>
    <n v="45754"/>
    <s v="505KANGHS"/>
    <s v=" 8:48:20 am"/>
    <n v="502190692"/>
    <m/>
    <x v="0"/>
    <s v="Yes"/>
    <n v="22"/>
    <s v="FSK B100"/>
    <x v="3"/>
    <s v="PS13"/>
    <s v="YEE CHENG MENG"/>
    <n v="10000"/>
    <n v="245"/>
    <n v="4.083333333333333"/>
    <d v="2025-04-05T00:00:00"/>
    <m/>
    <n v="1"/>
    <n v="10000"/>
    <s v="PE"/>
    <s v="WAT0062770001"/>
    <n v="0"/>
    <n v="10000"/>
    <n v="0"/>
    <n v="0"/>
    <n v="0"/>
    <n v="0"/>
    <m/>
    <m/>
    <n v="0"/>
    <m/>
    <m/>
    <m/>
    <m/>
    <m/>
    <m/>
    <m/>
    <m/>
    <s v="WAT006277"/>
    <s v="G07042"/>
    <s v="GES (SINGAPORE) PTE LTD"/>
    <m/>
    <n v="0"/>
    <n v="0"/>
    <n v="0"/>
    <n v="0"/>
    <n v="0"/>
    <n v="0"/>
    <m/>
    <m/>
    <m/>
    <s v="No"/>
    <s v="W664637"/>
    <n v="0"/>
    <m/>
    <s v="G07042"/>
    <m/>
    <m/>
    <s v="S0361887"/>
  </r>
  <r>
    <x v="306"/>
    <n v="10000"/>
    <n v="10000"/>
    <n v="45769"/>
    <s v="502LAUGH"/>
    <s v=" 9:59:23 am"/>
    <s v="10620258014/10620258013/10620258019"/>
    <m/>
    <x v="0"/>
    <s v="Yes"/>
    <n v="79"/>
    <s v="HP Indigo 6800"/>
    <x v="0"/>
    <s v="PM17"/>
    <s v="NG SWEE CHEA"/>
    <n v="3594"/>
    <n v="209.7"/>
    <n v="3.4949999999999997"/>
    <d v="2025-04-05T00:00:00"/>
    <m/>
    <n v="64"/>
    <n v="230016"/>
    <s v="PE"/>
    <s v="C2P04-80053-FT0001"/>
    <n v="0"/>
    <n v="200000"/>
    <n v="30016"/>
    <n v="0"/>
    <n v="0"/>
    <n v="0"/>
    <m/>
    <m/>
    <n v="0"/>
    <m/>
    <m/>
    <m/>
    <m/>
    <m/>
    <m/>
    <m/>
    <m/>
    <s v="C2P04-80053-FT"/>
    <s v="H08031-JIM-M"/>
    <s v="HP MALAYSIA MANUFACTURING SDN.BHD."/>
    <m/>
    <n v="0"/>
    <n v="0"/>
    <n v="0"/>
    <n v="0"/>
    <n v="0"/>
    <n v="0"/>
    <m/>
    <m/>
    <m/>
    <s v="No"/>
    <s v="W665279"/>
    <n v="0"/>
    <m/>
    <s v="H08031-JIM-M"/>
    <m/>
    <m/>
    <s v="S0361899"/>
  </r>
  <r>
    <x v="307"/>
    <n v="10000"/>
    <n v="10000"/>
    <n v="45755"/>
    <s v="502LAUGH"/>
    <s v=" 9:57:39 am"/>
    <s v="I53065H056"/>
    <m/>
    <x v="0"/>
    <s v="Yes"/>
    <n v="72"/>
    <s v="Xeikon 3500"/>
    <x v="0"/>
    <s v="PMJ4"/>
    <s v="LEE JUN HONG"/>
    <n v="4000"/>
    <m/>
    <m/>
    <d v="2025-04-05T00:00:00"/>
    <m/>
    <n v="6"/>
    <n v="24000"/>
    <s v="PE"/>
    <s v="FLAMMABLE LIQUID0015"/>
    <n v="0"/>
    <n v="20000"/>
    <n v="4000"/>
    <n v="0"/>
    <n v="0"/>
    <n v="0"/>
    <m/>
    <m/>
    <n v="0"/>
    <m/>
    <m/>
    <m/>
    <m/>
    <m/>
    <m/>
    <m/>
    <m/>
    <s v="FLAMMABLE LIQUID 3"/>
    <s v="S19254"/>
    <s v="SINGAPORE ASAHI CHEMICAL &amp; SOLDER IND. PTE LTD"/>
    <m/>
    <n v="0"/>
    <n v="0"/>
    <n v="0"/>
    <n v="0"/>
    <n v="0"/>
    <n v="0"/>
    <m/>
    <m/>
    <m/>
    <s v="No"/>
    <s v="W664659"/>
    <n v="0"/>
    <m/>
    <s v="S19254"/>
    <m/>
    <m/>
    <s v="S0361923"/>
  </r>
  <r>
    <x v="308"/>
    <n v="10000"/>
    <n v="10000"/>
    <n v="45755"/>
    <s v="502LAUGH"/>
    <s v=" 1:10:12 pm"/>
    <s v="4112210U5/H00004158/4005U7005/U3071S041"/>
    <m/>
    <x v="0"/>
    <s v="Yes"/>
    <n v="60"/>
    <s v="Fujishiko UDP-5000"/>
    <x v="2"/>
    <s v="PM30"/>
    <s v="OH KIAN YUAN"/>
    <n v="2000"/>
    <n v="85"/>
    <n v="1.4166666666666667"/>
    <d v="2025-04-05T00:00:00"/>
    <m/>
    <n v="1"/>
    <n v="2000"/>
    <s v="PE"/>
    <s v="STICK4016700330001"/>
    <n v="0"/>
    <n v="2000"/>
    <n v="0"/>
    <n v="0"/>
    <n v="0"/>
    <n v="0"/>
    <m/>
    <m/>
    <n v="0"/>
    <m/>
    <m/>
    <m/>
    <m/>
    <m/>
    <m/>
    <m/>
    <m/>
    <s v="STICK401670033"/>
    <s v="T20096"/>
    <s v="DIGI SINGAPORE PTE LTD"/>
    <m/>
    <n v="0"/>
    <n v="0"/>
    <n v="0"/>
    <n v="0"/>
    <n v="0"/>
    <n v="0"/>
    <m/>
    <m/>
    <m/>
    <s v="No"/>
    <s v="W664667"/>
    <n v="0"/>
    <m/>
    <s v="T20096"/>
    <m/>
    <m/>
    <s v="S0361936"/>
  </r>
  <r>
    <x v="308"/>
    <n v="10000"/>
    <n v="20000"/>
    <n v="45755"/>
    <s v="502LAUGH"/>
    <s v=" 1:10:12 pm"/>
    <s v="4112210U5/H00004158/4005U7005/U3071S041"/>
    <m/>
    <x v="1"/>
    <s v="Yes"/>
    <n v="61"/>
    <s v="FSK 520"/>
    <x v="3"/>
    <s v="PM68"/>
    <s v="LEE KIM LIANG"/>
    <n v="1000"/>
    <n v="65"/>
    <n v="1.0833333333333333"/>
    <d v="2025-04-05T00:00:00"/>
    <m/>
    <n v="2"/>
    <n v="2000"/>
    <s v="PE"/>
    <s v="STICK4016700330001"/>
    <n v="0"/>
    <n v="2000"/>
    <n v="0"/>
    <n v="0"/>
    <n v="0"/>
    <n v="0"/>
    <m/>
    <m/>
    <n v="0"/>
    <m/>
    <m/>
    <m/>
    <m/>
    <m/>
    <m/>
    <m/>
    <m/>
    <s v="STICK401670033"/>
    <s v="T20096"/>
    <s v="DIGI SINGAPORE PTE LTD"/>
    <m/>
    <n v="0"/>
    <n v="0"/>
    <n v="0"/>
    <n v="0"/>
    <n v="0"/>
    <n v="0"/>
    <m/>
    <m/>
    <m/>
    <s v="No"/>
    <s v="W664667"/>
    <n v="0"/>
    <m/>
    <s v="T20096"/>
    <m/>
    <m/>
    <s v="S0361936"/>
  </r>
  <r>
    <x v="309"/>
    <n v="10000"/>
    <n v="10000"/>
    <n v="45755"/>
    <s v="502LAUGH"/>
    <s v=" 9:58:58 am"/>
    <s v="SG-5649983 01"/>
    <m/>
    <x v="0"/>
    <s v="Yes"/>
    <n v="72"/>
    <s v="Xeikon 3500"/>
    <x v="0"/>
    <s v="PMJ4"/>
    <s v="LEE JUN HONG"/>
    <n v="2250"/>
    <m/>
    <m/>
    <d v="2025-04-05T00:00:00"/>
    <m/>
    <n v="4"/>
    <n v="9000"/>
    <s v="PE"/>
    <s v="QC PASSED LABEL0004"/>
    <n v="0"/>
    <n v="5000"/>
    <n v="4000"/>
    <n v="0"/>
    <n v="0"/>
    <n v="0"/>
    <m/>
    <m/>
    <n v="0"/>
    <m/>
    <m/>
    <m/>
    <m/>
    <m/>
    <m/>
    <m/>
    <m/>
    <s v="QC PASSED LABEL"/>
    <s v="A01471"/>
    <s v="AIRVERCLEAN PTE LTD"/>
    <m/>
    <n v="0"/>
    <n v="0"/>
    <n v="0"/>
    <n v="0"/>
    <n v="0"/>
    <n v="0"/>
    <m/>
    <m/>
    <m/>
    <s v="No"/>
    <s v="W664669"/>
    <n v="0"/>
    <m/>
    <s v="A01471"/>
    <m/>
    <m/>
    <s v="S0361941"/>
  </r>
  <r>
    <x v="310"/>
    <n v="10000"/>
    <n v="20000"/>
    <n v="45754"/>
    <s v="505KANGHS"/>
    <s v=" 1:54:41 pm"/>
    <s v="BYK017-03"/>
    <m/>
    <x v="1"/>
    <s v="Yes"/>
    <n v="100"/>
    <s v="Vorey Digital Cut"/>
    <x v="4"/>
    <s v="PM87"/>
    <s v="LEE SHIEN WEI"/>
    <n v="2400"/>
    <m/>
    <m/>
    <d v="2025-04-05T00:00:00"/>
    <m/>
    <n v="1"/>
    <n v="2400"/>
    <s v="PE"/>
    <s v="ARROW UP-70X100M0001"/>
    <n v="0"/>
    <n v="1800"/>
    <n v="600"/>
    <n v="0"/>
    <n v="0"/>
    <n v="0"/>
    <m/>
    <m/>
    <n v="0"/>
    <m/>
    <m/>
    <m/>
    <m/>
    <m/>
    <m/>
    <m/>
    <m/>
    <s v="ARROW UP-70X100MM"/>
    <s v="A01409"/>
    <s v="ASMPT SINGAPORE PTE LTD"/>
    <m/>
    <n v="0"/>
    <n v="0"/>
    <n v="0"/>
    <n v="0"/>
    <n v="0"/>
    <n v="0"/>
    <m/>
    <m/>
    <m/>
    <s v="No"/>
    <s v="W664672"/>
    <n v="0"/>
    <m/>
    <s v="A01409"/>
    <m/>
    <m/>
    <s v="S0361945"/>
  </r>
  <r>
    <x v="200"/>
    <n v="10000"/>
    <n v="30000"/>
    <n v="45772"/>
    <s v="502LAUGH"/>
    <s v=" 5:53:32 pm"/>
    <s v="D008O0591/D008O0561"/>
    <m/>
    <x v="1"/>
    <s v="Yes"/>
    <n v="77"/>
    <s v="Brotech DF330 "/>
    <x v="1"/>
    <s v="PM74"/>
    <s v="YONG CHEE SOON"/>
    <n v="35550"/>
    <n v="622.5"/>
    <n v="10.375"/>
    <d v="2025-04-05T00:00:00"/>
    <m/>
    <n v="6"/>
    <n v="213300"/>
    <s v="PE"/>
    <s v="1VV24-80029-FT0001"/>
    <n v="0"/>
    <n v="200000"/>
    <n v="13300"/>
    <n v="0"/>
    <n v="0"/>
    <n v="0"/>
    <m/>
    <m/>
    <n v="0"/>
    <m/>
    <m/>
    <m/>
    <m/>
    <m/>
    <m/>
    <m/>
    <m/>
    <s v="1VV24-80029-FT"/>
    <s v="H08031-JIM-M"/>
    <s v="HP MALAYSIA MANUFACTURING SDN.BHD."/>
    <m/>
    <n v="0"/>
    <n v="0"/>
    <n v="0"/>
    <n v="0"/>
    <n v="0"/>
    <n v="0"/>
    <m/>
    <m/>
    <m/>
    <s v="No"/>
    <s v="W665436"/>
    <n v="0"/>
    <m/>
    <s v="H08031-JIM-M"/>
    <m/>
    <m/>
    <s v="S0361954"/>
  </r>
  <r>
    <x v="311"/>
    <n v="10000"/>
    <n v="10000"/>
    <n v="45763"/>
    <s v="502LAUGH"/>
    <n v="0.4697453703703704"/>
    <s v="10620258014/10620258013/10620258019"/>
    <m/>
    <x v="0"/>
    <s v="Yes"/>
    <n v="79"/>
    <s v="HP Indigo 6800"/>
    <x v="0"/>
    <s v="PM17"/>
    <s v="NG SWEE CHEA"/>
    <n v="3594"/>
    <n v="209.7"/>
    <n v="3.4949999999999997"/>
    <d v="2025-04-05T00:00:00"/>
    <m/>
    <n v="64"/>
    <n v="230016"/>
    <s v="PE"/>
    <s v="3YM73-80008-FT0001"/>
    <n v="0"/>
    <n v="200000"/>
    <n v="30016"/>
    <n v="0"/>
    <n v="0"/>
    <n v="0"/>
    <m/>
    <m/>
    <n v="0"/>
    <m/>
    <m/>
    <m/>
    <m/>
    <m/>
    <m/>
    <m/>
    <m/>
    <s v="3YM73-80008-FT"/>
    <s v="H08031-JIM-M"/>
    <s v="HP MALAYSIA MANUFACTURING SDN.BHD."/>
    <m/>
    <n v="0"/>
    <n v="0"/>
    <n v="0"/>
    <n v="0"/>
    <n v="0"/>
    <n v="0"/>
    <m/>
    <m/>
    <m/>
    <s v="No"/>
    <s v="W665122"/>
    <n v="0"/>
    <m/>
    <s v="H08031-JIM-M"/>
    <m/>
    <m/>
    <s v="S0361963"/>
  </r>
  <r>
    <x v="312"/>
    <n v="10000"/>
    <n v="10000"/>
    <n v="45763"/>
    <s v="502LAUGH"/>
    <s v=" 8:32:11 am"/>
    <s v="10620258014/10620258013/10620258019"/>
    <m/>
    <x v="0"/>
    <s v="Yes"/>
    <n v="79"/>
    <s v="HP Indigo 6800"/>
    <x v="0"/>
    <s v="PM17"/>
    <s v="NG SWEE CHEA"/>
    <n v="3594"/>
    <n v="209.7"/>
    <n v="3.4949999999999997"/>
    <d v="2025-04-05T00:00:00"/>
    <m/>
    <n v="32"/>
    <n v="115008"/>
    <s v="PE"/>
    <s v="3YM81-80005-FT0001"/>
    <n v="0"/>
    <n v="100000"/>
    <n v="15008"/>
    <n v="0"/>
    <n v="0"/>
    <n v="0"/>
    <m/>
    <m/>
    <n v="0"/>
    <m/>
    <m/>
    <m/>
    <m/>
    <m/>
    <m/>
    <m/>
    <m/>
    <s v="3YM81-80005-FT"/>
    <s v="H08031-JIM-M"/>
    <s v="HP MALAYSIA MANUFACTURING SDN.BHD."/>
    <m/>
    <n v="0"/>
    <n v="0"/>
    <n v="0"/>
    <n v="0"/>
    <n v="0"/>
    <n v="0"/>
    <m/>
    <m/>
    <m/>
    <s v="No"/>
    <s v="W665123"/>
    <n v="0"/>
    <m/>
    <s v="H08031-JIM-M"/>
    <m/>
    <m/>
    <s v="S0361967"/>
  </r>
  <r>
    <x v="313"/>
    <n v="10000"/>
    <n v="10000"/>
    <n v="45754"/>
    <s v="505KANGHS"/>
    <s v=" 8:48:20 am"/>
    <s v="S-5644655 01"/>
    <m/>
    <x v="0"/>
    <s v="Yes"/>
    <n v="59"/>
    <s v="SANKI SD-300 Intermittent"/>
    <x v="3"/>
    <s v="PS74"/>
    <s v="GOH CHIN TECK"/>
    <n v="600"/>
    <n v="60"/>
    <n v="1"/>
    <d v="2025-04-05T00:00:00"/>
    <m/>
    <n v="10"/>
    <n v="6000"/>
    <s v="PE"/>
    <n v="200302680001"/>
    <n v="0"/>
    <n v="6000"/>
    <n v="0"/>
    <n v="0"/>
    <n v="0"/>
    <n v="0"/>
    <m/>
    <m/>
    <n v="0"/>
    <m/>
    <m/>
    <m/>
    <m/>
    <m/>
    <m/>
    <m/>
    <m/>
    <n v="20030268"/>
    <s v="I09180"/>
    <s v="ILLUMINA SINGAPORE PTE LTD"/>
    <m/>
    <n v="0"/>
    <n v="0"/>
    <n v="0"/>
    <n v="0"/>
    <n v="0"/>
    <n v="0"/>
    <m/>
    <m/>
    <m/>
    <s v="No"/>
    <s v="W664704"/>
    <n v="0"/>
    <m/>
    <s v="I09180"/>
    <m/>
    <m/>
    <s v="S0362005"/>
  </r>
  <r>
    <x v="313"/>
    <n v="20000"/>
    <n v="10000"/>
    <n v="45754"/>
    <s v="505KANGHS"/>
    <s v=" 8:48:20 am"/>
    <s v="S-5644655 01"/>
    <m/>
    <x v="0"/>
    <s v="Yes"/>
    <n v="59"/>
    <s v="SANKI SD-300 Intermittent"/>
    <x v="3"/>
    <s v="PS74"/>
    <s v="GOH CHIN TECK"/>
    <n v="600"/>
    <n v="60"/>
    <n v="1"/>
    <d v="2025-04-05T00:00:00"/>
    <m/>
    <n v="10"/>
    <n v="6000"/>
    <s v="PE"/>
    <n v="200302680001"/>
    <n v="0"/>
    <n v="6000"/>
    <n v="0"/>
    <n v="0"/>
    <n v="0"/>
    <n v="0"/>
    <m/>
    <m/>
    <n v="0"/>
    <m/>
    <m/>
    <m/>
    <m/>
    <m/>
    <m/>
    <m/>
    <m/>
    <n v="20030268"/>
    <s v="I09180"/>
    <s v="ILLUMINA SINGAPORE PTE LTD"/>
    <m/>
    <n v="0"/>
    <n v="0"/>
    <n v="0"/>
    <n v="0"/>
    <n v="0"/>
    <n v="0"/>
    <m/>
    <m/>
    <m/>
    <s v="No"/>
    <s v="W664704"/>
    <n v="0"/>
    <m/>
    <s v="I09180"/>
    <m/>
    <m/>
    <s v="S0362005"/>
  </r>
  <r>
    <x v="263"/>
    <n v="10000"/>
    <n v="20000"/>
    <n v="45771"/>
    <s v="502LAUGH"/>
    <s v=" 4:16:55 pm"/>
    <n v="10620258020"/>
    <m/>
    <x v="1"/>
    <s v="Yes"/>
    <n v="77"/>
    <s v="Brotech DF330 "/>
    <x v="1"/>
    <s v="PM74"/>
    <s v="YONG CHEE SOON"/>
    <n v="2598"/>
    <n v="73.3"/>
    <n v="1.2216666666666667"/>
    <d v="2025-04-05T00:00:00"/>
    <m/>
    <n v="77"/>
    <n v="200046"/>
    <s v="PE"/>
    <s v="7FP06-80001 REVB0001"/>
    <n v="0"/>
    <n v="200000"/>
    <n v="46"/>
    <n v="0"/>
    <n v="0"/>
    <n v="0"/>
    <m/>
    <m/>
    <n v="0"/>
    <m/>
    <m/>
    <m/>
    <m/>
    <m/>
    <m/>
    <m/>
    <m/>
    <s v="7FP06-80001 REVB-FT"/>
    <s v="H08031-JIM-M"/>
    <s v="HP MALAYSIA MANUFACTURING SDN.BHD."/>
    <m/>
    <n v="0"/>
    <n v="0"/>
    <n v="0"/>
    <n v="0"/>
    <n v="0"/>
    <n v="0"/>
    <m/>
    <m/>
    <m/>
    <s v="No"/>
    <s v="W665924"/>
    <n v="0"/>
    <m/>
    <s v="H08031-JIM-M"/>
    <m/>
    <m/>
    <s v="S0362006"/>
  </r>
  <r>
    <x v="314"/>
    <n v="10000"/>
    <n v="10000"/>
    <n v="45769"/>
    <s v="502LAUGH"/>
    <n v="0.41800925925925925"/>
    <s v="10620258014/10620258013/10620258019"/>
    <m/>
    <x v="0"/>
    <s v="Yes"/>
    <n v="79"/>
    <s v="HP Indigo 6800"/>
    <x v="0"/>
    <s v="PM17"/>
    <s v="NG SWEE CHEA"/>
    <n v="3594"/>
    <n v="209.7"/>
    <n v="3.4949999999999997"/>
    <d v="2025-04-05T00:00:00"/>
    <m/>
    <n v="64"/>
    <n v="230016"/>
    <s v="PE"/>
    <s v="F6U66-80033-FT0001"/>
    <n v="0"/>
    <n v="200000"/>
    <n v="30016"/>
    <n v="0"/>
    <n v="0"/>
    <n v="0"/>
    <m/>
    <m/>
    <n v="0"/>
    <m/>
    <m/>
    <m/>
    <m/>
    <m/>
    <m/>
    <m/>
    <m/>
    <s v="F6U66-80033-FT"/>
    <s v="H08031-JIM-M"/>
    <s v="HP MALAYSIA MANUFACTURING SDN.BHD."/>
    <m/>
    <n v="0"/>
    <n v="0"/>
    <n v="0"/>
    <n v="0"/>
    <n v="0"/>
    <n v="0"/>
    <m/>
    <m/>
    <m/>
    <s v="No"/>
    <s v="W665441"/>
    <n v="0"/>
    <m/>
    <s v="H08031-JIM-M"/>
    <m/>
    <m/>
    <s v="S0362009"/>
  </r>
  <r>
    <x v="315"/>
    <n v="10000"/>
    <n v="10000"/>
    <n v="45754"/>
    <s v="502LAUGH"/>
    <s v=" 8:39:12 am"/>
    <s v="SG-5644655 01"/>
    <m/>
    <x v="0"/>
    <s v="Yes"/>
    <n v="59"/>
    <s v="SANKI SD-300 Intermittent"/>
    <x v="3"/>
    <s v="PS74"/>
    <s v="GOH CHIN TECK"/>
    <n v="100"/>
    <n v="47.5"/>
    <n v="0.79166666666666663"/>
    <d v="2025-04-05T00:00:00"/>
    <m/>
    <n v="10"/>
    <n v="1000"/>
    <s v="PE"/>
    <n v="112024090001"/>
    <n v="0"/>
    <n v="1000"/>
    <n v="0"/>
    <n v="0"/>
    <n v="0"/>
    <n v="0"/>
    <m/>
    <m/>
    <n v="0"/>
    <m/>
    <m/>
    <m/>
    <m/>
    <m/>
    <m/>
    <m/>
    <m/>
    <n v="11202409"/>
    <s v="I09180"/>
    <s v="ILLUMINA SINGAPORE PTE LTD"/>
    <m/>
    <n v="0"/>
    <n v="0"/>
    <n v="0"/>
    <n v="0"/>
    <n v="0"/>
    <n v="0"/>
    <m/>
    <m/>
    <m/>
    <s v="No"/>
    <s v="W664706"/>
    <n v="0"/>
    <m/>
    <s v="I09180"/>
    <m/>
    <m/>
    <s v="S0362008"/>
  </r>
  <r>
    <x v="316"/>
    <n v="10000"/>
    <n v="10000"/>
    <n v="45754"/>
    <s v="502LAUGH"/>
    <s v=" 8:39:12 am"/>
    <s v="SG-5644655 01"/>
    <m/>
    <x v="0"/>
    <s v="Yes"/>
    <n v="59"/>
    <s v="SANKI SD-300 Intermittent"/>
    <x v="3"/>
    <s v="PS74"/>
    <s v="GOH CHIN TECK"/>
    <n v="100"/>
    <n v="47.5"/>
    <n v="0.79166666666666663"/>
    <d v="2025-04-05T00:00:00"/>
    <m/>
    <n v="10"/>
    <n v="1000"/>
    <s v="PE"/>
    <n v="112024090001"/>
    <n v="0"/>
    <n v="1000"/>
    <n v="0"/>
    <n v="0"/>
    <n v="0"/>
    <n v="0"/>
    <m/>
    <m/>
    <n v="0"/>
    <m/>
    <m/>
    <m/>
    <m/>
    <m/>
    <m/>
    <m/>
    <m/>
    <n v="11202409"/>
    <s v="I09180"/>
    <s v="ILLUMINA SINGAPORE PTE LTD"/>
    <m/>
    <n v="0"/>
    <n v="0"/>
    <n v="0"/>
    <n v="0"/>
    <n v="0"/>
    <n v="0"/>
    <m/>
    <m/>
    <m/>
    <s v="No"/>
    <s v="W664707"/>
    <n v="0"/>
    <m/>
    <s v="I09180"/>
    <m/>
    <m/>
    <s v="S0362010"/>
  </r>
  <r>
    <x v="317"/>
    <n v="10000"/>
    <n v="10000"/>
    <n v="45754"/>
    <s v="505KANGHS"/>
    <s v=" 8:42:23 am"/>
    <s v="SG-5644655 01"/>
    <m/>
    <x v="0"/>
    <s v="Yes"/>
    <n v="59"/>
    <s v="SANKI SD-300 Intermittent"/>
    <x v="3"/>
    <s v="PS74"/>
    <s v="GOH CHIN TECK"/>
    <n v="400"/>
    <n v="55"/>
    <n v="0.91666666666666663"/>
    <d v="2025-04-05T00:00:00"/>
    <m/>
    <n v="10"/>
    <n v="4000"/>
    <s v="PE"/>
    <n v="112023530001"/>
    <n v="0"/>
    <n v="4000"/>
    <n v="0"/>
    <n v="0"/>
    <n v="0"/>
    <n v="0"/>
    <m/>
    <m/>
    <n v="0"/>
    <m/>
    <m/>
    <m/>
    <m/>
    <m/>
    <m/>
    <m/>
    <m/>
    <n v="11202353"/>
    <s v="I09180"/>
    <s v="ILLUMINA SINGAPORE PTE LTD"/>
    <m/>
    <n v="0"/>
    <n v="0"/>
    <n v="0"/>
    <n v="0"/>
    <n v="0"/>
    <n v="0"/>
    <m/>
    <m/>
    <m/>
    <s v="No"/>
    <s v="W664708"/>
    <n v="0"/>
    <m/>
    <s v="I09180"/>
    <m/>
    <m/>
    <s v="S0362011"/>
  </r>
  <r>
    <x v="317"/>
    <n v="20000"/>
    <n v="10000"/>
    <n v="45754"/>
    <s v="505KANGHS"/>
    <s v=" 8:42:23 am"/>
    <s v="SG-5644655 01"/>
    <m/>
    <x v="0"/>
    <s v="Yes"/>
    <n v="59"/>
    <s v="SANKI SD-300 Intermittent"/>
    <x v="3"/>
    <s v="PS74"/>
    <s v="GOH CHIN TECK"/>
    <n v="200"/>
    <n v="50"/>
    <n v="0.83333333333333337"/>
    <d v="2025-04-05T00:00:00"/>
    <m/>
    <n v="10"/>
    <n v="2000"/>
    <s v="PE"/>
    <n v="112023530001"/>
    <n v="0"/>
    <n v="2000"/>
    <n v="0"/>
    <n v="0"/>
    <n v="0"/>
    <n v="0"/>
    <m/>
    <m/>
    <n v="0"/>
    <m/>
    <m/>
    <m/>
    <m/>
    <m/>
    <m/>
    <m/>
    <m/>
    <n v="11202353"/>
    <s v="I09180"/>
    <s v="ILLUMINA SINGAPORE PTE LTD"/>
    <m/>
    <n v="0"/>
    <n v="0"/>
    <n v="0"/>
    <n v="0"/>
    <n v="0"/>
    <n v="0"/>
    <m/>
    <m/>
    <m/>
    <s v="No"/>
    <s v="W664708"/>
    <n v="0"/>
    <m/>
    <s v="I09180"/>
    <m/>
    <m/>
    <s v="S0362011"/>
  </r>
  <r>
    <x v="317"/>
    <n v="30000"/>
    <n v="10000"/>
    <n v="45754"/>
    <s v="505KANGHS"/>
    <s v=" 8:42:23 am"/>
    <s v="SG-5644655 01"/>
    <m/>
    <x v="0"/>
    <s v="Yes"/>
    <n v="59"/>
    <s v="SANKI SD-300 Intermittent"/>
    <x v="3"/>
    <s v="PS74"/>
    <s v="GOH CHIN TECK"/>
    <n v="200"/>
    <n v="50"/>
    <n v="0.83333333333333337"/>
    <d v="2025-04-05T00:00:00"/>
    <m/>
    <n v="10"/>
    <n v="2000"/>
    <s v="PE"/>
    <n v="112023530001"/>
    <n v="0"/>
    <n v="2000"/>
    <n v="0"/>
    <n v="0"/>
    <n v="0"/>
    <n v="0"/>
    <m/>
    <m/>
    <n v="0"/>
    <m/>
    <m/>
    <m/>
    <m/>
    <m/>
    <m/>
    <m/>
    <m/>
    <n v="11202353"/>
    <s v="I09180"/>
    <s v="ILLUMINA SINGAPORE PTE LTD"/>
    <m/>
    <n v="0"/>
    <n v="0"/>
    <n v="0"/>
    <n v="0"/>
    <n v="0"/>
    <n v="0"/>
    <m/>
    <m/>
    <m/>
    <s v="No"/>
    <s v="W664708"/>
    <n v="0"/>
    <m/>
    <s v="I09180"/>
    <m/>
    <m/>
    <s v="S0362011"/>
  </r>
  <r>
    <x v="318"/>
    <n v="10000"/>
    <n v="10000"/>
    <n v="45769"/>
    <s v="502LAUGH"/>
    <n v="0.53510416666666671"/>
    <s v="10620258014/10620258013/10620258019/10620258017"/>
    <m/>
    <x v="0"/>
    <s v="Yes"/>
    <n v="79"/>
    <s v="HP Indigo 6800"/>
    <x v="0"/>
    <s v="PM17"/>
    <s v="NG SWEE CHEA"/>
    <n v="3594"/>
    <n v="209.7"/>
    <n v="3.4949999999999997"/>
    <d v="2025-04-05T00:00:00"/>
    <m/>
    <n v="32"/>
    <n v="115008"/>
    <s v="PE"/>
    <s v="N9K02-80017-FT0001"/>
    <n v="0"/>
    <n v="100000"/>
    <n v="15008"/>
    <n v="0"/>
    <n v="0"/>
    <n v="0"/>
    <m/>
    <m/>
    <n v="0"/>
    <m/>
    <m/>
    <m/>
    <m/>
    <m/>
    <m/>
    <m/>
    <m/>
    <s v="N9K02-80017-FT"/>
    <s v="H08031-JIM-M"/>
    <s v="HP MALAYSIA MANUFACTURING SDN.BHD."/>
    <m/>
    <n v="0"/>
    <n v="0"/>
    <n v="0"/>
    <n v="0"/>
    <n v="0"/>
    <n v="0"/>
    <m/>
    <m/>
    <m/>
    <s v="No"/>
    <s v="W665185"/>
    <n v="0"/>
    <m/>
    <s v="H08031-JIM-M"/>
    <m/>
    <m/>
    <s v="S0362013"/>
  </r>
  <r>
    <x v="319"/>
    <n v="10000"/>
    <n v="10000"/>
    <n v="45769"/>
    <s v="502LAUGH"/>
    <n v="0.41710648148148149"/>
    <s v="10620258014/10620258013/10620258019"/>
    <m/>
    <x v="0"/>
    <s v="Yes"/>
    <n v="79"/>
    <s v="HP Indigo 6800"/>
    <x v="0"/>
    <s v="PM17"/>
    <s v="NG SWEE CHEA"/>
    <n v="3594"/>
    <n v="209.7"/>
    <n v="3.4949999999999997"/>
    <d v="2025-04-05T00:00:00"/>
    <m/>
    <n v="32"/>
    <n v="115008"/>
    <s v="PE"/>
    <s v="N9K06-80021-FT0001"/>
    <n v="0"/>
    <n v="100000"/>
    <n v="15008"/>
    <n v="0"/>
    <n v="0"/>
    <n v="0"/>
    <m/>
    <m/>
    <n v="0"/>
    <m/>
    <m/>
    <m/>
    <m/>
    <m/>
    <m/>
    <m/>
    <m/>
    <s v="N9K06-80021-FT"/>
    <s v="H08031-JIM-M"/>
    <s v="HP MALAYSIA MANUFACTURING SDN.BHD."/>
    <m/>
    <n v="0"/>
    <n v="0"/>
    <n v="0"/>
    <n v="0"/>
    <n v="0"/>
    <n v="0"/>
    <m/>
    <m/>
    <m/>
    <s v="No"/>
    <s v="W665281"/>
    <n v="0"/>
    <m/>
    <s v="H08031-JIM-M"/>
    <m/>
    <m/>
    <s v="S0362014"/>
  </r>
  <r>
    <x v="212"/>
    <n v="10000"/>
    <n v="20000"/>
    <n v="45754"/>
    <s v="505KANGHS"/>
    <s v=" 8:43:58 am"/>
    <s v="BYK017-03"/>
    <m/>
    <x v="1"/>
    <s v="Yes"/>
    <n v="92"/>
    <s v="Polly Digital Cut"/>
    <x v="4"/>
    <s v="PM87"/>
    <s v="LEE SHIEN WEI"/>
    <n v="2400"/>
    <m/>
    <m/>
    <d v="2025-04-05T00:00:00"/>
    <m/>
    <n v="1"/>
    <n v="2400"/>
    <s v="PE"/>
    <s v="GR-0870001"/>
    <n v="0"/>
    <n v="2000"/>
    <n v="400"/>
    <n v="0"/>
    <n v="0"/>
    <n v="0"/>
    <m/>
    <m/>
    <n v="0"/>
    <m/>
    <m/>
    <m/>
    <m/>
    <m/>
    <m/>
    <m/>
    <m/>
    <s v="GR-087"/>
    <s v="G07076"/>
    <s v="GIVAUDAN SINGAPORE PTE LTD"/>
    <m/>
    <n v="0"/>
    <n v="0"/>
    <n v="0"/>
    <n v="0"/>
    <n v="0"/>
    <n v="0"/>
    <m/>
    <m/>
    <m/>
    <s v="No"/>
    <s v="W664713"/>
    <n v="0"/>
    <m/>
    <s v="G07076"/>
    <m/>
    <m/>
    <s v="S0362012"/>
  </r>
  <r>
    <x v="320"/>
    <n v="10000"/>
    <n v="10000"/>
    <n v="45755"/>
    <s v="502LAUGH"/>
    <s v=" 8:59:03 am"/>
    <s v="M0BFL2381"/>
    <m/>
    <x v="0"/>
    <s v="Yes"/>
    <n v="78"/>
    <s v="Baby Sanki"/>
    <x v="3"/>
    <s v="PM84"/>
    <s v="TAN TAI TOH"/>
    <n v="2750"/>
    <n v="113.75"/>
    <n v="1.8958333333333333"/>
    <d v="2025-04-05T00:00:00"/>
    <m/>
    <n v="16"/>
    <n v="44000"/>
    <s v="PE"/>
    <s v="714370201-ADS1360001"/>
    <n v="0"/>
    <n v="40000"/>
    <n v="4000"/>
    <n v="0"/>
    <n v="0"/>
    <n v="0"/>
    <m/>
    <m/>
    <n v="0"/>
    <m/>
    <m/>
    <m/>
    <m/>
    <m/>
    <m/>
    <m/>
    <m/>
    <s v="714370201-ADS1366"/>
    <s v="S19314"/>
    <s v="SEAGATE TECHNOLOGY INTERNATIONAL (WUXI) CO., LTD"/>
    <m/>
    <n v="0"/>
    <n v="0"/>
    <n v="0"/>
    <n v="0"/>
    <n v="0"/>
    <n v="0"/>
    <m/>
    <m/>
    <m/>
    <s v="No"/>
    <s v="W664738"/>
    <n v="0"/>
    <m/>
    <s v="S19314"/>
    <m/>
    <m/>
    <s v="H0064908"/>
  </r>
  <r>
    <x v="321"/>
    <n v="10000"/>
    <n v="10000"/>
    <n v="45755"/>
    <s v="502LAUGH"/>
    <s v=" 3:36:31 pm"/>
    <s v="U4B0458049"/>
    <m/>
    <x v="0"/>
    <s v="Yes"/>
    <n v="72"/>
    <s v="Xeikon 3500"/>
    <x v="0"/>
    <s v="PMJ4"/>
    <s v="LEE JUN HONG"/>
    <n v="4250"/>
    <m/>
    <m/>
    <d v="2025-04-05T00:00:00"/>
    <m/>
    <n v="8"/>
    <n v="34000"/>
    <s v="PE"/>
    <s v="109-54003240001"/>
    <n v="0"/>
    <n v="30000"/>
    <n v="4000"/>
    <n v="0"/>
    <n v="0"/>
    <n v="0"/>
    <m/>
    <m/>
    <n v="0"/>
    <m/>
    <m/>
    <m/>
    <m/>
    <m/>
    <m/>
    <m/>
    <m/>
    <s v="109-5400324"/>
    <s v="K11180"/>
    <s v="KX TECHNOLOGIES PTE LTD"/>
    <m/>
    <n v="0"/>
    <n v="0"/>
    <n v="0"/>
    <n v="0"/>
    <n v="0"/>
    <n v="0"/>
    <m/>
    <m/>
    <m/>
    <s v="No"/>
    <s v="W664745"/>
    <n v="0"/>
    <m/>
    <s v="K11180"/>
    <m/>
    <m/>
    <s v="S0362026"/>
  </r>
  <r>
    <x v="148"/>
    <n v="10000"/>
    <n v="20000"/>
    <n v="45755"/>
    <s v="502LAUGH"/>
    <s v=" 2:17:24 pm"/>
    <s v="BXC030-01"/>
    <m/>
    <x v="1"/>
    <s v="Yes"/>
    <n v="92"/>
    <s v="Polly Digital Cut"/>
    <x v="4"/>
    <s v="PM87"/>
    <s v="LEE SHIEN WEI"/>
    <n v="1500"/>
    <m/>
    <m/>
    <d v="2025-04-05T00:00:00"/>
    <m/>
    <n v="1"/>
    <n v="1500"/>
    <s v="PE"/>
    <s v="BMS-60X20MM0001"/>
    <n v="0"/>
    <n v="1000"/>
    <n v="500"/>
    <n v="0"/>
    <n v="0"/>
    <n v="0"/>
    <m/>
    <m/>
    <n v="0"/>
    <m/>
    <m/>
    <m/>
    <m/>
    <m/>
    <m/>
    <m/>
    <m/>
    <s v="BMS-60X20MM"/>
    <s v="S19671"/>
    <s v="SKB ELECTRICAL ENGINEERING PTE LTD"/>
    <m/>
    <n v="0"/>
    <n v="0"/>
    <n v="0"/>
    <n v="0"/>
    <n v="0"/>
    <n v="0"/>
    <m/>
    <m/>
    <m/>
    <s v="No"/>
    <s v="W664757"/>
    <n v="0"/>
    <m/>
    <s v="S19671"/>
    <m/>
    <m/>
    <s v="S0362169"/>
  </r>
  <r>
    <x v="271"/>
    <n v="10000"/>
    <n v="20000"/>
    <n v="45755"/>
    <s v="502LAUGH"/>
    <s v=" 1:07:24 pm"/>
    <s v="D008O15421525"/>
    <m/>
    <x v="1"/>
    <s v="Yes"/>
    <n v="77"/>
    <s v="Brotech DF330 "/>
    <x v="1"/>
    <s v="PM74"/>
    <s v="YONG CHEE SOON"/>
    <n v="4000"/>
    <n v="96.666666666666671"/>
    <n v="1.6111111111111112"/>
    <d v="2025-04-05T00:00:00"/>
    <m/>
    <n v="6"/>
    <n v="24000"/>
    <s v="PE"/>
    <s v="1VV02-80009-FT0001"/>
    <n v="0"/>
    <n v="20000"/>
    <n v="4000"/>
    <n v="0"/>
    <n v="0"/>
    <n v="0"/>
    <m/>
    <m/>
    <n v="0"/>
    <m/>
    <m/>
    <m/>
    <m/>
    <m/>
    <m/>
    <m/>
    <m/>
    <s v="1VV02-80009-FT"/>
    <s v="H08031-JIM-M"/>
    <s v="HP MALAYSIA MANUFACTURING SDN.BHD."/>
    <m/>
    <n v="0"/>
    <n v="0"/>
    <n v="0"/>
    <n v="0"/>
    <n v="0"/>
    <n v="0"/>
    <m/>
    <m/>
    <m/>
    <s v="No"/>
    <s v="W664771"/>
    <n v="0"/>
    <m/>
    <s v="H08031-JIM-M"/>
    <m/>
    <m/>
    <s v="S0362374"/>
  </r>
  <r>
    <x v="322"/>
    <n v="10000"/>
    <n v="10000"/>
    <n v="45769"/>
    <s v="502LAUGH"/>
    <n v="0.41869212962962965"/>
    <s v="10620258014/10620258013/10620258019"/>
    <m/>
    <x v="0"/>
    <s v="Yes"/>
    <n v="79"/>
    <s v="HP Indigo 6800"/>
    <x v="0"/>
    <s v="PM17"/>
    <s v="NG SWEE CHEA"/>
    <n v="3594"/>
    <n v="209.7"/>
    <n v="3.4949999999999997"/>
    <d v="2025-04-05T00:00:00"/>
    <m/>
    <n v="32"/>
    <n v="115008"/>
    <s v="PE"/>
    <s v="3YM57-80010-FT0001"/>
    <n v="0"/>
    <n v="100000"/>
    <n v="15008"/>
    <n v="0"/>
    <n v="0"/>
    <n v="0"/>
    <m/>
    <m/>
    <n v="0"/>
    <m/>
    <m/>
    <m/>
    <m/>
    <m/>
    <m/>
    <m/>
    <m/>
    <s v="3YM57-80010-FT"/>
    <s v="H08031-JIM-M"/>
    <s v="HP MALAYSIA MANUFACTURING SDN.BHD."/>
    <m/>
    <n v="0"/>
    <n v="0"/>
    <n v="0"/>
    <n v="0"/>
    <n v="0"/>
    <n v="0"/>
    <m/>
    <m/>
    <m/>
    <s v="No"/>
    <s v="W665193"/>
    <n v="0"/>
    <m/>
    <s v="H08031-JIM-M"/>
    <m/>
    <m/>
    <s v="S0362380"/>
  </r>
  <r>
    <x v="323"/>
    <n v="10000"/>
    <n v="10000"/>
    <n v="45757"/>
    <s v="502LAUGH"/>
    <s v=" 2:39:20 pm"/>
    <n v="10620258014"/>
    <m/>
    <x v="0"/>
    <s v="Yes"/>
    <n v="79"/>
    <s v="HP Indigo 6800"/>
    <x v="0"/>
    <s v="PM17"/>
    <s v="NG SWEE CHEA"/>
    <n v="1101"/>
    <n v="85.05"/>
    <n v="1.4175"/>
    <d v="2025-04-05T00:00:00"/>
    <m/>
    <n v="308"/>
    <n v="339108"/>
    <s v="PE"/>
    <s v="3YM61-80017-FT0001"/>
    <n v="0"/>
    <n v="300000"/>
    <n v="39108"/>
    <n v="0"/>
    <n v="0"/>
    <n v="0"/>
    <m/>
    <m/>
    <n v="0"/>
    <m/>
    <m/>
    <m/>
    <m/>
    <m/>
    <m/>
    <m/>
    <m/>
    <s v="3YM61-80017-FT"/>
    <s v="H08031-JIM-M"/>
    <s v="HP MALAYSIA MANUFACTURING SDN.BHD."/>
    <m/>
    <n v="0"/>
    <n v="0"/>
    <n v="0"/>
    <n v="0"/>
    <n v="0"/>
    <n v="0"/>
    <m/>
    <m/>
    <m/>
    <s v="No"/>
    <s v="W664773"/>
    <n v="0"/>
    <m/>
    <s v="H08031-JIM-M"/>
    <m/>
    <m/>
    <s v="S0362381"/>
  </r>
  <r>
    <x v="324"/>
    <n v="10000"/>
    <n v="10000"/>
    <n v="45762"/>
    <s v="502LAUGH"/>
    <s v=" 5:08:55 pm"/>
    <s v="I53065H056"/>
    <m/>
    <x v="0"/>
    <s v="Yes"/>
    <n v="72"/>
    <s v="Xeikon 3500"/>
    <x v="0"/>
    <s v="PMJ4"/>
    <s v="LEE JUN HONG"/>
    <n v="1667"/>
    <m/>
    <m/>
    <d v="2025-04-05T00:00:00"/>
    <m/>
    <n v="3"/>
    <n v="5001"/>
    <s v="PE"/>
    <s v="STSS-PACKET0001"/>
    <n v="0"/>
    <n v="3000"/>
    <n v="2001"/>
    <n v="0"/>
    <n v="0"/>
    <n v="0"/>
    <m/>
    <m/>
    <n v="0"/>
    <m/>
    <m/>
    <m/>
    <m/>
    <m/>
    <m/>
    <m/>
    <m/>
    <s v="STSS-PACKET"/>
    <s v="T20300"/>
    <s v="TDF FOOD PTE LTD"/>
    <m/>
    <n v="0"/>
    <n v="0"/>
    <n v="0"/>
    <n v="0"/>
    <n v="0"/>
    <n v="0"/>
    <m/>
    <m/>
    <m/>
    <s v="No"/>
    <s v="W665016"/>
    <n v="0"/>
    <m/>
    <s v="T20300"/>
    <m/>
    <m/>
    <s v="S0362398"/>
  </r>
  <r>
    <x v="325"/>
    <n v="10000"/>
    <n v="10000"/>
    <n v="45754"/>
    <s v="505KANGHS"/>
    <s v=" 8:46:43 am"/>
    <s v="4116S1"/>
    <m/>
    <x v="0"/>
    <s v="Yes"/>
    <n v="12"/>
    <s v="FSK SR520"/>
    <x v="3"/>
    <s v="PM26"/>
    <s v="TAN AIK KEONG"/>
    <n v="5000"/>
    <n v="145"/>
    <n v="2.4166666666666665"/>
    <d v="2025-04-05T00:00:00"/>
    <m/>
    <n v="1"/>
    <n v="5000"/>
    <s v="PE"/>
    <s v="805549 REV4000001"/>
    <n v="0"/>
    <n v="5000"/>
    <n v="0"/>
    <n v="0"/>
    <n v="0"/>
    <n v="0"/>
    <m/>
    <m/>
    <n v="0"/>
    <m/>
    <m/>
    <m/>
    <m/>
    <m/>
    <m/>
    <m/>
    <m/>
    <s v="805549 REV400"/>
    <s v="V22000"/>
    <s v="PT VARTA MICROBATTERY INDONESIA"/>
    <m/>
    <n v="0"/>
    <n v="0"/>
    <n v="0"/>
    <n v="0"/>
    <n v="0"/>
    <n v="0"/>
    <m/>
    <m/>
    <m/>
    <s v="No"/>
    <s v="W664799"/>
    <n v="0"/>
    <m/>
    <s v="V22000"/>
    <m/>
    <m/>
    <s v="S0362399"/>
  </r>
  <r>
    <x v="326"/>
    <n v="10000"/>
    <n v="10000"/>
    <n v="45754"/>
    <s v="502LAUGH"/>
    <s v=" 8:48:20 am"/>
    <s v="S24Y100279/F0206908"/>
    <m/>
    <x v="0"/>
    <s v="Yes"/>
    <n v="75"/>
    <s v="HDS 3"/>
    <x v="2"/>
    <s v="PM75"/>
    <s v="TOO CHIOU SHYAN"/>
    <n v="16"/>
    <n v="45.8"/>
    <n v="0.76333333333333331"/>
    <d v="2025-04-05T00:00:00"/>
    <m/>
    <n v="13"/>
    <n v="208"/>
    <s v="PE"/>
    <s v="763360200 REVA0001"/>
    <n v="0"/>
    <n v="200"/>
    <n v="8"/>
    <n v="0"/>
    <n v="0"/>
    <n v="0"/>
    <m/>
    <m/>
    <n v="0"/>
    <m/>
    <m/>
    <m/>
    <m/>
    <m/>
    <m/>
    <m/>
    <m/>
    <s v="763360200 REVA"/>
    <s v="S19081"/>
    <s v="SEAGATE SINGAPORE INTERNATIONAL HEADQUARTERS"/>
    <m/>
    <n v="0"/>
    <n v="0"/>
    <n v="0"/>
    <n v="0"/>
    <n v="0"/>
    <n v="0"/>
    <m/>
    <m/>
    <m/>
    <s v="No"/>
    <s v="W664800"/>
    <n v="0"/>
    <m/>
    <s v="S19081"/>
    <m/>
    <m/>
    <s v="ZSA101794"/>
  </r>
  <r>
    <x v="327"/>
    <n v="10000"/>
    <n v="10000"/>
    <n v="45754"/>
    <s v="502LAUGH"/>
    <s v=" 8:48:20 am"/>
    <s v="S24Y100279/F0206908"/>
    <m/>
    <x v="0"/>
    <s v="Yes"/>
    <n v="75"/>
    <s v="HDS 3"/>
    <x v="2"/>
    <s v="PM75"/>
    <s v="TOO CHIOU SHYAN"/>
    <n v="2"/>
    <n v="45.1"/>
    <n v="0.75166666666666671"/>
    <d v="2025-04-05T00:00:00"/>
    <m/>
    <n v="13"/>
    <n v="26"/>
    <s v="PE"/>
    <s v="763360200 REVA0001"/>
    <n v="0"/>
    <n v="20"/>
    <n v="6"/>
    <n v="0"/>
    <n v="0"/>
    <n v="0"/>
    <m/>
    <m/>
    <n v="0"/>
    <m/>
    <m/>
    <m/>
    <m/>
    <m/>
    <m/>
    <m/>
    <m/>
    <s v="763360200 REVA"/>
    <s v="S19081"/>
    <s v="SEAGATE SINGAPORE INTERNATIONAL HEADQUARTERS"/>
    <m/>
    <n v="0"/>
    <n v="0"/>
    <n v="0"/>
    <n v="0"/>
    <n v="0"/>
    <n v="0"/>
    <m/>
    <m/>
    <m/>
    <s v="No"/>
    <s v="W664801"/>
    <n v="0"/>
    <m/>
    <s v="S19081"/>
    <m/>
    <m/>
    <s v="ZSA101795"/>
  </r>
  <r>
    <x v="328"/>
    <n v="10000"/>
    <n v="10000"/>
    <n v="45762"/>
    <s v="502LAUGH"/>
    <s v=" 8:25:29 am"/>
    <s v="3236S1"/>
    <m/>
    <x v="0"/>
    <s v="Yes"/>
    <n v="61"/>
    <s v="FSK 520"/>
    <x v="3"/>
    <s v="PM68"/>
    <s v="LEE KIM LIANG"/>
    <n v="500"/>
    <n v="55"/>
    <n v="0.91666666666666663"/>
    <d v="2025-04-05T00:00:00"/>
    <m/>
    <n v="2"/>
    <n v="1000"/>
    <s v="PE"/>
    <s v="TSMB00686030001"/>
    <n v="0"/>
    <n v="1000"/>
    <n v="0"/>
    <n v="0"/>
    <n v="0"/>
    <n v="0"/>
    <m/>
    <m/>
    <n v="0"/>
    <m/>
    <m/>
    <m/>
    <m/>
    <m/>
    <m/>
    <m/>
    <m/>
    <s v="TSMB0068603"/>
    <s v="T20104"/>
    <s v="TOSHIBA TEC SINGAPORE PTE LTD"/>
    <m/>
    <n v="0"/>
    <n v="0"/>
    <n v="0"/>
    <n v="0"/>
    <n v="0"/>
    <n v="0"/>
    <m/>
    <m/>
    <m/>
    <s v="No"/>
    <s v="W664818"/>
    <n v="0"/>
    <m/>
    <s v="T20104"/>
    <m/>
    <m/>
    <s v="S0362452"/>
  </r>
  <r>
    <x v="329"/>
    <n v="10000"/>
    <n v="10000"/>
    <n v="45762"/>
    <s v="502LAUGH"/>
    <s v=" 8:25:29 am"/>
    <s v="3236S1"/>
    <m/>
    <x v="0"/>
    <s v="Yes"/>
    <n v="61"/>
    <s v="FSK 520"/>
    <x v="3"/>
    <s v="PM68"/>
    <s v="LEE KIM LIANG"/>
    <n v="2000"/>
    <n v="85"/>
    <n v="1.4166666666666667"/>
    <d v="2025-04-05T00:00:00"/>
    <m/>
    <n v="2"/>
    <n v="4000"/>
    <s v="PE"/>
    <s v="TSMB00686030001"/>
    <n v="0"/>
    <n v="4000"/>
    <n v="0"/>
    <n v="0"/>
    <n v="0"/>
    <n v="0"/>
    <m/>
    <m/>
    <n v="0"/>
    <m/>
    <m/>
    <m/>
    <m/>
    <m/>
    <m/>
    <m/>
    <m/>
    <s v="TSMB0068603"/>
    <s v="T20104"/>
    <s v="TOSHIBA TEC SINGAPORE PTE LTD"/>
    <m/>
    <n v="0"/>
    <n v="0"/>
    <n v="0"/>
    <n v="0"/>
    <n v="0"/>
    <n v="0"/>
    <m/>
    <m/>
    <m/>
    <s v="No"/>
    <s v="W664454"/>
    <n v="0"/>
    <m/>
    <s v="T20104"/>
    <m/>
    <m/>
    <s v="PR006407"/>
  </r>
  <r>
    <x v="330"/>
    <n v="10000"/>
    <n v="10000"/>
    <n v="45755"/>
    <s v="502LAUGH"/>
    <s v=" 4:44:59 pm"/>
    <s v="10656256085/10620258108"/>
    <m/>
    <x v="0"/>
    <s v="Yes"/>
    <n v="79"/>
    <s v="HP Indigo 6800"/>
    <x v="0"/>
    <s v="PC02"/>
    <s v="GAO BINJIE"/>
    <n v="400"/>
    <n v="50"/>
    <n v="0.83333333333333337"/>
    <d v="2025-04-06T00:00:00"/>
    <m/>
    <n v="297"/>
    <n v="118800"/>
    <s v="PE"/>
    <s v="F6U65-80033-FT0001"/>
    <n v="0"/>
    <n v="100000"/>
    <n v="18800"/>
    <n v="0"/>
    <n v="0"/>
    <n v="0"/>
    <m/>
    <m/>
    <n v="0"/>
    <m/>
    <m/>
    <m/>
    <m/>
    <m/>
    <m/>
    <m/>
    <m/>
    <s v="F6U65-80033-FT"/>
    <s v="H08031-JIM-M"/>
    <s v="HP MALAYSIA MANUFACTURING SDN.BHD."/>
    <m/>
    <n v="0"/>
    <n v="0"/>
    <n v="0"/>
    <n v="0"/>
    <n v="0"/>
    <n v="0"/>
    <m/>
    <m/>
    <m/>
    <s v="No"/>
    <s v="W664638"/>
    <n v="0"/>
    <m/>
    <s v="H08031-JIM-M"/>
    <m/>
    <m/>
    <s v="S0361895"/>
  </r>
  <r>
    <x v="331"/>
    <n v="10000"/>
    <n v="10000"/>
    <n v="45755"/>
    <s v="502LAUGH"/>
    <s v=" 3:35:03 pm"/>
    <n v="10620258108"/>
    <m/>
    <x v="0"/>
    <s v="Yes"/>
    <n v="79"/>
    <s v="HP Indigo 6800"/>
    <x v="0"/>
    <s v="PC02"/>
    <s v="GAO BINJIE"/>
    <n v="540"/>
    <n v="57"/>
    <n v="0.95"/>
    <d v="2025-04-06T00:00:00"/>
    <m/>
    <n v="176"/>
    <n v="95040"/>
    <s v="PE"/>
    <s v="C2P08-80005-FT0001"/>
    <n v="0"/>
    <n v="80000"/>
    <n v="15040"/>
    <n v="0"/>
    <n v="0"/>
    <n v="0"/>
    <m/>
    <m/>
    <n v="0"/>
    <m/>
    <m/>
    <m/>
    <m/>
    <m/>
    <m/>
    <m/>
    <m/>
    <s v="C2P08-80005-FT"/>
    <s v="H08031-JIM-M"/>
    <s v="HP MALAYSIA MANUFACTURING SDN.BHD."/>
    <m/>
    <n v="0"/>
    <n v="0"/>
    <n v="0"/>
    <n v="0"/>
    <n v="0"/>
    <n v="0"/>
    <m/>
    <m/>
    <m/>
    <s v="No"/>
    <s v="W664676"/>
    <n v="0"/>
    <m/>
    <s v="H08031-JIM-M"/>
    <m/>
    <m/>
    <s v="S0361946"/>
  </r>
  <r>
    <x v="332"/>
    <n v="10000"/>
    <n v="10000"/>
    <n v="45763"/>
    <s v="502LAUGH"/>
    <s v=" 4:44:39 pm"/>
    <n v="10620258106"/>
    <m/>
    <x v="0"/>
    <s v="Yes"/>
    <n v="79"/>
    <s v="HP Indigo 6800"/>
    <x v="0"/>
    <s v="PC02"/>
    <s v="GAO BINJIE"/>
    <n v="546"/>
    <n v="57.3"/>
    <n v="0.95499999999999996"/>
    <d v="2025-04-06T00:00:00"/>
    <m/>
    <n v="297"/>
    <n v="162162"/>
    <s v="PE"/>
    <s v="6ZD61-800010001"/>
    <n v="0"/>
    <n v="140000"/>
    <n v="22162"/>
    <n v="0"/>
    <n v="0"/>
    <n v="0"/>
    <m/>
    <m/>
    <n v="0"/>
    <m/>
    <m/>
    <m/>
    <m/>
    <m/>
    <m/>
    <m/>
    <m/>
    <s v="6ZD61-80001"/>
    <s v="H08031-JIM-M"/>
    <s v="HP MALAYSIA MANUFACTURING SDN.BHD."/>
    <m/>
    <n v="0"/>
    <n v="0"/>
    <n v="0"/>
    <n v="0"/>
    <n v="0"/>
    <n v="0"/>
    <m/>
    <m/>
    <m/>
    <s v="No"/>
    <s v="W665182"/>
    <n v="0"/>
    <m/>
    <s v="H08031-JIM-M"/>
    <m/>
    <m/>
    <s v="S0361959"/>
  </r>
  <r>
    <x v="333"/>
    <n v="10000"/>
    <n v="10000"/>
    <n v="45761"/>
    <s v="502LAUGH"/>
    <s v=" 8:43:19 am"/>
    <n v="10620258106"/>
    <m/>
    <x v="0"/>
    <s v="Yes"/>
    <n v="79"/>
    <s v="HP Indigo 6800"/>
    <x v="0"/>
    <s v="PC02"/>
    <s v="GAO BINJIE"/>
    <n v="280"/>
    <n v="44"/>
    <n v="0.73333333333333328"/>
    <d v="2025-04-06T00:00:00"/>
    <m/>
    <n v="297"/>
    <n v="83160"/>
    <s v="PE"/>
    <s v="3YM55-80009-FT0001"/>
    <n v="0"/>
    <n v="70000"/>
    <n v="13160"/>
    <n v="0"/>
    <n v="0"/>
    <n v="0"/>
    <m/>
    <m/>
    <n v="0"/>
    <m/>
    <m/>
    <m/>
    <m/>
    <m/>
    <m/>
    <m/>
    <m/>
    <s v="3YM55-80009-FT"/>
    <s v="H08031-JIM-M"/>
    <s v="HP MALAYSIA MANUFACTURING SDN.BHD."/>
    <m/>
    <n v="0"/>
    <n v="0"/>
    <n v="0"/>
    <n v="0"/>
    <n v="0"/>
    <n v="0"/>
    <m/>
    <m/>
    <m/>
    <s v="No"/>
    <s v="W664702"/>
    <n v="0"/>
    <m/>
    <s v="H08031-JIM-M"/>
    <m/>
    <m/>
    <s v="S0362002"/>
  </r>
  <r>
    <x v="334"/>
    <n v="10000"/>
    <n v="10000"/>
    <n v="45782"/>
    <s v="502LAUGH"/>
    <s v=" 8:32:36 am"/>
    <s v="10620258108/10620258097"/>
    <m/>
    <x v="0"/>
    <s v="Yes"/>
    <n v="79"/>
    <s v="HP Indigo 6800"/>
    <x v="0"/>
    <s v="PC02"/>
    <s v="GAO BINJIE"/>
    <n v="880"/>
    <n v="74"/>
    <n v="1.2333333333333334"/>
    <d v="2025-04-06T00:00:00"/>
    <m/>
    <n v="264"/>
    <n v="232320"/>
    <s v="PE"/>
    <s v="7FP03-80003-FT0001"/>
    <n v="0"/>
    <n v="200000"/>
    <n v="32320"/>
    <n v="0"/>
    <n v="0"/>
    <n v="0"/>
    <m/>
    <m/>
    <n v="0"/>
    <m/>
    <m/>
    <m/>
    <m/>
    <m/>
    <m/>
    <m/>
    <m/>
    <s v="7FP03-80003-FT"/>
    <s v="H08031-JIM-M"/>
    <s v="HP MALAYSIA MANUFACTURING SDN.BHD."/>
    <m/>
    <n v="0"/>
    <n v="0"/>
    <n v="0"/>
    <n v="0"/>
    <n v="0"/>
    <n v="0"/>
    <m/>
    <m/>
    <m/>
    <s v="No"/>
    <s v="W665930"/>
    <n v="0"/>
    <m/>
    <s v="H08031-JIM-M"/>
    <m/>
    <m/>
    <s v="S0362376"/>
  </r>
  <r>
    <x v="335"/>
    <n v="10000"/>
    <n v="10000"/>
    <n v="45762"/>
    <s v="502LAUGH"/>
    <s v=" 8:36:28 am"/>
    <s v="10620258016/10620258015/10620258106"/>
    <m/>
    <x v="0"/>
    <s v="Yes"/>
    <n v="79"/>
    <s v="HP Indigo 6800"/>
    <x v="0"/>
    <s v="PC02"/>
    <s v="GAO BINJIE"/>
    <n v="4110"/>
    <n v="235.5"/>
    <n v="3.9249999999999998"/>
    <d v="2025-04-06T00:00:00"/>
    <m/>
    <n v="28"/>
    <n v="115080"/>
    <s v="PE"/>
    <s v="F6U64-80027-FT0001"/>
    <n v="0"/>
    <n v="100000"/>
    <n v="15080"/>
    <n v="0"/>
    <n v="0"/>
    <n v="0"/>
    <m/>
    <m/>
    <n v="0"/>
    <m/>
    <m/>
    <m/>
    <m/>
    <m/>
    <m/>
    <m/>
    <m/>
    <s v="F6U64-80027-FT"/>
    <s v="H08031-JIM-M"/>
    <s v="HP MALAYSIA MANUFACTURING SDN.BHD."/>
    <m/>
    <n v="0"/>
    <n v="0"/>
    <n v="0"/>
    <n v="0"/>
    <n v="0"/>
    <n v="0"/>
    <m/>
    <m/>
    <m/>
    <s v="No"/>
    <s v="W664775"/>
    <n v="0"/>
    <m/>
    <s v="H08031-JIM-M"/>
    <m/>
    <m/>
    <s v="S0362385"/>
  </r>
  <r>
    <x v="336"/>
    <n v="10000"/>
    <n v="10000"/>
    <n v="45762"/>
    <s v="502LAUGH"/>
    <s v=" 8:36:28 am"/>
    <s v="10620258016/10620258015/10620258106"/>
    <m/>
    <x v="0"/>
    <s v="Yes"/>
    <n v="79"/>
    <s v="HP Indigo 6800"/>
    <x v="0"/>
    <s v="PC02"/>
    <s v="GAO BINJIE"/>
    <n v="4110"/>
    <n v="235.5"/>
    <n v="3.9249999999999998"/>
    <d v="2025-04-06T00:00:00"/>
    <m/>
    <n v="56"/>
    <n v="230160"/>
    <s v="PE"/>
    <s v="3YM54-80005-FT0001"/>
    <n v="0"/>
    <n v="200000"/>
    <n v="30160"/>
    <n v="0"/>
    <n v="0"/>
    <n v="0"/>
    <m/>
    <m/>
    <n v="0"/>
    <m/>
    <m/>
    <m/>
    <m/>
    <m/>
    <m/>
    <m/>
    <m/>
    <s v="3YM54-80005-FT"/>
    <s v="H08031-JIM-M"/>
    <s v="HP MALAYSIA MANUFACTURING SDN.BHD."/>
    <m/>
    <n v="0"/>
    <n v="0"/>
    <n v="0"/>
    <n v="0"/>
    <n v="0"/>
    <n v="0"/>
    <m/>
    <m/>
    <m/>
    <s v="No"/>
    <s v="W664776"/>
    <n v="0"/>
    <m/>
    <s v="H08031-JIM-M"/>
    <m/>
    <m/>
    <s v="S0362386"/>
  </r>
  <r>
    <x v="337"/>
    <n v="10000"/>
    <n v="10000"/>
    <n v="45762"/>
    <s v="502LAUGH"/>
    <s v=" 8:38:58 am"/>
    <s v="10620258016/10620258015/10620258106"/>
    <m/>
    <x v="0"/>
    <s v="Yes"/>
    <n v="79"/>
    <s v="HP Indigo 6800"/>
    <x v="0"/>
    <s v="PC02"/>
    <s v="GAO BINJIE"/>
    <n v="4110"/>
    <n v="235.5"/>
    <n v="3.9249999999999998"/>
    <d v="2025-04-06T00:00:00"/>
    <m/>
    <n v="56"/>
    <n v="230160"/>
    <s v="PE"/>
    <s v="T6N01-80019-FT0001"/>
    <n v="0"/>
    <n v="200000"/>
    <n v="30160"/>
    <n v="0"/>
    <n v="0"/>
    <n v="0"/>
    <m/>
    <m/>
    <n v="0"/>
    <m/>
    <m/>
    <m/>
    <m/>
    <m/>
    <m/>
    <m/>
    <m/>
    <s v="T6N01-80019-FT"/>
    <s v="H08031-JIM-M"/>
    <s v="HP MALAYSIA MANUFACTURING SDN.BHD."/>
    <m/>
    <n v="0"/>
    <n v="0"/>
    <n v="0"/>
    <n v="0"/>
    <n v="0"/>
    <n v="0"/>
    <m/>
    <m/>
    <m/>
    <s v="No"/>
    <s v="W665015"/>
    <n v="0"/>
    <m/>
    <s v="H08031-JIM-M"/>
    <m/>
    <m/>
    <s v="S0362387"/>
  </r>
  <r>
    <x v="338"/>
    <n v="10000"/>
    <n v="10000"/>
    <n v="45762"/>
    <s v="502LAUGH"/>
    <s v=" 8:38:58 am"/>
    <s v="10620258016/10620258015/10620258106"/>
    <m/>
    <x v="0"/>
    <s v="Yes"/>
    <n v="79"/>
    <s v="HP Indigo 6800"/>
    <x v="0"/>
    <s v="PC02"/>
    <s v="GAO BINJIE"/>
    <n v="4110"/>
    <n v="235.5"/>
    <n v="3.9249999999999998"/>
    <d v="2025-04-06T00:00:00"/>
    <m/>
    <n v="56"/>
    <n v="230160"/>
    <s v="PE"/>
    <s v="F6V27-800017-FT0001"/>
    <n v="0"/>
    <n v="200000"/>
    <n v="30160"/>
    <n v="0"/>
    <n v="0"/>
    <n v="0"/>
    <m/>
    <m/>
    <n v="0"/>
    <m/>
    <m/>
    <m/>
    <m/>
    <m/>
    <m/>
    <m/>
    <m/>
    <s v="F6V27-800017-FT"/>
    <s v="H08031-JIM-M"/>
    <s v="HP MALAYSIA MANUFACTURING SDN.BHD."/>
    <m/>
    <n v="0"/>
    <n v="0"/>
    <n v="0"/>
    <n v="0"/>
    <n v="0"/>
    <n v="0"/>
    <m/>
    <m/>
    <m/>
    <s v="No"/>
    <s v="W665196"/>
    <n v="0"/>
    <m/>
    <s v="H08031-JIM-M"/>
    <m/>
    <m/>
    <s v="S0362389"/>
  </r>
  <r>
    <x v="339"/>
    <n v="10000"/>
    <n v="10000"/>
    <n v="45762"/>
    <s v="502LAUGH"/>
    <s v=" 8:36:28 am"/>
    <s v="10620258016/10620258015/10620258106"/>
    <m/>
    <x v="0"/>
    <s v="Yes"/>
    <n v="79"/>
    <s v="HP Indigo 6800"/>
    <x v="0"/>
    <s v="PC02"/>
    <s v="GAO BINJIE"/>
    <n v="4110"/>
    <n v="235.5"/>
    <n v="3.9249999999999998"/>
    <d v="2025-04-06T00:00:00"/>
    <m/>
    <n v="28"/>
    <n v="115080"/>
    <s v="PE"/>
    <s v="F6V29-80022-FT0001"/>
    <n v="0"/>
    <n v="100000"/>
    <n v="15080"/>
    <n v="0"/>
    <n v="0"/>
    <n v="0"/>
    <m/>
    <m/>
    <n v="0"/>
    <m/>
    <m/>
    <m/>
    <m/>
    <m/>
    <m/>
    <m/>
    <m/>
    <s v="F6V29-80022-FT"/>
    <s v="H08031-JIM-M"/>
    <s v="HP MALAYSIA MANUFACTURING SDN.BHD."/>
    <m/>
    <n v="0"/>
    <n v="0"/>
    <n v="0"/>
    <n v="0"/>
    <n v="0"/>
    <n v="0"/>
    <m/>
    <m/>
    <m/>
    <s v="No"/>
    <s v="W665453"/>
    <n v="0"/>
    <m/>
    <s v="H08031-JIM-M"/>
    <m/>
    <m/>
    <s v="S0362390"/>
  </r>
  <r>
    <x v="340"/>
    <n v="10000"/>
    <n v="10000"/>
    <n v="45762"/>
    <s v="502LAUGH"/>
    <s v=" 8:38:58 am"/>
    <s v="10620258016/10620258015/10620258106"/>
    <m/>
    <x v="0"/>
    <s v="Yes"/>
    <n v="79"/>
    <s v="HP Indigo 6800"/>
    <x v="0"/>
    <s v="PC02"/>
    <s v="GAO BINJIE"/>
    <n v="4108"/>
    <n v="235.4"/>
    <n v="3.9233333333333333"/>
    <d v="2025-04-06T00:00:00"/>
    <m/>
    <n v="28"/>
    <n v="115024"/>
    <s v="PE"/>
    <s v="C2P07-80049-FT0001"/>
    <n v="0"/>
    <n v="100000"/>
    <n v="15024"/>
    <n v="0"/>
    <n v="0"/>
    <n v="0"/>
    <m/>
    <m/>
    <n v="0"/>
    <m/>
    <m/>
    <m/>
    <m/>
    <m/>
    <m/>
    <m/>
    <m/>
    <s v="C2P07-80049-FT"/>
    <s v="H08031-JIM-M"/>
    <s v="HP MALAYSIA MANUFACTURING SDN.BHD."/>
    <m/>
    <n v="0"/>
    <n v="0"/>
    <n v="0"/>
    <n v="0"/>
    <n v="0"/>
    <n v="0"/>
    <m/>
    <m/>
    <m/>
    <s v="No"/>
    <s v="W665454"/>
    <n v="0"/>
    <m/>
    <s v="H08031-JIM-M"/>
    <m/>
    <m/>
    <s v="S0362391"/>
  </r>
  <r>
    <x v="341"/>
    <n v="10000"/>
    <n v="10000"/>
    <n v="45762"/>
    <s v="502LAUGH"/>
    <s v=" 8:39:56 am"/>
    <s v="10620258016/10620258015/10620258106"/>
    <m/>
    <x v="0"/>
    <s v="Yes"/>
    <n v="79"/>
    <s v="HP Indigo 6800"/>
    <x v="0"/>
    <s v="PC02"/>
    <s v="GAO BINJIE"/>
    <n v="4110"/>
    <n v="235.5"/>
    <n v="3.9249999999999998"/>
    <d v="2025-04-06T00:00:00"/>
    <m/>
    <n v="56"/>
    <n v="230160"/>
    <s v="PE"/>
    <s v="C2P06-80052-FT0001"/>
    <n v="0"/>
    <n v="200000"/>
    <n v="30160"/>
    <n v="0"/>
    <n v="0"/>
    <n v="0"/>
    <m/>
    <m/>
    <n v="0"/>
    <m/>
    <m/>
    <m/>
    <m/>
    <m/>
    <m/>
    <m/>
    <m/>
    <s v="C2P06-80052-FT"/>
    <s v="H08031-JIM-M"/>
    <s v="HP MALAYSIA MANUFACTURING SDN.BHD."/>
    <m/>
    <n v="0"/>
    <n v="0"/>
    <n v="0"/>
    <n v="0"/>
    <n v="0"/>
    <n v="0"/>
    <m/>
    <m/>
    <m/>
    <s v="No"/>
    <s v="W665197"/>
    <n v="0"/>
    <m/>
    <s v="H08031-JIM-M"/>
    <m/>
    <m/>
    <s v="S0362392"/>
  </r>
  <r>
    <x v="342"/>
    <n v="10000"/>
    <n v="10000"/>
    <n v="45755"/>
    <s v="502LAUGH"/>
    <n v="0.46329861111111109"/>
    <s v="M0BTQ4840"/>
    <s v="FSC30666"/>
    <x v="0"/>
    <s v="No"/>
    <n v="94"/>
    <s v="Taiyo"/>
    <x v="3"/>
    <s v="PM09"/>
    <s v="PANG JING FULL"/>
    <n v="3334"/>
    <m/>
    <m/>
    <d v="2025-04-07T00:00:00"/>
    <m/>
    <n v="6"/>
    <n v="20004"/>
    <s v="PE"/>
    <s v="L001-773057-00000004"/>
    <n v="0"/>
    <n v="0"/>
    <n v="0"/>
    <n v="0"/>
    <n v="0"/>
    <n v="0"/>
    <m/>
    <m/>
    <n v="0"/>
    <m/>
    <m/>
    <m/>
    <s v="No"/>
    <n v="0"/>
    <s v="No"/>
    <m/>
    <m/>
    <s v="L001-773057-000004CM"/>
    <s v="W23041-TH"/>
    <s v="WESTERN DIGITAL STORAGE TECHNOLOGIES"/>
    <m/>
    <n v="0"/>
    <n v="0"/>
    <n v="0"/>
    <n v="0"/>
    <n v="0"/>
    <n v="0"/>
    <m/>
    <m/>
    <m/>
    <s v="No"/>
    <m/>
    <m/>
    <m/>
    <s v="W23041-TH"/>
    <m/>
    <m/>
    <s v="H0064816"/>
  </r>
  <r>
    <x v="343"/>
    <n v="10000"/>
    <n v="10000"/>
    <n v="45755"/>
    <s v="502LAUGH"/>
    <s v=" 1:10:12 pm"/>
    <s v="24060640251/23L11010522"/>
    <m/>
    <x v="0"/>
    <s v="Yes"/>
    <n v="60"/>
    <s v="Fujishiko UDP-5000"/>
    <x v="2"/>
    <s v="PM30"/>
    <s v="OH KIAN YUAN"/>
    <n v="3340"/>
    <n v="111.8"/>
    <n v="1.8633333333333333"/>
    <d v="2025-04-07T00:00:00"/>
    <m/>
    <n v="6"/>
    <n v="20040"/>
    <s v="PE"/>
    <s v="TPK-853720-00100001"/>
    <n v="0"/>
    <n v="23240"/>
    <n v="-3200"/>
    <n v="0"/>
    <n v="0"/>
    <n v="0"/>
    <m/>
    <m/>
    <n v="0"/>
    <m/>
    <m/>
    <m/>
    <m/>
    <m/>
    <m/>
    <m/>
    <m/>
    <s v="TPK-853720-0010"/>
    <s v="Z26002"/>
    <s v="CCL DESIGN (PENANG) SDN. BHD."/>
    <m/>
    <n v="0"/>
    <n v="0"/>
    <n v="0"/>
    <n v="0"/>
    <n v="0"/>
    <n v="0"/>
    <m/>
    <m/>
    <m/>
    <s v="No"/>
    <s v="W664497"/>
    <n v="0"/>
    <m/>
    <s v="Z26002"/>
    <m/>
    <m/>
    <s v="S0358423"/>
  </r>
  <r>
    <x v="344"/>
    <n v="10000"/>
    <n v="10000"/>
    <n v="45755"/>
    <s v="502LAUGH"/>
    <s v=" 5:10:20 pm"/>
    <s v="4116S1"/>
    <m/>
    <x v="0"/>
    <s v="Yes"/>
    <n v="22"/>
    <s v="FSK B100"/>
    <x v="3"/>
    <s v="PS13"/>
    <s v="YEE CHENG MENG"/>
    <n v="5000"/>
    <n v="145"/>
    <n v="2.4166666666666665"/>
    <d v="2025-04-07T00:00:00"/>
    <m/>
    <n v="2"/>
    <n v="10000"/>
    <s v="PE"/>
    <s v="712730 REV1000001"/>
    <n v="0"/>
    <n v="10000"/>
    <n v="0"/>
    <n v="0"/>
    <n v="0"/>
    <n v="0"/>
    <m/>
    <m/>
    <n v="0"/>
    <m/>
    <m/>
    <m/>
    <m/>
    <m/>
    <m/>
    <m/>
    <m/>
    <s v="712730 REV402"/>
    <s v="V22000-RO"/>
    <s v="VARTA MICROBATTERY SRL"/>
    <m/>
    <n v="0"/>
    <n v="0"/>
    <n v="0"/>
    <n v="0"/>
    <n v="0"/>
    <n v="0"/>
    <m/>
    <m/>
    <m/>
    <s v="No"/>
    <s v="W664500"/>
    <n v="0"/>
    <m/>
    <s v="V22000-RO"/>
    <m/>
    <m/>
    <s v="S0358740"/>
  </r>
  <r>
    <x v="345"/>
    <n v="10000"/>
    <n v="10000"/>
    <n v="45754"/>
    <s v="502LAUGH"/>
    <s v=" 4:19:36 pm"/>
    <s v="SG-5651598-01"/>
    <m/>
    <x v="0"/>
    <s v="Yes"/>
    <n v="59"/>
    <s v="SANKI SD-300 Intermittent"/>
    <x v="3"/>
    <s v="PS74"/>
    <s v="GOH CHIN TECK"/>
    <n v="258"/>
    <n v="51.45"/>
    <n v="0.85750000000000004"/>
    <d v="2025-04-07T00:00:00"/>
    <m/>
    <n v="4"/>
    <n v="1032"/>
    <s v="PE"/>
    <n v="112954310001"/>
    <n v="0"/>
    <n v="1030"/>
    <n v="2"/>
    <n v="0"/>
    <n v="0"/>
    <n v="0"/>
    <m/>
    <m/>
    <n v="0"/>
    <m/>
    <m/>
    <m/>
    <m/>
    <m/>
    <m/>
    <m/>
    <m/>
    <n v="11295431"/>
    <s v="I09180"/>
    <s v="ILLUMINA SINGAPORE PTE LTD"/>
    <m/>
    <n v="0"/>
    <n v="0"/>
    <n v="0"/>
    <n v="0"/>
    <n v="0"/>
    <n v="0"/>
    <m/>
    <m/>
    <m/>
    <s v="No"/>
    <s v="W664505"/>
    <n v="0"/>
    <m/>
    <s v="I09180"/>
    <m/>
    <m/>
    <s v="S0359864"/>
  </r>
  <r>
    <x v="346"/>
    <n v="10000"/>
    <n v="10000"/>
    <n v="45754"/>
    <s v="502LAUGH"/>
    <s v=" 4:19:36 pm"/>
    <s v="SG-5651598-01"/>
    <m/>
    <x v="0"/>
    <s v="Yes"/>
    <n v="59"/>
    <s v="SANKI SD-300 Intermittent"/>
    <x v="3"/>
    <s v="PS74"/>
    <s v="GOH CHIN TECK"/>
    <n v="258"/>
    <n v="51.45"/>
    <n v="0.85750000000000004"/>
    <d v="2025-04-07T00:00:00"/>
    <m/>
    <n v="4"/>
    <n v="1032"/>
    <s v="PE"/>
    <n v="112954310001"/>
    <n v="0"/>
    <n v="1030"/>
    <n v="2"/>
    <n v="0"/>
    <n v="0"/>
    <n v="0"/>
    <m/>
    <m/>
    <n v="0"/>
    <m/>
    <m/>
    <m/>
    <m/>
    <m/>
    <m/>
    <m/>
    <m/>
    <n v="11295431"/>
    <s v="I09180"/>
    <s v="ILLUMINA SINGAPORE PTE LTD"/>
    <m/>
    <n v="0"/>
    <n v="0"/>
    <n v="0"/>
    <n v="0"/>
    <n v="0"/>
    <n v="0"/>
    <m/>
    <m/>
    <m/>
    <s v="No"/>
    <s v="W664506"/>
    <n v="0"/>
    <m/>
    <s v="I09180"/>
    <m/>
    <m/>
    <s v="S0359865"/>
  </r>
  <r>
    <x v="347"/>
    <n v="10000"/>
    <n v="10000"/>
    <n v="45754"/>
    <s v="505KANGHS"/>
    <s v=" 1:53:48 pm"/>
    <s v="3082509U9/4136S1"/>
    <m/>
    <x v="0"/>
    <s v="Yes"/>
    <n v="22"/>
    <s v="FSK B100"/>
    <x v="3"/>
    <s v="PS13"/>
    <s v="YEE CHENG MENG"/>
    <n v="2000"/>
    <n v="85"/>
    <n v="1.4166666666666667"/>
    <d v="2025-04-07T00:00:00"/>
    <m/>
    <n v="2"/>
    <n v="4000"/>
    <s v="PE"/>
    <n v="4.4014408600400998E+17"/>
    <n v="0"/>
    <n v="4000"/>
    <n v="0"/>
    <n v="0"/>
    <n v="0"/>
    <n v="0"/>
    <m/>
    <m/>
    <n v="0"/>
    <m/>
    <m/>
    <m/>
    <m/>
    <m/>
    <m/>
    <m/>
    <m/>
    <n v="44014408600401"/>
    <s v="T20096"/>
    <s v="DIGI SINGAPORE PTE LTD"/>
    <m/>
    <n v="0"/>
    <n v="0"/>
    <n v="0"/>
    <n v="0"/>
    <n v="0"/>
    <n v="0"/>
    <m/>
    <m/>
    <m/>
    <s v="No"/>
    <s v="W664510"/>
    <n v="0"/>
    <m/>
    <s v="T20096"/>
    <m/>
    <m/>
    <s v="S0360942"/>
  </r>
  <r>
    <x v="240"/>
    <n v="10000"/>
    <n v="20000"/>
    <n v="45756"/>
    <s v="502LAUGH"/>
    <n v="0.44040509259259258"/>
    <s v="5307412-01-03-04/5307412-02-01-03/5305412-03-02-07"/>
    <m/>
    <x v="0"/>
    <s v="Yes"/>
    <n v="90"/>
    <s v="HDS"/>
    <x v="2"/>
    <s v="PM35"/>
    <s v="TAN MIN KANG"/>
    <n v="17550"/>
    <n v="922.5"/>
    <n v="15.375"/>
    <d v="2025-04-07T00:00:00"/>
    <m/>
    <n v="2"/>
    <n v="35100"/>
    <s v="PE"/>
    <s v="723852900-PROTO 0001"/>
    <n v="0"/>
    <n v="35100"/>
    <n v="0"/>
    <n v="0"/>
    <n v="0"/>
    <n v="0"/>
    <m/>
    <m/>
    <n v="0"/>
    <m/>
    <m/>
    <m/>
    <m/>
    <m/>
    <m/>
    <m/>
    <m/>
    <s v="723852900-PROTO D"/>
    <s v="S19081-TH"/>
    <s v="SEAGATE TECHNOLOGY (THAILAND) LTD."/>
    <m/>
    <n v="0"/>
    <n v="0"/>
    <n v="0"/>
    <n v="0"/>
    <n v="0"/>
    <n v="0"/>
    <m/>
    <m/>
    <m/>
    <s v="No"/>
    <s v="W664520"/>
    <n v="0"/>
    <m/>
    <s v="S19081-TH"/>
    <m/>
    <m/>
    <s v="H0064765"/>
  </r>
  <r>
    <x v="348"/>
    <n v="10000"/>
    <n v="10000"/>
    <n v="45755"/>
    <s v="502LAUGH"/>
    <s v=" 8:35:44 am"/>
    <s v="E04LE7190"/>
    <m/>
    <x v="0"/>
    <s v="Yes"/>
    <n v="22"/>
    <s v="FSK B100"/>
    <x v="3"/>
    <s v="PS13"/>
    <s v="YEE CHENG MENG"/>
    <n v="1500"/>
    <n v="75"/>
    <n v="1.25"/>
    <d v="2025-04-07T00:00:00"/>
    <m/>
    <n v="2"/>
    <n v="3000"/>
    <s v="PE"/>
    <s v="FP575-234457-8Z10001"/>
    <n v="0"/>
    <n v="3000"/>
    <n v="0"/>
    <n v="0"/>
    <n v="0"/>
    <n v="0"/>
    <m/>
    <m/>
    <n v="0"/>
    <m/>
    <m/>
    <m/>
    <m/>
    <m/>
    <m/>
    <m/>
    <m/>
    <s v="FP575-234457-8Z1"/>
    <s v="I09123"/>
    <s v="ITG ELECTRONICS (M) SDN BHD"/>
    <m/>
    <n v="0"/>
    <n v="0"/>
    <n v="0"/>
    <n v="0"/>
    <n v="0"/>
    <n v="0"/>
    <m/>
    <m/>
    <m/>
    <s v="No"/>
    <s v="W664522"/>
    <n v="0"/>
    <m/>
    <s v="I09123"/>
    <m/>
    <m/>
    <s v="S0361071"/>
  </r>
  <r>
    <x v="349"/>
    <n v="10000"/>
    <n v="10000"/>
    <n v="45754"/>
    <s v="502LAUGH"/>
    <n v="0.48880787037037038"/>
    <s v="4112304U5A"/>
    <m/>
    <x v="0"/>
    <s v="Yes"/>
    <n v="46"/>
    <s v="Sanki 300 Intermittent"/>
    <x v="3"/>
    <s v="PS66"/>
    <s v="SIM ENG KWANG"/>
    <n v="2000"/>
    <n v="95"/>
    <n v="1.5833333333333333"/>
    <d v="2025-04-07T00:00:00"/>
    <m/>
    <n v="1"/>
    <n v="2000"/>
    <s v="PE"/>
    <s v="260-6404-000001"/>
    <n v="0"/>
    <n v="2000"/>
    <n v="0"/>
    <n v="0"/>
    <n v="0"/>
    <n v="0"/>
    <m/>
    <m/>
    <n v="0"/>
    <m/>
    <m/>
    <m/>
    <m/>
    <m/>
    <m/>
    <m/>
    <m/>
    <s v="260-6404-00"/>
    <s v="J10025"/>
    <s v="JMS SINGAPORE PTE LTD"/>
    <m/>
    <n v="0"/>
    <n v="0"/>
    <n v="0"/>
    <n v="0"/>
    <n v="0"/>
    <n v="0"/>
    <m/>
    <m/>
    <m/>
    <s v="No"/>
    <s v="W664524"/>
    <n v="0"/>
    <m/>
    <s v="J10025"/>
    <m/>
    <m/>
    <s v="S0361089"/>
  </r>
  <r>
    <x v="350"/>
    <n v="10000"/>
    <n v="10000"/>
    <n v="45754"/>
    <s v="505KANGHS"/>
    <s v=" 1:51:38 pm"/>
    <s v="SG-5644655 01"/>
    <m/>
    <x v="0"/>
    <s v="Yes"/>
    <n v="59"/>
    <s v="SANKI SD-300 Intermittent"/>
    <x v="3"/>
    <s v="PS74"/>
    <s v="GOH CHIN TECK"/>
    <n v="258"/>
    <n v="51.45"/>
    <n v="0.85750000000000004"/>
    <d v="2025-04-07T00:00:00"/>
    <m/>
    <n v="4"/>
    <n v="1032"/>
    <s v="PE"/>
    <n v="150087770001"/>
    <n v="0"/>
    <n v="1030"/>
    <n v="2"/>
    <n v="0"/>
    <n v="0"/>
    <n v="0"/>
    <m/>
    <m/>
    <n v="0"/>
    <m/>
    <m/>
    <m/>
    <m/>
    <m/>
    <m/>
    <m/>
    <m/>
    <n v="15008777"/>
    <s v="I09180"/>
    <s v="ILLUMINA SINGAPORE PTE LTD"/>
    <m/>
    <n v="0"/>
    <n v="0"/>
    <n v="0"/>
    <n v="0"/>
    <n v="0"/>
    <n v="0"/>
    <m/>
    <m/>
    <m/>
    <s v="No"/>
    <s v="W664527"/>
    <n v="0"/>
    <m/>
    <s v="I09180"/>
    <m/>
    <m/>
    <s v="S0361102"/>
  </r>
  <r>
    <x v="351"/>
    <n v="10000"/>
    <n v="10000"/>
    <n v="45754"/>
    <s v="505KANGHS"/>
    <s v=" 1:51:38 pm"/>
    <s v="SG-5644655 01"/>
    <m/>
    <x v="0"/>
    <s v="Yes"/>
    <n v="59"/>
    <s v="SANKI SD-300 Intermittent"/>
    <x v="3"/>
    <s v="PS74"/>
    <s v="GOH CHIN TECK"/>
    <n v="258"/>
    <n v="51.45"/>
    <n v="0.85750000000000004"/>
    <d v="2025-04-07T00:00:00"/>
    <m/>
    <n v="4"/>
    <n v="1032"/>
    <s v="PE"/>
    <n v="150087770001"/>
    <n v="0"/>
    <n v="1030"/>
    <n v="2"/>
    <n v="0"/>
    <n v="0"/>
    <n v="0"/>
    <m/>
    <m/>
    <n v="0"/>
    <m/>
    <m/>
    <m/>
    <m/>
    <m/>
    <m/>
    <m/>
    <m/>
    <n v="15008777"/>
    <s v="I09180"/>
    <s v="ILLUMINA SINGAPORE PTE LTD"/>
    <m/>
    <n v="0"/>
    <n v="0"/>
    <n v="0"/>
    <n v="0"/>
    <n v="0"/>
    <n v="0"/>
    <m/>
    <m/>
    <m/>
    <s v="No"/>
    <s v="W664528"/>
    <n v="0"/>
    <m/>
    <s v="I09180"/>
    <m/>
    <m/>
    <s v="S0361103"/>
  </r>
  <r>
    <x v="352"/>
    <n v="10000"/>
    <n v="10000"/>
    <n v="45755"/>
    <s v="502LAUGH"/>
    <s v=" 8:46:19 am"/>
    <s v="3082512U9/G2211302"/>
    <m/>
    <x v="0"/>
    <s v="Yes"/>
    <n v="61"/>
    <s v="FSK 520"/>
    <x v="3"/>
    <s v="PM68"/>
    <s v="LEE KIM LIANG"/>
    <n v="68"/>
    <n v="46.36"/>
    <n v="0.77266666666666661"/>
    <d v="2025-04-07T00:00:00"/>
    <m/>
    <n v="1"/>
    <n v="68"/>
    <s v="PE"/>
    <s v="057-03511-0001 R0001"/>
    <n v="0"/>
    <n v="68"/>
    <n v="0"/>
    <n v="0"/>
    <n v="0"/>
    <n v="0"/>
    <m/>
    <m/>
    <n v="0"/>
    <m/>
    <m/>
    <m/>
    <m/>
    <m/>
    <m/>
    <m/>
    <m/>
    <s v="057-03511-0001 REVAA"/>
    <s v="S19351"/>
    <s v="ADVANCED MANUFACTURING CORPORATION PTE LTD"/>
    <m/>
    <n v="0"/>
    <n v="0"/>
    <n v="0"/>
    <n v="0"/>
    <n v="0"/>
    <n v="0"/>
    <m/>
    <m/>
    <m/>
    <s v="No"/>
    <s v="W664532"/>
    <n v="0"/>
    <m/>
    <s v="S19351"/>
    <m/>
    <m/>
    <s v="S0361017"/>
  </r>
  <r>
    <x v="353"/>
    <n v="10000"/>
    <n v="10000"/>
    <n v="45754"/>
    <s v="505KANGHS"/>
    <s v=" 5:38:32 pm"/>
    <s v="M0BTQ4840"/>
    <m/>
    <x v="0"/>
    <s v="Yes"/>
    <n v="94"/>
    <s v="Taiyo"/>
    <x v="3"/>
    <s v="PM09"/>
    <s v="PANG JING FULL"/>
    <n v="167"/>
    <m/>
    <m/>
    <d v="2025-04-07T00:00:00"/>
    <m/>
    <n v="6"/>
    <n v="1002"/>
    <s v="PE"/>
    <s v="L001-773057-00000004"/>
    <n v="0"/>
    <n v="1000"/>
    <n v="2"/>
    <n v="0"/>
    <n v="0"/>
    <n v="0"/>
    <m/>
    <m/>
    <n v="0"/>
    <m/>
    <m/>
    <m/>
    <m/>
    <m/>
    <m/>
    <m/>
    <m/>
    <s v="L001-773057-000004CM"/>
    <s v="X24001-WD-SUZHOU"/>
    <s v="TELEPLAN TECHNOLOGIES (SUZHOU) CO., LTD"/>
    <m/>
    <n v="0"/>
    <n v="0"/>
    <n v="0"/>
    <n v="0"/>
    <n v="0"/>
    <n v="0"/>
    <m/>
    <m/>
    <m/>
    <s v="No"/>
    <s v="W664552"/>
    <n v="0"/>
    <m/>
    <s v="X24001-WD-SUZHOU"/>
    <m/>
    <m/>
    <s v="S0361288"/>
  </r>
  <r>
    <x v="354"/>
    <n v="10000"/>
    <n v="10000"/>
    <n v="45755"/>
    <s v="502LAUGH"/>
    <s v=" 8:35:44 am"/>
    <s v="3082510U9/L5205U8036"/>
    <m/>
    <x v="0"/>
    <s v="Yes"/>
    <n v="22"/>
    <s v="FSK B100"/>
    <x v="3"/>
    <s v="PS13"/>
    <s v="YEE CHENG MENG"/>
    <n v="1000"/>
    <n v="65"/>
    <n v="1.0833333333333333"/>
    <d v="2025-04-07T00:00:00"/>
    <m/>
    <n v="2"/>
    <n v="2000"/>
    <s v="PE"/>
    <n v="701684130001"/>
    <n v="0"/>
    <n v="2000"/>
    <n v="0"/>
    <n v="0"/>
    <n v="0"/>
    <n v="0"/>
    <m/>
    <m/>
    <n v="0"/>
    <m/>
    <m/>
    <m/>
    <m/>
    <m/>
    <m/>
    <m/>
    <m/>
    <n v="70168413"/>
    <s v="P16186"/>
    <s v="PEPPERL+FUCHS ASIA PTE. LTD"/>
    <m/>
    <n v="0"/>
    <n v="0"/>
    <n v="0"/>
    <n v="0"/>
    <n v="0"/>
    <n v="0"/>
    <m/>
    <m/>
    <m/>
    <s v="No"/>
    <s v="W664566"/>
    <n v="0"/>
    <m/>
    <s v="P16186"/>
    <m/>
    <m/>
    <s v="S0361352"/>
  </r>
  <r>
    <x v="355"/>
    <n v="10000"/>
    <n v="10000"/>
    <n v="45754"/>
    <s v="502LAUGH"/>
    <s v=" 3:44:12 pm"/>
    <s v="4112304U5A"/>
    <m/>
    <x v="0"/>
    <s v="Yes"/>
    <n v="46"/>
    <s v="Sanki 300 Intermittent"/>
    <x v="3"/>
    <s v="PS66"/>
    <s v="SIM ENG KWANG"/>
    <n v="1000"/>
    <n v="70"/>
    <n v="1.1666666666666667"/>
    <d v="2025-04-07T00:00:00"/>
    <m/>
    <n v="1"/>
    <n v="1000"/>
    <s v="PE"/>
    <s v="260-6330-000001"/>
    <n v="0"/>
    <n v="1000"/>
    <n v="0"/>
    <n v="0"/>
    <n v="0"/>
    <n v="0"/>
    <m/>
    <m/>
    <n v="0"/>
    <m/>
    <m/>
    <m/>
    <m/>
    <m/>
    <m/>
    <m/>
    <m/>
    <s v="260-6330-00"/>
    <s v="J10025"/>
    <s v="JMS SINGAPORE PTE LTD"/>
    <m/>
    <n v="0"/>
    <n v="0"/>
    <n v="0"/>
    <n v="0"/>
    <n v="0"/>
    <n v="0"/>
    <m/>
    <m/>
    <m/>
    <s v="No"/>
    <s v="W664567"/>
    <n v="0"/>
    <m/>
    <s v="J10025"/>
    <m/>
    <m/>
    <s v="S0361373"/>
  </r>
  <r>
    <x v="356"/>
    <n v="10000"/>
    <n v="10000"/>
    <n v="45755"/>
    <s v="502LAUGH"/>
    <n v="0.46329861111111109"/>
    <s v="4112304U5A"/>
    <m/>
    <x v="0"/>
    <s v="Yes"/>
    <n v="46"/>
    <s v="Sanki 300 Intermittent"/>
    <x v="3"/>
    <s v="PS66"/>
    <s v="SIM ENG KWANG"/>
    <n v="5000"/>
    <n v="170"/>
    <n v="2.8333333333333335"/>
    <d v="2025-04-07T00:00:00"/>
    <m/>
    <n v="1"/>
    <n v="5000"/>
    <s v="PE"/>
    <s v="260-6443-000001"/>
    <n v="0"/>
    <n v="5000"/>
    <n v="0"/>
    <n v="0"/>
    <n v="0"/>
    <n v="0"/>
    <m/>
    <m/>
    <n v="0"/>
    <m/>
    <m/>
    <m/>
    <m/>
    <m/>
    <m/>
    <m/>
    <m/>
    <s v="260-6443-00"/>
    <s v="J10025"/>
    <s v="JMS SINGAPORE PTE LTD"/>
    <m/>
    <n v="0"/>
    <n v="0"/>
    <n v="0"/>
    <n v="0"/>
    <n v="0"/>
    <n v="0"/>
    <m/>
    <m/>
    <m/>
    <s v="No"/>
    <s v="W664568"/>
    <n v="0"/>
    <m/>
    <s v="J10025"/>
    <m/>
    <m/>
    <s v="S0361373"/>
  </r>
  <r>
    <x v="357"/>
    <n v="10000"/>
    <n v="10000"/>
    <n v="45754"/>
    <s v="505KANGHS"/>
    <s v=" 1:52:45 pm"/>
    <s v="SG-5651598-01"/>
    <m/>
    <x v="0"/>
    <s v="Yes"/>
    <n v="59"/>
    <s v="SANKI SD-300 Intermittent"/>
    <x v="3"/>
    <s v="PS74"/>
    <s v="GOH CHIN TECK"/>
    <n v="258"/>
    <n v="51.45"/>
    <n v="0.85750000000000004"/>
    <d v="2025-04-07T00:00:00"/>
    <m/>
    <n v="4"/>
    <n v="1032"/>
    <s v="PE"/>
    <n v="150164050001"/>
    <n v="0"/>
    <n v="1030"/>
    <n v="2"/>
    <n v="0"/>
    <n v="0"/>
    <n v="0"/>
    <m/>
    <m/>
    <n v="0"/>
    <m/>
    <m/>
    <m/>
    <m/>
    <m/>
    <m/>
    <m/>
    <m/>
    <n v="15016405"/>
    <s v="I09180-US"/>
    <s v="ILLUMINA CAMBRIDGE, LTD"/>
    <m/>
    <n v="0"/>
    <n v="0"/>
    <n v="0"/>
    <n v="0"/>
    <n v="0"/>
    <n v="0"/>
    <m/>
    <m/>
    <m/>
    <s v="No"/>
    <s v="W664573"/>
    <n v="0"/>
    <m/>
    <s v="I09180-US"/>
    <m/>
    <m/>
    <s v="S0361383"/>
  </r>
  <r>
    <x v="105"/>
    <n v="10000"/>
    <n v="30000"/>
    <n v="45754"/>
    <s v="502LAUGH"/>
    <s v=" 5:26:27 pm"/>
    <n v="10656256096"/>
    <m/>
    <x v="2"/>
    <s v="Yes"/>
    <n v="85"/>
    <s v="Luster AOI"/>
    <x v="5"/>
    <s v="QM78"/>
    <s v="WONG SEAU JIN"/>
    <n v="10000"/>
    <m/>
    <m/>
    <d v="2025-04-07T00:00:00"/>
    <m/>
    <n v="11"/>
    <n v="110000"/>
    <s v="PE"/>
    <s v="3YM75-80011-FT0001"/>
    <n v="0"/>
    <n v="100000"/>
    <n v="10000"/>
    <n v="0"/>
    <n v="0"/>
    <n v="0"/>
    <m/>
    <m/>
    <n v="0"/>
    <m/>
    <m/>
    <m/>
    <m/>
    <m/>
    <m/>
    <m/>
    <m/>
    <s v="3YM75-80011-FT"/>
    <s v="H08031-JIM-M"/>
    <s v="HP MALAYSIA MANUFACTURING SDN.BHD."/>
    <m/>
    <n v="0"/>
    <n v="0"/>
    <n v="0"/>
    <n v="0"/>
    <n v="0"/>
    <n v="0"/>
    <m/>
    <m/>
    <m/>
    <s v="No"/>
    <s v="W664579"/>
    <n v="0"/>
    <m/>
    <s v="H08031-JIM-M"/>
    <m/>
    <m/>
    <s v="S0361409"/>
  </r>
  <r>
    <x v="106"/>
    <n v="10000"/>
    <n v="30000"/>
    <n v="45754"/>
    <s v="502LAUGH"/>
    <s v=" 3:42:29 pm"/>
    <n v="10620258039"/>
    <m/>
    <x v="2"/>
    <s v="Yes"/>
    <n v="85"/>
    <s v="Luster AOI"/>
    <x v="5"/>
    <s v="QM78"/>
    <s v="WONG SEAU JIN"/>
    <n v="20000"/>
    <m/>
    <m/>
    <d v="2025-04-07T00:00:00"/>
    <m/>
    <n v="11"/>
    <n v="220000"/>
    <s v="PE"/>
    <s v="7FP20-80002-FT0001"/>
    <n v="0"/>
    <n v="200000"/>
    <n v="20000"/>
    <n v="0"/>
    <n v="0"/>
    <n v="0"/>
    <m/>
    <m/>
    <n v="0"/>
    <m/>
    <m/>
    <m/>
    <m/>
    <m/>
    <m/>
    <m/>
    <m/>
    <s v="7FP20-80002-FT"/>
    <s v="H08031-JIM-M"/>
    <s v="HP MALAYSIA MANUFACTURING SDN.BHD."/>
    <m/>
    <n v="0"/>
    <n v="0"/>
    <n v="0"/>
    <n v="0"/>
    <n v="0"/>
    <n v="0"/>
    <m/>
    <m/>
    <m/>
    <s v="No"/>
    <s v="W664580"/>
    <n v="0"/>
    <m/>
    <s v="H08031-JIM-M"/>
    <m/>
    <m/>
    <s v="S0361410"/>
  </r>
  <r>
    <x v="294"/>
    <n v="10000"/>
    <n v="20000"/>
    <n v="45755"/>
    <s v="502LAUGH"/>
    <s v=" 8:56:39 am"/>
    <s v="5305412-03-02-08/5307412-02-01-01/5307412-01-05-08"/>
    <m/>
    <x v="0"/>
    <s v="Yes"/>
    <n v="90"/>
    <s v="HDS"/>
    <x v="2"/>
    <s v="PM35"/>
    <s v="TAN MIN KANG"/>
    <n v="12150"/>
    <n v="652.5"/>
    <n v="10.875"/>
    <d v="2025-04-07T00:00:00"/>
    <m/>
    <n v="2"/>
    <n v="24300"/>
    <s v="PE"/>
    <s v="723852900-PROTO 0001"/>
    <n v="0"/>
    <n v="24300"/>
    <n v="0"/>
    <n v="0"/>
    <n v="0"/>
    <n v="0"/>
    <m/>
    <m/>
    <n v="0"/>
    <m/>
    <m/>
    <m/>
    <m/>
    <m/>
    <m/>
    <m/>
    <m/>
    <s v="723852900-PROTO D"/>
    <s v="S19314"/>
    <s v="SEAGATE TECHNOLOGY INTERNATIONAL (WUXI) CO., LTD"/>
    <m/>
    <n v="0"/>
    <n v="0"/>
    <n v="0"/>
    <n v="0"/>
    <n v="0"/>
    <n v="0"/>
    <m/>
    <m/>
    <m/>
    <s v="No"/>
    <s v="W664590"/>
    <n v="0"/>
    <m/>
    <s v="S19314"/>
    <m/>
    <m/>
    <s v="H0064852"/>
  </r>
  <r>
    <x v="358"/>
    <n v="10000"/>
    <n v="10000"/>
    <n v="45755"/>
    <s v="502LAUGH"/>
    <s v=" 5:51:31 pm"/>
    <s v="M0BUQ9671/M0BUG7190"/>
    <m/>
    <x v="0"/>
    <s v="Yes"/>
    <n v="29"/>
    <s v="Sanki SKP250 Full Rotary"/>
    <x v="3"/>
    <s v="PS70"/>
    <s v="YEO WOO KEONG"/>
    <n v="24000"/>
    <n v="645"/>
    <n v="10.75"/>
    <d v="2025-04-07T00:00:00"/>
    <m/>
    <n v="2"/>
    <n v="48000"/>
    <s v="PE"/>
    <s v="100823881-75367 0001"/>
    <n v="0"/>
    <n v="48000"/>
    <n v="0"/>
    <n v="0"/>
    <n v="0"/>
    <n v="0"/>
    <m/>
    <m/>
    <n v="0"/>
    <m/>
    <m/>
    <m/>
    <m/>
    <m/>
    <m/>
    <m/>
    <m/>
    <s v="100823881-75367 A"/>
    <s v="S19081-TH"/>
    <s v="SEAGATE TECHNOLOGY (THAILAND) LTD."/>
    <m/>
    <n v="0"/>
    <n v="0"/>
    <n v="0"/>
    <n v="0"/>
    <n v="0"/>
    <n v="0"/>
    <m/>
    <m/>
    <m/>
    <s v="No"/>
    <s v="W664594"/>
    <n v="0"/>
    <m/>
    <s v="S19081-TH"/>
    <m/>
    <m/>
    <s v="H0064861"/>
  </r>
  <r>
    <x v="295"/>
    <n v="10000"/>
    <n v="20000"/>
    <n v="45755"/>
    <s v="502LAUGH"/>
    <s v=" 8:59:03 am"/>
    <s v="M0BFL2381"/>
    <m/>
    <x v="1"/>
    <s v="Yes"/>
    <n v="63"/>
    <s v="SANKI"/>
    <x v="2"/>
    <s v="PM80"/>
    <s v="YAP ZHI PING"/>
    <n v="7500"/>
    <n v="232.5"/>
    <n v="3.875"/>
    <d v="2025-04-07T00:00:00"/>
    <m/>
    <n v="16"/>
    <n v="120000"/>
    <s v="PE"/>
    <s v="714370201-ADS1360001"/>
    <n v="0"/>
    <n v="120000"/>
    <n v="0"/>
    <n v="0"/>
    <n v="0"/>
    <n v="0"/>
    <m/>
    <m/>
    <n v="0"/>
    <m/>
    <m/>
    <m/>
    <m/>
    <m/>
    <m/>
    <m/>
    <m/>
    <s v="714370201-ADS1366"/>
    <s v="S19081-TH"/>
    <s v="SEAGATE TECHNOLOGY (THAILAND) LTD."/>
    <m/>
    <n v="0"/>
    <n v="0"/>
    <n v="0"/>
    <n v="0"/>
    <n v="0"/>
    <n v="0"/>
    <m/>
    <m/>
    <m/>
    <s v="No"/>
    <s v="W664595"/>
    <n v="0"/>
    <m/>
    <s v="S19081-TH"/>
    <m/>
    <m/>
    <s v="H0064864"/>
  </r>
  <r>
    <x v="296"/>
    <n v="10000"/>
    <n v="20000"/>
    <n v="45755"/>
    <s v="502LAUGH"/>
    <s v=" 8:59:03 am"/>
    <s v="M0BFL2381"/>
    <m/>
    <x v="1"/>
    <s v="Yes"/>
    <n v="63"/>
    <s v="SANKI"/>
    <x v="2"/>
    <s v="PM80"/>
    <s v="YAP ZHI PING"/>
    <n v="7500"/>
    <n v="232.5"/>
    <n v="3.875"/>
    <d v="2025-04-07T00:00:00"/>
    <m/>
    <n v="16"/>
    <n v="120000"/>
    <s v="PE"/>
    <s v="714370201-ADS1360001"/>
    <n v="0"/>
    <n v="120000"/>
    <n v="0"/>
    <n v="0"/>
    <n v="0"/>
    <n v="0"/>
    <m/>
    <m/>
    <n v="0"/>
    <m/>
    <m/>
    <m/>
    <m/>
    <m/>
    <m/>
    <m/>
    <m/>
    <s v="714370201-ADS1366"/>
    <s v="S19081-TH"/>
    <s v="SEAGATE TECHNOLOGY (THAILAND) LTD."/>
    <m/>
    <n v="0"/>
    <n v="0"/>
    <n v="0"/>
    <n v="0"/>
    <n v="0"/>
    <n v="0"/>
    <m/>
    <m/>
    <m/>
    <s v="No"/>
    <s v="W664596"/>
    <n v="0"/>
    <m/>
    <s v="S19081-TH"/>
    <m/>
    <m/>
    <s v="H0064865"/>
  </r>
  <r>
    <x v="297"/>
    <n v="10000"/>
    <n v="20000"/>
    <n v="45755"/>
    <s v="502LAUGH"/>
    <s v=" 8:59:03 am"/>
    <s v="M0BFL2381"/>
    <m/>
    <x v="1"/>
    <s v="Yes"/>
    <n v="63"/>
    <s v="SANKI"/>
    <x v="2"/>
    <s v="PM80"/>
    <s v="YAP ZHI PING"/>
    <n v="7500"/>
    <n v="232.5"/>
    <n v="3.875"/>
    <d v="2025-04-07T00:00:00"/>
    <m/>
    <n v="16"/>
    <n v="120000"/>
    <s v="PE"/>
    <s v="714370201-ADS1360001"/>
    <n v="0"/>
    <n v="120000"/>
    <n v="0"/>
    <n v="0"/>
    <n v="0"/>
    <n v="0"/>
    <m/>
    <m/>
    <n v="0"/>
    <m/>
    <m/>
    <m/>
    <m/>
    <m/>
    <m/>
    <m/>
    <m/>
    <s v="714370201-ADS1366"/>
    <s v="S19081-TH"/>
    <s v="SEAGATE TECHNOLOGY (THAILAND) LTD."/>
    <m/>
    <n v="0"/>
    <n v="0"/>
    <n v="0"/>
    <n v="0"/>
    <n v="0"/>
    <n v="0"/>
    <m/>
    <m/>
    <m/>
    <s v="No"/>
    <s v="W664597"/>
    <n v="0"/>
    <m/>
    <s v="S19081-TH"/>
    <m/>
    <m/>
    <s v="H0064866"/>
  </r>
  <r>
    <x v="359"/>
    <n v="10000"/>
    <n v="10000"/>
    <n v="45756"/>
    <s v="502LAUGH"/>
    <n v="0.44651620370370371"/>
    <s v="M0BFL2381"/>
    <m/>
    <x v="0"/>
    <s v="Yes"/>
    <n v="78"/>
    <s v="Baby Sanki"/>
    <x v="3"/>
    <s v="PM84"/>
    <s v="TAN TAI TOH"/>
    <n v="2750"/>
    <n v="113.75"/>
    <n v="1.8958333333333333"/>
    <d v="2025-04-07T00:00:00"/>
    <m/>
    <n v="16"/>
    <n v="44000"/>
    <s v="PE"/>
    <s v="751298400 REVA0001"/>
    <n v="0"/>
    <n v="40000"/>
    <n v="4000"/>
    <n v="0"/>
    <n v="0"/>
    <n v="0"/>
    <m/>
    <m/>
    <n v="0"/>
    <m/>
    <m/>
    <m/>
    <m/>
    <m/>
    <m/>
    <m/>
    <m/>
    <s v="751298400 REVA"/>
    <s v="S19081-TH"/>
    <s v="SEAGATE TECHNOLOGY (THAILAND) LTD."/>
    <m/>
    <n v="0"/>
    <n v="0"/>
    <n v="0"/>
    <n v="0"/>
    <n v="0"/>
    <n v="0"/>
    <m/>
    <m/>
    <m/>
    <s v="No"/>
    <s v="W664601"/>
    <n v="0"/>
    <m/>
    <s v="S19081-TH"/>
    <m/>
    <m/>
    <s v="H0064877"/>
  </r>
  <r>
    <x v="360"/>
    <n v="10000"/>
    <n v="10000"/>
    <n v="45755"/>
    <s v="502LAUGH"/>
    <s v=" 3:35:38 pm"/>
    <s v="M0BA51620"/>
    <m/>
    <x v="0"/>
    <s v="Yes"/>
    <n v="78"/>
    <s v="Baby Sanki"/>
    <x v="3"/>
    <s v="PM84"/>
    <s v="TAN TAI TOH"/>
    <n v="10000"/>
    <n v="295"/>
    <n v="4.916666666666667"/>
    <d v="2025-04-07T00:00:00"/>
    <m/>
    <n v="2"/>
    <n v="20000"/>
    <s v="PE"/>
    <s v="X18-94232-010001"/>
    <n v="0"/>
    <n v="20000"/>
    <n v="0"/>
    <n v="0"/>
    <n v="0"/>
    <n v="0"/>
    <m/>
    <m/>
    <n v="0"/>
    <m/>
    <m/>
    <m/>
    <m/>
    <m/>
    <m/>
    <m/>
    <m/>
    <s v="X18-94232-01"/>
    <s v="M13367"/>
    <s v="MENTOR MEDIA LIMITED"/>
    <m/>
    <n v="0"/>
    <n v="0"/>
    <n v="0"/>
    <n v="0"/>
    <n v="0"/>
    <n v="0"/>
    <m/>
    <m/>
    <m/>
    <s v="No"/>
    <s v="W664614"/>
    <n v="0"/>
    <m/>
    <s v="M13367"/>
    <m/>
    <m/>
    <s v="S0361700"/>
  </r>
  <r>
    <x v="361"/>
    <n v="10000"/>
    <n v="10000"/>
    <n v="45755"/>
    <s v="502LAUGH"/>
    <s v=" 8:43:10 am"/>
    <s v="2087S1"/>
    <m/>
    <x v="0"/>
    <s v="Yes"/>
    <n v="60"/>
    <s v="Fujishiko UDP-5000"/>
    <x v="2"/>
    <s v="PM30"/>
    <s v="OH KIAN YUAN"/>
    <n v="1000"/>
    <n v="65"/>
    <n v="1.0833333333333333"/>
    <d v="2025-04-07T00:00:00"/>
    <m/>
    <n v="1"/>
    <n v="1000"/>
    <s v="PE"/>
    <s v="SECURITY CUT-24X0001"/>
    <n v="0"/>
    <n v="1000"/>
    <n v="0"/>
    <n v="0"/>
    <n v="0"/>
    <n v="0"/>
    <m/>
    <m/>
    <n v="0"/>
    <m/>
    <m/>
    <m/>
    <m/>
    <m/>
    <m/>
    <m/>
    <m/>
    <s v="SECURITY CUT-24X55MM"/>
    <s v="S19557"/>
    <s v="SUPERMEC PTE LTD"/>
    <m/>
    <n v="0"/>
    <n v="0"/>
    <n v="0"/>
    <n v="0"/>
    <n v="0"/>
    <n v="0"/>
    <m/>
    <m/>
    <m/>
    <s v="No"/>
    <s v="W664615"/>
    <n v="0"/>
    <m/>
    <s v="S19557"/>
    <m/>
    <m/>
    <s v="S0361709"/>
  </r>
  <r>
    <x v="362"/>
    <n v="10000"/>
    <n v="10000"/>
    <n v="45755"/>
    <s v="502LAUGH"/>
    <s v=" 8:43:10 am"/>
    <s v="4275S1"/>
    <m/>
    <x v="0"/>
    <s v="Yes"/>
    <n v="60"/>
    <s v="Fujishiko UDP-5000"/>
    <x v="2"/>
    <s v="PM30"/>
    <s v="OH KIAN YUAN"/>
    <n v="4000"/>
    <n v="125"/>
    <n v="2.0833333333333335"/>
    <d v="2025-04-07T00:00:00"/>
    <m/>
    <n v="1"/>
    <n v="4000"/>
    <s v="PE"/>
    <s v="SECURITY-30X80-70001"/>
    <n v="0"/>
    <n v="4000"/>
    <n v="0"/>
    <n v="0"/>
    <n v="0"/>
    <n v="0"/>
    <m/>
    <m/>
    <n v="0"/>
    <m/>
    <m/>
    <m/>
    <m/>
    <m/>
    <m/>
    <m/>
    <m/>
    <s v="SECURITY-30X80-7871"/>
    <s v="S19557"/>
    <s v="SUPERMEC PTE LTD"/>
    <m/>
    <n v="0"/>
    <n v="0"/>
    <n v="0"/>
    <n v="0"/>
    <n v="0"/>
    <n v="0"/>
    <m/>
    <m/>
    <m/>
    <s v="No"/>
    <s v="W664616"/>
    <n v="0"/>
    <m/>
    <s v="S19557"/>
    <m/>
    <m/>
    <s v="S0361709"/>
  </r>
  <r>
    <x v="303"/>
    <n v="10000"/>
    <n v="20000"/>
    <n v="45755"/>
    <s v="502LAUGH"/>
    <s v=" 8:39:38 am"/>
    <s v="I53065H056"/>
    <m/>
    <x v="1"/>
    <s v="Yes"/>
    <n v="71"/>
    <s v="POLLY"/>
    <x v="2"/>
    <s v="PS95"/>
    <s v="LIM CHENG LEONG"/>
    <n v="8334"/>
    <m/>
    <m/>
    <d v="2025-04-07T00:00:00"/>
    <m/>
    <n v="6"/>
    <n v="50004"/>
    <s v="PE"/>
    <s v="068657 REV4000001"/>
    <n v="0"/>
    <n v="50000"/>
    <n v="4"/>
    <n v="0"/>
    <n v="0"/>
    <n v="0"/>
    <m/>
    <m/>
    <n v="0"/>
    <m/>
    <m/>
    <m/>
    <m/>
    <m/>
    <m/>
    <m/>
    <m/>
    <s v="068657 REV400"/>
    <s v="V22000-DE"/>
    <s v="VARTA MICROBATTERY GMBH"/>
    <m/>
    <n v="0"/>
    <n v="0"/>
    <n v="0"/>
    <n v="0"/>
    <n v="0"/>
    <n v="0"/>
    <m/>
    <m/>
    <m/>
    <s v="No"/>
    <s v="W664629"/>
    <n v="0"/>
    <m/>
    <s v="V22000-DE"/>
    <m/>
    <m/>
    <s v="S0361787"/>
  </r>
  <r>
    <x v="363"/>
    <n v="10000"/>
    <n v="10000"/>
    <n v="45756"/>
    <s v="502LAUGH"/>
    <s v=" 8:36:21 am"/>
    <n v="10620258104"/>
    <m/>
    <x v="0"/>
    <s v="Yes"/>
    <n v="79"/>
    <s v="HP Indigo 6800"/>
    <x v="0"/>
    <s v="PM21"/>
    <s v="LIM JIA FAN"/>
    <n v="20"/>
    <n v="31"/>
    <n v="0.51666666666666672"/>
    <d v="2025-04-07T00:00:00"/>
    <m/>
    <n v="602"/>
    <n v="12040"/>
    <s v="PE"/>
    <s v="7K5U6-80002-FT0001"/>
    <n v="0"/>
    <n v="2000"/>
    <n v="10040"/>
    <n v="0"/>
    <n v="0"/>
    <n v="0"/>
    <m/>
    <m/>
    <n v="0"/>
    <m/>
    <m/>
    <m/>
    <m/>
    <m/>
    <m/>
    <m/>
    <m/>
    <s v="7K5U6-80002-FT"/>
    <s v="H08031-JIM"/>
    <s v="HP SINGAPORE (PRIVATE) LIMITED"/>
    <m/>
    <n v="0"/>
    <n v="0"/>
    <n v="0"/>
    <n v="0"/>
    <n v="0"/>
    <n v="0"/>
    <m/>
    <m/>
    <m/>
    <s v="No"/>
    <s v="W665432"/>
    <n v="0"/>
    <m/>
    <s v="H08031-JIM"/>
    <m/>
    <m/>
    <s v="S0361848"/>
  </r>
  <r>
    <x v="122"/>
    <n v="10000"/>
    <n v="30000"/>
    <n v="45755"/>
    <s v="502LAUGH"/>
    <s v=" 8:38:49 am"/>
    <n v="10656256085"/>
    <m/>
    <x v="2"/>
    <s v="Yes"/>
    <n v="85"/>
    <s v="Luster AOI"/>
    <x v="5"/>
    <s v="QM78"/>
    <s v="WONG SEAU JIN"/>
    <n v="10000"/>
    <m/>
    <m/>
    <d v="2025-04-07T00:00:00"/>
    <m/>
    <n v="11"/>
    <n v="110000"/>
    <s v="PE"/>
    <s v="CH562-80137-BH180001"/>
    <n v="0"/>
    <n v="100000"/>
    <n v="10000"/>
    <n v="0"/>
    <n v="0"/>
    <n v="0"/>
    <m/>
    <m/>
    <n v="0"/>
    <m/>
    <m/>
    <m/>
    <m/>
    <m/>
    <m/>
    <m/>
    <m/>
    <s v="CH562-80137-BH184"/>
    <s v="H08031-JIM-M"/>
    <s v="HP MALAYSIA MANUFACTURING SDN.BHD."/>
    <m/>
    <n v="0"/>
    <n v="0"/>
    <n v="0"/>
    <n v="0"/>
    <n v="0"/>
    <n v="0"/>
    <m/>
    <m/>
    <m/>
    <s v="No"/>
    <s v="W664630"/>
    <n v="0"/>
    <m/>
    <s v="H08031-JIM-M"/>
    <m/>
    <m/>
    <s v="S0361874"/>
  </r>
  <r>
    <x v="364"/>
    <n v="10000"/>
    <n v="10000"/>
    <n v="45761"/>
    <s v="502LAUGH"/>
    <s v=" 8:45:37 am"/>
    <n v="10620258104"/>
    <m/>
    <x v="0"/>
    <s v="Yes"/>
    <n v="79"/>
    <s v="HP Indigo 6800"/>
    <x v="0"/>
    <s v="PM21"/>
    <s v="LIM JIA FAN"/>
    <n v="170"/>
    <n v="38.5"/>
    <n v="0.64166666666666672"/>
    <d v="2025-04-07T00:00:00"/>
    <m/>
    <n v="308"/>
    <n v="52360"/>
    <s v="PE"/>
    <s v="6ZD36-800010001"/>
    <n v="0"/>
    <n v="30000"/>
    <n v="22360"/>
    <n v="0"/>
    <n v="0"/>
    <n v="0"/>
    <m/>
    <m/>
    <n v="0"/>
    <m/>
    <m/>
    <m/>
    <m/>
    <m/>
    <m/>
    <m/>
    <m/>
    <s v="6ZD36-80001"/>
    <s v="H08031-JIM-M"/>
    <s v="HP MALAYSIA MANUFACTURING SDN.BHD."/>
    <m/>
    <n v="0"/>
    <n v="0"/>
    <n v="0"/>
    <n v="0"/>
    <n v="0"/>
    <n v="0"/>
    <m/>
    <m/>
    <m/>
    <s v="No"/>
    <s v="W664633"/>
    <n v="0"/>
    <m/>
    <s v="H08031-JIM-M"/>
    <m/>
    <m/>
    <s v="S0361878"/>
  </r>
  <r>
    <x v="43"/>
    <n v="10000"/>
    <n v="30000"/>
    <n v="45754"/>
    <s v="505KANGHS"/>
    <s v=" 1:49:32 pm"/>
    <s v="10656256086/10656256095"/>
    <m/>
    <x v="2"/>
    <s v="Yes"/>
    <n v="85"/>
    <s v="Luster AOI"/>
    <x v="5"/>
    <s v="QM78"/>
    <s v="WONG SEAU JIN"/>
    <n v="27273"/>
    <m/>
    <m/>
    <d v="2025-04-07T00:00:00"/>
    <m/>
    <n v="11"/>
    <n v="300003"/>
    <s v="PE"/>
    <s v="6ZD61-800010001"/>
    <n v="0"/>
    <n v="330000"/>
    <n v="-29997"/>
    <n v="0"/>
    <n v="0"/>
    <n v="0"/>
    <m/>
    <m/>
    <n v="0"/>
    <m/>
    <m/>
    <m/>
    <m/>
    <m/>
    <m/>
    <m/>
    <m/>
    <s v="6ZD61-80001"/>
    <s v="H08031-JIM-M"/>
    <s v="HP MALAYSIA MANUFACTURING SDN.BHD."/>
    <m/>
    <n v="0"/>
    <n v="0"/>
    <n v="0"/>
    <n v="0"/>
    <n v="0"/>
    <n v="0"/>
    <m/>
    <m/>
    <m/>
    <s v="No"/>
    <s v="W665181"/>
    <n v="0"/>
    <m/>
    <s v="H08031-JIM-M"/>
    <m/>
    <m/>
    <s v="S0361886"/>
  </r>
  <r>
    <x v="330"/>
    <n v="10000"/>
    <n v="20000"/>
    <n v="45755"/>
    <s v="502LAUGH"/>
    <s v=" 4:44:59 pm"/>
    <s v="10656256085/10620258108"/>
    <m/>
    <x v="1"/>
    <s v="Yes"/>
    <n v="77"/>
    <s v="Brotech DF330 "/>
    <x v="1"/>
    <s v="PM74"/>
    <s v="YONG CHEE SOON"/>
    <n v="1285"/>
    <n v="51.416666666666671"/>
    <n v="0.85694444444444451"/>
    <d v="2025-04-07T00:00:00"/>
    <m/>
    <n v="88"/>
    <n v="113080"/>
    <s v="PE"/>
    <s v="F6U65-80033-FT0001"/>
    <n v="0"/>
    <n v="100000"/>
    <n v="13080"/>
    <n v="0"/>
    <n v="0"/>
    <n v="0"/>
    <m/>
    <m/>
    <n v="0"/>
    <m/>
    <m/>
    <m/>
    <m/>
    <m/>
    <m/>
    <m/>
    <m/>
    <s v="F6U65-80033-FT"/>
    <s v="H08031-JIM-M"/>
    <s v="HP MALAYSIA MANUFACTURING SDN.BHD."/>
    <m/>
    <n v="0"/>
    <n v="0"/>
    <n v="0"/>
    <n v="0"/>
    <n v="0"/>
    <n v="0"/>
    <m/>
    <m/>
    <m/>
    <s v="No"/>
    <s v="W664638"/>
    <n v="0"/>
    <m/>
    <s v="H08031-JIM-M"/>
    <m/>
    <m/>
    <s v="S0361895"/>
  </r>
  <r>
    <x v="365"/>
    <n v="10000"/>
    <n v="10000"/>
    <n v="45755"/>
    <s v="502LAUGH"/>
    <s v=" 8:33:48 am"/>
    <s v="U532052062/503011726"/>
    <m/>
    <x v="0"/>
    <s v="Yes"/>
    <n v="32"/>
    <s v="Lintec Intermittent"/>
    <x v="3"/>
    <s v="PM26"/>
    <s v="TAN AIK KEONG"/>
    <n v="5860"/>
    <m/>
    <m/>
    <d v="2025-04-07T00:00:00"/>
    <m/>
    <n v="1"/>
    <n v="5860"/>
    <s v="PE"/>
    <s v="250-5323-000001"/>
    <n v="0"/>
    <n v="5360"/>
    <n v="500"/>
    <n v="0"/>
    <n v="0"/>
    <n v="0"/>
    <m/>
    <m/>
    <n v="0"/>
    <m/>
    <m/>
    <m/>
    <m/>
    <m/>
    <m/>
    <m/>
    <m/>
    <s v="250-5323-00"/>
    <s v="J10025"/>
    <s v="JMS SINGAPORE PTE LTD"/>
    <m/>
    <n v="0"/>
    <n v="0"/>
    <n v="0"/>
    <n v="0"/>
    <n v="0"/>
    <n v="0"/>
    <m/>
    <m/>
    <m/>
    <s v="No"/>
    <s v="W664650"/>
    <n v="0"/>
    <m/>
    <s v="J10025"/>
    <m/>
    <m/>
    <s v="S0361907"/>
  </r>
  <r>
    <x v="191"/>
    <n v="10000"/>
    <n v="20000"/>
    <n v="45755"/>
    <s v="502LAUGH"/>
    <s v=" 8:32:04 am"/>
    <n v="860909190840"/>
    <m/>
    <x v="1"/>
    <s v="Yes"/>
    <n v="82"/>
    <s v="POLLY"/>
    <x v="2"/>
    <s v="PM11"/>
    <s v="TEE MENG CHAI"/>
    <n v="667"/>
    <m/>
    <m/>
    <d v="2025-04-07T00:00:00"/>
    <m/>
    <n v="3"/>
    <n v="2001"/>
    <s v="PE"/>
    <n v="200680320001"/>
    <n v="0"/>
    <n v="1200"/>
    <n v="801"/>
    <n v="0"/>
    <n v="0"/>
    <n v="0"/>
    <m/>
    <m/>
    <n v="0"/>
    <m/>
    <m/>
    <m/>
    <m/>
    <m/>
    <m/>
    <m/>
    <m/>
    <n v="20068032"/>
    <s v="Z26005"/>
    <s v="CCL DESIGN SDN. BHD."/>
    <m/>
    <n v="0"/>
    <n v="0"/>
    <n v="0"/>
    <n v="0"/>
    <n v="0"/>
    <n v="0"/>
    <m/>
    <m/>
    <m/>
    <s v="No"/>
    <s v="W664651"/>
    <n v="0"/>
    <m/>
    <s v="Z26005"/>
    <m/>
    <m/>
    <s v="S0361913"/>
  </r>
  <r>
    <x v="192"/>
    <n v="10000"/>
    <n v="20000"/>
    <n v="45754"/>
    <s v="502LAUGH"/>
    <n v="0.53334490740740736"/>
    <s v="J00WT7100"/>
    <m/>
    <x v="1"/>
    <s v="Yes"/>
    <n v="71"/>
    <s v="POLLY"/>
    <x v="2"/>
    <s v="PS95"/>
    <s v="LIM CHENG LEONG"/>
    <n v="1500"/>
    <m/>
    <m/>
    <d v="2025-04-07T00:00:00"/>
    <m/>
    <n v="6"/>
    <n v="9000"/>
    <s v="PE"/>
    <n v="83614970001"/>
    <n v="0"/>
    <n v="9000"/>
    <n v="0"/>
    <n v="0"/>
    <n v="0"/>
    <n v="0"/>
    <m/>
    <m/>
    <n v="0"/>
    <m/>
    <m/>
    <m/>
    <m/>
    <m/>
    <m/>
    <m/>
    <m/>
    <n v="8361497"/>
    <s v="B02083"/>
    <s v="BECTON DICKINSON MEDICAL (S) PTE LTD"/>
    <m/>
    <n v="0"/>
    <n v="0"/>
    <n v="0"/>
    <n v="0"/>
    <n v="0"/>
    <n v="0"/>
    <m/>
    <m/>
    <m/>
    <s v="No"/>
    <s v="W664652"/>
    <n v="0"/>
    <m/>
    <s v="B02083"/>
    <m/>
    <m/>
    <s v="S0361915"/>
  </r>
  <r>
    <x v="193"/>
    <n v="10000"/>
    <n v="30000"/>
    <n v="45754"/>
    <s v="502LAUGH"/>
    <n v="0.48973379629629632"/>
    <s v="J00WT7100"/>
    <m/>
    <x v="1"/>
    <s v="Yes"/>
    <n v="71"/>
    <s v="POLLY"/>
    <x v="2"/>
    <s v="PS95"/>
    <s v="LIM CHENG LEONG"/>
    <n v="1667"/>
    <m/>
    <m/>
    <d v="2025-04-07T00:00:00"/>
    <m/>
    <n v="6"/>
    <n v="10002"/>
    <s v="PE"/>
    <n v="83615010001"/>
    <n v="0"/>
    <n v="10000"/>
    <n v="2"/>
    <n v="0"/>
    <n v="0"/>
    <n v="0"/>
    <m/>
    <m/>
    <n v="0"/>
    <m/>
    <m/>
    <m/>
    <m/>
    <m/>
    <m/>
    <m/>
    <m/>
    <n v="8361501"/>
    <s v="B02083"/>
    <s v="BECTON DICKINSON MEDICAL (S) PTE LTD"/>
    <m/>
    <n v="0"/>
    <n v="0"/>
    <n v="0"/>
    <n v="0"/>
    <n v="0"/>
    <n v="0"/>
    <m/>
    <m/>
    <m/>
    <s v="No"/>
    <s v="W664653"/>
    <n v="0"/>
    <m/>
    <s v="B02083"/>
    <m/>
    <m/>
    <s v="S0361915"/>
  </r>
  <r>
    <x v="195"/>
    <n v="10000"/>
    <n v="20000"/>
    <n v="45754"/>
    <s v="502LAUGH"/>
    <n v="0.53291666666666671"/>
    <s v="J00WT7100"/>
    <m/>
    <x v="1"/>
    <s v="Yes"/>
    <n v="71"/>
    <s v="POLLY"/>
    <x v="2"/>
    <s v="PS95"/>
    <s v="LIM CHENG LEONG"/>
    <n v="1500"/>
    <m/>
    <m/>
    <d v="2025-04-07T00:00:00"/>
    <m/>
    <n v="6"/>
    <n v="9000"/>
    <s v="PE"/>
    <n v="5000443910001"/>
    <n v="0"/>
    <n v="9000"/>
    <n v="0"/>
    <n v="0"/>
    <n v="0"/>
    <n v="0"/>
    <m/>
    <m/>
    <n v="0"/>
    <m/>
    <m/>
    <m/>
    <m/>
    <m/>
    <m/>
    <m/>
    <m/>
    <n v="500044391"/>
    <s v="B02083"/>
    <s v="BECTON DICKINSON MEDICAL (S) PTE LTD"/>
    <m/>
    <n v="0"/>
    <n v="0"/>
    <n v="0"/>
    <n v="0"/>
    <n v="0"/>
    <n v="0"/>
    <m/>
    <m/>
    <m/>
    <s v="No"/>
    <s v="W664654"/>
    <n v="0"/>
    <m/>
    <s v="B02083"/>
    <m/>
    <m/>
    <s v="S0361915"/>
  </r>
  <r>
    <x v="128"/>
    <n v="10000"/>
    <n v="30000"/>
    <n v="45755"/>
    <s v="502LAUGH"/>
    <s v=" 1:03:22 pm"/>
    <n v="10656256092"/>
    <m/>
    <x v="2"/>
    <s v="Yes"/>
    <n v="85"/>
    <s v="Luster AOI"/>
    <x v="5"/>
    <s v="QM78"/>
    <s v="WONG SEAU JIN"/>
    <n v="18182"/>
    <m/>
    <m/>
    <d v="2025-04-07T00:00:00"/>
    <m/>
    <n v="11"/>
    <n v="200002"/>
    <s v="PE"/>
    <s v="3YM62-80017-FT0001"/>
    <n v="0"/>
    <n v="180000"/>
    <n v="20002"/>
    <n v="0"/>
    <n v="0"/>
    <n v="0"/>
    <m/>
    <m/>
    <n v="0"/>
    <m/>
    <m/>
    <m/>
    <m/>
    <m/>
    <m/>
    <m/>
    <m/>
    <s v="3YM62-80017-FT"/>
    <s v="H08031-JIM-M"/>
    <s v="HP MALAYSIA MANUFACTURING SDN.BHD."/>
    <m/>
    <n v="0"/>
    <n v="0"/>
    <n v="0"/>
    <n v="0"/>
    <n v="0"/>
    <n v="0"/>
    <m/>
    <m/>
    <m/>
    <s v="No"/>
    <s v="W664655"/>
    <n v="0"/>
    <m/>
    <s v="H08031-JIM-M"/>
    <m/>
    <m/>
    <s v="S0361917"/>
  </r>
  <r>
    <x v="366"/>
    <n v="10000"/>
    <n v="10000"/>
    <n v="45754"/>
    <s v="502LAUGH"/>
    <n v="0.42482638888888891"/>
    <s v="M0BSM95201372"/>
    <m/>
    <x v="0"/>
    <s v="Yes"/>
    <n v="65"/>
    <s v="Sanki SDR300"/>
    <x v="2"/>
    <s v="PMJ7"/>
    <s v="FOONG SEL YI"/>
    <n v="2858"/>
    <n v="116.45"/>
    <n v="1.9408333333333334"/>
    <d v="2025-04-07T00:00:00"/>
    <m/>
    <n v="7"/>
    <n v="20006"/>
    <s v="PE"/>
    <s v="BL-68X28MM0001"/>
    <n v="0"/>
    <n v="20000"/>
    <n v="6"/>
    <n v="0"/>
    <n v="0"/>
    <n v="0"/>
    <m/>
    <m/>
    <n v="0"/>
    <m/>
    <m/>
    <m/>
    <m/>
    <m/>
    <m/>
    <m/>
    <m/>
    <s v="BL-68X28MM"/>
    <s v="H08122"/>
    <s v="HI-P SINGAPORE PTE. LTD."/>
    <m/>
    <n v="0"/>
    <n v="0"/>
    <n v="0"/>
    <n v="0"/>
    <n v="0"/>
    <n v="0"/>
    <m/>
    <m/>
    <m/>
    <s v="No"/>
    <s v="W664657"/>
    <n v="0"/>
    <m/>
    <s v="H08122"/>
    <m/>
    <m/>
    <s v="S0361920"/>
  </r>
  <r>
    <x v="307"/>
    <n v="10000"/>
    <n v="20000"/>
    <n v="45755"/>
    <s v="502LAUGH"/>
    <s v=" 9:57:39 am"/>
    <s v="I53065H056"/>
    <m/>
    <x v="1"/>
    <s v="Yes"/>
    <n v="71"/>
    <s v="POLLY"/>
    <x v="2"/>
    <s v="PS95"/>
    <s v="LIM CHENG LEONG"/>
    <n v="2223"/>
    <m/>
    <m/>
    <d v="2025-04-07T00:00:00"/>
    <m/>
    <n v="9"/>
    <n v="20007"/>
    <s v="PE"/>
    <s v="FLAMMABLE LIQUID0015"/>
    <n v="0"/>
    <n v="20000"/>
    <n v="7"/>
    <n v="0"/>
    <n v="0"/>
    <n v="0"/>
    <m/>
    <m/>
    <n v="0"/>
    <m/>
    <m/>
    <m/>
    <m/>
    <m/>
    <m/>
    <m/>
    <m/>
    <s v="FLAMMABLE LIQUID 3"/>
    <s v="S19254"/>
    <s v="SINGAPORE ASAHI CHEMICAL &amp; SOLDER IND. PTE LTD"/>
    <m/>
    <n v="0"/>
    <n v="0"/>
    <n v="0"/>
    <n v="0"/>
    <n v="0"/>
    <n v="0"/>
    <m/>
    <m/>
    <m/>
    <s v="No"/>
    <s v="W664659"/>
    <n v="0"/>
    <m/>
    <s v="S19254"/>
    <m/>
    <m/>
    <s v="S0361923"/>
  </r>
  <r>
    <x v="258"/>
    <n v="10000"/>
    <n v="20000"/>
    <n v="45754"/>
    <s v="502LAUGH"/>
    <s v=" 5:27:07 pm"/>
    <s v="BYJ032-07"/>
    <m/>
    <x v="1"/>
    <s v="Yes"/>
    <n v="82"/>
    <s v="POLLY"/>
    <x v="2"/>
    <s v="PM11"/>
    <s v="TEE MENG CHAI"/>
    <n v="3250"/>
    <m/>
    <m/>
    <d v="2025-04-07T00:00:00"/>
    <m/>
    <n v="4"/>
    <n v="13000"/>
    <s v="PE"/>
    <s v="HASACONI FLUX-DA0001"/>
    <n v="0"/>
    <n v="10000"/>
    <n v="3000"/>
    <n v="0"/>
    <n v="0"/>
    <n v="0"/>
    <m/>
    <m/>
    <n v="0"/>
    <m/>
    <m/>
    <m/>
    <m/>
    <m/>
    <m/>
    <m/>
    <m/>
    <s v="HASACONI FLUX-DANGER"/>
    <s v="S19254"/>
    <s v="SINGAPORE ASAHI CHEMICAL &amp; SOLDER IND. PTE LTD"/>
    <m/>
    <n v="0"/>
    <n v="0"/>
    <n v="0"/>
    <n v="0"/>
    <n v="0"/>
    <n v="0"/>
    <m/>
    <m/>
    <m/>
    <s v="No"/>
    <s v="W664664"/>
    <n v="0"/>
    <m/>
    <s v="S19254"/>
    <m/>
    <m/>
    <s v="S0361924"/>
  </r>
  <r>
    <x v="259"/>
    <n v="10000"/>
    <n v="20000"/>
    <n v="45754"/>
    <s v="505KANGHS"/>
    <s v=" 1:55:25 pm"/>
    <s v="BYJ032-07"/>
    <m/>
    <x v="1"/>
    <s v="Yes"/>
    <n v="82"/>
    <s v="POLLY"/>
    <x v="2"/>
    <s v="PM11"/>
    <s v="TEE MENG CHAI"/>
    <n v="4000"/>
    <m/>
    <m/>
    <d v="2025-04-07T00:00:00"/>
    <m/>
    <n v="9"/>
    <n v="36000"/>
    <s v="PE"/>
    <s v="69 SCS-ROHS-Y0001"/>
    <n v="0"/>
    <n v="30000"/>
    <n v="6000"/>
    <n v="0"/>
    <n v="0"/>
    <n v="0"/>
    <m/>
    <m/>
    <n v="0"/>
    <m/>
    <m/>
    <m/>
    <m/>
    <m/>
    <m/>
    <m/>
    <m/>
    <s v="69 SCS-ROHS-Y"/>
    <s v="S19254"/>
    <s v="SINGAPORE ASAHI CHEMICAL &amp; SOLDER IND. PTE LTD"/>
    <m/>
    <n v="0"/>
    <n v="0"/>
    <n v="0"/>
    <n v="0"/>
    <n v="0"/>
    <n v="0"/>
    <m/>
    <m/>
    <m/>
    <s v="No"/>
    <s v="W664665"/>
    <n v="0"/>
    <m/>
    <s v="S19254"/>
    <m/>
    <m/>
    <s v="S0361924"/>
  </r>
  <r>
    <x v="309"/>
    <n v="10000"/>
    <n v="20000"/>
    <n v="45755"/>
    <s v="502LAUGH"/>
    <s v=" 9:58:58 am"/>
    <s v="SG-5649983 01"/>
    <m/>
    <x v="1"/>
    <s v="Yes"/>
    <n v="92"/>
    <s v="Polly Digital Cut"/>
    <x v="4"/>
    <s v="PM87"/>
    <s v="LEE SHIEN WEI"/>
    <n v="1100"/>
    <m/>
    <m/>
    <d v="2025-04-07T00:00:00"/>
    <m/>
    <n v="5"/>
    <n v="5500"/>
    <s v="PE"/>
    <s v="QC PASSED LABEL0004"/>
    <n v="0"/>
    <n v="5000"/>
    <n v="500"/>
    <n v="0"/>
    <n v="0"/>
    <n v="0"/>
    <m/>
    <m/>
    <n v="0"/>
    <m/>
    <m/>
    <m/>
    <m/>
    <m/>
    <m/>
    <m/>
    <m/>
    <s v="QC PASSED LABEL"/>
    <s v="A01471"/>
    <s v="AIRVERCLEAN PTE LTD"/>
    <m/>
    <n v="0"/>
    <n v="0"/>
    <n v="0"/>
    <n v="0"/>
    <n v="0"/>
    <n v="0"/>
    <m/>
    <m/>
    <m/>
    <s v="No"/>
    <s v="W664669"/>
    <n v="0"/>
    <m/>
    <s v="A01471"/>
    <m/>
    <m/>
    <s v="S0361941"/>
  </r>
  <r>
    <x v="367"/>
    <n v="10000"/>
    <n v="10000"/>
    <n v="45754"/>
    <s v="505KANGHS"/>
    <s v=" 1:53:48 pm"/>
    <s v="J00PR5201"/>
    <m/>
    <x v="0"/>
    <s v="Yes"/>
    <n v="12"/>
    <s v="FSK SR520"/>
    <x v="3"/>
    <s v="PP05"/>
    <s v="WONG KIM FATT"/>
    <n v="4000"/>
    <n v="125"/>
    <n v="2.0833333333333335"/>
    <d v="2025-04-07T00:00:00"/>
    <m/>
    <n v="1"/>
    <n v="4000"/>
    <s v="PE"/>
    <s v="810333 REV4000001"/>
    <n v="0"/>
    <n v="4000"/>
    <n v="0"/>
    <n v="0"/>
    <n v="0"/>
    <n v="0"/>
    <m/>
    <m/>
    <n v="0"/>
    <m/>
    <m/>
    <m/>
    <m/>
    <m/>
    <m/>
    <m/>
    <m/>
    <s v="810333 REV400"/>
    <s v="V22000"/>
    <s v="PT VARTA MICROBATTERY INDONESIA"/>
    <m/>
    <n v="0"/>
    <n v="0"/>
    <n v="0"/>
    <n v="0"/>
    <n v="0"/>
    <n v="0"/>
    <m/>
    <m/>
    <m/>
    <s v="No"/>
    <s v="W664671"/>
    <n v="0"/>
    <m/>
    <s v="V22000"/>
    <m/>
    <m/>
    <s v="S0361944"/>
  </r>
  <r>
    <x v="331"/>
    <n v="10000"/>
    <n v="20000"/>
    <n v="45755"/>
    <s v="502LAUGH"/>
    <s v=" 3:35:03 pm"/>
    <n v="10620258108"/>
    <m/>
    <x v="1"/>
    <s v="Yes"/>
    <n v="77"/>
    <s v="Brotech DF330 "/>
    <x v="1"/>
    <s v="PM74"/>
    <s v="YONG CHEE SOON"/>
    <n v="1364"/>
    <n v="52.733333333333334"/>
    <n v="0.87888888888888894"/>
    <d v="2025-04-07T00:00:00"/>
    <m/>
    <n v="66"/>
    <n v="90024"/>
    <s v="PE"/>
    <s v="C2P08-80005-FT0001"/>
    <n v="0"/>
    <n v="80000"/>
    <n v="10024"/>
    <n v="0"/>
    <n v="0"/>
    <n v="0"/>
    <m/>
    <m/>
    <n v="0"/>
    <m/>
    <m/>
    <m/>
    <m/>
    <m/>
    <m/>
    <m/>
    <m/>
    <s v="C2P08-80005-FT"/>
    <s v="H08031-JIM-M"/>
    <s v="HP MALAYSIA MANUFACTURING SDN.BHD."/>
    <m/>
    <n v="0"/>
    <n v="0"/>
    <n v="0"/>
    <n v="0"/>
    <n v="0"/>
    <n v="0"/>
    <m/>
    <m/>
    <m/>
    <s v="No"/>
    <s v="W664676"/>
    <n v="0"/>
    <m/>
    <s v="H08031-JIM-M"/>
    <m/>
    <m/>
    <s v="S0361946"/>
  </r>
  <r>
    <x v="368"/>
    <n v="10000"/>
    <n v="10000"/>
    <n v="45771"/>
    <s v="502LAUGH"/>
    <s v=" 4:14:11 pm"/>
    <n v="10620258097"/>
    <m/>
    <x v="0"/>
    <s v="Yes"/>
    <n v="79"/>
    <s v="HP Indigo 6800"/>
    <x v="0"/>
    <s v="PM21"/>
    <s v="LIM JIA FAN"/>
    <n v="1105"/>
    <n v="85.25"/>
    <n v="1.4208333333333334"/>
    <d v="2025-04-07T00:00:00"/>
    <m/>
    <n v="308"/>
    <n v="340340"/>
    <s v="PE"/>
    <s v="3YM57-80010-FT0001"/>
    <n v="0"/>
    <n v="300000"/>
    <n v="40340"/>
    <n v="0"/>
    <n v="0"/>
    <n v="0"/>
    <m/>
    <m/>
    <n v="0"/>
    <m/>
    <m/>
    <m/>
    <m/>
    <m/>
    <m/>
    <m/>
    <m/>
    <s v="3YM57-80010-FT"/>
    <s v="H08031-JIM-M"/>
    <s v="HP MALAYSIA MANUFACTURING SDN.BHD."/>
    <m/>
    <n v="0"/>
    <n v="0"/>
    <n v="0"/>
    <n v="0"/>
    <n v="0"/>
    <n v="0"/>
    <m/>
    <m/>
    <m/>
    <s v="No"/>
    <s v="W665680"/>
    <n v="0"/>
    <m/>
    <s v="H08031-JIM-M"/>
    <m/>
    <m/>
    <s v="S0361958"/>
  </r>
  <r>
    <x v="332"/>
    <n v="10000"/>
    <n v="20000"/>
    <n v="45763"/>
    <s v="502LAUGH"/>
    <s v=" 4:44:39 pm"/>
    <n v="10620258106"/>
    <m/>
    <x v="1"/>
    <s v="Yes"/>
    <n v="77"/>
    <s v="Brotech DF330 "/>
    <x v="1"/>
    <s v="PM74"/>
    <s v="YONG CHEE SOON"/>
    <n v="1773"/>
    <n v="59.55"/>
    <n v="0.99249999999999994"/>
    <d v="2025-04-07T00:00:00"/>
    <m/>
    <n v="88"/>
    <n v="156024"/>
    <s v="PE"/>
    <s v="6ZD61-800010001"/>
    <n v="0"/>
    <n v="140000"/>
    <n v="16024"/>
    <n v="0"/>
    <n v="0"/>
    <n v="0"/>
    <m/>
    <m/>
    <n v="0"/>
    <m/>
    <m/>
    <m/>
    <m/>
    <m/>
    <m/>
    <m/>
    <m/>
    <s v="6ZD61-80001"/>
    <s v="H08031-JIM-M"/>
    <s v="HP MALAYSIA MANUFACTURING SDN.BHD."/>
    <m/>
    <n v="0"/>
    <n v="0"/>
    <n v="0"/>
    <n v="0"/>
    <n v="0"/>
    <n v="0"/>
    <m/>
    <m/>
    <m/>
    <s v="No"/>
    <s v="W665182"/>
    <n v="0"/>
    <m/>
    <s v="H08031-JIM-M"/>
    <m/>
    <m/>
    <s v="S0361959"/>
  </r>
  <r>
    <x v="369"/>
    <n v="10000"/>
    <n v="10000"/>
    <n v="45754"/>
    <s v="502LAUGH"/>
    <s v=" 4:51:44 pm"/>
    <s v="MOBVG3280"/>
    <m/>
    <x v="0"/>
    <s v="Yes"/>
    <n v="86"/>
    <s v="Brotech DF330 "/>
    <x v="1"/>
    <s v="PM45"/>
    <s v="TAY CHIN LIONG"/>
    <n v="30000"/>
    <n v="530"/>
    <n v="8.8333333333333339"/>
    <d v="2025-04-07T00:00:00"/>
    <m/>
    <n v="2"/>
    <n v="60000"/>
    <s v="PE"/>
    <s v="10036213001 REVA0001"/>
    <n v="0"/>
    <n v="60000"/>
    <n v="0"/>
    <n v="0"/>
    <n v="0"/>
    <n v="0"/>
    <m/>
    <m/>
    <n v="0"/>
    <m/>
    <m/>
    <m/>
    <m/>
    <m/>
    <m/>
    <m/>
    <m/>
    <s v="10036213001 REVA"/>
    <s v="E05166-JAPAC"/>
    <s v="EDWARDS LIFESCIENCES (SINGAPORE) PTE LTD"/>
    <m/>
    <n v="0"/>
    <n v="0"/>
    <n v="0"/>
    <n v="0"/>
    <n v="0"/>
    <n v="0"/>
    <m/>
    <m/>
    <m/>
    <s v="No"/>
    <s v="W664687"/>
    <n v="0"/>
    <m/>
    <s v="E05166-JAPAC"/>
    <m/>
    <m/>
    <s v="S0361973"/>
  </r>
  <r>
    <x v="370"/>
    <n v="10000"/>
    <n v="10000"/>
    <n v="45755"/>
    <s v="502LAUGH"/>
    <s v=" 8:40:40 am"/>
    <s v="SG-5651598-01"/>
    <m/>
    <x v="0"/>
    <s v="Yes"/>
    <n v="59"/>
    <s v="SANKI SD-300 Intermittent"/>
    <x v="3"/>
    <s v="PS74"/>
    <s v="GOH CHIN TECK"/>
    <n v="745"/>
    <n v="63.625"/>
    <n v="1.0604166666666666"/>
    <d v="2025-04-07T00:00:00"/>
    <m/>
    <n v="4"/>
    <n v="2980"/>
    <s v="PE"/>
    <n v="112888120001"/>
    <n v="0"/>
    <n v="2980"/>
    <n v="0"/>
    <n v="0"/>
    <n v="0"/>
    <n v="0"/>
    <m/>
    <m/>
    <n v="0"/>
    <m/>
    <m/>
    <m/>
    <m/>
    <m/>
    <m/>
    <m/>
    <m/>
    <n v="11288812"/>
    <s v="I09180"/>
    <s v="ILLUMINA SINGAPORE PTE LTD"/>
    <m/>
    <n v="0"/>
    <n v="0"/>
    <n v="0"/>
    <n v="0"/>
    <n v="0"/>
    <n v="0"/>
    <m/>
    <m/>
    <m/>
    <s v="No"/>
    <s v="W664693"/>
    <n v="0"/>
    <m/>
    <s v="I09180"/>
    <m/>
    <m/>
    <s v="S0361992"/>
  </r>
  <r>
    <x v="371"/>
    <n v="10000"/>
    <n v="10000"/>
    <n v="45755"/>
    <s v="502LAUGH"/>
    <s v=" 8:41:49 am"/>
    <s v="SG-5651598-01"/>
    <m/>
    <x v="0"/>
    <s v="Yes"/>
    <n v="59"/>
    <s v="SANKI SD-300 Intermittent"/>
    <x v="3"/>
    <s v="PS74"/>
    <s v="GOH CHIN TECK"/>
    <n v="745"/>
    <n v="63.625"/>
    <n v="1.0604166666666666"/>
    <d v="2025-04-07T00:00:00"/>
    <m/>
    <n v="4"/>
    <n v="2980"/>
    <s v="PE"/>
    <n v="112888550001"/>
    <n v="0"/>
    <n v="2980"/>
    <n v="0"/>
    <n v="0"/>
    <n v="0"/>
    <n v="0"/>
    <m/>
    <m/>
    <n v="0"/>
    <m/>
    <m/>
    <m/>
    <m/>
    <m/>
    <m/>
    <m/>
    <m/>
    <n v="11288855"/>
    <s v="I09180"/>
    <s v="ILLUMINA SINGAPORE PTE LTD"/>
    <m/>
    <n v="0"/>
    <n v="0"/>
    <n v="0"/>
    <n v="0"/>
    <n v="0"/>
    <n v="0"/>
    <m/>
    <m/>
    <m/>
    <s v="No"/>
    <s v="W664694"/>
    <n v="0"/>
    <m/>
    <s v="I09180"/>
    <m/>
    <m/>
    <s v="S0361993"/>
  </r>
  <r>
    <x v="372"/>
    <n v="10000"/>
    <n v="10000"/>
    <n v="45755"/>
    <s v="502LAUGH"/>
    <s v=" 8:40:40 am"/>
    <s v="SG-5651598-01"/>
    <m/>
    <x v="0"/>
    <s v="Yes"/>
    <n v="59"/>
    <s v="SANKI SD-300 Intermittent"/>
    <x v="3"/>
    <s v="PS74"/>
    <s v="GOH CHIN TECK"/>
    <n v="745"/>
    <n v="63.625"/>
    <n v="1.0604166666666666"/>
    <d v="2025-04-07T00:00:00"/>
    <m/>
    <n v="4"/>
    <n v="2980"/>
    <s v="PE"/>
    <n v="112888120001"/>
    <n v="0"/>
    <n v="2980"/>
    <n v="0"/>
    <n v="0"/>
    <n v="0"/>
    <n v="0"/>
    <m/>
    <m/>
    <n v="0"/>
    <m/>
    <m/>
    <m/>
    <m/>
    <m/>
    <m/>
    <m/>
    <m/>
    <n v="11288812"/>
    <s v="I09180"/>
    <s v="ILLUMINA SINGAPORE PTE LTD"/>
    <m/>
    <n v="0"/>
    <n v="0"/>
    <n v="0"/>
    <n v="0"/>
    <n v="0"/>
    <n v="0"/>
    <m/>
    <m/>
    <m/>
    <s v="No"/>
    <s v="W664696"/>
    <n v="0"/>
    <m/>
    <s v="I09180"/>
    <m/>
    <m/>
    <s v="S0361996"/>
  </r>
  <r>
    <x v="373"/>
    <n v="10000"/>
    <n v="10000"/>
    <n v="45755"/>
    <s v="502LAUGH"/>
    <s v=" 8:40:40 am"/>
    <s v="SG-5651598-01"/>
    <m/>
    <x v="0"/>
    <s v="Yes"/>
    <n v="59"/>
    <s v="SANKI SD-300 Intermittent"/>
    <x v="3"/>
    <s v="PS74"/>
    <s v="GOH CHIN TECK"/>
    <n v="373"/>
    <n v="54.325000000000003"/>
    <n v="0.90541666666666676"/>
    <d v="2025-04-07T00:00:00"/>
    <m/>
    <n v="4"/>
    <n v="1490"/>
    <s v="PE"/>
    <n v="112888120001"/>
    <n v="0"/>
    <n v="1490"/>
    <n v="0"/>
    <n v="0"/>
    <n v="0"/>
    <n v="0"/>
    <m/>
    <m/>
    <n v="0"/>
    <m/>
    <m/>
    <m/>
    <m/>
    <m/>
    <m/>
    <m/>
    <m/>
    <n v="11288812"/>
    <s v="I09180"/>
    <s v="ILLUMINA SINGAPORE PTE LTD"/>
    <m/>
    <n v="0"/>
    <n v="0"/>
    <n v="0"/>
    <n v="0"/>
    <n v="0"/>
    <n v="0"/>
    <m/>
    <m/>
    <m/>
    <s v="No"/>
    <s v="W664697"/>
    <n v="0"/>
    <m/>
    <s v="I09180"/>
    <m/>
    <m/>
    <s v="S0361997"/>
  </r>
  <r>
    <x v="373"/>
    <n v="20000"/>
    <n v="10000"/>
    <n v="45755"/>
    <s v="502LAUGH"/>
    <s v=" 8:40:40 am"/>
    <s v="SG-5651598-01"/>
    <m/>
    <x v="0"/>
    <s v="Yes"/>
    <n v="59"/>
    <s v="SANKI SD-300 Intermittent"/>
    <x v="3"/>
    <s v="PS74"/>
    <s v="GOH CHIN TECK"/>
    <n v="373"/>
    <n v="54.325000000000003"/>
    <n v="0.90541666666666676"/>
    <d v="2025-04-07T00:00:00"/>
    <m/>
    <n v="4"/>
    <n v="1490"/>
    <s v="PE"/>
    <n v="112888120001"/>
    <n v="0"/>
    <n v="1490"/>
    <n v="0"/>
    <n v="0"/>
    <n v="0"/>
    <n v="0"/>
    <m/>
    <m/>
    <n v="0"/>
    <m/>
    <m/>
    <m/>
    <m/>
    <m/>
    <m/>
    <m/>
    <m/>
    <n v="11288812"/>
    <s v="I09180"/>
    <s v="ILLUMINA SINGAPORE PTE LTD"/>
    <m/>
    <n v="0"/>
    <n v="0"/>
    <n v="0"/>
    <n v="0"/>
    <n v="0"/>
    <n v="0"/>
    <m/>
    <m/>
    <m/>
    <s v="No"/>
    <s v="W664697"/>
    <n v="0"/>
    <m/>
    <s v="I09180"/>
    <m/>
    <m/>
    <s v="S0361997"/>
  </r>
  <r>
    <x v="333"/>
    <n v="10000"/>
    <n v="20000"/>
    <n v="45761"/>
    <s v="502LAUGH"/>
    <s v=" 8:43:59 am"/>
    <n v="10620258106"/>
    <m/>
    <x v="1"/>
    <s v="Yes"/>
    <n v="77"/>
    <s v="Brotech DF330 "/>
    <x v="1"/>
    <s v="PM74"/>
    <s v="YONG CHEE SOON"/>
    <n v="910"/>
    <n v="45.166666666666664"/>
    <n v="0.75277777777777777"/>
    <d v="2025-04-07T00:00:00"/>
    <m/>
    <n v="88"/>
    <n v="80080"/>
    <s v="PE"/>
    <s v="3YM55-80009-FT0001"/>
    <n v="0"/>
    <n v="70000"/>
    <n v="10080"/>
    <n v="0"/>
    <n v="0"/>
    <n v="0"/>
    <m/>
    <m/>
    <n v="0"/>
    <m/>
    <m/>
    <m/>
    <m/>
    <m/>
    <m/>
    <m/>
    <m/>
    <s v="3YM55-80009-FT"/>
    <s v="H08031-JIM-M"/>
    <s v="HP MALAYSIA MANUFACTURING SDN.BHD."/>
    <m/>
    <n v="0"/>
    <n v="0"/>
    <n v="0"/>
    <n v="0"/>
    <n v="0"/>
    <n v="0"/>
    <m/>
    <m/>
    <m/>
    <s v="No"/>
    <s v="W664702"/>
    <n v="0"/>
    <m/>
    <s v="H08031-JIM-M"/>
    <m/>
    <m/>
    <s v="S0362002"/>
  </r>
  <r>
    <x v="374"/>
    <n v="10000"/>
    <n v="10000"/>
    <n v="45755"/>
    <s v="502LAUGH"/>
    <s v=" 8:41:49 am"/>
    <s v="SG-5651598-01"/>
    <m/>
    <x v="0"/>
    <s v="Yes"/>
    <n v="59"/>
    <s v="SANKI SD-300 Intermittent"/>
    <x v="3"/>
    <s v="PS74"/>
    <s v="GOH CHIN TECK"/>
    <n v="745"/>
    <n v="63.625"/>
    <n v="1.0604166666666666"/>
    <d v="2025-04-07T00:00:00"/>
    <m/>
    <n v="4"/>
    <n v="2980"/>
    <s v="PE"/>
    <n v="112888550001"/>
    <n v="0"/>
    <n v="2980"/>
    <n v="0"/>
    <n v="0"/>
    <n v="0"/>
    <n v="0"/>
    <m/>
    <m/>
    <n v="0"/>
    <m/>
    <m/>
    <m/>
    <m/>
    <m/>
    <m/>
    <m/>
    <m/>
    <n v="11288855"/>
    <s v="I09180"/>
    <s v="ILLUMINA SINGAPORE PTE LTD"/>
    <m/>
    <n v="0"/>
    <n v="0"/>
    <n v="0"/>
    <n v="0"/>
    <n v="0"/>
    <n v="0"/>
    <m/>
    <m/>
    <m/>
    <s v="No"/>
    <s v="W664709"/>
    <n v="0"/>
    <m/>
    <s v="I09180"/>
    <m/>
    <m/>
    <s v="S0361994"/>
  </r>
  <r>
    <x v="375"/>
    <n v="10000"/>
    <n v="10000"/>
    <n v="45755"/>
    <s v="502LAUGH"/>
    <s v=" 8:35:44 am"/>
    <s v="L4820U8019/D82907A156R"/>
    <m/>
    <x v="0"/>
    <s v="Yes"/>
    <n v="12"/>
    <s v="FSK SR520"/>
    <x v="3"/>
    <s v="PP05"/>
    <s v="WONG KIM FATT"/>
    <n v="8000"/>
    <n v="205"/>
    <n v="3.4166666666666665"/>
    <d v="2025-04-07T00:00:00"/>
    <m/>
    <n v="3"/>
    <n v="24000"/>
    <s v="PE"/>
    <s v="TSMC00312060001"/>
    <n v="0"/>
    <n v="24000"/>
    <n v="0"/>
    <n v="0"/>
    <n v="0"/>
    <n v="0"/>
    <m/>
    <m/>
    <n v="0"/>
    <m/>
    <m/>
    <m/>
    <m/>
    <m/>
    <m/>
    <m/>
    <m/>
    <s v="TSMC0031206"/>
    <s v="T20104"/>
    <s v="TOSHIBA TEC SINGAPORE PTE LTD"/>
    <m/>
    <n v="0"/>
    <n v="0"/>
    <n v="0"/>
    <n v="0"/>
    <n v="0"/>
    <n v="0"/>
    <m/>
    <m/>
    <m/>
    <s v="No"/>
    <s v="W664718"/>
    <n v="0"/>
    <m/>
    <s v="T20104"/>
    <m/>
    <m/>
    <s v="S0361990"/>
  </r>
  <r>
    <x v="376"/>
    <n v="10000"/>
    <n v="20000"/>
    <n v="45756"/>
    <s v="502LAUGH"/>
    <n v="0.44361111111111112"/>
    <s v="M0BUG7282"/>
    <m/>
    <x v="0"/>
    <s v="Yes"/>
    <n v="63"/>
    <s v="SANKI"/>
    <x v="2"/>
    <s v="PM80"/>
    <s v="YAP ZHI PING"/>
    <n v="4000"/>
    <n v="145"/>
    <n v="2.4166666666666665"/>
    <d v="2025-04-07T00:00:00"/>
    <m/>
    <n v="20"/>
    <n v="80000"/>
    <s v="PE"/>
    <s v="100565979-ADS1360001"/>
    <n v="0"/>
    <n v="80000"/>
    <n v="0"/>
    <n v="0"/>
    <n v="0"/>
    <n v="0"/>
    <m/>
    <m/>
    <n v="0"/>
    <m/>
    <m/>
    <m/>
    <m/>
    <m/>
    <m/>
    <m/>
    <m/>
    <s v="100565979-ADS1366"/>
    <s v="S19314"/>
    <s v="SEAGATE TECHNOLOGY INTERNATIONAL (WUXI) CO., LTD"/>
    <m/>
    <n v="0"/>
    <n v="0"/>
    <n v="0"/>
    <n v="0"/>
    <n v="0"/>
    <n v="0"/>
    <m/>
    <m/>
    <m/>
    <s v="No"/>
    <s v="W664732"/>
    <n v="0"/>
    <m/>
    <s v="S19314"/>
    <m/>
    <m/>
    <s v="H0064901"/>
  </r>
  <r>
    <x v="320"/>
    <n v="10000"/>
    <n v="20000"/>
    <n v="45755"/>
    <s v="502LAUGH"/>
    <s v=" 8:59:03 am"/>
    <s v="M0BFL2381"/>
    <m/>
    <x v="1"/>
    <s v="Yes"/>
    <n v="63"/>
    <s v="SANKI"/>
    <x v="2"/>
    <s v="PM80"/>
    <s v="YAP ZHI PING"/>
    <n v="2500"/>
    <n v="107.5"/>
    <n v="1.7916666666666667"/>
    <d v="2025-04-07T00:00:00"/>
    <m/>
    <n v="16"/>
    <n v="40000"/>
    <s v="PE"/>
    <s v="714370201-ADS1360001"/>
    <n v="0"/>
    <n v="40000"/>
    <n v="0"/>
    <n v="0"/>
    <n v="0"/>
    <n v="0"/>
    <m/>
    <m/>
    <n v="0"/>
    <m/>
    <m/>
    <m/>
    <m/>
    <m/>
    <m/>
    <m/>
    <m/>
    <s v="714370201-ADS1366"/>
    <s v="S19314"/>
    <s v="SEAGATE TECHNOLOGY INTERNATIONAL (WUXI) CO., LTD"/>
    <m/>
    <n v="0"/>
    <n v="0"/>
    <n v="0"/>
    <n v="0"/>
    <n v="0"/>
    <n v="0"/>
    <m/>
    <m/>
    <m/>
    <s v="No"/>
    <s v="W664738"/>
    <n v="0"/>
    <m/>
    <s v="S19314"/>
    <m/>
    <m/>
    <s v="H0064908"/>
  </r>
  <r>
    <x v="377"/>
    <n v="10000"/>
    <n v="10000"/>
    <n v="45756"/>
    <s v="502LAUGH"/>
    <n v="0.44569444444444445"/>
    <s v="5307412-02-01-09/5307412-01-01-07/5307412-02-01-10"/>
    <m/>
    <x v="0"/>
    <s v="Yes"/>
    <n v="90"/>
    <s v="HDS"/>
    <x v="2"/>
    <s v="QC04"/>
    <s v="YANG TONGJING"/>
    <n v="5400"/>
    <n v="315"/>
    <n v="5.25"/>
    <d v="2025-04-07T00:00:00"/>
    <m/>
    <n v="2"/>
    <n v="10800"/>
    <s v="PE"/>
    <s v="723852900-PROTO 0001"/>
    <n v="0"/>
    <n v="10800"/>
    <n v="0"/>
    <n v="0"/>
    <n v="0"/>
    <n v="0"/>
    <m/>
    <m/>
    <n v="0"/>
    <m/>
    <m/>
    <m/>
    <m/>
    <m/>
    <m/>
    <m/>
    <m/>
    <s v="723852900-PROTO D"/>
    <s v="S19314"/>
    <s v="SEAGATE TECHNOLOGY INTERNATIONAL (WUXI) CO., LTD"/>
    <m/>
    <n v="0"/>
    <n v="0"/>
    <n v="0"/>
    <n v="0"/>
    <n v="0"/>
    <n v="0"/>
    <m/>
    <m/>
    <m/>
    <s v="No"/>
    <s v="W664739"/>
    <n v="0"/>
    <m/>
    <s v="S19314"/>
    <m/>
    <m/>
    <s v="H0064910"/>
  </r>
  <r>
    <x v="378"/>
    <n v="10000"/>
    <n v="10000"/>
    <n v="45754"/>
    <s v="502LAUGH"/>
    <s v=" 4:51:44 pm"/>
    <s v="4275S1"/>
    <m/>
    <x v="0"/>
    <s v="Yes"/>
    <n v="22"/>
    <s v="FSK B100"/>
    <x v="3"/>
    <s v="PS13"/>
    <s v="YEE CHENG MENG"/>
    <n v="2000"/>
    <n v="85"/>
    <n v="1.4166666666666667"/>
    <d v="2025-04-07T00:00:00"/>
    <m/>
    <n v="1"/>
    <n v="2000"/>
    <s v="PE"/>
    <n v="10100120001"/>
    <n v="0"/>
    <n v="2000"/>
    <n v="0"/>
    <n v="0"/>
    <n v="0"/>
    <n v="0"/>
    <m/>
    <m/>
    <n v="0"/>
    <m/>
    <m/>
    <m/>
    <m/>
    <m/>
    <m/>
    <m/>
    <m/>
    <n v="1010012"/>
    <s v="E05156"/>
    <s v="ESCO MICRO PTE LTD"/>
    <m/>
    <n v="0"/>
    <n v="0"/>
    <n v="0"/>
    <n v="0"/>
    <n v="0"/>
    <n v="0"/>
    <m/>
    <m/>
    <m/>
    <s v="No"/>
    <s v="W664747"/>
    <n v="0"/>
    <m/>
    <s v="E05156"/>
    <m/>
    <m/>
    <s v="S0362035"/>
  </r>
  <r>
    <x v="379"/>
    <n v="10000"/>
    <n v="10000"/>
    <n v="45754"/>
    <s v="502LAUGH"/>
    <s v=" 3:44:12 pm"/>
    <s v="4275S1"/>
    <m/>
    <x v="0"/>
    <s v="Yes"/>
    <n v="22"/>
    <s v="FSK B100"/>
    <x v="3"/>
    <s v="PS13"/>
    <s v="YEE CHENG MENG"/>
    <n v="1000"/>
    <n v="65"/>
    <n v="1.0833333333333333"/>
    <d v="2025-04-07T00:00:00"/>
    <m/>
    <n v="1"/>
    <n v="1000"/>
    <s v="PE"/>
    <n v="10104710001"/>
    <n v="0"/>
    <n v="1000"/>
    <n v="0"/>
    <n v="0"/>
    <n v="0"/>
    <n v="0"/>
    <m/>
    <m/>
    <n v="0"/>
    <m/>
    <m/>
    <m/>
    <m/>
    <m/>
    <m/>
    <m/>
    <m/>
    <n v="1010471"/>
    <s v="E05156"/>
    <s v="ESCO MICRO PTE LTD"/>
    <m/>
    <n v="0"/>
    <n v="0"/>
    <n v="0"/>
    <n v="0"/>
    <n v="0"/>
    <n v="0"/>
    <m/>
    <m/>
    <m/>
    <s v="No"/>
    <s v="W664748"/>
    <n v="0"/>
    <m/>
    <s v="E05156"/>
    <m/>
    <m/>
    <s v="S0362035"/>
  </r>
  <r>
    <x v="147"/>
    <n v="10000"/>
    <n v="20000"/>
    <n v="45755"/>
    <s v="502LAUGH"/>
    <s v=" 2:16:22 pm"/>
    <s v="BYF039-01"/>
    <m/>
    <x v="1"/>
    <s v="Yes"/>
    <n v="92"/>
    <s v="Polly Digital Cut"/>
    <x v="4"/>
    <s v="PM87"/>
    <s v="LEE SHIEN WEI"/>
    <n v="550"/>
    <m/>
    <m/>
    <d v="2025-04-07T00:00:00"/>
    <m/>
    <n v="2"/>
    <n v="1100"/>
    <s v="PE"/>
    <s v="BMS-144X38MM0001"/>
    <n v="0"/>
    <n v="1000"/>
    <n v="100"/>
    <n v="0"/>
    <n v="0"/>
    <n v="0"/>
    <m/>
    <m/>
    <n v="0"/>
    <m/>
    <m/>
    <m/>
    <m/>
    <m/>
    <m/>
    <m/>
    <m/>
    <s v="BMS-144X38MM"/>
    <s v="S19671"/>
    <s v="SKB ELECTRICAL ENGINEERING PTE LTD"/>
    <m/>
    <n v="0"/>
    <n v="0"/>
    <n v="0"/>
    <n v="0"/>
    <n v="0"/>
    <n v="0"/>
    <m/>
    <m/>
    <m/>
    <s v="No"/>
    <s v="W664756"/>
    <n v="0"/>
    <m/>
    <s v="S19671"/>
    <m/>
    <m/>
    <s v="S0362169"/>
  </r>
  <r>
    <x v="380"/>
    <n v="10000"/>
    <n v="10000"/>
    <n v="45754"/>
    <s v="502LAUGH"/>
    <s v=" 3:44:12 pm"/>
    <s v="3082512U9"/>
    <m/>
    <x v="0"/>
    <s v="Yes"/>
    <n v="61"/>
    <s v="FSK 520"/>
    <x v="3"/>
    <s v="PM68"/>
    <s v="LEE KIM LIANG"/>
    <n v="150"/>
    <n v="48"/>
    <n v="0.8"/>
    <d v="2025-04-07T00:00:00"/>
    <m/>
    <n v="1"/>
    <n v="150"/>
    <s v="PE"/>
    <n v="107133240001"/>
    <n v="0"/>
    <n v="150"/>
    <n v="0"/>
    <n v="0"/>
    <n v="0"/>
    <n v="0"/>
    <m/>
    <m/>
    <n v="0"/>
    <m/>
    <m/>
    <m/>
    <m/>
    <m/>
    <m/>
    <m/>
    <m/>
    <n v="10713324"/>
    <s v="I09109"/>
    <s v="IKE TECHNOLOGY"/>
    <m/>
    <n v="0"/>
    <n v="0"/>
    <n v="0"/>
    <n v="0"/>
    <n v="0"/>
    <n v="0"/>
    <m/>
    <m/>
    <m/>
    <s v="No"/>
    <s v="W664759"/>
    <n v="0"/>
    <m/>
    <s v="I09109"/>
    <m/>
    <m/>
    <s v="S0362175"/>
  </r>
  <r>
    <x v="381"/>
    <n v="10000"/>
    <n v="10000"/>
    <n v="45756"/>
    <s v="502LAUGH"/>
    <s v=" 8:36:21 am"/>
    <n v="10620258103"/>
    <m/>
    <x v="0"/>
    <s v="Yes"/>
    <n v="79"/>
    <s v="HP Indigo 6800"/>
    <x v="0"/>
    <s v="PM21"/>
    <s v="LIM JIA FAN"/>
    <n v="125"/>
    <n v="36.25"/>
    <n v="0.60416666666666663"/>
    <d v="2025-04-07T00:00:00"/>
    <m/>
    <n v="65"/>
    <n v="8125"/>
    <s v="PE"/>
    <s v="5190-26260001"/>
    <n v="0"/>
    <n v="5000"/>
    <n v="3125"/>
    <n v="0"/>
    <n v="0"/>
    <n v="0"/>
    <m/>
    <m/>
    <n v="0"/>
    <m/>
    <m/>
    <m/>
    <m/>
    <m/>
    <m/>
    <m/>
    <m/>
    <s v="5190-2626"/>
    <s v="H08031-JIM"/>
    <s v="HP SINGAPORE (PRIVATE) LIMITED"/>
    <m/>
    <n v="0"/>
    <n v="0"/>
    <n v="0"/>
    <n v="0"/>
    <n v="0"/>
    <n v="0"/>
    <m/>
    <m/>
    <m/>
    <s v="No"/>
    <s v="W665446"/>
    <n v="0"/>
    <m/>
    <s v="H08031-JIM"/>
    <m/>
    <m/>
    <s v="S0362257"/>
  </r>
  <r>
    <x v="269"/>
    <n v="10000"/>
    <n v="20000"/>
    <n v="45754"/>
    <s v="502LAUGH"/>
    <s v=" 5:27:48 pm"/>
    <s v="U4A043S213/3060209U9"/>
    <m/>
    <x v="1"/>
    <s v="Yes"/>
    <n v="100"/>
    <s v="Vorey Digital Cut"/>
    <x v="4"/>
    <s v="PM87"/>
    <s v="LEE SHIEN WEI"/>
    <n v="200"/>
    <m/>
    <m/>
    <d v="2025-04-07T00:00:00"/>
    <m/>
    <n v="2"/>
    <n v="400"/>
    <s v="PE"/>
    <n v="107110100001"/>
    <n v="0"/>
    <n v="300"/>
    <n v="100"/>
    <n v="0"/>
    <n v="0"/>
    <n v="0"/>
    <m/>
    <m/>
    <n v="0"/>
    <m/>
    <m/>
    <m/>
    <m/>
    <m/>
    <m/>
    <m/>
    <m/>
    <n v="10711010"/>
    <s v="L12070"/>
    <s v="LEICA INSTRUMENTS (SINGAPORE) PTE LTD"/>
    <m/>
    <n v="0"/>
    <n v="0"/>
    <n v="0"/>
    <n v="0"/>
    <n v="0"/>
    <n v="0"/>
    <m/>
    <m/>
    <m/>
    <s v="No"/>
    <s v="W664763"/>
    <n v="0"/>
    <m/>
    <s v="L12070"/>
    <m/>
    <m/>
    <s v="S0362361"/>
  </r>
  <r>
    <x v="382"/>
    <n v="10000"/>
    <n v="10000"/>
    <n v="45754"/>
    <s v="502LAUGH"/>
    <n v="0.47202546296296294"/>
    <s v="4071802U5/3082512U9"/>
    <m/>
    <x v="0"/>
    <s v="Yes"/>
    <n v="22"/>
    <s v="FSK B100"/>
    <x v="3"/>
    <s v="PS13"/>
    <s v="YEE CHENG MENG"/>
    <n v="300"/>
    <n v="51"/>
    <n v="0.85"/>
    <d v="2025-04-07T00:00:00"/>
    <m/>
    <n v="1"/>
    <n v="300"/>
    <s v="PE"/>
    <s v="SM-P1999-D0043R00002"/>
    <n v="0"/>
    <n v="300"/>
    <n v="0"/>
    <n v="0"/>
    <n v="0"/>
    <n v="0"/>
    <m/>
    <m/>
    <n v="0"/>
    <m/>
    <m/>
    <m/>
    <m/>
    <m/>
    <m/>
    <m/>
    <m/>
    <s v="SM-P1999-D0043R01"/>
    <s v="S19586"/>
    <s v="SYS-MAC AUTOMATION ENGINEERING PTE LTD"/>
    <m/>
    <n v="0"/>
    <n v="0"/>
    <n v="0"/>
    <n v="0"/>
    <n v="0"/>
    <n v="0"/>
    <m/>
    <m/>
    <m/>
    <s v="No"/>
    <s v="W664766"/>
    <n v="0"/>
    <m/>
    <s v="S19586"/>
    <m/>
    <m/>
    <s v="S0362364"/>
  </r>
  <r>
    <x v="383"/>
    <n v="10000"/>
    <n v="10000"/>
    <n v="45763"/>
    <s v="502LAUGH"/>
    <s v=" 4:49:50 pm"/>
    <n v="10620258103"/>
    <m/>
    <x v="0"/>
    <s v="Yes"/>
    <n v="79"/>
    <s v="HP Indigo 6800"/>
    <x v="0"/>
    <s v="PM21"/>
    <s v="LIM JIA FAN"/>
    <n v="337"/>
    <n v="46.85"/>
    <n v="0.78083333333333338"/>
    <d v="2025-04-07T00:00:00"/>
    <m/>
    <n v="297"/>
    <n v="100089"/>
    <s v="PE"/>
    <s v="6ZD61-800010001"/>
    <n v="0"/>
    <n v="80000"/>
    <n v="20089"/>
    <n v="0"/>
    <n v="0"/>
    <n v="0"/>
    <m/>
    <m/>
    <n v="0"/>
    <m/>
    <m/>
    <m/>
    <m/>
    <m/>
    <m/>
    <m/>
    <m/>
    <s v="6ZD61-80001"/>
    <s v="H08031-JIM-M"/>
    <s v="HP MALAYSIA MANUFACTURING SDN.BHD."/>
    <m/>
    <n v="0"/>
    <n v="0"/>
    <n v="0"/>
    <n v="0"/>
    <n v="0"/>
    <n v="0"/>
    <m/>
    <m/>
    <m/>
    <s v="No"/>
    <s v="W665192"/>
    <n v="0"/>
    <m/>
    <s v="H08031-JIM-M"/>
    <m/>
    <m/>
    <s v="S0362371"/>
  </r>
  <r>
    <x v="334"/>
    <n v="10000"/>
    <n v="20000"/>
    <n v="45782"/>
    <s v="502LAUGH"/>
    <s v=" 8:32:36 am"/>
    <s v="10620258108/10620258097"/>
    <m/>
    <x v="1"/>
    <s v="Yes"/>
    <n v="77"/>
    <s v="Brotech DF330 "/>
    <x v="1"/>
    <s v="PM74"/>
    <s v="YONG CHEE SOON"/>
    <n v="2884"/>
    <n v="78.066666666666663"/>
    <n v="1.3011111111111111"/>
    <d v="2025-04-07T00:00:00"/>
    <m/>
    <n v="77"/>
    <n v="222068"/>
    <s v="PE"/>
    <s v="7FP03-80003-FT0001"/>
    <n v="0"/>
    <n v="200000"/>
    <n v="22068"/>
    <n v="0"/>
    <n v="0"/>
    <n v="0"/>
    <m/>
    <m/>
    <n v="0"/>
    <m/>
    <m/>
    <m/>
    <m/>
    <m/>
    <m/>
    <m/>
    <m/>
    <s v="7FP03-80003-FT"/>
    <s v="H08031-JIM-M"/>
    <s v="HP MALAYSIA MANUFACTURING SDN.BHD."/>
    <m/>
    <n v="0"/>
    <n v="0"/>
    <n v="0"/>
    <n v="0"/>
    <n v="0"/>
    <n v="0"/>
    <m/>
    <m/>
    <m/>
    <s v="No"/>
    <s v="W665930"/>
    <n v="0"/>
    <m/>
    <s v="H08031-JIM-M"/>
    <m/>
    <m/>
    <s v="S0362376"/>
  </r>
  <r>
    <x v="384"/>
    <n v="10000"/>
    <n v="10000"/>
    <n v="45761"/>
    <s v="502LAUGH"/>
    <s v=" 4:08:41 pm"/>
    <n v="10620258107"/>
    <m/>
    <x v="0"/>
    <s v="Yes"/>
    <n v="79"/>
    <s v="HP Indigo 6800"/>
    <x v="0"/>
    <s v="PM21"/>
    <s v="LIM JIA FAN"/>
    <n v="215"/>
    <n v="40.75"/>
    <n v="0.6791666666666667"/>
    <d v="2025-04-07T00:00:00"/>
    <m/>
    <n v="308"/>
    <n v="66220"/>
    <s v="PE"/>
    <s v="9R1W4-80001-FT0001"/>
    <n v="0"/>
    <n v="50000"/>
    <n v="16220"/>
    <n v="0"/>
    <n v="0"/>
    <n v="0"/>
    <m/>
    <m/>
    <n v="0"/>
    <m/>
    <m/>
    <m/>
    <m/>
    <m/>
    <m/>
    <m/>
    <m/>
    <s v="9R1W4-80001-FT"/>
    <s v="H08031-JIM-M"/>
    <s v="HP MALAYSIA MANUFACTURING SDN.BHD."/>
    <m/>
    <n v="0"/>
    <n v="0"/>
    <n v="0"/>
    <n v="0"/>
    <n v="0"/>
    <n v="0"/>
    <m/>
    <m/>
    <m/>
    <s v="No"/>
    <s v="W664772"/>
    <n v="0"/>
    <m/>
    <s v="H08031-JIM-M"/>
    <m/>
    <m/>
    <s v="S0362377"/>
  </r>
  <r>
    <x v="385"/>
    <n v="10000"/>
    <n v="10000"/>
    <n v="45771"/>
    <s v="502LAUGH"/>
    <s v=" 4:20:27 pm"/>
    <n v="10620258107"/>
    <m/>
    <x v="0"/>
    <s v="Yes"/>
    <n v="79"/>
    <s v="HP Indigo 6800"/>
    <x v="0"/>
    <s v="PM21"/>
    <s v="LIM JIA FAN"/>
    <n v="1416"/>
    <n v="100.8"/>
    <n v="1.68"/>
    <d v="2025-04-07T00:00:00"/>
    <m/>
    <n v="308"/>
    <n v="436128"/>
    <s v="PE"/>
    <s v="3YM56-80009-FT0001"/>
    <n v="0"/>
    <n v="400000"/>
    <n v="36128"/>
    <n v="0"/>
    <n v="0"/>
    <n v="0"/>
    <m/>
    <m/>
    <n v="0"/>
    <m/>
    <m/>
    <m/>
    <m/>
    <m/>
    <m/>
    <m/>
    <m/>
    <s v="3YM56-80009-FT"/>
    <s v="H08031-JIM-M"/>
    <s v="HP MALAYSIA MANUFACTURING SDN.BHD."/>
    <m/>
    <n v="0"/>
    <n v="0"/>
    <n v="0"/>
    <n v="0"/>
    <n v="0"/>
    <n v="0"/>
    <m/>
    <m/>
    <m/>
    <s v="No"/>
    <s v="W665451"/>
    <n v="0"/>
    <m/>
    <s v="H08031-JIM-M"/>
    <m/>
    <m/>
    <s v="S0362378"/>
  </r>
  <r>
    <x v="386"/>
    <n v="10000"/>
    <n v="10000"/>
    <n v="45772"/>
    <s v="502LAUGH"/>
    <s v=" 8:27:25 am"/>
    <n v="10620258097"/>
    <m/>
    <x v="0"/>
    <s v="Yes"/>
    <n v="79"/>
    <s v="HP Indigo 6800"/>
    <x v="0"/>
    <s v="PM21"/>
    <s v="LIM JIA FAN"/>
    <n v="1105"/>
    <n v="85.25"/>
    <n v="1.4208333333333334"/>
    <d v="2025-04-07T00:00:00"/>
    <m/>
    <n v="308"/>
    <n v="340340"/>
    <s v="PE"/>
    <s v="3YM62-80017-FT0001"/>
    <n v="0"/>
    <n v="300000"/>
    <n v="40340"/>
    <n v="0"/>
    <n v="0"/>
    <n v="0"/>
    <m/>
    <m/>
    <n v="0"/>
    <m/>
    <m/>
    <m/>
    <m/>
    <m/>
    <m/>
    <m/>
    <m/>
    <s v="3YM62-80017-FT"/>
    <s v="H08031-JIM-M"/>
    <s v="HP MALAYSIA MANUFACTURING SDN.BHD."/>
    <m/>
    <n v="0"/>
    <n v="0"/>
    <n v="0"/>
    <n v="0"/>
    <n v="0"/>
    <n v="0"/>
    <m/>
    <m/>
    <m/>
    <s v="No"/>
    <s v="W665452"/>
    <n v="0"/>
    <m/>
    <s v="H08031-JIM-M"/>
    <m/>
    <m/>
    <s v="S0362379"/>
  </r>
  <r>
    <x v="323"/>
    <n v="10000"/>
    <n v="20000"/>
    <n v="45757"/>
    <s v="502LAUGH"/>
    <s v=" 2:39:20 pm"/>
    <n v="10620258014"/>
    <m/>
    <x v="1"/>
    <s v="Yes"/>
    <n v="77"/>
    <s v="Brotech DF330 "/>
    <x v="1"/>
    <s v="PM74"/>
    <s v="YONG CHEE SOON"/>
    <n v="3705"/>
    <n v="91.75"/>
    <n v="1.5291666666666666"/>
    <d v="2025-04-07T00:00:00"/>
    <m/>
    <n v="88"/>
    <n v="326040"/>
    <s v="PE"/>
    <s v="3YM61-80017-FT0001"/>
    <n v="0"/>
    <n v="300000"/>
    <n v="26040"/>
    <n v="0"/>
    <n v="0"/>
    <n v="0"/>
    <m/>
    <m/>
    <n v="0"/>
    <m/>
    <m/>
    <m/>
    <m/>
    <m/>
    <m/>
    <m/>
    <m/>
    <s v="3YM61-80017-FT"/>
    <s v="H08031-JIM-M"/>
    <s v="HP MALAYSIA MANUFACTURING SDN.BHD."/>
    <m/>
    <n v="0"/>
    <n v="0"/>
    <n v="0"/>
    <n v="0"/>
    <n v="0"/>
    <n v="0"/>
    <m/>
    <m/>
    <m/>
    <s v="No"/>
    <s v="W664773"/>
    <n v="0"/>
    <m/>
    <s v="H08031-JIM-M"/>
    <m/>
    <m/>
    <s v="S0362381"/>
  </r>
  <r>
    <x v="272"/>
    <n v="10000"/>
    <n v="20000"/>
    <n v="45755"/>
    <s v="502LAUGH"/>
    <s v=" 8:36:36 am"/>
    <n v="10620258020"/>
    <m/>
    <x v="1"/>
    <s v="Yes"/>
    <n v="77"/>
    <s v="Brotech DF330 "/>
    <x v="1"/>
    <s v="PM74"/>
    <s v="YONG CHEE SOON"/>
    <n v="3637"/>
    <n v="90.616666666666674"/>
    <n v="1.5102777777777778"/>
    <d v="2025-04-07T00:00:00"/>
    <m/>
    <n v="180"/>
    <n v="654660"/>
    <s v="PE"/>
    <s v="M0H50-80022-FT0001"/>
    <n v="0"/>
    <n v="280000"/>
    <n v="374660"/>
    <n v="0"/>
    <n v="0"/>
    <n v="0"/>
    <m/>
    <m/>
    <n v="0"/>
    <m/>
    <m/>
    <m/>
    <m/>
    <m/>
    <m/>
    <m/>
    <m/>
    <s v="M0H50-80022-FT"/>
    <s v="H08031-JIM-M"/>
    <s v="HP MALAYSIA MANUFACTURING SDN.BHD."/>
    <m/>
    <n v="0"/>
    <n v="0"/>
    <n v="0"/>
    <n v="0"/>
    <n v="0"/>
    <n v="0"/>
    <m/>
    <m/>
    <m/>
    <s v="No"/>
    <s v="W665195"/>
    <n v="0"/>
    <m/>
    <s v="H08031-JIM-M"/>
    <m/>
    <m/>
    <s v="S0362388"/>
  </r>
  <r>
    <x v="387"/>
    <n v="10000"/>
    <n v="10000"/>
    <n v="45764"/>
    <s v="502LAUGH"/>
    <s v=" 8:43:26 am"/>
    <s v="BYG120-02"/>
    <m/>
    <x v="0"/>
    <s v="Yes"/>
    <n v="93"/>
    <s v="HP Indigo 6900"/>
    <x v="0"/>
    <s v="PC02"/>
    <s v="GAO BINJIE"/>
    <n v="7125"/>
    <n v="386.25"/>
    <n v="6.4375"/>
    <d v="2025-04-07T00:00:00"/>
    <m/>
    <n v="24"/>
    <n v="171000"/>
    <s v="PE"/>
    <s v="CHAMP SQ-YELLOW0001"/>
    <n v="0"/>
    <n v="165000"/>
    <n v="6000"/>
    <n v="0"/>
    <n v="0"/>
    <n v="0"/>
    <m/>
    <m/>
    <n v="0"/>
    <m/>
    <m/>
    <m/>
    <m/>
    <m/>
    <m/>
    <m/>
    <m/>
    <s v="CHAMP SQ-YELLOW"/>
    <s v="E05203"/>
    <s v="E-Z LETTERING SERVICE"/>
    <m/>
    <n v="0"/>
    <n v="0"/>
    <n v="0"/>
    <n v="0"/>
    <n v="0"/>
    <n v="0"/>
    <m/>
    <m/>
    <m/>
    <s v="No"/>
    <s v="W665455"/>
    <n v="0"/>
    <m/>
    <s v="E05203"/>
    <m/>
    <m/>
    <s v="S0362395"/>
  </r>
  <r>
    <x v="278"/>
    <n v="10000"/>
    <n v="20000"/>
    <n v="45756"/>
    <s v="502LAUGH"/>
    <n v="0.44246527777777778"/>
    <n v="17190809009"/>
    <m/>
    <x v="0"/>
    <s v="Yes"/>
    <n v="68"/>
    <s v="SANKI"/>
    <x v="2"/>
    <s v="PMJ0"/>
    <s v="KOR CHEW OR"/>
    <n v="35000"/>
    <n v="920"/>
    <n v="15.333333333333334"/>
    <d v="2025-04-07T00:00:00"/>
    <m/>
    <n v="2"/>
    <n v="70000"/>
    <s v="PE"/>
    <s v="719007600 REVA0001"/>
    <n v="0"/>
    <n v="70000"/>
    <n v="0"/>
    <n v="0"/>
    <n v="0"/>
    <n v="0"/>
    <m/>
    <m/>
    <n v="0"/>
    <m/>
    <m/>
    <m/>
    <m/>
    <m/>
    <m/>
    <m/>
    <m/>
    <s v="719007600 REVA"/>
    <s v="S19081-TH"/>
    <s v="SEAGATE TECHNOLOGY (THAILAND) LTD."/>
    <m/>
    <n v="0"/>
    <n v="0"/>
    <n v="0"/>
    <n v="0"/>
    <n v="0"/>
    <n v="0"/>
    <m/>
    <m/>
    <m/>
    <s v="No"/>
    <s v="W664795"/>
    <n v="0"/>
    <m/>
    <s v="S19081-TH"/>
    <m/>
    <m/>
    <s v="H0064951"/>
  </r>
  <r>
    <x v="388"/>
    <n v="10000"/>
    <n v="10000"/>
    <n v="45756"/>
    <s v="502LAUGH"/>
    <n v="0.44651620370370371"/>
    <s v="M0BFL2381"/>
    <m/>
    <x v="0"/>
    <s v="Yes"/>
    <n v="78"/>
    <s v="Baby Sanki"/>
    <x v="3"/>
    <s v="PM84"/>
    <s v="TAN TAI TOH"/>
    <n v="2750"/>
    <n v="113.75"/>
    <n v="1.8958333333333333"/>
    <d v="2025-04-07T00:00:00"/>
    <m/>
    <n v="16"/>
    <n v="44000"/>
    <s v="PE"/>
    <s v="751298400 REVA0001"/>
    <n v="0"/>
    <n v="40000"/>
    <n v="4000"/>
    <n v="0"/>
    <n v="0"/>
    <n v="0"/>
    <m/>
    <m/>
    <n v="0"/>
    <m/>
    <m/>
    <m/>
    <m/>
    <m/>
    <m/>
    <m/>
    <m/>
    <s v="751298400 REVA"/>
    <s v="S19081-TH"/>
    <s v="SEAGATE TECHNOLOGY (THAILAND) LTD."/>
    <m/>
    <n v="0"/>
    <n v="0"/>
    <n v="0"/>
    <n v="0"/>
    <n v="0"/>
    <n v="0"/>
    <m/>
    <m/>
    <m/>
    <s v="No"/>
    <s v="W664797"/>
    <n v="0"/>
    <m/>
    <s v="S19081-TH"/>
    <m/>
    <m/>
    <s v="H0064953"/>
  </r>
  <r>
    <x v="389"/>
    <n v="10000"/>
    <n v="10000"/>
    <n v="45754"/>
    <s v="505KANGHS"/>
    <s v=" 1:52:45 pm"/>
    <s v="SG-5651598-01"/>
    <m/>
    <x v="0"/>
    <s v="Yes"/>
    <n v="59"/>
    <s v="SANKI SD-300 Intermittent"/>
    <x v="3"/>
    <s v="PS74"/>
    <s v="GOH CHIN TECK"/>
    <n v="515"/>
    <n v="57.875"/>
    <n v="0.96458333333333335"/>
    <d v="2025-04-07T00:00:00"/>
    <m/>
    <n v="4"/>
    <n v="2060"/>
    <s v="PE"/>
    <n v="150164050001"/>
    <n v="0"/>
    <n v="2060"/>
    <n v="0"/>
    <n v="0"/>
    <n v="0"/>
    <n v="0"/>
    <m/>
    <m/>
    <n v="0"/>
    <m/>
    <m/>
    <m/>
    <m/>
    <m/>
    <m/>
    <m/>
    <m/>
    <n v="15016405"/>
    <s v="I09180"/>
    <s v="ILLUMINA SINGAPORE PTE LTD"/>
    <m/>
    <n v="0"/>
    <n v="0"/>
    <n v="0"/>
    <n v="0"/>
    <n v="0"/>
    <n v="0"/>
    <m/>
    <m/>
    <m/>
    <s v="No"/>
    <s v="W664802"/>
    <n v="0"/>
    <m/>
    <s v="I09180"/>
    <m/>
    <m/>
    <s v="S0362416"/>
  </r>
  <r>
    <x v="390"/>
    <n v="10000"/>
    <n v="10000"/>
    <n v="45754"/>
    <s v="502LAUGH"/>
    <s v=" 3:41:15 pm"/>
    <s v="SG-5651598-01"/>
    <m/>
    <x v="0"/>
    <s v="Yes"/>
    <n v="59"/>
    <s v="SANKI SD-300 Intermittent"/>
    <x v="3"/>
    <s v="PS74"/>
    <s v="GOH CHIN TECK"/>
    <n v="258"/>
    <n v="51.45"/>
    <n v="0.85750000000000004"/>
    <d v="2025-04-07T00:00:00"/>
    <m/>
    <n v="4"/>
    <n v="1032"/>
    <s v="PE"/>
    <n v="112887750001"/>
    <n v="0"/>
    <n v="1030"/>
    <n v="2"/>
    <n v="0"/>
    <n v="0"/>
    <n v="0"/>
    <m/>
    <m/>
    <n v="0"/>
    <m/>
    <m/>
    <m/>
    <m/>
    <m/>
    <m/>
    <m/>
    <m/>
    <n v="11288775"/>
    <s v="I09180"/>
    <s v="ILLUMINA SINGAPORE PTE LTD"/>
    <m/>
    <n v="0"/>
    <n v="0"/>
    <n v="0"/>
    <n v="0"/>
    <n v="0"/>
    <n v="0"/>
    <m/>
    <m/>
    <m/>
    <s v="No"/>
    <s v="W664808"/>
    <n v="0"/>
    <m/>
    <s v="I09180"/>
    <m/>
    <m/>
    <s v="S0362423"/>
  </r>
  <r>
    <x v="391"/>
    <n v="10000"/>
    <n v="10000"/>
    <n v="45755"/>
    <s v="502LAUGH"/>
    <s v=" 8:33:48 am"/>
    <s v="U532052062/503011726"/>
    <m/>
    <x v="0"/>
    <s v="Yes"/>
    <n v="32"/>
    <s v="Lintec Intermittent"/>
    <x v="3"/>
    <s v="PM26"/>
    <s v="TAN AIK KEONG"/>
    <n v="5860"/>
    <m/>
    <m/>
    <d v="2025-04-07T00:00:00"/>
    <m/>
    <n v="1"/>
    <n v="5860"/>
    <s v="PE"/>
    <s v="250-5323-000001"/>
    <n v="0"/>
    <n v="5360"/>
    <n v="500"/>
    <n v="0"/>
    <n v="0"/>
    <n v="0"/>
    <m/>
    <m/>
    <n v="0"/>
    <m/>
    <m/>
    <m/>
    <m/>
    <m/>
    <m/>
    <m/>
    <m/>
    <s v="250-5323-00"/>
    <s v="J10025"/>
    <s v="JMS SINGAPORE PTE LTD"/>
    <m/>
    <n v="0"/>
    <n v="0"/>
    <n v="0"/>
    <n v="0"/>
    <n v="0"/>
    <n v="0"/>
    <m/>
    <m/>
    <m/>
    <s v="No"/>
    <s v="W665026"/>
    <n v="0"/>
    <m/>
    <s v="J10025"/>
    <m/>
    <m/>
    <s v="S0362448"/>
  </r>
  <r>
    <x v="392"/>
    <n v="10000"/>
    <n v="10000"/>
    <n v="45755"/>
    <s v="502LAUGH"/>
    <s v=" 8:33:48 am"/>
    <s v="U532052062/503011726"/>
    <m/>
    <x v="0"/>
    <s v="Yes"/>
    <n v="32"/>
    <s v="Lintec Intermittent"/>
    <x v="3"/>
    <s v="PM26"/>
    <s v="TAN AIK KEONG"/>
    <n v="5860"/>
    <m/>
    <m/>
    <d v="2025-04-07T00:00:00"/>
    <m/>
    <n v="1"/>
    <n v="5860"/>
    <s v="PE"/>
    <s v="250-5323-000001"/>
    <n v="0"/>
    <n v="5360"/>
    <n v="500"/>
    <n v="0"/>
    <n v="0"/>
    <n v="0"/>
    <m/>
    <m/>
    <n v="0"/>
    <m/>
    <m/>
    <m/>
    <m/>
    <m/>
    <m/>
    <m/>
    <m/>
    <s v="250-5323-00"/>
    <s v="J10025"/>
    <s v="JMS SINGAPORE PTE LTD"/>
    <m/>
    <n v="0"/>
    <n v="0"/>
    <n v="0"/>
    <n v="0"/>
    <n v="0"/>
    <n v="0"/>
    <m/>
    <m/>
    <m/>
    <s v="No"/>
    <s v="W665204"/>
    <n v="0"/>
    <m/>
    <s v="J10025"/>
    <m/>
    <m/>
    <s v="S0362449"/>
  </r>
  <r>
    <x v="393"/>
    <n v="10000"/>
    <n v="10000"/>
    <n v="45754"/>
    <s v="502LAUGH"/>
    <s v=" 2:45:41 pm"/>
    <s v="4170S1"/>
    <m/>
    <x v="0"/>
    <s v="Yes"/>
    <n v="65"/>
    <s v="Sanki SDR300"/>
    <x v="2"/>
    <s v="PMJ7"/>
    <s v="FOONG SEL YI"/>
    <n v="167"/>
    <n v="49.174999999999997"/>
    <n v="0.81958333333333333"/>
    <d v="2025-04-07T00:00:00"/>
    <m/>
    <n v="6"/>
    <n v="1002"/>
    <s v="PE"/>
    <s v="FMQC00230010001"/>
    <n v="0"/>
    <n v="1000"/>
    <n v="2"/>
    <n v="0"/>
    <n v="0"/>
    <n v="0"/>
    <m/>
    <m/>
    <n v="0"/>
    <m/>
    <m/>
    <m/>
    <m/>
    <m/>
    <m/>
    <m/>
    <m/>
    <s v="FMQC0023001"/>
    <s v="T20104"/>
    <s v="TOSHIBA TEC SINGAPORE PTE LTD"/>
    <m/>
    <n v="0"/>
    <n v="0"/>
    <n v="0"/>
    <n v="0"/>
    <n v="0"/>
    <n v="0"/>
    <m/>
    <m/>
    <m/>
    <s v="No"/>
    <s v="W664816"/>
    <n v="0"/>
    <m/>
    <s v="T20104"/>
    <m/>
    <m/>
    <s v="S0362452"/>
  </r>
  <r>
    <x v="394"/>
    <n v="10000"/>
    <n v="10000"/>
    <n v="45754"/>
    <s v="502LAUGH"/>
    <n v="0.48880787037037038"/>
    <s v="4170S1"/>
    <m/>
    <x v="0"/>
    <s v="Yes"/>
    <n v="65"/>
    <s v="Sanki SDR300"/>
    <x v="2"/>
    <s v="PMJ7"/>
    <s v="FOONG SEL YI"/>
    <n v="334"/>
    <n v="53.35"/>
    <n v="0.88916666666666666"/>
    <d v="2025-04-07T00:00:00"/>
    <m/>
    <n v="9"/>
    <n v="3006"/>
    <s v="PE"/>
    <s v="TSMB00660020001"/>
    <n v="0"/>
    <n v="3000"/>
    <n v="6"/>
    <n v="0"/>
    <n v="0"/>
    <n v="0"/>
    <m/>
    <m/>
    <n v="0"/>
    <m/>
    <m/>
    <m/>
    <m/>
    <m/>
    <m/>
    <m/>
    <m/>
    <s v="TSMB0066002"/>
    <s v="T20104"/>
    <s v="TOSHIBA TEC SINGAPORE PTE LTD"/>
    <m/>
    <n v="0"/>
    <n v="0"/>
    <n v="0"/>
    <n v="0"/>
    <n v="0"/>
    <n v="0"/>
    <m/>
    <m/>
    <m/>
    <s v="No"/>
    <s v="W664817"/>
    <n v="0"/>
    <m/>
    <s v="T20104"/>
    <m/>
    <m/>
    <s v="S0362452"/>
  </r>
  <r>
    <x v="395"/>
    <n v="10000"/>
    <n v="10000"/>
    <n v="45754"/>
    <s v="502LAUGH"/>
    <s v=" 2:45:41 pm"/>
    <s v="4170S1"/>
    <m/>
    <x v="0"/>
    <s v="Yes"/>
    <n v="65"/>
    <s v="Sanki SDR300"/>
    <x v="2"/>
    <s v="PMJ7"/>
    <s v="FOONG SEL YI"/>
    <n v="667"/>
    <n v="61.674999999999997"/>
    <n v="1.0279166666666666"/>
    <d v="2025-04-07T00:00:00"/>
    <m/>
    <n v="6"/>
    <n v="4002"/>
    <s v="PE"/>
    <s v="FMQC00230010001"/>
    <n v="0"/>
    <n v="4000"/>
    <n v="2"/>
    <n v="0"/>
    <n v="0"/>
    <n v="0"/>
    <m/>
    <m/>
    <n v="0"/>
    <m/>
    <m/>
    <m/>
    <m/>
    <m/>
    <m/>
    <m/>
    <m/>
    <s v="FMQC0023001"/>
    <s v="T20104"/>
    <s v="TOSHIBA TEC SINGAPORE PTE LTD"/>
    <m/>
    <n v="0"/>
    <n v="0"/>
    <n v="0"/>
    <n v="0"/>
    <n v="0"/>
    <n v="0"/>
    <m/>
    <m/>
    <m/>
    <s v="No"/>
    <s v="W664264"/>
    <n v="0"/>
    <m/>
    <s v="T20104"/>
    <m/>
    <m/>
    <s v="PR006407"/>
  </r>
  <r>
    <x v="396"/>
    <n v="10000"/>
    <n v="10000"/>
    <n v="45754"/>
    <s v="502LAUGH"/>
    <n v="0.48880787037037038"/>
    <s v="4170S1"/>
    <m/>
    <x v="0"/>
    <s v="Yes"/>
    <n v="65"/>
    <s v="Sanki SDR300"/>
    <x v="2"/>
    <s v="PMJ7"/>
    <s v="FOONG SEL YI"/>
    <n v="1000"/>
    <n v="70"/>
    <n v="1.1666666666666667"/>
    <d v="2025-04-07T00:00:00"/>
    <m/>
    <n v="9"/>
    <n v="9000"/>
    <s v="PE"/>
    <s v="TSMB00660020001"/>
    <n v="0"/>
    <n v="9000"/>
    <n v="0"/>
    <n v="0"/>
    <n v="0"/>
    <n v="0"/>
    <m/>
    <m/>
    <n v="0"/>
    <m/>
    <m/>
    <m/>
    <m/>
    <m/>
    <m/>
    <m/>
    <m/>
    <s v="TSMB0066002"/>
    <s v="T20104"/>
    <s v="TOSHIBA TEC SINGAPORE PTE LTD"/>
    <m/>
    <n v="0"/>
    <n v="0"/>
    <n v="0"/>
    <n v="0"/>
    <n v="0"/>
    <n v="0"/>
    <m/>
    <m/>
    <m/>
    <s v="No"/>
    <s v="W664263"/>
    <n v="0"/>
    <m/>
    <s v="T20104"/>
    <m/>
    <m/>
    <s v="PR006407"/>
  </r>
  <r>
    <x v="279"/>
    <n v="10000"/>
    <n v="20000"/>
    <n v="45755"/>
    <s v="502LAUGH"/>
    <s v=" 8:43:54 am"/>
    <s v="U4A043S213/3082510U9"/>
    <m/>
    <x v="1"/>
    <s v="Yes"/>
    <n v="100"/>
    <s v="Vorey Digital Cut"/>
    <x v="4"/>
    <s v="PM87"/>
    <s v="LEE SHIEN WEI"/>
    <n v="700"/>
    <m/>
    <m/>
    <d v="2025-04-07T00:00:00"/>
    <m/>
    <n v="1"/>
    <n v="700"/>
    <s v="PE"/>
    <n v="107156130001"/>
    <n v="0"/>
    <n v="500"/>
    <n v="200"/>
    <n v="0"/>
    <n v="0"/>
    <n v="0"/>
    <m/>
    <m/>
    <n v="0"/>
    <m/>
    <m/>
    <m/>
    <m/>
    <m/>
    <m/>
    <m/>
    <m/>
    <n v="10715613"/>
    <s v="I09109"/>
    <s v="IKE TECHNOLOGY"/>
    <m/>
    <n v="0"/>
    <n v="0"/>
    <n v="0"/>
    <n v="0"/>
    <n v="0"/>
    <n v="0"/>
    <m/>
    <m/>
    <m/>
    <s v="No"/>
    <s v="W664819"/>
    <n v="0"/>
    <m/>
    <s v="I09109"/>
    <m/>
    <m/>
    <s v="S0362454"/>
  </r>
  <r>
    <x v="397"/>
    <n v="10000"/>
    <n v="10000"/>
    <n v="45762"/>
    <s v="502LAUGH"/>
    <s v=" 5:08:11 pm"/>
    <n v="164353308"/>
    <m/>
    <x v="0"/>
    <s v="Yes"/>
    <n v="88"/>
    <s v="OKI"/>
    <x v="0"/>
    <s v="PP24"/>
    <s v="HO HON SENG"/>
    <n v="2800"/>
    <m/>
    <m/>
    <d v="2025-04-07T00:00:00"/>
    <m/>
    <n v="2"/>
    <n v="5600"/>
    <s v="PE"/>
    <s v="GE-3870001"/>
    <n v="0"/>
    <n v="5000"/>
    <n v="600"/>
    <n v="0"/>
    <n v="0"/>
    <n v="0"/>
    <m/>
    <m/>
    <n v="0"/>
    <m/>
    <m/>
    <m/>
    <m/>
    <m/>
    <m/>
    <m/>
    <m/>
    <s v="GE-387"/>
    <s v="O15030"/>
    <s v="ONE WORLD AUSTRALASIA PTE LTD"/>
    <m/>
    <n v="0"/>
    <n v="0"/>
    <n v="0"/>
    <n v="0"/>
    <n v="0"/>
    <n v="0"/>
    <m/>
    <m/>
    <m/>
    <s v="No"/>
    <s v="W665027"/>
    <n v="0"/>
    <m/>
    <s v="O15030"/>
    <m/>
    <m/>
    <s v="S0362456"/>
  </r>
  <r>
    <x v="398"/>
    <n v="10000"/>
    <n v="10000"/>
    <n v="45755"/>
    <s v="502LAUGH"/>
    <s v=" 8:46:19 am"/>
    <s v="4100S1"/>
    <m/>
    <x v="0"/>
    <s v="Yes"/>
    <n v="88"/>
    <s v="OKI"/>
    <x v="0"/>
    <s v="PP24"/>
    <s v="HO HON SENG"/>
    <n v="800"/>
    <m/>
    <m/>
    <d v="2025-04-07T00:00:00"/>
    <m/>
    <n v="1"/>
    <n v="800"/>
    <s v="PE"/>
    <s v="LAB-1070-010001"/>
    <n v="0"/>
    <n v="500"/>
    <n v="300"/>
    <n v="0"/>
    <n v="0"/>
    <n v="0"/>
    <m/>
    <m/>
    <n v="0"/>
    <m/>
    <m/>
    <m/>
    <m/>
    <m/>
    <m/>
    <m/>
    <m/>
    <s v="LAB-1070-01"/>
    <s v="R18068"/>
    <s v="RFNET TECHNOLOGIES PTE LTD"/>
    <m/>
    <n v="0"/>
    <n v="0"/>
    <n v="0"/>
    <n v="0"/>
    <n v="0"/>
    <n v="0"/>
    <m/>
    <m/>
    <m/>
    <s v="No"/>
    <s v="W664821"/>
    <n v="0"/>
    <m/>
    <s v="R18068"/>
    <m/>
    <m/>
    <s v="S0362457"/>
  </r>
  <r>
    <x v="398"/>
    <n v="10000"/>
    <n v="20000"/>
    <n v="45755"/>
    <s v="502LAUGH"/>
    <s v=" 8:46:19 am"/>
    <s v="4100S1"/>
    <m/>
    <x v="1"/>
    <s v="Yes"/>
    <n v="92"/>
    <s v="Polly Digital Cut"/>
    <x v="4"/>
    <s v="PM87"/>
    <s v="LEE SHIEN WEI"/>
    <n v="200"/>
    <m/>
    <m/>
    <d v="2025-04-07T00:00:00"/>
    <m/>
    <n v="3"/>
    <n v="600"/>
    <s v="PE"/>
    <s v="LAB-1070-010001"/>
    <n v="0"/>
    <n v="500"/>
    <n v="100"/>
    <n v="0"/>
    <n v="0"/>
    <n v="0"/>
    <m/>
    <m/>
    <n v="0"/>
    <m/>
    <m/>
    <m/>
    <m/>
    <m/>
    <m/>
    <m/>
    <m/>
    <s v="LAB-1070-01"/>
    <s v="R18068"/>
    <s v="RFNET TECHNOLOGIES PTE LTD"/>
    <m/>
    <n v="0"/>
    <n v="0"/>
    <n v="0"/>
    <n v="0"/>
    <n v="0"/>
    <n v="0"/>
    <m/>
    <m/>
    <m/>
    <s v="No"/>
    <s v="W664821"/>
    <n v="0"/>
    <m/>
    <s v="R18068"/>
    <m/>
    <m/>
    <s v="S0362457"/>
  </r>
  <r>
    <x v="399"/>
    <n v="10000"/>
    <n v="10000"/>
    <n v="45755"/>
    <s v="502LAUGH"/>
    <s v=" 8:44:34 am"/>
    <s v="3101S1"/>
    <m/>
    <x v="0"/>
    <s v="Yes"/>
    <n v="88"/>
    <s v="OKI"/>
    <x v="0"/>
    <s v="PP24"/>
    <s v="HO HON SENG"/>
    <n v="800"/>
    <m/>
    <m/>
    <d v="2025-04-07T00:00:00"/>
    <m/>
    <n v="1"/>
    <n v="800"/>
    <s v="PE"/>
    <s v="1581-07-030001"/>
    <n v="0"/>
    <n v="500"/>
    <n v="300"/>
    <n v="0"/>
    <n v="0"/>
    <n v="0"/>
    <m/>
    <m/>
    <n v="0"/>
    <m/>
    <m/>
    <m/>
    <m/>
    <m/>
    <m/>
    <m/>
    <m/>
    <s v="1581-07-03"/>
    <s v="R18068"/>
    <s v="RFNET TECHNOLOGIES PTE LTD"/>
    <m/>
    <n v="0"/>
    <n v="0"/>
    <n v="0"/>
    <n v="0"/>
    <n v="0"/>
    <n v="0"/>
    <m/>
    <m/>
    <m/>
    <s v="No"/>
    <s v="W664823"/>
    <n v="0"/>
    <m/>
    <s v="R18068"/>
    <m/>
    <m/>
    <s v="S0362457"/>
  </r>
  <r>
    <x v="399"/>
    <n v="10000"/>
    <n v="20000"/>
    <n v="45755"/>
    <s v="502LAUGH"/>
    <s v=" 8:44:34 am"/>
    <s v="3101S1"/>
    <m/>
    <x v="1"/>
    <s v="Yes"/>
    <n v="92"/>
    <s v="Polly Digital Cut"/>
    <x v="4"/>
    <s v="PM87"/>
    <s v="LEE SHIEN WEI"/>
    <n v="600"/>
    <m/>
    <m/>
    <d v="2025-04-07T00:00:00"/>
    <m/>
    <n v="1"/>
    <n v="600"/>
    <s v="PE"/>
    <s v="1581-07-030001"/>
    <n v="0"/>
    <n v="500"/>
    <n v="100"/>
    <n v="0"/>
    <n v="0"/>
    <n v="0"/>
    <m/>
    <m/>
    <n v="0"/>
    <m/>
    <m/>
    <m/>
    <m/>
    <m/>
    <m/>
    <m/>
    <m/>
    <s v="1581-07-03"/>
    <s v="R18068"/>
    <s v="RFNET TECHNOLOGIES PTE LTD"/>
    <m/>
    <n v="0"/>
    <n v="0"/>
    <n v="0"/>
    <n v="0"/>
    <n v="0"/>
    <n v="0"/>
    <m/>
    <m/>
    <m/>
    <s v="No"/>
    <s v="W664823"/>
    <n v="0"/>
    <m/>
    <s v="R18068"/>
    <m/>
    <m/>
    <s v="S0362457"/>
  </r>
  <r>
    <x v="400"/>
    <n v="10000"/>
    <n v="10000"/>
    <n v="45754"/>
    <s v="505KANGHS"/>
    <s v=" 2:16:55 pm"/>
    <s v="U522862005"/>
    <m/>
    <x v="0"/>
    <s v="Yes"/>
    <n v="90"/>
    <s v="HDS"/>
    <x v="2"/>
    <s v="PM35"/>
    <s v="TAN MIN KANG"/>
    <n v="81"/>
    <n v="49.05"/>
    <n v="0.8175"/>
    <d v="2025-04-07T00:00:00"/>
    <m/>
    <n v="124"/>
    <n v="10044"/>
    <s v="PE"/>
    <s v="03L30190001"/>
    <n v="0"/>
    <n v="10000"/>
    <n v="44"/>
    <n v="0"/>
    <n v="0"/>
    <n v="0"/>
    <m/>
    <m/>
    <n v="0"/>
    <m/>
    <m/>
    <m/>
    <m/>
    <m/>
    <m/>
    <m/>
    <m/>
    <s v="03L3019"/>
    <s v="I09082-TL"/>
    <s v="WESTERN DIGITAL STORAGE TECHNOLOGIES"/>
    <m/>
    <n v="0"/>
    <n v="0"/>
    <n v="0"/>
    <n v="0"/>
    <n v="0"/>
    <n v="0"/>
    <m/>
    <m/>
    <m/>
    <s v="No"/>
    <s v="W664829"/>
    <n v="0"/>
    <m/>
    <s v="I09082-TL"/>
    <m/>
    <m/>
    <s v="H0064955"/>
  </r>
  <r>
    <x v="401"/>
    <n v="10000"/>
    <n v="10000"/>
    <n v="45755"/>
    <s v="502LAUGH"/>
    <s v=" 8:48:51 am"/>
    <n v="59470"/>
    <m/>
    <x v="0"/>
    <s v="Yes"/>
    <n v="73"/>
    <s v="Brotech DF330"/>
    <x v="1"/>
    <s v="PM59"/>
    <s v="VOON CHAN PIN"/>
    <n v="26250"/>
    <n v="467.5"/>
    <n v="7.791666666666667"/>
    <d v="2025-04-07T00:00:00"/>
    <m/>
    <n v="12"/>
    <n v="315000"/>
    <s v="PE"/>
    <s v="MT-1000418-10REV0002"/>
    <n v="0"/>
    <n v="190907"/>
    <n v="124093"/>
    <n v="0"/>
    <n v="0"/>
    <n v="0"/>
    <m/>
    <m/>
    <n v="0"/>
    <m/>
    <m/>
    <m/>
    <m/>
    <m/>
    <m/>
    <m/>
    <m/>
    <s v="MT-1000418-10REV003"/>
    <s v="Z26002"/>
    <s v="CCL DESIGN (PENANG) SDN. BHD."/>
    <m/>
    <n v="0"/>
    <n v="0"/>
    <n v="0"/>
    <n v="0"/>
    <n v="0"/>
    <n v="0"/>
    <m/>
    <m/>
    <m/>
    <s v="No"/>
    <s v="W664830"/>
    <n v="0"/>
    <m/>
    <s v="Z26002"/>
    <m/>
    <m/>
    <s v="S0362572"/>
  </r>
  <r>
    <x v="401"/>
    <n v="10000"/>
    <n v="20000"/>
    <n v="45755"/>
    <s v="502LAUGH"/>
    <s v=" 8:48:51 am"/>
    <n v="59470"/>
    <m/>
    <x v="1"/>
    <s v="Yes"/>
    <n v="96"/>
    <s v="Luster AOI"/>
    <x v="5"/>
    <s v="QM87"/>
    <s v="GOH SING JOO"/>
    <n v="26250"/>
    <m/>
    <m/>
    <d v="2025-04-07T00:00:00"/>
    <m/>
    <n v="6"/>
    <n v="157500"/>
    <s v="PE"/>
    <s v="MT-1000418-10REV0002"/>
    <n v="0"/>
    <n v="95455"/>
    <n v="62045"/>
    <n v="0"/>
    <n v="0"/>
    <n v="0"/>
    <m/>
    <m/>
    <n v="0"/>
    <m/>
    <m/>
    <m/>
    <m/>
    <m/>
    <m/>
    <m/>
    <m/>
    <s v="MT-1000418-10REV003"/>
    <s v="Z26002"/>
    <s v="CCL DESIGN (PENANG) SDN. BHD."/>
    <m/>
    <n v="0"/>
    <n v="0"/>
    <n v="0"/>
    <n v="0"/>
    <n v="0"/>
    <n v="0"/>
    <m/>
    <m/>
    <m/>
    <s v="No"/>
    <s v="W664830"/>
    <n v="0"/>
    <m/>
    <s v="Z26002"/>
    <m/>
    <m/>
    <s v="S0362572"/>
  </r>
  <r>
    <x v="401"/>
    <n v="10000"/>
    <n v="30000"/>
    <n v="45755"/>
    <s v="502LAUGH"/>
    <s v=" 8:48:51 am"/>
    <n v="59470"/>
    <m/>
    <x v="1"/>
    <s v="Yes"/>
    <n v="96"/>
    <s v="Luster AOI"/>
    <x v="5"/>
    <s v="QM38"/>
    <s v="YIP SIEW CHING"/>
    <n v="26250"/>
    <m/>
    <m/>
    <d v="2025-04-07T00:00:00"/>
    <m/>
    <n v="6"/>
    <n v="157500"/>
    <s v="PE"/>
    <s v="MT-1000418-10REV0002"/>
    <n v="0"/>
    <n v="95455"/>
    <n v="62045"/>
    <n v="0"/>
    <n v="0"/>
    <n v="0"/>
    <m/>
    <m/>
    <n v="0"/>
    <m/>
    <m/>
    <m/>
    <m/>
    <m/>
    <m/>
    <m/>
    <m/>
    <s v="MT-1000418-10REV003"/>
    <s v="Z26002"/>
    <s v="CCL DESIGN (PENANG) SDN. BHD."/>
    <m/>
    <n v="0"/>
    <n v="0"/>
    <n v="0"/>
    <n v="0"/>
    <n v="0"/>
    <n v="0"/>
    <m/>
    <m/>
    <m/>
    <s v="No"/>
    <s v="W664830"/>
    <n v="0"/>
    <m/>
    <s v="Z26002"/>
    <m/>
    <m/>
    <s v="S0362572"/>
  </r>
  <r>
    <x v="402"/>
    <n v="10000"/>
    <n v="10000"/>
    <n v="45770"/>
    <s v="502LAUGH"/>
    <s v=" 4:48:34 pm"/>
    <s v="D100924-013-002"/>
    <s v="S22780S"/>
    <x v="0"/>
    <s v="No"/>
    <n v="86"/>
    <s v="Brotech DF330 "/>
    <x v="1"/>
    <s v="PM45"/>
    <s v="TAY CHIN LIONG"/>
    <n v="70371"/>
    <n v="1202.8499999999999"/>
    <n v="20.047499999999999"/>
    <d v="2025-04-08T00:00:00"/>
    <m/>
    <n v="54"/>
    <n v="3800034"/>
    <s v="PE"/>
    <n v="86083950001"/>
    <n v="0"/>
    <n v="0"/>
    <n v="0"/>
    <n v="0"/>
    <n v="0"/>
    <n v="0"/>
    <m/>
    <m/>
    <n v="0"/>
    <m/>
    <m/>
    <m/>
    <s v="No"/>
    <n v="0"/>
    <s v="No"/>
    <m/>
    <m/>
    <n v="8608395"/>
    <s v="B02083"/>
    <s v="BECTON DICKINSON MEDICAL (S) PTE LTD"/>
    <m/>
    <n v="0"/>
    <n v="0"/>
    <n v="0"/>
    <n v="0"/>
    <n v="0"/>
    <n v="0"/>
    <m/>
    <m/>
    <m/>
    <s v="No"/>
    <m/>
    <m/>
    <m/>
    <s v="B02083"/>
    <m/>
    <m/>
    <s v="S0362156"/>
  </r>
  <r>
    <x v="403"/>
    <n v="10000"/>
    <n v="10000"/>
    <n v="45755"/>
    <s v="502LAUGH"/>
    <s v=" 1:01:46 pm"/>
    <s v="M0B1X7311"/>
    <m/>
    <x v="0"/>
    <s v="Yes"/>
    <n v="86"/>
    <s v="Brotech DF330 "/>
    <x v="1"/>
    <s v="PM45"/>
    <s v="TAY CHIN LIONG"/>
    <n v="1263"/>
    <n v="51.05"/>
    <n v="0.85083333333333333"/>
    <d v="2025-04-08T00:00:00"/>
    <m/>
    <n v="8"/>
    <n v="10104"/>
    <s v="PE"/>
    <n v="100513530480001"/>
    <n v="0"/>
    <n v="10100"/>
    <n v="4"/>
    <n v="0"/>
    <n v="0"/>
    <n v="0"/>
    <m/>
    <m/>
    <n v="0"/>
    <m/>
    <m/>
    <m/>
    <m/>
    <m/>
    <m/>
    <m/>
    <m/>
    <n v="10051353048"/>
    <s v="E05166"/>
    <s v="EDWARDS LIFESCIENCES (SINGAPORE) PTE LTD"/>
    <m/>
    <n v="0"/>
    <n v="0"/>
    <n v="0"/>
    <n v="0"/>
    <n v="0"/>
    <n v="0"/>
    <m/>
    <m/>
    <m/>
    <s v="No"/>
    <s v="W664477"/>
    <n v="0"/>
    <m/>
    <s v="E05166"/>
    <m/>
    <m/>
    <s v="S0345945"/>
  </r>
  <r>
    <x v="404"/>
    <n v="10000"/>
    <n v="20000"/>
    <n v="45757"/>
    <s v="502LAUGH"/>
    <s v=" 9:50:30 am"/>
    <s v="J00TB1740/J00TB2080/J00U09610"/>
    <m/>
    <x v="0"/>
    <s v="Yes"/>
    <n v="110"/>
    <s v="Brotech"/>
    <x v="1"/>
    <s v="PM40"/>
    <s v="NGOI CHUN YONG"/>
    <n v="66000"/>
    <n v="1130"/>
    <n v="18.833333333333332"/>
    <d v="2025-04-08T00:00:00"/>
    <m/>
    <n v="4"/>
    <n v="264000"/>
    <s v="PE"/>
    <s v="Z980-M0001"/>
    <n v="0"/>
    <n v="264000"/>
    <n v="0"/>
    <n v="0"/>
    <n v="0"/>
    <n v="0"/>
    <m/>
    <m/>
    <n v="0"/>
    <m/>
    <m/>
    <m/>
    <m/>
    <m/>
    <m/>
    <m/>
    <m/>
    <s v="Z980-M"/>
    <s v="R18131-MEIBAN MICRO"/>
    <s v="MEIBAN MICRO PTE LTD"/>
    <m/>
    <n v="0"/>
    <n v="0"/>
    <n v="0"/>
    <n v="0"/>
    <n v="0"/>
    <n v="0"/>
    <m/>
    <m/>
    <m/>
    <s v="No"/>
    <s v="W664478"/>
    <n v="0"/>
    <m/>
    <s v="R18131-MEIBAN MICRO"/>
    <m/>
    <m/>
    <s v="S0352980"/>
  </r>
  <r>
    <x v="79"/>
    <n v="10000"/>
    <n v="40000"/>
    <n v="45758"/>
    <s v="502LAUGH"/>
    <n v="0.46591435185185187"/>
    <s v="BZC064-08"/>
    <m/>
    <x v="0"/>
    <s v="Yes"/>
    <n v="93"/>
    <s v="HP Indigo 6900"/>
    <x v="0"/>
    <s v="PM16"/>
    <s v="TEO KAH JUN"/>
    <n v="5334"/>
    <n v="296.7"/>
    <n v="4.9449999999999994"/>
    <d v="2025-04-08T00:00:00"/>
    <m/>
    <n v="6"/>
    <n v="32004"/>
    <s v="PE"/>
    <s v="RR 6X6-WHITE0001"/>
    <n v="0"/>
    <n v="30099"/>
    <n v="1905"/>
    <n v="0"/>
    <n v="0"/>
    <n v="0"/>
    <m/>
    <m/>
    <n v="0"/>
    <m/>
    <m/>
    <m/>
    <m/>
    <m/>
    <m/>
    <m/>
    <m/>
    <s v="RR 6X6-WHITE"/>
    <s v="E05203"/>
    <s v="E-Z LETTERING SERVICE"/>
    <m/>
    <n v="0"/>
    <n v="0"/>
    <n v="0"/>
    <n v="0"/>
    <n v="0"/>
    <n v="0"/>
    <m/>
    <m/>
    <m/>
    <s v="No"/>
    <s v="W664979"/>
    <n v="0"/>
    <m/>
    <s v="E05203"/>
    <m/>
    <m/>
    <s v="S0355056"/>
  </r>
  <r>
    <x v="405"/>
    <n v="10000"/>
    <n v="20000"/>
    <n v="45755"/>
    <s v="502LAUGH"/>
    <s v=" 5:49:28 pm"/>
    <s v="4103001U5/4103007U5"/>
    <m/>
    <x v="0"/>
    <s v="Yes"/>
    <n v="94"/>
    <s v="Taiyo"/>
    <x v="3"/>
    <s v="PM09"/>
    <s v="PANG JING FULL"/>
    <n v="3000"/>
    <m/>
    <m/>
    <d v="2025-04-08T00:00:00"/>
    <m/>
    <n v="4"/>
    <n v="12000"/>
    <s v="PE"/>
    <s v="0B49097 REVAA0001"/>
    <n v="0"/>
    <n v="6000"/>
    <n v="6000"/>
    <n v="0"/>
    <n v="0"/>
    <n v="0"/>
    <m/>
    <m/>
    <n v="0"/>
    <m/>
    <m/>
    <m/>
    <m/>
    <m/>
    <m/>
    <m/>
    <m/>
    <s v="0B49097 REVAA"/>
    <s v="W23041-TH"/>
    <s v="WESTERN DIGITAL STORAGE TECHNOLOGIES"/>
    <m/>
    <n v="0"/>
    <n v="0"/>
    <n v="0"/>
    <n v="0"/>
    <n v="0"/>
    <n v="0"/>
    <m/>
    <m/>
    <m/>
    <s v="No"/>
    <s v="W665413"/>
    <n v="0"/>
    <m/>
    <s v="W23041-TH"/>
    <m/>
    <m/>
    <s v="H0064777"/>
  </r>
  <r>
    <x v="406"/>
    <n v="10000"/>
    <n v="10000"/>
    <n v="45756"/>
    <s v="502LAUGH"/>
    <s v=" 8:40:25 am"/>
    <s v="4110602U5A"/>
    <m/>
    <x v="0"/>
    <s v="Yes"/>
    <n v="46"/>
    <s v="Sanki 300 Intermittent"/>
    <x v="3"/>
    <s v="PS66"/>
    <s v="SIM ENG KWANG"/>
    <n v="1000"/>
    <n v="70"/>
    <n v="1.1666666666666667"/>
    <d v="2025-04-08T00:00:00"/>
    <m/>
    <n v="1"/>
    <n v="1000"/>
    <s v="PE"/>
    <s v="250-6174-000001"/>
    <n v="0"/>
    <n v="1000"/>
    <n v="0"/>
    <n v="0"/>
    <n v="0"/>
    <n v="0"/>
    <m/>
    <m/>
    <n v="0"/>
    <m/>
    <m/>
    <m/>
    <m/>
    <m/>
    <m/>
    <m/>
    <m/>
    <s v="250-6174-00"/>
    <s v="J10025"/>
    <s v="JMS SINGAPORE PTE LTD"/>
    <m/>
    <n v="0"/>
    <n v="0"/>
    <n v="0"/>
    <n v="0"/>
    <n v="0"/>
    <n v="0"/>
    <m/>
    <m/>
    <m/>
    <s v="No"/>
    <s v="W664523"/>
    <n v="0"/>
    <m/>
    <s v="J10025"/>
    <m/>
    <m/>
    <s v="S0361089"/>
  </r>
  <r>
    <x v="407"/>
    <n v="10000"/>
    <n v="20000"/>
    <n v="45755"/>
    <s v="502LAUGH"/>
    <s v=" 4:46:04 pm"/>
    <s v="4110602U5A"/>
    <m/>
    <x v="0"/>
    <s v="Yes"/>
    <n v="46"/>
    <s v="Sanki 300 Intermittent"/>
    <x v="3"/>
    <s v="PS66"/>
    <s v="SIM ENG KWANG"/>
    <n v="2000"/>
    <n v="95"/>
    <n v="1.5833333333333333"/>
    <d v="2025-04-08T00:00:00"/>
    <m/>
    <n v="1"/>
    <n v="2000"/>
    <s v="PE"/>
    <s v="250-6175-000001"/>
    <n v="0"/>
    <n v="2000"/>
    <n v="0"/>
    <n v="0"/>
    <n v="0"/>
    <n v="0"/>
    <m/>
    <m/>
    <n v="0"/>
    <m/>
    <m/>
    <m/>
    <m/>
    <m/>
    <m/>
    <m/>
    <m/>
    <s v="250-6175-00"/>
    <s v="J10025"/>
    <s v="JMS SINGAPORE PTE LTD"/>
    <m/>
    <n v="0"/>
    <n v="0"/>
    <n v="0"/>
    <n v="0"/>
    <n v="0"/>
    <n v="0"/>
    <m/>
    <m/>
    <m/>
    <s v="No"/>
    <s v="W664526"/>
    <n v="0"/>
    <m/>
    <s v="J10025"/>
    <m/>
    <m/>
    <s v="S0361090"/>
  </r>
  <r>
    <x v="288"/>
    <n v="10000"/>
    <n v="20000"/>
    <n v="45755"/>
    <s v="502LAUGH"/>
    <s v=" 5:49:28 pm"/>
    <s v="4103001U5/4103007U5"/>
    <m/>
    <x v="0"/>
    <s v="Yes"/>
    <n v="94"/>
    <s v="Taiyo"/>
    <x v="3"/>
    <s v="PM09"/>
    <s v="PANG JING FULL"/>
    <n v="500"/>
    <m/>
    <m/>
    <d v="2025-04-08T00:00:00"/>
    <m/>
    <n v="4"/>
    <n v="2000"/>
    <s v="PE"/>
    <s v="0B49097 REVAA0001"/>
    <n v="0"/>
    <n v="1000"/>
    <n v="1000"/>
    <n v="0"/>
    <n v="0"/>
    <n v="0"/>
    <m/>
    <m/>
    <n v="0"/>
    <m/>
    <m/>
    <m/>
    <m/>
    <m/>
    <m/>
    <m/>
    <m/>
    <s v="0B49097 REVAA"/>
    <s v="X24001-WD-SUZHOU"/>
    <s v="TELEPLAN TECHNOLOGIES (SUZHOU) CO., LTD"/>
    <m/>
    <n v="0"/>
    <n v="0"/>
    <n v="0"/>
    <n v="0"/>
    <n v="0"/>
    <n v="0"/>
    <m/>
    <m/>
    <m/>
    <s v="No"/>
    <s v="W664554"/>
    <n v="0"/>
    <m/>
    <s v="X24001-WD-SUZHOU"/>
    <m/>
    <m/>
    <s v="S0361288"/>
  </r>
  <r>
    <x v="408"/>
    <n v="10000"/>
    <n v="10000"/>
    <n v="45757"/>
    <s v="502LAUGH"/>
    <s v=" 8:41:05 am"/>
    <s v="SG-5650696"/>
    <m/>
    <x v="0"/>
    <s v="Yes"/>
    <n v="73"/>
    <s v="Brotech DF330"/>
    <x v="1"/>
    <s v="PM18"/>
    <s v="LAI CHIN YANG"/>
    <n v="16500"/>
    <n v="305"/>
    <n v="5.083333333333333"/>
    <d v="2025-04-08T00:00:00"/>
    <m/>
    <n v="12"/>
    <n v="198000"/>
    <s v="PE"/>
    <n v="80256220001"/>
    <n v="0"/>
    <n v="198000"/>
    <n v="0"/>
    <n v="0"/>
    <n v="0"/>
    <n v="0"/>
    <m/>
    <m/>
    <n v="0"/>
    <m/>
    <m/>
    <m/>
    <m/>
    <m/>
    <m/>
    <m/>
    <m/>
    <n v="8025622"/>
    <s v="B02083"/>
    <s v="BECTON DICKINSON MEDICAL (S) PTE LTD"/>
    <m/>
    <n v="0"/>
    <n v="0"/>
    <n v="0"/>
    <n v="0"/>
    <n v="0"/>
    <n v="0"/>
    <m/>
    <m/>
    <m/>
    <s v="No"/>
    <s v="W664558"/>
    <n v="0"/>
    <m/>
    <s v="B02083"/>
    <m/>
    <m/>
    <s v="S0361298"/>
  </r>
  <r>
    <x v="409"/>
    <n v="10000"/>
    <n v="20000"/>
    <n v="45756"/>
    <s v="502LAUGH"/>
    <s v=" 8:37:20 am"/>
    <s v="M0BUR8601"/>
    <m/>
    <x v="0"/>
    <s v="Yes"/>
    <n v="65"/>
    <s v="Sanki SDR300"/>
    <x v="2"/>
    <s v="PMJ7"/>
    <s v="FOONG SEL YI"/>
    <n v="22500"/>
    <n v="607.5"/>
    <n v="10.125"/>
    <d v="2025-04-08T00:00:00"/>
    <m/>
    <n v="4"/>
    <n v="90000"/>
    <s v="PE"/>
    <s v="0F26707 EC C28470001"/>
    <n v="0"/>
    <n v="90000"/>
    <n v="0"/>
    <n v="0"/>
    <n v="0"/>
    <n v="0"/>
    <m/>
    <m/>
    <n v="0"/>
    <m/>
    <m/>
    <m/>
    <m/>
    <m/>
    <m/>
    <m/>
    <m/>
    <s v="0F26707 EC C28477"/>
    <s v="I09082-TL"/>
    <s v="WESTERN DIGITAL STORAGE TECHNOLOGIES"/>
    <m/>
    <n v="0"/>
    <n v="0"/>
    <n v="0"/>
    <n v="0"/>
    <n v="0"/>
    <n v="0"/>
    <m/>
    <m/>
    <m/>
    <s v="No"/>
    <s v="W665913"/>
    <n v="0"/>
    <m/>
    <s v="I09082-TL"/>
    <m/>
    <m/>
    <s v="H0064821"/>
  </r>
  <r>
    <x v="410"/>
    <n v="10000"/>
    <n v="10000"/>
    <n v="45762"/>
    <s v="502LAUGH"/>
    <s v=" 4:21:49 pm"/>
    <s v="M0BUF4272"/>
    <m/>
    <x v="0"/>
    <s v="Yes"/>
    <n v="29"/>
    <s v="Sanki SKP250 Full Rotary"/>
    <x v="3"/>
    <s v="PS70"/>
    <s v="YEO WOO KEONG"/>
    <n v="3000"/>
    <n v="120"/>
    <n v="2"/>
    <d v="2025-04-08T00:00:00"/>
    <m/>
    <n v="2"/>
    <n v="6000"/>
    <s v="PE"/>
    <s v="100823881-75367 0001"/>
    <n v="0"/>
    <n v="6000"/>
    <n v="0"/>
    <n v="0"/>
    <n v="0"/>
    <n v="0"/>
    <m/>
    <m/>
    <n v="0"/>
    <m/>
    <m/>
    <m/>
    <m/>
    <m/>
    <m/>
    <m/>
    <m/>
    <s v="100823881-75367 A"/>
    <s v="S19081-TH"/>
    <s v="SEAGATE TECHNOLOGY (THAILAND) LTD."/>
    <m/>
    <n v="0"/>
    <n v="0"/>
    <n v="0"/>
    <n v="0"/>
    <n v="0"/>
    <n v="0"/>
    <m/>
    <m/>
    <m/>
    <s v="No"/>
    <s v="W665179"/>
    <n v="0"/>
    <m/>
    <s v="S19081-TH"/>
    <m/>
    <m/>
    <s v="H0064862"/>
  </r>
  <r>
    <x v="359"/>
    <n v="10000"/>
    <n v="20000"/>
    <n v="45756"/>
    <s v="502LAUGH"/>
    <n v="0.44651620370370371"/>
    <s v="M0BFL2381"/>
    <m/>
    <x v="1"/>
    <s v="Yes"/>
    <n v="63"/>
    <s v="SANKI"/>
    <x v="2"/>
    <s v="PM80"/>
    <s v="YAP ZHI PING"/>
    <n v="2500"/>
    <n v="107.5"/>
    <n v="1.7916666666666667"/>
    <d v="2025-04-08T00:00:00"/>
    <m/>
    <n v="16"/>
    <n v="40000"/>
    <s v="PE"/>
    <s v="751298400 REVA0001"/>
    <n v="0"/>
    <n v="40000"/>
    <n v="0"/>
    <n v="0"/>
    <n v="0"/>
    <n v="0"/>
    <m/>
    <m/>
    <n v="0"/>
    <m/>
    <m/>
    <m/>
    <m/>
    <m/>
    <m/>
    <m/>
    <m/>
    <s v="751298400 REVA"/>
    <s v="S19081-TH"/>
    <s v="SEAGATE TECHNOLOGY (THAILAND) LTD."/>
    <m/>
    <n v="0"/>
    <n v="0"/>
    <n v="0"/>
    <n v="0"/>
    <n v="0"/>
    <n v="0"/>
    <m/>
    <m/>
    <m/>
    <s v="No"/>
    <s v="W664601"/>
    <n v="0"/>
    <m/>
    <s v="S19081-TH"/>
    <m/>
    <m/>
    <s v="H0064877"/>
  </r>
  <r>
    <x v="411"/>
    <n v="10000"/>
    <n v="10000"/>
    <n v="45755"/>
    <s v="502LAUGH"/>
    <s v=" 4:04:50 pm"/>
    <s v="SG-5644655 01"/>
    <m/>
    <x v="0"/>
    <s v="Yes"/>
    <n v="59"/>
    <s v="SANKI SD-300 Intermittent"/>
    <x v="3"/>
    <s v="PS74"/>
    <s v="GOH CHIN TECK"/>
    <n v="1500"/>
    <n v="82.5"/>
    <n v="1.375"/>
    <d v="2025-04-08T00:00:00"/>
    <m/>
    <n v="6"/>
    <n v="9000"/>
    <s v="PE"/>
    <s v="15058362 REVB0001"/>
    <n v="0"/>
    <n v="9000"/>
    <n v="0"/>
    <n v="0"/>
    <n v="0"/>
    <n v="0"/>
    <m/>
    <m/>
    <n v="0"/>
    <m/>
    <m/>
    <m/>
    <m/>
    <m/>
    <m/>
    <m/>
    <m/>
    <s v="15058362 REVB"/>
    <s v="I09180"/>
    <s v="ILLUMINA SINGAPORE PTE LTD"/>
    <m/>
    <n v="0"/>
    <n v="0"/>
    <n v="0"/>
    <n v="0"/>
    <n v="0"/>
    <n v="0"/>
    <m/>
    <m/>
    <m/>
    <s v="No"/>
    <s v="W664606"/>
    <n v="0"/>
    <m/>
    <s v="I09180"/>
    <m/>
    <m/>
    <s v="S0361664"/>
  </r>
  <r>
    <x v="412"/>
    <n v="10000"/>
    <n v="10000"/>
    <n v="45755"/>
    <s v="502LAUGH"/>
    <s v=" 4:04:50 pm"/>
    <s v="SG-5644655 01"/>
    <m/>
    <x v="0"/>
    <s v="Yes"/>
    <n v="59"/>
    <s v="SANKI SD-300 Intermittent"/>
    <x v="3"/>
    <s v="PS74"/>
    <s v="GOH CHIN TECK"/>
    <n v="1500"/>
    <n v="82.5"/>
    <n v="1.375"/>
    <d v="2025-04-08T00:00:00"/>
    <m/>
    <n v="6"/>
    <n v="9000"/>
    <s v="PE"/>
    <s v="15058362 REVB0001"/>
    <n v="0"/>
    <n v="9000"/>
    <n v="0"/>
    <n v="0"/>
    <n v="0"/>
    <n v="0"/>
    <m/>
    <m/>
    <n v="0"/>
    <m/>
    <m/>
    <m/>
    <m/>
    <m/>
    <m/>
    <m/>
    <m/>
    <s v="15058362 REVB"/>
    <s v="I09180"/>
    <s v="ILLUMINA SINGAPORE PTE LTD"/>
    <m/>
    <n v="0"/>
    <n v="0"/>
    <n v="0"/>
    <n v="0"/>
    <n v="0"/>
    <n v="0"/>
    <m/>
    <m/>
    <m/>
    <s v="No"/>
    <s v="W664607"/>
    <n v="0"/>
    <m/>
    <s v="I09180"/>
    <m/>
    <m/>
    <s v="S0361665"/>
  </r>
  <r>
    <x v="412"/>
    <n v="20000"/>
    <n v="10000"/>
    <n v="45755"/>
    <s v="502LAUGH"/>
    <s v=" 4:04:50 pm"/>
    <s v="SG-5644655 01"/>
    <m/>
    <x v="0"/>
    <s v="Yes"/>
    <n v="59"/>
    <s v="SANKI SD-300 Intermittent"/>
    <x v="3"/>
    <s v="PS74"/>
    <s v="GOH CHIN TECK"/>
    <n v="1000"/>
    <n v="70"/>
    <n v="1.1666666666666667"/>
    <d v="2025-04-08T00:00:00"/>
    <m/>
    <n v="6"/>
    <n v="6000"/>
    <s v="PE"/>
    <s v="15058362 REVB0001"/>
    <n v="0"/>
    <n v="6000"/>
    <n v="0"/>
    <n v="0"/>
    <n v="0"/>
    <n v="0"/>
    <m/>
    <m/>
    <n v="0"/>
    <m/>
    <m/>
    <m/>
    <m/>
    <m/>
    <m/>
    <m/>
    <m/>
    <s v="15058362 REVB"/>
    <s v="I09180"/>
    <s v="ILLUMINA SINGAPORE PTE LTD"/>
    <m/>
    <n v="0"/>
    <n v="0"/>
    <n v="0"/>
    <n v="0"/>
    <n v="0"/>
    <n v="0"/>
    <m/>
    <m/>
    <m/>
    <s v="No"/>
    <s v="W664607"/>
    <n v="0"/>
    <m/>
    <s v="I09180"/>
    <m/>
    <m/>
    <s v="S0361665"/>
  </r>
  <r>
    <x v="412"/>
    <n v="30000"/>
    <n v="10000"/>
    <n v="45755"/>
    <s v="502LAUGH"/>
    <s v=" 4:04:50 pm"/>
    <s v="SG-5644655 01"/>
    <m/>
    <x v="0"/>
    <s v="Yes"/>
    <n v="59"/>
    <s v="SANKI SD-300 Intermittent"/>
    <x v="3"/>
    <s v="PS74"/>
    <s v="GOH CHIN TECK"/>
    <n v="1500"/>
    <n v="82.5"/>
    <n v="1.375"/>
    <d v="2025-04-08T00:00:00"/>
    <m/>
    <n v="6"/>
    <n v="9000"/>
    <s v="PE"/>
    <s v="15058362 REVB0001"/>
    <n v="0"/>
    <n v="9000"/>
    <n v="0"/>
    <n v="0"/>
    <n v="0"/>
    <n v="0"/>
    <m/>
    <m/>
    <n v="0"/>
    <m/>
    <m/>
    <m/>
    <m/>
    <m/>
    <m/>
    <m/>
    <m/>
    <s v="15058362 REVB"/>
    <s v="I09180"/>
    <s v="ILLUMINA SINGAPORE PTE LTD"/>
    <m/>
    <n v="0"/>
    <n v="0"/>
    <n v="0"/>
    <n v="0"/>
    <n v="0"/>
    <n v="0"/>
    <m/>
    <m/>
    <m/>
    <s v="No"/>
    <s v="W664607"/>
    <n v="0"/>
    <m/>
    <s v="I09180"/>
    <m/>
    <m/>
    <s v="S0361665"/>
  </r>
  <r>
    <x v="413"/>
    <n v="10000"/>
    <n v="10000"/>
    <n v="45755"/>
    <s v="502LAUGH"/>
    <s v=" 5:53:12 pm"/>
    <s v="SG-5644655 01"/>
    <m/>
    <x v="0"/>
    <s v="Yes"/>
    <n v="59"/>
    <s v="SANKI SD-300 Intermittent"/>
    <x v="3"/>
    <s v="PS74"/>
    <s v="GOH CHIN TECK"/>
    <n v="3333"/>
    <n v="128.32499999999999"/>
    <n v="2.1387499999999999"/>
    <d v="2025-04-08T00:00:00"/>
    <m/>
    <n v="6"/>
    <n v="20000"/>
    <s v="PE"/>
    <s v="15056431 REVB0001"/>
    <n v="0"/>
    <n v="20000"/>
    <n v="0"/>
    <n v="0"/>
    <n v="0"/>
    <n v="0"/>
    <m/>
    <m/>
    <n v="0"/>
    <m/>
    <m/>
    <m/>
    <m/>
    <m/>
    <m/>
    <m/>
    <m/>
    <s v="M07-15056431"/>
    <s v="I09180-SUNNINGDALE"/>
    <s v="SUNNINGDALE TECH LTD"/>
    <m/>
    <n v="0"/>
    <n v="0"/>
    <n v="0"/>
    <n v="0"/>
    <n v="0"/>
    <n v="0"/>
    <m/>
    <m/>
    <m/>
    <s v="No"/>
    <s v="W664618"/>
    <n v="0"/>
    <m/>
    <s v="I09180-SUNNINGDALE"/>
    <m/>
    <m/>
    <s v="S0361711"/>
  </r>
  <r>
    <x v="413"/>
    <n v="20000"/>
    <n v="10000"/>
    <n v="45755"/>
    <s v="502LAUGH"/>
    <s v=" 5:53:12 pm"/>
    <s v="SG-5644655 01"/>
    <m/>
    <x v="0"/>
    <s v="Yes"/>
    <n v="59"/>
    <s v="SANKI SD-300 Intermittent"/>
    <x v="3"/>
    <s v="PS74"/>
    <s v="GOH CHIN TECK"/>
    <n v="1667"/>
    <n v="86.674999999999997"/>
    <n v="1.4445833333333333"/>
    <d v="2025-04-08T00:00:00"/>
    <m/>
    <n v="6"/>
    <n v="10000"/>
    <s v="PE"/>
    <s v="15056431 REVB0001"/>
    <n v="0"/>
    <n v="10000"/>
    <n v="0"/>
    <n v="0"/>
    <n v="0"/>
    <n v="0"/>
    <m/>
    <m/>
    <n v="0"/>
    <m/>
    <m/>
    <m/>
    <m/>
    <m/>
    <m/>
    <m/>
    <m/>
    <s v="M07-15056431"/>
    <s v="I09180-SUNNINGDALE"/>
    <s v="SUNNINGDALE TECH LTD"/>
    <m/>
    <n v="0"/>
    <n v="0"/>
    <n v="0"/>
    <n v="0"/>
    <n v="0"/>
    <n v="0"/>
    <m/>
    <m/>
    <m/>
    <s v="No"/>
    <s v="W664618"/>
    <n v="0"/>
    <m/>
    <s v="I09180-SUNNINGDALE"/>
    <m/>
    <m/>
    <s v="S0361711"/>
  </r>
  <r>
    <x v="175"/>
    <n v="10000"/>
    <n v="20000"/>
    <n v="45756"/>
    <s v="502LAUGH"/>
    <s v=" 8:34:05 am"/>
    <s v="J00WT7100"/>
    <m/>
    <x v="1"/>
    <s v="Yes"/>
    <n v="71"/>
    <s v="POLLY"/>
    <x v="2"/>
    <s v="PS95"/>
    <s v="LIM CHENG LEONG"/>
    <n v="1250"/>
    <m/>
    <m/>
    <d v="2025-04-08T00:00:00"/>
    <m/>
    <n v="4"/>
    <n v="5000"/>
    <s v="PE"/>
    <n v="80834730001"/>
    <n v="0"/>
    <n v="5000"/>
    <n v="0"/>
    <n v="0"/>
    <n v="0"/>
    <n v="0"/>
    <m/>
    <m/>
    <n v="0"/>
    <m/>
    <m/>
    <m/>
    <m/>
    <m/>
    <m/>
    <m/>
    <m/>
    <n v="8083473"/>
    <s v="B02083"/>
    <s v="BECTON DICKINSON MEDICAL (S) PTE LTD"/>
    <m/>
    <n v="0"/>
    <n v="0"/>
    <n v="0"/>
    <n v="0"/>
    <n v="0"/>
    <n v="0"/>
    <m/>
    <m/>
    <m/>
    <s v="No"/>
    <s v="W664620"/>
    <n v="0"/>
    <m/>
    <s v="B02083"/>
    <m/>
    <m/>
    <s v="S0361716"/>
  </r>
  <r>
    <x v="414"/>
    <n v="10000"/>
    <n v="10000"/>
    <n v="45756"/>
    <s v="502LAUGH"/>
    <s v=" 4:30:36 pm"/>
    <s v="SG-5652869 01"/>
    <m/>
    <x v="0"/>
    <s v="Yes"/>
    <n v="31"/>
    <s v="Sanki SKP250 Full Rotary"/>
    <x v="3"/>
    <s v="PS19"/>
    <s v="SNG KOK CHENG"/>
    <n v="10000"/>
    <n v="295"/>
    <n v="4.916666666666667"/>
    <d v="2025-04-08T00:00:00"/>
    <m/>
    <n v="9"/>
    <n v="90000"/>
    <s v="PE"/>
    <s v="NOBU RADIO-DARK 0001"/>
    <n v="0"/>
    <n v="90000"/>
    <n v="0"/>
    <n v="0"/>
    <n v="0"/>
    <n v="0"/>
    <m/>
    <m/>
    <n v="0"/>
    <m/>
    <m/>
    <m/>
    <m/>
    <m/>
    <m/>
    <m/>
    <m/>
    <s v="NOBU RADIO-DARK GREE"/>
    <s v="H08117"/>
    <s v="HELEFLO PRODUCTS PTE LTD"/>
    <m/>
    <n v="0"/>
    <n v="0"/>
    <n v="0"/>
    <n v="0"/>
    <n v="0"/>
    <n v="0"/>
    <m/>
    <m/>
    <m/>
    <s v="No"/>
    <s v="W664625"/>
    <n v="0"/>
    <m/>
    <s v="H08117"/>
    <m/>
    <m/>
    <s v="S0361733"/>
  </r>
  <r>
    <x v="415"/>
    <n v="10000"/>
    <n v="10000"/>
    <n v="45756"/>
    <s v="502LAUGH"/>
    <s v=" 1:30:46 pm"/>
    <s v="SG-5652838 01"/>
    <m/>
    <x v="0"/>
    <s v="Yes"/>
    <n v="82"/>
    <s v="POLLY"/>
    <x v="2"/>
    <s v="PM11"/>
    <s v="TEE MENG CHAI"/>
    <n v="17500"/>
    <m/>
    <m/>
    <d v="2025-04-08T00:00:00"/>
    <m/>
    <n v="4"/>
    <n v="70000"/>
    <s v="PE"/>
    <s v="BLANK-100X125MM0001"/>
    <n v="0"/>
    <n v="70000"/>
    <n v="0"/>
    <n v="0"/>
    <n v="0"/>
    <n v="0"/>
    <m/>
    <m/>
    <n v="0"/>
    <m/>
    <m/>
    <m/>
    <m/>
    <m/>
    <m/>
    <m/>
    <m/>
    <s v="Z20210K1506S"/>
    <s v="E05126"/>
    <s v="RF360 SINGAPORE PTE LTD"/>
    <m/>
    <n v="0"/>
    <n v="0"/>
    <n v="0"/>
    <n v="0"/>
    <n v="0"/>
    <n v="0"/>
    <m/>
    <m/>
    <m/>
    <s v="No"/>
    <s v="W664626"/>
    <n v="0"/>
    <m/>
    <s v="E05126"/>
    <m/>
    <m/>
    <s v="S0361741"/>
  </r>
  <r>
    <x v="363"/>
    <n v="10000"/>
    <n v="20000"/>
    <n v="45756"/>
    <s v="502LAUGH"/>
    <s v=" 8:36:21 am"/>
    <n v="10620258104"/>
    <m/>
    <x v="1"/>
    <s v="Yes"/>
    <n v="77"/>
    <s v="Brotech DF330 "/>
    <x v="1"/>
    <s v="PM74"/>
    <s v="YONG CHEE SOON"/>
    <n v="66"/>
    <n v="31.1"/>
    <n v="0.51833333333333331"/>
    <d v="2025-04-08T00:00:00"/>
    <m/>
    <n v="168"/>
    <n v="11088"/>
    <s v="PE"/>
    <s v="7K5U6-80002-FT0001"/>
    <n v="0"/>
    <n v="2000"/>
    <n v="9088"/>
    <n v="0"/>
    <n v="0"/>
    <n v="0"/>
    <m/>
    <m/>
    <n v="0"/>
    <m/>
    <m/>
    <m/>
    <m/>
    <m/>
    <m/>
    <m/>
    <m/>
    <s v="7K5U6-80002-FT"/>
    <s v="H08031-JIM"/>
    <s v="HP SINGAPORE (PRIVATE) LIMITED"/>
    <m/>
    <n v="0"/>
    <n v="0"/>
    <n v="0"/>
    <n v="0"/>
    <n v="0"/>
    <n v="0"/>
    <m/>
    <m/>
    <m/>
    <s v="No"/>
    <s v="W665432"/>
    <n v="0"/>
    <m/>
    <s v="H08031-JIM"/>
    <m/>
    <m/>
    <s v="S0361848"/>
  </r>
  <r>
    <x v="180"/>
    <n v="10000"/>
    <n v="20000"/>
    <n v="45758"/>
    <s v="502LAUGH"/>
    <s v=" 8:41:31 am"/>
    <s v="10620258021/10620258023/10620258018"/>
    <m/>
    <x v="1"/>
    <s v="Yes"/>
    <n v="77"/>
    <s v="Brotech DF330 "/>
    <x v="1"/>
    <s v="PM74"/>
    <s v="YONG CHEE SOON"/>
    <n v="1250"/>
    <n v="50.833333333333329"/>
    <n v="0.8472222222222221"/>
    <d v="2025-04-08T00:00:00"/>
    <m/>
    <n v="88"/>
    <n v="110000"/>
    <s v="PE"/>
    <s v="CZ107-80016-FT0001"/>
    <n v="0"/>
    <n v="100000"/>
    <n v="10000"/>
    <n v="0"/>
    <n v="0"/>
    <n v="0"/>
    <m/>
    <m/>
    <n v="0"/>
    <m/>
    <m/>
    <m/>
    <m/>
    <m/>
    <m/>
    <m/>
    <m/>
    <s v="CZ107-80016-FT"/>
    <s v="H08031-JIM-M"/>
    <s v="HP MALAYSIA MANUFACTURING SDN.BHD."/>
    <m/>
    <n v="0"/>
    <n v="0"/>
    <n v="0"/>
    <n v="0"/>
    <n v="0"/>
    <n v="0"/>
    <m/>
    <m/>
    <m/>
    <s v="No"/>
    <s v="W664632"/>
    <n v="0"/>
    <m/>
    <s v="H08031-JIM-M"/>
    <m/>
    <m/>
    <s v="S0361876"/>
  </r>
  <r>
    <x v="364"/>
    <n v="10000"/>
    <n v="20000"/>
    <n v="45761"/>
    <s v="502LAUGH"/>
    <s v=" 8:45:37 am"/>
    <n v="10620258104"/>
    <m/>
    <x v="1"/>
    <s v="Yes"/>
    <n v="77"/>
    <s v="Brotech DF330 "/>
    <x v="1"/>
    <s v="PM74"/>
    <s v="YONG CHEE SOON"/>
    <n v="546"/>
    <n v="39.1"/>
    <n v="0.65166666666666673"/>
    <d v="2025-04-08T00:00:00"/>
    <m/>
    <n v="88"/>
    <n v="48048"/>
    <s v="PE"/>
    <s v="6ZD36-800010001"/>
    <n v="0"/>
    <n v="30000"/>
    <n v="18048"/>
    <n v="0"/>
    <n v="0"/>
    <n v="0"/>
    <m/>
    <m/>
    <n v="0"/>
    <m/>
    <m/>
    <m/>
    <m/>
    <m/>
    <m/>
    <m/>
    <m/>
    <s v="6ZD36-80001"/>
    <s v="H08031-JIM-M"/>
    <s v="HP MALAYSIA MANUFACTURING SDN.BHD."/>
    <m/>
    <n v="0"/>
    <n v="0"/>
    <n v="0"/>
    <n v="0"/>
    <n v="0"/>
    <n v="0"/>
    <m/>
    <m/>
    <m/>
    <s v="No"/>
    <s v="W664633"/>
    <n v="0"/>
    <m/>
    <s v="H08031-JIM-M"/>
    <m/>
    <m/>
    <s v="S0361878"/>
  </r>
  <r>
    <x v="181"/>
    <n v="10000"/>
    <n v="20000"/>
    <n v="45763"/>
    <s v="502LAUGH"/>
    <s v=" 5:30:26 pm"/>
    <s v="10620258021/10620258023/10620258018"/>
    <m/>
    <x v="1"/>
    <s v="Yes"/>
    <n v="77"/>
    <s v="Brotech DF330 "/>
    <x v="1"/>
    <s v="PM74"/>
    <s v="YONG CHEE SOON"/>
    <n v="1250"/>
    <n v="50.833333333333329"/>
    <n v="0.8472222222222221"/>
    <d v="2025-04-08T00:00:00"/>
    <m/>
    <n v="88"/>
    <n v="110000"/>
    <s v="PE"/>
    <s v="N9K04-80019-FT0001"/>
    <n v="0"/>
    <n v="100000"/>
    <n v="10000"/>
    <n v="0"/>
    <n v="0"/>
    <n v="0"/>
    <m/>
    <m/>
    <n v="0"/>
    <m/>
    <m/>
    <m/>
    <m/>
    <m/>
    <m/>
    <m/>
    <m/>
    <s v="N9K04-80019-FT"/>
    <s v="H08031-JIM-M"/>
    <s v="HP MALAYSIA MANUFACTURING SDN.BHD."/>
    <m/>
    <n v="0"/>
    <n v="0"/>
    <n v="0"/>
    <n v="0"/>
    <n v="0"/>
    <n v="0"/>
    <m/>
    <m/>
    <m/>
    <s v="No"/>
    <s v="W665119"/>
    <n v="0"/>
    <m/>
    <s v="H08031-JIM-M"/>
    <m/>
    <m/>
    <s v="S0361879"/>
  </r>
  <r>
    <x v="182"/>
    <n v="10000"/>
    <n v="20000"/>
    <n v="45763"/>
    <s v="502LAUGH"/>
    <n v="0.46824074074074074"/>
    <n v="10620258018"/>
    <m/>
    <x v="1"/>
    <s v="Yes"/>
    <n v="77"/>
    <s v="Brotech DF330 "/>
    <x v="1"/>
    <s v="PM74"/>
    <s v="YONG CHEE SOON"/>
    <n v="1250"/>
    <n v="50.833333333333329"/>
    <n v="0.8472222222222221"/>
    <d v="2025-04-08T00:00:00"/>
    <m/>
    <n v="88"/>
    <n v="110000"/>
    <s v="PE"/>
    <s v="3YM73-80008-FT0001"/>
    <n v="0"/>
    <n v="100000"/>
    <n v="10000"/>
    <n v="0"/>
    <n v="0"/>
    <n v="0"/>
    <m/>
    <m/>
    <n v="0"/>
    <m/>
    <m/>
    <m/>
    <m/>
    <m/>
    <m/>
    <m/>
    <m/>
    <s v="3YM73-80008-FT"/>
    <s v="H08031-JIM-M"/>
    <s v="HP MALAYSIA MANUFACTURING SDN.BHD."/>
    <m/>
    <n v="0"/>
    <n v="0"/>
    <n v="0"/>
    <n v="0"/>
    <n v="0"/>
    <n v="0"/>
    <m/>
    <m/>
    <m/>
    <s v="No"/>
    <s v="W664999"/>
    <n v="0"/>
    <m/>
    <s v="H08031-JIM-M"/>
    <m/>
    <m/>
    <s v="S0361880"/>
  </r>
  <r>
    <x v="183"/>
    <n v="10000"/>
    <n v="20000"/>
    <n v="45758"/>
    <s v="502LAUGH"/>
    <s v=" 8:41:31 am"/>
    <s v="10620258021/10620258023/10620258018"/>
    <m/>
    <x v="1"/>
    <s v="Yes"/>
    <n v="77"/>
    <s v="Brotech DF330 "/>
    <x v="1"/>
    <s v="PM74"/>
    <s v="YONG CHEE SOON"/>
    <n v="1250"/>
    <n v="50.833333333333329"/>
    <n v="0.8472222222222221"/>
    <d v="2025-04-08T00:00:00"/>
    <m/>
    <n v="88"/>
    <n v="110000"/>
    <s v="PE"/>
    <s v="3YM77-80008-FT0001"/>
    <n v="0"/>
    <n v="100000"/>
    <n v="10000"/>
    <n v="0"/>
    <n v="0"/>
    <n v="0"/>
    <m/>
    <m/>
    <n v="0"/>
    <m/>
    <m/>
    <m/>
    <m/>
    <m/>
    <m/>
    <m/>
    <m/>
    <s v="3YM77-80008-FT"/>
    <s v="H08031-JIM-M"/>
    <s v="HP MALAYSIA MANUFACTURING SDN.BHD."/>
    <m/>
    <n v="0"/>
    <n v="0"/>
    <n v="0"/>
    <n v="0"/>
    <n v="0"/>
    <n v="0"/>
    <m/>
    <m/>
    <m/>
    <s v="No"/>
    <s v="W665000"/>
    <n v="0"/>
    <m/>
    <s v="H08031-JIM-M"/>
    <m/>
    <m/>
    <s v="S0361881"/>
  </r>
  <r>
    <x v="42"/>
    <n v="10000"/>
    <n v="30000"/>
    <n v="45755"/>
    <s v="502LAUGH"/>
    <s v=" 1:05:56 pm"/>
    <n v="10656256095"/>
    <m/>
    <x v="2"/>
    <s v="Yes"/>
    <n v="85"/>
    <s v="Luster AOI"/>
    <x v="5"/>
    <s v="QM78"/>
    <s v="WONG SEAU JIN"/>
    <n v="8000"/>
    <m/>
    <m/>
    <d v="2025-04-08T00:00:00"/>
    <m/>
    <n v="11"/>
    <n v="88000"/>
    <s v="PE"/>
    <s v="E5Z01-80008-FT0001"/>
    <n v="0"/>
    <n v="80000"/>
    <n v="8000"/>
    <n v="0"/>
    <n v="0"/>
    <n v="0"/>
    <m/>
    <m/>
    <n v="0"/>
    <m/>
    <m/>
    <m/>
    <m/>
    <m/>
    <m/>
    <m/>
    <m/>
    <s v="E5Z01-80008-FT"/>
    <s v="H08031-JIM-M"/>
    <s v="HP MALAYSIA MANUFACTURING SDN.BHD."/>
    <m/>
    <n v="0"/>
    <n v="0"/>
    <n v="0"/>
    <n v="0"/>
    <n v="0"/>
    <n v="0"/>
    <m/>
    <m/>
    <m/>
    <s v="No"/>
    <s v="W664635"/>
    <n v="0"/>
    <m/>
    <s v="H08031-JIM-M"/>
    <m/>
    <m/>
    <s v="S0361883"/>
  </r>
  <r>
    <x v="185"/>
    <n v="10000"/>
    <n v="20000"/>
    <n v="45758"/>
    <s v="502LAUGH"/>
    <s v=" 8:39:38 am"/>
    <s v="10620258021/10620258023/10620258018"/>
    <m/>
    <x v="1"/>
    <s v="Yes"/>
    <n v="77"/>
    <s v="Brotech DF330 "/>
    <x v="1"/>
    <s v="PM74"/>
    <s v="YONG CHEE SOON"/>
    <n v="1250"/>
    <n v="50.833333333333329"/>
    <n v="0.8472222222222221"/>
    <d v="2025-04-08T00:00:00"/>
    <m/>
    <n v="88"/>
    <n v="110000"/>
    <s v="PE"/>
    <s v="F6U62-80030-FT0001"/>
    <n v="0"/>
    <n v="100000"/>
    <n v="10000"/>
    <n v="0"/>
    <n v="0"/>
    <n v="0"/>
    <m/>
    <m/>
    <n v="0"/>
    <m/>
    <m/>
    <m/>
    <m/>
    <m/>
    <m/>
    <m/>
    <m/>
    <s v="F6U62-80030-FT"/>
    <s v="H08031-JIM-M"/>
    <s v="HP MALAYSIA MANUFACTURING SDN.BHD."/>
    <m/>
    <n v="0"/>
    <n v="0"/>
    <n v="0"/>
    <n v="0"/>
    <n v="0"/>
    <n v="0"/>
    <m/>
    <m/>
    <m/>
    <s v="No"/>
    <s v="W664636"/>
    <n v="0"/>
    <m/>
    <s v="H08031-JIM-M"/>
    <m/>
    <m/>
    <s v="S0361885"/>
  </r>
  <r>
    <x v="186"/>
    <n v="10000"/>
    <n v="20000"/>
    <n v="45763"/>
    <s v="502LAUGH"/>
    <s v=" 5:32:07 pm"/>
    <s v="10620258021/10620258023/10620258018"/>
    <m/>
    <x v="1"/>
    <s v="Yes"/>
    <n v="77"/>
    <s v="Brotech DF330 "/>
    <x v="1"/>
    <s v="PM74"/>
    <s v="YONG CHEE SOON"/>
    <n v="2500"/>
    <n v="71.666666666666657"/>
    <n v="1.1944444444444442"/>
    <d v="2025-04-08T00:00:00"/>
    <m/>
    <n v="88"/>
    <n v="220000"/>
    <s v="PE"/>
    <s v="F6U66-80033-FT0001"/>
    <n v="0"/>
    <n v="200000"/>
    <n v="20000"/>
    <n v="0"/>
    <n v="0"/>
    <n v="0"/>
    <m/>
    <m/>
    <n v="0"/>
    <m/>
    <m/>
    <m/>
    <m/>
    <m/>
    <m/>
    <m/>
    <m/>
    <s v="F6U66-80033-FT"/>
    <s v="H08031-JIM-M"/>
    <s v="HP MALAYSIA MANUFACTURING SDN.BHD."/>
    <m/>
    <n v="0"/>
    <n v="0"/>
    <n v="0"/>
    <n v="0"/>
    <n v="0"/>
    <n v="0"/>
    <m/>
    <m/>
    <m/>
    <s v="No"/>
    <s v="W665120"/>
    <n v="0"/>
    <m/>
    <s v="H08031-JIM-M"/>
    <m/>
    <m/>
    <s v="S0361894"/>
  </r>
  <r>
    <x v="330"/>
    <n v="10000"/>
    <n v="30000"/>
    <n v="45755"/>
    <s v="502LAUGH"/>
    <s v=" 4:44:59 pm"/>
    <s v="10656256085/10620258108"/>
    <m/>
    <x v="2"/>
    <s v="Yes"/>
    <n v="85"/>
    <s v="Luster AOI"/>
    <x v="5"/>
    <s v="QM78"/>
    <s v="WONG SEAU JIN"/>
    <n v="10000"/>
    <m/>
    <m/>
    <d v="2025-04-08T00:00:00"/>
    <m/>
    <n v="11"/>
    <n v="110000"/>
    <s v="PE"/>
    <s v="F6U65-80033-FT0001"/>
    <n v="0"/>
    <n v="100000"/>
    <n v="10000"/>
    <n v="0"/>
    <n v="0"/>
    <n v="0"/>
    <m/>
    <m/>
    <n v="0"/>
    <m/>
    <m/>
    <m/>
    <m/>
    <m/>
    <m/>
    <m/>
    <m/>
    <s v="F6U65-80033-FT"/>
    <s v="H08031-JIM-M"/>
    <s v="HP MALAYSIA MANUFACTURING SDN.BHD."/>
    <m/>
    <n v="0"/>
    <n v="0"/>
    <n v="0"/>
    <n v="0"/>
    <n v="0"/>
    <n v="0"/>
    <m/>
    <m/>
    <m/>
    <s v="No"/>
    <s v="W664638"/>
    <n v="0"/>
    <m/>
    <s v="H08031-JIM-M"/>
    <m/>
    <m/>
    <s v="S0361895"/>
  </r>
  <r>
    <x v="187"/>
    <n v="10000"/>
    <n v="20000"/>
    <n v="45758"/>
    <s v="502LAUGH"/>
    <s v=" 8:43:29 am"/>
    <s v="10620258021/10620258023/10620258018"/>
    <m/>
    <x v="1"/>
    <s v="Yes"/>
    <n v="77"/>
    <s v="Brotech DF330 "/>
    <x v="1"/>
    <s v="PM74"/>
    <s v="YONG CHEE SOON"/>
    <n v="1250"/>
    <n v="50.833333333333329"/>
    <n v="0.8472222222222221"/>
    <d v="2025-04-08T00:00:00"/>
    <m/>
    <n v="88"/>
    <n v="110000"/>
    <s v="PE"/>
    <s v="3YM57-80010-FT0001"/>
    <n v="0"/>
    <n v="100000"/>
    <n v="10000"/>
    <n v="0"/>
    <n v="0"/>
    <n v="0"/>
    <m/>
    <m/>
    <n v="0"/>
    <m/>
    <m/>
    <m/>
    <m/>
    <m/>
    <m/>
    <m/>
    <m/>
    <s v="3YM57-80010-FT"/>
    <s v="H08031-JIM-M"/>
    <s v="HP MALAYSIA MANUFACTURING SDN.BHD."/>
    <m/>
    <n v="0"/>
    <n v="0"/>
    <n v="0"/>
    <n v="0"/>
    <n v="0"/>
    <n v="0"/>
    <m/>
    <m/>
    <m/>
    <s v="No"/>
    <s v="W665001"/>
    <n v="0"/>
    <m/>
    <s v="H08031-JIM-M"/>
    <m/>
    <m/>
    <s v="S0361896"/>
  </r>
  <r>
    <x v="130"/>
    <n v="10000"/>
    <n v="30000"/>
    <n v="45755"/>
    <s v="502LAUGH"/>
    <s v=" 1:04:46 pm"/>
    <n v="10656256091"/>
    <m/>
    <x v="2"/>
    <s v="Yes"/>
    <n v="85"/>
    <s v="Luster AOI"/>
    <x v="5"/>
    <s v="QM78"/>
    <s v="WONG SEAU JIN"/>
    <n v="3637"/>
    <m/>
    <m/>
    <d v="2025-04-08T00:00:00"/>
    <m/>
    <n v="11"/>
    <n v="40007"/>
    <s v="PE"/>
    <s v="9R1W4-80001-FT0001"/>
    <n v="0"/>
    <n v="40000"/>
    <n v="7"/>
    <n v="0"/>
    <n v="0"/>
    <n v="0"/>
    <m/>
    <m/>
    <n v="0"/>
    <m/>
    <m/>
    <m/>
    <m/>
    <m/>
    <m/>
    <m/>
    <m/>
    <s v="9R1W4-80001-FT"/>
    <s v="H08031-JIM-M"/>
    <s v="HP MALAYSIA MANUFACTURING SDN.BHD."/>
    <m/>
    <n v="0"/>
    <n v="0"/>
    <n v="0"/>
    <n v="0"/>
    <n v="0"/>
    <n v="0"/>
    <m/>
    <m/>
    <m/>
    <s v="No"/>
    <s v="W664660"/>
    <n v="0"/>
    <m/>
    <s v="H08031-JIM-M"/>
    <m/>
    <m/>
    <s v="S0361925"/>
  </r>
  <r>
    <x v="257"/>
    <n v="10000"/>
    <n v="30000"/>
    <n v="45758"/>
    <s v="502LAUGH"/>
    <s v=" 8:53:55 am"/>
    <s v="SG-5653741 01"/>
    <m/>
    <x v="1"/>
    <s v="Yes"/>
    <n v="60"/>
    <s v="Fujishiko UDP-5000"/>
    <x v="2"/>
    <s v="PM30"/>
    <s v="OH KIAN YUAN"/>
    <n v="32500"/>
    <n v="695"/>
    <n v="11.583333333333334"/>
    <d v="2025-04-08T00:00:00"/>
    <m/>
    <n v="4"/>
    <n v="130000"/>
    <s v="PE"/>
    <s v="HSA SECURITY LAB0001"/>
    <n v="0"/>
    <n v="100000"/>
    <n v="30000"/>
    <n v="0"/>
    <n v="0"/>
    <n v="0"/>
    <m/>
    <m/>
    <n v="0"/>
    <m/>
    <m/>
    <m/>
    <m/>
    <m/>
    <m/>
    <m/>
    <m/>
    <s v="HSA SECURITY LABEL"/>
    <s v="S19337-HEALTHCARE"/>
    <s v="HEALTH SCIENCES AUTHORITY"/>
    <m/>
    <n v="0"/>
    <n v="0"/>
    <n v="0"/>
    <n v="0"/>
    <n v="0"/>
    <n v="0"/>
    <m/>
    <m/>
    <m/>
    <s v="No"/>
    <s v="W664661"/>
    <n v="0"/>
    <m/>
    <s v="S19337-HEALTHCARE"/>
    <m/>
    <m/>
    <s v="S0361927"/>
  </r>
  <r>
    <x v="416"/>
    <n v="10000"/>
    <n v="20000"/>
    <n v="45756"/>
    <s v="502LAUGH"/>
    <n v="0.42709490740740741"/>
    <s v="U3117S008/4047SE"/>
    <m/>
    <x v="1"/>
    <s v="Yes"/>
    <n v="100"/>
    <s v="Vorey Digital Cut"/>
    <x v="4"/>
    <s v="PM87"/>
    <s v="LEE SHIEN WEI"/>
    <n v="550"/>
    <m/>
    <m/>
    <d v="2025-04-08T00:00:00"/>
    <m/>
    <n v="2"/>
    <n v="1100"/>
    <s v="PE"/>
    <n v="4.40170086005E+17"/>
    <n v="0"/>
    <n v="1000"/>
    <n v="100"/>
    <n v="0"/>
    <n v="0"/>
    <n v="0"/>
    <m/>
    <m/>
    <n v="0"/>
    <m/>
    <m/>
    <m/>
    <m/>
    <m/>
    <m/>
    <m/>
    <m/>
    <n v="44017008600501"/>
    <s v="T20096"/>
    <s v="DIGI SINGAPORE PTE LTD"/>
    <m/>
    <n v="0"/>
    <n v="0"/>
    <n v="0"/>
    <n v="0"/>
    <n v="0"/>
    <n v="0"/>
    <m/>
    <m/>
    <m/>
    <s v="No"/>
    <s v="W664666"/>
    <n v="0"/>
    <m/>
    <s v="T20096"/>
    <m/>
    <m/>
    <s v="S0361936"/>
  </r>
  <r>
    <x v="199"/>
    <n v="10000"/>
    <n v="20000"/>
    <n v="45755"/>
    <s v="502LAUGH"/>
    <s v=" 4:45:43 pm"/>
    <s v="BYM039-02"/>
    <m/>
    <x v="1"/>
    <s v="Yes"/>
    <n v="71"/>
    <s v="POLLY"/>
    <x v="2"/>
    <s v="PS95"/>
    <s v="LIM CHENG LEONG"/>
    <n v="334"/>
    <m/>
    <m/>
    <d v="2025-04-08T00:00:00"/>
    <m/>
    <n v="9"/>
    <n v="3006"/>
    <s v="PE"/>
    <s v="GR-1810001"/>
    <n v="0"/>
    <n v="3000"/>
    <n v="6"/>
    <n v="0"/>
    <n v="0"/>
    <n v="0"/>
    <m/>
    <m/>
    <n v="0"/>
    <m/>
    <m/>
    <m/>
    <m/>
    <m/>
    <m/>
    <m/>
    <m/>
    <s v="GR-181"/>
    <s v="G07076"/>
    <s v="GIVAUDAN SINGAPORE PTE LTD"/>
    <m/>
    <n v="0"/>
    <n v="0"/>
    <n v="0"/>
    <n v="0"/>
    <n v="0"/>
    <n v="0"/>
    <m/>
    <m/>
    <m/>
    <s v="No"/>
    <s v="W664673"/>
    <n v="0"/>
    <m/>
    <s v="G07076"/>
    <m/>
    <m/>
    <s v="S0361949"/>
  </r>
  <r>
    <x v="200"/>
    <n v="10000"/>
    <n v="40000"/>
    <n v="45772"/>
    <s v="502LAUGH"/>
    <s v=" 5:53:32 pm"/>
    <s v="D008O0591/D008O0561"/>
    <m/>
    <x v="2"/>
    <s v="Yes"/>
    <n v="91"/>
    <s v="Luster AOI"/>
    <x v="5"/>
    <s v="QM54"/>
    <s v="TAN SWEE LENG"/>
    <n v="60000"/>
    <m/>
    <m/>
    <d v="2025-04-08T00:00:00"/>
    <m/>
    <n v="3"/>
    <n v="180000"/>
    <s v="PE"/>
    <s v="1VV24-80029-FT0001"/>
    <n v="0"/>
    <n v="177778"/>
    <n v="2222"/>
    <n v="0"/>
    <n v="0"/>
    <n v="0"/>
    <m/>
    <m/>
    <n v="0"/>
    <m/>
    <m/>
    <m/>
    <m/>
    <m/>
    <m/>
    <m/>
    <m/>
    <s v="1VV24-80029-FT"/>
    <s v="H08031-JIM-M"/>
    <s v="HP MALAYSIA MANUFACTURING SDN.BHD."/>
    <m/>
    <n v="0"/>
    <n v="0"/>
    <n v="0"/>
    <n v="0"/>
    <n v="0"/>
    <n v="0"/>
    <m/>
    <m/>
    <m/>
    <s v="No"/>
    <s v="W665436"/>
    <n v="0"/>
    <m/>
    <s v="H08031-JIM-M"/>
    <m/>
    <m/>
    <s v="S0361954"/>
  </r>
  <r>
    <x v="331"/>
    <n v="10000"/>
    <n v="30000"/>
    <n v="45755"/>
    <s v="502LAUGH"/>
    <s v=" 3:35:03 pm"/>
    <n v="10620258108"/>
    <m/>
    <x v="2"/>
    <s v="Yes"/>
    <n v="85"/>
    <s v="Luster AOI"/>
    <x v="5"/>
    <s v="QM78"/>
    <s v="WONG SEAU JIN"/>
    <n v="8000"/>
    <m/>
    <m/>
    <d v="2025-04-08T00:00:00"/>
    <m/>
    <n v="11"/>
    <n v="88000"/>
    <s v="PE"/>
    <s v="C2P08-80005-FT0001"/>
    <n v="0"/>
    <n v="80000"/>
    <n v="8000"/>
    <n v="0"/>
    <n v="0"/>
    <n v="0"/>
    <m/>
    <m/>
    <n v="0"/>
    <m/>
    <m/>
    <m/>
    <m/>
    <m/>
    <m/>
    <m/>
    <m/>
    <s v="C2P08-80005-FT"/>
    <s v="H08031-JIM-M"/>
    <s v="HP MALAYSIA MANUFACTURING SDN.BHD."/>
    <m/>
    <n v="0"/>
    <n v="0"/>
    <n v="0"/>
    <n v="0"/>
    <n v="0"/>
    <n v="0"/>
    <m/>
    <m/>
    <m/>
    <s v="No"/>
    <s v="W664676"/>
    <n v="0"/>
    <m/>
    <s v="H08031-JIM-M"/>
    <m/>
    <m/>
    <s v="S0361946"/>
  </r>
  <r>
    <x v="201"/>
    <n v="10000"/>
    <n v="20000"/>
    <n v="45763"/>
    <s v="502LAUGH"/>
    <s v=" 5:31:21 pm"/>
    <s v="10620258021/10620258023/10620258018"/>
    <m/>
    <x v="1"/>
    <s v="Yes"/>
    <n v="77"/>
    <s v="Brotech DF330 "/>
    <x v="1"/>
    <s v="PM74"/>
    <s v="YONG CHEE SOON"/>
    <n v="1250"/>
    <n v="50.833333333333329"/>
    <n v="0.8472222222222221"/>
    <d v="2025-04-08T00:00:00"/>
    <m/>
    <n v="88"/>
    <n v="110000"/>
    <s v="PE"/>
    <s v="3YM62-80017-FT0001"/>
    <n v="0"/>
    <n v="100000"/>
    <n v="10000"/>
    <n v="0"/>
    <n v="0"/>
    <n v="0"/>
    <m/>
    <m/>
    <n v="0"/>
    <m/>
    <m/>
    <m/>
    <m/>
    <m/>
    <m/>
    <m/>
    <m/>
    <s v="3YM62-80017-FT"/>
    <s v="H08031-JIM-M"/>
    <s v="HP MALAYSIA MANUFACTURING SDN.BHD."/>
    <m/>
    <n v="0"/>
    <n v="0"/>
    <n v="0"/>
    <n v="0"/>
    <n v="0"/>
    <n v="0"/>
    <m/>
    <m/>
    <m/>
    <s v="No"/>
    <s v="W665121"/>
    <n v="0"/>
    <m/>
    <s v="H08031-JIM-M"/>
    <m/>
    <m/>
    <s v="S0361957"/>
  </r>
  <r>
    <x v="203"/>
    <n v="10000"/>
    <n v="20000"/>
    <n v="45758"/>
    <s v="502LAUGH"/>
    <s v=" 8:43:29 am"/>
    <s v="10620258021/10620258023/10620258018"/>
    <m/>
    <x v="1"/>
    <s v="Yes"/>
    <n v="77"/>
    <s v="Brotech DF330 "/>
    <x v="1"/>
    <s v="PM74"/>
    <s v="YONG CHEE SOON"/>
    <n v="1250"/>
    <n v="50.833333333333329"/>
    <n v="0.8472222222222221"/>
    <d v="2025-04-08T00:00:00"/>
    <m/>
    <n v="88"/>
    <n v="110000"/>
    <s v="PE"/>
    <s v="N9K10-80005-FT0001"/>
    <n v="0"/>
    <n v="100000"/>
    <n v="10000"/>
    <n v="0"/>
    <n v="0"/>
    <n v="0"/>
    <m/>
    <m/>
    <n v="0"/>
    <m/>
    <m/>
    <m/>
    <m/>
    <m/>
    <m/>
    <m/>
    <m/>
    <s v="N9K10-80005-FT"/>
    <s v="H08031-JIM-M"/>
    <s v="HP MALAYSIA MANUFACTURING SDN.BHD."/>
    <m/>
    <n v="0"/>
    <n v="0"/>
    <n v="0"/>
    <n v="0"/>
    <n v="0"/>
    <n v="0"/>
    <m/>
    <m/>
    <m/>
    <s v="No"/>
    <s v="W664679"/>
    <n v="0"/>
    <m/>
    <s v="H08031-JIM-M"/>
    <m/>
    <m/>
    <s v="S0361968"/>
  </r>
  <r>
    <x v="417"/>
    <n v="10000"/>
    <n v="10000"/>
    <n v="45756"/>
    <s v="502LAUGH"/>
    <n v="0.4447800925925926"/>
    <s v="M0BUQ9671/M0BUF4292"/>
    <m/>
    <x v="0"/>
    <s v="Yes"/>
    <n v="70"/>
    <s v="SANKI"/>
    <x v="2"/>
    <s v="PS84"/>
    <s v="YIP WENG FAI"/>
    <n v="10000"/>
    <n v="295"/>
    <n v="4.916666666666667"/>
    <d v="2025-04-08T00:00:00"/>
    <m/>
    <n v="6"/>
    <n v="60000"/>
    <s v="PE"/>
    <s v="100595138 REVB0001"/>
    <n v="0"/>
    <n v="60000"/>
    <n v="0"/>
    <n v="0"/>
    <n v="0"/>
    <n v="0"/>
    <m/>
    <m/>
    <n v="0"/>
    <m/>
    <m/>
    <m/>
    <m/>
    <m/>
    <m/>
    <m/>
    <m/>
    <s v="100595138 REVB"/>
    <s v="S19081-TH"/>
    <s v="SEAGATE TECHNOLOGY (THAILAND) LTD."/>
    <m/>
    <n v="0"/>
    <n v="0"/>
    <n v="0"/>
    <n v="0"/>
    <n v="0"/>
    <n v="0"/>
    <m/>
    <m/>
    <m/>
    <s v="No"/>
    <s v="W664680"/>
    <n v="0"/>
    <m/>
    <s v="S19081-TH"/>
    <m/>
    <m/>
    <s v="H0064888"/>
  </r>
  <r>
    <x v="210"/>
    <n v="10000"/>
    <n v="20000"/>
    <n v="45758"/>
    <s v="502LAUGH"/>
    <s v=" 8:39:38 am"/>
    <s v="10620258021/10620258023/10620258018"/>
    <m/>
    <x v="1"/>
    <s v="Yes"/>
    <n v="77"/>
    <s v="Brotech DF330 "/>
    <x v="1"/>
    <s v="PM74"/>
    <s v="YONG CHEE SOON"/>
    <n v="1250"/>
    <n v="50.833333333333329"/>
    <n v="0.8472222222222221"/>
    <d v="2025-04-08T00:00:00"/>
    <m/>
    <n v="88"/>
    <n v="110000"/>
    <s v="PE"/>
    <s v="F6U62-80030-FT0001"/>
    <n v="0"/>
    <n v="100000"/>
    <n v="10000"/>
    <n v="0"/>
    <n v="0"/>
    <n v="0"/>
    <m/>
    <m/>
    <n v="0"/>
    <m/>
    <m/>
    <m/>
    <m/>
    <m/>
    <m/>
    <m/>
    <m/>
    <s v="F6U62-80030-FT"/>
    <s v="H08031-JIM-M"/>
    <s v="HP MALAYSIA MANUFACTURING SDN.BHD."/>
    <m/>
    <n v="0"/>
    <n v="0"/>
    <n v="0"/>
    <n v="0"/>
    <n v="0"/>
    <n v="0"/>
    <m/>
    <m/>
    <m/>
    <s v="No"/>
    <s v="W664699"/>
    <n v="0"/>
    <m/>
    <s v="H08031-JIM-M"/>
    <m/>
    <m/>
    <s v="S0361998"/>
  </r>
  <r>
    <x v="418"/>
    <n v="10000"/>
    <n v="20000"/>
    <n v="45755"/>
    <s v="502LAUGH"/>
    <s v=" 5:47:09 pm"/>
    <s v="4B275A007/L4005U7005"/>
    <m/>
    <x v="1"/>
    <s v="Yes"/>
    <n v="105"/>
    <s v="Laser"/>
    <x v="6"/>
    <s v="PM87"/>
    <s v="LEE SHIEN WEI"/>
    <n v="1400"/>
    <m/>
    <m/>
    <d v="2025-04-08T00:00:00"/>
    <m/>
    <n v="4"/>
    <n v="5600"/>
    <s v="PE"/>
    <s v="AJAHN STICKER0001"/>
    <n v="0"/>
    <n v="5000"/>
    <n v="600"/>
    <n v="0"/>
    <n v="0"/>
    <n v="0"/>
    <m/>
    <m/>
    <n v="0"/>
    <m/>
    <m/>
    <m/>
    <m/>
    <m/>
    <m/>
    <m/>
    <m/>
    <s v="AJAHN STICKER"/>
    <s v="T20365"/>
    <s v="TAMMY QUAH"/>
    <m/>
    <n v="0"/>
    <n v="0"/>
    <n v="0"/>
    <n v="0"/>
    <n v="0"/>
    <n v="0"/>
    <m/>
    <m/>
    <m/>
    <s v="No"/>
    <s v="W664712"/>
    <n v="0"/>
    <m/>
    <s v="T20365"/>
    <m/>
    <m/>
    <s v="S0362017"/>
  </r>
  <r>
    <x v="419"/>
    <n v="10000"/>
    <n v="10000"/>
    <n v="45757"/>
    <s v="502LAUGH"/>
    <s v=" 9:33:38 am"/>
    <s v="M0BUF4272"/>
    <m/>
    <x v="0"/>
    <s v="Yes"/>
    <n v="70"/>
    <s v="SANKI"/>
    <x v="2"/>
    <s v="PM84"/>
    <s v="TAN TAI TOH"/>
    <n v="6667"/>
    <n v="211.67500000000001"/>
    <n v="3.527916666666667"/>
    <d v="2025-04-08T00:00:00"/>
    <m/>
    <n v="6"/>
    <n v="40002"/>
    <s v="PE"/>
    <s v="100595138 REVB0001"/>
    <n v="0"/>
    <n v="40000"/>
    <n v="2"/>
    <n v="0"/>
    <n v="0"/>
    <n v="0"/>
    <m/>
    <m/>
    <n v="0"/>
    <m/>
    <m/>
    <m/>
    <m/>
    <m/>
    <m/>
    <m/>
    <m/>
    <s v="100595138 REVB"/>
    <s v="S19314"/>
    <s v="SEAGATE TECHNOLOGY INTERNATIONAL (WUXI) CO., LTD"/>
    <m/>
    <n v="0"/>
    <n v="0"/>
    <n v="0"/>
    <n v="0"/>
    <n v="0"/>
    <n v="0"/>
    <m/>
    <m/>
    <m/>
    <s v="No"/>
    <s v="W664733"/>
    <n v="0"/>
    <m/>
    <s v="S19314"/>
    <m/>
    <m/>
    <s v="H0064902"/>
  </r>
  <r>
    <x v="420"/>
    <n v="10000"/>
    <n v="20000"/>
    <n v="45761"/>
    <s v="502LAUGH"/>
    <s v=" 8:53:27 am"/>
    <s v="M0BI68841"/>
    <m/>
    <x v="0"/>
    <s v="Yes"/>
    <n v="78"/>
    <s v="Baby Sanki"/>
    <x v="3"/>
    <s v="PM84"/>
    <s v="TAN TAI TOH"/>
    <n v="4000"/>
    <n v="145"/>
    <n v="2.4166666666666665"/>
    <d v="2025-04-08T00:00:00"/>
    <m/>
    <n v="16"/>
    <n v="64000"/>
    <s v="PE"/>
    <s v="713891303-ADS1360001"/>
    <n v="0"/>
    <n v="60000"/>
    <n v="4000"/>
    <n v="0"/>
    <n v="0"/>
    <n v="0"/>
    <m/>
    <m/>
    <n v="0"/>
    <m/>
    <m/>
    <m/>
    <m/>
    <m/>
    <m/>
    <m/>
    <m/>
    <s v="713891303-ADS1366"/>
    <s v="S19314"/>
    <s v="SEAGATE TECHNOLOGY INTERNATIONAL (WUXI) CO., LTD"/>
    <m/>
    <n v="0"/>
    <n v="0"/>
    <n v="0"/>
    <n v="0"/>
    <n v="0"/>
    <n v="0"/>
    <m/>
    <m/>
    <m/>
    <s v="No"/>
    <s v="W664737"/>
    <n v="0"/>
    <m/>
    <s v="S19314"/>
    <m/>
    <m/>
    <s v="H0064907"/>
  </r>
  <r>
    <x v="377"/>
    <n v="10000"/>
    <n v="20000"/>
    <n v="45756"/>
    <s v="502LAUGH"/>
    <n v="0.44569444444444445"/>
    <s v="5307412-02-01-09/5307412-01-01-07/5307412-02-01-10"/>
    <m/>
    <x v="0"/>
    <s v="Yes"/>
    <n v="90"/>
    <s v="HDS"/>
    <x v="2"/>
    <s v="PM35"/>
    <s v="TAN MIN KANG"/>
    <n v="21600"/>
    <n v="1125"/>
    <n v="18.75"/>
    <d v="2025-04-08T00:00:00"/>
    <m/>
    <n v="2"/>
    <n v="43200"/>
    <s v="PE"/>
    <s v="723852900-PROTO 0001"/>
    <n v="0"/>
    <n v="43200"/>
    <n v="0"/>
    <n v="0"/>
    <n v="0"/>
    <n v="0"/>
    <m/>
    <m/>
    <n v="0"/>
    <m/>
    <m/>
    <m/>
    <m/>
    <m/>
    <m/>
    <m/>
    <m/>
    <s v="723852900-PROTO D"/>
    <s v="S19314"/>
    <s v="SEAGATE TECHNOLOGY INTERNATIONAL (WUXI) CO., LTD"/>
    <m/>
    <n v="0"/>
    <n v="0"/>
    <n v="0"/>
    <n v="0"/>
    <n v="0"/>
    <n v="0"/>
    <m/>
    <m/>
    <m/>
    <s v="No"/>
    <s v="W664739"/>
    <n v="0"/>
    <m/>
    <s v="S19314"/>
    <m/>
    <m/>
    <s v="H0064910"/>
  </r>
  <r>
    <x v="226"/>
    <n v="10000"/>
    <n v="20000"/>
    <n v="45755"/>
    <s v="502LAUGH"/>
    <s v=" 9:56:34 am"/>
    <s v="M0BVD0521"/>
    <m/>
    <x v="1"/>
    <s v="Yes"/>
    <n v="82"/>
    <s v="POLLY"/>
    <x v="2"/>
    <s v="PM11"/>
    <s v="TEE MENG CHAI"/>
    <n v="1334"/>
    <m/>
    <m/>
    <d v="2025-04-08T00:00:00"/>
    <m/>
    <n v="90"/>
    <n v="120060"/>
    <s v="PE"/>
    <s v="107-54006900001"/>
    <n v="0"/>
    <n v="100000"/>
    <n v="20060"/>
    <n v="0"/>
    <n v="0"/>
    <n v="0"/>
    <m/>
    <m/>
    <n v="0"/>
    <m/>
    <m/>
    <m/>
    <m/>
    <m/>
    <m/>
    <m/>
    <m/>
    <s v="107-5400690"/>
    <s v="K11180"/>
    <s v="KX TECHNOLOGIES PTE LTD"/>
    <m/>
    <n v="0"/>
    <n v="0"/>
    <n v="0"/>
    <n v="0"/>
    <n v="0"/>
    <n v="0"/>
    <m/>
    <m/>
    <m/>
    <s v="No"/>
    <s v="W664744"/>
    <n v="0"/>
    <m/>
    <s v="K11180"/>
    <m/>
    <m/>
    <s v="S0362026"/>
  </r>
  <r>
    <x v="321"/>
    <n v="10000"/>
    <n v="20000"/>
    <n v="45755"/>
    <s v="502LAUGH"/>
    <s v=" 3:36:31 pm"/>
    <s v="U4B0458049"/>
    <m/>
    <x v="1"/>
    <s v="Yes"/>
    <n v="71"/>
    <s v="POLLY"/>
    <x v="2"/>
    <s v="PS95"/>
    <s v="LIM CHENG LEONG"/>
    <n v="7500"/>
    <m/>
    <m/>
    <d v="2025-04-08T00:00:00"/>
    <m/>
    <n v="4"/>
    <n v="30000"/>
    <s v="PE"/>
    <s v="109-54003240001"/>
    <n v="0"/>
    <n v="30000"/>
    <n v="0"/>
    <n v="0"/>
    <n v="0"/>
    <n v="0"/>
    <m/>
    <m/>
    <n v="0"/>
    <m/>
    <m/>
    <m/>
    <m/>
    <m/>
    <m/>
    <m/>
    <m/>
    <s v="109-5400324"/>
    <s v="K11180"/>
    <s v="KX TECHNOLOGIES PTE LTD"/>
    <m/>
    <n v="0"/>
    <n v="0"/>
    <n v="0"/>
    <n v="0"/>
    <n v="0"/>
    <n v="0"/>
    <m/>
    <m/>
    <m/>
    <s v="No"/>
    <s v="W664745"/>
    <n v="0"/>
    <m/>
    <s v="K11180"/>
    <m/>
    <m/>
    <s v="S0362026"/>
  </r>
  <r>
    <x v="421"/>
    <n v="10000"/>
    <n v="10000"/>
    <n v="45755"/>
    <s v="502LAUGH"/>
    <s v=" 3:49:08 pm"/>
    <n v="405171192"/>
    <m/>
    <x v="0"/>
    <s v="Yes"/>
    <n v="12"/>
    <s v="FSK SR520"/>
    <x v="3"/>
    <s v="PP05"/>
    <s v="WONG KIM FATT"/>
    <n v="5000"/>
    <n v="145"/>
    <n v="2.4166666666666665"/>
    <d v="2025-04-08T00:00:00"/>
    <m/>
    <n v="2"/>
    <n v="10000"/>
    <s v="PE"/>
    <s v="TL-8030001"/>
    <n v="0"/>
    <n v="10000"/>
    <n v="0"/>
    <n v="0"/>
    <n v="0"/>
    <n v="0"/>
    <m/>
    <m/>
    <n v="0"/>
    <m/>
    <m/>
    <m/>
    <m/>
    <m/>
    <m/>
    <m/>
    <m/>
    <s v="TL-803"/>
    <s v="S19485"/>
    <s v="TAIYO LABEL &amp; PRINTING INDUSTRIES PTE LTD"/>
    <m/>
    <n v="0"/>
    <n v="0"/>
    <n v="0"/>
    <n v="0"/>
    <n v="0"/>
    <n v="0"/>
    <m/>
    <m/>
    <m/>
    <s v="No"/>
    <s v="W664749"/>
    <n v="0"/>
    <m/>
    <s v="S19485"/>
    <m/>
    <m/>
    <s v="S0362037"/>
  </r>
  <r>
    <x v="422"/>
    <n v="10000"/>
    <n v="20000"/>
    <n v="45756"/>
    <s v="502LAUGH"/>
    <n v="0.46165509259259258"/>
    <s v="D100924-013-002"/>
    <m/>
    <x v="0"/>
    <s v="Yes"/>
    <n v="86"/>
    <s v="Brotech DF330 "/>
    <x v="1"/>
    <s v="PM45"/>
    <s v="TAY CHIN LIONG"/>
    <n v="7963"/>
    <n v="162.71666666666667"/>
    <n v="2.7119444444444443"/>
    <d v="2025-04-08T00:00:00"/>
    <m/>
    <n v="54"/>
    <n v="430002"/>
    <s v="PE"/>
    <n v="86083950001"/>
    <n v="0"/>
    <n v="430000"/>
    <n v="2"/>
    <n v="0"/>
    <n v="0"/>
    <n v="0"/>
    <m/>
    <m/>
    <n v="0"/>
    <m/>
    <m/>
    <m/>
    <m/>
    <m/>
    <m/>
    <m/>
    <m/>
    <n v="8608395"/>
    <s v="B02083"/>
    <s v="BECTON DICKINSON MEDICAL (S) PTE LTD"/>
    <m/>
    <n v="0"/>
    <n v="0"/>
    <n v="0"/>
    <n v="0"/>
    <n v="0"/>
    <n v="0"/>
    <m/>
    <m/>
    <m/>
    <s v="No"/>
    <s v="W664752"/>
    <n v="0"/>
    <m/>
    <s v="B02083"/>
    <m/>
    <m/>
    <s v="S0362155"/>
  </r>
  <r>
    <x v="423"/>
    <n v="10000"/>
    <n v="10000"/>
    <n v="45755"/>
    <s v="502LAUGH"/>
    <s v=" 3:49:08 pm"/>
    <s v="BZA011-04/BYE073-02"/>
    <m/>
    <x v="0"/>
    <s v="Yes"/>
    <n v="82"/>
    <s v="POLLY"/>
    <x v="2"/>
    <s v="PM11"/>
    <s v="TEE MENG CHAI"/>
    <n v="5500"/>
    <m/>
    <m/>
    <d v="2025-04-08T00:00:00"/>
    <m/>
    <n v="4"/>
    <n v="22000"/>
    <s v="PE"/>
    <s v="SB1236.0000001"/>
    <n v="0"/>
    <n v="20000"/>
    <n v="2000"/>
    <n v="0"/>
    <n v="0"/>
    <n v="0"/>
    <m/>
    <m/>
    <n v="0"/>
    <m/>
    <m/>
    <m/>
    <m/>
    <m/>
    <m/>
    <m/>
    <m/>
    <s v="SB1236.000"/>
    <s v="A01430"/>
    <s v="ARDENTEC SINGAPORE PTE LTD"/>
    <m/>
    <n v="0"/>
    <n v="0"/>
    <n v="0"/>
    <n v="0"/>
    <n v="0"/>
    <n v="0"/>
    <m/>
    <m/>
    <m/>
    <s v="No"/>
    <s v="W664754"/>
    <n v="0"/>
    <m/>
    <s v="A01430"/>
    <m/>
    <m/>
    <s v="S0362166"/>
  </r>
  <r>
    <x v="381"/>
    <n v="10000"/>
    <n v="20000"/>
    <n v="45756"/>
    <s v="502LAUGH"/>
    <s v=" 8:36:21 am"/>
    <n v="10620258103"/>
    <m/>
    <x v="1"/>
    <s v="Yes"/>
    <n v="77"/>
    <s v="Brotech DF330 "/>
    <x v="1"/>
    <s v="PM74"/>
    <s v="YONG CHEE SOON"/>
    <n v="304"/>
    <n v="35.066666666666663"/>
    <n v="0.58444444444444443"/>
    <d v="2025-04-08T00:00:00"/>
    <m/>
    <n v="25"/>
    <n v="7600"/>
    <s v="PE"/>
    <s v="5190-26260001"/>
    <n v="0"/>
    <n v="5000"/>
    <n v="2600"/>
    <n v="0"/>
    <n v="0"/>
    <n v="0"/>
    <m/>
    <m/>
    <n v="0"/>
    <m/>
    <m/>
    <m/>
    <m/>
    <m/>
    <m/>
    <m/>
    <m/>
    <s v="5190-2626"/>
    <s v="H08031-JIM"/>
    <s v="HP SINGAPORE (PRIVATE) LIMITED"/>
    <m/>
    <n v="0"/>
    <n v="0"/>
    <n v="0"/>
    <n v="0"/>
    <n v="0"/>
    <n v="0"/>
    <m/>
    <m/>
    <m/>
    <s v="No"/>
    <s v="W665446"/>
    <n v="0"/>
    <m/>
    <s v="H08031-JIM"/>
    <m/>
    <m/>
    <s v="S0362257"/>
  </r>
  <r>
    <x v="424"/>
    <n v="10000"/>
    <n v="10000"/>
    <n v="45755"/>
    <s v="502LAUGH"/>
    <s v=" 1:07:59 pm"/>
    <s v="SG-5644655 01"/>
    <m/>
    <x v="0"/>
    <s v="Yes"/>
    <n v="59"/>
    <s v="SANKI SD-300 Intermittent"/>
    <x v="3"/>
    <s v="PS74"/>
    <s v="GOH CHIN TECK"/>
    <n v="1045"/>
    <n v="71.125"/>
    <n v="1.1854166666666666"/>
    <d v="2025-04-08T00:00:00"/>
    <m/>
    <n v="2"/>
    <n v="2089"/>
    <s v="PE"/>
    <n v="150352430001"/>
    <n v="0"/>
    <n v="2089"/>
    <n v="0"/>
    <n v="0"/>
    <n v="0"/>
    <n v="0"/>
    <m/>
    <m/>
    <n v="0"/>
    <m/>
    <m/>
    <m/>
    <m/>
    <m/>
    <m/>
    <m/>
    <m/>
    <n v="15035243"/>
    <s v="I09180"/>
    <s v="ILLUMINA SINGAPORE PTE LTD"/>
    <m/>
    <n v="0"/>
    <n v="0"/>
    <n v="0"/>
    <n v="0"/>
    <n v="0"/>
    <n v="0"/>
    <m/>
    <m/>
    <m/>
    <s v="No"/>
    <s v="W664761"/>
    <n v="0"/>
    <m/>
    <s v="I09180"/>
    <m/>
    <m/>
    <s v="S0362354"/>
  </r>
  <r>
    <x v="424"/>
    <n v="20000"/>
    <n v="10000"/>
    <n v="45755"/>
    <s v="502LAUGH"/>
    <s v=" 1:07:59 pm"/>
    <s v="SG-5644655 01"/>
    <m/>
    <x v="0"/>
    <s v="Yes"/>
    <n v="59"/>
    <s v="SANKI SD-300 Intermittent"/>
    <x v="3"/>
    <s v="PS74"/>
    <s v="GOH CHIN TECK"/>
    <n v="1045"/>
    <n v="71.125"/>
    <n v="1.1854166666666666"/>
    <d v="2025-04-08T00:00:00"/>
    <m/>
    <n v="2"/>
    <n v="2089"/>
    <s v="PE"/>
    <n v="150352430001"/>
    <n v="0"/>
    <n v="2089"/>
    <n v="0"/>
    <n v="0"/>
    <n v="0"/>
    <n v="0"/>
    <m/>
    <m/>
    <n v="0"/>
    <m/>
    <m/>
    <m/>
    <m/>
    <m/>
    <m/>
    <m/>
    <m/>
    <n v="15035243"/>
    <s v="I09180"/>
    <s v="ILLUMINA SINGAPORE PTE LTD"/>
    <m/>
    <n v="0"/>
    <n v="0"/>
    <n v="0"/>
    <n v="0"/>
    <n v="0"/>
    <n v="0"/>
    <m/>
    <m/>
    <m/>
    <s v="No"/>
    <s v="W664761"/>
    <n v="0"/>
    <m/>
    <s v="I09180"/>
    <m/>
    <m/>
    <s v="S0362354"/>
  </r>
  <r>
    <x v="425"/>
    <n v="10000"/>
    <n v="10000"/>
    <n v="45756"/>
    <s v="502LAUGH"/>
    <s v=" 8:40:25 am"/>
    <s v="SG-5554268 01"/>
    <m/>
    <x v="0"/>
    <s v="Yes"/>
    <n v="61"/>
    <s v="FSK 520"/>
    <x v="3"/>
    <s v="PM68"/>
    <s v="LEE KIM LIANG"/>
    <n v="3000"/>
    <n v="105"/>
    <n v="1.75"/>
    <d v="2025-04-08T00:00:00"/>
    <m/>
    <n v="1"/>
    <n v="3000"/>
    <s v="PE"/>
    <n v="200192640001"/>
    <n v="0"/>
    <n v="3000"/>
    <n v="0"/>
    <n v="0"/>
    <n v="0"/>
    <n v="0"/>
    <m/>
    <m/>
    <n v="0"/>
    <m/>
    <m/>
    <m/>
    <m/>
    <m/>
    <m/>
    <m/>
    <m/>
    <n v="20019264"/>
    <s v="U21088"/>
    <s v="UNIVAC PRECISION ENGINEERING PTE LTD"/>
    <m/>
    <n v="0"/>
    <n v="0"/>
    <n v="0"/>
    <n v="0"/>
    <n v="0"/>
    <n v="0"/>
    <m/>
    <m/>
    <m/>
    <s v="No"/>
    <s v="W664768"/>
    <n v="0"/>
    <m/>
    <s v="U21088"/>
    <m/>
    <m/>
    <s v="S0362368"/>
  </r>
  <r>
    <x v="383"/>
    <n v="10000"/>
    <n v="20000"/>
    <n v="45763"/>
    <s v="502LAUGH"/>
    <s v=" 4:49:50 pm"/>
    <n v="10620258103"/>
    <m/>
    <x v="1"/>
    <s v="Yes"/>
    <n v="77"/>
    <s v="Brotech DF330 "/>
    <x v="1"/>
    <s v="PM74"/>
    <s v="YONG CHEE SOON"/>
    <n v="1057"/>
    <n v="47.616666666666667"/>
    <n v="0.79361111111111116"/>
    <d v="2025-04-08T00:00:00"/>
    <m/>
    <n v="88"/>
    <n v="93016"/>
    <s v="PE"/>
    <s v="6ZD61-800010001"/>
    <n v="0"/>
    <n v="80000"/>
    <n v="13016"/>
    <n v="0"/>
    <n v="0"/>
    <n v="0"/>
    <m/>
    <m/>
    <n v="0"/>
    <m/>
    <m/>
    <m/>
    <m/>
    <m/>
    <m/>
    <m/>
    <m/>
    <s v="6ZD61-80001"/>
    <s v="H08031-JIM-M"/>
    <s v="HP MALAYSIA MANUFACTURING SDN.BHD."/>
    <m/>
    <n v="0"/>
    <n v="0"/>
    <n v="0"/>
    <n v="0"/>
    <n v="0"/>
    <n v="0"/>
    <m/>
    <m/>
    <m/>
    <s v="No"/>
    <s v="W665192"/>
    <n v="0"/>
    <m/>
    <s v="H08031-JIM-M"/>
    <m/>
    <m/>
    <s v="S0362371"/>
  </r>
  <r>
    <x v="271"/>
    <n v="10000"/>
    <n v="30000"/>
    <n v="45755"/>
    <s v="502LAUGH"/>
    <s v=" 1:07:24 pm"/>
    <s v="D008O15421525"/>
    <m/>
    <x v="2"/>
    <s v="Yes"/>
    <n v="91"/>
    <s v="Luster AOI"/>
    <x v="5"/>
    <s v="QM54"/>
    <s v="TAN SWEE LENG"/>
    <n v="6667"/>
    <m/>
    <m/>
    <d v="2025-04-08T00:00:00"/>
    <m/>
    <n v="3"/>
    <n v="20001"/>
    <s v="PE"/>
    <s v="1VV02-80009-FT0001"/>
    <n v="0"/>
    <n v="20000"/>
    <n v="1"/>
    <n v="0"/>
    <n v="0"/>
    <n v="0"/>
    <m/>
    <m/>
    <n v="0"/>
    <m/>
    <m/>
    <m/>
    <m/>
    <m/>
    <m/>
    <m/>
    <m/>
    <s v="1VV02-80009-FT"/>
    <s v="H08031-JIM-M"/>
    <s v="HP MALAYSIA MANUFACTURING SDN.BHD."/>
    <m/>
    <n v="0"/>
    <n v="0"/>
    <n v="0"/>
    <n v="0"/>
    <n v="0"/>
    <n v="0"/>
    <m/>
    <m/>
    <m/>
    <s v="No"/>
    <s v="W664771"/>
    <n v="0"/>
    <m/>
    <s v="H08031-JIM-M"/>
    <m/>
    <m/>
    <s v="S0362374"/>
  </r>
  <r>
    <x v="323"/>
    <n v="10000"/>
    <n v="30000"/>
    <n v="45757"/>
    <s v="502LAUGH"/>
    <s v=" 2:39:20 pm"/>
    <n v="10620258014"/>
    <m/>
    <x v="2"/>
    <s v="Yes"/>
    <n v="85"/>
    <s v="Luster AOI"/>
    <x v="5"/>
    <s v="QM78"/>
    <s v="WONG SEAU JIN"/>
    <n v="27273"/>
    <m/>
    <m/>
    <d v="2025-04-08T00:00:00"/>
    <m/>
    <n v="11"/>
    <n v="300003"/>
    <s v="PE"/>
    <s v="3YM61-80017-FT0001"/>
    <n v="0"/>
    <n v="300000"/>
    <n v="3"/>
    <n v="0"/>
    <n v="0"/>
    <n v="0"/>
    <m/>
    <m/>
    <n v="0"/>
    <m/>
    <m/>
    <m/>
    <m/>
    <m/>
    <m/>
    <m/>
    <m/>
    <s v="3YM61-80017-FT"/>
    <s v="H08031-JIM-M"/>
    <s v="HP MALAYSIA MANUFACTURING SDN.BHD."/>
    <m/>
    <n v="0"/>
    <n v="0"/>
    <n v="0"/>
    <n v="0"/>
    <n v="0"/>
    <n v="0"/>
    <m/>
    <m/>
    <m/>
    <s v="No"/>
    <s v="W664773"/>
    <n v="0"/>
    <m/>
    <s v="H08031-JIM-M"/>
    <m/>
    <m/>
    <s v="S0362381"/>
  </r>
  <r>
    <x v="426"/>
    <n v="10000"/>
    <n v="10000"/>
    <n v="45758"/>
    <s v="505KANGHS"/>
    <s v=" 5:43:26 pm"/>
    <s v="BXM022-02/U4930S125"/>
    <m/>
    <x v="0"/>
    <s v="Yes"/>
    <n v="79"/>
    <s v="HP Indigo 6800"/>
    <x v="0"/>
    <s v="PM16"/>
    <s v="TEO KAH JUN"/>
    <n v="93"/>
    <n v="34.65"/>
    <n v="0.57750000000000001"/>
    <d v="2025-04-08T00:00:00"/>
    <m/>
    <n v="108"/>
    <n v="10044"/>
    <s v="PE"/>
    <s v="KR_C001500XXXS-B0001"/>
    <n v="0"/>
    <n v="5000"/>
    <n v="5044"/>
    <n v="0"/>
    <n v="0"/>
    <n v="0"/>
    <m/>
    <m/>
    <n v="0"/>
    <m/>
    <m/>
    <m/>
    <m/>
    <m/>
    <m/>
    <m/>
    <m/>
    <s v="KR_C001500XXXS-B"/>
    <s v="L12118"/>
    <s v="LVMH FRAGRANCES &amp; COSMETICS (SINGAPORE) PTE LTD"/>
    <m/>
    <n v="0"/>
    <n v="0"/>
    <n v="0"/>
    <n v="0"/>
    <n v="0"/>
    <n v="0"/>
    <m/>
    <m/>
    <m/>
    <s v="No"/>
    <s v="W665931"/>
    <n v="0"/>
    <m/>
    <s v="L12118"/>
    <m/>
    <m/>
    <s v="ZSA101792"/>
  </r>
  <r>
    <x v="427"/>
    <n v="10000"/>
    <n v="10000"/>
    <n v="45758"/>
    <s v="502LAUGH"/>
    <s v=" 9:34:46 am"/>
    <s v="BXM022-02/U4930S125"/>
    <m/>
    <x v="0"/>
    <s v="Yes"/>
    <n v="79"/>
    <s v="HP Indigo 6800"/>
    <x v="0"/>
    <s v="PM16"/>
    <s v="TEO KAH JUN"/>
    <n v="278"/>
    <n v="43.9"/>
    <n v="0.73166666666666669"/>
    <d v="2025-04-08T00:00:00"/>
    <m/>
    <n v="36"/>
    <n v="10008"/>
    <s v="PE"/>
    <s v="KR_C038300001S-A0001"/>
    <n v="0"/>
    <n v="5000"/>
    <n v="5008"/>
    <n v="0"/>
    <n v="0"/>
    <n v="0"/>
    <m/>
    <m/>
    <n v="0"/>
    <m/>
    <m/>
    <m/>
    <m/>
    <m/>
    <m/>
    <m/>
    <m/>
    <s v="KR_C038300001S-A"/>
    <s v="L12118"/>
    <s v="LVMH FRAGRANCES &amp; COSMETICS (SINGAPORE) PTE LTD"/>
    <m/>
    <n v="0"/>
    <n v="0"/>
    <n v="0"/>
    <n v="0"/>
    <n v="0"/>
    <n v="0"/>
    <m/>
    <m/>
    <m/>
    <s v="No"/>
    <s v="W665932"/>
    <n v="0"/>
    <m/>
    <s v="L12118"/>
    <m/>
    <m/>
    <s v="ZSA101792"/>
  </r>
  <r>
    <x v="428"/>
    <n v="10000"/>
    <n v="10000"/>
    <n v="45758"/>
    <s v="502LAUGH"/>
    <s v=" 9:35:29 am"/>
    <s v="BXM022-02/U4930S125"/>
    <m/>
    <x v="0"/>
    <s v="Yes"/>
    <n v="79"/>
    <s v="HP Indigo 6800"/>
    <x v="0"/>
    <s v="PM16"/>
    <s v="TEO KAH JUN"/>
    <n v="139"/>
    <n v="36.950000000000003"/>
    <n v="0.61583333333333334"/>
    <d v="2025-04-08T00:00:00"/>
    <m/>
    <n v="72"/>
    <n v="10008"/>
    <s v="PE"/>
    <s v="KR_C045700XXXS-A0001"/>
    <n v="0"/>
    <n v="5000"/>
    <n v="5008"/>
    <n v="0"/>
    <n v="0"/>
    <n v="0"/>
    <m/>
    <m/>
    <n v="0"/>
    <m/>
    <m/>
    <m/>
    <m/>
    <m/>
    <m/>
    <m/>
    <m/>
    <s v="KR_C045700XXXS-A"/>
    <s v="L12118"/>
    <s v="LVMH FRAGRANCES &amp; COSMETICS (SINGAPORE) PTE LTD"/>
    <m/>
    <n v="0"/>
    <n v="0"/>
    <n v="0"/>
    <n v="0"/>
    <n v="0"/>
    <n v="0"/>
    <m/>
    <m/>
    <m/>
    <s v="No"/>
    <s v="W665933"/>
    <n v="0"/>
    <m/>
    <s v="L12118"/>
    <m/>
    <m/>
    <s v="ZSA101792"/>
  </r>
  <r>
    <x v="429"/>
    <n v="10000"/>
    <n v="10000"/>
    <n v="45758"/>
    <s v="502LAUGH"/>
    <s v=" 9:33:44 am"/>
    <s v="BXM022-02/U4930S125"/>
    <m/>
    <x v="0"/>
    <s v="Yes"/>
    <n v="79"/>
    <s v="HP Indigo 6800"/>
    <x v="0"/>
    <s v="PM16"/>
    <s v="TEO KAH JUN"/>
    <n v="56"/>
    <n v="32.799999999999997"/>
    <n v="0.54666666666666663"/>
    <d v="2025-04-08T00:00:00"/>
    <m/>
    <n v="180"/>
    <n v="10080"/>
    <s v="PE"/>
    <s v="KR_C199600859-A0001"/>
    <n v="0"/>
    <n v="5000"/>
    <n v="5080"/>
    <n v="0"/>
    <n v="0"/>
    <n v="0"/>
    <m/>
    <m/>
    <n v="0"/>
    <m/>
    <m/>
    <m/>
    <m/>
    <m/>
    <m/>
    <m/>
    <m/>
    <s v="KR_C199600859-A"/>
    <s v="L12118"/>
    <s v="LVMH FRAGRANCES &amp; COSMETICS (SINGAPORE) PTE LTD"/>
    <m/>
    <n v="0"/>
    <n v="0"/>
    <n v="0"/>
    <n v="0"/>
    <n v="0"/>
    <n v="0"/>
    <m/>
    <m/>
    <m/>
    <s v="No"/>
    <s v="W665934"/>
    <n v="0"/>
    <m/>
    <s v="L12118"/>
    <m/>
    <m/>
    <s v="ZSA101792"/>
  </r>
  <r>
    <x v="430"/>
    <n v="10000"/>
    <n v="10000"/>
    <n v="45758"/>
    <s v="502LAUGH"/>
    <s v=" 9:36:25 am"/>
    <s v="BXM022-02/U4930S125"/>
    <m/>
    <x v="0"/>
    <s v="Yes"/>
    <n v="79"/>
    <s v="HP Indigo 6800"/>
    <x v="0"/>
    <s v="PM16"/>
    <s v="TEO KAH JUN"/>
    <n v="38"/>
    <n v="31.9"/>
    <n v="0.53166666666666662"/>
    <d v="2025-04-08T00:00:00"/>
    <m/>
    <n v="270"/>
    <n v="10260"/>
    <s v="PE"/>
    <s v="KR_E00000009XS-A0001"/>
    <n v="0"/>
    <n v="5000"/>
    <n v="5260"/>
    <n v="0"/>
    <n v="0"/>
    <n v="0"/>
    <m/>
    <m/>
    <n v="0"/>
    <m/>
    <m/>
    <m/>
    <m/>
    <m/>
    <m/>
    <m/>
    <m/>
    <s v="KR_E00000009XS-A"/>
    <s v="L12118"/>
    <s v="LVMH FRAGRANCES &amp; COSMETICS (SINGAPORE) PTE LTD"/>
    <m/>
    <n v="0"/>
    <n v="0"/>
    <n v="0"/>
    <n v="0"/>
    <n v="0"/>
    <n v="0"/>
    <m/>
    <m/>
    <m/>
    <s v="No"/>
    <s v="W665935"/>
    <n v="0"/>
    <m/>
    <s v="L12118"/>
    <m/>
    <m/>
    <s v="ZSA101792"/>
  </r>
  <r>
    <x v="431"/>
    <n v="10000"/>
    <n v="10000"/>
    <n v="45758"/>
    <s v="502LAUGH"/>
    <s v=" 9:32:50 am"/>
    <s v="BXM022-02/U4930S125"/>
    <m/>
    <x v="0"/>
    <s v="Yes"/>
    <n v="79"/>
    <s v="HP Indigo 6800"/>
    <x v="0"/>
    <s v="PM16"/>
    <s v="TEO KAH JUN"/>
    <n v="48"/>
    <n v="32.4"/>
    <n v="0.53999999999999992"/>
    <d v="2025-04-08T00:00:00"/>
    <m/>
    <n v="210"/>
    <n v="10080"/>
    <s v="PE"/>
    <s v="KR_G643773-A0001"/>
    <n v="0"/>
    <n v="5000"/>
    <n v="5080"/>
    <n v="0"/>
    <n v="0"/>
    <n v="0"/>
    <m/>
    <m/>
    <n v="0"/>
    <m/>
    <m/>
    <m/>
    <m/>
    <m/>
    <m/>
    <m/>
    <m/>
    <s v="KR_G643773-A"/>
    <s v="L12118"/>
    <s v="LVMH FRAGRANCES &amp; COSMETICS (SINGAPORE) PTE LTD"/>
    <m/>
    <n v="0"/>
    <n v="0"/>
    <n v="0"/>
    <n v="0"/>
    <n v="0"/>
    <n v="0"/>
    <m/>
    <m/>
    <m/>
    <s v="No"/>
    <s v="W665936"/>
    <n v="0"/>
    <m/>
    <s v="L12118"/>
    <m/>
    <m/>
    <s v="ZSA101792"/>
  </r>
  <r>
    <x v="432"/>
    <n v="10000"/>
    <n v="10000"/>
    <n v="45758"/>
    <s v="502LAUGH"/>
    <s v=" 9:31:51 am"/>
    <s v="BXM022-02/U4930S125"/>
    <m/>
    <x v="0"/>
    <s v="Yes"/>
    <n v="79"/>
    <s v="HP Indigo 6800"/>
    <x v="0"/>
    <s v="PM16"/>
    <s v="TEO KAH JUN"/>
    <n v="120"/>
    <n v="36"/>
    <n v="0.6"/>
    <d v="2025-04-08T00:00:00"/>
    <m/>
    <n v="84"/>
    <n v="10080"/>
    <s v="PE"/>
    <s v="KR_G651685-A0001"/>
    <n v="0"/>
    <n v="5000"/>
    <n v="5080"/>
    <n v="0"/>
    <n v="0"/>
    <n v="0"/>
    <m/>
    <m/>
    <n v="0"/>
    <m/>
    <m/>
    <m/>
    <m/>
    <m/>
    <m/>
    <m/>
    <m/>
    <s v="KR_G651685-A"/>
    <s v="L12118"/>
    <s v="LVMH FRAGRANCES &amp; COSMETICS (SINGAPORE) PTE LTD"/>
    <m/>
    <n v="0"/>
    <n v="0"/>
    <n v="0"/>
    <n v="0"/>
    <n v="0"/>
    <n v="0"/>
    <m/>
    <m/>
    <m/>
    <s v="No"/>
    <s v="W665938"/>
    <n v="0"/>
    <m/>
    <s v="L12118"/>
    <m/>
    <m/>
    <s v="ZSA101792"/>
  </r>
  <r>
    <x v="433"/>
    <n v="10000"/>
    <n v="10000"/>
    <n v="45758"/>
    <s v="505KANGHS"/>
    <s v=" 5:45:35 pm"/>
    <s v="BXM022-02/BYL015-01"/>
    <m/>
    <x v="0"/>
    <s v="Yes"/>
    <n v="79"/>
    <s v="HP Indigo 6800"/>
    <x v="0"/>
    <s v="PM16"/>
    <s v="TEO KAH JUN"/>
    <n v="93"/>
    <n v="34.65"/>
    <n v="0.57750000000000001"/>
    <d v="2025-04-08T00:00:00"/>
    <m/>
    <n v="108"/>
    <n v="10044"/>
    <s v="PE"/>
    <s v="C199700102-A0001"/>
    <n v="0"/>
    <n v="5000"/>
    <n v="5044"/>
    <n v="0"/>
    <n v="0"/>
    <n v="0"/>
    <m/>
    <m/>
    <n v="0"/>
    <m/>
    <m/>
    <m/>
    <m/>
    <m/>
    <m/>
    <m/>
    <m/>
    <s v="C199700102-A"/>
    <s v="L12118"/>
    <s v="LVMH FRAGRANCES &amp; COSMETICS (SINGAPORE) PTE LTD"/>
    <m/>
    <n v="0"/>
    <n v="0"/>
    <n v="0"/>
    <n v="0"/>
    <n v="0"/>
    <n v="0"/>
    <m/>
    <m/>
    <m/>
    <s v="No"/>
    <s v="W665939"/>
    <n v="0"/>
    <m/>
    <s v="L12118"/>
    <m/>
    <m/>
    <s v="ZSA101793"/>
  </r>
  <r>
    <x v="434"/>
    <n v="10000"/>
    <n v="10000"/>
    <n v="45758"/>
    <s v="502LAUGH"/>
    <s v=" 9:37:22 am"/>
    <s v="BXM022-02/U4930S125"/>
    <m/>
    <x v="0"/>
    <s v="Yes"/>
    <n v="79"/>
    <s v="HP Indigo 6800"/>
    <x v="0"/>
    <s v="PM16"/>
    <s v="TEO KAH JUN"/>
    <n v="23"/>
    <n v="31.15"/>
    <n v="0.51916666666666667"/>
    <d v="2025-04-08T00:00:00"/>
    <m/>
    <n v="450"/>
    <n v="10350"/>
    <s v="PE"/>
    <s v="C332000004P-PP0001"/>
    <n v="0"/>
    <n v="5000"/>
    <n v="5350"/>
    <n v="0"/>
    <n v="0"/>
    <n v="0"/>
    <m/>
    <m/>
    <n v="0"/>
    <m/>
    <m/>
    <m/>
    <m/>
    <m/>
    <m/>
    <m/>
    <m/>
    <s v="C332000004P-PP"/>
    <s v="L12118"/>
    <s v="LVMH FRAGRANCES &amp; COSMETICS (SINGAPORE) PTE LTD"/>
    <m/>
    <n v="0"/>
    <n v="0"/>
    <n v="0"/>
    <n v="0"/>
    <n v="0"/>
    <n v="0"/>
    <m/>
    <m/>
    <m/>
    <s v="No"/>
    <s v="W665940"/>
    <n v="0"/>
    <m/>
    <s v="L12118"/>
    <m/>
    <m/>
    <s v="ZSA101793"/>
  </r>
  <r>
    <x v="435"/>
    <n v="10000"/>
    <n v="10000"/>
    <n v="45758"/>
    <s v="502LAUGH"/>
    <s v=" 5:42:05 pm"/>
    <s v="BXM022-02/U4930S125"/>
    <m/>
    <x v="0"/>
    <s v="Yes"/>
    <n v="79"/>
    <s v="HP Indigo 6800"/>
    <x v="0"/>
    <s v="PM16"/>
    <s v="TEO KAH JUN"/>
    <n v="67"/>
    <n v="33.35"/>
    <n v="0.5558333333333334"/>
    <d v="2025-04-08T00:00:00"/>
    <m/>
    <n v="150"/>
    <n v="10050"/>
    <s v="PE"/>
    <s v="KR_C025400100XS-0001"/>
    <n v="0"/>
    <n v="5000"/>
    <n v="5050"/>
    <n v="0"/>
    <n v="0"/>
    <n v="0"/>
    <m/>
    <m/>
    <n v="0"/>
    <m/>
    <m/>
    <m/>
    <m/>
    <m/>
    <m/>
    <m/>
    <m/>
    <s v="KR_C025400100XS-A"/>
    <s v="L12118"/>
    <s v="LVMH FRAGRANCES &amp; COSMETICS (SINGAPORE) PTE LTD"/>
    <m/>
    <n v="0"/>
    <n v="0"/>
    <n v="0"/>
    <n v="0"/>
    <n v="0"/>
    <n v="0"/>
    <m/>
    <m/>
    <m/>
    <s v="No"/>
    <s v="W665941"/>
    <n v="0"/>
    <m/>
    <s v="L12118"/>
    <m/>
    <m/>
    <s v="ZSA101793"/>
  </r>
  <r>
    <x v="436"/>
    <n v="10000"/>
    <n v="10000"/>
    <n v="45758"/>
    <s v="505KANGHS"/>
    <s v=" 5:45:35 pm"/>
    <s v="BXM022-02/BYL015-01"/>
    <m/>
    <x v="0"/>
    <s v="Yes"/>
    <n v="79"/>
    <s v="HP Indigo 6800"/>
    <x v="0"/>
    <s v="PM16"/>
    <s v="TEO KAH JUN"/>
    <n v="112"/>
    <n v="35.6"/>
    <n v="0.59333333333333338"/>
    <d v="2025-04-08T00:00:00"/>
    <m/>
    <n v="54"/>
    <n v="6048"/>
    <s v="PE"/>
    <s v="KR_C099800188S-A0001"/>
    <n v="0"/>
    <n v="3000"/>
    <n v="3048"/>
    <n v="0"/>
    <n v="0"/>
    <n v="0"/>
    <m/>
    <m/>
    <n v="0"/>
    <m/>
    <m/>
    <m/>
    <m/>
    <m/>
    <m/>
    <m/>
    <m/>
    <s v="KR_C099800188S-A"/>
    <s v="L12118"/>
    <s v="LVMH FRAGRANCES &amp; COSMETICS (SINGAPORE) PTE LTD"/>
    <m/>
    <n v="0"/>
    <n v="0"/>
    <n v="0"/>
    <n v="0"/>
    <n v="0"/>
    <n v="0"/>
    <m/>
    <m/>
    <m/>
    <s v="No"/>
    <s v="W665942"/>
    <n v="0"/>
    <m/>
    <s v="L12118"/>
    <m/>
    <m/>
    <s v="ZSA101793"/>
  </r>
  <r>
    <x v="437"/>
    <n v="10000"/>
    <n v="10000"/>
    <n v="45758"/>
    <s v="502LAUGH"/>
    <s v=" 5:41:16 pm"/>
    <s v="BXM022-02/U4930S125"/>
    <m/>
    <x v="0"/>
    <s v="Yes"/>
    <n v="79"/>
    <s v="HP Indigo 6800"/>
    <x v="0"/>
    <s v="PM16"/>
    <s v="TEO KAH JUN"/>
    <n v="84"/>
    <n v="34.200000000000003"/>
    <n v="0.57000000000000006"/>
    <d v="2025-04-08T00:00:00"/>
    <m/>
    <n v="48"/>
    <n v="4032"/>
    <s v="PE"/>
    <s v="KR_E00000057XS-A0001"/>
    <n v="0"/>
    <n v="2000"/>
    <n v="2032"/>
    <n v="0"/>
    <n v="0"/>
    <n v="0"/>
    <m/>
    <m/>
    <n v="0"/>
    <m/>
    <m/>
    <m/>
    <m/>
    <m/>
    <m/>
    <m/>
    <m/>
    <s v="KR_E00000057XS-A"/>
    <s v="L12118"/>
    <s v="LVMH FRAGRANCES &amp; COSMETICS (SINGAPORE) PTE LTD"/>
    <m/>
    <n v="0"/>
    <n v="0"/>
    <n v="0"/>
    <n v="0"/>
    <n v="0"/>
    <n v="0"/>
    <m/>
    <m/>
    <m/>
    <s v="No"/>
    <s v="W665943"/>
    <n v="0"/>
    <m/>
    <s v="L12118"/>
    <m/>
    <m/>
    <s v="ZSA101793"/>
  </r>
  <r>
    <x v="438"/>
    <n v="10000"/>
    <n v="10000"/>
    <n v="45758"/>
    <s v="502LAUGH"/>
    <s v=" 5:43:09 pm"/>
    <s v="BXM022-02/U4930S125"/>
    <m/>
    <x v="0"/>
    <s v="Yes"/>
    <n v="79"/>
    <s v="HP Indigo 6800"/>
    <x v="0"/>
    <s v="PM16"/>
    <s v="TEO KAH JUN"/>
    <n v="67"/>
    <n v="33.35"/>
    <n v="0.5558333333333334"/>
    <d v="2025-04-08T00:00:00"/>
    <m/>
    <n v="90"/>
    <n v="6030"/>
    <s v="PE"/>
    <s v="KR_E100000004S-A0001"/>
    <n v="0"/>
    <n v="3000"/>
    <n v="3030"/>
    <n v="0"/>
    <n v="0"/>
    <n v="0"/>
    <m/>
    <m/>
    <n v="0"/>
    <m/>
    <m/>
    <m/>
    <m/>
    <m/>
    <m/>
    <m/>
    <m/>
    <s v="KR_E100000004S-A"/>
    <s v="L12118"/>
    <s v="LVMH FRAGRANCES &amp; COSMETICS (SINGAPORE) PTE LTD"/>
    <m/>
    <n v="0"/>
    <n v="0"/>
    <n v="0"/>
    <n v="0"/>
    <n v="0"/>
    <n v="0"/>
    <m/>
    <m/>
    <m/>
    <s v="No"/>
    <s v="W665944"/>
    <n v="0"/>
    <m/>
    <s v="L12118"/>
    <m/>
    <m/>
    <s v="ZSA101793"/>
  </r>
  <r>
    <x v="439"/>
    <n v="10000"/>
    <n v="10000"/>
    <n v="45758"/>
    <s v="505KANGHS"/>
    <s v=" 5:45:35 pm"/>
    <s v="BXM022-02/BYL015-01"/>
    <m/>
    <x v="0"/>
    <s v="Yes"/>
    <n v="79"/>
    <s v="HP Indigo 6800"/>
    <x v="0"/>
    <s v="PM16"/>
    <s v="TEO KAH JUN"/>
    <n v="112"/>
    <n v="35.6"/>
    <n v="0.59333333333333338"/>
    <d v="2025-04-08T00:00:00"/>
    <m/>
    <n v="18"/>
    <n v="2016"/>
    <s v="PE"/>
    <s v="KR_G030312S-F0001"/>
    <n v="0"/>
    <n v="1000"/>
    <n v="1016"/>
    <n v="0"/>
    <n v="0"/>
    <n v="0"/>
    <m/>
    <m/>
    <n v="0"/>
    <m/>
    <m/>
    <m/>
    <m/>
    <m/>
    <m/>
    <m/>
    <m/>
    <s v="KR_G030312S-F"/>
    <s v="L12118"/>
    <s v="LVMH FRAGRANCES &amp; COSMETICS (SINGAPORE) PTE LTD"/>
    <m/>
    <n v="0"/>
    <n v="0"/>
    <n v="0"/>
    <n v="0"/>
    <n v="0"/>
    <n v="0"/>
    <m/>
    <m/>
    <m/>
    <s v="No"/>
    <s v="W665945"/>
    <n v="0"/>
    <m/>
    <s v="L12118"/>
    <m/>
    <m/>
    <s v="ZSA101793"/>
  </r>
  <r>
    <x v="274"/>
    <n v="10000"/>
    <n v="20000"/>
    <n v="45755"/>
    <s v="502LAUGH"/>
    <s v=" 5:45:42 pm"/>
    <s v="3113015U5"/>
    <m/>
    <x v="1"/>
    <s v="Yes"/>
    <n v="92"/>
    <s v="Polly Digital Cut"/>
    <x v="4"/>
    <s v="PM87"/>
    <s v="LEE SHIEN WEI"/>
    <n v="2700"/>
    <m/>
    <m/>
    <d v="2025-04-08T00:00:00"/>
    <m/>
    <n v="2"/>
    <n v="5400"/>
    <s v="PE"/>
    <s v="MVCTS-BKAOYWS-220001"/>
    <n v="0"/>
    <n v="5000"/>
    <n v="400"/>
    <n v="0"/>
    <n v="0"/>
    <n v="0"/>
    <m/>
    <m/>
    <n v="0"/>
    <m/>
    <m/>
    <m/>
    <m/>
    <m/>
    <m/>
    <m/>
    <m/>
    <s v="MVCTS-BKAOYWS-22MM"/>
    <s v="A01490"/>
    <s v="ALL INDUSTRIAL MANUFACTURING PTE LTD"/>
    <m/>
    <n v="0"/>
    <n v="0"/>
    <n v="0"/>
    <n v="0"/>
    <n v="0"/>
    <n v="0"/>
    <m/>
    <m/>
    <m/>
    <s v="No"/>
    <s v="W664777"/>
    <n v="0"/>
    <m/>
    <s v="A01490"/>
    <m/>
    <m/>
    <s v="S0362396"/>
  </r>
  <r>
    <x v="440"/>
    <n v="10000"/>
    <n v="20000"/>
    <n v="45757"/>
    <s v="502LAUGH"/>
    <s v=" 9:33:38 am"/>
    <s v="E053912079"/>
    <m/>
    <x v="0"/>
    <s v="Yes"/>
    <n v="63"/>
    <s v="SANKI"/>
    <x v="2"/>
    <s v="PM80"/>
    <s v="YAP ZHI PING"/>
    <n v="3000"/>
    <n v="120"/>
    <n v="2"/>
    <d v="2025-04-08T00:00:00"/>
    <m/>
    <n v="40"/>
    <n v="120000"/>
    <s v="PE"/>
    <s v="100260636-3M66900001"/>
    <n v="0"/>
    <n v="120000"/>
    <n v="0"/>
    <n v="0"/>
    <n v="0"/>
    <n v="0"/>
    <m/>
    <m/>
    <n v="0"/>
    <m/>
    <m/>
    <m/>
    <m/>
    <m/>
    <m/>
    <m/>
    <m/>
    <s v="100260636-3M6690SP"/>
    <s v="S19314"/>
    <s v="SEAGATE TECHNOLOGY INTERNATIONAL (WUXI) CO., LTD"/>
    <m/>
    <n v="0"/>
    <n v="0"/>
    <n v="0"/>
    <n v="0"/>
    <n v="0"/>
    <n v="0"/>
    <m/>
    <m/>
    <m/>
    <s v="No"/>
    <s v="W664778"/>
    <n v="0"/>
    <m/>
    <s v="S19314"/>
    <m/>
    <m/>
    <s v="H0064929"/>
  </r>
  <r>
    <x v="441"/>
    <n v="10000"/>
    <n v="20000"/>
    <n v="45757"/>
    <s v="502LAUGH"/>
    <s v=" 9:33:38 am"/>
    <s v="E190912129"/>
    <m/>
    <x v="0"/>
    <s v="Yes"/>
    <n v="63"/>
    <s v="SANKI"/>
    <x v="2"/>
    <s v="PM80"/>
    <s v="YAP ZHI PING"/>
    <n v="1334"/>
    <n v="78.349999999999994"/>
    <n v="1.3058333333333332"/>
    <d v="2025-04-08T00:00:00"/>
    <m/>
    <n v="30"/>
    <n v="40020"/>
    <s v="PE"/>
    <s v="100542001-3M66900001"/>
    <n v="0"/>
    <n v="40000"/>
    <n v="20"/>
    <n v="0"/>
    <n v="0"/>
    <n v="0"/>
    <m/>
    <m/>
    <n v="0"/>
    <m/>
    <m/>
    <m/>
    <m/>
    <m/>
    <m/>
    <m/>
    <m/>
    <s v="100542001-3M6690SP"/>
    <s v="S19314"/>
    <s v="SEAGATE TECHNOLOGY INTERNATIONAL (WUXI) CO., LTD"/>
    <m/>
    <n v="0"/>
    <n v="0"/>
    <n v="0"/>
    <n v="0"/>
    <n v="0"/>
    <n v="0"/>
    <m/>
    <m/>
    <m/>
    <s v="No"/>
    <s v="W664779"/>
    <n v="0"/>
    <m/>
    <s v="S19314"/>
    <m/>
    <m/>
    <s v="H0064930"/>
  </r>
  <r>
    <x v="442"/>
    <n v="10000"/>
    <n v="20000"/>
    <n v="45756"/>
    <s v="502LAUGH"/>
    <n v="0.44361111111111112"/>
    <s v="M0BUG7282"/>
    <m/>
    <x v="0"/>
    <s v="Yes"/>
    <n v="63"/>
    <s v="SANKI"/>
    <x v="2"/>
    <s v="PM80"/>
    <s v="YAP ZHI PING"/>
    <n v="4000"/>
    <n v="145"/>
    <n v="2.4166666666666665"/>
    <d v="2025-04-08T00:00:00"/>
    <m/>
    <n v="20"/>
    <n v="80000"/>
    <s v="PE"/>
    <s v="100565979-ADS1360001"/>
    <n v="0"/>
    <n v="80000"/>
    <n v="0"/>
    <n v="0"/>
    <n v="0"/>
    <n v="0"/>
    <m/>
    <m/>
    <n v="0"/>
    <m/>
    <m/>
    <m/>
    <m/>
    <m/>
    <m/>
    <m/>
    <m/>
    <s v="100565979-ADS1366"/>
    <s v="S19314"/>
    <s v="SEAGATE TECHNOLOGY INTERNATIONAL (WUXI) CO., LTD"/>
    <m/>
    <n v="0"/>
    <n v="0"/>
    <n v="0"/>
    <n v="0"/>
    <n v="0"/>
    <n v="0"/>
    <m/>
    <m/>
    <m/>
    <s v="No"/>
    <s v="W664780"/>
    <n v="0"/>
    <m/>
    <s v="S19314"/>
    <m/>
    <m/>
    <s v="H0064931"/>
  </r>
  <r>
    <x v="443"/>
    <n v="10000"/>
    <n v="10000"/>
    <n v="45757"/>
    <s v="502LAUGH"/>
    <s v=" 9:33:38 am"/>
    <n v="1006323"/>
    <m/>
    <x v="0"/>
    <s v="Yes"/>
    <n v="63"/>
    <s v="SANKI"/>
    <x v="2"/>
    <s v="PM80"/>
    <s v="YAP ZHI PING"/>
    <n v="5000"/>
    <n v="170"/>
    <n v="2.8333333333333335"/>
    <d v="2025-04-08T00:00:00"/>
    <m/>
    <n v="40"/>
    <n v="200000"/>
    <s v="PE"/>
    <s v="709898813-EL93160001"/>
    <n v="0"/>
    <n v="200000"/>
    <n v="0"/>
    <n v="0"/>
    <n v="0"/>
    <n v="0"/>
    <m/>
    <m/>
    <n v="0"/>
    <m/>
    <m/>
    <m/>
    <m/>
    <m/>
    <m/>
    <m/>
    <m/>
    <s v="709898813-EL93164"/>
    <s v="S19314"/>
    <s v="SEAGATE TECHNOLOGY INTERNATIONAL (WUXI) CO., LTD"/>
    <m/>
    <n v="0"/>
    <n v="0"/>
    <n v="0"/>
    <n v="0"/>
    <n v="0"/>
    <n v="0"/>
    <m/>
    <m/>
    <m/>
    <s v="No"/>
    <s v="W664782"/>
    <n v="0"/>
    <m/>
    <s v="S19314"/>
    <m/>
    <m/>
    <s v="H0064933"/>
  </r>
  <r>
    <x v="444"/>
    <n v="10000"/>
    <n v="30000"/>
    <n v="45756"/>
    <s v="502LAUGH"/>
    <s v=" 5:57:34 pm"/>
    <s v="E053912079"/>
    <m/>
    <x v="0"/>
    <s v="Yes"/>
    <n v="63"/>
    <s v="SANKI"/>
    <x v="2"/>
    <s v="PM80"/>
    <s v="YAP ZHI PING"/>
    <n v="2000"/>
    <n v="95"/>
    <n v="1.5833333333333333"/>
    <d v="2025-04-08T00:00:00"/>
    <m/>
    <n v="40"/>
    <n v="80000"/>
    <s v="PE"/>
    <s v="709898818 REVB0001"/>
    <n v="0"/>
    <n v="80000"/>
    <n v="0"/>
    <n v="0"/>
    <n v="0"/>
    <n v="0"/>
    <m/>
    <m/>
    <n v="0"/>
    <m/>
    <m/>
    <m/>
    <m/>
    <m/>
    <m/>
    <m/>
    <m/>
    <s v="709898818 REVB"/>
    <s v="S19314"/>
    <s v="SEAGATE TECHNOLOGY INTERNATIONAL (WUXI) CO., LTD"/>
    <m/>
    <n v="0"/>
    <n v="0"/>
    <n v="0"/>
    <n v="0"/>
    <n v="0"/>
    <n v="0"/>
    <m/>
    <m/>
    <m/>
    <s v="No"/>
    <s v="W664784"/>
    <n v="0"/>
    <m/>
    <s v="S19314"/>
    <m/>
    <m/>
    <s v="H0064935"/>
  </r>
  <r>
    <x v="445"/>
    <n v="10000"/>
    <n v="10000"/>
    <n v="45756"/>
    <s v="502LAUGH"/>
    <n v="0.4447800925925926"/>
    <s v="E053912079"/>
    <m/>
    <x v="0"/>
    <s v="Yes"/>
    <n v="63"/>
    <s v="SANKI"/>
    <x v="2"/>
    <s v="PM80"/>
    <s v="YAP ZHI PING"/>
    <n v="2000"/>
    <n v="95"/>
    <n v="1.5833333333333333"/>
    <d v="2025-04-08T00:00:00"/>
    <m/>
    <n v="40"/>
    <n v="80000"/>
    <s v="PE"/>
    <s v="709898818 REVB0001"/>
    <n v="0"/>
    <n v="80000"/>
    <n v="0"/>
    <n v="0"/>
    <n v="0"/>
    <n v="0"/>
    <m/>
    <m/>
    <n v="0"/>
    <m/>
    <m/>
    <m/>
    <m/>
    <m/>
    <m/>
    <m/>
    <m/>
    <s v="709898818 REVB"/>
    <s v="S19314"/>
    <s v="SEAGATE TECHNOLOGY INTERNATIONAL (WUXI) CO., LTD"/>
    <m/>
    <n v="0"/>
    <n v="0"/>
    <n v="0"/>
    <n v="0"/>
    <n v="0"/>
    <n v="0"/>
    <m/>
    <m/>
    <m/>
    <s v="No"/>
    <s v="W664785"/>
    <n v="0"/>
    <m/>
    <s v="S19314"/>
    <m/>
    <m/>
    <s v="H0064936"/>
  </r>
  <r>
    <x v="446"/>
    <n v="10000"/>
    <n v="10000"/>
    <n v="45762"/>
    <s v="502LAUGH"/>
    <s v=" 8:46:51 am"/>
    <s v="M0BI68841"/>
    <m/>
    <x v="0"/>
    <s v="Yes"/>
    <n v="78"/>
    <s v="Baby Sanki"/>
    <x v="3"/>
    <s v="PM84"/>
    <s v="TAN TAI TOH"/>
    <n v="4000"/>
    <n v="145"/>
    <n v="2.4166666666666665"/>
    <d v="2025-04-08T00:00:00"/>
    <m/>
    <n v="16"/>
    <n v="64000"/>
    <s v="PE"/>
    <s v="713891303-ADS1360001"/>
    <n v="0"/>
    <n v="60000"/>
    <n v="4000"/>
    <n v="0"/>
    <n v="0"/>
    <n v="0"/>
    <m/>
    <m/>
    <n v="0"/>
    <m/>
    <m/>
    <m/>
    <m/>
    <m/>
    <m/>
    <m/>
    <m/>
    <s v="713891303-ADS1366"/>
    <s v="S19314"/>
    <s v="SEAGATE TECHNOLOGY INTERNATIONAL (WUXI) CO., LTD"/>
    <m/>
    <n v="0"/>
    <n v="0"/>
    <n v="0"/>
    <n v="0"/>
    <n v="0"/>
    <n v="0"/>
    <m/>
    <m/>
    <m/>
    <s v="No"/>
    <s v="W664786"/>
    <n v="0"/>
    <m/>
    <s v="S19314"/>
    <m/>
    <m/>
    <s v="H0064937"/>
  </r>
  <r>
    <x v="447"/>
    <n v="10000"/>
    <n v="10000"/>
    <n v="45756"/>
    <s v="502LAUGH"/>
    <n v="0.44361111111111112"/>
    <s v="M0BUG7282"/>
    <m/>
    <x v="0"/>
    <s v="Yes"/>
    <n v="63"/>
    <s v="SANKI"/>
    <x v="2"/>
    <s v="PM80"/>
    <s v="YAP ZHI PING"/>
    <n v="4000"/>
    <n v="145"/>
    <n v="2.4166666666666665"/>
    <d v="2025-04-08T00:00:00"/>
    <m/>
    <n v="20"/>
    <n v="80000"/>
    <s v="PE"/>
    <s v="100565979-ADS1360001"/>
    <n v="0"/>
    <n v="80000"/>
    <n v="0"/>
    <n v="0"/>
    <n v="0"/>
    <n v="0"/>
    <m/>
    <m/>
    <n v="0"/>
    <m/>
    <m/>
    <m/>
    <m/>
    <m/>
    <m/>
    <m/>
    <m/>
    <s v="100565979-ADS1366"/>
    <s v="S19081-TH"/>
    <s v="SEAGATE TECHNOLOGY (THAILAND) LTD."/>
    <m/>
    <n v="0"/>
    <n v="0"/>
    <n v="0"/>
    <n v="0"/>
    <n v="0"/>
    <n v="0"/>
    <m/>
    <m/>
    <m/>
    <s v="No"/>
    <s v="W664792"/>
    <n v="0"/>
    <m/>
    <s v="S19081-TH"/>
    <m/>
    <m/>
    <s v="H0064947"/>
  </r>
  <r>
    <x v="388"/>
    <n v="10000"/>
    <n v="20000"/>
    <n v="45756"/>
    <s v="502LAUGH"/>
    <n v="0.44651620370370371"/>
    <s v="M0BFL2381"/>
    <m/>
    <x v="1"/>
    <s v="Yes"/>
    <n v="63"/>
    <s v="SANKI"/>
    <x v="2"/>
    <s v="PM80"/>
    <s v="YAP ZHI PING"/>
    <n v="2500"/>
    <n v="107.5"/>
    <n v="1.7916666666666667"/>
    <d v="2025-04-08T00:00:00"/>
    <m/>
    <n v="16"/>
    <n v="40000"/>
    <s v="PE"/>
    <s v="751298400 REVA0001"/>
    <n v="0"/>
    <n v="40000"/>
    <n v="0"/>
    <n v="0"/>
    <n v="0"/>
    <n v="0"/>
    <m/>
    <m/>
    <n v="0"/>
    <m/>
    <m/>
    <m/>
    <m/>
    <m/>
    <m/>
    <m/>
    <m/>
    <s v="751298400 REVA"/>
    <s v="S19081-TH"/>
    <s v="SEAGATE TECHNOLOGY (THAILAND) LTD."/>
    <m/>
    <n v="0"/>
    <n v="0"/>
    <n v="0"/>
    <n v="0"/>
    <n v="0"/>
    <n v="0"/>
    <m/>
    <m/>
    <m/>
    <s v="No"/>
    <s v="W664797"/>
    <n v="0"/>
    <m/>
    <s v="S19081-TH"/>
    <m/>
    <m/>
    <s v="H0064953"/>
  </r>
  <r>
    <x v="448"/>
    <n v="10000"/>
    <n v="10000"/>
    <n v="45755"/>
    <s v="502LAUGH"/>
    <n v="0.46329861111111109"/>
    <s v="4116S1"/>
    <m/>
    <x v="0"/>
    <s v="Yes"/>
    <n v="22"/>
    <s v="FSK B100"/>
    <x v="3"/>
    <s v="PS13"/>
    <s v="YEE CHENG MENG"/>
    <n v="1500"/>
    <n v="75"/>
    <n v="1.25"/>
    <d v="2025-04-08T00:00:00"/>
    <m/>
    <n v="2"/>
    <n v="3000"/>
    <s v="PE"/>
    <s v="800082 INDEX4000001"/>
    <n v="0"/>
    <n v="3000"/>
    <n v="0"/>
    <n v="0"/>
    <n v="0"/>
    <n v="0"/>
    <m/>
    <m/>
    <n v="0"/>
    <m/>
    <m/>
    <m/>
    <m/>
    <m/>
    <m/>
    <m/>
    <m/>
    <s v="800082 INDEX400"/>
    <s v="V22000"/>
    <s v="PT VARTA MICROBATTERY INDONESIA"/>
    <m/>
    <n v="0"/>
    <n v="0"/>
    <n v="0"/>
    <n v="0"/>
    <n v="0"/>
    <n v="0"/>
    <m/>
    <m/>
    <m/>
    <s v="No"/>
    <s v="W664798"/>
    <n v="0"/>
    <m/>
    <s v="V22000"/>
    <m/>
    <m/>
    <s v="S0362399"/>
  </r>
  <r>
    <x v="449"/>
    <n v="10000"/>
    <n v="10000"/>
    <n v="45756"/>
    <s v="502LAUGH"/>
    <n v="0.4262037037037037"/>
    <s v="SG-5630465 03"/>
    <m/>
    <x v="0"/>
    <s v="Yes"/>
    <n v="79"/>
    <s v="HP Indigo 6800"/>
    <x v="0"/>
    <s v="PM16"/>
    <s v="TEO KAH JUN"/>
    <n v="64"/>
    <n v="33.200000000000003"/>
    <n v="0.55333333333333334"/>
    <d v="2025-04-08T00:00:00"/>
    <m/>
    <n v="63"/>
    <n v="4048"/>
    <s v="PE"/>
    <n v="200699060001"/>
    <n v="0"/>
    <n v="2000"/>
    <n v="2048"/>
    <n v="0"/>
    <n v="0"/>
    <n v="0"/>
    <m/>
    <m/>
    <n v="0"/>
    <m/>
    <m/>
    <m/>
    <m/>
    <m/>
    <m/>
    <m/>
    <m/>
    <n v="20069906"/>
    <s v="I09180"/>
    <s v="ILLUMINA SINGAPORE PTE LTD"/>
    <m/>
    <n v="0"/>
    <n v="0"/>
    <n v="0"/>
    <n v="0"/>
    <n v="0"/>
    <n v="0"/>
    <m/>
    <m/>
    <m/>
    <s v="No"/>
    <s v="W664815"/>
    <n v="0"/>
    <m/>
    <s v="I09180"/>
    <m/>
    <m/>
    <s v="S0362441"/>
  </r>
  <r>
    <x v="449"/>
    <n v="20000"/>
    <n v="10000"/>
    <n v="45756"/>
    <s v="502LAUGH"/>
    <n v="0.4262037037037037"/>
    <s v="SG-5630465 03"/>
    <m/>
    <x v="0"/>
    <s v="Yes"/>
    <n v="79"/>
    <s v="HP Indigo 6800"/>
    <x v="0"/>
    <s v="PM16"/>
    <s v="TEO KAH JUN"/>
    <n v="32"/>
    <n v="31.6"/>
    <n v="0.52666666666666673"/>
    <d v="2025-04-08T00:00:00"/>
    <m/>
    <n v="63"/>
    <n v="2000"/>
    <s v="PE"/>
    <n v="200699060001"/>
    <n v="0"/>
    <n v="2000"/>
    <n v="0"/>
    <n v="0"/>
    <n v="0"/>
    <n v="0"/>
    <m/>
    <m/>
    <n v="0"/>
    <m/>
    <m/>
    <m/>
    <m/>
    <m/>
    <m/>
    <m/>
    <m/>
    <n v="20069906"/>
    <s v="I09180"/>
    <s v="ILLUMINA SINGAPORE PTE LTD"/>
    <m/>
    <n v="0"/>
    <n v="0"/>
    <n v="0"/>
    <n v="0"/>
    <n v="0"/>
    <n v="0"/>
    <m/>
    <m/>
    <m/>
    <s v="No"/>
    <s v="W664815"/>
    <n v="0"/>
    <m/>
    <s v="I09180"/>
    <m/>
    <m/>
    <s v="S0362441"/>
  </r>
  <r>
    <x v="450"/>
    <n v="10000"/>
    <n v="10000"/>
    <n v="45756"/>
    <s v="502LAUGH"/>
    <s v=" 8:38:50 am"/>
    <s v="U532052068/503011726"/>
    <m/>
    <x v="0"/>
    <s v="Yes"/>
    <n v="32"/>
    <s v="Lintec Intermittent"/>
    <x v="3"/>
    <s v="PM26"/>
    <s v="TAN AIK KEONG"/>
    <n v="5860"/>
    <m/>
    <m/>
    <d v="2025-04-08T00:00:00"/>
    <m/>
    <n v="1"/>
    <n v="5860"/>
    <s v="PE"/>
    <s v="250-5312-000001"/>
    <n v="0"/>
    <n v="2680"/>
    <n v="3180"/>
    <n v="0"/>
    <n v="0"/>
    <n v="0"/>
    <m/>
    <m/>
    <n v="0"/>
    <m/>
    <m/>
    <m/>
    <m/>
    <m/>
    <m/>
    <m/>
    <m/>
    <s v="250-5312-00"/>
    <s v="J10025"/>
    <s v="JMS SINGAPORE PTE LTD"/>
    <m/>
    <n v="0"/>
    <n v="0"/>
    <n v="0"/>
    <n v="0"/>
    <n v="0"/>
    <n v="0"/>
    <m/>
    <m/>
    <m/>
    <s v="No"/>
    <s v="W665023"/>
    <n v="0"/>
    <m/>
    <s v="J10025"/>
    <m/>
    <m/>
    <s v="S0362448"/>
  </r>
  <r>
    <x v="451"/>
    <n v="10000"/>
    <n v="10000"/>
    <n v="45757"/>
    <s v="502LAUGH"/>
    <s v=" 8:38:42 am"/>
    <s v="U532052068/503011726"/>
    <m/>
    <x v="0"/>
    <s v="Yes"/>
    <n v="32"/>
    <s v="Lintec Intermittent"/>
    <x v="3"/>
    <s v="PM26"/>
    <s v="TAN AIK KEONG"/>
    <n v="5860"/>
    <m/>
    <m/>
    <d v="2025-04-08T00:00:00"/>
    <m/>
    <n v="1"/>
    <n v="5860"/>
    <s v="PE"/>
    <s v="250-5322-000001"/>
    <n v="0"/>
    <n v="5360"/>
    <n v="500"/>
    <n v="0"/>
    <n v="0"/>
    <n v="0"/>
    <m/>
    <m/>
    <n v="0"/>
    <m/>
    <m/>
    <m/>
    <m/>
    <m/>
    <m/>
    <m/>
    <m/>
    <s v="250-5322-00"/>
    <s v="J10025"/>
    <s v="JMS SINGAPORE PTE LTD"/>
    <m/>
    <n v="0"/>
    <n v="0"/>
    <n v="0"/>
    <n v="0"/>
    <n v="0"/>
    <n v="0"/>
    <m/>
    <m/>
    <m/>
    <s v="No"/>
    <s v="W665025"/>
    <n v="0"/>
    <m/>
    <s v="J10025"/>
    <m/>
    <m/>
    <s v="S0362448"/>
  </r>
  <r>
    <x v="452"/>
    <n v="10000"/>
    <n v="10000"/>
    <n v="45756"/>
    <s v="502LAUGH"/>
    <s v=" 8:38:50 am"/>
    <s v="U532052068/503011726"/>
    <m/>
    <x v="0"/>
    <s v="Yes"/>
    <n v="32"/>
    <s v="Lintec Intermittent"/>
    <x v="3"/>
    <s v="PM26"/>
    <s v="TAN AIK KEONG"/>
    <n v="5860"/>
    <m/>
    <m/>
    <d v="2025-04-08T00:00:00"/>
    <m/>
    <n v="1"/>
    <n v="5860"/>
    <s v="PE"/>
    <s v="250-5312-000001"/>
    <n v="0"/>
    <n v="5360"/>
    <n v="500"/>
    <n v="0"/>
    <n v="0"/>
    <n v="0"/>
    <m/>
    <m/>
    <n v="0"/>
    <m/>
    <m/>
    <m/>
    <m/>
    <m/>
    <m/>
    <m/>
    <m/>
    <s v="250-5312-00"/>
    <s v="J10025"/>
    <s v="JMS SINGAPORE PTE LTD"/>
    <m/>
    <n v="0"/>
    <n v="0"/>
    <n v="0"/>
    <n v="0"/>
    <n v="0"/>
    <n v="0"/>
    <m/>
    <m/>
    <m/>
    <s v="No"/>
    <s v="W665201"/>
    <n v="0"/>
    <m/>
    <s v="J10025"/>
    <m/>
    <m/>
    <s v="S0362449"/>
  </r>
  <r>
    <x v="453"/>
    <n v="10000"/>
    <n v="10000"/>
    <n v="45756"/>
    <s v="502LAUGH"/>
    <s v=" 8:40:25 am"/>
    <n v="405171192"/>
    <m/>
    <x v="0"/>
    <s v="Yes"/>
    <n v="12"/>
    <s v="FSK SR520"/>
    <x v="3"/>
    <s v="PP05"/>
    <s v="WONG KIM FATT"/>
    <n v="5000"/>
    <n v="145"/>
    <n v="2.4166666666666665"/>
    <d v="2025-04-08T00:00:00"/>
    <m/>
    <n v="2"/>
    <n v="10000"/>
    <s v="PE"/>
    <s v="TL-6130001"/>
    <n v="0"/>
    <n v="10000"/>
    <n v="0"/>
    <n v="0"/>
    <n v="0"/>
    <n v="0"/>
    <m/>
    <m/>
    <n v="0"/>
    <m/>
    <m/>
    <m/>
    <m/>
    <m/>
    <m/>
    <m/>
    <m/>
    <s v="TL-613"/>
    <s v="S19485"/>
    <s v="TAIYO LABEL &amp; PRINTING INDUSTRIES PTE LTD"/>
    <m/>
    <n v="0"/>
    <n v="0"/>
    <n v="0"/>
    <n v="0"/>
    <n v="0"/>
    <n v="0"/>
    <m/>
    <m/>
    <m/>
    <s v="No"/>
    <s v="W664820"/>
    <n v="0"/>
    <m/>
    <s v="S19485"/>
    <m/>
    <m/>
    <s v="S0362455"/>
  </r>
  <r>
    <x v="397"/>
    <n v="10000"/>
    <n v="20000"/>
    <n v="45762"/>
    <s v="502LAUGH"/>
    <s v=" 5:08:11 pm"/>
    <n v="164353308"/>
    <m/>
    <x v="1"/>
    <s v="Yes"/>
    <n v="92"/>
    <s v="Polly Digital Cut"/>
    <x v="4"/>
    <s v="PM87"/>
    <s v="LEE SHIEN WEI"/>
    <n v="5400"/>
    <m/>
    <m/>
    <d v="2025-04-08T00:00:00"/>
    <m/>
    <n v="1"/>
    <n v="5400"/>
    <s v="PE"/>
    <s v="GE-3870001"/>
    <n v="0"/>
    <n v="5000"/>
    <n v="400"/>
    <n v="0"/>
    <n v="0"/>
    <n v="0"/>
    <m/>
    <m/>
    <n v="0"/>
    <m/>
    <m/>
    <m/>
    <m/>
    <m/>
    <m/>
    <m/>
    <m/>
    <s v="GE-387"/>
    <s v="O15030"/>
    <s v="ONE WORLD AUSTRALASIA PTE LTD"/>
    <m/>
    <n v="0"/>
    <n v="0"/>
    <n v="0"/>
    <n v="0"/>
    <n v="0"/>
    <n v="0"/>
    <m/>
    <m/>
    <m/>
    <s v="No"/>
    <s v="W665027"/>
    <n v="0"/>
    <m/>
    <s v="O15030"/>
    <m/>
    <m/>
    <s v="S0362456"/>
  </r>
  <r>
    <x v="454"/>
    <n v="10000"/>
    <n v="10000"/>
    <n v="45769"/>
    <s v="502LAUGH"/>
    <s v=" 4:31:33 pm"/>
    <s v="2211425151/M0BN597111000"/>
    <m/>
    <x v="0"/>
    <s v="Yes"/>
    <n v="88"/>
    <s v="OKI"/>
    <x v="0"/>
    <s v="PP24"/>
    <s v="HO HON SENG"/>
    <n v="400"/>
    <m/>
    <m/>
    <d v="2025-04-08T00:00:00"/>
    <m/>
    <n v="2"/>
    <n v="800"/>
    <s v="PE"/>
    <s v="LAB-1106-010001"/>
    <n v="0"/>
    <n v="500"/>
    <n v="300"/>
    <n v="0"/>
    <n v="0"/>
    <n v="0"/>
    <m/>
    <m/>
    <n v="0"/>
    <m/>
    <m/>
    <m/>
    <m/>
    <m/>
    <m/>
    <m/>
    <m/>
    <s v="LAB-1106-01"/>
    <s v="R18068"/>
    <s v="RFNET TECHNOLOGIES PTE LTD"/>
    <m/>
    <n v="0"/>
    <n v="0"/>
    <n v="0"/>
    <n v="0"/>
    <n v="0"/>
    <n v="0"/>
    <m/>
    <m/>
    <m/>
    <s v="No"/>
    <s v="W665205"/>
    <n v="0"/>
    <m/>
    <s v="R18068"/>
    <m/>
    <m/>
    <s v="S0362457"/>
  </r>
  <r>
    <x v="455"/>
    <n v="10000"/>
    <n v="10000"/>
    <n v="45756"/>
    <s v="502LAUGH"/>
    <s v=" 8:38:50 am"/>
    <n v="408232392"/>
    <m/>
    <x v="0"/>
    <s v="Yes"/>
    <n v="22"/>
    <s v="FSK B100"/>
    <x v="3"/>
    <s v="PS13"/>
    <s v="YEE CHENG MENG"/>
    <n v="1000"/>
    <n v="65"/>
    <n v="1.0833333333333333"/>
    <d v="2025-04-08T00:00:00"/>
    <m/>
    <n v="1"/>
    <n v="1000"/>
    <s v="PE"/>
    <s v="QA FINAL PRESERV0001"/>
    <n v="0"/>
    <n v="1000"/>
    <n v="0"/>
    <n v="0"/>
    <n v="0"/>
    <n v="0"/>
    <m/>
    <m/>
    <n v="0"/>
    <m/>
    <m/>
    <m/>
    <m/>
    <m/>
    <m/>
    <m/>
    <m/>
    <s v="QA FINAL PRESERVED"/>
    <s v="J10025"/>
    <s v="JMS SINGAPORE PTE LTD"/>
    <m/>
    <n v="0"/>
    <n v="0"/>
    <n v="0"/>
    <n v="0"/>
    <n v="0"/>
    <n v="0"/>
    <m/>
    <m/>
    <m/>
    <s v="No"/>
    <s v="W664826"/>
    <n v="0"/>
    <m/>
    <s v="J10025"/>
    <m/>
    <m/>
    <s v="S0362459"/>
  </r>
  <r>
    <x v="456"/>
    <n v="10000"/>
    <n v="10000"/>
    <n v="45756"/>
    <s v="502LAUGH"/>
    <s v=" 4:32:34 pm"/>
    <s v="J00VB79411525"/>
    <m/>
    <x v="0"/>
    <s v="Yes"/>
    <n v="71"/>
    <s v="POLLY"/>
    <x v="2"/>
    <s v="PS95"/>
    <s v="LIM CHENG LEONG"/>
    <n v="16667"/>
    <m/>
    <m/>
    <d v="2025-04-08T00:00:00"/>
    <m/>
    <n v="6"/>
    <n v="100002"/>
    <s v="PE"/>
    <s v="BL-86MMX86MM0001"/>
    <n v="0"/>
    <n v="100000"/>
    <n v="2"/>
    <n v="0"/>
    <n v="0"/>
    <n v="0"/>
    <m/>
    <m/>
    <n v="0"/>
    <m/>
    <m/>
    <m/>
    <m/>
    <m/>
    <m/>
    <m/>
    <m/>
    <s v="BL-86MMX86MM"/>
    <s v="B02083"/>
    <s v="BECTON DICKINSON MEDICAL (S) PTE LTD"/>
    <m/>
    <n v="0"/>
    <n v="0"/>
    <n v="0"/>
    <n v="0"/>
    <n v="0"/>
    <n v="0"/>
    <m/>
    <m/>
    <m/>
    <s v="No"/>
    <s v="W664827"/>
    <n v="0"/>
    <m/>
    <s v="B02083"/>
    <m/>
    <m/>
    <s v="S0362569"/>
  </r>
  <r>
    <x v="401"/>
    <n v="10000"/>
    <n v="40000"/>
    <n v="45756"/>
    <s v="502LAUGH"/>
    <s v=" 8:32:12 am"/>
    <n v="59470"/>
    <m/>
    <x v="0"/>
    <s v="Yes"/>
    <n v="73"/>
    <s v="Brotech DF330"/>
    <x v="1"/>
    <s v="PM59"/>
    <s v="VOON CHAN PIN"/>
    <n v="17063"/>
    <n v="314.38333333333333"/>
    <n v="5.2397222222222224"/>
    <d v="2025-04-08T00:00:00"/>
    <m/>
    <n v="12"/>
    <n v="204756"/>
    <s v="PE"/>
    <s v="MT-1000418-10REV0002"/>
    <n v="0"/>
    <n v="124093"/>
    <n v="80663"/>
    <n v="0"/>
    <n v="0"/>
    <n v="0"/>
    <m/>
    <m/>
    <n v="0"/>
    <m/>
    <m/>
    <m/>
    <m/>
    <m/>
    <m/>
    <m/>
    <m/>
    <s v="MT-1000418-10REV003"/>
    <s v="Z26002"/>
    <s v="CCL DESIGN (PENANG) SDN. BHD."/>
    <m/>
    <n v="0"/>
    <n v="0"/>
    <n v="0"/>
    <n v="0"/>
    <n v="0"/>
    <n v="0"/>
    <m/>
    <m/>
    <m/>
    <s v="No"/>
    <s v="W664830"/>
    <n v="0"/>
    <m/>
    <s v="Z26002"/>
    <m/>
    <m/>
    <s v="S0362572"/>
  </r>
  <r>
    <x v="401"/>
    <n v="10000"/>
    <n v="50000"/>
    <n v="45756"/>
    <s v="502LAUGH"/>
    <s v=" 8:32:12 am"/>
    <n v="59470"/>
    <m/>
    <x v="1"/>
    <s v="Yes"/>
    <n v="96"/>
    <s v="Luster AOI"/>
    <x v="5"/>
    <s v="QM54"/>
    <s v="TAN SWEE LENG"/>
    <n v="34125"/>
    <m/>
    <m/>
    <d v="2025-04-08T00:00:00"/>
    <m/>
    <n v="6"/>
    <n v="204750"/>
    <s v="PE"/>
    <s v="MT-1000418-10REV0002"/>
    <n v="0"/>
    <n v="124091"/>
    <n v="80659"/>
    <n v="0"/>
    <n v="0"/>
    <n v="0"/>
    <m/>
    <m/>
    <n v="0"/>
    <m/>
    <m/>
    <m/>
    <m/>
    <m/>
    <m/>
    <m/>
    <m/>
    <s v="MT-1000418-10REV003"/>
    <s v="Z26002"/>
    <s v="CCL DESIGN (PENANG) SDN. BHD."/>
    <m/>
    <n v="0"/>
    <n v="0"/>
    <n v="0"/>
    <n v="0"/>
    <n v="0"/>
    <n v="0"/>
    <m/>
    <m/>
    <m/>
    <s v="No"/>
    <s v="W664830"/>
    <n v="0"/>
    <m/>
    <s v="Z26002"/>
    <m/>
    <m/>
    <s v="S0362572"/>
  </r>
  <r>
    <x v="457"/>
    <n v="10000"/>
    <n v="10000"/>
    <n v="45755"/>
    <s v="502LAUGH"/>
    <s v=" 5:10:20 pm"/>
    <s v="4116S1"/>
    <m/>
    <x v="0"/>
    <s v="Yes"/>
    <n v="22"/>
    <s v="FSK B100"/>
    <x v="3"/>
    <s v="PS13"/>
    <s v="YEE CHENG MENG"/>
    <n v="5000"/>
    <n v="145"/>
    <n v="2.4166666666666665"/>
    <d v="2025-04-08T00:00:00"/>
    <m/>
    <n v="2"/>
    <n v="10000"/>
    <s v="PE"/>
    <s v="712730 REV1000001"/>
    <n v="0"/>
    <n v="10000"/>
    <n v="0"/>
    <n v="0"/>
    <n v="0"/>
    <n v="0"/>
    <m/>
    <m/>
    <n v="0"/>
    <m/>
    <m/>
    <m/>
    <m/>
    <m/>
    <m/>
    <m/>
    <m/>
    <s v="712730 REV402"/>
    <s v="V22000"/>
    <s v="PT VARTA MICROBATTERY INDONESIA"/>
    <m/>
    <n v="0"/>
    <n v="0"/>
    <n v="0"/>
    <n v="0"/>
    <n v="0"/>
    <n v="0"/>
    <m/>
    <m/>
    <m/>
    <s v="No"/>
    <s v="W664834"/>
    <n v="0"/>
    <m/>
    <s v="V22000"/>
    <m/>
    <m/>
    <s v="S0362614"/>
  </r>
  <r>
    <x v="458"/>
    <n v="10000"/>
    <n v="10000"/>
    <n v="45762"/>
    <s v="502LAUGH"/>
    <s v=" 5:07:03 pm"/>
    <n v="408232392"/>
    <m/>
    <x v="0"/>
    <s v="Yes"/>
    <n v="88"/>
    <s v="OKI"/>
    <x v="0"/>
    <s v="PP24"/>
    <s v="HO HON SENG"/>
    <n v="1300"/>
    <m/>
    <m/>
    <d v="2025-04-08T00:00:00"/>
    <m/>
    <n v="2"/>
    <n v="2600"/>
    <s v="PE"/>
    <s v="REAGENT-40X20MM0001"/>
    <n v="0"/>
    <n v="2000"/>
    <n v="600"/>
    <n v="0"/>
    <n v="0"/>
    <n v="0"/>
    <m/>
    <m/>
    <n v="0"/>
    <m/>
    <m/>
    <m/>
    <m/>
    <m/>
    <m/>
    <m/>
    <m/>
    <s v="REAGENT-40X20MM"/>
    <s v="G07075"/>
    <s v="GLAXO WELLCOME MANUFACTURING PTE LTD"/>
    <m/>
    <n v="0"/>
    <n v="0"/>
    <n v="0"/>
    <n v="0"/>
    <n v="0"/>
    <n v="0"/>
    <m/>
    <m/>
    <m/>
    <s v="No"/>
    <s v="W665032"/>
    <n v="0"/>
    <m/>
    <s v="G07075"/>
    <m/>
    <m/>
    <s v="S0362647"/>
  </r>
  <r>
    <x v="459"/>
    <n v="10000"/>
    <n v="10000"/>
    <n v="45756"/>
    <s v="502LAUGH"/>
    <s v=" 8:37:20 am"/>
    <s v="U4B1852113/U4827S095"/>
    <m/>
    <x v="0"/>
    <s v="Yes"/>
    <n v="61"/>
    <s v="FSK 520"/>
    <x v="3"/>
    <s v="PM68"/>
    <s v="LEE KIM LIANG"/>
    <n v="4"/>
    <n v="45.08"/>
    <n v="0.7513333333333333"/>
    <d v="2025-04-08T00:00:00"/>
    <m/>
    <n v="1"/>
    <n v="4"/>
    <s v="PE"/>
    <s v="057-02203-0000 R0001"/>
    <n v="0"/>
    <n v="4"/>
    <n v="0"/>
    <n v="0"/>
    <n v="0"/>
    <n v="0"/>
    <m/>
    <m/>
    <n v="0"/>
    <m/>
    <m/>
    <m/>
    <m/>
    <m/>
    <m/>
    <m/>
    <m/>
    <s v="057-02203-0000 REV06"/>
    <s v="S19351"/>
    <s v="ADVANCED MANUFACTURING CORPORATION PTE LTD"/>
    <m/>
    <n v="0"/>
    <n v="0"/>
    <n v="0"/>
    <n v="0"/>
    <n v="0"/>
    <n v="0"/>
    <m/>
    <m/>
    <m/>
    <s v="No"/>
    <s v="W664847"/>
    <n v="0"/>
    <m/>
    <s v="S19351"/>
    <m/>
    <m/>
    <s v="S0362667"/>
  </r>
  <r>
    <x v="460"/>
    <n v="10000"/>
    <n v="10000"/>
    <n v="45757"/>
    <s v="502LAUGH"/>
    <s v=" 4:23:49 pm"/>
    <n v="502062525"/>
    <m/>
    <x v="0"/>
    <s v="Yes"/>
    <n v="88"/>
    <s v="OKI"/>
    <x v="0"/>
    <s v="PP24"/>
    <s v="HO HON SENG"/>
    <n v="1500"/>
    <m/>
    <m/>
    <d v="2025-04-08T00:00:00"/>
    <m/>
    <n v="1"/>
    <n v="1500"/>
    <s v="PE"/>
    <n v="190073450001"/>
    <n v="0"/>
    <n v="1000"/>
    <n v="500"/>
    <n v="0"/>
    <n v="0"/>
    <n v="0"/>
    <m/>
    <m/>
    <n v="0"/>
    <m/>
    <m/>
    <m/>
    <m/>
    <m/>
    <m/>
    <m/>
    <m/>
    <n v="19007345"/>
    <s v="I09109"/>
    <s v="IKE TECHNOLOGY"/>
    <m/>
    <n v="0"/>
    <n v="0"/>
    <n v="0"/>
    <n v="0"/>
    <n v="0"/>
    <n v="0"/>
    <m/>
    <m/>
    <m/>
    <s v="No"/>
    <s v="W664848"/>
    <n v="0"/>
    <m/>
    <s v="I09109"/>
    <m/>
    <m/>
    <s v="S0362673"/>
  </r>
  <r>
    <x v="461"/>
    <n v="10000"/>
    <n v="10000"/>
    <n v="45756"/>
    <s v="502LAUGH"/>
    <s v=" 4:34:25 pm"/>
    <s v="M0B7C2220"/>
    <m/>
    <x v="0"/>
    <s v="Yes"/>
    <n v="79"/>
    <s v="HP Indigo 6800"/>
    <x v="0"/>
    <s v="PM16"/>
    <s v="TEO KAH JUN"/>
    <n v="164"/>
    <n v="38.200000000000003"/>
    <n v="0.63666666666666671"/>
    <d v="2025-04-08T00:00:00"/>
    <m/>
    <n v="245"/>
    <n v="40180"/>
    <s v="PE"/>
    <s v="86.B9480001"/>
    <n v="0"/>
    <n v="32000"/>
    <n v="8180"/>
    <n v="0"/>
    <n v="0"/>
    <n v="0"/>
    <m/>
    <m/>
    <n v="0"/>
    <m/>
    <m/>
    <m/>
    <m/>
    <m/>
    <m/>
    <m/>
    <m/>
    <s v="86.B948"/>
    <s v="T20390-PMI"/>
    <s v="TECHNOCOM SYSTEMS SDN BHD"/>
    <m/>
    <n v="0"/>
    <n v="0"/>
    <n v="0"/>
    <n v="0"/>
    <n v="0"/>
    <n v="0"/>
    <m/>
    <m/>
    <m/>
    <s v="No"/>
    <s v="W664849"/>
    <n v="0"/>
    <m/>
    <s v="T20390-PMI"/>
    <m/>
    <m/>
    <s v="S0362676"/>
  </r>
  <r>
    <x v="462"/>
    <n v="10000"/>
    <n v="10000"/>
    <n v="45761"/>
    <s v="502LAUGH"/>
    <s v=" 8:34:36 am"/>
    <s v="M0BRZ2280990"/>
    <s v="DC30739"/>
    <x v="0"/>
    <s v="No"/>
    <n v="79"/>
    <s v="HP Indigo 6800"/>
    <x v="0"/>
    <s v="PM16"/>
    <s v="TEO KAH JUN"/>
    <n v="22"/>
    <n v="31.1"/>
    <n v="0.51833333333333331"/>
    <d v="2025-04-09T00:00:00"/>
    <m/>
    <n v="550"/>
    <n v="12100"/>
    <s v="PE"/>
    <s v="F9K08-800030001"/>
    <n v="0"/>
    <n v="0"/>
    <n v="0"/>
    <n v="0"/>
    <n v="0"/>
    <n v="0"/>
    <m/>
    <m/>
    <n v="0"/>
    <m/>
    <m/>
    <m/>
    <s v="No"/>
    <n v="0"/>
    <s v="No"/>
    <m/>
    <m/>
    <s v="F9K08-80003"/>
    <s v="H08031-JIM"/>
    <s v="HP SINGAPORE (PRIVATE) LIMITED"/>
    <m/>
    <n v="0"/>
    <n v="0"/>
    <n v="0"/>
    <n v="0"/>
    <n v="0"/>
    <n v="0"/>
    <m/>
    <m/>
    <m/>
    <s v="No"/>
    <m/>
    <m/>
    <m/>
    <s v="H08031-JIM"/>
    <m/>
    <m/>
    <s v="S0361901"/>
  </r>
  <r>
    <x v="463"/>
    <n v="10000"/>
    <n v="10000"/>
    <n v="45761"/>
    <s v="502LAUGH"/>
    <s v=" 8:37:48 am"/>
    <s v="M0BRZ2280990"/>
    <s v="FDC30764"/>
    <x v="0"/>
    <s v="No"/>
    <n v="79"/>
    <s v="HP Indigo 6800"/>
    <x v="0"/>
    <s v="PM16"/>
    <s v="TEO KAH JUN"/>
    <n v="924"/>
    <n v="76.2"/>
    <n v="1.27"/>
    <d v="2025-04-09T00:00:00"/>
    <m/>
    <n v="65"/>
    <n v="60060"/>
    <s v="PE"/>
    <s v="4UU95-80014-FT0001"/>
    <n v="0"/>
    <n v="0"/>
    <n v="0"/>
    <n v="0"/>
    <n v="0"/>
    <n v="0"/>
    <m/>
    <m/>
    <n v="0"/>
    <m/>
    <m/>
    <m/>
    <s v="No"/>
    <n v="0"/>
    <s v="No"/>
    <m/>
    <m/>
    <s v="4UU95-80014-FT"/>
    <s v="H08031-JIM"/>
    <s v="HP SINGAPORE (PRIVATE) LIMITED"/>
    <m/>
    <n v="0"/>
    <n v="0"/>
    <n v="0"/>
    <n v="0"/>
    <n v="0"/>
    <n v="0"/>
    <m/>
    <m/>
    <m/>
    <s v="No"/>
    <m/>
    <m/>
    <m/>
    <s v="H08031-JIM"/>
    <m/>
    <m/>
    <s v="S0361903"/>
  </r>
  <r>
    <x v="464"/>
    <n v="10000"/>
    <n v="10000"/>
    <n v="45761"/>
    <s v="502LAUGH"/>
    <s v=" 8:34:36 am"/>
    <s v="M0BUP6250"/>
    <s v="DC23944"/>
    <x v="0"/>
    <s v="No"/>
    <n v="79"/>
    <s v="HP Indigo 6800"/>
    <x v="0"/>
    <s v="PM16"/>
    <s v="TEO KAH JUN"/>
    <n v="133"/>
    <n v="36.65"/>
    <n v="0.61083333333333334"/>
    <d v="2025-04-09T00:00:00"/>
    <m/>
    <n v="602"/>
    <n v="80066"/>
    <s v="PE"/>
    <s v="5180-5276-FT0001"/>
    <n v="0"/>
    <n v="0"/>
    <n v="0"/>
    <n v="0"/>
    <n v="0"/>
    <n v="0"/>
    <m/>
    <m/>
    <n v="0"/>
    <m/>
    <m/>
    <m/>
    <s v="No"/>
    <n v="0"/>
    <s v="No"/>
    <m/>
    <m/>
    <s v="5180-5276-FT"/>
    <s v="H08031-JIM"/>
    <s v="HP SINGAPORE (PRIVATE) LIMITED"/>
    <m/>
    <n v="0"/>
    <n v="0"/>
    <n v="0"/>
    <n v="0"/>
    <n v="0"/>
    <n v="0"/>
    <m/>
    <m/>
    <m/>
    <s v="No"/>
    <m/>
    <m/>
    <m/>
    <s v="H08031-JIM"/>
    <m/>
    <m/>
    <s v="S0361904"/>
  </r>
  <r>
    <x v="465"/>
    <n v="10000"/>
    <n v="10000"/>
    <n v="45762"/>
    <s v="502LAUGH"/>
    <s v=" 8:33:22 am"/>
    <s v="M0BUR8601"/>
    <s v="FSC31228"/>
    <x v="0"/>
    <s v="No"/>
    <n v="65"/>
    <s v="Sanki SDR300"/>
    <x v="2"/>
    <s v="PMJ7"/>
    <s v="FOONG SEL YI"/>
    <n v="90000"/>
    <n v="2295"/>
    <n v="38.25"/>
    <d v="2025-04-09T00:00:00"/>
    <m/>
    <n v="4"/>
    <n v="360000"/>
    <s v="PE"/>
    <s v="0F26707 EC C28470001"/>
    <n v="0"/>
    <n v="0"/>
    <n v="0"/>
    <n v="0"/>
    <n v="0"/>
    <n v="0"/>
    <m/>
    <m/>
    <n v="0"/>
    <m/>
    <m/>
    <m/>
    <s v="No"/>
    <n v="0"/>
    <s v="No"/>
    <m/>
    <m/>
    <s v="0F26707 EC C28477"/>
    <s v="I09082-TL"/>
    <s v="WESTERN DIGITAL STORAGE TECHNOLOGIES"/>
    <m/>
    <n v="0"/>
    <n v="0"/>
    <n v="0"/>
    <n v="0"/>
    <n v="0"/>
    <n v="0"/>
    <m/>
    <m/>
    <m/>
    <s v="No"/>
    <m/>
    <m/>
    <m/>
    <s v="I09082-TL"/>
    <m/>
    <m/>
    <s v="H0064923"/>
  </r>
  <r>
    <x v="466"/>
    <n v="10000"/>
    <n v="10000"/>
    <n v="45761"/>
    <s v="502LAUGH"/>
    <s v=" 8:34:36 am"/>
    <s v="M0BUP6250"/>
    <s v="DC23944"/>
    <x v="0"/>
    <s v="No"/>
    <n v="79"/>
    <s v="HP Indigo 6800"/>
    <x v="0"/>
    <s v="PM16"/>
    <s v="TEO KAH JUN"/>
    <n v="59"/>
    <n v="32.950000000000003"/>
    <n v="0.54916666666666669"/>
    <d v="2025-04-09T00:00:00"/>
    <m/>
    <n v="602"/>
    <n v="35518"/>
    <s v="PE"/>
    <s v="5189-80960001"/>
    <n v="0"/>
    <n v="0"/>
    <n v="0"/>
    <n v="0"/>
    <n v="0"/>
    <n v="0"/>
    <m/>
    <m/>
    <n v="0"/>
    <m/>
    <m/>
    <m/>
    <s v="No"/>
    <n v="0"/>
    <s v="No"/>
    <m/>
    <m/>
    <s v="5189-8096"/>
    <s v="H08031-JIM"/>
    <s v="HP SINGAPORE (PRIVATE) LIMITED"/>
    <m/>
    <n v="0"/>
    <n v="0"/>
    <n v="0"/>
    <n v="0"/>
    <n v="0"/>
    <n v="0"/>
    <m/>
    <m/>
    <m/>
    <s v="No"/>
    <m/>
    <m/>
    <m/>
    <s v="H08031-JIM"/>
    <m/>
    <m/>
    <s v="S0362753"/>
  </r>
  <r>
    <x v="467"/>
    <n v="10000"/>
    <n v="10000"/>
    <n v="45761"/>
    <s v="502LAUGH"/>
    <s v=" 8:31:02 am"/>
    <s v="M0BUP6250"/>
    <s v="DC23944"/>
    <x v="0"/>
    <s v="No"/>
    <n v="79"/>
    <s v="HP Indigo 6800"/>
    <x v="0"/>
    <s v="PM16"/>
    <s v="TEO KAH JUN"/>
    <n v="17"/>
    <n v="30.85"/>
    <n v="0.51416666666666666"/>
    <d v="2025-04-09T00:00:00"/>
    <m/>
    <n v="602"/>
    <n v="10234"/>
    <s v="PE"/>
    <s v="C9404-800040001"/>
    <n v="0"/>
    <n v="0"/>
    <n v="0"/>
    <n v="0"/>
    <n v="0"/>
    <n v="0"/>
    <m/>
    <m/>
    <n v="0"/>
    <m/>
    <m/>
    <m/>
    <s v="No"/>
    <n v="0"/>
    <s v="No"/>
    <m/>
    <m/>
    <s v="C9404-80004"/>
    <s v="H08031-JIM"/>
    <s v="HP SINGAPORE (PRIVATE) LIMITED"/>
    <m/>
    <n v="0"/>
    <n v="0"/>
    <n v="0"/>
    <n v="0"/>
    <n v="0"/>
    <n v="0"/>
    <m/>
    <m/>
    <m/>
    <s v="No"/>
    <m/>
    <m/>
    <m/>
    <s v="H08031-JIM"/>
    <m/>
    <m/>
    <s v="S0362757"/>
  </r>
  <r>
    <x v="468"/>
    <n v="10000"/>
    <n v="10000"/>
    <n v="45761"/>
    <s v="502LAUGH"/>
    <s v=" 8:39:49 am"/>
    <s v="M0BUP6250"/>
    <s v="FDC30764"/>
    <x v="0"/>
    <s v="No"/>
    <n v="79"/>
    <s v="HP Indigo 6800"/>
    <x v="0"/>
    <s v="PM16"/>
    <s v="TEO KAH JUN"/>
    <n v="385"/>
    <n v="49.25"/>
    <n v="0.8208333333333333"/>
    <d v="2025-04-09T00:00:00"/>
    <m/>
    <n v="65"/>
    <n v="25025"/>
    <s v="PE"/>
    <s v="5180-23150001"/>
    <n v="0"/>
    <n v="0"/>
    <n v="0"/>
    <n v="0"/>
    <n v="0"/>
    <n v="0"/>
    <m/>
    <m/>
    <n v="0"/>
    <m/>
    <m/>
    <m/>
    <s v="No"/>
    <n v="0"/>
    <s v="No"/>
    <m/>
    <m/>
    <s v="5180-2315"/>
    <s v="H08031-JIM"/>
    <s v="HP SINGAPORE (PRIVATE) LIMITED"/>
    <m/>
    <n v="0"/>
    <n v="0"/>
    <n v="0"/>
    <n v="0"/>
    <n v="0"/>
    <n v="0"/>
    <m/>
    <m/>
    <m/>
    <s v="No"/>
    <m/>
    <m/>
    <m/>
    <s v="H08031-JIM"/>
    <m/>
    <m/>
    <s v="S0362758"/>
  </r>
  <r>
    <x v="469"/>
    <n v="10000"/>
    <n v="10000"/>
    <n v="45761"/>
    <s v="502LAUGH"/>
    <s v=" 8:34:36 am"/>
    <s v="M0BUP6250"/>
    <s v="DC23944"/>
    <x v="0"/>
    <s v="No"/>
    <n v="79"/>
    <s v="HP Indigo 6800"/>
    <x v="0"/>
    <s v="PM16"/>
    <s v="TEO KAH JUN"/>
    <n v="34"/>
    <n v="31.7"/>
    <n v="0.52833333333333332"/>
    <d v="2025-04-09T00:00:00"/>
    <m/>
    <n v="602"/>
    <n v="20468"/>
    <s v="PE"/>
    <s v="C9405-800040001"/>
    <n v="0"/>
    <n v="0"/>
    <n v="0"/>
    <n v="0"/>
    <n v="0"/>
    <n v="0"/>
    <m/>
    <m/>
    <n v="0"/>
    <m/>
    <m/>
    <m/>
    <s v="No"/>
    <n v="0"/>
    <s v="No"/>
    <m/>
    <m/>
    <s v="C9405-80004"/>
    <s v="H08031-IMS"/>
    <s v="HP SINGAPORE (PRIVATE) LIMITED"/>
    <m/>
    <n v="0"/>
    <n v="0"/>
    <n v="0"/>
    <n v="0"/>
    <n v="0"/>
    <n v="0"/>
    <m/>
    <m/>
    <m/>
    <s v="No"/>
    <m/>
    <m/>
    <m/>
    <s v="H08031-IMS"/>
    <m/>
    <m/>
    <s v="S0362760"/>
  </r>
  <r>
    <x v="470"/>
    <n v="10000"/>
    <n v="10000"/>
    <n v="45770"/>
    <s v="502LAUGH"/>
    <s v=" 9:35:51 am"/>
    <s v="BZC064-09"/>
    <m/>
    <x v="0"/>
    <s v="Yes"/>
    <n v="93"/>
    <s v="HP Indigo 6900"/>
    <x v="0"/>
    <s v="PC02"/>
    <s v="GAO BINJIE"/>
    <n v="28080"/>
    <n v="1434"/>
    <n v="23.9"/>
    <d v="2025-04-09T00:00:00"/>
    <m/>
    <n v="24"/>
    <n v="673920"/>
    <s v="PE"/>
    <s v="KT-200-W0001"/>
    <n v="0"/>
    <n v="626102"/>
    <n v="47818"/>
    <n v="0"/>
    <n v="0"/>
    <n v="0"/>
    <m/>
    <m/>
    <n v="0"/>
    <m/>
    <m/>
    <m/>
    <m/>
    <m/>
    <m/>
    <m/>
    <m/>
    <s v="KT-200-W"/>
    <s v="E05203"/>
    <s v="E-Z LETTERING SERVICE"/>
    <m/>
    <n v="0"/>
    <n v="0"/>
    <n v="0"/>
    <n v="0"/>
    <n v="0"/>
    <n v="0"/>
    <m/>
    <m/>
    <m/>
    <s v="No"/>
    <s v="W665397"/>
    <n v="0"/>
    <m/>
    <s v="E05203"/>
    <m/>
    <m/>
    <s v="S0348831"/>
  </r>
  <r>
    <x v="471"/>
    <n v="10000"/>
    <n v="10000"/>
    <n v="45757"/>
    <s v="502LAUGH"/>
    <s v=" 8:34:37 am"/>
    <s v="SG-5651598-01"/>
    <m/>
    <x v="0"/>
    <s v="Yes"/>
    <n v="59"/>
    <s v="SANKI SD-300 Intermittent"/>
    <x v="3"/>
    <s v="PS74"/>
    <s v="GOH CHIN TECK"/>
    <n v="16712"/>
    <n v="462.8"/>
    <n v="7.7133333333333338"/>
    <d v="2025-04-09T00:00:00"/>
    <m/>
    <n v="2"/>
    <n v="33424"/>
    <s v="PE"/>
    <n v="150352420001"/>
    <n v="0"/>
    <n v="33424"/>
    <n v="0"/>
    <n v="0"/>
    <n v="0"/>
    <n v="0"/>
    <m/>
    <m/>
    <n v="0"/>
    <m/>
    <m/>
    <m/>
    <m/>
    <m/>
    <m/>
    <m/>
    <m/>
    <n v="15035242"/>
    <s v="I09180-US"/>
    <s v="ILLUMINA CAMBRIDGE, LTD"/>
    <m/>
    <n v="0"/>
    <n v="0"/>
    <n v="0"/>
    <n v="0"/>
    <n v="0"/>
    <n v="0"/>
    <m/>
    <m/>
    <m/>
    <s v="No"/>
    <s v="W664479"/>
    <n v="0"/>
    <m/>
    <s v="I09180-US"/>
    <m/>
    <m/>
    <s v="S0354721"/>
  </r>
  <r>
    <x v="472"/>
    <n v="10000"/>
    <n v="10000"/>
    <n v="45757"/>
    <s v="502LAUGH"/>
    <n v="0.46348379629629627"/>
    <s v="D00636982"/>
    <m/>
    <x v="0"/>
    <s v="Yes"/>
    <n v="71"/>
    <s v="POLLY"/>
    <x v="2"/>
    <s v="PS95"/>
    <s v="LIM CHENG LEONG"/>
    <n v="6750"/>
    <m/>
    <m/>
    <d v="2025-04-09T00:00:00"/>
    <m/>
    <n v="8"/>
    <n v="54000"/>
    <s v="PE"/>
    <s v="R639-401 REV2.00001"/>
    <n v="0"/>
    <n v="54000"/>
    <n v="0"/>
    <n v="0"/>
    <n v="0"/>
    <n v="0"/>
    <m/>
    <m/>
    <n v="0"/>
    <m/>
    <m/>
    <m/>
    <m/>
    <m/>
    <m/>
    <m/>
    <m/>
    <s v="R639-401 REV2.0"/>
    <s v="R18131"/>
    <s v="RESMED ASIA PTE LTD"/>
    <m/>
    <n v="0"/>
    <n v="0"/>
    <n v="0"/>
    <n v="0"/>
    <n v="0"/>
    <n v="0"/>
    <m/>
    <m/>
    <m/>
    <s v="No"/>
    <s v="W664480"/>
    <n v="0"/>
    <m/>
    <s v="R18131"/>
    <m/>
    <m/>
    <s v="S0354822"/>
  </r>
  <r>
    <x v="473"/>
    <n v="10000"/>
    <n v="10000"/>
    <n v="45757"/>
    <s v="502LAUGH"/>
    <n v="0.46348379629629627"/>
    <s v="D00636982"/>
    <m/>
    <x v="0"/>
    <s v="Yes"/>
    <n v="71"/>
    <s v="POLLY"/>
    <x v="2"/>
    <s v="PS95"/>
    <s v="LIM CHENG LEONG"/>
    <n v="6750"/>
    <m/>
    <m/>
    <d v="2025-04-09T00:00:00"/>
    <m/>
    <n v="8"/>
    <n v="54000"/>
    <s v="PE"/>
    <s v="R639-401 REV2.00001"/>
    <n v="0"/>
    <n v="54000"/>
    <n v="0"/>
    <n v="0"/>
    <n v="0"/>
    <n v="0"/>
    <m/>
    <m/>
    <n v="0"/>
    <m/>
    <m/>
    <m/>
    <m/>
    <m/>
    <m/>
    <m/>
    <m/>
    <s v="R639-401 REV2.0"/>
    <s v="R18131"/>
    <s v="RESMED ASIA PTE LTD"/>
    <m/>
    <n v="0"/>
    <n v="0"/>
    <n v="0"/>
    <n v="0"/>
    <n v="0"/>
    <n v="0"/>
    <m/>
    <m/>
    <m/>
    <s v="No"/>
    <s v="W664481"/>
    <n v="0"/>
    <m/>
    <s v="R18131"/>
    <m/>
    <m/>
    <s v="S0355004"/>
  </r>
  <r>
    <x v="474"/>
    <n v="10000"/>
    <n v="10000"/>
    <n v="45756"/>
    <s v="502LAUGH"/>
    <s v=" 2:56:14 pm"/>
    <s v="502062525/U4827S095"/>
    <m/>
    <x v="0"/>
    <s v="Yes"/>
    <n v="22"/>
    <s v="FSK B100"/>
    <x v="3"/>
    <s v="PS13"/>
    <s v="YEE CHENG MENG"/>
    <n v="200"/>
    <n v="49"/>
    <n v="0.81666666666666665"/>
    <d v="2025-04-09T00:00:00"/>
    <m/>
    <n v="5"/>
    <n v="1000"/>
    <s v="PE"/>
    <n v="4.040420000314E+17"/>
    <n v="0"/>
    <n v="1000"/>
    <n v="0"/>
    <n v="0"/>
    <n v="0"/>
    <n v="0"/>
    <m/>
    <m/>
    <n v="0"/>
    <m/>
    <m/>
    <m/>
    <m/>
    <m/>
    <m/>
    <m/>
    <m/>
    <n v="40404200003140"/>
    <s v="T20096"/>
    <s v="DIGI SINGAPORE PTE LTD"/>
    <m/>
    <n v="0"/>
    <n v="0"/>
    <n v="0"/>
    <n v="0"/>
    <n v="0"/>
    <n v="0"/>
    <m/>
    <m/>
    <m/>
    <s v="No"/>
    <s v="W664489"/>
    <n v="0"/>
    <m/>
    <s v="T20096"/>
    <m/>
    <m/>
    <s v="S0357538"/>
  </r>
  <r>
    <x v="475"/>
    <n v="10000"/>
    <n v="10000"/>
    <n v="45756"/>
    <s v="502LAUGH"/>
    <s v=" 2:18:47 pm"/>
    <s v="4110602U5A"/>
    <m/>
    <x v="0"/>
    <s v="Yes"/>
    <n v="46"/>
    <s v="Sanki 300 Intermittent"/>
    <x v="3"/>
    <s v="PS66"/>
    <s v="SIM ENG KWANG"/>
    <n v="6000"/>
    <n v="195"/>
    <n v="3.25"/>
    <d v="2025-04-09T00:00:00"/>
    <m/>
    <n v="1"/>
    <n v="6000"/>
    <s v="PE"/>
    <s v="250-6184-000001"/>
    <n v="0"/>
    <n v="6000"/>
    <n v="0"/>
    <n v="0"/>
    <n v="0"/>
    <n v="0"/>
    <m/>
    <m/>
    <n v="0"/>
    <m/>
    <m/>
    <m/>
    <m/>
    <m/>
    <m/>
    <m/>
    <m/>
    <s v="250-6184-00"/>
    <s v="J10025-PHL-SG"/>
    <s v="JMS SINGAPORE PTE LTD"/>
    <m/>
    <n v="0"/>
    <n v="0"/>
    <n v="0"/>
    <n v="0"/>
    <n v="0"/>
    <n v="0"/>
    <m/>
    <m/>
    <m/>
    <s v="No"/>
    <s v="W664513"/>
    <n v="0"/>
    <m/>
    <s v="J10025-PHL-SG"/>
    <m/>
    <m/>
    <s v="S0361006"/>
  </r>
  <r>
    <x v="476"/>
    <n v="10000"/>
    <n v="10000"/>
    <n v="45756"/>
    <s v="502LAUGH"/>
    <s v=" 2:18:47 pm"/>
    <n v="23050344"/>
    <m/>
    <x v="0"/>
    <s v="Yes"/>
    <n v="61"/>
    <s v="FSK 520"/>
    <x v="3"/>
    <s v="PM68"/>
    <s v="LEE KIM LIANG"/>
    <n v="250"/>
    <n v="50"/>
    <n v="0.83333333333333337"/>
    <d v="2025-04-09T00:00:00"/>
    <m/>
    <n v="4"/>
    <n v="1000"/>
    <s v="PE"/>
    <s v="706185 INDEX4020001"/>
    <n v="0"/>
    <n v="1000"/>
    <n v="0"/>
    <n v="0"/>
    <n v="0"/>
    <n v="0"/>
    <m/>
    <m/>
    <n v="0"/>
    <m/>
    <m/>
    <m/>
    <m/>
    <m/>
    <m/>
    <m/>
    <m/>
    <s v="706185 INDEX402"/>
    <s v="V22000"/>
    <s v="PT VARTA MICROBATTERY INDONESIA"/>
    <m/>
    <n v="0"/>
    <n v="0"/>
    <n v="0"/>
    <n v="0"/>
    <n v="0"/>
    <n v="0"/>
    <m/>
    <m/>
    <m/>
    <s v="No"/>
    <s v="W664517"/>
    <n v="0"/>
    <m/>
    <s v="V22000"/>
    <m/>
    <m/>
    <s v="S0361013"/>
  </r>
  <r>
    <x v="477"/>
    <n v="10000"/>
    <n v="10000"/>
    <n v="45756"/>
    <s v="502LAUGH"/>
    <n v="0.42499999999999999"/>
    <s v="SG-5644655 01"/>
    <m/>
    <x v="0"/>
    <s v="Yes"/>
    <n v="59"/>
    <s v="SANKI SD-300 Intermittent"/>
    <x v="3"/>
    <s v="PS74"/>
    <s v="GOH CHIN TECK"/>
    <n v="1298"/>
    <n v="77.45"/>
    <n v="1.2908333333333333"/>
    <d v="2025-04-09T00:00:00"/>
    <m/>
    <n v="2"/>
    <n v="2596"/>
    <s v="PE"/>
    <n v="150387540001"/>
    <n v="0"/>
    <n v="2595"/>
    <n v="1"/>
    <n v="0"/>
    <n v="0"/>
    <n v="0"/>
    <m/>
    <m/>
    <n v="0"/>
    <m/>
    <m/>
    <m/>
    <m/>
    <m/>
    <m/>
    <m/>
    <m/>
    <n v="15038754"/>
    <s v="I09180"/>
    <s v="ILLUMINA SINGAPORE PTE LTD"/>
    <m/>
    <n v="0"/>
    <n v="0"/>
    <n v="0"/>
    <n v="0"/>
    <n v="0"/>
    <n v="0"/>
    <m/>
    <m/>
    <m/>
    <s v="No"/>
    <s v="W664529"/>
    <n v="0"/>
    <m/>
    <s v="I09180"/>
    <m/>
    <m/>
    <s v="S0361112"/>
  </r>
  <r>
    <x v="478"/>
    <n v="10000"/>
    <n v="10000"/>
    <n v="45756"/>
    <s v="502LAUGH"/>
    <n v="0.42499999999999999"/>
    <s v="SG-5644655 01"/>
    <m/>
    <x v="0"/>
    <s v="Yes"/>
    <n v="59"/>
    <s v="SANKI SD-300 Intermittent"/>
    <x v="3"/>
    <s v="PS74"/>
    <s v="GOH CHIN TECK"/>
    <n v="1298"/>
    <n v="77.45"/>
    <n v="1.2908333333333333"/>
    <d v="2025-04-09T00:00:00"/>
    <m/>
    <n v="2"/>
    <n v="2596"/>
    <s v="PE"/>
    <n v="150387540001"/>
    <n v="0"/>
    <n v="2595"/>
    <n v="1"/>
    <n v="0"/>
    <n v="0"/>
    <n v="0"/>
    <m/>
    <m/>
    <n v="0"/>
    <m/>
    <m/>
    <m/>
    <m/>
    <m/>
    <m/>
    <m/>
    <m/>
    <n v="15038754"/>
    <s v="I09180"/>
    <s v="ILLUMINA SINGAPORE PTE LTD"/>
    <m/>
    <n v="0"/>
    <n v="0"/>
    <n v="0"/>
    <n v="0"/>
    <n v="0"/>
    <n v="0"/>
    <m/>
    <m/>
    <m/>
    <s v="No"/>
    <s v="W664530"/>
    <n v="0"/>
    <m/>
    <s v="I09180"/>
    <m/>
    <m/>
    <s v="S0361113"/>
  </r>
  <r>
    <x v="479"/>
    <n v="10000"/>
    <n v="40000"/>
    <n v="45756"/>
    <s v="502LAUGH"/>
    <s v=" 1:11:08 pm"/>
    <n v="860909190840"/>
    <m/>
    <x v="3"/>
    <s v="Yes"/>
    <n v="60"/>
    <s v="Fujishiko UDP-5000"/>
    <x v="2"/>
    <s v="PM30"/>
    <s v="OH KIAN YUAN"/>
    <n v="3000"/>
    <n v="105"/>
    <n v="1.75"/>
    <d v="2025-04-09T00:00:00"/>
    <m/>
    <n v="1"/>
    <n v="3000"/>
    <s v="PE"/>
    <n v="200699050001"/>
    <n v="0"/>
    <n v="692"/>
    <n v="2308"/>
    <n v="0"/>
    <n v="0"/>
    <n v="0"/>
    <m/>
    <m/>
    <n v="0"/>
    <m/>
    <m/>
    <m/>
    <m/>
    <m/>
    <m/>
    <m/>
    <m/>
    <n v="20069905"/>
    <s v="I09180"/>
    <s v="ILLUMINA SINGAPORE PTE LTD"/>
    <m/>
    <n v="0"/>
    <n v="0"/>
    <n v="0"/>
    <n v="0"/>
    <n v="0"/>
    <n v="0"/>
    <m/>
    <m/>
    <m/>
    <s v="No"/>
    <s v="W665175"/>
    <n v="0"/>
    <m/>
    <s v="I09180"/>
    <m/>
    <m/>
    <s v="S0361123"/>
  </r>
  <r>
    <x v="479"/>
    <n v="10000"/>
    <n v="50000"/>
    <n v="45756"/>
    <s v="502LAUGH"/>
    <s v=" 5:50:22 pm"/>
    <n v="860909190840"/>
    <m/>
    <x v="3"/>
    <s v="Yes"/>
    <n v="60"/>
    <s v="Fujishiko UDP-5000"/>
    <x v="2"/>
    <s v="PM30"/>
    <s v="OH KIAN YUAN"/>
    <n v="10000"/>
    <n v="245"/>
    <n v="4.083333333333333"/>
    <d v="2025-04-09T00:00:00"/>
    <m/>
    <n v="1"/>
    <n v="10000"/>
    <s v="PE"/>
    <n v="200699050001"/>
    <n v="0"/>
    <n v="2308"/>
    <n v="7692"/>
    <n v="0"/>
    <n v="0"/>
    <n v="0"/>
    <m/>
    <m/>
    <n v="0"/>
    <m/>
    <m/>
    <m/>
    <m/>
    <m/>
    <m/>
    <m/>
    <m/>
    <n v="20069905"/>
    <s v="I09180"/>
    <s v="ILLUMINA SINGAPORE PTE LTD"/>
    <m/>
    <n v="0"/>
    <n v="0"/>
    <n v="0"/>
    <n v="0"/>
    <n v="0"/>
    <n v="0"/>
    <m/>
    <m/>
    <m/>
    <s v="No"/>
    <s v="W665175"/>
    <n v="0"/>
    <m/>
    <s v="I09180"/>
    <m/>
    <m/>
    <s v="S0361123"/>
  </r>
  <r>
    <x v="480"/>
    <n v="10000"/>
    <n v="10000"/>
    <n v="45756"/>
    <s v="502LAUGH"/>
    <s v=" 2:19:59 pm"/>
    <s v="M0BQW8200"/>
    <m/>
    <x v="0"/>
    <s v="Yes"/>
    <n v="94"/>
    <s v="Taiyo"/>
    <x v="3"/>
    <s v="PM09"/>
    <s v="PANG JING FULL"/>
    <n v="250"/>
    <m/>
    <m/>
    <d v="2025-04-09T00:00:00"/>
    <m/>
    <n v="4"/>
    <n v="1000"/>
    <s v="PE"/>
    <s v="L001-772785-00000005"/>
    <n v="0"/>
    <n v="1000"/>
    <n v="0"/>
    <n v="0"/>
    <n v="0"/>
    <n v="0"/>
    <m/>
    <m/>
    <n v="0"/>
    <m/>
    <m/>
    <m/>
    <m/>
    <m/>
    <m/>
    <m/>
    <m/>
    <s v="L001-772785-000005CG"/>
    <s v="X24001-WD-SUZHOU"/>
    <s v="TELEPLAN TECHNOLOGIES (SUZHOU) CO., LTD"/>
    <m/>
    <n v="0"/>
    <n v="0"/>
    <n v="0"/>
    <n v="0"/>
    <n v="0"/>
    <n v="0"/>
    <m/>
    <m/>
    <m/>
    <s v="No"/>
    <s v="W664548"/>
    <n v="0"/>
    <m/>
    <s v="X24001-WD-SUZHOU"/>
    <m/>
    <m/>
    <s v="S0361288"/>
  </r>
  <r>
    <x v="481"/>
    <n v="10000"/>
    <n v="10000"/>
    <n v="45756"/>
    <s v="502LAUGH"/>
    <n v="0.42539351851851853"/>
    <s v="M0BQW8200"/>
    <m/>
    <x v="0"/>
    <s v="Yes"/>
    <n v="94"/>
    <s v="Taiyo"/>
    <x v="3"/>
    <s v="PM09"/>
    <s v="PANG JING FULL"/>
    <n v="250"/>
    <m/>
    <m/>
    <d v="2025-04-09T00:00:00"/>
    <m/>
    <n v="4"/>
    <n v="1000"/>
    <s v="PE"/>
    <s v="L001-772785-00000008"/>
    <n v="0"/>
    <n v="1000"/>
    <n v="0"/>
    <n v="0"/>
    <n v="0"/>
    <n v="0"/>
    <m/>
    <m/>
    <n v="0"/>
    <m/>
    <m/>
    <m/>
    <m/>
    <m/>
    <m/>
    <m/>
    <m/>
    <s v="L001-772785-000008CG"/>
    <s v="X24001-WD-SUZHOU"/>
    <s v="TELEPLAN TECHNOLOGIES (SUZHOU) CO., LTD"/>
    <m/>
    <n v="0"/>
    <n v="0"/>
    <n v="0"/>
    <n v="0"/>
    <n v="0"/>
    <n v="0"/>
    <m/>
    <m/>
    <m/>
    <s v="No"/>
    <s v="W664549"/>
    <n v="0"/>
    <m/>
    <s v="X24001-WD-SUZHOU"/>
    <m/>
    <m/>
    <s v="S0361288"/>
  </r>
  <r>
    <x v="408"/>
    <n v="10000"/>
    <n v="20000"/>
    <n v="45757"/>
    <s v="502LAUGH"/>
    <s v=" 8:41:05 am"/>
    <s v="SG-5650696"/>
    <m/>
    <x v="0"/>
    <s v="Yes"/>
    <n v="73"/>
    <s v="Brotech DF330"/>
    <x v="1"/>
    <s v="PM59"/>
    <s v="VOON CHAN PIN"/>
    <n v="19500"/>
    <n v="355"/>
    <n v="5.916666666666667"/>
    <d v="2025-04-09T00:00:00"/>
    <m/>
    <n v="12"/>
    <n v="234000"/>
    <s v="PE"/>
    <n v="80256220001"/>
    <n v="0"/>
    <n v="234000"/>
    <n v="0"/>
    <n v="0"/>
    <n v="0"/>
    <n v="0"/>
    <m/>
    <m/>
    <n v="0"/>
    <m/>
    <m/>
    <m/>
    <m/>
    <m/>
    <m/>
    <m/>
    <m/>
    <n v="8025622"/>
    <s v="B02083"/>
    <s v="BECTON DICKINSON MEDICAL (S) PTE LTD"/>
    <m/>
    <n v="0"/>
    <n v="0"/>
    <n v="0"/>
    <n v="0"/>
    <n v="0"/>
    <n v="0"/>
    <m/>
    <m/>
    <m/>
    <s v="No"/>
    <s v="W664558"/>
    <n v="0"/>
    <m/>
    <s v="B02083"/>
    <m/>
    <m/>
    <s v="S0361298"/>
  </r>
  <r>
    <x v="482"/>
    <n v="10000"/>
    <n v="10000"/>
    <n v="45762"/>
    <s v="502LAUGH"/>
    <s v=" 8:46:51 am"/>
    <s v="M0BI68841"/>
    <m/>
    <x v="0"/>
    <s v="Yes"/>
    <n v="78"/>
    <s v="Baby Sanki"/>
    <x v="3"/>
    <s v="PM84"/>
    <s v="TAN TAI TOH"/>
    <n v="1500"/>
    <n v="82.5"/>
    <n v="1.375"/>
    <d v="2025-04-09T00:00:00"/>
    <m/>
    <n v="16"/>
    <n v="24000"/>
    <s v="PE"/>
    <s v="713891306-ADS1360001"/>
    <n v="0"/>
    <n v="20000"/>
    <n v="4000"/>
    <n v="0"/>
    <n v="0"/>
    <n v="0"/>
    <m/>
    <m/>
    <n v="0"/>
    <m/>
    <m/>
    <m/>
    <m/>
    <m/>
    <m/>
    <m/>
    <m/>
    <s v="713891306-ADS1366"/>
    <s v="S19314"/>
    <s v="SEAGATE TECHNOLOGY INTERNATIONAL (WUXI) CO., LTD"/>
    <m/>
    <n v="0"/>
    <n v="0"/>
    <n v="0"/>
    <n v="0"/>
    <n v="0"/>
    <n v="0"/>
    <m/>
    <m/>
    <m/>
    <s v="No"/>
    <s v="W664994"/>
    <n v="0"/>
    <m/>
    <s v="S19314"/>
    <m/>
    <m/>
    <s v="H0064844"/>
  </r>
  <r>
    <x v="483"/>
    <n v="10000"/>
    <n v="10000"/>
    <n v="45761"/>
    <s v="502LAUGH"/>
    <s v=" 8:50:30 am"/>
    <s v="M0BFL2381"/>
    <m/>
    <x v="0"/>
    <s v="Yes"/>
    <n v="78"/>
    <s v="Baby Sanki"/>
    <x v="3"/>
    <s v="PM84"/>
    <s v="TAN TAI TOH"/>
    <n v="5500"/>
    <n v="182.5"/>
    <n v="3.0416666666666665"/>
    <d v="2025-04-09T00:00:00"/>
    <m/>
    <n v="16"/>
    <n v="88000"/>
    <s v="PE"/>
    <s v="714370203-ADS1360001"/>
    <n v="0"/>
    <n v="80000"/>
    <n v="8000"/>
    <n v="0"/>
    <n v="0"/>
    <n v="0"/>
    <m/>
    <m/>
    <n v="0"/>
    <m/>
    <m/>
    <m/>
    <m/>
    <m/>
    <m/>
    <m/>
    <m/>
    <s v="714370203-ADS1366"/>
    <s v="S19314"/>
    <s v="SEAGATE TECHNOLOGY INTERNATIONAL (WUXI) CO., LTD"/>
    <m/>
    <n v="0"/>
    <n v="0"/>
    <n v="0"/>
    <n v="0"/>
    <n v="0"/>
    <n v="0"/>
    <m/>
    <m/>
    <m/>
    <s v="No"/>
    <s v="W664589"/>
    <n v="0"/>
    <m/>
    <s v="S19314"/>
    <m/>
    <m/>
    <s v="H0064847"/>
  </r>
  <r>
    <x v="180"/>
    <n v="10000"/>
    <n v="30000"/>
    <n v="45758"/>
    <s v="502LAUGH"/>
    <s v=" 8:41:31 am"/>
    <s v="10620258021/10620258023/10620258018"/>
    <m/>
    <x v="2"/>
    <s v="Yes"/>
    <n v="85"/>
    <s v="Luster AOI"/>
    <x v="5"/>
    <s v="QM78"/>
    <s v="WONG SEAU JIN"/>
    <n v="10000"/>
    <m/>
    <m/>
    <d v="2025-04-09T00:00:00"/>
    <m/>
    <n v="11"/>
    <n v="110000"/>
    <s v="PE"/>
    <s v="CZ107-80016-FT0001"/>
    <n v="0"/>
    <n v="100000"/>
    <n v="10000"/>
    <n v="0"/>
    <n v="0"/>
    <n v="0"/>
    <m/>
    <m/>
    <n v="0"/>
    <m/>
    <m/>
    <m/>
    <m/>
    <m/>
    <m/>
    <m/>
    <m/>
    <s v="CZ107-80016-FT"/>
    <s v="H08031-JIM-M"/>
    <s v="HP MALAYSIA MANUFACTURING SDN.BHD."/>
    <m/>
    <n v="0"/>
    <n v="0"/>
    <n v="0"/>
    <n v="0"/>
    <n v="0"/>
    <n v="0"/>
    <m/>
    <m/>
    <m/>
    <s v="No"/>
    <s v="W664632"/>
    <n v="0"/>
    <m/>
    <s v="H08031-JIM-M"/>
    <m/>
    <m/>
    <s v="S0361876"/>
  </r>
  <r>
    <x v="304"/>
    <n v="10000"/>
    <n v="20000"/>
    <n v="45769"/>
    <s v="502LAUGH"/>
    <s v=" 9:58:16 am"/>
    <s v="10620258014/10620258013/10620258019"/>
    <m/>
    <x v="1"/>
    <s v="Yes"/>
    <n v="77"/>
    <s v="Brotech DF330 "/>
    <x v="1"/>
    <s v="PM74"/>
    <s v="YONG CHEE SOON"/>
    <n v="1250"/>
    <n v="50.833333333333329"/>
    <n v="0.8472222222222221"/>
    <d v="2025-04-09T00:00:00"/>
    <m/>
    <n v="88"/>
    <n v="110000"/>
    <s v="PE"/>
    <s v="CZ103-80022-FT0001"/>
    <n v="0"/>
    <n v="100000"/>
    <n v="10000"/>
    <n v="0"/>
    <n v="0"/>
    <n v="0"/>
    <m/>
    <m/>
    <n v="0"/>
    <m/>
    <m/>
    <m/>
    <m/>
    <m/>
    <m/>
    <m/>
    <m/>
    <s v="CZ103-80022-FT"/>
    <s v="H08031-JIM-M"/>
    <s v="HP MALAYSIA MANUFACTURING SDN.BHD."/>
    <m/>
    <n v="0"/>
    <n v="0"/>
    <n v="0"/>
    <n v="0"/>
    <n v="0"/>
    <n v="0"/>
    <m/>
    <m/>
    <m/>
    <s v="No"/>
    <s v="W665433"/>
    <n v="0"/>
    <m/>
    <s v="H08031-JIM-M"/>
    <m/>
    <m/>
    <s v="S0361877"/>
  </r>
  <r>
    <x v="181"/>
    <n v="10000"/>
    <n v="30000"/>
    <n v="45763"/>
    <s v="502LAUGH"/>
    <s v=" 5:30:26 pm"/>
    <s v="10620258021/10620258023/10620258018"/>
    <m/>
    <x v="2"/>
    <s v="Yes"/>
    <n v="85"/>
    <s v="Luster AOI"/>
    <x v="5"/>
    <s v="QM78"/>
    <s v="WONG SEAU JIN"/>
    <n v="10000"/>
    <m/>
    <m/>
    <d v="2025-04-09T00:00:00"/>
    <m/>
    <n v="11"/>
    <n v="110000"/>
    <s v="PE"/>
    <s v="N9K04-80019-FT0001"/>
    <n v="0"/>
    <n v="100000"/>
    <n v="10000"/>
    <n v="0"/>
    <n v="0"/>
    <n v="0"/>
    <m/>
    <m/>
    <n v="0"/>
    <m/>
    <m/>
    <m/>
    <m/>
    <m/>
    <m/>
    <m/>
    <m/>
    <s v="N9K04-80019-FT"/>
    <s v="H08031-JIM-M"/>
    <s v="HP MALAYSIA MANUFACTURING SDN.BHD."/>
    <m/>
    <n v="0"/>
    <n v="0"/>
    <n v="0"/>
    <n v="0"/>
    <n v="0"/>
    <n v="0"/>
    <m/>
    <m/>
    <m/>
    <s v="No"/>
    <s v="W665119"/>
    <n v="0"/>
    <m/>
    <s v="H08031-JIM-M"/>
    <m/>
    <m/>
    <s v="S0361879"/>
  </r>
  <r>
    <x v="182"/>
    <n v="10000"/>
    <n v="30000"/>
    <n v="45763"/>
    <s v="502LAUGH"/>
    <n v="0.46824074074074074"/>
    <n v="10620258018"/>
    <m/>
    <x v="2"/>
    <s v="Yes"/>
    <n v="85"/>
    <s v="Luster AOI"/>
    <x v="5"/>
    <s v="QM78"/>
    <s v="WONG SEAU JIN"/>
    <n v="10000"/>
    <m/>
    <m/>
    <d v="2025-04-09T00:00:00"/>
    <m/>
    <n v="11"/>
    <n v="110000"/>
    <s v="PE"/>
    <s v="3YM73-80008-FT0001"/>
    <n v="0"/>
    <n v="100000"/>
    <n v="10000"/>
    <n v="0"/>
    <n v="0"/>
    <n v="0"/>
    <m/>
    <m/>
    <n v="0"/>
    <m/>
    <m/>
    <m/>
    <m/>
    <m/>
    <m/>
    <m/>
    <m/>
    <s v="3YM73-80008-FT"/>
    <s v="H08031-JIM-M"/>
    <s v="HP MALAYSIA MANUFACTURING SDN.BHD."/>
    <m/>
    <n v="0"/>
    <n v="0"/>
    <n v="0"/>
    <n v="0"/>
    <n v="0"/>
    <n v="0"/>
    <m/>
    <m/>
    <m/>
    <s v="No"/>
    <s v="W664999"/>
    <n v="0"/>
    <m/>
    <s v="H08031-JIM-M"/>
    <m/>
    <m/>
    <s v="S0361880"/>
  </r>
  <r>
    <x v="183"/>
    <n v="10000"/>
    <n v="30000"/>
    <n v="45758"/>
    <s v="502LAUGH"/>
    <s v=" 8:41:31 am"/>
    <s v="10620258021/10620258023/10620258018"/>
    <m/>
    <x v="2"/>
    <s v="Yes"/>
    <n v="85"/>
    <s v="Luster AOI"/>
    <x v="5"/>
    <s v="QM78"/>
    <s v="WONG SEAU JIN"/>
    <n v="10000"/>
    <m/>
    <m/>
    <d v="2025-04-09T00:00:00"/>
    <m/>
    <n v="11"/>
    <n v="110000"/>
    <s v="PE"/>
    <s v="3YM77-80008-FT0001"/>
    <n v="0"/>
    <n v="100000"/>
    <n v="10000"/>
    <n v="0"/>
    <n v="0"/>
    <n v="0"/>
    <m/>
    <m/>
    <n v="0"/>
    <m/>
    <m/>
    <m/>
    <m/>
    <m/>
    <m/>
    <m/>
    <m/>
    <s v="3YM77-80008-FT"/>
    <s v="H08031-JIM-M"/>
    <s v="HP MALAYSIA MANUFACTURING SDN.BHD."/>
    <m/>
    <n v="0"/>
    <n v="0"/>
    <n v="0"/>
    <n v="0"/>
    <n v="0"/>
    <n v="0"/>
    <m/>
    <m/>
    <m/>
    <s v="No"/>
    <s v="W665000"/>
    <n v="0"/>
    <m/>
    <s v="H08031-JIM-M"/>
    <m/>
    <m/>
    <s v="S0361881"/>
  </r>
  <r>
    <x v="184"/>
    <n v="10000"/>
    <n v="30000"/>
    <n v="45757"/>
    <s v="502LAUGH"/>
    <s v=" 2:40:20 pm"/>
    <n v="10656256091"/>
    <m/>
    <x v="2"/>
    <s v="Yes"/>
    <n v="85"/>
    <s v="Luster AOI"/>
    <x v="5"/>
    <s v="QM78"/>
    <s v="WONG SEAU JIN"/>
    <n v="18637"/>
    <m/>
    <m/>
    <d v="2025-04-09T00:00:00"/>
    <m/>
    <n v="11"/>
    <n v="205007"/>
    <s v="PE"/>
    <s v="6ZD21-800010001"/>
    <n v="0"/>
    <n v="205000"/>
    <n v="7"/>
    <n v="0"/>
    <n v="0"/>
    <n v="0"/>
    <m/>
    <m/>
    <n v="0"/>
    <m/>
    <m/>
    <m/>
    <m/>
    <m/>
    <m/>
    <m/>
    <m/>
    <s v="6ZD21-80001"/>
    <s v="H08031-JIM-M"/>
    <s v="HP MALAYSIA MANUFACTURING SDN.BHD."/>
    <m/>
    <n v="0"/>
    <n v="0"/>
    <n v="0"/>
    <n v="0"/>
    <n v="0"/>
    <n v="0"/>
    <m/>
    <m/>
    <m/>
    <s v="No"/>
    <s v="W664634"/>
    <n v="0"/>
    <m/>
    <s v="H08031-JIM-M"/>
    <m/>
    <m/>
    <s v="S0361882"/>
  </r>
  <r>
    <x v="185"/>
    <n v="10000"/>
    <n v="30000"/>
    <n v="45758"/>
    <s v="502LAUGH"/>
    <s v=" 8:39:38 am"/>
    <s v="10620258021/10620258023/10620258018"/>
    <m/>
    <x v="2"/>
    <s v="Yes"/>
    <n v="85"/>
    <s v="Luster AOI"/>
    <x v="5"/>
    <s v="QM78"/>
    <s v="WONG SEAU JIN"/>
    <n v="10000"/>
    <m/>
    <m/>
    <d v="2025-04-09T00:00:00"/>
    <m/>
    <n v="11"/>
    <n v="110000"/>
    <s v="PE"/>
    <s v="F6U62-80030-FT0001"/>
    <n v="0"/>
    <n v="100000"/>
    <n v="10000"/>
    <n v="0"/>
    <n v="0"/>
    <n v="0"/>
    <m/>
    <m/>
    <n v="0"/>
    <m/>
    <m/>
    <m/>
    <m/>
    <m/>
    <m/>
    <m/>
    <m/>
    <s v="F6U62-80030-FT"/>
    <s v="H08031-JIM-M"/>
    <s v="HP MALAYSIA MANUFACTURING SDN.BHD."/>
    <m/>
    <n v="0"/>
    <n v="0"/>
    <n v="0"/>
    <n v="0"/>
    <n v="0"/>
    <n v="0"/>
    <m/>
    <m/>
    <m/>
    <s v="No"/>
    <s v="W664636"/>
    <n v="0"/>
    <m/>
    <s v="H08031-JIM-M"/>
    <m/>
    <m/>
    <s v="S0361885"/>
  </r>
  <r>
    <x v="186"/>
    <n v="10000"/>
    <n v="30000"/>
    <n v="45763"/>
    <s v="502LAUGH"/>
    <s v=" 5:32:07 pm"/>
    <s v="10620258021/10620258023/10620258018"/>
    <m/>
    <x v="2"/>
    <s v="Yes"/>
    <n v="85"/>
    <s v="Luster AOI"/>
    <x v="5"/>
    <s v="QM78"/>
    <s v="WONG SEAU JIN"/>
    <n v="20000"/>
    <m/>
    <m/>
    <d v="2025-04-09T00:00:00"/>
    <m/>
    <n v="11"/>
    <n v="220000"/>
    <s v="PE"/>
    <s v="F6U66-80033-FT0001"/>
    <n v="0"/>
    <n v="200000"/>
    <n v="20000"/>
    <n v="0"/>
    <n v="0"/>
    <n v="0"/>
    <m/>
    <m/>
    <n v="0"/>
    <m/>
    <m/>
    <m/>
    <m/>
    <m/>
    <m/>
    <m/>
    <m/>
    <s v="F6U66-80033-FT"/>
    <s v="H08031-JIM-M"/>
    <s v="HP MALAYSIA MANUFACTURING SDN.BHD."/>
    <m/>
    <n v="0"/>
    <n v="0"/>
    <n v="0"/>
    <n v="0"/>
    <n v="0"/>
    <n v="0"/>
    <m/>
    <m/>
    <m/>
    <s v="No"/>
    <s v="W665120"/>
    <n v="0"/>
    <m/>
    <s v="H08031-JIM-M"/>
    <m/>
    <m/>
    <s v="S0361894"/>
  </r>
  <r>
    <x v="187"/>
    <n v="10000"/>
    <n v="30000"/>
    <n v="45758"/>
    <s v="502LAUGH"/>
    <s v=" 8:43:29 am"/>
    <s v="10620258021/10620258023/10620258018"/>
    <m/>
    <x v="2"/>
    <s v="Yes"/>
    <n v="85"/>
    <s v="Luster AOI"/>
    <x v="5"/>
    <s v="QM78"/>
    <s v="WONG SEAU JIN"/>
    <n v="10000"/>
    <m/>
    <m/>
    <d v="2025-04-09T00:00:00"/>
    <m/>
    <n v="11"/>
    <n v="110000"/>
    <s v="PE"/>
    <s v="3YM57-80010-FT0001"/>
    <n v="0"/>
    <n v="100000"/>
    <n v="10000"/>
    <n v="0"/>
    <n v="0"/>
    <n v="0"/>
    <m/>
    <m/>
    <n v="0"/>
    <m/>
    <m/>
    <m/>
    <m/>
    <m/>
    <m/>
    <m/>
    <m/>
    <s v="3YM57-80010-FT"/>
    <s v="H08031-JIM-M"/>
    <s v="HP MALAYSIA MANUFACTURING SDN.BHD."/>
    <m/>
    <n v="0"/>
    <n v="0"/>
    <n v="0"/>
    <n v="0"/>
    <n v="0"/>
    <n v="0"/>
    <m/>
    <m/>
    <m/>
    <s v="No"/>
    <s v="W665001"/>
    <n v="0"/>
    <m/>
    <s v="H08031-JIM-M"/>
    <m/>
    <m/>
    <s v="S0361896"/>
  </r>
  <r>
    <x v="306"/>
    <n v="10000"/>
    <n v="20000"/>
    <n v="45769"/>
    <s v="502LAUGH"/>
    <s v=" 9:59:23 am"/>
    <s v="10620258014/10620258013/10620258019"/>
    <m/>
    <x v="1"/>
    <s v="Yes"/>
    <n v="77"/>
    <s v="Brotech DF330 "/>
    <x v="1"/>
    <s v="PM74"/>
    <s v="YONG CHEE SOON"/>
    <n v="2500"/>
    <n v="71.666666666666657"/>
    <n v="1.1944444444444442"/>
    <d v="2025-04-09T00:00:00"/>
    <m/>
    <n v="88"/>
    <n v="220000"/>
    <s v="PE"/>
    <s v="C2P04-80053-FT0001"/>
    <n v="0"/>
    <n v="200000"/>
    <n v="20000"/>
    <n v="0"/>
    <n v="0"/>
    <n v="0"/>
    <m/>
    <m/>
    <n v="0"/>
    <m/>
    <m/>
    <m/>
    <m/>
    <m/>
    <m/>
    <m/>
    <m/>
    <s v="C2P04-80053-FT"/>
    <s v="H08031-JIM-M"/>
    <s v="HP MALAYSIA MANUFACTURING SDN.BHD."/>
    <m/>
    <n v="0"/>
    <n v="0"/>
    <n v="0"/>
    <n v="0"/>
    <n v="0"/>
    <n v="0"/>
    <m/>
    <m/>
    <m/>
    <s v="No"/>
    <s v="W665279"/>
    <n v="0"/>
    <m/>
    <s v="H08031-JIM-M"/>
    <m/>
    <m/>
    <s v="S0361899"/>
  </r>
  <r>
    <x v="484"/>
    <n v="10000"/>
    <n v="10000"/>
    <n v="45758"/>
    <s v="502LAUGH"/>
    <n v="0.42443287037037036"/>
    <s v="J00WT7100"/>
    <m/>
    <x v="0"/>
    <s v="Yes"/>
    <n v="72"/>
    <s v="Xeikon 3500"/>
    <x v="0"/>
    <s v="PM17"/>
    <s v="NG SWEE CHEA"/>
    <n v="1750"/>
    <m/>
    <m/>
    <d v="2025-04-09T00:00:00"/>
    <m/>
    <n v="4"/>
    <n v="7000"/>
    <s v="PE"/>
    <n v="5000514740001"/>
    <n v="0"/>
    <n v="5000"/>
    <n v="2000"/>
    <n v="0"/>
    <n v="0"/>
    <n v="0"/>
    <m/>
    <m/>
    <n v="0"/>
    <m/>
    <m/>
    <m/>
    <m/>
    <m/>
    <m/>
    <m/>
    <m/>
    <n v="500051474"/>
    <s v="B02083"/>
    <s v="BECTON DICKINSON MEDICAL (S) PTE LTD"/>
    <m/>
    <n v="0"/>
    <n v="0"/>
    <n v="0"/>
    <n v="0"/>
    <n v="0"/>
    <n v="0"/>
    <m/>
    <m/>
    <m/>
    <s v="No"/>
    <s v="W665003"/>
    <n v="0"/>
    <m/>
    <s v="B02083"/>
    <m/>
    <m/>
    <s v="S0361919"/>
  </r>
  <r>
    <x v="485"/>
    <n v="10000"/>
    <n v="20000"/>
    <n v="45757"/>
    <s v="502LAUGH"/>
    <s v=" 8:35:38 am"/>
    <s v="4103007U5"/>
    <m/>
    <x v="0"/>
    <s v="Yes"/>
    <n v="94"/>
    <s v="Taiyo"/>
    <x v="3"/>
    <s v="PM09"/>
    <s v="PANG JING FULL"/>
    <n v="3000"/>
    <m/>
    <m/>
    <d v="2025-04-09T00:00:00"/>
    <m/>
    <n v="6"/>
    <n v="18000"/>
    <s v="PE"/>
    <s v="L001-772785-00000003"/>
    <n v="0"/>
    <n v="18000"/>
    <n v="0"/>
    <n v="0"/>
    <n v="0"/>
    <n v="0"/>
    <m/>
    <m/>
    <n v="0"/>
    <m/>
    <m/>
    <m/>
    <m/>
    <m/>
    <m/>
    <m/>
    <m/>
    <s v="L001-772785-000003ZL"/>
    <s v="W23041-TH"/>
    <s v="WESTERN DIGITAL STORAGE TECHNOLOGIES"/>
    <m/>
    <n v="0"/>
    <n v="0"/>
    <n v="0"/>
    <n v="0"/>
    <n v="0"/>
    <n v="0"/>
    <m/>
    <m/>
    <m/>
    <s v="No"/>
    <s v="W664663"/>
    <n v="0"/>
    <m/>
    <s v="W23041-TH"/>
    <m/>
    <m/>
    <s v="H0064878"/>
  </r>
  <r>
    <x v="201"/>
    <n v="10000"/>
    <n v="30000"/>
    <n v="45763"/>
    <s v="502LAUGH"/>
    <s v=" 5:31:21 pm"/>
    <s v="10620258021/10620258023/10620258018"/>
    <m/>
    <x v="2"/>
    <s v="Yes"/>
    <n v="85"/>
    <s v="Luster AOI"/>
    <x v="5"/>
    <s v="QM78"/>
    <s v="WONG SEAU JIN"/>
    <n v="10000"/>
    <m/>
    <m/>
    <d v="2025-04-09T00:00:00"/>
    <m/>
    <n v="11"/>
    <n v="110000"/>
    <s v="PE"/>
    <s v="3YM62-80017-FT0001"/>
    <n v="0"/>
    <n v="100000"/>
    <n v="10000"/>
    <n v="0"/>
    <n v="0"/>
    <n v="0"/>
    <m/>
    <m/>
    <n v="0"/>
    <m/>
    <m/>
    <m/>
    <m/>
    <m/>
    <m/>
    <m/>
    <m/>
    <s v="3YM62-80017-FT"/>
    <s v="H08031-JIM-M"/>
    <s v="HP MALAYSIA MANUFACTURING SDN.BHD."/>
    <m/>
    <n v="0"/>
    <n v="0"/>
    <n v="0"/>
    <n v="0"/>
    <n v="0"/>
    <n v="0"/>
    <m/>
    <m/>
    <m/>
    <s v="No"/>
    <s v="W665121"/>
    <n v="0"/>
    <m/>
    <s v="H08031-JIM-M"/>
    <m/>
    <m/>
    <s v="S0361957"/>
  </r>
  <r>
    <x v="368"/>
    <n v="10000"/>
    <n v="20000"/>
    <n v="45771"/>
    <s v="502LAUGH"/>
    <s v=" 4:14:11 pm"/>
    <n v="10620258097"/>
    <m/>
    <x v="1"/>
    <s v="Yes"/>
    <n v="77"/>
    <s v="Brotech DF330 "/>
    <x v="1"/>
    <s v="PM74"/>
    <s v="YONG CHEE SOON"/>
    <n v="3705"/>
    <n v="91.75"/>
    <n v="1.5291666666666666"/>
    <d v="2025-04-09T00:00:00"/>
    <m/>
    <n v="88"/>
    <n v="326040"/>
    <s v="PE"/>
    <s v="3YM57-80010-FT0001"/>
    <n v="0"/>
    <n v="300000"/>
    <n v="26040"/>
    <n v="0"/>
    <n v="0"/>
    <n v="0"/>
    <m/>
    <m/>
    <n v="0"/>
    <m/>
    <m/>
    <m/>
    <m/>
    <m/>
    <m/>
    <m/>
    <m/>
    <s v="3YM57-80010-FT"/>
    <s v="H08031-JIM-M"/>
    <s v="HP MALAYSIA MANUFACTURING SDN.BHD."/>
    <m/>
    <n v="0"/>
    <n v="0"/>
    <n v="0"/>
    <n v="0"/>
    <n v="0"/>
    <n v="0"/>
    <m/>
    <m/>
    <m/>
    <s v="No"/>
    <s v="W665680"/>
    <n v="0"/>
    <m/>
    <s v="H08031-JIM-M"/>
    <m/>
    <m/>
    <s v="S0361958"/>
  </r>
  <r>
    <x v="202"/>
    <n v="10000"/>
    <n v="30000"/>
    <n v="45757"/>
    <s v="502LAUGH"/>
    <s v=" 8:33:58 am"/>
    <n v="10656256087"/>
    <m/>
    <x v="2"/>
    <s v="Yes"/>
    <n v="85"/>
    <s v="Luster AOI"/>
    <x v="5"/>
    <s v="QM78"/>
    <s v="WONG SEAU JIN"/>
    <n v="8000"/>
    <m/>
    <m/>
    <d v="2025-04-09T00:00:00"/>
    <m/>
    <n v="11"/>
    <n v="88000"/>
    <s v="PE"/>
    <s v="C2P09-80007-FT0001"/>
    <n v="0"/>
    <n v="80000"/>
    <n v="8000"/>
    <n v="0"/>
    <n v="0"/>
    <n v="0"/>
    <m/>
    <m/>
    <n v="0"/>
    <m/>
    <m/>
    <m/>
    <m/>
    <m/>
    <m/>
    <m/>
    <m/>
    <s v="C2P09-80007-FT"/>
    <s v="H08031-JIM-M"/>
    <s v="HP MALAYSIA MANUFACTURING SDN.BHD."/>
    <m/>
    <n v="0"/>
    <n v="0"/>
    <n v="0"/>
    <n v="0"/>
    <n v="0"/>
    <n v="0"/>
    <m/>
    <m/>
    <m/>
    <s v="No"/>
    <s v="W664677"/>
    <n v="0"/>
    <m/>
    <s v="H08031-JIM-M"/>
    <m/>
    <m/>
    <s v="S0361961"/>
  </r>
  <r>
    <x v="311"/>
    <n v="10000"/>
    <n v="20000"/>
    <n v="45763"/>
    <s v="502LAUGH"/>
    <n v="0.4697453703703704"/>
    <s v="10620258014/10620258013/10620258019"/>
    <m/>
    <x v="1"/>
    <s v="Yes"/>
    <n v="77"/>
    <s v="Brotech DF330 "/>
    <x v="1"/>
    <s v="PM74"/>
    <s v="YONG CHEE SOON"/>
    <n v="2500"/>
    <n v="71.666666666666657"/>
    <n v="1.1944444444444442"/>
    <d v="2025-04-09T00:00:00"/>
    <m/>
    <n v="88"/>
    <n v="220000"/>
    <s v="PE"/>
    <s v="3YM73-80008-FT0001"/>
    <n v="0"/>
    <n v="200000"/>
    <n v="20000"/>
    <n v="0"/>
    <n v="0"/>
    <n v="0"/>
    <m/>
    <m/>
    <n v="0"/>
    <m/>
    <m/>
    <m/>
    <m/>
    <m/>
    <m/>
    <m/>
    <m/>
    <s v="3YM73-80008-FT"/>
    <s v="H08031-JIM-M"/>
    <s v="HP MALAYSIA MANUFACTURING SDN.BHD."/>
    <m/>
    <n v="0"/>
    <n v="0"/>
    <n v="0"/>
    <n v="0"/>
    <n v="0"/>
    <n v="0"/>
    <m/>
    <m/>
    <m/>
    <s v="No"/>
    <s v="W665122"/>
    <n v="0"/>
    <m/>
    <s v="H08031-JIM-M"/>
    <m/>
    <m/>
    <s v="S0361963"/>
  </r>
  <r>
    <x v="312"/>
    <n v="10000"/>
    <n v="20000"/>
    <n v="45763"/>
    <s v="502LAUGH"/>
    <s v=" 8:32:11 am"/>
    <s v="10620258014/10620258013/10620258019"/>
    <m/>
    <x v="1"/>
    <s v="Yes"/>
    <n v="77"/>
    <s v="Brotech DF330 "/>
    <x v="1"/>
    <s v="PM74"/>
    <s v="YONG CHEE SOON"/>
    <n v="1250"/>
    <n v="50.833333333333329"/>
    <n v="0.8472222222222221"/>
    <d v="2025-04-09T00:00:00"/>
    <m/>
    <n v="88"/>
    <n v="110000"/>
    <s v="PE"/>
    <s v="3YM81-80005-FT0001"/>
    <n v="0"/>
    <n v="100000"/>
    <n v="10000"/>
    <n v="0"/>
    <n v="0"/>
    <n v="0"/>
    <m/>
    <m/>
    <n v="0"/>
    <m/>
    <m/>
    <m/>
    <m/>
    <m/>
    <m/>
    <m/>
    <m/>
    <s v="3YM81-80005-FT"/>
    <s v="H08031-JIM-M"/>
    <s v="HP MALAYSIA MANUFACTURING SDN.BHD."/>
    <m/>
    <n v="0"/>
    <n v="0"/>
    <n v="0"/>
    <n v="0"/>
    <n v="0"/>
    <n v="0"/>
    <m/>
    <m/>
    <m/>
    <s v="No"/>
    <s v="W665123"/>
    <n v="0"/>
    <m/>
    <s v="H08031-JIM-M"/>
    <m/>
    <m/>
    <s v="S0361967"/>
  </r>
  <r>
    <x v="203"/>
    <n v="10000"/>
    <n v="30000"/>
    <n v="45758"/>
    <s v="502LAUGH"/>
    <s v=" 8:43:29 am"/>
    <s v="10620258021/10620258023/10620258018"/>
    <m/>
    <x v="2"/>
    <s v="Yes"/>
    <n v="85"/>
    <s v="Luster AOI"/>
    <x v="5"/>
    <s v="QM78"/>
    <s v="WONG SEAU JIN"/>
    <n v="10000"/>
    <m/>
    <m/>
    <d v="2025-04-09T00:00:00"/>
    <m/>
    <n v="11"/>
    <n v="110000"/>
    <s v="PE"/>
    <s v="N9K10-80005-FT0001"/>
    <n v="0"/>
    <n v="100000"/>
    <n v="10000"/>
    <n v="0"/>
    <n v="0"/>
    <n v="0"/>
    <m/>
    <m/>
    <n v="0"/>
    <m/>
    <m/>
    <m/>
    <m/>
    <m/>
    <m/>
    <m/>
    <m/>
    <s v="N9K10-80005-FT"/>
    <s v="H08031-JIM-M"/>
    <s v="HP MALAYSIA MANUFACTURING SDN.BHD."/>
    <m/>
    <n v="0"/>
    <n v="0"/>
    <n v="0"/>
    <n v="0"/>
    <n v="0"/>
    <n v="0"/>
    <m/>
    <m/>
    <m/>
    <s v="No"/>
    <s v="W664679"/>
    <n v="0"/>
    <m/>
    <s v="H08031-JIM-M"/>
    <m/>
    <m/>
    <s v="S0361968"/>
  </r>
  <r>
    <x v="486"/>
    <n v="10000"/>
    <n v="10000"/>
    <n v="45761"/>
    <s v="502LAUGH"/>
    <s v=" 8:50:30 am"/>
    <s v="M0BFL2381"/>
    <m/>
    <x v="0"/>
    <s v="Yes"/>
    <n v="78"/>
    <s v="Baby Sanki"/>
    <x v="3"/>
    <s v="PM84"/>
    <s v="TAN TAI TOH"/>
    <n v="1500"/>
    <n v="82.5"/>
    <n v="1.375"/>
    <d v="2025-04-09T00:00:00"/>
    <m/>
    <n v="16"/>
    <n v="24000"/>
    <s v="PE"/>
    <s v="714370206-ADS1360001"/>
    <n v="0"/>
    <n v="20000"/>
    <n v="4000"/>
    <n v="0"/>
    <n v="0"/>
    <n v="0"/>
    <m/>
    <m/>
    <n v="0"/>
    <m/>
    <m/>
    <m/>
    <m/>
    <m/>
    <m/>
    <m/>
    <m/>
    <s v="714370206-ADS1366"/>
    <s v="S19081-TH"/>
    <s v="SEAGATE TECHNOLOGY (THAILAND) LTD."/>
    <m/>
    <n v="0"/>
    <n v="0"/>
    <n v="0"/>
    <n v="0"/>
    <n v="0"/>
    <n v="0"/>
    <m/>
    <m/>
    <m/>
    <s v="No"/>
    <s v="W664682"/>
    <n v="0"/>
    <m/>
    <s v="S19081-TH"/>
    <m/>
    <m/>
    <s v="H0064893"/>
  </r>
  <r>
    <x v="210"/>
    <n v="10000"/>
    <n v="30000"/>
    <n v="45758"/>
    <s v="502LAUGH"/>
    <s v=" 8:39:38 am"/>
    <s v="10620258021/10620258023/10620258018"/>
    <m/>
    <x v="2"/>
    <s v="Yes"/>
    <n v="85"/>
    <s v="Luster AOI"/>
    <x v="5"/>
    <s v="QM78"/>
    <s v="WONG SEAU JIN"/>
    <n v="10000"/>
    <m/>
    <m/>
    <d v="2025-04-09T00:00:00"/>
    <m/>
    <n v="11"/>
    <n v="110000"/>
    <s v="PE"/>
    <s v="F6U62-80030-FT0001"/>
    <n v="0"/>
    <n v="100000"/>
    <n v="10000"/>
    <n v="0"/>
    <n v="0"/>
    <n v="0"/>
    <m/>
    <m/>
    <n v="0"/>
    <m/>
    <m/>
    <m/>
    <m/>
    <m/>
    <m/>
    <m/>
    <m/>
    <s v="F6U62-80030-FT"/>
    <s v="H08031-JIM-M"/>
    <s v="HP MALAYSIA MANUFACTURING SDN.BHD."/>
    <m/>
    <n v="0"/>
    <n v="0"/>
    <n v="0"/>
    <n v="0"/>
    <n v="0"/>
    <n v="0"/>
    <m/>
    <m/>
    <m/>
    <s v="No"/>
    <s v="W664699"/>
    <n v="0"/>
    <m/>
    <s v="H08031-JIM-M"/>
    <m/>
    <m/>
    <s v="S0361998"/>
  </r>
  <r>
    <x v="314"/>
    <n v="10000"/>
    <n v="20000"/>
    <n v="45769"/>
    <s v="502LAUGH"/>
    <n v="0.41800925925925925"/>
    <s v="10620258014/10620258013/10620258019"/>
    <m/>
    <x v="1"/>
    <s v="Yes"/>
    <n v="77"/>
    <s v="Brotech DF330 "/>
    <x v="1"/>
    <s v="PM74"/>
    <s v="YONG CHEE SOON"/>
    <n v="2500"/>
    <n v="71.666666666666657"/>
    <n v="1.1944444444444442"/>
    <d v="2025-04-09T00:00:00"/>
    <m/>
    <n v="88"/>
    <n v="220000"/>
    <s v="PE"/>
    <s v="F6U66-80033-FT0001"/>
    <n v="0"/>
    <n v="200000"/>
    <n v="20000"/>
    <n v="0"/>
    <n v="0"/>
    <n v="0"/>
    <m/>
    <m/>
    <n v="0"/>
    <m/>
    <m/>
    <m/>
    <m/>
    <m/>
    <m/>
    <m/>
    <m/>
    <s v="F6U66-80033-FT"/>
    <s v="H08031-JIM-M"/>
    <s v="HP MALAYSIA MANUFACTURING SDN.BHD."/>
    <m/>
    <n v="0"/>
    <n v="0"/>
    <n v="0"/>
    <n v="0"/>
    <n v="0"/>
    <n v="0"/>
    <m/>
    <m/>
    <m/>
    <s v="No"/>
    <s v="W665441"/>
    <n v="0"/>
    <m/>
    <s v="H08031-JIM-M"/>
    <m/>
    <m/>
    <s v="S0362009"/>
  </r>
  <r>
    <x v="318"/>
    <n v="10000"/>
    <n v="20000"/>
    <n v="45769"/>
    <s v="502LAUGH"/>
    <n v="0.53510416666666671"/>
    <s v="10620258014/10620258013/10620258019/10620258017"/>
    <m/>
    <x v="1"/>
    <s v="Yes"/>
    <n v="77"/>
    <s v="Brotech DF330 "/>
    <x v="1"/>
    <s v="PM74"/>
    <s v="YONG CHEE SOON"/>
    <n v="1250"/>
    <n v="50.833333333333329"/>
    <n v="0.8472222222222221"/>
    <d v="2025-04-09T00:00:00"/>
    <m/>
    <n v="88"/>
    <n v="110000"/>
    <s v="PE"/>
    <s v="N9K02-80017-FT0001"/>
    <n v="0"/>
    <n v="100000"/>
    <n v="10000"/>
    <n v="0"/>
    <n v="0"/>
    <n v="0"/>
    <m/>
    <m/>
    <n v="0"/>
    <m/>
    <m/>
    <m/>
    <m/>
    <m/>
    <m/>
    <m/>
    <m/>
    <s v="N9K02-80017-FT"/>
    <s v="H08031-JIM-M"/>
    <s v="HP MALAYSIA MANUFACTURING SDN.BHD."/>
    <m/>
    <n v="0"/>
    <n v="0"/>
    <n v="0"/>
    <n v="0"/>
    <n v="0"/>
    <n v="0"/>
    <m/>
    <m/>
    <m/>
    <s v="No"/>
    <s v="W665185"/>
    <n v="0"/>
    <m/>
    <s v="H08031-JIM-M"/>
    <m/>
    <m/>
    <s v="S0362013"/>
  </r>
  <r>
    <x v="319"/>
    <n v="10000"/>
    <n v="20000"/>
    <n v="45769"/>
    <s v="502LAUGH"/>
    <n v="0.41710648148148149"/>
    <s v="10620258014/10620258013/10620258019"/>
    <m/>
    <x v="1"/>
    <s v="Yes"/>
    <n v="77"/>
    <s v="Brotech DF330 "/>
    <x v="1"/>
    <s v="PM74"/>
    <s v="YONG CHEE SOON"/>
    <n v="1250"/>
    <n v="50.833333333333329"/>
    <n v="0.8472222222222221"/>
    <d v="2025-04-09T00:00:00"/>
    <m/>
    <n v="88"/>
    <n v="110000"/>
    <s v="PE"/>
    <s v="N9K06-80021-FT0001"/>
    <n v="0"/>
    <n v="100000"/>
    <n v="10000"/>
    <n v="0"/>
    <n v="0"/>
    <n v="0"/>
    <m/>
    <m/>
    <n v="0"/>
    <m/>
    <m/>
    <m/>
    <m/>
    <m/>
    <m/>
    <m/>
    <m/>
    <s v="N9K06-80021-FT"/>
    <s v="H08031-JIM-M"/>
    <s v="HP MALAYSIA MANUFACTURING SDN.BHD."/>
    <m/>
    <n v="0"/>
    <n v="0"/>
    <n v="0"/>
    <n v="0"/>
    <n v="0"/>
    <n v="0"/>
    <m/>
    <m/>
    <m/>
    <s v="No"/>
    <s v="W665281"/>
    <n v="0"/>
    <m/>
    <s v="H08031-JIM-M"/>
    <m/>
    <m/>
    <s v="S0362014"/>
  </r>
  <r>
    <x v="487"/>
    <n v="10000"/>
    <n v="10000"/>
    <n v="45761"/>
    <s v="502LAUGH"/>
    <s v=" 8:25:38 am"/>
    <s v="M0BTD2140"/>
    <m/>
    <x v="0"/>
    <s v="Yes"/>
    <n v="79"/>
    <s v="HP Indigo 6800"/>
    <x v="0"/>
    <s v="PM21"/>
    <s v="LIM JIA FAN"/>
    <n v="4834"/>
    <n v="271.7"/>
    <n v="4.5283333333333333"/>
    <d v="2025-04-09T00:00:00"/>
    <m/>
    <n v="6"/>
    <n v="29004"/>
    <s v="PE"/>
    <s v="M-260X1280001"/>
    <n v="0"/>
    <n v="20000"/>
    <n v="9004"/>
    <n v="0"/>
    <n v="0"/>
    <n v="0"/>
    <m/>
    <m/>
    <n v="0"/>
    <m/>
    <m/>
    <m/>
    <m/>
    <m/>
    <m/>
    <m/>
    <m/>
    <s v="M-260X128"/>
    <s v="G07076"/>
    <s v="GIVAUDAN SINGAPORE PTE LTD"/>
    <m/>
    <n v="0"/>
    <n v="0"/>
    <n v="0"/>
    <n v="0"/>
    <n v="0"/>
    <n v="0"/>
    <m/>
    <m/>
    <m/>
    <s v="No"/>
    <s v="W665006"/>
    <n v="0"/>
    <m/>
    <s v="G07076"/>
    <m/>
    <m/>
    <s v="S0362018"/>
  </r>
  <r>
    <x v="488"/>
    <n v="10000"/>
    <n v="10000"/>
    <n v="45757"/>
    <s v="502LAUGH"/>
    <s v=" 3:36:24 pm"/>
    <s v="M0BR27133"/>
    <m/>
    <x v="0"/>
    <s v="Yes"/>
    <n v="79"/>
    <s v="HP Indigo 6800"/>
    <x v="0"/>
    <s v="PM16"/>
    <s v="TEO KAH JUN"/>
    <n v="1000"/>
    <n v="80"/>
    <n v="1.3333333333333333"/>
    <d v="2025-04-09T00:00:00"/>
    <m/>
    <n v="12"/>
    <n v="12000"/>
    <s v="PE"/>
    <s v="O-175X820001"/>
    <n v="0"/>
    <n v="10000"/>
    <n v="2000"/>
    <n v="0"/>
    <n v="0"/>
    <n v="0"/>
    <m/>
    <m/>
    <n v="0"/>
    <m/>
    <m/>
    <m/>
    <m/>
    <m/>
    <m/>
    <m/>
    <m/>
    <s v="O-175X82"/>
    <s v="G07076"/>
    <s v="GIVAUDAN SINGAPORE PTE LTD"/>
    <m/>
    <n v="0"/>
    <n v="0"/>
    <n v="0"/>
    <n v="0"/>
    <n v="0"/>
    <n v="0"/>
    <m/>
    <m/>
    <m/>
    <s v="No"/>
    <s v="W665186"/>
    <n v="0"/>
    <m/>
    <s v="G07076"/>
    <m/>
    <m/>
    <s v="S0362019"/>
  </r>
  <r>
    <x v="489"/>
    <n v="10000"/>
    <n v="10000"/>
    <n v="45762"/>
    <s v="502LAUGH"/>
    <s v=" 5:09:42 pm"/>
    <s v="U530658027"/>
    <m/>
    <x v="0"/>
    <s v="Yes"/>
    <n v="72"/>
    <s v="Xeikon 3500"/>
    <x v="0"/>
    <s v="PM17"/>
    <s v="NG SWEE CHEA"/>
    <n v="4000"/>
    <m/>
    <m/>
    <d v="2025-04-09T00:00:00"/>
    <m/>
    <n v="2"/>
    <n v="8000"/>
    <s v="PE"/>
    <s v="GC FLOUR-1KG0001"/>
    <n v="0"/>
    <n v="5000"/>
    <n v="3000"/>
    <n v="0"/>
    <n v="0"/>
    <n v="0"/>
    <m/>
    <m/>
    <n v="0"/>
    <m/>
    <m/>
    <m/>
    <m/>
    <m/>
    <m/>
    <m/>
    <m/>
    <s v="GC FLOUR-1KG"/>
    <s v="T20300"/>
    <s v="TDF FOOD PTE LTD"/>
    <m/>
    <n v="0"/>
    <n v="0"/>
    <n v="0"/>
    <n v="0"/>
    <n v="0"/>
    <n v="0"/>
    <m/>
    <m/>
    <m/>
    <s v="No"/>
    <s v="W665012"/>
    <n v="0"/>
    <m/>
    <s v="T20300"/>
    <m/>
    <m/>
    <s v="S0362141"/>
  </r>
  <r>
    <x v="490"/>
    <n v="10000"/>
    <n v="10000"/>
    <n v="45757"/>
    <s v="502LAUGH"/>
    <s v=" 8:40:18 am"/>
    <s v="3082510U9/5205U8036"/>
    <m/>
    <x v="0"/>
    <s v="Yes"/>
    <n v="22"/>
    <s v="FSK B100"/>
    <x v="3"/>
    <s v="PS13"/>
    <s v="YEE CHENG MENG"/>
    <n v="1000"/>
    <n v="65"/>
    <n v="1.0833333333333333"/>
    <d v="2025-04-09T00:00:00"/>
    <m/>
    <n v="1"/>
    <n v="1000"/>
    <s v="PE"/>
    <n v="701213810001"/>
    <n v="0"/>
    <n v="1000"/>
    <n v="0"/>
    <n v="0"/>
    <n v="0"/>
    <n v="0"/>
    <m/>
    <m/>
    <n v="0"/>
    <m/>
    <m/>
    <m/>
    <m/>
    <m/>
    <m/>
    <m/>
    <m/>
    <n v="70121381"/>
    <s v="P16186"/>
    <s v="PEPPERL+FUCHS ASIA PTE. LTD"/>
    <m/>
    <n v="0"/>
    <n v="0"/>
    <n v="0"/>
    <n v="0"/>
    <n v="0"/>
    <n v="0"/>
    <m/>
    <m/>
    <m/>
    <s v="No"/>
    <s v="W664755"/>
    <n v="0"/>
    <m/>
    <s v="P16186"/>
    <m/>
    <m/>
    <s v="S0362168"/>
  </r>
  <r>
    <x v="491"/>
    <n v="10000"/>
    <n v="10000"/>
    <n v="45756"/>
    <s v="502LAUGH"/>
    <s v=" 4:32:34 pm"/>
    <s v="5011702U5"/>
    <m/>
    <x v="0"/>
    <s v="Yes"/>
    <n v="82"/>
    <s v="POLLY"/>
    <x v="2"/>
    <s v="PM11"/>
    <s v="TEE MENG CHAI"/>
    <n v="231"/>
    <m/>
    <m/>
    <d v="2025-04-09T00:00:00"/>
    <m/>
    <n v="26"/>
    <n v="6006"/>
    <s v="PE"/>
    <s v="250-8038-000001"/>
    <n v="0"/>
    <n v="6000"/>
    <n v="6"/>
    <n v="0"/>
    <n v="0"/>
    <n v="0"/>
    <m/>
    <m/>
    <n v="0"/>
    <m/>
    <m/>
    <m/>
    <m/>
    <m/>
    <m/>
    <m/>
    <m/>
    <s v="250-8038-00"/>
    <s v="J10025-PHL-SG"/>
    <s v="JMS SINGAPORE PTE LTD"/>
    <m/>
    <n v="0"/>
    <n v="0"/>
    <n v="0"/>
    <n v="0"/>
    <n v="0"/>
    <n v="0"/>
    <m/>
    <m/>
    <m/>
    <s v="No"/>
    <s v="W664758"/>
    <n v="0"/>
    <m/>
    <s v="J10025-PHL-SG"/>
    <m/>
    <m/>
    <s v="S0362174"/>
  </r>
  <r>
    <x v="492"/>
    <n v="10000"/>
    <n v="10000"/>
    <n v="45761"/>
    <s v="502LAUGH"/>
    <s v=" 8:31:02 am"/>
    <s v="M0BUP6250"/>
    <m/>
    <x v="0"/>
    <s v="Yes"/>
    <n v="79"/>
    <s v="HP Indigo 6800"/>
    <x v="0"/>
    <s v="PM16"/>
    <s v="TEO KAH JUN"/>
    <n v="34"/>
    <n v="31.7"/>
    <n v="0.52833333333333332"/>
    <d v="2025-04-09T00:00:00"/>
    <m/>
    <n v="602"/>
    <n v="20468"/>
    <s v="PE"/>
    <s v="C9381-800030001"/>
    <n v="0"/>
    <n v="10000"/>
    <n v="10468"/>
    <n v="0"/>
    <n v="0"/>
    <n v="0"/>
    <m/>
    <m/>
    <n v="0"/>
    <m/>
    <m/>
    <m/>
    <m/>
    <m/>
    <m/>
    <m/>
    <m/>
    <s v="C9381-80003"/>
    <s v="H08031-JIM"/>
    <s v="HP SINGAPORE (PRIVATE) LIMITED"/>
    <m/>
    <n v="0"/>
    <n v="0"/>
    <n v="0"/>
    <n v="0"/>
    <n v="0"/>
    <n v="0"/>
    <m/>
    <m/>
    <m/>
    <s v="No"/>
    <s v="W665443"/>
    <n v="0"/>
    <m/>
    <s v="H08031-JIM"/>
    <m/>
    <m/>
    <s v="S0362215"/>
  </r>
  <r>
    <x v="493"/>
    <n v="10000"/>
    <n v="10000"/>
    <n v="45761"/>
    <s v="502LAUGH"/>
    <s v=" 8:31:02 am"/>
    <s v="M0BUP6250"/>
    <m/>
    <x v="0"/>
    <s v="Yes"/>
    <n v="79"/>
    <s v="HP Indigo 6800"/>
    <x v="0"/>
    <s v="PM16"/>
    <s v="TEO KAH JUN"/>
    <n v="17"/>
    <n v="30.85"/>
    <n v="0.51416666666666666"/>
    <d v="2025-04-09T00:00:00"/>
    <m/>
    <n v="602"/>
    <n v="10234"/>
    <s v="PE"/>
    <s v="5184-65480001"/>
    <n v="0"/>
    <n v="2000"/>
    <n v="8234"/>
    <n v="0"/>
    <n v="0"/>
    <n v="0"/>
    <m/>
    <m/>
    <n v="0"/>
    <m/>
    <m/>
    <m/>
    <m/>
    <m/>
    <m/>
    <m/>
    <m/>
    <s v="5184-6548"/>
    <s v="H08031-JIM"/>
    <s v="HP SINGAPORE (PRIVATE) LIMITED"/>
    <m/>
    <n v="0"/>
    <n v="0"/>
    <n v="0"/>
    <n v="0"/>
    <n v="0"/>
    <n v="0"/>
    <m/>
    <m/>
    <m/>
    <s v="No"/>
    <s v="W665444"/>
    <n v="0"/>
    <m/>
    <s v="H08031-JIM"/>
    <m/>
    <m/>
    <s v="S0362217"/>
  </r>
  <r>
    <x v="494"/>
    <n v="10000"/>
    <n v="10000"/>
    <n v="45761"/>
    <s v="502LAUGH"/>
    <s v=" 8:37:48 am"/>
    <s v="M0BRZ2280990"/>
    <m/>
    <x v="0"/>
    <s v="Yes"/>
    <n v="79"/>
    <s v="HP Indigo 6800"/>
    <x v="0"/>
    <s v="PM16"/>
    <s v="TEO KAH JUN"/>
    <n v="124"/>
    <n v="36.200000000000003"/>
    <n v="0.60333333333333339"/>
    <d v="2025-04-09T00:00:00"/>
    <m/>
    <n v="65"/>
    <n v="8060"/>
    <s v="PE"/>
    <s v="5180-22730001"/>
    <n v="0"/>
    <n v="5000"/>
    <n v="3060"/>
    <n v="0"/>
    <n v="0"/>
    <n v="0"/>
    <m/>
    <m/>
    <n v="0"/>
    <m/>
    <m/>
    <m/>
    <m/>
    <m/>
    <m/>
    <m/>
    <m/>
    <s v="5180-2273"/>
    <s v="H08031-JIM"/>
    <s v="HP SINGAPORE (PRIVATE) LIMITED"/>
    <m/>
    <n v="0"/>
    <n v="0"/>
    <n v="0"/>
    <n v="0"/>
    <n v="0"/>
    <n v="0"/>
    <m/>
    <m/>
    <m/>
    <s v="No"/>
    <s v="W665445"/>
    <n v="0"/>
    <m/>
    <s v="H08031-JIM"/>
    <m/>
    <m/>
    <s v="S0362256"/>
  </r>
  <r>
    <x v="495"/>
    <n v="10000"/>
    <n v="10000"/>
    <n v="45761"/>
    <s v="502LAUGH"/>
    <s v=" 8:41:19 am"/>
    <s v="M0BRZ2280990"/>
    <m/>
    <x v="0"/>
    <s v="Yes"/>
    <n v="79"/>
    <s v="HP Indigo 6800"/>
    <x v="0"/>
    <s v="PM16"/>
    <s v="TEO KAH JUN"/>
    <n v="47"/>
    <n v="32.35"/>
    <n v="0.53916666666666668"/>
    <d v="2025-04-09T00:00:00"/>
    <m/>
    <n v="65"/>
    <n v="3055"/>
    <s v="PE"/>
    <s v="CG325-800070001"/>
    <n v="0"/>
    <n v="1000"/>
    <n v="2055"/>
    <n v="0"/>
    <n v="0"/>
    <n v="0"/>
    <m/>
    <m/>
    <n v="0"/>
    <m/>
    <m/>
    <m/>
    <m/>
    <m/>
    <m/>
    <m/>
    <m/>
    <s v="CG325-80007"/>
    <s v="H08031-JIM"/>
    <s v="HP SINGAPORE (PRIVATE) LIMITED"/>
    <m/>
    <n v="0"/>
    <n v="0"/>
    <n v="0"/>
    <n v="0"/>
    <n v="0"/>
    <n v="0"/>
    <m/>
    <m/>
    <m/>
    <s v="No"/>
    <s v="W665447"/>
    <n v="0"/>
    <m/>
    <s v="H08031-JIM"/>
    <m/>
    <m/>
    <s v="S0362258"/>
  </r>
  <r>
    <x v="386"/>
    <n v="10000"/>
    <n v="20000"/>
    <n v="45772"/>
    <s v="502LAUGH"/>
    <s v=" 8:27:25 am"/>
    <n v="10620258097"/>
    <m/>
    <x v="1"/>
    <s v="Yes"/>
    <n v="77"/>
    <s v="Brotech DF330 "/>
    <x v="1"/>
    <s v="PM74"/>
    <s v="YONG CHEE SOON"/>
    <n v="3705"/>
    <n v="91.75"/>
    <n v="1.5291666666666666"/>
    <d v="2025-04-09T00:00:00"/>
    <m/>
    <n v="88"/>
    <n v="326040"/>
    <s v="PE"/>
    <s v="3YM62-80017-FT0001"/>
    <n v="0"/>
    <n v="300000"/>
    <n v="26040"/>
    <n v="0"/>
    <n v="0"/>
    <n v="0"/>
    <m/>
    <m/>
    <n v="0"/>
    <m/>
    <m/>
    <m/>
    <m/>
    <m/>
    <m/>
    <m/>
    <m/>
    <s v="3YM62-80017-FT"/>
    <s v="H08031-JIM-M"/>
    <s v="HP MALAYSIA MANUFACTURING SDN.BHD."/>
    <m/>
    <n v="0"/>
    <n v="0"/>
    <n v="0"/>
    <n v="0"/>
    <n v="0"/>
    <n v="0"/>
    <m/>
    <m/>
    <m/>
    <s v="No"/>
    <s v="W665452"/>
    <n v="0"/>
    <m/>
    <s v="H08031-JIM-M"/>
    <m/>
    <m/>
    <s v="S0362379"/>
  </r>
  <r>
    <x v="322"/>
    <n v="10000"/>
    <n v="20000"/>
    <n v="45769"/>
    <s v="502LAUGH"/>
    <n v="0.41869212962962965"/>
    <s v="10620258014/10620258013/10620258019"/>
    <m/>
    <x v="1"/>
    <s v="Yes"/>
    <n v="77"/>
    <s v="Brotech DF330 "/>
    <x v="1"/>
    <s v="PM74"/>
    <s v="YONG CHEE SOON"/>
    <n v="1250"/>
    <n v="50.833333333333329"/>
    <n v="0.8472222222222221"/>
    <d v="2025-04-09T00:00:00"/>
    <m/>
    <n v="88"/>
    <n v="110000"/>
    <s v="PE"/>
    <s v="3YM57-80010-FT0001"/>
    <n v="0"/>
    <n v="100000"/>
    <n v="10000"/>
    <n v="0"/>
    <n v="0"/>
    <n v="0"/>
    <m/>
    <m/>
    <n v="0"/>
    <m/>
    <m/>
    <m/>
    <m/>
    <m/>
    <m/>
    <m/>
    <m/>
    <s v="3YM57-80010-FT"/>
    <s v="H08031-JIM-M"/>
    <s v="HP MALAYSIA MANUFACTURING SDN.BHD."/>
    <m/>
    <n v="0"/>
    <n v="0"/>
    <n v="0"/>
    <n v="0"/>
    <n v="0"/>
    <n v="0"/>
    <m/>
    <m/>
    <m/>
    <s v="No"/>
    <s v="W665193"/>
    <n v="0"/>
    <m/>
    <s v="H08031-JIM-M"/>
    <m/>
    <m/>
    <s v="S0362380"/>
  </r>
  <r>
    <x v="496"/>
    <n v="10000"/>
    <n v="10000"/>
    <n v="45758"/>
    <s v="502LAUGH"/>
    <n v="0.46231481481481479"/>
    <n v="59470"/>
    <m/>
    <x v="0"/>
    <s v="Yes"/>
    <n v="73"/>
    <s v="Brotech DF330"/>
    <x v="1"/>
    <s v="PM18"/>
    <s v="LAI CHIN YANG"/>
    <n v="12290"/>
    <n v="234.83333333333334"/>
    <n v="3.9138888888888892"/>
    <d v="2025-04-09T00:00:00"/>
    <m/>
    <n v="12"/>
    <n v="147480"/>
    <s v="PE"/>
    <s v="MT-1000241-910RE0002"/>
    <n v="0"/>
    <n v="147000"/>
    <n v="480"/>
    <n v="0"/>
    <n v="0"/>
    <n v="0"/>
    <m/>
    <m/>
    <n v="0"/>
    <m/>
    <m/>
    <m/>
    <m/>
    <m/>
    <m/>
    <m/>
    <m/>
    <s v="MT-1000241-910REV005"/>
    <s v="Z26002"/>
    <s v="CCL DESIGN (PENANG) SDN. BHD."/>
    <m/>
    <n v="0"/>
    <n v="0"/>
    <n v="0"/>
    <n v="0"/>
    <n v="0"/>
    <n v="0"/>
    <m/>
    <m/>
    <m/>
    <s v="No"/>
    <s v="W664774"/>
    <n v="0"/>
    <m/>
    <s v="Z26002"/>
    <m/>
    <m/>
    <s v="S0362384"/>
  </r>
  <r>
    <x v="497"/>
    <n v="10000"/>
    <n v="10000"/>
    <n v="45757"/>
    <s v="502LAUGH"/>
    <s v=" 9:33:38 am"/>
    <n v="1006323"/>
    <m/>
    <x v="0"/>
    <s v="Yes"/>
    <n v="63"/>
    <s v="SANKI"/>
    <x v="2"/>
    <s v="PM80"/>
    <s v="YAP ZHI PING"/>
    <n v="5000"/>
    <n v="170"/>
    <n v="2.8333333333333335"/>
    <d v="2025-04-09T00:00:00"/>
    <m/>
    <n v="40"/>
    <n v="200000"/>
    <s v="PE"/>
    <s v="709898814-EL93160001"/>
    <n v="0"/>
    <n v="200000"/>
    <n v="0"/>
    <n v="0"/>
    <n v="0"/>
    <n v="0"/>
    <m/>
    <m/>
    <n v="0"/>
    <m/>
    <m/>
    <m/>
    <m/>
    <m/>
    <m/>
    <m/>
    <m/>
    <s v="709898814-EL93164"/>
    <s v="S19314"/>
    <s v="SEAGATE TECHNOLOGY INTERNATIONAL (WUXI) CO., LTD"/>
    <m/>
    <n v="0"/>
    <n v="0"/>
    <n v="0"/>
    <n v="0"/>
    <n v="0"/>
    <n v="0"/>
    <m/>
    <m/>
    <m/>
    <s v="No"/>
    <s v="W664783"/>
    <n v="0"/>
    <m/>
    <s v="S19314"/>
    <m/>
    <m/>
    <s v="H0064934"/>
  </r>
  <r>
    <x v="498"/>
    <n v="10000"/>
    <n v="10000"/>
    <n v="45762"/>
    <s v="502LAUGH"/>
    <s v=" 8:46:51 am"/>
    <s v="M0BI68841"/>
    <m/>
    <x v="0"/>
    <s v="Yes"/>
    <n v="78"/>
    <s v="Baby Sanki"/>
    <x v="3"/>
    <s v="PM84"/>
    <s v="TAN TAI TOH"/>
    <n v="1500"/>
    <n v="82.5"/>
    <n v="1.375"/>
    <d v="2025-04-09T00:00:00"/>
    <m/>
    <n v="16"/>
    <n v="24000"/>
    <s v="PE"/>
    <s v="713891306-ADS1360001"/>
    <n v="0"/>
    <n v="10000"/>
    <n v="14000"/>
    <n v="0"/>
    <n v="0"/>
    <n v="0"/>
    <m/>
    <m/>
    <n v="0"/>
    <m/>
    <m/>
    <m/>
    <m/>
    <m/>
    <m/>
    <m/>
    <m/>
    <s v="713891306-ADS1366"/>
    <s v="S19314"/>
    <s v="SEAGATE TECHNOLOGY INTERNATIONAL (WUXI) CO., LTD"/>
    <m/>
    <n v="0"/>
    <n v="0"/>
    <n v="0"/>
    <n v="0"/>
    <n v="0"/>
    <n v="0"/>
    <m/>
    <m/>
    <m/>
    <s v="No"/>
    <s v="W665456"/>
    <n v="0"/>
    <m/>
    <s v="S19314"/>
    <m/>
    <m/>
    <s v="H0064938"/>
  </r>
  <r>
    <x v="499"/>
    <n v="10000"/>
    <n v="10000"/>
    <n v="45761"/>
    <s v="502LAUGH"/>
    <s v=" 8:52:32 am"/>
    <s v="M0BFL2381"/>
    <m/>
    <x v="0"/>
    <s v="Yes"/>
    <n v="78"/>
    <s v="Baby Sanki"/>
    <x v="3"/>
    <s v="PM84"/>
    <s v="TAN TAI TOH"/>
    <n v="5500"/>
    <n v="182.5"/>
    <n v="3.0416666666666665"/>
    <d v="2025-04-09T00:00:00"/>
    <m/>
    <n v="16"/>
    <n v="88000"/>
    <s v="PE"/>
    <s v="714370203-ADS1360001"/>
    <n v="0"/>
    <n v="80000"/>
    <n v="8000"/>
    <n v="0"/>
    <n v="0"/>
    <n v="0"/>
    <m/>
    <m/>
    <n v="0"/>
    <m/>
    <m/>
    <m/>
    <m/>
    <m/>
    <m/>
    <m/>
    <m/>
    <s v="714370203-ADS1366"/>
    <s v="S19314"/>
    <s v="SEAGATE TECHNOLOGY INTERNATIONAL (WUXI) CO., LTD"/>
    <m/>
    <n v="0"/>
    <n v="0"/>
    <n v="0"/>
    <n v="0"/>
    <n v="0"/>
    <n v="0"/>
    <m/>
    <m/>
    <m/>
    <s v="No"/>
    <s v="W664787"/>
    <n v="0"/>
    <m/>
    <s v="S19314"/>
    <m/>
    <m/>
    <s v="H0064940"/>
  </r>
  <r>
    <x v="500"/>
    <n v="10000"/>
    <n v="10000"/>
    <n v="45758"/>
    <s v="502LAUGH"/>
    <s v=" 9:14:28 am"/>
    <n v="8613409"/>
    <m/>
    <x v="0"/>
    <s v="Yes"/>
    <n v="63"/>
    <s v="SANKI"/>
    <x v="2"/>
    <s v="PM80"/>
    <s v="YAP ZHI PING"/>
    <n v="1760"/>
    <n v="89"/>
    <n v="1.4833333333333334"/>
    <d v="2025-04-09T00:00:00"/>
    <m/>
    <n v="75"/>
    <n v="132000"/>
    <s v="PE"/>
    <s v="730016300 REVA0001"/>
    <n v="0"/>
    <n v="132000"/>
    <n v="0"/>
    <n v="0"/>
    <n v="0"/>
    <n v="0"/>
    <m/>
    <m/>
    <n v="0"/>
    <m/>
    <m/>
    <m/>
    <m/>
    <m/>
    <m/>
    <m/>
    <m/>
    <s v="730016300 REVA"/>
    <s v="S19314"/>
    <s v="SEAGATE TECHNOLOGY INTERNATIONAL (WUXI) CO., LTD"/>
    <m/>
    <n v="0"/>
    <n v="0"/>
    <n v="0"/>
    <n v="0"/>
    <n v="0"/>
    <n v="0"/>
    <m/>
    <m/>
    <m/>
    <s v="No"/>
    <s v="W664788"/>
    <n v="0"/>
    <m/>
    <s v="S19314"/>
    <m/>
    <m/>
    <s v="H0064943"/>
  </r>
  <r>
    <x v="501"/>
    <n v="10000"/>
    <n v="10000"/>
    <n v="45758"/>
    <s v="502LAUGH"/>
    <s v=" 9:16:02 am"/>
    <n v="8613409"/>
    <m/>
    <x v="0"/>
    <s v="Yes"/>
    <n v="63"/>
    <s v="SANKI"/>
    <x v="2"/>
    <s v="PM80"/>
    <s v="YAP ZHI PING"/>
    <n v="8572"/>
    <n v="259.3"/>
    <n v="4.3216666666666672"/>
    <d v="2025-04-09T00:00:00"/>
    <m/>
    <n v="14"/>
    <n v="120008"/>
    <s v="PE"/>
    <s v="744806400 REVA0001"/>
    <n v="0"/>
    <n v="120000"/>
    <n v="8"/>
    <n v="0"/>
    <n v="0"/>
    <n v="0"/>
    <m/>
    <m/>
    <n v="0"/>
    <m/>
    <m/>
    <m/>
    <m/>
    <m/>
    <m/>
    <m/>
    <m/>
    <s v="744806400 REVA"/>
    <s v="S19314"/>
    <s v="SEAGATE TECHNOLOGY INTERNATIONAL (WUXI) CO., LTD"/>
    <m/>
    <n v="0"/>
    <n v="0"/>
    <n v="0"/>
    <n v="0"/>
    <n v="0"/>
    <n v="0"/>
    <m/>
    <m/>
    <m/>
    <s v="No"/>
    <s v="W664791"/>
    <n v="0"/>
    <m/>
    <s v="S19314"/>
    <m/>
    <m/>
    <s v="H0064946"/>
  </r>
  <r>
    <x v="502"/>
    <n v="10000"/>
    <n v="10000"/>
    <n v="45761"/>
    <s v="502LAUGH"/>
    <s v=" 8:52:32 am"/>
    <s v="M0BFL2381"/>
    <m/>
    <x v="0"/>
    <s v="Yes"/>
    <n v="78"/>
    <s v="Baby Sanki"/>
    <x v="3"/>
    <s v="PM84"/>
    <s v="TAN TAI TOH"/>
    <n v="2750"/>
    <n v="113.75"/>
    <n v="1.8958333333333333"/>
    <d v="2025-04-09T00:00:00"/>
    <m/>
    <n v="16"/>
    <n v="44000"/>
    <s v="PE"/>
    <s v="714370203-ADS1360001"/>
    <n v="0"/>
    <n v="40000"/>
    <n v="4000"/>
    <n v="0"/>
    <n v="0"/>
    <n v="0"/>
    <m/>
    <m/>
    <n v="0"/>
    <m/>
    <m/>
    <m/>
    <m/>
    <m/>
    <m/>
    <m/>
    <m/>
    <s v="714370203-ADS1366"/>
    <s v="S19081-TH"/>
    <s v="SEAGATE TECHNOLOGY (THAILAND) LTD."/>
    <m/>
    <n v="0"/>
    <n v="0"/>
    <n v="0"/>
    <n v="0"/>
    <n v="0"/>
    <n v="0"/>
    <m/>
    <m/>
    <m/>
    <s v="No"/>
    <s v="W664794"/>
    <n v="0"/>
    <m/>
    <s v="S19081-TH"/>
    <m/>
    <m/>
    <s v="H0064949"/>
  </r>
  <r>
    <x v="503"/>
    <n v="10000"/>
    <n v="10000"/>
    <n v="45758"/>
    <s v="502LAUGH"/>
    <s v=" 9:16:02 am"/>
    <n v="8613409"/>
    <m/>
    <x v="0"/>
    <s v="Yes"/>
    <n v="63"/>
    <s v="SANKI"/>
    <x v="2"/>
    <s v="PM80"/>
    <s v="YAP ZHI PING"/>
    <n v="1174"/>
    <n v="74.349999999999994"/>
    <n v="1.2391666666666665"/>
    <d v="2025-04-09T00:00:00"/>
    <m/>
    <n v="75"/>
    <n v="88050"/>
    <s v="PE"/>
    <s v="730016300 REVA0001"/>
    <n v="0"/>
    <n v="88000"/>
    <n v="50"/>
    <n v="0"/>
    <n v="0"/>
    <n v="0"/>
    <m/>
    <m/>
    <n v="0"/>
    <m/>
    <m/>
    <m/>
    <m/>
    <m/>
    <m/>
    <m/>
    <m/>
    <s v="730016300 REVA"/>
    <s v="S19081-TH"/>
    <s v="SEAGATE TECHNOLOGY (THAILAND) LTD."/>
    <m/>
    <n v="0"/>
    <n v="0"/>
    <n v="0"/>
    <n v="0"/>
    <n v="0"/>
    <n v="0"/>
    <m/>
    <m/>
    <m/>
    <s v="No"/>
    <s v="W664796"/>
    <n v="0"/>
    <m/>
    <s v="S19081-TH"/>
    <m/>
    <m/>
    <s v="H0064952"/>
  </r>
  <r>
    <x v="324"/>
    <n v="10000"/>
    <n v="20000"/>
    <n v="45762"/>
    <s v="502LAUGH"/>
    <s v=" 5:08:55 pm"/>
    <s v="I53065H056"/>
    <m/>
    <x v="1"/>
    <s v="Yes"/>
    <n v="92"/>
    <s v="Polly Digital Cut"/>
    <x v="4"/>
    <s v="PM87"/>
    <s v="LEE SHIEN WEI"/>
    <n v="3600"/>
    <m/>
    <m/>
    <d v="2025-04-09T00:00:00"/>
    <m/>
    <n v="1"/>
    <n v="3600"/>
    <s v="PE"/>
    <s v="STSS-PACKET0001"/>
    <n v="0"/>
    <n v="3000"/>
    <n v="600"/>
    <n v="0"/>
    <n v="0"/>
    <n v="0"/>
    <m/>
    <m/>
    <n v="0"/>
    <m/>
    <m/>
    <m/>
    <m/>
    <m/>
    <m/>
    <m/>
    <m/>
    <s v="STSS-PACKET"/>
    <s v="T20300"/>
    <s v="TDF FOOD PTE LTD"/>
    <m/>
    <n v="0"/>
    <n v="0"/>
    <n v="0"/>
    <n v="0"/>
    <n v="0"/>
    <n v="0"/>
    <m/>
    <m/>
    <m/>
    <s v="No"/>
    <s v="W665016"/>
    <n v="0"/>
    <m/>
    <s v="T20300"/>
    <m/>
    <m/>
    <s v="S0362398"/>
  </r>
  <r>
    <x v="504"/>
    <n v="10000"/>
    <n v="10000"/>
    <n v="45757"/>
    <s v="502LAUGH"/>
    <n v="0.44071759259259258"/>
    <n v="860909190918"/>
    <m/>
    <x v="0"/>
    <s v="Yes"/>
    <n v="79"/>
    <s v="HP Indigo 6800"/>
    <x v="0"/>
    <s v="PM16"/>
    <s v="TEO KAH JUN"/>
    <n v="199"/>
    <n v="39.950000000000003"/>
    <n v="0.66583333333333339"/>
    <d v="2025-04-09T00:00:00"/>
    <m/>
    <n v="192"/>
    <n v="38112"/>
    <s v="PE"/>
    <n v="201088630001"/>
    <n v="0"/>
    <n v="36000"/>
    <n v="2112"/>
    <n v="0"/>
    <n v="0"/>
    <n v="0"/>
    <m/>
    <m/>
    <n v="0"/>
    <m/>
    <m/>
    <m/>
    <m/>
    <m/>
    <m/>
    <m/>
    <m/>
    <n v="20108863"/>
    <s v="I09180"/>
    <s v="ILLUMINA SINGAPORE PTE LTD"/>
    <m/>
    <n v="0"/>
    <n v="0"/>
    <n v="0"/>
    <n v="0"/>
    <n v="0"/>
    <n v="0"/>
    <m/>
    <m/>
    <m/>
    <s v="No"/>
    <s v="W664814"/>
    <n v="0"/>
    <m/>
    <s v="I09180"/>
    <m/>
    <m/>
    <s v="S0362439"/>
  </r>
  <r>
    <x v="504"/>
    <n v="20000"/>
    <n v="10000"/>
    <n v="45757"/>
    <s v="502LAUGH"/>
    <n v="0.44071759259259258"/>
    <n v="860909190918"/>
    <m/>
    <x v="0"/>
    <s v="Yes"/>
    <n v="79"/>
    <s v="HP Indigo 6800"/>
    <x v="0"/>
    <s v="PM16"/>
    <s v="TEO KAH JUN"/>
    <n v="63"/>
    <n v="33.15"/>
    <n v="0.55249999999999999"/>
    <d v="2025-04-09T00:00:00"/>
    <m/>
    <n v="192"/>
    <n v="12000"/>
    <s v="PE"/>
    <n v="201088630001"/>
    <n v="0"/>
    <n v="12000"/>
    <n v="0"/>
    <n v="0"/>
    <n v="0"/>
    <n v="0"/>
    <m/>
    <m/>
    <n v="0"/>
    <m/>
    <m/>
    <m/>
    <m/>
    <m/>
    <m/>
    <m/>
    <m/>
    <n v="20108863"/>
    <s v="I09180"/>
    <s v="ILLUMINA SINGAPORE PTE LTD"/>
    <m/>
    <n v="0"/>
    <n v="0"/>
    <n v="0"/>
    <n v="0"/>
    <n v="0"/>
    <n v="0"/>
    <m/>
    <m/>
    <m/>
    <s v="No"/>
    <s v="W664814"/>
    <n v="0"/>
    <m/>
    <s v="I09180"/>
    <m/>
    <m/>
    <s v="S0362439"/>
  </r>
  <r>
    <x v="449"/>
    <n v="10000"/>
    <n v="20000"/>
    <n v="45756"/>
    <s v="502LAUGH"/>
    <n v="0.4262037037037037"/>
    <s v="SG-5630465 03"/>
    <m/>
    <x v="1"/>
    <s v="Yes"/>
    <n v="86"/>
    <s v="Brotech DF330 "/>
    <x v="1"/>
    <s v="PM45"/>
    <s v="TAY CHIN LIONG"/>
    <n v="200"/>
    <n v="33.333333333333336"/>
    <n v="0.55555555555555558"/>
    <d v="2025-04-09T00:00:00"/>
    <m/>
    <n v="27"/>
    <n v="5400"/>
    <s v="PE"/>
    <n v="200699060001"/>
    <n v="0"/>
    <n v="2000"/>
    <n v="3400"/>
    <n v="0"/>
    <n v="0"/>
    <n v="0"/>
    <m/>
    <m/>
    <n v="0"/>
    <m/>
    <m/>
    <m/>
    <m/>
    <m/>
    <m/>
    <m/>
    <m/>
    <n v="20069906"/>
    <s v="I09180"/>
    <s v="ILLUMINA SINGAPORE PTE LTD"/>
    <m/>
    <n v="0"/>
    <n v="0"/>
    <n v="0"/>
    <n v="0"/>
    <n v="0"/>
    <n v="0"/>
    <m/>
    <m/>
    <m/>
    <s v="No"/>
    <s v="W664815"/>
    <n v="0"/>
    <m/>
    <s v="I09180"/>
    <m/>
    <m/>
    <s v="S0362441"/>
  </r>
  <r>
    <x v="505"/>
    <n v="10000"/>
    <n v="10000"/>
    <n v="45757"/>
    <s v="502LAUGH"/>
    <s v=" 8:37:35 am"/>
    <s v="U531252076/503011826"/>
    <m/>
    <x v="0"/>
    <s v="Yes"/>
    <n v="32"/>
    <s v="Lintec Intermittent"/>
    <x v="3"/>
    <s v="PM26"/>
    <s v="TAN AIK KEONG"/>
    <n v="5860"/>
    <m/>
    <m/>
    <d v="2025-04-09T00:00:00"/>
    <m/>
    <n v="1"/>
    <n v="5860"/>
    <s v="PE"/>
    <s v="250-5313-000001"/>
    <n v="0"/>
    <n v="5360"/>
    <n v="500"/>
    <n v="0"/>
    <n v="0"/>
    <n v="0"/>
    <m/>
    <m/>
    <n v="0"/>
    <m/>
    <m/>
    <m/>
    <m/>
    <m/>
    <m/>
    <m/>
    <m/>
    <s v="250-5313-00"/>
    <s v="J10025"/>
    <s v="JMS SINGAPORE PTE LTD"/>
    <m/>
    <n v="0"/>
    <n v="0"/>
    <n v="0"/>
    <n v="0"/>
    <n v="0"/>
    <n v="0"/>
    <m/>
    <m/>
    <m/>
    <s v="No"/>
    <s v="W665024"/>
    <n v="0"/>
    <m/>
    <s v="J10025"/>
    <m/>
    <m/>
    <s v="S0362448"/>
  </r>
  <r>
    <x v="506"/>
    <n v="10000"/>
    <n v="10000"/>
    <n v="45757"/>
    <s v="502LAUGH"/>
    <s v=" 8:37:35 am"/>
    <s v="U532052068/503011726"/>
    <m/>
    <x v="0"/>
    <s v="Yes"/>
    <n v="32"/>
    <s v="Lintec Intermittent"/>
    <x v="3"/>
    <s v="PM26"/>
    <s v="TAN AIK KEONG"/>
    <n v="5860"/>
    <m/>
    <m/>
    <d v="2025-04-09T00:00:00"/>
    <m/>
    <n v="1"/>
    <n v="5860"/>
    <s v="PE"/>
    <s v="250-5322-000001"/>
    <n v="0"/>
    <n v="5360"/>
    <n v="500"/>
    <n v="0"/>
    <n v="0"/>
    <n v="0"/>
    <m/>
    <m/>
    <n v="0"/>
    <m/>
    <m/>
    <m/>
    <m/>
    <m/>
    <m/>
    <m/>
    <m/>
    <s v="250-5322-00"/>
    <s v="J10025"/>
    <s v="JMS SINGAPORE PTE LTD"/>
    <m/>
    <n v="0"/>
    <n v="0"/>
    <n v="0"/>
    <n v="0"/>
    <n v="0"/>
    <n v="0"/>
    <m/>
    <m/>
    <m/>
    <s v="No"/>
    <s v="W665203"/>
    <n v="0"/>
    <m/>
    <s v="J10025"/>
    <m/>
    <m/>
    <s v="S0362449"/>
  </r>
  <r>
    <x v="507"/>
    <n v="10000"/>
    <n v="10000"/>
    <n v="45757"/>
    <s v="502LAUGH"/>
    <s v=" 8:40:18 am"/>
    <s v="4067S1"/>
    <m/>
    <x v="0"/>
    <s v="Yes"/>
    <n v="22"/>
    <s v="FSK B100"/>
    <x v="3"/>
    <s v="PS13"/>
    <s v="YEE CHENG MENG"/>
    <n v="500"/>
    <n v="55"/>
    <n v="0.91666666666666663"/>
    <d v="2025-04-09T00:00:00"/>
    <m/>
    <n v="1"/>
    <n v="500"/>
    <s v="PE"/>
    <s v="LAB-1079-000001"/>
    <n v="0"/>
    <n v="500"/>
    <n v="0"/>
    <n v="0"/>
    <n v="0"/>
    <n v="0"/>
    <m/>
    <m/>
    <n v="0"/>
    <m/>
    <m/>
    <m/>
    <m/>
    <m/>
    <m/>
    <m/>
    <m/>
    <s v="LAB-1079-00"/>
    <s v="R18068"/>
    <s v="RFNET TECHNOLOGIES PTE LTD"/>
    <m/>
    <n v="0"/>
    <n v="0"/>
    <n v="0"/>
    <n v="0"/>
    <n v="0"/>
    <n v="0"/>
    <m/>
    <m/>
    <m/>
    <s v="No"/>
    <s v="W664822"/>
    <n v="0"/>
    <m/>
    <s v="R18068"/>
    <m/>
    <m/>
    <s v="S0362457"/>
  </r>
  <r>
    <x v="508"/>
    <n v="10000"/>
    <n v="10000"/>
    <n v="45757"/>
    <s v="502LAUGH"/>
    <s v=" 8:40:18 am"/>
    <s v="D001F2410"/>
    <m/>
    <x v="0"/>
    <s v="Yes"/>
    <n v="12"/>
    <s v="FSK SR520"/>
    <x v="3"/>
    <s v="PP05"/>
    <s v="WONG KIM FATT"/>
    <n v="1000"/>
    <n v="65"/>
    <n v="1.0833333333333333"/>
    <d v="2025-04-09T00:00:00"/>
    <m/>
    <n v="1"/>
    <n v="1000"/>
    <s v="PE"/>
    <s v="MTS0020001"/>
    <n v="0"/>
    <n v="1000"/>
    <n v="0"/>
    <n v="0"/>
    <n v="0"/>
    <n v="0"/>
    <m/>
    <m/>
    <n v="0"/>
    <m/>
    <m/>
    <m/>
    <m/>
    <m/>
    <m/>
    <m/>
    <m/>
    <s v="MTS002"/>
    <s v="G07105"/>
    <s v="GETECH AUTOMATION PTE LTD"/>
    <m/>
    <n v="0"/>
    <n v="0"/>
    <n v="0"/>
    <n v="0"/>
    <n v="0"/>
    <n v="0"/>
    <m/>
    <m/>
    <m/>
    <s v="No"/>
    <s v="W664828"/>
    <n v="0"/>
    <m/>
    <s v="G07105"/>
    <m/>
    <m/>
    <s v="S0362570"/>
  </r>
  <r>
    <x v="509"/>
    <n v="10000"/>
    <n v="10000"/>
    <n v="45777"/>
    <s v="502LAUGH"/>
    <s v=" 4:58:17 pm"/>
    <s v="4071803U5"/>
    <m/>
    <x v="0"/>
    <s v="Yes"/>
    <n v="79"/>
    <s v="HP Indigo 6800"/>
    <x v="0"/>
    <s v="PM16"/>
    <s v="TEO KAH JUN"/>
    <n v="600"/>
    <n v="60"/>
    <n v="1"/>
    <d v="2025-04-09T00:00:00"/>
    <m/>
    <n v="6"/>
    <n v="3600"/>
    <s v="PE"/>
    <s v="810478 INDEX4000001"/>
    <n v="0"/>
    <n v="3000"/>
    <n v="600"/>
    <n v="0"/>
    <n v="0"/>
    <n v="0"/>
    <m/>
    <m/>
    <n v="0"/>
    <m/>
    <m/>
    <m/>
    <m/>
    <m/>
    <m/>
    <m/>
    <m/>
    <s v="810478 INDEX400"/>
    <s v="V22000"/>
    <s v="PT VARTA MICROBATTERY INDONESIA"/>
    <m/>
    <n v="0"/>
    <n v="0"/>
    <n v="0"/>
    <n v="0"/>
    <n v="0"/>
    <n v="0"/>
    <m/>
    <m/>
    <m/>
    <s v="No"/>
    <s v="W665953"/>
    <n v="0"/>
    <m/>
    <s v="V22000"/>
    <m/>
    <m/>
    <s v="S0362573"/>
  </r>
  <r>
    <x v="510"/>
    <n v="10000"/>
    <n v="30000"/>
    <n v="45757"/>
    <s v="502LAUGH"/>
    <n v="0.47001157407407407"/>
    <s v="3082512U9/4071803U5"/>
    <m/>
    <x v="0"/>
    <s v="Yes"/>
    <n v="22"/>
    <s v="FSK B100"/>
    <x v="3"/>
    <s v="PS13"/>
    <s v="YEE CHENG MENG"/>
    <n v="1200"/>
    <n v="69"/>
    <n v="1.1499999999999999"/>
    <d v="2025-04-09T00:00:00"/>
    <m/>
    <n v="1"/>
    <n v="1200"/>
    <s v="PE"/>
    <s v="SM-P1964-D0049R00002"/>
    <n v="0"/>
    <n v="1100"/>
    <n v="100"/>
    <n v="0"/>
    <n v="0"/>
    <n v="0"/>
    <m/>
    <m/>
    <n v="0"/>
    <m/>
    <m/>
    <m/>
    <m/>
    <m/>
    <m/>
    <m/>
    <m/>
    <s v="SM-P1964-D0049R00"/>
    <s v="S19586"/>
    <s v="SYS-MAC AUTOMATION ENGINEERING PTE LTD"/>
    <m/>
    <n v="0"/>
    <n v="0"/>
    <n v="0"/>
    <n v="0"/>
    <n v="0"/>
    <n v="0"/>
    <m/>
    <m/>
    <m/>
    <s v="No"/>
    <s v="W665028"/>
    <n v="0"/>
    <m/>
    <s v="S19586"/>
    <m/>
    <m/>
    <s v="S0362574"/>
  </r>
  <r>
    <x v="511"/>
    <n v="10000"/>
    <n v="10000"/>
    <n v="45756"/>
    <s v="502LAUGH"/>
    <s v=" 1:30:46 pm"/>
    <s v="40718205/3830U7060"/>
    <m/>
    <x v="0"/>
    <s v="Yes"/>
    <n v="22"/>
    <s v="FSK B100"/>
    <x v="3"/>
    <s v="PS13"/>
    <s v="YEE CHENG MENG"/>
    <n v="500"/>
    <n v="55"/>
    <n v="0.91666666666666663"/>
    <d v="2025-04-09T00:00:00"/>
    <m/>
    <n v="1"/>
    <n v="500"/>
    <s v="PE"/>
    <s v="SM-P1999-D0045R00001"/>
    <n v="0"/>
    <n v="500"/>
    <n v="0"/>
    <n v="0"/>
    <n v="0"/>
    <n v="0"/>
    <m/>
    <m/>
    <n v="0"/>
    <m/>
    <m/>
    <m/>
    <m/>
    <m/>
    <m/>
    <m/>
    <m/>
    <s v="SM-P1999-D0045R00"/>
    <s v="S19586"/>
    <s v="SYS-MAC AUTOMATION ENGINEERING PTE LTD"/>
    <m/>
    <n v="0"/>
    <n v="0"/>
    <n v="0"/>
    <n v="0"/>
    <n v="0"/>
    <n v="0"/>
    <m/>
    <m/>
    <m/>
    <s v="No"/>
    <s v="W664831"/>
    <n v="0"/>
    <m/>
    <s v="S19586"/>
    <m/>
    <m/>
    <s v="S0362574"/>
  </r>
  <r>
    <x v="512"/>
    <n v="10000"/>
    <n v="10000"/>
    <n v="45757"/>
    <s v="502LAUGH"/>
    <s v=" 8:32:09 am"/>
    <s v="SG-5606704 01"/>
    <m/>
    <x v="0"/>
    <s v="Yes"/>
    <n v="72"/>
    <s v="Xeikon 3500"/>
    <x v="0"/>
    <s v="PM17"/>
    <s v="NG SWEE CHEA"/>
    <n v="5000"/>
    <m/>
    <m/>
    <d v="2025-04-09T00:00:00"/>
    <m/>
    <n v="8"/>
    <n v="40000"/>
    <s v="PE"/>
    <s v="GR-1360001"/>
    <n v="0"/>
    <n v="30000"/>
    <n v="10000"/>
    <n v="0"/>
    <n v="0"/>
    <n v="0"/>
    <m/>
    <m/>
    <n v="0"/>
    <m/>
    <m/>
    <m/>
    <m/>
    <m/>
    <m/>
    <m/>
    <m/>
    <s v="GR-136"/>
    <s v="G07076"/>
    <s v="GIVAUDAN SINGAPORE PTE LTD"/>
    <m/>
    <n v="0"/>
    <n v="0"/>
    <n v="0"/>
    <n v="0"/>
    <n v="0"/>
    <n v="0"/>
    <m/>
    <m/>
    <m/>
    <s v="No"/>
    <s v="W665030"/>
    <n v="0"/>
    <m/>
    <s v="G07076"/>
    <m/>
    <m/>
    <s v="S0362593"/>
  </r>
  <r>
    <x v="512"/>
    <n v="10000"/>
    <n v="20000"/>
    <n v="45757"/>
    <s v="502LAUGH"/>
    <s v=" 8:32:09 am"/>
    <s v="SG-5606704 01"/>
    <m/>
    <x v="1"/>
    <s v="Yes"/>
    <n v="82"/>
    <s v="POLLY"/>
    <x v="2"/>
    <s v="PM11"/>
    <s v="TEE MENG CHAI"/>
    <n v="2000"/>
    <m/>
    <m/>
    <d v="2025-04-09T00:00:00"/>
    <m/>
    <n v="20"/>
    <n v="40000"/>
    <s v="PE"/>
    <s v="GR-1360001"/>
    <n v="0"/>
    <n v="30000"/>
    <n v="10000"/>
    <n v="0"/>
    <n v="0"/>
    <n v="0"/>
    <m/>
    <m/>
    <n v="0"/>
    <m/>
    <m/>
    <m/>
    <m/>
    <m/>
    <m/>
    <m/>
    <m/>
    <s v="GR-136"/>
    <s v="G07076"/>
    <s v="GIVAUDAN SINGAPORE PTE LTD"/>
    <m/>
    <n v="0"/>
    <n v="0"/>
    <n v="0"/>
    <n v="0"/>
    <n v="0"/>
    <n v="0"/>
    <m/>
    <m/>
    <m/>
    <s v="No"/>
    <s v="W665030"/>
    <n v="0"/>
    <m/>
    <s v="G07076"/>
    <m/>
    <m/>
    <s v="S0362593"/>
  </r>
  <r>
    <x v="513"/>
    <n v="10000"/>
    <n v="10000"/>
    <n v="45758"/>
    <s v="502LAUGH"/>
    <n v="0.42528935185185185"/>
    <s v="BZA050-04"/>
    <m/>
    <x v="0"/>
    <s v="Yes"/>
    <n v="93"/>
    <s v="HP Indigo 6900"/>
    <x v="0"/>
    <s v="PC02"/>
    <s v="GAO BINJIE"/>
    <n v="2400"/>
    <n v="150"/>
    <n v="2.5"/>
    <d v="2025-04-09T00:00:00"/>
    <m/>
    <n v="16"/>
    <n v="38400"/>
    <s v="PE"/>
    <s v="GR-1970001"/>
    <n v="0"/>
    <n v="30000"/>
    <n v="8400"/>
    <n v="0"/>
    <n v="0"/>
    <n v="0"/>
    <m/>
    <m/>
    <n v="0"/>
    <m/>
    <m/>
    <m/>
    <m/>
    <m/>
    <m/>
    <m/>
    <m/>
    <s v="GR-197"/>
    <s v="G07076"/>
    <s v="GIVAUDAN SINGAPORE PTE LTD"/>
    <m/>
    <n v="0"/>
    <n v="0"/>
    <n v="0"/>
    <n v="0"/>
    <n v="0"/>
    <n v="0"/>
    <m/>
    <m/>
    <m/>
    <s v="No"/>
    <s v="W664832"/>
    <n v="0"/>
    <m/>
    <s v="G07076"/>
    <m/>
    <m/>
    <s v="S0362593"/>
  </r>
  <r>
    <x v="514"/>
    <n v="10000"/>
    <n v="10000"/>
    <n v="45762"/>
    <s v="502LAUGH"/>
    <s v=" 8:27:16 am"/>
    <s v="M0BTD2140"/>
    <m/>
    <x v="0"/>
    <s v="Yes"/>
    <n v="79"/>
    <s v="HP Indigo 6800"/>
    <x v="0"/>
    <s v="PM21"/>
    <s v="LIM JIA FAN"/>
    <n v="6667"/>
    <n v="363.35"/>
    <n v="6.0558333333333341"/>
    <d v="2025-04-09T00:00:00"/>
    <m/>
    <n v="6"/>
    <n v="40002"/>
    <s v="PE"/>
    <s v="M-260X128-A0001"/>
    <n v="0"/>
    <n v="40000"/>
    <n v="2"/>
    <n v="0"/>
    <n v="0"/>
    <n v="0"/>
    <m/>
    <m/>
    <n v="0"/>
    <m/>
    <m/>
    <m/>
    <m/>
    <m/>
    <m/>
    <m/>
    <m/>
    <s v="M-260X128-A"/>
    <s v="G07076"/>
    <s v="GIVAUDAN SINGAPORE PTE LTD"/>
    <m/>
    <n v="0"/>
    <n v="0"/>
    <n v="0"/>
    <n v="0"/>
    <n v="0"/>
    <n v="0"/>
    <m/>
    <m/>
    <m/>
    <s v="No"/>
    <s v="W665031"/>
    <n v="0"/>
    <m/>
    <s v="G07076"/>
    <m/>
    <m/>
    <s v="S0362594"/>
  </r>
  <r>
    <x v="515"/>
    <n v="10000"/>
    <n v="10000"/>
    <n v="45756"/>
    <s v="502LAUGH"/>
    <s v=" 5:36:35 pm"/>
    <s v="4136S1"/>
    <m/>
    <x v="0"/>
    <s v="Yes"/>
    <n v="22"/>
    <s v="FSK B100"/>
    <x v="3"/>
    <s v="PS13"/>
    <s v="YEE CHENG MENG"/>
    <n v="100"/>
    <n v="47"/>
    <n v="0.78333333333333333"/>
    <d v="2025-04-09T00:00:00"/>
    <m/>
    <n v="10"/>
    <n v="1000"/>
    <s v="PE"/>
    <s v="704845 INDEX000001"/>
    <n v="0"/>
    <n v="1000"/>
    <n v="0"/>
    <n v="0"/>
    <n v="0"/>
    <n v="0"/>
    <m/>
    <m/>
    <n v="0"/>
    <m/>
    <m/>
    <m/>
    <m/>
    <m/>
    <m/>
    <m/>
    <m/>
    <s v="704845 INDEX00"/>
    <s v="V22000"/>
    <s v="PT VARTA MICROBATTERY INDONESIA"/>
    <m/>
    <n v="0"/>
    <n v="0"/>
    <n v="0"/>
    <n v="0"/>
    <n v="0"/>
    <n v="0"/>
    <m/>
    <m/>
    <m/>
    <s v="No"/>
    <s v="W664833"/>
    <n v="0"/>
    <m/>
    <s v="V22000"/>
    <m/>
    <m/>
    <s v="S0362614"/>
  </r>
  <r>
    <x v="516"/>
    <n v="10000"/>
    <n v="10000"/>
    <n v="45756"/>
    <s v="502LAUGH"/>
    <s v=" 2:18:47 pm"/>
    <s v="4116S1"/>
    <m/>
    <x v="0"/>
    <s v="Yes"/>
    <n v="12"/>
    <s v="FSK SR520"/>
    <x v="3"/>
    <s v="PP05"/>
    <s v="WONG KIM FATT"/>
    <n v="5000"/>
    <n v="145"/>
    <n v="2.4166666666666665"/>
    <d v="2025-04-09T00:00:00"/>
    <m/>
    <n v="1"/>
    <n v="5000"/>
    <s v="PE"/>
    <s v="805512 REV4000001"/>
    <n v="0"/>
    <n v="5000"/>
    <n v="0"/>
    <n v="0"/>
    <n v="0"/>
    <n v="0"/>
    <m/>
    <m/>
    <n v="0"/>
    <m/>
    <m/>
    <m/>
    <m/>
    <m/>
    <m/>
    <m/>
    <m/>
    <s v="805512 REV400"/>
    <s v="V22000"/>
    <s v="PT VARTA MICROBATTERY INDONESIA"/>
    <m/>
    <n v="0"/>
    <n v="0"/>
    <n v="0"/>
    <n v="0"/>
    <n v="0"/>
    <n v="0"/>
    <m/>
    <m/>
    <m/>
    <s v="No"/>
    <s v="W664835"/>
    <n v="0"/>
    <m/>
    <s v="V22000"/>
    <m/>
    <m/>
    <s v="S0362614"/>
  </r>
  <r>
    <x v="517"/>
    <n v="10000"/>
    <n v="10000"/>
    <n v="45757"/>
    <s v="502LAUGH"/>
    <s v=" 8:38:42 am"/>
    <s v="4110602U5A"/>
    <m/>
    <x v="0"/>
    <s v="Yes"/>
    <n v="46"/>
    <s v="Sanki 300 Intermittent"/>
    <x v="3"/>
    <s v="PS66"/>
    <s v="SIM ENG KWANG"/>
    <n v="1000"/>
    <n v="70"/>
    <n v="1.1666666666666667"/>
    <d v="2025-04-09T00:00:00"/>
    <m/>
    <n v="1"/>
    <n v="1000"/>
    <s v="PE"/>
    <s v="250-6314-000001"/>
    <n v="0"/>
    <n v="1000"/>
    <n v="0"/>
    <n v="0"/>
    <n v="0"/>
    <n v="0"/>
    <m/>
    <m/>
    <n v="0"/>
    <m/>
    <m/>
    <m/>
    <m/>
    <m/>
    <m/>
    <m/>
    <m/>
    <s v="250-6314-00"/>
    <s v="J10025"/>
    <s v="JMS SINGAPORE PTE LTD"/>
    <m/>
    <n v="0"/>
    <n v="0"/>
    <n v="0"/>
    <n v="0"/>
    <n v="0"/>
    <n v="0"/>
    <m/>
    <m/>
    <m/>
    <s v="No"/>
    <s v="W664841"/>
    <n v="0"/>
    <m/>
    <s v="J10025"/>
    <m/>
    <m/>
    <s v="S0362645"/>
  </r>
  <r>
    <x v="518"/>
    <n v="10000"/>
    <n v="10000"/>
    <n v="45756"/>
    <s v="502LAUGH"/>
    <s v=" 5:51:31 pm"/>
    <s v="BYK017-02/3082512U9"/>
    <m/>
    <x v="0"/>
    <s v="Yes"/>
    <n v="12"/>
    <s v="FSK SR520"/>
    <x v="3"/>
    <s v="PP05"/>
    <s v="WONG KIM FATT"/>
    <n v="250"/>
    <n v="50"/>
    <n v="0.83333333333333337"/>
    <d v="2025-04-09T00:00:00"/>
    <m/>
    <n v="4"/>
    <n v="1000"/>
    <s v="PE"/>
    <s v="RETAINED-15X25  0001"/>
    <n v="0"/>
    <n v="1000"/>
    <n v="0"/>
    <n v="0"/>
    <n v="0"/>
    <n v="0"/>
    <m/>
    <m/>
    <n v="0"/>
    <m/>
    <m/>
    <m/>
    <m/>
    <m/>
    <m/>
    <m/>
    <m/>
    <s v="RETAINED-15X25  BLUE"/>
    <s v="G07075"/>
    <s v="GLAXO WELLCOME MANUFACTURING PTE LTD"/>
    <m/>
    <n v="0"/>
    <n v="0"/>
    <n v="0"/>
    <n v="0"/>
    <n v="0"/>
    <n v="0"/>
    <m/>
    <m/>
    <m/>
    <s v="No"/>
    <s v="W664842"/>
    <n v="0"/>
    <m/>
    <s v="G07075"/>
    <m/>
    <m/>
    <s v="S0362647"/>
  </r>
  <r>
    <x v="519"/>
    <n v="10000"/>
    <n v="10000"/>
    <n v="45756"/>
    <s v="502LAUGH"/>
    <s v=" 5:51:31 pm"/>
    <s v="3082512U9/BXG078-05/079-01"/>
    <m/>
    <x v="0"/>
    <s v="Yes"/>
    <n v="12"/>
    <s v="FSK SR520"/>
    <x v="3"/>
    <s v="PP05"/>
    <s v="WONG KIM FATT"/>
    <n v="1250"/>
    <n v="70"/>
    <n v="1.1666666666666667"/>
    <d v="2025-04-09T00:00:00"/>
    <m/>
    <n v="4"/>
    <n v="5000"/>
    <s v="PE"/>
    <s v="RETAINED-15X25 O0001"/>
    <n v="0"/>
    <n v="5000"/>
    <n v="0"/>
    <n v="0"/>
    <n v="0"/>
    <n v="0"/>
    <m/>
    <m/>
    <n v="0"/>
    <m/>
    <m/>
    <m/>
    <m/>
    <m/>
    <m/>
    <m/>
    <m/>
    <s v="RETAINED-15X25 ORANG"/>
    <s v="G07075"/>
    <s v="GLAXO WELLCOME MANUFACTURING PTE LTD"/>
    <m/>
    <n v="0"/>
    <n v="0"/>
    <n v="0"/>
    <n v="0"/>
    <n v="0"/>
    <n v="0"/>
    <m/>
    <m/>
    <m/>
    <s v="No"/>
    <s v="W664843"/>
    <n v="0"/>
    <m/>
    <s v="G07075"/>
    <m/>
    <m/>
    <s v="S0362647"/>
  </r>
  <r>
    <x v="520"/>
    <n v="10000"/>
    <n v="10000"/>
    <n v="45758"/>
    <s v="502LAUGH"/>
    <s v=" 2:03:21 pm"/>
    <s v="J00WT7100"/>
    <m/>
    <x v="0"/>
    <s v="Yes"/>
    <n v="72"/>
    <s v="Xeikon 3500"/>
    <x v="0"/>
    <s v="PM17"/>
    <s v="NG SWEE CHEA"/>
    <n v="1750"/>
    <m/>
    <m/>
    <d v="2025-04-09T00:00:00"/>
    <m/>
    <n v="4"/>
    <n v="7000"/>
    <s v="PE"/>
    <n v="5000582200001"/>
    <n v="0"/>
    <n v="6000"/>
    <n v="1000"/>
    <n v="0"/>
    <n v="0"/>
    <n v="0"/>
    <m/>
    <m/>
    <n v="0"/>
    <m/>
    <m/>
    <m/>
    <m/>
    <m/>
    <m/>
    <m/>
    <m/>
    <n v="500058220"/>
    <s v="B02083"/>
    <s v="BECTON DICKINSON MEDICAL (S) PTE LTD"/>
    <m/>
    <n v="0"/>
    <n v="0"/>
    <n v="0"/>
    <n v="0"/>
    <n v="0"/>
    <n v="0"/>
    <m/>
    <m/>
    <m/>
    <s v="No"/>
    <s v="W664844"/>
    <n v="0"/>
    <m/>
    <s v="B02083"/>
    <m/>
    <m/>
    <s v="S0362654"/>
  </r>
  <r>
    <x v="521"/>
    <n v="10000"/>
    <n v="10000"/>
    <n v="45758"/>
    <s v="502LAUGH"/>
    <s v=" 8:36:37 am"/>
    <s v="J00WT7100"/>
    <m/>
    <x v="0"/>
    <s v="Yes"/>
    <n v="72"/>
    <s v="Xeikon 3500"/>
    <x v="0"/>
    <s v="PM17"/>
    <s v="NG SWEE CHEA"/>
    <n v="1750"/>
    <m/>
    <m/>
    <d v="2025-04-09T00:00:00"/>
    <m/>
    <n v="4"/>
    <n v="7000"/>
    <s v="PE"/>
    <n v="5000514990001"/>
    <n v="0"/>
    <n v="5000"/>
    <n v="2000"/>
    <n v="0"/>
    <n v="0"/>
    <n v="0"/>
    <m/>
    <m/>
    <n v="0"/>
    <m/>
    <m/>
    <m/>
    <m/>
    <m/>
    <m/>
    <m/>
    <m/>
    <n v="500051499"/>
    <s v="B02083"/>
    <s v="BECTON DICKINSON MEDICAL (S) PTE LTD"/>
    <m/>
    <n v="0"/>
    <n v="0"/>
    <n v="0"/>
    <n v="0"/>
    <n v="0"/>
    <n v="0"/>
    <m/>
    <m/>
    <m/>
    <s v="No"/>
    <s v="W664845"/>
    <n v="0"/>
    <m/>
    <s v="B02083"/>
    <m/>
    <m/>
    <s v="S0362655"/>
  </r>
  <r>
    <x v="522"/>
    <n v="10000"/>
    <n v="10000"/>
    <n v="45758"/>
    <s v="502LAUGH"/>
    <n v="0.48421296296296296"/>
    <s v="J00WT7100"/>
    <m/>
    <x v="0"/>
    <s v="Yes"/>
    <n v="72"/>
    <s v="Xeikon 3500"/>
    <x v="0"/>
    <s v="PM17"/>
    <s v="NG SWEE CHEA"/>
    <n v="1125"/>
    <m/>
    <m/>
    <d v="2025-04-09T00:00:00"/>
    <m/>
    <n v="4"/>
    <n v="4500"/>
    <s v="PE"/>
    <n v="5000761290001"/>
    <n v="0"/>
    <n v="2500"/>
    <n v="2000"/>
    <n v="0"/>
    <n v="0"/>
    <n v="0"/>
    <m/>
    <m/>
    <n v="0"/>
    <m/>
    <m/>
    <m/>
    <m/>
    <m/>
    <m/>
    <m/>
    <m/>
    <n v="500076129"/>
    <s v="B02083"/>
    <s v="BECTON DICKINSON MEDICAL (S) PTE LTD"/>
    <m/>
    <n v="0"/>
    <n v="0"/>
    <n v="0"/>
    <n v="0"/>
    <n v="0"/>
    <n v="0"/>
    <m/>
    <m/>
    <m/>
    <s v="No"/>
    <s v="W664846"/>
    <n v="0"/>
    <m/>
    <s v="B02083"/>
    <m/>
    <m/>
    <s v="S0362655"/>
  </r>
  <r>
    <x v="522"/>
    <n v="20000"/>
    <n v="10000"/>
    <n v="45758"/>
    <s v="502LAUGH"/>
    <n v="0.48421296296296296"/>
    <s v="J00WT7100"/>
    <m/>
    <x v="0"/>
    <s v="Yes"/>
    <n v="72"/>
    <s v="Xeikon 3500"/>
    <x v="0"/>
    <s v="PM17"/>
    <s v="NG SWEE CHEA"/>
    <n v="625"/>
    <m/>
    <m/>
    <d v="2025-04-09T00:00:00"/>
    <m/>
    <n v="4"/>
    <n v="2500"/>
    <s v="PE"/>
    <n v="5000761290001"/>
    <n v="0"/>
    <n v="2500"/>
    <n v="0"/>
    <n v="0"/>
    <n v="0"/>
    <n v="0"/>
    <m/>
    <m/>
    <n v="0"/>
    <m/>
    <m/>
    <m/>
    <m/>
    <m/>
    <m/>
    <m/>
    <m/>
    <n v="500076129"/>
    <s v="B02083"/>
    <s v="BECTON DICKINSON MEDICAL (S) PTE LTD"/>
    <m/>
    <n v="0"/>
    <n v="0"/>
    <n v="0"/>
    <n v="0"/>
    <n v="0"/>
    <n v="0"/>
    <m/>
    <m/>
    <m/>
    <s v="No"/>
    <s v="W664846"/>
    <n v="0"/>
    <m/>
    <s v="B02083"/>
    <m/>
    <m/>
    <s v="S0362655"/>
  </r>
  <r>
    <x v="460"/>
    <n v="10000"/>
    <n v="20000"/>
    <n v="45757"/>
    <s v="502LAUGH"/>
    <s v=" 4:23:49 pm"/>
    <n v="502062525"/>
    <m/>
    <x v="1"/>
    <s v="Yes"/>
    <n v="100"/>
    <s v="Vorey Digital Cut"/>
    <x v="4"/>
    <s v="PM87"/>
    <s v="LEE SHIEN WEI"/>
    <n v="1100"/>
    <m/>
    <m/>
    <d v="2025-04-09T00:00:00"/>
    <m/>
    <n v="1"/>
    <n v="1100"/>
    <s v="PE"/>
    <n v="190073450001"/>
    <n v="0"/>
    <n v="1000"/>
    <n v="100"/>
    <n v="0"/>
    <n v="0"/>
    <n v="0"/>
    <m/>
    <m/>
    <n v="0"/>
    <m/>
    <m/>
    <m/>
    <m/>
    <m/>
    <m/>
    <m/>
    <m/>
    <n v="19007345"/>
    <s v="I09109"/>
    <s v="IKE TECHNOLOGY"/>
    <m/>
    <n v="0"/>
    <n v="0"/>
    <n v="0"/>
    <n v="0"/>
    <n v="0"/>
    <n v="0"/>
    <m/>
    <m/>
    <m/>
    <s v="No"/>
    <s v="W664848"/>
    <n v="0"/>
    <m/>
    <s v="I09109"/>
    <m/>
    <m/>
    <s v="S0362673"/>
  </r>
  <r>
    <x v="461"/>
    <n v="10000"/>
    <n v="20000"/>
    <n v="45756"/>
    <s v="502LAUGH"/>
    <s v=" 4:34:25 pm"/>
    <s v="M0B7C2220"/>
    <m/>
    <x v="1"/>
    <s v="Yes"/>
    <n v="82"/>
    <s v="POLLY"/>
    <x v="2"/>
    <s v="PM11"/>
    <s v="TEE MENG CHAI"/>
    <n v="679"/>
    <m/>
    <m/>
    <d v="2025-04-09T00:00:00"/>
    <m/>
    <n v="56"/>
    <n v="38024"/>
    <s v="PE"/>
    <s v="86.B9480001"/>
    <n v="0"/>
    <n v="32000"/>
    <n v="6024"/>
    <n v="0"/>
    <n v="0"/>
    <n v="0"/>
    <m/>
    <m/>
    <n v="0"/>
    <m/>
    <m/>
    <m/>
    <m/>
    <m/>
    <m/>
    <m/>
    <m/>
    <s v="86.B948"/>
    <s v="T20390-PMI"/>
    <s v="TECHNOCOM SYSTEMS SDN BHD"/>
    <m/>
    <n v="0"/>
    <n v="0"/>
    <n v="0"/>
    <n v="0"/>
    <n v="0"/>
    <n v="0"/>
    <m/>
    <m/>
    <m/>
    <s v="No"/>
    <s v="W664849"/>
    <n v="0"/>
    <m/>
    <s v="T20390-PMI"/>
    <m/>
    <m/>
    <s v="S0362676"/>
  </r>
  <r>
    <x v="523"/>
    <n v="10000"/>
    <n v="10000"/>
    <n v="45756"/>
    <s v="502LAUGH"/>
    <s v=" 2:19:59 pm"/>
    <s v="M0BUE5312"/>
    <m/>
    <x v="0"/>
    <s v="Yes"/>
    <n v="26"/>
    <s v="Sanki SKP250 Full Rotary"/>
    <x v="3"/>
    <s v="PS70"/>
    <s v="YEO WOO KEONG"/>
    <n v="4500"/>
    <n v="157.5"/>
    <n v="2.625"/>
    <d v="2025-04-09T00:00:00"/>
    <m/>
    <n v="4"/>
    <n v="18000"/>
    <s v="PE"/>
    <s v="203025300 REVA0001"/>
    <n v="0"/>
    <n v="18000"/>
    <n v="0"/>
    <n v="0"/>
    <n v="0"/>
    <n v="0"/>
    <m/>
    <m/>
    <n v="0"/>
    <m/>
    <m/>
    <m/>
    <m/>
    <m/>
    <m/>
    <m/>
    <m/>
    <s v="203025300 REVA"/>
    <s v="S19314"/>
    <s v="SEAGATE TECHNOLOGY INTERNATIONAL (WUXI) CO., LTD"/>
    <m/>
    <n v="0"/>
    <n v="0"/>
    <n v="0"/>
    <n v="0"/>
    <n v="0"/>
    <n v="0"/>
    <m/>
    <m/>
    <m/>
    <s v="No"/>
    <s v="W664850"/>
    <n v="0"/>
    <m/>
    <s v="S19314"/>
    <m/>
    <m/>
    <s v="H0064967"/>
  </r>
  <r>
    <x v="524"/>
    <n v="10000"/>
    <n v="10000"/>
    <n v="45757"/>
    <s v="502LAUGH"/>
    <s v=" 8:35:38 am"/>
    <s v="M0BUF4281"/>
    <m/>
    <x v="0"/>
    <s v="Yes"/>
    <n v="26"/>
    <s v="Sanki SKP250 Full Rotary"/>
    <x v="3"/>
    <s v="PS70"/>
    <s v="YEO WOO KEONG"/>
    <n v="1500"/>
    <n v="82.5"/>
    <n v="1.375"/>
    <d v="2025-04-09T00:00:00"/>
    <m/>
    <n v="4"/>
    <n v="6000"/>
    <s v="PE"/>
    <s v="204194300 REVA0001"/>
    <n v="0"/>
    <n v="6000"/>
    <n v="0"/>
    <n v="0"/>
    <n v="0"/>
    <n v="0"/>
    <m/>
    <m/>
    <n v="0"/>
    <m/>
    <m/>
    <m/>
    <m/>
    <m/>
    <m/>
    <m/>
    <m/>
    <s v="204194300 REVA"/>
    <s v="S19314"/>
    <s v="SEAGATE TECHNOLOGY INTERNATIONAL (WUXI) CO., LTD"/>
    <m/>
    <n v="0"/>
    <n v="0"/>
    <n v="0"/>
    <n v="0"/>
    <n v="0"/>
    <n v="0"/>
    <m/>
    <m/>
    <m/>
    <s v="No"/>
    <s v="W664851"/>
    <n v="0"/>
    <m/>
    <s v="S19314"/>
    <m/>
    <m/>
    <s v="H0064968"/>
  </r>
  <r>
    <x v="525"/>
    <n v="10000"/>
    <n v="10000"/>
    <n v="45757"/>
    <s v="502LAUGH"/>
    <s v=" 8:36:09 am"/>
    <s v="M0BUF4281"/>
    <m/>
    <x v="0"/>
    <s v="Yes"/>
    <n v="26"/>
    <s v="Sanki SKP250 Full Rotary"/>
    <x v="3"/>
    <s v="PS70"/>
    <s v="YEO WOO KEONG"/>
    <n v="1500"/>
    <n v="82.5"/>
    <n v="1.375"/>
    <d v="2025-04-09T00:00:00"/>
    <m/>
    <n v="4"/>
    <n v="6000"/>
    <s v="PE"/>
    <s v="204194300 REVA0001"/>
    <n v="0"/>
    <n v="6000"/>
    <n v="0"/>
    <n v="0"/>
    <n v="0"/>
    <n v="0"/>
    <m/>
    <m/>
    <n v="0"/>
    <m/>
    <m/>
    <m/>
    <m/>
    <m/>
    <m/>
    <m/>
    <m/>
    <s v="204194300 REVA"/>
    <s v="S19314"/>
    <s v="SEAGATE TECHNOLOGY INTERNATIONAL (WUXI) CO., LTD"/>
    <m/>
    <n v="0"/>
    <n v="0"/>
    <n v="0"/>
    <n v="0"/>
    <n v="0"/>
    <n v="0"/>
    <m/>
    <m/>
    <m/>
    <s v="No"/>
    <s v="W664852"/>
    <n v="0"/>
    <m/>
    <s v="S19314"/>
    <m/>
    <m/>
    <s v="H0064969"/>
  </r>
  <r>
    <x v="526"/>
    <n v="10000"/>
    <n v="10000"/>
    <n v="45756"/>
    <s v="502LAUGH"/>
    <s v=" 4:33:02 pm"/>
    <s v="5011702U5"/>
    <m/>
    <x v="0"/>
    <s v="Yes"/>
    <n v="82"/>
    <s v="POLLY"/>
    <x v="2"/>
    <s v="PM11"/>
    <s v="TEE MENG CHAI"/>
    <n v="847"/>
    <m/>
    <m/>
    <d v="2025-04-09T00:00:00"/>
    <m/>
    <n v="26"/>
    <n v="22022"/>
    <s v="PE"/>
    <s v="250-8038-000001"/>
    <n v="0"/>
    <n v="22000"/>
    <n v="22"/>
    <n v="0"/>
    <n v="0"/>
    <n v="0"/>
    <m/>
    <m/>
    <n v="0"/>
    <m/>
    <m/>
    <m/>
    <m/>
    <m/>
    <m/>
    <m/>
    <m/>
    <s v="250-8038-00"/>
    <s v="J10025"/>
    <s v="JMS SINGAPORE PTE LTD"/>
    <m/>
    <n v="0"/>
    <n v="0"/>
    <n v="0"/>
    <n v="0"/>
    <n v="0"/>
    <n v="0"/>
    <m/>
    <m/>
    <m/>
    <s v="No"/>
    <s v="W664859"/>
    <n v="0"/>
    <m/>
    <s v="J10025"/>
    <m/>
    <m/>
    <s v="S0362749"/>
  </r>
  <r>
    <x v="527"/>
    <n v="10000"/>
    <n v="10000"/>
    <n v="45761"/>
    <s v="502LAUGH"/>
    <s v=" 8:34:36 am"/>
    <s v="M0BUP6250"/>
    <m/>
    <x v="0"/>
    <s v="Yes"/>
    <n v="79"/>
    <s v="HP Indigo 6800"/>
    <x v="0"/>
    <s v="PM16"/>
    <s v="TEO KAH JUN"/>
    <n v="50"/>
    <n v="32.5"/>
    <n v="0.54166666666666663"/>
    <d v="2025-04-09T00:00:00"/>
    <m/>
    <n v="602"/>
    <n v="30100"/>
    <s v="PE"/>
    <s v="C9384-800020001"/>
    <n v="0"/>
    <n v="20000"/>
    <n v="10100"/>
    <n v="0"/>
    <n v="0"/>
    <n v="0"/>
    <m/>
    <m/>
    <n v="0"/>
    <m/>
    <m/>
    <m/>
    <m/>
    <m/>
    <m/>
    <m/>
    <m/>
    <s v="C9384-80002"/>
    <s v="H08031-IMS"/>
    <s v="HP SINGAPORE (PRIVATE) LIMITED"/>
    <m/>
    <n v="0"/>
    <n v="0"/>
    <n v="0"/>
    <n v="0"/>
    <n v="0"/>
    <n v="0"/>
    <m/>
    <m/>
    <m/>
    <s v="No"/>
    <s v="W665479"/>
    <n v="0"/>
    <m/>
    <s v="H08031-IMS"/>
    <m/>
    <m/>
    <s v="S0362752"/>
  </r>
  <r>
    <x v="528"/>
    <n v="10000"/>
    <n v="10000"/>
    <n v="45761"/>
    <s v="502LAUGH"/>
    <s v=" 8:41:56 am"/>
    <s v="M0BUP6250"/>
    <m/>
    <x v="0"/>
    <s v="Yes"/>
    <n v="79"/>
    <s v="HP Indigo 6800"/>
    <x v="0"/>
    <s v="PM16"/>
    <s v="TEO KAH JUN"/>
    <n v="216"/>
    <n v="40.799999999999997"/>
    <n v="0.67999999999999994"/>
    <d v="2025-04-09T00:00:00"/>
    <m/>
    <n v="65"/>
    <n v="14040"/>
    <s v="PE"/>
    <s v="5180-22740001"/>
    <n v="0"/>
    <n v="10000"/>
    <n v="4040"/>
    <n v="0"/>
    <n v="0"/>
    <n v="0"/>
    <m/>
    <m/>
    <n v="0"/>
    <m/>
    <m/>
    <m/>
    <m/>
    <m/>
    <m/>
    <m/>
    <m/>
    <s v="5180-2274"/>
    <s v="H08031-JIM"/>
    <s v="HP SINGAPORE (PRIVATE) LIMITED"/>
    <m/>
    <n v="0"/>
    <n v="0"/>
    <n v="0"/>
    <n v="0"/>
    <n v="0"/>
    <n v="0"/>
    <m/>
    <m/>
    <m/>
    <s v="No"/>
    <s v="W665958"/>
    <n v="0"/>
    <m/>
    <s v="H08031-JIM"/>
    <m/>
    <m/>
    <s v="S0362755"/>
  </r>
  <r>
    <x v="529"/>
    <n v="10000"/>
    <n v="10000"/>
    <n v="45761"/>
    <s v="502LAUGH"/>
    <s v=" 8:41:19 am"/>
    <s v="M0BUP6250"/>
    <m/>
    <x v="0"/>
    <s v="Yes"/>
    <n v="79"/>
    <s v="HP Indigo 6800"/>
    <x v="0"/>
    <s v="PM16"/>
    <s v="TEO KAH JUN"/>
    <n v="47"/>
    <n v="32.35"/>
    <n v="0.53916666666666668"/>
    <d v="2025-04-09T00:00:00"/>
    <m/>
    <n v="65"/>
    <n v="3055"/>
    <s v="PE"/>
    <s v="CG325-800070001"/>
    <n v="0"/>
    <n v="1000"/>
    <n v="2055"/>
    <n v="0"/>
    <n v="0"/>
    <n v="0"/>
    <m/>
    <m/>
    <n v="0"/>
    <m/>
    <m/>
    <m/>
    <m/>
    <m/>
    <m/>
    <m/>
    <m/>
    <s v="CG325-80007"/>
    <s v="H08031-JIM"/>
    <s v="HP SINGAPORE (PRIVATE) LIMITED"/>
    <m/>
    <n v="0"/>
    <n v="0"/>
    <n v="0"/>
    <n v="0"/>
    <n v="0"/>
    <n v="0"/>
    <m/>
    <m/>
    <m/>
    <s v="No"/>
    <s v="W665959"/>
    <n v="0"/>
    <m/>
    <s v="H08031-JIM"/>
    <m/>
    <m/>
    <s v="S0362756"/>
  </r>
  <r>
    <x v="530"/>
    <n v="10000"/>
    <n v="10000"/>
    <n v="45757"/>
    <s v="502LAUGH"/>
    <s v=" 8:42:05 am"/>
    <n v="59470"/>
    <m/>
    <x v="0"/>
    <s v="Yes"/>
    <n v="73"/>
    <s v="Brotech DF330"/>
    <x v="1"/>
    <s v="PM59"/>
    <s v="VOON CHAN PIN"/>
    <n v="15313"/>
    <n v="285.2166666666667"/>
    <n v="4.7536111111111117"/>
    <d v="2025-04-09T00:00:00"/>
    <m/>
    <n v="12"/>
    <n v="183756"/>
    <s v="PE"/>
    <s v="MT-1000241-909RE0001"/>
    <n v="0"/>
    <n v="183750"/>
    <n v="6"/>
    <n v="0"/>
    <n v="0"/>
    <n v="0"/>
    <m/>
    <m/>
    <n v="0"/>
    <m/>
    <m/>
    <m/>
    <m/>
    <m/>
    <m/>
    <m/>
    <m/>
    <s v="MT-1000241-909REV004"/>
    <s v="Z26002"/>
    <s v="CCL DESIGN (PENANG) SDN. BHD."/>
    <m/>
    <n v="0"/>
    <n v="0"/>
    <n v="0"/>
    <n v="0"/>
    <n v="0"/>
    <n v="0"/>
    <m/>
    <m/>
    <m/>
    <s v="No"/>
    <s v="W664865"/>
    <n v="0"/>
    <m/>
    <s v="Z26002"/>
    <m/>
    <m/>
    <s v="S0362956"/>
  </r>
  <r>
    <x v="530"/>
    <n v="10000"/>
    <n v="20000"/>
    <n v="45757"/>
    <s v="502LAUGH"/>
    <s v=" 8:42:05 am"/>
    <n v="59470"/>
    <m/>
    <x v="1"/>
    <s v="Yes"/>
    <n v="96"/>
    <s v="Luster AOI"/>
    <x v="5"/>
    <s v="QM54"/>
    <s v="TAN SWEE LENG"/>
    <n v="30625"/>
    <m/>
    <m/>
    <d v="2025-04-09T00:00:00"/>
    <m/>
    <n v="6"/>
    <n v="183750"/>
    <s v="PE"/>
    <s v="MT-1000241-909RE0001"/>
    <n v="0"/>
    <n v="183750"/>
    <n v="0"/>
    <n v="0"/>
    <n v="0"/>
    <n v="0"/>
    <m/>
    <m/>
    <n v="0"/>
    <m/>
    <m/>
    <m/>
    <m/>
    <m/>
    <m/>
    <m/>
    <m/>
    <s v="MT-1000241-909REV004"/>
    <s v="Z26002"/>
    <s v="CCL DESIGN (PENANG) SDN. BHD."/>
    <m/>
    <n v="0"/>
    <n v="0"/>
    <n v="0"/>
    <n v="0"/>
    <n v="0"/>
    <n v="0"/>
    <m/>
    <m/>
    <m/>
    <s v="No"/>
    <s v="W664865"/>
    <n v="0"/>
    <m/>
    <s v="Z26002"/>
    <m/>
    <m/>
    <s v="S0362956"/>
  </r>
  <r>
    <x v="531"/>
    <n v="10000"/>
    <n v="10000"/>
    <n v="45757"/>
    <s v="502LAUGH"/>
    <s v=" 1:49:13 pm"/>
    <n v="59470"/>
    <m/>
    <x v="0"/>
    <s v="Yes"/>
    <n v="73"/>
    <s v="Brotech DF330"/>
    <x v="1"/>
    <s v="PM59"/>
    <s v="VOON CHAN PIN"/>
    <n v="5334"/>
    <n v="118.9"/>
    <n v="1.9816666666666667"/>
    <d v="2025-04-09T00:00:00"/>
    <m/>
    <n v="12"/>
    <n v="64008"/>
    <s v="PE"/>
    <s v="MT-1000241-910RE0002"/>
    <n v="0"/>
    <n v="64005"/>
    <n v="3"/>
    <n v="0"/>
    <n v="0"/>
    <n v="0"/>
    <m/>
    <m/>
    <n v="0"/>
    <m/>
    <m/>
    <m/>
    <m/>
    <m/>
    <m/>
    <m/>
    <m/>
    <s v="MT-1000241-910REV005"/>
    <s v="Z26002"/>
    <s v="CCL DESIGN (PENANG) SDN. BHD."/>
    <m/>
    <n v="0"/>
    <n v="0"/>
    <n v="0"/>
    <n v="0"/>
    <n v="0"/>
    <n v="0"/>
    <m/>
    <m/>
    <m/>
    <s v="No"/>
    <s v="W664866"/>
    <n v="0"/>
    <m/>
    <s v="Z26002"/>
    <m/>
    <m/>
    <s v="S0362956"/>
  </r>
  <r>
    <x v="531"/>
    <n v="10000"/>
    <n v="20000"/>
    <n v="45757"/>
    <s v="502LAUGH"/>
    <s v=" 1:49:13 pm"/>
    <n v="59470"/>
    <m/>
    <x v="0"/>
    <s v="Yes"/>
    <n v="73"/>
    <s v="Brotech DF330"/>
    <x v="1"/>
    <s v="PM18"/>
    <s v="LAI CHIN YANG"/>
    <n v="13042"/>
    <n v="247.36666666666667"/>
    <n v="4.1227777777777783"/>
    <d v="2025-04-09T00:00:00"/>
    <m/>
    <n v="12"/>
    <n v="156504"/>
    <s v="PE"/>
    <s v="MT-1000241-910RE0002"/>
    <n v="0"/>
    <n v="156495"/>
    <n v="9"/>
    <n v="0"/>
    <n v="0"/>
    <n v="0"/>
    <m/>
    <m/>
    <n v="0"/>
    <m/>
    <m/>
    <m/>
    <m/>
    <m/>
    <m/>
    <m/>
    <m/>
    <s v="MT-1000241-910REV005"/>
    <s v="Z26002"/>
    <s v="CCL DESIGN (PENANG) SDN. BHD."/>
    <m/>
    <n v="0"/>
    <n v="0"/>
    <n v="0"/>
    <n v="0"/>
    <n v="0"/>
    <n v="0"/>
    <m/>
    <m/>
    <m/>
    <s v="No"/>
    <s v="W664866"/>
    <n v="0"/>
    <m/>
    <s v="Z26002"/>
    <m/>
    <m/>
    <s v="S0362956"/>
  </r>
  <r>
    <x v="532"/>
    <n v="10000"/>
    <n v="10000"/>
    <n v="45761"/>
    <s v="502LAUGH"/>
    <s v=" 8:31:02 am"/>
    <s v="M0BUP6250"/>
    <m/>
    <x v="0"/>
    <s v="Yes"/>
    <n v="79"/>
    <s v="HP Indigo 6800"/>
    <x v="0"/>
    <s v="PM16"/>
    <s v="TEO KAH JUN"/>
    <n v="34"/>
    <n v="31.7"/>
    <n v="0.52833333333333332"/>
    <d v="2025-04-09T00:00:00"/>
    <m/>
    <n v="602"/>
    <n v="20468"/>
    <s v="PE"/>
    <s v="C9407-800010001"/>
    <n v="0"/>
    <n v="10000"/>
    <n v="10468"/>
    <n v="0"/>
    <n v="0"/>
    <n v="0"/>
    <m/>
    <m/>
    <n v="0"/>
    <m/>
    <m/>
    <m/>
    <m/>
    <m/>
    <m/>
    <m/>
    <m/>
    <s v="C9407-80001"/>
    <s v="H08031-IMS"/>
    <s v="HP SINGAPORE (PRIVATE) LIMITED"/>
    <m/>
    <n v="0"/>
    <n v="0"/>
    <n v="0"/>
    <n v="0"/>
    <n v="0"/>
    <n v="0"/>
    <m/>
    <m/>
    <m/>
    <s v="No"/>
    <s v="W665500"/>
    <n v="0"/>
    <m/>
    <s v="H08031-IMS"/>
    <m/>
    <m/>
    <s v="S0363013"/>
  </r>
  <r>
    <x v="533"/>
    <n v="10000"/>
    <n v="10000"/>
    <n v="45761"/>
    <s v="502LAUGH"/>
    <s v=" 8:39:49 am"/>
    <n v="10620258104"/>
    <s v="FDC30934"/>
    <x v="0"/>
    <s v="No"/>
    <n v="79"/>
    <s v="HP Indigo 6800"/>
    <x v="0"/>
    <s v="PM21"/>
    <s v="LIM JIA FAN"/>
    <n v="690"/>
    <n v="64.5"/>
    <n v="1.075"/>
    <d v="2025-04-10T00:00:00"/>
    <m/>
    <n v="36"/>
    <n v="24840"/>
    <s v="PE"/>
    <s v="CZ630-800110001"/>
    <n v="0"/>
    <n v="0"/>
    <n v="0"/>
    <n v="0"/>
    <n v="0"/>
    <n v="0"/>
    <m/>
    <m/>
    <n v="0"/>
    <m/>
    <m/>
    <m/>
    <s v="No"/>
    <n v="0"/>
    <s v="No"/>
    <m/>
    <m/>
    <s v="CZ630-80011"/>
    <s v="H08031-JIM"/>
    <s v="HP SINGAPORE (PRIVATE) LIMITED"/>
    <m/>
    <n v="0"/>
    <n v="0"/>
    <n v="0"/>
    <n v="0"/>
    <n v="0"/>
    <n v="0"/>
    <m/>
    <m/>
    <m/>
    <s v="No"/>
    <m/>
    <m/>
    <m/>
    <s v="H08031-JIM"/>
    <m/>
    <m/>
    <s v="S0362754"/>
  </r>
  <r>
    <x v="534"/>
    <n v="10000"/>
    <n v="10000"/>
    <n v="45790"/>
    <s v="502LAUGH"/>
    <s v=" 8:50:18 am"/>
    <s v="10620258104/10620258100"/>
    <s v="FBC30768"/>
    <x v="0"/>
    <s v="No"/>
    <n v="79"/>
    <s v="HP Indigo 6800"/>
    <x v="0"/>
    <s v="PM21"/>
    <s v="LIM JIA FAN"/>
    <n v="1307"/>
    <n v="95.35"/>
    <n v="1.5891666666666666"/>
    <d v="2025-04-10T00:00:00"/>
    <m/>
    <n v="176"/>
    <n v="230032"/>
    <s v="PE"/>
    <s v="6ZD21-800010001"/>
    <n v="0"/>
    <n v="0"/>
    <n v="0"/>
    <n v="0"/>
    <n v="0"/>
    <n v="0"/>
    <m/>
    <m/>
    <n v="0"/>
    <m/>
    <m/>
    <m/>
    <s v="No"/>
    <n v="0"/>
    <s v="No"/>
    <m/>
    <m/>
    <s v="6ZD21-80001"/>
    <s v="H08031-JIM-M"/>
    <s v="HP MALAYSIA MANUFACTURING SDN.BHD."/>
    <m/>
    <n v="0"/>
    <n v="0"/>
    <n v="0"/>
    <n v="0"/>
    <n v="0"/>
    <n v="0"/>
    <m/>
    <m/>
    <m/>
    <s v="No"/>
    <m/>
    <m/>
    <m/>
    <s v="H08031-JIM-M"/>
    <m/>
    <m/>
    <s v="S0362940"/>
  </r>
  <r>
    <x v="535"/>
    <n v="10000"/>
    <n v="10000"/>
    <n v="45786"/>
    <s v="502LAUGH"/>
    <s v=" 4:48:27 pm"/>
    <n v="10620258101"/>
    <s v="FBC30768"/>
    <x v="0"/>
    <s v="No"/>
    <n v="79"/>
    <s v="HP Indigo 6800"/>
    <x v="0"/>
    <s v="PM21"/>
    <s v="LIM JIA FAN"/>
    <n v="1069"/>
    <n v="83.45"/>
    <n v="1.3908333333333334"/>
    <d v="2025-04-10T00:00:00"/>
    <m/>
    <n v="176"/>
    <n v="188144"/>
    <s v="PE"/>
    <s v="3JB26-800010001"/>
    <n v="0"/>
    <n v="0"/>
    <n v="0"/>
    <n v="0"/>
    <n v="0"/>
    <n v="0"/>
    <m/>
    <m/>
    <n v="0"/>
    <m/>
    <m/>
    <m/>
    <s v="No"/>
    <n v="0"/>
    <s v="No"/>
    <m/>
    <m/>
    <s v="3JB26-80001"/>
    <s v="H08031-JIM-M"/>
    <s v="HP MALAYSIA MANUFACTURING SDN.BHD."/>
    <m/>
    <n v="0"/>
    <n v="0"/>
    <n v="0"/>
    <n v="0"/>
    <n v="0"/>
    <n v="0"/>
    <m/>
    <m/>
    <m/>
    <s v="No"/>
    <m/>
    <m/>
    <m/>
    <s v="H08031-JIM-M"/>
    <m/>
    <m/>
    <s v="S0362944"/>
  </r>
  <r>
    <x v="470"/>
    <n v="10000"/>
    <n v="20000"/>
    <n v="45770"/>
    <s v="502LAUGH"/>
    <s v=" 9:35:51 am"/>
    <s v="BZC064-09"/>
    <m/>
    <x v="0"/>
    <s v="Yes"/>
    <n v="93"/>
    <s v="HP Indigo 6900"/>
    <x v="0"/>
    <s v="PM29"/>
    <s v="JIMMY TNEO WEE SIANG"/>
    <n v="12284"/>
    <n v="644.20000000000005"/>
    <n v="10.736666666666668"/>
    <d v="2025-04-10T00:00:00"/>
    <m/>
    <n v="24"/>
    <n v="294816"/>
    <s v="PE"/>
    <s v="KT-200-W0001"/>
    <n v="0"/>
    <n v="273898"/>
    <n v="20918"/>
    <n v="0"/>
    <n v="0"/>
    <n v="0"/>
    <m/>
    <m/>
    <n v="0"/>
    <m/>
    <m/>
    <m/>
    <m/>
    <m/>
    <m/>
    <m/>
    <m/>
    <s v="KT-200-W"/>
    <s v="E05203"/>
    <s v="E-Z LETTERING SERVICE"/>
    <m/>
    <n v="0"/>
    <n v="0"/>
    <n v="0"/>
    <n v="0"/>
    <n v="0"/>
    <n v="0"/>
    <m/>
    <m/>
    <m/>
    <s v="No"/>
    <s v="W665397"/>
    <n v="0"/>
    <m/>
    <s v="E05203"/>
    <m/>
    <m/>
    <s v="S0348831"/>
  </r>
  <r>
    <x v="536"/>
    <n v="10000"/>
    <n v="10000"/>
    <n v="45757"/>
    <s v="502LAUGH"/>
    <s v=" 5:29:56 pm"/>
    <s v="SG-5651598-01"/>
    <m/>
    <x v="0"/>
    <s v="Yes"/>
    <n v="59"/>
    <s v="SANKI SD-300 Intermittent"/>
    <x v="3"/>
    <s v="PS74"/>
    <s v="GOH CHIN TECK"/>
    <n v="1421"/>
    <n v="80.525000000000006"/>
    <n v="1.3420833333333335"/>
    <d v="2025-04-10T00:00:00"/>
    <m/>
    <n v="4"/>
    <n v="5684"/>
    <s v="PE"/>
    <n v="150410570001"/>
    <n v="0"/>
    <n v="5683"/>
    <n v="1"/>
    <n v="0"/>
    <n v="0"/>
    <n v="0"/>
    <m/>
    <m/>
    <n v="0"/>
    <m/>
    <m/>
    <m/>
    <m/>
    <m/>
    <m/>
    <m/>
    <m/>
    <n v="15041057"/>
    <s v="I09180"/>
    <s v="ILLUMINA SINGAPORE PTE LTD"/>
    <m/>
    <n v="0"/>
    <n v="0"/>
    <n v="0"/>
    <n v="0"/>
    <n v="0"/>
    <n v="0"/>
    <m/>
    <m/>
    <m/>
    <s v="No"/>
    <s v="W664491"/>
    <n v="0"/>
    <m/>
    <s v="I09180"/>
    <m/>
    <m/>
    <s v="S0357768"/>
  </r>
  <r>
    <x v="537"/>
    <n v="10000"/>
    <n v="30000"/>
    <n v="45761"/>
    <s v="502LAUGH"/>
    <s v=" 8:55:10 am"/>
    <n v="1006323"/>
    <m/>
    <x v="0"/>
    <s v="Yes"/>
    <n v="63"/>
    <s v="SANKI"/>
    <x v="2"/>
    <s v="QC04"/>
    <s v="YANG TONGJING"/>
    <n v="0"/>
    <n v="45"/>
    <n v="0.75"/>
    <d v="2025-04-10T00:00:00"/>
    <m/>
    <n v="60"/>
    <n v="20"/>
    <s v="PE"/>
    <s v="1115-790-00002 R0003"/>
    <n v="0"/>
    <n v="20"/>
    <n v="0"/>
    <n v="0"/>
    <n v="0"/>
    <n v="0"/>
    <m/>
    <m/>
    <n v="0"/>
    <m/>
    <m/>
    <m/>
    <m/>
    <m/>
    <m/>
    <m/>
    <m/>
    <s v="1124-790-00006 REVA"/>
    <s v="M13337-SMD"/>
    <s v="NMB-MINEBEA THAI LTD"/>
    <m/>
    <n v="0"/>
    <n v="0"/>
    <n v="0"/>
    <n v="0"/>
    <n v="0"/>
    <n v="0"/>
    <m/>
    <m/>
    <m/>
    <s v="No"/>
    <s v="W664496"/>
    <n v="0"/>
    <m/>
    <s v="M13337-SMD"/>
    <m/>
    <m/>
    <s v="S0358392"/>
  </r>
  <r>
    <x v="537"/>
    <n v="20000"/>
    <n v="20000"/>
    <n v="45761"/>
    <s v="502LAUGH"/>
    <s v=" 8:55:10 am"/>
    <n v="1006323"/>
    <m/>
    <x v="0"/>
    <s v="Yes"/>
    <n v="63"/>
    <s v="SANKI"/>
    <x v="2"/>
    <s v="PM80"/>
    <s v="YAP ZHI PING"/>
    <n v="6667"/>
    <n v="211.67500000000001"/>
    <n v="3.527916666666667"/>
    <d v="2025-04-10T00:00:00"/>
    <m/>
    <n v="60"/>
    <n v="400020"/>
    <s v="PE"/>
    <s v="1115-790-00002 R0003"/>
    <n v="0"/>
    <n v="400020"/>
    <n v="0"/>
    <n v="0"/>
    <n v="0"/>
    <n v="0"/>
    <m/>
    <m/>
    <n v="0"/>
    <m/>
    <m/>
    <m/>
    <m/>
    <m/>
    <m/>
    <m/>
    <m/>
    <s v="1124-790-00006 REVA"/>
    <s v="M13337-SMD"/>
    <s v="NMB-MINEBEA THAI LTD"/>
    <m/>
    <n v="0"/>
    <n v="0"/>
    <n v="0"/>
    <n v="0"/>
    <n v="0"/>
    <n v="0"/>
    <m/>
    <m/>
    <m/>
    <s v="No"/>
    <s v="W664496"/>
    <n v="0"/>
    <m/>
    <s v="M13337-SMD"/>
    <m/>
    <m/>
    <s v="S0358392"/>
  </r>
  <r>
    <x v="537"/>
    <n v="20000"/>
    <n v="30000"/>
    <n v="45761"/>
    <s v="502LAUGH"/>
    <s v=" 8:55:10 am"/>
    <n v="1006323"/>
    <m/>
    <x v="0"/>
    <s v="Yes"/>
    <n v="63"/>
    <s v="SANKI"/>
    <x v="2"/>
    <s v="QC04"/>
    <s v="YANG TONGJING"/>
    <n v="10000"/>
    <n v="295"/>
    <n v="4.916666666666667"/>
    <d v="2025-04-10T00:00:00"/>
    <m/>
    <n v="60"/>
    <n v="599980"/>
    <s v="PE"/>
    <s v="1115-790-00002 R0003"/>
    <n v="0"/>
    <n v="599980"/>
    <n v="0"/>
    <n v="0"/>
    <n v="0"/>
    <n v="0"/>
    <m/>
    <m/>
    <n v="0"/>
    <m/>
    <m/>
    <m/>
    <m/>
    <m/>
    <m/>
    <m/>
    <m/>
    <s v="1124-790-00006 REVA"/>
    <s v="M13337-SMD"/>
    <s v="NMB-MINEBEA THAI LTD"/>
    <m/>
    <n v="0"/>
    <n v="0"/>
    <n v="0"/>
    <n v="0"/>
    <n v="0"/>
    <n v="0"/>
    <m/>
    <m/>
    <m/>
    <s v="No"/>
    <s v="W664496"/>
    <n v="0"/>
    <m/>
    <s v="M13337-SMD"/>
    <m/>
    <m/>
    <s v="S0358392"/>
  </r>
  <r>
    <x v="538"/>
    <n v="10000"/>
    <n v="10000"/>
    <n v="45763"/>
    <s v="502LAUGH"/>
    <s v=" 5:29:21 pm"/>
    <s v="J00TB1740/J00U10890"/>
    <m/>
    <x v="0"/>
    <s v="Yes"/>
    <n v="111"/>
    <s v="Brotech"/>
    <x v="1"/>
    <s v="PM40"/>
    <s v="NGOI CHUN YONG"/>
    <n v="40000"/>
    <n v="696.66666666666663"/>
    <n v="11.611111111111111"/>
    <d v="2025-04-10T00:00:00"/>
    <m/>
    <n v="8"/>
    <n v="320000"/>
    <s v="PE"/>
    <s v="Z512 REV 6.00001"/>
    <n v="0"/>
    <n v="319654"/>
    <n v="346"/>
    <n v="0"/>
    <n v="0"/>
    <n v="0"/>
    <m/>
    <m/>
    <n v="0"/>
    <m/>
    <m/>
    <m/>
    <m/>
    <m/>
    <m/>
    <m/>
    <m/>
    <s v="Z512 REV 8.0"/>
    <s v="R18131"/>
    <s v="RESMED ASIA PTE LTD"/>
    <m/>
    <n v="0"/>
    <n v="0"/>
    <n v="0"/>
    <n v="0"/>
    <n v="0"/>
    <n v="0"/>
    <m/>
    <m/>
    <m/>
    <s v="No"/>
    <s v="W664985"/>
    <n v="0"/>
    <m/>
    <s v="R18131"/>
    <m/>
    <m/>
    <s v="S0358731"/>
  </r>
  <r>
    <x v="539"/>
    <n v="10000"/>
    <n v="10000"/>
    <n v="45758"/>
    <s v="502LAUGH"/>
    <s v=" 8:33:30 am"/>
    <s v="4067S1"/>
    <m/>
    <x v="0"/>
    <s v="Yes"/>
    <n v="61"/>
    <s v="FSK 520"/>
    <x v="3"/>
    <s v="PM68"/>
    <s v="LEE KIM LIANG"/>
    <n v="5000"/>
    <n v="145"/>
    <n v="2.4166666666666665"/>
    <d v="2025-04-10T00:00:00"/>
    <m/>
    <n v="1"/>
    <n v="5000"/>
    <s v="PE"/>
    <s v="710922 INDEX1020001"/>
    <n v="0"/>
    <n v="5000"/>
    <n v="0"/>
    <n v="0"/>
    <n v="0"/>
    <n v="0"/>
    <m/>
    <m/>
    <n v="0"/>
    <m/>
    <m/>
    <m/>
    <m/>
    <m/>
    <m/>
    <m/>
    <m/>
    <s v="710922 INDEX404"/>
    <s v="V22000"/>
    <s v="PT VARTA MICROBATTERY INDONESIA"/>
    <m/>
    <n v="0"/>
    <n v="0"/>
    <n v="0"/>
    <n v="0"/>
    <n v="0"/>
    <n v="0"/>
    <m/>
    <m/>
    <m/>
    <s v="No"/>
    <s v="W664501"/>
    <n v="0"/>
    <m/>
    <s v="V22000"/>
    <m/>
    <m/>
    <s v="S0359015"/>
  </r>
  <r>
    <x v="540"/>
    <n v="10000"/>
    <n v="10000"/>
    <n v="45769"/>
    <s v="502LAUGH"/>
    <s v=" 9:15:14 am"/>
    <s v="1010831/80117500/XHX24911A1407/XHX2410261104/W02024/5285"/>
    <m/>
    <x v="0"/>
    <s v="Yes"/>
    <n v="103"/>
    <s v="HDS"/>
    <x v="2"/>
    <s v="PM47"/>
    <s v="CHEAN WEI KEONG"/>
    <n v="26870"/>
    <n v="925.66666666666663"/>
    <n v="15.427777777777777"/>
    <d v="2025-04-10T00:00:00"/>
    <m/>
    <n v="8"/>
    <n v="214960"/>
    <s v="PE"/>
    <s v="MT273730001"/>
    <n v="0"/>
    <n v="214960"/>
    <n v="0"/>
    <n v="0"/>
    <n v="0"/>
    <n v="0"/>
    <m/>
    <m/>
    <n v="0"/>
    <m/>
    <m/>
    <m/>
    <m/>
    <m/>
    <m/>
    <m/>
    <m/>
    <s v="MT27373"/>
    <s v="Z26002"/>
    <s v="CCL DESIGN (PENANG) SDN. BHD."/>
    <m/>
    <n v="0"/>
    <n v="0"/>
    <n v="0"/>
    <n v="0"/>
    <n v="0"/>
    <n v="0"/>
    <m/>
    <m/>
    <m/>
    <s v="No"/>
    <s v="W665410"/>
    <n v="0"/>
    <m/>
    <s v="Z26002"/>
    <m/>
    <m/>
    <s v="S0360897"/>
  </r>
  <r>
    <x v="540"/>
    <n v="10000"/>
    <n v="20000"/>
    <n v="45769"/>
    <s v="502LAUGH"/>
    <s v=" 9:15:14 am"/>
    <s v="1010831/80117500/XHX24911A1407/XHX2410261104/W02024/5285"/>
    <m/>
    <x v="0"/>
    <s v="Yes"/>
    <n v="103"/>
    <s v="HDS"/>
    <x v="2"/>
    <s v="PM41"/>
    <s v="CHONG WEN XUEN"/>
    <n v="61250"/>
    <n v="2071.666666666667"/>
    <n v="34.527777777777786"/>
    <d v="2025-04-10T00:00:00"/>
    <m/>
    <n v="8"/>
    <n v="490000"/>
    <s v="PE"/>
    <s v="MT273730001"/>
    <n v="0"/>
    <n v="490000"/>
    <n v="0"/>
    <n v="0"/>
    <n v="0"/>
    <n v="0"/>
    <m/>
    <m/>
    <n v="0"/>
    <m/>
    <m/>
    <m/>
    <m/>
    <m/>
    <m/>
    <m/>
    <m/>
    <s v="MT27373"/>
    <s v="Z26002"/>
    <s v="CCL DESIGN (PENANG) SDN. BHD."/>
    <m/>
    <n v="0"/>
    <n v="0"/>
    <n v="0"/>
    <n v="0"/>
    <n v="0"/>
    <n v="0"/>
    <m/>
    <m/>
    <m/>
    <s v="No"/>
    <s v="W665410"/>
    <n v="0"/>
    <m/>
    <s v="Z26002"/>
    <m/>
    <m/>
    <s v="S0360897"/>
  </r>
  <r>
    <x v="541"/>
    <n v="10000"/>
    <n v="20000"/>
    <n v="45757"/>
    <s v="502LAUGH"/>
    <s v=" 9:49:21 am"/>
    <s v="XHX2502100209/XHX24B18A1408/XHX2411251432"/>
    <m/>
    <x v="0"/>
    <s v="Yes"/>
    <n v="112"/>
    <s v="HDS"/>
    <x v="2"/>
    <s v="PM40"/>
    <s v="NGOI CHUN YONG"/>
    <n v="450"/>
    <n v="67.5"/>
    <n v="1.125"/>
    <d v="2025-04-10T00:00:00"/>
    <m/>
    <n v="20"/>
    <n v="9000"/>
    <s v="PE"/>
    <s v="TPK-863269-00100001"/>
    <n v="0"/>
    <n v="9000"/>
    <n v="0"/>
    <n v="0"/>
    <n v="0"/>
    <n v="0"/>
    <m/>
    <m/>
    <n v="0"/>
    <m/>
    <m/>
    <m/>
    <m/>
    <m/>
    <m/>
    <m/>
    <m/>
    <s v="TPK-863269-0010"/>
    <s v="Z26002"/>
    <s v="CCL DESIGN (PENANG) SDN. BHD."/>
    <m/>
    <n v="0"/>
    <n v="0"/>
    <n v="0"/>
    <n v="0"/>
    <n v="0"/>
    <n v="0"/>
    <m/>
    <m/>
    <m/>
    <s v="No"/>
    <s v="W664516"/>
    <n v="0"/>
    <m/>
    <s v="Z26002"/>
    <m/>
    <m/>
    <s v="S0361001"/>
  </r>
  <r>
    <x v="542"/>
    <n v="10000"/>
    <n v="10000"/>
    <n v="45757"/>
    <s v="502LAUGH"/>
    <s v=" 5:09:34 pm"/>
    <s v="4067S1"/>
    <m/>
    <x v="0"/>
    <s v="Yes"/>
    <n v="78"/>
    <s v="Baby Sanki"/>
    <x v="3"/>
    <s v="PM87"/>
    <s v="LEE SHIEN WEI"/>
    <n v="1000"/>
    <n v="70"/>
    <n v="1.1666666666666667"/>
    <d v="2025-04-10T00:00:00"/>
    <m/>
    <n v="1"/>
    <n v="1000"/>
    <s v="PE"/>
    <s v="806777 REV4010001"/>
    <n v="0"/>
    <n v="1000"/>
    <n v="0"/>
    <n v="0"/>
    <n v="0"/>
    <n v="0"/>
    <m/>
    <m/>
    <n v="0"/>
    <m/>
    <m/>
    <m/>
    <m/>
    <m/>
    <m/>
    <m/>
    <m/>
    <s v="806777 REV401"/>
    <s v="V22000"/>
    <s v="PT VARTA MICROBATTERY INDONESIA"/>
    <m/>
    <n v="0"/>
    <n v="0"/>
    <n v="0"/>
    <n v="0"/>
    <n v="0"/>
    <n v="0"/>
    <m/>
    <m/>
    <m/>
    <s v="No"/>
    <s v="W664518"/>
    <n v="0"/>
    <m/>
    <s v="V22000"/>
    <m/>
    <m/>
    <s v="S0361013"/>
  </r>
  <r>
    <x v="543"/>
    <n v="10000"/>
    <n v="10000"/>
    <n v="45761"/>
    <s v="502LAUGH"/>
    <n v="0.42449074074074072"/>
    <s v="0243304413/BGY115-01/400001004D"/>
    <m/>
    <x v="0"/>
    <s v="Yes"/>
    <n v="60"/>
    <s v="Fujishiko UDP-5000"/>
    <x v="2"/>
    <s v="PM30"/>
    <s v="OH KIAN YUAN"/>
    <n v="3334"/>
    <n v="111.68"/>
    <n v="1.8613333333333335"/>
    <d v="2025-04-10T00:00:00"/>
    <m/>
    <n v="6"/>
    <n v="20004"/>
    <s v="PE"/>
    <s v="FB-522-REV40001"/>
    <n v="0"/>
    <n v="20000"/>
    <n v="4"/>
    <n v="0"/>
    <n v="0"/>
    <n v="0"/>
    <m/>
    <m/>
    <n v="0"/>
    <m/>
    <m/>
    <m/>
    <m/>
    <m/>
    <m/>
    <m/>
    <m/>
    <s v="FB-522-REV4"/>
    <s v="Z26002"/>
    <s v="CCL DESIGN (PENANG) SDN. BHD."/>
    <m/>
    <n v="0"/>
    <n v="0"/>
    <n v="0"/>
    <n v="0"/>
    <n v="0"/>
    <n v="0"/>
    <m/>
    <m/>
    <m/>
    <s v="No"/>
    <s v="W665176"/>
    <n v="0"/>
    <m/>
    <s v="Z26002"/>
    <m/>
    <m/>
    <s v="S0361092"/>
  </r>
  <r>
    <x v="544"/>
    <n v="10000"/>
    <n v="10000"/>
    <n v="45757"/>
    <s v="502LAUGH"/>
    <n v="0.47971064814814812"/>
    <s v="SG-5651598-01"/>
    <m/>
    <x v="0"/>
    <s v="Yes"/>
    <n v="59"/>
    <s v="SANKI SD-300 Intermittent"/>
    <x v="3"/>
    <s v="PS74"/>
    <s v="GOH CHIN TECK"/>
    <n v="1420"/>
    <n v="80.5"/>
    <n v="1.3416666666666666"/>
    <d v="2025-04-10T00:00:00"/>
    <m/>
    <n v="1"/>
    <n v="1420"/>
    <s v="PE"/>
    <n v="200184620001"/>
    <n v="0"/>
    <n v="1420"/>
    <n v="0"/>
    <n v="0"/>
    <n v="0"/>
    <n v="0"/>
    <m/>
    <m/>
    <n v="0"/>
    <m/>
    <m/>
    <m/>
    <m/>
    <m/>
    <m/>
    <m/>
    <m/>
    <n v="20018462"/>
    <s v="I09180"/>
    <s v="ILLUMINA SINGAPORE PTE LTD"/>
    <m/>
    <n v="0"/>
    <n v="0"/>
    <n v="0"/>
    <n v="0"/>
    <n v="0"/>
    <n v="0"/>
    <m/>
    <m/>
    <m/>
    <s v="No"/>
    <s v="W664544"/>
    <n v="0"/>
    <m/>
    <s v="I09180"/>
    <m/>
    <m/>
    <s v="S0361264"/>
  </r>
  <r>
    <x v="544"/>
    <n v="20000"/>
    <n v="10000"/>
    <n v="45757"/>
    <s v="502LAUGH"/>
    <n v="0.47971064814814812"/>
    <s v="SG-5651598-01"/>
    <m/>
    <x v="0"/>
    <s v="Yes"/>
    <n v="59"/>
    <s v="SANKI SD-300 Intermittent"/>
    <x v="3"/>
    <s v="PS74"/>
    <s v="GOH CHIN TECK"/>
    <n v="1420"/>
    <n v="80.5"/>
    <n v="1.3416666666666666"/>
    <d v="2025-04-10T00:00:00"/>
    <m/>
    <n v="1"/>
    <n v="1420"/>
    <s v="PE"/>
    <n v="200184620001"/>
    <n v="0"/>
    <n v="1420"/>
    <n v="0"/>
    <n v="0"/>
    <n v="0"/>
    <n v="0"/>
    <m/>
    <m/>
    <n v="0"/>
    <m/>
    <m/>
    <m/>
    <m/>
    <m/>
    <m/>
    <m/>
    <m/>
    <n v="20018462"/>
    <s v="I09180"/>
    <s v="ILLUMINA SINGAPORE PTE LTD"/>
    <m/>
    <n v="0"/>
    <n v="0"/>
    <n v="0"/>
    <n v="0"/>
    <n v="0"/>
    <n v="0"/>
    <m/>
    <m/>
    <m/>
    <s v="No"/>
    <s v="W664544"/>
    <n v="0"/>
    <m/>
    <s v="I09180"/>
    <m/>
    <m/>
    <s v="S0361264"/>
  </r>
  <r>
    <x v="545"/>
    <n v="10000"/>
    <n v="10000"/>
    <n v="45758"/>
    <s v="502LAUGH"/>
    <s v=" 8:34:09 am"/>
    <s v="SG-5650696"/>
    <m/>
    <x v="0"/>
    <s v="Yes"/>
    <n v="73"/>
    <s v="Brotech DF330"/>
    <x v="1"/>
    <s v="PM59"/>
    <s v="VOON CHAN PIN"/>
    <n v="18000"/>
    <n v="330"/>
    <n v="5.5"/>
    <d v="2025-04-10T00:00:00"/>
    <m/>
    <n v="12"/>
    <n v="216000"/>
    <s v="PE"/>
    <n v="80256220001"/>
    <n v="0"/>
    <n v="216000"/>
    <n v="0"/>
    <n v="0"/>
    <n v="0"/>
    <n v="0"/>
    <m/>
    <m/>
    <n v="0"/>
    <m/>
    <m/>
    <m/>
    <m/>
    <m/>
    <m/>
    <m/>
    <m/>
    <n v="8025622"/>
    <s v="B02083"/>
    <s v="BECTON DICKINSON MEDICAL (S) PTE LTD"/>
    <m/>
    <n v="0"/>
    <n v="0"/>
    <n v="0"/>
    <n v="0"/>
    <n v="0"/>
    <n v="0"/>
    <m/>
    <m/>
    <m/>
    <s v="No"/>
    <s v="W664989"/>
    <n v="0"/>
    <m/>
    <s v="B02083"/>
    <m/>
    <m/>
    <s v="S0361299"/>
  </r>
  <r>
    <x v="545"/>
    <n v="10000"/>
    <n v="20000"/>
    <n v="45758"/>
    <s v="502LAUGH"/>
    <s v=" 8:34:09 am"/>
    <s v="SG-5650696"/>
    <m/>
    <x v="0"/>
    <s v="Yes"/>
    <n v="73"/>
    <s v="Brotech DF330"/>
    <x v="1"/>
    <s v="PM18"/>
    <s v="LAI CHIN YANG"/>
    <n v="18000"/>
    <n v="330"/>
    <n v="5.5"/>
    <d v="2025-04-10T00:00:00"/>
    <m/>
    <n v="12"/>
    <n v="216000"/>
    <s v="PE"/>
    <n v="80256220001"/>
    <n v="0"/>
    <n v="216000"/>
    <n v="0"/>
    <n v="0"/>
    <n v="0"/>
    <n v="0"/>
    <m/>
    <m/>
    <n v="0"/>
    <m/>
    <m/>
    <m/>
    <m/>
    <m/>
    <m/>
    <m/>
    <m/>
    <n v="8025622"/>
    <s v="B02083"/>
    <s v="BECTON DICKINSON MEDICAL (S) PTE LTD"/>
    <m/>
    <n v="0"/>
    <n v="0"/>
    <n v="0"/>
    <n v="0"/>
    <n v="0"/>
    <n v="0"/>
    <m/>
    <m/>
    <m/>
    <s v="No"/>
    <s v="W664989"/>
    <n v="0"/>
    <m/>
    <s v="B02083"/>
    <m/>
    <m/>
    <s v="S0361299"/>
  </r>
  <r>
    <x v="546"/>
    <n v="10000"/>
    <n v="10000"/>
    <n v="45758"/>
    <s v="502LAUGH"/>
    <s v=" 5:26:12 pm"/>
    <s v="SG-5650696"/>
    <m/>
    <x v="0"/>
    <s v="Yes"/>
    <n v="73"/>
    <s v="Brotech DF330"/>
    <x v="1"/>
    <s v="PM18"/>
    <s v="LAI CHIN YANG"/>
    <n v="18000"/>
    <n v="330"/>
    <n v="5.5"/>
    <d v="2025-04-10T00:00:00"/>
    <m/>
    <n v="12"/>
    <n v="216000"/>
    <s v="PE"/>
    <n v="80256230001"/>
    <n v="0"/>
    <n v="216000"/>
    <n v="0"/>
    <n v="0"/>
    <n v="0"/>
    <n v="0"/>
    <m/>
    <m/>
    <n v="0"/>
    <m/>
    <m/>
    <m/>
    <m/>
    <m/>
    <m/>
    <m/>
    <m/>
    <n v="8025623"/>
    <s v="B02083"/>
    <s v="BECTON DICKINSON MEDICAL (S) PTE LTD"/>
    <m/>
    <n v="0"/>
    <n v="0"/>
    <n v="0"/>
    <n v="0"/>
    <n v="0"/>
    <n v="0"/>
    <m/>
    <m/>
    <m/>
    <s v="No"/>
    <s v="W664990"/>
    <n v="0"/>
    <m/>
    <s v="B02083"/>
    <m/>
    <m/>
    <s v="S0361323"/>
  </r>
  <r>
    <x v="547"/>
    <n v="10000"/>
    <n v="20000"/>
    <n v="45761"/>
    <s v="502LAUGH"/>
    <s v=" 8:56:34 am"/>
    <n v="1006323"/>
    <m/>
    <x v="0"/>
    <s v="Yes"/>
    <n v="63"/>
    <s v="SANKI"/>
    <x v="2"/>
    <s v="QC04"/>
    <s v="YANG TONGJING"/>
    <n v="16000"/>
    <n v="445"/>
    <n v="7.416666666666667"/>
    <d v="2025-04-10T00:00:00"/>
    <m/>
    <n v="60"/>
    <n v="960000"/>
    <s v="PE"/>
    <s v="1115-790-00002 R0003"/>
    <n v="0"/>
    <n v="960000"/>
    <n v="0"/>
    <n v="0"/>
    <n v="0"/>
    <n v="0"/>
    <m/>
    <m/>
    <n v="0"/>
    <m/>
    <m/>
    <m/>
    <m/>
    <m/>
    <m/>
    <m/>
    <m/>
    <s v="1124-790-00006 REVA"/>
    <s v="M13337-SMD"/>
    <s v="NMB-MINEBEA THAI LTD"/>
    <m/>
    <n v="0"/>
    <n v="0"/>
    <n v="0"/>
    <n v="0"/>
    <n v="0"/>
    <n v="0"/>
    <m/>
    <m/>
    <m/>
    <s v="No"/>
    <s v="W664564"/>
    <n v="0"/>
    <m/>
    <s v="M13337-SMD"/>
    <m/>
    <m/>
    <s v="S0361340"/>
  </r>
  <r>
    <x v="548"/>
    <n v="10000"/>
    <n v="10000"/>
    <n v="45757"/>
    <s v="502LAUGH"/>
    <s v=" 5:09:34 pm"/>
    <s v="5032702U5"/>
    <m/>
    <x v="0"/>
    <s v="Yes"/>
    <n v="94"/>
    <s v="Taiyo"/>
    <x v="3"/>
    <s v="PM09"/>
    <s v="PANG JING FULL"/>
    <n v="3000"/>
    <m/>
    <m/>
    <d v="2025-04-10T00:00:00"/>
    <m/>
    <n v="6"/>
    <n v="18000"/>
    <s v="PE"/>
    <s v="2063-772785-051-0001"/>
    <n v="0"/>
    <n v="18000"/>
    <n v="0"/>
    <n v="0"/>
    <n v="0"/>
    <n v="0"/>
    <m/>
    <m/>
    <n v="0"/>
    <m/>
    <m/>
    <m/>
    <m/>
    <m/>
    <m/>
    <m/>
    <m/>
    <s v="2063-772785-051-ZL"/>
    <s v="W23041-TH"/>
    <s v="WESTERN DIGITAL STORAGE TECHNOLOGIES"/>
    <m/>
    <n v="0"/>
    <n v="0"/>
    <n v="0"/>
    <n v="0"/>
    <n v="0"/>
    <n v="0"/>
    <m/>
    <m/>
    <m/>
    <s v="No"/>
    <s v="W665422"/>
    <n v="0"/>
    <m/>
    <s v="W23041-TH"/>
    <m/>
    <m/>
    <s v="H0064808"/>
  </r>
  <r>
    <x v="549"/>
    <n v="10000"/>
    <n v="10000"/>
    <n v="45757"/>
    <s v="502LAUGH"/>
    <s v=" 4:23:49 pm"/>
    <s v="5032702U5"/>
    <m/>
    <x v="0"/>
    <s v="Yes"/>
    <n v="94"/>
    <s v="Taiyo"/>
    <x v="3"/>
    <s v="PM09"/>
    <s v="PANG JING FULL"/>
    <n v="3000"/>
    <m/>
    <m/>
    <d v="2025-04-10T00:00:00"/>
    <m/>
    <n v="6"/>
    <n v="18000"/>
    <s v="PE"/>
    <s v="2063-772785-051-0001"/>
    <n v="0"/>
    <n v="18000"/>
    <n v="0"/>
    <n v="0"/>
    <n v="0"/>
    <n v="0"/>
    <m/>
    <m/>
    <n v="0"/>
    <m/>
    <m/>
    <m/>
    <m/>
    <m/>
    <m/>
    <m/>
    <m/>
    <s v="2063-772785-051-ZL"/>
    <s v="W23041-TH"/>
    <s v="WESTERN DIGITAL STORAGE TECHNOLOGIES"/>
    <m/>
    <n v="0"/>
    <n v="0"/>
    <n v="0"/>
    <n v="0"/>
    <n v="0"/>
    <n v="0"/>
    <m/>
    <m/>
    <m/>
    <s v="No"/>
    <s v="W665912"/>
    <n v="0"/>
    <m/>
    <s v="W23041-TH"/>
    <m/>
    <m/>
    <s v="H0064809"/>
  </r>
  <r>
    <x v="550"/>
    <n v="10000"/>
    <n v="10000"/>
    <n v="45758"/>
    <s v="502LAUGH"/>
    <s v=" 4:50:50 pm"/>
    <s v="J00TB1740"/>
    <m/>
    <x v="0"/>
    <s v="Yes"/>
    <n v="102"/>
    <s v="Taiyo"/>
    <x v="3"/>
    <s v="PM61"/>
    <s v="HO CHAN LE"/>
    <n v="27000"/>
    <m/>
    <m/>
    <d v="2025-04-10T00:00:00"/>
    <m/>
    <n v="2"/>
    <n v="54000"/>
    <s v="PE"/>
    <s v="R001-410200001"/>
    <n v="0"/>
    <n v="54000"/>
    <n v="0"/>
    <n v="0"/>
    <n v="0"/>
    <n v="0"/>
    <m/>
    <m/>
    <n v="0"/>
    <m/>
    <m/>
    <m/>
    <m/>
    <m/>
    <m/>
    <m/>
    <m/>
    <s v="R001-41020"/>
    <s v="R18131"/>
    <s v="RESMED ASIA PTE LTD"/>
    <m/>
    <n v="0"/>
    <n v="0"/>
    <n v="0"/>
    <n v="0"/>
    <n v="0"/>
    <n v="0"/>
    <m/>
    <m/>
    <m/>
    <s v="No"/>
    <s v="W664586"/>
    <n v="0"/>
    <m/>
    <s v="R18131"/>
    <m/>
    <m/>
    <s v="S0361529"/>
  </r>
  <r>
    <x v="551"/>
    <n v="10000"/>
    <n v="10000"/>
    <n v="45758"/>
    <s v="502LAUGH"/>
    <s v=" 8:32:26 am"/>
    <s v="M0BUF4281"/>
    <m/>
    <x v="0"/>
    <s v="Yes"/>
    <n v="26"/>
    <s v="Sanki SKP250 Full Rotary"/>
    <x v="3"/>
    <s v="PS70"/>
    <s v="YEO WOO KEONG"/>
    <n v="9000"/>
    <n v="270"/>
    <n v="4.5"/>
    <d v="2025-04-10T00:00:00"/>
    <m/>
    <n v="4"/>
    <n v="36000"/>
    <s v="PE"/>
    <s v="202659300 REVA0001"/>
    <n v="0"/>
    <n v="36000"/>
    <n v="0"/>
    <n v="0"/>
    <n v="0"/>
    <n v="0"/>
    <m/>
    <m/>
    <n v="0"/>
    <m/>
    <m/>
    <m/>
    <m/>
    <m/>
    <m/>
    <m/>
    <m/>
    <s v="202659300 REVA"/>
    <s v="S19314"/>
    <s v="SEAGATE TECHNOLOGY INTERNATIONAL (WUXI) CO., LTD"/>
    <m/>
    <n v="0"/>
    <n v="0"/>
    <n v="0"/>
    <n v="0"/>
    <n v="0"/>
    <n v="0"/>
    <m/>
    <m/>
    <m/>
    <s v="No"/>
    <s v="W664588"/>
    <n v="0"/>
    <m/>
    <s v="S19314"/>
    <m/>
    <m/>
    <s v="H0064830"/>
  </r>
  <r>
    <x v="552"/>
    <n v="10000"/>
    <n v="10000"/>
    <n v="45761"/>
    <s v="502LAUGH"/>
    <s v=" 8:50:30 am"/>
    <s v="M0BFL2381"/>
    <m/>
    <x v="0"/>
    <s v="Yes"/>
    <n v="78"/>
    <s v="Baby Sanki"/>
    <x v="3"/>
    <s v="PM84"/>
    <s v="TAN TAI TOH"/>
    <n v="2750"/>
    <n v="113.75"/>
    <n v="1.8958333333333333"/>
    <d v="2025-04-10T00:00:00"/>
    <m/>
    <n v="16"/>
    <n v="44000"/>
    <s v="PE"/>
    <s v="714370205-ADS1360001"/>
    <n v="0"/>
    <n v="40000"/>
    <n v="4000"/>
    <n v="0"/>
    <n v="0"/>
    <n v="0"/>
    <m/>
    <m/>
    <n v="0"/>
    <m/>
    <m/>
    <m/>
    <m/>
    <m/>
    <m/>
    <m/>
    <m/>
    <s v="714370205-ADS1366"/>
    <s v="S19081-TH"/>
    <s v="SEAGATE TECHNOLOGY (THAILAND) LTD."/>
    <m/>
    <n v="0"/>
    <n v="0"/>
    <n v="0"/>
    <n v="0"/>
    <n v="0"/>
    <n v="0"/>
    <m/>
    <m/>
    <m/>
    <s v="No"/>
    <s v="W664598"/>
    <n v="0"/>
    <m/>
    <s v="S19081-TH"/>
    <m/>
    <m/>
    <s v="H0064868"/>
  </r>
  <r>
    <x v="553"/>
    <n v="10000"/>
    <n v="10000"/>
    <n v="45757"/>
    <s v="502LAUGH"/>
    <s v=" 3:55:24 pm"/>
    <s v="SG-5651598-01"/>
    <m/>
    <x v="0"/>
    <s v="Yes"/>
    <n v="59"/>
    <s v="SANKI SD-300 Intermittent"/>
    <x v="3"/>
    <s v="PS74"/>
    <s v="GOH CHIN TECK"/>
    <n v="2842"/>
    <n v="116.05"/>
    <n v="1.9341666666666666"/>
    <d v="2025-04-10T00:00:00"/>
    <m/>
    <n v="4"/>
    <n v="11366"/>
    <s v="PE"/>
    <n v="150289900001"/>
    <n v="0"/>
    <n v="11366"/>
    <n v="0"/>
    <n v="0"/>
    <n v="0"/>
    <n v="0"/>
    <m/>
    <m/>
    <n v="0"/>
    <m/>
    <m/>
    <m/>
    <m/>
    <m/>
    <m/>
    <m/>
    <m/>
    <n v="15028990"/>
    <s v="I09180"/>
    <s v="ILLUMINA SINGAPORE PTE LTD"/>
    <m/>
    <n v="0"/>
    <n v="0"/>
    <n v="0"/>
    <n v="0"/>
    <n v="0"/>
    <n v="0"/>
    <m/>
    <m/>
    <m/>
    <s v="No"/>
    <s v="W664610"/>
    <n v="0"/>
    <m/>
    <s v="I09180"/>
    <m/>
    <m/>
    <s v="S0361676"/>
  </r>
  <r>
    <x v="553"/>
    <n v="20000"/>
    <n v="10000"/>
    <n v="45757"/>
    <s v="502LAUGH"/>
    <s v=" 3:55:24 pm"/>
    <s v="SG-5651598-01"/>
    <m/>
    <x v="0"/>
    <s v="Yes"/>
    <n v="59"/>
    <s v="SANKI SD-300 Intermittent"/>
    <x v="3"/>
    <s v="PS74"/>
    <s v="GOH CHIN TECK"/>
    <n v="2842"/>
    <n v="116.05"/>
    <n v="1.9341666666666666"/>
    <d v="2025-04-10T00:00:00"/>
    <m/>
    <n v="4"/>
    <n v="11366"/>
    <s v="PE"/>
    <n v="150289900001"/>
    <n v="0"/>
    <n v="11366"/>
    <n v="0"/>
    <n v="0"/>
    <n v="0"/>
    <n v="0"/>
    <m/>
    <m/>
    <n v="0"/>
    <m/>
    <m/>
    <m/>
    <m/>
    <m/>
    <m/>
    <m/>
    <m/>
    <n v="15028990"/>
    <s v="I09180"/>
    <s v="ILLUMINA SINGAPORE PTE LTD"/>
    <m/>
    <n v="0"/>
    <n v="0"/>
    <n v="0"/>
    <n v="0"/>
    <n v="0"/>
    <n v="0"/>
    <m/>
    <m/>
    <m/>
    <s v="No"/>
    <s v="W664610"/>
    <n v="0"/>
    <m/>
    <s v="I09180"/>
    <m/>
    <m/>
    <s v="S0361676"/>
  </r>
  <r>
    <x v="554"/>
    <n v="10000"/>
    <n v="10000"/>
    <n v="45757"/>
    <s v="502LAUGH"/>
    <s v=" 2:42:04 pm"/>
    <s v="10620258105/10620258102"/>
    <m/>
    <x v="0"/>
    <s v="Yes"/>
    <n v="82"/>
    <s v="POLLY"/>
    <x v="2"/>
    <s v="PM11"/>
    <s v="TEE MENG CHAI"/>
    <n v="5143"/>
    <m/>
    <m/>
    <d v="2025-04-10T00:00:00"/>
    <m/>
    <n v="140"/>
    <n v="720020"/>
    <s v="PE"/>
    <s v="1F3Y1-400110001"/>
    <n v="0"/>
    <n v="720000"/>
    <n v="20"/>
    <n v="0"/>
    <n v="0"/>
    <n v="0"/>
    <m/>
    <m/>
    <n v="0"/>
    <m/>
    <m/>
    <m/>
    <m/>
    <m/>
    <m/>
    <m/>
    <m/>
    <s v="1F3Y1-40011"/>
    <s v="F06192"/>
    <s v="FUTAIHUA PRECISION INDUSTRY (WEIHAI) CO.LTD"/>
    <m/>
    <n v="0"/>
    <n v="0"/>
    <n v="0"/>
    <n v="0"/>
    <n v="0"/>
    <n v="0"/>
    <m/>
    <m/>
    <m/>
    <s v="No"/>
    <s v="W664997"/>
    <n v="0"/>
    <m/>
    <s v="F06192"/>
    <m/>
    <m/>
    <s v="S0361718"/>
  </r>
  <r>
    <x v="555"/>
    <n v="10000"/>
    <n v="10000"/>
    <n v="45758"/>
    <s v="502LAUGH"/>
    <n v="0.48569444444444443"/>
    <s v="J00Q283701525"/>
    <m/>
    <x v="0"/>
    <s v="Yes"/>
    <n v="86"/>
    <s v="Brotech DF330 "/>
    <x v="1"/>
    <s v="PM45"/>
    <s v="TAY CHIN LIONG"/>
    <n v="33334"/>
    <n v="585.56666666666672"/>
    <n v="9.7594444444444459"/>
    <d v="2025-04-10T00:00:00"/>
    <m/>
    <n v="3"/>
    <n v="100002"/>
    <s v="PE"/>
    <s v="R001-4942 REV1.00001"/>
    <n v="0"/>
    <n v="100000"/>
    <n v="2"/>
    <n v="0"/>
    <n v="0"/>
    <n v="0"/>
    <m/>
    <m/>
    <n v="0"/>
    <m/>
    <m/>
    <m/>
    <m/>
    <m/>
    <m/>
    <m/>
    <m/>
    <s v="R001-4942-M"/>
    <s v="R18131-MEIBAN MICRO"/>
    <s v="MEIBAN MICRO PTE LTD"/>
    <m/>
    <n v="0"/>
    <n v="0"/>
    <n v="0"/>
    <n v="0"/>
    <n v="0"/>
    <n v="0"/>
    <m/>
    <m/>
    <m/>
    <s v="No"/>
    <s v="W664627"/>
    <n v="0"/>
    <m/>
    <s v="R18131-MEIBAN MICRO"/>
    <m/>
    <m/>
    <s v="S0361724"/>
  </r>
  <r>
    <x v="556"/>
    <n v="10000"/>
    <n v="10000"/>
    <n v="45758"/>
    <s v="502LAUGH"/>
    <n v="0.42443287037037036"/>
    <s v="J00WT7100"/>
    <m/>
    <x v="0"/>
    <s v="Yes"/>
    <n v="72"/>
    <s v="Xeikon 3500"/>
    <x v="0"/>
    <s v="PM17"/>
    <s v="NG SWEE CHEA"/>
    <n v="1750"/>
    <m/>
    <m/>
    <d v="2025-04-10T00:00:00"/>
    <m/>
    <n v="4"/>
    <n v="7000"/>
    <s v="PE"/>
    <n v="5000435300001"/>
    <n v="0"/>
    <n v="5000"/>
    <n v="2000"/>
    <n v="0"/>
    <n v="0"/>
    <n v="0"/>
    <m/>
    <m/>
    <n v="0"/>
    <m/>
    <m/>
    <m/>
    <m/>
    <m/>
    <m/>
    <m/>
    <m/>
    <n v="500043530"/>
    <s v="B02083"/>
    <s v="BECTON DICKINSON MEDICAL (S) PTE LTD"/>
    <m/>
    <n v="0"/>
    <n v="0"/>
    <n v="0"/>
    <n v="0"/>
    <n v="0"/>
    <n v="0"/>
    <m/>
    <m/>
    <m/>
    <s v="No"/>
    <s v="W665002"/>
    <n v="0"/>
    <m/>
    <s v="B02083"/>
    <m/>
    <m/>
    <s v="S0361919"/>
  </r>
  <r>
    <x v="557"/>
    <n v="10000"/>
    <n v="20000"/>
    <n v="45757"/>
    <s v="502LAUGH"/>
    <s v=" 1:22:28 pm"/>
    <s v="4103007U5"/>
    <m/>
    <x v="0"/>
    <s v="Yes"/>
    <n v="94"/>
    <s v="Taiyo"/>
    <x v="3"/>
    <s v="PM09"/>
    <s v="PANG JING FULL"/>
    <n v="3000"/>
    <m/>
    <m/>
    <d v="2025-04-10T00:00:00"/>
    <m/>
    <n v="6"/>
    <n v="18000"/>
    <s v="PE"/>
    <s v="L001-772785-00000003"/>
    <n v="0"/>
    <n v="18000"/>
    <n v="0"/>
    <n v="0"/>
    <n v="0"/>
    <n v="0"/>
    <m/>
    <m/>
    <n v="0"/>
    <m/>
    <m/>
    <m/>
    <m/>
    <m/>
    <m/>
    <m/>
    <m/>
    <s v="L001-772785-000003ZL"/>
    <s v="W23041-TH"/>
    <s v="WESTERN DIGITAL STORAGE TECHNOLOGIES"/>
    <m/>
    <n v="0"/>
    <n v="0"/>
    <n v="0"/>
    <n v="0"/>
    <n v="0"/>
    <n v="0"/>
    <m/>
    <m/>
    <m/>
    <s v="No"/>
    <s v="W665004"/>
    <n v="0"/>
    <m/>
    <s v="W23041-TH"/>
    <m/>
    <m/>
    <s v="H0064879"/>
  </r>
  <r>
    <x v="488"/>
    <n v="10000"/>
    <n v="20000"/>
    <n v="45757"/>
    <s v="502LAUGH"/>
    <s v=" 3:36:24 pm"/>
    <s v="M0BR27133"/>
    <m/>
    <x v="1"/>
    <s v="Yes"/>
    <n v="71"/>
    <s v="POLLY"/>
    <x v="2"/>
    <s v="PS95"/>
    <s v="LIM CHENG LEONG"/>
    <n v="3334"/>
    <m/>
    <m/>
    <d v="2025-04-10T00:00:00"/>
    <m/>
    <n v="3"/>
    <n v="10002"/>
    <s v="PE"/>
    <s v="O-175X820001"/>
    <n v="0"/>
    <n v="10000"/>
    <n v="2"/>
    <n v="0"/>
    <n v="0"/>
    <n v="0"/>
    <m/>
    <m/>
    <n v="0"/>
    <m/>
    <m/>
    <m/>
    <m/>
    <m/>
    <m/>
    <m/>
    <m/>
    <s v="O-175X82"/>
    <s v="G07076"/>
    <s v="GIVAUDAN SINGAPORE PTE LTD"/>
    <m/>
    <n v="0"/>
    <n v="0"/>
    <n v="0"/>
    <n v="0"/>
    <n v="0"/>
    <n v="0"/>
    <m/>
    <m/>
    <m/>
    <s v="No"/>
    <s v="W665186"/>
    <n v="0"/>
    <m/>
    <s v="G07076"/>
    <m/>
    <m/>
    <s v="S0362019"/>
  </r>
  <r>
    <x v="558"/>
    <n v="10000"/>
    <n v="10000"/>
    <n v="45761"/>
    <s v="502LAUGH"/>
    <s v=" 8:56:34 am"/>
    <n v="1006323"/>
    <m/>
    <x v="0"/>
    <s v="Yes"/>
    <n v="70"/>
    <s v="SANKI"/>
    <x v="2"/>
    <s v="PS84"/>
    <s v="YIP WENG FAI"/>
    <n v="22500"/>
    <n v="607.5"/>
    <n v="10.125"/>
    <d v="2025-04-10T00:00:00"/>
    <m/>
    <n v="4"/>
    <n v="90000"/>
    <s v="PE"/>
    <s v="100475038 REVA0001"/>
    <n v="0"/>
    <n v="90000"/>
    <n v="0"/>
    <n v="0"/>
    <n v="0"/>
    <n v="0"/>
    <m/>
    <m/>
    <n v="0"/>
    <m/>
    <m/>
    <m/>
    <m/>
    <m/>
    <m/>
    <m/>
    <m/>
    <s v="100475038 REVB"/>
    <s v="S19314"/>
    <s v="SEAGATE TECHNOLOGY INTERNATIONAL (WUXI) CO., LTD"/>
    <m/>
    <n v="0"/>
    <n v="0"/>
    <n v="0"/>
    <n v="0"/>
    <n v="0"/>
    <n v="0"/>
    <m/>
    <m/>
    <m/>
    <s v="No"/>
    <s v="W664730"/>
    <n v="0"/>
    <m/>
    <s v="S19314"/>
    <m/>
    <m/>
    <s v="H0064899"/>
  </r>
  <r>
    <x v="559"/>
    <n v="10000"/>
    <n v="10000"/>
    <n v="45757"/>
    <s v="502LAUGH"/>
    <s v=" 2:38:18 pm"/>
    <s v="SG-5643031 01"/>
    <m/>
    <x v="0"/>
    <s v="Yes"/>
    <n v="61"/>
    <s v="FSK 520"/>
    <x v="3"/>
    <s v="PM68"/>
    <s v="LEE KIM LIANG"/>
    <n v="2000"/>
    <n v="85"/>
    <n v="1.4166666666666667"/>
    <d v="2025-04-10T00:00:00"/>
    <m/>
    <n v="1"/>
    <n v="2000"/>
    <s v="PE"/>
    <n v="200094640001"/>
    <n v="0"/>
    <n v="2000"/>
    <n v="0"/>
    <n v="0"/>
    <n v="0"/>
    <n v="0"/>
    <m/>
    <m/>
    <n v="0"/>
    <m/>
    <m/>
    <m/>
    <m/>
    <m/>
    <m/>
    <m/>
    <m/>
    <n v="20009464"/>
    <s v="U21088"/>
    <s v="UNIVAC PRECISION ENGINEERING PTE LTD"/>
    <m/>
    <n v="0"/>
    <n v="0"/>
    <n v="0"/>
    <n v="0"/>
    <n v="0"/>
    <n v="0"/>
    <m/>
    <m/>
    <m/>
    <s v="No"/>
    <s v="W664767"/>
    <n v="0"/>
    <m/>
    <s v="U21088"/>
    <m/>
    <m/>
    <s v="S0362367"/>
  </r>
  <r>
    <x v="384"/>
    <n v="10000"/>
    <n v="20000"/>
    <n v="45761"/>
    <s v="502LAUGH"/>
    <s v=" 4:08:41 pm"/>
    <n v="10620258107"/>
    <m/>
    <x v="1"/>
    <s v="Yes"/>
    <n v="77"/>
    <s v="Brotech DF330 "/>
    <x v="1"/>
    <s v="PM74"/>
    <s v="YONG CHEE SOON"/>
    <n v="705"/>
    <n v="41.75"/>
    <n v="0.6958333333333333"/>
    <d v="2025-04-10T00:00:00"/>
    <m/>
    <n v="88"/>
    <n v="62040"/>
    <s v="PE"/>
    <s v="9R1W4-80001-FT0001"/>
    <n v="0"/>
    <n v="50000"/>
    <n v="12040"/>
    <n v="0"/>
    <n v="0"/>
    <n v="0"/>
    <m/>
    <m/>
    <n v="0"/>
    <m/>
    <m/>
    <m/>
    <m/>
    <m/>
    <m/>
    <m/>
    <m/>
    <s v="9R1W4-80001-FT"/>
    <s v="H08031-JIM-M"/>
    <s v="HP MALAYSIA MANUFACTURING SDN.BHD."/>
    <m/>
    <n v="0"/>
    <n v="0"/>
    <n v="0"/>
    <n v="0"/>
    <n v="0"/>
    <n v="0"/>
    <m/>
    <m/>
    <m/>
    <s v="No"/>
    <s v="W664772"/>
    <n v="0"/>
    <m/>
    <s v="H08031-JIM-M"/>
    <m/>
    <m/>
    <s v="S0362377"/>
  </r>
  <r>
    <x v="385"/>
    <n v="10000"/>
    <n v="20000"/>
    <n v="45771"/>
    <s v="502LAUGH"/>
    <s v=" 4:20:28 pm"/>
    <n v="10620258107"/>
    <m/>
    <x v="1"/>
    <s v="Yes"/>
    <n v="77"/>
    <s v="Brotech DF330 "/>
    <x v="1"/>
    <s v="PM74"/>
    <s v="YONG CHEE SOON"/>
    <n v="4807"/>
    <n v="110.11666666666666"/>
    <n v="1.8352777777777776"/>
    <d v="2025-04-10T00:00:00"/>
    <m/>
    <n v="88"/>
    <n v="423016"/>
    <s v="PE"/>
    <s v="3YM56-80009-FT0001"/>
    <n v="0"/>
    <n v="400000"/>
    <n v="23016"/>
    <n v="0"/>
    <n v="0"/>
    <n v="0"/>
    <m/>
    <m/>
    <n v="0"/>
    <m/>
    <m/>
    <m/>
    <m/>
    <m/>
    <m/>
    <m/>
    <m/>
    <s v="3YM56-80009-FT"/>
    <s v="H08031-JIM-M"/>
    <s v="HP MALAYSIA MANUFACTURING SDN.BHD."/>
    <m/>
    <n v="0"/>
    <n v="0"/>
    <n v="0"/>
    <n v="0"/>
    <n v="0"/>
    <n v="0"/>
    <m/>
    <m/>
    <m/>
    <s v="No"/>
    <s v="W665451"/>
    <n v="0"/>
    <m/>
    <s v="H08031-JIM-M"/>
    <m/>
    <m/>
    <s v="S0362378"/>
  </r>
  <r>
    <x v="496"/>
    <n v="10000"/>
    <n v="20000"/>
    <n v="45758"/>
    <s v="502LAUGH"/>
    <n v="0.46231481481481479"/>
    <n v="59470"/>
    <m/>
    <x v="1"/>
    <s v="Yes"/>
    <n v="96"/>
    <s v="Luster AOI"/>
    <x v="5"/>
    <s v="QM54"/>
    <s v="TAN SWEE LENG"/>
    <n v="24500"/>
    <m/>
    <m/>
    <d v="2025-04-10T00:00:00"/>
    <m/>
    <n v="6"/>
    <n v="147000"/>
    <s v="PE"/>
    <s v="MT-1000241-910RE0002"/>
    <n v="0"/>
    <n v="147000"/>
    <n v="0"/>
    <n v="0"/>
    <n v="0"/>
    <n v="0"/>
    <m/>
    <m/>
    <n v="0"/>
    <m/>
    <m/>
    <m/>
    <m/>
    <m/>
    <m/>
    <m/>
    <m/>
    <s v="MT-1000241-910REV005"/>
    <s v="Z26002"/>
    <s v="CCL DESIGN (PENANG) SDN. BHD."/>
    <m/>
    <n v="0"/>
    <n v="0"/>
    <n v="0"/>
    <n v="0"/>
    <n v="0"/>
    <n v="0"/>
    <m/>
    <m/>
    <m/>
    <s v="No"/>
    <s v="W664774"/>
    <n v="0"/>
    <m/>
    <s v="Z26002"/>
    <m/>
    <m/>
    <s v="S0362384"/>
  </r>
  <r>
    <x v="335"/>
    <n v="10000"/>
    <n v="20000"/>
    <n v="45762"/>
    <s v="502LAUGH"/>
    <s v=" 8:36:28 am"/>
    <s v="10620258016/10620258015/10620258106"/>
    <m/>
    <x v="1"/>
    <s v="Yes"/>
    <n v="77"/>
    <s v="Brotech DF330 "/>
    <x v="1"/>
    <s v="PM74"/>
    <s v="YONG CHEE SOON"/>
    <n v="1250"/>
    <n v="50.833333333333329"/>
    <n v="0.8472222222222221"/>
    <d v="2025-04-10T00:00:00"/>
    <m/>
    <n v="88"/>
    <n v="110000"/>
    <s v="PE"/>
    <s v="F6U64-80027-FT0001"/>
    <n v="0"/>
    <n v="100000"/>
    <n v="10000"/>
    <n v="0"/>
    <n v="0"/>
    <n v="0"/>
    <m/>
    <m/>
    <n v="0"/>
    <m/>
    <m/>
    <m/>
    <m/>
    <m/>
    <m/>
    <m/>
    <m/>
    <s v="F6U64-80027-FT"/>
    <s v="H08031-JIM-M"/>
    <s v="HP MALAYSIA MANUFACTURING SDN.BHD."/>
    <m/>
    <n v="0"/>
    <n v="0"/>
    <n v="0"/>
    <n v="0"/>
    <n v="0"/>
    <n v="0"/>
    <m/>
    <m/>
    <m/>
    <s v="No"/>
    <s v="W664775"/>
    <n v="0"/>
    <m/>
    <s v="H08031-JIM-M"/>
    <m/>
    <m/>
    <s v="S0362385"/>
  </r>
  <r>
    <x v="336"/>
    <n v="10000"/>
    <n v="20000"/>
    <n v="45762"/>
    <s v="502LAUGH"/>
    <s v=" 8:36:28 am"/>
    <s v="10620258016/10620258015/10620258106"/>
    <m/>
    <x v="1"/>
    <s v="Yes"/>
    <n v="77"/>
    <s v="Brotech DF330 "/>
    <x v="1"/>
    <s v="PM74"/>
    <s v="YONG CHEE SOON"/>
    <n v="2500"/>
    <n v="71.666666666666657"/>
    <n v="1.1944444444444442"/>
    <d v="2025-04-10T00:00:00"/>
    <m/>
    <n v="88"/>
    <n v="220000"/>
    <s v="PE"/>
    <s v="3YM54-80005-FT0001"/>
    <n v="0"/>
    <n v="200000"/>
    <n v="20000"/>
    <n v="0"/>
    <n v="0"/>
    <n v="0"/>
    <m/>
    <m/>
    <n v="0"/>
    <m/>
    <m/>
    <m/>
    <m/>
    <m/>
    <m/>
    <m/>
    <m/>
    <s v="3YM54-80005-FT"/>
    <s v="H08031-JIM-M"/>
    <s v="HP MALAYSIA MANUFACTURING SDN.BHD."/>
    <m/>
    <n v="0"/>
    <n v="0"/>
    <n v="0"/>
    <n v="0"/>
    <n v="0"/>
    <n v="0"/>
    <m/>
    <m/>
    <m/>
    <s v="No"/>
    <s v="W664776"/>
    <n v="0"/>
    <m/>
    <s v="H08031-JIM-M"/>
    <m/>
    <m/>
    <s v="S0362386"/>
  </r>
  <r>
    <x v="337"/>
    <n v="10000"/>
    <n v="20000"/>
    <n v="45762"/>
    <s v="502LAUGH"/>
    <s v=" 8:38:58 am"/>
    <s v="10620258016/10620258015/10620258106"/>
    <m/>
    <x v="1"/>
    <s v="Yes"/>
    <n v="77"/>
    <s v="Brotech DF330 "/>
    <x v="1"/>
    <s v="PM74"/>
    <s v="YONG CHEE SOON"/>
    <n v="2500"/>
    <n v="71.666666666666657"/>
    <n v="1.1944444444444442"/>
    <d v="2025-04-10T00:00:00"/>
    <m/>
    <n v="88"/>
    <n v="220000"/>
    <s v="PE"/>
    <s v="T6N01-80019-FT0001"/>
    <n v="0"/>
    <n v="200000"/>
    <n v="20000"/>
    <n v="0"/>
    <n v="0"/>
    <n v="0"/>
    <m/>
    <m/>
    <n v="0"/>
    <m/>
    <m/>
    <m/>
    <m/>
    <m/>
    <m/>
    <m/>
    <m/>
    <s v="T6N01-80019-FT"/>
    <s v="H08031-JIM-M"/>
    <s v="HP MALAYSIA MANUFACTURING SDN.BHD."/>
    <m/>
    <n v="0"/>
    <n v="0"/>
    <n v="0"/>
    <n v="0"/>
    <n v="0"/>
    <n v="0"/>
    <m/>
    <m/>
    <m/>
    <s v="No"/>
    <s v="W665015"/>
    <n v="0"/>
    <m/>
    <s v="H08031-JIM-M"/>
    <m/>
    <m/>
    <s v="S0362387"/>
  </r>
  <r>
    <x v="338"/>
    <n v="10000"/>
    <n v="20000"/>
    <n v="45762"/>
    <s v="502LAUGH"/>
    <s v=" 8:38:58 am"/>
    <s v="10620258016/10620258015/10620258106"/>
    <m/>
    <x v="1"/>
    <s v="Yes"/>
    <n v="77"/>
    <s v="Brotech DF330 "/>
    <x v="1"/>
    <s v="PM74"/>
    <s v="YONG CHEE SOON"/>
    <n v="2500"/>
    <n v="71.666666666666657"/>
    <n v="1.1944444444444442"/>
    <d v="2025-04-10T00:00:00"/>
    <m/>
    <n v="88"/>
    <n v="220000"/>
    <s v="PE"/>
    <s v="F6V27-800017-FT0001"/>
    <n v="0"/>
    <n v="200000"/>
    <n v="20000"/>
    <n v="0"/>
    <n v="0"/>
    <n v="0"/>
    <m/>
    <m/>
    <n v="0"/>
    <m/>
    <m/>
    <m/>
    <m/>
    <m/>
    <m/>
    <m/>
    <m/>
    <s v="F6V27-800017-FT"/>
    <s v="H08031-JIM-M"/>
    <s v="HP MALAYSIA MANUFACTURING SDN.BHD."/>
    <m/>
    <n v="0"/>
    <n v="0"/>
    <n v="0"/>
    <n v="0"/>
    <n v="0"/>
    <n v="0"/>
    <m/>
    <m/>
    <m/>
    <s v="No"/>
    <s v="W665196"/>
    <n v="0"/>
    <m/>
    <s v="H08031-JIM-M"/>
    <m/>
    <m/>
    <s v="S0362389"/>
  </r>
  <r>
    <x v="339"/>
    <n v="10000"/>
    <n v="20000"/>
    <n v="45762"/>
    <s v="502LAUGH"/>
    <s v=" 8:36:28 am"/>
    <s v="10620258016/10620258015/10620258106"/>
    <m/>
    <x v="1"/>
    <s v="Yes"/>
    <n v="77"/>
    <s v="Brotech DF330 "/>
    <x v="1"/>
    <s v="PM74"/>
    <s v="YONG CHEE SOON"/>
    <n v="1250"/>
    <n v="50.833333333333329"/>
    <n v="0.8472222222222221"/>
    <d v="2025-04-10T00:00:00"/>
    <m/>
    <n v="88"/>
    <n v="110000"/>
    <s v="PE"/>
    <s v="F6V29-80022-FT0001"/>
    <n v="0"/>
    <n v="100000"/>
    <n v="10000"/>
    <n v="0"/>
    <n v="0"/>
    <n v="0"/>
    <m/>
    <m/>
    <n v="0"/>
    <m/>
    <m/>
    <m/>
    <m/>
    <m/>
    <m/>
    <m/>
    <m/>
    <s v="F6V29-80022-FT"/>
    <s v="H08031-JIM-M"/>
    <s v="HP MALAYSIA MANUFACTURING SDN.BHD."/>
    <m/>
    <n v="0"/>
    <n v="0"/>
    <n v="0"/>
    <n v="0"/>
    <n v="0"/>
    <n v="0"/>
    <m/>
    <m/>
    <m/>
    <s v="No"/>
    <s v="W665453"/>
    <n v="0"/>
    <m/>
    <s v="H08031-JIM-M"/>
    <m/>
    <m/>
    <s v="S0362390"/>
  </r>
  <r>
    <x v="340"/>
    <n v="10000"/>
    <n v="20000"/>
    <n v="45762"/>
    <s v="502LAUGH"/>
    <s v=" 8:38:58 am"/>
    <s v="10620258016/10620258015/10620258106"/>
    <m/>
    <x v="1"/>
    <s v="Yes"/>
    <n v="77"/>
    <s v="Brotech DF330 "/>
    <x v="1"/>
    <s v="PM74"/>
    <s v="YONG CHEE SOON"/>
    <n v="1250"/>
    <n v="50.833333333333329"/>
    <n v="0.8472222222222221"/>
    <d v="2025-04-10T00:00:00"/>
    <m/>
    <n v="88"/>
    <n v="110000"/>
    <s v="PE"/>
    <s v="C2P07-80049-FT0001"/>
    <n v="0"/>
    <n v="100000"/>
    <n v="10000"/>
    <n v="0"/>
    <n v="0"/>
    <n v="0"/>
    <m/>
    <m/>
    <n v="0"/>
    <m/>
    <m/>
    <m/>
    <m/>
    <m/>
    <m/>
    <m/>
    <m/>
    <s v="C2P07-80049-FT"/>
    <s v="H08031-JIM-M"/>
    <s v="HP MALAYSIA MANUFACTURING SDN.BHD."/>
    <m/>
    <n v="0"/>
    <n v="0"/>
    <n v="0"/>
    <n v="0"/>
    <n v="0"/>
    <n v="0"/>
    <m/>
    <m/>
    <m/>
    <s v="No"/>
    <s v="W665454"/>
    <n v="0"/>
    <m/>
    <s v="H08031-JIM-M"/>
    <m/>
    <m/>
    <s v="S0362391"/>
  </r>
  <r>
    <x v="341"/>
    <n v="10000"/>
    <n v="20000"/>
    <n v="45762"/>
    <s v="502LAUGH"/>
    <s v=" 8:39:56 am"/>
    <s v="10620258016/10620258015/10620258106"/>
    <m/>
    <x v="1"/>
    <s v="Yes"/>
    <n v="77"/>
    <s v="Brotech DF330 "/>
    <x v="1"/>
    <s v="PM74"/>
    <s v="YONG CHEE SOON"/>
    <n v="2500"/>
    <n v="71.666666666666657"/>
    <n v="1.1944444444444442"/>
    <d v="2025-04-10T00:00:00"/>
    <m/>
    <n v="88"/>
    <n v="220000"/>
    <s v="PE"/>
    <s v="C2P06-80052-FT0001"/>
    <n v="0"/>
    <n v="200000"/>
    <n v="20000"/>
    <n v="0"/>
    <n v="0"/>
    <n v="0"/>
    <m/>
    <m/>
    <n v="0"/>
    <m/>
    <m/>
    <m/>
    <m/>
    <m/>
    <m/>
    <m/>
    <m/>
    <s v="C2P06-80052-FT"/>
    <s v="H08031-JIM-M"/>
    <s v="HP MALAYSIA MANUFACTURING SDN.BHD."/>
    <m/>
    <n v="0"/>
    <n v="0"/>
    <n v="0"/>
    <n v="0"/>
    <n v="0"/>
    <n v="0"/>
    <m/>
    <m/>
    <m/>
    <s v="No"/>
    <s v="W665197"/>
    <n v="0"/>
    <m/>
    <s v="H08031-JIM-M"/>
    <m/>
    <m/>
    <s v="S0362392"/>
  </r>
  <r>
    <x v="427"/>
    <n v="10000"/>
    <n v="20000"/>
    <n v="45758"/>
    <s v="502LAUGH"/>
    <s v=" 9:34:46 am"/>
    <s v="BXM022-02/U4930S125"/>
    <m/>
    <x v="1"/>
    <s v="Yes"/>
    <n v="105"/>
    <s v="Laser"/>
    <x v="6"/>
    <s v="PM87"/>
    <s v="LEE SHIEN WEI"/>
    <n v="200"/>
    <m/>
    <m/>
    <d v="2025-04-10T00:00:00"/>
    <m/>
    <n v="35"/>
    <n v="7000"/>
    <s v="PE"/>
    <s v="KR_C038300001S-A0001"/>
    <n v="0"/>
    <n v="5000"/>
    <n v="2000"/>
    <n v="0"/>
    <n v="0"/>
    <n v="0"/>
    <m/>
    <m/>
    <n v="0"/>
    <m/>
    <m/>
    <m/>
    <m/>
    <m/>
    <m/>
    <m/>
    <m/>
    <s v="KR_C038300001S-A"/>
    <s v="L12118"/>
    <s v="LVMH FRAGRANCES &amp; COSMETICS (SINGAPORE) PTE LTD"/>
    <m/>
    <n v="0"/>
    <n v="0"/>
    <n v="0"/>
    <n v="0"/>
    <n v="0"/>
    <n v="0"/>
    <m/>
    <m/>
    <m/>
    <s v="No"/>
    <s v="W665932"/>
    <n v="0"/>
    <m/>
    <s v="L12118"/>
    <m/>
    <m/>
    <s v="ZSA101792"/>
  </r>
  <r>
    <x v="428"/>
    <n v="10000"/>
    <n v="20000"/>
    <n v="45758"/>
    <s v="502LAUGH"/>
    <s v=" 9:35:29 am"/>
    <s v="BXM022-02/U4930S125"/>
    <m/>
    <x v="1"/>
    <s v="Yes"/>
    <n v="105"/>
    <s v="Laser"/>
    <x v="6"/>
    <s v="PM87"/>
    <s v="LEE SHIEN WEI"/>
    <n v="200"/>
    <m/>
    <m/>
    <d v="2025-04-10T00:00:00"/>
    <m/>
    <n v="35"/>
    <n v="7000"/>
    <s v="PE"/>
    <s v="KR_C045700XXXS-A0001"/>
    <n v="0"/>
    <n v="5000"/>
    <n v="2000"/>
    <n v="0"/>
    <n v="0"/>
    <n v="0"/>
    <m/>
    <m/>
    <n v="0"/>
    <m/>
    <m/>
    <m/>
    <m/>
    <m/>
    <m/>
    <m/>
    <m/>
    <s v="KR_C045700XXXS-A"/>
    <s v="L12118"/>
    <s v="LVMH FRAGRANCES &amp; COSMETICS (SINGAPORE) PTE LTD"/>
    <m/>
    <n v="0"/>
    <n v="0"/>
    <n v="0"/>
    <n v="0"/>
    <n v="0"/>
    <n v="0"/>
    <m/>
    <m/>
    <m/>
    <s v="No"/>
    <s v="W665933"/>
    <n v="0"/>
    <m/>
    <s v="L12118"/>
    <m/>
    <m/>
    <s v="ZSA101792"/>
  </r>
  <r>
    <x v="429"/>
    <n v="10000"/>
    <n v="20000"/>
    <n v="45758"/>
    <s v="502LAUGH"/>
    <s v=" 9:33:44 am"/>
    <s v="BXM022-02/U4930S125"/>
    <m/>
    <x v="1"/>
    <s v="Yes"/>
    <n v="105"/>
    <s v="Laser"/>
    <x v="6"/>
    <s v="PM87"/>
    <s v="LEE SHIEN WEI"/>
    <n v="200"/>
    <m/>
    <m/>
    <d v="2025-04-10T00:00:00"/>
    <m/>
    <n v="35"/>
    <n v="7000"/>
    <s v="PE"/>
    <s v="KR_C199600859-A0001"/>
    <n v="0"/>
    <n v="5000"/>
    <n v="2000"/>
    <n v="0"/>
    <n v="0"/>
    <n v="0"/>
    <m/>
    <m/>
    <n v="0"/>
    <m/>
    <m/>
    <m/>
    <m/>
    <m/>
    <m/>
    <m/>
    <m/>
    <s v="KR_C199600859-A"/>
    <s v="L12118"/>
    <s v="LVMH FRAGRANCES &amp; COSMETICS (SINGAPORE) PTE LTD"/>
    <m/>
    <n v="0"/>
    <n v="0"/>
    <n v="0"/>
    <n v="0"/>
    <n v="0"/>
    <n v="0"/>
    <m/>
    <m/>
    <m/>
    <s v="No"/>
    <s v="W665934"/>
    <n v="0"/>
    <m/>
    <s v="L12118"/>
    <m/>
    <m/>
    <s v="ZSA101792"/>
  </r>
  <r>
    <x v="430"/>
    <n v="10000"/>
    <n v="20000"/>
    <n v="45758"/>
    <s v="502LAUGH"/>
    <s v=" 9:36:25 am"/>
    <s v="BXM022-02/U4930S125"/>
    <m/>
    <x v="1"/>
    <s v="Yes"/>
    <n v="105"/>
    <s v="Laser"/>
    <x v="6"/>
    <s v="PM87"/>
    <s v="LEE SHIEN WEI"/>
    <n v="120"/>
    <m/>
    <m/>
    <d v="2025-04-10T00:00:00"/>
    <m/>
    <n v="45"/>
    <n v="5400"/>
    <s v="PE"/>
    <s v="KR_E00000009XS-A0001"/>
    <n v="0"/>
    <n v="5000"/>
    <n v="400"/>
    <n v="0"/>
    <n v="0"/>
    <n v="0"/>
    <m/>
    <m/>
    <n v="0"/>
    <m/>
    <m/>
    <m/>
    <m/>
    <m/>
    <m/>
    <m/>
    <m/>
    <s v="KR_E00000009XS-A"/>
    <s v="L12118"/>
    <s v="LVMH FRAGRANCES &amp; COSMETICS (SINGAPORE) PTE LTD"/>
    <m/>
    <n v="0"/>
    <n v="0"/>
    <n v="0"/>
    <n v="0"/>
    <n v="0"/>
    <n v="0"/>
    <m/>
    <m/>
    <m/>
    <s v="No"/>
    <s v="W665935"/>
    <n v="0"/>
    <m/>
    <s v="L12118"/>
    <m/>
    <m/>
    <s v="ZSA101792"/>
  </r>
  <r>
    <x v="431"/>
    <n v="10000"/>
    <n v="20000"/>
    <n v="45758"/>
    <s v="502LAUGH"/>
    <s v=" 9:32:50 am"/>
    <s v="BXM022-02/U4930S125"/>
    <m/>
    <x v="1"/>
    <s v="Yes"/>
    <n v="105"/>
    <s v="Laser"/>
    <x v="6"/>
    <s v="PM87"/>
    <s v="LEE SHIEN WEI"/>
    <n v="200"/>
    <m/>
    <m/>
    <d v="2025-04-10T00:00:00"/>
    <m/>
    <n v="35"/>
    <n v="7000"/>
    <s v="PE"/>
    <s v="KR_G643773-A0001"/>
    <n v="0"/>
    <n v="5000"/>
    <n v="2000"/>
    <n v="0"/>
    <n v="0"/>
    <n v="0"/>
    <m/>
    <m/>
    <n v="0"/>
    <m/>
    <m/>
    <m/>
    <m/>
    <m/>
    <m/>
    <m/>
    <m/>
    <s v="KR_G643773-A"/>
    <s v="L12118"/>
    <s v="LVMH FRAGRANCES &amp; COSMETICS (SINGAPORE) PTE LTD"/>
    <m/>
    <n v="0"/>
    <n v="0"/>
    <n v="0"/>
    <n v="0"/>
    <n v="0"/>
    <n v="0"/>
    <m/>
    <m/>
    <m/>
    <s v="No"/>
    <s v="W665936"/>
    <n v="0"/>
    <m/>
    <s v="L12118"/>
    <m/>
    <m/>
    <s v="ZSA101792"/>
  </r>
  <r>
    <x v="432"/>
    <n v="10000"/>
    <n v="20000"/>
    <n v="45758"/>
    <s v="502LAUGH"/>
    <s v=" 9:31:51 am"/>
    <s v="BXM022-02/U4930S125"/>
    <m/>
    <x v="1"/>
    <s v="Yes"/>
    <n v="105"/>
    <s v="Laser"/>
    <x v="6"/>
    <s v="PM87"/>
    <s v="LEE SHIEN WEI"/>
    <n v="200"/>
    <m/>
    <m/>
    <d v="2025-04-10T00:00:00"/>
    <m/>
    <n v="35"/>
    <n v="7000"/>
    <s v="PE"/>
    <s v="KR_G651685-A0001"/>
    <n v="0"/>
    <n v="5000"/>
    <n v="2000"/>
    <n v="0"/>
    <n v="0"/>
    <n v="0"/>
    <m/>
    <m/>
    <n v="0"/>
    <m/>
    <m/>
    <m/>
    <m/>
    <m/>
    <m/>
    <m/>
    <m/>
    <s v="KR_G651685-A"/>
    <s v="L12118"/>
    <s v="LVMH FRAGRANCES &amp; COSMETICS (SINGAPORE) PTE LTD"/>
    <m/>
    <n v="0"/>
    <n v="0"/>
    <n v="0"/>
    <n v="0"/>
    <n v="0"/>
    <n v="0"/>
    <m/>
    <m/>
    <m/>
    <s v="No"/>
    <s v="W665938"/>
    <n v="0"/>
    <m/>
    <s v="L12118"/>
    <m/>
    <m/>
    <s v="ZSA101792"/>
  </r>
  <r>
    <x v="434"/>
    <n v="10000"/>
    <n v="20000"/>
    <n v="45758"/>
    <s v="502LAUGH"/>
    <s v=" 9:37:22 am"/>
    <s v="BXM022-02/U4930S125"/>
    <m/>
    <x v="1"/>
    <s v="Yes"/>
    <n v="105"/>
    <s v="Laser"/>
    <x v="6"/>
    <s v="PM87"/>
    <s v="LEE SHIEN WEI"/>
    <n v="80"/>
    <m/>
    <m/>
    <d v="2025-04-10T00:00:00"/>
    <m/>
    <n v="75"/>
    <n v="6000"/>
    <s v="PE"/>
    <s v="C332000004P-PP0001"/>
    <n v="0"/>
    <n v="5000"/>
    <n v="1000"/>
    <n v="0"/>
    <n v="0"/>
    <n v="0"/>
    <m/>
    <m/>
    <n v="0"/>
    <m/>
    <m/>
    <m/>
    <m/>
    <m/>
    <m/>
    <m/>
    <m/>
    <s v="C332000004P-PP"/>
    <s v="L12118"/>
    <s v="LVMH FRAGRANCES &amp; COSMETICS (SINGAPORE) PTE LTD"/>
    <m/>
    <n v="0"/>
    <n v="0"/>
    <n v="0"/>
    <n v="0"/>
    <n v="0"/>
    <n v="0"/>
    <m/>
    <m/>
    <m/>
    <s v="No"/>
    <s v="W665940"/>
    <n v="0"/>
    <m/>
    <s v="L12118"/>
    <m/>
    <m/>
    <s v="ZSA101793"/>
  </r>
  <r>
    <x v="560"/>
    <n v="10000"/>
    <n v="10000"/>
    <n v="45758"/>
    <s v="502LAUGH"/>
    <s v=" 9:14:28 am"/>
    <s v="E190912129"/>
    <m/>
    <x v="0"/>
    <s v="Yes"/>
    <n v="63"/>
    <s v="SANKI"/>
    <x v="2"/>
    <s v="PM80"/>
    <s v="YAP ZHI PING"/>
    <n v="4667"/>
    <n v="161.67500000000001"/>
    <n v="2.6945833333333336"/>
    <d v="2025-04-10T00:00:00"/>
    <m/>
    <n v="60"/>
    <n v="280020"/>
    <s v="PE"/>
    <s v="739709802 REVA0001"/>
    <n v="0"/>
    <n v="280000"/>
    <n v="20"/>
    <n v="0"/>
    <n v="0"/>
    <n v="0"/>
    <m/>
    <m/>
    <n v="0"/>
    <m/>
    <m/>
    <m/>
    <m/>
    <m/>
    <m/>
    <m/>
    <m/>
    <s v="739709802 REVA"/>
    <s v="S19314"/>
    <s v="SEAGATE TECHNOLOGY INTERNATIONAL (WUXI) CO., LTD"/>
    <m/>
    <n v="0"/>
    <n v="0"/>
    <n v="0"/>
    <n v="0"/>
    <n v="0"/>
    <n v="0"/>
    <m/>
    <m/>
    <m/>
    <s v="No"/>
    <s v="W664789"/>
    <n v="0"/>
    <m/>
    <s v="S19314"/>
    <m/>
    <m/>
    <s v="H0064944"/>
  </r>
  <r>
    <x v="561"/>
    <n v="10000"/>
    <n v="10000"/>
    <n v="45758"/>
    <s v="502LAUGH"/>
    <s v=" 8:32:26 am"/>
    <s v="SG-5644655 01"/>
    <m/>
    <x v="0"/>
    <s v="Yes"/>
    <n v="59"/>
    <s v="SANKI SD-300 Intermittent"/>
    <x v="3"/>
    <s v="PS74"/>
    <s v="GOH CHIN TECK"/>
    <n v="863"/>
    <n v="66.575000000000003"/>
    <n v="1.1095833333333334"/>
    <d v="2025-04-10T00:00:00"/>
    <m/>
    <n v="1"/>
    <n v="863"/>
    <s v="PE"/>
    <n v="200448710001"/>
    <n v="0"/>
    <n v="863"/>
    <n v="0"/>
    <n v="0"/>
    <n v="0"/>
    <n v="0"/>
    <m/>
    <m/>
    <n v="0"/>
    <m/>
    <m/>
    <m/>
    <m/>
    <m/>
    <m/>
    <m/>
    <m/>
    <n v="20044871"/>
    <s v="I09180"/>
    <s v="ILLUMINA SINGAPORE PTE LTD"/>
    <m/>
    <n v="0"/>
    <n v="0"/>
    <n v="0"/>
    <n v="0"/>
    <n v="0"/>
    <n v="0"/>
    <m/>
    <m/>
    <m/>
    <s v="No"/>
    <s v="W664813"/>
    <n v="0"/>
    <m/>
    <s v="I09180"/>
    <m/>
    <m/>
    <s v="S0362438"/>
  </r>
  <r>
    <x v="561"/>
    <n v="20000"/>
    <n v="10000"/>
    <n v="45758"/>
    <s v="502LAUGH"/>
    <s v=" 8:32:26 am"/>
    <s v="SG-5644655 01"/>
    <m/>
    <x v="0"/>
    <s v="Yes"/>
    <n v="59"/>
    <s v="SANKI SD-300 Intermittent"/>
    <x v="3"/>
    <s v="PS74"/>
    <s v="GOH CHIN TECK"/>
    <n v="863"/>
    <n v="66.575000000000003"/>
    <n v="1.1095833333333334"/>
    <d v="2025-04-10T00:00:00"/>
    <m/>
    <n v="1"/>
    <n v="863"/>
    <s v="PE"/>
    <n v="200448710001"/>
    <n v="0"/>
    <n v="863"/>
    <n v="0"/>
    <n v="0"/>
    <n v="0"/>
    <n v="0"/>
    <m/>
    <m/>
    <n v="0"/>
    <m/>
    <m/>
    <m/>
    <m/>
    <m/>
    <m/>
    <m/>
    <m/>
    <n v="20044871"/>
    <s v="I09180"/>
    <s v="ILLUMINA SINGAPORE PTE LTD"/>
    <m/>
    <n v="0"/>
    <n v="0"/>
    <n v="0"/>
    <n v="0"/>
    <n v="0"/>
    <n v="0"/>
    <m/>
    <m/>
    <m/>
    <s v="No"/>
    <s v="W664813"/>
    <n v="0"/>
    <m/>
    <s v="I09180"/>
    <m/>
    <m/>
    <s v="S0362438"/>
  </r>
  <r>
    <x v="504"/>
    <n v="10000"/>
    <n v="20000"/>
    <n v="45757"/>
    <s v="502LAUGH"/>
    <n v="0.44071759259259258"/>
    <n v="860909190918"/>
    <m/>
    <x v="1"/>
    <s v="Yes"/>
    <n v="86"/>
    <s v="Brotech DF330 "/>
    <x v="1"/>
    <s v="PM45"/>
    <s v="TAY CHIN LIONG"/>
    <n v="1000"/>
    <n v="46.666666666666671"/>
    <n v="0.7777777777777779"/>
    <d v="2025-04-10T00:00:00"/>
    <m/>
    <n v="48"/>
    <n v="48000"/>
    <s v="PE"/>
    <n v="201088630001"/>
    <n v="0"/>
    <n v="36000"/>
    <n v="12000"/>
    <n v="0"/>
    <n v="0"/>
    <n v="0"/>
    <m/>
    <m/>
    <n v="0"/>
    <m/>
    <m/>
    <m/>
    <m/>
    <m/>
    <m/>
    <m/>
    <m/>
    <n v="20108863"/>
    <s v="I09180"/>
    <s v="ILLUMINA SINGAPORE PTE LTD"/>
    <m/>
    <n v="0"/>
    <n v="0"/>
    <n v="0"/>
    <n v="0"/>
    <n v="0"/>
    <n v="0"/>
    <m/>
    <m/>
    <m/>
    <s v="No"/>
    <s v="W664814"/>
    <n v="0"/>
    <m/>
    <s v="I09180"/>
    <m/>
    <m/>
    <s v="S0362439"/>
  </r>
  <r>
    <x v="562"/>
    <n v="10000"/>
    <n v="10000"/>
    <n v="45757"/>
    <s v="502LAUGH"/>
    <s v=" 5:14:46 pm"/>
    <s v="U531252076/503011826"/>
    <m/>
    <x v="0"/>
    <s v="Yes"/>
    <n v="32"/>
    <s v="Lintec Intermittent"/>
    <x v="3"/>
    <s v="PM26"/>
    <s v="TAN AIK KEONG"/>
    <n v="5860"/>
    <m/>
    <m/>
    <d v="2025-04-10T00:00:00"/>
    <m/>
    <n v="1"/>
    <n v="5860"/>
    <s v="PE"/>
    <s v="250-5313-000001"/>
    <n v="0"/>
    <n v="5360"/>
    <n v="500"/>
    <n v="0"/>
    <n v="0"/>
    <n v="0"/>
    <m/>
    <m/>
    <n v="0"/>
    <m/>
    <m/>
    <m/>
    <m/>
    <m/>
    <m/>
    <m/>
    <m/>
    <s v="250-5313-00"/>
    <s v="J10025"/>
    <s v="JMS SINGAPORE PTE LTD"/>
    <m/>
    <n v="0"/>
    <n v="0"/>
    <n v="0"/>
    <n v="0"/>
    <n v="0"/>
    <n v="0"/>
    <m/>
    <m/>
    <m/>
    <s v="No"/>
    <s v="W665202"/>
    <n v="0"/>
    <m/>
    <s v="J10025"/>
    <m/>
    <m/>
    <s v="S0362449"/>
  </r>
  <r>
    <x v="563"/>
    <n v="10000"/>
    <n v="10000"/>
    <n v="45758"/>
    <s v="502LAUGH"/>
    <s v=" 9:16:02 am"/>
    <n v="234402"/>
    <m/>
    <x v="0"/>
    <s v="Yes"/>
    <n v="90"/>
    <s v="HDS"/>
    <x v="2"/>
    <s v="PM35"/>
    <s v="TAN MIN KANG"/>
    <n v="667"/>
    <n v="78.349999999999994"/>
    <n v="1.3058333333333332"/>
    <d v="2025-04-10T00:00:00"/>
    <m/>
    <n v="180"/>
    <n v="120060"/>
    <s v="PE"/>
    <s v="1113-550-00020 R0001"/>
    <n v="0"/>
    <n v="120000"/>
    <n v="60"/>
    <n v="0"/>
    <n v="0"/>
    <n v="0"/>
    <m/>
    <m/>
    <n v="0"/>
    <m/>
    <m/>
    <m/>
    <m/>
    <m/>
    <m/>
    <m/>
    <m/>
    <s v="1113-550-00020 REVB"/>
    <s v="M13337-SMD"/>
    <s v="NMB-MINEBEA THAI LTD"/>
    <m/>
    <n v="0"/>
    <n v="0"/>
    <n v="0"/>
    <n v="0"/>
    <n v="0"/>
    <n v="0"/>
    <m/>
    <m/>
    <m/>
    <s v="No"/>
    <s v="W664824"/>
    <n v="0"/>
    <m/>
    <s v="M13337-SMD"/>
    <m/>
    <m/>
    <s v="S0361340"/>
  </r>
  <r>
    <x v="564"/>
    <n v="10000"/>
    <n v="10000"/>
    <n v="45758"/>
    <s v="502LAUGH"/>
    <s v=" 9:14:28 am"/>
    <n v="1006323"/>
    <m/>
    <x v="0"/>
    <s v="Yes"/>
    <n v="63"/>
    <s v="SANKI"/>
    <x v="2"/>
    <s v="PM80"/>
    <s v="YAP ZHI PING"/>
    <n v="1334"/>
    <n v="78.349999999999994"/>
    <n v="1.3058333333333332"/>
    <d v="2025-04-10T00:00:00"/>
    <m/>
    <n v="90"/>
    <n v="120060"/>
    <s v="PE"/>
    <s v="1115-790-00003 R0001"/>
    <n v="0"/>
    <n v="120000"/>
    <n v="60"/>
    <n v="0"/>
    <n v="0"/>
    <n v="0"/>
    <m/>
    <m/>
    <n v="0"/>
    <m/>
    <m/>
    <m/>
    <m/>
    <m/>
    <m/>
    <m/>
    <m/>
    <s v="1115-790-00003 REVB"/>
    <s v="M13337-SMD"/>
    <s v="NMB-MINEBEA THAI LTD"/>
    <m/>
    <n v="0"/>
    <n v="0"/>
    <n v="0"/>
    <n v="0"/>
    <n v="0"/>
    <n v="0"/>
    <m/>
    <m/>
    <m/>
    <s v="No"/>
    <s v="W664825"/>
    <n v="0"/>
    <m/>
    <s v="M13337-SMD"/>
    <m/>
    <m/>
    <s v="S0361340"/>
  </r>
  <r>
    <x v="513"/>
    <n v="10000"/>
    <n v="20000"/>
    <n v="45758"/>
    <s v="502LAUGH"/>
    <n v="0.42528935185185185"/>
    <s v="BZA050-04"/>
    <m/>
    <x v="1"/>
    <s v="Yes"/>
    <n v="71"/>
    <s v="POLLY"/>
    <x v="2"/>
    <s v="PS95"/>
    <s v="LIM CHENG LEONG"/>
    <n v="7500"/>
    <m/>
    <m/>
    <d v="2025-04-10T00:00:00"/>
    <m/>
    <n v="4"/>
    <n v="30000"/>
    <s v="PE"/>
    <s v="GR-1970001"/>
    <n v="0"/>
    <n v="30000"/>
    <n v="0"/>
    <n v="0"/>
    <n v="0"/>
    <n v="0"/>
    <m/>
    <m/>
    <n v="0"/>
    <m/>
    <m/>
    <m/>
    <m/>
    <m/>
    <m/>
    <m/>
    <m/>
    <s v="GR-197"/>
    <s v="G07076"/>
    <s v="GIVAUDAN SINGAPORE PTE LTD"/>
    <m/>
    <n v="0"/>
    <n v="0"/>
    <n v="0"/>
    <n v="0"/>
    <n v="0"/>
    <n v="0"/>
    <m/>
    <m/>
    <m/>
    <s v="No"/>
    <s v="W664832"/>
    <n v="0"/>
    <m/>
    <s v="G07076"/>
    <m/>
    <m/>
    <s v="S0362593"/>
  </r>
  <r>
    <x v="565"/>
    <n v="10000"/>
    <n v="10000"/>
    <n v="45757"/>
    <s v="502LAUGH"/>
    <n v="0.47971064814814812"/>
    <s v="J00U110990"/>
    <m/>
    <x v="0"/>
    <s v="Yes"/>
    <n v="46"/>
    <s v="Sanki 300 Intermittent"/>
    <x v="3"/>
    <s v="PS66"/>
    <s v="SIM ENG KWANG"/>
    <n v="1000"/>
    <n v="70"/>
    <n v="1.1666666666666667"/>
    <d v="2025-04-10T00:00:00"/>
    <m/>
    <n v="1"/>
    <n v="1000"/>
    <s v="PE"/>
    <s v="250-5345-000001"/>
    <n v="0"/>
    <n v="1000"/>
    <n v="0"/>
    <n v="0"/>
    <n v="0"/>
    <n v="0"/>
    <m/>
    <m/>
    <n v="0"/>
    <m/>
    <m/>
    <m/>
    <m/>
    <m/>
    <m/>
    <m/>
    <m/>
    <s v="250-5345-00"/>
    <s v="J10025"/>
    <s v="JMS SINGAPORE PTE LTD"/>
    <m/>
    <n v="0"/>
    <n v="0"/>
    <n v="0"/>
    <n v="0"/>
    <n v="0"/>
    <n v="0"/>
    <m/>
    <m/>
    <m/>
    <s v="No"/>
    <s v="W664838"/>
    <n v="0"/>
    <m/>
    <s v="J10025"/>
    <m/>
    <m/>
    <s v="S0362645"/>
  </r>
  <r>
    <x v="566"/>
    <n v="10000"/>
    <n v="10000"/>
    <n v="45757"/>
    <s v="502LAUGH"/>
    <s v=" 4:24:08 pm"/>
    <s v="4041006U5"/>
    <m/>
    <x v="0"/>
    <s v="Yes"/>
    <n v="46"/>
    <s v="Sanki 300 Intermittent"/>
    <x v="3"/>
    <s v="PS66"/>
    <s v="SIM ENG KWANG"/>
    <n v="2000"/>
    <n v="95"/>
    <n v="1.5833333333333333"/>
    <d v="2025-04-10T00:00:00"/>
    <m/>
    <n v="1"/>
    <n v="2000"/>
    <s v="PE"/>
    <s v="250-6313-000001"/>
    <n v="0"/>
    <n v="2000"/>
    <n v="0"/>
    <n v="0"/>
    <n v="0"/>
    <n v="0"/>
    <m/>
    <m/>
    <n v="0"/>
    <m/>
    <m/>
    <m/>
    <m/>
    <m/>
    <m/>
    <m/>
    <m/>
    <s v="250-6313-00"/>
    <s v="J10025"/>
    <s v="JMS SINGAPORE PTE LTD"/>
    <m/>
    <n v="0"/>
    <n v="0"/>
    <n v="0"/>
    <n v="0"/>
    <n v="0"/>
    <n v="0"/>
    <m/>
    <m/>
    <m/>
    <s v="No"/>
    <s v="W664840"/>
    <n v="0"/>
    <m/>
    <s v="J10025"/>
    <m/>
    <m/>
    <s v="S0362645"/>
  </r>
  <r>
    <x v="521"/>
    <n v="10000"/>
    <n v="20000"/>
    <n v="45758"/>
    <s v="502LAUGH"/>
    <s v=" 8:36:37 am"/>
    <s v="J00WT7100"/>
    <m/>
    <x v="1"/>
    <s v="Yes"/>
    <n v="82"/>
    <s v="POLLY"/>
    <x v="2"/>
    <s v="PM11"/>
    <s v="TEE MENG CHAI"/>
    <n v="1000"/>
    <m/>
    <m/>
    <d v="2025-04-10T00:00:00"/>
    <m/>
    <n v="6"/>
    <n v="6000"/>
    <s v="PE"/>
    <n v="5000514990001"/>
    <n v="0"/>
    <n v="5000"/>
    <n v="1000"/>
    <n v="0"/>
    <n v="0"/>
    <n v="0"/>
    <m/>
    <m/>
    <n v="0"/>
    <m/>
    <m/>
    <m/>
    <m/>
    <m/>
    <m/>
    <m/>
    <m/>
    <n v="500051499"/>
    <s v="B02083"/>
    <s v="BECTON DICKINSON MEDICAL (S) PTE LTD"/>
    <m/>
    <n v="0"/>
    <n v="0"/>
    <n v="0"/>
    <n v="0"/>
    <n v="0"/>
    <n v="0"/>
    <m/>
    <m/>
    <m/>
    <s v="No"/>
    <s v="W664845"/>
    <n v="0"/>
    <m/>
    <s v="B02083"/>
    <m/>
    <m/>
    <s v="S0362655"/>
  </r>
  <r>
    <x v="567"/>
    <n v="10000"/>
    <n v="10000"/>
    <n v="45764"/>
    <s v="502LAUGH"/>
    <s v=" 2:34:41 pm"/>
    <s v="L4015U8016"/>
    <m/>
    <x v="0"/>
    <s v="Yes"/>
    <n v="88"/>
    <s v="OKI"/>
    <x v="0"/>
    <s v="PP24"/>
    <s v="HO HON SENG"/>
    <n v="8500"/>
    <m/>
    <m/>
    <d v="2025-04-10T00:00:00"/>
    <m/>
    <n v="1"/>
    <n v="8500"/>
    <s v="PE"/>
    <s v="150-015580001"/>
    <n v="0"/>
    <n v="8000"/>
    <n v="500"/>
    <n v="0"/>
    <n v="0"/>
    <n v="0"/>
    <m/>
    <m/>
    <n v="0"/>
    <m/>
    <m/>
    <m/>
    <m/>
    <m/>
    <m/>
    <m/>
    <m/>
    <s v="150-01558"/>
    <s v="I09146"/>
    <s v="MICRON SEMICONDUCTOR ASIA OPERATIONS PTE LTD"/>
    <m/>
    <n v="0"/>
    <n v="0"/>
    <n v="0"/>
    <n v="0"/>
    <n v="0"/>
    <n v="0"/>
    <m/>
    <m/>
    <m/>
    <s v="No"/>
    <s v="W665208"/>
    <n v="0"/>
    <m/>
    <s v="I09146"/>
    <m/>
    <m/>
    <s v="S0362658"/>
  </r>
  <r>
    <x v="568"/>
    <n v="10000"/>
    <n v="10000"/>
    <n v="45771"/>
    <s v="502LAUGH"/>
    <n v="0.46805555555555556"/>
    <s v="40718205/3830U7060"/>
    <m/>
    <x v="0"/>
    <s v="Yes"/>
    <n v="88"/>
    <s v="OKI"/>
    <x v="0"/>
    <s v="PP24"/>
    <s v="HO HON SENG"/>
    <n v="150"/>
    <m/>
    <m/>
    <d v="2025-04-10T00:00:00"/>
    <m/>
    <n v="1"/>
    <n v="150"/>
    <s v="PE"/>
    <s v="164115A0001"/>
    <n v="0"/>
    <n v="50"/>
    <n v="100"/>
    <n v="0"/>
    <n v="0"/>
    <n v="0"/>
    <m/>
    <m/>
    <n v="0"/>
    <m/>
    <m/>
    <m/>
    <m/>
    <m/>
    <m/>
    <m/>
    <m/>
    <s v="164115A"/>
    <s v="E05185"/>
    <s v="ELECTRO SCIENTIFIC INDUSTRIES (S) PTE LTD"/>
    <m/>
    <n v="0"/>
    <n v="0"/>
    <n v="0"/>
    <n v="0"/>
    <n v="0"/>
    <n v="0"/>
    <m/>
    <m/>
    <m/>
    <s v="No"/>
    <s v="W665470"/>
    <n v="0"/>
    <m/>
    <s v="E05185"/>
    <m/>
    <m/>
    <s v="S0362666"/>
  </r>
  <r>
    <x v="569"/>
    <n v="10000"/>
    <n v="10000"/>
    <n v="45771"/>
    <s v="502LAUGH"/>
    <n v="0.46864583333333332"/>
    <s v="3830U7060/4071802U5"/>
    <m/>
    <x v="0"/>
    <s v="Yes"/>
    <n v="88"/>
    <s v="OKI"/>
    <x v="0"/>
    <s v="PP24"/>
    <s v="HO HON SENG"/>
    <n v="350"/>
    <m/>
    <m/>
    <d v="2025-04-10T00:00:00"/>
    <m/>
    <n v="1"/>
    <n v="350"/>
    <s v="PE"/>
    <s v="249746A0001"/>
    <n v="0"/>
    <n v="100"/>
    <n v="250"/>
    <n v="0"/>
    <n v="0"/>
    <n v="0"/>
    <m/>
    <m/>
    <n v="0"/>
    <m/>
    <m/>
    <m/>
    <m/>
    <m/>
    <m/>
    <m/>
    <m/>
    <s v="249746A"/>
    <s v="E05185"/>
    <s v="ELECTRO SCIENTIFIC INDUSTRIES (S) PTE LTD"/>
    <m/>
    <n v="0"/>
    <n v="0"/>
    <n v="0"/>
    <n v="0"/>
    <n v="0"/>
    <n v="0"/>
    <m/>
    <m/>
    <m/>
    <s v="No"/>
    <s v="W665471"/>
    <n v="0"/>
    <m/>
    <s v="E05185"/>
    <m/>
    <m/>
    <s v="S0362666"/>
  </r>
  <r>
    <x v="570"/>
    <n v="10000"/>
    <n v="10000"/>
    <n v="45757"/>
    <s v="502LAUGH"/>
    <n v="0.46348379629629627"/>
    <s v="M0BUF4281"/>
    <m/>
    <x v="0"/>
    <s v="Yes"/>
    <n v="26"/>
    <s v="Sanki SKP250 Full Rotary"/>
    <x v="3"/>
    <s v="PS70"/>
    <s v="YEO WOO KEONG"/>
    <n v="2250"/>
    <n v="101.25"/>
    <n v="1.6875"/>
    <d v="2025-04-10T00:00:00"/>
    <m/>
    <n v="4"/>
    <n v="9000"/>
    <s v="PE"/>
    <s v="204194300 REVA0001"/>
    <n v="0"/>
    <n v="9000"/>
    <n v="0"/>
    <n v="0"/>
    <n v="0"/>
    <n v="0"/>
    <m/>
    <m/>
    <n v="0"/>
    <m/>
    <m/>
    <m/>
    <m/>
    <m/>
    <m/>
    <m/>
    <m/>
    <s v="204194300 REVA"/>
    <s v="S19314"/>
    <s v="SEAGATE TECHNOLOGY INTERNATIONAL (WUXI) CO., LTD"/>
    <m/>
    <n v="0"/>
    <n v="0"/>
    <n v="0"/>
    <n v="0"/>
    <n v="0"/>
    <n v="0"/>
    <m/>
    <m/>
    <m/>
    <s v="No"/>
    <s v="W664853"/>
    <n v="0"/>
    <m/>
    <s v="S19314"/>
    <m/>
    <m/>
    <s v="H0064970"/>
  </r>
  <r>
    <x v="571"/>
    <n v="10000"/>
    <n v="20000"/>
    <n v="45763"/>
    <s v="502LAUGH"/>
    <s v=" 3:35:41 pm"/>
    <n v="10620258104"/>
    <m/>
    <x v="0"/>
    <s v="Yes"/>
    <n v="79"/>
    <s v="HP Indigo 6800"/>
    <x v="0"/>
    <s v="PM21"/>
    <s v="LIM JIA FAN"/>
    <n v="385"/>
    <n v="49.25"/>
    <n v="0.8208333333333333"/>
    <d v="2025-04-10T00:00:00"/>
    <m/>
    <n v="308"/>
    <n v="118580"/>
    <s v="PE"/>
    <s v="T6M56-800010001"/>
    <n v="0"/>
    <n v="100000"/>
    <n v="18580"/>
    <n v="0"/>
    <n v="0"/>
    <n v="0"/>
    <m/>
    <m/>
    <n v="0"/>
    <m/>
    <m/>
    <m/>
    <m/>
    <m/>
    <m/>
    <m/>
    <m/>
    <s v="T6M56-80001"/>
    <s v="H08031-JIM-M"/>
    <s v="HP MALAYSIA MANUFACTURING SDN.BHD."/>
    <m/>
    <n v="0"/>
    <n v="0"/>
    <n v="0"/>
    <n v="0"/>
    <n v="0"/>
    <n v="0"/>
    <m/>
    <m/>
    <m/>
    <s v="No"/>
    <s v="W665036"/>
    <n v="0"/>
    <m/>
    <s v="H08031-JIM-M"/>
    <m/>
    <m/>
    <s v="S0362682"/>
  </r>
  <r>
    <x v="572"/>
    <n v="10000"/>
    <n v="10000"/>
    <n v="45768"/>
    <s v="502LAUGH"/>
    <s v=" 2:50:53 pm"/>
    <s v="M0BUB1101"/>
    <m/>
    <x v="0"/>
    <s v="Yes"/>
    <n v="79"/>
    <s v="HP Indigo 6800"/>
    <x v="0"/>
    <s v="PM16"/>
    <s v="TEO KAH JUN"/>
    <n v="3250"/>
    <n v="192.5"/>
    <n v="3.2083333333333335"/>
    <d v="2025-04-10T00:00:00"/>
    <m/>
    <n v="8"/>
    <n v="26000"/>
    <s v="PE"/>
    <s v="10056878001 REVA0001"/>
    <n v="0"/>
    <n v="21500"/>
    <n v="4500"/>
    <n v="0"/>
    <n v="0"/>
    <n v="0"/>
    <m/>
    <m/>
    <n v="0"/>
    <m/>
    <m/>
    <m/>
    <m/>
    <m/>
    <m/>
    <m/>
    <m/>
    <s v="10056878001 REVA"/>
    <s v="E05166-JAPAC"/>
    <s v="EDWARDS LIFESCIENCES (SINGAPORE) PTE LTD"/>
    <m/>
    <n v="0"/>
    <n v="0"/>
    <n v="0"/>
    <n v="0"/>
    <n v="0"/>
    <n v="0"/>
    <m/>
    <m/>
    <m/>
    <s v="No"/>
    <s v="W665474"/>
    <n v="0"/>
    <m/>
    <s v="E05166-JAPAC"/>
    <m/>
    <m/>
    <s v="S0362710"/>
  </r>
  <r>
    <x v="573"/>
    <n v="10000"/>
    <n v="10000"/>
    <n v="45757"/>
    <s v="502LAUGH"/>
    <s v=" 2:42:04 pm"/>
    <s v="M0BVE5230"/>
    <m/>
    <x v="0"/>
    <s v="Yes"/>
    <n v="79"/>
    <s v="HP Indigo 6800"/>
    <x v="0"/>
    <s v="PM16"/>
    <s v="TEO KAH JUN"/>
    <n v="650"/>
    <n v="62.5"/>
    <n v="1.0416666666666667"/>
    <d v="2025-04-10T00:00:00"/>
    <m/>
    <n v="4"/>
    <n v="2600"/>
    <s v="PE"/>
    <s v="10062434 REVA0001"/>
    <n v="0"/>
    <n v="2000"/>
    <n v="600"/>
    <n v="0"/>
    <n v="0"/>
    <n v="0"/>
    <m/>
    <m/>
    <n v="0"/>
    <m/>
    <m/>
    <m/>
    <m/>
    <m/>
    <m/>
    <m/>
    <m/>
    <s v="10062434 REVA"/>
    <s v="E05166-JAPAC"/>
    <s v="EDWARDS LIFESCIENCES (SINGAPORE) PTE LTD"/>
    <m/>
    <n v="0"/>
    <n v="0"/>
    <n v="0"/>
    <n v="0"/>
    <n v="0"/>
    <n v="0"/>
    <m/>
    <m/>
    <m/>
    <s v="No"/>
    <s v="W665212"/>
    <n v="0"/>
    <m/>
    <s v="E05166-JAPAC"/>
    <m/>
    <m/>
    <s v="S0362710"/>
  </r>
  <r>
    <x v="573"/>
    <n v="10000"/>
    <n v="20000"/>
    <n v="45757"/>
    <s v="502LAUGH"/>
    <s v=" 2:42:04 pm"/>
    <s v="M0BVE5230"/>
    <m/>
    <x v="1"/>
    <s v="Yes"/>
    <n v="73"/>
    <s v="Brotech DF330"/>
    <x v="1"/>
    <s v="PM59"/>
    <s v="VOON CHAN PIN"/>
    <n v="2500"/>
    <n v="71.666666666666657"/>
    <n v="1.1944444444444442"/>
    <d v="2025-04-10T00:00:00"/>
    <m/>
    <n v="1"/>
    <n v="2500"/>
    <s v="PE"/>
    <s v="10062434 REVA0001"/>
    <n v="0"/>
    <n v="2000"/>
    <n v="500"/>
    <n v="0"/>
    <n v="0"/>
    <n v="0"/>
    <m/>
    <m/>
    <n v="0"/>
    <m/>
    <m/>
    <m/>
    <m/>
    <m/>
    <m/>
    <m/>
    <m/>
    <s v="10062434 REVA"/>
    <s v="E05166-JAPAC"/>
    <s v="EDWARDS LIFESCIENCES (SINGAPORE) PTE LTD"/>
    <m/>
    <n v="0"/>
    <n v="0"/>
    <n v="0"/>
    <n v="0"/>
    <n v="0"/>
    <n v="0"/>
    <m/>
    <m/>
    <m/>
    <s v="No"/>
    <s v="W665212"/>
    <n v="0"/>
    <m/>
    <s v="E05166-JAPAC"/>
    <m/>
    <m/>
    <s v="S0362710"/>
  </r>
  <r>
    <x v="574"/>
    <n v="10000"/>
    <n v="10000"/>
    <n v="45761"/>
    <s v="502LAUGH"/>
    <s v=" 8:37:48 am"/>
    <n v="10620258104"/>
    <m/>
    <x v="0"/>
    <s v="Yes"/>
    <n v="79"/>
    <s v="HP Indigo 6800"/>
    <x v="0"/>
    <s v="PM21"/>
    <s v="LIM JIA FAN"/>
    <n v="195"/>
    <n v="39.75"/>
    <n v="0.66249999999999998"/>
    <d v="2025-04-10T00:00:00"/>
    <m/>
    <n v="36"/>
    <n v="7020"/>
    <s v="PE"/>
    <s v="9U244-80001-FT0001"/>
    <n v="0"/>
    <n v="5000"/>
    <n v="2020"/>
    <n v="0"/>
    <n v="0"/>
    <n v="0"/>
    <m/>
    <m/>
    <n v="0"/>
    <m/>
    <m/>
    <m/>
    <m/>
    <m/>
    <m/>
    <m/>
    <m/>
    <s v="9U244-80001-FT"/>
    <s v="H08031-JIM"/>
    <s v="HP SINGAPORE (PRIVATE) LIMITED"/>
    <m/>
    <n v="0"/>
    <n v="0"/>
    <n v="0"/>
    <n v="0"/>
    <n v="0"/>
    <n v="0"/>
    <m/>
    <m/>
    <m/>
    <s v="No"/>
    <s v="W665475"/>
    <n v="0"/>
    <m/>
    <s v="H08031-JIM"/>
    <m/>
    <m/>
    <s v="S0362747"/>
  </r>
  <r>
    <x v="575"/>
    <n v="10000"/>
    <n v="10000"/>
    <n v="45761"/>
    <s v="502LAUGH"/>
    <s v=" 8:37:48 am"/>
    <n v="10620258104"/>
    <m/>
    <x v="0"/>
    <s v="Yes"/>
    <n v="79"/>
    <s v="HP Indigo 6800"/>
    <x v="0"/>
    <s v="PM21"/>
    <s v="LIM JIA FAN"/>
    <n v="195"/>
    <n v="39.75"/>
    <n v="0.66249999999999998"/>
    <d v="2025-04-10T00:00:00"/>
    <m/>
    <n v="36"/>
    <n v="7020"/>
    <s v="PE"/>
    <s v="5180-5473-FT0001"/>
    <n v="0"/>
    <n v="5000"/>
    <n v="2020"/>
    <n v="0"/>
    <n v="0"/>
    <n v="0"/>
    <m/>
    <m/>
    <n v="0"/>
    <m/>
    <m/>
    <m/>
    <m/>
    <m/>
    <m/>
    <m/>
    <m/>
    <s v="5180-5473-FT"/>
    <s v="H08031-JIM"/>
    <s v="HP SINGAPORE (PRIVATE) LIMITED"/>
    <m/>
    <n v="0"/>
    <n v="0"/>
    <n v="0"/>
    <n v="0"/>
    <n v="0"/>
    <n v="0"/>
    <m/>
    <m/>
    <m/>
    <s v="No"/>
    <s v="W665476"/>
    <n v="0"/>
    <m/>
    <s v="H08031-JIM"/>
    <m/>
    <m/>
    <s v="S0362748"/>
  </r>
  <r>
    <x v="576"/>
    <n v="10000"/>
    <n v="10000"/>
    <n v="45758"/>
    <s v="502LAUGH"/>
    <n v="0.48348379629629629"/>
    <s v="4111520U5"/>
    <m/>
    <x v="0"/>
    <s v="Yes"/>
    <n v="12"/>
    <s v="FSK SR520"/>
    <x v="3"/>
    <s v="PP05"/>
    <s v="WONG KIM FATT"/>
    <n v="20000"/>
    <n v="445"/>
    <n v="7.416666666666667"/>
    <d v="2025-04-10T00:00:00"/>
    <m/>
    <n v="1"/>
    <n v="20000"/>
    <s v="PE"/>
    <s v="250-6222-000001"/>
    <n v="0"/>
    <n v="20000"/>
    <n v="0"/>
    <n v="0"/>
    <n v="0"/>
    <n v="0"/>
    <m/>
    <m/>
    <n v="0"/>
    <m/>
    <m/>
    <m/>
    <m/>
    <m/>
    <m/>
    <m/>
    <m/>
    <s v="250-6222-00"/>
    <s v="J10025"/>
    <s v="JMS SINGAPORE PTE LTD"/>
    <m/>
    <n v="0"/>
    <n v="0"/>
    <n v="0"/>
    <n v="0"/>
    <n v="0"/>
    <n v="0"/>
    <m/>
    <m/>
    <m/>
    <s v="No"/>
    <s v="W664856"/>
    <n v="0"/>
    <m/>
    <s v="J10025"/>
    <m/>
    <m/>
    <s v="S0362749"/>
  </r>
  <r>
    <x v="577"/>
    <n v="10000"/>
    <n v="10000"/>
    <n v="45758"/>
    <s v="502LAUGH"/>
    <s v=" 2:04:15 pm"/>
    <s v="5011704U5"/>
    <m/>
    <x v="0"/>
    <s v="Yes"/>
    <n v="22"/>
    <s v="FSK B100"/>
    <x v="3"/>
    <s v="PS13"/>
    <s v="YEE CHENG MENG"/>
    <n v="25000"/>
    <n v="545"/>
    <n v="9.0833333333333339"/>
    <d v="2025-04-10T00:00:00"/>
    <m/>
    <n v="2"/>
    <n v="50000"/>
    <s v="PE"/>
    <s v="260-6167-000001"/>
    <n v="0"/>
    <n v="50000"/>
    <n v="0"/>
    <n v="0"/>
    <n v="0"/>
    <n v="0"/>
    <m/>
    <m/>
    <n v="0"/>
    <m/>
    <m/>
    <m/>
    <m/>
    <m/>
    <m/>
    <m/>
    <m/>
    <s v="260-6167-00"/>
    <s v="J10025"/>
    <s v="JMS SINGAPORE PTE LTD"/>
    <m/>
    <n v="0"/>
    <n v="0"/>
    <n v="0"/>
    <n v="0"/>
    <n v="0"/>
    <n v="0"/>
    <m/>
    <m/>
    <m/>
    <s v="No"/>
    <s v="W664860"/>
    <n v="0"/>
    <m/>
    <s v="J10025"/>
    <m/>
    <m/>
    <s v="S0362749"/>
  </r>
  <r>
    <x v="578"/>
    <n v="10000"/>
    <n v="10000"/>
    <n v="45758"/>
    <s v="502LAUGH"/>
    <s v=" 8:33:30 am"/>
    <s v="J00WA6960"/>
    <m/>
    <x v="0"/>
    <s v="Yes"/>
    <n v="32"/>
    <s v="Lintec Intermittent"/>
    <x v="3"/>
    <s v="PM26"/>
    <s v="TAN AIK KEONG"/>
    <n v="10000"/>
    <m/>
    <m/>
    <d v="2025-04-10T00:00:00"/>
    <m/>
    <n v="1"/>
    <n v="10000"/>
    <s v="PE"/>
    <s v="250-5329-000001"/>
    <n v="0"/>
    <n v="10000"/>
    <n v="0"/>
    <n v="0"/>
    <n v="0"/>
    <n v="0"/>
    <m/>
    <m/>
    <n v="0"/>
    <m/>
    <m/>
    <m/>
    <m/>
    <m/>
    <m/>
    <m/>
    <m/>
    <s v="250-5329-00"/>
    <s v="J10025"/>
    <s v="JMS SINGAPORE PTE LTD"/>
    <m/>
    <n v="0"/>
    <n v="0"/>
    <n v="0"/>
    <n v="0"/>
    <n v="0"/>
    <n v="0"/>
    <m/>
    <m/>
    <m/>
    <s v="No"/>
    <s v="W665037"/>
    <n v="0"/>
    <m/>
    <s v="J10025"/>
    <m/>
    <m/>
    <s v="S0362750"/>
  </r>
  <r>
    <x v="579"/>
    <n v="10000"/>
    <n v="10000"/>
    <n v="45757"/>
    <s v="502LAUGH"/>
    <s v=" 1:22:28 pm"/>
    <s v="4103007U5"/>
    <m/>
    <x v="0"/>
    <s v="Yes"/>
    <n v="94"/>
    <s v="Taiyo"/>
    <x v="3"/>
    <s v="PM09"/>
    <s v="PANG JING FULL"/>
    <n v="34"/>
    <m/>
    <m/>
    <d v="2025-04-10T00:00:00"/>
    <m/>
    <n v="6"/>
    <n v="204"/>
    <s v="PE"/>
    <s v="L001-772785-00000003"/>
    <n v="0"/>
    <n v="200"/>
    <n v="4"/>
    <n v="0"/>
    <n v="0"/>
    <n v="0"/>
    <m/>
    <m/>
    <n v="0"/>
    <m/>
    <m/>
    <m/>
    <m/>
    <m/>
    <m/>
    <m/>
    <m/>
    <s v="L001-772785-000003ZL"/>
    <s v="W23041-TH"/>
    <s v="WESTERN DIGITAL STORAGE TECHNOLOGIES"/>
    <m/>
    <n v="0"/>
    <n v="0"/>
    <n v="0"/>
    <n v="0"/>
    <n v="0"/>
    <n v="0"/>
    <m/>
    <m/>
    <m/>
    <s v="No"/>
    <s v="W664864"/>
    <n v="0"/>
    <m/>
    <s v="W23041-TH"/>
    <m/>
    <m/>
    <s v="ZSA101799"/>
  </r>
  <r>
    <x v="580"/>
    <n v="10000"/>
    <n v="10000"/>
    <n v="45775"/>
    <s v="502LAUGH"/>
    <s v=" 8:42:31 am"/>
    <n v="10620258101"/>
    <m/>
    <x v="0"/>
    <s v="Yes"/>
    <n v="79"/>
    <s v="HP Indigo 6800"/>
    <x v="0"/>
    <s v="PM21"/>
    <s v="LIM JIA FAN"/>
    <n v="54"/>
    <n v="32.700000000000003"/>
    <n v="0.54500000000000004"/>
    <d v="2025-04-10T00:00:00"/>
    <m/>
    <n v="176"/>
    <n v="9504"/>
    <s v="PE"/>
    <s v="T0A86-80005-FT0001"/>
    <n v="0"/>
    <n v="80000"/>
    <n v="-70496"/>
    <n v="0"/>
    <n v="0"/>
    <n v="0"/>
    <m/>
    <m/>
    <n v="0"/>
    <m/>
    <m/>
    <m/>
    <m/>
    <m/>
    <m/>
    <m/>
    <m/>
    <s v="T0A86-80005-FT"/>
    <s v="H08031-JIM-M"/>
    <s v="HP MALAYSIA MANUFACTURING SDN.BHD."/>
    <m/>
    <n v="0"/>
    <n v="0"/>
    <n v="0"/>
    <n v="0"/>
    <n v="0"/>
    <n v="0"/>
    <m/>
    <m/>
    <m/>
    <s v="No"/>
    <s v="W665699"/>
    <n v="0"/>
    <m/>
    <s v="H08031-JIM-M"/>
    <m/>
    <m/>
    <s v="S0362933"/>
  </r>
  <r>
    <x v="581"/>
    <n v="10000"/>
    <n v="10000"/>
    <n v="45775"/>
    <s v="502LAUGH"/>
    <s v=" 8:41:23 am"/>
    <n v="10620258100"/>
    <m/>
    <x v="0"/>
    <s v="Yes"/>
    <n v="79"/>
    <s v="HP Indigo 6800"/>
    <x v="0"/>
    <s v="PM21"/>
    <s v="LIM JIA FAN"/>
    <n v="569"/>
    <n v="58.45"/>
    <n v="0.97416666666666674"/>
    <d v="2025-04-10T00:00:00"/>
    <m/>
    <n v="176"/>
    <n v="100144"/>
    <s v="PE"/>
    <s v="E5Z02-80008-FT0001"/>
    <n v="0"/>
    <n v="80000"/>
    <n v="20144"/>
    <n v="0"/>
    <n v="0"/>
    <n v="0"/>
    <m/>
    <m/>
    <n v="0"/>
    <m/>
    <m/>
    <m/>
    <m/>
    <m/>
    <m/>
    <m/>
    <m/>
    <s v="E5Z02-80008-FT"/>
    <s v="H08031-JIM-M"/>
    <s v="HP MALAYSIA MANUFACTURING SDN.BHD."/>
    <m/>
    <n v="0"/>
    <n v="0"/>
    <n v="0"/>
    <n v="0"/>
    <n v="0"/>
    <n v="0"/>
    <m/>
    <m/>
    <m/>
    <s v="No"/>
    <s v="W665495"/>
    <n v="0"/>
    <m/>
    <s v="H08031-JIM-M"/>
    <m/>
    <m/>
    <s v="S0362938"/>
  </r>
  <r>
    <x v="582"/>
    <n v="10000"/>
    <n v="10000"/>
    <n v="45782"/>
    <s v="502LAUGH"/>
    <n v="0.48427083333333332"/>
    <n v="10620258104"/>
    <m/>
    <x v="0"/>
    <s v="Yes"/>
    <n v="79"/>
    <s v="HP Indigo 6800"/>
    <x v="0"/>
    <s v="PM21"/>
    <s v="LIM JIA FAN"/>
    <n v="285"/>
    <n v="44.25"/>
    <n v="0.73750000000000004"/>
    <d v="2025-04-10T00:00:00"/>
    <m/>
    <n v="176"/>
    <n v="50160"/>
    <s v="PE"/>
    <s v="7FP45-80001-FT0001"/>
    <n v="0"/>
    <n v="40000"/>
    <n v="10160"/>
    <n v="0"/>
    <n v="0"/>
    <n v="0"/>
    <m/>
    <m/>
    <n v="0"/>
    <m/>
    <m/>
    <m/>
    <m/>
    <m/>
    <m/>
    <m/>
    <m/>
    <s v="7FP45-80001-FT"/>
    <s v="H08031-JIM-M"/>
    <s v="HP MALAYSIA MANUFACTURING SDN.BHD."/>
    <m/>
    <n v="0"/>
    <n v="0"/>
    <n v="0"/>
    <n v="0"/>
    <n v="0"/>
    <n v="0"/>
    <m/>
    <m/>
    <m/>
    <s v="No"/>
    <s v="W665975"/>
    <n v="0"/>
    <m/>
    <s v="H08031-JIM-M"/>
    <m/>
    <m/>
    <s v="S0362943"/>
  </r>
  <r>
    <x v="583"/>
    <n v="10000"/>
    <n v="10000"/>
    <n v="45782"/>
    <s v="502LAUGH"/>
    <n v="0.48427083333333332"/>
    <n v="1062058100"/>
    <m/>
    <x v="0"/>
    <s v="Yes"/>
    <n v="79"/>
    <s v="HP Indigo 6800"/>
    <x v="0"/>
    <s v="PM21"/>
    <s v="LIM JIA FAN"/>
    <n v="115"/>
    <n v="35.75"/>
    <n v="0.59583333333333333"/>
    <d v="2025-04-10T00:00:00"/>
    <m/>
    <n v="264"/>
    <n v="30360"/>
    <s v="PE"/>
    <s v="7FP13-80001-FT0001"/>
    <n v="0"/>
    <n v="20000"/>
    <n v="10360"/>
    <n v="0"/>
    <n v="0"/>
    <n v="0"/>
    <m/>
    <m/>
    <n v="0"/>
    <m/>
    <m/>
    <m/>
    <m/>
    <m/>
    <m/>
    <m/>
    <m/>
    <s v="7FP13-80001-FT"/>
    <s v="H08031-JIM-M"/>
    <s v="HP MALAYSIA MANUFACTURING SDN.BHD."/>
    <m/>
    <n v="0"/>
    <n v="0"/>
    <n v="0"/>
    <n v="0"/>
    <n v="0"/>
    <n v="0"/>
    <m/>
    <m/>
    <m/>
    <s v="No"/>
    <s v="W665977"/>
    <n v="0"/>
    <m/>
    <s v="H08031-JIM-M"/>
    <m/>
    <m/>
    <s v="S0362946"/>
  </r>
  <r>
    <x v="531"/>
    <n v="10000"/>
    <n v="30000"/>
    <n v="45757"/>
    <s v="502LAUGH"/>
    <s v=" 1:49:13 pm"/>
    <n v="59470"/>
    <m/>
    <x v="1"/>
    <s v="Yes"/>
    <n v="96"/>
    <s v="Luster AOI"/>
    <x v="5"/>
    <s v="QM54"/>
    <s v="TAN SWEE LENG"/>
    <n v="36750"/>
    <m/>
    <m/>
    <d v="2025-04-10T00:00:00"/>
    <m/>
    <n v="6"/>
    <n v="220500"/>
    <s v="PE"/>
    <s v="MT-1000241-910RE0002"/>
    <n v="0"/>
    <n v="220500"/>
    <n v="0"/>
    <n v="0"/>
    <n v="0"/>
    <n v="0"/>
    <m/>
    <m/>
    <n v="0"/>
    <m/>
    <m/>
    <m/>
    <m/>
    <m/>
    <m/>
    <m/>
    <m/>
    <s v="MT-1000241-910REV005"/>
    <s v="Z26002"/>
    <s v="CCL DESIGN (PENANG) SDN. BHD."/>
    <m/>
    <n v="0"/>
    <n v="0"/>
    <n v="0"/>
    <n v="0"/>
    <n v="0"/>
    <n v="0"/>
    <m/>
    <m/>
    <m/>
    <s v="No"/>
    <s v="W664866"/>
    <n v="0"/>
    <m/>
    <s v="Z26002"/>
    <m/>
    <m/>
    <s v="S0362956"/>
  </r>
  <r>
    <x v="584"/>
    <n v="10000"/>
    <n v="10000"/>
    <n v="45764"/>
    <s v="502LAUGH"/>
    <n v="0.46413194444444444"/>
    <s v="3082509U9/405172525"/>
    <m/>
    <x v="0"/>
    <s v="Yes"/>
    <n v="88"/>
    <s v="OKI"/>
    <x v="0"/>
    <s v="PP24"/>
    <s v="HO HON SENG"/>
    <n v="500"/>
    <m/>
    <m/>
    <d v="2025-04-10T00:00:00"/>
    <m/>
    <n v="1"/>
    <n v="500"/>
    <s v="PE"/>
    <n v="190023590001"/>
    <n v="0"/>
    <n v="500"/>
    <n v="0"/>
    <n v="0"/>
    <n v="0"/>
    <n v="0"/>
    <m/>
    <m/>
    <n v="0"/>
    <m/>
    <m/>
    <m/>
    <m/>
    <m/>
    <m/>
    <m/>
    <m/>
    <n v="19002359"/>
    <s v="I09109"/>
    <s v="IKE TECHNOLOGY"/>
    <m/>
    <n v="0"/>
    <n v="0"/>
    <n v="0"/>
    <n v="0"/>
    <n v="0"/>
    <n v="0"/>
    <m/>
    <m/>
    <m/>
    <s v="No"/>
    <s v="W665225"/>
    <n v="0"/>
    <m/>
    <s v="I09109"/>
    <m/>
    <m/>
    <s v="S0363027"/>
  </r>
  <r>
    <x v="585"/>
    <n v="10000"/>
    <n v="10000"/>
    <n v="45758"/>
    <s v="502LAUGH"/>
    <s v=" 8:36:37 am"/>
    <s v="J00WT7100"/>
    <m/>
    <x v="0"/>
    <s v="Yes"/>
    <n v="72"/>
    <s v="Xeikon 3500"/>
    <x v="0"/>
    <s v="PM17"/>
    <s v="NG SWEE CHEA"/>
    <n v="1750"/>
    <m/>
    <m/>
    <d v="2025-04-10T00:00:00"/>
    <m/>
    <n v="4"/>
    <n v="7000"/>
    <s v="PE"/>
    <n v="5000514990001"/>
    <n v="0"/>
    <n v="5000"/>
    <n v="2000"/>
    <n v="0"/>
    <n v="0"/>
    <n v="0"/>
    <m/>
    <m/>
    <n v="0"/>
    <m/>
    <m/>
    <m/>
    <m/>
    <m/>
    <m/>
    <m/>
    <m/>
    <n v="500051499"/>
    <s v="B02083"/>
    <s v="BECTON DICKINSON MEDICAL (S) PTE LTD"/>
    <m/>
    <n v="0"/>
    <n v="0"/>
    <n v="0"/>
    <n v="0"/>
    <n v="0"/>
    <n v="0"/>
    <m/>
    <m/>
    <m/>
    <s v="No"/>
    <s v="W664868"/>
    <n v="0"/>
    <m/>
    <s v="B02083"/>
    <m/>
    <m/>
    <s v="S0363033"/>
  </r>
  <r>
    <x v="585"/>
    <n v="10000"/>
    <n v="20000"/>
    <n v="45758"/>
    <s v="502LAUGH"/>
    <s v=" 8:36:37 am"/>
    <s v="J00WT7100"/>
    <m/>
    <x v="1"/>
    <s v="Yes"/>
    <n v="82"/>
    <s v="POLLY"/>
    <x v="2"/>
    <s v="PM11"/>
    <s v="TEE MENG CHAI"/>
    <n v="1167"/>
    <m/>
    <m/>
    <d v="2025-04-10T00:00:00"/>
    <m/>
    <n v="6"/>
    <n v="7002"/>
    <s v="PE"/>
    <n v="5000514990001"/>
    <n v="0"/>
    <n v="5000"/>
    <n v="2002"/>
    <n v="0"/>
    <n v="0"/>
    <n v="0"/>
    <m/>
    <m/>
    <n v="0"/>
    <m/>
    <m/>
    <m/>
    <m/>
    <m/>
    <m/>
    <m/>
    <m/>
    <n v="500051499"/>
    <s v="B02083"/>
    <s v="BECTON DICKINSON MEDICAL (S) PTE LTD"/>
    <m/>
    <n v="0"/>
    <n v="0"/>
    <n v="0"/>
    <n v="0"/>
    <n v="0"/>
    <n v="0"/>
    <m/>
    <m/>
    <m/>
    <s v="No"/>
    <s v="W664868"/>
    <n v="0"/>
    <m/>
    <s v="B02083"/>
    <m/>
    <m/>
    <s v="S0363033"/>
  </r>
  <r>
    <x v="586"/>
    <n v="10000"/>
    <n v="10000"/>
    <n v="45758"/>
    <s v="502LAUGH"/>
    <s v=" 8:35:25 am"/>
    <s v="J00WT7100"/>
    <m/>
    <x v="0"/>
    <s v="Yes"/>
    <n v="72"/>
    <s v="Xeikon 3500"/>
    <x v="0"/>
    <s v="PM17"/>
    <s v="NG SWEE CHEA"/>
    <n v="1750"/>
    <m/>
    <m/>
    <d v="2025-04-10T00:00:00"/>
    <m/>
    <n v="4"/>
    <n v="7000"/>
    <s v="PE"/>
    <n v="5000579720001"/>
    <n v="0"/>
    <n v="5000"/>
    <n v="2000"/>
    <n v="0"/>
    <n v="0"/>
    <n v="0"/>
    <m/>
    <m/>
    <n v="0"/>
    <m/>
    <m/>
    <m/>
    <m/>
    <m/>
    <m/>
    <m/>
    <m/>
    <n v="500057972"/>
    <s v="B02083"/>
    <s v="BECTON DICKINSON MEDICAL (S) PTE LTD"/>
    <m/>
    <n v="0"/>
    <n v="0"/>
    <n v="0"/>
    <n v="0"/>
    <n v="0"/>
    <n v="0"/>
    <m/>
    <m/>
    <m/>
    <s v="No"/>
    <s v="W664869"/>
    <n v="0"/>
    <m/>
    <s v="B02083"/>
    <m/>
    <m/>
    <s v="S0363033"/>
  </r>
  <r>
    <x v="586"/>
    <n v="10000"/>
    <n v="20000"/>
    <n v="45758"/>
    <s v="502LAUGH"/>
    <s v=" 8:35:25 am"/>
    <s v="J00WT7100"/>
    <m/>
    <x v="1"/>
    <s v="Yes"/>
    <n v="82"/>
    <s v="POLLY"/>
    <x v="2"/>
    <s v="PM11"/>
    <s v="TEE MENG CHAI"/>
    <n v="1167"/>
    <m/>
    <m/>
    <d v="2025-04-10T00:00:00"/>
    <m/>
    <n v="6"/>
    <n v="7002"/>
    <s v="PE"/>
    <n v="5000579720001"/>
    <n v="0"/>
    <n v="5000"/>
    <n v="2002"/>
    <n v="0"/>
    <n v="0"/>
    <n v="0"/>
    <m/>
    <m/>
    <n v="0"/>
    <m/>
    <m/>
    <m/>
    <m/>
    <m/>
    <m/>
    <m/>
    <m/>
    <n v="500057972"/>
    <s v="B02083"/>
    <s v="BECTON DICKINSON MEDICAL (S) PTE LTD"/>
    <m/>
    <n v="0"/>
    <n v="0"/>
    <n v="0"/>
    <n v="0"/>
    <n v="0"/>
    <n v="0"/>
    <m/>
    <m/>
    <m/>
    <s v="No"/>
    <s v="W664869"/>
    <n v="0"/>
    <m/>
    <s v="B02083"/>
    <m/>
    <m/>
    <s v="S0363033"/>
  </r>
  <r>
    <x v="587"/>
    <n v="10000"/>
    <n v="10000"/>
    <n v="45758"/>
    <s v="502LAUGH"/>
    <s v=" 8:35:25 am"/>
    <s v="J00WT7100"/>
    <m/>
    <x v="0"/>
    <s v="Yes"/>
    <n v="72"/>
    <s v="Xeikon 3500"/>
    <x v="0"/>
    <s v="PM17"/>
    <s v="NG SWEE CHEA"/>
    <n v="1750"/>
    <m/>
    <m/>
    <d v="2025-04-10T00:00:00"/>
    <m/>
    <n v="4"/>
    <n v="7000"/>
    <s v="PE"/>
    <n v="5000635410001"/>
    <n v="0"/>
    <n v="5000"/>
    <n v="2000"/>
    <n v="0"/>
    <n v="0"/>
    <n v="0"/>
    <m/>
    <m/>
    <n v="0"/>
    <m/>
    <m/>
    <m/>
    <m/>
    <m/>
    <m/>
    <m/>
    <m/>
    <n v="500063541"/>
    <s v="B02083"/>
    <s v="BECTON DICKINSON MEDICAL (S) PTE LTD"/>
    <m/>
    <n v="0"/>
    <n v="0"/>
    <n v="0"/>
    <n v="0"/>
    <n v="0"/>
    <n v="0"/>
    <m/>
    <m/>
    <m/>
    <s v="No"/>
    <s v="W664870"/>
    <n v="0"/>
    <m/>
    <s v="B02083"/>
    <m/>
    <m/>
    <s v="S0363033"/>
  </r>
  <r>
    <x v="587"/>
    <n v="10000"/>
    <n v="20000"/>
    <n v="45758"/>
    <s v="502LAUGH"/>
    <s v=" 8:35:25 am"/>
    <s v="J00WT7100"/>
    <m/>
    <x v="1"/>
    <s v="Yes"/>
    <n v="82"/>
    <s v="POLLY"/>
    <x v="2"/>
    <s v="PM11"/>
    <s v="TEE MENG CHAI"/>
    <n v="1167"/>
    <m/>
    <m/>
    <d v="2025-04-10T00:00:00"/>
    <m/>
    <n v="6"/>
    <n v="7002"/>
    <s v="PE"/>
    <n v="5000635410001"/>
    <n v="0"/>
    <n v="5000"/>
    <n v="2002"/>
    <n v="0"/>
    <n v="0"/>
    <n v="0"/>
    <m/>
    <m/>
    <n v="0"/>
    <m/>
    <m/>
    <m/>
    <m/>
    <m/>
    <m/>
    <m/>
    <m/>
    <n v="500063541"/>
    <s v="B02083"/>
    <s v="BECTON DICKINSON MEDICAL (S) PTE LTD"/>
    <m/>
    <n v="0"/>
    <n v="0"/>
    <n v="0"/>
    <n v="0"/>
    <n v="0"/>
    <n v="0"/>
    <m/>
    <m/>
    <m/>
    <s v="No"/>
    <s v="W664870"/>
    <n v="0"/>
    <m/>
    <s v="B02083"/>
    <m/>
    <m/>
    <s v="S0363033"/>
  </r>
  <r>
    <x v="588"/>
    <n v="10000"/>
    <n v="10000"/>
    <n v="45761"/>
    <s v="502LAUGH"/>
    <n v="0.44119212962962961"/>
    <s v="J00WT7100"/>
    <m/>
    <x v="0"/>
    <s v="Yes"/>
    <n v="72"/>
    <s v="Xeikon 3500"/>
    <x v="0"/>
    <s v="PM17"/>
    <s v="NG SWEE CHEA"/>
    <n v="21000"/>
    <m/>
    <m/>
    <d v="2025-04-10T00:00:00"/>
    <m/>
    <n v="4"/>
    <n v="84000"/>
    <s v="PE"/>
    <n v="5000580750001"/>
    <n v="0"/>
    <n v="78000"/>
    <n v="6000"/>
    <n v="0"/>
    <n v="0"/>
    <n v="0"/>
    <m/>
    <m/>
    <n v="0"/>
    <m/>
    <m/>
    <m/>
    <m/>
    <m/>
    <m/>
    <m/>
    <m/>
    <n v="500058075"/>
    <s v="B02083"/>
    <s v="BECTON DICKINSON MEDICAL (S) PTE LTD"/>
    <m/>
    <n v="0"/>
    <n v="0"/>
    <n v="0"/>
    <n v="0"/>
    <n v="0"/>
    <n v="0"/>
    <m/>
    <m/>
    <m/>
    <s v="No"/>
    <s v="W665041"/>
    <n v="0"/>
    <m/>
    <s v="B02083"/>
    <m/>
    <m/>
    <s v="S0363034"/>
  </r>
  <r>
    <x v="589"/>
    <n v="10000"/>
    <n v="10000"/>
    <n v="45762"/>
    <s v="502LAUGH"/>
    <s v=" 8:28:46 am"/>
    <s v="M0B7C2220/2101818U5"/>
    <m/>
    <x v="0"/>
    <s v="Yes"/>
    <n v="79"/>
    <s v="HP Indigo 6800"/>
    <x v="0"/>
    <s v="PM16"/>
    <s v="TEO KAH JUN"/>
    <n v="123"/>
    <n v="36.15"/>
    <n v="0.60249999999999992"/>
    <d v="2025-04-10T00:00:00"/>
    <m/>
    <n v="24"/>
    <n v="2952"/>
    <s v="PE"/>
    <s v="86.B9480001"/>
    <n v="0"/>
    <n v="20000"/>
    <n v="-17048"/>
    <n v="0"/>
    <n v="0"/>
    <n v="0"/>
    <m/>
    <m/>
    <n v="0"/>
    <m/>
    <m/>
    <m/>
    <m/>
    <m/>
    <m/>
    <m/>
    <m/>
    <s v="86.B948"/>
    <s v="T20390-PMI"/>
    <s v="TECHNOCOM SYSTEMS SDN BHD"/>
    <m/>
    <n v="0"/>
    <n v="0"/>
    <n v="0"/>
    <n v="0"/>
    <n v="0"/>
    <n v="0"/>
    <m/>
    <m/>
    <m/>
    <s v="No"/>
    <s v="W665049"/>
    <n v="0"/>
    <m/>
    <s v="T20390-PMI"/>
    <m/>
    <m/>
    <s v="S0363046"/>
  </r>
  <r>
    <x v="462"/>
    <n v="10000"/>
    <n v="20000"/>
    <n v="45761"/>
    <s v="502LAUGH"/>
    <s v=" 8:34:36 am"/>
    <s v="M0BRZ2280990"/>
    <s v="DC30739"/>
    <x v="1"/>
    <s v="No"/>
    <n v="77"/>
    <s v="Brotech DF330 "/>
    <x v="1"/>
    <s v="PM74"/>
    <s v="YONG CHEE SOON"/>
    <n v="72"/>
    <n v="31.2"/>
    <n v="0.52"/>
    <d v="2025-04-11T00:00:00"/>
    <m/>
    <n v="154"/>
    <n v="11088"/>
    <s v="PE"/>
    <s v="F9K08-800030001"/>
    <n v="0"/>
    <n v="0"/>
    <n v="0"/>
    <n v="0"/>
    <n v="0"/>
    <n v="0"/>
    <m/>
    <m/>
    <n v="0"/>
    <m/>
    <m/>
    <m/>
    <s v="No"/>
    <n v="0"/>
    <s v="No"/>
    <m/>
    <m/>
    <s v="F9K08-80003"/>
    <s v="H08031-JIM"/>
    <s v="HP SINGAPORE (PRIVATE) LIMITED"/>
    <m/>
    <n v="0"/>
    <n v="0"/>
    <n v="0"/>
    <n v="0"/>
    <n v="0"/>
    <n v="0"/>
    <m/>
    <m/>
    <m/>
    <s v="No"/>
    <m/>
    <m/>
    <m/>
    <s v="H08031-JIM"/>
    <m/>
    <m/>
    <s v="S0361901"/>
  </r>
  <r>
    <x v="463"/>
    <n v="10000"/>
    <n v="20000"/>
    <n v="45761"/>
    <s v="502LAUGH"/>
    <s v=" 8:37:48 am"/>
    <s v="M0BRZ2280990"/>
    <s v="FDC30764"/>
    <x v="1"/>
    <s v="No"/>
    <n v="77"/>
    <s v="Brotech DF330 "/>
    <x v="1"/>
    <s v="PM74"/>
    <s v="YONG CHEE SOON"/>
    <n v="2320"/>
    <n v="68.666666666666657"/>
    <n v="1.1444444444444444"/>
    <d v="2025-04-11T00:00:00"/>
    <m/>
    <n v="25"/>
    <n v="58000"/>
    <s v="PE"/>
    <s v="4UU95-80014-FT0001"/>
    <n v="0"/>
    <n v="0"/>
    <n v="0"/>
    <n v="0"/>
    <n v="0"/>
    <n v="0"/>
    <m/>
    <m/>
    <n v="0"/>
    <m/>
    <m/>
    <m/>
    <s v="No"/>
    <n v="0"/>
    <s v="No"/>
    <m/>
    <m/>
    <s v="4UU95-80014-FT"/>
    <s v="H08031-JIM"/>
    <s v="HP SINGAPORE (PRIVATE) LIMITED"/>
    <m/>
    <n v="0"/>
    <n v="0"/>
    <n v="0"/>
    <n v="0"/>
    <n v="0"/>
    <n v="0"/>
    <m/>
    <m/>
    <m/>
    <s v="No"/>
    <m/>
    <m/>
    <m/>
    <s v="H08031-JIM"/>
    <m/>
    <m/>
    <s v="S0361903"/>
  </r>
  <r>
    <x v="464"/>
    <n v="10000"/>
    <n v="20000"/>
    <n v="45761"/>
    <s v="502LAUGH"/>
    <s v=" 8:34:36 am"/>
    <s v="M0BUP6250"/>
    <s v="DC23944"/>
    <x v="1"/>
    <s v="No"/>
    <n v="77"/>
    <s v="Brotech DF330 "/>
    <x v="1"/>
    <s v="PM74"/>
    <s v="YONG CHEE SOON"/>
    <n v="429"/>
    <n v="37.15"/>
    <n v="0.61916666666666664"/>
    <d v="2025-04-11T00:00:00"/>
    <m/>
    <n v="168"/>
    <n v="72072"/>
    <s v="PE"/>
    <s v="5180-5276-FT0001"/>
    <n v="0"/>
    <n v="0"/>
    <n v="0"/>
    <n v="0"/>
    <n v="0"/>
    <n v="0"/>
    <m/>
    <m/>
    <n v="0"/>
    <m/>
    <m/>
    <m/>
    <s v="No"/>
    <n v="0"/>
    <s v="No"/>
    <m/>
    <m/>
    <s v="5180-5276-FT"/>
    <s v="H08031-JIM"/>
    <s v="HP SINGAPORE (PRIVATE) LIMITED"/>
    <m/>
    <n v="0"/>
    <n v="0"/>
    <n v="0"/>
    <n v="0"/>
    <n v="0"/>
    <n v="0"/>
    <m/>
    <m/>
    <m/>
    <s v="No"/>
    <m/>
    <m/>
    <m/>
    <s v="H08031-JIM"/>
    <m/>
    <m/>
    <s v="S0361904"/>
  </r>
  <r>
    <x v="590"/>
    <n v="10000"/>
    <n v="10000"/>
    <n v="45758"/>
    <s v="502LAUGH"/>
    <s v=" 9:38:52 am"/>
    <s v="M0BUE5730"/>
    <s v="SC30898S"/>
    <x v="0"/>
    <s v="No"/>
    <n v="94"/>
    <s v="Taiyo"/>
    <x v="3"/>
    <s v="PM09"/>
    <s v="PANG JING FULL"/>
    <n v="4500"/>
    <m/>
    <m/>
    <d v="2025-04-11T00:00:00"/>
    <m/>
    <n v="4"/>
    <n v="18000"/>
    <s v="PE"/>
    <s v="2063-772785-046-0003"/>
    <n v="0"/>
    <n v="0"/>
    <n v="0"/>
    <n v="0"/>
    <n v="0"/>
    <n v="0"/>
    <m/>
    <m/>
    <n v="0"/>
    <m/>
    <m/>
    <m/>
    <s v="No"/>
    <n v="0"/>
    <s v="No"/>
    <m/>
    <m/>
    <s v="2063-772785-046-CG"/>
    <s v="W23041-TH"/>
    <s v="WESTERN DIGITAL STORAGE TECHNOLOGIES"/>
    <m/>
    <n v="0"/>
    <n v="0"/>
    <n v="0"/>
    <n v="0"/>
    <n v="0"/>
    <n v="0"/>
    <m/>
    <m/>
    <m/>
    <s v="No"/>
    <m/>
    <m/>
    <m/>
    <s v="W23041-TH"/>
    <m/>
    <m/>
    <s v="H0064922"/>
  </r>
  <r>
    <x v="466"/>
    <n v="10000"/>
    <n v="20000"/>
    <n v="45761"/>
    <s v="502LAUGH"/>
    <s v=" 8:34:36 am"/>
    <s v="M0BUP6250"/>
    <s v="DC23944"/>
    <x v="1"/>
    <s v="No"/>
    <n v="77"/>
    <s v="Brotech DF330 "/>
    <x v="1"/>
    <s v="PM74"/>
    <s v="YONG CHEE SOON"/>
    <n v="179"/>
    <n v="32.983333333333334"/>
    <n v="0.54972222222222222"/>
    <d v="2025-04-11T00:00:00"/>
    <m/>
    <n v="168"/>
    <n v="30072"/>
    <s v="PE"/>
    <s v="5189-80960001"/>
    <n v="0"/>
    <n v="0"/>
    <n v="0"/>
    <n v="0"/>
    <n v="0"/>
    <n v="0"/>
    <m/>
    <m/>
    <n v="0"/>
    <m/>
    <m/>
    <m/>
    <s v="No"/>
    <n v="0"/>
    <s v="No"/>
    <m/>
    <m/>
    <s v="5189-8096"/>
    <s v="H08031-JIM"/>
    <s v="HP SINGAPORE (PRIVATE) LIMITED"/>
    <m/>
    <n v="0"/>
    <n v="0"/>
    <n v="0"/>
    <n v="0"/>
    <n v="0"/>
    <n v="0"/>
    <m/>
    <m/>
    <m/>
    <s v="No"/>
    <m/>
    <m/>
    <m/>
    <s v="H08031-JIM"/>
    <m/>
    <m/>
    <s v="S0362753"/>
  </r>
  <r>
    <x v="533"/>
    <n v="10000"/>
    <n v="20000"/>
    <n v="45761"/>
    <s v="502LAUGH"/>
    <s v=" 8:39:49 am"/>
    <n v="10620258104"/>
    <s v="FDC30934"/>
    <x v="1"/>
    <s v="No"/>
    <n v="77"/>
    <s v="Brotech DF330 "/>
    <x v="1"/>
    <s v="PM74"/>
    <s v="YONG CHEE SOON"/>
    <n v="1467"/>
    <n v="54.45"/>
    <n v="0.90750000000000008"/>
    <d v="2025-04-11T00:00:00"/>
    <m/>
    <n v="15"/>
    <n v="22005"/>
    <s v="PE"/>
    <s v="CZ630-800110001"/>
    <n v="0"/>
    <n v="0"/>
    <n v="0"/>
    <n v="0"/>
    <n v="0"/>
    <n v="0"/>
    <m/>
    <m/>
    <n v="0"/>
    <m/>
    <m/>
    <m/>
    <s v="No"/>
    <n v="0"/>
    <s v="No"/>
    <m/>
    <m/>
    <s v="CZ630-80011"/>
    <s v="H08031-JIM"/>
    <s v="HP SINGAPORE (PRIVATE) LIMITED"/>
    <m/>
    <n v="0"/>
    <n v="0"/>
    <n v="0"/>
    <n v="0"/>
    <n v="0"/>
    <n v="0"/>
    <m/>
    <m/>
    <m/>
    <s v="No"/>
    <m/>
    <m/>
    <m/>
    <s v="H08031-JIM"/>
    <m/>
    <m/>
    <s v="S0362754"/>
  </r>
  <r>
    <x v="467"/>
    <n v="10000"/>
    <n v="20000"/>
    <n v="45761"/>
    <s v="502LAUGH"/>
    <s v=" 8:31:02 am"/>
    <s v="M0BUP6250"/>
    <s v="DC23944"/>
    <x v="1"/>
    <s v="No"/>
    <n v="77"/>
    <s v="Brotech DF330 "/>
    <x v="1"/>
    <s v="PM74"/>
    <s v="YONG CHEE SOON"/>
    <n v="54"/>
    <n v="30.9"/>
    <n v="0.51500000000000001"/>
    <d v="2025-04-11T00:00:00"/>
    <m/>
    <n v="168"/>
    <n v="9072"/>
    <s v="PE"/>
    <s v="C9404-800040001"/>
    <n v="0"/>
    <n v="0"/>
    <n v="0"/>
    <n v="0"/>
    <n v="0"/>
    <n v="0"/>
    <m/>
    <m/>
    <n v="0"/>
    <m/>
    <m/>
    <m/>
    <s v="No"/>
    <n v="0"/>
    <s v="No"/>
    <m/>
    <m/>
    <s v="C9404-80004"/>
    <s v="H08031-JIM"/>
    <s v="HP SINGAPORE (PRIVATE) LIMITED"/>
    <m/>
    <n v="0"/>
    <n v="0"/>
    <n v="0"/>
    <n v="0"/>
    <n v="0"/>
    <n v="0"/>
    <m/>
    <m/>
    <m/>
    <s v="No"/>
    <m/>
    <m/>
    <m/>
    <s v="H08031-JIM"/>
    <m/>
    <m/>
    <s v="S0362757"/>
  </r>
  <r>
    <x v="468"/>
    <n v="10000"/>
    <n v="20000"/>
    <n v="45761"/>
    <s v="502LAUGH"/>
    <s v=" 8:39:49 am"/>
    <s v="M0BUP6250"/>
    <s v="FDC30764"/>
    <x v="1"/>
    <s v="No"/>
    <n v="77"/>
    <s v="Brotech DF330 "/>
    <x v="1"/>
    <s v="PM74"/>
    <s v="YONG CHEE SOON"/>
    <n v="960"/>
    <n v="46"/>
    <n v="0.76666666666666672"/>
    <d v="2025-04-11T00:00:00"/>
    <m/>
    <n v="25"/>
    <n v="24000"/>
    <s v="PE"/>
    <s v="5180-23150001"/>
    <n v="0"/>
    <n v="0"/>
    <n v="0"/>
    <n v="0"/>
    <n v="0"/>
    <n v="0"/>
    <m/>
    <m/>
    <n v="0"/>
    <m/>
    <m/>
    <m/>
    <s v="No"/>
    <n v="0"/>
    <s v="No"/>
    <m/>
    <m/>
    <s v="5180-2315"/>
    <s v="H08031-JIM"/>
    <s v="HP SINGAPORE (PRIVATE) LIMITED"/>
    <m/>
    <n v="0"/>
    <n v="0"/>
    <n v="0"/>
    <n v="0"/>
    <n v="0"/>
    <n v="0"/>
    <m/>
    <m/>
    <m/>
    <s v="No"/>
    <m/>
    <m/>
    <m/>
    <s v="H08031-JIM"/>
    <m/>
    <m/>
    <s v="S0362758"/>
  </r>
  <r>
    <x v="469"/>
    <n v="10000"/>
    <n v="20000"/>
    <n v="45761"/>
    <s v="502LAUGH"/>
    <s v=" 8:34:36 am"/>
    <s v="M0BUP6250"/>
    <s v="DC23944"/>
    <x v="1"/>
    <s v="No"/>
    <n v="77"/>
    <s v="Brotech DF330 "/>
    <x v="1"/>
    <s v="PM74"/>
    <s v="YONG CHEE SOON"/>
    <n v="108"/>
    <n v="31.8"/>
    <n v="0.53"/>
    <d v="2025-04-11T00:00:00"/>
    <m/>
    <n v="168"/>
    <n v="18144"/>
    <s v="PE"/>
    <s v="C9405-800040001"/>
    <n v="0"/>
    <n v="0"/>
    <n v="0"/>
    <n v="0"/>
    <n v="0"/>
    <n v="0"/>
    <m/>
    <m/>
    <n v="0"/>
    <m/>
    <m/>
    <m/>
    <s v="No"/>
    <n v="0"/>
    <s v="No"/>
    <m/>
    <m/>
    <s v="C9405-80004"/>
    <s v="H08031-IMS"/>
    <s v="HP SINGAPORE (PRIVATE) LIMITED"/>
    <m/>
    <n v="0"/>
    <n v="0"/>
    <n v="0"/>
    <n v="0"/>
    <n v="0"/>
    <n v="0"/>
    <m/>
    <m/>
    <m/>
    <s v="No"/>
    <m/>
    <m/>
    <m/>
    <s v="H08031-IMS"/>
    <m/>
    <m/>
    <s v="S0362760"/>
  </r>
  <r>
    <x v="591"/>
    <n v="10000"/>
    <n v="10000"/>
    <n v="45762"/>
    <s v="502LAUGH"/>
    <s v=" 8:41:53 am"/>
    <n v="10620258009"/>
    <s v="DC31448"/>
    <x v="0"/>
    <s v="No"/>
    <n v="79"/>
    <s v="HP Indigo 6800"/>
    <x v="0"/>
    <s v="PM16"/>
    <s v="TEO KAH JUN"/>
    <n v="261"/>
    <n v="43.05"/>
    <n v="0.71749999999999992"/>
    <d v="2025-04-11T00:00:00"/>
    <m/>
    <n v="192"/>
    <n v="50112"/>
    <s v="PE"/>
    <s v="CZ125-800050001"/>
    <n v="0"/>
    <n v="0"/>
    <n v="0"/>
    <n v="0"/>
    <n v="0"/>
    <n v="0"/>
    <m/>
    <m/>
    <n v="0"/>
    <m/>
    <m/>
    <m/>
    <s v="No"/>
    <n v="0"/>
    <s v="No"/>
    <m/>
    <m/>
    <s v="CZ125-80005"/>
    <s v="H08031-NKG THAI-HPP"/>
    <s v="CAL-COMP ELECTRONICS (THAILAND) PUBLIC CO.,LTD."/>
    <m/>
    <n v="0"/>
    <n v="0"/>
    <n v="0"/>
    <n v="0"/>
    <n v="0"/>
    <n v="0"/>
    <m/>
    <m/>
    <m/>
    <s v="No"/>
    <m/>
    <m/>
    <m/>
    <s v="H08031-NKG THAI-HPP"/>
    <m/>
    <m/>
    <s v="S0363029"/>
  </r>
  <r>
    <x v="592"/>
    <n v="10000"/>
    <n v="10000"/>
    <n v="45762"/>
    <s v="502LAUGH"/>
    <s v=" 8:41:53 am"/>
    <n v="10620258009"/>
    <s v="DC31448"/>
    <x v="0"/>
    <s v="No"/>
    <n v="79"/>
    <s v="HP Indigo 6800"/>
    <x v="0"/>
    <s v="PM16"/>
    <s v="TEO KAH JUN"/>
    <n v="261"/>
    <n v="43.05"/>
    <n v="0.71749999999999992"/>
    <d v="2025-04-11T00:00:00"/>
    <m/>
    <n v="192"/>
    <n v="50112"/>
    <s v="PE"/>
    <s v="3WW90-800010001"/>
    <n v="0"/>
    <n v="0"/>
    <n v="0"/>
    <n v="0"/>
    <n v="0"/>
    <n v="0"/>
    <m/>
    <m/>
    <n v="0"/>
    <m/>
    <m/>
    <m/>
    <s v="No"/>
    <n v="0"/>
    <s v="No"/>
    <m/>
    <m/>
    <s v="3WW90-80001"/>
    <s v="H08031-NKG THAI-HPP"/>
    <s v="CAL-COMP ELECTRONICS (THAILAND) PUBLIC CO.,LTD."/>
    <m/>
    <n v="0"/>
    <n v="0"/>
    <n v="0"/>
    <n v="0"/>
    <n v="0"/>
    <n v="0"/>
    <m/>
    <m/>
    <m/>
    <s v="No"/>
    <m/>
    <m/>
    <m/>
    <s v="H08031-NKG THAI-HPP"/>
    <m/>
    <m/>
    <s v="S0363029"/>
  </r>
  <r>
    <x v="593"/>
    <n v="10000"/>
    <n v="30000"/>
    <n v="45762"/>
    <s v="502LAUGH"/>
    <s v=" 5:13:45 pm"/>
    <s v="BXC064-08"/>
    <m/>
    <x v="1"/>
    <s v="Yes"/>
    <n v="76"/>
    <s v="HDS 3"/>
    <x v="2"/>
    <s v="PM46"/>
    <s v="TAN CHEE CHUN"/>
    <n v="31500"/>
    <n v="1620"/>
    <n v="27"/>
    <d v="2025-04-11T00:00:00"/>
    <m/>
    <n v="2"/>
    <n v="63000"/>
    <s v="PE"/>
    <s v="RR 6X6-BLUE0001"/>
    <n v="0"/>
    <n v="62500"/>
    <n v="500"/>
    <n v="0"/>
    <n v="0"/>
    <n v="0"/>
    <m/>
    <m/>
    <n v="0"/>
    <m/>
    <m/>
    <m/>
    <m/>
    <m/>
    <m/>
    <m/>
    <m/>
    <s v="RR 6X6-BLUE"/>
    <s v="E05203"/>
    <s v="E-Z LETTERING SERVICE"/>
    <m/>
    <n v="0"/>
    <n v="0"/>
    <n v="0"/>
    <n v="0"/>
    <n v="0"/>
    <n v="0"/>
    <m/>
    <m/>
    <m/>
    <s v="No"/>
    <s v="W664980"/>
    <n v="0"/>
    <m/>
    <s v="E05203"/>
    <m/>
    <m/>
    <s v="S0355056"/>
  </r>
  <r>
    <x v="594"/>
    <n v="10000"/>
    <n v="10000"/>
    <n v="45762"/>
    <s v="502LAUGH"/>
    <s v=" 8:25:29 am"/>
    <s v="MOBKV5087"/>
    <m/>
    <x v="0"/>
    <s v="Yes"/>
    <n v="86"/>
    <s v="Brotech DF330 "/>
    <x v="1"/>
    <s v="PM45"/>
    <s v="TAY CHIN LIONG"/>
    <n v="40000"/>
    <n v="696.66666666666663"/>
    <n v="11.611111111111111"/>
    <d v="2025-04-11T00:00:00"/>
    <m/>
    <n v="5"/>
    <n v="200000"/>
    <s v="PE"/>
    <s v="R390-439 REV 1.00001"/>
    <n v="0"/>
    <n v="200000"/>
    <n v="0"/>
    <n v="0"/>
    <n v="0"/>
    <n v="0"/>
    <m/>
    <m/>
    <n v="0"/>
    <m/>
    <m/>
    <m/>
    <m/>
    <m/>
    <m/>
    <m/>
    <m/>
    <s v="R390-439 REV 1.0"/>
    <s v="R18131"/>
    <s v="RESMED ASIA PTE LTD"/>
    <m/>
    <n v="0"/>
    <n v="0"/>
    <n v="0"/>
    <n v="0"/>
    <n v="0"/>
    <n v="0"/>
    <m/>
    <m/>
    <m/>
    <s v="No"/>
    <s v="W665402"/>
    <n v="0"/>
    <m/>
    <s v="R18131"/>
    <m/>
    <m/>
    <s v="S0356879"/>
  </r>
  <r>
    <x v="595"/>
    <n v="10000"/>
    <n v="20000"/>
    <n v="45761"/>
    <s v="502LAUGH"/>
    <s v=" 8:19:58 am"/>
    <s v="A431833/JH20240905/XHX24C12A0402/XHX24B18A1408/XHX2501081024"/>
    <m/>
    <x v="0"/>
    <s v="Yes"/>
    <n v="112"/>
    <s v="HDS"/>
    <x v="2"/>
    <s v="PM40"/>
    <s v="NGOI CHUN YONG"/>
    <n v="2000"/>
    <n v="145"/>
    <n v="2.4166666666666665"/>
    <d v="2025-04-11T00:00:00"/>
    <m/>
    <n v="10"/>
    <n v="20000"/>
    <s v="PE"/>
    <s v="TPK-874726-00100001"/>
    <n v="0"/>
    <n v="20000"/>
    <n v="0"/>
    <n v="0"/>
    <n v="0"/>
    <n v="0"/>
    <m/>
    <m/>
    <n v="0"/>
    <m/>
    <m/>
    <m/>
    <m/>
    <m/>
    <m/>
    <m/>
    <m/>
    <s v="TPK-874726-0010"/>
    <s v="Z26002"/>
    <s v="CCL DESIGN (PENANG) SDN. BHD."/>
    <m/>
    <n v="0"/>
    <n v="0"/>
    <n v="0"/>
    <n v="0"/>
    <n v="0"/>
    <n v="0"/>
    <m/>
    <m/>
    <m/>
    <s v="No"/>
    <s v="W665115"/>
    <n v="0"/>
    <m/>
    <s v="Z26002"/>
    <m/>
    <m/>
    <s v="S0358423"/>
  </r>
  <r>
    <x v="596"/>
    <n v="10000"/>
    <n v="40000"/>
    <n v="45761"/>
    <s v="502LAUGH"/>
    <s v=" 8:26:27 am"/>
    <s v="M0BUE5730"/>
    <m/>
    <x v="0"/>
    <s v="Yes"/>
    <n v="94"/>
    <s v="Taiyo"/>
    <x v="3"/>
    <s v="PM09"/>
    <s v="PANG JING FULL"/>
    <n v="9000"/>
    <m/>
    <m/>
    <d v="2025-04-11T00:00:00"/>
    <m/>
    <n v="4"/>
    <n v="36000"/>
    <s v="PE"/>
    <s v="L001-772785-00000004"/>
    <n v="0"/>
    <n v="36000"/>
    <n v="0"/>
    <n v="0"/>
    <n v="0"/>
    <n v="0"/>
    <m/>
    <m/>
    <n v="0"/>
    <m/>
    <m/>
    <m/>
    <m/>
    <m/>
    <m/>
    <m/>
    <m/>
    <s v="L001-772785-000004CG"/>
    <s v="W23041-TH"/>
    <s v="WESTERN DIGITAL STORAGE TECHNOLOGIES"/>
    <m/>
    <n v="0"/>
    <n v="0"/>
    <n v="0"/>
    <n v="0"/>
    <n v="0"/>
    <n v="0"/>
    <m/>
    <m/>
    <m/>
    <s v="No"/>
    <s v="W665415"/>
    <n v="0"/>
    <m/>
    <s v="W23041-TH"/>
    <m/>
    <m/>
    <s v="H0064778"/>
  </r>
  <r>
    <x v="597"/>
    <n v="10000"/>
    <n v="10000"/>
    <n v="45758"/>
    <s v="502LAUGH"/>
    <s v=" 5:03:05 pm"/>
    <s v="SG-5644655 01"/>
    <m/>
    <x v="0"/>
    <s v="Yes"/>
    <n v="59"/>
    <s v="SANKI SD-300 Intermittent"/>
    <x v="3"/>
    <s v="PS74"/>
    <s v="GOH CHIN TECK"/>
    <n v="1000"/>
    <n v="70"/>
    <n v="1.1666666666666667"/>
    <d v="2025-04-11T00:00:00"/>
    <m/>
    <n v="6"/>
    <n v="6000"/>
    <s v="PE"/>
    <s v="15058365 REVB0001"/>
    <n v="0"/>
    <n v="6000"/>
    <n v="0"/>
    <n v="0"/>
    <n v="0"/>
    <n v="0"/>
    <m/>
    <m/>
    <n v="0"/>
    <m/>
    <m/>
    <m/>
    <m/>
    <m/>
    <m/>
    <m/>
    <m/>
    <s v="15058365 REVB"/>
    <s v="I09180"/>
    <s v="ILLUMINA SINGAPORE PTE LTD"/>
    <m/>
    <n v="0"/>
    <n v="0"/>
    <n v="0"/>
    <n v="0"/>
    <n v="0"/>
    <n v="0"/>
    <m/>
    <m/>
    <m/>
    <s v="No"/>
    <s v="W664542"/>
    <n v="0"/>
    <m/>
    <s v="I09180"/>
    <m/>
    <m/>
    <s v="S0361255"/>
  </r>
  <r>
    <x v="597"/>
    <n v="20000"/>
    <n v="10000"/>
    <n v="45758"/>
    <s v="502LAUGH"/>
    <s v=" 5:03:05 pm"/>
    <s v="SG-5644655 01"/>
    <m/>
    <x v="0"/>
    <s v="Yes"/>
    <n v="59"/>
    <s v="SANKI SD-300 Intermittent"/>
    <x v="3"/>
    <s v="PS74"/>
    <s v="GOH CHIN TECK"/>
    <n v="1000"/>
    <n v="70"/>
    <n v="1.1666666666666667"/>
    <d v="2025-04-11T00:00:00"/>
    <m/>
    <n v="6"/>
    <n v="6000"/>
    <s v="PE"/>
    <s v="15058365 REVB0001"/>
    <n v="0"/>
    <n v="6000"/>
    <n v="0"/>
    <n v="0"/>
    <n v="0"/>
    <n v="0"/>
    <m/>
    <m/>
    <n v="0"/>
    <m/>
    <m/>
    <m/>
    <m/>
    <m/>
    <m/>
    <m/>
    <m/>
    <s v="15058365 REVB"/>
    <s v="I09180"/>
    <s v="ILLUMINA SINGAPORE PTE LTD"/>
    <m/>
    <n v="0"/>
    <n v="0"/>
    <n v="0"/>
    <n v="0"/>
    <n v="0"/>
    <n v="0"/>
    <m/>
    <m/>
    <m/>
    <s v="No"/>
    <s v="W664542"/>
    <n v="0"/>
    <m/>
    <s v="I09180"/>
    <m/>
    <m/>
    <s v="S0361255"/>
  </r>
  <r>
    <x v="598"/>
    <n v="10000"/>
    <n v="10000"/>
    <n v="45758"/>
    <s v="502LAUGH"/>
    <s v=" 2:23:41 pm"/>
    <s v="SG-5644655 01"/>
    <m/>
    <x v="0"/>
    <s v="Yes"/>
    <n v="59"/>
    <s v="SANKI SD-300 Intermittent"/>
    <x v="3"/>
    <s v="PS74"/>
    <s v="GOH CHIN TECK"/>
    <n v="1000"/>
    <n v="70"/>
    <n v="1.1666666666666667"/>
    <d v="2025-04-11T00:00:00"/>
    <m/>
    <n v="6"/>
    <n v="6000"/>
    <s v="PE"/>
    <s v="15058367 REVB0001"/>
    <n v="0"/>
    <n v="6000"/>
    <n v="0"/>
    <n v="0"/>
    <n v="0"/>
    <n v="0"/>
    <m/>
    <m/>
    <n v="0"/>
    <m/>
    <m/>
    <m/>
    <m/>
    <m/>
    <m/>
    <m/>
    <m/>
    <s v="15058367 REVB"/>
    <s v="I09180"/>
    <s v="ILLUMINA SINGAPORE PTE LTD"/>
    <m/>
    <n v="0"/>
    <n v="0"/>
    <n v="0"/>
    <n v="0"/>
    <n v="0"/>
    <n v="0"/>
    <m/>
    <m/>
    <m/>
    <s v="No"/>
    <s v="W664543"/>
    <n v="0"/>
    <m/>
    <s v="I09180"/>
    <m/>
    <m/>
    <s v="S0361258"/>
  </r>
  <r>
    <x v="546"/>
    <n v="10000"/>
    <n v="20000"/>
    <n v="45758"/>
    <s v="502LAUGH"/>
    <s v=" 5:26:12 pm"/>
    <s v="SG-5650696"/>
    <m/>
    <x v="0"/>
    <s v="Yes"/>
    <n v="73"/>
    <s v="Brotech DF330"/>
    <x v="1"/>
    <s v="PM59"/>
    <s v="VOON CHAN PIN"/>
    <n v="42000"/>
    <n v="730"/>
    <n v="12.166666666666666"/>
    <d v="2025-04-11T00:00:00"/>
    <m/>
    <n v="12"/>
    <n v="504000"/>
    <s v="PE"/>
    <n v="80256230001"/>
    <n v="0"/>
    <n v="504000"/>
    <n v="0"/>
    <n v="0"/>
    <n v="0"/>
    <n v="0"/>
    <m/>
    <m/>
    <n v="0"/>
    <m/>
    <m/>
    <m/>
    <m/>
    <m/>
    <m/>
    <m/>
    <m/>
    <n v="8025623"/>
    <s v="B02083"/>
    <s v="BECTON DICKINSON MEDICAL (S) PTE LTD"/>
    <m/>
    <n v="0"/>
    <n v="0"/>
    <n v="0"/>
    <n v="0"/>
    <n v="0"/>
    <n v="0"/>
    <m/>
    <m/>
    <m/>
    <s v="No"/>
    <s v="W664990"/>
    <n v="0"/>
    <m/>
    <s v="B02083"/>
    <m/>
    <m/>
    <s v="S0361323"/>
  </r>
  <r>
    <x v="599"/>
    <n v="10000"/>
    <n v="10000"/>
    <n v="45758"/>
    <s v="502LAUGH"/>
    <s v=" 4:52:19 pm"/>
    <s v="MOBKV5087"/>
    <m/>
    <x v="0"/>
    <s v="Yes"/>
    <n v="86"/>
    <s v="Brotech DF330 "/>
    <x v="1"/>
    <s v="PM45"/>
    <s v="TAY CHIN LIONG"/>
    <n v="600"/>
    <n v="40"/>
    <n v="0.66666666666666663"/>
    <d v="2025-04-11T00:00:00"/>
    <m/>
    <n v="5"/>
    <n v="3000"/>
    <s v="PE"/>
    <s v="R370-4227 REV 1.0001"/>
    <n v="0"/>
    <n v="3000"/>
    <n v="0"/>
    <n v="0"/>
    <n v="0"/>
    <n v="0"/>
    <m/>
    <m/>
    <n v="0"/>
    <m/>
    <m/>
    <m/>
    <m/>
    <m/>
    <m/>
    <m/>
    <m/>
    <s v="R370-4227 REV 1.0"/>
    <s v="R18131"/>
    <s v="RESMED ASIA PTE LTD"/>
    <m/>
    <n v="0"/>
    <n v="0"/>
    <n v="0"/>
    <n v="0"/>
    <n v="0"/>
    <n v="0"/>
    <m/>
    <m/>
    <m/>
    <s v="No"/>
    <s v="W664585"/>
    <n v="0"/>
    <m/>
    <s v="R18131"/>
    <m/>
    <m/>
    <s v="S0361432"/>
  </r>
  <r>
    <x v="600"/>
    <n v="10000"/>
    <n v="10000"/>
    <n v="45761"/>
    <s v="502LAUGH"/>
    <s v=" 8:25:38 am"/>
    <s v="M0BUF4281"/>
    <m/>
    <x v="0"/>
    <s v="Yes"/>
    <n v="26"/>
    <s v="Sanki SKP250 Full Rotary"/>
    <x v="3"/>
    <s v="PS70"/>
    <s v="YEO WOO KEONG"/>
    <n v="13500"/>
    <n v="382.5"/>
    <n v="6.375"/>
    <d v="2025-04-11T00:00:00"/>
    <m/>
    <n v="4"/>
    <n v="54000"/>
    <s v="PE"/>
    <s v="100823876-75367 0001"/>
    <n v="0"/>
    <n v="54000"/>
    <n v="0"/>
    <n v="0"/>
    <n v="0"/>
    <n v="0"/>
    <m/>
    <m/>
    <n v="0"/>
    <m/>
    <m/>
    <m/>
    <m/>
    <m/>
    <m/>
    <m/>
    <m/>
    <s v="100823876-75367 A"/>
    <s v="S19314"/>
    <s v="SEAGATE TECHNOLOGY INTERNATIONAL (WUXI) CO., LTD"/>
    <m/>
    <n v="0"/>
    <n v="0"/>
    <n v="0"/>
    <n v="0"/>
    <n v="0"/>
    <n v="0"/>
    <m/>
    <m/>
    <m/>
    <s v="No"/>
    <s v="W664587"/>
    <n v="0"/>
    <m/>
    <s v="S19314"/>
    <m/>
    <m/>
    <s v="H0064829"/>
  </r>
  <r>
    <x v="483"/>
    <n v="10000"/>
    <n v="20000"/>
    <n v="45761"/>
    <s v="502LAUGH"/>
    <s v=" 8:50:30 am"/>
    <s v="M0BFL2381"/>
    <m/>
    <x v="1"/>
    <s v="Yes"/>
    <n v="63"/>
    <s v="SANKI"/>
    <x v="2"/>
    <s v="PM80"/>
    <s v="YAP ZHI PING"/>
    <n v="5000"/>
    <n v="170"/>
    <n v="2.8333333333333335"/>
    <d v="2025-04-11T00:00:00"/>
    <m/>
    <n v="16"/>
    <n v="80000"/>
    <s v="PE"/>
    <s v="714370203-ADS1360001"/>
    <n v="0"/>
    <n v="80000"/>
    <n v="0"/>
    <n v="0"/>
    <n v="0"/>
    <n v="0"/>
    <m/>
    <m/>
    <n v="0"/>
    <m/>
    <m/>
    <m/>
    <m/>
    <m/>
    <m/>
    <m/>
    <m/>
    <s v="714370203-ADS1366"/>
    <s v="S19314"/>
    <s v="SEAGATE TECHNOLOGY INTERNATIONAL (WUXI) CO., LTD"/>
    <m/>
    <n v="0"/>
    <n v="0"/>
    <n v="0"/>
    <n v="0"/>
    <n v="0"/>
    <n v="0"/>
    <m/>
    <m/>
    <m/>
    <s v="No"/>
    <s v="W664589"/>
    <n v="0"/>
    <m/>
    <s v="S19314"/>
    <m/>
    <m/>
    <s v="H0064847"/>
  </r>
  <r>
    <x v="552"/>
    <n v="10000"/>
    <n v="20000"/>
    <n v="45761"/>
    <s v="502LAUGH"/>
    <s v=" 8:50:30 am"/>
    <s v="M0BFL2381"/>
    <m/>
    <x v="1"/>
    <s v="Yes"/>
    <n v="63"/>
    <s v="SANKI"/>
    <x v="2"/>
    <s v="PM80"/>
    <s v="YAP ZHI PING"/>
    <n v="2500"/>
    <n v="107.5"/>
    <n v="1.7916666666666667"/>
    <d v="2025-04-11T00:00:00"/>
    <m/>
    <n v="16"/>
    <n v="40000"/>
    <s v="PE"/>
    <s v="714370205-ADS1360001"/>
    <n v="0"/>
    <n v="40000"/>
    <n v="0"/>
    <n v="0"/>
    <n v="0"/>
    <n v="0"/>
    <m/>
    <m/>
    <n v="0"/>
    <m/>
    <m/>
    <m/>
    <m/>
    <m/>
    <m/>
    <m/>
    <m/>
    <s v="714370205-ADS1366"/>
    <s v="S19081-TH"/>
    <s v="SEAGATE TECHNOLOGY (THAILAND) LTD."/>
    <m/>
    <n v="0"/>
    <n v="0"/>
    <n v="0"/>
    <n v="0"/>
    <n v="0"/>
    <n v="0"/>
    <m/>
    <m/>
    <m/>
    <s v="No"/>
    <s v="W664598"/>
    <n v="0"/>
    <m/>
    <s v="S19081-TH"/>
    <m/>
    <m/>
    <s v="H0064868"/>
  </r>
  <r>
    <x v="601"/>
    <n v="10000"/>
    <n v="10000"/>
    <n v="45758"/>
    <s v="502LAUGH"/>
    <n v="0.48746527777777776"/>
    <s v="SG-5655655 01"/>
    <m/>
    <x v="0"/>
    <s v="Yes"/>
    <n v="59"/>
    <s v="SANKI SD-300 Intermittent"/>
    <x v="3"/>
    <s v="PS74"/>
    <s v="GOH CHIN TECK"/>
    <n v="1000"/>
    <n v="70"/>
    <n v="1.1666666666666667"/>
    <d v="2025-04-11T00:00:00"/>
    <m/>
    <n v="6"/>
    <n v="6000"/>
    <s v="PE"/>
    <s v="15058369 REVB0001"/>
    <n v="0"/>
    <n v="6000"/>
    <n v="0"/>
    <n v="0"/>
    <n v="0"/>
    <n v="0"/>
    <m/>
    <m/>
    <n v="0"/>
    <m/>
    <m/>
    <m/>
    <m/>
    <m/>
    <m/>
    <m/>
    <m/>
    <s v="15058369 REVB"/>
    <s v="I09180"/>
    <s v="ILLUMINA SINGAPORE PTE LTD"/>
    <m/>
    <n v="0"/>
    <n v="0"/>
    <n v="0"/>
    <n v="0"/>
    <n v="0"/>
    <n v="0"/>
    <m/>
    <m/>
    <m/>
    <s v="No"/>
    <s v="W664609"/>
    <n v="0"/>
    <m/>
    <s v="I09180"/>
    <m/>
    <m/>
    <s v="S0361673"/>
  </r>
  <r>
    <x v="601"/>
    <n v="20000"/>
    <n v="10000"/>
    <n v="45758"/>
    <s v="502LAUGH"/>
    <n v="0.48746527777777776"/>
    <s v="SG-5655655 01"/>
    <m/>
    <x v="0"/>
    <s v="Yes"/>
    <n v="59"/>
    <s v="SANKI SD-300 Intermittent"/>
    <x v="3"/>
    <s v="PS74"/>
    <s v="GOH CHIN TECK"/>
    <n v="1000"/>
    <n v="70"/>
    <n v="1.1666666666666667"/>
    <d v="2025-04-11T00:00:00"/>
    <m/>
    <n v="6"/>
    <n v="6000"/>
    <s v="PE"/>
    <s v="15058369 REVB0001"/>
    <n v="0"/>
    <n v="6000"/>
    <n v="0"/>
    <n v="0"/>
    <n v="0"/>
    <n v="0"/>
    <m/>
    <m/>
    <n v="0"/>
    <m/>
    <m/>
    <m/>
    <m/>
    <m/>
    <m/>
    <m/>
    <m/>
    <s v="15058369 REVB"/>
    <s v="I09180"/>
    <s v="ILLUMINA SINGAPORE PTE LTD"/>
    <m/>
    <n v="0"/>
    <n v="0"/>
    <n v="0"/>
    <n v="0"/>
    <n v="0"/>
    <n v="0"/>
    <m/>
    <m/>
    <m/>
    <s v="No"/>
    <s v="W664609"/>
    <n v="0"/>
    <m/>
    <s v="I09180"/>
    <m/>
    <m/>
    <s v="S0361673"/>
  </r>
  <r>
    <x v="556"/>
    <n v="10000"/>
    <n v="20000"/>
    <n v="45758"/>
    <s v="502LAUGH"/>
    <n v="0.42443287037037036"/>
    <s v="J00WT7100"/>
    <m/>
    <x v="1"/>
    <s v="Yes"/>
    <n v="82"/>
    <s v="POLLY"/>
    <x v="2"/>
    <s v="PM11"/>
    <s v="TEE MENG CHAI"/>
    <n v="1167"/>
    <m/>
    <m/>
    <d v="2025-04-11T00:00:00"/>
    <m/>
    <n v="6"/>
    <n v="7002"/>
    <s v="PE"/>
    <n v="5000435300001"/>
    <n v="0"/>
    <n v="5000"/>
    <n v="2002"/>
    <n v="0"/>
    <n v="0"/>
    <n v="0"/>
    <m/>
    <m/>
    <n v="0"/>
    <m/>
    <m/>
    <m/>
    <m/>
    <m/>
    <m/>
    <m/>
    <m/>
    <n v="500043530"/>
    <s v="B02083"/>
    <s v="BECTON DICKINSON MEDICAL (S) PTE LTD"/>
    <m/>
    <n v="0"/>
    <n v="0"/>
    <n v="0"/>
    <n v="0"/>
    <n v="0"/>
    <n v="0"/>
    <m/>
    <m/>
    <m/>
    <s v="No"/>
    <s v="W665002"/>
    <n v="0"/>
    <m/>
    <s v="B02083"/>
    <m/>
    <m/>
    <s v="S0361919"/>
  </r>
  <r>
    <x v="484"/>
    <n v="10000"/>
    <n v="20000"/>
    <n v="45758"/>
    <s v="502LAUGH"/>
    <n v="0.42443287037037036"/>
    <s v="J00WT7100"/>
    <m/>
    <x v="1"/>
    <s v="Yes"/>
    <n v="82"/>
    <s v="POLLY"/>
    <x v="2"/>
    <s v="PM11"/>
    <s v="TEE MENG CHAI"/>
    <n v="1167"/>
    <m/>
    <m/>
    <d v="2025-04-11T00:00:00"/>
    <m/>
    <n v="6"/>
    <n v="7002"/>
    <s v="PE"/>
    <n v="5000514740001"/>
    <n v="0"/>
    <n v="5000"/>
    <n v="2002"/>
    <n v="0"/>
    <n v="0"/>
    <n v="0"/>
    <m/>
    <m/>
    <n v="0"/>
    <m/>
    <m/>
    <m/>
    <m/>
    <m/>
    <m/>
    <m/>
    <m/>
    <n v="500051474"/>
    <s v="B02083"/>
    <s v="BECTON DICKINSON MEDICAL (S) PTE LTD"/>
    <m/>
    <n v="0"/>
    <n v="0"/>
    <n v="0"/>
    <n v="0"/>
    <n v="0"/>
    <n v="0"/>
    <m/>
    <m/>
    <m/>
    <s v="No"/>
    <s v="W665003"/>
    <n v="0"/>
    <m/>
    <s v="B02083"/>
    <m/>
    <m/>
    <s v="S0361919"/>
  </r>
  <r>
    <x v="602"/>
    <n v="10000"/>
    <n v="10000"/>
    <n v="45758"/>
    <s v="502LAUGH"/>
    <s v=" 4:52:19 pm"/>
    <s v="MOBKV5087"/>
    <m/>
    <x v="0"/>
    <s v="Yes"/>
    <n v="86"/>
    <s v="Brotech DF330 "/>
    <x v="1"/>
    <s v="PM45"/>
    <s v="TAY CHIN LIONG"/>
    <n v="600"/>
    <n v="40"/>
    <n v="0.66666666666666663"/>
    <d v="2025-04-11T00:00:00"/>
    <m/>
    <n v="5"/>
    <n v="3000"/>
    <s v="PE"/>
    <s v="R370-4227 REV 1.0001"/>
    <n v="0"/>
    <n v="3000"/>
    <n v="0"/>
    <n v="0"/>
    <n v="0"/>
    <n v="0"/>
    <m/>
    <m/>
    <n v="0"/>
    <m/>
    <m/>
    <m/>
    <m/>
    <m/>
    <m/>
    <m/>
    <m/>
    <s v="R370-4227 REV 1.0"/>
    <s v="R18131"/>
    <s v="RESMED ASIA PTE LTD"/>
    <m/>
    <n v="0"/>
    <n v="0"/>
    <n v="0"/>
    <n v="0"/>
    <n v="0"/>
    <n v="0"/>
    <m/>
    <m/>
    <m/>
    <s v="No"/>
    <s v="W664658"/>
    <n v="0"/>
    <m/>
    <s v="R18131"/>
    <m/>
    <m/>
    <s v="S0361921"/>
  </r>
  <r>
    <x v="603"/>
    <n v="10000"/>
    <n v="20000"/>
    <n v="45758"/>
    <s v="502LAUGH"/>
    <s v=" 4:50:08 pm"/>
    <s v="406140148/MOBSM9391"/>
    <m/>
    <x v="0"/>
    <s v="Yes"/>
    <n v="31"/>
    <s v="Sanki SKP250 Full Rotary"/>
    <x v="3"/>
    <s v="PS27"/>
    <s v="TAN TECK HEE"/>
    <n v="3750"/>
    <n v="138.75"/>
    <n v="2.3125"/>
    <d v="2025-04-11T00:00:00"/>
    <m/>
    <n v="8"/>
    <n v="30000"/>
    <s v="PE"/>
    <s v="R370-4228 REV1.00001"/>
    <n v="0"/>
    <n v="30000"/>
    <n v="0"/>
    <n v="0"/>
    <n v="0"/>
    <n v="0"/>
    <m/>
    <m/>
    <n v="0"/>
    <m/>
    <m/>
    <m/>
    <m/>
    <m/>
    <m/>
    <m/>
    <m/>
    <s v="R370-4228 REV1.0"/>
    <s v="R18131-AUSTRALIA"/>
    <s v="RESMED PTY LTD"/>
    <m/>
    <n v="0"/>
    <n v="0"/>
    <n v="0"/>
    <n v="0"/>
    <n v="0"/>
    <n v="0"/>
    <m/>
    <m/>
    <m/>
    <s v="No"/>
    <s v="W664662"/>
    <n v="0"/>
    <m/>
    <s v="R18131-AUSTRALIA"/>
    <m/>
    <m/>
    <s v="S0361929"/>
  </r>
  <r>
    <x v="604"/>
    <n v="10000"/>
    <n v="10000"/>
    <n v="45770"/>
    <s v="502LAUGH"/>
    <s v=" 4:37:42 pm"/>
    <s v="D008O0920/D008O0561"/>
    <m/>
    <x v="0"/>
    <s v="Yes"/>
    <n v="79"/>
    <s v="HP Indigo 6800"/>
    <x v="0"/>
    <s v="PM21"/>
    <s v="LIM JIA FAN"/>
    <n v="3096"/>
    <n v="184.8"/>
    <n v="3.08"/>
    <d v="2025-04-11T00:00:00"/>
    <m/>
    <n v="21"/>
    <n v="65016"/>
    <s v="PE"/>
    <s v="1VV22-80022-FT0001"/>
    <n v="0"/>
    <n v="60000"/>
    <n v="5016"/>
    <n v="0"/>
    <n v="0"/>
    <n v="0"/>
    <m/>
    <m/>
    <n v="0"/>
    <m/>
    <m/>
    <m/>
    <m/>
    <m/>
    <m/>
    <m/>
    <m/>
    <s v="1VV22-80022-FT"/>
    <s v="H08031-JIM-M"/>
    <s v="HP MALAYSIA MANUFACTURING SDN.BHD."/>
    <m/>
    <n v="0"/>
    <n v="0"/>
    <n v="0"/>
    <n v="0"/>
    <n v="0"/>
    <n v="0"/>
    <m/>
    <m/>
    <m/>
    <s v="No"/>
    <s v="W665438"/>
    <n v="0"/>
    <m/>
    <s v="H08031-JIM-M"/>
    <m/>
    <m/>
    <s v="S0361956"/>
  </r>
  <r>
    <x v="486"/>
    <n v="10000"/>
    <n v="20000"/>
    <n v="45761"/>
    <s v="502LAUGH"/>
    <s v=" 8:50:30 am"/>
    <s v="M0BFL2381"/>
    <m/>
    <x v="1"/>
    <s v="Yes"/>
    <n v="63"/>
    <s v="SANKI"/>
    <x v="2"/>
    <s v="PM80"/>
    <s v="YAP ZHI PING"/>
    <n v="1250"/>
    <n v="76.25"/>
    <n v="1.2708333333333333"/>
    <d v="2025-04-11T00:00:00"/>
    <m/>
    <n v="16"/>
    <n v="20000"/>
    <s v="PE"/>
    <s v="714370206-ADS1360001"/>
    <n v="0"/>
    <n v="20000"/>
    <n v="0"/>
    <n v="0"/>
    <n v="0"/>
    <n v="0"/>
    <m/>
    <m/>
    <n v="0"/>
    <m/>
    <m/>
    <m/>
    <m/>
    <m/>
    <m/>
    <m/>
    <m/>
    <s v="714370206-ADS1366"/>
    <s v="S19081-TH"/>
    <s v="SEAGATE TECHNOLOGY (THAILAND) LTD."/>
    <m/>
    <n v="0"/>
    <n v="0"/>
    <n v="0"/>
    <n v="0"/>
    <n v="0"/>
    <n v="0"/>
    <m/>
    <m/>
    <m/>
    <s v="No"/>
    <s v="W664682"/>
    <n v="0"/>
    <m/>
    <s v="S19081-TH"/>
    <m/>
    <m/>
    <s v="H0064893"/>
  </r>
  <r>
    <x v="487"/>
    <n v="10000"/>
    <n v="20000"/>
    <n v="45761"/>
    <s v="502LAUGH"/>
    <s v=" 8:25:38 am"/>
    <s v="M0BTD2140"/>
    <m/>
    <x v="1"/>
    <s v="Yes"/>
    <n v="71"/>
    <s v="POLLY"/>
    <x v="2"/>
    <s v="PS95"/>
    <s v="LIM CHENG LEONG"/>
    <n v="10000"/>
    <m/>
    <m/>
    <d v="2025-04-11T00:00:00"/>
    <m/>
    <n v="2"/>
    <n v="20000"/>
    <s v="PE"/>
    <s v="M-260X1280001"/>
    <n v="0"/>
    <n v="20000"/>
    <n v="0"/>
    <n v="0"/>
    <n v="0"/>
    <n v="0"/>
    <m/>
    <m/>
    <n v="0"/>
    <m/>
    <m/>
    <m/>
    <m/>
    <m/>
    <m/>
    <m/>
    <m/>
    <s v="M-260X128"/>
    <s v="G07076"/>
    <s v="GIVAUDAN SINGAPORE PTE LTD"/>
    <m/>
    <n v="0"/>
    <n v="0"/>
    <n v="0"/>
    <n v="0"/>
    <n v="0"/>
    <n v="0"/>
    <m/>
    <m/>
    <m/>
    <s v="No"/>
    <s v="W665006"/>
    <n v="0"/>
    <m/>
    <s v="G07076"/>
    <m/>
    <m/>
    <s v="S0362018"/>
  </r>
  <r>
    <x v="420"/>
    <n v="10000"/>
    <n v="30000"/>
    <n v="45761"/>
    <s v="502LAUGH"/>
    <s v=" 8:53:27 am"/>
    <s v="M0BI68841"/>
    <m/>
    <x v="1"/>
    <s v="Yes"/>
    <n v="63"/>
    <s v="SANKI"/>
    <x v="2"/>
    <s v="PM80"/>
    <s v="YAP ZHI PING"/>
    <n v="3750"/>
    <n v="138.75"/>
    <n v="2.3125"/>
    <d v="2025-04-11T00:00:00"/>
    <m/>
    <n v="16"/>
    <n v="60000"/>
    <s v="PE"/>
    <s v="713891303-ADS1360001"/>
    <n v="0"/>
    <n v="60000"/>
    <n v="0"/>
    <n v="0"/>
    <n v="0"/>
    <n v="0"/>
    <m/>
    <m/>
    <n v="0"/>
    <m/>
    <m/>
    <m/>
    <m/>
    <m/>
    <m/>
    <m/>
    <m/>
    <s v="713891303-ADS1366"/>
    <s v="S19314"/>
    <s v="SEAGATE TECHNOLOGY INTERNATIONAL (WUXI) CO., LTD"/>
    <m/>
    <n v="0"/>
    <n v="0"/>
    <n v="0"/>
    <n v="0"/>
    <n v="0"/>
    <n v="0"/>
    <m/>
    <m/>
    <m/>
    <s v="No"/>
    <s v="W664737"/>
    <n v="0"/>
    <m/>
    <s v="S19314"/>
    <m/>
    <m/>
    <s v="H0064907"/>
  </r>
  <r>
    <x v="492"/>
    <n v="10000"/>
    <n v="20000"/>
    <n v="45761"/>
    <s v="502LAUGH"/>
    <s v=" 8:31:02 am"/>
    <s v="M0BUP6250"/>
    <m/>
    <x v="1"/>
    <s v="Yes"/>
    <n v="77"/>
    <s v="Brotech DF330 "/>
    <x v="1"/>
    <s v="PM74"/>
    <s v="YONG CHEE SOON"/>
    <n v="108"/>
    <n v="31.8"/>
    <n v="0.53"/>
    <d v="2025-04-11T00:00:00"/>
    <m/>
    <n v="168"/>
    <n v="18144"/>
    <s v="PE"/>
    <s v="C9381-800030001"/>
    <n v="0"/>
    <n v="10000"/>
    <n v="8144"/>
    <n v="0"/>
    <n v="0"/>
    <n v="0"/>
    <m/>
    <m/>
    <n v="0"/>
    <m/>
    <m/>
    <m/>
    <m/>
    <m/>
    <m/>
    <m/>
    <m/>
    <s v="C9381-80003"/>
    <s v="H08031-JIM"/>
    <s v="HP SINGAPORE (PRIVATE) LIMITED"/>
    <m/>
    <n v="0"/>
    <n v="0"/>
    <n v="0"/>
    <n v="0"/>
    <n v="0"/>
    <n v="0"/>
    <m/>
    <m/>
    <m/>
    <s v="No"/>
    <s v="W665443"/>
    <n v="0"/>
    <m/>
    <s v="H08031-JIM"/>
    <m/>
    <m/>
    <s v="S0362215"/>
  </r>
  <r>
    <x v="493"/>
    <n v="10000"/>
    <n v="20000"/>
    <n v="45761"/>
    <s v="502LAUGH"/>
    <s v=" 8:31:02 am"/>
    <s v="M0BUP6250"/>
    <m/>
    <x v="1"/>
    <s v="Yes"/>
    <n v="77"/>
    <s v="Brotech DF330 "/>
    <x v="1"/>
    <s v="PM74"/>
    <s v="YONG CHEE SOON"/>
    <n v="54"/>
    <n v="30.9"/>
    <n v="0.51500000000000001"/>
    <d v="2025-04-11T00:00:00"/>
    <m/>
    <n v="168"/>
    <n v="9072"/>
    <s v="PE"/>
    <s v="5184-65480001"/>
    <n v="0"/>
    <n v="2000"/>
    <n v="7072"/>
    <n v="0"/>
    <n v="0"/>
    <n v="0"/>
    <m/>
    <m/>
    <n v="0"/>
    <m/>
    <m/>
    <m/>
    <m/>
    <m/>
    <m/>
    <m/>
    <m/>
    <s v="5184-6548"/>
    <s v="H08031-JIM"/>
    <s v="HP SINGAPORE (PRIVATE) LIMITED"/>
    <m/>
    <n v="0"/>
    <n v="0"/>
    <n v="0"/>
    <n v="0"/>
    <n v="0"/>
    <n v="0"/>
    <m/>
    <m/>
    <m/>
    <s v="No"/>
    <s v="W665444"/>
    <n v="0"/>
    <m/>
    <s v="H08031-JIM"/>
    <m/>
    <m/>
    <s v="S0362217"/>
  </r>
  <r>
    <x v="494"/>
    <n v="10000"/>
    <n v="20000"/>
    <n v="45761"/>
    <s v="502LAUGH"/>
    <s v=" 8:37:48 am"/>
    <s v="M0BRZ2280990"/>
    <m/>
    <x v="1"/>
    <s v="Yes"/>
    <n v="77"/>
    <s v="Brotech DF330 "/>
    <x v="1"/>
    <s v="PM74"/>
    <s v="YONG CHEE SOON"/>
    <n v="280"/>
    <n v="34.666666666666664"/>
    <n v="0.57777777777777772"/>
    <d v="2025-04-11T00:00:00"/>
    <m/>
    <n v="25"/>
    <n v="7000"/>
    <s v="PE"/>
    <s v="5180-22730001"/>
    <n v="0"/>
    <n v="5000"/>
    <n v="2000"/>
    <n v="0"/>
    <n v="0"/>
    <n v="0"/>
    <m/>
    <m/>
    <n v="0"/>
    <m/>
    <m/>
    <m/>
    <m/>
    <m/>
    <m/>
    <m/>
    <m/>
    <s v="5180-2273"/>
    <s v="H08031-JIM"/>
    <s v="HP SINGAPORE (PRIVATE) LIMITED"/>
    <m/>
    <n v="0"/>
    <n v="0"/>
    <n v="0"/>
    <n v="0"/>
    <n v="0"/>
    <n v="0"/>
    <m/>
    <m/>
    <m/>
    <s v="No"/>
    <s v="W665445"/>
    <n v="0"/>
    <m/>
    <s v="H08031-JIM"/>
    <m/>
    <m/>
    <s v="S0362256"/>
  </r>
  <r>
    <x v="495"/>
    <n v="10000"/>
    <n v="20000"/>
    <n v="45761"/>
    <s v="502LAUGH"/>
    <s v=" 8:41:19 am"/>
    <s v="M0BRZ2280990"/>
    <m/>
    <x v="1"/>
    <s v="Yes"/>
    <n v="77"/>
    <s v="Brotech DF330 "/>
    <x v="1"/>
    <s v="PM74"/>
    <s v="YONG CHEE SOON"/>
    <n v="100"/>
    <n v="31.666666666666668"/>
    <n v="0.52777777777777779"/>
    <d v="2025-04-11T00:00:00"/>
    <m/>
    <n v="25"/>
    <n v="2500"/>
    <s v="PE"/>
    <s v="CG325-800070001"/>
    <n v="0"/>
    <n v="1000"/>
    <n v="1500"/>
    <n v="0"/>
    <n v="0"/>
    <n v="0"/>
    <m/>
    <m/>
    <n v="0"/>
    <m/>
    <m/>
    <m/>
    <m/>
    <m/>
    <m/>
    <m/>
    <m/>
    <s v="CG325-80007"/>
    <s v="H08031-JIM"/>
    <s v="HP SINGAPORE (PRIVATE) LIMITED"/>
    <m/>
    <n v="0"/>
    <n v="0"/>
    <n v="0"/>
    <n v="0"/>
    <n v="0"/>
    <n v="0"/>
    <m/>
    <m/>
    <m/>
    <s v="No"/>
    <s v="W665447"/>
    <n v="0"/>
    <m/>
    <s v="H08031-JIM"/>
    <m/>
    <m/>
    <s v="S0362258"/>
  </r>
  <r>
    <x v="605"/>
    <n v="10000"/>
    <n v="20000"/>
    <n v="45758"/>
    <s v="502LAUGH"/>
    <s v=" 9:38:52 am"/>
    <s v="M0BUE5730"/>
    <m/>
    <x v="0"/>
    <s v="Yes"/>
    <n v="94"/>
    <s v="Taiyo"/>
    <x v="3"/>
    <s v="PM09"/>
    <s v="PANG JING FULL"/>
    <n v="4500"/>
    <m/>
    <m/>
    <d v="2025-04-11T00:00:00"/>
    <m/>
    <n v="4"/>
    <n v="18000"/>
    <s v="PE"/>
    <s v="2063-772785-046-0003"/>
    <n v="0"/>
    <n v="18000"/>
    <n v="0"/>
    <n v="0"/>
    <n v="0"/>
    <n v="0"/>
    <m/>
    <m/>
    <n v="0"/>
    <m/>
    <m/>
    <m/>
    <m/>
    <m/>
    <m/>
    <m/>
    <m/>
    <s v="2063-772785-046-CG"/>
    <s v="W23041-TH"/>
    <s v="WESTERN DIGITAL STORAGE TECHNOLOGIES"/>
    <m/>
    <n v="0"/>
    <n v="0"/>
    <n v="0"/>
    <n v="0"/>
    <n v="0"/>
    <n v="0"/>
    <m/>
    <m/>
    <m/>
    <s v="No"/>
    <s v="W665191"/>
    <n v="0"/>
    <m/>
    <s v="W23041-TH"/>
    <m/>
    <m/>
    <s v="H0064921"/>
  </r>
  <r>
    <x v="606"/>
    <n v="10000"/>
    <n v="10000"/>
    <n v="45758"/>
    <s v="502LAUGH"/>
    <s v=" 3:12:24 pm"/>
    <s v="SG-5554268 01"/>
    <m/>
    <x v="0"/>
    <s v="Yes"/>
    <n v="61"/>
    <s v="FSK 520"/>
    <x v="3"/>
    <s v="PM68"/>
    <s v="LEE KIM LIANG"/>
    <n v="3000"/>
    <n v="105"/>
    <n v="1.75"/>
    <d v="2025-04-11T00:00:00"/>
    <m/>
    <n v="1"/>
    <n v="3000"/>
    <s v="PE"/>
    <n v="200213360001"/>
    <n v="0"/>
    <n v="3000"/>
    <n v="0"/>
    <n v="0"/>
    <n v="0"/>
    <n v="0"/>
    <m/>
    <m/>
    <n v="0"/>
    <m/>
    <m/>
    <m/>
    <m/>
    <m/>
    <m/>
    <m/>
    <m/>
    <n v="20021336"/>
    <s v="U21088"/>
    <s v="UNIVAC PRECISION ENGINEERING PTE LTD"/>
    <m/>
    <n v="0"/>
    <n v="0"/>
    <n v="0"/>
    <n v="0"/>
    <n v="0"/>
    <n v="0"/>
    <m/>
    <m/>
    <m/>
    <s v="No"/>
    <s v="W664769"/>
    <n v="0"/>
    <m/>
    <s v="U21088"/>
    <m/>
    <m/>
    <s v="S0362368"/>
  </r>
  <r>
    <x v="607"/>
    <n v="10000"/>
    <n v="10000"/>
    <n v="45758"/>
    <s v="502LAUGH"/>
    <s v=" 4:01:01 pm"/>
    <s v="SG-562754701"/>
    <m/>
    <x v="0"/>
    <s v="Yes"/>
    <n v="82"/>
    <s v="POLLY"/>
    <x v="2"/>
    <s v="PM11"/>
    <s v="TEE MENG CHAI"/>
    <n v="1250"/>
    <m/>
    <m/>
    <d v="2025-04-11T00:00:00"/>
    <m/>
    <n v="8"/>
    <n v="10000"/>
    <s v="PE"/>
    <n v="112023880001"/>
    <n v="0"/>
    <n v="10000"/>
    <n v="0"/>
    <n v="0"/>
    <n v="0"/>
    <n v="0"/>
    <m/>
    <m/>
    <n v="0"/>
    <m/>
    <m/>
    <m/>
    <m/>
    <m/>
    <m/>
    <m/>
    <m/>
    <s v="A-RM-11202388-E"/>
    <s v="U21088"/>
    <s v="UNIVAC PRECISION ENGINEERING PTE LTD"/>
    <m/>
    <n v="0"/>
    <n v="0"/>
    <n v="0"/>
    <n v="0"/>
    <n v="0"/>
    <n v="0"/>
    <m/>
    <m/>
    <m/>
    <s v="No"/>
    <s v="W664770"/>
    <n v="0"/>
    <m/>
    <s v="U21088"/>
    <m/>
    <m/>
    <s v="S0362369"/>
  </r>
  <r>
    <x v="608"/>
    <n v="10000"/>
    <n v="10000"/>
    <n v="45768"/>
    <s v="502LAUGH"/>
    <s v=" 1:09:21 pm"/>
    <s v="10620258098/10620258010"/>
    <m/>
    <x v="0"/>
    <s v="Yes"/>
    <n v="79"/>
    <s v="HP Indigo 6800"/>
    <x v="0"/>
    <s v="PM16"/>
    <s v="TEO KAH JUN"/>
    <n v="4108"/>
    <n v="235.4"/>
    <n v="3.9233333333333333"/>
    <d v="2025-04-11T00:00:00"/>
    <m/>
    <n v="28"/>
    <n v="115024"/>
    <s v="PE"/>
    <s v="3YM83-800010001"/>
    <n v="0"/>
    <n v="200000"/>
    <n v="-84976"/>
    <n v="0"/>
    <n v="0"/>
    <n v="0"/>
    <m/>
    <m/>
    <n v="0"/>
    <m/>
    <m/>
    <m/>
    <m/>
    <m/>
    <m/>
    <m/>
    <m/>
    <s v="3YM83-80001"/>
    <s v="H08031-JIM-M"/>
    <s v="HP MALAYSIA MANUFACTURING SDN.BHD."/>
    <m/>
    <n v="0"/>
    <n v="0"/>
    <n v="0"/>
    <n v="0"/>
    <n v="0"/>
    <n v="0"/>
    <m/>
    <m/>
    <m/>
    <s v="No"/>
    <s v="W665285"/>
    <n v="0"/>
    <m/>
    <s v="H08031-JIM-M"/>
    <m/>
    <m/>
    <s v="S0362383"/>
  </r>
  <r>
    <x v="609"/>
    <n v="10000"/>
    <n v="10000"/>
    <n v="45762"/>
    <s v="502LAUGH"/>
    <s v=" 5:18:49 pm"/>
    <n v="59470"/>
    <m/>
    <x v="0"/>
    <s v="Yes"/>
    <n v="73"/>
    <s v="Brotech DF330"/>
    <x v="1"/>
    <s v="PM18"/>
    <s v="LAI CHIN YANG"/>
    <n v="50834"/>
    <n v="877.23333333333335"/>
    <n v="14.620555555555557"/>
    <d v="2025-04-11T00:00:00"/>
    <m/>
    <n v="12"/>
    <n v="610008"/>
    <s v="PE"/>
    <s v="MT-1000407-902RE0005"/>
    <n v="0"/>
    <n v="299444"/>
    <n v="310564"/>
    <n v="0"/>
    <n v="0"/>
    <n v="0"/>
    <m/>
    <m/>
    <n v="0"/>
    <m/>
    <m/>
    <m/>
    <m/>
    <m/>
    <m/>
    <m/>
    <m/>
    <s v="MT-1000407-902REV006"/>
    <s v="Z26002"/>
    <s v="CCL DESIGN (PENANG) SDN. BHD."/>
    <m/>
    <n v="0"/>
    <n v="0"/>
    <n v="0"/>
    <n v="0"/>
    <n v="0"/>
    <n v="0"/>
    <m/>
    <m/>
    <m/>
    <s v="No"/>
    <s v="W665194"/>
    <n v="0"/>
    <m/>
    <s v="Z26002"/>
    <m/>
    <m/>
    <s v="S0362382"/>
  </r>
  <r>
    <x v="426"/>
    <n v="10000"/>
    <n v="20000"/>
    <n v="45758"/>
    <s v="505KANGHS"/>
    <s v=" 5:43:26 pm"/>
    <s v="BXM022-02/U4930S125"/>
    <m/>
    <x v="1"/>
    <s v="Yes"/>
    <n v="105"/>
    <s v="Laser"/>
    <x v="6"/>
    <s v="PM87"/>
    <s v="LEE SHIEN WEI"/>
    <n v="200"/>
    <m/>
    <m/>
    <d v="2025-04-11T00:00:00"/>
    <m/>
    <n v="30"/>
    <n v="6000"/>
    <s v="PE"/>
    <s v="KR_C001500XXXS-B0001"/>
    <n v="0"/>
    <n v="5000"/>
    <n v="1000"/>
    <n v="0"/>
    <n v="0"/>
    <n v="0"/>
    <m/>
    <m/>
    <n v="0"/>
    <m/>
    <m/>
    <m/>
    <m/>
    <m/>
    <m/>
    <m/>
    <m/>
    <s v="KR_C001500XXXS-B"/>
    <s v="L12118"/>
    <s v="LVMH FRAGRANCES &amp; COSMETICS (SINGAPORE) PTE LTD"/>
    <m/>
    <n v="0"/>
    <n v="0"/>
    <n v="0"/>
    <n v="0"/>
    <n v="0"/>
    <n v="0"/>
    <m/>
    <m/>
    <m/>
    <s v="No"/>
    <s v="W665931"/>
    <n v="0"/>
    <m/>
    <s v="L12118"/>
    <m/>
    <m/>
    <s v="ZSA101792"/>
  </r>
  <r>
    <x v="433"/>
    <n v="10000"/>
    <n v="20000"/>
    <n v="45758"/>
    <s v="505KANGHS"/>
    <s v=" 5:45:35 pm"/>
    <s v="BXM022-02/BYL015-01"/>
    <m/>
    <x v="1"/>
    <s v="Yes"/>
    <n v="105"/>
    <s v="Laser"/>
    <x v="6"/>
    <s v="PM87"/>
    <s v="LEE SHIEN WEI"/>
    <n v="200"/>
    <m/>
    <m/>
    <d v="2025-04-11T00:00:00"/>
    <m/>
    <n v="35"/>
    <n v="7000"/>
    <s v="PE"/>
    <s v="C199700102-A0001"/>
    <n v="0"/>
    <n v="5000"/>
    <n v="2000"/>
    <n v="0"/>
    <n v="0"/>
    <n v="0"/>
    <m/>
    <m/>
    <n v="0"/>
    <m/>
    <m/>
    <m/>
    <m/>
    <m/>
    <m/>
    <m/>
    <m/>
    <s v="C199700102-A"/>
    <s v="L12118"/>
    <s v="LVMH FRAGRANCES &amp; COSMETICS (SINGAPORE) PTE LTD"/>
    <m/>
    <n v="0"/>
    <n v="0"/>
    <n v="0"/>
    <n v="0"/>
    <n v="0"/>
    <n v="0"/>
    <m/>
    <m/>
    <m/>
    <s v="No"/>
    <s v="W665939"/>
    <n v="0"/>
    <m/>
    <s v="L12118"/>
    <m/>
    <m/>
    <s v="ZSA101793"/>
  </r>
  <r>
    <x v="435"/>
    <n v="10000"/>
    <n v="20000"/>
    <n v="45758"/>
    <s v="502LAUGH"/>
    <s v=" 5:42:05 pm"/>
    <s v="BXM022-02/U4930S125"/>
    <m/>
    <x v="1"/>
    <s v="Yes"/>
    <n v="105"/>
    <s v="Laser"/>
    <x v="6"/>
    <s v="PM87"/>
    <s v="LEE SHIEN WEI"/>
    <n v="240"/>
    <m/>
    <m/>
    <d v="2025-04-11T00:00:00"/>
    <m/>
    <n v="25"/>
    <n v="6000"/>
    <s v="PE"/>
    <s v="KR_C025400100XS-0001"/>
    <n v="0"/>
    <n v="5000"/>
    <n v="1000"/>
    <n v="0"/>
    <n v="0"/>
    <n v="0"/>
    <m/>
    <m/>
    <n v="0"/>
    <m/>
    <m/>
    <m/>
    <m/>
    <m/>
    <m/>
    <m/>
    <m/>
    <s v="KR_C025400100XS-A"/>
    <s v="L12118"/>
    <s v="LVMH FRAGRANCES &amp; COSMETICS (SINGAPORE) PTE LTD"/>
    <m/>
    <n v="0"/>
    <n v="0"/>
    <n v="0"/>
    <n v="0"/>
    <n v="0"/>
    <n v="0"/>
    <m/>
    <m/>
    <m/>
    <s v="No"/>
    <s v="W665941"/>
    <n v="0"/>
    <m/>
    <s v="L12118"/>
    <m/>
    <m/>
    <s v="ZSA101793"/>
  </r>
  <r>
    <x v="436"/>
    <n v="10000"/>
    <n v="20000"/>
    <n v="45758"/>
    <s v="505KANGHS"/>
    <s v=" 5:45:35 pm"/>
    <s v="BXM022-02/BYL015-01"/>
    <m/>
    <x v="1"/>
    <s v="Yes"/>
    <n v="105"/>
    <s v="Laser"/>
    <x v="6"/>
    <s v="PM87"/>
    <s v="LEE SHIEN WEI"/>
    <n v="500"/>
    <m/>
    <m/>
    <d v="2025-04-11T00:00:00"/>
    <m/>
    <n v="9"/>
    <n v="4500"/>
    <s v="PE"/>
    <s v="KR_C099800188S-A0001"/>
    <n v="0"/>
    <n v="3000"/>
    <n v="1500"/>
    <n v="0"/>
    <n v="0"/>
    <n v="0"/>
    <m/>
    <m/>
    <n v="0"/>
    <m/>
    <m/>
    <m/>
    <m/>
    <m/>
    <m/>
    <m/>
    <m/>
    <s v="KR_C099800188S-A"/>
    <s v="L12118"/>
    <s v="LVMH FRAGRANCES &amp; COSMETICS (SINGAPORE) PTE LTD"/>
    <m/>
    <n v="0"/>
    <n v="0"/>
    <n v="0"/>
    <n v="0"/>
    <n v="0"/>
    <n v="0"/>
    <m/>
    <m/>
    <m/>
    <s v="No"/>
    <s v="W665942"/>
    <n v="0"/>
    <m/>
    <s v="L12118"/>
    <m/>
    <m/>
    <s v="ZSA101793"/>
  </r>
  <r>
    <x v="437"/>
    <n v="10000"/>
    <n v="20000"/>
    <n v="45758"/>
    <s v="502LAUGH"/>
    <s v=" 5:41:16 pm"/>
    <s v="BXM022-02/U4930S125"/>
    <m/>
    <x v="1"/>
    <s v="Yes"/>
    <n v="105"/>
    <s v="Laser"/>
    <x v="6"/>
    <s v="PM87"/>
    <s v="LEE SHIEN WEI"/>
    <n v="375"/>
    <m/>
    <m/>
    <d v="2025-04-11T00:00:00"/>
    <m/>
    <n v="8"/>
    <n v="3000"/>
    <s v="PE"/>
    <s v="KR_E00000057XS-A0001"/>
    <n v="0"/>
    <n v="2000"/>
    <n v="1000"/>
    <n v="0"/>
    <n v="0"/>
    <n v="0"/>
    <m/>
    <m/>
    <n v="0"/>
    <m/>
    <m/>
    <m/>
    <m/>
    <m/>
    <m/>
    <m/>
    <m/>
    <s v="KR_E00000057XS-A"/>
    <s v="L12118"/>
    <s v="LVMH FRAGRANCES &amp; COSMETICS (SINGAPORE) PTE LTD"/>
    <m/>
    <n v="0"/>
    <n v="0"/>
    <n v="0"/>
    <n v="0"/>
    <n v="0"/>
    <n v="0"/>
    <m/>
    <m/>
    <m/>
    <s v="No"/>
    <s v="W665943"/>
    <n v="0"/>
    <m/>
    <s v="L12118"/>
    <m/>
    <m/>
    <s v="ZSA101793"/>
  </r>
  <r>
    <x v="438"/>
    <n v="10000"/>
    <n v="20000"/>
    <n v="45758"/>
    <s v="502LAUGH"/>
    <s v=" 5:43:09 pm"/>
    <s v="BXM022-02/U4930S125"/>
    <m/>
    <x v="1"/>
    <s v="Yes"/>
    <n v="105"/>
    <s v="Laser"/>
    <x v="6"/>
    <s v="PM87"/>
    <s v="LEE SHIEN WEI"/>
    <n v="300"/>
    <m/>
    <m/>
    <d v="2025-04-11T00:00:00"/>
    <m/>
    <n v="15"/>
    <n v="4500"/>
    <s v="PE"/>
    <s v="KR_E100000004S-A0001"/>
    <n v="0"/>
    <n v="3000"/>
    <n v="1500"/>
    <n v="0"/>
    <n v="0"/>
    <n v="0"/>
    <m/>
    <m/>
    <n v="0"/>
    <m/>
    <m/>
    <m/>
    <m/>
    <m/>
    <m/>
    <m/>
    <m/>
    <s v="KR_E100000004S-A"/>
    <s v="L12118"/>
    <s v="LVMH FRAGRANCES &amp; COSMETICS (SINGAPORE) PTE LTD"/>
    <m/>
    <n v="0"/>
    <n v="0"/>
    <n v="0"/>
    <n v="0"/>
    <n v="0"/>
    <n v="0"/>
    <m/>
    <m/>
    <m/>
    <s v="No"/>
    <s v="W665944"/>
    <n v="0"/>
    <m/>
    <s v="L12118"/>
    <m/>
    <m/>
    <s v="ZSA101793"/>
  </r>
  <r>
    <x v="439"/>
    <n v="10000"/>
    <n v="20000"/>
    <n v="45758"/>
    <s v="505KANGHS"/>
    <s v=" 5:45:35 pm"/>
    <s v="BXM022-02/BYL015-01"/>
    <m/>
    <x v="1"/>
    <s v="Yes"/>
    <n v="105"/>
    <s v="Laser"/>
    <x v="6"/>
    <s v="PM87"/>
    <s v="LEE SHIEN WEI"/>
    <n v="400"/>
    <m/>
    <m/>
    <d v="2025-04-11T00:00:00"/>
    <m/>
    <n v="9"/>
    <n v="3600"/>
    <s v="PE"/>
    <s v="KR_G030312S-F0001"/>
    <n v="0"/>
    <n v="1000"/>
    <n v="2600"/>
    <n v="0"/>
    <n v="0"/>
    <n v="0"/>
    <m/>
    <m/>
    <n v="0"/>
    <m/>
    <m/>
    <m/>
    <m/>
    <m/>
    <m/>
    <m/>
    <m/>
    <s v="KR_G030312S-F"/>
    <s v="L12118"/>
    <s v="LVMH FRAGRANCES &amp; COSMETICS (SINGAPORE) PTE LTD"/>
    <m/>
    <n v="0"/>
    <n v="0"/>
    <n v="0"/>
    <n v="0"/>
    <n v="0"/>
    <n v="0"/>
    <m/>
    <m/>
    <m/>
    <s v="No"/>
    <s v="W665945"/>
    <n v="0"/>
    <m/>
    <s v="L12118"/>
    <m/>
    <m/>
    <s v="ZSA101793"/>
  </r>
  <r>
    <x v="499"/>
    <n v="10000"/>
    <n v="20000"/>
    <n v="45761"/>
    <s v="502LAUGH"/>
    <s v=" 8:52:32 am"/>
    <s v="M0BFL2381"/>
    <m/>
    <x v="1"/>
    <s v="Yes"/>
    <n v="63"/>
    <s v="SANKI"/>
    <x v="2"/>
    <s v="PM80"/>
    <s v="YAP ZHI PING"/>
    <n v="5000"/>
    <n v="170"/>
    <n v="2.8333333333333335"/>
    <d v="2025-04-11T00:00:00"/>
    <m/>
    <n v="16"/>
    <n v="80000"/>
    <s v="PE"/>
    <s v="714370203-ADS1360001"/>
    <n v="0"/>
    <n v="80000"/>
    <n v="0"/>
    <n v="0"/>
    <n v="0"/>
    <n v="0"/>
    <m/>
    <m/>
    <n v="0"/>
    <m/>
    <m/>
    <m/>
    <m/>
    <m/>
    <m/>
    <m/>
    <m/>
    <s v="714370203-ADS1366"/>
    <s v="S19314"/>
    <s v="SEAGATE TECHNOLOGY INTERNATIONAL (WUXI) CO., LTD"/>
    <m/>
    <n v="0"/>
    <n v="0"/>
    <n v="0"/>
    <n v="0"/>
    <n v="0"/>
    <n v="0"/>
    <m/>
    <m/>
    <m/>
    <s v="No"/>
    <s v="W664787"/>
    <n v="0"/>
    <m/>
    <s v="S19314"/>
    <m/>
    <m/>
    <s v="H0064940"/>
  </r>
  <r>
    <x v="502"/>
    <n v="10000"/>
    <n v="20000"/>
    <n v="45761"/>
    <s v="502LAUGH"/>
    <s v=" 8:52:32 am"/>
    <s v="M0BFL2381"/>
    <m/>
    <x v="1"/>
    <s v="Yes"/>
    <n v="63"/>
    <s v="SANKI"/>
    <x v="2"/>
    <s v="PM80"/>
    <s v="YAP ZHI PING"/>
    <n v="2500"/>
    <n v="107.5"/>
    <n v="1.7916666666666667"/>
    <d v="2025-04-11T00:00:00"/>
    <m/>
    <n v="16"/>
    <n v="40000"/>
    <s v="PE"/>
    <s v="714370203-ADS1360001"/>
    <n v="0"/>
    <n v="40000"/>
    <n v="0"/>
    <n v="0"/>
    <n v="0"/>
    <n v="0"/>
    <m/>
    <m/>
    <n v="0"/>
    <m/>
    <m/>
    <m/>
    <m/>
    <m/>
    <m/>
    <m/>
    <m/>
    <s v="714370203-ADS1366"/>
    <s v="S19081-TH"/>
    <s v="SEAGATE TECHNOLOGY (THAILAND) LTD."/>
    <m/>
    <n v="0"/>
    <n v="0"/>
    <n v="0"/>
    <n v="0"/>
    <n v="0"/>
    <n v="0"/>
    <m/>
    <m/>
    <m/>
    <s v="No"/>
    <s v="W664794"/>
    <n v="0"/>
    <m/>
    <s v="S19081-TH"/>
    <m/>
    <m/>
    <s v="H0064949"/>
  </r>
  <r>
    <x v="610"/>
    <n v="10000"/>
    <n v="10000"/>
    <n v="45758"/>
    <s v="502LAUGH"/>
    <s v=" 4:50:08 pm"/>
    <s v="SG-5644655 01"/>
    <m/>
    <x v="0"/>
    <s v="Yes"/>
    <n v="59"/>
    <s v="SANKI SD-300 Intermittent"/>
    <x v="3"/>
    <s v="PS74"/>
    <s v="GOH CHIN TECK"/>
    <n v="1500"/>
    <n v="82.5"/>
    <n v="1.375"/>
    <d v="2025-04-11T00:00:00"/>
    <m/>
    <n v="6"/>
    <n v="9000"/>
    <s v="PE"/>
    <s v="15058372 REVB0001"/>
    <n v="0"/>
    <n v="9000"/>
    <n v="0"/>
    <n v="0"/>
    <n v="0"/>
    <n v="0"/>
    <m/>
    <m/>
    <n v="0"/>
    <m/>
    <m/>
    <m/>
    <m/>
    <m/>
    <m/>
    <m/>
    <m/>
    <s v="15058372 REVB"/>
    <s v="I09180"/>
    <s v="ILLUMINA SINGAPORE PTE LTD"/>
    <m/>
    <n v="0"/>
    <n v="0"/>
    <n v="0"/>
    <n v="0"/>
    <n v="0"/>
    <n v="0"/>
    <m/>
    <m/>
    <m/>
    <s v="No"/>
    <s v="W664806"/>
    <n v="0"/>
    <m/>
    <s v="I09180"/>
    <m/>
    <m/>
    <s v="S0362421"/>
  </r>
  <r>
    <x v="611"/>
    <n v="10000"/>
    <n v="10000"/>
    <n v="45758"/>
    <s v="502LAUGH"/>
    <s v=" 4:50:08 pm"/>
    <s v="SG-5644655 01"/>
    <m/>
    <x v="0"/>
    <s v="Yes"/>
    <n v="59"/>
    <s v="SANKI SD-300 Intermittent"/>
    <x v="3"/>
    <s v="PS74"/>
    <s v="GOH CHIN TECK"/>
    <n v="1500"/>
    <n v="82.5"/>
    <n v="1.375"/>
    <d v="2025-04-11T00:00:00"/>
    <m/>
    <n v="6"/>
    <n v="9000"/>
    <s v="PE"/>
    <s v="15058372 REVB0001"/>
    <n v="0"/>
    <n v="9000"/>
    <n v="0"/>
    <n v="0"/>
    <n v="0"/>
    <n v="0"/>
    <m/>
    <m/>
    <n v="0"/>
    <m/>
    <m/>
    <m/>
    <m/>
    <m/>
    <m/>
    <m/>
    <m/>
    <s v="15058372 REVB"/>
    <s v="I09180"/>
    <s v="ILLUMINA SINGAPORE PTE LTD"/>
    <m/>
    <n v="0"/>
    <n v="0"/>
    <n v="0"/>
    <n v="0"/>
    <n v="0"/>
    <n v="0"/>
    <m/>
    <m/>
    <m/>
    <s v="No"/>
    <s v="W664807"/>
    <n v="0"/>
    <m/>
    <s v="I09180"/>
    <m/>
    <m/>
    <s v="S0362422"/>
  </r>
  <r>
    <x v="612"/>
    <n v="10000"/>
    <n v="10000"/>
    <n v="45758"/>
    <s v="502LAUGH"/>
    <s v=" 4:01:01 pm"/>
    <s v="SG-562754701"/>
    <m/>
    <x v="0"/>
    <s v="Yes"/>
    <n v="82"/>
    <s v="POLLY"/>
    <x v="2"/>
    <s v="PM11"/>
    <s v="TEE MENG CHAI"/>
    <n v="2500"/>
    <m/>
    <m/>
    <d v="2025-04-11T00:00:00"/>
    <m/>
    <n v="8"/>
    <n v="20000"/>
    <s v="PE"/>
    <n v="112023880001"/>
    <n v="0"/>
    <n v="20000"/>
    <n v="0"/>
    <n v="0"/>
    <n v="0"/>
    <n v="0"/>
    <m/>
    <m/>
    <n v="0"/>
    <m/>
    <m/>
    <m/>
    <m/>
    <m/>
    <m/>
    <m/>
    <m/>
    <n v="11202388"/>
    <s v="I09180"/>
    <s v="ILLUMINA SINGAPORE PTE LTD"/>
    <m/>
    <n v="0"/>
    <n v="0"/>
    <n v="0"/>
    <n v="0"/>
    <n v="0"/>
    <n v="0"/>
    <m/>
    <m/>
    <m/>
    <s v="No"/>
    <s v="W664812"/>
    <n v="0"/>
    <m/>
    <s v="I09180"/>
    <m/>
    <m/>
    <s v="S0362433"/>
  </r>
  <r>
    <x v="613"/>
    <n v="10000"/>
    <n v="10000"/>
    <n v="45762"/>
    <s v="502LAUGH"/>
    <n v="0.43652777777777779"/>
    <s v="M007S9371"/>
    <m/>
    <x v="0"/>
    <s v="Yes"/>
    <n v="31"/>
    <s v="Sanki SKP250 Full Rotary"/>
    <x v="3"/>
    <s v="PS27"/>
    <s v="TAN TECK HEE"/>
    <n v="39870"/>
    <n v="1041.75"/>
    <n v="17.362500000000001"/>
    <d v="2025-04-11T00:00:00"/>
    <m/>
    <n v="1"/>
    <n v="39870"/>
    <s v="PE"/>
    <n v="111818390001"/>
    <n v="0"/>
    <n v="39870"/>
    <n v="0"/>
    <n v="0"/>
    <n v="0"/>
    <n v="0"/>
    <m/>
    <m/>
    <n v="0"/>
    <m/>
    <m/>
    <m/>
    <m/>
    <m/>
    <m/>
    <m/>
    <m/>
    <n v="11181839"/>
    <s v="I09180"/>
    <s v="ILLUMINA SINGAPORE PTE LTD"/>
    <m/>
    <n v="0"/>
    <n v="0"/>
    <n v="0"/>
    <n v="0"/>
    <n v="0"/>
    <n v="0"/>
    <m/>
    <m/>
    <m/>
    <s v="No"/>
    <s v="W665018"/>
    <n v="0"/>
    <m/>
    <s v="I09180"/>
    <m/>
    <m/>
    <s v="S0362435"/>
  </r>
  <r>
    <x v="614"/>
    <n v="10000"/>
    <n v="10000"/>
    <n v="45758"/>
    <s v="502LAUGH"/>
    <s v=" 2:04:15 pm"/>
    <s v="4101909U5"/>
    <m/>
    <x v="0"/>
    <s v="Yes"/>
    <n v="46"/>
    <s v="Sanki 300 Intermittent"/>
    <x v="3"/>
    <s v="PS66"/>
    <s v="SIM ENG KWANG"/>
    <n v="2000"/>
    <n v="95"/>
    <n v="1.5833333333333333"/>
    <d v="2025-04-11T00:00:00"/>
    <m/>
    <n v="1"/>
    <n v="2000"/>
    <s v="PE"/>
    <s v="250-6312-000001"/>
    <n v="0"/>
    <n v="2000"/>
    <n v="0"/>
    <n v="0"/>
    <n v="0"/>
    <n v="0"/>
    <m/>
    <m/>
    <n v="0"/>
    <m/>
    <m/>
    <m/>
    <m/>
    <m/>
    <m/>
    <m/>
    <m/>
    <s v="250-6312-00"/>
    <s v="J10025"/>
    <s v="JMS SINGAPORE PTE LTD"/>
    <m/>
    <n v="0"/>
    <n v="0"/>
    <n v="0"/>
    <n v="0"/>
    <n v="0"/>
    <n v="0"/>
    <m/>
    <m/>
    <m/>
    <s v="No"/>
    <s v="W664839"/>
    <n v="0"/>
    <m/>
    <s v="J10025"/>
    <m/>
    <m/>
    <s v="S0362645"/>
  </r>
  <r>
    <x v="615"/>
    <n v="10000"/>
    <n v="10000"/>
    <n v="45758"/>
    <s v="502LAUGH"/>
    <s v=" 4:52:19 pm"/>
    <s v="MOBKV5087"/>
    <m/>
    <x v="0"/>
    <s v="Yes"/>
    <n v="86"/>
    <s v="Brotech DF330 "/>
    <x v="1"/>
    <s v="PM45"/>
    <s v="TAY CHIN LIONG"/>
    <n v="5000"/>
    <n v="113.33333333333333"/>
    <n v="1.8888888888888888"/>
    <d v="2025-04-11T00:00:00"/>
    <m/>
    <n v="5"/>
    <n v="25000"/>
    <s v="PE"/>
    <s v="R370-4227 REV 1.0001"/>
    <n v="0"/>
    <n v="25000"/>
    <n v="0"/>
    <n v="0"/>
    <n v="0"/>
    <n v="0"/>
    <m/>
    <m/>
    <n v="0"/>
    <m/>
    <m/>
    <m/>
    <m/>
    <m/>
    <m/>
    <m/>
    <m/>
    <s v="R370-4227 REV 1.0"/>
    <s v="R18131"/>
    <s v="RESMED ASIA PTE LTD"/>
    <m/>
    <n v="0"/>
    <n v="0"/>
    <n v="0"/>
    <n v="0"/>
    <n v="0"/>
    <n v="0"/>
    <m/>
    <m/>
    <m/>
    <s v="No"/>
    <s v="W665468"/>
    <n v="0"/>
    <m/>
    <s v="R18131"/>
    <m/>
    <m/>
    <s v="S0362646"/>
  </r>
  <r>
    <x v="458"/>
    <n v="10000"/>
    <n v="20000"/>
    <n v="45762"/>
    <s v="502LAUGH"/>
    <s v=" 5:07:03 pm"/>
    <n v="408232392"/>
    <m/>
    <x v="1"/>
    <s v="Yes"/>
    <n v="92"/>
    <s v="Polly Digital Cut"/>
    <x v="4"/>
    <s v="PM87"/>
    <s v="LEE SHIEN WEI"/>
    <n v="1100"/>
    <m/>
    <m/>
    <d v="2025-04-11T00:00:00"/>
    <m/>
    <n v="2"/>
    <n v="2200"/>
    <s v="PE"/>
    <s v="REAGENT-40X20MM0001"/>
    <n v="0"/>
    <n v="2000"/>
    <n v="200"/>
    <n v="0"/>
    <n v="0"/>
    <n v="0"/>
    <m/>
    <m/>
    <n v="0"/>
    <m/>
    <m/>
    <m/>
    <m/>
    <m/>
    <m/>
    <m/>
    <m/>
    <s v="REAGENT-40X20MM"/>
    <s v="G07075"/>
    <s v="GLAXO WELLCOME MANUFACTURING PTE LTD"/>
    <m/>
    <n v="0"/>
    <n v="0"/>
    <n v="0"/>
    <n v="0"/>
    <n v="0"/>
    <n v="0"/>
    <m/>
    <m/>
    <m/>
    <s v="No"/>
    <s v="W665032"/>
    <n v="0"/>
    <m/>
    <s v="G07075"/>
    <m/>
    <m/>
    <s v="S0362647"/>
  </r>
  <r>
    <x v="520"/>
    <n v="10000"/>
    <n v="20000"/>
    <n v="45758"/>
    <s v="502LAUGH"/>
    <s v=" 2:03:21 pm"/>
    <s v="J00WT7100"/>
    <m/>
    <x v="1"/>
    <s v="Yes"/>
    <n v="82"/>
    <s v="POLLY"/>
    <x v="2"/>
    <s v="PM11"/>
    <s v="TEE MENG CHAI"/>
    <n v="1167"/>
    <m/>
    <m/>
    <d v="2025-04-11T00:00:00"/>
    <m/>
    <n v="6"/>
    <n v="7002"/>
    <s v="PE"/>
    <n v="5000582200001"/>
    <n v="0"/>
    <n v="6000"/>
    <n v="1002"/>
    <n v="0"/>
    <n v="0"/>
    <n v="0"/>
    <m/>
    <m/>
    <n v="0"/>
    <m/>
    <m/>
    <m/>
    <m/>
    <m/>
    <m/>
    <m/>
    <m/>
    <n v="500058220"/>
    <s v="B02083"/>
    <s v="BECTON DICKINSON MEDICAL (S) PTE LTD"/>
    <m/>
    <n v="0"/>
    <n v="0"/>
    <n v="0"/>
    <n v="0"/>
    <n v="0"/>
    <n v="0"/>
    <m/>
    <m/>
    <m/>
    <s v="No"/>
    <s v="W664844"/>
    <n v="0"/>
    <m/>
    <s v="B02083"/>
    <m/>
    <m/>
    <s v="S0362654"/>
  </r>
  <r>
    <x v="522"/>
    <n v="10000"/>
    <n v="20000"/>
    <n v="45758"/>
    <s v="502LAUGH"/>
    <n v="0.48421296296296296"/>
    <s v="J00WT7100"/>
    <m/>
    <x v="1"/>
    <s v="Yes"/>
    <n v="82"/>
    <s v="POLLY"/>
    <x v="2"/>
    <s v="PM11"/>
    <s v="TEE MENG CHAI"/>
    <n v="1167"/>
    <m/>
    <m/>
    <d v="2025-04-11T00:00:00"/>
    <m/>
    <n v="6"/>
    <n v="7002"/>
    <s v="PE"/>
    <n v="5000761290001"/>
    <n v="0"/>
    <n v="2500"/>
    <n v="4502"/>
    <n v="0"/>
    <n v="0"/>
    <n v="0"/>
    <m/>
    <m/>
    <n v="0"/>
    <m/>
    <m/>
    <m/>
    <m/>
    <m/>
    <m/>
    <m/>
    <m/>
    <n v="500076129"/>
    <s v="B02083"/>
    <s v="BECTON DICKINSON MEDICAL (S) PTE LTD"/>
    <m/>
    <n v="0"/>
    <n v="0"/>
    <n v="0"/>
    <n v="0"/>
    <n v="0"/>
    <n v="0"/>
    <m/>
    <m/>
    <m/>
    <s v="No"/>
    <s v="W664846"/>
    <n v="0"/>
    <m/>
    <s v="B02083"/>
    <m/>
    <m/>
    <s v="S0362655"/>
  </r>
  <r>
    <x v="616"/>
    <n v="10000"/>
    <n v="20000"/>
    <n v="45772"/>
    <s v="502LAUGH"/>
    <s v=" 9:41:09 am"/>
    <s v="E04OB9810/WO2024/4006"/>
    <m/>
    <x v="0"/>
    <s v="Yes"/>
    <n v="90"/>
    <s v="HDS"/>
    <x v="2"/>
    <s v="PM35"/>
    <s v="TAN MIN KANG"/>
    <n v="36750"/>
    <n v="1882.5"/>
    <n v="31.375"/>
    <d v="2025-04-11T00:00:00"/>
    <m/>
    <n v="4"/>
    <n v="147000"/>
    <s v="PE"/>
    <s v="Y00-0000928-000001"/>
    <n v="0"/>
    <n v="140119"/>
    <n v="6881"/>
    <n v="0"/>
    <n v="0"/>
    <n v="0"/>
    <m/>
    <m/>
    <n v="0"/>
    <m/>
    <m/>
    <m/>
    <m/>
    <m/>
    <m/>
    <m/>
    <m/>
    <s v="300-0000396-00"/>
    <s v="F06170-JIANGSU"/>
    <s v="FOREFRONT MEDICAL TECHNOLOGY (JIANGSU) CO., LTD"/>
    <m/>
    <n v="0"/>
    <n v="0"/>
    <n v="0"/>
    <n v="0"/>
    <n v="0"/>
    <n v="0"/>
    <m/>
    <m/>
    <m/>
    <s v="No"/>
    <s v="W665469"/>
    <n v="0"/>
    <m/>
    <s v="F06170-JIANGSU"/>
    <m/>
    <m/>
    <s v="S0362660"/>
  </r>
  <r>
    <x v="616"/>
    <n v="10000"/>
    <n v="30000"/>
    <n v="45772"/>
    <s v="502LAUGH"/>
    <s v=" 9:41:09 am"/>
    <s v="E04OB9810/WO2024/4006"/>
    <m/>
    <x v="0"/>
    <s v="Yes"/>
    <n v="90"/>
    <s v="HDS"/>
    <x v="2"/>
    <s v="QC04"/>
    <s v="YANG TONGJING"/>
    <n v="22000"/>
    <n v="1145"/>
    <n v="19.083333333333332"/>
    <d v="2025-04-11T00:00:00"/>
    <m/>
    <n v="4"/>
    <n v="88000"/>
    <s v="PE"/>
    <s v="Y00-0000928-000001"/>
    <n v="0"/>
    <n v="83881"/>
    <n v="4119"/>
    <n v="0"/>
    <n v="0"/>
    <n v="0"/>
    <m/>
    <m/>
    <n v="0"/>
    <m/>
    <m/>
    <m/>
    <m/>
    <m/>
    <m/>
    <m/>
    <m/>
    <s v="300-0000396-00"/>
    <s v="F06170-JIANGSU"/>
    <s v="FOREFRONT MEDICAL TECHNOLOGY (JIANGSU) CO., LTD"/>
    <m/>
    <n v="0"/>
    <n v="0"/>
    <n v="0"/>
    <n v="0"/>
    <n v="0"/>
    <n v="0"/>
    <m/>
    <m/>
    <m/>
    <s v="No"/>
    <s v="W665469"/>
    <n v="0"/>
    <m/>
    <s v="F06170-JIANGSU"/>
    <m/>
    <m/>
    <s v="S0362660"/>
  </r>
  <r>
    <x v="617"/>
    <n v="10000"/>
    <n v="10000"/>
    <n v="45771"/>
    <s v="502LAUGH"/>
    <n v="0.46935185185185185"/>
    <s v="J00LU70911000/3830U7060"/>
    <m/>
    <x v="0"/>
    <s v="Yes"/>
    <n v="88"/>
    <s v="OKI"/>
    <x v="0"/>
    <s v="PP24"/>
    <s v="HO HON SENG"/>
    <n v="850"/>
    <m/>
    <m/>
    <d v="2025-04-11T00:00:00"/>
    <m/>
    <n v="1"/>
    <n v="850"/>
    <s v="PE"/>
    <n v="107112140001"/>
    <n v="0"/>
    <n v="500"/>
    <n v="350"/>
    <n v="0"/>
    <n v="0"/>
    <n v="0"/>
    <m/>
    <m/>
    <n v="0"/>
    <m/>
    <m/>
    <m/>
    <m/>
    <m/>
    <m/>
    <m/>
    <m/>
    <n v="10711214"/>
    <s v="I09109"/>
    <s v="IKE TECHNOLOGY"/>
    <m/>
    <n v="0"/>
    <n v="0"/>
    <n v="0"/>
    <n v="0"/>
    <n v="0"/>
    <n v="0"/>
    <m/>
    <m/>
    <m/>
    <s v="No"/>
    <s v="W665472"/>
    <n v="0"/>
    <m/>
    <s v="I09109"/>
    <m/>
    <m/>
    <s v="S0362674"/>
  </r>
  <r>
    <x v="618"/>
    <n v="10000"/>
    <n v="10000"/>
    <n v="45761"/>
    <s v="502LAUGH"/>
    <s v=" 5:31:13 pm"/>
    <s v="M0BSM3241"/>
    <m/>
    <x v="0"/>
    <s v="Yes"/>
    <n v="72"/>
    <s v="Xeikon 3500"/>
    <x v="0"/>
    <s v="PM17"/>
    <s v="NG SWEE CHEA"/>
    <n v="3000"/>
    <m/>
    <m/>
    <d v="2025-04-11T00:00:00"/>
    <m/>
    <n v="4"/>
    <n v="12000"/>
    <s v="PE"/>
    <s v="86.J7350001"/>
    <n v="0"/>
    <n v="9000"/>
    <n v="3000"/>
    <n v="0"/>
    <n v="0"/>
    <n v="0"/>
    <m/>
    <m/>
    <n v="0"/>
    <m/>
    <m/>
    <m/>
    <m/>
    <m/>
    <m/>
    <m/>
    <m/>
    <s v="86.J735"/>
    <s v="T20390-PMI"/>
    <s v="TECHNOCOM SYSTEMS SDN BHD"/>
    <m/>
    <n v="0"/>
    <n v="0"/>
    <n v="0"/>
    <n v="0"/>
    <n v="0"/>
    <n v="0"/>
    <m/>
    <m/>
    <m/>
    <s v="No"/>
    <s v="W665034"/>
    <n v="0"/>
    <m/>
    <s v="T20390-PMI"/>
    <m/>
    <m/>
    <s v="S0362676"/>
  </r>
  <r>
    <x v="619"/>
    <n v="10000"/>
    <n v="10000"/>
    <n v="45761"/>
    <s v="502LAUGH"/>
    <s v=" 5:29:57 pm"/>
    <s v="M0BSM3241"/>
    <m/>
    <x v="0"/>
    <s v="Yes"/>
    <n v="72"/>
    <s v="Xeikon 3500"/>
    <x v="0"/>
    <s v="PM17"/>
    <s v="NG SWEE CHEA"/>
    <n v="2000"/>
    <m/>
    <m/>
    <d v="2025-04-11T00:00:00"/>
    <m/>
    <n v="4"/>
    <n v="8000"/>
    <s v="PE"/>
    <s v="86.J7460001"/>
    <n v="0"/>
    <n v="5000"/>
    <n v="3000"/>
    <n v="0"/>
    <n v="0"/>
    <n v="0"/>
    <m/>
    <m/>
    <n v="0"/>
    <m/>
    <m/>
    <m/>
    <m/>
    <m/>
    <m/>
    <m/>
    <m/>
    <s v="86.J746"/>
    <s v="T20390-PMI"/>
    <s v="TECHNOCOM SYSTEMS SDN BHD"/>
    <m/>
    <n v="0"/>
    <n v="0"/>
    <n v="0"/>
    <n v="0"/>
    <n v="0"/>
    <n v="0"/>
    <m/>
    <m/>
    <m/>
    <s v="No"/>
    <s v="W665035"/>
    <n v="0"/>
    <m/>
    <s v="T20390-PMI"/>
    <m/>
    <m/>
    <s v="S0362676"/>
  </r>
  <r>
    <x v="620"/>
    <n v="10000"/>
    <n v="10000"/>
    <n v="45761"/>
    <s v="502LAUGH"/>
    <s v=" 4:10:27 pm"/>
    <s v="BZA011-04"/>
    <m/>
    <x v="0"/>
    <s v="Yes"/>
    <n v="72"/>
    <s v="Xeikon 3500"/>
    <x v="0"/>
    <s v="PM17"/>
    <s v="NG SWEE CHEA"/>
    <n v="1100"/>
    <m/>
    <m/>
    <d v="2025-04-11T00:00:00"/>
    <m/>
    <n v="32"/>
    <n v="35200"/>
    <s v="PE"/>
    <s v="ACQ LABEL0001"/>
    <n v="0"/>
    <n v="30000"/>
    <n v="5200"/>
    <n v="0"/>
    <n v="0"/>
    <n v="0"/>
    <m/>
    <m/>
    <n v="0"/>
    <m/>
    <m/>
    <m/>
    <m/>
    <m/>
    <m/>
    <m/>
    <m/>
    <s v="ACQ LABEL"/>
    <s v="H08031"/>
    <s v="HP SINGAPORE (PRIVATE) LIMITED"/>
    <m/>
    <n v="0"/>
    <n v="0"/>
    <n v="0"/>
    <n v="0"/>
    <n v="0"/>
    <n v="0"/>
    <m/>
    <m/>
    <m/>
    <s v="No"/>
    <s v="W664854"/>
    <n v="0"/>
    <m/>
    <s v="H08031"/>
    <m/>
    <m/>
    <s v="S0362679"/>
  </r>
  <r>
    <x v="621"/>
    <n v="10000"/>
    <n v="10000"/>
    <n v="45762"/>
    <s v="502LAUGH"/>
    <s v=" 8:40:32 am"/>
    <n v="10620258012"/>
    <m/>
    <x v="0"/>
    <s v="Yes"/>
    <n v="79"/>
    <s v="HP Indigo 6800"/>
    <x v="0"/>
    <s v="PM16"/>
    <s v="TEO KAH JUN"/>
    <n v="228"/>
    <n v="41.4"/>
    <n v="0.69"/>
    <d v="2025-04-11T00:00:00"/>
    <m/>
    <n v="660"/>
    <n v="150480"/>
    <s v="PE"/>
    <s v="X4E75-80015-FT0001"/>
    <n v="0"/>
    <n v="120000"/>
    <n v="30480"/>
    <n v="0"/>
    <n v="0"/>
    <n v="0"/>
    <m/>
    <m/>
    <n v="0"/>
    <m/>
    <m/>
    <m/>
    <m/>
    <m/>
    <m/>
    <m/>
    <m/>
    <s v="X4E75-80015-FT"/>
    <s v="H08031-JIM-M"/>
    <s v="HP MALAYSIA MANUFACTURING SDN.BHD."/>
    <m/>
    <n v="0"/>
    <n v="0"/>
    <n v="0"/>
    <n v="0"/>
    <n v="0"/>
    <n v="0"/>
    <m/>
    <m/>
    <m/>
    <s v="No"/>
    <s v="W665473"/>
    <n v="0"/>
    <m/>
    <s v="H08031-JIM-M"/>
    <m/>
    <m/>
    <s v="S0362681"/>
  </r>
  <r>
    <x v="574"/>
    <n v="10000"/>
    <n v="20000"/>
    <n v="45761"/>
    <s v="502LAUGH"/>
    <s v=" 8:37:48 am"/>
    <n v="10620258104"/>
    <m/>
    <x v="1"/>
    <s v="Yes"/>
    <n v="77"/>
    <s v="Brotech DF330 "/>
    <x v="1"/>
    <s v="PM74"/>
    <s v="YONG CHEE SOON"/>
    <n v="434"/>
    <n v="37.233333333333334"/>
    <n v="0.62055555555555553"/>
    <d v="2025-04-11T00:00:00"/>
    <m/>
    <n v="15"/>
    <n v="6510"/>
    <s v="PE"/>
    <s v="9U244-80001-FT0001"/>
    <n v="0"/>
    <n v="5000"/>
    <n v="1510"/>
    <n v="0"/>
    <n v="0"/>
    <n v="0"/>
    <m/>
    <m/>
    <n v="0"/>
    <m/>
    <m/>
    <m/>
    <m/>
    <m/>
    <m/>
    <m/>
    <m/>
    <s v="9U244-80001-FT"/>
    <s v="H08031-JIM"/>
    <s v="HP SINGAPORE (PRIVATE) LIMITED"/>
    <m/>
    <n v="0"/>
    <n v="0"/>
    <n v="0"/>
    <n v="0"/>
    <n v="0"/>
    <n v="0"/>
    <m/>
    <m/>
    <m/>
    <s v="No"/>
    <s v="W665475"/>
    <n v="0"/>
    <m/>
    <s v="H08031-JIM"/>
    <m/>
    <m/>
    <s v="S0362747"/>
  </r>
  <r>
    <x v="575"/>
    <n v="10000"/>
    <n v="20000"/>
    <n v="45761"/>
    <s v="502LAUGH"/>
    <s v=" 8:37:48 am"/>
    <n v="10620258104"/>
    <m/>
    <x v="1"/>
    <s v="Yes"/>
    <n v="77"/>
    <s v="Brotech DF330 "/>
    <x v="1"/>
    <s v="PM74"/>
    <s v="YONG CHEE SOON"/>
    <n v="434"/>
    <n v="37.233333333333334"/>
    <n v="0.62055555555555553"/>
    <d v="2025-04-11T00:00:00"/>
    <m/>
    <n v="15"/>
    <n v="6510"/>
    <s v="PE"/>
    <s v="5180-5473-FT0001"/>
    <n v="0"/>
    <n v="5000"/>
    <n v="1510"/>
    <n v="0"/>
    <n v="0"/>
    <n v="0"/>
    <m/>
    <m/>
    <n v="0"/>
    <m/>
    <m/>
    <m/>
    <m/>
    <m/>
    <m/>
    <m/>
    <m/>
    <s v="5180-5473-FT"/>
    <s v="H08031-JIM"/>
    <s v="HP SINGAPORE (PRIVATE) LIMITED"/>
    <m/>
    <n v="0"/>
    <n v="0"/>
    <n v="0"/>
    <n v="0"/>
    <n v="0"/>
    <n v="0"/>
    <m/>
    <m/>
    <m/>
    <s v="No"/>
    <s v="W665476"/>
    <n v="0"/>
    <m/>
    <s v="H08031-JIM"/>
    <m/>
    <m/>
    <s v="S0362748"/>
  </r>
  <r>
    <x v="622"/>
    <n v="10000"/>
    <n v="10000"/>
    <n v="45761"/>
    <s v="502LAUGH"/>
    <s v=" 8:22:59 am"/>
    <s v="4111520U5"/>
    <m/>
    <x v="0"/>
    <s v="Yes"/>
    <n v="12"/>
    <s v="FSK SR520"/>
    <x v="3"/>
    <s v="PP05"/>
    <s v="WONG KIM FATT"/>
    <n v="20000"/>
    <n v="445"/>
    <n v="7.416666666666667"/>
    <d v="2025-04-11T00:00:00"/>
    <m/>
    <n v="1"/>
    <n v="20000"/>
    <s v="PE"/>
    <s v="250-6223-000001"/>
    <n v="0"/>
    <n v="20000"/>
    <n v="0"/>
    <n v="0"/>
    <n v="0"/>
    <n v="0"/>
    <m/>
    <m/>
    <n v="0"/>
    <m/>
    <m/>
    <m/>
    <m/>
    <m/>
    <m/>
    <m/>
    <m/>
    <s v="250-6223-00"/>
    <s v="J10025"/>
    <s v="JMS SINGAPORE PTE LTD"/>
    <m/>
    <n v="0"/>
    <n v="0"/>
    <n v="0"/>
    <n v="0"/>
    <n v="0"/>
    <n v="0"/>
    <m/>
    <m/>
    <m/>
    <s v="No"/>
    <s v="W664857"/>
    <n v="0"/>
    <m/>
    <s v="J10025"/>
    <m/>
    <m/>
    <s v="S0362749"/>
  </r>
  <r>
    <x v="623"/>
    <n v="10000"/>
    <n v="10000"/>
    <n v="45758"/>
    <s v="502LAUGH"/>
    <s v=" 5:03:05 pm"/>
    <s v="4121232U5"/>
    <m/>
    <x v="0"/>
    <s v="Yes"/>
    <n v="32"/>
    <s v="Lintec Intermittent"/>
    <x v="3"/>
    <s v="PM26"/>
    <s v="TAN AIK KEONG"/>
    <n v="15000"/>
    <m/>
    <m/>
    <d v="2025-04-11T00:00:00"/>
    <m/>
    <n v="1"/>
    <n v="15000"/>
    <s v="PE"/>
    <s v="250-6224-000001"/>
    <n v="0"/>
    <n v="15000"/>
    <n v="0"/>
    <n v="0"/>
    <n v="0"/>
    <n v="0"/>
    <m/>
    <m/>
    <n v="0"/>
    <m/>
    <m/>
    <m/>
    <m/>
    <m/>
    <m/>
    <m/>
    <m/>
    <s v="250-6224-00"/>
    <s v="J10025"/>
    <s v="JMS SINGAPORE PTE LTD"/>
    <m/>
    <n v="0"/>
    <n v="0"/>
    <n v="0"/>
    <n v="0"/>
    <n v="0"/>
    <n v="0"/>
    <m/>
    <m/>
    <m/>
    <s v="No"/>
    <s v="W665038"/>
    <n v="0"/>
    <m/>
    <s v="J10025"/>
    <m/>
    <m/>
    <s v="S0362750"/>
  </r>
  <r>
    <x v="527"/>
    <n v="10000"/>
    <n v="20000"/>
    <n v="45761"/>
    <s v="502LAUGH"/>
    <s v=" 8:34:36 am"/>
    <s v="M0BUP6250"/>
    <m/>
    <x v="1"/>
    <s v="Yes"/>
    <n v="77"/>
    <s v="Brotech DF330 "/>
    <x v="1"/>
    <s v="PM74"/>
    <s v="YONG CHEE SOON"/>
    <n v="167"/>
    <n v="32.783333333333331"/>
    <n v="0.54638888888888881"/>
    <d v="2025-04-11T00:00:00"/>
    <m/>
    <n v="168"/>
    <n v="28056"/>
    <s v="PE"/>
    <s v="C9384-800020001"/>
    <n v="0"/>
    <n v="20000"/>
    <n v="8056"/>
    <n v="0"/>
    <n v="0"/>
    <n v="0"/>
    <m/>
    <m/>
    <n v="0"/>
    <m/>
    <m/>
    <m/>
    <m/>
    <m/>
    <m/>
    <m/>
    <m/>
    <s v="C9384-80002"/>
    <s v="H08031-IMS"/>
    <s v="HP SINGAPORE (PRIVATE) LIMITED"/>
    <m/>
    <n v="0"/>
    <n v="0"/>
    <n v="0"/>
    <n v="0"/>
    <n v="0"/>
    <n v="0"/>
    <m/>
    <m/>
    <m/>
    <s v="No"/>
    <s v="W665479"/>
    <n v="0"/>
    <m/>
    <s v="H08031-IMS"/>
    <m/>
    <m/>
    <s v="S0362752"/>
  </r>
  <r>
    <x v="528"/>
    <n v="10000"/>
    <n v="20000"/>
    <n v="45761"/>
    <s v="502LAUGH"/>
    <s v=" 8:41:56 am"/>
    <s v="M0BUP6250"/>
    <m/>
    <x v="1"/>
    <s v="Yes"/>
    <n v="77"/>
    <s v="Brotech DF330 "/>
    <x v="1"/>
    <s v="PM74"/>
    <s v="YONG CHEE SOON"/>
    <n v="520"/>
    <n v="38.666666666666664"/>
    <n v="0.64444444444444438"/>
    <d v="2025-04-11T00:00:00"/>
    <m/>
    <n v="25"/>
    <n v="13000"/>
    <s v="PE"/>
    <s v="5180-22740001"/>
    <n v="0"/>
    <n v="10000"/>
    <n v="3000"/>
    <n v="0"/>
    <n v="0"/>
    <n v="0"/>
    <m/>
    <m/>
    <n v="0"/>
    <m/>
    <m/>
    <m/>
    <m/>
    <m/>
    <m/>
    <m/>
    <m/>
    <s v="5180-2274"/>
    <s v="H08031-JIM"/>
    <s v="HP SINGAPORE (PRIVATE) LIMITED"/>
    <m/>
    <n v="0"/>
    <n v="0"/>
    <n v="0"/>
    <n v="0"/>
    <n v="0"/>
    <n v="0"/>
    <m/>
    <m/>
    <m/>
    <s v="No"/>
    <s v="W665958"/>
    <n v="0"/>
    <m/>
    <s v="H08031-JIM"/>
    <m/>
    <m/>
    <s v="S0362755"/>
  </r>
  <r>
    <x v="529"/>
    <n v="10000"/>
    <n v="20000"/>
    <n v="45761"/>
    <s v="502LAUGH"/>
    <s v=" 8:41:19 am"/>
    <s v="M0BUP6250"/>
    <m/>
    <x v="1"/>
    <s v="Yes"/>
    <n v="77"/>
    <s v="Brotech DF330 "/>
    <x v="1"/>
    <s v="PM74"/>
    <s v="YONG CHEE SOON"/>
    <n v="100"/>
    <n v="31.666666666666668"/>
    <n v="0.52777777777777779"/>
    <d v="2025-04-11T00:00:00"/>
    <m/>
    <n v="25"/>
    <n v="2500"/>
    <s v="PE"/>
    <s v="CG325-800070001"/>
    <n v="0"/>
    <n v="1000"/>
    <n v="1500"/>
    <n v="0"/>
    <n v="0"/>
    <n v="0"/>
    <m/>
    <m/>
    <n v="0"/>
    <m/>
    <m/>
    <m/>
    <m/>
    <m/>
    <m/>
    <m/>
    <m/>
    <s v="CG325-80007"/>
    <s v="H08031-JIM"/>
    <s v="HP SINGAPORE (PRIVATE) LIMITED"/>
    <m/>
    <n v="0"/>
    <n v="0"/>
    <n v="0"/>
    <n v="0"/>
    <n v="0"/>
    <n v="0"/>
    <m/>
    <m/>
    <m/>
    <s v="No"/>
    <s v="W665959"/>
    <n v="0"/>
    <m/>
    <s v="H08031-JIM"/>
    <m/>
    <m/>
    <s v="S0362756"/>
  </r>
  <r>
    <x v="624"/>
    <n v="10000"/>
    <n v="10000"/>
    <n v="45761"/>
    <s v="502LAUGH"/>
    <n v="0.53486111111111112"/>
    <s v="4121232U5"/>
    <m/>
    <x v="0"/>
    <s v="Yes"/>
    <n v="32"/>
    <s v="Lintec Intermittent"/>
    <x v="3"/>
    <s v="PM26"/>
    <s v="TAN AIK KEONG"/>
    <n v="23000"/>
    <m/>
    <m/>
    <d v="2025-04-11T00:00:00"/>
    <m/>
    <n v="1"/>
    <n v="23000"/>
    <s v="PE"/>
    <s v="250-6224-000001"/>
    <n v="0"/>
    <n v="23000"/>
    <n v="0"/>
    <n v="0"/>
    <n v="0"/>
    <n v="0"/>
    <m/>
    <m/>
    <n v="0"/>
    <m/>
    <m/>
    <m/>
    <m/>
    <m/>
    <m/>
    <m/>
    <m/>
    <s v="250-6224-00"/>
    <s v="J10025"/>
    <s v="JMS SINGAPORE PTE LTD"/>
    <m/>
    <n v="0"/>
    <n v="0"/>
    <n v="0"/>
    <n v="0"/>
    <n v="0"/>
    <n v="0"/>
    <m/>
    <m/>
    <m/>
    <s v="No"/>
    <s v="W665484"/>
    <n v="0"/>
    <m/>
    <s v="J10025"/>
    <m/>
    <m/>
    <s v="S0362763"/>
  </r>
  <r>
    <x v="625"/>
    <n v="10000"/>
    <n v="10000"/>
    <n v="45761"/>
    <s v="502LAUGH"/>
    <s v=" 9:51:10 am"/>
    <s v="5011704U5/5011703U5"/>
    <m/>
    <x v="0"/>
    <s v="Yes"/>
    <n v="22"/>
    <s v="FSK B100"/>
    <x v="3"/>
    <s v="PS13"/>
    <s v="YEE CHENG MENG"/>
    <n v="15000"/>
    <n v="345"/>
    <n v="5.75"/>
    <d v="2025-04-11T00:00:00"/>
    <m/>
    <n v="2"/>
    <n v="30000"/>
    <s v="PE"/>
    <s v="250-6253-000001"/>
    <n v="0"/>
    <n v="30000"/>
    <n v="0"/>
    <n v="0"/>
    <n v="0"/>
    <n v="0"/>
    <m/>
    <m/>
    <n v="0"/>
    <m/>
    <m/>
    <m/>
    <m/>
    <m/>
    <m/>
    <m/>
    <m/>
    <s v="250-6253-00"/>
    <s v="J10025"/>
    <s v="JMS SINGAPORE PTE LTD"/>
    <m/>
    <n v="0"/>
    <n v="0"/>
    <n v="0"/>
    <n v="0"/>
    <n v="0"/>
    <n v="0"/>
    <m/>
    <m/>
    <m/>
    <s v="No"/>
    <s v="W665039"/>
    <n v="0"/>
    <m/>
    <s v="J10025"/>
    <m/>
    <m/>
    <s v="S0362763"/>
  </r>
  <r>
    <x v="626"/>
    <n v="10000"/>
    <n v="10000"/>
    <n v="45758"/>
    <s v="502LAUGH"/>
    <s v=" 9:38:52 am"/>
    <s v="M0BUE5730"/>
    <m/>
    <x v="0"/>
    <s v="Yes"/>
    <n v="94"/>
    <s v="Taiyo"/>
    <x v="3"/>
    <s v="PM09"/>
    <s v="PANG JING FULL"/>
    <n v="50"/>
    <m/>
    <m/>
    <d v="2025-04-11T00:00:00"/>
    <m/>
    <n v="4"/>
    <n v="200"/>
    <s v="PE"/>
    <s v="2063-772785-046-0003"/>
    <n v="0"/>
    <n v="200"/>
    <n v="0"/>
    <n v="0"/>
    <n v="0"/>
    <n v="0"/>
    <m/>
    <m/>
    <n v="0"/>
    <m/>
    <m/>
    <m/>
    <m/>
    <m/>
    <m/>
    <m/>
    <m/>
    <s v="2063-772785-046-CG"/>
    <s v="W23041-TH"/>
    <s v="WESTERN DIGITAL STORAGE TECHNOLOGIES"/>
    <m/>
    <n v="0"/>
    <n v="0"/>
    <n v="0"/>
    <n v="0"/>
    <n v="0"/>
    <n v="0"/>
    <m/>
    <m/>
    <m/>
    <s v="No"/>
    <s v="W665040"/>
    <n v="0"/>
    <m/>
    <s v="W23041-TH"/>
    <m/>
    <m/>
    <s v="ZSA101799"/>
  </r>
  <r>
    <x v="627"/>
    <n v="10000"/>
    <n v="10000"/>
    <n v="45768"/>
    <s v="502LAUGH"/>
    <s v=" 1:09:21 pm"/>
    <s v="10620258098/10620258010"/>
    <m/>
    <x v="0"/>
    <s v="Yes"/>
    <n v="79"/>
    <s v="HP Indigo 6800"/>
    <x v="0"/>
    <s v="PM16"/>
    <s v="TEO KAH JUN"/>
    <n v="4108"/>
    <n v="235.4"/>
    <n v="3.9233333333333333"/>
    <d v="2025-04-11T00:00:00"/>
    <m/>
    <n v="28"/>
    <n v="115024"/>
    <s v="PE"/>
    <s v="CH563-80124-FT0001"/>
    <n v="0"/>
    <n v="100000"/>
    <n v="15024"/>
    <n v="0"/>
    <n v="0"/>
    <n v="0"/>
    <m/>
    <m/>
    <n v="0"/>
    <m/>
    <m/>
    <m/>
    <m/>
    <m/>
    <m/>
    <m/>
    <m/>
    <s v="CH563-80124-FT"/>
    <s v="H08031-JIM-M"/>
    <s v="HP MALAYSIA MANUFACTURING SDN.BHD."/>
    <m/>
    <n v="0"/>
    <n v="0"/>
    <n v="0"/>
    <n v="0"/>
    <n v="0"/>
    <n v="0"/>
    <m/>
    <m/>
    <m/>
    <s v="No"/>
    <s v="W665972"/>
    <n v="0"/>
    <m/>
    <s v="H08031-JIM-M"/>
    <m/>
    <m/>
    <s v="S0362932"/>
  </r>
  <r>
    <x v="628"/>
    <n v="10000"/>
    <n v="10000"/>
    <n v="45768"/>
    <s v="502LAUGH"/>
    <s v=" 1:09:21 pm"/>
    <s v="10620258098/10620258010"/>
    <m/>
    <x v="0"/>
    <s v="Yes"/>
    <n v="79"/>
    <s v="HP Indigo 6800"/>
    <x v="0"/>
    <s v="PM16"/>
    <s v="TEO KAH JUN"/>
    <n v="4108"/>
    <n v="235.4"/>
    <n v="3.9233333333333333"/>
    <d v="2025-04-11T00:00:00"/>
    <m/>
    <n v="28"/>
    <n v="115024"/>
    <s v="PE"/>
    <s v="T6N02-80020-FT0001"/>
    <n v="0"/>
    <n v="100000"/>
    <n v="15024"/>
    <n v="0"/>
    <n v="0"/>
    <n v="0"/>
    <m/>
    <m/>
    <n v="0"/>
    <m/>
    <m/>
    <m/>
    <m/>
    <m/>
    <m/>
    <m/>
    <m/>
    <s v="T6N02-80020-FT"/>
    <s v="H08031-JIM-M"/>
    <s v="HP MALAYSIA MANUFACTURING SDN.BHD."/>
    <m/>
    <n v="0"/>
    <n v="0"/>
    <n v="0"/>
    <n v="0"/>
    <n v="0"/>
    <n v="0"/>
    <m/>
    <m/>
    <m/>
    <s v="No"/>
    <s v="W665492"/>
    <n v="0"/>
    <m/>
    <s v="H08031-JIM-M"/>
    <m/>
    <m/>
    <s v="S0362934"/>
  </r>
  <r>
    <x v="629"/>
    <n v="10000"/>
    <n v="10000"/>
    <n v="45768"/>
    <s v="502LAUGH"/>
    <s v=" 1:09:21 pm"/>
    <s v="10620258098/10620258010"/>
    <m/>
    <x v="0"/>
    <s v="Yes"/>
    <n v="79"/>
    <s v="HP Indigo 6800"/>
    <x v="0"/>
    <s v="PM16"/>
    <s v="TEO KAH JUN"/>
    <n v="4108"/>
    <n v="235.4"/>
    <n v="3.9233333333333333"/>
    <d v="2025-04-11T00:00:00"/>
    <m/>
    <n v="28"/>
    <n v="115024"/>
    <s v="PE"/>
    <s v="C2P05-80050-FT0001"/>
    <n v="0"/>
    <n v="100000"/>
    <n v="15024"/>
    <n v="0"/>
    <n v="0"/>
    <n v="0"/>
    <m/>
    <m/>
    <n v="0"/>
    <m/>
    <m/>
    <m/>
    <m/>
    <m/>
    <m/>
    <m/>
    <m/>
    <s v="C2P05-80050-FT"/>
    <s v="H08031-JIM-M"/>
    <s v="HP MALAYSIA MANUFACTURING SDN.BHD."/>
    <m/>
    <n v="0"/>
    <n v="0"/>
    <n v="0"/>
    <n v="0"/>
    <n v="0"/>
    <n v="0"/>
    <m/>
    <m/>
    <m/>
    <s v="No"/>
    <s v="W665493"/>
    <n v="0"/>
    <m/>
    <s v="H08031-JIM-M"/>
    <m/>
    <m/>
    <s v="S0362935"/>
  </r>
  <r>
    <x v="630"/>
    <n v="10000"/>
    <n v="10000"/>
    <n v="45768"/>
    <s v="502LAUGH"/>
    <s v=" 1:10:43 pm"/>
    <s v="10620258098/10620258010"/>
    <m/>
    <x v="0"/>
    <s v="Yes"/>
    <n v="79"/>
    <s v="HP Indigo 6800"/>
    <x v="0"/>
    <s v="PM16"/>
    <s v="TEO KAH JUN"/>
    <n v="4108"/>
    <n v="235.4"/>
    <n v="3.9233333333333333"/>
    <d v="2025-04-11T00:00:00"/>
    <m/>
    <n v="28"/>
    <n v="115024"/>
    <s v="PE"/>
    <s v="F6V25-80016-FT0001"/>
    <n v="0"/>
    <n v="100000"/>
    <n v="15024"/>
    <n v="0"/>
    <n v="0"/>
    <n v="0"/>
    <m/>
    <m/>
    <n v="0"/>
    <m/>
    <m/>
    <m/>
    <m/>
    <m/>
    <m/>
    <m/>
    <m/>
    <s v="F6V25-80016-FT"/>
    <s v="H08031-JIM-M"/>
    <s v="HP MALAYSIA MANUFACTURING SDN.BHD."/>
    <m/>
    <n v="0"/>
    <n v="0"/>
    <n v="0"/>
    <n v="0"/>
    <n v="0"/>
    <n v="0"/>
    <m/>
    <m/>
    <m/>
    <s v="No"/>
    <s v="W665494"/>
    <n v="0"/>
    <m/>
    <s v="H08031-JIM-M"/>
    <m/>
    <m/>
    <s v="S0362937"/>
  </r>
  <r>
    <x v="631"/>
    <n v="10000"/>
    <n v="10000"/>
    <n v="45768"/>
    <s v="502LAUGH"/>
    <s v=" 1:09:21 pm"/>
    <s v="10620258098/10620258010"/>
    <m/>
    <x v="0"/>
    <s v="Yes"/>
    <n v="79"/>
    <s v="HP Indigo 6800"/>
    <x v="0"/>
    <s v="PM16"/>
    <s v="TEO KAH JUN"/>
    <n v="4108"/>
    <n v="235.4"/>
    <n v="3.9233333333333333"/>
    <d v="2025-04-11T00:00:00"/>
    <m/>
    <n v="28"/>
    <n v="115024"/>
    <s v="PE"/>
    <s v="3YM54-80005-FT0001"/>
    <n v="0"/>
    <n v="100000"/>
    <n v="15024"/>
    <n v="0"/>
    <n v="0"/>
    <n v="0"/>
    <m/>
    <m/>
    <n v="0"/>
    <m/>
    <m/>
    <m/>
    <m/>
    <m/>
    <m/>
    <m/>
    <m/>
    <s v="3YM54-80005-FT"/>
    <s v="H08031-JIM-M"/>
    <s v="HP MALAYSIA MANUFACTURING SDN.BHD."/>
    <m/>
    <n v="0"/>
    <n v="0"/>
    <n v="0"/>
    <n v="0"/>
    <n v="0"/>
    <n v="0"/>
    <m/>
    <m/>
    <m/>
    <s v="No"/>
    <s v="W665974"/>
    <n v="0"/>
    <m/>
    <s v="H08031-JIM-M"/>
    <m/>
    <m/>
    <s v="S0362942"/>
  </r>
  <r>
    <x v="632"/>
    <n v="10000"/>
    <n v="20000"/>
    <n v="45768"/>
    <s v="502LAUGH"/>
    <s v=" 1:06:36 pm"/>
    <s v="10620258098/10620258010"/>
    <m/>
    <x v="0"/>
    <s v="Yes"/>
    <n v="79"/>
    <s v="HP Indigo 6800"/>
    <x v="0"/>
    <s v="PM16"/>
    <s v="TEO KAH JUN"/>
    <n v="4108"/>
    <n v="235.4"/>
    <n v="3.9233333333333333"/>
    <d v="2025-04-11T00:00:00"/>
    <m/>
    <n v="28"/>
    <n v="115024"/>
    <s v="PE"/>
    <s v="CH561-80124-FT0001"/>
    <n v="0"/>
    <n v="100000"/>
    <n v="15024"/>
    <n v="0"/>
    <n v="0"/>
    <n v="0"/>
    <m/>
    <m/>
    <n v="0"/>
    <m/>
    <m/>
    <m/>
    <m/>
    <m/>
    <m/>
    <m/>
    <m/>
    <s v="CH561-80124-FT"/>
    <s v="H08031-JIM-M"/>
    <s v="HP MALAYSIA MANUFACTURING SDN.BHD."/>
    <m/>
    <n v="0"/>
    <n v="0"/>
    <n v="0"/>
    <n v="0"/>
    <n v="0"/>
    <n v="0"/>
    <m/>
    <m/>
    <m/>
    <s v="No"/>
    <s v="W665224"/>
    <n v="0"/>
    <m/>
    <s v="H08031-JIM-M"/>
    <m/>
    <m/>
    <s v="S0362947"/>
  </r>
  <r>
    <x v="532"/>
    <n v="10000"/>
    <n v="20000"/>
    <n v="45761"/>
    <s v="502LAUGH"/>
    <s v=" 8:31:02 am"/>
    <s v="M0BUP6250"/>
    <m/>
    <x v="1"/>
    <s v="Yes"/>
    <n v="77"/>
    <s v="Brotech DF330 "/>
    <x v="1"/>
    <s v="PM74"/>
    <s v="YONG CHEE SOON"/>
    <n v="108"/>
    <n v="31.8"/>
    <n v="0.53"/>
    <d v="2025-04-11T00:00:00"/>
    <m/>
    <n v="168"/>
    <n v="18144"/>
    <s v="PE"/>
    <s v="C9407-800010001"/>
    <n v="0"/>
    <n v="10000"/>
    <n v="8144"/>
    <n v="0"/>
    <n v="0"/>
    <n v="0"/>
    <m/>
    <m/>
    <n v="0"/>
    <m/>
    <m/>
    <m/>
    <m/>
    <m/>
    <m/>
    <m/>
    <m/>
    <s v="C9407-80001"/>
    <s v="H08031-IMS"/>
    <s v="HP SINGAPORE (PRIVATE) LIMITED"/>
    <m/>
    <n v="0"/>
    <n v="0"/>
    <n v="0"/>
    <n v="0"/>
    <n v="0"/>
    <n v="0"/>
    <m/>
    <m/>
    <m/>
    <s v="No"/>
    <s v="W665500"/>
    <n v="0"/>
    <m/>
    <s v="H08031-IMS"/>
    <m/>
    <m/>
    <s v="S0363013"/>
  </r>
  <r>
    <x v="633"/>
    <n v="10000"/>
    <n v="10000"/>
    <n v="45768"/>
    <s v="502LAUGH"/>
    <s v=" 1:10:43 pm"/>
    <s v="10620258098/10620258010"/>
    <m/>
    <x v="0"/>
    <s v="Yes"/>
    <n v="79"/>
    <s v="HP Indigo 6800"/>
    <x v="0"/>
    <s v="PM16"/>
    <s v="TEO KAH JUN"/>
    <n v="4108"/>
    <n v="235.4"/>
    <n v="3.9233333333333333"/>
    <d v="2025-04-11T00:00:00"/>
    <m/>
    <n v="28"/>
    <n v="115024"/>
    <s v="PE"/>
    <s v="CH561-80140-FT0001"/>
    <n v="0"/>
    <n v="100000"/>
    <n v="15024"/>
    <n v="0"/>
    <n v="0"/>
    <n v="0"/>
    <m/>
    <m/>
    <n v="0"/>
    <m/>
    <m/>
    <m/>
    <m/>
    <m/>
    <m/>
    <m/>
    <m/>
    <s v="CH561-80140-FT"/>
    <s v="H08031-JIM-M"/>
    <s v="HP MALAYSIA MANUFACTURING SDN.BHD."/>
    <m/>
    <n v="0"/>
    <n v="0"/>
    <n v="0"/>
    <n v="0"/>
    <n v="0"/>
    <n v="0"/>
    <m/>
    <m/>
    <m/>
    <s v="No"/>
    <s v="W665501"/>
    <n v="0"/>
    <m/>
    <s v="H08031-JIM-M"/>
    <m/>
    <m/>
    <s v="S0363014"/>
  </r>
  <r>
    <x v="588"/>
    <n v="10000"/>
    <n v="20000"/>
    <n v="45761"/>
    <s v="502LAUGH"/>
    <n v="0.44119212962962961"/>
    <s v="J00WT7100"/>
    <m/>
    <x v="1"/>
    <s v="Yes"/>
    <n v="82"/>
    <s v="POLLY"/>
    <x v="2"/>
    <s v="PM11"/>
    <s v="TEE MENG CHAI"/>
    <n v="14000"/>
    <m/>
    <m/>
    <d v="2025-04-11T00:00:00"/>
    <m/>
    <n v="6"/>
    <n v="84000"/>
    <s v="PE"/>
    <n v="5000580750001"/>
    <n v="0"/>
    <n v="78000"/>
    <n v="6000"/>
    <n v="0"/>
    <n v="0"/>
    <n v="0"/>
    <m/>
    <m/>
    <n v="0"/>
    <m/>
    <m/>
    <m/>
    <m/>
    <m/>
    <m/>
    <m/>
    <m/>
    <n v="500058075"/>
    <s v="B02083"/>
    <s v="BECTON DICKINSON MEDICAL (S) PTE LTD"/>
    <m/>
    <n v="0"/>
    <n v="0"/>
    <n v="0"/>
    <n v="0"/>
    <n v="0"/>
    <n v="0"/>
    <m/>
    <m/>
    <m/>
    <s v="No"/>
    <s v="W665041"/>
    <n v="0"/>
    <m/>
    <s v="B02083"/>
    <m/>
    <m/>
    <s v="S0363034"/>
  </r>
  <r>
    <x v="634"/>
    <n v="10000"/>
    <n v="10000"/>
    <n v="45761"/>
    <s v="502LAUGH"/>
    <s v=" 2:07:16 pm"/>
    <s v="J00WT7100"/>
    <m/>
    <x v="0"/>
    <s v="Yes"/>
    <n v="72"/>
    <s v="Xeikon 3500"/>
    <x v="0"/>
    <s v="PM17"/>
    <s v="NG SWEE CHEA"/>
    <n v="8500"/>
    <m/>
    <m/>
    <d v="2025-04-11T00:00:00"/>
    <m/>
    <n v="4"/>
    <n v="34000"/>
    <s v="PE"/>
    <n v="5000582200001"/>
    <n v="0"/>
    <n v="30000"/>
    <n v="4000"/>
    <n v="0"/>
    <n v="0"/>
    <n v="0"/>
    <m/>
    <m/>
    <n v="0"/>
    <m/>
    <m/>
    <m/>
    <m/>
    <m/>
    <m/>
    <m/>
    <m/>
    <n v="500058220"/>
    <s v="B02083"/>
    <s v="BECTON DICKINSON MEDICAL (S) PTE LTD"/>
    <m/>
    <n v="0"/>
    <n v="0"/>
    <n v="0"/>
    <n v="0"/>
    <n v="0"/>
    <n v="0"/>
    <m/>
    <m/>
    <m/>
    <s v="No"/>
    <s v="W664871"/>
    <n v="0"/>
    <m/>
    <s v="B02083"/>
    <m/>
    <m/>
    <s v="S0363034"/>
  </r>
  <r>
    <x v="635"/>
    <n v="10000"/>
    <n v="10000"/>
    <n v="45768"/>
    <s v="502LAUGH"/>
    <s v=" 8:37:02 am"/>
    <s v="J00WT7100"/>
    <m/>
    <x v="0"/>
    <s v="Yes"/>
    <n v="72"/>
    <s v="Xeikon 3500"/>
    <x v="0"/>
    <s v="PM17"/>
    <s v="NG SWEE CHEA"/>
    <n v="26000"/>
    <m/>
    <m/>
    <d v="2025-04-11T00:00:00"/>
    <m/>
    <n v="4"/>
    <n v="104000"/>
    <s v="PE"/>
    <n v="5000582210001"/>
    <n v="0"/>
    <n v="92000"/>
    <n v="12000"/>
    <n v="0"/>
    <n v="0"/>
    <n v="0"/>
    <m/>
    <m/>
    <n v="0"/>
    <m/>
    <m/>
    <m/>
    <m/>
    <m/>
    <m/>
    <m/>
    <m/>
    <n v="500058221"/>
    <s v="B02083"/>
    <s v="BECTON DICKINSON MEDICAL (S) PTE LTD"/>
    <m/>
    <n v="0"/>
    <n v="0"/>
    <n v="0"/>
    <n v="0"/>
    <n v="0"/>
    <n v="0"/>
    <m/>
    <m/>
    <m/>
    <s v="No"/>
    <s v="W665227"/>
    <n v="0"/>
    <m/>
    <s v="B02083"/>
    <m/>
    <m/>
    <s v="S0363034"/>
  </r>
  <r>
    <x v="636"/>
    <n v="10000"/>
    <n v="10000"/>
    <n v="45764"/>
    <s v="502LAUGH"/>
    <s v=" 1:09:56 pm"/>
    <s v="J00WT7100"/>
    <m/>
    <x v="0"/>
    <s v="Yes"/>
    <n v="72"/>
    <s v="Xeikon 3500"/>
    <x v="0"/>
    <s v="PM17"/>
    <s v="NG SWEE CHEA"/>
    <n v="2500"/>
    <m/>
    <m/>
    <d v="2025-04-11T00:00:00"/>
    <m/>
    <n v="4"/>
    <n v="10000"/>
    <s v="PE"/>
    <n v="5000596170001"/>
    <n v="0"/>
    <n v="8000"/>
    <n v="2000"/>
    <n v="0"/>
    <n v="0"/>
    <n v="0"/>
    <m/>
    <m/>
    <n v="0"/>
    <m/>
    <m/>
    <m/>
    <m/>
    <m/>
    <m/>
    <m/>
    <m/>
    <n v="500059617"/>
    <s v="B02083"/>
    <s v="BECTON DICKINSON MEDICAL (S) PTE LTD"/>
    <m/>
    <n v="0"/>
    <n v="0"/>
    <n v="0"/>
    <n v="0"/>
    <n v="0"/>
    <n v="0"/>
    <m/>
    <m/>
    <m/>
    <s v="No"/>
    <s v="W665042"/>
    <n v="0"/>
    <m/>
    <s v="B02083"/>
    <m/>
    <m/>
    <s v="S0363034"/>
  </r>
  <r>
    <x v="637"/>
    <n v="10000"/>
    <n v="10000"/>
    <n v="45764"/>
    <s v="502LAUGH"/>
    <s v=" 1:09:00 pm"/>
    <s v="J00WT7100"/>
    <m/>
    <x v="0"/>
    <s v="Yes"/>
    <n v="72"/>
    <s v="Xeikon 3500"/>
    <x v="0"/>
    <s v="PM17"/>
    <s v="NG SWEE CHEA"/>
    <n v="1750"/>
    <m/>
    <m/>
    <d v="2025-04-11T00:00:00"/>
    <m/>
    <n v="4"/>
    <n v="7000"/>
    <s v="PE"/>
    <n v="5000596230001"/>
    <n v="0"/>
    <n v="5000"/>
    <n v="2000"/>
    <n v="0"/>
    <n v="0"/>
    <n v="0"/>
    <m/>
    <m/>
    <n v="0"/>
    <m/>
    <m/>
    <m/>
    <m/>
    <m/>
    <m/>
    <m/>
    <m/>
    <n v="500059623"/>
    <s v="B02083"/>
    <s v="BECTON DICKINSON MEDICAL (S) PTE LTD"/>
    <m/>
    <n v="0"/>
    <n v="0"/>
    <n v="0"/>
    <n v="0"/>
    <n v="0"/>
    <n v="0"/>
    <m/>
    <m/>
    <m/>
    <s v="No"/>
    <s v="W665043"/>
    <n v="0"/>
    <m/>
    <s v="B02083"/>
    <m/>
    <m/>
    <s v="S0363034"/>
  </r>
  <r>
    <x v="638"/>
    <n v="10000"/>
    <n v="10000"/>
    <n v="45764"/>
    <s v="502LAUGH"/>
    <s v=" 1:08:15 pm"/>
    <s v="J00WT7100"/>
    <m/>
    <x v="0"/>
    <s v="Yes"/>
    <n v="72"/>
    <s v="Xeikon 3500"/>
    <x v="0"/>
    <s v="PM17"/>
    <s v="NG SWEE CHEA"/>
    <n v="3750"/>
    <m/>
    <m/>
    <d v="2025-04-11T00:00:00"/>
    <m/>
    <n v="4"/>
    <n v="15000"/>
    <s v="PE"/>
    <n v="5000602800001"/>
    <n v="0"/>
    <n v="12000"/>
    <n v="3000"/>
    <n v="0"/>
    <n v="0"/>
    <n v="0"/>
    <m/>
    <m/>
    <n v="0"/>
    <m/>
    <m/>
    <m/>
    <m/>
    <m/>
    <m/>
    <m/>
    <m/>
    <n v="500060280"/>
    <s v="B02083"/>
    <s v="BECTON DICKINSON MEDICAL (S) PTE LTD"/>
    <m/>
    <n v="0"/>
    <n v="0"/>
    <n v="0"/>
    <n v="0"/>
    <n v="0"/>
    <n v="0"/>
    <m/>
    <m/>
    <m/>
    <s v="No"/>
    <s v="W665044"/>
    <n v="0"/>
    <m/>
    <s v="B02083"/>
    <m/>
    <m/>
    <s v="S0363034"/>
  </r>
  <r>
    <x v="639"/>
    <n v="10000"/>
    <n v="10000"/>
    <n v="45764"/>
    <s v="502LAUGH"/>
    <s v=" 1:07:20 pm"/>
    <s v="J00WT7100"/>
    <m/>
    <x v="0"/>
    <s v="Yes"/>
    <n v="72"/>
    <s v="Xeikon 3500"/>
    <x v="0"/>
    <s v="PM17"/>
    <s v="NG SWEE CHEA"/>
    <n v="1750"/>
    <m/>
    <m/>
    <d v="2025-04-11T00:00:00"/>
    <m/>
    <n v="4"/>
    <n v="7000"/>
    <s v="PE"/>
    <n v="5000602810001"/>
    <n v="0"/>
    <n v="5000"/>
    <n v="2000"/>
    <n v="0"/>
    <n v="0"/>
    <n v="0"/>
    <m/>
    <m/>
    <n v="0"/>
    <m/>
    <m/>
    <m/>
    <m/>
    <m/>
    <m/>
    <m/>
    <m/>
    <n v="500060281"/>
    <s v="B02083"/>
    <s v="BECTON DICKINSON MEDICAL (S) PTE LTD"/>
    <m/>
    <n v="0"/>
    <n v="0"/>
    <n v="0"/>
    <n v="0"/>
    <n v="0"/>
    <n v="0"/>
    <m/>
    <m/>
    <m/>
    <s v="No"/>
    <s v="W665045"/>
    <n v="0"/>
    <m/>
    <s v="B02083"/>
    <m/>
    <m/>
    <s v="S0363034"/>
  </r>
  <r>
    <x v="640"/>
    <n v="10000"/>
    <n v="10000"/>
    <n v="45762"/>
    <s v="502LAUGH"/>
    <s v=" 8:44:49 am"/>
    <s v="M0BUE5312/M0BUF4272"/>
    <m/>
    <x v="0"/>
    <s v="Yes"/>
    <n v="70"/>
    <s v="SANKI"/>
    <x v="2"/>
    <s v="PS84"/>
    <s v="YIP WENG FAI"/>
    <n v="9000"/>
    <n v="270"/>
    <n v="4.5"/>
    <d v="2025-04-11T00:00:00"/>
    <m/>
    <n v="6"/>
    <n v="54000"/>
    <s v="PE"/>
    <s v="722138300 REVA0001"/>
    <n v="0"/>
    <n v="54000"/>
    <n v="0"/>
    <n v="0"/>
    <n v="0"/>
    <n v="0"/>
    <m/>
    <m/>
    <n v="0"/>
    <m/>
    <m/>
    <m/>
    <m/>
    <m/>
    <m/>
    <m/>
    <m/>
    <s v="722138300 REVA"/>
    <s v="S19314"/>
    <s v="SEAGATE TECHNOLOGY INTERNATIONAL (WUXI) CO., LTD"/>
    <m/>
    <n v="0"/>
    <n v="0"/>
    <n v="0"/>
    <n v="0"/>
    <n v="0"/>
    <n v="0"/>
    <m/>
    <m/>
    <m/>
    <s v="No"/>
    <s v="W664873"/>
    <n v="0"/>
    <m/>
    <s v="S19314"/>
    <m/>
    <m/>
    <s v="H0064986"/>
  </r>
  <r>
    <x v="641"/>
    <n v="10000"/>
    <n v="10000"/>
    <n v="45758"/>
    <s v="502LAUGH"/>
    <s v=" 3:48:12 pm"/>
    <s v="L4005U7005"/>
    <m/>
    <x v="0"/>
    <s v="Yes"/>
    <n v="61"/>
    <s v="FSK 520"/>
    <x v="3"/>
    <s v="PM68"/>
    <s v="LEE KIM LIANG"/>
    <n v="100"/>
    <n v="47"/>
    <n v="0.78333333333333333"/>
    <d v="2025-04-11T00:00:00"/>
    <m/>
    <n v="1"/>
    <n v="100"/>
    <s v="PE"/>
    <n v="107352740001"/>
    <n v="0"/>
    <n v="100"/>
    <n v="0"/>
    <n v="0"/>
    <n v="0"/>
    <n v="0"/>
    <m/>
    <m/>
    <n v="0"/>
    <m/>
    <m/>
    <m/>
    <m/>
    <m/>
    <m/>
    <m/>
    <m/>
    <n v="10735274"/>
    <s v="I09109"/>
    <s v="IKE TECHNOLOGY"/>
    <m/>
    <n v="0"/>
    <n v="0"/>
    <n v="0"/>
    <n v="0"/>
    <n v="0"/>
    <n v="0"/>
    <m/>
    <m/>
    <m/>
    <s v="No"/>
    <s v="W664874"/>
    <n v="0"/>
    <m/>
    <s v="I09109"/>
    <m/>
    <m/>
    <s v="S0363057"/>
  </r>
  <r>
    <x v="642"/>
    <n v="10000"/>
    <n v="10000"/>
    <n v="45771"/>
    <s v="502LAUGH"/>
    <s v=" 8:33:05 am"/>
    <n v="10620258012"/>
    <m/>
    <x v="0"/>
    <s v="Yes"/>
    <n v="79"/>
    <s v="HP Indigo 6800"/>
    <x v="0"/>
    <s v="PM16"/>
    <s v="TEO KAH JUN"/>
    <n v="872"/>
    <n v="73.599999999999994"/>
    <n v="1.2266666666666666"/>
    <d v="2025-04-11T00:00:00"/>
    <m/>
    <n v="264"/>
    <n v="230208"/>
    <s v="PE"/>
    <s v="7FP07-80001-FT0001"/>
    <n v="0"/>
    <n v="200000"/>
    <n v="30208"/>
    <n v="0"/>
    <n v="0"/>
    <n v="0"/>
    <m/>
    <m/>
    <n v="0"/>
    <m/>
    <m/>
    <m/>
    <m/>
    <m/>
    <m/>
    <m/>
    <m/>
    <s v="7FP07-80001-FT"/>
    <s v="H08031-JIM-M"/>
    <s v="HP MALAYSIA MANUFACTURING SDN.BHD."/>
    <m/>
    <n v="0"/>
    <n v="0"/>
    <n v="0"/>
    <n v="0"/>
    <n v="0"/>
    <n v="0"/>
    <m/>
    <m/>
    <m/>
    <s v="No"/>
    <s v="W665509"/>
    <n v="0"/>
    <m/>
    <s v="H08031-JIM-M"/>
    <m/>
    <m/>
    <s v="S0363051"/>
  </r>
  <r>
    <x v="643"/>
    <n v="10000"/>
    <n v="10000"/>
    <n v="45779"/>
    <s v="502LAUGH"/>
    <s v=" 5:47:11 pm"/>
    <n v="10620258012"/>
    <m/>
    <x v="0"/>
    <s v="Yes"/>
    <n v="79"/>
    <s v="HP Indigo 6800"/>
    <x v="0"/>
    <s v="PM16"/>
    <s v="TEO KAH JUN"/>
    <n v="114"/>
    <n v="35.700000000000003"/>
    <n v="0.59500000000000008"/>
    <d v="2025-04-11T00:00:00"/>
    <m/>
    <n v="264"/>
    <n v="30096"/>
    <s v="PE"/>
    <s v="7FP13-80001-FT0001"/>
    <n v="0"/>
    <n v="20000"/>
    <n v="10096"/>
    <n v="0"/>
    <n v="0"/>
    <n v="0"/>
    <m/>
    <m/>
    <n v="0"/>
    <m/>
    <m/>
    <m/>
    <m/>
    <m/>
    <m/>
    <m/>
    <m/>
    <s v="7FP13-80001-FT"/>
    <s v="H08031-JIM-M"/>
    <s v="HP MALAYSIA MANUFACTURING SDN.BHD."/>
    <m/>
    <n v="0"/>
    <n v="0"/>
    <n v="0"/>
    <n v="0"/>
    <n v="0"/>
    <n v="0"/>
    <m/>
    <m/>
    <m/>
    <s v="No"/>
    <s v="W665987"/>
    <n v="0"/>
    <m/>
    <s v="H08031-JIM-M"/>
    <m/>
    <m/>
    <s v="S0363052"/>
  </r>
  <r>
    <x v="644"/>
    <n v="10000"/>
    <n v="10000"/>
    <n v="45768"/>
    <s v="502LAUGH"/>
    <s v=" 1:06:36 pm"/>
    <s v="10620258098/10620258010"/>
    <m/>
    <x v="0"/>
    <s v="Yes"/>
    <n v="79"/>
    <s v="HP Indigo 6800"/>
    <x v="0"/>
    <s v="PM16"/>
    <s v="TEO KAH JUN"/>
    <n v="4108"/>
    <n v="235.4"/>
    <n v="3.9233333333333333"/>
    <d v="2025-04-11T00:00:00"/>
    <m/>
    <n v="28"/>
    <n v="115024"/>
    <s v="PE"/>
    <s v="F6U68-80036-FT0001"/>
    <n v="0"/>
    <n v="100000"/>
    <n v="15024"/>
    <n v="0"/>
    <n v="0"/>
    <n v="0"/>
    <m/>
    <m/>
    <n v="0"/>
    <m/>
    <m/>
    <m/>
    <m/>
    <m/>
    <m/>
    <m/>
    <m/>
    <s v="F6U68-80036-FT"/>
    <s v="H08031-JIM-M"/>
    <s v="HP MALAYSIA MANUFACTURING SDN.BHD."/>
    <m/>
    <n v="0"/>
    <n v="0"/>
    <n v="0"/>
    <n v="0"/>
    <n v="0"/>
    <n v="0"/>
    <m/>
    <m/>
    <m/>
    <s v="No"/>
    <s v="W665988"/>
    <n v="0"/>
    <m/>
    <s v="H08031-JIM-M"/>
    <m/>
    <m/>
    <s v="S0363053"/>
  </r>
  <r>
    <x v="645"/>
    <n v="10000"/>
    <n v="10000"/>
    <n v="45779"/>
    <s v="502LAUGH"/>
    <s v=" 5:45:19 pm"/>
    <n v="10620258009"/>
    <m/>
    <x v="0"/>
    <s v="Yes"/>
    <n v="79"/>
    <s v="HP Indigo 6800"/>
    <x v="0"/>
    <s v="PM16"/>
    <s v="TEO KAH JUN"/>
    <n v="171"/>
    <n v="38.549999999999997"/>
    <n v="0.64249999999999996"/>
    <d v="2025-04-11T00:00:00"/>
    <m/>
    <n v="176"/>
    <n v="30096"/>
    <s v="PE"/>
    <s v="7FP45-80001-FT0001"/>
    <n v="0"/>
    <n v="20000"/>
    <n v="10096"/>
    <n v="0"/>
    <n v="0"/>
    <n v="0"/>
    <m/>
    <m/>
    <n v="0"/>
    <m/>
    <m/>
    <m/>
    <m/>
    <m/>
    <m/>
    <m/>
    <m/>
    <s v="7FP45-80001-FT"/>
    <s v="H08031-JIM-M"/>
    <s v="HP MALAYSIA MANUFACTURING SDN.BHD."/>
    <m/>
    <n v="0"/>
    <n v="0"/>
    <n v="0"/>
    <n v="0"/>
    <n v="0"/>
    <n v="0"/>
    <m/>
    <m/>
    <m/>
    <s v="No"/>
    <s v="W665990"/>
    <n v="0"/>
    <m/>
    <s v="H08031-JIM-M"/>
    <m/>
    <m/>
    <s v="S0363055"/>
  </r>
  <r>
    <x v="646"/>
    <n v="10000"/>
    <n v="20000"/>
    <n v="45768"/>
    <s v="502LAUGH"/>
    <s v=" 1:06:36 pm"/>
    <s v="10620258098/10620258010"/>
    <m/>
    <x v="0"/>
    <s v="Yes"/>
    <n v="79"/>
    <s v="HP Indigo 6800"/>
    <x v="0"/>
    <s v="PM16"/>
    <s v="TEO KAH JUN"/>
    <n v="4108"/>
    <n v="235.4"/>
    <n v="3.9233333333333333"/>
    <d v="2025-04-11T00:00:00"/>
    <m/>
    <n v="28"/>
    <n v="115024"/>
    <s v="PE"/>
    <s v="CH561-80124-FT0001"/>
    <n v="0"/>
    <n v="100000"/>
    <n v="15024"/>
    <n v="0"/>
    <n v="0"/>
    <n v="0"/>
    <m/>
    <m/>
    <n v="0"/>
    <m/>
    <m/>
    <m/>
    <m/>
    <m/>
    <m/>
    <m/>
    <m/>
    <s v="CH561-80124-FT"/>
    <s v="H08031-JIM-M"/>
    <s v="HP MALAYSIA MANUFACTURING SDN.BHD."/>
    <m/>
    <n v="0"/>
    <n v="0"/>
    <n v="0"/>
    <n v="0"/>
    <n v="0"/>
    <n v="0"/>
    <m/>
    <m/>
    <m/>
    <s v="No"/>
    <s v="W665240"/>
    <n v="0"/>
    <m/>
    <s v="H08031-JIM-M"/>
    <m/>
    <m/>
    <s v="S0363056"/>
  </r>
  <r>
    <x v="647"/>
    <n v="10000"/>
    <n v="20000"/>
    <n v="45762"/>
    <s v="502LAUGH"/>
    <s v=" 9:31:02 am"/>
    <n v="30000020"/>
    <m/>
    <x v="0"/>
    <s v="Yes"/>
    <s v="ZC51"/>
    <s v="Zebra"/>
    <x v="0"/>
    <s v="PP24"/>
    <s v="HO HON SENG"/>
    <n v="300"/>
    <m/>
    <m/>
    <d v="2025-04-11T00:00:00"/>
    <m/>
    <n v="1"/>
    <n v="300"/>
    <s v="PE"/>
    <s v="THT-51-724-100001"/>
    <n v="0"/>
    <n v="100"/>
    <n v="200"/>
    <n v="0"/>
    <n v="0"/>
    <n v="0"/>
    <m/>
    <m/>
    <n v="0"/>
    <m/>
    <m/>
    <m/>
    <m/>
    <m/>
    <m/>
    <m/>
    <m/>
    <s v="THT-51-724-10"/>
    <s v="P16293"/>
    <s v="PBA SYSTEMS PTE LTD"/>
    <m/>
    <n v="0"/>
    <n v="0"/>
    <n v="0"/>
    <n v="0"/>
    <n v="0"/>
    <n v="0"/>
    <m/>
    <m/>
    <m/>
    <s v="No"/>
    <s v="W664883"/>
    <n v="0"/>
    <m/>
    <s v="P16293"/>
    <m/>
    <m/>
    <s v="S0363090"/>
  </r>
  <r>
    <x v="648"/>
    <n v="10000"/>
    <n v="20000"/>
    <n v="45762"/>
    <s v="502LAUGH"/>
    <s v=" 9:29:21 am"/>
    <n v="30000020"/>
    <m/>
    <x v="0"/>
    <s v="Yes"/>
    <n v="88"/>
    <s v="OKI"/>
    <x v="0"/>
    <s v="PP24"/>
    <s v="HO HON SENG"/>
    <n v="100"/>
    <m/>
    <m/>
    <d v="2025-04-11T00:00:00"/>
    <m/>
    <n v="1"/>
    <n v="100"/>
    <s v="PE"/>
    <s v="THT-96-717-100001"/>
    <n v="0"/>
    <n v="100"/>
    <n v="0"/>
    <n v="0"/>
    <n v="0"/>
    <n v="0"/>
    <m/>
    <m/>
    <n v="0"/>
    <m/>
    <m/>
    <m/>
    <m/>
    <m/>
    <m/>
    <m/>
    <m/>
    <s v="THT-96-717-10"/>
    <s v="P16293"/>
    <s v="PBA SYSTEMS PTE LTD"/>
    <m/>
    <n v="0"/>
    <n v="0"/>
    <n v="0"/>
    <n v="0"/>
    <n v="0"/>
    <n v="0"/>
    <m/>
    <m/>
    <m/>
    <s v="No"/>
    <s v="W664884"/>
    <n v="0"/>
    <m/>
    <s v="P16293"/>
    <m/>
    <m/>
    <s v="S0363090"/>
  </r>
  <r>
    <x v="595"/>
    <n v="10000"/>
    <n v="30000"/>
    <n v="45761"/>
    <s v="502LAUGH"/>
    <s v=" 8:19:58 am"/>
    <s v="A431833/JH20240905/XHX24C12A0402/XHX24B18A1408/XHX2501081024"/>
    <m/>
    <x v="0"/>
    <s v="Yes"/>
    <n v="112"/>
    <s v="HDS"/>
    <x v="2"/>
    <s v="PS07"/>
    <s v="KANG HOCK SENG"/>
    <n v="2000"/>
    <n v="145"/>
    <n v="2.4166666666666665"/>
    <d v="2025-04-12T00:00:00"/>
    <m/>
    <n v="10"/>
    <n v="20000"/>
    <s v="PE"/>
    <s v="TPK-874726-00100001"/>
    <n v="0"/>
    <n v="20000"/>
    <n v="0"/>
    <n v="0"/>
    <n v="0"/>
    <n v="0"/>
    <m/>
    <m/>
    <n v="0"/>
    <m/>
    <m/>
    <m/>
    <m/>
    <m/>
    <m/>
    <m/>
    <m/>
    <s v="TPK-874726-0010"/>
    <s v="Z26002"/>
    <s v="CCL DESIGN (PENANG) SDN. BHD."/>
    <m/>
    <n v="0"/>
    <n v="0"/>
    <n v="0"/>
    <n v="0"/>
    <n v="0"/>
    <n v="0"/>
    <m/>
    <m/>
    <m/>
    <s v="No"/>
    <s v="W665115"/>
    <n v="0"/>
    <m/>
    <s v="Z26002"/>
    <m/>
    <m/>
    <s v="S0358423"/>
  </r>
  <r>
    <x v="649"/>
    <n v="10000"/>
    <n v="10000"/>
    <n v="45761"/>
    <s v="502LAUGH"/>
    <s v=" 9:34:26 am"/>
    <s v="4022211U5"/>
    <m/>
    <x v="0"/>
    <s v="Yes"/>
    <n v="46"/>
    <s v="Sanki 300 Intermittent"/>
    <x v="3"/>
    <s v="PS66"/>
    <s v="SIM ENG KWANG"/>
    <n v="1000"/>
    <n v="70"/>
    <n v="1.1666666666666667"/>
    <d v="2025-04-12T00:00:00"/>
    <m/>
    <n v="1"/>
    <n v="1000"/>
    <s v="PE"/>
    <s v="RE-LABFR00010001"/>
    <n v="0"/>
    <n v="1000"/>
    <n v="0"/>
    <n v="0"/>
    <n v="0"/>
    <n v="0"/>
    <m/>
    <m/>
    <n v="0"/>
    <m/>
    <m/>
    <m/>
    <m/>
    <m/>
    <m/>
    <m/>
    <m/>
    <s v="RE-LABFR0001"/>
    <s v="S19652"/>
    <s v="SCIENTIFIC GLASS TECHNOLOGY SINGAPORE PTE LTD"/>
    <m/>
    <n v="0"/>
    <n v="0"/>
    <n v="0"/>
    <n v="0"/>
    <n v="0"/>
    <n v="0"/>
    <m/>
    <m/>
    <m/>
    <s v="No"/>
    <s v="W664984"/>
    <n v="0"/>
    <m/>
    <s v="S19652"/>
    <m/>
    <m/>
    <s v="S0358432"/>
  </r>
  <r>
    <x v="650"/>
    <n v="10000"/>
    <n v="10000"/>
    <n v="45761"/>
    <s v="502LAUGH"/>
    <s v=" 8:23:35 am"/>
    <s v="4052225U5"/>
    <m/>
    <x v="0"/>
    <s v="Yes"/>
    <n v="46"/>
    <s v="Sanki 300 Intermittent"/>
    <x v="3"/>
    <s v="PS66"/>
    <s v="SIM ENG KWANG"/>
    <n v="500"/>
    <n v="57.5"/>
    <n v="0.95833333333333337"/>
    <d v="2025-04-12T00:00:00"/>
    <m/>
    <n v="1"/>
    <n v="500"/>
    <s v="PE"/>
    <s v="TH-LABCO10610001"/>
    <n v="0"/>
    <n v="500"/>
    <n v="0"/>
    <n v="0"/>
    <n v="0"/>
    <n v="0"/>
    <m/>
    <m/>
    <n v="0"/>
    <m/>
    <m/>
    <m/>
    <m/>
    <m/>
    <m/>
    <m/>
    <m/>
    <s v="TH-LABCO1061"/>
    <s v="S19652"/>
    <s v="SCIENTIFIC GLASS TECHNOLOGY SINGAPORE PTE LTD"/>
    <m/>
    <n v="0"/>
    <n v="0"/>
    <n v="0"/>
    <n v="0"/>
    <n v="0"/>
    <n v="0"/>
    <m/>
    <m/>
    <m/>
    <s v="No"/>
    <s v="W664498"/>
    <n v="0"/>
    <m/>
    <s v="S19652"/>
    <m/>
    <m/>
    <s v="S0358432"/>
  </r>
  <r>
    <x v="651"/>
    <n v="10000"/>
    <n v="10000"/>
    <n v="45761"/>
    <s v="502LAUGH"/>
    <s v=" 4:06:35 pm"/>
    <s v="24F1310472/P/O49109"/>
    <m/>
    <x v="0"/>
    <s v="Yes"/>
    <n v="60"/>
    <s v="Fujishiko UDP-5000"/>
    <x v="2"/>
    <s v="PM30"/>
    <s v="OH KIAN YUAN"/>
    <n v="6000"/>
    <n v="165"/>
    <n v="2.75"/>
    <d v="2025-04-12T00:00:00"/>
    <m/>
    <n v="10"/>
    <n v="60000"/>
    <s v="PE"/>
    <s v="TPK-884535-00100001"/>
    <n v="0"/>
    <n v="60000"/>
    <n v="0"/>
    <n v="0"/>
    <n v="0"/>
    <n v="0"/>
    <m/>
    <m/>
    <n v="0"/>
    <m/>
    <m/>
    <m/>
    <m/>
    <m/>
    <m/>
    <m/>
    <m/>
    <s v="TPK-884535-0010"/>
    <s v="Z26002"/>
    <s v="CCL DESIGN (PENANG) SDN. BHD."/>
    <m/>
    <n v="0"/>
    <n v="0"/>
    <n v="0"/>
    <n v="0"/>
    <n v="0"/>
    <n v="0"/>
    <m/>
    <m/>
    <m/>
    <s v="No"/>
    <s v="W664511"/>
    <n v="0"/>
    <m/>
    <s v="Z26002"/>
    <m/>
    <m/>
    <s v="S0360997"/>
  </r>
  <r>
    <x v="651"/>
    <n v="20000"/>
    <n v="10000"/>
    <n v="45761"/>
    <s v="502LAUGH"/>
    <s v=" 4:06:35 pm"/>
    <s v="24F1310472/P/O49109"/>
    <m/>
    <x v="0"/>
    <s v="Yes"/>
    <n v="60"/>
    <s v="Fujishiko UDP-5000"/>
    <x v="2"/>
    <s v="PM30"/>
    <s v="OH KIAN YUAN"/>
    <n v="8000"/>
    <n v="205"/>
    <n v="3.4166666666666665"/>
    <d v="2025-04-12T00:00:00"/>
    <m/>
    <n v="10"/>
    <n v="80000"/>
    <s v="PE"/>
    <s v="TPK-884535-00100001"/>
    <n v="0"/>
    <n v="80000"/>
    <n v="0"/>
    <n v="0"/>
    <n v="0"/>
    <n v="0"/>
    <m/>
    <m/>
    <n v="0"/>
    <m/>
    <m/>
    <m/>
    <m/>
    <m/>
    <m/>
    <m/>
    <m/>
    <s v="TPK-884535-0010"/>
    <s v="Z26002"/>
    <s v="CCL DESIGN (PENANG) SDN. BHD."/>
    <m/>
    <n v="0"/>
    <n v="0"/>
    <n v="0"/>
    <n v="0"/>
    <n v="0"/>
    <n v="0"/>
    <m/>
    <m/>
    <m/>
    <s v="No"/>
    <s v="W664511"/>
    <n v="0"/>
    <m/>
    <s v="Z26002"/>
    <m/>
    <m/>
    <s v="S0360997"/>
  </r>
  <r>
    <x v="652"/>
    <n v="10000"/>
    <n v="10000"/>
    <n v="45761"/>
    <s v="502LAUGH"/>
    <n v="0.53378472222222217"/>
    <s v="M0BUE5730"/>
    <m/>
    <x v="0"/>
    <s v="Yes"/>
    <n v="94"/>
    <s v="Taiyo"/>
    <x v="3"/>
    <s v="PM09"/>
    <s v="PANG JING FULL"/>
    <n v="9000"/>
    <m/>
    <m/>
    <d v="2025-04-12T00:00:00"/>
    <m/>
    <n v="4"/>
    <n v="36000"/>
    <s v="PE"/>
    <s v="L001-772785-00000004"/>
    <n v="0"/>
    <n v="36000"/>
    <n v="0"/>
    <n v="0"/>
    <n v="0"/>
    <n v="0"/>
    <m/>
    <m/>
    <n v="0"/>
    <m/>
    <m/>
    <m/>
    <m/>
    <m/>
    <m/>
    <m/>
    <m/>
    <s v="L001-772785-000004CG"/>
    <s v="W23041-TH"/>
    <s v="WESTERN DIGITAL STORAGE TECHNOLOGIES"/>
    <m/>
    <n v="0"/>
    <n v="0"/>
    <n v="0"/>
    <n v="0"/>
    <n v="0"/>
    <n v="0"/>
    <m/>
    <m/>
    <m/>
    <s v="No"/>
    <s v="W665908"/>
    <n v="0"/>
    <m/>
    <s v="W23041-TH"/>
    <m/>
    <m/>
    <s v="H0064779"/>
  </r>
  <r>
    <x v="653"/>
    <n v="10000"/>
    <n v="30000"/>
    <n v="45763"/>
    <s v="502LAUGH"/>
    <s v=" 3:38:35 pm"/>
    <s v="D008O1730/D008O15421525"/>
    <m/>
    <x v="1"/>
    <s v="Yes"/>
    <n v="77"/>
    <s v="Brotech DF330 "/>
    <x v="1"/>
    <s v="PM74"/>
    <s v="YONG CHEE SOON"/>
    <n v="32000"/>
    <n v="563.33333333333337"/>
    <n v="9.3888888888888893"/>
    <d v="2025-04-12T00:00:00"/>
    <m/>
    <n v="10"/>
    <n v="320000"/>
    <s v="PE"/>
    <s v="6ZE04-80002-FT0001"/>
    <n v="0"/>
    <n v="350000"/>
    <n v="-30000"/>
    <n v="0"/>
    <n v="0"/>
    <n v="0"/>
    <m/>
    <m/>
    <n v="0"/>
    <m/>
    <m/>
    <m/>
    <m/>
    <m/>
    <m/>
    <m/>
    <m/>
    <s v="6ZE04-80002-FT"/>
    <s v="H08031-JIM-M"/>
    <s v="HP MALAYSIA MANUFACTURING SDN.BHD."/>
    <m/>
    <n v="0"/>
    <n v="0"/>
    <n v="0"/>
    <n v="0"/>
    <n v="0"/>
    <n v="0"/>
    <m/>
    <m/>
    <m/>
    <s v="No"/>
    <s v="W665670"/>
    <n v="0"/>
    <m/>
    <s v="H08031-JIM-M"/>
    <m/>
    <m/>
    <s v="S0361403"/>
  </r>
  <r>
    <x v="654"/>
    <n v="10000"/>
    <n v="10000"/>
    <n v="45761"/>
    <s v="502LAUGH"/>
    <s v=" 2:07:54 pm"/>
    <s v="M0BUT4281"/>
    <m/>
    <x v="0"/>
    <s v="Yes"/>
    <n v="26"/>
    <s v="Sanki SKP250 Full Rotary"/>
    <x v="3"/>
    <s v="PS70"/>
    <s v="YEO WOO KEONG"/>
    <n v="9000"/>
    <n v="270"/>
    <n v="4.5"/>
    <d v="2025-04-12T00:00:00"/>
    <m/>
    <n v="4"/>
    <n v="36000"/>
    <s v="PE"/>
    <s v="100823876-75367 0001"/>
    <n v="0"/>
    <n v="36000"/>
    <n v="0"/>
    <n v="0"/>
    <n v="0"/>
    <n v="0"/>
    <m/>
    <m/>
    <n v="0"/>
    <m/>
    <m/>
    <m/>
    <m/>
    <m/>
    <m/>
    <m/>
    <m/>
    <s v="100823876-75367 A"/>
    <s v="S19081-TH"/>
    <s v="SEAGATE TECHNOLOGY (THAILAND) LTD."/>
    <m/>
    <n v="0"/>
    <n v="0"/>
    <n v="0"/>
    <n v="0"/>
    <n v="0"/>
    <n v="0"/>
    <m/>
    <m/>
    <m/>
    <s v="No"/>
    <s v="W664592"/>
    <n v="0"/>
    <m/>
    <s v="S19081-TH"/>
    <m/>
    <m/>
    <s v="H0064859"/>
  </r>
  <r>
    <x v="364"/>
    <n v="10000"/>
    <n v="30000"/>
    <n v="45761"/>
    <s v="502LAUGH"/>
    <s v=" 8:45:37 am"/>
    <n v="10620258104"/>
    <m/>
    <x v="2"/>
    <s v="Yes"/>
    <n v="85"/>
    <s v="Luster AOI"/>
    <x v="5"/>
    <s v="QM78"/>
    <s v="WONG SEAU JIN"/>
    <n v="2728"/>
    <m/>
    <m/>
    <d v="2025-04-12T00:00:00"/>
    <m/>
    <n v="11"/>
    <n v="30008"/>
    <s v="PE"/>
    <s v="6ZD36-800010001"/>
    <n v="0"/>
    <n v="30000"/>
    <n v="8"/>
    <n v="0"/>
    <n v="0"/>
    <n v="0"/>
    <m/>
    <m/>
    <n v="0"/>
    <m/>
    <m/>
    <m/>
    <m/>
    <m/>
    <m/>
    <m/>
    <m/>
    <s v="6ZD36-80001"/>
    <s v="H08031-JIM-M"/>
    <s v="HP MALAYSIA MANUFACTURING SDN.BHD."/>
    <m/>
    <n v="0"/>
    <n v="0"/>
    <n v="0"/>
    <n v="0"/>
    <n v="0"/>
    <n v="0"/>
    <m/>
    <m/>
    <m/>
    <s v="No"/>
    <s v="W664633"/>
    <n v="0"/>
    <m/>
    <s v="H08031-JIM-M"/>
    <m/>
    <m/>
    <s v="S0361878"/>
  </r>
  <r>
    <x v="333"/>
    <n v="10000"/>
    <n v="30000"/>
    <n v="45761"/>
    <s v="502LAUGH"/>
    <s v=" 8:43:59 am"/>
    <n v="10620258106"/>
    <m/>
    <x v="2"/>
    <s v="Yes"/>
    <n v="85"/>
    <s v="Luster AOI"/>
    <x v="5"/>
    <s v="QM78"/>
    <s v="WONG SEAU JIN"/>
    <n v="6364"/>
    <m/>
    <m/>
    <d v="2025-04-12T00:00:00"/>
    <m/>
    <n v="11"/>
    <n v="70004"/>
    <s v="PE"/>
    <s v="3YM55-80009-FT0001"/>
    <n v="0"/>
    <n v="70000"/>
    <n v="4"/>
    <n v="0"/>
    <n v="0"/>
    <n v="0"/>
    <m/>
    <m/>
    <n v="0"/>
    <m/>
    <m/>
    <m/>
    <m/>
    <m/>
    <m/>
    <m/>
    <m/>
    <s v="3YM55-80009-FT"/>
    <s v="H08031-JIM-M"/>
    <s v="HP MALAYSIA MANUFACTURING SDN.BHD."/>
    <m/>
    <n v="0"/>
    <n v="0"/>
    <n v="0"/>
    <n v="0"/>
    <n v="0"/>
    <n v="0"/>
    <m/>
    <m/>
    <m/>
    <s v="No"/>
    <s v="W664702"/>
    <n v="0"/>
    <m/>
    <s v="H08031-JIM-M"/>
    <m/>
    <m/>
    <s v="S0362002"/>
  </r>
  <r>
    <x v="384"/>
    <n v="10000"/>
    <n v="30000"/>
    <n v="45761"/>
    <s v="502LAUGH"/>
    <s v=" 4:08:41 pm"/>
    <n v="10620258107"/>
    <m/>
    <x v="2"/>
    <s v="Yes"/>
    <n v="85"/>
    <s v="Luster AOI"/>
    <x v="5"/>
    <s v="QM78"/>
    <s v="WONG SEAU JIN"/>
    <n v="4546"/>
    <m/>
    <m/>
    <d v="2025-04-12T00:00:00"/>
    <m/>
    <n v="11"/>
    <n v="50006"/>
    <s v="PE"/>
    <s v="9R1W4-80001-FT0001"/>
    <n v="0"/>
    <n v="50000"/>
    <n v="6"/>
    <n v="0"/>
    <n v="0"/>
    <n v="0"/>
    <m/>
    <m/>
    <n v="0"/>
    <m/>
    <m/>
    <m/>
    <m/>
    <m/>
    <m/>
    <m/>
    <m/>
    <s v="9R1W4-80001-FT"/>
    <s v="H08031-JIM-M"/>
    <s v="HP MALAYSIA MANUFACTURING SDN.BHD."/>
    <m/>
    <n v="0"/>
    <n v="0"/>
    <n v="0"/>
    <n v="0"/>
    <n v="0"/>
    <n v="0"/>
    <m/>
    <m/>
    <m/>
    <s v="No"/>
    <s v="W664772"/>
    <n v="0"/>
    <m/>
    <s v="H08031-JIM-M"/>
    <m/>
    <m/>
    <s v="S0362377"/>
  </r>
  <r>
    <x v="609"/>
    <n v="10000"/>
    <n v="20000"/>
    <n v="45762"/>
    <s v="502LAUGH"/>
    <s v=" 5:18:49 pm"/>
    <n v="59470"/>
    <m/>
    <x v="0"/>
    <s v="Yes"/>
    <n v="73"/>
    <s v="Brotech DF330"/>
    <x v="1"/>
    <s v="PM59"/>
    <s v="VOON CHAN PIN"/>
    <n v="74291"/>
    <n v="1268.1833333333334"/>
    <n v="21.136388888888892"/>
    <d v="2025-04-12T00:00:00"/>
    <m/>
    <n v="12"/>
    <n v="891492"/>
    <s v="PE"/>
    <s v="MT-1000407-902RE0005"/>
    <n v="0"/>
    <n v="437620"/>
    <n v="453872"/>
    <n v="0"/>
    <n v="0"/>
    <n v="0"/>
    <m/>
    <m/>
    <n v="0"/>
    <m/>
    <m/>
    <m/>
    <m/>
    <m/>
    <m/>
    <m/>
    <m/>
    <s v="MT-1000407-902REV006"/>
    <s v="Z26002"/>
    <s v="CCL DESIGN (PENANG) SDN. BHD."/>
    <m/>
    <n v="0"/>
    <n v="0"/>
    <n v="0"/>
    <n v="0"/>
    <n v="0"/>
    <n v="0"/>
    <m/>
    <m/>
    <m/>
    <s v="No"/>
    <s v="W665194"/>
    <n v="0"/>
    <m/>
    <s v="Z26002"/>
    <m/>
    <m/>
    <s v="S0362382"/>
  </r>
  <r>
    <x v="609"/>
    <n v="20000"/>
    <n v="10000"/>
    <n v="45762"/>
    <s v="502LAUGH"/>
    <s v=" 5:18:49 pm"/>
    <n v="59470"/>
    <m/>
    <x v="0"/>
    <s v="Yes"/>
    <n v="73"/>
    <s v="Brotech DF330"/>
    <x v="1"/>
    <s v="PM59"/>
    <s v="VOON CHAN PIN"/>
    <n v="2459"/>
    <n v="70.983333333333334"/>
    <n v="1.1830555555555555"/>
    <d v="2025-04-12T00:00:00"/>
    <m/>
    <n v="12"/>
    <n v="29508"/>
    <s v="PE"/>
    <s v="MT-1000407-902RE0005"/>
    <n v="0"/>
    <n v="1460646"/>
    <n v="-1431138"/>
    <n v="0"/>
    <n v="0"/>
    <n v="0"/>
    <m/>
    <m/>
    <n v="0"/>
    <m/>
    <m/>
    <m/>
    <m/>
    <m/>
    <m/>
    <m/>
    <m/>
    <s v="MT-1000407-902REV006"/>
    <s v="Z26002"/>
    <s v="CCL DESIGN (PENANG) SDN. BHD."/>
    <m/>
    <n v="0"/>
    <n v="0"/>
    <n v="0"/>
    <n v="0"/>
    <n v="0"/>
    <n v="0"/>
    <m/>
    <m/>
    <m/>
    <s v="No"/>
    <s v="W665194"/>
    <n v="0"/>
    <m/>
    <s v="Z26002"/>
    <m/>
    <m/>
    <s v="S0362382"/>
  </r>
  <r>
    <x v="609"/>
    <n v="20000"/>
    <n v="20000"/>
    <n v="45762"/>
    <s v="502LAUGH"/>
    <s v=" 5:18:49 pm"/>
    <n v="59470"/>
    <m/>
    <x v="1"/>
    <s v="Yes"/>
    <n v="96"/>
    <s v="Luster AOI"/>
    <x v="5"/>
    <s v="QM54"/>
    <s v="TAN SWEE LENG"/>
    <n v="254625"/>
    <m/>
    <m/>
    <d v="2025-04-12T00:00:00"/>
    <m/>
    <n v="6"/>
    <n v="1527750"/>
    <s v="PE"/>
    <s v="MT-1000407-902RE0005"/>
    <n v="0"/>
    <n v="1559250"/>
    <n v="-31500"/>
    <n v="0"/>
    <n v="0"/>
    <n v="0"/>
    <m/>
    <m/>
    <n v="0"/>
    <m/>
    <m/>
    <m/>
    <m/>
    <m/>
    <m/>
    <m/>
    <m/>
    <s v="MT-1000407-902REV006"/>
    <s v="Z26002"/>
    <s v="CCL DESIGN (PENANG) SDN. BHD."/>
    <m/>
    <n v="0"/>
    <n v="0"/>
    <n v="0"/>
    <n v="0"/>
    <n v="0"/>
    <n v="0"/>
    <m/>
    <m/>
    <m/>
    <s v="No"/>
    <s v="W665194"/>
    <n v="0"/>
    <m/>
    <s v="Z26002"/>
    <m/>
    <m/>
    <s v="S0362382"/>
  </r>
  <r>
    <x v="655"/>
    <n v="10000"/>
    <n v="10000"/>
    <n v="45761"/>
    <s v="502LAUGH"/>
    <s v=" 8:21:05 am"/>
    <s v="SG-5644655 01"/>
    <m/>
    <x v="0"/>
    <s v="Yes"/>
    <n v="59"/>
    <s v="SANKI SD-300 Intermittent"/>
    <x v="3"/>
    <s v="PS74"/>
    <s v="GOH CHIN TECK"/>
    <n v="2000"/>
    <n v="95"/>
    <n v="1.5833333333333333"/>
    <d v="2025-04-12T00:00:00"/>
    <m/>
    <n v="6"/>
    <n v="12000"/>
    <s v="PE"/>
    <s v="15058359-3K-R8LT0001"/>
    <n v="0"/>
    <n v="12000"/>
    <n v="0"/>
    <n v="0"/>
    <n v="0"/>
    <n v="0"/>
    <m/>
    <m/>
    <n v="0"/>
    <m/>
    <m/>
    <m/>
    <m/>
    <m/>
    <m/>
    <m/>
    <m/>
    <s v="15058359-3K-R8LT-28"/>
    <s v="I09180"/>
    <s v="ILLUMINA SINGAPORE PTE LTD"/>
    <m/>
    <n v="0"/>
    <n v="0"/>
    <n v="0"/>
    <n v="0"/>
    <n v="0"/>
    <n v="0"/>
    <m/>
    <m/>
    <m/>
    <s v="No"/>
    <s v="W664803"/>
    <n v="0"/>
    <m/>
    <s v="I09180"/>
    <m/>
    <m/>
    <s v="S0362418"/>
  </r>
  <r>
    <x v="656"/>
    <n v="10000"/>
    <n v="10000"/>
    <n v="45761"/>
    <s v="502LAUGH"/>
    <s v=" 8:21:05 am"/>
    <s v="SG-5644655 01"/>
    <m/>
    <x v="0"/>
    <s v="Yes"/>
    <n v="59"/>
    <s v="SANKI SD-300 Intermittent"/>
    <x v="3"/>
    <s v="PS74"/>
    <s v="GOH CHIN TECK"/>
    <n v="1000"/>
    <n v="70"/>
    <n v="1.1666666666666667"/>
    <d v="2025-04-12T00:00:00"/>
    <m/>
    <n v="6"/>
    <n v="6000"/>
    <s v="PE"/>
    <s v="15058360-3K-R8LT0001"/>
    <n v="0"/>
    <n v="6000"/>
    <n v="0"/>
    <n v="0"/>
    <n v="0"/>
    <n v="0"/>
    <m/>
    <m/>
    <n v="0"/>
    <m/>
    <m/>
    <m/>
    <m/>
    <m/>
    <m/>
    <m/>
    <m/>
    <s v="15058360-3K-R8LT-28"/>
    <s v="I09180"/>
    <s v="ILLUMINA SINGAPORE PTE LTD"/>
    <m/>
    <n v="0"/>
    <n v="0"/>
    <n v="0"/>
    <n v="0"/>
    <n v="0"/>
    <n v="0"/>
    <m/>
    <m/>
    <m/>
    <s v="No"/>
    <s v="W664804"/>
    <n v="0"/>
    <m/>
    <s v="I09180"/>
    <m/>
    <m/>
    <s v="S0362419"/>
  </r>
  <r>
    <x v="657"/>
    <n v="10000"/>
    <n v="10000"/>
    <n v="45761"/>
    <s v="502LAUGH"/>
    <s v=" 8:21:05 am"/>
    <s v="SG-5644655 01"/>
    <m/>
    <x v="0"/>
    <s v="Yes"/>
    <n v="59"/>
    <s v="SANKI SD-300 Intermittent"/>
    <x v="3"/>
    <s v="PS74"/>
    <s v="GOH CHIN TECK"/>
    <n v="1000"/>
    <n v="70"/>
    <n v="1.1666666666666667"/>
    <d v="2025-04-12T00:00:00"/>
    <m/>
    <n v="6"/>
    <n v="6000"/>
    <s v="PE"/>
    <s v="15058360-3K-R8LT0001"/>
    <n v="0"/>
    <n v="6000"/>
    <n v="0"/>
    <n v="0"/>
    <n v="0"/>
    <n v="0"/>
    <m/>
    <m/>
    <n v="0"/>
    <m/>
    <m/>
    <m/>
    <m/>
    <m/>
    <m/>
    <m/>
    <m/>
    <s v="15058360-3K-R8LT-28"/>
    <s v="I09180"/>
    <s v="ILLUMINA SINGAPORE PTE LTD"/>
    <m/>
    <n v="0"/>
    <n v="0"/>
    <n v="0"/>
    <n v="0"/>
    <n v="0"/>
    <n v="0"/>
    <m/>
    <m/>
    <m/>
    <s v="No"/>
    <s v="W664805"/>
    <n v="0"/>
    <m/>
    <s v="I09180"/>
    <m/>
    <m/>
    <s v="S0362420"/>
  </r>
  <r>
    <x v="514"/>
    <n v="10000"/>
    <n v="20000"/>
    <n v="45762"/>
    <s v="502LAUGH"/>
    <s v=" 8:27:16 am"/>
    <s v="M0BTD2140"/>
    <m/>
    <x v="1"/>
    <s v="Yes"/>
    <n v="71"/>
    <s v="POLLY"/>
    <x v="2"/>
    <s v="PS95"/>
    <s v="LIM CHENG LEONG"/>
    <n v="20000"/>
    <m/>
    <m/>
    <d v="2025-04-12T00:00:00"/>
    <m/>
    <n v="2"/>
    <n v="40000"/>
    <s v="PE"/>
    <s v="M-260X128-A0001"/>
    <n v="0"/>
    <n v="40000"/>
    <n v="0"/>
    <n v="0"/>
    <n v="0"/>
    <n v="0"/>
    <m/>
    <m/>
    <n v="0"/>
    <m/>
    <m/>
    <m/>
    <m/>
    <m/>
    <m/>
    <m/>
    <m/>
    <s v="M-260X128-A"/>
    <s v="G07076"/>
    <s v="GIVAUDAN SINGAPORE PTE LTD"/>
    <m/>
    <n v="0"/>
    <n v="0"/>
    <n v="0"/>
    <n v="0"/>
    <n v="0"/>
    <n v="0"/>
    <m/>
    <m/>
    <m/>
    <s v="No"/>
    <s v="W665031"/>
    <n v="0"/>
    <m/>
    <s v="G07076"/>
    <m/>
    <m/>
    <s v="S0362594"/>
  </r>
  <r>
    <x v="658"/>
    <n v="10000"/>
    <n v="10000"/>
    <n v="45763"/>
    <s v="502LAUGH"/>
    <s v=" 9:10:02 am"/>
    <s v="BYK065-03/XHX24C12A0911/4063565189043/XHX241228030/"/>
    <m/>
    <x v="0"/>
    <s v="Yes"/>
    <n v="95"/>
    <s v="HDS 8"/>
    <x v="2"/>
    <s v="PM40"/>
    <s v="NGOI CHUN YONG"/>
    <n v="30572"/>
    <n v="1573.6"/>
    <n v="26.226666666666667"/>
    <d v="2025-04-12T00:00:00"/>
    <m/>
    <n v="14"/>
    <n v="428008"/>
    <s v="PE"/>
    <n v="86.915900010000001"/>
    <n v="0"/>
    <n v="427500"/>
    <n v="508"/>
    <n v="0"/>
    <n v="0"/>
    <n v="0"/>
    <m/>
    <m/>
    <n v="0"/>
    <m/>
    <m/>
    <m/>
    <m/>
    <m/>
    <m/>
    <m/>
    <m/>
    <n v="86.915899999999993"/>
    <s v="T20390-PMI"/>
    <s v="TECHNOCOM SYSTEMS SDN BHD"/>
    <m/>
    <n v="0"/>
    <n v="0"/>
    <n v="0"/>
    <n v="0"/>
    <n v="0"/>
    <n v="0"/>
    <m/>
    <m/>
    <m/>
    <s v="No"/>
    <s v="W665291"/>
    <n v="0"/>
    <m/>
    <s v="T20390-PMI"/>
    <m/>
    <m/>
    <s v="S0362676"/>
  </r>
  <r>
    <x v="659"/>
    <n v="10000"/>
    <n v="10000"/>
    <n v="45761"/>
    <s v="502LAUGH"/>
    <s v=" 5:34:12 pm"/>
    <s v="4111520U5"/>
    <m/>
    <x v="0"/>
    <s v="Yes"/>
    <n v="12"/>
    <s v="FSK SR520"/>
    <x v="3"/>
    <s v="PP05"/>
    <s v="WONG KIM FATT"/>
    <n v="20000"/>
    <n v="445"/>
    <n v="7.416666666666667"/>
    <d v="2025-04-12T00:00:00"/>
    <m/>
    <n v="1"/>
    <n v="20000"/>
    <s v="PE"/>
    <s v="250-6259-000001"/>
    <n v="0"/>
    <n v="20000"/>
    <n v="0"/>
    <n v="0"/>
    <n v="0"/>
    <n v="0"/>
    <m/>
    <m/>
    <n v="0"/>
    <m/>
    <m/>
    <m/>
    <m/>
    <m/>
    <m/>
    <m/>
    <m/>
    <s v="250-6259-00"/>
    <s v="J10025"/>
    <s v="JMS SINGAPORE PTE LTD"/>
    <m/>
    <n v="0"/>
    <n v="0"/>
    <n v="0"/>
    <n v="0"/>
    <n v="0"/>
    <n v="0"/>
    <m/>
    <m/>
    <m/>
    <s v="No"/>
    <s v="W664858"/>
    <n v="0"/>
    <m/>
    <s v="J10025"/>
    <m/>
    <m/>
    <s v="S0362749"/>
  </r>
  <r>
    <x v="660"/>
    <n v="10000"/>
    <n v="10000"/>
    <n v="45761"/>
    <s v="502LAUGH"/>
    <s v=" 8:22:59 am"/>
    <s v="5011702U5"/>
    <m/>
    <x v="0"/>
    <s v="Yes"/>
    <n v="61"/>
    <s v="FSK 520"/>
    <x v="3"/>
    <s v="PM61"/>
    <s v="HO CHAN LE"/>
    <n v="667"/>
    <n v="58.34"/>
    <n v="0.97233333333333338"/>
    <d v="2025-04-12T00:00:00"/>
    <m/>
    <n v="6"/>
    <n v="4002"/>
    <s v="PE"/>
    <s v="260-6312-000001"/>
    <n v="0"/>
    <n v="4000"/>
    <n v="2"/>
    <n v="0"/>
    <n v="0"/>
    <n v="0"/>
    <m/>
    <m/>
    <n v="0"/>
    <m/>
    <m/>
    <m/>
    <m/>
    <m/>
    <m/>
    <m/>
    <m/>
    <s v="260-6312-00"/>
    <s v="J10025"/>
    <s v="JMS SINGAPORE PTE LTD"/>
    <m/>
    <n v="0"/>
    <n v="0"/>
    <n v="0"/>
    <n v="0"/>
    <n v="0"/>
    <n v="0"/>
    <m/>
    <m/>
    <m/>
    <s v="No"/>
    <s v="W664863"/>
    <n v="0"/>
    <m/>
    <s v="J10025"/>
    <m/>
    <m/>
    <s v="S0362766"/>
  </r>
  <r>
    <x v="661"/>
    <n v="10000"/>
    <n v="10000"/>
    <n v="45761"/>
    <s v="502LAUGH"/>
    <n v="0.53486111111111112"/>
    <s v="5011703U5"/>
    <m/>
    <x v="0"/>
    <s v="Yes"/>
    <n v="22"/>
    <s v="FSK B100"/>
    <x v="3"/>
    <s v="PS13"/>
    <s v="YEE CHENG MENG"/>
    <n v="15500"/>
    <n v="355"/>
    <n v="5.916666666666667"/>
    <d v="2025-04-12T00:00:00"/>
    <m/>
    <n v="2"/>
    <n v="31000"/>
    <s v="PE"/>
    <s v="250-6253-000001"/>
    <n v="0"/>
    <n v="31000"/>
    <n v="0"/>
    <n v="0"/>
    <n v="0"/>
    <n v="0"/>
    <m/>
    <m/>
    <n v="0"/>
    <m/>
    <m/>
    <m/>
    <m/>
    <m/>
    <m/>
    <m/>
    <m/>
    <s v="250-6253-00"/>
    <s v="J10025"/>
    <s v="JMS SINGAPORE PTE LTD"/>
    <m/>
    <n v="0"/>
    <n v="0"/>
    <n v="0"/>
    <n v="0"/>
    <n v="0"/>
    <n v="0"/>
    <m/>
    <m/>
    <m/>
    <s v="No"/>
    <s v="W665967"/>
    <n v="0"/>
    <m/>
    <s v="J10025"/>
    <m/>
    <m/>
    <s v="S0362767"/>
  </r>
  <r>
    <x v="662"/>
    <n v="10000"/>
    <n v="10000"/>
    <n v="45764"/>
    <s v="502LAUGH"/>
    <s v=" 9:19:25 am"/>
    <s v="J00WT7100"/>
    <m/>
    <x v="0"/>
    <s v="Yes"/>
    <n v="72"/>
    <s v="Xeikon 3500"/>
    <x v="0"/>
    <s v="PM17"/>
    <s v="NG SWEE CHEA"/>
    <n v="2500"/>
    <m/>
    <m/>
    <d v="2025-04-12T00:00:00"/>
    <m/>
    <n v="4"/>
    <n v="10000"/>
    <s v="PE"/>
    <n v="5000580740001"/>
    <n v="0"/>
    <n v="8000"/>
    <n v="2000"/>
    <n v="0"/>
    <n v="0"/>
    <n v="0"/>
    <m/>
    <m/>
    <n v="0"/>
    <m/>
    <m/>
    <m/>
    <m/>
    <m/>
    <m/>
    <m/>
    <m/>
    <n v="500058074"/>
    <s v="B02083"/>
    <s v="BECTON DICKINSON MEDICAL (S) PTE LTD"/>
    <m/>
    <n v="0"/>
    <n v="0"/>
    <n v="0"/>
    <n v="0"/>
    <n v="0"/>
    <n v="0"/>
    <m/>
    <m/>
    <m/>
    <s v="No"/>
    <s v="W665226"/>
    <n v="0"/>
    <m/>
    <s v="B02083"/>
    <m/>
    <m/>
    <s v="S0363034"/>
  </r>
  <r>
    <x v="663"/>
    <n v="10000"/>
    <n v="10000"/>
    <n v="45764"/>
    <s v="502LAUGH"/>
    <s v=" 9:19:25 am"/>
    <s v="J00WT7100"/>
    <m/>
    <x v="0"/>
    <s v="Yes"/>
    <n v="72"/>
    <s v="Xeikon 3500"/>
    <x v="0"/>
    <s v="PM17"/>
    <s v="NG SWEE CHEA"/>
    <n v="3500"/>
    <m/>
    <m/>
    <d v="2025-04-12T00:00:00"/>
    <m/>
    <n v="4"/>
    <n v="14000"/>
    <s v="PE"/>
    <n v="5000582230001"/>
    <n v="0"/>
    <n v="11000"/>
    <n v="3000"/>
    <n v="0"/>
    <n v="0"/>
    <n v="0"/>
    <m/>
    <m/>
    <n v="0"/>
    <m/>
    <m/>
    <m/>
    <m/>
    <m/>
    <m/>
    <m/>
    <m/>
    <n v="500058223"/>
    <s v="B02083"/>
    <s v="BECTON DICKINSON MEDICAL (S) PTE LTD"/>
    <m/>
    <n v="0"/>
    <n v="0"/>
    <n v="0"/>
    <n v="0"/>
    <n v="0"/>
    <n v="0"/>
    <m/>
    <m/>
    <m/>
    <s v="No"/>
    <s v="W665228"/>
    <n v="0"/>
    <m/>
    <s v="B02083"/>
    <m/>
    <m/>
    <s v="S0363034"/>
  </r>
  <r>
    <x v="664"/>
    <n v="10000"/>
    <n v="10000"/>
    <n v="45764"/>
    <s v="502LAUGH"/>
    <s v=" 8:44:37 am"/>
    <s v="J00WT7100"/>
    <m/>
    <x v="0"/>
    <s v="Yes"/>
    <n v="72"/>
    <s v="Xeikon 3500"/>
    <x v="0"/>
    <s v="PM17"/>
    <s v="NG SWEE CHEA"/>
    <n v="2625"/>
    <m/>
    <m/>
    <d v="2025-04-12T00:00:00"/>
    <m/>
    <n v="4"/>
    <n v="10500"/>
    <s v="PE"/>
    <n v="5000582270001"/>
    <n v="0"/>
    <n v="7500"/>
    <n v="3000"/>
    <n v="0"/>
    <n v="0"/>
    <n v="0"/>
    <m/>
    <m/>
    <n v="0"/>
    <m/>
    <m/>
    <m/>
    <m/>
    <m/>
    <m/>
    <m/>
    <m/>
    <n v="500058227"/>
    <s v="B02083"/>
    <s v="BECTON DICKINSON MEDICAL (S) PTE LTD"/>
    <m/>
    <n v="0"/>
    <n v="0"/>
    <n v="0"/>
    <n v="0"/>
    <n v="0"/>
    <n v="0"/>
    <m/>
    <m/>
    <m/>
    <s v="No"/>
    <s v="W665229"/>
    <n v="0"/>
    <m/>
    <s v="B02083"/>
    <m/>
    <m/>
    <s v="S0363035"/>
  </r>
  <r>
    <x v="664"/>
    <n v="20000"/>
    <n v="10000"/>
    <n v="45764"/>
    <s v="502LAUGH"/>
    <s v=" 8:44:37 am"/>
    <s v="J00WT7100"/>
    <m/>
    <x v="0"/>
    <s v="Yes"/>
    <n v="72"/>
    <s v="Xeikon 3500"/>
    <x v="0"/>
    <s v="PM17"/>
    <s v="NG SWEE CHEA"/>
    <n v="1875"/>
    <m/>
    <m/>
    <d v="2025-04-12T00:00:00"/>
    <m/>
    <n v="4"/>
    <n v="7500"/>
    <s v="PE"/>
    <n v="5000582270001"/>
    <n v="0"/>
    <n v="7500"/>
    <n v="0"/>
    <n v="0"/>
    <n v="0"/>
    <n v="0"/>
    <m/>
    <m/>
    <n v="0"/>
    <m/>
    <m/>
    <m/>
    <m/>
    <m/>
    <m/>
    <m/>
    <m/>
    <n v="500058227"/>
    <s v="B02083"/>
    <s v="BECTON DICKINSON MEDICAL (S) PTE LTD"/>
    <m/>
    <n v="0"/>
    <n v="0"/>
    <n v="0"/>
    <n v="0"/>
    <n v="0"/>
    <n v="0"/>
    <m/>
    <m/>
    <m/>
    <s v="No"/>
    <s v="W665229"/>
    <n v="0"/>
    <m/>
    <s v="B02083"/>
    <m/>
    <m/>
    <s v="S0363035"/>
  </r>
  <r>
    <x v="665"/>
    <n v="10000"/>
    <n v="10000"/>
    <n v="45764"/>
    <s v="502LAUGH"/>
    <s v=" 8:44:37 am"/>
    <s v="J00WT7100"/>
    <m/>
    <x v="0"/>
    <s v="Yes"/>
    <n v="72"/>
    <s v="Xeikon 3500"/>
    <x v="0"/>
    <s v="PM17"/>
    <s v="NG SWEE CHEA"/>
    <n v="1125"/>
    <m/>
    <m/>
    <d v="2025-04-12T00:00:00"/>
    <m/>
    <n v="4"/>
    <n v="4500"/>
    <s v="PE"/>
    <n v="5000582300001"/>
    <n v="0"/>
    <n v="2500"/>
    <n v="2000"/>
    <n v="0"/>
    <n v="0"/>
    <n v="0"/>
    <m/>
    <m/>
    <n v="0"/>
    <m/>
    <m/>
    <m/>
    <m/>
    <m/>
    <m/>
    <m/>
    <m/>
    <n v="500058230"/>
    <s v="B02083"/>
    <s v="BECTON DICKINSON MEDICAL (S) PTE LTD"/>
    <m/>
    <n v="0"/>
    <n v="0"/>
    <n v="0"/>
    <n v="0"/>
    <n v="0"/>
    <n v="0"/>
    <m/>
    <m/>
    <m/>
    <s v="No"/>
    <s v="W665230"/>
    <n v="0"/>
    <m/>
    <s v="B02083"/>
    <m/>
    <m/>
    <s v="S0363035"/>
  </r>
  <r>
    <x v="665"/>
    <n v="20000"/>
    <n v="10000"/>
    <n v="45764"/>
    <s v="502LAUGH"/>
    <s v=" 8:44:37 am"/>
    <s v="J00WT7100"/>
    <m/>
    <x v="0"/>
    <s v="Yes"/>
    <n v="72"/>
    <s v="Xeikon 3500"/>
    <x v="0"/>
    <s v="PM17"/>
    <s v="NG SWEE CHEA"/>
    <n v="625"/>
    <m/>
    <m/>
    <d v="2025-04-12T00:00:00"/>
    <m/>
    <n v="4"/>
    <n v="2500"/>
    <s v="PE"/>
    <n v="5000582300001"/>
    <n v="0"/>
    <n v="2500"/>
    <n v="0"/>
    <n v="0"/>
    <n v="0"/>
    <n v="0"/>
    <m/>
    <m/>
    <n v="0"/>
    <m/>
    <m/>
    <m/>
    <m/>
    <m/>
    <m/>
    <m/>
    <m/>
    <n v="500058230"/>
    <s v="B02083"/>
    <s v="BECTON DICKINSON MEDICAL (S) PTE LTD"/>
    <m/>
    <n v="0"/>
    <n v="0"/>
    <n v="0"/>
    <n v="0"/>
    <n v="0"/>
    <n v="0"/>
    <m/>
    <m/>
    <m/>
    <s v="No"/>
    <s v="W665230"/>
    <n v="0"/>
    <m/>
    <s v="B02083"/>
    <m/>
    <m/>
    <s v="S0363035"/>
  </r>
  <r>
    <x v="666"/>
    <n v="10000"/>
    <n v="10000"/>
    <n v="45764"/>
    <s v="502LAUGH"/>
    <s v=" 8:45:57 am"/>
    <s v="J00WT7100"/>
    <m/>
    <x v="0"/>
    <s v="Yes"/>
    <n v="72"/>
    <s v="Xeikon 3500"/>
    <x v="0"/>
    <s v="PM17"/>
    <s v="NG SWEE CHEA"/>
    <n v="4625"/>
    <m/>
    <m/>
    <d v="2025-04-12T00:00:00"/>
    <m/>
    <n v="4"/>
    <n v="18500"/>
    <s v="PE"/>
    <n v="5000584100001"/>
    <n v="0"/>
    <n v="13500"/>
    <n v="5000"/>
    <n v="0"/>
    <n v="0"/>
    <n v="0"/>
    <m/>
    <m/>
    <n v="0"/>
    <m/>
    <m/>
    <m/>
    <m/>
    <m/>
    <m/>
    <m/>
    <m/>
    <n v="500058410"/>
    <s v="B02083"/>
    <s v="BECTON DICKINSON MEDICAL (S) PTE LTD"/>
    <m/>
    <n v="0"/>
    <n v="0"/>
    <n v="0"/>
    <n v="0"/>
    <n v="0"/>
    <n v="0"/>
    <m/>
    <m/>
    <m/>
    <s v="No"/>
    <s v="W665231"/>
    <n v="0"/>
    <m/>
    <s v="B02083"/>
    <m/>
    <m/>
    <s v="S0363035"/>
  </r>
  <r>
    <x v="666"/>
    <n v="20000"/>
    <n v="10000"/>
    <n v="45764"/>
    <s v="502LAUGH"/>
    <s v=" 8:45:57 am"/>
    <s v="J00WT7100"/>
    <m/>
    <x v="0"/>
    <s v="Yes"/>
    <n v="72"/>
    <s v="Xeikon 3500"/>
    <x v="0"/>
    <s v="PM17"/>
    <s v="NG SWEE CHEA"/>
    <n v="3375"/>
    <m/>
    <m/>
    <d v="2025-04-12T00:00:00"/>
    <m/>
    <n v="4"/>
    <n v="13500"/>
    <s v="PE"/>
    <n v="5000584100001"/>
    <n v="0"/>
    <n v="13500"/>
    <n v="0"/>
    <n v="0"/>
    <n v="0"/>
    <n v="0"/>
    <m/>
    <m/>
    <n v="0"/>
    <m/>
    <m/>
    <m/>
    <m/>
    <m/>
    <m/>
    <m/>
    <m/>
    <n v="500058410"/>
    <s v="B02083"/>
    <s v="BECTON DICKINSON MEDICAL (S) PTE LTD"/>
    <m/>
    <n v="0"/>
    <n v="0"/>
    <n v="0"/>
    <n v="0"/>
    <n v="0"/>
    <n v="0"/>
    <m/>
    <m/>
    <m/>
    <s v="No"/>
    <s v="W665231"/>
    <n v="0"/>
    <m/>
    <s v="B02083"/>
    <m/>
    <m/>
    <s v="S0363035"/>
  </r>
  <r>
    <x v="667"/>
    <n v="10000"/>
    <n v="10000"/>
    <n v="45764"/>
    <s v="502LAUGH"/>
    <s v=" 8:45:57 am"/>
    <s v="J00WT7100"/>
    <m/>
    <x v="0"/>
    <s v="Yes"/>
    <n v="72"/>
    <s v="Xeikon 3500"/>
    <x v="0"/>
    <s v="PM17"/>
    <s v="NG SWEE CHEA"/>
    <n v="1125"/>
    <m/>
    <m/>
    <d v="2025-04-12T00:00:00"/>
    <m/>
    <n v="4"/>
    <n v="4500"/>
    <s v="PE"/>
    <n v="5000761290001"/>
    <n v="0"/>
    <n v="2500"/>
    <n v="2000"/>
    <n v="0"/>
    <n v="0"/>
    <n v="0"/>
    <m/>
    <m/>
    <n v="0"/>
    <m/>
    <m/>
    <m/>
    <m/>
    <m/>
    <m/>
    <m/>
    <m/>
    <n v="500076129"/>
    <s v="B02083"/>
    <s v="BECTON DICKINSON MEDICAL (S) PTE LTD"/>
    <m/>
    <n v="0"/>
    <n v="0"/>
    <n v="0"/>
    <n v="0"/>
    <n v="0"/>
    <n v="0"/>
    <m/>
    <m/>
    <m/>
    <s v="No"/>
    <s v="W665232"/>
    <n v="0"/>
    <m/>
    <s v="B02083"/>
    <m/>
    <m/>
    <s v="S0363035"/>
  </r>
  <r>
    <x v="667"/>
    <n v="20000"/>
    <n v="10000"/>
    <n v="45764"/>
    <s v="502LAUGH"/>
    <s v=" 8:45:57 am"/>
    <s v="J00WT7100"/>
    <m/>
    <x v="0"/>
    <s v="Yes"/>
    <n v="72"/>
    <s v="Xeikon 3500"/>
    <x v="0"/>
    <s v="PM17"/>
    <s v="NG SWEE CHEA"/>
    <n v="625"/>
    <m/>
    <m/>
    <d v="2025-04-12T00:00:00"/>
    <m/>
    <n v="4"/>
    <n v="2500"/>
    <s v="PE"/>
    <n v="5000761290001"/>
    <n v="0"/>
    <n v="2500"/>
    <n v="0"/>
    <n v="0"/>
    <n v="0"/>
    <n v="0"/>
    <m/>
    <m/>
    <n v="0"/>
    <m/>
    <m/>
    <m/>
    <m/>
    <m/>
    <m/>
    <m/>
    <m/>
    <n v="500076129"/>
    <s v="B02083"/>
    <s v="BECTON DICKINSON MEDICAL (S) PTE LTD"/>
    <m/>
    <n v="0"/>
    <n v="0"/>
    <n v="0"/>
    <n v="0"/>
    <n v="0"/>
    <n v="0"/>
    <m/>
    <m/>
    <m/>
    <s v="No"/>
    <s v="W665232"/>
    <n v="0"/>
    <m/>
    <s v="B02083"/>
    <m/>
    <m/>
    <s v="S0363035"/>
  </r>
  <r>
    <x v="668"/>
    <n v="10000"/>
    <n v="10000"/>
    <n v="45761"/>
    <s v="502LAUGH"/>
    <s v=" 8:22:59 am"/>
    <s v="5011703U5"/>
    <m/>
    <x v="0"/>
    <s v="Yes"/>
    <n v="61"/>
    <s v="FSK 520"/>
    <x v="3"/>
    <s v="PM61"/>
    <s v="HO CHAN LE"/>
    <n v="834"/>
    <n v="61.68"/>
    <n v="1.028"/>
    <d v="2025-04-12T00:00:00"/>
    <m/>
    <n v="6"/>
    <n v="5004"/>
    <s v="PE"/>
    <s v="260-6312-000001"/>
    <n v="0"/>
    <n v="5000"/>
    <n v="4"/>
    <n v="0"/>
    <n v="0"/>
    <n v="0"/>
    <m/>
    <m/>
    <n v="0"/>
    <m/>
    <m/>
    <m/>
    <m/>
    <m/>
    <m/>
    <m/>
    <m/>
    <s v="260-6312-00"/>
    <s v="J10025"/>
    <s v="JMS SINGAPORE PTE LTD"/>
    <m/>
    <n v="0"/>
    <n v="0"/>
    <n v="0"/>
    <n v="0"/>
    <n v="0"/>
    <n v="0"/>
    <m/>
    <m/>
    <m/>
    <s v="No"/>
    <s v="W664875"/>
    <n v="0"/>
    <m/>
    <s v="J10025"/>
    <m/>
    <m/>
    <s v="S0363062"/>
  </r>
  <r>
    <x v="669"/>
    <n v="10000"/>
    <n v="10000"/>
    <n v="45761"/>
    <s v="502LAUGH"/>
    <s v=" 8:28:08 am"/>
    <s v="SG-5644655 01"/>
    <m/>
    <x v="0"/>
    <s v="Yes"/>
    <n v="59"/>
    <s v="SANKI SD-300 Intermittent"/>
    <x v="3"/>
    <s v="PS74"/>
    <s v="GOH CHIN TECK"/>
    <n v="5000"/>
    <n v="170"/>
    <n v="2.8333333333333335"/>
    <d v="2025-04-12T00:00:00"/>
    <m/>
    <n v="6"/>
    <n v="30000"/>
    <s v="PE"/>
    <s v="15058371 REVB0001"/>
    <n v="0"/>
    <n v="30000"/>
    <n v="0"/>
    <n v="0"/>
    <n v="0"/>
    <n v="0"/>
    <m/>
    <m/>
    <n v="0"/>
    <m/>
    <m/>
    <m/>
    <m/>
    <m/>
    <m/>
    <m/>
    <m/>
    <s v="15058371 REVB"/>
    <s v="I09180"/>
    <s v="ILLUMINA SINGAPORE PTE LTD"/>
    <m/>
    <n v="0"/>
    <n v="0"/>
    <n v="0"/>
    <n v="0"/>
    <n v="0"/>
    <n v="0"/>
    <m/>
    <m/>
    <m/>
    <s v="No"/>
    <s v="W664879"/>
    <n v="0"/>
    <m/>
    <s v="I09180"/>
    <m/>
    <m/>
    <s v="S0363068"/>
  </r>
  <r>
    <x v="670"/>
    <n v="10000"/>
    <n v="10000"/>
    <n v="45761"/>
    <s v="502LAUGH"/>
    <s v=" 8:28:08 am"/>
    <s v="SG-5644655 01"/>
    <m/>
    <x v="0"/>
    <s v="Yes"/>
    <n v="59"/>
    <s v="SANKI SD-300 Intermittent"/>
    <x v="3"/>
    <s v="PS74"/>
    <s v="GOH CHIN TECK"/>
    <n v="5000"/>
    <n v="170"/>
    <n v="2.8333333333333335"/>
    <d v="2025-04-12T00:00:00"/>
    <m/>
    <n v="6"/>
    <n v="30000"/>
    <s v="PE"/>
    <s v="15058371 REVB0001"/>
    <n v="0"/>
    <n v="30000"/>
    <n v="0"/>
    <n v="0"/>
    <n v="0"/>
    <n v="0"/>
    <m/>
    <m/>
    <n v="0"/>
    <m/>
    <m/>
    <m/>
    <m/>
    <m/>
    <m/>
    <m/>
    <m/>
    <s v="15058371 REVB"/>
    <s v="I09180"/>
    <s v="ILLUMINA SINGAPORE PTE LTD"/>
    <m/>
    <n v="0"/>
    <n v="0"/>
    <n v="0"/>
    <n v="0"/>
    <n v="0"/>
    <n v="0"/>
    <m/>
    <m/>
    <m/>
    <s v="No"/>
    <s v="W664880"/>
    <n v="0"/>
    <m/>
    <s v="I09180"/>
    <m/>
    <m/>
    <s v="S0363069"/>
  </r>
  <r>
    <x v="671"/>
    <n v="10000"/>
    <n v="10000"/>
    <n v="45763"/>
    <s v="502LAUGH"/>
    <s v=" 1:53:51 pm"/>
    <s v="U4B1958060"/>
    <m/>
    <x v="0"/>
    <s v="Yes"/>
    <n v="72"/>
    <s v="Xeikon 3500"/>
    <x v="0"/>
    <s v="PM17"/>
    <s v="NG SWEE CHEA"/>
    <n v="2000"/>
    <m/>
    <m/>
    <d v="2025-04-12T00:00:00"/>
    <m/>
    <n v="8"/>
    <n v="16000"/>
    <s v="PE"/>
    <s v="GR-0600001"/>
    <n v="0"/>
    <n v="10000"/>
    <n v="6000"/>
    <n v="0"/>
    <n v="0"/>
    <n v="0"/>
    <m/>
    <m/>
    <n v="0"/>
    <m/>
    <m/>
    <m/>
    <m/>
    <m/>
    <m/>
    <m/>
    <m/>
    <s v="GR-060"/>
    <s v="G07076"/>
    <s v="GIVAUDAN SINGAPORE PTE LTD"/>
    <m/>
    <n v="0"/>
    <n v="0"/>
    <n v="0"/>
    <n v="0"/>
    <n v="0"/>
    <n v="0"/>
    <m/>
    <m/>
    <m/>
    <s v="No"/>
    <s v="W665064"/>
    <n v="0"/>
    <m/>
    <s v="G07076"/>
    <m/>
    <m/>
    <s v="S0363101"/>
  </r>
  <r>
    <x v="672"/>
    <n v="10000"/>
    <n v="10000"/>
    <n v="45761"/>
    <s v="502LAUGH"/>
    <s v=" 5:33:06 pm"/>
    <s v="M0BUE5730"/>
    <s v="SC30898S"/>
    <x v="0"/>
    <s v="No"/>
    <n v="94"/>
    <s v="Taiyo"/>
    <x v="3"/>
    <s v="PM09"/>
    <s v="PANG JING FULL"/>
    <n v="9000"/>
    <m/>
    <m/>
    <d v="2025-04-14T00:00:00"/>
    <m/>
    <n v="4"/>
    <n v="36000"/>
    <s v="PE"/>
    <s v="L001-772785-00000004"/>
    <n v="0"/>
    <n v="0"/>
    <n v="0"/>
    <n v="0"/>
    <n v="0"/>
    <n v="0"/>
    <m/>
    <m/>
    <n v="0"/>
    <m/>
    <m/>
    <m/>
    <s v="No"/>
    <n v="0"/>
    <s v="No"/>
    <m/>
    <m/>
    <s v="L001-772785-000004CG"/>
    <s v="W23041-TH"/>
    <s v="WESTERN DIGITAL STORAGE TECHNOLOGIES"/>
    <m/>
    <n v="0"/>
    <n v="0"/>
    <n v="0"/>
    <n v="0"/>
    <n v="0"/>
    <n v="0"/>
    <m/>
    <m/>
    <m/>
    <s v="No"/>
    <m/>
    <m/>
    <m/>
    <s v="W23041-TH"/>
    <m/>
    <m/>
    <s v="H0064880"/>
  </r>
  <r>
    <x v="673"/>
    <n v="10000"/>
    <n v="10000"/>
    <n v="45762"/>
    <s v="502LAUGH"/>
    <s v=" 1:12:03 pm"/>
    <s v="M0BUE5730"/>
    <s v="SC30898S"/>
    <x v="0"/>
    <s v="No"/>
    <n v="94"/>
    <s v="Taiyo"/>
    <x v="3"/>
    <s v="PM09"/>
    <s v="PANG JING FULL"/>
    <n v="9000"/>
    <m/>
    <m/>
    <d v="2025-04-14T00:00:00"/>
    <m/>
    <n v="4"/>
    <n v="36000"/>
    <s v="PE"/>
    <s v="L001-772785-00000004"/>
    <n v="0"/>
    <n v="0"/>
    <n v="0"/>
    <n v="0"/>
    <n v="0"/>
    <n v="0"/>
    <m/>
    <m/>
    <n v="0"/>
    <m/>
    <m/>
    <m/>
    <s v="No"/>
    <n v="0"/>
    <s v="No"/>
    <m/>
    <m/>
    <s v="L001-772785-000004CG"/>
    <s v="W23041-TH"/>
    <s v="WESTERN DIGITAL STORAGE TECHNOLOGIES"/>
    <m/>
    <n v="0"/>
    <n v="0"/>
    <n v="0"/>
    <n v="0"/>
    <n v="0"/>
    <n v="0"/>
    <m/>
    <m/>
    <m/>
    <s v="No"/>
    <m/>
    <m/>
    <m/>
    <s v="W23041-TH"/>
    <m/>
    <m/>
    <s v="H0064881"/>
  </r>
  <r>
    <x v="591"/>
    <n v="10000"/>
    <n v="20000"/>
    <n v="45762"/>
    <s v="502LAUGH"/>
    <s v=" 8:41:53 am"/>
    <n v="10620258009"/>
    <s v="DC31448"/>
    <x v="1"/>
    <s v="No"/>
    <n v="77"/>
    <s v="Brotech DF330 "/>
    <x v="1"/>
    <s v="PM74"/>
    <s v="YONG CHEE SOON"/>
    <n v="858"/>
    <n v="44.3"/>
    <n v="0.73833333333333329"/>
    <d v="2025-04-14T00:00:00"/>
    <m/>
    <n v="56"/>
    <n v="48048"/>
    <s v="PE"/>
    <s v="CZ125-800050001"/>
    <n v="0"/>
    <n v="0"/>
    <n v="0"/>
    <n v="0"/>
    <n v="0"/>
    <n v="0"/>
    <m/>
    <m/>
    <n v="0"/>
    <m/>
    <m/>
    <m/>
    <s v="No"/>
    <n v="0"/>
    <s v="No"/>
    <m/>
    <m/>
    <s v="CZ125-80005"/>
    <s v="H08031-NKG THAI-HPP"/>
    <s v="CAL-COMP ELECTRONICS (THAILAND) PUBLIC CO.,LTD."/>
    <m/>
    <n v="0"/>
    <n v="0"/>
    <n v="0"/>
    <n v="0"/>
    <n v="0"/>
    <n v="0"/>
    <m/>
    <m/>
    <m/>
    <s v="No"/>
    <m/>
    <m/>
    <m/>
    <s v="H08031-NKG THAI-HPP"/>
    <m/>
    <m/>
    <s v="S0363029"/>
  </r>
  <r>
    <x v="592"/>
    <n v="10000"/>
    <n v="20000"/>
    <n v="45762"/>
    <s v="502LAUGH"/>
    <s v=" 8:41:53 am"/>
    <n v="10620258009"/>
    <s v="DC31448"/>
    <x v="1"/>
    <s v="No"/>
    <n v="77"/>
    <s v="Brotech DF330 "/>
    <x v="1"/>
    <s v="PM74"/>
    <s v="YONG CHEE SOON"/>
    <n v="858"/>
    <n v="44.3"/>
    <n v="0.73833333333333329"/>
    <d v="2025-04-14T00:00:00"/>
    <m/>
    <n v="56"/>
    <n v="48048"/>
    <s v="PE"/>
    <s v="3WW90-800010001"/>
    <n v="0"/>
    <n v="0"/>
    <n v="0"/>
    <n v="0"/>
    <n v="0"/>
    <n v="0"/>
    <m/>
    <m/>
    <n v="0"/>
    <m/>
    <m/>
    <m/>
    <s v="No"/>
    <n v="0"/>
    <s v="No"/>
    <m/>
    <m/>
    <s v="3WW90-80001"/>
    <s v="H08031-NKG THAI-HPP"/>
    <s v="CAL-COMP ELECTRONICS (THAILAND) PUBLIC CO.,LTD."/>
    <m/>
    <n v="0"/>
    <n v="0"/>
    <n v="0"/>
    <n v="0"/>
    <n v="0"/>
    <n v="0"/>
    <m/>
    <m/>
    <m/>
    <s v="No"/>
    <m/>
    <m/>
    <m/>
    <s v="H08031-NKG THAI-HPP"/>
    <m/>
    <m/>
    <s v="S0363029"/>
  </r>
  <r>
    <x v="674"/>
    <n v="10000"/>
    <n v="10000"/>
    <n v="45775"/>
    <s v="502LAUGH"/>
    <s v=" 1:59:02 pm"/>
    <s v="BZC064-09"/>
    <m/>
    <x v="0"/>
    <s v="Yes"/>
    <n v="93"/>
    <s v="HP Indigo 6900"/>
    <x v="0"/>
    <s v="PM21"/>
    <s v="LIM JIA FAN"/>
    <n v="17959"/>
    <n v="927.95"/>
    <n v="15.465833333333334"/>
    <d v="2025-04-14T00:00:00"/>
    <m/>
    <n v="24"/>
    <n v="431016"/>
    <s v="PE"/>
    <s v="KT-200-W0001"/>
    <n v="0"/>
    <n v="430000"/>
    <n v="1016"/>
    <n v="0"/>
    <n v="0"/>
    <n v="0"/>
    <m/>
    <m/>
    <n v="0"/>
    <m/>
    <m/>
    <m/>
    <m/>
    <m/>
    <m/>
    <m/>
    <m/>
    <s v="KT-200-W"/>
    <s v="E05203"/>
    <s v="E-Z LETTERING SERVICE"/>
    <m/>
    <n v="0"/>
    <n v="0"/>
    <n v="0"/>
    <n v="0"/>
    <n v="0"/>
    <n v="0"/>
    <m/>
    <m/>
    <m/>
    <s v="No"/>
    <s v="W665897"/>
    <n v="0"/>
    <m/>
    <s v="E05203"/>
    <m/>
    <m/>
    <s v="S0356612"/>
  </r>
  <r>
    <x v="675"/>
    <n v="10000"/>
    <n v="10000"/>
    <n v="45762"/>
    <s v="502LAUGH"/>
    <s v=" 8:29:44 am"/>
    <s v="4177S1/3060210U9"/>
    <m/>
    <x v="0"/>
    <s v="Yes"/>
    <n v="78"/>
    <s v="Baby Sanki"/>
    <x v="3"/>
    <s v="PM84"/>
    <s v="TAN TAI TOH"/>
    <n v="1000"/>
    <n v="70"/>
    <n v="1.1666666666666667"/>
    <d v="2025-04-14T00:00:00"/>
    <m/>
    <n v="1"/>
    <n v="1000"/>
    <s v="PE"/>
    <n v="4.40170086002E+17"/>
    <n v="0"/>
    <n v="1000"/>
    <n v="0"/>
    <n v="0"/>
    <n v="0"/>
    <n v="0"/>
    <m/>
    <m/>
    <n v="0"/>
    <m/>
    <m/>
    <m/>
    <m/>
    <m/>
    <m/>
    <m/>
    <m/>
    <n v="44017008600200"/>
    <s v="T20096"/>
    <s v="DIGI SINGAPORE PTE LTD"/>
    <m/>
    <n v="0"/>
    <n v="0"/>
    <n v="0"/>
    <n v="0"/>
    <n v="0"/>
    <n v="0"/>
    <m/>
    <m/>
    <m/>
    <s v="No"/>
    <s v="W664981"/>
    <n v="0"/>
    <m/>
    <s v="T20096"/>
    <m/>
    <m/>
    <s v="S0357538"/>
  </r>
  <r>
    <x v="676"/>
    <n v="10000"/>
    <n v="10000"/>
    <n v="45761"/>
    <s v="502LAUGH"/>
    <s v=" 5:31:13 pm"/>
    <s v="4022211U5"/>
    <m/>
    <x v="0"/>
    <s v="Yes"/>
    <n v="46"/>
    <s v="Sanki 300 Intermittent"/>
    <x v="3"/>
    <s v="PS66"/>
    <s v="SIM ENG KWANG"/>
    <n v="500"/>
    <n v="57.5"/>
    <n v="0.95833333333333337"/>
    <d v="2025-04-14T00:00:00"/>
    <m/>
    <n v="2"/>
    <n v="1000"/>
    <s v="PE"/>
    <s v="AC-LABFR01020001"/>
    <n v="0"/>
    <n v="1000"/>
    <n v="0"/>
    <n v="0"/>
    <n v="0"/>
    <n v="0"/>
    <m/>
    <m/>
    <n v="0"/>
    <m/>
    <m/>
    <m/>
    <m/>
    <m/>
    <m/>
    <m/>
    <m/>
    <s v="AC-LABFR0102"/>
    <s v="S19652"/>
    <s v="SCIENTIFIC GLASS TECHNOLOGY SINGAPORE PTE LTD"/>
    <m/>
    <n v="0"/>
    <n v="0"/>
    <n v="0"/>
    <n v="0"/>
    <n v="0"/>
    <n v="0"/>
    <m/>
    <m/>
    <m/>
    <s v="No"/>
    <s v="W664982"/>
    <n v="0"/>
    <m/>
    <s v="S19652"/>
    <m/>
    <m/>
    <s v="S0358432"/>
  </r>
  <r>
    <x v="677"/>
    <n v="10000"/>
    <n v="10000"/>
    <n v="45762"/>
    <s v="502LAUGH"/>
    <s v=" 8:31:32 am"/>
    <s v="4022211U5"/>
    <m/>
    <x v="0"/>
    <s v="Yes"/>
    <n v="46"/>
    <s v="Sanki 300 Intermittent"/>
    <x v="3"/>
    <s v="PS66"/>
    <s v="SIM ENG KWANG"/>
    <n v="500"/>
    <n v="57.5"/>
    <n v="0.95833333333333337"/>
    <d v="2025-04-14T00:00:00"/>
    <m/>
    <n v="2"/>
    <n v="1000"/>
    <s v="PE"/>
    <s v="PE-LABFR01020001"/>
    <n v="0"/>
    <n v="1000"/>
    <n v="0"/>
    <n v="0"/>
    <n v="0"/>
    <n v="0"/>
    <m/>
    <m/>
    <n v="0"/>
    <m/>
    <m/>
    <m/>
    <m/>
    <m/>
    <m/>
    <m/>
    <m/>
    <s v="PE-LABFR0102"/>
    <s v="S19652"/>
    <s v="SCIENTIFIC GLASS TECHNOLOGY SINGAPORE PTE LTD"/>
    <m/>
    <n v="0"/>
    <n v="0"/>
    <n v="0"/>
    <n v="0"/>
    <n v="0"/>
    <n v="0"/>
    <m/>
    <m/>
    <m/>
    <s v="No"/>
    <s v="W664983"/>
    <n v="0"/>
    <m/>
    <s v="S19652"/>
    <m/>
    <m/>
    <s v="S0358432"/>
  </r>
  <r>
    <x v="538"/>
    <n v="10000"/>
    <n v="20000"/>
    <n v="45763"/>
    <s v="502LAUGH"/>
    <s v=" 5:29:21 pm"/>
    <s v="J00TB1740/J00U10890"/>
    <m/>
    <x v="0"/>
    <s v="Yes"/>
    <n v="111"/>
    <s v="Brotech"/>
    <x v="1"/>
    <s v="PS07"/>
    <s v="KANG HOCK SENG"/>
    <n v="75625"/>
    <n v="1290.4166666666667"/>
    <n v="21.506944444444446"/>
    <d v="2025-04-14T00:00:00"/>
    <m/>
    <n v="8"/>
    <n v="605000"/>
    <s v="PE"/>
    <s v="Z512 REV 6.00001"/>
    <n v="0"/>
    <n v="604346"/>
    <n v="654"/>
    <n v="0"/>
    <n v="0"/>
    <n v="0"/>
    <m/>
    <m/>
    <n v="0"/>
    <m/>
    <m/>
    <m/>
    <m/>
    <m/>
    <m/>
    <m/>
    <m/>
    <s v="Z512 REV 8.0"/>
    <s v="R18131"/>
    <s v="RESMED ASIA PTE LTD"/>
    <m/>
    <n v="0"/>
    <n v="0"/>
    <n v="0"/>
    <n v="0"/>
    <n v="0"/>
    <n v="0"/>
    <m/>
    <m/>
    <m/>
    <s v="No"/>
    <s v="W664985"/>
    <n v="0"/>
    <m/>
    <s v="R18131"/>
    <m/>
    <m/>
    <s v="S0358731"/>
  </r>
  <r>
    <x v="678"/>
    <n v="10000"/>
    <n v="10000"/>
    <n v="45761"/>
    <s v="502LAUGH"/>
    <s v=" 4:06:35 pm"/>
    <s v="24F1310472/P/O49109"/>
    <m/>
    <x v="0"/>
    <s v="Yes"/>
    <n v="60"/>
    <s v="Fujishiko UDP-5000"/>
    <x v="2"/>
    <s v="PM30"/>
    <s v="OH KIAN YUAN"/>
    <n v="6800"/>
    <n v="181"/>
    <n v="3.0166666666666666"/>
    <d v="2025-04-14T00:00:00"/>
    <m/>
    <n v="10"/>
    <n v="68000"/>
    <s v="PE"/>
    <s v="TPK-884535-00100001"/>
    <n v="0"/>
    <n v="68000"/>
    <n v="0"/>
    <n v="0"/>
    <n v="0"/>
    <n v="0"/>
    <m/>
    <m/>
    <n v="0"/>
    <m/>
    <m/>
    <m/>
    <m/>
    <m/>
    <m/>
    <m/>
    <m/>
    <s v="TPK-884535-0010"/>
    <s v="Z26002"/>
    <s v="CCL DESIGN (PENANG) SDN. BHD."/>
    <m/>
    <n v="0"/>
    <n v="0"/>
    <n v="0"/>
    <n v="0"/>
    <n v="0"/>
    <n v="0"/>
    <m/>
    <m/>
    <m/>
    <s v="No"/>
    <s v="W664512"/>
    <n v="0"/>
    <m/>
    <s v="Z26002"/>
    <m/>
    <m/>
    <s v="S0361000"/>
  </r>
  <r>
    <x v="679"/>
    <n v="10000"/>
    <n v="10000"/>
    <n v="45761"/>
    <s v="502LAUGH"/>
    <s v=" 9:35:49 am"/>
    <n v="408151"/>
    <m/>
    <x v="0"/>
    <s v="Yes"/>
    <n v="61"/>
    <s v="FSK 520"/>
    <x v="3"/>
    <s v="PM68"/>
    <s v="LEE KIM LIANG"/>
    <n v="3000"/>
    <n v="105"/>
    <n v="1.75"/>
    <d v="2025-04-14T00:00:00"/>
    <m/>
    <n v="1"/>
    <n v="3000"/>
    <s v="PE"/>
    <n v="6942900001"/>
    <n v="0"/>
    <n v="3000"/>
    <n v="0"/>
    <n v="0"/>
    <n v="0"/>
    <n v="0"/>
    <m/>
    <m/>
    <n v="0"/>
    <m/>
    <m/>
    <m/>
    <m/>
    <m/>
    <m/>
    <m/>
    <m/>
    <s v="694290 INDEX401"/>
    <s v="V22000"/>
    <s v="PT VARTA MICROBATTERY INDONESIA"/>
    <m/>
    <n v="0"/>
    <n v="0"/>
    <n v="0"/>
    <n v="0"/>
    <n v="0"/>
    <n v="0"/>
    <m/>
    <m/>
    <m/>
    <s v="No"/>
    <s v="W664547"/>
    <n v="0"/>
    <m/>
    <s v="V22000"/>
    <m/>
    <m/>
    <s v="S0361287"/>
  </r>
  <r>
    <x v="680"/>
    <n v="10000"/>
    <n v="10000"/>
    <n v="45762"/>
    <s v="502LAUGH"/>
    <s v=" 5:05:16 pm"/>
    <s v="SG-5650696"/>
    <m/>
    <x v="0"/>
    <s v="Yes"/>
    <n v="73"/>
    <s v="Brotech DF330"/>
    <x v="1"/>
    <s v="PM18"/>
    <s v="LAI CHIN YANG"/>
    <n v="18000"/>
    <n v="330"/>
    <n v="5.5"/>
    <d v="2025-04-14T00:00:00"/>
    <m/>
    <n v="12"/>
    <n v="216000"/>
    <s v="PE"/>
    <n v="80256230001"/>
    <n v="0"/>
    <n v="216000"/>
    <n v="0"/>
    <n v="0"/>
    <n v="0"/>
    <n v="0"/>
    <m/>
    <m/>
    <n v="0"/>
    <m/>
    <m/>
    <m/>
    <m/>
    <m/>
    <m/>
    <m/>
    <m/>
    <n v="8025623"/>
    <s v="B02083"/>
    <s v="BECTON DICKINSON MEDICAL (S) PTE LTD"/>
    <m/>
    <n v="0"/>
    <n v="0"/>
    <n v="0"/>
    <n v="0"/>
    <n v="0"/>
    <n v="0"/>
    <m/>
    <m/>
    <m/>
    <s v="No"/>
    <s v="W665178"/>
    <n v="0"/>
    <m/>
    <s v="B02083"/>
    <m/>
    <m/>
    <s v="S0361324"/>
  </r>
  <r>
    <x v="482"/>
    <n v="10000"/>
    <n v="20000"/>
    <n v="45762"/>
    <s v="502LAUGH"/>
    <s v=" 8:46:51 am"/>
    <s v="M0BI68841"/>
    <m/>
    <x v="1"/>
    <s v="Yes"/>
    <n v="63"/>
    <s v="SANKI"/>
    <x v="2"/>
    <s v="PM80"/>
    <s v="YAP ZHI PING"/>
    <n v="1250"/>
    <n v="76.25"/>
    <n v="1.2708333333333333"/>
    <d v="2025-04-14T00:00:00"/>
    <m/>
    <n v="16"/>
    <n v="20000"/>
    <s v="PE"/>
    <s v="713891306-ADS1360001"/>
    <n v="0"/>
    <n v="20000"/>
    <n v="0"/>
    <n v="0"/>
    <n v="0"/>
    <n v="0"/>
    <m/>
    <m/>
    <n v="0"/>
    <m/>
    <m/>
    <m/>
    <m/>
    <m/>
    <m/>
    <m/>
    <m/>
    <s v="713891306-ADS1366"/>
    <s v="S19314"/>
    <s v="SEAGATE TECHNOLOGY INTERNATIONAL (WUXI) CO., LTD"/>
    <m/>
    <n v="0"/>
    <n v="0"/>
    <n v="0"/>
    <n v="0"/>
    <n v="0"/>
    <n v="0"/>
    <m/>
    <m/>
    <m/>
    <s v="No"/>
    <s v="W664994"/>
    <n v="0"/>
    <m/>
    <s v="S19314"/>
    <m/>
    <m/>
    <s v="H0064844"/>
  </r>
  <r>
    <x v="410"/>
    <n v="10000"/>
    <n v="20000"/>
    <n v="45762"/>
    <s v="502LAUGH"/>
    <s v=" 4:21:49 pm"/>
    <s v="M0BUF4272"/>
    <m/>
    <x v="0"/>
    <s v="Yes"/>
    <n v="29"/>
    <s v="Sanki SKP250 Full Rotary"/>
    <x v="3"/>
    <s v="PS19"/>
    <s v="SNG KOK CHENG"/>
    <n v="21000"/>
    <n v="570"/>
    <n v="9.5"/>
    <d v="2025-04-14T00:00:00"/>
    <m/>
    <n v="2"/>
    <n v="42000"/>
    <s v="PE"/>
    <s v="100823881-75367 0001"/>
    <n v="0"/>
    <n v="42000"/>
    <n v="0"/>
    <n v="0"/>
    <n v="0"/>
    <n v="0"/>
    <m/>
    <m/>
    <n v="0"/>
    <m/>
    <m/>
    <m/>
    <m/>
    <m/>
    <m/>
    <m/>
    <m/>
    <s v="100823881-75367 A"/>
    <s v="S19081-TH"/>
    <s v="SEAGATE TECHNOLOGY (THAILAND) LTD."/>
    <m/>
    <n v="0"/>
    <n v="0"/>
    <n v="0"/>
    <n v="0"/>
    <n v="0"/>
    <n v="0"/>
    <m/>
    <m/>
    <m/>
    <s v="No"/>
    <s v="W665179"/>
    <n v="0"/>
    <m/>
    <s v="S19081-TH"/>
    <m/>
    <m/>
    <s v="H0064862"/>
  </r>
  <r>
    <x v="681"/>
    <n v="10000"/>
    <n v="10000"/>
    <n v="45762"/>
    <s v="502LAUGH"/>
    <s v=" 1:14:58 pm"/>
    <s v="M0BUF4262"/>
    <m/>
    <x v="0"/>
    <s v="Yes"/>
    <n v="26"/>
    <s v="Sanki SKP250 Full Rotary"/>
    <x v="3"/>
    <s v="PS70"/>
    <s v="YEO WOO KEONG"/>
    <n v="9000"/>
    <n v="270"/>
    <n v="4.5"/>
    <d v="2025-04-14T00:00:00"/>
    <m/>
    <n v="4"/>
    <n v="36000"/>
    <s v="PE"/>
    <s v="202659200 REVA0001"/>
    <n v="0"/>
    <n v="36000"/>
    <n v="0"/>
    <n v="0"/>
    <n v="0"/>
    <n v="0"/>
    <m/>
    <m/>
    <n v="0"/>
    <m/>
    <m/>
    <m/>
    <m/>
    <m/>
    <m/>
    <m/>
    <m/>
    <s v="202659200 REVA"/>
    <s v="S19081-TH"/>
    <s v="SEAGATE TECHNOLOGY (THAILAND) LTD."/>
    <m/>
    <n v="0"/>
    <n v="0"/>
    <n v="0"/>
    <n v="0"/>
    <n v="0"/>
    <n v="0"/>
    <m/>
    <m/>
    <m/>
    <s v="No"/>
    <s v="W664996"/>
    <n v="0"/>
    <m/>
    <s v="S19081-TH"/>
    <m/>
    <m/>
    <s v="H0064863"/>
  </r>
  <r>
    <x v="489"/>
    <n v="10000"/>
    <n v="20000"/>
    <n v="45762"/>
    <s v="502LAUGH"/>
    <s v=" 5:09:43 pm"/>
    <s v="U530658027"/>
    <m/>
    <x v="1"/>
    <s v="Yes"/>
    <n v="105"/>
    <s v="Laser"/>
    <x v="6"/>
    <s v="PM87"/>
    <s v="LEE SHIEN WEI"/>
    <n v="5500"/>
    <m/>
    <m/>
    <d v="2025-04-14T00:00:00"/>
    <m/>
    <n v="1"/>
    <n v="5500"/>
    <s v="PE"/>
    <s v="GC FLOUR-1KG0001"/>
    <n v="0"/>
    <n v="5000"/>
    <n v="500"/>
    <n v="0"/>
    <n v="0"/>
    <n v="0"/>
    <m/>
    <m/>
    <n v="0"/>
    <m/>
    <m/>
    <m/>
    <m/>
    <m/>
    <m/>
    <m/>
    <m/>
    <s v="GC FLOUR-1KG"/>
    <s v="T20300"/>
    <s v="TDF FOOD PTE LTD"/>
    <m/>
    <n v="0"/>
    <n v="0"/>
    <n v="0"/>
    <n v="0"/>
    <n v="0"/>
    <n v="0"/>
    <m/>
    <m/>
    <m/>
    <s v="No"/>
    <s v="W665012"/>
    <n v="0"/>
    <m/>
    <s v="T20300"/>
    <m/>
    <m/>
    <s v="S0362141"/>
  </r>
  <r>
    <x v="682"/>
    <n v="10000"/>
    <n v="10000"/>
    <n v="45761"/>
    <s v="502LAUGH"/>
    <s v=" 4:07:10 pm"/>
    <s v="2968379-001"/>
    <m/>
    <x v="0"/>
    <s v="Yes"/>
    <n v="31"/>
    <s v="Sanki SKP250 Full Rotary"/>
    <x v="3"/>
    <s v="PS27"/>
    <s v="TAN TECK HEE"/>
    <n v="500"/>
    <n v="57.5"/>
    <n v="0.95833333333333337"/>
    <d v="2025-04-14T00:00:00"/>
    <m/>
    <n v="1"/>
    <n v="500"/>
    <s v="PE"/>
    <s v="XTR-140.1879.14-0001"/>
    <n v="0"/>
    <n v="500"/>
    <n v="0"/>
    <n v="0"/>
    <n v="0"/>
    <n v="0"/>
    <m/>
    <m/>
    <n v="0"/>
    <m/>
    <m/>
    <m/>
    <m/>
    <m/>
    <m/>
    <m/>
    <m/>
    <s v="XTR-140.1879.14-S"/>
    <s v="L12161"/>
    <s v="TECAN CDMO SOLUTIONS PN SDN BHD"/>
    <m/>
    <n v="0"/>
    <n v="0"/>
    <n v="0"/>
    <n v="0"/>
    <n v="0"/>
    <n v="0"/>
    <m/>
    <m/>
    <m/>
    <s v="No"/>
    <s v="W665013"/>
    <n v="0"/>
    <m/>
    <s v="L12161"/>
    <m/>
    <m/>
    <s v="S0362357"/>
  </r>
  <r>
    <x v="683"/>
    <n v="10000"/>
    <n v="10000"/>
    <n v="45761"/>
    <s v="502LAUGH"/>
    <s v=" 5:33:06 pm"/>
    <s v="2968379-001"/>
    <m/>
    <x v="0"/>
    <s v="Yes"/>
    <n v="31"/>
    <s v="Sanki SKP250 Full Rotary"/>
    <x v="3"/>
    <s v="PS27"/>
    <s v="TAN TECK HEE"/>
    <n v="500"/>
    <n v="57.5"/>
    <n v="0.95833333333333337"/>
    <d v="2025-04-14T00:00:00"/>
    <m/>
    <n v="1"/>
    <n v="500"/>
    <s v="PE"/>
    <s v="XTR-140.1903.12-0001"/>
    <n v="0"/>
    <n v="500"/>
    <n v="0"/>
    <n v="0"/>
    <n v="0"/>
    <n v="0"/>
    <m/>
    <m/>
    <n v="0"/>
    <m/>
    <m/>
    <m/>
    <m/>
    <m/>
    <m/>
    <m/>
    <m/>
    <s v="XTR-140.1903.12-S"/>
    <s v="L12161"/>
    <s v="TECAN CDMO SOLUTIONS PN SDN BHD"/>
    <m/>
    <n v="0"/>
    <n v="0"/>
    <n v="0"/>
    <n v="0"/>
    <n v="0"/>
    <n v="0"/>
    <m/>
    <m/>
    <m/>
    <s v="No"/>
    <s v="W665014"/>
    <n v="0"/>
    <m/>
    <s v="L12161"/>
    <m/>
    <m/>
    <s v="S0362357"/>
  </r>
  <r>
    <x v="684"/>
    <n v="10000"/>
    <n v="10000"/>
    <n v="45772"/>
    <s v="502LAUGH"/>
    <s v=" 8:30:48 am"/>
    <s v="D008O0581/D008O0920/D008O0920/D008O0561"/>
    <m/>
    <x v="0"/>
    <s v="Yes"/>
    <n v="79"/>
    <s v="HP Indigo 6800"/>
    <x v="0"/>
    <s v="PM21"/>
    <s v="LIM JIA FAN"/>
    <n v="7524"/>
    <n v="406.2"/>
    <n v="6.77"/>
    <d v="2025-04-14T00:00:00"/>
    <m/>
    <n v="21"/>
    <n v="158004"/>
    <s v="PE"/>
    <s v="1VV22-80022-FT0001"/>
    <n v="0"/>
    <n v="146286"/>
    <n v="11718"/>
    <n v="0"/>
    <n v="0"/>
    <n v="0"/>
    <m/>
    <m/>
    <n v="0"/>
    <m/>
    <m/>
    <m/>
    <m/>
    <m/>
    <m/>
    <m/>
    <m/>
    <s v="1VV22-80022-FT"/>
    <s v="H08031-JIM-M"/>
    <s v="HP MALAYSIA MANUFACTURING SDN.BHD."/>
    <m/>
    <n v="0"/>
    <n v="0"/>
    <n v="0"/>
    <n v="0"/>
    <n v="0"/>
    <n v="0"/>
    <m/>
    <m/>
    <m/>
    <s v="No"/>
    <s v="W665449"/>
    <n v="0"/>
    <m/>
    <s v="H08031-JIM-M"/>
    <m/>
    <m/>
    <s v="S0362372"/>
  </r>
  <r>
    <x v="335"/>
    <n v="10000"/>
    <n v="30000"/>
    <n v="45762"/>
    <s v="502LAUGH"/>
    <s v=" 8:36:28 am"/>
    <s v="10620258016/10620258015/10620258106"/>
    <m/>
    <x v="2"/>
    <s v="Yes"/>
    <n v="85"/>
    <s v="Luster AOI"/>
    <x v="5"/>
    <s v="QM78"/>
    <s v="WONG SEAU JIN"/>
    <n v="10000"/>
    <m/>
    <m/>
    <d v="2025-04-14T00:00:00"/>
    <m/>
    <n v="11"/>
    <n v="110000"/>
    <s v="PE"/>
    <s v="F6U64-80027-FT0001"/>
    <n v="0"/>
    <n v="100000"/>
    <n v="10000"/>
    <n v="0"/>
    <n v="0"/>
    <n v="0"/>
    <m/>
    <m/>
    <n v="0"/>
    <m/>
    <m/>
    <m/>
    <m/>
    <m/>
    <m/>
    <m/>
    <m/>
    <s v="F6U64-80027-FT"/>
    <s v="H08031-JIM-M"/>
    <s v="HP MALAYSIA MANUFACTURING SDN.BHD."/>
    <m/>
    <n v="0"/>
    <n v="0"/>
    <n v="0"/>
    <n v="0"/>
    <n v="0"/>
    <n v="0"/>
    <m/>
    <m/>
    <m/>
    <s v="No"/>
    <s v="W664775"/>
    <n v="0"/>
    <m/>
    <s v="H08031-JIM-M"/>
    <m/>
    <m/>
    <s v="S0362385"/>
  </r>
  <r>
    <x v="336"/>
    <n v="10000"/>
    <n v="30000"/>
    <n v="45762"/>
    <s v="502LAUGH"/>
    <s v=" 8:36:28 am"/>
    <s v="10620258016/10620258015/10620258106"/>
    <m/>
    <x v="2"/>
    <s v="Yes"/>
    <n v="85"/>
    <s v="Luster AOI"/>
    <x v="5"/>
    <s v="QM78"/>
    <s v="WONG SEAU JIN"/>
    <n v="20000"/>
    <m/>
    <m/>
    <d v="2025-04-14T00:00:00"/>
    <m/>
    <n v="11"/>
    <n v="220000"/>
    <s v="PE"/>
    <s v="3YM54-80005-FT0001"/>
    <n v="0"/>
    <n v="200000"/>
    <n v="20000"/>
    <n v="0"/>
    <n v="0"/>
    <n v="0"/>
    <m/>
    <m/>
    <n v="0"/>
    <m/>
    <m/>
    <m/>
    <m/>
    <m/>
    <m/>
    <m/>
    <m/>
    <s v="3YM54-80005-FT"/>
    <s v="H08031-JIM-M"/>
    <s v="HP MALAYSIA MANUFACTURING SDN.BHD."/>
    <m/>
    <n v="0"/>
    <n v="0"/>
    <n v="0"/>
    <n v="0"/>
    <n v="0"/>
    <n v="0"/>
    <m/>
    <m/>
    <m/>
    <s v="No"/>
    <s v="W664776"/>
    <n v="0"/>
    <m/>
    <s v="H08031-JIM-M"/>
    <m/>
    <m/>
    <s v="S0362386"/>
  </r>
  <r>
    <x v="337"/>
    <n v="10000"/>
    <n v="30000"/>
    <n v="45762"/>
    <s v="502LAUGH"/>
    <s v=" 8:38:58 am"/>
    <s v="10620258016/10620258015/10620258106"/>
    <m/>
    <x v="2"/>
    <s v="Yes"/>
    <n v="85"/>
    <s v="Luster AOI"/>
    <x v="5"/>
    <s v="QM78"/>
    <s v="WONG SEAU JIN"/>
    <n v="20000"/>
    <m/>
    <m/>
    <d v="2025-04-14T00:00:00"/>
    <m/>
    <n v="11"/>
    <n v="220000"/>
    <s v="PE"/>
    <s v="T6N01-80019-FT0001"/>
    <n v="0"/>
    <n v="200000"/>
    <n v="20000"/>
    <n v="0"/>
    <n v="0"/>
    <n v="0"/>
    <m/>
    <m/>
    <n v="0"/>
    <m/>
    <m/>
    <m/>
    <m/>
    <m/>
    <m/>
    <m/>
    <m/>
    <s v="T6N01-80019-FT"/>
    <s v="H08031-JIM-M"/>
    <s v="HP MALAYSIA MANUFACTURING SDN.BHD."/>
    <m/>
    <n v="0"/>
    <n v="0"/>
    <n v="0"/>
    <n v="0"/>
    <n v="0"/>
    <n v="0"/>
    <m/>
    <m/>
    <m/>
    <s v="No"/>
    <s v="W665015"/>
    <n v="0"/>
    <m/>
    <s v="H08031-JIM-M"/>
    <m/>
    <m/>
    <s v="S0362387"/>
  </r>
  <r>
    <x v="338"/>
    <n v="10000"/>
    <n v="30000"/>
    <n v="45762"/>
    <s v="502LAUGH"/>
    <s v=" 8:38:58 am"/>
    <s v="10620258016/10620258015/10620258106"/>
    <m/>
    <x v="2"/>
    <s v="Yes"/>
    <n v="85"/>
    <s v="Luster AOI"/>
    <x v="5"/>
    <s v="QM78"/>
    <s v="WONG SEAU JIN"/>
    <n v="20000"/>
    <m/>
    <m/>
    <d v="2025-04-14T00:00:00"/>
    <m/>
    <n v="11"/>
    <n v="220000"/>
    <s v="PE"/>
    <s v="F6V27-800017-FT0001"/>
    <n v="0"/>
    <n v="200000"/>
    <n v="20000"/>
    <n v="0"/>
    <n v="0"/>
    <n v="0"/>
    <m/>
    <m/>
    <n v="0"/>
    <m/>
    <m/>
    <m/>
    <m/>
    <m/>
    <m/>
    <m/>
    <m/>
    <s v="F6V27-800017-FT"/>
    <s v="H08031-JIM-M"/>
    <s v="HP MALAYSIA MANUFACTURING SDN.BHD."/>
    <m/>
    <n v="0"/>
    <n v="0"/>
    <n v="0"/>
    <n v="0"/>
    <n v="0"/>
    <n v="0"/>
    <m/>
    <m/>
    <m/>
    <s v="No"/>
    <s v="W665196"/>
    <n v="0"/>
    <m/>
    <s v="H08031-JIM-M"/>
    <m/>
    <m/>
    <s v="S0362389"/>
  </r>
  <r>
    <x v="339"/>
    <n v="10000"/>
    <n v="30000"/>
    <n v="45762"/>
    <s v="502LAUGH"/>
    <s v=" 8:36:28 am"/>
    <s v="10620258016/10620258015/10620258106"/>
    <m/>
    <x v="2"/>
    <s v="Yes"/>
    <n v="85"/>
    <s v="Luster AOI"/>
    <x v="5"/>
    <s v="QM78"/>
    <s v="WONG SEAU JIN"/>
    <n v="10000"/>
    <m/>
    <m/>
    <d v="2025-04-14T00:00:00"/>
    <m/>
    <n v="11"/>
    <n v="110000"/>
    <s v="PE"/>
    <s v="F6V29-80022-FT0001"/>
    <n v="0"/>
    <n v="100000"/>
    <n v="10000"/>
    <n v="0"/>
    <n v="0"/>
    <n v="0"/>
    <m/>
    <m/>
    <n v="0"/>
    <m/>
    <m/>
    <m/>
    <m/>
    <m/>
    <m/>
    <m/>
    <m/>
    <s v="F6V29-80022-FT"/>
    <s v="H08031-JIM-M"/>
    <s v="HP MALAYSIA MANUFACTURING SDN.BHD."/>
    <m/>
    <n v="0"/>
    <n v="0"/>
    <n v="0"/>
    <n v="0"/>
    <n v="0"/>
    <n v="0"/>
    <m/>
    <m/>
    <m/>
    <s v="No"/>
    <s v="W665453"/>
    <n v="0"/>
    <m/>
    <s v="H08031-JIM-M"/>
    <m/>
    <m/>
    <s v="S0362390"/>
  </r>
  <r>
    <x v="340"/>
    <n v="10000"/>
    <n v="30000"/>
    <n v="45762"/>
    <s v="502LAUGH"/>
    <s v=" 8:38:58 am"/>
    <s v="10620258016/10620258015/10620258106"/>
    <m/>
    <x v="2"/>
    <s v="Yes"/>
    <n v="85"/>
    <s v="Luster AOI"/>
    <x v="5"/>
    <s v="QM78"/>
    <s v="WONG SEAU JIN"/>
    <n v="10000"/>
    <m/>
    <m/>
    <d v="2025-04-14T00:00:00"/>
    <m/>
    <n v="11"/>
    <n v="110000"/>
    <s v="PE"/>
    <s v="C2P07-80049-FT0001"/>
    <n v="0"/>
    <n v="100000"/>
    <n v="10000"/>
    <n v="0"/>
    <n v="0"/>
    <n v="0"/>
    <m/>
    <m/>
    <n v="0"/>
    <m/>
    <m/>
    <m/>
    <m/>
    <m/>
    <m/>
    <m/>
    <m/>
    <s v="C2P07-80049-FT"/>
    <s v="H08031-JIM-M"/>
    <s v="HP MALAYSIA MANUFACTURING SDN.BHD."/>
    <m/>
    <n v="0"/>
    <n v="0"/>
    <n v="0"/>
    <n v="0"/>
    <n v="0"/>
    <n v="0"/>
    <m/>
    <m/>
    <m/>
    <s v="No"/>
    <s v="W665454"/>
    <n v="0"/>
    <m/>
    <s v="H08031-JIM-M"/>
    <m/>
    <m/>
    <s v="S0362391"/>
  </r>
  <r>
    <x v="341"/>
    <n v="10000"/>
    <n v="30000"/>
    <n v="45762"/>
    <s v="502LAUGH"/>
    <s v=" 8:39:56 am"/>
    <s v="10620258016/10620258015/10620258106"/>
    <m/>
    <x v="2"/>
    <s v="Yes"/>
    <n v="85"/>
    <s v="Luster AOI"/>
    <x v="5"/>
    <s v="QM78"/>
    <s v="WONG SEAU JIN"/>
    <n v="20000"/>
    <m/>
    <m/>
    <d v="2025-04-14T00:00:00"/>
    <m/>
    <n v="11"/>
    <n v="220000"/>
    <s v="PE"/>
    <s v="C2P06-80052-FT0001"/>
    <n v="0"/>
    <n v="200000"/>
    <n v="20000"/>
    <n v="0"/>
    <n v="0"/>
    <n v="0"/>
    <m/>
    <m/>
    <n v="0"/>
    <m/>
    <m/>
    <m/>
    <m/>
    <m/>
    <m/>
    <m/>
    <m/>
    <s v="C2P06-80052-FT"/>
    <s v="H08031-JIM-M"/>
    <s v="HP MALAYSIA MANUFACTURING SDN.BHD."/>
    <m/>
    <n v="0"/>
    <n v="0"/>
    <n v="0"/>
    <n v="0"/>
    <n v="0"/>
    <n v="0"/>
    <m/>
    <m/>
    <m/>
    <s v="No"/>
    <s v="W665197"/>
    <n v="0"/>
    <m/>
    <s v="H08031-JIM-M"/>
    <m/>
    <m/>
    <s v="S0362392"/>
  </r>
  <r>
    <x v="446"/>
    <n v="10000"/>
    <n v="20000"/>
    <n v="45762"/>
    <s v="502LAUGH"/>
    <s v=" 8:46:51 am"/>
    <s v="M0BI68841"/>
    <m/>
    <x v="1"/>
    <s v="Yes"/>
    <n v="63"/>
    <s v="SANKI"/>
    <x v="2"/>
    <s v="PM80"/>
    <s v="YAP ZHI PING"/>
    <n v="3750"/>
    <n v="138.75"/>
    <n v="2.3125"/>
    <d v="2025-04-14T00:00:00"/>
    <m/>
    <n v="16"/>
    <n v="60000"/>
    <s v="PE"/>
    <s v="713891303-ADS1360001"/>
    <n v="0"/>
    <n v="60000"/>
    <n v="0"/>
    <n v="0"/>
    <n v="0"/>
    <n v="0"/>
    <m/>
    <m/>
    <n v="0"/>
    <m/>
    <m/>
    <m/>
    <m/>
    <m/>
    <m/>
    <m/>
    <m/>
    <s v="713891303-ADS1366"/>
    <s v="S19314"/>
    <s v="SEAGATE TECHNOLOGY INTERNATIONAL (WUXI) CO., LTD"/>
    <m/>
    <n v="0"/>
    <n v="0"/>
    <n v="0"/>
    <n v="0"/>
    <n v="0"/>
    <n v="0"/>
    <m/>
    <m/>
    <m/>
    <s v="No"/>
    <s v="W664786"/>
    <n v="0"/>
    <m/>
    <s v="S19314"/>
    <m/>
    <m/>
    <s v="H0064937"/>
  </r>
  <r>
    <x v="498"/>
    <n v="10000"/>
    <n v="20000"/>
    <n v="45762"/>
    <s v="502LAUGH"/>
    <s v=" 8:46:51 am"/>
    <s v="M0BI68841"/>
    <m/>
    <x v="1"/>
    <s v="Yes"/>
    <n v="63"/>
    <s v="SANKI"/>
    <x v="2"/>
    <s v="PM80"/>
    <s v="YAP ZHI PING"/>
    <n v="1250"/>
    <n v="76.25"/>
    <n v="1.2708333333333333"/>
    <d v="2025-04-14T00:00:00"/>
    <m/>
    <n v="16"/>
    <n v="20000"/>
    <s v="PE"/>
    <s v="713891306-ADS1360001"/>
    <n v="0"/>
    <n v="10000"/>
    <n v="10000"/>
    <n v="0"/>
    <n v="0"/>
    <n v="0"/>
    <m/>
    <m/>
    <n v="0"/>
    <m/>
    <m/>
    <m/>
    <m/>
    <m/>
    <m/>
    <m/>
    <m/>
    <s v="713891306-ADS1366"/>
    <s v="S19314"/>
    <s v="SEAGATE TECHNOLOGY INTERNATIONAL (WUXI) CO., LTD"/>
    <m/>
    <n v="0"/>
    <n v="0"/>
    <n v="0"/>
    <n v="0"/>
    <n v="0"/>
    <n v="0"/>
    <m/>
    <m/>
    <m/>
    <s v="No"/>
    <s v="W665456"/>
    <n v="0"/>
    <m/>
    <s v="S19314"/>
    <m/>
    <m/>
    <s v="H0064938"/>
  </r>
  <r>
    <x v="685"/>
    <n v="10000"/>
    <n v="10000"/>
    <n v="45762"/>
    <s v="502LAUGH"/>
    <s v=" 8:30:28 am"/>
    <s v="SG-5651598 01"/>
    <m/>
    <x v="0"/>
    <s v="Yes"/>
    <n v="59"/>
    <s v="SANKI SD-300 Intermittent"/>
    <x v="3"/>
    <s v="PS74"/>
    <s v="GOH CHIN TECK"/>
    <n v="1245"/>
    <n v="76.125"/>
    <n v="1.26875"/>
    <d v="2025-04-14T00:00:00"/>
    <m/>
    <n v="2"/>
    <n v="2490"/>
    <s v="PE"/>
    <n v="112887240001"/>
    <n v="0"/>
    <n v="2490"/>
    <n v="0"/>
    <n v="0"/>
    <n v="0"/>
    <n v="0"/>
    <m/>
    <m/>
    <n v="0"/>
    <m/>
    <m/>
    <m/>
    <m/>
    <m/>
    <m/>
    <m/>
    <m/>
    <n v="11288724"/>
    <s v="I09180"/>
    <s v="ILLUMINA SINGAPORE PTE LTD"/>
    <m/>
    <n v="0"/>
    <n v="0"/>
    <n v="0"/>
    <n v="0"/>
    <n v="0"/>
    <n v="0"/>
    <m/>
    <m/>
    <m/>
    <s v="No"/>
    <s v="W664809"/>
    <n v="0"/>
    <m/>
    <s v="I09180"/>
    <m/>
    <m/>
    <s v="S0362426"/>
  </r>
  <r>
    <x v="686"/>
    <n v="10000"/>
    <n v="10000"/>
    <n v="45762"/>
    <s v="502LAUGH"/>
    <s v=" 8:30:28 am"/>
    <s v="SG-5651598 01"/>
    <m/>
    <x v="0"/>
    <s v="Yes"/>
    <n v="59"/>
    <s v="SANKI SD-300 Intermittent"/>
    <x v="3"/>
    <s v="PS74"/>
    <s v="GOH CHIN TECK"/>
    <n v="1245"/>
    <n v="76.125"/>
    <n v="1.26875"/>
    <d v="2025-04-14T00:00:00"/>
    <m/>
    <n v="2"/>
    <n v="2490"/>
    <s v="PE"/>
    <n v="112887240001"/>
    <n v="0"/>
    <n v="2490"/>
    <n v="0"/>
    <n v="0"/>
    <n v="0"/>
    <n v="0"/>
    <m/>
    <m/>
    <n v="0"/>
    <m/>
    <m/>
    <m/>
    <m/>
    <m/>
    <m/>
    <m/>
    <m/>
    <n v="11288724"/>
    <s v="I09180"/>
    <s v="ILLUMINA SINGAPORE PTE LTD"/>
    <m/>
    <n v="0"/>
    <n v="0"/>
    <n v="0"/>
    <n v="0"/>
    <n v="0"/>
    <n v="0"/>
    <m/>
    <m/>
    <m/>
    <s v="No"/>
    <s v="W664810"/>
    <n v="0"/>
    <m/>
    <s v="I09180"/>
    <m/>
    <m/>
    <s v="S0362427"/>
  </r>
  <r>
    <x v="687"/>
    <n v="10000"/>
    <n v="10000"/>
    <n v="45762"/>
    <s v="502LAUGH"/>
    <s v=" 2:47:24 pm"/>
    <s v="U540758055"/>
    <m/>
    <x v="0"/>
    <s v="Yes"/>
    <n v="79"/>
    <s v="HP Indigo 6800"/>
    <x v="0"/>
    <s v="PM16"/>
    <s v="TEO KAH JUN"/>
    <n v="59"/>
    <n v="32.950000000000003"/>
    <n v="0.54916666666666669"/>
    <d v="2025-04-14T00:00:00"/>
    <m/>
    <n v="102"/>
    <n v="6018"/>
    <s v="PE"/>
    <s v="SOLDER-22X90-ORA0001"/>
    <n v="0"/>
    <n v="3000"/>
    <n v="3018"/>
    <n v="0"/>
    <n v="0"/>
    <n v="0"/>
    <m/>
    <m/>
    <n v="0"/>
    <m/>
    <m/>
    <m/>
    <m/>
    <m/>
    <m/>
    <m/>
    <m/>
    <s v="SOLDER-22X90-ORANGE"/>
    <s v="S19254"/>
    <s v="SINGAPORE ASAHI CHEMICAL &amp; SOLDER IND. PTE LTD"/>
    <m/>
    <n v="0"/>
    <n v="0"/>
    <n v="0"/>
    <n v="0"/>
    <n v="0"/>
    <n v="0"/>
    <m/>
    <m/>
    <m/>
    <s v="No"/>
    <s v="W665020"/>
    <n v="0"/>
    <m/>
    <s v="S19254"/>
    <m/>
    <m/>
    <s v="S0362446"/>
  </r>
  <r>
    <x v="688"/>
    <n v="10000"/>
    <n v="10000"/>
    <n v="45762"/>
    <s v="502LAUGH"/>
    <s v=" 2:47:24 pm"/>
    <s v="U540758055"/>
    <m/>
    <x v="0"/>
    <s v="Yes"/>
    <n v="79"/>
    <s v="HP Indigo 6800"/>
    <x v="0"/>
    <s v="PM16"/>
    <s v="TEO KAH JUN"/>
    <n v="59"/>
    <n v="32.950000000000003"/>
    <n v="0.54916666666666669"/>
    <d v="2025-04-14T00:00:00"/>
    <m/>
    <n v="102"/>
    <n v="6018"/>
    <s v="PE"/>
    <s v="SOLDER-22X90-PIN0001"/>
    <n v="0"/>
    <n v="3000"/>
    <n v="3018"/>
    <n v="0"/>
    <n v="0"/>
    <n v="0"/>
    <m/>
    <m/>
    <n v="0"/>
    <m/>
    <m/>
    <m/>
    <m/>
    <m/>
    <m/>
    <m/>
    <m/>
    <s v="SOLDER-22X90-PINK"/>
    <s v="S19254"/>
    <s v="SINGAPORE ASAHI CHEMICAL &amp; SOLDER IND. PTE LTD"/>
    <m/>
    <n v="0"/>
    <n v="0"/>
    <n v="0"/>
    <n v="0"/>
    <n v="0"/>
    <n v="0"/>
    <m/>
    <m/>
    <m/>
    <s v="No"/>
    <s v="W665021"/>
    <n v="0"/>
    <m/>
    <s v="S19254"/>
    <m/>
    <m/>
    <s v="S0362446"/>
  </r>
  <r>
    <x v="689"/>
    <n v="10000"/>
    <n v="10000"/>
    <n v="45762"/>
    <s v="502LAUGH"/>
    <s v=" 2:47:24 pm"/>
    <s v="U540758055"/>
    <m/>
    <x v="0"/>
    <s v="Yes"/>
    <n v="79"/>
    <s v="HP Indigo 6800"/>
    <x v="0"/>
    <s v="PM16"/>
    <s v="TEO KAH JUN"/>
    <n v="59"/>
    <n v="32.950000000000003"/>
    <n v="0.54916666666666669"/>
    <d v="2025-04-14T00:00:00"/>
    <m/>
    <n v="102"/>
    <n v="6018"/>
    <s v="PE"/>
    <s v="SOLDER-22X90-YEL0001"/>
    <n v="0"/>
    <n v="3000"/>
    <n v="3018"/>
    <n v="0"/>
    <n v="0"/>
    <n v="0"/>
    <m/>
    <m/>
    <n v="0"/>
    <m/>
    <m/>
    <m/>
    <m/>
    <m/>
    <m/>
    <m/>
    <m/>
    <s v="SOLDER-22X90-YELLOW"/>
    <s v="S19254"/>
    <s v="SINGAPORE ASAHI CHEMICAL &amp; SOLDER IND. PTE LTD"/>
    <m/>
    <n v="0"/>
    <n v="0"/>
    <n v="0"/>
    <n v="0"/>
    <n v="0"/>
    <n v="0"/>
    <m/>
    <m/>
    <m/>
    <s v="No"/>
    <s v="W665022"/>
    <n v="0"/>
    <m/>
    <s v="S19254"/>
    <m/>
    <m/>
    <s v="S0362446"/>
  </r>
  <r>
    <x v="450"/>
    <n v="10000"/>
    <n v="20000"/>
    <n v="45762"/>
    <s v="502LAUGH"/>
    <s v=" 8:28:46 am"/>
    <s v="U531252101/503011926"/>
    <m/>
    <x v="0"/>
    <s v="Yes"/>
    <n v="32"/>
    <s v="Lintec Intermittent"/>
    <x v="3"/>
    <s v="PM26"/>
    <s v="TAN AIK KEONG"/>
    <n v="5860"/>
    <m/>
    <m/>
    <d v="2025-04-14T00:00:00"/>
    <m/>
    <n v="1"/>
    <n v="5860"/>
    <s v="PE"/>
    <s v="250-5312-000001"/>
    <n v="0"/>
    <n v="2680"/>
    <n v="3180"/>
    <n v="0"/>
    <n v="0"/>
    <n v="0"/>
    <m/>
    <m/>
    <n v="0"/>
    <m/>
    <m/>
    <m/>
    <m/>
    <m/>
    <m/>
    <m/>
    <m/>
    <s v="250-5312-00"/>
    <s v="J10025"/>
    <s v="JMS SINGAPORE PTE LTD"/>
    <m/>
    <n v="0"/>
    <n v="0"/>
    <n v="0"/>
    <n v="0"/>
    <n v="0"/>
    <n v="0"/>
    <m/>
    <m/>
    <m/>
    <s v="No"/>
    <s v="W665023"/>
    <n v="0"/>
    <m/>
    <s v="J10025"/>
    <m/>
    <m/>
    <s v="S0362448"/>
  </r>
  <r>
    <x v="690"/>
    <n v="10000"/>
    <n v="10000"/>
    <n v="45763"/>
    <s v="502LAUGH"/>
    <n v="0.47076388888888887"/>
    <s v="U531252101/503011926"/>
    <m/>
    <x v="0"/>
    <s v="Yes"/>
    <n v="32"/>
    <s v="Lintec Intermittent"/>
    <x v="3"/>
    <s v="PM26"/>
    <s v="TAN AIK KEONG"/>
    <n v="5860"/>
    <m/>
    <m/>
    <d v="2025-04-14T00:00:00"/>
    <m/>
    <n v="1"/>
    <n v="5860"/>
    <s v="PE"/>
    <s v="250-5312-000001"/>
    <n v="0"/>
    <n v="5360"/>
    <n v="500"/>
    <n v="0"/>
    <n v="0"/>
    <n v="0"/>
    <m/>
    <m/>
    <n v="0"/>
    <m/>
    <m/>
    <m/>
    <m/>
    <m/>
    <m/>
    <m/>
    <m/>
    <s v="250-5312-00"/>
    <s v="J10025"/>
    <s v="JMS SINGAPORE PTE LTD"/>
    <m/>
    <n v="0"/>
    <n v="0"/>
    <n v="0"/>
    <n v="0"/>
    <n v="0"/>
    <n v="0"/>
    <m/>
    <m/>
    <m/>
    <s v="No"/>
    <s v="W665286"/>
    <n v="0"/>
    <m/>
    <s v="J10025"/>
    <m/>
    <m/>
    <s v="S0362450"/>
  </r>
  <r>
    <x v="328"/>
    <n v="10000"/>
    <n v="20000"/>
    <n v="45762"/>
    <s v="502LAUGH"/>
    <s v=" 8:25:29 am"/>
    <s v="3236S1"/>
    <m/>
    <x v="1"/>
    <s v="Yes"/>
    <n v="86"/>
    <s v="Brotech DF330 "/>
    <x v="1"/>
    <s v="PM45"/>
    <s v="TAY CHIN LIONG"/>
    <n v="250"/>
    <n v="34.166666666666664"/>
    <n v="0.56944444444444442"/>
    <d v="2025-04-14T00:00:00"/>
    <m/>
    <n v="4"/>
    <n v="1000"/>
    <s v="PE"/>
    <s v="TSMB00686030001"/>
    <n v="0"/>
    <n v="1000"/>
    <n v="0"/>
    <n v="0"/>
    <n v="0"/>
    <n v="0"/>
    <m/>
    <m/>
    <n v="0"/>
    <m/>
    <m/>
    <m/>
    <m/>
    <m/>
    <m/>
    <m/>
    <m/>
    <s v="TSMB0068603"/>
    <s v="T20104"/>
    <s v="TOSHIBA TEC SINGAPORE PTE LTD"/>
    <m/>
    <n v="0"/>
    <n v="0"/>
    <n v="0"/>
    <n v="0"/>
    <n v="0"/>
    <n v="0"/>
    <m/>
    <m/>
    <m/>
    <s v="No"/>
    <s v="W664818"/>
    <n v="0"/>
    <m/>
    <s v="T20104"/>
    <m/>
    <m/>
    <s v="S0362452"/>
  </r>
  <r>
    <x v="329"/>
    <n v="10000"/>
    <n v="20000"/>
    <n v="45762"/>
    <s v="502LAUGH"/>
    <s v=" 8:25:29 am"/>
    <s v="3236S1"/>
    <m/>
    <x v="1"/>
    <s v="Yes"/>
    <n v="86"/>
    <s v="Brotech DF330 "/>
    <x v="1"/>
    <s v="PM45"/>
    <s v="TAY CHIN LIONG"/>
    <n v="1000"/>
    <n v="46.666666666666671"/>
    <n v="0.7777777777777779"/>
    <d v="2025-04-14T00:00:00"/>
    <m/>
    <n v="4"/>
    <n v="4000"/>
    <s v="PE"/>
    <s v="TSMB00686030001"/>
    <n v="0"/>
    <n v="4000"/>
    <n v="0"/>
    <n v="0"/>
    <n v="0"/>
    <n v="0"/>
    <m/>
    <m/>
    <n v="0"/>
    <m/>
    <m/>
    <m/>
    <m/>
    <m/>
    <m/>
    <m/>
    <m/>
    <s v="TSMB0068603"/>
    <s v="T20104"/>
    <s v="TOSHIBA TEC SINGAPORE PTE LTD"/>
    <m/>
    <n v="0"/>
    <n v="0"/>
    <n v="0"/>
    <n v="0"/>
    <n v="0"/>
    <n v="0"/>
    <m/>
    <m/>
    <m/>
    <s v="No"/>
    <s v="W664454"/>
    <n v="0"/>
    <m/>
    <s v="T20104"/>
    <m/>
    <m/>
    <s v="PR006407"/>
  </r>
  <r>
    <x v="691"/>
    <n v="10000"/>
    <n v="10000"/>
    <n v="45762"/>
    <s v="502LAUGH"/>
    <s v=" 8:29:44 am"/>
    <s v="4177S1"/>
    <m/>
    <x v="0"/>
    <s v="Yes"/>
    <n v="78"/>
    <s v="Baby Sanki"/>
    <x v="3"/>
    <s v="PM84"/>
    <s v="TAN TAI TOH"/>
    <n v="10000"/>
    <n v="295"/>
    <n v="4.916666666666667"/>
    <d v="2025-04-14T00:00:00"/>
    <m/>
    <n v="1"/>
    <n v="10000"/>
    <s v="PE"/>
    <s v="810206 REV4000001"/>
    <n v="0"/>
    <n v="10000"/>
    <n v="0"/>
    <n v="0"/>
    <n v="0"/>
    <n v="0"/>
    <m/>
    <m/>
    <n v="0"/>
    <m/>
    <m/>
    <m/>
    <m/>
    <m/>
    <m/>
    <m/>
    <m/>
    <s v="810206 REV400"/>
    <s v="V22000"/>
    <s v="PT VARTA MICROBATTERY INDONESIA"/>
    <m/>
    <n v="0"/>
    <n v="0"/>
    <n v="0"/>
    <n v="0"/>
    <n v="0"/>
    <n v="0"/>
    <m/>
    <m/>
    <m/>
    <s v="No"/>
    <s v="W664836"/>
    <n v="0"/>
    <m/>
    <s v="V22000"/>
    <m/>
    <m/>
    <s v="S0362614"/>
  </r>
  <r>
    <x v="692"/>
    <n v="10000"/>
    <n v="10000"/>
    <n v="45763"/>
    <s v="502LAUGH"/>
    <s v=" 8:34:52 am"/>
    <s v="24E2495172/24071070151"/>
    <m/>
    <x v="0"/>
    <s v="Yes"/>
    <n v="60"/>
    <s v="Fujishiko UDP-5000"/>
    <x v="2"/>
    <s v="PM30"/>
    <s v="OH KIAN YUAN"/>
    <n v="18750"/>
    <n v="420"/>
    <n v="7"/>
    <d v="2025-04-14T00:00:00"/>
    <m/>
    <n v="2"/>
    <n v="37500"/>
    <s v="PE"/>
    <s v="442-802155-000001"/>
    <n v="0"/>
    <n v="43400"/>
    <n v="-5900"/>
    <n v="0"/>
    <n v="0"/>
    <n v="0"/>
    <m/>
    <m/>
    <n v="0"/>
    <m/>
    <m/>
    <m/>
    <m/>
    <m/>
    <m/>
    <m/>
    <m/>
    <s v="442-802155-00"/>
    <s v="Z26002"/>
    <s v="CCL DESIGN (PENANG) SDN. BHD."/>
    <m/>
    <n v="0"/>
    <n v="0"/>
    <n v="0"/>
    <n v="0"/>
    <n v="0"/>
    <n v="0"/>
    <m/>
    <m/>
    <m/>
    <s v="No"/>
    <s v="W665207"/>
    <n v="0"/>
    <m/>
    <s v="Z26002"/>
    <m/>
    <m/>
    <s v="S0362656"/>
  </r>
  <r>
    <x v="616"/>
    <n v="10000"/>
    <n v="40000"/>
    <n v="45772"/>
    <s v="502LAUGH"/>
    <s v=" 9:41:09 am"/>
    <s v="E04OB9810/WO2024/4006"/>
    <m/>
    <x v="1"/>
    <s v="Yes"/>
    <n v="62"/>
    <s v="Fujishiko "/>
    <x v="2"/>
    <s v="PMJ0"/>
    <s v="KOR CHEW OR"/>
    <n v="80000"/>
    <n v="1645"/>
    <n v="27.416666666666668"/>
    <d v="2025-04-14T00:00:00"/>
    <m/>
    <n v="1"/>
    <n v="80000"/>
    <s v="PE"/>
    <s v="Y00-0000928-000001"/>
    <n v="0"/>
    <n v="79152"/>
    <n v="848"/>
    <n v="0"/>
    <n v="0"/>
    <n v="0"/>
    <m/>
    <m/>
    <n v="0"/>
    <m/>
    <m/>
    <m/>
    <m/>
    <m/>
    <m/>
    <m/>
    <m/>
    <s v="300-0000396-00"/>
    <s v="F06170-JIANGSU"/>
    <s v="FOREFRONT MEDICAL TECHNOLOGY (JIANGSU) CO., LTD"/>
    <m/>
    <n v="0"/>
    <n v="0"/>
    <n v="0"/>
    <n v="0"/>
    <n v="0"/>
    <n v="0"/>
    <m/>
    <m/>
    <m/>
    <s v="No"/>
    <s v="W665469"/>
    <n v="0"/>
    <m/>
    <s v="F06170-JIANGSU"/>
    <m/>
    <m/>
    <s v="S0362660"/>
  </r>
  <r>
    <x v="618"/>
    <n v="10000"/>
    <n v="20000"/>
    <n v="45761"/>
    <s v="502LAUGH"/>
    <s v=" 5:31:13 pm"/>
    <s v="M0BSM3241"/>
    <m/>
    <x v="1"/>
    <s v="Yes"/>
    <n v="82"/>
    <s v="POLLY"/>
    <x v="2"/>
    <s v="PM11"/>
    <s v="TEE MENG CHAI"/>
    <n v="1250"/>
    <m/>
    <m/>
    <d v="2025-04-14T00:00:00"/>
    <m/>
    <n v="8"/>
    <n v="10000"/>
    <s v="PE"/>
    <s v="86.J7350001"/>
    <n v="0"/>
    <n v="9000"/>
    <n v="1000"/>
    <n v="0"/>
    <n v="0"/>
    <n v="0"/>
    <m/>
    <m/>
    <n v="0"/>
    <m/>
    <m/>
    <m/>
    <m/>
    <m/>
    <m/>
    <m/>
    <m/>
    <s v="86.J735"/>
    <s v="T20390-PMI"/>
    <s v="TECHNOCOM SYSTEMS SDN BHD"/>
    <m/>
    <n v="0"/>
    <n v="0"/>
    <n v="0"/>
    <n v="0"/>
    <n v="0"/>
    <n v="0"/>
    <m/>
    <m/>
    <m/>
    <s v="No"/>
    <s v="W665034"/>
    <n v="0"/>
    <m/>
    <s v="T20390-PMI"/>
    <m/>
    <m/>
    <s v="S0362676"/>
  </r>
  <r>
    <x v="619"/>
    <n v="10000"/>
    <n v="20000"/>
    <n v="45761"/>
    <s v="502LAUGH"/>
    <s v=" 5:29:57 pm"/>
    <s v="M0BSM3241"/>
    <m/>
    <x v="1"/>
    <s v="Yes"/>
    <n v="82"/>
    <s v="POLLY"/>
    <x v="2"/>
    <s v="PM11"/>
    <s v="TEE MENG CHAI"/>
    <n v="875"/>
    <m/>
    <m/>
    <d v="2025-04-14T00:00:00"/>
    <m/>
    <n v="8"/>
    <n v="7000"/>
    <s v="PE"/>
    <s v="86.J7460001"/>
    <n v="0"/>
    <n v="5000"/>
    <n v="2000"/>
    <n v="0"/>
    <n v="0"/>
    <n v="0"/>
    <m/>
    <m/>
    <n v="0"/>
    <m/>
    <m/>
    <m/>
    <m/>
    <m/>
    <m/>
    <m/>
    <m/>
    <s v="86.J746"/>
    <s v="T20390-PMI"/>
    <s v="TECHNOCOM SYSTEMS SDN BHD"/>
    <m/>
    <n v="0"/>
    <n v="0"/>
    <n v="0"/>
    <n v="0"/>
    <n v="0"/>
    <n v="0"/>
    <m/>
    <m/>
    <m/>
    <s v="No"/>
    <s v="W665035"/>
    <n v="0"/>
    <m/>
    <s v="T20390-PMI"/>
    <m/>
    <m/>
    <s v="S0362676"/>
  </r>
  <r>
    <x v="620"/>
    <n v="10000"/>
    <n v="20000"/>
    <n v="45761"/>
    <s v="502LAUGH"/>
    <s v=" 4:10:27 pm"/>
    <s v="BZA011-04"/>
    <m/>
    <x v="1"/>
    <s v="Yes"/>
    <n v="82"/>
    <s v="POLLY"/>
    <x v="2"/>
    <s v="PM11"/>
    <s v="TEE MENG CHAI"/>
    <n v="1094"/>
    <m/>
    <m/>
    <d v="2025-04-14T00:00:00"/>
    <m/>
    <n v="32"/>
    <n v="35008"/>
    <s v="PE"/>
    <s v="ACQ LABEL0001"/>
    <n v="0"/>
    <n v="30000"/>
    <n v="5008"/>
    <n v="0"/>
    <n v="0"/>
    <n v="0"/>
    <m/>
    <m/>
    <n v="0"/>
    <m/>
    <m/>
    <m/>
    <m/>
    <m/>
    <m/>
    <m/>
    <m/>
    <s v="ACQ LABEL"/>
    <s v="H08031"/>
    <s v="HP SINGAPORE (PRIVATE) LIMITED"/>
    <m/>
    <n v="0"/>
    <n v="0"/>
    <n v="0"/>
    <n v="0"/>
    <n v="0"/>
    <n v="0"/>
    <m/>
    <m/>
    <m/>
    <s v="No"/>
    <s v="W664854"/>
    <n v="0"/>
    <m/>
    <s v="H08031"/>
    <m/>
    <m/>
    <s v="S0362679"/>
  </r>
  <r>
    <x v="621"/>
    <n v="10000"/>
    <n v="20000"/>
    <n v="45762"/>
    <s v="502LAUGH"/>
    <s v=" 8:40:32 am"/>
    <n v="10620258012"/>
    <m/>
    <x v="1"/>
    <s v="Yes"/>
    <n v="77"/>
    <s v="Brotech DF330 "/>
    <x v="1"/>
    <s v="PM74"/>
    <s v="YONG CHEE SOON"/>
    <n v="778"/>
    <n v="42.966666666666669"/>
    <n v="0.71611111111111114"/>
    <d v="2025-04-14T00:00:00"/>
    <m/>
    <n v="180"/>
    <n v="140040"/>
    <s v="PE"/>
    <s v="X4E75-80015-FT0001"/>
    <n v="0"/>
    <n v="120000"/>
    <n v="20040"/>
    <n v="0"/>
    <n v="0"/>
    <n v="0"/>
    <m/>
    <m/>
    <n v="0"/>
    <m/>
    <m/>
    <m/>
    <m/>
    <m/>
    <m/>
    <m/>
    <m/>
    <s v="X4E75-80015-FT"/>
    <s v="H08031-JIM-M"/>
    <s v="HP MALAYSIA MANUFACTURING SDN.BHD."/>
    <m/>
    <n v="0"/>
    <n v="0"/>
    <n v="0"/>
    <n v="0"/>
    <n v="0"/>
    <n v="0"/>
    <m/>
    <m/>
    <m/>
    <s v="No"/>
    <s v="W665473"/>
    <n v="0"/>
    <m/>
    <s v="H08031-JIM-M"/>
    <m/>
    <m/>
    <s v="S0362681"/>
  </r>
  <r>
    <x v="571"/>
    <n v="10000"/>
    <n v="30000"/>
    <n v="45763"/>
    <s v="502LAUGH"/>
    <s v=" 3:35:41 pm"/>
    <n v="10620258104"/>
    <m/>
    <x v="1"/>
    <s v="Yes"/>
    <n v="77"/>
    <s v="Brotech DF330 "/>
    <x v="1"/>
    <s v="PM74"/>
    <s v="YONG CHEE SOON"/>
    <n v="1285"/>
    <n v="51.416666666666671"/>
    <n v="0.85694444444444451"/>
    <d v="2025-04-14T00:00:00"/>
    <m/>
    <n v="88"/>
    <n v="113080"/>
    <s v="PE"/>
    <s v="T6M56-800010001"/>
    <n v="0"/>
    <n v="100000"/>
    <n v="13080"/>
    <n v="0"/>
    <n v="0"/>
    <n v="0"/>
    <m/>
    <m/>
    <n v="0"/>
    <m/>
    <m/>
    <m/>
    <m/>
    <m/>
    <m/>
    <m/>
    <m/>
    <s v="T6M56-80001"/>
    <s v="H08031-JIM-M"/>
    <s v="HP MALAYSIA MANUFACTURING SDN.BHD."/>
    <m/>
    <n v="0"/>
    <n v="0"/>
    <n v="0"/>
    <n v="0"/>
    <n v="0"/>
    <n v="0"/>
    <m/>
    <m/>
    <m/>
    <s v="No"/>
    <s v="W665036"/>
    <n v="0"/>
    <m/>
    <s v="H08031-JIM-M"/>
    <m/>
    <m/>
    <s v="S0362682"/>
  </r>
  <r>
    <x v="693"/>
    <n v="10000"/>
    <n v="20000"/>
    <n v="45761"/>
    <s v="502LAUGH"/>
    <s v=" 5:32:01 pm"/>
    <s v="SG-5644655 01"/>
    <m/>
    <x v="0"/>
    <s v="Yes"/>
    <n v="59"/>
    <s v="SANKI SD-300 Intermittent"/>
    <x v="3"/>
    <s v="PS74"/>
    <s v="GOH CHIN TECK"/>
    <n v="3300"/>
    <n v="127.5"/>
    <n v="2.125"/>
    <d v="2025-04-14T00:00:00"/>
    <m/>
    <n v="10"/>
    <n v="33000"/>
    <s v="PE"/>
    <n v="112024840001"/>
    <n v="0"/>
    <n v="33000"/>
    <n v="0"/>
    <n v="0"/>
    <n v="0"/>
    <n v="0"/>
    <m/>
    <m/>
    <n v="0"/>
    <m/>
    <m/>
    <m/>
    <m/>
    <m/>
    <m/>
    <m/>
    <m/>
    <n v="11202484"/>
    <s v="I09180"/>
    <s v="ILLUMINA SINGAPORE PTE LTD"/>
    <m/>
    <n v="0"/>
    <n v="0"/>
    <n v="0"/>
    <n v="0"/>
    <n v="0"/>
    <n v="0"/>
    <m/>
    <m/>
    <m/>
    <s v="No"/>
    <s v="W664855"/>
    <n v="0"/>
    <m/>
    <s v="I09180"/>
    <m/>
    <m/>
    <s v="S0362683"/>
  </r>
  <r>
    <x v="694"/>
    <n v="10000"/>
    <n v="10000"/>
    <n v="45762"/>
    <s v="502LAUGH"/>
    <s v=" 8:33:22 am"/>
    <s v="5011707U5"/>
    <m/>
    <x v="0"/>
    <s v="Yes"/>
    <n v="22"/>
    <s v="FSK B100"/>
    <x v="3"/>
    <s v="PS13"/>
    <s v="YEE CHENG MENG"/>
    <n v="4000"/>
    <n v="125"/>
    <n v="2.0833333333333335"/>
    <d v="2025-04-14T00:00:00"/>
    <m/>
    <n v="1"/>
    <n v="4000"/>
    <s v="PE"/>
    <s v="250-6207-000001"/>
    <n v="0"/>
    <n v="4000"/>
    <n v="0"/>
    <n v="0"/>
    <n v="0"/>
    <n v="0"/>
    <m/>
    <m/>
    <n v="0"/>
    <m/>
    <m/>
    <m/>
    <m/>
    <m/>
    <m/>
    <m/>
    <m/>
    <s v="250-6207-00"/>
    <s v="J10025"/>
    <s v="JMS SINGAPORE PTE LTD"/>
    <m/>
    <n v="0"/>
    <n v="0"/>
    <n v="0"/>
    <n v="0"/>
    <n v="0"/>
    <n v="0"/>
    <m/>
    <m/>
    <m/>
    <s v="No"/>
    <s v="W664861"/>
    <n v="0"/>
    <m/>
    <s v="J10025"/>
    <m/>
    <m/>
    <s v="S0362763"/>
  </r>
  <r>
    <x v="695"/>
    <n v="10000"/>
    <n v="10000"/>
    <n v="45761"/>
    <s v="502LAUGH"/>
    <s v=" 5:32:01 pm"/>
    <s v="SG-5644655 01"/>
    <m/>
    <x v="0"/>
    <s v="Yes"/>
    <n v="59"/>
    <s v="SANKI SD-300 Intermittent"/>
    <x v="3"/>
    <s v="PS74"/>
    <s v="GOH CHIN TECK"/>
    <n v="600"/>
    <n v="60"/>
    <n v="1"/>
    <d v="2025-04-14T00:00:00"/>
    <m/>
    <n v="10"/>
    <n v="6000"/>
    <s v="PE"/>
    <n v="112024840001"/>
    <n v="0"/>
    <n v="6000"/>
    <n v="0"/>
    <n v="0"/>
    <n v="0"/>
    <n v="0"/>
    <m/>
    <m/>
    <n v="0"/>
    <m/>
    <m/>
    <m/>
    <m/>
    <m/>
    <m/>
    <m/>
    <m/>
    <n v="11202484"/>
    <s v="I09180"/>
    <s v="ILLUMINA SINGAPORE PTE LTD"/>
    <m/>
    <n v="0"/>
    <n v="0"/>
    <n v="0"/>
    <n v="0"/>
    <n v="0"/>
    <n v="0"/>
    <m/>
    <m/>
    <m/>
    <s v="No"/>
    <s v="W664862"/>
    <n v="0"/>
    <m/>
    <s v="I09180"/>
    <m/>
    <m/>
    <s v="S0362764"/>
  </r>
  <r>
    <x v="696"/>
    <n v="10000"/>
    <n v="10000"/>
    <n v="45761"/>
    <s v="502LAUGH"/>
    <s v=" 2:08:54 pm"/>
    <s v="5011702U5"/>
    <m/>
    <x v="0"/>
    <s v="Yes"/>
    <n v="61"/>
    <s v="FSK 520"/>
    <x v="3"/>
    <s v="PM61"/>
    <s v="HO CHAN LE"/>
    <n v="667"/>
    <n v="58.34"/>
    <n v="0.97233333333333338"/>
    <d v="2025-04-14T00:00:00"/>
    <m/>
    <n v="6"/>
    <n v="4002"/>
    <s v="PE"/>
    <s v="260-6349-000001"/>
    <n v="0"/>
    <n v="4000"/>
    <n v="2"/>
    <n v="0"/>
    <n v="0"/>
    <n v="0"/>
    <m/>
    <m/>
    <n v="0"/>
    <m/>
    <m/>
    <m/>
    <m/>
    <m/>
    <m/>
    <m/>
    <m/>
    <s v="260-6349-00"/>
    <s v="J10025"/>
    <s v="JMS SINGAPORE PTE LTD"/>
    <m/>
    <n v="0"/>
    <n v="0"/>
    <n v="0"/>
    <n v="0"/>
    <n v="0"/>
    <n v="0"/>
    <m/>
    <m/>
    <m/>
    <s v="No"/>
    <s v="W665219"/>
    <n v="0"/>
    <m/>
    <s v="J10025"/>
    <m/>
    <m/>
    <s v="S0362766"/>
  </r>
  <r>
    <x v="697"/>
    <n v="10000"/>
    <n v="10000"/>
    <n v="45761"/>
    <s v="502LAUGH"/>
    <s v=" 5:35:20 pm"/>
    <s v="5011703U5"/>
    <m/>
    <x v="0"/>
    <s v="Yes"/>
    <n v="61"/>
    <s v="FSK 520"/>
    <x v="3"/>
    <s v="PM61"/>
    <s v="HO CHAN LE"/>
    <n v="834"/>
    <n v="61.68"/>
    <n v="1.028"/>
    <d v="2025-04-14T00:00:00"/>
    <m/>
    <n v="6"/>
    <n v="5004"/>
    <s v="PE"/>
    <s v="260-6307-000001"/>
    <n v="0"/>
    <n v="5000"/>
    <n v="4"/>
    <n v="0"/>
    <n v="0"/>
    <n v="0"/>
    <m/>
    <m/>
    <n v="0"/>
    <m/>
    <m/>
    <m/>
    <m/>
    <m/>
    <m/>
    <m/>
    <m/>
    <s v="260-6307-00"/>
    <s v="J10025"/>
    <s v="JMS SINGAPORE PTE LTD"/>
    <m/>
    <n v="0"/>
    <n v="0"/>
    <n v="0"/>
    <n v="0"/>
    <n v="0"/>
    <n v="0"/>
    <m/>
    <m/>
    <m/>
    <s v="No"/>
    <s v="W665220"/>
    <n v="0"/>
    <m/>
    <s v="J10025"/>
    <m/>
    <m/>
    <s v="S0362769"/>
  </r>
  <r>
    <x v="698"/>
    <n v="10000"/>
    <n v="10000"/>
    <n v="45763"/>
    <s v="502LAUGH"/>
    <s v=" 8:36:56 am"/>
    <s v="5011704U5"/>
    <m/>
    <x v="0"/>
    <s v="Yes"/>
    <n v="12"/>
    <s v="FSK SR520"/>
    <x v="3"/>
    <s v="PP05"/>
    <s v="WONG KIM FATT"/>
    <n v="30000"/>
    <n v="645"/>
    <n v="10.75"/>
    <d v="2025-04-14T00:00:00"/>
    <m/>
    <n v="1"/>
    <n v="30000"/>
    <s v="PE"/>
    <s v="250-6259-000001"/>
    <n v="0"/>
    <n v="30000"/>
    <n v="0"/>
    <n v="0"/>
    <n v="0"/>
    <n v="0"/>
    <m/>
    <m/>
    <n v="0"/>
    <m/>
    <m/>
    <m/>
    <m/>
    <m/>
    <m/>
    <m/>
    <m/>
    <s v="250-6259-00"/>
    <s v="J10025"/>
    <s v="JMS SINGAPORE PTE LTD"/>
    <m/>
    <n v="0"/>
    <n v="0"/>
    <n v="0"/>
    <n v="0"/>
    <n v="0"/>
    <n v="0"/>
    <m/>
    <m/>
    <m/>
    <s v="No"/>
    <s v="W665221"/>
    <n v="0"/>
    <m/>
    <s v="J10025"/>
    <m/>
    <m/>
    <s v="S0362751"/>
  </r>
  <r>
    <x v="582"/>
    <n v="10000"/>
    <n v="20000"/>
    <n v="45782"/>
    <s v="502LAUGH"/>
    <n v="0.48427083333333332"/>
    <n v="10620258104"/>
    <m/>
    <x v="1"/>
    <s v="Yes"/>
    <n v="77"/>
    <s v="Brotech DF330 "/>
    <x v="1"/>
    <s v="PM74"/>
    <s v="YONG CHEE SOON"/>
    <n v="728"/>
    <n v="42.133333333333333"/>
    <n v="0.70222222222222219"/>
    <d v="2025-04-14T00:00:00"/>
    <m/>
    <n v="66"/>
    <n v="48048"/>
    <s v="PE"/>
    <s v="7FP45-80001-FT0001"/>
    <n v="0"/>
    <n v="40000"/>
    <n v="8048"/>
    <n v="0"/>
    <n v="0"/>
    <n v="0"/>
    <m/>
    <m/>
    <n v="0"/>
    <m/>
    <m/>
    <m/>
    <m/>
    <m/>
    <m/>
    <m/>
    <m/>
    <s v="7FP45-80001-FT"/>
    <s v="H08031-JIM-M"/>
    <s v="HP MALAYSIA MANUFACTURING SDN.BHD."/>
    <m/>
    <n v="0"/>
    <n v="0"/>
    <n v="0"/>
    <n v="0"/>
    <n v="0"/>
    <n v="0"/>
    <m/>
    <m/>
    <m/>
    <s v="No"/>
    <s v="W665975"/>
    <n v="0"/>
    <m/>
    <s v="H08031-JIM-M"/>
    <m/>
    <m/>
    <s v="S0362943"/>
  </r>
  <r>
    <x v="583"/>
    <n v="10000"/>
    <n v="20000"/>
    <n v="45782"/>
    <s v="502LAUGH"/>
    <n v="0.48427083333333332"/>
    <n v="1062058100"/>
    <m/>
    <x v="1"/>
    <s v="Yes"/>
    <n v="77"/>
    <s v="Brotech DF330 "/>
    <x v="1"/>
    <s v="PM74"/>
    <s v="YONG CHEE SOON"/>
    <n v="364"/>
    <n v="36.066666666666663"/>
    <n v="0.60111111111111104"/>
    <d v="2025-04-14T00:00:00"/>
    <m/>
    <n v="77"/>
    <n v="28028"/>
    <s v="PE"/>
    <s v="7FP13-80001-FT0001"/>
    <n v="0"/>
    <n v="20000"/>
    <n v="8028"/>
    <n v="0"/>
    <n v="0"/>
    <n v="0"/>
    <m/>
    <m/>
    <n v="0"/>
    <m/>
    <m/>
    <m/>
    <m/>
    <m/>
    <m/>
    <m/>
    <m/>
    <s v="7FP13-80001-FT"/>
    <s v="H08031-JIM-M"/>
    <s v="HP MALAYSIA MANUFACTURING SDN.BHD."/>
    <m/>
    <n v="0"/>
    <n v="0"/>
    <n v="0"/>
    <n v="0"/>
    <n v="0"/>
    <n v="0"/>
    <m/>
    <m/>
    <m/>
    <s v="No"/>
    <s v="W665977"/>
    <n v="0"/>
    <m/>
    <s v="H08031-JIM-M"/>
    <m/>
    <m/>
    <s v="S0362946"/>
  </r>
  <r>
    <x v="699"/>
    <n v="10000"/>
    <n v="10000"/>
    <n v="45771"/>
    <s v="502LAUGH"/>
    <s v=" 4:21:23 pm"/>
    <s v="D103Z8650"/>
    <m/>
    <x v="0"/>
    <s v="Yes"/>
    <n v="88"/>
    <s v="OKI"/>
    <x v="0"/>
    <s v="PP24"/>
    <s v="HO HON SENG"/>
    <n v="1480"/>
    <m/>
    <m/>
    <d v="2025-04-14T00:00:00"/>
    <m/>
    <n v="1"/>
    <n v="1480"/>
    <s v="PE"/>
    <s v="RACK LABEL-260X60001"/>
    <n v="0"/>
    <n v="1000"/>
    <n v="480"/>
    <n v="0"/>
    <n v="0"/>
    <n v="0"/>
    <m/>
    <m/>
    <n v="0"/>
    <m/>
    <m/>
    <m/>
    <m/>
    <m/>
    <m/>
    <m/>
    <m/>
    <s v="RACK LABEL-260X60MM"/>
    <s v="A01466"/>
    <s v="ACE MECT ENTERPRISES PTE LTD"/>
    <m/>
    <n v="0"/>
    <n v="0"/>
    <n v="0"/>
    <n v="0"/>
    <n v="0"/>
    <n v="0"/>
    <m/>
    <m/>
    <m/>
    <s v="No"/>
    <s v="W665497"/>
    <n v="0"/>
    <m/>
    <s v="A01466"/>
    <m/>
    <m/>
    <s v="S0363006"/>
  </r>
  <r>
    <x v="700"/>
    <n v="10000"/>
    <n v="10000"/>
    <n v="45761"/>
    <s v="502LAUGH"/>
    <s v=" 9:34:26 am"/>
    <s v="3830U7060"/>
    <m/>
    <x v="0"/>
    <s v="Yes"/>
    <n v="61"/>
    <s v="FSK 520"/>
    <x v="3"/>
    <s v="PM68"/>
    <s v="LEE KIM LIANG"/>
    <n v="500"/>
    <n v="55"/>
    <n v="0.91666666666666663"/>
    <d v="2025-04-14T00:00:00"/>
    <m/>
    <n v="1"/>
    <n v="500"/>
    <s v="PE"/>
    <n v="107187090001"/>
    <n v="0"/>
    <n v="500"/>
    <n v="0"/>
    <n v="0"/>
    <n v="0"/>
    <n v="0"/>
    <m/>
    <m/>
    <n v="0"/>
    <m/>
    <m/>
    <m/>
    <m/>
    <m/>
    <m/>
    <m/>
    <m/>
    <n v="10718709"/>
    <s v="I09109"/>
    <s v="IKE TECHNOLOGY"/>
    <m/>
    <n v="0"/>
    <n v="0"/>
    <n v="0"/>
    <n v="0"/>
    <n v="0"/>
    <n v="0"/>
    <m/>
    <m/>
    <m/>
    <s v="No"/>
    <s v="W664867"/>
    <n v="0"/>
    <m/>
    <s v="I09109"/>
    <m/>
    <m/>
    <s v="S0363009"/>
  </r>
  <r>
    <x v="701"/>
    <n v="10000"/>
    <n v="10000"/>
    <n v="45762"/>
    <s v="502LAUGH"/>
    <n v="0.43336805555555558"/>
    <s v="M0BUP6250/2307260051"/>
    <m/>
    <x v="0"/>
    <s v="Yes"/>
    <n v="79"/>
    <s v="HP Indigo 6800"/>
    <x v="0"/>
    <s v="PM16"/>
    <s v="TEO KAH JUN"/>
    <n v="46"/>
    <n v="32.299999999999997"/>
    <n v="0.53833333333333333"/>
    <d v="2025-04-14T00:00:00"/>
    <m/>
    <n v="65"/>
    <n v="2990"/>
    <s v="PE"/>
    <s v="9T3V1-80004-FT0001"/>
    <n v="0"/>
    <n v="1000"/>
    <n v="1990"/>
    <n v="0"/>
    <n v="0"/>
    <n v="0"/>
    <m/>
    <m/>
    <n v="0"/>
    <m/>
    <m/>
    <m/>
    <m/>
    <m/>
    <m/>
    <m/>
    <m/>
    <s v="9T3V1-80004-FT"/>
    <s v="H08031-JIM"/>
    <s v="HP SINGAPORE (PRIVATE) LIMITED"/>
    <m/>
    <n v="0"/>
    <n v="0"/>
    <n v="0"/>
    <n v="0"/>
    <n v="0"/>
    <n v="0"/>
    <m/>
    <m/>
    <m/>
    <s v="No"/>
    <s v="W665498"/>
    <n v="0"/>
    <m/>
    <s v="H08031-JIM"/>
    <m/>
    <m/>
    <s v="S0363011"/>
  </r>
  <r>
    <x v="702"/>
    <n v="10000"/>
    <n v="10000"/>
    <n v="45762"/>
    <s v="502LAUGH"/>
    <n v="0.43260416666666668"/>
    <s v="M0BUP6250/2307260051"/>
    <m/>
    <x v="0"/>
    <s v="Yes"/>
    <n v="79"/>
    <s v="HP Indigo 6800"/>
    <x v="0"/>
    <s v="PM16"/>
    <s v="TEO KAH JUN"/>
    <n v="46"/>
    <n v="32.299999999999997"/>
    <n v="0.53833333333333333"/>
    <d v="2025-04-14T00:00:00"/>
    <m/>
    <n v="65"/>
    <n v="2990"/>
    <s v="PE"/>
    <s v="9T3V2-80003-FT0001"/>
    <n v="0"/>
    <n v="1000"/>
    <n v="1990"/>
    <n v="0"/>
    <n v="0"/>
    <n v="0"/>
    <m/>
    <m/>
    <n v="0"/>
    <m/>
    <m/>
    <m/>
    <m/>
    <m/>
    <m/>
    <m/>
    <m/>
    <s v="9T3V2-80003-FT"/>
    <s v="H08031-JIM"/>
    <s v="HP SINGAPORE (PRIVATE) LIMITED"/>
    <m/>
    <n v="0"/>
    <n v="0"/>
    <n v="0"/>
    <n v="0"/>
    <n v="0"/>
    <n v="0"/>
    <m/>
    <m/>
    <m/>
    <s v="No"/>
    <s v="W665499"/>
    <n v="0"/>
    <m/>
    <s v="H08031-JIM"/>
    <m/>
    <m/>
    <s v="S0363012"/>
  </r>
  <r>
    <x v="634"/>
    <n v="10000"/>
    <n v="20000"/>
    <n v="45761"/>
    <s v="502LAUGH"/>
    <s v=" 2:07:16 pm"/>
    <s v="J00WT7100"/>
    <m/>
    <x v="1"/>
    <s v="Yes"/>
    <n v="82"/>
    <s v="POLLY"/>
    <x v="2"/>
    <s v="PM11"/>
    <s v="TEE MENG CHAI"/>
    <n v="5667"/>
    <m/>
    <m/>
    <d v="2025-04-14T00:00:00"/>
    <m/>
    <n v="6"/>
    <n v="34002"/>
    <s v="PE"/>
    <n v="5000582200001"/>
    <n v="0"/>
    <n v="30000"/>
    <n v="4002"/>
    <n v="0"/>
    <n v="0"/>
    <n v="0"/>
    <m/>
    <m/>
    <n v="0"/>
    <m/>
    <m/>
    <m/>
    <m/>
    <m/>
    <m/>
    <m/>
    <m/>
    <n v="500058220"/>
    <s v="B02083"/>
    <s v="BECTON DICKINSON MEDICAL (S) PTE LTD"/>
    <m/>
    <n v="0"/>
    <n v="0"/>
    <n v="0"/>
    <n v="0"/>
    <n v="0"/>
    <n v="0"/>
    <m/>
    <m/>
    <m/>
    <s v="No"/>
    <s v="W664871"/>
    <n v="0"/>
    <m/>
    <s v="B02083"/>
    <m/>
    <m/>
    <s v="S0363034"/>
  </r>
  <r>
    <x v="703"/>
    <n v="10000"/>
    <n v="10000"/>
    <n v="45762"/>
    <s v="502LAUGH"/>
    <s v=" 8:27:16 am"/>
    <s v="M0BPL9971"/>
    <m/>
    <x v="0"/>
    <s v="Yes"/>
    <n v="82"/>
    <s v="POLLY"/>
    <x v="2"/>
    <s v="PM11"/>
    <s v="TEE MENG CHAI"/>
    <n v="1500"/>
    <m/>
    <m/>
    <d v="2025-04-14T00:00:00"/>
    <m/>
    <n v="20"/>
    <n v="30000"/>
    <s v="PE"/>
    <s v="BL LBL-50X25-PLA0001"/>
    <n v="0"/>
    <n v="30000"/>
    <n v="0"/>
    <n v="0"/>
    <n v="0"/>
    <n v="0"/>
    <m/>
    <m/>
    <n v="0"/>
    <m/>
    <m/>
    <m/>
    <m/>
    <m/>
    <m/>
    <m/>
    <m/>
    <s v="BL LBL-50X25-PLASTIC"/>
    <s v="M13467"/>
    <s v="MCLEAN TECHNOLOGIES PTE LTD"/>
    <m/>
    <n v="0"/>
    <n v="0"/>
    <n v="0"/>
    <n v="0"/>
    <n v="0"/>
    <n v="0"/>
    <m/>
    <m/>
    <m/>
    <s v="No"/>
    <s v="W665048"/>
    <n v="0"/>
    <m/>
    <s v="M13467"/>
    <m/>
    <m/>
    <s v="S0363039"/>
  </r>
  <r>
    <x v="589"/>
    <n v="10000"/>
    <n v="20000"/>
    <n v="45762"/>
    <s v="502LAUGH"/>
    <s v=" 8:28:46 am"/>
    <s v="M0B7C2220/2101818U5"/>
    <m/>
    <x v="1"/>
    <s v="Yes"/>
    <n v="82"/>
    <s v="POLLY"/>
    <x v="2"/>
    <s v="PM11"/>
    <s v="TEE MENG CHAI"/>
    <n v="2858"/>
    <m/>
    <m/>
    <d v="2025-04-14T00:00:00"/>
    <m/>
    <n v="7"/>
    <n v="20006"/>
    <s v="PE"/>
    <s v="86.B9480001"/>
    <n v="0"/>
    <n v="20000"/>
    <n v="6"/>
    <n v="0"/>
    <n v="0"/>
    <n v="0"/>
    <m/>
    <m/>
    <n v="0"/>
    <m/>
    <m/>
    <m/>
    <m/>
    <m/>
    <m/>
    <m/>
    <m/>
    <s v="86.B948"/>
    <s v="T20390-PMI"/>
    <s v="TECHNOCOM SYSTEMS SDN BHD"/>
    <m/>
    <n v="0"/>
    <n v="0"/>
    <n v="0"/>
    <n v="0"/>
    <n v="0"/>
    <n v="0"/>
    <m/>
    <m/>
    <m/>
    <s v="No"/>
    <s v="W665049"/>
    <n v="0"/>
    <m/>
    <s v="T20390-PMI"/>
    <m/>
    <m/>
    <s v="S0363046"/>
  </r>
  <r>
    <x v="704"/>
    <n v="10000"/>
    <n v="10000"/>
    <n v="45762"/>
    <s v="502LAUGH"/>
    <s v=" 8:44:49 am"/>
    <s v="E190912129"/>
    <m/>
    <x v="0"/>
    <s v="Yes"/>
    <n v="63"/>
    <s v="SANKI"/>
    <x v="2"/>
    <s v="PM80"/>
    <s v="YAP ZHI PING"/>
    <n v="5000"/>
    <n v="170"/>
    <n v="2.8333333333333335"/>
    <d v="2025-04-14T00:00:00"/>
    <m/>
    <n v="60"/>
    <n v="300000"/>
    <s v="PE"/>
    <s v="709898812-3M66900001"/>
    <n v="0"/>
    <n v="300000"/>
    <n v="0"/>
    <n v="0"/>
    <n v="0"/>
    <n v="0"/>
    <m/>
    <m/>
    <n v="0"/>
    <m/>
    <m/>
    <m/>
    <m/>
    <m/>
    <m/>
    <m/>
    <m/>
    <s v="709898812-3M6690SP"/>
    <s v="S19314"/>
    <s v="SEAGATE TECHNOLOGY INTERNATIONAL (WUXI) CO., LTD"/>
    <m/>
    <n v="0"/>
    <n v="0"/>
    <n v="0"/>
    <n v="0"/>
    <n v="0"/>
    <n v="0"/>
    <m/>
    <m/>
    <m/>
    <s v="No"/>
    <s v="W664872"/>
    <n v="0"/>
    <m/>
    <s v="S19314"/>
    <m/>
    <m/>
    <s v="H0064983"/>
  </r>
  <r>
    <x v="705"/>
    <n v="10000"/>
    <n v="20000"/>
    <n v="45763"/>
    <s v="502LAUGH"/>
    <s v=" 5:37:31 pm"/>
    <n v="8613409"/>
    <m/>
    <x v="0"/>
    <s v="Yes"/>
    <n v="63"/>
    <s v="SANKI"/>
    <x v="2"/>
    <s v="PM80"/>
    <s v="YAP ZHI PING"/>
    <n v="1334"/>
    <n v="78.349999999999994"/>
    <n v="1.3058333333333332"/>
    <d v="2025-04-14T00:00:00"/>
    <m/>
    <n v="60"/>
    <n v="80040"/>
    <s v="PE"/>
    <s v="740921700-32PC E0001"/>
    <n v="0"/>
    <n v="80000"/>
    <n v="40"/>
    <n v="0"/>
    <n v="0"/>
    <n v="0"/>
    <m/>
    <m/>
    <n v="0"/>
    <m/>
    <m/>
    <m/>
    <m/>
    <m/>
    <m/>
    <m/>
    <m/>
    <s v="740921700-32PC EMPTY"/>
    <s v="S19314"/>
    <s v="SEAGATE TECHNOLOGY INTERNATIONAL (WUXI) CO., LTD"/>
    <m/>
    <n v="0"/>
    <n v="0"/>
    <n v="0"/>
    <n v="0"/>
    <n v="0"/>
    <n v="0"/>
    <m/>
    <m/>
    <m/>
    <s v="No"/>
    <s v="W665052"/>
    <n v="0"/>
    <m/>
    <s v="S19314"/>
    <m/>
    <m/>
    <s v="H0064990"/>
  </r>
  <r>
    <x v="706"/>
    <n v="10000"/>
    <n v="10000"/>
    <n v="45761"/>
    <s v="502LAUGH"/>
    <s v=" 5:34:12 pm"/>
    <s v="TU1211337-02"/>
    <m/>
    <x v="0"/>
    <s v="Yes"/>
    <n v="61"/>
    <s v="FSK 520"/>
    <x v="3"/>
    <s v="PM68"/>
    <s v="LEE KIM LIANG"/>
    <n v="1000"/>
    <n v="65"/>
    <n v="1.0833333333333333"/>
    <d v="2025-04-14T00:00:00"/>
    <m/>
    <n v="1"/>
    <n v="1000"/>
    <s v="PE"/>
    <s v="P1S05240001"/>
    <n v="0"/>
    <n v="1000"/>
    <n v="0"/>
    <n v="0"/>
    <n v="0"/>
    <n v="0"/>
    <m/>
    <m/>
    <n v="0"/>
    <m/>
    <m/>
    <m/>
    <m/>
    <m/>
    <m/>
    <m/>
    <m/>
    <s v="P1S0524"/>
    <s v="H08220"/>
    <s v="HAW PAR HEALTHCARE LIMITED"/>
    <m/>
    <n v="0"/>
    <n v="0"/>
    <n v="0"/>
    <n v="0"/>
    <n v="0"/>
    <n v="0"/>
    <m/>
    <m/>
    <m/>
    <s v="No"/>
    <s v="W665054"/>
    <n v="0"/>
    <m/>
    <s v="H08220"/>
    <m/>
    <m/>
    <s v="S0363050"/>
  </r>
  <r>
    <x v="707"/>
    <n v="10000"/>
    <n v="10000"/>
    <n v="45762"/>
    <s v="502LAUGH"/>
    <s v=" 9:31:02 am"/>
    <s v="2GMS4-3"/>
    <m/>
    <x v="0"/>
    <s v="Yes"/>
    <n v="61"/>
    <s v="FSK 520"/>
    <x v="3"/>
    <s v="PM68"/>
    <s v="LEE KIM LIANG"/>
    <n v="3334"/>
    <n v="111.68"/>
    <n v="1.8613333333333335"/>
    <d v="2025-04-14T00:00:00"/>
    <m/>
    <n v="3"/>
    <n v="10002"/>
    <s v="PE"/>
    <s v="C02-0098-8806/C-0001"/>
    <n v="0"/>
    <n v="10000"/>
    <n v="2"/>
    <n v="0"/>
    <n v="0"/>
    <n v="0"/>
    <m/>
    <m/>
    <n v="0"/>
    <m/>
    <m/>
    <m/>
    <m/>
    <m/>
    <m/>
    <m/>
    <m/>
    <s v="C02-0098-8806/C-R"/>
    <s v="G07042-M"/>
    <s v="GES MANUFACTURING SERVICES (M) SDN BHD"/>
    <m/>
    <n v="0"/>
    <n v="0"/>
    <n v="0"/>
    <n v="0"/>
    <n v="0"/>
    <n v="0"/>
    <m/>
    <m/>
    <m/>
    <s v="No"/>
    <s v="W665055"/>
    <n v="0"/>
    <m/>
    <s v="G07042-M"/>
    <m/>
    <m/>
    <s v="S0363049"/>
  </r>
  <r>
    <x v="642"/>
    <n v="10000"/>
    <n v="20000"/>
    <n v="45771"/>
    <s v="502LAUGH"/>
    <s v=" 8:33:05 am"/>
    <n v="10620258012"/>
    <m/>
    <x v="1"/>
    <s v="Yes"/>
    <n v="77"/>
    <s v="Brotech DF330 "/>
    <x v="1"/>
    <s v="PM74"/>
    <s v="YONG CHEE SOON"/>
    <n v="2858"/>
    <n v="77.633333333333326"/>
    <n v="1.2938888888888889"/>
    <d v="2025-04-14T00:00:00"/>
    <m/>
    <n v="77"/>
    <n v="220066"/>
    <s v="PE"/>
    <s v="7FP07-80001-FT0001"/>
    <n v="0"/>
    <n v="200000"/>
    <n v="20066"/>
    <n v="0"/>
    <n v="0"/>
    <n v="0"/>
    <m/>
    <m/>
    <n v="0"/>
    <m/>
    <m/>
    <m/>
    <m/>
    <m/>
    <m/>
    <m/>
    <m/>
    <s v="7FP07-80001-FT"/>
    <s v="H08031-JIM-M"/>
    <s v="HP MALAYSIA MANUFACTURING SDN.BHD."/>
    <m/>
    <n v="0"/>
    <n v="0"/>
    <n v="0"/>
    <n v="0"/>
    <n v="0"/>
    <n v="0"/>
    <m/>
    <m/>
    <m/>
    <s v="No"/>
    <s v="W665509"/>
    <n v="0"/>
    <m/>
    <s v="H08031-JIM-M"/>
    <m/>
    <m/>
    <s v="S0363051"/>
  </r>
  <r>
    <x v="643"/>
    <n v="10000"/>
    <n v="20000"/>
    <n v="45779"/>
    <s v="502LAUGH"/>
    <s v=" 5:47:11 pm"/>
    <n v="10620258012"/>
    <m/>
    <x v="1"/>
    <s v="Yes"/>
    <n v="77"/>
    <s v="Brotech DF330 "/>
    <x v="1"/>
    <s v="PM74"/>
    <s v="YONG CHEE SOON"/>
    <n v="364"/>
    <n v="36.066666666666663"/>
    <n v="0.60111111111111104"/>
    <d v="2025-04-14T00:00:00"/>
    <m/>
    <n v="77"/>
    <n v="28028"/>
    <s v="PE"/>
    <s v="7FP13-80001-FT0001"/>
    <n v="0"/>
    <n v="20000"/>
    <n v="8028"/>
    <n v="0"/>
    <n v="0"/>
    <n v="0"/>
    <m/>
    <m/>
    <n v="0"/>
    <m/>
    <m/>
    <m/>
    <m/>
    <m/>
    <m/>
    <m/>
    <m/>
    <s v="7FP13-80001-FT"/>
    <s v="H08031-JIM-M"/>
    <s v="HP MALAYSIA MANUFACTURING SDN.BHD."/>
    <m/>
    <n v="0"/>
    <n v="0"/>
    <n v="0"/>
    <n v="0"/>
    <n v="0"/>
    <n v="0"/>
    <m/>
    <m/>
    <m/>
    <s v="No"/>
    <s v="W665987"/>
    <n v="0"/>
    <m/>
    <s v="H08031-JIM-M"/>
    <m/>
    <m/>
    <s v="S0363052"/>
  </r>
  <r>
    <x v="645"/>
    <n v="10000"/>
    <n v="20000"/>
    <n v="45779"/>
    <s v="502LAUGH"/>
    <s v=" 5:45:19 pm"/>
    <n v="10620258009"/>
    <m/>
    <x v="1"/>
    <s v="Yes"/>
    <n v="77"/>
    <s v="Brotech DF330 "/>
    <x v="1"/>
    <s v="PM74"/>
    <s v="YONG CHEE SOON"/>
    <n v="425"/>
    <n v="37.083333333333336"/>
    <n v="0.61805555555555558"/>
    <d v="2025-04-14T00:00:00"/>
    <m/>
    <n v="66"/>
    <n v="28050"/>
    <s v="PE"/>
    <s v="7FP45-80001-FT0001"/>
    <n v="0"/>
    <n v="20000"/>
    <n v="8050"/>
    <n v="0"/>
    <n v="0"/>
    <n v="0"/>
    <m/>
    <m/>
    <n v="0"/>
    <m/>
    <m/>
    <m/>
    <m/>
    <m/>
    <m/>
    <m/>
    <m/>
    <s v="7FP45-80001-FT"/>
    <s v="H08031-JIM-M"/>
    <s v="HP MALAYSIA MANUFACTURING SDN.BHD."/>
    <m/>
    <n v="0"/>
    <n v="0"/>
    <n v="0"/>
    <n v="0"/>
    <n v="0"/>
    <n v="0"/>
    <m/>
    <m/>
    <m/>
    <s v="No"/>
    <s v="W665990"/>
    <n v="0"/>
    <m/>
    <s v="H08031-JIM-M"/>
    <m/>
    <m/>
    <s v="S0363055"/>
  </r>
  <r>
    <x v="708"/>
    <n v="10000"/>
    <n v="10000"/>
    <n v="45763"/>
    <s v="502LAUGH"/>
    <s v=" 1:56:18 pm"/>
    <s v="4239S1/311080325"/>
    <m/>
    <x v="0"/>
    <s v="Yes"/>
    <n v="88"/>
    <s v="OKI"/>
    <x v="0"/>
    <s v="PP24"/>
    <s v="HO HON SENG"/>
    <n v="1000"/>
    <m/>
    <m/>
    <d v="2025-04-14T00:00:00"/>
    <m/>
    <n v="1"/>
    <n v="1000"/>
    <s v="PE"/>
    <s v="PRTN-1463077491-0002"/>
    <n v="0"/>
    <n v="1000"/>
    <n v="0"/>
    <n v="0"/>
    <n v="0"/>
    <n v="0"/>
    <m/>
    <m/>
    <n v="0"/>
    <m/>
    <m/>
    <m/>
    <m/>
    <m/>
    <m/>
    <m/>
    <m/>
    <s v="PRTN-1463077491-25"/>
    <s v="A01488"/>
    <s v="ADVANCED BIO MACHINES PTE LTD"/>
    <m/>
    <n v="0"/>
    <n v="0"/>
    <n v="0"/>
    <n v="0"/>
    <n v="0"/>
    <n v="0"/>
    <m/>
    <m/>
    <m/>
    <s v="No"/>
    <s v="W665241"/>
    <n v="0"/>
    <m/>
    <s v="A01488"/>
    <m/>
    <m/>
    <s v="S0363058"/>
  </r>
  <r>
    <x v="709"/>
    <n v="10000"/>
    <n v="10000"/>
    <n v="45761"/>
    <s v="502LAUGH"/>
    <s v=" 5:35:20 pm"/>
    <s v="5011703U5"/>
    <m/>
    <x v="0"/>
    <s v="Yes"/>
    <n v="61"/>
    <s v="FSK 520"/>
    <x v="3"/>
    <s v="PM61"/>
    <s v="HO CHAN LE"/>
    <n v="667"/>
    <n v="58.34"/>
    <n v="0.97233333333333338"/>
    <d v="2025-04-14T00:00:00"/>
    <m/>
    <n v="6"/>
    <n v="4002"/>
    <s v="PE"/>
    <s v="260-6307-000001"/>
    <n v="0"/>
    <n v="4000"/>
    <n v="2"/>
    <n v="0"/>
    <n v="0"/>
    <n v="0"/>
    <m/>
    <m/>
    <n v="0"/>
    <m/>
    <m/>
    <m/>
    <m/>
    <m/>
    <m/>
    <m/>
    <m/>
    <s v="260-6307-00"/>
    <s v="J10025"/>
    <s v="JMS SINGAPORE PTE LTD"/>
    <m/>
    <n v="0"/>
    <n v="0"/>
    <n v="0"/>
    <n v="0"/>
    <n v="0"/>
    <n v="0"/>
    <m/>
    <m/>
    <m/>
    <s v="No"/>
    <s v="W665244"/>
    <n v="0"/>
    <m/>
    <s v="J10025"/>
    <m/>
    <m/>
    <s v="S0363062"/>
  </r>
  <r>
    <x v="710"/>
    <n v="10000"/>
    <n v="10000"/>
    <n v="45761"/>
    <s v="502LAUGH"/>
    <s v=" 2:08:54 pm"/>
    <s v="5011703U5"/>
    <m/>
    <x v="0"/>
    <s v="Yes"/>
    <n v="61"/>
    <s v="FSK 520"/>
    <x v="3"/>
    <s v="PM61"/>
    <s v="HO CHAN LE"/>
    <n v="667"/>
    <n v="58.34"/>
    <n v="0.97233333333333338"/>
    <d v="2025-04-14T00:00:00"/>
    <m/>
    <n v="6"/>
    <n v="4002"/>
    <s v="PE"/>
    <s v="260-6349-000001"/>
    <n v="0"/>
    <n v="4000"/>
    <n v="2"/>
    <n v="0"/>
    <n v="0"/>
    <n v="0"/>
    <m/>
    <m/>
    <n v="0"/>
    <m/>
    <m/>
    <m/>
    <m/>
    <m/>
    <m/>
    <m/>
    <m/>
    <s v="260-6349-00"/>
    <s v="J10025"/>
    <s v="JMS SINGAPORE PTE LTD"/>
    <m/>
    <n v="0"/>
    <n v="0"/>
    <n v="0"/>
    <n v="0"/>
    <n v="0"/>
    <n v="0"/>
    <m/>
    <m/>
    <m/>
    <s v="No"/>
    <s v="W665245"/>
    <n v="0"/>
    <m/>
    <s v="J10025"/>
    <m/>
    <m/>
    <s v="S0363062"/>
  </r>
  <r>
    <x v="711"/>
    <n v="10000"/>
    <n v="10000"/>
    <n v="45761"/>
    <s v="502LAUGH"/>
    <s v=" 4:09:27 pm"/>
    <s v="5011703U5"/>
    <m/>
    <x v="0"/>
    <s v="Yes"/>
    <n v="22"/>
    <s v="FSK B100"/>
    <x v="3"/>
    <s v="PS13"/>
    <s v="YEE CHENG MENG"/>
    <n v="4000"/>
    <n v="125"/>
    <n v="2.0833333333333335"/>
    <d v="2025-04-14T00:00:00"/>
    <m/>
    <n v="2"/>
    <n v="8000"/>
    <s v="PE"/>
    <s v="260-6352-000001"/>
    <n v="0"/>
    <n v="8000"/>
    <n v="0"/>
    <n v="0"/>
    <n v="0"/>
    <n v="0"/>
    <m/>
    <m/>
    <n v="0"/>
    <m/>
    <m/>
    <m/>
    <m/>
    <m/>
    <m/>
    <m/>
    <m/>
    <s v="260-6352-00"/>
    <s v="J10025"/>
    <s v="JMS SINGAPORE PTE LTD"/>
    <m/>
    <n v="0"/>
    <n v="0"/>
    <n v="0"/>
    <n v="0"/>
    <n v="0"/>
    <n v="0"/>
    <m/>
    <m/>
    <m/>
    <s v="No"/>
    <s v="W665510"/>
    <n v="0"/>
    <m/>
    <s v="J10025"/>
    <m/>
    <m/>
    <s v="S0363063"/>
  </r>
  <r>
    <x v="712"/>
    <n v="10000"/>
    <n v="10000"/>
    <n v="45762"/>
    <s v="502LAUGH"/>
    <s v=" 8:33:22 am"/>
    <s v="5011704U5"/>
    <m/>
    <x v="0"/>
    <s v="Yes"/>
    <n v="61"/>
    <s v="FSK 520"/>
    <x v="3"/>
    <s v="PM61"/>
    <s v="HO CHAN LE"/>
    <n v="2667"/>
    <n v="98.34"/>
    <n v="1.639"/>
    <d v="2025-04-14T00:00:00"/>
    <m/>
    <n v="6"/>
    <n v="16002"/>
    <s v="PE"/>
    <s v="260-6353-000001"/>
    <n v="0"/>
    <n v="16000"/>
    <n v="2"/>
    <n v="0"/>
    <n v="0"/>
    <n v="0"/>
    <m/>
    <m/>
    <n v="0"/>
    <m/>
    <m/>
    <m/>
    <m/>
    <m/>
    <m/>
    <m/>
    <m/>
    <s v="260-6353-00"/>
    <s v="J10025"/>
    <s v="JMS SINGAPORE PTE LTD"/>
    <m/>
    <n v="0"/>
    <n v="0"/>
    <n v="0"/>
    <n v="0"/>
    <n v="0"/>
    <n v="0"/>
    <m/>
    <m/>
    <m/>
    <s v="No"/>
    <s v="W665511"/>
    <n v="0"/>
    <m/>
    <s v="J10025"/>
    <m/>
    <m/>
    <s v="S0363063"/>
  </r>
  <r>
    <x v="713"/>
    <n v="10000"/>
    <n v="10000"/>
    <n v="45761"/>
    <s v="502LAUGH"/>
    <s v=" 2:41:20 pm"/>
    <s v="SG-5644655 01"/>
    <m/>
    <x v="0"/>
    <s v="Yes"/>
    <n v="59"/>
    <s v="SANKI SD-300 Intermittent"/>
    <x v="3"/>
    <s v="PS74"/>
    <s v="GOH CHIN TECK"/>
    <n v="2000"/>
    <n v="95"/>
    <n v="1.5833333333333333"/>
    <d v="2025-04-14T00:00:00"/>
    <m/>
    <n v="6"/>
    <n v="12000"/>
    <s v="PE"/>
    <s v="15058363-3K-R8LT0001"/>
    <n v="0"/>
    <n v="12000"/>
    <n v="0"/>
    <n v="0"/>
    <n v="0"/>
    <n v="0"/>
    <m/>
    <m/>
    <n v="0"/>
    <m/>
    <m/>
    <m/>
    <m/>
    <m/>
    <m/>
    <m/>
    <m/>
    <s v="15058363-3K-R8LT-28"/>
    <s v="I09180"/>
    <s v="ILLUMINA SINGAPORE PTE LTD"/>
    <m/>
    <n v="0"/>
    <n v="0"/>
    <n v="0"/>
    <n v="0"/>
    <n v="0"/>
    <n v="0"/>
    <m/>
    <m/>
    <m/>
    <s v="No"/>
    <s v="W664876"/>
    <n v="0"/>
    <m/>
    <s v="I09180"/>
    <m/>
    <m/>
    <s v="S0363065"/>
  </r>
  <r>
    <x v="714"/>
    <n v="10000"/>
    <n v="10000"/>
    <n v="45761"/>
    <s v="502LAUGH"/>
    <s v=" 2:41:20 pm"/>
    <s v="SG-5644655 01"/>
    <m/>
    <x v="0"/>
    <s v="Yes"/>
    <n v="59"/>
    <s v="SANKI SD-300 Intermittent"/>
    <x v="3"/>
    <s v="PS74"/>
    <s v="GOH CHIN TECK"/>
    <n v="1500"/>
    <n v="82.5"/>
    <n v="1.375"/>
    <d v="2025-04-14T00:00:00"/>
    <m/>
    <n v="6"/>
    <n v="9000"/>
    <s v="PE"/>
    <s v="15058363-3K-R8LT0001"/>
    <n v="0"/>
    <n v="9000"/>
    <n v="0"/>
    <n v="0"/>
    <n v="0"/>
    <n v="0"/>
    <m/>
    <m/>
    <n v="0"/>
    <m/>
    <m/>
    <m/>
    <m/>
    <m/>
    <m/>
    <m/>
    <m/>
    <s v="15058363-3K-R8LT-28"/>
    <s v="I09180"/>
    <s v="ILLUMINA SINGAPORE PTE LTD"/>
    <m/>
    <n v="0"/>
    <n v="0"/>
    <n v="0"/>
    <n v="0"/>
    <n v="0"/>
    <n v="0"/>
    <m/>
    <m/>
    <m/>
    <s v="No"/>
    <s v="W664877"/>
    <n v="0"/>
    <m/>
    <s v="I09180"/>
    <m/>
    <m/>
    <s v="S0363066"/>
  </r>
  <r>
    <x v="715"/>
    <n v="10000"/>
    <n v="10000"/>
    <n v="45761"/>
    <s v="502LAUGH"/>
    <n v="0.53378472222222217"/>
    <s v="SG-5644655 01"/>
    <m/>
    <x v="0"/>
    <s v="Yes"/>
    <n v="59"/>
    <s v="SANKI SD-300 Intermittent"/>
    <x v="3"/>
    <s v="PS74"/>
    <s v="GOH CHIN TECK"/>
    <n v="1000"/>
    <n v="70"/>
    <n v="1.1666666666666667"/>
    <d v="2025-04-14T00:00:00"/>
    <m/>
    <n v="6"/>
    <n v="6000"/>
    <s v="PE"/>
    <s v="15058370 REVB0001"/>
    <n v="0"/>
    <n v="6000"/>
    <n v="0"/>
    <n v="0"/>
    <n v="0"/>
    <n v="0"/>
    <m/>
    <m/>
    <n v="0"/>
    <m/>
    <m/>
    <m/>
    <m/>
    <m/>
    <m/>
    <m/>
    <m/>
    <s v="15058370 REVB"/>
    <s v="I09180"/>
    <s v="ILLUMINA SINGAPORE PTE LTD"/>
    <m/>
    <n v="0"/>
    <n v="0"/>
    <n v="0"/>
    <n v="0"/>
    <n v="0"/>
    <n v="0"/>
    <m/>
    <m/>
    <m/>
    <s v="No"/>
    <s v="W664878"/>
    <n v="0"/>
    <m/>
    <s v="I09180"/>
    <m/>
    <m/>
    <s v="S0363067"/>
  </r>
  <r>
    <x v="715"/>
    <n v="20000"/>
    <n v="10000"/>
    <n v="45761"/>
    <s v="502LAUGH"/>
    <n v="0.53378472222222217"/>
    <s v="SG-5644655 01"/>
    <m/>
    <x v="0"/>
    <s v="Yes"/>
    <n v="59"/>
    <s v="SANKI SD-300 Intermittent"/>
    <x v="3"/>
    <s v="PS74"/>
    <s v="GOH CHIN TECK"/>
    <n v="1000"/>
    <n v="70"/>
    <n v="1.1666666666666667"/>
    <d v="2025-04-14T00:00:00"/>
    <m/>
    <n v="6"/>
    <n v="6000"/>
    <s v="PE"/>
    <s v="15058370 REVB0001"/>
    <n v="0"/>
    <n v="6000"/>
    <n v="0"/>
    <n v="0"/>
    <n v="0"/>
    <n v="0"/>
    <m/>
    <m/>
    <n v="0"/>
    <m/>
    <m/>
    <m/>
    <m/>
    <m/>
    <m/>
    <m/>
    <m/>
    <s v="15058370 REVB"/>
    <s v="I09180"/>
    <s v="ILLUMINA SINGAPORE PTE LTD"/>
    <m/>
    <n v="0"/>
    <n v="0"/>
    <n v="0"/>
    <n v="0"/>
    <n v="0"/>
    <n v="0"/>
    <m/>
    <m/>
    <m/>
    <s v="No"/>
    <s v="W664878"/>
    <n v="0"/>
    <m/>
    <s v="I09180"/>
    <m/>
    <m/>
    <s v="S0363067"/>
  </r>
  <r>
    <x v="716"/>
    <n v="10000"/>
    <n v="10000"/>
    <n v="45762"/>
    <s v="502LAUGH"/>
    <s v=" 8:31:32 am"/>
    <s v="SG-5645615-01"/>
    <m/>
    <x v="0"/>
    <s v="Yes"/>
    <n v="31"/>
    <s v="Sanki SKP250 Full Rotary"/>
    <x v="3"/>
    <s v="PS27"/>
    <s v="TAN TECK HEE"/>
    <n v="1000"/>
    <n v="70"/>
    <n v="1.1666666666666667"/>
    <d v="2025-04-14T00:00:00"/>
    <m/>
    <n v="8"/>
    <n v="8000"/>
    <s v="PE"/>
    <s v="BL-70X100MM0002"/>
    <n v="0"/>
    <n v="8000"/>
    <n v="0"/>
    <n v="0"/>
    <n v="0"/>
    <n v="0"/>
    <m/>
    <m/>
    <n v="0"/>
    <m/>
    <m/>
    <m/>
    <m/>
    <m/>
    <m/>
    <m/>
    <m/>
    <s v="BL-70X100MM"/>
    <s v="N14113"/>
    <s v="NIPPON PLASTIC PTE LTD"/>
    <m/>
    <n v="0"/>
    <n v="0"/>
    <n v="0"/>
    <n v="0"/>
    <n v="0"/>
    <n v="0"/>
    <m/>
    <m/>
    <m/>
    <s v="No"/>
    <s v="W665060"/>
    <n v="0"/>
    <m/>
    <s v="N14113"/>
    <m/>
    <m/>
    <s v="S0363089"/>
  </r>
  <r>
    <x v="647"/>
    <n v="10000"/>
    <n v="30000"/>
    <n v="45762"/>
    <s v="502LAUGH"/>
    <s v=" 9:31:02 am"/>
    <n v="30000020"/>
    <m/>
    <x v="1"/>
    <s v="Yes"/>
    <n v="100"/>
    <s v="Vorey Digital Cut"/>
    <x v="4"/>
    <s v="PM87"/>
    <s v="LEE SHIEN WEI"/>
    <n v="200"/>
    <m/>
    <m/>
    <d v="2025-04-14T00:00:00"/>
    <m/>
    <n v="1"/>
    <n v="200"/>
    <s v="PE"/>
    <s v="THT-51-724-100001"/>
    <n v="0"/>
    <n v="100"/>
    <n v="100"/>
    <n v="0"/>
    <n v="0"/>
    <n v="0"/>
    <m/>
    <m/>
    <n v="0"/>
    <m/>
    <m/>
    <m/>
    <m/>
    <m/>
    <m/>
    <m/>
    <m/>
    <s v="THT-51-724-10"/>
    <s v="P16293"/>
    <s v="PBA SYSTEMS PTE LTD"/>
    <m/>
    <n v="0"/>
    <n v="0"/>
    <n v="0"/>
    <n v="0"/>
    <n v="0"/>
    <n v="0"/>
    <m/>
    <m/>
    <m/>
    <s v="No"/>
    <s v="W664883"/>
    <n v="0"/>
    <m/>
    <s v="P16293"/>
    <m/>
    <m/>
    <s v="S0363090"/>
  </r>
  <r>
    <x v="648"/>
    <n v="10000"/>
    <n v="30000"/>
    <n v="45762"/>
    <s v="502LAUGH"/>
    <s v=" 9:29:21 am"/>
    <n v="30000020"/>
    <m/>
    <x v="1"/>
    <s v="Yes"/>
    <n v="92"/>
    <s v="Polly Digital Cut"/>
    <x v="4"/>
    <s v="PM87"/>
    <s v="LEE SHIEN WEI"/>
    <n v="100"/>
    <m/>
    <m/>
    <d v="2025-04-14T00:00:00"/>
    <m/>
    <n v="1"/>
    <n v="100"/>
    <s v="PE"/>
    <s v="THT-96-717-100001"/>
    <n v="0"/>
    <n v="100"/>
    <n v="0"/>
    <n v="0"/>
    <n v="0"/>
    <n v="0"/>
    <m/>
    <m/>
    <n v="0"/>
    <m/>
    <m/>
    <m/>
    <m/>
    <m/>
    <m/>
    <m/>
    <m/>
    <s v="THT-96-717-10"/>
    <s v="P16293"/>
    <s v="PBA SYSTEMS PTE LTD"/>
    <m/>
    <n v="0"/>
    <n v="0"/>
    <n v="0"/>
    <n v="0"/>
    <n v="0"/>
    <n v="0"/>
    <m/>
    <m/>
    <m/>
    <s v="No"/>
    <s v="W664884"/>
    <n v="0"/>
    <m/>
    <s v="P16293"/>
    <m/>
    <m/>
    <s v="S0363090"/>
  </r>
  <r>
    <x v="717"/>
    <n v="10000"/>
    <n v="10000"/>
    <n v="45761"/>
    <s v="502LAUGH"/>
    <n v="0.44045138888888891"/>
    <m/>
    <m/>
    <x v="0"/>
    <s v="Yes"/>
    <n v="117"/>
    <s v="HDS"/>
    <x v="2"/>
    <s v="PM75"/>
    <s v="TOO CHIOU SHYAN"/>
    <n v="4"/>
    <n v="45.2"/>
    <n v="0.75333333333333341"/>
    <d v="2025-04-14T00:00:00"/>
    <m/>
    <n v="6"/>
    <n v="24"/>
    <s v="PE"/>
    <s v="5185-97360001"/>
    <n v="0"/>
    <n v="20"/>
    <n v="4"/>
    <n v="0"/>
    <n v="0"/>
    <n v="0"/>
    <m/>
    <m/>
    <n v="0"/>
    <m/>
    <m/>
    <m/>
    <m/>
    <m/>
    <m/>
    <m/>
    <m/>
    <s v="5185-9736"/>
    <s v="H08031-JIM"/>
    <s v="HP SINGAPORE (PRIVATE) LIMITED"/>
    <m/>
    <n v="0"/>
    <n v="0"/>
    <n v="0"/>
    <n v="0"/>
    <n v="0"/>
    <n v="0"/>
    <m/>
    <m/>
    <m/>
    <s v="No"/>
    <s v="W664885"/>
    <n v="0"/>
    <m/>
    <s v="H08031-JIM"/>
    <m/>
    <m/>
    <s v="ZSA101802"/>
  </r>
  <r>
    <x v="718"/>
    <n v="10000"/>
    <n v="10000"/>
    <n v="45763"/>
    <s v="502LAUGH"/>
    <s v=" 3:14:27 pm"/>
    <s v="M0BUE5720"/>
    <s v="FSC30254"/>
    <x v="0"/>
    <s v="No"/>
    <n v="94"/>
    <s v="Taiyo"/>
    <x v="3"/>
    <s v="PM09"/>
    <s v="PANG JING FULL"/>
    <n v="10000"/>
    <m/>
    <m/>
    <d v="2025-04-15T00:00:00"/>
    <m/>
    <n v="4"/>
    <n v="40000"/>
    <s v="PE"/>
    <s v="L001-773057-00000005"/>
    <n v="0"/>
    <n v="0"/>
    <n v="0"/>
    <n v="0"/>
    <n v="0"/>
    <n v="0"/>
    <m/>
    <m/>
    <n v="0"/>
    <m/>
    <m/>
    <m/>
    <s v="No"/>
    <n v="0"/>
    <s v="No"/>
    <m/>
    <m/>
    <s v="L001-773057-000005CM"/>
    <s v="W23041-TH"/>
    <s v="WESTERN DIGITAL STORAGE TECHNOLOGIES"/>
    <m/>
    <n v="0"/>
    <n v="0"/>
    <n v="0"/>
    <n v="0"/>
    <n v="0"/>
    <n v="0"/>
    <m/>
    <m/>
    <m/>
    <s v="No"/>
    <m/>
    <m/>
    <m/>
    <s v="W23041-TH"/>
    <m/>
    <m/>
    <s v="H0064883"/>
  </r>
  <r>
    <x v="719"/>
    <n v="10000"/>
    <n v="10000"/>
    <n v="45763"/>
    <s v="502LAUGH"/>
    <n v="0.46765046296296298"/>
    <s v="4103006U5A"/>
    <s v="FSC30839A"/>
    <x v="0"/>
    <s v="No"/>
    <n v="82"/>
    <s v="POLLY"/>
    <x v="2"/>
    <s v="PM11"/>
    <s v="TEE MENG CHAI"/>
    <n v="10000"/>
    <m/>
    <m/>
    <d v="2025-04-15T00:00:00"/>
    <m/>
    <n v="6"/>
    <n v="60000"/>
    <s v="PE"/>
    <s v="0B31180 EC C04290001"/>
    <n v="0"/>
    <n v="0"/>
    <n v="0"/>
    <n v="0"/>
    <n v="0"/>
    <n v="0"/>
    <m/>
    <m/>
    <n v="0"/>
    <m/>
    <m/>
    <m/>
    <s v="No"/>
    <n v="0"/>
    <s v="No"/>
    <m/>
    <m/>
    <s v="0B31180 EC C09455"/>
    <s v="I09082-TL"/>
    <s v="WESTERN DIGITAL STORAGE TECHNOLOGIES"/>
    <m/>
    <n v="0"/>
    <n v="0"/>
    <n v="0"/>
    <n v="0"/>
    <n v="0"/>
    <n v="0"/>
    <m/>
    <m/>
    <m/>
    <s v="No"/>
    <m/>
    <m/>
    <m/>
    <s v="I09082-TL"/>
    <m/>
    <m/>
    <s v="H0064884"/>
  </r>
  <r>
    <x v="720"/>
    <n v="10000"/>
    <n v="10000"/>
    <n v="45763"/>
    <s v="502LAUGH"/>
    <s v=" 1:57:23 pm"/>
    <s v="D008Y9180"/>
    <m/>
    <x v="0"/>
    <s v="Yes"/>
    <n v="71"/>
    <s v="POLLY"/>
    <x v="2"/>
    <s v="PS95"/>
    <s v="LIM CHENG LEONG"/>
    <n v="18000"/>
    <m/>
    <m/>
    <d v="2025-04-15T00:00:00"/>
    <m/>
    <n v="12"/>
    <n v="216000"/>
    <s v="PE"/>
    <s v="R630-401 REV2.00001"/>
    <n v="0"/>
    <n v="216000"/>
    <n v="0"/>
    <n v="0"/>
    <n v="0"/>
    <n v="0"/>
    <m/>
    <m/>
    <n v="0"/>
    <m/>
    <m/>
    <m/>
    <m/>
    <m/>
    <m/>
    <m/>
    <m/>
    <s v="R630-401 REV2.0"/>
    <s v="R18131"/>
    <s v="RESMED ASIA PTE LTD"/>
    <m/>
    <n v="0"/>
    <n v="0"/>
    <n v="0"/>
    <n v="0"/>
    <n v="0"/>
    <n v="0"/>
    <m/>
    <m/>
    <m/>
    <s v="No"/>
    <s v="W665270"/>
    <n v="0"/>
    <m/>
    <s v="R18131"/>
    <m/>
    <m/>
    <s v="S0354947"/>
  </r>
  <r>
    <x v="721"/>
    <n v="10000"/>
    <n v="10000"/>
    <n v="45763"/>
    <s v="502LAUGH"/>
    <s v=" 1:57:23 pm"/>
    <s v="D008Y9180"/>
    <m/>
    <x v="0"/>
    <s v="Yes"/>
    <n v="71"/>
    <s v="POLLY"/>
    <x v="2"/>
    <s v="PS95"/>
    <s v="LIM CHENG LEONG"/>
    <n v="18000"/>
    <m/>
    <m/>
    <d v="2025-04-15T00:00:00"/>
    <m/>
    <n v="12"/>
    <n v="216000"/>
    <s v="PE"/>
    <s v="R630-401 REV2.00001"/>
    <n v="0"/>
    <n v="216000"/>
    <n v="0"/>
    <n v="0"/>
    <n v="0"/>
    <n v="0"/>
    <m/>
    <m/>
    <n v="0"/>
    <m/>
    <m/>
    <m/>
    <m/>
    <m/>
    <m/>
    <m/>
    <m/>
    <s v="R630-401 REV2.0"/>
    <s v="R18131"/>
    <s v="RESMED ASIA PTE LTD"/>
    <m/>
    <n v="0"/>
    <n v="0"/>
    <n v="0"/>
    <n v="0"/>
    <n v="0"/>
    <n v="0"/>
    <m/>
    <m/>
    <m/>
    <s v="No"/>
    <s v="W665271"/>
    <n v="0"/>
    <m/>
    <s v="R18131"/>
    <m/>
    <m/>
    <s v="S0356648"/>
  </r>
  <r>
    <x v="722"/>
    <n v="10000"/>
    <n v="10000"/>
    <n v="45763"/>
    <s v="502LAUGH"/>
    <s v=" 8:33:19 am"/>
    <s v="J00Q283701525"/>
    <m/>
    <x v="0"/>
    <s v="Yes"/>
    <n v="86"/>
    <s v="Brotech DF330 "/>
    <x v="1"/>
    <s v="PM45"/>
    <s v="TAY CHIN LIONG"/>
    <n v="21750"/>
    <n v="392.5"/>
    <n v="6.541666666666667"/>
    <d v="2025-04-15T00:00:00"/>
    <m/>
    <n v="8"/>
    <n v="174000"/>
    <s v="PE"/>
    <s v="R001-41074 REV1.0001"/>
    <n v="0"/>
    <n v="174000"/>
    <n v="0"/>
    <n v="0"/>
    <n v="0"/>
    <n v="0"/>
    <m/>
    <m/>
    <n v="0"/>
    <m/>
    <m/>
    <m/>
    <m/>
    <m/>
    <m/>
    <m/>
    <m/>
    <s v="R001-41074 REV1.0"/>
    <s v="R18131"/>
    <s v="RESMED ASIA PTE LTD"/>
    <m/>
    <n v="0"/>
    <n v="0"/>
    <n v="0"/>
    <n v="0"/>
    <n v="0"/>
    <n v="0"/>
    <m/>
    <m/>
    <m/>
    <s v="No"/>
    <s v="W665114"/>
    <n v="0"/>
    <m/>
    <s v="R18131"/>
    <m/>
    <m/>
    <s v="S0357875"/>
  </r>
  <r>
    <x v="723"/>
    <n v="10000"/>
    <n v="10000"/>
    <n v="45770"/>
    <s v="502LAUGH"/>
    <s v=" 8:37:07 am"/>
    <s v="J00Q283701525"/>
    <m/>
    <x v="0"/>
    <s v="Yes"/>
    <n v="86"/>
    <s v="Brotech DF330 "/>
    <x v="1"/>
    <s v="PM45"/>
    <s v="TAY CHIN LIONG"/>
    <n v="17250"/>
    <n v="317.5"/>
    <n v="5.291666666666667"/>
    <d v="2025-04-15T00:00:00"/>
    <m/>
    <n v="8"/>
    <n v="138000"/>
    <s v="PE"/>
    <s v="R001-41074 REV1.0001"/>
    <n v="0"/>
    <n v="138000"/>
    <n v="0"/>
    <n v="0"/>
    <n v="0"/>
    <n v="0"/>
    <m/>
    <m/>
    <n v="0"/>
    <m/>
    <m/>
    <m/>
    <m/>
    <m/>
    <m/>
    <m/>
    <m/>
    <s v="R001-41074 REV1.0"/>
    <s v="R18131"/>
    <s v="RESMED ASIA PTE LTD"/>
    <m/>
    <n v="0"/>
    <n v="0"/>
    <n v="0"/>
    <n v="0"/>
    <n v="0"/>
    <n v="0"/>
    <m/>
    <m/>
    <m/>
    <s v="No"/>
    <s v="W665404"/>
    <n v="0"/>
    <m/>
    <s v="R18131"/>
    <m/>
    <m/>
    <s v="S0358733"/>
  </r>
  <r>
    <x v="540"/>
    <n v="10000"/>
    <n v="30000"/>
    <n v="45769"/>
    <s v="502LAUGH"/>
    <s v=" 9:15:14 am"/>
    <s v="1010831/80117500/XHX24911A1407/XHX2410261104/W02024/5285"/>
    <m/>
    <x v="0"/>
    <s v="Yes"/>
    <n v="103"/>
    <s v="HDS"/>
    <x v="2"/>
    <s v="PM63"/>
    <s v="CHEW WEN JUN"/>
    <n v="1880"/>
    <n v="92.666666666666657"/>
    <n v="1.5444444444444443"/>
    <d v="2025-04-15T00:00:00"/>
    <m/>
    <n v="8"/>
    <n v="15040"/>
    <s v="PE"/>
    <s v="MT273730001"/>
    <n v="0"/>
    <n v="15040"/>
    <n v="0"/>
    <n v="0"/>
    <n v="0"/>
    <n v="0"/>
    <m/>
    <m/>
    <n v="0"/>
    <m/>
    <m/>
    <m/>
    <m/>
    <m/>
    <m/>
    <m/>
    <m/>
    <s v="MT27373"/>
    <s v="Z26002"/>
    <s v="CCL DESIGN (PENANG) SDN. BHD."/>
    <m/>
    <n v="0"/>
    <n v="0"/>
    <n v="0"/>
    <n v="0"/>
    <n v="0"/>
    <n v="0"/>
    <m/>
    <m/>
    <m/>
    <s v="No"/>
    <s v="W665410"/>
    <n v="0"/>
    <m/>
    <s v="Z26002"/>
    <m/>
    <m/>
    <s v="S0360897"/>
  </r>
  <r>
    <x v="540"/>
    <n v="20000"/>
    <n v="10000"/>
    <n v="45769"/>
    <s v="502LAUGH"/>
    <s v=" 9:15:14 am"/>
    <s v="1010831/80117500/XHX24911A1407/XHX2410261104/W02024/5285"/>
    <m/>
    <x v="0"/>
    <s v="Yes"/>
    <n v="103"/>
    <s v="HDS"/>
    <x v="2"/>
    <s v="PM63"/>
    <s v="CHEW WEN JUN"/>
    <n v="63740"/>
    <n v="2154.6666666666665"/>
    <n v="35.911111111111111"/>
    <d v="2025-04-15T00:00:00"/>
    <m/>
    <n v="8"/>
    <n v="509920"/>
    <s v="PE"/>
    <s v="MT273730001"/>
    <n v="0"/>
    <n v="509920"/>
    <n v="0"/>
    <n v="0"/>
    <n v="0"/>
    <n v="0"/>
    <m/>
    <m/>
    <n v="0"/>
    <m/>
    <m/>
    <m/>
    <m/>
    <m/>
    <m/>
    <m/>
    <m/>
    <s v="MT27373"/>
    <s v="Z26002"/>
    <s v="CCL DESIGN (PENANG) SDN. BHD."/>
    <m/>
    <n v="0"/>
    <n v="0"/>
    <n v="0"/>
    <n v="0"/>
    <n v="0"/>
    <n v="0"/>
    <m/>
    <m/>
    <m/>
    <s v="No"/>
    <s v="W665410"/>
    <n v="0"/>
    <m/>
    <s v="Z26002"/>
    <m/>
    <m/>
    <s v="S0360897"/>
  </r>
  <r>
    <x v="724"/>
    <n v="10000"/>
    <n v="10000"/>
    <n v="45763"/>
    <s v="502LAUGH"/>
    <s v=" 8:37:47 am"/>
    <s v="SG-5650696"/>
    <m/>
    <x v="0"/>
    <s v="Yes"/>
    <n v="73"/>
    <s v="Brotech DF330"/>
    <x v="1"/>
    <s v="PM18"/>
    <s v="LAI CHIN YANG"/>
    <n v="36000"/>
    <n v="630"/>
    <n v="10.5"/>
    <d v="2025-04-15T00:00:00"/>
    <m/>
    <n v="12"/>
    <n v="432000"/>
    <s v="PE"/>
    <n v="80256220001"/>
    <n v="0"/>
    <n v="432000"/>
    <n v="0"/>
    <n v="0"/>
    <n v="0"/>
    <n v="0"/>
    <m/>
    <m/>
    <n v="0"/>
    <m/>
    <m/>
    <m/>
    <m/>
    <m/>
    <m/>
    <m/>
    <m/>
    <n v="8025622"/>
    <s v="B02083"/>
    <s v="BECTON DICKINSON MEDICAL (S) PTE LTD"/>
    <m/>
    <n v="0"/>
    <n v="0"/>
    <n v="0"/>
    <n v="0"/>
    <n v="0"/>
    <n v="0"/>
    <m/>
    <m/>
    <m/>
    <s v="No"/>
    <s v="W665177"/>
    <n v="0"/>
    <m/>
    <s v="B02083"/>
    <m/>
    <m/>
    <s v="S0361300"/>
  </r>
  <r>
    <x v="680"/>
    <n v="10000"/>
    <n v="20000"/>
    <n v="45762"/>
    <s v="502LAUGH"/>
    <s v=" 5:05:16 pm"/>
    <s v="SG-5650696"/>
    <m/>
    <x v="0"/>
    <s v="Yes"/>
    <n v="73"/>
    <s v="Brotech DF330"/>
    <x v="1"/>
    <s v="PM59"/>
    <s v="VOON CHAN PIN"/>
    <n v="42000"/>
    <n v="730"/>
    <n v="12.166666666666666"/>
    <d v="2025-04-15T00:00:00"/>
    <m/>
    <n v="12"/>
    <n v="504000"/>
    <s v="PE"/>
    <n v="80256230001"/>
    <n v="0"/>
    <n v="504000"/>
    <n v="0"/>
    <n v="0"/>
    <n v="0"/>
    <n v="0"/>
    <m/>
    <m/>
    <n v="0"/>
    <m/>
    <m/>
    <m/>
    <m/>
    <m/>
    <m/>
    <m/>
    <m/>
    <n v="8025623"/>
    <s v="B02083"/>
    <s v="BECTON DICKINSON MEDICAL (S) PTE LTD"/>
    <m/>
    <n v="0"/>
    <n v="0"/>
    <n v="0"/>
    <n v="0"/>
    <n v="0"/>
    <n v="0"/>
    <m/>
    <m/>
    <m/>
    <s v="No"/>
    <s v="W665178"/>
    <n v="0"/>
    <m/>
    <s v="B02083"/>
    <m/>
    <m/>
    <s v="S0361324"/>
  </r>
  <r>
    <x v="653"/>
    <n v="10000"/>
    <n v="40000"/>
    <n v="45763"/>
    <s v="502LAUGH"/>
    <s v=" 3:38:35 pm"/>
    <s v="D008O1730/D008O15421525"/>
    <m/>
    <x v="2"/>
    <s v="Yes"/>
    <n v="91"/>
    <s v="Luster AOI"/>
    <x v="5"/>
    <s v="QM87"/>
    <s v="GOH SING JOO"/>
    <n v="60000"/>
    <m/>
    <m/>
    <d v="2025-04-15T00:00:00"/>
    <m/>
    <n v="5"/>
    <n v="300000"/>
    <s v="PE"/>
    <s v="6ZE04-80002-FT0001"/>
    <n v="0"/>
    <n v="350000"/>
    <n v="-50000"/>
    <n v="0"/>
    <n v="0"/>
    <n v="0"/>
    <m/>
    <m/>
    <n v="0"/>
    <m/>
    <m/>
    <m/>
    <m/>
    <m/>
    <m/>
    <m/>
    <m/>
    <s v="6ZE04-80002-FT"/>
    <s v="H08031-JIM-M"/>
    <s v="HP MALAYSIA MANUFACTURING SDN.BHD."/>
    <m/>
    <n v="0"/>
    <n v="0"/>
    <n v="0"/>
    <n v="0"/>
    <n v="0"/>
    <n v="0"/>
    <m/>
    <m/>
    <m/>
    <s v="No"/>
    <s v="W665670"/>
    <n v="0"/>
    <m/>
    <s v="H08031-JIM-M"/>
    <m/>
    <m/>
    <s v="S0361403"/>
  </r>
  <r>
    <x v="725"/>
    <n v="10000"/>
    <n v="10000"/>
    <n v="45762"/>
    <s v="502LAUGH"/>
    <s v=" 5:36:51 pm"/>
    <s v="M0BUF4302"/>
    <m/>
    <x v="0"/>
    <s v="Yes"/>
    <n v="26"/>
    <s v="Sanki SKP250 Full Rotary"/>
    <x v="3"/>
    <s v="PS70"/>
    <s v="YEO WOO KEONG"/>
    <n v="1500"/>
    <n v="82.5"/>
    <n v="1.375"/>
    <d v="2025-04-15T00:00:00"/>
    <m/>
    <n v="4"/>
    <n v="6000"/>
    <s v="PE"/>
    <s v="204194400 REVA0001"/>
    <n v="0"/>
    <n v="6000"/>
    <n v="0"/>
    <n v="0"/>
    <n v="0"/>
    <n v="0"/>
    <m/>
    <m/>
    <n v="0"/>
    <m/>
    <m/>
    <m/>
    <m/>
    <m/>
    <m/>
    <m/>
    <m/>
    <s v="204194400 REVA"/>
    <s v="S19314"/>
    <s v="SEAGATE TECHNOLOGY INTERNATIONAL (WUXI) CO., LTD"/>
    <m/>
    <n v="0"/>
    <n v="0"/>
    <n v="0"/>
    <n v="0"/>
    <n v="0"/>
    <n v="0"/>
    <m/>
    <m/>
    <m/>
    <s v="No"/>
    <s v="W664991"/>
    <n v="0"/>
    <m/>
    <s v="S19314"/>
    <m/>
    <m/>
    <s v="H0064832"/>
  </r>
  <r>
    <x v="726"/>
    <n v="10000"/>
    <n v="10000"/>
    <n v="45763"/>
    <s v="502LAUGH"/>
    <s v=" 8:34:52 am"/>
    <s v="M0BUF4302"/>
    <m/>
    <x v="0"/>
    <s v="Yes"/>
    <n v="26"/>
    <s v="Sanki SKP250 Full Rotary"/>
    <x v="3"/>
    <s v="PS70"/>
    <s v="YEO WOO KEONG"/>
    <n v="1500"/>
    <n v="82.5"/>
    <n v="1.375"/>
    <d v="2025-04-15T00:00:00"/>
    <m/>
    <n v="4"/>
    <n v="6000"/>
    <s v="PE"/>
    <s v="204194400 REVA0001"/>
    <n v="0"/>
    <n v="6000"/>
    <n v="0"/>
    <n v="0"/>
    <n v="0"/>
    <n v="0"/>
    <m/>
    <m/>
    <n v="0"/>
    <m/>
    <m/>
    <m/>
    <m/>
    <m/>
    <m/>
    <m/>
    <m/>
    <s v="204194400 REVA"/>
    <s v="S19314"/>
    <s v="SEAGATE TECHNOLOGY INTERNATIONAL (WUXI) CO., LTD"/>
    <m/>
    <n v="0"/>
    <n v="0"/>
    <n v="0"/>
    <n v="0"/>
    <n v="0"/>
    <n v="0"/>
    <m/>
    <m/>
    <m/>
    <s v="No"/>
    <s v="W664992"/>
    <n v="0"/>
    <m/>
    <s v="S19314"/>
    <m/>
    <m/>
    <s v="H0064833"/>
  </r>
  <r>
    <x v="727"/>
    <n v="10000"/>
    <n v="10000"/>
    <n v="45763"/>
    <s v="502LAUGH"/>
    <s v=" 8:35:51 am"/>
    <s v="M0BUF4302"/>
    <m/>
    <x v="0"/>
    <s v="Yes"/>
    <n v="26"/>
    <s v="Sanki SKP250 Full Rotary"/>
    <x v="3"/>
    <s v="PS70"/>
    <s v="YEO WOO KEONG"/>
    <n v="2250"/>
    <n v="101.25"/>
    <n v="1.6875"/>
    <d v="2025-04-15T00:00:00"/>
    <m/>
    <n v="4"/>
    <n v="9000"/>
    <s v="PE"/>
    <s v="204194400 REVA0001"/>
    <n v="0"/>
    <n v="9000"/>
    <n v="0"/>
    <n v="0"/>
    <n v="0"/>
    <n v="0"/>
    <m/>
    <m/>
    <n v="0"/>
    <m/>
    <m/>
    <m/>
    <m/>
    <m/>
    <m/>
    <m/>
    <m/>
    <s v="204194400 REVA"/>
    <s v="S19314"/>
    <s v="SEAGATE TECHNOLOGY INTERNATIONAL (WUXI) CO., LTD"/>
    <m/>
    <n v="0"/>
    <n v="0"/>
    <n v="0"/>
    <n v="0"/>
    <n v="0"/>
    <n v="0"/>
    <m/>
    <m/>
    <m/>
    <s v="No"/>
    <s v="W664993"/>
    <n v="0"/>
    <m/>
    <s v="S19314"/>
    <m/>
    <m/>
    <s v="H0064834"/>
  </r>
  <r>
    <x v="728"/>
    <n v="10000"/>
    <n v="10000"/>
    <n v="45763"/>
    <s v="502LAUGH"/>
    <s v=" 3:14:27 pm"/>
    <n v="402160695"/>
    <m/>
    <x v="0"/>
    <s v="Yes"/>
    <n v="68"/>
    <s v="SANKI"/>
    <x v="2"/>
    <s v="PM80"/>
    <s v="YAP ZHI PING"/>
    <n v="18000"/>
    <n v="495"/>
    <n v="8.25"/>
    <d v="2025-04-15T00:00:00"/>
    <m/>
    <n v="1"/>
    <n v="18000"/>
    <s v="PE"/>
    <s v="PAPER SEPARATOR 0001"/>
    <n v="0"/>
    <n v="18000"/>
    <n v="0"/>
    <n v="0"/>
    <n v="0"/>
    <n v="0"/>
    <m/>
    <m/>
    <n v="0"/>
    <m/>
    <m/>
    <m/>
    <m/>
    <m/>
    <m/>
    <m/>
    <m/>
    <s v="PAPER SEPARATOR ROHM"/>
    <s v="T20198"/>
    <s v="ST NETWORK"/>
    <m/>
    <n v="0"/>
    <n v="0"/>
    <n v="0"/>
    <n v="0"/>
    <n v="0"/>
    <n v="0"/>
    <m/>
    <m/>
    <m/>
    <s v="No"/>
    <s v="W664995"/>
    <n v="0"/>
    <m/>
    <s v="T20198"/>
    <m/>
    <m/>
    <s v="S0361557"/>
  </r>
  <r>
    <x v="304"/>
    <n v="10000"/>
    <n v="30000"/>
    <n v="45769"/>
    <s v="502LAUGH"/>
    <s v=" 9:58:16 am"/>
    <s v="10620258014/10620258013/10620258019"/>
    <m/>
    <x v="2"/>
    <s v="Yes"/>
    <n v="85"/>
    <s v="Luster AOI"/>
    <x v="5"/>
    <s v="QM78"/>
    <s v="WONG SEAU JIN"/>
    <n v="10000"/>
    <m/>
    <m/>
    <d v="2025-04-15T00:00:00"/>
    <m/>
    <n v="11"/>
    <n v="110000"/>
    <s v="PE"/>
    <s v="CZ103-80022-FT0001"/>
    <n v="0"/>
    <n v="100000"/>
    <n v="10000"/>
    <n v="0"/>
    <n v="0"/>
    <n v="0"/>
    <m/>
    <m/>
    <n v="0"/>
    <m/>
    <m/>
    <m/>
    <m/>
    <m/>
    <m/>
    <m/>
    <m/>
    <s v="CZ103-80022-FT"/>
    <s v="H08031-JIM-M"/>
    <s v="HP MALAYSIA MANUFACTURING SDN.BHD."/>
    <m/>
    <n v="0"/>
    <n v="0"/>
    <n v="0"/>
    <n v="0"/>
    <n v="0"/>
    <n v="0"/>
    <m/>
    <m/>
    <m/>
    <s v="No"/>
    <s v="W665433"/>
    <n v="0"/>
    <m/>
    <s v="H08031-JIM-M"/>
    <m/>
    <m/>
    <s v="S0361877"/>
  </r>
  <r>
    <x v="306"/>
    <n v="10000"/>
    <n v="30000"/>
    <n v="45769"/>
    <s v="502LAUGH"/>
    <s v=" 9:59:23 am"/>
    <s v="10620258014/10620258013/10620258019"/>
    <m/>
    <x v="2"/>
    <s v="Yes"/>
    <n v="85"/>
    <s v="Luster AOI"/>
    <x v="5"/>
    <s v="QM78"/>
    <s v="WONG SEAU JIN"/>
    <n v="20000"/>
    <m/>
    <m/>
    <d v="2025-04-15T00:00:00"/>
    <m/>
    <n v="11"/>
    <n v="220000"/>
    <s v="PE"/>
    <s v="C2P04-80053-FT0001"/>
    <n v="0"/>
    <n v="200000"/>
    <n v="20000"/>
    <n v="0"/>
    <n v="0"/>
    <n v="0"/>
    <m/>
    <m/>
    <n v="0"/>
    <m/>
    <m/>
    <m/>
    <m/>
    <m/>
    <m/>
    <m/>
    <m/>
    <s v="C2P04-80053-FT"/>
    <s v="H08031-JIM-M"/>
    <s v="HP MALAYSIA MANUFACTURING SDN.BHD."/>
    <m/>
    <n v="0"/>
    <n v="0"/>
    <n v="0"/>
    <n v="0"/>
    <n v="0"/>
    <n v="0"/>
    <m/>
    <m/>
    <m/>
    <s v="No"/>
    <s v="W665279"/>
    <n v="0"/>
    <m/>
    <s v="H08031-JIM-M"/>
    <m/>
    <m/>
    <s v="S0361899"/>
  </r>
  <r>
    <x v="729"/>
    <n v="10000"/>
    <n v="30000"/>
    <n v="45763"/>
    <s v="502LAUGH"/>
    <s v=" 8:34:52 am"/>
    <s v="M0BUE5720"/>
    <m/>
    <x v="0"/>
    <s v="Yes"/>
    <n v="94"/>
    <s v="Taiyo"/>
    <x v="3"/>
    <s v="PM09"/>
    <s v="PANG JING FULL"/>
    <n v="10000"/>
    <m/>
    <m/>
    <d v="2025-04-15T00:00:00"/>
    <m/>
    <n v="4"/>
    <n v="40000"/>
    <s v="PE"/>
    <s v="L001-773057-00000005"/>
    <n v="0"/>
    <n v="40000"/>
    <n v="0"/>
    <n v="0"/>
    <n v="0"/>
    <n v="0"/>
    <m/>
    <m/>
    <n v="0"/>
    <m/>
    <m/>
    <m/>
    <m/>
    <m/>
    <m/>
    <m/>
    <m/>
    <s v="L001-773057-000005CM"/>
    <s v="W23041-TH"/>
    <s v="WESTERN DIGITAL STORAGE TECHNOLOGIES"/>
    <m/>
    <n v="0"/>
    <n v="0"/>
    <n v="0"/>
    <n v="0"/>
    <n v="0"/>
    <n v="0"/>
    <m/>
    <m/>
    <m/>
    <s v="No"/>
    <s v="W665435"/>
    <n v="0"/>
    <m/>
    <s v="W23041-TH"/>
    <m/>
    <m/>
    <s v="H0064882"/>
  </r>
  <r>
    <x v="311"/>
    <n v="10000"/>
    <n v="30000"/>
    <n v="45763"/>
    <s v="502LAUGH"/>
    <n v="0.4697453703703704"/>
    <s v="10620258014/10620258013/10620258019"/>
    <m/>
    <x v="2"/>
    <s v="Yes"/>
    <n v="85"/>
    <s v="Luster AOI"/>
    <x v="5"/>
    <s v="QM78"/>
    <s v="WONG SEAU JIN"/>
    <n v="20000"/>
    <m/>
    <m/>
    <d v="2025-04-15T00:00:00"/>
    <m/>
    <n v="11"/>
    <n v="220000"/>
    <s v="PE"/>
    <s v="3YM73-80008-FT0001"/>
    <n v="0"/>
    <n v="200000"/>
    <n v="20000"/>
    <n v="0"/>
    <n v="0"/>
    <n v="0"/>
    <m/>
    <m/>
    <n v="0"/>
    <m/>
    <m/>
    <m/>
    <m/>
    <m/>
    <m/>
    <m/>
    <m/>
    <s v="3YM73-80008-FT"/>
    <s v="H08031-JIM-M"/>
    <s v="HP MALAYSIA MANUFACTURING SDN.BHD."/>
    <m/>
    <n v="0"/>
    <n v="0"/>
    <n v="0"/>
    <n v="0"/>
    <n v="0"/>
    <n v="0"/>
    <m/>
    <m/>
    <m/>
    <s v="No"/>
    <s v="W665122"/>
    <n v="0"/>
    <m/>
    <s v="H08031-JIM-M"/>
    <m/>
    <m/>
    <s v="S0361963"/>
  </r>
  <r>
    <x v="312"/>
    <n v="10000"/>
    <n v="30000"/>
    <n v="45763"/>
    <s v="502LAUGH"/>
    <s v=" 8:32:11 am"/>
    <s v="10620258014/10620258013/10620258019"/>
    <m/>
    <x v="2"/>
    <s v="Yes"/>
    <n v="85"/>
    <s v="Luster AOI"/>
    <x v="5"/>
    <s v="QM78"/>
    <s v="WONG SEAU JIN"/>
    <n v="10000"/>
    <m/>
    <m/>
    <d v="2025-04-15T00:00:00"/>
    <m/>
    <n v="11"/>
    <n v="110000"/>
    <s v="PE"/>
    <s v="3YM81-80005-FT0001"/>
    <n v="0"/>
    <n v="100000"/>
    <n v="10000"/>
    <n v="0"/>
    <n v="0"/>
    <n v="0"/>
    <m/>
    <m/>
    <n v="0"/>
    <m/>
    <m/>
    <m/>
    <m/>
    <m/>
    <m/>
    <m/>
    <m/>
    <s v="3YM81-80005-FT"/>
    <s v="H08031-JIM-M"/>
    <s v="HP MALAYSIA MANUFACTURING SDN.BHD."/>
    <m/>
    <n v="0"/>
    <n v="0"/>
    <n v="0"/>
    <n v="0"/>
    <n v="0"/>
    <n v="0"/>
    <m/>
    <m/>
    <m/>
    <s v="No"/>
    <s v="W665123"/>
    <n v="0"/>
    <m/>
    <s v="H08031-JIM-M"/>
    <m/>
    <m/>
    <s v="S0361967"/>
  </r>
  <r>
    <x v="314"/>
    <n v="10000"/>
    <n v="30000"/>
    <n v="45769"/>
    <s v="502LAUGH"/>
    <n v="0.41800925925925925"/>
    <s v="10620258014/10620258013/10620258019"/>
    <m/>
    <x v="2"/>
    <s v="Yes"/>
    <n v="85"/>
    <s v="Luster AOI"/>
    <x v="5"/>
    <s v="QM78"/>
    <s v="WONG SEAU JIN"/>
    <n v="20000"/>
    <m/>
    <m/>
    <d v="2025-04-15T00:00:00"/>
    <m/>
    <n v="11"/>
    <n v="220000"/>
    <s v="PE"/>
    <s v="F6U66-80033-FT0001"/>
    <n v="0"/>
    <n v="200000"/>
    <n v="20000"/>
    <n v="0"/>
    <n v="0"/>
    <n v="0"/>
    <m/>
    <m/>
    <n v="0"/>
    <m/>
    <m/>
    <m/>
    <m/>
    <m/>
    <m/>
    <m/>
    <m/>
    <s v="F6U66-80033-FT"/>
    <s v="H08031-JIM-M"/>
    <s v="HP MALAYSIA MANUFACTURING SDN.BHD."/>
    <m/>
    <n v="0"/>
    <n v="0"/>
    <n v="0"/>
    <n v="0"/>
    <n v="0"/>
    <n v="0"/>
    <m/>
    <m/>
    <m/>
    <s v="No"/>
    <s v="W665441"/>
    <n v="0"/>
    <m/>
    <s v="H08031-JIM-M"/>
    <m/>
    <m/>
    <s v="S0362009"/>
  </r>
  <r>
    <x v="318"/>
    <n v="10000"/>
    <n v="30000"/>
    <n v="45769"/>
    <s v="502LAUGH"/>
    <n v="0.53510416666666671"/>
    <s v="10620258014/10620258013/10620258019/10620258017"/>
    <m/>
    <x v="2"/>
    <s v="Yes"/>
    <n v="85"/>
    <s v="Luster AOI"/>
    <x v="5"/>
    <s v="QM78"/>
    <s v="WONG SEAU JIN"/>
    <n v="10000"/>
    <m/>
    <m/>
    <d v="2025-04-15T00:00:00"/>
    <m/>
    <n v="11"/>
    <n v="110000"/>
    <s v="PE"/>
    <s v="N9K02-80017-FT0001"/>
    <n v="0"/>
    <n v="100000"/>
    <n v="10000"/>
    <n v="0"/>
    <n v="0"/>
    <n v="0"/>
    <m/>
    <m/>
    <n v="0"/>
    <m/>
    <m/>
    <m/>
    <m/>
    <m/>
    <m/>
    <m/>
    <m/>
    <s v="N9K02-80017-FT"/>
    <s v="H08031-JIM-M"/>
    <s v="HP MALAYSIA MANUFACTURING SDN.BHD."/>
    <m/>
    <n v="0"/>
    <n v="0"/>
    <n v="0"/>
    <n v="0"/>
    <n v="0"/>
    <n v="0"/>
    <m/>
    <m/>
    <m/>
    <s v="No"/>
    <s v="W665185"/>
    <n v="0"/>
    <m/>
    <s v="H08031-JIM-M"/>
    <m/>
    <m/>
    <s v="S0362013"/>
  </r>
  <r>
    <x v="319"/>
    <n v="10000"/>
    <n v="30000"/>
    <n v="45769"/>
    <s v="502LAUGH"/>
    <n v="0.41710648148148149"/>
    <s v="10620258014/10620258013/10620258019"/>
    <m/>
    <x v="2"/>
    <s v="Yes"/>
    <n v="85"/>
    <s v="Luster AOI"/>
    <x v="5"/>
    <s v="QM78"/>
    <s v="WONG SEAU JIN"/>
    <n v="10000"/>
    <m/>
    <m/>
    <d v="2025-04-15T00:00:00"/>
    <m/>
    <n v="11"/>
    <n v="110000"/>
    <s v="PE"/>
    <s v="N9K06-80021-FT0001"/>
    <n v="0"/>
    <n v="100000"/>
    <n v="10000"/>
    <n v="0"/>
    <n v="0"/>
    <n v="0"/>
    <m/>
    <m/>
    <n v="0"/>
    <m/>
    <m/>
    <m/>
    <m/>
    <m/>
    <m/>
    <m/>
    <m/>
    <s v="N9K06-80021-FT"/>
    <s v="H08031-JIM-M"/>
    <s v="HP MALAYSIA MANUFACTURING SDN.BHD."/>
    <m/>
    <n v="0"/>
    <n v="0"/>
    <n v="0"/>
    <n v="0"/>
    <n v="0"/>
    <n v="0"/>
    <m/>
    <m/>
    <m/>
    <s v="No"/>
    <s v="W665281"/>
    <n v="0"/>
    <m/>
    <s v="H08031-JIM-M"/>
    <m/>
    <m/>
    <s v="S0362014"/>
  </r>
  <r>
    <x v="730"/>
    <n v="10000"/>
    <n v="10000"/>
    <n v="45762"/>
    <s v="502LAUGH"/>
    <s v=" 4:23:56 pm"/>
    <s v="SG-5651598 01"/>
    <m/>
    <x v="0"/>
    <s v="Yes"/>
    <n v="59"/>
    <s v="SANKI SD-300 Intermittent"/>
    <x v="3"/>
    <s v="PS74"/>
    <s v="GOH CHIN TECK"/>
    <n v="2905"/>
    <n v="117.625"/>
    <n v="1.9604166666666667"/>
    <d v="2025-04-15T00:00:00"/>
    <m/>
    <n v="2"/>
    <n v="5810"/>
    <s v="PE"/>
    <n v="112887160001"/>
    <n v="0"/>
    <n v="5810"/>
    <n v="0"/>
    <n v="0"/>
    <n v="0"/>
    <n v="0"/>
    <m/>
    <m/>
    <n v="0"/>
    <m/>
    <m/>
    <m/>
    <m/>
    <m/>
    <m/>
    <m/>
    <m/>
    <n v="11288716"/>
    <s v="I09180"/>
    <s v="ILLUMINA SINGAPORE PTE LTD"/>
    <m/>
    <n v="0"/>
    <n v="0"/>
    <n v="0"/>
    <n v="0"/>
    <n v="0"/>
    <n v="0"/>
    <m/>
    <m/>
    <m/>
    <s v="No"/>
    <s v="W664711"/>
    <n v="0"/>
    <m/>
    <s v="I09180"/>
    <m/>
    <m/>
    <s v="S0362016"/>
  </r>
  <r>
    <x v="730"/>
    <n v="20000"/>
    <n v="20000"/>
    <n v="45762"/>
    <s v="502LAUGH"/>
    <s v=" 4:23:56 pm"/>
    <s v="SG-5651598 01"/>
    <m/>
    <x v="0"/>
    <s v="Yes"/>
    <n v="59"/>
    <s v="SANKI SD-300 Intermittent"/>
    <x v="3"/>
    <s v="PS74"/>
    <s v="GOH CHIN TECK"/>
    <n v="2905"/>
    <n v="117.625"/>
    <n v="1.9604166666666667"/>
    <d v="2025-04-15T00:00:00"/>
    <m/>
    <n v="2"/>
    <n v="5810"/>
    <s v="PE"/>
    <n v="112887160001"/>
    <n v="0"/>
    <n v="5810"/>
    <n v="0"/>
    <n v="0"/>
    <n v="0"/>
    <n v="0"/>
    <m/>
    <m/>
    <n v="0"/>
    <m/>
    <m/>
    <m/>
    <m/>
    <m/>
    <m/>
    <m/>
    <m/>
    <n v="11288716"/>
    <s v="I09180"/>
    <s v="ILLUMINA SINGAPORE PTE LTD"/>
    <m/>
    <n v="0"/>
    <n v="0"/>
    <n v="0"/>
    <n v="0"/>
    <n v="0"/>
    <n v="0"/>
    <m/>
    <m/>
    <m/>
    <s v="No"/>
    <s v="W664711"/>
    <n v="0"/>
    <m/>
    <s v="I09180"/>
    <m/>
    <m/>
    <s v="S0362016"/>
  </r>
  <r>
    <x v="731"/>
    <n v="10000"/>
    <n v="20000"/>
    <n v="45768"/>
    <s v="502LAUGH"/>
    <s v=" 5:35:18 pm"/>
    <s v="4011821U5"/>
    <m/>
    <x v="0"/>
    <s v="Yes"/>
    <n v="31"/>
    <s v="Sanki SKP250 Full Rotary"/>
    <x v="3"/>
    <s v="PS27"/>
    <s v="TAN TECK HEE"/>
    <n v="50000"/>
    <n v="1295"/>
    <n v="21.583333333333332"/>
    <d v="2025-04-15T00:00:00"/>
    <m/>
    <n v="4"/>
    <n v="200000"/>
    <s v="PE"/>
    <s v="BDSF0102-TESTING0001"/>
    <n v="0"/>
    <n v="200000"/>
    <n v="0"/>
    <n v="0"/>
    <n v="0"/>
    <n v="0"/>
    <m/>
    <m/>
    <n v="0"/>
    <m/>
    <m/>
    <m/>
    <m/>
    <m/>
    <m/>
    <m/>
    <m/>
    <s v="BDSF0102A"/>
    <s v="G07206"/>
    <s v="GREAT HEALTH TECHNOLOGIES PTE. LTD"/>
    <m/>
    <n v="0"/>
    <n v="0"/>
    <n v="0"/>
    <n v="0"/>
    <n v="0"/>
    <n v="0"/>
    <m/>
    <m/>
    <m/>
    <s v="No"/>
    <s v="W665187"/>
    <n v="0"/>
    <m/>
    <s v="G07206"/>
    <m/>
    <m/>
    <s v="S0362020"/>
  </r>
  <r>
    <x v="732"/>
    <n v="10000"/>
    <n v="10000"/>
    <n v="45762"/>
    <s v="502LAUGH"/>
    <s v=" 2:19:39 pm"/>
    <s v="MDRLR4W211124"/>
    <m/>
    <x v="0"/>
    <s v="Yes"/>
    <n v="65"/>
    <s v="Sanki SDR300"/>
    <x v="2"/>
    <s v="PMJ7"/>
    <s v="FOONG SEL YI"/>
    <n v="1000"/>
    <n v="70"/>
    <n v="1.1666666666666667"/>
    <d v="2025-04-15T00:00:00"/>
    <m/>
    <n v="20"/>
    <n v="20000"/>
    <s v="PE"/>
    <s v="722475 REV4000001"/>
    <n v="0"/>
    <n v="20000"/>
    <n v="0"/>
    <n v="0"/>
    <n v="0"/>
    <n v="0"/>
    <m/>
    <m/>
    <n v="0"/>
    <m/>
    <m/>
    <m/>
    <m/>
    <m/>
    <m/>
    <m/>
    <m/>
    <s v="722475 REV402"/>
    <s v="V22000"/>
    <s v="PT VARTA MICROBATTERY INDONESIA"/>
    <m/>
    <n v="0"/>
    <n v="0"/>
    <n v="0"/>
    <n v="0"/>
    <n v="0"/>
    <n v="0"/>
    <m/>
    <m/>
    <m/>
    <s v="No"/>
    <s v="W665007"/>
    <n v="0"/>
    <m/>
    <s v="V22000"/>
    <m/>
    <m/>
    <s v="S0362022"/>
  </r>
  <r>
    <x v="733"/>
    <n v="10000"/>
    <n v="10000"/>
    <n v="45762"/>
    <s v="502LAUGH"/>
    <s v=" 1:16:23 pm"/>
    <s v="MDRLR4W211124"/>
    <m/>
    <x v="0"/>
    <s v="Yes"/>
    <n v="65"/>
    <s v="Sanki SDR300"/>
    <x v="2"/>
    <s v="PMJ7"/>
    <s v="FOONG SEL YI"/>
    <n v="1429"/>
    <n v="80.724999999999994"/>
    <n v="1.3454166666666665"/>
    <d v="2025-04-15T00:00:00"/>
    <m/>
    <n v="14"/>
    <n v="20006"/>
    <s v="PE"/>
    <s v="722476 REV4000001"/>
    <n v="0"/>
    <n v="20000"/>
    <n v="6"/>
    <n v="0"/>
    <n v="0"/>
    <n v="0"/>
    <m/>
    <m/>
    <n v="0"/>
    <m/>
    <m/>
    <m/>
    <m/>
    <m/>
    <m/>
    <m/>
    <m/>
    <s v="722476 REV402"/>
    <s v="V22000"/>
    <s v="PT VARTA MICROBATTERY INDONESIA"/>
    <m/>
    <n v="0"/>
    <n v="0"/>
    <n v="0"/>
    <n v="0"/>
    <n v="0"/>
    <n v="0"/>
    <m/>
    <m/>
    <m/>
    <s v="No"/>
    <s v="W665008"/>
    <n v="0"/>
    <m/>
    <s v="V22000"/>
    <m/>
    <m/>
    <s v="S0362022"/>
  </r>
  <r>
    <x v="734"/>
    <n v="10000"/>
    <n v="10000"/>
    <n v="45762"/>
    <s v="502LAUGH"/>
    <s v=" 5:36:51 pm"/>
    <s v="3342S1"/>
    <m/>
    <x v="0"/>
    <s v="Yes"/>
    <n v="78"/>
    <s v="Baby Sanki"/>
    <x v="3"/>
    <s v="PM84"/>
    <s v="TAN TAI TOH"/>
    <n v="1500"/>
    <n v="82.5"/>
    <n v="1.375"/>
    <d v="2025-04-15T00:00:00"/>
    <m/>
    <n v="1"/>
    <n v="1500"/>
    <s v="PE"/>
    <n v="10100110001"/>
    <n v="0"/>
    <n v="1500"/>
    <n v="0"/>
    <n v="0"/>
    <n v="0"/>
    <n v="0"/>
    <m/>
    <m/>
    <n v="0"/>
    <m/>
    <m/>
    <m/>
    <m/>
    <m/>
    <m/>
    <m/>
    <m/>
    <n v="1010011"/>
    <s v="E05156"/>
    <s v="ESCO MICRO PTE LTD"/>
    <m/>
    <n v="0"/>
    <n v="0"/>
    <n v="0"/>
    <n v="0"/>
    <n v="0"/>
    <n v="0"/>
    <m/>
    <m/>
    <m/>
    <s v="No"/>
    <s v="W665010"/>
    <n v="0"/>
    <m/>
    <s v="E05156"/>
    <m/>
    <m/>
    <s v="S0362035"/>
  </r>
  <r>
    <x v="735"/>
    <n v="10000"/>
    <n v="10000"/>
    <n v="45763"/>
    <s v="502LAUGH"/>
    <s v=" 8:35:51 am"/>
    <s v="4092S1"/>
    <m/>
    <x v="0"/>
    <s v="Yes"/>
    <n v="78"/>
    <s v="Baby Sanki"/>
    <x v="3"/>
    <s v="PM84"/>
    <s v="TAN TAI TOH"/>
    <n v="1000"/>
    <n v="70"/>
    <n v="1.1666666666666667"/>
    <d v="2025-04-15T00:00:00"/>
    <m/>
    <n v="2"/>
    <n v="2000"/>
    <s v="PE"/>
    <n v="10101080001"/>
    <n v="0"/>
    <n v="2000"/>
    <n v="0"/>
    <n v="0"/>
    <n v="0"/>
    <n v="0"/>
    <m/>
    <m/>
    <n v="0"/>
    <m/>
    <m/>
    <m/>
    <m/>
    <m/>
    <m/>
    <m/>
    <m/>
    <n v="1010108"/>
    <s v="E05156"/>
    <s v="ESCO MICRO PTE LTD"/>
    <m/>
    <n v="0"/>
    <n v="0"/>
    <n v="0"/>
    <n v="0"/>
    <n v="0"/>
    <n v="0"/>
    <m/>
    <m/>
    <m/>
    <s v="No"/>
    <s v="W665011"/>
    <n v="0"/>
    <m/>
    <s v="E05156"/>
    <m/>
    <m/>
    <s v="S0362035"/>
  </r>
  <r>
    <x v="270"/>
    <n v="10000"/>
    <n v="20000"/>
    <n v="45770"/>
    <s v="502LAUGH"/>
    <s v=" 3:51:08 pm"/>
    <n v="10620258019"/>
    <m/>
    <x v="1"/>
    <s v="Yes"/>
    <n v="77"/>
    <s v="Brotech DF330 "/>
    <x v="1"/>
    <s v="PM74"/>
    <s v="YONG CHEE SOON"/>
    <n v="2884"/>
    <n v="78.066666666666663"/>
    <n v="1.3011111111111111"/>
    <d v="2025-04-15T00:00:00"/>
    <m/>
    <n v="77"/>
    <n v="222068"/>
    <s v="PE"/>
    <s v="7FP00-80003-FT0001"/>
    <n v="0"/>
    <n v="200000"/>
    <n v="22068"/>
    <n v="0"/>
    <n v="0"/>
    <n v="0"/>
    <m/>
    <m/>
    <n v="0"/>
    <m/>
    <m/>
    <m/>
    <m/>
    <m/>
    <m/>
    <m/>
    <m/>
    <s v="7FP00-80003-FT"/>
    <s v="H08031-JIM-M"/>
    <s v="HP MALAYSIA MANUFACTURING SDN.BHD."/>
    <m/>
    <n v="0"/>
    <n v="0"/>
    <n v="0"/>
    <n v="0"/>
    <n v="0"/>
    <n v="0"/>
    <m/>
    <m/>
    <m/>
    <s v="No"/>
    <s v="W665450"/>
    <n v="0"/>
    <m/>
    <s v="H08031-JIM-M"/>
    <m/>
    <m/>
    <s v="S0362373"/>
  </r>
  <r>
    <x v="322"/>
    <n v="10000"/>
    <n v="30000"/>
    <n v="45769"/>
    <s v="502LAUGH"/>
    <n v="0.41869212962962965"/>
    <s v="10620258014/10620258013/10620258019"/>
    <m/>
    <x v="2"/>
    <s v="Yes"/>
    <n v="85"/>
    <s v="Luster AOI"/>
    <x v="5"/>
    <s v="QM78"/>
    <s v="WONG SEAU JIN"/>
    <n v="10000"/>
    <m/>
    <m/>
    <d v="2025-04-15T00:00:00"/>
    <m/>
    <n v="11"/>
    <n v="110000"/>
    <s v="PE"/>
    <s v="3YM57-80010-FT0001"/>
    <n v="0"/>
    <n v="100000"/>
    <n v="10000"/>
    <n v="0"/>
    <n v="0"/>
    <n v="0"/>
    <m/>
    <m/>
    <n v="0"/>
    <m/>
    <m/>
    <m/>
    <m/>
    <m/>
    <m/>
    <m/>
    <m/>
    <s v="3YM57-80010-FT"/>
    <s v="H08031-JIM-M"/>
    <s v="HP MALAYSIA MANUFACTURING SDN.BHD."/>
    <m/>
    <n v="0"/>
    <n v="0"/>
    <n v="0"/>
    <n v="0"/>
    <n v="0"/>
    <n v="0"/>
    <m/>
    <m/>
    <m/>
    <s v="No"/>
    <s v="W665193"/>
    <n v="0"/>
    <m/>
    <s v="H08031-JIM-M"/>
    <m/>
    <m/>
    <s v="S0362380"/>
  </r>
  <r>
    <x v="608"/>
    <n v="10000"/>
    <n v="20000"/>
    <n v="45769"/>
    <s v="502LAUGH"/>
    <s v=" 8:43:51 am"/>
    <s v="10620258010/10620258098"/>
    <m/>
    <x v="1"/>
    <s v="Yes"/>
    <n v="77"/>
    <s v="Brotech DF330 "/>
    <x v="1"/>
    <s v="PM74"/>
    <s v="YONG CHEE SOON"/>
    <n v="2500"/>
    <n v="71.666666666666657"/>
    <n v="1.1944444444444442"/>
    <d v="2025-04-15T00:00:00"/>
    <m/>
    <n v="88"/>
    <n v="220000"/>
    <s v="PE"/>
    <s v="3YM83-800010001"/>
    <n v="0"/>
    <n v="200000"/>
    <n v="20000"/>
    <n v="0"/>
    <n v="0"/>
    <n v="0"/>
    <m/>
    <m/>
    <n v="0"/>
    <m/>
    <m/>
    <m/>
    <m/>
    <m/>
    <m/>
    <m/>
    <m/>
    <s v="3YM83-80001"/>
    <s v="H08031-JIM-M"/>
    <s v="HP MALAYSIA MANUFACTURING SDN.BHD."/>
    <m/>
    <n v="0"/>
    <n v="0"/>
    <n v="0"/>
    <n v="0"/>
    <n v="0"/>
    <n v="0"/>
    <m/>
    <m/>
    <m/>
    <s v="No"/>
    <s v="W665285"/>
    <n v="0"/>
    <m/>
    <s v="H08031-JIM-M"/>
    <m/>
    <m/>
    <s v="S0362383"/>
  </r>
  <r>
    <x v="273"/>
    <n v="10000"/>
    <n v="20000"/>
    <n v="45763"/>
    <s v="502LAUGH"/>
    <s v=" 9:12:23 am"/>
    <s v="BZC064-11"/>
    <m/>
    <x v="1"/>
    <s v="Yes"/>
    <n v="76"/>
    <s v="HDS 3"/>
    <x v="2"/>
    <s v="QC04"/>
    <s v="YANG TONGJING"/>
    <n v="13167"/>
    <n v="703.35"/>
    <n v="11.7225"/>
    <d v="2025-04-15T00:00:00"/>
    <m/>
    <n v="6"/>
    <n v="79002"/>
    <s v="PE"/>
    <s v="CHAMP SQ-WHITE0001"/>
    <n v="0"/>
    <n v="74529"/>
    <n v="4473"/>
    <n v="0"/>
    <n v="0"/>
    <n v="0"/>
    <m/>
    <m/>
    <n v="0"/>
    <m/>
    <m/>
    <m/>
    <m/>
    <m/>
    <m/>
    <m/>
    <m/>
    <s v="CHAMP SQ-WHITE"/>
    <s v="E05203"/>
    <s v="E-Z LETTERING SERVICE"/>
    <m/>
    <n v="0"/>
    <n v="0"/>
    <n v="0"/>
    <n v="0"/>
    <n v="0"/>
    <n v="0"/>
    <m/>
    <m/>
    <m/>
    <s v="No"/>
    <s v="W665946"/>
    <n v="0"/>
    <m/>
    <s v="E05203"/>
    <m/>
    <m/>
    <s v="S0362394"/>
  </r>
  <r>
    <x v="387"/>
    <n v="10000"/>
    <n v="20000"/>
    <n v="45764"/>
    <s v="502LAUGH"/>
    <s v=" 8:43:26 am"/>
    <s v="BYG120-02"/>
    <m/>
    <x v="1"/>
    <s v="Yes"/>
    <n v="76"/>
    <s v="HDS 3"/>
    <x v="2"/>
    <s v="QC04"/>
    <s v="YANG TONGJING"/>
    <n v="1900"/>
    <n v="140"/>
    <n v="2.3333333333333335"/>
    <d v="2025-04-15T00:00:00"/>
    <m/>
    <n v="6"/>
    <n v="11400"/>
    <s v="PE"/>
    <s v="CHAMP SQ-YELLOW0001"/>
    <n v="0"/>
    <n v="11039"/>
    <n v="361"/>
    <n v="0"/>
    <n v="0"/>
    <n v="0"/>
    <m/>
    <m/>
    <n v="0"/>
    <m/>
    <m/>
    <m/>
    <m/>
    <m/>
    <m/>
    <m/>
    <m/>
    <s v="CHAMP SQ-YELLOW"/>
    <s v="E05203"/>
    <s v="E-Z LETTERING SERVICE"/>
    <m/>
    <n v="0"/>
    <n v="0"/>
    <n v="0"/>
    <n v="0"/>
    <n v="0"/>
    <n v="0"/>
    <m/>
    <m/>
    <m/>
    <s v="No"/>
    <s v="W665455"/>
    <n v="0"/>
    <m/>
    <s v="E05203"/>
    <m/>
    <m/>
    <s v="S0362395"/>
  </r>
  <r>
    <x v="736"/>
    <n v="10000"/>
    <n v="10000"/>
    <n v="45763"/>
    <s v="502LAUGH"/>
    <s v=" 8:33:19 am"/>
    <s v="XHX2410080002/P/O48412"/>
    <m/>
    <x v="0"/>
    <s v="Yes"/>
    <n v="60"/>
    <s v="Fujishiko UDP-5000"/>
    <x v="2"/>
    <s v="PM30"/>
    <s v="OH KIAN YUAN"/>
    <n v="5000"/>
    <n v="145"/>
    <n v="2.4166666666666665"/>
    <d v="2025-04-15T00:00:00"/>
    <m/>
    <n v="4"/>
    <n v="20000"/>
    <s v="PE"/>
    <s v="7MM DIA TAPE0001"/>
    <n v="0"/>
    <n v="10000"/>
    <n v="10000"/>
    <n v="0"/>
    <n v="0"/>
    <n v="0"/>
    <m/>
    <m/>
    <n v="0"/>
    <m/>
    <m/>
    <m/>
    <m/>
    <m/>
    <m/>
    <m/>
    <m/>
    <s v="7MM DIA TAPE"/>
    <s v="F06180"/>
    <s v="FULL-MASK TECHNOLOGIES PTE LTD"/>
    <m/>
    <n v="0"/>
    <n v="0"/>
    <n v="0"/>
    <n v="0"/>
    <n v="0"/>
    <n v="0"/>
    <m/>
    <m/>
    <m/>
    <s v="No"/>
    <s v="W665200"/>
    <n v="0"/>
    <m/>
    <s v="F06180"/>
    <m/>
    <m/>
    <s v="S0362405"/>
  </r>
  <r>
    <x v="737"/>
    <n v="10000"/>
    <n v="20000"/>
    <n v="45762"/>
    <s v="502LAUGH"/>
    <s v=" 5:05:45 pm"/>
    <s v="SG-5651598 01"/>
    <m/>
    <x v="0"/>
    <s v="Yes"/>
    <n v="59"/>
    <s v="SANKI SD-300 Intermittent"/>
    <x v="3"/>
    <s v="PS74"/>
    <s v="GOH CHIN TECK"/>
    <n v="373"/>
    <n v="54.325000000000003"/>
    <n v="0.90541666666666676"/>
    <d v="2025-04-15T00:00:00"/>
    <m/>
    <n v="4"/>
    <n v="1490"/>
    <s v="PE"/>
    <n v="112888630001"/>
    <n v="0"/>
    <n v="1490"/>
    <n v="0"/>
    <n v="0"/>
    <n v="0"/>
    <n v="0"/>
    <m/>
    <m/>
    <n v="0"/>
    <m/>
    <m/>
    <m/>
    <m/>
    <m/>
    <m/>
    <m/>
    <m/>
    <n v="11288863"/>
    <s v="I09180"/>
    <s v="ILLUMINA SINGAPORE PTE LTD"/>
    <m/>
    <n v="0"/>
    <n v="0"/>
    <n v="0"/>
    <n v="0"/>
    <n v="0"/>
    <n v="0"/>
    <m/>
    <m/>
    <m/>
    <s v="No"/>
    <s v="W664811"/>
    <n v="0"/>
    <m/>
    <s v="I09180"/>
    <m/>
    <m/>
    <s v="S0362428"/>
  </r>
  <r>
    <x v="737"/>
    <n v="20000"/>
    <n v="10000"/>
    <n v="45762"/>
    <s v="502LAUGH"/>
    <s v=" 5:05:45 pm"/>
    <s v="SG-5651598 01"/>
    <m/>
    <x v="0"/>
    <s v="Yes"/>
    <n v="59"/>
    <s v="SANKI SD-300 Intermittent"/>
    <x v="3"/>
    <s v="PS74"/>
    <s v="GOH CHIN TECK"/>
    <n v="373"/>
    <n v="54.325000000000003"/>
    <n v="0.90541666666666676"/>
    <d v="2025-04-15T00:00:00"/>
    <m/>
    <n v="4"/>
    <n v="1490"/>
    <s v="PE"/>
    <n v="112888630001"/>
    <n v="0"/>
    <n v="1490"/>
    <n v="0"/>
    <n v="0"/>
    <n v="0"/>
    <n v="0"/>
    <m/>
    <m/>
    <n v="0"/>
    <m/>
    <m/>
    <m/>
    <m/>
    <m/>
    <m/>
    <m/>
    <m/>
    <n v="11288863"/>
    <s v="I09180"/>
    <s v="ILLUMINA SINGAPORE PTE LTD"/>
    <m/>
    <n v="0"/>
    <n v="0"/>
    <n v="0"/>
    <n v="0"/>
    <n v="0"/>
    <n v="0"/>
    <m/>
    <m/>
    <m/>
    <s v="No"/>
    <s v="W664811"/>
    <n v="0"/>
    <m/>
    <s v="I09180"/>
    <m/>
    <m/>
    <s v="S0362428"/>
  </r>
  <r>
    <x v="738"/>
    <n v="10000"/>
    <n v="10000"/>
    <n v="45764"/>
    <s v="502LAUGH"/>
    <s v=" 8:42:18 am"/>
    <s v="SG-5630465"/>
    <m/>
    <x v="0"/>
    <s v="Yes"/>
    <n v="59"/>
    <s v="SANKI SD-300 Intermittent"/>
    <x v="3"/>
    <s v="PS74"/>
    <s v="GOH CHIN TECK"/>
    <n v="15000"/>
    <n v="420"/>
    <n v="7"/>
    <d v="2025-04-15T00:00:00"/>
    <m/>
    <n v="2"/>
    <n v="30000"/>
    <s v="PE"/>
    <n v="200748640001"/>
    <n v="0"/>
    <n v="30000"/>
    <n v="0"/>
    <n v="0"/>
    <n v="0"/>
    <n v="0"/>
    <m/>
    <m/>
    <n v="0"/>
    <m/>
    <m/>
    <m/>
    <m/>
    <m/>
    <m/>
    <m/>
    <m/>
    <n v="20074864"/>
    <s v="I09180"/>
    <s v="ILLUMINA SINGAPORE PTE LTD"/>
    <m/>
    <n v="0"/>
    <n v="0"/>
    <n v="0"/>
    <n v="0"/>
    <n v="0"/>
    <n v="0"/>
    <m/>
    <m/>
    <m/>
    <s v="No"/>
    <s v="W665017"/>
    <n v="0"/>
    <m/>
    <s v="I09180"/>
    <m/>
    <m/>
    <s v="S0362429"/>
  </r>
  <r>
    <x v="738"/>
    <n v="20000"/>
    <n v="10000"/>
    <n v="45764"/>
    <s v="502LAUGH"/>
    <s v=" 8:42:18 am"/>
    <s v="SG-5630465"/>
    <m/>
    <x v="0"/>
    <s v="Yes"/>
    <n v="59"/>
    <s v="SANKI SD-300 Intermittent"/>
    <x v="3"/>
    <s v="PS74"/>
    <s v="GOH CHIN TECK"/>
    <n v="15000"/>
    <n v="420"/>
    <n v="7"/>
    <d v="2025-04-15T00:00:00"/>
    <m/>
    <n v="2"/>
    <n v="30000"/>
    <s v="PE"/>
    <n v="200748640001"/>
    <n v="0"/>
    <n v="30000"/>
    <n v="0"/>
    <n v="0"/>
    <n v="0"/>
    <n v="0"/>
    <m/>
    <m/>
    <n v="0"/>
    <m/>
    <m/>
    <m/>
    <m/>
    <m/>
    <m/>
    <m/>
    <m/>
    <n v="20074864"/>
    <s v="I09180"/>
    <s v="ILLUMINA SINGAPORE PTE LTD"/>
    <m/>
    <n v="0"/>
    <n v="0"/>
    <n v="0"/>
    <n v="0"/>
    <n v="0"/>
    <n v="0"/>
    <m/>
    <m/>
    <m/>
    <s v="No"/>
    <s v="W665017"/>
    <n v="0"/>
    <m/>
    <s v="I09180"/>
    <m/>
    <m/>
    <s v="S0362429"/>
  </r>
  <r>
    <x v="613"/>
    <n v="10000"/>
    <n v="20000"/>
    <n v="45762"/>
    <s v="502LAUGH"/>
    <n v="0.43652777777777779"/>
    <s v="M007S9371"/>
    <m/>
    <x v="1"/>
    <s v="Yes"/>
    <n v="86"/>
    <s v="Brotech DF330 "/>
    <x v="1"/>
    <s v="PM45"/>
    <s v="TAY CHIN LIONG"/>
    <n v="665"/>
    <n v="41.083333333333336"/>
    <n v="0.68472222222222223"/>
    <d v="2025-04-15T00:00:00"/>
    <m/>
    <n v="60"/>
    <n v="39900"/>
    <s v="PE"/>
    <n v="111818390001"/>
    <n v="0"/>
    <n v="39870"/>
    <n v="30"/>
    <n v="0"/>
    <n v="0"/>
    <n v="0"/>
    <m/>
    <m/>
    <n v="0"/>
    <m/>
    <m/>
    <m/>
    <m/>
    <m/>
    <m/>
    <m/>
    <m/>
    <n v="11181839"/>
    <s v="I09180"/>
    <s v="ILLUMINA SINGAPORE PTE LTD"/>
    <m/>
    <n v="0"/>
    <n v="0"/>
    <n v="0"/>
    <n v="0"/>
    <n v="0"/>
    <n v="0"/>
    <m/>
    <m/>
    <m/>
    <s v="No"/>
    <s v="W665018"/>
    <n v="0"/>
    <m/>
    <s v="I09180"/>
    <m/>
    <m/>
    <s v="S0362435"/>
  </r>
  <r>
    <x v="739"/>
    <n v="10000"/>
    <n v="10000"/>
    <n v="45762"/>
    <s v="502LAUGH"/>
    <n v="0.43652777777777779"/>
    <s v="M007S9371"/>
    <m/>
    <x v="0"/>
    <s v="Yes"/>
    <n v="31"/>
    <s v="Sanki SKP250 Full Rotary"/>
    <x v="3"/>
    <s v="PS27"/>
    <s v="TAN TECK HEE"/>
    <n v="39870"/>
    <n v="1041.75"/>
    <n v="17.362500000000001"/>
    <d v="2025-04-15T00:00:00"/>
    <m/>
    <n v="1"/>
    <n v="39870"/>
    <s v="PE"/>
    <n v="111818390001"/>
    <n v="0"/>
    <n v="39870"/>
    <n v="0"/>
    <n v="0"/>
    <n v="0"/>
    <n v="0"/>
    <m/>
    <m/>
    <n v="0"/>
    <m/>
    <m/>
    <m/>
    <m/>
    <m/>
    <m/>
    <m/>
    <m/>
    <n v="11181839"/>
    <s v="I09180"/>
    <s v="ILLUMINA SINGAPORE PTE LTD"/>
    <m/>
    <n v="0"/>
    <n v="0"/>
    <n v="0"/>
    <n v="0"/>
    <n v="0"/>
    <n v="0"/>
    <m/>
    <m/>
    <m/>
    <s v="No"/>
    <s v="W665019"/>
    <n v="0"/>
    <m/>
    <s v="I09180"/>
    <m/>
    <m/>
    <s v="S0362436"/>
  </r>
  <r>
    <x v="739"/>
    <n v="10000"/>
    <n v="20000"/>
    <n v="45762"/>
    <s v="502LAUGH"/>
    <n v="0.43652777777777779"/>
    <s v="M007S9371"/>
    <m/>
    <x v="1"/>
    <s v="Yes"/>
    <n v="86"/>
    <s v="Brotech DF330 "/>
    <x v="1"/>
    <s v="PM45"/>
    <s v="TAY CHIN LIONG"/>
    <n v="665"/>
    <n v="41.083333333333336"/>
    <n v="0.68472222222222223"/>
    <d v="2025-04-15T00:00:00"/>
    <m/>
    <n v="60"/>
    <n v="39900"/>
    <s v="PE"/>
    <n v="111818390001"/>
    <n v="0"/>
    <n v="39870"/>
    <n v="30"/>
    <n v="0"/>
    <n v="0"/>
    <n v="0"/>
    <m/>
    <m/>
    <n v="0"/>
    <m/>
    <m/>
    <m/>
    <m/>
    <m/>
    <m/>
    <m/>
    <m/>
    <n v="11181839"/>
    <s v="I09180"/>
    <s v="ILLUMINA SINGAPORE PTE LTD"/>
    <m/>
    <n v="0"/>
    <n v="0"/>
    <n v="0"/>
    <n v="0"/>
    <n v="0"/>
    <n v="0"/>
    <m/>
    <m/>
    <m/>
    <s v="No"/>
    <s v="W665019"/>
    <n v="0"/>
    <m/>
    <s v="I09180"/>
    <m/>
    <m/>
    <s v="S0362436"/>
  </r>
  <r>
    <x v="687"/>
    <n v="10000"/>
    <n v="20000"/>
    <n v="45762"/>
    <s v="502LAUGH"/>
    <s v=" 2:47:24 pm"/>
    <s v="U540758055"/>
    <m/>
    <x v="1"/>
    <s v="Yes"/>
    <n v="82"/>
    <s v="POLLY"/>
    <x v="2"/>
    <s v="PM11"/>
    <s v="TEE MENG CHAI"/>
    <n v="250"/>
    <m/>
    <m/>
    <d v="2025-04-15T00:00:00"/>
    <m/>
    <n v="24"/>
    <n v="6000"/>
    <s v="PE"/>
    <s v="SOLDER-22X90-ORA0001"/>
    <n v="0"/>
    <n v="3000"/>
    <n v="3000"/>
    <n v="0"/>
    <n v="0"/>
    <n v="0"/>
    <m/>
    <m/>
    <n v="0"/>
    <m/>
    <m/>
    <m/>
    <m/>
    <m/>
    <m/>
    <m/>
    <m/>
    <s v="SOLDER-22X90-ORANGE"/>
    <s v="S19254"/>
    <s v="SINGAPORE ASAHI CHEMICAL &amp; SOLDER IND. PTE LTD"/>
    <m/>
    <n v="0"/>
    <n v="0"/>
    <n v="0"/>
    <n v="0"/>
    <n v="0"/>
    <n v="0"/>
    <m/>
    <m/>
    <m/>
    <s v="No"/>
    <s v="W665020"/>
    <n v="0"/>
    <m/>
    <s v="S19254"/>
    <m/>
    <m/>
    <s v="S0362446"/>
  </r>
  <r>
    <x v="688"/>
    <n v="10000"/>
    <n v="20000"/>
    <n v="45762"/>
    <s v="502LAUGH"/>
    <s v=" 2:47:24 pm"/>
    <s v="U540758055"/>
    <m/>
    <x v="1"/>
    <s v="Yes"/>
    <n v="82"/>
    <s v="POLLY"/>
    <x v="2"/>
    <s v="PM11"/>
    <s v="TEE MENG CHAI"/>
    <n v="250"/>
    <m/>
    <m/>
    <d v="2025-04-15T00:00:00"/>
    <m/>
    <n v="24"/>
    <n v="6000"/>
    <s v="PE"/>
    <s v="SOLDER-22X90-PIN0001"/>
    <n v="0"/>
    <n v="3000"/>
    <n v="3000"/>
    <n v="0"/>
    <n v="0"/>
    <n v="0"/>
    <m/>
    <m/>
    <n v="0"/>
    <m/>
    <m/>
    <m/>
    <m/>
    <m/>
    <m/>
    <m/>
    <m/>
    <s v="SOLDER-22X90-PINK"/>
    <s v="S19254"/>
    <s v="SINGAPORE ASAHI CHEMICAL &amp; SOLDER IND. PTE LTD"/>
    <m/>
    <n v="0"/>
    <n v="0"/>
    <n v="0"/>
    <n v="0"/>
    <n v="0"/>
    <n v="0"/>
    <m/>
    <m/>
    <m/>
    <s v="No"/>
    <s v="W665021"/>
    <n v="0"/>
    <m/>
    <s v="S19254"/>
    <m/>
    <m/>
    <s v="S0362446"/>
  </r>
  <r>
    <x v="689"/>
    <n v="10000"/>
    <n v="20000"/>
    <n v="45762"/>
    <s v="502LAUGH"/>
    <s v=" 2:47:24 pm"/>
    <s v="U540758055"/>
    <m/>
    <x v="1"/>
    <s v="Yes"/>
    <n v="82"/>
    <s v="POLLY"/>
    <x v="2"/>
    <s v="PM11"/>
    <s v="TEE MENG CHAI"/>
    <n v="250"/>
    <m/>
    <m/>
    <d v="2025-04-15T00:00:00"/>
    <m/>
    <n v="24"/>
    <n v="6000"/>
    <s v="PE"/>
    <s v="SOLDER-22X90-YEL0001"/>
    <n v="0"/>
    <n v="3000"/>
    <n v="3000"/>
    <n v="0"/>
    <n v="0"/>
    <n v="0"/>
    <m/>
    <m/>
    <n v="0"/>
    <m/>
    <m/>
    <m/>
    <m/>
    <m/>
    <m/>
    <m/>
    <m/>
    <s v="SOLDER-22X90-YELLOW"/>
    <s v="S19254"/>
    <s v="SINGAPORE ASAHI CHEMICAL &amp; SOLDER IND. PTE LTD"/>
    <m/>
    <n v="0"/>
    <n v="0"/>
    <n v="0"/>
    <n v="0"/>
    <n v="0"/>
    <n v="0"/>
    <m/>
    <m/>
    <m/>
    <s v="No"/>
    <s v="W665022"/>
    <n v="0"/>
    <m/>
    <s v="S19254"/>
    <m/>
    <m/>
    <s v="S0362446"/>
  </r>
  <r>
    <x v="740"/>
    <n v="10000"/>
    <n v="10000"/>
    <n v="45762"/>
    <s v="502LAUGH"/>
    <s v=" 1:14:58 pm"/>
    <s v="5305U8039"/>
    <m/>
    <x v="0"/>
    <s v="Yes"/>
    <n v="78"/>
    <s v="Baby Sanki"/>
    <x v="3"/>
    <s v="PM84"/>
    <s v="TAN TAI TOH"/>
    <n v="3000"/>
    <n v="120"/>
    <n v="2"/>
    <d v="2025-04-15T00:00:00"/>
    <m/>
    <n v="1"/>
    <n v="3000"/>
    <s v="PE"/>
    <s v="SCREAMER LB-80X10001"/>
    <n v="0"/>
    <n v="3000"/>
    <n v="0"/>
    <n v="0"/>
    <n v="0"/>
    <n v="0"/>
    <m/>
    <m/>
    <n v="0"/>
    <m/>
    <m/>
    <m/>
    <m/>
    <m/>
    <m/>
    <m/>
    <m/>
    <s v="SCREAMER LB-80X134MM"/>
    <s v="I09146"/>
    <s v="MICRON SEMICONDUCTOR ASIA OPERATIONS PTE LTD"/>
    <m/>
    <n v="0"/>
    <n v="0"/>
    <n v="0"/>
    <n v="0"/>
    <n v="0"/>
    <n v="0"/>
    <m/>
    <m/>
    <m/>
    <s v="No"/>
    <s v="W665029"/>
    <n v="0"/>
    <m/>
    <s v="I09146"/>
    <m/>
    <m/>
    <s v="S0362589"/>
  </r>
  <r>
    <x v="741"/>
    <n v="10000"/>
    <n v="20000"/>
    <n v="45762"/>
    <s v="502LAUGH"/>
    <s v=" 4:25:06 pm"/>
    <s v="SG-5498259-02"/>
    <m/>
    <x v="0"/>
    <s v="Yes"/>
    <n v="61"/>
    <s v="FSK 520"/>
    <x v="3"/>
    <s v="PM68"/>
    <s v="LEE KIM LIANG"/>
    <n v="500"/>
    <n v="55"/>
    <n v="0.91666666666666663"/>
    <d v="2025-04-15T00:00:00"/>
    <m/>
    <n v="1"/>
    <n v="500"/>
    <s v="PE"/>
    <n v="107127290001"/>
    <n v="0"/>
    <n v="500"/>
    <n v="0"/>
    <n v="0"/>
    <n v="0"/>
    <n v="0"/>
    <m/>
    <m/>
    <n v="0"/>
    <m/>
    <m/>
    <m/>
    <m/>
    <m/>
    <m/>
    <m/>
    <m/>
    <n v="10712729"/>
    <s v="I09109"/>
    <s v="IKE TECHNOLOGY"/>
    <m/>
    <n v="0"/>
    <n v="0"/>
    <n v="0"/>
    <n v="0"/>
    <n v="0"/>
    <n v="0"/>
    <m/>
    <m/>
    <m/>
    <s v="No"/>
    <s v="W665033"/>
    <n v="0"/>
    <m/>
    <s v="I09109"/>
    <m/>
    <m/>
    <s v="S0362649"/>
  </r>
  <r>
    <x v="567"/>
    <n v="10000"/>
    <n v="20000"/>
    <n v="45764"/>
    <s v="502LAUGH"/>
    <s v=" 2:34:41 pm"/>
    <s v="L4015U8016"/>
    <m/>
    <x v="1"/>
    <s v="Yes"/>
    <n v="92"/>
    <s v="Polly Digital Cut"/>
    <x v="4"/>
    <s v="PM87"/>
    <s v="LEE SHIEN WEI"/>
    <n v="8300"/>
    <m/>
    <m/>
    <d v="2025-04-15T00:00:00"/>
    <m/>
    <n v="1"/>
    <n v="8300"/>
    <s v="PE"/>
    <s v="150-015580001"/>
    <n v="0"/>
    <n v="8000"/>
    <n v="300"/>
    <n v="0"/>
    <n v="0"/>
    <n v="0"/>
    <m/>
    <m/>
    <n v="0"/>
    <m/>
    <m/>
    <m/>
    <m/>
    <m/>
    <m/>
    <m/>
    <m/>
    <s v="150-01558"/>
    <s v="I09146"/>
    <s v="MICRON SEMICONDUCTOR ASIA OPERATIONS PTE LTD"/>
    <m/>
    <n v="0"/>
    <n v="0"/>
    <n v="0"/>
    <n v="0"/>
    <n v="0"/>
    <n v="0"/>
    <m/>
    <m/>
    <m/>
    <s v="No"/>
    <s v="W665208"/>
    <n v="0"/>
    <m/>
    <s v="I09146"/>
    <m/>
    <m/>
    <s v="S0362658"/>
  </r>
  <r>
    <x v="742"/>
    <n v="10000"/>
    <n v="10000"/>
    <n v="45770"/>
    <s v="502LAUGH"/>
    <s v=" 1:11:24 pm"/>
    <s v="M0BT18000/MOBRF23211372"/>
    <m/>
    <x v="0"/>
    <s v="Yes"/>
    <n v="29"/>
    <s v="Sanki SKP250 Full Rotary"/>
    <x v="3"/>
    <s v="PS19"/>
    <s v="SNG KOK CHENG"/>
    <n v="75000"/>
    <n v="1920"/>
    <n v="32"/>
    <d v="2025-04-15T00:00:00"/>
    <m/>
    <n v="2"/>
    <n v="150000"/>
    <s v="PE"/>
    <s v="725427400-7475-P0001"/>
    <n v="0"/>
    <n v="150000"/>
    <n v="0"/>
    <n v="0"/>
    <n v="0"/>
    <n v="0"/>
    <m/>
    <m/>
    <n v="0"/>
    <m/>
    <m/>
    <m/>
    <m/>
    <m/>
    <m/>
    <m/>
    <m/>
    <s v="725427400-7475-PAPER"/>
    <s v="G07180"/>
    <s v="GREYSTONE DATA SERVICES INC.,"/>
    <m/>
    <n v="0"/>
    <n v="0"/>
    <n v="0"/>
    <n v="0"/>
    <n v="0"/>
    <n v="0"/>
    <m/>
    <m/>
    <m/>
    <s v="No"/>
    <s v="W665290"/>
    <n v="0"/>
    <m/>
    <s v="G07180"/>
    <m/>
    <m/>
    <s v="S0362661"/>
  </r>
  <r>
    <x v="743"/>
    <n v="10000"/>
    <n v="10000"/>
    <n v="45769"/>
    <s v="502LAUGH"/>
    <s v=" 2:36:49 pm"/>
    <s v="4170S1"/>
    <m/>
    <x v="0"/>
    <s v="Yes"/>
    <n v="46"/>
    <s v="Sanki 300 Intermittent"/>
    <x v="3"/>
    <s v="PS66"/>
    <s v="SIM ENG KWANG"/>
    <n v="14000"/>
    <n v="395"/>
    <n v="6.583333333333333"/>
    <d v="2025-04-15T00:00:00"/>
    <m/>
    <n v="1"/>
    <n v="14000"/>
    <s v="PE"/>
    <n v="8077000001"/>
    <n v="0"/>
    <n v="10000"/>
    <n v="4000"/>
    <n v="0"/>
    <n v="0"/>
    <n v="0"/>
    <m/>
    <m/>
    <n v="0"/>
    <m/>
    <m/>
    <m/>
    <m/>
    <m/>
    <m/>
    <m/>
    <m/>
    <n v="807700"/>
    <s v="P16186"/>
    <s v="PEPPERL+FUCHS ASIA PTE. LTD"/>
    <m/>
    <n v="0"/>
    <n v="0"/>
    <n v="0"/>
    <n v="0"/>
    <n v="0"/>
    <n v="0"/>
    <m/>
    <m/>
    <m/>
    <s v="No"/>
    <s v="W665210"/>
    <n v="0"/>
    <m/>
    <s v="P16186"/>
    <m/>
    <m/>
    <s v="S0362668"/>
  </r>
  <r>
    <x v="744"/>
    <n v="10000"/>
    <n v="10000"/>
    <n v="45764"/>
    <s v="502LAUGH"/>
    <n v="0.46346064814814814"/>
    <s v="5011704U5"/>
    <m/>
    <x v="0"/>
    <s v="Yes"/>
    <n v="22"/>
    <s v="FSK B100"/>
    <x v="3"/>
    <s v="PS13"/>
    <s v="YEE CHENG MENG"/>
    <n v="16500"/>
    <n v="375"/>
    <n v="6.25"/>
    <d v="2025-04-15T00:00:00"/>
    <m/>
    <n v="2"/>
    <n v="33000"/>
    <s v="PE"/>
    <s v="260-6164-000001"/>
    <n v="0"/>
    <n v="33000"/>
    <n v="0"/>
    <n v="0"/>
    <n v="0"/>
    <n v="0"/>
    <m/>
    <m/>
    <n v="0"/>
    <m/>
    <m/>
    <m/>
    <m/>
    <m/>
    <m/>
    <m/>
    <m/>
    <s v="260-6164-00"/>
    <s v="J10025"/>
    <s v="JMS SINGAPORE PTE LTD"/>
    <m/>
    <n v="0"/>
    <n v="0"/>
    <n v="0"/>
    <n v="0"/>
    <n v="0"/>
    <n v="0"/>
    <m/>
    <m/>
    <m/>
    <s v="No"/>
    <s v="W665292"/>
    <n v="0"/>
    <m/>
    <s v="J10025"/>
    <m/>
    <m/>
    <s v="S0362762"/>
  </r>
  <r>
    <x v="745"/>
    <n v="10000"/>
    <n v="10000"/>
    <n v="45762"/>
    <s v="502LAUGH"/>
    <s v=" 4:25:06 pm"/>
    <s v="5011703U5"/>
    <m/>
    <x v="0"/>
    <s v="Yes"/>
    <n v="22"/>
    <s v="FSK B100"/>
    <x v="3"/>
    <s v="PS13"/>
    <s v="YEE CHENG MENG"/>
    <n v="6500"/>
    <n v="175"/>
    <n v="2.9166666666666665"/>
    <d v="2025-04-15T00:00:00"/>
    <m/>
    <n v="2"/>
    <n v="13000"/>
    <s v="PE"/>
    <s v="260-6300-000001"/>
    <n v="0"/>
    <n v="13000"/>
    <n v="0"/>
    <n v="0"/>
    <n v="0"/>
    <n v="0"/>
    <m/>
    <m/>
    <n v="0"/>
    <m/>
    <m/>
    <m/>
    <m/>
    <m/>
    <m/>
    <m/>
    <m/>
    <s v="260-6300-00"/>
    <s v="J10025"/>
    <s v="JMS SINGAPORE PTE LTD"/>
    <m/>
    <n v="0"/>
    <n v="0"/>
    <n v="0"/>
    <n v="0"/>
    <n v="0"/>
    <n v="0"/>
    <m/>
    <m/>
    <m/>
    <s v="No"/>
    <s v="W665215"/>
    <n v="0"/>
    <m/>
    <s v="J10025"/>
    <m/>
    <m/>
    <s v="S0362762"/>
  </r>
  <r>
    <x v="746"/>
    <n v="10000"/>
    <n v="10000"/>
    <n v="45763"/>
    <s v="502LAUGH"/>
    <s v=" 8:38:42 am"/>
    <s v="5011628U5A"/>
    <m/>
    <x v="0"/>
    <s v="Yes"/>
    <n v="61"/>
    <s v="FSK 520"/>
    <x v="3"/>
    <s v="PM61"/>
    <s v="HO CHAN LE"/>
    <n v="5000"/>
    <n v="145"/>
    <n v="2.4166666666666665"/>
    <d v="2025-04-15T00:00:00"/>
    <m/>
    <n v="6"/>
    <n v="30000"/>
    <s v="PE"/>
    <s v="250-6254-000001"/>
    <n v="0"/>
    <n v="30000"/>
    <n v="0"/>
    <n v="0"/>
    <n v="0"/>
    <n v="0"/>
    <m/>
    <m/>
    <n v="0"/>
    <m/>
    <m/>
    <m/>
    <m/>
    <m/>
    <m/>
    <m/>
    <m/>
    <s v="250-6254-00"/>
    <s v="J10025"/>
    <s v="JMS SINGAPORE PTE LTD"/>
    <m/>
    <n v="0"/>
    <n v="0"/>
    <n v="0"/>
    <n v="0"/>
    <n v="0"/>
    <n v="0"/>
    <m/>
    <m/>
    <m/>
    <s v="No"/>
    <s v="W665485"/>
    <n v="0"/>
    <m/>
    <s v="J10025"/>
    <m/>
    <m/>
    <s v="S0362763"/>
  </r>
  <r>
    <x v="747"/>
    <n v="10000"/>
    <n v="10000"/>
    <n v="45763"/>
    <s v="502LAUGH"/>
    <s v=" 8:38:42 am"/>
    <s v="5011628U5A"/>
    <m/>
    <x v="0"/>
    <s v="Yes"/>
    <n v="61"/>
    <s v="FSK 520"/>
    <x v="3"/>
    <s v="PM61"/>
    <s v="HO CHAN LE"/>
    <n v="5167"/>
    <n v="148.34"/>
    <n v="2.4723333333333333"/>
    <d v="2025-04-15T00:00:00"/>
    <m/>
    <n v="6"/>
    <n v="31002"/>
    <s v="PE"/>
    <s v="250-6254-000001"/>
    <n v="0"/>
    <n v="31000"/>
    <n v="2"/>
    <n v="0"/>
    <n v="0"/>
    <n v="0"/>
    <m/>
    <m/>
    <n v="0"/>
    <m/>
    <m/>
    <m/>
    <m/>
    <m/>
    <m/>
    <m/>
    <m/>
    <s v="250-6254-00"/>
    <s v="J10025"/>
    <s v="JMS SINGAPORE PTE LTD"/>
    <m/>
    <n v="0"/>
    <n v="0"/>
    <n v="0"/>
    <n v="0"/>
    <n v="0"/>
    <n v="0"/>
    <m/>
    <m/>
    <m/>
    <s v="No"/>
    <s v="W665693"/>
    <n v="0"/>
    <m/>
    <s v="J10025"/>
    <m/>
    <m/>
    <s v="S0362767"/>
  </r>
  <r>
    <x v="748"/>
    <n v="10000"/>
    <n v="10000"/>
    <n v="45763"/>
    <s v="502LAUGH"/>
    <s v=" 9:06:04 am"/>
    <s v="5011701U5"/>
    <m/>
    <x v="0"/>
    <s v="Yes"/>
    <n v="61"/>
    <s v="FSK 520"/>
    <x v="3"/>
    <s v="PM61"/>
    <s v="HO CHAN LE"/>
    <n v="1334"/>
    <n v="71.680000000000007"/>
    <n v="1.1946666666666668"/>
    <d v="2025-04-15T00:00:00"/>
    <m/>
    <n v="6"/>
    <n v="8004"/>
    <s v="PE"/>
    <s v="260-6310-000001"/>
    <n v="0"/>
    <n v="8000"/>
    <n v="4"/>
    <n v="0"/>
    <n v="0"/>
    <n v="0"/>
    <m/>
    <m/>
    <n v="0"/>
    <m/>
    <m/>
    <m/>
    <m/>
    <m/>
    <m/>
    <m/>
    <m/>
    <s v="260-6310-00"/>
    <s v="J10025"/>
    <s v="JMS SINGAPORE PTE LTD"/>
    <m/>
    <n v="0"/>
    <n v="0"/>
    <n v="0"/>
    <n v="0"/>
    <n v="0"/>
    <n v="0"/>
    <m/>
    <m/>
    <m/>
    <s v="No"/>
    <s v="W665695"/>
    <n v="0"/>
    <m/>
    <s v="J10025"/>
    <m/>
    <m/>
    <s v="S0362769"/>
  </r>
  <r>
    <x v="749"/>
    <n v="10000"/>
    <n v="10000"/>
    <n v="45762"/>
    <s v="502LAUGH"/>
    <s v=" 1:14:58 pm"/>
    <s v="JOOVU6300"/>
    <m/>
    <x v="0"/>
    <s v="Yes"/>
    <n v="82"/>
    <s v="POLLY"/>
    <x v="2"/>
    <s v="PM11"/>
    <s v="TEE MENG CHAI"/>
    <n v="3000"/>
    <m/>
    <m/>
    <d v="2025-04-15T00:00:00"/>
    <m/>
    <n v="2"/>
    <n v="6000"/>
    <s v="PE"/>
    <s v="250-8000-000001"/>
    <n v="0"/>
    <n v="6000"/>
    <n v="0"/>
    <n v="0"/>
    <n v="0"/>
    <n v="0"/>
    <m/>
    <m/>
    <n v="0"/>
    <m/>
    <m/>
    <m/>
    <m/>
    <m/>
    <m/>
    <m/>
    <m/>
    <s v="250-8000-00"/>
    <s v="J10025"/>
    <s v="JMS SINGAPORE PTE LTD"/>
    <m/>
    <n v="0"/>
    <n v="0"/>
    <n v="0"/>
    <n v="0"/>
    <n v="0"/>
    <n v="0"/>
    <m/>
    <m/>
    <m/>
    <s v="No"/>
    <s v="W665222"/>
    <n v="0"/>
    <m/>
    <s v="J10025"/>
    <m/>
    <m/>
    <s v="S0362751"/>
  </r>
  <r>
    <x v="627"/>
    <n v="10000"/>
    <n v="20000"/>
    <n v="45769"/>
    <s v="502LAUGH"/>
    <s v=" 8:46:46 am"/>
    <s v="10620258098/10620258010"/>
    <m/>
    <x v="1"/>
    <s v="Yes"/>
    <n v="77"/>
    <s v="Brotech DF330 "/>
    <x v="1"/>
    <s v="PM74"/>
    <s v="YONG CHEE SOON"/>
    <n v="1250"/>
    <n v="50.833333333333329"/>
    <n v="0.8472222222222221"/>
    <d v="2025-04-15T00:00:00"/>
    <m/>
    <n v="88"/>
    <n v="110000"/>
    <s v="PE"/>
    <s v="CH563-80124-FT0001"/>
    <n v="0"/>
    <n v="100000"/>
    <n v="10000"/>
    <n v="0"/>
    <n v="0"/>
    <n v="0"/>
    <m/>
    <m/>
    <n v="0"/>
    <m/>
    <m/>
    <m/>
    <m/>
    <m/>
    <m/>
    <m/>
    <m/>
    <s v="CH563-80124-FT"/>
    <s v="H08031-JIM-M"/>
    <s v="HP MALAYSIA MANUFACTURING SDN.BHD."/>
    <m/>
    <n v="0"/>
    <n v="0"/>
    <n v="0"/>
    <n v="0"/>
    <n v="0"/>
    <n v="0"/>
    <m/>
    <m/>
    <m/>
    <s v="No"/>
    <s v="W665972"/>
    <n v="0"/>
    <m/>
    <s v="H08031-JIM-M"/>
    <m/>
    <m/>
    <s v="S0362932"/>
  </r>
  <r>
    <x v="628"/>
    <n v="10000"/>
    <n v="20000"/>
    <n v="45769"/>
    <s v="502LAUGH"/>
    <s v=" 8:46:46 am"/>
    <s v="10620258098/10620258010"/>
    <m/>
    <x v="1"/>
    <s v="Yes"/>
    <n v="77"/>
    <s v="Brotech DF330 "/>
    <x v="1"/>
    <s v="PM74"/>
    <s v="YONG CHEE SOON"/>
    <n v="1250"/>
    <n v="50.833333333333329"/>
    <n v="0.8472222222222221"/>
    <d v="2025-04-15T00:00:00"/>
    <m/>
    <n v="88"/>
    <n v="110000"/>
    <s v="PE"/>
    <s v="T6N02-80020-FT0001"/>
    <n v="0"/>
    <n v="100000"/>
    <n v="10000"/>
    <n v="0"/>
    <n v="0"/>
    <n v="0"/>
    <m/>
    <m/>
    <n v="0"/>
    <m/>
    <m/>
    <m/>
    <m/>
    <m/>
    <m/>
    <m/>
    <m/>
    <s v="T6N02-80020-FT"/>
    <s v="H08031-JIM-M"/>
    <s v="HP MALAYSIA MANUFACTURING SDN.BHD."/>
    <m/>
    <n v="0"/>
    <n v="0"/>
    <n v="0"/>
    <n v="0"/>
    <n v="0"/>
    <n v="0"/>
    <m/>
    <m/>
    <m/>
    <s v="No"/>
    <s v="W665492"/>
    <n v="0"/>
    <m/>
    <s v="H08031-JIM-M"/>
    <m/>
    <m/>
    <s v="S0362934"/>
  </r>
  <r>
    <x v="629"/>
    <n v="10000"/>
    <n v="20000"/>
    <n v="45769"/>
    <s v="502LAUGH"/>
    <s v=" 8:46:46 am"/>
    <s v="10620258098/10620258010"/>
    <m/>
    <x v="1"/>
    <s v="Yes"/>
    <n v="77"/>
    <s v="Brotech DF330 "/>
    <x v="1"/>
    <s v="PM74"/>
    <s v="YONG CHEE SOON"/>
    <n v="1250"/>
    <n v="50.833333333333329"/>
    <n v="0.8472222222222221"/>
    <d v="2025-04-15T00:00:00"/>
    <m/>
    <n v="88"/>
    <n v="110000"/>
    <s v="PE"/>
    <s v="C2P05-80050-FT0001"/>
    <n v="0"/>
    <n v="100000"/>
    <n v="10000"/>
    <n v="0"/>
    <n v="0"/>
    <n v="0"/>
    <m/>
    <m/>
    <n v="0"/>
    <m/>
    <m/>
    <m/>
    <m/>
    <m/>
    <m/>
    <m/>
    <m/>
    <s v="C2P05-80050-FT"/>
    <s v="H08031-JIM-M"/>
    <s v="HP MALAYSIA MANUFACTURING SDN.BHD."/>
    <m/>
    <n v="0"/>
    <n v="0"/>
    <n v="0"/>
    <n v="0"/>
    <n v="0"/>
    <n v="0"/>
    <m/>
    <m/>
    <m/>
    <s v="No"/>
    <s v="W665493"/>
    <n v="0"/>
    <m/>
    <s v="H08031-JIM-M"/>
    <m/>
    <m/>
    <s v="S0362935"/>
  </r>
  <r>
    <x v="630"/>
    <n v="10000"/>
    <n v="20000"/>
    <n v="45769"/>
    <s v="502LAUGH"/>
    <s v=" 8:46:46 am"/>
    <s v="10620258098/10620258010"/>
    <m/>
    <x v="1"/>
    <s v="Yes"/>
    <n v="77"/>
    <s v="Brotech DF330 "/>
    <x v="1"/>
    <s v="PM74"/>
    <s v="YONG CHEE SOON"/>
    <n v="1250"/>
    <n v="50.833333333333329"/>
    <n v="0.8472222222222221"/>
    <d v="2025-04-15T00:00:00"/>
    <m/>
    <n v="88"/>
    <n v="110000"/>
    <s v="PE"/>
    <s v="F6V25-80016-FT0001"/>
    <n v="0"/>
    <n v="100000"/>
    <n v="10000"/>
    <n v="0"/>
    <n v="0"/>
    <n v="0"/>
    <m/>
    <m/>
    <n v="0"/>
    <m/>
    <m/>
    <m/>
    <m/>
    <m/>
    <m/>
    <m/>
    <m/>
    <s v="F6V25-80016-FT"/>
    <s v="H08031-JIM-M"/>
    <s v="HP MALAYSIA MANUFACTURING SDN.BHD."/>
    <m/>
    <n v="0"/>
    <n v="0"/>
    <n v="0"/>
    <n v="0"/>
    <n v="0"/>
    <n v="0"/>
    <m/>
    <m/>
    <m/>
    <s v="No"/>
    <s v="W665494"/>
    <n v="0"/>
    <m/>
    <s v="H08031-JIM-M"/>
    <m/>
    <m/>
    <s v="S0362937"/>
  </r>
  <r>
    <x v="631"/>
    <n v="10000"/>
    <n v="20000"/>
    <n v="45769"/>
    <s v="502LAUGH"/>
    <s v=" 8:43:51 am"/>
    <s v="10620258010/10620258098"/>
    <m/>
    <x v="1"/>
    <s v="Yes"/>
    <n v="77"/>
    <s v="Brotech DF330 "/>
    <x v="1"/>
    <s v="PM74"/>
    <s v="YONG CHEE SOON"/>
    <n v="1250"/>
    <n v="50.833333333333329"/>
    <n v="0.8472222222222221"/>
    <d v="2025-04-15T00:00:00"/>
    <m/>
    <n v="88"/>
    <n v="110000"/>
    <s v="PE"/>
    <s v="3YM54-80005-FT0001"/>
    <n v="0"/>
    <n v="100000"/>
    <n v="10000"/>
    <n v="0"/>
    <n v="0"/>
    <n v="0"/>
    <m/>
    <m/>
    <n v="0"/>
    <m/>
    <m/>
    <m/>
    <m/>
    <m/>
    <m/>
    <m/>
    <m/>
    <s v="3YM54-80005-FT"/>
    <s v="H08031-JIM-M"/>
    <s v="HP MALAYSIA MANUFACTURING SDN.BHD."/>
    <m/>
    <n v="0"/>
    <n v="0"/>
    <n v="0"/>
    <n v="0"/>
    <n v="0"/>
    <n v="0"/>
    <m/>
    <m/>
    <m/>
    <s v="No"/>
    <s v="W665974"/>
    <n v="0"/>
    <m/>
    <s v="H08031-JIM-M"/>
    <m/>
    <m/>
    <s v="S0362942"/>
  </r>
  <r>
    <x v="632"/>
    <n v="10000"/>
    <n v="30000"/>
    <n v="45769"/>
    <s v="502LAUGH"/>
    <s v=" 8:43:51 am"/>
    <s v="10620258010/10620258098"/>
    <m/>
    <x v="1"/>
    <s v="Yes"/>
    <n v="77"/>
    <s v="Brotech DF330 "/>
    <x v="1"/>
    <s v="PM74"/>
    <s v="YONG CHEE SOON"/>
    <n v="1250"/>
    <n v="50.833333333333329"/>
    <n v="0.8472222222222221"/>
    <d v="2025-04-15T00:00:00"/>
    <m/>
    <n v="88"/>
    <n v="110000"/>
    <s v="PE"/>
    <s v="CH561-80124-FT0001"/>
    <n v="0"/>
    <n v="100000"/>
    <n v="10000"/>
    <n v="0"/>
    <n v="0"/>
    <n v="0"/>
    <m/>
    <m/>
    <n v="0"/>
    <m/>
    <m/>
    <m/>
    <m/>
    <m/>
    <m/>
    <m/>
    <m/>
    <s v="CH561-80124-FT"/>
    <s v="H08031-JIM-M"/>
    <s v="HP MALAYSIA MANUFACTURING SDN.BHD."/>
    <m/>
    <n v="0"/>
    <n v="0"/>
    <n v="0"/>
    <n v="0"/>
    <n v="0"/>
    <n v="0"/>
    <m/>
    <m/>
    <m/>
    <s v="No"/>
    <s v="W665224"/>
    <n v="0"/>
    <m/>
    <s v="H08031-JIM-M"/>
    <m/>
    <m/>
    <s v="S0362947"/>
  </r>
  <r>
    <x v="701"/>
    <n v="10000"/>
    <n v="20000"/>
    <n v="45762"/>
    <s v="502LAUGH"/>
    <n v="0.43336805555555558"/>
    <s v="M0BUP6250/2307260051"/>
    <m/>
    <x v="1"/>
    <s v="Yes"/>
    <n v="77"/>
    <s v="Brotech DF330 "/>
    <x v="1"/>
    <s v="PM74"/>
    <s v="YONG CHEE SOON"/>
    <n v="100"/>
    <n v="31.666666666666668"/>
    <n v="0.52777777777777779"/>
    <d v="2025-04-15T00:00:00"/>
    <m/>
    <n v="25"/>
    <n v="2500"/>
    <s v="PE"/>
    <s v="9T3V1-80004-FT0001"/>
    <n v="0"/>
    <n v="1000"/>
    <n v="1500"/>
    <n v="0"/>
    <n v="0"/>
    <n v="0"/>
    <m/>
    <m/>
    <n v="0"/>
    <m/>
    <m/>
    <m/>
    <m/>
    <m/>
    <m/>
    <m/>
    <m/>
    <s v="9T3V1-80004-FT"/>
    <s v="H08031-JIM"/>
    <s v="HP SINGAPORE (PRIVATE) LIMITED"/>
    <m/>
    <n v="0"/>
    <n v="0"/>
    <n v="0"/>
    <n v="0"/>
    <n v="0"/>
    <n v="0"/>
    <m/>
    <m/>
    <m/>
    <s v="No"/>
    <s v="W665498"/>
    <n v="0"/>
    <m/>
    <s v="H08031-JIM"/>
    <m/>
    <m/>
    <s v="S0363011"/>
  </r>
  <r>
    <x v="702"/>
    <n v="10000"/>
    <n v="20000"/>
    <n v="45762"/>
    <s v="502LAUGH"/>
    <n v="0.43260416666666668"/>
    <s v="M0BUP6250/2307260051"/>
    <m/>
    <x v="1"/>
    <s v="Yes"/>
    <n v="77"/>
    <s v="Brotech DF330 "/>
    <x v="1"/>
    <s v="PM74"/>
    <s v="YONG CHEE SOON"/>
    <n v="100"/>
    <n v="31.666666666666668"/>
    <n v="0.52777777777777779"/>
    <d v="2025-04-15T00:00:00"/>
    <m/>
    <n v="25"/>
    <n v="2500"/>
    <s v="PE"/>
    <s v="9T3V2-80003-FT0001"/>
    <n v="0"/>
    <n v="1000"/>
    <n v="1500"/>
    <n v="0"/>
    <n v="0"/>
    <n v="0"/>
    <m/>
    <m/>
    <n v="0"/>
    <m/>
    <m/>
    <m/>
    <m/>
    <m/>
    <m/>
    <m/>
    <m/>
    <s v="9T3V2-80003-FT"/>
    <s v="H08031-JIM"/>
    <s v="HP SINGAPORE (PRIVATE) LIMITED"/>
    <m/>
    <n v="0"/>
    <n v="0"/>
    <n v="0"/>
    <n v="0"/>
    <n v="0"/>
    <n v="0"/>
    <m/>
    <m/>
    <m/>
    <s v="No"/>
    <s v="W665499"/>
    <n v="0"/>
    <m/>
    <s v="H08031-JIM"/>
    <m/>
    <m/>
    <s v="S0363012"/>
  </r>
  <r>
    <x v="633"/>
    <n v="10000"/>
    <n v="20000"/>
    <n v="45769"/>
    <s v="502LAUGH"/>
    <s v=" 8:46:46 am"/>
    <s v="10620258098/10620258010"/>
    <m/>
    <x v="1"/>
    <s v="Yes"/>
    <n v="77"/>
    <s v="Brotech DF330 "/>
    <x v="1"/>
    <s v="PM74"/>
    <s v="YONG CHEE SOON"/>
    <n v="1250"/>
    <n v="50.833333333333329"/>
    <n v="0.8472222222222221"/>
    <d v="2025-04-15T00:00:00"/>
    <m/>
    <n v="88"/>
    <n v="110000"/>
    <s v="PE"/>
    <s v="CH561-80140-FT0001"/>
    <n v="0"/>
    <n v="100000"/>
    <n v="10000"/>
    <n v="0"/>
    <n v="0"/>
    <n v="0"/>
    <m/>
    <m/>
    <n v="0"/>
    <m/>
    <m/>
    <m/>
    <m/>
    <m/>
    <m/>
    <m/>
    <m/>
    <s v="CH561-80140-FT"/>
    <s v="H08031-JIM-M"/>
    <s v="HP MALAYSIA MANUFACTURING SDN.BHD."/>
    <m/>
    <n v="0"/>
    <n v="0"/>
    <n v="0"/>
    <n v="0"/>
    <n v="0"/>
    <n v="0"/>
    <m/>
    <m/>
    <m/>
    <s v="No"/>
    <s v="W665501"/>
    <n v="0"/>
    <m/>
    <s v="H08031-JIM-M"/>
    <m/>
    <m/>
    <s v="S0363014"/>
  </r>
  <r>
    <x v="750"/>
    <n v="10000"/>
    <n v="10000"/>
    <n v="45762"/>
    <s v="502LAUGH"/>
    <s v=" 4:19:51 pm"/>
    <s v="M0BT281321372"/>
    <m/>
    <x v="0"/>
    <s v="Yes"/>
    <n v="65"/>
    <s v="Sanki SDR300"/>
    <x v="2"/>
    <s v="PMJ7"/>
    <s v="FOONG SEL YI"/>
    <n v="834"/>
    <n v="65.849999999999994"/>
    <n v="1.0974999999999999"/>
    <d v="2025-04-15T00:00:00"/>
    <m/>
    <n v="36"/>
    <n v="30024"/>
    <s v="PE"/>
    <s v="BL LABEL-50MMX8M0001"/>
    <n v="0"/>
    <n v="30000"/>
    <n v="24"/>
    <n v="0"/>
    <n v="0"/>
    <n v="0"/>
    <m/>
    <m/>
    <n v="0"/>
    <m/>
    <m/>
    <m/>
    <m/>
    <m/>
    <m/>
    <m/>
    <m/>
    <s v="BL LABEL-50MMX8MM"/>
    <s v="M13467"/>
    <s v="MCLEAN TECHNOLOGIES PTE LTD"/>
    <m/>
    <n v="0"/>
    <n v="0"/>
    <n v="0"/>
    <n v="0"/>
    <n v="0"/>
    <n v="0"/>
    <m/>
    <m/>
    <m/>
    <s v="No"/>
    <s v="W665047"/>
    <n v="0"/>
    <m/>
    <s v="M13467"/>
    <m/>
    <m/>
    <s v="S0363039"/>
  </r>
  <r>
    <x v="644"/>
    <n v="10000"/>
    <n v="20000"/>
    <n v="45776"/>
    <s v="502LAUGH"/>
    <s v=" 9:57:44 am"/>
    <n v="10620258098"/>
    <m/>
    <x v="1"/>
    <s v="Yes"/>
    <n v="77"/>
    <s v="Brotech DF330 "/>
    <x v="1"/>
    <s v="PM74"/>
    <s v="YONG CHEE SOON"/>
    <n v="1250"/>
    <n v="50.833333333333329"/>
    <n v="0.8472222222222221"/>
    <d v="2025-04-15T00:00:00"/>
    <m/>
    <n v="88"/>
    <n v="110000"/>
    <s v="PE"/>
    <s v="F6U68-80036-FT0001"/>
    <n v="0"/>
    <n v="100000"/>
    <n v="10000"/>
    <n v="0"/>
    <n v="0"/>
    <n v="0"/>
    <m/>
    <m/>
    <n v="0"/>
    <m/>
    <m/>
    <m/>
    <m/>
    <m/>
    <m/>
    <m/>
    <m/>
    <s v="F6U68-80036-FT"/>
    <s v="H08031-JIM-M"/>
    <s v="HP MALAYSIA MANUFACTURING SDN.BHD."/>
    <m/>
    <n v="0"/>
    <n v="0"/>
    <n v="0"/>
    <n v="0"/>
    <n v="0"/>
    <n v="0"/>
    <m/>
    <m/>
    <m/>
    <s v="No"/>
    <s v="W665988"/>
    <n v="0"/>
    <m/>
    <s v="H08031-JIM-M"/>
    <m/>
    <m/>
    <s v="S0363053"/>
  </r>
  <r>
    <x v="646"/>
    <n v="10000"/>
    <n v="30000"/>
    <n v="45769"/>
    <s v="502LAUGH"/>
    <s v=" 8:43:51 am"/>
    <s v="10620258010/10620258098"/>
    <m/>
    <x v="1"/>
    <s v="Yes"/>
    <n v="77"/>
    <s v="Brotech DF330 "/>
    <x v="1"/>
    <s v="PM74"/>
    <s v="YONG CHEE SOON"/>
    <n v="1250"/>
    <n v="50.833333333333329"/>
    <n v="0.8472222222222221"/>
    <d v="2025-04-15T00:00:00"/>
    <m/>
    <n v="88"/>
    <n v="110000"/>
    <s v="PE"/>
    <s v="CH561-80124-FT0001"/>
    <n v="0"/>
    <n v="100000"/>
    <n v="10000"/>
    <n v="0"/>
    <n v="0"/>
    <n v="0"/>
    <m/>
    <m/>
    <n v="0"/>
    <m/>
    <m/>
    <m/>
    <m/>
    <m/>
    <m/>
    <m/>
    <m/>
    <s v="CH561-80124-FT"/>
    <s v="H08031-JIM-M"/>
    <s v="HP MALAYSIA MANUFACTURING SDN.BHD."/>
    <m/>
    <n v="0"/>
    <n v="0"/>
    <n v="0"/>
    <n v="0"/>
    <n v="0"/>
    <n v="0"/>
    <m/>
    <m/>
    <m/>
    <s v="No"/>
    <s v="W665240"/>
    <n v="0"/>
    <m/>
    <s v="H08031-JIM-M"/>
    <m/>
    <m/>
    <s v="S0363056"/>
  </r>
  <r>
    <x v="751"/>
    <n v="10000"/>
    <n v="10000"/>
    <n v="45764"/>
    <s v="502LAUGH"/>
    <s v=" 8:36:59 am"/>
    <s v="M0BHA3561"/>
    <m/>
    <x v="0"/>
    <s v="Yes"/>
    <n v="88"/>
    <s v="OKI"/>
    <x v="0"/>
    <s v="PP24"/>
    <s v="HO HON SENG"/>
    <n v="1000"/>
    <m/>
    <m/>
    <d v="2025-04-15T00:00:00"/>
    <m/>
    <n v="1"/>
    <n v="1000"/>
    <s v="PE"/>
    <s v="PRTN-1463077491-0001"/>
    <n v="0"/>
    <n v="1000"/>
    <n v="0"/>
    <n v="0"/>
    <n v="0"/>
    <n v="0"/>
    <m/>
    <m/>
    <n v="0"/>
    <m/>
    <m/>
    <m/>
    <m/>
    <m/>
    <m/>
    <m/>
    <m/>
    <s v="PRTN-1463077491-38"/>
    <s v="A01488"/>
    <s v="ADVANCED BIO MACHINES PTE LTD"/>
    <m/>
    <n v="0"/>
    <n v="0"/>
    <n v="0"/>
    <n v="0"/>
    <n v="0"/>
    <n v="0"/>
    <m/>
    <m/>
    <m/>
    <s v="No"/>
    <s v="W665057"/>
    <n v="0"/>
    <m/>
    <s v="A01488"/>
    <m/>
    <m/>
    <s v="S0363058"/>
  </r>
  <r>
    <x v="752"/>
    <n v="10000"/>
    <n v="10000"/>
    <n v="45763"/>
    <s v="502LAUGH"/>
    <s v=" 1:55:10 pm"/>
    <s v="4239S1/L5114U8024"/>
    <m/>
    <x v="0"/>
    <s v="Yes"/>
    <n v="88"/>
    <s v="OKI"/>
    <x v="0"/>
    <s v="PP24"/>
    <s v="HO HON SENG"/>
    <n v="16"/>
    <m/>
    <m/>
    <d v="2025-04-15T00:00:00"/>
    <m/>
    <n v="1"/>
    <n v="16"/>
    <s v="PE"/>
    <s v="PRTN-2037351818-0001"/>
    <n v="0"/>
    <n v="16"/>
    <n v="0"/>
    <n v="0"/>
    <n v="0"/>
    <n v="0"/>
    <m/>
    <m/>
    <n v="0"/>
    <m/>
    <m/>
    <m/>
    <m/>
    <m/>
    <m/>
    <m/>
    <m/>
    <s v="PRTN-2037351818-1433"/>
    <s v="A01488"/>
    <s v="ADVANCED BIO MACHINES PTE LTD"/>
    <m/>
    <n v="0"/>
    <n v="0"/>
    <n v="0"/>
    <n v="0"/>
    <n v="0"/>
    <n v="0"/>
    <m/>
    <m/>
    <m/>
    <s v="No"/>
    <s v="W665242"/>
    <n v="0"/>
    <m/>
    <s v="A01488"/>
    <m/>
    <m/>
    <s v="S0363058"/>
  </r>
  <r>
    <x v="752"/>
    <n v="20000"/>
    <n v="10000"/>
    <n v="45763"/>
    <s v="502LAUGH"/>
    <s v=" 1:55:10 pm"/>
    <s v="4239S1/L5114U8024"/>
    <m/>
    <x v="0"/>
    <s v="Yes"/>
    <n v="88"/>
    <s v="OKI"/>
    <x v="0"/>
    <s v="PP24"/>
    <s v="HO HON SENG"/>
    <n v="1998"/>
    <m/>
    <m/>
    <d v="2025-04-15T00:00:00"/>
    <m/>
    <n v="1"/>
    <n v="1998"/>
    <s v="PE"/>
    <s v="PRTN-2037351818-0001"/>
    <n v="0"/>
    <n v="1998"/>
    <n v="0"/>
    <n v="0"/>
    <n v="0"/>
    <n v="0"/>
    <m/>
    <m/>
    <n v="0"/>
    <m/>
    <m/>
    <m/>
    <m/>
    <m/>
    <m/>
    <m/>
    <m/>
    <s v="PRTN-2037351818-1433"/>
    <s v="A01488"/>
    <s v="ADVANCED BIO MACHINES PTE LTD"/>
    <m/>
    <n v="0"/>
    <n v="0"/>
    <n v="0"/>
    <n v="0"/>
    <n v="0"/>
    <n v="0"/>
    <m/>
    <m/>
    <m/>
    <s v="No"/>
    <s v="W665242"/>
    <n v="0"/>
    <m/>
    <s v="A01488"/>
    <m/>
    <m/>
    <s v="S0363058"/>
  </r>
  <r>
    <x v="752"/>
    <n v="30000"/>
    <n v="10000"/>
    <n v="45763"/>
    <s v="502LAUGH"/>
    <s v=" 1:55:10 pm"/>
    <s v="4239S1/L5114U8024"/>
    <m/>
    <x v="0"/>
    <s v="Yes"/>
    <n v="88"/>
    <s v="OKI"/>
    <x v="0"/>
    <s v="PP24"/>
    <s v="HO HON SENG"/>
    <n v="1986"/>
    <m/>
    <m/>
    <d v="2025-04-15T00:00:00"/>
    <m/>
    <n v="1"/>
    <n v="1986"/>
    <s v="PE"/>
    <s v="PRTN-2037351818-0001"/>
    <n v="0"/>
    <n v="1986"/>
    <n v="0"/>
    <n v="0"/>
    <n v="0"/>
    <n v="0"/>
    <m/>
    <m/>
    <n v="0"/>
    <m/>
    <m/>
    <m/>
    <m/>
    <m/>
    <m/>
    <m/>
    <m/>
    <s v="PRTN-2037351818-1433"/>
    <s v="A01488"/>
    <s v="ADVANCED BIO MACHINES PTE LTD"/>
    <m/>
    <n v="0"/>
    <n v="0"/>
    <n v="0"/>
    <n v="0"/>
    <n v="0"/>
    <n v="0"/>
    <m/>
    <m/>
    <m/>
    <s v="No"/>
    <s v="W665242"/>
    <n v="0"/>
    <m/>
    <s v="A01488"/>
    <m/>
    <m/>
    <s v="S0363058"/>
  </r>
  <r>
    <x v="753"/>
    <n v="10000"/>
    <n v="10000"/>
    <n v="45763"/>
    <s v="502LAUGH"/>
    <s v=" 3:33:03 pm"/>
    <s v="M0BHA3561"/>
    <m/>
    <x v="0"/>
    <s v="Yes"/>
    <n v="88"/>
    <s v="OKI"/>
    <x v="0"/>
    <s v="PP24"/>
    <s v="HO HON SENG"/>
    <n v="1000"/>
    <m/>
    <m/>
    <d v="2025-04-15T00:00:00"/>
    <m/>
    <n v="1"/>
    <n v="1000"/>
    <s v="PE"/>
    <s v="PRTN-1463077491-0007"/>
    <n v="0"/>
    <n v="1000"/>
    <n v="0"/>
    <n v="0"/>
    <n v="0"/>
    <n v="0"/>
    <m/>
    <m/>
    <n v="0"/>
    <m/>
    <m/>
    <m/>
    <m/>
    <m/>
    <m/>
    <m/>
    <m/>
    <s v="PRTN-1463077491-539"/>
    <s v="A01488"/>
    <s v="ADVANCED BIO MACHINES PTE LTD"/>
    <m/>
    <n v="0"/>
    <n v="0"/>
    <n v="0"/>
    <n v="0"/>
    <n v="0"/>
    <n v="0"/>
    <m/>
    <m/>
    <m/>
    <s v="No"/>
    <s v="W665058"/>
    <n v="0"/>
    <m/>
    <s v="A01488"/>
    <m/>
    <m/>
    <s v="S0363059"/>
  </r>
  <r>
    <x v="754"/>
    <n v="10000"/>
    <n v="10000"/>
    <n v="45763"/>
    <s v="502LAUGH"/>
    <s v=" 3:33:46 pm"/>
    <s v="M0BHA3561"/>
    <m/>
    <x v="0"/>
    <s v="Yes"/>
    <n v="88"/>
    <s v="OKI"/>
    <x v="0"/>
    <s v="PP24"/>
    <s v="HO HON SENG"/>
    <n v="1000"/>
    <m/>
    <m/>
    <d v="2025-04-15T00:00:00"/>
    <m/>
    <n v="1"/>
    <n v="1000"/>
    <s v="PE"/>
    <s v="PRTN-1463077491-0008"/>
    <n v="0"/>
    <n v="1000"/>
    <n v="0"/>
    <n v="0"/>
    <n v="0"/>
    <n v="0"/>
    <m/>
    <m/>
    <n v="0"/>
    <m/>
    <m/>
    <m/>
    <m/>
    <m/>
    <m/>
    <m/>
    <m/>
    <s v="PRTN-1463077491-584"/>
    <s v="A01488"/>
    <s v="ADVANCED BIO MACHINES PTE LTD"/>
    <m/>
    <n v="0"/>
    <n v="0"/>
    <n v="0"/>
    <n v="0"/>
    <n v="0"/>
    <n v="0"/>
    <m/>
    <m/>
    <m/>
    <s v="No"/>
    <s v="W665243"/>
    <n v="0"/>
    <m/>
    <s v="A01488"/>
    <m/>
    <m/>
    <s v="S0363059"/>
  </r>
  <r>
    <x v="755"/>
    <n v="10000"/>
    <n v="10000"/>
    <n v="45762"/>
    <s v="502LAUGH"/>
    <s v=" 1:12:03 pm"/>
    <s v="5011628U5A"/>
    <m/>
    <x v="0"/>
    <s v="Yes"/>
    <n v="61"/>
    <s v="FSK 520"/>
    <x v="3"/>
    <s v="PM61"/>
    <s v="HO CHAN LE"/>
    <n v="1334"/>
    <n v="71.680000000000007"/>
    <n v="1.1946666666666668"/>
    <d v="2025-04-15T00:00:00"/>
    <m/>
    <n v="6"/>
    <n v="8004"/>
    <s v="PE"/>
    <s v="260-6354-000001"/>
    <n v="0"/>
    <n v="8000"/>
    <n v="4"/>
    <n v="0"/>
    <n v="0"/>
    <n v="0"/>
    <m/>
    <m/>
    <n v="0"/>
    <m/>
    <m/>
    <m/>
    <m/>
    <m/>
    <m/>
    <m/>
    <m/>
    <s v="260-6354-00"/>
    <s v="J10025"/>
    <s v="JMS SINGAPORE PTE LTD"/>
    <m/>
    <n v="0"/>
    <n v="0"/>
    <n v="0"/>
    <n v="0"/>
    <n v="0"/>
    <n v="0"/>
    <m/>
    <m/>
    <m/>
    <s v="No"/>
    <s v="W665512"/>
    <n v="0"/>
    <m/>
    <s v="J10025"/>
    <m/>
    <m/>
    <s v="S0363063"/>
  </r>
  <r>
    <x v="756"/>
    <n v="10000"/>
    <n v="10000"/>
    <n v="45762"/>
    <s v="502LAUGH"/>
    <s v=" 4:23:56 pm"/>
    <s v="SG-5651598 01"/>
    <m/>
    <x v="0"/>
    <s v="Yes"/>
    <n v="59"/>
    <s v="SANKI SD-300 Intermittent"/>
    <x v="3"/>
    <s v="PS74"/>
    <s v="GOH CHIN TECK"/>
    <n v="2075"/>
    <n v="96.875"/>
    <n v="1.6145833333333333"/>
    <d v="2025-04-15T00:00:00"/>
    <m/>
    <n v="2"/>
    <n v="4150"/>
    <s v="PE"/>
    <n v="112887160001"/>
    <n v="0"/>
    <n v="4150"/>
    <n v="0"/>
    <n v="0"/>
    <n v="0"/>
    <n v="0"/>
    <m/>
    <m/>
    <n v="0"/>
    <m/>
    <m/>
    <m/>
    <m/>
    <m/>
    <m/>
    <m/>
    <m/>
    <n v="11288716"/>
    <s v="I09180"/>
    <s v="ILLUMINA SINGAPORE PTE LTD"/>
    <m/>
    <n v="0"/>
    <n v="0"/>
    <n v="0"/>
    <n v="0"/>
    <n v="0"/>
    <n v="0"/>
    <m/>
    <m/>
    <m/>
    <s v="No"/>
    <s v="W664881"/>
    <n v="0"/>
    <m/>
    <s v="I09180"/>
    <m/>
    <m/>
    <s v="S0363072"/>
  </r>
  <r>
    <x v="757"/>
    <n v="10000"/>
    <n v="10000"/>
    <n v="45762"/>
    <s v="502LAUGH"/>
    <s v=" 4:23:56 pm"/>
    <s v="SG-5651598 01"/>
    <m/>
    <x v="0"/>
    <s v="Yes"/>
    <n v="59"/>
    <s v="SANKI SD-300 Intermittent"/>
    <x v="3"/>
    <s v="PS74"/>
    <s v="GOH CHIN TECK"/>
    <n v="2075"/>
    <n v="96.875"/>
    <n v="1.6145833333333333"/>
    <d v="2025-04-15T00:00:00"/>
    <m/>
    <n v="2"/>
    <n v="4150"/>
    <s v="PE"/>
    <n v="112887160001"/>
    <n v="0"/>
    <n v="4150"/>
    <n v="0"/>
    <n v="0"/>
    <n v="0"/>
    <n v="0"/>
    <m/>
    <m/>
    <n v="0"/>
    <m/>
    <m/>
    <m/>
    <m/>
    <m/>
    <m/>
    <m/>
    <m/>
    <n v="11288716"/>
    <s v="I09180"/>
    <s v="ILLUMINA SINGAPORE PTE LTD"/>
    <m/>
    <n v="0"/>
    <n v="0"/>
    <n v="0"/>
    <n v="0"/>
    <n v="0"/>
    <n v="0"/>
    <m/>
    <m/>
    <m/>
    <s v="No"/>
    <s v="W664882"/>
    <n v="0"/>
    <m/>
    <s v="I09180"/>
    <m/>
    <m/>
    <s v="S0363073"/>
  </r>
  <r>
    <x v="757"/>
    <n v="20000"/>
    <n v="10000"/>
    <n v="45762"/>
    <s v="502LAUGH"/>
    <s v=" 4:23:56 pm"/>
    <s v="SG-5651598 01"/>
    <m/>
    <x v="0"/>
    <s v="Yes"/>
    <n v="59"/>
    <s v="SANKI SD-300 Intermittent"/>
    <x v="3"/>
    <s v="PS74"/>
    <s v="GOH CHIN TECK"/>
    <n v="2075"/>
    <n v="96.875"/>
    <n v="1.6145833333333333"/>
    <d v="2025-04-15T00:00:00"/>
    <m/>
    <n v="2"/>
    <n v="4150"/>
    <s v="PE"/>
    <n v="112887160001"/>
    <n v="0"/>
    <n v="4150"/>
    <n v="0"/>
    <n v="0"/>
    <n v="0"/>
    <n v="0"/>
    <m/>
    <m/>
    <n v="0"/>
    <m/>
    <m/>
    <m/>
    <m/>
    <m/>
    <m/>
    <m/>
    <m/>
    <n v="11288716"/>
    <s v="I09180"/>
    <s v="ILLUMINA SINGAPORE PTE LTD"/>
    <m/>
    <n v="0"/>
    <n v="0"/>
    <n v="0"/>
    <n v="0"/>
    <n v="0"/>
    <n v="0"/>
    <m/>
    <m/>
    <m/>
    <s v="No"/>
    <s v="W664882"/>
    <n v="0"/>
    <m/>
    <s v="I09180"/>
    <m/>
    <m/>
    <s v="S0363073"/>
  </r>
  <r>
    <x v="758"/>
    <n v="10000"/>
    <n v="10000"/>
    <n v="45762"/>
    <s v="502LAUGH"/>
    <s v=" 5:05:16 pm"/>
    <s v="4112210U5"/>
    <m/>
    <x v="0"/>
    <s v="Yes"/>
    <n v="65"/>
    <s v="Sanki SDR300"/>
    <x v="2"/>
    <s v="PMJ7"/>
    <s v="FOONG SEL YI"/>
    <n v="385"/>
    <n v="54.625"/>
    <n v="0.91041666666666665"/>
    <d v="2025-04-15T00:00:00"/>
    <m/>
    <n v="26"/>
    <n v="10010"/>
    <s v="PE"/>
    <s v="2V960310001"/>
    <n v="0"/>
    <n v="10000"/>
    <n v="10"/>
    <n v="0"/>
    <n v="0"/>
    <n v="0"/>
    <m/>
    <m/>
    <n v="0"/>
    <m/>
    <m/>
    <m/>
    <m/>
    <m/>
    <m/>
    <m/>
    <m/>
    <s v="2V96031"/>
    <s v="T20198"/>
    <s v="ST NETWORK"/>
    <m/>
    <n v="0"/>
    <n v="0"/>
    <n v="0"/>
    <n v="0"/>
    <n v="0"/>
    <n v="0"/>
    <m/>
    <m/>
    <m/>
    <s v="No"/>
    <s v="W665059"/>
    <n v="0"/>
    <m/>
    <s v="T20198"/>
    <m/>
    <m/>
    <s v="S0363085"/>
  </r>
  <r>
    <x v="759"/>
    <n v="10000"/>
    <n v="10000"/>
    <n v="45768"/>
    <s v="502LAUGH"/>
    <s v=" 8:38:29 am"/>
    <s v="M0BS890401000"/>
    <m/>
    <x v="0"/>
    <s v="Yes"/>
    <n v="79"/>
    <s v="HP Indigo 6800"/>
    <x v="0"/>
    <s v="PM16"/>
    <s v="TEO KAH JUN"/>
    <n v="625"/>
    <n v="61.25"/>
    <n v="1.0208333333333333"/>
    <d v="2025-04-15T00:00:00"/>
    <m/>
    <n v="96"/>
    <n v="60000"/>
    <s v="PE"/>
    <s v="70106701-010001"/>
    <n v="0"/>
    <n v="17500"/>
    <n v="42500"/>
    <n v="0"/>
    <n v="0"/>
    <n v="0"/>
    <m/>
    <m/>
    <n v="0"/>
    <m/>
    <m/>
    <m/>
    <m/>
    <m/>
    <m/>
    <m/>
    <m/>
    <s v="70106701-01"/>
    <s v="S19403"/>
    <s v="MSD INTERNATIONAL GMBH"/>
    <m/>
    <n v="0"/>
    <n v="0"/>
    <n v="0"/>
    <n v="0"/>
    <n v="0"/>
    <n v="0"/>
    <m/>
    <m/>
    <m/>
    <s v="No"/>
    <s v="W665061"/>
    <n v="0"/>
    <m/>
    <s v="S19403"/>
    <m/>
    <m/>
    <s v="S0363091"/>
  </r>
  <r>
    <x v="760"/>
    <n v="10000"/>
    <n v="10000"/>
    <n v="45763"/>
    <s v="502LAUGH"/>
    <n v="0.47076388888888887"/>
    <s v="U541452040/504040726"/>
    <m/>
    <x v="0"/>
    <s v="Yes"/>
    <n v="32"/>
    <s v="Lintec Intermittent"/>
    <x v="3"/>
    <s v="PM26"/>
    <s v="TAN AIK KEONG"/>
    <n v="5860"/>
    <m/>
    <m/>
    <d v="2025-04-15T00:00:00"/>
    <m/>
    <n v="1"/>
    <n v="5860"/>
    <s v="PE"/>
    <s v="250-5312-000001"/>
    <n v="0"/>
    <n v="2680"/>
    <n v="3180"/>
    <n v="0"/>
    <n v="0"/>
    <n v="0"/>
    <m/>
    <m/>
    <n v="0"/>
    <m/>
    <m/>
    <m/>
    <m/>
    <m/>
    <m/>
    <m/>
    <m/>
    <s v="250-5312-00"/>
    <s v="J10025"/>
    <s v="JMS SINGAPORE PTE LTD"/>
    <m/>
    <n v="0"/>
    <n v="0"/>
    <n v="0"/>
    <n v="0"/>
    <n v="0"/>
    <n v="0"/>
    <m/>
    <m/>
    <m/>
    <s v="No"/>
    <s v="W665515"/>
    <n v="0"/>
    <m/>
    <s v="J10025"/>
    <m/>
    <m/>
    <s v="S0363097"/>
  </r>
  <r>
    <x v="761"/>
    <n v="10000"/>
    <n v="10000"/>
    <n v="45764"/>
    <s v="502LAUGH"/>
    <s v=" 8:41:30 am"/>
    <s v="U541452040/504040726"/>
    <m/>
    <x v="0"/>
    <s v="Yes"/>
    <n v="32"/>
    <s v="Lintec Intermittent"/>
    <x v="3"/>
    <s v="PM26"/>
    <s v="TAN AIK KEONG"/>
    <n v="5860"/>
    <m/>
    <m/>
    <d v="2025-04-15T00:00:00"/>
    <m/>
    <n v="1"/>
    <n v="5860"/>
    <s v="PE"/>
    <s v="250-5312-000001"/>
    <n v="0"/>
    <n v="5360"/>
    <n v="500"/>
    <n v="0"/>
    <n v="0"/>
    <n v="0"/>
    <m/>
    <m/>
    <n v="0"/>
    <m/>
    <m/>
    <m/>
    <m/>
    <m/>
    <m/>
    <m/>
    <m/>
    <s v="250-5312-00"/>
    <s v="J10025"/>
    <s v="JMS SINGAPORE PTE LTD"/>
    <m/>
    <n v="0"/>
    <n v="0"/>
    <n v="0"/>
    <n v="0"/>
    <n v="0"/>
    <n v="0"/>
    <m/>
    <m/>
    <m/>
    <s v="No"/>
    <s v="W666003"/>
    <n v="0"/>
    <m/>
    <s v="J10025"/>
    <m/>
    <m/>
    <s v="S0363098"/>
  </r>
  <r>
    <x v="762"/>
    <n v="10000"/>
    <n v="10000"/>
    <n v="45762"/>
    <s v="502LAUGH"/>
    <n v="0.42719907407407409"/>
    <s v="3082512U9"/>
    <m/>
    <x v="0"/>
    <s v="Yes"/>
    <n v="61"/>
    <s v="FSK 520"/>
    <x v="3"/>
    <s v="PM68"/>
    <s v="LEE KIM LIANG"/>
    <n v="100"/>
    <n v="47"/>
    <n v="0.78333333333333333"/>
    <d v="2025-04-15T00:00:00"/>
    <m/>
    <n v="1"/>
    <n v="100"/>
    <s v="PE"/>
    <n v="107142970001"/>
    <n v="0"/>
    <n v="100"/>
    <n v="0"/>
    <n v="0"/>
    <n v="0"/>
    <n v="0"/>
    <m/>
    <m/>
    <n v="0"/>
    <m/>
    <m/>
    <m/>
    <m/>
    <m/>
    <m/>
    <m/>
    <m/>
    <n v="10714297"/>
    <s v="I09109"/>
    <s v="IKE TECHNOLOGY"/>
    <m/>
    <n v="0"/>
    <n v="0"/>
    <n v="0"/>
    <n v="0"/>
    <n v="0"/>
    <n v="0"/>
    <m/>
    <m/>
    <m/>
    <s v="No"/>
    <s v="W665062"/>
    <n v="0"/>
    <m/>
    <s v="I09109"/>
    <m/>
    <m/>
    <s v="S0363100"/>
  </r>
  <r>
    <x v="763"/>
    <n v="10000"/>
    <n v="10000"/>
    <n v="45762"/>
    <s v="502LAUGH"/>
    <n v="0.42719907407407409"/>
    <s v="L4005U7005"/>
    <m/>
    <x v="0"/>
    <s v="Yes"/>
    <n v="61"/>
    <s v="FSK 520"/>
    <x v="3"/>
    <s v="PM68"/>
    <s v="LEE KIM LIANG"/>
    <n v="100"/>
    <n v="47"/>
    <n v="0.78333333333333333"/>
    <d v="2025-04-15T00:00:00"/>
    <m/>
    <n v="1"/>
    <n v="100"/>
    <s v="PE"/>
    <n v="107330780001"/>
    <n v="0"/>
    <n v="100"/>
    <n v="0"/>
    <n v="0"/>
    <n v="0"/>
    <n v="0"/>
    <m/>
    <m/>
    <n v="0"/>
    <m/>
    <m/>
    <m/>
    <m/>
    <m/>
    <m/>
    <m/>
    <m/>
    <n v="10733078"/>
    <s v="I09109"/>
    <s v="IKE TECHNOLOGY"/>
    <m/>
    <n v="0"/>
    <n v="0"/>
    <n v="0"/>
    <n v="0"/>
    <n v="0"/>
    <n v="0"/>
    <m/>
    <m/>
    <m/>
    <s v="No"/>
    <s v="W665063"/>
    <n v="0"/>
    <m/>
    <s v="I09109"/>
    <m/>
    <m/>
    <s v="S0363100"/>
  </r>
  <r>
    <x v="764"/>
    <n v="10000"/>
    <n v="10000"/>
    <n v="45764"/>
    <s v="502LAUGH"/>
    <s v=" 5:41:35 pm"/>
    <s v="4063565189043/XHX241228030/BYK065 03/XHX24C12A0911"/>
    <m/>
    <x v="0"/>
    <s v="Yes"/>
    <n v="95"/>
    <s v="HDS 8"/>
    <x v="2"/>
    <s v="PM40"/>
    <s v="NGOI CHUN YONG"/>
    <n v="18572"/>
    <n v="973.6"/>
    <n v="16.226666666666667"/>
    <d v="2025-04-15T00:00:00"/>
    <m/>
    <n v="14"/>
    <n v="260008"/>
    <s v="PE"/>
    <n v="86.915900010000001"/>
    <n v="0"/>
    <n v="259500"/>
    <n v="508"/>
    <n v="0"/>
    <n v="0"/>
    <n v="0"/>
    <m/>
    <m/>
    <n v="0"/>
    <m/>
    <m/>
    <m/>
    <m/>
    <m/>
    <m/>
    <m/>
    <m/>
    <n v="86.915899999999993"/>
    <s v="T20390-PMI"/>
    <s v="TECHNOCOM SYSTEMS SDN BHD"/>
    <m/>
    <n v="0"/>
    <n v="0"/>
    <n v="0"/>
    <n v="0"/>
    <n v="0"/>
    <n v="0"/>
    <m/>
    <m/>
    <m/>
    <s v="No"/>
    <s v="W665254"/>
    <n v="0"/>
    <m/>
    <s v="T20390-PMI"/>
    <m/>
    <m/>
    <s v="S0363128"/>
  </r>
  <r>
    <x v="765"/>
    <n v="10000"/>
    <n v="10000"/>
    <n v="45763"/>
    <s v="502LAUGH"/>
    <s v=" 8:27:46 am"/>
    <s v="3170S1"/>
    <m/>
    <x v="0"/>
    <s v="Yes"/>
    <n v="65"/>
    <s v="Sanki SDR300"/>
    <x v="2"/>
    <s v="PMJ7"/>
    <s v="FOONG SEL YI"/>
    <n v="200"/>
    <n v="50"/>
    <n v="0.83333333333333337"/>
    <d v="2025-04-15T00:00:00"/>
    <m/>
    <n v="5"/>
    <n v="1000"/>
    <s v="PE"/>
    <s v="TSMB00366020001"/>
    <n v="0"/>
    <n v="1000"/>
    <n v="0"/>
    <n v="0"/>
    <n v="0"/>
    <n v="0"/>
    <m/>
    <m/>
    <n v="0"/>
    <m/>
    <m/>
    <m/>
    <m/>
    <m/>
    <m/>
    <m/>
    <m/>
    <s v="TSMB0036602"/>
    <s v="T20104"/>
    <s v="TOSHIBA TEC SINGAPORE PTE LTD"/>
    <m/>
    <n v="0"/>
    <n v="0"/>
    <n v="0"/>
    <n v="0"/>
    <n v="0"/>
    <n v="0"/>
    <m/>
    <m/>
    <m/>
    <s v="No"/>
    <s v="W665066"/>
    <n v="0"/>
    <m/>
    <s v="T20104"/>
    <m/>
    <m/>
    <s v="S0363137"/>
  </r>
  <r>
    <x v="766"/>
    <n v="10000"/>
    <n v="10000"/>
    <n v="45763"/>
    <s v="502LAUGH"/>
    <s v=" 8:37:47 am"/>
    <s v="4149S1"/>
    <m/>
    <x v="0"/>
    <s v="Yes"/>
    <n v="61"/>
    <s v="FSK 520"/>
    <x v="3"/>
    <s v="PM68"/>
    <s v="LEE KIM LIANG"/>
    <n v="1000"/>
    <n v="65"/>
    <n v="1.0833333333333333"/>
    <d v="2025-04-15T00:00:00"/>
    <m/>
    <n v="1"/>
    <n v="1000"/>
    <s v="PE"/>
    <s v="TSMB00677020001"/>
    <n v="0"/>
    <n v="1000"/>
    <n v="0"/>
    <n v="0"/>
    <n v="0"/>
    <n v="0"/>
    <m/>
    <m/>
    <n v="0"/>
    <m/>
    <m/>
    <m/>
    <m/>
    <m/>
    <m/>
    <m/>
    <m/>
    <s v="TSMB0067702"/>
    <s v="T20104"/>
    <s v="TOSHIBA TEC SINGAPORE PTE LTD"/>
    <m/>
    <n v="0"/>
    <n v="0"/>
    <n v="0"/>
    <n v="0"/>
    <n v="0"/>
    <n v="0"/>
    <m/>
    <m/>
    <m/>
    <s v="No"/>
    <s v="W665067"/>
    <n v="0"/>
    <m/>
    <s v="T20104"/>
    <m/>
    <m/>
    <s v="S0363137"/>
  </r>
  <r>
    <x v="767"/>
    <n v="10000"/>
    <n v="10000"/>
    <n v="45763"/>
    <s v="502LAUGH"/>
    <s v=" 8:31:03 am"/>
    <s v="4072415U5"/>
    <m/>
    <x v="0"/>
    <s v="Yes"/>
    <n v="65"/>
    <s v="Sanki SDR300"/>
    <x v="2"/>
    <s v="PMJ7"/>
    <s v="FOONG SEL YI"/>
    <n v="250"/>
    <n v="51.25"/>
    <n v="0.85416666666666663"/>
    <d v="2025-04-15T00:00:00"/>
    <m/>
    <n v="6"/>
    <n v="1500"/>
    <s v="PE"/>
    <s v="TSQB01148020001"/>
    <n v="0"/>
    <n v="1500"/>
    <n v="0"/>
    <n v="0"/>
    <n v="0"/>
    <n v="0"/>
    <m/>
    <m/>
    <n v="0"/>
    <m/>
    <m/>
    <m/>
    <m/>
    <m/>
    <m/>
    <m/>
    <m/>
    <s v="TSQB0114802"/>
    <s v="T20104"/>
    <s v="TOSHIBA TEC SINGAPORE PTE LTD"/>
    <m/>
    <n v="0"/>
    <n v="0"/>
    <n v="0"/>
    <n v="0"/>
    <n v="0"/>
    <n v="0"/>
    <m/>
    <m/>
    <m/>
    <s v="No"/>
    <s v="W665069"/>
    <n v="0"/>
    <m/>
    <s v="T20104"/>
    <m/>
    <m/>
    <s v="S0363137"/>
  </r>
  <r>
    <x v="768"/>
    <n v="10000"/>
    <n v="10000"/>
    <n v="45763"/>
    <s v="502LAUGH"/>
    <n v="0.4697453703703704"/>
    <s v="U4B1852113/L4005U7005"/>
    <m/>
    <x v="0"/>
    <s v="Yes"/>
    <n v="61"/>
    <s v="FSK 520"/>
    <x v="3"/>
    <s v="PM68"/>
    <s v="LEE KIM LIANG"/>
    <n v="100"/>
    <n v="47"/>
    <n v="0.78333333333333333"/>
    <d v="2025-04-15T00:00:00"/>
    <m/>
    <n v="1"/>
    <n v="100"/>
    <s v="PE"/>
    <s v="7FM019790000001"/>
    <n v="0"/>
    <n v="100"/>
    <n v="0"/>
    <n v="0"/>
    <n v="0"/>
    <n v="0"/>
    <m/>
    <m/>
    <n v="0"/>
    <m/>
    <m/>
    <m/>
    <m/>
    <m/>
    <m/>
    <m/>
    <m/>
    <s v="7FM01979000"/>
    <s v="T20104"/>
    <s v="TOSHIBA TEC SINGAPORE PTE LTD"/>
    <m/>
    <n v="0"/>
    <n v="0"/>
    <n v="0"/>
    <n v="0"/>
    <n v="0"/>
    <n v="0"/>
    <m/>
    <m/>
    <m/>
    <s v="No"/>
    <s v="W665070"/>
    <n v="0"/>
    <m/>
    <s v="T20104"/>
    <m/>
    <m/>
    <s v="S0363137"/>
  </r>
  <r>
    <x v="769"/>
    <n v="10000"/>
    <n v="10000"/>
    <n v="45763"/>
    <s v="502LAUGH"/>
    <s v=" 8:27:46 am"/>
    <s v="3170S1"/>
    <m/>
    <x v="0"/>
    <s v="Yes"/>
    <n v="65"/>
    <s v="Sanki SDR300"/>
    <x v="2"/>
    <s v="PMJ7"/>
    <s v="FOONG SEL YI"/>
    <n v="1800"/>
    <n v="90"/>
    <n v="1.5"/>
    <d v="2025-04-15T00:00:00"/>
    <m/>
    <n v="5"/>
    <n v="9000"/>
    <s v="PE"/>
    <s v="TSMB00366020001"/>
    <n v="0"/>
    <n v="9000"/>
    <n v="0"/>
    <n v="0"/>
    <n v="0"/>
    <n v="0"/>
    <m/>
    <m/>
    <n v="0"/>
    <m/>
    <m/>
    <m/>
    <m/>
    <m/>
    <m/>
    <m/>
    <m/>
    <s v="TSMB0036602"/>
    <s v="T20104"/>
    <s v="TOSHIBA TEC SINGAPORE PTE LTD"/>
    <m/>
    <n v="0"/>
    <n v="0"/>
    <n v="0"/>
    <n v="0"/>
    <n v="0"/>
    <n v="0"/>
    <m/>
    <m/>
    <m/>
    <s v="No"/>
    <s v="W664964"/>
    <n v="0"/>
    <m/>
    <s v="T20104"/>
    <m/>
    <m/>
    <s v="PR006408"/>
  </r>
  <r>
    <x v="770"/>
    <n v="10000"/>
    <n v="10000"/>
    <n v="45762"/>
    <s v="502LAUGH"/>
    <s v=" 2:44:33 pm"/>
    <s v="MOA348281"/>
    <m/>
    <x v="0"/>
    <s v="Yes"/>
    <n v="65"/>
    <s v="Sanki SDR300"/>
    <x v="2"/>
    <s v="PMJ7"/>
    <s v="FOONG SEL YI"/>
    <n v="250"/>
    <n v="51.25"/>
    <n v="0.85416666666666663"/>
    <d v="2025-04-15T00:00:00"/>
    <m/>
    <n v="2"/>
    <n v="500"/>
    <s v="PE"/>
    <s v="BLANK-101.6X72.50002"/>
    <n v="0"/>
    <n v="500"/>
    <n v="0"/>
    <n v="0"/>
    <n v="0"/>
    <n v="0"/>
    <m/>
    <m/>
    <n v="0"/>
    <m/>
    <m/>
    <m/>
    <m/>
    <m/>
    <m/>
    <m/>
    <m/>
    <s v="BLANK-101.6X72.5MM"/>
    <s v="S19718-CK"/>
    <s v="STSS CK PTE LTD"/>
    <m/>
    <n v="0"/>
    <n v="0"/>
    <n v="0"/>
    <n v="0"/>
    <n v="0"/>
    <n v="0"/>
    <m/>
    <m/>
    <m/>
    <s v="No"/>
    <s v="W665071"/>
    <n v="0"/>
    <m/>
    <s v="S19718-CK"/>
    <m/>
    <m/>
    <s v="S0363140"/>
  </r>
  <r>
    <x v="771"/>
    <n v="10000"/>
    <n v="10000"/>
    <n v="45763"/>
    <s v="502LAUGH"/>
    <s v=" 8:36:56 am"/>
    <s v="J00WF0611"/>
    <m/>
    <x v="0"/>
    <s v="Yes"/>
    <n v="79"/>
    <s v="HP Indigo 6800"/>
    <x v="0"/>
    <s v="PM16"/>
    <s v="TEO KAH JUN"/>
    <n v="497"/>
    <n v="54.85"/>
    <n v="0.91416666666666668"/>
    <d v="2025-04-15T00:00:00"/>
    <m/>
    <n v="4"/>
    <n v="1988"/>
    <s v="PE"/>
    <s v="SH25-0327-01160001"/>
    <n v="0"/>
    <n v="1986"/>
    <n v="2"/>
    <n v="0"/>
    <n v="0"/>
    <n v="0"/>
    <m/>
    <m/>
    <n v="0"/>
    <m/>
    <m/>
    <m/>
    <m/>
    <m/>
    <m/>
    <m/>
    <m/>
    <s v="SH25-0327-0116"/>
    <s v="S19412"/>
    <s v="TOPPAN SECURITY PRINTING PTE LTD"/>
    <m/>
    <n v="0"/>
    <n v="0"/>
    <n v="0"/>
    <n v="0"/>
    <n v="0"/>
    <n v="0"/>
    <m/>
    <m/>
    <m/>
    <s v="No"/>
    <s v="W665072"/>
    <n v="0"/>
    <m/>
    <s v="S19412"/>
    <m/>
    <m/>
    <s v="S0363158"/>
  </r>
  <r>
    <x v="771"/>
    <n v="10000"/>
    <n v="20000"/>
    <n v="45763"/>
    <s v="502LAUGH"/>
    <s v=" 8:36:56 am"/>
    <s v="J00WF0611"/>
    <m/>
    <x v="1"/>
    <s v="Yes"/>
    <n v="105"/>
    <s v="Laser"/>
    <x v="6"/>
    <s v="PM87"/>
    <s v="LEE SHIEN WEI"/>
    <n v="1986"/>
    <m/>
    <m/>
    <d v="2025-04-15T00:00:00"/>
    <m/>
    <n v="1"/>
    <n v="1986"/>
    <s v="PE"/>
    <s v="SH25-0327-01160001"/>
    <n v="0"/>
    <n v="1986"/>
    <n v="0"/>
    <n v="0"/>
    <n v="0"/>
    <n v="0"/>
    <m/>
    <m/>
    <n v="0"/>
    <m/>
    <m/>
    <m/>
    <m/>
    <m/>
    <m/>
    <m/>
    <m/>
    <s v="SH25-0327-0116"/>
    <s v="S19412"/>
    <s v="TOPPAN SECURITY PRINTING PTE LTD"/>
    <m/>
    <n v="0"/>
    <n v="0"/>
    <n v="0"/>
    <n v="0"/>
    <n v="0"/>
    <n v="0"/>
    <m/>
    <m/>
    <m/>
    <s v="No"/>
    <s v="W665072"/>
    <n v="0"/>
    <m/>
    <s v="S19412"/>
    <m/>
    <m/>
    <s v="S0363158"/>
  </r>
  <r>
    <x v="772"/>
    <n v="10000"/>
    <n v="10000"/>
    <n v="45763"/>
    <s v="502LAUGH"/>
    <s v=" 3:34:27 pm"/>
    <s v="4103006U5A"/>
    <s v="FSC30839A"/>
    <x v="0"/>
    <s v="No"/>
    <n v="82"/>
    <s v="POLLY"/>
    <x v="2"/>
    <s v="PM11"/>
    <s v="TEE MENG CHAI"/>
    <n v="10000"/>
    <m/>
    <m/>
    <d v="2025-04-16T00:00:00"/>
    <m/>
    <n v="6"/>
    <n v="60000"/>
    <s v="PE"/>
    <s v="0B31180 EC C04290001"/>
    <n v="0"/>
    <n v="0"/>
    <n v="0"/>
    <n v="0"/>
    <n v="0"/>
    <n v="0"/>
    <m/>
    <m/>
    <n v="0"/>
    <m/>
    <m/>
    <m/>
    <s v="No"/>
    <n v="0"/>
    <s v="No"/>
    <m/>
    <m/>
    <s v="0B31180 EC C09455"/>
    <s v="I09082-TL"/>
    <s v="WESTERN DIGITAL STORAGE TECHNOLOGIES"/>
    <m/>
    <n v="0"/>
    <n v="0"/>
    <n v="0"/>
    <n v="0"/>
    <n v="0"/>
    <n v="0"/>
    <m/>
    <m/>
    <m/>
    <s v="No"/>
    <m/>
    <m/>
    <m/>
    <s v="I09082-TL"/>
    <m/>
    <m/>
    <s v="H0064885"/>
  </r>
  <r>
    <x v="773"/>
    <n v="10000"/>
    <n v="10000"/>
    <n v="45769"/>
    <s v="502LAUGH"/>
    <s v=" 8:31:46 am"/>
    <s v="5032702U5/5032630U5"/>
    <s v="FSC30839A"/>
    <x v="0"/>
    <s v="No"/>
    <n v="82"/>
    <s v="POLLY"/>
    <x v="2"/>
    <s v="PM11"/>
    <s v="TEE MENG CHAI"/>
    <n v="10000"/>
    <m/>
    <m/>
    <d v="2025-04-16T00:00:00"/>
    <m/>
    <n v="6"/>
    <n v="60000"/>
    <s v="PE"/>
    <s v="0B31180 EC C04290001"/>
    <n v="0"/>
    <n v="0"/>
    <n v="0"/>
    <n v="0"/>
    <n v="0"/>
    <n v="0"/>
    <m/>
    <m/>
    <n v="0"/>
    <m/>
    <m/>
    <m/>
    <s v="No"/>
    <n v="0"/>
    <s v="No"/>
    <m/>
    <m/>
    <s v="0B31180 EC C09455"/>
    <s v="I09082-TL"/>
    <s v="WESTERN DIGITAL STORAGE TECHNOLOGIES"/>
    <m/>
    <n v="0"/>
    <n v="0"/>
    <n v="0"/>
    <n v="0"/>
    <n v="0"/>
    <n v="0"/>
    <m/>
    <m/>
    <m/>
    <s v="No"/>
    <m/>
    <m/>
    <m/>
    <s v="I09082-TL"/>
    <m/>
    <m/>
    <s v="H0064886"/>
  </r>
  <r>
    <x v="774"/>
    <n v="10000"/>
    <n v="10000"/>
    <n v="45764"/>
    <s v="502LAUGH"/>
    <n v="0.53917824074074072"/>
    <s v="M0BUE5720"/>
    <s v="FSC30254"/>
    <x v="0"/>
    <s v="No"/>
    <n v="94"/>
    <s v="Taiyo"/>
    <x v="3"/>
    <s v="PM09"/>
    <s v="PANG JING FULL"/>
    <n v="10000"/>
    <m/>
    <m/>
    <d v="2025-04-16T00:00:00"/>
    <m/>
    <n v="4"/>
    <n v="40000"/>
    <s v="PE"/>
    <s v="L001-773057-00000005"/>
    <n v="0"/>
    <n v="0"/>
    <n v="0"/>
    <n v="0"/>
    <n v="0"/>
    <n v="0"/>
    <m/>
    <m/>
    <n v="0"/>
    <m/>
    <m/>
    <m/>
    <s v="No"/>
    <n v="0"/>
    <s v="No"/>
    <m/>
    <m/>
    <s v="L001-773057-000005CM"/>
    <s v="W23041-TH"/>
    <s v="WESTERN DIGITAL STORAGE TECHNOLOGIES"/>
    <m/>
    <n v="0"/>
    <n v="0"/>
    <n v="0"/>
    <n v="0"/>
    <n v="0"/>
    <n v="0"/>
    <m/>
    <m/>
    <m/>
    <s v="No"/>
    <m/>
    <m/>
    <m/>
    <s v="W23041-TH"/>
    <m/>
    <m/>
    <s v="H0064977"/>
  </r>
  <r>
    <x v="534"/>
    <n v="10000"/>
    <n v="20000"/>
    <n v="45790"/>
    <s v="502LAUGH"/>
    <s v=" 8:50:18 am"/>
    <s v="10620258104/10620258100"/>
    <s v="FBC30768"/>
    <x v="1"/>
    <s v="No"/>
    <n v="77"/>
    <s v="Brotech DF330 "/>
    <x v="1"/>
    <s v="PM74"/>
    <s v="YONG CHEE SOON"/>
    <n v="3334"/>
    <n v="85.566666666666663"/>
    <n v="1.4261111111111111"/>
    <d v="2025-04-16T00:00:00"/>
    <m/>
    <n v="66"/>
    <n v="220044"/>
    <s v="PE"/>
    <s v="6ZD21-800010001"/>
    <n v="0"/>
    <n v="0"/>
    <n v="0"/>
    <n v="0"/>
    <n v="0"/>
    <n v="0"/>
    <m/>
    <m/>
    <n v="0"/>
    <m/>
    <m/>
    <m/>
    <s v="No"/>
    <n v="0"/>
    <s v="No"/>
    <m/>
    <m/>
    <s v="6ZD21-80001"/>
    <s v="H08031-JIM-M"/>
    <s v="HP MALAYSIA MANUFACTURING SDN.BHD."/>
    <m/>
    <n v="0"/>
    <n v="0"/>
    <n v="0"/>
    <n v="0"/>
    <n v="0"/>
    <n v="0"/>
    <m/>
    <m/>
    <m/>
    <s v="No"/>
    <m/>
    <m/>
    <m/>
    <s v="H08031-JIM-M"/>
    <m/>
    <m/>
    <s v="S0362940"/>
  </r>
  <r>
    <x v="535"/>
    <n v="10000"/>
    <n v="20000"/>
    <n v="45786"/>
    <s v="502LAUGH"/>
    <s v=" 5:39:52 pm"/>
    <n v="10620258101"/>
    <s v="FBC30768"/>
    <x v="1"/>
    <s v="No"/>
    <n v="77"/>
    <s v="Brotech DF330 "/>
    <x v="1"/>
    <s v="PM74"/>
    <s v="YONG CHEE SOON"/>
    <n v="2713"/>
    <n v="75.216666666666669"/>
    <n v="1.2536111111111112"/>
    <d v="2025-04-16T00:00:00"/>
    <m/>
    <n v="66"/>
    <n v="179058"/>
    <s v="PE"/>
    <s v="3JB26-800010001"/>
    <n v="0"/>
    <n v="0"/>
    <n v="0"/>
    <n v="0"/>
    <n v="0"/>
    <n v="0"/>
    <m/>
    <m/>
    <n v="0"/>
    <m/>
    <m/>
    <m/>
    <s v="No"/>
    <n v="0"/>
    <s v="No"/>
    <m/>
    <m/>
    <s v="3JB26-80001"/>
    <s v="H08031-JIM-M"/>
    <s v="HP MALAYSIA MANUFACTURING SDN.BHD."/>
    <m/>
    <n v="0"/>
    <n v="0"/>
    <n v="0"/>
    <n v="0"/>
    <n v="0"/>
    <n v="0"/>
    <m/>
    <m/>
    <m/>
    <s v="No"/>
    <m/>
    <m/>
    <m/>
    <s v="H08031-JIM-M"/>
    <m/>
    <m/>
    <s v="S0362944"/>
  </r>
  <r>
    <x v="775"/>
    <n v="10000"/>
    <n v="10000"/>
    <n v="45764"/>
    <s v="502LAUGH"/>
    <s v=" 8:38:34 am"/>
    <s v="5032702U5"/>
    <s v="FSC30839A"/>
    <x v="0"/>
    <s v="No"/>
    <n v="82"/>
    <s v="POLLY"/>
    <x v="2"/>
    <s v="PM11"/>
    <s v="TEE MENG CHAI"/>
    <n v="8000"/>
    <m/>
    <m/>
    <d v="2025-04-16T00:00:00"/>
    <m/>
    <n v="6"/>
    <n v="48000"/>
    <s v="PE"/>
    <s v="L001-772785-057R0001"/>
    <n v="0"/>
    <n v="0"/>
    <n v="0"/>
    <n v="0"/>
    <n v="0"/>
    <n v="0"/>
    <m/>
    <m/>
    <n v="0"/>
    <m/>
    <m/>
    <m/>
    <s v="No"/>
    <n v="0"/>
    <s v="No"/>
    <m/>
    <m/>
    <s v="L001-772785-057REVAA"/>
    <s v="W23041-TH"/>
    <s v="WESTERN DIGITAL STORAGE TECHNOLOGIES"/>
    <m/>
    <n v="0"/>
    <n v="0"/>
    <n v="0"/>
    <n v="0"/>
    <n v="0"/>
    <n v="0"/>
    <m/>
    <m/>
    <m/>
    <s v="No"/>
    <m/>
    <m/>
    <m/>
    <s v="W23041-TH"/>
    <m/>
    <m/>
    <s v="H0065004"/>
  </r>
  <r>
    <x v="776"/>
    <n v="10000"/>
    <n v="10000"/>
    <n v="45785"/>
    <s v="502LAUGH"/>
    <s v=" 8:39:31 am"/>
    <s v="10620258011/10620258005/10620258006"/>
    <s v="FBC30652"/>
    <x v="0"/>
    <s v="No"/>
    <n v="79"/>
    <s v="HP Indigo 6800"/>
    <x v="0"/>
    <s v="PM16"/>
    <s v="TEO KAH JUN"/>
    <n v="4108"/>
    <n v="235.4"/>
    <n v="3.9233333333333333"/>
    <d v="2025-04-16T00:00:00"/>
    <m/>
    <n v="28"/>
    <n v="115024"/>
    <s v="PE"/>
    <s v="N9J92-80007-FT0001"/>
    <n v="0"/>
    <n v="0"/>
    <n v="0"/>
    <n v="0"/>
    <n v="0"/>
    <n v="0"/>
    <m/>
    <m/>
    <n v="0"/>
    <m/>
    <m/>
    <m/>
    <s v="No"/>
    <n v="0"/>
    <s v="No"/>
    <m/>
    <m/>
    <s v="N9J92-80007-FT"/>
    <s v="H08031-JIM-M"/>
    <s v="HP MALAYSIA MANUFACTURING SDN.BHD."/>
    <m/>
    <n v="0"/>
    <n v="0"/>
    <n v="0"/>
    <n v="0"/>
    <n v="0"/>
    <n v="0"/>
    <m/>
    <m/>
    <m/>
    <s v="No"/>
    <m/>
    <m/>
    <m/>
    <s v="H08031-JIM-M"/>
    <m/>
    <m/>
    <s v="S0363205"/>
  </r>
  <r>
    <x v="777"/>
    <n v="10000"/>
    <n v="10000"/>
    <n v="45785"/>
    <s v="502LAUGH"/>
    <s v=" 8:36:36 am"/>
    <s v="10620258011/10620258005/10620258006"/>
    <s v="FBC30652"/>
    <x v="0"/>
    <s v="No"/>
    <n v="79"/>
    <s v="HP Indigo 6800"/>
    <x v="0"/>
    <s v="PM16"/>
    <s v="TEO KAH JUN"/>
    <n v="4108"/>
    <n v="235.4"/>
    <n v="3.9233333333333333"/>
    <d v="2025-04-16T00:00:00"/>
    <m/>
    <n v="28"/>
    <n v="115024"/>
    <s v="PE"/>
    <s v="F6U62-80030-FT0001"/>
    <n v="0"/>
    <n v="0"/>
    <n v="0"/>
    <n v="0"/>
    <n v="0"/>
    <n v="0"/>
    <m/>
    <m/>
    <n v="0"/>
    <m/>
    <m/>
    <m/>
    <s v="No"/>
    <n v="0"/>
    <s v="No"/>
    <m/>
    <m/>
    <s v="F6U62-80030-FT"/>
    <s v="H08031-JIM-M"/>
    <s v="HP MALAYSIA MANUFACTURING SDN.BHD."/>
    <m/>
    <n v="0"/>
    <n v="0"/>
    <n v="0"/>
    <n v="0"/>
    <n v="0"/>
    <n v="0"/>
    <m/>
    <m/>
    <m/>
    <s v="No"/>
    <m/>
    <m/>
    <m/>
    <s v="H08031-JIM-M"/>
    <m/>
    <m/>
    <s v="S0363210"/>
  </r>
  <r>
    <x v="778"/>
    <n v="10000"/>
    <n v="10000"/>
    <n v="45785"/>
    <s v="502LAUGH"/>
    <s v=" 8:35:40 am"/>
    <s v="10620258011/10620258005/10620258006"/>
    <s v="FBC30652"/>
    <x v="0"/>
    <s v="No"/>
    <n v="79"/>
    <s v="HP Indigo 6800"/>
    <x v="0"/>
    <s v="PM16"/>
    <s v="TEO KAH JUN"/>
    <n v="4108"/>
    <n v="235.4"/>
    <n v="3.9233333333333333"/>
    <d v="2025-04-16T00:00:00"/>
    <m/>
    <n v="56"/>
    <n v="230048"/>
    <s v="PE"/>
    <s v="N9J90-80007-FT0001"/>
    <n v="0"/>
    <n v="0"/>
    <n v="0"/>
    <n v="0"/>
    <n v="0"/>
    <n v="0"/>
    <m/>
    <m/>
    <n v="0"/>
    <m/>
    <m/>
    <m/>
    <s v="No"/>
    <n v="0"/>
    <s v="No"/>
    <m/>
    <m/>
    <s v="N9J90-80007-FT"/>
    <s v="H08031-JIM-M"/>
    <s v="HP MALAYSIA MANUFACTURING SDN.BHD."/>
    <m/>
    <n v="0"/>
    <n v="0"/>
    <n v="0"/>
    <n v="0"/>
    <n v="0"/>
    <n v="0"/>
    <m/>
    <m/>
    <m/>
    <s v="No"/>
    <m/>
    <m/>
    <m/>
    <s v="H08031-JIM-M"/>
    <m/>
    <m/>
    <s v="S0363211"/>
  </r>
  <r>
    <x v="779"/>
    <n v="10000"/>
    <n v="10000"/>
    <n v="45786"/>
    <s v="502LAUGH"/>
    <n v="0.45841435185185186"/>
    <s v="10620258011/10620258005/10620258006"/>
    <s v="FBC30652"/>
    <x v="0"/>
    <s v="No"/>
    <n v="79"/>
    <s v="HP Indigo 6800"/>
    <x v="0"/>
    <s v="PM16"/>
    <s v="TEO KAH JUN"/>
    <n v="4108"/>
    <n v="235.4"/>
    <n v="3.9233333333333333"/>
    <d v="2025-04-16T00:00:00"/>
    <m/>
    <n v="28"/>
    <n v="115024"/>
    <s v="PE"/>
    <s v="N9K02-80017-FT0001"/>
    <n v="0"/>
    <n v="0"/>
    <n v="0"/>
    <n v="0"/>
    <n v="0"/>
    <n v="0"/>
    <m/>
    <m/>
    <n v="0"/>
    <m/>
    <m/>
    <m/>
    <s v="No"/>
    <n v="0"/>
    <s v="No"/>
    <m/>
    <m/>
    <s v="N9K02-80017-FT"/>
    <s v="H08031-JIM-M"/>
    <s v="HP MALAYSIA MANUFACTURING SDN.BHD."/>
    <m/>
    <n v="0"/>
    <n v="0"/>
    <n v="0"/>
    <n v="0"/>
    <n v="0"/>
    <n v="0"/>
    <m/>
    <m/>
    <m/>
    <s v="No"/>
    <m/>
    <m/>
    <m/>
    <s v="H08031-JIM-M"/>
    <m/>
    <m/>
    <s v="S0363212"/>
  </r>
  <r>
    <x v="780"/>
    <n v="10000"/>
    <n v="10000"/>
    <n v="45785"/>
    <s v="502LAUGH"/>
    <s v=" 8:40:28 am"/>
    <s v="10620258011/10620258005/10620258006"/>
    <s v="FBC30652"/>
    <x v="0"/>
    <s v="No"/>
    <n v="79"/>
    <s v="HP Indigo 6800"/>
    <x v="0"/>
    <s v="PM16"/>
    <s v="TEO KAH JUN"/>
    <n v="4108"/>
    <n v="235.4"/>
    <n v="3.9233333333333333"/>
    <d v="2025-04-16T00:00:00"/>
    <m/>
    <n v="56"/>
    <n v="230048"/>
    <s v="PE"/>
    <s v="3YM79-80005-FT0001"/>
    <n v="0"/>
    <n v="0"/>
    <n v="0"/>
    <n v="0"/>
    <n v="0"/>
    <n v="0"/>
    <m/>
    <m/>
    <n v="0"/>
    <m/>
    <m/>
    <m/>
    <s v="No"/>
    <n v="0"/>
    <s v="No"/>
    <m/>
    <m/>
    <s v="3YM79-80005-FT"/>
    <s v="H08031-JIM-M"/>
    <s v="HP MALAYSIA MANUFACTURING SDN.BHD."/>
    <m/>
    <n v="0"/>
    <n v="0"/>
    <n v="0"/>
    <n v="0"/>
    <n v="0"/>
    <n v="0"/>
    <m/>
    <m/>
    <m/>
    <s v="No"/>
    <m/>
    <m/>
    <m/>
    <s v="H08031-JIM-M"/>
    <m/>
    <m/>
    <s v="S0363214"/>
  </r>
  <r>
    <x v="781"/>
    <n v="10000"/>
    <n v="10000"/>
    <n v="45785"/>
    <s v="502LAUGH"/>
    <s v=" 8:34:37 am"/>
    <s v="10620258011/10620258005/10620258006"/>
    <s v="FBC30652"/>
    <x v="0"/>
    <s v="No"/>
    <n v="79"/>
    <s v="HP Indigo 6800"/>
    <x v="0"/>
    <s v="PM16"/>
    <s v="TEO KAH JUN"/>
    <n v="4108"/>
    <n v="235.4"/>
    <n v="3.9233333333333333"/>
    <d v="2025-04-16T00:00:00"/>
    <m/>
    <n v="28"/>
    <n v="115024"/>
    <s v="PE"/>
    <s v="CH561-80123-FT0001"/>
    <n v="0"/>
    <n v="0"/>
    <n v="0"/>
    <n v="0"/>
    <n v="0"/>
    <n v="0"/>
    <m/>
    <m/>
    <n v="0"/>
    <m/>
    <m/>
    <m/>
    <s v="No"/>
    <n v="0"/>
    <s v="No"/>
    <m/>
    <m/>
    <s v="CH561-80123-FT"/>
    <s v="H08031-JIM-M"/>
    <s v="HP MALAYSIA MANUFACTURING SDN.BHD."/>
    <m/>
    <n v="0"/>
    <n v="0"/>
    <n v="0"/>
    <n v="0"/>
    <n v="0"/>
    <n v="0"/>
    <m/>
    <m/>
    <m/>
    <s v="No"/>
    <m/>
    <m/>
    <m/>
    <s v="H08031-JIM-M"/>
    <m/>
    <m/>
    <s v="S0363219"/>
  </r>
  <r>
    <x v="782"/>
    <n v="10000"/>
    <n v="10000"/>
    <n v="45785"/>
    <s v="502LAUGH"/>
    <s v=" 8:38:31 am"/>
    <s v="10620258011/10620258005/10620258006"/>
    <s v="FBC30652"/>
    <x v="0"/>
    <s v="No"/>
    <n v="79"/>
    <s v="HP Indigo 6800"/>
    <x v="0"/>
    <s v="PM16"/>
    <s v="TEO KAH JUN"/>
    <n v="4108"/>
    <n v="235.4"/>
    <n v="3.9233333333333333"/>
    <d v="2025-04-16T00:00:00"/>
    <m/>
    <n v="28"/>
    <n v="115024"/>
    <s v="PE"/>
    <s v="N9K06-80021-FT0001"/>
    <n v="0"/>
    <n v="0"/>
    <n v="0"/>
    <n v="0"/>
    <n v="0"/>
    <n v="0"/>
    <m/>
    <m/>
    <n v="0"/>
    <m/>
    <m/>
    <m/>
    <s v="No"/>
    <n v="0"/>
    <s v="No"/>
    <m/>
    <m/>
    <s v="N9K06-80021-FT"/>
    <s v="H08031-JIM-M"/>
    <s v="HP MALAYSIA MANUFACTURING SDN.BHD."/>
    <m/>
    <n v="0"/>
    <n v="0"/>
    <n v="0"/>
    <n v="0"/>
    <n v="0"/>
    <n v="0"/>
    <m/>
    <m/>
    <m/>
    <s v="No"/>
    <m/>
    <m/>
    <m/>
    <s v="H08031-JIM-M"/>
    <m/>
    <m/>
    <s v="S0363220"/>
  </r>
  <r>
    <x v="783"/>
    <n v="10000"/>
    <n v="10000"/>
    <n v="45785"/>
    <s v="502LAUGH"/>
    <s v=" 8:37:36 am"/>
    <s v="10620258011/10620258005/10620258006"/>
    <s v="FBC30652"/>
    <x v="0"/>
    <s v="No"/>
    <n v="79"/>
    <s v="HP Indigo 6800"/>
    <x v="0"/>
    <s v="PM16"/>
    <s v="TEO KAH JUN"/>
    <n v="4108"/>
    <n v="235.4"/>
    <n v="3.9233333333333333"/>
    <d v="2025-04-16T00:00:00"/>
    <m/>
    <n v="28"/>
    <n v="115024"/>
    <s v="PE"/>
    <s v="T6N04-80018-FT0001"/>
    <n v="0"/>
    <n v="0"/>
    <n v="0"/>
    <n v="0"/>
    <n v="0"/>
    <n v="0"/>
    <m/>
    <m/>
    <n v="0"/>
    <m/>
    <m/>
    <m/>
    <s v="No"/>
    <n v="0"/>
    <s v="No"/>
    <m/>
    <m/>
    <s v="T6N04-80018-FT"/>
    <s v="H08031-JIM-M"/>
    <s v="HP MALAYSIA MANUFACTURING SDN.BHD."/>
    <m/>
    <n v="0"/>
    <n v="0"/>
    <n v="0"/>
    <n v="0"/>
    <n v="0"/>
    <n v="0"/>
    <m/>
    <m/>
    <m/>
    <s v="No"/>
    <m/>
    <m/>
    <m/>
    <s v="H08031-JIM-M"/>
    <m/>
    <m/>
    <s v="S0363221"/>
  </r>
  <r>
    <x v="784"/>
    <n v="10000"/>
    <n v="10000"/>
    <n v="45785"/>
    <s v="502LAUGH"/>
    <s v=" 8:41:26 am"/>
    <s v="10620258011/10620258005/10620258006"/>
    <s v="FBC30652"/>
    <x v="0"/>
    <s v="No"/>
    <n v="79"/>
    <s v="HP Indigo 6800"/>
    <x v="0"/>
    <s v="PM16"/>
    <s v="TEO KAH JUN"/>
    <n v="4108"/>
    <n v="235.4"/>
    <n v="3.9233333333333333"/>
    <d v="2025-04-16T00:00:00"/>
    <m/>
    <n v="28"/>
    <n v="115024"/>
    <s v="PE"/>
    <s v="T6N02-80020-FT0001"/>
    <n v="0"/>
    <n v="0"/>
    <n v="0"/>
    <n v="0"/>
    <n v="0"/>
    <n v="0"/>
    <m/>
    <m/>
    <n v="0"/>
    <m/>
    <m/>
    <m/>
    <s v="No"/>
    <n v="0"/>
    <s v="No"/>
    <m/>
    <m/>
    <s v="T6N02-80020-FT"/>
    <s v="H08031-JIM-M"/>
    <s v="HP MALAYSIA MANUFACTURING SDN.BHD."/>
    <m/>
    <n v="0"/>
    <n v="0"/>
    <n v="0"/>
    <n v="0"/>
    <n v="0"/>
    <n v="0"/>
    <m/>
    <m/>
    <m/>
    <s v="No"/>
    <m/>
    <m/>
    <m/>
    <s v="H08031-JIM-M"/>
    <m/>
    <m/>
    <s v="S0363227"/>
  </r>
  <r>
    <x v="470"/>
    <n v="10000"/>
    <n v="30000"/>
    <n v="45770"/>
    <s v="502LAUGH"/>
    <s v=" 9:35:51 am"/>
    <s v="BZC064-09"/>
    <m/>
    <x v="1"/>
    <s v="Yes"/>
    <n v="76"/>
    <s v="HDS 3"/>
    <x v="2"/>
    <s v="QC04"/>
    <s v="YANG TONGJING"/>
    <n v="43334"/>
    <n v="2211.6999999999998"/>
    <n v="36.861666666666665"/>
    <d v="2025-04-16T00:00:00"/>
    <m/>
    <n v="6"/>
    <n v="260004"/>
    <s v="PE"/>
    <s v="KT-200-W0001"/>
    <n v="0"/>
    <n v="260002"/>
    <n v="2"/>
    <n v="0"/>
    <n v="0"/>
    <n v="0"/>
    <m/>
    <m/>
    <n v="0"/>
    <m/>
    <m/>
    <m/>
    <m/>
    <m/>
    <m/>
    <m/>
    <m/>
    <s v="KT-200-W"/>
    <s v="E05203"/>
    <s v="E-Z LETTERING SERVICE"/>
    <m/>
    <n v="0"/>
    <n v="0"/>
    <n v="0"/>
    <n v="0"/>
    <n v="0"/>
    <n v="0"/>
    <m/>
    <m/>
    <m/>
    <s v="No"/>
    <s v="W665397"/>
    <n v="0"/>
    <m/>
    <s v="E05203"/>
    <m/>
    <m/>
    <s v="S0348831"/>
  </r>
  <r>
    <x v="785"/>
    <n v="10000"/>
    <n v="10000"/>
    <n v="45769"/>
    <s v="502LAUGH"/>
    <s v=" 8:38:45 am"/>
    <n v="402160895"/>
    <m/>
    <x v="0"/>
    <s v="Yes"/>
    <n v="68"/>
    <s v="SANKI"/>
    <x v="2"/>
    <s v="PS84"/>
    <s v="YIP WENG FAI"/>
    <n v="26000"/>
    <n v="695"/>
    <n v="11.583333333333334"/>
    <d v="2025-04-16T00:00:00"/>
    <m/>
    <n v="1"/>
    <n v="26000"/>
    <s v="PE"/>
    <s v="NSI-0020001"/>
    <n v="0"/>
    <n v="26000"/>
    <n v="0"/>
    <n v="0"/>
    <n v="0"/>
    <n v="0"/>
    <m/>
    <m/>
    <n v="0"/>
    <m/>
    <m/>
    <m/>
    <m/>
    <m/>
    <m/>
    <m/>
    <m/>
    <s v="NSI-002"/>
    <s v="T20198"/>
    <s v="ST NETWORK"/>
    <m/>
    <n v="0"/>
    <n v="0"/>
    <n v="0"/>
    <n v="0"/>
    <n v="0"/>
    <n v="0"/>
    <m/>
    <m/>
    <m/>
    <s v="No"/>
    <s v="W665275"/>
    <n v="0"/>
    <m/>
    <s v="T20198"/>
    <m/>
    <m/>
    <s v="S0360738"/>
  </r>
  <r>
    <x v="540"/>
    <n v="20000"/>
    <n v="20000"/>
    <n v="45769"/>
    <s v="502LAUGH"/>
    <s v=" 9:15:14 am"/>
    <s v="1010831/80117500/XHX24911A1407/XHX2410261104/W02024/5285"/>
    <m/>
    <x v="0"/>
    <s v="Yes"/>
    <n v="103"/>
    <s v="HDS"/>
    <x v="2"/>
    <s v="PM55"/>
    <s v="CHAN SAU PENG"/>
    <n v="26260"/>
    <n v="905.33333333333337"/>
    <n v="15.08888888888889"/>
    <d v="2025-04-16T00:00:00"/>
    <m/>
    <n v="8"/>
    <n v="210080"/>
    <s v="PE"/>
    <s v="MT273730001"/>
    <n v="0"/>
    <n v="210080"/>
    <n v="0"/>
    <n v="0"/>
    <n v="0"/>
    <n v="0"/>
    <m/>
    <m/>
    <n v="0"/>
    <m/>
    <m/>
    <m/>
    <m/>
    <m/>
    <m/>
    <m/>
    <m/>
    <s v="MT27373"/>
    <s v="Z26002"/>
    <s v="CCL DESIGN (PENANG) SDN. BHD."/>
    <m/>
    <n v="0"/>
    <n v="0"/>
    <n v="0"/>
    <n v="0"/>
    <n v="0"/>
    <n v="0"/>
    <m/>
    <m/>
    <m/>
    <s v="No"/>
    <s v="W665410"/>
    <n v="0"/>
    <m/>
    <s v="Z26002"/>
    <m/>
    <m/>
    <s v="S0360897"/>
  </r>
  <r>
    <x v="728"/>
    <n v="10000"/>
    <n v="20000"/>
    <n v="45763"/>
    <s v="502LAUGH"/>
    <s v=" 3:14:27 pm"/>
    <n v="402160695"/>
    <m/>
    <x v="0"/>
    <s v="Yes"/>
    <n v="68"/>
    <s v="SANKI"/>
    <x v="2"/>
    <s v="PS84"/>
    <s v="YIP WENG FAI"/>
    <n v="6000"/>
    <n v="195"/>
    <n v="3.25"/>
    <d v="2025-04-16T00:00:00"/>
    <m/>
    <n v="1"/>
    <n v="6000"/>
    <s v="PE"/>
    <s v="PAPER SEPARATOR 0001"/>
    <n v="0"/>
    <n v="6000"/>
    <n v="0"/>
    <n v="0"/>
    <n v="0"/>
    <n v="0"/>
    <m/>
    <m/>
    <n v="0"/>
    <m/>
    <m/>
    <m/>
    <m/>
    <m/>
    <m/>
    <m/>
    <m/>
    <s v="PAPER SEPARATOR ROHM"/>
    <s v="T20198"/>
    <s v="ST NETWORK"/>
    <m/>
    <n v="0"/>
    <n v="0"/>
    <n v="0"/>
    <n v="0"/>
    <n v="0"/>
    <n v="0"/>
    <m/>
    <m/>
    <m/>
    <s v="No"/>
    <s v="W664995"/>
    <n v="0"/>
    <m/>
    <s v="T20198"/>
    <m/>
    <m/>
    <s v="S0361557"/>
  </r>
  <r>
    <x v="786"/>
    <n v="10000"/>
    <n v="20000"/>
    <n v="45775"/>
    <s v="502LAUGH"/>
    <s v=" 5:20:47 pm"/>
    <n v="10656256089"/>
    <m/>
    <x v="1"/>
    <s v="Yes"/>
    <n v="77"/>
    <s v="Brotech DF330 "/>
    <x v="1"/>
    <s v="PM74"/>
    <s v="YONG CHEE SOON"/>
    <n v="1278"/>
    <n v="51.3"/>
    <n v="0.85499999999999998"/>
    <d v="2025-04-16T00:00:00"/>
    <m/>
    <n v="88"/>
    <n v="112464"/>
    <s v="PE"/>
    <s v="3YM61-80017-FT0001"/>
    <n v="0"/>
    <n v="1060000"/>
    <n v="-947536"/>
    <n v="0"/>
    <n v="0"/>
    <n v="0"/>
    <m/>
    <m/>
    <n v="0"/>
    <m/>
    <m/>
    <m/>
    <m/>
    <m/>
    <m/>
    <m/>
    <m/>
    <s v="3YM61-80017-FT"/>
    <s v="H08031-JIM-M"/>
    <s v="HP MALAYSIA MANUFACTURING SDN.BHD."/>
    <m/>
    <n v="0"/>
    <n v="0"/>
    <n v="0"/>
    <n v="0"/>
    <n v="0"/>
    <n v="0"/>
    <m/>
    <m/>
    <m/>
    <s v="No"/>
    <s v="W665920"/>
    <n v="0"/>
    <m/>
    <s v="H08031-JIM-M"/>
    <m/>
    <m/>
    <s v="S0361911"/>
  </r>
  <r>
    <x v="332"/>
    <n v="10000"/>
    <n v="30000"/>
    <n v="45763"/>
    <s v="502LAUGH"/>
    <s v=" 4:44:39 pm"/>
    <n v="10620258106"/>
    <m/>
    <x v="2"/>
    <s v="Yes"/>
    <n v="85"/>
    <s v="Luster AOI"/>
    <x v="5"/>
    <s v="QM78"/>
    <s v="WONG SEAU JIN"/>
    <n v="12728"/>
    <m/>
    <m/>
    <d v="2025-04-16T00:00:00"/>
    <m/>
    <n v="11"/>
    <n v="140008"/>
    <s v="PE"/>
    <s v="6ZD61-800010001"/>
    <n v="0"/>
    <n v="140000"/>
    <n v="8"/>
    <n v="0"/>
    <n v="0"/>
    <n v="0"/>
    <m/>
    <m/>
    <n v="0"/>
    <m/>
    <m/>
    <m/>
    <m/>
    <m/>
    <m/>
    <m/>
    <m/>
    <s v="6ZD61-80001"/>
    <s v="H08031-JIM-M"/>
    <s v="HP MALAYSIA MANUFACTURING SDN.BHD."/>
    <m/>
    <n v="0"/>
    <n v="0"/>
    <n v="0"/>
    <n v="0"/>
    <n v="0"/>
    <n v="0"/>
    <m/>
    <m/>
    <m/>
    <s v="No"/>
    <s v="W665182"/>
    <n v="0"/>
    <m/>
    <s v="H08031-JIM-M"/>
    <m/>
    <m/>
    <s v="S0361959"/>
  </r>
  <r>
    <x v="787"/>
    <n v="10000"/>
    <n v="10000"/>
    <n v="45764"/>
    <s v="502LAUGH"/>
    <s v=" 5:03:27 pm"/>
    <s v="M0BFL2381"/>
    <m/>
    <x v="0"/>
    <s v="Yes"/>
    <n v="78"/>
    <s v="Baby Sanki"/>
    <x v="3"/>
    <s v="PM84"/>
    <s v="TAN TAI TOH"/>
    <n v="2750"/>
    <n v="113.75"/>
    <n v="1.8958333333333333"/>
    <d v="2025-04-16T00:00:00"/>
    <m/>
    <n v="16"/>
    <n v="44000"/>
    <s v="PE"/>
    <s v="714370207-ADS1360001"/>
    <n v="0"/>
    <n v="40000"/>
    <n v="4000"/>
    <n v="0"/>
    <n v="0"/>
    <n v="0"/>
    <m/>
    <m/>
    <n v="0"/>
    <m/>
    <m/>
    <m/>
    <m/>
    <m/>
    <m/>
    <m/>
    <m/>
    <s v="714370207-ADS1366"/>
    <s v="S19081-TH"/>
    <s v="SEAGATE TECHNOLOGY (THAILAND) LTD."/>
    <m/>
    <n v="0"/>
    <n v="0"/>
    <n v="0"/>
    <n v="0"/>
    <n v="0"/>
    <n v="0"/>
    <m/>
    <m/>
    <m/>
    <s v="No"/>
    <s v="W665183"/>
    <n v="0"/>
    <m/>
    <s v="S19081-TH"/>
    <m/>
    <m/>
    <s v="H0064894"/>
  </r>
  <r>
    <x v="788"/>
    <n v="10000"/>
    <n v="20000"/>
    <n v="45764"/>
    <s v="502LAUGH"/>
    <s v=" 8:35:38 am"/>
    <s v="M0BSI12311000"/>
    <m/>
    <x v="1"/>
    <s v="Yes"/>
    <n v="60"/>
    <s v="Fujishiko UDP-5000"/>
    <x v="2"/>
    <s v="PM30"/>
    <s v="OH KIAN YUAN"/>
    <n v="1500"/>
    <n v="75"/>
    <n v="1.25"/>
    <d v="2025-04-16T00:00:00"/>
    <m/>
    <n v="2"/>
    <n v="3000"/>
    <s v="PE"/>
    <s v="10055929001 REVA0001"/>
    <n v="0"/>
    <n v="1020"/>
    <n v="1980"/>
    <n v="0"/>
    <n v="0"/>
    <n v="0"/>
    <m/>
    <m/>
    <n v="0"/>
    <m/>
    <m/>
    <m/>
    <m/>
    <m/>
    <m/>
    <m/>
    <m/>
    <s v="10055929001 REVA"/>
    <s v="E05166-JAPAC"/>
    <s v="EDWARDS LIFESCIENCES (SINGAPORE) PTE LTD"/>
    <m/>
    <n v="0"/>
    <n v="0"/>
    <n v="0"/>
    <n v="0"/>
    <n v="0"/>
    <n v="0"/>
    <m/>
    <m/>
    <m/>
    <s v="No"/>
    <s v="W665005"/>
    <n v="0"/>
    <m/>
    <s v="E05166-JAPAC"/>
    <m/>
    <m/>
    <s v="S0361973"/>
  </r>
  <r>
    <x v="789"/>
    <n v="10000"/>
    <n v="10000"/>
    <n v="45763"/>
    <s v="502LAUGH"/>
    <s v=" 4:40:17 pm"/>
    <s v="M0BUF4262"/>
    <m/>
    <x v="0"/>
    <s v="Yes"/>
    <n v="26"/>
    <s v="Sanki SKP250 Full Rotary"/>
    <x v="3"/>
    <s v="PS70"/>
    <s v="YEO WOO KEONG"/>
    <n v="9000"/>
    <n v="270"/>
    <n v="4.5"/>
    <d v="2025-04-16T00:00:00"/>
    <m/>
    <n v="4"/>
    <n v="36000"/>
    <s v="PE"/>
    <s v="202659400 REVA0001"/>
    <n v="0"/>
    <n v="36000"/>
    <n v="0"/>
    <n v="0"/>
    <n v="0"/>
    <n v="0"/>
    <m/>
    <m/>
    <n v="0"/>
    <m/>
    <m/>
    <m/>
    <m/>
    <m/>
    <m/>
    <m/>
    <m/>
    <s v="202659400 REVA"/>
    <s v="S19314"/>
    <s v="SEAGATE TECHNOLOGY INTERNATIONAL (WUXI) CO., LTD"/>
    <m/>
    <n v="0"/>
    <n v="0"/>
    <n v="0"/>
    <n v="0"/>
    <n v="0"/>
    <n v="0"/>
    <m/>
    <m/>
    <m/>
    <s v="No"/>
    <s v="W665188"/>
    <n v="0"/>
    <m/>
    <s v="S19314"/>
    <m/>
    <m/>
    <s v="H0064903"/>
  </r>
  <r>
    <x v="790"/>
    <n v="10000"/>
    <n v="10000"/>
    <n v="45764"/>
    <s v="502LAUGH"/>
    <s v=" 5:03:27 pm"/>
    <s v="M0BFL2381"/>
    <m/>
    <x v="0"/>
    <s v="Yes"/>
    <n v="78"/>
    <s v="Baby Sanki"/>
    <x v="3"/>
    <s v="PM84"/>
    <s v="TAN TAI TOH"/>
    <n v="5500"/>
    <n v="182.5"/>
    <n v="3.0416666666666665"/>
    <d v="2025-04-16T00:00:00"/>
    <m/>
    <n v="16"/>
    <n v="88000"/>
    <s v="PE"/>
    <s v="714370207-ADS1360001"/>
    <n v="0"/>
    <n v="80000"/>
    <n v="8000"/>
    <n v="0"/>
    <n v="0"/>
    <n v="0"/>
    <m/>
    <m/>
    <n v="0"/>
    <m/>
    <m/>
    <m/>
    <m/>
    <m/>
    <m/>
    <m/>
    <m/>
    <s v="714370207-ADS1366"/>
    <s v="S19314"/>
    <s v="SEAGATE TECHNOLOGY INTERNATIONAL (WUXI) CO., LTD"/>
    <m/>
    <n v="0"/>
    <n v="0"/>
    <n v="0"/>
    <n v="0"/>
    <n v="0"/>
    <n v="0"/>
    <m/>
    <m/>
    <m/>
    <s v="No"/>
    <s v="W665189"/>
    <n v="0"/>
    <m/>
    <s v="S19314"/>
    <m/>
    <m/>
    <s v="H0064909"/>
  </r>
  <r>
    <x v="791"/>
    <n v="10000"/>
    <n v="10000"/>
    <n v="45763"/>
    <s v="502LAUGH"/>
    <n v="0.47006944444444443"/>
    <s v="4092S1"/>
    <m/>
    <x v="0"/>
    <s v="Yes"/>
    <n v="78"/>
    <s v="Baby Sanki"/>
    <x v="3"/>
    <s v="PM84"/>
    <s v="TAN TAI TOH"/>
    <n v="3000"/>
    <n v="120"/>
    <n v="2"/>
    <d v="2025-04-16T00:00:00"/>
    <m/>
    <n v="1"/>
    <n v="3000"/>
    <s v="PE"/>
    <n v="10100070001"/>
    <n v="0"/>
    <n v="3000"/>
    <n v="0"/>
    <n v="0"/>
    <n v="0"/>
    <n v="0"/>
    <m/>
    <m/>
    <n v="0"/>
    <m/>
    <m/>
    <m/>
    <m/>
    <m/>
    <m/>
    <m/>
    <m/>
    <n v="1010007"/>
    <s v="E05156"/>
    <s v="ESCO MICRO PTE LTD"/>
    <m/>
    <n v="0"/>
    <n v="0"/>
    <n v="0"/>
    <n v="0"/>
    <n v="0"/>
    <n v="0"/>
    <m/>
    <m/>
    <m/>
    <s v="No"/>
    <s v="W665009"/>
    <n v="0"/>
    <m/>
    <s v="E05156"/>
    <m/>
    <m/>
    <s v="S0362035"/>
  </r>
  <r>
    <x v="383"/>
    <n v="10000"/>
    <n v="30000"/>
    <n v="45763"/>
    <s v="502LAUGH"/>
    <s v=" 4:49:50 pm"/>
    <n v="10620258103"/>
    <m/>
    <x v="2"/>
    <s v="Yes"/>
    <n v="85"/>
    <s v="Luster AOI"/>
    <x v="5"/>
    <s v="QM78"/>
    <s v="WONG SEAU JIN"/>
    <n v="7273"/>
    <m/>
    <m/>
    <d v="2025-04-16T00:00:00"/>
    <m/>
    <n v="11"/>
    <n v="80003"/>
    <s v="PE"/>
    <s v="6ZD61-800010001"/>
    <n v="0"/>
    <n v="80000"/>
    <n v="3"/>
    <n v="0"/>
    <n v="0"/>
    <n v="0"/>
    <m/>
    <m/>
    <n v="0"/>
    <m/>
    <m/>
    <m/>
    <m/>
    <m/>
    <m/>
    <m/>
    <m/>
    <s v="6ZD61-80001"/>
    <s v="H08031-JIM-M"/>
    <s v="HP MALAYSIA MANUFACTURING SDN.BHD."/>
    <m/>
    <n v="0"/>
    <n v="0"/>
    <n v="0"/>
    <n v="0"/>
    <n v="0"/>
    <n v="0"/>
    <m/>
    <m/>
    <m/>
    <s v="No"/>
    <s v="W665192"/>
    <n v="0"/>
    <m/>
    <s v="H08031-JIM-M"/>
    <m/>
    <m/>
    <s v="S0362371"/>
  </r>
  <r>
    <x v="609"/>
    <n v="10000"/>
    <n v="30000"/>
    <n v="45769"/>
    <s v="502LAUGH"/>
    <s v=" 8:54:12 am"/>
    <n v="59469"/>
    <m/>
    <x v="0"/>
    <s v="Yes"/>
    <n v="73"/>
    <s v="Brotech DF330"/>
    <x v="1"/>
    <s v="PM59"/>
    <s v="VOON CHAN PIN"/>
    <n v="84022"/>
    <n v="1430.3666666666666"/>
    <n v="23.839444444444442"/>
    <d v="2025-04-16T00:00:00"/>
    <m/>
    <n v="12"/>
    <n v="1008264"/>
    <s v="PE"/>
    <s v="MT-1000407-902RE0005"/>
    <n v="0"/>
    <n v="494941"/>
    <n v="513323"/>
    <n v="0"/>
    <n v="0"/>
    <n v="0"/>
    <m/>
    <m/>
    <n v="0"/>
    <m/>
    <m/>
    <m/>
    <m/>
    <m/>
    <m/>
    <m/>
    <m/>
    <s v="MT-1000407-902REV006"/>
    <s v="Z26002"/>
    <s v="CCL DESIGN (PENANG) SDN. BHD."/>
    <m/>
    <n v="0"/>
    <n v="0"/>
    <n v="0"/>
    <n v="0"/>
    <n v="0"/>
    <n v="0"/>
    <m/>
    <m/>
    <m/>
    <s v="No"/>
    <s v="W665194"/>
    <n v="0"/>
    <m/>
    <s v="Z26002"/>
    <m/>
    <m/>
    <s v="S0362382"/>
  </r>
  <r>
    <x v="609"/>
    <n v="10000"/>
    <n v="40000"/>
    <n v="45769"/>
    <s v="502LAUGH"/>
    <s v=" 8:54:12 am"/>
    <n v="59469"/>
    <m/>
    <x v="0"/>
    <s v="Yes"/>
    <n v="73"/>
    <s v="Brotech DF330"/>
    <x v="1"/>
    <s v="PM18"/>
    <s v="LAI CHIN YANG"/>
    <n v="45750"/>
    <n v="792.5"/>
    <n v="13.208333333333334"/>
    <d v="2025-04-16T00:00:00"/>
    <m/>
    <n v="12"/>
    <n v="549000"/>
    <s v="PE"/>
    <s v="MT-1000407-902RE0005"/>
    <n v="0"/>
    <n v="269496"/>
    <n v="279504"/>
    <n v="0"/>
    <n v="0"/>
    <n v="0"/>
    <m/>
    <m/>
    <n v="0"/>
    <m/>
    <m/>
    <m/>
    <m/>
    <m/>
    <m/>
    <m/>
    <m/>
    <s v="MT-1000407-902REV006"/>
    <s v="Z26002"/>
    <s v="CCL DESIGN (PENANG) SDN. BHD."/>
    <m/>
    <n v="0"/>
    <n v="0"/>
    <n v="0"/>
    <n v="0"/>
    <n v="0"/>
    <n v="0"/>
    <m/>
    <m/>
    <m/>
    <s v="No"/>
    <s v="W665194"/>
    <n v="0"/>
    <m/>
    <s v="Z26002"/>
    <m/>
    <m/>
    <s v="S0362382"/>
  </r>
  <r>
    <x v="609"/>
    <n v="10000"/>
    <n v="50000"/>
    <n v="45769"/>
    <s v="502LAUGH"/>
    <s v=" 8:54:12 am"/>
    <n v="59469"/>
    <m/>
    <x v="1"/>
    <s v="Yes"/>
    <n v="96"/>
    <s v="Luster AOI"/>
    <x v="5"/>
    <s v="QM38"/>
    <s v="YIP SIEW CHING"/>
    <n v="168000"/>
    <m/>
    <m/>
    <d v="2025-04-16T00:00:00"/>
    <m/>
    <n v="6"/>
    <n v="1008000"/>
    <s v="PE"/>
    <s v="MT-1000407-902RE0005"/>
    <n v="0"/>
    <n v="970667"/>
    <n v="37333"/>
    <n v="0"/>
    <n v="0"/>
    <n v="0"/>
    <m/>
    <m/>
    <n v="0"/>
    <m/>
    <m/>
    <m/>
    <m/>
    <m/>
    <m/>
    <m/>
    <m/>
    <s v="MT-1000407-902REV006"/>
    <s v="Z26002"/>
    <s v="CCL DESIGN (PENANG) SDN. BHD."/>
    <m/>
    <n v="0"/>
    <n v="0"/>
    <n v="0"/>
    <n v="0"/>
    <n v="0"/>
    <n v="0"/>
    <m/>
    <m/>
    <m/>
    <s v="No"/>
    <s v="W665194"/>
    <n v="0"/>
    <m/>
    <s v="Z26002"/>
    <m/>
    <m/>
    <s v="S0362382"/>
  </r>
  <r>
    <x v="609"/>
    <n v="20000"/>
    <n v="30000"/>
    <n v="45769"/>
    <s v="502LAUGH"/>
    <s v=" 8:54:12 am"/>
    <n v="59469"/>
    <m/>
    <x v="0"/>
    <s v="Yes"/>
    <n v="73"/>
    <s v="Brotech DF330"/>
    <x v="1"/>
    <s v="PM59"/>
    <s v="VOON CHAN PIN"/>
    <n v="166"/>
    <n v="32.766666666666666"/>
    <n v="0.5461111111111111"/>
    <d v="2025-04-16T00:00:00"/>
    <m/>
    <n v="12"/>
    <n v="1992"/>
    <s v="PE"/>
    <s v="MT-1000407-902RE0005"/>
    <n v="0"/>
    <n v="98604"/>
    <n v="-96612"/>
    <n v="0"/>
    <n v="0"/>
    <n v="0"/>
    <m/>
    <m/>
    <n v="0"/>
    <m/>
    <m/>
    <m/>
    <m/>
    <m/>
    <m/>
    <m/>
    <m/>
    <s v="MT-1000407-902REV006"/>
    <s v="Z26002"/>
    <s v="CCL DESIGN (PENANG) SDN. BHD."/>
    <m/>
    <n v="0"/>
    <n v="0"/>
    <n v="0"/>
    <n v="0"/>
    <n v="0"/>
    <n v="0"/>
    <m/>
    <m/>
    <m/>
    <s v="No"/>
    <s v="W665194"/>
    <n v="0"/>
    <m/>
    <s v="Z26002"/>
    <m/>
    <m/>
    <s v="S0362382"/>
  </r>
  <r>
    <x v="273"/>
    <n v="10000"/>
    <n v="30000"/>
    <n v="45763"/>
    <s v="502LAUGH"/>
    <s v=" 9:12:23 am"/>
    <s v="BZC064-11"/>
    <m/>
    <x v="1"/>
    <s v="Yes"/>
    <n v="76"/>
    <s v="HDS 3"/>
    <x v="2"/>
    <s v="PM46"/>
    <s v="TAN CHEE CHUN"/>
    <n v="3500"/>
    <n v="220"/>
    <n v="3.6666666666666665"/>
    <d v="2025-04-16T00:00:00"/>
    <m/>
    <n v="6"/>
    <n v="21000"/>
    <s v="PE"/>
    <s v="CHAMP SQ-WHITE0001"/>
    <n v="0"/>
    <n v="19811"/>
    <n v="1189"/>
    <n v="0"/>
    <n v="0"/>
    <n v="0"/>
    <m/>
    <m/>
    <n v="0"/>
    <m/>
    <m/>
    <m/>
    <m/>
    <m/>
    <m/>
    <m/>
    <m/>
    <s v="CHAMP SQ-WHITE"/>
    <s v="E05203"/>
    <s v="E-Z LETTERING SERVICE"/>
    <m/>
    <n v="0"/>
    <n v="0"/>
    <n v="0"/>
    <n v="0"/>
    <n v="0"/>
    <n v="0"/>
    <m/>
    <m/>
    <m/>
    <s v="No"/>
    <s v="W665946"/>
    <n v="0"/>
    <m/>
    <s v="E05203"/>
    <m/>
    <m/>
    <s v="S0362394"/>
  </r>
  <r>
    <x v="387"/>
    <n v="10000"/>
    <n v="30000"/>
    <n v="45764"/>
    <s v="502LAUGH"/>
    <s v=" 8:43:26 am"/>
    <s v="BYG120-02"/>
    <m/>
    <x v="1"/>
    <s v="Yes"/>
    <n v="76"/>
    <s v="HDS 3"/>
    <x v="2"/>
    <s v="PM46"/>
    <s v="TAN CHEE CHUN"/>
    <n v="26500"/>
    <n v="1370"/>
    <n v="22.833333333333332"/>
    <d v="2025-04-16T00:00:00"/>
    <m/>
    <n v="6"/>
    <n v="159000"/>
    <s v="PE"/>
    <s v="CHAMP SQ-YELLOW0001"/>
    <n v="0"/>
    <n v="153961"/>
    <n v="5039"/>
    <n v="0"/>
    <n v="0"/>
    <n v="0"/>
    <m/>
    <m/>
    <n v="0"/>
    <m/>
    <m/>
    <m/>
    <m/>
    <m/>
    <m/>
    <m/>
    <m/>
    <s v="CHAMP SQ-YELLOW"/>
    <s v="E05203"/>
    <s v="E-Z LETTERING SERVICE"/>
    <m/>
    <n v="0"/>
    <n v="0"/>
    <n v="0"/>
    <n v="0"/>
    <n v="0"/>
    <n v="0"/>
    <m/>
    <m/>
    <m/>
    <s v="No"/>
    <s v="W665455"/>
    <n v="0"/>
    <m/>
    <s v="E05203"/>
    <m/>
    <m/>
    <s v="S0362395"/>
  </r>
  <r>
    <x v="736"/>
    <n v="10000"/>
    <n v="20000"/>
    <n v="45768"/>
    <s v="502LAUGH"/>
    <n v="0.42219907407407409"/>
    <s v="P/O48412/XHX2410080002"/>
    <m/>
    <x v="0"/>
    <s v="Yes"/>
    <n v="60"/>
    <s v="Fujishiko UDP-5000"/>
    <x v="2"/>
    <s v="PM30"/>
    <s v="OH KIAN YUAN"/>
    <n v="5000"/>
    <n v="145"/>
    <n v="2.4166666666666665"/>
    <d v="2025-04-16T00:00:00"/>
    <m/>
    <n v="4"/>
    <n v="20000"/>
    <s v="PE"/>
    <s v="7MM DIA TAPE0001"/>
    <n v="0"/>
    <n v="10000"/>
    <n v="10000"/>
    <n v="0"/>
    <n v="0"/>
    <n v="0"/>
    <m/>
    <m/>
    <n v="0"/>
    <m/>
    <m/>
    <m/>
    <m/>
    <m/>
    <m/>
    <m/>
    <m/>
    <s v="7MM DIA TAPE"/>
    <s v="F06180"/>
    <s v="FULL-MASK TECHNOLOGIES PTE LTD"/>
    <m/>
    <n v="0"/>
    <n v="0"/>
    <n v="0"/>
    <n v="0"/>
    <n v="0"/>
    <n v="0"/>
    <m/>
    <m/>
    <m/>
    <s v="No"/>
    <s v="W665200"/>
    <n v="0"/>
    <m/>
    <s v="F06180"/>
    <m/>
    <m/>
    <s v="S0362405"/>
  </r>
  <r>
    <x v="792"/>
    <n v="10000"/>
    <n v="10000"/>
    <n v="45764"/>
    <s v="502LAUGH"/>
    <s v=" 8:41:30 am"/>
    <s v="U541452040/504040726"/>
    <m/>
    <x v="0"/>
    <s v="Yes"/>
    <n v="32"/>
    <s v="Lintec Intermittent"/>
    <x v="3"/>
    <s v="PM26"/>
    <s v="TAN AIK KEONG"/>
    <n v="5860"/>
    <m/>
    <m/>
    <d v="2025-04-16T00:00:00"/>
    <m/>
    <n v="1"/>
    <n v="5860"/>
    <s v="PE"/>
    <s v="250-5323-000001"/>
    <n v="0"/>
    <n v="5360"/>
    <n v="500"/>
    <n v="0"/>
    <n v="0"/>
    <n v="0"/>
    <m/>
    <m/>
    <n v="0"/>
    <m/>
    <m/>
    <m/>
    <m/>
    <m/>
    <m/>
    <m/>
    <m/>
    <s v="250-5323-00"/>
    <s v="J10025"/>
    <s v="JMS SINGAPORE PTE LTD"/>
    <m/>
    <n v="0"/>
    <n v="0"/>
    <n v="0"/>
    <n v="0"/>
    <n v="0"/>
    <n v="0"/>
    <m/>
    <m/>
    <m/>
    <s v="No"/>
    <s v="W665289"/>
    <n v="0"/>
    <m/>
    <s v="J10025"/>
    <m/>
    <m/>
    <s v="S0362450"/>
  </r>
  <r>
    <x v="616"/>
    <n v="10000"/>
    <n v="50000"/>
    <n v="45772"/>
    <s v="502LAUGH"/>
    <s v=" 9:41:09 am"/>
    <s v="E04OB9810/WO2024/4006"/>
    <m/>
    <x v="1"/>
    <s v="Yes"/>
    <n v="62"/>
    <s v="Fujishiko "/>
    <x v="2"/>
    <s v="PM14"/>
    <s v="GOH CHEN YONG"/>
    <n v="120000"/>
    <n v="2445"/>
    <n v="40.75"/>
    <d v="2025-04-16T00:00:00"/>
    <m/>
    <n v="1"/>
    <n v="120000"/>
    <s v="PE"/>
    <s v="Y00-0000928-000001"/>
    <n v="0"/>
    <n v="118728"/>
    <n v="1272"/>
    <n v="0"/>
    <n v="0"/>
    <n v="0"/>
    <m/>
    <m/>
    <n v="0"/>
    <m/>
    <m/>
    <m/>
    <m/>
    <m/>
    <m/>
    <m/>
    <m/>
    <s v="300-0000396-00"/>
    <s v="F06170-JIANGSU"/>
    <s v="FOREFRONT MEDICAL TECHNOLOGY (JIANGSU) CO., LTD"/>
    <m/>
    <n v="0"/>
    <n v="0"/>
    <n v="0"/>
    <n v="0"/>
    <n v="0"/>
    <n v="0"/>
    <m/>
    <m/>
    <m/>
    <s v="No"/>
    <s v="W665469"/>
    <n v="0"/>
    <m/>
    <s v="F06170-JIANGSU"/>
    <m/>
    <m/>
    <s v="S0362660"/>
  </r>
  <r>
    <x v="571"/>
    <n v="10000"/>
    <n v="40000"/>
    <n v="45763"/>
    <s v="502LAUGH"/>
    <s v=" 3:35:41 pm"/>
    <n v="10620258104"/>
    <m/>
    <x v="2"/>
    <s v="Yes"/>
    <n v="85"/>
    <s v="Luster AOI"/>
    <x v="5"/>
    <s v="QM78"/>
    <s v="WONG SEAU JIN"/>
    <n v="10000"/>
    <m/>
    <m/>
    <d v="2025-04-16T00:00:00"/>
    <m/>
    <n v="11"/>
    <n v="110000"/>
    <s v="PE"/>
    <s v="T6M56-800010001"/>
    <n v="0"/>
    <n v="100000"/>
    <n v="10000"/>
    <n v="0"/>
    <n v="0"/>
    <n v="0"/>
    <m/>
    <m/>
    <n v="0"/>
    <m/>
    <m/>
    <m/>
    <m/>
    <m/>
    <m/>
    <m/>
    <m/>
    <s v="T6M56-80001"/>
    <s v="H08031-JIM-M"/>
    <s v="HP MALAYSIA MANUFACTURING SDN.BHD."/>
    <m/>
    <n v="0"/>
    <n v="0"/>
    <n v="0"/>
    <n v="0"/>
    <n v="0"/>
    <n v="0"/>
    <m/>
    <m/>
    <m/>
    <s v="No"/>
    <s v="W665036"/>
    <n v="0"/>
    <m/>
    <s v="H08031-JIM-M"/>
    <m/>
    <m/>
    <s v="S0362682"/>
  </r>
  <r>
    <x v="572"/>
    <n v="10000"/>
    <n v="20000"/>
    <n v="45768"/>
    <s v="502LAUGH"/>
    <s v=" 2:50:53 pm"/>
    <s v="M0BUB1101"/>
    <m/>
    <x v="1"/>
    <s v="Yes"/>
    <n v="86"/>
    <s v="Brotech DF330 "/>
    <x v="1"/>
    <s v="PM45"/>
    <s v="TAY CHIN LIONG"/>
    <n v="12500"/>
    <n v="238.33333333333334"/>
    <n v="3.9722222222222223"/>
    <d v="2025-04-16T00:00:00"/>
    <m/>
    <n v="2"/>
    <n v="25000"/>
    <s v="PE"/>
    <s v="10056878001 REVA0001"/>
    <n v="0"/>
    <n v="21500"/>
    <n v="3500"/>
    <n v="0"/>
    <n v="0"/>
    <n v="0"/>
    <m/>
    <m/>
    <n v="0"/>
    <m/>
    <m/>
    <m/>
    <m/>
    <m/>
    <m/>
    <m/>
    <m/>
    <s v="10056878001 REVA"/>
    <s v="E05166-JAPAC"/>
    <s v="EDWARDS LIFESCIENCES (SINGAPORE) PTE LTD"/>
    <m/>
    <n v="0"/>
    <n v="0"/>
    <n v="0"/>
    <n v="0"/>
    <n v="0"/>
    <n v="0"/>
    <m/>
    <m/>
    <m/>
    <s v="No"/>
    <s v="W665474"/>
    <n v="0"/>
    <m/>
    <s v="E05166-JAPAC"/>
    <m/>
    <m/>
    <s v="S0362710"/>
  </r>
  <r>
    <x v="793"/>
    <n v="10000"/>
    <n v="10000"/>
    <n v="45764"/>
    <s v="502LAUGH"/>
    <s v=" 2:03:41 pm"/>
    <s v="5011704U5"/>
    <m/>
    <x v="0"/>
    <s v="Yes"/>
    <n v="12"/>
    <s v="FSK SR520"/>
    <x v="3"/>
    <s v="PP05"/>
    <s v="WONG KIM FATT"/>
    <n v="30000"/>
    <n v="645"/>
    <n v="10.75"/>
    <d v="2025-04-16T00:00:00"/>
    <m/>
    <n v="1"/>
    <n v="30000"/>
    <s v="PE"/>
    <s v="250-6222-000001"/>
    <n v="0"/>
    <n v="30000"/>
    <n v="0"/>
    <n v="0"/>
    <n v="0"/>
    <n v="0"/>
    <m/>
    <m/>
    <n v="0"/>
    <m/>
    <m/>
    <m/>
    <m/>
    <m/>
    <m/>
    <m/>
    <m/>
    <s v="250-6222-00"/>
    <s v="J10025"/>
    <s v="JMS SINGAPORE PTE LTD"/>
    <m/>
    <n v="0"/>
    <n v="0"/>
    <n v="0"/>
    <n v="0"/>
    <n v="0"/>
    <n v="0"/>
    <m/>
    <m/>
    <m/>
    <s v="No"/>
    <s v="W665213"/>
    <n v="0"/>
    <m/>
    <s v="J10025"/>
    <m/>
    <m/>
    <s v="S0362750"/>
  </r>
  <r>
    <x v="794"/>
    <n v="10000"/>
    <n v="10000"/>
    <n v="45764"/>
    <s v="502LAUGH"/>
    <s v=" 8:38:34 am"/>
    <s v="4110601U5A"/>
    <m/>
    <x v="0"/>
    <s v="Yes"/>
    <n v="46"/>
    <s v="Sanki 300 Intermittent"/>
    <x v="3"/>
    <s v="PS66"/>
    <s v="SIM ENG KWANG"/>
    <n v="3000"/>
    <n v="120"/>
    <n v="2"/>
    <d v="2025-04-16T00:00:00"/>
    <m/>
    <n v="1"/>
    <n v="3000"/>
    <s v="PE"/>
    <s v="260-6403-000001"/>
    <n v="0"/>
    <n v="3000"/>
    <n v="0"/>
    <n v="0"/>
    <n v="0"/>
    <n v="0"/>
    <m/>
    <m/>
    <n v="0"/>
    <m/>
    <m/>
    <m/>
    <m/>
    <m/>
    <m/>
    <m/>
    <m/>
    <s v="260-6403-00"/>
    <s v="J10025"/>
    <s v="JMS SINGAPORE PTE LTD"/>
    <m/>
    <n v="0"/>
    <n v="0"/>
    <n v="0"/>
    <n v="0"/>
    <n v="0"/>
    <n v="0"/>
    <m/>
    <m/>
    <m/>
    <s v="No"/>
    <s v="W665217"/>
    <n v="0"/>
    <m/>
    <s v="J10025"/>
    <m/>
    <m/>
    <s v="S0362762"/>
  </r>
  <r>
    <x v="795"/>
    <n v="10000"/>
    <n v="10000"/>
    <n v="45764"/>
    <s v="502LAUGH"/>
    <n v="0.42459490740740741"/>
    <s v="4110601U5A"/>
    <m/>
    <x v="0"/>
    <s v="Yes"/>
    <n v="46"/>
    <s v="Sanki 300 Intermittent"/>
    <x v="3"/>
    <s v="PS66"/>
    <s v="SIM ENG KWANG"/>
    <n v="2000"/>
    <n v="95"/>
    <n v="1.5833333333333333"/>
    <d v="2025-04-16T00:00:00"/>
    <m/>
    <n v="1"/>
    <n v="2000"/>
    <s v="PE"/>
    <s v="260-6425-000001"/>
    <n v="0"/>
    <n v="2000"/>
    <n v="0"/>
    <n v="0"/>
    <n v="0"/>
    <n v="0"/>
    <m/>
    <m/>
    <n v="0"/>
    <m/>
    <m/>
    <m/>
    <m/>
    <m/>
    <m/>
    <m/>
    <m/>
    <s v="260-6425-00"/>
    <s v="J10025"/>
    <s v="JMS SINGAPORE PTE LTD"/>
    <m/>
    <n v="0"/>
    <n v="0"/>
    <n v="0"/>
    <n v="0"/>
    <n v="0"/>
    <n v="0"/>
    <m/>
    <m/>
    <m/>
    <s v="No"/>
    <s v="W665218"/>
    <n v="0"/>
    <m/>
    <s v="J10025"/>
    <m/>
    <m/>
    <s v="S0362762"/>
  </r>
  <r>
    <x v="796"/>
    <n v="10000"/>
    <n v="10000"/>
    <n v="45764"/>
    <s v="502LAUGH"/>
    <s v=" 8:40:07 am"/>
    <s v="5011705U5"/>
    <m/>
    <x v="0"/>
    <s v="Yes"/>
    <n v="61"/>
    <s v="FSK 520"/>
    <x v="3"/>
    <s v="PM61"/>
    <s v="HO CHAN LE"/>
    <n v="5000"/>
    <n v="145"/>
    <n v="2.4166666666666665"/>
    <d v="2025-04-16T00:00:00"/>
    <m/>
    <n v="6"/>
    <n v="30000"/>
    <s v="PE"/>
    <s v="250-6255-000001"/>
    <n v="0"/>
    <n v="30000"/>
    <n v="0"/>
    <n v="0"/>
    <n v="0"/>
    <n v="0"/>
    <m/>
    <m/>
    <n v="0"/>
    <m/>
    <m/>
    <m/>
    <m/>
    <m/>
    <m/>
    <m/>
    <m/>
    <s v="250-6255-00"/>
    <s v="J10025"/>
    <s v="JMS SINGAPORE PTE LTD"/>
    <m/>
    <n v="0"/>
    <n v="0"/>
    <n v="0"/>
    <n v="0"/>
    <n v="0"/>
    <n v="0"/>
    <m/>
    <m/>
    <m/>
    <s v="No"/>
    <s v="W665486"/>
    <n v="0"/>
    <m/>
    <s v="J10025"/>
    <m/>
    <m/>
    <s v="S0362766"/>
  </r>
  <r>
    <x v="797"/>
    <n v="10000"/>
    <n v="10000"/>
    <n v="45764"/>
    <s v="502LAUGH"/>
    <s v=" 8:40:07 am"/>
    <s v="5011705U5"/>
    <m/>
    <x v="0"/>
    <s v="Yes"/>
    <n v="61"/>
    <s v="FSK 520"/>
    <x v="3"/>
    <s v="PM61"/>
    <s v="HO CHAN LE"/>
    <n v="2667"/>
    <n v="98.34"/>
    <n v="1.639"/>
    <d v="2025-04-16T00:00:00"/>
    <m/>
    <n v="6"/>
    <n v="16002"/>
    <s v="PE"/>
    <s v="250-6255-000001"/>
    <n v="0"/>
    <n v="16000"/>
    <n v="2"/>
    <n v="0"/>
    <n v="0"/>
    <n v="0"/>
    <m/>
    <m/>
    <n v="0"/>
    <m/>
    <m/>
    <m/>
    <m/>
    <m/>
    <m/>
    <m/>
    <m/>
    <s v="250-6255-00"/>
    <s v="J10025"/>
    <s v="JMS SINGAPORE PTE LTD"/>
    <m/>
    <n v="0"/>
    <n v="0"/>
    <n v="0"/>
    <n v="0"/>
    <n v="0"/>
    <n v="0"/>
    <m/>
    <m/>
    <m/>
    <s v="No"/>
    <s v="W665489"/>
    <n v="0"/>
    <m/>
    <s v="J10025"/>
    <m/>
    <m/>
    <s v="S0362768"/>
  </r>
  <r>
    <x v="798"/>
    <n v="10000"/>
    <n v="10000"/>
    <n v="45764"/>
    <s v="502LAUGH"/>
    <s v=" 9:19:25 am"/>
    <s v="5011704U5"/>
    <m/>
    <x v="0"/>
    <s v="Yes"/>
    <n v="22"/>
    <s v="FSK B100"/>
    <x v="3"/>
    <s v="PS13"/>
    <s v="YEE CHENG MENG"/>
    <n v="7500"/>
    <n v="195"/>
    <n v="3.25"/>
    <d v="2025-04-16T00:00:00"/>
    <m/>
    <n v="2"/>
    <n v="15000"/>
    <s v="PE"/>
    <s v="260-6163-000001"/>
    <n v="0"/>
    <n v="15000"/>
    <n v="0"/>
    <n v="0"/>
    <n v="0"/>
    <n v="0"/>
    <m/>
    <m/>
    <n v="0"/>
    <m/>
    <m/>
    <m/>
    <m/>
    <m/>
    <m/>
    <m/>
    <m/>
    <s v="260-6163-00"/>
    <s v="J10025"/>
    <s v="JMS SINGAPORE PTE LTD"/>
    <m/>
    <n v="0"/>
    <n v="0"/>
    <n v="0"/>
    <n v="0"/>
    <n v="0"/>
    <n v="0"/>
    <m/>
    <m/>
    <m/>
    <s v="No"/>
    <s v="W665971"/>
    <n v="0"/>
    <m/>
    <s v="J10025"/>
    <m/>
    <m/>
    <s v="S0362768"/>
  </r>
  <r>
    <x v="580"/>
    <n v="10000"/>
    <n v="20000"/>
    <n v="45775"/>
    <s v="502LAUGH"/>
    <s v=" 8:42:31 am"/>
    <n v="10620258101"/>
    <m/>
    <x v="1"/>
    <s v="Yes"/>
    <n v="77"/>
    <s v="Brotech DF330 "/>
    <x v="1"/>
    <s v="PM74"/>
    <s v="YONG CHEE SOON"/>
    <n v="1364"/>
    <n v="52.733333333333334"/>
    <n v="0.87888888888888894"/>
    <d v="2025-04-16T00:00:00"/>
    <m/>
    <n v="66"/>
    <n v="90024"/>
    <s v="PE"/>
    <s v="T0A86-80005-FT0001"/>
    <n v="0"/>
    <n v="80000"/>
    <n v="10024"/>
    <n v="0"/>
    <n v="0"/>
    <n v="0"/>
    <m/>
    <m/>
    <n v="0"/>
    <m/>
    <m/>
    <m/>
    <m/>
    <m/>
    <m/>
    <m/>
    <m/>
    <s v="T0A86-80005-FT"/>
    <s v="H08031-JIM-M"/>
    <s v="HP MALAYSIA MANUFACTURING SDN.BHD."/>
    <m/>
    <n v="0"/>
    <n v="0"/>
    <n v="0"/>
    <n v="0"/>
    <n v="0"/>
    <n v="0"/>
    <m/>
    <m/>
    <m/>
    <s v="No"/>
    <s v="W665699"/>
    <n v="0"/>
    <m/>
    <s v="H08031-JIM-M"/>
    <m/>
    <m/>
    <s v="S0362933"/>
  </r>
  <r>
    <x v="799"/>
    <n v="10000"/>
    <n v="10000"/>
    <n v="45772"/>
    <s v="502LAUGH"/>
    <s v=" 8:40:40 am"/>
    <n v="10620258008"/>
    <m/>
    <x v="0"/>
    <s v="Yes"/>
    <n v="79"/>
    <s v="HP Indigo 6800"/>
    <x v="0"/>
    <s v="PM16"/>
    <s v="TEO KAH JUN"/>
    <n v="122"/>
    <n v="36.1"/>
    <n v="0.60166666666666668"/>
    <d v="2025-04-16T00:00:00"/>
    <m/>
    <n v="660"/>
    <n v="80520"/>
    <s v="PE"/>
    <s v="3YP17-80012-FT0001"/>
    <n v="0"/>
    <n v="60000"/>
    <n v="20520"/>
    <n v="0"/>
    <n v="0"/>
    <n v="0"/>
    <m/>
    <m/>
    <n v="0"/>
    <m/>
    <m/>
    <m/>
    <m/>
    <m/>
    <m/>
    <m/>
    <m/>
    <s v="3YP17-80012-FT"/>
    <s v="H08031-JIM-M"/>
    <s v="HP MALAYSIA MANUFACTURING SDN.BHD."/>
    <m/>
    <n v="0"/>
    <n v="0"/>
    <n v="0"/>
    <n v="0"/>
    <n v="0"/>
    <n v="0"/>
    <m/>
    <m/>
    <m/>
    <s v="No"/>
    <s v="W665973"/>
    <n v="0"/>
    <m/>
    <s v="H08031-JIM-M"/>
    <m/>
    <m/>
    <s v="S0362936"/>
  </r>
  <r>
    <x v="581"/>
    <n v="10000"/>
    <n v="20000"/>
    <n v="45775"/>
    <s v="502LAUGH"/>
    <s v=" 8:41:23 am"/>
    <n v="10620258100"/>
    <m/>
    <x v="1"/>
    <s v="Yes"/>
    <n v="77"/>
    <s v="Brotech DF330 "/>
    <x v="1"/>
    <s v="PM74"/>
    <s v="YONG CHEE SOON"/>
    <n v="1410"/>
    <n v="53.5"/>
    <n v="0.89166666666666672"/>
    <d v="2025-04-16T00:00:00"/>
    <m/>
    <n v="66"/>
    <n v="93060"/>
    <s v="PE"/>
    <s v="E5Z02-80008-FT0001"/>
    <n v="0"/>
    <n v="80000"/>
    <n v="13060"/>
    <n v="0"/>
    <n v="0"/>
    <n v="0"/>
    <m/>
    <m/>
    <n v="0"/>
    <m/>
    <m/>
    <m/>
    <m/>
    <m/>
    <m/>
    <m/>
    <m/>
    <s v="E5Z02-80008-FT"/>
    <s v="H08031-JIM-M"/>
    <s v="HP MALAYSIA MANUFACTURING SDN.BHD."/>
    <m/>
    <n v="0"/>
    <n v="0"/>
    <n v="0"/>
    <n v="0"/>
    <n v="0"/>
    <n v="0"/>
    <m/>
    <m/>
    <m/>
    <s v="No"/>
    <s v="W665495"/>
    <n v="0"/>
    <m/>
    <s v="H08031-JIM-M"/>
    <m/>
    <m/>
    <s v="S0362938"/>
  </r>
  <r>
    <x v="584"/>
    <n v="10000"/>
    <n v="20000"/>
    <n v="45764"/>
    <s v="502LAUGH"/>
    <n v="0.46413194444444444"/>
    <s v="3082509U9/405172525"/>
    <m/>
    <x v="1"/>
    <s v="Yes"/>
    <n v="100"/>
    <s v="Vorey Digital Cut"/>
    <x v="4"/>
    <s v="PM87"/>
    <s v="LEE SHIEN WEI"/>
    <n v="500"/>
    <m/>
    <m/>
    <d v="2025-04-16T00:00:00"/>
    <m/>
    <n v="1"/>
    <n v="500"/>
    <s v="PE"/>
    <n v="190023590001"/>
    <n v="0"/>
    <n v="500"/>
    <n v="0"/>
    <n v="0"/>
    <n v="0"/>
    <n v="0"/>
    <m/>
    <m/>
    <n v="0"/>
    <m/>
    <m/>
    <m/>
    <m/>
    <m/>
    <m/>
    <m/>
    <m/>
    <n v="19002359"/>
    <s v="I09109"/>
    <s v="IKE TECHNOLOGY"/>
    <m/>
    <n v="0"/>
    <n v="0"/>
    <n v="0"/>
    <n v="0"/>
    <n v="0"/>
    <n v="0"/>
    <m/>
    <m/>
    <m/>
    <s v="No"/>
    <s v="W665225"/>
    <n v="0"/>
    <m/>
    <s v="I09109"/>
    <m/>
    <m/>
    <s v="S0363027"/>
  </r>
  <r>
    <x v="800"/>
    <n v="10000"/>
    <n v="10000"/>
    <n v="45772"/>
    <s v="502LAUGH"/>
    <s v=" 8:24:50 am"/>
    <s v="SG-5578167 01"/>
    <m/>
    <x v="0"/>
    <s v="Yes"/>
    <n v="72"/>
    <s v="Xeikon 3500"/>
    <x v="0"/>
    <s v="PM17"/>
    <s v="NG SWEE CHEA"/>
    <n v="600"/>
    <m/>
    <m/>
    <d v="2025-04-16T00:00:00"/>
    <m/>
    <n v="3"/>
    <n v="1800"/>
    <s v="PE"/>
    <s v="SHIPMENT LABEL0001"/>
    <n v="0"/>
    <n v="1000"/>
    <n v="800"/>
    <n v="0"/>
    <n v="0"/>
    <n v="0"/>
    <m/>
    <m/>
    <n v="0"/>
    <m/>
    <m/>
    <m/>
    <m/>
    <m/>
    <m/>
    <m/>
    <m/>
    <s v="SHIPMENT LABEL"/>
    <s v="S19156"/>
    <s v="SPT ASIA PTE LTD"/>
    <m/>
    <n v="0"/>
    <n v="0"/>
    <n v="0"/>
    <n v="0"/>
    <n v="0"/>
    <n v="0"/>
    <m/>
    <m/>
    <m/>
    <s v="No"/>
    <s v="W665502"/>
    <n v="0"/>
    <m/>
    <s v="S19156"/>
    <m/>
    <m/>
    <s v="S0363031"/>
  </r>
  <r>
    <x v="662"/>
    <n v="10000"/>
    <n v="20000"/>
    <n v="45764"/>
    <s v="502LAUGH"/>
    <s v=" 9:19:25 am"/>
    <s v="J00WT7100"/>
    <m/>
    <x v="1"/>
    <s v="Yes"/>
    <n v="71"/>
    <s v="POLLY"/>
    <x v="2"/>
    <s v="PS95"/>
    <s v="LIM CHENG LEONG"/>
    <n v="1334"/>
    <m/>
    <m/>
    <d v="2025-04-16T00:00:00"/>
    <m/>
    <n v="6"/>
    <n v="8004"/>
    <s v="PE"/>
    <n v="5000580740001"/>
    <n v="0"/>
    <n v="8000"/>
    <n v="4"/>
    <n v="0"/>
    <n v="0"/>
    <n v="0"/>
    <m/>
    <m/>
    <n v="0"/>
    <m/>
    <m/>
    <m/>
    <m/>
    <m/>
    <m/>
    <m/>
    <m/>
    <n v="500058074"/>
    <s v="B02083"/>
    <s v="BECTON DICKINSON MEDICAL (S) PTE LTD"/>
    <m/>
    <n v="0"/>
    <n v="0"/>
    <n v="0"/>
    <n v="0"/>
    <n v="0"/>
    <n v="0"/>
    <m/>
    <m/>
    <m/>
    <s v="No"/>
    <s v="W665226"/>
    <n v="0"/>
    <m/>
    <s v="B02083"/>
    <m/>
    <m/>
    <s v="S0363034"/>
  </r>
  <r>
    <x v="663"/>
    <n v="10000"/>
    <n v="20000"/>
    <n v="45764"/>
    <s v="502LAUGH"/>
    <s v=" 9:19:25 am"/>
    <s v="J00WT7100"/>
    <m/>
    <x v="1"/>
    <s v="Yes"/>
    <n v="71"/>
    <s v="POLLY"/>
    <x v="2"/>
    <s v="PS95"/>
    <s v="LIM CHENG LEONG"/>
    <n v="1834"/>
    <m/>
    <m/>
    <d v="2025-04-16T00:00:00"/>
    <m/>
    <n v="6"/>
    <n v="11004"/>
    <s v="PE"/>
    <n v="5000582230001"/>
    <n v="0"/>
    <n v="11000"/>
    <n v="4"/>
    <n v="0"/>
    <n v="0"/>
    <n v="0"/>
    <m/>
    <m/>
    <n v="0"/>
    <m/>
    <m/>
    <m/>
    <m/>
    <m/>
    <m/>
    <m/>
    <m/>
    <n v="500058223"/>
    <s v="B02083"/>
    <s v="BECTON DICKINSON MEDICAL (S) PTE LTD"/>
    <m/>
    <n v="0"/>
    <n v="0"/>
    <n v="0"/>
    <n v="0"/>
    <n v="0"/>
    <n v="0"/>
    <m/>
    <m/>
    <m/>
    <s v="No"/>
    <s v="W665228"/>
    <n v="0"/>
    <m/>
    <s v="B02083"/>
    <m/>
    <m/>
    <s v="S0363034"/>
  </r>
  <r>
    <x v="664"/>
    <n v="10000"/>
    <n v="20000"/>
    <n v="45764"/>
    <s v="502LAUGH"/>
    <s v=" 8:44:37 am"/>
    <s v="J00WT7100"/>
    <m/>
    <x v="1"/>
    <s v="Yes"/>
    <n v="71"/>
    <s v="POLLY"/>
    <x v="2"/>
    <s v="PS95"/>
    <s v="LIM CHENG LEONG"/>
    <n v="2500"/>
    <m/>
    <m/>
    <d v="2025-04-16T00:00:00"/>
    <m/>
    <n v="6"/>
    <n v="15000"/>
    <s v="PE"/>
    <n v="5000582270001"/>
    <n v="0"/>
    <n v="7500"/>
    <n v="7500"/>
    <n v="0"/>
    <n v="0"/>
    <n v="0"/>
    <m/>
    <m/>
    <n v="0"/>
    <m/>
    <m/>
    <m/>
    <m/>
    <m/>
    <m/>
    <m/>
    <m/>
    <n v="500058227"/>
    <s v="B02083"/>
    <s v="BECTON DICKINSON MEDICAL (S) PTE LTD"/>
    <m/>
    <n v="0"/>
    <n v="0"/>
    <n v="0"/>
    <n v="0"/>
    <n v="0"/>
    <n v="0"/>
    <m/>
    <m/>
    <m/>
    <s v="No"/>
    <s v="W665229"/>
    <n v="0"/>
    <m/>
    <s v="B02083"/>
    <m/>
    <m/>
    <s v="S0363035"/>
  </r>
  <r>
    <x v="665"/>
    <n v="10000"/>
    <n v="20000"/>
    <n v="45764"/>
    <s v="502LAUGH"/>
    <s v=" 8:44:37 am"/>
    <s v="J00WT7100"/>
    <m/>
    <x v="1"/>
    <s v="Yes"/>
    <n v="71"/>
    <s v="POLLY"/>
    <x v="2"/>
    <s v="PS95"/>
    <s v="LIM CHENG LEONG"/>
    <n v="834"/>
    <m/>
    <m/>
    <d v="2025-04-16T00:00:00"/>
    <m/>
    <n v="6"/>
    <n v="5004"/>
    <s v="PE"/>
    <n v="5000582300001"/>
    <n v="0"/>
    <n v="2500"/>
    <n v="2504"/>
    <n v="0"/>
    <n v="0"/>
    <n v="0"/>
    <m/>
    <m/>
    <n v="0"/>
    <m/>
    <m/>
    <m/>
    <m/>
    <m/>
    <m/>
    <m/>
    <m/>
    <n v="500058230"/>
    <s v="B02083"/>
    <s v="BECTON DICKINSON MEDICAL (S) PTE LTD"/>
    <m/>
    <n v="0"/>
    <n v="0"/>
    <n v="0"/>
    <n v="0"/>
    <n v="0"/>
    <n v="0"/>
    <m/>
    <m/>
    <m/>
    <s v="No"/>
    <s v="W665230"/>
    <n v="0"/>
    <m/>
    <s v="B02083"/>
    <m/>
    <m/>
    <s v="S0363035"/>
  </r>
  <r>
    <x v="666"/>
    <n v="10000"/>
    <n v="20000"/>
    <n v="45764"/>
    <s v="502LAUGH"/>
    <s v=" 8:45:57 am"/>
    <s v="J00WT7100"/>
    <m/>
    <x v="1"/>
    <s v="Yes"/>
    <n v="71"/>
    <s v="POLLY"/>
    <x v="2"/>
    <s v="PS95"/>
    <s v="LIM CHENG LEONG"/>
    <n v="4500"/>
    <m/>
    <m/>
    <d v="2025-04-16T00:00:00"/>
    <m/>
    <n v="6"/>
    <n v="27000"/>
    <s v="PE"/>
    <n v="5000584100001"/>
    <n v="0"/>
    <n v="13500"/>
    <n v="13500"/>
    <n v="0"/>
    <n v="0"/>
    <n v="0"/>
    <m/>
    <m/>
    <n v="0"/>
    <m/>
    <m/>
    <m/>
    <m/>
    <m/>
    <m/>
    <m/>
    <m/>
    <n v="500058410"/>
    <s v="B02083"/>
    <s v="BECTON DICKINSON MEDICAL (S) PTE LTD"/>
    <m/>
    <n v="0"/>
    <n v="0"/>
    <n v="0"/>
    <n v="0"/>
    <n v="0"/>
    <n v="0"/>
    <m/>
    <m/>
    <m/>
    <s v="No"/>
    <s v="W665231"/>
    <n v="0"/>
    <m/>
    <s v="B02083"/>
    <m/>
    <m/>
    <s v="S0363035"/>
  </r>
  <r>
    <x v="667"/>
    <n v="10000"/>
    <n v="20000"/>
    <n v="45764"/>
    <s v="502LAUGH"/>
    <s v=" 8:45:57 am"/>
    <s v="J00WT7100"/>
    <m/>
    <x v="1"/>
    <s v="Yes"/>
    <n v="71"/>
    <s v="POLLY"/>
    <x v="2"/>
    <s v="PS95"/>
    <s v="LIM CHENG LEONG"/>
    <n v="834"/>
    <m/>
    <m/>
    <d v="2025-04-16T00:00:00"/>
    <m/>
    <n v="6"/>
    <n v="5004"/>
    <s v="PE"/>
    <n v="5000761290001"/>
    <n v="0"/>
    <n v="2500"/>
    <n v="2504"/>
    <n v="0"/>
    <n v="0"/>
    <n v="0"/>
    <m/>
    <m/>
    <n v="0"/>
    <m/>
    <m/>
    <m/>
    <m/>
    <m/>
    <m/>
    <m/>
    <m/>
    <n v="500076129"/>
    <s v="B02083"/>
    <s v="BECTON DICKINSON MEDICAL (S) PTE LTD"/>
    <m/>
    <n v="0"/>
    <n v="0"/>
    <n v="0"/>
    <n v="0"/>
    <n v="0"/>
    <n v="0"/>
    <m/>
    <m/>
    <m/>
    <s v="No"/>
    <s v="W665232"/>
    <n v="0"/>
    <m/>
    <s v="B02083"/>
    <m/>
    <m/>
    <s v="S0363035"/>
  </r>
  <r>
    <x v="801"/>
    <n v="10000"/>
    <n v="10000"/>
    <n v="45764"/>
    <s v="502LAUGH"/>
    <n v="0.44262731481481482"/>
    <s v="4275S1"/>
    <m/>
    <x v="0"/>
    <s v="Yes"/>
    <n v="61"/>
    <s v="FSK 520"/>
    <x v="3"/>
    <s v="PM68"/>
    <s v="LEE KIM LIANG"/>
    <n v="100"/>
    <n v="47"/>
    <n v="0.78333333333333333"/>
    <d v="2025-04-16T00:00:00"/>
    <m/>
    <n v="1"/>
    <n v="100"/>
    <s v="PE"/>
    <n v="10104930001"/>
    <n v="0"/>
    <n v="100"/>
    <n v="0"/>
    <n v="0"/>
    <n v="0"/>
    <n v="0"/>
    <m/>
    <m/>
    <n v="0"/>
    <m/>
    <m/>
    <m/>
    <m/>
    <m/>
    <m/>
    <m/>
    <m/>
    <n v="1010493"/>
    <s v="E05156"/>
    <s v="ESCO MICRO PTE LTD"/>
    <m/>
    <n v="0"/>
    <n v="0"/>
    <n v="0"/>
    <n v="0"/>
    <n v="0"/>
    <n v="0"/>
    <m/>
    <m/>
    <m/>
    <s v="No"/>
    <s v="W665046"/>
    <n v="0"/>
    <m/>
    <s v="E05156"/>
    <m/>
    <m/>
    <s v="S0362931"/>
  </r>
  <r>
    <x v="802"/>
    <n v="10000"/>
    <n v="10000"/>
    <n v="45764"/>
    <s v="502LAUGH"/>
    <n v="0.46258101851851852"/>
    <s v="M0BUF4262"/>
    <m/>
    <x v="0"/>
    <s v="Yes"/>
    <n v="26"/>
    <s v="Sanki SKP250 Full Rotary"/>
    <x v="3"/>
    <s v="PS70"/>
    <s v="YEO WOO KEONG"/>
    <n v="9000"/>
    <n v="270"/>
    <n v="4.5"/>
    <d v="2025-04-16T00:00:00"/>
    <m/>
    <n v="4"/>
    <n v="36000"/>
    <s v="PE"/>
    <s v="202659400 REVA0001"/>
    <n v="0"/>
    <n v="36000"/>
    <n v="0"/>
    <n v="0"/>
    <n v="0"/>
    <n v="0"/>
    <m/>
    <m/>
    <n v="0"/>
    <m/>
    <m/>
    <m/>
    <m/>
    <m/>
    <m/>
    <m/>
    <m/>
    <s v="202659400 REVA"/>
    <s v="S19314"/>
    <s v="SEAGATE TECHNOLOGY INTERNATIONAL (WUXI) CO., LTD"/>
    <m/>
    <n v="0"/>
    <n v="0"/>
    <n v="0"/>
    <n v="0"/>
    <n v="0"/>
    <n v="0"/>
    <m/>
    <m/>
    <m/>
    <s v="No"/>
    <s v="W665234"/>
    <n v="0"/>
    <m/>
    <s v="S19314"/>
    <m/>
    <m/>
    <s v="H0064981"/>
  </r>
  <r>
    <x v="803"/>
    <n v="10000"/>
    <n v="10000"/>
    <n v="45764"/>
    <s v="502LAUGH"/>
    <s v=" 5:07:50 pm"/>
    <n v="1006323"/>
    <m/>
    <x v="0"/>
    <s v="Yes"/>
    <n v="63"/>
    <s v="SANKI"/>
    <x v="2"/>
    <s v="PM80"/>
    <s v="YAP ZHI PING"/>
    <n v="2400"/>
    <n v="105"/>
    <n v="1.75"/>
    <d v="2025-04-16T00:00:00"/>
    <m/>
    <n v="50"/>
    <n v="120000"/>
    <s v="PE"/>
    <s v="709898802-EL93160001"/>
    <n v="0"/>
    <n v="120000"/>
    <n v="0"/>
    <n v="0"/>
    <n v="0"/>
    <n v="0"/>
    <m/>
    <m/>
    <n v="0"/>
    <m/>
    <m/>
    <m/>
    <m/>
    <m/>
    <m/>
    <m/>
    <m/>
    <s v="709898802-EL93164"/>
    <s v="S19314"/>
    <s v="SEAGATE TECHNOLOGY INTERNATIONAL (WUXI) CO., LTD"/>
    <m/>
    <n v="0"/>
    <n v="0"/>
    <n v="0"/>
    <n v="0"/>
    <n v="0"/>
    <n v="0"/>
    <m/>
    <m/>
    <m/>
    <s v="No"/>
    <s v="W665050"/>
    <n v="0"/>
    <m/>
    <s v="S19314"/>
    <m/>
    <m/>
    <s v="H0064982"/>
  </r>
  <r>
    <x v="804"/>
    <n v="10000"/>
    <n v="10000"/>
    <n v="45763"/>
    <s v="502LAUGH"/>
    <s v=" 5:37:31 pm"/>
    <n v="8613409"/>
    <m/>
    <x v="0"/>
    <s v="Yes"/>
    <n v="63"/>
    <s v="SANKI"/>
    <x v="2"/>
    <s v="PM80"/>
    <s v="YAP ZHI PING"/>
    <n v="2347"/>
    <n v="103.675"/>
    <n v="1.7279166666666665"/>
    <d v="2025-04-16T00:00:00"/>
    <m/>
    <n v="75"/>
    <n v="176025"/>
    <s v="PE"/>
    <s v="730016300 REVA0001"/>
    <n v="0"/>
    <n v="176000"/>
    <n v="25"/>
    <n v="0"/>
    <n v="0"/>
    <n v="0"/>
    <m/>
    <m/>
    <n v="0"/>
    <m/>
    <m/>
    <m/>
    <m/>
    <m/>
    <m/>
    <m/>
    <m/>
    <s v="730016300 REVA"/>
    <s v="S19314"/>
    <s v="SEAGATE TECHNOLOGY INTERNATIONAL (WUXI) CO., LTD"/>
    <m/>
    <n v="0"/>
    <n v="0"/>
    <n v="0"/>
    <n v="0"/>
    <n v="0"/>
    <n v="0"/>
    <m/>
    <m/>
    <m/>
    <s v="No"/>
    <s v="W665051"/>
    <n v="0"/>
    <m/>
    <s v="S19314"/>
    <m/>
    <m/>
    <s v="H0064987"/>
  </r>
  <r>
    <x v="805"/>
    <n v="10000"/>
    <n v="10000"/>
    <n v="45763"/>
    <s v="502LAUGH"/>
    <s v=" 5:37:31 pm"/>
    <n v="8613409"/>
    <m/>
    <x v="0"/>
    <s v="Yes"/>
    <n v="63"/>
    <s v="SANKI"/>
    <x v="2"/>
    <s v="PM80"/>
    <s v="YAP ZHI PING"/>
    <n v="5715"/>
    <n v="187.875"/>
    <n v="3.1312500000000001"/>
    <d v="2025-04-16T00:00:00"/>
    <m/>
    <n v="14"/>
    <n v="80010"/>
    <s v="PE"/>
    <s v="744806400 REVA0001"/>
    <n v="0"/>
    <n v="80000"/>
    <n v="10"/>
    <n v="0"/>
    <n v="0"/>
    <n v="0"/>
    <m/>
    <m/>
    <n v="0"/>
    <m/>
    <m/>
    <m/>
    <m/>
    <m/>
    <m/>
    <m/>
    <m/>
    <s v="744806400 REVA"/>
    <s v="S19314"/>
    <s v="SEAGATE TECHNOLOGY INTERNATIONAL (WUXI) CO., LTD"/>
    <m/>
    <n v="0"/>
    <n v="0"/>
    <n v="0"/>
    <n v="0"/>
    <n v="0"/>
    <n v="0"/>
    <m/>
    <m/>
    <m/>
    <s v="No"/>
    <s v="W665053"/>
    <n v="0"/>
    <m/>
    <s v="S19314"/>
    <m/>
    <m/>
    <s v="H0064991"/>
  </r>
  <r>
    <x v="806"/>
    <n v="10000"/>
    <n v="10000"/>
    <n v="45769"/>
    <s v="502LAUGH"/>
    <s v=" 5:10:36 pm"/>
    <s v="TW1116349-04"/>
    <m/>
    <x v="0"/>
    <s v="Yes"/>
    <n v="72"/>
    <s v="Xeikon 3500"/>
    <x v="0"/>
    <s v="PM17"/>
    <s v="NG SWEE CHEA"/>
    <n v="2000"/>
    <m/>
    <m/>
    <d v="2025-04-16T00:00:00"/>
    <m/>
    <n v="20"/>
    <n v="40000"/>
    <s v="PE"/>
    <s v="P1S0521 60001"/>
    <n v="0"/>
    <n v="28500"/>
    <n v="11500"/>
    <n v="0"/>
    <n v="0"/>
    <n v="0"/>
    <m/>
    <m/>
    <n v="0"/>
    <m/>
    <m/>
    <m/>
    <m/>
    <m/>
    <m/>
    <m/>
    <m/>
    <s v="P1S0521 6"/>
    <s v="H08220"/>
    <s v="HAW PAR HEALTHCARE LIMITED"/>
    <m/>
    <n v="0"/>
    <n v="0"/>
    <n v="0"/>
    <n v="0"/>
    <n v="0"/>
    <n v="0"/>
    <m/>
    <m/>
    <m/>
    <s v="No"/>
    <s v="W665239"/>
    <n v="0"/>
    <m/>
    <s v="H08220"/>
    <m/>
    <m/>
    <s v="S0363050"/>
  </r>
  <r>
    <x v="807"/>
    <n v="10000"/>
    <n v="10000"/>
    <n v="45764"/>
    <s v="502LAUGH"/>
    <s v=" 8:36:59 am"/>
    <s v="M0BHA3561"/>
    <m/>
    <x v="0"/>
    <s v="Yes"/>
    <n v="88"/>
    <s v="OKI"/>
    <x v="0"/>
    <s v="PP24"/>
    <s v="HO HON SENG"/>
    <n v="16"/>
    <m/>
    <m/>
    <d v="2025-04-16T00:00:00"/>
    <m/>
    <n v="1"/>
    <n v="16"/>
    <s v="PE"/>
    <s v="PRTN2037351818-20001"/>
    <n v="0"/>
    <n v="16"/>
    <n v="0"/>
    <n v="0"/>
    <n v="0"/>
    <n v="0"/>
    <m/>
    <m/>
    <n v="0"/>
    <m/>
    <m/>
    <m/>
    <m/>
    <m/>
    <m/>
    <m/>
    <m/>
    <s v="PRTN2037351818-20106"/>
    <s v="A01488"/>
    <s v="ADVANCED BIO MACHINES PTE LTD"/>
    <m/>
    <n v="0"/>
    <n v="0"/>
    <n v="0"/>
    <n v="0"/>
    <n v="0"/>
    <n v="0"/>
    <m/>
    <m/>
    <m/>
    <s v="No"/>
    <s v="W665056"/>
    <n v="0"/>
    <m/>
    <s v="A01488"/>
    <m/>
    <m/>
    <s v="S0363058"/>
  </r>
  <r>
    <x v="807"/>
    <n v="10000"/>
    <n v="20000"/>
    <n v="45764"/>
    <s v="502LAUGH"/>
    <s v=" 8:36:59 am"/>
    <s v="M0BHA3561"/>
    <m/>
    <x v="1"/>
    <s v="Yes"/>
    <n v="105"/>
    <s v="Laser"/>
    <x v="6"/>
    <s v="PM87"/>
    <s v="LEE SHIEN WEI"/>
    <n v="4000"/>
    <m/>
    <m/>
    <d v="2025-04-16T00:00:00"/>
    <m/>
    <n v="1"/>
    <n v="4000"/>
    <s v="PE"/>
    <s v="PRTN2037351818-20001"/>
    <n v="0"/>
    <n v="16"/>
    <n v="3984"/>
    <n v="0"/>
    <n v="0"/>
    <n v="0"/>
    <m/>
    <m/>
    <n v="0"/>
    <m/>
    <m/>
    <m/>
    <m/>
    <m/>
    <m/>
    <m/>
    <m/>
    <s v="PRTN2037351818-20106"/>
    <s v="A01488"/>
    <s v="ADVANCED BIO MACHINES PTE LTD"/>
    <m/>
    <n v="0"/>
    <n v="0"/>
    <n v="0"/>
    <n v="0"/>
    <n v="0"/>
    <n v="0"/>
    <m/>
    <m/>
    <m/>
    <s v="No"/>
    <s v="W665056"/>
    <n v="0"/>
    <m/>
    <s v="A01488"/>
    <m/>
    <m/>
    <s v="S0363058"/>
  </r>
  <r>
    <x v="807"/>
    <n v="20000"/>
    <n v="10000"/>
    <n v="45764"/>
    <s v="502LAUGH"/>
    <s v=" 8:36:59 am"/>
    <s v="M0BHA3561"/>
    <m/>
    <x v="0"/>
    <s v="Yes"/>
    <n v="88"/>
    <s v="OKI"/>
    <x v="0"/>
    <s v="PP24"/>
    <s v="HO HON SENG"/>
    <n v="1998"/>
    <m/>
    <m/>
    <d v="2025-04-16T00:00:00"/>
    <m/>
    <n v="1"/>
    <n v="1998"/>
    <s v="PE"/>
    <s v="PRTN2037351818-20001"/>
    <n v="0"/>
    <n v="1998"/>
    <n v="0"/>
    <n v="0"/>
    <n v="0"/>
    <n v="0"/>
    <m/>
    <m/>
    <n v="0"/>
    <m/>
    <m/>
    <m/>
    <m/>
    <m/>
    <m/>
    <m/>
    <m/>
    <s v="PRTN2037351818-20106"/>
    <s v="A01488"/>
    <s v="ADVANCED BIO MACHINES PTE LTD"/>
    <m/>
    <n v="0"/>
    <n v="0"/>
    <n v="0"/>
    <n v="0"/>
    <n v="0"/>
    <n v="0"/>
    <m/>
    <m/>
    <m/>
    <s v="No"/>
    <s v="W665056"/>
    <n v="0"/>
    <m/>
    <s v="A01488"/>
    <m/>
    <m/>
    <s v="S0363058"/>
  </r>
  <r>
    <x v="807"/>
    <n v="30000"/>
    <n v="10000"/>
    <n v="45764"/>
    <s v="502LAUGH"/>
    <s v=" 8:36:59 am"/>
    <s v="M0BHA3561"/>
    <m/>
    <x v="0"/>
    <s v="Yes"/>
    <n v="88"/>
    <s v="OKI"/>
    <x v="0"/>
    <s v="PP24"/>
    <s v="HO HON SENG"/>
    <n v="1986"/>
    <m/>
    <m/>
    <d v="2025-04-16T00:00:00"/>
    <m/>
    <n v="1"/>
    <n v="1986"/>
    <s v="PE"/>
    <s v="PRTN2037351818-20001"/>
    <n v="0"/>
    <n v="1986"/>
    <n v="0"/>
    <n v="0"/>
    <n v="0"/>
    <n v="0"/>
    <m/>
    <m/>
    <n v="0"/>
    <m/>
    <m/>
    <m/>
    <m/>
    <m/>
    <m/>
    <m/>
    <m/>
    <s v="PRTN2037351818-20106"/>
    <s v="A01488"/>
    <s v="ADVANCED BIO MACHINES PTE LTD"/>
    <m/>
    <n v="0"/>
    <n v="0"/>
    <n v="0"/>
    <n v="0"/>
    <n v="0"/>
    <n v="0"/>
    <m/>
    <m/>
    <m/>
    <s v="No"/>
    <s v="W665056"/>
    <n v="0"/>
    <m/>
    <s v="A01488"/>
    <m/>
    <m/>
    <s v="S0363058"/>
  </r>
  <r>
    <x v="751"/>
    <n v="10000"/>
    <n v="20000"/>
    <n v="45764"/>
    <s v="502LAUGH"/>
    <s v=" 8:36:59 am"/>
    <s v="M0BHA3561"/>
    <m/>
    <x v="1"/>
    <s v="Yes"/>
    <n v="105"/>
    <s v="Laser"/>
    <x v="6"/>
    <s v="PM87"/>
    <s v="LEE SHIEN WEI"/>
    <n v="1000"/>
    <m/>
    <m/>
    <d v="2025-04-16T00:00:00"/>
    <m/>
    <n v="1"/>
    <n v="1000"/>
    <s v="PE"/>
    <s v="PRTN-1463077491-0001"/>
    <n v="0"/>
    <n v="1000"/>
    <n v="0"/>
    <n v="0"/>
    <n v="0"/>
    <n v="0"/>
    <m/>
    <m/>
    <n v="0"/>
    <m/>
    <m/>
    <m/>
    <m/>
    <m/>
    <m/>
    <m/>
    <m/>
    <s v="PRTN-1463077491-38"/>
    <s v="A01488"/>
    <s v="ADVANCED BIO MACHINES PTE LTD"/>
    <m/>
    <n v="0"/>
    <n v="0"/>
    <n v="0"/>
    <n v="0"/>
    <n v="0"/>
    <n v="0"/>
    <m/>
    <m/>
    <m/>
    <s v="No"/>
    <s v="W665057"/>
    <n v="0"/>
    <m/>
    <s v="A01488"/>
    <m/>
    <m/>
    <s v="S0363058"/>
  </r>
  <r>
    <x v="708"/>
    <n v="10000"/>
    <n v="20000"/>
    <n v="45763"/>
    <s v="502LAUGH"/>
    <s v=" 1:56:18 pm"/>
    <s v="4239S1/311080325"/>
    <m/>
    <x v="1"/>
    <s v="Yes"/>
    <n v="105"/>
    <s v="Laser"/>
    <x v="6"/>
    <s v="PM87"/>
    <s v="LEE SHIEN WEI"/>
    <n v="1000"/>
    <m/>
    <m/>
    <d v="2025-04-16T00:00:00"/>
    <m/>
    <n v="1"/>
    <n v="1000"/>
    <s v="PE"/>
    <s v="PRTN-1463077491-0002"/>
    <n v="0"/>
    <n v="1000"/>
    <n v="0"/>
    <n v="0"/>
    <n v="0"/>
    <n v="0"/>
    <m/>
    <m/>
    <n v="0"/>
    <m/>
    <m/>
    <m/>
    <m/>
    <m/>
    <m/>
    <m/>
    <m/>
    <s v="PRTN-1463077491-25"/>
    <s v="A01488"/>
    <s v="ADVANCED BIO MACHINES PTE LTD"/>
    <m/>
    <n v="0"/>
    <n v="0"/>
    <n v="0"/>
    <n v="0"/>
    <n v="0"/>
    <n v="0"/>
    <m/>
    <m/>
    <m/>
    <s v="No"/>
    <s v="W665241"/>
    <n v="0"/>
    <m/>
    <s v="A01488"/>
    <m/>
    <m/>
    <s v="S0363058"/>
  </r>
  <r>
    <x v="752"/>
    <n v="10000"/>
    <n v="20000"/>
    <n v="45763"/>
    <s v="502LAUGH"/>
    <s v=" 1:55:10 pm"/>
    <s v="4239S1/L5114U8024"/>
    <m/>
    <x v="1"/>
    <s v="Yes"/>
    <n v="105"/>
    <s v="Laser"/>
    <x v="6"/>
    <s v="PM87"/>
    <s v="LEE SHIEN WEI"/>
    <n v="4000"/>
    <m/>
    <m/>
    <d v="2025-04-16T00:00:00"/>
    <m/>
    <n v="1"/>
    <n v="4000"/>
    <s v="PE"/>
    <s v="PRTN-2037351818-0001"/>
    <n v="0"/>
    <n v="16"/>
    <n v="3984"/>
    <n v="0"/>
    <n v="0"/>
    <n v="0"/>
    <m/>
    <m/>
    <n v="0"/>
    <m/>
    <m/>
    <m/>
    <m/>
    <m/>
    <m/>
    <m/>
    <m/>
    <s v="PRTN-2037351818-1433"/>
    <s v="A01488"/>
    <s v="ADVANCED BIO MACHINES PTE LTD"/>
    <m/>
    <n v="0"/>
    <n v="0"/>
    <n v="0"/>
    <n v="0"/>
    <n v="0"/>
    <n v="0"/>
    <m/>
    <m/>
    <m/>
    <s v="No"/>
    <s v="W665242"/>
    <n v="0"/>
    <m/>
    <s v="A01488"/>
    <m/>
    <m/>
    <s v="S0363058"/>
  </r>
  <r>
    <x v="753"/>
    <n v="10000"/>
    <n v="20000"/>
    <n v="45763"/>
    <s v="502LAUGH"/>
    <s v=" 3:33:03 pm"/>
    <s v="M0BHA3561"/>
    <m/>
    <x v="1"/>
    <s v="Yes"/>
    <n v="105"/>
    <s v="Laser"/>
    <x v="6"/>
    <s v="PM87"/>
    <s v="LEE SHIEN WEI"/>
    <n v="1000"/>
    <m/>
    <m/>
    <d v="2025-04-16T00:00:00"/>
    <m/>
    <n v="1"/>
    <n v="1000"/>
    <s v="PE"/>
    <s v="PRTN-1463077491-0007"/>
    <n v="0"/>
    <n v="1000"/>
    <n v="0"/>
    <n v="0"/>
    <n v="0"/>
    <n v="0"/>
    <m/>
    <m/>
    <n v="0"/>
    <m/>
    <m/>
    <m/>
    <m/>
    <m/>
    <m/>
    <m/>
    <m/>
    <s v="PRTN-1463077491-539"/>
    <s v="A01488"/>
    <s v="ADVANCED BIO MACHINES PTE LTD"/>
    <m/>
    <n v="0"/>
    <n v="0"/>
    <n v="0"/>
    <n v="0"/>
    <n v="0"/>
    <n v="0"/>
    <m/>
    <m/>
    <m/>
    <s v="No"/>
    <s v="W665058"/>
    <n v="0"/>
    <m/>
    <s v="A01488"/>
    <m/>
    <m/>
    <s v="S0363059"/>
  </r>
  <r>
    <x v="754"/>
    <n v="10000"/>
    <n v="20000"/>
    <n v="45763"/>
    <s v="502LAUGH"/>
    <s v=" 3:33:46 pm"/>
    <s v="M0BHA3561"/>
    <m/>
    <x v="1"/>
    <s v="Yes"/>
    <n v="105"/>
    <s v="Laser"/>
    <x v="6"/>
    <s v="PM87"/>
    <s v="LEE SHIEN WEI"/>
    <n v="1000"/>
    <m/>
    <m/>
    <d v="2025-04-16T00:00:00"/>
    <m/>
    <n v="1"/>
    <n v="1000"/>
    <s v="PE"/>
    <s v="PRTN-1463077491-0008"/>
    <n v="0"/>
    <n v="1000"/>
    <n v="0"/>
    <n v="0"/>
    <n v="0"/>
    <n v="0"/>
    <m/>
    <m/>
    <n v="0"/>
    <m/>
    <m/>
    <m/>
    <m/>
    <m/>
    <m/>
    <m/>
    <m/>
    <s v="PRTN-1463077491-584"/>
    <s v="A01488"/>
    <s v="ADVANCED BIO MACHINES PTE LTD"/>
    <m/>
    <n v="0"/>
    <n v="0"/>
    <n v="0"/>
    <n v="0"/>
    <n v="0"/>
    <n v="0"/>
    <m/>
    <m/>
    <m/>
    <s v="No"/>
    <s v="W665243"/>
    <n v="0"/>
    <m/>
    <s v="A01488"/>
    <m/>
    <m/>
    <s v="S0363059"/>
  </r>
  <r>
    <x v="759"/>
    <n v="10000"/>
    <n v="20000"/>
    <n v="45768"/>
    <s v="502LAUGH"/>
    <s v=" 8:38:29 am"/>
    <s v="M0BS890401000"/>
    <m/>
    <x v="1"/>
    <s v="Yes"/>
    <n v="86"/>
    <s v="Brotech DF330 "/>
    <x v="1"/>
    <s v="PM45"/>
    <s v="TAY CHIN LIONG"/>
    <n v="2084"/>
    <n v="64.733333333333334"/>
    <n v="1.078888888888889"/>
    <d v="2025-04-16T00:00:00"/>
    <m/>
    <n v="24"/>
    <n v="50016"/>
    <s v="PE"/>
    <s v="70106701-010001"/>
    <n v="0"/>
    <n v="17500"/>
    <n v="32516"/>
    <n v="0"/>
    <n v="0"/>
    <n v="0"/>
    <m/>
    <m/>
    <n v="0"/>
    <m/>
    <m/>
    <m/>
    <m/>
    <m/>
    <m/>
    <m/>
    <m/>
    <s v="70106701-01"/>
    <s v="S19403"/>
    <s v="MSD INTERNATIONAL GMBH"/>
    <m/>
    <n v="0"/>
    <n v="0"/>
    <n v="0"/>
    <n v="0"/>
    <n v="0"/>
    <n v="0"/>
    <m/>
    <m/>
    <m/>
    <s v="No"/>
    <s v="W665061"/>
    <n v="0"/>
    <m/>
    <s v="S19403"/>
    <m/>
    <m/>
    <s v="S0363091"/>
  </r>
  <r>
    <x v="808"/>
    <n v="10000"/>
    <n v="10000"/>
    <n v="45764"/>
    <s v="502LAUGH"/>
    <s v=" 5:05:16 pm"/>
    <s v="M0BI68841"/>
    <m/>
    <x v="0"/>
    <s v="Yes"/>
    <n v="78"/>
    <s v="Baby Sanki"/>
    <x v="3"/>
    <s v="PM84"/>
    <s v="TAN TAI TOH"/>
    <n v="1000"/>
    <n v="70"/>
    <n v="1.1666666666666667"/>
    <d v="2025-04-16T00:00:00"/>
    <m/>
    <n v="16"/>
    <n v="16000"/>
    <s v="PE"/>
    <s v="713891301-ADS1360001"/>
    <n v="0"/>
    <n v="10000"/>
    <n v="6000"/>
    <n v="0"/>
    <n v="0"/>
    <n v="0"/>
    <m/>
    <m/>
    <n v="0"/>
    <m/>
    <m/>
    <m/>
    <m/>
    <m/>
    <m/>
    <m/>
    <m/>
    <s v="713891301-ADS1366"/>
    <s v="S19314"/>
    <s v="SEAGATE TECHNOLOGY INTERNATIONAL (WUXI) CO., LTD"/>
    <m/>
    <n v="0"/>
    <n v="0"/>
    <n v="0"/>
    <n v="0"/>
    <n v="0"/>
    <n v="0"/>
    <m/>
    <m/>
    <m/>
    <s v="No"/>
    <s v="W665249"/>
    <n v="0"/>
    <m/>
    <s v="S19314"/>
    <m/>
    <m/>
    <s v="H0065003"/>
  </r>
  <r>
    <x v="809"/>
    <n v="10000"/>
    <n v="10000"/>
    <n v="45764"/>
    <s v="502LAUGH"/>
    <s v=" 8:41:30 am"/>
    <s v="U541452040/504040726"/>
    <m/>
    <x v="0"/>
    <s v="Yes"/>
    <n v="32"/>
    <s v="Lintec Intermittent"/>
    <x v="3"/>
    <s v="PM26"/>
    <s v="TAN AIK KEONG"/>
    <n v="5860"/>
    <m/>
    <m/>
    <d v="2025-04-16T00:00:00"/>
    <m/>
    <n v="1"/>
    <n v="5860"/>
    <s v="PE"/>
    <s v="250-5323-000001"/>
    <n v="0"/>
    <n v="5360"/>
    <n v="500"/>
    <n v="0"/>
    <n v="0"/>
    <n v="0"/>
    <m/>
    <m/>
    <n v="0"/>
    <m/>
    <m/>
    <m/>
    <m/>
    <m/>
    <m/>
    <m/>
    <m/>
    <s v="250-5323-00"/>
    <s v="J10025"/>
    <s v="JMS SINGAPORE PTE LTD"/>
    <m/>
    <n v="0"/>
    <n v="0"/>
    <n v="0"/>
    <n v="0"/>
    <n v="0"/>
    <n v="0"/>
    <m/>
    <m/>
    <m/>
    <s v="No"/>
    <s v="W665518"/>
    <n v="0"/>
    <m/>
    <s v="J10025"/>
    <m/>
    <m/>
    <s v="S0363097"/>
  </r>
  <r>
    <x v="671"/>
    <n v="10000"/>
    <n v="20000"/>
    <n v="45763"/>
    <s v="502LAUGH"/>
    <s v=" 1:53:51 pm"/>
    <s v="U4B1958060"/>
    <m/>
    <x v="1"/>
    <s v="Yes"/>
    <n v="71"/>
    <s v="POLLY"/>
    <x v="2"/>
    <s v="PS95"/>
    <s v="LIM CHENG LEONG"/>
    <n v="1000"/>
    <m/>
    <m/>
    <d v="2025-04-16T00:00:00"/>
    <m/>
    <n v="10"/>
    <n v="10000"/>
    <s v="PE"/>
    <s v="GR-0600001"/>
    <n v="0"/>
    <n v="10000"/>
    <n v="0"/>
    <n v="0"/>
    <n v="0"/>
    <n v="0"/>
    <m/>
    <m/>
    <n v="0"/>
    <m/>
    <m/>
    <m/>
    <m/>
    <m/>
    <m/>
    <m/>
    <m/>
    <s v="GR-060"/>
    <s v="G07076"/>
    <s v="GIVAUDAN SINGAPORE PTE LTD"/>
    <m/>
    <n v="0"/>
    <n v="0"/>
    <n v="0"/>
    <n v="0"/>
    <n v="0"/>
    <n v="0"/>
    <m/>
    <m/>
    <m/>
    <s v="No"/>
    <s v="W665064"/>
    <n v="0"/>
    <m/>
    <s v="G07076"/>
    <m/>
    <m/>
    <s v="S0363101"/>
  </r>
  <r>
    <x v="810"/>
    <n v="10000"/>
    <n v="10000"/>
    <n v="45769"/>
    <s v="502LAUGH"/>
    <s v=" 8:33:17 am"/>
    <s v="L540U8003"/>
    <m/>
    <x v="0"/>
    <s v="Yes"/>
    <n v="65"/>
    <s v="Sanki SDR300"/>
    <x v="2"/>
    <s v="PMJ7"/>
    <s v="FOONG SEL YI"/>
    <n v="9400"/>
    <n v="280"/>
    <n v="4.666666666666667"/>
    <d v="2025-04-16T00:00:00"/>
    <m/>
    <n v="5"/>
    <n v="47000"/>
    <s v="PE"/>
    <s v="150-02285-2K0001"/>
    <n v="0"/>
    <n v="47000"/>
    <n v="0"/>
    <n v="0"/>
    <n v="0"/>
    <n v="0"/>
    <m/>
    <m/>
    <n v="0"/>
    <m/>
    <m/>
    <m/>
    <m/>
    <m/>
    <m/>
    <m/>
    <m/>
    <s v="150-02319"/>
    <s v="I09146"/>
    <s v="MICRON SEMICONDUCTOR ASIA OPERATIONS PTE LTD"/>
    <m/>
    <n v="0"/>
    <n v="0"/>
    <n v="0"/>
    <n v="0"/>
    <n v="0"/>
    <n v="0"/>
    <m/>
    <m/>
    <m/>
    <s v="No"/>
    <s v="W665250"/>
    <n v="0"/>
    <m/>
    <s v="I09146"/>
    <m/>
    <m/>
    <s v="S0363103"/>
  </r>
  <r>
    <x v="811"/>
    <n v="10000"/>
    <n v="10000"/>
    <n v="45764"/>
    <s v="502LAUGH"/>
    <s v=" 8:38:34 am"/>
    <s v="4110601U5A"/>
    <m/>
    <x v="0"/>
    <s v="Yes"/>
    <n v="46"/>
    <s v="Sanki 300 Intermittent"/>
    <x v="3"/>
    <s v="PS66"/>
    <s v="SIM ENG KWANG"/>
    <n v="3000"/>
    <n v="120"/>
    <n v="2"/>
    <d v="2025-04-16T00:00:00"/>
    <m/>
    <n v="1"/>
    <n v="3000"/>
    <s v="PE"/>
    <s v="260-6403-000001"/>
    <n v="0"/>
    <n v="3000"/>
    <n v="0"/>
    <n v="0"/>
    <n v="0"/>
    <n v="0"/>
    <m/>
    <m/>
    <n v="0"/>
    <m/>
    <m/>
    <m/>
    <m/>
    <m/>
    <m/>
    <m/>
    <m/>
    <s v="260-6403-00"/>
    <s v="J10025"/>
    <s v="JMS SINGAPORE PTE LTD"/>
    <m/>
    <n v="0"/>
    <n v="0"/>
    <n v="0"/>
    <n v="0"/>
    <n v="0"/>
    <n v="0"/>
    <m/>
    <m/>
    <m/>
    <s v="No"/>
    <s v="W665065"/>
    <n v="0"/>
    <m/>
    <s v="J10025"/>
    <m/>
    <m/>
    <s v="S0363126"/>
  </r>
  <r>
    <x v="812"/>
    <n v="10000"/>
    <n v="10000"/>
    <n v="45763"/>
    <s v="502LAUGH"/>
    <s v=" 3:13:05 pm"/>
    <s v="U5124S154/4052209U5"/>
    <m/>
    <x v="0"/>
    <s v="Yes"/>
    <n v="61"/>
    <s v="FSK 520"/>
    <x v="3"/>
    <s v="PM68"/>
    <s v="LEE KIM LIANG"/>
    <n v="1000"/>
    <n v="65"/>
    <n v="1.0833333333333333"/>
    <d v="2025-04-16T00:00:00"/>
    <m/>
    <n v="1"/>
    <n v="1000"/>
    <s v="PE"/>
    <s v="TSMC00340060001"/>
    <n v="0"/>
    <n v="1000"/>
    <n v="0"/>
    <n v="0"/>
    <n v="0"/>
    <n v="0"/>
    <m/>
    <m/>
    <n v="0"/>
    <m/>
    <m/>
    <m/>
    <m/>
    <m/>
    <m/>
    <m/>
    <m/>
    <s v="TSMC0034006"/>
    <s v="T20104"/>
    <s v="TOSHIBA TEC SINGAPORE PTE LTD"/>
    <m/>
    <n v="0"/>
    <n v="0"/>
    <n v="0"/>
    <n v="0"/>
    <n v="0"/>
    <n v="0"/>
    <m/>
    <m/>
    <m/>
    <s v="No"/>
    <s v="W665255"/>
    <n v="0"/>
    <m/>
    <s v="T20104"/>
    <m/>
    <m/>
    <s v="S0363137"/>
  </r>
  <r>
    <x v="813"/>
    <n v="10000"/>
    <n v="10000"/>
    <n v="45764"/>
    <s v="502LAUGH"/>
    <s v=" 8:40:07 am"/>
    <s v="U5124S154/L4802U8017"/>
    <m/>
    <x v="0"/>
    <s v="Yes"/>
    <n v="61"/>
    <s v="FSK 520"/>
    <x v="3"/>
    <s v="PM68"/>
    <s v="LEE KIM LIANG"/>
    <n v="1000"/>
    <n v="65"/>
    <n v="1.0833333333333333"/>
    <d v="2025-04-16T00:00:00"/>
    <m/>
    <n v="1"/>
    <n v="1000"/>
    <s v="PE"/>
    <s v="TSMC00341040001"/>
    <n v="0"/>
    <n v="1000"/>
    <n v="0"/>
    <n v="0"/>
    <n v="0"/>
    <n v="0"/>
    <m/>
    <m/>
    <n v="0"/>
    <m/>
    <m/>
    <m/>
    <m/>
    <m/>
    <m/>
    <m/>
    <m/>
    <s v="TSMC0034104"/>
    <s v="T20104"/>
    <s v="TOSHIBA TEC SINGAPORE PTE LTD"/>
    <m/>
    <n v="0"/>
    <n v="0"/>
    <n v="0"/>
    <n v="0"/>
    <n v="0"/>
    <n v="0"/>
    <m/>
    <m/>
    <m/>
    <s v="No"/>
    <s v="W665068"/>
    <n v="0"/>
    <m/>
    <s v="T20104"/>
    <m/>
    <m/>
    <s v="S0363137"/>
  </r>
  <r>
    <x v="814"/>
    <n v="10000"/>
    <n v="10000"/>
    <n v="45769"/>
    <s v="502LAUGH"/>
    <s v=" 9:17:16 am"/>
    <s v="TW1116349-04"/>
    <m/>
    <x v="0"/>
    <s v="Yes"/>
    <n v="72"/>
    <s v="Xeikon 3500"/>
    <x v="0"/>
    <s v="PM17"/>
    <s v="NG SWEE CHEA"/>
    <n v="1500"/>
    <m/>
    <m/>
    <d v="2025-04-16T00:00:00"/>
    <m/>
    <n v="24"/>
    <n v="36000"/>
    <s v="PE"/>
    <s v="P1S0455 60001"/>
    <n v="0"/>
    <n v="30000"/>
    <n v="6000"/>
    <n v="0"/>
    <n v="0"/>
    <n v="0"/>
    <m/>
    <m/>
    <n v="0"/>
    <m/>
    <m/>
    <m/>
    <m/>
    <m/>
    <m/>
    <m/>
    <m/>
    <s v="P1S0455 6"/>
    <s v="H08220"/>
    <s v="HAW PAR HEALTHCARE LIMITED"/>
    <m/>
    <n v="0"/>
    <n v="0"/>
    <n v="0"/>
    <n v="0"/>
    <n v="0"/>
    <n v="0"/>
    <m/>
    <m/>
    <m/>
    <s v="No"/>
    <s v="W665307"/>
    <n v="0"/>
    <m/>
    <s v="H08220"/>
    <m/>
    <m/>
    <s v="S0363148"/>
  </r>
  <r>
    <x v="815"/>
    <n v="10000"/>
    <n v="10000"/>
    <n v="45763"/>
    <s v="502LAUGH"/>
    <s v=" 1:56:18 pm"/>
    <s v="L4723U8006/4116S1"/>
    <m/>
    <x v="0"/>
    <s v="Yes"/>
    <n v="78"/>
    <s v="Baby Sanki"/>
    <x v="3"/>
    <s v="PM84"/>
    <s v="TAN TAI TOH"/>
    <n v="17"/>
    <n v="45.424999999999997"/>
    <n v="0.75708333333333333"/>
    <d v="2025-04-16T00:00:00"/>
    <m/>
    <n v="6"/>
    <n v="104"/>
    <s v="PE"/>
    <s v="811219 INDEX1000001"/>
    <n v="0"/>
    <n v="100"/>
    <n v="4"/>
    <n v="0"/>
    <n v="0"/>
    <n v="0"/>
    <m/>
    <m/>
    <n v="0"/>
    <m/>
    <m/>
    <m/>
    <m/>
    <m/>
    <m/>
    <m/>
    <m/>
    <s v="811219 INDEX100"/>
    <s v="V22000"/>
    <s v="PT VARTA MICROBATTERY INDONESIA"/>
    <m/>
    <n v="0"/>
    <n v="0"/>
    <n v="0"/>
    <n v="0"/>
    <n v="0"/>
    <n v="0"/>
    <m/>
    <m/>
    <m/>
    <s v="No"/>
    <s v="W665073"/>
    <n v="0"/>
    <m/>
    <s v="V22000"/>
    <m/>
    <m/>
    <s v="ZSA101807"/>
  </r>
  <r>
    <x v="815"/>
    <n v="20000"/>
    <n v="10000"/>
    <n v="45763"/>
    <s v="502LAUGH"/>
    <s v=" 1:56:18 pm"/>
    <s v="L4723U8006/4116S1"/>
    <m/>
    <x v="0"/>
    <s v="Yes"/>
    <n v="78"/>
    <s v="Baby Sanki"/>
    <x v="3"/>
    <s v="PM84"/>
    <s v="TAN TAI TOH"/>
    <n v="17"/>
    <n v="45.424999999999997"/>
    <n v="0.75708333333333333"/>
    <d v="2025-04-16T00:00:00"/>
    <m/>
    <n v="6"/>
    <n v="100"/>
    <s v="PE"/>
    <s v="811219 INDEX1000001"/>
    <n v="0"/>
    <n v="100"/>
    <n v="0"/>
    <n v="0"/>
    <n v="0"/>
    <n v="0"/>
    <m/>
    <m/>
    <n v="0"/>
    <m/>
    <m/>
    <m/>
    <m/>
    <m/>
    <m/>
    <m/>
    <m/>
    <s v="811219 INDEX100"/>
    <s v="V22000"/>
    <s v="PT VARTA MICROBATTERY INDONESIA"/>
    <m/>
    <n v="0"/>
    <n v="0"/>
    <n v="0"/>
    <n v="0"/>
    <n v="0"/>
    <n v="0"/>
    <m/>
    <m/>
    <m/>
    <s v="No"/>
    <s v="W665073"/>
    <n v="0"/>
    <m/>
    <s v="V22000"/>
    <m/>
    <m/>
    <s v="ZSA101807"/>
  </r>
  <r>
    <x v="816"/>
    <n v="10000"/>
    <n v="10000"/>
    <n v="45763"/>
    <s v="502LAUGH"/>
    <n v="0.4697453703703704"/>
    <s v="J00Q283701525"/>
    <m/>
    <x v="0"/>
    <s v="Yes"/>
    <n v="65"/>
    <s v="Sanki SDR300"/>
    <x v="2"/>
    <s v="PMJ7"/>
    <s v="FOONG SEL YI"/>
    <n v="5000"/>
    <n v="170"/>
    <n v="2.8333333333333335"/>
    <d v="2025-04-16T00:00:00"/>
    <m/>
    <n v="4"/>
    <n v="20000"/>
    <s v="PE"/>
    <s v="250-8049-000001"/>
    <n v="0"/>
    <n v="20000"/>
    <n v="0"/>
    <n v="0"/>
    <n v="0"/>
    <n v="0"/>
    <m/>
    <m/>
    <n v="0"/>
    <m/>
    <m/>
    <m/>
    <m/>
    <m/>
    <m/>
    <m/>
    <m/>
    <s v="250-8049-00"/>
    <s v="J10025"/>
    <s v="JMS SINGAPORE PTE LTD"/>
    <m/>
    <n v="0"/>
    <n v="0"/>
    <n v="0"/>
    <n v="0"/>
    <n v="0"/>
    <n v="0"/>
    <m/>
    <m/>
    <m/>
    <s v="No"/>
    <s v="W665074"/>
    <n v="0"/>
    <m/>
    <s v="J10025"/>
    <m/>
    <m/>
    <s v="S0363166"/>
  </r>
  <r>
    <x v="817"/>
    <n v="10000"/>
    <n v="10000"/>
    <n v="45768"/>
    <s v="502LAUGH"/>
    <s v=" 8:35:35 am"/>
    <s v="U541658044"/>
    <m/>
    <x v="0"/>
    <s v="Yes"/>
    <n v="79"/>
    <s v="HP Indigo 6800"/>
    <x v="0"/>
    <s v="PC02"/>
    <s v="GAO BINJIE"/>
    <n v="3470"/>
    <n v="203.5"/>
    <n v="3.3916666666666666"/>
    <d v="2025-04-16T00:00:00"/>
    <m/>
    <n v="32"/>
    <n v="111040"/>
    <s v="PE"/>
    <s v="SH25-0407-01320001"/>
    <n v="0"/>
    <n v="111000"/>
    <n v="40"/>
    <n v="0"/>
    <n v="0"/>
    <n v="0"/>
    <m/>
    <m/>
    <n v="0"/>
    <m/>
    <m/>
    <m/>
    <m/>
    <m/>
    <m/>
    <m/>
    <m/>
    <s v="SH25-0407-0132"/>
    <s v="S19412"/>
    <s v="TOPPAN SECURITY PRINTING PTE LTD"/>
    <m/>
    <n v="0"/>
    <n v="0"/>
    <n v="0"/>
    <n v="0"/>
    <n v="0"/>
    <n v="0"/>
    <m/>
    <m/>
    <m/>
    <s v="No"/>
    <s v="W665075"/>
    <n v="0"/>
    <m/>
    <s v="S19412"/>
    <m/>
    <m/>
    <s v="S0363350"/>
  </r>
  <r>
    <x v="470"/>
    <n v="10000"/>
    <n v="40000"/>
    <n v="45770"/>
    <s v="502LAUGH"/>
    <s v=" 9:35:51 am"/>
    <s v="BZC064-09"/>
    <m/>
    <x v="1"/>
    <s v="Yes"/>
    <n v="76"/>
    <s v="HDS 3"/>
    <x v="2"/>
    <s v="PM46"/>
    <s v="TAN CHEE CHUN"/>
    <n v="71000"/>
    <n v="3595"/>
    <n v="59.916666666666664"/>
    <d v="2025-04-17T00:00:00"/>
    <m/>
    <n v="6"/>
    <n v="426000"/>
    <s v="PE"/>
    <s v="KT-200-W0001"/>
    <n v="0"/>
    <n v="425997"/>
    <n v="3"/>
    <n v="0"/>
    <n v="0"/>
    <n v="0"/>
    <m/>
    <m/>
    <n v="0"/>
    <m/>
    <m/>
    <m/>
    <m/>
    <m/>
    <m/>
    <m/>
    <m/>
    <s v="KT-200-W"/>
    <s v="E05203"/>
    <s v="E-Z LETTERING SERVICE"/>
    <m/>
    <n v="0"/>
    <n v="0"/>
    <n v="0"/>
    <n v="0"/>
    <n v="0"/>
    <n v="0"/>
    <m/>
    <m/>
    <m/>
    <s v="No"/>
    <s v="W665397"/>
    <n v="0"/>
    <m/>
    <s v="E05203"/>
    <m/>
    <m/>
    <s v="S0348831"/>
  </r>
  <r>
    <x v="818"/>
    <n v="10000"/>
    <n v="20000"/>
    <n v="45770"/>
    <s v="502LAUGH"/>
    <s v=" 2:13:20 pm"/>
    <s v="10639931104/10639931099/10639931097/10639931100/10639931098"/>
    <m/>
    <x v="1"/>
    <s v="Yes"/>
    <n v="77"/>
    <s v="Brotech DF330 "/>
    <x v="1"/>
    <s v="PM74"/>
    <s v="YONG CHEE SOON"/>
    <n v="29723"/>
    <n v="525.38333333333333"/>
    <n v="8.756388888888889"/>
    <d v="2025-04-17T00:00:00"/>
    <m/>
    <n v="36"/>
    <n v="1070028"/>
    <s v="PE"/>
    <s v="5180-0103-BH2120001"/>
    <n v="0"/>
    <n v="1000000"/>
    <n v="70028"/>
    <n v="0"/>
    <n v="0"/>
    <n v="0"/>
    <m/>
    <m/>
    <n v="0"/>
    <m/>
    <m/>
    <m/>
    <m/>
    <m/>
    <m/>
    <m/>
    <m/>
    <s v="5180-0103-BH212"/>
    <s v="H08031-JIM"/>
    <s v="HP SINGAPORE (PRIVATE) LIMITED"/>
    <m/>
    <n v="0"/>
    <n v="0"/>
    <n v="0"/>
    <n v="0"/>
    <n v="0"/>
    <n v="0"/>
    <m/>
    <m/>
    <m/>
    <s v="No"/>
    <s v="W665399"/>
    <n v="0"/>
    <m/>
    <s v="H08031-JIM"/>
    <m/>
    <m/>
    <s v="S0353174"/>
  </r>
  <r>
    <x v="819"/>
    <n v="10000"/>
    <n v="10000"/>
    <n v="45768"/>
    <s v="502LAUGH"/>
    <n v="0.486875"/>
    <s v="J002V0392"/>
    <m/>
    <x v="0"/>
    <s v="Yes"/>
    <n v="59"/>
    <s v="SANKI SD-300 Intermittent"/>
    <x v="3"/>
    <s v="PS74"/>
    <s v="GOH CHIN TECK"/>
    <n v="15000"/>
    <n v="420"/>
    <n v="7"/>
    <d v="2025-04-17T00:00:00"/>
    <m/>
    <n v="2"/>
    <n v="30000"/>
    <s v="PE"/>
    <s v="R001-48520001"/>
    <n v="0"/>
    <n v="30000"/>
    <n v="0"/>
    <n v="0"/>
    <n v="0"/>
    <n v="0"/>
    <m/>
    <m/>
    <n v="0"/>
    <m/>
    <m/>
    <m/>
    <m/>
    <m/>
    <m/>
    <m/>
    <m/>
    <s v="R001-4852"/>
    <s v="R18131"/>
    <s v="RESMED ASIA PTE LTD"/>
    <m/>
    <n v="0"/>
    <n v="0"/>
    <n v="0"/>
    <n v="0"/>
    <n v="0"/>
    <n v="0"/>
    <m/>
    <m/>
    <m/>
    <s v="No"/>
    <s v="W665272"/>
    <n v="0"/>
    <m/>
    <s v="R18131"/>
    <m/>
    <m/>
    <s v="S0357046"/>
  </r>
  <r>
    <x v="820"/>
    <n v="10000"/>
    <n v="10000"/>
    <n v="45769"/>
    <s v="502LAUGH"/>
    <s v=" 8:36:21 am"/>
    <s v="J00TB2080"/>
    <m/>
    <x v="0"/>
    <s v="Yes"/>
    <n v="111"/>
    <s v="Brotech"/>
    <x v="1"/>
    <s v="PS07"/>
    <s v="KANG HOCK SENG"/>
    <n v="37500"/>
    <n v="655"/>
    <n v="10.916666666666666"/>
    <d v="2025-04-17T00:00:00"/>
    <m/>
    <n v="8"/>
    <n v="300000"/>
    <s v="PE"/>
    <s v="Z512 REV 6.00001"/>
    <n v="0"/>
    <n v="298182"/>
    <n v="1818"/>
    <n v="0"/>
    <n v="0"/>
    <n v="0"/>
    <m/>
    <m/>
    <n v="0"/>
    <m/>
    <m/>
    <m/>
    <m/>
    <m/>
    <m/>
    <m/>
    <m/>
    <s v="Z512 REV 8.0"/>
    <s v="R18131"/>
    <s v="RESMED ASIA PTE LTD"/>
    <m/>
    <n v="0"/>
    <n v="0"/>
    <n v="0"/>
    <n v="0"/>
    <n v="0"/>
    <n v="0"/>
    <m/>
    <m/>
    <m/>
    <s v="No"/>
    <s v="W665405"/>
    <n v="0"/>
    <m/>
    <s v="R18131"/>
    <m/>
    <m/>
    <s v="S0359808"/>
  </r>
  <r>
    <x v="821"/>
    <n v="10000"/>
    <n v="20000"/>
    <n v="45772"/>
    <s v="502LAUGH"/>
    <s v=" 9:48:08 am"/>
    <s v="80117500/XHX24911A1404/XHX2410261104/1010831/W02024/5285"/>
    <m/>
    <x v="0"/>
    <s v="Yes"/>
    <n v="103"/>
    <s v="HDS"/>
    <x v="2"/>
    <s v="PM55"/>
    <s v="CHAN SAU PENG"/>
    <n v="38125"/>
    <n v="1300.8333333333333"/>
    <n v="21.680555555555554"/>
    <d v="2025-04-17T00:00:00"/>
    <m/>
    <n v="8"/>
    <n v="305000"/>
    <s v="PE"/>
    <s v="MT273730001"/>
    <n v="0"/>
    <n v="305000"/>
    <n v="0"/>
    <n v="0"/>
    <n v="0"/>
    <n v="0"/>
    <m/>
    <m/>
    <n v="0"/>
    <m/>
    <m/>
    <m/>
    <m/>
    <m/>
    <m/>
    <m/>
    <m/>
    <s v="MT27373"/>
    <s v="Z26002"/>
    <s v="CCL DESIGN (PENANG) SDN. BHD."/>
    <m/>
    <n v="0"/>
    <n v="0"/>
    <n v="0"/>
    <n v="0"/>
    <n v="0"/>
    <n v="0"/>
    <m/>
    <m/>
    <m/>
    <s v="No"/>
    <s v="W665667"/>
    <n v="0"/>
    <m/>
    <s v="Z26002"/>
    <m/>
    <m/>
    <s v="S0360898"/>
  </r>
  <r>
    <x v="822"/>
    <n v="10000"/>
    <n v="20000"/>
    <n v="45768"/>
    <s v="502LAUGH"/>
    <n v="0.45329861111111114"/>
    <s v="M0BUE5720"/>
    <m/>
    <x v="0"/>
    <s v="Yes"/>
    <n v="94"/>
    <s v="Taiyo"/>
    <x v="3"/>
    <s v="PM09"/>
    <s v="PANG JING FULL"/>
    <n v="10000"/>
    <m/>
    <m/>
    <d v="2025-04-17T00:00:00"/>
    <m/>
    <n v="4"/>
    <n v="40000"/>
    <s v="PE"/>
    <s v="L001-773057-00000007"/>
    <n v="0"/>
    <n v="40000"/>
    <n v="0"/>
    <n v="0"/>
    <n v="0"/>
    <n v="0"/>
    <m/>
    <m/>
    <n v="0"/>
    <m/>
    <m/>
    <m/>
    <m/>
    <m/>
    <m/>
    <m/>
    <m/>
    <s v="L001-773057-000007CM"/>
    <s v="W23041-TH"/>
    <s v="WESTERN DIGITAL STORAGE TECHNOLOGIES"/>
    <m/>
    <n v="0"/>
    <n v="0"/>
    <n v="0"/>
    <n v="0"/>
    <n v="0"/>
    <n v="0"/>
    <m/>
    <m/>
    <m/>
    <s v="No"/>
    <s v="W665416"/>
    <n v="0"/>
    <m/>
    <s v="W23041-TH"/>
    <m/>
    <m/>
    <s v="H0064788"/>
  </r>
  <r>
    <x v="823"/>
    <n v="10000"/>
    <n v="10000"/>
    <n v="45768"/>
    <s v="502LAUGH"/>
    <s v=" 2:14:37 pm"/>
    <s v="SG-5650696"/>
    <m/>
    <x v="0"/>
    <s v="Yes"/>
    <n v="73"/>
    <s v="Brotech DF330"/>
    <x v="1"/>
    <s v="PM18"/>
    <s v="LAI CHIN YANG"/>
    <n v="48000"/>
    <n v="830"/>
    <n v="13.833333333333334"/>
    <d v="2025-04-17T00:00:00"/>
    <m/>
    <n v="12"/>
    <n v="576000"/>
    <s v="PE"/>
    <n v="80256230001"/>
    <n v="0"/>
    <n v="576000"/>
    <n v="0"/>
    <n v="0"/>
    <n v="0"/>
    <n v="0"/>
    <m/>
    <m/>
    <n v="0"/>
    <m/>
    <m/>
    <m/>
    <m/>
    <m/>
    <m/>
    <m/>
    <m/>
    <n v="8025623"/>
    <s v="B02083"/>
    <s v="BECTON DICKINSON MEDICAL (S) PTE LTD"/>
    <m/>
    <n v="0"/>
    <n v="0"/>
    <n v="0"/>
    <n v="0"/>
    <n v="0"/>
    <n v="0"/>
    <m/>
    <m/>
    <m/>
    <s v="No"/>
    <s v="W665420"/>
    <n v="0"/>
    <m/>
    <s v="B02083"/>
    <m/>
    <m/>
    <s v="S0361325"/>
  </r>
  <r>
    <x v="824"/>
    <n v="10000"/>
    <n v="20000"/>
    <n v="45768"/>
    <s v="502LAUGH"/>
    <s v=" 8:40:36 am"/>
    <s v="401180925/4820U8019"/>
    <m/>
    <x v="0"/>
    <s v="Yes"/>
    <n v="61"/>
    <s v="FSK 520"/>
    <x v="3"/>
    <s v="PM68"/>
    <s v="LEE KIM LIANG"/>
    <n v="100"/>
    <n v="47"/>
    <n v="0.78333333333333333"/>
    <d v="2025-04-17T00:00:00"/>
    <m/>
    <n v="1"/>
    <n v="100"/>
    <s v="PE"/>
    <s v="XOPA93005-Y6980001"/>
    <n v="0"/>
    <n v="100"/>
    <n v="0"/>
    <n v="0"/>
    <n v="0"/>
    <n v="0"/>
    <m/>
    <m/>
    <n v="0"/>
    <m/>
    <m/>
    <m/>
    <m/>
    <m/>
    <m/>
    <m/>
    <m/>
    <s v="XOPA93005-Y698"/>
    <s v="S19296"/>
    <s v="SIIX SINGAPORE PTE LTD"/>
    <m/>
    <n v="0"/>
    <n v="0"/>
    <n v="0"/>
    <n v="0"/>
    <n v="0"/>
    <n v="0"/>
    <m/>
    <m/>
    <m/>
    <s v="No"/>
    <s v="W665117"/>
    <n v="0"/>
    <m/>
    <s v="S19296"/>
    <m/>
    <m/>
    <s v="H0064800"/>
  </r>
  <r>
    <x v="825"/>
    <n v="10000"/>
    <n v="10000"/>
    <n v="45764"/>
    <s v="502LAUGH"/>
    <s v=" 5:03:27 pm"/>
    <s v="M0BFL2381"/>
    <m/>
    <x v="0"/>
    <s v="Yes"/>
    <n v="78"/>
    <s v="Baby Sanki"/>
    <x v="3"/>
    <s v="PM84"/>
    <s v="TAN TAI TOH"/>
    <n v="2750"/>
    <n v="113.75"/>
    <n v="1.8958333333333333"/>
    <d v="2025-04-17T00:00:00"/>
    <m/>
    <n v="16"/>
    <n v="44000"/>
    <s v="PE"/>
    <s v="714370205-ADS1360001"/>
    <n v="0"/>
    <n v="40000"/>
    <n v="4000"/>
    <n v="0"/>
    <n v="0"/>
    <n v="0"/>
    <m/>
    <m/>
    <n v="0"/>
    <m/>
    <m/>
    <m/>
    <m/>
    <m/>
    <m/>
    <m/>
    <m/>
    <s v="714370205-ADS1366"/>
    <s v="S19081-TH"/>
    <s v="SEAGATE TECHNOLOGY (THAILAND) LTD."/>
    <m/>
    <n v="0"/>
    <n v="0"/>
    <n v="0"/>
    <n v="0"/>
    <n v="0"/>
    <n v="0"/>
    <m/>
    <m/>
    <m/>
    <s v="No"/>
    <s v="W665124"/>
    <n v="0"/>
    <m/>
    <s v="S19081-TH"/>
    <m/>
    <m/>
    <s v="H0064892"/>
  </r>
  <r>
    <x v="825"/>
    <n v="10000"/>
    <n v="20000"/>
    <n v="45764"/>
    <s v="502LAUGH"/>
    <s v=" 5:03:27 pm"/>
    <s v="M0BFL2381"/>
    <m/>
    <x v="1"/>
    <s v="Yes"/>
    <n v="63"/>
    <s v="SANKI"/>
    <x v="2"/>
    <s v="PM80"/>
    <s v="YAP ZHI PING"/>
    <n v="2500"/>
    <n v="107.5"/>
    <n v="1.7916666666666667"/>
    <d v="2025-04-17T00:00:00"/>
    <m/>
    <n v="16"/>
    <n v="40000"/>
    <s v="PE"/>
    <s v="714370205-ADS1360001"/>
    <n v="0"/>
    <n v="40000"/>
    <n v="0"/>
    <n v="0"/>
    <n v="0"/>
    <n v="0"/>
    <m/>
    <m/>
    <n v="0"/>
    <m/>
    <m/>
    <m/>
    <m/>
    <m/>
    <m/>
    <m/>
    <m/>
    <s v="714370205-ADS1366"/>
    <s v="S19081-TH"/>
    <s v="SEAGATE TECHNOLOGY (THAILAND) LTD."/>
    <m/>
    <n v="0"/>
    <n v="0"/>
    <n v="0"/>
    <n v="0"/>
    <n v="0"/>
    <n v="0"/>
    <m/>
    <m/>
    <m/>
    <s v="No"/>
    <s v="W665124"/>
    <n v="0"/>
    <m/>
    <s v="S19081-TH"/>
    <m/>
    <m/>
    <s v="H0064892"/>
  </r>
  <r>
    <x v="787"/>
    <n v="10000"/>
    <n v="20000"/>
    <n v="45764"/>
    <s v="502LAUGH"/>
    <s v=" 5:03:27 pm"/>
    <s v="M0BFL2381"/>
    <m/>
    <x v="1"/>
    <s v="Yes"/>
    <n v="63"/>
    <s v="SANKI"/>
    <x v="2"/>
    <s v="PM80"/>
    <s v="YAP ZHI PING"/>
    <n v="2500"/>
    <n v="107.5"/>
    <n v="1.7916666666666667"/>
    <d v="2025-04-17T00:00:00"/>
    <m/>
    <n v="16"/>
    <n v="40000"/>
    <s v="PE"/>
    <s v="714370207-ADS1360001"/>
    <n v="0"/>
    <n v="40000"/>
    <n v="0"/>
    <n v="0"/>
    <n v="0"/>
    <n v="0"/>
    <m/>
    <m/>
    <n v="0"/>
    <m/>
    <m/>
    <m/>
    <m/>
    <m/>
    <m/>
    <m/>
    <m/>
    <s v="714370207-ADS1366"/>
    <s v="S19081-TH"/>
    <s v="SEAGATE TECHNOLOGY (THAILAND) LTD."/>
    <m/>
    <n v="0"/>
    <n v="0"/>
    <n v="0"/>
    <n v="0"/>
    <n v="0"/>
    <n v="0"/>
    <m/>
    <m/>
    <m/>
    <s v="No"/>
    <s v="W665183"/>
    <n v="0"/>
    <m/>
    <s v="S19081-TH"/>
    <m/>
    <m/>
    <s v="H0064894"/>
  </r>
  <r>
    <x v="826"/>
    <n v="10000"/>
    <n v="10000"/>
    <n v="45769"/>
    <s v="502LAUGH"/>
    <s v=" 8:56:07 am"/>
    <s v="M0BFL2381"/>
    <m/>
    <x v="0"/>
    <s v="Yes"/>
    <n v="78"/>
    <s v="Baby Sanki"/>
    <x v="3"/>
    <s v="PM84"/>
    <s v="TAN TAI TOH"/>
    <n v="2750"/>
    <n v="113.75"/>
    <n v="1.8958333333333333"/>
    <d v="2025-04-17T00:00:00"/>
    <m/>
    <n v="16"/>
    <n v="44000"/>
    <s v="PE"/>
    <s v="714370216-ADS1360001"/>
    <n v="0"/>
    <n v="40000"/>
    <n v="4000"/>
    <n v="0"/>
    <n v="0"/>
    <n v="0"/>
    <m/>
    <m/>
    <n v="0"/>
    <m/>
    <m/>
    <m/>
    <m/>
    <m/>
    <m/>
    <m/>
    <m/>
    <s v="714370216-ADS1366"/>
    <s v="S19081-TH"/>
    <s v="SEAGATE TECHNOLOGY (THAILAND) LTD."/>
    <m/>
    <n v="0"/>
    <n v="0"/>
    <n v="0"/>
    <n v="0"/>
    <n v="0"/>
    <n v="0"/>
    <m/>
    <m/>
    <m/>
    <s v="No"/>
    <s v="W665184"/>
    <n v="0"/>
    <m/>
    <s v="S19081-TH"/>
    <m/>
    <m/>
    <s v="H0064895"/>
  </r>
  <r>
    <x v="790"/>
    <n v="10000"/>
    <n v="20000"/>
    <n v="45764"/>
    <s v="502LAUGH"/>
    <s v=" 5:03:28 pm"/>
    <s v="M0BFL2381"/>
    <m/>
    <x v="1"/>
    <s v="Yes"/>
    <n v="63"/>
    <s v="SANKI"/>
    <x v="2"/>
    <s v="PM80"/>
    <s v="YAP ZHI PING"/>
    <n v="5000"/>
    <n v="170"/>
    <n v="2.8333333333333335"/>
    <d v="2025-04-17T00:00:00"/>
    <m/>
    <n v="16"/>
    <n v="80000"/>
    <s v="PE"/>
    <s v="714370207-ADS1360001"/>
    <n v="0"/>
    <n v="80000"/>
    <n v="0"/>
    <n v="0"/>
    <n v="0"/>
    <n v="0"/>
    <m/>
    <m/>
    <n v="0"/>
    <m/>
    <m/>
    <m/>
    <m/>
    <m/>
    <m/>
    <m/>
    <m/>
    <s v="714370207-ADS1366"/>
    <s v="S19314"/>
    <s v="SEAGATE TECHNOLOGY INTERNATIONAL (WUXI) CO., LTD"/>
    <m/>
    <n v="0"/>
    <n v="0"/>
    <n v="0"/>
    <n v="0"/>
    <n v="0"/>
    <n v="0"/>
    <m/>
    <m/>
    <m/>
    <s v="No"/>
    <s v="W665189"/>
    <n v="0"/>
    <m/>
    <s v="S19314"/>
    <m/>
    <m/>
    <s v="H0064909"/>
  </r>
  <r>
    <x v="827"/>
    <n v="10000"/>
    <n v="10000"/>
    <n v="45764"/>
    <s v="502LAUGH"/>
    <s v=" 5:05:16 pm"/>
    <s v="M0BFL2381"/>
    <m/>
    <x v="0"/>
    <s v="Yes"/>
    <n v="78"/>
    <s v="Baby Sanki"/>
    <x v="3"/>
    <s v="PM84"/>
    <s v="TAN TAI TOH"/>
    <n v="5500"/>
    <n v="182.5"/>
    <n v="3.0416666666666665"/>
    <d v="2025-04-17T00:00:00"/>
    <m/>
    <n v="16"/>
    <n v="88000"/>
    <s v="PE"/>
    <s v="714370205-ADS1360001"/>
    <n v="0"/>
    <n v="80000"/>
    <n v="8000"/>
    <n v="0"/>
    <n v="0"/>
    <n v="0"/>
    <m/>
    <m/>
    <n v="0"/>
    <m/>
    <m/>
    <m/>
    <m/>
    <m/>
    <m/>
    <m/>
    <m/>
    <s v="714370205-ADS1366"/>
    <s v="S19314"/>
    <s v="SEAGATE TECHNOLOGY INTERNATIONAL (WUXI) CO., LTD"/>
    <m/>
    <n v="0"/>
    <n v="0"/>
    <n v="0"/>
    <n v="0"/>
    <n v="0"/>
    <n v="0"/>
    <m/>
    <m/>
    <m/>
    <s v="No"/>
    <s v="W665198"/>
    <n v="0"/>
    <m/>
    <s v="S19314"/>
    <m/>
    <m/>
    <s v="H0064941"/>
  </r>
  <r>
    <x v="827"/>
    <n v="10000"/>
    <n v="20000"/>
    <n v="45764"/>
    <s v="502LAUGH"/>
    <s v=" 5:05:16 pm"/>
    <s v="M0BFL2381"/>
    <m/>
    <x v="1"/>
    <s v="Yes"/>
    <n v="63"/>
    <s v="SANKI"/>
    <x v="2"/>
    <s v="PM80"/>
    <s v="YAP ZHI PING"/>
    <n v="5000"/>
    <n v="170"/>
    <n v="2.8333333333333335"/>
    <d v="2025-04-17T00:00:00"/>
    <m/>
    <n v="16"/>
    <n v="80000"/>
    <s v="PE"/>
    <s v="714370205-ADS1360001"/>
    <n v="0"/>
    <n v="80000"/>
    <n v="0"/>
    <n v="0"/>
    <n v="0"/>
    <n v="0"/>
    <m/>
    <m/>
    <n v="0"/>
    <m/>
    <m/>
    <m/>
    <m/>
    <m/>
    <m/>
    <m/>
    <m/>
    <s v="714370205-ADS1366"/>
    <s v="S19314"/>
    <s v="SEAGATE TECHNOLOGY INTERNATIONAL (WUXI) CO., LTD"/>
    <m/>
    <n v="0"/>
    <n v="0"/>
    <n v="0"/>
    <n v="0"/>
    <n v="0"/>
    <n v="0"/>
    <m/>
    <m/>
    <m/>
    <s v="No"/>
    <s v="W665198"/>
    <n v="0"/>
    <m/>
    <s v="S19314"/>
    <m/>
    <m/>
    <s v="H0064941"/>
  </r>
  <r>
    <x v="828"/>
    <n v="10000"/>
    <n v="10000"/>
    <n v="45769"/>
    <s v="502LAUGH"/>
    <s v=" 8:56:07 am"/>
    <s v="M0BFL2381"/>
    <m/>
    <x v="0"/>
    <s v="Yes"/>
    <n v="78"/>
    <s v="Baby Sanki"/>
    <x v="3"/>
    <s v="PM84"/>
    <s v="TAN TAI TOH"/>
    <n v="2750"/>
    <n v="113.75"/>
    <n v="1.8958333333333333"/>
    <d v="2025-04-17T00:00:00"/>
    <m/>
    <n v="16"/>
    <n v="44000"/>
    <s v="PE"/>
    <s v="714370216-ADS1360001"/>
    <n v="0"/>
    <n v="40000"/>
    <n v="4000"/>
    <n v="0"/>
    <n v="0"/>
    <n v="0"/>
    <m/>
    <m/>
    <n v="0"/>
    <m/>
    <m/>
    <m/>
    <m/>
    <m/>
    <m/>
    <m/>
    <m/>
    <s v="714370216-ADS1366"/>
    <s v="S19081-TH"/>
    <s v="SEAGATE TECHNOLOGY (THAILAND) LTD."/>
    <m/>
    <n v="0"/>
    <n v="0"/>
    <n v="0"/>
    <n v="0"/>
    <n v="0"/>
    <n v="0"/>
    <m/>
    <m/>
    <m/>
    <s v="No"/>
    <s v="W665199"/>
    <n v="0"/>
    <m/>
    <s v="S19081-TH"/>
    <m/>
    <m/>
    <s v="H0064950"/>
  </r>
  <r>
    <x v="829"/>
    <n v="10000"/>
    <n v="10000"/>
    <n v="45768"/>
    <s v="502LAUGH"/>
    <s v=" 8:39:39 am"/>
    <s v="U541452040/504040726"/>
    <m/>
    <x v="0"/>
    <s v="Yes"/>
    <n v="32"/>
    <s v="Lintec Intermittent"/>
    <x v="3"/>
    <s v="PM26"/>
    <s v="TAN AIK KEONG"/>
    <n v="5860"/>
    <m/>
    <m/>
    <d v="2025-04-17T00:00:00"/>
    <m/>
    <n v="1"/>
    <n v="5860"/>
    <s v="PE"/>
    <s v="250-5322-000001"/>
    <n v="0"/>
    <n v="5360"/>
    <n v="500"/>
    <n v="0"/>
    <n v="0"/>
    <n v="0"/>
    <m/>
    <m/>
    <n v="0"/>
    <m/>
    <m/>
    <m/>
    <m/>
    <m/>
    <m/>
    <m/>
    <m/>
    <s v="250-5322-00"/>
    <s v="J10025"/>
    <s v="JMS SINGAPORE PTE LTD"/>
    <m/>
    <n v="0"/>
    <n v="0"/>
    <n v="0"/>
    <n v="0"/>
    <n v="0"/>
    <n v="0"/>
    <m/>
    <m/>
    <m/>
    <s v="No"/>
    <s v="W665288"/>
    <n v="0"/>
    <m/>
    <s v="J10025"/>
    <m/>
    <m/>
    <s v="S0362450"/>
  </r>
  <r>
    <x v="830"/>
    <n v="10000"/>
    <n v="10000"/>
    <n v="45764"/>
    <s v="502LAUGH"/>
    <s v=" 5:07:50 pm"/>
    <n v="234402"/>
    <m/>
    <x v="0"/>
    <s v="Yes"/>
    <n v="90"/>
    <s v="HDS"/>
    <x v="2"/>
    <s v="PM35"/>
    <s v="TAN MIN KANG"/>
    <n v="1334"/>
    <n v="111.7"/>
    <n v="1.8616666666666668"/>
    <d v="2025-04-17T00:00:00"/>
    <m/>
    <n v="180"/>
    <n v="240120"/>
    <s v="PE"/>
    <s v="1113-550-00020 R0001"/>
    <n v="0"/>
    <n v="240000"/>
    <n v="120"/>
    <n v="0"/>
    <n v="0"/>
    <n v="0"/>
    <m/>
    <m/>
    <n v="0"/>
    <m/>
    <m/>
    <m/>
    <m/>
    <m/>
    <m/>
    <m/>
    <m/>
    <s v="1113-550-00020 REVB"/>
    <s v="M13337-SMD"/>
    <s v="NMB-MINEBEA THAI LTD"/>
    <m/>
    <n v="0"/>
    <n v="0"/>
    <n v="0"/>
    <n v="0"/>
    <n v="0"/>
    <n v="0"/>
    <m/>
    <m/>
    <m/>
    <s v="No"/>
    <s v="W665206"/>
    <n v="0"/>
    <m/>
    <s v="M13337-SMD"/>
    <m/>
    <m/>
    <s v="S0362460"/>
  </r>
  <r>
    <x v="831"/>
    <n v="10000"/>
    <n v="10000"/>
    <n v="45768"/>
    <s v="502LAUGH"/>
    <s v=" 8:40:36 am"/>
    <s v="401180925/4820U8019"/>
    <m/>
    <x v="0"/>
    <s v="Yes"/>
    <n v="61"/>
    <s v="FSK 520"/>
    <x v="3"/>
    <s v="PM68"/>
    <s v="LEE KIM LIANG"/>
    <n v="100"/>
    <n v="47"/>
    <n v="0.78333333333333333"/>
    <d v="2025-04-17T00:00:00"/>
    <m/>
    <n v="1"/>
    <n v="100"/>
    <s v="PE"/>
    <s v="XOPA93005-Y6980001"/>
    <n v="0"/>
    <n v="100"/>
    <n v="0"/>
    <n v="0"/>
    <n v="0"/>
    <n v="0"/>
    <m/>
    <m/>
    <n v="0"/>
    <m/>
    <m/>
    <m/>
    <m/>
    <m/>
    <m/>
    <m/>
    <m/>
    <s v="XOPA93005-Y698"/>
    <s v="S19296"/>
    <s v="SIIX SINGAPORE PTE LTD"/>
    <m/>
    <n v="0"/>
    <n v="0"/>
    <n v="0"/>
    <n v="0"/>
    <n v="0"/>
    <n v="0"/>
    <m/>
    <m/>
    <m/>
    <s v="No"/>
    <s v="W665211"/>
    <n v="0"/>
    <m/>
    <s v="S19296"/>
    <m/>
    <m/>
    <s v="H0064961"/>
  </r>
  <r>
    <x v="832"/>
    <n v="10000"/>
    <n v="10000"/>
    <n v="45769"/>
    <s v="502LAUGH"/>
    <s v=" 8:38:45 am"/>
    <s v="5011704U5"/>
    <m/>
    <x v="0"/>
    <s v="Yes"/>
    <n v="12"/>
    <s v="FSK SR520"/>
    <x v="3"/>
    <s v="PP05"/>
    <s v="WONG KIM FATT"/>
    <n v="30000"/>
    <n v="645"/>
    <n v="10.75"/>
    <d v="2025-04-17T00:00:00"/>
    <m/>
    <n v="1"/>
    <n v="30000"/>
    <s v="PE"/>
    <s v="250-6223-000001"/>
    <n v="0"/>
    <n v="30000"/>
    <n v="0"/>
    <n v="0"/>
    <n v="0"/>
    <n v="0"/>
    <m/>
    <m/>
    <n v="0"/>
    <m/>
    <m/>
    <m/>
    <m/>
    <m/>
    <m/>
    <m/>
    <m/>
    <s v="250-6223-00"/>
    <s v="J10025"/>
    <s v="JMS SINGAPORE PTE LTD"/>
    <m/>
    <n v="0"/>
    <n v="0"/>
    <n v="0"/>
    <n v="0"/>
    <n v="0"/>
    <n v="0"/>
    <m/>
    <m/>
    <m/>
    <s v="No"/>
    <s v="W665214"/>
    <n v="0"/>
    <m/>
    <s v="J10025"/>
    <m/>
    <m/>
    <s v="S0362750"/>
  </r>
  <r>
    <x v="833"/>
    <n v="10000"/>
    <n v="10000"/>
    <n v="45769"/>
    <s v="502LAUGH"/>
    <s v=" 8:38:45 am"/>
    <s v="5011704U5"/>
    <m/>
    <x v="0"/>
    <s v="Yes"/>
    <n v="22"/>
    <s v="FSK B100"/>
    <x v="3"/>
    <s v="PS13"/>
    <s v="YEE CHENG MENG"/>
    <n v="16500"/>
    <n v="375"/>
    <n v="6.25"/>
    <d v="2025-04-17T00:00:00"/>
    <m/>
    <n v="2"/>
    <n v="33000"/>
    <s v="PE"/>
    <s v="260-6166-000001"/>
    <n v="0"/>
    <n v="33000"/>
    <n v="0"/>
    <n v="0"/>
    <n v="0"/>
    <n v="0"/>
    <m/>
    <m/>
    <n v="0"/>
    <m/>
    <m/>
    <m/>
    <m/>
    <m/>
    <m/>
    <m/>
    <m/>
    <s v="260-6166-00"/>
    <s v="J10025"/>
    <s v="JMS SINGAPORE PTE LTD"/>
    <m/>
    <n v="0"/>
    <n v="0"/>
    <n v="0"/>
    <n v="0"/>
    <n v="0"/>
    <n v="0"/>
    <m/>
    <m/>
    <m/>
    <s v="No"/>
    <s v="W665293"/>
    <n v="0"/>
    <m/>
    <s v="J10025"/>
    <m/>
    <m/>
    <s v="S0362762"/>
  </r>
  <r>
    <x v="834"/>
    <n v="10000"/>
    <n v="10000"/>
    <n v="45764"/>
    <s v="502LAUGH"/>
    <s v=" 2:52:02 pm"/>
    <s v="4110601U5A"/>
    <m/>
    <x v="0"/>
    <s v="Yes"/>
    <n v="46"/>
    <s v="Sanki 300 Intermittent"/>
    <x v="3"/>
    <s v="PS66"/>
    <s v="SIM ENG KWANG"/>
    <n v="4000"/>
    <n v="145"/>
    <n v="2.4166666666666665"/>
    <d v="2025-04-17T00:00:00"/>
    <m/>
    <n v="1"/>
    <n v="4000"/>
    <s v="PE"/>
    <s v="260-6400-000001"/>
    <n v="0"/>
    <n v="4000"/>
    <n v="0"/>
    <n v="0"/>
    <n v="0"/>
    <n v="0"/>
    <m/>
    <m/>
    <n v="0"/>
    <m/>
    <m/>
    <m/>
    <m/>
    <m/>
    <m/>
    <m/>
    <m/>
    <s v="260-6400-00"/>
    <s v="J10025"/>
    <s v="JMS SINGAPORE PTE LTD"/>
    <m/>
    <n v="0"/>
    <n v="0"/>
    <n v="0"/>
    <n v="0"/>
    <n v="0"/>
    <n v="0"/>
    <m/>
    <m/>
    <m/>
    <s v="No"/>
    <s v="W665216"/>
    <n v="0"/>
    <m/>
    <s v="J10025"/>
    <m/>
    <m/>
    <s v="S0362762"/>
  </r>
  <r>
    <x v="835"/>
    <n v="10000"/>
    <n v="10000"/>
    <n v="45764"/>
    <s v="502LAUGH"/>
    <n v="0.46346064814814814"/>
    <s v="5011628U5A"/>
    <m/>
    <x v="0"/>
    <s v="Yes"/>
    <n v="61"/>
    <s v="FSK 520"/>
    <x v="3"/>
    <s v="PM61"/>
    <s v="HO CHAN LE"/>
    <n v="667"/>
    <n v="58.34"/>
    <n v="0.97233333333333338"/>
    <d v="2025-04-17T00:00:00"/>
    <m/>
    <n v="6"/>
    <n v="4002"/>
    <s v="PE"/>
    <s v="260-6314-000001"/>
    <n v="0"/>
    <n v="4000"/>
    <n v="2"/>
    <n v="0"/>
    <n v="0"/>
    <n v="0"/>
    <m/>
    <m/>
    <n v="0"/>
    <m/>
    <m/>
    <m/>
    <m/>
    <m/>
    <m/>
    <m/>
    <m/>
    <s v="260-6314-00"/>
    <s v="J10025"/>
    <s v="JMS SINGAPORE PTE LTD"/>
    <m/>
    <n v="0"/>
    <n v="0"/>
    <n v="0"/>
    <n v="0"/>
    <n v="0"/>
    <n v="0"/>
    <m/>
    <m/>
    <m/>
    <s v="No"/>
    <s v="W665490"/>
    <n v="0"/>
    <m/>
    <s v="J10025"/>
    <m/>
    <m/>
    <s v="S0362769"/>
  </r>
  <r>
    <x v="836"/>
    <n v="10000"/>
    <n v="10000"/>
    <n v="45764"/>
    <s v="502LAUGH"/>
    <s v=" 5:51:42 pm"/>
    <s v="5011704U5"/>
    <m/>
    <x v="0"/>
    <s v="Yes"/>
    <n v="22"/>
    <s v="FSK B100"/>
    <x v="3"/>
    <s v="PS13"/>
    <s v="YEE CHENG MENG"/>
    <n v="8000"/>
    <n v="205"/>
    <n v="3.4166666666666665"/>
    <d v="2025-04-17T00:00:00"/>
    <m/>
    <n v="2"/>
    <n v="16000"/>
    <s v="PE"/>
    <s v="260-6013-000001"/>
    <n v="0"/>
    <n v="16000"/>
    <n v="0"/>
    <n v="0"/>
    <n v="0"/>
    <n v="0"/>
    <m/>
    <m/>
    <n v="0"/>
    <m/>
    <m/>
    <m/>
    <m/>
    <m/>
    <m/>
    <m/>
    <m/>
    <s v="260-6013-00"/>
    <s v="J10025"/>
    <s v="JMS SINGAPORE PTE LTD"/>
    <m/>
    <n v="0"/>
    <n v="0"/>
    <n v="0"/>
    <n v="0"/>
    <n v="0"/>
    <n v="0"/>
    <m/>
    <m/>
    <m/>
    <s v="No"/>
    <s v="W665294"/>
    <n v="0"/>
    <m/>
    <s v="J10025"/>
    <m/>
    <m/>
    <s v="S0362751"/>
  </r>
  <r>
    <x v="837"/>
    <n v="10000"/>
    <n v="10000"/>
    <n v="45768"/>
    <s v="502LAUGH"/>
    <s v=" 8:37:02 am"/>
    <s v="4110601U5A"/>
    <m/>
    <x v="0"/>
    <s v="Yes"/>
    <n v="46"/>
    <s v="Sanki 300 Intermittent"/>
    <x v="3"/>
    <s v="PS66"/>
    <s v="SIM ENG KWANG"/>
    <n v="3000"/>
    <n v="120"/>
    <n v="2"/>
    <d v="2025-04-17T00:00:00"/>
    <m/>
    <n v="1"/>
    <n v="3000"/>
    <s v="PE"/>
    <s v="260-6109-000001"/>
    <n v="0"/>
    <n v="3000"/>
    <n v="0"/>
    <n v="0"/>
    <n v="0"/>
    <n v="0"/>
    <m/>
    <m/>
    <n v="0"/>
    <m/>
    <m/>
    <m/>
    <m/>
    <m/>
    <m/>
    <m/>
    <m/>
    <s v="260-6109-00"/>
    <s v="J10025"/>
    <s v="JMS SINGAPORE PTE LTD"/>
    <m/>
    <n v="0"/>
    <n v="0"/>
    <n v="0"/>
    <n v="0"/>
    <n v="0"/>
    <n v="0"/>
    <m/>
    <m/>
    <m/>
    <s v="No"/>
    <s v="W665223"/>
    <n v="0"/>
    <m/>
    <s v="J10025"/>
    <m/>
    <m/>
    <s v="S0362751"/>
  </r>
  <r>
    <x v="838"/>
    <n v="10000"/>
    <n v="10000"/>
    <n v="45770"/>
    <s v="502LAUGH"/>
    <s v=" 2:21:42 pm"/>
    <s v="I53065H056"/>
    <m/>
    <x v="0"/>
    <s v="Yes"/>
    <n v="88"/>
    <s v="OKI"/>
    <x v="0"/>
    <s v="PP24"/>
    <s v="HO HON SENG"/>
    <n v="3500"/>
    <m/>
    <m/>
    <d v="2025-04-17T00:00:00"/>
    <m/>
    <n v="1"/>
    <n v="3500"/>
    <s v="PE"/>
    <s v="SPL LABEL0003"/>
    <n v="0"/>
    <n v="3000"/>
    <n v="500"/>
    <n v="0"/>
    <n v="0"/>
    <n v="0"/>
    <m/>
    <m/>
    <n v="0"/>
    <m/>
    <m/>
    <m/>
    <m/>
    <m/>
    <m/>
    <m/>
    <m/>
    <s v="SPL LABEL"/>
    <s v="T20368"/>
    <s v="TWINTECH (S) PTE LTD"/>
    <m/>
    <n v="0"/>
    <n v="0"/>
    <n v="0"/>
    <n v="0"/>
    <n v="0"/>
    <n v="0"/>
    <m/>
    <m/>
    <m/>
    <s v="No"/>
    <s v="W665297"/>
    <n v="0"/>
    <m/>
    <s v="T20368"/>
    <m/>
    <m/>
    <s v="S0363030"/>
  </r>
  <r>
    <x v="839"/>
    <n v="10000"/>
    <n v="10000"/>
    <n v="45770"/>
    <s v="502LAUGH"/>
    <s v=" 2:22:33 pm"/>
    <s v="I53065H056"/>
    <m/>
    <x v="0"/>
    <s v="Yes"/>
    <n v="88"/>
    <s v="OKI"/>
    <x v="0"/>
    <s v="PP24"/>
    <s v="HO HON SENG"/>
    <n v="3500"/>
    <m/>
    <m/>
    <d v="2025-04-17T00:00:00"/>
    <m/>
    <n v="1"/>
    <n v="3500"/>
    <s v="PE"/>
    <s v="TEST SOLUTION0002"/>
    <n v="0"/>
    <n v="3000"/>
    <n v="500"/>
    <n v="0"/>
    <n v="0"/>
    <n v="0"/>
    <m/>
    <m/>
    <n v="0"/>
    <m/>
    <m/>
    <m/>
    <m/>
    <m/>
    <m/>
    <m/>
    <m/>
    <s v="TEST SOLUTION"/>
    <s v="T20368"/>
    <s v="TWINTECH (S) PTE LTD"/>
    <m/>
    <n v="0"/>
    <n v="0"/>
    <n v="0"/>
    <n v="0"/>
    <n v="0"/>
    <n v="0"/>
    <m/>
    <m/>
    <m/>
    <s v="No"/>
    <s v="W665298"/>
    <n v="0"/>
    <m/>
    <s v="T20368"/>
    <m/>
    <m/>
    <s v="S0363030"/>
  </r>
  <r>
    <x v="635"/>
    <n v="10000"/>
    <n v="20000"/>
    <n v="45768"/>
    <s v="502LAUGH"/>
    <s v=" 8:37:02 am"/>
    <s v="J00WT7100"/>
    <m/>
    <x v="1"/>
    <s v="Yes"/>
    <n v="71"/>
    <s v="POLLY"/>
    <x v="2"/>
    <s v="PS95"/>
    <s v="LIM CHENG LEONG"/>
    <n v="15334"/>
    <m/>
    <m/>
    <d v="2025-04-17T00:00:00"/>
    <m/>
    <n v="6"/>
    <n v="92004"/>
    <s v="PE"/>
    <n v="5000582210001"/>
    <n v="0"/>
    <n v="92000"/>
    <n v="4"/>
    <n v="0"/>
    <n v="0"/>
    <n v="0"/>
    <m/>
    <m/>
    <n v="0"/>
    <m/>
    <m/>
    <m/>
    <m/>
    <m/>
    <m/>
    <m/>
    <m/>
    <n v="500058221"/>
    <s v="B02083"/>
    <s v="BECTON DICKINSON MEDICAL (S) PTE LTD"/>
    <m/>
    <n v="0"/>
    <n v="0"/>
    <n v="0"/>
    <n v="0"/>
    <n v="0"/>
    <n v="0"/>
    <m/>
    <m/>
    <m/>
    <s v="No"/>
    <s v="W665227"/>
    <n v="0"/>
    <m/>
    <s v="B02083"/>
    <m/>
    <m/>
    <s v="S0363034"/>
  </r>
  <r>
    <x v="636"/>
    <n v="10000"/>
    <n v="20000"/>
    <n v="45764"/>
    <s v="502LAUGH"/>
    <s v=" 1:09:56 pm"/>
    <s v="J00WT7100"/>
    <m/>
    <x v="1"/>
    <s v="Yes"/>
    <n v="71"/>
    <s v="POLLY"/>
    <x v="2"/>
    <s v="PS95"/>
    <s v="LIM CHENG LEONG"/>
    <n v="1334"/>
    <m/>
    <m/>
    <d v="2025-04-17T00:00:00"/>
    <m/>
    <n v="6"/>
    <n v="8004"/>
    <s v="PE"/>
    <n v="5000596170001"/>
    <n v="0"/>
    <n v="8000"/>
    <n v="4"/>
    <n v="0"/>
    <n v="0"/>
    <n v="0"/>
    <m/>
    <m/>
    <n v="0"/>
    <m/>
    <m/>
    <m/>
    <m/>
    <m/>
    <m/>
    <m/>
    <m/>
    <n v="500059617"/>
    <s v="B02083"/>
    <s v="BECTON DICKINSON MEDICAL (S) PTE LTD"/>
    <m/>
    <n v="0"/>
    <n v="0"/>
    <n v="0"/>
    <n v="0"/>
    <n v="0"/>
    <n v="0"/>
    <m/>
    <m/>
    <m/>
    <s v="No"/>
    <s v="W665042"/>
    <n v="0"/>
    <m/>
    <s v="B02083"/>
    <m/>
    <m/>
    <s v="S0363034"/>
  </r>
  <r>
    <x v="637"/>
    <n v="10000"/>
    <n v="20000"/>
    <n v="45764"/>
    <s v="502LAUGH"/>
    <s v=" 1:09:00 pm"/>
    <s v="J00WT7100"/>
    <m/>
    <x v="1"/>
    <s v="Yes"/>
    <n v="71"/>
    <s v="POLLY"/>
    <x v="2"/>
    <s v="PS95"/>
    <s v="LIM CHENG LEONG"/>
    <n v="834"/>
    <m/>
    <m/>
    <d v="2025-04-17T00:00:00"/>
    <m/>
    <n v="6"/>
    <n v="5004"/>
    <s v="PE"/>
    <n v="5000596230001"/>
    <n v="0"/>
    <n v="5000"/>
    <n v="4"/>
    <n v="0"/>
    <n v="0"/>
    <n v="0"/>
    <m/>
    <m/>
    <n v="0"/>
    <m/>
    <m/>
    <m/>
    <m/>
    <m/>
    <m/>
    <m/>
    <m/>
    <n v="500059623"/>
    <s v="B02083"/>
    <s v="BECTON DICKINSON MEDICAL (S) PTE LTD"/>
    <m/>
    <n v="0"/>
    <n v="0"/>
    <n v="0"/>
    <n v="0"/>
    <n v="0"/>
    <n v="0"/>
    <m/>
    <m/>
    <m/>
    <s v="No"/>
    <s v="W665043"/>
    <n v="0"/>
    <m/>
    <s v="B02083"/>
    <m/>
    <m/>
    <s v="S0363034"/>
  </r>
  <r>
    <x v="638"/>
    <n v="10000"/>
    <n v="20000"/>
    <n v="45764"/>
    <s v="502LAUGH"/>
    <s v=" 1:08:15 pm"/>
    <s v="J00WT7100"/>
    <m/>
    <x v="1"/>
    <s v="Yes"/>
    <n v="71"/>
    <s v="POLLY"/>
    <x v="2"/>
    <s v="PS95"/>
    <s v="LIM CHENG LEONG"/>
    <n v="2000"/>
    <m/>
    <m/>
    <d v="2025-04-17T00:00:00"/>
    <m/>
    <n v="6"/>
    <n v="12000"/>
    <s v="PE"/>
    <n v="5000602800001"/>
    <n v="0"/>
    <n v="12000"/>
    <n v="0"/>
    <n v="0"/>
    <n v="0"/>
    <n v="0"/>
    <m/>
    <m/>
    <n v="0"/>
    <m/>
    <m/>
    <m/>
    <m/>
    <m/>
    <m/>
    <m/>
    <m/>
    <n v="500060280"/>
    <s v="B02083"/>
    <s v="BECTON DICKINSON MEDICAL (S) PTE LTD"/>
    <m/>
    <n v="0"/>
    <n v="0"/>
    <n v="0"/>
    <n v="0"/>
    <n v="0"/>
    <n v="0"/>
    <m/>
    <m/>
    <m/>
    <s v="No"/>
    <s v="W665044"/>
    <n v="0"/>
    <m/>
    <s v="B02083"/>
    <m/>
    <m/>
    <s v="S0363034"/>
  </r>
  <r>
    <x v="639"/>
    <n v="10000"/>
    <n v="20000"/>
    <n v="45764"/>
    <s v="502LAUGH"/>
    <s v=" 1:07:20 pm"/>
    <s v="J00WT7100"/>
    <m/>
    <x v="1"/>
    <s v="Yes"/>
    <n v="71"/>
    <s v="POLLY"/>
    <x v="2"/>
    <s v="PS95"/>
    <s v="LIM CHENG LEONG"/>
    <n v="834"/>
    <m/>
    <m/>
    <d v="2025-04-17T00:00:00"/>
    <m/>
    <n v="6"/>
    <n v="5004"/>
    <s v="PE"/>
    <n v="5000602810001"/>
    <n v="0"/>
    <n v="5000"/>
    <n v="4"/>
    <n v="0"/>
    <n v="0"/>
    <n v="0"/>
    <m/>
    <m/>
    <n v="0"/>
    <m/>
    <m/>
    <m/>
    <m/>
    <m/>
    <m/>
    <m/>
    <m/>
    <n v="500060281"/>
    <s v="B02083"/>
    <s v="BECTON DICKINSON MEDICAL (S) PTE LTD"/>
    <m/>
    <n v="0"/>
    <n v="0"/>
    <n v="0"/>
    <n v="0"/>
    <n v="0"/>
    <n v="0"/>
    <m/>
    <m/>
    <m/>
    <s v="No"/>
    <s v="W665045"/>
    <n v="0"/>
    <m/>
    <s v="B02083"/>
    <m/>
    <m/>
    <s v="S0363034"/>
  </r>
  <r>
    <x v="840"/>
    <n v="10000"/>
    <n v="10000"/>
    <n v="45768"/>
    <s v="502LAUGH"/>
    <s v=" 3:14:09 pm"/>
    <s v="M0BUF4262"/>
    <m/>
    <x v="0"/>
    <s v="Yes"/>
    <n v="26"/>
    <s v="Sanki SKP250 Full Rotary"/>
    <x v="3"/>
    <s v="PS70"/>
    <s v="YEO WOO KEONG"/>
    <n v="13500"/>
    <n v="382.5"/>
    <n v="6.375"/>
    <d v="2025-04-17T00:00:00"/>
    <m/>
    <n v="4"/>
    <n v="54000"/>
    <s v="PE"/>
    <s v="100823876-75367 0001"/>
    <n v="0"/>
    <n v="54000"/>
    <n v="0"/>
    <n v="0"/>
    <n v="0"/>
    <n v="0"/>
    <m/>
    <m/>
    <n v="0"/>
    <m/>
    <m/>
    <m/>
    <m/>
    <m/>
    <m/>
    <m/>
    <m/>
    <s v="100823876-75367 A"/>
    <s v="S19314"/>
    <s v="SEAGATE TECHNOLOGY INTERNATIONAL (WUXI) CO., LTD"/>
    <m/>
    <n v="0"/>
    <n v="0"/>
    <n v="0"/>
    <n v="0"/>
    <n v="0"/>
    <n v="0"/>
    <m/>
    <m/>
    <m/>
    <s v="No"/>
    <s v="W665506"/>
    <n v="0"/>
    <m/>
    <s v="S19314"/>
    <m/>
    <m/>
    <s v="H0064980"/>
  </r>
  <r>
    <x v="841"/>
    <n v="10000"/>
    <n v="10000"/>
    <n v="45769"/>
    <s v="502LAUGH"/>
    <s v=" 8:56:07 am"/>
    <s v="M0BFL2381"/>
    <m/>
    <x v="0"/>
    <s v="Yes"/>
    <n v="78"/>
    <s v="Baby Sanki"/>
    <x v="3"/>
    <s v="PM84"/>
    <s v="TAN TAI TOH"/>
    <n v="1500"/>
    <n v="82.5"/>
    <n v="1.375"/>
    <d v="2025-04-17T00:00:00"/>
    <m/>
    <n v="16"/>
    <n v="24000"/>
    <s v="PE"/>
    <s v="714370212-ADS1360001"/>
    <n v="0"/>
    <n v="20000"/>
    <n v="4000"/>
    <n v="0"/>
    <n v="0"/>
    <n v="0"/>
    <m/>
    <m/>
    <n v="0"/>
    <m/>
    <m/>
    <m/>
    <m/>
    <m/>
    <m/>
    <m/>
    <m/>
    <s v="714370212 REVA"/>
    <s v="S19081-TH"/>
    <s v="SEAGATE TECHNOLOGY (THAILAND) LTD."/>
    <m/>
    <n v="0"/>
    <n v="0"/>
    <n v="0"/>
    <n v="0"/>
    <n v="0"/>
    <n v="0"/>
    <m/>
    <m/>
    <m/>
    <s v="No"/>
    <s v="W665237"/>
    <n v="0"/>
    <m/>
    <s v="S19081-TH"/>
    <m/>
    <m/>
    <s v="H0064997"/>
  </r>
  <r>
    <x v="841"/>
    <n v="10000"/>
    <n v="20000"/>
    <n v="45769"/>
    <s v="502LAUGH"/>
    <s v=" 8:56:07 am"/>
    <s v="M0BFL2381"/>
    <m/>
    <x v="1"/>
    <s v="Yes"/>
    <n v="63"/>
    <s v="SANKI"/>
    <x v="2"/>
    <s v="PM80"/>
    <s v="YAP ZHI PING"/>
    <n v="1250"/>
    <n v="76.25"/>
    <n v="1.2708333333333333"/>
    <d v="2025-04-17T00:00:00"/>
    <m/>
    <n v="16"/>
    <n v="20000"/>
    <s v="PE"/>
    <s v="714370212-ADS1360001"/>
    <n v="0"/>
    <n v="20000"/>
    <n v="0"/>
    <n v="0"/>
    <n v="0"/>
    <n v="0"/>
    <m/>
    <m/>
    <n v="0"/>
    <m/>
    <m/>
    <m/>
    <m/>
    <m/>
    <m/>
    <m/>
    <m/>
    <s v="714370212 REVA"/>
    <s v="S19081-TH"/>
    <s v="SEAGATE TECHNOLOGY (THAILAND) LTD."/>
    <m/>
    <n v="0"/>
    <n v="0"/>
    <n v="0"/>
    <n v="0"/>
    <n v="0"/>
    <n v="0"/>
    <m/>
    <m/>
    <m/>
    <s v="No"/>
    <s v="W665237"/>
    <n v="0"/>
    <m/>
    <s v="S19081-TH"/>
    <m/>
    <m/>
    <s v="H0064997"/>
  </r>
  <r>
    <x v="759"/>
    <n v="10000"/>
    <n v="30000"/>
    <n v="45768"/>
    <s v="502LAUGH"/>
    <s v=" 8:38:29 am"/>
    <s v="M0BS890401000"/>
    <m/>
    <x v="2"/>
    <s v="Yes"/>
    <n v="115"/>
    <s v="AOI Slitter (iPolly Intelligence"/>
    <x v="5"/>
    <s v="QM10"/>
    <s v="KHOO YEE MUN"/>
    <n v="2273"/>
    <m/>
    <m/>
    <d v="2025-04-17T00:00:00"/>
    <m/>
    <n v="11"/>
    <n v="25003"/>
    <s v="PE"/>
    <s v="70106701-010001"/>
    <n v="0"/>
    <n v="17500"/>
    <n v="7503"/>
    <n v="0"/>
    <n v="0"/>
    <n v="0"/>
    <m/>
    <m/>
    <n v="0"/>
    <m/>
    <m/>
    <m/>
    <m/>
    <m/>
    <m/>
    <m/>
    <m/>
    <s v="70106701-01"/>
    <s v="S19403"/>
    <s v="MSD INTERNATIONAL GMBH"/>
    <m/>
    <n v="0"/>
    <n v="0"/>
    <n v="0"/>
    <n v="0"/>
    <n v="0"/>
    <n v="0"/>
    <m/>
    <m/>
    <m/>
    <s v="No"/>
    <s v="W665061"/>
    <n v="0"/>
    <m/>
    <s v="S19403"/>
    <m/>
    <m/>
    <s v="S0363091"/>
  </r>
  <r>
    <x v="808"/>
    <n v="10000"/>
    <n v="20000"/>
    <n v="45764"/>
    <s v="502LAUGH"/>
    <s v=" 5:05:16 pm"/>
    <s v="M0BI68841"/>
    <m/>
    <x v="1"/>
    <s v="Yes"/>
    <n v="63"/>
    <s v="SANKI"/>
    <x v="2"/>
    <s v="PM80"/>
    <s v="YAP ZHI PING"/>
    <n v="625"/>
    <n v="60.625"/>
    <n v="1.0104166666666667"/>
    <d v="2025-04-17T00:00:00"/>
    <m/>
    <n v="16"/>
    <n v="10000"/>
    <s v="PE"/>
    <s v="713891301-ADS1360001"/>
    <n v="0"/>
    <n v="10000"/>
    <n v="0"/>
    <n v="0"/>
    <n v="0"/>
    <n v="0"/>
    <m/>
    <m/>
    <n v="0"/>
    <m/>
    <m/>
    <m/>
    <m/>
    <m/>
    <m/>
    <m/>
    <m/>
    <s v="713891301-ADS1366"/>
    <s v="S19314"/>
    <s v="SEAGATE TECHNOLOGY INTERNATIONAL (WUXI) CO., LTD"/>
    <m/>
    <n v="0"/>
    <n v="0"/>
    <n v="0"/>
    <n v="0"/>
    <n v="0"/>
    <n v="0"/>
    <m/>
    <m/>
    <m/>
    <s v="No"/>
    <s v="W665249"/>
    <n v="0"/>
    <m/>
    <s v="S19314"/>
    <m/>
    <m/>
    <s v="H0065003"/>
  </r>
  <r>
    <x v="842"/>
    <n v="10000"/>
    <n v="10000"/>
    <n v="45768"/>
    <s v="502LAUGH"/>
    <s v=" 8:39:39 am"/>
    <s v="U541452040/504040726"/>
    <m/>
    <x v="0"/>
    <s v="Yes"/>
    <n v="32"/>
    <s v="Lintec Intermittent"/>
    <x v="3"/>
    <s v="PM26"/>
    <s v="TAN AIK KEONG"/>
    <n v="5860"/>
    <m/>
    <m/>
    <d v="2025-04-17T00:00:00"/>
    <m/>
    <n v="1"/>
    <n v="5860"/>
    <s v="PE"/>
    <s v="250-5322-000001"/>
    <n v="0"/>
    <n v="5360"/>
    <n v="500"/>
    <n v="0"/>
    <n v="0"/>
    <n v="0"/>
    <m/>
    <m/>
    <n v="0"/>
    <m/>
    <m/>
    <m/>
    <m/>
    <m/>
    <m/>
    <m/>
    <m/>
    <s v="250-5322-00"/>
    <s v="J10025"/>
    <s v="JMS SINGAPORE PTE LTD"/>
    <m/>
    <n v="0"/>
    <n v="0"/>
    <n v="0"/>
    <n v="0"/>
    <n v="0"/>
    <n v="0"/>
    <m/>
    <m/>
    <m/>
    <s v="No"/>
    <s v="W665517"/>
    <n v="0"/>
    <m/>
    <s v="J10025"/>
    <m/>
    <m/>
    <s v="S0363097"/>
  </r>
  <r>
    <x v="843"/>
    <n v="10000"/>
    <n v="10000"/>
    <n v="45768"/>
    <s v="502LAUGH"/>
    <s v=" 8:39:39 am"/>
    <s v="U541452040/504040726"/>
    <m/>
    <x v="0"/>
    <s v="Yes"/>
    <n v="32"/>
    <s v="Lintec Intermittent"/>
    <x v="3"/>
    <s v="PM26"/>
    <s v="TAN AIK KEONG"/>
    <n v="5860"/>
    <m/>
    <m/>
    <d v="2025-04-17T00:00:00"/>
    <m/>
    <n v="1"/>
    <n v="5860"/>
    <s v="PE"/>
    <s v="250-5323-000001"/>
    <n v="0"/>
    <n v="5360"/>
    <n v="500"/>
    <n v="0"/>
    <n v="0"/>
    <n v="0"/>
    <m/>
    <m/>
    <n v="0"/>
    <m/>
    <m/>
    <m/>
    <m/>
    <m/>
    <m/>
    <m/>
    <m/>
    <s v="250-5323-00"/>
    <s v="J10025"/>
    <s v="JMS SINGAPORE PTE LTD"/>
    <m/>
    <n v="0"/>
    <n v="0"/>
    <n v="0"/>
    <n v="0"/>
    <n v="0"/>
    <n v="0"/>
    <m/>
    <m/>
    <m/>
    <s v="No"/>
    <s v="W666006"/>
    <n v="0"/>
    <m/>
    <s v="J10025"/>
    <m/>
    <m/>
    <s v="S0363098"/>
  </r>
  <r>
    <x v="844"/>
    <n v="10000"/>
    <n v="10000"/>
    <n v="45764"/>
    <s v="502LAUGH"/>
    <s v=" 5:07:50 pm"/>
    <n v="234402"/>
    <m/>
    <x v="0"/>
    <s v="Yes"/>
    <n v="90"/>
    <s v="HDS"/>
    <x v="2"/>
    <s v="PM35"/>
    <s v="TAN MIN KANG"/>
    <n v="167"/>
    <n v="53.35"/>
    <n v="0.88916666666666666"/>
    <d v="2025-04-17T00:00:00"/>
    <m/>
    <n v="180"/>
    <n v="30060"/>
    <s v="PE"/>
    <s v="1113-550-00020 R0001"/>
    <n v="0"/>
    <n v="30000"/>
    <n v="60"/>
    <n v="0"/>
    <n v="0"/>
    <n v="0"/>
    <m/>
    <m/>
    <n v="0"/>
    <m/>
    <m/>
    <m/>
    <m/>
    <m/>
    <m/>
    <m/>
    <m/>
    <s v="1113-550-00020 REVB"/>
    <s v="M13337-SMD"/>
    <s v="NMB-MINEBEA THAI LTD"/>
    <m/>
    <n v="0"/>
    <n v="0"/>
    <n v="0"/>
    <n v="0"/>
    <n v="0"/>
    <n v="0"/>
    <m/>
    <m/>
    <m/>
    <s v="No"/>
    <s v="W665256"/>
    <n v="0"/>
    <m/>
    <s v="M13337-SMD"/>
    <m/>
    <m/>
    <s v="S0362460"/>
  </r>
  <r>
    <x v="845"/>
    <n v="10000"/>
    <n v="10000"/>
    <n v="45771"/>
    <s v="502LAUGH"/>
    <s v=" 8:58:30 am"/>
    <s v="4239S1/311080325"/>
    <m/>
    <x v="0"/>
    <s v="Yes"/>
    <n v="88"/>
    <s v="OKI"/>
    <x v="0"/>
    <s v="PP24"/>
    <s v="HO HON SENG"/>
    <n v="1000"/>
    <m/>
    <m/>
    <d v="2025-04-17T00:00:00"/>
    <m/>
    <n v="1"/>
    <n v="1000"/>
    <s v="PE"/>
    <s v="PRTN-203735181820001"/>
    <n v="0"/>
    <n v="1000"/>
    <n v="0"/>
    <n v="0"/>
    <n v="0"/>
    <n v="0"/>
    <m/>
    <m/>
    <n v="0"/>
    <m/>
    <m/>
    <m/>
    <m/>
    <m/>
    <m/>
    <m/>
    <m/>
    <s v="PRTN-203735181820912"/>
    <s v="A01488"/>
    <s v="ADVANCED BIO MACHINES PTE LTD"/>
    <m/>
    <n v="0"/>
    <n v="0"/>
    <n v="0"/>
    <n v="0"/>
    <n v="0"/>
    <n v="0"/>
    <m/>
    <m/>
    <m/>
    <s v="No"/>
    <s v="W665529"/>
    <n v="0"/>
    <m/>
    <s v="A01488"/>
    <m/>
    <m/>
    <s v="S0363157"/>
  </r>
  <r>
    <x v="846"/>
    <n v="10000"/>
    <n v="10000"/>
    <n v="45771"/>
    <s v="502LAUGH"/>
    <s v=" 8:59:16 am"/>
    <s v="M0BHA3561"/>
    <m/>
    <x v="0"/>
    <s v="Yes"/>
    <n v="88"/>
    <s v="OKI"/>
    <x v="0"/>
    <s v="PP24"/>
    <s v="HO HON SENG"/>
    <n v="1000"/>
    <m/>
    <m/>
    <d v="2025-04-17T00:00:00"/>
    <m/>
    <n v="1"/>
    <n v="1000"/>
    <s v="PE"/>
    <s v="PRTN-203735181820002"/>
    <n v="0"/>
    <n v="1000"/>
    <n v="0"/>
    <n v="0"/>
    <n v="0"/>
    <n v="0"/>
    <m/>
    <m/>
    <n v="0"/>
    <m/>
    <m/>
    <m/>
    <m/>
    <m/>
    <m/>
    <m/>
    <m/>
    <s v="PRTN-203735181820913"/>
    <s v="A01488"/>
    <s v="ADVANCED BIO MACHINES PTE LTD"/>
    <m/>
    <n v="0"/>
    <n v="0"/>
    <n v="0"/>
    <n v="0"/>
    <n v="0"/>
    <n v="0"/>
    <m/>
    <m/>
    <m/>
    <s v="No"/>
    <s v="W665530"/>
    <n v="0"/>
    <m/>
    <s v="A01488"/>
    <m/>
    <m/>
    <s v="S0363157"/>
  </r>
  <r>
    <x v="847"/>
    <n v="10000"/>
    <n v="10000"/>
    <n v="45764"/>
    <s v="502LAUGH"/>
    <s v=" 4:12:16 pm"/>
    <s v="I492555H088"/>
    <m/>
    <x v="0"/>
    <s v="Yes"/>
    <n v="61"/>
    <s v="FSK 520"/>
    <x v="3"/>
    <s v="PM68"/>
    <s v="LEE KIM LIANG"/>
    <n v="500"/>
    <n v="55"/>
    <n v="0.91666666666666663"/>
    <d v="2025-04-17T00:00:00"/>
    <m/>
    <n v="1"/>
    <n v="500"/>
    <s v="PE"/>
    <s v="STDM7250001"/>
    <n v="0"/>
    <n v="500"/>
    <n v="0"/>
    <n v="0"/>
    <n v="0"/>
    <n v="0"/>
    <m/>
    <m/>
    <n v="0"/>
    <m/>
    <m/>
    <m/>
    <m/>
    <m/>
    <m/>
    <m/>
    <m/>
    <s v="STDM725"/>
    <s v="G07105"/>
    <s v="GETECH AUTOMATION PTE LTD"/>
    <m/>
    <n v="0"/>
    <n v="0"/>
    <n v="0"/>
    <n v="0"/>
    <n v="0"/>
    <n v="0"/>
    <m/>
    <m/>
    <m/>
    <s v="No"/>
    <s v="W665259"/>
    <n v="0"/>
    <m/>
    <s v="G07105"/>
    <m/>
    <m/>
    <s v="S0363172"/>
  </r>
  <r>
    <x v="817"/>
    <n v="10000"/>
    <n v="20000"/>
    <n v="45768"/>
    <s v="502LAUGH"/>
    <s v=" 8:35:35 am"/>
    <s v="U541658044"/>
    <m/>
    <x v="0"/>
    <s v="Yes"/>
    <n v="79"/>
    <s v="HP Indigo 6800"/>
    <x v="0"/>
    <s v="PM16"/>
    <s v="TEO KAH JUN"/>
    <n v="3470"/>
    <n v="203.5"/>
    <n v="3.3916666666666666"/>
    <d v="2025-04-17T00:00:00"/>
    <m/>
    <n v="32"/>
    <n v="111040"/>
    <s v="PE"/>
    <s v="SH25-0407-01320001"/>
    <n v="0"/>
    <n v="111000"/>
    <n v="40"/>
    <n v="0"/>
    <n v="0"/>
    <n v="0"/>
    <m/>
    <m/>
    <n v="0"/>
    <m/>
    <m/>
    <m/>
    <m/>
    <m/>
    <m/>
    <m/>
    <m/>
    <s v="SH25-0407-0132"/>
    <s v="S19412"/>
    <s v="TOPPAN SECURITY PRINTING PTE LTD"/>
    <m/>
    <n v="0"/>
    <n v="0"/>
    <n v="0"/>
    <n v="0"/>
    <n v="0"/>
    <n v="0"/>
    <m/>
    <m/>
    <m/>
    <s v="No"/>
    <s v="W665075"/>
    <n v="0"/>
    <m/>
    <s v="S19412"/>
    <m/>
    <m/>
    <s v="S0363350"/>
  </r>
  <r>
    <x v="817"/>
    <n v="10000"/>
    <n v="30000"/>
    <n v="45768"/>
    <s v="502LAUGH"/>
    <s v=" 8:35:35 am"/>
    <s v="U541658044"/>
    <m/>
    <x v="1"/>
    <s v="Yes"/>
    <n v="105"/>
    <s v="Laser"/>
    <x v="6"/>
    <s v="PM87"/>
    <s v="LEE SHIEN WEI"/>
    <n v="222000"/>
    <m/>
    <m/>
    <d v="2025-04-17T00:00:00"/>
    <m/>
    <n v="1"/>
    <n v="222000"/>
    <s v="PE"/>
    <s v="SH25-0407-01320001"/>
    <n v="0"/>
    <n v="222000"/>
    <n v="0"/>
    <n v="0"/>
    <n v="0"/>
    <n v="0"/>
    <m/>
    <m/>
    <n v="0"/>
    <m/>
    <m/>
    <m/>
    <m/>
    <m/>
    <m/>
    <m/>
    <m/>
    <s v="SH25-0407-0132"/>
    <s v="S19412"/>
    <s v="TOPPAN SECURITY PRINTING PTE LTD"/>
    <m/>
    <n v="0"/>
    <n v="0"/>
    <n v="0"/>
    <n v="0"/>
    <n v="0"/>
    <n v="0"/>
    <m/>
    <m/>
    <m/>
    <s v="No"/>
    <s v="W665075"/>
    <n v="0"/>
    <m/>
    <s v="S19412"/>
    <m/>
    <m/>
    <s v="S0363350"/>
  </r>
  <r>
    <x v="848"/>
    <n v="10000"/>
    <n v="10000"/>
    <n v="45768"/>
    <s v="502LAUGH"/>
    <s v=" 8:31:47 am"/>
    <s v="E04L96150"/>
    <m/>
    <x v="0"/>
    <s v="Yes"/>
    <n v="79"/>
    <s v="HP Indigo 6800"/>
    <x v="0"/>
    <s v="PM16"/>
    <s v="TEO KAH JUN"/>
    <n v="173"/>
    <n v="38.65"/>
    <n v="0.64416666666666667"/>
    <d v="2025-04-17T00:00:00"/>
    <m/>
    <n v="16"/>
    <n v="2768"/>
    <s v="PE"/>
    <s v="SH25-0407-01330001"/>
    <n v="0"/>
    <n v="2768"/>
    <n v="0"/>
    <n v="0"/>
    <n v="0"/>
    <n v="0"/>
    <m/>
    <m/>
    <n v="0"/>
    <m/>
    <m/>
    <m/>
    <m/>
    <m/>
    <m/>
    <m/>
    <m/>
    <s v="SH25-0407-0133"/>
    <s v="S19412"/>
    <s v="TOPPAN SECURITY PRINTING PTE LTD"/>
    <m/>
    <n v="0"/>
    <n v="0"/>
    <n v="0"/>
    <n v="0"/>
    <n v="0"/>
    <n v="0"/>
    <m/>
    <m/>
    <m/>
    <s v="No"/>
    <s v="W665076"/>
    <n v="0"/>
    <m/>
    <s v="S19412"/>
    <m/>
    <m/>
    <s v="S0363352"/>
  </r>
  <r>
    <x v="848"/>
    <n v="10000"/>
    <n v="20000"/>
    <n v="45768"/>
    <s v="502LAUGH"/>
    <s v=" 8:31:47 am"/>
    <s v="E04L96150"/>
    <m/>
    <x v="1"/>
    <s v="Yes"/>
    <n v="60"/>
    <s v="Fujishiko UDP-5000"/>
    <x v="2"/>
    <s v="PS32"/>
    <s v="CHONG SIOW KHEONG"/>
    <n v="2768"/>
    <n v="100.36"/>
    <n v="1.6726666666666667"/>
    <d v="2025-04-17T00:00:00"/>
    <m/>
    <n v="1"/>
    <n v="2768"/>
    <s v="PE"/>
    <s v="SH25-0407-01330001"/>
    <n v="0"/>
    <n v="2768"/>
    <n v="0"/>
    <n v="0"/>
    <n v="0"/>
    <n v="0"/>
    <m/>
    <m/>
    <n v="0"/>
    <m/>
    <m/>
    <m/>
    <m/>
    <m/>
    <m/>
    <m/>
    <m/>
    <s v="SH25-0407-0133"/>
    <s v="S19412"/>
    <s v="TOPPAN SECURITY PRINTING PTE LTD"/>
    <m/>
    <n v="0"/>
    <n v="0"/>
    <n v="0"/>
    <n v="0"/>
    <n v="0"/>
    <n v="0"/>
    <m/>
    <m/>
    <m/>
    <s v="No"/>
    <s v="W665076"/>
    <n v="0"/>
    <m/>
    <s v="S19412"/>
    <m/>
    <m/>
    <s v="S0363352"/>
  </r>
  <r>
    <x v="849"/>
    <n v="10000"/>
    <n v="10000"/>
    <n v="45770"/>
    <s v="502LAUGH"/>
    <s v=" 4:33:52 pm"/>
    <s v="25116A1404"/>
    <m/>
    <x v="0"/>
    <s v="Yes"/>
    <n v="65"/>
    <s v="Sanki SDR300"/>
    <x v="2"/>
    <s v="PMJ7"/>
    <s v="FOONG SEL YI"/>
    <n v="5000"/>
    <n v="170"/>
    <n v="2.8333333333333335"/>
    <d v="2025-04-19T00:00:00"/>
    <m/>
    <n v="2"/>
    <n v="10000"/>
    <s v="PE"/>
    <s v="96913452N0001"/>
    <n v="0"/>
    <n v="10000"/>
    <n v="0"/>
    <n v="0"/>
    <n v="0"/>
    <n v="0"/>
    <m/>
    <m/>
    <n v="0"/>
    <m/>
    <m/>
    <m/>
    <m/>
    <m/>
    <m/>
    <m/>
    <m/>
    <s v="96913452N"/>
    <s v="F06183"/>
    <s v="FISCHER TECH (THAILAND) CO., LTD"/>
    <m/>
    <n v="0"/>
    <n v="0"/>
    <n v="0"/>
    <n v="0"/>
    <n v="0"/>
    <n v="0"/>
    <m/>
    <m/>
    <m/>
    <s v="No"/>
    <s v="W665274"/>
    <n v="0"/>
    <m/>
    <s v="F06183"/>
    <m/>
    <m/>
    <s v="S0360710"/>
  </r>
  <r>
    <x v="850"/>
    <n v="10000"/>
    <n v="10000"/>
    <n v="45771"/>
    <s v="502LAUGH"/>
    <s v=" 1:24:11 pm"/>
    <s v="25116A1404"/>
    <m/>
    <x v="0"/>
    <s v="Yes"/>
    <n v="65"/>
    <s v="Sanki SDR300"/>
    <x v="2"/>
    <s v="PMJ7"/>
    <s v="FOONG SEL YI"/>
    <n v="8000"/>
    <n v="245"/>
    <n v="4.083333333333333"/>
    <d v="2025-04-19T00:00:00"/>
    <m/>
    <n v="2"/>
    <n v="16000"/>
    <s v="PE"/>
    <s v="98163196N0001"/>
    <n v="0"/>
    <n v="16000"/>
    <n v="0"/>
    <n v="0"/>
    <n v="0"/>
    <n v="0"/>
    <m/>
    <m/>
    <n v="0"/>
    <m/>
    <m/>
    <m/>
    <m/>
    <m/>
    <m/>
    <m/>
    <m/>
    <s v="98163196N"/>
    <s v="F06183"/>
    <s v="FISCHER TECH (THAILAND) CO., LTD"/>
    <m/>
    <n v="0"/>
    <n v="0"/>
    <n v="0"/>
    <n v="0"/>
    <n v="0"/>
    <n v="0"/>
    <m/>
    <m/>
    <m/>
    <s v="No"/>
    <s v="W665407"/>
    <n v="0"/>
    <m/>
    <s v="F06183"/>
    <m/>
    <m/>
    <s v="S0360710"/>
  </r>
  <r>
    <x v="851"/>
    <n v="10000"/>
    <n v="20000"/>
    <n v="45785"/>
    <s v="502LAUGH"/>
    <s v=" 9:29:44 am"/>
    <s v="1620258031/10620258025/10620258027/10639931107/10639931108"/>
    <s v="FSC31311"/>
    <x v="1"/>
    <s v="No"/>
    <n v="77"/>
    <s v="Brotech DF330 "/>
    <x v="1"/>
    <s v="PM74"/>
    <s v="YONG CHEE SOON"/>
    <n v="29723"/>
    <n v="525.38333333333333"/>
    <n v="8.756388888888889"/>
    <d v="2025-04-21T00:00:00"/>
    <m/>
    <n v="36"/>
    <n v="1070028"/>
    <s v="PE"/>
    <s v="5180-0101-BH2120001"/>
    <n v="0"/>
    <n v="0"/>
    <n v="0"/>
    <n v="0"/>
    <n v="0"/>
    <n v="0"/>
    <m/>
    <m/>
    <n v="0"/>
    <m/>
    <m/>
    <m/>
    <s v="No"/>
    <n v="0"/>
    <s v="No"/>
    <m/>
    <m/>
    <s v="5180-0101-BH212"/>
    <s v="H08031-JIM"/>
    <s v="HP SINGAPORE (PRIVATE) LIMITED"/>
    <m/>
    <n v="0"/>
    <n v="0"/>
    <n v="0"/>
    <n v="0"/>
    <n v="0"/>
    <n v="0"/>
    <m/>
    <m/>
    <m/>
    <s v="No"/>
    <m/>
    <m/>
    <m/>
    <s v="H08031-JIM"/>
    <m/>
    <m/>
    <s v="S0353200"/>
  </r>
  <r>
    <x v="852"/>
    <n v="10000"/>
    <n v="20000"/>
    <n v="45768"/>
    <s v="502LAUGH"/>
    <s v=" 5:33:18 pm"/>
    <s v="M0BUE5720"/>
    <s v="SC26016S"/>
    <x v="0"/>
    <s v="No"/>
    <n v="94"/>
    <s v="Taiyo"/>
    <x v="3"/>
    <s v="PM09"/>
    <s v="PANG JING FULL"/>
    <n v="10000"/>
    <m/>
    <m/>
    <d v="2025-04-21T00:00:00"/>
    <m/>
    <n v="4"/>
    <n v="40000"/>
    <s v="PE"/>
    <s v="L001-773057-00000007"/>
    <n v="0"/>
    <n v="0"/>
    <n v="0"/>
    <n v="0"/>
    <n v="0"/>
    <n v="0"/>
    <m/>
    <m/>
    <n v="0"/>
    <m/>
    <m/>
    <m/>
    <s v="No"/>
    <n v="0"/>
    <s v="No"/>
    <m/>
    <m/>
    <s v="L001-773057-000007CM"/>
    <s v="W23041-TH"/>
    <s v="WESTERN DIGITAL STORAGE TECHNOLOGIES"/>
    <m/>
    <n v="0"/>
    <n v="0"/>
    <n v="0"/>
    <n v="0"/>
    <n v="0"/>
    <n v="0"/>
    <m/>
    <m/>
    <m/>
    <s v="No"/>
    <m/>
    <m/>
    <m/>
    <s v="W23041-TH"/>
    <m/>
    <m/>
    <s v="H0064789"/>
  </r>
  <r>
    <x v="853"/>
    <n v="10000"/>
    <n v="10000"/>
    <n v="45784"/>
    <s v="502LAUGH"/>
    <s v=" 2:27:54 pm"/>
    <s v="D008O0561/D008O0591"/>
    <s v="FDC31616"/>
    <x v="0"/>
    <s v="No"/>
    <n v="79"/>
    <s v="HP Indigo 6800"/>
    <x v="0"/>
    <s v="PM16"/>
    <s v="TEO KAH JUN"/>
    <n v="3800"/>
    <n v="220"/>
    <n v="3.6666666666666665"/>
    <d v="2025-04-21T00:00:00"/>
    <m/>
    <n v="21"/>
    <n v="79800"/>
    <s v="PE"/>
    <s v="1VV22-80022-FT0001"/>
    <n v="0"/>
    <n v="0"/>
    <n v="0"/>
    <n v="0"/>
    <n v="0"/>
    <n v="0"/>
    <m/>
    <m/>
    <n v="0"/>
    <m/>
    <m/>
    <m/>
    <s v="No"/>
    <n v="0"/>
    <s v="No"/>
    <m/>
    <m/>
    <s v="1VV22-80022-FT"/>
    <s v="H08031-JIM-M"/>
    <s v="HP MALAYSIA MANUFACTURING SDN.BHD."/>
    <m/>
    <n v="0"/>
    <n v="0"/>
    <n v="0"/>
    <n v="0"/>
    <n v="0"/>
    <n v="0"/>
    <m/>
    <m/>
    <m/>
    <s v="No"/>
    <m/>
    <m/>
    <m/>
    <s v="H08031-JIM-M"/>
    <m/>
    <m/>
    <s v="S0362941"/>
  </r>
  <r>
    <x v="853"/>
    <n v="10000"/>
    <n v="20000"/>
    <n v="45784"/>
    <s v="502LAUGH"/>
    <s v=" 2:27:54 pm"/>
    <s v="D008O0561/D008O0591"/>
    <s v="FDC31616"/>
    <x v="0"/>
    <s v="No"/>
    <n v="79"/>
    <s v="HP Indigo 6800"/>
    <x v="0"/>
    <s v="PM21"/>
    <s v="LIM JIA FAN"/>
    <n v="1395"/>
    <n v="99.75"/>
    <n v="1.6625000000000001"/>
    <d v="2025-04-21T00:00:00"/>
    <m/>
    <n v="21"/>
    <n v="29295"/>
    <s v="PE"/>
    <s v="1VV22-80022-FT0001"/>
    <n v="0"/>
    <n v="0"/>
    <n v="0"/>
    <n v="0"/>
    <n v="0"/>
    <n v="0"/>
    <m/>
    <m/>
    <n v="0"/>
    <m/>
    <m/>
    <m/>
    <s v="No"/>
    <n v="0"/>
    <s v="No"/>
    <m/>
    <m/>
    <s v="1VV22-80022-FT"/>
    <s v="H08031-JIM-M"/>
    <s v="HP MALAYSIA MANUFACTURING SDN.BHD."/>
    <m/>
    <n v="0"/>
    <n v="0"/>
    <n v="0"/>
    <n v="0"/>
    <n v="0"/>
    <n v="0"/>
    <m/>
    <m/>
    <m/>
    <s v="No"/>
    <m/>
    <m/>
    <m/>
    <s v="H08031-JIM-M"/>
    <m/>
    <m/>
    <s v="S0362941"/>
  </r>
  <r>
    <x v="854"/>
    <n v="10000"/>
    <n v="10000"/>
    <n v="45769"/>
    <s v="502LAUGH"/>
    <s v=" 2:27:29 pm"/>
    <s v="5032630U5"/>
    <s v="FSC30839A"/>
    <x v="0"/>
    <s v="No"/>
    <n v="82"/>
    <s v="POLLY"/>
    <x v="2"/>
    <s v="PM11"/>
    <s v="TEE MENG CHAI"/>
    <n v="8000"/>
    <m/>
    <m/>
    <d v="2025-04-21T00:00:00"/>
    <m/>
    <n v="6"/>
    <n v="48000"/>
    <s v="PE"/>
    <s v="L001-772785-057R0001"/>
    <n v="0"/>
    <n v="0"/>
    <n v="0"/>
    <n v="0"/>
    <n v="0"/>
    <n v="0"/>
    <m/>
    <m/>
    <n v="0"/>
    <m/>
    <m/>
    <m/>
    <s v="No"/>
    <n v="0"/>
    <s v="No"/>
    <m/>
    <m/>
    <s v="L001-772785-057REVAA"/>
    <s v="W23041-TH"/>
    <s v="WESTERN DIGITAL STORAGE TECHNOLOGIES"/>
    <m/>
    <n v="0"/>
    <n v="0"/>
    <n v="0"/>
    <n v="0"/>
    <n v="0"/>
    <n v="0"/>
    <m/>
    <m/>
    <m/>
    <s v="No"/>
    <m/>
    <m/>
    <m/>
    <s v="W23041-TH"/>
    <m/>
    <m/>
    <s v="H0065005"/>
  </r>
  <r>
    <x v="855"/>
    <n v="10000"/>
    <n v="10000"/>
    <n v="45769"/>
    <s v="502LAUGH"/>
    <s v=" 2:27:29 pm"/>
    <s v="5032630U5"/>
    <s v="FSC30839A"/>
    <x v="0"/>
    <s v="No"/>
    <n v="82"/>
    <s v="POLLY"/>
    <x v="2"/>
    <s v="PM11"/>
    <s v="TEE MENG CHAI"/>
    <n v="8000"/>
    <m/>
    <m/>
    <d v="2025-04-21T00:00:00"/>
    <m/>
    <n v="6"/>
    <n v="48000"/>
    <s v="PE"/>
    <s v="L001-772785-057R0001"/>
    <n v="0"/>
    <n v="0"/>
    <n v="0"/>
    <n v="0"/>
    <n v="0"/>
    <n v="0"/>
    <m/>
    <m/>
    <n v="0"/>
    <m/>
    <m/>
    <m/>
    <s v="No"/>
    <n v="0"/>
    <s v="No"/>
    <m/>
    <m/>
    <s v="L001-772785-057REVAA"/>
    <s v="W23041-TH"/>
    <s v="WESTERN DIGITAL STORAGE TECHNOLOGIES"/>
    <m/>
    <n v="0"/>
    <n v="0"/>
    <n v="0"/>
    <n v="0"/>
    <n v="0"/>
    <n v="0"/>
    <m/>
    <m/>
    <m/>
    <s v="No"/>
    <m/>
    <m/>
    <m/>
    <s v="W23041-TH"/>
    <m/>
    <m/>
    <s v="H0065006"/>
  </r>
  <r>
    <x v="856"/>
    <n v="10000"/>
    <n v="10000"/>
    <n v="45777"/>
    <s v="502LAUGH"/>
    <s v=" 2:44:00 pm"/>
    <s v="10620258008/10620258003/10620258001"/>
    <s v="FSC30754"/>
    <x v="0"/>
    <s v="No"/>
    <n v="79"/>
    <s v="HP Indigo 6800"/>
    <x v="0"/>
    <s v="PM21"/>
    <s v="LIM JIA FAN"/>
    <n v="4260"/>
    <n v="243"/>
    <n v="4.05"/>
    <d v="2025-04-21T00:00:00"/>
    <m/>
    <n v="27"/>
    <n v="115020"/>
    <s v="PE"/>
    <s v="CZ104-80023-FT0001"/>
    <n v="0"/>
    <n v="0"/>
    <n v="0"/>
    <n v="0"/>
    <n v="0"/>
    <n v="0"/>
    <m/>
    <m/>
    <n v="0"/>
    <m/>
    <m/>
    <m/>
    <s v="No"/>
    <n v="0"/>
    <s v="No"/>
    <m/>
    <m/>
    <s v="CZ104-80023-FT"/>
    <s v="H08031-JIM-M"/>
    <s v="HP MALAYSIA MANUFACTURING SDN.BHD."/>
    <m/>
    <n v="0"/>
    <n v="0"/>
    <n v="0"/>
    <n v="0"/>
    <n v="0"/>
    <n v="0"/>
    <m/>
    <m/>
    <m/>
    <s v="No"/>
    <m/>
    <m/>
    <m/>
    <s v="H08031-JIM-M"/>
    <m/>
    <m/>
    <s v="S0363208"/>
  </r>
  <r>
    <x v="857"/>
    <n v="10000"/>
    <n v="10000"/>
    <n v="45785"/>
    <s v="502LAUGH"/>
    <s v=" 2:44:50 pm"/>
    <n v="10620258002"/>
    <s v="FSC30754"/>
    <x v="0"/>
    <s v="No"/>
    <n v="79"/>
    <s v="HP Indigo 6800"/>
    <x v="0"/>
    <s v="PM21"/>
    <s v="LIM JIA FAN"/>
    <n v="1460"/>
    <n v="103"/>
    <n v="1.7166666666666666"/>
    <d v="2025-04-21T00:00:00"/>
    <m/>
    <n v="297"/>
    <n v="433620"/>
    <s v="PE"/>
    <s v="3YM55-80009-FT0001"/>
    <n v="0"/>
    <n v="0"/>
    <n v="0"/>
    <n v="0"/>
    <n v="0"/>
    <n v="0"/>
    <m/>
    <m/>
    <n v="0"/>
    <m/>
    <m/>
    <m/>
    <s v="No"/>
    <n v="0"/>
    <s v="No"/>
    <m/>
    <m/>
    <s v="3YM55-80009-FT"/>
    <s v="H08031-JIM-M"/>
    <s v="HP MALAYSIA MANUFACTURING SDN.BHD."/>
    <m/>
    <n v="0"/>
    <n v="0"/>
    <n v="0"/>
    <n v="0"/>
    <n v="0"/>
    <n v="0"/>
    <m/>
    <m/>
    <m/>
    <s v="No"/>
    <m/>
    <m/>
    <m/>
    <s v="H08031-JIM-M"/>
    <m/>
    <m/>
    <s v="S0363215"/>
  </r>
  <r>
    <x v="858"/>
    <n v="10000"/>
    <n v="10000"/>
    <n v="45777"/>
    <s v="502LAUGH"/>
    <s v=" 2:41:52 pm"/>
    <s v="10620258008/10620258003/10620258001"/>
    <s v="FSC30754"/>
    <x v="0"/>
    <s v="No"/>
    <n v="79"/>
    <s v="HP Indigo 6800"/>
    <x v="0"/>
    <s v="PM21"/>
    <s v="LIM JIA FAN"/>
    <n v="4260"/>
    <n v="243"/>
    <n v="4.05"/>
    <d v="2025-04-21T00:00:00"/>
    <m/>
    <n v="27"/>
    <n v="115020"/>
    <s v="PE"/>
    <s v="3YM58-80010-FT0001"/>
    <n v="0"/>
    <n v="0"/>
    <n v="0"/>
    <n v="0"/>
    <n v="0"/>
    <n v="0"/>
    <m/>
    <m/>
    <n v="0"/>
    <m/>
    <m/>
    <m/>
    <s v="No"/>
    <n v="0"/>
    <s v="No"/>
    <m/>
    <m/>
    <s v="3YM58-80010-FT"/>
    <s v="H08031-JIM-M"/>
    <s v="HP MALAYSIA MANUFACTURING SDN.BHD."/>
    <m/>
    <n v="0"/>
    <n v="0"/>
    <n v="0"/>
    <n v="0"/>
    <n v="0"/>
    <n v="0"/>
    <m/>
    <m/>
    <m/>
    <s v="No"/>
    <m/>
    <m/>
    <m/>
    <s v="H08031-JIM-M"/>
    <m/>
    <m/>
    <s v="S0363225"/>
  </r>
  <r>
    <x v="859"/>
    <n v="10000"/>
    <n v="10000"/>
    <n v="45777"/>
    <s v="502LAUGH"/>
    <s v=" 2:47:37 pm"/>
    <s v="10620258008/10620258003/10620258001"/>
    <s v="FSC30754"/>
    <x v="0"/>
    <s v="No"/>
    <n v="79"/>
    <s v="HP Indigo 6800"/>
    <x v="0"/>
    <s v="PM21"/>
    <s v="LIM JIA FAN"/>
    <n v="4260"/>
    <n v="243"/>
    <n v="4.05"/>
    <d v="2025-04-21T00:00:00"/>
    <m/>
    <n v="27"/>
    <n v="115020"/>
    <s v="PE"/>
    <s v="3YM78-80005-FT0001"/>
    <n v="0"/>
    <n v="0"/>
    <n v="0"/>
    <n v="0"/>
    <n v="0"/>
    <n v="0"/>
    <m/>
    <m/>
    <n v="0"/>
    <m/>
    <m/>
    <m/>
    <s v="No"/>
    <n v="0"/>
    <s v="No"/>
    <m/>
    <m/>
    <s v="3YM78-80005-FT"/>
    <s v="H08031-JIM-M"/>
    <s v="HP MALAYSIA MANUFACTURING SDN.BHD."/>
    <m/>
    <n v="0"/>
    <n v="0"/>
    <n v="0"/>
    <n v="0"/>
    <n v="0"/>
    <n v="0"/>
    <m/>
    <m/>
    <m/>
    <s v="No"/>
    <m/>
    <m/>
    <m/>
    <s v="H08031-JIM-M"/>
    <m/>
    <m/>
    <s v="S0363230"/>
  </r>
  <r>
    <x v="860"/>
    <n v="10000"/>
    <n v="10000"/>
    <n v="45785"/>
    <s v="502LAUGH"/>
    <s v=" 2:12:38 pm"/>
    <s v="10620258003/10620258008/10620258001"/>
    <s v="FSC30754"/>
    <x v="0"/>
    <s v="No"/>
    <n v="79"/>
    <s v="HP Indigo 6800"/>
    <x v="0"/>
    <s v="PM21"/>
    <s v="LIM JIA FAN"/>
    <n v="4260"/>
    <n v="243"/>
    <n v="4.05"/>
    <d v="2025-04-21T00:00:00"/>
    <m/>
    <n v="27"/>
    <n v="115020"/>
    <s v="PE"/>
    <s v="3YM78-80005-FT0001"/>
    <n v="0"/>
    <n v="0"/>
    <n v="0"/>
    <n v="0"/>
    <n v="0"/>
    <n v="0"/>
    <m/>
    <m/>
    <n v="0"/>
    <m/>
    <m/>
    <m/>
    <s v="No"/>
    <n v="0"/>
    <s v="No"/>
    <m/>
    <m/>
    <s v="3YM78-80005-FT"/>
    <s v="H08031-JIM-M"/>
    <s v="HP MALAYSIA MANUFACTURING SDN.BHD."/>
    <m/>
    <n v="0"/>
    <n v="0"/>
    <n v="0"/>
    <n v="0"/>
    <n v="0"/>
    <n v="0"/>
    <m/>
    <m/>
    <m/>
    <s v="No"/>
    <m/>
    <m/>
    <m/>
    <s v="H08031-JIM-M"/>
    <m/>
    <m/>
    <s v="S0363337"/>
  </r>
  <r>
    <x v="861"/>
    <n v="10000"/>
    <n v="10000"/>
    <n v="45777"/>
    <s v="502LAUGH"/>
    <s v=" 2:49:29 pm"/>
    <s v="10620258008/10620258003/10620258001"/>
    <s v="FSC30754"/>
    <x v="0"/>
    <s v="No"/>
    <n v="79"/>
    <s v="HP Indigo 6800"/>
    <x v="0"/>
    <s v="PM21"/>
    <s v="LIM JIA FAN"/>
    <n v="4260"/>
    <n v="243"/>
    <n v="4.05"/>
    <d v="2025-04-21T00:00:00"/>
    <m/>
    <n v="27"/>
    <n v="115020"/>
    <s v="PE"/>
    <s v="F6U65-80033-FT0001"/>
    <n v="0"/>
    <n v="0"/>
    <n v="0"/>
    <n v="0"/>
    <n v="0"/>
    <n v="0"/>
    <m/>
    <m/>
    <n v="0"/>
    <m/>
    <m/>
    <m/>
    <s v="No"/>
    <n v="0"/>
    <s v="No"/>
    <m/>
    <m/>
    <s v="F6U65-80033-FT"/>
    <s v="H08031-JIM-M"/>
    <s v="HP MALAYSIA MANUFACTURING SDN.BHD."/>
    <m/>
    <n v="0"/>
    <n v="0"/>
    <n v="0"/>
    <n v="0"/>
    <n v="0"/>
    <n v="0"/>
    <m/>
    <m/>
    <m/>
    <s v="No"/>
    <m/>
    <m/>
    <m/>
    <s v="H08031-JIM-M"/>
    <m/>
    <m/>
    <s v="S0363343"/>
  </r>
  <r>
    <x v="470"/>
    <n v="10000"/>
    <n v="50000"/>
    <n v="45770"/>
    <s v="502LAUGH"/>
    <s v=" 9:35:51 am"/>
    <s v="BZC064-09"/>
    <m/>
    <x v="1"/>
    <s v="Yes"/>
    <n v="76"/>
    <s v="HDS 3"/>
    <x v="2"/>
    <s v="PM42"/>
    <s v="ALEXANDER YAP KEE NYEN"/>
    <n v="35667"/>
    <n v="1828.35"/>
    <n v="30.4725"/>
    <d v="2025-04-21T00:00:00"/>
    <m/>
    <n v="6"/>
    <n v="214002"/>
    <s v="PE"/>
    <s v="KT-200-W0001"/>
    <n v="0"/>
    <n v="214001"/>
    <n v="1"/>
    <n v="0"/>
    <n v="0"/>
    <n v="0"/>
    <m/>
    <m/>
    <n v="0"/>
    <m/>
    <m/>
    <m/>
    <m/>
    <m/>
    <m/>
    <m/>
    <m/>
    <s v="KT-200-W"/>
    <s v="E05203"/>
    <s v="E-Z LETTERING SERVICE"/>
    <m/>
    <n v="0"/>
    <n v="0"/>
    <n v="0"/>
    <n v="0"/>
    <n v="0"/>
    <n v="0"/>
    <m/>
    <m/>
    <m/>
    <s v="No"/>
    <s v="W665397"/>
    <n v="0"/>
    <m/>
    <s v="E05203"/>
    <m/>
    <m/>
    <s v="S0348831"/>
  </r>
  <r>
    <x v="818"/>
    <n v="10000"/>
    <n v="30000"/>
    <n v="45770"/>
    <s v="502LAUGH"/>
    <s v=" 2:13:20 pm"/>
    <s v="10639931104/10639931099/10639931097/10639931100/10639931098"/>
    <m/>
    <x v="2"/>
    <s v="Yes"/>
    <n v="91"/>
    <s v="Luster AOI"/>
    <x v="5"/>
    <s v="QM87"/>
    <s v="GOH SING JOO"/>
    <n v="118888"/>
    <m/>
    <m/>
    <d v="2025-04-21T00:00:00"/>
    <m/>
    <n v="9"/>
    <n v="1069992"/>
    <s v="PE"/>
    <s v="5180-0103-BH2120001"/>
    <n v="0"/>
    <n v="1000000"/>
    <n v="69992"/>
    <n v="0"/>
    <n v="0"/>
    <n v="0"/>
    <m/>
    <m/>
    <n v="0"/>
    <m/>
    <m/>
    <m/>
    <m/>
    <m/>
    <m/>
    <m/>
    <m/>
    <s v="5180-0103-BH212"/>
    <s v="H08031-JIM"/>
    <s v="HP SINGAPORE (PRIVATE) LIMITED"/>
    <m/>
    <n v="0"/>
    <n v="0"/>
    <n v="0"/>
    <n v="0"/>
    <n v="0"/>
    <n v="0"/>
    <m/>
    <m/>
    <m/>
    <s v="No"/>
    <s v="W665399"/>
    <n v="0"/>
    <m/>
    <s v="H08031-JIM"/>
    <m/>
    <m/>
    <s v="S0353174"/>
  </r>
  <r>
    <x v="862"/>
    <n v="10000"/>
    <n v="60000"/>
    <n v="45775"/>
    <s v="502LAUGH"/>
    <s v=" 8:40:31 am"/>
    <s v="10620258087/10820258088"/>
    <m/>
    <x v="2"/>
    <s v="Yes"/>
    <n v="91"/>
    <s v="Luster AOI"/>
    <x v="5"/>
    <s v="QM87"/>
    <s v="GOH SING JOO"/>
    <n v="3556"/>
    <m/>
    <m/>
    <d v="2025-04-21T00:00:00"/>
    <m/>
    <n v="9"/>
    <n v="32004"/>
    <s v="PE"/>
    <s v="5180-0101-BH2120001"/>
    <n v="0"/>
    <n v="31876"/>
    <n v="128"/>
    <n v="0"/>
    <n v="0"/>
    <n v="0"/>
    <m/>
    <m/>
    <n v="0"/>
    <m/>
    <m/>
    <m/>
    <m/>
    <m/>
    <m/>
    <m/>
    <m/>
    <s v="5180-0101-BH212"/>
    <s v="H08031-JIM"/>
    <s v="HP SINGAPORE (PRIVATE) LIMITED"/>
    <m/>
    <n v="0"/>
    <n v="0"/>
    <n v="0"/>
    <n v="0"/>
    <n v="0"/>
    <n v="0"/>
    <m/>
    <m/>
    <m/>
    <s v="No"/>
    <s v="W665400"/>
    <n v="0"/>
    <m/>
    <s v="H08031-JIM"/>
    <m/>
    <m/>
    <s v="S0353199"/>
  </r>
  <r>
    <x v="820"/>
    <n v="10000"/>
    <n v="20000"/>
    <n v="45769"/>
    <s v="502LAUGH"/>
    <s v=" 8:36:21 am"/>
    <s v="J00TB2080"/>
    <m/>
    <x v="0"/>
    <s v="Yes"/>
    <n v="111"/>
    <s v="Brotech"/>
    <x v="1"/>
    <s v="PM40"/>
    <s v="NGOI CHUN YONG"/>
    <n v="24375"/>
    <n v="436.25"/>
    <n v="7.270833333333333"/>
    <d v="2025-04-21T00:00:00"/>
    <m/>
    <n v="8"/>
    <n v="195000"/>
    <s v="PE"/>
    <s v="Z512 REV 6.00001"/>
    <n v="0"/>
    <n v="193818"/>
    <n v="1182"/>
    <n v="0"/>
    <n v="0"/>
    <n v="0"/>
    <m/>
    <m/>
    <n v="0"/>
    <m/>
    <m/>
    <m/>
    <m/>
    <m/>
    <m/>
    <m/>
    <m/>
    <s v="Z512 REV 8.0"/>
    <s v="R18131"/>
    <s v="RESMED ASIA PTE LTD"/>
    <m/>
    <n v="0"/>
    <n v="0"/>
    <n v="0"/>
    <n v="0"/>
    <n v="0"/>
    <n v="0"/>
    <m/>
    <m/>
    <m/>
    <s v="No"/>
    <s v="W665405"/>
    <n v="0"/>
    <m/>
    <s v="R18131"/>
    <m/>
    <m/>
    <s v="S0359808"/>
  </r>
  <r>
    <x v="863"/>
    <n v="10000"/>
    <n v="20000"/>
    <n v="45769"/>
    <s v="502LAUGH"/>
    <n v="0.47076388888888887"/>
    <s v="406140148/4112210U5"/>
    <m/>
    <x v="0"/>
    <s v="Yes"/>
    <n v="78"/>
    <s v="Baby Sanki"/>
    <x v="3"/>
    <s v="PM84"/>
    <s v="TAN TAI TOH"/>
    <n v="25000"/>
    <n v="670"/>
    <n v="11.166666666666666"/>
    <d v="2025-04-21T00:00:00"/>
    <m/>
    <n v="2"/>
    <n v="50000"/>
    <s v="PE"/>
    <s v="810808 INDEX4010001"/>
    <n v="0"/>
    <n v="50000"/>
    <n v="0"/>
    <n v="0"/>
    <n v="0"/>
    <n v="0"/>
    <m/>
    <m/>
    <n v="0"/>
    <m/>
    <m/>
    <m/>
    <m/>
    <m/>
    <m/>
    <m/>
    <m/>
    <s v="810808 INDEX401"/>
    <s v="V22000"/>
    <s v="PT VARTA MICROBATTERY INDONESIA"/>
    <m/>
    <n v="0"/>
    <n v="0"/>
    <n v="0"/>
    <n v="0"/>
    <n v="0"/>
    <n v="0"/>
    <m/>
    <m/>
    <m/>
    <s v="No"/>
    <s v="W665273"/>
    <n v="0"/>
    <m/>
    <s v="V22000"/>
    <m/>
    <m/>
    <s v="S0359847"/>
  </r>
  <r>
    <x v="785"/>
    <n v="10000"/>
    <n v="20000"/>
    <n v="45769"/>
    <s v="502LAUGH"/>
    <s v=" 8:38:45 am"/>
    <n v="402160895"/>
    <m/>
    <x v="0"/>
    <s v="Yes"/>
    <n v="68"/>
    <s v="SANKI"/>
    <x v="2"/>
    <s v="PMJ0"/>
    <s v="KOR CHEW OR"/>
    <n v="6000"/>
    <n v="195"/>
    <n v="3.25"/>
    <d v="2025-04-21T00:00:00"/>
    <m/>
    <n v="1"/>
    <n v="6000"/>
    <s v="PE"/>
    <s v="NSI-0020001"/>
    <n v="0"/>
    <n v="6000"/>
    <n v="0"/>
    <n v="0"/>
    <n v="0"/>
    <n v="0"/>
    <m/>
    <m/>
    <n v="0"/>
    <m/>
    <m/>
    <m/>
    <m/>
    <m/>
    <m/>
    <m/>
    <m/>
    <s v="NSI-002"/>
    <s v="T20198"/>
    <s v="ST NETWORK"/>
    <m/>
    <n v="0"/>
    <n v="0"/>
    <n v="0"/>
    <n v="0"/>
    <n v="0"/>
    <n v="0"/>
    <m/>
    <m/>
    <m/>
    <s v="No"/>
    <s v="W665275"/>
    <n v="0"/>
    <m/>
    <s v="T20198"/>
    <m/>
    <m/>
    <s v="S0360738"/>
  </r>
  <r>
    <x v="864"/>
    <n v="10000"/>
    <n v="10000"/>
    <n v="45772"/>
    <s v="502LAUGH"/>
    <s v=" 3:58:28 pm"/>
    <s v="J00TB2080/J00WA4621/J00VB7840"/>
    <m/>
    <x v="0"/>
    <s v="Yes"/>
    <n v="111"/>
    <s v="Brotech"/>
    <x v="1"/>
    <s v="PM40"/>
    <s v="NGOI CHUN YONG"/>
    <n v="67500"/>
    <n v="1155"/>
    <n v="19.25"/>
    <d v="2025-04-21T00:00:00"/>
    <m/>
    <n v="8"/>
    <n v="540000"/>
    <s v="PE"/>
    <s v="Z512 REV 6.00001"/>
    <n v="0"/>
    <n v="540000"/>
    <n v="0"/>
    <n v="0"/>
    <n v="0"/>
    <n v="0"/>
    <m/>
    <m/>
    <n v="0"/>
    <m/>
    <m/>
    <m/>
    <m/>
    <m/>
    <m/>
    <m/>
    <m/>
    <s v="Z512 REV 8.0"/>
    <s v="R18131"/>
    <s v="RESMED ASIA PTE LTD"/>
    <m/>
    <n v="0"/>
    <n v="0"/>
    <n v="0"/>
    <n v="0"/>
    <n v="0"/>
    <n v="0"/>
    <m/>
    <m/>
    <m/>
    <s v="No"/>
    <s v="W665409"/>
    <n v="0"/>
    <m/>
    <s v="R18131"/>
    <m/>
    <m/>
    <s v="S0360877"/>
  </r>
  <r>
    <x v="821"/>
    <n v="10000"/>
    <n v="30000"/>
    <n v="45772"/>
    <s v="502LAUGH"/>
    <s v=" 9:48:08 am"/>
    <s v="80117500/XHX24911A1404/XHX2410261104/1010831/W02024/5285"/>
    <m/>
    <x v="0"/>
    <s v="Yes"/>
    <n v="103"/>
    <s v="HDS"/>
    <x v="2"/>
    <s v="PM47"/>
    <s v="CHEAN WEI KEONG"/>
    <n v="33750"/>
    <n v="1155"/>
    <n v="19.25"/>
    <d v="2025-04-21T00:00:00"/>
    <m/>
    <n v="8"/>
    <n v="270000"/>
    <s v="PE"/>
    <s v="MT273730001"/>
    <n v="0"/>
    <n v="270000"/>
    <n v="0"/>
    <n v="0"/>
    <n v="0"/>
    <n v="0"/>
    <m/>
    <m/>
    <n v="0"/>
    <m/>
    <m/>
    <m/>
    <m/>
    <m/>
    <m/>
    <m/>
    <m/>
    <s v="MT27373"/>
    <s v="Z26002"/>
    <s v="CCL DESIGN (PENANG) SDN. BHD."/>
    <m/>
    <n v="0"/>
    <n v="0"/>
    <n v="0"/>
    <n v="0"/>
    <n v="0"/>
    <n v="0"/>
    <m/>
    <m/>
    <m/>
    <s v="No"/>
    <s v="W665667"/>
    <n v="0"/>
    <m/>
    <s v="Z26002"/>
    <m/>
    <m/>
    <s v="S0360898"/>
  </r>
  <r>
    <x v="821"/>
    <n v="10000"/>
    <n v="40000"/>
    <n v="45772"/>
    <s v="502LAUGH"/>
    <s v=" 9:48:08 am"/>
    <s v="80117500/XHX24911A1404/XHX2410261104/1010831/W02024/5285"/>
    <m/>
    <x v="0"/>
    <s v="Yes"/>
    <n v="103"/>
    <s v="HDS"/>
    <x v="2"/>
    <s v="PM41"/>
    <s v="CHONG WEN XUEN"/>
    <n v="30000"/>
    <n v="1030"/>
    <n v="17.166666666666668"/>
    <d v="2025-04-21T00:00:00"/>
    <m/>
    <n v="8"/>
    <n v="240000"/>
    <s v="PE"/>
    <s v="MT273730001"/>
    <n v="0"/>
    <n v="240000"/>
    <n v="0"/>
    <n v="0"/>
    <n v="0"/>
    <n v="0"/>
    <m/>
    <m/>
    <n v="0"/>
    <m/>
    <m/>
    <m/>
    <m/>
    <m/>
    <m/>
    <m/>
    <m/>
    <s v="MT27373"/>
    <s v="Z26002"/>
    <s v="CCL DESIGN (PENANG) SDN. BHD."/>
    <m/>
    <n v="0"/>
    <n v="0"/>
    <n v="0"/>
    <n v="0"/>
    <n v="0"/>
    <n v="0"/>
    <m/>
    <m/>
    <m/>
    <s v="No"/>
    <s v="W665667"/>
    <n v="0"/>
    <m/>
    <s v="Z26002"/>
    <m/>
    <m/>
    <s v="S0360898"/>
  </r>
  <r>
    <x v="865"/>
    <n v="10000"/>
    <n v="10000"/>
    <n v="45769"/>
    <s v="502LAUGH"/>
    <s v=" 8:40:06 am"/>
    <s v="SG-5650696"/>
    <m/>
    <x v="0"/>
    <s v="Yes"/>
    <n v="73"/>
    <s v="Brotech DF330"/>
    <x v="1"/>
    <s v="PM59"/>
    <s v="VOON CHAN PIN"/>
    <n v="30000"/>
    <n v="530"/>
    <n v="8.8333333333333339"/>
    <d v="2025-04-21T00:00:00"/>
    <m/>
    <n v="12"/>
    <n v="360000"/>
    <s v="PE"/>
    <n v="80256220001"/>
    <n v="0"/>
    <n v="360000"/>
    <n v="0"/>
    <n v="0"/>
    <n v="0"/>
    <n v="0"/>
    <m/>
    <m/>
    <n v="0"/>
    <m/>
    <m/>
    <m/>
    <m/>
    <m/>
    <m/>
    <m/>
    <m/>
    <n v="8025622"/>
    <s v="B02083"/>
    <s v="BECTON DICKINSON MEDICAL (S) PTE LTD"/>
    <m/>
    <n v="0"/>
    <n v="0"/>
    <n v="0"/>
    <n v="0"/>
    <n v="0"/>
    <n v="0"/>
    <m/>
    <m/>
    <m/>
    <s v="No"/>
    <s v="W665418"/>
    <n v="0"/>
    <m/>
    <s v="B02083"/>
    <m/>
    <m/>
    <s v="S0361301"/>
  </r>
  <r>
    <x v="865"/>
    <n v="10000"/>
    <n v="20000"/>
    <n v="45769"/>
    <s v="502LAUGH"/>
    <s v=" 8:40:06 am"/>
    <s v="SG-5650696"/>
    <m/>
    <x v="0"/>
    <s v="Yes"/>
    <n v="73"/>
    <s v="Brotech DF330"/>
    <x v="1"/>
    <s v="PM18"/>
    <s v="LAI CHIN YANG"/>
    <n v="6000"/>
    <n v="130"/>
    <n v="2.1666666666666665"/>
    <d v="2025-04-21T00:00:00"/>
    <m/>
    <n v="12"/>
    <n v="72000"/>
    <s v="PE"/>
    <n v="80256220001"/>
    <n v="0"/>
    <n v="72000"/>
    <n v="0"/>
    <n v="0"/>
    <n v="0"/>
    <n v="0"/>
    <m/>
    <m/>
    <n v="0"/>
    <m/>
    <m/>
    <m/>
    <m/>
    <m/>
    <m/>
    <m/>
    <m/>
    <n v="8025622"/>
    <s v="B02083"/>
    <s v="BECTON DICKINSON MEDICAL (S) PTE LTD"/>
    <m/>
    <n v="0"/>
    <n v="0"/>
    <n v="0"/>
    <n v="0"/>
    <n v="0"/>
    <n v="0"/>
    <m/>
    <m/>
    <m/>
    <s v="No"/>
    <s v="W665418"/>
    <n v="0"/>
    <m/>
    <s v="B02083"/>
    <m/>
    <m/>
    <s v="S0361301"/>
  </r>
  <r>
    <x v="866"/>
    <n v="10000"/>
    <n v="10000"/>
    <n v="45769"/>
    <s v="502LAUGH"/>
    <s v=" 8:39:22 am"/>
    <s v="SG-5650696"/>
    <m/>
    <x v="0"/>
    <s v="Yes"/>
    <n v="73"/>
    <s v="Brotech DF330"/>
    <x v="1"/>
    <s v="PM18"/>
    <s v="LAI CHIN YANG"/>
    <n v="36000"/>
    <n v="630"/>
    <n v="10.5"/>
    <d v="2025-04-21T00:00:00"/>
    <m/>
    <n v="12"/>
    <n v="432000"/>
    <s v="PE"/>
    <n v="80256220001"/>
    <n v="0"/>
    <n v="432000"/>
    <n v="0"/>
    <n v="0"/>
    <n v="0"/>
    <n v="0"/>
    <m/>
    <m/>
    <n v="0"/>
    <m/>
    <m/>
    <m/>
    <m/>
    <m/>
    <m/>
    <m/>
    <m/>
    <n v="8025622"/>
    <s v="B02083"/>
    <s v="BECTON DICKINSON MEDICAL (S) PTE LTD"/>
    <m/>
    <n v="0"/>
    <n v="0"/>
    <n v="0"/>
    <n v="0"/>
    <n v="0"/>
    <n v="0"/>
    <m/>
    <m/>
    <m/>
    <s v="No"/>
    <s v="W665419"/>
    <n v="0"/>
    <m/>
    <s v="B02083"/>
    <m/>
    <m/>
    <s v="S0361302"/>
  </r>
  <r>
    <x v="823"/>
    <n v="10000"/>
    <n v="20000"/>
    <n v="45768"/>
    <s v="502LAUGH"/>
    <s v=" 2:14:37 pm"/>
    <s v="SG-5650696"/>
    <m/>
    <x v="0"/>
    <s v="Yes"/>
    <n v="73"/>
    <s v="Brotech DF330"/>
    <x v="1"/>
    <s v="PM59"/>
    <s v="VOON CHAN PIN"/>
    <n v="12000"/>
    <n v="230"/>
    <n v="3.8333333333333335"/>
    <d v="2025-04-21T00:00:00"/>
    <m/>
    <n v="12"/>
    <n v="144000"/>
    <s v="PE"/>
    <n v="80256230001"/>
    <n v="0"/>
    <n v="144000"/>
    <n v="0"/>
    <n v="0"/>
    <n v="0"/>
    <n v="0"/>
    <m/>
    <m/>
    <n v="0"/>
    <m/>
    <m/>
    <m/>
    <m/>
    <m/>
    <m/>
    <m/>
    <m/>
    <n v="8025623"/>
    <s v="B02083"/>
    <s v="BECTON DICKINSON MEDICAL (S) PTE LTD"/>
    <m/>
    <n v="0"/>
    <n v="0"/>
    <n v="0"/>
    <n v="0"/>
    <n v="0"/>
    <n v="0"/>
    <m/>
    <m/>
    <m/>
    <s v="No"/>
    <s v="W665420"/>
    <n v="0"/>
    <m/>
    <s v="B02083"/>
    <m/>
    <m/>
    <s v="S0361325"/>
  </r>
  <r>
    <x v="867"/>
    <n v="10000"/>
    <n v="30000"/>
    <n v="45770"/>
    <s v="502LAUGH"/>
    <n v="0.47571759259259261"/>
    <s v="J00TP9340"/>
    <m/>
    <x v="0"/>
    <s v="Yes"/>
    <n v="71"/>
    <s v="POLLY"/>
    <x v="2"/>
    <s v="PS95"/>
    <s v="LIM CHENG LEONG"/>
    <n v="33334"/>
    <m/>
    <m/>
    <d v="2025-04-21T00:00:00"/>
    <m/>
    <n v="6"/>
    <n v="200004"/>
    <s v="PE"/>
    <s v="5185-07330001"/>
    <n v="0"/>
    <n v="196075"/>
    <n v="3929"/>
    <n v="0"/>
    <n v="0"/>
    <n v="0"/>
    <m/>
    <m/>
    <n v="0"/>
    <m/>
    <m/>
    <m/>
    <m/>
    <m/>
    <m/>
    <m/>
    <m/>
    <s v="5185-0733"/>
    <s v="H08031-JIM-M"/>
    <s v="HP MALAYSIA MANUFACTURING SDN.BHD."/>
    <m/>
    <n v="0"/>
    <n v="0"/>
    <n v="0"/>
    <n v="0"/>
    <n v="0"/>
    <n v="0"/>
    <m/>
    <m/>
    <m/>
    <s v="No"/>
    <s v="W665439"/>
    <n v="0"/>
    <m/>
    <s v="H08031-JIM-M"/>
    <m/>
    <m/>
    <s v="S0361962"/>
  </r>
  <r>
    <x v="826"/>
    <n v="10000"/>
    <n v="20000"/>
    <n v="45769"/>
    <s v="502LAUGH"/>
    <s v=" 8:56:07 am"/>
    <s v="M0BFL2381"/>
    <m/>
    <x v="1"/>
    <s v="Yes"/>
    <n v="63"/>
    <s v="SANKI"/>
    <x v="2"/>
    <s v="PM80"/>
    <s v="YAP ZHI PING"/>
    <n v="2500"/>
    <n v="107.5"/>
    <n v="1.7916666666666667"/>
    <d v="2025-04-21T00:00:00"/>
    <m/>
    <n v="16"/>
    <n v="40000"/>
    <s v="PE"/>
    <s v="714370216-ADS1360001"/>
    <n v="0"/>
    <n v="40000"/>
    <n v="0"/>
    <n v="0"/>
    <n v="0"/>
    <n v="0"/>
    <m/>
    <m/>
    <n v="0"/>
    <m/>
    <m/>
    <m/>
    <m/>
    <m/>
    <m/>
    <m/>
    <m/>
    <s v="714370216-ADS1366"/>
    <s v="S19081-TH"/>
    <s v="SEAGATE TECHNOLOGY (THAILAND) LTD."/>
    <m/>
    <n v="0"/>
    <n v="0"/>
    <n v="0"/>
    <n v="0"/>
    <n v="0"/>
    <n v="0"/>
    <m/>
    <m/>
    <m/>
    <s v="No"/>
    <s v="W665184"/>
    <n v="0"/>
    <m/>
    <s v="S19081-TH"/>
    <m/>
    <m/>
    <s v="H0064895"/>
  </r>
  <r>
    <x v="868"/>
    <n v="10000"/>
    <n v="10000"/>
    <n v="45768"/>
    <s v="502LAUGH"/>
    <s v=" 5:00:45 pm"/>
    <s v="J00TP9340"/>
    <m/>
    <x v="0"/>
    <s v="Yes"/>
    <n v="71"/>
    <s v="POLLY"/>
    <x v="2"/>
    <s v="PS95"/>
    <s v="LIM CHENG LEONG"/>
    <n v="11667"/>
    <m/>
    <m/>
    <d v="2025-04-21T00:00:00"/>
    <m/>
    <n v="6"/>
    <n v="70002"/>
    <s v="PE"/>
    <s v="5187-23310001"/>
    <n v="0"/>
    <n v="70000"/>
    <n v="2"/>
    <n v="0"/>
    <n v="0"/>
    <n v="0"/>
    <m/>
    <m/>
    <n v="0"/>
    <m/>
    <m/>
    <m/>
    <m/>
    <m/>
    <m/>
    <m/>
    <m/>
    <s v="5187-2331"/>
    <s v="H08031-IMS"/>
    <s v="HP SINGAPORE (PRIVATE) LIMITED"/>
    <m/>
    <n v="0"/>
    <n v="0"/>
    <n v="0"/>
    <n v="0"/>
    <n v="0"/>
    <n v="0"/>
    <m/>
    <m/>
    <m/>
    <s v="No"/>
    <s v="W665190"/>
    <n v="0"/>
    <m/>
    <s v="H08031-IMS"/>
    <m/>
    <m/>
    <s v="S0362255"/>
  </r>
  <r>
    <x v="684"/>
    <n v="10000"/>
    <n v="20000"/>
    <n v="45772"/>
    <s v="502LAUGH"/>
    <s v=" 8:30:48 am"/>
    <s v="D008O0581/D008O0920/D008O0920/D008O0561"/>
    <m/>
    <x v="0"/>
    <s v="Yes"/>
    <n v="79"/>
    <s v="HP Indigo 6800"/>
    <x v="0"/>
    <s v="PM16"/>
    <s v="TEO KAH JUN"/>
    <n v="191"/>
    <n v="39.549999999999997"/>
    <n v="0.65916666666666657"/>
    <d v="2025-04-21T00:00:00"/>
    <m/>
    <n v="21"/>
    <n v="4011"/>
    <s v="PE"/>
    <s v="1VV22-80022-FT0001"/>
    <n v="0"/>
    <n v="3714"/>
    <n v="297"/>
    <n v="0"/>
    <n v="0"/>
    <n v="0"/>
    <m/>
    <m/>
    <n v="0"/>
    <m/>
    <m/>
    <m/>
    <m/>
    <m/>
    <m/>
    <m/>
    <m/>
    <s v="1VV22-80022-FT"/>
    <s v="H08031-JIM-M"/>
    <s v="HP MALAYSIA MANUFACTURING SDN.BHD."/>
    <m/>
    <n v="0"/>
    <n v="0"/>
    <n v="0"/>
    <n v="0"/>
    <n v="0"/>
    <n v="0"/>
    <m/>
    <m/>
    <m/>
    <s v="No"/>
    <s v="W665449"/>
    <n v="0"/>
    <m/>
    <s v="H08031-JIM-M"/>
    <m/>
    <m/>
    <s v="S0362372"/>
  </r>
  <r>
    <x v="608"/>
    <n v="10000"/>
    <n v="30000"/>
    <n v="45769"/>
    <s v="502LAUGH"/>
    <s v=" 8:43:51 am"/>
    <s v="10620258010/10620258098"/>
    <m/>
    <x v="2"/>
    <s v="Yes"/>
    <n v="85"/>
    <s v="Luster AOI"/>
    <x v="5"/>
    <s v="QM78"/>
    <s v="WONG SEAU JIN"/>
    <n v="20000"/>
    <m/>
    <m/>
    <d v="2025-04-21T00:00:00"/>
    <m/>
    <n v="11"/>
    <n v="220000"/>
    <s v="PE"/>
    <s v="3YM83-800010001"/>
    <n v="0"/>
    <n v="200000"/>
    <n v="20000"/>
    <n v="0"/>
    <n v="0"/>
    <n v="0"/>
    <m/>
    <m/>
    <n v="0"/>
    <m/>
    <m/>
    <m/>
    <m/>
    <m/>
    <m/>
    <m/>
    <m/>
    <s v="3YM83-80001"/>
    <s v="H08031-JIM-M"/>
    <s v="HP MALAYSIA MANUFACTURING SDN.BHD."/>
    <m/>
    <n v="0"/>
    <n v="0"/>
    <n v="0"/>
    <n v="0"/>
    <n v="0"/>
    <n v="0"/>
    <m/>
    <m/>
    <m/>
    <s v="No"/>
    <s v="W665285"/>
    <n v="0"/>
    <m/>
    <s v="H08031-JIM-M"/>
    <m/>
    <m/>
    <s v="S0362383"/>
  </r>
  <r>
    <x v="609"/>
    <n v="10000"/>
    <n v="60000"/>
    <n v="45769"/>
    <s v="502LAUGH"/>
    <s v=" 8:54:12 am"/>
    <n v="59469"/>
    <m/>
    <x v="1"/>
    <s v="Yes"/>
    <n v="96"/>
    <s v="Luster AOI"/>
    <x v="5"/>
    <s v="QM54"/>
    <s v="TAN SWEE LENG"/>
    <n v="91875"/>
    <m/>
    <m/>
    <d v="2025-04-21T00:00:00"/>
    <m/>
    <n v="6"/>
    <n v="551250"/>
    <s v="PE"/>
    <s v="MT-1000407-902RE0005"/>
    <n v="0"/>
    <n v="530833"/>
    <n v="20417"/>
    <n v="0"/>
    <n v="0"/>
    <n v="0"/>
    <m/>
    <m/>
    <n v="0"/>
    <m/>
    <m/>
    <m/>
    <m/>
    <m/>
    <m/>
    <m/>
    <m/>
    <s v="MT-1000407-902REV006"/>
    <s v="Z26002"/>
    <s v="CCL DESIGN (PENANG) SDN. BHD."/>
    <m/>
    <n v="0"/>
    <n v="0"/>
    <n v="0"/>
    <n v="0"/>
    <n v="0"/>
    <n v="0"/>
    <m/>
    <m/>
    <m/>
    <s v="No"/>
    <s v="W665194"/>
    <n v="0"/>
    <m/>
    <s v="Z26002"/>
    <m/>
    <m/>
    <s v="S0362382"/>
  </r>
  <r>
    <x v="828"/>
    <n v="10000"/>
    <n v="20000"/>
    <n v="45769"/>
    <s v="502LAUGH"/>
    <s v=" 8:56:07 am"/>
    <s v="M0BFL2381"/>
    <m/>
    <x v="1"/>
    <s v="Yes"/>
    <n v="63"/>
    <s v="SANKI"/>
    <x v="2"/>
    <s v="PM80"/>
    <s v="YAP ZHI PING"/>
    <n v="2500"/>
    <n v="107.5"/>
    <n v="1.7916666666666667"/>
    <d v="2025-04-21T00:00:00"/>
    <m/>
    <n v="16"/>
    <n v="40000"/>
    <s v="PE"/>
    <s v="714370216-ADS1360001"/>
    <n v="0"/>
    <n v="40000"/>
    <n v="0"/>
    <n v="0"/>
    <n v="0"/>
    <n v="0"/>
    <m/>
    <m/>
    <n v="0"/>
    <m/>
    <m/>
    <m/>
    <m/>
    <m/>
    <m/>
    <m/>
    <m/>
    <s v="714370216-ADS1366"/>
    <s v="S19081-TH"/>
    <s v="SEAGATE TECHNOLOGY (THAILAND) LTD."/>
    <m/>
    <n v="0"/>
    <n v="0"/>
    <n v="0"/>
    <n v="0"/>
    <n v="0"/>
    <n v="0"/>
    <m/>
    <m/>
    <m/>
    <s v="No"/>
    <s v="W665199"/>
    <n v="0"/>
    <m/>
    <s v="S19081-TH"/>
    <m/>
    <m/>
    <s v="H0064950"/>
  </r>
  <r>
    <x v="869"/>
    <n v="10000"/>
    <n v="10000"/>
    <n v="45768"/>
    <s v="502LAUGH"/>
    <s v=" 3:58:32 pm"/>
    <s v="2968379-001"/>
    <m/>
    <x v="0"/>
    <s v="Yes"/>
    <n v="61"/>
    <s v="FSK 520"/>
    <x v="3"/>
    <s v="PM68"/>
    <s v="LEE KIM LIANG"/>
    <n v="334"/>
    <n v="51.68"/>
    <n v="0.86133333333333328"/>
    <d v="2025-04-21T00:00:00"/>
    <m/>
    <n v="3"/>
    <n v="1002"/>
    <s v="PE"/>
    <s v="712929 REV4000001"/>
    <n v="0"/>
    <n v="1000"/>
    <n v="2"/>
    <n v="0"/>
    <n v="0"/>
    <n v="0"/>
    <m/>
    <m/>
    <n v="0"/>
    <m/>
    <m/>
    <m/>
    <m/>
    <m/>
    <m/>
    <m/>
    <m/>
    <s v="712929 REV400"/>
    <s v="V22000"/>
    <s v="PT VARTA MICROBATTERY INDONESIA"/>
    <m/>
    <n v="0"/>
    <n v="0"/>
    <n v="0"/>
    <n v="0"/>
    <n v="0"/>
    <n v="0"/>
    <m/>
    <m/>
    <m/>
    <s v="No"/>
    <s v="W665459"/>
    <n v="0"/>
    <m/>
    <s v="V22000"/>
    <m/>
    <m/>
    <s v="S0362400"/>
  </r>
  <r>
    <x v="870"/>
    <n v="10000"/>
    <n v="10000"/>
    <n v="45769"/>
    <s v="502LAUGH"/>
    <n v="0.47199074074074077"/>
    <s v="4136S1"/>
    <m/>
    <x v="0"/>
    <s v="Yes"/>
    <n v="61"/>
    <s v="FSK 520"/>
    <x v="3"/>
    <s v="PM68"/>
    <s v="LEE KIM LIANG"/>
    <n v="1000"/>
    <n v="65"/>
    <n v="1.0833333333333333"/>
    <d v="2025-04-21T00:00:00"/>
    <m/>
    <n v="1"/>
    <n v="1000"/>
    <s v="PE"/>
    <s v="721345 REV4000001"/>
    <n v="0"/>
    <n v="1000"/>
    <n v="0"/>
    <n v="0"/>
    <n v="0"/>
    <n v="0"/>
    <m/>
    <m/>
    <n v="0"/>
    <m/>
    <m/>
    <m/>
    <m/>
    <m/>
    <m/>
    <m/>
    <m/>
    <s v="721345 REV400"/>
    <s v="V22000"/>
    <s v="PT VARTA MICROBATTERY INDONESIA"/>
    <m/>
    <n v="0"/>
    <n v="0"/>
    <n v="0"/>
    <n v="0"/>
    <n v="0"/>
    <n v="0"/>
    <m/>
    <m/>
    <m/>
    <s v="No"/>
    <s v="W665460"/>
    <n v="0"/>
    <m/>
    <s v="V22000"/>
    <m/>
    <m/>
    <s v="S0362400"/>
  </r>
  <r>
    <x v="871"/>
    <n v="10000"/>
    <n v="10000"/>
    <n v="45769"/>
    <s v="502LAUGH"/>
    <s v=" 8:35:06 am"/>
    <s v="U541658029/504040526"/>
    <m/>
    <x v="0"/>
    <s v="Yes"/>
    <n v="32"/>
    <s v="Lintec Intermittent"/>
    <x v="3"/>
    <s v="PM26"/>
    <s v="TAN AIK KEONG"/>
    <n v="5860"/>
    <m/>
    <m/>
    <d v="2025-04-21T00:00:00"/>
    <m/>
    <n v="1"/>
    <n v="5860"/>
    <s v="PE"/>
    <s v="250-5313-000001"/>
    <n v="0"/>
    <n v="5360"/>
    <n v="500"/>
    <n v="0"/>
    <n v="0"/>
    <n v="0"/>
    <m/>
    <m/>
    <n v="0"/>
    <m/>
    <m/>
    <m/>
    <m/>
    <m/>
    <m/>
    <m/>
    <m/>
    <s v="250-5313-00"/>
    <s v="J10025"/>
    <s v="JMS SINGAPORE PTE LTD"/>
    <m/>
    <n v="0"/>
    <n v="0"/>
    <n v="0"/>
    <n v="0"/>
    <n v="0"/>
    <n v="0"/>
    <m/>
    <m/>
    <m/>
    <s v="No"/>
    <s v="W665287"/>
    <n v="0"/>
    <m/>
    <s v="J10025"/>
    <m/>
    <m/>
    <s v="S0362450"/>
  </r>
  <r>
    <x v="872"/>
    <n v="10000"/>
    <n v="10000"/>
    <n v="45770"/>
    <s v="502LAUGH"/>
    <s v=" 1:08:28 pm"/>
    <s v="4111520U5"/>
    <m/>
    <x v="0"/>
    <s v="Yes"/>
    <n v="12"/>
    <s v="FSK SR520"/>
    <x v="3"/>
    <s v="PP05"/>
    <s v="WONG KIM FATT"/>
    <n v="30000"/>
    <n v="645"/>
    <n v="10.75"/>
    <d v="2025-04-21T00:00:00"/>
    <m/>
    <n v="1"/>
    <n v="30000"/>
    <s v="PE"/>
    <s v="250-6223-000001"/>
    <n v="0"/>
    <n v="30000"/>
    <n v="0"/>
    <n v="0"/>
    <n v="0"/>
    <n v="0"/>
    <m/>
    <m/>
    <n v="0"/>
    <m/>
    <m/>
    <m/>
    <m/>
    <m/>
    <m/>
    <m/>
    <m/>
    <s v="250-6223-00"/>
    <s v="J10025"/>
    <s v="JMS SINGAPORE PTE LTD"/>
    <m/>
    <n v="0"/>
    <n v="0"/>
    <n v="0"/>
    <n v="0"/>
    <n v="0"/>
    <n v="0"/>
    <m/>
    <m/>
    <m/>
    <s v="No"/>
    <s v="W665483"/>
    <n v="0"/>
    <m/>
    <s v="J10025"/>
    <m/>
    <m/>
    <s v="S0362763"/>
  </r>
  <r>
    <x v="873"/>
    <n v="10000"/>
    <n v="10000"/>
    <n v="45769"/>
    <s v="502LAUGH"/>
    <s v=" 2:00:03 pm"/>
    <s v="5011703U5"/>
    <m/>
    <x v="0"/>
    <s v="Yes"/>
    <n v="22"/>
    <s v="FSK B100"/>
    <x v="3"/>
    <s v="PS13"/>
    <s v="YEE CHENG MENG"/>
    <n v="8000"/>
    <n v="205"/>
    <n v="3.4166666666666665"/>
    <d v="2025-04-21T00:00:00"/>
    <m/>
    <n v="2"/>
    <n v="16000"/>
    <s v="PE"/>
    <s v="260-6011-000001"/>
    <n v="0"/>
    <n v="16000"/>
    <n v="0"/>
    <n v="0"/>
    <n v="0"/>
    <n v="0"/>
    <m/>
    <m/>
    <n v="0"/>
    <m/>
    <m/>
    <m/>
    <m/>
    <m/>
    <m/>
    <m/>
    <m/>
    <s v="260-6011-00"/>
    <s v="J10025"/>
    <s v="JMS SINGAPORE PTE LTD"/>
    <m/>
    <n v="0"/>
    <n v="0"/>
    <n v="0"/>
    <n v="0"/>
    <n v="0"/>
    <n v="0"/>
    <m/>
    <m/>
    <m/>
    <s v="No"/>
    <s v="W665970"/>
    <n v="0"/>
    <m/>
    <s v="J10025"/>
    <m/>
    <m/>
    <s v="S0362768"/>
  </r>
  <r>
    <x v="874"/>
    <n v="10000"/>
    <n v="10000"/>
    <n v="45769"/>
    <s v="502LAUGH"/>
    <s v=" 1:17:07 pm"/>
    <s v="4110601U5A"/>
    <m/>
    <x v="0"/>
    <s v="Yes"/>
    <n v="46"/>
    <s v="Sanki 300 Intermittent"/>
    <x v="3"/>
    <s v="PS66"/>
    <s v="SIM ENG KWANG"/>
    <n v="6000"/>
    <n v="195"/>
    <n v="3.25"/>
    <d v="2025-04-21T00:00:00"/>
    <m/>
    <n v="1"/>
    <n v="6000"/>
    <s v="PE"/>
    <s v="260-6108-000001"/>
    <n v="0"/>
    <n v="6000"/>
    <n v="0"/>
    <n v="0"/>
    <n v="0"/>
    <n v="0"/>
    <m/>
    <m/>
    <n v="0"/>
    <m/>
    <m/>
    <m/>
    <m/>
    <m/>
    <m/>
    <m/>
    <m/>
    <s v="260-6108-00"/>
    <s v="J10025"/>
    <s v="JMS SINGAPORE PTE LTD"/>
    <m/>
    <n v="0"/>
    <n v="0"/>
    <n v="0"/>
    <n v="0"/>
    <n v="0"/>
    <n v="0"/>
    <m/>
    <m/>
    <m/>
    <s v="No"/>
    <s v="W665295"/>
    <n v="0"/>
    <m/>
    <s v="J10025"/>
    <m/>
    <m/>
    <s v="S0362751"/>
  </r>
  <r>
    <x v="627"/>
    <n v="10000"/>
    <n v="30000"/>
    <n v="45769"/>
    <s v="502LAUGH"/>
    <s v=" 8:46:46 am"/>
    <s v="10620258098/10620258010"/>
    <m/>
    <x v="2"/>
    <s v="Yes"/>
    <n v="85"/>
    <s v="Luster AOI"/>
    <x v="5"/>
    <s v="QM78"/>
    <s v="WONG SEAU JIN"/>
    <n v="10000"/>
    <m/>
    <m/>
    <d v="2025-04-21T00:00:00"/>
    <m/>
    <n v="11"/>
    <n v="110000"/>
    <s v="PE"/>
    <s v="CH563-80124-FT0001"/>
    <n v="0"/>
    <n v="100000"/>
    <n v="10000"/>
    <n v="0"/>
    <n v="0"/>
    <n v="0"/>
    <m/>
    <m/>
    <n v="0"/>
    <m/>
    <m/>
    <m/>
    <m/>
    <m/>
    <m/>
    <m/>
    <m/>
    <s v="CH563-80124-FT"/>
    <s v="H08031-JIM-M"/>
    <s v="HP MALAYSIA MANUFACTURING SDN.BHD."/>
    <m/>
    <n v="0"/>
    <n v="0"/>
    <n v="0"/>
    <n v="0"/>
    <n v="0"/>
    <n v="0"/>
    <m/>
    <m/>
    <m/>
    <s v="No"/>
    <s v="W665972"/>
    <n v="0"/>
    <m/>
    <s v="H08031-JIM-M"/>
    <m/>
    <m/>
    <s v="S0362932"/>
  </r>
  <r>
    <x v="628"/>
    <n v="10000"/>
    <n v="30000"/>
    <n v="45769"/>
    <s v="502LAUGH"/>
    <s v=" 8:46:46 am"/>
    <s v="10620258098/10620258010"/>
    <m/>
    <x v="2"/>
    <s v="Yes"/>
    <n v="85"/>
    <s v="Luster AOI"/>
    <x v="5"/>
    <s v="QM78"/>
    <s v="WONG SEAU JIN"/>
    <n v="10000"/>
    <m/>
    <m/>
    <d v="2025-04-21T00:00:00"/>
    <m/>
    <n v="11"/>
    <n v="110000"/>
    <s v="PE"/>
    <s v="T6N02-80020-FT0001"/>
    <n v="0"/>
    <n v="100000"/>
    <n v="10000"/>
    <n v="0"/>
    <n v="0"/>
    <n v="0"/>
    <m/>
    <m/>
    <n v="0"/>
    <m/>
    <m/>
    <m/>
    <m/>
    <m/>
    <m/>
    <m/>
    <m/>
    <s v="T6N02-80020-FT"/>
    <s v="H08031-JIM-M"/>
    <s v="HP MALAYSIA MANUFACTURING SDN.BHD."/>
    <m/>
    <n v="0"/>
    <n v="0"/>
    <n v="0"/>
    <n v="0"/>
    <n v="0"/>
    <n v="0"/>
    <m/>
    <m/>
    <m/>
    <s v="No"/>
    <s v="W665492"/>
    <n v="0"/>
    <m/>
    <s v="H08031-JIM-M"/>
    <m/>
    <m/>
    <s v="S0362934"/>
  </r>
  <r>
    <x v="629"/>
    <n v="10000"/>
    <n v="30000"/>
    <n v="45769"/>
    <s v="502LAUGH"/>
    <s v=" 8:46:46 am"/>
    <s v="10620258098/10620258010"/>
    <m/>
    <x v="2"/>
    <s v="Yes"/>
    <n v="85"/>
    <s v="Luster AOI"/>
    <x v="5"/>
    <s v="QM78"/>
    <s v="WONG SEAU JIN"/>
    <n v="10000"/>
    <m/>
    <m/>
    <d v="2025-04-21T00:00:00"/>
    <m/>
    <n v="11"/>
    <n v="110000"/>
    <s v="PE"/>
    <s v="C2P05-80050-FT0001"/>
    <n v="0"/>
    <n v="100000"/>
    <n v="10000"/>
    <n v="0"/>
    <n v="0"/>
    <n v="0"/>
    <m/>
    <m/>
    <n v="0"/>
    <m/>
    <m/>
    <m/>
    <m/>
    <m/>
    <m/>
    <m/>
    <m/>
    <s v="C2P05-80050-FT"/>
    <s v="H08031-JIM-M"/>
    <s v="HP MALAYSIA MANUFACTURING SDN.BHD."/>
    <m/>
    <n v="0"/>
    <n v="0"/>
    <n v="0"/>
    <n v="0"/>
    <n v="0"/>
    <n v="0"/>
    <m/>
    <m/>
    <m/>
    <s v="No"/>
    <s v="W665493"/>
    <n v="0"/>
    <m/>
    <s v="H08031-JIM-M"/>
    <m/>
    <m/>
    <s v="S0362935"/>
  </r>
  <r>
    <x v="630"/>
    <n v="10000"/>
    <n v="30000"/>
    <n v="45769"/>
    <s v="502LAUGH"/>
    <s v=" 8:46:46 am"/>
    <s v="10620258098/10620258010"/>
    <m/>
    <x v="2"/>
    <s v="Yes"/>
    <n v="85"/>
    <s v="Luster AOI"/>
    <x v="5"/>
    <s v="QM78"/>
    <s v="WONG SEAU JIN"/>
    <n v="10000"/>
    <m/>
    <m/>
    <d v="2025-04-21T00:00:00"/>
    <m/>
    <n v="11"/>
    <n v="110000"/>
    <s v="PE"/>
    <s v="F6V25-80016-FT0001"/>
    <n v="0"/>
    <n v="100000"/>
    <n v="10000"/>
    <n v="0"/>
    <n v="0"/>
    <n v="0"/>
    <m/>
    <m/>
    <n v="0"/>
    <m/>
    <m/>
    <m/>
    <m/>
    <m/>
    <m/>
    <m/>
    <m/>
    <s v="F6V25-80016-FT"/>
    <s v="H08031-JIM-M"/>
    <s v="HP MALAYSIA MANUFACTURING SDN.BHD."/>
    <m/>
    <n v="0"/>
    <n v="0"/>
    <n v="0"/>
    <n v="0"/>
    <n v="0"/>
    <n v="0"/>
    <m/>
    <m/>
    <m/>
    <s v="No"/>
    <s v="W665494"/>
    <n v="0"/>
    <m/>
    <s v="H08031-JIM-M"/>
    <m/>
    <m/>
    <s v="S0362937"/>
  </r>
  <r>
    <x v="631"/>
    <n v="10000"/>
    <n v="30000"/>
    <n v="45769"/>
    <s v="502LAUGH"/>
    <s v=" 8:43:51 am"/>
    <s v="10620258010/10620258098"/>
    <m/>
    <x v="2"/>
    <s v="Yes"/>
    <n v="85"/>
    <s v="Luster AOI"/>
    <x v="5"/>
    <s v="QM78"/>
    <s v="WONG SEAU JIN"/>
    <n v="10000"/>
    <m/>
    <m/>
    <d v="2025-04-21T00:00:00"/>
    <m/>
    <n v="11"/>
    <n v="110000"/>
    <s v="PE"/>
    <s v="3YM54-80005-FT0001"/>
    <n v="0"/>
    <n v="100000"/>
    <n v="10000"/>
    <n v="0"/>
    <n v="0"/>
    <n v="0"/>
    <m/>
    <m/>
    <n v="0"/>
    <m/>
    <m/>
    <m/>
    <m/>
    <m/>
    <m/>
    <m/>
    <m/>
    <s v="3YM54-80005-FT"/>
    <s v="H08031-JIM-M"/>
    <s v="HP MALAYSIA MANUFACTURING SDN.BHD."/>
    <m/>
    <n v="0"/>
    <n v="0"/>
    <n v="0"/>
    <n v="0"/>
    <n v="0"/>
    <n v="0"/>
    <m/>
    <m/>
    <m/>
    <s v="No"/>
    <s v="W665974"/>
    <n v="0"/>
    <m/>
    <s v="H08031-JIM-M"/>
    <m/>
    <m/>
    <s v="S0362942"/>
  </r>
  <r>
    <x v="875"/>
    <n v="10000"/>
    <n v="10000"/>
    <n v="45776"/>
    <s v="502LAUGH"/>
    <s v=" 9:50:27 am"/>
    <s v="D008O1730/D008O561/D00852321/D008S1090/D008S1011/D008O0920"/>
    <m/>
    <x v="0"/>
    <s v="Yes"/>
    <n v="93"/>
    <s v="HP Indigo 6900"/>
    <x v="0"/>
    <s v="PC02"/>
    <s v="GAO BINJIE"/>
    <n v="6050"/>
    <n v="332.5"/>
    <n v="5.541666666666667"/>
    <d v="2025-04-21T00:00:00"/>
    <m/>
    <n v="18"/>
    <n v="108900"/>
    <s v="PE"/>
    <s v="1VV21-80021-FT0001"/>
    <n v="0"/>
    <n v="103765"/>
    <n v="5135"/>
    <n v="0"/>
    <n v="0"/>
    <n v="0"/>
    <m/>
    <m/>
    <n v="0"/>
    <m/>
    <m/>
    <m/>
    <m/>
    <m/>
    <m/>
    <m/>
    <m/>
    <s v="1VV21-80021-FT"/>
    <s v="H08031-JIM-M"/>
    <s v="HP MALAYSIA MANUFACTURING SDN.BHD."/>
    <m/>
    <n v="0"/>
    <n v="0"/>
    <n v="0"/>
    <n v="0"/>
    <n v="0"/>
    <n v="0"/>
    <m/>
    <m/>
    <m/>
    <s v="No"/>
    <s v="W665976"/>
    <n v="0"/>
    <m/>
    <s v="H08031-JIM-M"/>
    <m/>
    <m/>
    <s v="S0362945"/>
  </r>
  <r>
    <x v="632"/>
    <n v="10000"/>
    <n v="40000"/>
    <n v="45769"/>
    <s v="502LAUGH"/>
    <s v=" 8:43:51 am"/>
    <s v="10620258010/10620258098"/>
    <m/>
    <x v="2"/>
    <s v="Yes"/>
    <n v="85"/>
    <s v="Luster AOI"/>
    <x v="5"/>
    <s v="QM78"/>
    <s v="WONG SEAU JIN"/>
    <n v="10000"/>
    <m/>
    <m/>
    <d v="2025-04-21T00:00:00"/>
    <m/>
    <n v="11"/>
    <n v="110000"/>
    <s v="PE"/>
    <s v="CH561-80124-FT0001"/>
    <n v="0"/>
    <n v="100000"/>
    <n v="10000"/>
    <n v="0"/>
    <n v="0"/>
    <n v="0"/>
    <m/>
    <m/>
    <n v="0"/>
    <m/>
    <m/>
    <m/>
    <m/>
    <m/>
    <m/>
    <m/>
    <m/>
    <s v="CH561-80124-FT"/>
    <s v="H08031-JIM-M"/>
    <s v="HP MALAYSIA MANUFACTURING SDN.BHD."/>
    <m/>
    <n v="0"/>
    <n v="0"/>
    <n v="0"/>
    <n v="0"/>
    <n v="0"/>
    <n v="0"/>
    <m/>
    <m/>
    <m/>
    <s v="No"/>
    <s v="W665224"/>
    <n v="0"/>
    <m/>
    <s v="H08031-JIM-M"/>
    <m/>
    <m/>
    <s v="S0362947"/>
  </r>
  <r>
    <x v="633"/>
    <n v="10000"/>
    <n v="30000"/>
    <n v="45769"/>
    <s v="502LAUGH"/>
    <s v=" 8:46:46 am"/>
    <s v="10620258098/10620258010"/>
    <m/>
    <x v="2"/>
    <s v="Yes"/>
    <n v="85"/>
    <s v="Luster AOI"/>
    <x v="5"/>
    <s v="QM78"/>
    <s v="WONG SEAU JIN"/>
    <n v="10000"/>
    <m/>
    <m/>
    <d v="2025-04-21T00:00:00"/>
    <m/>
    <n v="11"/>
    <n v="110000"/>
    <s v="PE"/>
    <s v="CH561-80140-FT0001"/>
    <n v="0"/>
    <n v="100000"/>
    <n v="10000"/>
    <n v="0"/>
    <n v="0"/>
    <n v="0"/>
    <m/>
    <m/>
    <n v="0"/>
    <m/>
    <m/>
    <m/>
    <m/>
    <m/>
    <m/>
    <m/>
    <m/>
    <s v="CH561-80140-FT"/>
    <s v="H08031-JIM-M"/>
    <s v="HP MALAYSIA MANUFACTURING SDN.BHD."/>
    <m/>
    <n v="0"/>
    <n v="0"/>
    <n v="0"/>
    <n v="0"/>
    <n v="0"/>
    <n v="0"/>
    <m/>
    <m/>
    <m/>
    <s v="No"/>
    <s v="W665501"/>
    <n v="0"/>
    <m/>
    <s v="H08031-JIM-M"/>
    <m/>
    <m/>
    <s v="S0363014"/>
  </r>
  <r>
    <x v="838"/>
    <n v="10000"/>
    <n v="20000"/>
    <n v="45770"/>
    <s v="502LAUGH"/>
    <s v=" 2:21:42 pm"/>
    <s v="I53065H056"/>
    <m/>
    <x v="1"/>
    <s v="Yes"/>
    <n v="92"/>
    <s v="Polly Digital Cut"/>
    <x v="4"/>
    <s v="PM87"/>
    <s v="LEE SHIEN WEI"/>
    <n v="3200"/>
    <m/>
    <m/>
    <d v="2025-04-21T00:00:00"/>
    <m/>
    <n v="1"/>
    <n v="3200"/>
    <s v="PE"/>
    <s v="SPL LABEL0003"/>
    <n v="0"/>
    <n v="3000"/>
    <n v="200"/>
    <n v="0"/>
    <n v="0"/>
    <n v="0"/>
    <m/>
    <m/>
    <n v="0"/>
    <m/>
    <m/>
    <m/>
    <m/>
    <m/>
    <m/>
    <m/>
    <m/>
    <s v="SPL LABEL"/>
    <s v="T20368"/>
    <s v="TWINTECH (S) PTE LTD"/>
    <m/>
    <n v="0"/>
    <n v="0"/>
    <n v="0"/>
    <n v="0"/>
    <n v="0"/>
    <n v="0"/>
    <m/>
    <m/>
    <m/>
    <s v="No"/>
    <s v="W665297"/>
    <n v="0"/>
    <m/>
    <s v="T20368"/>
    <m/>
    <m/>
    <s v="S0363030"/>
  </r>
  <r>
    <x v="876"/>
    <n v="10000"/>
    <n v="10000"/>
    <n v="45768"/>
    <s v="502LAUGH"/>
    <s v=" 2:51:15 pm"/>
    <s v="J00PR5201"/>
    <m/>
    <x v="0"/>
    <s v="Yes"/>
    <n v="60"/>
    <s v="Fujishiko UDP-5000"/>
    <x v="2"/>
    <s v="PS32"/>
    <s v="CHONG SIOW KHEONG"/>
    <n v="5000"/>
    <n v="145"/>
    <n v="2.4166666666666665"/>
    <d v="2025-04-21T00:00:00"/>
    <m/>
    <n v="1"/>
    <n v="5000"/>
    <s v="PE"/>
    <s v="BL-50.3X51.8MM0001"/>
    <n v="0"/>
    <n v="5000"/>
    <n v="0"/>
    <n v="0"/>
    <n v="0"/>
    <n v="0"/>
    <m/>
    <m/>
    <n v="0"/>
    <m/>
    <m/>
    <m/>
    <m/>
    <m/>
    <m/>
    <m/>
    <m/>
    <s v="BL-50.3X51.8MM"/>
    <s v="A01369"/>
    <s v="Barcodes Group Pty Ltd"/>
    <m/>
    <n v="0"/>
    <n v="0"/>
    <n v="0"/>
    <n v="0"/>
    <n v="0"/>
    <n v="0"/>
    <m/>
    <m/>
    <m/>
    <s v="No"/>
    <s v="W665233"/>
    <n v="0"/>
    <m/>
    <s v="A01369"/>
    <m/>
    <m/>
    <s v="S0363042"/>
  </r>
  <r>
    <x v="877"/>
    <n v="10000"/>
    <n v="10000"/>
    <n v="45772"/>
    <s v="502LAUGH"/>
    <s v=" 3:02:18 pm"/>
    <s v="U532458010"/>
    <m/>
    <x v="0"/>
    <s v="Yes"/>
    <n v="72"/>
    <s v="Xeikon 3500"/>
    <x v="0"/>
    <s v="PMJ4"/>
    <s v="LEE JUN HONG"/>
    <n v="1867"/>
    <m/>
    <m/>
    <d v="2025-04-21T00:00:00"/>
    <m/>
    <n v="3"/>
    <n v="5602"/>
    <s v="PE"/>
    <s v="STSS-PACKET0001"/>
    <n v="0"/>
    <n v="2600"/>
    <n v="3002"/>
    <n v="0"/>
    <n v="0"/>
    <n v="0"/>
    <m/>
    <m/>
    <n v="0"/>
    <m/>
    <m/>
    <m/>
    <m/>
    <m/>
    <m/>
    <m/>
    <m/>
    <s v="STSS-PACKET"/>
    <s v="T20300"/>
    <s v="TDF FOOD PTE LTD"/>
    <m/>
    <n v="0"/>
    <n v="0"/>
    <n v="0"/>
    <n v="0"/>
    <n v="0"/>
    <n v="0"/>
    <m/>
    <m/>
    <m/>
    <s v="No"/>
    <s v="W665505"/>
    <n v="0"/>
    <m/>
    <s v="T20300"/>
    <m/>
    <m/>
    <s v="S0363044"/>
  </r>
  <r>
    <x v="877"/>
    <n v="20000"/>
    <n v="10000"/>
    <n v="45772"/>
    <s v="502LAUGH"/>
    <s v=" 3:02:18 pm"/>
    <s v="U532458010"/>
    <m/>
    <x v="0"/>
    <s v="Yes"/>
    <n v="72"/>
    <s v="Xeikon 3500"/>
    <x v="0"/>
    <s v="PMJ4"/>
    <s v="LEE JUN HONG"/>
    <n v="867"/>
    <m/>
    <m/>
    <d v="2025-04-21T00:00:00"/>
    <m/>
    <n v="3"/>
    <n v="2600"/>
    <s v="PE"/>
    <s v="STSS-PACKET0001"/>
    <n v="0"/>
    <n v="2600"/>
    <n v="0"/>
    <n v="0"/>
    <n v="0"/>
    <n v="0"/>
    <m/>
    <m/>
    <n v="0"/>
    <m/>
    <m/>
    <m/>
    <m/>
    <m/>
    <m/>
    <m/>
    <m/>
    <s v="STSS-PACKET"/>
    <s v="T20300"/>
    <s v="TDF FOOD PTE LTD"/>
    <m/>
    <n v="0"/>
    <n v="0"/>
    <n v="0"/>
    <n v="0"/>
    <n v="0"/>
    <n v="0"/>
    <m/>
    <m/>
    <m/>
    <s v="No"/>
    <s v="W665505"/>
    <n v="0"/>
    <m/>
    <s v="T20300"/>
    <m/>
    <m/>
    <s v="S0363044"/>
  </r>
  <r>
    <x v="878"/>
    <n v="10000"/>
    <n v="10000"/>
    <n v="45769"/>
    <s v="502LAUGH"/>
    <s v=" 3:41:26 pm"/>
    <n v="1006323"/>
    <m/>
    <x v="0"/>
    <s v="Yes"/>
    <n v="90"/>
    <s v="HDS"/>
    <x v="2"/>
    <s v="QC04"/>
    <s v="YANG TONGJING"/>
    <n v="3158"/>
    <n v="202.9"/>
    <n v="3.3816666666666668"/>
    <d v="2025-04-21T00:00:00"/>
    <m/>
    <n v="38"/>
    <n v="120004"/>
    <s v="PE"/>
    <s v="737025900-EL93160001"/>
    <n v="0"/>
    <n v="120000"/>
    <n v="4"/>
    <n v="0"/>
    <n v="0"/>
    <n v="0"/>
    <m/>
    <m/>
    <n v="0"/>
    <m/>
    <m/>
    <m/>
    <m/>
    <m/>
    <m/>
    <m/>
    <m/>
    <s v="737025900-EL93164"/>
    <s v="S19314"/>
    <s v="SEAGATE TECHNOLOGY INTERNATIONAL (WUXI) CO., LTD"/>
    <m/>
    <n v="0"/>
    <n v="0"/>
    <n v="0"/>
    <n v="0"/>
    <n v="0"/>
    <n v="0"/>
    <m/>
    <m/>
    <m/>
    <s v="No"/>
    <s v="W665235"/>
    <n v="0"/>
    <m/>
    <s v="S19314"/>
    <m/>
    <m/>
    <s v="H0064988"/>
  </r>
  <r>
    <x v="879"/>
    <n v="10000"/>
    <n v="10000"/>
    <n v="45769"/>
    <s v="502LAUGH"/>
    <s v=" 8:57:23 am"/>
    <s v="E190912129"/>
    <m/>
    <x v="0"/>
    <s v="Yes"/>
    <n v="63"/>
    <s v="SANKI"/>
    <x v="2"/>
    <s v="PM80"/>
    <s v="YAP ZHI PING"/>
    <n v="3334"/>
    <n v="128.35"/>
    <n v="2.1391666666666667"/>
    <d v="2025-04-21T00:00:00"/>
    <m/>
    <n v="60"/>
    <n v="200040"/>
    <s v="PE"/>
    <s v="739709802 REVA0001"/>
    <n v="0"/>
    <n v="200000"/>
    <n v="40"/>
    <n v="0"/>
    <n v="0"/>
    <n v="0"/>
    <m/>
    <m/>
    <n v="0"/>
    <m/>
    <m/>
    <m/>
    <m/>
    <m/>
    <m/>
    <m/>
    <m/>
    <s v="739709802 REVA"/>
    <s v="S19314"/>
    <s v="SEAGATE TECHNOLOGY INTERNATIONAL (WUXI) CO., LTD"/>
    <m/>
    <n v="0"/>
    <n v="0"/>
    <n v="0"/>
    <n v="0"/>
    <n v="0"/>
    <n v="0"/>
    <m/>
    <m/>
    <m/>
    <s v="No"/>
    <s v="W665236"/>
    <n v="0"/>
    <m/>
    <s v="S19314"/>
    <m/>
    <m/>
    <s v="H0064989"/>
  </r>
  <r>
    <x v="880"/>
    <n v="10000"/>
    <n v="10000"/>
    <n v="45769"/>
    <s v="502LAUGH"/>
    <s v=" 3:40:46 pm"/>
    <s v="E190912129"/>
    <m/>
    <x v="0"/>
    <s v="Yes"/>
    <n v="63"/>
    <s v="SANKI"/>
    <x v="2"/>
    <s v="PM80"/>
    <s v="YAP ZHI PING"/>
    <n v="10000"/>
    <n v="295"/>
    <n v="4.916666666666667"/>
    <d v="2025-04-21T00:00:00"/>
    <m/>
    <n v="60"/>
    <n v="600000"/>
    <s v="PE"/>
    <s v="739709802 REVA0001"/>
    <n v="0"/>
    <n v="600000"/>
    <n v="0"/>
    <n v="0"/>
    <n v="0"/>
    <n v="0"/>
    <m/>
    <m/>
    <n v="0"/>
    <m/>
    <m/>
    <m/>
    <m/>
    <m/>
    <m/>
    <m/>
    <m/>
    <s v="739709802 REVA"/>
    <s v="S19081-TH"/>
    <s v="SEAGATE TECHNOLOGY (THAILAND) LTD."/>
    <m/>
    <n v="0"/>
    <n v="0"/>
    <n v="0"/>
    <n v="0"/>
    <n v="0"/>
    <n v="0"/>
    <m/>
    <m/>
    <m/>
    <s v="No"/>
    <s v="W665238"/>
    <n v="0"/>
    <m/>
    <s v="S19081-TH"/>
    <m/>
    <m/>
    <s v="H0064998"/>
  </r>
  <r>
    <x v="806"/>
    <n v="10000"/>
    <n v="20000"/>
    <n v="45769"/>
    <s v="502LAUGH"/>
    <s v=" 5:10:36 pm"/>
    <s v="TW1116349-04"/>
    <m/>
    <x v="1"/>
    <s v="Yes"/>
    <n v="86"/>
    <s v="Brotech DF330 "/>
    <x v="1"/>
    <s v="PM45"/>
    <s v="TAY CHIN LIONG"/>
    <n v="9500"/>
    <n v="188.33333333333334"/>
    <n v="3.1388888888888888"/>
    <d v="2025-04-21T00:00:00"/>
    <m/>
    <n v="4"/>
    <n v="38000"/>
    <s v="PE"/>
    <s v="P1S0521 60001"/>
    <n v="0"/>
    <n v="28500"/>
    <n v="9500"/>
    <n v="0"/>
    <n v="0"/>
    <n v="0"/>
    <m/>
    <m/>
    <n v="0"/>
    <m/>
    <m/>
    <m/>
    <m/>
    <m/>
    <m/>
    <m/>
    <m/>
    <s v="P1S0521 6"/>
    <s v="H08220"/>
    <s v="HAW PAR HEALTHCARE LIMITED"/>
    <m/>
    <n v="0"/>
    <n v="0"/>
    <n v="0"/>
    <n v="0"/>
    <n v="0"/>
    <n v="0"/>
    <m/>
    <m/>
    <m/>
    <s v="No"/>
    <s v="W665239"/>
    <n v="0"/>
    <m/>
    <s v="H08220"/>
    <m/>
    <m/>
    <s v="S0363050"/>
  </r>
  <r>
    <x v="644"/>
    <n v="10000"/>
    <n v="30000"/>
    <n v="45776"/>
    <s v="502LAUGH"/>
    <s v=" 9:57:44 am"/>
    <n v="10620258098"/>
    <m/>
    <x v="2"/>
    <s v="Yes"/>
    <n v="85"/>
    <s v="Luster AOI"/>
    <x v="5"/>
    <s v="QM78"/>
    <s v="WONG SEAU JIN"/>
    <n v="10000"/>
    <m/>
    <m/>
    <d v="2025-04-21T00:00:00"/>
    <m/>
    <n v="11"/>
    <n v="110000"/>
    <s v="PE"/>
    <s v="F6U68-80036-FT0001"/>
    <n v="0"/>
    <n v="100000"/>
    <n v="10000"/>
    <n v="0"/>
    <n v="0"/>
    <n v="0"/>
    <m/>
    <m/>
    <n v="0"/>
    <m/>
    <m/>
    <m/>
    <m/>
    <m/>
    <m/>
    <m/>
    <m/>
    <s v="F6U68-80036-FT"/>
    <s v="H08031-JIM-M"/>
    <s v="HP MALAYSIA MANUFACTURING SDN.BHD."/>
    <m/>
    <n v="0"/>
    <n v="0"/>
    <n v="0"/>
    <n v="0"/>
    <n v="0"/>
    <n v="0"/>
    <m/>
    <m/>
    <m/>
    <s v="No"/>
    <s v="W665988"/>
    <n v="0"/>
    <m/>
    <s v="H08031-JIM-M"/>
    <m/>
    <m/>
    <s v="S0363053"/>
  </r>
  <r>
    <x v="881"/>
    <n v="10000"/>
    <n v="10000"/>
    <n v="45777"/>
    <s v="502LAUGH"/>
    <s v=" 2:48:35 pm"/>
    <s v="10620258008/10620258003/10620258001"/>
    <m/>
    <x v="0"/>
    <s v="Yes"/>
    <n v="79"/>
    <s v="HP Indigo 6800"/>
    <x v="0"/>
    <s v="PM21"/>
    <s v="LIM JIA FAN"/>
    <n v="4260"/>
    <n v="243"/>
    <n v="4.05"/>
    <d v="2025-04-21T00:00:00"/>
    <m/>
    <n v="27"/>
    <n v="115020"/>
    <s v="PE"/>
    <s v="F6U65-80033-FT0001"/>
    <n v="0"/>
    <n v="100000"/>
    <n v="15020"/>
    <n v="0"/>
    <n v="0"/>
    <n v="0"/>
    <m/>
    <m/>
    <n v="0"/>
    <m/>
    <m/>
    <m/>
    <m/>
    <m/>
    <m/>
    <m/>
    <m/>
    <s v="F6U65-80033-FT"/>
    <s v="H08031-JIM-M"/>
    <s v="HP MALAYSIA MANUFACTURING SDN.BHD."/>
    <m/>
    <n v="0"/>
    <n v="0"/>
    <n v="0"/>
    <n v="0"/>
    <n v="0"/>
    <n v="0"/>
    <m/>
    <m/>
    <m/>
    <s v="No"/>
    <s v="W665989"/>
    <n v="0"/>
    <m/>
    <s v="H08031-JIM-M"/>
    <m/>
    <m/>
    <s v="S0363054"/>
  </r>
  <r>
    <x v="646"/>
    <n v="10000"/>
    <n v="40000"/>
    <n v="45769"/>
    <s v="502LAUGH"/>
    <s v=" 8:43:51 am"/>
    <s v="10620258010/10620258098"/>
    <m/>
    <x v="2"/>
    <s v="Yes"/>
    <n v="85"/>
    <s v="Luster AOI"/>
    <x v="5"/>
    <s v="QM78"/>
    <s v="WONG SEAU JIN"/>
    <n v="10000"/>
    <m/>
    <m/>
    <d v="2025-04-21T00:00:00"/>
    <m/>
    <n v="11"/>
    <n v="110000"/>
    <s v="PE"/>
    <s v="CH561-80124-FT0001"/>
    <n v="0"/>
    <n v="100000"/>
    <n v="10000"/>
    <n v="0"/>
    <n v="0"/>
    <n v="0"/>
    <m/>
    <m/>
    <n v="0"/>
    <m/>
    <m/>
    <m/>
    <m/>
    <m/>
    <m/>
    <m/>
    <m/>
    <s v="CH561-80124-FT"/>
    <s v="H08031-JIM-M"/>
    <s v="HP MALAYSIA MANUFACTURING SDN.BHD."/>
    <m/>
    <n v="0"/>
    <n v="0"/>
    <n v="0"/>
    <n v="0"/>
    <n v="0"/>
    <n v="0"/>
    <m/>
    <m/>
    <m/>
    <s v="No"/>
    <s v="W665240"/>
    <n v="0"/>
    <m/>
    <s v="H08031-JIM-M"/>
    <m/>
    <m/>
    <s v="S0363056"/>
  </r>
  <r>
    <x v="882"/>
    <n v="10000"/>
    <n v="10000"/>
    <n v="45769"/>
    <s v="502LAUGH"/>
    <n v="0.4192939814814815"/>
    <s v="SG-5651598 01"/>
    <m/>
    <x v="0"/>
    <s v="Yes"/>
    <n v="59"/>
    <s v="SANKI SD-300 Intermittent"/>
    <x v="3"/>
    <s v="PS74"/>
    <s v="GOH CHIN TECK"/>
    <n v="2384"/>
    <n v="104.6"/>
    <n v="1.7433333333333332"/>
    <d v="2025-04-21T00:00:00"/>
    <m/>
    <n v="1"/>
    <n v="2384"/>
    <s v="PE"/>
    <n v="150387530001"/>
    <n v="0"/>
    <n v="2384"/>
    <n v="0"/>
    <n v="0"/>
    <n v="0"/>
    <n v="0"/>
    <m/>
    <m/>
    <n v="0"/>
    <m/>
    <m/>
    <m/>
    <m/>
    <m/>
    <m/>
    <m/>
    <m/>
    <n v="15038753"/>
    <s v="I09180"/>
    <s v="ILLUMINA SINGAPORE PTE LTD"/>
    <m/>
    <n v="0"/>
    <n v="0"/>
    <n v="0"/>
    <n v="0"/>
    <n v="0"/>
    <n v="0"/>
    <m/>
    <m/>
    <m/>
    <s v="No"/>
    <s v="W665247"/>
    <n v="0"/>
    <m/>
    <s v="I09180"/>
    <m/>
    <m/>
    <s v="S0363087"/>
  </r>
  <r>
    <x v="883"/>
    <n v="10000"/>
    <n v="10000"/>
    <n v="45769"/>
    <s v="502LAUGH"/>
    <n v="0.4192939814814815"/>
    <s v="SG-5651598 01"/>
    <m/>
    <x v="0"/>
    <s v="Yes"/>
    <n v="59"/>
    <s v="SANKI SD-300 Intermittent"/>
    <x v="3"/>
    <s v="PS74"/>
    <s v="GOH CHIN TECK"/>
    <n v="2384"/>
    <n v="104.6"/>
    <n v="1.7433333333333332"/>
    <d v="2025-04-21T00:00:00"/>
    <m/>
    <n v="1"/>
    <n v="2384"/>
    <s v="PE"/>
    <n v="150387530001"/>
    <n v="0"/>
    <n v="2384"/>
    <n v="0"/>
    <n v="0"/>
    <n v="0"/>
    <n v="0"/>
    <m/>
    <m/>
    <n v="0"/>
    <m/>
    <m/>
    <m/>
    <m/>
    <m/>
    <m/>
    <m/>
    <m/>
    <n v="15038753"/>
    <s v="I09180"/>
    <s v="ILLUMINA SINGAPORE PTE LTD"/>
    <m/>
    <n v="0"/>
    <n v="0"/>
    <n v="0"/>
    <n v="0"/>
    <n v="0"/>
    <n v="0"/>
    <m/>
    <m/>
    <m/>
    <s v="No"/>
    <s v="W665248"/>
    <n v="0"/>
    <m/>
    <s v="I09180"/>
    <m/>
    <m/>
    <s v="S0363088"/>
  </r>
  <r>
    <x v="884"/>
    <n v="10000"/>
    <n v="10000"/>
    <n v="45769"/>
    <s v="502LAUGH"/>
    <s v=" 8:35:07 am"/>
    <s v="U541452040/504040726"/>
    <m/>
    <x v="0"/>
    <s v="Yes"/>
    <n v="32"/>
    <s v="Lintec Intermittent"/>
    <x v="3"/>
    <s v="PM26"/>
    <s v="TAN AIK KEONG"/>
    <n v="5860"/>
    <m/>
    <m/>
    <d v="2025-04-21T00:00:00"/>
    <m/>
    <n v="1"/>
    <n v="5860"/>
    <s v="PE"/>
    <s v="250-5322-000001"/>
    <n v="0"/>
    <n v="5360"/>
    <n v="500"/>
    <n v="0"/>
    <n v="0"/>
    <n v="0"/>
    <m/>
    <m/>
    <n v="0"/>
    <m/>
    <m/>
    <m/>
    <m/>
    <m/>
    <m/>
    <m/>
    <m/>
    <s v="250-5322-00"/>
    <s v="J10025"/>
    <s v="JMS SINGAPORE PTE LTD"/>
    <m/>
    <n v="0"/>
    <n v="0"/>
    <n v="0"/>
    <n v="0"/>
    <n v="0"/>
    <n v="0"/>
    <m/>
    <m/>
    <m/>
    <s v="No"/>
    <s v="W666005"/>
    <n v="0"/>
    <m/>
    <s v="J10025"/>
    <m/>
    <m/>
    <s v="S0363098"/>
  </r>
  <r>
    <x v="810"/>
    <n v="10000"/>
    <n v="20000"/>
    <n v="45769"/>
    <s v="502LAUGH"/>
    <s v=" 8:33:17 am"/>
    <s v="L540U8003"/>
    <m/>
    <x v="0"/>
    <s v="Yes"/>
    <n v="65"/>
    <s v="Sanki SDR300"/>
    <x v="2"/>
    <s v="PM11"/>
    <s v="TEE MENG CHAI"/>
    <n v="6600"/>
    <n v="210"/>
    <n v="3.5"/>
    <d v="2025-04-21T00:00:00"/>
    <m/>
    <n v="5"/>
    <n v="33000"/>
    <s v="PE"/>
    <s v="150-02285-2K0001"/>
    <n v="0"/>
    <n v="33000"/>
    <n v="0"/>
    <n v="0"/>
    <n v="0"/>
    <n v="0"/>
    <m/>
    <m/>
    <n v="0"/>
    <m/>
    <m/>
    <m/>
    <m/>
    <m/>
    <m/>
    <m/>
    <m/>
    <s v="150-02319"/>
    <s v="I09146"/>
    <s v="MICRON SEMICONDUCTOR ASIA OPERATIONS PTE LTD"/>
    <m/>
    <n v="0"/>
    <n v="0"/>
    <n v="0"/>
    <n v="0"/>
    <n v="0"/>
    <n v="0"/>
    <m/>
    <m/>
    <m/>
    <s v="No"/>
    <s v="W665250"/>
    <n v="0"/>
    <m/>
    <s v="I09146"/>
    <m/>
    <m/>
    <s v="S0363103"/>
  </r>
  <r>
    <x v="885"/>
    <n v="10000"/>
    <n v="10000"/>
    <n v="45769"/>
    <s v="502LAUGH"/>
    <s v=" 8:33:17 am"/>
    <s v="L540U8003"/>
    <m/>
    <x v="0"/>
    <s v="Yes"/>
    <n v="65"/>
    <s v="Sanki SDR300"/>
    <x v="2"/>
    <s v="PM11"/>
    <s v="TEE MENG CHAI"/>
    <n v="4000"/>
    <n v="145"/>
    <n v="2.4166666666666665"/>
    <d v="2025-04-21T00:00:00"/>
    <m/>
    <n v="5"/>
    <n v="20000"/>
    <s v="PE"/>
    <s v="150-02285-2K0001"/>
    <n v="0"/>
    <n v="20000"/>
    <n v="0"/>
    <n v="0"/>
    <n v="0"/>
    <n v="0"/>
    <m/>
    <m/>
    <n v="0"/>
    <m/>
    <m/>
    <m/>
    <m/>
    <m/>
    <m/>
    <m/>
    <m/>
    <s v="150-02319"/>
    <s v="I09146"/>
    <s v="MICRON SEMICONDUCTOR ASIA OPERATIONS PTE LTD"/>
    <m/>
    <n v="0"/>
    <n v="0"/>
    <n v="0"/>
    <n v="0"/>
    <n v="0"/>
    <n v="0"/>
    <m/>
    <m/>
    <m/>
    <s v="No"/>
    <s v="W665253"/>
    <n v="0"/>
    <m/>
    <s v="I09146"/>
    <m/>
    <m/>
    <s v="S0363113"/>
  </r>
  <r>
    <x v="886"/>
    <n v="10000"/>
    <n v="10000"/>
    <n v="45768"/>
    <s v="502LAUGH"/>
    <s v=" 5:35:18 pm"/>
    <s v="4011821U5"/>
    <m/>
    <x v="0"/>
    <s v="Yes"/>
    <n v="31"/>
    <s v="Sanki SKP250 Full Rotary"/>
    <x v="3"/>
    <s v="PS27"/>
    <s v="TAN TECK HEE"/>
    <n v="50"/>
    <n v="46.25"/>
    <n v="0.77083333333333337"/>
    <d v="2025-04-21T00:00:00"/>
    <m/>
    <n v="4"/>
    <n v="200"/>
    <s v="PE"/>
    <s v="BDSF0102-K0001"/>
    <n v="0"/>
    <n v="200"/>
    <n v="0"/>
    <n v="0"/>
    <n v="0"/>
    <n v="0"/>
    <m/>
    <m/>
    <n v="0"/>
    <m/>
    <m/>
    <m/>
    <m/>
    <m/>
    <m/>
    <m/>
    <m/>
    <s v="BDSF0102-K"/>
    <s v="G07206"/>
    <s v="GREAT HEALTH TECHNOLOGIES PTE. LTD"/>
    <m/>
    <n v="0"/>
    <n v="0"/>
    <n v="0"/>
    <n v="0"/>
    <n v="0"/>
    <n v="0"/>
    <m/>
    <m/>
    <m/>
    <s v="No"/>
    <s v="W665304"/>
    <n v="0"/>
    <m/>
    <s v="G07206"/>
    <m/>
    <m/>
    <s v="ZSA101805"/>
  </r>
  <r>
    <x v="887"/>
    <n v="10000"/>
    <n v="10000"/>
    <n v="45769"/>
    <s v="502LAUGH"/>
    <s v=" 8:35:07 am"/>
    <s v="85B317A219R"/>
    <m/>
    <x v="0"/>
    <s v="Yes"/>
    <n v="31"/>
    <s v="Sanki SKP250 Full Rotary"/>
    <x v="3"/>
    <s v="PS27"/>
    <s v="TAN TECK HEE"/>
    <n v="500"/>
    <n v="57.5"/>
    <n v="0.95833333333333337"/>
    <d v="2025-04-21T00:00:00"/>
    <m/>
    <n v="1"/>
    <n v="500"/>
    <s v="PE"/>
    <s v="XTR-140.1894.12-0001"/>
    <n v="0"/>
    <n v="500"/>
    <n v="0"/>
    <n v="0"/>
    <n v="0"/>
    <n v="0"/>
    <m/>
    <m/>
    <n v="0"/>
    <m/>
    <m/>
    <m/>
    <m/>
    <m/>
    <m/>
    <m/>
    <m/>
    <s v="XTR-140.1894.12-S"/>
    <s v="L12161"/>
    <s v="TECAN CDMO SOLUTIONS PN SDN BHD"/>
    <m/>
    <n v="0"/>
    <n v="0"/>
    <n v="0"/>
    <n v="0"/>
    <n v="0"/>
    <n v="0"/>
    <m/>
    <m/>
    <m/>
    <s v="No"/>
    <s v="W665524"/>
    <n v="0"/>
    <m/>
    <s v="L12161"/>
    <m/>
    <m/>
    <s v="S0363125"/>
  </r>
  <r>
    <x v="888"/>
    <n v="10000"/>
    <n v="10000"/>
    <n v="45770"/>
    <s v="502LAUGH"/>
    <s v=" 9:24:51 am"/>
    <s v="E04L96170/4052209U5"/>
    <m/>
    <x v="0"/>
    <s v="Yes"/>
    <s v="ZC53"/>
    <s v="Zebra"/>
    <x v="0"/>
    <s v="PP24"/>
    <s v="HO HON SENG"/>
    <n v="5000"/>
    <m/>
    <m/>
    <d v="2025-04-21T00:00:00"/>
    <m/>
    <n v="1"/>
    <n v="5000"/>
    <s v="PE"/>
    <s v="TSMC00333060001"/>
    <n v="0"/>
    <n v="5000"/>
    <n v="0"/>
    <n v="0"/>
    <n v="0"/>
    <n v="0"/>
    <m/>
    <m/>
    <n v="0"/>
    <m/>
    <m/>
    <m/>
    <m/>
    <m/>
    <m/>
    <m/>
    <m/>
    <s v="TSMC0033306"/>
    <s v="T20104"/>
    <s v="TOSHIBA TEC SINGAPORE PTE LTD"/>
    <m/>
    <n v="0"/>
    <n v="0"/>
    <n v="0"/>
    <n v="0"/>
    <n v="0"/>
    <n v="0"/>
    <m/>
    <m/>
    <m/>
    <s v="No"/>
    <s v="W665306"/>
    <n v="0"/>
    <m/>
    <s v="T20104"/>
    <m/>
    <m/>
    <s v="S0363137"/>
  </r>
  <r>
    <x v="814"/>
    <n v="10000"/>
    <n v="20000"/>
    <n v="45769"/>
    <s v="502LAUGH"/>
    <s v=" 9:17:16 am"/>
    <s v="TW1116349-04"/>
    <m/>
    <x v="1"/>
    <s v="Yes"/>
    <n v="86"/>
    <s v="Brotech DF330 "/>
    <x v="1"/>
    <s v="PM45"/>
    <s v="TAY CHIN LIONG"/>
    <n v="2834"/>
    <n v="77.233333333333334"/>
    <n v="1.2872222222222223"/>
    <d v="2025-04-21T00:00:00"/>
    <m/>
    <n v="12"/>
    <n v="34008"/>
    <s v="PE"/>
    <s v="P1S0455 60001"/>
    <n v="0"/>
    <n v="30000"/>
    <n v="4008"/>
    <n v="0"/>
    <n v="0"/>
    <n v="0"/>
    <m/>
    <m/>
    <n v="0"/>
    <m/>
    <m/>
    <m/>
    <m/>
    <m/>
    <m/>
    <m/>
    <m/>
    <s v="P1S0455 6"/>
    <s v="H08220"/>
    <s v="HAW PAR HEALTHCARE LIMITED"/>
    <m/>
    <n v="0"/>
    <n v="0"/>
    <n v="0"/>
    <n v="0"/>
    <n v="0"/>
    <n v="0"/>
    <m/>
    <m/>
    <m/>
    <s v="No"/>
    <s v="W665307"/>
    <n v="0"/>
    <m/>
    <s v="H08220"/>
    <m/>
    <m/>
    <s v="S0363148"/>
  </r>
  <r>
    <x v="889"/>
    <n v="10000"/>
    <n v="10000"/>
    <n v="45777"/>
    <s v="502LAUGH"/>
    <s v=" 2:46:12 pm"/>
    <s v="10620258008/10620258003/10620258001"/>
    <m/>
    <x v="0"/>
    <s v="Yes"/>
    <n v="79"/>
    <s v="HP Indigo 6800"/>
    <x v="0"/>
    <s v="PM21"/>
    <s v="LIM JIA FAN"/>
    <n v="4260"/>
    <n v="243"/>
    <n v="4.05"/>
    <d v="2025-04-21T00:00:00"/>
    <m/>
    <n v="27"/>
    <n v="115020"/>
    <s v="PE"/>
    <s v="F6U61-80027-FT0001"/>
    <n v="0"/>
    <n v="100000"/>
    <n v="15020"/>
    <n v="0"/>
    <n v="0"/>
    <n v="0"/>
    <m/>
    <m/>
    <n v="0"/>
    <m/>
    <m/>
    <m/>
    <m/>
    <m/>
    <m/>
    <m/>
    <m/>
    <s v="F6U61-80027-FT"/>
    <s v="H08031-JIM-M"/>
    <s v="HP MALAYSIA MANUFACTURING SDN.BHD."/>
    <m/>
    <n v="0"/>
    <n v="0"/>
    <n v="0"/>
    <n v="0"/>
    <n v="0"/>
    <n v="0"/>
    <m/>
    <m/>
    <m/>
    <s v="No"/>
    <s v="W666038"/>
    <n v="0"/>
    <m/>
    <s v="H08031-JIM-M"/>
    <m/>
    <m/>
    <s v="S0363206"/>
  </r>
  <r>
    <x v="890"/>
    <n v="10000"/>
    <n v="10000"/>
    <n v="45775"/>
    <s v="502LAUGH"/>
    <s v=" 8:51:15 am"/>
    <s v="4820U8015"/>
    <m/>
    <x v="0"/>
    <s v="Yes"/>
    <n v="88"/>
    <s v="OKI"/>
    <x v="0"/>
    <s v="PP24"/>
    <s v="HO HON SENG"/>
    <n v="900"/>
    <m/>
    <m/>
    <d v="2025-04-21T00:00:00"/>
    <m/>
    <n v="6"/>
    <n v="5400"/>
    <s v="PE"/>
    <s v="241086-120001"/>
    <n v="0"/>
    <n v="5000"/>
    <n v="400"/>
    <n v="0"/>
    <n v="0"/>
    <n v="0"/>
    <m/>
    <m/>
    <n v="0"/>
    <m/>
    <m/>
    <m/>
    <m/>
    <m/>
    <m/>
    <m/>
    <m/>
    <s v="241086-12"/>
    <s v="T20115"/>
    <s v="ABB  PTE. LTD."/>
    <m/>
    <n v="0"/>
    <n v="0"/>
    <n v="0"/>
    <n v="0"/>
    <n v="0"/>
    <n v="0"/>
    <m/>
    <m/>
    <m/>
    <s v="No"/>
    <s v="W665547"/>
    <n v="0"/>
    <m/>
    <s v="T20115"/>
    <m/>
    <m/>
    <s v="S0363323"/>
  </r>
  <r>
    <x v="891"/>
    <n v="10000"/>
    <n v="10000"/>
    <n v="45775"/>
    <s v="502LAUGH"/>
    <s v=" 8:51:15 am"/>
    <s v="4820U8015"/>
    <m/>
    <x v="0"/>
    <s v="Yes"/>
    <n v="88"/>
    <s v="OKI"/>
    <x v="0"/>
    <s v="PP24"/>
    <s v="HO HON SENG"/>
    <n v="900"/>
    <m/>
    <m/>
    <d v="2025-04-21T00:00:00"/>
    <m/>
    <n v="6"/>
    <n v="5400"/>
    <s v="PE"/>
    <s v="241087-120001"/>
    <n v="0"/>
    <n v="5000"/>
    <n v="400"/>
    <n v="0"/>
    <n v="0"/>
    <n v="0"/>
    <m/>
    <m/>
    <n v="0"/>
    <m/>
    <m/>
    <m/>
    <m/>
    <m/>
    <m/>
    <m/>
    <m/>
    <s v="241087-12"/>
    <s v="T20115"/>
    <s v="ABB  PTE. LTD."/>
    <m/>
    <n v="0"/>
    <n v="0"/>
    <n v="0"/>
    <n v="0"/>
    <n v="0"/>
    <n v="0"/>
    <m/>
    <m/>
    <m/>
    <s v="No"/>
    <s v="W665548"/>
    <n v="0"/>
    <m/>
    <s v="T20115"/>
    <m/>
    <m/>
    <s v="S0363323"/>
  </r>
  <r>
    <x v="892"/>
    <n v="10000"/>
    <n v="10000"/>
    <n v="45775"/>
    <s v="502LAUGH"/>
    <s v=" 8:51:15 am"/>
    <s v="4820U8015"/>
    <m/>
    <x v="0"/>
    <s v="Yes"/>
    <n v="88"/>
    <s v="OKI"/>
    <x v="0"/>
    <s v="PP24"/>
    <s v="HO HON SENG"/>
    <n v="900"/>
    <m/>
    <m/>
    <d v="2025-04-21T00:00:00"/>
    <m/>
    <n v="6"/>
    <n v="5400"/>
    <s v="PE"/>
    <s v="241088-120001"/>
    <n v="0"/>
    <n v="5000"/>
    <n v="400"/>
    <n v="0"/>
    <n v="0"/>
    <n v="0"/>
    <m/>
    <m/>
    <n v="0"/>
    <m/>
    <m/>
    <m/>
    <m/>
    <m/>
    <m/>
    <m/>
    <m/>
    <s v="241088-12"/>
    <s v="T20115"/>
    <s v="ABB  PTE. LTD."/>
    <m/>
    <n v="0"/>
    <n v="0"/>
    <n v="0"/>
    <n v="0"/>
    <n v="0"/>
    <n v="0"/>
    <m/>
    <m/>
    <m/>
    <s v="No"/>
    <s v="W665549"/>
    <n v="0"/>
    <m/>
    <s v="T20115"/>
    <m/>
    <m/>
    <s v="S0363323"/>
  </r>
  <r>
    <x v="893"/>
    <n v="10000"/>
    <n v="10000"/>
    <n v="45775"/>
    <s v="502LAUGH"/>
    <s v=" 8:53:03 am"/>
    <s v="4820U8015"/>
    <m/>
    <x v="0"/>
    <s v="Yes"/>
    <n v="88"/>
    <s v="OKI"/>
    <x v="0"/>
    <s v="PP24"/>
    <s v="HO HON SENG"/>
    <n v="900"/>
    <m/>
    <m/>
    <d v="2025-04-21T00:00:00"/>
    <m/>
    <n v="6"/>
    <n v="5400"/>
    <s v="PE"/>
    <s v="241089-120001"/>
    <n v="0"/>
    <n v="5000"/>
    <n v="400"/>
    <n v="0"/>
    <n v="0"/>
    <n v="0"/>
    <m/>
    <m/>
    <n v="0"/>
    <m/>
    <m/>
    <m/>
    <m/>
    <m/>
    <m/>
    <m/>
    <m/>
    <s v="241089-12"/>
    <s v="T20115"/>
    <s v="ABB  PTE. LTD."/>
    <m/>
    <n v="0"/>
    <n v="0"/>
    <n v="0"/>
    <n v="0"/>
    <n v="0"/>
    <n v="0"/>
    <m/>
    <m/>
    <m/>
    <s v="No"/>
    <s v="W665550"/>
    <n v="0"/>
    <m/>
    <s v="T20115"/>
    <m/>
    <m/>
    <s v="S0363323"/>
  </r>
  <r>
    <x v="894"/>
    <n v="10000"/>
    <n v="10000"/>
    <n v="45775"/>
    <s v="502LAUGH"/>
    <s v=" 8:53:03 am"/>
    <s v="4820U8015"/>
    <m/>
    <x v="0"/>
    <s v="Yes"/>
    <n v="88"/>
    <s v="OKI"/>
    <x v="0"/>
    <s v="PP24"/>
    <s v="HO HON SENG"/>
    <n v="1000"/>
    <m/>
    <m/>
    <d v="2025-04-21T00:00:00"/>
    <m/>
    <n v="6"/>
    <n v="6000"/>
    <s v="PE"/>
    <s v="241090-120001"/>
    <n v="0"/>
    <n v="5000"/>
    <n v="1000"/>
    <n v="0"/>
    <n v="0"/>
    <n v="0"/>
    <m/>
    <m/>
    <n v="0"/>
    <m/>
    <m/>
    <m/>
    <m/>
    <m/>
    <m/>
    <m/>
    <m/>
    <s v="241090-12"/>
    <s v="T20115"/>
    <s v="ABB  PTE. LTD."/>
    <m/>
    <n v="0"/>
    <n v="0"/>
    <n v="0"/>
    <n v="0"/>
    <n v="0"/>
    <n v="0"/>
    <m/>
    <m/>
    <m/>
    <s v="No"/>
    <s v="W665551"/>
    <n v="0"/>
    <m/>
    <s v="T20115"/>
    <m/>
    <m/>
    <s v="S0363323"/>
  </r>
  <r>
    <x v="895"/>
    <n v="10000"/>
    <n v="10000"/>
    <n v="45777"/>
    <s v="502LAUGH"/>
    <s v=" 2:45:11 pm"/>
    <s v="10620258008/10620258003/10620258001"/>
    <m/>
    <x v="0"/>
    <s v="Yes"/>
    <n v="79"/>
    <s v="HP Indigo 6800"/>
    <x v="0"/>
    <s v="PM21"/>
    <s v="LIM JIA FAN"/>
    <n v="4260"/>
    <n v="243"/>
    <n v="4.05"/>
    <d v="2025-04-21T00:00:00"/>
    <m/>
    <n v="27"/>
    <n v="115020"/>
    <s v="PE"/>
    <s v="F6U61-80027-FT0001"/>
    <n v="0"/>
    <n v="100000"/>
    <n v="15020"/>
    <n v="0"/>
    <n v="0"/>
    <n v="0"/>
    <m/>
    <m/>
    <n v="0"/>
    <m/>
    <m/>
    <m/>
    <m/>
    <m/>
    <m/>
    <m/>
    <m/>
    <s v="F6U61-80027-FT"/>
    <s v="H08031-JIM-M"/>
    <s v="HP MALAYSIA MANUFACTURING SDN.BHD."/>
    <m/>
    <n v="0"/>
    <n v="0"/>
    <n v="0"/>
    <n v="0"/>
    <n v="0"/>
    <n v="0"/>
    <m/>
    <m/>
    <m/>
    <s v="No"/>
    <s v="W666049"/>
    <n v="0"/>
    <m/>
    <s v="H08031-JIM-M"/>
    <m/>
    <m/>
    <s v="S0363338"/>
  </r>
  <r>
    <x v="896"/>
    <n v="10000"/>
    <n v="10000"/>
    <n v="45777"/>
    <s v="502LAUGH"/>
    <s v=" 2:37:09 pm"/>
    <s v="10620258008/10620258003/10620258001"/>
    <m/>
    <x v="0"/>
    <s v="Yes"/>
    <n v="79"/>
    <s v="HP Indigo 6800"/>
    <x v="0"/>
    <s v="PM21"/>
    <s v="LIM JIA FAN"/>
    <n v="4260"/>
    <n v="243"/>
    <n v="4.05"/>
    <d v="2025-04-21T00:00:00"/>
    <m/>
    <n v="54"/>
    <n v="230040"/>
    <s v="PE"/>
    <s v="3YM55-80009-FT0001"/>
    <n v="0"/>
    <n v="200000"/>
    <n v="30040"/>
    <n v="0"/>
    <n v="0"/>
    <n v="0"/>
    <m/>
    <m/>
    <n v="0"/>
    <m/>
    <m/>
    <m/>
    <m/>
    <m/>
    <m/>
    <m/>
    <m/>
    <s v="3YM55-80009-FT"/>
    <s v="H08031-JIM-M"/>
    <s v="HP MALAYSIA MANUFACTURING SDN.BHD."/>
    <m/>
    <n v="0"/>
    <n v="0"/>
    <n v="0"/>
    <n v="0"/>
    <n v="0"/>
    <n v="0"/>
    <m/>
    <m/>
    <m/>
    <s v="No"/>
    <s v="W666051"/>
    <n v="0"/>
    <m/>
    <s v="H08031-JIM-M"/>
    <m/>
    <m/>
    <s v="S0363340"/>
  </r>
  <r>
    <x v="897"/>
    <n v="10000"/>
    <n v="10000"/>
    <n v="45768"/>
    <s v="502LAUGH"/>
    <s v=" 3:43:31 pm"/>
    <s v="SG-5651598 01"/>
    <m/>
    <x v="0"/>
    <s v="Yes"/>
    <n v="59"/>
    <s v="SANKI SD-300 Intermittent"/>
    <x v="3"/>
    <s v="PS74"/>
    <s v="GOH CHIN TECK"/>
    <n v="1200"/>
    <n v="75"/>
    <n v="1.25"/>
    <d v="2025-04-21T00:00:00"/>
    <m/>
    <n v="10"/>
    <n v="12000"/>
    <s v="PE"/>
    <n v="112024840001"/>
    <n v="0"/>
    <n v="12000"/>
    <n v="0"/>
    <n v="0"/>
    <n v="0"/>
    <n v="0"/>
    <m/>
    <m/>
    <n v="0"/>
    <m/>
    <m/>
    <m/>
    <m/>
    <m/>
    <m/>
    <m/>
    <m/>
    <n v="11202484"/>
    <s v="I09180"/>
    <s v="ILLUMINA SINGAPORE PTE LTD"/>
    <m/>
    <n v="0"/>
    <n v="0"/>
    <n v="0"/>
    <n v="0"/>
    <n v="0"/>
    <n v="0"/>
    <m/>
    <m/>
    <m/>
    <s v="No"/>
    <s v="W665261"/>
    <n v="0"/>
    <m/>
    <s v="I09180"/>
    <m/>
    <m/>
    <s v="S0363359"/>
  </r>
  <r>
    <x v="898"/>
    <n v="10000"/>
    <n v="10000"/>
    <n v="45769"/>
    <s v="502LAUGH"/>
    <s v=" 8:57:23 am"/>
    <s v="M0BUG7282"/>
    <m/>
    <x v="0"/>
    <s v="Yes"/>
    <n v="63"/>
    <s v="SANKI"/>
    <x v="2"/>
    <s v="PM80"/>
    <s v="YAP ZHI PING"/>
    <n v="4000"/>
    <n v="145"/>
    <n v="2.4166666666666665"/>
    <d v="2025-04-21T00:00:00"/>
    <m/>
    <n v="20"/>
    <n v="80000"/>
    <s v="PE"/>
    <s v="100565979-ADS1360001"/>
    <n v="0"/>
    <n v="80000"/>
    <n v="0"/>
    <n v="0"/>
    <n v="0"/>
    <n v="0"/>
    <m/>
    <m/>
    <n v="0"/>
    <m/>
    <m/>
    <m/>
    <m/>
    <m/>
    <m/>
    <m/>
    <m/>
    <s v="100565979-ADS1366"/>
    <s v="S19314"/>
    <s v="SEAGATE TECHNOLOGY INTERNATIONAL (WUXI) CO., LTD"/>
    <m/>
    <n v="0"/>
    <n v="0"/>
    <n v="0"/>
    <n v="0"/>
    <n v="0"/>
    <n v="0"/>
    <m/>
    <m/>
    <m/>
    <s v="No"/>
    <s v="W665262"/>
    <n v="0"/>
    <m/>
    <s v="S19314"/>
    <m/>
    <m/>
    <s v="H0065012"/>
  </r>
  <r>
    <x v="899"/>
    <n v="10000"/>
    <n v="10000"/>
    <n v="45772"/>
    <s v="502LAUGH"/>
    <s v=" 5:13:39 pm"/>
    <n v="17190809009"/>
    <m/>
    <x v="0"/>
    <s v="Yes"/>
    <n v="68"/>
    <s v="SANKI"/>
    <x v="2"/>
    <s v="PMJ0"/>
    <s v="KOR CHEW OR"/>
    <n v="25000"/>
    <n v="670"/>
    <n v="11.166666666666666"/>
    <d v="2025-04-21T00:00:00"/>
    <m/>
    <n v="2"/>
    <n v="50000"/>
    <s v="PE"/>
    <s v="719007600 REVA0001"/>
    <n v="0"/>
    <n v="50000"/>
    <n v="0"/>
    <n v="0"/>
    <n v="0"/>
    <n v="0"/>
    <m/>
    <m/>
    <n v="0"/>
    <m/>
    <m/>
    <m/>
    <m/>
    <m/>
    <m/>
    <m/>
    <m/>
    <s v="719007600 REVA"/>
    <s v="S19314"/>
    <s v="SEAGATE TECHNOLOGY INTERNATIONAL (WUXI) CO., LTD"/>
    <m/>
    <n v="0"/>
    <n v="0"/>
    <n v="0"/>
    <n v="0"/>
    <n v="0"/>
    <n v="0"/>
    <m/>
    <m/>
    <m/>
    <s v="No"/>
    <s v="W665572"/>
    <n v="0"/>
    <m/>
    <s v="S19314"/>
    <m/>
    <m/>
    <s v="H0065030"/>
  </r>
  <r>
    <x v="900"/>
    <n v="10000"/>
    <n v="10000"/>
    <n v="45769"/>
    <s v="502LAUGH"/>
    <s v=" 3:40:46 pm"/>
    <s v="M0BUF4262/M0BUF4272"/>
    <m/>
    <x v="0"/>
    <s v="Yes"/>
    <n v="70"/>
    <s v="SANKI"/>
    <x v="2"/>
    <s v="PS84"/>
    <s v="YIP WENG FAI"/>
    <n v="15000"/>
    <n v="420"/>
    <n v="7"/>
    <d v="2025-04-21T00:00:00"/>
    <m/>
    <n v="6"/>
    <n v="90000"/>
    <s v="PE"/>
    <s v="722138300 REVA0001"/>
    <n v="0"/>
    <n v="90000"/>
    <n v="0"/>
    <n v="0"/>
    <n v="0"/>
    <n v="0"/>
    <m/>
    <m/>
    <n v="0"/>
    <m/>
    <m/>
    <m/>
    <m/>
    <m/>
    <m/>
    <m/>
    <m/>
    <s v="722138300 REVA"/>
    <s v="S19314"/>
    <s v="SEAGATE TECHNOLOGY INTERNATIONAL (WUXI) CO., LTD"/>
    <m/>
    <n v="0"/>
    <n v="0"/>
    <n v="0"/>
    <n v="0"/>
    <n v="0"/>
    <n v="0"/>
    <m/>
    <m/>
    <m/>
    <s v="No"/>
    <s v="W665263"/>
    <n v="0"/>
    <m/>
    <s v="S19314"/>
    <m/>
    <m/>
    <s v="H0065031"/>
  </r>
  <r>
    <x v="901"/>
    <n v="10000"/>
    <n v="10000"/>
    <n v="45769"/>
    <s v="502LAUGH"/>
    <s v=" 8:57:23 am"/>
    <s v="M0BUG7282"/>
    <m/>
    <x v="0"/>
    <s v="Yes"/>
    <n v="63"/>
    <s v="SANKI"/>
    <x v="2"/>
    <s v="PM80"/>
    <s v="YAP ZHI PING"/>
    <n v="4000"/>
    <n v="145"/>
    <n v="2.4166666666666665"/>
    <d v="2025-04-21T00:00:00"/>
    <m/>
    <n v="20"/>
    <n v="80000"/>
    <s v="PE"/>
    <s v="100565979-ADS1360001"/>
    <n v="0"/>
    <n v="80000"/>
    <n v="0"/>
    <n v="0"/>
    <n v="0"/>
    <n v="0"/>
    <m/>
    <m/>
    <n v="0"/>
    <m/>
    <m/>
    <m/>
    <m/>
    <m/>
    <m/>
    <m/>
    <m/>
    <s v="100565979-ADS1366"/>
    <s v="S19081-TH"/>
    <s v="SEAGATE TECHNOLOGY (THAILAND) LTD."/>
    <m/>
    <n v="0"/>
    <n v="0"/>
    <n v="0"/>
    <n v="0"/>
    <n v="0"/>
    <n v="0"/>
    <m/>
    <m/>
    <m/>
    <s v="No"/>
    <s v="W665264"/>
    <n v="0"/>
    <m/>
    <s v="S19081-TH"/>
    <m/>
    <m/>
    <s v="H0065034"/>
  </r>
  <r>
    <x v="902"/>
    <n v="10000"/>
    <n v="10000"/>
    <n v="45769"/>
    <s v="502LAUGH"/>
    <s v=" 8:33:17 am"/>
    <s v="M0BUF4262"/>
    <m/>
    <x v="0"/>
    <s v="Yes"/>
    <n v="26"/>
    <s v="Sanki SKP250 Full Rotary"/>
    <x v="3"/>
    <s v="PS70"/>
    <s v="YEO WOO KEONG"/>
    <n v="9000"/>
    <n v="270"/>
    <n v="4.5"/>
    <d v="2025-04-21T00:00:00"/>
    <m/>
    <n v="4"/>
    <n v="36000"/>
    <s v="PE"/>
    <s v="100823876-75367 0001"/>
    <n v="0"/>
    <n v="36000"/>
    <n v="0"/>
    <n v="0"/>
    <n v="0"/>
    <n v="0"/>
    <m/>
    <m/>
    <n v="0"/>
    <m/>
    <m/>
    <m/>
    <m/>
    <m/>
    <m/>
    <m/>
    <m/>
    <s v="100823876-75367 A"/>
    <s v="S19081-TH"/>
    <s v="SEAGATE TECHNOLOGY (THAILAND) LTD."/>
    <m/>
    <n v="0"/>
    <n v="0"/>
    <n v="0"/>
    <n v="0"/>
    <n v="0"/>
    <n v="0"/>
    <m/>
    <m/>
    <m/>
    <s v="No"/>
    <s v="W665318"/>
    <n v="0"/>
    <m/>
    <s v="S19081-TH"/>
    <m/>
    <m/>
    <s v="H0065036"/>
  </r>
  <r>
    <x v="903"/>
    <n v="10000"/>
    <n v="10000"/>
    <n v="45777"/>
    <s v="502LAUGH"/>
    <s v=" 2:40:27 pm"/>
    <s v="10620258008/10620258003/10620258001"/>
    <m/>
    <x v="0"/>
    <s v="Yes"/>
    <n v="79"/>
    <s v="HP Indigo 6800"/>
    <x v="0"/>
    <s v="PM21"/>
    <s v="LIM JIA FAN"/>
    <n v="4260"/>
    <n v="243"/>
    <n v="4.05"/>
    <d v="2025-04-21T00:00:00"/>
    <m/>
    <n v="27"/>
    <n v="115020"/>
    <s v="PE"/>
    <s v="F6U63-80027-FT0001"/>
    <n v="0"/>
    <n v="100000"/>
    <n v="15020"/>
    <n v="0"/>
    <n v="0"/>
    <n v="0"/>
    <m/>
    <m/>
    <n v="0"/>
    <m/>
    <m/>
    <m/>
    <m/>
    <m/>
    <m/>
    <m/>
    <m/>
    <s v="F6U63-80027-FT"/>
    <s v="H08031-JIM-M"/>
    <s v="HP MALAYSIA MANUFACTURING SDN.BHD."/>
    <m/>
    <n v="0"/>
    <n v="0"/>
    <n v="0"/>
    <n v="0"/>
    <n v="0"/>
    <n v="0"/>
    <m/>
    <m/>
    <m/>
    <s v="No"/>
    <s v="W666079"/>
    <n v="0"/>
    <m/>
    <s v="H08031-JIM-M"/>
    <m/>
    <m/>
    <s v="S0363384"/>
  </r>
  <r>
    <x v="904"/>
    <n v="10000"/>
    <n v="10000"/>
    <n v="45768"/>
    <s v="502LAUGH"/>
    <n v="0.47810185185185183"/>
    <s v="J00WF0611"/>
    <m/>
    <x v="0"/>
    <s v="Yes"/>
    <n v="79"/>
    <s v="HP Indigo 6800"/>
    <x v="0"/>
    <s v="PM16"/>
    <s v="TEO KAH JUN"/>
    <n v="4"/>
    <n v="30.2"/>
    <n v="0.5033333333333333"/>
    <d v="2025-04-21T00:00:00"/>
    <m/>
    <n v="4"/>
    <n v="16"/>
    <s v="PE"/>
    <s v="SH25-0327-01160001"/>
    <n v="0"/>
    <n v="15"/>
    <n v="1"/>
    <n v="0"/>
    <n v="0"/>
    <n v="0"/>
    <m/>
    <m/>
    <n v="0"/>
    <m/>
    <m/>
    <m/>
    <m/>
    <m/>
    <m/>
    <m/>
    <m/>
    <s v="SH25-0327-0116"/>
    <s v="S19412"/>
    <s v="TOPPAN SECURITY PRINTING PTE LTD"/>
    <m/>
    <n v="0"/>
    <n v="0"/>
    <n v="0"/>
    <n v="0"/>
    <n v="0"/>
    <n v="0"/>
    <m/>
    <m/>
    <m/>
    <s v="No"/>
    <s v="W665265"/>
    <n v="0"/>
    <m/>
    <s v="S19412"/>
    <m/>
    <m/>
    <s v="S0363416"/>
  </r>
  <r>
    <x v="904"/>
    <n v="10000"/>
    <n v="20000"/>
    <n v="45768"/>
    <s v="502LAUGH"/>
    <n v="0.47810185185185183"/>
    <s v="J00WF0611"/>
    <m/>
    <x v="1"/>
    <s v="Yes"/>
    <n v="105"/>
    <s v="Laser"/>
    <x v="6"/>
    <s v="PM87"/>
    <s v="LEE SHIEN WEI"/>
    <n v="15"/>
    <m/>
    <m/>
    <d v="2025-04-21T00:00:00"/>
    <m/>
    <n v="1"/>
    <n v="15"/>
    <s v="PE"/>
    <s v="SH25-0327-01160001"/>
    <n v="0"/>
    <n v="15"/>
    <n v="0"/>
    <n v="0"/>
    <n v="0"/>
    <n v="0"/>
    <m/>
    <m/>
    <n v="0"/>
    <m/>
    <m/>
    <m/>
    <m/>
    <m/>
    <m/>
    <m/>
    <m/>
    <s v="SH25-0327-0116"/>
    <s v="S19412"/>
    <s v="TOPPAN SECURITY PRINTING PTE LTD"/>
    <m/>
    <n v="0"/>
    <n v="0"/>
    <n v="0"/>
    <n v="0"/>
    <n v="0"/>
    <n v="0"/>
    <m/>
    <m/>
    <m/>
    <s v="No"/>
    <s v="W665265"/>
    <n v="0"/>
    <m/>
    <s v="S19412"/>
    <m/>
    <m/>
    <s v="S0363416"/>
  </r>
  <r>
    <x v="905"/>
    <n v="10000"/>
    <n v="10000"/>
    <n v="45768"/>
    <s v="502LAUGH"/>
    <s v=" 4:10:05 pm"/>
    <s v="XHX24820A0902/XHX2412242227/XHX241228030"/>
    <m/>
    <x v="0"/>
    <s v="Yes"/>
    <n v="112"/>
    <s v="HDS"/>
    <x v="2"/>
    <s v="PS07"/>
    <s v="KANG HOCK SENG"/>
    <n v="4"/>
    <n v="45.2"/>
    <n v="0.75333333333333341"/>
    <d v="2025-04-21T00:00:00"/>
    <m/>
    <n v="15"/>
    <n v="60"/>
    <s v="PE"/>
    <s v="TPK-853766-00200001"/>
    <n v="0"/>
    <n v="60"/>
    <n v="0"/>
    <n v="0"/>
    <n v="0"/>
    <n v="0"/>
    <m/>
    <m/>
    <n v="0"/>
    <m/>
    <m/>
    <m/>
    <m/>
    <m/>
    <m/>
    <m/>
    <m/>
    <s v="TPK-853766-0020"/>
    <s v="Z26002"/>
    <s v="CCL DESIGN (PENANG) SDN. BHD."/>
    <m/>
    <n v="0"/>
    <n v="0"/>
    <n v="0"/>
    <n v="0"/>
    <n v="0"/>
    <n v="0"/>
    <m/>
    <m/>
    <m/>
    <s v="No"/>
    <s v="W665266"/>
    <n v="0"/>
    <m/>
    <s v="Z26002"/>
    <m/>
    <m/>
    <s v="ZSA101817"/>
  </r>
  <r>
    <x v="906"/>
    <n v="10000"/>
    <n v="10000"/>
    <n v="45768"/>
    <s v="502LAUGH"/>
    <s v=" 4:10:05 pm"/>
    <s v="JH20240905/A431833/XHX24B18A1408/XHX24B01A0904/XHX24C12A0402"/>
    <m/>
    <x v="0"/>
    <s v="Yes"/>
    <n v="112"/>
    <s v="HDS"/>
    <x v="2"/>
    <s v="PS07"/>
    <s v="KANG HOCK SENG"/>
    <n v="12"/>
    <n v="45.6"/>
    <n v="0.76"/>
    <d v="2025-04-21T00:00:00"/>
    <m/>
    <n v="10"/>
    <n v="120"/>
    <s v="PE"/>
    <s v="TPK-874726-00200001"/>
    <n v="0"/>
    <n v="120"/>
    <n v="0"/>
    <n v="0"/>
    <n v="0"/>
    <n v="0"/>
    <m/>
    <m/>
    <n v="0"/>
    <m/>
    <m/>
    <m/>
    <m/>
    <m/>
    <m/>
    <m/>
    <m/>
    <s v="TPK-874726-0020"/>
    <s v="Z26002"/>
    <s v="CCL DESIGN (PENANG) SDN. BHD."/>
    <m/>
    <n v="0"/>
    <n v="0"/>
    <n v="0"/>
    <n v="0"/>
    <n v="0"/>
    <n v="0"/>
    <m/>
    <m/>
    <m/>
    <s v="No"/>
    <s v="W665267"/>
    <n v="0"/>
    <m/>
    <s v="Z26002"/>
    <m/>
    <m/>
    <s v="ZSA101817"/>
  </r>
  <r>
    <x v="907"/>
    <n v="10000"/>
    <n v="10000"/>
    <n v="45771"/>
    <s v="502LAUGH"/>
    <s v=" 8:37:51 am"/>
    <s v="SG-5656707-01"/>
    <s v="FSC29943"/>
    <x v="0"/>
    <s v="No"/>
    <n v="73"/>
    <s v="Brotech DF330"/>
    <x v="1"/>
    <s v="PM18"/>
    <s v="LAI CHIN YANG"/>
    <n v="36000"/>
    <n v="630"/>
    <n v="10.5"/>
    <d v="2025-04-22T00:00:00"/>
    <m/>
    <n v="12"/>
    <n v="432000"/>
    <s v="PE"/>
    <n v="80256230001"/>
    <n v="0"/>
    <n v="0"/>
    <n v="0"/>
    <n v="0"/>
    <n v="0"/>
    <n v="0"/>
    <m/>
    <m/>
    <n v="0"/>
    <m/>
    <m/>
    <m/>
    <s v="No"/>
    <n v="0"/>
    <s v="No"/>
    <m/>
    <m/>
    <n v="8025623"/>
    <s v="B02083"/>
    <s v="BECTON DICKINSON MEDICAL (S) PTE LTD"/>
    <m/>
    <n v="0"/>
    <n v="0"/>
    <n v="0"/>
    <n v="0"/>
    <n v="0"/>
    <n v="0"/>
    <m/>
    <m/>
    <m/>
    <s v="No"/>
    <m/>
    <m/>
    <m/>
    <s v="B02083"/>
    <m/>
    <m/>
    <s v="S0361326"/>
  </r>
  <r>
    <x v="908"/>
    <n v="10000"/>
    <n v="20000"/>
    <n v="45769"/>
    <s v="502LAUGH"/>
    <s v=" 3:47:03 pm"/>
    <s v="4103007U5"/>
    <s v="FSC30839A"/>
    <x v="0"/>
    <s v="No"/>
    <n v="94"/>
    <s v="Taiyo"/>
    <x v="3"/>
    <s v="PM09"/>
    <s v="PANG JING FULL"/>
    <n v="3000"/>
    <m/>
    <m/>
    <d v="2025-04-22T00:00:00"/>
    <m/>
    <n v="4"/>
    <n v="12000"/>
    <s v="PE"/>
    <s v="0B49096 REVAA0001"/>
    <n v="0"/>
    <n v="0"/>
    <n v="0"/>
    <n v="0"/>
    <n v="0"/>
    <n v="0"/>
    <m/>
    <m/>
    <n v="0"/>
    <m/>
    <m/>
    <m/>
    <s v="No"/>
    <n v="0"/>
    <s v="No"/>
    <m/>
    <m/>
    <s v="0B49096 REVAA"/>
    <s v="W23041-TH"/>
    <s v="WESTERN DIGITAL STORAGE TECHNOLOGIES"/>
    <m/>
    <n v="0"/>
    <n v="0"/>
    <n v="0"/>
    <n v="0"/>
    <n v="0"/>
    <n v="0"/>
    <m/>
    <m/>
    <m/>
    <s v="No"/>
    <m/>
    <m/>
    <m/>
    <s v="W23041-TH"/>
    <m/>
    <m/>
    <s v="H0064928"/>
  </r>
  <r>
    <x v="909"/>
    <n v="10000"/>
    <n v="30000"/>
    <n v="45770"/>
    <s v="502LAUGH"/>
    <s v=" 8:41:21 am"/>
    <s v="D005H7770"/>
    <m/>
    <x v="0"/>
    <s v="Yes"/>
    <n v="73"/>
    <s v="Brotech DF330"/>
    <x v="1"/>
    <s v="PM59"/>
    <s v="VOON CHAN PIN"/>
    <n v="6700"/>
    <n v="141.66666666666669"/>
    <n v="2.3611111111111116"/>
    <d v="2025-04-22T00:00:00"/>
    <m/>
    <n v="30"/>
    <n v="201000"/>
    <s v="PE"/>
    <s v="R390-411 REV1.00001"/>
    <n v="0"/>
    <n v="200000"/>
    <n v="1000"/>
    <n v="0"/>
    <n v="0"/>
    <n v="0"/>
    <m/>
    <m/>
    <n v="0"/>
    <m/>
    <m/>
    <m/>
    <m/>
    <m/>
    <m/>
    <m/>
    <m/>
    <s v="R390-411 REV1.0"/>
    <s v="R18131-MEIBAN MIC-M"/>
    <s v="MEIBAN MICRO SDN BHD"/>
    <m/>
    <n v="0"/>
    <n v="0"/>
    <n v="0"/>
    <n v="0"/>
    <n v="0"/>
    <n v="0"/>
    <m/>
    <m/>
    <m/>
    <s v="No"/>
    <s v="W665398"/>
    <n v="0"/>
    <m/>
    <s v="R18131-MEIBAN MIC-M"/>
    <m/>
    <m/>
    <s v="S0352977"/>
  </r>
  <r>
    <x v="909"/>
    <n v="10000"/>
    <n v="40000"/>
    <n v="45770"/>
    <s v="502LAUGH"/>
    <s v=" 8:41:21 am"/>
    <s v="D005H7770"/>
    <m/>
    <x v="1"/>
    <s v="Yes"/>
    <n v="73"/>
    <s v="Brotech DF330"/>
    <x v="1"/>
    <s v="PM59"/>
    <s v="VOON CHAN PIN"/>
    <n v="6667"/>
    <n v="141.11666666666667"/>
    <n v="2.3519444444444444"/>
    <d v="2025-04-22T00:00:00"/>
    <m/>
    <n v="30"/>
    <n v="200010"/>
    <s v="PE"/>
    <s v="R390-411 REV1.00001"/>
    <n v="0"/>
    <n v="200000"/>
    <n v="10"/>
    <n v="0"/>
    <n v="0"/>
    <n v="0"/>
    <m/>
    <m/>
    <n v="0"/>
    <m/>
    <m/>
    <m/>
    <m/>
    <m/>
    <m/>
    <m/>
    <m/>
    <s v="R390-411 REV1.0"/>
    <s v="R18131-MEIBAN MIC-M"/>
    <s v="MEIBAN MICRO SDN BHD"/>
    <m/>
    <n v="0"/>
    <n v="0"/>
    <n v="0"/>
    <n v="0"/>
    <n v="0"/>
    <n v="0"/>
    <m/>
    <m/>
    <m/>
    <s v="No"/>
    <s v="W665398"/>
    <n v="0"/>
    <m/>
    <s v="R18131-MEIBAN MIC-M"/>
    <m/>
    <m/>
    <s v="S0352977"/>
  </r>
  <r>
    <x v="910"/>
    <n v="10000"/>
    <n v="30000"/>
    <n v="45770"/>
    <s v="502LAUGH"/>
    <s v=" 8:42:40 am"/>
    <s v="D005H7770"/>
    <m/>
    <x v="0"/>
    <s v="Yes"/>
    <n v="73"/>
    <s v="Brotech DF330"/>
    <x v="1"/>
    <s v="PM59"/>
    <s v="VOON CHAN PIN"/>
    <n v="12167"/>
    <n v="232.78333333333333"/>
    <n v="3.8797222222222221"/>
    <d v="2025-04-22T00:00:00"/>
    <m/>
    <n v="30"/>
    <n v="365010"/>
    <s v="PE"/>
    <s v="R390-411 REV1.00001"/>
    <n v="0"/>
    <n v="360000"/>
    <n v="5010"/>
    <n v="0"/>
    <n v="0"/>
    <n v="0"/>
    <m/>
    <m/>
    <n v="0"/>
    <m/>
    <m/>
    <m/>
    <m/>
    <m/>
    <m/>
    <m/>
    <m/>
    <s v="R390-411 REV1.0"/>
    <s v="R18131-MEIBAN MIC-M"/>
    <s v="MEIBAN MICRO SDN BHD"/>
    <m/>
    <n v="0"/>
    <n v="0"/>
    <n v="0"/>
    <n v="0"/>
    <n v="0"/>
    <n v="0"/>
    <m/>
    <m/>
    <m/>
    <s v="No"/>
    <s v="W665664"/>
    <n v="0"/>
    <m/>
    <s v="R18131-MEIBAN MIC-M"/>
    <m/>
    <m/>
    <s v="S0352978"/>
  </r>
  <r>
    <x v="910"/>
    <n v="10000"/>
    <n v="40000"/>
    <n v="45770"/>
    <s v="502LAUGH"/>
    <s v=" 8:42:40 am"/>
    <s v="D005H7770"/>
    <m/>
    <x v="1"/>
    <s v="Yes"/>
    <n v="73"/>
    <s v="Brotech DF330"/>
    <x v="1"/>
    <s v="PS96"/>
    <s v="HONG QUANSHUN"/>
    <n v="8334"/>
    <n v="168.9"/>
    <n v="2.8149999999999999"/>
    <d v="2025-04-22T00:00:00"/>
    <m/>
    <n v="30"/>
    <n v="250020"/>
    <s v="PE"/>
    <s v="R390-411 REV1.00001"/>
    <n v="0"/>
    <n v="246568"/>
    <n v="3452"/>
    <n v="0"/>
    <n v="0"/>
    <n v="0"/>
    <m/>
    <m/>
    <n v="0"/>
    <m/>
    <m/>
    <m/>
    <m/>
    <m/>
    <m/>
    <m/>
    <m/>
    <s v="R390-411 REV1.0"/>
    <s v="R18131-MEIBAN MIC-M"/>
    <s v="MEIBAN MICRO SDN BHD"/>
    <m/>
    <n v="0"/>
    <n v="0"/>
    <n v="0"/>
    <n v="0"/>
    <n v="0"/>
    <n v="0"/>
    <m/>
    <m/>
    <m/>
    <s v="No"/>
    <s v="W665664"/>
    <n v="0"/>
    <m/>
    <s v="R18131-MEIBAN MIC-M"/>
    <m/>
    <m/>
    <s v="S0352978"/>
  </r>
  <r>
    <x v="910"/>
    <n v="10000"/>
    <n v="50000"/>
    <n v="45770"/>
    <s v="502LAUGH"/>
    <s v=" 8:42:40 am"/>
    <s v="D005H7770"/>
    <m/>
    <x v="1"/>
    <s v="Yes"/>
    <n v="73"/>
    <s v="Brotech DF330"/>
    <x v="1"/>
    <s v="PM18"/>
    <s v="LAI CHIN YANG"/>
    <n v="3834"/>
    <n v="93.9"/>
    <n v="1.5650000000000002"/>
    <d v="2025-04-22T00:00:00"/>
    <m/>
    <n v="30"/>
    <n v="115020"/>
    <s v="PE"/>
    <s v="R390-411 REV1.00001"/>
    <n v="0"/>
    <n v="113432"/>
    <n v="1588"/>
    <n v="0"/>
    <n v="0"/>
    <n v="0"/>
    <m/>
    <m/>
    <n v="0"/>
    <m/>
    <m/>
    <m/>
    <m/>
    <m/>
    <m/>
    <m/>
    <m/>
    <s v="R390-411 REV1.0"/>
    <s v="R18131-MEIBAN MIC-M"/>
    <s v="MEIBAN MICRO SDN BHD"/>
    <m/>
    <n v="0"/>
    <n v="0"/>
    <n v="0"/>
    <n v="0"/>
    <n v="0"/>
    <n v="0"/>
    <m/>
    <m/>
    <m/>
    <s v="No"/>
    <s v="W665664"/>
    <n v="0"/>
    <m/>
    <s v="R18131-MEIBAN MIC-M"/>
    <m/>
    <m/>
    <s v="S0352978"/>
  </r>
  <r>
    <x v="674"/>
    <n v="10000"/>
    <n v="20000"/>
    <n v="45775"/>
    <s v="502LAUGH"/>
    <s v=" 1:59:03 pm"/>
    <s v="BZC064-09"/>
    <m/>
    <x v="1"/>
    <s v="Yes"/>
    <n v="76"/>
    <s v="HDS 3"/>
    <x v="2"/>
    <s v="PM21"/>
    <s v="LIM JIA FAN"/>
    <n v="3667"/>
    <n v="228.35"/>
    <n v="3.8058333333333332"/>
    <d v="2025-04-22T00:00:00"/>
    <m/>
    <n v="6"/>
    <n v="22002"/>
    <s v="PE"/>
    <s v="KT-200-W0001"/>
    <n v="0"/>
    <n v="22002"/>
    <n v="0"/>
    <n v="0"/>
    <n v="0"/>
    <n v="0"/>
    <m/>
    <m/>
    <n v="0"/>
    <m/>
    <m/>
    <m/>
    <m/>
    <m/>
    <m/>
    <m/>
    <m/>
    <s v="KT-200-W"/>
    <s v="E05203"/>
    <s v="E-Z LETTERING SERVICE"/>
    <m/>
    <n v="0"/>
    <n v="0"/>
    <n v="0"/>
    <n v="0"/>
    <n v="0"/>
    <n v="0"/>
    <m/>
    <m/>
    <m/>
    <s v="No"/>
    <s v="W665897"/>
    <n v="0"/>
    <m/>
    <s v="E05203"/>
    <m/>
    <m/>
    <s v="S0356612"/>
  </r>
  <r>
    <x v="911"/>
    <n v="10000"/>
    <n v="10000"/>
    <n v="45771"/>
    <s v="502LAUGH"/>
    <s v=" 8:39:36 am"/>
    <s v="J00Q283701525"/>
    <m/>
    <x v="0"/>
    <s v="Yes"/>
    <n v="86"/>
    <s v="Brotech DF330 "/>
    <x v="1"/>
    <s v="PM45"/>
    <s v="TAY CHIN LIONG"/>
    <n v="15000"/>
    <n v="280"/>
    <n v="4.666666666666667"/>
    <d v="2025-04-22T00:00:00"/>
    <m/>
    <n v="8"/>
    <n v="120000"/>
    <s v="PE"/>
    <s v="R001-41074 REV1.0001"/>
    <n v="0"/>
    <n v="120000"/>
    <n v="0"/>
    <n v="0"/>
    <n v="0"/>
    <n v="0"/>
    <m/>
    <m/>
    <n v="0"/>
    <m/>
    <m/>
    <m/>
    <m/>
    <m/>
    <m/>
    <m/>
    <m/>
    <s v="R001-41074 REV1.0"/>
    <s v="R18131"/>
    <s v="RESMED ASIA PTE LTD"/>
    <m/>
    <n v="0"/>
    <n v="0"/>
    <n v="0"/>
    <n v="0"/>
    <n v="0"/>
    <n v="0"/>
    <m/>
    <m/>
    <m/>
    <s v="No"/>
    <s v="W665406"/>
    <n v="0"/>
    <m/>
    <s v="R18131"/>
    <m/>
    <m/>
    <s v="S0359810"/>
  </r>
  <r>
    <x v="7"/>
    <n v="10000"/>
    <n v="30000"/>
    <n v="45771"/>
    <s v="502LAUGH"/>
    <s v=" 4:24:31 pm"/>
    <n v="502200327"/>
    <m/>
    <x v="0"/>
    <s v="Yes"/>
    <n v="59"/>
    <s v="SANKI SD-300 Intermittent"/>
    <x v="3"/>
    <s v="PS74"/>
    <s v="GOH CHIN TECK"/>
    <n v="40000"/>
    <n v="1045"/>
    <n v="17.416666666666668"/>
    <d v="2025-04-22T00:00:00"/>
    <m/>
    <n v="18"/>
    <n v="720000"/>
    <s v="PE"/>
    <n v="7062430001"/>
    <n v="0"/>
    <n v="690000"/>
    <n v="30000"/>
    <n v="0"/>
    <n v="0"/>
    <n v="0"/>
    <m/>
    <m/>
    <n v="0"/>
    <m/>
    <m/>
    <m/>
    <m/>
    <m/>
    <m/>
    <m/>
    <m/>
    <s v="706243 INDEX07"/>
    <s v="V22000-DE"/>
    <s v="VARTA MICROBATTERY GMBH"/>
    <m/>
    <n v="0"/>
    <n v="0"/>
    <n v="0"/>
    <n v="0"/>
    <n v="0"/>
    <n v="0"/>
    <m/>
    <m/>
    <m/>
    <s v="No"/>
    <s v="W665408"/>
    <n v="0"/>
    <m/>
    <s v="V22000-DE"/>
    <m/>
    <m/>
    <s v="S0360724"/>
  </r>
  <r>
    <x v="912"/>
    <n v="10000"/>
    <n v="40000"/>
    <n v="45770"/>
    <s v="502LAUGH"/>
    <s v=" 8:35:30 am"/>
    <s v="4103007U5/4103005U5A"/>
    <m/>
    <x v="0"/>
    <s v="Yes"/>
    <n v="94"/>
    <s v="Taiyo"/>
    <x v="3"/>
    <s v="PM09"/>
    <s v="PANG JING FULL"/>
    <n v="1500"/>
    <m/>
    <m/>
    <d v="2025-04-22T00:00:00"/>
    <m/>
    <n v="4"/>
    <n v="6000"/>
    <s v="PE"/>
    <s v="0B49099 REVAA0001"/>
    <n v="0"/>
    <n v="4000"/>
    <n v="2000"/>
    <n v="0"/>
    <n v="0"/>
    <n v="0"/>
    <m/>
    <m/>
    <n v="0"/>
    <m/>
    <m/>
    <m/>
    <m/>
    <m/>
    <m/>
    <m/>
    <m/>
    <s v="0B49099 REVAA"/>
    <s v="W23041-TH"/>
    <s v="WESTERN DIGITAL STORAGE TECHNOLOGIES"/>
    <m/>
    <n v="0"/>
    <n v="0"/>
    <n v="0"/>
    <n v="0"/>
    <n v="0"/>
    <n v="0"/>
    <m/>
    <m/>
    <m/>
    <s v="No"/>
    <s v="W665411"/>
    <n v="0"/>
    <m/>
    <s v="W23041-TH"/>
    <m/>
    <m/>
    <s v="H0064703"/>
  </r>
  <r>
    <x v="913"/>
    <n v="10000"/>
    <n v="10000"/>
    <n v="45770"/>
    <s v="502LAUGH"/>
    <s v=" 8:40:02 am"/>
    <s v="SG-5650696"/>
    <m/>
    <x v="0"/>
    <s v="Yes"/>
    <n v="73"/>
    <s v="Brotech DF330"/>
    <x v="1"/>
    <s v="PM59"/>
    <s v="VOON CHAN PIN"/>
    <n v="36000"/>
    <n v="630"/>
    <n v="10.5"/>
    <d v="2025-04-22T00:00:00"/>
    <m/>
    <n v="12"/>
    <n v="432000"/>
    <s v="PE"/>
    <n v="80256220001"/>
    <n v="0"/>
    <n v="432000"/>
    <n v="0"/>
    <n v="0"/>
    <n v="0"/>
    <n v="0"/>
    <m/>
    <m/>
    <n v="0"/>
    <m/>
    <m/>
    <m/>
    <m/>
    <m/>
    <m/>
    <m/>
    <m/>
    <n v="8025622"/>
    <s v="B02083"/>
    <s v="BECTON DICKINSON MEDICAL (S) PTE LTD"/>
    <m/>
    <n v="0"/>
    <n v="0"/>
    <n v="0"/>
    <n v="0"/>
    <n v="0"/>
    <n v="0"/>
    <m/>
    <m/>
    <m/>
    <s v="No"/>
    <s v="W665910"/>
    <n v="0"/>
    <m/>
    <s v="B02083"/>
    <m/>
    <m/>
    <s v="S0361303"/>
  </r>
  <r>
    <x v="914"/>
    <n v="10000"/>
    <n v="10000"/>
    <n v="45771"/>
    <s v="502LAUGH"/>
    <s v=" 2:14:48 pm"/>
    <s v="J00V80150"/>
    <m/>
    <x v="0"/>
    <s v="Yes"/>
    <n v="72"/>
    <s v="Xeikon 3500"/>
    <x v="0"/>
    <s v="PMJ4"/>
    <s v="LEE JUN HONG"/>
    <n v="19600"/>
    <m/>
    <m/>
    <d v="2025-04-22T00:00:00"/>
    <m/>
    <n v="5"/>
    <n v="98000"/>
    <s v="PE"/>
    <n v="83624420001"/>
    <n v="0"/>
    <n v="90000"/>
    <n v="8000"/>
    <n v="0"/>
    <n v="0"/>
    <n v="0"/>
    <m/>
    <m/>
    <n v="0"/>
    <m/>
    <m/>
    <m/>
    <m/>
    <m/>
    <m/>
    <m/>
    <m/>
    <n v="8362442"/>
    <s v="B02083"/>
    <s v="BECTON DICKINSON MEDICAL (S) PTE LTD"/>
    <m/>
    <n v="0"/>
    <n v="0"/>
    <n v="0"/>
    <n v="0"/>
    <n v="0"/>
    <n v="0"/>
    <m/>
    <m/>
    <m/>
    <s v="No"/>
    <s v="W665426"/>
    <n v="0"/>
    <m/>
    <s v="B02083"/>
    <m/>
    <m/>
    <s v="S0361739"/>
  </r>
  <r>
    <x v="915"/>
    <n v="10000"/>
    <n v="10000"/>
    <n v="45771"/>
    <s v="502LAUGH"/>
    <s v=" 2:15:40 pm"/>
    <s v="J00V80150"/>
    <m/>
    <x v="0"/>
    <s v="Yes"/>
    <n v="72"/>
    <s v="Xeikon 3500"/>
    <x v="0"/>
    <s v="PMJ4"/>
    <s v="LEE JUN HONG"/>
    <n v="2800"/>
    <m/>
    <m/>
    <d v="2025-04-22T00:00:00"/>
    <m/>
    <n v="5"/>
    <n v="14000"/>
    <s v="PE"/>
    <n v="83634490001"/>
    <n v="0"/>
    <n v="10000"/>
    <n v="4000"/>
    <n v="0"/>
    <n v="0"/>
    <n v="0"/>
    <m/>
    <m/>
    <n v="0"/>
    <m/>
    <m/>
    <m/>
    <m/>
    <m/>
    <m/>
    <m/>
    <m/>
    <n v="8363449"/>
    <s v="B02083"/>
    <s v="BECTON DICKINSON MEDICAL (S) PTE LTD"/>
    <m/>
    <n v="0"/>
    <n v="0"/>
    <n v="0"/>
    <n v="0"/>
    <n v="0"/>
    <n v="0"/>
    <m/>
    <m/>
    <m/>
    <s v="No"/>
    <s v="W665428"/>
    <n v="0"/>
    <m/>
    <s v="B02083"/>
    <m/>
    <m/>
    <s v="S0361739"/>
  </r>
  <r>
    <x v="916"/>
    <n v="10000"/>
    <n v="10000"/>
    <n v="45771"/>
    <s v="502LAUGH"/>
    <s v=" 2:16:16 pm"/>
    <s v="J00V80150"/>
    <m/>
    <x v="0"/>
    <s v="Yes"/>
    <n v="72"/>
    <s v="Xeikon 3500"/>
    <x v="0"/>
    <s v="PMJ4"/>
    <s v="LEE JUN HONG"/>
    <n v="2800"/>
    <m/>
    <m/>
    <d v="2025-04-22T00:00:00"/>
    <m/>
    <n v="5"/>
    <n v="14000"/>
    <s v="PE"/>
    <n v="83635750001"/>
    <n v="0"/>
    <n v="10000"/>
    <n v="4000"/>
    <n v="0"/>
    <n v="0"/>
    <n v="0"/>
    <m/>
    <m/>
    <n v="0"/>
    <m/>
    <m/>
    <m/>
    <m/>
    <m/>
    <m/>
    <m/>
    <m/>
    <n v="8363575"/>
    <s v="B02083"/>
    <s v="BECTON DICKINSON MEDICAL (S) PTE LTD"/>
    <m/>
    <n v="0"/>
    <n v="0"/>
    <n v="0"/>
    <n v="0"/>
    <n v="0"/>
    <n v="0"/>
    <m/>
    <m/>
    <m/>
    <s v="No"/>
    <s v="W665429"/>
    <n v="0"/>
    <m/>
    <s v="B02083"/>
    <m/>
    <m/>
    <s v="S0361739"/>
  </r>
  <r>
    <x v="917"/>
    <n v="10000"/>
    <n v="10000"/>
    <n v="45771"/>
    <s v="502LAUGH"/>
    <s v=" 2:12:58 pm"/>
    <s v="J00V80150"/>
    <m/>
    <x v="0"/>
    <s v="Yes"/>
    <n v="72"/>
    <s v="Xeikon 3500"/>
    <x v="0"/>
    <s v="PMJ4"/>
    <s v="LEE JUN HONG"/>
    <n v="2800"/>
    <m/>
    <m/>
    <d v="2025-04-22T00:00:00"/>
    <m/>
    <n v="5"/>
    <n v="14000"/>
    <s v="PE"/>
    <n v="83635760001"/>
    <n v="0"/>
    <n v="10000"/>
    <n v="4000"/>
    <n v="0"/>
    <n v="0"/>
    <n v="0"/>
    <m/>
    <m/>
    <n v="0"/>
    <m/>
    <m/>
    <m/>
    <m/>
    <m/>
    <m/>
    <m/>
    <m/>
    <n v="8363576"/>
    <s v="B02083"/>
    <s v="BECTON DICKINSON MEDICAL (S) PTE LTD"/>
    <m/>
    <n v="0"/>
    <n v="0"/>
    <n v="0"/>
    <n v="0"/>
    <n v="0"/>
    <n v="0"/>
    <m/>
    <m/>
    <m/>
    <s v="No"/>
    <s v="W665430"/>
    <n v="0"/>
    <m/>
    <s v="B02083"/>
    <m/>
    <m/>
    <s v="S0361739"/>
  </r>
  <r>
    <x v="123"/>
    <n v="10000"/>
    <n v="30000"/>
    <n v="45770"/>
    <s v="502LAUGH"/>
    <s v=" 8:33:25 am"/>
    <n v="10656256092"/>
    <m/>
    <x v="2"/>
    <s v="Yes"/>
    <n v="85"/>
    <s v="Luster AOI"/>
    <x v="5"/>
    <s v="QM78"/>
    <s v="WONG SEAU JIN"/>
    <n v="10000"/>
    <m/>
    <m/>
    <d v="2025-04-22T00:00:00"/>
    <m/>
    <n v="11"/>
    <n v="110000"/>
    <s v="PE"/>
    <s v="3UB27-800030001"/>
    <n v="0"/>
    <n v="100000"/>
    <n v="10000"/>
    <n v="0"/>
    <n v="0"/>
    <n v="0"/>
    <m/>
    <m/>
    <n v="0"/>
    <m/>
    <m/>
    <m/>
    <m/>
    <m/>
    <m/>
    <m/>
    <m/>
    <s v="3UB27-80003"/>
    <s v="H08031-JIM-M"/>
    <s v="HP MALAYSIA MANUFACTURING SDN.BHD."/>
    <m/>
    <n v="0"/>
    <n v="0"/>
    <n v="0"/>
    <n v="0"/>
    <n v="0"/>
    <n v="0"/>
    <m/>
    <m/>
    <m/>
    <s v="No"/>
    <s v="W665278"/>
    <n v="0"/>
    <m/>
    <s v="H08031-JIM-M"/>
    <m/>
    <m/>
    <s v="S0361890"/>
  </r>
  <r>
    <x v="918"/>
    <n v="10000"/>
    <n v="10000"/>
    <n v="45772"/>
    <s v="502LAUGH"/>
    <n v="0.46633101851851849"/>
    <s v="J00V80150"/>
    <m/>
    <x v="0"/>
    <s v="Yes"/>
    <n v="72"/>
    <s v="Xeikon 3500"/>
    <x v="0"/>
    <s v="PMJ4"/>
    <s v="LEE JUN HONG"/>
    <n v="2000"/>
    <m/>
    <m/>
    <d v="2025-04-22T00:00:00"/>
    <m/>
    <n v="4"/>
    <n v="8000"/>
    <s v="PE"/>
    <n v="5000579950001"/>
    <n v="0"/>
    <n v="6000"/>
    <n v="2000"/>
    <n v="0"/>
    <n v="0"/>
    <n v="0"/>
    <m/>
    <m/>
    <n v="0"/>
    <m/>
    <m/>
    <m/>
    <m/>
    <m/>
    <m/>
    <m/>
    <m/>
    <n v="500057995"/>
    <s v="B02083"/>
    <s v="BECTON DICKINSON MEDICAL (S) PTE LTD"/>
    <m/>
    <n v="0"/>
    <n v="0"/>
    <n v="0"/>
    <n v="0"/>
    <n v="0"/>
    <n v="0"/>
    <m/>
    <m/>
    <m/>
    <s v="No"/>
    <s v="W665434"/>
    <n v="0"/>
    <m/>
    <s v="B02083"/>
    <m/>
    <m/>
    <s v="S0361916"/>
  </r>
  <r>
    <x v="867"/>
    <n v="10000"/>
    <n v="10000"/>
    <n v="45770"/>
    <s v="502LAUGH"/>
    <n v="0.46946759259259258"/>
    <n v="860909190918"/>
    <m/>
    <x v="0"/>
    <s v="Yes"/>
    <n v="79"/>
    <s v="HP Indigo 6800"/>
    <x v="0"/>
    <s v="PM16"/>
    <s v="TEO KAH JUN"/>
    <n v="143"/>
    <n v="37.15"/>
    <n v="0.61916666666666664"/>
    <d v="2025-04-22T00:00:00"/>
    <m/>
    <n v="28"/>
    <n v="4004"/>
    <s v="PE"/>
    <s v="5185-07330001"/>
    <n v="0"/>
    <n v="3925"/>
    <n v="79"/>
    <n v="0"/>
    <n v="0"/>
    <n v="0"/>
    <m/>
    <m/>
    <n v="0"/>
    <m/>
    <m/>
    <m/>
    <m/>
    <m/>
    <m/>
    <m/>
    <m/>
    <s v="5185-0733"/>
    <s v="H08031-JIM-M"/>
    <s v="HP MALAYSIA MANUFACTURING SDN.BHD."/>
    <m/>
    <n v="0"/>
    <n v="0"/>
    <n v="0"/>
    <n v="0"/>
    <n v="0"/>
    <n v="0"/>
    <m/>
    <m/>
    <m/>
    <s v="No"/>
    <s v="W665439"/>
    <n v="0"/>
    <m/>
    <s v="H08031-JIM-M"/>
    <m/>
    <m/>
    <s v="S0361962"/>
  </r>
  <r>
    <x v="919"/>
    <n v="10000"/>
    <n v="10000"/>
    <n v="45769"/>
    <s v="502LAUGH"/>
    <s v=" 4:42:03 pm"/>
    <s v="MDRLR4W211124"/>
    <m/>
    <x v="0"/>
    <s v="Yes"/>
    <n v="82"/>
    <s v="POLLY"/>
    <x v="2"/>
    <s v="PM11"/>
    <s v="TEE MENG CHAI"/>
    <n v="1035"/>
    <m/>
    <m/>
    <d v="2025-04-22T00:00:00"/>
    <m/>
    <n v="20"/>
    <n v="20700"/>
    <s v="PE"/>
    <s v="726291 REV4000001"/>
    <n v="0"/>
    <n v="20700"/>
    <n v="0"/>
    <n v="0"/>
    <n v="0"/>
    <n v="0"/>
    <m/>
    <m/>
    <n v="0"/>
    <m/>
    <m/>
    <m/>
    <m/>
    <m/>
    <m/>
    <m/>
    <m/>
    <s v="726291 REV401"/>
    <s v="V22000"/>
    <s v="PT VARTA MICROBATTERY INDONESIA"/>
    <m/>
    <n v="0"/>
    <n v="0"/>
    <n v="0"/>
    <n v="0"/>
    <n v="0"/>
    <n v="0"/>
    <m/>
    <m/>
    <m/>
    <s v="No"/>
    <s v="W665283"/>
    <n v="0"/>
    <m/>
    <s v="V22000"/>
    <m/>
    <m/>
    <s v="S0362022"/>
  </r>
  <r>
    <x v="920"/>
    <n v="10000"/>
    <n v="10000"/>
    <n v="45770"/>
    <s v="502LAUGH"/>
    <s v=" 8:31:31 am"/>
    <s v="4275S1"/>
    <m/>
    <x v="0"/>
    <s v="Yes"/>
    <n v="78"/>
    <s v="Baby Sanki"/>
    <x v="3"/>
    <s v="PM84"/>
    <s v="TAN TAI TOH"/>
    <n v="500"/>
    <n v="57.5"/>
    <n v="0.95833333333333337"/>
    <d v="2025-04-22T00:00:00"/>
    <m/>
    <n v="1"/>
    <n v="500"/>
    <s v="PE"/>
    <n v="10100860001"/>
    <n v="0"/>
    <n v="500"/>
    <n v="0"/>
    <n v="0"/>
    <n v="0"/>
    <n v="0"/>
    <m/>
    <m/>
    <n v="0"/>
    <m/>
    <m/>
    <m/>
    <m/>
    <m/>
    <m/>
    <m/>
    <m/>
    <n v="1010086"/>
    <s v="E05156"/>
    <s v="ESCO MICRO PTE LTD"/>
    <m/>
    <n v="0"/>
    <n v="0"/>
    <n v="0"/>
    <n v="0"/>
    <n v="0"/>
    <n v="0"/>
    <m/>
    <m/>
    <m/>
    <s v="No"/>
    <s v="W665284"/>
    <n v="0"/>
    <m/>
    <s v="E05156"/>
    <m/>
    <m/>
    <s v="S0362035"/>
  </r>
  <r>
    <x v="921"/>
    <n v="10000"/>
    <n v="10000"/>
    <n v="45772"/>
    <s v="502LAUGH"/>
    <s v=" 8:23:27 am"/>
    <s v="J00V8150"/>
    <m/>
    <x v="0"/>
    <s v="Yes"/>
    <n v="72"/>
    <s v="Xeikon 3500"/>
    <x v="0"/>
    <s v="PMJ4"/>
    <s v="LEE JUN HONG"/>
    <n v="1250"/>
    <m/>
    <m/>
    <d v="2025-04-22T00:00:00"/>
    <m/>
    <n v="4"/>
    <n v="5000"/>
    <s v="PE"/>
    <n v="86084000001"/>
    <n v="0"/>
    <n v="3000"/>
    <n v="2000"/>
    <n v="0"/>
    <n v="0"/>
    <n v="0"/>
    <m/>
    <m/>
    <n v="0"/>
    <m/>
    <m/>
    <m/>
    <m/>
    <m/>
    <m/>
    <m/>
    <m/>
    <n v="8608400"/>
    <s v="B02083"/>
    <s v="BECTON DICKINSON MEDICAL (S) PTE LTD"/>
    <m/>
    <n v="0"/>
    <n v="0"/>
    <n v="0"/>
    <n v="0"/>
    <n v="0"/>
    <n v="0"/>
    <m/>
    <m/>
    <m/>
    <s v="No"/>
    <s v="W665442"/>
    <n v="0"/>
    <m/>
    <s v="B02083"/>
    <m/>
    <m/>
    <s v="S0362157"/>
  </r>
  <r>
    <x v="385"/>
    <n v="10000"/>
    <n v="30000"/>
    <n v="45771"/>
    <s v="502LAUGH"/>
    <s v=" 4:20:28 pm"/>
    <n v="10620258107"/>
    <m/>
    <x v="2"/>
    <s v="Yes"/>
    <n v="85"/>
    <s v="Luster AOI"/>
    <x v="5"/>
    <s v="QM78"/>
    <s v="WONG SEAU JIN"/>
    <n v="36364"/>
    <m/>
    <m/>
    <d v="2025-04-22T00:00:00"/>
    <m/>
    <n v="11"/>
    <n v="400004"/>
    <s v="PE"/>
    <s v="3YM56-80009-FT0001"/>
    <n v="0"/>
    <n v="400000"/>
    <n v="4"/>
    <n v="0"/>
    <n v="0"/>
    <n v="0"/>
    <m/>
    <m/>
    <n v="0"/>
    <m/>
    <m/>
    <m/>
    <m/>
    <m/>
    <m/>
    <m/>
    <m/>
    <s v="3YM56-80009-FT"/>
    <s v="H08031-JIM-M"/>
    <s v="HP MALAYSIA MANUFACTURING SDN.BHD."/>
    <m/>
    <n v="0"/>
    <n v="0"/>
    <n v="0"/>
    <n v="0"/>
    <n v="0"/>
    <n v="0"/>
    <m/>
    <m/>
    <m/>
    <s v="No"/>
    <s v="W665451"/>
    <n v="0"/>
    <m/>
    <s v="H08031-JIM-M"/>
    <m/>
    <m/>
    <s v="S0362378"/>
  </r>
  <r>
    <x v="922"/>
    <n v="10000"/>
    <n v="10000"/>
    <n v="45776"/>
    <s v="502LAUGH"/>
    <s v=" 8:18:37 am"/>
    <s v="BZC040-01"/>
    <m/>
    <x v="0"/>
    <s v="Yes"/>
    <n v="93"/>
    <s v="HP Indigo 6900"/>
    <x v="0"/>
    <s v="PM29"/>
    <s v="JIMMY TNEO WEE SIANG"/>
    <n v="1790"/>
    <n v="119.5"/>
    <n v="1.9916666666666667"/>
    <d v="2025-04-22T00:00:00"/>
    <m/>
    <n v="24"/>
    <n v="42960"/>
    <s v="PE"/>
    <s v="CHAMP SQ-BLUE0001"/>
    <n v="0"/>
    <n v="38201"/>
    <n v="4759"/>
    <n v="0"/>
    <n v="0"/>
    <n v="0"/>
    <m/>
    <m/>
    <n v="0"/>
    <m/>
    <m/>
    <m/>
    <m/>
    <m/>
    <m/>
    <m/>
    <m/>
    <s v="CHAMP SQ-BLUE"/>
    <s v="E05203"/>
    <s v="E-Z LETTERING SERVICE"/>
    <m/>
    <n v="0"/>
    <n v="0"/>
    <n v="0"/>
    <n v="0"/>
    <n v="0"/>
    <n v="0"/>
    <m/>
    <m/>
    <m/>
    <s v="No"/>
    <s v="W665947"/>
    <n v="0"/>
    <m/>
    <s v="E05203"/>
    <m/>
    <m/>
    <s v="S0362395"/>
  </r>
  <r>
    <x v="616"/>
    <n v="10000"/>
    <n v="60000"/>
    <n v="45772"/>
    <s v="502LAUGH"/>
    <s v=" 9:41:09 am"/>
    <s v="E04OB9810/WO2024/4006"/>
    <m/>
    <x v="1"/>
    <s v="Yes"/>
    <n v="62"/>
    <s v="Fujishiko "/>
    <x v="2"/>
    <s v="PM14"/>
    <s v="GOH CHEN YONG"/>
    <n v="26400"/>
    <n v="573"/>
    <n v="9.5500000000000007"/>
    <d v="2025-04-22T00:00:00"/>
    <m/>
    <n v="1"/>
    <n v="26400"/>
    <s v="PE"/>
    <s v="Y00-0000928-000001"/>
    <n v="0"/>
    <n v="26120"/>
    <n v="280"/>
    <n v="0"/>
    <n v="0"/>
    <n v="0"/>
    <m/>
    <m/>
    <n v="0"/>
    <m/>
    <m/>
    <m/>
    <m/>
    <m/>
    <m/>
    <m/>
    <m/>
    <s v="300-0000396-00"/>
    <s v="F06170-JIANGSU"/>
    <s v="FOREFRONT MEDICAL TECHNOLOGY (JIANGSU) CO., LTD"/>
    <m/>
    <n v="0"/>
    <n v="0"/>
    <n v="0"/>
    <n v="0"/>
    <n v="0"/>
    <n v="0"/>
    <m/>
    <m/>
    <m/>
    <s v="No"/>
    <s v="W665469"/>
    <n v="0"/>
    <m/>
    <s v="F06170-JIANGSU"/>
    <m/>
    <m/>
    <s v="S0362660"/>
  </r>
  <r>
    <x v="923"/>
    <n v="10000"/>
    <n v="20000"/>
    <n v="45769"/>
    <s v="502LAUGH"/>
    <s v=" 5:09:21 pm"/>
    <s v="XHX2410080002"/>
    <m/>
    <x v="0"/>
    <s v="Yes"/>
    <n v="60"/>
    <s v="Fujishiko UDP-5000"/>
    <x v="2"/>
    <s v="PM30"/>
    <s v="OH KIAN YUAN"/>
    <n v="3334"/>
    <n v="111.68"/>
    <n v="1.8613333333333335"/>
    <d v="2025-04-22T00:00:00"/>
    <m/>
    <n v="6"/>
    <n v="20004"/>
    <s v="PE"/>
    <s v="BLUE TAPE-9MM DI0001"/>
    <n v="0"/>
    <n v="20000"/>
    <n v="4"/>
    <n v="0"/>
    <n v="0"/>
    <n v="0"/>
    <m/>
    <m/>
    <n v="0"/>
    <m/>
    <m/>
    <m/>
    <m/>
    <m/>
    <m/>
    <m/>
    <m/>
    <s v="BLUE TAPE-9MM DIA"/>
    <s v="D04112"/>
    <s v="CANTEC ENTERPRISE PTE LTD"/>
    <m/>
    <n v="0"/>
    <n v="0"/>
    <n v="0"/>
    <n v="0"/>
    <n v="0"/>
    <n v="0"/>
    <m/>
    <m/>
    <m/>
    <s v="No"/>
    <s v="W665209"/>
    <n v="0"/>
    <m/>
    <s v="D04112"/>
    <m/>
    <m/>
    <s v="S0362663"/>
  </r>
  <r>
    <x v="743"/>
    <n v="10000"/>
    <n v="20000"/>
    <n v="45769"/>
    <s v="502LAUGH"/>
    <s v=" 2:36:49 pm"/>
    <s v="4170S1"/>
    <m/>
    <x v="1"/>
    <s v="Yes"/>
    <n v="60"/>
    <s v="Fujishiko UDP-5000"/>
    <x v="2"/>
    <s v="PM30"/>
    <s v="OH KIAN YUAN"/>
    <n v="13000"/>
    <n v="305"/>
    <n v="5.083333333333333"/>
    <d v="2025-04-22T00:00:00"/>
    <m/>
    <n v="1"/>
    <n v="13000"/>
    <s v="PE"/>
    <n v="8077000001"/>
    <n v="0"/>
    <n v="10000"/>
    <n v="3000"/>
    <n v="0"/>
    <n v="0"/>
    <n v="0"/>
    <m/>
    <m/>
    <n v="0"/>
    <m/>
    <m/>
    <m/>
    <m/>
    <m/>
    <m/>
    <m/>
    <m/>
    <n v="807700"/>
    <s v="P16186"/>
    <s v="PEPPERL+FUCHS ASIA PTE. LTD"/>
    <m/>
    <n v="0"/>
    <n v="0"/>
    <n v="0"/>
    <n v="0"/>
    <n v="0"/>
    <n v="0"/>
    <m/>
    <m/>
    <m/>
    <s v="No"/>
    <s v="W665210"/>
    <n v="0"/>
    <m/>
    <s v="P16186"/>
    <m/>
    <m/>
    <s v="S0362668"/>
  </r>
  <r>
    <x v="924"/>
    <n v="10000"/>
    <n v="10000"/>
    <n v="45770"/>
    <s v="502LAUGH"/>
    <s v=" 3:02:26 pm"/>
    <s v="4121232U5"/>
    <m/>
    <x v="0"/>
    <s v="Yes"/>
    <n v="46"/>
    <s v="Sanki 300 Intermittent"/>
    <x v="3"/>
    <s v="PS66"/>
    <s v="SIM ENG KWANG"/>
    <n v="14000"/>
    <n v="395"/>
    <n v="6.583333333333333"/>
    <d v="2025-04-22T00:00:00"/>
    <m/>
    <n v="1"/>
    <n v="14000"/>
    <s v="PE"/>
    <s v="250-6157-000001"/>
    <n v="0"/>
    <n v="14000"/>
    <n v="0"/>
    <n v="0"/>
    <n v="0"/>
    <n v="0"/>
    <m/>
    <m/>
    <n v="0"/>
    <m/>
    <m/>
    <m/>
    <m/>
    <m/>
    <m/>
    <m/>
    <m/>
    <s v="250-6157-00"/>
    <s v="J10025"/>
    <s v="JMS SINGAPORE PTE LTD"/>
    <m/>
    <n v="0"/>
    <n v="0"/>
    <n v="0"/>
    <n v="0"/>
    <n v="0"/>
    <n v="0"/>
    <m/>
    <m/>
    <m/>
    <s v="No"/>
    <s v="W665478"/>
    <n v="0"/>
    <m/>
    <s v="J10025"/>
    <m/>
    <m/>
    <s v="S0362750"/>
  </r>
  <r>
    <x v="925"/>
    <n v="10000"/>
    <n v="10000"/>
    <n v="45770"/>
    <s v="502LAUGH"/>
    <n v="0.47136574074074072"/>
    <s v="4090404U5A"/>
    <m/>
    <x v="0"/>
    <s v="Yes"/>
    <n v="22"/>
    <s v="FSK B100"/>
    <x v="3"/>
    <s v="PS13"/>
    <s v="YEE CHENG MENG"/>
    <n v="6000"/>
    <n v="165"/>
    <n v="2.75"/>
    <d v="2025-04-22T00:00:00"/>
    <m/>
    <n v="1"/>
    <n v="6000"/>
    <s v="PE"/>
    <s v="260-6395-000001"/>
    <n v="0"/>
    <n v="6000"/>
    <n v="0"/>
    <n v="0"/>
    <n v="0"/>
    <n v="0"/>
    <m/>
    <m/>
    <n v="0"/>
    <m/>
    <m/>
    <m/>
    <m/>
    <m/>
    <m/>
    <m/>
    <m/>
    <s v="260-6395-00"/>
    <s v="J10025"/>
    <s v="JMS SINGAPORE PTE LTD"/>
    <m/>
    <n v="0"/>
    <n v="0"/>
    <n v="0"/>
    <n v="0"/>
    <n v="0"/>
    <n v="0"/>
    <m/>
    <m/>
    <m/>
    <s v="No"/>
    <s v="W665696"/>
    <n v="0"/>
    <m/>
    <s v="J10025"/>
    <m/>
    <m/>
    <s v="S0362769"/>
  </r>
  <r>
    <x v="926"/>
    <n v="10000"/>
    <n v="10000"/>
    <n v="45770"/>
    <s v="502LAUGH"/>
    <s v=" 8:35:30 am"/>
    <s v="4090404U5A"/>
    <m/>
    <x v="0"/>
    <s v="Yes"/>
    <n v="22"/>
    <s v="FSK B100"/>
    <x v="3"/>
    <s v="PS13"/>
    <s v="YEE CHENG MENG"/>
    <n v="6000"/>
    <n v="165"/>
    <n v="2.75"/>
    <d v="2025-04-22T00:00:00"/>
    <m/>
    <n v="1"/>
    <n v="6000"/>
    <s v="PE"/>
    <s v="260-6396-000001"/>
    <n v="0"/>
    <n v="6000"/>
    <n v="0"/>
    <n v="0"/>
    <n v="0"/>
    <n v="0"/>
    <m/>
    <m/>
    <n v="0"/>
    <m/>
    <m/>
    <m/>
    <m/>
    <m/>
    <m/>
    <m/>
    <m/>
    <s v="260-6396-00"/>
    <s v="J10025"/>
    <s v="JMS SINGAPORE PTE LTD"/>
    <m/>
    <n v="0"/>
    <n v="0"/>
    <n v="0"/>
    <n v="0"/>
    <n v="0"/>
    <n v="0"/>
    <m/>
    <m/>
    <m/>
    <s v="No"/>
    <s v="W665491"/>
    <n v="0"/>
    <m/>
    <s v="J10025"/>
    <m/>
    <m/>
    <s v="S0362769"/>
  </r>
  <r>
    <x v="875"/>
    <n v="10000"/>
    <n v="20000"/>
    <n v="45776"/>
    <s v="502LAUGH"/>
    <s v=" 9:50:27 am"/>
    <s v="D008O1730/D008O561/D00852321/D008S1090/D008S1011/D008O0920"/>
    <m/>
    <x v="0"/>
    <s v="Yes"/>
    <n v="93"/>
    <s v="HP Indigo 6900"/>
    <x v="0"/>
    <s v="PM29"/>
    <s v="JIMMY TNEO WEE SIANG"/>
    <n v="5611"/>
    <n v="310.55"/>
    <n v="5.1758333333333333"/>
    <d v="2025-04-22T00:00:00"/>
    <m/>
    <n v="18"/>
    <n v="100998"/>
    <s v="PE"/>
    <s v="1VV21-80021-FT0001"/>
    <n v="0"/>
    <n v="96235"/>
    <n v="4763"/>
    <n v="0"/>
    <n v="0"/>
    <n v="0"/>
    <m/>
    <m/>
    <n v="0"/>
    <m/>
    <m/>
    <m/>
    <m/>
    <m/>
    <m/>
    <m/>
    <m/>
    <s v="1VV21-80021-FT"/>
    <s v="H08031-JIM-M"/>
    <s v="HP MALAYSIA MANUFACTURING SDN.BHD."/>
    <m/>
    <n v="0"/>
    <n v="0"/>
    <n v="0"/>
    <n v="0"/>
    <n v="0"/>
    <n v="0"/>
    <m/>
    <m/>
    <m/>
    <s v="No"/>
    <s v="W665976"/>
    <n v="0"/>
    <m/>
    <s v="H08031-JIM-M"/>
    <m/>
    <m/>
    <s v="S0362945"/>
  </r>
  <r>
    <x v="800"/>
    <n v="10000"/>
    <n v="20000"/>
    <n v="45772"/>
    <s v="502LAUGH"/>
    <s v=" 8:24:50 am"/>
    <s v="SG-5578167 01"/>
    <m/>
    <x v="1"/>
    <s v="Yes"/>
    <n v="92"/>
    <s v="Polly Digital Cut"/>
    <x v="4"/>
    <s v="PM87"/>
    <s v="LEE SHIEN WEI"/>
    <n v="1200"/>
    <m/>
    <m/>
    <d v="2025-04-22T00:00:00"/>
    <m/>
    <n v="1"/>
    <n v="1200"/>
    <s v="PE"/>
    <s v="SHIPMENT LABEL0001"/>
    <n v="0"/>
    <n v="1000"/>
    <n v="200"/>
    <n v="0"/>
    <n v="0"/>
    <n v="0"/>
    <m/>
    <m/>
    <n v="0"/>
    <m/>
    <m/>
    <m/>
    <m/>
    <m/>
    <m/>
    <m/>
    <m/>
    <s v="SHIPMENT LABEL"/>
    <s v="S19156"/>
    <s v="SPT ASIA PTE LTD"/>
    <m/>
    <n v="0"/>
    <n v="0"/>
    <n v="0"/>
    <n v="0"/>
    <n v="0"/>
    <n v="0"/>
    <m/>
    <m/>
    <m/>
    <s v="No"/>
    <s v="W665502"/>
    <n v="0"/>
    <m/>
    <s v="S19156"/>
    <m/>
    <m/>
    <s v="S0363031"/>
  </r>
  <r>
    <x v="839"/>
    <n v="10000"/>
    <n v="20000"/>
    <n v="45770"/>
    <s v="502LAUGH"/>
    <s v=" 2:22:33 pm"/>
    <s v="I53065H056"/>
    <m/>
    <x v="1"/>
    <s v="Yes"/>
    <n v="92"/>
    <s v="Polly Digital Cut"/>
    <x v="4"/>
    <s v="PM87"/>
    <s v="LEE SHIEN WEI"/>
    <n v="3200"/>
    <m/>
    <m/>
    <d v="2025-04-22T00:00:00"/>
    <m/>
    <n v="1"/>
    <n v="3200"/>
    <s v="PE"/>
    <s v="TEST SOLUTION0002"/>
    <n v="0"/>
    <n v="3000"/>
    <n v="200"/>
    <n v="0"/>
    <n v="0"/>
    <n v="0"/>
    <m/>
    <m/>
    <n v="0"/>
    <m/>
    <m/>
    <m/>
    <m/>
    <m/>
    <m/>
    <m/>
    <m/>
    <s v="TEST SOLUTION"/>
    <s v="T20368"/>
    <s v="TWINTECH (S) PTE LTD"/>
    <m/>
    <n v="0"/>
    <n v="0"/>
    <n v="0"/>
    <n v="0"/>
    <n v="0"/>
    <n v="0"/>
    <m/>
    <m/>
    <m/>
    <s v="No"/>
    <s v="W665298"/>
    <n v="0"/>
    <m/>
    <s v="T20368"/>
    <m/>
    <m/>
    <s v="S0363030"/>
  </r>
  <r>
    <x v="927"/>
    <n v="10000"/>
    <n v="10000"/>
    <n v="45769"/>
    <s v="502LAUGH"/>
    <s v=" 3:40:46 pm"/>
    <s v="E190912129"/>
    <m/>
    <x v="0"/>
    <s v="Yes"/>
    <n v="63"/>
    <s v="SANKI"/>
    <x v="2"/>
    <s v="PM80"/>
    <s v="YAP ZHI PING"/>
    <n v="10000"/>
    <n v="295"/>
    <n v="4.916666666666667"/>
    <d v="2025-04-22T00:00:00"/>
    <m/>
    <n v="60"/>
    <n v="600000"/>
    <s v="PE"/>
    <s v="739709802 REVA0001"/>
    <n v="0"/>
    <n v="600000"/>
    <n v="0"/>
    <n v="0"/>
    <n v="0"/>
    <n v="0"/>
    <m/>
    <m/>
    <n v="0"/>
    <m/>
    <m/>
    <m/>
    <m/>
    <m/>
    <m/>
    <m/>
    <m/>
    <s v="739709802 REVA"/>
    <s v="S19081-TH"/>
    <s v="SEAGATE TECHNOLOGY (THAILAND) LTD."/>
    <m/>
    <n v="0"/>
    <n v="0"/>
    <n v="0"/>
    <n v="0"/>
    <n v="0"/>
    <n v="0"/>
    <m/>
    <m/>
    <m/>
    <s v="No"/>
    <s v="W665299"/>
    <n v="0"/>
    <m/>
    <s v="S19081-TH"/>
    <m/>
    <m/>
    <s v="H0064999"/>
  </r>
  <r>
    <x v="928"/>
    <n v="10000"/>
    <n v="10000"/>
    <n v="45770"/>
    <s v="502LAUGH"/>
    <n v="0.47711805555555553"/>
    <s v="E190912129"/>
    <m/>
    <x v="0"/>
    <s v="Yes"/>
    <n v="63"/>
    <s v="SANKI"/>
    <x v="2"/>
    <s v="PM80"/>
    <s v="YAP ZHI PING"/>
    <n v="10000"/>
    <n v="295"/>
    <n v="4.916666666666667"/>
    <d v="2025-04-22T00:00:00"/>
    <m/>
    <n v="60"/>
    <n v="600000"/>
    <s v="PE"/>
    <s v="739709802 REVA0001"/>
    <n v="0"/>
    <n v="600000"/>
    <n v="0"/>
    <n v="0"/>
    <n v="0"/>
    <n v="0"/>
    <m/>
    <m/>
    <n v="0"/>
    <m/>
    <m/>
    <m/>
    <m/>
    <m/>
    <m/>
    <m/>
    <m/>
    <s v="739709802 REVA"/>
    <s v="S19081-TH"/>
    <s v="SEAGATE TECHNOLOGY (THAILAND) LTD."/>
    <m/>
    <n v="0"/>
    <n v="0"/>
    <n v="0"/>
    <n v="0"/>
    <n v="0"/>
    <n v="0"/>
    <m/>
    <m/>
    <m/>
    <s v="No"/>
    <s v="W665300"/>
    <n v="0"/>
    <m/>
    <s v="S19081-TH"/>
    <m/>
    <m/>
    <s v="H0065000"/>
  </r>
  <r>
    <x v="929"/>
    <n v="10000"/>
    <n v="10000"/>
    <n v="45769"/>
    <s v="502LAUGH"/>
    <s v=" 2:00:03 pm"/>
    <s v="SG-5651598 01"/>
    <m/>
    <x v="0"/>
    <s v="Yes"/>
    <n v="59"/>
    <s v="SANKI SD-300 Intermittent"/>
    <x v="3"/>
    <s v="PS74"/>
    <s v="GOH CHIN TECK"/>
    <n v="258"/>
    <n v="51.45"/>
    <n v="0.85750000000000004"/>
    <d v="2025-04-22T00:00:00"/>
    <m/>
    <n v="4"/>
    <n v="1030"/>
    <s v="PE"/>
    <n v="112887590001"/>
    <n v="0"/>
    <n v="1030"/>
    <n v="0"/>
    <n v="0"/>
    <n v="0"/>
    <n v="0"/>
    <m/>
    <m/>
    <n v="0"/>
    <m/>
    <m/>
    <m/>
    <m/>
    <m/>
    <m/>
    <m/>
    <m/>
    <n v="11288759"/>
    <s v="I09180"/>
    <s v="ILLUMINA SINGAPORE PTE LTD"/>
    <m/>
    <n v="0"/>
    <n v="0"/>
    <n v="0"/>
    <n v="0"/>
    <n v="0"/>
    <n v="0"/>
    <m/>
    <m/>
    <m/>
    <s v="No"/>
    <s v="W665246"/>
    <n v="0"/>
    <m/>
    <s v="I09180"/>
    <m/>
    <m/>
    <s v="S0363070"/>
  </r>
  <r>
    <x v="929"/>
    <n v="20000"/>
    <n v="10000"/>
    <n v="45769"/>
    <s v="502LAUGH"/>
    <s v=" 2:00:03 pm"/>
    <s v="SG-5651598 01"/>
    <m/>
    <x v="0"/>
    <s v="Yes"/>
    <n v="59"/>
    <s v="SANKI SD-300 Intermittent"/>
    <x v="3"/>
    <s v="PS74"/>
    <s v="GOH CHIN TECK"/>
    <n v="258"/>
    <n v="51.45"/>
    <n v="0.85750000000000004"/>
    <d v="2025-04-22T00:00:00"/>
    <m/>
    <n v="4"/>
    <n v="1030"/>
    <s v="PE"/>
    <n v="112887590001"/>
    <n v="0"/>
    <n v="1030"/>
    <n v="0"/>
    <n v="0"/>
    <n v="0"/>
    <n v="0"/>
    <m/>
    <m/>
    <n v="0"/>
    <m/>
    <m/>
    <m/>
    <m/>
    <m/>
    <m/>
    <m/>
    <m/>
    <n v="11288759"/>
    <s v="I09180"/>
    <s v="ILLUMINA SINGAPORE PTE LTD"/>
    <m/>
    <n v="0"/>
    <n v="0"/>
    <n v="0"/>
    <n v="0"/>
    <n v="0"/>
    <n v="0"/>
    <m/>
    <m/>
    <m/>
    <s v="No"/>
    <s v="W665246"/>
    <n v="0"/>
    <m/>
    <s v="I09180"/>
    <m/>
    <m/>
    <s v="S0363070"/>
  </r>
  <r>
    <x v="930"/>
    <n v="10000"/>
    <n v="10000"/>
    <n v="45769"/>
    <s v="502LAUGH"/>
    <s v=" 5:27:46 pm"/>
    <s v="M0BUF4262"/>
    <m/>
    <x v="0"/>
    <s v="Yes"/>
    <n v="26"/>
    <s v="Sanki SKP250 Full Rotary"/>
    <x v="3"/>
    <s v="PS70"/>
    <s v="YEO WOO KEONG"/>
    <n v="4500"/>
    <n v="157.5"/>
    <n v="2.625"/>
    <d v="2025-04-22T00:00:00"/>
    <m/>
    <n v="4"/>
    <n v="18000"/>
    <s v="PE"/>
    <s v="203025300 REVA0001"/>
    <n v="0"/>
    <n v="18000"/>
    <n v="0"/>
    <n v="0"/>
    <n v="0"/>
    <n v="0"/>
    <m/>
    <m/>
    <n v="0"/>
    <m/>
    <m/>
    <m/>
    <m/>
    <m/>
    <m/>
    <m/>
    <m/>
    <s v="203025300 REVA"/>
    <s v="S19314"/>
    <s v="SEAGATE TECHNOLOGY INTERNATIONAL (WUXI) CO., LTD"/>
    <m/>
    <n v="0"/>
    <n v="0"/>
    <n v="0"/>
    <n v="0"/>
    <n v="0"/>
    <n v="0"/>
    <m/>
    <m/>
    <m/>
    <s v="No"/>
    <s v="W665301"/>
    <n v="0"/>
    <m/>
    <s v="S19314"/>
    <m/>
    <m/>
    <s v="H0065001"/>
  </r>
  <r>
    <x v="931"/>
    <n v="10000"/>
    <n v="10000"/>
    <n v="45770"/>
    <s v="502LAUGH"/>
    <s v=" 8:37:07 am"/>
    <s v="M0BUF4262"/>
    <m/>
    <x v="0"/>
    <s v="Yes"/>
    <n v="26"/>
    <s v="Sanki SKP250 Full Rotary"/>
    <x v="3"/>
    <s v="PS70"/>
    <s v="YEO WOO KEONG"/>
    <n v="4500"/>
    <n v="157.5"/>
    <n v="2.625"/>
    <d v="2025-04-22T00:00:00"/>
    <m/>
    <n v="4"/>
    <n v="18000"/>
    <s v="PE"/>
    <s v="203025300 REVA0001"/>
    <n v="0"/>
    <n v="18000"/>
    <n v="0"/>
    <n v="0"/>
    <n v="0"/>
    <n v="0"/>
    <m/>
    <m/>
    <n v="0"/>
    <m/>
    <m/>
    <m/>
    <m/>
    <m/>
    <m/>
    <m/>
    <m/>
    <s v="203025300 REVA"/>
    <s v="S19081-TH"/>
    <s v="SEAGATE TECHNOLOGY (THAILAND) LTD."/>
    <m/>
    <n v="0"/>
    <n v="0"/>
    <n v="0"/>
    <n v="0"/>
    <n v="0"/>
    <n v="0"/>
    <m/>
    <m/>
    <m/>
    <s v="No"/>
    <s v="W665303"/>
    <n v="0"/>
    <m/>
    <s v="S19081-TH"/>
    <m/>
    <m/>
    <s v="H0065002"/>
  </r>
  <r>
    <x v="932"/>
    <n v="10000"/>
    <n v="10000"/>
    <n v="45770"/>
    <s v="502LAUGH"/>
    <s v=" 8:38:09 am"/>
    <s v="U541658029/504040526"/>
    <m/>
    <x v="0"/>
    <s v="Yes"/>
    <n v="32"/>
    <s v="Lintec Intermittent"/>
    <x v="3"/>
    <s v="PM26"/>
    <s v="TAN AIK KEONG"/>
    <n v="5860"/>
    <m/>
    <m/>
    <d v="2025-04-22T00:00:00"/>
    <m/>
    <n v="1"/>
    <n v="5860"/>
    <s v="PE"/>
    <s v="250-5313-000001"/>
    <n v="0"/>
    <n v="5360"/>
    <n v="500"/>
    <n v="0"/>
    <n v="0"/>
    <n v="0"/>
    <m/>
    <m/>
    <n v="0"/>
    <m/>
    <m/>
    <m/>
    <m/>
    <m/>
    <m/>
    <m/>
    <m/>
    <s v="250-5313-00"/>
    <s v="J10025"/>
    <s v="JMS SINGAPORE PTE LTD"/>
    <m/>
    <n v="0"/>
    <n v="0"/>
    <n v="0"/>
    <n v="0"/>
    <n v="0"/>
    <n v="0"/>
    <m/>
    <m/>
    <m/>
    <s v="No"/>
    <s v="W665516"/>
    <n v="0"/>
    <m/>
    <s v="J10025"/>
    <m/>
    <m/>
    <s v="S0363097"/>
  </r>
  <r>
    <x v="933"/>
    <n v="10000"/>
    <n v="10000"/>
    <n v="45770"/>
    <s v="502LAUGH"/>
    <s v=" 8:38:09 am"/>
    <s v="U541658029/504040526"/>
    <m/>
    <x v="0"/>
    <s v="Yes"/>
    <n v="32"/>
    <s v="Lintec Intermittent"/>
    <x v="3"/>
    <s v="PM26"/>
    <s v="TAN AIK KEONG"/>
    <n v="5860"/>
    <m/>
    <m/>
    <d v="2025-04-22T00:00:00"/>
    <m/>
    <n v="1"/>
    <n v="5860"/>
    <s v="PE"/>
    <s v="250-5313-000001"/>
    <n v="0"/>
    <n v="5360"/>
    <n v="500"/>
    <n v="0"/>
    <n v="0"/>
    <n v="0"/>
    <m/>
    <m/>
    <n v="0"/>
    <m/>
    <m/>
    <m/>
    <m/>
    <m/>
    <m/>
    <m/>
    <m/>
    <s v="250-5313-00"/>
    <s v="J10025"/>
    <s v="JMS SINGAPORE PTE LTD"/>
    <m/>
    <n v="0"/>
    <n v="0"/>
    <n v="0"/>
    <n v="0"/>
    <n v="0"/>
    <n v="0"/>
    <m/>
    <m/>
    <m/>
    <s v="No"/>
    <s v="W666004"/>
    <n v="0"/>
    <m/>
    <s v="J10025"/>
    <m/>
    <m/>
    <s v="S0363098"/>
  </r>
  <r>
    <x v="934"/>
    <n v="10000"/>
    <n v="10000"/>
    <n v="45769"/>
    <s v="502LAUGH"/>
    <s v=" 5:11:37 pm"/>
    <s v="3050503U9"/>
    <m/>
    <x v="0"/>
    <s v="Yes"/>
    <n v="78"/>
    <s v="Baby Sanki"/>
    <x v="3"/>
    <s v="PM84"/>
    <s v="TAN TAI TOH"/>
    <n v="100"/>
    <n v="47.5"/>
    <n v="0.79166666666666663"/>
    <d v="2025-04-22T00:00:00"/>
    <m/>
    <n v="1"/>
    <n v="100"/>
    <s v="PE"/>
    <n v="107355740001"/>
    <n v="0"/>
    <n v="100"/>
    <n v="0"/>
    <n v="0"/>
    <n v="0"/>
    <n v="0"/>
    <m/>
    <m/>
    <n v="0"/>
    <m/>
    <m/>
    <m/>
    <m/>
    <m/>
    <m/>
    <m/>
    <m/>
    <n v="10735574"/>
    <s v="I09109"/>
    <s v="IKE TECHNOLOGY"/>
    <m/>
    <n v="0"/>
    <n v="0"/>
    <n v="0"/>
    <n v="0"/>
    <n v="0"/>
    <n v="0"/>
    <m/>
    <m/>
    <m/>
    <s v="No"/>
    <s v="W665251"/>
    <n v="0"/>
    <m/>
    <s v="I09109"/>
    <m/>
    <m/>
    <s v="S0363104"/>
  </r>
  <r>
    <x v="935"/>
    <n v="10000"/>
    <n v="10000"/>
    <n v="45769"/>
    <s v="502LAUGH"/>
    <s v=" 5:11:37 pm"/>
    <s v="3050503U9"/>
    <m/>
    <x v="0"/>
    <s v="Yes"/>
    <n v="78"/>
    <s v="Baby Sanki"/>
    <x v="3"/>
    <s v="PM84"/>
    <s v="TAN TAI TOH"/>
    <n v="5"/>
    <n v="45.125"/>
    <n v="0.75208333333333333"/>
    <d v="2025-04-22T00:00:00"/>
    <m/>
    <n v="1"/>
    <n v="5"/>
    <s v="PE"/>
    <n v="107355740001"/>
    <n v="0"/>
    <n v="5"/>
    <n v="0"/>
    <n v="0"/>
    <n v="0"/>
    <n v="0"/>
    <m/>
    <m/>
    <n v="0"/>
    <m/>
    <m/>
    <m/>
    <m/>
    <m/>
    <m/>
    <m/>
    <m/>
    <n v="10735574"/>
    <s v="I09109"/>
    <s v="IKE TECHNOLOGY"/>
    <m/>
    <n v="0"/>
    <n v="0"/>
    <n v="0"/>
    <n v="0"/>
    <n v="0"/>
    <n v="0"/>
    <m/>
    <m/>
    <m/>
    <s v="No"/>
    <s v="W665252"/>
    <n v="0"/>
    <m/>
    <s v="I09109"/>
    <m/>
    <m/>
    <s v="ZSA101804"/>
  </r>
  <r>
    <x v="936"/>
    <n v="10000"/>
    <n v="10000"/>
    <n v="45770"/>
    <s v="502LAUGH"/>
    <s v=" 2:04:42 pm"/>
    <n v="860909082244"/>
    <m/>
    <x v="0"/>
    <s v="Yes"/>
    <n v="79"/>
    <s v="HP Indigo 6800"/>
    <x v="0"/>
    <s v="PM16"/>
    <s v="TEO KAH JUN"/>
    <n v="465"/>
    <n v="53.25"/>
    <n v="0.88749999999999996"/>
    <d v="2025-04-22T00:00:00"/>
    <m/>
    <n v="14"/>
    <n v="6510"/>
    <s v="PE"/>
    <s v="CARGO AIRCRAFT L0003"/>
    <n v="0"/>
    <n v="5000"/>
    <n v="1510"/>
    <n v="0"/>
    <n v="0"/>
    <n v="0"/>
    <m/>
    <m/>
    <n v="0"/>
    <m/>
    <m/>
    <m/>
    <m/>
    <m/>
    <m/>
    <m/>
    <m/>
    <s v="CARGO AIRCRAFT LABEL"/>
    <s v="G07076"/>
    <s v="GIVAUDAN SINGAPORE PTE LTD"/>
    <m/>
    <n v="0"/>
    <n v="0"/>
    <n v="0"/>
    <n v="0"/>
    <n v="0"/>
    <n v="0"/>
    <m/>
    <m/>
    <m/>
    <s v="No"/>
    <s v="W665520"/>
    <n v="0"/>
    <m/>
    <s v="G07076"/>
    <m/>
    <m/>
    <s v="S0363115"/>
  </r>
  <r>
    <x v="937"/>
    <n v="10000"/>
    <n v="10000"/>
    <n v="45770"/>
    <s v="502LAUGH"/>
    <s v=" 8:39:32 am"/>
    <s v="85B317A219R"/>
    <m/>
    <x v="0"/>
    <s v="Yes"/>
    <n v="31"/>
    <s v="Sanki SKP250 Full Rotary"/>
    <x v="3"/>
    <s v="PS27"/>
    <s v="TAN TECK HEE"/>
    <n v="1000"/>
    <n v="70"/>
    <n v="1.1666666666666667"/>
    <d v="2025-04-22T00:00:00"/>
    <m/>
    <n v="1"/>
    <n v="1000"/>
    <s v="PE"/>
    <s v="XTR-140.1928.11-0001"/>
    <n v="0"/>
    <n v="1000"/>
    <n v="0"/>
    <n v="0"/>
    <n v="0"/>
    <n v="0"/>
    <m/>
    <m/>
    <n v="0"/>
    <m/>
    <m/>
    <m/>
    <m/>
    <m/>
    <m/>
    <m/>
    <m/>
    <s v="XTR-140.1928.11-S"/>
    <s v="L12161"/>
    <s v="TECAN CDMO SOLUTIONS PN SDN BHD"/>
    <m/>
    <n v="0"/>
    <n v="0"/>
    <n v="0"/>
    <n v="0"/>
    <n v="0"/>
    <n v="0"/>
    <m/>
    <m/>
    <m/>
    <s v="No"/>
    <s v="W665521"/>
    <n v="0"/>
    <m/>
    <s v="L12161"/>
    <m/>
    <m/>
    <s v="S0363124"/>
  </r>
  <r>
    <x v="938"/>
    <n v="10000"/>
    <n v="10000"/>
    <n v="45770"/>
    <s v="502LAUGH"/>
    <s v=" 8:39:32 am"/>
    <s v="85B317A219R"/>
    <m/>
    <x v="0"/>
    <s v="Yes"/>
    <n v="31"/>
    <s v="Sanki SKP250 Full Rotary"/>
    <x v="3"/>
    <s v="PS27"/>
    <s v="TAN TECK HEE"/>
    <n v="1500"/>
    <n v="82.5"/>
    <n v="1.375"/>
    <d v="2025-04-22T00:00:00"/>
    <m/>
    <n v="1"/>
    <n v="1500"/>
    <s v="PE"/>
    <s v="XTR-140.1879.14-0001"/>
    <n v="0"/>
    <n v="1500"/>
    <n v="0"/>
    <n v="0"/>
    <n v="0"/>
    <n v="0"/>
    <m/>
    <m/>
    <n v="0"/>
    <m/>
    <m/>
    <m/>
    <m/>
    <m/>
    <m/>
    <m/>
    <m/>
    <s v="XTR-140.1879.14-S"/>
    <s v="L12161"/>
    <s v="TECAN CDMO SOLUTIONS PN SDN BHD"/>
    <m/>
    <n v="0"/>
    <n v="0"/>
    <n v="0"/>
    <n v="0"/>
    <n v="0"/>
    <n v="0"/>
    <m/>
    <m/>
    <m/>
    <s v="No"/>
    <s v="W665522"/>
    <n v="0"/>
    <m/>
    <s v="L12161"/>
    <m/>
    <m/>
    <s v="S0363125"/>
  </r>
  <r>
    <x v="939"/>
    <n v="10000"/>
    <n v="10000"/>
    <n v="45770"/>
    <s v="502LAUGH"/>
    <s v=" 8:39:32 am"/>
    <s v="85B317A219R"/>
    <m/>
    <x v="0"/>
    <s v="Yes"/>
    <n v="31"/>
    <s v="Sanki SKP250 Full Rotary"/>
    <x v="3"/>
    <s v="PS27"/>
    <s v="TAN TECK HEE"/>
    <n v="500"/>
    <n v="57.5"/>
    <n v="0.95833333333333337"/>
    <d v="2025-04-22T00:00:00"/>
    <m/>
    <n v="1"/>
    <n v="500"/>
    <s v="PE"/>
    <s v="XTR-140.1880.13-0001"/>
    <n v="0"/>
    <n v="500"/>
    <n v="0"/>
    <n v="0"/>
    <n v="0"/>
    <n v="0"/>
    <m/>
    <m/>
    <n v="0"/>
    <m/>
    <m/>
    <m/>
    <m/>
    <m/>
    <m/>
    <m/>
    <m/>
    <s v="XTR-140.1880.13-S"/>
    <s v="L12161"/>
    <s v="TECAN CDMO SOLUTIONS PN SDN BHD"/>
    <m/>
    <n v="0"/>
    <n v="0"/>
    <n v="0"/>
    <n v="0"/>
    <n v="0"/>
    <n v="0"/>
    <m/>
    <m/>
    <m/>
    <s v="No"/>
    <s v="W665523"/>
    <n v="0"/>
    <m/>
    <s v="L12161"/>
    <m/>
    <m/>
    <s v="S0363125"/>
  </r>
  <r>
    <x v="940"/>
    <n v="10000"/>
    <n v="10000"/>
    <n v="45770"/>
    <s v="502LAUGH"/>
    <s v=" 3:02:26 pm"/>
    <s v="4063565189043/BYK065-03/XHX241228030/XHX24C12A0911"/>
    <m/>
    <x v="0"/>
    <s v="Yes"/>
    <n v="95"/>
    <s v="HDS 8"/>
    <x v="2"/>
    <s v="PM40"/>
    <s v="NGOI CHUN YONG"/>
    <n v="14286"/>
    <n v="759.3"/>
    <n v="12.654999999999999"/>
    <d v="2025-04-22T00:00:00"/>
    <m/>
    <n v="14"/>
    <n v="200004"/>
    <s v="PE"/>
    <n v="86.915900010000001"/>
    <n v="0"/>
    <n v="222000"/>
    <n v="-21996"/>
    <n v="0"/>
    <n v="0"/>
    <n v="0"/>
    <m/>
    <m/>
    <n v="0"/>
    <m/>
    <m/>
    <m/>
    <m/>
    <m/>
    <m/>
    <m/>
    <m/>
    <n v="86.915899999999993"/>
    <s v="T20390-PMI"/>
    <s v="TECHNOCOM SYSTEMS SDN BHD"/>
    <m/>
    <n v="0"/>
    <n v="0"/>
    <n v="0"/>
    <n v="0"/>
    <n v="0"/>
    <n v="0"/>
    <m/>
    <m/>
    <m/>
    <s v="No"/>
    <s v="W665305"/>
    <n v="0"/>
    <m/>
    <s v="T20390-PMI"/>
    <m/>
    <m/>
    <s v="S0363129"/>
  </r>
  <r>
    <x v="888"/>
    <n v="10000"/>
    <n v="20000"/>
    <n v="45770"/>
    <s v="502LAUGH"/>
    <s v=" 9:24:51 am"/>
    <s v="E04L96170/4052209U5"/>
    <m/>
    <x v="1"/>
    <s v="Yes"/>
    <n v="100"/>
    <s v="Vorey Digital Cut"/>
    <x v="4"/>
    <s v="PM87"/>
    <s v="LEE SHIEN WEI"/>
    <n v="5000"/>
    <m/>
    <m/>
    <d v="2025-04-22T00:00:00"/>
    <m/>
    <n v="1"/>
    <n v="5000"/>
    <s v="PE"/>
    <s v="TSMC00333060001"/>
    <n v="0"/>
    <n v="5000"/>
    <n v="0"/>
    <n v="0"/>
    <n v="0"/>
    <n v="0"/>
    <m/>
    <m/>
    <n v="0"/>
    <m/>
    <m/>
    <m/>
    <m/>
    <m/>
    <m/>
    <m/>
    <m/>
    <s v="TSMC0033306"/>
    <s v="T20104"/>
    <s v="TOSHIBA TEC SINGAPORE PTE LTD"/>
    <m/>
    <n v="0"/>
    <n v="0"/>
    <n v="0"/>
    <n v="0"/>
    <n v="0"/>
    <n v="0"/>
    <m/>
    <m/>
    <m/>
    <s v="No"/>
    <s v="W665306"/>
    <n v="0"/>
    <m/>
    <s v="T20104"/>
    <m/>
    <m/>
    <s v="S0363137"/>
  </r>
  <r>
    <x v="941"/>
    <n v="10000"/>
    <n v="10000"/>
    <n v="45770"/>
    <s v="502LAUGH"/>
    <s v=" 2:03:17 pm"/>
    <s v="BZB084-02"/>
    <m/>
    <x v="0"/>
    <s v="Yes"/>
    <n v="82"/>
    <s v="POLLY"/>
    <x v="2"/>
    <s v="PM11"/>
    <s v="TEE MENG CHAI"/>
    <n v="15000"/>
    <m/>
    <m/>
    <d v="2025-04-22T00:00:00"/>
    <m/>
    <n v="2"/>
    <n v="30000"/>
    <s v="PE"/>
    <s v="BL-171X95MM0001"/>
    <n v="0"/>
    <n v="30000"/>
    <n v="0"/>
    <n v="0"/>
    <n v="0"/>
    <n v="0"/>
    <m/>
    <m/>
    <n v="0"/>
    <m/>
    <m/>
    <m/>
    <m/>
    <m/>
    <m/>
    <m/>
    <m/>
    <n v="4521394"/>
    <s v="B02083"/>
    <s v="BECTON DICKINSON MEDICAL (S) PTE LTD"/>
    <m/>
    <n v="0"/>
    <n v="0"/>
    <n v="0"/>
    <n v="0"/>
    <n v="0"/>
    <n v="0"/>
    <m/>
    <m/>
    <m/>
    <s v="No"/>
    <s v="W665528"/>
    <n v="0"/>
    <m/>
    <s v="B02083"/>
    <m/>
    <m/>
    <s v="S0363146"/>
  </r>
  <r>
    <x v="942"/>
    <n v="10000"/>
    <n v="10000"/>
    <n v="45770"/>
    <s v="502LAUGH"/>
    <s v=" 8:38:09 am"/>
    <s v="U541658029/504040526"/>
    <m/>
    <x v="0"/>
    <s v="Yes"/>
    <n v="32"/>
    <s v="Lintec Intermittent"/>
    <x v="3"/>
    <s v="PM26"/>
    <s v="TAN AIK KEONG"/>
    <n v="5860"/>
    <m/>
    <m/>
    <d v="2025-04-22T00:00:00"/>
    <m/>
    <n v="1"/>
    <n v="5860"/>
    <s v="PE"/>
    <s v="250-5313-000001"/>
    <n v="0"/>
    <n v="5360"/>
    <n v="500"/>
    <n v="0"/>
    <n v="0"/>
    <n v="0"/>
    <m/>
    <m/>
    <n v="0"/>
    <m/>
    <m/>
    <m/>
    <m/>
    <m/>
    <m/>
    <m/>
    <m/>
    <s v="250-5313-00"/>
    <s v="J10025"/>
    <s v="JMS SINGAPORE PTE LTD"/>
    <m/>
    <n v="0"/>
    <n v="0"/>
    <n v="0"/>
    <n v="0"/>
    <n v="0"/>
    <n v="0"/>
    <m/>
    <m/>
    <m/>
    <s v="No"/>
    <s v="W666030"/>
    <n v="0"/>
    <m/>
    <s v="J10025"/>
    <m/>
    <m/>
    <s v="S0363151"/>
  </r>
  <r>
    <x v="943"/>
    <n v="10000"/>
    <n v="10000"/>
    <n v="45771"/>
    <s v="502LAUGH"/>
    <s v=" 8:36:29 am"/>
    <s v="U541658029/504040526"/>
    <m/>
    <x v="0"/>
    <s v="Yes"/>
    <n v="32"/>
    <s v="Lintec Intermittent"/>
    <x v="3"/>
    <s v="PM26"/>
    <s v="TAN AIK KEONG"/>
    <n v="5860"/>
    <m/>
    <m/>
    <d v="2025-04-22T00:00:00"/>
    <m/>
    <n v="1"/>
    <n v="5860"/>
    <s v="PE"/>
    <s v="250-5313-000001"/>
    <n v="0"/>
    <n v="5360"/>
    <n v="500"/>
    <n v="0"/>
    <n v="0"/>
    <n v="0"/>
    <m/>
    <m/>
    <n v="0"/>
    <m/>
    <m/>
    <m/>
    <m/>
    <m/>
    <m/>
    <m/>
    <m/>
    <s v="250-5313-00"/>
    <s v="J10025"/>
    <s v="JMS SINGAPORE PTE LTD"/>
    <m/>
    <n v="0"/>
    <n v="0"/>
    <n v="0"/>
    <n v="0"/>
    <n v="0"/>
    <n v="0"/>
    <m/>
    <m/>
    <m/>
    <s v="No"/>
    <s v="W666034"/>
    <n v="0"/>
    <m/>
    <s v="J10025"/>
    <m/>
    <m/>
    <s v="S0363152"/>
  </r>
  <r>
    <x v="944"/>
    <n v="10000"/>
    <n v="10000"/>
    <n v="45769"/>
    <s v="502LAUGH"/>
    <n v="0.47076388888888887"/>
    <s v="SG-5651598 01"/>
    <m/>
    <x v="0"/>
    <s v="Yes"/>
    <n v="59"/>
    <s v="SANKI SD-300 Intermittent"/>
    <x v="3"/>
    <s v="PS74"/>
    <s v="GOH CHIN TECK"/>
    <n v="258"/>
    <n v="51.45"/>
    <n v="0.85750000000000004"/>
    <d v="2025-04-22T00:00:00"/>
    <m/>
    <n v="4"/>
    <n v="1032"/>
    <s v="PE"/>
    <n v="112887750001"/>
    <n v="0"/>
    <n v="1030"/>
    <n v="2"/>
    <n v="0"/>
    <n v="0"/>
    <n v="0"/>
    <m/>
    <m/>
    <n v="0"/>
    <m/>
    <m/>
    <m/>
    <m/>
    <m/>
    <m/>
    <m/>
    <m/>
    <n v="11288775"/>
    <s v="I09180"/>
    <s v="ILLUMINA SINGAPORE PTE LTD"/>
    <m/>
    <n v="0"/>
    <n v="0"/>
    <n v="0"/>
    <n v="0"/>
    <n v="0"/>
    <n v="0"/>
    <m/>
    <m/>
    <m/>
    <s v="No"/>
    <s v="W665257"/>
    <n v="0"/>
    <m/>
    <s v="I09180"/>
    <m/>
    <m/>
    <s v="S0363154"/>
  </r>
  <r>
    <x v="945"/>
    <n v="10000"/>
    <n v="10000"/>
    <n v="45769"/>
    <s v="502LAUGH"/>
    <n v="0.47076388888888887"/>
    <s v="SG-5651598 01"/>
    <m/>
    <x v="0"/>
    <s v="Yes"/>
    <n v="59"/>
    <s v="SANKI SD-300 Intermittent"/>
    <x v="3"/>
    <s v="PS74"/>
    <s v="GOH CHIN TECK"/>
    <n v="258"/>
    <n v="51.45"/>
    <n v="0.85750000000000004"/>
    <d v="2025-04-22T00:00:00"/>
    <m/>
    <n v="4"/>
    <n v="1032"/>
    <s v="PE"/>
    <n v="112887750001"/>
    <n v="0"/>
    <n v="1030"/>
    <n v="2"/>
    <n v="0"/>
    <n v="0"/>
    <n v="0"/>
    <m/>
    <m/>
    <n v="0"/>
    <m/>
    <m/>
    <m/>
    <m/>
    <m/>
    <m/>
    <m/>
    <m/>
    <n v="11288775"/>
    <s v="I09180"/>
    <s v="ILLUMINA SINGAPORE PTE LTD"/>
    <m/>
    <n v="0"/>
    <n v="0"/>
    <n v="0"/>
    <n v="0"/>
    <n v="0"/>
    <n v="0"/>
    <m/>
    <m/>
    <m/>
    <s v="No"/>
    <s v="W665258"/>
    <n v="0"/>
    <m/>
    <s v="I09180"/>
    <m/>
    <m/>
    <s v="S0363155"/>
  </r>
  <r>
    <x v="946"/>
    <n v="10000"/>
    <n v="10000"/>
    <n v="45770"/>
    <s v="502LAUGH"/>
    <s v=" 1:12:23 pm"/>
    <n v="860909190918"/>
    <m/>
    <x v="0"/>
    <s v="Yes"/>
    <n v="79"/>
    <s v="HP Indigo 6800"/>
    <x v="0"/>
    <s v="PM16"/>
    <s v="TEO KAH JUN"/>
    <n v="172"/>
    <n v="38.6"/>
    <n v="0.64333333333333331"/>
    <d v="2025-04-22T00:00:00"/>
    <m/>
    <n v="76"/>
    <n v="13072"/>
    <s v="PE"/>
    <n v="200910250001"/>
    <n v="0"/>
    <n v="12000"/>
    <n v="1072"/>
    <n v="0"/>
    <n v="0"/>
    <n v="0"/>
    <m/>
    <m/>
    <n v="0"/>
    <m/>
    <m/>
    <m/>
    <m/>
    <m/>
    <m/>
    <m/>
    <m/>
    <n v="20091025"/>
    <s v="I09180-SUNNINGDALE"/>
    <s v="SUNNINGDALE TECH LTD"/>
    <m/>
    <n v="0"/>
    <n v="0"/>
    <n v="0"/>
    <n v="0"/>
    <n v="0"/>
    <n v="0"/>
    <m/>
    <m/>
    <m/>
    <s v="No"/>
    <s v="W665531"/>
    <n v="0"/>
    <m/>
    <s v="I09180-SUNNINGDALE"/>
    <m/>
    <m/>
    <s v="S0363161"/>
  </r>
  <r>
    <x v="947"/>
    <n v="10000"/>
    <n v="10000"/>
    <n v="45770"/>
    <s v="502LAUGH"/>
    <s v=" 8:39:32 am"/>
    <s v="85B317A219R"/>
    <m/>
    <x v="0"/>
    <s v="Yes"/>
    <n v="31"/>
    <s v="Sanki SKP250 Full Rotary"/>
    <x v="3"/>
    <s v="PS27"/>
    <s v="TAN TECK HEE"/>
    <n v="1000"/>
    <n v="70"/>
    <n v="1.1666666666666667"/>
    <d v="2025-04-22T00:00:00"/>
    <m/>
    <n v="1"/>
    <n v="1000"/>
    <s v="PE"/>
    <s v="XTR-140.1878.13-0001"/>
    <n v="0"/>
    <n v="1000"/>
    <n v="0"/>
    <n v="0"/>
    <n v="0"/>
    <n v="0"/>
    <m/>
    <m/>
    <n v="0"/>
    <m/>
    <m/>
    <m/>
    <m/>
    <m/>
    <m/>
    <m/>
    <m/>
    <s v="XTR-140.1878.13-S"/>
    <s v="L12161"/>
    <s v="TECAN CDMO SOLUTIONS PN SDN BHD"/>
    <m/>
    <n v="0"/>
    <n v="0"/>
    <n v="0"/>
    <n v="0"/>
    <n v="0"/>
    <n v="0"/>
    <m/>
    <m/>
    <m/>
    <s v="No"/>
    <s v="W665533"/>
    <n v="0"/>
    <m/>
    <s v="L12161"/>
    <m/>
    <m/>
    <s v="S0363168"/>
  </r>
  <r>
    <x v="948"/>
    <n v="10000"/>
    <n v="10000"/>
    <n v="45770"/>
    <s v="502LAUGH"/>
    <s v=" 8:37:07 am"/>
    <s v="J00VU6300"/>
    <m/>
    <x v="0"/>
    <s v="Yes"/>
    <n v="60"/>
    <s v="Fujishiko UDP-5000"/>
    <x v="2"/>
    <s v="PM30"/>
    <s v="OH KIAN YUAN"/>
    <n v="1000"/>
    <n v="65"/>
    <n v="1.0833333333333333"/>
    <d v="2025-04-22T00:00:00"/>
    <m/>
    <n v="1"/>
    <n v="1000"/>
    <s v="PE"/>
    <s v="BL-170X100MM-TTC0001"/>
    <n v="0"/>
    <n v="1000"/>
    <n v="0"/>
    <n v="0"/>
    <n v="0"/>
    <n v="0"/>
    <m/>
    <m/>
    <n v="0"/>
    <m/>
    <m/>
    <m/>
    <m/>
    <m/>
    <m/>
    <m/>
    <m/>
    <s v="BL-170X100MM-TTC1"/>
    <s v="J10025"/>
    <s v="JMS SINGAPORE PTE LTD"/>
    <m/>
    <n v="0"/>
    <n v="0"/>
    <n v="0"/>
    <n v="0"/>
    <n v="0"/>
    <n v="0"/>
    <m/>
    <m/>
    <m/>
    <s v="No"/>
    <s v="W665535"/>
    <n v="0"/>
    <m/>
    <s v="J10025"/>
    <m/>
    <m/>
    <s v="S0363171"/>
  </r>
  <r>
    <x v="949"/>
    <n v="10000"/>
    <n v="10000"/>
    <n v="45770"/>
    <s v="502LAUGH"/>
    <s v=" 8:41:21 am"/>
    <s v="3082512U9/J00UH0552"/>
    <m/>
    <x v="0"/>
    <s v="Yes"/>
    <n v="61"/>
    <s v="FSK 520"/>
    <x v="3"/>
    <s v="PM68"/>
    <s v="LEE KIM LIANG"/>
    <n v="2000"/>
    <n v="85"/>
    <n v="1.4166666666666667"/>
    <d v="2025-04-22T00:00:00"/>
    <m/>
    <n v="1"/>
    <n v="2000"/>
    <s v="PE"/>
    <s v="STDM3120001"/>
    <n v="0"/>
    <n v="2000"/>
    <n v="0"/>
    <n v="0"/>
    <n v="0"/>
    <n v="0"/>
    <m/>
    <m/>
    <n v="0"/>
    <m/>
    <m/>
    <m/>
    <m/>
    <m/>
    <m/>
    <m/>
    <m/>
    <s v="STDM312"/>
    <s v="G07105"/>
    <s v="GETECH AUTOMATION PTE LTD"/>
    <m/>
    <n v="0"/>
    <n v="0"/>
    <n v="0"/>
    <n v="0"/>
    <n v="0"/>
    <n v="0"/>
    <m/>
    <m/>
    <m/>
    <s v="No"/>
    <s v="W665308"/>
    <n v="0"/>
    <m/>
    <s v="G07105"/>
    <m/>
    <m/>
    <s v="S0363172"/>
  </r>
  <r>
    <x v="950"/>
    <n v="10000"/>
    <n v="10000"/>
    <n v="45770"/>
    <s v="502LAUGH"/>
    <s v=" 8:33:25 am"/>
    <s v="3082512U9/J00UH0552"/>
    <m/>
    <x v="0"/>
    <s v="Yes"/>
    <n v="61"/>
    <s v="FSK 520"/>
    <x v="3"/>
    <s v="PM68"/>
    <s v="LEE KIM LIANG"/>
    <n v="5000"/>
    <n v="145"/>
    <n v="2.4166666666666665"/>
    <d v="2025-04-22T00:00:00"/>
    <m/>
    <n v="1"/>
    <n v="5000"/>
    <s v="PE"/>
    <s v="STDM3130001"/>
    <n v="0"/>
    <n v="5000"/>
    <n v="0"/>
    <n v="0"/>
    <n v="0"/>
    <n v="0"/>
    <m/>
    <m/>
    <n v="0"/>
    <m/>
    <m/>
    <m/>
    <m/>
    <m/>
    <m/>
    <m/>
    <m/>
    <s v="STDM313"/>
    <s v="G07105"/>
    <s v="GETECH AUTOMATION PTE LTD"/>
    <m/>
    <n v="0"/>
    <n v="0"/>
    <n v="0"/>
    <n v="0"/>
    <n v="0"/>
    <n v="0"/>
    <m/>
    <m/>
    <m/>
    <s v="No"/>
    <s v="W665309"/>
    <n v="0"/>
    <m/>
    <s v="G07105"/>
    <m/>
    <m/>
    <s v="S0363172"/>
  </r>
  <r>
    <x v="951"/>
    <n v="10000"/>
    <n v="10000"/>
    <n v="45769"/>
    <s v="502LAUGH"/>
    <s v=" 3:44:10 pm"/>
    <s v="S24Y100131/E1011916"/>
    <m/>
    <x v="0"/>
    <s v="Yes"/>
    <n v="66"/>
    <s v="Fujishiko "/>
    <x v="2"/>
    <s v="PM48"/>
    <s v="CHAN TZYY XUAN"/>
    <n v="200"/>
    <n v="49"/>
    <n v="0.81666666666666665"/>
    <d v="2025-04-22T00:00:00"/>
    <m/>
    <n v="1"/>
    <n v="200"/>
    <s v="PE"/>
    <s v="716626800 REVC0001"/>
    <n v="0"/>
    <n v="200"/>
    <n v="0"/>
    <n v="0"/>
    <n v="0"/>
    <n v="0"/>
    <m/>
    <m/>
    <n v="0"/>
    <m/>
    <m/>
    <m/>
    <m/>
    <m/>
    <m/>
    <m/>
    <m/>
    <s v="716626800 REVC"/>
    <s v="S19081"/>
    <s v="SEAGATE SINGAPORE INTERNATIONAL HEADQUARTERS"/>
    <m/>
    <n v="0"/>
    <n v="0"/>
    <n v="0"/>
    <n v="0"/>
    <n v="0"/>
    <n v="0"/>
    <m/>
    <m/>
    <m/>
    <s v="No"/>
    <s v="W665311"/>
    <n v="0"/>
    <m/>
    <s v="S19081"/>
    <m/>
    <m/>
    <s v="ZSA101808"/>
  </r>
  <r>
    <x v="952"/>
    <n v="10000"/>
    <n v="10000"/>
    <n v="45769"/>
    <s v="502LAUGH"/>
    <s v=" 3:44:10 pm"/>
    <s v="S248100241/E1011916"/>
    <m/>
    <x v="0"/>
    <s v="Yes"/>
    <n v="62"/>
    <s v="Fujishiko "/>
    <x v="2"/>
    <s v="PMJ0"/>
    <s v="KOR CHEW OR"/>
    <n v="200"/>
    <n v="49"/>
    <n v="0.81666666666666665"/>
    <d v="2025-04-22T00:00:00"/>
    <m/>
    <n v="1"/>
    <n v="200"/>
    <s v="PE"/>
    <s v="725428400-NEWPRO0001"/>
    <n v="0"/>
    <n v="200"/>
    <n v="0"/>
    <n v="0"/>
    <n v="0"/>
    <n v="0"/>
    <m/>
    <m/>
    <n v="0"/>
    <m/>
    <m/>
    <m/>
    <m/>
    <m/>
    <m/>
    <m/>
    <m/>
    <s v="725428400-NEWPROCESS"/>
    <s v="S19081"/>
    <s v="SEAGATE SINGAPORE INTERNATIONAL HEADQUARTERS"/>
    <m/>
    <n v="0"/>
    <n v="0"/>
    <n v="0"/>
    <n v="0"/>
    <n v="0"/>
    <n v="0"/>
    <m/>
    <m/>
    <m/>
    <s v="No"/>
    <s v="W665312"/>
    <n v="0"/>
    <m/>
    <s v="S19081"/>
    <m/>
    <m/>
    <s v="ZSA101809"/>
  </r>
  <r>
    <x v="953"/>
    <n v="10000"/>
    <n v="10000"/>
    <n v="45769"/>
    <s v="502LAUGH"/>
    <s v=" 3:44:10 pm"/>
    <s v="S248100241/E1011916"/>
    <m/>
    <x v="0"/>
    <s v="Yes"/>
    <n v="62"/>
    <s v="Fujishiko "/>
    <x v="2"/>
    <s v="PMJ0"/>
    <s v="KOR CHEW OR"/>
    <n v="20"/>
    <n v="45.4"/>
    <n v="0.7566666666666666"/>
    <d v="2025-04-22T00:00:00"/>
    <m/>
    <n v="1"/>
    <n v="20"/>
    <s v="PE"/>
    <s v="725428400-NEWPRO0001"/>
    <n v="0"/>
    <n v="20"/>
    <n v="0"/>
    <n v="0"/>
    <n v="0"/>
    <n v="0"/>
    <m/>
    <m/>
    <n v="0"/>
    <m/>
    <m/>
    <m/>
    <m/>
    <m/>
    <m/>
    <m/>
    <m/>
    <s v="725428400-NEWPROCESS"/>
    <s v="S19081"/>
    <s v="SEAGATE SINGAPORE INTERNATIONAL HEADQUARTERS"/>
    <m/>
    <n v="0"/>
    <n v="0"/>
    <n v="0"/>
    <n v="0"/>
    <n v="0"/>
    <n v="0"/>
    <m/>
    <m/>
    <m/>
    <s v="No"/>
    <s v="W665314"/>
    <n v="0"/>
    <m/>
    <s v="S19081"/>
    <m/>
    <m/>
    <s v="ZSA101810"/>
  </r>
  <r>
    <x v="954"/>
    <n v="10000"/>
    <n v="10000"/>
    <n v="45769"/>
    <s v="502LAUGH"/>
    <s v=" 3:44:10 pm"/>
    <s v="S24Y100131/E1011916"/>
    <m/>
    <x v="0"/>
    <s v="Yes"/>
    <n v="66"/>
    <s v="Fujishiko "/>
    <x v="2"/>
    <s v="PM48"/>
    <s v="CHAN TZYY XUAN"/>
    <n v="50"/>
    <n v="46"/>
    <n v="0.76666666666666672"/>
    <d v="2025-04-22T00:00:00"/>
    <m/>
    <n v="1"/>
    <n v="50"/>
    <s v="PE"/>
    <s v="716626800 REVC0001"/>
    <n v="0"/>
    <n v="50"/>
    <n v="0"/>
    <n v="0"/>
    <n v="0"/>
    <n v="0"/>
    <m/>
    <m/>
    <n v="0"/>
    <m/>
    <m/>
    <m/>
    <m/>
    <m/>
    <m/>
    <m/>
    <m/>
    <s v="716626800 REVC"/>
    <s v="S19081"/>
    <s v="SEAGATE SINGAPORE INTERNATIONAL HEADQUARTERS"/>
    <m/>
    <n v="0"/>
    <n v="0"/>
    <n v="0"/>
    <n v="0"/>
    <n v="0"/>
    <n v="0"/>
    <m/>
    <m/>
    <m/>
    <s v="No"/>
    <s v="W665260"/>
    <n v="0"/>
    <m/>
    <s v="S19081"/>
    <m/>
    <m/>
    <s v="ZSA101811"/>
  </r>
  <r>
    <x v="955"/>
    <n v="10000"/>
    <n v="10000"/>
    <n v="45775"/>
    <s v="502LAUGH"/>
    <s v=" 8:48:40 am"/>
    <s v="4820U8015"/>
    <m/>
    <x v="0"/>
    <s v="Yes"/>
    <n v="88"/>
    <s v="OKI"/>
    <x v="0"/>
    <s v="PP24"/>
    <s v="HO HON SENG"/>
    <n v="900"/>
    <m/>
    <m/>
    <d v="2025-04-22T00:00:00"/>
    <m/>
    <n v="6"/>
    <n v="5400"/>
    <s v="PE"/>
    <s v="241079-120001"/>
    <n v="0"/>
    <n v="5000"/>
    <n v="400"/>
    <n v="0"/>
    <n v="0"/>
    <n v="0"/>
    <m/>
    <m/>
    <n v="0"/>
    <m/>
    <m/>
    <m/>
    <m/>
    <m/>
    <m/>
    <m/>
    <m/>
    <s v="241079-12"/>
    <s v="T20115"/>
    <s v="ABB  PTE. LTD."/>
    <m/>
    <n v="0"/>
    <n v="0"/>
    <n v="0"/>
    <n v="0"/>
    <n v="0"/>
    <n v="0"/>
    <m/>
    <m/>
    <m/>
    <s v="No"/>
    <s v="W665540"/>
    <n v="0"/>
    <m/>
    <s v="T20115"/>
    <m/>
    <m/>
    <s v="S0363323"/>
  </r>
  <r>
    <x v="956"/>
    <n v="10000"/>
    <n v="10000"/>
    <n v="45775"/>
    <s v="502LAUGH"/>
    <s v=" 8:48:40 am"/>
    <s v="4820U8015"/>
    <m/>
    <x v="0"/>
    <s v="Yes"/>
    <n v="88"/>
    <s v="OKI"/>
    <x v="0"/>
    <s v="PP24"/>
    <s v="HO HON SENG"/>
    <n v="910"/>
    <m/>
    <m/>
    <d v="2025-04-22T00:00:00"/>
    <m/>
    <n v="6"/>
    <n v="5460"/>
    <s v="PE"/>
    <s v="241080-120001"/>
    <n v="0"/>
    <n v="5000"/>
    <n v="460"/>
    <n v="0"/>
    <n v="0"/>
    <n v="0"/>
    <m/>
    <m/>
    <n v="0"/>
    <m/>
    <m/>
    <m/>
    <m/>
    <m/>
    <m/>
    <m/>
    <m/>
    <s v="241080-12"/>
    <s v="T20115"/>
    <s v="ABB  PTE. LTD."/>
    <m/>
    <n v="0"/>
    <n v="0"/>
    <n v="0"/>
    <n v="0"/>
    <n v="0"/>
    <n v="0"/>
    <m/>
    <m/>
    <m/>
    <s v="No"/>
    <s v="W665541"/>
    <n v="0"/>
    <m/>
    <s v="T20115"/>
    <m/>
    <m/>
    <s v="S0363323"/>
  </r>
  <r>
    <x v="957"/>
    <n v="10000"/>
    <n v="10000"/>
    <n v="45775"/>
    <s v="502LAUGH"/>
    <s v=" 8:48:40 am"/>
    <s v="4820U8015"/>
    <m/>
    <x v="0"/>
    <s v="Yes"/>
    <n v="88"/>
    <s v="OKI"/>
    <x v="0"/>
    <s v="PP24"/>
    <s v="HO HON SENG"/>
    <n v="900"/>
    <m/>
    <m/>
    <d v="2025-04-22T00:00:00"/>
    <m/>
    <n v="6"/>
    <n v="5400"/>
    <s v="PE"/>
    <s v="241081-120001"/>
    <n v="0"/>
    <n v="5000"/>
    <n v="400"/>
    <n v="0"/>
    <n v="0"/>
    <n v="0"/>
    <m/>
    <m/>
    <n v="0"/>
    <m/>
    <m/>
    <m/>
    <m/>
    <m/>
    <m/>
    <m/>
    <m/>
    <s v="241081-12"/>
    <s v="T20115"/>
    <s v="ABB  PTE. LTD."/>
    <m/>
    <n v="0"/>
    <n v="0"/>
    <n v="0"/>
    <n v="0"/>
    <n v="0"/>
    <n v="0"/>
    <m/>
    <m/>
    <m/>
    <s v="No"/>
    <s v="W665542"/>
    <n v="0"/>
    <m/>
    <s v="T20115"/>
    <m/>
    <m/>
    <s v="S0363323"/>
  </r>
  <r>
    <x v="958"/>
    <n v="10000"/>
    <n v="10000"/>
    <n v="45775"/>
    <s v="502LAUGH"/>
    <s v=" 8:48:40 am"/>
    <s v="4820U8015"/>
    <m/>
    <x v="0"/>
    <s v="Yes"/>
    <n v="88"/>
    <s v="OKI"/>
    <x v="0"/>
    <s v="PP24"/>
    <s v="HO HON SENG"/>
    <n v="900"/>
    <m/>
    <m/>
    <d v="2025-04-22T00:00:00"/>
    <m/>
    <n v="6"/>
    <n v="5400"/>
    <s v="PE"/>
    <s v="241082-120001"/>
    <n v="0"/>
    <n v="5000"/>
    <n v="400"/>
    <n v="0"/>
    <n v="0"/>
    <n v="0"/>
    <m/>
    <m/>
    <n v="0"/>
    <m/>
    <m/>
    <m/>
    <m/>
    <m/>
    <m/>
    <m/>
    <m/>
    <s v="241082-12"/>
    <s v="T20115"/>
    <s v="ABB  PTE. LTD."/>
    <m/>
    <n v="0"/>
    <n v="0"/>
    <n v="0"/>
    <n v="0"/>
    <n v="0"/>
    <n v="0"/>
    <m/>
    <m/>
    <m/>
    <s v="No"/>
    <s v="W665543"/>
    <n v="0"/>
    <m/>
    <s v="T20115"/>
    <m/>
    <m/>
    <s v="S0363323"/>
  </r>
  <r>
    <x v="959"/>
    <n v="10000"/>
    <n v="10000"/>
    <n v="45775"/>
    <s v="502LAUGH"/>
    <s v=" 8:48:40 am"/>
    <s v="4820U8015"/>
    <m/>
    <x v="0"/>
    <s v="Yes"/>
    <n v="88"/>
    <s v="OKI"/>
    <x v="0"/>
    <s v="PP24"/>
    <s v="HO HON SENG"/>
    <n v="900"/>
    <m/>
    <m/>
    <d v="2025-04-22T00:00:00"/>
    <m/>
    <n v="6"/>
    <n v="5400"/>
    <s v="PE"/>
    <s v="241083-120001"/>
    <n v="0"/>
    <n v="5000"/>
    <n v="400"/>
    <n v="0"/>
    <n v="0"/>
    <n v="0"/>
    <m/>
    <m/>
    <n v="0"/>
    <m/>
    <m/>
    <m/>
    <m/>
    <m/>
    <m/>
    <m/>
    <m/>
    <s v="241083-12"/>
    <s v="T20115"/>
    <s v="ABB  PTE. LTD."/>
    <m/>
    <n v="0"/>
    <n v="0"/>
    <n v="0"/>
    <n v="0"/>
    <n v="0"/>
    <n v="0"/>
    <m/>
    <m/>
    <m/>
    <s v="No"/>
    <s v="W665544"/>
    <n v="0"/>
    <m/>
    <s v="T20115"/>
    <m/>
    <m/>
    <s v="S0363323"/>
  </r>
  <r>
    <x v="960"/>
    <n v="10000"/>
    <n v="10000"/>
    <n v="45775"/>
    <s v="502LAUGH"/>
    <s v=" 8:51:15 am"/>
    <s v="4820U8015"/>
    <m/>
    <x v="0"/>
    <s v="Yes"/>
    <n v="88"/>
    <s v="OKI"/>
    <x v="0"/>
    <s v="PP24"/>
    <s v="HO HON SENG"/>
    <n v="900"/>
    <m/>
    <m/>
    <d v="2025-04-22T00:00:00"/>
    <m/>
    <n v="6"/>
    <n v="5400"/>
    <s v="PE"/>
    <s v="241084-120001"/>
    <n v="0"/>
    <n v="5000"/>
    <n v="400"/>
    <n v="0"/>
    <n v="0"/>
    <n v="0"/>
    <m/>
    <m/>
    <n v="0"/>
    <m/>
    <m/>
    <m/>
    <m/>
    <m/>
    <m/>
    <m/>
    <m/>
    <s v="241084-12"/>
    <s v="T20115"/>
    <s v="ABB  PTE. LTD."/>
    <m/>
    <n v="0"/>
    <n v="0"/>
    <n v="0"/>
    <n v="0"/>
    <n v="0"/>
    <n v="0"/>
    <m/>
    <m/>
    <m/>
    <s v="No"/>
    <s v="W665545"/>
    <n v="0"/>
    <m/>
    <s v="T20115"/>
    <m/>
    <m/>
    <s v="S0363323"/>
  </r>
  <r>
    <x v="961"/>
    <n v="10000"/>
    <n v="10000"/>
    <n v="45775"/>
    <s v="502LAUGH"/>
    <s v=" 8:51:15 am"/>
    <s v="4820U8015"/>
    <m/>
    <x v="0"/>
    <s v="Yes"/>
    <n v="88"/>
    <s v="OKI"/>
    <x v="0"/>
    <s v="PP24"/>
    <s v="HO HON SENG"/>
    <n v="900"/>
    <m/>
    <m/>
    <d v="2025-04-22T00:00:00"/>
    <m/>
    <n v="6"/>
    <n v="5400"/>
    <s v="PE"/>
    <s v="241085-120001"/>
    <n v="0"/>
    <n v="5000"/>
    <n v="400"/>
    <n v="0"/>
    <n v="0"/>
    <n v="0"/>
    <m/>
    <m/>
    <n v="0"/>
    <m/>
    <m/>
    <m/>
    <m/>
    <m/>
    <m/>
    <m/>
    <m/>
    <s v="241085-12"/>
    <s v="T20115"/>
    <s v="ABB  PTE. LTD."/>
    <m/>
    <n v="0"/>
    <n v="0"/>
    <n v="0"/>
    <n v="0"/>
    <n v="0"/>
    <n v="0"/>
    <m/>
    <m/>
    <m/>
    <s v="No"/>
    <s v="W665546"/>
    <n v="0"/>
    <m/>
    <s v="T20115"/>
    <m/>
    <m/>
    <s v="S0363323"/>
  </r>
  <r>
    <x v="962"/>
    <n v="10000"/>
    <n v="20000"/>
    <n v="45776"/>
    <s v="502LAUGH"/>
    <n v="0.46378472222222222"/>
    <s v="10620258002/10620258004"/>
    <m/>
    <x v="0"/>
    <s v="Yes"/>
    <n v="79"/>
    <s v="HP Indigo 6800"/>
    <x v="0"/>
    <s v="PM16"/>
    <s v="TEO KAH JUN"/>
    <n v="1101"/>
    <n v="85.05"/>
    <n v="1.4175"/>
    <d v="2025-04-22T00:00:00"/>
    <m/>
    <n v="308"/>
    <n v="339108"/>
    <s v="PE"/>
    <s v="3YM38-80003-FT0001"/>
    <n v="0"/>
    <n v="300000"/>
    <n v="39108"/>
    <n v="0"/>
    <n v="0"/>
    <n v="0"/>
    <m/>
    <m/>
    <n v="0"/>
    <m/>
    <m/>
    <m/>
    <m/>
    <m/>
    <m/>
    <m/>
    <m/>
    <s v="3YM38-80003-FT"/>
    <s v="H08031-JIM-M"/>
    <s v="HP MALAYSIA MANUFACTURING SDN.BHD."/>
    <m/>
    <n v="0"/>
    <n v="0"/>
    <n v="0"/>
    <n v="0"/>
    <n v="0"/>
    <n v="0"/>
    <m/>
    <m/>
    <m/>
    <s v="No"/>
    <s v="W666050"/>
    <n v="0"/>
    <m/>
    <s v="H08031-JIM-M"/>
    <m/>
    <m/>
    <s v="S0363339"/>
  </r>
  <r>
    <x v="963"/>
    <n v="10000"/>
    <n v="10000"/>
    <n v="45770"/>
    <s v="502LAUGH"/>
    <n v="0.47409722222222223"/>
    <n v="860909190918"/>
    <m/>
    <x v="0"/>
    <s v="Yes"/>
    <n v="79"/>
    <s v="HP Indigo 6800"/>
    <x v="0"/>
    <s v="PM16"/>
    <s v="TEO KAH JUN"/>
    <n v="139"/>
    <n v="36.950000000000003"/>
    <n v="0.61583333333333334"/>
    <d v="2025-04-22T00:00:00"/>
    <m/>
    <n v="36"/>
    <n v="5000"/>
    <s v="PE"/>
    <n v="200742620001"/>
    <n v="0"/>
    <n v="2000"/>
    <n v="3000"/>
    <n v="0"/>
    <n v="0"/>
    <n v="0"/>
    <m/>
    <m/>
    <n v="0"/>
    <m/>
    <m/>
    <m/>
    <m/>
    <m/>
    <m/>
    <m/>
    <m/>
    <n v="20074262"/>
    <s v="I09180"/>
    <s v="ILLUMINA SINGAPORE PTE LTD"/>
    <m/>
    <n v="0"/>
    <n v="0"/>
    <n v="0"/>
    <n v="0"/>
    <n v="0"/>
    <n v="0"/>
    <m/>
    <m/>
    <m/>
    <s v="No"/>
    <s v="W665556"/>
    <n v="0"/>
    <m/>
    <s v="I09180"/>
    <m/>
    <m/>
    <s v="S0363356"/>
  </r>
  <r>
    <x v="963"/>
    <n v="20000"/>
    <n v="10000"/>
    <n v="45770"/>
    <s v="502LAUGH"/>
    <n v="0.47409722222222223"/>
    <n v="860909190918"/>
    <m/>
    <x v="0"/>
    <s v="Yes"/>
    <n v="79"/>
    <s v="HP Indigo 6800"/>
    <x v="0"/>
    <s v="PM16"/>
    <s v="TEO KAH JUN"/>
    <n v="111"/>
    <n v="35.549999999999997"/>
    <n v="0.59249999999999992"/>
    <d v="2025-04-22T00:00:00"/>
    <m/>
    <n v="36"/>
    <n v="4000"/>
    <s v="PE"/>
    <n v="200742620001"/>
    <n v="0"/>
    <n v="4000"/>
    <n v="0"/>
    <n v="0"/>
    <n v="0"/>
    <n v="0"/>
    <m/>
    <m/>
    <n v="0"/>
    <m/>
    <m/>
    <m/>
    <m/>
    <m/>
    <m/>
    <m/>
    <m/>
    <n v="20074262"/>
    <s v="I09180"/>
    <s v="ILLUMINA SINGAPORE PTE LTD"/>
    <m/>
    <n v="0"/>
    <n v="0"/>
    <n v="0"/>
    <n v="0"/>
    <n v="0"/>
    <n v="0"/>
    <m/>
    <m/>
    <m/>
    <s v="No"/>
    <s v="W665556"/>
    <n v="0"/>
    <m/>
    <s v="I09180"/>
    <m/>
    <m/>
    <s v="S0363356"/>
  </r>
  <r>
    <x v="964"/>
    <n v="10000"/>
    <n v="10000"/>
    <n v="45770"/>
    <s v="502LAUGH"/>
    <s v=" 2:06:44 pm"/>
    <n v="860909190918"/>
    <m/>
    <x v="0"/>
    <s v="Yes"/>
    <n v="79"/>
    <s v="HP Indigo 6800"/>
    <x v="0"/>
    <s v="PM16"/>
    <s v="TEO KAH JUN"/>
    <n v="83"/>
    <n v="34.15"/>
    <n v="0.5691666666666666"/>
    <d v="2025-04-22T00:00:00"/>
    <m/>
    <n v="108"/>
    <n v="9012"/>
    <s v="PE"/>
    <n v="200717140001"/>
    <n v="0"/>
    <n v="8000"/>
    <n v="1012"/>
    <n v="0"/>
    <n v="0"/>
    <n v="0"/>
    <m/>
    <m/>
    <n v="0"/>
    <m/>
    <m/>
    <m/>
    <m/>
    <m/>
    <m/>
    <m/>
    <m/>
    <n v="20071714"/>
    <s v="I09180"/>
    <s v="ILLUMINA SINGAPORE PTE LTD"/>
    <m/>
    <n v="0"/>
    <n v="0"/>
    <n v="0"/>
    <n v="0"/>
    <n v="0"/>
    <n v="0"/>
    <m/>
    <m/>
    <m/>
    <s v="No"/>
    <s v="W666061"/>
    <n v="0"/>
    <m/>
    <s v="I09180"/>
    <m/>
    <m/>
    <s v="S0363373"/>
  </r>
  <r>
    <x v="964"/>
    <n v="20000"/>
    <n v="10000"/>
    <n v="45770"/>
    <s v="502LAUGH"/>
    <s v=" 2:06:44 pm"/>
    <n v="860909190918"/>
    <m/>
    <x v="0"/>
    <s v="Yes"/>
    <n v="79"/>
    <s v="HP Indigo 6800"/>
    <x v="0"/>
    <s v="PM16"/>
    <s v="TEO KAH JUN"/>
    <n v="37"/>
    <n v="31.85"/>
    <n v="0.53083333333333338"/>
    <d v="2025-04-22T00:00:00"/>
    <m/>
    <n v="108"/>
    <n v="4000"/>
    <s v="PE"/>
    <n v="200717140001"/>
    <n v="0"/>
    <n v="4000"/>
    <n v="0"/>
    <n v="0"/>
    <n v="0"/>
    <n v="0"/>
    <m/>
    <m/>
    <n v="0"/>
    <m/>
    <m/>
    <m/>
    <m/>
    <m/>
    <m/>
    <m/>
    <m/>
    <n v="20071714"/>
    <s v="I09180"/>
    <s v="ILLUMINA SINGAPORE PTE LTD"/>
    <m/>
    <n v="0"/>
    <n v="0"/>
    <n v="0"/>
    <n v="0"/>
    <n v="0"/>
    <n v="0"/>
    <m/>
    <m/>
    <m/>
    <s v="No"/>
    <s v="W666061"/>
    <n v="0"/>
    <m/>
    <s v="I09180"/>
    <m/>
    <m/>
    <s v="S0363373"/>
  </r>
  <r>
    <x v="964"/>
    <n v="30000"/>
    <n v="10000"/>
    <n v="45770"/>
    <s v="502LAUGH"/>
    <s v=" 2:06:44 pm"/>
    <n v="860909190918"/>
    <m/>
    <x v="0"/>
    <s v="Yes"/>
    <n v="79"/>
    <s v="HP Indigo 6800"/>
    <x v="0"/>
    <s v="PM16"/>
    <s v="TEO KAH JUN"/>
    <n v="19"/>
    <n v="30.95"/>
    <n v="0.51583333333333337"/>
    <d v="2025-04-22T00:00:00"/>
    <m/>
    <n v="108"/>
    <n v="2000"/>
    <s v="PE"/>
    <n v="200717140001"/>
    <n v="0"/>
    <n v="2000"/>
    <n v="0"/>
    <n v="0"/>
    <n v="0"/>
    <n v="0"/>
    <m/>
    <m/>
    <n v="0"/>
    <m/>
    <m/>
    <m/>
    <m/>
    <m/>
    <m/>
    <m/>
    <m/>
    <n v="20071714"/>
    <s v="I09180"/>
    <s v="ILLUMINA SINGAPORE PTE LTD"/>
    <m/>
    <n v="0"/>
    <n v="0"/>
    <n v="0"/>
    <n v="0"/>
    <n v="0"/>
    <n v="0"/>
    <m/>
    <m/>
    <m/>
    <s v="No"/>
    <s v="W666061"/>
    <n v="0"/>
    <m/>
    <s v="I09180"/>
    <m/>
    <m/>
    <s v="S0363373"/>
  </r>
  <r>
    <x v="965"/>
    <n v="10000"/>
    <n v="10000"/>
    <n v="45770"/>
    <s v="502LAUGH"/>
    <n v="0.47339120370370369"/>
    <n v="860909190918"/>
    <m/>
    <x v="0"/>
    <s v="Yes"/>
    <n v="79"/>
    <s v="HP Indigo 6800"/>
    <x v="0"/>
    <s v="PM16"/>
    <s v="TEO KAH JUN"/>
    <n v="195"/>
    <n v="39.75"/>
    <n v="0.66249999999999998"/>
    <d v="2025-04-22T00:00:00"/>
    <m/>
    <n v="36"/>
    <n v="7020"/>
    <s v="PE"/>
    <n v="200742640001"/>
    <n v="0"/>
    <n v="6000"/>
    <n v="1020"/>
    <n v="0"/>
    <n v="0"/>
    <n v="0"/>
    <m/>
    <m/>
    <n v="0"/>
    <m/>
    <m/>
    <m/>
    <m/>
    <m/>
    <m/>
    <m/>
    <m/>
    <n v="20074264"/>
    <s v="I09180"/>
    <s v="ILLUMINA SINGAPORE PTE LTD"/>
    <m/>
    <n v="0"/>
    <n v="0"/>
    <n v="0"/>
    <n v="0"/>
    <n v="0"/>
    <n v="0"/>
    <m/>
    <m/>
    <m/>
    <s v="No"/>
    <s v="W665560"/>
    <n v="0"/>
    <m/>
    <s v="I09180"/>
    <m/>
    <m/>
    <s v="S0363374"/>
  </r>
  <r>
    <x v="966"/>
    <n v="10000"/>
    <n v="10000"/>
    <n v="45770"/>
    <s v="502LAUGH"/>
    <s v=" 2:07:37 pm"/>
    <n v="860909190918"/>
    <m/>
    <x v="0"/>
    <s v="Yes"/>
    <n v="79"/>
    <s v="HP Indigo 6800"/>
    <x v="0"/>
    <s v="PM16"/>
    <s v="TEO KAH JUN"/>
    <n v="750"/>
    <n v="67.5"/>
    <n v="1.125"/>
    <d v="2025-04-22T00:00:00"/>
    <m/>
    <n v="108"/>
    <n v="81000"/>
    <s v="PE"/>
    <n v="200645610001"/>
    <n v="0"/>
    <n v="5000"/>
    <n v="76000"/>
    <n v="0"/>
    <n v="0"/>
    <n v="0"/>
    <m/>
    <m/>
    <n v="0"/>
    <m/>
    <m/>
    <m/>
    <m/>
    <m/>
    <m/>
    <m/>
    <m/>
    <n v="20064561"/>
    <s v="I09180"/>
    <s v="ILLUMINA SINGAPORE PTE LTD"/>
    <m/>
    <n v="0"/>
    <n v="0"/>
    <n v="0"/>
    <n v="0"/>
    <n v="0"/>
    <n v="0"/>
    <m/>
    <m/>
    <m/>
    <s v="No"/>
    <s v="W666062"/>
    <n v="0"/>
    <m/>
    <s v="I09180"/>
    <m/>
    <m/>
    <s v="S0363375"/>
  </r>
  <r>
    <x v="967"/>
    <n v="10000"/>
    <n v="20000"/>
    <n v="45771"/>
    <s v="502LAUGH"/>
    <s v=" 1:26:36 pm"/>
    <n v="860909190918"/>
    <m/>
    <x v="0"/>
    <s v="Yes"/>
    <n v="79"/>
    <s v="HP Indigo 6800"/>
    <x v="0"/>
    <s v="PM16"/>
    <s v="TEO KAH JUN"/>
    <n v="143"/>
    <n v="37.15"/>
    <n v="0.61916666666666664"/>
    <d v="2025-04-22T00:00:00"/>
    <m/>
    <n v="28"/>
    <n v="4004"/>
    <s v="PE"/>
    <n v="200645590001"/>
    <n v="0"/>
    <n v="2500"/>
    <n v="1504"/>
    <n v="0"/>
    <n v="0"/>
    <n v="0"/>
    <m/>
    <m/>
    <n v="0"/>
    <m/>
    <m/>
    <m/>
    <m/>
    <m/>
    <m/>
    <m/>
    <m/>
    <n v="20064559"/>
    <s v="I09180"/>
    <s v="ILLUMINA SINGAPORE PTE LTD"/>
    <m/>
    <n v="0"/>
    <n v="0"/>
    <n v="0"/>
    <n v="0"/>
    <n v="0"/>
    <n v="0"/>
    <m/>
    <m/>
    <m/>
    <s v="No"/>
    <s v="W665561"/>
    <n v="0"/>
    <m/>
    <s v="I09180"/>
    <m/>
    <m/>
    <s v="S0363376"/>
  </r>
  <r>
    <x v="968"/>
    <n v="10000"/>
    <n v="10000"/>
    <n v="45770"/>
    <s v="502LAUGH"/>
    <n v="0.47711805555555553"/>
    <s v="E190912129"/>
    <m/>
    <x v="0"/>
    <s v="Yes"/>
    <n v="63"/>
    <s v="SANKI"/>
    <x v="2"/>
    <s v="PM80"/>
    <s v="YAP ZHI PING"/>
    <n v="1000"/>
    <n v="70"/>
    <n v="1.1666666666666667"/>
    <d v="2025-04-22T00:00:00"/>
    <m/>
    <n v="40"/>
    <n v="40000"/>
    <s v="PE"/>
    <s v="709898817 REVB0001"/>
    <n v="0"/>
    <n v="40000"/>
    <n v="0"/>
    <n v="0"/>
    <n v="0"/>
    <n v="0"/>
    <m/>
    <m/>
    <n v="0"/>
    <m/>
    <m/>
    <m/>
    <m/>
    <m/>
    <m/>
    <m/>
    <m/>
    <s v="709898817 REVB"/>
    <s v="S19314"/>
    <s v="SEAGATE TECHNOLOGY INTERNATIONAL (WUXI) CO., LTD"/>
    <m/>
    <n v="0"/>
    <n v="0"/>
    <n v="0"/>
    <n v="0"/>
    <n v="0"/>
    <n v="0"/>
    <m/>
    <m/>
    <m/>
    <s v="No"/>
    <s v="W665316"/>
    <n v="0"/>
    <m/>
    <s v="S19314"/>
    <m/>
    <m/>
    <s v="H0065022"/>
  </r>
  <r>
    <x v="969"/>
    <n v="10000"/>
    <n v="10000"/>
    <n v="45770"/>
    <s v="502LAUGH"/>
    <n v="0.47711805555555553"/>
    <s v="E190912129"/>
    <m/>
    <x v="0"/>
    <s v="Yes"/>
    <n v="63"/>
    <s v="SANKI"/>
    <x v="2"/>
    <s v="PM80"/>
    <s v="YAP ZHI PING"/>
    <n v="2000"/>
    <n v="95"/>
    <n v="1.5833333333333333"/>
    <d v="2025-04-22T00:00:00"/>
    <m/>
    <n v="40"/>
    <n v="80000"/>
    <s v="PE"/>
    <s v="709898817 REVB0001"/>
    <n v="0"/>
    <n v="80000"/>
    <n v="0"/>
    <n v="0"/>
    <n v="0"/>
    <n v="0"/>
    <m/>
    <m/>
    <n v="0"/>
    <m/>
    <m/>
    <m/>
    <m/>
    <m/>
    <m/>
    <m/>
    <m/>
    <s v="709898817 REVB"/>
    <s v="S19314"/>
    <s v="SEAGATE TECHNOLOGY INTERNATIONAL (WUXI) CO., LTD"/>
    <m/>
    <n v="0"/>
    <n v="0"/>
    <n v="0"/>
    <n v="0"/>
    <n v="0"/>
    <n v="0"/>
    <m/>
    <m/>
    <m/>
    <s v="No"/>
    <s v="W665317"/>
    <n v="0"/>
    <m/>
    <s v="S19314"/>
    <m/>
    <m/>
    <s v="H0065023"/>
  </r>
  <r>
    <x v="970"/>
    <n v="10000"/>
    <n v="10000"/>
    <n v="45770"/>
    <s v="502LAUGH"/>
    <n v="0.47711805555555553"/>
    <s v="E190912129"/>
    <m/>
    <x v="0"/>
    <s v="Yes"/>
    <n v="63"/>
    <s v="SANKI"/>
    <x v="2"/>
    <s v="PM80"/>
    <s v="YAP ZHI PING"/>
    <n v="3334"/>
    <n v="128.35"/>
    <n v="2.1391666666666667"/>
    <d v="2025-04-22T00:00:00"/>
    <m/>
    <n v="60"/>
    <n v="200040"/>
    <s v="PE"/>
    <s v="739709802 REVA0001"/>
    <n v="0"/>
    <n v="200000"/>
    <n v="40"/>
    <n v="0"/>
    <n v="0"/>
    <n v="0"/>
    <m/>
    <m/>
    <n v="0"/>
    <m/>
    <m/>
    <m/>
    <m/>
    <m/>
    <m/>
    <m/>
    <m/>
    <s v="739709802 REVA"/>
    <s v="S19314"/>
    <s v="SEAGATE TECHNOLOGY INTERNATIONAL (WUXI) CO., LTD"/>
    <m/>
    <n v="0"/>
    <n v="0"/>
    <n v="0"/>
    <n v="0"/>
    <n v="0"/>
    <n v="0"/>
    <m/>
    <m/>
    <m/>
    <s v="No"/>
    <s v="W665574"/>
    <n v="0"/>
    <m/>
    <s v="S19314"/>
    <m/>
    <m/>
    <s v="H0065033"/>
  </r>
  <r>
    <x v="971"/>
    <n v="10000"/>
    <n v="10000"/>
    <n v="45772"/>
    <s v="502LAUGH"/>
    <s v=" 5:10:13 pm"/>
    <s v="M4B4A05EGJCJ112-S24Y100131"/>
    <m/>
    <x v="0"/>
    <s v="Yes"/>
    <n v="66"/>
    <s v="Fujishiko "/>
    <x v="2"/>
    <s v="PM48"/>
    <s v="CHAN TZYY XUAN"/>
    <n v="150000"/>
    <n v="3045"/>
    <n v="50.75"/>
    <d v="2025-04-22T00:00:00"/>
    <m/>
    <n v="1"/>
    <n v="150000"/>
    <s v="PE"/>
    <s v="716626800 REVC0001"/>
    <n v="0"/>
    <n v="150000"/>
    <n v="0"/>
    <n v="0"/>
    <n v="0"/>
    <n v="0"/>
    <m/>
    <m/>
    <n v="0"/>
    <m/>
    <m/>
    <m/>
    <m/>
    <m/>
    <m/>
    <m/>
    <m/>
    <s v="716626800 REVC"/>
    <s v="S19081-TH"/>
    <s v="SEAGATE TECHNOLOGY (THAILAND) LTD."/>
    <m/>
    <n v="0"/>
    <n v="0"/>
    <n v="0"/>
    <n v="0"/>
    <n v="0"/>
    <n v="0"/>
    <m/>
    <m/>
    <m/>
    <s v="No"/>
    <s v="W665577"/>
    <n v="0"/>
    <m/>
    <s v="S19081-TH"/>
    <m/>
    <m/>
    <s v="H0065049"/>
  </r>
  <r>
    <x v="972"/>
    <n v="10000"/>
    <n v="10000"/>
    <n v="45770"/>
    <s v="502LAUGH"/>
    <n v="0.47768518518518521"/>
    <s v="M0BUF4262"/>
    <m/>
    <x v="0"/>
    <s v="Yes"/>
    <n v="70"/>
    <s v="SANKI"/>
    <x v="2"/>
    <s v="PS84"/>
    <s v="YIP WENG FAI"/>
    <n v="15000"/>
    <n v="420"/>
    <n v="7"/>
    <d v="2025-04-22T00:00:00"/>
    <m/>
    <n v="6"/>
    <n v="90000"/>
    <s v="PE"/>
    <s v="722138300 REVA0001"/>
    <n v="0"/>
    <n v="90000"/>
    <n v="0"/>
    <n v="0"/>
    <n v="0"/>
    <n v="0"/>
    <m/>
    <m/>
    <n v="0"/>
    <m/>
    <m/>
    <m/>
    <m/>
    <m/>
    <m/>
    <m/>
    <m/>
    <s v="722138300 REVA"/>
    <s v="S19081-TH"/>
    <s v="SEAGATE TECHNOLOGY (THAILAND) LTD."/>
    <m/>
    <n v="0"/>
    <n v="0"/>
    <n v="0"/>
    <n v="0"/>
    <n v="0"/>
    <n v="0"/>
    <m/>
    <m/>
    <m/>
    <s v="No"/>
    <s v="W665579"/>
    <n v="0"/>
    <m/>
    <s v="S19081-TH"/>
    <m/>
    <m/>
    <s v="H0065052"/>
  </r>
  <r>
    <x v="973"/>
    <n v="10000"/>
    <n v="10000"/>
    <n v="45770"/>
    <s v="502LAUGH"/>
    <s v=" 8:46:06 am"/>
    <s v="S24Y100131"/>
    <m/>
    <x v="0"/>
    <s v="Yes"/>
    <n v="66"/>
    <s v="Fujishiko "/>
    <x v="2"/>
    <s v="PM48"/>
    <s v="CHAN TZYY XUAN"/>
    <n v="200"/>
    <n v="49"/>
    <n v="0.81666666666666665"/>
    <d v="2025-04-22T00:00:00"/>
    <m/>
    <n v="1"/>
    <n v="200"/>
    <s v="PE"/>
    <s v="764043800 REVA0001"/>
    <n v="0"/>
    <n v="200"/>
    <n v="0"/>
    <n v="0"/>
    <n v="0"/>
    <n v="0"/>
    <m/>
    <m/>
    <n v="0"/>
    <m/>
    <m/>
    <m/>
    <m/>
    <m/>
    <m/>
    <m/>
    <m/>
    <s v="764043800 REVA"/>
    <s v="S19081"/>
    <s v="SEAGATE SINGAPORE INTERNATIONAL HEADQUARTERS"/>
    <m/>
    <n v="0"/>
    <n v="0"/>
    <n v="0"/>
    <n v="0"/>
    <n v="0"/>
    <n v="0"/>
    <m/>
    <m/>
    <m/>
    <s v="No"/>
    <s v="W665319"/>
    <n v="0"/>
    <m/>
    <s v="S19081"/>
    <m/>
    <m/>
    <s v="ZSA101813"/>
  </r>
  <r>
    <x v="974"/>
    <n v="10000"/>
    <n v="10000"/>
    <n v="45770"/>
    <s v="502LAUGH"/>
    <s v=" 8:46:06 am"/>
    <s v="S24Y100131"/>
    <m/>
    <x v="0"/>
    <s v="Yes"/>
    <n v="66"/>
    <s v="Fujishiko "/>
    <x v="2"/>
    <s v="PM48"/>
    <s v="CHAN TZYY XUAN"/>
    <n v="50"/>
    <n v="46"/>
    <n v="0.76666666666666672"/>
    <d v="2025-04-22T00:00:00"/>
    <m/>
    <n v="1"/>
    <n v="50"/>
    <s v="PE"/>
    <s v="764043800 REVA0001"/>
    <n v="0"/>
    <n v="50"/>
    <n v="0"/>
    <n v="0"/>
    <n v="0"/>
    <n v="0"/>
    <m/>
    <m/>
    <n v="0"/>
    <m/>
    <m/>
    <m/>
    <m/>
    <m/>
    <m/>
    <m/>
    <m/>
    <s v="764043800 REVA"/>
    <s v="S19081"/>
    <s v="SEAGATE SINGAPORE INTERNATIONAL HEADQUARTERS"/>
    <m/>
    <n v="0"/>
    <n v="0"/>
    <n v="0"/>
    <n v="0"/>
    <n v="0"/>
    <n v="0"/>
    <m/>
    <m/>
    <m/>
    <s v="No"/>
    <s v="W665320"/>
    <n v="0"/>
    <m/>
    <s v="S19081"/>
    <m/>
    <m/>
    <s v="ZSA101814"/>
  </r>
  <r>
    <x v="975"/>
    <n v="10000"/>
    <n v="10000"/>
    <n v="45770"/>
    <s v="502LAUGH"/>
    <s v=" 8:46:06 am"/>
    <s v="S24Y100131"/>
    <m/>
    <x v="0"/>
    <s v="Yes"/>
    <n v="66"/>
    <s v="Fujishiko "/>
    <x v="2"/>
    <s v="PM48"/>
    <s v="CHAN TZYY XUAN"/>
    <n v="240"/>
    <n v="49.8"/>
    <n v="0.83"/>
    <d v="2025-04-22T00:00:00"/>
    <m/>
    <n v="1"/>
    <n v="240"/>
    <s v="PE"/>
    <s v="764043800 REVA0001"/>
    <n v="0"/>
    <n v="240"/>
    <n v="0"/>
    <n v="0"/>
    <n v="0"/>
    <n v="0"/>
    <m/>
    <m/>
    <n v="0"/>
    <m/>
    <m/>
    <m/>
    <m/>
    <m/>
    <m/>
    <m/>
    <m/>
    <s v="764043800 REVA"/>
    <s v="S19081"/>
    <s v="SEAGATE SINGAPORE INTERNATIONAL HEADQUARTERS"/>
    <m/>
    <n v="0"/>
    <n v="0"/>
    <n v="0"/>
    <n v="0"/>
    <n v="0"/>
    <n v="0"/>
    <m/>
    <m/>
    <m/>
    <s v="No"/>
    <s v="W665321"/>
    <n v="0"/>
    <m/>
    <s v="S19081"/>
    <m/>
    <m/>
    <s v="ZSA101815"/>
  </r>
  <r>
    <x v="976"/>
    <n v="10000"/>
    <n v="10000"/>
    <n v="45770"/>
    <s v="502LAUGH"/>
    <s v=" 9:26:12 am"/>
    <s v="MOBM63480"/>
    <m/>
    <x v="0"/>
    <s v="Yes"/>
    <n v="88"/>
    <s v="OKI"/>
    <x v="0"/>
    <s v="PP24"/>
    <s v="HO HON SENG"/>
    <n v="800"/>
    <m/>
    <m/>
    <d v="2025-04-22T00:00:00"/>
    <m/>
    <n v="1"/>
    <n v="800"/>
    <s v="PE"/>
    <s v="4022 451 413710001"/>
    <n v="0"/>
    <n v="500"/>
    <n v="300"/>
    <n v="0"/>
    <n v="0"/>
    <n v="0"/>
    <m/>
    <m/>
    <n v="0"/>
    <m/>
    <m/>
    <m/>
    <m/>
    <m/>
    <m/>
    <m/>
    <m/>
    <s v="4022 451 41371"/>
    <s v="V22065"/>
    <s v="VDL ENABLING TECHNOLOGIES GROUP (S) PTE LTD"/>
    <m/>
    <n v="0"/>
    <n v="0"/>
    <n v="0"/>
    <n v="0"/>
    <n v="0"/>
    <n v="0"/>
    <m/>
    <m/>
    <m/>
    <s v="No"/>
    <s v="W666082"/>
    <n v="0"/>
    <m/>
    <s v="V22065"/>
    <m/>
    <m/>
    <s v="S0363407"/>
  </r>
  <r>
    <x v="976"/>
    <n v="10000"/>
    <n v="20000"/>
    <n v="45770"/>
    <s v="502LAUGH"/>
    <s v=" 9:26:12 am"/>
    <s v="MOBM63480"/>
    <m/>
    <x v="1"/>
    <s v="Yes"/>
    <n v="92"/>
    <s v="Polly Digital Cut"/>
    <x v="4"/>
    <s v="PM87"/>
    <s v="LEE SHIEN WEI"/>
    <n v="600"/>
    <m/>
    <m/>
    <d v="2025-04-22T00:00:00"/>
    <m/>
    <n v="1"/>
    <n v="600"/>
    <s v="PE"/>
    <s v="4022 451 413710001"/>
    <n v="0"/>
    <n v="500"/>
    <n v="100"/>
    <n v="0"/>
    <n v="0"/>
    <n v="0"/>
    <m/>
    <m/>
    <n v="0"/>
    <m/>
    <m/>
    <m/>
    <m/>
    <m/>
    <m/>
    <m/>
    <m/>
    <s v="4022 451 41371"/>
    <s v="V22065"/>
    <s v="VDL ENABLING TECHNOLOGIES GROUP (S) PTE LTD"/>
    <m/>
    <n v="0"/>
    <n v="0"/>
    <n v="0"/>
    <n v="0"/>
    <n v="0"/>
    <n v="0"/>
    <m/>
    <m/>
    <m/>
    <s v="No"/>
    <s v="W666082"/>
    <n v="0"/>
    <m/>
    <s v="V22065"/>
    <m/>
    <m/>
    <s v="S0363407"/>
  </r>
  <r>
    <x v="977"/>
    <n v="10000"/>
    <n v="10000"/>
    <n v="45769"/>
    <s v="502LAUGH"/>
    <s v=" 2:27:29 pm"/>
    <s v="L5305U8042"/>
    <m/>
    <x v="0"/>
    <s v="Yes"/>
    <n v="82"/>
    <s v="POLLY"/>
    <x v="2"/>
    <s v="PM11"/>
    <s v="TEE MENG CHAI"/>
    <n v="4000"/>
    <m/>
    <m/>
    <d v="2025-04-22T00:00:00"/>
    <m/>
    <n v="5"/>
    <n v="20000"/>
    <s v="PE"/>
    <s v="150-02285-2K0001"/>
    <n v="0"/>
    <n v="20000"/>
    <n v="0"/>
    <n v="0"/>
    <n v="0"/>
    <n v="0"/>
    <m/>
    <m/>
    <n v="0"/>
    <m/>
    <m/>
    <m/>
    <m/>
    <m/>
    <m/>
    <m/>
    <m/>
    <s v="150-02319"/>
    <s v="I09146"/>
    <s v="MICRON SEMICONDUCTOR ASIA OPERATIONS PTE LTD"/>
    <m/>
    <n v="0"/>
    <n v="0"/>
    <n v="0"/>
    <n v="0"/>
    <n v="0"/>
    <n v="0"/>
    <m/>
    <m/>
    <m/>
    <s v="No"/>
    <s v="W665322"/>
    <n v="0"/>
    <m/>
    <s v="I09146"/>
    <m/>
    <m/>
    <s v="S0363410"/>
  </r>
  <r>
    <x v="978"/>
    <n v="10000"/>
    <n v="10000"/>
    <n v="45770"/>
    <s v="502LAUGH"/>
    <s v=" 8:44:35 am"/>
    <s v="S248100241"/>
    <m/>
    <x v="0"/>
    <s v="Yes"/>
    <n v="62"/>
    <s v="Fujishiko "/>
    <x v="2"/>
    <s v="PMJ0"/>
    <s v="KOR CHEW OR"/>
    <n v="20"/>
    <n v="45.4"/>
    <n v="0.7566666666666666"/>
    <d v="2025-04-22T00:00:00"/>
    <m/>
    <n v="1"/>
    <n v="20"/>
    <s v="PE"/>
    <s v="764043600 REVA0001"/>
    <n v="0"/>
    <n v="20"/>
    <n v="0"/>
    <n v="0"/>
    <n v="0"/>
    <n v="0"/>
    <m/>
    <m/>
    <n v="0"/>
    <m/>
    <m/>
    <m/>
    <m/>
    <m/>
    <m/>
    <m/>
    <m/>
    <s v="764043600 REVA"/>
    <s v="S19081"/>
    <s v="SEAGATE SINGAPORE INTERNATIONAL HEADQUARTERS"/>
    <m/>
    <n v="0"/>
    <n v="0"/>
    <n v="0"/>
    <n v="0"/>
    <n v="0"/>
    <n v="0"/>
    <m/>
    <m/>
    <m/>
    <s v="No"/>
    <s v="W665323"/>
    <n v="0"/>
    <m/>
    <s v="S19081"/>
    <m/>
    <m/>
    <s v="ZSA101819"/>
  </r>
  <r>
    <x v="979"/>
    <n v="10000"/>
    <n v="10000"/>
    <n v="45770"/>
    <s v="502LAUGH"/>
    <s v=" 8:44:35 am"/>
    <s v="S248100241"/>
    <m/>
    <x v="0"/>
    <s v="Yes"/>
    <n v="62"/>
    <s v="Fujishiko "/>
    <x v="2"/>
    <s v="PMJ0"/>
    <s v="KOR CHEW OR"/>
    <n v="240"/>
    <n v="49.8"/>
    <n v="0.83"/>
    <d v="2025-04-22T00:00:00"/>
    <m/>
    <n v="1"/>
    <n v="240"/>
    <s v="PE"/>
    <s v="764043600 REVA0001"/>
    <n v="0"/>
    <n v="240"/>
    <n v="0"/>
    <n v="0"/>
    <n v="0"/>
    <n v="0"/>
    <m/>
    <m/>
    <n v="0"/>
    <m/>
    <m/>
    <m/>
    <m/>
    <m/>
    <m/>
    <m/>
    <m/>
    <s v="764043600 REVA"/>
    <s v="S19081"/>
    <s v="SEAGATE SINGAPORE INTERNATIONAL HEADQUARTERS"/>
    <m/>
    <n v="0"/>
    <n v="0"/>
    <n v="0"/>
    <n v="0"/>
    <n v="0"/>
    <n v="0"/>
    <m/>
    <m/>
    <m/>
    <s v="No"/>
    <s v="W665324"/>
    <n v="0"/>
    <m/>
    <s v="S19081"/>
    <m/>
    <m/>
    <s v="ZSA101820"/>
  </r>
  <r>
    <x v="980"/>
    <n v="10000"/>
    <n v="10000"/>
    <n v="45770"/>
    <s v="502LAUGH"/>
    <s v=" 8:44:35 am"/>
    <s v="S248100241"/>
    <m/>
    <x v="0"/>
    <s v="Yes"/>
    <n v="62"/>
    <s v="Fujishiko "/>
    <x v="2"/>
    <s v="PMJ0"/>
    <s v="KOR CHEW OR"/>
    <n v="50"/>
    <n v="46"/>
    <n v="0.76666666666666672"/>
    <d v="2025-04-22T00:00:00"/>
    <m/>
    <n v="1"/>
    <n v="50"/>
    <s v="PE"/>
    <s v="764043600 REVA0001"/>
    <n v="0"/>
    <n v="50"/>
    <n v="0"/>
    <n v="0"/>
    <n v="0"/>
    <n v="0"/>
    <m/>
    <m/>
    <n v="0"/>
    <m/>
    <m/>
    <m/>
    <m/>
    <m/>
    <m/>
    <m/>
    <m/>
    <s v="764043600 REVA"/>
    <s v="S19081-TH"/>
    <s v="SEAGATE TECHNOLOGY (THAILAND) LTD."/>
    <m/>
    <n v="0"/>
    <n v="0"/>
    <n v="0"/>
    <n v="0"/>
    <n v="0"/>
    <n v="0"/>
    <m/>
    <m/>
    <m/>
    <s v="No"/>
    <s v="W665588"/>
    <n v="0"/>
    <m/>
    <s v="S19081-TH"/>
    <m/>
    <m/>
    <s v="H0065068"/>
  </r>
  <r>
    <x v="981"/>
    <n v="10000"/>
    <n v="10000"/>
    <n v="45770"/>
    <s v="502LAUGH"/>
    <s v=" 8:46:06 am"/>
    <s v="S24Y100131"/>
    <m/>
    <x v="0"/>
    <s v="Yes"/>
    <n v="66"/>
    <s v="Fujishiko "/>
    <x v="2"/>
    <s v="PM48"/>
    <s v="CHAN TZYY XUAN"/>
    <n v="50"/>
    <n v="46"/>
    <n v="0.76666666666666672"/>
    <d v="2025-04-22T00:00:00"/>
    <m/>
    <n v="1"/>
    <n v="50"/>
    <s v="PE"/>
    <s v="764043800 REVA0001"/>
    <n v="0"/>
    <n v="50"/>
    <n v="0"/>
    <n v="0"/>
    <n v="0"/>
    <n v="0"/>
    <m/>
    <m/>
    <n v="0"/>
    <m/>
    <m/>
    <m/>
    <m/>
    <m/>
    <m/>
    <m/>
    <m/>
    <s v="764043800 REVA"/>
    <s v="S19081-TH"/>
    <s v="SEAGATE TECHNOLOGY (THAILAND) LTD."/>
    <m/>
    <n v="0"/>
    <n v="0"/>
    <n v="0"/>
    <n v="0"/>
    <n v="0"/>
    <n v="0"/>
    <m/>
    <m/>
    <m/>
    <s v="No"/>
    <s v="W665589"/>
    <n v="0"/>
    <m/>
    <s v="S19081-TH"/>
    <m/>
    <m/>
    <s v="H0065067"/>
  </r>
  <r>
    <x v="907"/>
    <n v="10000"/>
    <n v="20000"/>
    <n v="45771"/>
    <s v="502LAUGH"/>
    <s v=" 8:37:51 am"/>
    <s v="SG-5656707-01"/>
    <s v="FSC29943"/>
    <x v="0"/>
    <s v="No"/>
    <n v="73"/>
    <s v="Brotech DF330"/>
    <x v="1"/>
    <s v="PM59"/>
    <s v="VOON CHAN PIN"/>
    <n v="24000"/>
    <n v="430"/>
    <n v="7.166666666666667"/>
    <d v="2025-04-23T00:00:00"/>
    <m/>
    <n v="12"/>
    <n v="288000"/>
    <s v="PE"/>
    <n v="80256230001"/>
    <n v="0"/>
    <n v="0"/>
    <n v="0"/>
    <n v="0"/>
    <n v="0"/>
    <n v="0"/>
    <m/>
    <m/>
    <n v="0"/>
    <m/>
    <m/>
    <m/>
    <s v="No"/>
    <n v="0"/>
    <s v="No"/>
    <m/>
    <m/>
    <n v="8025623"/>
    <s v="B02083"/>
    <s v="BECTON DICKINSON MEDICAL (S) PTE LTD"/>
    <m/>
    <n v="0"/>
    <n v="0"/>
    <n v="0"/>
    <n v="0"/>
    <n v="0"/>
    <n v="0"/>
    <m/>
    <m/>
    <m/>
    <s v="No"/>
    <m/>
    <m/>
    <m/>
    <s v="B02083"/>
    <m/>
    <m/>
    <s v="S0361326"/>
  </r>
  <r>
    <x v="982"/>
    <n v="10000"/>
    <n v="10000"/>
    <n v="45772"/>
    <s v="502LAUGH"/>
    <s v=" 8:26:08 am"/>
    <s v="SG-566171301"/>
    <s v="FSC29943"/>
    <x v="0"/>
    <s v="No"/>
    <n v="73"/>
    <s v="Brotech DF330"/>
    <x v="1"/>
    <s v="PM18"/>
    <s v="LAI CHIN YANG"/>
    <n v="60000"/>
    <n v="1030"/>
    <n v="17.166666666666668"/>
    <d v="2025-04-23T00:00:00"/>
    <m/>
    <n v="12"/>
    <n v="720000"/>
    <s v="PE"/>
    <n v="80256230001"/>
    <n v="0"/>
    <n v="0"/>
    <n v="0"/>
    <n v="0"/>
    <n v="0"/>
    <n v="0"/>
    <m/>
    <m/>
    <n v="0"/>
    <m/>
    <m/>
    <m/>
    <s v="No"/>
    <n v="0"/>
    <s v="No"/>
    <m/>
    <m/>
    <n v="8025623"/>
    <s v="B02083"/>
    <s v="BECTON DICKINSON MEDICAL (S) PTE LTD"/>
    <m/>
    <n v="0"/>
    <n v="0"/>
    <n v="0"/>
    <n v="0"/>
    <n v="0"/>
    <n v="0"/>
    <m/>
    <m/>
    <m/>
    <s v="No"/>
    <m/>
    <m/>
    <m/>
    <s v="B02083"/>
    <m/>
    <m/>
    <s v="S0361327"/>
  </r>
  <r>
    <x v="983"/>
    <n v="10000"/>
    <n v="30000"/>
    <n v="45771"/>
    <s v="502LAUGH"/>
    <s v=" 8:35:18 am"/>
    <s v="M0BVI8680"/>
    <s v="SC30898S"/>
    <x v="0"/>
    <s v="No"/>
    <n v="94"/>
    <s v="Taiyo"/>
    <x v="3"/>
    <s v="PM09"/>
    <s v="PANG JING FULL"/>
    <n v="9000"/>
    <m/>
    <m/>
    <d v="2025-04-23T00:00:00"/>
    <m/>
    <n v="4"/>
    <n v="36000"/>
    <s v="PE"/>
    <s v="L001-772785-00000006"/>
    <n v="0"/>
    <n v="0"/>
    <n v="0"/>
    <n v="0"/>
    <n v="0"/>
    <n v="0"/>
    <m/>
    <m/>
    <n v="0"/>
    <m/>
    <m/>
    <m/>
    <s v="No"/>
    <n v="0"/>
    <s v="No"/>
    <m/>
    <m/>
    <s v="L001-772785-000006CG"/>
    <s v="W23041-TH"/>
    <s v="WESTERN DIGITAL STORAGE TECHNOLOGIES"/>
    <m/>
    <n v="0"/>
    <n v="0"/>
    <n v="0"/>
    <n v="0"/>
    <n v="0"/>
    <n v="0"/>
    <m/>
    <m/>
    <m/>
    <s v="No"/>
    <m/>
    <m/>
    <m/>
    <s v="W23041-TH"/>
    <m/>
    <m/>
    <s v="H0064811"/>
  </r>
  <r>
    <x v="984"/>
    <n v="10000"/>
    <n v="10000"/>
    <n v="45771"/>
    <s v="502LAUGH"/>
    <s v=" 4:21:54 pm"/>
    <s v="M0BUE5730"/>
    <s v="SC30898S"/>
    <x v="0"/>
    <s v="No"/>
    <n v="94"/>
    <s v="Taiyo"/>
    <x v="3"/>
    <s v="PM09"/>
    <s v="PANG JING FULL"/>
    <n v="9000"/>
    <m/>
    <m/>
    <d v="2025-04-23T00:00:00"/>
    <m/>
    <n v="4"/>
    <n v="36000"/>
    <s v="PE"/>
    <s v="L001-772785-00000006"/>
    <n v="0"/>
    <n v="0"/>
    <n v="0"/>
    <n v="0"/>
    <n v="0"/>
    <n v="0"/>
    <m/>
    <m/>
    <n v="0"/>
    <m/>
    <m/>
    <m/>
    <s v="No"/>
    <n v="0"/>
    <s v="No"/>
    <m/>
    <m/>
    <s v="L001-772785-000006CG"/>
    <s v="W23041-TH"/>
    <s v="WESTERN DIGITAL STORAGE TECHNOLOGIES"/>
    <m/>
    <n v="0"/>
    <n v="0"/>
    <n v="0"/>
    <n v="0"/>
    <n v="0"/>
    <n v="0"/>
    <m/>
    <m/>
    <m/>
    <s v="No"/>
    <m/>
    <m/>
    <m/>
    <s v="W23041-TH"/>
    <m/>
    <m/>
    <s v="H0064812"/>
  </r>
  <r>
    <x v="853"/>
    <n v="10000"/>
    <n v="30000"/>
    <n v="45784"/>
    <s v="502LAUGH"/>
    <s v=" 2:27:54 pm"/>
    <s v="D008O0561/D008O0591"/>
    <s v="FDC31616"/>
    <x v="1"/>
    <s v="No"/>
    <n v="77"/>
    <s v="Brotech DF330 "/>
    <x v="1"/>
    <s v="PM74"/>
    <s v="YONG CHEE SOON"/>
    <n v="17667"/>
    <n v="324.45"/>
    <n v="5.4074999999999998"/>
    <d v="2025-04-23T00:00:00"/>
    <m/>
    <n v="6"/>
    <n v="106002"/>
    <s v="PE"/>
    <s v="1VV22-80022-FT0001"/>
    <n v="0"/>
    <n v="0"/>
    <n v="0"/>
    <n v="0"/>
    <n v="0"/>
    <n v="0"/>
    <m/>
    <m/>
    <n v="0"/>
    <m/>
    <m/>
    <m/>
    <s v="No"/>
    <n v="0"/>
    <s v="No"/>
    <m/>
    <m/>
    <s v="1VV22-80022-FT"/>
    <s v="H08031-JIM-M"/>
    <s v="HP MALAYSIA MANUFACTURING SDN.BHD."/>
    <m/>
    <n v="0"/>
    <n v="0"/>
    <n v="0"/>
    <n v="0"/>
    <n v="0"/>
    <n v="0"/>
    <m/>
    <m/>
    <m/>
    <s v="No"/>
    <m/>
    <m/>
    <m/>
    <s v="H08031-JIM-M"/>
    <m/>
    <m/>
    <s v="S0362941"/>
  </r>
  <r>
    <x v="985"/>
    <n v="10000"/>
    <n v="10000"/>
    <n v="45772"/>
    <s v="502LAUGH"/>
    <s v=" 8:36:37 am"/>
    <s v="4112210U5"/>
    <s v="BC13869"/>
    <x v="0"/>
    <s v="No"/>
    <n v="79"/>
    <s v="HP Indigo 6800"/>
    <x v="0"/>
    <s v="PM16"/>
    <s v="TEO KAH JUN"/>
    <n v="250"/>
    <n v="42.5"/>
    <n v="0.70833333333333337"/>
    <d v="2025-04-23T00:00:00"/>
    <m/>
    <n v="6"/>
    <n v="1500"/>
    <s v="PE"/>
    <s v="810480 INDEX4000001"/>
    <n v="0"/>
    <n v="0"/>
    <n v="0"/>
    <n v="0"/>
    <n v="0"/>
    <n v="0"/>
    <m/>
    <m/>
    <n v="0"/>
    <m/>
    <m/>
    <m/>
    <s v="No"/>
    <n v="0"/>
    <s v="No"/>
    <m/>
    <m/>
    <s v="810480 INDEX400"/>
    <s v="V22000"/>
    <s v="PT VARTA MICROBATTERY INDONESIA"/>
    <m/>
    <n v="0"/>
    <n v="0"/>
    <n v="0"/>
    <n v="0"/>
    <n v="0"/>
    <n v="0"/>
    <m/>
    <m/>
    <m/>
    <s v="No"/>
    <m/>
    <m/>
    <m/>
    <s v="V22000"/>
    <m/>
    <m/>
    <s v="S0363131"/>
  </r>
  <r>
    <x v="986"/>
    <n v="10000"/>
    <n v="10000"/>
    <n v="45786"/>
    <s v="502LAUGH"/>
    <s v=" 4:09:09 pm"/>
    <s v="1062058084/10620258083"/>
    <s v="FSC30754"/>
    <x v="0"/>
    <s v="No"/>
    <n v="79"/>
    <s v="HP Indigo 6800"/>
    <x v="0"/>
    <s v="PM16"/>
    <s v="TEO KAH JUN"/>
    <n v="2937"/>
    <n v="176.85"/>
    <n v="2.9474999999999998"/>
    <d v="2025-04-23T00:00:00"/>
    <m/>
    <n v="297"/>
    <n v="872289"/>
    <s v="PE"/>
    <s v="3YM60-80017-FT0001"/>
    <n v="0"/>
    <n v="0"/>
    <n v="0"/>
    <n v="0"/>
    <n v="0"/>
    <n v="0"/>
    <m/>
    <m/>
    <n v="0"/>
    <m/>
    <m/>
    <m/>
    <s v="No"/>
    <n v="0"/>
    <s v="No"/>
    <m/>
    <m/>
    <s v="3YM60-80017-FT"/>
    <s v="H08031-JIM-M"/>
    <s v="HP MALAYSIA MANUFACTURING SDN.BHD."/>
    <m/>
    <n v="0"/>
    <n v="0"/>
    <n v="0"/>
    <n v="0"/>
    <n v="0"/>
    <n v="0"/>
    <m/>
    <m/>
    <m/>
    <s v="No"/>
    <m/>
    <m/>
    <m/>
    <s v="H08031-JIM-M"/>
    <m/>
    <m/>
    <s v="S0363224"/>
  </r>
  <r>
    <x v="987"/>
    <n v="10000"/>
    <n v="10000"/>
    <n v="45786"/>
    <s v="502LAUGH"/>
    <s v=" 1:54:31 pm"/>
    <n v="10620258084"/>
    <s v="FSC30754"/>
    <x v="0"/>
    <s v="No"/>
    <n v="79"/>
    <s v="HP Indigo 6800"/>
    <x v="0"/>
    <s v="PM16"/>
    <s v="TEO KAH JUN"/>
    <n v="716"/>
    <n v="65.8"/>
    <n v="1.0966666666666667"/>
    <d v="2025-04-23T00:00:00"/>
    <m/>
    <n v="297"/>
    <n v="212652"/>
    <s v="PE"/>
    <s v="3YM63-80017-FT0001"/>
    <n v="0"/>
    <n v="0"/>
    <n v="0"/>
    <n v="0"/>
    <n v="0"/>
    <n v="0"/>
    <m/>
    <m/>
    <n v="0"/>
    <m/>
    <m/>
    <m/>
    <s v="No"/>
    <n v="0"/>
    <s v="No"/>
    <m/>
    <m/>
    <s v="3YM63-80017-FT"/>
    <s v="H08031-JIM-M"/>
    <s v="HP MALAYSIA MANUFACTURING SDN.BHD."/>
    <m/>
    <n v="0"/>
    <n v="0"/>
    <n v="0"/>
    <n v="0"/>
    <n v="0"/>
    <n v="0"/>
    <m/>
    <m/>
    <m/>
    <s v="No"/>
    <m/>
    <m/>
    <m/>
    <s v="H08031-JIM-M"/>
    <m/>
    <m/>
    <s v="S0363344"/>
  </r>
  <r>
    <x v="674"/>
    <n v="10000"/>
    <n v="30000"/>
    <n v="45775"/>
    <s v="502LAUGH"/>
    <s v=" 1:59:03 pm"/>
    <s v="BZC064-09"/>
    <m/>
    <x v="1"/>
    <s v="Yes"/>
    <n v="76"/>
    <s v="HDS 3"/>
    <x v="2"/>
    <s v="PM46"/>
    <s v="TAN CHEE CHUN"/>
    <n v="68000"/>
    <n v="3445"/>
    <n v="57.416666666666664"/>
    <d v="2025-04-23T00:00:00"/>
    <m/>
    <n v="6"/>
    <n v="408000"/>
    <s v="PE"/>
    <s v="KT-200-W0001"/>
    <n v="0"/>
    <n v="407998"/>
    <n v="2"/>
    <n v="0"/>
    <n v="0"/>
    <n v="0"/>
    <m/>
    <m/>
    <n v="0"/>
    <m/>
    <m/>
    <m/>
    <m/>
    <m/>
    <m/>
    <m/>
    <m/>
    <s v="KT-200-W"/>
    <s v="E05203"/>
    <s v="E-Z LETTERING SERVICE"/>
    <m/>
    <n v="0"/>
    <n v="0"/>
    <n v="0"/>
    <n v="0"/>
    <n v="0"/>
    <n v="0"/>
    <m/>
    <m/>
    <m/>
    <s v="No"/>
    <s v="W665897"/>
    <n v="0"/>
    <m/>
    <s v="E05203"/>
    <m/>
    <m/>
    <s v="S0356612"/>
  </r>
  <r>
    <x v="849"/>
    <n v="10000"/>
    <n v="20000"/>
    <n v="45770"/>
    <s v="502LAUGH"/>
    <s v=" 4:34:13 pm"/>
    <s v="25116A1404"/>
    <m/>
    <x v="1"/>
    <s v="Yes"/>
    <n v="60"/>
    <s v="Fujishiko UDP-5000"/>
    <x v="2"/>
    <s v="PM30"/>
    <s v="OH KIAN YUAN"/>
    <n v="10000"/>
    <n v="245"/>
    <n v="4.083333333333333"/>
    <d v="2025-04-23T00:00:00"/>
    <m/>
    <n v="1"/>
    <n v="10000"/>
    <s v="PE"/>
    <s v="96913452N0001"/>
    <n v="0"/>
    <n v="10000"/>
    <n v="0"/>
    <n v="0"/>
    <n v="0"/>
    <n v="0"/>
    <m/>
    <m/>
    <n v="0"/>
    <m/>
    <m/>
    <m/>
    <m/>
    <m/>
    <m/>
    <m/>
    <m/>
    <s v="96913452N"/>
    <s v="F06183"/>
    <s v="FISCHER TECH (THAILAND) CO., LTD"/>
    <m/>
    <n v="0"/>
    <n v="0"/>
    <n v="0"/>
    <n v="0"/>
    <n v="0"/>
    <n v="0"/>
    <m/>
    <m/>
    <m/>
    <s v="No"/>
    <s v="W665274"/>
    <n v="0"/>
    <m/>
    <s v="F06183"/>
    <m/>
    <m/>
    <s v="S0360710"/>
  </r>
  <r>
    <x v="850"/>
    <n v="10000"/>
    <n v="20000"/>
    <n v="45771"/>
    <s v="502LAUGH"/>
    <s v=" 1:24:11 pm"/>
    <s v="25116A1404"/>
    <m/>
    <x v="1"/>
    <s v="Yes"/>
    <n v="60"/>
    <s v="Fujishiko UDP-5000"/>
    <x v="2"/>
    <s v="PM30"/>
    <s v="OH KIAN YUAN"/>
    <n v="16000"/>
    <n v="365"/>
    <n v="6.083333333333333"/>
    <d v="2025-04-23T00:00:00"/>
    <m/>
    <n v="1"/>
    <n v="16000"/>
    <s v="PE"/>
    <s v="98163196N0001"/>
    <n v="0"/>
    <n v="16000"/>
    <n v="0"/>
    <n v="0"/>
    <n v="0"/>
    <n v="0"/>
    <m/>
    <m/>
    <n v="0"/>
    <m/>
    <m/>
    <m/>
    <m/>
    <m/>
    <m/>
    <m/>
    <m/>
    <s v="98163196N"/>
    <s v="F06183"/>
    <s v="FISCHER TECH (THAILAND) CO., LTD"/>
    <m/>
    <n v="0"/>
    <n v="0"/>
    <n v="0"/>
    <n v="0"/>
    <n v="0"/>
    <n v="0"/>
    <m/>
    <m/>
    <m/>
    <s v="No"/>
    <s v="W665407"/>
    <n v="0"/>
    <m/>
    <s v="F06183"/>
    <m/>
    <m/>
    <s v="S0360710"/>
  </r>
  <r>
    <x v="821"/>
    <n v="10000"/>
    <n v="50000"/>
    <n v="45772"/>
    <s v="502LAUGH"/>
    <s v=" 9:48:08 am"/>
    <s v="80117500/XHX24911A1404/XHX2410261104/1010831/W02024/5285"/>
    <m/>
    <x v="0"/>
    <s v="Yes"/>
    <n v="103"/>
    <s v="HDS"/>
    <x v="2"/>
    <s v="PM23"/>
    <s v="LAI SHI LIN"/>
    <n v="15000"/>
    <n v="530"/>
    <n v="8.8333333333333339"/>
    <d v="2025-04-23T00:00:00"/>
    <m/>
    <n v="8"/>
    <n v="120000"/>
    <s v="PE"/>
    <s v="MT273730001"/>
    <n v="0"/>
    <n v="120000"/>
    <n v="0"/>
    <n v="0"/>
    <n v="0"/>
    <n v="0"/>
    <m/>
    <m/>
    <n v="0"/>
    <m/>
    <m/>
    <m/>
    <m/>
    <m/>
    <m/>
    <m/>
    <m/>
    <s v="MT27373"/>
    <s v="Z26002"/>
    <s v="CCL DESIGN (PENANG) SDN. BHD."/>
    <m/>
    <n v="0"/>
    <n v="0"/>
    <n v="0"/>
    <n v="0"/>
    <n v="0"/>
    <n v="0"/>
    <m/>
    <m/>
    <m/>
    <s v="No"/>
    <s v="W665667"/>
    <n v="0"/>
    <m/>
    <s v="Z26002"/>
    <m/>
    <m/>
    <s v="S0360898"/>
  </r>
  <r>
    <x v="988"/>
    <n v="10000"/>
    <n v="10000"/>
    <n v="45770"/>
    <s v="502LAUGH"/>
    <s v=" 1:08:28 pm"/>
    <s v="XHX2410130003/P/O49080/XHX2410090439/XHX2409200124/BYG115-02"/>
    <m/>
    <x v="0"/>
    <s v="Yes"/>
    <n v="112"/>
    <s v="HDS"/>
    <x v="2"/>
    <s v="PM40"/>
    <s v="NGOI CHUN YONG"/>
    <n v="2500"/>
    <n v="170"/>
    <n v="2.8333333333333335"/>
    <d v="2025-04-23T00:00:00"/>
    <m/>
    <n v="12"/>
    <n v="30000"/>
    <s v="PE"/>
    <s v="TPK-864719-00100001"/>
    <n v="0"/>
    <n v="33500"/>
    <n v="-3500"/>
    <n v="0"/>
    <n v="0"/>
    <n v="0"/>
    <m/>
    <m/>
    <n v="0"/>
    <m/>
    <m/>
    <m/>
    <m/>
    <m/>
    <m/>
    <m/>
    <m/>
    <s v="TPK-864719-0010"/>
    <s v="Z26002"/>
    <s v="CCL DESIGN (PENANG) SDN. BHD."/>
    <m/>
    <n v="0"/>
    <n v="0"/>
    <n v="0"/>
    <n v="0"/>
    <n v="0"/>
    <n v="0"/>
    <m/>
    <m/>
    <m/>
    <s v="No"/>
    <s v="W665412"/>
    <n v="0"/>
    <m/>
    <s v="Z26002"/>
    <m/>
    <m/>
    <s v="S0360996"/>
  </r>
  <r>
    <x v="989"/>
    <n v="10000"/>
    <n v="10000"/>
    <n v="45777"/>
    <s v="502LAUGH"/>
    <s v=" 8:40:52 am"/>
    <s v="J00U09610/J00TB1501/J00UQ4310"/>
    <m/>
    <x v="0"/>
    <s v="Yes"/>
    <n v="110"/>
    <s v="Brotech"/>
    <x v="1"/>
    <s v="PM61"/>
    <s v="HO CHAN LE"/>
    <n v="126000"/>
    <n v="2130"/>
    <n v="35.5"/>
    <d v="2025-04-23T00:00:00"/>
    <m/>
    <n v="4"/>
    <n v="504000"/>
    <s v="PE"/>
    <s v="Z980 REV11.00001"/>
    <n v="0"/>
    <n v="504000"/>
    <n v="0"/>
    <n v="0"/>
    <n v="0"/>
    <n v="0"/>
    <m/>
    <m/>
    <n v="0"/>
    <m/>
    <m/>
    <m/>
    <m/>
    <m/>
    <m/>
    <m/>
    <m/>
    <s v="Z980 REV11.0"/>
    <s v="R18131"/>
    <s v="RESMED ASIA PTE LTD"/>
    <m/>
    <n v="0"/>
    <n v="0"/>
    <n v="0"/>
    <n v="0"/>
    <n v="0"/>
    <n v="0"/>
    <m/>
    <m/>
    <m/>
    <s v="No"/>
    <s v="W665906"/>
    <n v="0"/>
    <m/>
    <s v="R18131"/>
    <m/>
    <m/>
    <s v="S0361077"/>
  </r>
  <r>
    <x v="990"/>
    <n v="10000"/>
    <n v="10000"/>
    <n v="45771"/>
    <s v="502LAUGH"/>
    <s v=" 1:13:31 pm"/>
    <s v="J00Q283701525"/>
    <m/>
    <x v="0"/>
    <s v="Yes"/>
    <n v="86"/>
    <s v="Brotech DF330 "/>
    <x v="1"/>
    <s v="PM45"/>
    <s v="TAY CHIN LIONG"/>
    <n v="8250"/>
    <n v="167.5"/>
    <n v="2.7916666666666665"/>
    <d v="2025-04-23T00:00:00"/>
    <m/>
    <n v="8"/>
    <n v="66000"/>
    <s v="PE"/>
    <s v="R001-41074 REV1.0001"/>
    <n v="0"/>
    <n v="66000"/>
    <n v="0"/>
    <n v="0"/>
    <n v="0"/>
    <n v="0"/>
    <m/>
    <m/>
    <n v="0"/>
    <m/>
    <m/>
    <m/>
    <m/>
    <m/>
    <m/>
    <m/>
    <m/>
    <s v="R001-41074 REV1.0"/>
    <s v="R18131"/>
    <s v="RESMED ASIA PTE LTD"/>
    <m/>
    <n v="0"/>
    <n v="0"/>
    <n v="0"/>
    <n v="0"/>
    <n v="0"/>
    <n v="0"/>
    <m/>
    <m/>
    <m/>
    <s v="No"/>
    <s v="W665414"/>
    <n v="0"/>
    <m/>
    <s v="R18131"/>
    <m/>
    <m/>
    <s v="S0361161"/>
  </r>
  <r>
    <x v="914"/>
    <n v="10000"/>
    <n v="20000"/>
    <n v="45771"/>
    <s v="502LAUGH"/>
    <s v=" 2:14:48 pm"/>
    <s v="J00V80150"/>
    <m/>
    <x v="1"/>
    <s v="Yes"/>
    <n v="71"/>
    <s v="POLLY"/>
    <x v="2"/>
    <s v="PS95"/>
    <s v="LIM CHENG LEONG"/>
    <n v="10000"/>
    <m/>
    <m/>
    <d v="2025-04-23T00:00:00"/>
    <m/>
    <n v="9"/>
    <n v="90000"/>
    <s v="PE"/>
    <n v="83624420001"/>
    <n v="0"/>
    <n v="90000"/>
    <n v="0"/>
    <n v="0"/>
    <n v="0"/>
    <n v="0"/>
    <m/>
    <m/>
    <n v="0"/>
    <m/>
    <m/>
    <m/>
    <m/>
    <m/>
    <m/>
    <m/>
    <m/>
    <n v="8362442"/>
    <s v="B02083"/>
    <s v="BECTON DICKINSON MEDICAL (S) PTE LTD"/>
    <m/>
    <n v="0"/>
    <n v="0"/>
    <n v="0"/>
    <n v="0"/>
    <n v="0"/>
    <n v="0"/>
    <m/>
    <m/>
    <m/>
    <s v="No"/>
    <s v="W665426"/>
    <n v="0"/>
    <m/>
    <s v="B02083"/>
    <m/>
    <m/>
    <s v="S0361739"/>
  </r>
  <r>
    <x v="991"/>
    <n v="10000"/>
    <n v="10000"/>
    <n v="45771"/>
    <s v="502LAUGH"/>
    <s v=" 2:12:05 pm"/>
    <s v="J00V80150"/>
    <m/>
    <x v="0"/>
    <s v="Yes"/>
    <n v="72"/>
    <s v="Xeikon 3500"/>
    <x v="0"/>
    <s v="PMJ4"/>
    <s v="LEE JUN HONG"/>
    <n v="13600"/>
    <m/>
    <m/>
    <d v="2025-04-23T00:00:00"/>
    <m/>
    <n v="5"/>
    <n v="68000"/>
    <s v="PE"/>
    <n v="83634470001"/>
    <n v="0"/>
    <n v="60000"/>
    <n v="8000"/>
    <n v="0"/>
    <n v="0"/>
    <n v="0"/>
    <m/>
    <m/>
    <n v="0"/>
    <m/>
    <m/>
    <m/>
    <m/>
    <m/>
    <m/>
    <m/>
    <m/>
    <n v="8363447"/>
    <s v="B02083"/>
    <s v="BECTON DICKINSON MEDICAL (S) PTE LTD"/>
    <m/>
    <n v="0"/>
    <n v="0"/>
    <n v="0"/>
    <n v="0"/>
    <n v="0"/>
    <n v="0"/>
    <m/>
    <m/>
    <m/>
    <s v="No"/>
    <s v="W665427"/>
    <n v="0"/>
    <m/>
    <s v="B02083"/>
    <m/>
    <m/>
    <s v="S0361739"/>
  </r>
  <r>
    <x v="991"/>
    <n v="10000"/>
    <n v="20000"/>
    <n v="45771"/>
    <s v="502LAUGH"/>
    <s v=" 2:12:05 pm"/>
    <s v="J00V80150"/>
    <m/>
    <x v="1"/>
    <s v="Yes"/>
    <n v="71"/>
    <s v="POLLY"/>
    <x v="2"/>
    <s v="PS95"/>
    <s v="LIM CHENG LEONG"/>
    <n v="6667"/>
    <m/>
    <m/>
    <d v="2025-04-23T00:00:00"/>
    <m/>
    <n v="9"/>
    <n v="60003"/>
    <s v="PE"/>
    <n v="83634470001"/>
    <n v="0"/>
    <n v="60000"/>
    <n v="3"/>
    <n v="0"/>
    <n v="0"/>
    <n v="0"/>
    <m/>
    <m/>
    <n v="0"/>
    <m/>
    <m/>
    <m/>
    <m/>
    <m/>
    <m/>
    <m/>
    <m/>
    <n v="8363447"/>
    <s v="B02083"/>
    <s v="BECTON DICKINSON MEDICAL (S) PTE LTD"/>
    <m/>
    <n v="0"/>
    <n v="0"/>
    <n v="0"/>
    <n v="0"/>
    <n v="0"/>
    <n v="0"/>
    <m/>
    <m/>
    <m/>
    <s v="No"/>
    <s v="W665427"/>
    <n v="0"/>
    <m/>
    <s v="B02083"/>
    <m/>
    <m/>
    <s v="S0361739"/>
  </r>
  <r>
    <x v="67"/>
    <n v="10000"/>
    <n v="30000"/>
    <n v="45771"/>
    <s v="502LAUGH"/>
    <s v=" 8:34:44 am"/>
    <n v="10620258022"/>
    <m/>
    <x v="2"/>
    <s v="Yes"/>
    <n v="85"/>
    <s v="Luster AOI"/>
    <x v="5"/>
    <s v="QM78"/>
    <s v="WONG SEAU JIN"/>
    <n v="20000"/>
    <m/>
    <m/>
    <d v="2025-04-23T00:00:00"/>
    <m/>
    <n v="11"/>
    <n v="220000"/>
    <s v="PE"/>
    <s v="7FP01-80003-FT0001"/>
    <n v="0"/>
    <n v="200000"/>
    <n v="20000"/>
    <n v="0"/>
    <n v="0"/>
    <n v="0"/>
    <m/>
    <m/>
    <n v="0"/>
    <m/>
    <m/>
    <m/>
    <m/>
    <m/>
    <m/>
    <m/>
    <m/>
    <s v="7FP01-80003-FT"/>
    <s v="H08031-JIM-M"/>
    <s v="HP MALAYSIA MANUFACTURING SDN.BHD."/>
    <m/>
    <n v="0"/>
    <n v="0"/>
    <n v="0"/>
    <n v="0"/>
    <n v="0"/>
    <n v="0"/>
    <m/>
    <m/>
    <m/>
    <s v="No"/>
    <s v="W665437"/>
    <n v="0"/>
    <m/>
    <s v="H08031-JIM-M"/>
    <m/>
    <m/>
    <s v="S0361955"/>
  </r>
  <r>
    <x v="604"/>
    <n v="10000"/>
    <n v="20000"/>
    <n v="45771"/>
    <s v="502LAUGH"/>
    <n v="0.44167824074074075"/>
    <s v="D008O561"/>
    <m/>
    <x v="1"/>
    <s v="Yes"/>
    <n v="77"/>
    <s v="Brotech DF330 "/>
    <x v="1"/>
    <s v="PM74"/>
    <s v="YONG CHEE SOON"/>
    <n v="10667"/>
    <n v="207.78333333333333"/>
    <n v="3.4630555555555556"/>
    <d v="2025-04-23T00:00:00"/>
    <m/>
    <n v="6"/>
    <n v="64002"/>
    <s v="PE"/>
    <s v="1VV22-80022-FT0001"/>
    <n v="0"/>
    <n v="60000"/>
    <n v="4002"/>
    <n v="0"/>
    <n v="0"/>
    <n v="0"/>
    <m/>
    <m/>
    <n v="0"/>
    <m/>
    <m/>
    <m/>
    <m/>
    <m/>
    <m/>
    <m/>
    <m/>
    <s v="1VV22-80022-FT"/>
    <s v="H08031-JIM-M"/>
    <s v="HP MALAYSIA MANUFACTURING SDN.BHD."/>
    <m/>
    <n v="0"/>
    <n v="0"/>
    <n v="0"/>
    <n v="0"/>
    <n v="0"/>
    <n v="0"/>
    <m/>
    <m/>
    <m/>
    <s v="No"/>
    <s v="W665438"/>
    <n v="0"/>
    <m/>
    <s v="H08031-JIM-M"/>
    <m/>
    <m/>
    <s v="S0361956"/>
  </r>
  <r>
    <x v="604"/>
    <n v="10000"/>
    <n v="30000"/>
    <n v="45771"/>
    <s v="502LAUGH"/>
    <n v="0.44167824074074075"/>
    <s v="D008O561"/>
    <m/>
    <x v="2"/>
    <s v="Yes"/>
    <n v="91"/>
    <s v="Luster AOI"/>
    <x v="5"/>
    <s v="QM87"/>
    <s v="GOH SING JOO"/>
    <n v="20000"/>
    <m/>
    <m/>
    <d v="2025-04-23T00:00:00"/>
    <m/>
    <n v="3"/>
    <n v="60000"/>
    <s v="PE"/>
    <s v="1VV22-80022-FT0001"/>
    <n v="0"/>
    <n v="60000"/>
    <n v="0"/>
    <n v="0"/>
    <n v="0"/>
    <n v="0"/>
    <m/>
    <m/>
    <n v="0"/>
    <m/>
    <m/>
    <m/>
    <m/>
    <m/>
    <m/>
    <m/>
    <m/>
    <s v="1VV22-80022-FT"/>
    <s v="H08031-JIM-M"/>
    <s v="HP MALAYSIA MANUFACTURING SDN.BHD."/>
    <m/>
    <n v="0"/>
    <n v="0"/>
    <n v="0"/>
    <n v="0"/>
    <n v="0"/>
    <n v="0"/>
    <m/>
    <m/>
    <m/>
    <s v="No"/>
    <s v="W665438"/>
    <n v="0"/>
    <m/>
    <s v="H08031-JIM-M"/>
    <m/>
    <m/>
    <s v="S0361956"/>
  </r>
  <r>
    <x v="135"/>
    <n v="10000"/>
    <n v="30000"/>
    <n v="45770"/>
    <s v="502LAUGH"/>
    <n v="0.47258101851851853"/>
    <n v="10656256087"/>
    <m/>
    <x v="2"/>
    <s v="Yes"/>
    <n v="85"/>
    <s v="Luster AOI"/>
    <x v="5"/>
    <s v="QM78"/>
    <s v="WONG SEAU JIN"/>
    <n v="20000"/>
    <m/>
    <m/>
    <d v="2025-04-23T00:00:00"/>
    <m/>
    <n v="11"/>
    <n v="220000"/>
    <s v="PE"/>
    <s v="7FP02-80003-FT0001"/>
    <n v="0"/>
    <n v="200000"/>
    <n v="20000"/>
    <n v="0"/>
    <n v="0"/>
    <n v="0"/>
    <m/>
    <m/>
    <n v="0"/>
    <m/>
    <m/>
    <m/>
    <m/>
    <m/>
    <m/>
    <m/>
    <m/>
    <s v="7FP02-80003-FT"/>
    <s v="H08031-JIM-M"/>
    <s v="HP MALAYSIA MANUFACTURING SDN.BHD."/>
    <m/>
    <n v="0"/>
    <n v="0"/>
    <n v="0"/>
    <n v="0"/>
    <n v="0"/>
    <n v="0"/>
    <m/>
    <m/>
    <m/>
    <s v="No"/>
    <s v="W665280"/>
    <n v="0"/>
    <m/>
    <s v="H08031-JIM-M"/>
    <m/>
    <m/>
    <s v="S0361960"/>
  </r>
  <r>
    <x v="867"/>
    <n v="10000"/>
    <n v="20000"/>
    <n v="45770"/>
    <s v="502LAUGH"/>
    <n v="0.47001157407407407"/>
    <n v="860909190918"/>
    <m/>
    <x v="1"/>
    <s v="Yes"/>
    <n v="86"/>
    <s v="Brotech DF330 "/>
    <x v="1"/>
    <s v="PM45"/>
    <s v="TAY CHIN LIONG"/>
    <n v="50"/>
    <n v="30.833333333333332"/>
    <n v="0.51388888888888884"/>
    <d v="2025-04-23T00:00:00"/>
    <m/>
    <n v="7"/>
    <n v="350"/>
    <s v="PE"/>
    <s v="5185-07330001"/>
    <n v="0"/>
    <n v="200000"/>
    <n v="-199650"/>
    <n v="0"/>
    <n v="0"/>
    <n v="0"/>
    <m/>
    <m/>
    <n v="0"/>
    <m/>
    <m/>
    <m/>
    <m/>
    <m/>
    <m/>
    <m/>
    <m/>
    <s v="5185-0733"/>
    <s v="H08031-JIM-M"/>
    <s v="HP MALAYSIA MANUFACTURING SDN.BHD."/>
    <m/>
    <n v="0"/>
    <n v="0"/>
    <n v="0"/>
    <n v="0"/>
    <n v="0"/>
    <n v="0"/>
    <m/>
    <m/>
    <m/>
    <s v="No"/>
    <s v="W665439"/>
    <n v="0"/>
    <m/>
    <s v="H08031-JIM-M"/>
    <m/>
    <m/>
    <s v="S0361962"/>
  </r>
  <r>
    <x v="211"/>
    <n v="10000"/>
    <n v="40000"/>
    <n v="45770"/>
    <s v="502LAUGH"/>
    <s v=" 5:34:37 pm"/>
    <n v="1062058024"/>
    <m/>
    <x v="2"/>
    <s v="Yes"/>
    <n v="85"/>
    <s v="Luster AOI"/>
    <x v="5"/>
    <s v="QM78"/>
    <s v="WONG SEAU JIN"/>
    <n v="20000"/>
    <m/>
    <m/>
    <d v="2025-04-23T00:00:00"/>
    <m/>
    <n v="11"/>
    <n v="220000"/>
    <s v="PE"/>
    <s v="7FP03-80003-FT0001"/>
    <n v="0"/>
    <n v="200000"/>
    <n v="20000"/>
    <n v="0"/>
    <n v="0"/>
    <n v="0"/>
    <m/>
    <m/>
    <n v="0"/>
    <m/>
    <m/>
    <m/>
    <m/>
    <m/>
    <m/>
    <m/>
    <m/>
    <s v="7FP03-80003-FT"/>
    <s v="H08031-JIM-M"/>
    <s v="HP MALAYSIA MANUFACTURING SDN.BHD."/>
    <m/>
    <n v="0"/>
    <n v="0"/>
    <n v="0"/>
    <n v="0"/>
    <n v="0"/>
    <n v="0"/>
    <m/>
    <m/>
    <m/>
    <s v="No"/>
    <s v="W665440"/>
    <n v="0"/>
    <m/>
    <s v="H08031-JIM-M"/>
    <m/>
    <m/>
    <s v="S0362004"/>
  </r>
  <r>
    <x v="263"/>
    <n v="10000"/>
    <n v="30000"/>
    <n v="45771"/>
    <s v="502LAUGH"/>
    <s v=" 4:16:55 pm"/>
    <n v="10620258020"/>
    <m/>
    <x v="2"/>
    <s v="Yes"/>
    <n v="85"/>
    <s v="Luster AOI"/>
    <x v="5"/>
    <s v="QM78"/>
    <s v="WONG SEAU JIN"/>
    <n v="16364"/>
    <m/>
    <m/>
    <d v="2025-04-23T00:00:00"/>
    <m/>
    <n v="11"/>
    <n v="180004"/>
    <s v="PE"/>
    <s v="7FP06-80001 REVB0001"/>
    <n v="0"/>
    <n v="200000"/>
    <n v="-19996"/>
    <n v="0"/>
    <n v="0"/>
    <n v="0"/>
    <m/>
    <m/>
    <n v="0"/>
    <m/>
    <m/>
    <m/>
    <m/>
    <m/>
    <m/>
    <m/>
    <m/>
    <s v="7FP06-80001 REVB-FT"/>
    <s v="H08031-JIM-M"/>
    <s v="HP MALAYSIA MANUFACTURING SDN.BHD."/>
    <m/>
    <n v="0"/>
    <n v="0"/>
    <n v="0"/>
    <n v="0"/>
    <n v="0"/>
    <n v="0"/>
    <m/>
    <m/>
    <m/>
    <s v="No"/>
    <s v="W665924"/>
    <n v="0"/>
    <m/>
    <s v="H08031-JIM-M"/>
    <m/>
    <m/>
    <s v="S0362006"/>
  </r>
  <r>
    <x v="992"/>
    <n v="10000"/>
    <n v="10000"/>
    <n v="45782"/>
    <s v="502LAUGH"/>
    <s v=" 9:24:34 am"/>
    <s v="1138S1"/>
    <m/>
    <x v="0"/>
    <s v="Yes"/>
    <n v="88"/>
    <s v="OKI"/>
    <x v="0"/>
    <s v="PP24"/>
    <s v="HO HON SENG"/>
    <n v="2500"/>
    <m/>
    <m/>
    <d v="2025-04-23T00:00:00"/>
    <m/>
    <n v="1"/>
    <n v="2500"/>
    <s v="PE"/>
    <n v="2356240001"/>
    <n v="0"/>
    <n v="2000"/>
    <n v="500"/>
    <n v="0"/>
    <n v="0"/>
    <n v="0"/>
    <m/>
    <m/>
    <n v="0"/>
    <m/>
    <m/>
    <m/>
    <m/>
    <m/>
    <m/>
    <m/>
    <m/>
    <n v="235624"/>
    <s v="P16186"/>
    <s v="PEPPERL+FUCHS ASIA PTE. LTD"/>
    <m/>
    <n v="0"/>
    <n v="0"/>
    <n v="0"/>
    <n v="0"/>
    <n v="0"/>
    <n v="0"/>
    <m/>
    <m/>
    <m/>
    <s v="No"/>
    <s v="W665925"/>
    <n v="0"/>
    <m/>
    <s v="P16186"/>
    <m/>
    <m/>
    <s v="S0362031"/>
  </r>
  <r>
    <x v="993"/>
    <n v="10000"/>
    <n v="10000"/>
    <n v="45771"/>
    <s v="502LAUGH"/>
    <s v=" 8:34:44 am"/>
    <s v="SG-564465501"/>
    <m/>
    <x v="0"/>
    <s v="Yes"/>
    <n v="31"/>
    <s v="Sanki SKP250 Full Rotary"/>
    <x v="3"/>
    <s v="PS27"/>
    <s v="TAN TECK HEE"/>
    <n v="834"/>
    <n v="65.849999999999994"/>
    <n v="1.0974999999999999"/>
    <d v="2025-04-23T00:00:00"/>
    <m/>
    <n v="18"/>
    <n v="15012"/>
    <s v="PE"/>
    <n v="200899990001"/>
    <n v="0"/>
    <n v="15000"/>
    <n v="12"/>
    <n v="0"/>
    <n v="0"/>
    <n v="0"/>
    <m/>
    <m/>
    <n v="0"/>
    <m/>
    <m/>
    <m/>
    <m/>
    <m/>
    <m/>
    <m/>
    <m/>
    <s v="A-RM-20089999"/>
    <s v="U21088"/>
    <s v="UNIVAC PRECISION ENGINEERING PTE LTD"/>
    <m/>
    <n v="0"/>
    <n v="0"/>
    <n v="0"/>
    <n v="0"/>
    <n v="0"/>
    <n v="0"/>
    <m/>
    <m/>
    <m/>
    <s v="No"/>
    <s v="W665448"/>
    <n v="0"/>
    <m/>
    <s v="U21088"/>
    <m/>
    <m/>
    <s v="S0362370"/>
  </r>
  <r>
    <x v="684"/>
    <n v="10000"/>
    <n v="30000"/>
    <n v="45772"/>
    <s v="502LAUGH"/>
    <s v=" 8:30:48 am"/>
    <s v="D008O0581/D008O0920/D008O0920/D008O0561"/>
    <m/>
    <x v="1"/>
    <s v="Yes"/>
    <n v="77"/>
    <s v="Brotech DF330 "/>
    <x v="1"/>
    <s v="PM74"/>
    <s v="YONG CHEE SOON"/>
    <n v="26500"/>
    <n v="471.66666666666669"/>
    <n v="7.8611111111111116"/>
    <d v="2025-04-23T00:00:00"/>
    <m/>
    <n v="6"/>
    <n v="159000"/>
    <s v="PE"/>
    <s v="1VV22-80022-FT0001"/>
    <n v="0"/>
    <n v="150000"/>
    <n v="9000"/>
    <n v="0"/>
    <n v="0"/>
    <n v="0"/>
    <m/>
    <m/>
    <n v="0"/>
    <m/>
    <m/>
    <m/>
    <m/>
    <m/>
    <m/>
    <m/>
    <m/>
    <s v="1VV22-80022-FT"/>
    <s v="H08031-JIM-M"/>
    <s v="HP MALAYSIA MANUFACTURING SDN.BHD."/>
    <m/>
    <n v="0"/>
    <n v="0"/>
    <n v="0"/>
    <n v="0"/>
    <n v="0"/>
    <n v="0"/>
    <m/>
    <m/>
    <m/>
    <s v="No"/>
    <s v="W665449"/>
    <n v="0"/>
    <m/>
    <s v="H08031-JIM-M"/>
    <m/>
    <m/>
    <s v="S0362372"/>
  </r>
  <r>
    <x v="270"/>
    <n v="10000"/>
    <n v="30000"/>
    <n v="45770"/>
    <s v="502LAUGH"/>
    <s v=" 3:51:08 pm"/>
    <n v="10620258019"/>
    <m/>
    <x v="2"/>
    <s v="Yes"/>
    <n v="85"/>
    <s v="Luster AOI"/>
    <x v="5"/>
    <s v="QM78"/>
    <s v="WONG SEAU JIN"/>
    <n v="20000"/>
    <m/>
    <m/>
    <d v="2025-04-23T00:00:00"/>
    <m/>
    <n v="11"/>
    <n v="220000"/>
    <s v="PE"/>
    <s v="7FP00-80003-FT0001"/>
    <n v="0"/>
    <n v="200000"/>
    <n v="20000"/>
    <n v="0"/>
    <n v="0"/>
    <n v="0"/>
    <m/>
    <m/>
    <n v="0"/>
    <m/>
    <m/>
    <m/>
    <m/>
    <m/>
    <m/>
    <m/>
    <m/>
    <s v="7FP00-80003-FT"/>
    <s v="H08031-JIM-M"/>
    <s v="HP MALAYSIA MANUFACTURING SDN.BHD."/>
    <m/>
    <n v="0"/>
    <n v="0"/>
    <n v="0"/>
    <n v="0"/>
    <n v="0"/>
    <n v="0"/>
    <m/>
    <m/>
    <m/>
    <s v="No"/>
    <s v="W665450"/>
    <n v="0"/>
    <m/>
    <s v="H08031-JIM-M"/>
    <m/>
    <m/>
    <s v="S0362373"/>
  </r>
  <r>
    <x v="994"/>
    <n v="10000"/>
    <n v="10000"/>
    <n v="45775"/>
    <s v="502LAUGH"/>
    <n v="0.45678240740740739"/>
    <s v="BZC040-01"/>
    <m/>
    <x v="0"/>
    <s v="Yes"/>
    <n v="93"/>
    <s v="HP Indigo 6900"/>
    <x v="0"/>
    <s v="PM29"/>
    <s v="JIMMY TNEO WEE SIANG"/>
    <n v="2300"/>
    <n v="145"/>
    <n v="2.4166666666666665"/>
    <d v="2025-04-23T00:00:00"/>
    <m/>
    <n v="24"/>
    <n v="55200"/>
    <s v="PE"/>
    <s v="CHAMP SQ-GREEN0001"/>
    <n v="0"/>
    <n v="50000"/>
    <n v="5200"/>
    <n v="0"/>
    <n v="0"/>
    <n v="0"/>
    <m/>
    <m/>
    <n v="0"/>
    <m/>
    <m/>
    <m/>
    <m/>
    <m/>
    <m/>
    <m/>
    <m/>
    <s v="CHAMP SQ-GREEN"/>
    <s v="E05203"/>
    <s v="E-Z LETTERING SERVICE"/>
    <m/>
    <n v="0"/>
    <n v="0"/>
    <n v="0"/>
    <n v="0"/>
    <n v="0"/>
    <n v="0"/>
    <m/>
    <m/>
    <m/>
    <s v="No"/>
    <s v="W665949"/>
    <n v="0"/>
    <m/>
    <s v="E05203"/>
    <m/>
    <m/>
    <s v="S0362395"/>
  </r>
  <r>
    <x v="498"/>
    <n v="10000"/>
    <n v="30000"/>
    <n v="45771"/>
    <s v="502LAUGH"/>
    <s v=" 5:42:47 pm"/>
    <s v="M0BI68841"/>
    <m/>
    <x v="0"/>
    <s v="Yes"/>
    <n v="78"/>
    <s v="Baby Sanki"/>
    <x v="3"/>
    <s v="PM84"/>
    <s v="TAN TAI TOH"/>
    <n v="1500"/>
    <n v="82.5"/>
    <n v="1.375"/>
    <d v="2025-04-23T00:00:00"/>
    <m/>
    <n v="16"/>
    <n v="24000"/>
    <s v="PE"/>
    <s v="713891306-ADS1360001"/>
    <n v="0"/>
    <n v="10000"/>
    <n v="14000"/>
    <n v="0"/>
    <n v="0"/>
    <n v="0"/>
    <m/>
    <m/>
    <n v="0"/>
    <m/>
    <m/>
    <m/>
    <m/>
    <m/>
    <m/>
    <m/>
    <m/>
    <s v="713891306-ADS1366"/>
    <s v="S19314"/>
    <s v="SEAGATE TECHNOLOGY INTERNATIONAL (WUXI) CO., LTD"/>
    <m/>
    <n v="0"/>
    <n v="0"/>
    <n v="0"/>
    <n v="0"/>
    <n v="0"/>
    <n v="0"/>
    <m/>
    <m/>
    <m/>
    <s v="No"/>
    <s v="W665456"/>
    <n v="0"/>
    <m/>
    <s v="S19314"/>
    <m/>
    <m/>
    <s v="H0064938"/>
  </r>
  <r>
    <x v="995"/>
    <n v="10000"/>
    <n v="10000"/>
    <n v="45771"/>
    <s v="502LAUGH"/>
    <s v=" 5:41:54 pm"/>
    <s v="M0BFL2381"/>
    <m/>
    <x v="0"/>
    <s v="Yes"/>
    <n v="78"/>
    <s v="Baby Sanki"/>
    <x v="3"/>
    <s v="PM84"/>
    <s v="TAN TAI TOH"/>
    <n v="5000"/>
    <n v="170"/>
    <n v="2.8333333333333335"/>
    <d v="2025-04-23T00:00:00"/>
    <m/>
    <n v="16"/>
    <n v="80000"/>
    <s v="PE"/>
    <s v="714370207-ADS1360001"/>
    <n v="0"/>
    <n v="80000"/>
    <n v="0"/>
    <n v="0"/>
    <n v="0"/>
    <n v="0"/>
    <m/>
    <m/>
    <n v="0"/>
    <m/>
    <m/>
    <m/>
    <m/>
    <m/>
    <m/>
    <m/>
    <m/>
    <s v="714370207-ADS1366"/>
    <s v="S19314"/>
    <s v="SEAGATE TECHNOLOGY INTERNATIONAL (WUXI) CO., LTD"/>
    <m/>
    <n v="0"/>
    <n v="0"/>
    <n v="0"/>
    <n v="0"/>
    <n v="0"/>
    <n v="0"/>
    <m/>
    <m/>
    <m/>
    <s v="No"/>
    <s v="W665458"/>
    <n v="0"/>
    <m/>
    <s v="S19314"/>
    <m/>
    <m/>
    <s v="H0064942"/>
  </r>
  <r>
    <x v="995"/>
    <n v="10000"/>
    <n v="20000"/>
    <n v="45771"/>
    <s v="502LAUGH"/>
    <s v=" 5:41:54 pm"/>
    <s v="M0BFL2381"/>
    <m/>
    <x v="1"/>
    <s v="Yes"/>
    <n v="63"/>
    <s v="SANKI"/>
    <x v="2"/>
    <s v="PM80"/>
    <s v="YAP ZHI PING"/>
    <n v="5000"/>
    <n v="170"/>
    <n v="2.8333333333333335"/>
    <d v="2025-04-23T00:00:00"/>
    <m/>
    <n v="16"/>
    <n v="80000"/>
    <s v="PE"/>
    <s v="714370207-ADS1360001"/>
    <n v="0"/>
    <n v="80000"/>
    <n v="0"/>
    <n v="0"/>
    <n v="0"/>
    <n v="0"/>
    <m/>
    <m/>
    <n v="0"/>
    <m/>
    <m/>
    <m/>
    <m/>
    <m/>
    <m/>
    <m/>
    <m/>
    <s v="714370207-ADS1366"/>
    <s v="S19314"/>
    <s v="SEAGATE TECHNOLOGY INTERNATIONAL (WUXI) CO., LTD"/>
    <m/>
    <n v="0"/>
    <n v="0"/>
    <n v="0"/>
    <n v="0"/>
    <n v="0"/>
    <n v="0"/>
    <m/>
    <m/>
    <m/>
    <s v="No"/>
    <s v="W665458"/>
    <n v="0"/>
    <m/>
    <s v="S19314"/>
    <m/>
    <m/>
    <s v="H0064942"/>
  </r>
  <r>
    <x v="568"/>
    <n v="10000"/>
    <n v="20000"/>
    <n v="45771"/>
    <s v="502LAUGH"/>
    <n v="0.46805555555555556"/>
    <s v="40718205/3830U7060"/>
    <m/>
    <x v="1"/>
    <s v="Yes"/>
    <n v="100"/>
    <s v="Vorey Digital Cut"/>
    <x v="4"/>
    <s v="PM87"/>
    <s v="LEE SHIEN WEI"/>
    <n v="70"/>
    <m/>
    <m/>
    <d v="2025-04-23T00:00:00"/>
    <m/>
    <n v="1"/>
    <n v="70"/>
    <s v="PE"/>
    <s v="164115A0001"/>
    <n v="0"/>
    <n v="50"/>
    <n v="20"/>
    <n v="0"/>
    <n v="0"/>
    <n v="0"/>
    <m/>
    <m/>
    <n v="0"/>
    <m/>
    <m/>
    <m/>
    <m/>
    <m/>
    <m/>
    <m/>
    <m/>
    <s v="164115A"/>
    <s v="E05185"/>
    <s v="ELECTRO SCIENTIFIC INDUSTRIES (S) PTE LTD"/>
    <m/>
    <n v="0"/>
    <n v="0"/>
    <n v="0"/>
    <n v="0"/>
    <n v="0"/>
    <n v="0"/>
    <m/>
    <m/>
    <m/>
    <s v="No"/>
    <s v="W665470"/>
    <n v="0"/>
    <m/>
    <s v="E05185"/>
    <m/>
    <m/>
    <s v="S0362666"/>
  </r>
  <r>
    <x v="569"/>
    <n v="10000"/>
    <n v="20000"/>
    <n v="45771"/>
    <s v="502LAUGH"/>
    <n v="0.46864583333333332"/>
    <s v="3830U7060/4071802U5"/>
    <m/>
    <x v="1"/>
    <s v="Yes"/>
    <n v="100"/>
    <s v="Vorey Digital Cut"/>
    <x v="4"/>
    <s v="PM87"/>
    <s v="LEE SHIEN WEI"/>
    <n v="350"/>
    <m/>
    <m/>
    <d v="2025-04-23T00:00:00"/>
    <m/>
    <n v="1"/>
    <n v="350"/>
    <s v="PE"/>
    <s v="249746A0001"/>
    <n v="0"/>
    <n v="100"/>
    <n v="250"/>
    <n v="0"/>
    <n v="0"/>
    <n v="0"/>
    <m/>
    <m/>
    <n v="0"/>
    <m/>
    <m/>
    <m/>
    <m/>
    <m/>
    <m/>
    <m/>
    <m/>
    <s v="249746A"/>
    <s v="E05185"/>
    <s v="ELECTRO SCIENTIFIC INDUSTRIES (S) PTE LTD"/>
    <m/>
    <n v="0"/>
    <n v="0"/>
    <n v="0"/>
    <n v="0"/>
    <n v="0"/>
    <n v="0"/>
    <m/>
    <m/>
    <m/>
    <s v="No"/>
    <s v="W665471"/>
    <n v="0"/>
    <m/>
    <s v="E05185"/>
    <m/>
    <m/>
    <s v="S0362666"/>
  </r>
  <r>
    <x v="617"/>
    <n v="10000"/>
    <n v="20000"/>
    <n v="45771"/>
    <s v="502LAUGH"/>
    <n v="0.46935185185185185"/>
    <s v="J00LU70911000/3830U7060"/>
    <m/>
    <x v="1"/>
    <s v="Yes"/>
    <n v="100"/>
    <s v="Vorey Digital Cut"/>
    <x v="4"/>
    <s v="PM87"/>
    <s v="LEE SHIEN WEI"/>
    <n v="700"/>
    <m/>
    <m/>
    <d v="2025-04-23T00:00:00"/>
    <m/>
    <n v="1"/>
    <n v="700"/>
    <s v="PE"/>
    <n v="107112140001"/>
    <n v="0"/>
    <n v="500"/>
    <n v="200"/>
    <n v="0"/>
    <n v="0"/>
    <n v="0"/>
    <m/>
    <m/>
    <n v="0"/>
    <m/>
    <m/>
    <m/>
    <m/>
    <m/>
    <m/>
    <m/>
    <m/>
    <n v="10711214"/>
    <s v="I09109"/>
    <s v="IKE TECHNOLOGY"/>
    <m/>
    <n v="0"/>
    <n v="0"/>
    <n v="0"/>
    <n v="0"/>
    <n v="0"/>
    <n v="0"/>
    <m/>
    <m/>
    <m/>
    <s v="No"/>
    <s v="W665472"/>
    <n v="0"/>
    <m/>
    <s v="I09109"/>
    <m/>
    <m/>
    <s v="S0362674"/>
  </r>
  <r>
    <x v="996"/>
    <n v="10000"/>
    <n v="10000"/>
    <n v="45771"/>
    <s v="502LAUGH"/>
    <s v=" 8:38:23 am"/>
    <s v="J00VU6300"/>
    <m/>
    <x v="0"/>
    <s v="Yes"/>
    <n v="46"/>
    <s v="Sanki 300 Intermittent"/>
    <x v="3"/>
    <s v="PS66"/>
    <s v="SIM ENG KWANG"/>
    <n v="1000"/>
    <n v="70"/>
    <n v="1.1666666666666667"/>
    <d v="2025-04-23T00:00:00"/>
    <m/>
    <n v="1"/>
    <n v="1000"/>
    <s v="PE"/>
    <s v="250-5306-000001"/>
    <n v="0"/>
    <n v="1000"/>
    <n v="0"/>
    <n v="0"/>
    <n v="0"/>
    <n v="0"/>
    <m/>
    <m/>
    <n v="0"/>
    <m/>
    <m/>
    <m/>
    <m/>
    <m/>
    <m/>
    <m/>
    <m/>
    <s v="250-5306-00"/>
    <s v="J10025"/>
    <s v="JMS SINGAPORE PTE LTD"/>
    <m/>
    <n v="0"/>
    <n v="0"/>
    <n v="0"/>
    <n v="0"/>
    <n v="0"/>
    <n v="0"/>
    <m/>
    <m/>
    <m/>
    <s v="No"/>
    <s v="W665477"/>
    <n v="0"/>
    <m/>
    <s v="J10025"/>
    <m/>
    <m/>
    <s v="S0362750"/>
  </r>
  <r>
    <x v="997"/>
    <n v="10000"/>
    <n v="10000"/>
    <n v="45775"/>
    <s v="502LAUGH"/>
    <s v=" 8:27:02 am"/>
    <s v="4111520U5"/>
    <m/>
    <x v="0"/>
    <s v="Yes"/>
    <n v="12"/>
    <s v="FSK SR520"/>
    <x v="3"/>
    <s v="PP05"/>
    <s v="WONG KIM FATT"/>
    <n v="30000"/>
    <n v="645"/>
    <n v="10.75"/>
    <d v="2025-04-23T00:00:00"/>
    <m/>
    <n v="1"/>
    <n v="30000"/>
    <s v="PE"/>
    <s v="250-6222-000001"/>
    <n v="0"/>
    <n v="30000"/>
    <n v="0"/>
    <n v="0"/>
    <n v="0"/>
    <n v="0"/>
    <m/>
    <m/>
    <n v="0"/>
    <m/>
    <m/>
    <m/>
    <m/>
    <m/>
    <m/>
    <m/>
    <m/>
    <s v="250-6222-00"/>
    <s v="J10025"/>
    <s v="JMS SINGAPORE PTE LTD"/>
    <m/>
    <n v="0"/>
    <n v="0"/>
    <n v="0"/>
    <n v="0"/>
    <n v="0"/>
    <n v="0"/>
    <m/>
    <m/>
    <m/>
    <s v="No"/>
    <s v="W665482"/>
    <n v="0"/>
    <m/>
    <s v="J10025"/>
    <m/>
    <m/>
    <s v="S0362763"/>
  </r>
  <r>
    <x v="998"/>
    <n v="10000"/>
    <n v="10000"/>
    <n v="45771"/>
    <s v="502LAUGH"/>
    <n v="0.44167824074074075"/>
    <s v="4090368U5"/>
    <m/>
    <x v="0"/>
    <s v="Yes"/>
    <n v="22"/>
    <s v="FSK B100"/>
    <x v="3"/>
    <s v="PS13"/>
    <s v="YEE CHENG MENG"/>
    <n v="6000"/>
    <n v="165"/>
    <n v="2.75"/>
    <d v="2025-04-23T00:00:00"/>
    <m/>
    <n v="1"/>
    <n v="6000"/>
    <s v="PE"/>
    <s v="250-6188-000001"/>
    <n v="0"/>
    <n v="6000"/>
    <n v="0"/>
    <n v="0"/>
    <n v="0"/>
    <n v="0"/>
    <m/>
    <m/>
    <n v="0"/>
    <m/>
    <m/>
    <m/>
    <m/>
    <m/>
    <m/>
    <m/>
    <m/>
    <s v="250-6188-00"/>
    <s v="J10025"/>
    <s v="JMS SINGAPORE PTE LTD"/>
    <m/>
    <n v="0"/>
    <n v="0"/>
    <n v="0"/>
    <n v="0"/>
    <n v="0"/>
    <n v="0"/>
    <m/>
    <m/>
    <m/>
    <s v="No"/>
    <s v="W665692"/>
    <n v="0"/>
    <m/>
    <s v="J10025"/>
    <m/>
    <m/>
    <s v="S0362767"/>
  </r>
  <r>
    <x v="999"/>
    <n v="10000"/>
    <n v="10000"/>
    <n v="45770"/>
    <s v="502LAUGH"/>
    <s v=" 3:02:26 pm"/>
    <s v="4090404U5A"/>
    <m/>
    <x v="0"/>
    <s v="Yes"/>
    <n v="22"/>
    <s v="FSK B100"/>
    <x v="3"/>
    <s v="PS13"/>
    <s v="YEE CHENG MENG"/>
    <n v="6000"/>
    <n v="165"/>
    <n v="2.75"/>
    <d v="2025-04-23T00:00:00"/>
    <m/>
    <n v="1"/>
    <n v="6000"/>
    <s v="PE"/>
    <s v="260-6397-000001"/>
    <n v="0"/>
    <n v="6000"/>
    <n v="0"/>
    <n v="0"/>
    <n v="0"/>
    <n v="0"/>
    <m/>
    <m/>
    <n v="0"/>
    <m/>
    <m/>
    <m/>
    <m/>
    <m/>
    <m/>
    <m/>
    <m/>
    <s v="260-6397-00"/>
    <s v="J10025"/>
    <s v="JMS SINGAPORE PTE LTD"/>
    <m/>
    <n v="0"/>
    <n v="0"/>
    <n v="0"/>
    <n v="0"/>
    <n v="0"/>
    <n v="0"/>
    <m/>
    <m/>
    <m/>
    <s v="No"/>
    <s v="W665697"/>
    <n v="0"/>
    <m/>
    <s v="J10025"/>
    <m/>
    <m/>
    <s v="S0362769"/>
  </r>
  <r>
    <x v="1000"/>
    <n v="10000"/>
    <n v="10000"/>
    <n v="45771"/>
    <s v="502LAUGH"/>
    <s v=" 8:39:36 am"/>
    <s v="4090404U5A"/>
    <m/>
    <x v="0"/>
    <s v="Yes"/>
    <n v="22"/>
    <s v="FSK B100"/>
    <x v="3"/>
    <s v="PS13"/>
    <s v="YEE CHENG MENG"/>
    <n v="6000"/>
    <n v="165"/>
    <n v="2.75"/>
    <d v="2025-04-23T00:00:00"/>
    <m/>
    <n v="1"/>
    <n v="6000"/>
    <s v="PE"/>
    <s v="260-6398-000001"/>
    <n v="0"/>
    <n v="6000"/>
    <n v="0"/>
    <n v="0"/>
    <n v="0"/>
    <n v="0"/>
    <m/>
    <m/>
    <n v="0"/>
    <m/>
    <m/>
    <m/>
    <m/>
    <m/>
    <m/>
    <m/>
    <m/>
    <s v="260-6398-00"/>
    <s v="J10025"/>
    <s v="JMS SINGAPORE PTE LTD"/>
    <m/>
    <n v="0"/>
    <n v="0"/>
    <n v="0"/>
    <n v="0"/>
    <n v="0"/>
    <n v="0"/>
    <m/>
    <m/>
    <m/>
    <s v="No"/>
    <s v="W665698"/>
    <n v="0"/>
    <m/>
    <s v="J10025"/>
    <m/>
    <m/>
    <s v="S0362769"/>
  </r>
  <r>
    <x v="699"/>
    <n v="10000"/>
    <n v="20000"/>
    <n v="45771"/>
    <s v="502LAUGH"/>
    <s v=" 4:21:23 pm"/>
    <s v="D103Z8650"/>
    <m/>
    <x v="1"/>
    <s v="Yes"/>
    <n v="105"/>
    <s v="Laser"/>
    <x v="6"/>
    <s v="PM87"/>
    <s v="LEE SHIEN WEI"/>
    <n v="1200"/>
    <m/>
    <m/>
    <d v="2025-04-23T00:00:00"/>
    <m/>
    <n v="1"/>
    <n v="1200"/>
    <s v="PE"/>
    <s v="RACK LABEL-260X60001"/>
    <n v="0"/>
    <n v="1000"/>
    <n v="200"/>
    <n v="0"/>
    <n v="0"/>
    <n v="0"/>
    <m/>
    <m/>
    <n v="0"/>
    <m/>
    <m/>
    <m/>
    <m/>
    <m/>
    <m/>
    <m/>
    <m/>
    <s v="RACK LABEL-260X60MM"/>
    <s v="A01466"/>
    <s v="ACE MECT ENTERPRISES PTE LTD"/>
    <m/>
    <n v="0"/>
    <n v="0"/>
    <n v="0"/>
    <n v="0"/>
    <n v="0"/>
    <n v="0"/>
    <m/>
    <m/>
    <m/>
    <s v="No"/>
    <s v="W665497"/>
    <n v="0"/>
    <m/>
    <s v="A01466"/>
    <m/>
    <m/>
    <s v="S0363006"/>
  </r>
  <r>
    <x v="1001"/>
    <n v="10000"/>
    <n v="10000"/>
    <n v="45772"/>
    <s v="502LAUGH"/>
    <s v=" 2:02:41 pm"/>
    <n v="310180293"/>
    <m/>
    <x v="0"/>
    <s v="Yes"/>
    <n v="88"/>
    <s v="OKI"/>
    <x v="0"/>
    <s v="PP24"/>
    <s v="HO HON SENG"/>
    <n v="100"/>
    <m/>
    <m/>
    <d v="2025-04-23T00:00:00"/>
    <m/>
    <n v="1"/>
    <n v="100"/>
    <s v="PE"/>
    <s v="057-05335-0004 R0003"/>
    <n v="0"/>
    <n v="7"/>
    <n v="93"/>
    <n v="0"/>
    <n v="0"/>
    <n v="0"/>
    <m/>
    <m/>
    <n v="0"/>
    <m/>
    <m/>
    <m/>
    <m/>
    <m/>
    <m/>
    <m/>
    <m/>
    <s v="057-05335-0004SKREVA"/>
    <s v="S19351"/>
    <s v="ADVANCED MANUFACTURING CORPORATION PTE LTD"/>
    <m/>
    <n v="0"/>
    <n v="0"/>
    <n v="0"/>
    <n v="0"/>
    <n v="0"/>
    <n v="0"/>
    <m/>
    <m/>
    <m/>
    <s v="No"/>
    <s v="W665503"/>
    <n v="0"/>
    <m/>
    <s v="S19351"/>
    <m/>
    <m/>
    <s v="S0363032"/>
  </r>
  <r>
    <x v="877"/>
    <n v="10000"/>
    <n v="20000"/>
    <n v="45772"/>
    <s v="502LAUGH"/>
    <s v=" 3:02:18 pm"/>
    <s v="U532458010"/>
    <m/>
    <x v="1"/>
    <s v="Yes"/>
    <n v="92"/>
    <s v="Polly Digital Cut"/>
    <x v="4"/>
    <s v="PM87"/>
    <s v="LEE SHIEN WEI"/>
    <n v="6400"/>
    <m/>
    <m/>
    <d v="2025-04-23T00:00:00"/>
    <m/>
    <n v="1"/>
    <n v="6400"/>
    <s v="PE"/>
    <s v="STSS-PACKET0001"/>
    <n v="0"/>
    <n v="2600"/>
    <n v="3800"/>
    <n v="0"/>
    <n v="0"/>
    <n v="0"/>
    <m/>
    <m/>
    <n v="0"/>
    <m/>
    <m/>
    <m/>
    <m/>
    <m/>
    <m/>
    <m/>
    <m/>
    <s v="STSS-PACKET"/>
    <s v="T20300"/>
    <s v="TDF FOOD PTE LTD"/>
    <m/>
    <n v="0"/>
    <n v="0"/>
    <n v="0"/>
    <n v="0"/>
    <n v="0"/>
    <n v="0"/>
    <m/>
    <m/>
    <m/>
    <s v="No"/>
    <s v="W665505"/>
    <n v="0"/>
    <m/>
    <s v="T20300"/>
    <m/>
    <m/>
    <s v="S0363044"/>
  </r>
  <r>
    <x v="1002"/>
    <n v="10000"/>
    <n v="10000"/>
    <n v="45775"/>
    <s v="502LAUGH"/>
    <s v=" 8:36:38 am"/>
    <s v="M0BUF4272"/>
    <m/>
    <x v="0"/>
    <s v="Yes"/>
    <n v="29"/>
    <s v="Sanki SKP250 Full Rotary"/>
    <x v="3"/>
    <s v="PS19"/>
    <s v="SNG KOK CHENG"/>
    <n v="24000"/>
    <n v="645"/>
    <n v="10.75"/>
    <d v="2025-04-23T00:00:00"/>
    <m/>
    <n v="2"/>
    <n v="48000"/>
    <s v="PE"/>
    <s v="100823881-75367 0001"/>
    <n v="0"/>
    <n v="48000"/>
    <n v="0"/>
    <n v="0"/>
    <n v="0"/>
    <n v="0"/>
    <m/>
    <m/>
    <n v="0"/>
    <m/>
    <m/>
    <m/>
    <m/>
    <m/>
    <m/>
    <m/>
    <m/>
    <s v="100823881-75367 A"/>
    <s v="S19081-TH"/>
    <s v="SEAGATE TECHNOLOGY (THAILAND) LTD."/>
    <m/>
    <n v="0"/>
    <n v="0"/>
    <n v="0"/>
    <n v="0"/>
    <n v="0"/>
    <n v="0"/>
    <m/>
    <m/>
    <m/>
    <s v="No"/>
    <s v="W665983"/>
    <n v="0"/>
    <m/>
    <s v="S19081-TH"/>
    <m/>
    <m/>
    <s v="H0064992"/>
  </r>
  <r>
    <x v="1003"/>
    <n v="10000"/>
    <n v="10000"/>
    <n v="45771"/>
    <s v="502LAUGH"/>
    <s v=" 5:39:26 pm"/>
    <s v="M0BFL2381"/>
    <m/>
    <x v="0"/>
    <s v="Yes"/>
    <n v="78"/>
    <s v="Baby Sanki"/>
    <x v="3"/>
    <s v="PM84"/>
    <s v="TAN TAI TOH"/>
    <n v="2750"/>
    <n v="113.75"/>
    <n v="1.8958333333333333"/>
    <d v="2025-04-23T00:00:00"/>
    <m/>
    <n v="16"/>
    <n v="44000"/>
    <s v="PE"/>
    <s v="714370207-ADS1360001"/>
    <n v="0"/>
    <n v="40000"/>
    <n v="4000"/>
    <n v="0"/>
    <n v="0"/>
    <n v="0"/>
    <m/>
    <m/>
    <n v="0"/>
    <m/>
    <m/>
    <m/>
    <m/>
    <m/>
    <m/>
    <m/>
    <m/>
    <s v="714370207-ADS1366"/>
    <s v="S19081-TH"/>
    <s v="SEAGATE TECHNOLOGY (THAILAND) LTD."/>
    <m/>
    <n v="0"/>
    <n v="0"/>
    <n v="0"/>
    <n v="0"/>
    <n v="0"/>
    <n v="0"/>
    <m/>
    <m/>
    <m/>
    <s v="No"/>
    <s v="W665508"/>
    <n v="0"/>
    <m/>
    <s v="S19081-TH"/>
    <m/>
    <m/>
    <s v="H0064996"/>
  </r>
  <r>
    <x v="1003"/>
    <n v="10000"/>
    <n v="20000"/>
    <n v="45771"/>
    <s v="502LAUGH"/>
    <s v=" 5:39:26 pm"/>
    <s v="M0BFL2381"/>
    <m/>
    <x v="1"/>
    <s v="Yes"/>
    <n v="63"/>
    <s v="SANKI"/>
    <x v="2"/>
    <s v="PM80"/>
    <s v="YAP ZHI PING"/>
    <n v="2500"/>
    <n v="107.5"/>
    <n v="1.7916666666666667"/>
    <d v="2025-04-23T00:00:00"/>
    <m/>
    <n v="16"/>
    <n v="40000"/>
    <s v="PE"/>
    <s v="714370207-ADS1360001"/>
    <n v="0"/>
    <n v="40000"/>
    <n v="0"/>
    <n v="0"/>
    <n v="0"/>
    <n v="0"/>
    <m/>
    <m/>
    <n v="0"/>
    <m/>
    <m/>
    <m/>
    <m/>
    <m/>
    <m/>
    <m/>
    <m/>
    <s v="714370207-ADS1366"/>
    <s v="S19081-TH"/>
    <s v="SEAGATE TECHNOLOGY (THAILAND) LTD."/>
    <m/>
    <n v="0"/>
    <n v="0"/>
    <n v="0"/>
    <n v="0"/>
    <n v="0"/>
    <n v="0"/>
    <m/>
    <m/>
    <m/>
    <s v="No"/>
    <s v="W665508"/>
    <n v="0"/>
    <m/>
    <s v="S19081-TH"/>
    <m/>
    <m/>
    <s v="H0064996"/>
  </r>
  <r>
    <x v="642"/>
    <n v="10000"/>
    <n v="30000"/>
    <n v="45771"/>
    <s v="502LAUGH"/>
    <s v=" 8:33:05 am"/>
    <n v="10620258012"/>
    <m/>
    <x v="2"/>
    <s v="Yes"/>
    <n v="85"/>
    <s v="Luster AOI"/>
    <x v="5"/>
    <s v="QM78"/>
    <s v="WONG SEAU JIN"/>
    <n v="20000"/>
    <m/>
    <m/>
    <d v="2025-04-23T00:00:00"/>
    <m/>
    <n v="11"/>
    <n v="220000"/>
    <s v="PE"/>
    <s v="7FP07-80001-FT0001"/>
    <n v="0"/>
    <n v="200000"/>
    <n v="20000"/>
    <n v="0"/>
    <n v="0"/>
    <n v="0"/>
    <m/>
    <m/>
    <n v="0"/>
    <m/>
    <m/>
    <m/>
    <m/>
    <m/>
    <m/>
    <m/>
    <m/>
    <s v="7FP07-80001-FT"/>
    <s v="H08031-JIM-M"/>
    <s v="HP MALAYSIA MANUFACTURING SDN.BHD."/>
    <m/>
    <n v="0"/>
    <n v="0"/>
    <n v="0"/>
    <n v="0"/>
    <n v="0"/>
    <n v="0"/>
    <m/>
    <m/>
    <m/>
    <s v="No"/>
    <s v="W665509"/>
    <n v="0"/>
    <m/>
    <s v="H08031-JIM-M"/>
    <m/>
    <m/>
    <s v="S0363051"/>
  </r>
  <r>
    <x v="1004"/>
    <n v="10000"/>
    <n v="10000"/>
    <n v="45783"/>
    <s v="502LAUGH"/>
    <s v=" 8:41:05 am"/>
    <s v="24B2613"/>
    <m/>
    <x v="0"/>
    <s v="Yes"/>
    <n v="72"/>
    <s v="Xeikon 3500"/>
    <x v="0"/>
    <s v="PM17"/>
    <s v="NG SWEE CHEA"/>
    <n v="6000"/>
    <m/>
    <m/>
    <d v="2025-04-23T00:00:00"/>
    <m/>
    <n v="1"/>
    <n v="6000"/>
    <s v="PE"/>
    <s v="CCL/0064/00320001"/>
    <n v="0"/>
    <n v="7100"/>
    <n v="-1100"/>
    <n v="0"/>
    <n v="0"/>
    <n v="0"/>
    <m/>
    <m/>
    <n v="0"/>
    <m/>
    <m/>
    <m/>
    <m/>
    <m/>
    <m/>
    <m/>
    <m/>
    <s v="CCL/0064/0032"/>
    <s v="Z26002"/>
    <s v="CCL DESIGN (PENANG) SDN. BHD."/>
    <m/>
    <n v="0"/>
    <n v="0"/>
    <n v="0"/>
    <n v="0"/>
    <n v="0"/>
    <n v="0"/>
    <m/>
    <m/>
    <m/>
    <s v="No"/>
    <s v="W665999"/>
    <n v="0"/>
    <m/>
    <s v="Z26002"/>
    <m/>
    <m/>
    <s v="S0363078"/>
  </r>
  <r>
    <x v="1005"/>
    <n v="10000"/>
    <n v="10000"/>
    <n v="45782"/>
    <s v="502LAUGH"/>
    <n v="0.48531249999999998"/>
    <n v="10620258084"/>
    <m/>
    <x v="0"/>
    <s v="Yes"/>
    <n v="79"/>
    <s v="HP Indigo 6800"/>
    <x v="0"/>
    <s v="PM16"/>
    <s v="TEO KAH JUN"/>
    <n v="135"/>
    <n v="36.75"/>
    <n v="0.61250000000000004"/>
    <d v="2025-04-23T00:00:00"/>
    <m/>
    <n v="297"/>
    <n v="40095"/>
    <s v="PE"/>
    <s v="CH562-80153-FT0001"/>
    <n v="0"/>
    <n v="30000"/>
    <n v="10095"/>
    <n v="0"/>
    <n v="0"/>
    <n v="0"/>
    <m/>
    <m/>
    <n v="0"/>
    <m/>
    <m/>
    <m/>
    <m/>
    <m/>
    <m/>
    <m/>
    <m/>
    <s v="CH562-80153-FT"/>
    <s v="H08031-JIM-M"/>
    <s v="HP MALAYSIA MANUFACTURING SDN.BHD."/>
    <m/>
    <n v="0"/>
    <n v="0"/>
    <n v="0"/>
    <n v="0"/>
    <n v="0"/>
    <n v="0"/>
    <m/>
    <m/>
    <m/>
    <s v="No"/>
    <s v="W666000"/>
    <n v="0"/>
    <m/>
    <s v="H08031-JIM-M"/>
    <m/>
    <m/>
    <s v="S0363014"/>
  </r>
  <r>
    <x v="936"/>
    <n v="10000"/>
    <n v="20000"/>
    <n v="45770"/>
    <s v="502LAUGH"/>
    <s v=" 2:04:42 pm"/>
    <n v="860909082244"/>
    <m/>
    <x v="1"/>
    <s v="Yes"/>
    <n v="71"/>
    <s v="POLLY"/>
    <x v="2"/>
    <s v="PS95"/>
    <s v="LIM CHENG LEONG"/>
    <n v="1250"/>
    <m/>
    <m/>
    <d v="2025-04-23T00:00:00"/>
    <m/>
    <n v="4"/>
    <n v="5000"/>
    <s v="PE"/>
    <s v="CARGO AIRCRAFT L0003"/>
    <n v="0"/>
    <n v="5000"/>
    <n v="0"/>
    <n v="0"/>
    <n v="0"/>
    <n v="0"/>
    <m/>
    <m/>
    <n v="0"/>
    <m/>
    <m/>
    <m/>
    <m/>
    <m/>
    <m/>
    <m/>
    <m/>
    <s v="CARGO AIRCRAFT LABEL"/>
    <s v="G07076"/>
    <s v="GIVAUDAN SINGAPORE PTE LTD"/>
    <m/>
    <n v="0"/>
    <n v="0"/>
    <n v="0"/>
    <n v="0"/>
    <n v="0"/>
    <n v="0"/>
    <m/>
    <m/>
    <m/>
    <s v="No"/>
    <s v="W665520"/>
    <n v="0"/>
    <m/>
    <s v="G07076"/>
    <m/>
    <m/>
    <s v="S0363115"/>
  </r>
  <r>
    <x v="1006"/>
    <n v="10000"/>
    <n v="10000"/>
    <n v="45772"/>
    <s v="502LAUGH"/>
    <s v=" 8:36:37 am"/>
    <s v="4112210U5"/>
    <m/>
    <x v="0"/>
    <s v="Yes"/>
    <n v="79"/>
    <s v="HP Indigo 6800"/>
    <x v="0"/>
    <s v="PM16"/>
    <s v="TEO KAH JUN"/>
    <n v="34"/>
    <n v="31.7"/>
    <n v="0.52833333333333332"/>
    <d v="2025-04-23T00:00:00"/>
    <m/>
    <n v="6"/>
    <n v="204"/>
    <s v="PE"/>
    <s v="810480 INDEX4000001"/>
    <n v="0"/>
    <n v="100"/>
    <n v="104"/>
    <n v="0"/>
    <n v="0"/>
    <n v="0"/>
    <m/>
    <m/>
    <n v="0"/>
    <m/>
    <m/>
    <m/>
    <m/>
    <m/>
    <m/>
    <m/>
    <m/>
    <s v="810480 INDEX400"/>
    <s v="V22000"/>
    <s v="PT VARTA MICROBATTERY INDONESIA"/>
    <m/>
    <n v="0"/>
    <n v="0"/>
    <n v="0"/>
    <n v="0"/>
    <n v="0"/>
    <n v="0"/>
    <m/>
    <m/>
    <m/>
    <s v="No"/>
    <s v="W665526"/>
    <n v="0"/>
    <m/>
    <s v="V22000"/>
    <m/>
    <m/>
    <s v="ZSA101806"/>
  </r>
  <r>
    <x v="1007"/>
    <n v="10000"/>
    <n v="10000"/>
    <n v="45771"/>
    <s v="502LAUGH"/>
    <s v=" 8:36:29 am"/>
    <s v="U541658011/504040526"/>
    <m/>
    <x v="0"/>
    <s v="Yes"/>
    <n v="32"/>
    <s v="Lintec Intermittent"/>
    <x v="3"/>
    <s v="PM26"/>
    <s v="TAN AIK KEONG"/>
    <n v="5860"/>
    <m/>
    <m/>
    <d v="2025-04-23T00:00:00"/>
    <m/>
    <n v="1"/>
    <n v="5860"/>
    <s v="PE"/>
    <s v="250-5322-000001"/>
    <n v="0"/>
    <n v="5360"/>
    <n v="500"/>
    <n v="0"/>
    <n v="0"/>
    <n v="0"/>
    <m/>
    <m/>
    <n v="0"/>
    <m/>
    <m/>
    <m/>
    <m/>
    <m/>
    <m/>
    <m/>
    <m/>
    <s v="250-5322-00"/>
    <s v="J10025"/>
    <s v="JMS SINGAPORE PTE LTD"/>
    <m/>
    <n v="0"/>
    <n v="0"/>
    <n v="0"/>
    <n v="0"/>
    <n v="0"/>
    <n v="0"/>
    <m/>
    <m/>
    <m/>
    <s v="No"/>
    <s v="W666031"/>
    <n v="0"/>
    <m/>
    <s v="J10025"/>
    <m/>
    <m/>
    <s v="S0363151"/>
  </r>
  <r>
    <x v="1008"/>
    <n v="10000"/>
    <n v="10000"/>
    <n v="45772"/>
    <s v="502LAUGH"/>
    <s v=" 8:34:17 am"/>
    <s v="U541658011/504040526"/>
    <m/>
    <x v="0"/>
    <s v="Yes"/>
    <n v="32"/>
    <s v="Lintec Intermittent"/>
    <x v="3"/>
    <s v="PM26"/>
    <s v="TAN AIK KEONG"/>
    <n v="5860"/>
    <m/>
    <m/>
    <d v="2025-04-23T00:00:00"/>
    <m/>
    <n v="1"/>
    <n v="5860"/>
    <s v="PE"/>
    <s v="250-5322-000001"/>
    <n v="0"/>
    <n v="5360"/>
    <n v="500"/>
    <n v="0"/>
    <n v="0"/>
    <n v="0"/>
    <m/>
    <m/>
    <n v="0"/>
    <m/>
    <m/>
    <m/>
    <m/>
    <m/>
    <m/>
    <m/>
    <m/>
    <s v="250-5322-00"/>
    <s v="J10025"/>
    <s v="JMS SINGAPORE PTE LTD"/>
    <m/>
    <n v="0"/>
    <n v="0"/>
    <n v="0"/>
    <n v="0"/>
    <n v="0"/>
    <n v="0"/>
    <m/>
    <m/>
    <m/>
    <s v="No"/>
    <s v="W666035"/>
    <n v="0"/>
    <m/>
    <s v="J10025"/>
    <m/>
    <m/>
    <s v="S0363152"/>
  </r>
  <r>
    <x v="845"/>
    <n v="10000"/>
    <n v="20000"/>
    <n v="45771"/>
    <s v="502LAUGH"/>
    <s v=" 8:58:30 am"/>
    <s v="4239S1/311080325"/>
    <m/>
    <x v="1"/>
    <s v="Yes"/>
    <n v="105"/>
    <s v="Laser"/>
    <x v="6"/>
    <s v="PM87"/>
    <s v="LEE SHIEN WEI"/>
    <n v="1000"/>
    <m/>
    <m/>
    <d v="2025-04-23T00:00:00"/>
    <m/>
    <n v="1"/>
    <n v="1000"/>
    <s v="PE"/>
    <s v="PRTN-203735181820001"/>
    <n v="0"/>
    <n v="1000"/>
    <n v="0"/>
    <n v="0"/>
    <n v="0"/>
    <n v="0"/>
    <m/>
    <m/>
    <n v="0"/>
    <m/>
    <m/>
    <m/>
    <m/>
    <m/>
    <m/>
    <m/>
    <m/>
    <s v="PRTN-203735181820912"/>
    <s v="A01488"/>
    <s v="ADVANCED BIO MACHINES PTE LTD"/>
    <m/>
    <n v="0"/>
    <n v="0"/>
    <n v="0"/>
    <n v="0"/>
    <n v="0"/>
    <n v="0"/>
    <m/>
    <m/>
    <m/>
    <s v="No"/>
    <s v="W665529"/>
    <n v="0"/>
    <m/>
    <s v="A01488"/>
    <m/>
    <m/>
    <s v="S0363157"/>
  </r>
  <r>
    <x v="846"/>
    <n v="10000"/>
    <n v="20000"/>
    <n v="45771"/>
    <s v="502LAUGH"/>
    <s v=" 8:59:16 am"/>
    <s v="M0BHA3561"/>
    <m/>
    <x v="1"/>
    <s v="Yes"/>
    <n v="105"/>
    <s v="Laser"/>
    <x v="6"/>
    <s v="PM87"/>
    <s v="LEE SHIEN WEI"/>
    <n v="1000"/>
    <m/>
    <m/>
    <d v="2025-04-23T00:00:00"/>
    <m/>
    <n v="1"/>
    <n v="1000"/>
    <s v="PE"/>
    <s v="PRTN-203735181820002"/>
    <n v="0"/>
    <n v="1000"/>
    <n v="0"/>
    <n v="0"/>
    <n v="0"/>
    <n v="0"/>
    <m/>
    <m/>
    <n v="0"/>
    <m/>
    <m/>
    <m/>
    <m/>
    <m/>
    <m/>
    <m/>
    <m/>
    <s v="PRTN-203735181820913"/>
    <s v="A01488"/>
    <s v="ADVANCED BIO MACHINES PTE LTD"/>
    <m/>
    <n v="0"/>
    <n v="0"/>
    <n v="0"/>
    <n v="0"/>
    <n v="0"/>
    <n v="0"/>
    <m/>
    <m/>
    <m/>
    <s v="No"/>
    <s v="W665530"/>
    <n v="0"/>
    <m/>
    <s v="A01488"/>
    <m/>
    <m/>
    <s v="S0363157"/>
  </r>
  <r>
    <x v="946"/>
    <n v="10000"/>
    <n v="20000"/>
    <n v="45770"/>
    <s v="502LAUGH"/>
    <s v=" 1:12:23 pm"/>
    <n v="860909190918"/>
    <m/>
    <x v="1"/>
    <s v="Yes"/>
    <n v="86"/>
    <s v="Brotech DF330 "/>
    <x v="1"/>
    <s v="PM45"/>
    <s v="TAY CHIN LIONG"/>
    <n v="600"/>
    <n v="40"/>
    <n v="0.66666666666666663"/>
    <d v="2025-04-23T00:00:00"/>
    <m/>
    <n v="20"/>
    <n v="12000"/>
    <s v="PE"/>
    <n v="200910250001"/>
    <n v="0"/>
    <n v="12000"/>
    <n v="0"/>
    <n v="0"/>
    <n v="0"/>
    <n v="0"/>
    <m/>
    <m/>
    <n v="0"/>
    <m/>
    <m/>
    <m/>
    <m/>
    <m/>
    <m/>
    <m/>
    <m/>
    <n v="20091025"/>
    <s v="I09180-SUNNINGDALE"/>
    <s v="SUNNINGDALE TECH LTD"/>
    <m/>
    <n v="0"/>
    <n v="0"/>
    <n v="0"/>
    <n v="0"/>
    <n v="0"/>
    <n v="0"/>
    <m/>
    <m/>
    <m/>
    <s v="No"/>
    <s v="W665531"/>
    <n v="0"/>
    <m/>
    <s v="I09180-SUNNINGDALE"/>
    <m/>
    <m/>
    <s v="S0363161"/>
  </r>
  <r>
    <x v="1009"/>
    <n v="10000"/>
    <n v="10000"/>
    <n v="45770"/>
    <s v="502LAUGH"/>
    <s v=" 4:33:52 pm"/>
    <s v="M0BA89700"/>
    <m/>
    <x v="0"/>
    <s v="Yes"/>
    <n v="60"/>
    <s v="Fujishiko UDP-5000"/>
    <x v="2"/>
    <s v="PM30"/>
    <s v="OH KIAN YUAN"/>
    <n v="3000"/>
    <n v="105"/>
    <n v="1.75"/>
    <d v="2025-04-23T00:00:00"/>
    <m/>
    <n v="1"/>
    <n v="3000"/>
    <s v="PE"/>
    <s v="250-8032-000001"/>
    <n v="0"/>
    <n v="3000"/>
    <n v="0"/>
    <n v="0"/>
    <n v="0"/>
    <n v="0"/>
    <m/>
    <m/>
    <n v="0"/>
    <m/>
    <m/>
    <m/>
    <m/>
    <m/>
    <m/>
    <m/>
    <m/>
    <s v="250-8032-00"/>
    <s v="J10025"/>
    <s v="JMS SINGAPORE PTE LTD"/>
    <m/>
    <n v="0"/>
    <n v="0"/>
    <n v="0"/>
    <n v="0"/>
    <n v="0"/>
    <n v="0"/>
    <m/>
    <m/>
    <m/>
    <s v="No"/>
    <s v="W665532"/>
    <n v="0"/>
    <m/>
    <s v="J10025"/>
    <m/>
    <m/>
    <s v="S0363166"/>
  </r>
  <r>
    <x v="1010"/>
    <n v="10000"/>
    <n v="10000"/>
    <n v="45770"/>
    <s v="502LAUGH"/>
    <s v=" 2:03:18 pm"/>
    <s v="4111520U5"/>
    <m/>
    <x v="0"/>
    <s v="Yes"/>
    <n v="12"/>
    <s v="FSK SR520"/>
    <x v="3"/>
    <s v="PP05"/>
    <s v="WONG KIM FATT"/>
    <n v="1000"/>
    <n v="65"/>
    <n v="1.0833333333333333"/>
    <d v="2025-04-23T00:00:00"/>
    <m/>
    <n v="1"/>
    <n v="1000"/>
    <s v="PE"/>
    <s v="250-6315-000001"/>
    <n v="0"/>
    <n v="1000"/>
    <n v="0"/>
    <n v="0"/>
    <n v="0"/>
    <n v="0"/>
    <m/>
    <m/>
    <n v="0"/>
    <m/>
    <m/>
    <m/>
    <m/>
    <m/>
    <m/>
    <m/>
    <m/>
    <s v="250-6315-00"/>
    <s v="J10025"/>
    <s v="JMS SINGAPORE PTE LTD"/>
    <m/>
    <n v="0"/>
    <n v="0"/>
    <n v="0"/>
    <n v="0"/>
    <n v="0"/>
    <n v="0"/>
    <m/>
    <m/>
    <m/>
    <s v="No"/>
    <s v="W665534"/>
    <n v="0"/>
    <m/>
    <s v="J10025"/>
    <m/>
    <m/>
    <s v="S0363169"/>
  </r>
  <r>
    <x v="1011"/>
    <n v="10000"/>
    <n v="10000"/>
    <n v="45770"/>
    <s v="502LAUGH"/>
    <s v=" 1:09:46 pm"/>
    <s v="J00UH0552/3082512U9"/>
    <m/>
    <x v="0"/>
    <s v="Yes"/>
    <n v="61"/>
    <s v="FSK 520"/>
    <x v="3"/>
    <s v="PM68"/>
    <s v="LEE KIM LIANG"/>
    <n v="2000"/>
    <n v="85"/>
    <n v="1.4166666666666667"/>
    <d v="2025-04-23T00:00:00"/>
    <m/>
    <n v="1"/>
    <n v="2000"/>
    <s v="PE"/>
    <s v="STDM2600001"/>
    <n v="0"/>
    <n v="2000"/>
    <n v="0"/>
    <n v="0"/>
    <n v="0"/>
    <n v="0"/>
    <m/>
    <m/>
    <n v="0"/>
    <m/>
    <m/>
    <m/>
    <m/>
    <m/>
    <m/>
    <m/>
    <m/>
    <s v="STDM260"/>
    <s v="G07105"/>
    <s v="GETECH AUTOMATION PTE LTD"/>
    <m/>
    <n v="0"/>
    <n v="0"/>
    <n v="0"/>
    <n v="0"/>
    <n v="0"/>
    <n v="0"/>
    <m/>
    <m/>
    <m/>
    <s v="No"/>
    <s v="W665536"/>
    <n v="0"/>
    <m/>
    <s v="G07105"/>
    <m/>
    <m/>
    <s v="S0363172"/>
  </r>
  <r>
    <x v="1012"/>
    <n v="10000"/>
    <n v="10000"/>
    <n v="45770"/>
    <s v="502LAUGH"/>
    <s v=" 3:52:19 pm"/>
    <s v="3082512U9/JOOUH0552"/>
    <m/>
    <x v="0"/>
    <s v="Yes"/>
    <n v="61"/>
    <s v="FSK 520"/>
    <x v="3"/>
    <s v="PM68"/>
    <s v="LEE KIM LIANG"/>
    <n v="2000"/>
    <n v="85"/>
    <n v="1.4166666666666667"/>
    <d v="2025-04-23T00:00:00"/>
    <m/>
    <n v="1"/>
    <n v="2000"/>
    <s v="PE"/>
    <s v="STDM2610001"/>
    <n v="0"/>
    <n v="2000"/>
    <n v="0"/>
    <n v="0"/>
    <n v="0"/>
    <n v="0"/>
    <m/>
    <m/>
    <n v="0"/>
    <m/>
    <m/>
    <m/>
    <m/>
    <m/>
    <m/>
    <m/>
    <m/>
    <s v="STDM261"/>
    <s v="G07105"/>
    <s v="GETECH AUTOMATION PTE LTD"/>
    <m/>
    <n v="0"/>
    <n v="0"/>
    <n v="0"/>
    <n v="0"/>
    <n v="0"/>
    <n v="0"/>
    <m/>
    <m/>
    <m/>
    <s v="No"/>
    <s v="W665537"/>
    <n v="0"/>
    <m/>
    <s v="G07105"/>
    <m/>
    <m/>
    <s v="S0363172"/>
  </r>
  <r>
    <x v="1013"/>
    <n v="10000"/>
    <n v="10000"/>
    <n v="45770"/>
    <s v="502LAUGH"/>
    <s v=" 3:52:19 pm"/>
    <s v="D008O1730"/>
    <m/>
    <x v="0"/>
    <s v="Yes"/>
    <n v="86"/>
    <s v="Brotech DF330 "/>
    <x v="1"/>
    <s v="PM45"/>
    <s v="TAY CHIN LIONG"/>
    <n v="2500"/>
    <n v="71.666666666666657"/>
    <n v="1.1944444444444442"/>
    <d v="2025-04-23T00:00:00"/>
    <m/>
    <n v="16"/>
    <n v="40000"/>
    <s v="PE"/>
    <s v="5180-5462-FT0001"/>
    <n v="0"/>
    <n v="40000"/>
    <n v="0"/>
    <n v="0"/>
    <n v="0"/>
    <n v="0"/>
    <m/>
    <m/>
    <n v="0"/>
    <m/>
    <m/>
    <m/>
    <m/>
    <m/>
    <m/>
    <m/>
    <m/>
    <s v="5180-5462-FT"/>
    <s v="H08031-JIM-M"/>
    <s v="HP MALAYSIA MANUFACTURING SDN.BHD."/>
    <m/>
    <n v="0"/>
    <n v="0"/>
    <n v="0"/>
    <n v="0"/>
    <n v="0"/>
    <n v="0"/>
    <m/>
    <m/>
    <m/>
    <s v="No"/>
    <s v="W665538"/>
    <n v="0"/>
    <m/>
    <s v="H08031-JIM-M"/>
    <m/>
    <m/>
    <s v="S0363204"/>
  </r>
  <r>
    <x v="1014"/>
    <n v="10000"/>
    <n v="10000"/>
    <n v="45770"/>
    <s v="502LAUGH"/>
    <s v=" 5:10:41 pm"/>
    <s v="M0B6X8020"/>
    <m/>
    <x v="0"/>
    <s v="Yes"/>
    <n v="31"/>
    <s v="Sanki SKP250 Full Rotary"/>
    <x v="3"/>
    <s v="PS27"/>
    <s v="TAN TECK HEE"/>
    <n v="334"/>
    <n v="53.35"/>
    <n v="0.88916666666666666"/>
    <d v="2025-04-23T00:00:00"/>
    <m/>
    <n v="6"/>
    <n v="2004"/>
    <s v="PE"/>
    <s v="0301001-A0001"/>
    <n v="0"/>
    <n v="2000"/>
    <n v="4"/>
    <n v="0"/>
    <n v="0"/>
    <n v="0"/>
    <m/>
    <m/>
    <n v="0"/>
    <m/>
    <m/>
    <m/>
    <m/>
    <m/>
    <m/>
    <m/>
    <m/>
    <s v="0301001-A"/>
    <s v="G07160"/>
    <s v="ROCHE SINGAPORE TECHNICAL OPERATIONS PTE LTD"/>
    <m/>
    <n v="0"/>
    <n v="0"/>
    <n v="0"/>
    <n v="0"/>
    <n v="0"/>
    <n v="0"/>
    <m/>
    <m/>
    <m/>
    <s v="No"/>
    <s v="W665539"/>
    <n v="0"/>
    <m/>
    <s v="G07160"/>
    <m/>
    <m/>
    <s v="S0363223"/>
  </r>
  <r>
    <x v="1015"/>
    <n v="10000"/>
    <n v="10000"/>
    <n v="45775"/>
    <s v="502LAUGH"/>
    <s v=" 8:53:03 am"/>
    <s v="4820U8015"/>
    <m/>
    <x v="0"/>
    <s v="Yes"/>
    <n v="88"/>
    <s v="OKI"/>
    <x v="0"/>
    <s v="PP24"/>
    <s v="HO HON SENG"/>
    <n v="900"/>
    <m/>
    <m/>
    <d v="2025-04-23T00:00:00"/>
    <m/>
    <n v="6"/>
    <n v="5400"/>
    <s v="PE"/>
    <s v="241235-120001"/>
    <n v="0"/>
    <n v="5000"/>
    <n v="400"/>
    <n v="0"/>
    <n v="0"/>
    <n v="0"/>
    <m/>
    <m/>
    <n v="0"/>
    <m/>
    <m/>
    <m/>
    <m/>
    <m/>
    <m/>
    <m/>
    <m/>
    <s v="241235-12"/>
    <s v="T20115"/>
    <s v="ABB  PTE. LTD."/>
    <m/>
    <n v="0"/>
    <n v="0"/>
    <n v="0"/>
    <n v="0"/>
    <n v="0"/>
    <n v="0"/>
    <m/>
    <m/>
    <m/>
    <s v="No"/>
    <s v="W665552"/>
    <n v="0"/>
    <m/>
    <s v="T20115"/>
    <m/>
    <m/>
    <s v="S0363323"/>
  </r>
  <r>
    <x v="1016"/>
    <n v="10000"/>
    <n v="10000"/>
    <n v="45775"/>
    <s v="502LAUGH"/>
    <s v=" 8:53:03 am"/>
    <s v="4820U8015"/>
    <m/>
    <x v="0"/>
    <s v="Yes"/>
    <n v="88"/>
    <s v="OKI"/>
    <x v="0"/>
    <s v="PP24"/>
    <s v="HO HON SENG"/>
    <n v="900"/>
    <m/>
    <m/>
    <d v="2025-04-23T00:00:00"/>
    <m/>
    <n v="6"/>
    <n v="5400"/>
    <s v="PE"/>
    <s v="241236-120001"/>
    <n v="0"/>
    <n v="5000"/>
    <n v="400"/>
    <n v="0"/>
    <n v="0"/>
    <n v="0"/>
    <m/>
    <m/>
    <n v="0"/>
    <m/>
    <m/>
    <m/>
    <m/>
    <m/>
    <m/>
    <m/>
    <m/>
    <s v="241236-12"/>
    <s v="T20115"/>
    <s v="ABB  PTE. LTD."/>
    <m/>
    <n v="0"/>
    <n v="0"/>
    <n v="0"/>
    <n v="0"/>
    <n v="0"/>
    <n v="0"/>
    <m/>
    <m/>
    <m/>
    <s v="No"/>
    <s v="W665553"/>
    <n v="0"/>
    <m/>
    <s v="T20115"/>
    <m/>
    <m/>
    <s v="S0363323"/>
  </r>
  <r>
    <x v="1017"/>
    <n v="10000"/>
    <n v="20000"/>
    <n v="45771"/>
    <s v="502LAUGH"/>
    <n v="0.44059027777777776"/>
    <s v="T09V83660"/>
    <m/>
    <x v="0"/>
    <s v="Yes"/>
    <n v="82"/>
    <s v="POLLY"/>
    <x v="2"/>
    <s v="PM11"/>
    <s v="TEE MENG CHAI"/>
    <n v="23750"/>
    <m/>
    <m/>
    <d v="2025-04-23T00:00:00"/>
    <m/>
    <n v="2"/>
    <n v="47500"/>
    <s v="PE"/>
    <s v="BLANK-101.6X72.50002"/>
    <n v="0"/>
    <n v="47500"/>
    <n v="0"/>
    <n v="0"/>
    <n v="0"/>
    <n v="0"/>
    <m/>
    <m/>
    <n v="0"/>
    <m/>
    <m/>
    <m/>
    <m/>
    <m/>
    <m/>
    <m/>
    <m/>
    <s v="BLANK-101.6X72.5MM"/>
    <s v="S19718-CK"/>
    <s v="STSS CK PTE LTD"/>
    <m/>
    <n v="0"/>
    <n v="0"/>
    <n v="0"/>
    <n v="0"/>
    <n v="0"/>
    <n v="0"/>
    <m/>
    <m/>
    <m/>
    <s v="No"/>
    <s v="W665554"/>
    <n v="0"/>
    <m/>
    <s v="S19718-CK"/>
    <m/>
    <m/>
    <s v="S0363327"/>
  </r>
  <r>
    <x v="1018"/>
    <n v="10000"/>
    <n v="10000"/>
    <n v="45782"/>
    <s v="502LAUGH"/>
    <n v="0.42043981481481479"/>
    <s v="10620258002/10620258084"/>
    <m/>
    <x v="0"/>
    <s v="Yes"/>
    <n v="79"/>
    <s v="HP Indigo 6800"/>
    <x v="0"/>
    <s v="PM16"/>
    <s v="TEO KAH JUN"/>
    <n v="716"/>
    <n v="65.8"/>
    <n v="1.0966666666666667"/>
    <d v="2025-04-23T00:00:00"/>
    <m/>
    <n v="297"/>
    <n v="212652"/>
    <s v="PE"/>
    <s v="3YM76-80008-FT0001"/>
    <n v="0"/>
    <n v="180000"/>
    <n v="32652"/>
    <n v="0"/>
    <n v="0"/>
    <n v="0"/>
    <m/>
    <m/>
    <n v="0"/>
    <m/>
    <m/>
    <m/>
    <m/>
    <m/>
    <m/>
    <m/>
    <m/>
    <s v="3YM76-80008-FT"/>
    <s v="H08031-JIM-M"/>
    <s v="HP MALAYSIA MANUFACTURING SDN.BHD."/>
    <m/>
    <n v="0"/>
    <n v="0"/>
    <n v="0"/>
    <n v="0"/>
    <n v="0"/>
    <n v="0"/>
    <m/>
    <m/>
    <m/>
    <s v="No"/>
    <s v="W666047"/>
    <n v="0"/>
    <m/>
    <s v="H08031-JIM-M"/>
    <m/>
    <m/>
    <s v="S0363336"/>
  </r>
  <r>
    <x v="1019"/>
    <n v="10000"/>
    <n v="10000"/>
    <n v="45771"/>
    <s v="502LAUGH"/>
    <s v=" 8:37:51 am"/>
    <s v="4170S1"/>
    <m/>
    <x v="0"/>
    <s v="Yes"/>
    <n v="61"/>
    <s v="FSK 520"/>
    <x v="3"/>
    <s v="PM68"/>
    <s v="LEE KIM LIANG"/>
    <n v="500"/>
    <n v="55"/>
    <n v="0.91666666666666663"/>
    <d v="2025-04-23T00:00:00"/>
    <m/>
    <n v="1"/>
    <n v="500"/>
    <s v="PE"/>
    <n v="1631660001"/>
    <n v="0"/>
    <n v="500"/>
    <n v="0"/>
    <n v="0"/>
    <n v="0"/>
    <n v="0"/>
    <m/>
    <m/>
    <n v="0"/>
    <m/>
    <m/>
    <m/>
    <m/>
    <m/>
    <m/>
    <m/>
    <m/>
    <n v="163166"/>
    <s v="T20212-I"/>
    <s v="NORATEL INDIA POWER COMPONENTS PVT.LTD"/>
    <m/>
    <n v="0"/>
    <n v="0"/>
    <n v="0"/>
    <n v="0"/>
    <n v="0"/>
    <n v="0"/>
    <m/>
    <m/>
    <m/>
    <s v="No"/>
    <s v="W665555"/>
    <n v="0"/>
    <m/>
    <s v="T20212-I"/>
    <m/>
    <m/>
    <s v="S0363353"/>
  </r>
  <r>
    <x v="963"/>
    <n v="10000"/>
    <n v="20000"/>
    <n v="45770"/>
    <s v="502LAUGH"/>
    <n v="0.47409722222222223"/>
    <n v="860909190918"/>
    <m/>
    <x v="1"/>
    <s v="Yes"/>
    <n v="86"/>
    <s v="Brotech DF330 "/>
    <x v="1"/>
    <s v="PM45"/>
    <s v="TAY CHIN LIONG"/>
    <n v="945"/>
    <n v="45.75"/>
    <n v="0.76249999999999996"/>
    <d v="2025-04-23T00:00:00"/>
    <m/>
    <n v="9"/>
    <n v="8505"/>
    <s v="PE"/>
    <n v="200742620001"/>
    <n v="0"/>
    <n v="2000"/>
    <n v="6505"/>
    <n v="0"/>
    <n v="0"/>
    <n v="0"/>
    <m/>
    <m/>
    <n v="0"/>
    <m/>
    <m/>
    <m/>
    <m/>
    <m/>
    <m/>
    <m/>
    <m/>
    <n v="20074262"/>
    <s v="I09180"/>
    <s v="ILLUMINA SINGAPORE PTE LTD"/>
    <m/>
    <n v="0"/>
    <n v="0"/>
    <n v="0"/>
    <n v="0"/>
    <n v="0"/>
    <n v="0"/>
    <m/>
    <m/>
    <m/>
    <s v="No"/>
    <s v="W665556"/>
    <n v="0"/>
    <m/>
    <s v="I09180"/>
    <m/>
    <m/>
    <s v="S0363356"/>
  </r>
  <r>
    <x v="964"/>
    <n v="10000"/>
    <n v="20000"/>
    <n v="45770"/>
    <s v="502LAUGH"/>
    <s v=" 2:06:44 pm"/>
    <n v="860909190918"/>
    <m/>
    <x v="1"/>
    <s v="Yes"/>
    <n v="86"/>
    <s v="Brotech DF330 "/>
    <x v="1"/>
    <s v="PM45"/>
    <s v="TAY CHIN LIONG"/>
    <n v="519"/>
    <n v="38.65"/>
    <n v="0.64416666666666667"/>
    <d v="2025-04-23T00:00:00"/>
    <m/>
    <n v="27"/>
    <n v="14013"/>
    <s v="PE"/>
    <n v="200717140001"/>
    <n v="0"/>
    <n v="8000"/>
    <n v="6013"/>
    <n v="0"/>
    <n v="0"/>
    <n v="0"/>
    <m/>
    <m/>
    <n v="0"/>
    <m/>
    <m/>
    <m/>
    <m/>
    <m/>
    <m/>
    <m/>
    <m/>
    <n v="20071714"/>
    <s v="I09180"/>
    <s v="ILLUMINA SINGAPORE PTE LTD"/>
    <m/>
    <n v="0"/>
    <n v="0"/>
    <n v="0"/>
    <n v="0"/>
    <n v="0"/>
    <n v="0"/>
    <m/>
    <m/>
    <m/>
    <s v="No"/>
    <s v="W666061"/>
    <n v="0"/>
    <m/>
    <s v="I09180"/>
    <m/>
    <m/>
    <s v="S0363373"/>
  </r>
  <r>
    <x v="965"/>
    <n v="10000"/>
    <n v="20000"/>
    <n v="45770"/>
    <s v="502LAUGH"/>
    <n v="0.47339120370370369"/>
    <n v="860909190918"/>
    <m/>
    <x v="1"/>
    <s v="Yes"/>
    <n v="86"/>
    <s v="Brotech DF330 "/>
    <x v="1"/>
    <s v="PM45"/>
    <s v="TAY CHIN LIONG"/>
    <n v="734"/>
    <n v="42.233333333333334"/>
    <n v="0.7038888888888889"/>
    <d v="2025-04-23T00:00:00"/>
    <m/>
    <n v="9"/>
    <n v="6606"/>
    <s v="PE"/>
    <n v="200742640001"/>
    <n v="0"/>
    <n v="6000"/>
    <n v="606"/>
    <n v="0"/>
    <n v="0"/>
    <n v="0"/>
    <m/>
    <m/>
    <n v="0"/>
    <m/>
    <m/>
    <m/>
    <m/>
    <m/>
    <m/>
    <m/>
    <m/>
    <n v="20074264"/>
    <s v="I09180"/>
    <s v="ILLUMINA SINGAPORE PTE LTD"/>
    <m/>
    <n v="0"/>
    <n v="0"/>
    <n v="0"/>
    <n v="0"/>
    <n v="0"/>
    <n v="0"/>
    <m/>
    <m/>
    <m/>
    <s v="No"/>
    <s v="W665560"/>
    <n v="0"/>
    <m/>
    <s v="I09180"/>
    <m/>
    <m/>
    <s v="S0363374"/>
  </r>
  <r>
    <x v="966"/>
    <n v="10000"/>
    <n v="20000"/>
    <n v="45770"/>
    <s v="502LAUGH"/>
    <s v=" 2:07:37 pm"/>
    <n v="860909190918"/>
    <m/>
    <x v="1"/>
    <s v="Yes"/>
    <n v="86"/>
    <s v="Brotech DF330 "/>
    <x v="1"/>
    <s v="PM45"/>
    <s v="TAY CHIN LIONG"/>
    <n v="275"/>
    <n v="34.583333333333336"/>
    <n v="0.57638888888888895"/>
    <d v="2025-04-23T00:00:00"/>
    <m/>
    <n v="27"/>
    <n v="7425"/>
    <s v="PE"/>
    <n v="200645610001"/>
    <n v="0"/>
    <n v="5000"/>
    <n v="2425"/>
    <n v="0"/>
    <n v="0"/>
    <n v="0"/>
    <m/>
    <m/>
    <n v="0"/>
    <m/>
    <m/>
    <m/>
    <m/>
    <m/>
    <m/>
    <m/>
    <m/>
    <n v="20064561"/>
    <s v="I09180"/>
    <s v="ILLUMINA SINGAPORE PTE LTD"/>
    <m/>
    <n v="0"/>
    <n v="0"/>
    <n v="0"/>
    <n v="0"/>
    <n v="0"/>
    <n v="0"/>
    <m/>
    <m/>
    <m/>
    <s v="No"/>
    <s v="W666062"/>
    <n v="0"/>
    <m/>
    <s v="I09180"/>
    <m/>
    <m/>
    <s v="S0363375"/>
  </r>
  <r>
    <x v="967"/>
    <n v="10000"/>
    <n v="30000"/>
    <n v="45771"/>
    <s v="502LAUGH"/>
    <s v=" 1:26:36 pm"/>
    <n v="860909190918"/>
    <m/>
    <x v="1"/>
    <s v="Yes"/>
    <n v="86"/>
    <s v="Brotech DF330 "/>
    <x v="1"/>
    <s v="PM45"/>
    <s v="TAY CHIN LIONG"/>
    <n v="500"/>
    <n v="38.333333333333336"/>
    <n v="0.63888888888888895"/>
    <d v="2025-04-23T00:00:00"/>
    <m/>
    <n v="7"/>
    <n v="3500"/>
    <s v="PE"/>
    <n v="200645590001"/>
    <n v="0"/>
    <n v="2500"/>
    <n v="1000"/>
    <n v="0"/>
    <n v="0"/>
    <n v="0"/>
    <m/>
    <m/>
    <n v="0"/>
    <m/>
    <m/>
    <m/>
    <m/>
    <m/>
    <m/>
    <m/>
    <m/>
    <n v="20064559"/>
    <s v="I09180"/>
    <s v="ILLUMINA SINGAPORE PTE LTD"/>
    <m/>
    <n v="0"/>
    <n v="0"/>
    <n v="0"/>
    <n v="0"/>
    <n v="0"/>
    <n v="0"/>
    <m/>
    <m/>
    <m/>
    <s v="No"/>
    <s v="W665561"/>
    <n v="0"/>
    <m/>
    <s v="I09180"/>
    <m/>
    <m/>
    <s v="S0363376"/>
  </r>
  <r>
    <x v="1020"/>
    <n v="10000"/>
    <n v="10000"/>
    <n v="45771"/>
    <s v="502LAUGH"/>
    <s v=" 8:42:43 am"/>
    <s v="E053912079"/>
    <m/>
    <x v="0"/>
    <s v="Yes"/>
    <n v="63"/>
    <s v="SANKI"/>
    <x v="2"/>
    <s v="PM80"/>
    <s v="YAP ZHI PING"/>
    <n v="2000"/>
    <n v="95"/>
    <n v="1.5833333333333333"/>
    <d v="2025-04-23T00:00:00"/>
    <m/>
    <n v="40"/>
    <n v="80000"/>
    <s v="PE"/>
    <s v="100260636-3M66900001"/>
    <n v="0"/>
    <n v="80000"/>
    <n v="0"/>
    <n v="0"/>
    <n v="0"/>
    <n v="0"/>
    <m/>
    <m/>
    <n v="0"/>
    <m/>
    <m/>
    <m/>
    <m/>
    <m/>
    <m/>
    <m/>
    <m/>
    <s v="100260636-3M6690SP"/>
    <s v="S19314"/>
    <s v="SEAGATE TECHNOLOGY INTERNATIONAL (WUXI) CO., LTD"/>
    <m/>
    <n v="0"/>
    <n v="0"/>
    <n v="0"/>
    <n v="0"/>
    <n v="0"/>
    <n v="0"/>
    <m/>
    <m/>
    <m/>
    <s v="No"/>
    <s v="W665562"/>
    <n v="0"/>
    <m/>
    <s v="S19314"/>
    <m/>
    <m/>
    <s v="H0065009"/>
  </r>
  <r>
    <x v="1021"/>
    <n v="10000"/>
    <n v="10000"/>
    <n v="45772"/>
    <s v="502LAUGH"/>
    <s v=" 5:11:17 pm"/>
    <s v="M0BUF4221/M0BUF4262"/>
    <m/>
    <x v="0"/>
    <s v="Yes"/>
    <n v="70"/>
    <s v="SANKI"/>
    <x v="2"/>
    <s v="PS84"/>
    <s v="YIP WENG FAI"/>
    <n v="22500"/>
    <n v="607.5"/>
    <n v="10.125"/>
    <d v="2025-04-23T00:00:00"/>
    <m/>
    <n v="4"/>
    <n v="90000"/>
    <s v="PE"/>
    <s v="100475038 REVA0001"/>
    <n v="0"/>
    <n v="90000"/>
    <n v="0"/>
    <n v="0"/>
    <n v="0"/>
    <n v="0"/>
    <m/>
    <m/>
    <n v="0"/>
    <m/>
    <m/>
    <m/>
    <m/>
    <m/>
    <m/>
    <m/>
    <m/>
    <s v="100475038 REVB"/>
    <s v="S19314"/>
    <s v="SEAGATE TECHNOLOGY INTERNATIONAL (WUXI) CO., LTD"/>
    <m/>
    <n v="0"/>
    <n v="0"/>
    <n v="0"/>
    <n v="0"/>
    <n v="0"/>
    <n v="0"/>
    <m/>
    <m/>
    <m/>
    <s v="No"/>
    <s v="W665563"/>
    <n v="0"/>
    <m/>
    <s v="S19314"/>
    <m/>
    <m/>
    <s v="H0065010"/>
  </r>
  <r>
    <x v="1022"/>
    <n v="10000"/>
    <n v="10000"/>
    <n v="45771"/>
    <s v="502LAUGH"/>
    <s v=" 5:36:54 pm"/>
    <s v="E190912129"/>
    <m/>
    <x v="0"/>
    <s v="Yes"/>
    <n v="63"/>
    <s v="SANKI"/>
    <x v="2"/>
    <s v="PM80"/>
    <s v="YAP ZHI PING"/>
    <n v="1334"/>
    <n v="78.349999999999994"/>
    <n v="1.3058333333333332"/>
    <d v="2025-04-23T00:00:00"/>
    <m/>
    <n v="30"/>
    <n v="40020"/>
    <s v="PE"/>
    <s v="100542001-3M66900001"/>
    <n v="0"/>
    <n v="40000"/>
    <n v="20"/>
    <n v="0"/>
    <n v="0"/>
    <n v="0"/>
    <m/>
    <m/>
    <n v="0"/>
    <m/>
    <m/>
    <m/>
    <m/>
    <m/>
    <m/>
    <m/>
    <m/>
    <s v="100542001-3M6690SP"/>
    <s v="S19314"/>
    <s v="SEAGATE TECHNOLOGY INTERNATIONAL (WUXI) CO., LTD"/>
    <m/>
    <n v="0"/>
    <n v="0"/>
    <n v="0"/>
    <n v="0"/>
    <n v="0"/>
    <n v="0"/>
    <m/>
    <m/>
    <m/>
    <s v="No"/>
    <s v="W665564"/>
    <n v="0"/>
    <m/>
    <s v="S19314"/>
    <m/>
    <m/>
    <s v="H0065011"/>
  </r>
  <r>
    <x v="1023"/>
    <n v="10000"/>
    <n v="10000"/>
    <n v="45771"/>
    <s v="502LAUGH"/>
    <s v=" 5:20:06 pm"/>
    <s v="M0BUQ9651/M0BUF4262"/>
    <m/>
    <x v="0"/>
    <s v="Yes"/>
    <n v="26"/>
    <s v="Sanki SKP250 Full Rotary"/>
    <x v="3"/>
    <s v="PS70"/>
    <s v="YEO WOO KEONG"/>
    <n v="9000"/>
    <n v="270"/>
    <n v="4.5"/>
    <d v="2025-04-23T00:00:00"/>
    <m/>
    <n v="4"/>
    <n v="36000"/>
    <s v="PE"/>
    <s v="202659200 REVA0001"/>
    <n v="0"/>
    <n v="36000"/>
    <n v="0"/>
    <n v="0"/>
    <n v="0"/>
    <n v="0"/>
    <m/>
    <m/>
    <n v="0"/>
    <m/>
    <m/>
    <m/>
    <m/>
    <m/>
    <m/>
    <m/>
    <m/>
    <s v="202659200 REVA"/>
    <s v="S19314"/>
    <s v="SEAGATE TECHNOLOGY INTERNATIONAL (WUXI) CO., LTD"/>
    <m/>
    <n v="0"/>
    <n v="0"/>
    <n v="0"/>
    <n v="0"/>
    <n v="0"/>
    <n v="0"/>
    <m/>
    <m/>
    <m/>
    <s v="No"/>
    <s v="W665565"/>
    <n v="0"/>
    <m/>
    <s v="S19314"/>
    <m/>
    <m/>
    <s v="H0065013"/>
  </r>
  <r>
    <x v="1024"/>
    <n v="10000"/>
    <n v="10000"/>
    <n v="45770"/>
    <s v="502LAUGH"/>
    <s v=" 1:09:46 pm"/>
    <s v="M0BUF4262"/>
    <m/>
    <x v="0"/>
    <s v="Yes"/>
    <n v="26"/>
    <s v="Sanki SKP250 Full Rotary"/>
    <x v="3"/>
    <s v="PS70"/>
    <s v="YEO WOO KEONG"/>
    <n v="4500"/>
    <n v="157.5"/>
    <n v="2.625"/>
    <d v="2025-04-23T00:00:00"/>
    <m/>
    <n v="4"/>
    <n v="18000"/>
    <s v="PE"/>
    <s v="203025300 REVA0001"/>
    <n v="0"/>
    <n v="18000"/>
    <n v="0"/>
    <n v="0"/>
    <n v="0"/>
    <n v="0"/>
    <m/>
    <m/>
    <n v="0"/>
    <m/>
    <m/>
    <m/>
    <m/>
    <m/>
    <m/>
    <m/>
    <m/>
    <s v="203025300 REVA"/>
    <s v="S19314"/>
    <s v="SEAGATE TECHNOLOGY INTERNATIONAL (WUXI) CO., LTD"/>
    <m/>
    <n v="0"/>
    <n v="0"/>
    <n v="0"/>
    <n v="0"/>
    <n v="0"/>
    <n v="0"/>
    <m/>
    <m/>
    <m/>
    <s v="No"/>
    <s v="W665567"/>
    <n v="0"/>
    <m/>
    <s v="S19314"/>
    <m/>
    <m/>
    <s v="H0065016"/>
  </r>
  <r>
    <x v="1025"/>
    <n v="10000"/>
    <n v="10000"/>
    <n v="45771"/>
    <s v="502LAUGH"/>
    <s v=" 8:42:43 am"/>
    <s v="E190912129"/>
    <m/>
    <x v="0"/>
    <s v="Yes"/>
    <n v="63"/>
    <s v="SANKI"/>
    <x v="2"/>
    <s v="PM80"/>
    <s v="YAP ZHI PING"/>
    <n v="5000"/>
    <n v="170"/>
    <n v="2.8333333333333335"/>
    <d v="2025-04-23T00:00:00"/>
    <m/>
    <n v="60"/>
    <n v="300000"/>
    <s v="PE"/>
    <s v="709898812-3M66900001"/>
    <n v="0"/>
    <n v="300000"/>
    <n v="0"/>
    <n v="0"/>
    <n v="0"/>
    <n v="0"/>
    <m/>
    <m/>
    <n v="0"/>
    <m/>
    <m/>
    <m/>
    <m/>
    <m/>
    <m/>
    <m/>
    <m/>
    <s v="709898812-3M6690SP"/>
    <s v="S19314"/>
    <s v="SEAGATE TECHNOLOGY INTERNATIONAL (WUXI) CO., LTD"/>
    <m/>
    <n v="0"/>
    <n v="0"/>
    <n v="0"/>
    <n v="0"/>
    <n v="0"/>
    <n v="0"/>
    <m/>
    <m/>
    <m/>
    <s v="No"/>
    <s v="W665568"/>
    <n v="0"/>
    <m/>
    <s v="S19314"/>
    <m/>
    <m/>
    <s v="H0065018"/>
  </r>
  <r>
    <x v="1026"/>
    <n v="10000"/>
    <n v="10000"/>
    <n v="45771"/>
    <s v="502LAUGH"/>
    <s v=" 8:42:44 am"/>
    <n v="1006323"/>
    <m/>
    <x v="0"/>
    <s v="Yes"/>
    <n v="63"/>
    <s v="SANKI"/>
    <x v="2"/>
    <s v="PM80"/>
    <s v="YAP ZHI PING"/>
    <n v="5000"/>
    <n v="170"/>
    <n v="2.8333333333333335"/>
    <d v="2025-04-23T00:00:00"/>
    <m/>
    <n v="40"/>
    <n v="200000"/>
    <s v="PE"/>
    <s v="709898813-EL93160001"/>
    <n v="0"/>
    <n v="200000"/>
    <n v="0"/>
    <n v="0"/>
    <n v="0"/>
    <n v="0"/>
    <m/>
    <m/>
    <n v="0"/>
    <m/>
    <m/>
    <m/>
    <m/>
    <m/>
    <m/>
    <m/>
    <m/>
    <s v="709898813-EL93164"/>
    <s v="S19314"/>
    <s v="SEAGATE TECHNOLOGY INTERNATIONAL (WUXI) CO., LTD"/>
    <m/>
    <n v="0"/>
    <n v="0"/>
    <n v="0"/>
    <n v="0"/>
    <n v="0"/>
    <n v="0"/>
    <m/>
    <m/>
    <m/>
    <s v="No"/>
    <s v="W665569"/>
    <n v="0"/>
    <m/>
    <s v="S19314"/>
    <m/>
    <m/>
    <s v="H0065019"/>
  </r>
  <r>
    <x v="1027"/>
    <n v="10000"/>
    <n v="10000"/>
    <n v="45771"/>
    <s v="502LAUGH"/>
    <s v=" 8:42:44 am"/>
    <s v="E190912129"/>
    <m/>
    <x v="0"/>
    <s v="Yes"/>
    <n v="63"/>
    <s v="SANKI"/>
    <x v="2"/>
    <s v="PM80"/>
    <s v="YAP ZHI PING"/>
    <n v="1334"/>
    <n v="78.349999999999994"/>
    <n v="1.3058333333333332"/>
    <d v="2025-04-23T00:00:00"/>
    <m/>
    <n v="60"/>
    <n v="80040"/>
    <s v="PE"/>
    <s v="709898816 REVB0001"/>
    <n v="0"/>
    <n v="80000"/>
    <n v="40"/>
    <n v="0"/>
    <n v="0"/>
    <n v="0"/>
    <m/>
    <m/>
    <n v="0"/>
    <m/>
    <m/>
    <m/>
    <m/>
    <m/>
    <m/>
    <m/>
    <m/>
    <s v="709898816 REVB"/>
    <s v="S19314"/>
    <s v="SEAGATE TECHNOLOGY INTERNATIONAL (WUXI) CO., LTD"/>
    <m/>
    <n v="0"/>
    <n v="0"/>
    <n v="0"/>
    <n v="0"/>
    <n v="0"/>
    <n v="0"/>
    <m/>
    <m/>
    <m/>
    <s v="No"/>
    <s v="W665315"/>
    <n v="0"/>
    <m/>
    <s v="S19314"/>
    <m/>
    <m/>
    <s v="H0065021"/>
  </r>
  <r>
    <x v="1028"/>
    <n v="10000"/>
    <n v="10000"/>
    <n v="45771"/>
    <s v="502LAUGH"/>
    <s v=" 5:40:08 pm"/>
    <s v="M0BI68841"/>
    <m/>
    <x v="0"/>
    <s v="Yes"/>
    <n v="78"/>
    <s v="Baby Sanki"/>
    <x v="3"/>
    <s v="PM84"/>
    <s v="TAN TAI TOH"/>
    <n v="1000"/>
    <n v="70"/>
    <n v="1.1666666666666667"/>
    <d v="2025-04-23T00:00:00"/>
    <m/>
    <n v="16"/>
    <n v="16000"/>
    <s v="PE"/>
    <s v="713891301-ADS1360001"/>
    <n v="0"/>
    <n v="10000"/>
    <n v="6000"/>
    <n v="0"/>
    <n v="0"/>
    <n v="0"/>
    <m/>
    <m/>
    <n v="0"/>
    <m/>
    <m/>
    <m/>
    <m/>
    <m/>
    <m/>
    <m/>
    <m/>
    <s v="713891301-ADS1366"/>
    <s v="S19314"/>
    <s v="SEAGATE TECHNOLOGY INTERNATIONAL (WUXI) CO., LTD"/>
    <m/>
    <n v="0"/>
    <n v="0"/>
    <n v="0"/>
    <n v="0"/>
    <n v="0"/>
    <n v="0"/>
    <m/>
    <m/>
    <m/>
    <s v="No"/>
    <s v="W665570"/>
    <n v="0"/>
    <m/>
    <s v="S19314"/>
    <m/>
    <m/>
    <s v="H0065024"/>
  </r>
  <r>
    <x v="1029"/>
    <n v="10000"/>
    <n v="10000"/>
    <n v="45771"/>
    <s v="502LAUGH"/>
    <s v=" 5:40:58 pm"/>
    <s v="M0BI68841"/>
    <m/>
    <x v="0"/>
    <s v="Yes"/>
    <n v="78"/>
    <s v="Baby Sanki"/>
    <x v="3"/>
    <s v="PM84"/>
    <s v="TAN TAI TOH"/>
    <n v="4000"/>
    <n v="145"/>
    <n v="2.4166666666666665"/>
    <d v="2025-04-23T00:00:00"/>
    <m/>
    <n v="16"/>
    <n v="64000"/>
    <s v="PE"/>
    <s v="713891303-ADS1360001"/>
    <n v="0"/>
    <n v="60000"/>
    <n v="4000"/>
    <n v="0"/>
    <n v="0"/>
    <n v="0"/>
    <m/>
    <m/>
    <n v="0"/>
    <m/>
    <m/>
    <m/>
    <m/>
    <m/>
    <m/>
    <m/>
    <m/>
    <s v="713891303-ADS1366"/>
    <s v="S19314"/>
    <s v="SEAGATE TECHNOLOGY INTERNATIONAL (WUXI) CO., LTD"/>
    <m/>
    <n v="0"/>
    <n v="0"/>
    <n v="0"/>
    <n v="0"/>
    <n v="0"/>
    <n v="0"/>
    <m/>
    <m/>
    <m/>
    <s v="No"/>
    <s v="W665571"/>
    <n v="0"/>
    <m/>
    <s v="S19314"/>
    <m/>
    <m/>
    <s v="H0065025"/>
  </r>
  <r>
    <x v="1030"/>
    <n v="10000"/>
    <n v="10000"/>
    <n v="45771"/>
    <s v="502LAUGH"/>
    <s v=" 5:38:40 pm"/>
    <s v="M0BFL2381"/>
    <m/>
    <x v="0"/>
    <s v="Yes"/>
    <n v="78"/>
    <s v="Baby Sanki"/>
    <x v="3"/>
    <s v="PM84"/>
    <s v="TAN TAI TOH"/>
    <n v="5500"/>
    <n v="182.5"/>
    <n v="3.0416666666666665"/>
    <d v="2025-04-23T00:00:00"/>
    <m/>
    <n v="16"/>
    <n v="88000"/>
    <s v="PE"/>
    <s v="714370207-ADS1360001"/>
    <n v="0"/>
    <n v="80000"/>
    <n v="8000"/>
    <n v="0"/>
    <n v="0"/>
    <n v="0"/>
    <m/>
    <m/>
    <n v="0"/>
    <m/>
    <m/>
    <m/>
    <m/>
    <m/>
    <m/>
    <m/>
    <m/>
    <s v="714370207-ADS1366"/>
    <s v="S19314"/>
    <s v="SEAGATE TECHNOLOGY INTERNATIONAL (WUXI) CO., LTD"/>
    <m/>
    <n v="0"/>
    <n v="0"/>
    <n v="0"/>
    <n v="0"/>
    <n v="0"/>
    <n v="0"/>
    <m/>
    <m/>
    <m/>
    <s v="No"/>
    <s v="W666070"/>
    <n v="0"/>
    <m/>
    <s v="S19314"/>
    <m/>
    <m/>
    <s v="H0065029"/>
  </r>
  <r>
    <x v="1031"/>
    <n v="10000"/>
    <n v="10000"/>
    <n v="45771"/>
    <s v="502LAUGH"/>
    <s v=" 8:42:44 am"/>
    <s v="M0BUF4272"/>
    <m/>
    <x v="0"/>
    <s v="Yes"/>
    <n v="70"/>
    <s v="SANKI"/>
    <x v="2"/>
    <s v="PS84"/>
    <s v="YIP WENG FAI"/>
    <n v="6667"/>
    <n v="211.67500000000001"/>
    <n v="3.527916666666667"/>
    <d v="2025-04-23T00:00:00"/>
    <m/>
    <n v="6"/>
    <n v="40002"/>
    <s v="PE"/>
    <s v="100595138 REVB0001"/>
    <n v="0"/>
    <n v="40000"/>
    <n v="2"/>
    <n v="0"/>
    <n v="0"/>
    <n v="0"/>
    <m/>
    <m/>
    <n v="0"/>
    <m/>
    <m/>
    <m/>
    <m/>
    <m/>
    <m/>
    <m/>
    <m/>
    <s v="100595138 REVB"/>
    <s v="S19081-TH"/>
    <s v="SEAGATE TECHNOLOGY (THAILAND) LTD."/>
    <m/>
    <n v="0"/>
    <n v="0"/>
    <n v="0"/>
    <n v="0"/>
    <n v="0"/>
    <n v="0"/>
    <m/>
    <m/>
    <m/>
    <s v="No"/>
    <s v="W665575"/>
    <n v="0"/>
    <m/>
    <s v="S19081-TH"/>
    <m/>
    <m/>
    <s v="H0065035"/>
  </r>
  <r>
    <x v="971"/>
    <n v="10000"/>
    <n v="20000"/>
    <n v="45772"/>
    <s v="502LAUGH"/>
    <s v=" 5:10:13 pm"/>
    <s v="M4B4A05EGJCJ112-S24Y100131"/>
    <m/>
    <x v="0"/>
    <s v="Yes"/>
    <n v="67"/>
    <s v="Fujishiko"/>
    <x v="2"/>
    <s v="PM42"/>
    <s v="ALEXANDER YAP KEE NYEN"/>
    <n v="90000"/>
    <n v="1845"/>
    <n v="30.75"/>
    <d v="2025-04-23T00:00:00"/>
    <m/>
    <n v="1"/>
    <n v="90000"/>
    <s v="PE"/>
    <s v="716626800 REVC0001"/>
    <n v="0"/>
    <n v="90000"/>
    <n v="0"/>
    <n v="0"/>
    <n v="0"/>
    <n v="0"/>
    <m/>
    <m/>
    <n v="0"/>
    <m/>
    <m/>
    <m/>
    <m/>
    <m/>
    <m/>
    <m/>
    <m/>
    <s v="716626800 REVC"/>
    <s v="S19081-TH"/>
    <s v="SEAGATE TECHNOLOGY (THAILAND) LTD."/>
    <m/>
    <n v="0"/>
    <n v="0"/>
    <n v="0"/>
    <n v="0"/>
    <n v="0"/>
    <n v="0"/>
    <m/>
    <m/>
    <m/>
    <s v="No"/>
    <s v="W665577"/>
    <n v="0"/>
    <m/>
    <s v="S19081-TH"/>
    <m/>
    <m/>
    <s v="H0065049"/>
  </r>
  <r>
    <x v="1032"/>
    <n v="10000"/>
    <n v="10000"/>
    <n v="45772"/>
    <s v="502LAUGH"/>
    <s v=" 9:33:35 am"/>
    <s v="5307412-03-03-07/5307501-04-01-01/53074120303-10"/>
    <m/>
    <x v="0"/>
    <s v="Yes"/>
    <n v="90"/>
    <s v="HDS"/>
    <x v="2"/>
    <s v="QC04"/>
    <s v="YANG TONGJING"/>
    <n v="18900"/>
    <n v="990"/>
    <n v="16.5"/>
    <d v="2025-04-23T00:00:00"/>
    <m/>
    <n v="2"/>
    <n v="37800"/>
    <s v="PE"/>
    <s v="723852900-PROTO 0001"/>
    <n v="0"/>
    <n v="37800"/>
    <n v="0"/>
    <n v="0"/>
    <n v="0"/>
    <n v="0"/>
    <m/>
    <m/>
    <n v="0"/>
    <m/>
    <m/>
    <m/>
    <m/>
    <m/>
    <m/>
    <m/>
    <m/>
    <s v="723852900-PROTO D"/>
    <s v="S19081-TH"/>
    <s v="SEAGATE TECHNOLOGY (THAILAND) LTD."/>
    <m/>
    <n v="0"/>
    <n v="0"/>
    <n v="0"/>
    <n v="0"/>
    <n v="0"/>
    <n v="0"/>
    <m/>
    <m/>
    <m/>
    <s v="No"/>
    <s v="W665580"/>
    <n v="0"/>
    <m/>
    <s v="S19081-TH"/>
    <m/>
    <m/>
    <s v="H0065053"/>
  </r>
  <r>
    <x v="1033"/>
    <n v="10000"/>
    <n v="10000"/>
    <n v="45777"/>
    <s v="502LAUGH"/>
    <s v=" 9:04:46 am"/>
    <s v="M4I603BGJAJ110-S248100241/F0313901"/>
    <m/>
    <x v="0"/>
    <s v="Yes"/>
    <n v="62"/>
    <s v="Fujishiko "/>
    <x v="2"/>
    <s v="PMJ0"/>
    <s v="KOR CHEW OR"/>
    <n v="200000"/>
    <n v="4045"/>
    <n v="67.416666666666671"/>
    <d v="2025-04-23T00:00:00"/>
    <m/>
    <n v="1"/>
    <n v="200000"/>
    <s v="PE"/>
    <s v="725428400-NEWPRO0001"/>
    <n v="0"/>
    <n v="200000"/>
    <n v="0"/>
    <n v="0"/>
    <n v="0"/>
    <n v="0"/>
    <m/>
    <m/>
    <n v="0"/>
    <m/>
    <m/>
    <m/>
    <m/>
    <m/>
    <m/>
    <m/>
    <m/>
    <s v="725428400-NEWPROCESS"/>
    <s v="S19081-TH"/>
    <s v="SEAGATE TECHNOLOGY (THAILAND) LTD."/>
    <m/>
    <n v="0"/>
    <n v="0"/>
    <n v="0"/>
    <n v="0"/>
    <n v="0"/>
    <n v="0"/>
    <m/>
    <m/>
    <m/>
    <s v="No"/>
    <s v="W666076"/>
    <n v="0"/>
    <m/>
    <s v="S19081-TH"/>
    <m/>
    <m/>
    <s v="H0065055"/>
  </r>
  <r>
    <x v="1034"/>
    <n v="10000"/>
    <n v="10000"/>
    <n v="45770"/>
    <s v="502LAUGH"/>
    <s v=" 5:36:14 pm"/>
    <n v="59469"/>
    <m/>
    <x v="0"/>
    <s v="Yes"/>
    <n v="73"/>
    <s v="Brotech DF330"/>
    <x v="1"/>
    <s v="PM59"/>
    <s v="VOON CHAN PIN"/>
    <n v="4813"/>
    <n v="110.21666666666667"/>
    <n v="1.8369444444444445"/>
    <d v="2025-04-23T00:00:00"/>
    <m/>
    <n v="12"/>
    <n v="57756"/>
    <s v="PE"/>
    <s v="MT-1000241-909RE0001"/>
    <n v="0"/>
    <n v="57750"/>
    <n v="6"/>
    <n v="0"/>
    <n v="0"/>
    <n v="0"/>
    <m/>
    <m/>
    <n v="0"/>
    <m/>
    <m/>
    <m/>
    <m/>
    <m/>
    <m/>
    <m/>
    <m/>
    <s v="MT-1000241-909REV004"/>
    <s v="Z26002"/>
    <s v="CCL DESIGN (PENANG) SDN. BHD."/>
    <m/>
    <n v="0"/>
    <n v="0"/>
    <n v="0"/>
    <n v="0"/>
    <n v="0"/>
    <n v="0"/>
    <m/>
    <m/>
    <m/>
    <s v="No"/>
    <s v="W665581"/>
    <n v="0"/>
    <m/>
    <s v="Z26002"/>
    <m/>
    <m/>
    <s v="S0363385"/>
  </r>
  <r>
    <x v="1034"/>
    <n v="10000"/>
    <n v="20000"/>
    <n v="45770"/>
    <s v="502LAUGH"/>
    <s v=" 5:36:14 pm"/>
    <n v="59469"/>
    <m/>
    <x v="1"/>
    <s v="Yes"/>
    <n v="96"/>
    <s v="Luster AOI"/>
    <x v="5"/>
    <s v="QM54"/>
    <s v="TAN SWEE LENG"/>
    <n v="9625"/>
    <m/>
    <m/>
    <d v="2025-04-23T00:00:00"/>
    <m/>
    <n v="6"/>
    <n v="57750"/>
    <s v="PE"/>
    <s v="MT-1000241-909RE0001"/>
    <n v="0"/>
    <n v="57750"/>
    <n v="0"/>
    <n v="0"/>
    <n v="0"/>
    <n v="0"/>
    <m/>
    <m/>
    <n v="0"/>
    <m/>
    <m/>
    <m/>
    <m/>
    <m/>
    <m/>
    <m/>
    <m/>
    <s v="MT-1000241-909REV004"/>
    <s v="Z26002"/>
    <s v="CCL DESIGN (PENANG) SDN. BHD."/>
    <m/>
    <n v="0"/>
    <n v="0"/>
    <n v="0"/>
    <n v="0"/>
    <n v="0"/>
    <n v="0"/>
    <m/>
    <m/>
    <m/>
    <s v="No"/>
    <s v="W665581"/>
    <n v="0"/>
    <m/>
    <s v="Z26002"/>
    <m/>
    <m/>
    <s v="S0363385"/>
  </r>
  <r>
    <x v="1035"/>
    <n v="10000"/>
    <n v="10000"/>
    <n v="45777"/>
    <s v="502LAUGH"/>
    <s v=" 8:34:18 am"/>
    <s v="U4A043S213/3830U7060"/>
    <m/>
    <x v="0"/>
    <s v="Yes"/>
    <n v="88"/>
    <s v="OKI"/>
    <x v="0"/>
    <s v="PP24"/>
    <s v="HO HON SENG"/>
    <n v="800"/>
    <m/>
    <m/>
    <d v="2025-04-23T00:00:00"/>
    <m/>
    <n v="1"/>
    <n v="800"/>
    <s v="PE"/>
    <n v="107431260001"/>
    <n v="0"/>
    <n v="500"/>
    <n v="300"/>
    <n v="0"/>
    <n v="0"/>
    <n v="0"/>
    <m/>
    <m/>
    <n v="0"/>
    <m/>
    <m/>
    <m/>
    <m/>
    <m/>
    <m/>
    <m/>
    <m/>
    <n v="10743126"/>
    <s v="I09109"/>
    <s v="IKE TECHNOLOGY"/>
    <m/>
    <n v="0"/>
    <n v="0"/>
    <n v="0"/>
    <n v="0"/>
    <n v="0"/>
    <n v="0"/>
    <m/>
    <m/>
    <m/>
    <s v="No"/>
    <s v="W666084"/>
    <n v="0"/>
    <m/>
    <s v="I09109"/>
    <m/>
    <m/>
    <s v="S0363418"/>
  </r>
  <r>
    <x v="1036"/>
    <n v="10000"/>
    <n v="10000"/>
    <n v="45770"/>
    <s v="502LAUGH"/>
    <s v=" 1:08:28 pm"/>
    <s v="U451562005"/>
    <m/>
    <x v="0"/>
    <s v="Yes"/>
    <n v="117"/>
    <s v="HDS"/>
    <x v="2"/>
    <s v="PM75"/>
    <s v="TOO CHIOU SHYAN"/>
    <n v="125"/>
    <n v="51.25"/>
    <n v="0.85416666666666663"/>
    <d v="2025-04-23T00:00:00"/>
    <m/>
    <n v="4"/>
    <n v="500"/>
    <s v="PE"/>
    <s v="CLEAN ROOM LBLL-0001"/>
    <n v="0"/>
    <n v="500"/>
    <n v="0"/>
    <n v="0"/>
    <n v="0"/>
    <n v="0"/>
    <m/>
    <m/>
    <n v="0"/>
    <m/>
    <m/>
    <m/>
    <m/>
    <m/>
    <m/>
    <m/>
    <m/>
    <s v="CLEAN ROOM LBLL-L125"/>
    <s v="I09146"/>
    <s v="MICRON SEMICONDUCTOR ASIA OPERATIONS PTE LTD"/>
    <m/>
    <n v="0"/>
    <n v="0"/>
    <n v="0"/>
    <n v="0"/>
    <n v="0"/>
    <n v="0"/>
    <m/>
    <m/>
    <m/>
    <s v="No"/>
    <s v="W665325"/>
    <n v="0"/>
    <m/>
    <s v="I09146"/>
    <m/>
    <m/>
    <s v="ZSA101821"/>
  </r>
  <r>
    <x v="1037"/>
    <n v="10000"/>
    <n v="10000"/>
    <n v="45770"/>
    <s v="502LAUGH"/>
    <s v=" 2:05:21 pm"/>
    <s v="3082509U9/4052334U5"/>
    <m/>
    <x v="0"/>
    <s v="Yes"/>
    <n v="61"/>
    <s v="FSK 520"/>
    <x v="3"/>
    <s v="PM68"/>
    <s v="LEE KIM LIANG"/>
    <n v="50"/>
    <n v="46"/>
    <n v="0.76666666666666672"/>
    <d v="2025-04-23T00:00:00"/>
    <m/>
    <n v="2"/>
    <n v="100"/>
    <s v="PE"/>
    <s v="187543A0001"/>
    <n v="0"/>
    <n v="100"/>
    <n v="0"/>
    <n v="0"/>
    <n v="0"/>
    <n v="0"/>
    <m/>
    <m/>
    <n v="0"/>
    <m/>
    <m/>
    <m/>
    <m/>
    <m/>
    <m/>
    <m/>
    <m/>
    <s v="187543A"/>
    <s v="E05185"/>
    <s v="ELECTRO SCIENTIFIC INDUSTRIES (S) PTE LTD"/>
    <m/>
    <n v="0"/>
    <n v="0"/>
    <n v="0"/>
    <n v="0"/>
    <n v="0"/>
    <n v="0"/>
    <m/>
    <m/>
    <m/>
    <s v="No"/>
    <s v="W665590"/>
    <n v="0"/>
    <m/>
    <s v="E05185"/>
    <m/>
    <m/>
    <s v="S0363438"/>
  </r>
  <r>
    <x v="1038"/>
    <n v="10000"/>
    <n v="10000"/>
    <n v="45771"/>
    <s v="502LAUGH"/>
    <s v=" 8:32:06 am"/>
    <n v="411180125"/>
    <m/>
    <x v="0"/>
    <s v="Yes"/>
    <n v="90"/>
    <s v="HDS"/>
    <x v="2"/>
    <s v="PM35"/>
    <s v="TAN MIN KANG"/>
    <n v="80"/>
    <n v="49"/>
    <n v="0.81666666666666665"/>
    <d v="2025-04-23T00:00:00"/>
    <m/>
    <n v="126"/>
    <n v="10080"/>
    <s v="PE"/>
    <s v="1124-670-00002 R0001"/>
    <n v="0"/>
    <n v="10000"/>
    <n v="80"/>
    <n v="0"/>
    <n v="0"/>
    <n v="0"/>
    <m/>
    <m/>
    <n v="0"/>
    <m/>
    <m/>
    <m/>
    <m/>
    <m/>
    <m/>
    <m/>
    <m/>
    <s v="1124-670-00002 REVA"/>
    <s v="M13337-GER"/>
    <s v="MINEBEAMITSUMI TECHNOLOGY CENTER EUROPE GMBH"/>
    <m/>
    <n v="0"/>
    <n v="0"/>
    <n v="0"/>
    <n v="0"/>
    <n v="0"/>
    <n v="0"/>
    <m/>
    <m/>
    <m/>
    <s v="No"/>
    <s v="W665591"/>
    <n v="0"/>
    <m/>
    <s v="M13337-GER"/>
    <m/>
    <m/>
    <s v="S0363467"/>
  </r>
  <r>
    <x v="1039"/>
    <n v="10000"/>
    <n v="10000"/>
    <n v="45772"/>
    <s v="502LAUGH"/>
    <s v=" 8:26:07 am"/>
    <s v="SG-566171301"/>
    <s v="FSC29548"/>
    <x v="0"/>
    <s v="No"/>
    <n v="73"/>
    <s v="Brotech DF330"/>
    <x v="1"/>
    <s v="PM59"/>
    <s v="VOON CHAN PIN"/>
    <n v="24000"/>
    <n v="430"/>
    <n v="7.166666666666667"/>
    <d v="2025-04-24T00:00:00"/>
    <m/>
    <n v="12"/>
    <n v="288000"/>
    <s v="PE"/>
    <n v="80256250001"/>
    <n v="0"/>
    <n v="0"/>
    <n v="0"/>
    <n v="0"/>
    <n v="0"/>
    <n v="0"/>
    <m/>
    <m/>
    <n v="0"/>
    <m/>
    <m/>
    <m/>
    <s v="No"/>
    <n v="0"/>
    <s v="No"/>
    <m/>
    <m/>
    <n v="8025625"/>
    <s v="B02083"/>
    <s v="BECTON DICKINSON MEDICAL (S) PTE LTD"/>
    <m/>
    <n v="0"/>
    <n v="0"/>
    <n v="0"/>
    <n v="0"/>
    <n v="0"/>
    <n v="0"/>
    <m/>
    <m/>
    <m/>
    <s v="No"/>
    <m/>
    <m/>
    <m/>
    <s v="B02083"/>
    <m/>
    <m/>
    <s v="S0359208"/>
  </r>
  <r>
    <x v="1040"/>
    <n v="10000"/>
    <n v="10000"/>
    <n v="45775"/>
    <s v="502LAUGH"/>
    <s v=" 8:27:02 am"/>
    <s v="SG-566171301"/>
    <s v="FSC29525"/>
    <x v="0"/>
    <s v="No"/>
    <n v="73"/>
    <s v="Brotech DF330"/>
    <x v="1"/>
    <s v="PM18"/>
    <s v="LAI CHIN YANG"/>
    <n v="36000"/>
    <n v="630"/>
    <n v="10.5"/>
    <d v="2025-04-24T00:00:00"/>
    <m/>
    <n v="12"/>
    <n v="432000"/>
    <s v="PE"/>
    <n v="80256220001"/>
    <n v="0"/>
    <n v="0"/>
    <n v="0"/>
    <n v="0"/>
    <n v="0"/>
    <n v="0"/>
    <m/>
    <m/>
    <n v="0"/>
    <m/>
    <m/>
    <m/>
    <s v="No"/>
    <n v="0"/>
    <s v="No"/>
    <m/>
    <m/>
    <n v="8025622"/>
    <s v="B02083"/>
    <s v="BECTON DICKINSON MEDICAL (S) PTE LTD"/>
    <m/>
    <n v="0"/>
    <n v="0"/>
    <n v="0"/>
    <n v="0"/>
    <n v="0"/>
    <n v="0"/>
    <m/>
    <m/>
    <m/>
    <s v="No"/>
    <m/>
    <m/>
    <m/>
    <s v="B02083"/>
    <m/>
    <m/>
    <s v="S0361304"/>
  </r>
  <r>
    <x v="1041"/>
    <n v="10000"/>
    <n v="10000"/>
    <n v="45779"/>
    <s v="502LAUGH"/>
    <s v=" 8:49:13 am"/>
    <s v="M0BFL2381"/>
    <s v="PDC22129"/>
    <x v="0"/>
    <s v="No"/>
    <n v="78"/>
    <s v="Baby Sanki"/>
    <x v="3"/>
    <s v="PM84"/>
    <s v="TAN TAI TOH"/>
    <n v="8000"/>
    <n v="245"/>
    <n v="4.083333333333333"/>
    <d v="2025-04-24T00:00:00"/>
    <m/>
    <n v="16"/>
    <n v="128000"/>
    <s v="PE"/>
    <s v="714370201-ADS1360001"/>
    <n v="0"/>
    <n v="0"/>
    <n v="0"/>
    <n v="0"/>
    <n v="0"/>
    <n v="0"/>
    <m/>
    <m/>
    <n v="0"/>
    <m/>
    <m/>
    <m/>
    <s v="No"/>
    <n v="0"/>
    <s v="No"/>
    <m/>
    <m/>
    <s v="714370201-ADS1366"/>
    <s v="S19081-TH"/>
    <s v="SEAGATE TECHNOLOGY (THAILAND) LTD."/>
    <m/>
    <n v="0"/>
    <n v="0"/>
    <n v="0"/>
    <n v="0"/>
    <n v="0"/>
    <n v="0"/>
    <m/>
    <m/>
    <m/>
    <s v="No"/>
    <m/>
    <m/>
    <m/>
    <s v="S19081-TH"/>
    <m/>
    <m/>
    <s v="H0064890"/>
  </r>
  <r>
    <x v="1042"/>
    <n v="10000"/>
    <n v="10000"/>
    <n v="45776"/>
    <s v="502LAUGH"/>
    <s v=" 2:12:27 pm"/>
    <s v="BZC040-02"/>
    <s v="SC25387"/>
    <x v="0"/>
    <s v="No"/>
    <n v="93"/>
    <s v="HP Indigo 6900"/>
    <x v="0"/>
    <s v="PM16"/>
    <s v="TEO KAH JUN"/>
    <n v="1100"/>
    <n v="85"/>
    <n v="1.4166666666666667"/>
    <d v="2025-04-24T00:00:00"/>
    <m/>
    <n v="24"/>
    <n v="26400"/>
    <s v="PE"/>
    <s v="CHAMP SQ-RED0001"/>
    <n v="0"/>
    <n v="0"/>
    <n v="0"/>
    <n v="0"/>
    <n v="0"/>
    <n v="0"/>
    <m/>
    <m/>
    <n v="0"/>
    <m/>
    <m/>
    <m/>
    <s v="No"/>
    <n v="0"/>
    <s v="No"/>
    <m/>
    <m/>
    <s v="CHAMP SQ-RED"/>
    <s v="E05203"/>
    <s v="E-Z LETTERING SERVICE"/>
    <m/>
    <n v="0"/>
    <n v="0"/>
    <n v="0"/>
    <n v="0"/>
    <n v="0"/>
    <n v="0"/>
    <m/>
    <m/>
    <m/>
    <s v="No"/>
    <m/>
    <m/>
    <m/>
    <s v="E05203"/>
    <m/>
    <m/>
    <s v="S0362395"/>
  </r>
  <r>
    <x v="1042"/>
    <n v="10000"/>
    <n v="20000"/>
    <n v="45776"/>
    <s v="502LAUGH"/>
    <s v=" 2:12:27 pm"/>
    <s v="BZC040-02"/>
    <s v="SC25387"/>
    <x v="0"/>
    <s v="No"/>
    <n v="93"/>
    <s v="HP Indigo 6900"/>
    <x v="0"/>
    <s v="PC02"/>
    <s v="GAO BINJIE"/>
    <n v="1460"/>
    <n v="103"/>
    <n v="1.7166666666666666"/>
    <d v="2025-04-24T00:00:00"/>
    <m/>
    <n v="24"/>
    <n v="35040"/>
    <s v="PE"/>
    <s v="CHAMP SQ-RED0001"/>
    <n v="0"/>
    <n v="0"/>
    <n v="0"/>
    <n v="0"/>
    <n v="0"/>
    <n v="0"/>
    <m/>
    <m/>
    <n v="0"/>
    <m/>
    <m/>
    <m/>
    <s v="No"/>
    <n v="0"/>
    <s v="No"/>
    <m/>
    <m/>
    <s v="CHAMP SQ-RED"/>
    <s v="E05203"/>
    <s v="E-Z LETTERING SERVICE"/>
    <m/>
    <n v="0"/>
    <n v="0"/>
    <n v="0"/>
    <n v="0"/>
    <n v="0"/>
    <n v="0"/>
    <m/>
    <m/>
    <m/>
    <s v="No"/>
    <m/>
    <m/>
    <m/>
    <s v="E05203"/>
    <m/>
    <m/>
    <s v="S0362395"/>
  </r>
  <r>
    <x v="1043"/>
    <n v="10000"/>
    <n v="10000"/>
    <n v="45775"/>
    <s v="502LAUGH"/>
    <s v=" 8:25:18 am"/>
    <s v="MOBU03220 /M0BUQ3220"/>
    <s v="SC24758"/>
    <x v="0"/>
    <s v="No"/>
    <n v="22"/>
    <s v="FSK B100"/>
    <x v="3"/>
    <s v="PS13"/>
    <s v="YEE CHENG MENG"/>
    <n v="25000"/>
    <n v="545"/>
    <n v="9.0833333333333339"/>
    <d v="2025-04-24T00:00:00"/>
    <m/>
    <n v="2"/>
    <n v="50000"/>
    <s v="PE"/>
    <s v="810287 REV4000001"/>
    <n v="0"/>
    <n v="0"/>
    <n v="0"/>
    <n v="0"/>
    <n v="0"/>
    <n v="0"/>
    <m/>
    <m/>
    <n v="0"/>
    <m/>
    <m/>
    <m/>
    <s v="No"/>
    <n v="0"/>
    <s v="No"/>
    <m/>
    <m/>
    <s v="810287 REV400"/>
    <s v="V22000"/>
    <s v="PT VARTA MICROBATTERY INDONESIA"/>
    <m/>
    <n v="0"/>
    <n v="0"/>
    <n v="0"/>
    <n v="0"/>
    <n v="0"/>
    <n v="0"/>
    <m/>
    <m/>
    <m/>
    <s v="No"/>
    <m/>
    <m/>
    <m/>
    <s v="V22000"/>
    <m/>
    <m/>
    <s v="S0362400"/>
  </r>
  <r>
    <x v="1044"/>
    <n v="10000"/>
    <n v="20000"/>
    <n v="45772"/>
    <s v="502LAUGH"/>
    <n v="0.46587962962962964"/>
    <s v="M0BUE5730"/>
    <s v="SC30898S"/>
    <x v="0"/>
    <s v="No"/>
    <n v="94"/>
    <s v="Taiyo"/>
    <x v="3"/>
    <s v="PM09"/>
    <s v="PANG JING FULL"/>
    <n v="9000"/>
    <m/>
    <m/>
    <d v="2025-04-24T00:00:00"/>
    <m/>
    <n v="4"/>
    <n v="36000"/>
    <s v="PE"/>
    <s v="L001-772785-00000007"/>
    <n v="0"/>
    <n v="0"/>
    <n v="0"/>
    <n v="0"/>
    <n v="0"/>
    <n v="0"/>
    <m/>
    <m/>
    <n v="0"/>
    <m/>
    <m/>
    <m/>
    <s v="No"/>
    <n v="0"/>
    <s v="No"/>
    <m/>
    <m/>
    <s v="L001-772785-000007CG"/>
    <s v="W23041-TH"/>
    <s v="WESTERN DIGITAL STORAGE TECHNOLOGIES"/>
    <m/>
    <n v="0"/>
    <n v="0"/>
    <n v="0"/>
    <n v="0"/>
    <n v="0"/>
    <n v="0"/>
    <m/>
    <m/>
    <m/>
    <s v="No"/>
    <m/>
    <m/>
    <m/>
    <s v="W23041-TH"/>
    <m/>
    <m/>
    <s v="H0064975"/>
  </r>
  <r>
    <x v="799"/>
    <n v="10000"/>
    <n v="20000"/>
    <n v="45772"/>
    <s v="502LAUGH"/>
    <s v=" 8:40:40 am"/>
    <n v="10620258008"/>
    <s v="FDC31550"/>
    <x v="1"/>
    <s v="No"/>
    <n v="77"/>
    <s v="Brotech DF330 "/>
    <x v="1"/>
    <s v="PM74"/>
    <s v="YONG CHEE SOON"/>
    <n v="423"/>
    <n v="37.049999999999997"/>
    <n v="0.61749999999999994"/>
    <d v="2025-04-24T00:00:00"/>
    <m/>
    <n v="180"/>
    <n v="76140"/>
    <s v="PE"/>
    <s v="3YP17-80012-FT0001"/>
    <n v="0"/>
    <n v="0"/>
    <n v="0"/>
    <n v="0"/>
    <n v="0"/>
    <n v="0"/>
    <m/>
    <m/>
    <n v="0"/>
    <m/>
    <m/>
    <m/>
    <s v="No"/>
    <n v="0"/>
    <s v="No"/>
    <m/>
    <m/>
    <s v="3YP17-80012-FT"/>
    <s v="H08031-JIM-M"/>
    <s v="HP MALAYSIA MANUFACTURING SDN.BHD."/>
    <m/>
    <n v="0"/>
    <n v="0"/>
    <n v="0"/>
    <n v="0"/>
    <n v="0"/>
    <n v="0"/>
    <m/>
    <m/>
    <m/>
    <s v="No"/>
    <m/>
    <m/>
    <m/>
    <s v="H08031-JIM-M"/>
    <m/>
    <m/>
    <s v="S0362936"/>
  </r>
  <r>
    <x v="1045"/>
    <n v="10000"/>
    <n v="10000"/>
    <n v="45779"/>
    <s v="502LAUGH"/>
    <s v=" 8:48:34 am"/>
    <s v="M0BFL2381"/>
    <s v="PDC22129"/>
    <x v="0"/>
    <s v="No"/>
    <n v="78"/>
    <s v="Baby Sanki"/>
    <x v="3"/>
    <s v="PM84"/>
    <s v="TAN TAI TOH"/>
    <n v="2750"/>
    <n v="113.75"/>
    <n v="1.8958333333333333"/>
    <d v="2025-04-24T00:00:00"/>
    <m/>
    <n v="16"/>
    <n v="44000"/>
    <s v="PE"/>
    <s v="714370201-ADS1360001"/>
    <n v="0"/>
    <n v="0"/>
    <n v="0"/>
    <n v="0"/>
    <n v="0"/>
    <n v="0"/>
    <m/>
    <m/>
    <n v="0"/>
    <m/>
    <m/>
    <m/>
    <s v="No"/>
    <n v="0"/>
    <s v="No"/>
    <m/>
    <m/>
    <s v="714370201-ADS1366"/>
    <s v="S19314"/>
    <s v="SEAGATE TECHNOLOGY INTERNATIONAL (WUXI) CO., LTD"/>
    <m/>
    <n v="0"/>
    <n v="0"/>
    <n v="0"/>
    <n v="0"/>
    <n v="0"/>
    <n v="0"/>
    <m/>
    <m/>
    <m/>
    <s v="No"/>
    <m/>
    <m/>
    <m/>
    <s v="S19314"/>
    <m/>
    <m/>
    <s v="H0064984"/>
  </r>
  <r>
    <x v="1046"/>
    <n v="10000"/>
    <n v="10000"/>
    <n v="45771"/>
    <s v="502LAUGH"/>
    <s v=" 5:20:06 pm"/>
    <s v="4090368U5"/>
    <s v="SC25773"/>
    <x v="0"/>
    <s v="No"/>
    <n v="22"/>
    <s v="FSK B100"/>
    <x v="3"/>
    <s v="PS13"/>
    <s v="YEE CHENG MENG"/>
    <n v="4000"/>
    <n v="125"/>
    <n v="2.0833333333333335"/>
    <d v="2025-04-24T00:00:00"/>
    <m/>
    <n v="1"/>
    <n v="4000"/>
    <s v="PE"/>
    <s v="260-6306-000001"/>
    <n v="0"/>
    <n v="0"/>
    <n v="0"/>
    <n v="0"/>
    <n v="0"/>
    <n v="0"/>
    <m/>
    <m/>
    <n v="0"/>
    <m/>
    <m/>
    <m/>
    <s v="No"/>
    <n v="0"/>
    <s v="No"/>
    <m/>
    <m/>
    <s v="260-6306-00"/>
    <s v="J10025"/>
    <s v="JMS SINGAPORE PTE LTD"/>
    <m/>
    <n v="0"/>
    <n v="0"/>
    <n v="0"/>
    <n v="0"/>
    <n v="0"/>
    <n v="0"/>
    <m/>
    <m/>
    <m/>
    <s v="No"/>
    <m/>
    <m/>
    <m/>
    <s v="J10025"/>
    <m/>
    <m/>
    <s v="S0363064"/>
  </r>
  <r>
    <x v="985"/>
    <n v="10000"/>
    <n v="20000"/>
    <n v="45772"/>
    <s v="502LAUGH"/>
    <s v=" 8:36:37 am"/>
    <s v="4112210U5"/>
    <s v="BC13869"/>
    <x v="1"/>
    <s v="No"/>
    <n v="92"/>
    <s v="Polly Digital Cut"/>
    <x v="4"/>
    <s v="PM87"/>
    <s v="LEE SHIEN WEI"/>
    <n v="1200"/>
    <m/>
    <m/>
    <d v="2025-04-24T00:00:00"/>
    <m/>
    <n v="1"/>
    <n v="1200"/>
    <s v="PE"/>
    <s v="810480 INDEX4000001"/>
    <n v="0"/>
    <n v="0"/>
    <n v="0"/>
    <n v="0"/>
    <n v="0"/>
    <n v="0"/>
    <m/>
    <m/>
    <n v="0"/>
    <m/>
    <m/>
    <m/>
    <s v="No"/>
    <n v="0"/>
    <s v="No"/>
    <m/>
    <m/>
    <s v="810480 INDEX400"/>
    <s v="V22000"/>
    <s v="PT VARTA MICROBATTERY INDONESIA"/>
    <m/>
    <n v="0"/>
    <n v="0"/>
    <n v="0"/>
    <n v="0"/>
    <n v="0"/>
    <n v="0"/>
    <m/>
    <m/>
    <m/>
    <s v="No"/>
    <m/>
    <m/>
    <m/>
    <s v="V22000"/>
    <m/>
    <m/>
    <s v="S0363131"/>
  </r>
  <r>
    <x v="1047"/>
    <n v="10000"/>
    <n v="10000"/>
    <n v="45772"/>
    <s v="502LAUGH"/>
    <s v=" 8:34:17 am"/>
    <s v="U541658017/504040526"/>
    <s v="SC28392"/>
    <x v="0"/>
    <s v="No"/>
    <n v="32"/>
    <s v="Lintec Intermittent"/>
    <x v="3"/>
    <s v="PM26"/>
    <s v="TAN AIK KEONG"/>
    <n v="5860"/>
    <m/>
    <m/>
    <d v="2025-04-24T00:00:00"/>
    <m/>
    <n v="1"/>
    <n v="5860"/>
    <s v="PE"/>
    <s v="250-5312-000001"/>
    <n v="0"/>
    <n v="0"/>
    <n v="0"/>
    <n v="0"/>
    <n v="0"/>
    <n v="0"/>
    <m/>
    <m/>
    <n v="0"/>
    <m/>
    <m/>
    <m/>
    <s v="No"/>
    <n v="0"/>
    <s v="No"/>
    <m/>
    <m/>
    <s v="250-5312-00"/>
    <s v="J10025"/>
    <s v="JMS SINGAPORE PTE LTD"/>
    <m/>
    <n v="0"/>
    <n v="0"/>
    <n v="0"/>
    <n v="0"/>
    <n v="0"/>
    <n v="0"/>
    <m/>
    <m/>
    <m/>
    <s v="No"/>
    <m/>
    <m/>
    <m/>
    <s v="J10025"/>
    <m/>
    <m/>
    <s v="S0363151"/>
  </r>
  <r>
    <x v="1048"/>
    <n v="10000"/>
    <n v="10000"/>
    <n v="45776"/>
    <s v="502LAUGH"/>
    <s v=" 5:40:12 pm"/>
    <s v="U532458009"/>
    <s v="BC05133"/>
    <x v="0"/>
    <s v="No"/>
    <n v="72"/>
    <s v="Xeikon 3500"/>
    <x v="0"/>
    <s v="PM17"/>
    <s v="NG SWEE CHEA"/>
    <n v="500"/>
    <m/>
    <m/>
    <d v="2025-04-24T00:00:00"/>
    <m/>
    <n v="6"/>
    <n v="3000"/>
    <s v="PE"/>
    <s v="ACCEPTED-55X900001"/>
    <n v="0"/>
    <n v="0"/>
    <n v="0"/>
    <n v="0"/>
    <n v="0"/>
    <n v="0"/>
    <m/>
    <m/>
    <n v="0"/>
    <m/>
    <m/>
    <m/>
    <s v="No"/>
    <n v="0"/>
    <s v="No"/>
    <m/>
    <m/>
    <s v="ACCEPTED-55X90"/>
    <s v="I09109"/>
    <s v="IKE TECHNOLOGY"/>
    <m/>
    <n v="0"/>
    <n v="0"/>
    <n v="0"/>
    <n v="0"/>
    <n v="0"/>
    <n v="0"/>
    <m/>
    <m/>
    <m/>
    <s v="No"/>
    <m/>
    <m/>
    <m/>
    <s v="I09109"/>
    <m/>
    <m/>
    <s v="S0363346"/>
  </r>
  <r>
    <x v="962"/>
    <n v="10000"/>
    <n v="30000"/>
    <n v="45776"/>
    <s v="502LAUGH"/>
    <n v="0.46378472222222222"/>
    <s v="10620258002/10620258004"/>
    <s v="FBC30652"/>
    <x v="1"/>
    <s v="No"/>
    <n v="77"/>
    <s v="Brotech DF330 "/>
    <x v="1"/>
    <s v="PM74"/>
    <s v="YONG CHEE SOON"/>
    <n v="3705"/>
    <n v="91.75"/>
    <n v="1.5291666666666666"/>
    <d v="2025-04-24T00:00:00"/>
    <m/>
    <n v="88"/>
    <n v="326040"/>
    <s v="PE"/>
    <s v="3YM38-80003-FT0001"/>
    <n v="0"/>
    <n v="0"/>
    <n v="0"/>
    <n v="0"/>
    <n v="0"/>
    <n v="0"/>
    <m/>
    <m/>
    <n v="0"/>
    <m/>
    <m/>
    <m/>
    <s v="No"/>
    <n v="0"/>
    <s v="No"/>
    <m/>
    <m/>
    <s v="3YM38-80003-FT"/>
    <s v="H08031-JIM-M"/>
    <s v="HP MALAYSIA MANUFACTURING SDN.BHD."/>
    <m/>
    <n v="0"/>
    <n v="0"/>
    <n v="0"/>
    <n v="0"/>
    <n v="0"/>
    <n v="0"/>
    <m/>
    <m/>
    <m/>
    <s v="No"/>
    <m/>
    <m/>
    <m/>
    <s v="H08031-JIM-M"/>
    <m/>
    <m/>
    <s v="S0363339"/>
  </r>
  <r>
    <x v="1049"/>
    <n v="10000"/>
    <n v="10000"/>
    <n v="45772"/>
    <s v="502LAUGH"/>
    <s v=" 9:34:57 am"/>
    <s v="M0BI68841"/>
    <s v="DC00810"/>
    <x v="0"/>
    <s v="No"/>
    <n v="78"/>
    <s v="Baby Sanki"/>
    <x v="3"/>
    <s v="PM84"/>
    <s v="TAN TAI TOH"/>
    <n v="4000"/>
    <n v="145"/>
    <n v="2.4166666666666665"/>
    <d v="2025-04-24T00:00:00"/>
    <m/>
    <n v="16"/>
    <n v="64000"/>
    <s v="PE"/>
    <s v="713891303-ADS1360001"/>
    <n v="0"/>
    <n v="0"/>
    <n v="0"/>
    <n v="0"/>
    <n v="0"/>
    <n v="0"/>
    <m/>
    <m/>
    <n v="0"/>
    <m/>
    <m/>
    <m/>
    <s v="No"/>
    <n v="0"/>
    <s v="No"/>
    <m/>
    <m/>
    <s v="713891303-ADS1366"/>
    <s v="S19314"/>
    <s v="SEAGATE TECHNOLOGY INTERNATIONAL (WUXI) CO., LTD"/>
    <m/>
    <n v="0"/>
    <n v="0"/>
    <n v="0"/>
    <n v="0"/>
    <n v="0"/>
    <n v="0"/>
    <m/>
    <m/>
    <m/>
    <s v="No"/>
    <m/>
    <m/>
    <m/>
    <s v="S19314"/>
    <m/>
    <m/>
    <s v="H0065026"/>
  </r>
  <r>
    <x v="1049"/>
    <n v="10000"/>
    <n v="20000"/>
    <n v="45772"/>
    <s v="502LAUGH"/>
    <s v=" 9:34:57 am"/>
    <s v="M0BI68841"/>
    <s v="DC00810"/>
    <x v="1"/>
    <s v="No"/>
    <n v="63"/>
    <s v="SANKI"/>
    <x v="2"/>
    <s v="PM80"/>
    <s v="YAP ZHI PING"/>
    <n v="3750"/>
    <n v="138.75"/>
    <n v="2.3125"/>
    <d v="2025-04-24T00:00:00"/>
    <m/>
    <n v="16"/>
    <n v="60000"/>
    <s v="PE"/>
    <s v="713891303-ADS1360001"/>
    <n v="0"/>
    <n v="0"/>
    <n v="0"/>
    <n v="0"/>
    <n v="0"/>
    <n v="0"/>
    <m/>
    <m/>
    <n v="0"/>
    <m/>
    <m/>
    <m/>
    <s v="No"/>
    <n v="0"/>
    <s v="No"/>
    <m/>
    <m/>
    <s v="713891303-ADS1366"/>
    <s v="S19314"/>
    <s v="SEAGATE TECHNOLOGY INTERNATIONAL (WUXI) CO., LTD"/>
    <m/>
    <n v="0"/>
    <n v="0"/>
    <n v="0"/>
    <n v="0"/>
    <n v="0"/>
    <n v="0"/>
    <m/>
    <m/>
    <m/>
    <s v="No"/>
    <m/>
    <m/>
    <m/>
    <s v="S19314"/>
    <m/>
    <m/>
    <s v="H0065026"/>
  </r>
  <r>
    <x v="1030"/>
    <n v="10000"/>
    <n v="20000"/>
    <n v="45771"/>
    <s v="502LAUGH"/>
    <s v=" 5:38:40 pm"/>
    <s v="M0BFL2381"/>
    <s v="PDC22129"/>
    <x v="1"/>
    <s v="No"/>
    <n v="63"/>
    <s v="SANKI"/>
    <x v="2"/>
    <s v="PM80"/>
    <s v="YAP ZHI PING"/>
    <n v="5000"/>
    <n v="170"/>
    <n v="2.8333333333333335"/>
    <d v="2025-04-24T00:00:00"/>
    <m/>
    <n v="16"/>
    <n v="80000"/>
    <s v="PE"/>
    <s v="714370207-ADS1360001"/>
    <n v="0"/>
    <n v="0"/>
    <n v="0"/>
    <n v="0"/>
    <n v="0"/>
    <n v="0"/>
    <m/>
    <m/>
    <n v="0"/>
    <m/>
    <m/>
    <m/>
    <s v="No"/>
    <n v="0"/>
    <s v="No"/>
    <m/>
    <m/>
    <s v="714370207-ADS1366"/>
    <s v="S19314"/>
    <s v="SEAGATE TECHNOLOGY INTERNATIONAL (WUXI) CO., LTD"/>
    <m/>
    <n v="0"/>
    <n v="0"/>
    <n v="0"/>
    <n v="0"/>
    <n v="0"/>
    <n v="0"/>
    <m/>
    <m/>
    <m/>
    <s v="No"/>
    <m/>
    <m/>
    <m/>
    <s v="S19314"/>
    <m/>
    <m/>
    <s v="H0065029"/>
  </r>
  <r>
    <x v="1050"/>
    <n v="10000"/>
    <n v="10000"/>
    <n v="45777"/>
    <s v="502LAUGH"/>
    <s v=" 9:08:44 am"/>
    <s v="M4N4603BGJAJ107-S248100170/F0313901"/>
    <s v="FD29782"/>
    <x v="0"/>
    <s v="No"/>
    <n v="67"/>
    <s v="Fujishiko"/>
    <x v="2"/>
    <s v="PM42"/>
    <s v="ALEXANDER YAP KEE NYEN"/>
    <n v="120000"/>
    <n v="2445"/>
    <n v="40.75"/>
    <d v="2025-04-24T00:00:00"/>
    <m/>
    <n v="1"/>
    <n v="120000"/>
    <s v="PE"/>
    <s v="716626800 REVC0001"/>
    <n v="0"/>
    <n v="0"/>
    <n v="0"/>
    <n v="0"/>
    <n v="0"/>
    <n v="0"/>
    <m/>
    <m/>
    <n v="0"/>
    <m/>
    <m/>
    <m/>
    <s v="No"/>
    <n v="0"/>
    <s v="No"/>
    <m/>
    <m/>
    <s v="716626800 REVC"/>
    <s v="S19081-TH"/>
    <s v="SEAGATE TECHNOLOGY (THAILAND) LTD."/>
    <m/>
    <n v="0"/>
    <n v="0"/>
    <n v="0"/>
    <n v="0"/>
    <n v="0"/>
    <n v="0"/>
    <m/>
    <m/>
    <m/>
    <s v="No"/>
    <m/>
    <m/>
    <m/>
    <s v="S19081-TH"/>
    <m/>
    <m/>
    <s v="H0065050"/>
  </r>
  <r>
    <x v="1051"/>
    <n v="10000"/>
    <n v="30000"/>
    <n v="45776"/>
    <s v="502LAUGH"/>
    <s v=" 2:23:47 pm"/>
    <s v="XHX2412290116"/>
    <s v="FSC32254SET"/>
    <x v="0"/>
    <s v="No"/>
    <n v="117"/>
    <s v="HDS"/>
    <x v="2"/>
    <s v="PM75"/>
    <s v="TOO CHIOU SHYAN"/>
    <n v="3334"/>
    <n v="211.7"/>
    <n v="3.5283333333333333"/>
    <d v="2025-04-24T00:00:00"/>
    <m/>
    <n v="3"/>
    <n v="10002"/>
    <s v="PE"/>
    <s v="1F3Y1-40009-SG0001"/>
    <n v="0"/>
    <n v="0"/>
    <n v="0"/>
    <n v="0"/>
    <n v="0"/>
    <n v="0"/>
    <m/>
    <m/>
    <n v="0"/>
    <m/>
    <m/>
    <m/>
    <s v="No"/>
    <n v="0"/>
    <s v="No"/>
    <m/>
    <m/>
    <s v="1F3Y1-40009-SG"/>
    <s v="F06192"/>
    <s v="FUTAIHUA PRECISION INDUSTRY (WEIHAI) CO.LTD"/>
    <m/>
    <n v="0"/>
    <n v="0"/>
    <n v="0"/>
    <n v="0"/>
    <n v="0"/>
    <n v="0"/>
    <m/>
    <m/>
    <m/>
    <s v="No"/>
    <m/>
    <m/>
    <m/>
    <s v="F06192"/>
    <m/>
    <m/>
    <s v="S0363422"/>
  </r>
  <r>
    <x v="1052"/>
    <n v="10000"/>
    <n v="10000"/>
    <n v="45776"/>
    <s v="502LAUGH"/>
    <s v=" 8:27:54 am"/>
    <s v="U532458009"/>
    <s v="BC03102"/>
    <x v="0"/>
    <s v="No"/>
    <n v="72"/>
    <s v="Xeikon 3500"/>
    <x v="0"/>
    <s v="PM17"/>
    <s v="NG SWEE CHEA"/>
    <n v="1000"/>
    <m/>
    <m/>
    <d v="2025-04-24T00:00:00"/>
    <m/>
    <n v="6"/>
    <n v="6000"/>
    <s v="PE"/>
    <s v="TR11690001"/>
    <n v="0"/>
    <n v="0"/>
    <n v="0"/>
    <n v="0"/>
    <n v="0"/>
    <n v="0"/>
    <m/>
    <m/>
    <n v="0"/>
    <m/>
    <m/>
    <m/>
    <s v="No"/>
    <n v="0"/>
    <s v="No"/>
    <m/>
    <m/>
    <s v="TR1169"/>
    <s v="I09109"/>
    <s v="IKE TECHNOLOGY"/>
    <m/>
    <n v="0"/>
    <n v="0"/>
    <n v="0"/>
    <n v="0"/>
    <n v="0"/>
    <n v="0"/>
    <m/>
    <m/>
    <m/>
    <s v="No"/>
    <m/>
    <m/>
    <m/>
    <s v="I09109"/>
    <m/>
    <m/>
    <s v="S0363423"/>
  </r>
  <r>
    <x v="1053"/>
    <n v="10000"/>
    <n v="10000"/>
    <n v="45771"/>
    <s v="502LAUGH"/>
    <s v=" 4:29:23 pm"/>
    <s v="U481658094/U480562006"/>
    <s v="SC27717SET"/>
    <x v="0"/>
    <s v="No"/>
    <n v="95"/>
    <s v="HDS 8"/>
    <x v="2"/>
    <s v="PM40"/>
    <s v="NGOI CHUN YONG"/>
    <n v="358"/>
    <n v="62.9"/>
    <n v="1.0483333333333333"/>
    <d v="2025-04-24T00:00:00"/>
    <m/>
    <n v="28"/>
    <n v="10016"/>
    <s v="PE"/>
    <s v="FREEZONE-30X30MM0001"/>
    <n v="0"/>
    <n v="0"/>
    <n v="0"/>
    <n v="0"/>
    <n v="0"/>
    <n v="0"/>
    <m/>
    <m/>
    <n v="0"/>
    <m/>
    <m/>
    <m/>
    <s v="No"/>
    <n v="0"/>
    <s v="No"/>
    <m/>
    <m/>
    <s v="FREEZONE-30X30MM"/>
    <s v="J10025"/>
    <s v="JMS SINGAPORE PTE LTD"/>
    <m/>
    <n v="0"/>
    <n v="0"/>
    <n v="0"/>
    <n v="0"/>
    <n v="0"/>
    <n v="0"/>
    <m/>
    <m/>
    <m/>
    <s v="No"/>
    <m/>
    <m/>
    <m/>
    <s v="J10025"/>
    <m/>
    <m/>
    <s v="ZSA101822"/>
  </r>
  <r>
    <x v="1053"/>
    <n v="20000"/>
    <n v="10000"/>
    <n v="45771"/>
    <s v="502LAUGH"/>
    <s v=" 4:29:23 pm"/>
    <s v="U481658094/U480562006"/>
    <s v="SC27717SET"/>
    <x v="0"/>
    <s v="No"/>
    <n v="95"/>
    <s v="HDS 8"/>
    <x v="2"/>
    <s v="PM40"/>
    <s v="NGOI CHUN YONG"/>
    <n v="357"/>
    <n v="62.85"/>
    <n v="1.0475000000000001"/>
    <d v="2025-04-24T00:00:00"/>
    <m/>
    <n v="28"/>
    <n v="10000"/>
    <s v="PE"/>
    <s v="FREEZONE-30X30MM0001"/>
    <n v="0"/>
    <n v="0"/>
    <n v="0"/>
    <n v="0"/>
    <n v="0"/>
    <n v="0"/>
    <m/>
    <m/>
    <n v="0"/>
    <m/>
    <m/>
    <m/>
    <s v="No"/>
    <n v="0"/>
    <s v="No"/>
    <m/>
    <m/>
    <s v="FREEZONE-30X30MM"/>
    <s v="J10025"/>
    <s v="JMS SINGAPORE PTE LTD"/>
    <m/>
    <n v="0"/>
    <n v="0"/>
    <n v="0"/>
    <n v="0"/>
    <n v="0"/>
    <n v="0"/>
    <m/>
    <m/>
    <m/>
    <s v="No"/>
    <m/>
    <m/>
    <m/>
    <s v="J10025"/>
    <m/>
    <m/>
    <s v="ZSA101822"/>
  </r>
  <r>
    <x v="1053"/>
    <n v="30000"/>
    <n v="10000"/>
    <n v="45771"/>
    <s v="502LAUGH"/>
    <s v=" 4:29:23 pm"/>
    <s v="U481658094/U480562006"/>
    <s v="SC27717SET"/>
    <x v="0"/>
    <s v="No"/>
    <n v="95"/>
    <s v="HDS 8"/>
    <x v="2"/>
    <s v="PM40"/>
    <s v="NGOI CHUN YONG"/>
    <n v="357"/>
    <n v="62.85"/>
    <n v="1.0475000000000001"/>
    <d v="2025-04-24T00:00:00"/>
    <m/>
    <n v="28"/>
    <n v="10000"/>
    <s v="PE"/>
    <s v="FREEZONE-30X30MM0001"/>
    <n v="0"/>
    <n v="0"/>
    <n v="0"/>
    <n v="0"/>
    <n v="0"/>
    <n v="0"/>
    <m/>
    <m/>
    <n v="0"/>
    <m/>
    <m/>
    <m/>
    <s v="No"/>
    <n v="0"/>
    <s v="No"/>
    <m/>
    <m/>
    <s v="FREEZONE-30X30MM"/>
    <s v="J10025"/>
    <s v="JMS SINGAPORE PTE LTD"/>
    <m/>
    <n v="0"/>
    <n v="0"/>
    <n v="0"/>
    <n v="0"/>
    <n v="0"/>
    <n v="0"/>
    <m/>
    <m/>
    <m/>
    <s v="No"/>
    <m/>
    <m/>
    <m/>
    <s v="J10025"/>
    <m/>
    <m/>
    <s v="ZSA101822"/>
  </r>
  <r>
    <x v="1053"/>
    <n v="40000"/>
    <n v="10000"/>
    <n v="45771"/>
    <s v="502LAUGH"/>
    <s v=" 4:29:23 pm"/>
    <s v="U481658094/U480562006"/>
    <s v="SC27717SET"/>
    <x v="0"/>
    <s v="No"/>
    <n v="95"/>
    <s v="HDS 8"/>
    <x v="2"/>
    <s v="PM40"/>
    <s v="NGOI CHUN YONG"/>
    <n v="357"/>
    <n v="62.85"/>
    <n v="1.0475000000000001"/>
    <d v="2025-04-24T00:00:00"/>
    <m/>
    <n v="28"/>
    <n v="10000"/>
    <s v="PE"/>
    <s v="FREEZONE-30X30MM0001"/>
    <n v="0"/>
    <n v="0"/>
    <n v="0"/>
    <n v="0"/>
    <n v="0"/>
    <n v="0"/>
    <m/>
    <m/>
    <n v="0"/>
    <m/>
    <m/>
    <m/>
    <s v="No"/>
    <n v="0"/>
    <s v="No"/>
    <m/>
    <m/>
    <s v="FREEZONE-30X30MM"/>
    <s v="J10025"/>
    <s v="JMS SINGAPORE PTE LTD"/>
    <m/>
    <n v="0"/>
    <n v="0"/>
    <n v="0"/>
    <n v="0"/>
    <n v="0"/>
    <n v="0"/>
    <m/>
    <m/>
    <m/>
    <s v="No"/>
    <m/>
    <m/>
    <m/>
    <s v="J10025"/>
    <m/>
    <m/>
    <s v="ZSA101822"/>
  </r>
  <r>
    <x v="1053"/>
    <n v="50000"/>
    <n v="10000"/>
    <n v="45771"/>
    <s v="502LAUGH"/>
    <s v=" 4:29:23 pm"/>
    <s v="U481658094/U480562006"/>
    <s v="SC27717SET"/>
    <x v="0"/>
    <s v="No"/>
    <n v="95"/>
    <s v="HDS 8"/>
    <x v="2"/>
    <s v="PM40"/>
    <s v="NGOI CHUN YONG"/>
    <n v="357"/>
    <n v="62.85"/>
    <n v="1.0475000000000001"/>
    <d v="2025-04-24T00:00:00"/>
    <m/>
    <n v="28"/>
    <n v="10000"/>
    <s v="PE"/>
    <s v="FREEZONE-30X30MM0001"/>
    <n v="0"/>
    <n v="0"/>
    <n v="0"/>
    <n v="0"/>
    <n v="0"/>
    <n v="0"/>
    <m/>
    <m/>
    <n v="0"/>
    <m/>
    <m/>
    <m/>
    <s v="No"/>
    <n v="0"/>
    <s v="No"/>
    <m/>
    <m/>
    <s v="FREEZONE-30X30MM"/>
    <s v="J10025"/>
    <s v="JMS SINGAPORE PTE LTD"/>
    <m/>
    <n v="0"/>
    <n v="0"/>
    <n v="0"/>
    <n v="0"/>
    <n v="0"/>
    <n v="0"/>
    <m/>
    <m/>
    <m/>
    <s v="No"/>
    <m/>
    <m/>
    <m/>
    <s v="J10025"/>
    <m/>
    <m/>
    <s v="ZSA101822"/>
  </r>
  <r>
    <x v="1053"/>
    <n v="60000"/>
    <n v="10000"/>
    <n v="45771"/>
    <s v="502LAUGH"/>
    <s v=" 4:29:23 pm"/>
    <s v="U481658094/U480562006"/>
    <s v="SC27717SET"/>
    <x v="0"/>
    <s v="No"/>
    <n v="95"/>
    <s v="HDS 8"/>
    <x v="2"/>
    <s v="PM40"/>
    <s v="NGOI CHUN YONG"/>
    <n v="357"/>
    <n v="62.85"/>
    <n v="1.0475000000000001"/>
    <d v="2025-04-24T00:00:00"/>
    <m/>
    <n v="28"/>
    <n v="10000"/>
    <s v="PE"/>
    <s v="FREEZONE-30X30MM0001"/>
    <n v="0"/>
    <n v="0"/>
    <n v="0"/>
    <n v="0"/>
    <n v="0"/>
    <n v="0"/>
    <m/>
    <m/>
    <n v="0"/>
    <m/>
    <m/>
    <m/>
    <s v="No"/>
    <n v="0"/>
    <s v="No"/>
    <m/>
    <m/>
    <s v="FREEZONE-30X30MM"/>
    <s v="J10025"/>
    <s v="JMS SINGAPORE PTE LTD"/>
    <m/>
    <n v="0"/>
    <n v="0"/>
    <n v="0"/>
    <n v="0"/>
    <n v="0"/>
    <n v="0"/>
    <m/>
    <m/>
    <m/>
    <s v="No"/>
    <m/>
    <m/>
    <m/>
    <s v="J10025"/>
    <m/>
    <m/>
    <s v="ZSA101822"/>
  </r>
  <r>
    <x v="1053"/>
    <n v="70000"/>
    <n v="10000"/>
    <n v="45771"/>
    <s v="502LAUGH"/>
    <s v=" 4:29:23 pm"/>
    <s v="U481658094/U480562006"/>
    <s v="SC27717SET"/>
    <x v="0"/>
    <s v="No"/>
    <n v="95"/>
    <s v="HDS 8"/>
    <x v="2"/>
    <s v="PM40"/>
    <s v="NGOI CHUN YONG"/>
    <n v="357"/>
    <n v="62.85"/>
    <n v="1.0475000000000001"/>
    <d v="2025-04-24T00:00:00"/>
    <m/>
    <n v="28"/>
    <n v="10000"/>
    <s v="PE"/>
    <s v="FREEZONE-30X30MM0001"/>
    <n v="0"/>
    <n v="0"/>
    <n v="0"/>
    <n v="0"/>
    <n v="0"/>
    <n v="0"/>
    <m/>
    <m/>
    <n v="0"/>
    <m/>
    <m/>
    <m/>
    <s v="No"/>
    <n v="0"/>
    <s v="No"/>
    <m/>
    <m/>
    <s v="FREEZONE-30X30MM"/>
    <s v="J10025"/>
    <s v="JMS SINGAPORE PTE LTD"/>
    <m/>
    <n v="0"/>
    <n v="0"/>
    <n v="0"/>
    <n v="0"/>
    <n v="0"/>
    <n v="0"/>
    <m/>
    <m/>
    <m/>
    <s v="No"/>
    <m/>
    <m/>
    <m/>
    <s v="J10025"/>
    <m/>
    <m/>
    <s v="ZSA101822"/>
  </r>
  <r>
    <x v="1053"/>
    <n v="80000"/>
    <n v="10000"/>
    <n v="45771"/>
    <s v="502LAUGH"/>
    <s v=" 4:29:23 pm"/>
    <s v="U481658094/U480562006"/>
    <s v="SC27717SET"/>
    <x v="0"/>
    <s v="No"/>
    <n v="95"/>
    <s v="HDS 8"/>
    <x v="2"/>
    <s v="PM40"/>
    <s v="NGOI CHUN YONG"/>
    <n v="357"/>
    <n v="62.85"/>
    <n v="1.0475000000000001"/>
    <d v="2025-04-24T00:00:00"/>
    <m/>
    <n v="28"/>
    <n v="10000"/>
    <s v="PE"/>
    <s v="FREEZONE-30X30MM0001"/>
    <n v="0"/>
    <n v="0"/>
    <n v="0"/>
    <n v="0"/>
    <n v="0"/>
    <n v="0"/>
    <m/>
    <m/>
    <n v="0"/>
    <m/>
    <m/>
    <m/>
    <s v="No"/>
    <n v="0"/>
    <s v="No"/>
    <m/>
    <m/>
    <s v="FREEZONE-30X30MM"/>
    <s v="J10025"/>
    <s v="JMS SINGAPORE PTE LTD"/>
    <m/>
    <n v="0"/>
    <n v="0"/>
    <n v="0"/>
    <n v="0"/>
    <n v="0"/>
    <n v="0"/>
    <m/>
    <m/>
    <m/>
    <s v="No"/>
    <m/>
    <m/>
    <m/>
    <s v="J10025"/>
    <m/>
    <m/>
    <s v="ZSA101822"/>
  </r>
  <r>
    <x v="1053"/>
    <n v="90000"/>
    <n v="10000"/>
    <n v="45771"/>
    <s v="502LAUGH"/>
    <s v=" 4:29:23 pm"/>
    <s v="U481658094/U480562006"/>
    <s v="SC27717SET"/>
    <x v="0"/>
    <s v="No"/>
    <n v="95"/>
    <s v="HDS 8"/>
    <x v="2"/>
    <s v="PM40"/>
    <s v="NGOI CHUN YONG"/>
    <n v="357"/>
    <n v="62.85"/>
    <n v="1.0475000000000001"/>
    <d v="2025-04-24T00:00:00"/>
    <m/>
    <n v="28"/>
    <n v="10000"/>
    <s v="PE"/>
    <s v="FREEZONE-30X30MM0001"/>
    <n v="0"/>
    <n v="0"/>
    <n v="0"/>
    <n v="0"/>
    <n v="0"/>
    <n v="0"/>
    <m/>
    <m/>
    <n v="0"/>
    <m/>
    <m/>
    <m/>
    <s v="No"/>
    <n v="0"/>
    <s v="No"/>
    <m/>
    <m/>
    <s v="FREEZONE-30X30MM"/>
    <s v="J10025"/>
    <s v="JMS SINGAPORE PTE LTD"/>
    <m/>
    <n v="0"/>
    <n v="0"/>
    <n v="0"/>
    <n v="0"/>
    <n v="0"/>
    <n v="0"/>
    <m/>
    <m/>
    <m/>
    <s v="No"/>
    <m/>
    <m/>
    <m/>
    <s v="J10025"/>
    <m/>
    <m/>
    <s v="ZSA101822"/>
  </r>
  <r>
    <x v="1053"/>
    <n v="100000"/>
    <n v="10000"/>
    <n v="45771"/>
    <s v="502LAUGH"/>
    <s v=" 4:29:23 pm"/>
    <s v="U481658094/U480562006"/>
    <s v="SC27717SET"/>
    <x v="0"/>
    <s v="No"/>
    <n v="95"/>
    <s v="HDS 8"/>
    <x v="2"/>
    <s v="PM40"/>
    <s v="NGOI CHUN YONG"/>
    <n v="357"/>
    <n v="62.85"/>
    <n v="1.0475000000000001"/>
    <d v="2025-04-24T00:00:00"/>
    <m/>
    <n v="28"/>
    <n v="10000"/>
    <s v="PE"/>
    <s v="FREEZONE-30X30MM0001"/>
    <n v="0"/>
    <n v="0"/>
    <n v="0"/>
    <n v="0"/>
    <n v="0"/>
    <n v="0"/>
    <m/>
    <m/>
    <n v="0"/>
    <m/>
    <m/>
    <m/>
    <s v="No"/>
    <n v="0"/>
    <s v="No"/>
    <m/>
    <m/>
    <s v="FREEZONE-30X30MM"/>
    <s v="J10025"/>
    <s v="JMS SINGAPORE PTE LTD"/>
    <m/>
    <n v="0"/>
    <n v="0"/>
    <n v="0"/>
    <n v="0"/>
    <n v="0"/>
    <n v="0"/>
    <m/>
    <m/>
    <m/>
    <s v="No"/>
    <m/>
    <m/>
    <m/>
    <s v="J10025"/>
    <m/>
    <m/>
    <s v="ZSA101822"/>
  </r>
  <r>
    <x v="1054"/>
    <n v="10000"/>
    <n v="10000"/>
    <n v="45782"/>
    <s v="502LAUGH"/>
    <s v=" 8:42:27 am"/>
    <s v="W02024/5285/XHX2410261104/80117500/XHX24911A1407/1010831"/>
    <s v="FSC31945 SET"/>
    <x v="0"/>
    <s v="No"/>
    <n v="103"/>
    <s v="HDS"/>
    <x v="2"/>
    <s v="PM55"/>
    <s v="CHAN SAU PENG"/>
    <n v="55000"/>
    <n v="1863.3333333333333"/>
    <n v="31.055555555555554"/>
    <d v="2025-04-24T00:00:00"/>
    <m/>
    <n v="8"/>
    <n v="440000"/>
    <s v="PE"/>
    <s v="MT273730001"/>
    <n v="0"/>
    <n v="0"/>
    <n v="0"/>
    <n v="0"/>
    <n v="0"/>
    <n v="0"/>
    <m/>
    <m/>
    <n v="0"/>
    <m/>
    <m/>
    <m/>
    <s v="No"/>
    <n v="0"/>
    <s v="No"/>
    <m/>
    <m/>
    <s v="MT27373"/>
    <s v="Z26002"/>
    <s v="CCL DESIGN (PENANG) SDN. BHD."/>
    <m/>
    <n v="0"/>
    <n v="0"/>
    <n v="0"/>
    <n v="0"/>
    <n v="0"/>
    <n v="0"/>
    <m/>
    <m/>
    <m/>
    <s v="No"/>
    <m/>
    <m/>
    <m/>
    <s v="Z26002"/>
    <m/>
    <m/>
    <s v="S0363471"/>
  </r>
  <r>
    <x v="1055"/>
    <n v="10000"/>
    <n v="10000"/>
    <n v="45776"/>
    <s v="502LAUGH"/>
    <s v=" 5:45:11 pm"/>
    <s v="D00CD7800/U4B16S037"/>
    <s v="DC10575"/>
    <x v="0"/>
    <s v="No"/>
    <n v="79"/>
    <s v="HP Indigo 6800"/>
    <x v="0"/>
    <s v="PM16"/>
    <s v="TEO KAH JUN"/>
    <n v="139"/>
    <n v="36.950000000000003"/>
    <n v="0.61583333333333334"/>
    <d v="2025-04-24T00:00:00"/>
    <m/>
    <n v="36"/>
    <n v="5004"/>
    <s v="PE"/>
    <s v="KR_C001500XXXS-B0001"/>
    <n v="0"/>
    <n v="0"/>
    <n v="0"/>
    <n v="0"/>
    <n v="0"/>
    <n v="0"/>
    <m/>
    <m/>
    <n v="0"/>
    <m/>
    <m/>
    <m/>
    <s v="No"/>
    <n v="0"/>
    <s v="No"/>
    <m/>
    <m/>
    <s v="KR_C001500XXXS-B"/>
    <s v="L12118"/>
    <s v="LVMH FRAGRANCES &amp; COSMETICS (SINGAPORE) PTE LTD"/>
    <m/>
    <n v="0"/>
    <n v="0"/>
    <n v="0"/>
    <n v="0"/>
    <n v="0"/>
    <n v="0"/>
    <m/>
    <m/>
    <m/>
    <s v="No"/>
    <m/>
    <m/>
    <m/>
    <s v="L12118"/>
    <m/>
    <m/>
    <s v="ZSA101824"/>
  </r>
  <r>
    <x v="1056"/>
    <n v="10000"/>
    <n v="10000"/>
    <n v="45776"/>
    <s v="502LAUGH"/>
    <s v=" 5:46:59 pm"/>
    <s v="D00CD7800/U4B16S037"/>
    <s v="DC23083"/>
    <x v="0"/>
    <s v="No"/>
    <n v="79"/>
    <s v="HP Indigo 6800"/>
    <x v="0"/>
    <s v="PM16"/>
    <s v="TEO KAH JUN"/>
    <n v="60"/>
    <n v="33"/>
    <n v="0.55000000000000004"/>
    <d v="2025-04-24T00:00:00"/>
    <m/>
    <n v="84"/>
    <n v="5040"/>
    <s v="PE"/>
    <s v="KR_C038300001S-A0001"/>
    <n v="0"/>
    <n v="0"/>
    <n v="0"/>
    <n v="0"/>
    <n v="0"/>
    <n v="0"/>
    <m/>
    <m/>
    <n v="0"/>
    <m/>
    <m/>
    <m/>
    <s v="No"/>
    <n v="0"/>
    <s v="No"/>
    <m/>
    <m/>
    <s v="KR_C038300001S-A"/>
    <s v="L12118"/>
    <s v="LVMH FRAGRANCES &amp; COSMETICS (SINGAPORE) PTE LTD"/>
    <m/>
    <n v="0"/>
    <n v="0"/>
    <n v="0"/>
    <n v="0"/>
    <n v="0"/>
    <n v="0"/>
    <m/>
    <m/>
    <m/>
    <s v="No"/>
    <m/>
    <m/>
    <m/>
    <s v="L12118"/>
    <m/>
    <m/>
    <s v="ZSA101824"/>
  </r>
  <r>
    <x v="1057"/>
    <n v="10000"/>
    <n v="10000"/>
    <n v="45776"/>
    <s v="502LAUGH"/>
    <s v=" 5:46:59 pm"/>
    <s v="D00CD7800/U4B16S037"/>
    <s v="DC07334"/>
    <x v="0"/>
    <s v="No"/>
    <n v="79"/>
    <s v="HP Indigo 6800"/>
    <x v="0"/>
    <s v="PM16"/>
    <s v="TEO KAH JUN"/>
    <n v="40"/>
    <n v="32"/>
    <n v="0.53333333333333333"/>
    <d v="2025-04-24T00:00:00"/>
    <m/>
    <n v="126"/>
    <n v="5040"/>
    <s v="PE"/>
    <s v="KR_C045700XXXS-A0001"/>
    <n v="0"/>
    <n v="0"/>
    <n v="0"/>
    <n v="0"/>
    <n v="0"/>
    <n v="0"/>
    <m/>
    <m/>
    <n v="0"/>
    <m/>
    <m/>
    <m/>
    <s v="No"/>
    <n v="0"/>
    <s v="No"/>
    <m/>
    <m/>
    <s v="KR_C045700XXXS-A"/>
    <s v="L12118"/>
    <s v="LVMH FRAGRANCES &amp; COSMETICS (SINGAPORE) PTE LTD"/>
    <m/>
    <n v="0"/>
    <n v="0"/>
    <n v="0"/>
    <n v="0"/>
    <n v="0"/>
    <n v="0"/>
    <m/>
    <m/>
    <m/>
    <s v="No"/>
    <m/>
    <m/>
    <m/>
    <s v="L12118"/>
    <m/>
    <m/>
    <s v="ZSA101824"/>
  </r>
  <r>
    <x v="1058"/>
    <n v="10000"/>
    <n v="10000"/>
    <n v="45776"/>
    <s v="502LAUGH"/>
    <s v=" 5:45:11 pm"/>
    <s v="D00CD7800/U4B16S037"/>
    <s v="DC21025"/>
    <x v="0"/>
    <s v="No"/>
    <n v="79"/>
    <s v="HP Indigo 6800"/>
    <x v="0"/>
    <s v="PM16"/>
    <s v="TEO KAH JUN"/>
    <n v="24"/>
    <n v="31.2"/>
    <n v="0.52"/>
    <d v="2025-04-24T00:00:00"/>
    <m/>
    <n v="210"/>
    <n v="5040"/>
    <s v="PE"/>
    <s v="KR_C199600859-A0001"/>
    <n v="0"/>
    <n v="0"/>
    <n v="0"/>
    <n v="0"/>
    <n v="0"/>
    <n v="0"/>
    <m/>
    <m/>
    <n v="0"/>
    <m/>
    <m/>
    <m/>
    <s v="No"/>
    <n v="0"/>
    <s v="No"/>
    <m/>
    <m/>
    <s v="KR_C199600859-A"/>
    <s v="L12118"/>
    <s v="LVMH FRAGRANCES &amp; COSMETICS (SINGAPORE) PTE LTD"/>
    <m/>
    <n v="0"/>
    <n v="0"/>
    <n v="0"/>
    <n v="0"/>
    <n v="0"/>
    <n v="0"/>
    <m/>
    <m/>
    <m/>
    <s v="No"/>
    <m/>
    <m/>
    <m/>
    <s v="L12118"/>
    <m/>
    <m/>
    <s v="ZSA101824"/>
  </r>
  <r>
    <x v="1059"/>
    <n v="10000"/>
    <n v="10000"/>
    <n v="45776"/>
    <s v="502LAUGH"/>
    <s v=" 5:50:16 pm"/>
    <s v="D00CD7800/U4B16S037"/>
    <s v="DC02940"/>
    <x v="0"/>
    <s v="No"/>
    <n v="79"/>
    <s v="HP Indigo 6800"/>
    <x v="0"/>
    <s v="PM16"/>
    <s v="TEO KAH JUN"/>
    <n v="19"/>
    <n v="30.95"/>
    <n v="0.51583333333333337"/>
    <d v="2025-04-24T00:00:00"/>
    <m/>
    <n v="270"/>
    <n v="5130"/>
    <s v="PE"/>
    <s v="KR_E00000009XS-A0001"/>
    <n v="0"/>
    <n v="0"/>
    <n v="0"/>
    <n v="0"/>
    <n v="0"/>
    <n v="0"/>
    <m/>
    <m/>
    <n v="0"/>
    <m/>
    <m/>
    <m/>
    <s v="No"/>
    <n v="0"/>
    <s v="No"/>
    <m/>
    <m/>
    <s v="KR_E00000009XS-A"/>
    <s v="L12118"/>
    <s v="LVMH FRAGRANCES &amp; COSMETICS (SINGAPORE) PTE LTD"/>
    <m/>
    <n v="0"/>
    <n v="0"/>
    <n v="0"/>
    <n v="0"/>
    <n v="0"/>
    <n v="0"/>
    <m/>
    <m/>
    <m/>
    <s v="No"/>
    <m/>
    <m/>
    <m/>
    <s v="L12118"/>
    <m/>
    <m/>
    <s v="ZSA101824"/>
  </r>
  <r>
    <x v="1060"/>
    <n v="10000"/>
    <n v="10000"/>
    <n v="45776"/>
    <s v="502LAUGH"/>
    <s v=" 5:50:16 pm"/>
    <s v="D00CD7800/U4B16S037"/>
    <s v="DC23170"/>
    <x v="0"/>
    <s v="No"/>
    <n v="79"/>
    <s v="HP Indigo 6800"/>
    <x v="0"/>
    <s v="PM16"/>
    <s v="TEO KAH JUN"/>
    <n v="24"/>
    <n v="31.2"/>
    <n v="0.52"/>
    <d v="2025-04-24T00:00:00"/>
    <m/>
    <n v="210"/>
    <n v="5040"/>
    <s v="PE"/>
    <s v="KR_G643773-A0001"/>
    <n v="0"/>
    <n v="0"/>
    <n v="0"/>
    <n v="0"/>
    <n v="0"/>
    <n v="0"/>
    <m/>
    <m/>
    <n v="0"/>
    <m/>
    <m/>
    <m/>
    <s v="No"/>
    <n v="0"/>
    <s v="No"/>
    <m/>
    <m/>
    <s v="KR_G643773-A"/>
    <s v="L12118"/>
    <s v="LVMH FRAGRANCES &amp; COSMETICS (SINGAPORE) PTE LTD"/>
    <m/>
    <n v="0"/>
    <n v="0"/>
    <n v="0"/>
    <n v="0"/>
    <n v="0"/>
    <n v="0"/>
    <m/>
    <m/>
    <m/>
    <s v="No"/>
    <m/>
    <m/>
    <m/>
    <s v="L12118"/>
    <m/>
    <m/>
    <s v="ZSA101824"/>
  </r>
  <r>
    <x v="1061"/>
    <n v="10000"/>
    <n v="10000"/>
    <n v="45776"/>
    <s v="502LAUGH"/>
    <s v=" 5:46:59 pm"/>
    <s v="D00CD7800/U4B16S037"/>
    <s v="DC23170"/>
    <x v="0"/>
    <s v="No"/>
    <n v="79"/>
    <s v="HP Indigo 6800"/>
    <x v="0"/>
    <s v="PM16"/>
    <s v="TEO KAH JUN"/>
    <n v="40"/>
    <n v="32"/>
    <n v="0.53333333333333333"/>
    <d v="2025-04-24T00:00:00"/>
    <m/>
    <n v="126"/>
    <n v="5040"/>
    <s v="PE"/>
    <s v="KR_G651685-A0001"/>
    <n v="0"/>
    <n v="0"/>
    <n v="0"/>
    <n v="0"/>
    <n v="0"/>
    <n v="0"/>
    <m/>
    <m/>
    <n v="0"/>
    <m/>
    <m/>
    <m/>
    <s v="No"/>
    <n v="0"/>
    <s v="No"/>
    <m/>
    <m/>
    <s v="KR_G651685-A"/>
    <s v="L12118"/>
    <s v="LVMH FRAGRANCES &amp; COSMETICS (SINGAPORE) PTE LTD"/>
    <m/>
    <n v="0"/>
    <n v="0"/>
    <n v="0"/>
    <n v="0"/>
    <n v="0"/>
    <n v="0"/>
    <m/>
    <m/>
    <m/>
    <s v="No"/>
    <m/>
    <m/>
    <m/>
    <s v="L12118"/>
    <m/>
    <m/>
    <s v="ZSA101824"/>
  </r>
  <r>
    <x v="1062"/>
    <n v="10000"/>
    <n v="10000"/>
    <n v="45776"/>
    <s v="502LAUGH"/>
    <s v=" 5:51:48 pm"/>
    <s v="D00CD7800/J00KP09411525"/>
    <s v="DC16373"/>
    <x v="0"/>
    <s v="No"/>
    <n v="79"/>
    <s v="HP Indigo 6800"/>
    <x v="0"/>
    <s v="PM16"/>
    <s v="TEO KAH JUN"/>
    <n v="24"/>
    <n v="31.2"/>
    <n v="0.52"/>
    <d v="2025-04-24T00:00:00"/>
    <m/>
    <n v="210"/>
    <n v="5040"/>
    <s v="PE"/>
    <s v="C199700102-A0001"/>
    <n v="0"/>
    <n v="0"/>
    <n v="0"/>
    <n v="0"/>
    <n v="0"/>
    <n v="0"/>
    <m/>
    <m/>
    <n v="0"/>
    <m/>
    <m/>
    <m/>
    <s v="No"/>
    <n v="0"/>
    <s v="No"/>
    <m/>
    <m/>
    <s v="C199700102-A"/>
    <s v="L12118"/>
    <s v="LVMH FRAGRANCES &amp; COSMETICS (SINGAPORE) PTE LTD"/>
    <m/>
    <n v="0"/>
    <n v="0"/>
    <n v="0"/>
    <n v="0"/>
    <n v="0"/>
    <n v="0"/>
    <m/>
    <m/>
    <m/>
    <s v="No"/>
    <m/>
    <m/>
    <m/>
    <s v="L12118"/>
    <m/>
    <m/>
    <s v="ZSA101826"/>
  </r>
  <r>
    <x v="1063"/>
    <n v="10000"/>
    <n v="10000"/>
    <n v="45776"/>
    <s v="502LAUGH"/>
    <s v=" 5:50:16 pm"/>
    <s v="D00CD7800/U4B16S037"/>
    <s v="BC30127"/>
    <x v="0"/>
    <s v="No"/>
    <n v="79"/>
    <s v="HP Indigo 6800"/>
    <x v="0"/>
    <s v="PM16"/>
    <s v="TEO KAH JUN"/>
    <n v="12"/>
    <n v="30.6"/>
    <n v="0.51"/>
    <d v="2025-04-24T00:00:00"/>
    <m/>
    <n v="450"/>
    <n v="5400"/>
    <s v="PE"/>
    <s v="C332000004P-PP0001"/>
    <n v="0"/>
    <n v="0"/>
    <n v="0"/>
    <n v="0"/>
    <n v="0"/>
    <n v="0"/>
    <m/>
    <m/>
    <n v="0"/>
    <m/>
    <m/>
    <m/>
    <s v="No"/>
    <n v="0"/>
    <s v="No"/>
    <m/>
    <m/>
    <s v="C332000004P-PP"/>
    <s v="L12118"/>
    <s v="LVMH FRAGRANCES &amp; COSMETICS (SINGAPORE) PTE LTD"/>
    <m/>
    <n v="0"/>
    <n v="0"/>
    <n v="0"/>
    <n v="0"/>
    <n v="0"/>
    <n v="0"/>
    <m/>
    <m/>
    <m/>
    <s v="No"/>
    <m/>
    <m/>
    <m/>
    <s v="L12118"/>
    <m/>
    <m/>
    <s v="ZSA101826"/>
  </r>
  <r>
    <x v="1064"/>
    <n v="10000"/>
    <n v="10000"/>
    <n v="45776"/>
    <s v="502LAUGH"/>
    <s v=" 5:53:02 pm"/>
    <s v="D00CD7800/U4B16S037"/>
    <s v="DC20588"/>
    <x v="0"/>
    <s v="No"/>
    <n v="79"/>
    <s v="HP Indigo 6800"/>
    <x v="0"/>
    <s v="PM16"/>
    <s v="TEO KAH JUN"/>
    <n v="34"/>
    <n v="31.7"/>
    <n v="0.52833333333333332"/>
    <d v="2025-04-24T00:00:00"/>
    <m/>
    <n v="150"/>
    <n v="5100"/>
    <s v="PE"/>
    <s v="KR_C025400100XS-0001"/>
    <n v="0"/>
    <n v="0"/>
    <n v="0"/>
    <n v="0"/>
    <n v="0"/>
    <n v="0"/>
    <m/>
    <m/>
    <n v="0"/>
    <m/>
    <m/>
    <m/>
    <s v="No"/>
    <n v="0"/>
    <s v="No"/>
    <m/>
    <m/>
    <s v="KR_C025400100XS-A"/>
    <s v="L12118"/>
    <s v="LVMH FRAGRANCES &amp; COSMETICS (SINGAPORE) PTE LTD"/>
    <m/>
    <n v="0"/>
    <n v="0"/>
    <n v="0"/>
    <n v="0"/>
    <n v="0"/>
    <n v="0"/>
    <m/>
    <m/>
    <m/>
    <s v="No"/>
    <m/>
    <m/>
    <m/>
    <s v="L12118"/>
    <m/>
    <m/>
    <s v="ZSA101826"/>
  </r>
  <r>
    <x v="1065"/>
    <n v="10000"/>
    <n v="10000"/>
    <n v="45776"/>
    <s v="502LAUGH"/>
    <s v=" 5:54:15 pm"/>
    <s v="D00CD7800/J00KP09411525"/>
    <s v="DC05798"/>
    <x v="0"/>
    <s v="No"/>
    <n v="79"/>
    <s v="HP Indigo 6800"/>
    <x v="0"/>
    <s v="PM16"/>
    <s v="TEO KAH JUN"/>
    <n v="56"/>
    <n v="32.799999999999997"/>
    <n v="0.54666666666666663"/>
    <d v="2025-04-24T00:00:00"/>
    <m/>
    <n v="54"/>
    <n v="3024"/>
    <s v="PE"/>
    <s v="KR_C099800188S-A0001"/>
    <n v="0"/>
    <n v="0"/>
    <n v="0"/>
    <n v="0"/>
    <n v="0"/>
    <n v="0"/>
    <m/>
    <m/>
    <n v="0"/>
    <m/>
    <m/>
    <m/>
    <s v="No"/>
    <n v="0"/>
    <s v="No"/>
    <m/>
    <m/>
    <s v="KR_C099800188S-A"/>
    <s v="L12118"/>
    <s v="LVMH FRAGRANCES &amp; COSMETICS (SINGAPORE) PTE LTD"/>
    <m/>
    <n v="0"/>
    <n v="0"/>
    <n v="0"/>
    <n v="0"/>
    <n v="0"/>
    <n v="0"/>
    <m/>
    <m/>
    <m/>
    <s v="No"/>
    <m/>
    <m/>
    <m/>
    <s v="L12118"/>
    <m/>
    <m/>
    <s v="ZSA101826"/>
  </r>
  <r>
    <x v="1066"/>
    <n v="10000"/>
    <n v="10000"/>
    <n v="45776"/>
    <s v="502LAUGH"/>
    <s v=" 5:53:02 pm"/>
    <s v="D00CD7800/U4B16S037"/>
    <s v="DC22403"/>
    <x v="0"/>
    <s v="No"/>
    <n v="79"/>
    <s v="HP Indigo 6800"/>
    <x v="0"/>
    <s v="PM16"/>
    <s v="TEO KAH JUN"/>
    <n v="42"/>
    <n v="32.1"/>
    <n v="0.53500000000000003"/>
    <d v="2025-04-24T00:00:00"/>
    <m/>
    <n v="48"/>
    <n v="2016"/>
    <s v="PE"/>
    <s v="KR_E00000057XS-A0001"/>
    <n v="0"/>
    <n v="0"/>
    <n v="0"/>
    <n v="0"/>
    <n v="0"/>
    <n v="0"/>
    <m/>
    <m/>
    <n v="0"/>
    <m/>
    <m/>
    <m/>
    <s v="No"/>
    <n v="0"/>
    <s v="No"/>
    <m/>
    <m/>
    <s v="KR_E00000057XS-A"/>
    <s v="L12118"/>
    <s v="LVMH FRAGRANCES &amp; COSMETICS (SINGAPORE) PTE LTD"/>
    <m/>
    <n v="0"/>
    <n v="0"/>
    <n v="0"/>
    <n v="0"/>
    <n v="0"/>
    <n v="0"/>
    <m/>
    <m/>
    <m/>
    <s v="No"/>
    <m/>
    <m/>
    <m/>
    <s v="L12118"/>
    <m/>
    <m/>
    <s v="ZSA101826"/>
  </r>
  <r>
    <x v="1067"/>
    <n v="10000"/>
    <n v="10000"/>
    <n v="45776"/>
    <s v="502LAUGH"/>
    <s v=" 5:50:16 pm"/>
    <s v="D00CD7800/U4B16S037"/>
    <s v="DC22309"/>
    <x v="0"/>
    <s v="No"/>
    <n v="79"/>
    <s v="HP Indigo 6800"/>
    <x v="0"/>
    <s v="PM16"/>
    <s v="TEO KAH JUN"/>
    <n v="100"/>
    <n v="35"/>
    <n v="0.58333333333333337"/>
    <d v="2025-04-24T00:00:00"/>
    <m/>
    <n v="30"/>
    <n v="3000"/>
    <s v="PE"/>
    <s v="KR_E100000004S-A0001"/>
    <n v="0"/>
    <n v="0"/>
    <n v="0"/>
    <n v="0"/>
    <n v="0"/>
    <n v="0"/>
    <m/>
    <m/>
    <n v="0"/>
    <m/>
    <m/>
    <m/>
    <s v="No"/>
    <n v="0"/>
    <s v="No"/>
    <m/>
    <m/>
    <s v="KR_E100000004S-A"/>
    <s v="L12118"/>
    <s v="LVMH FRAGRANCES &amp; COSMETICS (SINGAPORE) PTE LTD"/>
    <m/>
    <n v="0"/>
    <n v="0"/>
    <n v="0"/>
    <n v="0"/>
    <n v="0"/>
    <n v="0"/>
    <m/>
    <m/>
    <m/>
    <s v="No"/>
    <m/>
    <m/>
    <m/>
    <s v="L12118"/>
    <m/>
    <m/>
    <s v="ZSA101826"/>
  </r>
  <r>
    <x v="1068"/>
    <n v="10000"/>
    <n v="10000"/>
    <n v="45776"/>
    <s v="502LAUGH"/>
    <s v=" 5:54:15 pm"/>
    <s v="D00CD7800/J00KP09411525"/>
    <s v="DC08661"/>
    <x v="0"/>
    <s v="No"/>
    <n v="79"/>
    <s v="HP Indigo 6800"/>
    <x v="0"/>
    <s v="PM16"/>
    <s v="TEO KAH JUN"/>
    <n v="56"/>
    <n v="32.799999999999997"/>
    <n v="0.54666666666666663"/>
    <d v="2025-04-24T00:00:00"/>
    <m/>
    <n v="18"/>
    <n v="1008"/>
    <s v="PE"/>
    <s v="KR_G030312S-F0001"/>
    <n v="0"/>
    <n v="0"/>
    <n v="0"/>
    <n v="0"/>
    <n v="0"/>
    <n v="0"/>
    <m/>
    <m/>
    <n v="0"/>
    <m/>
    <m/>
    <m/>
    <s v="No"/>
    <n v="0"/>
    <s v="No"/>
    <m/>
    <m/>
    <s v="KR_G030312S-F"/>
    <s v="L12118"/>
    <s v="LVMH FRAGRANCES &amp; COSMETICS (SINGAPORE) PTE LTD"/>
    <m/>
    <n v="0"/>
    <n v="0"/>
    <n v="0"/>
    <n v="0"/>
    <n v="0"/>
    <n v="0"/>
    <m/>
    <m/>
    <m/>
    <s v="No"/>
    <m/>
    <m/>
    <m/>
    <s v="L12118"/>
    <m/>
    <m/>
    <s v="ZSA101826"/>
  </r>
  <r>
    <x v="821"/>
    <n v="10000"/>
    <n v="60000"/>
    <n v="45772"/>
    <s v="502LAUGH"/>
    <s v=" 9:48:08 am"/>
    <s v="80117500/XHX24911A1404/XHX2410261104/1010831/W02024/5285"/>
    <m/>
    <x v="0"/>
    <s v="Yes"/>
    <n v="103"/>
    <s v="HDS"/>
    <x v="2"/>
    <s v="PM63"/>
    <s v="CHEW WEN JUN"/>
    <n v="13125"/>
    <n v="467.5"/>
    <n v="7.791666666666667"/>
    <d v="2025-04-24T00:00:00"/>
    <m/>
    <n v="8"/>
    <n v="105000"/>
    <s v="PE"/>
    <s v="MT273730001"/>
    <n v="0"/>
    <n v="105000"/>
    <n v="0"/>
    <n v="0"/>
    <n v="0"/>
    <n v="0"/>
    <m/>
    <m/>
    <n v="0"/>
    <m/>
    <m/>
    <m/>
    <m/>
    <m/>
    <m/>
    <m/>
    <m/>
    <s v="MT27373"/>
    <s v="Z26002"/>
    <s v="CCL DESIGN (PENANG) SDN. BHD."/>
    <m/>
    <n v="0"/>
    <n v="0"/>
    <n v="0"/>
    <n v="0"/>
    <n v="0"/>
    <n v="0"/>
    <m/>
    <m/>
    <m/>
    <s v="No"/>
    <s v="W665667"/>
    <n v="0"/>
    <m/>
    <s v="Z26002"/>
    <m/>
    <m/>
    <s v="S0360898"/>
  </r>
  <r>
    <x v="1069"/>
    <n v="10000"/>
    <n v="10000"/>
    <n v="45772"/>
    <s v="502LAUGH"/>
    <n v="0.49002314814814812"/>
    <s v="J00Q283701525"/>
    <m/>
    <x v="0"/>
    <s v="Yes"/>
    <n v="86"/>
    <s v="Brotech DF330 "/>
    <x v="1"/>
    <s v="PM45"/>
    <s v="TAY CHIN LIONG"/>
    <n v="39000"/>
    <n v="680"/>
    <n v="11.333333333333334"/>
    <d v="2025-04-24T00:00:00"/>
    <m/>
    <n v="8"/>
    <n v="312000"/>
    <s v="PE"/>
    <s v="R001-41074 REV1.0001"/>
    <n v="0"/>
    <n v="312000"/>
    <n v="0"/>
    <n v="0"/>
    <n v="0"/>
    <n v="0"/>
    <m/>
    <m/>
    <n v="0"/>
    <m/>
    <m/>
    <m/>
    <m/>
    <m/>
    <m/>
    <m/>
    <m/>
    <s v="R001-41074 REV1.0"/>
    <s v="R18131"/>
    <s v="RESMED ASIA PTE LTD"/>
    <m/>
    <n v="0"/>
    <n v="0"/>
    <n v="0"/>
    <n v="0"/>
    <n v="0"/>
    <n v="0"/>
    <m/>
    <m/>
    <m/>
    <s v="No"/>
    <s v="W665671"/>
    <n v="0"/>
    <m/>
    <s v="R18131"/>
    <m/>
    <m/>
    <s v="S0361420"/>
  </r>
  <r>
    <x v="1070"/>
    <n v="10000"/>
    <n v="10000"/>
    <n v="45772"/>
    <s v="502LAUGH"/>
    <s v=" 8:22:45 am"/>
    <s v="J00TB1501"/>
    <m/>
    <x v="0"/>
    <s v="Yes"/>
    <n v="71"/>
    <s v="POLLY"/>
    <x v="2"/>
    <s v="PS95"/>
    <s v="LIM CHENG LEONG"/>
    <n v="5000"/>
    <m/>
    <m/>
    <d v="2025-04-24T00:00:00"/>
    <m/>
    <n v="4"/>
    <n v="20000"/>
    <s v="PE"/>
    <n v="83624410001"/>
    <n v="0"/>
    <n v="20000"/>
    <n v="0"/>
    <n v="0"/>
    <n v="0"/>
    <n v="0"/>
    <m/>
    <m/>
    <n v="0"/>
    <m/>
    <m/>
    <m/>
    <m/>
    <m/>
    <m/>
    <m/>
    <m/>
    <n v="8362441"/>
    <s v="B02083"/>
    <s v="BECTON DICKINSON MEDICAL (S) PTE LTD"/>
    <m/>
    <n v="0"/>
    <n v="0"/>
    <n v="0"/>
    <n v="0"/>
    <n v="0"/>
    <n v="0"/>
    <m/>
    <m/>
    <m/>
    <s v="No"/>
    <s v="W665425"/>
    <n v="0"/>
    <m/>
    <s v="B02083"/>
    <m/>
    <m/>
    <s v="S0361739"/>
  </r>
  <r>
    <x v="915"/>
    <n v="10000"/>
    <n v="20000"/>
    <n v="45771"/>
    <s v="502LAUGH"/>
    <s v=" 2:15:40 pm"/>
    <s v="J00V80150"/>
    <m/>
    <x v="1"/>
    <s v="Yes"/>
    <n v="71"/>
    <s v="POLLY"/>
    <x v="2"/>
    <s v="PS95"/>
    <s v="LIM CHENG LEONG"/>
    <n v="1112"/>
    <m/>
    <m/>
    <d v="2025-04-24T00:00:00"/>
    <m/>
    <n v="9"/>
    <n v="10008"/>
    <s v="PE"/>
    <n v="83634490001"/>
    <n v="0"/>
    <n v="10000"/>
    <n v="8"/>
    <n v="0"/>
    <n v="0"/>
    <n v="0"/>
    <m/>
    <m/>
    <n v="0"/>
    <m/>
    <m/>
    <m/>
    <m/>
    <m/>
    <m/>
    <m/>
    <m/>
    <n v="8363449"/>
    <s v="B02083"/>
    <s v="BECTON DICKINSON MEDICAL (S) PTE LTD"/>
    <m/>
    <n v="0"/>
    <n v="0"/>
    <n v="0"/>
    <n v="0"/>
    <n v="0"/>
    <n v="0"/>
    <m/>
    <m/>
    <m/>
    <s v="No"/>
    <s v="W665428"/>
    <n v="0"/>
    <m/>
    <s v="B02083"/>
    <m/>
    <m/>
    <s v="S0361739"/>
  </r>
  <r>
    <x v="916"/>
    <n v="10000"/>
    <n v="20000"/>
    <n v="45771"/>
    <s v="502LAUGH"/>
    <s v=" 2:16:16 pm"/>
    <s v="J00V80150"/>
    <m/>
    <x v="1"/>
    <s v="Yes"/>
    <n v="71"/>
    <s v="POLLY"/>
    <x v="2"/>
    <s v="PS95"/>
    <s v="LIM CHENG LEONG"/>
    <n v="1112"/>
    <m/>
    <m/>
    <d v="2025-04-24T00:00:00"/>
    <m/>
    <n v="9"/>
    <n v="10008"/>
    <s v="PE"/>
    <n v="83635750001"/>
    <n v="0"/>
    <n v="10000"/>
    <n v="8"/>
    <n v="0"/>
    <n v="0"/>
    <n v="0"/>
    <m/>
    <m/>
    <n v="0"/>
    <m/>
    <m/>
    <m/>
    <m/>
    <m/>
    <m/>
    <m/>
    <m/>
    <n v="8363575"/>
    <s v="B02083"/>
    <s v="BECTON DICKINSON MEDICAL (S) PTE LTD"/>
    <m/>
    <n v="0"/>
    <n v="0"/>
    <n v="0"/>
    <n v="0"/>
    <n v="0"/>
    <n v="0"/>
    <m/>
    <m/>
    <m/>
    <s v="No"/>
    <s v="W665429"/>
    <n v="0"/>
    <m/>
    <s v="B02083"/>
    <m/>
    <m/>
    <s v="S0361739"/>
  </r>
  <r>
    <x v="917"/>
    <n v="10000"/>
    <n v="20000"/>
    <n v="45771"/>
    <s v="502LAUGH"/>
    <s v=" 2:12:58 pm"/>
    <s v="J00V80150"/>
    <m/>
    <x v="1"/>
    <s v="Yes"/>
    <n v="71"/>
    <s v="POLLY"/>
    <x v="2"/>
    <s v="PS95"/>
    <s v="LIM CHENG LEONG"/>
    <n v="1112"/>
    <m/>
    <m/>
    <d v="2025-04-24T00:00:00"/>
    <m/>
    <n v="9"/>
    <n v="10008"/>
    <s v="PE"/>
    <n v="83635760001"/>
    <n v="0"/>
    <n v="10000"/>
    <n v="8"/>
    <n v="0"/>
    <n v="0"/>
    <n v="0"/>
    <m/>
    <m/>
    <n v="0"/>
    <m/>
    <m/>
    <m/>
    <m/>
    <m/>
    <m/>
    <m/>
    <m/>
    <n v="8363576"/>
    <s v="B02083"/>
    <s v="BECTON DICKINSON MEDICAL (S) PTE LTD"/>
    <m/>
    <n v="0"/>
    <n v="0"/>
    <n v="0"/>
    <n v="0"/>
    <n v="0"/>
    <n v="0"/>
    <m/>
    <m/>
    <m/>
    <s v="No"/>
    <s v="W665430"/>
    <n v="0"/>
    <m/>
    <s v="B02083"/>
    <m/>
    <m/>
    <s v="S0361739"/>
  </r>
  <r>
    <x v="124"/>
    <n v="10000"/>
    <n v="30000"/>
    <n v="45772"/>
    <s v="502LAUGH"/>
    <s v=" 8:31:58 am"/>
    <n v="10656256092"/>
    <m/>
    <x v="2"/>
    <s v="Yes"/>
    <n v="85"/>
    <s v="Luster AOI"/>
    <x v="5"/>
    <s v="QM78"/>
    <s v="WONG SEAU JIN"/>
    <n v="20000"/>
    <m/>
    <m/>
    <d v="2025-04-24T00:00:00"/>
    <m/>
    <n v="11"/>
    <n v="220000"/>
    <s v="PE"/>
    <s v="3YM79-80005-FT0001"/>
    <n v="0"/>
    <n v="200000"/>
    <n v="20000"/>
    <n v="0"/>
    <n v="0"/>
    <n v="0"/>
    <m/>
    <m/>
    <n v="0"/>
    <m/>
    <m/>
    <m/>
    <m/>
    <m/>
    <m/>
    <m/>
    <m/>
    <s v="3YM79-80005-FT"/>
    <s v="H08031-JIM-M"/>
    <s v="HP MALAYSIA MANUFACTURING SDN.BHD."/>
    <m/>
    <n v="0"/>
    <n v="0"/>
    <n v="0"/>
    <n v="0"/>
    <n v="0"/>
    <n v="0"/>
    <m/>
    <m/>
    <m/>
    <s v="No"/>
    <s v="W665675"/>
    <n v="0"/>
    <m/>
    <s v="H08031-JIM-M"/>
    <m/>
    <m/>
    <s v="S0361891"/>
  </r>
  <r>
    <x v="368"/>
    <n v="10000"/>
    <n v="30000"/>
    <n v="45771"/>
    <s v="502LAUGH"/>
    <s v=" 4:14:11 pm"/>
    <n v="10620258097"/>
    <m/>
    <x v="2"/>
    <s v="Yes"/>
    <n v="85"/>
    <s v="Luster AOI"/>
    <x v="5"/>
    <s v="QM78"/>
    <s v="WONG SEAU JIN"/>
    <n v="27273"/>
    <m/>
    <m/>
    <d v="2025-04-24T00:00:00"/>
    <m/>
    <n v="11"/>
    <n v="300003"/>
    <s v="PE"/>
    <s v="3YM57-80010-FT0001"/>
    <n v="0"/>
    <n v="300000"/>
    <n v="3"/>
    <n v="0"/>
    <n v="0"/>
    <n v="0"/>
    <m/>
    <m/>
    <n v="0"/>
    <m/>
    <m/>
    <m/>
    <m/>
    <m/>
    <m/>
    <m/>
    <m/>
    <s v="3YM57-80010-FT"/>
    <s v="H08031-JIM-M"/>
    <s v="HP MALAYSIA MANUFACTURING SDN.BHD."/>
    <m/>
    <n v="0"/>
    <n v="0"/>
    <n v="0"/>
    <n v="0"/>
    <n v="0"/>
    <n v="0"/>
    <m/>
    <m/>
    <m/>
    <s v="No"/>
    <s v="W665680"/>
    <n v="0"/>
    <m/>
    <s v="H08031-JIM-M"/>
    <m/>
    <m/>
    <s v="S0361958"/>
  </r>
  <r>
    <x v="921"/>
    <n v="10000"/>
    <n v="20000"/>
    <n v="45772"/>
    <s v="502LAUGH"/>
    <s v=" 8:23:27 am"/>
    <s v="J00V8150"/>
    <m/>
    <x v="1"/>
    <s v="Yes"/>
    <n v="71"/>
    <s v="POLLY"/>
    <x v="2"/>
    <s v="PS95"/>
    <s v="LIM CHENG LEONG"/>
    <n v="500"/>
    <m/>
    <m/>
    <d v="2025-04-24T00:00:00"/>
    <m/>
    <n v="6"/>
    <n v="3000"/>
    <s v="PE"/>
    <n v="86084000001"/>
    <n v="0"/>
    <n v="3000"/>
    <n v="0"/>
    <n v="0"/>
    <n v="0"/>
    <n v="0"/>
    <m/>
    <m/>
    <n v="0"/>
    <m/>
    <m/>
    <m/>
    <m/>
    <m/>
    <m/>
    <m/>
    <m/>
    <n v="8608400"/>
    <s v="B02083"/>
    <s v="BECTON DICKINSON MEDICAL (S) PTE LTD"/>
    <m/>
    <n v="0"/>
    <n v="0"/>
    <n v="0"/>
    <n v="0"/>
    <n v="0"/>
    <n v="0"/>
    <m/>
    <m/>
    <m/>
    <s v="No"/>
    <s v="W665442"/>
    <n v="0"/>
    <m/>
    <s v="B02083"/>
    <m/>
    <m/>
    <s v="S0362157"/>
  </r>
  <r>
    <x v="684"/>
    <n v="10000"/>
    <n v="40000"/>
    <n v="45772"/>
    <s v="502LAUGH"/>
    <s v=" 8:30:48 am"/>
    <s v="D008O0581/D008O0920/D008O0920/D008O0561"/>
    <m/>
    <x v="2"/>
    <s v="Yes"/>
    <n v="91"/>
    <s v="Luster AOI"/>
    <x v="5"/>
    <s v="QM87"/>
    <s v="GOH SING JOO"/>
    <n v="50000"/>
    <m/>
    <m/>
    <d v="2025-04-24T00:00:00"/>
    <m/>
    <n v="3"/>
    <n v="150000"/>
    <s v="PE"/>
    <s v="1VV22-80022-FT0001"/>
    <n v="0"/>
    <n v="150000"/>
    <n v="0"/>
    <n v="0"/>
    <n v="0"/>
    <n v="0"/>
    <m/>
    <m/>
    <n v="0"/>
    <m/>
    <m/>
    <m/>
    <m/>
    <m/>
    <m/>
    <m/>
    <m/>
    <s v="1VV22-80022-FT"/>
    <s v="H08031-JIM-M"/>
    <s v="HP MALAYSIA MANUFACTURING SDN.BHD."/>
    <m/>
    <n v="0"/>
    <n v="0"/>
    <n v="0"/>
    <n v="0"/>
    <n v="0"/>
    <n v="0"/>
    <m/>
    <m/>
    <m/>
    <s v="No"/>
    <s v="W665449"/>
    <n v="0"/>
    <m/>
    <s v="H08031-JIM-M"/>
    <m/>
    <m/>
    <s v="S0362372"/>
  </r>
  <r>
    <x v="386"/>
    <n v="10000"/>
    <n v="30000"/>
    <n v="45772"/>
    <s v="502LAUGH"/>
    <s v=" 8:27:25 am"/>
    <n v="10620258097"/>
    <m/>
    <x v="2"/>
    <s v="Yes"/>
    <n v="85"/>
    <s v="Luster AOI"/>
    <x v="5"/>
    <s v="QM78"/>
    <s v="WONG SEAU JIN"/>
    <n v="27273"/>
    <m/>
    <m/>
    <d v="2025-04-24T00:00:00"/>
    <m/>
    <n v="11"/>
    <n v="300003"/>
    <s v="PE"/>
    <s v="3YM62-80017-FT0001"/>
    <n v="0"/>
    <n v="300000"/>
    <n v="3"/>
    <n v="0"/>
    <n v="0"/>
    <n v="0"/>
    <m/>
    <m/>
    <n v="0"/>
    <m/>
    <m/>
    <m/>
    <m/>
    <m/>
    <m/>
    <m/>
    <m/>
    <s v="3YM62-80017-FT"/>
    <s v="H08031-JIM-M"/>
    <s v="HP MALAYSIA MANUFACTURING SDN.BHD."/>
    <m/>
    <n v="0"/>
    <n v="0"/>
    <n v="0"/>
    <n v="0"/>
    <n v="0"/>
    <n v="0"/>
    <m/>
    <m/>
    <m/>
    <s v="No"/>
    <s v="W665452"/>
    <n v="0"/>
    <m/>
    <s v="H08031-JIM-M"/>
    <m/>
    <m/>
    <s v="S0362379"/>
  </r>
  <r>
    <x v="498"/>
    <n v="10000"/>
    <n v="40000"/>
    <n v="45771"/>
    <s v="502LAUGH"/>
    <s v=" 5:42:48 pm"/>
    <s v="M0BI68841"/>
    <m/>
    <x v="1"/>
    <s v="Yes"/>
    <n v="63"/>
    <s v="SANKI"/>
    <x v="2"/>
    <s v="PM80"/>
    <s v="YAP ZHI PING"/>
    <n v="1250"/>
    <n v="76.25"/>
    <n v="1.2708333333333333"/>
    <d v="2025-04-24T00:00:00"/>
    <m/>
    <n v="16"/>
    <n v="20000"/>
    <s v="PE"/>
    <s v="713891306-ADS1360001"/>
    <n v="0"/>
    <n v="10000"/>
    <n v="10000"/>
    <n v="0"/>
    <n v="0"/>
    <n v="0"/>
    <m/>
    <m/>
    <n v="0"/>
    <m/>
    <m/>
    <m/>
    <m/>
    <m/>
    <m/>
    <m/>
    <m/>
    <s v="713891306-ADS1366"/>
    <s v="S19314"/>
    <s v="SEAGATE TECHNOLOGY INTERNATIONAL (WUXI) CO., LTD"/>
    <m/>
    <n v="0"/>
    <n v="0"/>
    <n v="0"/>
    <n v="0"/>
    <n v="0"/>
    <n v="0"/>
    <m/>
    <m/>
    <m/>
    <s v="No"/>
    <s v="W665456"/>
    <n v="0"/>
    <m/>
    <s v="S19314"/>
    <m/>
    <m/>
    <s v="H0064938"/>
  </r>
  <r>
    <x v="1071"/>
    <n v="10000"/>
    <n v="10000"/>
    <n v="45772"/>
    <s v="502LAUGH"/>
    <s v=" 9:34:57 am"/>
    <s v="M0BEL2381"/>
    <m/>
    <x v="0"/>
    <s v="Yes"/>
    <n v="78"/>
    <s v="Baby Sanki"/>
    <x v="3"/>
    <s v="PM84"/>
    <s v="TAN TAI TOH"/>
    <n v="2750"/>
    <n v="113.75"/>
    <n v="1.8958333333333333"/>
    <d v="2025-04-24T00:00:00"/>
    <m/>
    <n v="16"/>
    <n v="44000"/>
    <s v="PE"/>
    <s v="714370201-ADS1360001"/>
    <n v="0"/>
    <n v="40000"/>
    <n v="4000"/>
    <n v="0"/>
    <n v="0"/>
    <n v="0"/>
    <m/>
    <m/>
    <n v="0"/>
    <m/>
    <m/>
    <m/>
    <m/>
    <m/>
    <m/>
    <m/>
    <m/>
    <s v="714370201-ADS1366"/>
    <s v="S19314"/>
    <s v="SEAGATE TECHNOLOGY INTERNATIONAL (WUXI) CO., LTD"/>
    <m/>
    <n v="0"/>
    <n v="0"/>
    <n v="0"/>
    <n v="0"/>
    <n v="0"/>
    <n v="0"/>
    <m/>
    <m/>
    <m/>
    <s v="No"/>
    <s v="W665457"/>
    <n v="0"/>
    <m/>
    <s v="S19314"/>
    <m/>
    <m/>
    <s v="H0064939"/>
  </r>
  <r>
    <x v="1071"/>
    <n v="10000"/>
    <n v="20000"/>
    <n v="45772"/>
    <s v="502LAUGH"/>
    <s v=" 9:34:57 am"/>
    <s v="M0BEL2381"/>
    <m/>
    <x v="1"/>
    <s v="Yes"/>
    <n v="63"/>
    <s v="SANKI"/>
    <x v="2"/>
    <s v="PM80"/>
    <s v="YAP ZHI PING"/>
    <n v="2500"/>
    <n v="107.5"/>
    <n v="1.7916666666666667"/>
    <d v="2025-04-24T00:00:00"/>
    <m/>
    <n v="16"/>
    <n v="40000"/>
    <s v="PE"/>
    <s v="714370201-ADS1360001"/>
    <n v="0"/>
    <n v="40000"/>
    <n v="0"/>
    <n v="0"/>
    <n v="0"/>
    <n v="0"/>
    <m/>
    <m/>
    <n v="0"/>
    <m/>
    <m/>
    <m/>
    <m/>
    <m/>
    <m/>
    <m/>
    <m/>
    <s v="714370201-ADS1366"/>
    <s v="S19314"/>
    <s v="SEAGATE TECHNOLOGY INTERNATIONAL (WUXI) CO., LTD"/>
    <m/>
    <n v="0"/>
    <n v="0"/>
    <n v="0"/>
    <n v="0"/>
    <n v="0"/>
    <n v="0"/>
    <m/>
    <m/>
    <m/>
    <s v="No"/>
    <s v="W665457"/>
    <n v="0"/>
    <m/>
    <s v="S19314"/>
    <m/>
    <m/>
    <s v="H0064939"/>
  </r>
  <r>
    <x v="1072"/>
    <n v="10000"/>
    <n v="10000"/>
    <n v="45772"/>
    <s v="502LAUGH"/>
    <s v=" 8:22:45 am"/>
    <s v="SG-5656219-01"/>
    <m/>
    <x v="0"/>
    <s v="Yes"/>
    <n v="82"/>
    <s v="POLLY"/>
    <x v="2"/>
    <s v="PM11"/>
    <s v="TEE MENG CHAI"/>
    <n v="770"/>
    <m/>
    <m/>
    <d v="2025-04-24T00:00:00"/>
    <m/>
    <n v="26"/>
    <n v="20020"/>
    <s v="PE"/>
    <n v="112023880001"/>
    <n v="0"/>
    <n v="20000"/>
    <n v="20"/>
    <n v="0"/>
    <n v="0"/>
    <n v="0"/>
    <m/>
    <m/>
    <n v="0"/>
    <m/>
    <m/>
    <m/>
    <m/>
    <m/>
    <m/>
    <m/>
    <m/>
    <n v="11202388"/>
    <s v="I09180"/>
    <s v="ILLUMINA SINGAPORE PTE LTD"/>
    <m/>
    <n v="0"/>
    <n v="0"/>
    <n v="0"/>
    <n v="0"/>
    <n v="0"/>
    <n v="0"/>
    <m/>
    <m/>
    <m/>
    <s v="No"/>
    <s v="W665464"/>
    <n v="0"/>
    <m/>
    <s v="I09180"/>
    <m/>
    <m/>
    <s v="S0362434"/>
  </r>
  <r>
    <x v="1073"/>
    <n v="10000"/>
    <n v="10000"/>
    <n v="45771"/>
    <s v="502LAUGH"/>
    <s v=" 5:43:11 pm"/>
    <s v="SG-5656219-01"/>
    <m/>
    <x v="0"/>
    <s v="Yes"/>
    <n v="82"/>
    <s v="POLLY"/>
    <x v="2"/>
    <s v="PM11"/>
    <s v="TEE MENG CHAI"/>
    <n v="10000"/>
    <m/>
    <m/>
    <d v="2025-04-24T00:00:00"/>
    <m/>
    <n v="3"/>
    <n v="30000"/>
    <s v="PE"/>
    <n v="200183090001"/>
    <n v="0"/>
    <n v="30000"/>
    <n v="0"/>
    <n v="0"/>
    <n v="0"/>
    <n v="0"/>
    <m/>
    <m/>
    <n v="0"/>
    <m/>
    <m/>
    <m/>
    <m/>
    <m/>
    <m/>
    <m/>
    <m/>
    <n v="20018309"/>
    <s v="I09180"/>
    <s v="ILLUMINA SINGAPORE PTE LTD"/>
    <m/>
    <n v="0"/>
    <n v="0"/>
    <n v="0"/>
    <n v="0"/>
    <n v="0"/>
    <n v="0"/>
    <m/>
    <m/>
    <m/>
    <s v="No"/>
    <s v="W665465"/>
    <n v="0"/>
    <m/>
    <s v="I09180"/>
    <m/>
    <m/>
    <s v="S0362437"/>
  </r>
  <r>
    <x v="1074"/>
    <n v="10000"/>
    <n v="10000"/>
    <n v="45772"/>
    <s v="502LAUGH"/>
    <s v=" 5:15:22 pm"/>
    <n v="1006323"/>
    <m/>
    <x v="0"/>
    <s v="Yes"/>
    <n v="63"/>
    <s v="SANKI"/>
    <x v="2"/>
    <s v="PM80"/>
    <s v="YAP ZHI PING"/>
    <n v="6000"/>
    <n v="195"/>
    <n v="3.25"/>
    <d v="2025-04-24T00:00:00"/>
    <m/>
    <n v="90"/>
    <n v="540000"/>
    <s v="PE"/>
    <s v="1115-790-00003 R0001"/>
    <n v="0"/>
    <n v="540000"/>
    <n v="0"/>
    <n v="0"/>
    <n v="0"/>
    <n v="0"/>
    <m/>
    <m/>
    <n v="0"/>
    <m/>
    <m/>
    <m/>
    <m/>
    <m/>
    <m/>
    <m/>
    <m/>
    <s v="1115-790-00003 REVB"/>
    <s v="M13337-SMD"/>
    <s v="NMB-MINEBEA THAI LTD"/>
    <m/>
    <n v="0"/>
    <n v="0"/>
    <n v="0"/>
    <n v="0"/>
    <n v="0"/>
    <n v="0"/>
    <m/>
    <m/>
    <m/>
    <s v="No"/>
    <s v="W665467"/>
    <n v="0"/>
    <m/>
    <s v="M13337-SMD"/>
    <m/>
    <m/>
    <s v="S0362460"/>
  </r>
  <r>
    <x v="1075"/>
    <n v="10000"/>
    <n v="10000"/>
    <n v="45772"/>
    <s v="502LAUGH"/>
    <s v=" 8:21:04 am"/>
    <s v="J00PR5201"/>
    <m/>
    <x v="0"/>
    <s v="Yes"/>
    <n v="61"/>
    <s v="FSK 520"/>
    <x v="3"/>
    <s v="PM68"/>
    <s v="LEE KIM LIANG"/>
    <n v="6000"/>
    <n v="165"/>
    <n v="2.75"/>
    <d v="2025-04-24T00:00:00"/>
    <m/>
    <n v="1"/>
    <n v="6000"/>
    <s v="PE"/>
    <s v="810333 REV4000001"/>
    <n v="0"/>
    <n v="3000"/>
    <n v="3000"/>
    <n v="0"/>
    <n v="0"/>
    <n v="0"/>
    <m/>
    <m/>
    <n v="0"/>
    <m/>
    <m/>
    <m/>
    <m/>
    <m/>
    <m/>
    <m/>
    <m/>
    <s v="810333 REV400"/>
    <s v="V22000"/>
    <s v="PT VARTA MICROBATTERY INDONESIA"/>
    <m/>
    <n v="0"/>
    <n v="0"/>
    <n v="0"/>
    <n v="0"/>
    <n v="0"/>
    <n v="0"/>
    <m/>
    <m/>
    <m/>
    <s v="No"/>
    <s v="W665687"/>
    <n v="0"/>
    <m/>
    <s v="V22000"/>
    <m/>
    <m/>
    <s v="S0362653"/>
  </r>
  <r>
    <x v="1076"/>
    <n v="10000"/>
    <n v="10000"/>
    <n v="45772"/>
    <s v="502LAUGH"/>
    <s v=" 8:24:50 am"/>
    <s v="J00VU6300"/>
    <m/>
    <x v="0"/>
    <s v="Yes"/>
    <n v="46"/>
    <s v="Sanki 300 Intermittent"/>
    <x v="3"/>
    <s v="PS66"/>
    <s v="SIM ENG KWANG"/>
    <n v="3000"/>
    <n v="120"/>
    <n v="2"/>
    <d v="2025-04-24T00:00:00"/>
    <m/>
    <n v="1"/>
    <n v="3000"/>
    <s v="PE"/>
    <s v="250-5305-000001"/>
    <n v="0"/>
    <n v="3000"/>
    <n v="0"/>
    <n v="0"/>
    <n v="0"/>
    <n v="0"/>
    <m/>
    <m/>
    <n v="0"/>
    <m/>
    <m/>
    <m/>
    <m/>
    <m/>
    <m/>
    <m/>
    <m/>
    <s v="250-5305-00"/>
    <s v="J10025"/>
    <s v="JMS SINGAPORE PTE LTD"/>
    <m/>
    <n v="0"/>
    <n v="0"/>
    <n v="0"/>
    <n v="0"/>
    <n v="0"/>
    <n v="0"/>
    <m/>
    <m/>
    <m/>
    <s v="No"/>
    <s v="W665480"/>
    <n v="0"/>
    <m/>
    <s v="J10025"/>
    <m/>
    <m/>
    <s v="S0362763"/>
  </r>
  <r>
    <x v="1077"/>
    <n v="10000"/>
    <n v="10000"/>
    <n v="45771"/>
    <s v="502LAUGH"/>
    <s v=" 2:16:56 pm"/>
    <s v="J00VU6300"/>
    <m/>
    <x v="0"/>
    <s v="Yes"/>
    <n v="46"/>
    <s v="Sanki 300 Intermittent"/>
    <x v="3"/>
    <s v="PS66"/>
    <s v="SIM ENG KWANG"/>
    <n v="1000"/>
    <n v="70"/>
    <n v="1.1666666666666667"/>
    <d v="2025-04-24T00:00:00"/>
    <m/>
    <n v="1"/>
    <n v="1000"/>
    <s v="PE"/>
    <s v="260-5371-000001"/>
    <n v="0"/>
    <n v="1000"/>
    <n v="0"/>
    <n v="0"/>
    <n v="0"/>
    <n v="0"/>
    <m/>
    <m/>
    <n v="0"/>
    <m/>
    <m/>
    <m/>
    <m/>
    <m/>
    <m/>
    <m/>
    <m/>
    <s v="260-5371-00"/>
    <s v="J10025"/>
    <s v="JMS SINGAPORE PTE LTD"/>
    <m/>
    <n v="0"/>
    <n v="0"/>
    <n v="0"/>
    <n v="0"/>
    <n v="0"/>
    <n v="0"/>
    <m/>
    <m/>
    <m/>
    <s v="No"/>
    <s v="W665487"/>
    <n v="0"/>
    <m/>
    <s v="J10025"/>
    <m/>
    <m/>
    <s v="S0362766"/>
  </r>
  <r>
    <x v="1078"/>
    <n v="10000"/>
    <n v="10000"/>
    <n v="45775"/>
    <s v="502LAUGH"/>
    <s v=" 8:30:40 am"/>
    <s v="D40508011T/M0BQB2120"/>
    <m/>
    <x v="0"/>
    <s v="Yes"/>
    <n v="60"/>
    <s v="Fujishiko UDP-5000"/>
    <x v="2"/>
    <s v="PM30"/>
    <s v="OH KIAN YUAN"/>
    <n v="20000"/>
    <n v="445"/>
    <n v="7.416666666666667"/>
    <d v="2025-04-24T00:00:00"/>
    <m/>
    <n v="1"/>
    <n v="20000"/>
    <s v="PE"/>
    <s v="QC PASSED-CLEANR0001"/>
    <n v="0"/>
    <n v="20000"/>
    <n v="0"/>
    <n v="0"/>
    <n v="0"/>
    <n v="0"/>
    <m/>
    <m/>
    <n v="0"/>
    <m/>
    <m/>
    <m/>
    <m/>
    <m/>
    <m/>
    <m/>
    <m/>
    <s v="QC PASSED-CLEANROOM"/>
    <s v="P16259"/>
    <s v="LUMILEDS SINGAPORE PTE LTD"/>
    <m/>
    <n v="0"/>
    <n v="0"/>
    <n v="0"/>
    <n v="0"/>
    <n v="0"/>
    <n v="0"/>
    <m/>
    <m/>
    <m/>
    <s v="No"/>
    <s v="W665514"/>
    <n v="0"/>
    <m/>
    <s v="P16259"/>
    <m/>
    <m/>
    <s v="S0363092"/>
  </r>
  <r>
    <x v="760"/>
    <n v="10000"/>
    <n v="20000"/>
    <n v="45772"/>
    <s v="502LAUGH"/>
    <s v=" 8:34:17 am"/>
    <s v="U541658011/504040526"/>
    <m/>
    <x v="0"/>
    <s v="Yes"/>
    <n v="32"/>
    <s v="Lintec Intermittent"/>
    <x v="3"/>
    <s v="PM26"/>
    <s v="TAN AIK KEONG"/>
    <n v="5860"/>
    <m/>
    <m/>
    <d v="2025-04-24T00:00:00"/>
    <m/>
    <n v="1"/>
    <n v="5860"/>
    <s v="PE"/>
    <s v="250-5312-000001"/>
    <n v="0"/>
    <n v="2680"/>
    <n v="3180"/>
    <n v="0"/>
    <n v="0"/>
    <n v="0"/>
    <m/>
    <m/>
    <n v="0"/>
    <m/>
    <m/>
    <m/>
    <m/>
    <m/>
    <m/>
    <m/>
    <m/>
    <s v="250-5312-00"/>
    <s v="J10025"/>
    <s v="JMS SINGAPORE PTE LTD"/>
    <m/>
    <n v="0"/>
    <n v="0"/>
    <n v="0"/>
    <n v="0"/>
    <n v="0"/>
    <n v="0"/>
    <m/>
    <m/>
    <m/>
    <s v="No"/>
    <s v="W665515"/>
    <n v="0"/>
    <m/>
    <s v="J10025"/>
    <m/>
    <m/>
    <s v="S0363097"/>
  </r>
  <r>
    <x v="1079"/>
    <n v="10000"/>
    <n v="10000"/>
    <n v="45772"/>
    <s v="502LAUGH"/>
    <s v=" 8:35:31 am"/>
    <s v="H00004158/U0B16S141"/>
    <m/>
    <x v="0"/>
    <s v="Yes"/>
    <n v="60"/>
    <s v="Fujishiko UDP-5000"/>
    <x v="2"/>
    <s v="PM30"/>
    <s v="OH KIAN YUAN"/>
    <n v="1000"/>
    <n v="65"/>
    <n v="1.0833333333333333"/>
    <d v="2025-04-24T00:00:00"/>
    <m/>
    <n v="1"/>
    <n v="1000"/>
    <s v="PE"/>
    <s v="P081-321  REV1.00001"/>
    <n v="0"/>
    <n v="1000"/>
    <n v="0"/>
    <n v="0"/>
    <n v="0"/>
    <n v="0"/>
    <m/>
    <m/>
    <n v="0"/>
    <m/>
    <m/>
    <m/>
    <m/>
    <m/>
    <m/>
    <m/>
    <m/>
    <s v="P081-321  REV1.00"/>
    <s v="R18153"/>
    <s v="RINSTRUM (PVT) LTD"/>
    <m/>
    <n v="0"/>
    <n v="0"/>
    <n v="0"/>
    <n v="0"/>
    <n v="0"/>
    <n v="0"/>
    <m/>
    <m/>
    <m/>
    <s v="No"/>
    <s v="W665519"/>
    <n v="0"/>
    <m/>
    <s v="R18153"/>
    <m/>
    <m/>
    <s v="S0363110"/>
  </r>
  <r>
    <x v="1080"/>
    <n v="10000"/>
    <n v="10000"/>
    <n v="45771"/>
    <s v="502LAUGH"/>
    <s v=" 4:43:18 pm"/>
    <s v="BZCV021-01"/>
    <m/>
    <x v="0"/>
    <s v="Yes"/>
    <n v="71"/>
    <s v="POLLY"/>
    <x v="2"/>
    <s v="PS95"/>
    <s v="LIM CHENG LEONG"/>
    <n v="4313"/>
    <m/>
    <m/>
    <d v="2025-04-24T00:00:00"/>
    <m/>
    <n v="16"/>
    <n v="69008"/>
    <s v="PE"/>
    <s v="HGST BL-60X55MM0001"/>
    <n v="0"/>
    <n v="69000"/>
    <n v="8"/>
    <n v="0"/>
    <n v="0"/>
    <n v="0"/>
    <m/>
    <m/>
    <n v="0"/>
    <m/>
    <m/>
    <m/>
    <m/>
    <m/>
    <m/>
    <m/>
    <m/>
    <s v="HGST BL-60X55MM"/>
    <s v="T20198"/>
    <s v="ST NETWORK"/>
    <m/>
    <n v="0"/>
    <n v="0"/>
    <n v="0"/>
    <n v="0"/>
    <n v="0"/>
    <n v="0"/>
    <m/>
    <m/>
    <m/>
    <s v="No"/>
    <s v="W665525"/>
    <n v="0"/>
    <m/>
    <s v="T20198"/>
    <m/>
    <m/>
    <s v="S0363127"/>
  </r>
  <r>
    <x v="1006"/>
    <n v="10000"/>
    <n v="20000"/>
    <n v="45772"/>
    <s v="502LAUGH"/>
    <s v=" 8:36:37 am"/>
    <s v="4112210U5"/>
    <m/>
    <x v="1"/>
    <s v="Yes"/>
    <n v="92"/>
    <s v="Polly Digital Cut"/>
    <x v="4"/>
    <s v="PM87"/>
    <s v="LEE SHIEN WEI"/>
    <n v="200"/>
    <m/>
    <m/>
    <d v="2025-04-24T00:00:00"/>
    <m/>
    <n v="1"/>
    <n v="200"/>
    <s v="PE"/>
    <s v="810480 INDEX4000001"/>
    <n v="0"/>
    <n v="100"/>
    <n v="100"/>
    <n v="0"/>
    <n v="0"/>
    <n v="0"/>
    <m/>
    <m/>
    <n v="0"/>
    <m/>
    <m/>
    <m/>
    <m/>
    <m/>
    <m/>
    <m/>
    <m/>
    <s v="810480 INDEX400"/>
    <s v="V22000"/>
    <s v="PT VARTA MICROBATTERY INDONESIA"/>
    <m/>
    <n v="0"/>
    <n v="0"/>
    <n v="0"/>
    <n v="0"/>
    <n v="0"/>
    <n v="0"/>
    <m/>
    <m/>
    <m/>
    <s v="No"/>
    <s v="W665526"/>
    <n v="0"/>
    <m/>
    <s v="V22000"/>
    <m/>
    <m/>
    <s v="ZSA101806"/>
  </r>
  <r>
    <x v="955"/>
    <n v="10000"/>
    <n v="20000"/>
    <n v="45775"/>
    <s v="502LAUGH"/>
    <s v=" 8:48:40 am"/>
    <s v="4820U8015"/>
    <m/>
    <x v="1"/>
    <s v="Yes"/>
    <n v="105"/>
    <s v="Laser"/>
    <x v="6"/>
    <s v="PM87"/>
    <s v="LEE SHIEN WEI"/>
    <n v="1700"/>
    <m/>
    <m/>
    <d v="2025-04-24T00:00:00"/>
    <m/>
    <n v="3"/>
    <n v="5100"/>
    <s v="PE"/>
    <s v="241079-120001"/>
    <n v="0"/>
    <n v="5000"/>
    <n v="100"/>
    <n v="0"/>
    <n v="0"/>
    <n v="0"/>
    <m/>
    <m/>
    <n v="0"/>
    <m/>
    <m/>
    <m/>
    <m/>
    <m/>
    <m/>
    <m/>
    <m/>
    <s v="241079-12"/>
    <s v="T20115"/>
    <s v="ABB  PTE. LTD."/>
    <m/>
    <n v="0"/>
    <n v="0"/>
    <n v="0"/>
    <n v="0"/>
    <n v="0"/>
    <n v="0"/>
    <m/>
    <m/>
    <m/>
    <s v="No"/>
    <s v="W665540"/>
    <n v="0"/>
    <m/>
    <s v="T20115"/>
    <m/>
    <m/>
    <s v="S0363323"/>
  </r>
  <r>
    <x v="956"/>
    <n v="10000"/>
    <n v="20000"/>
    <n v="45775"/>
    <s v="502LAUGH"/>
    <s v=" 8:48:40 am"/>
    <s v="4820U8015"/>
    <m/>
    <x v="1"/>
    <s v="Yes"/>
    <n v="105"/>
    <s v="Laser"/>
    <x v="6"/>
    <s v="PM87"/>
    <s v="LEE SHIEN WEI"/>
    <n v="1700"/>
    <m/>
    <m/>
    <d v="2025-04-24T00:00:00"/>
    <m/>
    <n v="3"/>
    <n v="5100"/>
    <s v="PE"/>
    <s v="241080-120001"/>
    <n v="0"/>
    <n v="5000"/>
    <n v="100"/>
    <n v="0"/>
    <n v="0"/>
    <n v="0"/>
    <m/>
    <m/>
    <n v="0"/>
    <m/>
    <m/>
    <m/>
    <m/>
    <m/>
    <m/>
    <m/>
    <m/>
    <s v="241080-12"/>
    <s v="T20115"/>
    <s v="ABB  PTE. LTD."/>
    <m/>
    <n v="0"/>
    <n v="0"/>
    <n v="0"/>
    <n v="0"/>
    <n v="0"/>
    <n v="0"/>
    <m/>
    <m/>
    <m/>
    <s v="No"/>
    <s v="W665541"/>
    <n v="0"/>
    <m/>
    <s v="T20115"/>
    <m/>
    <m/>
    <s v="S0363323"/>
  </r>
  <r>
    <x v="957"/>
    <n v="10000"/>
    <n v="20000"/>
    <n v="45775"/>
    <s v="502LAUGH"/>
    <s v=" 8:48:40 am"/>
    <s v="4820U8015"/>
    <m/>
    <x v="1"/>
    <s v="Yes"/>
    <n v="105"/>
    <s v="Laser"/>
    <x v="6"/>
    <s v="PM87"/>
    <s v="LEE SHIEN WEI"/>
    <n v="1700"/>
    <m/>
    <m/>
    <d v="2025-04-24T00:00:00"/>
    <m/>
    <n v="3"/>
    <n v="5100"/>
    <s v="PE"/>
    <s v="241081-120001"/>
    <n v="0"/>
    <n v="5000"/>
    <n v="100"/>
    <n v="0"/>
    <n v="0"/>
    <n v="0"/>
    <m/>
    <m/>
    <n v="0"/>
    <m/>
    <m/>
    <m/>
    <m/>
    <m/>
    <m/>
    <m/>
    <m/>
    <s v="241081-12"/>
    <s v="T20115"/>
    <s v="ABB  PTE. LTD."/>
    <m/>
    <n v="0"/>
    <n v="0"/>
    <n v="0"/>
    <n v="0"/>
    <n v="0"/>
    <n v="0"/>
    <m/>
    <m/>
    <m/>
    <s v="No"/>
    <s v="W665542"/>
    <n v="0"/>
    <m/>
    <s v="T20115"/>
    <m/>
    <m/>
    <s v="S0363323"/>
  </r>
  <r>
    <x v="958"/>
    <n v="10000"/>
    <n v="20000"/>
    <n v="45775"/>
    <s v="502LAUGH"/>
    <s v=" 8:48:40 am"/>
    <s v="4820U8015"/>
    <m/>
    <x v="1"/>
    <s v="Yes"/>
    <n v="105"/>
    <s v="Laser"/>
    <x v="6"/>
    <s v="PM87"/>
    <s v="LEE SHIEN WEI"/>
    <n v="1700"/>
    <m/>
    <m/>
    <d v="2025-04-24T00:00:00"/>
    <m/>
    <n v="3"/>
    <n v="5100"/>
    <s v="PE"/>
    <s v="241082-120001"/>
    <n v="0"/>
    <n v="5000"/>
    <n v="100"/>
    <n v="0"/>
    <n v="0"/>
    <n v="0"/>
    <m/>
    <m/>
    <n v="0"/>
    <m/>
    <m/>
    <m/>
    <m/>
    <m/>
    <m/>
    <m/>
    <m/>
    <s v="241082-12"/>
    <s v="T20115"/>
    <s v="ABB  PTE. LTD."/>
    <m/>
    <n v="0"/>
    <n v="0"/>
    <n v="0"/>
    <n v="0"/>
    <n v="0"/>
    <n v="0"/>
    <m/>
    <m/>
    <m/>
    <s v="No"/>
    <s v="W665543"/>
    <n v="0"/>
    <m/>
    <s v="T20115"/>
    <m/>
    <m/>
    <s v="S0363323"/>
  </r>
  <r>
    <x v="959"/>
    <n v="10000"/>
    <n v="20000"/>
    <n v="45775"/>
    <s v="502LAUGH"/>
    <s v=" 8:48:40 am"/>
    <s v="4820U8015"/>
    <m/>
    <x v="1"/>
    <s v="Yes"/>
    <n v="105"/>
    <s v="Laser"/>
    <x v="6"/>
    <s v="PM87"/>
    <s v="LEE SHIEN WEI"/>
    <n v="1700"/>
    <m/>
    <m/>
    <d v="2025-04-24T00:00:00"/>
    <m/>
    <n v="3"/>
    <n v="5100"/>
    <s v="PE"/>
    <s v="241083-120001"/>
    <n v="0"/>
    <n v="5000"/>
    <n v="100"/>
    <n v="0"/>
    <n v="0"/>
    <n v="0"/>
    <m/>
    <m/>
    <n v="0"/>
    <m/>
    <m/>
    <m/>
    <m/>
    <m/>
    <m/>
    <m/>
    <m/>
    <s v="241083-12"/>
    <s v="T20115"/>
    <s v="ABB  PTE. LTD."/>
    <m/>
    <n v="0"/>
    <n v="0"/>
    <n v="0"/>
    <n v="0"/>
    <n v="0"/>
    <n v="0"/>
    <m/>
    <m/>
    <m/>
    <s v="No"/>
    <s v="W665544"/>
    <n v="0"/>
    <m/>
    <s v="T20115"/>
    <m/>
    <m/>
    <s v="S0363323"/>
  </r>
  <r>
    <x v="960"/>
    <n v="10000"/>
    <n v="20000"/>
    <n v="45775"/>
    <s v="502LAUGH"/>
    <s v=" 8:51:15 am"/>
    <s v="4820U8015"/>
    <m/>
    <x v="1"/>
    <s v="Yes"/>
    <n v="105"/>
    <s v="Laser"/>
    <x v="6"/>
    <s v="PM87"/>
    <s v="LEE SHIEN WEI"/>
    <n v="1700"/>
    <m/>
    <m/>
    <d v="2025-04-24T00:00:00"/>
    <m/>
    <n v="3"/>
    <n v="5100"/>
    <s v="PE"/>
    <s v="241084-120001"/>
    <n v="0"/>
    <n v="5000"/>
    <n v="100"/>
    <n v="0"/>
    <n v="0"/>
    <n v="0"/>
    <m/>
    <m/>
    <n v="0"/>
    <m/>
    <m/>
    <m/>
    <m/>
    <m/>
    <m/>
    <m/>
    <m/>
    <s v="241084-12"/>
    <s v="T20115"/>
    <s v="ABB  PTE. LTD."/>
    <m/>
    <n v="0"/>
    <n v="0"/>
    <n v="0"/>
    <n v="0"/>
    <n v="0"/>
    <n v="0"/>
    <m/>
    <m/>
    <m/>
    <s v="No"/>
    <s v="W665545"/>
    <n v="0"/>
    <m/>
    <s v="T20115"/>
    <m/>
    <m/>
    <s v="S0363323"/>
  </r>
  <r>
    <x v="961"/>
    <n v="10000"/>
    <n v="20000"/>
    <n v="45775"/>
    <s v="502LAUGH"/>
    <s v=" 8:51:15 am"/>
    <s v="4820U8015"/>
    <m/>
    <x v="1"/>
    <s v="Yes"/>
    <n v="105"/>
    <s v="Laser"/>
    <x v="6"/>
    <s v="PM87"/>
    <s v="LEE SHIEN WEI"/>
    <n v="1700"/>
    <m/>
    <m/>
    <d v="2025-04-24T00:00:00"/>
    <m/>
    <n v="3"/>
    <n v="5100"/>
    <s v="PE"/>
    <s v="241085-120001"/>
    <n v="0"/>
    <n v="5000"/>
    <n v="100"/>
    <n v="0"/>
    <n v="0"/>
    <n v="0"/>
    <m/>
    <m/>
    <n v="0"/>
    <m/>
    <m/>
    <m/>
    <m/>
    <m/>
    <m/>
    <m/>
    <m/>
    <s v="241085-12"/>
    <s v="T20115"/>
    <s v="ABB  PTE. LTD."/>
    <m/>
    <n v="0"/>
    <n v="0"/>
    <n v="0"/>
    <n v="0"/>
    <n v="0"/>
    <n v="0"/>
    <m/>
    <m/>
    <m/>
    <s v="No"/>
    <s v="W665546"/>
    <n v="0"/>
    <m/>
    <s v="T20115"/>
    <m/>
    <m/>
    <s v="S0363323"/>
  </r>
  <r>
    <x v="890"/>
    <n v="10000"/>
    <n v="20000"/>
    <n v="45775"/>
    <s v="502LAUGH"/>
    <s v=" 8:51:15 am"/>
    <s v="4820U8015"/>
    <m/>
    <x v="1"/>
    <s v="Yes"/>
    <n v="105"/>
    <s v="Laser"/>
    <x v="6"/>
    <s v="PM87"/>
    <s v="LEE SHIEN WEI"/>
    <n v="1700"/>
    <m/>
    <m/>
    <d v="2025-04-24T00:00:00"/>
    <m/>
    <n v="3"/>
    <n v="5100"/>
    <s v="PE"/>
    <s v="241086-120001"/>
    <n v="0"/>
    <n v="5000"/>
    <n v="100"/>
    <n v="0"/>
    <n v="0"/>
    <n v="0"/>
    <m/>
    <m/>
    <n v="0"/>
    <m/>
    <m/>
    <m/>
    <m/>
    <m/>
    <m/>
    <m/>
    <m/>
    <s v="241086-12"/>
    <s v="T20115"/>
    <s v="ABB  PTE. LTD."/>
    <m/>
    <n v="0"/>
    <n v="0"/>
    <n v="0"/>
    <n v="0"/>
    <n v="0"/>
    <n v="0"/>
    <m/>
    <m/>
    <m/>
    <s v="No"/>
    <s v="W665547"/>
    <n v="0"/>
    <m/>
    <s v="T20115"/>
    <m/>
    <m/>
    <s v="S0363323"/>
  </r>
  <r>
    <x v="891"/>
    <n v="10000"/>
    <n v="20000"/>
    <n v="45775"/>
    <s v="502LAUGH"/>
    <s v=" 8:51:15 am"/>
    <s v="4820U8015"/>
    <m/>
    <x v="1"/>
    <s v="Yes"/>
    <n v="105"/>
    <s v="Laser"/>
    <x v="6"/>
    <s v="PM87"/>
    <s v="LEE SHIEN WEI"/>
    <n v="1700"/>
    <m/>
    <m/>
    <d v="2025-04-24T00:00:00"/>
    <m/>
    <n v="3"/>
    <n v="5100"/>
    <s v="PE"/>
    <s v="241087-120001"/>
    <n v="0"/>
    <n v="5000"/>
    <n v="100"/>
    <n v="0"/>
    <n v="0"/>
    <n v="0"/>
    <m/>
    <m/>
    <n v="0"/>
    <m/>
    <m/>
    <m/>
    <m/>
    <m/>
    <m/>
    <m/>
    <m/>
    <s v="241087-12"/>
    <s v="T20115"/>
    <s v="ABB  PTE. LTD."/>
    <m/>
    <n v="0"/>
    <n v="0"/>
    <n v="0"/>
    <n v="0"/>
    <n v="0"/>
    <n v="0"/>
    <m/>
    <m/>
    <m/>
    <s v="No"/>
    <s v="W665548"/>
    <n v="0"/>
    <m/>
    <s v="T20115"/>
    <m/>
    <m/>
    <s v="S0363323"/>
  </r>
  <r>
    <x v="892"/>
    <n v="10000"/>
    <n v="20000"/>
    <n v="45775"/>
    <s v="502LAUGH"/>
    <s v=" 8:51:15 am"/>
    <s v="4820U8015"/>
    <m/>
    <x v="1"/>
    <s v="Yes"/>
    <n v="105"/>
    <s v="Laser"/>
    <x v="6"/>
    <s v="PM87"/>
    <s v="LEE SHIEN WEI"/>
    <n v="1700"/>
    <m/>
    <m/>
    <d v="2025-04-24T00:00:00"/>
    <m/>
    <n v="3"/>
    <n v="5100"/>
    <s v="PE"/>
    <s v="241088-120001"/>
    <n v="0"/>
    <n v="5000"/>
    <n v="100"/>
    <n v="0"/>
    <n v="0"/>
    <n v="0"/>
    <m/>
    <m/>
    <n v="0"/>
    <m/>
    <m/>
    <m/>
    <m/>
    <m/>
    <m/>
    <m/>
    <m/>
    <s v="241088-12"/>
    <s v="T20115"/>
    <s v="ABB  PTE. LTD."/>
    <m/>
    <n v="0"/>
    <n v="0"/>
    <n v="0"/>
    <n v="0"/>
    <n v="0"/>
    <n v="0"/>
    <m/>
    <m/>
    <m/>
    <s v="No"/>
    <s v="W665549"/>
    <n v="0"/>
    <m/>
    <s v="T20115"/>
    <m/>
    <m/>
    <s v="S0363323"/>
  </r>
  <r>
    <x v="1028"/>
    <n v="10000"/>
    <n v="20000"/>
    <n v="45771"/>
    <s v="502LAUGH"/>
    <s v=" 5:40:09 pm"/>
    <s v="M0BI68841"/>
    <m/>
    <x v="1"/>
    <s v="Yes"/>
    <n v="63"/>
    <s v="SANKI"/>
    <x v="2"/>
    <s v="PM80"/>
    <s v="YAP ZHI PING"/>
    <n v="625"/>
    <n v="60.625"/>
    <n v="1.0104166666666667"/>
    <d v="2025-04-24T00:00:00"/>
    <m/>
    <n v="16"/>
    <n v="10000"/>
    <s v="PE"/>
    <s v="713891301-ADS1360001"/>
    <n v="0"/>
    <n v="10000"/>
    <n v="0"/>
    <n v="0"/>
    <n v="0"/>
    <n v="0"/>
    <m/>
    <m/>
    <n v="0"/>
    <m/>
    <m/>
    <m/>
    <m/>
    <m/>
    <m/>
    <m/>
    <m/>
    <s v="713891301-ADS1366"/>
    <s v="S19314"/>
    <s v="SEAGATE TECHNOLOGY INTERNATIONAL (WUXI) CO., LTD"/>
    <m/>
    <n v="0"/>
    <n v="0"/>
    <n v="0"/>
    <n v="0"/>
    <n v="0"/>
    <n v="0"/>
    <m/>
    <m/>
    <m/>
    <s v="No"/>
    <s v="W665570"/>
    <n v="0"/>
    <m/>
    <s v="S19314"/>
    <m/>
    <m/>
    <s v="H0065024"/>
  </r>
  <r>
    <x v="1029"/>
    <n v="10000"/>
    <n v="20000"/>
    <n v="45771"/>
    <s v="502LAUGH"/>
    <s v=" 5:40:58 pm"/>
    <s v="M0BI68841"/>
    <m/>
    <x v="1"/>
    <s v="Yes"/>
    <n v="63"/>
    <s v="SANKI"/>
    <x v="2"/>
    <s v="PM80"/>
    <s v="YAP ZHI PING"/>
    <n v="3750"/>
    <n v="138.75"/>
    <n v="2.3125"/>
    <d v="2025-04-24T00:00:00"/>
    <m/>
    <n v="16"/>
    <n v="60000"/>
    <s v="PE"/>
    <s v="713891303-ADS1360001"/>
    <n v="0"/>
    <n v="60000"/>
    <n v="0"/>
    <n v="0"/>
    <n v="0"/>
    <n v="0"/>
    <m/>
    <m/>
    <n v="0"/>
    <m/>
    <m/>
    <m/>
    <m/>
    <m/>
    <m/>
    <m/>
    <m/>
    <s v="713891303-ADS1366"/>
    <s v="S19314"/>
    <s v="SEAGATE TECHNOLOGY INTERNATIONAL (WUXI) CO., LTD"/>
    <m/>
    <n v="0"/>
    <n v="0"/>
    <n v="0"/>
    <n v="0"/>
    <n v="0"/>
    <n v="0"/>
    <m/>
    <m/>
    <m/>
    <s v="No"/>
    <s v="W665571"/>
    <n v="0"/>
    <m/>
    <s v="S19314"/>
    <m/>
    <m/>
    <s v="H0065025"/>
  </r>
  <r>
    <x v="899"/>
    <n v="10000"/>
    <n v="20000"/>
    <n v="45772"/>
    <s v="502LAUGH"/>
    <s v=" 5:13:39 pm"/>
    <n v="17190809009"/>
    <m/>
    <x v="0"/>
    <s v="Yes"/>
    <n v="68"/>
    <s v="SANKI"/>
    <x v="2"/>
    <s v="QC04"/>
    <s v="YANG TONGJING"/>
    <n v="25000"/>
    <n v="670"/>
    <n v="11.166666666666666"/>
    <d v="2025-04-24T00:00:00"/>
    <m/>
    <n v="2"/>
    <n v="50000"/>
    <s v="PE"/>
    <s v="719007600 REVA0001"/>
    <n v="0"/>
    <n v="50000"/>
    <n v="0"/>
    <n v="0"/>
    <n v="0"/>
    <n v="0"/>
    <m/>
    <m/>
    <n v="0"/>
    <m/>
    <m/>
    <m/>
    <m/>
    <m/>
    <m/>
    <m/>
    <m/>
    <s v="719007600 REVA"/>
    <s v="S19314"/>
    <s v="SEAGATE TECHNOLOGY INTERNATIONAL (WUXI) CO., LTD"/>
    <m/>
    <n v="0"/>
    <n v="0"/>
    <n v="0"/>
    <n v="0"/>
    <n v="0"/>
    <n v="0"/>
    <m/>
    <m/>
    <m/>
    <s v="No"/>
    <s v="W665572"/>
    <n v="0"/>
    <m/>
    <s v="S19314"/>
    <m/>
    <m/>
    <s v="H0065030"/>
  </r>
  <r>
    <x v="1081"/>
    <n v="10000"/>
    <n v="10000"/>
    <n v="45772"/>
    <s v="502LAUGH"/>
    <s v=" 5:15:22 pm"/>
    <s v="5307501-02-01-05/5307501-02-01-02/5307412-03-02-02"/>
    <m/>
    <x v="0"/>
    <s v="Yes"/>
    <n v="90"/>
    <s v="HDS"/>
    <x v="2"/>
    <s v="PM35"/>
    <s v="TAN MIN KANG"/>
    <n v="10800"/>
    <n v="585"/>
    <n v="9.75"/>
    <d v="2025-04-24T00:00:00"/>
    <m/>
    <n v="2"/>
    <n v="21600"/>
    <s v="PE"/>
    <s v="723852900-PROTO 0001"/>
    <n v="0"/>
    <n v="21600"/>
    <n v="0"/>
    <n v="0"/>
    <n v="0"/>
    <n v="0"/>
    <m/>
    <m/>
    <n v="0"/>
    <m/>
    <m/>
    <m/>
    <m/>
    <m/>
    <m/>
    <m/>
    <m/>
    <s v="723852900-PROTO D"/>
    <s v="S19314"/>
    <s v="SEAGATE TECHNOLOGY INTERNATIONAL (WUXI) CO., LTD"/>
    <m/>
    <n v="0"/>
    <n v="0"/>
    <n v="0"/>
    <n v="0"/>
    <n v="0"/>
    <n v="0"/>
    <m/>
    <m/>
    <m/>
    <s v="No"/>
    <s v="W665573"/>
    <n v="0"/>
    <m/>
    <s v="S19314"/>
    <m/>
    <m/>
    <s v="H0065032"/>
  </r>
  <r>
    <x v="1082"/>
    <n v="10000"/>
    <n v="10000"/>
    <n v="45771"/>
    <s v="502LAUGH"/>
    <s v=" 5:20:06 pm"/>
    <s v="M0BUQ9651"/>
    <m/>
    <x v="0"/>
    <s v="Yes"/>
    <n v="26"/>
    <s v="Sanki SKP250 Full Rotary"/>
    <x v="3"/>
    <s v="PS70"/>
    <s v="YEO WOO KEONG"/>
    <n v="9000"/>
    <n v="270"/>
    <n v="4.5"/>
    <d v="2025-04-24T00:00:00"/>
    <m/>
    <n v="4"/>
    <n v="36000"/>
    <s v="PE"/>
    <s v="202659200 REVA0001"/>
    <n v="0"/>
    <n v="36000"/>
    <n v="0"/>
    <n v="0"/>
    <n v="0"/>
    <n v="0"/>
    <m/>
    <m/>
    <n v="0"/>
    <m/>
    <m/>
    <m/>
    <m/>
    <m/>
    <m/>
    <m/>
    <m/>
    <s v="202659200 REVA"/>
    <s v="S19081-TH"/>
    <s v="SEAGATE TECHNOLOGY (THAILAND) LTD."/>
    <m/>
    <n v="0"/>
    <n v="0"/>
    <n v="0"/>
    <n v="0"/>
    <n v="0"/>
    <n v="0"/>
    <m/>
    <m/>
    <m/>
    <s v="No"/>
    <s v="W665576"/>
    <n v="0"/>
    <m/>
    <s v="S19081-TH"/>
    <m/>
    <m/>
    <s v="H0065040"/>
  </r>
  <r>
    <x v="1083"/>
    <n v="10000"/>
    <n v="10000"/>
    <n v="45776"/>
    <s v="502LAUGH"/>
    <s v=" 8:30:45 am"/>
    <n v="17190809007"/>
    <m/>
    <x v="0"/>
    <s v="Yes"/>
    <n v="68"/>
    <s v="SANKI"/>
    <x v="2"/>
    <s v="QC04"/>
    <s v="YANG TONGJING"/>
    <n v="50000"/>
    <n v="1295"/>
    <n v="21.583333333333332"/>
    <d v="2025-04-24T00:00:00"/>
    <m/>
    <n v="2"/>
    <n v="100000"/>
    <s v="PE"/>
    <s v="719007600 REVA0001"/>
    <n v="0"/>
    <n v="100000"/>
    <n v="0"/>
    <n v="0"/>
    <n v="0"/>
    <n v="0"/>
    <m/>
    <m/>
    <n v="0"/>
    <m/>
    <m/>
    <m/>
    <m/>
    <m/>
    <m/>
    <m/>
    <m/>
    <s v="719007600 REVA"/>
    <s v="S19081-TH"/>
    <s v="SEAGATE TECHNOLOGY (THAILAND) LTD."/>
    <m/>
    <n v="0"/>
    <n v="0"/>
    <n v="0"/>
    <n v="0"/>
    <n v="0"/>
    <n v="0"/>
    <m/>
    <m/>
    <m/>
    <s v="No"/>
    <s v="W665578"/>
    <n v="0"/>
    <m/>
    <s v="S19081-TH"/>
    <m/>
    <m/>
    <s v="H0065051"/>
  </r>
  <r>
    <x v="1032"/>
    <n v="10000"/>
    <n v="20000"/>
    <n v="45772"/>
    <s v="502LAUGH"/>
    <s v=" 9:33:35 am"/>
    <s v="5307412-03-03-07/5307501-04-01-01/53074120303-10"/>
    <m/>
    <x v="0"/>
    <s v="Yes"/>
    <n v="90"/>
    <s v="HDS"/>
    <x v="2"/>
    <s v="PM35"/>
    <s v="TAN MIN KANG"/>
    <n v="8100"/>
    <n v="450"/>
    <n v="7.5"/>
    <d v="2025-04-24T00:00:00"/>
    <m/>
    <n v="2"/>
    <n v="16200"/>
    <s v="PE"/>
    <s v="723852900-PROTO 0001"/>
    <n v="0"/>
    <n v="16200"/>
    <n v="0"/>
    <n v="0"/>
    <n v="0"/>
    <n v="0"/>
    <m/>
    <m/>
    <n v="0"/>
    <m/>
    <m/>
    <m/>
    <m/>
    <m/>
    <m/>
    <m/>
    <m/>
    <s v="723852900-PROTO D"/>
    <s v="S19081-TH"/>
    <s v="SEAGATE TECHNOLOGY (THAILAND) LTD."/>
    <m/>
    <n v="0"/>
    <n v="0"/>
    <n v="0"/>
    <n v="0"/>
    <n v="0"/>
    <n v="0"/>
    <m/>
    <m/>
    <m/>
    <s v="No"/>
    <s v="W665580"/>
    <n v="0"/>
    <m/>
    <s v="S19081-TH"/>
    <m/>
    <m/>
    <s v="H0065053"/>
  </r>
  <r>
    <x v="1084"/>
    <n v="10000"/>
    <n v="10000"/>
    <n v="45772"/>
    <s v="502LAUGH"/>
    <s v=" 8:35:31 am"/>
    <s v="I3B055H052"/>
    <m/>
    <x v="0"/>
    <s v="Yes"/>
    <n v="31"/>
    <s v="Sanki SKP250 Full Rotary"/>
    <x v="3"/>
    <s v="PS27"/>
    <s v="TAN TECK HEE"/>
    <n v="3000"/>
    <n v="120"/>
    <n v="2"/>
    <d v="2025-04-24T00:00:00"/>
    <m/>
    <n v="1"/>
    <n v="3000"/>
    <s v="PE"/>
    <s v="DANGER LBL-145X20001"/>
    <n v="0"/>
    <n v="3000"/>
    <n v="0"/>
    <n v="0"/>
    <n v="0"/>
    <n v="0"/>
    <m/>
    <m/>
    <n v="0"/>
    <m/>
    <m/>
    <m/>
    <m/>
    <m/>
    <m/>
    <m/>
    <m/>
    <s v="DANGER LBL-145X225MM"/>
    <s v="P16194"/>
    <s v="PRINTEX OFFSET PRINTING CO."/>
    <m/>
    <n v="0"/>
    <n v="0"/>
    <n v="0"/>
    <n v="0"/>
    <n v="0"/>
    <n v="0"/>
    <m/>
    <m/>
    <m/>
    <s v="No"/>
    <s v="W665583"/>
    <n v="0"/>
    <m/>
    <s v="P16194"/>
    <m/>
    <m/>
    <s v="S0363408"/>
  </r>
  <r>
    <x v="1085"/>
    <n v="10000"/>
    <n v="10000"/>
    <n v="45771"/>
    <s v="502LAUGH"/>
    <s v=" 5:36:54 pm"/>
    <s v="S24Y100131"/>
    <m/>
    <x v="0"/>
    <s v="Yes"/>
    <n v="66"/>
    <s v="Fujishiko "/>
    <x v="2"/>
    <s v="PM48"/>
    <s v="CHAN TZYY XUAN"/>
    <n v="5000"/>
    <n v="145"/>
    <n v="2.4166666666666665"/>
    <d v="2025-04-24T00:00:00"/>
    <m/>
    <n v="1"/>
    <n v="5000"/>
    <s v="PE"/>
    <s v="764043800 REVA0001"/>
    <n v="0"/>
    <n v="5000"/>
    <n v="0"/>
    <n v="0"/>
    <n v="0"/>
    <n v="0"/>
    <m/>
    <m/>
    <n v="0"/>
    <m/>
    <m/>
    <m/>
    <m/>
    <m/>
    <m/>
    <m/>
    <m/>
    <s v="764043800 REVA"/>
    <s v="S19081-TH"/>
    <s v="SEAGATE TECHNOLOGY (THAILAND) LTD."/>
    <m/>
    <n v="0"/>
    <n v="0"/>
    <n v="0"/>
    <n v="0"/>
    <n v="0"/>
    <n v="0"/>
    <m/>
    <m/>
    <m/>
    <s v="No"/>
    <s v="W665593"/>
    <n v="0"/>
    <m/>
    <s v="S19081-TH"/>
    <m/>
    <m/>
    <s v="H0065090"/>
  </r>
  <r>
    <x v="1086"/>
    <n v="10000"/>
    <n v="10000"/>
    <n v="45771"/>
    <s v="502LAUGH"/>
    <s v=" 5:37:52 pm"/>
    <s v="M4B4603BGJBJ204-S249100157"/>
    <m/>
    <x v="0"/>
    <s v="Yes"/>
    <n v="62"/>
    <s v="Fujishiko "/>
    <x v="2"/>
    <s v="PMJ0"/>
    <s v="KOR CHEW OR"/>
    <n v="2000"/>
    <n v="85"/>
    <n v="1.4166666666666667"/>
    <d v="2025-04-24T00:00:00"/>
    <m/>
    <n v="1"/>
    <n v="2000"/>
    <s v="PE"/>
    <s v="764043600 REVA0001"/>
    <n v="0"/>
    <n v="2000"/>
    <n v="0"/>
    <n v="0"/>
    <n v="0"/>
    <n v="0"/>
    <m/>
    <m/>
    <n v="0"/>
    <m/>
    <m/>
    <m/>
    <m/>
    <m/>
    <m/>
    <m/>
    <m/>
    <s v="764043600 REVA"/>
    <s v="S19081-TH"/>
    <s v="SEAGATE TECHNOLOGY (THAILAND) LTD."/>
    <m/>
    <n v="0"/>
    <n v="0"/>
    <n v="0"/>
    <n v="0"/>
    <n v="0"/>
    <n v="0"/>
    <m/>
    <m/>
    <m/>
    <s v="No"/>
    <s v="W665594"/>
    <n v="0"/>
    <m/>
    <s v="S19081-TH"/>
    <m/>
    <m/>
    <s v="H0065091"/>
  </r>
  <r>
    <x v="1087"/>
    <n v="10000"/>
    <n v="10000"/>
    <n v="45786"/>
    <s v="502LAUGH"/>
    <s v=" 8:51:16 am"/>
    <s v="BZC040-02"/>
    <s v="SC25387"/>
    <x v="0"/>
    <s v="No"/>
    <n v="93"/>
    <s v="HP Indigo 6900"/>
    <x v="0"/>
    <s v="PC02"/>
    <s v="GAO BINJIE"/>
    <n v="1983"/>
    <n v="129.15"/>
    <n v="2.1525000000000003"/>
    <d v="2025-04-24T00:00:00"/>
    <m/>
    <n v="24"/>
    <n v="47592"/>
    <s v="PE"/>
    <s v="KT-200-R0001"/>
    <n v="0"/>
    <n v="0"/>
    <n v="0"/>
    <n v="0"/>
    <n v="0"/>
    <n v="0"/>
    <m/>
    <m/>
    <n v="0"/>
    <m/>
    <m/>
    <m/>
    <s v="No"/>
    <n v="0"/>
    <s v="No"/>
    <m/>
    <m/>
    <s v="KT-200-R"/>
    <s v="E05203"/>
    <s v="E-Z LETTERING SERVICE"/>
    <m/>
    <n v="0"/>
    <n v="0"/>
    <n v="0"/>
    <n v="0"/>
    <n v="0"/>
    <n v="0"/>
    <m/>
    <m/>
    <m/>
    <s v="No"/>
    <m/>
    <m/>
    <m/>
    <s v="E05203"/>
    <m/>
    <m/>
    <s v="S0356612"/>
  </r>
  <r>
    <x v="1087"/>
    <n v="10000"/>
    <n v="20000"/>
    <n v="45786"/>
    <s v="502LAUGH"/>
    <s v=" 8:51:16 am"/>
    <s v="BZC040-02"/>
    <s v="SC25387"/>
    <x v="0"/>
    <s v="No"/>
    <n v="93"/>
    <s v="HP Indigo 6900"/>
    <x v="0"/>
    <s v="PM16"/>
    <s v="TEO KAH JUN"/>
    <n v="6500"/>
    <n v="355"/>
    <n v="5.916666666666667"/>
    <d v="2025-04-24T00:00:00"/>
    <m/>
    <n v="24"/>
    <n v="156000"/>
    <s v="PE"/>
    <s v="KT-200-R0001"/>
    <n v="0"/>
    <n v="0"/>
    <n v="0"/>
    <n v="0"/>
    <n v="0"/>
    <n v="0"/>
    <m/>
    <m/>
    <n v="0"/>
    <m/>
    <m/>
    <m/>
    <s v="No"/>
    <n v="0"/>
    <s v="No"/>
    <m/>
    <m/>
    <s v="KT-200-R"/>
    <s v="E05203"/>
    <s v="E-Z LETTERING SERVICE"/>
    <m/>
    <n v="0"/>
    <n v="0"/>
    <n v="0"/>
    <n v="0"/>
    <n v="0"/>
    <n v="0"/>
    <m/>
    <m/>
    <m/>
    <s v="No"/>
    <m/>
    <m/>
    <m/>
    <s v="E05203"/>
    <m/>
    <m/>
    <s v="S0356612"/>
  </r>
  <r>
    <x v="1039"/>
    <n v="10000"/>
    <n v="10000"/>
    <n v="45772"/>
    <s v="502LAUGH"/>
    <s v=" 8:26:07 am"/>
    <s v="SG-566171301"/>
    <s v="FSC29548"/>
    <x v="0"/>
    <s v="No"/>
    <n v="73"/>
    <s v="Brotech DF330"/>
    <x v="1"/>
    <s v="PM59"/>
    <s v="VOON CHAN PIN"/>
    <n v="24000"/>
    <n v="430"/>
    <n v="7.166666666666667"/>
    <d v="2025-04-24T00:00:00"/>
    <m/>
    <n v="12"/>
    <n v="288000"/>
    <s v="PE"/>
    <n v="80256250001"/>
    <n v="0"/>
    <n v="0"/>
    <n v="0"/>
    <n v="0"/>
    <n v="0"/>
    <n v="0"/>
    <m/>
    <m/>
    <n v="0"/>
    <m/>
    <m/>
    <m/>
    <s v="No"/>
    <n v="0"/>
    <s v="No"/>
    <m/>
    <m/>
    <n v="8025625"/>
    <s v="B02083"/>
    <s v="BECTON DICKINSON MEDICAL (S) PTE LTD"/>
    <m/>
    <n v="0"/>
    <n v="0"/>
    <n v="0"/>
    <n v="0"/>
    <n v="0"/>
    <n v="0"/>
    <m/>
    <m/>
    <m/>
    <s v="No"/>
    <m/>
    <m/>
    <m/>
    <s v="B02083"/>
    <m/>
    <m/>
    <s v="S0359208"/>
  </r>
  <r>
    <x v="1040"/>
    <n v="10000"/>
    <n v="10000"/>
    <n v="45775"/>
    <s v="502LAUGH"/>
    <s v=" 8:27:02 am"/>
    <s v="SG-566171301"/>
    <s v="FSC29525"/>
    <x v="0"/>
    <s v="No"/>
    <n v="73"/>
    <s v="Brotech DF330"/>
    <x v="1"/>
    <s v="PM18"/>
    <s v="LAI CHIN YANG"/>
    <n v="36000"/>
    <n v="630"/>
    <n v="10.5"/>
    <d v="2025-04-24T00:00:00"/>
    <m/>
    <n v="12"/>
    <n v="432000"/>
    <s v="PE"/>
    <n v="80256220001"/>
    <n v="0"/>
    <n v="0"/>
    <n v="0"/>
    <n v="0"/>
    <n v="0"/>
    <n v="0"/>
    <m/>
    <m/>
    <n v="0"/>
    <m/>
    <m/>
    <m/>
    <s v="No"/>
    <n v="0"/>
    <s v="No"/>
    <m/>
    <m/>
    <n v="8025622"/>
    <s v="B02083"/>
    <s v="BECTON DICKINSON MEDICAL (S) PTE LTD"/>
    <m/>
    <n v="0"/>
    <n v="0"/>
    <n v="0"/>
    <n v="0"/>
    <n v="0"/>
    <n v="0"/>
    <m/>
    <m/>
    <m/>
    <s v="No"/>
    <m/>
    <m/>
    <m/>
    <s v="B02083"/>
    <m/>
    <m/>
    <s v="S0361304"/>
  </r>
  <r>
    <x v="985"/>
    <n v="10000"/>
    <n v="20000"/>
    <n v="45772"/>
    <s v="502LAUGH"/>
    <s v=" 8:36:37 am"/>
    <s v="4112210U5"/>
    <s v="BC13869"/>
    <x v="1"/>
    <s v="No"/>
    <n v="92"/>
    <s v="Polly Digital Cut"/>
    <x v="4"/>
    <s v="PM87"/>
    <s v="LEE SHIEN WEI"/>
    <n v="1200"/>
    <m/>
    <m/>
    <d v="2025-04-24T00:00:00"/>
    <m/>
    <n v="1"/>
    <n v="1200"/>
    <s v="PE"/>
    <s v="810480 INDEX4000001"/>
    <n v="0"/>
    <n v="0"/>
    <n v="0"/>
    <n v="0"/>
    <n v="0"/>
    <n v="0"/>
    <m/>
    <m/>
    <n v="0"/>
    <m/>
    <m/>
    <m/>
    <s v="No"/>
    <n v="0"/>
    <s v="No"/>
    <m/>
    <m/>
    <s v="810480 INDEX400"/>
    <s v="V22000"/>
    <s v="PT VARTA MICROBATTERY INDONESIA"/>
    <m/>
    <n v="0"/>
    <n v="0"/>
    <n v="0"/>
    <n v="0"/>
    <n v="0"/>
    <n v="0"/>
    <m/>
    <m/>
    <m/>
    <s v="No"/>
    <m/>
    <m/>
    <m/>
    <s v="V22000"/>
    <m/>
    <m/>
    <s v="S0363131"/>
  </r>
  <r>
    <x v="776"/>
    <n v="10000"/>
    <n v="20000"/>
    <n v="45785"/>
    <s v="502LAUGH"/>
    <s v=" 8:39:31 am"/>
    <s v="10620258011/10620258005/10620258006"/>
    <s v="FBC30652"/>
    <x v="1"/>
    <s v="No"/>
    <n v="77"/>
    <s v="Brotech DF330 "/>
    <x v="1"/>
    <s v="PM74"/>
    <s v="YONG CHEE SOON"/>
    <n v="1250"/>
    <n v="50.833333333333329"/>
    <n v="0.8472222222222221"/>
    <d v="2025-04-24T00:00:00"/>
    <m/>
    <n v="88"/>
    <n v="110000"/>
    <s v="PE"/>
    <s v="N9J92-80007-FT0001"/>
    <n v="0"/>
    <n v="0"/>
    <n v="0"/>
    <n v="0"/>
    <n v="0"/>
    <n v="0"/>
    <m/>
    <m/>
    <n v="0"/>
    <m/>
    <m/>
    <m/>
    <s v="No"/>
    <n v="0"/>
    <s v="No"/>
    <m/>
    <m/>
    <s v="N9J92-80007-FT"/>
    <s v="H08031-JIM-M"/>
    <s v="HP MALAYSIA MANUFACTURING SDN.BHD."/>
    <m/>
    <n v="0"/>
    <n v="0"/>
    <n v="0"/>
    <n v="0"/>
    <n v="0"/>
    <n v="0"/>
    <m/>
    <m/>
    <m/>
    <s v="No"/>
    <m/>
    <m/>
    <m/>
    <s v="H08031-JIM-M"/>
    <m/>
    <m/>
    <s v="S0363205"/>
  </r>
  <r>
    <x v="1088"/>
    <n v="10000"/>
    <n v="10000"/>
    <n v="45784"/>
    <s v="502LAUGH"/>
    <s v=" 8:44:52 am"/>
    <s v="10620258081/10620258080/10620258078"/>
    <s v="FBC30652"/>
    <x v="0"/>
    <s v="No"/>
    <n v="79"/>
    <s v="HP Indigo 6800"/>
    <x v="0"/>
    <s v="PM21"/>
    <s v="LIM JIA FAN"/>
    <n v="4110"/>
    <n v="235.5"/>
    <n v="3.9249999999999998"/>
    <d v="2025-04-24T00:00:00"/>
    <m/>
    <n v="28"/>
    <n v="115080"/>
    <s v="PE"/>
    <s v="CZ106-80022-FT0001"/>
    <n v="0"/>
    <n v="0"/>
    <n v="0"/>
    <n v="0"/>
    <n v="0"/>
    <n v="0"/>
    <m/>
    <m/>
    <n v="0"/>
    <m/>
    <m/>
    <m/>
    <s v="No"/>
    <n v="0"/>
    <s v="No"/>
    <m/>
    <m/>
    <s v="CZ106-80022-FT"/>
    <s v="H08031-JIM-M"/>
    <s v="HP MALAYSIA MANUFACTURING SDN.BHD."/>
    <m/>
    <n v="0"/>
    <n v="0"/>
    <n v="0"/>
    <n v="0"/>
    <n v="0"/>
    <n v="0"/>
    <m/>
    <m/>
    <m/>
    <s v="No"/>
    <m/>
    <m/>
    <m/>
    <s v="H08031-JIM-M"/>
    <m/>
    <m/>
    <s v="S0363209"/>
  </r>
  <r>
    <x v="777"/>
    <n v="10000"/>
    <n v="20000"/>
    <n v="45785"/>
    <s v="502LAUGH"/>
    <s v=" 8:36:36 am"/>
    <s v="10620258011/10620258005/10620258006"/>
    <s v="FBC30652"/>
    <x v="1"/>
    <s v="No"/>
    <n v="77"/>
    <s v="Brotech DF330 "/>
    <x v="1"/>
    <s v="PM74"/>
    <s v="YONG CHEE SOON"/>
    <n v="1250"/>
    <n v="50.833333333333329"/>
    <n v="0.8472222222222221"/>
    <d v="2025-04-24T00:00:00"/>
    <m/>
    <n v="88"/>
    <n v="110000"/>
    <s v="PE"/>
    <s v="F6U62-80030-FT0001"/>
    <n v="0"/>
    <n v="0"/>
    <n v="0"/>
    <n v="0"/>
    <n v="0"/>
    <n v="0"/>
    <m/>
    <m/>
    <n v="0"/>
    <m/>
    <m/>
    <m/>
    <s v="No"/>
    <n v="0"/>
    <s v="No"/>
    <m/>
    <m/>
    <s v="F6U62-80030-FT"/>
    <s v="H08031-JIM-M"/>
    <s v="HP MALAYSIA MANUFACTURING SDN.BHD."/>
    <m/>
    <n v="0"/>
    <n v="0"/>
    <n v="0"/>
    <n v="0"/>
    <n v="0"/>
    <n v="0"/>
    <m/>
    <m/>
    <m/>
    <s v="No"/>
    <m/>
    <m/>
    <m/>
    <s v="H08031-JIM-M"/>
    <m/>
    <m/>
    <s v="S0363210"/>
  </r>
  <r>
    <x v="778"/>
    <n v="10000"/>
    <n v="20000"/>
    <n v="45785"/>
    <s v="502LAUGH"/>
    <s v=" 8:35:40 am"/>
    <s v="10620258011/10620258005/10620258006"/>
    <s v="FBC30652"/>
    <x v="1"/>
    <s v="No"/>
    <n v="77"/>
    <s v="Brotech DF330 "/>
    <x v="1"/>
    <s v="PM74"/>
    <s v="YONG CHEE SOON"/>
    <n v="2500"/>
    <n v="71.666666666666657"/>
    <n v="1.1944444444444442"/>
    <d v="2025-04-24T00:00:00"/>
    <m/>
    <n v="88"/>
    <n v="220000"/>
    <s v="PE"/>
    <s v="N9J90-80007-FT0001"/>
    <n v="0"/>
    <n v="0"/>
    <n v="0"/>
    <n v="0"/>
    <n v="0"/>
    <n v="0"/>
    <m/>
    <m/>
    <n v="0"/>
    <m/>
    <m/>
    <m/>
    <s v="No"/>
    <n v="0"/>
    <s v="No"/>
    <m/>
    <m/>
    <s v="N9J90-80007-FT"/>
    <s v="H08031-JIM-M"/>
    <s v="HP MALAYSIA MANUFACTURING SDN.BHD."/>
    <m/>
    <n v="0"/>
    <n v="0"/>
    <n v="0"/>
    <n v="0"/>
    <n v="0"/>
    <n v="0"/>
    <m/>
    <m/>
    <m/>
    <s v="No"/>
    <m/>
    <m/>
    <m/>
    <s v="H08031-JIM-M"/>
    <m/>
    <m/>
    <s v="S0363211"/>
  </r>
  <r>
    <x v="779"/>
    <n v="10000"/>
    <n v="20000"/>
    <n v="45786"/>
    <s v="502LAUGH"/>
    <n v="0.45841435185185186"/>
    <s v="10620258011/10620258005/10620258006"/>
    <s v="FBC30652"/>
    <x v="1"/>
    <s v="No"/>
    <n v="77"/>
    <s v="Brotech DF330 "/>
    <x v="1"/>
    <s v="PM74"/>
    <s v="YONG CHEE SOON"/>
    <n v="1250"/>
    <n v="50.833333333333329"/>
    <n v="0.8472222222222221"/>
    <d v="2025-04-24T00:00:00"/>
    <m/>
    <n v="88"/>
    <n v="110000"/>
    <s v="PE"/>
    <s v="N9K02-80017-FT0001"/>
    <n v="0"/>
    <n v="0"/>
    <n v="0"/>
    <n v="0"/>
    <n v="0"/>
    <n v="0"/>
    <m/>
    <m/>
    <n v="0"/>
    <m/>
    <m/>
    <m/>
    <s v="No"/>
    <n v="0"/>
    <s v="No"/>
    <m/>
    <m/>
    <s v="N9K02-80017-FT"/>
    <s v="H08031-JIM-M"/>
    <s v="HP MALAYSIA MANUFACTURING SDN.BHD."/>
    <m/>
    <n v="0"/>
    <n v="0"/>
    <n v="0"/>
    <n v="0"/>
    <n v="0"/>
    <n v="0"/>
    <m/>
    <m/>
    <m/>
    <s v="No"/>
    <m/>
    <m/>
    <m/>
    <s v="H08031-JIM-M"/>
    <m/>
    <m/>
    <s v="S0363212"/>
  </r>
  <r>
    <x v="1089"/>
    <n v="10000"/>
    <n v="10000"/>
    <n v="45784"/>
    <s v="502LAUGH"/>
    <s v=" 8:45:41 am"/>
    <s v="10620258081/10620258080/10620258078"/>
    <s v="FBC30652"/>
    <x v="0"/>
    <s v="No"/>
    <n v="79"/>
    <s v="HP Indigo 6800"/>
    <x v="0"/>
    <s v="PM21"/>
    <s v="LIM JIA FAN"/>
    <n v="4110"/>
    <n v="235.5"/>
    <n v="3.9249999999999998"/>
    <d v="2025-04-24T00:00:00"/>
    <m/>
    <n v="28"/>
    <n v="115080"/>
    <s v="PE"/>
    <s v="N9J89-80007-BH180001"/>
    <n v="0"/>
    <n v="0"/>
    <n v="0"/>
    <n v="0"/>
    <n v="0"/>
    <n v="0"/>
    <m/>
    <m/>
    <n v="0"/>
    <m/>
    <m/>
    <m/>
    <s v="No"/>
    <n v="0"/>
    <s v="No"/>
    <m/>
    <m/>
    <s v="N9J89-80007-BH184"/>
    <s v="H08031-JIM-M"/>
    <s v="HP MALAYSIA MANUFACTURING SDN.BHD."/>
    <m/>
    <n v="0"/>
    <n v="0"/>
    <n v="0"/>
    <n v="0"/>
    <n v="0"/>
    <n v="0"/>
    <m/>
    <m/>
    <m/>
    <s v="No"/>
    <m/>
    <m/>
    <m/>
    <s v="H08031-JIM-M"/>
    <m/>
    <m/>
    <s v="S0363213"/>
  </r>
  <r>
    <x v="1090"/>
    <n v="10000"/>
    <n v="10000"/>
    <n v="45784"/>
    <s v="502LAUGH"/>
    <s v=" 8:43:54 am"/>
    <s v="10620258081/10620258080/10620258078"/>
    <s v="FBC30652"/>
    <x v="0"/>
    <s v="No"/>
    <n v="79"/>
    <s v="HP Indigo 6800"/>
    <x v="0"/>
    <s v="PM21"/>
    <s v="LIM JIA FAN"/>
    <n v="4110"/>
    <n v="235.5"/>
    <n v="3.9249999999999998"/>
    <d v="2025-04-24T00:00:00"/>
    <m/>
    <n v="28"/>
    <n v="115080"/>
    <s v="PE"/>
    <s v="3UB28-800030001"/>
    <n v="0"/>
    <n v="0"/>
    <n v="0"/>
    <n v="0"/>
    <n v="0"/>
    <n v="0"/>
    <m/>
    <m/>
    <n v="0"/>
    <m/>
    <m/>
    <m/>
    <s v="No"/>
    <n v="0"/>
    <s v="No"/>
    <m/>
    <m/>
    <s v="3UB28-80003"/>
    <s v="H08031-JIM-M"/>
    <s v="HP MALAYSIA MANUFACTURING SDN.BHD."/>
    <m/>
    <n v="0"/>
    <n v="0"/>
    <n v="0"/>
    <n v="0"/>
    <n v="0"/>
    <n v="0"/>
    <m/>
    <m/>
    <m/>
    <s v="No"/>
    <m/>
    <m/>
    <m/>
    <s v="H08031-JIM-M"/>
    <m/>
    <m/>
    <s v="S0363351"/>
  </r>
  <r>
    <x v="1091"/>
    <n v="10000"/>
    <n v="30000"/>
    <n v="45793"/>
    <s v="502LAUGH"/>
    <s v=" 8:37:46 am"/>
    <s v="10620258078/10620258079/10620258077"/>
    <s v="FBC30652"/>
    <x v="0"/>
    <s v="No"/>
    <n v="79"/>
    <s v="HP Indigo 6800"/>
    <x v="0"/>
    <s v="PM21"/>
    <s v="LIM JIA FAN"/>
    <n v="4110"/>
    <n v="235.5"/>
    <n v="3.9249999999999998"/>
    <d v="2025-04-24T00:00:00"/>
    <m/>
    <n v="28"/>
    <n v="115080"/>
    <s v="PE"/>
    <s v="3YM83-800010001"/>
    <n v="0"/>
    <n v="0"/>
    <n v="0"/>
    <n v="0"/>
    <n v="0"/>
    <n v="0"/>
    <m/>
    <m/>
    <n v="0"/>
    <m/>
    <m/>
    <m/>
    <s v="No"/>
    <n v="0"/>
    <s v="No"/>
    <m/>
    <m/>
    <s v="3YM83-80001"/>
    <s v="H08031-JIM-M"/>
    <s v="HP MALAYSIA MANUFACTURING SDN.BHD."/>
    <m/>
    <n v="0"/>
    <n v="0"/>
    <n v="0"/>
    <n v="0"/>
    <n v="0"/>
    <n v="0"/>
    <m/>
    <m/>
    <m/>
    <s v="No"/>
    <m/>
    <m/>
    <m/>
    <s v="H08031-JIM-M"/>
    <m/>
    <m/>
    <s v="S0363451"/>
  </r>
  <r>
    <x v="1092"/>
    <n v="10000"/>
    <n v="30000"/>
    <n v="45793"/>
    <s v="502LAUGH"/>
    <s v=" 8:38:48 am"/>
    <s v="10620258078/10620258079/10620258077"/>
    <s v="FBC30652"/>
    <x v="0"/>
    <s v="No"/>
    <n v="79"/>
    <s v="HP Indigo 6800"/>
    <x v="0"/>
    <s v="PM21"/>
    <s v="LIM JIA FAN"/>
    <n v="4110"/>
    <n v="235.5"/>
    <n v="3.9249999999999998"/>
    <d v="2025-04-24T00:00:00"/>
    <m/>
    <n v="56"/>
    <n v="230160"/>
    <s v="PE"/>
    <s v="3YM57-80010-FT0001"/>
    <n v="0"/>
    <n v="0"/>
    <n v="0"/>
    <n v="0"/>
    <n v="0"/>
    <n v="0"/>
    <m/>
    <m/>
    <n v="0"/>
    <m/>
    <m/>
    <m/>
    <s v="No"/>
    <n v="0"/>
    <s v="No"/>
    <m/>
    <m/>
    <s v="3YM57-80010-FT"/>
    <s v="H08031-JIM-M"/>
    <s v="HP MALAYSIA MANUFACTURING SDN.BHD."/>
    <m/>
    <n v="0"/>
    <n v="0"/>
    <n v="0"/>
    <n v="0"/>
    <n v="0"/>
    <n v="0"/>
    <m/>
    <m/>
    <m/>
    <s v="No"/>
    <m/>
    <m/>
    <m/>
    <s v="H08031-JIM-M"/>
    <m/>
    <m/>
    <s v="S0363452"/>
  </r>
  <r>
    <x v="1093"/>
    <n v="10000"/>
    <n v="10000"/>
    <n v="45784"/>
    <s v="502LAUGH"/>
    <s v=" 8:42:03 am"/>
    <s v="10620258081/10620258080/10620258078"/>
    <s v="FBC30652"/>
    <x v="0"/>
    <s v="No"/>
    <n v="79"/>
    <s v="HP Indigo 6800"/>
    <x v="0"/>
    <s v="PM21"/>
    <s v="LIM JIA FAN"/>
    <n v="4110"/>
    <n v="235.5"/>
    <n v="3.9249999999999998"/>
    <d v="2025-04-24T00:00:00"/>
    <m/>
    <n v="28"/>
    <n v="115080"/>
    <s v="PE"/>
    <s v="C2P06-80052-FT0001"/>
    <n v="0"/>
    <n v="0"/>
    <n v="0"/>
    <n v="0"/>
    <n v="0"/>
    <n v="0"/>
    <m/>
    <m/>
    <n v="0"/>
    <m/>
    <m/>
    <m/>
    <s v="No"/>
    <n v="0"/>
    <s v="No"/>
    <m/>
    <m/>
    <s v="C2P06-80052-FT"/>
    <s v="H08031-JIM-M"/>
    <s v="HP MALAYSIA MANUFACTURING SDN.BHD."/>
    <m/>
    <n v="0"/>
    <n v="0"/>
    <n v="0"/>
    <n v="0"/>
    <n v="0"/>
    <n v="0"/>
    <m/>
    <m/>
    <m/>
    <s v="No"/>
    <m/>
    <m/>
    <m/>
    <s v="H08031-JIM-M"/>
    <m/>
    <m/>
    <s v="S0363453"/>
  </r>
  <r>
    <x v="1094"/>
    <n v="10000"/>
    <n v="30000"/>
    <n v="45793"/>
    <s v="502LAUGH"/>
    <s v=" 8:36:45 am"/>
    <s v="10620258078/10620258079/10620258077"/>
    <s v="FBC30652"/>
    <x v="0"/>
    <s v="No"/>
    <n v="79"/>
    <s v="HP Indigo 6800"/>
    <x v="0"/>
    <s v="PM21"/>
    <s v="LIM JIA FAN"/>
    <n v="4110"/>
    <n v="235.5"/>
    <n v="3.9249999999999998"/>
    <d v="2025-04-24T00:00:00"/>
    <m/>
    <n v="56"/>
    <n v="230160"/>
    <s v="PE"/>
    <s v="C2P05-80050-FT0001"/>
    <n v="0"/>
    <n v="0"/>
    <n v="0"/>
    <n v="0"/>
    <n v="0"/>
    <n v="0"/>
    <m/>
    <m/>
    <n v="0"/>
    <m/>
    <m/>
    <m/>
    <s v="No"/>
    <n v="0"/>
    <s v="No"/>
    <m/>
    <m/>
    <s v="C2P05-80050-FT"/>
    <s v="H08031-JIM-M"/>
    <s v="HP MALAYSIA MANUFACTURING SDN.BHD."/>
    <m/>
    <n v="0"/>
    <n v="0"/>
    <n v="0"/>
    <n v="0"/>
    <n v="0"/>
    <n v="0"/>
    <m/>
    <m/>
    <m/>
    <s v="No"/>
    <m/>
    <m/>
    <m/>
    <s v="H08031-JIM-M"/>
    <m/>
    <m/>
    <s v="S0363454"/>
  </r>
  <r>
    <x v="821"/>
    <n v="10000"/>
    <n v="60000"/>
    <n v="45772"/>
    <s v="502LAUGH"/>
    <s v=" 9:48:08 am"/>
    <s v="80117500/XHX24911A1404/XHX2410261104/1010831/W02024/5285"/>
    <m/>
    <x v="0"/>
    <s v="Yes"/>
    <n v="103"/>
    <s v="HDS"/>
    <x v="2"/>
    <s v="PM63"/>
    <s v="CHEW WEN JUN"/>
    <n v="13125"/>
    <n v="467.5"/>
    <n v="7.791666666666667"/>
    <d v="2025-04-24T00:00:00"/>
    <m/>
    <n v="8"/>
    <n v="105000"/>
    <s v="PE"/>
    <s v="MT273730001"/>
    <n v="0"/>
    <n v="105000"/>
    <n v="0"/>
    <n v="0"/>
    <n v="0"/>
    <n v="0"/>
    <m/>
    <m/>
    <n v="0"/>
    <m/>
    <m/>
    <m/>
    <m/>
    <m/>
    <m/>
    <m/>
    <m/>
    <s v="MT27373"/>
    <s v="Z26002"/>
    <s v="CCL DESIGN (PENANG) SDN. BHD."/>
    <m/>
    <n v="0"/>
    <n v="0"/>
    <n v="0"/>
    <n v="0"/>
    <n v="0"/>
    <n v="0"/>
    <m/>
    <m/>
    <m/>
    <s v="No"/>
    <s v="W665667"/>
    <n v="0"/>
    <m/>
    <s v="Z26002"/>
    <m/>
    <m/>
    <s v="S0360898"/>
  </r>
  <r>
    <x v="1069"/>
    <n v="10000"/>
    <n v="10000"/>
    <n v="45772"/>
    <s v="502LAUGH"/>
    <n v="0.49002314814814812"/>
    <s v="J00Q283701525"/>
    <m/>
    <x v="0"/>
    <s v="Yes"/>
    <n v="86"/>
    <s v="Brotech DF330 "/>
    <x v="1"/>
    <s v="PM45"/>
    <s v="TAY CHIN LIONG"/>
    <n v="39000"/>
    <n v="680"/>
    <n v="11.333333333333334"/>
    <d v="2025-04-24T00:00:00"/>
    <m/>
    <n v="8"/>
    <n v="312000"/>
    <s v="PE"/>
    <s v="R001-41074 REV1.0001"/>
    <n v="0"/>
    <n v="312000"/>
    <n v="0"/>
    <n v="0"/>
    <n v="0"/>
    <n v="0"/>
    <m/>
    <m/>
    <n v="0"/>
    <m/>
    <m/>
    <m/>
    <m/>
    <m/>
    <m/>
    <m/>
    <m/>
    <s v="R001-41074 REV1.0"/>
    <s v="R18131"/>
    <s v="RESMED ASIA PTE LTD"/>
    <m/>
    <n v="0"/>
    <n v="0"/>
    <n v="0"/>
    <n v="0"/>
    <n v="0"/>
    <n v="0"/>
    <m/>
    <m/>
    <m/>
    <s v="No"/>
    <s v="W665671"/>
    <n v="0"/>
    <m/>
    <s v="R18131"/>
    <m/>
    <m/>
    <s v="S0361420"/>
  </r>
  <r>
    <x v="368"/>
    <n v="10000"/>
    <n v="30000"/>
    <n v="45771"/>
    <s v="502LAUGH"/>
    <s v=" 4:14:11 pm"/>
    <n v="10620258097"/>
    <m/>
    <x v="2"/>
    <s v="Yes"/>
    <n v="85"/>
    <s v="Luster AOI"/>
    <x v="5"/>
    <s v="QM78"/>
    <s v="WONG SEAU JIN"/>
    <n v="27273"/>
    <m/>
    <m/>
    <d v="2025-04-24T00:00:00"/>
    <m/>
    <n v="11"/>
    <n v="300003"/>
    <s v="PE"/>
    <s v="3YM57-80010-FT0001"/>
    <n v="0"/>
    <n v="300000"/>
    <n v="3"/>
    <n v="0"/>
    <n v="0"/>
    <n v="0"/>
    <m/>
    <m/>
    <n v="0"/>
    <m/>
    <m/>
    <m/>
    <m/>
    <m/>
    <m/>
    <m/>
    <m/>
    <s v="3YM57-80010-FT"/>
    <s v="H08031-JIM-M"/>
    <s v="HP MALAYSIA MANUFACTURING SDN.BHD."/>
    <m/>
    <n v="0"/>
    <n v="0"/>
    <n v="0"/>
    <n v="0"/>
    <n v="0"/>
    <n v="0"/>
    <m/>
    <m/>
    <m/>
    <s v="No"/>
    <s v="W665680"/>
    <n v="0"/>
    <m/>
    <s v="H08031-JIM-M"/>
    <m/>
    <m/>
    <s v="S0361958"/>
  </r>
  <r>
    <x v="921"/>
    <n v="10000"/>
    <n v="20000"/>
    <n v="45772"/>
    <s v="502LAUGH"/>
    <s v=" 8:23:27 am"/>
    <s v="J00V8150"/>
    <m/>
    <x v="1"/>
    <s v="Yes"/>
    <n v="71"/>
    <s v="POLLY"/>
    <x v="2"/>
    <s v="PS95"/>
    <s v="LIM CHENG LEONG"/>
    <n v="500"/>
    <m/>
    <m/>
    <d v="2025-04-24T00:00:00"/>
    <m/>
    <n v="6"/>
    <n v="3000"/>
    <s v="PE"/>
    <n v="86084000001"/>
    <n v="0"/>
    <n v="3000"/>
    <n v="0"/>
    <n v="0"/>
    <n v="0"/>
    <n v="0"/>
    <m/>
    <m/>
    <n v="0"/>
    <m/>
    <m/>
    <m/>
    <m/>
    <m/>
    <m/>
    <m/>
    <m/>
    <n v="8608400"/>
    <s v="B02083"/>
    <s v="BECTON DICKINSON MEDICAL (S) PTE LTD"/>
    <m/>
    <n v="0"/>
    <n v="0"/>
    <n v="0"/>
    <n v="0"/>
    <n v="0"/>
    <n v="0"/>
    <m/>
    <m/>
    <m/>
    <s v="No"/>
    <s v="W665442"/>
    <n v="0"/>
    <m/>
    <s v="B02083"/>
    <m/>
    <m/>
    <s v="S0362157"/>
  </r>
  <r>
    <x v="1042"/>
    <n v="10000"/>
    <n v="10000"/>
    <n v="45776"/>
    <s v="502LAUGH"/>
    <s v=" 2:12:27 pm"/>
    <s v="BZC040-02"/>
    <m/>
    <x v="0"/>
    <s v="Yes"/>
    <n v="93"/>
    <s v="HP Indigo 6900"/>
    <x v="0"/>
    <s v="PM16"/>
    <s v="TEO KAH JUN"/>
    <n v="1100"/>
    <n v="85"/>
    <n v="1.4166666666666667"/>
    <d v="2025-04-24T00:00:00"/>
    <m/>
    <n v="24"/>
    <n v="26400"/>
    <s v="PE"/>
    <s v="CHAMP SQ-RED0001"/>
    <n v="0"/>
    <n v="21484"/>
    <n v="4916"/>
    <n v="0"/>
    <n v="0"/>
    <n v="0"/>
    <m/>
    <m/>
    <n v="0"/>
    <m/>
    <m/>
    <m/>
    <m/>
    <m/>
    <m/>
    <m/>
    <m/>
    <s v="CHAMP SQ-RED"/>
    <s v="E05203"/>
    <s v="E-Z LETTERING SERVICE"/>
    <m/>
    <n v="0"/>
    <n v="0"/>
    <n v="0"/>
    <n v="0"/>
    <n v="0"/>
    <n v="0"/>
    <m/>
    <m/>
    <m/>
    <s v="No"/>
    <s v="W665950"/>
    <n v="0"/>
    <m/>
    <s v="E05203"/>
    <m/>
    <m/>
    <s v="S0362395"/>
  </r>
  <r>
    <x v="1042"/>
    <n v="10000"/>
    <n v="20000"/>
    <n v="45776"/>
    <s v="502LAUGH"/>
    <s v=" 2:12:27 pm"/>
    <s v="BZC040-02"/>
    <m/>
    <x v="0"/>
    <s v="Yes"/>
    <n v="93"/>
    <s v="HP Indigo 6900"/>
    <x v="0"/>
    <s v="PC02"/>
    <s v="GAO BINJIE"/>
    <n v="1460"/>
    <n v="103"/>
    <n v="1.7166666666666666"/>
    <d v="2025-04-24T00:00:00"/>
    <m/>
    <n v="24"/>
    <n v="35040"/>
    <s v="PE"/>
    <s v="CHAMP SQ-RED0001"/>
    <n v="0"/>
    <n v="28516"/>
    <n v="6524"/>
    <n v="0"/>
    <n v="0"/>
    <n v="0"/>
    <m/>
    <m/>
    <n v="0"/>
    <m/>
    <m/>
    <m/>
    <m/>
    <m/>
    <m/>
    <m/>
    <m/>
    <s v="CHAMP SQ-RED"/>
    <s v="E05203"/>
    <s v="E-Z LETTERING SERVICE"/>
    <m/>
    <n v="0"/>
    <n v="0"/>
    <n v="0"/>
    <n v="0"/>
    <n v="0"/>
    <n v="0"/>
    <m/>
    <m/>
    <m/>
    <s v="No"/>
    <s v="W665950"/>
    <n v="0"/>
    <m/>
    <s v="E05203"/>
    <m/>
    <m/>
    <s v="S0362395"/>
  </r>
  <r>
    <x v="498"/>
    <n v="10000"/>
    <n v="40000"/>
    <n v="45771"/>
    <s v="502LAUGH"/>
    <s v=" 5:42:48 pm"/>
    <s v="M0BI68841"/>
    <m/>
    <x v="1"/>
    <s v="Yes"/>
    <n v="63"/>
    <s v="SANKI"/>
    <x v="2"/>
    <s v="PM80"/>
    <s v="YAP ZHI PING"/>
    <n v="1250"/>
    <n v="76.25"/>
    <n v="1.2708333333333333"/>
    <d v="2025-04-24T00:00:00"/>
    <m/>
    <n v="16"/>
    <n v="20000"/>
    <s v="PE"/>
    <s v="713891306-ADS1360001"/>
    <n v="0"/>
    <n v="10000"/>
    <n v="10000"/>
    <n v="0"/>
    <n v="0"/>
    <n v="0"/>
    <m/>
    <m/>
    <n v="0"/>
    <m/>
    <m/>
    <m/>
    <m/>
    <m/>
    <m/>
    <m/>
    <m/>
    <s v="713891306-ADS1366"/>
    <s v="S19314"/>
    <s v="SEAGATE TECHNOLOGY INTERNATIONAL (WUXI) CO., LTD"/>
    <m/>
    <n v="0"/>
    <n v="0"/>
    <n v="0"/>
    <n v="0"/>
    <n v="0"/>
    <n v="0"/>
    <m/>
    <m/>
    <m/>
    <s v="No"/>
    <s v="W665456"/>
    <n v="0"/>
    <m/>
    <s v="S19314"/>
    <m/>
    <m/>
    <s v="H0064938"/>
  </r>
  <r>
    <x v="1071"/>
    <n v="10000"/>
    <n v="10000"/>
    <n v="45772"/>
    <s v="502LAUGH"/>
    <s v=" 9:34:57 am"/>
    <s v="M0BEL2381"/>
    <m/>
    <x v="0"/>
    <s v="Yes"/>
    <n v="78"/>
    <s v="Baby Sanki"/>
    <x v="3"/>
    <s v="PM84"/>
    <s v="TAN TAI TOH"/>
    <n v="2750"/>
    <n v="113.75"/>
    <n v="1.8958333333333333"/>
    <d v="2025-04-24T00:00:00"/>
    <m/>
    <n v="16"/>
    <n v="44000"/>
    <s v="PE"/>
    <s v="714370201-ADS1360001"/>
    <n v="0"/>
    <n v="40000"/>
    <n v="4000"/>
    <n v="0"/>
    <n v="0"/>
    <n v="0"/>
    <m/>
    <m/>
    <n v="0"/>
    <m/>
    <m/>
    <m/>
    <m/>
    <m/>
    <m/>
    <m/>
    <m/>
    <s v="714370201-ADS1366"/>
    <s v="S19314"/>
    <s v="SEAGATE TECHNOLOGY INTERNATIONAL (WUXI) CO., LTD"/>
    <m/>
    <n v="0"/>
    <n v="0"/>
    <n v="0"/>
    <n v="0"/>
    <n v="0"/>
    <n v="0"/>
    <m/>
    <m/>
    <m/>
    <s v="No"/>
    <s v="W665457"/>
    <n v="0"/>
    <m/>
    <s v="S19314"/>
    <m/>
    <m/>
    <s v="H0064939"/>
  </r>
  <r>
    <x v="1071"/>
    <n v="10000"/>
    <n v="20000"/>
    <n v="45772"/>
    <s v="502LAUGH"/>
    <s v=" 9:34:57 am"/>
    <s v="M0BEL2381"/>
    <m/>
    <x v="1"/>
    <s v="Yes"/>
    <n v="63"/>
    <s v="SANKI"/>
    <x v="2"/>
    <s v="PM80"/>
    <s v="YAP ZHI PING"/>
    <n v="2500"/>
    <n v="107.5"/>
    <n v="1.7916666666666667"/>
    <d v="2025-04-24T00:00:00"/>
    <m/>
    <n v="16"/>
    <n v="40000"/>
    <s v="PE"/>
    <s v="714370201-ADS1360001"/>
    <n v="0"/>
    <n v="40000"/>
    <n v="0"/>
    <n v="0"/>
    <n v="0"/>
    <n v="0"/>
    <m/>
    <m/>
    <n v="0"/>
    <m/>
    <m/>
    <m/>
    <m/>
    <m/>
    <m/>
    <m/>
    <m/>
    <s v="714370201-ADS1366"/>
    <s v="S19314"/>
    <s v="SEAGATE TECHNOLOGY INTERNATIONAL (WUXI) CO., LTD"/>
    <m/>
    <n v="0"/>
    <n v="0"/>
    <n v="0"/>
    <n v="0"/>
    <n v="0"/>
    <n v="0"/>
    <m/>
    <m/>
    <m/>
    <s v="No"/>
    <s v="W665457"/>
    <n v="0"/>
    <m/>
    <s v="S19314"/>
    <m/>
    <m/>
    <s v="H0064939"/>
  </r>
  <r>
    <x v="1043"/>
    <n v="10000"/>
    <n v="10000"/>
    <n v="45775"/>
    <s v="502LAUGH"/>
    <s v=" 8:25:18 am"/>
    <s v="MOBU03220 /M0BUQ3220"/>
    <m/>
    <x v="0"/>
    <s v="Yes"/>
    <n v="22"/>
    <s v="FSK B100"/>
    <x v="3"/>
    <s v="PS13"/>
    <s v="YEE CHENG MENG"/>
    <n v="25000"/>
    <n v="545"/>
    <n v="9.0833333333333339"/>
    <d v="2025-04-24T00:00:00"/>
    <m/>
    <n v="2"/>
    <n v="50000"/>
    <s v="PE"/>
    <s v="810287 REV4000001"/>
    <n v="0"/>
    <n v="50000"/>
    <n v="0"/>
    <n v="0"/>
    <n v="0"/>
    <n v="0"/>
    <m/>
    <m/>
    <n v="0"/>
    <m/>
    <m/>
    <m/>
    <m/>
    <m/>
    <m/>
    <m/>
    <m/>
    <s v="810287 REV400"/>
    <s v="V22000"/>
    <s v="PT VARTA MICROBATTERY INDONESIA"/>
    <m/>
    <n v="0"/>
    <n v="0"/>
    <n v="0"/>
    <n v="0"/>
    <n v="0"/>
    <n v="0"/>
    <m/>
    <m/>
    <m/>
    <s v="No"/>
    <s v="W665951"/>
    <n v="0"/>
    <m/>
    <s v="V22000"/>
    <m/>
    <m/>
    <s v="S0362400"/>
  </r>
  <r>
    <x v="1072"/>
    <n v="10000"/>
    <n v="10000"/>
    <n v="45772"/>
    <s v="502LAUGH"/>
    <s v=" 8:22:45 am"/>
    <s v="SG-5656219-01"/>
    <m/>
    <x v="0"/>
    <s v="Yes"/>
    <n v="82"/>
    <s v="POLLY"/>
    <x v="2"/>
    <s v="PM11"/>
    <s v="TEE MENG CHAI"/>
    <n v="770"/>
    <m/>
    <m/>
    <d v="2025-04-24T00:00:00"/>
    <m/>
    <n v="26"/>
    <n v="20020"/>
    <s v="PE"/>
    <n v="112023880001"/>
    <n v="0"/>
    <n v="20000"/>
    <n v="20"/>
    <n v="0"/>
    <n v="0"/>
    <n v="0"/>
    <m/>
    <m/>
    <n v="0"/>
    <m/>
    <m/>
    <m/>
    <m/>
    <m/>
    <m/>
    <m/>
    <m/>
    <n v="11202388"/>
    <s v="I09180"/>
    <s v="ILLUMINA SINGAPORE PTE LTD"/>
    <m/>
    <n v="0"/>
    <n v="0"/>
    <n v="0"/>
    <n v="0"/>
    <n v="0"/>
    <n v="0"/>
    <m/>
    <m/>
    <m/>
    <s v="No"/>
    <s v="W665464"/>
    <n v="0"/>
    <m/>
    <s v="I09180"/>
    <m/>
    <m/>
    <s v="S0362434"/>
  </r>
  <r>
    <x v="1073"/>
    <n v="10000"/>
    <n v="10000"/>
    <n v="45771"/>
    <s v="502LAUGH"/>
    <s v=" 5:43:11 pm"/>
    <s v="SG-5656219-01"/>
    <m/>
    <x v="0"/>
    <s v="Yes"/>
    <n v="82"/>
    <s v="POLLY"/>
    <x v="2"/>
    <s v="PM11"/>
    <s v="TEE MENG CHAI"/>
    <n v="10000"/>
    <m/>
    <m/>
    <d v="2025-04-24T00:00:00"/>
    <m/>
    <n v="3"/>
    <n v="30000"/>
    <s v="PE"/>
    <n v="200183090001"/>
    <n v="0"/>
    <n v="30000"/>
    <n v="0"/>
    <n v="0"/>
    <n v="0"/>
    <n v="0"/>
    <m/>
    <m/>
    <n v="0"/>
    <m/>
    <m/>
    <m/>
    <m/>
    <m/>
    <m/>
    <m/>
    <m/>
    <n v="20018309"/>
    <s v="I09180"/>
    <s v="ILLUMINA SINGAPORE PTE LTD"/>
    <m/>
    <n v="0"/>
    <n v="0"/>
    <n v="0"/>
    <n v="0"/>
    <n v="0"/>
    <n v="0"/>
    <m/>
    <m/>
    <m/>
    <s v="No"/>
    <s v="W665465"/>
    <n v="0"/>
    <m/>
    <s v="I09180"/>
    <m/>
    <m/>
    <s v="S0362437"/>
  </r>
  <r>
    <x v="1074"/>
    <n v="10000"/>
    <n v="10000"/>
    <n v="45772"/>
    <s v="502LAUGH"/>
    <s v=" 5:15:22 pm"/>
    <n v="1006323"/>
    <m/>
    <x v="0"/>
    <s v="Yes"/>
    <n v="63"/>
    <s v="SANKI"/>
    <x v="2"/>
    <s v="PM80"/>
    <s v="YAP ZHI PING"/>
    <n v="6000"/>
    <n v="195"/>
    <n v="3.25"/>
    <d v="2025-04-24T00:00:00"/>
    <m/>
    <n v="90"/>
    <n v="540000"/>
    <s v="PE"/>
    <s v="1115-790-00003 R0001"/>
    <n v="0"/>
    <n v="540000"/>
    <n v="0"/>
    <n v="0"/>
    <n v="0"/>
    <n v="0"/>
    <m/>
    <m/>
    <n v="0"/>
    <m/>
    <m/>
    <m/>
    <m/>
    <m/>
    <m/>
    <m/>
    <m/>
    <s v="1115-790-00003 REVB"/>
    <s v="M13337-SMD"/>
    <s v="NMB-MINEBEA THAI LTD"/>
    <m/>
    <n v="0"/>
    <n v="0"/>
    <n v="0"/>
    <n v="0"/>
    <n v="0"/>
    <n v="0"/>
    <m/>
    <m/>
    <m/>
    <s v="No"/>
    <s v="W665467"/>
    <n v="0"/>
    <m/>
    <s v="M13337-SMD"/>
    <m/>
    <m/>
    <s v="S0362460"/>
  </r>
  <r>
    <x v="1075"/>
    <n v="10000"/>
    <n v="10000"/>
    <n v="45772"/>
    <s v="502LAUGH"/>
    <s v=" 8:21:04 am"/>
    <s v="J00PR5201"/>
    <m/>
    <x v="0"/>
    <s v="Yes"/>
    <n v="61"/>
    <s v="FSK 520"/>
    <x v="3"/>
    <s v="PM68"/>
    <s v="LEE KIM LIANG"/>
    <n v="6000"/>
    <n v="165"/>
    <n v="2.75"/>
    <d v="2025-04-24T00:00:00"/>
    <m/>
    <n v="1"/>
    <n v="6000"/>
    <s v="PE"/>
    <s v="810333 REV4000001"/>
    <n v="0"/>
    <n v="3000"/>
    <n v="3000"/>
    <n v="0"/>
    <n v="0"/>
    <n v="0"/>
    <m/>
    <m/>
    <n v="0"/>
    <m/>
    <m/>
    <m/>
    <m/>
    <m/>
    <m/>
    <m/>
    <m/>
    <s v="810333 REV400"/>
    <s v="V22000"/>
    <s v="PT VARTA MICROBATTERY INDONESIA"/>
    <m/>
    <n v="0"/>
    <n v="0"/>
    <n v="0"/>
    <n v="0"/>
    <n v="0"/>
    <n v="0"/>
    <m/>
    <m/>
    <m/>
    <s v="No"/>
    <s v="W665687"/>
    <n v="0"/>
    <m/>
    <s v="V22000"/>
    <m/>
    <m/>
    <s v="S0362653"/>
  </r>
  <r>
    <x v="1044"/>
    <n v="10000"/>
    <n v="20000"/>
    <n v="45772"/>
    <s v="502LAUGH"/>
    <n v="0.46587962962962964"/>
    <s v="M0BUE5730"/>
    <m/>
    <x v="0"/>
    <s v="Yes"/>
    <n v="94"/>
    <s v="Taiyo"/>
    <x v="3"/>
    <s v="PM09"/>
    <s v="PANG JING FULL"/>
    <n v="9000"/>
    <m/>
    <m/>
    <d v="2025-04-24T00:00:00"/>
    <m/>
    <n v="4"/>
    <n v="36000"/>
    <s v="PE"/>
    <s v="L001-772785-00000007"/>
    <n v="0"/>
    <n v="36000"/>
    <n v="0"/>
    <n v="0"/>
    <n v="0"/>
    <n v="0"/>
    <m/>
    <m/>
    <n v="0"/>
    <m/>
    <m/>
    <m/>
    <m/>
    <m/>
    <m/>
    <m/>
    <m/>
    <s v="L001-772785-000007CG"/>
    <s v="W23041-TH"/>
    <s v="WESTERN DIGITAL STORAGE TECHNOLOGIES"/>
    <m/>
    <n v="0"/>
    <n v="0"/>
    <n v="0"/>
    <n v="0"/>
    <n v="0"/>
    <n v="0"/>
    <m/>
    <m/>
    <m/>
    <s v="No"/>
    <s v="W665957"/>
    <n v="0"/>
    <m/>
    <s v="W23041-TH"/>
    <m/>
    <m/>
    <s v="H0064975"/>
  </r>
  <r>
    <x v="1076"/>
    <n v="10000"/>
    <n v="10000"/>
    <n v="45772"/>
    <s v="502LAUGH"/>
    <s v=" 8:24:50 am"/>
    <s v="J00VU6300"/>
    <m/>
    <x v="0"/>
    <s v="Yes"/>
    <n v="46"/>
    <s v="Sanki 300 Intermittent"/>
    <x v="3"/>
    <s v="PS66"/>
    <s v="SIM ENG KWANG"/>
    <n v="3000"/>
    <n v="120"/>
    <n v="2"/>
    <d v="2025-04-24T00:00:00"/>
    <m/>
    <n v="1"/>
    <n v="3000"/>
    <s v="PE"/>
    <s v="250-5305-000001"/>
    <n v="0"/>
    <n v="3000"/>
    <n v="0"/>
    <n v="0"/>
    <n v="0"/>
    <n v="0"/>
    <m/>
    <m/>
    <n v="0"/>
    <m/>
    <m/>
    <m/>
    <m/>
    <m/>
    <m/>
    <m/>
    <m/>
    <s v="250-5305-00"/>
    <s v="J10025"/>
    <s v="JMS SINGAPORE PTE LTD"/>
    <m/>
    <n v="0"/>
    <n v="0"/>
    <n v="0"/>
    <n v="0"/>
    <n v="0"/>
    <n v="0"/>
    <m/>
    <m/>
    <m/>
    <s v="No"/>
    <s v="W665480"/>
    <n v="0"/>
    <m/>
    <s v="J10025"/>
    <m/>
    <m/>
    <s v="S0362763"/>
  </r>
  <r>
    <x v="1077"/>
    <n v="10000"/>
    <n v="10000"/>
    <n v="45771"/>
    <s v="502LAUGH"/>
    <s v=" 2:16:56 pm"/>
    <s v="J00VU6300"/>
    <m/>
    <x v="0"/>
    <s v="Yes"/>
    <n v="46"/>
    <s v="Sanki 300 Intermittent"/>
    <x v="3"/>
    <s v="PS66"/>
    <s v="SIM ENG KWANG"/>
    <n v="1000"/>
    <n v="70"/>
    <n v="1.1666666666666667"/>
    <d v="2025-04-24T00:00:00"/>
    <m/>
    <n v="1"/>
    <n v="1000"/>
    <s v="PE"/>
    <s v="260-5371-000001"/>
    <n v="0"/>
    <n v="1000"/>
    <n v="0"/>
    <n v="0"/>
    <n v="0"/>
    <n v="0"/>
    <m/>
    <m/>
    <n v="0"/>
    <m/>
    <m/>
    <m/>
    <m/>
    <m/>
    <m/>
    <m/>
    <m/>
    <s v="260-5371-00"/>
    <s v="J10025"/>
    <s v="JMS SINGAPORE PTE LTD"/>
    <m/>
    <n v="0"/>
    <n v="0"/>
    <n v="0"/>
    <n v="0"/>
    <n v="0"/>
    <n v="0"/>
    <m/>
    <m/>
    <m/>
    <s v="No"/>
    <s v="W665487"/>
    <n v="0"/>
    <m/>
    <s v="J10025"/>
    <m/>
    <m/>
    <s v="S0362766"/>
  </r>
  <r>
    <x v="799"/>
    <n v="10000"/>
    <n v="20000"/>
    <n v="45772"/>
    <s v="502LAUGH"/>
    <s v=" 8:40:40 am"/>
    <n v="10620258008"/>
    <m/>
    <x v="1"/>
    <s v="Yes"/>
    <n v="77"/>
    <s v="Brotech DF330 "/>
    <x v="1"/>
    <s v="PM74"/>
    <s v="YONG CHEE SOON"/>
    <n v="423"/>
    <n v="37.049999999999997"/>
    <n v="0.61749999999999994"/>
    <d v="2025-04-24T00:00:00"/>
    <m/>
    <n v="180"/>
    <n v="76140"/>
    <s v="PE"/>
    <s v="3YP17-80012-FT0001"/>
    <n v="0"/>
    <n v="60000"/>
    <n v="16140"/>
    <n v="0"/>
    <n v="0"/>
    <n v="0"/>
    <m/>
    <m/>
    <n v="0"/>
    <m/>
    <m/>
    <m/>
    <m/>
    <m/>
    <m/>
    <m/>
    <m/>
    <s v="3YP17-80012-FT"/>
    <s v="H08031-JIM-M"/>
    <s v="HP MALAYSIA MANUFACTURING SDN.BHD."/>
    <m/>
    <n v="0"/>
    <n v="0"/>
    <n v="0"/>
    <n v="0"/>
    <n v="0"/>
    <n v="0"/>
    <m/>
    <m/>
    <m/>
    <s v="No"/>
    <s v="W665973"/>
    <n v="0"/>
    <m/>
    <s v="H08031-JIM-M"/>
    <m/>
    <m/>
    <s v="S0362936"/>
  </r>
  <r>
    <x v="1045"/>
    <n v="10000"/>
    <n v="10000"/>
    <n v="45779"/>
    <s v="502LAUGH"/>
    <s v=" 8:48:34 am"/>
    <s v="M0BFL2381"/>
    <m/>
    <x v="0"/>
    <s v="Yes"/>
    <n v="78"/>
    <s v="Baby Sanki"/>
    <x v="3"/>
    <s v="PM84"/>
    <s v="TAN TAI TOH"/>
    <n v="2750"/>
    <n v="113.75"/>
    <n v="1.8958333333333333"/>
    <d v="2025-04-24T00:00:00"/>
    <m/>
    <n v="16"/>
    <n v="44000"/>
    <s v="PE"/>
    <s v="714370201-ADS1360001"/>
    <n v="0"/>
    <n v="40000"/>
    <n v="4000"/>
    <n v="0"/>
    <n v="0"/>
    <n v="0"/>
    <m/>
    <m/>
    <n v="0"/>
    <m/>
    <m/>
    <m/>
    <m/>
    <m/>
    <m/>
    <m/>
    <m/>
    <s v="714370201-ADS1366"/>
    <s v="S19314"/>
    <s v="SEAGATE TECHNOLOGY INTERNATIONAL (WUXI) CO., LTD"/>
    <m/>
    <n v="0"/>
    <n v="0"/>
    <n v="0"/>
    <n v="0"/>
    <n v="0"/>
    <n v="0"/>
    <m/>
    <m/>
    <m/>
    <s v="No"/>
    <s v="W665981"/>
    <n v="0"/>
    <m/>
    <s v="S19314"/>
    <m/>
    <m/>
    <s v="H0064984"/>
  </r>
  <r>
    <x v="1046"/>
    <n v="10000"/>
    <n v="10000"/>
    <n v="45771"/>
    <s v="502LAUGH"/>
    <s v=" 5:20:06 pm"/>
    <s v="4090368U5"/>
    <m/>
    <x v="0"/>
    <s v="Yes"/>
    <n v="22"/>
    <s v="FSK B100"/>
    <x v="3"/>
    <s v="PS13"/>
    <s v="YEE CHENG MENG"/>
    <n v="4000"/>
    <n v="125"/>
    <n v="2.0833333333333335"/>
    <d v="2025-04-24T00:00:00"/>
    <m/>
    <n v="1"/>
    <n v="4000"/>
    <s v="PE"/>
    <s v="260-6306-000001"/>
    <n v="0"/>
    <n v="4000"/>
    <n v="0"/>
    <n v="0"/>
    <n v="0"/>
    <n v="0"/>
    <m/>
    <m/>
    <n v="0"/>
    <m/>
    <m/>
    <m/>
    <m/>
    <m/>
    <m/>
    <m/>
    <m/>
    <s v="260-6306-00"/>
    <s v="J10025"/>
    <s v="JMS SINGAPORE PTE LTD"/>
    <m/>
    <n v="0"/>
    <n v="0"/>
    <n v="0"/>
    <n v="0"/>
    <n v="0"/>
    <n v="0"/>
    <m/>
    <m/>
    <m/>
    <s v="No"/>
    <s v="W665992"/>
    <n v="0"/>
    <m/>
    <s v="J10025"/>
    <m/>
    <m/>
    <s v="S0363064"/>
  </r>
  <r>
    <x v="1078"/>
    <n v="10000"/>
    <n v="10000"/>
    <n v="45775"/>
    <s v="502LAUGH"/>
    <s v=" 8:30:40 am"/>
    <s v="D40508011T/M0BQB2120"/>
    <m/>
    <x v="0"/>
    <s v="Yes"/>
    <n v="60"/>
    <s v="Fujishiko UDP-5000"/>
    <x v="2"/>
    <s v="PM30"/>
    <s v="OH KIAN YUAN"/>
    <n v="20000"/>
    <n v="445"/>
    <n v="7.416666666666667"/>
    <d v="2025-04-24T00:00:00"/>
    <m/>
    <n v="1"/>
    <n v="20000"/>
    <s v="PE"/>
    <s v="QC PASSED-CLEANR0001"/>
    <n v="0"/>
    <n v="20000"/>
    <n v="0"/>
    <n v="0"/>
    <n v="0"/>
    <n v="0"/>
    <m/>
    <m/>
    <n v="0"/>
    <m/>
    <m/>
    <m/>
    <m/>
    <m/>
    <m/>
    <m/>
    <m/>
    <s v="QC PASSED-CLEANROOM"/>
    <s v="P16259"/>
    <s v="LUMILEDS SINGAPORE PTE LTD"/>
    <m/>
    <n v="0"/>
    <n v="0"/>
    <n v="0"/>
    <n v="0"/>
    <n v="0"/>
    <n v="0"/>
    <m/>
    <m/>
    <m/>
    <s v="No"/>
    <s v="W665514"/>
    <n v="0"/>
    <m/>
    <s v="P16259"/>
    <m/>
    <m/>
    <s v="S0363092"/>
  </r>
  <r>
    <x v="760"/>
    <n v="10000"/>
    <n v="20000"/>
    <n v="45772"/>
    <s v="502LAUGH"/>
    <s v=" 8:34:17 am"/>
    <s v="U541658011/504040526"/>
    <m/>
    <x v="0"/>
    <s v="Yes"/>
    <n v="32"/>
    <s v="Lintec Intermittent"/>
    <x v="3"/>
    <s v="PM26"/>
    <s v="TAN AIK KEONG"/>
    <n v="5860"/>
    <m/>
    <m/>
    <d v="2025-04-24T00:00:00"/>
    <m/>
    <n v="1"/>
    <n v="5860"/>
    <s v="PE"/>
    <s v="250-5312-000001"/>
    <n v="0"/>
    <n v="2680"/>
    <n v="3180"/>
    <n v="0"/>
    <n v="0"/>
    <n v="0"/>
    <m/>
    <m/>
    <n v="0"/>
    <m/>
    <m/>
    <m/>
    <m/>
    <m/>
    <m/>
    <m/>
    <m/>
    <s v="250-5312-00"/>
    <s v="J10025"/>
    <s v="JMS SINGAPORE PTE LTD"/>
    <m/>
    <n v="0"/>
    <n v="0"/>
    <n v="0"/>
    <n v="0"/>
    <n v="0"/>
    <n v="0"/>
    <m/>
    <m/>
    <m/>
    <s v="No"/>
    <s v="W665515"/>
    <n v="0"/>
    <m/>
    <s v="J10025"/>
    <m/>
    <m/>
    <s v="S0363097"/>
  </r>
  <r>
    <x v="1079"/>
    <n v="10000"/>
    <n v="10000"/>
    <n v="45772"/>
    <s v="502LAUGH"/>
    <s v=" 8:35:31 am"/>
    <s v="H00004158/U0B16S141"/>
    <m/>
    <x v="0"/>
    <s v="Yes"/>
    <n v="60"/>
    <s v="Fujishiko UDP-5000"/>
    <x v="2"/>
    <s v="PM30"/>
    <s v="OH KIAN YUAN"/>
    <n v="1000"/>
    <n v="65"/>
    <n v="1.0833333333333333"/>
    <d v="2025-04-24T00:00:00"/>
    <m/>
    <n v="1"/>
    <n v="1000"/>
    <s v="PE"/>
    <s v="P081-321  REV1.00001"/>
    <n v="0"/>
    <n v="1000"/>
    <n v="0"/>
    <n v="0"/>
    <n v="0"/>
    <n v="0"/>
    <m/>
    <m/>
    <n v="0"/>
    <m/>
    <m/>
    <m/>
    <m/>
    <m/>
    <m/>
    <m/>
    <m/>
    <s v="P081-321  REV1.00"/>
    <s v="R18153"/>
    <s v="RINSTRUM (PVT) LTD"/>
    <m/>
    <n v="0"/>
    <n v="0"/>
    <n v="0"/>
    <n v="0"/>
    <n v="0"/>
    <n v="0"/>
    <m/>
    <m/>
    <m/>
    <s v="No"/>
    <s v="W665519"/>
    <n v="0"/>
    <m/>
    <s v="R18153"/>
    <m/>
    <m/>
    <s v="S0363110"/>
  </r>
  <r>
    <x v="1080"/>
    <n v="10000"/>
    <n v="10000"/>
    <n v="45771"/>
    <s v="502LAUGH"/>
    <s v=" 4:43:18 pm"/>
    <s v="BZCV021-01"/>
    <m/>
    <x v="0"/>
    <s v="Yes"/>
    <n v="71"/>
    <s v="POLLY"/>
    <x v="2"/>
    <s v="PS95"/>
    <s v="LIM CHENG LEONG"/>
    <n v="4313"/>
    <m/>
    <m/>
    <d v="2025-04-24T00:00:00"/>
    <m/>
    <n v="16"/>
    <n v="69008"/>
    <s v="PE"/>
    <s v="HGST BL-60X55MM0001"/>
    <n v="0"/>
    <n v="69000"/>
    <n v="8"/>
    <n v="0"/>
    <n v="0"/>
    <n v="0"/>
    <m/>
    <m/>
    <n v="0"/>
    <m/>
    <m/>
    <m/>
    <m/>
    <m/>
    <m/>
    <m/>
    <m/>
    <s v="HGST BL-60X55MM"/>
    <s v="T20198"/>
    <s v="ST NETWORK"/>
    <m/>
    <n v="0"/>
    <n v="0"/>
    <n v="0"/>
    <n v="0"/>
    <n v="0"/>
    <n v="0"/>
    <m/>
    <m/>
    <m/>
    <s v="No"/>
    <s v="W665525"/>
    <n v="0"/>
    <m/>
    <s v="T20198"/>
    <m/>
    <m/>
    <s v="S0363127"/>
  </r>
  <r>
    <x v="1006"/>
    <n v="10000"/>
    <n v="20000"/>
    <n v="45772"/>
    <s v="502LAUGH"/>
    <s v=" 8:36:37 am"/>
    <s v="4112210U5"/>
    <m/>
    <x v="1"/>
    <s v="Yes"/>
    <n v="92"/>
    <s v="Polly Digital Cut"/>
    <x v="4"/>
    <s v="PM87"/>
    <s v="LEE SHIEN WEI"/>
    <n v="200"/>
    <m/>
    <m/>
    <d v="2025-04-24T00:00:00"/>
    <m/>
    <n v="1"/>
    <n v="200"/>
    <s v="PE"/>
    <s v="810480 INDEX4000001"/>
    <n v="0"/>
    <n v="100"/>
    <n v="100"/>
    <n v="0"/>
    <n v="0"/>
    <n v="0"/>
    <m/>
    <m/>
    <n v="0"/>
    <m/>
    <m/>
    <m/>
    <m/>
    <m/>
    <m/>
    <m/>
    <m/>
    <s v="810480 INDEX400"/>
    <s v="V22000"/>
    <s v="PT VARTA MICROBATTERY INDONESIA"/>
    <m/>
    <n v="0"/>
    <n v="0"/>
    <n v="0"/>
    <n v="0"/>
    <n v="0"/>
    <n v="0"/>
    <m/>
    <m/>
    <m/>
    <s v="No"/>
    <s v="W665526"/>
    <n v="0"/>
    <m/>
    <s v="V22000"/>
    <m/>
    <m/>
    <s v="ZSA101806"/>
  </r>
  <r>
    <x v="1047"/>
    <n v="10000"/>
    <n v="10000"/>
    <n v="45772"/>
    <s v="502LAUGH"/>
    <s v=" 8:34:17 am"/>
    <s v="U541658017/504040526"/>
    <m/>
    <x v="0"/>
    <s v="Yes"/>
    <n v="32"/>
    <s v="Lintec Intermittent"/>
    <x v="3"/>
    <s v="PM26"/>
    <s v="TAN AIK KEONG"/>
    <n v="5860"/>
    <m/>
    <m/>
    <d v="2025-04-24T00:00:00"/>
    <m/>
    <n v="1"/>
    <n v="5860"/>
    <s v="PE"/>
    <s v="250-5312-000001"/>
    <n v="0"/>
    <n v="5360"/>
    <n v="500"/>
    <n v="0"/>
    <n v="0"/>
    <n v="0"/>
    <m/>
    <m/>
    <n v="0"/>
    <m/>
    <m/>
    <m/>
    <m/>
    <m/>
    <m/>
    <m/>
    <m/>
    <s v="250-5312-00"/>
    <s v="J10025"/>
    <s v="JMS SINGAPORE PTE LTD"/>
    <m/>
    <n v="0"/>
    <n v="0"/>
    <n v="0"/>
    <n v="0"/>
    <n v="0"/>
    <n v="0"/>
    <m/>
    <m/>
    <m/>
    <s v="No"/>
    <s v="W666029"/>
    <n v="0"/>
    <m/>
    <s v="J10025"/>
    <m/>
    <m/>
    <s v="S0363151"/>
  </r>
  <r>
    <x v="1095"/>
    <n v="10000"/>
    <n v="10000"/>
    <n v="45783"/>
    <s v="502LAUGH"/>
    <s v=" 9:30:51 am"/>
    <s v="10620258076/10620258074"/>
    <m/>
    <x v="0"/>
    <s v="Yes"/>
    <n v="79"/>
    <s v="HP Indigo 6800"/>
    <x v="0"/>
    <s v="PM21"/>
    <s v="LIM JIA FAN"/>
    <n v="3540"/>
    <n v="207"/>
    <n v="3.45"/>
    <d v="2025-04-24T00:00:00"/>
    <m/>
    <n v="308"/>
    <n v="1090320"/>
    <s v="PE"/>
    <s v="3YM61-80017-FT0001"/>
    <n v="0"/>
    <n v="1000000"/>
    <n v="90320"/>
    <n v="0"/>
    <n v="0"/>
    <n v="0"/>
    <m/>
    <m/>
    <n v="0"/>
    <m/>
    <m/>
    <m/>
    <m/>
    <m/>
    <m/>
    <m/>
    <m/>
    <s v="3YM61-80017-FT"/>
    <s v="H08031-JIM-M"/>
    <s v="HP MALAYSIA MANUFACTURING SDN.BHD."/>
    <m/>
    <n v="0"/>
    <n v="0"/>
    <n v="0"/>
    <n v="0"/>
    <n v="0"/>
    <n v="0"/>
    <m/>
    <m/>
    <m/>
    <s v="No"/>
    <s v="W666040"/>
    <n v="0"/>
    <m/>
    <s v="H08031-JIM-M"/>
    <m/>
    <m/>
    <s v="S0363217"/>
  </r>
  <r>
    <x v="955"/>
    <n v="10000"/>
    <n v="20000"/>
    <n v="45775"/>
    <s v="502LAUGH"/>
    <s v=" 8:48:40 am"/>
    <s v="4820U8015"/>
    <m/>
    <x v="1"/>
    <s v="Yes"/>
    <n v="105"/>
    <s v="Laser"/>
    <x v="6"/>
    <s v="PM87"/>
    <s v="LEE SHIEN WEI"/>
    <n v="1700"/>
    <m/>
    <m/>
    <d v="2025-04-24T00:00:00"/>
    <m/>
    <n v="3"/>
    <n v="5100"/>
    <s v="PE"/>
    <s v="241079-120001"/>
    <n v="0"/>
    <n v="5000"/>
    <n v="100"/>
    <n v="0"/>
    <n v="0"/>
    <n v="0"/>
    <m/>
    <m/>
    <n v="0"/>
    <m/>
    <m/>
    <m/>
    <m/>
    <m/>
    <m/>
    <m/>
    <m/>
    <s v="241079-12"/>
    <s v="T20115"/>
    <s v="ABB  PTE. LTD."/>
    <m/>
    <n v="0"/>
    <n v="0"/>
    <n v="0"/>
    <n v="0"/>
    <n v="0"/>
    <n v="0"/>
    <m/>
    <m/>
    <m/>
    <s v="No"/>
    <s v="W665540"/>
    <n v="0"/>
    <m/>
    <s v="T20115"/>
    <m/>
    <m/>
    <s v="S0363323"/>
  </r>
  <r>
    <x v="956"/>
    <n v="10000"/>
    <n v="20000"/>
    <n v="45775"/>
    <s v="502LAUGH"/>
    <s v=" 8:48:40 am"/>
    <s v="4820U8015"/>
    <m/>
    <x v="1"/>
    <s v="Yes"/>
    <n v="105"/>
    <s v="Laser"/>
    <x v="6"/>
    <s v="PM87"/>
    <s v="LEE SHIEN WEI"/>
    <n v="1700"/>
    <m/>
    <m/>
    <d v="2025-04-24T00:00:00"/>
    <m/>
    <n v="3"/>
    <n v="5100"/>
    <s v="PE"/>
    <s v="241080-120001"/>
    <n v="0"/>
    <n v="5000"/>
    <n v="100"/>
    <n v="0"/>
    <n v="0"/>
    <n v="0"/>
    <m/>
    <m/>
    <n v="0"/>
    <m/>
    <m/>
    <m/>
    <m/>
    <m/>
    <m/>
    <m/>
    <m/>
    <s v="241080-12"/>
    <s v="T20115"/>
    <s v="ABB  PTE. LTD."/>
    <m/>
    <n v="0"/>
    <n v="0"/>
    <n v="0"/>
    <n v="0"/>
    <n v="0"/>
    <n v="0"/>
    <m/>
    <m/>
    <m/>
    <s v="No"/>
    <s v="W665541"/>
    <n v="0"/>
    <m/>
    <s v="T20115"/>
    <m/>
    <m/>
    <s v="S0363323"/>
  </r>
  <r>
    <x v="957"/>
    <n v="10000"/>
    <n v="20000"/>
    <n v="45775"/>
    <s v="502LAUGH"/>
    <s v=" 8:48:40 am"/>
    <s v="4820U8015"/>
    <m/>
    <x v="1"/>
    <s v="Yes"/>
    <n v="105"/>
    <s v="Laser"/>
    <x v="6"/>
    <s v="PM87"/>
    <s v="LEE SHIEN WEI"/>
    <n v="1700"/>
    <m/>
    <m/>
    <d v="2025-04-24T00:00:00"/>
    <m/>
    <n v="3"/>
    <n v="5100"/>
    <s v="PE"/>
    <s v="241081-120001"/>
    <n v="0"/>
    <n v="5000"/>
    <n v="100"/>
    <n v="0"/>
    <n v="0"/>
    <n v="0"/>
    <m/>
    <m/>
    <n v="0"/>
    <m/>
    <m/>
    <m/>
    <m/>
    <m/>
    <m/>
    <m/>
    <m/>
    <s v="241081-12"/>
    <s v="T20115"/>
    <s v="ABB  PTE. LTD."/>
    <m/>
    <n v="0"/>
    <n v="0"/>
    <n v="0"/>
    <n v="0"/>
    <n v="0"/>
    <n v="0"/>
    <m/>
    <m/>
    <m/>
    <s v="No"/>
    <s v="W665542"/>
    <n v="0"/>
    <m/>
    <s v="T20115"/>
    <m/>
    <m/>
    <s v="S0363323"/>
  </r>
  <r>
    <x v="958"/>
    <n v="10000"/>
    <n v="20000"/>
    <n v="45775"/>
    <s v="502LAUGH"/>
    <s v=" 8:48:40 am"/>
    <s v="4820U8015"/>
    <m/>
    <x v="1"/>
    <s v="Yes"/>
    <n v="105"/>
    <s v="Laser"/>
    <x v="6"/>
    <s v="PM87"/>
    <s v="LEE SHIEN WEI"/>
    <n v="1700"/>
    <m/>
    <m/>
    <d v="2025-04-24T00:00:00"/>
    <m/>
    <n v="3"/>
    <n v="5100"/>
    <s v="PE"/>
    <s v="241082-120001"/>
    <n v="0"/>
    <n v="5000"/>
    <n v="100"/>
    <n v="0"/>
    <n v="0"/>
    <n v="0"/>
    <m/>
    <m/>
    <n v="0"/>
    <m/>
    <m/>
    <m/>
    <m/>
    <m/>
    <m/>
    <m/>
    <m/>
    <s v="241082-12"/>
    <s v="T20115"/>
    <s v="ABB  PTE. LTD."/>
    <m/>
    <n v="0"/>
    <n v="0"/>
    <n v="0"/>
    <n v="0"/>
    <n v="0"/>
    <n v="0"/>
    <m/>
    <m/>
    <m/>
    <s v="No"/>
    <s v="W665543"/>
    <n v="0"/>
    <m/>
    <s v="T20115"/>
    <m/>
    <m/>
    <s v="S0363323"/>
  </r>
  <r>
    <x v="959"/>
    <n v="10000"/>
    <n v="20000"/>
    <n v="45775"/>
    <s v="502LAUGH"/>
    <s v=" 8:48:40 am"/>
    <s v="4820U8015"/>
    <m/>
    <x v="1"/>
    <s v="Yes"/>
    <n v="105"/>
    <s v="Laser"/>
    <x v="6"/>
    <s v="PM87"/>
    <s v="LEE SHIEN WEI"/>
    <n v="1700"/>
    <m/>
    <m/>
    <d v="2025-04-24T00:00:00"/>
    <m/>
    <n v="3"/>
    <n v="5100"/>
    <s v="PE"/>
    <s v="241083-120001"/>
    <n v="0"/>
    <n v="5000"/>
    <n v="100"/>
    <n v="0"/>
    <n v="0"/>
    <n v="0"/>
    <m/>
    <m/>
    <n v="0"/>
    <m/>
    <m/>
    <m/>
    <m/>
    <m/>
    <m/>
    <m/>
    <m/>
    <s v="241083-12"/>
    <s v="T20115"/>
    <s v="ABB  PTE. LTD."/>
    <m/>
    <n v="0"/>
    <n v="0"/>
    <n v="0"/>
    <n v="0"/>
    <n v="0"/>
    <n v="0"/>
    <m/>
    <m/>
    <m/>
    <s v="No"/>
    <s v="W665544"/>
    <n v="0"/>
    <m/>
    <s v="T20115"/>
    <m/>
    <m/>
    <s v="S0363323"/>
  </r>
  <r>
    <x v="960"/>
    <n v="10000"/>
    <n v="20000"/>
    <n v="45775"/>
    <s v="502LAUGH"/>
    <s v=" 8:51:15 am"/>
    <s v="4820U8015"/>
    <m/>
    <x v="1"/>
    <s v="Yes"/>
    <n v="105"/>
    <s v="Laser"/>
    <x v="6"/>
    <s v="PM87"/>
    <s v="LEE SHIEN WEI"/>
    <n v="1700"/>
    <m/>
    <m/>
    <d v="2025-04-24T00:00:00"/>
    <m/>
    <n v="3"/>
    <n v="5100"/>
    <s v="PE"/>
    <s v="241084-120001"/>
    <n v="0"/>
    <n v="5000"/>
    <n v="100"/>
    <n v="0"/>
    <n v="0"/>
    <n v="0"/>
    <m/>
    <m/>
    <n v="0"/>
    <m/>
    <m/>
    <m/>
    <m/>
    <m/>
    <m/>
    <m/>
    <m/>
    <s v="241084-12"/>
    <s v="T20115"/>
    <s v="ABB  PTE. LTD."/>
    <m/>
    <n v="0"/>
    <n v="0"/>
    <n v="0"/>
    <n v="0"/>
    <n v="0"/>
    <n v="0"/>
    <m/>
    <m/>
    <m/>
    <s v="No"/>
    <s v="W665545"/>
    <n v="0"/>
    <m/>
    <s v="T20115"/>
    <m/>
    <m/>
    <s v="S0363323"/>
  </r>
  <r>
    <x v="961"/>
    <n v="10000"/>
    <n v="20000"/>
    <n v="45775"/>
    <s v="502LAUGH"/>
    <s v=" 8:51:15 am"/>
    <s v="4820U8015"/>
    <m/>
    <x v="1"/>
    <s v="Yes"/>
    <n v="105"/>
    <s v="Laser"/>
    <x v="6"/>
    <s v="PM87"/>
    <s v="LEE SHIEN WEI"/>
    <n v="1700"/>
    <m/>
    <m/>
    <d v="2025-04-24T00:00:00"/>
    <m/>
    <n v="3"/>
    <n v="5100"/>
    <s v="PE"/>
    <s v="241085-120001"/>
    <n v="0"/>
    <n v="5000"/>
    <n v="100"/>
    <n v="0"/>
    <n v="0"/>
    <n v="0"/>
    <m/>
    <m/>
    <n v="0"/>
    <m/>
    <m/>
    <m/>
    <m/>
    <m/>
    <m/>
    <m/>
    <m/>
    <s v="241085-12"/>
    <s v="T20115"/>
    <s v="ABB  PTE. LTD."/>
    <m/>
    <n v="0"/>
    <n v="0"/>
    <n v="0"/>
    <n v="0"/>
    <n v="0"/>
    <n v="0"/>
    <m/>
    <m/>
    <m/>
    <s v="No"/>
    <s v="W665546"/>
    <n v="0"/>
    <m/>
    <s v="T20115"/>
    <m/>
    <m/>
    <s v="S0363323"/>
  </r>
  <r>
    <x v="890"/>
    <n v="10000"/>
    <n v="20000"/>
    <n v="45775"/>
    <s v="502LAUGH"/>
    <s v=" 8:51:15 am"/>
    <s v="4820U8015"/>
    <m/>
    <x v="1"/>
    <s v="Yes"/>
    <n v="105"/>
    <s v="Laser"/>
    <x v="6"/>
    <s v="PM87"/>
    <s v="LEE SHIEN WEI"/>
    <n v="1700"/>
    <m/>
    <m/>
    <d v="2025-04-24T00:00:00"/>
    <m/>
    <n v="3"/>
    <n v="5100"/>
    <s v="PE"/>
    <s v="241086-120001"/>
    <n v="0"/>
    <n v="5000"/>
    <n v="100"/>
    <n v="0"/>
    <n v="0"/>
    <n v="0"/>
    <m/>
    <m/>
    <n v="0"/>
    <m/>
    <m/>
    <m/>
    <m/>
    <m/>
    <m/>
    <m/>
    <m/>
    <s v="241086-12"/>
    <s v="T20115"/>
    <s v="ABB  PTE. LTD."/>
    <m/>
    <n v="0"/>
    <n v="0"/>
    <n v="0"/>
    <n v="0"/>
    <n v="0"/>
    <n v="0"/>
    <m/>
    <m/>
    <m/>
    <s v="No"/>
    <s v="W665547"/>
    <n v="0"/>
    <m/>
    <s v="T20115"/>
    <m/>
    <m/>
    <s v="S0363323"/>
  </r>
  <r>
    <x v="891"/>
    <n v="10000"/>
    <n v="20000"/>
    <n v="45775"/>
    <s v="502LAUGH"/>
    <s v=" 8:51:15 am"/>
    <s v="4820U8015"/>
    <m/>
    <x v="1"/>
    <s v="Yes"/>
    <n v="105"/>
    <s v="Laser"/>
    <x v="6"/>
    <s v="PM87"/>
    <s v="LEE SHIEN WEI"/>
    <n v="1700"/>
    <m/>
    <m/>
    <d v="2025-04-24T00:00:00"/>
    <m/>
    <n v="3"/>
    <n v="5100"/>
    <s v="PE"/>
    <s v="241087-120001"/>
    <n v="0"/>
    <n v="5000"/>
    <n v="100"/>
    <n v="0"/>
    <n v="0"/>
    <n v="0"/>
    <m/>
    <m/>
    <n v="0"/>
    <m/>
    <m/>
    <m/>
    <m/>
    <m/>
    <m/>
    <m/>
    <m/>
    <s v="241087-12"/>
    <s v="T20115"/>
    <s v="ABB  PTE. LTD."/>
    <m/>
    <n v="0"/>
    <n v="0"/>
    <n v="0"/>
    <n v="0"/>
    <n v="0"/>
    <n v="0"/>
    <m/>
    <m/>
    <m/>
    <s v="No"/>
    <s v="W665548"/>
    <n v="0"/>
    <m/>
    <s v="T20115"/>
    <m/>
    <m/>
    <s v="S0363323"/>
  </r>
  <r>
    <x v="892"/>
    <n v="10000"/>
    <n v="20000"/>
    <n v="45775"/>
    <s v="502LAUGH"/>
    <s v=" 8:51:15 am"/>
    <s v="4820U8015"/>
    <m/>
    <x v="1"/>
    <s v="Yes"/>
    <n v="105"/>
    <s v="Laser"/>
    <x v="6"/>
    <s v="PM87"/>
    <s v="LEE SHIEN WEI"/>
    <n v="1700"/>
    <m/>
    <m/>
    <d v="2025-04-24T00:00:00"/>
    <m/>
    <n v="3"/>
    <n v="5100"/>
    <s v="PE"/>
    <s v="241088-120001"/>
    <n v="0"/>
    <n v="5000"/>
    <n v="100"/>
    <n v="0"/>
    <n v="0"/>
    <n v="0"/>
    <m/>
    <m/>
    <n v="0"/>
    <m/>
    <m/>
    <m/>
    <m/>
    <m/>
    <m/>
    <m/>
    <m/>
    <s v="241088-12"/>
    <s v="T20115"/>
    <s v="ABB  PTE. LTD."/>
    <m/>
    <n v="0"/>
    <n v="0"/>
    <n v="0"/>
    <n v="0"/>
    <n v="0"/>
    <n v="0"/>
    <m/>
    <m/>
    <m/>
    <s v="No"/>
    <s v="W665549"/>
    <n v="0"/>
    <m/>
    <s v="T20115"/>
    <m/>
    <m/>
    <s v="S0363323"/>
  </r>
  <r>
    <x v="1096"/>
    <n v="10000"/>
    <n v="10000"/>
    <n v="45784"/>
    <s v="502LAUGH"/>
    <s v=" 8:38:58 am"/>
    <s v="10620258081/10620258080/10620258078"/>
    <m/>
    <x v="0"/>
    <s v="Yes"/>
    <n v="79"/>
    <s v="HP Indigo 6800"/>
    <x v="0"/>
    <s v="PM21"/>
    <s v="LIM JIA FAN"/>
    <n v="4110"/>
    <n v="235.5"/>
    <n v="3.9249999999999998"/>
    <d v="2025-04-24T00:00:00"/>
    <m/>
    <n v="28"/>
    <n v="115080"/>
    <s v="PE"/>
    <s v="CH561-80124-FT0001"/>
    <n v="0"/>
    <n v="100000"/>
    <n v="15080"/>
    <n v="0"/>
    <n v="0"/>
    <n v="0"/>
    <m/>
    <m/>
    <n v="0"/>
    <m/>
    <m/>
    <m/>
    <m/>
    <m/>
    <m/>
    <m/>
    <m/>
    <s v="CH561-80124-FT"/>
    <s v="H08031-JIM-M"/>
    <s v="HP MALAYSIA MANUFACTURING SDN.BHD."/>
    <m/>
    <n v="0"/>
    <n v="0"/>
    <n v="0"/>
    <n v="0"/>
    <n v="0"/>
    <n v="0"/>
    <m/>
    <m/>
    <m/>
    <s v="No"/>
    <s v="W666045"/>
    <n v="0"/>
    <m/>
    <s v="H08031-JIM-M"/>
    <m/>
    <m/>
    <s v="S0363333"/>
  </r>
  <r>
    <x v="1097"/>
    <n v="10000"/>
    <n v="10000"/>
    <n v="45784"/>
    <s v="502LAUGH"/>
    <s v=" 8:38:02 am"/>
    <s v="10620258081/10620258080/10620258078"/>
    <m/>
    <x v="0"/>
    <s v="Yes"/>
    <n v="79"/>
    <s v="HP Indigo 6800"/>
    <x v="0"/>
    <s v="PM21"/>
    <s v="LIM JIA FAN"/>
    <n v="4110"/>
    <n v="235.5"/>
    <n v="3.9249999999999998"/>
    <d v="2025-04-24T00:00:00"/>
    <m/>
    <n v="28"/>
    <n v="115080"/>
    <s v="PE"/>
    <s v="N9K04-80019-FT0001"/>
    <n v="0"/>
    <n v="100000"/>
    <n v="15080"/>
    <n v="0"/>
    <n v="0"/>
    <n v="0"/>
    <m/>
    <m/>
    <n v="0"/>
    <m/>
    <m/>
    <m/>
    <m/>
    <m/>
    <m/>
    <m/>
    <m/>
    <s v="N9K04-80019-FT"/>
    <s v="H08031-JIM-M"/>
    <s v="HP MALAYSIA MANUFACTURING SDN.BHD."/>
    <m/>
    <n v="0"/>
    <n v="0"/>
    <n v="0"/>
    <n v="0"/>
    <n v="0"/>
    <n v="0"/>
    <m/>
    <m/>
    <m/>
    <s v="No"/>
    <s v="W666046"/>
    <n v="0"/>
    <m/>
    <s v="H08031-JIM-M"/>
    <m/>
    <m/>
    <s v="S0363334"/>
  </r>
  <r>
    <x v="1048"/>
    <n v="10000"/>
    <n v="10000"/>
    <n v="45776"/>
    <s v="502LAUGH"/>
    <s v=" 5:40:12 pm"/>
    <s v="U532458009"/>
    <m/>
    <x v="0"/>
    <s v="Yes"/>
    <n v="72"/>
    <s v="Xeikon 3500"/>
    <x v="0"/>
    <s v="PM17"/>
    <s v="NG SWEE CHEA"/>
    <n v="500"/>
    <m/>
    <m/>
    <d v="2025-04-24T00:00:00"/>
    <m/>
    <n v="6"/>
    <n v="3000"/>
    <s v="PE"/>
    <s v="ACCEPTED-55X900001"/>
    <n v="0"/>
    <n v="1000"/>
    <n v="2000"/>
    <n v="0"/>
    <n v="0"/>
    <n v="0"/>
    <m/>
    <m/>
    <n v="0"/>
    <m/>
    <m/>
    <m/>
    <m/>
    <m/>
    <m/>
    <m/>
    <m/>
    <s v="ACCEPTED-55X90"/>
    <s v="I09109"/>
    <s v="IKE TECHNOLOGY"/>
    <m/>
    <n v="0"/>
    <n v="0"/>
    <n v="0"/>
    <n v="0"/>
    <n v="0"/>
    <n v="0"/>
    <m/>
    <m/>
    <m/>
    <s v="No"/>
    <s v="W666048"/>
    <n v="0"/>
    <m/>
    <s v="I09109"/>
    <m/>
    <m/>
    <s v="S0363346"/>
  </r>
  <r>
    <x v="962"/>
    <n v="10000"/>
    <n v="30000"/>
    <n v="45776"/>
    <s v="502LAUGH"/>
    <n v="0.46378472222222222"/>
    <s v="10620258002/10620258004"/>
    <m/>
    <x v="1"/>
    <s v="Yes"/>
    <n v="77"/>
    <s v="Brotech DF330 "/>
    <x v="1"/>
    <s v="PM74"/>
    <s v="YONG CHEE SOON"/>
    <n v="3705"/>
    <n v="91.75"/>
    <n v="1.5291666666666666"/>
    <d v="2025-04-24T00:00:00"/>
    <m/>
    <n v="88"/>
    <n v="326040"/>
    <s v="PE"/>
    <s v="3YM38-80003-FT0001"/>
    <n v="0"/>
    <n v="300000"/>
    <n v="26040"/>
    <n v="0"/>
    <n v="0"/>
    <n v="0"/>
    <m/>
    <m/>
    <n v="0"/>
    <m/>
    <m/>
    <m/>
    <m/>
    <m/>
    <m/>
    <m/>
    <m/>
    <s v="3YM38-80003-FT"/>
    <s v="H08031-JIM-M"/>
    <s v="HP MALAYSIA MANUFACTURING SDN.BHD."/>
    <m/>
    <n v="0"/>
    <n v="0"/>
    <n v="0"/>
    <n v="0"/>
    <n v="0"/>
    <n v="0"/>
    <m/>
    <m/>
    <m/>
    <s v="No"/>
    <s v="W666050"/>
    <n v="0"/>
    <m/>
    <s v="H08031-JIM-M"/>
    <m/>
    <m/>
    <s v="S0363339"/>
  </r>
  <r>
    <x v="1028"/>
    <n v="10000"/>
    <n v="20000"/>
    <n v="45771"/>
    <s v="502LAUGH"/>
    <s v=" 5:40:09 pm"/>
    <s v="M0BI68841"/>
    <m/>
    <x v="1"/>
    <s v="Yes"/>
    <n v="63"/>
    <s v="SANKI"/>
    <x v="2"/>
    <s v="PM80"/>
    <s v="YAP ZHI PING"/>
    <n v="625"/>
    <n v="60.625"/>
    <n v="1.0104166666666667"/>
    <d v="2025-04-24T00:00:00"/>
    <m/>
    <n v="16"/>
    <n v="10000"/>
    <s v="PE"/>
    <s v="713891301-ADS1360001"/>
    <n v="0"/>
    <n v="10000"/>
    <n v="0"/>
    <n v="0"/>
    <n v="0"/>
    <n v="0"/>
    <m/>
    <m/>
    <n v="0"/>
    <m/>
    <m/>
    <m/>
    <m/>
    <m/>
    <m/>
    <m/>
    <m/>
    <s v="713891301-ADS1366"/>
    <s v="S19314"/>
    <s v="SEAGATE TECHNOLOGY INTERNATIONAL (WUXI) CO., LTD"/>
    <m/>
    <n v="0"/>
    <n v="0"/>
    <n v="0"/>
    <n v="0"/>
    <n v="0"/>
    <n v="0"/>
    <m/>
    <m/>
    <m/>
    <s v="No"/>
    <s v="W665570"/>
    <n v="0"/>
    <m/>
    <s v="S19314"/>
    <m/>
    <m/>
    <s v="H0065024"/>
  </r>
  <r>
    <x v="1029"/>
    <n v="10000"/>
    <n v="20000"/>
    <n v="45771"/>
    <s v="502LAUGH"/>
    <s v=" 5:40:58 pm"/>
    <s v="M0BI68841"/>
    <m/>
    <x v="1"/>
    <s v="Yes"/>
    <n v="63"/>
    <s v="SANKI"/>
    <x v="2"/>
    <s v="PM80"/>
    <s v="YAP ZHI PING"/>
    <n v="3750"/>
    <n v="138.75"/>
    <n v="2.3125"/>
    <d v="2025-04-24T00:00:00"/>
    <m/>
    <n v="16"/>
    <n v="60000"/>
    <s v="PE"/>
    <s v="713891303-ADS1360001"/>
    <n v="0"/>
    <n v="60000"/>
    <n v="0"/>
    <n v="0"/>
    <n v="0"/>
    <n v="0"/>
    <m/>
    <m/>
    <n v="0"/>
    <m/>
    <m/>
    <m/>
    <m/>
    <m/>
    <m/>
    <m/>
    <m/>
    <s v="713891303-ADS1366"/>
    <s v="S19314"/>
    <s v="SEAGATE TECHNOLOGY INTERNATIONAL (WUXI) CO., LTD"/>
    <m/>
    <n v="0"/>
    <n v="0"/>
    <n v="0"/>
    <n v="0"/>
    <n v="0"/>
    <n v="0"/>
    <m/>
    <m/>
    <m/>
    <s v="No"/>
    <s v="W665571"/>
    <n v="0"/>
    <m/>
    <s v="S19314"/>
    <m/>
    <m/>
    <s v="H0065025"/>
  </r>
  <r>
    <x v="1049"/>
    <n v="10000"/>
    <n v="10000"/>
    <n v="45772"/>
    <s v="502LAUGH"/>
    <s v=" 9:34:57 am"/>
    <s v="M0BI68841"/>
    <m/>
    <x v="0"/>
    <s v="Yes"/>
    <n v="78"/>
    <s v="Baby Sanki"/>
    <x v="3"/>
    <s v="PM84"/>
    <s v="TAN TAI TOH"/>
    <n v="4000"/>
    <n v="145"/>
    <n v="2.4166666666666665"/>
    <d v="2025-04-24T00:00:00"/>
    <m/>
    <n v="16"/>
    <n v="64000"/>
    <s v="PE"/>
    <s v="713891303-ADS1360001"/>
    <n v="0"/>
    <n v="60000"/>
    <n v="4000"/>
    <n v="0"/>
    <n v="0"/>
    <n v="0"/>
    <m/>
    <m/>
    <n v="0"/>
    <m/>
    <m/>
    <m/>
    <m/>
    <m/>
    <m/>
    <m/>
    <m/>
    <s v="713891303-ADS1366"/>
    <s v="S19314"/>
    <s v="SEAGATE TECHNOLOGY INTERNATIONAL (WUXI) CO., LTD"/>
    <m/>
    <n v="0"/>
    <n v="0"/>
    <n v="0"/>
    <n v="0"/>
    <n v="0"/>
    <n v="0"/>
    <m/>
    <m/>
    <m/>
    <s v="No"/>
    <s v="W666068"/>
    <n v="0"/>
    <m/>
    <s v="S19314"/>
    <m/>
    <m/>
    <s v="H0065026"/>
  </r>
  <r>
    <x v="1049"/>
    <n v="10000"/>
    <n v="20000"/>
    <n v="45772"/>
    <s v="502LAUGH"/>
    <s v=" 9:34:57 am"/>
    <s v="M0BI68841"/>
    <m/>
    <x v="1"/>
    <s v="Yes"/>
    <n v="63"/>
    <s v="SANKI"/>
    <x v="2"/>
    <s v="PM80"/>
    <s v="YAP ZHI PING"/>
    <n v="3750"/>
    <n v="138.75"/>
    <n v="2.3125"/>
    <d v="2025-04-24T00:00:00"/>
    <m/>
    <n v="16"/>
    <n v="60000"/>
    <s v="PE"/>
    <s v="713891303-ADS1360001"/>
    <n v="0"/>
    <n v="60000"/>
    <n v="0"/>
    <n v="0"/>
    <n v="0"/>
    <n v="0"/>
    <m/>
    <m/>
    <n v="0"/>
    <m/>
    <m/>
    <m/>
    <m/>
    <m/>
    <m/>
    <m/>
    <m/>
    <s v="713891303-ADS1366"/>
    <s v="S19314"/>
    <s v="SEAGATE TECHNOLOGY INTERNATIONAL (WUXI) CO., LTD"/>
    <m/>
    <n v="0"/>
    <n v="0"/>
    <n v="0"/>
    <n v="0"/>
    <n v="0"/>
    <n v="0"/>
    <m/>
    <m/>
    <m/>
    <s v="No"/>
    <s v="W666068"/>
    <n v="0"/>
    <m/>
    <s v="S19314"/>
    <m/>
    <m/>
    <s v="H0065026"/>
  </r>
  <r>
    <x v="1030"/>
    <n v="10000"/>
    <n v="20000"/>
    <n v="45771"/>
    <s v="502LAUGH"/>
    <s v=" 5:38:40 pm"/>
    <s v="M0BFL2381"/>
    <m/>
    <x v="1"/>
    <s v="Yes"/>
    <n v="63"/>
    <s v="SANKI"/>
    <x v="2"/>
    <s v="PM80"/>
    <s v="YAP ZHI PING"/>
    <n v="5000"/>
    <n v="170"/>
    <n v="2.8333333333333335"/>
    <d v="2025-04-24T00:00:00"/>
    <m/>
    <n v="16"/>
    <n v="80000"/>
    <s v="PE"/>
    <s v="714370207-ADS1360001"/>
    <n v="0"/>
    <n v="80000"/>
    <n v="0"/>
    <n v="0"/>
    <n v="0"/>
    <n v="0"/>
    <m/>
    <m/>
    <n v="0"/>
    <m/>
    <m/>
    <m/>
    <m/>
    <m/>
    <m/>
    <m/>
    <m/>
    <s v="714370207-ADS1366"/>
    <s v="S19314"/>
    <s v="SEAGATE TECHNOLOGY INTERNATIONAL (WUXI) CO., LTD"/>
    <m/>
    <n v="0"/>
    <n v="0"/>
    <n v="0"/>
    <n v="0"/>
    <n v="0"/>
    <n v="0"/>
    <m/>
    <m/>
    <m/>
    <s v="No"/>
    <s v="W666070"/>
    <n v="0"/>
    <m/>
    <s v="S19314"/>
    <m/>
    <m/>
    <s v="H0065029"/>
  </r>
  <r>
    <x v="899"/>
    <n v="10000"/>
    <n v="20000"/>
    <n v="45772"/>
    <s v="502LAUGH"/>
    <s v=" 5:13:39 pm"/>
    <n v="17190809009"/>
    <m/>
    <x v="0"/>
    <s v="Yes"/>
    <n v="68"/>
    <s v="SANKI"/>
    <x v="2"/>
    <s v="QC04"/>
    <s v="YANG TONGJING"/>
    <n v="25000"/>
    <n v="670"/>
    <n v="11.166666666666666"/>
    <d v="2025-04-24T00:00:00"/>
    <m/>
    <n v="2"/>
    <n v="50000"/>
    <s v="PE"/>
    <s v="719007600 REVA0001"/>
    <n v="0"/>
    <n v="50000"/>
    <n v="0"/>
    <n v="0"/>
    <n v="0"/>
    <n v="0"/>
    <m/>
    <m/>
    <n v="0"/>
    <m/>
    <m/>
    <m/>
    <m/>
    <m/>
    <m/>
    <m/>
    <m/>
    <s v="719007600 REVA"/>
    <s v="S19314"/>
    <s v="SEAGATE TECHNOLOGY INTERNATIONAL (WUXI) CO., LTD"/>
    <m/>
    <n v="0"/>
    <n v="0"/>
    <n v="0"/>
    <n v="0"/>
    <n v="0"/>
    <n v="0"/>
    <m/>
    <m/>
    <m/>
    <s v="No"/>
    <s v="W665572"/>
    <n v="0"/>
    <m/>
    <s v="S19314"/>
    <m/>
    <m/>
    <s v="H0065030"/>
  </r>
  <r>
    <x v="1081"/>
    <n v="10000"/>
    <n v="10000"/>
    <n v="45772"/>
    <s v="502LAUGH"/>
    <s v=" 5:15:22 pm"/>
    <s v="5307501-02-01-05/5307501-02-01-02/5307412-03-02-02"/>
    <m/>
    <x v="0"/>
    <s v="Yes"/>
    <n v="90"/>
    <s v="HDS"/>
    <x v="2"/>
    <s v="PM35"/>
    <s v="TAN MIN KANG"/>
    <n v="10800"/>
    <n v="585"/>
    <n v="9.75"/>
    <d v="2025-04-24T00:00:00"/>
    <m/>
    <n v="2"/>
    <n v="21600"/>
    <s v="PE"/>
    <s v="723852900-PROTO 0001"/>
    <n v="0"/>
    <n v="21600"/>
    <n v="0"/>
    <n v="0"/>
    <n v="0"/>
    <n v="0"/>
    <m/>
    <m/>
    <n v="0"/>
    <m/>
    <m/>
    <m/>
    <m/>
    <m/>
    <m/>
    <m/>
    <m/>
    <s v="723852900-PROTO D"/>
    <s v="S19314"/>
    <s v="SEAGATE TECHNOLOGY INTERNATIONAL (WUXI) CO., LTD"/>
    <m/>
    <n v="0"/>
    <n v="0"/>
    <n v="0"/>
    <n v="0"/>
    <n v="0"/>
    <n v="0"/>
    <m/>
    <m/>
    <m/>
    <s v="No"/>
    <s v="W665573"/>
    <n v="0"/>
    <m/>
    <s v="S19314"/>
    <m/>
    <m/>
    <s v="H0065032"/>
  </r>
  <r>
    <x v="1082"/>
    <n v="10000"/>
    <n v="10000"/>
    <n v="45771"/>
    <s v="502LAUGH"/>
    <s v=" 5:20:06 pm"/>
    <s v="M0BUQ9651"/>
    <m/>
    <x v="0"/>
    <s v="Yes"/>
    <n v="26"/>
    <s v="Sanki SKP250 Full Rotary"/>
    <x v="3"/>
    <s v="PS70"/>
    <s v="YEO WOO KEONG"/>
    <n v="9000"/>
    <n v="270"/>
    <n v="4.5"/>
    <d v="2025-04-24T00:00:00"/>
    <m/>
    <n v="4"/>
    <n v="36000"/>
    <s v="PE"/>
    <s v="202659200 REVA0001"/>
    <n v="0"/>
    <n v="36000"/>
    <n v="0"/>
    <n v="0"/>
    <n v="0"/>
    <n v="0"/>
    <m/>
    <m/>
    <n v="0"/>
    <m/>
    <m/>
    <m/>
    <m/>
    <m/>
    <m/>
    <m/>
    <m/>
    <s v="202659200 REVA"/>
    <s v="S19081-TH"/>
    <s v="SEAGATE TECHNOLOGY (THAILAND) LTD."/>
    <m/>
    <n v="0"/>
    <n v="0"/>
    <n v="0"/>
    <n v="0"/>
    <n v="0"/>
    <n v="0"/>
    <m/>
    <m/>
    <m/>
    <s v="No"/>
    <s v="W665576"/>
    <n v="0"/>
    <m/>
    <s v="S19081-TH"/>
    <m/>
    <m/>
    <s v="H0065040"/>
  </r>
  <r>
    <x v="1083"/>
    <n v="10000"/>
    <n v="10000"/>
    <n v="45776"/>
    <s v="502LAUGH"/>
    <s v=" 8:30:45 am"/>
    <n v="17190809007"/>
    <m/>
    <x v="0"/>
    <s v="Yes"/>
    <n v="68"/>
    <s v="SANKI"/>
    <x v="2"/>
    <s v="QC04"/>
    <s v="YANG TONGJING"/>
    <n v="50000"/>
    <n v="1295"/>
    <n v="21.583333333333332"/>
    <d v="2025-04-24T00:00:00"/>
    <m/>
    <n v="2"/>
    <n v="100000"/>
    <s v="PE"/>
    <s v="719007600 REVA0001"/>
    <n v="0"/>
    <n v="100000"/>
    <n v="0"/>
    <n v="0"/>
    <n v="0"/>
    <n v="0"/>
    <m/>
    <m/>
    <n v="0"/>
    <m/>
    <m/>
    <m/>
    <m/>
    <m/>
    <m/>
    <m/>
    <m/>
    <s v="719007600 REVA"/>
    <s v="S19081-TH"/>
    <s v="SEAGATE TECHNOLOGY (THAILAND) LTD."/>
    <m/>
    <n v="0"/>
    <n v="0"/>
    <n v="0"/>
    <n v="0"/>
    <n v="0"/>
    <n v="0"/>
    <m/>
    <m/>
    <m/>
    <s v="No"/>
    <s v="W665578"/>
    <n v="0"/>
    <m/>
    <s v="S19081-TH"/>
    <m/>
    <m/>
    <s v="H0065051"/>
  </r>
  <r>
    <x v="1032"/>
    <n v="10000"/>
    <n v="20000"/>
    <n v="45772"/>
    <s v="502LAUGH"/>
    <s v=" 9:33:35 am"/>
    <s v="5307412-03-03-07/5307501-04-01-01/53074120303-10"/>
    <m/>
    <x v="0"/>
    <s v="Yes"/>
    <n v="90"/>
    <s v="HDS"/>
    <x v="2"/>
    <s v="PM35"/>
    <s v="TAN MIN KANG"/>
    <n v="8100"/>
    <n v="450"/>
    <n v="7.5"/>
    <d v="2025-04-24T00:00:00"/>
    <m/>
    <n v="2"/>
    <n v="16200"/>
    <s v="PE"/>
    <s v="723852900-PROTO 0001"/>
    <n v="0"/>
    <n v="16200"/>
    <n v="0"/>
    <n v="0"/>
    <n v="0"/>
    <n v="0"/>
    <m/>
    <m/>
    <n v="0"/>
    <m/>
    <m/>
    <m/>
    <m/>
    <m/>
    <m/>
    <m/>
    <m/>
    <s v="723852900-PROTO D"/>
    <s v="S19081-TH"/>
    <s v="SEAGATE TECHNOLOGY (THAILAND) LTD."/>
    <m/>
    <n v="0"/>
    <n v="0"/>
    <n v="0"/>
    <n v="0"/>
    <n v="0"/>
    <n v="0"/>
    <m/>
    <m/>
    <m/>
    <s v="No"/>
    <s v="W665580"/>
    <n v="0"/>
    <m/>
    <s v="S19081-TH"/>
    <m/>
    <m/>
    <s v="H0065053"/>
  </r>
  <r>
    <x v="1084"/>
    <n v="10000"/>
    <n v="10000"/>
    <n v="45772"/>
    <s v="502LAUGH"/>
    <s v=" 8:35:31 am"/>
    <s v="I3B055H052"/>
    <m/>
    <x v="0"/>
    <s v="Yes"/>
    <n v="31"/>
    <s v="Sanki SKP250 Full Rotary"/>
    <x v="3"/>
    <s v="PS27"/>
    <s v="TAN TECK HEE"/>
    <n v="3000"/>
    <n v="120"/>
    <n v="2"/>
    <d v="2025-04-24T00:00:00"/>
    <m/>
    <n v="1"/>
    <n v="3000"/>
    <s v="PE"/>
    <s v="DANGER LBL-145X20001"/>
    <n v="0"/>
    <n v="3000"/>
    <n v="0"/>
    <n v="0"/>
    <n v="0"/>
    <n v="0"/>
    <m/>
    <m/>
    <n v="0"/>
    <m/>
    <m/>
    <m/>
    <m/>
    <m/>
    <m/>
    <m/>
    <m/>
    <s v="DANGER LBL-145X225MM"/>
    <s v="P16194"/>
    <s v="PRINTEX OFFSET PRINTING CO."/>
    <m/>
    <n v="0"/>
    <n v="0"/>
    <n v="0"/>
    <n v="0"/>
    <n v="0"/>
    <n v="0"/>
    <m/>
    <m/>
    <m/>
    <s v="No"/>
    <s v="W665583"/>
    <n v="0"/>
    <m/>
    <s v="P16194"/>
    <m/>
    <m/>
    <s v="S0363408"/>
  </r>
  <r>
    <x v="1051"/>
    <n v="10000"/>
    <n v="30000"/>
    <n v="45776"/>
    <s v="502LAUGH"/>
    <s v=" 2:23:47 pm"/>
    <s v="XHX2412290116"/>
    <m/>
    <x v="0"/>
    <s v="Yes"/>
    <n v="117"/>
    <s v="HDS"/>
    <x v="2"/>
    <s v="PM75"/>
    <s v="TOO CHIOU SHYAN"/>
    <n v="3334"/>
    <n v="211.7"/>
    <n v="3.5283333333333333"/>
    <d v="2025-04-24T00:00:00"/>
    <m/>
    <n v="3"/>
    <n v="10002"/>
    <s v="PE"/>
    <s v="1F3Y1-40009-SG0001"/>
    <n v="0"/>
    <n v="10000"/>
    <n v="2"/>
    <n v="0"/>
    <n v="0"/>
    <n v="0"/>
    <m/>
    <m/>
    <n v="0"/>
    <m/>
    <m/>
    <m/>
    <m/>
    <m/>
    <m/>
    <m/>
    <m/>
    <s v="1F3Y1-40009-SG"/>
    <s v="F06192"/>
    <s v="FUTAIHUA PRECISION INDUSTRY (WEIHAI) CO.LTD"/>
    <m/>
    <n v="0"/>
    <n v="0"/>
    <n v="0"/>
    <n v="0"/>
    <n v="0"/>
    <n v="0"/>
    <m/>
    <m/>
    <m/>
    <s v="No"/>
    <s v="W666086"/>
    <n v="0"/>
    <m/>
    <s v="F06192"/>
    <m/>
    <m/>
    <s v="S0363422"/>
  </r>
  <r>
    <x v="1052"/>
    <n v="10000"/>
    <n v="10000"/>
    <n v="45776"/>
    <s v="502LAUGH"/>
    <s v=" 8:27:54 am"/>
    <s v="U532458009"/>
    <m/>
    <x v="0"/>
    <s v="Yes"/>
    <n v="72"/>
    <s v="Xeikon 3500"/>
    <x v="0"/>
    <s v="PM17"/>
    <s v="NG SWEE CHEA"/>
    <n v="1000"/>
    <m/>
    <m/>
    <d v="2025-04-24T00:00:00"/>
    <m/>
    <n v="6"/>
    <n v="6000"/>
    <s v="PE"/>
    <s v="TR11690001"/>
    <n v="0"/>
    <n v="5000"/>
    <n v="1000"/>
    <n v="0"/>
    <n v="0"/>
    <n v="0"/>
    <m/>
    <m/>
    <n v="0"/>
    <m/>
    <m/>
    <m/>
    <m/>
    <m/>
    <m/>
    <m/>
    <m/>
    <s v="TR1169"/>
    <s v="I09109"/>
    <s v="IKE TECHNOLOGY"/>
    <m/>
    <n v="0"/>
    <n v="0"/>
    <n v="0"/>
    <n v="0"/>
    <n v="0"/>
    <n v="0"/>
    <m/>
    <m/>
    <m/>
    <s v="No"/>
    <s v="W666087"/>
    <n v="0"/>
    <m/>
    <s v="I09109"/>
    <m/>
    <m/>
    <s v="S0363423"/>
  </r>
  <r>
    <x v="1053"/>
    <n v="10000"/>
    <n v="10000"/>
    <n v="45771"/>
    <s v="502LAUGH"/>
    <s v=" 4:29:23 pm"/>
    <s v="U481658094/U480562006"/>
    <m/>
    <x v="0"/>
    <s v="Yes"/>
    <n v="95"/>
    <s v="HDS 8"/>
    <x v="2"/>
    <s v="PM40"/>
    <s v="NGOI CHUN YONG"/>
    <n v="358"/>
    <n v="62.9"/>
    <n v="1.0483333333333333"/>
    <d v="2025-04-24T00:00:00"/>
    <m/>
    <n v="28"/>
    <n v="10016"/>
    <s v="PE"/>
    <s v="FREEZONE-30X30MM0001"/>
    <n v="0"/>
    <n v="10000"/>
    <n v="16"/>
    <n v="0"/>
    <n v="0"/>
    <n v="0"/>
    <m/>
    <m/>
    <n v="0"/>
    <m/>
    <m/>
    <m/>
    <m/>
    <m/>
    <m/>
    <m/>
    <m/>
    <s v="FREEZONE-30X30MM"/>
    <s v="J10025"/>
    <s v="JMS SINGAPORE PTE LTD"/>
    <m/>
    <n v="0"/>
    <n v="0"/>
    <n v="0"/>
    <n v="0"/>
    <n v="0"/>
    <n v="0"/>
    <m/>
    <m/>
    <m/>
    <s v="No"/>
    <s v="W666096"/>
    <n v="0"/>
    <m/>
    <s v="J10025"/>
    <m/>
    <m/>
    <s v="ZSA101822"/>
  </r>
  <r>
    <x v="1053"/>
    <n v="20000"/>
    <n v="10000"/>
    <n v="45771"/>
    <s v="502LAUGH"/>
    <s v=" 4:29:23 pm"/>
    <s v="U481658094/U480562006"/>
    <m/>
    <x v="0"/>
    <s v="Yes"/>
    <n v="95"/>
    <s v="HDS 8"/>
    <x v="2"/>
    <s v="PM40"/>
    <s v="NGOI CHUN YONG"/>
    <n v="357"/>
    <n v="62.85"/>
    <n v="1.0475000000000001"/>
    <d v="2025-04-24T00:00:00"/>
    <m/>
    <n v="28"/>
    <n v="10000"/>
    <s v="PE"/>
    <s v="FREEZONE-30X30MM0001"/>
    <n v="0"/>
    <n v="10000"/>
    <n v="0"/>
    <n v="0"/>
    <n v="0"/>
    <n v="0"/>
    <m/>
    <m/>
    <n v="0"/>
    <m/>
    <m/>
    <m/>
    <m/>
    <m/>
    <m/>
    <m/>
    <m/>
    <s v="FREEZONE-30X30MM"/>
    <s v="J10025"/>
    <s v="JMS SINGAPORE PTE LTD"/>
    <m/>
    <n v="0"/>
    <n v="0"/>
    <n v="0"/>
    <n v="0"/>
    <n v="0"/>
    <n v="0"/>
    <m/>
    <m/>
    <m/>
    <s v="No"/>
    <s v="W666096"/>
    <n v="0"/>
    <m/>
    <s v="J10025"/>
    <m/>
    <m/>
    <s v="ZSA101822"/>
  </r>
  <r>
    <x v="1053"/>
    <n v="30000"/>
    <n v="10000"/>
    <n v="45771"/>
    <s v="502LAUGH"/>
    <s v=" 4:29:23 pm"/>
    <s v="U481658094/U480562006"/>
    <m/>
    <x v="0"/>
    <s v="Yes"/>
    <n v="95"/>
    <s v="HDS 8"/>
    <x v="2"/>
    <s v="PM40"/>
    <s v="NGOI CHUN YONG"/>
    <n v="357"/>
    <n v="62.85"/>
    <n v="1.0475000000000001"/>
    <d v="2025-04-24T00:00:00"/>
    <m/>
    <n v="28"/>
    <n v="10000"/>
    <s v="PE"/>
    <s v="FREEZONE-30X30MM0001"/>
    <n v="0"/>
    <n v="10000"/>
    <n v="0"/>
    <n v="0"/>
    <n v="0"/>
    <n v="0"/>
    <m/>
    <m/>
    <n v="0"/>
    <m/>
    <m/>
    <m/>
    <m/>
    <m/>
    <m/>
    <m/>
    <m/>
    <s v="FREEZONE-30X30MM"/>
    <s v="J10025"/>
    <s v="JMS SINGAPORE PTE LTD"/>
    <m/>
    <n v="0"/>
    <n v="0"/>
    <n v="0"/>
    <n v="0"/>
    <n v="0"/>
    <n v="0"/>
    <m/>
    <m/>
    <m/>
    <s v="No"/>
    <s v="W666096"/>
    <n v="0"/>
    <m/>
    <s v="J10025"/>
    <m/>
    <m/>
    <s v="ZSA101822"/>
  </r>
  <r>
    <x v="1053"/>
    <n v="40000"/>
    <n v="10000"/>
    <n v="45771"/>
    <s v="502LAUGH"/>
    <s v=" 4:29:23 pm"/>
    <s v="U481658094/U480562006"/>
    <m/>
    <x v="0"/>
    <s v="Yes"/>
    <n v="95"/>
    <s v="HDS 8"/>
    <x v="2"/>
    <s v="PM40"/>
    <s v="NGOI CHUN YONG"/>
    <n v="357"/>
    <n v="62.85"/>
    <n v="1.0475000000000001"/>
    <d v="2025-04-24T00:00:00"/>
    <m/>
    <n v="28"/>
    <n v="10000"/>
    <s v="PE"/>
    <s v="FREEZONE-30X30MM0001"/>
    <n v="0"/>
    <n v="10000"/>
    <n v="0"/>
    <n v="0"/>
    <n v="0"/>
    <n v="0"/>
    <m/>
    <m/>
    <n v="0"/>
    <m/>
    <m/>
    <m/>
    <m/>
    <m/>
    <m/>
    <m/>
    <m/>
    <s v="FREEZONE-30X30MM"/>
    <s v="J10025"/>
    <s v="JMS SINGAPORE PTE LTD"/>
    <m/>
    <n v="0"/>
    <n v="0"/>
    <n v="0"/>
    <n v="0"/>
    <n v="0"/>
    <n v="0"/>
    <m/>
    <m/>
    <m/>
    <s v="No"/>
    <s v="W666096"/>
    <n v="0"/>
    <m/>
    <s v="J10025"/>
    <m/>
    <m/>
    <s v="ZSA101822"/>
  </r>
  <r>
    <x v="1053"/>
    <n v="50000"/>
    <n v="10000"/>
    <n v="45771"/>
    <s v="502LAUGH"/>
    <s v=" 4:29:23 pm"/>
    <s v="U481658094/U480562006"/>
    <m/>
    <x v="0"/>
    <s v="Yes"/>
    <n v="95"/>
    <s v="HDS 8"/>
    <x v="2"/>
    <s v="PM40"/>
    <s v="NGOI CHUN YONG"/>
    <n v="357"/>
    <n v="62.85"/>
    <n v="1.0475000000000001"/>
    <d v="2025-04-24T00:00:00"/>
    <m/>
    <n v="28"/>
    <n v="10000"/>
    <s v="PE"/>
    <s v="FREEZONE-30X30MM0001"/>
    <n v="0"/>
    <n v="10000"/>
    <n v="0"/>
    <n v="0"/>
    <n v="0"/>
    <n v="0"/>
    <m/>
    <m/>
    <n v="0"/>
    <m/>
    <m/>
    <m/>
    <m/>
    <m/>
    <m/>
    <m/>
    <m/>
    <s v="FREEZONE-30X30MM"/>
    <s v="J10025"/>
    <s v="JMS SINGAPORE PTE LTD"/>
    <m/>
    <n v="0"/>
    <n v="0"/>
    <n v="0"/>
    <n v="0"/>
    <n v="0"/>
    <n v="0"/>
    <m/>
    <m/>
    <m/>
    <s v="No"/>
    <s v="W666096"/>
    <n v="0"/>
    <m/>
    <s v="J10025"/>
    <m/>
    <m/>
    <s v="ZSA101822"/>
  </r>
  <r>
    <x v="1053"/>
    <n v="60000"/>
    <n v="10000"/>
    <n v="45771"/>
    <s v="502LAUGH"/>
    <s v=" 4:29:23 pm"/>
    <s v="U481658094/U480562006"/>
    <m/>
    <x v="0"/>
    <s v="Yes"/>
    <n v="95"/>
    <s v="HDS 8"/>
    <x v="2"/>
    <s v="PM40"/>
    <s v="NGOI CHUN YONG"/>
    <n v="357"/>
    <n v="62.85"/>
    <n v="1.0475000000000001"/>
    <d v="2025-04-24T00:00:00"/>
    <m/>
    <n v="28"/>
    <n v="10000"/>
    <s v="PE"/>
    <s v="FREEZONE-30X30MM0001"/>
    <n v="0"/>
    <n v="10000"/>
    <n v="0"/>
    <n v="0"/>
    <n v="0"/>
    <n v="0"/>
    <m/>
    <m/>
    <n v="0"/>
    <m/>
    <m/>
    <m/>
    <m/>
    <m/>
    <m/>
    <m/>
    <m/>
    <s v="FREEZONE-30X30MM"/>
    <s v="J10025"/>
    <s v="JMS SINGAPORE PTE LTD"/>
    <m/>
    <n v="0"/>
    <n v="0"/>
    <n v="0"/>
    <n v="0"/>
    <n v="0"/>
    <n v="0"/>
    <m/>
    <m/>
    <m/>
    <s v="No"/>
    <s v="W666096"/>
    <n v="0"/>
    <m/>
    <s v="J10025"/>
    <m/>
    <m/>
    <s v="ZSA101822"/>
  </r>
  <r>
    <x v="1053"/>
    <n v="70000"/>
    <n v="10000"/>
    <n v="45771"/>
    <s v="502LAUGH"/>
    <s v=" 4:29:23 pm"/>
    <s v="U481658094/U480562006"/>
    <m/>
    <x v="0"/>
    <s v="Yes"/>
    <n v="95"/>
    <s v="HDS 8"/>
    <x v="2"/>
    <s v="PM40"/>
    <s v="NGOI CHUN YONG"/>
    <n v="357"/>
    <n v="62.85"/>
    <n v="1.0475000000000001"/>
    <d v="2025-04-24T00:00:00"/>
    <m/>
    <n v="28"/>
    <n v="10000"/>
    <s v="PE"/>
    <s v="FREEZONE-30X30MM0001"/>
    <n v="0"/>
    <n v="10000"/>
    <n v="0"/>
    <n v="0"/>
    <n v="0"/>
    <n v="0"/>
    <m/>
    <m/>
    <n v="0"/>
    <m/>
    <m/>
    <m/>
    <m/>
    <m/>
    <m/>
    <m/>
    <m/>
    <s v="FREEZONE-30X30MM"/>
    <s v="J10025"/>
    <s v="JMS SINGAPORE PTE LTD"/>
    <m/>
    <n v="0"/>
    <n v="0"/>
    <n v="0"/>
    <n v="0"/>
    <n v="0"/>
    <n v="0"/>
    <m/>
    <m/>
    <m/>
    <s v="No"/>
    <s v="W666096"/>
    <n v="0"/>
    <m/>
    <s v="J10025"/>
    <m/>
    <m/>
    <s v="ZSA101822"/>
  </r>
  <r>
    <x v="1053"/>
    <n v="80000"/>
    <n v="10000"/>
    <n v="45771"/>
    <s v="502LAUGH"/>
    <s v=" 4:29:23 pm"/>
    <s v="U481658094/U480562006"/>
    <m/>
    <x v="0"/>
    <s v="Yes"/>
    <n v="95"/>
    <s v="HDS 8"/>
    <x v="2"/>
    <s v="PM40"/>
    <s v="NGOI CHUN YONG"/>
    <n v="357"/>
    <n v="62.85"/>
    <n v="1.0475000000000001"/>
    <d v="2025-04-24T00:00:00"/>
    <m/>
    <n v="28"/>
    <n v="10000"/>
    <s v="PE"/>
    <s v="FREEZONE-30X30MM0001"/>
    <n v="0"/>
    <n v="10000"/>
    <n v="0"/>
    <n v="0"/>
    <n v="0"/>
    <n v="0"/>
    <m/>
    <m/>
    <n v="0"/>
    <m/>
    <m/>
    <m/>
    <m/>
    <m/>
    <m/>
    <m/>
    <m/>
    <s v="FREEZONE-30X30MM"/>
    <s v="J10025"/>
    <s v="JMS SINGAPORE PTE LTD"/>
    <m/>
    <n v="0"/>
    <n v="0"/>
    <n v="0"/>
    <n v="0"/>
    <n v="0"/>
    <n v="0"/>
    <m/>
    <m/>
    <m/>
    <s v="No"/>
    <s v="W666096"/>
    <n v="0"/>
    <m/>
    <s v="J10025"/>
    <m/>
    <m/>
    <s v="ZSA101822"/>
  </r>
  <r>
    <x v="1053"/>
    <n v="90000"/>
    <n v="10000"/>
    <n v="45771"/>
    <s v="502LAUGH"/>
    <s v=" 4:29:23 pm"/>
    <s v="U481658094/U480562006"/>
    <m/>
    <x v="0"/>
    <s v="Yes"/>
    <n v="95"/>
    <s v="HDS 8"/>
    <x v="2"/>
    <s v="PM40"/>
    <s v="NGOI CHUN YONG"/>
    <n v="357"/>
    <n v="62.85"/>
    <n v="1.0475000000000001"/>
    <d v="2025-04-24T00:00:00"/>
    <m/>
    <n v="28"/>
    <n v="10000"/>
    <s v="PE"/>
    <s v="FREEZONE-30X30MM0001"/>
    <n v="0"/>
    <n v="10000"/>
    <n v="0"/>
    <n v="0"/>
    <n v="0"/>
    <n v="0"/>
    <m/>
    <m/>
    <n v="0"/>
    <m/>
    <m/>
    <m/>
    <m/>
    <m/>
    <m/>
    <m/>
    <m/>
    <s v="FREEZONE-30X30MM"/>
    <s v="J10025"/>
    <s v="JMS SINGAPORE PTE LTD"/>
    <m/>
    <n v="0"/>
    <n v="0"/>
    <n v="0"/>
    <n v="0"/>
    <n v="0"/>
    <n v="0"/>
    <m/>
    <m/>
    <m/>
    <s v="No"/>
    <s v="W666096"/>
    <n v="0"/>
    <m/>
    <s v="J10025"/>
    <m/>
    <m/>
    <s v="ZSA101822"/>
  </r>
  <r>
    <x v="1053"/>
    <n v="100000"/>
    <n v="10000"/>
    <n v="45771"/>
    <s v="502LAUGH"/>
    <s v=" 4:29:23 pm"/>
    <s v="U481658094/U480562006"/>
    <m/>
    <x v="0"/>
    <s v="Yes"/>
    <n v="95"/>
    <s v="HDS 8"/>
    <x v="2"/>
    <s v="PM40"/>
    <s v="NGOI CHUN YONG"/>
    <n v="357"/>
    <n v="62.85"/>
    <n v="1.0475000000000001"/>
    <d v="2025-04-24T00:00:00"/>
    <m/>
    <n v="28"/>
    <n v="10000"/>
    <s v="PE"/>
    <s v="FREEZONE-30X30MM0001"/>
    <n v="0"/>
    <n v="10000"/>
    <n v="0"/>
    <n v="0"/>
    <n v="0"/>
    <n v="0"/>
    <m/>
    <m/>
    <n v="0"/>
    <m/>
    <m/>
    <m/>
    <m/>
    <m/>
    <m/>
    <m/>
    <m/>
    <s v="FREEZONE-30X30MM"/>
    <s v="J10025"/>
    <s v="JMS SINGAPORE PTE LTD"/>
    <m/>
    <n v="0"/>
    <n v="0"/>
    <n v="0"/>
    <n v="0"/>
    <n v="0"/>
    <n v="0"/>
    <m/>
    <m/>
    <m/>
    <s v="No"/>
    <s v="W666096"/>
    <n v="0"/>
    <m/>
    <s v="J10025"/>
    <m/>
    <m/>
    <s v="ZSA101822"/>
  </r>
  <r>
    <x v="1085"/>
    <n v="10000"/>
    <n v="10000"/>
    <n v="45771"/>
    <s v="502LAUGH"/>
    <s v=" 5:36:54 pm"/>
    <s v="S24Y100131"/>
    <m/>
    <x v="0"/>
    <s v="Yes"/>
    <n v="66"/>
    <s v="Fujishiko "/>
    <x v="2"/>
    <s v="PM48"/>
    <s v="CHAN TZYY XUAN"/>
    <n v="5000"/>
    <n v="145"/>
    <n v="2.4166666666666665"/>
    <d v="2025-04-24T00:00:00"/>
    <m/>
    <n v="1"/>
    <n v="5000"/>
    <s v="PE"/>
    <s v="764043800 REVA0001"/>
    <n v="0"/>
    <n v="5000"/>
    <n v="0"/>
    <n v="0"/>
    <n v="0"/>
    <n v="0"/>
    <m/>
    <m/>
    <n v="0"/>
    <m/>
    <m/>
    <m/>
    <m/>
    <m/>
    <m/>
    <m/>
    <m/>
    <s v="764043800 REVA"/>
    <s v="S19081-TH"/>
    <s v="SEAGATE TECHNOLOGY (THAILAND) LTD."/>
    <m/>
    <n v="0"/>
    <n v="0"/>
    <n v="0"/>
    <n v="0"/>
    <n v="0"/>
    <n v="0"/>
    <m/>
    <m/>
    <m/>
    <s v="No"/>
    <s v="W665593"/>
    <n v="0"/>
    <m/>
    <s v="S19081-TH"/>
    <m/>
    <m/>
    <s v="H0065090"/>
  </r>
  <r>
    <x v="1086"/>
    <n v="10000"/>
    <n v="10000"/>
    <n v="45771"/>
    <s v="502LAUGH"/>
    <s v=" 5:37:52 pm"/>
    <s v="M4B4603BGJBJ204-S249100157"/>
    <m/>
    <x v="0"/>
    <s v="Yes"/>
    <n v="62"/>
    <s v="Fujishiko "/>
    <x v="2"/>
    <s v="PMJ0"/>
    <s v="KOR CHEW OR"/>
    <n v="2000"/>
    <n v="85"/>
    <n v="1.4166666666666667"/>
    <d v="2025-04-24T00:00:00"/>
    <m/>
    <n v="1"/>
    <n v="2000"/>
    <s v="PE"/>
    <s v="764043600 REVA0001"/>
    <n v="0"/>
    <n v="2000"/>
    <n v="0"/>
    <n v="0"/>
    <n v="0"/>
    <n v="0"/>
    <m/>
    <m/>
    <n v="0"/>
    <m/>
    <m/>
    <m/>
    <m/>
    <m/>
    <m/>
    <m/>
    <m/>
    <s v="764043600 REVA"/>
    <s v="S19081-TH"/>
    <s v="SEAGATE TECHNOLOGY (THAILAND) LTD."/>
    <m/>
    <n v="0"/>
    <n v="0"/>
    <n v="0"/>
    <n v="0"/>
    <n v="0"/>
    <n v="0"/>
    <m/>
    <m/>
    <m/>
    <s v="No"/>
    <s v="W665594"/>
    <n v="0"/>
    <m/>
    <s v="S19081-TH"/>
    <m/>
    <m/>
    <s v="H0065091"/>
  </r>
  <r>
    <x v="1055"/>
    <n v="10000"/>
    <n v="10000"/>
    <n v="45776"/>
    <s v="502LAUGH"/>
    <s v=" 5:45:11 pm"/>
    <s v="D00CD7800/U4B16S037"/>
    <m/>
    <x v="0"/>
    <s v="Yes"/>
    <n v="79"/>
    <s v="HP Indigo 6800"/>
    <x v="0"/>
    <s v="PM16"/>
    <s v="TEO KAH JUN"/>
    <n v="139"/>
    <n v="36.950000000000003"/>
    <n v="0.61583333333333334"/>
    <d v="2025-04-24T00:00:00"/>
    <m/>
    <n v="36"/>
    <n v="5004"/>
    <s v="PE"/>
    <s v="KR_C001500XXXS-B0001"/>
    <n v="0"/>
    <n v="5000"/>
    <n v="4"/>
    <n v="0"/>
    <n v="0"/>
    <n v="0"/>
    <m/>
    <m/>
    <n v="0"/>
    <m/>
    <m/>
    <m/>
    <m/>
    <m/>
    <m/>
    <m/>
    <m/>
    <s v="KR_C001500XXXS-B"/>
    <s v="L12118"/>
    <s v="LVMH FRAGRANCES &amp; COSMETICS (SINGAPORE) PTE LTD"/>
    <m/>
    <n v="0"/>
    <n v="0"/>
    <n v="0"/>
    <n v="0"/>
    <n v="0"/>
    <n v="0"/>
    <m/>
    <m/>
    <m/>
    <s v="No"/>
    <s v="W666110"/>
    <n v="0"/>
    <m/>
    <s v="L12118"/>
    <m/>
    <m/>
    <s v="ZSA101824"/>
  </r>
  <r>
    <x v="1056"/>
    <n v="10000"/>
    <n v="10000"/>
    <n v="45776"/>
    <s v="502LAUGH"/>
    <s v=" 5:46:59 pm"/>
    <s v="D00CD7800/U4B16S037"/>
    <m/>
    <x v="0"/>
    <s v="Yes"/>
    <n v="79"/>
    <s v="HP Indigo 6800"/>
    <x v="0"/>
    <s v="PM16"/>
    <s v="TEO KAH JUN"/>
    <n v="60"/>
    <n v="33"/>
    <n v="0.55000000000000004"/>
    <d v="2025-04-24T00:00:00"/>
    <m/>
    <n v="84"/>
    <n v="5040"/>
    <s v="PE"/>
    <s v="KR_C038300001S-A0001"/>
    <n v="0"/>
    <n v="5000"/>
    <n v="40"/>
    <n v="0"/>
    <n v="0"/>
    <n v="0"/>
    <m/>
    <m/>
    <n v="0"/>
    <m/>
    <m/>
    <m/>
    <m/>
    <m/>
    <m/>
    <m/>
    <m/>
    <s v="KR_C038300001S-A"/>
    <s v="L12118"/>
    <s v="LVMH FRAGRANCES &amp; COSMETICS (SINGAPORE) PTE LTD"/>
    <m/>
    <n v="0"/>
    <n v="0"/>
    <n v="0"/>
    <n v="0"/>
    <n v="0"/>
    <n v="0"/>
    <m/>
    <m/>
    <m/>
    <s v="No"/>
    <s v="W666111"/>
    <n v="0"/>
    <m/>
    <s v="L12118"/>
    <m/>
    <m/>
    <s v="ZSA101824"/>
  </r>
  <r>
    <x v="1057"/>
    <n v="10000"/>
    <n v="10000"/>
    <n v="45776"/>
    <s v="502LAUGH"/>
    <s v=" 5:46:59 pm"/>
    <s v="D00CD7800/U4B16S037"/>
    <m/>
    <x v="0"/>
    <s v="Yes"/>
    <n v="79"/>
    <s v="HP Indigo 6800"/>
    <x v="0"/>
    <s v="PM16"/>
    <s v="TEO KAH JUN"/>
    <n v="40"/>
    <n v="32"/>
    <n v="0.53333333333333333"/>
    <d v="2025-04-24T00:00:00"/>
    <m/>
    <n v="126"/>
    <n v="5040"/>
    <s v="PE"/>
    <s v="KR_C045700XXXS-A0001"/>
    <n v="0"/>
    <n v="5000"/>
    <n v="40"/>
    <n v="0"/>
    <n v="0"/>
    <n v="0"/>
    <m/>
    <m/>
    <n v="0"/>
    <m/>
    <m/>
    <m/>
    <m/>
    <m/>
    <m/>
    <m/>
    <m/>
    <s v="KR_C045700XXXS-A"/>
    <s v="L12118"/>
    <s v="LVMH FRAGRANCES &amp; COSMETICS (SINGAPORE) PTE LTD"/>
    <m/>
    <n v="0"/>
    <n v="0"/>
    <n v="0"/>
    <n v="0"/>
    <n v="0"/>
    <n v="0"/>
    <m/>
    <m/>
    <m/>
    <s v="No"/>
    <s v="W666112"/>
    <n v="0"/>
    <m/>
    <s v="L12118"/>
    <m/>
    <m/>
    <s v="ZSA101824"/>
  </r>
  <r>
    <x v="1058"/>
    <n v="10000"/>
    <n v="10000"/>
    <n v="45776"/>
    <s v="502LAUGH"/>
    <s v=" 5:45:11 pm"/>
    <s v="D00CD7800/U4B16S037"/>
    <m/>
    <x v="0"/>
    <s v="Yes"/>
    <n v="79"/>
    <s v="HP Indigo 6800"/>
    <x v="0"/>
    <s v="PM16"/>
    <s v="TEO KAH JUN"/>
    <n v="24"/>
    <n v="31.2"/>
    <n v="0.52"/>
    <d v="2025-04-24T00:00:00"/>
    <m/>
    <n v="210"/>
    <n v="5040"/>
    <s v="PE"/>
    <s v="KR_C199600859-A0001"/>
    <n v="0"/>
    <n v="5000"/>
    <n v="40"/>
    <n v="0"/>
    <n v="0"/>
    <n v="0"/>
    <m/>
    <m/>
    <n v="0"/>
    <m/>
    <m/>
    <m/>
    <m/>
    <m/>
    <m/>
    <m/>
    <m/>
    <s v="KR_C199600859-A"/>
    <s v="L12118"/>
    <s v="LVMH FRAGRANCES &amp; COSMETICS (SINGAPORE) PTE LTD"/>
    <m/>
    <n v="0"/>
    <n v="0"/>
    <n v="0"/>
    <n v="0"/>
    <n v="0"/>
    <n v="0"/>
    <m/>
    <m/>
    <m/>
    <s v="No"/>
    <s v="W666113"/>
    <n v="0"/>
    <m/>
    <s v="L12118"/>
    <m/>
    <m/>
    <s v="ZSA101824"/>
  </r>
  <r>
    <x v="1059"/>
    <n v="10000"/>
    <n v="10000"/>
    <n v="45776"/>
    <s v="502LAUGH"/>
    <s v=" 5:50:16 pm"/>
    <s v="D00CD7800/U4B16S037"/>
    <m/>
    <x v="0"/>
    <s v="Yes"/>
    <n v="79"/>
    <s v="HP Indigo 6800"/>
    <x v="0"/>
    <s v="PM16"/>
    <s v="TEO KAH JUN"/>
    <n v="19"/>
    <n v="30.95"/>
    <n v="0.51583333333333337"/>
    <d v="2025-04-24T00:00:00"/>
    <m/>
    <n v="270"/>
    <n v="5130"/>
    <s v="PE"/>
    <s v="KR_E00000009XS-A0001"/>
    <n v="0"/>
    <n v="5000"/>
    <n v="130"/>
    <n v="0"/>
    <n v="0"/>
    <n v="0"/>
    <m/>
    <m/>
    <n v="0"/>
    <m/>
    <m/>
    <m/>
    <m/>
    <m/>
    <m/>
    <m/>
    <m/>
    <s v="KR_E00000009XS-A"/>
    <s v="L12118"/>
    <s v="LVMH FRAGRANCES &amp; COSMETICS (SINGAPORE) PTE LTD"/>
    <m/>
    <n v="0"/>
    <n v="0"/>
    <n v="0"/>
    <n v="0"/>
    <n v="0"/>
    <n v="0"/>
    <m/>
    <m/>
    <m/>
    <s v="No"/>
    <s v="W666114"/>
    <n v="0"/>
    <m/>
    <s v="L12118"/>
    <m/>
    <m/>
    <s v="ZSA101824"/>
  </r>
  <r>
    <x v="1060"/>
    <n v="10000"/>
    <n v="10000"/>
    <n v="45776"/>
    <s v="502LAUGH"/>
    <s v=" 5:50:16 pm"/>
    <s v="D00CD7800/U4B16S037"/>
    <m/>
    <x v="0"/>
    <s v="Yes"/>
    <n v="79"/>
    <s v="HP Indigo 6800"/>
    <x v="0"/>
    <s v="PM16"/>
    <s v="TEO KAH JUN"/>
    <n v="24"/>
    <n v="31.2"/>
    <n v="0.52"/>
    <d v="2025-04-24T00:00:00"/>
    <m/>
    <n v="210"/>
    <n v="5040"/>
    <s v="PE"/>
    <s v="KR_G643773-A0001"/>
    <n v="0"/>
    <n v="5000"/>
    <n v="40"/>
    <n v="0"/>
    <n v="0"/>
    <n v="0"/>
    <m/>
    <m/>
    <n v="0"/>
    <m/>
    <m/>
    <m/>
    <m/>
    <m/>
    <m/>
    <m/>
    <m/>
    <s v="KR_G643773-A"/>
    <s v="L12118"/>
    <s v="LVMH FRAGRANCES &amp; COSMETICS (SINGAPORE) PTE LTD"/>
    <m/>
    <n v="0"/>
    <n v="0"/>
    <n v="0"/>
    <n v="0"/>
    <n v="0"/>
    <n v="0"/>
    <m/>
    <m/>
    <m/>
    <s v="No"/>
    <s v="W666115"/>
    <n v="0"/>
    <m/>
    <s v="L12118"/>
    <m/>
    <m/>
    <s v="ZSA101824"/>
  </r>
  <r>
    <x v="1061"/>
    <n v="10000"/>
    <n v="10000"/>
    <n v="45776"/>
    <s v="502LAUGH"/>
    <s v=" 5:46:59 pm"/>
    <s v="D00CD7800/U4B16S037"/>
    <m/>
    <x v="0"/>
    <s v="Yes"/>
    <n v="79"/>
    <s v="HP Indigo 6800"/>
    <x v="0"/>
    <s v="PM16"/>
    <s v="TEO KAH JUN"/>
    <n v="40"/>
    <n v="32"/>
    <n v="0.53333333333333333"/>
    <d v="2025-04-24T00:00:00"/>
    <m/>
    <n v="126"/>
    <n v="5040"/>
    <s v="PE"/>
    <s v="KR_G651685-A0001"/>
    <n v="0"/>
    <n v="5000"/>
    <n v="40"/>
    <n v="0"/>
    <n v="0"/>
    <n v="0"/>
    <m/>
    <m/>
    <n v="0"/>
    <m/>
    <m/>
    <m/>
    <m/>
    <m/>
    <m/>
    <m/>
    <m/>
    <s v="KR_G651685-A"/>
    <s v="L12118"/>
    <s v="LVMH FRAGRANCES &amp; COSMETICS (SINGAPORE) PTE LTD"/>
    <m/>
    <n v="0"/>
    <n v="0"/>
    <n v="0"/>
    <n v="0"/>
    <n v="0"/>
    <n v="0"/>
    <m/>
    <m/>
    <m/>
    <s v="No"/>
    <s v="W666116"/>
    <n v="0"/>
    <m/>
    <s v="L12118"/>
    <m/>
    <m/>
    <s v="ZSA101824"/>
  </r>
  <r>
    <x v="1062"/>
    <n v="10000"/>
    <n v="10000"/>
    <n v="45776"/>
    <s v="502LAUGH"/>
    <s v=" 5:51:48 pm"/>
    <s v="D00CD7800/J00KP09411525"/>
    <m/>
    <x v="0"/>
    <s v="Yes"/>
    <n v="79"/>
    <s v="HP Indigo 6800"/>
    <x v="0"/>
    <s v="PM16"/>
    <s v="TEO KAH JUN"/>
    <n v="24"/>
    <n v="31.2"/>
    <n v="0.52"/>
    <d v="2025-04-24T00:00:00"/>
    <m/>
    <n v="210"/>
    <n v="5040"/>
    <s v="PE"/>
    <s v="C199700102-A0001"/>
    <n v="0"/>
    <n v="5000"/>
    <n v="40"/>
    <n v="0"/>
    <n v="0"/>
    <n v="0"/>
    <m/>
    <m/>
    <n v="0"/>
    <m/>
    <m/>
    <m/>
    <m/>
    <m/>
    <m/>
    <m/>
    <m/>
    <s v="C199700102-A"/>
    <s v="L12118"/>
    <s v="LVMH FRAGRANCES &amp; COSMETICS (SINGAPORE) PTE LTD"/>
    <m/>
    <n v="0"/>
    <n v="0"/>
    <n v="0"/>
    <n v="0"/>
    <n v="0"/>
    <n v="0"/>
    <m/>
    <m/>
    <m/>
    <s v="No"/>
    <s v="W666117"/>
    <n v="0"/>
    <m/>
    <s v="L12118"/>
    <m/>
    <m/>
    <s v="ZSA101826"/>
  </r>
  <r>
    <x v="1063"/>
    <n v="10000"/>
    <n v="10000"/>
    <n v="45776"/>
    <s v="502LAUGH"/>
    <s v=" 5:50:16 pm"/>
    <s v="D00CD7800/U4B16S037"/>
    <m/>
    <x v="0"/>
    <s v="Yes"/>
    <n v="79"/>
    <s v="HP Indigo 6800"/>
    <x v="0"/>
    <s v="PM16"/>
    <s v="TEO KAH JUN"/>
    <n v="12"/>
    <n v="30.6"/>
    <n v="0.51"/>
    <d v="2025-04-24T00:00:00"/>
    <m/>
    <n v="450"/>
    <n v="5400"/>
    <s v="PE"/>
    <s v="C332000004P-PP0001"/>
    <n v="0"/>
    <n v="5000"/>
    <n v="400"/>
    <n v="0"/>
    <n v="0"/>
    <n v="0"/>
    <m/>
    <m/>
    <n v="0"/>
    <m/>
    <m/>
    <m/>
    <m/>
    <m/>
    <m/>
    <m/>
    <m/>
    <s v="C332000004P-PP"/>
    <s v="L12118"/>
    <s v="LVMH FRAGRANCES &amp; COSMETICS (SINGAPORE) PTE LTD"/>
    <m/>
    <n v="0"/>
    <n v="0"/>
    <n v="0"/>
    <n v="0"/>
    <n v="0"/>
    <n v="0"/>
    <m/>
    <m/>
    <m/>
    <s v="No"/>
    <s v="W666118"/>
    <n v="0"/>
    <m/>
    <s v="L12118"/>
    <m/>
    <m/>
    <s v="ZSA101826"/>
  </r>
  <r>
    <x v="1064"/>
    <n v="10000"/>
    <n v="10000"/>
    <n v="45776"/>
    <s v="502LAUGH"/>
    <s v=" 5:53:02 pm"/>
    <s v="D00CD7800/U4B16S037"/>
    <m/>
    <x v="0"/>
    <s v="Yes"/>
    <n v="79"/>
    <s v="HP Indigo 6800"/>
    <x v="0"/>
    <s v="PM16"/>
    <s v="TEO KAH JUN"/>
    <n v="34"/>
    <n v="31.7"/>
    <n v="0.52833333333333332"/>
    <d v="2025-04-24T00:00:00"/>
    <m/>
    <n v="150"/>
    <n v="5100"/>
    <s v="PE"/>
    <s v="KR_C025400100XS-0001"/>
    <n v="0"/>
    <n v="5000"/>
    <n v="100"/>
    <n v="0"/>
    <n v="0"/>
    <n v="0"/>
    <m/>
    <m/>
    <n v="0"/>
    <m/>
    <m/>
    <m/>
    <m/>
    <m/>
    <m/>
    <m/>
    <m/>
    <s v="KR_C025400100XS-A"/>
    <s v="L12118"/>
    <s v="LVMH FRAGRANCES &amp; COSMETICS (SINGAPORE) PTE LTD"/>
    <m/>
    <n v="0"/>
    <n v="0"/>
    <n v="0"/>
    <n v="0"/>
    <n v="0"/>
    <n v="0"/>
    <m/>
    <m/>
    <m/>
    <s v="No"/>
    <s v="W666119"/>
    <n v="0"/>
    <m/>
    <s v="L12118"/>
    <m/>
    <m/>
    <s v="ZSA101826"/>
  </r>
  <r>
    <x v="1065"/>
    <n v="10000"/>
    <n v="10000"/>
    <n v="45776"/>
    <s v="502LAUGH"/>
    <s v=" 5:54:15 pm"/>
    <s v="D00CD7800/J00KP09411525"/>
    <m/>
    <x v="0"/>
    <s v="Yes"/>
    <n v="79"/>
    <s v="HP Indigo 6800"/>
    <x v="0"/>
    <s v="PM16"/>
    <s v="TEO KAH JUN"/>
    <n v="56"/>
    <n v="32.799999999999997"/>
    <n v="0.54666666666666663"/>
    <d v="2025-04-24T00:00:00"/>
    <m/>
    <n v="54"/>
    <n v="3024"/>
    <s v="PE"/>
    <s v="KR_C099800188S-A0001"/>
    <n v="0"/>
    <n v="3000"/>
    <n v="24"/>
    <n v="0"/>
    <n v="0"/>
    <n v="0"/>
    <m/>
    <m/>
    <n v="0"/>
    <m/>
    <m/>
    <m/>
    <m/>
    <m/>
    <m/>
    <m/>
    <m/>
    <s v="KR_C099800188S-A"/>
    <s v="L12118"/>
    <s v="LVMH FRAGRANCES &amp; COSMETICS (SINGAPORE) PTE LTD"/>
    <m/>
    <n v="0"/>
    <n v="0"/>
    <n v="0"/>
    <n v="0"/>
    <n v="0"/>
    <n v="0"/>
    <m/>
    <m/>
    <m/>
    <s v="No"/>
    <s v="W666120"/>
    <n v="0"/>
    <m/>
    <s v="L12118"/>
    <m/>
    <m/>
    <s v="ZSA101826"/>
  </r>
  <r>
    <x v="1066"/>
    <n v="10000"/>
    <n v="10000"/>
    <n v="45776"/>
    <s v="502LAUGH"/>
    <s v=" 5:53:02 pm"/>
    <s v="D00CD7800/U4B16S037"/>
    <m/>
    <x v="0"/>
    <s v="Yes"/>
    <n v="79"/>
    <s v="HP Indigo 6800"/>
    <x v="0"/>
    <s v="PM16"/>
    <s v="TEO KAH JUN"/>
    <n v="42"/>
    <n v="32.1"/>
    <n v="0.53500000000000003"/>
    <d v="2025-04-24T00:00:00"/>
    <m/>
    <n v="48"/>
    <n v="2016"/>
    <s v="PE"/>
    <s v="KR_E00000057XS-A0001"/>
    <n v="0"/>
    <n v="2000"/>
    <n v="16"/>
    <n v="0"/>
    <n v="0"/>
    <n v="0"/>
    <m/>
    <m/>
    <n v="0"/>
    <m/>
    <m/>
    <m/>
    <m/>
    <m/>
    <m/>
    <m/>
    <m/>
    <s v="KR_E00000057XS-A"/>
    <s v="L12118"/>
    <s v="LVMH FRAGRANCES &amp; COSMETICS (SINGAPORE) PTE LTD"/>
    <m/>
    <n v="0"/>
    <n v="0"/>
    <n v="0"/>
    <n v="0"/>
    <n v="0"/>
    <n v="0"/>
    <m/>
    <m/>
    <m/>
    <s v="No"/>
    <s v="W666122"/>
    <n v="0"/>
    <m/>
    <s v="L12118"/>
    <m/>
    <m/>
    <s v="ZSA101826"/>
  </r>
  <r>
    <x v="1067"/>
    <n v="10000"/>
    <n v="10000"/>
    <n v="45776"/>
    <s v="502LAUGH"/>
    <s v=" 5:50:16 pm"/>
    <s v="D00CD7800/U4B16S037"/>
    <m/>
    <x v="0"/>
    <s v="Yes"/>
    <n v="79"/>
    <s v="HP Indigo 6800"/>
    <x v="0"/>
    <s v="PM16"/>
    <s v="TEO KAH JUN"/>
    <n v="100"/>
    <n v="35"/>
    <n v="0.58333333333333337"/>
    <d v="2025-04-24T00:00:00"/>
    <m/>
    <n v="30"/>
    <n v="3000"/>
    <s v="PE"/>
    <s v="KR_E100000004S-A0001"/>
    <n v="0"/>
    <n v="3000"/>
    <n v="0"/>
    <n v="0"/>
    <n v="0"/>
    <n v="0"/>
    <m/>
    <m/>
    <n v="0"/>
    <m/>
    <m/>
    <m/>
    <m/>
    <m/>
    <m/>
    <m/>
    <m/>
    <s v="KR_E100000004S-A"/>
    <s v="L12118"/>
    <s v="LVMH FRAGRANCES &amp; COSMETICS (SINGAPORE) PTE LTD"/>
    <m/>
    <n v="0"/>
    <n v="0"/>
    <n v="0"/>
    <n v="0"/>
    <n v="0"/>
    <n v="0"/>
    <m/>
    <m/>
    <m/>
    <s v="No"/>
    <s v="W666123"/>
    <n v="0"/>
    <m/>
    <s v="L12118"/>
    <m/>
    <m/>
    <s v="ZSA101826"/>
  </r>
  <r>
    <x v="1068"/>
    <n v="10000"/>
    <n v="10000"/>
    <n v="45776"/>
    <s v="502LAUGH"/>
    <s v=" 5:54:15 pm"/>
    <s v="D00CD7800/J00KP09411525"/>
    <m/>
    <x v="0"/>
    <s v="Yes"/>
    <n v="79"/>
    <s v="HP Indigo 6800"/>
    <x v="0"/>
    <s v="PM16"/>
    <s v="TEO KAH JUN"/>
    <n v="56"/>
    <n v="32.799999999999997"/>
    <n v="0.54666666666666663"/>
    <d v="2025-04-24T00:00:00"/>
    <m/>
    <n v="18"/>
    <n v="1008"/>
    <s v="PE"/>
    <s v="KR_G030312S-F0001"/>
    <n v="0"/>
    <n v="1000"/>
    <n v="8"/>
    <n v="0"/>
    <n v="0"/>
    <n v="0"/>
    <m/>
    <m/>
    <n v="0"/>
    <m/>
    <m/>
    <m/>
    <m/>
    <m/>
    <m/>
    <m/>
    <m/>
    <s v="KR_G030312S-F"/>
    <s v="L12118"/>
    <s v="LVMH FRAGRANCES &amp; COSMETICS (SINGAPORE) PTE LTD"/>
    <m/>
    <n v="0"/>
    <n v="0"/>
    <n v="0"/>
    <n v="0"/>
    <n v="0"/>
    <n v="0"/>
    <m/>
    <m/>
    <m/>
    <s v="No"/>
    <s v="W666124"/>
    <n v="0"/>
    <m/>
    <s v="L12118"/>
    <m/>
    <m/>
    <s v="ZSA101826"/>
  </r>
  <r>
    <x v="1098"/>
    <n v="10000"/>
    <n v="10000"/>
    <n v="45776"/>
    <s v="502LAUGH"/>
    <s v=" 8:20:30 am"/>
    <s v="D005822401525"/>
    <s v="SC31695"/>
    <x v="0"/>
    <s v="No"/>
    <n v="86"/>
    <s v="Brotech DF330 "/>
    <x v="1"/>
    <s v="PM45"/>
    <s v="TAY CHIN LIONG"/>
    <n v="40000"/>
    <n v="696.66666666666663"/>
    <n v="11.611111111111111"/>
    <d v="2025-04-26T00:00:00"/>
    <m/>
    <n v="5"/>
    <n v="200000"/>
    <s v="PE"/>
    <s v="R390-439 REV 1.00001"/>
    <n v="0"/>
    <n v="0"/>
    <n v="0"/>
    <n v="0"/>
    <n v="0"/>
    <n v="0"/>
    <m/>
    <m/>
    <n v="0"/>
    <m/>
    <m/>
    <m/>
    <s v="No"/>
    <n v="0"/>
    <s v="No"/>
    <m/>
    <m/>
    <s v="R390-439 REV 1.0"/>
    <s v="R18131"/>
    <s v="RESMED ASIA PTE LTD"/>
    <m/>
    <n v="0"/>
    <n v="0"/>
    <n v="0"/>
    <n v="0"/>
    <n v="0"/>
    <n v="0"/>
    <m/>
    <m/>
    <m/>
    <s v="No"/>
    <m/>
    <m/>
    <m/>
    <s v="R18131"/>
    <m/>
    <m/>
    <s v="S0361079"/>
  </r>
  <r>
    <x v="1099"/>
    <n v="10000"/>
    <n v="10000"/>
    <n v="45775"/>
    <s v="502LAUGH"/>
    <s v=" 8:37:35 am"/>
    <s v="M0NVG3290"/>
    <s v="FDC32235"/>
    <x v="0"/>
    <s v="No"/>
    <n v="73"/>
    <s v="Brotech DF330"/>
    <x v="1"/>
    <s v="PM59"/>
    <s v="VOON CHAN PIN"/>
    <n v="7667"/>
    <n v="157.78333333333333"/>
    <n v="2.6297222222222221"/>
    <d v="2025-04-26T00:00:00"/>
    <m/>
    <n v="3"/>
    <n v="23001"/>
    <s v="PE"/>
    <s v="10036212001 REVA0001"/>
    <n v="0"/>
    <n v="0"/>
    <n v="0"/>
    <n v="0"/>
    <n v="0"/>
    <n v="0"/>
    <m/>
    <m/>
    <n v="0"/>
    <m/>
    <m/>
    <m/>
    <s v="No"/>
    <n v="0"/>
    <s v="No"/>
    <m/>
    <m/>
    <s v="10036212001 REVA"/>
    <s v="E05166-JAPAC"/>
    <s v="EDWARDS LIFESCIENCES (SINGAPORE) PTE LTD"/>
    <m/>
    <n v="0"/>
    <n v="0"/>
    <n v="0"/>
    <n v="0"/>
    <n v="0"/>
    <n v="0"/>
    <m/>
    <m/>
    <m/>
    <s v="No"/>
    <m/>
    <m/>
    <m/>
    <s v="E05166-JAPAC"/>
    <m/>
    <m/>
    <s v="S0361973"/>
  </r>
  <r>
    <x v="1100"/>
    <n v="10000"/>
    <n v="10000"/>
    <n v="45779"/>
    <s v="502LAUGH"/>
    <s v=" 8:35:49 am"/>
    <s v="M0BTP6732"/>
    <s v="SSC32353"/>
    <x v="0"/>
    <s v="No"/>
    <n v="79"/>
    <s v="HP Indigo 6800"/>
    <x v="0"/>
    <s v="PM16"/>
    <s v="TEO KAH JUN"/>
    <n v="9200"/>
    <n v="490"/>
    <n v="8.1666666666666661"/>
    <d v="2025-04-26T00:00:00"/>
    <m/>
    <n v="936"/>
    <n v="8611200"/>
    <s v="PE"/>
    <s v="803202 INDEX 020001"/>
    <n v="0"/>
    <n v="0"/>
    <n v="0"/>
    <n v="0"/>
    <n v="0"/>
    <n v="0"/>
    <m/>
    <m/>
    <n v="0"/>
    <m/>
    <m/>
    <m/>
    <s v="No"/>
    <n v="0"/>
    <s v="No"/>
    <m/>
    <m/>
    <s v="803202 INDEX 02"/>
    <s v="V22000-DE"/>
    <s v="VARTA MICROBATTERY GMBH"/>
    <m/>
    <n v="0"/>
    <n v="0"/>
    <n v="0"/>
    <n v="0"/>
    <n v="0"/>
    <n v="0"/>
    <m/>
    <m/>
    <m/>
    <s v="No"/>
    <m/>
    <m/>
    <m/>
    <s v="V22000-DE"/>
    <m/>
    <m/>
    <s v="S0362657"/>
  </r>
  <r>
    <x v="1101"/>
    <n v="10000"/>
    <n v="20000"/>
    <n v="45786"/>
    <s v="502LAUGH"/>
    <s v=" 4:09:09 pm"/>
    <n v="10620258073"/>
    <s v="FBC30768"/>
    <x v="0"/>
    <s v="No"/>
    <n v="79"/>
    <s v="HP Indigo 6800"/>
    <x v="0"/>
    <s v="PM21"/>
    <s v="LIM JIA FAN"/>
    <n v="540"/>
    <n v="57"/>
    <n v="0.95"/>
    <d v="2025-04-26T00:00:00"/>
    <m/>
    <n v="176"/>
    <n v="95040"/>
    <s v="PE"/>
    <s v="E5Z02-80008-FT0001"/>
    <n v="0"/>
    <n v="0"/>
    <n v="0"/>
    <n v="0"/>
    <n v="0"/>
    <n v="0"/>
    <m/>
    <m/>
    <n v="0"/>
    <m/>
    <m/>
    <m/>
    <s v="No"/>
    <n v="0"/>
    <s v="No"/>
    <m/>
    <m/>
    <s v="E5Z02-80008-FT"/>
    <s v="H08031-JIM-M"/>
    <s v="HP MALAYSIA MANUFACTURING SDN.BHD."/>
    <m/>
    <n v="0"/>
    <n v="0"/>
    <n v="0"/>
    <n v="0"/>
    <n v="0"/>
    <n v="0"/>
    <m/>
    <m/>
    <m/>
    <s v="No"/>
    <m/>
    <m/>
    <m/>
    <s v="H08031-JIM-M"/>
    <m/>
    <m/>
    <s v="S0363207"/>
  </r>
  <r>
    <x v="1102"/>
    <n v="10000"/>
    <n v="10000"/>
    <n v="45786"/>
    <s v="502LAUGH"/>
    <s v=" 8:35:33 am"/>
    <n v="10620258075"/>
    <s v="FBC30652"/>
    <x v="0"/>
    <s v="No"/>
    <n v="79"/>
    <s v="HP Indigo 6800"/>
    <x v="0"/>
    <s v="PM21"/>
    <s v="LIM JIA FAN"/>
    <n v="755"/>
    <n v="67.75"/>
    <n v="1.1291666666666667"/>
    <d v="2025-04-26T00:00:00"/>
    <m/>
    <n v="308"/>
    <n v="232540"/>
    <s v="PE"/>
    <s v="C2P04-80053-FT0001"/>
    <n v="0"/>
    <n v="0"/>
    <n v="0"/>
    <n v="0"/>
    <n v="0"/>
    <n v="0"/>
    <m/>
    <m/>
    <n v="0"/>
    <m/>
    <m/>
    <m/>
    <s v="No"/>
    <n v="0"/>
    <s v="No"/>
    <m/>
    <m/>
    <s v="C2P04-80053-FT"/>
    <s v="H08031-JIM-M"/>
    <s v="HP MALAYSIA MANUFACTURING SDN.BHD."/>
    <m/>
    <n v="0"/>
    <n v="0"/>
    <n v="0"/>
    <n v="0"/>
    <n v="0"/>
    <n v="0"/>
    <m/>
    <m/>
    <m/>
    <s v="No"/>
    <m/>
    <m/>
    <m/>
    <s v="H08031-JIM-M"/>
    <m/>
    <m/>
    <s v="S0363218"/>
  </r>
  <r>
    <x v="1103"/>
    <n v="10000"/>
    <n v="10000"/>
    <n v="45786"/>
    <s v="502LAUGH"/>
    <s v=" 4:09:09 pm"/>
    <n v="10620258072"/>
    <s v="FBC30768"/>
    <x v="0"/>
    <s v="No"/>
    <n v="79"/>
    <s v="HP Indigo 6800"/>
    <x v="0"/>
    <s v="PM21"/>
    <s v="LIM JIA FAN"/>
    <n v="540"/>
    <n v="57"/>
    <n v="0.95"/>
    <d v="2025-04-26T00:00:00"/>
    <m/>
    <n v="176"/>
    <n v="95040"/>
    <s v="PE"/>
    <s v="E5Z01-80008-FT0001"/>
    <n v="0"/>
    <n v="0"/>
    <n v="0"/>
    <n v="0"/>
    <n v="0"/>
    <n v="0"/>
    <m/>
    <m/>
    <n v="0"/>
    <m/>
    <m/>
    <m/>
    <s v="No"/>
    <n v="0"/>
    <s v="No"/>
    <m/>
    <m/>
    <s v="E5Z01-80008-FT"/>
    <s v="H08031-JIM-M"/>
    <s v="HP MALAYSIA MANUFACTURING SDN.BHD."/>
    <m/>
    <n v="0"/>
    <n v="0"/>
    <n v="0"/>
    <n v="0"/>
    <n v="0"/>
    <n v="0"/>
    <m/>
    <m/>
    <m/>
    <s v="No"/>
    <m/>
    <m/>
    <m/>
    <s v="H08031-JIM-M"/>
    <m/>
    <m/>
    <s v="S0363228"/>
  </r>
  <r>
    <x v="1104"/>
    <n v="10000"/>
    <n v="10000"/>
    <n v="45786"/>
    <s v="502LAUGH"/>
    <s v=" 4:09:47 pm"/>
    <n v="10620258072"/>
    <s v="FBC30768"/>
    <x v="0"/>
    <s v="No"/>
    <n v="79"/>
    <s v="HP Indigo 6800"/>
    <x v="0"/>
    <s v="PM21"/>
    <s v="LIM JIA FAN"/>
    <n v="540"/>
    <n v="57"/>
    <n v="0.95"/>
    <d v="2025-04-26T00:00:00"/>
    <m/>
    <n v="176"/>
    <n v="95040"/>
    <s v="PE"/>
    <s v="3JB27-800010001"/>
    <n v="0"/>
    <n v="0"/>
    <n v="0"/>
    <n v="0"/>
    <n v="0"/>
    <n v="0"/>
    <m/>
    <m/>
    <n v="0"/>
    <m/>
    <m/>
    <m/>
    <s v="No"/>
    <n v="0"/>
    <s v="No"/>
    <m/>
    <m/>
    <s v="3JB27-80001"/>
    <s v="H08031-JIM-M"/>
    <s v="HP MALAYSIA MANUFACTURING SDN.BHD."/>
    <m/>
    <n v="0"/>
    <n v="0"/>
    <n v="0"/>
    <n v="0"/>
    <n v="0"/>
    <n v="0"/>
    <m/>
    <m/>
    <m/>
    <s v="No"/>
    <m/>
    <m/>
    <m/>
    <s v="H08031-JIM-M"/>
    <m/>
    <m/>
    <s v="S0363335"/>
  </r>
  <r>
    <x v="1105"/>
    <n v="10000"/>
    <n v="10000"/>
    <n v="45785"/>
    <s v="502LAUGH"/>
    <s v=" 3:54:54 pm"/>
    <s v="10620258075/10620258073"/>
    <s v="FBC30652"/>
    <x v="0"/>
    <s v="No"/>
    <n v="79"/>
    <s v="HP Indigo 6800"/>
    <x v="0"/>
    <s v="PM21"/>
    <s v="LIM JIA FAN"/>
    <n v="1105"/>
    <n v="85.25"/>
    <n v="1.4208333333333334"/>
    <d v="2025-04-26T00:00:00"/>
    <m/>
    <n v="308"/>
    <n v="340340"/>
    <s v="PE"/>
    <s v="3YM62-80017-FT0001"/>
    <n v="0"/>
    <n v="0"/>
    <n v="0"/>
    <n v="0"/>
    <n v="0"/>
    <n v="0"/>
    <m/>
    <m/>
    <n v="0"/>
    <m/>
    <m/>
    <m/>
    <s v="No"/>
    <n v="0"/>
    <s v="No"/>
    <m/>
    <m/>
    <s v="3YM62-80017-FT"/>
    <s v="H08031-JIM-M"/>
    <s v="HP MALAYSIA MANUFACTURING SDN.BHD."/>
    <m/>
    <n v="0"/>
    <n v="0"/>
    <n v="0"/>
    <n v="0"/>
    <n v="0"/>
    <n v="0"/>
    <m/>
    <m/>
    <m/>
    <s v="No"/>
    <m/>
    <m/>
    <m/>
    <s v="H08031-JIM-M"/>
    <m/>
    <m/>
    <s v="S0363342"/>
  </r>
  <r>
    <x v="1106"/>
    <n v="10000"/>
    <n v="10000"/>
    <n v="45775"/>
    <s v="502LAUGH"/>
    <s v=" 8:19:06 am"/>
    <s v="5011624U5A"/>
    <s v="SC20721"/>
    <x v="0"/>
    <s v="No"/>
    <n v="59"/>
    <s v="SANKI SD-300 Intermittent"/>
    <x v="3"/>
    <s v="PS27"/>
    <s v="TAN TECK HEE"/>
    <n v="6667"/>
    <n v="211.67500000000001"/>
    <n v="3.527916666666667"/>
    <d v="2025-04-26T00:00:00"/>
    <m/>
    <n v="3"/>
    <n v="20001"/>
    <s v="PE"/>
    <s v="260-6167-000001"/>
    <n v="0"/>
    <n v="0"/>
    <n v="0"/>
    <n v="0"/>
    <n v="0"/>
    <n v="0"/>
    <m/>
    <m/>
    <n v="0"/>
    <m/>
    <m/>
    <m/>
    <s v="No"/>
    <n v="0"/>
    <s v="No"/>
    <m/>
    <m/>
    <s v="260-6167-00"/>
    <s v="J10025"/>
    <s v="JMS SINGAPORE PTE LTD"/>
    <m/>
    <n v="0"/>
    <n v="0"/>
    <n v="0"/>
    <n v="0"/>
    <n v="0"/>
    <n v="0"/>
    <m/>
    <m/>
    <m/>
    <s v="No"/>
    <m/>
    <m/>
    <m/>
    <s v="J10025"/>
    <m/>
    <m/>
    <s v="S0363478"/>
  </r>
  <r>
    <x v="1107"/>
    <n v="10000"/>
    <n v="10000"/>
    <n v="45775"/>
    <s v="502LAUGH"/>
    <s v=" 8:30:40 am"/>
    <s v="D00636982"/>
    <m/>
    <x v="0"/>
    <s v="Yes"/>
    <n v="71"/>
    <s v="POLLY"/>
    <x v="2"/>
    <s v="PS95"/>
    <s v="LIM CHENG LEONG"/>
    <n v="13500"/>
    <m/>
    <m/>
    <d v="2025-04-26T00:00:00"/>
    <m/>
    <n v="8"/>
    <n v="108000"/>
    <s v="PE"/>
    <s v="R639-401 REV2.00001"/>
    <n v="0"/>
    <n v="108000"/>
    <n v="0"/>
    <n v="0"/>
    <n v="0"/>
    <n v="0"/>
    <m/>
    <m/>
    <n v="0"/>
    <m/>
    <m/>
    <m/>
    <m/>
    <m/>
    <m/>
    <m/>
    <m/>
    <s v="R639-401 REV2.0"/>
    <s v="R18131"/>
    <s v="RESMED ASIA PTE LTD"/>
    <m/>
    <n v="0"/>
    <n v="0"/>
    <n v="0"/>
    <n v="0"/>
    <n v="0"/>
    <n v="0"/>
    <m/>
    <m/>
    <m/>
    <s v="No"/>
    <s v="W665898"/>
    <n v="0"/>
    <m/>
    <s v="R18131"/>
    <m/>
    <m/>
    <s v="S0356874"/>
  </r>
  <r>
    <x v="1108"/>
    <n v="10000"/>
    <n v="20000"/>
    <n v="45775"/>
    <s v="502LAUGH"/>
    <s v=" 5:25:04 pm"/>
    <s v="J00TP8740"/>
    <m/>
    <x v="0"/>
    <s v="Yes"/>
    <n v="111"/>
    <s v="Brotech"/>
    <x v="1"/>
    <s v="PM40"/>
    <s v="NGOI CHUN YONG"/>
    <n v="46875"/>
    <n v="811.25"/>
    <n v="13.520833333333334"/>
    <d v="2025-04-26T00:00:00"/>
    <m/>
    <n v="8"/>
    <n v="375000"/>
    <s v="PE"/>
    <s v="Z512 REV 6.00001"/>
    <n v="0"/>
    <n v="375000"/>
    <n v="0"/>
    <n v="0"/>
    <n v="0"/>
    <n v="0"/>
    <m/>
    <m/>
    <n v="0"/>
    <m/>
    <m/>
    <m/>
    <m/>
    <m/>
    <m/>
    <m/>
    <m/>
    <s v="Z512 REV 8.0"/>
    <s v="R18131"/>
    <s v="RESMED ASIA PTE LTD"/>
    <m/>
    <n v="0"/>
    <n v="0"/>
    <n v="0"/>
    <n v="0"/>
    <n v="0"/>
    <n v="0"/>
    <m/>
    <m/>
    <m/>
    <s v="No"/>
    <s v="W665907"/>
    <n v="0"/>
    <m/>
    <s v="R18131"/>
    <m/>
    <m/>
    <s v="S0361157"/>
  </r>
  <r>
    <x v="1109"/>
    <n v="10000"/>
    <n v="10000"/>
    <n v="45776"/>
    <s v="502LAUGH"/>
    <s v=" 4:40:40 pm"/>
    <s v="J00V80150"/>
    <m/>
    <x v="0"/>
    <s v="Yes"/>
    <n v="72"/>
    <s v="Xeikon 3500"/>
    <x v="0"/>
    <s v="PMJ4"/>
    <s v="LEE JUN HONG"/>
    <n v="1750"/>
    <m/>
    <m/>
    <d v="2025-04-26T00:00:00"/>
    <m/>
    <n v="4"/>
    <n v="7000"/>
    <s v="PE"/>
    <n v="83615030001"/>
    <n v="0"/>
    <n v="5000"/>
    <n v="2000"/>
    <n v="0"/>
    <n v="0"/>
    <n v="0"/>
    <m/>
    <m/>
    <n v="0"/>
    <m/>
    <m/>
    <m/>
    <m/>
    <m/>
    <m/>
    <m/>
    <m/>
    <n v="8361503"/>
    <s v="B02083"/>
    <s v="BECTON DICKINSON MEDICAL (S) PTE LTD"/>
    <m/>
    <n v="0"/>
    <n v="0"/>
    <n v="0"/>
    <n v="0"/>
    <n v="0"/>
    <n v="0"/>
    <m/>
    <m/>
    <m/>
    <s v="No"/>
    <s v="W665676"/>
    <n v="0"/>
    <m/>
    <s v="B02083"/>
    <m/>
    <m/>
    <s v="S0361916"/>
  </r>
  <r>
    <x v="1110"/>
    <n v="10000"/>
    <n v="10000"/>
    <n v="45776"/>
    <s v="502LAUGH"/>
    <s v=" 8:20:30 am"/>
    <s v="J00V80150"/>
    <m/>
    <x v="0"/>
    <s v="Yes"/>
    <n v="72"/>
    <s v="Xeikon 3500"/>
    <x v="0"/>
    <s v="PMJ4"/>
    <s v="LEE JUN HONG"/>
    <n v="375"/>
    <m/>
    <m/>
    <d v="2025-04-26T00:00:00"/>
    <m/>
    <n v="24"/>
    <n v="9000"/>
    <s v="PE"/>
    <n v="5000422950001"/>
    <n v="0"/>
    <n v="5000"/>
    <n v="4000"/>
    <n v="0"/>
    <n v="0"/>
    <n v="0"/>
    <m/>
    <m/>
    <n v="0"/>
    <m/>
    <m/>
    <m/>
    <m/>
    <m/>
    <m/>
    <m/>
    <m/>
    <n v="500042295"/>
    <s v="B02083"/>
    <s v="BECTON DICKINSON MEDICAL (S) PTE LTD"/>
    <m/>
    <n v="0"/>
    <n v="0"/>
    <n v="0"/>
    <n v="0"/>
    <n v="0"/>
    <n v="0"/>
    <m/>
    <m/>
    <m/>
    <s v="No"/>
    <s v="W665679"/>
    <n v="0"/>
    <m/>
    <s v="B02083"/>
    <m/>
    <m/>
    <s v="S0361951"/>
  </r>
  <r>
    <x v="994"/>
    <n v="10000"/>
    <n v="20000"/>
    <n v="45775"/>
    <s v="502LAUGH"/>
    <n v="0.45678240740740739"/>
    <s v="BZC040-01"/>
    <m/>
    <x v="1"/>
    <s v="Yes"/>
    <n v="76"/>
    <s v="HDS 3"/>
    <x v="2"/>
    <s v="PM46"/>
    <s v="TAN CHEE CHUN"/>
    <n v="8667"/>
    <n v="478.35"/>
    <n v="7.9725000000000001"/>
    <d v="2025-04-26T00:00:00"/>
    <m/>
    <n v="6"/>
    <n v="52002"/>
    <s v="PE"/>
    <s v="CHAMP SQ-GREEN0001"/>
    <n v="0"/>
    <n v="50000"/>
    <n v="2002"/>
    <n v="0"/>
    <n v="0"/>
    <n v="0"/>
    <m/>
    <m/>
    <n v="0"/>
    <m/>
    <m/>
    <m/>
    <m/>
    <m/>
    <m/>
    <m/>
    <m/>
    <s v="CHAMP SQ-GREEN"/>
    <s v="E05203"/>
    <s v="E-Z LETTERING SERVICE"/>
    <m/>
    <n v="0"/>
    <n v="0"/>
    <n v="0"/>
    <n v="0"/>
    <n v="0"/>
    <n v="0"/>
    <m/>
    <m/>
    <m/>
    <s v="No"/>
    <s v="W665949"/>
    <n v="0"/>
    <m/>
    <s v="E05203"/>
    <m/>
    <m/>
    <s v="S0362395"/>
  </r>
  <r>
    <x v="1111"/>
    <n v="10000"/>
    <n v="10000"/>
    <n v="45775"/>
    <s v="502LAUGH"/>
    <s v=" 8:32:48 am"/>
    <s v="MOBU03220/M0BUQ3220"/>
    <m/>
    <x v="0"/>
    <s v="Yes"/>
    <n v="22"/>
    <s v="FSK B100"/>
    <x v="3"/>
    <s v="PS13"/>
    <s v="YEE CHENG MENG"/>
    <n v="9500"/>
    <n v="235"/>
    <n v="3.9166666666666665"/>
    <d v="2025-04-26T00:00:00"/>
    <m/>
    <n v="2"/>
    <n v="19000"/>
    <s v="PE"/>
    <s v="804521 REV4010001"/>
    <n v="0"/>
    <n v="19000"/>
    <n v="0"/>
    <n v="0"/>
    <n v="0"/>
    <n v="0"/>
    <m/>
    <m/>
    <n v="0"/>
    <m/>
    <m/>
    <m/>
    <m/>
    <m/>
    <m/>
    <m/>
    <m/>
    <s v="804521 REV401"/>
    <s v="V22000"/>
    <s v="PT VARTA MICROBATTERY INDONESIA"/>
    <m/>
    <n v="0"/>
    <n v="0"/>
    <n v="0"/>
    <n v="0"/>
    <n v="0"/>
    <n v="0"/>
    <m/>
    <m/>
    <m/>
    <s v="No"/>
    <s v="W665684"/>
    <n v="0"/>
    <m/>
    <s v="V22000"/>
    <m/>
    <m/>
    <s v="S0362400"/>
  </r>
  <r>
    <x v="1112"/>
    <n v="10000"/>
    <n v="10000"/>
    <n v="45775"/>
    <s v="502LAUGH"/>
    <s v=" 8:32:48 am"/>
    <s v="L4802U8017/412122625"/>
    <m/>
    <x v="0"/>
    <s v="Yes"/>
    <n v="78"/>
    <s v="Baby Sanki"/>
    <x v="3"/>
    <s v="PM84"/>
    <s v="TAN TAI TOH"/>
    <n v="3667"/>
    <n v="136.67500000000001"/>
    <n v="2.277916666666667"/>
    <d v="2025-04-26T00:00:00"/>
    <m/>
    <n v="3"/>
    <n v="11001"/>
    <s v="PE"/>
    <s v="XOPA93016-Y3050001"/>
    <n v="0"/>
    <n v="11000"/>
    <n v="1"/>
    <n v="0"/>
    <n v="0"/>
    <n v="0"/>
    <m/>
    <m/>
    <n v="0"/>
    <m/>
    <m/>
    <m/>
    <m/>
    <m/>
    <m/>
    <m/>
    <m/>
    <s v="XOPA93016-Y305"/>
    <s v="S19296"/>
    <s v="SIIX SINGAPORE PTE LTD"/>
    <m/>
    <n v="0"/>
    <n v="0"/>
    <n v="0"/>
    <n v="0"/>
    <n v="0"/>
    <n v="0"/>
    <m/>
    <m/>
    <m/>
    <s v="No"/>
    <s v="W665688"/>
    <n v="0"/>
    <m/>
    <s v="S19296"/>
    <m/>
    <m/>
    <s v="H0064956"/>
  </r>
  <r>
    <x v="1113"/>
    <n v="10000"/>
    <n v="20000"/>
    <n v="45775"/>
    <s v="502LAUGH"/>
    <s v=" 8:36:38 am"/>
    <s v="L4802U8017/412122625"/>
    <m/>
    <x v="0"/>
    <s v="Yes"/>
    <n v="78"/>
    <s v="Baby Sanki"/>
    <x v="3"/>
    <s v="PM84"/>
    <s v="TAN TAI TOH"/>
    <n v="67"/>
    <n v="46.674999999999997"/>
    <n v="0.77791666666666659"/>
    <d v="2025-04-26T00:00:00"/>
    <m/>
    <n v="3"/>
    <n v="201"/>
    <s v="PE"/>
    <s v="X0PA93016-Y4120001"/>
    <n v="0"/>
    <n v="200"/>
    <n v="1"/>
    <n v="0"/>
    <n v="0"/>
    <n v="0"/>
    <m/>
    <m/>
    <n v="0"/>
    <m/>
    <m/>
    <m/>
    <m/>
    <m/>
    <m/>
    <m/>
    <m/>
    <s v="X0PA93016-Y412"/>
    <s v="S19296"/>
    <s v="SIIX SINGAPORE PTE LTD"/>
    <m/>
    <n v="0"/>
    <n v="0"/>
    <n v="0"/>
    <n v="0"/>
    <n v="0"/>
    <n v="0"/>
    <m/>
    <m/>
    <m/>
    <s v="No"/>
    <s v="W665689"/>
    <n v="0"/>
    <m/>
    <s v="S19296"/>
    <m/>
    <m/>
    <s v="H0064960"/>
  </r>
  <r>
    <x v="1114"/>
    <n v="10000"/>
    <n v="10000"/>
    <n v="45776"/>
    <s v="502LAUGH"/>
    <s v=" 8:25:41 am"/>
    <s v="4111520U5"/>
    <m/>
    <x v="0"/>
    <s v="Yes"/>
    <n v="12"/>
    <s v="FSK SR520"/>
    <x v="3"/>
    <s v="PP05"/>
    <s v="WONG KIM FATT"/>
    <n v="30000"/>
    <n v="645"/>
    <n v="10.75"/>
    <d v="2025-04-26T00:00:00"/>
    <m/>
    <n v="1"/>
    <n v="30000"/>
    <s v="PE"/>
    <s v="250-6259-000001"/>
    <n v="0"/>
    <n v="30000"/>
    <n v="0"/>
    <n v="0"/>
    <n v="0"/>
    <n v="0"/>
    <m/>
    <m/>
    <n v="0"/>
    <m/>
    <m/>
    <m/>
    <m/>
    <m/>
    <m/>
    <m/>
    <m/>
    <s v="250-6259-00"/>
    <s v="J10025"/>
    <s v="JMS SINGAPORE PTE LTD"/>
    <m/>
    <n v="0"/>
    <n v="0"/>
    <n v="0"/>
    <n v="0"/>
    <n v="0"/>
    <n v="0"/>
    <m/>
    <m/>
    <m/>
    <s v="No"/>
    <s v="W665691"/>
    <n v="0"/>
    <m/>
    <s v="J10025"/>
    <m/>
    <m/>
    <s v="S0362766"/>
  </r>
  <r>
    <x v="1115"/>
    <n v="10000"/>
    <n v="10000"/>
    <n v="45775"/>
    <s v="502LAUGH"/>
    <s v=" 1:49:22 pm"/>
    <s v="4110601U5A"/>
    <m/>
    <x v="0"/>
    <s v="Yes"/>
    <n v="46"/>
    <s v="Sanki 300 Intermittent"/>
    <x v="3"/>
    <s v="PS66"/>
    <s v="SIM ENG KWANG"/>
    <n v="1000"/>
    <n v="70"/>
    <n v="1.1666666666666667"/>
    <d v="2025-04-26T00:00:00"/>
    <m/>
    <n v="1"/>
    <n v="1000"/>
    <s v="PE"/>
    <s v="260-6467-000001"/>
    <n v="0"/>
    <n v="1000"/>
    <n v="0"/>
    <n v="0"/>
    <n v="0"/>
    <n v="0"/>
    <m/>
    <m/>
    <n v="0"/>
    <m/>
    <m/>
    <m/>
    <m/>
    <m/>
    <m/>
    <m/>
    <m/>
    <s v="260-6467-00"/>
    <s v="J10025"/>
    <s v="JMS SINGAPORE PTE LTD"/>
    <m/>
    <n v="0"/>
    <n v="0"/>
    <n v="0"/>
    <n v="0"/>
    <n v="0"/>
    <n v="0"/>
    <m/>
    <m/>
    <m/>
    <s v="No"/>
    <s v="W665488"/>
    <n v="0"/>
    <m/>
    <s v="J10025"/>
    <m/>
    <m/>
    <s v="S0362766"/>
  </r>
  <r>
    <x v="580"/>
    <n v="10000"/>
    <n v="30000"/>
    <n v="45775"/>
    <s v="502LAUGH"/>
    <s v=" 8:42:31 am"/>
    <n v="10620258101"/>
    <m/>
    <x v="2"/>
    <s v="Yes"/>
    <n v="85"/>
    <s v="Luster AOI"/>
    <x v="5"/>
    <s v="QM78"/>
    <s v="WONG SEAU JIN"/>
    <n v="8000"/>
    <m/>
    <m/>
    <d v="2025-04-26T00:00:00"/>
    <m/>
    <n v="11"/>
    <n v="88000"/>
    <s v="PE"/>
    <s v="T0A86-80005-FT0001"/>
    <n v="0"/>
    <n v="80000"/>
    <n v="8000"/>
    <n v="0"/>
    <n v="0"/>
    <n v="0"/>
    <m/>
    <m/>
    <n v="0"/>
    <m/>
    <m/>
    <m/>
    <m/>
    <m/>
    <m/>
    <m/>
    <m/>
    <s v="T0A86-80005-FT"/>
    <s v="H08031-JIM-M"/>
    <s v="HP MALAYSIA MANUFACTURING SDN.BHD."/>
    <m/>
    <n v="0"/>
    <n v="0"/>
    <n v="0"/>
    <n v="0"/>
    <n v="0"/>
    <n v="0"/>
    <m/>
    <m/>
    <m/>
    <s v="No"/>
    <s v="W665699"/>
    <n v="0"/>
    <m/>
    <s v="H08031-JIM-M"/>
    <m/>
    <m/>
    <s v="S0362933"/>
  </r>
  <r>
    <x v="581"/>
    <n v="10000"/>
    <n v="30000"/>
    <n v="45775"/>
    <s v="502LAUGH"/>
    <s v=" 8:41:23 am"/>
    <n v="10620258100"/>
    <m/>
    <x v="2"/>
    <s v="Yes"/>
    <n v="85"/>
    <s v="Luster AOI"/>
    <x v="5"/>
    <s v="QM78"/>
    <s v="WONG SEAU JIN"/>
    <n v="8000"/>
    <m/>
    <m/>
    <d v="2025-04-26T00:00:00"/>
    <m/>
    <n v="11"/>
    <n v="88000"/>
    <s v="PE"/>
    <s v="E5Z02-80008-FT0001"/>
    <n v="0"/>
    <n v="80000"/>
    <n v="8000"/>
    <n v="0"/>
    <n v="0"/>
    <n v="0"/>
    <m/>
    <m/>
    <n v="0"/>
    <m/>
    <m/>
    <m/>
    <m/>
    <m/>
    <m/>
    <m/>
    <m/>
    <s v="E5Z02-80008-FT"/>
    <s v="H08031-JIM-M"/>
    <s v="HP MALAYSIA MANUFACTURING SDN.BHD."/>
    <m/>
    <n v="0"/>
    <n v="0"/>
    <n v="0"/>
    <n v="0"/>
    <n v="0"/>
    <n v="0"/>
    <m/>
    <m/>
    <m/>
    <s v="No"/>
    <s v="W665495"/>
    <n v="0"/>
    <m/>
    <s v="H08031-JIM-M"/>
    <m/>
    <m/>
    <s v="S0362938"/>
  </r>
  <r>
    <x v="875"/>
    <n v="10000"/>
    <n v="30000"/>
    <n v="45777"/>
    <s v="502LAUGH"/>
    <s v=" 2:35:48 pm"/>
    <s v="D008O1730/D008O0581"/>
    <m/>
    <x v="1"/>
    <s v="Yes"/>
    <n v="77"/>
    <s v="Brotech DF330 "/>
    <x v="1"/>
    <s v="PM74"/>
    <s v="YONG CHEE SOON"/>
    <n v="34667"/>
    <n v="607.7833333333333"/>
    <n v="10.129722222222222"/>
    <d v="2025-04-26T00:00:00"/>
    <m/>
    <n v="6"/>
    <n v="208002"/>
    <s v="PE"/>
    <s v="1VV21-80021-FT0001"/>
    <n v="0"/>
    <n v="200000"/>
    <n v="8002"/>
    <n v="0"/>
    <n v="0"/>
    <n v="0"/>
    <m/>
    <m/>
    <n v="0"/>
    <m/>
    <m/>
    <m/>
    <m/>
    <m/>
    <m/>
    <m/>
    <m/>
    <s v="1VV21-80021-FT"/>
    <s v="H08031-JIM-M"/>
    <s v="HP MALAYSIA MANUFACTURING SDN.BHD."/>
    <m/>
    <n v="0"/>
    <n v="0"/>
    <n v="0"/>
    <n v="0"/>
    <n v="0"/>
    <n v="0"/>
    <m/>
    <m/>
    <m/>
    <s v="No"/>
    <s v="W665976"/>
    <n v="0"/>
    <m/>
    <s v="H08031-JIM-M"/>
    <m/>
    <m/>
    <s v="S0362945"/>
  </r>
  <r>
    <x v="875"/>
    <n v="10000"/>
    <n v="40000"/>
    <n v="45777"/>
    <s v="502LAUGH"/>
    <s v=" 3:05:28 pm"/>
    <s v="D008S1011/D008O0920"/>
    <m/>
    <x v="2"/>
    <s v="Yes"/>
    <n v="91"/>
    <s v="Luster AOI"/>
    <x v="5"/>
    <s v="QM87"/>
    <s v="GOH SING JOO"/>
    <n v="66667"/>
    <m/>
    <m/>
    <d v="2025-04-26T00:00:00"/>
    <m/>
    <n v="3"/>
    <n v="200001"/>
    <s v="PE"/>
    <s v="1VV21-80021-FT0001"/>
    <n v="0"/>
    <n v="200000"/>
    <n v="1"/>
    <n v="0"/>
    <n v="0"/>
    <n v="0"/>
    <m/>
    <m/>
    <n v="0"/>
    <m/>
    <m/>
    <m/>
    <m/>
    <m/>
    <m/>
    <m/>
    <m/>
    <s v="1VV21-80021-FT"/>
    <s v="H08031-JIM-M"/>
    <s v="HP MALAYSIA MANUFACTURING SDN.BHD."/>
    <m/>
    <n v="0"/>
    <n v="0"/>
    <n v="0"/>
    <n v="0"/>
    <n v="0"/>
    <n v="0"/>
    <m/>
    <m/>
    <m/>
    <s v="No"/>
    <s v="W665976"/>
    <n v="0"/>
    <m/>
    <s v="H08031-JIM-M"/>
    <m/>
    <m/>
    <s v="S0362945"/>
  </r>
  <r>
    <x v="1116"/>
    <n v="10000"/>
    <n v="10000"/>
    <n v="45775"/>
    <s v="502LAUGH"/>
    <s v=" 1:49:22 pm"/>
    <s v="4121232U5"/>
    <m/>
    <x v="0"/>
    <s v="Yes"/>
    <n v="46"/>
    <s v="Sanki 300 Intermittent"/>
    <x v="3"/>
    <s v="PS66"/>
    <s v="SIM ENG KWANG"/>
    <n v="3000"/>
    <n v="120"/>
    <n v="2"/>
    <d v="2025-04-26T00:00:00"/>
    <m/>
    <n v="1"/>
    <n v="3000"/>
    <s v="PE"/>
    <s v="260-6469-000001"/>
    <n v="0"/>
    <n v="3000"/>
    <n v="0"/>
    <n v="0"/>
    <n v="0"/>
    <n v="0"/>
    <m/>
    <m/>
    <n v="0"/>
    <m/>
    <m/>
    <m/>
    <m/>
    <m/>
    <m/>
    <m/>
    <m/>
    <s v="260-6469-00"/>
    <s v="J10025"/>
    <s v="JMS SINGAPORE PTE LTD"/>
    <m/>
    <n v="0"/>
    <n v="0"/>
    <n v="0"/>
    <n v="0"/>
    <n v="0"/>
    <n v="0"/>
    <m/>
    <m/>
    <m/>
    <s v="No"/>
    <s v="W665994"/>
    <n v="0"/>
    <m/>
    <s v="J10025"/>
    <m/>
    <m/>
    <s v="S0363064"/>
  </r>
  <r>
    <x v="1117"/>
    <n v="10000"/>
    <n v="10000"/>
    <n v="45775"/>
    <s v="502LAUGH"/>
    <s v=" 8:25:18 am"/>
    <s v="SG-5651598 01"/>
    <m/>
    <x v="0"/>
    <s v="Yes"/>
    <n v="59"/>
    <s v="SANKI SD-300 Intermittent"/>
    <x v="3"/>
    <s v="PS74"/>
    <s v="GOH CHIN TECK"/>
    <n v="1660"/>
    <n v="86.5"/>
    <n v="1.4416666666666667"/>
    <d v="2025-04-26T00:00:00"/>
    <m/>
    <n v="2"/>
    <n v="3320"/>
    <s v="PE"/>
    <n v="112886950001"/>
    <n v="0"/>
    <n v="3320"/>
    <n v="0"/>
    <n v="0"/>
    <n v="0"/>
    <n v="0"/>
    <m/>
    <m/>
    <n v="0"/>
    <m/>
    <m/>
    <m/>
    <m/>
    <m/>
    <m/>
    <m/>
    <m/>
    <n v="11288695"/>
    <s v="I09180"/>
    <s v="ILLUMINA SINGAPORE PTE LTD"/>
    <m/>
    <n v="0"/>
    <n v="0"/>
    <n v="0"/>
    <n v="0"/>
    <n v="0"/>
    <n v="0"/>
    <m/>
    <m/>
    <m/>
    <s v="No"/>
    <s v="W665513"/>
    <n v="0"/>
    <m/>
    <s v="I09180"/>
    <m/>
    <m/>
    <s v="S0363071"/>
  </r>
  <r>
    <x v="1117"/>
    <n v="20000"/>
    <n v="10000"/>
    <n v="45775"/>
    <s v="502LAUGH"/>
    <s v=" 8:25:18 am"/>
    <s v="SG-5651598 01"/>
    <m/>
    <x v="0"/>
    <s v="Yes"/>
    <n v="59"/>
    <s v="SANKI SD-300 Intermittent"/>
    <x v="3"/>
    <s v="PS74"/>
    <s v="GOH CHIN TECK"/>
    <n v="1660"/>
    <n v="86.5"/>
    <n v="1.4416666666666667"/>
    <d v="2025-04-26T00:00:00"/>
    <m/>
    <n v="2"/>
    <n v="3320"/>
    <s v="PE"/>
    <n v="112886950001"/>
    <n v="0"/>
    <n v="3320"/>
    <n v="0"/>
    <n v="0"/>
    <n v="0"/>
    <n v="0"/>
    <m/>
    <m/>
    <n v="0"/>
    <m/>
    <m/>
    <m/>
    <m/>
    <m/>
    <m/>
    <m/>
    <m/>
    <n v="11288695"/>
    <s v="I09180"/>
    <s v="ILLUMINA SINGAPORE PTE LTD"/>
    <m/>
    <n v="0"/>
    <n v="0"/>
    <n v="0"/>
    <n v="0"/>
    <n v="0"/>
    <n v="0"/>
    <m/>
    <m/>
    <m/>
    <s v="No"/>
    <s v="W665513"/>
    <n v="0"/>
    <m/>
    <s v="I09180"/>
    <m/>
    <m/>
    <s v="S0363071"/>
  </r>
  <r>
    <x v="1078"/>
    <n v="10000"/>
    <n v="20000"/>
    <n v="45775"/>
    <s v="502LAUGH"/>
    <s v=" 8:30:40 am"/>
    <s v="D40508011T/M0BQB2120"/>
    <m/>
    <x v="1"/>
    <s v="Yes"/>
    <n v="61"/>
    <s v="FSK 520"/>
    <x v="3"/>
    <s v="PM68"/>
    <s v="LEE KIM LIANG"/>
    <n v="5000"/>
    <n v="145"/>
    <n v="2.4166666666666665"/>
    <d v="2025-04-26T00:00:00"/>
    <m/>
    <n v="4"/>
    <n v="20000"/>
    <s v="PE"/>
    <s v="QC PASSED-CLEANR0001"/>
    <n v="0"/>
    <n v="20000"/>
    <n v="0"/>
    <n v="0"/>
    <n v="0"/>
    <n v="0"/>
    <m/>
    <m/>
    <n v="0"/>
    <m/>
    <m/>
    <m/>
    <m/>
    <m/>
    <m/>
    <m/>
    <m/>
    <s v="QC PASSED-CLEANROOM"/>
    <s v="P16259"/>
    <s v="LUMILEDS SINGAPORE PTE LTD"/>
    <m/>
    <n v="0"/>
    <n v="0"/>
    <n v="0"/>
    <n v="0"/>
    <n v="0"/>
    <n v="0"/>
    <m/>
    <m/>
    <m/>
    <s v="No"/>
    <s v="W665514"/>
    <n v="0"/>
    <m/>
    <s v="P16259"/>
    <m/>
    <m/>
    <s v="S0363092"/>
  </r>
  <r>
    <x v="1118"/>
    <n v="10000"/>
    <n v="10000"/>
    <n v="45777"/>
    <s v="502LAUGH"/>
    <s v=" 5:43:29 pm"/>
    <s v="U3404S191"/>
    <m/>
    <x v="0"/>
    <s v="Yes"/>
    <n v="61"/>
    <s v="FSK 520"/>
    <x v="3"/>
    <s v="PM68"/>
    <s v="LEE KIM LIANG"/>
    <n v="10000"/>
    <n v="245"/>
    <n v="4.083333333333333"/>
    <d v="2025-04-26T00:00:00"/>
    <m/>
    <n v="1"/>
    <n v="10000"/>
    <s v="PE"/>
    <s v="BLANK LABEL-70X10002"/>
    <n v="0"/>
    <n v="10000"/>
    <n v="0"/>
    <n v="0"/>
    <n v="0"/>
    <n v="0"/>
    <m/>
    <m/>
    <n v="0"/>
    <m/>
    <m/>
    <m/>
    <m/>
    <m/>
    <m/>
    <m/>
    <m/>
    <s v="BLANK LABEL-70X105MM"/>
    <s v="H08217"/>
    <s v="HOYA ELECTRONICS SINGAPORE PTE LTD"/>
    <m/>
    <n v="0"/>
    <n v="0"/>
    <n v="0"/>
    <n v="0"/>
    <n v="0"/>
    <n v="0"/>
    <m/>
    <m/>
    <m/>
    <s v="No"/>
    <s v="W666007"/>
    <n v="0"/>
    <m/>
    <s v="H08217"/>
    <m/>
    <m/>
    <s v="S0363132"/>
  </r>
  <r>
    <x v="1119"/>
    <n v="10000"/>
    <n v="10000"/>
    <n v="45776"/>
    <s v="502LAUGH"/>
    <s v=" 9:12:42 am"/>
    <s v="J00V80150"/>
    <m/>
    <x v="0"/>
    <s v="Yes"/>
    <n v="72"/>
    <s v="Xeikon 3500"/>
    <x v="0"/>
    <s v="PMJ4"/>
    <s v="LEE JUN HONG"/>
    <n v="3550"/>
    <m/>
    <m/>
    <d v="2025-04-26T00:00:00"/>
    <m/>
    <n v="4"/>
    <n v="14200"/>
    <s v="PE"/>
    <n v="5000532060001"/>
    <n v="0"/>
    <n v="11200"/>
    <n v="3000"/>
    <n v="0"/>
    <n v="0"/>
    <n v="0"/>
    <m/>
    <m/>
    <n v="0"/>
    <m/>
    <m/>
    <m/>
    <m/>
    <m/>
    <m/>
    <m/>
    <m/>
    <n v="500053206"/>
    <s v="B02083"/>
    <s v="BECTON DICKINSON MEDICAL (S) PTE LTD"/>
    <m/>
    <n v="0"/>
    <n v="0"/>
    <n v="0"/>
    <n v="0"/>
    <n v="0"/>
    <n v="0"/>
    <m/>
    <m/>
    <m/>
    <s v="No"/>
    <s v="W666022"/>
    <n v="0"/>
    <m/>
    <s v="B02083"/>
    <m/>
    <m/>
    <s v="S0363143"/>
  </r>
  <r>
    <x v="1120"/>
    <n v="10000"/>
    <n v="10000"/>
    <n v="45776"/>
    <s v="502LAUGH"/>
    <s v=" 9:12:42 am"/>
    <s v="J00V80150"/>
    <m/>
    <x v="0"/>
    <s v="Yes"/>
    <n v="72"/>
    <s v="Xeikon 3500"/>
    <x v="0"/>
    <s v="PMJ4"/>
    <s v="LEE JUN HONG"/>
    <n v="4950"/>
    <m/>
    <m/>
    <d v="2025-04-26T00:00:00"/>
    <m/>
    <n v="4"/>
    <n v="19800"/>
    <s v="PE"/>
    <n v="5000532080001"/>
    <n v="0"/>
    <n v="16800"/>
    <n v="3000"/>
    <n v="0"/>
    <n v="0"/>
    <n v="0"/>
    <m/>
    <m/>
    <n v="0"/>
    <m/>
    <m/>
    <m/>
    <m/>
    <m/>
    <m/>
    <m/>
    <m/>
    <n v="500053208"/>
    <s v="B02083"/>
    <s v="BECTON DICKINSON MEDICAL (S) PTE LTD"/>
    <m/>
    <n v="0"/>
    <n v="0"/>
    <n v="0"/>
    <n v="0"/>
    <n v="0"/>
    <n v="0"/>
    <m/>
    <m/>
    <m/>
    <s v="No"/>
    <s v="W666023"/>
    <n v="0"/>
    <m/>
    <s v="B02083"/>
    <m/>
    <m/>
    <s v="S0363143"/>
  </r>
  <r>
    <x v="1121"/>
    <n v="10000"/>
    <n v="10000"/>
    <n v="45775"/>
    <s v="502LAUGH"/>
    <s v=" 5:22:32 pm"/>
    <s v="J00V80150"/>
    <m/>
    <x v="0"/>
    <s v="Yes"/>
    <n v="72"/>
    <s v="Xeikon 3500"/>
    <x v="0"/>
    <s v="PMJ4"/>
    <s v="LEE JUN HONG"/>
    <n v="3333"/>
    <m/>
    <m/>
    <d v="2025-04-26T00:00:00"/>
    <m/>
    <n v="6"/>
    <n v="20000"/>
    <s v="PE"/>
    <n v="5000538100001"/>
    <n v="0"/>
    <n v="14000"/>
    <n v="6000"/>
    <n v="0"/>
    <n v="0"/>
    <n v="0"/>
    <m/>
    <m/>
    <n v="0"/>
    <m/>
    <m/>
    <m/>
    <m/>
    <m/>
    <m/>
    <m/>
    <m/>
    <n v="500053810"/>
    <s v="B02083"/>
    <s v="BECTON DICKINSON MEDICAL (S) PTE LTD"/>
    <m/>
    <n v="0"/>
    <n v="0"/>
    <n v="0"/>
    <n v="0"/>
    <n v="0"/>
    <n v="0"/>
    <m/>
    <m/>
    <m/>
    <s v="No"/>
    <s v="W666024"/>
    <n v="0"/>
    <m/>
    <s v="B02083"/>
    <m/>
    <m/>
    <s v="S0363143"/>
  </r>
  <r>
    <x v="1121"/>
    <n v="20000"/>
    <n v="10000"/>
    <n v="45775"/>
    <s v="502LAUGH"/>
    <s v=" 5:22:32 pm"/>
    <s v="J00V80150"/>
    <m/>
    <x v="0"/>
    <s v="Yes"/>
    <n v="72"/>
    <s v="Xeikon 3500"/>
    <x v="0"/>
    <s v="PMJ4"/>
    <s v="LEE JUN HONG"/>
    <n v="4667"/>
    <m/>
    <m/>
    <d v="2025-04-26T00:00:00"/>
    <m/>
    <n v="6"/>
    <n v="28000"/>
    <s v="PE"/>
    <n v="5000538100001"/>
    <n v="0"/>
    <n v="28000"/>
    <n v="0"/>
    <n v="0"/>
    <n v="0"/>
    <n v="0"/>
    <m/>
    <m/>
    <n v="0"/>
    <m/>
    <m/>
    <m/>
    <m/>
    <m/>
    <m/>
    <m/>
    <m/>
    <n v="500053810"/>
    <s v="B02083"/>
    <s v="BECTON DICKINSON MEDICAL (S) PTE LTD"/>
    <m/>
    <n v="0"/>
    <n v="0"/>
    <n v="0"/>
    <n v="0"/>
    <n v="0"/>
    <n v="0"/>
    <m/>
    <m/>
    <m/>
    <s v="No"/>
    <s v="W666024"/>
    <n v="0"/>
    <m/>
    <s v="B02083"/>
    <m/>
    <m/>
    <s v="S0363143"/>
  </r>
  <r>
    <x v="1122"/>
    <n v="10000"/>
    <n v="10000"/>
    <n v="45775"/>
    <s v="502LAUGH"/>
    <s v=" 2:58:29 pm"/>
    <s v="J00V80150"/>
    <m/>
    <x v="0"/>
    <s v="Yes"/>
    <n v="72"/>
    <s v="Xeikon 3500"/>
    <x v="0"/>
    <s v="PMJ4"/>
    <s v="LEE JUN HONG"/>
    <n v="6167"/>
    <m/>
    <m/>
    <d v="2025-04-26T00:00:00"/>
    <m/>
    <n v="6"/>
    <n v="37002"/>
    <s v="PE"/>
    <n v="5000538120001"/>
    <n v="0"/>
    <n v="28000"/>
    <n v="9002"/>
    <n v="0"/>
    <n v="0"/>
    <n v="0"/>
    <m/>
    <m/>
    <n v="0"/>
    <m/>
    <m/>
    <m/>
    <m/>
    <m/>
    <m/>
    <m/>
    <m/>
    <n v="500053812"/>
    <s v="B02083"/>
    <s v="BECTON DICKINSON MEDICAL (S) PTE LTD"/>
    <m/>
    <n v="0"/>
    <n v="0"/>
    <n v="0"/>
    <n v="0"/>
    <n v="0"/>
    <n v="0"/>
    <m/>
    <m/>
    <m/>
    <s v="No"/>
    <s v="W666025"/>
    <n v="0"/>
    <m/>
    <s v="B02083"/>
    <m/>
    <m/>
    <s v="S0363143"/>
  </r>
  <r>
    <x v="1122"/>
    <n v="20000"/>
    <n v="10000"/>
    <n v="45775"/>
    <s v="502LAUGH"/>
    <s v=" 2:58:29 pm"/>
    <s v="J00V80150"/>
    <m/>
    <x v="0"/>
    <s v="Yes"/>
    <n v="72"/>
    <s v="Xeikon 3500"/>
    <x v="0"/>
    <s v="PMJ4"/>
    <s v="LEE JUN HONG"/>
    <n v="4667"/>
    <m/>
    <m/>
    <d v="2025-04-26T00:00:00"/>
    <m/>
    <n v="6"/>
    <n v="28000"/>
    <s v="PE"/>
    <n v="5000538120001"/>
    <n v="0"/>
    <n v="28000"/>
    <n v="0"/>
    <n v="0"/>
    <n v="0"/>
    <n v="0"/>
    <m/>
    <m/>
    <n v="0"/>
    <m/>
    <m/>
    <m/>
    <m/>
    <m/>
    <m/>
    <m/>
    <m/>
    <n v="500053812"/>
    <s v="B02083"/>
    <s v="BECTON DICKINSON MEDICAL (S) PTE LTD"/>
    <m/>
    <n v="0"/>
    <n v="0"/>
    <n v="0"/>
    <n v="0"/>
    <n v="0"/>
    <n v="0"/>
    <m/>
    <m/>
    <m/>
    <s v="No"/>
    <s v="W666025"/>
    <n v="0"/>
    <m/>
    <s v="B02083"/>
    <m/>
    <m/>
    <s v="S0363143"/>
  </r>
  <r>
    <x v="1122"/>
    <n v="30000"/>
    <n v="10000"/>
    <n v="45775"/>
    <s v="502LAUGH"/>
    <s v=" 2:58:29 pm"/>
    <s v="J00V80150"/>
    <m/>
    <x v="0"/>
    <s v="Yes"/>
    <n v="72"/>
    <s v="Xeikon 3500"/>
    <x v="0"/>
    <s v="PMJ4"/>
    <s v="LEE JUN HONG"/>
    <n v="2333"/>
    <m/>
    <m/>
    <d v="2025-04-26T00:00:00"/>
    <m/>
    <n v="6"/>
    <n v="14000"/>
    <s v="PE"/>
    <n v="5000538120001"/>
    <n v="0"/>
    <n v="14000"/>
    <n v="0"/>
    <n v="0"/>
    <n v="0"/>
    <n v="0"/>
    <m/>
    <m/>
    <n v="0"/>
    <m/>
    <m/>
    <m/>
    <m/>
    <m/>
    <m/>
    <m/>
    <m/>
    <n v="500053812"/>
    <s v="B02083"/>
    <s v="BECTON DICKINSON MEDICAL (S) PTE LTD"/>
    <m/>
    <n v="0"/>
    <n v="0"/>
    <n v="0"/>
    <n v="0"/>
    <n v="0"/>
    <n v="0"/>
    <m/>
    <m/>
    <m/>
    <s v="No"/>
    <s v="W666025"/>
    <n v="0"/>
    <m/>
    <s v="B02083"/>
    <m/>
    <m/>
    <s v="S0363143"/>
  </r>
  <r>
    <x v="1123"/>
    <n v="10000"/>
    <n v="10000"/>
    <n v="45775"/>
    <s v="502LAUGH"/>
    <s v=" 8:34:07 am"/>
    <s v="U541658014/504040526"/>
    <m/>
    <x v="0"/>
    <s v="Yes"/>
    <n v="32"/>
    <s v="Lintec Intermittent"/>
    <x v="3"/>
    <s v="PM26"/>
    <s v="TAN AIK KEONG"/>
    <n v="5860"/>
    <m/>
    <m/>
    <d v="2025-04-26T00:00:00"/>
    <m/>
    <n v="1"/>
    <n v="5860"/>
    <s v="PE"/>
    <s v="250-5323-000001"/>
    <n v="0"/>
    <n v="5360"/>
    <n v="500"/>
    <n v="0"/>
    <n v="0"/>
    <n v="0"/>
    <m/>
    <m/>
    <n v="0"/>
    <m/>
    <m/>
    <m/>
    <m/>
    <m/>
    <m/>
    <m/>
    <m/>
    <s v="250-5323-00"/>
    <s v="J10025"/>
    <s v="JMS SINGAPORE PTE LTD"/>
    <m/>
    <n v="0"/>
    <n v="0"/>
    <n v="0"/>
    <n v="0"/>
    <n v="0"/>
    <n v="0"/>
    <m/>
    <m/>
    <m/>
    <s v="No"/>
    <s v="W666036"/>
    <n v="0"/>
    <m/>
    <s v="J10025"/>
    <m/>
    <m/>
    <s v="S0363152"/>
  </r>
  <r>
    <x v="1124"/>
    <n v="10000"/>
    <n v="10000"/>
    <n v="45775"/>
    <s v="502LAUGH"/>
    <s v=" 8:28:49 am"/>
    <s v="SG-5651598 01"/>
    <m/>
    <x v="0"/>
    <s v="Yes"/>
    <n v="59"/>
    <s v="SANKI SD-300 Intermittent"/>
    <x v="3"/>
    <s v="PS74"/>
    <s v="GOH CHIN TECK"/>
    <n v="3735"/>
    <n v="138.375"/>
    <n v="2.3062499999999999"/>
    <d v="2025-04-26T00:00:00"/>
    <m/>
    <n v="2"/>
    <n v="7470"/>
    <s v="PE"/>
    <n v="112887240001"/>
    <n v="0"/>
    <n v="7470"/>
    <n v="0"/>
    <n v="0"/>
    <n v="0"/>
    <n v="0"/>
    <m/>
    <m/>
    <n v="0"/>
    <m/>
    <m/>
    <m/>
    <m/>
    <m/>
    <m/>
    <m/>
    <m/>
    <n v="11288724"/>
    <s v="I09180"/>
    <s v="ILLUMINA SINGAPORE PTE LTD"/>
    <m/>
    <n v="0"/>
    <n v="0"/>
    <n v="0"/>
    <n v="0"/>
    <n v="0"/>
    <n v="0"/>
    <m/>
    <m/>
    <m/>
    <s v="No"/>
    <s v="W665557"/>
    <n v="0"/>
    <m/>
    <s v="I09180"/>
    <m/>
    <m/>
    <s v="S0363367"/>
  </r>
  <r>
    <x v="1125"/>
    <n v="10000"/>
    <n v="10000"/>
    <n v="45775"/>
    <s v="502LAUGH"/>
    <s v=" 8:28:49 am"/>
    <s v="SG-5651598 01"/>
    <m/>
    <x v="0"/>
    <s v="Yes"/>
    <n v="59"/>
    <s v="SANKI SD-300 Intermittent"/>
    <x v="3"/>
    <s v="PS74"/>
    <s v="GOH CHIN TECK"/>
    <n v="1245"/>
    <n v="76.125"/>
    <n v="1.26875"/>
    <d v="2025-04-26T00:00:00"/>
    <m/>
    <n v="2"/>
    <n v="2490"/>
    <s v="PE"/>
    <n v="112887240001"/>
    <n v="0"/>
    <n v="2490"/>
    <n v="0"/>
    <n v="0"/>
    <n v="0"/>
    <n v="0"/>
    <m/>
    <m/>
    <n v="0"/>
    <m/>
    <m/>
    <m/>
    <m/>
    <m/>
    <m/>
    <m/>
    <m/>
    <n v="11288724"/>
    <s v="I09180"/>
    <s v="ILLUMINA SINGAPORE PTE LTD"/>
    <m/>
    <n v="0"/>
    <n v="0"/>
    <n v="0"/>
    <n v="0"/>
    <n v="0"/>
    <n v="0"/>
    <m/>
    <m/>
    <m/>
    <s v="No"/>
    <s v="W665558"/>
    <n v="0"/>
    <m/>
    <s v="I09180"/>
    <m/>
    <m/>
    <s v="S0363368"/>
  </r>
  <r>
    <x v="1125"/>
    <n v="20000"/>
    <n v="10000"/>
    <n v="45775"/>
    <s v="502LAUGH"/>
    <s v=" 8:28:49 am"/>
    <s v="SG-5651598 01"/>
    <m/>
    <x v="0"/>
    <s v="Yes"/>
    <n v="59"/>
    <s v="SANKI SD-300 Intermittent"/>
    <x v="3"/>
    <s v="PS74"/>
    <s v="GOH CHIN TECK"/>
    <n v="1245"/>
    <n v="76.125"/>
    <n v="1.26875"/>
    <d v="2025-04-26T00:00:00"/>
    <m/>
    <n v="2"/>
    <n v="2490"/>
    <s v="PE"/>
    <n v="112887240001"/>
    <n v="0"/>
    <n v="2490"/>
    <n v="0"/>
    <n v="0"/>
    <n v="0"/>
    <n v="0"/>
    <m/>
    <m/>
    <n v="0"/>
    <m/>
    <m/>
    <m/>
    <m/>
    <m/>
    <m/>
    <m/>
    <m/>
    <n v="11288724"/>
    <s v="I09180"/>
    <s v="ILLUMINA SINGAPORE PTE LTD"/>
    <m/>
    <n v="0"/>
    <n v="0"/>
    <n v="0"/>
    <n v="0"/>
    <n v="0"/>
    <n v="0"/>
    <m/>
    <m/>
    <m/>
    <s v="No"/>
    <s v="W665558"/>
    <n v="0"/>
    <m/>
    <s v="I09180"/>
    <m/>
    <m/>
    <s v="S0363368"/>
  </r>
  <r>
    <x v="1125"/>
    <n v="30000"/>
    <n v="10000"/>
    <n v="45775"/>
    <s v="502LAUGH"/>
    <s v=" 8:28:49 am"/>
    <s v="SG-5651598 01"/>
    <m/>
    <x v="0"/>
    <s v="Yes"/>
    <n v="59"/>
    <s v="SANKI SD-300 Intermittent"/>
    <x v="3"/>
    <s v="PS74"/>
    <s v="GOH CHIN TECK"/>
    <n v="1245"/>
    <n v="76.125"/>
    <n v="1.26875"/>
    <d v="2025-04-26T00:00:00"/>
    <m/>
    <n v="2"/>
    <n v="2490"/>
    <s v="PE"/>
    <n v="112887240001"/>
    <n v="0"/>
    <n v="2490"/>
    <n v="0"/>
    <n v="0"/>
    <n v="0"/>
    <n v="0"/>
    <m/>
    <m/>
    <n v="0"/>
    <m/>
    <m/>
    <m/>
    <m/>
    <m/>
    <m/>
    <m/>
    <m/>
    <n v="11288724"/>
    <s v="I09180"/>
    <s v="ILLUMINA SINGAPORE PTE LTD"/>
    <m/>
    <n v="0"/>
    <n v="0"/>
    <n v="0"/>
    <n v="0"/>
    <n v="0"/>
    <n v="0"/>
    <m/>
    <m/>
    <m/>
    <s v="No"/>
    <s v="W665558"/>
    <n v="0"/>
    <m/>
    <s v="I09180"/>
    <m/>
    <m/>
    <s v="S0363368"/>
  </r>
  <r>
    <x v="1126"/>
    <n v="10000"/>
    <n v="10000"/>
    <n v="45775"/>
    <s v="502LAUGH"/>
    <s v=" 8:32:48 am"/>
    <s v="SG-5651598 01"/>
    <m/>
    <x v="0"/>
    <s v="Yes"/>
    <n v="59"/>
    <s v="SANKI SD-300 Intermittent"/>
    <x v="3"/>
    <s v="PS74"/>
    <s v="GOH CHIN TECK"/>
    <n v="415"/>
    <n v="55.375"/>
    <n v="0.92291666666666672"/>
    <d v="2025-04-26T00:00:00"/>
    <m/>
    <n v="2"/>
    <n v="830"/>
    <s v="PE"/>
    <n v="112887320001"/>
    <n v="0"/>
    <n v="830"/>
    <n v="0"/>
    <n v="0"/>
    <n v="0"/>
    <n v="0"/>
    <m/>
    <m/>
    <n v="0"/>
    <m/>
    <m/>
    <m/>
    <m/>
    <m/>
    <m/>
    <m/>
    <m/>
    <n v="11288732"/>
    <s v="I09180"/>
    <s v="ILLUMINA SINGAPORE PTE LTD"/>
    <m/>
    <n v="0"/>
    <n v="0"/>
    <n v="0"/>
    <n v="0"/>
    <n v="0"/>
    <n v="0"/>
    <m/>
    <m/>
    <m/>
    <s v="No"/>
    <s v="W665559"/>
    <n v="0"/>
    <m/>
    <s v="I09180"/>
    <m/>
    <m/>
    <s v="S0363369"/>
  </r>
  <r>
    <x v="1127"/>
    <n v="10000"/>
    <n v="10000"/>
    <n v="45775"/>
    <s v="502LAUGH"/>
    <s v=" 8:27:36 am"/>
    <s v="M0BUQ9651"/>
    <m/>
    <x v="0"/>
    <s v="Yes"/>
    <n v="26"/>
    <s v="Sanki SKP250 Full Rotary"/>
    <x v="3"/>
    <s v="PS70"/>
    <s v="YEO WOO KEONG"/>
    <n v="9000"/>
    <n v="270"/>
    <n v="4.5"/>
    <d v="2025-04-26T00:00:00"/>
    <m/>
    <n v="4"/>
    <n v="36000"/>
    <s v="PE"/>
    <s v="202659400 REVA0001"/>
    <n v="0"/>
    <n v="36000"/>
    <n v="0"/>
    <n v="0"/>
    <n v="0"/>
    <n v="0"/>
    <m/>
    <m/>
    <n v="0"/>
    <m/>
    <m/>
    <m/>
    <m/>
    <m/>
    <m/>
    <m/>
    <m/>
    <s v="202659400 REVA"/>
    <s v="S19314"/>
    <s v="SEAGATE TECHNOLOGY INTERNATIONAL (WUXI) CO., LTD"/>
    <m/>
    <n v="0"/>
    <n v="0"/>
    <n v="0"/>
    <n v="0"/>
    <n v="0"/>
    <n v="0"/>
    <m/>
    <m/>
    <m/>
    <s v="No"/>
    <s v="W666064"/>
    <n v="0"/>
    <m/>
    <s v="S19314"/>
    <m/>
    <m/>
    <s v="H0065015"/>
  </r>
  <r>
    <x v="1128"/>
    <n v="10000"/>
    <n v="10000"/>
    <n v="45775"/>
    <s v="502LAUGH"/>
    <s v=" 8:19:06 am"/>
    <s v="5011624U5A"/>
    <m/>
    <x v="0"/>
    <s v="Yes"/>
    <n v="59"/>
    <s v="SANKI SD-300 Intermittent"/>
    <x v="3"/>
    <s v="PS27"/>
    <s v="TAN TECK HEE"/>
    <n v="1000"/>
    <n v="70"/>
    <n v="1.1666666666666667"/>
    <d v="2025-04-26T00:00:00"/>
    <m/>
    <n v="3"/>
    <n v="3000"/>
    <s v="PE"/>
    <s v="260-6169-000001"/>
    <n v="0"/>
    <n v="3000"/>
    <n v="0"/>
    <n v="0"/>
    <n v="0"/>
    <n v="0"/>
    <m/>
    <m/>
    <n v="0"/>
    <m/>
    <m/>
    <m/>
    <m/>
    <m/>
    <m/>
    <m/>
    <m/>
    <s v="260-6169-00"/>
    <s v="J10025"/>
    <s v="JMS SINGAPORE PTE LTD"/>
    <m/>
    <n v="0"/>
    <n v="0"/>
    <n v="0"/>
    <n v="0"/>
    <n v="0"/>
    <n v="0"/>
    <m/>
    <m/>
    <m/>
    <s v="No"/>
    <s v="W666098"/>
    <n v="0"/>
    <m/>
    <s v="J10025"/>
    <m/>
    <m/>
    <s v="S0363478"/>
  </r>
  <r>
    <x v="1129"/>
    <n v="10000"/>
    <n v="10000"/>
    <n v="45775"/>
    <s v="502LAUGH"/>
    <s v=" 8:23:23 am"/>
    <s v="3830U7060/4116S1"/>
    <m/>
    <x v="0"/>
    <s v="Yes"/>
    <n v="78"/>
    <s v="Baby Sanki"/>
    <x v="3"/>
    <s v="PM84"/>
    <s v="TAN TAI TOH"/>
    <n v="17"/>
    <n v="45.424999999999997"/>
    <n v="0.75708333333333333"/>
    <d v="2025-04-26T00:00:00"/>
    <m/>
    <n v="6"/>
    <n v="104"/>
    <s v="PE"/>
    <s v="811219 INDEX1000001"/>
    <n v="0"/>
    <n v="100"/>
    <n v="4"/>
    <n v="0"/>
    <n v="0"/>
    <n v="0"/>
    <m/>
    <m/>
    <n v="0"/>
    <m/>
    <m/>
    <m/>
    <m/>
    <m/>
    <m/>
    <m/>
    <m/>
    <s v="811219 INDEX100"/>
    <s v="V22000"/>
    <s v="PT VARTA MICROBATTERY INDONESIA"/>
    <m/>
    <n v="0"/>
    <n v="0"/>
    <n v="0"/>
    <n v="0"/>
    <n v="0"/>
    <n v="0"/>
    <m/>
    <m/>
    <m/>
    <s v="No"/>
    <s v="W665595"/>
    <n v="0"/>
    <m/>
    <s v="V22000"/>
    <m/>
    <m/>
    <s v="ZSA101828"/>
  </r>
  <r>
    <x v="1129"/>
    <n v="20000"/>
    <n v="10000"/>
    <n v="45775"/>
    <s v="502LAUGH"/>
    <s v=" 8:23:23 am"/>
    <s v="3830U7060/4116S1"/>
    <m/>
    <x v="0"/>
    <s v="Yes"/>
    <n v="78"/>
    <s v="Baby Sanki"/>
    <x v="3"/>
    <s v="PM84"/>
    <s v="TAN TAI TOH"/>
    <n v="17"/>
    <n v="45.424999999999997"/>
    <n v="0.75708333333333333"/>
    <d v="2025-04-26T00:00:00"/>
    <m/>
    <n v="6"/>
    <n v="100"/>
    <s v="PE"/>
    <s v="811219 INDEX1000001"/>
    <n v="0"/>
    <n v="100"/>
    <n v="0"/>
    <n v="0"/>
    <n v="0"/>
    <n v="0"/>
    <m/>
    <m/>
    <n v="0"/>
    <m/>
    <m/>
    <m/>
    <m/>
    <m/>
    <m/>
    <m/>
    <m/>
    <s v="811219 INDEX100"/>
    <s v="V22000"/>
    <s v="PT VARTA MICROBATTERY INDONESIA"/>
    <m/>
    <n v="0"/>
    <n v="0"/>
    <n v="0"/>
    <n v="0"/>
    <n v="0"/>
    <n v="0"/>
    <m/>
    <m/>
    <m/>
    <s v="No"/>
    <s v="W665595"/>
    <n v="0"/>
    <m/>
    <s v="V22000"/>
    <m/>
    <m/>
    <s v="ZSA101828"/>
  </r>
  <r>
    <x v="1130"/>
    <n v="10000"/>
    <n v="10000"/>
    <n v="45776"/>
    <s v="502LAUGH"/>
    <s v=" 8:25:41 am"/>
    <s v="SG-566171301"/>
    <s v="FSC29943"/>
    <x v="0"/>
    <s v="No"/>
    <n v="73"/>
    <s v="Brotech DF330"/>
    <x v="1"/>
    <s v="PM59"/>
    <s v="VOON CHAN PIN"/>
    <n v="30000"/>
    <n v="530"/>
    <n v="8.8333333333333339"/>
    <d v="2025-04-28T00:00:00"/>
    <m/>
    <n v="12"/>
    <n v="360000"/>
    <s v="PE"/>
    <n v="80256230001"/>
    <n v="0"/>
    <n v="0"/>
    <n v="0"/>
    <n v="0"/>
    <n v="0"/>
    <n v="0"/>
    <m/>
    <m/>
    <n v="0"/>
    <m/>
    <m/>
    <m/>
    <s v="No"/>
    <n v="0"/>
    <s v="No"/>
    <m/>
    <m/>
    <n v="8025623"/>
    <s v="B02083"/>
    <s v="BECTON DICKINSON MEDICAL (S) PTE LTD"/>
    <m/>
    <n v="0"/>
    <n v="0"/>
    <n v="0"/>
    <n v="0"/>
    <n v="0"/>
    <n v="0"/>
    <m/>
    <m/>
    <m/>
    <s v="No"/>
    <m/>
    <m/>
    <m/>
    <s v="B02083"/>
    <m/>
    <m/>
    <s v="S0361328"/>
  </r>
  <r>
    <x v="1130"/>
    <n v="10000"/>
    <n v="20000"/>
    <n v="45776"/>
    <s v="502LAUGH"/>
    <s v=" 8:25:41 am"/>
    <s v="SG-566171301"/>
    <s v="FSC29943"/>
    <x v="0"/>
    <s v="No"/>
    <n v="73"/>
    <s v="Brotech DF330"/>
    <x v="1"/>
    <s v="PM18"/>
    <s v="LAI CHIN YANG"/>
    <n v="30000"/>
    <n v="530"/>
    <n v="8.8333333333333339"/>
    <d v="2025-04-28T00:00:00"/>
    <m/>
    <n v="12"/>
    <n v="360000"/>
    <s v="PE"/>
    <n v="80256230001"/>
    <n v="0"/>
    <n v="0"/>
    <n v="0"/>
    <n v="0"/>
    <n v="0"/>
    <n v="0"/>
    <m/>
    <m/>
    <n v="0"/>
    <m/>
    <m/>
    <m/>
    <s v="No"/>
    <n v="0"/>
    <s v="No"/>
    <m/>
    <m/>
    <n v="8025623"/>
    <s v="B02083"/>
    <s v="BECTON DICKINSON MEDICAL (S) PTE LTD"/>
    <m/>
    <n v="0"/>
    <n v="0"/>
    <n v="0"/>
    <n v="0"/>
    <n v="0"/>
    <n v="0"/>
    <m/>
    <m/>
    <m/>
    <s v="No"/>
    <m/>
    <m/>
    <m/>
    <s v="B02083"/>
    <m/>
    <m/>
    <s v="S0361328"/>
  </r>
  <r>
    <x v="1131"/>
    <n v="10000"/>
    <n v="10000"/>
    <n v="45777"/>
    <s v="502LAUGH"/>
    <s v=" 2:29:49 pm"/>
    <s v="M0BUR8614"/>
    <s v="FSC31228"/>
    <x v="0"/>
    <s v="No"/>
    <n v="65"/>
    <s v="Sanki SDR300"/>
    <x v="2"/>
    <s v="PMJ7"/>
    <s v="FOONG SEL YI"/>
    <n v="67500"/>
    <n v="1732.5"/>
    <n v="28.875"/>
    <d v="2025-04-28T00:00:00"/>
    <m/>
    <n v="4"/>
    <n v="270000"/>
    <s v="PE"/>
    <s v="0F26707 EC C28470001"/>
    <n v="0"/>
    <n v="0"/>
    <n v="0"/>
    <n v="0"/>
    <n v="0"/>
    <n v="0"/>
    <m/>
    <m/>
    <n v="0"/>
    <m/>
    <m/>
    <m/>
    <s v="No"/>
    <n v="0"/>
    <s v="No"/>
    <m/>
    <m/>
    <s v="0F26707 EC C28477"/>
    <s v="I09082-TL"/>
    <s v="WESTERN DIGITAL STORAGE TECHNOLOGIES"/>
    <m/>
    <n v="0"/>
    <n v="0"/>
    <n v="0"/>
    <n v="0"/>
    <n v="0"/>
    <n v="0"/>
    <m/>
    <m/>
    <m/>
    <s v="No"/>
    <m/>
    <m/>
    <m/>
    <s v="I09082-TL"/>
    <m/>
    <m/>
    <s v="H0064924"/>
  </r>
  <r>
    <x v="1132"/>
    <n v="10000"/>
    <n v="10000"/>
    <n v="45776"/>
    <s v="502LAUGH"/>
    <s v=" 8:27:17 am"/>
    <s v="5205U8036/3082512U9"/>
    <s v="BC16493"/>
    <x v="0"/>
    <s v="No"/>
    <n v="22"/>
    <s v="FSK B100"/>
    <x v="3"/>
    <s v="PS13"/>
    <s v="YEE CHENG MENG"/>
    <n v="500"/>
    <n v="55"/>
    <n v="0.91666666666666663"/>
    <d v="2025-04-28T00:00:00"/>
    <m/>
    <n v="2"/>
    <n v="1000"/>
    <s v="PE"/>
    <n v="701529000001"/>
    <n v="0"/>
    <n v="0"/>
    <n v="0"/>
    <n v="0"/>
    <n v="0"/>
    <n v="0"/>
    <m/>
    <m/>
    <n v="0"/>
    <m/>
    <m/>
    <m/>
    <s v="No"/>
    <n v="0"/>
    <s v="No"/>
    <m/>
    <m/>
    <n v="70152900"/>
    <s v="P16186"/>
    <s v="PEPPERL+FUCHS ASIA PTE. LTD"/>
    <m/>
    <n v="0"/>
    <n v="0"/>
    <n v="0"/>
    <n v="0"/>
    <n v="0"/>
    <n v="0"/>
    <m/>
    <m/>
    <m/>
    <s v="No"/>
    <m/>
    <m/>
    <m/>
    <s v="P16186"/>
    <m/>
    <m/>
    <s v="S0362669"/>
  </r>
  <r>
    <x v="1133"/>
    <n v="10000"/>
    <n v="10000"/>
    <n v="45776"/>
    <s v="502LAUGH"/>
    <s v=" 8:21:33 am"/>
    <s v="5032702U5"/>
    <s v="FSC31438"/>
    <x v="0"/>
    <s v="No"/>
    <n v="94"/>
    <s v="Taiyo"/>
    <x v="3"/>
    <s v="PM09"/>
    <s v="PANG JING FULL"/>
    <n v="3000"/>
    <m/>
    <m/>
    <d v="2025-04-28T00:00:00"/>
    <m/>
    <n v="6"/>
    <n v="18000"/>
    <s v="PE"/>
    <s v="L001-772785-00000001"/>
    <n v="0"/>
    <n v="0"/>
    <n v="0"/>
    <n v="0"/>
    <n v="0"/>
    <n v="0"/>
    <m/>
    <m/>
    <n v="0"/>
    <m/>
    <m/>
    <m/>
    <s v="No"/>
    <n v="0"/>
    <s v="No"/>
    <m/>
    <m/>
    <s v="L001-772785-000001ZL"/>
    <s v="W23041-TH"/>
    <s v="WESTERN DIGITAL STORAGE TECHNOLOGIES"/>
    <m/>
    <n v="0"/>
    <n v="0"/>
    <n v="0"/>
    <n v="0"/>
    <n v="0"/>
    <n v="0"/>
    <m/>
    <m/>
    <m/>
    <s v="No"/>
    <m/>
    <m/>
    <m/>
    <s v="W23041-TH"/>
    <m/>
    <m/>
    <s v="H0064972"/>
  </r>
  <r>
    <x v="1134"/>
    <n v="10000"/>
    <n v="20000"/>
    <n v="45776"/>
    <s v="502LAUGH"/>
    <s v=" 8:21:33 am"/>
    <s v="10620258007/10620258070"/>
    <s v="FSC31767"/>
    <x v="0"/>
    <s v="No"/>
    <n v="82"/>
    <s v="POLLY"/>
    <x v="2"/>
    <s v="PM11"/>
    <s v="TEE MENG CHAI"/>
    <n v="5143"/>
    <m/>
    <m/>
    <d v="2025-04-28T00:00:00"/>
    <m/>
    <n v="140"/>
    <n v="720020"/>
    <s v="PE"/>
    <s v="1F3Y1-400110001"/>
    <n v="0"/>
    <n v="0"/>
    <n v="0"/>
    <n v="0"/>
    <n v="0"/>
    <n v="0"/>
    <m/>
    <m/>
    <n v="0"/>
    <m/>
    <m/>
    <m/>
    <s v="No"/>
    <n v="0"/>
    <s v="No"/>
    <m/>
    <m/>
    <s v="1F3Y1-40011"/>
    <s v="H08031-NKG THAI-HPP"/>
    <s v="CAL-COMP ELECTRONICS (THAILAND) PUBLIC CO.,LTD."/>
    <m/>
    <n v="0"/>
    <n v="0"/>
    <n v="0"/>
    <n v="0"/>
    <n v="0"/>
    <n v="0"/>
    <m/>
    <m/>
    <m/>
    <s v="No"/>
    <m/>
    <m/>
    <m/>
    <s v="H08031-NKG THAI-HPP"/>
    <m/>
    <m/>
    <s v="S0363130"/>
  </r>
  <r>
    <x v="1088"/>
    <n v="10000"/>
    <n v="20000"/>
    <n v="45784"/>
    <s v="502LAUGH"/>
    <s v=" 8:44:52 am"/>
    <s v="10620258081/10620258080/10620258078"/>
    <s v="FBC30652"/>
    <x v="1"/>
    <s v="No"/>
    <n v="77"/>
    <s v="Brotech DF330 "/>
    <x v="1"/>
    <s v="PM74"/>
    <s v="YONG CHEE SOON"/>
    <n v="1250"/>
    <n v="50.833333333333329"/>
    <n v="0.8472222222222221"/>
    <d v="2025-04-28T00:00:00"/>
    <m/>
    <n v="88"/>
    <n v="110000"/>
    <s v="PE"/>
    <s v="CZ106-80022-FT0001"/>
    <n v="0"/>
    <n v="0"/>
    <n v="0"/>
    <n v="0"/>
    <n v="0"/>
    <n v="0"/>
    <m/>
    <m/>
    <n v="0"/>
    <m/>
    <m/>
    <m/>
    <s v="No"/>
    <n v="0"/>
    <s v="No"/>
    <m/>
    <m/>
    <s v="CZ106-80022-FT"/>
    <s v="H08031-JIM-M"/>
    <s v="HP MALAYSIA MANUFACTURING SDN.BHD."/>
    <m/>
    <n v="0"/>
    <n v="0"/>
    <n v="0"/>
    <n v="0"/>
    <n v="0"/>
    <n v="0"/>
    <m/>
    <m/>
    <m/>
    <s v="No"/>
    <m/>
    <m/>
    <m/>
    <s v="H08031-JIM-M"/>
    <m/>
    <m/>
    <s v="S0363209"/>
  </r>
  <r>
    <x v="1089"/>
    <n v="10000"/>
    <n v="20000"/>
    <n v="45784"/>
    <s v="502LAUGH"/>
    <s v=" 8:45:41 am"/>
    <s v="10620258081/10620258080/10620258078"/>
    <s v="FBC30652"/>
    <x v="1"/>
    <s v="No"/>
    <n v="77"/>
    <s v="Brotech DF330 "/>
    <x v="1"/>
    <s v="PM74"/>
    <s v="YONG CHEE SOON"/>
    <n v="1250"/>
    <n v="50.833333333333329"/>
    <n v="0.8472222222222221"/>
    <d v="2025-04-28T00:00:00"/>
    <m/>
    <n v="88"/>
    <n v="110000"/>
    <s v="PE"/>
    <s v="N9J89-80007-BH180001"/>
    <n v="0"/>
    <n v="0"/>
    <n v="0"/>
    <n v="0"/>
    <n v="0"/>
    <n v="0"/>
    <m/>
    <m/>
    <n v="0"/>
    <m/>
    <m/>
    <m/>
    <s v="No"/>
    <n v="0"/>
    <s v="No"/>
    <m/>
    <m/>
    <s v="N9J89-80007-BH184"/>
    <s v="H08031-JIM-M"/>
    <s v="HP MALAYSIA MANUFACTURING SDN.BHD."/>
    <m/>
    <n v="0"/>
    <n v="0"/>
    <n v="0"/>
    <n v="0"/>
    <n v="0"/>
    <n v="0"/>
    <m/>
    <m/>
    <m/>
    <s v="No"/>
    <m/>
    <m/>
    <m/>
    <s v="H08031-JIM-M"/>
    <m/>
    <m/>
    <s v="S0363213"/>
  </r>
  <r>
    <x v="1135"/>
    <n v="10000"/>
    <n v="20000"/>
    <n v="45786"/>
    <s v="502LAUGH"/>
    <s v=" 1:57:05 pm"/>
    <s v="10620258081/10620258080/10620258078"/>
    <s v="FBC30652"/>
    <x v="1"/>
    <s v="No"/>
    <n v="77"/>
    <s v="Brotech DF330 "/>
    <x v="1"/>
    <s v="PM74"/>
    <s v="YONG CHEE SOON"/>
    <n v="1250"/>
    <n v="50.833333333333329"/>
    <n v="0.8472222222222221"/>
    <d v="2025-04-28T00:00:00"/>
    <m/>
    <n v="88"/>
    <n v="110000"/>
    <s v="PE"/>
    <s v="T6N03-80018-FT0001"/>
    <n v="0"/>
    <n v="0"/>
    <n v="0"/>
    <n v="0"/>
    <n v="0"/>
    <n v="0"/>
    <m/>
    <m/>
    <n v="0"/>
    <m/>
    <m/>
    <m/>
    <s v="No"/>
    <n v="0"/>
    <s v="No"/>
    <m/>
    <m/>
    <s v="T6N03-80018-FT"/>
    <s v="H08031-JIM-M"/>
    <s v="HP MALAYSIA MANUFACTURING SDN.BHD."/>
    <m/>
    <n v="0"/>
    <n v="0"/>
    <n v="0"/>
    <n v="0"/>
    <n v="0"/>
    <n v="0"/>
    <m/>
    <m/>
    <m/>
    <s v="No"/>
    <m/>
    <m/>
    <m/>
    <s v="H08031-JIM-M"/>
    <m/>
    <m/>
    <s v="S0363216"/>
  </r>
  <r>
    <x v="1136"/>
    <n v="10000"/>
    <n v="20000"/>
    <n v="45784"/>
    <s v="502LAUGH"/>
    <s v=" 8:40:58 am"/>
    <s v="10620258081/10620258080/10620258078"/>
    <s v="FBC30652"/>
    <x v="1"/>
    <s v="No"/>
    <n v="77"/>
    <s v="Brotech DF330 "/>
    <x v="1"/>
    <s v="PM74"/>
    <s v="YONG CHEE SOON"/>
    <n v="1250"/>
    <n v="50.833333333333329"/>
    <n v="0.8472222222222221"/>
    <d v="2025-04-28T00:00:00"/>
    <m/>
    <n v="88"/>
    <n v="110000"/>
    <s v="PE"/>
    <s v="N9J92-80007-FT0001"/>
    <n v="0"/>
    <n v="0"/>
    <n v="0"/>
    <n v="0"/>
    <n v="0"/>
    <n v="0"/>
    <m/>
    <m/>
    <n v="0"/>
    <m/>
    <m/>
    <m/>
    <s v="No"/>
    <n v="0"/>
    <s v="No"/>
    <m/>
    <m/>
    <s v="N9J92-80007-FT"/>
    <s v="H08031-JIM-M"/>
    <s v="HP MALAYSIA MANUFACTURING SDN.BHD."/>
    <m/>
    <n v="0"/>
    <n v="0"/>
    <n v="0"/>
    <n v="0"/>
    <n v="0"/>
    <n v="0"/>
    <m/>
    <m/>
    <m/>
    <s v="No"/>
    <m/>
    <m/>
    <m/>
    <s v="H08031-JIM-M"/>
    <m/>
    <m/>
    <s v="S0363229"/>
  </r>
  <r>
    <x v="1137"/>
    <n v="10000"/>
    <n v="20000"/>
    <n v="45784"/>
    <s v="502LAUGH"/>
    <s v=" 8:40:00 am"/>
    <s v="10620258081/10620258080/10620258078"/>
    <s v="FBC30652"/>
    <x v="1"/>
    <s v="No"/>
    <n v="77"/>
    <s v="Brotech DF330 "/>
    <x v="1"/>
    <s v="PM74"/>
    <s v="YONG CHEE SOON"/>
    <n v="1250"/>
    <n v="50.833333333333329"/>
    <n v="0.8472222222222221"/>
    <d v="2025-04-28T00:00:00"/>
    <m/>
    <n v="88"/>
    <n v="110000"/>
    <s v="PE"/>
    <s v="N9K02-80017-FT0001"/>
    <n v="0"/>
    <n v="0"/>
    <n v="0"/>
    <n v="0"/>
    <n v="0"/>
    <n v="0"/>
    <m/>
    <m/>
    <n v="0"/>
    <m/>
    <m/>
    <m/>
    <s v="No"/>
    <n v="0"/>
    <s v="No"/>
    <m/>
    <m/>
    <s v="N9K02-80017-FT"/>
    <s v="H08031-JIM-M"/>
    <s v="HP MALAYSIA MANUFACTURING SDN.BHD."/>
    <m/>
    <n v="0"/>
    <n v="0"/>
    <n v="0"/>
    <n v="0"/>
    <n v="0"/>
    <n v="0"/>
    <m/>
    <m/>
    <m/>
    <s v="No"/>
    <m/>
    <m/>
    <m/>
    <s v="H08031-JIM-M"/>
    <m/>
    <m/>
    <s v="S0363332"/>
  </r>
  <r>
    <x v="1105"/>
    <n v="10000"/>
    <n v="20000"/>
    <n v="45785"/>
    <s v="502LAUGH"/>
    <s v=" 3:54:54 pm"/>
    <s v="10620258075/10620258073"/>
    <s v="FBC30652"/>
    <x v="1"/>
    <s v="No"/>
    <n v="77"/>
    <s v="Brotech DF330 "/>
    <x v="1"/>
    <s v="PM74"/>
    <s v="YONG CHEE SOON"/>
    <n v="3705"/>
    <n v="91.75"/>
    <n v="1.5291666666666666"/>
    <d v="2025-04-28T00:00:00"/>
    <m/>
    <n v="88"/>
    <n v="326040"/>
    <s v="PE"/>
    <s v="3YM62-80017-FT0001"/>
    <n v="0"/>
    <n v="0"/>
    <n v="0"/>
    <n v="0"/>
    <n v="0"/>
    <n v="0"/>
    <m/>
    <m/>
    <n v="0"/>
    <m/>
    <m/>
    <m/>
    <s v="No"/>
    <n v="0"/>
    <s v="No"/>
    <m/>
    <m/>
    <s v="3YM62-80017-FT"/>
    <s v="H08031-JIM-M"/>
    <s v="HP MALAYSIA MANUFACTURING SDN.BHD."/>
    <m/>
    <n v="0"/>
    <n v="0"/>
    <n v="0"/>
    <n v="0"/>
    <n v="0"/>
    <n v="0"/>
    <m/>
    <m/>
    <m/>
    <s v="No"/>
    <m/>
    <m/>
    <m/>
    <s v="H08031-JIM-M"/>
    <m/>
    <m/>
    <s v="S0363342"/>
  </r>
  <r>
    <x v="1138"/>
    <n v="10000"/>
    <n v="20000"/>
    <n v="45784"/>
    <s v="502LAUGH"/>
    <s v=" 8:36:54 am"/>
    <s v="10620258081/10620258080/10620258078"/>
    <s v="FBC30652"/>
    <x v="1"/>
    <s v="No"/>
    <n v="77"/>
    <s v="Brotech DF330 "/>
    <x v="1"/>
    <s v="PM74"/>
    <s v="YONG CHEE SOON"/>
    <n v="1250"/>
    <n v="50.833333333333329"/>
    <n v="0.8472222222222221"/>
    <d v="2025-04-28T00:00:00"/>
    <m/>
    <n v="88"/>
    <n v="110000"/>
    <s v="PE"/>
    <s v="N9K06-80021-FT0001"/>
    <n v="0"/>
    <n v="0"/>
    <n v="0"/>
    <n v="0"/>
    <n v="0"/>
    <n v="0"/>
    <m/>
    <m/>
    <n v="0"/>
    <m/>
    <m/>
    <m/>
    <s v="No"/>
    <n v="0"/>
    <s v="No"/>
    <m/>
    <m/>
    <s v="N9K06-80021-FT"/>
    <s v="H08031-JIM-M"/>
    <s v="HP MALAYSIA MANUFACTURING SDN.BHD."/>
    <m/>
    <n v="0"/>
    <n v="0"/>
    <n v="0"/>
    <n v="0"/>
    <n v="0"/>
    <n v="0"/>
    <m/>
    <m/>
    <m/>
    <s v="No"/>
    <m/>
    <m/>
    <m/>
    <s v="H08031-JIM-M"/>
    <m/>
    <m/>
    <s v="S0363345"/>
  </r>
  <r>
    <x v="1090"/>
    <n v="10000"/>
    <n v="20000"/>
    <n v="45784"/>
    <s v="502LAUGH"/>
    <s v=" 8:43:54 am"/>
    <s v="10620258081/10620258080/10620258078"/>
    <s v="FBC30652"/>
    <x v="1"/>
    <s v="No"/>
    <n v="77"/>
    <s v="Brotech DF330 "/>
    <x v="1"/>
    <s v="PM74"/>
    <s v="YONG CHEE SOON"/>
    <n v="1250"/>
    <n v="50.833333333333329"/>
    <n v="0.8472222222222221"/>
    <d v="2025-04-28T00:00:00"/>
    <m/>
    <n v="88"/>
    <n v="110000"/>
    <s v="PE"/>
    <s v="3UB28-800030001"/>
    <n v="0"/>
    <n v="0"/>
    <n v="0"/>
    <n v="0"/>
    <n v="0"/>
    <n v="0"/>
    <m/>
    <m/>
    <n v="0"/>
    <m/>
    <m/>
    <m/>
    <s v="No"/>
    <n v="0"/>
    <s v="No"/>
    <m/>
    <m/>
    <s v="3UB28-80003"/>
    <s v="H08031-JIM-M"/>
    <s v="HP MALAYSIA MANUFACTURING SDN.BHD."/>
    <m/>
    <n v="0"/>
    <n v="0"/>
    <n v="0"/>
    <n v="0"/>
    <n v="0"/>
    <n v="0"/>
    <m/>
    <m/>
    <m/>
    <s v="No"/>
    <m/>
    <m/>
    <m/>
    <s v="H08031-JIM-M"/>
    <m/>
    <m/>
    <s v="S0363351"/>
  </r>
  <r>
    <x v="1050"/>
    <n v="10000"/>
    <n v="30000"/>
    <n v="45777"/>
    <s v="502LAUGH"/>
    <s v=" 9:08:44 am"/>
    <s v="M4N4603BGJAJ107-S248100170/F0313901"/>
    <s v="FD29782"/>
    <x v="0"/>
    <s v="No"/>
    <n v="66"/>
    <s v="Fujishiko "/>
    <x v="2"/>
    <s v="PM42"/>
    <s v="ALEXANDER YAP KEE NYEN"/>
    <n v="25000"/>
    <n v="545"/>
    <n v="9.0833333333333339"/>
    <d v="2025-04-28T00:00:00"/>
    <m/>
    <n v="1"/>
    <n v="25000"/>
    <s v="PE"/>
    <s v="716626800 REVC0001"/>
    <n v="0"/>
    <n v="0"/>
    <n v="0"/>
    <n v="0"/>
    <n v="0"/>
    <n v="0"/>
    <m/>
    <m/>
    <n v="0"/>
    <m/>
    <m/>
    <m/>
    <s v="No"/>
    <n v="0"/>
    <s v="No"/>
    <m/>
    <m/>
    <s v="716626800 REVC"/>
    <s v="S19081-TH"/>
    <s v="SEAGATE TECHNOLOGY (THAILAND) LTD."/>
    <m/>
    <n v="0"/>
    <n v="0"/>
    <n v="0"/>
    <n v="0"/>
    <n v="0"/>
    <n v="0"/>
    <m/>
    <m/>
    <m/>
    <s v="No"/>
    <m/>
    <m/>
    <m/>
    <s v="S19081-TH"/>
    <m/>
    <m/>
    <s v="H0065050"/>
  </r>
  <r>
    <x v="1093"/>
    <n v="10000"/>
    <n v="20000"/>
    <n v="45784"/>
    <s v="502LAUGH"/>
    <s v=" 8:42:03 am"/>
    <s v="10620258081/10620258080/10620258078"/>
    <s v="FBC30652"/>
    <x v="1"/>
    <s v="No"/>
    <n v="77"/>
    <s v="Brotech DF330 "/>
    <x v="1"/>
    <s v="PM74"/>
    <s v="YONG CHEE SOON"/>
    <n v="1250"/>
    <n v="50.833333333333329"/>
    <n v="0.8472222222222221"/>
    <d v="2025-04-28T00:00:00"/>
    <m/>
    <n v="88"/>
    <n v="110000"/>
    <s v="PE"/>
    <s v="C2P06-80052-FT0001"/>
    <n v="0"/>
    <n v="0"/>
    <n v="0"/>
    <n v="0"/>
    <n v="0"/>
    <n v="0"/>
    <m/>
    <m/>
    <n v="0"/>
    <m/>
    <m/>
    <m/>
    <s v="No"/>
    <n v="0"/>
    <s v="No"/>
    <m/>
    <m/>
    <s v="C2P06-80052-FT"/>
    <s v="H08031-JIM-M"/>
    <s v="HP MALAYSIA MANUFACTURING SDN.BHD."/>
    <m/>
    <n v="0"/>
    <n v="0"/>
    <n v="0"/>
    <n v="0"/>
    <n v="0"/>
    <n v="0"/>
    <m/>
    <m/>
    <m/>
    <s v="No"/>
    <m/>
    <m/>
    <m/>
    <s v="H08031-JIM-M"/>
    <m/>
    <m/>
    <s v="S0363453"/>
  </r>
  <r>
    <x v="1139"/>
    <n v="10000"/>
    <n v="20000"/>
    <n v="45784"/>
    <s v="502LAUGH"/>
    <s v=" 8:42:58 am"/>
    <s v="10620258081/10620258080/10620258078"/>
    <s v="FBC30652"/>
    <x v="1"/>
    <s v="No"/>
    <n v="77"/>
    <s v="Brotech DF330 "/>
    <x v="1"/>
    <s v="PM74"/>
    <s v="YONG CHEE SOON"/>
    <n v="1250"/>
    <n v="50.833333333333329"/>
    <n v="0.8472222222222221"/>
    <d v="2025-04-28T00:00:00"/>
    <m/>
    <n v="88"/>
    <n v="110000"/>
    <s v="PE"/>
    <s v="N9J91-80007-FT0001"/>
    <n v="0"/>
    <n v="0"/>
    <n v="0"/>
    <n v="0"/>
    <n v="0"/>
    <n v="0"/>
    <m/>
    <m/>
    <n v="0"/>
    <m/>
    <m/>
    <m/>
    <s v="No"/>
    <n v="0"/>
    <s v="No"/>
    <m/>
    <m/>
    <s v="N9J91-80007-FT"/>
    <s v="H08031-JIM-M"/>
    <s v="HP MALAYSIA MANUFACTURING SDN.BHD."/>
    <m/>
    <n v="0"/>
    <n v="0"/>
    <n v="0"/>
    <n v="0"/>
    <n v="0"/>
    <n v="0"/>
    <m/>
    <m/>
    <m/>
    <s v="No"/>
    <m/>
    <m/>
    <m/>
    <s v="H08031-JIM-M"/>
    <m/>
    <m/>
    <s v="S0363457"/>
  </r>
  <r>
    <x v="1054"/>
    <n v="20000"/>
    <n v="30000"/>
    <n v="45782"/>
    <s v="502LAUGH"/>
    <s v=" 8:42:27 am"/>
    <s v="W02024/5285/XHX2410261104/80117500/XHX24911A1407/1010831"/>
    <s v="FSC31945 SET"/>
    <x v="0"/>
    <s v="No"/>
    <n v="103"/>
    <s v="HDS"/>
    <x v="2"/>
    <s v="PM47"/>
    <s v="CHEAN WEI KEONG"/>
    <n v="22500"/>
    <n v="780"/>
    <n v="13"/>
    <d v="2025-04-28T00:00:00"/>
    <m/>
    <n v="8"/>
    <n v="180000"/>
    <s v="PE"/>
    <s v="MT273730001"/>
    <n v="0"/>
    <n v="0"/>
    <n v="0"/>
    <n v="0"/>
    <n v="0"/>
    <n v="0"/>
    <m/>
    <m/>
    <n v="0"/>
    <m/>
    <m/>
    <m/>
    <s v="No"/>
    <n v="0"/>
    <s v="No"/>
    <m/>
    <m/>
    <s v="MT27373"/>
    <s v="Z26002"/>
    <s v="CCL DESIGN (PENANG) SDN. BHD."/>
    <m/>
    <n v="0"/>
    <n v="0"/>
    <n v="0"/>
    <n v="0"/>
    <n v="0"/>
    <n v="0"/>
    <m/>
    <m/>
    <m/>
    <s v="No"/>
    <m/>
    <m/>
    <m/>
    <s v="Z26002"/>
    <m/>
    <m/>
    <s v="S0363471"/>
  </r>
  <r>
    <x v="1140"/>
    <n v="10000"/>
    <n v="10000"/>
    <n v="45776"/>
    <s v="502LAUGH"/>
    <s v=" 8:23:19 am"/>
    <s v="U541452034/504040726"/>
    <s v="SC28394"/>
    <x v="0"/>
    <s v="No"/>
    <n v="32"/>
    <s v="Lintec Intermittent"/>
    <x v="3"/>
    <s v="PM26"/>
    <s v="TAN AIK KEONG"/>
    <n v="5860"/>
    <m/>
    <m/>
    <d v="2025-04-28T00:00:00"/>
    <m/>
    <n v="1"/>
    <n v="5860"/>
    <s v="PE"/>
    <s v="250-5322-000001"/>
    <n v="0"/>
    <n v="0"/>
    <n v="0"/>
    <n v="0"/>
    <n v="0"/>
    <n v="0"/>
    <m/>
    <m/>
    <n v="0"/>
    <m/>
    <m/>
    <m/>
    <s v="No"/>
    <n v="0"/>
    <s v="No"/>
    <m/>
    <m/>
    <s v="250-5322-00"/>
    <s v="J10025"/>
    <s v="JMS SINGAPORE PTE LTD"/>
    <m/>
    <n v="0"/>
    <n v="0"/>
    <n v="0"/>
    <n v="0"/>
    <n v="0"/>
    <n v="0"/>
    <m/>
    <m/>
    <m/>
    <s v="No"/>
    <m/>
    <m/>
    <m/>
    <s v="J10025"/>
    <m/>
    <m/>
    <s v="S0363483"/>
  </r>
  <r>
    <x v="1141"/>
    <n v="10000"/>
    <n v="20000"/>
    <n v="45791"/>
    <s v="505KANGHS"/>
    <n v="0.47473379629629631"/>
    <s v="U541658014/504040526"/>
    <s v="SC28393"/>
    <x v="0"/>
    <s v="No"/>
    <n v="32"/>
    <s v="Lintec Intermittent"/>
    <x v="3"/>
    <s v="PM26"/>
    <s v="TAN AIK KEONG"/>
    <n v="5860"/>
    <m/>
    <m/>
    <d v="2025-04-28T00:00:00"/>
    <m/>
    <n v="1"/>
    <n v="5860"/>
    <s v="PE"/>
    <s v="250-5323-000001"/>
    <n v="0"/>
    <n v="0"/>
    <n v="0"/>
    <n v="0"/>
    <n v="0"/>
    <n v="0"/>
    <m/>
    <m/>
    <n v="0"/>
    <m/>
    <m/>
    <m/>
    <s v="No"/>
    <n v="0"/>
    <s v="No"/>
    <m/>
    <m/>
    <s v="250-5323-00"/>
    <s v="J10025"/>
    <s v="JMS SINGAPORE PTE LTD"/>
    <m/>
    <n v="0"/>
    <n v="0"/>
    <n v="0"/>
    <n v="0"/>
    <n v="0"/>
    <n v="0"/>
    <m/>
    <m/>
    <m/>
    <s v="No"/>
    <m/>
    <m/>
    <m/>
    <s v="J10025"/>
    <m/>
    <m/>
    <s v="S0363483"/>
  </r>
  <r>
    <x v="1142"/>
    <n v="10000"/>
    <n v="10000"/>
    <n v="45776"/>
    <s v="502LAUGH"/>
    <s v=" 8:23:19 am"/>
    <s v="U541658021/504040526"/>
    <s v="SC28394"/>
    <x v="0"/>
    <s v="No"/>
    <n v="32"/>
    <s v="Lintec Intermittent"/>
    <x v="3"/>
    <s v="PM26"/>
    <s v="TAN AIK KEONG"/>
    <n v="5860"/>
    <m/>
    <m/>
    <d v="2025-04-28T00:00:00"/>
    <m/>
    <n v="1"/>
    <n v="5860"/>
    <s v="PE"/>
    <s v="250-5322-000001"/>
    <n v="0"/>
    <n v="0"/>
    <n v="0"/>
    <n v="0"/>
    <n v="0"/>
    <n v="0"/>
    <m/>
    <m/>
    <n v="0"/>
    <m/>
    <m/>
    <m/>
    <s v="No"/>
    <n v="0"/>
    <s v="No"/>
    <m/>
    <m/>
    <s v="250-5322-00"/>
    <s v="J10025"/>
    <s v="JMS SINGAPORE PTE LTD"/>
    <m/>
    <n v="0"/>
    <n v="0"/>
    <n v="0"/>
    <n v="0"/>
    <n v="0"/>
    <n v="0"/>
    <m/>
    <m/>
    <m/>
    <s v="No"/>
    <m/>
    <m/>
    <m/>
    <s v="J10025"/>
    <m/>
    <m/>
    <s v="S0363484"/>
  </r>
  <r>
    <x v="1143"/>
    <n v="10000"/>
    <n v="20000"/>
    <n v="45776"/>
    <s v="502LAUGH"/>
    <s v=" 2:08:14 pm"/>
    <n v="10620258074"/>
    <s v="FDC31216"/>
    <x v="1"/>
    <s v="No"/>
    <n v="77"/>
    <s v="Brotech DF330 "/>
    <x v="1"/>
    <s v="PM74"/>
    <s v="YONG CHEE SOON"/>
    <n v="423"/>
    <n v="37.049999999999997"/>
    <n v="0.61749999999999994"/>
    <d v="2025-04-28T00:00:00"/>
    <m/>
    <n v="180"/>
    <n v="76140"/>
    <s v="PE"/>
    <s v="5180-01120001"/>
    <n v="0"/>
    <n v="0"/>
    <n v="0"/>
    <n v="0"/>
    <n v="0"/>
    <n v="0"/>
    <m/>
    <m/>
    <n v="0"/>
    <m/>
    <m/>
    <m/>
    <s v="No"/>
    <n v="0"/>
    <s v="No"/>
    <m/>
    <m/>
    <s v="5180-0112"/>
    <s v="H08031-JIM-USA"/>
    <s v="HP INC."/>
    <m/>
    <n v="0"/>
    <n v="0"/>
    <n v="0"/>
    <n v="0"/>
    <n v="0"/>
    <n v="0"/>
    <m/>
    <m/>
    <m/>
    <s v="No"/>
    <m/>
    <m/>
    <m/>
    <s v="H08031-JIM-USA"/>
    <m/>
    <m/>
    <s v="S0363655"/>
  </r>
  <r>
    <x v="1144"/>
    <n v="10000"/>
    <n v="20000"/>
    <n v="45785"/>
    <s v="502LAUGH"/>
    <s v=" 9:48:25 am"/>
    <s v="D008O1730/D008O0920/D008O0680/D00AE81801525"/>
    <s v="FDC31617"/>
    <x v="0"/>
    <s v="No"/>
    <n v="79"/>
    <s v="HP Indigo 6800"/>
    <x v="0"/>
    <s v="PM21"/>
    <s v="LIM JIA FAN"/>
    <n v="14467"/>
    <n v="753.35"/>
    <n v="12.555833333333334"/>
    <d v="2025-04-28T00:00:00"/>
    <m/>
    <n v="15"/>
    <n v="217005"/>
    <s v="PE"/>
    <s v="1VV21-80021-FT0001"/>
    <n v="0"/>
    <n v="0"/>
    <n v="0"/>
    <n v="0"/>
    <n v="0"/>
    <n v="0"/>
    <m/>
    <m/>
    <n v="0"/>
    <m/>
    <m/>
    <m/>
    <s v="No"/>
    <n v="0"/>
    <s v="No"/>
    <m/>
    <m/>
    <s v="1VV21-80021-FT"/>
    <s v="H08031-JIM-M"/>
    <s v="HP MALAYSIA MANUFACTURING SDN.BHD."/>
    <m/>
    <n v="0"/>
    <n v="0"/>
    <n v="0"/>
    <n v="0"/>
    <n v="0"/>
    <n v="0"/>
    <m/>
    <m/>
    <m/>
    <s v="No"/>
    <m/>
    <m/>
    <m/>
    <s v="H08031-JIM-M"/>
    <m/>
    <m/>
    <s v="S0363764"/>
  </r>
  <r>
    <x v="1145"/>
    <n v="10000"/>
    <n v="10000"/>
    <n v="45783"/>
    <s v="505KANGHS"/>
    <s v=" 2:40:48 pm"/>
    <s v="M0BTP6732"/>
    <s v="SSC32353"/>
    <x v="0"/>
    <s v="No"/>
    <n v="79"/>
    <s v="HP Indigo 6800"/>
    <x v="0"/>
    <s v="PM16"/>
    <s v="TEO KAH JUN"/>
    <n v="5500"/>
    <n v="305"/>
    <n v="5.083333333333333"/>
    <d v="2025-04-28T00:00:00"/>
    <m/>
    <n v="936"/>
    <n v="5148000"/>
    <s v="PE"/>
    <s v="803202 INDEX 020001"/>
    <n v="0"/>
    <n v="0"/>
    <n v="0"/>
    <n v="0"/>
    <n v="0"/>
    <n v="0"/>
    <m/>
    <m/>
    <n v="0"/>
    <m/>
    <m/>
    <m/>
    <s v="No"/>
    <n v="0"/>
    <s v="No"/>
    <m/>
    <m/>
    <s v="803202 INDEX 02"/>
    <s v="V22000-DE"/>
    <s v="VARTA MICROBATTERY GMBH"/>
    <m/>
    <n v="0"/>
    <n v="0"/>
    <n v="0"/>
    <n v="0"/>
    <n v="0"/>
    <n v="0"/>
    <m/>
    <m/>
    <m/>
    <s v="No"/>
    <m/>
    <m/>
    <m/>
    <s v="V22000-DE"/>
    <m/>
    <m/>
    <s v="S0363769"/>
  </r>
  <r>
    <x v="1145"/>
    <n v="10000"/>
    <n v="20000"/>
    <n v="45783"/>
    <s v="505KANGHS"/>
    <s v=" 2:40:48 pm"/>
    <s v="M0BTP6732"/>
    <s v="SSC32353"/>
    <x v="0"/>
    <s v="No"/>
    <n v="79"/>
    <s v="HP Indigo 6800"/>
    <x v="0"/>
    <s v="PM21"/>
    <s v="LIM JIA FAN"/>
    <n v="3100"/>
    <n v="185"/>
    <n v="3.0833333333333335"/>
    <d v="2025-04-28T00:00:00"/>
    <m/>
    <n v="936"/>
    <n v="2901600"/>
    <s v="PE"/>
    <s v="803202 INDEX 020001"/>
    <n v="0"/>
    <n v="0"/>
    <n v="0"/>
    <n v="0"/>
    <n v="0"/>
    <n v="0"/>
    <m/>
    <m/>
    <n v="0"/>
    <m/>
    <m/>
    <m/>
    <s v="No"/>
    <n v="0"/>
    <s v="No"/>
    <m/>
    <m/>
    <s v="803202 INDEX 02"/>
    <s v="V22000-DE"/>
    <s v="VARTA MICROBATTERY GMBH"/>
    <m/>
    <n v="0"/>
    <n v="0"/>
    <n v="0"/>
    <n v="0"/>
    <n v="0"/>
    <n v="0"/>
    <m/>
    <m/>
    <m/>
    <s v="No"/>
    <m/>
    <m/>
    <m/>
    <s v="V22000-DE"/>
    <m/>
    <m/>
    <s v="S0363769"/>
  </r>
  <r>
    <x v="1146"/>
    <n v="10000"/>
    <n v="20000"/>
    <n v="45786"/>
    <s v="502LAUGH"/>
    <s v=" 8:47:32 am"/>
    <n v="860909190918"/>
    <s v="FSC32057"/>
    <x v="1"/>
    <s v="No"/>
    <n v="86"/>
    <s v="Brotech DF330 "/>
    <x v="1"/>
    <s v="PM45"/>
    <s v="TAY CHIN LIONG"/>
    <n v="13000"/>
    <n v="246.66666666666666"/>
    <n v="4.1111111111111107"/>
    <d v="2025-04-28T00:00:00"/>
    <m/>
    <n v="1"/>
    <n v="13000"/>
    <s v="PE"/>
    <n v="200699050001"/>
    <n v="0"/>
    <n v="0"/>
    <n v="0"/>
    <n v="0"/>
    <n v="0"/>
    <n v="0"/>
    <m/>
    <m/>
    <n v="0"/>
    <m/>
    <m/>
    <m/>
    <s v="No"/>
    <n v="0"/>
    <s v="No"/>
    <m/>
    <m/>
    <n v="20069905"/>
    <s v="I09180"/>
    <s v="ILLUMINA SINGAPORE PTE LTD"/>
    <m/>
    <n v="0"/>
    <n v="0"/>
    <n v="0"/>
    <n v="0"/>
    <n v="0"/>
    <n v="0"/>
    <m/>
    <m/>
    <m/>
    <s v="No"/>
    <m/>
    <m/>
    <m/>
    <s v="I09180"/>
    <m/>
    <m/>
    <s v="S0363803"/>
  </r>
  <r>
    <x v="1147"/>
    <n v="10000"/>
    <n v="10000"/>
    <n v="45779"/>
    <s v="502LAUGH"/>
    <s v=" 8:42:25 am"/>
    <s v="M4B4603BGJAJ117-S248100141/F0313901"/>
    <s v="FD29782"/>
    <x v="0"/>
    <s v="No"/>
    <n v="66"/>
    <s v="Fujishiko "/>
    <x v="2"/>
    <s v="PM42"/>
    <s v="ALEXANDER YAP KEE NYEN"/>
    <n v="60000"/>
    <n v="1245"/>
    <n v="20.75"/>
    <d v="2025-04-28T00:00:00"/>
    <m/>
    <n v="1"/>
    <n v="60000"/>
    <s v="PE"/>
    <s v="716626800 REVC0001"/>
    <n v="0"/>
    <n v="0"/>
    <n v="0"/>
    <n v="0"/>
    <n v="0"/>
    <n v="0"/>
    <m/>
    <m/>
    <n v="0"/>
    <m/>
    <m/>
    <m/>
    <s v="No"/>
    <n v="0"/>
    <s v="No"/>
    <m/>
    <m/>
    <s v="716626800 REVC"/>
    <s v="S19314"/>
    <s v="SEAGATE TECHNOLOGY INTERNATIONAL (WUXI) CO., LTD"/>
    <m/>
    <n v="0"/>
    <n v="0"/>
    <n v="0"/>
    <n v="0"/>
    <n v="0"/>
    <n v="0"/>
    <m/>
    <m/>
    <m/>
    <s v="No"/>
    <m/>
    <m/>
    <m/>
    <s v="S19314"/>
    <m/>
    <m/>
    <s v="H0065122"/>
  </r>
  <r>
    <x v="80"/>
    <n v="10000"/>
    <n v="20000"/>
    <n v="45776"/>
    <s v="502LAUGH"/>
    <s v=" 8:28:44 am"/>
    <s v="BVG027-04/BWK014-01"/>
    <m/>
    <x v="1"/>
    <s v="Yes"/>
    <n v="60"/>
    <s v="Fujishiko UDP-5000"/>
    <x v="2"/>
    <s v="PM30"/>
    <s v="OH KIAN YUAN"/>
    <n v="3500"/>
    <n v="115"/>
    <n v="1.9166666666666667"/>
    <d v="2025-04-28T00:00:00"/>
    <m/>
    <n v="1"/>
    <n v="3500"/>
    <s v="PE"/>
    <s v="CE6401-9000-00080001"/>
    <n v="0"/>
    <n v="1500"/>
    <n v="2000"/>
    <n v="0"/>
    <n v="0"/>
    <n v="0"/>
    <m/>
    <m/>
    <n v="0"/>
    <m/>
    <m/>
    <m/>
    <m/>
    <m/>
    <m/>
    <m/>
    <m/>
    <s v="CE6401-9000-0008"/>
    <s v="C03043"/>
    <s v="CEI PTE LTD"/>
    <m/>
    <n v="0"/>
    <n v="0"/>
    <n v="0"/>
    <n v="0"/>
    <n v="0"/>
    <n v="0"/>
    <m/>
    <m/>
    <m/>
    <s v="No"/>
    <s v="W665665"/>
    <n v="0"/>
    <m/>
    <s v="C03043"/>
    <m/>
    <m/>
    <s v="S0356636"/>
  </r>
  <r>
    <x v="1148"/>
    <n v="10000"/>
    <n v="10000"/>
    <n v="45775"/>
    <s v="502LAUGH"/>
    <n v="0.45678240740740739"/>
    <s v="L4802U8017/412122625"/>
    <m/>
    <x v="0"/>
    <s v="Yes"/>
    <n v="78"/>
    <s v="Baby Sanki"/>
    <x v="3"/>
    <s v="PM84"/>
    <s v="TAN TAI TOH"/>
    <n v="1000"/>
    <n v="70"/>
    <n v="1.1666666666666667"/>
    <d v="2025-04-28T00:00:00"/>
    <m/>
    <n v="1"/>
    <n v="1000"/>
    <s v="PE"/>
    <s v="XOPA93002-Y8030001"/>
    <n v="0"/>
    <n v="1000"/>
    <n v="0"/>
    <n v="0"/>
    <n v="0"/>
    <n v="0"/>
    <m/>
    <m/>
    <n v="0"/>
    <m/>
    <m/>
    <m/>
    <m/>
    <m/>
    <m/>
    <m/>
    <m/>
    <s v="XOPA93002-Y803"/>
    <s v="S19296"/>
    <s v="SIIX SINGAPORE PTE LTD"/>
    <m/>
    <n v="0"/>
    <n v="0"/>
    <n v="0"/>
    <n v="0"/>
    <n v="0"/>
    <n v="0"/>
    <m/>
    <m/>
    <m/>
    <s v="No"/>
    <s v="W665666"/>
    <n v="0"/>
    <m/>
    <s v="S19296"/>
    <m/>
    <m/>
    <s v="H0064595"/>
  </r>
  <r>
    <x v="1149"/>
    <n v="10000"/>
    <n v="10000"/>
    <n v="45776"/>
    <s v="502LAUGH"/>
    <s v=" 2:13:48 pm"/>
    <s v="J00TP8740"/>
    <m/>
    <x v="0"/>
    <s v="Yes"/>
    <n v="111"/>
    <s v="Brotech"/>
    <x v="1"/>
    <s v="PM40"/>
    <s v="NGOI CHUN YONG"/>
    <n v="26250"/>
    <n v="467.5"/>
    <n v="7.791666666666667"/>
    <d v="2025-04-28T00:00:00"/>
    <m/>
    <n v="8"/>
    <n v="210000"/>
    <s v="PE"/>
    <s v="Z512 REV 6.00001"/>
    <n v="0"/>
    <n v="204000"/>
    <n v="6000"/>
    <n v="0"/>
    <n v="0"/>
    <n v="0"/>
    <m/>
    <m/>
    <n v="0"/>
    <m/>
    <m/>
    <m/>
    <m/>
    <m/>
    <m/>
    <m/>
    <m/>
    <s v="Z512 REV 8.0"/>
    <s v="R18131"/>
    <s v="RESMED ASIA PTE LTD"/>
    <m/>
    <n v="0"/>
    <n v="0"/>
    <n v="0"/>
    <n v="0"/>
    <n v="0"/>
    <n v="0"/>
    <m/>
    <m/>
    <m/>
    <s v="No"/>
    <s v="W665914"/>
    <n v="0"/>
    <m/>
    <s v="R18131"/>
    <m/>
    <m/>
    <s v="S0361419"/>
  </r>
  <r>
    <x v="1150"/>
    <n v="10000"/>
    <n v="10000"/>
    <n v="45775"/>
    <s v="502LAUGH"/>
    <s v=" 2:57:33 pm"/>
    <s v="4071802U5"/>
    <m/>
    <x v="0"/>
    <s v="Yes"/>
    <n v="22"/>
    <s v="FSK B100"/>
    <x v="3"/>
    <s v="PS13"/>
    <s v="YEE CHENG MENG"/>
    <n v="3000"/>
    <n v="105"/>
    <n v="1.75"/>
    <d v="2025-04-28T00:00:00"/>
    <m/>
    <n v="1"/>
    <n v="3000"/>
    <s v="PE"/>
    <s v="810588 INDEX4000001"/>
    <n v="0"/>
    <n v="3000"/>
    <n v="0"/>
    <n v="0"/>
    <n v="0"/>
    <n v="0"/>
    <m/>
    <m/>
    <n v="0"/>
    <m/>
    <m/>
    <m/>
    <m/>
    <m/>
    <m/>
    <m/>
    <m/>
    <s v="810588 INDEX400"/>
    <s v="V22000"/>
    <s v="PT VARTA MICROBATTERY INDONESIA"/>
    <m/>
    <n v="0"/>
    <n v="0"/>
    <n v="0"/>
    <n v="0"/>
    <n v="0"/>
    <n v="0"/>
    <m/>
    <m/>
    <m/>
    <s v="No"/>
    <s v="W665917"/>
    <n v="0"/>
    <m/>
    <s v="V22000"/>
    <m/>
    <m/>
    <s v="S0361757"/>
  </r>
  <r>
    <x v="786"/>
    <n v="10000"/>
    <n v="30000"/>
    <n v="45775"/>
    <s v="502LAUGH"/>
    <s v=" 5:20:47 pm"/>
    <n v="10656256089"/>
    <m/>
    <x v="2"/>
    <s v="Yes"/>
    <n v="85"/>
    <s v="Luster AOI"/>
    <x v="5"/>
    <s v="QM78"/>
    <s v="WONG SEAU JIN"/>
    <n v="100546"/>
    <m/>
    <m/>
    <d v="2025-04-28T00:00:00"/>
    <m/>
    <n v="11"/>
    <n v="1106006"/>
    <s v="PE"/>
    <s v="3YM61-80017-FT0001"/>
    <n v="0"/>
    <n v="1060000"/>
    <n v="46006"/>
    <n v="0"/>
    <n v="0"/>
    <n v="0"/>
    <m/>
    <m/>
    <n v="0"/>
    <m/>
    <m/>
    <m/>
    <m/>
    <m/>
    <m/>
    <m/>
    <m/>
    <s v="3YM61-80017-FT"/>
    <s v="H08031-JIM-M"/>
    <s v="HP MALAYSIA MANUFACTURING SDN.BHD."/>
    <m/>
    <n v="0"/>
    <n v="0"/>
    <n v="0"/>
    <n v="0"/>
    <n v="0"/>
    <n v="0"/>
    <m/>
    <m/>
    <m/>
    <s v="No"/>
    <s v="W665920"/>
    <n v="0"/>
    <m/>
    <s v="H08031-JIM-M"/>
    <m/>
    <m/>
    <s v="S0361911"/>
  </r>
  <r>
    <x v="1110"/>
    <n v="10000"/>
    <n v="20000"/>
    <n v="45776"/>
    <s v="502LAUGH"/>
    <s v=" 8:20:30 am"/>
    <s v="J00V80150"/>
    <m/>
    <x v="1"/>
    <s v="Yes"/>
    <n v="71"/>
    <s v="POLLY"/>
    <x v="2"/>
    <s v="PS95"/>
    <s v="LIM CHENG LEONG"/>
    <n v="417"/>
    <m/>
    <m/>
    <d v="2025-04-28T00:00:00"/>
    <m/>
    <n v="12"/>
    <n v="5004"/>
    <s v="PE"/>
    <n v="5000422950001"/>
    <n v="0"/>
    <n v="5000"/>
    <n v="4"/>
    <n v="0"/>
    <n v="0"/>
    <n v="0"/>
    <m/>
    <m/>
    <n v="0"/>
    <m/>
    <m/>
    <m/>
    <m/>
    <m/>
    <m/>
    <m/>
    <m/>
    <n v="500042295"/>
    <s v="B02083"/>
    <s v="BECTON DICKINSON MEDICAL (S) PTE LTD"/>
    <m/>
    <n v="0"/>
    <n v="0"/>
    <n v="0"/>
    <n v="0"/>
    <n v="0"/>
    <n v="0"/>
    <m/>
    <m/>
    <m/>
    <s v="No"/>
    <s v="W665679"/>
    <n v="0"/>
    <m/>
    <s v="B02083"/>
    <m/>
    <m/>
    <s v="S0361951"/>
  </r>
  <r>
    <x v="922"/>
    <n v="10000"/>
    <n v="30000"/>
    <n v="45776"/>
    <s v="502LAUGH"/>
    <s v=" 8:18:38 am"/>
    <s v="BZC040-01"/>
    <m/>
    <x v="1"/>
    <s v="Yes"/>
    <n v="76"/>
    <s v="HDS 3"/>
    <x v="2"/>
    <s v="PM46"/>
    <s v="TAN CHEE CHUN"/>
    <n v="16334"/>
    <n v="861.7"/>
    <n v="14.361666666666668"/>
    <d v="2025-04-28T00:00:00"/>
    <m/>
    <n v="6"/>
    <n v="98004"/>
    <s v="PE"/>
    <s v="CHAMP SQ-BLUE0001"/>
    <n v="0"/>
    <n v="87500"/>
    <n v="10504"/>
    <n v="0"/>
    <n v="0"/>
    <n v="0"/>
    <m/>
    <m/>
    <n v="0"/>
    <m/>
    <m/>
    <m/>
    <m/>
    <m/>
    <m/>
    <m/>
    <m/>
    <s v="CHAMP SQ-BLUE"/>
    <s v="E05203"/>
    <s v="E-Z LETTERING SERVICE"/>
    <m/>
    <n v="0"/>
    <n v="0"/>
    <n v="0"/>
    <n v="0"/>
    <n v="0"/>
    <n v="0"/>
    <m/>
    <m/>
    <m/>
    <s v="No"/>
    <s v="W665947"/>
    <n v="0"/>
    <m/>
    <s v="E05203"/>
    <m/>
    <m/>
    <s v="S0362395"/>
  </r>
  <r>
    <x v="1151"/>
    <n v="10000"/>
    <n v="10000"/>
    <n v="45775"/>
    <s v="502LAUGH"/>
    <s v=" 2:54:34 pm"/>
    <s v="E04IG0470"/>
    <m/>
    <x v="0"/>
    <s v="Yes"/>
    <n v="78"/>
    <s v="Baby Sanki"/>
    <x v="3"/>
    <s v="PM84"/>
    <s v="TAN TAI TOH"/>
    <n v="600"/>
    <n v="60"/>
    <n v="1"/>
    <d v="2025-04-28T00:00:00"/>
    <m/>
    <n v="5"/>
    <n v="3000"/>
    <s v="PE"/>
    <s v="707518 REV4010001"/>
    <n v="0"/>
    <n v="3000"/>
    <n v="0"/>
    <n v="0"/>
    <n v="0"/>
    <n v="0"/>
    <m/>
    <m/>
    <n v="0"/>
    <m/>
    <m/>
    <m/>
    <m/>
    <m/>
    <m/>
    <m/>
    <m/>
    <s v="707518 REV401"/>
    <s v="V22000"/>
    <s v="PT VARTA MICROBATTERY INDONESIA"/>
    <m/>
    <n v="0"/>
    <n v="0"/>
    <n v="0"/>
    <n v="0"/>
    <n v="0"/>
    <n v="0"/>
    <m/>
    <m/>
    <m/>
    <s v="No"/>
    <s v="W665683"/>
    <n v="0"/>
    <m/>
    <s v="V22000"/>
    <m/>
    <m/>
    <s v="S0362400"/>
  </r>
  <r>
    <x v="1152"/>
    <n v="10000"/>
    <n v="10000"/>
    <n v="45775"/>
    <s v="502LAUGH"/>
    <s v=" 2:54:34 pm"/>
    <s v="J002V0392"/>
    <m/>
    <x v="0"/>
    <s v="Yes"/>
    <n v="78"/>
    <s v="Baby Sanki"/>
    <x v="3"/>
    <s v="PM84"/>
    <s v="TAN TAI TOH"/>
    <n v="645"/>
    <n v="61.125"/>
    <n v="1.01875"/>
    <d v="2025-04-28T00:00:00"/>
    <m/>
    <n v="1"/>
    <n v="645"/>
    <s v="PE"/>
    <s v="08828-0021-015-00004"/>
    <n v="0"/>
    <n v="645"/>
    <n v="0"/>
    <n v="0"/>
    <n v="0"/>
    <n v="0"/>
    <m/>
    <m/>
    <n v="0"/>
    <m/>
    <m/>
    <m/>
    <m/>
    <m/>
    <m/>
    <m/>
    <m/>
    <s v="08828-0021-015-03"/>
    <s v="H08031-FLEX-PTP"/>
    <s v="FLEXTRONICS SHAH ALAM SDN BHD"/>
    <m/>
    <n v="0"/>
    <n v="0"/>
    <n v="0"/>
    <n v="0"/>
    <n v="0"/>
    <n v="0"/>
    <m/>
    <m/>
    <m/>
    <s v="No"/>
    <s v="W665686"/>
    <n v="0"/>
    <m/>
    <s v="H08031-FLEX-PTP"/>
    <m/>
    <m/>
    <s v="S0362453"/>
  </r>
  <r>
    <x v="1075"/>
    <n v="10000"/>
    <n v="20000"/>
    <n v="45776"/>
    <s v="502LAUGH"/>
    <s v=" 2:14:38 pm"/>
    <s v="J00PR5201"/>
    <m/>
    <x v="0"/>
    <s v="Yes"/>
    <n v="78"/>
    <s v="Baby Sanki"/>
    <x v="3"/>
    <s v="PM84"/>
    <s v="TAN TAI TOH"/>
    <n v="6000"/>
    <n v="195"/>
    <n v="3.25"/>
    <d v="2025-04-28T00:00:00"/>
    <m/>
    <n v="1"/>
    <n v="6000"/>
    <s v="PE"/>
    <s v="810333 REV4000001"/>
    <n v="0"/>
    <n v="3000"/>
    <n v="3000"/>
    <n v="0"/>
    <n v="0"/>
    <n v="0"/>
    <m/>
    <m/>
    <n v="0"/>
    <m/>
    <m/>
    <m/>
    <m/>
    <m/>
    <m/>
    <m/>
    <m/>
    <s v="810333 REV400"/>
    <s v="V22000"/>
    <s v="PT VARTA MICROBATTERY INDONESIA"/>
    <m/>
    <n v="0"/>
    <n v="0"/>
    <n v="0"/>
    <n v="0"/>
    <n v="0"/>
    <n v="0"/>
    <m/>
    <m/>
    <m/>
    <s v="No"/>
    <s v="W665687"/>
    <n v="0"/>
    <m/>
    <s v="V22000"/>
    <m/>
    <m/>
    <s v="S0362653"/>
  </r>
  <r>
    <x v="1153"/>
    <n v="10000"/>
    <n v="10000"/>
    <n v="45776"/>
    <s v="502LAUGH"/>
    <s v=" 8:27:17 am"/>
    <s v="5205U8036/3082512U9"/>
    <m/>
    <x v="0"/>
    <s v="Yes"/>
    <n v="22"/>
    <s v="FSK B100"/>
    <x v="3"/>
    <s v="PS13"/>
    <s v="YEE CHENG MENG"/>
    <n v="700"/>
    <n v="59"/>
    <n v="0.98333333333333328"/>
    <d v="2025-04-28T00:00:00"/>
    <m/>
    <n v="2"/>
    <n v="1400"/>
    <s v="PE"/>
    <n v="701520660001"/>
    <n v="0"/>
    <n v="1400"/>
    <n v="0"/>
    <n v="0"/>
    <n v="0"/>
    <n v="0"/>
    <m/>
    <m/>
    <n v="0"/>
    <m/>
    <m/>
    <m/>
    <m/>
    <m/>
    <m/>
    <m/>
    <m/>
    <n v="70152066"/>
    <s v="P16186"/>
    <s v="PEPPERL+FUCHS ASIA PTE. LTD"/>
    <m/>
    <n v="0"/>
    <n v="0"/>
    <n v="0"/>
    <n v="0"/>
    <n v="0"/>
    <n v="0"/>
    <m/>
    <m/>
    <m/>
    <s v="No"/>
    <s v="W665954"/>
    <n v="0"/>
    <m/>
    <s v="P16186"/>
    <m/>
    <m/>
    <s v="S0362669"/>
  </r>
  <r>
    <x v="1154"/>
    <n v="10000"/>
    <n v="20000"/>
    <n v="45775"/>
    <s v="502LAUGH"/>
    <s v=" 2:02:25 pm"/>
    <s v="5032702U5"/>
    <m/>
    <x v="0"/>
    <s v="Yes"/>
    <n v="94"/>
    <s v="Taiyo"/>
    <x v="3"/>
    <s v="PM09"/>
    <s v="PANG JING FULL"/>
    <n v="3000"/>
    <m/>
    <m/>
    <d v="2025-04-28T00:00:00"/>
    <m/>
    <n v="6"/>
    <n v="18000"/>
    <s v="PE"/>
    <s v="L001-772785-00000001"/>
    <n v="0"/>
    <n v="18000"/>
    <n v="0"/>
    <n v="0"/>
    <n v="0"/>
    <n v="0"/>
    <m/>
    <m/>
    <n v="0"/>
    <m/>
    <m/>
    <m/>
    <m/>
    <m/>
    <m/>
    <m/>
    <m/>
    <s v="L001-772785-000001ZL"/>
    <s v="W23041-TH"/>
    <s v="WESTERN DIGITAL STORAGE TECHNOLOGIES"/>
    <m/>
    <n v="0"/>
    <n v="0"/>
    <n v="0"/>
    <n v="0"/>
    <n v="0"/>
    <n v="0"/>
    <m/>
    <m/>
    <m/>
    <s v="No"/>
    <s v="W665956"/>
    <n v="0"/>
    <m/>
    <s v="W23041-TH"/>
    <m/>
    <m/>
    <s v="H0064971"/>
  </r>
  <r>
    <x v="1155"/>
    <n v="10000"/>
    <n v="10000"/>
    <n v="45776"/>
    <s v="502LAUGH"/>
    <s v=" 4:36:54 pm"/>
    <s v="U4308S028"/>
    <m/>
    <x v="0"/>
    <s v="Yes"/>
    <n v="61"/>
    <s v="FSK 520"/>
    <x v="3"/>
    <s v="PM68"/>
    <s v="LEE KIM LIANG"/>
    <n v="25000"/>
    <n v="545"/>
    <n v="9.0833333333333339"/>
    <d v="2025-04-28T00:00:00"/>
    <m/>
    <n v="1"/>
    <n v="25000"/>
    <s v="PE"/>
    <s v="LABF10040001"/>
    <n v="0"/>
    <n v="25000"/>
    <n v="0"/>
    <n v="0"/>
    <n v="0"/>
    <n v="0"/>
    <m/>
    <m/>
    <n v="0"/>
    <m/>
    <m/>
    <m/>
    <m/>
    <m/>
    <m/>
    <m/>
    <m/>
    <s v="LABF1004"/>
    <s v="S19652"/>
    <s v="SCIENTIFIC GLASS TECHNOLOGY SINGAPORE PTE LTD"/>
    <m/>
    <n v="0"/>
    <n v="0"/>
    <n v="0"/>
    <n v="0"/>
    <n v="0"/>
    <n v="0"/>
    <m/>
    <m/>
    <m/>
    <s v="No"/>
    <s v="W665960"/>
    <n v="0"/>
    <m/>
    <s v="S19652"/>
    <m/>
    <m/>
    <s v="S0362761"/>
  </r>
  <r>
    <x v="1156"/>
    <n v="10000"/>
    <n v="10000"/>
    <n v="45776"/>
    <s v="502LAUGH"/>
    <s v=" 2:13:48 pm"/>
    <s v="4121232U5"/>
    <m/>
    <x v="0"/>
    <s v="Yes"/>
    <n v="46"/>
    <s v="Sanki 300 Intermittent"/>
    <x v="3"/>
    <s v="PS66"/>
    <s v="SIM ENG KWANG"/>
    <n v="9000"/>
    <n v="270"/>
    <n v="4.5"/>
    <d v="2025-04-28T00:00:00"/>
    <m/>
    <n v="1"/>
    <n v="9000"/>
    <s v="PE"/>
    <s v="250-6175-000001"/>
    <n v="0"/>
    <n v="9000"/>
    <n v="0"/>
    <n v="0"/>
    <n v="0"/>
    <n v="0"/>
    <m/>
    <m/>
    <n v="0"/>
    <m/>
    <m/>
    <m/>
    <m/>
    <m/>
    <m/>
    <m/>
    <m/>
    <s v="250-6175-00"/>
    <s v="J10025"/>
    <s v="JMS SINGAPORE PTE LTD"/>
    <m/>
    <n v="0"/>
    <n v="0"/>
    <n v="0"/>
    <n v="0"/>
    <n v="0"/>
    <n v="0"/>
    <m/>
    <m/>
    <m/>
    <s v="No"/>
    <s v="W665690"/>
    <n v="0"/>
    <m/>
    <s v="J10025"/>
    <m/>
    <m/>
    <s v="S0362763"/>
  </r>
  <r>
    <x v="1157"/>
    <n v="10000"/>
    <n v="10000"/>
    <n v="45777"/>
    <s v="502LAUGH"/>
    <n v="0.5379976851851852"/>
    <s v="4111520U5"/>
    <m/>
    <x v="0"/>
    <s v="Yes"/>
    <n v="12"/>
    <s v="FSK SR520"/>
    <x v="3"/>
    <s v="PP01"/>
    <e v="#N/A"/>
    <n v="30000"/>
    <n v="645"/>
    <n v="10.75"/>
    <d v="2025-04-28T00:00:00"/>
    <m/>
    <n v="1"/>
    <n v="30000"/>
    <s v="PE"/>
    <s v="250-6259-000001"/>
    <n v="0"/>
    <n v="30000"/>
    <n v="0"/>
    <n v="0"/>
    <n v="0"/>
    <n v="0"/>
    <m/>
    <m/>
    <n v="0"/>
    <m/>
    <m/>
    <m/>
    <m/>
    <m/>
    <m/>
    <m/>
    <m/>
    <s v="250-6259-00"/>
    <s v="J10025"/>
    <s v="JMS SINGAPORE PTE LTD"/>
    <m/>
    <n v="0"/>
    <n v="0"/>
    <n v="0"/>
    <n v="0"/>
    <n v="0"/>
    <n v="0"/>
    <m/>
    <m/>
    <m/>
    <s v="No"/>
    <s v="W665968"/>
    <n v="0"/>
    <m/>
    <s v="J10025"/>
    <m/>
    <m/>
    <s v="S0362768"/>
  </r>
  <r>
    <x v="1158"/>
    <n v="10000"/>
    <n v="10000"/>
    <n v="45776"/>
    <s v="502LAUGH"/>
    <s v=" 8:27:17 am"/>
    <s v="L4005U7005/L4118U8002"/>
    <m/>
    <x v="0"/>
    <s v="Yes"/>
    <n v="22"/>
    <s v="FSK B100"/>
    <x v="3"/>
    <s v="PS13"/>
    <s v="YEE CHENG MENG"/>
    <n v="1000"/>
    <n v="65"/>
    <n v="1.0833333333333333"/>
    <d v="2025-04-28T00:00:00"/>
    <m/>
    <n v="1"/>
    <n v="1000"/>
    <s v="PE"/>
    <s v="ZC-45X65-CN0001"/>
    <n v="0"/>
    <n v="1000"/>
    <n v="0"/>
    <n v="0"/>
    <n v="0"/>
    <n v="0"/>
    <m/>
    <m/>
    <n v="0"/>
    <m/>
    <m/>
    <m/>
    <m/>
    <m/>
    <m/>
    <m/>
    <m/>
    <s v="19055-6245-000"/>
    <s v="H08031-FLEX-PTP"/>
    <s v="FLEXTRONICS SHAH ALAM SDN BHD"/>
    <m/>
    <n v="0"/>
    <n v="0"/>
    <n v="0"/>
    <n v="0"/>
    <n v="0"/>
    <n v="0"/>
    <m/>
    <m/>
    <m/>
    <s v="No"/>
    <s v="W665980"/>
    <n v="0"/>
    <m/>
    <s v="H08031-FLEX-PTP"/>
    <m/>
    <m/>
    <s v="S0363043"/>
  </r>
  <r>
    <x v="1159"/>
    <n v="10000"/>
    <n v="10000"/>
    <n v="45776"/>
    <s v="502LAUGH"/>
    <s v=" 5:42:31 pm"/>
    <s v="M0BUQ9671/M0BUF4272"/>
    <m/>
    <x v="0"/>
    <s v="Yes"/>
    <n v="29"/>
    <s v="Sanki SKP250 Full Rotary"/>
    <x v="3"/>
    <s v="PS70"/>
    <s v="YEO WOO KEONG"/>
    <n v="15000"/>
    <n v="420"/>
    <n v="7"/>
    <d v="2025-04-28T00:00:00"/>
    <m/>
    <n v="2"/>
    <n v="30000"/>
    <s v="PE"/>
    <s v="100823881-75367 0001"/>
    <n v="0"/>
    <n v="30000"/>
    <n v="0"/>
    <n v="0"/>
    <n v="0"/>
    <n v="0"/>
    <m/>
    <m/>
    <n v="0"/>
    <m/>
    <m/>
    <m/>
    <m/>
    <m/>
    <m/>
    <m/>
    <m/>
    <s v="100823881-75367 A"/>
    <s v="S19081-TH"/>
    <s v="SEAGATE TECHNOLOGY (THAILAND) LTD."/>
    <m/>
    <n v="0"/>
    <n v="0"/>
    <n v="0"/>
    <n v="0"/>
    <n v="0"/>
    <n v="0"/>
    <m/>
    <m/>
    <m/>
    <s v="No"/>
    <s v="W665985"/>
    <n v="0"/>
    <m/>
    <s v="S19081-TH"/>
    <m/>
    <m/>
    <s v="H0064993"/>
  </r>
  <r>
    <x v="1160"/>
    <n v="10000"/>
    <n v="10000"/>
    <n v="45775"/>
    <s v="502LAUGH"/>
    <s v=" 5:22:32 pm"/>
    <s v="SG-5651598 01"/>
    <m/>
    <x v="0"/>
    <s v="Yes"/>
    <n v="59"/>
    <s v="SANKI SD-300 Intermittent"/>
    <x v="3"/>
    <s v="PS74"/>
    <s v="GOH CHIN TECK"/>
    <n v="2842"/>
    <n v="116.05"/>
    <n v="1.9341666666666666"/>
    <d v="2025-04-28T00:00:00"/>
    <m/>
    <n v="4"/>
    <n v="11368"/>
    <s v="PE"/>
    <n v="150352550001"/>
    <n v="0"/>
    <n v="11366"/>
    <n v="2"/>
    <n v="0"/>
    <n v="0"/>
    <n v="0"/>
    <m/>
    <m/>
    <n v="0"/>
    <m/>
    <m/>
    <m/>
    <m/>
    <m/>
    <m/>
    <m/>
    <m/>
    <n v="15035255"/>
    <s v="I09180"/>
    <s v="ILLUMINA SINGAPORE PTE LTD"/>
    <m/>
    <n v="0"/>
    <n v="0"/>
    <n v="0"/>
    <n v="0"/>
    <n v="0"/>
    <n v="0"/>
    <m/>
    <m/>
    <m/>
    <s v="No"/>
    <s v="W665996"/>
    <n v="0"/>
    <m/>
    <s v="I09180"/>
    <m/>
    <m/>
    <s v="S0363076"/>
  </r>
  <r>
    <x v="1161"/>
    <n v="10000"/>
    <n v="10000"/>
    <n v="45775"/>
    <s v="502LAUGH"/>
    <s v=" 2:53:27 pm"/>
    <s v="SG-5651598 01"/>
    <m/>
    <x v="0"/>
    <s v="Yes"/>
    <n v="59"/>
    <s v="SANKI SD-300 Intermittent"/>
    <x v="3"/>
    <s v="PS74"/>
    <s v="GOH CHIN TECK"/>
    <n v="1549"/>
    <n v="83.724999999999994"/>
    <n v="1.3954166666666665"/>
    <d v="2025-04-28T00:00:00"/>
    <m/>
    <n v="4"/>
    <n v="6196"/>
    <s v="PE"/>
    <n v="150487590001"/>
    <n v="0"/>
    <n v="6196"/>
    <n v="0"/>
    <n v="0"/>
    <n v="0"/>
    <n v="0"/>
    <m/>
    <m/>
    <n v="0"/>
    <m/>
    <m/>
    <m/>
    <m/>
    <m/>
    <m/>
    <m/>
    <m/>
    <n v="15048759"/>
    <s v="I09180"/>
    <s v="ILLUMINA SINGAPORE PTE LTD"/>
    <m/>
    <n v="0"/>
    <n v="0"/>
    <n v="0"/>
    <n v="0"/>
    <n v="0"/>
    <n v="0"/>
    <m/>
    <m/>
    <m/>
    <s v="No"/>
    <s v="W665998"/>
    <n v="0"/>
    <m/>
    <s v="I09180"/>
    <m/>
    <m/>
    <s v="S0363077"/>
  </r>
  <r>
    <x v="1162"/>
    <n v="10000"/>
    <n v="10000"/>
    <n v="45775"/>
    <s v="502LAUGH"/>
    <s v=" 1:47:57 pm"/>
    <s v="4111525U5A"/>
    <m/>
    <x v="0"/>
    <s v="Yes"/>
    <n v="22"/>
    <s v="FSK B100"/>
    <x v="3"/>
    <s v="PS13"/>
    <s v="YEE CHENG MENG"/>
    <n v="1000"/>
    <n v="65"/>
    <n v="1.0833333333333333"/>
    <d v="2025-04-28T00:00:00"/>
    <m/>
    <n v="1"/>
    <n v="1000"/>
    <s v="PE"/>
    <s v="PRT36079-0020001"/>
    <n v="0"/>
    <n v="1000"/>
    <n v="0"/>
    <n v="0"/>
    <n v="0"/>
    <n v="0"/>
    <m/>
    <m/>
    <n v="0"/>
    <m/>
    <m/>
    <m/>
    <m/>
    <m/>
    <m/>
    <m/>
    <m/>
    <s v="PRT36079-002"/>
    <s v="B02085"/>
    <s v="BANTA GLOBAL TURNKEY (SINGAPORE) PTE LTD"/>
    <m/>
    <n v="0"/>
    <n v="0"/>
    <n v="0"/>
    <n v="0"/>
    <n v="0"/>
    <n v="0"/>
    <m/>
    <m/>
    <m/>
    <s v="No"/>
    <s v="W666001"/>
    <n v="0"/>
    <m/>
    <s v="B02085"/>
    <m/>
    <m/>
    <s v="S0363093"/>
  </r>
  <r>
    <x v="1163"/>
    <n v="10000"/>
    <n v="10000"/>
    <n v="45775"/>
    <s v="502LAUGH"/>
    <s v=" 1:47:57 pm"/>
    <s v="4111525U5A"/>
    <m/>
    <x v="0"/>
    <s v="Yes"/>
    <n v="22"/>
    <s v="FSK B100"/>
    <x v="3"/>
    <s v="PS13"/>
    <s v="YEE CHENG MENG"/>
    <n v="1000"/>
    <n v="65"/>
    <n v="1.0833333333333333"/>
    <d v="2025-04-28T00:00:00"/>
    <m/>
    <n v="1"/>
    <n v="1000"/>
    <s v="PE"/>
    <s v="PRT36080-0020001"/>
    <n v="0"/>
    <n v="1000"/>
    <n v="0"/>
    <n v="0"/>
    <n v="0"/>
    <n v="0"/>
    <m/>
    <m/>
    <n v="0"/>
    <m/>
    <m/>
    <m/>
    <m/>
    <m/>
    <m/>
    <m/>
    <m/>
    <s v="PRT36080-002"/>
    <s v="B02085"/>
    <s v="BANTA GLOBAL TURNKEY (SINGAPORE) PTE LTD"/>
    <m/>
    <n v="0"/>
    <n v="0"/>
    <n v="0"/>
    <n v="0"/>
    <n v="0"/>
    <n v="0"/>
    <m/>
    <m/>
    <m/>
    <s v="No"/>
    <s v="W666002"/>
    <n v="0"/>
    <m/>
    <s v="B02085"/>
    <m/>
    <m/>
    <s v="S0363093"/>
  </r>
  <r>
    <x v="1119"/>
    <n v="10000"/>
    <n v="20000"/>
    <n v="45776"/>
    <s v="502LAUGH"/>
    <s v=" 9:12:42 am"/>
    <s v="J00V80150"/>
    <m/>
    <x v="1"/>
    <s v="Yes"/>
    <n v="71"/>
    <s v="POLLY"/>
    <x v="2"/>
    <s v="PS95"/>
    <s v="LIM CHENG LEONG"/>
    <n v="1867"/>
    <m/>
    <m/>
    <d v="2025-04-28T00:00:00"/>
    <m/>
    <n v="6"/>
    <n v="11202"/>
    <s v="PE"/>
    <n v="5000532060001"/>
    <n v="0"/>
    <n v="11200"/>
    <n v="2"/>
    <n v="0"/>
    <n v="0"/>
    <n v="0"/>
    <m/>
    <m/>
    <n v="0"/>
    <m/>
    <m/>
    <m/>
    <m/>
    <m/>
    <m/>
    <m/>
    <m/>
    <n v="500053206"/>
    <s v="B02083"/>
    <s v="BECTON DICKINSON MEDICAL (S) PTE LTD"/>
    <m/>
    <n v="0"/>
    <n v="0"/>
    <n v="0"/>
    <n v="0"/>
    <n v="0"/>
    <n v="0"/>
    <m/>
    <m/>
    <m/>
    <s v="No"/>
    <s v="W666022"/>
    <n v="0"/>
    <m/>
    <s v="B02083"/>
    <m/>
    <m/>
    <s v="S0363143"/>
  </r>
  <r>
    <x v="1120"/>
    <n v="10000"/>
    <n v="20000"/>
    <n v="45776"/>
    <s v="502LAUGH"/>
    <s v=" 9:12:42 am"/>
    <s v="J00V80150"/>
    <m/>
    <x v="1"/>
    <s v="Yes"/>
    <n v="71"/>
    <s v="POLLY"/>
    <x v="2"/>
    <s v="PS95"/>
    <s v="LIM CHENG LEONG"/>
    <n v="2800"/>
    <m/>
    <m/>
    <d v="2025-04-28T00:00:00"/>
    <m/>
    <n v="6"/>
    <n v="16800"/>
    <s v="PE"/>
    <n v="5000532080001"/>
    <n v="0"/>
    <n v="16800"/>
    <n v="0"/>
    <n v="0"/>
    <n v="0"/>
    <n v="0"/>
    <m/>
    <m/>
    <n v="0"/>
    <m/>
    <m/>
    <m/>
    <m/>
    <m/>
    <m/>
    <m/>
    <m/>
    <n v="500053208"/>
    <s v="B02083"/>
    <s v="BECTON DICKINSON MEDICAL (S) PTE LTD"/>
    <m/>
    <n v="0"/>
    <n v="0"/>
    <n v="0"/>
    <n v="0"/>
    <n v="0"/>
    <n v="0"/>
    <m/>
    <m/>
    <m/>
    <s v="No"/>
    <s v="W666023"/>
    <n v="0"/>
    <m/>
    <s v="B02083"/>
    <m/>
    <m/>
    <s v="S0363143"/>
  </r>
  <r>
    <x v="1121"/>
    <n v="10000"/>
    <n v="20000"/>
    <n v="45775"/>
    <s v="502LAUGH"/>
    <s v=" 5:22:32 pm"/>
    <s v="J00V80150"/>
    <m/>
    <x v="1"/>
    <s v="Yes"/>
    <n v="71"/>
    <s v="POLLY"/>
    <x v="2"/>
    <s v="PS95"/>
    <s v="LIM CHENG LEONG"/>
    <n v="7000"/>
    <m/>
    <m/>
    <d v="2025-04-28T00:00:00"/>
    <m/>
    <n v="6"/>
    <n v="42000"/>
    <s v="PE"/>
    <n v="5000538100001"/>
    <n v="0"/>
    <n v="14000"/>
    <n v="28000"/>
    <n v="0"/>
    <n v="0"/>
    <n v="0"/>
    <m/>
    <m/>
    <n v="0"/>
    <m/>
    <m/>
    <m/>
    <m/>
    <m/>
    <m/>
    <m/>
    <m/>
    <n v="500053810"/>
    <s v="B02083"/>
    <s v="BECTON DICKINSON MEDICAL (S) PTE LTD"/>
    <m/>
    <n v="0"/>
    <n v="0"/>
    <n v="0"/>
    <n v="0"/>
    <n v="0"/>
    <n v="0"/>
    <m/>
    <m/>
    <m/>
    <s v="No"/>
    <s v="W666024"/>
    <n v="0"/>
    <m/>
    <s v="B02083"/>
    <m/>
    <m/>
    <s v="S0363143"/>
  </r>
  <r>
    <x v="1122"/>
    <n v="10000"/>
    <n v="20000"/>
    <n v="45775"/>
    <s v="502LAUGH"/>
    <s v=" 2:58:30 pm"/>
    <s v="J00V80150"/>
    <m/>
    <x v="1"/>
    <s v="Yes"/>
    <n v="71"/>
    <s v="POLLY"/>
    <x v="2"/>
    <s v="PS95"/>
    <s v="LIM CHENG LEONG"/>
    <n v="11667"/>
    <m/>
    <m/>
    <d v="2025-04-28T00:00:00"/>
    <m/>
    <n v="6"/>
    <n v="70002"/>
    <s v="PE"/>
    <n v="5000538120001"/>
    <n v="0"/>
    <n v="28000"/>
    <n v="42002"/>
    <n v="0"/>
    <n v="0"/>
    <n v="0"/>
    <m/>
    <m/>
    <n v="0"/>
    <m/>
    <m/>
    <m/>
    <m/>
    <m/>
    <m/>
    <m/>
    <m/>
    <n v="500053812"/>
    <s v="B02083"/>
    <s v="BECTON DICKINSON MEDICAL (S) PTE LTD"/>
    <m/>
    <n v="0"/>
    <n v="0"/>
    <n v="0"/>
    <n v="0"/>
    <n v="0"/>
    <n v="0"/>
    <m/>
    <m/>
    <m/>
    <s v="No"/>
    <s v="W666025"/>
    <n v="0"/>
    <m/>
    <s v="B02083"/>
    <m/>
    <m/>
    <s v="S0363143"/>
  </r>
  <r>
    <x v="1096"/>
    <n v="10000"/>
    <n v="20000"/>
    <n v="45784"/>
    <s v="502LAUGH"/>
    <s v=" 8:38:58 am"/>
    <s v="10620258081/10620258080/10620258078"/>
    <m/>
    <x v="1"/>
    <s v="Yes"/>
    <n v="77"/>
    <s v="Brotech DF330 "/>
    <x v="1"/>
    <s v="PM74"/>
    <s v="YONG CHEE SOON"/>
    <n v="1250"/>
    <n v="50.833333333333329"/>
    <n v="0.8472222222222221"/>
    <d v="2025-04-28T00:00:00"/>
    <m/>
    <n v="88"/>
    <n v="110000"/>
    <s v="PE"/>
    <s v="CH561-80124-FT0001"/>
    <n v="0"/>
    <n v="100000"/>
    <n v="10000"/>
    <n v="0"/>
    <n v="0"/>
    <n v="0"/>
    <m/>
    <m/>
    <n v="0"/>
    <m/>
    <m/>
    <m/>
    <m/>
    <m/>
    <m/>
    <m/>
    <m/>
    <s v="CH561-80124-FT"/>
    <s v="H08031-JIM-M"/>
    <s v="HP MALAYSIA MANUFACTURING SDN.BHD."/>
    <m/>
    <n v="0"/>
    <n v="0"/>
    <n v="0"/>
    <n v="0"/>
    <n v="0"/>
    <n v="0"/>
    <m/>
    <m/>
    <m/>
    <s v="No"/>
    <s v="W666045"/>
    <n v="0"/>
    <m/>
    <s v="H08031-JIM-M"/>
    <m/>
    <m/>
    <s v="S0363333"/>
  </r>
  <r>
    <x v="1097"/>
    <n v="10000"/>
    <n v="20000"/>
    <n v="45784"/>
    <s v="502LAUGH"/>
    <s v=" 8:38:02 am"/>
    <s v="10620258081/10620258080/10620258078"/>
    <m/>
    <x v="1"/>
    <s v="Yes"/>
    <n v="77"/>
    <s v="Brotech DF330 "/>
    <x v="1"/>
    <s v="PM74"/>
    <s v="YONG CHEE SOON"/>
    <n v="1250"/>
    <n v="50.833333333333329"/>
    <n v="0.8472222222222221"/>
    <d v="2025-04-28T00:00:00"/>
    <m/>
    <n v="88"/>
    <n v="110000"/>
    <s v="PE"/>
    <s v="N9K04-80019-FT0001"/>
    <n v="0"/>
    <n v="100000"/>
    <n v="10000"/>
    <n v="0"/>
    <n v="0"/>
    <n v="0"/>
    <m/>
    <m/>
    <n v="0"/>
    <m/>
    <m/>
    <m/>
    <m/>
    <m/>
    <m/>
    <m/>
    <m/>
    <s v="N9K04-80019-FT"/>
    <s v="H08031-JIM-M"/>
    <s v="HP MALAYSIA MANUFACTURING SDN.BHD."/>
    <m/>
    <n v="0"/>
    <n v="0"/>
    <n v="0"/>
    <n v="0"/>
    <n v="0"/>
    <n v="0"/>
    <m/>
    <m/>
    <m/>
    <s v="No"/>
    <s v="W666046"/>
    <n v="0"/>
    <m/>
    <s v="H08031-JIM-M"/>
    <m/>
    <m/>
    <s v="S0363334"/>
  </r>
  <r>
    <x v="962"/>
    <n v="10000"/>
    <n v="40000"/>
    <n v="45776"/>
    <s v="502LAUGH"/>
    <n v="0.46378472222222222"/>
    <s v="10620258002/10620258004"/>
    <m/>
    <x v="2"/>
    <s v="Yes"/>
    <n v="85"/>
    <s v="Luster AOI"/>
    <x v="5"/>
    <s v="QM78"/>
    <s v="WONG SEAU JIN"/>
    <n v="27273"/>
    <m/>
    <m/>
    <d v="2025-04-28T00:00:00"/>
    <m/>
    <n v="11"/>
    <n v="300003"/>
    <s v="PE"/>
    <s v="3YM38-80003-FT0001"/>
    <n v="0"/>
    <n v="300000"/>
    <n v="3"/>
    <n v="0"/>
    <n v="0"/>
    <n v="0"/>
    <m/>
    <m/>
    <n v="0"/>
    <m/>
    <m/>
    <m/>
    <m/>
    <m/>
    <m/>
    <m/>
    <m/>
    <s v="3YM38-80003-FT"/>
    <s v="H08031-JIM-M"/>
    <s v="HP MALAYSIA MANUFACTURING SDN.BHD."/>
    <m/>
    <n v="0"/>
    <n v="0"/>
    <n v="0"/>
    <n v="0"/>
    <n v="0"/>
    <n v="0"/>
    <m/>
    <m/>
    <m/>
    <s v="No"/>
    <s v="W666050"/>
    <n v="0"/>
    <m/>
    <s v="H08031-JIM-M"/>
    <m/>
    <m/>
    <s v="S0363339"/>
  </r>
  <r>
    <x v="1164"/>
    <n v="10000"/>
    <n v="10000"/>
    <n v="45776"/>
    <s v="502LAUGH"/>
    <s v=" 8:24:33 am"/>
    <s v="SG-5644655 01"/>
    <m/>
    <x v="0"/>
    <s v="Yes"/>
    <n v="59"/>
    <s v="SANKI SD-300 Intermittent"/>
    <x v="3"/>
    <s v="PS74"/>
    <s v="GOH CHIN TECK"/>
    <n v="500"/>
    <n v="57.5"/>
    <n v="0.95833333333333337"/>
    <d v="2025-04-28T00:00:00"/>
    <m/>
    <n v="6"/>
    <n v="3000"/>
    <s v="PE"/>
    <s v="15058369 REVB0001"/>
    <n v="0"/>
    <n v="3000"/>
    <n v="0"/>
    <n v="0"/>
    <n v="0"/>
    <n v="0"/>
    <m/>
    <m/>
    <n v="0"/>
    <m/>
    <m/>
    <m/>
    <m/>
    <m/>
    <m/>
    <m/>
    <m/>
    <s v="15058369 REVB"/>
    <s v="I09180"/>
    <s v="ILLUMINA SINGAPORE PTE LTD"/>
    <m/>
    <n v="0"/>
    <n v="0"/>
    <n v="0"/>
    <n v="0"/>
    <n v="0"/>
    <n v="0"/>
    <m/>
    <m/>
    <m/>
    <s v="No"/>
    <s v="W665615"/>
    <n v="0"/>
    <m/>
    <s v="I09180"/>
    <m/>
    <m/>
    <s v="S0363360"/>
  </r>
  <r>
    <x v="1165"/>
    <n v="10000"/>
    <n v="10000"/>
    <n v="45776"/>
    <s v="502LAUGH"/>
    <s v=" 8:24:33 am"/>
    <s v="SG-5644655 01"/>
    <m/>
    <x v="0"/>
    <s v="Yes"/>
    <n v="59"/>
    <s v="SANKI SD-300 Intermittent"/>
    <x v="3"/>
    <s v="PS74"/>
    <s v="GOH CHIN TECK"/>
    <n v="1000"/>
    <n v="70"/>
    <n v="1.1666666666666667"/>
    <d v="2025-04-28T00:00:00"/>
    <m/>
    <n v="6"/>
    <n v="6000"/>
    <s v="PE"/>
    <s v="15058369 REVB0001"/>
    <n v="0"/>
    <n v="6000"/>
    <n v="0"/>
    <n v="0"/>
    <n v="0"/>
    <n v="0"/>
    <m/>
    <m/>
    <n v="0"/>
    <m/>
    <m/>
    <m/>
    <m/>
    <m/>
    <m/>
    <m/>
    <m/>
    <s v="15058369 REVB"/>
    <s v="I09180"/>
    <s v="ILLUMINA SINGAPORE PTE LTD"/>
    <m/>
    <n v="0"/>
    <n v="0"/>
    <n v="0"/>
    <n v="0"/>
    <n v="0"/>
    <n v="0"/>
    <m/>
    <m/>
    <m/>
    <s v="No"/>
    <s v="W666054"/>
    <n v="0"/>
    <m/>
    <s v="I09180"/>
    <m/>
    <m/>
    <s v="S0363361"/>
  </r>
  <r>
    <x v="1166"/>
    <n v="10000"/>
    <n v="10000"/>
    <n v="45776"/>
    <s v="502LAUGH"/>
    <s v=" 8:24:33 am"/>
    <s v="SG-5644655 01"/>
    <m/>
    <x v="0"/>
    <s v="Yes"/>
    <n v="59"/>
    <s v="SANKI SD-300 Intermittent"/>
    <x v="3"/>
    <s v="PS74"/>
    <s v="GOH CHIN TECK"/>
    <n v="1000"/>
    <n v="70"/>
    <n v="1.1666666666666667"/>
    <d v="2025-04-28T00:00:00"/>
    <m/>
    <n v="6"/>
    <n v="6000"/>
    <s v="PE"/>
    <s v="15058369 REVB0001"/>
    <n v="0"/>
    <n v="6000"/>
    <n v="0"/>
    <n v="0"/>
    <n v="0"/>
    <n v="0"/>
    <m/>
    <m/>
    <n v="0"/>
    <m/>
    <m/>
    <m/>
    <m/>
    <m/>
    <m/>
    <m/>
    <m/>
    <s v="15058369 REVB"/>
    <s v="I09180"/>
    <s v="ILLUMINA SINGAPORE PTE LTD"/>
    <m/>
    <n v="0"/>
    <n v="0"/>
    <n v="0"/>
    <n v="0"/>
    <n v="0"/>
    <n v="0"/>
    <m/>
    <m/>
    <m/>
    <s v="No"/>
    <s v="W666055"/>
    <n v="0"/>
    <m/>
    <s v="I09180"/>
    <m/>
    <m/>
    <s v="S0363362"/>
  </r>
  <r>
    <x v="1166"/>
    <n v="20000"/>
    <n v="10000"/>
    <n v="45776"/>
    <s v="502LAUGH"/>
    <s v=" 8:24:33 am"/>
    <s v="SG-5644655 01"/>
    <m/>
    <x v="0"/>
    <s v="Yes"/>
    <n v="59"/>
    <s v="SANKI SD-300 Intermittent"/>
    <x v="3"/>
    <s v="PS74"/>
    <s v="GOH CHIN TECK"/>
    <n v="1000"/>
    <n v="70"/>
    <n v="1.1666666666666667"/>
    <d v="2025-04-28T00:00:00"/>
    <m/>
    <n v="6"/>
    <n v="6000"/>
    <s v="PE"/>
    <s v="15058369 REVB0001"/>
    <n v="0"/>
    <n v="6000"/>
    <n v="0"/>
    <n v="0"/>
    <n v="0"/>
    <n v="0"/>
    <m/>
    <m/>
    <n v="0"/>
    <m/>
    <m/>
    <m/>
    <m/>
    <m/>
    <m/>
    <m/>
    <m/>
    <s v="15058369 REVB"/>
    <s v="I09180"/>
    <s v="ILLUMINA SINGAPORE PTE LTD"/>
    <m/>
    <n v="0"/>
    <n v="0"/>
    <n v="0"/>
    <n v="0"/>
    <n v="0"/>
    <n v="0"/>
    <m/>
    <m/>
    <m/>
    <s v="No"/>
    <s v="W666055"/>
    <n v="0"/>
    <m/>
    <s v="I09180"/>
    <m/>
    <m/>
    <s v="S0363362"/>
  </r>
  <r>
    <x v="1167"/>
    <n v="10000"/>
    <n v="20000"/>
    <n v="45775"/>
    <s v="502LAUGH"/>
    <s v=" 2:56:24 pm"/>
    <s v="2909914/21A1525841"/>
    <m/>
    <x v="0"/>
    <s v="Yes"/>
    <n v="60"/>
    <s v="Fujishiko UDP-5000"/>
    <x v="2"/>
    <s v="PM30"/>
    <s v="OH KIAN YUAN"/>
    <n v="7050"/>
    <n v="186"/>
    <n v="3.1"/>
    <d v="2025-04-28T00:00:00"/>
    <m/>
    <n v="2"/>
    <n v="14100"/>
    <s v="PE"/>
    <s v="442-802155-000001"/>
    <n v="0"/>
    <n v="18900"/>
    <n v="-4800"/>
    <n v="0"/>
    <n v="0"/>
    <n v="0"/>
    <m/>
    <m/>
    <n v="0"/>
    <m/>
    <m/>
    <m/>
    <m/>
    <m/>
    <m/>
    <m/>
    <m/>
    <s v="442-802155-00"/>
    <s v="Z26002"/>
    <s v="CCL DESIGN (PENANG) SDN. BHD."/>
    <m/>
    <n v="0"/>
    <n v="0"/>
    <n v="0"/>
    <n v="0"/>
    <n v="0"/>
    <n v="0"/>
    <m/>
    <m/>
    <m/>
    <s v="No"/>
    <s v="W666081"/>
    <n v="0"/>
    <m/>
    <s v="Z26002"/>
    <m/>
    <m/>
    <s v="S0363404"/>
  </r>
  <r>
    <x v="1168"/>
    <n v="10000"/>
    <n v="10000"/>
    <n v="45776"/>
    <s v="502LAUGH"/>
    <n v="0.46488425925925925"/>
    <s v="404190292A"/>
    <m/>
    <x v="0"/>
    <s v="Yes"/>
    <n v="93"/>
    <s v="HP Indigo 6900"/>
    <x v="0"/>
    <s v="PC02"/>
    <s v="GAO BINJIE"/>
    <n v="400"/>
    <n v="50"/>
    <n v="0.83333333333333337"/>
    <d v="2025-04-28T00:00:00"/>
    <m/>
    <n v="20"/>
    <n v="8000"/>
    <s v="PE"/>
    <s v="GR-2000001"/>
    <n v="0"/>
    <n v="3000"/>
    <n v="5000"/>
    <n v="0"/>
    <n v="0"/>
    <n v="0"/>
    <m/>
    <m/>
    <n v="0"/>
    <m/>
    <m/>
    <m/>
    <m/>
    <m/>
    <m/>
    <m/>
    <m/>
    <s v="GR-200"/>
    <s v="G07076"/>
    <s v="GIVAUDAN SINGAPORE PTE LTD"/>
    <m/>
    <n v="0"/>
    <n v="0"/>
    <n v="0"/>
    <n v="0"/>
    <n v="0"/>
    <n v="0"/>
    <m/>
    <m/>
    <m/>
    <s v="No"/>
    <s v="W666085"/>
    <n v="0"/>
    <m/>
    <s v="G07076"/>
    <m/>
    <m/>
    <s v="S0363419"/>
  </r>
  <r>
    <x v="1052"/>
    <n v="10000"/>
    <n v="20000"/>
    <n v="45776"/>
    <s v="502LAUGH"/>
    <s v=" 8:27:54 am"/>
    <s v="U532458009"/>
    <m/>
    <x v="1"/>
    <s v="Yes"/>
    <n v="60"/>
    <s v="Fujishiko UDP-5000"/>
    <x v="2"/>
    <s v="PM30"/>
    <s v="OH KIAN YUAN"/>
    <n v="3000"/>
    <n v="105"/>
    <n v="1.75"/>
    <d v="2025-04-28T00:00:00"/>
    <m/>
    <n v="2"/>
    <n v="6000"/>
    <s v="PE"/>
    <s v="TR11690001"/>
    <n v="0"/>
    <n v="5000"/>
    <n v="1000"/>
    <n v="0"/>
    <n v="0"/>
    <n v="0"/>
    <m/>
    <m/>
    <n v="0"/>
    <m/>
    <m/>
    <m/>
    <m/>
    <m/>
    <m/>
    <m/>
    <m/>
    <s v="TR1169"/>
    <s v="I09109"/>
    <s v="IKE TECHNOLOGY"/>
    <m/>
    <n v="0"/>
    <n v="0"/>
    <n v="0"/>
    <n v="0"/>
    <n v="0"/>
    <n v="0"/>
    <m/>
    <m/>
    <m/>
    <s v="No"/>
    <s v="W666087"/>
    <n v="0"/>
    <m/>
    <s v="I09109"/>
    <m/>
    <m/>
    <s v="S0363423"/>
  </r>
  <r>
    <x v="1169"/>
    <n v="10000"/>
    <n v="10000"/>
    <n v="45775"/>
    <s v="502LAUGH"/>
    <s v=" 4:43:19 pm"/>
    <s v="4071803U5/L4005U7005"/>
    <m/>
    <x v="0"/>
    <s v="Yes"/>
    <n v="22"/>
    <s v="FSK B100"/>
    <x v="3"/>
    <s v="PS13"/>
    <s v="YEE CHENG MENG"/>
    <n v="600"/>
    <n v="57"/>
    <n v="0.95"/>
    <d v="2025-04-28T00:00:00"/>
    <m/>
    <n v="2"/>
    <n v="1200"/>
    <s v="PE"/>
    <s v="SM-P1999-D0049R00002"/>
    <n v="0"/>
    <n v="1200"/>
    <n v="0"/>
    <n v="0"/>
    <n v="0"/>
    <n v="0"/>
    <m/>
    <m/>
    <n v="0"/>
    <m/>
    <m/>
    <m/>
    <m/>
    <m/>
    <m/>
    <m/>
    <m/>
    <s v="SM-P1999-D0049R01"/>
    <s v="S19586"/>
    <s v="SYS-MAC AUTOMATION ENGINEERING PTE LTD"/>
    <m/>
    <n v="0"/>
    <n v="0"/>
    <n v="0"/>
    <n v="0"/>
    <n v="0"/>
    <n v="0"/>
    <m/>
    <m/>
    <m/>
    <s v="No"/>
    <s v="W666095"/>
    <n v="0"/>
    <m/>
    <s v="S19586"/>
    <m/>
    <m/>
    <s v="S0363468"/>
  </r>
  <r>
    <x v="1170"/>
    <n v="10000"/>
    <n v="10000"/>
    <n v="45784"/>
    <s v="502LAUGH"/>
    <n v="0.48310185185185184"/>
    <s v="SG-5465648-01"/>
    <m/>
    <x v="0"/>
    <s v="Yes"/>
    <n v="88"/>
    <s v="OKI"/>
    <x v="0"/>
    <s v="PP24"/>
    <s v="HO HON SENG"/>
    <n v="3250"/>
    <m/>
    <m/>
    <d v="2025-04-28T00:00:00"/>
    <m/>
    <n v="2"/>
    <n v="6500"/>
    <s v="PE"/>
    <s v="STOCK TAKE-40MMD0001"/>
    <n v="0"/>
    <n v="6000"/>
    <n v="500"/>
    <n v="0"/>
    <n v="0"/>
    <n v="0"/>
    <m/>
    <m/>
    <n v="0"/>
    <m/>
    <m/>
    <m/>
    <m/>
    <m/>
    <m/>
    <m/>
    <m/>
    <s v="STOCK TAKE-40MMDIA"/>
    <s v="Z26000"/>
    <s v="CCL DESIGN SINGAPORE PTE LTD"/>
    <m/>
    <n v="0"/>
    <n v="0"/>
    <n v="0"/>
    <n v="0"/>
    <n v="0"/>
    <n v="0"/>
    <m/>
    <m/>
    <m/>
    <s v="No"/>
    <s v="W666109"/>
    <n v="0"/>
    <m/>
    <s v="Z26000"/>
    <m/>
    <m/>
    <s v="ZSA101825"/>
  </r>
  <r>
    <x v="1055"/>
    <n v="10000"/>
    <n v="20000"/>
    <n v="45776"/>
    <s v="502LAUGH"/>
    <s v=" 5:45:11 pm"/>
    <s v="D00CD7800/U4B16S037"/>
    <m/>
    <x v="1"/>
    <s v="Yes"/>
    <n v="105"/>
    <s v="Laser"/>
    <x v="6"/>
    <s v="PM87"/>
    <s v="LEE SHIEN WEI"/>
    <n v="167"/>
    <m/>
    <m/>
    <d v="2025-04-28T00:00:00"/>
    <m/>
    <n v="30"/>
    <n v="5010"/>
    <s v="PE"/>
    <s v="KR_C001500XXXS-B0001"/>
    <n v="0"/>
    <n v="5000"/>
    <n v="10"/>
    <n v="0"/>
    <n v="0"/>
    <n v="0"/>
    <m/>
    <m/>
    <n v="0"/>
    <m/>
    <m/>
    <m/>
    <m/>
    <m/>
    <m/>
    <m/>
    <m/>
    <s v="KR_C001500XXXS-B"/>
    <s v="L12118"/>
    <s v="LVMH FRAGRANCES &amp; COSMETICS (SINGAPORE) PTE LTD"/>
    <m/>
    <n v="0"/>
    <n v="0"/>
    <n v="0"/>
    <n v="0"/>
    <n v="0"/>
    <n v="0"/>
    <m/>
    <m/>
    <m/>
    <s v="No"/>
    <s v="W666110"/>
    <n v="0"/>
    <m/>
    <s v="L12118"/>
    <m/>
    <m/>
    <s v="ZSA101824"/>
  </r>
  <r>
    <x v="1056"/>
    <n v="10000"/>
    <n v="20000"/>
    <n v="45776"/>
    <s v="502LAUGH"/>
    <s v=" 5:46:59 pm"/>
    <s v="D00CD7800/U4B16S037"/>
    <m/>
    <x v="1"/>
    <s v="Yes"/>
    <n v="105"/>
    <s v="Laser"/>
    <x v="6"/>
    <s v="PM87"/>
    <s v="LEE SHIEN WEI"/>
    <n v="143"/>
    <m/>
    <m/>
    <d v="2025-04-28T00:00:00"/>
    <m/>
    <n v="35"/>
    <n v="5005"/>
    <s v="PE"/>
    <s v="KR_C038300001S-A0001"/>
    <n v="0"/>
    <n v="5000"/>
    <n v="5"/>
    <n v="0"/>
    <n v="0"/>
    <n v="0"/>
    <m/>
    <m/>
    <n v="0"/>
    <m/>
    <m/>
    <m/>
    <m/>
    <m/>
    <m/>
    <m/>
    <m/>
    <s v="KR_C038300001S-A"/>
    <s v="L12118"/>
    <s v="LVMH FRAGRANCES &amp; COSMETICS (SINGAPORE) PTE LTD"/>
    <m/>
    <n v="0"/>
    <n v="0"/>
    <n v="0"/>
    <n v="0"/>
    <n v="0"/>
    <n v="0"/>
    <m/>
    <m/>
    <m/>
    <s v="No"/>
    <s v="W666111"/>
    <n v="0"/>
    <m/>
    <s v="L12118"/>
    <m/>
    <m/>
    <s v="ZSA101824"/>
  </r>
  <r>
    <x v="1057"/>
    <n v="10000"/>
    <n v="20000"/>
    <n v="45776"/>
    <s v="502LAUGH"/>
    <s v=" 5:46:59 pm"/>
    <s v="D00CD7800/U4B16S037"/>
    <m/>
    <x v="1"/>
    <s v="Yes"/>
    <n v="105"/>
    <s v="Laser"/>
    <x v="6"/>
    <s v="PM87"/>
    <s v="LEE SHIEN WEI"/>
    <n v="143"/>
    <m/>
    <m/>
    <d v="2025-04-28T00:00:00"/>
    <m/>
    <n v="35"/>
    <n v="5005"/>
    <s v="PE"/>
    <s v="KR_C045700XXXS-A0001"/>
    <n v="0"/>
    <n v="5000"/>
    <n v="5"/>
    <n v="0"/>
    <n v="0"/>
    <n v="0"/>
    <m/>
    <m/>
    <n v="0"/>
    <m/>
    <m/>
    <m/>
    <m/>
    <m/>
    <m/>
    <m/>
    <m/>
    <s v="KR_C045700XXXS-A"/>
    <s v="L12118"/>
    <s v="LVMH FRAGRANCES &amp; COSMETICS (SINGAPORE) PTE LTD"/>
    <m/>
    <n v="0"/>
    <n v="0"/>
    <n v="0"/>
    <n v="0"/>
    <n v="0"/>
    <n v="0"/>
    <m/>
    <m/>
    <m/>
    <s v="No"/>
    <s v="W666112"/>
    <n v="0"/>
    <m/>
    <s v="L12118"/>
    <m/>
    <m/>
    <s v="ZSA101824"/>
  </r>
  <r>
    <x v="1058"/>
    <n v="10000"/>
    <n v="20000"/>
    <n v="45776"/>
    <s v="502LAUGH"/>
    <s v=" 5:45:11 pm"/>
    <s v="D00CD7800/U4B16S037"/>
    <m/>
    <x v="1"/>
    <s v="Yes"/>
    <n v="105"/>
    <s v="Laser"/>
    <x v="6"/>
    <s v="PM87"/>
    <s v="LEE SHIEN WEI"/>
    <n v="143"/>
    <m/>
    <m/>
    <d v="2025-04-28T00:00:00"/>
    <m/>
    <n v="35"/>
    <n v="5005"/>
    <s v="PE"/>
    <s v="KR_C199600859-A0001"/>
    <n v="0"/>
    <n v="5000"/>
    <n v="5"/>
    <n v="0"/>
    <n v="0"/>
    <n v="0"/>
    <m/>
    <m/>
    <n v="0"/>
    <m/>
    <m/>
    <m/>
    <m/>
    <m/>
    <m/>
    <m/>
    <m/>
    <s v="KR_C199600859-A"/>
    <s v="L12118"/>
    <s v="LVMH FRAGRANCES &amp; COSMETICS (SINGAPORE) PTE LTD"/>
    <m/>
    <n v="0"/>
    <n v="0"/>
    <n v="0"/>
    <n v="0"/>
    <n v="0"/>
    <n v="0"/>
    <m/>
    <m/>
    <m/>
    <s v="No"/>
    <s v="W666113"/>
    <n v="0"/>
    <m/>
    <s v="L12118"/>
    <m/>
    <m/>
    <s v="ZSA101824"/>
  </r>
  <r>
    <x v="1059"/>
    <n v="10000"/>
    <n v="20000"/>
    <n v="45776"/>
    <s v="502LAUGH"/>
    <s v=" 5:50:16 pm"/>
    <s v="D00CD7800/U4B16S037"/>
    <m/>
    <x v="1"/>
    <s v="Yes"/>
    <n v="105"/>
    <s v="Laser"/>
    <x v="6"/>
    <s v="PM87"/>
    <s v="LEE SHIEN WEI"/>
    <n v="112"/>
    <m/>
    <m/>
    <d v="2025-04-28T00:00:00"/>
    <m/>
    <n v="45"/>
    <n v="5040"/>
    <s v="PE"/>
    <s v="KR_E00000009XS-A0001"/>
    <n v="0"/>
    <n v="5000"/>
    <n v="40"/>
    <n v="0"/>
    <n v="0"/>
    <n v="0"/>
    <m/>
    <m/>
    <n v="0"/>
    <m/>
    <m/>
    <m/>
    <m/>
    <m/>
    <m/>
    <m/>
    <m/>
    <s v="KR_E00000009XS-A"/>
    <s v="L12118"/>
    <s v="LVMH FRAGRANCES &amp; COSMETICS (SINGAPORE) PTE LTD"/>
    <m/>
    <n v="0"/>
    <n v="0"/>
    <n v="0"/>
    <n v="0"/>
    <n v="0"/>
    <n v="0"/>
    <m/>
    <m/>
    <m/>
    <s v="No"/>
    <s v="W666114"/>
    <n v="0"/>
    <m/>
    <s v="L12118"/>
    <m/>
    <m/>
    <s v="ZSA101824"/>
  </r>
  <r>
    <x v="1060"/>
    <n v="10000"/>
    <n v="20000"/>
    <n v="45776"/>
    <s v="502LAUGH"/>
    <s v=" 5:50:16 pm"/>
    <s v="D00CD7800/U4B16S037"/>
    <m/>
    <x v="1"/>
    <s v="Yes"/>
    <n v="105"/>
    <s v="Laser"/>
    <x v="6"/>
    <s v="PM87"/>
    <s v="LEE SHIEN WEI"/>
    <n v="143"/>
    <m/>
    <m/>
    <d v="2025-04-28T00:00:00"/>
    <m/>
    <n v="35"/>
    <n v="5005"/>
    <s v="PE"/>
    <s v="KR_G643773-A0001"/>
    <n v="0"/>
    <n v="5000"/>
    <n v="5"/>
    <n v="0"/>
    <n v="0"/>
    <n v="0"/>
    <m/>
    <m/>
    <n v="0"/>
    <m/>
    <m/>
    <m/>
    <m/>
    <m/>
    <m/>
    <m/>
    <m/>
    <s v="KR_G643773-A"/>
    <s v="L12118"/>
    <s v="LVMH FRAGRANCES &amp; COSMETICS (SINGAPORE) PTE LTD"/>
    <m/>
    <n v="0"/>
    <n v="0"/>
    <n v="0"/>
    <n v="0"/>
    <n v="0"/>
    <n v="0"/>
    <m/>
    <m/>
    <m/>
    <s v="No"/>
    <s v="W666115"/>
    <n v="0"/>
    <m/>
    <s v="L12118"/>
    <m/>
    <m/>
    <s v="ZSA101824"/>
  </r>
  <r>
    <x v="1061"/>
    <n v="10000"/>
    <n v="20000"/>
    <n v="45776"/>
    <s v="502LAUGH"/>
    <s v=" 5:46:59 pm"/>
    <s v="D00CD7800/U4B16S037"/>
    <m/>
    <x v="1"/>
    <s v="Yes"/>
    <n v="105"/>
    <s v="Laser"/>
    <x v="6"/>
    <s v="PM87"/>
    <s v="LEE SHIEN WEI"/>
    <n v="143"/>
    <m/>
    <m/>
    <d v="2025-04-28T00:00:00"/>
    <m/>
    <n v="35"/>
    <n v="5005"/>
    <s v="PE"/>
    <s v="KR_G651685-A0001"/>
    <n v="0"/>
    <n v="5000"/>
    <n v="5"/>
    <n v="0"/>
    <n v="0"/>
    <n v="0"/>
    <m/>
    <m/>
    <n v="0"/>
    <m/>
    <m/>
    <m/>
    <m/>
    <m/>
    <m/>
    <m/>
    <m/>
    <s v="KR_G651685-A"/>
    <s v="L12118"/>
    <s v="LVMH FRAGRANCES &amp; COSMETICS (SINGAPORE) PTE LTD"/>
    <m/>
    <n v="0"/>
    <n v="0"/>
    <n v="0"/>
    <n v="0"/>
    <n v="0"/>
    <n v="0"/>
    <m/>
    <m/>
    <m/>
    <s v="No"/>
    <s v="W666116"/>
    <n v="0"/>
    <m/>
    <s v="L12118"/>
    <m/>
    <m/>
    <s v="ZSA101824"/>
  </r>
  <r>
    <x v="1062"/>
    <n v="10000"/>
    <n v="20000"/>
    <n v="45776"/>
    <s v="502LAUGH"/>
    <s v=" 5:51:48 pm"/>
    <s v="D00CD7800/J00KP09411525"/>
    <m/>
    <x v="1"/>
    <s v="Yes"/>
    <n v="105"/>
    <s v="Laser"/>
    <x v="6"/>
    <s v="PM87"/>
    <s v="LEE SHIEN WEI"/>
    <n v="143"/>
    <m/>
    <m/>
    <d v="2025-04-28T00:00:00"/>
    <m/>
    <n v="35"/>
    <n v="5005"/>
    <s v="PE"/>
    <s v="C199700102-A0001"/>
    <n v="0"/>
    <n v="5000"/>
    <n v="5"/>
    <n v="0"/>
    <n v="0"/>
    <n v="0"/>
    <m/>
    <m/>
    <n v="0"/>
    <m/>
    <m/>
    <m/>
    <m/>
    <m/>
    <m/>
    <m/>
    <m/>
    <s v="C199700102-A"/>
    <s v="L12118"/>
    <s v="LVMH FRAGRANCES &amp; COSMETICS (SINGAPORE) PTE LTD"/>
    <m/>
    <n v="0"/>
    <n v="0"/>
    <n v="0"/>
    <n v="0"/>
    <n v="0"/>
    <n v="0"/>
    <m/>
    <m/>
    <m/>
    <s v="No"/>
    <s v="W666117"/>
    <n v="0"/>
    <m/>
    <s v="L12118"/>
    <m/>
    <m/>
    <s v="ZSA101826"/>
  </r>
  <r>
    <x v="1063"/>
    <n v="10000"/>
    <n v="20000"/>
    <n v="45776"/>
    <s v="502LAUGH"/>
    <s v=" 5:50:16 pm"/>
    <s v="D00CD7800/U4B16S037"/>
    <m/>
    <x v="1"/>
    <s v="Yes"/>
    <n v="105"/>
    <s v="Laser"/>
    <x v="6"/>
    <s v="PM87"/>
    <s v="LEE SHIEN WEI"/>
    <n v="67"/>
    <m/>
    <m/>
    <d v="2025-04-28T00:00:00"/>
    <m/>
    <n v="75"/>
    <n v="5025"/>
    <s v="PE"/>
    <s v="C332000004P-PP0001"/>
    <n v="0"/>
    <n v="5000"/>
    <n v="25"/>
    <n v="0"/>
    <n v="0"/>
    <n v="0"/>
    <m/>
    <m/>
    <n v="0"/>
    <m/>
    <m/>
    <m/>
    <m/>
    <m/>
    <m/>
    <m/>
    <m/>
    <s v="C332000004P-PP"/>
    <s v="L12118"/>
    <s v="LVMH FRAGRANCES &amp; COSMETICS (SINGAPORE) PTE LTD"/>
    <m/>
    <n v="0"/>
    <n v="0"/>
    <n v="0"/>
    <n v="0"/>
    <n v="0"/>
    <n v="0"/>
    <m/>
    <m/>
    <m/>
    <s v="No"/>
    <s v="W666118"/>
    <n v="0"/>
    <m/>
    <s v="L12118"/>
    <m/>
    <m/>
    <s v="ZSA101826"/>
  </r>
  <r>
    <x v="1064"/>
    <n v="10000"/>
    <n v="20000"/>
    <n v="45776"/>
    <s v="502LAUGH"/>
    <s v=" 5:53:02 pm"/>
    <s v="D00CD7800/U4B16S037"/>
    <m/>
    <x v="1"/>
    <s v="Yes"/>
    <n v="105"/>
    <s v="Laser"/>
    <x v="6"/>
    <s v="PM87"/>
    <s v="LEE SHIEN WEI"/>
    <n v="200"/>
    <m/>
    <m/>
    <d v="2025-04-28T00:00:00"/>
    <m/>
    <n v="25"/>
    <n v="5000"/>
    <s v="PE"/>
    <s v="KR_C025400100XS-0001"/>
    <n v="0"/>
    <n v="5000"/>
    <n v="0"/>
    <n v="0"/>
    <n v="0"/>
    <n v="0"/>
    <m/>
    <m/>
    <n v="0"/>
    <m/>
    <m/>
    <m/>
    <m/>
    <m/>
    <m/>
    <m/>
    <m/>
    <s v="KR_C025400100XS-A"/>
    <s v="L12118"/>
    <s v="LVMH FRAGRANCES &amp; COSMETICS (SINGAPORE) PTE LTD"/>
    <m/>
    <n v="0"/>
    <n v="0"/>
    <n v="0"/>
    <n v="0"/>
    <n v="0"/>
    <n v="0"/>
    <m/>
    <m/>
    <m/>
    <s v="No"/>
    <s v="W666119"/>
    <n v="0"/>
    <m/>
    <s v="L12118"/>
    <m/>
    <m/>
    <s v="ZSA101826"/>
  </r>
  <r>
    <x v="1065"/>
    <n v="10000"/>
    <n v="20000"/>
    <n v="45776"/>
    <s v="502LAUGH"/>
    <s v=" 5:54:15 pm"/>
    <s v="D00CD7800/J00KP09411525"/>
    <m/>
    <x v="1"/>
    <s v="Yes"/>
    <n v="105"/>
    <s v="Laser"/>
    <x v="6"/>
    <s v="PM87"/>
    <s v="LEE SHIEN WEI"/>
    <n v="334"/>
    <m/>
    <m/>
    <d v="2025-04-28T00:00:00"/>
    <m/>
    <n v="9"/>
    <n v="3006"/>
    <s v="PE"/>
    <s v="KR_C099800188S-A0001"/>
    <n v="0"/>
    <n v="3000"/>
    <n v="6"/>
    <n v="0"/>
    <n v="0"/>
    <n v="0"/>
    <m/>
    <m/>
    <n v="0"/>
    <m/>
    <m/>
    <m/>
    <m/>
    <m/>
    <m/>
    <m/>
    <m/>
    <s v="KR_C099800188S-A"/>
    <s v="L12118"/>
    <s v="LVMH FRAGRANCES &amp; COSMETICS (SINGAPORE) PTE LTD"/>
    <m/>
    <n v="0"/>
    <n v="0"/>
    <n v="0"/>
    <n v="0"/>
    <n v="0"/>
    <n v="0"/>
    <m/>
    <m/>
    <m/>
    <s v="No"/>
    <s v="W666120"/>
    <n v="0"/>
    <m/>
    <s v="L12118"/>
    <m/>
    <m/>
    <s v="ZSA101826"/>
  </r>
  <r>
    <x v="1066"/>
    <n v="10000"/>
    <n v="20000"/>
    <n v="45776"/>
    <s v="502LAUGH"/>
    <s v=" 5:53:02 pm"/>
    <s v="D00CD7800/U4B16S037"/>
    <m/>
    <x v="1"/>
    <s v="Yes"/>
    <n v="105"/>
    <s v="Laser"/>
    <x v="6"/>
    <s v="PM87"/>
    <s v="LEE SHIEN WEI"/>
    <n v="250"/>
    <m/>
    <m/>
    <d v="2025-04-28T00:00:00"/>
    <m/>
    <n v="8"/>
    <n v="2000"/>
    <s v="PE"/>
    <s v="KR_E00000057XS-A0001"/>
    <n v="0"/>
    <n v="2000"/>
    <n v="0"/>
    <n v="0"/>
    <n v="0"/>
    <n v="0"/>
    <m/>
    <m/>
    <n v="0"/>
    <m/>
    <m/>
    <m/>
    <m/>
    <m/>
    <m/>
    <m/>
    <m/>
    <s v="KR_E00000057XS-A"/>
    <s v="L12118"/>
    <s v="LVMH FRAGRANCES &amp; COSMETICS (SINGAPORE) PTE LTD"/>
    <m/>
    <n v="0"/>
    <n v="0"/>
    <n v="0"/>
    <n v="0"/>
    <n v="0"/>
    <n v="0"/>
    <m/>
    <m/>
    <m/>
    <s v="No"/>
    <s v="W666122"/>
    <n v="0"/>
    <m/>
    <s v="L12118"/>
    <m/>
    <m/>
    <s v="ZSA101826"/>
  </r>
  <r>
    <x v="1067"/>
    <n v="10000"/>
    <n v="20000"/>
    <n v="45776"/>
    <s v="502LAUGH"/>
    <s v=" 5:50:16 pm"/>
    <s v="D00CD7800/U4B16S037"/>
    <m/>
    <x v="1"/>
    <s v="Yes"/>
    <n v="105"/>
    <s v="Laser"/>
    <x v="6"/>
    <s v="PM87"/>
    <s v="LEE SHIEN WEI"/>
    <n v="200"/>
    <m/>
    <m/>
    <d v="2025-04-28T00:00:00"/>
    <m/>
    <n v="15"/>
    <n v="3000"/>
    <s v="PE"/>
    <s v="KR_E100000004S-A0001"/>
    <n v="0"/>
    <n v="3000"/>
    <n v="0"/>
    <n v="0"/>
    <n v="0"/>
    <n v="0"/>
    <m/>
    <m/>
    <n v="0"/>
    <m/>
    <m/>
    <m/>
    <m/>
    <m/>
    <m/>
    <m/>
    <m/>
    <s v="KR_E100000004S-A"/>
    <s v="L12118"/>
    <s v="LVMH FRAGRANCES &amp; COSMETICS (SINGAPORE) PTE LTD"/>
    <m/>
    <n v="0"/>
    <n v="0"/>
    <n v="0"/>
    <n v="0"/>
    <n v="0"/>
    <n v="0"/>
    <m/>
    <m/>
    <m/>
    <s v="No"/>
    <s v="W666123"/>
    <n v="0"/>
    <m/>
    <s v="L12118"/>
    <m/>
    <m/>
    <s v="ZSA101826"/>
  </r>
  <r>
    <x v="1068"/>
    <n v="10000"/>
    <n v="20000"/>
    <n v="45776"/>
    <s v="502LAUGH"/>
    <s v=" 5:54:15 pm"/>
    <s v="D00CD7800/J00KP09411525"/>
    <m/>
    <x v="1"/>
    <s v="Yes"/>
    <n v="105"/>
    <s v="Laser"/>
    <x v="6"/>
    <s v="PM87"/>
    <s v="LEE SHIEN WEI"/>
    <n v="334"/>
    <m/>
    <m/>
    <d v="2025-04-28T00:00:00"/>
    <m/>
    <n v="3"/>
    <n v="1002"/>
    <s v="PE"/>
    <s v="KR_G030312S-F0001"/>
    <n v="0"/>
    <n v="1000"/>
    <n v="2"/>
    <n v="0"/>
    <n v="0"/>
    <n v="0"/>
    <m/>
    <m/>
    <n v="0"/>
    <m/>
    <m/>
    <m/>
    <m/>
    <m/>
    <m/>
    <m/>
    <m/>
    <s v="KR_G030312S-F"/>
    <s v="L12118"/>
    <s v="LVMH FRAGRANCES &amp; COSMETICS (SINGAPORE) PTE LTD"/>
    <m/>
    <n v="0"/>
    <n v="0"/>
    <n v="0"/>
    <n v="0"/>
    <n v="0"/>
    <n v="0"/>
    <m/>
    <m/>
    <m/>
    <s v="No"/>
    <s v="W666124"/>
    <n v="0"/>
    <m/>
    <s v="L12118"/>
    <m/>
    <m/>
    <s v="ZSA101826"/>
  </r>
  <r>
    <x v="1171"/>
    <n v="10000"/>
    <n v="10000"/>
    <n v="45784"/>
    <s v="502LAUGH"/>
    <s v=" 9:12:32 am"/>
    <s v="J00D31560"/>
    <m/>
    <x v="0"/>
    <s v="Yes"/>
    <n v="88"/>
    <s v="OKI"/>
    <x v="0"/>
    <s v="PP24"/>
    <s v="HO HON SENG"/>
    <n v="2000"/>
    <m/>
    <m/>
    <d v="2025-04-28T00:00:00"/>
    <m/>
    <n v="1"/>
    <n v="2000"/>
    <s v="PE"/>
    <n v="107343420001"/>
    <n v="0"/>
    <n v="1400"/>
    <n v="600"/>
    <n v="0"/>
    <n v="0"/>
    <n v="0"/>
    <m/>
    <m/>
    <n v="0"/>
    <m/>
    <m/>
    <m/>
    <m/>
    <m/>
    <m/>
    <m/>
    <m/>
    <n v="10734342"/>
    <s v="I09109"/>
    <s v="IKE TECHNOLOGY"/>
    <m/>
    <n v="0"/>
    <n v="0"/>
    <n v="0"/>
    <n v="0"/>
    <n v="0"/>
    <n v="0"/>
    <m/>
    <m/>
    <m/>
    <s v="No"/>
    <s v="W666125"/>
    <n v="0"/>
    <m/>
    <s v="I09109"/>
    <m/>
    <m/>
    <s v="S0363755"/>
  </r>
  <r>
    <x v="1172"/>
    <n v="10000"/>
    <n v="10000"/>
    <n v="45775"/>
    <s v="502LAUGH"/>
    <s v=" 1:44:22 pm"/>
    <s v="3170S1"/>
    <m/>
    <x v="0"/>
    <s v="Yes"/>
    <n v="82"/>
    <s v="POLLY"/>
    <x v="2"/>
    <s v="PM11"/>
    <s v="TEE MENG CHAI"/>
    <n v="250"/>
    <m/>
    <m/>
    <d v="2025-04-28T00:00:00"/>
    <m/>
    <n v="4"/>
    <n v="1000"/>
    <s v="PE"/>
    <s v="FMQC00231010001"/>
    <n v="0"/>
    <n v="1000"/>
    <n v="0"/>
    <n v="0"/>
    <n v="0"/>
    <n v="0"/>
    <m/>
    <m/>
    <n v="0"/>
    <m/>
    <m/>
    <m/>
    <m/>
    <m/>
    <m/>
    <m/>
    <m/>
    <s v="FMQC0023101"/>
    <s v="T20104"/>
    <s v="TOSHIBA TEC SINGAPORE PTE LTD"/>
    <m/>
    <n v="0"/>
    <n v="0"/>
    <n v="0"/>
    <n v="0"/>
    <n v="0"/>
    <n v="0"/>
    <m/>
    <m/>
    <m/>
    <s v="No"/>
    <s v="W666131"/>
    <n v="0"/>
    <m/>
    <s v="T20104"/>
    <m/>
    <m/>
    <s v="S0363773"/>
  </r>
  <r>
    <x v="1173"/>
    <n v="10000"/>
    <n v="10000"/>
    <n v="45775"/>
    <s v="502LAUGH"/>
    <s v=" 1:46:55 pm"/>
    <s v="4170S1"/>
    <m/>
    <x v="0"/>
    <s v="Yes"/>
    <n v="82"/>
    <s v="POLLY"/>
    <x v="2"/>
    <s v="PM11"/>
    <s v="TEE MENG CHAI"/>
    <n v="1429"/>
    <m/>
    <m/>
    <d v="2025-04-28T00:00:00"/>
    <m/>
    <n v="7"/>
    <n v="10003"/>
    <s v="PE"/>
    <s v="TSMB00484020001"/>
    <n v="0"/>
    <n v="10000"/>
    <n v="3"/>
    <n v="0"/>
    <n v="0"/>
    <n v="0"/>
    <m/>
    <m/>
    <n v="0"/>
    <m/>
    <m/>
    <m/>
    <m/>
    <m/>
    <m/>
    <m/>
    <m/>
    <s v="TSMB0048402"/>
    <s v="T20104"/>
    <s v="TOSHIBA TEC SINGAPORE PTE LTD"/>
    <m/>
    <n v="0"/>
    <n v="0"/>
    <n v="0"/>
    <n v="0"/>
    <n v="0"/>
    <n v="0"/>
    <m/>
    <m/>
    <m/>
    <s v="No"/>
    <s v="W666132"/>
    <n v="0"/>
    <m/>
    <s v="T20104"/>
    <m/>
    <m/>
    <s v="S0363773"/>
  </r>
  <r>
    <x v="1174"/>
    <n v="10000"/>
    <n v="10000"/>
    <n v="45775"/>
    <s v="502LAUGH"/>
    <n v="0.45313657407407409"/>
    <s v="3236S1"/>
    <m/>
    <x v="0"/>
    <s v="Yes"/>
    <n v="82"/>
    <s v="POLLY"/>
    <x v="2"/>
    <s v="PM11"/>
    <s v="TEE MENG CHAI"/>
    <n v="334"/>
    <m/>
    <m/>
    <d v="2025-04-28T00:00:00"/>
    <m/>
    <n v="3"/>
    <n v="1002"/>
    <s v="PE"/>
    <s v="6LJ040240000001"/>
    <n v="0"/>
    <n v="1000"/>
    <n v="2"/>
    <n v="0"/>
    <n v="0"/>
    <n v="0"/>
    <m/>
    <m/>
    <n v="0"/>
    <m/>
    <m/>
    <m/>
    <m/>
    <m/>
    <m/>
    <m/>
    <m/>
    <s v="6LJ04024000"/>
    <s v="T20104"/>
    <s v="TOSHIBA TEC SINGAPORE PTE LTD"/>
    <m/>
    <n v="0"/>
    <n v="0"/>
    <n v="0"/>
    <n v="0"/>
    <n v="0"/>
    <n v="0"/>
    <m/>
    <m/>
    <m/>
    <s v="No"/>
    <s v="W666133"/>
    <n v="0"/>
    <m/>
    <s v="T20104"/>
    <m/>
    <m/>
    <s v="S0363773"/>
  </r>
  <r>
    <x v="1175"/>
    <n v="10000"/>
    <n v="10000"/>
    <n v="45775"/>
    <s v="502LAUGH"/>
    <s v=" 1:44:22 pm"/>
    <s v="3170S1"/>
    <m/>
    <x v="0"/>
    <s v="Yes"/>
    <n v="82"/>
    <s v="POLLY"/>
    <x v="2"/>
    <s v="PM11"/>
    <s v="TEE MENG CHAI"/>
    <n v="1000"/>
    <m/>
    <m/>
    <d v="2025-04-28T00:00:00"/>
    <m/>
    <n v="4"/>
    <n v="4000"/>
    <s v="PE"/>
    <s v="FMQC00231010001"/>
    <n v="0"/>
    <n v="4000"/>
    <n v="0"/>
    <n v="0"/>
    <n v="0"/>
    <n v="0"/>
    <m/>
    <m/>
    <n v="0"/>
    <m/>
    <m/>
    <m/>
    <m/>
    <m/>
    <m/>
    <m/>
    <m/>
    <s v="FMQC0023101"/>
    <s v="T20104"/>
    <s v="TOSHIBA TEC SINGAPORE PTE LTD"/>
    <m/>
    <n v="0"/>
    <n v="0"/>
    <n v="0"/>
    <n v="0"/>
    <n v="0"/>
    <n v="0"/>
    <m/>
    <m/>
    <m/>
    <s v="No"/>
    <s v="W665662"/>
    <n v="0"/>
    <m/>
    <s v="T20104"/>
    <m/>
    <m/>
    <s v="PR006409"/>
  </r>
  <r>
    <x v="1176"/>
    <n v="10000"/>
    <n v="10000"/>
    <n v="45775"/>
    <s v="502LAUGH"/>
    <n v="0.45313657407407409"/>
    <s v="3236S1"/>
    <m/>
    <x v="0"/>
    <s v="Yes"/>
    <n v="82"/>
    <s v="POLLY"/>
    <x v="2"/>
    <s v="PM11"/>
    <s v="TEE MENG CHAI"/>
    <n v="334"/>
    <m/>
    <m/>
    <d v="2025-04-28T00:00:00"/>
    <m/>
    <n v="3"/>
    <n v="1002"/>
    <s v="PE"/>
    <s v="6LJ040240000001"/>
    <n v="0"/>
    <n v="1000"/>
    <n v="2"/>
    <n v="0"/>
    <n v="0"/>
    <n v="0"/>
    <m/>
    <m/>
    <n v="0"/>
    <m/>
    <m/>
    <m/>
    <m/>
    <m/>
    <m/>
    <m/>
    <m/>
    <s v="6LJ04024000"/>
    <s v="T20104"/>
    <s v="TOSHIBA TEC SINGAPORE PTE LTD"/>
    <m/>
    <n v="0"/>
    <n v="0"/>
    <n v="0"/>
    <n v="0"/>
    <n v="0"/>
    <n v="0"/>
    <m/>
    <m/>
    <m/>
    <s v="No"/>
    <s v="W665663"/>
    <n v="0"/>
    <m/>
    <s v="T20104"/>
    <m/>
    <m/>
    <s v="PR006409"/>
  </r>
  <r>
    <x v="1177"/>
    <n v="10000"/>
    <n v="10000"/>
    <n v="45775"/>
    <s v="502LAUGH"/>
    <s v=" 1:46:55 pm"/>
    <s v="4063565189043/BYK065-03/XHX24122803/XHX24C12A0911"/>
    <m/>
    <x v="0"/>
    <s v="Yes"/>
    <n v="112"/>
    <s v="HDS"/>
    <x v="2"/>
    <s v="PS07"/>
    <s v="KANG HOCK SENG"/>
    <n v="4608"/>
    <n v="275.39999999999998"/>
    <n v="4.59"/>
    <d v="2025-04-28T00:00:00"/>
    <m/>
    <n v="14"/>
    <n v="64512"/>
    <s v="PE"/>
    <n v="86.915900010000001"/>
    <n v="0"/>
    <n v="64500"/>
    <n v="12"/>
    <n v="0"/>
    <n v="0"/>
    <n v="0"/>
    <m/>
    <m/>
    <n v="0"/>
    <m/>
    <m/>
    <m/>
    <m/>
    <m/>
    <m/>
    <m/>
    <m/>
    <n v="86.915899999999993"/>
    <s v="T20390-PMI"/>
    <s v="TECHNOCOM SYSTEMS SDN BHD"/>
    <m/>
    <n v="0"/>
    <n v="0"/>
    <n v="0"/>
    <n v="0"/>
    <n v="0"/>
    <n v="0"/>
    <m/>
    <m/>
    <m/>
    <s v="No"/>
    <s v="W666139"/>
    <n v="0"/>
    <m/>
    <s v="T20390-PMI"/>
    <m/>
    <m/>
    <s v="S0363772"/>
  </r>
  <r>
    <x v="1178"/>
    <n v="10000"/>
    <n v="10000"/>
    <n v="45775"/>
    <s v="502LAUGH"/>
    <s v=" 2:57:33 pm"/>
    <s v="4149S1"/>
    <m/>
    <x v="0"/>
    <s v="Yes"/>
    <n v="82"/>
    <s v="POLLY"/>
    <x v="2"/>
    <s v="PM11"/>
    <s v="TEE MENG CHAI"/>
    <n v="1000"/>
    <m/>
    <m/>
    <d v="2025-04-28T00:00:00"/>
    <m/>
    <n v="10"/>
    <n v="10000"/>
    <s v="PE"/>
    <s v="692834 REV5010001"/>
    <n v="0"/>
    <n v="10000"/>
    <n v="0"/>
    <n v="0"/>
    <n v="0"/>
    <n v="0"/>
    <m/>
    <m/>
    <n v="0"/>
    <m/>
    <m/>
    <m/>
    <m/>
    <m/>
    <m/>
    <m/>
    <m/>
    <s v="698054 REV401"/>
    <s v="V22000"/>
    <s v="PT VARTA MICROBATTERY INDONESIA"/>
    <m/>
    <n v="0"/>
    <n v="0"/>
    <n v="0"/>
    <n v="0"/>
    <n v="0"/>
    <n v="0"/>
    <m/>
    <m/>
    <m/>
    <s v="No"/>
    <s v="W665596"/>
    <n v="0"/>
    <m/>
    <s v="V22000"/>
    <m/>
    <m/>
    <s v="S0363776"/>
  </r>
  <r>
    <x v="1179"/>
    <n v="10000"/>
    <n v="10000"/>
    <n v="45783"/>
    <s v="502LAUGH"/>
    <s v=" 8:39:20 am"/>
    <s v="3830U7060/U4A04S213"/>
    <m/>
    <x v="0"/>
    <s v="Yes"/>
    <n v="88"/>
    <s v="OKI"/>
    <x v="0"/>
    <s v="PP24"/>
    <s v="HO HON SENG"/>
    <n v="800"/>
    <m/>
    <m/>
    <d v="2025-04-28T00:00:00"/>
    <m/>
    <n v="1"/>
    <n v="800"/>
    <s v="PE"/>
    <n v="107324230001"/>
    <n v="0"/>
    <n v="500"/>
    <n v="300"/>
    <n v="0"/>
    <n v="0"/>
    <n v="0"/>
    <m/>
    <m/>
    <n v="0"/>
    <m/>
    <m/>
    <m/>
    <m/>
    <m/>
    <m/>
    <m/>
    <m/>
    <n v="10732423"/>
    <s v="I09109"/>
    <s v="IKE TECHNOLOGY"/>
    <m/>
    <n v="0"/>
    <n v="0"/>
    <n v="0"/>
    <n v="0"/>
    <n v="0"/>
    <n v="0"/>
    <m/>
    <m/>
    <m/>
    <s v="No"/>
    <s v="W666141"/>
    <n v="0"/>
    <m/>
    <s v="I09109"/>
    <m/>
    <m/>
    <s v="S0363781"/>
  </r>
  <r>
    <x v="1180"/>
    <n v="10000"/>
    <n v="10000"/>
    <n v="45775"/>
    <s v="502LAUGH"/>
    <s v=" 2:53:27 pm"/>
    <s v="SG-5651598 01"/>
    <m/>
    <x v="0"/>
    <s v="Yes"/>
    <n v="59"/>
    <s v="SANKI SD-300 Intermittent"/>
    <x v="3"/>
    <s v="PS74"/>
    <s v="GOH CHIN TECK"/>
    <n v="3098"/>
    <n v="122.45"/>
    <n v="2.0408333333333335"/>
    <d v="2025-04-28T00:00:00"/>
    <m/>
    <n v="4"/>
    <n v="12392"/>
    <s v="PE"/>
    <n v="150487590001"/>
    <n v="0"/>
    <n v="12392"/>
    <n v="0"/>
    <n v="0"/>
    <n v="0"/>
    <n v="0"/>
    <m/>
    <m/>
    <n v="0"/>
    <m/>
    <m/>
    <m/>
    <m/>
    <m/>
    <m/>
    <m/>
    <m/>
    <n v="15048759"/>
    <s v="I09180"/>
    <s v="ILLUMINA SINGAPORE PTE LTD"/>
    <m/>
    <n v="0"/>
    <n v="0"/>
    <n v="0"/>
    <n v="0"/>
    <n v="0"/>
    <n v="0"/>
    <m/>
    <m/>
    <m/>
    <s v="No"/>
    <s v="W666143"/>
    <n v="0"/>
    <m/>
    <s v="I09180"/>
    <m/>
    <m/>
    <s v="S0363791"/>
  </r>
  <r>
    <x v="1181"/>
    <n v="10000"/>
    <n v="10000"/>
    <n v="45775"/>
    <s v="502LAUGH"/>
    <s v=" 2:53:27 pm"/>
    <s v="SG-5651598 01"/>
    <m/>
    <x v="0"/>
    <s v="Yes"/>
    <n v="59"/>
    <s v="SANKI SD-300 Intermittent"/>
    <x v="3"/>
    <s v="PS74"/>
    <s v="GOH CHIN TECK"/>
    <n v="3098"/>
    <n v="122.45"/>
    <n v="2.0408333333333335"/>
    <d v="2025-04-28T00:00:00"/>
    <m/>
    <n v="4"/>
    <n v="12392"/>
    <s v="PE"/>
    <n v="150487590001"/>
    <n v="0"/>
    <n v="12392"/>
    <n v="0"/>
    <n v="0"/>
    <n v="0"/>
    <n v="0"/>
    <m/>
    <m/>
    <n v="0"/>
    <m/>
    <m/>
    <m/>
    <m/>
    <m/>
    <m/>
    <m/>
    <m/>
    <n v="15048759"/>
    <s v="I09180"/>
    <s v="ILLUMINA SINGAPORE PTE LTD"/>
    <m/>
    <n v="0"/>
    <n v="0"/>
    <n v="0"/>
    <n v="0"/>
    <n v="0"/>
    <n v="0"/>
    <m/>
    <m/>
    <m/>
    <s v="No"/>
    <s v="W666144"/>
    <n v="0"/>
    <m/>
    <s v="I09180"/>
    <m/>
    <m/>
    <s v="S0363792"/>
  </r>
  <r>
    <x v="1182"/>
    <n v="10000"/>
    <n v="10000"/>
    <n v="45776"/>
    <s v="502LAUGH"/>
    <n v="0.48458333333333331"/>
    <s v="E04GH3880"/>
    <m/>
    <x v="0"/>
    <s v="Yes"/>
    <n v="31"/>
    <s v="Sanki SKP250 Full Rotary"/>
    <x v="3"/>
    <s v="PS27"/>
    <s v="TAN TECK HEE"/>
    <n v="39870"/>
    <n v="1041.75"/>
    <n v="17.362500000000001"/>
    <d v="2025-04-28T00:00:00"/>
    <m/>
    <n v="1"/>
    <n v="39870"/>
    <s v="PE"/>
    <n v="111818390001"/>
    <n v="0"/>
    <n v="39870"/>
    <n v="0"/>
    <n v="0"/>
    <n v="0"/>
    <n v="0"/>
    <m/>
    <m/>
    <n v="0"/>
    <m/>
    <m/>
    <m/>
    <m/>
    <m/>
    <m/>
    <m/>
    <m/>
    <n v="11181839"/>
    <s v="I09180"/>
    <s v="ILLUMINA SINGAPORE PTE LTD"/>
    <m/>
    <n v="0"/>
    <n v="0"/>
    <n v="0"/>
    <n v="0"/>
    <n v="0"/>
    <n v="0"/>
    <m/>
    <m/>
    <m/>
    <s v="No"/>
    <s v="W666152"/>
    <n v="0"/>
    <m/>
    <s v="I09180"/>
    <m/>
    <m/>
    <s v="S0363801"/>
  </r>
  <r>
    <x v="1182"/>
    <n v="20000"/>
    <n v="10000"/>
    <n v="45776"/>
    <s v="502LAUGH"/>
    <n v="0.48458333333333331"/>
    <s v="E04GH3880"/>
    <m/>
    <x v="0"/>
    <s v="Yes"/>
    <n v="31"/>
    <s v="Sanki SKP250 Full Rotary"/>
    <x v="3"/>
    <s v="PS27"/>
    <s v="TAN TECK HEE"/>
    <n v="39870"/>
    <n v="1041.75"/>
    <n v="17.362500000000001"/>
    <d v="2025-04-28T00:00:00"/>
    <m/>
    <n v="1"/>
    <n v="39870"/>
    <s v="PE"/>
    <n v="111818390001"/>
    <n v="0"/>
    <n v="39870"/>
    <n v="0"/>
    <n v="0"/>
    <n v="0"/>
    <n v="0"/>
    <m/>
    <m/>
    <n v="0"/>
    <m/>
    <m/>
    <m/>
    <m/>
    <m/>
    <m/>
    <m/>
    <m/>
    <n v="11181839"/>
    <s v="I09180"/>
    <s v="ILLUMINA SINGAPORE PTE LTD"/>
    <m/>
    <n v="0"/>
    <n v="0"/>
    <n v="0"/>
    <n v="0"/>
    <n v="0"/>
    <n v="0"/>
    <m/>
    <m/>
    <m/>
    <s v="No"/>
    <s v="W666152"/>
    <n v="0"/>
    <m/>
    <s v="I09180"/>
    <m/>
    <m/>
    <s v="S0363801"/>
  </r>
  <r>
    <x v="1183"/>
    <n v="10000"/>
    <n v="10000"/>
    <n v="45775"/>
    <s v="502LAUGH"/>
    <s v=" 4:43:19 pm"/>
    <n v="310180293"/>
    <m/>
    <x v="0"/>
    <s v="Yes"/>
    <n v="88"/>
    <s v="OKI"/>
    <x v="0"/>
    <s v="PP24"/>
    <s v="HO HON SENG"/>
    <n v="100"/>
    <m/>
    <m/>
    <d v="2025-04-28T00:00:00"/>
    <m/>
    <n v="1"/>
    <n v="100"/>
    <s v="PE"/>
    <s v="057-05335-0003 R0002"/>
    <n v="0"/>
    <n v="20"/>
    <n v="80"/>
    <n v="0"/>
    <n v="0"/>
    <n v="0"/>
    <m/>
    <m/>
    <n v="0"/>
    <m/>
    <m/>
    <m/>
    <m/>
    <m/>
    <m/>
    <m/>
    <m/>
    <s v="057-05335-0003 REVAC"/>
    <s v="S19351"/>
    <s v="ADVANCED MANUFACTURING CORPORATION PTE LTD"/>
    <m/>
    <n v="0"/>
    <n v="0"/>
    <n v="0"/>
    <n v="0"/>
    <n v="0"/>
    <n v="0"/>
    <m/>
    <m/>
    <m/>
    <s v="No"/>
    <s v="W665600"/>
    <n v="0"/>
    <m/>
    <s v="S19351"/>
    <m/>
    <m/>
    <s v="S0363815"/>
  </r>
  <r>
    <x v="1183"/>
    <n v="10000"/>
    <n v="20000"/>
    <n v="45775"/>
    <s v="502LAUGH"/>
    <s v=" 4:43:19 pm"/>
    <n v="310180293"/>
    <m/>
    <x v="1"/>
    <s v="Yes"/>
    <n v="105"/>
    <s v="Laser"/>
    <x v="6"/>
    <s v="PM87"/>
    <s v="LEE SHIEN WEI"/>
    <n v="4"/>
    <m/>
    <m/>
    <d v="2025-04-28T00:00:00"/>
    <m/>
    <n v="5"/>
    <n v="20"/>
    <s v="PE"/>
    <s v="057-05335-0003 R0002"/>
    <n v="0"/>
    <n v="20"/>
    <n v="0"/>
    <n v="0"/>
    <n v="0"/>
    <n v="0"/>
    <m/>
    <m/>
    <n v="0"/>
    <m/>
    <m/>
    <m/>
    <m/>
    <m/>
    <m/>
    <m/>
    <m/>
    <s v="057-05335-0003 REVAC"/>
    <s v="S19351"/>
    <s v="ADVANCED MANUFACTURING CORPORATION PTE LTD"/>
    <m/>
    <n v="0"/>
    <n v="0"/>
    <n v="0"/>
    <n v="0"/>
    <n v="0"/>
    <n v="0"/>
    <m/>
    <m/>
    <m/>
    <s v="No"/>
    <s v="W665600"/>
    <n v="0"/>
    <m/>
    <s v="S19351"/>
    <m/>
    <m/>
    <s v="S0363815"/>
  </r>
  <r>
    <x v="1184"/>
    <n v="10000"/>
    <n v="10000"/>
    <n v="45775"/>
    <s v="502LAUGH"/>
    <s v=" 4:42:07 pm"/>
    <s v="U3801S017"/>
    <m/>
    <x v="0"/>
    <s v="Yes"/>
    <n v="88"/>
    <s v="OKI"/>
    <x v="0"/>
    <s v="PP24"/>
    <s v="HO HON SENG"/>
    <n v="100"/>
    <m/>
    <m/>
    <d v="2025-04-28T00:00:00"/>
    <m/>
    <n v="1"/>
    <n v="100"/>
    <s v="PE"/>
    <s v="057-35252-0955 R0001"/>
    <n v="0"/>
    <n v="20"/>
    <n v="80"/>
    <n v="0"/>
    <n v="0"/>
    <n v="0"/>
    <m/>
    <m/>
    <n v="0"/>
    <m/>
    <m/>
    <m/>
    <m/>
    <m/>
    <m/>
    <m/>
    <m/>
    <s v="057-35252-0955 REV-"/>
    <s v="S19351"/>
    <s v="ADVANCED MANUFACTURING CORPORATION PTE LTD"/>
    <m/>
    <n v="0"/>
    <n v="0"/>
    <n v="0"/>
    <n v="0"/>
    <n v="0"/>
    <n v="0"/>
    <m/>
    <m/>
    <m/>
    <s v="No"/>
    <s v="W665601"/>
    <n v="0"/>
    <m/>
    <s v="S19351"/>
    <m/>
    <m/>
    <s v="S0363815"/>
  </r>
  <r>
    <x v="1184"/>
    <n v="10000"/>
    <n v="20000"/>
    <n v="45775"/>
    <s v="502LAUGH"/>
    <s v=" 4:42:07 pm"/>
    <s v="U3801S017"/>
    <m/>
    <x v="1"/>
    <s v="Yes"/>
    <n v="92"/>
    <s v="Polly Digital Cut"/>
    <x v="4"/>
    <s v="PM87"/>
    <s v="LEE SHIEN WEI"/>
    <n v="7"/>
    <m/>
    <m/>
    <d v="2025-04-28T00:00:00"/>
    <m/>
    <n v="3"/>
    <n v="21"/>
    <s v="PE"/>
    <s v="057-35252-0955 R0001"/>
    <n v="0"/>
    <n v="20"/>
    <n v="1"/>
    <n v="0"/>
    <n v="0"/>
    <n v="0"/>
    <m/>
    <m/>
    <n v="0"/>
    <m/>
    <m/>
    <m/>
    <m/>
    <m/>
    <m/>
    <m/>
    <m/>
    <s v="057-35252-0955 REV-"/>
    <s v="S19351"/>
    <s v="ADVANCED MANUFACTURING CORPORATION PTE LTD"/>
    <m/>
    <n v="0"/>
    <n v="0"/>
    <n v="0"/>
    <n v="0"/>
    <n v="0"/>
    <n v="0"/>
    <m/>
    <m/>
    <m/>
    <s v="No"/>
    <s v="W665601"/>
    <n v="0"/>
    <m/>
    <s v="S19351"/>
    <m/>
    <m/>
    <s v="S0363815"/>
  </r>
  <r>
    <x v="1185"/>
    <n v="10000"/>
    <n v="10000"/>
    <n v="45777"/>
    <s v="502LAUGH"/>
    <s v=" 1:19:33 pm"/>
    <s v="U5124S154/3830U7060"/>
    <m/>
    <x v="0"/>
    <s v="Yes"/>
    <n v="88"/>
    <s v="OKI"/>
    <x v="0"/>
    <s v="PP24"/>
    <s v="HO HON SENG"/>
    <n v="1000"/>
    <m/>
    <m/>
    <d v="2025-04-28T00:00:00"/>
    <m/>
    <n v="1"/>
    <n v="1000"/>
    <s v="PE"/>
    <n v="190030320001"/>
    <n v="0"/>
    <n v="1000"/>
    <n v="0"/>
    <n v="0"/>
    <n v="0"/>
    <n v="0"/>
    <m/>
    <m/>
    <n v="0"/>
    <m/>
    <m/>
    <m/>
    <m/>
    <m/>
    <m/>
    <m/>
    <m/>
    <n v="19003032"/>
    <s v="I09109"/>
    <s v="IKE TECHNOLOGY"/>
    <m/>
    <n v="0"/>
    <n v="0"/>
    <n v="0"/>
    <n v="0"/>
    <n v="0"/>
    <n v="0"/>
    <m/>
    <m/>
    <m/>
    <s v="No"/>
    <s v="W666160"/>
    <n v="0"/>
    <m/>
    <s v="I09109"/>
    <m/>
    <m/>
    <s v="S0363823"/>
  </r>
  <r>
    <x v="1186"/>
    <n v="10000"/>
    <n v="20000"/>
    <n v="45779"/>
    <s v="502LAUGH"/>
    <s v=" 8:42:25 am"/>
    <n v="17190809007"/>
    <m/>
    <x v="0"/>
    <s v="Yes"/>
    <n v="68"/>
    <s v="SANKI"/>
    <x v="2"/>
    <s v="QC04"/>
    <s v="YANG TONGJING"/>
    <n v="50000"/>
    <n v="1295"/>
    <n v="21.583333333333332"/>
    <d v="2025-04-28T00:00:00"/>
    <m/>
    <n v="2"/>
    <n v="100000"/>
    <s v="PE"/>
    <s v="719007600 REVA0001"/>
    <n v="0"/>
    <n v="100000"/>
    <n v="0"/>
    <n v="0"/>
    <n v="0"/>
    <n v="0"/>
    <m/>
    <m/>
    <n v="0"/>
    <m/>
    <m/>
    <m/>
    <m/>
    <m/>
    <m/>
    <m/>
    <m/>
    <s v="719007600 REVA"/>
    <s v="S19314"/>
    <s v="SEAGATE TECHNOLOGY INTERNATIONAL (WUXI) CO., LTD"/>
    <m/>
    <n v="0"/>
    <n v="0"/>
    <n v="0"/>
    <n v="0"/>
    <n v="0"/>
    <n v="0"/>
    <m/>
    <m/>
    <m/>
    <s v="No"/>
    <s v="W666171"/>
    <n v="0"/>
    <m/>
    <s v="S19314"/>
    <m/>
    <m/>
    <s v="H0065123"/>
  </r>
  <r>
    <x v="1187"/>
    <n v="10000"/>
    <n v="10000"/>
    <n v="45786"/>
    <s v="502LAUGH"/>
    <s v=" 5:02:52 pm"/>
    <s v="BZC063-07"/>
    <s v="SC25387"/>
    <x v="0"/>
    <s v="No"/>
    <n v="93"/>
    <s v="HP Indigo 6900"/>
    <x v="0"/>
    <s v="PC02"/>
    <s v="GAO BINJIE"/>
    <n v="5146"/>
    <n v="287.3"/>
    <n v="4.7883333333333331"/>
    <d v="2025-04-29T00:00:00"/>
    <m/>
    <n v="24"/>
    <n v="123504"/>
    <s v="PE"/>
    <s v="KT-200-O0001"/>
    <n v="0"/>
    <n v="0"/>
    <n v="0"/>
    <n v="0"/>
    <n v="0"/>
    <n v="0"/>
    <m/>
    <m/>
    <n v="0"/>
    <m/>
    <m/>
    <m/>
    <s v="No"/>
    <n v="0"/>
    <s v="No"/>
    <m/>
    <m/>
    <s v="KT-200-O"/>
    <s v="E05203"/>
    <s v="E-Z LETTERING SERVICE"/>
    <m/>
    <n v="0"/>
    <n v="0"/>
    <n v="0"/>
    <n v="0"/>
    <n v="0"/>
    <n v="0"/>
    <m/>
    <m/>
    <m/>
    <s v="No"/>
    <m/>
    <m/>
    <m/>
    <s v="E05203"/>
    <m/>
    <m/>
    <s v="S0356612"/>
  </r>
  <r>
    <x v="1087"/>
    <n v="10000"/>
    <n v="40000"/>
    <n v="45786"/>
    <s v="502LAUGH"/>
    <s v=" 8:51:16 am"/>
    <s v="BZC040-02"/>
    <s v="SC25387"/>
    <x v="1"/>
    <s v="No"/>
    <n v="76"/>
    <s v="HDS 3"/>
    <x v="2"/>
    <s v="PM46"/>
    <s v="TAN CHEE CHUN"/>
    <n v="50000"/>
    <n v="2545"/>
    <n v="42.416666666666664"/>
    <d v="2025-04-29T00:00:00"/>
    <m/>
    <n v="6"/>
    <n v="300000"/>
    <s v="PE"/>
    <s v="KT-200-R0001"/>
    <n v="0"/>
    <n v="0"/>
    <n v="0"/>
    <n v="0"/>
    <n v="0"/>
    <n v="0"/>
    <m/>
    <m/>
    <n v="0"/>
    <m/>
    <m/>
    <m/>
    <s v="No"/>
    <n v="0"/>
    <s v="No"/>
    <m/>
    <m/>
    <s v="KT-200-R"/>
    <s v="E05203"/>
    <s v="E-Z LETTERING SERVICE"/>
    <m/>
    <n v="0"/>
    <n v="0"/>
    <n v="0"/>
    <n v="0"/>
    <n v="0"/>
    <n v="0"/>
    <m/>
    <m/>
    <m/>
    <s v="No"/>
    <m/>
    <m/>
    <m/>
    <s v="E05203"/>
    <m/>
    <m/>
    <s v="S0356612"/>
  </r>
  <r>
    <x v="1188"/>
    <n v="10000"/>
    <n v="10000"/>
    <n v="45783"/>
    <s v="502LAUGH"/>
    <s v=" 8:43:35 am"/>
    <s v="SG-566171301"/>
    <s v="FSC29943"/>
    <x v="0"/>
    <s v="No"/>
    <n v="73"/>
    <s v="Brotech DF330"/>
    <x v="1"/>
    <s v="PM18"/>
    <s v="LAI CHIN YANG"/>
    <n v="34500"/>
    <n v="605"/>
    <n v="10.083333333333334"/>
    <d v="2025-04-29T00:00:00"/>
    <m/>
    <n v="12"/>
    <n v="414000"/>
    <s v="PE"/>
    <n v="80256230001"/>
    <n v="0"/>
    <n v="0"/>
    <n v="0"/>
    <n v="0"/>
    <n v="0"/>
    <n v="0"/>
    <m/>
    <m/>
    <n v="0"/>
    <m/>
    <m/>
    <m/>
    <s v="No"/>
    <n v="0"/>
    <s v="No"/>
    <m/>
    <m/>
    <n v="8025623"/>
    <s v="B02083"/>
    <s v="BECTON DICKINSON MEDICAL (S) PTE LTD"/>
    <m/>
    <n v="0"/>
    <n v="0"/>
    <n v="0"/>
    <n v="0"/>
    <n v="0"/>
    <n v="0"/>
    <m/>
    <m/>
    <m/>
    <s v="No"/>
    <m/>
    <m/>
    <m/>
    <s v="B02083"/>
    <m/>
    <m/>
    <s v="S0361329"/>
  </r>
  <r>
    <x v="1189"/>
    <n v="10000"/>
    <n v="10000"/>
    <n v="45783"/>
    <s v="502LAUGH"/>
    <s v=" 1:25:42 pm"/>
    <s v="BZC063-07"/>
    <s v="SC25387"/>
    <x v="0"/>
    <s v="No"/>
    <n v="93"/>
    <s v="HP Indigo 6900"/>
    <x v="0"/>
    <s v="PC02"/>
    <s v="GAO BINJIE"/>
    <n v="2065"/>
    <n v="133.25"/>
    <n v="2.2208333333333332"/>
    <d v="2025-04-29T00:00:00"/>
    <m/>
    <n v="24"/>
    <n v="49560"/>
    <s v="PE"/>
    <s v="CHAMP SQ-ORANGE0001"/>
    <n v="0"/>
    <n v="0"/>
    <n v="0"/>
    <n v="0"/>
    <n v="0"/>
    <n v="0"/>
    <m/>
    <m/>
    <n v="0"/>
    <m/>
    <m/>
    <m/>
    <s v="No"/>
    <n v="0"/>
    <s v="No"/>
    <m/>
    <m/>
    <s v="CHAMP SQ-ORANGE"/>
    <s v="E05203"/>
    <s v="E-Z LETTERING SERVICE"/>
    <m/>
    <n v="0"/>
    <n v="0"/>
    <n v="0"/>
    <n v="0"/>
    <n v="0"/>
    <n v="0"/>
    <m/>
    <m/>
    <m/>
    <s v="No"/>
    <m/>
    <m/>
    <m/>
    <s v="E05203"/>
    <m/>
    <m/>
    <s v="S0362395"/>
  </r>
  <r>
    <x v="1100"/>
    <n v="10000"/>
    <n v="20000"/>
    <n v="45779"/>
    <s v="502LAUGH"/>
    <s v=" 8:35:49 am"/>
    <s v="M0BTP6732"/>
    <s v="SSC32353"/>
    <x v="1"/>
    <s v="No"/>
    <n v="112"/>
    <s v="HDS"/>
    <x v="2"/>
    <s v="PS07"/>
    <s v="KANG HOCK SENG"/>
    <n v="66600"/>
    <n v="3375"/>
    <n v="56.25"/>
    <d v="2025-04-29T00:00:00"/>
    <m/>
    <n v="104"/>
    <n v="6926400"/>
    <s v="PE"/>
    <s v="803202 INDEX 020001"/>
    <n v="0"/>
    <n v="0"/>
    <n v="0"/>
    <n v="0"/>
    <n v="0"/>
    <n v="0"/>
    <m/>
    <m/>
    <n v="0"/>
    <m/>
    <m/>
    <m/>
    <s v="No"/>
    <n v="0"/>
    <s v="No"/>
    <m/>
    <m/>
    <s v="803202 INDEX 02"/>
    <s v="V22000-DE"/>
    <s v="VARTA MICROBATTERY GMBH"/>
    <m/>
    <n v="0"/>
    <n v="0"/>
    <n v="0"/>
    <n v="0"/>
    <n v="0"/>
    <n v="0"/>
    <m/>
    <m/>
    <m/>
    <s v="No"/>
    <m/>
    <m/>
    <m/>
    <s v="V22000-DE"/>
    <m/>
    <m/>
    <s v="S0362657"/>
  </r>
  <r>
    <x v="1190"/>
    <n v="10000"/>
    <n v="10000"/>
    <n v="45776"/>
    <s v="502LAUGH"/>
    <s v=" 9:10:35 am"/>
    <s v="5032701U5"/>
    <s v="FSC31438"/>
    <x v="0"/>
    <s v="No"/>
    <n v="94"/>
    <s v="Taiyo"/>
    <x v="3"/>
    <s v="PM09"/>
    <s v="PANG JING FULL"/>
    <n v="3000"/>
    <m/>
    <m/>
    <d v="2025-04-29T00:00:00"/>
    <m/>
    <n v="6"/>
    <n v="18000"/>
    <s v="PE"/>
    <s v="L001-772785-00000003"/>
    <n v="0"/>
    <n v="0"/>
    <n v="0"/>
    <n v="0"/>
    <n v="0"/>
    <n v="0"/>
    <m/>
    <m/>
    <n v="0"/>
    <m/>
    <m/>
    <m/>
    <s v="No"/>
    <n v="0"/>
    <s v="No"/>
    <m/>
    <m/>
    <s v="L001-772785-000003ZL"/>
    <s v="W23041-TH"/>
    <s v="WESTERN DIGITAL STORAGE TECHNOLOGIES"/>
    <m/>
    <n v="0"/>
    <n v="0"/>
    <n v="0"/>
    <n v="0"/>
    <n v="0"/>
    <n v="0"/>
    <m/>
    <m/>
    <m/>
    <s v="No"/>
    <m/>
    <m/>
    <m/>
    <s v="W23041-TH"/>
    <m/>
    <m/>
    <s v="H0064973"/>
  </r>
  <r>
    <x v="1191"/>
    <n v="10000"/>
    <n v="10000"/>
    <n v="45777"/>
    <s v="502LAUGH"/>
    <s v=" 9:39:09 am"/>
    <s v="5032701U5"/>
    <s v="FSC31438"/>
    <x v="0"/>
    <s v="No"/>
    <n v="94"/>
    <s v="Taiyo"/>
    <x v="3"/>
    <s v="PM09"/>
    <s v="PANG JING FULL"/>
    <n v="3000"/>
    <m/>
    <m/>
    <d v="2025-04-29T00:00:00"/>
    <m/>
    <n v="6"/>
    <n v="18000"/>
    <s v="PE"/>
    <s v="L001-772785-00000003"/>
    <n v="0"/>
    <n v="0"/>
    <n v="0"/>
    <n v="0"/>
    <n v="0"/>
    <n v="0"/>
    <m/>
    <m/>
    <n v="0"/>
    <m/>
    <m/>
    <m/>
    <s v="No"/>
    <n v="0"/>
    <s v="No"/>
    <m/>
    <m/>
    <s v="L001-772785-000003ZL"/>
    <s v="W23041-TH"/>
    <s v="WESTERN DIGITAL STORAGE TECHNOLOGIES"/>
    <m/>
    <n v="0"/>
    <n v="0"/>
    <n v="0"/>
    <n v="0"/>
    <n v="0"/>
    <n v="0"/>
    <m/>
    <m/>
    <m/>
    <s v="No"/>
    <m/>
    <m/>
    <m/>
    <s v="W23041-TH"/>
    <m/>
    <m/>
    <s v="H0064974"/>
  </r>
  <r>
    <x v="985"/>
    <n v="10000"/>
    <n v="40000"/>
    <n v="45779"/>
    <s v="502LAUGH"/>
    <n v="0.48321759259259262"/>
    <s v="4112210U5"/>
    <s v="BC13869"/>
    <x v="0"/>
    <s v="No"/>
    <n v="79"/>
    <s v="HP Indigo 6800"/>
    <x v="0"/>
    <s v="PM16"/>
    <s v="TEO KAH JUN"/>
    <n v="250"/>
    <n v="42.5"/>
    <n v="0.70833333333333337"/>
    <d v="2025-04-29T00:00:00"/>
    <m/>
    <n v="6"/>
    <n v="1500"/>
    <s v="PE"/>
    <s v="810480 INDEX4000001"/>
    <n v="0"/>
    <n v="0"/>
    <n v="0"/>
    <n v="0"/>
    <n v="0"/>
    <n v="0"/>
    <m/>
    <m/>
    <n v="0"/>
    <m/>
    <m/>
    <m/>
    <s v="No"/>
    <n v="0"/>
    <s v="No"/>
    <m/>
    <m/>
    <s v="810480 INDEX400"/>
    <s v="V22000"/>
    <s v="PT VARTA MICROBATTERY INDONESIA"/>
    <m/>
    <n v="0"/>
    <n v="0"/>
    <n v="0"/>
    <n v="0"/>
    <n v="0"/>
    <n v="0"/>
    <m/>
    <m/>
    <m/>
    <s v="No"/>
    <m/>
    <m/>
    <m/>
    <s v="V22000"/>
    <m/>
    <m/>
    <s v="S0363131"/>
  </r>
  <r>
    <x v="856"/>
    <n v="10000"/>
    <n v="30000"/>
    <n v="45777"/>
    <s v="502LAUGH"/>
    <s v=" 2:44:00 pm"/>
    <s v="10620258008/10620258003/10620258001"/>
    <s v="FSC30754"/>
    <x v="2"/>
    <s v="No"/>
    <n v="85"/>
    <s v="Luster AOI"/>
    <x v="5"/>
    <s v="QM78"/>
    <s v="WONG SEAU JIN"/>
    <n v="10000"/>
    <m/>
    <m/>
    <d v="2025-04-29T00:00:00"/>
    <m/>
    <n v="11"/>
    <n v="110000"/>
    <s v="PE"/>
    <s v="CZ104-80023-FT0001"/>
    <n v="0"/>
    <n v="0"/>
    <n v="0"/>
    <n v="0"/>
    <n v="0"/>
    <n v="0"/>
    <m/>
    <m/>
    <n v="0"/>
    <m/>
    <m/>
    <m/>
    <s v="No"/>
    <n v="0"/>
    <s v="No"/>
    <m/>
    <m/>
    <s v="CZ104-80023-FT"/>
    <s v="H08031-JIM-M"/>
    <s v="HP MALAYSIA MANUFACTURING SDN.BHD."/>
    <m/>
    <n v="0"/>
    <n v="0"/>
    <n v="0"/>
    <n v="0"/>
    <n v="0"/>
    <n v="0"/>
    <m/>
    <m/>
    <m/>
    <s v="No"/>
    <m/>
    <m/>
    <m/>
    <s v="H08031-JIM-M"/>
    <m/>
    <m/>
    <s v="S0363208"/>
  </r>
  <r>
    <x v="1102"/>
    <n v="10000"/>
    <n v="20000"/>
    <n v="45786"/>
    <s v="502LAUGH"/>
    <s v=" 8:35:33 am"/>
    <n v="10620258075"/>
    <s v="FBC30652"/>
    <x v="1"/>
    <s v="No"/>
    <n v="77"/>
    <s v="Brotech DF330 "/>
    <x v="1"/>
    <s v="PM74"/>
    <s v="YONG CHEE SOON"/>
    <n v="2500"/>
    <n v="71.666666666666657"/>
    <n v="1.1944444444444442"/>
    <d v="2025-04-29T00:00:00"/>
    <m/>
    <n v="88"/>
    <n v="220000"/>
    <s v="PE"/>
    <s v="C2P04-80053-FT0001"/>
    <n v="0"/>
    <n v="0"/>
    <n v="0"/>
    <n v="0"/>
    <n v="0"/>
    <n v="0"/>
    <m/>
    <m/>
    <n v="0"/>
    <m/>
    <m/>
    <m/>
    <s v="No"/>
    <n v="0"/>
    <s v="No"/>
    <m/>
    <m/>
    <s v="C2P04-80053-FT"/>
    <s v="H08031-JIM-M"/>
    <s v="HP MALAYSIA MANUFACTURING SDN.BHD."/>
    <m/>
    <n v="0"/>
    <n v="0"/>
    <n v="0"/>
    <n v="0"/>
    <n v="0"/>
    <n v="0"/>
    <m/>
    <m/>
    <m/>
    <s v="No"/>
    <m/>
    <m/>
    <m/>
    <s v="H08031-JIM-M"/>
    <m/>
    <m/>
    <s v="S0363218"/>
  </r>
  <r>
    <x v="858"/>
    <n v="10000"/>
    <n v="30000"/>
    <n v="45777"/>
    <s v="502LAUGH"/>
    <s v=" 2:41:52 pm"/>
    <s v="10620258008/10620258003/10620258001"/>
    <s v="FSC30754"/>
    <x v="2"/>
    <s v="No"/>
    <n v="85"/>
    <s v="Luster AOI"/>
    <x v="5"/>
    <s v="QM78"/>
    <s v="WONG SEAU JIN"/>
    <n v="10000"/>
    <m/>
    <m/>
    <d v="2025-04-29T00:00:00"/>
    <m/>
    <n v="11"/>
    <n v="110000"/>
    <s v="PE"/>
    <s v="3YM58-80010-FT0001"/>
    <n v="0"/>
    <n v="0"/>
    <n v="0"/>
    <n v="0"/>
    <n v="0"/>
    <n v="0"/>
    <m/>
    <m/>
    <n v="0"/>
    <m/>
    <m/>
    <m/>
    <s v="No"/>
    <n v="0"/>
    <s v="No"/>
    <m/>
    <m/>
    <s v="3YM58-80010-FT"/>
    <s v="H08031-JIM-M"/>
    <s v="HP MALAYSIA MANUFACTURING SDN.BHD."/>
    <m/>
    <n v="0"/>
    <n v="0"/>
    <n v="0"/>
    <n v="0"/>
    <n v="0"/>
    <n v="0"/>
    <m/>
    <m/>
    <m/>
    <s v="No"/>
    <m/>
    <m/>
    <m/>
    <s v="H08031-JIM-M"/>
    <m/>
    <m/>
    <s v="S0363225"/>
  </r>
  <r>
    <x v="859"/>
    <n v="10000"/>
    <n v="30000"/>
    <n v="45777"/>
    <s v="502LAUGH"/>
    <s v=" 2:47:37 pm"/>
    <s v="10620258008/10620258003/10620258001"/>
    <s v="FSC30754"/>
    <x v="2"/>
    <s v="No"/>
    <n v="85"/>
    <s v="Luster AOI"/>
    <x v="5"/>
    <s v="QM78"/>
    <s v="WONG SEAU JIN"/>
    <n v="10000"/>
    <m/>
    <m/>
    <d v="2025-04-29T00:00:00"/>
    <m/>
    <n v="11"/>
    <n v="110000"/>
    <s v="PE"/>
    <s v="3YM78-80005-FT0001"/>
    <n v="0"/>
    <n v="0"/>
    <n v="0"/>
    <n v="0"/>
    <n v="0"/>
    <n v="0"/>
    <m/>
    <m/>
    <n v="0"/>
    <m/>
    <m/>
    <m/>
    <s v="No"/>
    <n v="0"/>
    <s v="No"/>
    <m/>
    <m/>
    <s v="3YM78-80005-FT"/>
    <s v="H08031-JIM-M"/>
    <s v="HP MALAYSIA MANUFACTURING SDN.BHD."/>
    <m/>
    <n v="0"/>
    <n v="0"/>
    <n v="0"/>
    <n v="0"/>
    <n v="0"/>
    <n v="0"/>
    <m/>
    <m/>
    <m/>
    <s v="No"/>
    <m/>
    <m/>
    <m/>
    <s v="H08031-JIM-M"/>
    <m/>
    <m/>
    <s v="S0363230"/>
  </r>
  <r>
    <x v="860"/>
    <n v="10000"/>
    <n v="30000"/>
    <n v="45785"/>
    <s v="502LAUGH"/>
    <s v=" 2:12:38 pm"/>
    <s v="10620258003/10620258008/10620258001"/>
    <s v="FSC30754"/>
    <x v="2"/>
    <s v="No"/>
    <n v="85"/>
    <s v="Luster AOI"/>
    <x v="5"/>
    <s v="QM78"/>
    <s v="WONG SEAU JIN"/>
    <n v="10000"/>
    <m/>
    <m/>
    <d v="2025-04-29T00:00:00"/>
    <m/>
    <n v="11"/>
    <n v="110000"/>
    <s v="PE"/>
    <s v="3YM78-80005-FT0001"/>
    <n v="0"/>
    <n v="0"/>
    <n v="0"/>
    <n v="0"/>
    <n v="0"/>
    <n v="0"/>
    <m/>
    <m/>
    <n v="0"/>
    <m/>
    <m/>
    <m/>
    <s v="No"/>
    <n v="0"/>
    <s v="No"/>
    <m/>
    <m/>
    <s v="3YM78-80005-FT"/>
    <s v="H08031-JIM-M"/>
    <s v="HP MALAYSIA MANUFACTURING SDN.BHD."/>
    <m/>
    <n v="0"/>
    <n v="0"/>
    <n v="0"/>
    <n v="0"/>
    <n v="0"/>
    <n v="0"/>
    <m/>
    <m/>
    <m/>
    <s v="No"/>
    <m/>
    <m/>
    <m/>
    <s v="H08031-JIM-M"/>
    <m/>
    <m/>
    <s v="S0363337"/>
  </r>
  <r>
    <x v="861"/>
    <n v="10000"/>
    <n v="30000"/>
    <n v="45777"/>
    <s v="502LAUGH"/>
    <s v=" 2:49:29 pm"/>
    <s v="10620258008/10620258003/10620258001"/>
    <s v="FSC30754"/>
    <x v="2"/>
    <s v="No"/>
    <n v="85"/>
    <s v="Luster AOI"/>
    <x v="5"/>
    <s v="QM78"/>
    <s v="WONG SEAU JIN"/>
    <n v="10000"/>
    <m/>
    <m/>
    <d v="2025-04-29T00:00:00"/>
    <m/>
    <n v="11"/>
    <n v="110000"/>
    <s v="PE"/>
    <s v="F6U65-80033-FT0001"/>
    <n v="0"/>
    <n v="0"/>
    <n v="0"/>
    <n v="0"/>
    <n v="0"/>
    <n v="0"/>
    <m/>
    <m/>
    <n v="0"/>
    <m/>
    <m/>
    <m/>
    <s v="No"/>
    <n v="0"/>
    <s v="No"/>
    <m/>
    <m/>
    <s v="F6U65-80033-FT"/>
    <s v="H08031-JIM-M"/>
    <s v="HP MALAYSIA MANUFACTURING SDN.BHD."/>
    <m/>
    <n v="0"/>
    <n v="0"/>
    <n v="0"/>
    <n v="0"/>
    <n v="0"/>
    <n v="0"/>
    <m/>
    <m/>
    <m/>
    <s v="No"/>
    <m/>
    <m/>
    <m/>
    <s v="H08031-JIM-M"/>
    <m/>
    <m/>
    <s v="S0363343"/>
  </r>
  <r>
    <x v="1192"/>
    <n v="10000"/>
    <n v="40000"/>
    <n v="45793"/>
    <s v="502LAUGH"/>
    <s v=" 8:40:40 am"/>
    <s v="10620258078/10620258079/10620258077"/>
    <s v="FBC30652"/>
    <x v="1"/>
    <s v="No"/>
    <n v="77"/>
    <s v="Brotech DF330 "/>
    <x v="1"/>
    <s v="PM74"/>
    <s v="YONG CHEE SOON"/>
    <n v="1250"/>
    <n v="50.833333333333329"/>
    <n v="0.8472222222222221"/>
    <d v="2025-04-29T00:00:00"/>
    <m/>
    <n v="88"/>
    <n v="110000"/>
    <s v="PE"/>
    <s v="3YP42-80009-FT0001"/>
    <n v="0"/>
    <n v="0"/>
    <n v="0"/>
    <n v="0"/>
    <n v="0"/>
    <n v="0"/>
    <m/>
    <m/>
    <n v="0"/>
    <m/>
    <m/>
    <m/>
    <s v="No"/>
    <n v="0"/>
    <s v="No"/>
    <m/>
    <m/>
    <s v="3YP42-80009-FT"/>
    <s v="H08031-JIM-M"/>
    <s v="HP MALAYSIA MANUFACTURING SDN.BHD."/>
    <m/>
    <n v="0"/>
    <n v="0"/>
    <n v="0"/>
    <n v="0"/>
    <n v="0"/>
    <n v="0"/>
    <m/>
    <m/>
    <m/>
    <s v="No"/>
    <m/>
    <m/>
    <m/>
    <s v="H08031-JIM-M"/>
    <m/>
    <m/>
    <s v="S0363448"/>
  </r>
  <r>
    <x v="1193"/>
    <n v="10000"/>
    <n v="40000"/>
    <n v="45793"/>
    <s v="502LAUGH"/>
    <s v=" 8:39:41 am"/>
    <s v="10620258078/10620258079/10620258077"/>
    <s v="FBC30652"/>
    <x v="1"/>
    <s v="No"/>
    <n v="77"/>
    <s v="Brotech DF330 "/>
    <x v="1"/>
    <s v="PM74"/>
    <s v="YONG CHEE SOON"/>
    <n v="1250"/>
    <n v="50.833333333333329"/>
    <n v="0.8472222222222221"/>
    <d v="2025-04-29T00:00:00"/>
    <m/>
    <n v="88"/>
    <n v="110000"/>
    <s v="PE"/>
    <s v="3YM75-80011-FT0001"/>
    <n v="0"/>
    <n v="0"/>
    <n v="0"/>
    <n v="0"/>
    <n v="0"/>
    <n v="0"/>
    <m/>
    <m/>
    <n v="0"/>
    <m/>
    <m/>
    <m/>
    <s v="No"/>
    <n v="0"/>
    <s v="No"/>
    <m/>
    <m/>
    <s v="3YM75-80011-FT"/>
    <s v="H08031-JIM-M"/>
    <s v="HP MALAYSIA MANUFACTURING SDN.BHD."/>
    <m/>
    <n v="0"/>
    <n v="0"/>
    <n v="0"/>
    <n v="0"/>
    <n v="0"/>
    <n v="0"/>
    <m/>
    <m/>
    <m/>
    <s v="No"/>
    <m/>
    <m/>
    <m/>
    <s v="H08031-JIM-M"/>
    <m/>
    <m/>
    <s v="S0363449"/>
  </r>
  <r>
    <x v="1091"/>
    <n v="10000"/>
    <n v="40000"/>
    <n v="45793"/>
    <s v="502LAUGH"/>
    <s v=" 8:37:46 am"/>
    <s v="10620258078/10620258079/10620258077"/>
    <s v="FBC30652"/>
    <x v="1"/>
    <s v="No"/>
    <n v="77"/>
    <s v="Brotech DF330 "/>
    <x v="1"/>
    <s v="PM74"/>
    <s v="YONG CHEE SOON"/>
    <n v="1250"/>
    <n v="50.833333333333329"/>
    <n v="0.8472222222222221"/>
    <d v="2025-04-29T00:00:00"/>
    <m/>
    <n v="88"/>
    <n v="110000"/>
    <s v="PE"/>
    <s v="3YM83-800010001"/>
    <n v="0"/>
    <n v="0"/>
    <n v="0"/>
    <n v="0"/>
    <n v="0"/>
    <n v="0"/>
    <m/>
    <m/>
    <n v="0"/>
    <m/>
    <m/>
    <m/>
    <s v="No"/>
    <n v="0"/>
    <s v="No"/>
    <m/>
    <m/>
    <s v="3YM83-80001"/>
    <s v="H08031-JIM-M"/>
    <s v="HP MALAYSIA MANUFACTURING SDN.BHD."/>
    <m/>
    <n v="0"/>
    <n v="0"/>
    <n v="0"/>
    <n v="0"/>
    <n v="0"/>
    <n v="0"/>
    <m/>
    <m/>
    <m/>
    <s v="No"/>
    <m/>
    <m/>
    <m/>
    <s v="H08031-JIM-M"/>
    <m/>
    <m/>
    <s v="S0363451"/>
  </r>
  <r>
    <x v="1092"/>
    <n v="10000"/>
    <n v="40000"/>
    <n v="45793"/>
    <s v="502LAUGH"/>
    <s v=" 8:38:48 am"/>
    <s v="10620258078/10620258079/10620258077"/>
    <s v="FBC30652"/>
    <x v="1"/>
    <s v="No"/>
    <n v="77"/>
    <s v="Brotech DF330 "/>
    <x v="1"/>
    <s v="PM74"/>
    <s v="YONG CHEE SOON"/>
    <n v="2500"/>
    <n v="71.666666666666657"/>
    <n v="1.1944444444444442"/>
    <d v="2025-04-29T00:00:00"/>
    <m/>
    <n v="88"/>
    <n v="220000"/>
    <s v="PE"/>
    <s v="3YM57-80010-FT0001"/>
    <n v="0"/>
    <n v="0"/>
    <n v="0"/>
    <n v="0"/>
    <n v="0"/>
    <n v="0"/>
    <m/>
    <m/>
    <n v="0"/>
    <m/>
    <m/>
    <m/>
    <s v="No"/>
    <n v="0"/>
    <s v="No"/>
    <m/>
    <m/>
    <s v="3YM57-80010-FT"/>
    <s v="H08031-JIM-M"/>
    <s v="HP MALAYSIA MANUFACTURING SDN.BHD."/>
    <m/>
    <n v="0"/>
    <n v="0"/>
    <n v="0"/>
    <n v="0"/>
    <n v="0"/>
    <n v="0"/>
    <m/>
    <m/>
    <m/>
    <s v="No"/>
    <m/>
    <m/>
    <m/>
    <s v="H08031-JIM-M"/>
    <m/>
    <m/>
    <s v="S0363452"/>
  </r>
  <r>
    <x v="1094"/>
    <n v="10000"/>
    <n v="40000"/>
    <n v="45793"/>
    <s v="502LAUGH"/>
    <s v=" 8:36:45 am"/>
    <s v="10620258078/10620258079/10620258077"/>
    <s v="FBC30652"/>
    <x v="1"/>
    <s v="No"/>
    <n v="77"/>
    <s v="Brotech DF330 "/>
    <x v="1"/>
    <s v="PM74"/>
    <s v="YONG CHEE SOON"/>
    <n v="2500"/>
    <n v="71.666666666666657"/>
    <n v="1.1944444444444442"/>
    <d v="2025-04-29T00:00:00"/>
    <m/>
    <n v="88"/>
    <n v="220000"/>
    <s v="PE"/>
    <s v="C2P05-80050-FT0001"/>
    <n v="0"/>
    <n v="0"/>
    <n v="0"/>
    <n v="0"/>
    <n v="0"/>
    <n v="0"/>
    <m/>
    <m/>
    <n v="0"/>
    <m/>
    <m/>
    <m/>
    <s v="No"/>
    <n v="0"/>
    <s v="No"/>
    <m/>
    <m/>
    <s v="C2P05-80050-FT"/>
    <s v="H08031-JIM-M"/>
    <s v="HP MALAYSIA MANUFACTURING SDN.BHD."/>
    <m/>
    <n v="0"/>
    <n v="0"/>
    <n v="0"/>
    <n v="0"/>
    <n v="0"/>
    <n v="0"/>
    <m/>
    <m/>
    <m/>
    <s v="No"/>
    <m/>
    <m/>
    <m/>
    <s v="H08031-JIM-M"/>
    <m/>
    <m/>
    <s v="S0363454"/>
  </r>
  <r>
    <x v="1194"/>
    <n v="10000"/>
    <n v="40000"/>
    <n v="45793"/>
    <s v="502LAUGH"/>
    <s v=" 8:41:29 am"/>
    <s v="10620258078/10620258079/10620258077"/>
    <s v="FBC30652"/>
    <x v="1"/>
    <s v="No"/>
    <n v="77"/>
    <s v="Brotech DF330 "/>
    <x v="1"/>
    <s v="PM74"/>
    <s v="YONG CHEE SOON"/>
    <n v="1250"/>
    <n v="50.833333333333329"/>
    <n v="0.8472222222222221"/>
    <d v="2025-04-29T00:00:00"/>
    <m/>
    <n v="88"/>
    <n v="110000"/>
    <s v="PE"/>
    <s v="N9J90-80007-FT0001"/>
    <n v="0"/>
    <n v="0"/>
    <n v="0"/>
    <n v="0"/>
    <n v="0"/>
    <n v="0"/>
    <m/>
    <m/>
    <n v="0"/>
    <m/>
    <m/>
    <m/>
    <s v="No"/>
    <n v="0"/>
    <s v="No"/>
    <m/>
    <m/>
    <s v="N9J90-80007-FT"/>
    <s v="H08031-JIM-M"/>
    <s v="HP MALAYSIA MANUFACTURING SDN.BHD."/>
    <m/>
    <n v="0"/>
    <n v="0"/>
    <n v="0"/>
    <n v="0"/>
    <n v="0"/>
    <n v="0"/>
    <m/>
    <m/>
    <m/>
    <s v="No"/>
    <m/>
    <m/>
    <m/>
    <s v="H08031-JIM-M"/>
    <m/>
    <m/>
    <s v="S0363455"/>
  </r>
  <r>
    <x v="1195"/>
    <n v="10000"/>
    <n v="40000"/>
    <n v="45793"/>
    <s v="502LAUGH"/>
    <s v=" 8:34:30 am"/>
    <s v="10620258078/10620258079/10620258077"/>
    <s v="FBC30652"/>
    <x v="1"/>
    <s v="No"/>
    <n v="77"/>
    <s v="Brotech DF330 "/>
    <x v="1"/>
    <s v="PM74"/>
    <s v="YONG CHEE SOON"/>
    <n v="2500"/>
    <n v="71.666666666666657"/>
    <n v="1.1944444444444442"/>
    <d v="2025-04-29T00:00:00"/>
    <m/>
    <n v="88"/>
    <n v="220000"/>
    <s v="PE"/>
    <s v="F6U66-80033-FT0001"/>
    <n v="0"/>
    <n v="0"/>
    <n v="0"/>
    <n v="0"/>
    <n v="0"/>
    <n v="0"/>
    <m/>
    <m/>
    <n v="0"/>
    <m/>
    <m/>
    <m/>
    <s v="No"/>
    <n v="0"/>
    <s v="No"/>
    <m/>
    <m/>
    <s v="F6U66-80033-FT"/>
    <s v="H08031-JIM-M"/>
    <s v="HP MALAYSIA MANUFACTURING SDN.BHD."/>
    <m/>
    <n v="0"/>
    <n v="0"/>
    <n v="0"/>
    <n v="0"/>
    <n v="0"/>
    <n v="0"/>
    <m/>
    <m/>
    <m/>
    <s v="No"/>
    <m/>
    <m/>
    <m/>
    <s v="H08031-JIM-M"/>
    <m/>
    <m/>
    <s v="S0363463"/>
  </r>
  <r>
    <x v="1196"/>
    <n v="10000"/>
    <n v="40000"/>
    <n v="45793"/>
    <s v="502LAUGH"/>
    <s v=" 8:35:35 am"/>
    <s v="10620258078/10620258079/10620258077"/>
    <s v="FBC30652"/>
    <x v="1"/>
    <s v="No"/>
    <n v="77"/>
    <s v="Brotech DF330 "/>
    <x v="1"/>
    <s v="PM74"/>
    <s v="YONG CHEE SOON"/>
    <n v="1250"/>
    <n v="50.833333333333329"/>
    <n v="0.8472222222222221"/>
    <d v="2025-04-29T00:00:00"/>
    <m/>
    <n v="88"/>
    <n v="110000"/>
    <s v="PE"/>
    <s v="CH561-80124-FT0001"/>
    <n v="0"/>
    <n v="0"/>
    <n v="0"/>
    <n v="0"/>
    <n v="0"/>
    <n v="0"/>
    <m/>
    <m/>
    <n v="0"/>
    <m/>
    <m/>
    <m/>
    <s v="No"/>
    <n v="0"/>
    <s v="No"/>
    <m/>
    <m/>
    <s v="CH561-80124-FT"/>
    <s v="H08031-JIM-M"/>
    <s v="HP MALAYSIA MANUFACTURING SDN.BHD."/>
    <m/>
    <n v="0"/>
    <n v="0"/>
    <n v="0"/>
    <n v="0"/>
    <n v="0"/>
    <n v="0"/>
    <m/>
    <m/>
    <m/>
    <s v="No"/>
    <m/>
    <m/>
    <m/>
    <s v="H08031-JIM-M"/>
    <m/>
    <m/>
    <s v="S0363465"/>
  </r>
  <r>
    <x v="1054"/>
    <n v="10000"/>
    <n v="30000"/>
    <n v="45782"/>
    <s v="502LAUGH"/>
    <s v=" 8:42:27 am"/>
    <s v="W02024/5285/XHX2410261104/80117500/XHX24911A1407/1010831"/>
    <s v="FSC31945 SET"/>
    <x v="0"/>
    <s v="No"/>
    <n v="103"/>
    <s v="HDS"/>
    <x v="2"/>
    <s v="PM23"/>
    <s v="LAI SHI LIN"/>
    <n v="25"/>
    <n v="30.833333333333332"/>
    <n v="0.51388888888888884"/>
    <d v="2025-04-29T00:00:00"/>
    <m/>
    <n v="8"/>
    <n v="200"/>
    <s v="PE"/>
    <s v="MT273730001"/>
    <n v="0"/>
    <n v="0"/>
    <n v="0"/>
    <n v="0"/>
    <n v="0"/>
    <n v="0"/>
    <m/>
    <m/>
    <n v="0"/>
    <m/>
    <m/>
    <m/>
    <s v="No"/>
    <n v="0"/>
    <s v="No"/>
    <m/>
    <m/>
    <s v="MT27373"/>
    <s v="Z26002"/>
    <s v="CCL DESIGN (PENANG) SDN. BHD."/>
    <m/>
    <n v="0"/>
    <n v="0"/>
    <n v="0"/>
    <n v="0"/>
    <n v="0"/>
    <n v="0"/>
    <m/>
    <m/>
    <m/>
    <s v="No"/>
    <m/>
    <m/>
    <m/>
    <s v="Z26002"/>
    <m/>
    <m/>
    <s v="S0363471"/>
  </r>
  <r>
    <x v="1054"/>
    <n v="20000"/>
    <n v="40000"/>
    <n v="45782"/>
    <s v="502LAUGH"/>
    <s v=" 8:42:27 am"/>
    <s v="W02024/5285/XHX2410261104/80117500/XHX24911A1407/1010831"/>
    <s v="FSC31945 SET"/>
    <x v="0"/>
    <s v="No"/>
    <n v="103"/>
    <s v="HDS"/>
    <x v="2"/>
    <s v="PM23"/>
    <s v="LAI SHI LIN"/>
    <n v="22475"/>
    <n v="779.16666666666663"/>
    <n v="12.986111111111111"/>
    <d v="2025-04-29T00:00:00"/>
    <m/>
    <n v="8"/>
    <n v="179800"/>
    <s v="PE"/>
    <s v="MT273730001"/>
    <n v="0"/>
    <n v="0"/>
    <n v="0"/>
    <n v="0"/>
    <n v="0"/>
    <n v="0"/>
    <m/>
    <m/>
    <n v="0"/>
    <m/>
    <m/>
    <m/>
    <s v="No"/>
    <n v="0"/>
    <s v="No"/>
    <m/>
    <m/>
    <s v="MT27373"/>
    <s v="Z26002"/>
    <s v="CCL DESIGN (PENANG) SDN. BHD."/>
    <m/>
    <n v="0"/>
    <n v="0"/>
    <n v="0"/>
    <n v="0"/>
    <n v="0"/>
    <n v="0"/>
    <m/>
    <m/>
    <m/>
    <s v="No"/>
    <m/>
    <m/>
    <m/>
    <s v="Z26002"/>
    <m/>
    <m/>
    <s v="S0363471"/>
  </r>
  <r>
    <x v="1197"/>
    <n v="10000"/>
    <n v="10000"/>
    <n v="45777"/>
    <s v="502LAUGH"/>
    <s v=" 8:32:47 am"/>
    <s v="U541658024/504040526"/>
    <s v="SC28391"/>
    <x v="0"/>
    <s v="No"/>
    <n v="32"/>
    <s v="Lintec Intermittent"/>
    <x v="3"/>
    <s v="PM26"/>
    <s v="TAN AIK KEONG"/>
    <n v="5860"/>
    <m/>
    <m/>
    <d v="2025-04-29T00:00:00"/>
    <m/>
    <n v="1"/>
    <n v="5860"/>
    <s v="PE"/>
    <s v="250-5313-000001"/>
    <n v="0"/>
    <n v="0"/>
    <n v="0"/>
    <n v="0"/>
    <n v="0"/>
    <n v="0"/>
    <m/>
    <m/>
    <n v="0"/>
    <m/>
    <m/>
    <m/>
    <s v="No"/>
    <n v="0"/>
    <s v="No"/>
    <m/>
    <m/>
    <s v="250-5313-00"/>
    <s v="J10025"/>
    <s v="JMS SINGAPORE PTE LTD"/>
    <m/>
    <n v="0"/>
    <n v="0"/>
    <n v="0"/>
    <n v="0"/>
    <n v="0"/>
    <n v="0"/>
    <m/>
    <m/>
    <m/>
    <s v="No"/>
    <m/>
    <m/>
    <m/>
    <s v="J10025"/>
    <m/>
    <m/>
    <s v="S0363483"/>
  </r>
  <r>
    <x v="1198"/>
    <n v="10000"/>
    <n v="10000"/>
    <n v="45777"/>
    <s v="502LAUGH"/>
    <n v="0.53704861111111113"/>
    <s v="U541452045/504040726"/>
    <s v="SC28391"/>
    <x v="0"/>
    <s v="No"/>
    <n v="32"/>
    <s v="Lintec Intermittent"/>
    <x v="3"/>
    <s v="PM26"/>
    <s v="TAN AIK KEONG"/>
    <n v="5860"/>
    <m/>
    <m/>
    <d v="2025-04-29T00:00:00"/>
    <m/>
    <n v="1"/>
    <n v="5860"/>
    <s v="PE"/>
    <s v="250-5313-000001"/>
    <n v="0"/>
    <n v="0"/>
    <n v="0"/>
    <n v="0"/>
    <n v="0"/>
    <n v="0"/>
    <m/>
    <m/>
    <n v="0"/>
    <m/>
    <m/>
    <m/>
    <s v="No"/>
    <n v="0"/>
    <s v="No"/>
    <m/>
    <m/>
    <s v="250-5313-00"/>
    <s v="J10025"/>
    <s v="JMS SINGAPORE PTE LTD"/>
    <m/>
    <n v="0"/>
    <n v="0"/>
    <n v="0"/>
    <n v="0"/>
    <n v="0"/>
    <n v="0"/>
    <m/>
    <m/>
    <m/>
    <s v="No"/>
    <m/>
    <m/>
    <m/>
    <s v="J10025"/>
    <m/>
    <m/>
    <s v="S0363484"/>
  </r>
  <r>
    <x v="1199"/>
    <n v="10000"/>
    <n v="10000"/>
    <n v="45777"/>
    <s v="502LAUGH"/>
    <s v=" 8:32:47 am"/>
    <s v="U541452026/504040726"/>
    <s v="SC28394"/>
    <x v="0"/>
    <s v="No"/>
    <n v="32"/>
    <s v="Lintec Intermittent"/>
    <x v="3"/>
    <s v="PM26"/>
    <s v="TAN AIK KEONG"/>
    <n v="5860"/>
    <m/>
    <m/>
    <d v="2025-04-29T00:00:00"/>
    <m/>
    <n v="1"/>
    <n v="5860"/>
    <s v="PE"/>
    <s v="250-5322-000001"/>
    <n v="0"/>
    <n v="0"/>
    <n v="0"/>
    <n v="0"/>
    <n v="0"/>
    <n v="0"/>
    <m/>
    <m/>
    <n v="0"/>
    <m/>
    <m/>
    <m/>
    <s v="No"/>
    <n v="0"/>
    <s v="No"/>
    <m/>
    <m/>
    <s v="250-5322-00"/>
    <s v="J10025"/>
    <s v="JMS SINGAPORE PTE LTD"/>
    <m/>
    <n v="0"/>
    <n v="0"/>
    <n v="0"/>
    <n v="0"/>
    <n v="0"/>
    <n v="0"/>
    <m/>
    <m/>
    <m/>
    <s v="No"/>
    <m/>
    <m/>
    <m/>
    <s v="J10025"/>
    <m/>
    <m/>
    <s v="S0363485"/>
  </r>
  <r>
    <x v="1200"/>
    <n v="10000"/>
    <n v="10000"/>
    <n v="45786"/>
    <s v="502LAUGH"/>
    <s v=" 8:46:04 am"/>
    <n v="860909190918"/>
    <s v="FSC32057"/>
    <x v="0"/>
    <s v="No"/>
    <n v="79"/>
    <s v="HP Indigo 6800"/>
    <x v="0"/>
    <s v="PM16"/>
    <s v="TEO KAH JUN"/>
    <n v="167"/>
    <n v="38.35"/>
    <n v="0.63916666666666666"/>
    <d v="2025-04-29T00:00:00"/>
    <m/>
    <n v="42"/>
    <n v="7020"/>
    <s v="PE"/>
    <n v="200717160001"/>
    <n v="0"/>
    <n v="0"/>
    <n v="0"/>
    <n v="0"/>
    <n v="0"/>
    <n v="0"/>
    <m/>
    <m/>
    <n v="0"/>
    <m/>
    <m/>
    <m/>
    <s v="No"/>
    <n v="0"/>
    <s v="No"/>
    <m/>
    <m/>
    <n v="20071716"/>
    <s v="I09180"/>
    <s v="ILLUMINA SINGAPORE PTE LTD"/>
    <m/>
    <n v="0"/>
    <n v="0"/>
    <n v="0"/>
    <n v="0"/>
    <n v="0"/>
    <n v="0"/>
    <m/>
    <m/>
    <m/>
    <s v="No"/>
    <m/>
    <m/>
    <m/>
    <s v="I09180"/>
    <m/>
    <m/>
    <s v="S0363802"/>
  </r>
  <r>
    <x v="1200"/>
    <n v="20000"/>
    <n v="10000"/>
    <n v="45786"/>
    <s v="502LAUGH"/>
    <s v=" 8:46:04 am"/>
    <n v="860909190918"/>
    <s v="FSC32057"/>
    <x v="0"/>
    <s v="No"/>
    <n v="79"/>
    <s v="HP Indigo 6800"/>
    <x v="0"/>
    <s v="PM16"/>
    <s v="TEO KAH JUN"/>
    <n v="71"/>
    <n v="33.549999999999997"/>
    <n v="0.55916666666666659"/>
    <d v="2025-04-29T00:00:00"/>
    <m/>
    <n v="42"/>
    <n v="3000"/>
    <s v="PE"/>
    <n v="200717160001"/>
    <n v="0"/>
    <n v="0"/>
    <n v="0"/>
    <n v="0"/>
    <n v="0"/>
    <n v="0"/>
    <m/>
    <m/>
    <n v="0"/>
    <m/>
    <m/>
    <m/>
    <s v="No"/>
    <n v="0"/>
    <s v="No"/>
    <m/>
    <m/>
    <n v="20071716"/>
    <s v="I09180"/>
    <s v="ILLUMINA SINGAPORE PTE LTD"/>
    <m/>
    <n v="0"/>
    <n v="0"/>
    <n v="0"/>
    <n v="0"/>
    <n v="0"/>
    <n v="0"/>
    <m/>
    <m/>
    <m/>
    <s v="No"/>
    <m/>
    <m/>
    <m/>
    <s v="I09180"/>
    <m/>
    <m/>
    <s v="S0363802"/>
  </r>
  <r>
    <x v="1200"/>
    <n v="30000"/>
    <n v="10000"/>
    <n v="45786"/>
    <s v="502LAUGH"/>
    <s v=" 8:46:04 am"/>
    <n v="860909190918"/>
    <s v="FSC32057"/>
    <x v="0"/>
    <s v="No"/>
    <n v="79"/>
    <s v="HP Indigo 6800"/>
    <x v="0"/>
    <s v="PM16"/>
    <s v="TEO KAH JUN"/>
    <n v="71"/>
    <n v="33.549999999999997"/>
    <n v="0.55916666666666659"/>
    <d v="2025-04-29T00:00:00"/>
    <m/>
    <n v="42"/>
    <n v="3000"/>
    <s v="PE"/>
    <n v="200717160001"/>
    <n v="0"/>
    <n v="0"/>
    <n v="0"/>
    <n v="0"/>
    <n v="0"/>
    <n v="0"/>
    <m/>
    <m/>
    <n v="0"/>
    <m/>
    <m/>
    <m/>
    <s v="No"/>
    <n v="0"/>
    <s v="No"/>
    <m/>
    <m/>
    <n v="20071716"/>
    <s v="I09180"/>
    <s v="ILLUMINA SINGAPORE PTE LTD"/>
    <m/>
    <n v="0"/>
    <n v="0"/>
    <n v="0"/>
    <n v="0"/>
    <n v="0"/>
    <n v="0"/>
    <m/>
    <m/>
    <m/>
    <s v="No"/>
    <m/>
    <m/>
    <m/>
    <s v="I09180"/>
    <m/>
    <m/>
    <s v="S0363802"/>
  </r>
  <r>
    <x v="1201"/>
    <n v="10000"/>
    <n v="10000"/>
    <n v="45779"/>
    <s v="502LAUGH"/>
    <s v=" 8:43:49 am"/>
    <s v="M4B4603BGJAJ110-S248100241/F0313901/E1011916"/>
    <s v="FPD29806"/>
    <x v="0"/>
    <s v="No"/>
    <n v="62"/>
    <s v="Fujishiko "/>
    <x v="2"/>
    <s v="PMJ0"/>
    <s v="KOR CHEW OR"/>
    <n v="50000"/>
    <n v="1045"/>
    <n v="17.416666666666668"/>
    <d v="2025-04-29T00:00:00"/>
    <m/>
    <n v="1"/>
    <n v="50000"/>
    <s v="PE"/>
    <s v="725428400-NEWPRO0001"/>
    <n v="0"/>
    <n v="0"/>
    <n v="0"/>
    <n v="0"/>
    <n v="0"/>
    <n v="0"/>
    <m/>
    <m/>
    <n v="0"/>
    <m/>
    <m/>
    <m/>
    <s v="No"/>
    <n v="0"/>
    <s v="No"/>
    <m/>
    <m/>
    <s v="725428400-NEWPROCESS"/>
    <s v="S19314"/>
    <s v="SEAGATE TECHNOLOGY INTERNATIONAL (WUXI) CO., LTD"/>
    <m/>
    <n v="0"/>
    <n v="0"/>
    <n v="0"/>
    <n v="0"/>
    <n v="0"/>
    <n v="0"/>
    <m/>
    <m/>
    <m/>
    <s v="No"/>
    <m/>
    <m/>
    <m/>
    <s v="S19314"/>
    <m/>
    <m/>
    <s v="H0065125"/>
  </r>
  <r>
    <x v="1201"/>
    <n v="10000"/>
    <n v="20000"/>
    <n v="45779"/>
    <s v="502LAUGH"/>
    <s v=" 8:43:49 am"/>
    <s v="M4B4603BGJAJ110-S248100241/F0313901/E1011916"/>
    <s v="FPD29806"/>
    <x v="0"/>
    <s v="No"/>
    <n v="62"/>
    <s v="Fujishiko "/>
    <x v="2"/>
    <s v="PM42"/>
    <s v="ALEXANDER YAP KEE NYEN"/>
    <n v="30000"/>
    <n v="645"/>
    <n v="10.75"/>
    <d v="2025-04-29T00:00:00"/>
    <m/>
    <n v="1"/>
    <n v="30000"/>
    <s v="PE"/>
    <s v="725428400-NEWPRO0001"/>
    <n v="0"/>
    <n v="0"/>
    <n v="0"/>
    <n v="0"/>
    <n v="0"/>
    <n v="0"/>
    <m/>
    <m/>
    <n v="0"/>
    <m/>
    <m/>
    <m/>
    <s v="No"/>
    <n v="0"/>
    <s v="No"/>
    <m/>
    <m/>
    <s v="725428400-NEWPROCESS"/>
    <s v="S19314"/>
    <s v="SEAGATE TECHNOLOGY INTERNATIONAL (WUXI) CO., LTD"/>
    <m/>
    <n v="0"/>
    <n v="0"/>
    <n v="0"/>
    <n v="0"/>
    <n v="0"/>
    <n v="0"/>
    <m/>
    <m/>
    <m/>
    <s v="No"/>
    <m/>
    <m/>
    <m/>
    <s v="S19314"/>
    <m/>
    <m/>
    <s v="H0065125"/>
  </r>
  <r>
    <x v="1202"/>
    <n v="10000"/>
    <n v="10000"/>
    <n v="45782"/>
    <s v="502LAUGH"/>
    <s v=" 8:36:28 am"/>
    <s v="M4B4603BGJBJ211-S249100174"/>
    <s v="FPD29806"/>
    <x v="0"/>
    <s v="No"/>
    <n v="62"/>
    <s v="Fujishiko "/>
    <x v="2"/>
    <s v="PM42"/>
    <s v="ALEXANDER YAP KEE NYEN"/>
    <n v="20000"/>
    <n v="445"/>
    <n v="7.416666666666667"/>
    <d v="2025-04-29T00:00:00"/>
    <m/>
    <n v="1"/>
    <n v="20000"/>
    <s v="PE"/>
    <s v="725428400-NEWPRO0001"/>
    <n v="0"/>
    <n v="0"/>
    <n v="0"/>
    <n v="0"/>
    <n v="0"/>
    <n v="0"/>
    <m/>
    <m/>
    <n v="0"/>
    <m/>
    <m/>
    <m/>
    <s v="No"/>
    <n v="0"/>
    <s v="No"/>
    <m/>
    <m/>
    <s v="725428400-NEWPROCESS"/>
    <s v="S19314"/>
    <s v="SEAGATE TECHNOLOGY INTERNATIONAL (WUXI) CO., LTD"/>
    <m/>
    <n v="0"/>
    <n v="0"/>
    <n v="0"/>
    <n v="0"/>
    <n v="0"/>
    <n v="0"/>
    <m/>
    <m/>
    <m/>
    <s v="No"/>
    <m/>
    <m/>
    <m/>
    <s v="S19314"/>
    <m/>
    <m/>
    <s v="H0065126"/>
  </r>
  <r>
    <x v="1203"/>
    <n v="10000"/>
    <n v="10000"/>
    <n v="45785"/>
    <s v="502LAUGH"/>
    <s v=" 8:50:07 am"/>
    <s v="M4B4A05BGJCJ103-S24Y100108/F0313901"/>
    <s v="FD29782"/>
    <x v="0"/>
    <s v="No"/>
    <n v="66"/>
    <s v="Fujishiko "/>
    <x v="2"/>
    <s v="PM48"/>
    <s v="CHAN TZYY XUAN"/>
    <n v="280000"/>
    <n v="5645"/>
    <n v="94.083333333333329"/>
    <d v="2025-04-29T00:00:00"/>
    <m/>
    <n v="1"/>
    <n v="280000"/>
    <s v="PE"/>
    <s v="716626800 REVC0001"/>
    <n v="0"/>
    <n v="0"/>
    <n v="0"/>
    <n v="0"/>
    <n v="0"/>
    <n v="0"/>
    <m/>
    <m/>
    <n v="0"/>
    <m/>
    <m/>
    <m/>
    <s v="No"/>
    <n v="0"/>
    <s v="No"/>
    <m/>
    <m/>
    <s v="716626800 REVC"/>
    <s v="S19081-TH"/>
    <s v="SEAGATE TECHNOLOGY (THAILAND) LTD."/>
    <m/>
    <n v="0"/>
    <n v="0"/>
    <n v="0"/>
    <n v="0"/>
    <n v="0"/>
    <n v="0"/>
    <m/>
    <m/>
    <m/>
    <s v="No"/>
    <m/>
    <m/>
    <m/>
    <s v="S19081-TH"/>
    <m/>
    <m/>
    <s v="H0065141"/>
  </r>
  <r>
    <x v="1204"/>
    <n v="10000"/>
    <n v="20000"/>
    <n v="45779"/>
    <s v="502LAUGH"/>
    <n v="0.48241898148148149"/>
    <s v="J00WA5520/J00YE5391"/>
    <m/>
    <x v="0"/>
    <s v="Yes"/>
    <n v="111"/>
    <s v="Brotech"/>
    <x v="1"/>
    <s v="PM40"/>
    <s v="NGOI CHUN YONG"/>
    <n v="60000"/>
    <n v="1030"/>
    <n v="17.166666666666668"/>
    <d v="2025-04-29T00:00:00"/>
    <m/>
    <n v="10"/>
    <n v="600000"/>
    <s v="PE"/>
    <s v="Z512-M0001"/>
    <n v="0"/>
    <n v="600000"/>
    <n v="0"/>
    <n v="0"/>
    <n v="0"/>
    <n v="0"/>
    <m/>
    <m/>
    <n v="0"/>
    <m/>
    <m/>
    <m/>
    <m/>
    <m/>
    <m/>
    <m/>
    <m/>
    <s v="Z512-M"/>
    <s v="R18131-MEIBAN MICRO"/>
    <s v="MEIBAN MICRO PTE LTD"/>
    <m/>
    <n v="0"/>
    <n v="0"/>
    <n v="0"/>
    <n v="0"/>
    <n v="0"/>
    <n v="0"/>
    <m/>
    <m/>
    <m/>
    <s v="No"/>
    <s v="W665895"/>
    <n v="0"/>
    <m/>
    <s v="R18131-MEIBAN MICRO"/>
    <m/>
    <m/>
    <s v="S0356569"/>
  </r>
  <r>
    <x v="1205"/>
    <n v="10000"/>
    <n v="20000"/>
    <n v="45776"/>
    <s v="502LAUGH"/>
    <s v=" 4:10:20 pm"/>
    <s v="BZC040-02"/>
    <m/>
    <x v="1"/>
    <s v="Yes"/>
    <n v="76"/>
    <s v="HDS 3"/>
    <x v="2"/>
    <s v="PM46"/>
    <s v="TAN CHEE CHUN"/>
    <n v="5000"/>
    <n v="295"/>
    <n v="4.916666666666667"/>
    <d v="2025-04-29T00:00:00"/>
    <m/>
    <n v="6"/>
    <n v="30000"/>
    <s v="PE"/>
    <s v="KT-200-T0001"/>
    <n v="0"/>
    <n v="20000"/>
    <n v="10000"/>
    <n v="0"/>
    <n v="0"/>
    <n v="0"/>
    <m/>
    <m/>
    <n v="0"/>
    <m/>
    <m/>
    <m/>
    <m/>
    <m/>
    <m/>
    <m/>
    <m/>
    <s v="KT-200-T"/>
    <s v="E05203"/>
    <s v="E-Z LETTERING SERVICE"/>
    <m/>
    <n v="0"/>
    <n v="0"/>
    <n v="0"/>
    <n v="0"/>
    <n v="0"/>
    <n v="0"/>
    <m/>
    <m/>
    <m/>
    <s v="No"/>
    <s v="W665896"/>
    <n v="0"/>
    <m/>
    <s v="E05203"/>
    <m/>
    <m/>
    <s v="S0356612"/>
  </r>
  <r>
    <x v="80"/>
    <n v="10000"/>
    <n v="30000"/>
    <n v="45776"/>
    <s v="502LAUGH"/>
    <s v=" 5:42:31 pm"/>
    <s v="BVG027-04/BWK014-01"/>
    <m/>
    <x v="0"/>
    <s v="Yes"/>
    <n v="88"/>
    <s v="OKI"/>
    <x v="0"/>
    <s v="PP24"/>
    <s v="HO HON SENG"/>
    <n v="3500"/>
    <m/>
    <m/>
    <d v="2025-04-29T00:00:00"/>
    <m/>
    <n v="1"/>
    <n v="3500"/>
    <s v="PE"/>
    <s v="CE6401-9000-00080001"/>
    <n v="0"/>
    <n v="1500"/>
    <n v="2000"/>
    <n v="0"/>
    <n v="0"/>
    <n v="0"/>
    <m/>
    <m/>
    <n v="0"/>
    <m/>
    <m/>
    <m/>
    <m/>
    <m/>
    <m/>
    <m/>
    <m/>
    <s v="CE6401-9000-0008"/>
    <s v="C03043"/>
    <s v="CEI PTE LTD"/>
    <m/>
    <n v="0"/>
    <n v="0"/>
    <n v="0"/>
    <n v="0"/>
    <n v="0"/>
    <n v="0"/>
    <m/>
    <m/>
    <m/>
    <s v="No"/>
    <s v="W665665"/>
    <n v="0"/>
    <m/>
    <s v="C03043"/>
    <m/>
    <m/>
    <s v="S0356636"/>
  </r>
  <r>
    <x v="80"/>
    <n v="10000"/>
    <n v="40000"/>
    <n v="45776"/>
    <s v="502LAUGH"/>
    <s v=" 5:42:31 pm"/>
    <s v="BVG027-04/BWK014-01"/>
    <m/>
    <x v="1"/>
    <s v="Yes"/>
    <n v="60"/>
    <s v="Fujishiko UDP-5000"/>
    <x v="2"/>
    <s v="PM30"/>
    <s v="OH KIAN YUAN"/>
    <n v="3500"/>
    <n v="115"/>
    <n v="1.9166666666666667"/>
    <d v="2025-04-29T00:00:00"/>
    <m/>
    <n v="1"/>
    <n v="3500"/>
    <s v="PE"/>
    <s v="CE6401-9000-00080001"/>
    <n v="0"/>
    <n v="1500"/>
    <n v="2000"/>
    <n v="0"/>
    <n v="0"/>
    <n v="0"/>
    <m/>
    <m/>
    <n v="0"/>
    <m/>
    <m/>
    <m/>
    <m/>
    <m/>
    <m/>
    <m/>
    <m/>
    <s v="CE6401-9000-0008"/>
    <s v="C03043"/>
    <s v="CEI PTE LTD"/>
    <m/>
    <n v="0"/>
    <n v="0"/>
    <n v="0"/>
    <n v="0"/>
    <n v="0"/>
    <n v="0"/>
    <m/>
    <m/>
    <m/>
    <s v="No"/>
    <s v="W665665"/>
    <n v="0"/>
    <m/>
    <s v="C03043"/>
    <m/>
    <m/>
    <s v="S0356636"/>
  </r>
  <r>
    <x v="1206"/>
    <n v="10000"/>
    <n v="10000"/>
    <n v="45776"/>
    <s v="502LAUGH"/>
    <s v=" 5:42:57 pm"/>
    <s v="4116S1"/>
    <m/>
    <x v="0"/>
    <s v="Yes"/>
    <n v="59"/>
    <s v="SANKI SD-300 Intermittent"/>
    <x v="3"/>
    <s v="PS74"/>
    <s v="GOH CHIN TECK"/>
    <n v="2500"/>
    <n v="107.5"/>
    <n v="1.7916666666666667"/>
    <d v="2025-04-29T00:00:00"/>
    <m/>
    <n v="2"/>
    <n v="5000"/>
    <s v="PE"/>
    <s v="710553 INDEX4060001"/>
    <n v="0"/>
    <n v="5000"/>
    <n v="0"/>
    <n v="0"/>
    <n v="0"/>
    <n v="0"/>
    <m/>
    <m/>
    <n v="0"/>
    <m/>
    <m/>
    <m/>
    <m/>
    <m/>
    <m/>
    <m/>
    <m/>
    <s v="710553 INDEX406"/>
    <s v="V22000"/>
    <s v="PT VARTA MICROBATTERY INDONESIA"/>
    <m/>
    <n v="0"/>
    <n v="0"/>
    <n v="0"/>
    <n v="0"/>
    <n v="0"/>
    <n v="0"/>
    <m/>
    <m/>
    <m/>
    <s v="No"/>
    <s v="W665901"/>
    <n v="0"/>
    <m/>
    <s v="V22000"/>
    <m/>
    <m/>
    <s v="S0359015"/>
  </r>
  <r>
    <x v="1207"/>
    <n v="10000"/>
    <n v="10000"/>
    <n v="45777"/>
    <s v="502LAUGH"/>
    <s v=" 8:39:40 am"/>
    <s v="J00U11090"/>
    <m/>
    <x v="0"/>
    <s v="Yes"/>
    <n v="73"/>
    <s v="Brotech DF330"/>
    <x v="1"/>
    <s v="PM59"/>
    <s v="VOON CHAN PIN"/>
    <n v="7500"/>
    <n v="155"/>
    <n v="2.5833333333333335"/>
    <d v="2025-04-29T00:00:00"/>
    <m/>
    <n v="8"/>
    <n v="60000"/>
    <s v="PE"/>
    <s v="R638-409 REV 4.00001"/>
    <n v="0"/>
    <n v="60000"/>
    <n v="0"/>
    <n v="0"/>
    <n v="0"/>
    <n v="0"/>
    <m/>
    <m/>
    <n v="0"/>
    <m/>
    <m/>
    <m/>
    <m/>
    <m/>
    <m/>
    <m/>
    <m/>
    <s v="R638-409 REV 4.0"/>
    <s v="R18131"/>
    <s v="RESMED ASIA PTE LTD"/>
    <m/>
    <n v="0"/>
    <n v="0"/>
    <n v="0"/>
    <n v="0"/>
    <n v="0"/>
    <n v="0"/>
    <m/>
    <m/>
    <m/>
    <s v="No"/>
    <s v="W665905"/>
    <n v="0"/>
    <m/>
    <s v="R18131"/>
    <m/>
    <m/>
    <s v="S0361076"/>
  </r>
  <r>
    <x v="1208"/>
    <n v="10000"/>
    <n v="10000"/>
    <n v="45777"/>
    <s v="502LAUGH"/>
    <s v=" 8:39:40 am"/>
    <s v="M0BVI8680"/>
    <m/>
    <x v="0"/>
    <s v="Yes"/>
    <n v="94"/>
    <s v="Taiyo"/>
    <x v="3"/>
    <s v="PM09"/>
    <s v="PANG JING FULL"/>
    <n v="9000"/>
    <m/>
    <m/>
    <d v="2025-04-29T00:00:00"/>
    <m/>
    <n v="2"/>
    <n v="18000"/>
    <s v="PE"/>
    <s v="2063-772785-005-0003"/>
    <n v="0"/>
    <n v="18000"/>
    <n v="0"/>
    <n v="0"/>
    <n v="0"/>
    <n v="0"/>
    <m/>
    <m/>
    <n v="0"/>
    <m/>
    <m/>
    <m/>
    <m/>
    <m/>
    <m/>
    <m/>
    <m/>
    <s v="2063-772785-005-CG"/>
    <s v="W23041-TH"/>
    <s v="WESTERN DIGITAL STORAGE TECHNOLOGIES"/>
    <m/>
    <n v="0"/>
    <n v="0"/>
    <n v="0"/>
    <n v="0"/>
    <n v="0"/>
    <n v="0"/>
    <m/>
    <m/>
    <m/>
    <s v="No"/>
    <s v="W665911"/>
    <n v="0"/>
    <m/>
    <s v="W23041-TH"/>
    <m/>
    <m/>
    <s v="H0064807"/>
  </r>
  <r>
    <x v="1209"/>
    <n v="10000"/>
    <n v="10000"/>
    <n v="45776"/>
    <s v="502LAUGH"/>
    <s v=" 4:09:10 pm"/>
    <s v="M0BSL3800"/>
    <m/>
    <x v="0"/>
    <s v="Yes"/>
    <n v="86"/>
    <s v="Brotech DF330 "/>
    <x v="1"/>
    <s v="PM45"/>
    <s v="TAY CHIN LIONG"/>
    <n v="4500"/>
    <n v="105"/>
    <n v="1.75"/>
    <d v="2025-04-29T00:00:00"/>
    <m/>
    <n v="4"/>
    <n v="18000"/>
    <s v="PE"/>
    <s v="Z9245 REV30001"/>
    <n v="0"/>
    <n v="18000"/>
    <n v="0"/>
    <n v="0"/>
    <n v="0"/>
    <n v="0"/>
    <m/>
    <m/>
    <n v="0"/>
    <m/>
    <m/>
    <m/>
    <m/>
    <m/>
    <m/>
    <m/>
    <m/>
    <s v="Z9245 REV3"/>
    <s v="R18131"/>
    <s v="RESMED ASIA PTE LTD"/>
    <m/>
    <n v="0"/>
    <n v="0"/>
    <n v="0"/>
    <n v="0"/>
    <n v="0"/>
    <n v="0"/>
    <m/>
    <m/>
    <m/>
    <s v="No"/>
    <s v="W665672"/>
    <n v="0"/>
    <m/>
    <s v="R18131"/>
    <m/>
    <m/>
    <s v="S0361686"/>
  </r>
  <r>
    <x v="1109"/>
    <n v="10000"/>
    <n v="20000"/>
    <n v="45776"/>
    <s v="502LAUGH"/>
    <s v=" 4:40:40 pm"/>
    <s v="J00V80150"/>
    <m/>
    <x v="1"/>
    <s v="Yes"/>
    <n v="71"/>
    <s v="POLLY"/>
    <x v="2"/>
    <s v="PS95"/>
    <s v="LIM CHENG LEONG"/>
    <n v="834"/>
    <m/>
    <m/>
    <d v="2025-04-29T00:00:00"/>
    <m/>
    <n v="6"/>
    <n v="5004"/>
    <s v="PE"/>
    <n v="83615030001"/>
    <n v="0"/>
    <n v="5000"/>
    <n v="4"/>
    <n v="0"/>
    <n v="0"/>
    <n v="0"/>
    <m/>
    <m/>
    <n v="0"/>
    <m/>
    <m/>
    <m/>
    <m/>
    <m/>
    <m/>
    <m/>
    <m/>
    <n v="8361503"/>
    <s v="B02083"/>
    <s v="BECTON DICKINSON MEDICAL (S) PTE LTD"/>
    <m/>
    <n v="0"/>
    <n v="0"/>
    <n v="0"/>
    <n v="0"/>
    <n v="0"/>
    <n v="0"/>
    <m/>
    <m/>
    <m/>
    <s v="No"/>
    <s v="W665676"/>
    <n v="0"/>
    <m/>
    <s v="B02083"/>
    <m/>
    <m/>
    <s v="S0361916"/>
  </r>
  <r>
    <x v="1210"/>
    <n v="10000"/>
    <n v="10000"/>
    <n v="45777"/>
    <s v="502LAUGH"/>
    <s v=" 8:37:21 am"/>
    <s v="J00WA7080"/>
    <m/>
    <x v="0"/>
    <s v="Yes"/>
    <n v="72"/>
    <s v="Xeikon 3500"/>
    <x v="0"/>
    <s v="PM17"/>
    <s v="NG SWEE CHEA"/>
    <n v="1750"/>
    <m/>
    <m/>
    <d v="2025-04-29T00:00:00"/>
    <m/>
    <n v="4"/>
    <n v="7000"/>
    <s v="PE"/>
    <n v="5000444450001"/>
    <n v="0"/>
    <n v="5000"/>
    <n v="2000"/>
    <n v="0"/>
    <n v="0"/>
    <n v="0"/>
    <m/>
    <m/>
    <n v="0"/>
    <m/>
    <m/>
    <m/>
    <m/>
    <m/>
    <m/>
    <m/>
    <m/>
    <n v="500044445"/>
    <s v="B02083"/>
    <s v="BECTON DICKINSON MEDICAL (S) PTE LTD"/>
    <m/>
    <n v="0"/>
    <n v="0"/>
    <n v="0"/>
    <n v="0"/>
    <n v="0"/>
    <n v="0"/>
    <m/>
    <m/>
    <m/>
    <s v="No"/>
    <s v="W665677"/>
    <n v="0"/>
    <m/>
    <s v="B02083"/>
    <m/>
    <m/>
    <s v="S0361916"/>
  </r>
  <r>
    <x v="1210"/>
    <n v="10000"/>
    <n v="20000"/>
    <n v="45777"/>
    <s v="502LAUGH"/>
    <s v=" 8:37:22 am"/>
    <s v="J00WA7080"/>
    <m/>
    <x v="1"/>
    <s v="Yes"/>
    <n v="71"/>
    <s v="POLLY"/>
    <x v="2"/>
    <s v="PS95"/>
    <s v="LIM CHENG LEONG"/>
    <n v="834"/>
    <m/>
    <m/>
    <d v="2025-04-29T00:00:00"/>
    <m/>
    <n v="6"/>
    <n v="5004"/>
    <s v="PE"/>
    <n v="5000444450001"/>
    <n v="0"/>
    <n v="5000"/>
    <n v="4"/>
    <n v="0"/>
    <n v="0"/>
    <n v="0"/>
    <m/>
    <m/>
    <n v="0"/>
    <m/>
    <m/>
    <m/>
    <m/>
    <m/>
    <m/>
    <m/>
    <m/>
    <n v="500044445"/>
    <s v="B02083"/>
    <s v="BECTON DICKINSON MEDICAL (S) PTE LTD"/>
    <m/>
    <n v="0"/>
    <n v="0"/>
    <n v="0"/>
    <n v="0"/>
    <n v="0"/>
    <n v="0"/>
    <m/>
    <m/>
    <m/>
    <s v="No"/>
    <s v="W665677"/>
    <n v="0"/>
    <m/>
    <s v="B02083"/>
    <m/>
    <m/>
    <s v="S0361916"/>
  </r>
  <r>
    <x v="1211"/>
    <n v="10000"/>
    <n v="20000"/>
    <n v="45776"/>
    <s v="502LAUGH"/>
    <s v=" 4:39:41 pm"/>
    <s v="J00VB8021"/>
    <m/>
    <x v="1"/>
    <s v="Yes"/>
    <n v="71"/>
    <s v="POLLY"/>
    <x v="2"/>
    <s v="PS95"/>
    <s v="LIM CHENG LEONG"/>
    <n v="834"/>
    <m/>
    <m/>
    <d v="2025-04-29T00:00:00"/>
    <m/>
    <n v="6"/>
    <n v="5004"/>
    <s v="PE"/>
    <n v="5000514810001"/>
    <n v="0"/>
    <n v="5000"/>
    <n v="4"/>
    <n v="0"/>
    <n v="0"/>
    <n v="0"/>
    <m/>
    <m/>
    <n v="0"/>
    <m/>
    <m/>
    <m/>
    <m/>
    <m/>
    <m/>
    <m/>
    <m/>
    <n v="500051481"/>
    <s v="B02083"/>
    <s v="BECTON DICKINSON MEDICAL (S) PTE LTD"/>
    <m/>
    <n v="0"/>
    <n v="0"/>
    <n v="0"/>
    <n v="0"/>
    <n v="0"/>
    <n v="0"/>
    <m/>
    <m/>
    <m/>
    <s v="No"/>
    <s v="W665678"/>
    <n v="0"/>
    <m/>
    <s v="B02083"/>
    <m/>
    <m/>
    <s v="S0361916"/>
  </r>
  <r>
    <x v="1212"/>
    <n v="10000"/>
    <n v="10000"/>
    <n v="45777"/>
    <s v="502LAUGH"/>
    <n v="0.5379976851851852"/>
    <s v="M0BRZ2270990"/>
    <m/>
    <x v="0"/>
    <s v="Yes"/>
    <n v="78"/>
    <s v="Baby Sanki"/>
    <x v="3"/>
    <s v="PM84"/>
    <s v="TAN TAI TOH"/>
    <n v="12500"/>
    <n v="357.5"/>
    <n v="5.958333333333333"/>
    <d v="2025-04-29T00:00:00"/>
    <m/>
    <n v="4"/>
    <n v="50000"/>
    <s v="PE"/>
    <s v="5180-38640001"/>
    <n v="0"/>
    <n v="50000"/>
    <n v="0"/>
    <n v="0"/>
    <n v="0"/>
    <n v="0"/>
    <m/>
    <m/>
    <n v="0"/>
    <m/>
    <m/>
    <m/>
    <m/>
    <m/>
    <m/>
    <m/>
    <m/>
    <s v="5180-3864"/>
    <s v="H08031-JIM"/>
    <s v="HP SINGAPORE (PRIVATE) LIMITED"/>
    <m/>
    <n v="0"/>
    <n v="0"/>
    <n v="0"/>
    <n v="0"/>
    <n v="0"/>
    <n v="0"/>
    <m/>
    <m/>
    <m/>
    <s v="No"/>
    <s v="W665927"/>
    <n v="0"/>
    <m/>
    <s v="H08031-JIM"/>
    <m/>
    <m/>
    <s v="S0362216"/>
  </r>
  <r>
    <x v="232"/>
    <n v="10000"/>
    <n v="20000"/>
    <n v="45777"/>
    <s v="502LAUGH"/>
    <s v=" 1:20:37 pm"/>
    <s v="U4625S161/3830U7060"/>
    <m/>
    <x v="1"/>
    <s v="Yes"/>
    <n v="100"/>
    <s v="Vorey Digital Cut"/>
    <x v="4"/>
    <s v="PM87"/>
    <s v="LEE SHIEN WEI"/>
    <n v="500"/>
    <m/>
    <m/>
    <d v="2025-04-29T00:00:00"/>
    <m/>
    <n v="1"/>
    <n v="500"/>
    <s v="PE"/>
    <s v="19003623-I0001"/>
    <n v="0"/>
    <n v="500"/>
    <n v="0"/>
    <n v="0"/>
    <n v="0"/>
    <n v="0"/>
    <m/>
    <m/>
    <n v="0"/>
    <m/>
    <m/>
    <m/>
    <m/>
    <m/>
    <m/>
    <m/>
    <m/>
    <s v="19003623-I"/>
    <s v="I09109"/>
    <s v="IKE TECHNOLOGY"/>
    <m/>
    <n v="0"/>
    <n v="0"/>
    <n v="0"/>
    <n v="0"/>
    <n v="0"/>
    <n v="0"/>
    <m/>
    <m/>
    <m/>
    <s v="No"/>
    <s v="W665682"/>
    <n v="0"/>
    <m/>
    <s v="I09109"/>
    <m/>
    <m/>
    <s v="S0362365"/>
  </r>
  <r>
    <x v="233"/>
    <n v="10000"/>
    <n v="20000"/>
    <n v="45777"/>
    <s v="502LAUGH"/>
    <s v=" 1:21:38 pm"/>
    <s v="U4625S161/3830U7060"/>
    <m/>
    <x v="1"/>
    <s v="Yes"/>
    <n v="100"/>
    <s v="Vorey Digital Cut"/>
    <x v="4"/>
    <s v="PM87"/>
    <s v="LEE SHIEN WEI"/>
    <n v="1000"/>
    <m/>
    <m/>
    <d v="2025-04-29T00:00:00"/>
    <m/>
    <n v="1"/>
    <n v="1000"/>
    <s v="PE"/>
    <s v="19004580-I0001"/>
    <n v="0"/>
    <n v="1000"/>
    <n v="0"/>
    <n v="0"/>
    <n v="0"/>
    <n v="0"/>
    <m/>
    <m/>
    <n v="0"/>
    <m/>
    <m/>
    <m/>
    <m/>
    <m/>
    <m/>
    <m/>
    <m/>
    <s v="19004580-I"/>
    <s v="I09109"/>
    <s v="IKE TECHNOLOGY"/>
    <m/>
    <n v="0"/>
    <n v="0"/>
    <n v="0"/>
    <n v="0"/>
    <n v="0"/>
    <n v="0"/>
    <m/>
    <m/>
    <m/>
    <s v="No"/>
    <s v="W665929"/>
    <n v="0"/>
    <m/>
    <s v="I09109"/>
    <m/>
    <m/>
    <s v="S0362365"/>
  </r>
  <r>
    <x v="1042"/>
    <n v="10000"/>
    <n v="30000"/>
    <n v="45776"/>
    <s v="502LAUGH"/>
    <s v=" 2:12:27 pm"/>
    <s v="BZC040-02"/>
    <m/>
    <x v="1"/>
    <s v="Yes"/>
    <n v="76"/>
    <s v="HDS 3"/>
    <x v="2"/>
    <s v="PM46"/>
    <s v="TAN CHEE CHUN"/>
    <n v="9167"/>
    <n v="503.35"/>
    <n v="8.3891666666666662"/>
    <d v="2025-04-29T00:00:00"/>
    <m/>
    <n v="6"/>
    <n v="55002"/>
    <s v="PE"/>
    <s v="CHAMP SQ-RED0001"/>
    <n v="0"/>
    <n v="50000"/>
    <n v="5002"/>
    <n v="0"/>
    <n v="0"/>
    <n v="0"/>
    <m/>
    <m/>
    <n v="0"/>
    <m/>
    <m/>
    <m/>
    <m/>
    <m/>
    <m/>
    <m/>
    <m/>
    <s v="CHAMP SQ-RED"/>
    <s v="E05203"/>
    <s v="E-Z LETTERING SERVICE"/>
    <m/>
    <n v="0"/>
    <n v="0"/>
    <n v="0"/>
    <n v="0"/>
    <n v="0"/>
    <n v="0"/>
    <m/>
    <m/>
    <m/>
    <s v="No"/>
    <s v="W665950"/>
    <n v="0"/>
    <m/>
    <s v="E05203"/>
    <m/>
    <m/>
    <s v="S0362395"/>
  </r>
  <r>
    <x v="1213"/>
    <n v="10000"/>
    <n v="10000"/>
    <n v="45777"/>
    <s v="502LAUGH"/>
    <n v="0.53704861111111113"/>
    <s v="J00PR52011000"/>
    <m/>
    <x v="0"/>
    <s v="Yes"/>
    <n v="61"/>
    <s v="FSK 520"/>
    <x v="3"/>
    <s v="PM68"/>
    <s v="LEE KIM LIANG"/>
    <n v="500"/>
    <n v="55"/>
    <n v="0.91666666666666663"/>
    <d v="2025-04-29T00:00:00"/>
    <m/>
    <n v="1"/>
    <n v="500"/>
    <s v="PE"/>
    <s v="SGT-LABCO10010001"/>
    <n v="0"/>
    <n v="500"/>
    <n v="0"/>
    <n v="0"/>
    <n v="0"/>
    <n v="0"/>
    <m/>
    <m/>
    <n v="0"/>
    <m/>
    <m/>
    <m/>
    <m/>
    <m/>
    <m/>
    <m/>
    <m/>
    <s v="SGT-LABCO1001"/>
    <s v="S19652"/>
    <s v="SCIENTIFIC GLASS TECHNOLOGY SINGAPORE PTE LTD"/>
    <m/>
    <n v="0"/>
    <n v="0"/>
    <n v="0"/>
    <n v="0"/>
    <n v="0"/>
    <n v="0"/>
    <m/>
    <m/>
    <m/>
    <s v="No"/>
    <s v="W665961"/>
    <n v="0"/>
    <m/>
    <s v="S19652"/>
    <m/>
    <m/>
    <s v="S0362761"/>
  </r>
  <r>
    <x v="1159"/>
    <n v="10000"/>
    <n v="20000"/>
    <n v="45776"/>
    <s v="502LAUGH"/>
    <s v=" 5:42:31 pm"/>
    <s v="M0BUQ9671/M0BUF4272"/>
    <m/>
    <x v="0"/>
    <s v="Yes"/>
    <n v="29"/>
    <s v="Sanki SKP250 Full Rotary"/>
    <x v="3"/>
    <s v="PS19"/>
    <s v="SNG KOK CHENG"/>
    <n v="9000"/>
    <n v="270"/>
    <n v="4.5"/>
    <d v="2025-04-29T00:00:00"/>
    <m/>
    <n v="2"/>
    <n v="18000"/>
    <s v="PE"/>
    <s v="100823881-75367 0001"/>
    <n v="0"/>
    <n v="18000"/>
    <n v="0"/>
    <n v="0"/>
    <n v="0"/>
    <n v="0"/>
    <m/>
    <m/>
    <n v="0"/>
    <m/>
    <m/>
    <m/>
    <m/>
    <m/>
    <m/>
    <m/>
    <m/>
    <s v="100823881-75367 A"/>
    <s v="S19081-TH"/>
    <s v="SEAGATE TECHNOLOGY (THAILAND) LTD."/>
    <m/>
    <n v="0"/>
    <n v="0"/>
    <n v="0"/>
    <n v="0"/>
    <n v="0"/>
    <n v="0"/>
    <m/>
    <m/>
    <m/>
    <s v="No"/>
    <s v="W665985"/>
    <n v="0"/>
    <m/>
    <s v="S19081-TH"/>
    <m/>
    <m/>
    <s v="H0064993"/>
  </r>
  <r>
    <x v="1214"/>
    <n v="10000"/>
    <n v="10000"/>
    <n v="45779"/>
    <s v="502LAUGH"/>
    <s v=" 5:19:18 pm"/>
    <s v="M0BUQ9671"/>
    <m/>
    <x v="0"/>
    <s v="Yes"/>
    <n v="29"/>
    <s v="Sanki SKP250 Full Rotary"/>
    <x v="3"/>
    <s v="PS19"/>
    <s v="SNG KOK CHENG"/>
    <n v="24000"/>
    <n v="645"/>
    <n v="10.75"/>
    <d v="2025-04-29T00:00:00"/>
    <m/>
    <n v="2"/>
    <n v="48000"/>
    <s v="PE"/>
    <s v="100823881-75367 0001"/>
    <n v="0"/>
    <n v="48000"/>
    <n v="0"/>
    <n v="0"/>
    <n v="0"/>
    <n v="0"/>
    <m/>
    <m/>
    <n v="0"/>
    <m/>
    <m/>
    <m/>
    <m/>
    <m/>
    <m/>
    <m/>
    <m/>
    <s v="100823881-75367 A"/>
    <s v="S19081-TH"/>
    <s v="SEAGATE TECHNOLOGY (THAILAND) LTD."/>
    <m/>
    <n v="0"/>
    <n v="0"/>
    <n v="0"/>
    <n v="0"/>
    <n v="0"/>
    <n v="0"/>
    <m/>
    <m/>
    <m/>
    <s v="No"/>
    <s v="W665986"/>
    <n v="0"/>
    <m/>
    <s v="S19081-TH"/>
    <m/>
    <m/>
    <s v="H0064994"/>
  </r>
  <r>
    <x v="881"/>
    <n v="10000"/>
    <n v="30000"/>
    <n v="45777"/>
    <s v="502LAUGH"/>
    <s v=" 2:48:35 pm"/>
    <s v="10620258008/10620258003/10620258001"/>
    <m/>
    <x v="2"/>
    <s v="Yes"/>
    <n v="85"/>
    <s v="Luster AOI"/>
    <x v="5"/>
    <s v="QM78"/>
    <s v="WONG SEAU JIN"/>
    <n v="10000"/>
    <m/>
    <m/>
    <d v="2025-04-29T00:00:00"/>
    <m/>
    <n v="11"/>
    <n v="110000"/>
    <s v="PE"/>
    <s v="F6U65-80033-FT0001"/>
    <n v="0"/>
    <n v="100000"/>
    <n v="10000"/>
    <n v="0"/>
    <n v="0"/>
    <n v="0"/>
    <m/>
    <m/>
    <n v="0"/>
    <m/>
    <m/>
    <m/>
    <m/>
    <m/>
    <m/>
    <m/>
    <m/>
    <s v="F6U65-80033-FT"/>
    <s v="H08031-JIM-M"/>
    <s v="HP MALAYSIA MANUFACTURING SDN.BHD."/>
    <m/>
    <n v="0"/>
    <n v="0"/>
    <n v="0"/>
    <n v="0"/>
    <n v="0"/>
    <n v="0"/>
    <m/>
    <m/>
    <m/>
    <s v="No"/>
    <s v="W665989"/>
    <n v="0"/>
    <m/>
    <s v="H08031-JIM-M"/>
    <m/>
    <m/>
    <s v="S0363054"/>
  </r>
  <r>
    <x v="1215"/>
    <n v="10000"/>
    <n v="10000"/>
    <n v="45777"/>
    <s v="502LAUGH"/>
    <s v=" 2:30:36 pm"/>
    <s v="J00WA7080"/>
    <m/>
    <x v="0"/>
    <s v="Yes"/>
    <n v="72"/>
    <s v="Xeikon 3500"/>
    <x v="0"/>
    <s v="PM17"/>
    <s v="NG SWEE CHEA"/>
    <n v="1750"/>
    <m/>
    <m/>
    <d v="2025-04-29T00:00:00"/>
    <m/>
    <n v="4"/>
    <n v="7000"/>
    <s v="PE"/>
    <n v="83614970001"/>
    <n v="0"/>
    <n v="5000"/>
    <n v="2000"/>
    <n v="0"/>
    <n v="0"/>
    <n v="0"/>
    <m/>
    <m/>
    <n v="0"/>
    <m/>
    <m/>
    <m/>
    <m/>
    <m/>
    <m/>
    <m/>
    <m/>
    <n v="8361497"/>
    <s v="B02083"/>
    <s v="BECTON DICKINSON MEDICAL (S) PTE LTD"/>
    <m/>
    <n v="0"/>
    <n v="0"/>
    <n v="0"/>
    <n v="0"/>
    <n v="0"/>
    <n v="0"/>
    <m/>
    <m/>
    <m/>
    <s v="No"/>
    <s v="W666008"/>
    <n v="0"/>
    <m/>
    <s v="B02083"/>
    <m/>
    <m/>
    <s v="S0363133"/>
  </r>
  <r>
    <x v="1216"/>
    <n v="10000"/>
    <n v="10000"/>
    <n v="45777"/>
    <s v="502LAUGH"/>
    <s v=" 2:33:04 pm"/>
    <s v="J00WA7080"/>
    <m/>
    <x v="0"/>
    <s v="Yes"/>
    <n v="72"/>
    <s v="Xeikon 3500"/>
    <x v="0"/>
    <s v="PM17"/>
    <s v="NG SWEE CHEA"/>
    <n v="2250"/>
    <m/>
    <m/>
    <d v="2025-04-29T00:00:00"/>
    <m/>
    <n v="4"/>
    <n v="9000"/>
    <s v="PE"/>
    <n v="83615120001"/>
    <n v="0"/>
    <n v="7000"/>
    <n v="2000"/>
    <n v="0"/>
    <n v="0"/>
    <n v="0"/>
    <m/>
    <m/>
    <n v="0"/>
    <m/>
    <m/>
    <m/>
    <m/>
    <m/>
    <m/>
    <m/>
    <m/>
    <n v="8361512"/>
    <s v="B02083"/>
    <s v="BECTON DICKINSON MEDICAL (S) PTE LTD"/>
    <m/>
    <n v="0"/>
    <n v="0"/>
    <n v="0"/>
    <n v="0"/>
    <n v="0"/>
    <n v="0"/>
    <m/>
    <m/>
    <m/>
    <s v="No"/>
    <s v="W666009"/>
    <n v="0"/>
    <m/>
    <s v="B02083"/>
    <m/>
    <m/>
    <s v="S0363133"/>
  </r>
  <r>
    <x v="1217"/>
    <n v="10000"/>
    <n v="10000"/>
    <n v="45777"/>
    <s v="502LAUGH"/>
    <s v=" 8:35:39 am"/>
    <s v="J00WA7080"/>
    <m/>
    <x v="0"/>
    <s v="Yes"/>
    <n v="72"/>
    <s v="Xeikon 3500"/>
    <x v="0"/>
    <s v="PM17"/>
    <s v="NG SWEE CHEA"/>
    <n v="2000"/>
    <m/>
    <m/>
    <d v="2025-04-29T00:00:00"/>
    <m/>
    <n v="4"/>
    <n v="8000"/>
    <s v="PE"/>
    <n v="83615330001"/>
    <n v="0"/>
    <n v="6000"/>
    <n v="2000"/>
    <n v="0"/>
    <n v="0"/>
    <n v="0"/>
    <m/>
    <m/>
    <n v="0"/>
    <m/>
    <m/>
    <m/>
    <m/>
    <m/>
    <m/>
    <m/>
    <m/>
    <n v="8361533"/>
    <s v="B02083"/>
    <s v="BECTON DICKINSON MEDICAL (S) PTE LTD"/>
    <m/>
    <n v="0"/>
    <n v="0"/>
    <n v="0"/>
    <n v="0"/>
    <n v="0"/>
    <n v="0"/>
    <m/>
    <m/>
    <m/>
    <s v="No"/>
    <s v="W666010"/>
    <n v="0"/>
    <m/>
    <s v="B02083"/>
    <m/>
    <m/>
    <s v="S0363133"/>
  </r>
  <r>
    <x v="1217"/>
    <n v="10000"/>
    <n v="20000"/>
    <n v="45777"/>
    <s v="502LAUGH"/>
    <s v=" 8:35:39 am"/>
    <s v="J00WA7080"/>
    <m/>
    <x v="1"/>
    <s v="Yes"/>
    <n v="71"/>
    <s v="POLLY"/>
    <x v="2"/>
    <s v="PS95"/>
    <s v="LIM CHENG LEONG"/>
    <n v="1000"/>
    <m/>
    <m/>
    <d v="2025-04-29T00:00:00"/>
    <m/>
    <n v="6"/>
    <n v="6000"/>
    <s v="PE"/>
    <n v="83615330001"/>
    <n v="0"/>
    <n v="6000"/>
    <n v="0"/>
    <n v="0"/>
    <n v="0"/>
    <n v="0"/>
    <m/>
    <m/>
    <n v="0"/>
    <m/>
    <m/>
    <m/>
    <m/>
    <m/>
    <m/>
    <m/>
    <m/>
    <n v="8361533"/>
    <s v="B02083"/>
    <s v="BECTON DICKINSON MEDICAL (S) PTE LTD"/>
    <m/>
    <n v="0"/>
    <n v="0"/>
    <n v="0"/>
    <n v="0"/>
    <n v="0"/>
    <n v="0"/>
    <m/>
    <m/>
    <m/>
    <s v="No"/>
    <s v="W666010"/>
    <n v="0"/>
    <m/>
    <s v="B02083"/>
    <m/>
    <m/>
    <s v="S0363133"/>
  </r>
  <r>
    <x v="1218"/>
    <n v="10000"/>
    <n v="10000"/>
    <n v="45777"/>
    <s v="502LAUGH"/>
    <n v="0.54115740740740736"/>
    <s v="J00WA7080"/>
    <m/>
    <x v="0"/>
    <s v="Yes"/>
    <n v="72"/>
    <s v="Xeikon 3500"/>
    <x v="0"/>
    <s v="PM17"/>
    <s v="NG SWEE CHEA"/>
    <n v="6000"/>
    <m/>
    <m/>
    <d v="2025-04-29T00:00:00"/>
    <m/>
    <n v="4"/>
    <n v="24000"/>
    <s v="PE"/>
    <n v="5000444460001"/>
    <n v="0"/>
    <n v="20000"/>
    <n v="4000"/>
    <n v="0"/>
    <n v="0"/>
    <n v="0"/>
    <m/>
    <m/>
    <n v="0"/>
    <m/>
    <m/>
    <m/>
    <m/>
    <m/>
    <m/>
    <m/>
    <m/>
    <n v="500044446"/>
    <s v="B02083"/>
    <s v="BECTON DICKINSON MEDICAL (S) PTE LTD"/>
    <m/>
    <n v="0"/>
    <n v="0"/>
    <n v="0"/>
    <n v="0"/>
    <n v="0"/>
    <n v="0"/>
    <m/>
    <m/>
    <m/>
    <s v="No"/>
    <s v="W666012"/>
    <n v="0"/>
    <m/>
    <s v="B02083"/>
    <m/>
    <m/>
    <s v="S0363135"/>
  </r>
  <r>
    <x v="1218"/>
    <n v="10000"/>
    <n v="20000"/>
    <n v="45777"/>
    <s v="502LAUGH"/>
    <n v="0.54115740740740736"/>
    <s v="J00WA7080"/>
    <m/>
    <x v="1"/>
    <s v="Yes"/>
    <n v="71"/>
    <s v="POLLY"/>
    <x v="2"/>
    <s v="PS95"/>
    <s v="LIM CHENG LEONG"/>
    <n v="3334"/>
    <m/>
    <m/>
    <d v="2025-04-29T00:00:00"/>
    <m/>
    <n v="6"/>
    <n v="20004"/>
    <s v="PE"/>
    <n v="5000444460001"/>
    <n v="0"/>
    <n v="20000"/>
    <n v="4"/>
    <n v="0"/>
    <n v="0"/>
    <n v="0"/>
    <m/>
    <m/>
    <n v="0"/>
    <m/>
    <m/>
    <m/>
    <m/>
    <m/>
    <m/>
    <m/>
    <m/>
    <n v="500044446"/>
    <s v="B02083"/>
    <s v="BECTON DICKINSON MEDICAL (S) PTE LTD"/>
    <m/>
    <n v="0"/>
    <n v="0"/>
    <n v="0"/>
    <n v="0"/>
    <n v="0"/>
    <n v="0"/>
    <m/>
    <m/>
    <m/>
    <s v="No"/>
    <s v="W666012"/>
    <n v="0"/>
    <m/>
    <s v="B02083"/>
    <m/>
    <m/>
    <s v="S0363135"/>
  </r>
  <r>
    <x v="1219"/>
    <n v="10000"/>
    <n v="10000"/>
    <n v="45776"/>
    <s v="502LAUGH"/>
    <s v=" 4:39:41 pm"/>
    <s v="J00WA7080"/>
    <m/>
    <x v="0"/>
    <s v="Yes"/>
    <n v="72"/>
    <s v="Xeikon 3500"/>
    <x v="0"/>
    <s v="PM17"/>
    <s v="NG SWEE CHEA"/>
    <n v="1750"/>
    <m/>
    <m/>
    <d v="2025-04-29T00:00:00"/>
    <m/>
    <n v="4"/>
    <n v="7000"/>
    <s v="PE"/>
    <n v="5000514810001"/>
    <n v="0"/>
    <n v="5000"/>
    <n v="2000"/>
    <n v="0"/>
    <n v="0"/>
    <n v="0"/>
    <m/>
    <m/>
    <n v="0"/>
    <m/>
    <m/>
    <m/>
    <m/>
    <m/>
    <m/>
    <m/>
    <m/>
    <n v="500051481"/>
    <s v="B02083"/>
    <s v="BECTON DICKINSON MEDICAL (S) PTE LTD"/>
    <m/>
    <n v="0"/>
    <n v="0"/>
    <n v="0"/>
    <n v="0"/>
    <n v="0"/>
    <n v="0"/>
    <m/>
    <m/>
    <m/>
    <s v="No"/>
    <s v="W666013"/>
    <n v="0"/>
    <m/>
    <s v="B02083"/>
    <m/>
    <m/>
    <s v="S0363135"/>
  </r>
  <r>
    <x v="1219"/>
    <n v="10000"/>
    <n v="20000"/>
    <n v="45776"/>
    <s v="502LAUGH"/>
    <s v=" 4:39:41 pm"/>
    <s v="J00WA7080"/>
    <m/>
    <x v="1"/>
    <s v="Yes"/>
    <n v="71"/>
    <s v="POLLY"/>
    <x v="2"/>
    <s v="PS95"/>
    <s v="LIM CHENG LEONG"/>
    <n v="834"/>
    <m/>
    <m/>
    <d v="2025-04-29T00:00:00"/>
    <m/>
    <n v="6"/>
    <n v="5004"/>
    <s v="PE"/>
    <n v="5000514810001"/>
    <n v="0"/>
    <n v="5000"/>
    <n v="4"/>
    <n v="0"/>
    <n v="0"/>
    <n v="0"/>
    <m/>
    <m/>
    <n v="0"/>
    <m/>
    <m/>
    <m/>
    <m/>
    <m/>
    <m/>
    <m/>
    <m/>
    <n v="500051481"/>
    <s v="B02083"/>
    <s v="BECTON DICKINSON MEDICAL (S) PTE LTD"/>
    <m/>
    <n v="0"/>
    <n v="0"/>
    <n v="0"/>
    <n v="0"/>
    <n v="0"/>
    <n v="0"/>
    <m/>
    <m/>
    <m/>
    <s v="No"/>
    <s v="W666013"/>
    <n v="0"/>
    <m/>
    <s v="B02083"/>
    <m/>
    <m/>
    <s v="S0363135"/>
  </r>
  <r>
    <x v="1220"/>
    <n v="10000"/>
    <n v="10000"/>
    <n v="45777"/>
    <s v="502LAUGH"/>
    <s v=" 8:35:39 am"/>
    <s v="J00WA7080"/>
    <m/>
    <x v="0"/>
    <s v="Yes"/>
    <n v="72"/>
    <s v="Xeikon 3500"/>
    <x v="0"/>
    <s v="PM17"/>
    <s v="NG SWEE CHEA"/>
    <n v="1750"/>
    <m/>
    <m/>
    <d v="2025-04-29T00:00:00"/>
    <m/>
    <n v="4"/>
    <n v="7000"/>
    <s v="PE"/>
    <n v="5000635510001"/>
    <n v="0"/>
    <n v="5000"/>
    <n v="2000"/>
    <n v="0"/>
    <n v="0"/>
    <n v="0"/>
    <m/>
    <m/>
    <n v="0"/>
    <m/>
    <m/>
    <m/>
    <m/>
    <m/>
    <m/>
    <m/>
    <m/>
    <n v="500063551"/>
    <s v="B02083"/>
    <s v="BECTON DICKINSON MEDICAL (S) PTE LTD"/>
    <m/>
    <n v="0"/>
    <n v="0"/>
    <n v="0"/>
    <n v="0"/>
    <n v="0"/>
    <n v="0"/>
    <m/>
    <m/>
    <m/>
    <s v="No"/>
    <s v="W666015"/>
    <n v="0"/>
    <m/>
    <s v="B02083"/>
    <m/>
    <m/>
    <s v="S0363135"/>
  </r>
  <r>
    <x v="1220"/>
    <n v="10000"/>
    <n v="20000"/>
    <n v="45777"/>
    <s v="502LAUGH"/>
    <s v=" 8:35:39 am"/>
    <s v="J00WA7080"/>
    <m/>
    <x v="1"/>
    <s v="Yes"/>
    <n v="71"/>
    <s v="POLLY"/>
    <x v="2"/>
    <s v="PS95"/>
    <s v="LIM CHENG LEONG"/>
    <n v="834"/>
    <m/>
    <m/>
    <d v="2025-04-29T00:00:00"/>
    <m/>
    <n v="6"/>
    <n v="5004"/>
    <s v="PE"/>
    <n v="5000635510001"/>
    <n v="0"/>
    <n v="5000"/>
    <n v="4"/>
    <n v="0"/>
    <n v="0"/>
    <n v="0"/>
    <m/>
    <m/>
    <n v="0"/>
    <m/>
    <m/>
    <m/>
    <m/>
    <m/>
    <m/>
    <m/>
    <m/>
    <n v="500063551"/>
    <s v="B02083"/>
    <s v="BECTON DICKINSON MEDICAL (S) PTE LTD"/>
    <m/>
    <n v="0"/>
    <n v="0"/>
    <n v="0"/>
    <n v="0"/>
    <n v="0"/>
    <n v="0"/>
    <m/>
    <m/>
    <m/>
    <s v="No"/>
    <s v="W666015"/>
    <n v="0"/>
    <m/>
    <s v="B02083"/>
    <m/>
    <m/>
    <s v="S0363135"/>
  </r>
  <r>
    <x v="1221"/>
    <n v="10000"/>
    <n v="10000"/>
    <n v="45777"/>
    <s v="502LAUGH"/>
    <s v=" 8:38:25 am"/>
    <s v="J00WA7080"/>
    <m/>
    <x v="0"/>
    <s v="Yes"/>
    <n v="72"/>
    <s v="Xeikon 3500"/>
    <x v="0"/>
    <s v="PM17"/>
    <s v="NG SWEE CHEA"/>
    <n v="2500"/>
    <m/>
    <m/>
    <d v="2025-04-29T00:00:00"/>
    <m/>
    <n v="4"/>
    <n v="10000"/>
    <s v="PE"/>
    <n v="5000443910001"/>
    <n v="0"/>
    <n v="8000"/>
    <n v="2000"/>
    <n v="0"/>
    <n v="0"/>
    <n v="0"/>
    <m/>
    <m/>
    <n v="0"/>
    <m/>
    <m/>
    <m/>
    <m/>
    <m/>
    <m/>
    <m/>
    <m/>
    <n v="500044391"/>
    <s v="B02083"/>
    <s v="BECTON DICKINSON MEDICAL (S) PTE LTD"/>
    <m/>
    <n v="0"/>
    <n v="0"/>
    <n v="0"/>
    <n v="0"/>
    <n v="0"/>
    <n v="0"/>
    <m/>
    <m/>
    <m/>
    <s v="No"/>
    <s v="W666016"/>
    <n v="0"/>
    <m/>
    <s v="B02083"/>
    <m/>
    <m/>
    <s v="S0363136"/>
  </r>
  <r>
    <x v="1221"/>
    <n v="10000"/>
    <n v="20000"/>
    <n v="45777"/>
    <s v="502LAUGH"/>
    <s v=" 8:38:25 am"/>
    <s v="J00WA7080"/>
    <m/>
    <x v="1"/>
    <s v="Yes"/>
    <n v="71"/>
    <s v="POLLY"/>
    <x v="2"/>
    <s v="PS95"/>
    <s v="LIM CHENG LEONG"/>
    <n v="1334"/>
    <m/>
    <m/>
    <d v="2025-04-29T00:00:00"/>
    <m/>
    <n v="6"/>
    <n v="8004"/>
    <s v="PE"/>
    <n v="5000443910001"/>
    <n v="0"/>
    <n v="8000"/>
    <n v="4"/>
    <n v="0"/>
    <n v="0"/>
    <n v="0"/>
    <m/>
    <m/>
    <n v="0"/>
    <m/>
    <m/>
    <m/>
    <m/>
    <m/>
    <m/>
    <m/>
    <m/>
    <n v="500044391"/>
    <s v="B02083"/>
    <s v="BECTON DICKINSON MEDICAL (S) PTE LTD"/>
    <m/>
    <n v="0"/>
    <n v="0"/>
    <n v="0"/>
    <n v="0"/>
    <n v="0"/>
    <n v="0"/>
    <m/>
    <m/>
    <m/>
    <s v="No"/>
    <s v="W666016"/>
    <n v="0"/>
    <m/>
    <s v="B02083"/>
    <m/>
    <m/>
    <s v="S0363136"/>
  </r>
  <r>
    <x v="1222"/>
    <n v="10000"/>
    <n v="10000"/>
    <n v="45782"/>
    <s v="502LAUGH"/>
    <s v=" 4:14:56 pm"/>
    <s v="JOOWA46211525/JOOY05760"/>
    <m/>
    <x v="0"/>
    <s v="Yes"/>
    <n v="82"/>
    <s v="POLLY"/>
    <x v="2"/>
    <s v="PM11"/>
    <s v="TEE MENG CHAI"/>
    <n v="75000"/>
    <m/>
    <m/>
    <d v="2025-04-29T00:00:00"/>
    <m/>
    <n v="4"/>
    <n v="300000"/>
    <s v="PE"/>
    <s v="Z980 REV11.00001"/>
    <n v="0"/>
    <n v="300000"/>
    <n v="0"/>
    <n v="0"/>
    <n v="0"/>
    <n v="0"/>
    <m/>
    <m/>
    <n v="0"/>
    <m/>
    <m/>
    <m/>
    <m/>
    <m/>
    <m/>
    <m/>
    <m/>
    <s v="Z980 REV11.0"/>
    <s v="R18131-US-9001"/>
    <s v="RESMED CORP-KM"/>
    <m/>
    <n v="0"/>
    <n v="0"/>
    <n v="0"/>
    <n v="0"/>
    <n v="0"/>
    <n v="0"/>
    <m/>
    <m/>
    <m/>
    <s v="No"/>
    <s v="W666021"/>
    <n v="0"/>
    <m/>
    <s v="R18131-US-9001"/>
    <m/>
    <m/>
    <s v="S0363134"/>
  </r>
  <r>
    <x v="1223"/>
    <n v="10000"/>
    <n v="10000"/>
    <n v="45776"/>
    <s v="502LAUGH"/>
    <s v=" 2:09:29 pm"/>
    <s v="SG-5651598 01"/>
    <m/>
    <x v="0"/>
    <s v="Yes"/>
    <n v="59"/>
    <s v="SANKI SD-300 Intermittent"/>
    <x v="3"/>
    <s v="PS74"/>
    <s v="GOH CHIN TECK"/>
    <n v="1200"/>
    <n v="75"/>
    <n v="1.25"/>
    <d v="2025-04-29T00:00:00"/>
    <m/>
    <n v="10"/>
    <n v="12000"/>
    <s v="PE"/>
    <s v="20041049-WIDTH 10001"/>
    <n v="0"/>
    <n v="12000"/>
    <n v="0"/>
    <n v="0"/>
    <n v="0"/>
    <n v="0"/>
    <m/>
    <m/>
    <n v="0"/>
    <m/>
    <m/>
    <m/>
    <m/>
    <m/>
    <m/>
    <m/>
    <m/>
    <s v="20041049-WIDTH 1-07"/>
    <s v="I09180-SUNNINGDALE"/>
    <s v="SUNNINGDALE TECH LTD"/>
    <m/>
    <n v="0"/>
    <n v="0"/>
    <n v="0"/>
    <n v="0"/>
    <n v="0"/>
    <n v="0"/>
    <m/>
    <m/>
    <m/>
    <s v="No"/>
    <s v="W666037"/>
    <n v="0"/>
    <m/>
    <s v="I09180-SUNNINGDALE"/>
    <m/>
    <m/>
    <s v="S0363161"/>
  </r>
  <r>
    <x v="889"/>
    <n v="10000"/>
    <n v="30000"/>
    <n v="45777"/>
    <s v="502LAUGH"/>
    <s v=" 2:46:12 pm"/>
    <s v="10620258008/10620258003/10620258001"/>
    <m/>
    <x v="2"/>
    <s v="Yes"/>
    <n v="85"/>
    <s v="Luster AOI"/>
    <x v="5"/>
    <s v="QM78"/>
    <s v="WONG SEAU JIN"/>
    <n v="10000"/>
    <m/>
    <m/>
    <d v="2025-04-29T00:00:00"/>
    <m/>
    <n v="11"/>
    <n v="110000"/>
    <s v="PE"/>
    <s v="F6U61-80027-FT0001"/>
    <n v="0"/>
    <n v="100000"/>
    <n v="10000"/>
    <n v="0"/>
    <n v="0"/>
    <n v="0"/>
    <m/>
    <m/>
    <n v="0"/>
    <m/>
    <m/>
    <m/>
    <m/>
    <m/>
    <m/>
    <m/>
    <m/>
    <s v="F6U61-80027-FT"/>
    <s v="H08031-JIM-M"/>
    <s v="HP MALAYSIA MANUFACTURING SDN.BHD."/>
    <m/>
    <n v="0"/>
    <n v="0"/>
    <n v="0"/>
    <n v="0"/>
    <n v="0"/>
    <n v="0"/>
    <m/>
    <m/>
    <m/>
    <s v="No"/>
    <s v="W666038"/>
    <n v="0"/>
    <m/>
    <s v="H08031-JIM-M"/>
    <m/>
    <m/>
    <s v="S0363206"/>
  </r>
  <r>
    <x v="1048"/>
    <n v="10000"/>
    <n v="20000"/>
    <n v="45776"/>
    <s v="502LAUGH"/>
    <s v=" 5:40:12 pm"/>
    <s v="U532458009"/>
    <m/>
    <x v="1"/>
    <s v="Yes"/>
    <n v="60"/>
    <s v="Fujishiko UDP-5000"/>
    <x v="2"/>
    <s v="PM30"/>
    <s v="OH KIAN YUAN"/>
    <n v="1500"/>
    <n v="75"/>
    <n v="1.25"/>
    <d v="2025-04-29T00:00:00"/>
    <m/>
    <n v="2"/>
    <n v="3000"/>
    <s v="PE"/>
    <s v="ACCEPTED-55X900001"/>
    <n v="0"/>
    <n v="1000"/>
    <n v="2000"/>
    <n v="0"/>
    <n v="0"/>
    <n v="0"/>
    <m/>
    <m/>
    <n v="0"/>
    <m/>
    <m/>
    <m/>
    <m/>
    <m/>
    <m/>
    <m/>
    <m/>
    <s v="ACCEPTED-55X90"/>
    <s v="I09109"/>
    <s v="IKE TECHNOLOGY"/>
    <m/>
    <n v="0"/>
    <n v="0"/>
    <n v="0"/>
    <n v="0"/>
    <n v="0"/>
    <n v="0"/>
    <m/>
    <m/>
    <m/>
    <s v="No"/>
    <s v="W666048"/>
    <n v="0"/>
    <m/>
    <s v="I09109"/>
    <m/>
    <m/>
    <s v="S0363346"/>
  </r>
  <r>
    <x v="895"/>
    <n v="10000"/>
    <n v="30000"/>
    <n v="45777"/>
    <s v="502LAUGH"/>
    <s v=" 2:45:11 pm"/>
    <s v="10620258008/10620258003/10620258001"/>
    <m/>
    <x v="2"/>
    <s v="Yes"/>
    <n v="85"/>
    <s v="Luster AOI"/>
    <x v="5"/>
    <s v="QM78"/>
    <s v="WONG SEAU JIN"/>
    <n v="10000"/>
    <m/>
    <m/>
    <d v="2025-04-29T00:00:00"/>
    <m/>
    <n v="11"/>
    <n v="110000"/>
    <s v="PE"/>
    <s v="F6U61-80027-FT0001"/>
    <n v="0"/>
    <n v="100000"/>
    <n v="10000"/>
    <n v="0"/>
    <n v="0"/>
    <n v="0"/>
    <m/>
    <m/>
    <n v="0"/>
    <m/>
    <m/>
    <m/>
    <m/>
    <m/>
    <m/>
    <m/>
    <m/>
    <s v="F6U61-80027-FT"/>
    <s v="H08031-JIM-M"/>
    <s v="HP MALAYSIA MANUFACTURING SDN.BHD."/>
    <m/>
    <n v="0"/>
    <n v="0"/>
    <n v="0"/>
    <n v="0"/>
    <n v="0"/>
    <n v="0"/>
    <m/>
    <m/>
    <m/>
    <s v="No"/>
    <s v="W666049"/>
    <n v="0"/>
    <m/>
    <s v="H08031-JIM-M"/>
    <m/>
    <m/>
    <s v="S0363338"/>
  </r>
  <r>
    <x v="896"/>
    <n v="10000"/>
    <n v="30000"/>
    <n v="45777"/>
    <s v="502LAUGH"/>
    <s v=" 2:37:09 pm"/>
    <s v="10620258008/10620258003/10620258001"/>
    <m/>
    <x v="2"/>
    <s v="Yes"/>
    <n v="85"/>
    <s v="Luster AOI"/>
    <x v="5"/>
    <s v="QM78"/>
    <s v="WONG SEAU JIN"/>
    <n v="20000"/>
    <m/>
    <m/>
    <d v="2025-04-29T00:00:00"/>
    <m/>
    <n v="11"/>
    <n v="220000"/>
    <s v="PE"/>
    <s v="3YM55-80009-FT0001"/>
    <n v="0"/>
    <n v="200000"/>
    <n v="20000"/>
    <n v="0"/>
    <n v="0"/>
    <n v="0"/>
    <m/>
    <m/>
    <n v="0"/>
    <m/>
    <m/>
    <m/>
    <m/>
    <m/>
    <m/>
    <m/>
    <m/>
    <s v="3YM55-80009-FT"/>
    <s v="H08031-JIM-M"/>
    <s v="HP MALAYSIA MANUFACTURING SDN.BHD."/>
    <m/>
    <n v="0"/>
    <n v="0"/>
    <n v="0"/>
    <n v="0"/>
    <n v="0"/>
    <n v="0"/>
    <m/>
    <m/>
    <m/>
    <s v="No"/>
    <s v="W666051"/>
    <n v="0"/>
    <m/>
    <s v="H08031-JIM-M"/>
    <m/>
    <m/>
    <s v="S0363340"/>
  </r>
  <r>
    <x v="1224"/>
    <n v="10000"/>
    <n v="10000"/>
    <n v="45779"/>
    <s v="502LAUGH"/>
    <s v=" 2:49:55 pm"/>
    <s v="U1022S022/U1001S038"/>
    <m/>
    <x v="0"/>
    <s v="Yes"/>
    <n v="60"/>
    <s v="Fujishiko UDP-5000"/>
    <x v="2"/>
    <s v="PM30"/>
    <s v="OH KIAN YUAN"/>
    <n v="55334"/>
    <n v="1151.68"/>
    <n v="19.194666666666667"/>
    <d v="2025-04-29T00:00:00"/>
    <m/>
    <n v="3"/>
    <n v="166002"/>
    <s v="PE"/>
    <s v="BL 8X51MM0001"/>
    <n v="0"/>
    <n v="166000"/>
    <n v="2"/>
    <n v="0"/>
    <n v="0"/>
    <n v="0"/>
    <m/>
    <m/>
    <n v="0"/>
    <m/>
    <m/>
    <m/>
    <m/>
    <m/>
    <m/>
    <m/>
    <m/>
    <s v="BL 8X51MM"/>
    <s v="T20198"/>
    <s v="ST NETWORK"/>
    <m/>
    <n v="0"/>
    <n v="0"/>
    <n v="0"/>
    <n v="0"/>
    <n v="0"/>
    <n v="0"/>
    <m/>
    <m/>
    <m/>
    <s v="No"/>
    <s v="W666063"/>
    <n v="0"/>
    <m/>
    <s v="T20198"/>
    <m/>
    <m/>
    <s v="S0363377"/>
  </r>
  <r>
    <x v="1225"/>
    <n v="10000"/>
    <n v="10000"/>
    <n v="45777"/>
    <s v="502LAUGH"/>
    <s v=" 8:59:16 am"/>
    <n v="1006323"/>
    <m/>
    <x v="0"/>
    <s v="Yes"/>
    <n v="63"/>
    <s v="SANKI"/>
    <x v="2"/>
    <s v="PM80"/>
    <s v="YAP ZHI PING"/>
    <n v="2400"/>
    <n v="105"/>
    <n v="1.75"/>
    <d v="2025-04-29T00:00:00"/>
    <m/>
    <n v="50"/>
    <n v="120000"/>
    <s v="PE"/>
    <s v="709898802-EL93160001"/>
    <n v="0"/>
    <n v="120000"/>
    <n v="0"/>
    <n v="0"/>
    <n v="0"/>
    <n v="0"/>
    <m/>
    <m/>
    <n v="0"/>
    <m/>
    <m/>
    <m/>
    <m/>
    <m/>
    <m/>
    <m/>
    <m/>
    <s v="709898802-EL93164"/>
    <s v="S19314"/>
    <s v="SEAGATE TECHNOLOGY INTERNATIONAL (WUXI) CO., LTD"/>
    <m/>
    <n v="0"/>
    <n v="0"/>
    <n v="0"/>
    <n v="0"/>
    <n v="0"/>
    <n v="0"/>
    <m/>
    <m/>
    <m/>
    <s v="No"/>
    <s v="W666066"/>
    <n v="0"/>
    <m/>
    <s v="S19314"/>
    <m/>
    <m/>
    <s v="H0065017"/>
  </r>
  <r>
    <x v="1226"/>
    <n v="10000"/>
    <n v="10000"/>
    <n v="45777"/>
    <s v="502LAUGH"/>
    <s v=" 8:59:16 am"/>
    <n v="1006323"/>
    <m/>
    <x v="0"/>
    <s v="Yes"/>
    <n v="63"/>
    <s v="SANKI"/>
    <x v="2"/>
    <s v="PM80"/>
    <s v="YAP ZHI PING"/>
    <n v="4000"/>
    <n v="145"/>
    <n v="2.4166666666666665"/>
    <d v="2025-04-29T00:00:00"/>
    <m/>
    <n v="30"/>
    <n v="120000"/>
    <s v="PE"/>
    <s v="709898814-EL93160001"/>
    <n v="0"/>
    <n v="120000"/>
    <n v="0"/>
    <n v="0"/>
    <n v="0"/>
    <n v="0"/>
    <m/>
    <m/>
    <n v="0"/>
    <m/>
    <m/>
    <m/>
    <m/>
    <m/>
    <m/>
    <m/>
    <m/>
    <s v="709898814-EL93164"/>
    <s v="S19314"/>
    <s v="SEAGATE TECHNOLOGY INTERNATIONAL (WUXI) CO., LTD"/>
    <m/>
    <n v="0"/>
    <n v="0"/>
    <n v="0"/>
    <n v="0"/>
    <n v="0"/>
    <n v="0"/>
    <m/>
    <m/>
    <m/>
    <s v="No"/>
    <s v="W666067"/>
    <n v="0"/>
    <m/>
    <s v="S19314"/>
    <m/>
    <m/>
    <s v="H0065020"/>
  </r>
  <r>
    <x v="1227"/>
    <n v="10000"/>
    <n v="10000"/>
    <n v="45777"/>
    <s v="502LAUGH"/>
    <s v=" 9:01:39 am"/>
    <n v="1006323"/>
    <m/>
    <x v="0"/>
    <s v="Yes"/>
    <n v="63"/>
    <s v="SANKI"/>
    <x v="2"/>
    <s v="PM80"/>
    <s v="YAP ZHI PING"/>
    <n v="1600"/>
    <n v="85"/>
    <n v="1.4166666666666667"/>
    <d v="2025-04-29T00:00:00"/>
    <m/>
    <n v="50"/>
    <n v="80000"/>
    <s v="PE"/>
    <s v="709898802-EL93160001"/>
    <n v="0"/>
    <n v="80000"/>
    <n v="0"/>
    <n v="0"/>
    <n v="0"/>
    <n v="0"/>
    <m/>
    <m/>
    <n v="0"/>
    <m/>
    <m/>
    <m/>
    <m/>
    <m/>
    <m/>
    <m/>
    <m/>
    <s v="709898802-EL93164"/>
    <s v="S19081-TH"/>
    <s v="SEAGATE TECHNOLOGY (THAILAND) LTD."/>
    <m/>
    <n v="0"/>
    <n v="0"/>
    <n v="0"/>
    <n v="0"/>
    <n v="0"/>
    <n v="0"/>
    <m/>
    <m/>
    <m/>
    <s v="No"/>
    <s v="W666072"/>
    <n v="0"/>
    <m/>
    <s v="S19081-TH"/>
    <m/>
    <m/>
    <s v="H0065043"/>
  </r>
  <r>
    <x v="1228"/>
    <n v="10000"/>
    <n v="10000"/>
    <n v="45777"/>
    <s v="502LAUGH"/>
    <s v=" 9:01:39 am"/>
    <n v="8613409"/>
    <m/>
    <x v="0"/>
    <s v="Yes"/>
    <n v="63"/>
    <s v="SANKI"/>
    <x v="2"/>
    <s v="PM80"/>
    <s v="YAP ZHI PING"/>
    <n v="1174"/>
    <n v="74.349999999999994"/>
    <n v="1.2391666666666665"/>
    <d v="2025-04-29T00:00:00"/>
    <m/>
    <n v="75"/>
    <n v="88050"/>
    <s v="PE"/>
    <s v="730016300 REVA0001"/>
    <n v="0"/>
    <n v="88000"/>
    <n v="50"/>
    <n v="0"/>
    <n v="0"/>
    <n v="0"/>
    <m/>
    <m/>
    <n v="0"/>
    <m/>
    <m/>
    <m/>
    <m/>
    <m/>
    <m/>
    <m/>
    <m/>
    <s v="730016300 REVA"/>
    <s v="S19081-TH"/>
    <s v="SEAGATE TECHNOLOGY (THAILAND) LTD."/>
    <m/>
    <n v="0"/>
    <n v="0"/>
    <n v="0"/>
    <n v="0"/>
    <n v="0"/>
    <n v="0"/>
    <m/>
    <m/>
    <m/>
    <s v="No"/>
    <s v="W666077"/>
    <n v="0"/>
    <m/>
    <s v="S19081-TH"/>
    <m/>
    <m/>
    <s v="H0065057"/>
  </r>
  <r>
    <x v="1229"/>
    <n v="10000"/>
    <n v="10000"/>
    <n v="45777"/>
    <s v="502LAUGH"/>
    <s v=" 3:48:02 pm"/>
    <s v="J00Q283701525"/>
    <m/>
    <x v="0"/>
    <s v="Yes"/>
    <n v="86"/>
    <s v="Brotech DF330 "/>
    <x v="1"/>
    <s v="PM45"/>
    <s v="TAY CHIN LIONG"/>
    <n v="27500"/>
    <n v="488.33333333333331"/>
    <n v="8.1388888888888893"/>
    <d v="2025-04-29T00:00:00"/>
    <m/>
    <n v="2"/>
    <n v="55000"/>
    <s v="PE"/>
    <s v="PRODUCT-188X74-B0001"/>
    <n v="0"/>
    <n v="55000"/>
    <n v="0"/>
    <n v="0"/>
    <n v="0"/>
    <n v="0"/>
    <m/>
    <m/>
    <n v="0"/>
    <m/>
    <m/>
    <m/>
    <m/>
    <m/>
    <m/>
    <m/>
    <m/>
    <s v="PRODUCT-188X74-BLUE"/>
    <s v="A01259"/>
    <s v="OLAM COCOA PTE LTD"/>
    <m/>
    <n v="0"/>
    <n v="0"/>
    <n v="0"/>
    <n v="0"/>
    <n v="0"/>
    <n v="0"/>
    <m/>
    <m/>
    <m/>
    <s v="No"/>
    <s v="W666078"/>
    <n v="0"/>
    <m/>
    <s v="A01259"/>
    <m/>
    <m/>
    <s v="S0363382"/>
  </r>
  <r>
    <x v="903"/>
    <n v="10000"/>
    <n v="30000"/>
    <n v="45777"/>
    <s v="502LAUGH"/>
    <s v=" 2:40:27 pm"/>
    <s v="10620258008/10620258003/10620258001"/>
    <m/>
    <x v="2"/>
    <s v="Yes"/>
    <n v="85"/>
    <s v="Luster AOI"/>
    <x v="5"/>
    <s v="QM78"/>
    <s v="WONG SEAU JIN"/>
    <n v="10000"/>
    <m/>
    <m/>
    <d v="2025-04-29T00:00:00"/>
    <m/>
    <n v="11"/>
    <n v="110000"/>
    <s v="PE"/>
    <s v="F6U63-80027-FT0001"/>
    <n v="0"/>
    <n v="100000"/>
    <n v="10000"/>
    <n v="0"/>
    <n v="0"/>
    <n v="0"/>
    <m/>
    <m/>
    <n v="0"/>
    <m/>
    <m/>
    <m/>
    <m/>
    <m/>
    <m/>
    <m/>
    <m/>
    <s v="F6U63-80027-FT"/>
    <s v="H08031-JIM-M"/>
    <s v="HP MALAYSIA MANUFACTURING SDN.BHD."/>
    <m/>
    <n v="0"/>
    <n v="0"/>
    <n v="0"/>
    <n v="0"/>
    <n v="0"/>
    <n v="0"/>
    <m/>
    <m/>
    <m/>
    <s v="No"/>
    <s v="W666079"/>
    <n v="0"/>
    <m/>
    <s v="H08031-JIM-M"/>
    <m/>
    <m/>
    <s v="S0363384"/>
  </r>
  <r>
    <x v="1230"/>
    <n v="10000"/>
    <n v="10000"/>
    <n v="45777"/>
    <s v="502LAUGH"/>
    <s v=" 8:32:47 am"/>
    <s v="5305U8039"/>
    <m/>
    <x v="0"/>
    <s v="Yes"/>
    <n v="59"/>
    <s v="SANKI SD-300 Intermittent"/>
    <x v="3"/>
    <s v="PS74"/>
    <s v="GOH CHIN TECK"/>
    <n v="3000"/>
    <n v="120"/>
    <n v="2"/>
    <d v="2025-04-29T00:00:00"/>
    <m/>
    <n v="1"/>
    <n v="3000"/>
    <s v="PE"/>
    <s v="SCREAMER LB-80X10001"/>
    <n v="0"/>
    <n v="3000"/>
    <n v="0"/>
    <n v="0"/>
    <n v="0"/>
    <n v="0"/>
    <m/>
    <m/>
    <n v="0"/>
    <m/>
    <m/>
    <m/>
    <m/>
    <m/>
    <m/>
    <m/>
    <m/>
    <s v="SCREAMER LB-80X134MM"/>
    <s v="I09146"/>
    <s v="MICRON SEMICONDUCTOR ASIA OPERATIONS PTE LTD"/>
    <m/>
    <n v="0"/>
    <n v="0"/>
    <n v="0"/>
    <n v="0"/>
    <n v="0"/>
    <n v="0"/>
    <m/>
    <m/>
    <m/>
    <s v="No"/>
    <s v="W665797"/>
    <n v="0"/>
    <m/>
    <s v="I09146"/>
    <m/>
    <m/>
    <s v="S0363394"/>
  </r>
  <r>
    <x v="1035"/>
    <n v="10000"/>
    <n v="20000"/>
    <n v="45777"/>
    <s v="502LAUGH"/>
    <s v=" 8:34:18 am"/>
    <s v="U4A043S213/3830U7060"/>
    <m/>
    <x v="1"/>
    <s v="Yes"/>
    <n v="100"/>
    <s v="Vorey Digital Cut"/>
    <x v="4"/>
    <s v="PM87"/>
    <s v="LEE SHIEN WEI"/>
    <n v="600"/>
    <m/>
    <m/>
    <d v="2025-04-29T00:00:00"/>
    <m/>
    <n v="1"/>
    <n v="600"/>
    <s v="PE"/>
    <n v="107431260001"/>
    <n v="0"/>
    <n v="500"/>
    <n v="100"/>
    <n v="0"/>
    <n v="0"/>
    <n v="0"/>
    <m/>
    <m/>
    <n v="0"/>
    <m/>
    <m/>
    <m/>
    <m/>
    <m/>
    <m/>
    <m/>
    <m/>
    <n v="10743126"/>
    <s v="I09109"/>
    <s v="IKE TECHNOLOGY"/>
    <m/>
    <n v="0"/>
    <n v="0"/>
    <n v="0"/>
    <n v="0"/>
    <n v="0"/>
    <n v="0"/>
    <m/>
    <m/>
    <m/>
    <s v="No"/>
    <s v="W666084"/>
    <n v="0"/>
    <m/>
    <s v="I09109"/>
    <m/>
    <m/>
    <s v="S0363418"/>
  </r>
  <r>
    <x v="1168"/>
    <n v="10000"/>
    <n v="20000"/>
    <n v="45776"/>
    <s v="502LAUGH"/>
    <n v="0.46488425925925925"/>
    <s v="404190292A"/>
    <m/>
    <x v="1"/>
    <s v="Yes"/>
    <n v="71"/>
    <s v="POLLY"/>
    <x v="2"/>
    <s v="PS95"/>
    <s v="LIM CHENG LEONG"/>
    <n v="750"/>
    <m/>
    <m/>
    <d v="2025-04-29T00:00:00"/>
    <m/>
    <n v="4"/>
    <n v="3000"/>
    <s v="PE"/>
    <s v="GR-2000001"/>
    <n v="0"/>
    <n v="3000"/>
    <n v="0"/>
    <n v="0"/>
    <n v="0"/>
    <n v="0"/>
    <m/>
    <m/>
    <n v="0"/>
    <m/>
    <m/>
    <m/>
    <m/>
    <m/>
    <m/>
    <m/>
    <m/>
    <s v="GR-200"/>
    <s v="G07076"/>
    <s v="GIVAUDAN SINGAPORE PTE LTD"/>
    <m/>
    <n v="0"/>
    <n v="0"/>
    <n v="0"/>
    <n v="0"/>
    <n v="0"/>
    <n v="0"/>
    <m/>
    <m/>
    <m/>
    <s v="No"/>
    <s v="W666085"/>
    <n v="0"/>
    <m/>
    <s v="G07076"/>
    <m/>
    <m/>
    <s v="S0363419"/>
  </r>
  <r>
    <x v="1231"/>
    <n v="10000"/>
    <n v="20000"/>
    <n v="45777"/>
    <s v="502LAUGH"/>
    <s v=" 1:37:43 pm"/>
    <s v="5011707U5"/>
    <m/>
    <x v="0"/>
    <s v="Yes"/>
    <n v="22"/>
    <s v="FSK B100"/>
    <x v="3"/>
    <s v="PS13"/>
    <s v="YEE CHENG MENG"/>
    <n v="20000"/>
    <n v="445"/>
    <n v="7.416666666666667"/>
    <d v="2025-04-29T00:00:00"/>
    <m/>
    <n v="2"/>
    <n v="40000"/>
    <s v="PE"/>
    <s v="260-6167-000001"/>
    <n v="0"/>
    <n v="20000"/>
    <n v="20000"/>
    <n v="0"/>
    <n v="0"/>
    <n v="0"/>
    <m/>
    <m/>
    <n v="0"/>
    <m/>
    <m/>
    <m/>
    <m/>
    <m/>
    <m/>
    <m/>
    <m/>
    <s v="260-6167-00"/>
    <s v="J10025"/>
    <s v="JMS SINGAPORE PTE LTD"/>
    <m/>
    <n v="0"/>
    <n v="0"/>
    <n v="0"/>
    <n v="0"/>
    <n v="0"/>
    <n v="0"/>
    <m/>
    <m/>
    <m/>
    <s v="No"/>
    <s v="W666097"/>
    <n v="0"/>
    <m/>
    <s v="J10025"/>
    <m/>
    <m/>
    <s v="S0363477"/>
  </r>
  <r>
    <x v="1232"/>
    <n v="10000"/>
    <n v="10000"/>
    <n v="45777"/>
    <s v="502LAUGH"/>
    <s v=" 8:34:18 am"/>
    <s v="4090368U5"/>
    <m/>
    <x v="0"/>
    <s v="Yes"/>
    <n v="60"/>
    <s v="Fujishiko UDP-5000"/>
    <x v="2"/>
    <s v="PM30"/>
    <s v="OH KIAN YUAN"/>
    <n v="4000"/>
    <n v="125"/>
    <n v="2.0833333333333335"/>
    <d v="2025-04-29T00:00:00"/>
    <m/>
    <n v="1"/>
    <n v="4000"/>
    <s v="PE"/>
    <s v="250-8026-010001"/>
    <n v="0"/>
    <n v="4000"/>
    <n v="0"/>
    <n v="0"/>
    <n v="0"/>
    <n v="0"/>
    <m/>
    <m/>
    <n v="0"/>
    <m/>
    <m/>
    <m/>
    <m/>
    <m/>
    <m/>
    <m/>
    <m/>
    <s v="250-8026-01"/>
    <s v="J10025"/>
    <s v="JMS SINGAPORE PTE LTD"/>
    <m/>
    <n v="0"/>
    <n v="0"/>
    <n v="0"/>
    <n v="0"/>
    <n v="0"/>
    <n v="0"/>
    <m/>
    <m/>
    <m/>
    <s v="No"/>
    <s v="W666100"/>
    <n v="0"/>
    <m/>
    <s v="J10025"/>
    <m/>
    <m/>
    <s v="S0363486"/>
  </r>
  <r>
    <x v="1233"/>
    <n v="10000"/>
    <n v="10000"/>
    <n v="45783"/>
    <s v="502LAUGH"/>
    <s v=" 5:13:49 pm"/>
    <s v="SG-5440080-01"/>
    <m/>
    <x v="0"/>
    <s v="Yes"/>
    <n v="88"/>
    <s v="OKI"/>
    <x v="0"/>
    <s v="PP24"/>
    <s v="HO HON SENG"/>
    <n v="6500"/>
    <m/>
    <m/>
    <d v="2025-04-29T00:00:00"/>
    <m/>
    <n v="1"/>
    <n v="6500"/>
    <s v="PE"/>
    <s v="STOCK LBL-45X700001"/>
    <n v="0"/>
    <n v="6000"/>
    <n v="500"/>
    <n v="0"/>
    <n v="0"/>
    <n v="0"/>
    <m/>
    <m/>
    <n v="0"/>
    <m/>
    <m/>
    <m/>
    <m/>
    <m/>
    <m/>
    <m/>
    <m/>
    <s v="STOCK LBL-45X70"/>
    <s v="Z26000"/>
    <s v="CCL DESIGN SINGAPORE PTE LTD"/>
    <m/>
    <n v="0"/>
    <n v="0"/>
    <n v="0"/>
    <n v="0"/>
    <n v="0"/>
    <n v="0"/>
    <m/>
    <m/>
    <m/>
    <s v="No"/>
    <s v="W666108"/>
    <n v="0"/>
    <m/>
    <s v="Z26000"/>
    <m/>
    <m/>
    <s v="ZSA101825"/>
  </r>
  <r>
    <x v="1234"/>
    <n v="10000"/>
    <n v="20000"/>
    <n v="45776"/>
    <s v="502LAUGH"/>
    <s v=" 2:07:25 pm"/>
    <s v="J00V80150"/>
    <m/>
    <x v="1"/>
    <s v="Yes"/>
    <n v="71"/>
    <s v="POLLY"/>
    <x v="2"/>
    <s v="PS95"/>
    <s v="LIM CHENG LEONG"/>
    <n v="834"/>
    <m/>
    <m/>
    <d v="2025-04-29T00:00:00"/>
    <m/>
    <n v="6"/>
    <n v="5004"/>
    <s v="PE"/>
    <n v="5000514990001"/>
    <n v="0"/>
    <n v="5000"/>
    <n v="4"/>
    <n v="0"/>
    <n v="0"/>
    <n v="0"/>
    <m/>
    <m/>
    <n v="0"/>
    <m/>
    <m/>
    <m/>
    <m/>
    <m/>
    <m/>
    <m/>
    <m/>
    <n v="500051499"/>
    <s v="B02083"/>
    <s v="BECTON DICKINSON MEDICAL (S) PTE LTD"/>
    <m/>
    <n v="0"/>
    <n v="0"/>
    <n v="0"/>
    <n v="0"/>
    <n v="0"/>
    <n v="0"/>
    <m/>
    <m/>
    <m/>
    <s v="No"/>
    <s v="W666129"/>
    <n v="0"/>
    <m/>
    <s v="B02083"/>
    <m/>
    <m/>
    <s v="S0363765"/>
  </r>
  <r>
    <x v="1182"/>
    <n v="10000"/>
    <n v="20000"/>
    <n v="45776"/>
    <s v="502LAUGH"/>
    <n v="0.48458333333333331"/>
    <s v="E04GH3880"/>
    <m/>
    <x v="1"/>
    <s v="Yes"/>
    <n v="86"/>
    <s v="Brotech DF330 "/>
    <x v="1"/>
    <s v="PM45"/>
    <s v="TAY CHIN LIONG"/>
    <n v="1329"/>
    <n v="52.15"/>
    <n v="0.86916666666666664"/>
    <d v="2025-04-29T00:00:00"/>
    <m/>
    <n v="60"/>
    <n v="79740"/>
    <s v="PE"/>
    <n v="111818390001"/>
    <n v="0"/>
    <n v="39870"/>
    <n v="39870"/>
    <n v="0"/>
    <n v="0"/>
    <n v="0"/>
    <m/>
    <m/>
    <n v="0"/>
    <m/>
    <m/>
    <m/>
    <m/>
    <m/>
    <m/>
    <m/>
    <m/>
    <n v="11181839"/>
    <s v="I09180"/>
    <s v="ILLUMINA SINGAPORE PTE LTD"/>
    <m/>
    <n v="0"/>
    <n v="0"/>
    <n v="0"/>
    <n v="0"/>
    <n v="0"/>
    <n v="0"/>
    <m/>
    <m/>
    <m/>
    <s v="No"/>
    <s v="W666152"/>
    <n v="0"/>
    <m/>
    <s v="I09180"/>
    <m/>
    <m/>
    <s v="S0363801"/>
  </r>
  <r>
    <x v="1235"/>
    <n v="10000"/>
    <n v="10000"/>
    <n v="45777"/>
    <s v="502LAUGH"/>
    <s v=" 9:40:22 am"/>
    <n v="860909190918"/>
    <m/>
    <x v="0"/>
    <s v="Yes"/>
    <n v="79"/>
    <s v="HP Indigo 6800"/>
    <x v="0"/>
    <s v="PM16"/>
    <s v="TEO KAH JUN"/>
    <n v="64"/>
    <n v="33.200000000000003"/>
    <n v="0.55333333333333334"/>
    <d v="2025-04-29T00:00:00"/>
    <m/>
    <n v="63"/>
    <n v="4032"/>
    <s v="PE"/>
    <n v="200699060001"/>
    <n v="0"/>
    <n v="2000"/>
    <n v="2032"/>
    <n v="0"/>
    <n v="0"/>
    <n v="0"/>
    <m/>
    <m/>
    <n v="0"/>
    <m/>
    <m/>
    <m/>
    <m/>
    <m/>
    <m/>
    <m/>
    <m/>
    <n v="20069906"/>
    <s v="I09180"/>
    <s v="ILLUMINA SINGAPORE PTE LTD"/>
    <m/>
    <n v="0"/>
    <n v="0"/>
    <n v="0"/>
    <n v="0"/>
    <n v="0"/>
    <n v="0"/>
    <m/>
    <m/>
    <m/>
    <s v="No"/>
    <s v="W666153"/>
    <n v="0"/>
    <m/>
    <s v="I09180"/>
    <m/>
    <m/>
    <s v="S0363804"/>
  </r>
  <r>
    <x v="1185"/>
    <n v="10000"/>
    <n v="20000"/>
    <n v="45777"/>
    <s v="502LAUGH"/>
    <s v=" 1:19:33 pm"/>
    <s v="U5124S154/3830U7060"/>
    <m/>
    <x v="1"/>
    <s v="Yes"/>
    <n v="100"/>
    <s v="Vorey Digital Cut"/>
    <x v="4"/>
    <s v="PM87"/>
    <s v="LEE SHIEN WEI"/>
    <n v="1000"/>
    <m/>
    <m/>
    <d v="2025-04-29T00:00:00"/>
    <m/>
    <n v="1"/>
    <n v="1000"/>
    <s v="PE"/>
    <n v="190030320001"/>
    <n v="0"/>
    <n v="1000"/>
    <n v="0"/>
    <n v="0"/>
    <n v="0"/>
    <n v="0"/>
    <m/>
    <m/>
    <n v="0"/>
    <m/>
    <m/>
    <m/>
    <m/>
    <m/>
    <m/>
    <m/>
    <m/>
    <n v="19003032"/>
    <s v="I09109"/>
    <s v="IKE TECHNOLOGY"/>
    <m/>
    <n v="0"/>
    <n v="0"/>
    <n v="0"/>
    <n v="0"/>
    <n v="0"/>
    <n v="0"/>
    <m/>
    <m/>
    <m/>
    <s v="No"/>
    <s v="W666160"/>
    <n v="0"/>
    <m/>
    <s v="I09109"/>
    <m/>
    <m/>
    <s v="S0363823"/>
  </r>
  <r>
    <x v="1236"/>
    <n v="10000"/>
    <n v="10000"/>
    <n v="45777"/>
    <s v="502LAUGH"/>
    <s v=" 9:04:46 am"/>
    <n v="1006323"/>
    <m/>
    <x v="0"/>
    <s v="Yes"/>
    <n v="63"/>
    <s v="SANKI"/>
    <x v="2"/>
    <s v="PM80"/>
    <s v="YAP ZHI PING"/>
    <n v="1600"/>
    <n v="85"/>
    <n v="1.4166666666666667"/>
    <d v="2025-04-29T00:00:00"/>
    <m/>
    <n v="50"/>
    <n v="80000"/>
    <s v="PE"/>
    <s v="709898802-EL93160001"/>
    <n v="0"/>
    <n v="80000"/>
    <n v="0"/>
    <n v="0"/>
    <n v="0"/>
    <n v="0"/>
    <m/>
    <m/>
    <n v="0"/>
    <m/>
    <m/>
    <m/>
    <m/>
    <m/>
    <m/>
    <m/>
    <m/>
    <s v="709898802-EL93164"/>
    <s v="S19314"/>
    <s v="SEAGATE TECHNOLOGY INTERNATIONAL (WUXI) CO., LTD"/>
    <m/>
    <n v="0"/>
    <n v="0"/>
    <n v="0"/>
    <n v="0"/>
    <n v="0"/>
    <n v="0"/>
    <m/>
    <m/>
    <m/>
    <s v="No"/>
    <s v="W666165"/>
    <n v="0"/>
    <m/>
    <s v="S19314"/>
    <m/>
    <m/>
    <s v="H0065108"/>
  </r>
  <r>
    <x v="1237"/>
    <n v="10000"/>
    <n v="10000"/>
    <n v="45777"/>
    <s v="502LAUGH"/>
    <s v=" 9:09:44 am"/>
    <n v="1006323"/>
    <m/>
    <x v="0"/>
    <s v="Yes"/>
    <n v="63"/>
    <s v="SANKI"/>
    <x v="2"/>
    <s v="PM80"/>
    <s v="YAP ZHI PING"/>
    <n v="4000"/>
    <n v="145"/>
    <n v="2.4166666666666665"/>
    <d v="2025-04-29T00:00:00"/>
    <m/>
    <n v="30"/>
    <n v="120000"/>
    <s v="PE"/>
    <s v="709898814-EL93160001"/>
    <n v="0"/>
    <n v="120000"/>
    <n v="0"/>
    <n v="0"/>
    <n v="0"/>
    <n v="0"/>
    <m/>
    <m/>
    <n v="0"/>
    <m/>
    <m/>
    <m/>
    <m/>
    <m/>
    <m/>
    <m/>
    <m/>
    <s v="709898814-EL93164"/>
    <s v="S19314"/>
    <s v="SEAGATE TECHNOLOGY INTERNATIONAL (WUXI) CO., LTD"/>
    <m/>
    <n v="0"/>
    <n v="0"/>
    <n v="0"/>
    <n v="0"/>
    <n v="0"/>
    <n v="0"/>
    <m/>
    <m/>
    <m/>
    <s v="No"/>
    <s v="W666167"/>
    <n v="0"/>
    <m/>
    <s v="S19314"/>
    <m/>
    <m/>
    <s v="H0065112"/>
  </r>
  <r>
    <x v="1238"/>
    <n v="10000"/>
    <n v="20000"/>
    <n v="45779"/>
    <s v="502LAUGH"/>
    <s v=" 8:44:44 am"/>
    <s v="E190912129"/>
    <m/>
    <x v="0"/>
    <s v="Yes"/>
    <n v="63"/>
    <s v="SANKI"/>
    <x v="2"/>
    <s v="PM80"/>
    <s v="YAP ZHI PING"/>
    <n v="2000"/>
    <n v="95"/>
    <n v="1.5833333333333333"/>
    <d v="2025-04-29T00:00:00"/>
    <m/>
    <n v="40"/>
    <n v="80000"/>
    <s v="PE"/>
    <s v="709898817 REVB0001"/>
    <n v="0"/>
    <n v="80000"/>
    <n v="0"/>
    <n v="0"/>
    <n v="0"/>
    <n v="0"/>
    <m/>
    <m/>
    <n v="0"/>
    <m/>
    <m/>
    <m/>
    <m/>
    <m/>
    <m/>
    <m/>
    <m/>
    <s v="709898817 REVB"/>
    <s v="S19314"/>
    <s v="SEAGATE TECHNOLOGY INTERNATIONAL (WUXI) CO., LTD"/>
    <m/>
    <n v="0"/>
    <n v="0"/>
    <n v="0"/>
    <n v="0"/>
    <n v="0"/>
    <n v="0"/>
    <m/>
    <m/>
    <m/>
    <s v="No"/>
    <s v="W666169"/>
    <n v="0"/>
    <m/>
    <s v="S19314"/>
    <m/>
    <m/>
    <s v="H0065114"/>
  </r>
  <r>
    <x v="1239"/>
    <n v="10000"/>
    <n v="20000"/>
    <n v="45779"/>
    <s v="502LAUGH"/>
    <s v=" 8:44:44 am"/>
    <s v="E190912129"/>
    <m/>
    <x v="0"/>
    <s v="Yes"/>
    <n v="63"/>
    <s v="SANKI"/>
    <x v="2"/>
    <s v="PM80"/>
    <s v="YAP ZHI PING"/>
    <n v="2000"/>
    <n v="95"/>
    <n v="1.5833333333333333"/>
    <d v="2025-04-29T00:00:00"/>
    <m/>
    <n v="40"/>
    <n v="80000"/>
    <s v="PE"/>
    <s v="709898817 REVB0001"/>
    <n v="0"/>
    <n v="80000"/>
    <n v="0"/>
    <n v="0"/>
    <n v="0"/>
    <n v="0"/>
    <m/>
    <m/>
    <n v="0"/>
    <m/>
    <m/>
    <m/>
    <m/>
    <m/>
    <m/>
    <m/>
    <m/>
    <s v="709898817 REVB"/>
    <s v="S19314"/>
    <s v="SEAGATE TECHNOLOGY INTERNATIONAL (WUXI) CO., LTD"/>
    <m/>
    <n v="0"/>
    <n v="0"/>
    <n v="0"/>
    <n v="0"/>
    <n v="0"/>
    <n v="0"/>
    <m/>
    <m/>
    <m/>
    <s v="No"/>
    <s v="W666170"/>
    <n v="0"/>
    <m/>
    <s v="S19314"/>
    <m/>
    <m/>
    <s v="H0065115"/>
  </r>
  <r>
    <x v="1240"/>
    <n v="10000"/>
    <n v="10000"/>
    <n v="45777"/>
    <s v="502LAUGH"/>
    <s v=" 9:09:44 am"/>
    <n v="8613409"/>
    <m/>
    <x v="0"/>
    <s v="Yes"/>
    <n v="63"/>
    <s v="SANKI"/>
    <x v="2"/>
    <s v="PM80"/>
    <s v="YAP ZHI PING"/>
    <n v="1760"/>
    <n v="89"/>
    <n v="1.4833333333333334"/>
    <d v="2025-04-29T00:00:00"/>
    <m/>
    <n v="75"/>
    <n v="132000"/>
    <s v="PE"/>
    <s v="730016300 REVA0001"/>
    <n v="0"/>
    <n v="132000"/>
    <n v="0"/>
    <n v="0"/>
    <n v="0"/>
    <n v="0"/>
    <m/>
    <m/>
    <n v="0"/>
    <m/>
    <m/>
    <m/>
    <m/>
    <m/>
    <m/>
    <m/>
    <m/>
    <s v="730016300 REVA"/>
    <s v="S19314"/>
    <s v="SEAGATE TECHNOLOGY INTERNATIONAL (WUXI) CO., LTD"/>
    <m/>
    <n v="0"/>
    <n v="0"/>
    <n v="0"/>
    <n v="0"/>
    <n v="0"/>
    <n v="0"/>
    <m/>
    <m/>
    <m/>
    <s v="No"/>
    <s v="W666173"/>
    <n v="0"/>
    <m/>
    <s v="S19314"/>
    <m/>
    <m/>
    <s v="H0065127"/>
  </r>
  <r>
    <x v="1241"/>
    <n v="10000"/>
    <n v="10000"/>
    <n v="45777"/>
    <s v="502LAUGH"/>
    <s v=" 9:04:46 am"/>
    <n v="1006323"/>
    <m/>
    <x v="0"/>
    <s v="Yes"/>
    <n v="63"/>
    <s v="SANKI"/>
    <x v="2"/>
    <s v="PM80"/>
    <s v="YAP ZHI PING"/>
    <n v="800"/>
    <n v="65"/>
    <n v="1.0833333333333333"/>
    <d v="2025-04-29T00:00:00"/>
    <m/>
    <n v="50"/>
    <n v="40000"/>
    <s v="PE"/>
    <s v="709898802-EL93160001"/>
    <n v="0"/>
    <n v="40000"/>
    <n v="0"/>
    <n v="0"/>
    <n v="0"/>
    <n v="0"/>
    <m/>
    <m/>
    <n v="0"/>
    <m/>
    <m/>
    <m/>
    <m/>
    <m/>
    <m/>
    <m/>
    <m/>
    <s v="709898802-EL93164"/>
    <s v="S19081-TH"/>
    <s v="SEAGATE TECHNOLOGY (THAILAND) LTD."/>
    <m/>
    <n v="0"/>
    <n v="0"/>
    <n v="0"/>
    <n v="0"/>
    <n v="0"/>
    <n v="0"/>
    <m/>
    <m/>
    <m/>
    <s v="No"/>
    <s v="W666177"/>
    <n v="0"/>
    <m/>
    <s v="S19081-TH"/>
    <m/>
    <m/>
    <s v="H0065136"/>
  </r>
  <r>
    <x v="1242"/>
    <n v="10000"/>
    <n v="10000"/>
    <n v="45776"/>
    <s v="502LAUGH"/>
    <s v=" 4:12:17 pm"/>
    <s v="2908220-01"/>
    <m/>
    <x v="0"/>
    <s v="Yes"/>
    <n v="31"/>
    <s v="Sanki SKP250 Full Rotary"/>
    <x v="3"/>
    <s v="PS27"/>
    <s v="TAN TECK HEE"/>
    <n v="1000"/>
    <n v="70"/>
    <n v="1.1666666666666667"/>
    <d v="2025-04-29T00:00:00"/>
    <m/>
    <n v="1"/>
    <n v="1000"/>
    <s v="PE"/>
    <s v="XTR-140.1879.14-0001"/>
    <n v="0"/>
    <n v="1000"/>
    <n v="0"/>
    <n v="0"/>
    <n v="0"/>
    <n v="0"/>
    <m/>
    <m/>
    <n v="0"/>
    <m/>
    <m/>
    <m/>
    <m/>
    <m/>
    <m/>
    <m/>
    <m/>
    <s v="XTR-140.1879.14-S"/>
    <s v="L12161"/>
    <s v="TECAN CDMO SOLUTIONS PN SDN BHD"/>
    <m/>
    <n v="0"/>
    <n v="0"/>
    <n v="0"/>
    <n v="0"/>
    <n v="0"/>
    <n v="0"/>
    <m/>
    <m/>
    <m/>
    <s v="No"/>
    <s v="W666179"/>
    <n v="0"/>
    <m/>
    <s v="L12161"/>
    <m/>
    <m/>
    <s v="S0363837"/>
  </r>
  <r>
    <x v="1243"/>
    <n v="10000"/>
    <n v="10000"/>
    <n v="45776"/>
    <s v="502LAUGH"/>
    <s v=" 4:12:17 pm"/>
    <s v="MOBDW1880"/>
    <m/>
    <x v="0"/>
    <s v="Yes"/>
    <n v="31"/>
    <s v="Sanki SKP250 Full Rotary"/>
    <x v="3"/>
    <s v="PS27"/>
    <s v="TAN TECK HEE"/>
    <n v="500"/>
    <n v="57.5"/>
    <n v="0.95833333333333337"/>
    <d v="2025-04-29T00:00:00"/>
    <m/>
    <n v="24"/>
    <n v="12000"/>
    <s v="PE"/>
    <n v="106441050001"/>
    <n v="0"/>
    <n v="12000"/>
    <n v="0"/>
    <n v="0"/>
    <n v="0"/>
    <n v="0"/>
    <m/>
    <m/>
    <n v="0"/>
    <m/>
    <m/>
    <m/>
    <m/>
    <m/>
    <m/>
    <m/>
    <m/>
    <n v="10644105"/>
    <s v="I09109"/>
    <s v="IKE TECHNOLOGY"/>
    <m/>
    <n v="0"/>
    <n v="0"/>
    <n v="0"/>
    <n v="0"/>
    <n v="0"/>
    <n v="0"/>
    <m/>
    <m/>
    <m/>
    <s v="No"/>
    <s v="W666181"/>
    <n v="0"/>
    <m/>
    <s v="I09109"/>
    <m/>
    <m/>
    <s v="S0363841"/>
  </r>
  <r>
    <x v="1244"/>
    <n v="10000"/>
    <n v="10000"/>
    <n v="45777"/>
    <s v="502LAUGH"/>
    <s v=" 2:31:33 pm"/>
    <s v="J00WA7080"/>
    <m/>
    <x v="0"/>
    <s v="Yes"/>
    <n v="72"/>
    <s v="Xeikon 3500"/>
    <x v="0"/>
    <s v="PM17"/>
    <s v="NG SWEE CHEA"/>
    <n v="2250"/>
    <m/>
    <m/>
    <d v="2025-04-29T00:00:00"/>
    <m/>
    <n v="4"/>
    <n v="9000"/>
    <s v="PE"/>
    <n v="83615120001"/>
    <n v="0"/>
    <n v="6000"/>
    <n v="3000"/>
    <n v="0"/>
    <n v="0"/>
    <n v="0"/>
    <m/>
    <m/>
    <n v="0"/>
    <m/>
    <m/>
    <m/>
    <m/>
    <m/>
    <m/>
    <m/>
    <m/>
    <n v="8361512"/>
    <s v="B02083"/>
    <s v="BECTON DICKINSON MEDICAL (S) PTE LTD"/>
    <m/>
    <n v="0"/>
    <n v="0"/>
    <n v="0"/>
    <n v="0"/>
    <n v="0"/>
    <n v="0"/>
    <m/>
    <m/>
    <m/>
    <s v="No"/>
    <s v="W666184"/>
    <n v="0"/>
    <m/>
    <s v="B02083"/>
    <m/>
    <m/>
    <s v="S0363853"/>
  </r>
  <r>
    <x v="1244"/>
    <n v="20000"/>
    <n v="10000"/>
    <n v="45777"/>
    <s v="502LAUGH"/>
    <s v=" 2:31:33 pm"/>
    <s v="J00WA7080"/>
    <m/>
    <x v="0"/>
    <s v="Yes"/>
    <n v="72"/>
    <s v="Xeikon 3500"/>
    <x v="0"/>
    <s v="PM17"/>
    <s v="NG SWEE CHEA"/>
    <n v="3000"/>
    <m/>
    <m/>
    <d v="2025-04-29T00:00:00"/>
    <m/>
    <n v="4"/>
    <n v="12000"/>
    <s v="PE"/>
    <n v="83615120001"/>
    <n v="0"/>
    <n v="12000"/>
    <n v="0"/>
    <n v="0"/>
    <n v="0"/>
    <n v="0"/>
    <m/>
    <m/>
    <n v="0"/>
    <m/>
    <m/>
    <m/>
    <m/>
    <m/>
    <m/>
    <m/>
    <m/>
    <n v="8361512"/>
    <s v="B02083"/>
    <s v="BECTON DICKINSON MEDICAL (S) PTE LTD"/>
    <m/>
    <n v="0"/>
    <n v="0"/>
    <n v="0"/>
    <n v="0"/>
    <n v="0"/>
    <n v="0"/>
    <m/>
    <m/>
    <m/>
    <s v="No"/>
    <s v="W666184"/>
    <n v="0"/>
    <m/>
    <s v="B02083"/>
    <m/>
    <m/>
    <s v="S0363853"/>
  </r>
  <r>
    <x v="1245"/>
    <n v="10000"/>
    <n v="10000"/>
    <n v="45777"/>
    <s v="502LAUGH"/>
    <s v=" 8:37:22 am"/>
    <s v="J00WA7080"/>
    <m/>
    <x v="0"/>
    <s v="Yes"/>
    <n v="72"/>
    <s v="Xeikon 3500"/>
    <x v="0"/>
    <s v="PM17"/>
    <s v="NG SWEE CHEA"/>
    <n v="2250"/>
    <m/>
    <m/>
    <d v="2025-04-29T00:00:00"/>
    <m/>
    <n v="4"/>
    <n v="9000"/>
    <s v="PE"/>
    <n v="5000443910001"/>
    <n v="0"/>
    <n v="7000"/>
    <n v="2000"/>
    <n v="0"/>
    <n v="0"/>
    <n v="0"/>
    <m/>
    <m/>
    <n v="0"/>
    <m/>
    <m/>
    <m/>
    <m/>
    <m/>
    <m/>
    <m/>
    <m/>
    <n v="500044391"/>
    <s v="B02083"/>
    <s v="BECTON DICKINSON MEDICAL (S) PTE LTD"/>
    <m/>
    <n v="0"/>
    <n v="0"/>
    <n v="0"/>
    <n v="0"/>
    <n v="0"/>
    <n v="0"/>
    <m/>
    <m/>
    <m/>
    <s v="No"/>
    <s v="W666186"/>
    <n v="0"/>
    <m/>
    <s v="B02083"/>
    <m/>
    <m/>
    <s v="S0363853"/>
  </r>
  <r>
    <x v="1245"/>
    <n v="10000"/>
    <n v="20000"/>
    <n v="45777"/>
    <s v="502LAUGH"/>
    <s v=" 8:37:22 am"/>
    <s v="J00WA7080"/>
    <m/>
    <x v="1"/>
    <s v="Yes"/>
    <n v="71"/>
    <s v="POLLY"/>
    <x v="2"/>
    <s v="PS95"/>
    <s v="LIM CHENG LEONG"/>
    <n v="1167"/>
    <m/>
    <m/>
    <d v="2025-04-29T00:00:00"/>
    <m/>
    <n v="6"/>
    <n v="7002"/>
    <s v="PE"/>
    <n v="5000443910001"/>
    <n v="0"/>
    <n v="7000"/>
    <n v="2"/>
    <n v="0"/>
    <n v="0"/>
    <n v="0"/>
    <m/>
    <m/>
    <n v="0"/>
    <m/>
    <m/>
    <m/>
    <m/>
    <m/>
    <m/>
    <m/>
    <m/>
    <n v="500044391"/>
    <s v="B02083"/>
    <s v="BECTON DICKINSON MEDICAL (S) PTE LTD"/>
    <m/>
    <n v="0"/>
    <n v="0"/>
    <n v="0"/>
    <n v="0"/>
    <n v="0"/>
    <n v="0"/>
    <m/>
    <m/>
    <m/>
    <s v="No"/>
    <s v="W666186"/>
    <n v="0"/>
    <m/>
    <s v="B02083"/>
    <m/>
    <m/>
    <s v="S0363853"/>
  </r>
  <r>
    <x v="1246"/>
    <n v="10000"/>
    <n v="10000"/>
    <n v="45777"/>
    <s v="502LAUGH"/>
    <n v="0.53886574074074078"/>
    <s v="J00WA7080"/>
    <m/>
    <x v="0"/>
    <s v="Yes"/>
    <n v="72"/>
    <s v="Xeikon 3500"/>
    <x v="0"/>
    <s v="PM17"/>
    <s v="NG SWEE CHEA"/>
    <n v="4500"/>
    <m/>
    <m/>
    <d v="2025-04-29T00:00:00"/>
    <m/>
    <n v="4"/>
    <n v="18000"/>
    <s v="PE"/>
    <n v="5000444460001"/>
    <n v="0"/>
    <n v="15000"/>
    <n v="3000"/>
    <n v="0"/>
    <n v="0"/>
    <n v="0"/>
    <m/>
    <m/>
    <n v="0"/>
    <m/>
    <m/>
    <m/>
    <m/>
    <m/>
    <m/>
    <m/>
    <m/>
    <n v="500044446"/>
    <s v="B02083"/>
    <s v="BECTON DICKINSON MEDICAL (S) PTE LTD"/>
    <m/>
    <n v="0"/>
    <n v="0"/>
    <n v="0"/>
    <n v="0"/>
    <n v="0"/>
    <n v="0"/>
    <m/>
    <m/>
    <m/>
    <s v="No"/>
    <s v="W666187"/>
    <n v="0"/>
    <m/>
    <s v="B02083"/>
    <m/>
    <m/>
    <s v="S0363853"/>
  </r>
  <r>
    <x v="1247"/>
    <n v="10000"/>
    <n v="10000"/>
    <n v="45776"/>
    <s v="502LAUGH"/>
    <s v=" 4:39:41 pm"/>
    <s v="J00WA7080"/>
    <m/>
    <x v="0"/>
    <s v="Yes"/>
    <n v="72"/>
    <s v="Xeikon 3500"/>
    <x v="0"/>
    <s v="PM17"/>
    <s v="NG SWEE CHEA"/>
    <n v="4500"/>
    <m/>
    <m/>
    <d v="2025-04-29T00:00:00"/>
    <m/>
    <n v="4"/>
    <n v="18000"/>
    <s v="PE"/>
    <n v="5000514810001"/>
    <n v="0"/>
    <n v="15000"/>
    <n v="3000"/>
    <n v="0"/>
    <n v="0"/>
    <n v="0"/>
    <m/>
    <m/>
    <n v="0"/>
    <m/>
    <m/>
    <m/>
    <m/>
    <m/>
    <m/>
    <m/>
    <m/>
    <n v="500051481"/>
    <s v="B02083"/>
    <s v="BECTON DICKINSON MEDICAL (S) PTE LTD"/>
    <m/>
    <n v="0"/>
    <n v="0"/>
    <n v="0"/>
    <n v="0"/>
    <n v="0"/>
    <n v="0"/>
    <m/>
    <m/>
    <m/>
    <s v="No"/>
    <s v="W666188"/>
    <n v="0"/>
    <m/>
    <s v="B02083"/>
    <m/>
    <m/>
    <s v="S0363853"/>
  </r>
  <r>
    <x v="1247"/>
    <n v="10000"/>
    <n v="20000"/>
    <n v="45776"/>
    <s v="502LAUGH"/>
    <s v=" 4:39:41 pm"/>
    <s v="J00WA7080"/>
    <m/>
    <x v="1"/>
    <s v="Yes"/>
    <n v="71"/>
    <s v="POLLY"/>
    <x v="2"/>
    <s v="PS95"/>
    <s v="LIM CHENG LEONG"/>
    <n v="2500"/>
    <m/>
    <m/>
    <d v="2025-04-29T00:00:00"/>
    <m/>
    <n v="6"/>
    <n v="15000"/>
    <s v="PE"/>
    <n v="5000514810001"/>
    <n v="0"/>
    <n v="15000"/>
    <n v="0"/>
    <n v="0"/>
    <n v="0"/>
    <n v="0"/>
    <m/>
    <m/>
    <n v="0"/>
    <m/>
    <m/>
    <m/>
    <m/>
    <m/>
    <m/>
    <m/>
    <m/>
    <n v="500051481"/>
    <s v="B02083"/>
    <s v="BECTON DICKINSON MEDICAL (S) PTE LTD"/>
    <m/>
    <n v="0"/>
    <n v="0"/>
    <n v="0"/>
    <n v="0"/>
    <n v="0"/>
    <n v="0"/>
    <m/>
    <m/>
    <m/>
    <s v="No"/>
    <s v="W666188"/>
    <n v="0"/>
    <m/>
    <s v="B02083"/>
    <m/>
    <m/>
    <s v="S0363853"/>
  </r>
  <r>
    <x v="1248"/>
    <n v="10000"/>
    <n v="10000"/>
    <n v="45776"/>
    <s v="502LAUGH"/>
    <s v=" 2:07:25 pm"/>
    <n v="412272026"/>
    <m/>
    <x v="0"/>
    <s v="Yes"/>
    <n v="82"/>
    <s v="POLLY"/>
    <x v="2"/>
    <s v="PM11"/>
    <s v="TEE MENG CHAI"/>
    <n v="250"/>
    <m/>
    <m/>
    <d v="2025-04-29T00:00:00"/>
    <m/>
    <n v="2"/>
    <n v="500"/>
    <s v="PE"/>
    <s v="127751-95X115MM0001"/>
    <n v="0"/>
    <n v="500"/>
    <n v="0"/>
    <n v="0"/>
    <n v="0"/>
    <n v="0"/>
    <m/>
    <m/>
    <n v="0"/>
    <m/>
    <m/>
    <m/>
    <m/>
    <m/>
    <m/>
    <m/>
    <m/>
    <n v="128906"/>
    <s v="R18120"/>
    <s v="REC SOLAR PTE LTD"/>
    <m/>
    <n v="0"/>
    <n v="0"/>
    <n v="0"/>
    <n v="0"/>
    <n v="0"/>
    <n v="0"/>
    <m/>
    <m/>
    <m/>
    <s v="No"/>
    <s v="W666190"/>
    <n v="0"/>
    <m/>
    <s v="R18120"/>
    <m/>
    <m/>
    <s v="ZSA101832"/>
  </r>
  <r>
    <x v="1249"/>
    <n v="10000"/>
    <n v="10000"/>
    <n v="45776"/>
    <s v="502LAUGH"/>
    <n v="0.46488425925925925"/>
    <s v="4149S1"/>
    <m/>
    <x v="0"/>
    <s v="Yes"/>
    <n v="82"/>
    <s v="POLLY"/>
    <x v="2"/>
    <s v="PM11"/>
    <s v="TEE MENG CHAI"/>
    <n v="4"/>
    <m/>
    <m/>
    <d v="2025-04-29T00:00:00"/>
    <m/>
    <n v="30"/>
    <n v="120"/>
    <s v="PE"/>
    <s v="18P9298 EC H80650001"/>
    <n v="0"/>
    <n v="100"/>
    <n v="20"/>
    <n v="0"/>
    <n v="0"/>
    <n v="0"/>
    <m/>
    <m/>
    <n v="0"/>
    <m/>
    <m/>
    <m/>
    <m/>
    <m/>
    <m/>
    <m/>
    <m/>
    <s v="18P9298 EC H82119"/>
    <s v="N14152-IBM HK"/>
    <s v="SUPPLY TECHNOLOGIES LTD"/>
    <m/>
    <n v="0"/>
    <n v="0"/>
    <n v="0"/>
    <n v="0"/>
    <n v="0"/>
    <n v="0"/>
    <m/>
    <m/>
    <m/>
    <s v="No"/>
    <s v="W666194"/>
    <n v="0"/>
    <m/>
    <s v="N14152-IBM HK"/>
    <m/>
    <m/>
    <s v="ZSA101834"/>
  </r>
  <r>
    <x v="1250"/>
    <n v="10000"/>
    <n v="10000"/>
    <n v="45783"/>
    <s v="502LAUGH"/>
    <s v=" 8:48:54 am"/>
    <s v="M0BTV4703"/>
    <s v="FSC31228"/>
    <x v="0"/>
    <s v="No"/>
    <n v="65"/>
    <s v="Sanki SDR300"/>
    <x v="2"/>
    <s v="PMJ7"/>
    <s v="FOONG SEL YI"/>
    <n v="62000"/>
    <n v="1595"/>
    <n v="26.583333333333332"/>
    <d v="2025-04-30T00:00:00"/>
    <m/>
    <n v="2"/>
    <n v="124000"/>
    <s v="PE"/>
    <s v="0F26707 EC C28470001"/>
    <n v="0"/>
    <n v="0"/>
    <n v="0"/>
    <n v="0"/>
    <n v="0"/>
    <n v="0"/>
    <m/>
    <m/>
    <n v="0"/>
    <m/>
    <m/>
    <m/>
    <s v="No"/>
    <n v="0"/>
    <s v="No"/>
    <m/>
    <m/>
    <s v="0F26707 EC C28477"/>
    <s v="I09082-TL"/>
    <s v="WESTERN DIGITAL STORAGE TECHNOLOGIES"/>
    <m/>
    <n v="0"/>
    <n v="0"/>
    <n v="0"/>
    <n v="0"/>
    <n v="0"/>
    <n v="0"/>
    <m/>
    <m/>
    <m/>
    <s v="No"/>
    <m/>
    <m/>
    <m/>
    <s v="I09082-TL"/>
    <m/>
    <m/>
    <s v="H0064925"/>
  </r>
  <r>
    <x v="985"/>
    <n v="10000"/>
    <n v="50000"/>
    <n v="45779"/>
    <s v="502LAUGH"/>
    <n v="0.48321759259259262"/>
    <s v="4112210U5"/>
    <s v="BC13869"/>
    <x v="1"/>
    <s v="No"/>
    <n v="92"/>
    <s v="Polly Digital Cut"/>
    <x v="4"/>
    <s v="PM87"/>
    <s v="LEE SHIEN WEI"/>
    <n v="1200"/>
    <m/>
    <m/>
    <d v="2025-04-30T00:00:00"/>
    <m/>
    <n v="1"/>
    <n v="1200"/>
    <s v="PE"/>
    <s v="810480 INDEX4000001"/>
    <n v="0"/>
    <n v="0"/>
    <n v="0"/>
    <n v="0"/>
    <n v="0"/>
    <n v="0"/>
    <m/>
    <m/>
    <n v="0"/>
    <m/>
    <m/>
    <m/>
    <s v="No"/>
    <n v="0"/>
    <s v="No"/>
    <m/>
    <m/>
    <s v="810480 INDEX400"/>
    <s v="V22000"/>
    <s v="PT VARTA MICROBATTERY INDONESIA"/>
    <m/>
    <n v="0"/>
    <n v="0"/>
    <n v="0"/>
    <n v="0"/>
    <n v="0"/>
    <n v="0"/>
    <m/>
    <m/>
    <m/>
    <s v="No"/>
    <m/>
    <m/>
    <m/>
    <s v="V22000"/>
    <m/>
    <m/>
    <s v="S0363131"/>
  </r>
  <r>
    <x v="1101"/>
    <n v="10000"/>
    <n v="40000"/>
    <n v="45790"/>
    <s v="502LAUGH"/>
    <s v=" 8:47:27 am"/>
    <n v="10620258073"/>
    <s v="FBC30768"/>
    <x v="1"/>
    <s v="No"/>
    <n v="77"/>
    <s v="Brotech DF330 "/>
    <x v="1"/>
    <s v="PM74"/>
    <s v="YONG CHEE SOON"/>
    <n v="1364"/>
    <n v="52.733333333333334"/>
    <n v="0.87888888888888894"/>
    <d v="2025-04-30T00:00:00"/>
    <m/>
    <n v="66"/>
    <n v="90024"/>
    <s v="PE"/>
    <s v="E5Z02-80008-FT0001"/>
    <n v="0"/>
    <n v="0"/>
    <n v="0"/>
    <n v="0"/>
    <n v="0"/>
    <n v="0"/>
    <m/>
    <m/>
    <n v="0"/>
    <m/>
    <m/>
    <m/>
    <s v="No"/>
    <n v="0"/>
    <s v="No"/>
    <m/>
    <m/>
    <s v="E5Z02-80008-FT"/>
    <s v="H08031-JIM-M"/>
    <s v="HP MALAYSIA MANUFACTURING SDN.BHD."/>
    <m/>
    <n v="0"/>
    <n v="0"/>
    <n v="0"/>
    <n v="0"/>
    <n v="0"/>
    <n v="0"/>
    <m/>
    <m/>
    <m/>
    <s v="No"/>
    <m/>
    <m/>
    <m/>
    <s v="H08031-JIM-M"/>
    <m/>
    <m/>
    <s v="S0363207"/>
  </r>
  <r>
    <x v="1103"/>
    <n v="10000"/>
    <n v="20000"/>
    <n v="45790"/>
    <s v="502LAUGH"/>
    <s v=" 8:51:04 am"/>
    <n v="10620258072"/>
    <s v="FBC30768"/>
    <x v="1"/>
    <s v="No"/>
    <n v="77"/>
    <s v="Brotech DF330 "/>
    <x v="1"/>
    <s v="PM74"/>
    <s v="YONG CHEE SOON"/>
    <n v="1364"/>
    <n v="52.733333333333334"/>
    <n v="0.87888888888888894"/>
    <d v="2025-04-30T00:00:00"/>
    <m/>
    <n v="66"/>
    <n v="90024"/>
    <s v="PE"/>
    <s v="E5Z01-80008-FT0001"/>
    <n v="0"/>
    <n v="0"/>
    <n v="0"/>
    <n v="0"/>
    <n v="0"/>
    <n v="0"/>
    <m/>
    <m/>
    <n v="0"/>
    <m/>
    <m/>
    <m/>
    <s v="No"/>
    <n v="0"/>
    <s v="No"/>
    <m/>
    <m/>
    <s v="E5Z01-80008-FT"/>
    <s v="H08031-JIM-M"/>
    <s v="HP MALAYSIA MANUFACTURING SDN.BHD."/>
    <m/>
    <n v="0"/>
    <n v="0"/>
    <n v="0"/>
    <n v="0"/>
    <n v="0"/>
    <n v="0"/>
    <m/>
    <m/>
    <m/>
    <s v="No"/>
    <m/>
    <m/>
    <m/>
    <s v="H08031-JIM-M"/>
    <m/>
    <m/>
    <s v="S0363228"/>
  </r>
  <r>
    <x v="1104"/>
    <n v="10000"/>
    <n v="20000"/>
    <n v="45790"/>
    <s v="502LAUGH"/>
    <s v=" 8:48:47 am"/>
    <n v="10620258072"/>
    <s v="FBC30768"/>
    <x v="1"/>
    <s v="No"/>
    <n v="77"/>
    <s v="Brotech DF330 "/>
    <x v="1"/>
    <s v="PM74"/>
    <s v="YONG CHEE SOON"/>
    <n v="1364"/>
    <n v="52.733333333333334"/>
    <n v="0.87888888888888894"/>
    <d v="2025-04-30T00:00:00"/>
    <m/>
    <n v="66"/>
    <n v="90024"/>
    <s v="PE"/>
    <s v="3JB27-800010001"/>
    <n v="0"/>
    <n v="0"/>
    <n v="0"/>
    <n v="0"/>
    <n v="0"/>
    <n v="0"/>
    <m/>
    <m/>
    <n v="0"/>
    <m/>
    <m/>
    <m/>
    <s v="No"/>
    <n v="0"/>
    <s v="No"/>
    <m/>
    <m/>
    <s v="3JB27-80001"/>
    <s v="H08031-JIM-M"/>
    <s v="HP MALAYSIA MANUFACTURING SDN.BHD."/>
    <m/>
    <n v="0"/>
    <n v="0"/>
    <n v="0"/>
    <n v="0"/>
    <n v="0"/>
    <n v="0"/>
    <m/>
    <m/>
    <m/>
    <s v="No"/>
    <m/>
    <m/>
    <m/>
    <s v="H08031-JIM-M"/>
    <m/>
    <m/>
    <s v="S0363335"/>
  </r>
  <r>
    <x v="1251"/>
    <n v="10000"/>
    <n v="20000"/>
    <n v="45779"/>
    <s v="502LAUGH"/>
    <s v=" 8:37:29 am"/>
    <s v="5032701U5"/>
    <s v="FSC30839A"/>
    <x v="0"/>
    <s v="No"/>
    <n v="94"/>
    <s v="Taiyo"/>
    <x v="3"/>
    <s v="PM09"/>
    <s v="PANG JING FULL"/>
    <n v="3000"/>
    <m/>
    <m/>
    <d v="2025-04-30T00:00:00"/>
    <m/>
    <n v="4"/>
    <n v="12000"/>
    <s v="PE"/>
    <s v="0B49097 REVAA0001"/>
    <n v="0"/>
    <n v="0"/>
    <n v="0"/>
    <n v="0"/>
    <n v="0"/>
    <n v="0"/>
    <m/>
    <m/>
    <n v="0"/>
    <m/>
    <m/>
    <m/>
    <s v="No"/>
    <n v="0"/>
    <s v="No"/>
    <m/>
    <m/>
    <s v="0B49097 REVAA"/>
    <s v="W23041-TH"/>
    <s v="WESTERN DIGITAL STORAGE TECHNOLOGIES"/>
    <m/>
    <n v="0"/>
    <n v="0"/>
    <n v="0"/>
    <n v="0"/>
    <n v="0"/>
    <n v="0"/>
    <m/>
    <m/>
    <m/>
    <s v="No"/>
    <m/>
    <m/>
    <m/>
    <s v="W23041-TH"/>
    <m/>
    <m/>
    <s v="H0065069"/>
  </r>
  <r>
    <x v="1252"/>
    <n v="10000"/>
    <n v="10000"/>
    <n v="45777"/>
    <s v="502LAUGH"/>
    <s v=" 5:00:04 pm"/>
    <s v="5032701U5"/>
    <s v="FSC30839A"/>
    <x v="0"/>
    <s v="No"/>
    <n v="94"/>
    <s v="Taiyo"/>
    <x v="3"/>
    <s v="PM09"/>
    <s v="PANG JING FULL"/>
    <n v="3000"/>
    <m/>
    <m/>
    <d v="2025-04-30T00:00:00"/>
    <m/>
    <n v="4"/>
    <n v="12000"/>
    <s v="PE"/>
    <s v="0B49097 REVAA0001"/>
    <n v="0"/>
    <n v="0"/>
    <n v="0"/>
    <n v="0"/>
    <n v="0"/>
    <n v="0"/>
    <m/>
    <m/>
    <n v="0"/>
    <m/>
    <m/>
    <m/>
    <s v="No"/>
    <n v="0"/>
    <s v="No"/>
    <m/>
    <m/>
    <s v="0B49097 REVAA"/>
    <s v="W23041-TH"/>
    <s v="WESTERN DIGITAL STORAGE TECHNOLOGIES"/>
    <m/>
    <n v="0"/>
    <n v="0"/>
    <n v="0"/>
    <n v="0"/>
    <n v="0"/>
    <n v="0"/>
    <m/>
    <m/>
    <m/>
    <s v="No"/>
    <m/>
    <m/>
    <m/>
    <s v="W23041-TH"/>
    <m/>
    <m/>
    <s v="H0065070"/>
  </r>
  <r>
    <x v="1253"/>
    <n v="10000"/>
    <n v="10000"/>
    <n v="45791"/>
    <s v="502LAUGH"/>
    <n v="0.45785879629629628"/>
    <s v="W02024/5285/80117500/XHX24911A1407/XHX2410261104/1001653"/>
    <s v="FSC31945 SET"/>
    <x v="0"/>
    <s v="No"/>
    <n v="103"/>
    <s v="HDS"/>
    <x v="2"/>
    <s v="PM55"/>
    <s v="CHAN SAU PENG"/>
    <n v="38125"/>
    <n v="1300.8333333333333"/>
    <n v="21.680555555555554"/>
    <d v="2025-04-30T00:00:00"/>
    <m/>
    <n v="8"/>
    <n v="305000"/>
    <s v="PE"/>
    <s v="MT273730001"/>
    <n v="0"/>
    <n v="0"/>
    <n v="0"/>
    <n v="0"/>
    <n v="0"/>
    <n v="0"/>
    <m/>
    <m/>
    <n v="0"/>
    <m/>
    <m/>
    <m/>
    <s v="No"/>
    <n v="0"/>
    <s v="No"/>
    <m/>
    <m/>
    <s v="MT27373"/>
    <s v="Z26002"/>
    <s v="CCL DESIGN (PENANG) SDN. BHD."/>
    <m/>
    <n v="0"/>
    <n v="0"/>
    <n v="0"/>
    <n v="0"/>
    <n v="0"/>
    <n v="0"/>
    <m/>
    <m/>
    <m/>
    <s v="No"/>
    <m/>
    <m/>
    <m/>
    <s v="Z26002"/>
    <m/>
    <m/>
    <s v="S0363472"/>
  </r>
  <r>
    <x v="1106"/>
    <n v="10000"/>
    <n v="20000"/>
    <n v="45782"/>
    <s v="502LAUGH"/>
    <n v="0.47471064814814817"/>
    <s v="5011707U5"/>
    <s v="SC20721"/>
    <x v="0"/>
    <s v="No"/>
    <n v="22"/>
    <s v="FSK B100"/>
    <x v="3"/>
    <s v="PS13"/>
    <s v="YEE CHENG MENG"/>
    <n v="20000"/>
    <n v="445"/>
    <n v="7.416666666666667"/>
    <d v="2025-04-30T00:00:00"/>
    <m/>
    <n v="2"/>
    <n v="40000"/>
    <s v="PE"/>
    <s v="260-6167-000001"/>
    <n v="0"/>
    <n v="0"/>
    <n v="0"/>
    <n v="0"/>
    <n v="0"/>
    <n v="0"/>
    <m/>
    <m/>
    <n v="0"/>
    <m/>
    <m/>
    <m/>
    <s v="No"/>
    <n v="0"/>
    <s v="No"/>
    <m/>
    <m/>
    <s v="260-6167-00"/>
    <s v="J10025"/>
    <s v="JMS SINGAPORE PTE LTD"/>
    <m/>
    <n v="0"/>
    <n v="0"/>
    <n v="0"/>
    <n v="0"/>
    <n v="0"/>
    <n v="0"/>
    <m/>
    <m/>
    <m/>
    <s v="No"/>
    <m/>
    <m/>
    <m/>
    <s v="J10025"/>
    <m/>
    <m/>
    <s v="S0363478"/>
  </r>
  <r>
    <x v="1254"/>
    <n v="10000"/>
    <n v="10000"/>
    <n v="45785"/>
    <s v="502LAUGH"/>
    <s v=" 9:30:46 am"/>
    <s v="U3117S008/BYA003-02"/>
    <s v="D22523"/>
    <x v="0"/>
    <s v="No"/>
    <n v="88"/>
    <s v="OKI"/>
    <x v="0"/>
    <s v="PP24"/>
    <s v="HO HON SENG"/>
    <n v="1500"/>
    <m/>
    <m/>
    <d v="2025-04-30T00:00:00"/>
    <m/>
    <n v="1"/>
    <n v="1500"/>
    <s v="PE"/>
    <s v="AC0003740001"/>
    <n v="0"/>
    <n v="0"/>
    <n v="0"/>
    <n v="0"/>
    <n v="0"/>
    <n v="0"/>
    <m/>
    <m/>
    <n v="0"/>
    <m/>
    <m/>
    <m/>
    <s v="No"/>
    <n v="0"/>
    <s v="No"/>
    <m/>
    <m/>
    <s v="AC000374"/>
    <s v="T20287"/>
    <s v="TECHCOM TECHNOLOGY PTE LTD"/>
    <m/>
    <n v="0"/>
    <n v="0"/>
    <n v="0"/>
    <n v="0"/>
    <n v="0"/>
    <n v="0"/>
    <m/>
    <m/>
    <m/>
    <s v="No"/>
    <m/>
    <m/>
    <m/>
    <s v="T20287"/>
    <m/>
    <m/>
    <s v="S0363758"/>
  </r>
  <r>
    <x v="1255"/>
    <n v="10000"/>
    <n v="10000"/>
    <n v="45785"/>
    <s v="502LAUGH"/>
    <n v="0.4306712962962963"/>
    <s v="SG-5317311 01"/>
    <s v="BC01602"/>
    <x v="0"/>
    <s v="No"/>
    <n v="88"/>
    <s v="OKI"/>
    <x v="0"/>
    <s v="PP24"/>
    <s v="HO HON SENG"/>
    <n v="2300"/>
    <m/>
    <m/>
    <d v="2025-04-30T00:00:00"/>
    <m/>
    <n v="3"/>
    <n v="6900"/>
    <s v="PE"/>
    <s v="VERIFIED LABEL0001"/>
    <n v="0"/>
    <n v="0"/>
    <n v="0"/>
    <n v="0"/>
    <n v="0"/>
    <n v="0"/>
    <m/>
    <m/>
    <n v="0"/>
    <m/>
    <m/>
    <m/>
    <s v="No"/>
    <n v="0"/>
    <s v="No"/>
    <m/>
    <m/>
    <s v="VERIFIED LABEL"/>
    <s v="Z26000"/>
    <s v="CCL DESIGN SINGAPORE PTE LTD"/>
    <m/>
    <n v="0"/>
    <n v="0"/>
    <n v="0"/>
    <n v="0"/>
    <n v="0"/>
    <n v="0"/>
    <m/>
    <m/>
    <m/>
    <s v="No"/>
    <m/>
    <m/>
    <m/>
    <s v="Z26000"/>
    <m/>
    <m/>
    <s v="ZSA101827"/>
  </r>
  <r>
    <x v="1256"/>
    <n v="10000"/>
    <n v="10000"/>
    <n v="45786"/>
    <s v="502LAUGH"/>
    <s v=" 8:42:02 am"/>
    <n v="860909387547"/>
    <s v="BC30581"/>
    <x v="0"/>
    <s v="No"/>
    <n v="79"/>
    <s v="HP Indigo 6800"/>
    <x v="0"/>
    <s v="PM16"/>
    <s v="TEO KAH JUN"/>
    <n v="1000"/>
    <n v="80"/>
    <n v="1.3333333333333333"/>
    <d v="2025-04-30T00:00:00"/>
    <m/>
    <n v="6"/>
    <n v="6000"/>
    <s v="PE"/>
    <s v="SOLVENT WASTE-MA0001"/>
    <n v="0"/>
    <n v="0"/>
    <n v="0"/>
    <n v="0"/>
    <n v="0"/>
    <n v="0"/>
    <m/>
    <m/>
    <n v="0"/>
    <m/>
    <m/>
    <m/>
    <s v="No"/>
    <n v="0"/>
    <s v="No"/>
    <m/>
    <m/>
    <s v="SOLVENT WASTE-MAEH"/>
    <s v="E05126"/>
    <s v="RF360 SINGAPORE PTE LTD"/>
    <m/>
    <n v="0"/>
    <n v="0"/>
    <n v="0"/>
    <n v="0"/>
    <n v="0"/>
    <n v="0"/>
    <m/>
    <m/>
    <m/>
    <s v="No"/>
    <m/>
    <m/>
    <m/>
    <s v="E05126"/>
    <m/>
    <m/>
    <s v="S0363763"/>
  </r>
  <r>
    <x v="1200"/>
    <n v="10000"/>
    <n v="20000"/>
    <n v="45786"/>
    <s v="502LAUGH"/>
    <s v=" 8:46:04 am"/>
    <n v="860909190918"/>
    <s v="FSC32057"/>
    <x v="1"/>
    <s v="No"/>
    <n v="86"/>
    <s v="Brotech DF330 "/>
    <x v="1"/>
    <s v="PM45"/>
    <s v="TAY CHIN LIONG"/>
    <n v="13000"/>
    <n v="246.66666666666666"/>
    <n v="4.1111111111111107"/>
    <d v="2025-04-30T00:00:00"/>
    <m/>
    <n v="1"/>
    <n v="13000"/>
    <s v="PE"/>
    <n v="200717160001"/>
    <n v="0"/>
    <n v="0"/>
    <n v="0"/>
    <n v="0"/>
    <n v="0"/>
    <n v="0"/>
    <m/>
    <m/>
    <n v="0"/>
    <m/>
    <m/>
    <m/>
    <s v="No"/>
    <n v="0"/>
    <s v="No"/>
    <m/>
    <m/>
    <n v="20071716"/>
    <s v="I09180"/>
    <s v="ILLUMINA SINGAPORE PTE LTD"/>
    <m/>
    <n v="0"/>
    <n v="0"/>
    <n v="0"/>
    <n v="0"/>
    <n v="0"/>
    <n v="0"/>
    <m/>
    <m/>
    <m/>
    <s v="No"/>
    <m/>
    <m/>
    <m/>
    <s v="I09180"/>
    <m/>
    <m/>
    <s v="S0363802"/>
  </r>
  <r>
    <x v="1200"/>
    <n v="10000"/>
    <n v="30000"/>
    <n v="45786"/>
    <s v="502LAUGH"/>
    <s v=" 8:46:04 am"/>
    <n v="860909190918"/>
    <s v="FSC32057"/>
    <x v="2"/>
    <s v="No"/>
    <n v="73"/>
    <s v="Brotech DF330"/>
    <x v="1"/>
    <s v="PM59"/>
    <s v="VOON CHAN PIN"/>
    <n v="13000"/>
    <n v="246.66666666666666"/>
    <n v="4.1111111111111107"/>
    <d v="2025-04-30T00:00:00"/>
    <m/>
    <n v="1"/>
    <n v="13000"/>
    <s v="PE"/>
    <n v="200717160001"/>
    <n v="0"/>
    <n v="0"/>
    <n v="0"/>
    <n v="0"/>
    <n v="0"/>
    <n v="0"/>
    <m/>
    <m/>
    <n v="0"/>
    <m/>
    <m/>
    <m/>
    <s v="No"/>
    <n v="0"/>
    <s v="No"/>
    <m/>
    <m/>
    <n v="20071716"/>
    <s v="I09180"/>
    <s v="ILLUMINA SINGAPORE PTE LTD"/>
    <m/>
    <n v="0"/>
    <n v="0"/>
    <n v="0"/>
    <n v="0"/>
    <n v="0"/>
    <n v="0"/>
    <m/>
    <m/>
    <m/>
    <s v="No"/>
    <m/>
    <m/>
    <m/>
    <s v="I09180"/>
    <m/>
    <m/>
    <s v="S0363802"/>
  </r>
  <r>
    <x v="1146"/>
    <n v="10000"/>
    <n v="30000"/>
    <n v="45786"/>
    <s v="502LAUGH"/>
    <s v=" 8:47:32 am"/>
    <n v="860909190918"/>
    <s v="FSC32057"/>
    <x v="2"/>
    <s v="No"/>
    <n v="73"/>
    <s v="Brotech DF330"/>
    <x v="1"/>
    <s v="PM59"/>
    <s v="VOON CHAN PIN"/>
    <n v="13000"/>
    <n v="246.66666666666666"/>
    <n v="4.1111111111111107"/>
    <d v="2025-04-30T00:00:00"/>
    <m/>
    <n v="1"/>
    <n v="13000"/>
    <s v="PE"/>
    <n v="200699050001"/>
    <n v="0"/>
    <n v="0"/>
    <n v="0"/>
    <n v="0"/>
    <n v="0"/>
    <n v="0"/>
    <m/>
    <m/>
    <n v="0"/>
    <m/>
    <m/>
    <m/>
    <s v="No"/>
    <n v="0"/>
    <s v="No"/>
    <m/>
    <m/>
    <n v="20069905"/>
    <s v="I09180"/>
    <s v="ILLUMINA SINGAPORE PTE LTD"/>
    <m/>
    <n v="0"/>
    <n v="0"/>
    <n v="0"/>
    <n v="0"/>
    <n v="0"/>
    <n v="0"/>
    <m/>
    <m/>
    <m/>
    <s v="No"/>
    <m/>
    <m/>
    <m/>
    <s v="I09180"/>
    <m/>
    <m/>
    <s v="S0363803"/>
  </r>
  <r>
    <x v="1257"/>
    <n v="10000"/>
    <n v="10000"/>
    <n v="45783"/>
    <s v="502LAUGH"/>
    <s v=" 8:52:24 am"/>
    <s v="M0BFL2381"/>
    <s v="PDC22129"/>
    <x v="0"/>
    <s v="No"/>
    <n v="78"/>
    <s v="Baby Sanki"/>
    <x v="3"/>
    <s v="PM84"/>
    <s v="TAN TAI TOH"/>
    <n v="2750"/>
    <n v="113.75"/>
    <n v="1.8958333333333333"/>
    <d v="2025-04-30T00:00:00"/>
    <m/>
    <n v="16"/>
    <n v="44000"/>
    <s v="PE"/>
    <s v="714370201-ADS1360001"/>
    <n v="0"/>
    <n v="0"/>
    <n v="0"/>
    <n v="0"/>
    <n v="0"/>
    <n v="0"/>
    <m/>
    <m/>
    <n v="0"/>
    <m/>
    <m/>
    <m/>
    <s v="No"/>
    <n v="0"/>
    <s v="No"/>
    <m/>
    <m/>
    <s v="714370201-ADS1366"/>
    <s v="S19314"/>
    <s v="SEAGATE TECHNOLOGY INTERNATIONAL (WUXI) CO., LTD"/>
    <m/>
    <n v="0"/>
    <n v="0"/>
    <n v="0"/>
    <n v="0"/>
    <n v="0"/>
    <n v="0"/>
    <m/>
    <m/>
    <m/>
    <s v="No"/>
    <m/>
    <m/>
    <m/>
    <s v="S19314"/>
    <m/>
    <m/>
    <s v="H0065118"/>
  </r>
  <r>
    <x v="1202"/>
    <n v="10000"/>
    <n v="20000"/>
    <n v="45782"/>
    <s v="502LAUGH"/>
    <s v=" 8:36:28 am"/>
    <s v="M4B4603BGJBJ211-S249100174"/>
    <s v="FPD29806"/>
    <x v="0"/>
    <s v="No"/>
    <n v="62"/>
    <s v="Fujishiko "/>
    <x v="2"/>
    <s v="PMJ0"/>
    <s v="KOR CHEW OR"/>
    <n v="60000"/>
    <n v="1245"/>
    <n v="20.75"/>
    <d v="2025-04-30T00:00:00"/>
    <m/>
    <n v="1"/>
    <n v="60000"/>
    <s v="PE"/>
    <s v="725428400-NEWPRO0001"/>
    <n v="0"/>
    <n v="0"/>
    <n v="0"/>
    <n v="0"/>
    <n v="0"/>
    <n v="0"/>
    <m/>
    <m/>
    <n v="0"/>
    <m/>
    <m/>
    <m/>
    <s v="No"/>
    <n v="0"/>
    <s v="No"/>
    <m/>
    <m/>
    <s v="725428400-NEWPROCESS"/>
    <s v="S19314"/>
    <s v="SEAGATE TECHNOLOGY INTERNATIONAL (WUXI) CO., LTD"/>
    <m/>
    <n v="0"/>
    <n v="0"/>
    <n v="0"/>
    <n v="0"/>
    <n v="0"/>
    <n v="0"/>
    <m/>
    <m/>
    <m/>
    <s v="No"/>
    <m/>
    <m/>
    <m/>
    <s v="S19314"/>
    <m/>
    <m/>
    <s v="H0065126"/>
  </r>
  <r>
    <x v="1258"/>
    <n v="10000"/>
    <n v="10000"/>
    <n v="45783"/>
    <s v="502LAUGH"/>
    <n v="0.46078703703703705"/>
    <s v="3830U7060/U5124S154"/>
    <s v="SC23649"/>
    <x v="0"/>
    <s v="No"/>
    <n v="88"/>
    <s v="OKI"/>
    <x v="0"/>
    <s v="PP24"/>
    <s v="HO HON SENG"/>
    <n v="1000"/>
    <m/>
    <m/>
    <d v="2025-04-30T00:00:00"/>
    <m/>
    <n v="1"/>
    <n v="1000"/>
    <s v="PE"/>
    <n v="190031810001"/>
    <n v="0"/>
    <n v="0"/>
    <n v="0"/>
    <n v="0"/>
    <n v="0"/>
    <n v="0"/>
    <m/>
    <m/>
    <n v="0"/>
    <m/>
    <m/>
    <m/>
    <s v="No"/>
    <n v="0"/>
    <s v="No"/>
    <m/>
    <m/>
    <n v="19003181"/>
    <s v="I09109"/>
    <s v="IKE TECHNOLOGY"/>
    <m/>
    <n v="0"/>
    <n v="0"/>
    <n v="0"/>
    <n v="0"/>
    <n v="0"/>
    <n v="0"/>
    <m/>
    <m/>
    <m/>
    <s v="No"/>
    <m/>
    <m/>
    <m/>
    <s v="I09109"/>
    <m/>
    <m/>
    <s v="S0363849"/>
  </r>
  <r>
    <x v="1259"/>
    <n v="10000"/>
    <n v="10000"/>
    <n v="45779"/>
    <s v="502LAUGH"/>
    <s v=" 8:40:07 am"/>
    <s v="J00LU68921000"/>
    <m/>
    <x v="0"/>
    <s v="Yes"/>
    <n v="61"/>
    <s v="FSK 520"/>
    <x v="3"/>
    <s v="PM68"/>
    <s v="LEE KIM LIANG"/>
    <n v="2000"/>
    <n v="85"/>
    <n v="1.4166666666666667"/>
    <d v="2025-04-30T00:00:00"/>
    <m/>
    <n v="1"/>
    <n v="2000"/>
    <s v="PE"/>
    <s v="FPA5W00070154-AB0001"/>
    <n v="0"/>
    <n v="2000"/>
    <n v="0"/>
    <n v="0"/>
    <n v="0"/>
    <n v="0"/>
    <m/>
    <m/>
    <n v="0"/>
    <m/>
    <m/>
    <m/>
    <m/>
    <m/>
    <m/>
    <m/>
    <m/>
    <s v="FPA5W00070154-AB-RZ1"/>
    <s v="I09123"/>
    <s v="ITG ELECTRONICS (M) SDN BHD"/>
    <m/>
    <n v="0"/>
    <n v="0"/>
    <n v="0"/>
    <n v="0"/>
    <n v="0"/>
    <n v="0"/>
    <m/>
    <m/>
    <m/>
    <s v="No"/>
    <s v="W665904"/>
    <n v="0"/>
    <m/>
    <s v="I09123"/>
    <m/>
    <m/>
    <s v="S0361073"/>
  </r>
  <r>
    <x v="1260"/>
    <n v="10000"/>
    <n v="10000"/>
    <n v="45779"/>
    <s v="502LAUGH"/>
    <s v=" 1:40:57 pm"/>
    <s v="J00WA7080"/>
    <m/>
    <x v="0"/>
    <s v="Yes"/>
    <n v="72"/>
    <s v="Xeikon 3500"/>
    <x v="0"/>
    <s v="PM17"/>
    <s v="NG SWEE CHEA"/>
    <n v="4000"/>
    <m/>
    <m/>
    <d v="2025-04-30T00:00:00"/>
    <m/>
    <n v="6"/>
    <n v="24000"/>
    <s v="PE"/>
    <s v="Y000011SGT0001"/>
    <n v="0"/>
    <n v="20000"/>
    <n v="4000"/>
    <n v="0"/>
    <n v="0"/>
    <n v="0"/>
    <m/>
    <m/>
    <n v="0"/>
    <m/>
    <m/>
    <m/>
    <m/>
    <m/>
    <m/>
    <m/>
    <m/>
    <s v="Y000011SGT"/>
    <s v="B02083"/>
    <s v="BECTON DICKINSON MEDICAL (S) PTE LTD"/>
    <m/>
    <n v="0"/>
    <n v="0"/>
    <n v="0"/>
    <n v="0"/>
    <n v="0"/>
    <n v="0"/>
    <m/>
    <m/>
    <m/>
    <s v="No"/>
    <s v="W665915"/>
    <n v="0"/>
    <m/>
    <s v="B02083"/>
    <m/>
    <m/>
    <s v="S0361716"/>
  </r>
  <r>
    <x v="1261"/>
    <n v="10000"/>
    <n v="10000"/>
    <n v="45777"/>
    <s v="502LAUGH"/>
    <s v=" 5:01:15 pm"/>
    <s v="J00UH0552"/>
    <m/>
    <x v="0"/>
    <s v="Yes"/>
    <n v="78"/>
    <s v="Baby Sanki"/>
    <x v="3"/>
    <s v="PM84"/>
    <s v="TAN TAI TOH"/>
    <n v="100"/>
    <n v="47.5"/>
    <n v="0.79166666666666663"/>
    <d v="2025-04-30T00:00:00"/>
    <m/>
    <n v="1"/>
    <n v="100"/>
    <s v="PE"/>
    <s v="VM-X02025E0001"/>
    <n v="0"/>
    <n v="100"/>
    <n v="0"/>
    <n v="0"/>
    <n v="0"/>
    <n v="0"/>
    <m/>
    <m/>
    <n v="0"/>
    <m/>
    <m/>
    <m/>
    <m/>
    <m/>
    <m/>
    <m/>
    <m/>
    <s v="VM-X02025E"/>
    <s v="C03043"/>
    <s v="CEI PTE LTD"/>
    <m/>
    <n v="0"/>
    <n v="0"/>
    <n v="0"/>
    <n v="0"/>
    <n v="0"/>
    <n v="0"/>
    <m/>
    <m/>
    <m/>
    <s v="No"/>
    <s v="W665916"/>
    <n v="0"/>
    <m/>
    <s v="C03043"/>
    <m/>
    <m/>
    <s v="S0361752"/>
  </r>
  <r>
    <x v="1041"/>
    <n v="10000"/>
    <n v="20000"/>
    <n v="45779"/>
    <s v="502LAUGH"/>
    <s v=" 8:49:13 am"/>
    <s v="M0BFL2381"/>
    <m/>
    <x v="1"/>
    <s v="Yes"/>
    <n v="63"/>
    <s v="SANKI"/>
    <x v="2"/>
    <s v="PM80"/>
    <s v="YAP ZHI PING"/>
    <n v="7500"/>
    <n v="232.5"/>
    <n v="3.875"/>
    <d v="2025-04-30T00:00:00"/>
    <m/>
    <n v="16"/>
    <n v="120000"/>
    <s v="PE"/>
    <s v="714370201-ADS1360001"/>
    <n v="0"/>
    <n v="120000"/>
    <n v="0"/>
    <n v="0"/>
    <n v="0"/>
    <n v="0"/>
    <m/>
    <m/>
    <n v="0"/>
    <m/>
    <m/>
    <m/>
    <m/>
    <m/>
    <m/>
    <m/>
    <m/>
    <s v="714370201-ADS1366"/>
    <s v="S19081-TH"/>
    <s v="SEAGATE TECHNOLOGY (THAILAND) LTD."/>
    <m/>
    <n v="0"/>
    <n v="0"/>
    <n v="0"/>
    <n v="0"/>
    <n v="0"/>
    <n v="0"/>
    <m/>
    <m/>
    <m/>
    <s v="No"/>
    <s v="W665922"/>
    <n v="0"/>
    <m/>
    <s v="S19081-TH"/>
    <m/>
    <m/>
    <s v="H0064890"/>
  </r>
  <r>
    <x v="1262"/>
    <n v="10000"/>
    <n v="10000"/>
    <n v="45783"/>
    <s v="502LAUGH"/>
    <s v=" 8:51:32 am"/>
    <s v="M0BFL2381"/>
    <m/>
    <x v="0"/>
    <s v="Yes"/>
    <n v="78"/>
    <s v="Baby Sanki"/>
    <x v="3"/>
    <s v="PM84"/>
    <s v="TAN TAI TOH"/>
    <n v="8000"/>
    <n v="245"/>
    <n v="4.083333333333333"/>
    <d v="2025-04-30T00:00:00"/>
    <m/>
    <n v="16"/>
    <n v="128000"/>
    <s v="PE"/>
    <s v="714370201-ADS1360001"/>
    <n v="0"/>
    <n v="120000"/>
    <n v="8000"/>
    <n v="0"/>
    <n v="0"/>
    <n v="0"/>
    <m/>
    <m/>
    <n v="0"/>
    <m/>
    <m/>
    <m/>
    <m/>
    <m/>
    <m/>
    <m/>
    <m/>
    <s v="714370201-ADS1366"/>
    <s v="S19081-TH"/>
    <s v="SEAGATE TECHNOLOGY (THAILAND) LTD."/>
    <m/>
    <n v="0"/>
    <n v="0"/>
    <n v="0"/>
    <n v="0"/>
    <n v="0"/>
    <n v="0"/>
    <m/>
    <m/>
    <m/>
    <s v="No"/>
    <s v="W665923"/>
    <n v="0"/>
    <m/>
    <s v="S19081-TH"/>
    <m/>
    <m/>
    <s v="H0064891"/>
  </r>
  <r>
    <x v="1263"/>
    <n v="10000"/>
    <n v="10000"/>
    <n v="45779"/>
    <s v="502LAUGH"/>
    <s v=" 8:40:07 am"/>
    <s v="4112313U5A"/>
    <m/>
    <x v="0"/>
    <s v="Yes"/>
    <n v="46"/>
    <s v="Sanki 300 Intermittent"/>
    <x v="3"/>
    <s v="PS66"/>
    <s v="SIM ENG KWANG"/>
    <n v="3000"/>
    <n v="120"/>
    <n v="2"/>
    <d v="2025-04-30T00:00:00"/>
    <m/>
    <n v="1"/>
    <n v="3000"/>
    <s v="PE"/>
    <s v="250-6174-000001"/>
    <n v="0"/>
    <n v="3000"/>
    <n v="0"/>
    <n v="0"/>
    <n v="0"/>
    <n v="0"/>
    <m/>
    <m/>
    <n v="0"/>
    <m/>
    <m/>
    <m/>
    <m/>
    <m/>
    <m/>
    <m/>
    <m/>
    <s v="250-6174-00"/>
    <s v="J10025"/>
    <s v="JMS SINGAPORE PTE LTD"/>
    <m/>
    <n v="0"/>
    <n v="0"/>
    <n v="0"/>
    <n v="0"/>
    <n v="0"/>
    <n v="0"/>
    <m/>
    <m/>
    <m/>
    <s v="No"/>
    <s v="W665964"/>
    <n v="0"/>
    <m/>
    <s v="J10025"/>
    <m/>
    <m/>
    <s v="S0362767"/>
  </r>
  <r>
    <x v="1264"/>
    <n v="10000"/>
    <n v="10000"/>
    <n v="45779"/>
    <s v="502LAUGH"/>
    <s v=" 4:43:25 pm"/>
    <s v="411517U5"/>
    <m/>
    <x v="0"/>
    <s v="Yes"/>
    <n v="12"/>
    <s v="FSK SR520"/>
    <x v="3"/>
    <s v="PP05"/>
    <s v="WONG KIM FATT"/>
    <n v="30000"/>
    <n v="645"/>
    <n v="10.75"/>
    <d v="2025-04-30T00:00:00"/>
    <m/>
    <n v="1"/>
    <n v="30000"/>
    <s v="PE"/>
    <s v="250-6222-000001"/>
    <n v="0"/>
    <n v="30000"/>
    <n v="0"/>
    <n v="0"/>
    <n v="0"/>
    <n v="0"/>
    <m/>
    <m/>
    <n v="0"/>
    <m/>
    <m/>
    <m/>
    <m/>
    <m/>
    <m/>
    <m/>
    <m/>
    <s v="250-6222-00"/>
    <s v="J10025"/>
    <s v="JMS SINGAPORE PTE LTD"/>
    <m/>
    <n v="0"/>
    <n v="0"/>
    <n v="0"/>
    <n v="0"/>
    <n v="0"/>
    <n v="0"/>
    <m/>
    <m/>
    <m/>
    <s v="No"/>
    <s v="W665965"/>
    <n v="0"/>
    <m/>
    <s v="J10025"/>
    <m/>
    <m/>
    <s v="S0362767"/>
  </r>
  <r>
    <x v="582"/>
    <n v="10000"/>
    <n v="30000"/>
    <n v="45782"/>
    <s v="502LAUGH"/>
    <n v="0.48427083333333332"/>
    <n v="10620258104"/>
    <m/>
    <x v="2"/>
    <s v="Yes"/>
    <n v="85"/>
    <s v="Luster AOI"/>
    <x v="5"/>
    <s v="QM78"/>
    <s v="WONG SEAU JIN"/>
    <n v="3637"/>
    <m/>
    <m/>
    <d v="2025-04-30T00:00:00"/>
    <m/>
    <n v="11"/>
    <n v="40007"/>
    <s v="PE"/>
    <s v="7FP45-80001-FT0001"/>
    <n v="0"/>
    <n v="40000"/>
    <n v="7"/>
    <n v="0"/>
    <n v="0"/>
    <n v="0"/>
    <m/>
    <m/>
    <n v="0"/>
    <m/>
    <m/>
    <m/>
    <m/>
    <m/>
    <m/>
    <m/>
    <m/>
    <s v="7FP45-80001-FT"/>
    <s v="H08031-JIM-M"/>
    <s v="HP MALAYSIA MANUFACTURING SDN.BHD."/>
    <m/>
    <n v="0"/>
    <n v="0"/>
    <n v="0"/>
    <n v="0"/>
    <n v="0"/>
    <n v="0"/>
    <m/>
    <m/>
    <m/>
    <s v="No"/>
    <s v="W665975"/>
    <n v="0"/>
    <m/>
    <s v="H08031-JIM-M"/>
    <m/>
    <m/>
    <s v="S0362943"/>
  </r>
  <r>
    <x v="583"/>
    <n v="10000"/>
    <n v="30000"/>
    <n v="45782"/>
    <s v="502LAUGH"/>
    <n v="0.48427083333333332"/>
    <n v="1062058100"/>
    <m/>
    <x v="2"/>
    <s v="Yes"/>
    <n v="85"/>
    <s v="Luster AOI"/>
    <x v="5"/>
    <s v="QM78"/>
    <s v="WONG SEAU JIN"/>
    <n v="1819"/>
    <m/>
    <m/>
    <d v="2025-04-30T00:00:00"/>
    <m/>
    <n v="11"/>
    <n v="20009"/>
    <s v="PE"/>
    <s v="7FP13-80001-FT0001"/>
    <n v="0"/>
    <n v="20000"/>
    <n v="9"/>
    <n v="0"/>
    <n v="0"/>
    <n v="0"/>
    <m/>
    <m/>
    <n v="0"/>
    <m/>
    <m/>
    <m/>
    <m/>
    <m/>
    <m/>
    <m/>
    <m/>
    <s v="7FP13-80001-FT"/>
    <s v="H08031-JIM-M"/>
    <s v="HP MALAYSIA MANUFACTURING SDN.BHD."/>
    <m/>
    <n v="0"/>
    <n v="0"/>
    <n v="0"/>
    <n v="0"/>
    <n v="0"/>
    <n v="0"/>
    <m/>
    <m/>
    <m/>
    <s v="No"/>
    <s v="W665977"/>
    <n v="0"/>
    <m/>
    <s v="H08031-JIM-M"/>
    <m/>
    <m/>
    <s v="S0362946"/>
  </r>
  <r>
    <x v="1265"/>
    <n v="10000"/>
    <n v="10000"/>
    <n v="45779"/>
    <s v="502LAUGH"/>
    <s v=" 8:37:29 am"/>
    <s v="3082512U9/4136S1"/>
    <m/>
    <x v="0"/>
    <s v="Yes"/>
    <n v="32"/>
    <s v="Lintec Intermittent"/>
    <x v="3"/>
    <s v="PM26"/>
    <s v="TAN AIK KEONG"/>
    <n v="1000"/>
    <m/>
    <m/>
    <d v="2025-04-30T00:00:00"/>
    <m/>
    <n v="1"/>
    <n v="1000"/>
    <s v="PE"/>
    <n v="4.40170086001E+17"/>
    <n v="0"/>
    <n v="1000"/>
    <n v="0"/>
    <n v="0"/>
    <n v="0"/>
    <n v="0"/>
    <m/>
    <m/>
    <n v="0"/>
    <m/>
    <m/>
    <m/>
    <m/>
    <m/>
    <m/>
    <m/>
    <m/>
    <n v="44017008600100"/>
    <s v="T20096"/>
    <s v="DIGI SINGAPORE PTE LTD"/>
    <m/>
    <n v="0"/>
    <n v="0"/>
    <n v="0"/>
    <n v="0"/>
    <n v="0"/>
    <n v="0"/>
    <m/>
    <m/>
    <m/>
    <s v="No"/>
    <s v="W665978"/>
    <n v="0"/>
    <m/>
    <s v="T20096"/>
    <m/>
    <m/>
    <s v="S0362928"/>
  </r>
  <r>
    <x v="1045"/>
    <n v="10000"/>
    <n v="20000"/>
    <n v="45779"/>
    <s v="502LAUGH"/>
    <s v=" 8:48:34 am"/>
    <s v="M0BFL2381"/>
    <m/>
    <x v="1"/>
    <s v="Yes"/>
    <n v="63"/>
    <s v="SANKI"/>
    <x v="2"/>
    <s v="PM80"/>
    <s v="YAP ZHI PING"/>
    <n v="2500"/>
    <n v="107.5"/>
    <n v="1.7916666666666667"/>
    <d v="2025-04-30T00:00:00"/>
    <m/>
    <n v="16"/>
    <n v="40000"/>
    <s v="PE"/>
    <s v="714370201-ADS1360001"/>
    <n v="0"/>
    <n v="40000"/>
    <n v="0"/>
    <n v="0"/>
    <n v="0"/>
    <n v="0"/>
    <m/>
    <m/>
    <n v="0"/>
    <m/>
    <m/>
    <m/>
    <m/>
    <m/>
    <m/>
    <m/>
    <m/>
    <s v="714370201-ADS1366"/>
    <s v="S19314"/>
    <s v="SEAGATE TECHNOLOGY INTERNATIONAL (WUXI) CO., LTD"/>
    <m/>
    <n v="0"/>
    <n v="0"/>
    <n v="0"/>
    <n v="0"/>
    <n v="0"/>
    <n v="0"/>
    <m/>
    <m/>
    <m/>
    <s v="No"/>
    <s v="W665981"/>
    <n v="0"/>
    <m/>
    <s v="S19314"/>
    <m/>
    <m/>
    <s v="H0064984"/>
  </r>
  <r>
    <x v="1266"/>
    <n v="10000"/>
    <n v="20000"/>
    <n v="45779"/>
    <s v="502LAUGH"/>
    <s v=" 8:47:50 am"/>
    <s v="M0BFL2381"/>
    <m/>
    <x v="1"/>
    <s v="Yes"/>
    <n v="63"/>
    <s v="SANKI"/>
    <x v="2"/>
    <s v="PM80"/>
    <s v="YAP ZHI PING"/>
    <n v="2500"/>
    <n v="107.5"/>
    <n v="1.7916666666666667"/>
    <d v="2025-04-30T00:00:00"/>
    <m/>
    <n v="16"/>
    <n v="40000"/>
    <s v="PE"/>
    <s v="714370204-ADS1360001"/>
    <n v="0"/>
    <n v="40000"/>
    <n v="0"/>
    <n v="0"/>
    <n v="0"/>
    <n v="0"/>
    <m/>
    <m/>
    <n v="0"/>
    <m/>
    <m/>
    <m/>
    <m/>
    <m/>
    <m/>
    <m/>
    <m/>
    <s v="714370204-ADS1366"/>
    <s v="S19314"/>
    <s v="SEAGATE TECHNOLOGY INTERNATIONAL (WUXI) CO., LTD"/>
    <m/>
    <n v="0"/>
    <n v="0"/>
    <n v="0"/>
    <n v="0"/>
    <n v="0"/>
    <n v="0"/>
    <m/>
    <m/>
    <m/>
    <s v="No"/>
    <s v="W665982"/>
    <n v="0"/>
    <m/>
    <s v="S19314"/>
    <m/>
    <m/>
    <s v="H0064985"/>
  </r>
  <r>
    <x v="643"/>
    <n v="10000"/>
    <n v="30000"/>
    <n v="45779"/>
    <s v="502LAUGH"/>
    <s v=" 5:47:11 pm"/>
    <n v="10620258012"/>
    <m/>
    <x v="2"/>
    <s v="Yes"/>
    <n v="85"/>
    <s v="Luster AOI"/>
    <x v="5"/>
    <s v="QM78"/>
    <s v="WONG SEAU JIN"/>
    <n v="1819"/>
    <m/>
    <m/>
    <d v="2025-04-30T00:00:00"/>
    <m/>
    <n v="11"/>
    <n v="20009"/>
    <s v="PE"/>
    <s v="7FP13-80001-FT0001"/>
    <n v="0"/>
    <n v="20000"/>
    <n v="9"/>
    <n v="0"/>
    <n v="0"/>
    <n v="0"/>
    <m/>
    <m/>
    <n v="0"/>
    <m/>
    <m/>
    <m/>
    <m/>
    <m/>
    <m/>
    <m/>
    <m/>
    <s v="7FP13-80001-FT"/>
    <s v="H08031-JIM-M"/>
    <s v="HP MALAYSIA MANUFACTURING SDN.BHD."/>
    <m/>
    <n v="0"/>
    <n v="0"/>
    <n v="0"/>
    <n v="0"/>
    <n v="0"/>
    <n v="0"/>
    <m/>
    <m/>
    <m/>
    <s v="No"/>
    <s v="W665987"/>
    <n v="0"/>
    <m/>
    <s v="H08031-JIM-M"/>
    <m/>
    <m/>
    <s v="S0363052"/>
  </r>
  <r>
    <x v="645"/>
    <n v="10000"/>
    <n v="30000"/>
    <n v="45779"/>
    <s v="502LAUGH"/>
    <s v=" 5:45:19 pm"/>
    <n v="10620258009"/>
    <m/>
    <x v="2"/>
    <s v="Yes"/>
    <n v="85"/>
    <s v="Luster AOI"/>
    <x v="5"/>
    <s v="QM78"/>
    <s v="WONG SEAU JIN"/>
    <n v="1819"/>
    <m/>
    <m/>
    <d v="2025-04-30T00:00:00"/>
    <m/>
    <n v="11"/>
    <n v="20009"/>
    <s v="PE"/>
    <s v="7FP45-80001-FT0001"/>
    <n v="0"/>
    <n v="20000"/>
    <n v="9"/>
    <n v="0"/>
    <n v="0"/>
    <n v="0"/>
    <m/>
    <m/>
    <n v="0"/>
    <m/>
    <m/>
    <m/>
    <m/>
    <m/>
    <m/>
    <m/>
    <m/>
    <s v="7FP45-80001-FT"/>
    <s v="H08031-JIM-M"/>
    <s v="HP MALAYSIA MANUFACTURING SDN.BHD."/>
    <m/>
    <n v="0"/>
    <n v="0"/>
    <n v="0"/>
    <n v="0"/>
    <n v="0"/>
    <n v="0"/>
    <m/>
    <m/>
    <m/>
    <s v="No"/>
    <s v="W665990"/>
    <n v="0"/>
    <m/>
    <s v="H08031-JIM-M"/>
    <m/>
    <m/>
    <s v="S0363055"/>
  </r>
  <r>
    <x v="1005"/>
    <n v="10000"/>
    <n v="30000"/>
    <n v="45782"/>
    <s v="502LAUGH"/>
    <n v="0.48532407407407407"/>
    <n v="10620258084"/>
    <m/>
    <x v="2"/>
    <s v="Yes"/>
    <n v="85"/>
    <s v="Luster AOI"/>
    <x v="5"/>
    <s v="QM78"/>
    <s v="WONG SEAU JIN"/>
    <n v="2728"/>
    <m/>
    <m/>
    <d v="2025-04-30T00:00:00"/>
    <m/>
    <n v="11"/>
    <n v="30008"/>
    <s v="PE"/>
    <s v="CH562-80153-FT0001"/>
    <n v="0"/>
    <n v="30000"/>
    <n v="8"/>
    <n v="0"/>
    <n v="0"/>
    <n v="0"/>
    <m/>
    <m/>
    <n v="0"/>
    <m/>
    <m/>
    <m/>
    <m/>
    <m/>
    <m/>
    <m/>
    <m/>
    <s v="CH562-80153-FT"/>
    <s v="H08031-JIM-M"/>
    <s v="HP MALAYSIA MANUFACTURING SDN.BHD."/>
    <m/>
    <n v="0"/>
    <n v="0"/>
    <n v="0"/>
    <n v="0"/>
    <n v="0"/>
    <n v="0"/>
    <m/>
    <m/>
    <m/>
    <s v="No"/>
    <s v="W666000"/>
    <n v="0"/>
    <m/>
    <s v="H08031-JIM-M"/>
    <m/>
    <m/>
    <s v="S0363014"/>
  </r>
  <r>
    <x v="1118"/>
    <n v="10000"/>
    <n v="20000"/>
    <n v="45777"/>
    <s v="502LAUGH"/>
    <s v=" 5:43:29 pm"/>
    <s v="U3404S191"/>
    <m/>
    <x v="1"/>
    <s v="Yes"/>
    <n v="60"/>
    <s v="Fujishiko UDP-5000"/>
    <x v="2"/>
    <s v="PM30"/>
    <s v="OH KIAN YUAN"/>
    <n v="10000"/>
    <n v="245"/>
    <n v="4.083333333333333"/>
    <d v="2025-04-30T00:00:00"/>
    <m/>
    <n v="1"/>
    <n v="10000"/>
    <s v="PE"/>
    <s v="BLANK LABEL-70X10002"/>
    <n v="0"/>
    <n v="10000"/>
    <n v="0"/>
    <n v="0"/>
    <n v="0"/>
    <n v="0"/>
    <m/>
    <m/>
    <n v="0"/>
    <m/>
    <m/>
    <m/>
    <m/>
    <m/>
    <m/>
    <m/>
    <m/>
    <s v="BLANK LABEL-70X105MM"/>
    <s v="H08217"/>
    <s v="HOYA ELECTRONICS SINGAPORE PTE LTD"/>
    <m/>
    <n v="0"/>
    <n v="0"/>
    <n v="0"/>
    <n v="0"/>
    <n v="0"/>
    <n v="0"/>
    <m/>
    <m/>
    <m/>
    <s v="No"/>
    <s v="W666007"/>
    <n v="0"/>
    <m/>
    <s v="H08217"/>
    <m/>
    <m/>
    <s v="S0363132"/>
  </r>
  <r>
    <x v="1215"/>
    <n v="10000"/>
    <n v="20000"/>
    <n v="45777"/>
    <s v="502LAUGH"/>
    <s v=" 2:30:36 pm"/>
    <s v="J00WA7080"/>
    <m/>
    <x v="1"/>
    <s v="Yes"/>
    <n v="71"/>
    <s v="POLLY"/>
    <x v="2"/>
    <s v="PS95"/>
    <s v="LIM CHENG LEONG"/>
    <n v="834"/>
    <m/>
    <m/>
    <d v="2025-04-30T00:00:00"/>
    <m/>
    <n v="6"/>
    <n v="5004"/>
    <s v="PE"/>
    <n v="83614970001"/>
    <n v="0"/>
    <n v="5000"/>
    <n v="4"/>
    <n v="0"/>
    <n v="0"/>
    <n v="0"/>
    <m/>
    <m/>
    <n v="0"/>
    <m/>
    <m/>
    <m/>
    <m/>
    <m/>
    <m/>
    <m/>
    <m/>
    <n v="8361497"/>
    <s v="B02083"/>
    <s v="BECTON DICKINSON MEDICAL (S) PTE LTD"/>
    <m/>
    <n v="0"/>
    <n v="0"/>
    <n v="0"/>
    <n v="0"/>
    <n v="0"/>
    <n v="0"/>
    <m/>
    <m/>
    <m/>
    <s v="No"/>
    <s v="W666008"/>
    <n v="0"/>
    <m/>
    <s v="B02083"/>
    <m/>
    <m/>
    <s v="S0363133"/>
  </r>
  <r>
    <x v="1216"/>
    <n v="10000"/>
    <n v="20000"/>
    <n v="45777"/>
    <s v="502LAUGH"/>
    <s v=" 2:33:04 pm"/>
    <s v="J00WA7080"/>
    <m/>
    <x v="1"/>
    <s v="Yes"/>
    <n v="71"/>
    <s v="POLLY"/>
    <x v="2"/>
    <s v="PS95"/>
    <s v="LIM CHENG LEONG"/>
    <n v="1167"/>
    <m/>
    <m/>
    <d v="2025-04-30T00:00:00"/>
    <m/>
    <n v="6"/>
    <n v="7002"/>
    <s v="PE"/>
    <n v="83615120001"/>
    <n v="0"/>
    <n v="7000"/>
    <n v="2"/>
    <n v="0"/>
    <n v="0"/>
    <n v="0"/>
    <m/>
    <m/>
    <n v="0"/>
    <m/>
    <m/>
    <m/>
    <m/>
    <m/>
    <m/>
    <m/>
    <m/>
    <n v="8361512"/>
    <s v="B02083"/>
    <s v="BECTON DICKINSON MEDICAL (S) PTE LTD"/>
    <m/>
    <n v="0"/>
    <n v="0"/>
    <n v="0"/>
    <n v="0"/>
    <n v="0"/>
    <n v="0"/>
    <m/>
    <m/>
    <m/>
    <s v="No"/>
    <s v="W666009"/>
    <n v="0"/>
    <m/>
    <s v="B02083"/>
    <m/>
    <m/>
    <s v="S0363133"/>
  </r>
  <r>
    <x v="1267"/>
    <n v="10000"/>
    <n v="10000"/>
    <n v="45779"/>
    <s v="502LAUGH"/>
    <s v=" 5:41:49 pm"/>
    <s v="J00WA7080"/>
    <m/>
    <x v="0"/>
    <s v="Yes"/>
    <n v="72"/>
    <s v="Xeikon 3500"/>
    <x v="0"/>
    <s v="PM17"/>
    <s v="NG SWEE CHEA"/>
    <n v="1750"/>
    <m/>
    <m/>
    <d v="2025-04-30T00:00:00"/>
    <m/>
    <n v="4"/>
    <n v="7000"/>
    <s v="PE"/>
    <n v="5000444140001"/>
    <n v="0"/>
    <n v="5000"/>
    <n v="2000"/>
    <n v="0"/>
    <n v="0"/>
    <n v="0"/>
    <m/>
    <m/>
    <n v="0"/>
    <m/>
    <m/>
    <m/>
    <m/>
    <m/>
    <m/>
    <m/>
    <m/>
    <n v="500044414"/>
    <s v="B02083"/>
    <s v="BECTON DICKINSON MEDICAL (S) PTE LTD"/>
    <m/>
    <n v="0"/>
    <n v="0"/>
    <n v="0"/>
    <n v="0"/>
    <n v="0"/>
    <n v="0"/>
    <m/>
    <m/>
    <m/>
    <s v="No"/>
    <s v="W666017"/>
    <n v="0"/>
    <m/>
    <s v="B02083"/>
    <m/>
    <m/>
    <s v="S0363138"/>
  </r>
  <r>
    <x v="1268"/>
    <n v="10000"/>
    <n v="10000"/>
    <n v="45779"/>
    <s v="502LAUGH"/>
    <s v=" 5:39:13 pm"/>
    <s v="J00WA7080"/>
    <m/>
    <x v="0"/>
    <s v="Yes"/>
    <n v="72"/>
    <s v="Xeikon 3500"/>
    <x v="0"/>
    <s v="PM17"/>
    <s v="NG SWEE CHEA"/>
    <n v="1750"/>
    <m/>
    <m/>
    <d v="2025-04-30T00:00:00"/>
    <m/>
    <n v="4"/>
    <n v="7000"/>
    <s v="PE"/>
    <n v="5000444260001"/>
    <n v="0"/>
    <n v="5000"/>
    <n v="2000"/>
    <n v="0"/>
    <n v="0"/>
    <n v="0"/>
    <m/>
    <m/>
    <n v="0"/>
    <m/>
    <m/>
    <m/>
    <m/>
    <m/>
    <m/>
    <m/>
    <m/>
    <n v="500044426"/>
    <s v="B02083"/>
    <s v="BECTON DICKINSON MEDICAL (S) PTE LTD"/>
    <m/>
    <n v="0"/>
    <n v="0"/>
    <n v="0"/>
    <n v="0"/>
    <n v="0"/>
    <n v="0"/>
    <m/>
    <m/>
    <m/>
    <s v="No"/>
    <s v="W666018"/>
    <n v="0"/>
    <m/>
    <s v="B02083"/>
    <m/>
    <m/>
    <s v="S0363138"/>
  </r>
  <r>
    <x v="1269"/>
    <n v="10000"/>
    <n v="10000"/>
    <n v="45779"/>
    <s v="502LAUGH"/>
    <s v=" 5:38:27 pm"/>
    <s v="J00WA7080"/>
    <m/>
    <x v="0"/>
    <s v="Yes"/>
    <n v="72"/>
    <s v="Xeikon 3500"/>
    <x v="0"/>
    <s v="PM17"/>
    <s v="NG SWEE CHEA"/>
    <n v="1750"/>
    <m/>
    <m/>
    <d v="2025-04-30T00:00:00"/>
    <m/>
    <n v="4"/>
    <n v="7000"/>
    <s v="PE"/>
    <n v="5000635520001"/>
    <n v="0"/>
    <n v="5000"/>
    <n v="2000"/>
    <n v="0"/>
    <n v="0"/>
    <n v="0"/>
    <m/>
    <m/>
    <n v="0"/>
    <m/>
    <m/>
    <m/>
    <m/>
    <m/>
    <m/>
    <m/>
    <m/>
    <n v="500063552"/>
    <s v="B02083"/>
    <s v="BECTON DICKINSON MEDICAL (S) PTE LTD"/>
    <m/>
    <n v="0"/>
    <n v="0"/>
    <n v="0"/>
    <n v="0"/>
    <n v="0"/>
    <n v="0"/>
    <m/>
    <m/>
    <m/>
    <s v="No"/>
    <s v="W666019"/>
    <n v="0"/>
    <m/>
    <s v="B02083"/>
    <m/>
    <m/>
    <s v="S0363138"/>
  </r>
  <r>
    <x v="1270"/>
    <n v="10000"/>
    <n v="10000"/>
    <n v="45779"/>
    <s v="502LAUGH"/>
    <s v=" 5:39:52 pm"/>
    <s v="J00WA7080"/>
    <m/>
    <x v="0"/>
    <s v="Yes"/>
    <n v="72"/>
    <s v="Xeikon 3500"/>
    <x v="0"/>
    <s v="PM17"/>
    <s v="NG SWEE CHEA"/>
    <n v="1750"/>
    <m/>
    <m/>
    <d v="2025-04-30T00:00:00"/>
    <m/>
    <n v="4"/>
    <n v="7000"/>
    <s v="PE"/>
    <n v="5000444070001"/>
    <n v="0"/>
    <n v="5000"/>
    <n v="2000"/>
    <n v="0"/>
    <n v="0"/>
    <n v="0"/>
    <m/>
    <m/>
    <n v="0"/>
    <m/>
    <m/>
    <m/>
    <m/>
    <m/>
    <m/>
    <m/>
    <m/>
    <n v="500044407"/>
    <s v="B02083"/>
    <s v="BECTON DICKINSON MEDICAL (S) PTE LTD"/>
    <m/>
    <n v="0"/>
    <n v="0"/>
    <n v="0"/>
    <n v="0"/>
    <n v="0"/>
    <n v="0"/>
    <m/>
    <m/>
    <m/>
    <s v="No"/>
    <s v="W666020"/>
    <n v="0"/>
    <m/>
    <s v="B02083"/>
    <m/>
    <m/>
    <s v="S0363139"/>
  </r>
  <r>
    <x v="1271"/>
    <n v="10000"/>
    <n v="10000"/>
    <n v="45777"/>
    <s v="502LAUGH"/>
    <s v=" 1:22:57 pm"/>
    <s v="4032510U5/3082510U9"/>
    <m/>
    <x v="0"/>
    <s v="Yes"/>
    <n v="61"/>
    <s v="FSK 520"/>
    <x v="3"/>
    <s v="PM68"/>
    <s v="LEE KIM LIANG"/>
    <n v="200"/>
    <n v="49"/>
    <n v="0.81666666666666665"/>
    <d v="2025-04-30T00:00:00"/>
    <m/>
    <n v="1"/>
    <n v="200"/>
    <s v="PE"/>
    <s v="85516A0001"/>
    <n v="0"/>
    <n v="200"/>
    <n v="0"/>
    <n v="0"/>
    <n v="0"/>
    <n v="0"/>
    <m/>
    <m/>
    <n v="0"/>
    <m/>
    <m/>
    <m/>
    <m/>
    <m/>
    <m/>
    <m/>
    <m/>
    <s v="85516A"/>
    <s v="E05185"/>
    <s v="ELECTRO SCIENTIFIC INDUSTRIES (S) PTE LTD"/>
    <m/>
    <n v="0"/>
    <n v="0"/>
    <n v="0"/>
    <n v="0"/>
    <n v="0"/>
    <n v="0"/>
    <m/>
    <m/>
    <m/>
    <s v="No"/>
    <s v="W666028"/>
    <n v="0"/>
    <m/>
    <s v="E05185"/>
    <m/>
    <m/>
    <s v="S0363150"/>
  </r>
  <r>
    <x v="1272"/>
    <n v="10000"/>
    <n v="10000"/>
    <n v="45779"/>
    <s v="502LAUGH"/>
    <s v=" 8:38:57 am"/>
    <s v="D10AX8270"/>
    <m/>
    <x v="0"/>
    <s v="Yes"/>
    <n v="31"/>
    <s v="Sanki SKP250 Full Rotary"/>
    <x v="3"/>
    <s v="PS27"/>
    <s v="TAN TECK HEE"/>
    <n v="2500"/>
    <n v="107.5"/>
    <n v="1.7916666666666667"/>
    <d v="2025-04-30T00:00:00"/>
    <m/>
    <n v="40"/>
    <n v="100000"/>
    <s v="PE"/>
    <s v="091001-000-096R0001"/>
    <n v="0"/>
    <n v="100000"/>
    <n v="0"/>
    <n v="0"/>
    <n v="0"/>
    <n v="0"/>
    <m/>
    <m/>
    <n v="0"/>
    <m/>
    <m/>
    <m/>
    <m/>
    <m/>
    <m/>
    <m/>
    <m/>
    <s v="091001-000-096 REV 5"/>
    <s v="S19186"/>
    <s v="MERIT MEDICAL SINGAPORE PTE LTD"/>
    <m/>
    <n v="0"/>
    <n v="0"/>
    <n v="0"/>
    <n v="0"/>
    <n v="0"/>
    <n v="0"/>
    <m/>
    <m/>
    <m/>
    <s v="No"/>
    <s v="W666039"/>
    <n v="0"/>
    <m/>
    <s v="S19186"/>
    <m/>
    <m/>
    <s v="S0363222"/>
  </r>
  <r>
    <x v="1095"/>
    <n v="10000"/>
    <n v="20000"/>
    <n v="45784"/>
    <s v="502LAUGH"/>
    <s v=" 2:12:44 pm"/>
    <n v="10620258076"/>
    <m/>
    <x v="1"/>
    <s v="Yes"/>
    <n v="77"/>
    <s v="Brotech DF330 "/>
    <x v="1"/>
    <s v="PM74"/>
    <s v="YONG CHEE SOON"/>
    <n v="12160"/>
    <n v="232.66666666666666"/>
    <n v="3.8777777777777778"/>
    <d v="2025-04-30T00:00:00"/>
    <m/>
    <n v="88"/>
    <n v="1070080"/>
    <s v="PE"/>
    <s v="3YM61-80017-FT0001"/>
    <n v="0"/>
    <n v="1000000"/>
    <n v="70080"/>
    <n v="0"/>
    <n v="0"/>
    <n v="0"/>
    <m/>
    <m/>
    <n v="0"/>
    <m/>
    <m/>
    <m/>
    <m/>
    <m/>
    <m/>
    <m/>
    <m/>
    <s v="3YM61-80017-FT"/>
    <s v="H08031-JIM-M"/>
    <s v="HP MALAYSIA MANUFACTURING SDN.BHD."/>
    <m/>
    <n v="0"/>
    <n v="0"/>
    <n v="0"/>
    <n v="0"/>
    <n v="0"/>
    <n v="0"/>
    <m/>
    <m/>
    <m/>
    <s v="No"/>
    <s v="W666040"/>
    <n v="0"/>
    <m/>
    <s v="H08031-JIM-M"/>
    <m/>
    <m/>
    <s v="S0363217"/>
  </r>
  <r>
    <x v="1273"/>
    <n v="10000"/>
    <n v="10000"/>
    <n v="45777"/>
    <s v="502LAUGH"/>
    <s v=" 5:01:15 pm"/>
    <s v="J00UH0552"/>
    <m/>
    <x v="0"/>
    <s v="Yes"/>
    <n v="78"/>
    <s v="Baby Sanki"/>
    <x v="3"/>
    <s v="PM84"/>
    <s v="TAN TAI TOH"/>
    <n v="100"/>
    <n v="47.5"/>
    <n v="0.79166666666666663"/>
    <d v="2025-04-30T00:00:00"/>
    <m/>
    <n v="1"/>
    <n v="100"/>
    <s v="PE"/>
    <s v="VM-X02025E0001"/>
    <n v="0"/>
    <n v="100"/>
    <n v="0"/>
    <n v="0"/>
    <n v="0"/>
    <n v="0"/>
    <m/>
    <m/>
    <n v="0"/>
    <m/>
    <m/>
    <m/>
    <m/>
    <m/>
    <m/>
    <m/>
    <m/>
    <s v="VM-X02025E"/>
    <s v="C03043"/>
    <s v="CEI PTE LTD"/>
    <m/>
    <n v="0"/>
    <n v="0"/>
    <n v="0"/>
    <n v="0"/>
    <n v="0"/>
    <n v="0"/>
    <m/>
    <m/>
    <m/>
    <s v="No"/>
    <s v="W666043"/>
    <n v="0"/>
    <m/>
    <s v="C03043"/>
    <m/>
    <m/>
    <s v="S0363325"/>
  </r>
  <r>
    <x v="1274"/>
    <n v="10000"/>
    <n v="10000"/>
    <n v="45779"/>
    <s v="502LAUGH"/>
    <s v=" 8:38:57 am"/>
    <s v="SG-5651598 01"/>
    <m/>
    <x v="0"/>
    <s v="Yes"/>
    <n v="59"/>
    <s v="SANKI SD-300 Intermittent"/>
    <x v="3"/>
    <s v="PS74"/>
    <s v="GOH CHIN TECK"/>
    <n v="1298"/>
    <n v="77.45"/>
    <n v="1.2908333333333333"/>
    <d v="2025-04-30T00:00:00"/>
    <m/>
    <n v="2"/>
    <n v="2595"/>
    <s v="PE"/>
    <n v="150387540001"/>
    <n v="0"/>
    <n v="2595"/>
    <n v="0"/>
    <n v="0"/>
    <n v="0"/>
    <n v="0"/>
    <m/>
    <m/>
    <n v="0"/>
    <m/>
    <m/>
    <m/>
    <m/>
    <m/>
    <m/>
    <m/>
    <m/>
    <n v="15038754"/>
    <s v="I09180"/>
    <s v="ILLUMINA SINGAPORE PTE LTD"/>
    <m/>
    <n v="0"/>
    <n v="0"/>
    <n v="0"/>
    <n v="0"/>
    <n v="0"/>
    <n v="0"/>
    <m/>
    <m/>
    <m/>
    <s v="No"/>
    <s v="W666060"/>
    <n v="0"/>
    <m/>
    <s v="I09180"/>
    <m/>
    <m/>
    <s v="S0363372"/>
  </r>
  <r>
    <x v="1274"/>
    <n v="20000"/>
    <n v="10000"/>
    <n v="45779"/>
    <s v="502LAUGH"/>
    <s v=" 8:38:57 am"/>
    <s v="SG-5651598 01"/>
    <m/>
    <x v="0"/>
    <s v="Yes"/>
    <n v="59"/>
    <s v="SANKI SD-300 Intermittent"/>
    <x v="3"/>
    <s v="PS74"/>
    <s v="GOH CHIN TECK"/>
    <n v="1298"/>
    <n v="77.45"/>
    <n v="1.2908333333333333"/>
    <d v="2025-04-30T00:00:00"/>
    <m/>
    <n v="2"/>
    <n v="2595"/>
    <s v="PE"/>
    <n v="150387540001"/>
    <n v="0"/>
    <n v="2595"/>
    <n v="0"/>
    <n v="0"/>
    <n v="0"/>
    <n v="0"/>
    <m/>
    <m/>
    <n v="0"/>
    <m/>
    <m/>
    <m/>
    <m/>
    <m/>
    <m/>
    <m/>
    <m/>
    <n v="15038754"/>
    <s v="I09180"/>
    <s v="ILLUMINA SINGAPORE PTE LTD"/>
    <m/>
    <n v="0"/>
    <n v="0"/>
    <n v="0"/>
    <n v="0"/>
    <n v="0"/>
    <n v="0"/>
    <m/>
    <m/>
    <m/>
    <s v="No"/>
    <s v="W666060"/>
    <n v="0"/>
    <m/>
    <s v="I09180"/>
    <m/>
    <m/>
    <s v="S0363372"/>
  </r>
  <r>
    <x v="1274"/>
    <n v="30000"/>
    <n v="10000"/>
    <n v="45779"/>
    <s v="502LAUGH"/>
    <s v=" 8:38:57 am"/>
    <s v="SG-5651598 01"/>
    <m/>
    <x v="0"/>
    <s v="Yes"/>
    <n v="59"/>
    <s v="SANKI SD-300 Intermittent"/>
    <x v="3"/>
    <s v="PS74"/>
    <s v="GOH CHIN TECK"/>
    <n v="2595"/>
    <n v="109.875"/>
    <n v="1.83125"/>
    <d v="2025-04-30T00:00:00"/>
    <m/>
    <n v="2"/>
    <n v="5190"/>
    <s v="PE"/>
    <n v="150387540001"/>
    <n v="0"/>
    <n v="5190"/>
    <n v="0"/>
    <n v="0"/>
    <n v="0"/>
    <n v="0"/>
    <m/>
    <m/>
    <n v="0"/>
    <m/>
    <m/>
    <m/>
    <m/>
    <m/>
    <m/>
    <m/>
    <m/>
    <n v="15038754"/>
    <s v="I09180"/>
    <s v="ILLUMINA SINGAPORE PTE LTD"/>
    <m/>
    <n v="0"/>
    <n v="0"/>
    <n v="0"/>
    <n v="0"/>
    <n v="0"/>
    <n v="0"/>
    <m/>
    <m/>
    <m/>
    <s v="No"/>
    <s v="W666060"/>
    <n v="0"/>
    <m/>
    <s v="I09180"/>
    <m/>
    <m/>
    <s v="S0363372"/>
  </r>
  <r>
    <x v="1275"/>
    <n v="10000"/>
    <n v="30000"/>
    <n v="45779"/>
    <s v="502LAUGH"/>
    <s v=" 8:47:10 am"/>
    <s v="M0BFL2381"/>
    <m/>
    <x v="1"/>
    <s v="Yes"/>
    <n v="63"/>
    <s v="SANKI"/>
    <x v="2"/>
    <s v="PM80"/>
    <s v="YAP ZHI PING"/>
    <n v="5000"/>
    <n v="170"/>
    <n v="2.8333333333333335"/>
    <d v="2025-04-30T00:00:00"/>
    <m/>
    <n v="16"/>
    <n v="80000"/>
    <s v="PE"/>
    <s v="714370205-ADS1360001"/>
    <n v="0"/>
    <n v="80000"/>
    <n v="0"/>
    <n v="0"/>
    <n v="0"/>
    <n v="0"/>
    <m/>
    <m/>
    <n v="0"/>
    <m/>
    <m/>
    <m/>
    <m/>
    <m/>
    <m/>
    <m/>
    <m/>
    <s v="714370205-ADS1366"/>
    <s v="S19314"/>
    <s v="SEAGATE TECHNOLOGY INTERNATIONAL (WUXI) CO., LTD"/>
    <m/>
    <n v="0"/>
    <n v="0"/>
    <n v="0"/>
    <n v="0"/>
    <n v="0"/>
    <n v="0"/>
    <m/>
    <m/>
    <m/>
    <s v="No"/>
    <s v="W666069"/>
    <n v="0"/>
    <m/>
    <s v="S19314"/>
    <m/>
    <m/>
    <s v="H0065028"/>
  </r>
  <r>
    <x v="1276"/>
    <n v="10000"/>
    <n v="20000"/>
    <n v="45779"/>
    <s v="502LAUGH"/>
    <s v=" 8:46:26 am"/>
    <s v="M0BFL2381"/>
    <m/>
    <x v="1"/>
    <s v="Yes"/>
    <n v="63"/>
    <s v="SANKI"/>
    <x v="2"/>
    <s v="PM80"/>
    <s v="YAP ZHI PING"/>
    <n v="2500"/>
    <n v="107.5"/>
    <n v="1.7916666666666667"/>
    <d v="2025-04-30T00:00:00"/>
    <m/>
    <n v="16"/>
    <n v="40000"/>
    <s v="PE"/>
    <s v="714370204-ADS1360001"/>
    <n v="0"/>
    <n v="40000"/>
    <n v="0"/>
    <n v="0"/>
    <n v="0"/>
    <n v="0"/>
    <m/>
    <m/>
    <n v="0"/>
    <m/>
    <m/>
    <m/>
    <m/>
    <m/>
    <m/>
    <m/>
    <m/>
    <s v="714370204-ADS1366"/>
    <s v="S19081-TH"/>
    <s v="SEAGATE TECHNOLOGY (THAILAND) LTD."/>
    <m/>
    <n v="0"/>
    <n v="0"/>
    <n v="0"/>
    <n v="0"/>
    <n v="0"/>
    <n v="0"/>
    <m/>
    <m/>
    <m/>
    <s v="No"/>
    <s v="W666073"/>
    <n v="0"/>
    <m/>
    <s v="S19081-TH"/>
    <m/>
    <m/>
    <s v="H0065045"/>
  </r>
  <r>
    <x v="1277"/>
    <n v="10000"/>
    <n v="20000"/>
    <n v="45779"/>
    <s v="502LAUGH"/>
    <s v=" 8:46:02 am"/>
    <s v="M0BFL2381"/>
    <m/>
    <x v="1"/>
    <s v="Yes"/>
    <n v="63"/>
    <s v="SANKI"/>
    <x v="2"/>
    <s v="PM80"/>
    <s v="YAP ZHI PING"/>
    <n v="2500"/>
    <n v="107.5"/>
    <n v="1.7916666666666667"/>
    <d v="2025-04-30T00:00:00"/>
    <m/>
    <n v="16"/>
    <n v="40000"/>
    <s v="PE"/>
    <s v="714370205-ADS1360001"/>
    <n v="0"/>
    <n v="40000"/>
    <n v="0"/>
    <n v="0"/>
    <n v="0"/>
    <n v="0"/>
    <m/>
    <m/>
    <n v="0"/>
    <m/>
    <m/>
    <m/>
    <m/>
    <m/>
    <m/>
    <m/>
    <m/>
    <s v="714370205-ADS1366"/>
    <s v="S19081-TH"/>
    <s v="SEAGATE TECHNOLOGY (THAILAND) LTD."/>
    <m/>
    <n v="0"/>
    <n v="0"/>
    <n v="0"/>
    <n v="0"/>
    <n v="0"/>
    <n v="0"/>
    <m/>
    <m/>
    <m/>
    <s v="No"/>
    <s v="W666074"/>
    <n v="0"/>
    <m/>
    <s v="S19081-TH"/>
    <m/>
    <m/>
    <s v="H0065046"/>
  </r>
  <r>
    <x v="1278"/>
    <n v="10000"/>
    <n v="20000"/>
    <n v="45777"/>
    <s v="502LAUGH"/>
    <n v="0.53704861111111113"/>
    <s v="4116S1"/>
    <m/>
    <x v="0"/>
    <s v="Yes"/>
    <n v="78"/>
    <s v="Baby Sanki"/>
    <x v="3"/>
    <s v="PM84"/>
    <s v="TAN TAI TOH"/>
    <n v="1000"/>
    <n v="70"/>
    <n v="1.1666666666666667"/>
    <d v="2025-04-30T00:00:00"/>
    <m/>
    <n v="3"/>
    <n v="3000"/>
    <s v="PE"/>
    <s v="HP-Y0U21-801470001"/>
    <n v="0"/>
    <n v="3000"/>
    <n v="0"/>
    <n v="0"/>
    <n v="0"/>
    <n v="0"/>
    <m/>
    <m/>
    <n v="0"/>
    <m/>
    <m/>
    <m/>
    <m/>
    <m/>
    <m/>
    <m/>
    <m/>
    <s v="HP-Y0U21-80147"/>
    <s v="C03244"/>
    <s v="BEYONICS INTERNATIONAL PTE LTD"/>
    <m/>
    <n v="0"/>
    <n v="0"/>
    <n v="0"/>
    <n v="0"/>
    <n v="0"/>
    <n v="0"/>
    <m/>
    <m/>
    <m/>
    <s v="No"/>
    <s v="W666088"/>
    <n v="0"/>
    <m/>
    <s v="C03244"/>
    <m/>
    <m/>
    <s v="S0363430"/>
  </r>
  <r>
    <x v="1279"/>
    <n v="10000"/>
    <n v="10000"/>
    <n v="45779"/>
    <s v="502LAUGH"/>
    <n v="0.48375000000000001"/>
    <s v="J00Q283701525"/>
    <m/>
    <x v="0"/>
    <s v="Yes"/>
    <n v="86"/>
    <s v="Brotech DF330 "/>
    <x v="1"/>
    <s v="PM45"/>
    <s v="TAY CHIN LIONG"/>
    <n v="27500"/>
    <n v="488.33333333333331"/>
    <n v="8.1388888888888893"/>
    <d v="2025-04-30T00:00:00"/>
    <m/>
    <n v="2"/>
    <n v="55000"/>
    <s v="PE"/>
    <n v="3000000434630000"/>
    <n v="0"/>
    <n v="55000"/>
    <n v="0"/>
    <n v="0"/>
    <n v="0"/>
    <n v="0"/>
    <m/>
    <m/>
    <n v="0"/>
    <m/>
    <m/>
    <m/>
    <m/>
    <m/>
    <m/>
    <m/>
    <m/>
    <n v="300000043463"/>
    <s v="A01259"/>
    <s v="OLAM COCOA PTE LTD"/>
    <m/>
    <n v="0"/>
    <n v="0"/>
    <n v="0"/>
    <n v="0"/>
    <n v="0"/>
    <n v="0"/>
    <m/>
    <m/>
    <m/>
    <s v="No"/>
    <s v="W666090"/>
    <n v="0"/>
    <m/>
    <s v="A01259"/>
    <m/>
    <m/>
    <s v="S0363433"/>
  </r>
  <r>
    <x v="1280"/>
    <n v="10000"/>
    <n v="10000"/>
    <n v="45779"/>
    <s v="502LAUGH"/>
    <s v=" 8:37:29 am"/>
    <s v="3082512U9/4136S1"/>
    <m/>
    <x v="0"/>
    <s v="Yes"/>
    <n v="32"/>
    <s v="Lintec Intermittent"/>
    <x v="3"/>
    <s v="PM26"/>
    <s v="TAN AIK KEONG"/>
    <n v="1000"/>
    <m/>
    <m/>
    <d v="2025-04-30T00:00:00"/>
    <m/>
    <n v="1"/>
    <n v="1000"/>
    <s v="PE"/>
    <n v="4.40170086001E+17"/>
    <n v="0"/>
    <n v="1000"/>
    <n v="0"/>
    <n v="0"/>
    <n v="0"/>
    <n v="0"/>
    <m/>
    <m/>
    <n v="0"/>
    <m/>
    <m/>
    <m/>
    <m/>
    <m/>
    <m/>
    <m/>
    <m/>
    <n v="44017008600100"/>
    <s v="T20096"/>
    <s v="DIGI SINGAPORE PTE LTD"/>
    <m/>
    <n v="0"/>
    <n v="0"/>
    <n v="0"/>
    <n v="0"/>
    <n v="0"/>
    <n v="0"/>
    <m/>
    <m/>
    <m/>
    <s v="No"/>
    <s v="W666092"/>
    <n v="0"/>
    <m/>
    <s v="T20096"/>
    <m/>
    <m/>
    <s v="S0363442"/>
  </r>
  <r>
    <x v="1281"/>
    <n v="10000"/>
    <n v="10000"/>
    <n v="45779"/>
    <s v="502LAUGH"/>
    <s v=" 2:50:54 pm"/>
    <s v="J00WA7080"/>
    <m/>
    <x v="0"/>
    <s v="Yes"/>
    <n v="72"/>
    <s v="Xeikon 3500"/>
    <x v="0"/>
    <s v="PM17"/>
    <s v="NG SWEE CHEA"/>
    <n v="1750"/>
    <m/>
    <m/>
    <d v="2025-04-30T00:00:00"/>
    <m/>
    <n v="4"/>
    <n v="7000"/>
    <s v="PE"/>
    <n v="86090840001"/>
    <n v="0"/>
    <n v="5000"/>
    <n v="2000"/>
    <n v="0"/>
    <n v="0"/>
    <n v="0"/>
    <m/>
    <m/>
    <n v="0"/>
    <m/>
    <m/>
    <m/>
    <m/>
    <m/>
    <m/>
    <m/>
    <m/>
    <n v="8609084"/>
    <s v="B02083"/>
    <s v="BECTON DICKINSON MEDICAL (S) PTE LTD"/>
    <m/>
    <n v="0"/>
    <n v="0"/>
    <n v="0"/>
    <n v="0"/>
    <n v="0"/>
    <n v="0"/>
    <m/>
    <m/>
    <m/>
    <s v="No"/>
    <s v="W666103"/>
    <n v="0"/>
    <m/>
    <s v="B02083"/>
    <m/>
    <m/>
    <s v="S0363576"/>
  </r>
  <r>
    <x v="1282"/>
    <n v="10000"/>
    <n v="10000"/>
    <n v="45779"/>
    <s v="502LAUGH"/>
    <s v=" 2:51:38 pm"/>
    <s v="J00WA7080"/>
    <m/>
    <x v="0"/>
    <s v="Yes"/>
    <n v="72"/>
    <s v="Xeikon 3500"/>
    <x v="0"/>
    <s v="PM17"/>
    <s v="NG SWEE CHEA"/>
    <n v="1750"/>
    <m/>
    <m/>
    <d v="2025-04-30T00:00:00"/>
    <m/>
    <n v="4"/>
    <n v="7000"/>
    <s v="PE"/>
    <n v="86090850001"/>
    <n v="0"/>
    <n v="5000"/>
    <n v="2000"/>
    <n v="0"/>
    <n v="0"/>
    <n v="0"/>
    <m/>
    <m/>
    <n v="0"/>
    <m/>
    <m/>
    <m/>
    <m/>
    <m/>
    <m/>
    <m/>
    <m/>
    <n v="8609085"/>
    <s v="B02083"/>
    <s v="BECTON DICKINSON MEDICAL (S) PTE LTD"/>
    <m/>
    <n v="0"/>
    <n v="0"/>
    <n v="0"/>
    <n v="0"/>
    <n v="0"/>
    <n v="0"/>
    <m/>
    <m/>
    <m/>
    <s v="No"/>
    <s v="W666104"/>
    <n v="0"/>
    <m/>
    <s v="B02083"/>
    <m/>
    <m/>
    <s v="S0363576"/>
  </r>
  <r>
    <x v="1283"/>
    <n v="10000"/>
    <n v="10000"/>
    <n v="45779"/>
    <s v="502LAUGH"/>
    <s v=" 1:39:30 pm"/>
    <s v="J00WA7080"/>
    <m/>
    <x v="0"/>
    <s v="Yes"/>
    <n v="72"/>
    <s v="Xeikon 3500"/>
    <x v="0"/>
    <s v="PM17"/>
    <s v="NG SWEE CHEA"/>
    <n v="4000"/>
    <m/>
    <m/>
    <d v="2025-04-30T00:00:00"/>
    <m/>
    <n v="6"/>
    <n v="24000"/>
    <s v="PE"/>
    <n v="86090880001"/>
    <n v="0"/>
    <n v="20000"/>
    <n v="4000"/>
    <n v="0"/>
    <n v="0"/>
    <n v="0"/>
    <m/>
    <m/>
    <n v="0"/>
    <m/>
    <m/>
    <m/>
    <m/>
    <m/>
    <m/>
    <m/>
    <m/>
    <n v="8609088"/>
    <s v="B02083"/>
    <s v="BECTON DICKINSON MEDICAL (S) PTE LTD"/>
    <m/>
    <n v="0"/>
    <n v="0"/>
    <n v="0"/>
    <n v="0"/>
    <n v="0"/>
    <n v="0"/>
    <m/>
    <m/>
    <m/>
    <s v="No"/>
    <s v="W666106"/>
    <n v="0"/>
    <m/>
    <s v="B02083"/>
    <m/>
    <m/>
    <s v="S0363576"/>
  </r>
  <r>
    <x v="1284"/>
    <n v="10000"/>
    <n v="10000"/>
    <n v="45779"/>
    <s v="502LAUGH"/>
    <s v=" 1:39:30 pm"/>
    <s v="J00WA7080"/>
    <m/>
    <x v="0"/>
    <s v="Yes"/>
    <n v="72"/>
    <s v="Xeikon 3500"/>
    <x v="0"/>
    <s v="PM17"/>
    <s v="NG SWEE CHEA"/>
    <n v="3000"/>
    <m/>
    <m/>
    <d v="2025-04-30T00:00:00"/>
    <m/>
    <n v="6"/>
    <n v="18000"/>
    <s v="PE"/>
    <n v="86090890001"/>
    <n v="0"/>
    <n v="15000"/>
    <n v="3000"/>
    <n v="0"/>
    <n v="0"/>
    <n v="0"/>
    <m/>
    <m/>
    <n v="0"/>
    <m/>
    <m/>
    <m/>
    <m/>
    <m/>
    <m/>
    <m/>
    <m/>
    <n v="8609089"/>
    <s v="B02083"/>
    <s v="BECTON DICKINSON MEDICAL (S) PTE LTD"/>
    <m/>
    <n v="0"/>
    <n v="0"/>
    <n v="0"/>
    <n v="0"/>
    <n v="0"/>
    <n v="0"/>
    <m/>
    <m/>
    <m/>
    <s v="No"/>
    <s v="W666107"/>
    <n v="0"/>
    <m/>
    <s v="B02083"/>
    <m/>
    <m/>
    <s v="S0363576"/>
  </r>
  <r>
    <x v="1284"/>
    <n v="10000"/>
    <n v="20000"/>
    <n v="45779"/>
    <s v="502LAUGH"/>
    <s v=" 1:39:30 pm"/>
    <s v="J00WA7080"/>
    <m/>
    <x v="1"/>
    <s v="Yes"/>
    <n v="71"/>
    <s v="POLLY"/>
    <x v="2"/>
    <s v="PS95"/>
    <s v="LIM CHENG LEONG"/>
    <n v="2500"/>
    <m/>
    <m/>
    <d v="2025-04-30T00:00:00"/>
    <m/>
    <n v="6"/>
    <n v="15000"/>
    <s v="PE"/>
    <n v="86090890001"/>
    <n v="0"/>
    <n v="15000"/>
    <n v="0"/>
    <n v="0"/>
    <n v="0"/>
    <n v="0"/>
    <m/>
    <m/>
    <n v="0"/>
    <m/>
    <m/>
    <m/>
    <m/>
    <m/>
    <m/>
    <m/>
    <m/>
    <n v="8609089"/>
    <s v="B02083"/>
    <s v="BECTON DICKINSON MEDICAL (S) PTE LTD"/>
    <m/>
    <n v="0"/>
    <n v="0"/>
    <n v="0"/>
    <n v="0"/>
    <n v="0"/>
    <n v="0"/>
    <m/>
    <m/>
    <m/>
    <s v="No"/>
    <s v="W666107"/>
    <n v="0"/>
    <m/>
    <s v="B02083"/>
    <m/>
    <m/>
    <s v="S0363576"/>
  </r>
  <r>
    <x v="1285"/>
    <n v="10000"/>
    <n v="10000"/>
    <n v="45779"/>
    <s v="502LAUGH"/>
    <s v=" 5:40:29 pm"/>
    <s v="J00WA7080"/>
    <m/>
    <x v="0"/>
    <s v="Yes"/>
    <n v="72"/>
    <s v="Xeikon 3500"/>
    <x v="0"/>
    <s v="PM17"/>
    <s v="NG SWEE CHEA"/>
    <n v="1750"/>
    <m/>
    <m/>
    <d v="2025-04-30T00:00:00"/>
    <m/>
    <n v="4"/>
    <n v="7000"/>
    <s v="PE"/>
    <n v="5000634590001"/>
    <n v="0"/>
    <n v="5000"/>
    <n v="2000"/>
    <n v="0"/>
    <n v="0"/>
    <n v="0"/>
    <m/>
    <m/>
    <n v="0"/>
    <m/>
    <m/>
    <m/>
    <m/>
    <m/>
    <m/>
    <m/>
    <m/>
    <n v="500063459"/>
    <s v="B02083"/>
    <s v="BECTON DICKINSON MEDICAL (S) PTE LTD"/>
    <m/>
    <n v="0"/>
    <n v="0"/>
    <n v="0"/>
    <n v="0"/>
    <n v="0"/>
    <n v="0"/>
    <m/>
    <m/>
    <m/>
    <s v="No"/>
    <s v="W666126"/>
    <n v="0"/>
    <m/>
    <s v="B02083"/>
    <m/>
    <m/>
    <s v="S0363761"/>
  </r>
  <r>
    <x v="1286"/>
    <n v="10000"/>
    <n v="10000"/>
    <n v="45779"/>
    <s v="502LAUGH"/>
    <s v=" 5:41:09 pm"/>
    <s v="J00WA7080"/>
    <m/>
    <x v="0"/>
    <s v="Yes"/>
    <n v="72"/>
    <s v="Xeikon 3500"/>
    <x v="0"/>
    <s v="PM17"/>
    <s v="NG SWEE CHEA"/>
    <n v="1750"/>
    <m/>
    <m/>
    <d v="2025-04-30T00:00:00"/>
    <m/>
    <n v="4"/>
    <n v="7000"/>
    <s v="PE"/>
    <n v="5000635410001"/>
    <n v="0"/>
    <n v="5000"/>
    <n v="2000"/>
    <n v="0"/>
    <n v="0"/>
    <n v="0"/>
    <m/>
    <m/>
    <n v="0"/>
    <m/>
    <m/>
    <m/>
    <m/>
    <m/>
    <m/>
    <m/>
    <m/>
    <n v="500063541"/>
    <s v="B02083"/>
    <s v="BECTON DICKINSON MEDICAL (S) PTE LTD"/>
    <m/>
    <n v="0"/>
    <n v="0"/>
    <n v="0"/>
    <n v="0"/>
    <n v="0"/>
    <n v="0"/>
    <m/>
    <m/>
    <m/>
    <s v="No"/>
    <s v="W666127"/>
    <n v="0"/>
    <m/>
    <s v="B02083"/>
    <m/>
    <m/>
    <s v="S0363761"/>
  </r>
  <r>
    <x v="1287"/>
    <n v="10000"/>
    <n v="20000"/>
    <n v="45782"/>
    <s v="502LAUGH"/>
    <s v=" 8:35:05 am"/>
    <s v="E04OB9810/1025811/WO2024/4006"/>
    <m/>
    <x v="0"/>
    <s v="Yes"/>
    <n v="90"/>
    <s v="HDS"/>
    <x v="2"/>
    <s v="QC04"/>
    <s v="YANG TONGJING"/>
    <n v="11000"/>
    <n v="595"/>
    <n v="9.9166666666666661"/>
    <d v="2025-04-30T00:00:00"/>
    <m/>
    <n v="4"/>
    <n v="44000"/>
    <s v="PE"/>
    <s v="Y00-0000928-000001"/>
    <n v="0"/>
    <n v="44000"/>
    <n v="0"/>
    <n v="0"/>
    <n v="0"/>
    <n v="0"/>
    <m/>
    <m/>
    <n v="0"/>
    <m/>
    <m/>
    <m/>
    <m/>
    <m/>
    <m/>
    <m/>
    <m/>
    <s v="300-0000396-00"/>
    <s v="F06170-JIANGSU"/>
    <s v="FOREFRONT MEDICAL TECHNOLOGY (JIANGSU) CO., LTD"/>
    <m/>
    <n v="0"/>
    <n v="0"/>
    <n v="0"/>
    <n v="0"/>
    <n v="0"/>
    <n v="0"/>
    <m/>
    <m/>
    <m/>
    <s v="No"/>
    <s v="W666128"/>
    <n v="0"/>
    <m/>
    <s v="F06170-JIANGSU"/>
    <m/>
    <m/>
    <s v="S0362660"/>
  </r>
  <r>
    <x v="1288"/>
    <n v="10000"/>
    <n v="10000"/>
    <n v="45777"/>
    <s v="502LAUGH"/>
    <s v=" 1:22:57 pm"/>
    <s v="2968379-001/3082510U9"/>
    <m/>
    <x v="0"/>
    <s v="Yes"/>
    <n v="61"/>
    <s v="FSK 520"/>
    <x v="3"/>
    <s v="PM68"/>
    <s v="LEE KIM LIANG"/>
    <n v="400"/>
    <n v="53"/>
    <n v="0.8833333333333333"/>
    <d v="2025-04-30T00:00:00"/>
    <m/>
    <n v="5"/>
    <n v="2000"/>
    <s v="PE"/>
    <s v="FMMB00764010001"/>
    <n v="0"/>
    <n v="2000"/>
    <n v="0"/>
    <n v="0"/>
    <n v="0"/>
    <n v="0"/>
    <m/>
    <m/>
    <n v="0"/>
    <m/>
    <m/>
    <m/>
    <m/>
    <m/>
    <m/>
    <m/>
    <m/>
    <s v="FMMB0076401"/>
    <s v="T20104"/>
    <s v="TOSHIBA TEC SINGAPORE PTE LTD"/>
    <m/>
    <n v="0"/>
    <n v="0"/>
    <n v="0"/>
    <n v="0"/>
    <n v="0"/>
    <n v="0"/>
    <m/>
    <m/>
    <m/>
    <s v="No"/>
    <s v="W666130"/>
    <n v="0"/>
    <m/>
    <s v="T20104"/>
    <m/>
    <m/>
    <s v="S0363773"/>
  </r>
  <r>
    <x v="1289"/>
    <n v="10000"/>
    <n v="20000"/>
    <n v="45783"/>
    <s v="502LAUGH"/>
    <s v=" 4:31:13 pm"/>
    <s v="3082510U9/2968379-001"/>
    <m/>
    <x v="0"/>
    <s v="Yes"/>
    <n v="61"/>
    <s v="FSK 520"/>
    <x v="3"/>
    <s v="PM68"/>
    <s v="LEE KIM LIANG"/>
    <n v="600"/>
    <n v="57"/>
    <n v="0.95"/>
    <d v="2025-04-30T00:00:00"/>
    <m/>
    <n v="5"/>
    <n v="3000"/>
    <s v="PE"/>
    <s v="FMMB00764010001"/>
    <n v="0"/>
    <n v="3000"/>
    <n v="0"/>
    <n v="0"/>
    <n v="0"/>
    <n v="0"/>
    <m/>
    <m/>
    <n v="0"/>
    <m/>
    <m/>
    <m/>
    <m/>
    <m/>
    <m/>
    <m/>
    <m/>
    <s v="FMMB0076401"/>
    <s v="T20104"/>
    <s v="TOSHIBA TEC SINGAPORE PTE LTD"/>
    <m/>
    <n v="0"/>
    <n v="0"/>
    <n v="0"/>
    <n v="0"/>
    <n v="0"/>
    <n v="0"/>
    <m/>
    <m/>
    <m/>
    <s v="No"/>
    <s v="W665827"/>
    <n v="0"/>
    <m/>
    <s v="T20104"/>
    <m/>
    <m/>
    <s v="PR006409"/>
  </r>
  <r>
    <x v="1290"/>
    <n v="10000"/>
    <n v="10000"/>
    <n v="45779"/>
    <s v="502LAUGH"/>
    <s v=" 4:05:12 pm"/>
    <s v="2101818U5/M0B7C2220"/>
    <m/>
    <x v="0"/>
    <s v="Yes"/>
    <n v="79"/>
    <s v="HP Indigo 6800"/>
    <x v="0"/>
    <s v="PM16"/>
    <s v="TEO KAH JUN"/>
    <n v="10"/>
    <n v="30.5"/>
    <n v="0.5083333333333333"/>
    <d v="2025-04-30T00:00:00"/>
    <m/>
    <n v="24"/>
    <n v="240"/>
    <s v="PE"/>
    <s v="86.C3210001"/>
    <n v="0"/>
    <n v="1050"/>
    <n v="-810"/>
    <n v="0"/>
    <n v="0"/>
    <n v="0"/>
    <m/>
    <m/>
    <n v="0"/>
    <m/>
    <m/>
    <m/>
    <m/>
    <m/>
    <m/>
    <m/>
    <m/>
    <s v="86.C321"/>
    <s v="T20390-PMI"/>
    <s v="TECHNOCOM SYSTEMS SDN BHD"/>
    <m/>
    <n v="0"/>
    <n v="0"/>
    <n v="0"/>
    <n v="0"/>
    <n v="0"/>
    <n v="0"/>
    <m/>
    <m/>
    <m/>
    <s v="No"/>
    <s v="W666135"/>
    <n v="0"/>
    <m/>
    <s v="T20390-PMI"/>
    <m/>
    <m/>
    <s v="S0363772"/>
  </r>
  <r>
    <x v="1290"/>
    <n v="10000"/>
    <n v="20000"/>
    <n v="45779"/>
    <s v="502LAUGH"/>
    <s v=" 4:05:13 pm"/>
    <s v="2101818U5/M0B7C2220"/>
    <m/>
    <x v="1"/>
    <s v="Yes"/>
    <n v="82"/>
    <s v="POLLY"/>
    <x v="2"/>
    <s v="PM11"/>
    <s v="TEE MENG CHAI"/>
    <n v="150"/>
    <m/>
    <m/>
    <d v="2025-04-30T00:00:00"/>
    <m/>
    <n v="7"/>
    <n v="1050"/>
    <s v="PE"/>
    <s v="86.C3210001"/>
    <n v="0"/>
    <n v="1050"/>
    <n v="0"/>
    <n v="0"/>
    <n v="0"/>
    <n v="0"/>
    <m/>
    <m/>
    <n v="0"/>
    <m/>
    <m/>
    <m/>
    <m/>
    <m/>
    <m/>
    <m/>
    <m/>
    <s v="86.C321"/>
    <s v="T20390-PMI"/>
    <s v="TECHNOCOM SYSTEMS SDN BHD"/>
    <m/>
    <n v="0"/>
    <n v="0"/>
    <n v="0"/>
    <n v="0"/>
    <n v="0"/>
    <n v="0"/>
    <m/>
    <m/>
    <m/>
    <s v="No"/>
    <s v="W666135"/>
    <n v="0"/>
    <m/>
    <s v="T20390-PMI"/>
    <m/>
    <m/>
    <s v="S0363772"/>
  </r>
  <r>
    <x v="1291"/>
    <n v="10000"/>
    <n v="10000"/>
    <n v="45777"/>
    <s v="502LAUGH"/>
    <s v=" 3:48:02 pm"/>
    <s v="4112313U5A"/>
    <m/>
    <x v="0"/>
    <s v="Yes"/>
    <n v="46"/>
    <s v="Sanki 300 Intermittent"/>
    <x v="3"/>
    <s v="PS66"/>
    <s v="SIM ENG KWANG"/>
    <n v="6000"/>
    <n v="195"/>
    <n v="3.25"/>
    <d v="2025-04-30T00:00:00"/>
    <m/>
    <n v="1"/>
    <n v="6000"/>
    <s v="PE"/>
    <s v="250-6187-000001"/>
    <n v="0"/>
    <n v="6000"/>
    <n v="0"/>
    <n v="0"/>
    <n v="0"/>
    <n v="0"/>
    <m/>
    <m/>
    <n v="0"/>
    <m/>
    <m/>
    <m/>
    <m/>
    <m/>
    <m/>
    <m/>
    <m/>
    <s v="250-6187-00"/>
    <s v="J10025-PHL-SG"/>
    <s v="JMS SINGAPORE PTE LTD"/>
    <m/>
    <n v="0"/>
    <n v="0"/>
    <n v="0"/>
    <n v="0"/>
    <n v="0"/>
    <n v="0"/>
    <m/>
    <m/>
    <m/>
    <s v="No"/>
    <s v="W666140"/>
    <n v="0"/>
    <m/>
    <s v="J10025-PHL-SG"/>
    <m/>
    <m/>
    <s v="S0363780"/>
  </r>
  <r>
    <x v="1292"/>
    <n v="10000"/>
    <n v="20000"/>
    <n v="45783"/>
    <s v="502LAUGH"/>
    <s v=" 8:46:58 am"/>
    <n v="860909190918"/>
    <m/>
    <x v="0"/>
    <s v="Yes"/>
    <n v="79"/>
    <s v="HP Indigo 6800"/>
    <x v="0"/>
    <s v="PM16"/>
    <s v="TEO KAH JUN"/>
    <n v="120"/>
    <n v="36"/>
    <n v="0.6"/>
    <d v="2025-04-30T00:00:00"/>
    <m/>
    <n v="42"/>
    <n v="5030"/>
    <s v="PE"/>
    <n v="200742630001"/>
    <n v="0"/>
    <n v="4000"/>
    <n v="1030"/>
    <n v="0"/>
    <n v="0"/>
    <n v="0"/>
    <m/>
    <m/>
    <n v="0"/>
    <m/>
    <m/>
    <m/>
    <m/>
    <m/>
    <m/>
    <m/>
    <m/>
    <n v="20074263"/>
    <s v="I09180"/>
    <s v="ILLUMINA SINGAPORE PTE LTD"/>
    <m/>
    <n v="0"/>
    <n v="0"/>
    <n v="0"/>
    <n v="0"/>
    <n v="0"/>
    <n v="0"/>
    <m/>
    <m/>
    <m/>
    <s v="No"/>
    <s v="W666142"/>
    <n v="0"/>
    <m/>
    <s v="I09180"/>
    <m/>
    <m/>
    <s v="S0363786"/>
  </r>
  <r>
    <x v="1292"/>
    <n v="20000"/>
    <n v="10000"/>
    <n v="45783"/>
    <s v="502LAUGH"/>
    <s v=" 8:46:58 am"/>
    <n v="860909190918"/>
    <m/>
    <x v="0"/>
    <s v="Yes"/>
    <n v="79"/>
    <s v="HP Indigo 6800"/>
    <x v="0"/>
    <s v="PM16"/>
    <s v="TEO KAH JUN"/>
    <n v="95"/>
    <n v="34.75"/>
    <n v="0.57916666666666672"/>
    <d v="2025-04-30T00:00:00"/>
    <m/>
    <n v="42"/>
    <n v="4000"/>
    <s v="PE"/>
    <n v="200742630001"/>
    <n v="0"/>
    <n v="4000"/>
    <n v="0"/>
    <n v="0"/>
    <n v="0"/>
    <n v="0"/>
    <m/>
    <m/>
    <n v="0"/>
    <m/>
    <m/>
    <m/>
    <m/>
    <m/>
    <m/>
    <m/>
    <m/>
    <n v="20074263"/>
    <s v="I09180"/>
    <s v="ILLUMINA SINGAPORE PTE LTD"/>
    <m/>
    <n v="0"/>
    <n v="0"/>
    <n v="0"/>
    <n v="0"/>
    <n v="0"/>
    <n v="0"/>
    <m/>
    <m/>
    <m/>
    <s v="No"/>
    <s v="W666142"/>
    <n v="0"/>
    <m/>
    <s v="I09180"/>
    <m/>
    <m/>
    <s v="S0363786"/>
  </r>
  <r>
    <x v="1235"/>
    <n v="10000"/>
    <n v="20000"/>
    <n v="45777"/>
    <s v="502LAUGH"/>
    <s v=" 9:40:22 am"/>
    <n v="860909190918"/>
    <m/>
    <x v="1"/>
    <s v="Yes"/>
    <n v="86"/>
    <s v="Brotech DF330 "/>
    <x v="1"/>
    <s v="PM45"/>
    <s v="TAY CHIN LIONG"/>
    <n v="134"/>
    <n v="32.233333333333334"/>
    <n v="0.53722222222222227"/>
    <d v="2025-04-30T00:00:00"/>
    <m/>
    <n v="27"/>
    <n v="3618"/>
    <s v="PE"/>
    <n v="200699060001"/>
    <n v="0"/>
    <n v="2000"/>
    <n v="1618"/>
    <n v="0"/>
    <n v="0"/>
    <n v="0"/>
    <m/>
    <m/>
    <n v="0"/>
    <m/>
    <m/>
    <m/>
    <m/>
    <m/>
    <m/>
    <m/>
    <m/>
    <n v="20069906"/>
    <s v="I09180"/>
    <s v="ILLUMINA SINGAPORE PTE LTD"/>
    <m/>
    <n v="0"/>
    <n v="0"/>
    <n v="0"/>
    <n v="0"/>
    <n v="0"/>
    <n v="0"/>
    <m/>
    <m/>
    <m/>
    <s v="No"/>
    <s v="W666153"/>
    <n v="0"/>
    <m/>
    <s v="I09180"/>
    <m/>
    <m/>
    <s v="S0363804"/>
  </r>
  <r>
    <x v="1293"/>
    <n v="10000"/>
    <n v="10000"/>
    <n v="45779"/>
    <s v="502LAUGH"/>
    <s v=" 8:33:28 am"/>
    <s v="U542353003"/>
    <m/>
    <x v="0"/>
    <s v="Yes"/>
    <n v="90"/>
    <s v="HDS"/>
    <x v="2"/>
    <s v="PM35"/>
    <s v="TAN MIN KANG"/>
    <n v="81"/>
    <n v="49.05"/>
    <n v="0.8175"/>
    <d v="2025-04-30T00:00:00"/>
    <m/>
    <n v="124"/>
    <n v="10044"/>
    <s v="PE"/>
    <s v="03L3019-H45064-50001"/>
    <n v="0"/>
    <n v="10000"/>
    <n v="44"/>
    <n v="0"/>
    <n v="0"/>
    <n v="0"/>
    <m/>
    <m/>
    <n v="0"/>
    <m/>
    <m/>
    <m/>
    <m/>
    <m/>
    <m/>
    <m/>
    <m/>
    <s v="03L3019-H45064-50"/>
    <s v="I09082-TL"/>
    <s v="WESTERN DIGITAL STORAGE TECHNOLOGIES"/>
    <m/>
    <n v="0"/>
    <n v="0"/>
    <n v="0"/>
    <n v="0"/>
    <n v="0"/>
    <n v="0"/>
    <m/>
    <m/>
    <m/>
    <s v="No"/>
    <s v="W666154"/>
    <n v="0"/>
    <m/>
    <s v="I09082-TL"/>
    <m/>
    <m/>
    <s v="H0065099"/>
  </r>
  <r>
    <x v="1294"/>
    <n v="10000"/>
    <n v="10000"/>
    <n v="45779"/>
    <s v="502LAUGH"/>
    <s v=" 8:33:28 am"/>
    <s v="U542353003"/>
    <m/>
    <x v="0"/>
    <s v="Yes"/>
    <n v="90"/>
    <s v="HDS"/>
    <x v="2"/>
    <s v="PM35"/>
    <s v="TAN MIN KANG"/>
    <n v="5"/>
    <n v="45.25"/>
    <n v="0.75416666666666665"/>
    <d v="2025-04-30T00:00:00"/>
    <m/>
    <n v="124"/>
    <n v="620"/>
    <s v="PE"/>
    <s v="03L3019-H45064-50001"/>
    <n v="0"/>
    <n v="500"/>
    <n v="120"/>
    <n v="0"/>
    <n v="0"/>
    <n v="0"/>
    <m/>
    <m/>
    <n v="0"/>
    <m/>
    <m/>
    <m/>
    <m/>
    <m/>
    <m/>
    <m/>
    <m/>
    <s v="03L3019-H45064-50"/>
    <s v="I09082-TL"/>
    <s v="WESTERN DIGITAL STORAGE TECHNOLOGIES"/>
    <m/>
    <n v="0"/>
    <n v="0"/>
    <n v="0"/>
    <n v="0"/>
    <n v="0"/>
    <n v="0"/>
    <m/>
    <m/>
    <m/>
    <s v="No"/>
    <s v="W666155"/>
    <n v="0"/>
    <m/>
    <s v="I09082-TL"/>
    <m/>
    <m/>
    <s v="H0065100"/>
  </r>
  <r>
    <x v="1295"/>
    <n v="10000"/>
    <n v="10000"/>
    <n v="45779"/>
    <s v="502LAUGH"/>
    <s v=" 8:33:28 am"/>
    <s v="U542353003"/>
    <m/>
    <x v="0"/>
    <s v="Yes"/>
    <n v="90"/>
    <s v="HDS"/>
    <x v="2"/>
    <s v="PM35"/>
    <s v="TAN MIN KANG"/>
    <n v="2"/>
    <n v="45.1"/>
    <n v="0.75166666666666671"/>
    <d v="2025-04-30T00:00:00"/>
    <m/>
    <n v="124"/>
    <n v="296"/>
    <s v="PE"/>
    <s v="03L3019-H45064-50001"/>
    <n v="0"/>
    <n v="200"/>
    <n v="96"/>
    <n v="0"/>
    <n v="0"/>
    <n v="0"/>
    <m/>
    <m/>
    <n v="0"/>
    <m/>
    <m/>
    <m/>
    <m/>
    <m/>
    <m/>
    <m/>
    <m/>
    <s v="03L3019-H45064-50"/>
    <s v="I09082-TL"/>
    <s v="WESTERN DIGITAL STORAGE TECHNOLOGIES"/>
    <m/>
    <n v="0"/>
    <n v="0"/>
    <n v="0"/>
    <n v="0"/>
    <n v="0"/>
    <n v="0"/>
    <m/>
    <m/>
    <m/>
    <s v="No"/>
    <s v="W666156"/>
    <n v="0"/>
    <m/>
    <s v="I09082-TL"/>
    <m/>
    <m/>
    <s v="ZSA101829"/>
  </r>
  <r>
    <x v="1295"/>
    <n v="20000"/>
    <n v="10000"/>
    <n v="45779"/>
    <s v="502LAUGH"/>
    <s v=" 8:33:28 am"/>
    <s v="U542353003"/>
    <m/>
    <x v="0"/>
    <s v="Yes"/>
    <n v="90"/>
    <s v="HDS"/>
    <x v="2"/>
    <s v="PM35"/>
    <s v="TAN MIN KANG"/>
    <n v="2"/>
    <n v="45.1"/>
    <n v="0.75166666666666671"/>
    <d v="2025-04-30T00:00:00"/>
    <m/>
    <n v="124"/>
    <n v="200"/>
    <s v="PE"/>
    <s v="03L3019-H45064-50001"/>
    <n v="0"/>
    <n v="200"/>
    <n v="0"/>
    <n v="0"/>
    <n v="0"/>
    <n v="0"/>
    <m/>
    <m/>
    <n v="0"/>
    <m/>
    <m/>
    <m/>
    <m/>
    <m/>
    <m/>
    <m/>
    <m/>
    <s v="03L3019-H45064-50"/>
    <s v="I09082-TL"/>
    <s v="WESTERN DIGITAL STORAGE TECHNOLOGIES"/>
    <m/>
    <n v="0"/>
    <n v="0"/>
    <n v="0"/>
    <n v="0"/>
    <n v="0"/>
    <n v="0"/>
    <m/>
    <m/>
    <m/>
    <s v="No"/>
    <s v="W666156"/>
    <n v="0"/>
    <m/>
    <s v="I09082-TL"/>
    <m/>
    <m/>
    <s v="ZSA101829"/>
  </r>
  <r>
    <x v="1296"/>
    <n v="10000"/>
    <n v="10000"/>
    <n v="45777"/>
    <s v="502LAUGH"/>
    <s v=" 5:07:27 pm"/>
    <s v="SG-5644655 01"/>
    <m/>
    <x v="0"/>
    <s v="Yes"/>
    <n v="59"/>
    <s v="SANKI SD-300 Intermittent"/>
    <x v="3"/>
    <s v="PS74"/>
    <s v="GOH CHIN TECK"/>
    <n v="5295"/>
    <n v="177.375"/>
    <n v="2.9562499999999998"/>
    <d v="2025-04-30T00:00:00"/>
    <m/>
    <n v="1"/>
    <n v="5295"/>
    <s v="PE"/>
    <n v="150335490001"/>
    <n v="0"/>
    <n v="5295"/>
    <n v="0"/>
    <n v="0"/>
    <n v="0"/>
    <n v="0"/>
    <m/>
    <m/>
    <n v="0"/>
    <m/>
    <m/>
    <m/>
    <m/>
    <m/>
    <m/>
    <m/>
    <m/>
    <n v="15033549"/>
    <s v="I09180"/>
    <s v="ILLUMINA SINGAPORE PTE LTD"/>
    <m/>
    <n v="0"/>
    <n v="0"/>
    <n v="0"/>
    <n v="0"/>
    <n v="0"/>
    <n v="0"/>
    <m/>
    <m/>
    <m/>
    <s v="No"/>
    <s v="W666157"/>
    <n v="0"/>
    <m/>
    <s v="I09180"/>
    <m/>
    <m/>
    <s v="S0363816"/>
  </r>
  <r>
    <x v="1296"/>
    <n v="20000"/>
    <n v="10000"/>
    <n v="45777"/>
    <s v="502LAUGH"/>
    <s v=" 5:07:27 pm"/>
    <s v="SG-5644655 01"/>
    <m/>
    <x v="0"/>
    <s v="Yes"/>
    <n v="59"/>
    <s v="SANKI SD-300 Intermittent"/>
    <x v="3"/>
    <s v="PS74"/>
    <s v="GOH CHIN TECK"/>
    <n v="5295"/>
    <n v="177.375"/>
    <n v="2.9562499999999998"/>
    <d v="2025-04-30T00:00:00"/>
    <m/>
    <n v="1"/>
    <n v="5295"/>
    <s v="PE"/>
    <n v="150335490001"/>
    <n v="0"/>
    <n v="5295"/>
    <n v="0"/>
    <n v="0"/>
    <n v="0"/>
    <n v="0"/>
    <m/>
    <m/>
    <n v="0"/>
    <m/>
    <m/>
    <m/>
    <m/>
    <m/>
    <m/>
    <m/>
    <m/>
    <n v="15033549"/>
    <s v="I09180"/>
    <s v="ILLUMINA SINGAPORE PTE LTD"/>
    <m/>
    <n v="0"/>
    <n v="0"/>
    <n v="0"/>
    <n v="0"/>
    <n v="0"/>
    <n v="0"/>
    <m/>
    <m/>
    <m/>
    <s v="No"/>
    <s v="W666157"/>
    <n v="0"/>
    <m/>
    <s v="I09180"/>
    <m/>
    <m/>
    <s v="S0363816"/>
  </r>
  <r>
    <x v="1297"/>
    <n v="10000"/>
    <n v="10000"/>
    <n v="45777"/>
    <s v="502LAUGH"/>
    <s v=" 5:01:15 pm"/>
    <s v="4112210U5"/>
    <m/>
    <x v="0"/>
    <s v="Yes"/>
    <n v="61"/>
    <s v="FSK 520"/>
    <x v="3"/>
    <s v="PM68"/>
    <s v="LEE KIM LIANG"/>
    <n v="1000"/>
    <n v="65"/>
    <n v="1.0833333333333333"/>
    <d v="2025-04-30T00:00:00"/>
    <m/>
    <n v="1"/>
    <n v="1000"/>
    <s v="PE"/>
    <s v="810286 REV1000001"/>
    <n v="0"/>
    <n v="1000"/>
    <n v="0"/>
    <n v="0"/>
    <n v="0"/>
    <n v="0"/>
    <m/>
    <m/>
    <n v="0"/>
    <m/>
    <m/>
    <m/>
    <m/>
    <m/>
    <m/>
    <m/>
    <m/>
    <s v="810286 REV100"/>
    <s v="V22000"/>
    <s v="PT VARTA MICROBATTERY INDONESIA"/>
    <m/>
    <n v="0"/>
    <n v="0"/>
    <n v="0"/>
    <n v="0"/>
    <n v="0"/>
    <n v="0"/>
    <m/>
    <m/>
    <m/>
    <s v="No"/>
    <s v="W666180"/>
    <n v="0"/>
    <m/>
    <s v="V22000"/>
    <m/>
    <m/>
    <s v="S0363838"/>
  </r>
  <r>
    <x v="1244"/>
    <n v="10000"/>
    <n v="20000"/>
    <n v="45777"/>
    <s v="502LAUGH"/>
    <s v=" 2:31:33 pm"/>
    <s v="J00WA7080"/>
    <m/>
    <x v="1"/>
    <s v="Yes"/>
    <n v="71"/>
    <s v="POLLY"/>
    <x v="2"/>
    <s v="PS95"/>
    <s v="LIM CHENG LEONG"/>
    <n v="3000"/>
    <m/>
    <m/>
    <d v="2025-04-30T00:00:00"/>
    <m/>
    <n v="6"/>
    <n v="18000"/>
    <s v="PE"/>
    <n v="83615120001"/>
    <n v="0"/>
    <n v="6000"/>
    <n v="12000"/>
    <n v="0"/>
    <n v="0"/>
    <n v="0"/>
    <m/>
    <m/>
    <n v="0"/>
    <m/>
    <m/>
    <m/>
    <m/>
    <m/>
    <m/>
    <m/>
    <m/>
    <n v="8361512"/>
    <s v="B02083"/>
    <s v="BECTON DICKINSON MEDICAL (S) PTE LTD"/>
    <m/>
    <n v="0"/>
    <n v="0"/>
    <n v="0"/>
    <n v="0"/>
    <n v="0"/>
    <n v="0"/>
    <m/>
    <m/>
    <m/>
    <s v="No"/>
    <s v="W666184"/>
    <n v="0"/>
    <m/>
    <s v="B02083"/>
    <m/>
    <m/>
    <s v="S0363853"/>
  </r>
  <r>
    <x v="1246"/>
    <n v="10000"/>
    <n v="20000"/>
    <n v="45777"/>
    <s v="502LAUGH"/>
    <n v="0.53886574074074078"/>
    <s v="J00WA7080"/>
    <m/>
    <x v="1"/>
    <s v="Yes"/>
    <n v="71"/>
    <s v="POLLY"/>
    <x v="2"/>
    <s v="PS95"/>
    <s v="LIM CHENG LEONG"/>
    <n v="2500"/>
    <m/>
    <m/>
    <d v="2025-04-30T00:00:00"/>
    <m/>
    <n v="6"/>
    <n v="15000"/>
    <s v="PE"/>
    <n v="5000444460001"/>
    <n v="0"/>
    <n v="15000"/>
    <n v="0"/>
    <n v="0"/>
    <n v="0"/>
    <n v="0"/>
    <m/>
    <m/>
    <n v="0"/>
    <m/>
    <m/>
    <m/>
    <m/>
    <m/>
    <m/>
    <m/>
    <m/>
    <n v="500044446"/>
    <s v="B02083"/>
    <s v="BECTON DICKINSON MEDICAL (S) PTE LTD"/>
    <m/>
    <n v="0"/>
    <n v="0"/>
    <n v="0"/>
    <n v="0"/>
    <n v="0"/>
    <n v="0"/>
    <m/>
    <m/>
    <m/>
    <s v="No"/>
    <s v="W666187"/>
    <n v="0"/>
    <m/>
    <s v="B02083"/>
    <m/>
    <m/>
    <s v="S0363853"/>
  </r>
  <r>
    <x v="1298"/>
    <n v="10000"/>
    <n v="10000"/>
    <n v="45779"/>
    <s v="502LAUGH"/>
    <s v=" 8:33:28 am"/>
    <s v="U542353003"/>
    <m/>
    <x v="0"/>
    <s v="Yes"/>
    <n v="90"/>
    <s v="HDS"/>
    <x v="2"/>
    <s v="PM35"/>
    <s v="TAN MIN KANG"/>
    <n v="5"/>
    <n v="45.25"/>
    <n v="0.75416666666666665"/>
    <d v="2025-04-30T00:00:00"/>
    <m/>
    <n v="124"/>
    <n v="620"/>
    <s v="PE"/>
    <s v="03L3019-H45064-50001"/>
    <n v="0"/>
    <n v="500"/>
    <n v="120"/>
    <n v="0"/>
    <n v="0"/>
    <n v="0"/>
    <m/>
    <m/>
    <n v="0"/>
    <m/>
    <m/>
    <m/>
    <m/>
    <m/>
    <m/>
    <m/>
    <m/>
    <s v="03L3019-H45064-50"/>
    <s v="I09082-TL"/>
    <s v="WESTERN DIGITAL STORAGE TECHNOLOGIES"/>
    <m/>
    <n v="0"/>
    <n v="0"/>
    <n v="0"/>
    <n v="0"/>
    <n v="0"/>
    <n v="0"/>
    <m/>
    <m/>
    <m/>
    <s v="No"/>
    <s v="W666193"/>
    <n v="0"/>
    <m/>
    <s v="I09082-TL"/>
    <m/>
    <m/>
    <s v="ZSA101833"/>
  </r>
  <r>
    <x v="1299"/>
    <n v="10000"/>
    <n v="20000"/>
    <n v="45777"/>
    <s v="502LAUGH"/>
    <s v=" 9:22:41 am"/>
    <s v="3082512U9/4136S1"/>
    <m/>
    <x v="0"/>
    <s v="Yes"/>
    <n v="32"/>
    <s v="Lintec Intermittent"/>
    <x v="3"/>
    <s v="PM26"/>
    <s v="TAN AIK KEONG"/>
    <n v="1000"/>
    <m/>
    <m/>
    <d v="2025-04-30T00:00:00"/>
    <m/>
    <n v="1"/>
    <n v="1000"/>
    <s v="PE"/>
    <n v="4.40170086001E+17"/>
    <n v="0"/>
    <n v="1000"/>
    <n v="0"/>
    <n v="0"/>
    <n v="0"/>
    <n v="0"/>
    <m/>
    <m/>
    <n v="0"/>
    <m/>
    <m/>
    <m/>
    <m/>
    <m/>
    <m/>
    <m/>
    <m/>
    <n v="44017008600100"/>
    <s v="T20096"/>
    <s v="DIGI SINGAPORE PTE LTD"/>
    <m/>
    <n v="0"/>
    <n v="0"/>
    <n v="0"/>
    <n v="0"/>
    <n v="0"/>
    <n v="0"/>
    <m/>
    <m/>
    <m/>
    <s v="No"/>
    <s v="W666195"/>
    <n v="0"/>
    <m/>
    <s v="T20096"/>
    <m/>
    <m/>
    <s v="GRR62165"/>
  </r>
  <r>
    <x v="1300"/>
    <n v="10000"/>
    <n v="10000"/>
    <n v="45777"/>
    <s v="502LAUGH"/>
    <s v=" 5:00:04 pm"/>
    <s v="U481252037"/>
    <m/>
    <x v="0"/>
    <s v="Yes"/>
    <n v="71"/>
    <s v="POLLY"/>
    <x v="2"/>
    <s v="PS95"/>
    <s v="LIM CHENG LEONG"/>
    <n v="3334"/>
    <m/>
    <m/>
    <d v="2025-04-30T00:00:00"/>
    <m/>
    <n v="3"/>
    <n v="10002"/>
    <s v="PE"/>
    <s v="BLANK LABEL-60X10002"/>
    <n v="0"/>
    <n v="10000"/>
    <n v="2"/>
    <n v="0"/>
    <n v="0"/>
    <n v="0"/>
    <m/>
    <m/>
    <n v="0"/>
    <m/>
    <m/>
    <m/>
    <m/>
    <m/>
    <m/>
    <m/>
    <m/>
    <s v="BLANK LABEL-60X100MM"/>
    <s v="J10098"/>
    <s v="JINRAY ELECTRONICS (S) PTE LTD"/>
    <m/>
    <n v="0"/>
    <n v="0"/>
    <n v="0"/>
    <n v="0"/>
    <n v="0"/>
    <n v="0"/>
    <m/>
    <m/>
    <m/>
    <s v="No"/>
    <s v="W666198"/>
    <n v="0"/>
    <m/>
    <s v="J10098"/>
    <m/>
    <m/>
    <s v="S0363867"/>
  </r>
  <r>
    <x v="1301"/>
    <n v="10000"/>
    <n v="10000"/>
    <n v="45783"/>
    <s v="502LAUGH"/>
    <s v=" 8:35:17 am"/>
    <s v="SG-5645615-01"/>
    <m/>
    <x v="0"/>
    <s v="Yes"/>
    <n v="93"/>
    <s v="HP Indigo 6900"/>
    <x v="0"/>
    <s v="PC02"/>
    <s v="GAO BINJIE"/>
    <n v="1700"/>
    <n v="115"/>
    <n v="1.9166666666666667"/>
    <d v="2025-04-30T00:00:00"/>
    <m/>
    <n v="5"/>
    <n v="8500"/>
    <s v="PE"/>
    <s v="P1A0113 20001"/>
    <n v="0"/>
    <n v="6500"/>
    <n v="2000"/>
    <n v="0"/>
    <n v="0"/>
    <n v="0"/>
    <m/>
    <m/>
    <n v="0"/>
    <m/>
    <m/>
    <m/>
    <m/>
    <m/>
    <m/>
    <m/>
    <m/>
    <s v="P1A0113 2"/>
    <s v="H08220"/>
    <s v="HAW PAR HEALTHCARE LIMITED"/>
    <m/>
    <n v="0"/>
    <n v="0"/>
    <n v="0"/>
    <n v="0"/>
    <n v="0"/>
    <n v="0"/>
    <m/>
    <m/>
    <m/>
    <s v="No"/>
    <s v="W666199"/>
    <n v="0"/>
    <m/>
    <s v="H08220"/>
    <m/>
    <m/>
    <s v="S0363868"/>
  </r>
  <r>
    <x v="1302"/>
    <n v="10000"/>
    <n v="10000"/>
    <n v="45783"/>
    <s v="502LAUGH"/>
    <s v=" 8:33:12 am"/>
    <s v="SG-5645615-01"/>
    <m/>
    <x v="0"/>
    <s v="Yes"/>
    <n v="93"/>
    <s v="HP Indigo 6900"/>
    <x v="0"/>
    <s v="PC02"/>
    <s v="GAO BINJIE"/>
    <n v="800"/>
    <n v="70"/>
    <n v="1.1666666666666667"/>
    <d v="2025-04-30T00:00:00"/>
    <m/>
    <n v="5"/>
    <n v="4000"/>
    <s v="PE"/>
    <s v="P1A0118 20001"/>
    <n v="0"/>
    <n v="2000"/>
    <n v="2000"/>
    <n v="0"/>
    <n v="0"/>
    <n v="0"/>
    <m/>
    <m/>
    <n v="0"/>
    <m/>
    <m/>
    <m/>
    <m/>
    <m/>
    <m/>
    <m/>
    <m/>
    <s v="P1A0118 2"/>
    <s v="H08220"/>
    <s v="HAW PAR HEALTHCARE LIMITED"/>
    <m/>
    <n v="0"/>
    <n v="0"/>
    <n v="0"/>
    <n v="0"/>
    <n v="0"/>
    <n v="0"/>
    <m/>
    <m/>
    <m/>
    <s v="No"/>
    <s v="W666200"/>
    <n v="0"/>
    <m/>
    <s v="H08220"/>
    <m/>
    <m/>
    <s v="S0363868"/>
  </r>
  <r>
    <x v="1303"/>
    <n v="10000"/>
    <n v="10000"/>
    <n v="45783"/>
    <s v="502LAUGH"/>
    <s v=" 8:34:06 am"/>
    <s v="SG-5642459-01"/>
    <m/>
    <x v="0"/>
    <s v="Yes"/>
    <n v="93"/>
    <s v="HP Indigo 6900"/>
    <x v="0"/>
    <s v="PC02"/>
    <s v="GAO BINJIE"/>
    <n v="1000"/>
    <n v="80"/>
    <n v="1.3333333333333333"/>
    <d v="2025-04-30T00:00:00"/>
    <m/>
    <n v="5"/>
    <n v="5000"/>
    <s v="PE"/>
    <s v="P1A01720001"/>
    <n v="0"/>
    <n v="3000"/>
    <n v="2000"/>
    <n v="0"/>
    <n v="0"/>
    <n v="0"/>
    <m/>
    <m/>
    <n v="0"/>
    <m/>
    <m/>
    <m/>
    <m/>
    <m/>
    <m/>
    <m/>
    <m/>
    <s v="P1A0172"/>
    <s v="H08220"/>
    <s v="HAW PAR HEALTHCARE LIMITED"/>
    <m/>
    <n v="0"/>
    <n v="0"/>
    <n v="0"/>
    <n v="0"/>
    <n v="0"/>
    <n v="0"/>
    <m/>
    <m/>
    <m/>
    <s v="No"/>
    <s v="W666201"/>
    <n v="0"/>
    <m/>
    <s v="H08220"/>
    <m/>
    <m/>
    <s v="S0363868"/>
  </r>
  <r>
    <x v="1304"/>
    <n v="10000"/>
    <n v="10000"/>
    <n v="45782"/>
    <s v="502LAUGH"/>
    <s v=" 2:47:27 pm"/>
    <n v="10620258070"/>
    <m/>
    <x v="0"/>
    <s v="Yes"/>
    <n v="79"/>
    <s v="HP Indigo 6800"/>
    <x v="0"/>
    <s v="PM16"/>
    <s v="TEO KAH JUN"/>
    <n v="130"/>
    <n v="36.5"/>
    <n v="0.60833333333333328"/>
    <d v="2025-04-30T00:00:00"/>
    <m/>
    <n v="308"/>
    <n v="40040"/>
    <s v="PE"/>
    <s v="3UB55-800010001"/>
    <n v="0"/>
    <n v="30000"/>
    <n v="10040"/>
    <n v="0"/>
    <n v="0"/>
    <n v="0"/>
    <m/>
    <m/>
    <n v="0"/>
    <m/>
    <m/>
    <m/>
    <m/>
    <m/>
    <m/>
    <m/>
    <m/>
    <s v="3UB55-80001"/>
    <s v="H08031-JIM-M"/>
    <s v="HP MALAYSIA MANUFACTURING SDN.BHD."/>
    <m/>
    <n v="0"/>
    <n v="0"/>
    <n v="0"/>
    <n v="0"/>
    <n v="0"/>
    <n v="0"/>
    <m/>
    <m/>
    <m/>
    <s v="No"/>
    <s v="W666204"/>
    <n v="0"/>
    <m/>
    <s v="H08031-JIM-M"/>
    <m/>
    <m/>
    <s v="S0363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F76BA9-BDA6-4721-A55A-FBC2765A4C07}" name="PivotTable1" cacheId="25" applyNumberFormats="0" applyBorderFormats="0" applyFontFormats="0" applyPatternFormats="0" applyAlignmentFormats="0" applyWidthHeightFormats="1" dataCaption="Values" updatedVersion="8" minRefreshableVersion="3" useAutoFormatting="1" itemPrintTitles="1" createdVersion="8" indent="0" multipleFieldFilters="0" chartFormat="26">
  <location ref="A3:C14" firstHeaderRow="0" firstDataRow="1" firstDataCol="1"/>
  <pivotFields count="60">
    <pivotField showAll="0"/>
    <pivotField showAll="0"/>
    <pivotField showAll="0"/>
    <pivotField numFmtId="14" showAll="0"/>
    <pivotField showAll="0"/>
    <pivotField showAll="0"/>
    <pivotField showAll="0"/>
    <pivotField showAll="0"/>
    <pivotField showAll="0"/>
    <pivotField showAll="0"/>
    <pivotField showAll="0">
      <items count="62">
        <item x="27"/>
        <item x="28"/>
        <item x="45"/>
        <item x="26"/>
        <item x="29"/>
        <item x="30"/>
        <item x="10"/>
        <item x="6"/>
        <item x="9"/>
        <item x="7"/>
        <item x="35"/>
        <item x="12"/>
        <item x="16"/>
        <item x="55"/>
        <item x="42"/>
        <item x="13"/>
        <item x="19"/>
        <item x="18"/>
        <item x="1"/>
        <item x="43"/>
        <item x="33"/>
        <item x="2"/>
        <item x="8"/>
        <item x="0"/>
        <item x="17"/>
        <item x="37"/>
        <item x="36"/>
        <item x="23"/>
        <item x="20"/>
        <item x="39"/>
        <item x="24"/>
        <item x="15"/>
        <item x="44"/>
        <item x="11"/>
        <item x="49"/>
        <item x="31"/>
        <item x="14"/>
        <item x="34"/>
        <item x="4"/>
        <item x="40"/>
        <item x="25"/>
        <item x="3"/>
        <item x="47"/>
        <item x="53"/>
        <item x="51"/>
        <item x="5"/>
        <item x="60"/>
        <item x="46"/>
        <item x="59"/>
        <item x="57"/>
        <item x="58"/>
        <item x="21"/>
        <item x="52"/>
        <item x="38"/>
        <item x="22"/>
        <item x="32"/>
        <item x="41"/>
        <item x="56"/>
        <item x="48"/>
        <item x="54"/>
        <item x="50"/>
        <item t="default"/>
      </items>
    </pivotField>
    <pivotField showAll="0">
      <items count="38">
        <item h="1" x="33"/>
        <item h="1" x="7"/>
        <item h="1" x="3"/>
        <item h="1" x="1"/>
        <item h="1" x="2"/>
        <item h="1" x="6"/>
        <item h="1" x="23"/>
        <item h="1" x="22"/>
        <item h="1" x="27"/>
        <item h="1" x="8"/>
        <item h="1" x="35"/>
        <item h="1" x="18"/>
        <item h="1" x="32"/>
        <item h="1" x="4"/>
        <item h="1" x="26"/>
        <item h="1" x="30"/>
        <item x="0"/>
        <item x="25"/>
        <item h="1" x="28"/>
        <item h="1" x="24"/>
        <item h="1" x="20"/>
        <item h="1" x="17"/>
        <item h="1" x="15"/>
        <item h="1" x="13"/>
        <item h="1" x="11"/>
        <item h="1" x="36"/>
        <item h="1" x="9"/>
        <item h="1" x="5"/>
        <item h="1" x="14"/>
        <item h="1" x="21"/>
        <item h="1" x="34"/>
        <item h="1" x="19"/>
        <item h="1" x="10"/>
        <item h="1" x="12"/>
        <item h="1" x="16"/>
        <item h="1" x="29"/>
        <item h="1" x="31"/>
        <item t="default"/>
      </items>
    </pivotField>
    <pivotField axis="axisRow" showAll="0">
      <items count="56">
        <item x="34"/>
        <item x="11"/>
        <item x="16"/>
        <item x="23"/>
        <item x="0"/>
        <item x="36"/>
        <item x="20"/>
        <item x="38"/>
        <item x="53"/>
        <item x="32"/>
        <item x="42"/>
        <item x="9"/>
        <item x="41"/>
        <item x="25"/>
        <item x="5"/>
        <item x="51"/>
        <item x="45"/>
        <item x="3"/>
        <item x="4"/>
        <item x="52"/>
        <item x="40"/>
        <item x="1"/>
        <item x="29"/>
        <item x="43"/>
        <item x="7"/>
        <item x="2"/>
        <item x="44"/>
        <item x="12"/>
        <item x="8"/>
        <item x="14"/>
        <item x="28"/>
        <item x="35"/>
        <item x="17"/>
        <item x="15"/>
        <item x="54"/>
        <item x="27"/>
        <item x="19"/>
        <item x="47"/>
        <item x="30"/>
        <item x="31"/>
        <item x="46"/>
        <item x="50"/>
        <item x="10"/>
        <item x="26"/>
        <item x="6"/>
        <item x="13"/>
        <item x="18"/>
        <item x="21"/>
        <item x="22"/>
        <item x="49"/>
        <item x="39"/>
        <item x="24"/>
        <item x="37"/>
        <item x="33"/>
        <item x="48"/>
        <item t="default"/>
      </items>
    </pivotField>
    <pivotField axis="axisRow" showAll="0">
      <items count="54">
        <item x="50"/>
        <item x="40"/>
        <item x="51"/>
        <item x="4"/>
        <item x="43"/>
        <item x="49"/>
        <item x="5"/>
        <item x="15"/>
        <item x="34"/>
        <item x="23"/>
        <item x="6"/>
        <item x="33"/>
        <item x="29"/>
        <item x="19"/>
        <item x="21"/>
        <item x="42"/>
        <item x="47"/>
        <item x="48"/>
        <item x="35"/>
        <item x="20"/>
        <item x="52"/>
        <item x="17"/>
        <item x="7"/>
        <item x="14"/>
        <item x="18"/>
        <item x="38"/>
        <item x="36"/>
        <item x="25"/>
        <item x="9"/>
        <item x="11"/>
        <item x="10"/>
        <item x="31"/>
        <item x="32"/>
        <item x="3"/>
        <item x="41"/>
        <item x="24"/>
        <item x="8"/>
        <item x="46"/>
        <item x="45"/>
        <item x="16"/>
        <item x="0"/>
        <item x="44"/>
        <item x="1"/>
        <item x="27"/>
        <item x="37"/>
        <item x="22"/>
        <item x="12"/>
        <item x="30"/>
        <item x="26"/>
        <item x="39"/>
        <item x="13"/>
        <item x="2"/>
        <item x="28"/>
        <item t="default"/>
      </items>
    </pivotField>
    <pivotField showAll="0"/>
    <pivotField showAll="0"/>
    <pivotField showAll="0"/>
    <pivotField numFmtId="14"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2"/>
    <field x="13"/>
  </rowFields>
  <rowItems count="11">
    <i>
      <x/>
    </i>
    <i r="1">
      <x v="8"/>
    </i>
    <i>
      <x v="4"/>
    </i>
    <i r="1">
      <x v="40"/>
    </i>
    <i>
      <x v="5"/>
    </i>
    <i r="1">
      <x v="26"/>
    </i>
    <i>
      <x v="7"/>
    </i>
    <i r="1">
      <x v="25"/>
    </i>
    <i>
      <x v="10"/>
    </i>
    <i r="1">
      <x v="15"/>
    </i>
    <i t="grand">
      <x/>
    </i>
  </rowItems>
  <colFields count="1">
    <field x="-2"/>
  </colFields>
  <colItems count="2">
    <i>
      <x/>
    </i>
    <i i="1">
      <x v="1"/>
    </i>
  </colItems>
  <dataFields count="2">
    <dataField name="Sum of Printed Quantity" fld="20" baseField="0" baseItem="0"/>
    <dataField name="Sum of QC Approved Quantity" fld="24" baseField="0" baseItem="0"/>
  </dataFields>
  <chartFormats count="2">
    <chartFormat chart="0" format="5"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621792-D904-4A3A-8425-5EFE95649055}"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267" firstHeaderRow="1" firstDataRow="2" firstDataCol="1" rowPageCount="1" colPageCount="1"/>
  <pivotFields count="60">
    <pivotField axis="axisRow" showAll="0">
      <items count="1263">
        <item x="417"/>
        <item x="472"/>
        <item x="4"/>
        <item x="151"/>
        <item x="1070"/>
        <item x="901"/>
        <item x="902"/>
        <item x="418"/>
        <item x="808"/>
        <item x="853"/>
        <item x="5"/>
        <item x="1071"/>
        <item x="473"/>
        <item x="474"/>
        <item x="719"/>
        <item x="475"/>
        <item x="78"/>
        <item x="595"/>
        <item x="236"/>
        <item x="1072"/>
        <item x="1171"/>
        <item x="1073"/>
        <item x="670"/>
        <item x="79"/>
        <item x="720"/>
        <item x="1106"/>
        <item x="596"/>
        <item x="809"/>
        <item x="279"/>
        <item x="80"/>
        <item x="280"/>
        <item x="237"/>
        <item x="476"/>
        <item x="673"/>
        <item x="81"/>
        <item x="149"/>
        <item x="536"/>
        <item x="6"/>
        <item x="721"/>
        <item x="152"/>
        <item x="1160"/>
        <item x="153"/>
        <item x="537"/>
        <item x="342"/>
        <item x="597"/>
        <item x="674"/>
        <item x="675"/>
        <item x="648"/>
        <item x="649"/>
        <item x="538"/>
        <item x="722"/>
        <item x="343"/>
        <item x="1172"/>
        <item x="539"/>
        <item x="1074"/>
        <item x="1022"/>
        <item x="7"/>
        <item x="82"/>
        <item x="233"/>
        <item x="810"/>
        <item x="903"/>
        <item x="854"/>
        <item x="83"/>
        <item x="84"/>
        <item x="344"/>
        <item x="345"/>
        <item x="85"/>
        <item x="86"/>
        <item x="87"/>
        <item x="981"/>
        <item x="982"/>
        <item x="8"/>
        <item x="777"/>
        <item x="855"/>
        <item x="9"/>
        <item x="238"/>
        <item x="540"/>
        <item x="811"/>
        <item x="154"/>
        <item x="904"/>
        <item x="239"/>
        <item x="10"/>
        <item x="346"/>
        <item x="983"/>
        <item x="650"/>
        <item x="676"/>
        <item x="477"/>
        <item x="240"/>
        <item x="281"/>
        <item x="541"/>
        <item x="478"/>
        <item x="542"/>
        <item x="155"/>
        <item x="88"/>
        <item x="241"/>
        <item x="419"/>
        <item x="11"/>
        <item x="347"/>
        <item x="1222"/>
        <item x="1173"/>
        <item x="966"/>
        <item x="420"/>
        <item x="282"/>
        <item x="348"/>
        <item x="283"/>
        <item x="421"/>
        <item x="156"/>
        <item x="157"/>
        <item x="349"/>
        <item x="350"/>
        <item x="479"/>
        <item x="480"/>
        <item x="481"/>
        <item x="12"/>
        <item x="543"/>
        <item x="351"/>
        <item x="1075"/>
        <item x="984"/>
        <item x="89"/>
        <item x="598"/>
        <item x="646"/>
        <item x="90"/>
        <item x="91"/>
        <item x="158"/>
        <item x="13"/>
        <item x="14"/>
        <item x="812"/>
        <item x="838"/>
        <item x="284"/>
        <item x="92"/>
        <item x="599"/>
        <item x="159"/>
        <item x="160"/>
        <item x="600"/>
        <item x="544"/>
        <item x="1084"/>
        <item x="161"/>
        <item x="93"/>
        <item x="94"/>
        <item x="15"/>
        <item x="162"/>
        <item x="95"/>
        <item x="96"/>
        <item x="163"/>
        <item x="677"/>
        <item x="482"/>
        <item x="483"/>
        <item x="242"/>
        <item x="285"/>
        <item x="352"/>
        <item x="16"/>
        <item x="286"/>
        <item x="287"/>
        <item x="288"/>
        <item x="289"/>
        <item x="290"/>
        <item x="422"/>
        <item x="545"/>
        <item x="723"/>
        <item x="856"/>
        <item x="857"/>
        <item x="890"/>
        <item x="1023"/>
        <item x="1076"/>
        <item x="164"/>
        <item x="546"/>
        <item x="678"/>
        <item x="813"/>
        <item x="891"/>
        <item x="967"/>
        <item x="1120"/>
        <item x="243"/>
        <item x="17"/>
        <item x="547"/>
        <item x="18"/>
        <item x="291"/>
        <item x="19"/>
        <item x="814"/>
        <item x="353"/>
        <item x="97"/>
        <item x="98"/>
        <item x="99"/>
        <item x="244"/>
        <item x="100"/>
        <item x="354"/>
        <item x="355"/>
        <item x="356"/>
        <item x="101"/>
        <item x="20"/>
        <item x="651"/>
        <item x="102"/>
        <item x="103"/>
        <item x="165"/>
        <item x="104"/>
        <item x="105"/>
        <item x="166"/>
        <item x="1174"/>
        <item x="548"/>
        <item x="532"/>
        <item x="968"/>
        <item x="969"/>
        <item x="341"/>
        <item x="167"/>
        <item x="401"/>
        <item x="106"/>
        <item x="1121"/>
        <item x="1052"/>
        <item x="292"/>
        <item x="245"/>
        <item x="107"/>
        <item x="601"/>
        <item x="549"/>
        <item x="21"/>
        <item x="602"/>
        <item x="550"/>
        <item x="724"/>
        <item x="725"/>
        <item x="726"/>
        <item x="484"/>
        <item x="246"/>
        <item x="485"/>
        <item x="293"/>
        <item x="108"/>
        <item x="109"/>
        <item x="168"/>
        <item x="169"/>
        <item x="110"/>
        <item x="727"/>
        <item x="111"/>
        <item x="652"/>
        <item x="170"/>
        <item x="357"/>
        <item x="423"/>
        <item x="679"/>
        <item x="294"/>
        <item x="295"/>
        <item x="296"/>
        <item x="551"/>
        <item x="22"/>
        <item x="171"/>
        <item x="358"/>
        <item x="112"/>
        <item x="247"/>
        <item x="424"/>
        <item x="425"/>
        <item x="248"/>
        <item x="297"/>
        <item x="172"/>
        <item x="603"/>
        <item x="173"/>
        <item x="552"/>
        <item x="113"/>
        <item x="249"/>
        <item x="298"/>
        <item x="299"/>
        <item x="114"/>
        <item x="1217"/>
        <item x="23"/>
        <item x="24"/>
        <item x="25"/>
        <item x="300"/>
        <item x="359"/>
        <item x="26"/>
        <item x="27"/>
        <item x="28"/>
        <item x="29"/>
        <item x="30"/>
        <item x="31"/>
        <item x="115"/>
        <item x="116"/>
        <item x="117"/>
        <item x="360"/>
        <item x="361"/>
        <item x="301"/>
        <item x="426"/>
        <item x="174"/>
        <item x="175"/>
        <item x="1223"/>
        <item x="553"/>
        <item x="250"/>
        <item x="118"/>
        <item x="251"/>
        <item x="252"/>
        <item x="119"/>
        <item x="253"/>
        <item x="427"/>
        <item x="32"/>
        <item x="1053"/>
        <item x="905"/>
        <item x="985"/>
        <item x="906"/>
        <item x="907"/>
        <item x="908"/>
        <item x="33"/>
        <item x="34"/>
        <item x="35"/>
        <item x="36"/>
        <item x="428"/>
        <item x="554"/>
        <item x="176"/>
        <item x="37"/>
        <item x="1224"/>
        <item x="38"/>
        <item x="39"/>
        <item x="120"/>
        <item x="1122"/>
        <item x="254"/>
        <item x="302"/>
        <item x="177"/>
        <item x="40"/>
        <item x="178"/>
        <item x="0"/>
        <item x="41"/>
        <item x="362"/>
        <item x="1085"/>
        <item x="179"/>
        <item x="121"/>
        <item x="42"/>
        <item x="180"/>
        <item x="303"/>
        <item x="363"/>
        <item x="181"/>
        <item x="182"/>
        <item x="183"/>
        <item x="184"/>
        <item x="43"/>
        <item x="185"/>
        <item x="44"/>
        <item x="304"/>
        <item x="122"/>
        <item x="123"/>
        <item x="186"/>
        <item x="330"/>
        <item x="187"/>
        <item x="305"/>
        <item x="1"/>
        <item x="461"/>
        <item x="2"/>
        <item x="462"/>
        <item x="463"/>
        <item x="188"/>
        <item x="255"/>
        <item x="189"/>
        <item x="124"/>
        <item x="256"/>
        <item x="190"/>
        <item x="125"/>
        <item x="364"/>
        <item x="126"/>
        <item x="770"/>
        <item x="45"/>
        <item x="46"/>
        <item x="47"/>
        <item x="48"/>
        <item x="49"/>
        <item x="191"/>
        <item x="50"/>
        <item x="51"/>
        <item x="52"/>
        <item x="53"/>
        <item x="192"/>
        <item x="193"/>
        <item x="194"/>
        <item x="195"/>
        <item x="54"/>
        <item x="55"/>
        <item x="1218"/>
        <item x="196"/>
        <item x="1219"/>
        <item x="1220"/>
        <item x="909"/>
        <item x="127"/>
        <item x="128"/>
        <item x="56"/>
        <item x="57"/>
        <item x="555"/>
        <item x="486"/>
        <item x="365"/>
        <item x="604"/>
        <item x="197"/>
        <item x="306"/>
        <item x="129"/>
        <item x="58"/>
        <item x="130"/>
        <item x="257"/>
        <item x="258"/>
        <item x="605"/>
        <item x="487"/>
        <item x="556"/>
        <item x="671"/>
        <item x="672"/>
        <item x="728"/>
        <item x="716"/>
        <item x="717"/>
        <item x="771"/>
        <item x="772"/>
        <item x="59"/>
        <item x="60"/>
        <item x="61"/>
        <item x="62"/>
        <item x="63"/>
        <item x="64"/>
        <item x="65"/>
        <item x="259"/>
        <item x="260"/>
        <item x="429"/>
        <item x="307"/>
        <item x="131"/>
        <item x="308"/>
        <item x="198"/>
        <item x="366"/>
        <item x="309"/>
        <item x="199"/>
        <item x="1161"/>
        <item x="132"/>
        <item x="133"/>
        <item x="200"/>
        <item x="331"/>
        <item x="3"/>
        <item x="66"/>
        <item x="606"/>
        <item x="201"/>
        <item x="367"/>
        <item x="332"/>
        <item x="134"/>
        <item x="202"/>
        <item x="858"/>
        <item x="310"/>
        <item x="261"/>
        <item x="311"/>
        <item x="203"/>
        <item x="430"/>
        <item x="135"/>
        <item x="1024"/>
        <item x="815"/>
        <item x="488"/>
        <item x="778"/>
        <item x="816"/>
        <item x="204"/>
        <item x="136"/>
        <item x="137"/>
        <item x="205"/>
        <item x="1107"/>
        <item x="368"/>
        <item x="779"/>
        <item x="138"/>
        <item x="262"/>
        <item x="263"/>
        <item x="206"/>
        <item x="207"/>
        <item x="369"/>
        <item x="370"/>
        <item x="208"/>
        <item x="371"/>
        <item x="372"/>
        <item x="209"/>
        <item x="210"/>
        <item x="139"/>
        <item x="67"/>
        <item x="140"/>
        <item x="333"/>
        <item x="141"/>
        <item x="211"/>
        <item x="312"/>
        <item x="234"/>
        <item x="264"/>
        <item x="313"/>
        <item x="314"/>
        <item x="315"/>
        <item x="316"/>
        <item x="317"/>
        <item x="318"/>
        <item x="68"/>
        <item x="373"/>
        <item x="69"/>
        <item x="729"/>
        <item x="70"/>
        <item x="431"/>
        <item x="212"/>
        <item x="489"/>
        <item x="490"/>
        <item x="730"/>
        <item x="213"/>
        <item x="214"/>
        <item x="265"/>
        <item x="215"/>
        <item x="216"/>
        <item x="374"/>
        <item x="217"/>
        <item x="218"/>
        <item x="219"/>
        <item x="220"/>
        <item x="71"/>
        <item x="72"/>
        <item x="731"/>
        <item x="732"/>
        <item x="910"/>
        <item x="221"/>
        <item x="73"/>
        <item x="74"/>
        <item x="222"/>
        <item x="142"/>
        <item x="143"/>
        <item x="557"/>
        <item x="144"/>
        <item x="375"/>
        <item x="432"/>
        <item x="780"/>
        <item x="266"/>
        <item x="223"/>
        <item x="267"/>
        <item x="433"/>
        <item x="319"/>
        <item x="781"/>
        <item x="376"/>
        <item x="224"/>
        <item x="75"/>
        <item x="76"/>
        <item x="225"/>
        <item x="77"/>
        <item x="226"/>
        <item x="320"/>
        <item x="970"/>
        <item x="268"/>
        <item x="782"/>
        <item x="733"/>
        <item x="377"/>
        <item x="911"/>
        <item x="734"/>
        <item x="378"/>
        <item x="434"/>
        <item x="227"/>
        <item x="491"/>
        <item x="228"/>
        <item x="435"/>
        <item x="402"/>
        <item x="912"/>
        <item x="145"/>
        <item x="436"/>
        <item x="492"/>
        <item x="146"/>
        <item x="147"/>
        <item x="493"/>
        <item x="379"/>
        <item x="148"/>
        <item x="494"/>
        <item x="1175"/>
        <item x="495"/>
        <item x="859"/>
        <item x="496"/>
        <item x="380"/>
        <item x="497"/>
        <item x="607"/>
        <item x="587"/>
        <item x="464"/>
        <item x="1123"/>
        <item x="437"/>
        <item x="680"/>
        <item x="681"/>
        <item x="229"/>
        <item x="269"/>
        <item x="230"/>
        <item x="231"/>
        <item x="232"/>
        <item x="150"/>
        <item x="381"/>
        <item x="558"/>
        <item x="438"/>
        <item x="608"/>
        <item x="609"/>
        <item x="986"/>
        <item x="382"/>
        <item x="682"/>
        <item x="270"/>
        <item x="271"/>
        <item x="329"/>
        <item x="383"/>
        <item x="384"/>
        <item x="385"/>
        <item x="321"/>
        <item x="322"/>
        <item x="610"/>
        <item x="611"/>
        <item x="498"/>
        <item x="334"/>
        <item x="335"/>
        <item x="336"/>
        <item x="272"/>
        <item x="337"/>
        <item x="338"/>
        <item x="339"/>
        <item x="340"/>
        <item x="403"/>
        <item x="404"/>
        <item x="405"/>
        <item x="406"/>
        <item x="407"/>
        <item x="408"/>
        <item x="409"/>
        <item x="410"/>
        <item x="411"/>
        <item x="412"/>
        <item x="413"/>
        <item x="414"/>
        <item x="415"/>
        <item x="416"/>
        <item x="892"/>
        <item x="235"/>
        <item x="893"/>
        <item x="971"/>
        <item x="1025"/>
        <item x="386"/>
        <item x="273"/>
        <item x="439"/>
        <item x="440"/>
        <item x="441"/>
        <item x="274"/>
        <item x="442"/>
        <item x="499"/>
        <item x="443"/>
        <item x="444"/>
        <item x="445"/>
        <item x="500"/>
        <item x="1054"/>
        <item x="501"/>
        <item x="817"/>
        <item x="987"/>
        <item x="502"/>
        <item x="559"/>
        <item x="275"/>
        <item x="503"/>
        <item x="446"/>
        <item x="276"/>
        <item x="504"/>
        <item x="818"/>
        <item x="277"/>
        <item x="505"/>
        <item x="387"/>
        <item x="323"/>
        <item x="447"/>
        <item x="324"/>
        <item x="1162"/>
        <item x="860"/>
        <item x="861"/>
        <item x="1108"/>
        <item x="1026"/>
        <item x="325"/>
        <item x="326"/>
        <item x="735"/>
        <item x="388"/>
        <item x="1086"/>
        <item x="653"/>
        <item x="654"/>
        <item x="655"/>
        <item x="612"/>
        <item x="613"/>
        <item x="389"/>
        <item x="1087"/>
        <item x="1088"/>
        <item x="683"/>
        <item x="684"/>
        <item x="736"/>
        <item x="737"/>
        <item x="614"/>
        <item x="1055"/>
        <item x="615"/>
        <item x="738"/>
        <item x="1056"/>
        <item x="560"/>
        <item x="506"/>
        <item x="448"/>
        <item x="1089"/>
        <item x="685"/>
        <item x="686"/>
        <item x="687"/>
        <item x="449"/>
        <item x="507"/>
        <item x="450"/>
        <item x="390"/>
        <item x="451"/>
        <item x="561"/>
        <item x="508"/>
        <item x="391"/>
        <item x="688"/>
        <item x="862"/>
        <item x="819"/>
        <item x="783"/>
        <item x="392"/>
        <item x="393"/>
        <item x="327"/>
        <item x="394"/>
        <item x="395"/>
        <item x="328"/>
        <item x="1163"/>
        <item x="278"/>
        <item x="452"/>
        <item x="396"/>
        <item x="397"/>
        <item x="509"/>
        <item x="453"/>
        <item x="398"/>
        <item x="562"/>
        <item x="563"/>
        <item x="454"/>
        <item x="820"/>
        <item x="1057"/>
        <item x="1124"/>
        <item x="455"/>
        <item x="510"/>
        <item x="399"/>
        <item x="400"/>
        <item x="465"/>
        <item x="511"/>
        <item x="512"/>
        <item x="739"/>
        <item x="513"/>
        <item x="514"/>
        <item x="515"/>
        <item x="516"/>
        <item x="456"/>
        <item x="517"/>
        <item x="689"/>
        <item x="564"/>
        <item x="616"/>
        <item x="565"/>
        <item x="518"/>
        <item x="617"/>
        <item x="457"/>
        <item x="519"/>
        <item x="520"/>
        <item x="740"/>
        <item x="521"/>
        <item x="522"/>
        <item x="523"/>
        <item x="690"/>
        <item x="1176"/>
        <item x="566"/>
        <item x="1058"/>
        <item x="618"/>
        <item x="1109"/>
        <item x="741"/>
        <item x="913"/>
        <item x="567"/>
        <item x="568"/>
        <item x="458"/>
        <item x="742"/>
        <item x="1125"/>
        <item x="1126"/>
        <item x="1110"/>
        <item x="821"/>
        <item x="459"/>
        <item x="619"/>
        <item x="460"/>
        <item x="620"/>
        <item x="621"/>
        <item x="656"/>
        <item x="524"/>
        <item x="525"/>
        <item x="526"/>
        <item x="569"/>
        <item x="622"/>
        <item x="623"/>
        <item x="570"/>
        <item x="691"/>
        <item x="1127"/>
        <item x="1128"/>
        <item x="1177"/>
        <item x="1178"/>
        <item x="1027"/>
        <item x="1077"/>
        <item x="773"/>
        <item x="571"/>
        <item x="572"/>
        <item x="573"/>
        <item x="574"/>
        <item x="575"/>
        <item x="624"/>
        <item x="657"/>
        <item x="527"/>
        <item x="576"/>
        <item x="988"/>
        <item x="577"/>
        <item x="914"/>
        <item x="784"/>
        <item x="822"/>
        <item x="625"/>
        <item x="528"/>
        <item x="466"/>
        <item x="533"/>
        <item x="467"/>
        <item x="468"/>
        <item x="469"/>
        <item x="470"/>
        <item x="471"/>
        <item x="743"/>
        <item x="823"/>
        <item x="744"/>
        <item x="824"/>
        <item x="785"/>
        <item x="786"/>
        <item x="1129"/>
        <item x="1179"/>
        <item x="1059"/>
        <item x="1090"/>
        <item x="1164"/>
        <item x="692"/>
        <item x="989"/>
        <item x="863"/>
        <item x="626"/>
        <item x="627"/>
        <item x="745"/>
        <item x="693"/>
        <item x="787"/>
        <item x="1060"/>
        <item x="658"/>
        <item x="694"/>
        <item x="1225"/>
        <item x="990"/>
        <item x="1226"/>
        <item x="647"/>
        <item x="746"/>
        <item x="788"/>
        <item x="1130"/>
        <item x="1091"/>
        <item x="839"/>
        <item x="774"/>
        <item x="695"/>
        <item x="747"/>
        <item x="825"/>
        <item x="915"/>
        <item x="916"/>
        <item x="991"/>
        <item x="992"/>
        <item x="696"/>
        <item x="748"/>
        <item x="826"/>
        <item x="864"/>
        <item x="827"/>
        <item x="628"/>
        <item x="578"/>
        <item x="588"/>
        <item x="579"/>
        <item x="629"/>
        <item x="630"/>
        <item x="775"/>
        <item x="631"/>
        <item x="580"/>
        <item x="589"/>
        <item x="534"/>
        <item x="840"/>
        <item x="535"/>
        <item x="632"/>
        <item x="1092"/>
        <item x="529"/>
        <item x="530"/>
        <item x="697"/>
        <item x="698"/>
        <item x="699"/>
        <item x="700"/>
        <item x="531"/>
        <item x="633"/>
        <item x="581"/>
        <item x="590"/>
        <item x="591"/>
        <item x="789"/>
        <item x="1227"/>
        <item x="828"/>
        <item x="829"/>
        <item x="582"/>
        <item x="583"/>
        <item x="584"/>
        <item x="659"/>
        <item x="585"/>
        <item x="634"/>
        <item x="635"/>
        <item x="660"/>
        <item x="636"/>
        <item x="637"/>
        <item x="638"/>
        <item x="639"/>
        <item x="661"/>
        <item x="662"/>
        <item x="663"/>
        <item x="664"/>
        <item x="790"/>
        <item x="749"/>
        <item x="701"/>
        <item x="993"/>
        <item x="1093"/>
        <item x="865"/>
        <item x="1131"/>
        <item x="866"/>
        <item x="586"/>
        <item x="830"/>
        <item x="791"/>
        <item x="792"/>
        <item x="702"/>
        <item x="1028"/>
        <item x="1078"/>
        <item x="640"/>
        <item x="793"/>
        <item x="867"/>
        <item x="868"/>
        <item x="703"/>
        <item x="794"/>
        <item x="972"/>
        <item x="1132"/>
        <item x="1180"/>
        <item x="1094"/>
        <item x="994"/>
        <item x="831"/>
        <item x="869"/>
        <item x="917"/>
        <item x="918"/>
        <item x="795"/>
        <item x="704"/>
        <item x="705"/>
        <item x="641"/>
        <item x="642"/>
        <item x="592"/>
        <item x="593"/>
        <item x="841"/>
        <item x="594"/>
        <item x="643"/>
        <item x="796"/>
        <item x="750"/>
        <item x="706"/>
        <item x="751"/>
        <item x="752"/>
        <item x="753"/>
        <item x="707"/>
        <item x="665"/>
        <item x="708"/>
        <item x="709"/>
        <item x="710"/>
        <item x="754"/>
        <item x="1029"/>
        <item x="711"/>
        <item x="712"/>
        <item x="713"/>
        <item x="666"/>
        <item x="667"/>
        <item x="919"/>
        <item x="1111"/>
        <item x="755"/>
        <item x="756"/>
        <item x="1133"/>
        <item x="1134"/>
        <item x="973"/>
        <item x="757"/>
        <item x="870"/>
        <item x="871"/>
        <item x="714"/>
        <item x="644"/>
        <item x="645"/>
        <item x="758"/>
        <item x="1135"/>
        <item x="1136"/>
        <item x="1061"/>
        <item x="715"/>
        <item x="668"/>
        <item x="920"/>
        <item x="921"/>
        <item x="797"/>
        <item x="759"/>
        <item x="922"/>
        <item x="832"/>
        <item x="798"/>
        <item x="718"/>
        <item x="894"/>
        <item x="842"/>
        <item x="807"/>
        <item x="760"/>
        <item x="761"/>
        <item x="669"/>
        <item x="799"/>
        <item x="923"/>
        <item x="924"/>
        <item x="1062"/>
        <item x="872"/>
        <item x="925"/>
        <item x="873"/>
        <item x="926"/>
        <item x="800"/>
        <item x="927"/>
        <item x="928"/>
        <item x="874"/>
        <item x="1063"/>
        <item x="762"/>
        <item x="929"/>
        <item x="1137"/>
        <item x="995"/>
        <item x="974"/>
        <item x="1228"/>
        <item x="1181"/>
        <item x="1182"/>
        <item x="1183"/>
        <item x="1184"/>
        <item x="1185"/>
        <item x="1186"/>
        <item x="1187"/>
        <item x="1229"/>
        <item x="1230"/>
        <item x="1231"/>
        <item x="1232"/>
        <item x="763"/>
        <item x="764"/>
        <item x="875"/>
        <item x="801"/>
        <item x="802"/>
        <item x="765"/>
        <item x="766"/>
        <item x="767"/>
        <item x="768"/>
        <item x="1138"/>
        <item x="1139"/>
        <item x="1140"/>
        <item x="1141"/>
        <item x="833"/>
        <item x="1095"/>
        <item x="930"/>
        <item x="803"/>
        <item x="1233"/>
        <item x="1030"/>
        <item x="895"/>
        <item x="975"/>
        <item x="896"/>
        <item x="976"/>
        <item x="1112"/>
        <item x="931"/>
        <item x="932"/>
        <item x="834"/>
        <item x="835"/>
        <item x="769"/>
        <item x="804"/>
        <item x="776"/>
        <item x="843"/>
        <item x="844"/>
        <item x="933"/>
        <item x="1188"/>
        <item x="996"/>
        <item x="805"/>
        <item x="934"/>
        <item x="997"/>
        <item x="935"/>
        <item x="998"/>
        <item x="999"/>
        <item x="936"/>
        <item x="937"/>
        <item x="836"/>
        <item x="1000"/>
        <item x="845"/>
        <item x="846"/>
        <item x="1234"/>
        <item x="1001"/>
        <item x="847"/>
        <item x="848"/>
        <item x="938"/>
        <item x="939"/>
        <item x="940"/>
        <item x="941"/>
        <item x="942"/>
        <item x="943"/>
        <item x="944"/>
        <item x="945"/>
        <item x="946"/>
        <item x="947"/>
        <item x="948"/>
        <item x="876"/>
        <item x="877"/>
        <item x="878"/>
        <item x="879"/>
        <item x="880"/>
        <item x="1002"/>
        <item x="1003"/>
        <item x="1235"/>
        <item x="1004"/>
        <item x="977"/>
        <item x="1031"/>
        <item x="849"/>
        <item x="897"/>
        <item x="850"/>
        <item x="851"/>
        <item x="806"/>
        <item x="837"/>
        <item x="1005"/>
        <item x="949"/>
        <item x="881"/>
        <item x="1165"/>
        <item x="1142"/>
        <item x="1143"/>
        <item x="1113"/>
        <item x="1114"/>
        <item x="1115"/>
        <item x="1236"/>
        <item x="898"/>
        <item x="950"/>
        <item x="899"/>
        <item x="951"/>
        <item x="1189"/>
        <item x="1006"/>
        <item x="1007"/>
        <item x="1008"/>
        <item x="882"/>
        <item x="1009"/>
        <item x="1096"/>
        <item x="1116"/>
        <item x="1010"/>
        <item x="1190"/>
        <item x="1011"/>
        <item x="1012"/>
        <item x="1191"/>
        <item x="1013"/>
        <item x="952"/>
        <item x="953"/>
        <item x="1014"/>
        <item x="1015"/>
        <item x="1032"/>
        <item x="1237"/>
        <item x="978"/>
        <item x="883"/>
        <item x="884"/>
        <item x="1064"/>
        <item x="954"/>
        <item x="885"/>
        <item x="1016"/>
        <item x="886"/>
        <item x="1065"/>
        <item x="1192"/>
        <item x="1079"/>
        <item x="1080"/>
        <item x="955"/>
        <item x="1033"/>
        <item x="1066"/>
        <item x="956"/>
        <item x="1017"/>
        <item x="1081"/>
        <item x="979"/>
        <item x="1193"/>
        <item x="1194"/>
        <item x="852"/>
        <item x="1018"/>
        <item x="1097"/>
        <item x="1221"/>
        <item x="957"/>
        <item x="958"/>
        <item x="959"/>
        <item x="1144"/>
        <item x="900"/>
        <item x="1067"/>
        <item x="1098"/>
        <item x="960"/>
        <item x="1099"/>
        <item x="887"/>
        <item x="980"/>
        <item x="1145"/>
        <item x="888"/>
        <item x="889"/>
        <item x="1034"/>
        <item x="1035"/>
        <item x="961"/>
        <item x="1238"/>
        <item x="1239"/>
        <item x="1100"/>
        <item x="1101"/>
        <item x="962"/>
        <item x="963"/>
        <item x="964"/>
        <item x="1019"/>
        <item x="965"/>
        <item x="1020"/>
        <item x="1240"/>
        <item x="1241"/>
        <item x="1242"/>
        <item x="1021"/>
        <item x="1146"/>
        <item x="1036"/>
        <item x="1037"/>
        <item x="1082"/>
        <item x="1117"/>
        <item x="1118"/>
        <item x="1083"/>
        <item x="1195"/>
        <item x="1147"/>
        <item x="1196"/>
        <item x="1148"/>
        <item x="1197"/>
        <item x="1198"/>
        <item x="1102"/>
        <item x="1068"/>
        <item x="1069"/>
        <item x="1243"/>
        <item x="1244"/>
        <item x="1245"/>
        <item x="1246"/>
        <item x="1149"/>
        <item x="1038"/>
        <item x="1039"/>
        <item x="1040"/>
        <item x="1041"/>
        <item x="1042"/>
        <item x="1043"/>
        <item x="1044"/>
        <item x="1045"/>
        <item x="1046"/>
        <item x="1047"/>
        <item x="1048"/>
        <item x="1049"/>
        <item x="1050"/>
        <item x="1051"/>
        <item x="1119"/>
        <item x="1247"/>
        <item x="1248"/>
        <item x="1249"/>
        <item x="1199"/>
        <item x="1250"/>
        <item x="1150"/>
        <item x="1151"/>
        <item x="1152"/>
        <item x="1166"/>
        <item x="1167"/>
        <item x="1251"/>
        <item x="1153"/>
        <item x="1168"/>
        <item x="1252"/>
        <item x="1103"/>
        <item x="1104"/>
        <item x="1154"/>
        <item x="1155"/>
        <item x="1105"/>
        <item x="1156"/>
        <item x="1200"/>
        <item x="1169"/>
        <item x="1170"/>
        <item x="1253"/>
        <item x="1254"/>
        <item x="1255"/>
        <item x="1256"/>
        <item x="1157"/>
        <item x="1201"/>
        <item x="1202"/>
        <item x="1203"/>
        <item x="1204"/>
        <item x="1158"/>
        <item x="1159"/>
        <item x="1205"/>
        <item x="1206"/>
        <item x="1207"/>
        <item x="1208"/>
        <item x="1209"/>
        <item x="1257"/>
        <item x="1210"/>
        <item x="1211"/>
        <item x="1212"/>
        <item x="1213"/>
        <item x="1214"/>
        <item x="1215"/>
        <item x="1258"/>
        <item x="1216"/>
        <item x="1259"/>
        <item x="1260"/>
        <item x="1261"/>
        <item t="default"/>
      </items>
    </pivotField>
    <pivotField showAll="0"/>
    <pivotField showAll="0"/>
    <pivotField numFmtId="14" showAll="0"/>
    <pivotField showAll="0"/>
    <pivotField showAll="0"/>
    <pivotField showAll="0"/>
    <pivotField showAll="0"/>
    <pivotField axis="axisCol" dataField="1" showAll="0">
      <items count="6">
        <item x="0"/>
        <item x="1"/>
        <item x="2"/>
        <item x="3"/>
        <item x="4"/>
        <item t="default"/>
      </items>
    </pivotField>
    <pivotField showAll="0"/>
    <pivotField axis="axisPage" showAll="0">
      <items count="62">
        <item x="27"/>
        <item x="28"/>
        <item x="45"/>
        <item x="26"/>
        <item x="29"/>
        <item x="30"/>
        <item x="10"/>
        <item x="6"/>
        <item x="9"/>
        <item x="7"/>
        <item x="35"/>
        <item x="12"/>
        <item x="16"/>
        <item x="55"/>
        <item x="42"/>
        <item x="13"/>
        <item x="19"/>
        <item x="18"/>
        <item x="1"/>
        <item x="43"/>
        <item x="33"/>
        <item x="2"/>
        <item x="8"/>
        <item x="0"/>
        <item x="17"/>
        <item x="37"/>
        <item x="36"/>
        <item x="23"/>
        <item x="20"/>
        <item x="39"/>
        <item x="24"/>
        <item x="15"/>
        <item x="44"/>
        <item x="11"/>
        <item x="49"/>
        <item x="31"/>
        <item x="14"/>
        <item x="34"/>
        <item x="4"/>
        <item x="40"/>
        <item x="25"/>
        <item x="3"/>
        <item x="47"/>
        <item x="53"/>
        <item x="51"/>
        <item x="5"/>
        <item x="60"/>
        <item x="46"/>
        <item x="59"/>
        <item x="57"/>
        <item x="58"/>
        <item x="21"/>
        <item x="52"/>
        <item x="38"/>
        <item x="22"/>
        <item x="32"/>
        <item x="41"/>
        <item x="56"/>
        <item x="48"/>
        <item x="54"/>
        <item x="50"/>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2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t="grand">
      <x/>
    </i>
  </rowItems>
  <colFields count="1">
    <field x="8"/>
  </colFields>
  <colItems count="6">
    <i>
      <x/>
    </i>
    <i>
      <x v="1"/>
    </i>
    <i>
      <x v="2"/>
    </i>
    <i>
      <x v="3"/>
    </i>
    <i>
      <x v="4"/>
    </i>
    <i t="grand">
      <x/>
    </i>
  </colItems>
  <pageFields count="1">
    <pageField fld="10" hier="-1"/>
  </pageFields>
  <dataFields count="1">
    <dataField name="Count of Process No."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74FBAF-9DB7-4087-9FB2-E15495860CDF}" name="PivotTable3"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26" firstHeaderRow="1" firstDataRow="2" firstDataCol="1" rowPageCount="1" colPageCount="1"/>
  <pivotFields count="61">
    <pivotField axis="axisRow" showAll="0" defaultSubtotal="0">
      <items count="1307">
        <item x="403"/>
        <item x="470"/>
        <item x="3"/>
        <item x="151"/>
        <item x="910"/>
        <item x="911"/>
        <item x="404"/>
        <item x="819"/>
        <item x="863"/>
        <item x="852"/>
        <item x="4"/>
        <item x="471"/>
        <item x="472"/>
        <item x="721"/>
        <item x="473"/>
        <item x="79"/>
        <item x="593"/>
        <item x="235"/>
        <item x="1206"/>
        <item x="1189"/>
        <item x="1089"/>
        <item x="1207"/>
        <item x="675"/>
        <item x="80"/>
        <item x="722"/>
        <item x="1109"/>
        <item x="594"/>
        <item x="820"/>
        <item x="280"/>
        <item x="81"/>
        <item x="281"/>
        <item x="236"/>
        <item x="474"/>
        <item x="676"/>
        <item x="82"/>
        <item x="150"/>
        <item x="536"/>
        <item x="5"/>
        <item x="723"/>
        <item x="152"/>
        <item x="1150"/>
        <item x="153"/>
        <item x="537"/>
        <item x="343"/>
        <item x="595"/>
        <item x="677"/>
        <item x="678"/>
        <item x="649"/>
        <item x="650"/>
        <item x="538"/>
        <item x="724"/>
        <item x="344"/>
        <item x="1208"/>
        <item x="539"/>
        <item x="1041"/>
        <item x="6"/>
        <item x="0"/>
        <item x="83"/>
        <item x="234"/>
        <item x="821"/>
        <item x="912"/>
        <item x="864"/>
        <item x="84"/>
        <item x="85"/>
        <item x="345"/>
        <item x="346"/>
        <item x="86"/>
        <item x="87"/>
        <item x="88"/>
        <item x="850"/>
        <item x="851"/>
        <item x="7"/>
        <item x="786"/>
        <item x="865"/>
        <item x="8"/>
        <item x="237"/>
        <item x="540"/>
        <item x="822"/>
        <item x="154"/>
        <item x="913"/>
        <item x="238"/>
        <item x="9"/>
        <item x="347"/>
        <item x="990"/>
        <item x="651"/>
        <item x="679"/>
        <item x="475"/>
        <item x="239"/>
        <item x="282"/>
        <item x="541"/>
        <item x="476"/>
        <item x="542"/>
        <item x="155"/>
        <item x="89"/>
        <item x="240"/>
        <item x="405"/>
        <item x="10"/>
        <item x="348"/>
        <item x="1261"/>
        <item x="1209"/>
        <item x="991"/>
        <item x="1100"/>
        <item x="406"/>
        <item x="283"/>
        <item x="349"/>
        <item x="284"/>
        <item x="407"/>
        <item x="156"/>
        <item x="157"/>
        <item x="350"/>
        <item x="351"/>
        <item x="477"/>
        <item x="478"/>
        <item x="479"/>
        <item x="11"/>
        <item x="543"/>
        <item x="352"/>
        <item x="1110"/>
        <item x="992"/>
        <item x="90"/>
        <item x="596"/>
        <item x="652"/>
        <item x="91"/>
        <item x="92"/>
        <item x="158"/>
        <item x="12"/>
        <item x="13"/>
        <item x="823"/>
        <item x="853"/>
        <item x="285"/>
        <item x="93"/>
        <item x="597"/>
        <item x="159"/>
        <item x="160"/>
        <item x="598"/>
        <item x="544"/>
        <item x="161"/>
        <item x="94"/>
        <item x="95"/>
        <item x="14"/>
        <item x="162"/>
        <item x="96"/>
        <item x="97"/>
        <item x="163"/>
        <item x="680"/>
        <item x="480"/>
        <item x="481"/>
        <item x="241"/>
        <item x="286"/>
        <item x="353"/>
        <item x="15"/>
        <item x="287"/>
        <item x="288"/>
        <item x="289"/>
        <item x="290"/>
        <item x="291"/>
        <item x="408"/>
        <item x="545"/>
        <item x="725"/>
        <item x="866"/>
        <item x="867"/>
        <item x="914"/>
        <item x="1042"/>
        <item x="164"/>
        <item x="546"/>
        <item x="681"/>
        <item x="824"/>
        <item x="908"/>
        <item x="984"/>
        <item x="1132"/>
        <item x="1190"/>
        <item x="242"/>
        <item x="16"/>
        <item x="547"/>
        <item x="17"/>
        <item x="292"/>
        <item x="18"/>
        <item x="825"/>
        <item x="354"/>
        <item x="98"/>
        <item x="99"/>
        <item x="100"/>
        <item x="243"/>
        <item x="101"/>
        <item x="355"/>
        <item x="356"/>
        <item x="357"/>
        <item x="102"/>
        <item x="19"/>
        <item x="653"/>
        <item x="103"/>
        <item x="104"/>
        <item x="165"/>
        <item x="105"/>
        <item x="106"/>
        <item x="166"/>
        <item x="1210"/>
        <item x="548"/>
        <item x="549"/>
        <item x="985"/>
        <item x="986"/>
        <item x="342"/>
        <item x="167"/>
        <item x="409"/>
        <item x="107"/>
        <item x="1151"/>
        <item x="1071"/>
        <item x="293"/>
        <item x="244"/>
        <item x="108"/>
        <item x="599"/>
        <item x="550"/>
        <item x="20"/>
        <item x="600"/>
        <item x="551"/>
        <item x="726"/>
        <item x="727"/>
        <item x="728"/>
        <item x="482"/>
        <item x="245"/>
        <item x="483"/>
        <item x="294"/>
        <item x="109"/>
        <item x="110"/>
        <item x="168"/>
        <item x="169"/>
        <item x="111"/>
        <item x="729"/>
        <item x="112"/>
        <item x="654"/>
        <item x="170"/>
        <item x="358"/>
        <item x="410"/>
        <item x="682"/>
        <item x="295"/>
        <item x="296"/>
        <item x="297"/>
        <item x="552"/>
        <item x="21"/>
        <item x="171"/>
        <item x="359"/>
        <item x="113"/>
        <item x="246"/>
        <item x="411"/>
        <item x="412"/>
        <item x="247"/>
        <item x="298"/>
        <item x="172"/>
        <item x="601"/>
        <item x="173"/>
        <item x="553"/>
        <item x="114"/>
        <item x="248"/>
        <item x="299"/>
        <item x="300"/>
        <item x="115"/>
        <item x="1211"/>
        <item x="22"/>
        <item x="23"/>
        <item x="24"/>
        <item x="301"/>
        <item x="360"/>
        <item x="25"/>
        <item x="26"/>
        <item x="27"/>
        <item x="28"/>
        <item x="29"/>
        <item x="30"/>
        <item x="116"/>
        <item x="117"/>
        <item x="118"/>
        <item x="361"/>
        <item x="362"/>
        <item x="302"/>
        <item x="413"/>
        <item x="174"/>
        <item x="175"/>
        <item x="1262"/>
        <item x="554"/>
        <item x="249"/>
        <item x="119"/>
        <item x="250"/>
        <item x="251"/>
        <item x="120"/>
        <item x="252"/>
        <item x="414"/>
        <item x="31"/>
        <item x="1072"/>
        <item x="915"/>
        <item x="993"/>
        <item x="916"/>
        <item x="917"/>
        <item x="918"/>
        <item x="32"/>
        <item x="33"/>
        <item x="34"/>
        <item x="35"/>
        <item x="415"/>
        <item x="555"/>
        <item x="176"/>
        <item x="36"/>
        <item x="1263"/>
        <item x="37"/>
        <item x="38"/>
        <item x="121"/>
        <item x="1152"/>
        <item x="253"/>
        <item x="303"/>
        <item x="177"/>
        <item x="39"/>
        <item x="178"/>
        <item x="1"/>
        <item x="40"/>
        <item x="363"/>
        <item x="179"/>
        <item x="122"/>
        <item x="41"/>
        <item x="180"/>
        <item x="304"/>
        <item x="364"/>
        <item x="181"/>
        <item x="182"/>
        <item x="183"/>
        <item x="184"/>
        <item x="42"/>
        <item x="185"/>
        <item x="43"/>
        <item x="305"/>
        <item x="123"/>
        <item x="124"/>
        <item x="186"/>
        <item x="330"/>
        <item x="187"/>
        <item x="306"/>
        <item x="44"/>
        <item x="462"/>
        <item x="2"/>
        <item x="463"/>
        <item x="464"/>
        <item x="188"/>
        <item x="254"/>
        <item x="189"/>
        <item x="125"/>
        <item x="255"/>
        <item x="190"/>
        <item x="126"/>
        <item x="365"/>
        <item x="127"/>
        <item x="787"/>
        <item x="45"/>
        <item x="46"/>
        <item x="47"/>
        <item x="48"/>
        <item x="49"/>
        <item x="191"/>
        <item x="50"/>
        <item x="51"/>
        <item x="52"/>
        <item x="53"/>
        <item x="192"/>
        <item x="193"/>
        <item x="194"/>
        <item x="195"/>
        <item x="54"/>
        <item x="55"/>
        <item x="1111"/>
        <item x="196"/>
        <item x="1212"/>
        <item x="1213"/>
        <item x="919"/>
        <item x="128"/>
        <item x="129"/>
        <item x="56"/>
        <item x="57"/>
        <item x="556"/>
        <item x="484"/>
        <item x="366"/>
        <item x="602"/>
        <item x="197"/>
        <item x="307"/>
        <item x="130"/>
        <item x="58"/>
        <item x="131"/>
        <item x="256"/>
        <item x="257"/>
        <item x="603"/>
        <item x="485"/>
        <item x="557"/>
        <item x="673"/>
        <item x="674"/>
        <item x="730"/>
        <item x="719"/>
        <item x="720"/>
        <item x="773"/>
        <item x="774"/>
        <item x="59"/>
        <item x="60"/>
        <item x="61"/>
        <item x="62"/>
        <item x="63"/>
        <item x="64"/>
        <item x="65"/>
        <item x="258"/>
        <item x="259"/>
        <item x="416"/>
        <item x="308"/>
        <item x="132"/>
        <item x="309"/>
        <item x="198"/>
        <item x="367"/>
        <item x="310"/>
        <item x="199"/>
        <item x="1112"/>
        <item x="133"/>
        <item x="134"/>
        <item x="200"/>
        <item x="331"/>
        <item x="66"/>
        <item x="67"/>
        <item x="604"/>
        <item x="201"/>
        <item x="368"/>
        <item x="332"/>
        <item x="135"/>
        <item x="202"/>
        <item x="868"/>
        <item x="311"/>
        <item x="260"/>
        <item x="312"/>
        <item x="203"/>
        <item x="417"/>
        <item x="136"/>
        <item x="1043"/>
        <item x="1264"/>
        <item x="826"/>
        <item x="486"/>
        <item x="788"/>
        <item x="827"/>
        <item x="204"/>
        <item x="137"/>
        <item x="138"/>
        <item x="205"/>
        <item x="1101"/>
        <item x="369"/>
        <item x="789"/>
        <item x="139"/>
        <item x="261"/>
        <item x="262"/>
        <item x="206"/>
        <item x="207"/>
        <item x="370"/>
        <item x="371"/>
        <item x="208"/>
        <item x="372"/>
        <item x="373"/>
        <item x="209"/>
        <item x="210"/>
        <item x="140"/>
        <item x="68"/>
        <item x="141"/>
        <item x="333"/>
        <item x="142"/>
        <item x="211"/>
        <item x="313"/>
        <item x="263"/>
        <item x="264"/>
        <item x="314"/>
        <item x="315"/>
        <item x="316"/>
        <item x="317"/>
        <item x="318"/>
        <item x="319"/>
        <item x="69"/>
        <item x="374"/>
        <item x="70"/>
        <item x="731"/>
        <item x="71"/>
        <item x="418"/>
        <item x="212"/>
        <item x="487"/>
        <item x="488"/>
        <item x="732"/>
        <item x="213"/>
        <item x="214"/>
        <item x="265"/>
        <item x="215"/>
        <item x="216"/>
        <item x="375"/>
        <item x="217"/>
        <item x="218"/>
        <item x="219"/>
        <item x="220"/>
        <item x="72"/>
        <item x="73"/>
        <item x="733"/>
        <item x="734"/>
        <item x="920"/>
        <item x="221"/>
        <item x="74"/>
        <item x="75"/>
        <item x="222"/>
        <item x="143"/>
        <item x="144"/>
        <item x="558"/>
        <item x="145"/>
        <item x="376"/>
        <item x="419"/>
        <item x="790"/>
        <item x="266"/>
        <item x="223"/>
        <item x="267"/>
        <item x="420"/>
        <item x="320"/>
        <item x="791"/>
        <item x="377"/>
        <item x="224"/>
        <item x="76"/>
        <item x="77"/>
        <item x="225"/>
        <item x="78"/>
        <item x="226"/>
        <item x="321"/>
        <item x="994"/>
        <item x="268"/>
        <item x="792"/>
        <item x="735"/>
        <item x="378"/>
        <item x="921"/>
        <item x="736"/>
        <item x="379"/>
        <item x="421"/>
        <item x="227"/>
        <item x="489"/>
        <item x="228"/>
        <item x="422"/>
        <item x="402"/>
        <item x="922"/>
        <item x="146"/>
        <item x="423"/>
        <item x="490"/>
        <item x="147"/>
        <item x="148"/>
        <item x="491"/>
        <item x="380"/>
        <item x="149"/>
        <item x="492"/>
        <item x="1214"/>
        <item x="493"/>
        <item x="869"/>
        <item x="494"/>
        <item x="381"/>
        <item x="495"/>
        <item x="605"/>
        <item x="590"/>
        <item x="465"/>
        <item x="1133"/>
        <item x="1252"/>
        <item x="424"/>
        <item x="683"/>
        <item x="684"/>
        <item x="229"/>
        <item x="269"/>
        <item x="230"/>
        <item x="231"/>
        <item x="232"/>
        <item x="233"/>
        <item x="382"/>
        <item x="559"/>
        <item x="425"/>
        <item x="606"/>
        <item x="607"/>
        <item x="995"/>
        <item x="383"/>
        <item x="685"/>
        <item x="270"/>
        <item x="271"/>
        <item x="334"/>
        <item x="384"/>
        <item x="385"/>
        <item x="386"/>
        <item x="322"/>
        <item x="323"/>
        <item x="608"/>
        <item x="609"/>
        <item x="496"/>
        <item x="335"/>
        <item x="336"/>
        <item x="337"/>
        <item x="272"/>
        <item x="338"/>
        <item x="339"/>
        <item x="340"/>
        <item x="341"/>
        <item x="426"/>
        <item x="427"/>
        <item x="428"/>
        <item x="429"/>
        <item x="430"/>
        <item x="431"/>
        <item x="432"/>
        <item x="433"/>
        <item x="434"/>
        <item x="435"/>
        <item x="436"/>
        <item x="437"/>
        <item x="438"/>
        <item x="439"/>
        <item x="909"/>
        <item x="273"/>
        <item x="923"/>
        <item x="996"/>
        <item x="1191"/>
        <item x="1044"/>
        <item x="387"/>
        <item x="274"/>
        <item x="440"/>
        <item x="441"/>
        <item x="442"/>
        <item x="275"/>
        <item x="443"/>
        <item x="497"/>
        <item x="444"/>
        <item x="445"/>
        <item x="446"/>
        <item x="498"/>
        <item x="1073"/>
        <item x="499"/>
        <item x="828"/>
        <item x="997"/>
        <item x="500"/>
        <item x="560"/>
        <item x="276"/>
        <item x="501"/>
        <item x="447"/>
        <item x="277"/>
        <item x="502"/>
        <item x="829"/>
        <item x="278"/>
        <item x="503"/>
        <item x="388"/>
        <item x="324"/>
        <item x="448"/>
        <item x="325"/>
        <item x="1153"/>
        <item x="870"/>
        <item x="871"/>
        <item x="1113"/>
        <item x="1045"/>
        <item x="326"/>
        <item x="327"/>
        <item x="737"/>
        <item x="389"/>
        <item x="655"/>
        <item x="656"/>
        <item x="657"/>
        <item x="610"/>
        <item x="611"/>
        <item x="390"/>
        <item x="686"/>
        <item x="687"/>
        <item x="738"/>
        <item x="739"/>
        <item x="612"/>
        <item x="1074"/>
        <item x="613"/>
        <item x="740"/>
        <item x="1075"/>
        <item x="561"/>
        <item x="504"/>
        <item x="449"/>
        <item x="688"/>
        <item x="689"/>
        <item x="690"/>
        <item x="450"/>
        <item x="505"/>
        <item x="451"/>
        <item x="391"/>
        <item x="452"/>
        <item x="562"/>
        <item x="506"/>
        <item x="392"/>
        <item x="691"/>
        <item x="872"/>
        <item x="830"/>
        <item x="793"/>
        <item x="393"/>
        <item x="394"/>
        <item x="328"/>
        <item x="395"/>
        <item x="396"/>
        <item x="329"/>
        <item x="1154"/>
        <item x="279"/>
        <item x="453"/>
        <item x="397"/>
        <item x="398"/>
        <item x="507"/>
        <item x="454"/>
        <item x="399"/>
        <item x="563"/>
        <item x="564"/>
        <item x="455"/>
        <item x="831"/>
        <item x="1076"/>
        <item x="456"/>
        <item x="508"/>
        <item x="400"/>
        <item x="401"/>
        <item x="509"/>
        <item x="510"/>
        <item x="511"/>
        <item x="741"/>
        <item x="512"/>
        <item x="513"/>
        <item x="514"/>
        <item x="515"/>
        <item x="457"/>
        <item x="516"/>
        <item x="692"/>
        <item x="565"/>
        <item x="614"/>
        <item x="566"/>
        <item x="517"/>
        <item x="615"/>
        <item x="458"/>
        <item x="518"/>
        <item x="519"/>
        <item x="742"/>
        <item x="520"/>
        <item x="521"/>
        <item x="522"/>
        <item x="693"/>
        <item x="1102"/>
        <item x="567"/>
        <item x="1077"/>
        <item x="616"/>
        <item x="1114"/>
        <item x="743"/>
        <item x="924"/>
        <item x="568"/>
        <item x="569"/>
        <item x="459"/>
        <item x="744"/>
        <item x="1155"/>
        <item x="1134"/>
        <item x="1115"/>
        <item x="832"/>
        <item x="460"/>
        <item x="617"/>
        <item x="461"/>
        <item x="618"/>
        <item x="619"/>
        <item x="658"/>
        <item x="523"/>
        <item x="524"/>
        <item x="525"/>
        <item x="570"/>
        <item x="620"/>
        <item x="621"/>
        <item x="571"/>
        <item x="694"/>
        <item x="1156"/>
        <item x="1135"/>
        <item x="1192"/>
        <item x="1193"/>
        <item x="1046"/>
        <item x="775"/>
        <item x="572"/>
        <item x="573"/>
        <item x="574"/>
        <item x="575"/>
        <item x="576"/>
        <item x="622"/>
        <item x="659"/>
        <item x="526"/>
        <item x="577"/>
        <item x="998"/>
        <item x="578"/>
        <item x="925"/>
        <item x="794"/>
        <item x="833"/>
        <item x="623"/>
        <item x="527"/>
        <item x="466"/>
        <item x="533"/>
        <item x="528"/>
        <item x="529"/>
        <item x="467"/>
        <item x="468"/>
        <item x="469"/>
        <item x="745"/>
        <item x="834"/>
        <item x="746"/>
        <item x="835"/>
        <item x="795"/>
        <item x="796"/>
        <item x="1157"/>
        <item x="1215"/>
        <item x="1078"/>
        <item x="1158"/>
        <item x="695"/>
        <item x="999"/>
        <item x="873"/>
        <item x="624"/>
        <item x="625"/>
        <item x="747"/>
        <item x="696"/>
        <item x="797"/>
        <item x="1116"/>
        <item x="1079"/>
        <item x="660"/>
        <item x="697"/>
        <item x="1117"/>
        <item x="1265"/>
        <item x="1000"/>
        <item x="1266"/>
        <item x="661"/>
        <item x="748"/>
        <item x="798"/>
        <item x="1159"/>
        <item x="874"/>
        <item x="799"/>
        <item x="698"/>
        <item x="749"/>
        <item x="836"/>
        <item x="926"/>
        <item x="927"/>
        <item x="1001"/>
        <item x="1002"/>
        <item x="699"/>
        <item x="750"/>
        <item x="837"/>
        <item x="875"/>
        <item x="838"/>
        <item x="626"/>
        <item x="579"/>
        <item x="627"/>
        <item x="580"/>
        <item x="628"/>
        <item x="629"/>
        <item x="800"/>
        <item x="630"/>
        <item x="581"/>
        <item x="534"/>
        <item x="854"/>
        <item x="631"/>
        <item x="582"/>
        <item x="535"/>
        <item x="876"/>
        <item x="583"/>
        <item x="632"/>
        <item x="530"/>
        <item x="531"/>
        <item x="700"/>
        <item x="701"/>
        <item x="702"/>
        <item x="703"/>
        <item x="532"/>
        <item x="633"/>
        <item x="584"/>
        <item x="591"/>
        <item x="592"/>
        <item x="801"/>
        <item x="1267"/>
        <item x="839"/>
        <item x="840"/>
        <item x="585"/>
        <item x="586"/>
        <item x="587"/>
        <item x="662"/>
        <item x="588"/>
        <item x="634"/>
        <item x="635"/>
        <item x="663"/>
        <item x="636"/>
        <item x="637"/>
        <item x="638"/>
        <item x="639"/>
        <item x="664"/>
        <item x="665"/>
        <item x="666"/>
        <item x="667"/>
        <item x="802"/>
        <item x="751"/>
        <item x="704"/>
        <item x="1003"/>
        <item x="877"/>
        <item x="1160"/>
        <item x="878"/>
        <item x="589"/>
        <item x="841"/>
        <item x="803"/>
        <item x="804"/>
        <item x="705"/>
        <item x="1047"/>
        <item x="1268"/>
        <item x="640"/>
        <item x="805"/>
        <item x="879"/>
        <item x="880"/>
        <item x="706"/>
        <item x="806"/>
        <item x="1004"/>
        <item x="1161"/>
        <item x="1216"/>
        <item x="1005"/>
        <item x="842"/>
        <item x="881"/>
        <item x="928"/>
        <item x="929"/>
        <item x="807"/>
        <item x="707"/>
        <item x="708"/>
        <item x="641"/>
        <item x="642"/>
        <item x="643"/>
        <item x="644"/>
        <item x="882"/>
        <item x="645"/>
        <item x="646"/>
        <item x="808"/>
        <item x="752"/>
        <item x="709"/>
        <item x="753"/>
        <item x="754"/>
        <item x="755"/>
        <item x="710"/>
        <item x="668"/>
        <item x="711"/>
        <item x="712"/>
        <item x="713"/>
        <item x="756"/>
        <item x="1048"/>
        <item x="1118"/>
        <item x="714"/>
        <item x="715"/>
        <item x="716"/>
        <item x="669"/>
        <item x="670"/>
        <item x="930"/>
        <item x="1119"/>
        <item x="757"/>
        <item x="758"/>
        <item x="1162"/>
        <item x="1163"/>
        <item x="1006"/>
        <item x="1007"/>
        <item x="759"/>
        <item x="883"/>
        <item x="884"/>
        <item x="717"/>
        <item x="647"/>
        <item x="648"/>
        <item x="760"/>
        <item x="1164"/>
        <item x="1165"/>
        <item x="1080"/>
        <item x="718"/>
        <item x="671"/>
        <item x="931"/>
        <item x="932"/>
        <item x="809"/>
        <item x="761"/>
        <item x="933"/>
        <item x="843"/>
        <item x="810"/>
        <item x="762"/>
        <item x="934"/>
        <item x="885"/>
        <item x="844"/>
        <item x="763"/>
        <item x="764"/>
        <item x="672"/>
        <item x="811"/>
        <item x="935"/>
        <item x="936"/>
        <item x="1081"/>
        <item x="886"/>
        <item x="937"/>
        <item x="887"/>
        <item x="938"/>
        <item x="812"/>
        <item x="939"/>
        <item x="940"/>
        <item x="888"/>
        <item x="1082"/>
        <item x="765"/>
        <item x="941"/>
        <item x="1136"/>
        <item x="1008"/>
        <item x="987"/>
        <item x="1120"/>
        <item x="1217"/>
        <item x="1218"/>
        <item x="1219"/>
        <item x="1220"/>
        <item x="1221"/>
        <item x="1222"/>
        <item x="1223"/>
        <item x="1269"/>
        <item x="1270"/>
        <item x="1271"/>
        <item x="1272"/>
        <item x="1224"/>
        <item x="766"/>
        <item x="767"/>
        <item x="889"/>
        <item x="813"/>
        <item x="814"/>
        <item x="768"/>
        <item x="769"/>
        <item x="770"/>
        <item x="771"/>
        <item x="1121"/>
        <item x="1122"/>
        <item x="1123"/>
        <item x="1124"/>
        <item x="845"/>
        <item x="942"/>
        <item x="815"/>
        <item x="1273"/>
        <item x="1049"/>
        <item x="943"/>
        <item x="1009"/>
        <item x="944"/>
        <item x="1010"/>
        <item x="1125"/>
        <item x="945"/>
        <item x="946"/>
        <item x="846"/>
        <item x="847"/>
        <item x="772"/>
        <item x="816"/>
        <item x="776"/>
        <item x="855"/>
        <item x="856"/>
        <item x="947"/>
        <item x="1225"/>
        <item x="1011"/>
        <item x="817"/>
        <item x="948"/>
        <item x="1012"/>
        <item x="949"/>
        <item x="1013"/>
        <item x="1014"/>
        <item x="950"/>
        <item x="951"/>
        <item x="848"/>
        <item x="1015"/>
        <item x="777"/>
        <item x="890"/>
        <item x="1103"/>
        <item x="857"/>
        <item x="1090"/>
        <item x="778"/>
        <item x="779"/>
        <item x="780"/>
        <item x="1274"/>
        <item x="1091"/>
        <item x="781"/>
        <item x="858"/>
        <item x="1137"/>
        <item x="1097"/>
        <item x="1104"/>
        <item x="1016"/>
        <item x="782"/>
        <item x="783"/>
        <item x="784"/>
        <item x="988"/>
        <item x="859"/>
        <item x="785"/>
        <item x="1105"/>
        <item x="1138"/>
        <item x="860"/>
        <item x="952"/>
        <item x="953"/>
        <item x="954"/>
        <item x="955"/>
        <item x="956"/>
        <item x="957"/>
        <item x="958"/>
        <item x="959"/>
        <item x="960"/>
        <item x="961"/>
        <item x="962"/>
        <item x="891"/>
        <item x="892"/>
        <item x="893"/>
        <item x="894"/>
        <item x="895"/>
        <item x="1017"/>
        <item x="1018"/>
        <item x="1275"/>
        <item x="1019"/>
        <item x="1139"/>
        <item x="1098"/>
        <item x="1099"/>
        <item x="1106"/>
        <item x="1020"/>
        <item x="861"/>
        <item x="1050"/>
        <item x="896"/>
        <item x="963"/>
        <item x="897"/>
        <item x="1107"/>
        <item x="862"/>
        <item x="989"/>
        <item x="1140"/>
        <item x="1092"/>
        <item x="818"/>
        <item x="849"/>
        <item x="1021"/>
        <item x="964"/>
        <item x="898"/>
        <item x="1166"/>
        <item x="1167"/>
        <item x="1168"/>
        <item x="1126"/>
        <item x="1127"/>
        <item x="1128"/>
        <item x="1276"/>
        <item x="965"/>
        <item x="966"/>
        <item x="967"/>
        <item x="968"/>
        <item x="1226"/>
        <item x="1022"/>
        <item x="1023"/>
        <item x="1024"/>
        <item x="899"/>
        <item x="1025"/>
        <item x="1129"/>
        <item x="1026"/>
        <item x="1227"/>
        <item x="1027"/>
        <item x="1028"/>
        <item x="1228"/>
        <item x="1029"/>
        <item x="969"/>
        <item x="970"/>
        <item x="1030"/>
        <item x="1031"/>
        <item x="1051"/>
        <item x="1277"/>
        <item x="1032"/>
        <item x="900"/>
        <item x="901"/>
        <item x="1083"/>
        <item x="971"/>
        <item x="902"/>
        <item x="1033"/>
        <item x="903"/>
        <item x="1084"/>
        <item x="1229"/>
        <item x="1278"/>
        <item x="1279"/>
        <item x="972"/>
        <item x="1052"/>
        <item x="1085"/>
        <item x="973"/>
        <item x="1034"/>
        <item x="1035"/>
        <item x="1230"/>
        <item x="1231"/>
        <item x="904"/>
        <item x="1036"/>
        <item x="1232"/>
        <item x="974"/>
        <item x="975"/>
        <item x="976"/>
        <item x="1169"/>
        <item x="977"/>
        <item x="1086"/>
        <item x="978"/>
        <item x="905"/>
        <item x="1037"/>
        <item x="1170"/>
        <item x="906"/>
        <item x="907"/>
        <item x="1053"/>
        <item x="1054"/>
        <item x="979"/>
        <item x="1280"/>
        <item x="1281"/>
        <item x="980"/>
        <item x="981"/>
        <item x="982"/>
        <item x="1038"/>
        <item x="983"/>
        <item x="1039"/>
        <item x="1282"/>
        <item x="1194"/>
        <item x="1195"/>
        <item x="1253"/>
        <item x="1093"/>
        <item x="1254"/>
        <item x="1094"/>
        <item x="1095"/>
        <item x="1096"/>
        <item x="1196"/>
        <item x="1141"/>
        <item x="1040"/>
        <item x="1197"/>
        <item x="1198"/>
        <item x="1171"/>
        <item x="1055"/>
        <item x="1056"/>
        <item x="1255"/>
        <item x="1233"/>
        <item x="1108"/>
        <item x="1130"/>
        <item x="1199"/>
        <item x="1142"/>
        <item x="1143"/>
        <item x="1200"/>
        <item x="1144"/>
        <item x="1201"/>
        <item x="1234"/>
        <item x="1087"/>
        <item x="1088"/>
        <item x="1283"/>
        <item x="1284"/>
        <item x="1285"/>
        <item x="1286"/>
        <item x="1145"/>
        <item x="1235"/>
        <item x="1172"/>
        <item x="1057"/>
        <item x="1058"/>
        <item x="1059"/>
        <item x="1060"/>
        <item x="1061"/>
        <item x="1062"/>
        <item x="1063"/>
        <item x="1064"/>
        <item x="1065"/>
        <item x="1066"/>
        <item x="1067"/>
        <item x="1068"/>
        <item x="1069"/>
        <item x="1070"/>
        <item x="1173"/>
        <item x="1256"/>
        <item x="1257"/>
        <item x="1131"/>
        <item x="1287"/>
        <item x="1288"/>
        <item x="1289"/>
        <item x="1258"/>
        <item x="1146"/>
        <item x="1236"/>
        <item x="1147"/>
        <item x="1290"/>
        <item x="1174"/>
        <item x="1175"/>
        <item x="1176"/>
        <item x="1291"/>
        <item x="1177"/>
        <item x="1178"/>
        <item x="1292"/>
        <item x="1179"/>
        <item x="1180"/>
        <item x="1293"/>
        <item x="1181"/>
        <item x="1294"/>
        <item x="1182"/>
        <item x="1183"/>
        <item x="1184"/>
        <item x="1202"/>
        <item x="1148"/>
        <item x="1237"/>
        <item x="1185"/>
        <item x="1186"/>
        <item x="1295"/>
        <item x="1296"/>
        <item x="1297"/>
        <item x="1298"/>
        <item x="1187"/>
        <item x="1238"/>
        <item x="1239"/>
        <item x="1240"/>
        <item x="1241"/>
        <item x="1259"/>
        <item x="1149"/>
        <item x="1188"/>
        <item x="1203"/>
        <item x="1204"/>
        <item x="1242"/>
        <item x="1243"/>
        <item x="1205"/>
        <item x="1244"/>
        <item x="1299"/>
        <item x="1245"/>
        <item x="1260"/>
        <item x="1246"/>
        <item x="1247"/>
        <item x="1248"/>
        <item x="1249"/>
        <item x="1250"/>
        <item x="1300"/>
        <item x="1251"/>
        <item x="1301"/>
        <item x="1302"/>
        <item x="1303"/>
        <item x="1304"/>
        <item x="1305"/>
        <item x="1306"/>
      </items>
    </pivotField>
    <pivotField showAll="0"/>
    <pivotField showAll="0"/>
    <pivotField numFmtId="14" showAll="0"/>
    <pivotField showAll="0"/>
    <pivotField showAll="0"/>
    <pivotField showAll="0"/>
    <pivotField showAll="0"/>
    <pivotField axis="axisCol" showAll="0">
      <items count="6">
        <item x="0"/>
        <item x="1"/>
        <item x="2"/>
        <item x="3"/>
        <item x="4"/>
        <item t="default"/>
      </items>
    </pivotField>
    <pivotField showAll="0"/>
    <pivotField axis="axisRow" showAll="0" defaultSubtotal="0">
      <items count="54">
        <item x="25"/>
        <item x="26"/>
        <item x="39"/>
        <item x="24"/>
        <item x="27"/>
        <item x="28"/>
        <item x="10"/>
        <item x="6"/>
        <item x="9"/>
        <item x="7"/>
        <item x="33"/>
        <item x="12"/>
        <item x="16"/>
        <item x="48"/>
        <item x="37"/>
        <item x="13"/>
        <item x="19"/>
        <item x="18"/>
        <item x="2"/>
        <item x="38"/>
        <item x="31"/>
        <item x="3"/>
        <item x="8"/>
        <item x="1"/>
        <item x="17"/>
        <item x="35"/>
        <item x="34"/>
        <item x="21"/>
        <item x="0"/>
        <item x="20"/>
        <item x="22"/>
        <item x="15"/>
        <item x="30"/>
        <item x="11"/>
        <item x="42"/>
        <item x="29"/>
        <item x="14"/>
        <item x="32"/>
        <item x="5"/>
        <item x="36"/>
        <item x="23"/>
        <item x="4"/>
        <item x="40"/>
        <item x="46"/>
        <item x="44"/>
        <item x="53"/>
        <item x="52"/>
        <item x="50"/>
        <item x="51"/>
        <item x="45"/>
        <item x="49"/>
        <item x="41"/>
        <item x="47"/>
        <item x="43"/>
      </items>
    </pivotField>
    <pivotField axis="axisPage" multipleItemSelectionAllowed="1" showAll="0" defaultSubtotal="0">
      <items count="37">
        <item x="33"/>
        <item x="8"/>
        <item x="4"/>
        <item x="2"/>
        <item x="3"/>
        <item x="7"/>
        <item x="22"/>
        <item x="21"/>
        <item x="26"/>
        <item x="9"/>
        <item x="35"/>
        <item x="28"/>
        <item x="32"/>
        <item x="5"/>
        <item x="25"/>
        <item x="30"/>
        <item x="1"/>
        <item x="24"/>
        <item x="27"/>
        <item x="23"/>
        <item x="19"/>
        <item x="0"/>
        <item x="16"/>
        <item x="14"/>
        <item x="12"/>
        <item x="36"/>
        <item x="10"/>
        <item x="6"/>
        <item x="15"/>
        <item x="20"/>
        <item x="34"/>
        <item x="18"/>
        <item x="11"/>
        <item x="13"/>
        <item x="17"/>
        <item x="29"/>
        <item x="31"/>
      </items>
    </pivotField>
    <pivotField showAll="0"/>
    <pivotField showAll="0"/>
    <pivotField showAll="0"/>
    <pivotField showAll="0"/>
    <pivotField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829">
        <item x="495"/>
        <item x="799"/>
        <item x="705"/>
        <item x="686"/>
        <item x="552"/>
        <item x="583"/>
        <item x="545"/>
        <item x="298"/>
        <item x="646"/>
        <item x="546"/>
        <item x="299"/>
        <item x="590"/>
        <item x="657"/>
        <item x="228"/>
        <item x="138"/>
        <item x="711"/>
        <item x="144"/>
        <item x="145"/>
        <item x="159"/>
        <item x="160"/>
        <item x="734"/>
        <item x="789"/>
        <item x="790"/>
        <item x="720"/>
        <item x="641"/>
        <item x="685"/>
        <item x="642"/>
        <item x="643"/>
        <item x="644"/>
        <item x="312"/>
        <item x="647"/>
        <item x="62"/>
        <item x="816"/>
        <item x="63"/>
        <item x="179"/>
        <item x="120"/>
        <item x="121"/>
        <item x="161"/>
        <item x="19"/>
        <item x="798"/>
        <item x="220"/>
        <item x="469"/>
        <item x="550"/>
        <item x="300"/>
        <item x="566"/>
        <item x="227"/>
        <item x="97"/>
        <item x="523"/>
        <item x="772"/>
        <item x="567"/>
        <item x="183"/>
        <item x="767"/>
        <item x="25"/>
        <item x="26"/>
        <item x="485"/>
        <item x="653"/>
        <item x="21"/>
        <item x="22"/>
        <item x="707"/>
        <item x="105"/>
        <item x="23"/>
        <item x="467"/>
        <item x="254"/>
        <item x="201"/>
        <item x="466"/>
        <item x="214"/>
        <item x="253"/>
        <item x="241"/>
        <item x="239"/>
        <item x="202"/>
        <item x="518"/>
        <item x="240"/>
        <item x="171"/>
        <item x="541"/>
        <item x="512"/>
        <item x="746"/>
        <item x="73"/>
        <item x="74"/>
        <item x="304"/>
        <item x="75"/>
        <item x="294"/>
        <item x="295"/>
        <item x="548"/>
        <item x="275"/>
        <item x="170"/>
        <item x="279"/>
        <item x="284"/>
        <item x="422"/>
        <item x="822"/>
        <item x="364"/>
        <item x="328"/>
        <item x="760"/>
        <item x="628"/>
        <item x="369"/>
        <item x="412"/>
        <item x="761"/>
        <item x="444"/>
        <item x="775"/>
        <item x="804"/>
        <item x="355"/>
        <item x="427"/>
        <item x="100"/>
        <item x="721"/>
        <item x="418"/>
        <item x="329"/>
        <item x="462"/>
        <item x="252"/>
        <item x="428"/>
        <item x="677"/>
        <item x="676"/>
        <item x="158"/>
        <item x="370"/>
        <item x="348"/>
        <item x="674"/>
        <item x="779"/>
        <item x="673"/>
        <item x="820"/>
        <item x="675"/>
        <item x="549"/>
        <item x="658"/>
        <item x="390"/>
        <item x="381"/>
        <item x="757"/>
        <item x="748"/>
        <item x="8"/>
        <item x="281"/>
        <item x="16"/>
        <item x="735"/>
        <item x="425"/>
        <item x="112"/>
        <item x="35"/>
        <item x="162"/>
        <item x="45"/>
        <item x="812"/>
        <item x="810"/>
        <item x="46"/>
        <item x="786"/>
        <item x="791"/>
        <item x="51"/>
        <item x="40"/>
        <item x="41"/>
        <item x="375"/>
        <item x="36"/>
        <item x="37"/>
        <item x="787"/>
        <item x="403"/>
        <item x="742"/>
        <item x="743"/>
        <item x="744"/>
        <item x="745"/>
        <item x="38"/>
        <item x="445"/>
        <item x="39"/>
        <item x="42"/>
        <item x="48"/>
        <item x="498"/>
        <item x="447"/>
        <item x="49"/>
        <item x="479"/>
        <item x="499"/>
        <item x="50"/>
        <item x="500"/>
        <item x="501"/>
        <item x="502"/>
        <item x="43"/>
        <item x="480"/>
        <item x="52"/>
        <item x="481"/>
        <item x="482"/>
        <item x="483"/>
        <item x="53"/>
        <item x="54"/>
        <item x="446"/>
        <item x="792"/>
        <item x="811"/>
        <item x="404"/>
        <item x="44"/>
        <item x="313"/>
        <item x="815"/>
        <item x="366"/>
        <item x="276"/>
        <item x="808"/>
        <item x="505"/>
        <item x="9"/>
        <item x="322"/>
        <item x="701"/>
        <item x="20"/>
        <item x="192"/>
        <item x="310"/>
        <item x="821"/>
        <item x="354"/>
        <item x="280"/>
        <item x="773"/>
        <item x="693"/>
        <item x="774"/>
        <item x="243"/>
        <item x="756"/>
        <item x="813"/>
        <item x="536"/>
        <item x="234"/>
        <item x="235"/>
        <item x="236"/>
        <item x="237"/>
        <item x="317"/>
        <item x="344"/>
        <item x="229"/>
        <item x="191"/>
        <item x="293"/>
        <item x="426"/>
        <item x="122"/>
        <item x="581"/>
        <item x="297"/>
        <item x="24"/>
        <item x="323"/>
        <item x="435"/>
        <item x="458"/>
        <item x="76"/>
        <item x="182"/>
        <item x="257"/>
        <item x="196"/>
        <item x="14"/>
        <item x="17"/>
        <item x="15"/>
        <item x="710"/>
        <item x="413"/>
        <item x="57"/>
        <item x="58"/>
        <item x="186"/>
        <item x="84"/>
        <item x="101"/>
        <item x="431"/>
        <item x="29"/>
        <item x="494"/>
        <item x="143"/>
        <item x="318"/>
        <item x="532"/>
        <item x="455"/>
        <item x="134"/>
        <item x="456"/>
        <item x="459"/>
        <item x="533"/>
        <item x="133"/>
        <item x="465"/>
        <item x="309"/>
        <item x="85"/>
        <item x="432"/>
        <item x="709"/>
        <item x="800"/>
        <item x="187"/>
        <item x="188"/>
        <item x="759"/>
        <item x="717"/>
        <item x="423"/>
        <item x="116"/>
        <item x="222"/>
        <item x="232"/>
        <item x="461"/>
        <item x="165"/>
        <item x="793"/>
        <item x="509"/>
        <item x="420"/>
        <item x="582"/>
        <item x="405"/>
        <item x="406"/>
        <item x="539"/>
        <item x="784"/>
        <item x="448"/>
        <item x="419"/>
        <item x="102"/>
        <item x="163"/>
        <item x="665"/>
        <item x="666"/>
        <item x="667"/>
        <item x="668"/>
        <item x="669"/>
        <item x="670"/>
        <item x="671"/>
        <item x="633"/>
        <item x="634"/>
        <item x="635"/>
        <item x="636"/>
        <item x="637"/>
        <item x="702"/>
        <item x="703"/>
        <item x="433"/>
        <item x="193"/>
        <item x="197"/>
        <item x="722"/>
        <item x="689"/>
        <item x="157"/>
        <item x="391"/>
        <item x="109"/>
        <item x="208"/>
        <item x="440"/>
        <item x="429"/>
        <item x="650"/>
        <item x="315"/>
        <item x="316"/>
        <item x="367"/>
        <item x="819"/>
        <item x="690"/>
        <item x="519"/>
        <item x="438"/>
        <item x="77"/>
        <item x="87"/>
        <item x="185"/>
        <item x="473"/>
        <item x="555"/>
        <item x="586"/>
        <item x="496"/>
        <item x="468"/>
        <item x="430"/>
        <item x="400"/>
        <item x="697"/>
        <item x="557"/>
        <item x="796"/>
        <item x="696"/>
        <item x="382"/>
        <item x="597"/>
        <item x="723"/>
        <item x="230"/>
        <item x="625"/>
        <item x="606"/>
        <item x="626"/>
        <item x="607"/>
        <item x="587"/>
        <item x="553"/>
        <item x="603"/>
        <item x="439"/>
        <item x="747"/>
        <item x="554"/>
        <item x="715"/>
        <item x="521"/>
        <item x="556"/>
        <item x="497"/>
        <item x="605"/>
        <item x="282"/>
        <item x="520"/>
        <item x="530"/>
        <item x="531"/>
        <item x="563"/>
        <item x="651"/>
        <item x="652"/>
        <item x="691"/>
        <item x="692"/>
        <item x="604"/>
        <item x="584"/>
        <item x="278"/>
        <item x="585"/>
        <item x="283"/>
        <item x="739"/>
        <item x="740"/>
        <item x="231"/>
        <item x="123"/>
        <item x="564"/>
        <item x="203"/>
        <item x="130"/>
        <item x="140"/>
        <item x="733"/>
        <item x="89"/>
        <item x="731"/>
        <item x="828"/>
        <item x="450"/>
        <item x="672"/>
        <item x="267"/>
        <item x="265"/>
        <item x="99"/>
        <item x="156"/>
        <item x="200"/>
        <item x="55"/>
        <item x="258"/>
        <item x="111"/>
        <item x="683"/>
        <item x="151"/>
        <item x="91"/>
        <item x="704"/>
        <item x="152"/>
        <item x="619"/>
        <item x="108"/>
        <item x="251"/>
        <item x="90"/>
        <item x="588"/>
        <item x="778"/>
        <item x="679"/>
        <item x="517"/>
        <item x="213"/>
        <item x="128"/>
        <item x="357"/>
        <item x="86"/>
        <item x="4"/>
        <item x="617"/>
        <item x="190"/>
        <item x="599"/>
        <item x="752"/>
        <item x="385"/>
        <item x="408"/>
        <item x="361"/>
        <item x="131"/>
        <item x="358"/>
        <item x="700"/>
        <item x="437"/>
        <item x="384"/>
        <item x="621"/>
        <item x="535"/>
        <item x="622"/>
        <item x="359"/>
        <item x="301"/>
        <item x="135"/>
        <item x="80"/>
        <item x="81"/>
        <item x="13"/>
        <item x="136"/>
        <item x="82"/>
        <item x="83"/>
        <item x="137"/>
        <item x="212"/>
        <item x="508"/>
        <item x="771"/>
        <item x="770"/>
        <item x="153"/>
        <item x="290"/>
        <item x="33"/>
        <item x="493"/>
        <item x="565"/>
        <item x="147"/>
        <item x="368"/>
        <item x="7"/>
        <item x="755"/>
        <item x="217"/>
        <item x="180"/>
        <item x="119"/>
        <item x="345"/>
        <item x="388"/>
        <item x="706"/>
        <item x="218"/>
        <item x="346"/>
        <item x="782"/>
        <item x="414"/>
        <item x="274"/>
        <item x="623"/>
        <item x="593"/>
        <item x="325"/>
        <item x="373"/>
        <item x="199"/>
        <item x="374"/>
        <item x="809"/>
        <item x="421"/>
        <item x="377"/>
        <item x="580"/>
        <item x="610"/>
        <item x="602"/>
        <item x="663"/>
        <item x="226"/>
        <item x="93"/>
        <item x="624"/>
        <item x="484"/>
        <item x="543"/>
        <item x="544"/>
        <item x="194"/>
        <item x="18"/>
        <item x="551"/>
        <item x="664"/>
        <item x="71"/>
        <item x="645"/>
        <item x="168"/>
        <item x="64"/>
        <item x="65"/>
        <item x="181"/>
        <item x="389"/>
        <item x="285"/>
        <item x="66"/>
        <item x="261"/>
        <item x="680"/>
        <item x="678"/>
        <item x="571"/>
        <item x="221"/>
        <item x="56"/>
        <item x="118"/>
        <item x="172"/>
        <item x="215"/>
        <item x="486"/>
        <item x="178"/>
        <item x="443"/>
        <item x="92"/>
        <item x="117"/>
        <item x="442"/>
        <item x="289"/>
        <item x="547"/>
        <item x="347"/>
        <item x="732"/>
        <item x="110"/>
        <item x="736"/>
        <item x="94"/>
        <item x="260"/>
        <item x="148"/>
        <item x="416"/>
        <item x="132"/>
        <item x="516"/>
        <item x="823"/>
        <item x="713"/>
        <item x="292"/>
        <item x="394"/>
        <item x="682"/>
        <item x="754"/>
        <item x="620"/>
        <item x="596"/>
        <item x="103"/>
        <item x="126"/>
        <item x="818"/>
        <item x="184"/>
        <item x="470"/>
        <item x="219"/>
        <item x="615"/>
        <item x="616"/>
        <item x="113"/>
        <item x="524"/>
        <item x="525"/>
        <item x="436"/>
        <item x="801"/>
        <item x="716"/>
        <item x="506"/>
        <item x="471"/>
        <item x="324"/>
        <item x="204"/>
        <item x="463"/>
        <item x="687"/>
        <item x="250"/>
        <item x="31"/>
        <item x="542"/>
        <item x="629"/>
        <item x="503"/>
        <item x="794"/>
        <item x="558"/>
        <item x="526"/>
        <item x="660"/>
        <item x="72"/>
        <item x="627"/>
        <item x="291"/>
        <item x="534"/>
        <item x="352"/>
        <item x="824"/>
        <item x="741"/>
        <item x="47"/>
        <item x="572"/>
        <item x="114"/>
        <item x="649"/>
        <item x="124"/>
        <item x="125"/>
        <item x="528"/>
        <item x="337"/>
        <item x="246"/>
        <item x="475"/>
        <item x="272"/>
        <item x="271"/>
        <item x="264"/>
        <item x="166"/>
        <item x="338"/>
        <item x="383"/>
        <item x="407"/>
        <item x="360"/>
        <item x="362"/>
        <item x="410"/>
        <item x="238"/>
        <item x="654"/>
        <item x="694"/>
        <item x="0"/>
        <item x="68"/>
        <item x="386"/>
        <item x="577"/>
        <item x="477"/>
        <item x="478"/>
        <item x="107"/>
        <item x="695"/>
        <item x="474"/>
        <item x="648"/>
        <item x="688"/>
        <item x="777"/>
        <item x="712"/>
        <item x="224"/>
        <item x="303"/>
        <item x="708"/>
        <item x="34"/>
        <item x="244"/>
        <item x="618"/>
        <item x="729"/>
        <item x="149"/>
        <item x="449"/>
        <item x="411"/>
        <item x="1"/>
        <item x="2"/>
        <item x="727"/>
        <item x="32"/>
        <item x="139"/>
        <item x="632"/>
        <item x="154"/>
        <item x="638"/>
        <item x="266"/>
        <item x="263"/>
        <item x="155"/>
        <item x="487"/>
        <item x="476"/>
        <item x="269"/>
        <item x="270"/>
        <item x="356"/>
        <item x="417"/>
        <item x="247"/>
        <item x="817"/>
        <item x="305"/>
        <item x="768"/>
        <item x="277"/>
        <item x="805"/>
        <item x="719"/>
        <item x="30"/>
        <item x="380"/>
        <item x="307"/>
        <item x="504"/>
        <item x="173"/>
        <item x="397"/>
        <item x="59"/>
        <item x="164"/>
        <item x="398"/>
        <item x="764"/>
        <item x="205"/>
        <item x="211"/>
        <item x="726"/>
        <item x="207"/>
        <item x="814"/>
        <item x="210"/>
        <item x="11"/>
        <item x="198"/>
        <item x="104"/>
        <item x="330"/>
        <item x="339"/>
        <item x="331"/>
        <item x="332"/>
        <item x="340"/>
        <item x="333"/>
        <item x="334"/>
        <item x="341"/>
        <item x="342"/>
        <item x="343"/>
        <item x="335"/>
        <item x="336"/>
        <item x="776"/>
        <item x="728"/>
        <item x="781"/>
        <item x="363"/>
        <item x="749"/>
        <item x="376"/>
        <item x="454"/>
        <item x="371"/>
        <item x="681"/>
        <item x="714"/>
        <item x="372"/>
        <item x="574"/>
        <item x="195"/>
        <item x="233"/>
        <item x="189"/>
        <item x="78"/>
        <item x="127"/>
        <item x="12"/>
        <item x="308"/>
        <item x="392"/>
        <item x="350"/>
        <item x="27"/>
        <item x="146"/>
        <item x="28"/>
        <item x="758"/>
        <item x="115"/>
        <item x="319"/>
        <item x="223"/>
        <item x="378"/>
        <item x="399"/>
        <item x="60"/>
        <item x="61"/>
        <item x="409"/>
        <item x="387"/>
        <item x="464"/>
        <item x="311"/>
        <item x="6"/>
        <item x="393"/>
        <item x="225"/>
        <item x="730"/>
        <item x="576"/>
        <item x="751"/>
        <item x="575"/>
        <item x="255"/>
        <item x="150"/>
        <item x="256"/>
        <item x="167"/>
        <item x="206"/>
        <item x="320"/>
        <item x="579"/>
        <item x="379"/>
        <item x="98"/>
        <item x="725"/>
        <item x="825"/>
        <item x="826"/>
        <item x="827"/>
        <item x="95"/>
        <item x="591"/>
        <item x="527"/>
        <item x="540"/>
        <item x="507"/>
        <item x="795"/>
        <item x="762"/>
        <item x="763"/>
        <item x="529"/>
        <item x="559"/>
        <item x="561"/>
        <item x="562"/>
        <item x="560"/>
        <item x="592"/>
        <item x="611"/>
        <item x="612"/>
        <item x="351"/>
        <item x="249"/>
        <item x="724"/>
        <item x="129"/>
        <item x="538"/>
        <item x="600"/>
        <item x="424"/>
        <item x="457"/>
        <item x="460"/>
        <item x="3"/>
        <item x="452"/>
        <item x="537"/>
        <item x="783"/>
        <item x="365"/>
        <item x="522"/>
        <item x="353"/>
        <item x="490"/>
        <item x="401"/>
        <item x="402"/>
        <item x="451"/>
        <item x="67"/>
        <item x="327"/>
        <item x="88"/>
        <item x="287"/>
        <item x="288"/>
        <item x="242"/>
        <item x="788"/>
        <item x="573"/>
        <item x="598"/>
        <item x="614"/>
        <item x="589"/>
        <item x="395"/>
        <item x="302"/>
        <item x="396"/>
        <item x="765"/>
        <item x="513"/>
        <item x="514"/>
        <item x="515"/>
        <item x="803"/>
        <item x="608"/>
        <item x="698"/>
        <item x="699"/>
        <item x="661"/>
        <item x="662"/>
        <item x="613"/>
        <item x="248"/>
        <item x="797"/>
        <item x="766"/>
        <item x="259"/>
        <item x="441"/>
        <item x="434"/>
        <item x="96"/>
        <item x="268"/>
        <item x="79"/>
        <item x="750"/>
        <item x="578"/>
        <item x="209"/>
        <item x="609"/>
        <item x="491"/>
        <item x="488"/>
        <item x="489"/>
        <item x="349"/>
        <item x="326"/>
        <item x="273"/>
        <item x="639"/>
        <item x="415"/>
        <item x="684"/>
        <item x="453"/>
        <item x="640"/>
        <item x="492"/>
        <item x="141"/>
        <item x="142"/>
        <item x="718"/>
        <item x="568"/>
        <item x="174"/>
        <item x="769"/>
        <item x="306"/>
        <item x="175"/>
        <item x="216"/>
        <item x="569"/>
        <item x="262"/>
        <item x="176"/>
        <item x="177"/>
        <item x="296"/>
        <item x="631"/>
        <item x="594"/>
        <item x="595"/>
        <item x="10"/>
        <item x="570"/>
        <item x="106"/>
        <item x="169"/>
        <item x="802"/>
        <item x="807"/>
        <item x="245"/>
        <item x="738"/>
        <item x="286"/>
        <item x="472"/>
        <item x="753"/>
        <item x="601"/>
        <item x="737"/>
        <item x="659"/>
        <item x="510"/>
        <item x="656"/>
        <item x="630"/>
        <item x="511"/>
        <item x="655"/>
        <item x="806"/>
        <item x="321"/>
        <item x="5"/>
        <item x="780"/>
        <item x="70"/>
        <item x="785"/>
        <item x="69"/>
        <item x="314"/>
      </items>
    </pivotField>
    <pivotField axis="axisRow" showAll="0" defaultSubtotal="0">
      <items count="120">
        <item x="114"/>
        <item x="101"/>
        <item x="55"/>
        <item x="16"/>
        <item x="72"/>
        <item x="86"/>
        <item x="54"/>
        <item x="89"/>
        <item x="51"/>
        <item x="11"/>
        <item x="112"/>
        <item x="34"/>
        <item x="0"/>
        <item x="118"/>
        <item x="40"/>
        <item x="103"/>
        <item x="69"/>
        <item x="61"/>
        <item x="66"/>
        <item x="17"/>
        <item x="33"/>
        <item x="25"/>
        <item x="18"/>
        <item x="41"/>
        <item x="92"/>
        <item x="100"/>
        <item x="78"/>
        <item x="53"/>
        <item x="88"/>
        <item x="9"/>
        <item x="22"/>
        <item x="77"/>
        <item x="105"/>
        <item x="93"/>
        <item x="91"/>
        <item x="81"/>
        <item x="111"/>
        <item x="75"/>
        <item x="1"/>
        <item x="20"/>
        <item x="84"/>
        <item x="79"/>
        <item x="36"/>
        <item x="60"/>
        <item x="32"/>
        <item x="31"/>
        <item x="65"/>
        <item x="15"/>
        <item x="56"/>
        <item x="19"/>
        <item x="28"/>
        <item x="68"/>
        <item x="58"/>
        <item x="29"/>
        <item x="76"/>
        <item x="119"/>
        <item x="44"/>
        <item x="50"/>
        <item x="74"/>
        <item x="85"/>
        <item x="107"/>
        <item x="13"/>
        <item x="59"/>
        <item x="87"/>
        <item x="90"/>
        <item x="116"/>
        <item x="63"/>
        <item x="6"/>
        <item x="110"/>
        <item x="108"/>
        <item x="82"/>
        <item x="64"/>
        <item x="115"/>
        <item x="3"/>
        <item x="80"/>
        <item x="37"/>
        <item x="2"/>
        <item x="67"/>
        <item x="113"/>
        <item x="47"/>
        <item x="109"/>
        <item x="24"/>
        <item x="14"/>
        <item x="97"/>
        <item x="46"/>
        <item x="49"/>
        <item x="98"/>
        <item x="23"/>
        <item x="48"/>
        <item x="57"/>
        <item x="94"/>
        <item x="96"/>
        <item x="71"/>
        <item x="52"/>
        <item x="62"/>
        <item x="83"/>
        <item x="39"/>
        <item x="35"/>
        <item x="95"/>
        <item x="7"/>
        <item x="8"/>
        <item x="102"/>
        <item x="38"/>
        <item x="106"/>
        <item x="117"/>
        <item x="21"/>
        <item x="30"/>
        <item x="70"/>
        <item x="99"/>
        <item x="45"/>
        <item x="73"/>
        <item x="26"/>
        <item x="5"/>
        <item x="42"/>
        <item x="104"/>
        <item x="10"/>
        <item x="12"/>
        <item x="27"/>
        <item x="4"/>
        <item x="43"/>
      </items>
    </pivotField>
    <pivotField axis="axisRow" multipleItemSelectionAllowed="1" showAll="0" defaultSubtotal="0">
      <items count="115">
        <item h="1" x="97"/>
        <item h="1" x="81"/>
        <item h="1" x="84"/>
        <item h="1" x="57"/>
        <item h="1" x="54"/>
        <item h="1" x="51"/>
        <item h="1" x="70"/>
        <item h="1" x="55"/>
        <item h="1" x="16"/>
        <item h="1" x="107"/>
        <item h="1" x="96"/>
        <item h="1" x="11"/>
        <item h="1" x="113"/>
        <item h="1" x="75"/>
        <item h="1" x="98"/>
        <item h="1" x="4"/>
        <item h="1" x="40"/>
        <item h="1" x="43"/>
        <item h="1" x="27"/>
        <item h="1" x="0"/>
        <item h="1" x="7"/>
        <item h="1" x="17"/>
        <item h="1" x="33"/>
        <item h="1" x="18"/>
        <item h="1" x="61"/>
        <item h="1" x="25"/>
        <item h="1" x="95"/>
        <item h="1" x="106"/>
        <item h="1" x="41"/>
        <item h="1" x="87"/>
        <item h="1" x="74"/>
        <item h="1" x="53"/>
        <item h="1" x="83"/>
        <item h="1" x="73"/>
        <item h="1" x="22"/>
        <item h="1" x="9"/>
        <item h="1" x="86"/>
        <item h="1" x="88"/>
        <item h="1" x="31"/>
        <item h="1" x="48"/>
        <item h="1" x="36"/>
        <item h="1" x="60"/>
        <item h="1" x="32"/>
        <item h="1" x="79"/>
        <item h="1" x="20"/>
        <item h="1" x="1"/>
        <item h="1" x="15"/>
        <item h="1" x="58"/>
        <item h="1" x="28"/>
        <item h="1" x="56"/>
        <item h="1" x="114"/>
        <item h="1" x="29"/>
        <item h="1" x="44"/>
        <item h="1" x="50"/>
        <item h="1" x="103"/>
        <item h="1" x="72"/>
        <item h="1" x="82"/>
        <item h="1" x="65"/>
        <item h="1" x="2"/>
        <item h="1" x="59"/>
        <item h="1" x="46"/>
        <item h="1" x="19"/>
        <item h="1" x="102"/>
        <item h="1" x="89"/>
        <item h="1" x="85"/>
        <item h="1" x="13"/>
        <item h="1" x="101"/>
        <item h="1" x="109"/>
        <item h="1" x="63"/>
        <item h="1" x="77"/>
        <item h="1" x="6"/>
        <item h="1" x="105"/>
        <item h="1" x="26"/>
        <item h="1" x="30"/>
        <item h="1" x="110"/>
        <item h="1" x="3"/>
        <item h="1" x="108"/>
        <item h="1" x="37"/>
        <item h="1" x="76"/>
        <item h="1" x="67"/>
        <item h="1" x="64"/>
        <item h="1" x="47"/>
        <item h="1" x="104"/>
        <item h="1" x="100"/>
        <item h="1" x="78"/>
        <item h="1" x="24"/>
        <item h="1" x="14"/>
        <item h="1" x="23"/>
        <item h="1" x="93"/>
        <item h="1" x="49"/>
        <item h="1" x="39"/>
        <item h="1" x="35"/>
        <item h="1" x="92"/>
        <item h="1" x="34"/>
        <item x="38"/>
        <item h="1" x="90"/>
        <item h="1" x="66"/>
        <item h="1" x="52"/>
        <item h="1" x="111"/>
        <item h="1" x="62"/>
        <item h="1" x="69"/>
        <item h="1" x="68"/>
        <item h="1" x="21"/>
        <item h="1" x="80"/>
        <item h="1" x="112"/>
        <item h="1" x="45"/>
        <item h="1" x="12"/>
        <item h="1" x="91"/>
        <item h="1" x="8"/>
        <item h="1" x="94"/>
        <item h="1" x="71"/>
        <item h="1" x="5"/>
        <item h="1" x="42"/>
        <item h="1" x="99"/>
        <item h="1" x="10"/>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5">
    <field x="41"/>
    <field x="42"/>
    <field x="10"/>
    <field x="0"/>
    <field x="40"/>
  </rowFields>
  <rowItems count="22">
    <i>
      <x v="102"/>
    </i>
    <i r="1">
      <x v="94"/>
    </i>
    <i r="2">
      <x v="8"/>
    </i>
    <i r="3">
      <x v="279"/>
    </i>
    <i r="4">
      <x v="355"/>
    </i>
    <i r="3">
      <x v="1125"/>
    </i>
    <i r="4">
      <x v="531"/>
    </i>
    <i r="2">
      <x v="9"/>
    </i>
    <i r="3">
      <x v="537"/>
    </i>
    <i r="4">
      <x v="353"/>
    </i>
    <i r="2">
      <x v="12"/>
    </i>
    <i r="3">
      <x v="947"/>
    </i>
    <i r="4">
      <x v="354"/>
    </i>
    <i r="2">
      <x v="14"/>
    </i>
    <i r="3">
      <x v="72"/>
    </i>
    <i r="4">
      <x v="692"/>
    </i>
    <i r="3">
      <x v="227"/>
    </i>
    <i r="4">
      <x v="702"/>
    </i>
    <i r="2">
      <x v="16"/>
    </i>
    <i r="3">
      <x v="985"/>
    </i>
    <i r="4">
      <x v="624"/>
    </i>
    <i t="grand">
      <x/>
    </i>
  </rowItems>
  <colFields count="1">
    <field x="8"/>
  </colFields>
  <colItems count="2">
    <i>
      <x/>
    </i>
    <i t="grand">
      <x/>
    </i>
  </colItems>
  <pageFields count="1">
    <pageField fld="11" hier="-1"/>
  </pageFields>
  <dataFields count="1">
    <dataField name="Sum of Printed Quantity" fld="20" baseField="0" baseItem="0"/>
  </dataFields>
  <chartFormats count="5">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C937BC-2A5F-486A-BD0E-B567C2939C45}" name="PivotTable2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2" firstHeaderRow="1" firstDataRow="2" firstDataCol="1"/>
  <pivotFields count="62">
    <pivotField dataField="1" showAll="0">
      <items count="1306">
        <item x="403"/>
        <item x="470"/>
        <item x="3"/>
        <item x="151"/>
        <item x="909"/>
        <item x="910"/>
        <item x="404"/>
        <item x="818"/>
        <item x="862"/>
        <item x="851"/>
        <item x="4"/>
        <item x="471"/>
        <item x="472"/>
        <item x="720"/>
        <item x="473"/>
        <item x="79"/>
        <item x="593"/>
        <item x="235"/>
        <item x="1204"/>
        <item x="1187"/>
        <item x="1087"/>
        <item x="1205"/>
        <item x="674"/>
        <item x="80"/>
        <item x="721"/>
        <item x="1107"/>
        <item x="594"/>
        <item x="819"/>
        <item x="280"/>
        <item x="81"/>
        <item x="281"/>
        <item x="236"/>
        <item x="474"/>
        <item x="675"/>
        <item x="82"/>
        <item x="150"/>
        <item x="536"/>
        <item x="5"/>
        <item x="722"/>
        <item x="152"/>
        <item x="1148"/>
        <item x="153"/>
        <item x="537"/>
        <item x="343"/>
        <item x="595"/>
        <item x="676"/>
        <item x="677"/>
        <item x="649"/>
        <item x="650"/>
        <item x="538"/>
        <item x="723"/>
        <item x="344"/>
        <item x="1206"/>
        <item x="539"/>
        <item x="1039"/>
        <item x="6"/>
        <item x="0"/>
        <item x="83"/>
        <item x="234"/>
        <item x="820"/>
        <item x="911"/>
        <item x="863"/>
        <item x="84"/>
        <item x="85"/>
        <item x="345"/>
        <item x="346"/>
        <item x="86"/>
        <item x="87"/>
        <item x="88"/>
        <item x="849"/>
        <item x="850"/>
        <item x="7"/>
        <item x="785"/>
        <item x="864"/>
        <item x="8"/>
        <item x="237"/>
        <item x="540"/>
        <item x="821"/>
        <item x="154"/>
        <item x="912"/>
        <item x="238"/>
        <item x="9"/>
        <item x="347"/>
        <item x="988"/>
        <item x="651"/>
        <item x="678"/>
        <item x="475"/>
        <item x="239"/>
        <item x="282"/>
        <item x="541"/>
        <item x="476"/>
        <item x="542"/>
        <item x="155"/>
        <item x="89"/>
        <item x="240"/>
        <item x="405"/>
        <item x="10"/>
        <item x="348"/>
        <item x="1259"/>
        <item x="1207"/>
        <item x="989"/>
        <item x="1098"/>
        <item x="406"/>
        <item x="283"/>
        <item x="349"/>
        <item x="284"/>
        <item x="407"/>
        <item x="156"/>
        <item x="157"/>
        <item x="350"/>
        <item x="351"/>
        <item x="477"/>
        <item x="478"/>
        <item x="479"/>
        <item x="11"/>
        <item x="543"/>
        <item x="352"/>
        <item x="1108"/>
        <item x="990"/>
        <item x="90"/>
        <item x="596"/>
        <item x="652"/>
        <item x="91"/>
        <item x="92"/>
        <item x="158"/>
        <item x="12"/>
        <item x="13"/>
        <item x="822"/>
        <item x="852"/>
        <item x="285"/>
        <item x="93"/>
        <item x="597"/>
        <item x="159"/>
        <item x="160"/>
        <item x="598"/>
        <item x="544"/>
        <item x="161"/>
        <item x="94"/>
        <item x="95"/>
        <item x="14"/>
        <item x="162"/>
        <item x="96"/>
        <item x="97"/>
        <item x="163"/>
        <item x="679"/>
        <item x="480"/>
        <item x="481"/>
        <item x="241"/>
        <item x="286"/>
        <item x="353"/>
        <item x="15"/>
        <item x="287"/>
        <item x="288"/>
        <item x="289"/>
        <item x="290"/>
        <item x="291"/>
        <item x="408"/>
        <item x="545"/>
        <item x="724"/>
        <item x="865"/>
        <item x="866"/>
        <item x="913"/>
        <item x="1040"/>
        <item x="164"/>
        <item x="546"/>
        <item x="680"/>
        <item x="823"/>
        <item x="907"/>
        <item x="982"/>
        <item x="1130"/>
        <item x="1188"/>
        <item x="242"/>
        <item x="16"/>
        <item x="547"/>
        <item x="17"/>
        <item x="292"/>
        <item x="18"/>
        <item x="824"/>
        <item x="354"/>
        <item x="98"/>
        <item x="99"/>
        <item x="100"/>
        <item x="243"/>
        <item x="101"/>
        <item x="355"/>
        <item x="356"/>
        <item x="357"/>
        <item x="102"/>
        <item x="19"/>
        <item x="653"/>
        <item x="103"/>
        <item x="104"/>
        <item x="165"/>
        <item x="105"/>
        <item x="106"/>
        <item x="166"/>
        <item x="1208"/>
        <item x="548"/>
        <item x="549"/>
        <item x="983"/>
        <item x="984"/>
        <item x="342"/>
        <item x="167"/>
        <item x="409"/>
        <item x="107"/>
        <item x="1149"/>
        <item x="1069"/>
        <item x="293"/>
        <item x="244"/>
        <item x="108"/>
        <item x="599"/>
        <item x="550"/>
        <item x="20"/>
        <item x="600"/>
        <item x="551"/>
        <item x="725"/>
        <item x="726"/>
        <item x="727"/>
        <item x="482"/>
        <item x="245"/>
        <item x="483"/>
        <item x="294"/>
        <item x="109"/>
        <item x="110"/>
        <item x="168"/>
        <item x="169"/>
        <item x="111"/>
        <item x="728"/>
        <item x="112"/>
        <item x="654"/>
        <item x="170"/>
        <item x="358"/>
        <item x="410"/>
        <item x="681"/>
        <item x="295"/>
        <item x="296"/>
        <item x="297"/>
        <item x="552"/>
        <item x="21"/>
        <item x="171"/>
        <item x="359"/>
        <item x="113"/>
        <item x="246"/>
        <item x="411"/>
        <item x="412"/>
        <item x="247"/>
        <item x="298"/>
        <item x="172"/>
        <item x="601"/>
        <item x="173"/>
        <item x="553"/>
        <item x="114"/>
        <item x="248"/>
        <item x="299"/>
        <item x="300"/>
        <item x="115"/>
        <item x="1209"/>
        <item x="22"/>
        <item x="23"/>
        <item x="24"/>
        <item x="301"/>
        <item x="360"/>
        <item x="25"/>
        <item x="26"/>
        <item x="27"/>
        <item x="28"/>
        <item x="29"/>
        <item x="30"/>
        <item x="116"/>
        <item x="117"/>
        <item x="118"/>
        <item x="361"/>
        <item x="362"/>
        <item x="302"/>
        <item x="413"/>
        <item x="174"/>
        <item x="175"/>
        <item x="1260"/>
        <item x="554"/>
        <item x="249"/>
        <item x="119"/>
        <item x="250"/>
        <item x="251"/>
        <item x="120"/>
        <item x="252"/>
        <item x="414"/>
        <item x="31"/>
        <item x="1070"/>
        <item x="914"/>
        <item x="991"/>
        <item x="915"/>
        <item x="916"/>
        <item x="917"/>
        <item x="32"/>
        <item x="33"/>
        <item x="34"/>
        <item x="35"/>
        <item x="415"/>
        <item x="555"/>
        <item x="176"/>
        <item x="36"/>
        <item x="1261"/>
        <item x="37"/>
        <item x="38"/>
        <item x="121"/>
        <item x="1150"/>
        <item x="253"/>
        <item x="303"/>
        <item x="177"/>
        <item x="39"/>
        <item x="178"/>
        <item x="1"/>
        <item x="40"/>
        <item x="363"/>
        <item x="179"/>
        <item x="122"/>
        <item x="41"/>
        <item x="180"/>
        <item x="304"/>
        <item x="364"/>
        <item x="181"/>
        <item x="182"/>
        <item x="183"/>
        <item x="184"/>
        <item x="42"/>
        <item x="185"/>
        <item x="43"/>
        <item x="305"/>
        <item x="123"/>
        <item x="124"/>
        <item x="186"/>
        <item x="330"/>
        <item x="187"/>
        <item x="306"/>
        <item x="44"/>
        <item x="462"/>
        <item x="2"/>
        <item x="463"/>
        <item x="464"/>
        <item x="188"/>
        <item x="254"/>
        <item x="189"/>
        <item x="125"/>
        <item x="255"/>
        <item x="190"/>
        <item x="126"/>
        <item x="365"/>
        <item x="127"/>
        <item x="786"/>
        <item x="45"/>
        <item x="46"/>
        <item x="47"/>
        <item x="48"/>
        <item x="49"/>
        <item x="191"/>
        <item x="50"/>
        <item x="51"/>
        <item x="52"/>
        <item x="53"/>
        <item x="192"/>
        <item x="193"/>
        <item x="194"/>
        <item x="195"/>
        <item x="54"/>
        <item x="55"/>
        <item x="1109"/>
        <item x="196"/>
        <item x="1210"/>
        <item x="1211"/>
        <item x="918"/>
        <item x="128"/>
        <item x="129"/>
        <item x="56"/>
        <item x="57"/>
        <item x="556"/>
        <item x="484"/>
        <item x="366"/>
        <item x="602"/>
        <item x="197"/>
        <item x="307"/>
        <item x="130"/>
        <item x="58"/>
        <item x="131"/>
        <item x="256"/>
        <item x="257"/>
        <item x="603"/>
        <item x="485"/>
        <item x="557"/>
        <item x="672"/>
        <item x="673"/>
        <item x="729"/>
        <item x="718"/>
        <item x="719"/>
        <item x="772"/>
        <item x="773"/>
        <item x="59"/>
        <item x="60"/>
        <item x="61"/>
        <item x="62"/>
        <item x="63"/>
        <item x="64"/>
        <item x="65"/>
        <item x="258"/>
        <item x="259"/>
        <item x="416"/>
        <item x="308"/>
        <item x="132"/>
        <item x="309"/>
        <item x="198"/>
        <item x="367"/>
        <item x="310"/>
        <item x="199"/>
        <item x="1110"/>
        <item x="133"/>
        <item x="134"/>
        <item x="200"/>
        <item x="331"/>
        <item x="66"/>
        <item x="67"/>
        <item x="604"/>
        <item x="201"/>
        <item x="368"/>
        <item x="332"/>
        <item x="135"/>
        <item x="202"/>
        <item x="867"/>
        <item x="311"/>
        <item x="260"/>
        <item x="312"/>
        <item x="203"/>
        <item x="417"/>
        <item x="136"/>
        <item x="1041"/>
        <item x="1262"/>
        <item x="825"/>
        <item x="486"/>
        <item x="787"/>
        <item x="826"/>
        <item x="204"/>
        <item x="137"/>
        <item x="138"/>
        <item x="205"/>
        <item x="1099"/>
        <item x="369"/>
        <item x="788"/>
        <item x="139"/>
        <item x="261"/>
        <item x="262"/>
        <item x="206"/>
        <item x="207"/>
        <item x="370"/>
        <item x="371"/>
        <item x="208"/>
        <item x="372"/>
        <item x="373"/>
        <item x="209"/>
        <item x="210"/>
        <item x="140"/>
        <item x="68"/>
        <item x="141"/>
        <item x="333"/>
        <item x="142"/>
        <item x="211"/>
        <item x="313"/>
        <item x="263"/>
        <item x="264"/>
        <item x="314"/>
        <item x="315"/>
        <item x="316"/>
        <item x="317"/>
        <item x="318"/>
        <item x="319"/>
        <item x="69"/>
        <item x="374"/>
        <item x="70"/>
        <item x="730"/>
        <item x="71"/>
        <item x="418"/>
        <item x="212"/>
        <item x="487"/>
        <item x="488"/>
        <item x="731"/>
        <item x="213"/>
        <item x="214"/>
        <item x="265"/>
        <item x="215"/>
        <item x="216"/>
        <item x="375"/>
        <item x="217"/>
        <item x="218"/>
        <item x="219"/>
        <item x="220"/>
        <item x="72"/>
        <item x="73"/>
        <item x="732"/>
        <item x="733"/>
        <item x="919"/>
        <item x="221"/>
        <item x="74"/>
        <item x="75"/>
        <item x="222"/>
        <item x="143"/>
        <item x="144"/>
        <item x="558"/>
        <item x="145"/>
        <item x="376"/>
        <item x="419"/>
        <item x="789"/>
        <item x="266"/>
        <item x="223"/>
        <item x="267"/>
        <item x="420"/>
        <item x="320"/>
        <item x="790"/>
        <item x="377"/>
        <item x="224"/>
        <item x="76"/>
        <item x="77"/>
        <item x="225"/>
        <item x="78"/>
        <item x="226"/>
        <item x="321"/>
        <item x="992"/>
        <item x="268"/>
        <item x="791"/>
        <item x="734"/>
        <item x="378"/>
        <item x="920"/>
        <item x="735"/>
        <item x="379"/>
        <item x="421"/>
        <item x="227"/>
        <item x="489"/>
        <item x="228"/>
        <item x="422"/>
        <item x="402"/>
        <item x="921"/>
        <item x="146"/>
        <item x="423"/>
        <item x="490"/>
        <item x="147"/>
        <item x="148"/>
        <item x="491"/>
        <item x="380"/>
        <item x="149"/>
        <item x="492"/>
        <item x="1212"/>
        <item x="493"/>
        <item x="868"/>
        <item x="494"/>
        <item x="381"/>
        <item x="495"/>
        <item x="605"/>
        <item x="590"/>
        <item x="465"/>
        <item x="1131"/>
        <item x="1250"/>
        <item x="424"/>
        <item x="682"/>
        <item x="683"/>
        <item x="229"/>
        <item x="269"/>
        <item x="230"/>
        <item x="231"/>
        <item x="232"/>
        <item x="233"/>
        <item x="382"/>
        <item x="559"/>
        <item x="425"/>
        <item x="606"/>
        <item x="607"/>
        <item x="993"/>
        <item x="383"/>
        <item x="684"/>
        <item x="270"/>
        <item x="271"/>
        <item x="334"/>
        <item x="384"/>
        <item x="385"/>
        <item x="386"/>
        <item x="322"/>
        <item x="323"/>
        <item x="608"/>
        <item x="609"/>
        <item x="496"/>
        <item x="335"/>
        <item x="336"/>
        <item x="337"/>
        <item x="272"/>
        <item x="338"/>
        <item x="339"/>
        <item x="340"/>
        <item x="341"/>
        <item x="426"/>
        <item x="427"/>
        <item x="428"/>
        <item x="429"/>
        <item x="430"/>
        <item x="431"/>
        <item x="432"/>
        <item x="433"/>
        <item x="434"/>
        <item x="435"/>
        <item x="436"/>
        <item x="437"/>
        <item x="438"/>
        <item x="439"/>
        <item x="908"/>
        <item x="273"/>
        <item x="922"/>
        <item x="994"/>
        <item x="1189"/>
        <item x="1042"/>
        <item x="387"/>
        <item x="274"/>
        <item x="440"/>
        <item x="441"/>
        <item x="442"/>
        <item x="275"/>
        <item x="443"/>
        <item x="497"/>
        <item x="444"/>
        <item x="445"/>
        <item x="446"/>
        <item x="498"/>
        <item x="1071"/>
        <item x="499"/>
        <item x="827"/>
        <item x="995"/>
        <item x="500"/>
        <item x="560"/>
        <item x="276"/>
        <item x="501"/>
        <item x="447"/>
        <item x="277"/>
        <item x="502"/>
        <item x="828"/>
        <item x="278"/>
        <item x="503"/>
        <item x="388"/>
        <item x="324"/>
        <item x="448"/>
        <item x="325"/>
        <item x="1151"/>
        <item x="869"/>
        <item x="870"/>
        <item x="1111"/>
        <item x="1043"/>
        <item x="326"/>
        <item x="327"/>
        <item x="736"/>
        <item x="389"/>
        <item x="655"/>
        <item x="656"/>
        <item x="657"/>
        <item x="610"/>
        <item x="611"/>
        <item x="390"/>
        <item x="685"/>
        <item x="686"/>
        <item x="737"/>
        <item x="738"/>
        <item x="612"/>
        <item x="1072"/>
        <item x="613"/>
        <item x="739"/>
        <item x="1073"/>
        <item x="561"/>
        <item x="504"/>
        <item x="449"/>
        <item x="687"/>
        <item x="688"/>
        <item x="689"/>
        <item x="450"/>
        <item x="505"/>
        <item x="451"/>
        <item x="391"/>
        <item x="452"/>
        <item x="562"/>
        <item x="506"/>
        <item x="392"/>
        <item x="690"/>
        <item x="871"/>
        <item x="829"/>
        <item x="792"/>
        <item x="393"/>
        <item x="394"/>
        <item x="328"/>
        <item x="395"/>
        <item x="396"/>
        <item x="329"/>
        <item x="1152"/>
        <item x="279"/>
        <item x="453"/>
        <item x="397"/>
        <item x="398"/>
        <item x="507"/>
        <item x="454"/>
        <item x="399"/>
        <item x="563"/>
        <item x="564"/>
        <item x="455"/>
        <item x="830"/>
        <item x="1074"/>
        <item x="456"/>
        <item x="508"/>
        <item x="400"/>
        <item x="401"/>
        <item x="509"/>
        <item x="510"/>
        <item x="511"/>
        <item x="740"/>
        <item x="512"/>
        <item x="513"/>
        <item x="514"/>
        <item x="515"/>
        <item x="457"/>
        <item x="516"/>
        <item x="691"/>
        <item x="565"/>
        <item x="614"/>
        <item x="566"/>
        <item x="517"/>
        <item x="615"/>
        <item x="458"/>
        <item x="518"/>
        <item x="519"/>
        <item x="741"/>
        <item x="520"/>
        <item x="521"/>
        <item x="522"/>
        <item x="692"/>
        <item x="1100"/>
        <item x="567"/>
        <item x="1075"/>
        <item x="616"/>
        <item x="1112"/>
        <item x="742"/>
        <item x="923"/>
        <item x="568"/>
        <item x="569"/>
        <item x="459"/>
        <item x="743"/>
        <item x="1153"/>
        <item x="1132"/>
        <item x="1113"/>
        <item x="831"/>
        <item x="460"/>
        <item x="617"/>
        <item x="461"/>
        <item x="618"/>
        <item x="619"/>
        <item x="658"/>
        <item x="523"/>
        <item x="524"/>
        <item x="525"/>
        <item x="570"/>
        <item x="620"/>
        <item x="621"/>
        <item x="571"/>
        <item x="693"/>
        <item x="1154"/>
        <item x="1133"/>
        <item x="1190"/>
        <item x="1191"/>
        <item x="1044"/>
        <item x="774"/>
        <item x="572"/>
        <item x="573"/>
        <item x="574"/>
        <item x="575"/>
        <item x="576"/>
        <item x="622"/>
        <item x="659"/>
        <item x="526"/>
        <item x="577"/>
        <item x="996"/>
        <item x="578"/>
        <item x="924"/>
        <item x="793"/>
        <item x="832"/>
        <item x="623"/>
        <item x="527"/>
        <item x="466"/>
        <item x="533"/>
        <item x="528"/>
        <item x="529"/>
        <item x="467"/>
        <item x="468"/>
        <item x="469"/>
        <item x="744"/>
        <item x="833"/>
        <item x="745"/>
        <item x="834"/>
        <item x="794"/>
        <item x="795"/>
        <item x="1155"/>
        <item x="1213"/>
        <item x="1076"/>
        <item x="1156"/>
        <item x="694"/>
        <item x="997"/>
        <item x="872"/>
        <item x="624"/>
        <item x="625"/>
        <item x="746"/>
        <item x="695"/>
        <item x="796"/>
        <item x="1114"/>
        <item x="1077"/>
        <item x="660"/>
        <item x="696"/>
        <item x="1115"/>
        <item x="1263"/>
        <item x="998"/>
        <item x="1264"/>
        <item x="661"/>
        <item x="747"/>
        <item x="797"/>
        <item x="1157"/>
        <item x="873"/>
        <item x="798"/>
        <item x="697"/>
        <item x="748"/>
        <item x="835"/>
        <item x="925"/>
        <item x="926"/>
        <item x="999"/>
        <item x="1000"/>
        <item x="698"/>
        <item x="749"/>
        <item x="836"/>
        <item x="874"/>
        <item x="837"/>
        <item x="626"/>
        <item x="579"/>
        <item x="627"/>
        <item x="580"/>
        <item x="628"/>
        <item x="629"/>
        <item x="799"/>
        <item x="630"/>
        <item x="581"/>
        <item x="534"/>
        <item x="853"/>
        <item x="631"/>
        <item x="582"/>
        <item x="535"/>
        <item x="875"/>
        <item x="583"/>
        <item x="632"/>
        <item x="530"/>
        <item x="531"/>
        <item x="699"/>
        <item x="700"/>
        <item x="701"/>
        <item x="702"/>
        <item x="532"/>
        <item x="633"/>
        <item x="584"/>
        <item x="591"/>
        <item x="592"/>
        <item x="800"/>
        <item x="1265"/>
        <item x="838"/>
        <item x="839"/>
        <item x="585"/>
        <item x="586"/>
        <item x="587"/>
        <item x="662"/>
        <item x="588"/>
        <item x="634"/>
        <item x="635"/>
        <item x="663"/>
        <item x="636"/>
        <item x="637"/>
        <item x="638"/>
        <item x="639"/>
        <item x="664"/>
        <item x="665"/>
        <item x="666"/>
        <item x="667"/>
        <item x="801"/>
        <item x="750"/>
        <item x="703"/>
        <item x="1001"/>
        <item x="876"/>
        <item x="1158"/>
        <item x="877"/>
        <item x="589"/>
        <item x="840"/>
        <item x="802"/>
        <item x="803"/>
        <item x="704"/>
        <item x="1045"/>
        <item x="1266"/>
        <item x="640"/>
        <item x="804"/>
        <item x="878"/>
        <item x="879"/>
        <item x="705"/>
        <item x="805"/>
        <item x="1002"/>
        <item x="1159"/>
        <item x="1214"/>
        <item x="1003"/>
        <item x="841"/>
        <item x="880"/>
        <item x="927"/>
        <item x="928"/>
        <item x="806"/>
        <item x="706"/>
        <item x="707"/>
        <item x="641"/>
        <item x="642"/>
        <item x="643"/>
        <item x="644"/>
        <item x="881"/>
        <item x="645"/>
        <item x="646"/>
        <item x="807"/>
        <item x="751"/>
        <item x="708"/>
        <item x="752"/>
        <item x="753"/>
        <item x="754"/>
        <item x="709"/>
        <item x="668"/>
        <item x="710"/>
        <item x="711"/>
        <item x="712"/>
        <item x="755"/>
        <item x="1046"/>
        <item x="1116"/>
        <item x="713"/>
        <item x="714"/>
        <item x="715"/>
        <item x="669"/>
        <item x="670"/>
        <item x="929"/>
        <item x="1117"/>
        <item x="756"/>
        <item x="757"/>
        <item x="1160"/>
        <item x="1161"/>
        <item x="1004"/>
        <item x="1005"/>
        <item x="758"/>
        <item x="882"/>
        <item x="883"/>
        <item x="716"/>
        <item x="647"/>
        <item x="648"/>
        <item x="759"/>
        <item x="1162"/>
        <item x="1163"/>
        <item x="1078"/>
        <item x="717"/>
        <item x="930"/>
        <item x="931"/>
        <item x="808"/>
        <item x="760"/>
        <item x="932"/>
        <item x="842"/>
        <item x="809"/>
        <item x="761"/>
        <item x="933"/>
        <item x="884"/>
        <item x="843"/>
        <item x="762"/>
        <item x="763"/>
        <item x="671"/>
        <item x="810"/>
        <item x="934"/>
        <item x="935"/>
        <item x="1079"/>
        <item x="885"/>
        <item x="936"/>
        <item x="886"/>
        <item x="937"/>
        <item x="811"/>
        <item x="938"/>
        <item x="939"/>
        <item x="887"/>
        <item x="1080"/>
        <item x="764"/>
        <item x="940"/>
        <item x="1134"/>
        <item x="1006"/>
        <item x="985"/>
        <item x="1118"/>
        <item x="1215"/>
        <item x="1216"/>
        <item x="1217"/>
        <item x="1218"/>
        <item x="1219"/>
        <item x="1220"/>
        <item x="1221"/>
        <item x="1267"/>
        <item x="1268"/>
        <item x="1269"/>
        <item x="1270"/>
        <item x="1222"/>
        <item x="765"/>
        <item x="766"/>
        <item x="888"/>
        <item x="812"/>
        <item x="813"/>
        <item x="767"/>
        <item x="768"/>
        <item x="769"/>
        <item x="770"/>
        <item x="1119"/>
        <item x="1120"/>
        <item x="1121"/>
        <item x="1122"/>
        <item x="844"/>
        <item x="941"/>
        <item x="814"/>
        <item x="1271"/>
        <item x="1047"/>
        <item x="942"/>
        <item x="1007"/>
        <item x="943"/>
        <item x="1008"/>
        <item x="1123"/>
        <item x="944"/>
        <item x="945"/>
        <item x="845"/>
        <item x="846"/>
        <item x="771"/>
        <item x="815"/>
        <item x="775"/>
        <item x="854"/>
        <item x="855"/>
        <item x="946"/>
        <item x="1223"/>
        <item x="1009"/>
        <item x="816"/>
        <item x="947"/>
        <item x="1010"/>
        <item x="948"/>
        <item x="1011"/>
        <item x="1012"/>
        <item x="949"/>
        <item x="950"/>
        <item x="847"/>
        <item x="1013"/>
        <item x="776"/>
        <item x="889"/>
        <item x="1101"/>
        <item x="856"/>
        <item x="1088"/>
        <item x="777"/>
        <item x="778"/>
        <item x="779"/>
        <item x="1272"/>
        <item x="1089"/>
        <item x="780"/>
        <item x="857"/>
        <item x="1135"/>
        <item x="1095"/>
        <item x="1102"/>
        <item x="1014"/>
        <item x="781"/>
        <item x="782"/>
        <item x="783"/>
        <item x="986"/>
        <item x="858"/>
        <item x="784"/>
        <item x="1103"/>
        <item x="1136"/>
        <item x="859"/>
        <item x="951"/>
        <item x="952"/>
        <item x="953"/>
        <item x="954"/>
        <item x="955"/>
        <item x="956"/>
        <item x="957"/>
        <item x="958"/>
        <item x="959"/>
        <item x="960"/>
        <item x="961"/>
        <item x="890"/>
        <item x="891"/>
        <item x="892"/>
        <item x="893"/>
        <item x="894"/>
        <item x="1015"/>
        <item x="1016"/>
        <item x="1273"/>
        <item x="1017"/>
        <item x="1137"/>
        <item x="1096"/>
        <item x="1097"/>
        <item x="1104"/>
        <item x="1018"/>
        <item x="860"/>
        <item x="1048"/>
        <item x="895"/>
        <item x="962"/>
        <item x="896"/>
        <item x="1105"/>
        <item x="861"/>
        <item x="987"/>
        <item x="1138"/>
        <item x="1090"/>
        <item x="817"/>
        <item x="848"/>
        <item x="1019"/>
        <item x="963"/>
        <item x="897"/>
        <item x="1164"/>
        <item x="1165"/>
        <item x="1166"/>
        <item x="1124"/>
        <item x="1125"/>
        <item x="1126"/>
        <item x="1274"/>
        <item x="964"/>
        <item x="965"/>
        <item x="966"/>
        <item x="967"/>
        <item x="1224"/>
        <item x="1020"/>
        <item x="1021"/>
        <item x="1022"/>
        <item x="898"/>
        <item x="1023"/>
        <item x="1127"/>
        <item x="1024"/>
        <item x="1225"/>
        <item x="1025"/>
        <item x="1026"/>
        <item x="1226"/>
        <item x="1027"/>
        <item x="968"/>
        <item x="969"/>
        <item x="1028"/>
        <item x="1029"/>
        <item x="1049"/>
        <item x="1275"/>
        <item x="1030"/>
        <item x="899"/>
        <item x="900"/>
        <item x="1081"/>
        <item x="970"/>
        <item x="901"/>
        <item x="1031"/>
        <item x="902"/>
        <item x="1082"/>
        <item x="1227"/>
        <item x="1276"/>
        <item x="1277"/>
        <item x="971"/>
        <item x="1050"/>
        <item x="1083"/>
        <item x="972"/>
        <item x="1032"/>
        <item x="1033"/>
        <item x="1228"/>
        <item x="1229"/>
        <item x="903"/>
        <item x="1034"/>
        <item x="1230"/>
        <item x="973"/>
        <item x="974"/>
        <item x="975"/>
        <item x="1167"/>
        <item x="976"/>
        <item x="1084"/>
        <item x="977"/>
        <item x="904"/>
        <item x="1035"/>
        <item x="1168"/>
        <item x="905"/>
        <item x="906"/>
        <item x="1051"/>
        <item x="1052"/>
        <item x="1278"/>
        <item x="1279"/>
        <item x="978"/>
        <item x="979"/>
        <item x="980"/>
        <item x="1036"/>
        <item x="981"/>
        <item x="1037"/>
        <item x="1280"/>
        <item x="1192"/>
        <item x="1193"/>
        <item x="1251"/>
        <item x="1091"/>
        <item x="1252"/>
        <item x="1092"/>
        <item x="1093"/>
        <item x="1094"/>
        <item x="1194"/>
        <item x="1139"/>
        <item x="1038"/>
        <item x="1195"/>
        <item x="1196"/>
        <item x="1169"/>
        <item x="1053"/>
        <item x="1054"/>
        <item x="1253"/>
        <item x="1231"/>
        <item x="1106"/>
        <item x="1128"/>
        <item x="1197"/>
        <item x="1140"/>
        <item x="1141"/>
        <item x="1198"/>
        <item x="1142"/>
        <item x="1199"/>
        <item x="1232"/>
        <item x="1085"/>
        <item x="1086"/>
        <item x="1281"/>
        <item x="1282"/>
        <item x="1283"/>
        <item x="1284"/>
        <item x="1143"/>
        <item x="1233"/>
        <item x="1170"/>
        <item x="1055"/>
        <item x="1056"/>
        <item x="1057"/>
        <item x="1058"/>
        <item x="1059"/>
        <item x="1060"/>
        <item x="1061"/>
        <item x="1062"/>
        <item x="1063"/>
        <item x="1064"/>
        <item x="1065"/>
        <item x="1066"/>
        <item x="1067"/>
        <item x="1068"/>
        <item x="1171"/>
        <item x="1254"/>
        <item x="1255"/>
        <item x="1129"/>
        <item x="1285"/>
        <item x="1286"/>
        <item x="1287"/>
        <item x="1256"/>
        <item x="1144"/>
        <item x="1234"/>
        <item x="1145"/>
        <item x="1288"/>
        <item x="1172"/>
        <item x="1173"/>
        <item x="1174"/>
        <item x="1289"/>
        <item x="1175"/>
        <item x="1176"/>
        <item x="1290"/>
        <item x="1177"/>
        <item x="1178"/>
        <item x="1291"/>
        <item x="1179"/>
        <item x="1292"/>
        <item x="1180"/>
        <item x="1181"/>
        <item x="1182"/>
        <item x="1200"/>
        <item x="1146"/>
        <item x="1235"/>
        <item x="1183"/>
        <item x="1184"/>
        <item x="1293"/>
        <item x="1294"/>
        <item x="1295"/>
        <item x="1296"/>
        <item x="1185"/>
        <item x="1236"/>
        <item x="1237"/>
        <item x="1238"/>
        <item x="1239"/>
        <item x="1257"/>
        <item x="1147"/>
        <item x="1186"/>
        <item x="1201"/>
        <item x="1202"/>
        <item x="1240"/>
        <item x="1241"/>
        <item x="1203"/>
        <item x="1242"/>
        <item x="1297"/>
        <item x="1243"/>
        <item x="1258"/>
        <item x="1244"/>
        <item x="1245"/>
        <item x="1246"/>
        <item x="1247"/>
        <item x="1248"/>
        <item x="1298"/>
        <item x="1249"/>
        <item x="1299"/>
        <item x="1300"/>
        <item x="1301"/>
        <item x="1302"/>
        <item x="1303"/>
        <item x="1304"/>
        <item t="default"/>
      </items>
    </pivotField>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axis="axisRow" showAll="0">
      <items count="8">
        <item x="5"/>
        <item x="2"/>
        <item x="4"/>
        <item x="6"/>
        <item x="0"/>
        <item x="1"/>
        <item x="3"/>
        <item t="default"/>
      </items>
    </pivotField>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8">
    <i>
      <x/>
    </i>
    <i>
      <x v="1"/>
    </i>
    <i>
      <x v="2"/>
    </i>
    <i>
      <x v="3"/>
    </i>
    <i>
      <x v="4"/>
    </i>
    <i>
      <x v="5"/>
    </i>
    <i>
      <x v="6"/>
    </i>
    <i t="grand">
      <x/>
    </i>
  </rowItems>
  <colFields count="1">
    <field x="8"/>
  </colFields>
  <colItems count="5">
    <i>
      <x/>
    </i>
    <i>
      <x v="1"/>
    </i>
    <i>
      <x v="2"/>
    </i>
    <i>
      <x v="3"/>
    </i>
    <i t="grand">
      <x/>
    </i>
  </colItems>
  <dataFields count="1">
    <dataField name="Count of Work Order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Code" xr10:uid="{7F32B524-AA14-445C-817B-B386094BEA63}" sourceName="Machine Code">
  <pivotTables>
    <pivotTable tabId="30" name="PivotTable1"/>
  </pivotTables>
  <data>
    <tabular pivotCacheId="1530059610">
      <items count="61">
        <i x="0" s="1"/>
        <i x="44" s="1"/>
        <i x="38" s="1"/>
        <i x="32" s="1"/>
        <i x="27" s="1" nd="1"/>
        <i x="28" s="1" nd="1"/>
        <i x="45" s="1" nd="1"/>
        <i x="26" s="1" nd="1"/>
        <i x="29" s="1" nd="1"/>
        <i x="30" s="1" nd="1"/>
        <i x="10" s="1" nd="1"/>
        <i x="6" s="1" nd="1"/>
        <i x="9" s="1" nd="1"/>
        <i x="7" s="1" nd="1"/>
        <i x="35" s="1" nd="1"/>
        <i x="12" s="1" nd="1"/>
        <i x="16" s="1" nd="1"/>
        <i x="55" s="1" nd="1"/>
        <i x="42" s="1" nd="1"/>
        <i x="13" s="1" nd="1"/>
        <i x="19" s="1" nd="1"/>
        <i x="18" s="1" nd="1"/>
        <i x="1" s="1" nd="1"/>
        <i x="43" s="1" nd="1"/>
        <i x="33" s="1" nd="1"/>
        <i x="2" s="1" nd="1"/>
        <i x="8" s="1" nd="1"/>
        <i x="17" s="1" nd="1"/>
        <i x="37" s="1" nd="1"/>
        <i x="36" s="1" nd="1"/>
        <i x="23" s="1" nd="1"/>
        <i x="20" s="1" nd="1"/>
        <i x="39" s="1" nd="1"/>
        <i x="24" s="1" nd="1"/>
        <i x="15" s="1" nd="1"/>
        <i x="11" s="1" nd="1"/>
        <i x="49" s="1" nd="1"/>
        <i x="31" s="1" nd="1"/>
        <i x="14" s="1" nd="1"/>
        <i x="34" s="1" nd="1"/>
        <i x="4" s="1" nd="1"/>
        <i x="40" s="1" nd="1"/>
        <i x="25" s="1" nd="1"/>
        <i x="3" s="1" nd="1"/>
        <i x="47" s="1" nd="1"/>
        <i x="53" s="1" nd="1"/>
        <i x="51" s="1" nd="1"/>
        <i x="5" s="1" nd="1"/>
        <i x="60" s="1" nd="1"/>
        <i x="46" s="1" nd="1"/>
        <i x="59" s="1" nd="1"/>
        <i x="57" s="1" nd="1"/>
        <i x="58" s="1" nd="1"/>
        <i x="21" s="1" nd="1"/>
        <i x="52" s="1" nd="1"/>
        <i x="22" s="1" nd="1"/>
        <i x="41" s="1" nd="1"/>
        <i x="56" s="1" nd="1"/>
        <i x="48" s="1" nd="1"/>
        <i x="54" s="1" nd="1"/>
        <i x="5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ff_Code" xr10:uid="{EE3570AF-5953-4230-BB86-402B8F7033DD}" sourceName="Staff Code">
  <pivotTables>
    <pivotTable tabId="30" name="PivotTable1"/>
  </pivotTables>
  <data>
    <tabular pivotCacheId="1530059610">
      <items count="55">
        <i x="34" s="1"/>
        <i x="0" s="1"/>
        <i x="36" s="1"/>
        <i x="38" s="1"/>
        <i x="42" s="1"/>
        <i x="11" s="1" nd="1"/>
        <i x="16" s="1" nd="1"/>
        <i x="23" s="1" nd="1"/>
        <i x="20" s="1" nd="1"/>
        <i x="53" s="1" nd="1"/>
        <i x="32" s="1" nd="1"/>
        <i x="9" s="1" nd="1"/>
        <i x="41" s="1" nd="1"/>
        <i x="25" s="1" nd="1"/>
        <i x="5" s="1" nd="1"/>
        <i x="51" s="1" nd="1"/>
        <i x="45" s="1" nd="1"/>
        <i x="3" s="1" nd="1"/>
        <i x="4" s="1" nd="1"/>
        <i x="52" s="1" nd="1"/>
        <i x="40" s="1" nd="1"/>
        <i x="1" s="1" nd="1"/>
        <i x="29" s="1" nd="1"/>
        <i x="43" s="1" nd="1"/>
        <i x="7" s="1" nd="1"/>
        <i x="2" s="1" nd="1"/>
        <i x="44" s="1" nd="1"/>
        <i x="12" s="1" nd="1"/>
        <i x="8" s="1" nd="1"/>
        <i x="14" s="1" nd="1"/>
        <i x="28" s="1" nd="1"/>
        <i x="35" s="1" nd="1"/>
        <i x="17" s="1" nd="1"/>
        <i x="15" s="1" nd="1"/>
        <i x="54" s="1" nd="1"/>
        <i x="27" s="1" nd="1"/>
        <i x="19" s="1" nd="1"/>
        <i x="47" s="1" nd="1"/>
        <i x="30" s="1" nd="1"/>
        <i x="31" s="1" nd="1"/>
        <i x="46" s="1" nd="1"/>
        <i x="50" s="1" nd="1"/>
        <i x="10" s="1" nd="1"/>
        <i x="26" s="1" nd="1"/>
        <i x="6" s="1" nd="1"/>
        <i x="13" s="1" nd="1"/>
        <i x="18" s="1" nd="1"/>
        <i x="21" s="1" nd="1"/>
        <i x="22" s="1" nd="1"/>
        <i x="49" s="1" nd="1"/>
        <i x="39" s="1" nd="1"/>
        <i x="24" s="1" nd="1"/>
        <i x="37" s="1" nd="1"/>
        <i x="33" s="1" nd="1"/>
        <i x="4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Name" xr10:uid="{B2A8B721-9621-4CD4-AA0A-F84D32E44DF8}" sourceName="Machine Name">
  <pivotTables>
    <pivotTable tabId="30" name="PivotTable1"/>
  </pivotTables>
  <data>
    <tabular pivotCacheId="1530059610">
      <items count="37">
        <i x="33"/>
        <i x="7"/>
        <i x="3"/>
        <i x="1"/>
        <i x="2"/>
        <i x="6"/>
        <i x="23"/>
        <i x="22"/>
        <i x="27"/>
        <i x="8"/>
        <i x="35"/>
        <i x="18"/>
        <i x="32"/>
        <i x="4"/>
        <i x="26"/>
        <i x="30"/>
        <i x="0" s="1"/>
        <i x="25" s="1"/>
        <i x="28"/>
        <i x="24"/>
        <i x="20"/>
        <i x="17"/>
        <i x="15"/>
        <i x="13"/>
        <i x="11"/>
        <i x="36"/>
        <i x="9"/>
        <i x="5"/>
        <i x="14"/>
        <i x="21"/>
        <i x="34"/>
        <i x="19"/>
        <i x="10"/>
        <i x="12"/>
        <i x="16"/>
        <i x="29"/>
        <i x="3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Name1" xr10:uid="{F2814A53-5371-425B-8754-475DF30E6729}" sourceName="Machine Name">
  <pivotTables>
    <pivotTable tabId="37" name="PivotTable3"/>
  </pivotTables>
  <data>
    <tabular pivotCacheId="835758473">
      <items count="37">
        <i x="7" s="1"/>
        <i x="9" s="1"/>
        <i x="16" s="1"/>
        <i x="12" s="1"/>
        <i x="15" s="1"/>
        <i x="33" s="1" nd="1"/>
        <i x="8" s="1" nd="1"/>
        <i x="4" s="1" nd="1"/>
        <i x="2" s="1" nd="1"/>
        <i x="3" s="1" nd="1"/>
        <i x="22" s="1" nd="1"/>
        <i x="21" s="1" nd="1"/>
        <i x="26" s="1" nd="1"/>
        <i x="35" s="1" nd="1"/>
        <i x="28" s="1" nd="1"/>
        <i x="32" s="1" nd="1"/>
        <i x="5" s="1" nd="1"/>
        <i x="25" s="1" nd="1"/>
        <i x="30" s="1" nd="1"/>
        <i x="1" s="1" nd="1"/>
        <i x="24" s="1" nd="1"/>
        <i x="27" s="1" nd="1"/>
        <i x="23" s="1" nd="1"/>
        <i x="19" s="1" nd="1"/>
        <i x="0" s="1" nd="1"/>
        <i x="14" s="1" nd="1"/>
        <i x="36" s="1" nd="1"/>
        <i x="10" s="1" nd="1"/>
        <i x="6" s="1" nd="1"/>
        <i x="20" s="1" nd="1"/>
        <i x="34" s="1" nd="1"/>
        <i x="18" s="1" nd="1"/>
        <i x="11" s="1" nd="1"/>
        <i x="13" s="1" nd="1"/>
        <i x="17" s="1" nd="1"/>
        <i x="29" s="1" nd="1"/>
        <i x="3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B407911C-115E-4B01-A425-02B9E26DBB36}" sourceName="Customer Name">
  <pivotTables>
    <pivotTable tabId="37" name="PivotTable3"/>
  </pivotTables>
  <data>
    <tabular pivotCacheId="835758473">
      <items count="115">
        <i x="97"/>
        <i x="81"/>
        <i x="84"/>
        <i x="57"/>
        <i x="54"/>
        <i x="51"/>
        <i x="70"/>
        <i x="55"/>
        <i x="16"/>
        <i x="107"/>
        <i x="96"/>
        <i x="11"/>
        <i x="113"/>
        <i x="75"/>
        <i x="98"/>
        <i x="4"/>
        <i x="40"/>
        <i x="43"/>
        <i x="27"/>
        <i x="0"/>
        <i x="7"/>
        <i x="17"/>
        <i x="33"/>
        <i x="18"/>
        <i x="61"/>
        <i x="25"/>
        <i x="95"/>
        <i x="106"/>
        <i x="41"/>
        <i x="87"/>
        <i x="74"/>
        <i x="53"/>
        <i x="83"/>
        <i x="73"/>
        <i x="22"/>
        <i x="9"/>
        <i x="86"/>
        <i x="88"/>
        <i x="31"/>
        <i x="48"/>
        <i x="36"/>
        <i x="60"/>
        <i x="32"/>
        <i x="79"/>
        <i x="20"/>
        <i x="1"/>
        <i x="15"/>
        <i x="58"/>
        <i x="28"/>
        <i x="56"/>
        <i x="114"/>
        <i x="29"/>
        <i x="44"/>
        <i x="50"/>
        <i x="103"/>
        <i x="72"/>
        <i x="82"/>
        <i x="65"/>
        <i x="2"/>
        <i x="59"/>
        <i x="46"/>
        <i x="19"/>
        <i x="102"/>
        <i x="89"/>
        <i x="85"/>
        <i x="13"/>
        <i x="101"/>
        <i x="109"/>
        <i x="63"/>
        <i x="77"/>
        <i x="6"/>
        <i x="105"/>
        <i x="26"/>
        <i x="30"/>
        <i x="110"/>
        <i x="3"/>
        <i x="108"/>
        <i x="37"/>
        <i x="76"/>
        <i x="67"/>
        <i x="64"/>
        <i x="47"/>
        <i x="104"/>
        <i x="100"/>
        <i x="78"/>
        <i x="24"/>
        <i x="14"/>
        <i x="23"/>
        <i x="93"/>
        <i x="49"/>
        <i x="39"/>
        <i x="35"/>
        <i x="92"/>
        <i x="34"/>
        <i x="38" s="1"/>
        <i x="90"/>
        <i x="66"/>
        <i x="52"/>
        <i x="111"/>
        <i x="62"/>
        <i x="69"/>
        <i x="68"/>
        <i x="21"/>
        <i x="80"/>
        <i x="112"/>
        <i x="45"/>
        <i x="12"/>
        <i x="91"/>
        <i x="8"/>
        <i x="94"/>
        <i x="71"/>
        <i x="5"/>
        <i x="42"/>
        <i x="99"/>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 Code" xr10:uid="{0634067E-11A4-4689-A4CF-E4472389CCC0}" cache="Slicer_Machine_Code" caption="Machine Code" rowHeight="251883"/>
  <slicer name="Staff Code" xr10:uid="{9CDF1C62-3D50-4E48-A2D6-0B66E4FFB660}" cache="Slicer_Staff_Code" caption="Staff Code" startItem="40" rowHeight="251883"/>
  <slicer name="Machine Name" xr10:uid="{3BFB8CFD-8158-484F-8F7F-B1899D4BBC99}" cache="Slicer_Machine_Name" caption="Machine Name" startItem="2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chine Name 1" xr10:uid="{8760EC2D-C58F-4EF5-9E46-6A50DFE08DB9}" cache="Slicer_Machine_Name1" caption="Machine Name" startItem="26" rowHeight="251883"/>
  <slicer name="Customer Name" xr10:uid="{E373210B-4E7D-40DA-ACEC-7948E52EDA6E}" cache="Slicer_Customer_Name" caption="Customer Name" startItem="88"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05C0D2-45CC-4037-8CF3-14BDA7A86F61}" name="Table1" displayName="Table1" ref="A1:BI2066" totalsRowShown="0" headerRowDxfId="9">
  <autoFilter ref="A1:BI2066" xr:uid="{8CC6DC47-6D34-4085-96BA-1C31640247A9}"/>
  <tableColumns count="61">
    <tableColumn id="1" xr3:uid="{D73E11CF-9D54-447D-A5F7-E37421FFCF9E}" name="Work Order No."/>
    <tableColumn id="2" xr3:uid="{DBF82D99-9C53-458B-833D-38E772DA0456}" name="Work Order Line No."/>
    <tableColumn id="3" xr3:uid="{5B51BCF2-02BE-4A26-AE3D-77DD179AE8D8}" name="WO Journal Line No."/>
    <tableColumn id="4" xr3:uid="{CDE92805-6C5F-4A96-8FAF-7A1FEC203A4D}" name="Add Date" dataDxfId="8"/>
    <tableColumn id="5" xr3:uid="{97AA3880-16DA-49B0-9C9D-9A07241C46E9}" name="Add User"/>
    <tableColumn id="6" xr3:uid="{7DCF7C3E-C1EB-466D-BF09-E4472AF494AF}" name="Add Time"/>
    <tableColumn id="7" xr3:uid="{0DCC9BBE-B42C-4B1A-B637-C8C305227FD3}" name="Material Batch No."/>
    <tableColumn id="8" xr3:uid="{F0C98345-FBD8-4CA0-ABE5-163CF98D5394}" name="Die Cut"/>
    <tableColumn id="9" xr3:uid="{0C84BD05-644E-4591-B940-9CE02B1F95A7}" name="Process No."/>
    <tableColumn id="10" xr3:uid="{04776565-EFFD-454F-81DA-4119D6D2FB94}" name="Posted"/>
    <tableColumn id="11" xr3:uid="{07E29D7B-C64C-4039-A422-FF8AC908B43E}" name="Machine Code"/>
    <tableColumn id="12" xr3:uid="{6BEC057A-FF84-4560-9241-EA05ACFE0E0C}" name="Machine Name"/>
    <tableColumn id="13" xr3:uid="{38DF82BA-21AD-4569-B114-74A016EDA718}" name="Staff Code"/>
    <tableColumn id="14" xr3:uid="{0531CE51-FC5B-4EE5-8409-82BD05CA1B36}" name="Staff Name"/>
    <tableColumn id="15" xr3:uid="{2C6FCCC9-3866-496D-BB2E-DCDF954110D6}" name="No. of Press" dataDxfId="7"/>
    <tableColumn id="16" xr3:uid="{96DF2E8F-93E1-4910-AA28-5CB02D20D10D}" name="Date Started" dataDxfId="6"/>
    <tableColumn id="17" xr3:uid="{63FCAD41-34D6-474C-88E5-D7C38C3D61E7}" name="Time Started" dataDxfId="5"/>
    <tableColumn id="18" xr3:uid="{D6F4504D-610B-40D9-80A7-303BBF6D7ABB}" name="Date Completed" dataDxfId="4"/>
    <tableColumn id="19" xr3:uid="{BF5F7416-DBF8-4C2C-B057-A6219D0CDEBB}" name="Time Completed" dataDxfId="3"/>
    <tableColumn id="20" xr3:uid="{41223899-0F1A-44FB-8115-DD557D1928FC}" name="No. of Ups"/>
    <tableColumn id="21" xr3:uid="{877D9611-CE04-4EB0-98DA-E5DD78833B25}" name="Printed Quantity" dataDxfId="2"/>
    <tableColumn id="22" xr3:uid="{CD34A35D-C41A-4230-B645-11E51401BC12}" name="Journal Type"/>
    <tableColumn id="23" xr3:uid="{4F98D657-8904-4B27-B600-7C3FB657C6EB}" name="Item Code"/>
    <tableColumn id="24" xr3:uid="{A809557C-5DED-48AF-AC77-BB4EBA7BDDC4}" name="Quantity"/>
    <tableColumn id="25" xr3:uid="{8E049DDE-EF21-4243-80BF-FD4ADD88A32F}" name="QC Approved Quantity" dataDxfId="1"/>
    <tableColumn id="26" xr3:uid="{A6D55135-3DB7-43B8-9836-93078B897A4B}" name="Rejected Quantity" dataDxfId="0"/>
    <tableColumn id="27" xr3:uid="{023FB6FC-CC60-45C5-952C-1EC863284750}" name="Roll"/>
    <tableColumn id="28" xr3:uid="{E0379502-07AC-404F-8BC7-E940F286E07C}" name="Length"/>
    <tableColumn id="29" xr3:uid="{8832DA47-5F2A-45CD-8C1F-9B775040B09F}" name="Width"/>
    <tableColumn id="30" xr3:uid="{8BF9721C-04B0-417B-BD67-9C652C7DA8F1}" name="Length UOM"/>
    <tableColumn id="31" xr3:uid="{81D64A99-3C57-4845-90D4-F759EDD80B2A}" name="Width UOM"/>
    <tableColumn id="32" xr3:uid="{875BFA90-12C1-4C37-91E5-BB1A692140DB}" name="RM Quantity"/>
    <tableColumn id="33" xr3:uid="{3107A87B-BB4F-4080-87A1-3AB2CD0CA5F7}" name="Material Code"/>
    <tableColumn id="34" xr3:uid="{0809B0A5-E3A7-46B2-83AB-36640EA39204}" name="Variant Code"/>
    <tableColumn id="35" xr3:uid="{E5BA9BF7-D66A-4C9C-A829-B0F8D4ABB4B9}" name="Request Delivery Date"/>
    <tableColumn id="36" xr3:uid="{BEE0E6ED-C76A-46B1-BC84-10914F956A44}" name="Non QC Record"/>
    <tableColumn id="37" xr3:uid="{F6B0B416-0F71-4C9B-9D1C-C91F348E4CE7}" name="Link to Line No."/>
    <tableColumn id="38" xr3:uid="{4FDF41D1-8890-44F4-87CF-5E32EC35DD31}" name="Related"/>
    <tableColumn id="39" xr3:uid="{0C6E423A-3801-4398-8955-BD69563D38A0}" name="Expire Date"/>
    <tableColumn id="40" xr3:uid="{293F4A0D-5C90-44AD-8283-AD2DB2D9D0AF}" name="Label Remark"/>
    <tableColumn id="41" xr3:uid="{7BD972C6-A271-49F6-89C3-97F20CF343E4}" name="Customer Part Number"/>
    <tableColumn id="42" xr3:uid="{69959338-B419-4B6A-B1A6-DB2BEB84029B}" name="Customer Code"/>
    <tableColumn id="43" xr3:uid="{0C8DBCBA-2E08-46C3-8959-FD54AAEC38EC}" name="Customer Name"/>
    <tableColumn id="44" xr3:uid="{5C5DA57E-E88F-41A5-9BCE-B1177C9B1D8F}" name="ddmm"/>
    <tableColumn id="45" xr3:uid="{D8C79430-23FE-402B-A30D-06E5D18A7177}" name="Label Packing Quantity 1"/>
    <tableColumn id="46" xr3:uid="{D6F24CC6-CD07-4386-9AD0-D381D9A02762}" name="Label Quantity 1"/>
    <tableColumn id="47" xr3:uid="{A26C9EE5-C9EC-4BBE-A501-3FD52721B68D}" name="Label Packing Quantity 2"/>
    <tableColumn id="48" xr3:uid="{BB9833FB-05EB-41DC-83BC-7BE2A8902EA2}" name="Label Quantity 2"/>
    <tableColumn id="49" xr3:uid="{FF637DCE-CBCD-4A0A-9A7A-02468B6CE185}" name="Label Packing Quantity 3"/>
    <tableColumn id="50" xr3:uid="{DDCAE47C-31EF-49B8-855A-3432DB45DCB6}" name="Label Quantity 3"/>
    <tableColumn id="51" xr3:uid="{F79D6C38-6BB3-4466-9A71-0983E7670A2A}" name="UOM for Label Printing"/>
    <tableColumn id="52" xr3:uid="{99EB3B15-169E-41AF-A144-235F63BAD176}" name="QC Inspector"/>
    <tableColumn id="53" xr3:uid="{FB095EDB-4529-42BD-AE8E-B2B040BBB803}" name="Summarised Period"/>
    <tableColumn id="54" xr3:uid="{4498DE45-1BA5-4AB4-812A-D050A16C83DB}" name="Summarised"/>
    <tableColumn id="55" xr3:uid="{527A3B81-E773-4B66-82C1-08D23F9132CB}" name="Posted Work Order No."/>
    <tableColumn id="56" xr3:uid="{D9A789E8-FEE3-4225-9321-E89A45E8E1E8}" name="Colour"/>
    <tableColumn id="57" xr3:uid="{F6441A01-8F1A-4CC9-BEC5-169E152C2E49}" name="Currency"/>
    <tableColumn id="58" xr3:uid="{6ECECD53-D8BA-4258-99D3-3F4E8987561F}" name="Ref Customer"/>
    <tableColumn id="59" xr3:uid="{BBEDF3C3-7C81-4B2D-8231-2F19D0166E97}" name="Group"/>
    <tableColumn id="60" xr3:uid="{04D0BFB4-F21F-4B02-94D0-D93AB6C550FB}" name="PO"/>
    <tableColumn id="61" xr3:uid="{2C3150D5-AD50-4D24-BA30-BDED737818C4}" name="Source Doc. N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71478-8F2D-4461-BFEB-59DD40B20890}">
  <dimension ref="A1:BF89"/>
  <sheetViews>
    <sheetView workbookViewId="0">
      <selection sqref="A1:XFD1048576"/>
    </sheetView>
  </sheetViews>
  <sheetFormatPr defaultRowHeight="14.5" x14ac:dyDescent="0.35"/>
  <cols>
    <col min="1" max="1" width="27.90625" bestFit="1" customWidth="1"/>
    <col min="2" max="2" width="18.54296875" bestFit="1" customWidth="1"/>
    <col min="3" max="3" width="18.36328125" bestFit="1" customWidth="1"/>
    <col min="5" max="5" width="10.7265625" bestFit="1" customWidth="1"/>
    <col min="6" max="6" width="10.90625" bestFit="1" customWidth="1"/>
    <col min="7" max="7" width="57.6328125" bestFit="1" customWidth="1"/>
    <col min="8" max="8" width="12.36328125" bestFit="1" customWidth="1"/>
    <col min="9" max="9" width="11.1796875" bestFit="1" customWidth="1"/>
    <col min="10" max="10" width="6.90625" bestFit="1" customWidth="1"/>
    <col min="11" max="11" width="13.36328125" bestFit="1" customWidth="1"/>
    <col min="12" max="12" width="10.08984375" bestFit="1" customWidth="1"/>
    <col min="13" max="13" width="11.26953125" bestFit="1" customWidth="1"/>
    <col min="14" max="14" width="11.7265625" bestFit="1" customWidth="1"/>
    <col min="15" max="15" width="11.81640625" bestFit="1" customWidth="1"/>
    <col min="16" max="16" width="15.26953125" bestFit="1" customWidth="1"/>
    <col min="17" max="17" width="15.36328125" bestFit="1" customWidth="1"/>
    <col min="18" max="18" width="9.81640625" bestFit="1" customWidth="1"/>
    <col min="19" max="19" width="15.08984375" bestFit="1" customWidth="1"/>
    <col min="20" max="20" width="11.54296875" bestFit="1" customWidth="1"/>
    <col min="21" max="21" width="21.26953125" bestFit="1" customWidth="1"/>
    <col min="22" max="22" width="8.26953125" bestFit="1" customWidth="1"/>
    <col min="23" max="23" width="20.453125" bestFit="1" customWidth="1"/>
    <col min="24" max="24" width="16.7265625" bestFit="1" customWidth="1"/>
    <col min="25" max="25" width="4.36328125" bestFit="1" customWidth="1"/>
    <col min="26" max="26" width="6.81640625" bestFit="1" customWidth="1"/>
    <col min="27" max="27" width="6.08984375" bestFit="1" customWidth="1"/>
    <col min="28" max="28" width="11.26953125" bestFit="1" customWidth="1"/>
    <col min="29" max="29" width="10.6328125" bestFit="1" customWidth="1"/>
    <col min="30" max="30" width="11.453125" bestFit="1" customWidth="1"/>
    <col min="31" max="31" width="13.08984375" bestFit="1" customWidth="1"/>
    <col min="32" max="32" width="12" bestFit="1" customWidth="1"/>
    <col min="33" max="33" width="20.7265625" bestFit="1" customWidth="1"/>
    <col min="34" max="35" width="14.26953125" bestFit="1" customWidth="1"/>
    <col min="36" max="36" width="7.6328125" bestFit="1" customWidth="1"/>
    <col min="37" max="37" width="10.90625" bestFit="1" customWidth="1"/>
    <col min="38" max="38" width="12.6328125" bestFit="1" customWidth="1"/>
    <col min="39" max="39" width="21.08984375" bestFit="1" customWidth="1"/>
    <col min="40" max="40" width="20" bestFit="1" customWidth="1"/>
    <col min="41" max="41" width="6.36328125" bestFit="1" customWidth="1"/>
    <col min="42" max="42" width="22.08984375" bestFit="1" customWidth="1"/>
    <col min="43" max="43" width="14.81640625" bestFit="1" customWidth="1"/>
    <col min="44" max="44" width="22.08984375" bestFit="1" customWidth="1"/>
    <col min="45" max="45" width="14.81640625" bestFit="1" customWidth="1"/>
    <col min="46" max="46" width="22.08984375" bestFit="1" customWidth="1"/>
    <col min="47" max="47" width="14.81640625" bestFit="1" customWidth="1"/>
    <col min="48" max="48" width="20.453125" bestFit="1" customWidth="1"/>
    <col min="49" max="49" width="12.26953125" bestFit="1" customWidth="1"/>
    <col min="50" max="50" width="18" bestFit="1" customWidth="1"/>
    <col min="51" max="51" width="11.7265625" bestFit="1" customWidth="1"/>
    <col min="52" max="52" width="21" bestFit="1" customWidth="1"/>
    <col min="53" max="53" width="6.81640625" bestFit="1" customWidth="1"/>
    <col min="54" max="54" width="8.81640625" bestFit="1" customWidth="1"/>
    <col min="55" max="55" width="20" bestFit="1" customWidth="1"/>
    <col min="56" max="56" width="6.26953125" bestFit="1" customWidth="1"/>
    <col min="57" max="57" width="3.36328125" bestFit="1" customWidth="1"/>
    <col min="58" max="58" width="14.81640625" bestFit="1" customWidth="1"/>
  </cols>
  <sheetData>
    <row r="1" spans="1:58" x14ac:dyDescent="0.35">
      <c r="A1" t="s">
        <v>6089</v>
      </c>
    </row>
    <row r="2" spans="1:58" x14ac:dyDescent="0.35">
      <c r="A2" t="s">
        <v>6615</v>
      </c>
    </row>
    <row r="3" spans="1:58" x14ac:dyDescent="0.35">
      <c r="D3" s="2"/>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6616</v>
      </c>
      <c r="B5">
        <v>10000</v>
      </c>
      <c r="C5">
        <v>10000</v>
      </c>
      <c r="D5" s="2">
        <v>45786</v>
      </c>
      <c r="E5" t="s">
        <v>59</v>
      </c>
      <c r="F5" t="s">
        <v>6617</v>
      </c>
      <c r="G5">
        <v>2321164</v>
      </c>
      <c r="H5" t="s">
        <v>6618</v>
      </c>
      <c r="I5">
        <v>1</v>
      </c>
      <c r="J5" t="s">
        <v>63</v>
      </c>
      <c r="K5">
        <v>88</v>
      </c>
      <c r="L5" t="s">
        <v>144</v>
      </c>
      <c r="M5" s="3">
        <v>3500</v>
      </c>
      <c r="P5" s="2">
        <v>45748</v>
      </c>
      <c r="R5">
        <v>1</v>
      </c>
      <c r="S5" s="3">
        <v>3500</v>
      </c>
      <c r="T5" t="s">
        <v>65</v>
      </c>
      <c r="U5" t="s">
        <v>6619</v>
      </c>
      <c r="V5">
        <v>0</v>
      </c>
      <c r="W5">
        <v>0</v>
      </c>
      <c r="X5">
        <v>0</v>
      </c>
      <c r="Y5">
        <v>0</v>
      </c>
      <c r="Z5">
        <v>0</v>
      </c>
      <c r="AA5">
        <v>0</v>
      </c>
      <c r="AD5">
        <v>0</v>
      </c>
      <c r="AH5" t="s">
        <v>63</v>
      </c>
      <c r="AI5">
        <v>0</v>
      </c>
      <c r="AJ5" t="s">
        <v>63</v>
      </c>
      <c r="AM5" t="s">
        <v>6620</v>
      </c>
      <c r="AN5" t="s">
        <v>3973</v>
      </c>
      <c r="AP5">
        <v>0</v>
      </c>
      <c r="AQ5">
        <v>0</v>
      </c>
      <c r="AR5">
        <v>0</v>
      </c>
      <c r="AS5">
        <v>0</v>
      </c>
      <c r="AT5">
        <v>0</v>
      </c>
      <c r="AU5">
        <v>0</v>
      </c>
      <c r="AY5" t="s">
        <v>63</v>
      </c>
      <c r="BC5" t="s">
        <v>3973</v>
      </c>
      <c r="BF5" t="s">
        <v>6621</v>
      </c>
    </row>
    <row r="6" spans="1:58" x14ac:dyDescent="0.35">
      <c r="A6" t="s">
        <v>89</v>
      </c>
      <c r="B6">
        <v>10000</v>
      </c>
      <c r="C6">
        <v>10000</v>
      </c>
      <c r="D6" s="2">
        <v>45751</v>
      </c>
      <c r="E6" t="s">
        <v>59</v>
      </c>
      <c r="F6" t="s">
        <v>90</v>
      </c>
      <c r="G6">
        <v>10620258022</v>
      </c>
      <c r="H6" t="s">
        <v>91</v>
      </c>
      <c r="I6">
        <v>1</v>
      </c>
      <c r="J6" t="s">
        <v>63</v>
      </c>
      <c r="K6">
        <v>79</v>
      </c>
      <c r="L6" t="s">
        <v>92</v>
      </c>
      <c r="M6">
        <v>200</v>
      </c>
      <c r="P6" s="2">
        <v>45748</v>
      </c>
      <c r="R6">
        <v>36</v>
      </c>
      <c r="S6" s="3">
        <v>7200</v>
      </c>
      <c r="T6" t="s">
        <v>65</v>
      </c>
      <c r="U6" t="s">
        <v>93</v>
      </c>
      <c r="V6">
        <v>0</v>
      </c>
      <c r="W6">
        <v>0</v>
      </c>
      <c r="X6">
        <v>0</v>
      </c>
      <c r="Y6">
        <v>0</v>
      </c>
      <c r="Z6">
        <v>0</v>
      </c>
      <c r="AA6">
        <v>0</v>
      </c>
      <c r="AD6">
        <v>0</v>
      </c>
      <c r="AH6" t="s">
        <v>63</v>
      </c>
      <c r="AI6">
        <v>0</v>
      </c>
      <c r="AJ6" t="s">
        <v>63</v>
      </c>
      <c r="AM6" t="s">
        <v>94</v>
      </c>
      <c r="AN6" t="s">
        <v>95</v>
      </c>
      <c r="AP6">
        <v>0</v>
      </c>
      <c r="AQ6">
        <v>0</v>
      </c>
      <c r="AR6">
        <v>0</v>
      </c>
      <c r="AS6">
        <v>0</v>
      </c>
      <c r="AT6">
        <v>0</v>
      </c>
      <c r="AU6">
        <v>0</v>
      </c>
      <c r="AY6" t="s">
        <v>63</v>
      </c>
      <c r="BC6" t="s">
        <v>95</v>
      </c>
      <c r="BF6" t="s">
        <v>96</v>
      </c>
    </row>
    <row r="7" spans="1:58" x14ac:dyDescent="0.35">
      <c r="A7" t="s">
        <v>128</v>
      </c>
      <c r="B7">
        <v>10000</v>
      </c>
      <c r="C7">
        <v>10000</v>
      </c>
      <c r="D7" s="2">
        <v>45751</v>
      </c>
      <c r="E7" t="s">
        <v>59</v>
      </c>
      <c r="F7" t="s">
        <v>129</v>
      </c>
      <c r="G7">
        <v>10620258022</v>
      </c>
      <c r="H7" t="s">
        <v>91</v>
      </c>
      <c r="I7">
        <v>1</v>
      </c>
      <c r="J7" t="s">
        <v>63</v>
      </c>
      <c r="K7">
        <v>79</v>
      </c>
      <c r="L7" t="s">
        <v>92</v>
      </c>
      <c r="M7">
        <v>167</v>
      </c>
      <c r="P7" s="2">
        <v>45748</v>
      </c>
      <c r="R7">
        <v>36</v>
      </c>
      <c r="S7" s="3">
        <v>6012</v>
      </c>
      <c r="T7" t="s">
        <v>65</v>
      </c>
      <c r="U7" t="s">
        <v>130</v>
      </c>
      <c r="V7">
        <v>0</v>
      </c>
      <c r="W7">
        <v>0</v>
      </c>
      <c r="X7">
        <v>0</v>
      </c>
      <c r="Y7">
        <v>0</v>
      </c>
      <c r="Z7">
        <v>0</v>
      </c>
      <c r="AA7">
        <v>0</v>
      </c>
      <c r="AD7">
        <v>0</v>
      </c>
      <c r="AH7" t="s">
        <v>63</v>
      </c>
      <c r="AI7">
        <v>0</v>
      </c>
      <c r="AJ7" t="s">
        <v>63</v>
      </c>
      <c r="AM7" t="s">
        <v>131</v>
      </c>
      <c r="AN7" t="s">
        <v>95</v>
      </c>
      <c r="AP7">
        <v>0</v>
      </c>
      <c r="AQ7">
        <v>0</v>
      </c>
      <c r="AR7">
        <v>0</v>
      </c>
      <c r="AS7">
        <v>0</v>
      </c>
      <c r="AT7">
        <v>0</v>
      </c>
      <c r="AU7">
        <v>0</v>
      </c>
      <c r="AY7" t="s">
        <v>63</v>
      </c>
      <c r="BC7" t="s">
        <v>95</v>
      </c>
      <c r="BF7" t="s">
        <v>132</v>
      </c>
    </row>
    <row r="8" spans="1:58" x14ac:dyDescent="0.35">
      <c r="A8" t="s">
        <v>180</v>
      </c>
      <c r="B8">
        <v>10000</v>
      </c>
      <c r="C8">
        <v>40000</v>
      </c>
      <c r="D8" s="2">
        <v>45748</v>
      </c>
      <c r="E8" t="s">
        <v>59</v>
      </c>
      <c r="F8" t="s">
        <v>181</v>
      </c>
      <c r="G8" t="s">
        <v>182</v>
      </c>
      <c r="I8">
        <v>1</v>
      </c>
      <c r="J8" t="s">
        <v>183</v>
      </c>
      <c r="K8">
        <v>73</v>
      </c>
      <c r="L8" t="s">
        <v>184</v>
      </c>
      <c r="M8" s="3">
        <v>3667</v>
      </c>
      <c r="P8" s="2">
        <v>45748</v>
      </c>
      <c r="R8">
        <v>30</v>
      </c>
      <c r="S8" s="3">
        <v>110010</v>
      </c>
      <c r="T8" t="s">
        <v>65</v>
      </c>
      <c r="U8" t="s">
        <v>185</v>
      </c>
      <c r="V8">
        <v>0</v>
      </c>
      <c r="W8" s="3">
        <v>104761</v>
      </c>
      <c r="X8" s="3">
        <v>5249</v>
      </c>
      <c r="Y8">
        <v>0</v>
      </c>
      <c r="Z8">
        <v>0</v>
      </c>
      <c r="AA8">
        <v>0</v>
      </c>
      <c r="AD8">
        <v>0</v>
      </c>
      <c r="AM8" t="s">
        <v>186</v>
      </c>
      <c r="AN8" t="s">
        <v>187</v>
      </c>
      <c r="AP8">
        <v>0</v>
      </c>
      <c r="AQ8">
        <v>0</v>
      </c>
      <c r="AR8">
        <v>0</v>
      </c>
      <c r="AS8">
        <v>0</v>
      </c>
      <c r="AT8">
        <v>0</v>
      </c>
      <c r="AU8">
        <v>0</v>
      </c>
      <c r="AY8" t="s">
        <v>63</v>
      </c>
      <c r="AZ8" t="s">
        <v>188</v>
      </c>
      <c r="BA8">
        <v>0</v>
      </c>
      <c r="BC8" t="s">
        <v>187</v>
      </c>
      <c r="BF8" t="s">
        <v>189</v>
      </c>
    </row>
    <row r="9" spans="1:58" x14ac:dyDescent="0.35">
      <c r="A9" t="s">
        <v>180</v>
      </c>
      <c r="B9">
        <v>10000</v>
      </c>
      <c r="C9">
        <v>50000</v>
      </c>
      <c r="D9" s="2">
        <v>45748</v>
      </c>
      <c r="E9" t="s">
        <v>59</v>
      </c>
      <c r="F9" t="s">
        <v>181</v>
      </c>
      <c r="G9" t="s">
        <v>182</v>
      </c>
      <c r="I9">
        <v>2</v>
      </c>
      <c r="J9" t="s">
        <v>183</v>
      </c>
      <c r="K9">
        <v>73</v>
      </c>
      <c r="L9" t="s">
        <v>184</v>
      </c>
      <c r="M9" s="3">
        <v>3334</v>
      </c>
      <c r="P9" s="2">
        <v>45748</v>
      </c>
      <c r="R9">
        <v>30</v>
      </c>
      <c r="S9" s="3">
        <v>100020</v>
      </c>
      <c r="T9" t="s">
        <v>65</v>
      </c>
      <c r="U9" t="s">
        <v>185</v>
      </c>
      <c r="V9">
        <v>0</v>
      </c>
      <c r="W9" s="3">
        <v>100010</v>
      </c>
      <c r="X9">
        <v>10</v>
      </c>
      <c r="Y9">
        <v>0</v>
      </c>
      <c r="Z9">
        <v>0</v>
      </c>
      <c r="AA9">
        <v>0</v>
      </c>
      <c r="AD9">
        <v>0</v>
      </c>
      <c r="AM9" t="s">
        <v>186</v>
      </c>
      <c r="AN9" t="s">
        <v>187</v>
      </c>
      <c r="AP9">
        <v>0</v>
      </c>
      <c r="AQ9">
        <v>0</v>
      </c>
      <c r="AR9">
        <v>0</v>
      </c>
      <c r="AS9">
        <v>0</v>
      </c>
      <c r="AT9">
        <v>0</v>
      </c>
      <c r="AU9">
        <v>0</v>
      </c>
      <c r="AY9" t="s">
        <v>63</v>
      </c>
      <c r="AZ9" t="s">
        <v>188</v>
      </c>
      <c r="BA9">
        <v>0</v>
      </c>
      <c r="BC9" t="s">
        <v>187</v>
      </c>
      <c r="BF9" t="s">
        <v>189</v>
      </c>
    </row>
    <row r="10" spans="1:58" x14ac:dyDescent="0.35">
      <c r="A10" t="s">
        <v>190</v>
      </c>
      <c r="B10">
        <v>10000</v>
      </c>
      <c r="C10">
        <v>30000</v>
      </c>
      <c r="D10" s="2">
        <v>45751</v>
      </c>
      <c r="E10" t="s">
        <v>59</v>
      </c>
      <c r="F10" s="4">
        <v>0.44092592592592594</v>
      </c>
      <c r="G10" t="s">
        <v>191</v>
      </c>
      <c r="I10">
        <v>2</v>
      </c>
      <c r="J10" t="s">
        <v>183</v>
      </c>
      <c r="K10">
        <v>77</v>
      </c>
      <c r="L10" t="s">
        <v>192</v>
      </c>
      <c r="M10" s="3">
        <v>29723</v>
      </c>
      <c r="P10" s="2">
        <v>45748</v>
      </c>
      <c r="R10">
        <v>36</v>
      </c>
      <c r="S10" s="3">
        <v>1070028</v>
      </c>
      <c r="T10" t="s">
        <v>65</v>
      </c>
      <c r="U10" t="s">
        <v>193</v>
      </c>
      <c r="V10">
        <v>0</v>
      </c>
      <c r="W10" s="3">
        <v>1000000</v>
      </c>
      <c r="X10" s="3">
        <v>70028</v>
      </c>
      <c r="Y10">
        <v>0</v>
      </c>
      <c r="Z10">
        <v>0</v>
      </c>
      <c r="AA10">
        <v>0</v>
      </c>
      <c r="AD10">
        <v>0</v>
      </c>
      <c r="AM10" t="s">
        <v>194</v>
      </c>
      <c r="AN10" t="s">
        <v>95</v>
      </c>
      <c r="AP10">
        <v>0</v>
      </c>
      <c r="AQ10">
        <v>0</v>
      </c>
      <c r="AR10">
        <v>0</v>
      </c>
      <c r="AS10">
        <v>0</v>
      </c>
      <c r="AT10">
        <v>0</v>
      </c>
      <c r="AU10">
        <v>0</v>
      </c>
      <c r="AY10" t="s">
        <v>63</v>
      </c>
      <c r="AZ10" t="s">
        <v>195</v>
      </c>
      <c r="BA10">
        <v>0</v>
      </c>
      <c r="BC10" t="s">
        <v>95</v>
      </c>
      <c r="BF10" t="s">
        <v>196</v>
      </c>
    </row>
    <row r="11" spans="1:58" x14ac:dyDescent="0.35">
      <c r="A11" t="s">
        <v>197</v>
      </c>
      <c r="B11">
        <v>10000</v>
      </c>
      <c r="C11">
        <v>10000</v>
      </c>
      <c r="D11" s="2">
        <v>45749</v>
      </c>
      <c r="E11" t="s">
        <v>59</v>
      </c>
      <c r="F11" t="s">
        <v>198</v>
      </c>
      <c r="G11" t="s">
        <v>199</v>
      </c>
      <c r="I11">
        <v>1</v>
      </c>
      <c r="J11" t="s">
        <v>183</v>
      </c>
      <c r="K11">
        <v>111</v>
      </c>
      <c r="L11" t="s">
        <v>200</v>
      </c>
      <c r="M11" s="3">
        <v>24375</v>
      </c>
      <c r="P11" s="2">
        <v>45748</v>
      </c>
      <c r="R11">
        <v>8</v>
      </c>
      <c r="S11" s="3">
        <v>195000</v>
      </c>
      <c r="T11" t="s">
        <v>65</v>
      </c>
      <c r="U11" t="s">
        <v>201</v>
      </c>
      <c r="V11">
        <v>0</v>
      </c>
      <c r="W11" s="3">
        <v>195000</v>
      </c>
      <c r="X11">
        <v>0</v>
      </c>
      <c r="Y11">
        <v>0</v>
      </c>
      <c r="Z11">
        <v>0</v>
      </c>
      <c r="AA11">
        <v>0</v>
      </c>
      <c r="AD11">
        <v>0</v>
      </c>
      <c r="AM11" t="s">
        <v>202</v>
      </c>
      <c r="AN11" t="s">
        <v>203</v>
      </c>
      <c r="AP11">
        <v>0</v>
      </c>
      <c r="AQ11">
        <v>0</v>
      </c>
      <c r="AR11">
        <v>0</v>
      </c>
      <c r="AS11">
        <v>0</v>
      </c>
      <c r="AT11">
        <v>0</v>
      </c>
      <c r="AU11">
        <v>0</v>
      </c>
      <c r="AY11" t="s">
        <v>63</v>
      </c>
      <c r="AZ11" t="s">
        <v>204</v>
      </c>
      <c r="BA11">
        <v>0</v>
      </c>
      <c r="BC11" t="s">
        <v>203</v>
      </c>
      <c r="BF11" t="s">
        <v>205</v>
      </c>
    </row>
    <row r="12" spans="1:58" x14ac:dyDescent="0.35">
      <c r="A12" t="s">
        <v>58</v>
      </c>
      <c r="B12">
        <v>10000</v>
      </c>
      <c r="C12">
        <v>10000</v>
      </c>
      <c r="D12" s="2">
        <v>45754</v>
      </c>
      <c r="E12" t="s">
        <v>59</v>
      </c>
      <c r="F12" t="s">
        <v>60</v>
      </c>
      <c r="G12" t="s">
        <v>61</v>
      </c>
      <c r="I12">
        <v>1</v>
      </c>
      <c r="J12" t="s">
        <v>183</v>
      </c>
      <c r="K12">
        <v>103</v>
      </c>
      <c r="L12" t="s">
        <v>64</v>
      </c>
      <c r="M12" s="3">
        <v>41875</v>
      </c>
      <c r="P12" s="2">
        <v>45748</v>
      </c>
      <c r="R12">
        <v>8</v>
      </c>
      <c r="S12" s="3">
        <v>335000</v>
      </c>
      <c r="T12" t="s">
        <v>65</v>
      </c>
      <c r="U12" t="s">
        <v>66</v>
      </c>
      <c r="V12">
        <v>0</v>
      </c>
      <c r="W12" s="3">
        <v>335000</v>
      </c>
      <c r="X12">
        <v>0</v>
      </c>
      <c r="Y12">
        <v>0</v>
      </c>
      <c r="Z12">
        <v>0</v>
      </c>
      <c r="AA12">
        <v>0</v>
      </c>
      <c r="AD12">
        <v>0</v>
      </c>
      <c r="AM12" t="s">
        <v>67</v>
      </c>
      <c r="AN12" t="s">
        <v>68</v>
      </c>
      <c r="AP12">
        <v>0</v>
      </c>
      <c r="AQ12">
        <v>0</v>
      </c>
      <c r="AR12">
        <v>0</v>
      </c>
      <c r="AS12">
        <v>0</v>
      </c>
      <c r="AT12">
        <v>0</v>
      </c>
      <c r="AU12">
        <v>0</v>
      </c>
      <c r="AY12" t="s">
        <v>63</v>
      </c>
      <c r="AZ12" t="s">
        <v>4443</v>
      </c>
      <c r="BA12">
        <v>0</v>
      </c>
      <c r="BC12" t="s">
        <v>68</v>
      </c>
      <c r="BF12" t="s">
        <v>69</v>
      </c>
    </row>
    <row r="13" spans="1:58" x14ac:dyDescent="0.35">
      <c r="A13" t="s">
        <v>58</v>
      </c>
      <c r="B13">
        <v>10000</v>
      </c>
      <c r="C13">
        <v>20000</v>
      </c>
      <c r="D13" s="2">
        <v>45754</v>
      </c>
      <c r="E13" t="s">
        <v>59</v>
      </c>
      <c r="F13" t="s">
        <v>60</v>
      </c>
      <c r="G13" t="s">
        <v>61</v>
      </c>
      <c r="I13">
        <v>1</v>
      </c>
      <c r="J13" t="s">
        <v>183</v>
      </c>
      <c r="K13" t="s">
        <v>70</v>
      </c>
      <c r="L13" t="s">
        <v>71</v>
      </c>
      <c r="M13" s="3">
        <v>48125</v>
      </c>
      <c r="P13" s="2">
        <v>45748</v>
      </c>
      <c r="R13">
        <v>8</v>
      </c>
      <c r="S13" s="3">
        <v>385000</v>
      </c>
      <c r="T13" t="s">
        <v>65</v>
      </c>
      <c r="U13" t="s">
        <v>66</v>
      </c>
      <c r="V13">
        <v>0</v>
      </c>
      <c r="W13" s="3">
        <v>385000</v>
      </c>
      <c r="X13">
        <v>0</v>
      </c>
      <c r="Y13">
        <v>0</v>
      </c>
      <c r="Z13">
        <v>0</v>
      </c>
      <c r="AA13">
        <v>0</v>
      </c>
      <c r="AD13">
        <v>0</v>
      </c>
      <c r="AM13" t="s">
        <v>67</v>
      </c>
      <c r="AN13" t="s">
        <v>68</v>
      </c>
      <c r="AP13">
        <v>0</v>
      </c>
      <c r="AQ13">
        <v>0</v>
      </c>
      <c r="AR13">
        <v>0</v>
      </c>
      <c r="AS13">
        <v>0</v>
      </c>
      <c r="AT13">
        <v>0</v>
      </c>
      <c r="AU13">
        <v>0</v>
      </c>
      <c r="AY13" t="s">
        <v>63</v>
      </c>
      <c r="AZ13" t="s">
        <v>4443</v>
      </c>
      <c r="BA13">
        <v>0</v>
      </c>
      <c r="BC13" t="s">
        <v>68</v>
      </c>
      <c r="BF13" t="s">
        <v>69</v>
      </c>
    </row>
    <row r="14" spans="1:58" x14ac:dyDescent="0.35">
      <c r="A14" t="s">
        <v>72</v>
      </c>
      <c r="B14">
        <v>10000</v>
      </c>
      <c r="C14">
        <v>10000</v>
      </c>
      <c r="D14" s="2">
        <v>45750</v>
      </c>
      <c r="E14" t="s">
        <v>59</v>
      </c>
      <c r="F14" s="4">
        <v>0.44218750000000001</v>
      </c>
      <c r="G14">
        <v>502200327</v>
      </c>
      <c r="I14">
        <v>1</v>
      </c>
      <c r="J14" t="s">
        <v>183</v>
      </c>
      <c r="K14">
        <v>59</v>
      </c>
      <c r="L14" t="s">
        <v>73</v>
      </c>
      <c r="M14" s="3">
        <v>32000</v>
      </c>
      <c r="P14" s="2">
        <v>45748</v>
      </c>
      <c r="R14">
        <v>18</v>
      </c>
      <c r="S14" s="3">
        <v>576000</v>
      </c>
      <c r="T14" t="s">
        <v>65</v>
      </c>
      <c r="U14">
        <v>7062430001</v>
      </c>
      <c r="V14">
        <v>0</v>
      </c>
      <c r="W14" s="3">
        <v>552000</v>
      </c>
      <c r="X14" s="3">
        <v>24000</v>
      </c>
      <c r="Y14">
        <v>0</v>
      </c>
      <c r="Z14">
        <v>0</v>
      </c>
      <c r="AA14">
        <v>0</v>
      </c>
      <c r="AD14">
        <v>0</v>
      </c>
      <c r="AM14" t="s">
        <v>74</v>
      </c>
      <c r="AN14" t="s">
        <v>75</v>
      </c>
      <c r="AP14">
        <v>0</v>
      </c>
      <c r="AQ14">
        <v>0</v>
      </c>
      <c r="AR14">
        <v>0</v>
      </c>
      <c r="AS14">
        <v>0</v>
      </c>
      <c r="AT14">
        <v>0</v>
      </c>
      <c r="AU14">
        <v>0</v>
      </c>
      <c r="AY14" t="s">
        <v>63</v>
      </c>
      <c r="AZ14" t="s">
        <v>4444</v>
      </c>
      <c r="BA14">
        <v>0</v>
      </c>
      <c r="BC14" t="s">
        <v>75</v>
      </c>
      <c r="BF14" t="s">
        <v>76</v>
      </c>
    </row>
    <row r="15" spans="1:58" x14ac:dyDescent="0.35">
      <c r="A15" t="s">
        <v>206</v>
      </c>
      <c r="B15">
        <v>10000</v>
      </c>
      <c r="C15">
        <v>10000</v>
      </c>
      <c r="D15" s="2">
        <v>45749</v>
      </c>
      <c r="E15" t="s">
        <v>59</v>
      </c>
      <c r="F15" t="s">
        <v>207</v>
      </c>
      <c r="G15" t="s">
        <v>208</v>
      </c>
      <c r="I15">
        <v>1</v>
      </c>
      <c r="J15" t="s">
        <v>183</v>
      </c>
      <c r="K15">
        <v>61</v>
      </c>
      <c r="L15" t="s">
        <v>209</v>
      </c>
      <c r="M15">
        <v>500</v>
      </c>
      <c r="P15" s="2">
        <v>45748</v>
      </c>
      <c r="R15">
        <v>1</v>
      </c>
      <c r="S15">
        <v>500</v>
      </c>
      <c r="T15" t="s">
        <v>65</v>
      </c>
      <c r="U15">
        <v>701684070001</v>
      </c>
      <c r="V15">
        <v>0</v>
      </c>
      <c r="W15">
        <v>500</v>
      </c>
      <c r="X15">
        <v>0</v>
      </c>
      <c r="Y15">
        <v>0</v>
      </c>
      <c r="Z15">
        <v>0</v>
      </c>
      <c r="AA15">
        <v>0</v>
      </c>
      <c r="AD15">
        <v>0</v>
      </c>
      <c r="AM15">
        <v>70168407</v>
      </c>
      <c r="AN15" t="s">
        <v>210</v>
      </c>
      <c r="AP15">
        <v>0</v>
      </c>
      <c r="AQ15">
        <v>0</v>
      </c>
      <c r="AR15">
        <v>0</v>
      </c>
      <c r="AS15">
        <v>0</v>
      </c>
      <c r="AT15">
        <v>0</v>
      </c>
      <c r="AU15">
        <v>0</v>
      </c>
      <c r="AY15" t="s">
        <v>63</v>
      </c>
      <c r="AZ15" t="s">
        <v>211</v>
      </c>
      <c r="BA15">
        <v>0</v>
      </c>
      <c r="BC15" t="s">
        <v>210</v>
      </c>
      <c r="BF15" t="s">
        <v>212</v>
      </c>
    </row>
    <row r="16" spans="1:58" x14ac:dyDescent="0.35">
      <c r="A16" t="s">
        <v>213</v>
      </c>
      <c r="B16">
        <v>10000</v>
      </c>
      <c r="C16">
        <v>10000</v>
      </c>
      <c r="D16" s="2">
        <v>45749</v>
      </c>
      <c r="E16" t="s">
        <v>59</v>
      </c>
      <c r="F16" t="s">
        <v>214</v>
      </c>
      <c r="G16" t="s">
        <v>215</v>
      </c>
      <c r="I16">
        <v>1</v>
      </c>
      <c r="J16" t="s">
        <v>183</v>
      </c>
      <c r="K16">
        <v>78</v>
      </c>
      <c r="L16" t="s">
        <v>216</v>
      </c>
      <c r="M16" s="3">
        <v>1000</v>
      </c>
      <c r="P16" s="2">
        <v>45748</v>
      </c>
      <c r="R16">
        <v>3</v>
      </c>
      <c r="S16" s="3">
        <v>3000</v>
      </c>
      <c r="T16" t="s">
        <v>65</v>
      </c>
      <c r="U16">
        <v>4.4017008600401997E+17</v>
      </c>
      <c r="V16">
        <v>0</v>
      </c>
      <c r="W16" s="3">
        <v>3000</v>
      </c>
      <c r="X16">
        <v>0</v>
      </c>
      <c r="Y16">
        <v>0</v>
      </c>
      <c r="Z16">
        <v>0</v>
      </c>
      <c r="AA16">
        <v>0</v>
      </c>
      <c r="AD16">
        <v>0</v>
      </c>
      <c r="AM16">
        <v>44017008600402</v>
      </c>
      <c r="AN16" t="s">
        <v>217</v>
      </c>
      <c r="AP16">
        <v>0</v>
      </c>
      <c r="AQ16">
        <v>0</v>
      </c>
      <c r="AR16">
        <v>0</v>
      </c>
      <c r="AS16">
        <v>0</v>
      </c>
      <c r="AT16">
        <v>0</v>
      </c>
      <c r="AU16">
        <v>0</v>
      </c>
      <c r="AY16" t="s">
        <v>63</v>
      </c>
      <c r="AZ16" t="s">
        <v>218</v>
      </c>
      <c r="BA16">
        <v>0</v>
      </c>
      <c r="BC16" t="s">
        <v>217</v>
      </c>
      <c r="BF16" t="s">
        <v>219</v>
      </c>
    </row>
    <row r="17" spans="1:58" x14ac:dyDescent="0.35">
      <c r="A17" t="s">
        <v>220</v>
      </c>
      <c r="B17">
        <v>10000</v>
      </c>
      <c r="C17">
        <v>40000</v>
      </c>
      <c r="D17" s="2">
        <v>45749</v>
      </c>
      <c r="E17" t="s">
        <v>59</v>
      </c>
      <c r="F17" t="s">
        <v>78</v>
      </c>
      <c r="G17" t="s">
        <v>221</v>
      </c>
      <c r="I17">
        <v>2</v>
      </c>
      <c r="J17" t="s">
        <v>183</v>
      </c>
      <c r="K17">
        <v>60</v>
      </c>
      <c r="L17" t="s">
        <v>222</v>
      </c>
      <c r="M17">
        <v>750</v>
      </c>
      <c r="P17" s="2">
        <v>45748</v>
      </c>
      <c r="R17">
        <v>2</v>
      </c>
      <c r="S17" s="3">
        <v>1500</v>
      </c>
      <c r="T17" t="s">
        <v>65</v>
      </c>
      <c r="U17" t="s">
        <v>223</v>
      </c>
      <c r="V17">
        <v>0</v>
      </c>
      <c r="W17">
        <v>429</v>
      </c>
      <c r="X17" s="3">
        <v>1071</v>
      </c>
      <c r="Y17">
        <v>0</v>
      </c>
      <c r="Z17">
        <v>0</v>
      </c>
      <c r="AA17">
        <v>0</v>
      </c>
      <c r="AD17">
        <v>0</v>
      </c>
      <c r="AM17" t="s">
        <v>224</v>
      </c>
      <c r="AN17" t="s">
        <v>225</v>
      </c>
      <c r="AP17">
        <v>0</v>
      </c>
      <c r="AQ17">
        <v>0</v>
      </c>
      <c r="AR17">
        <v>0</v>
      </c>
      <c r="AS17">
        <v>0</v>
      </c>
      <c r="AT17">
        <v>0</v>
      </c>
      <c r="AU17">
        <v>0</v>
      </c>
      <c r="AY17" t="s">
        <v>63</v>
      </c>
      <c r="AZ17" t="s">
        <v>226</v>
      </c>
      <c r="BA17">
        <v>0</v>
      </c>
      <c r="BC17" t="s">
        <v>225</v>
      </c>
      <c r="BF17" t="s">
        <v>227</v>
      </c>
    </row>
    <row r="18" spans="1:58" x14ac:dyDescent="0.35">
      <c r="A18" t="s">
        <v>228</v>
      </c>
      <c r="B18">
        <v>10000</v>
      </c>
      <c r="C18">
        <v>10000</v>
      </c>
      <c r="D18" s="2">
        <v>45748</v>
      </c>
      <c r="E18" t="s">
        <v>59</v>
      </c>
      <c r="F18" t="s">
        <v>229</v>
      </c>
      <c r="G18" t="s">
        <v>230</v>
      </c>
      <c r="I18">
        <v>1</v>
      </c>
      <c r="J18" t="s">
        <v>183</v>
      </c>
      <c r="K18">
        <v>46</v>
      </c>
      <c r="L18" t="s">
        <v>231</v>
      </c>
      <c r="M18" s="3">
        <v>3000</v>
      </c>
      <c r="P18" s="2">
        <v>45748</v>
      </c>
      <c r="R18">
        <v>1</v>
      </c>
      <c r="S18" s="3">
        <v>3000</v>
      </c>
      <c r="T18" t="s">
        <v>65</v>
      </c>
      <c r="U18" t="s">
        <v>232</v>
      </c>
      <c r="V18">
        <v>0</v>
      </c>
      <c r="W18" s="3">
        <v>3000</v>
      </c>
      <c r="X18">
        <v>0</v>
      </c>
      <c r="Y18">
        <v>0</v>
      </c>
      <c r="Z18">
        <v>0</v>
      </c>
      <c r="AA18">
        <v>0</v>
      </c>
      <c r="AD18">
        <v>0</v>
      </c>
      <c r="AM18" t="s">
        <v>233</v>
      </c>
      <c r="AN18" t="s">
        <v>234</v>
      </c>
      <c r="AP18">
        <v>0</v>
      </c>
      <c r="AQ18">
        <v>0</v>
      </c>
      <c r="AR18">
        <v>0</v>
      </c>
      <c r="AS18">
        <v>0</v>
      </c>
      <c r="AT18">
        <v>0</v>
      </c>
      <c r="AU18">
        <v>0</v>
      </c>
      <c r="AY18" t="s">
        <v>63</v>
      </c>
      <c r="AZ18" t="s">
        <v>235</v>
      </c>
      <c r="BA18">
        <v>0</v>
      </c>
      <c r="BC18" t="s">
        <v>234</v>
      </c>
      <c r="BF18" t="s">
        <v>236</v>
      </c>
    </row>
    <row r="19" spans="1:58" x14ac:dyDescent="0.35">
      <c r="A19" t="s">
        <v>77</v>
      </c>
      <c r="B19">
        <v>10000</v>
      </c>
      <c r="C19">
        <v>20000</v>
      </c>
      <c r="D19" s="2">
        <v>45749</v>
      </c>
      <c r="E19" t="s">
        <v>59</v>
      </c>
      <c r="F19" t="s">
        <v>78</v>
      </c>
      <c r="G19" t="s">
        <v>79</v>
      </c>
      <c r="I19">
        <v>1</v>
      </c>
      <c r="J19" t="s">
        <v>183</v>
      </c>
      <c r="K19">
        <v>94</v>
      </c>
      <c r="L19" t="s">
        <v>81</v>
      </c>
      <c r="M19" s="3">
        <v>10000</v>
      </c>
      <c r="P19" s="2">
        <v>45748</v>
      </c>
      <c r="R19">
        <v>4</v>
      </c>
      <c r="S19" s="3">
        <v>40000</v>
      </c>
      <c r="T19" t="s">
        <v>65</v>
      </c>
      <c r="U19" t="s">
        <v>82</v>
      </c>
      <c r="V19">
        <v>0</v>
      </c>
      <c r="W19" s="3">
        <v>40000</v>
      </c>
      <c r="X19">
        <v>0</v>
      </c>
      <c r="Y19">
        <v>0</v>
      </c>
      <c r="Z19">
        <v>0</v>
      </c>
      <c r="AA19">
        <v>0</v>
      </c>
      <c r="AD19">
        <v>0</v>
      </c>
      <c r="AM19" t="s">
        <v>83</v>
      </c>
      <c r="AN19" t="s">
        <v>84</v>
      </c>
      <c r="AP19">
        <v>0</v>
      </c>
      <c r="AQ19">
        <v>0</v>
      </c>
      <c r="AR19">
        <v>0</v>
      </c>
      <c r="AS19">
        <v>0</v>
      </c>
      <c r="AT19">
        <v>0</v>
      </c>
      <c r="AU19">
        <v>0</v>
      </c>
      <c r="AY19" t="s">
        <v>63</v>
      </c>
      <c r="AZ19" t="s">
        <v>4445</v>
      </c>
      <c r="BA19">
        <v>0</v>
      </c>
      <c r="BC19" t="s">
        <v>84</v>
      </c>
      <c r="BF19" t="s">
        <v>85</v>
      </c>
    </row>
    <row r="20" spans="1:58" x14ac:dyDescent="0.35">
      <c r="A20" t="s">
        <v>86</v>
      </c>
      <c r="B20">
        <v>10000</v>
      </c>
      <c r="C20">
        <v>10000</v>
      </c>
      <c r="D20" s="2">
        <v>45749</v>
      </c>
      <c r="E20" t="s">
        <v>59</v>
      </c>
      <c r="F20" t="s">
        <v>87</v>
      </c>
      <c r="G20" t="s">
        <v>79</v>
      </c>
      <c r="I20">
        <v>1</v>
      </c>
      <c r="J20" t="s">
        <v>183</v>
      </c>
      <c r="K20">
        <v>94</v>
      </c>
      <c r="L20" t="s">
        <v>81</v>
      </c>
      <c r="M20" s="3">
        <v>10000</v>
      </c>
      <c r="P20" s="2">
        <v>45748</v>
      </c>
      <c r="R20">
        <v>4</v>
      </c>
      <c r="S20" s="3">
        <v>40000</v>
      </c>
      <c r="T20" t="s">
        <v>65</v>
      </c>
      <c r="U20" t="s">
        <v>82</v>
      </c>
      <c r="V20">
        <v>0</v>
      </c>
      <c r="W20" s="3">
        <v>40000</v>
      </c>
      <c r="X20">
        <v>0</v>
      </c>
      <c r="Y20">
        <v>0</v>
      </c>
      <c r="Z20">
        <v>0</v>
      </c>
      <c r="AA20">
        <v>0</v>
      </c>
      <c r="AD20">
        <v>0</v>
      </c>
      <c r="AM20" t="s">
        <v>83</v>
      </c>
      <c r="AN20" t="s">
        <v>84</v>
      </c>
      <c r="AP20">
        <v>0</v>
      </c>
      <c r="AQ20">
        <v>0</v>
      </c>
      <c r="AR20">
        <v>0</v>
      </c>
      <c r="AS20">
        <v>0</v>
      </c>
      <c r="AT20">
        <v>0</v>
      </c>
      <c r="AU20">
        <v>0</v>
      </c>
      <c r="AY20" t="s">
        <v>63</v>
      </c>
      <c r="AZ20" t="s">
        <v>4446</v>
      </c>
      <c r="BA20">
        <v>0</v>
      </c>
      <c r="BC20" t="s">
        <v>84</v>
      </c>
      <c r="BF20" t="s">
        <v>88</v>
      </c>
    </row>
    <row r="21" spans="1:58" x14ac:dyDescent="0.35">
      <c r="A21" t="s">
        <v>237</v>
      </c>
      <c r="B21">
        <v>10000</v>
      </c>
      <c r="C21">
        <v>20000</v>
      </c>
      <c r="D21" s="2">
        <v>45749</v>
      </c>
      <c r="E21" t="s">
        <v>59</v>
      </c>
      <c r="F21" s="4">
        <v>0.47717592592592595</v>
      </c>
      <c r="G21" t="s">
        <v>238</v>
      </c>
      <c r="I21">
        <v>2</v>
      </c>
      <c r="J21" t="s">
        <v>183</v>
      </c>
      <c r="K21">
        <v>60</v>
      </c>
      <c r="L21" t="s">
        <v>222</v>
      </c>
      <c r="M21" s="3">
        <v>7000</v>
      </c>
      <c r="P21" s="2">
        <v>45748</v>
      </c>
      <c r="R21">
        <v>1</v>
      </c>
      <c r="S21" s="3">
        <v>7000</v>
      </c>
      <c r="T21" t="s">
        <v>65</v>
      </c>
      <c r="U21" t="s">
        <v>239</v>
      </c>
      <c r="V21">
        <v>0</v>
      </c>
      <c r="W21" s="3">
        <v>5000</v>
      </c>
      <c r="X21" s="3">
        <v>2000</v>
      </c>
      <c r="Y21">
        <v>0</v>
      </c>
      <c r="Z21">
        <v>0</v>
      </c>
      <c r="AA21">
        <v>0</v>
      </c>
      <c r="AD21">
        <v>0</v>
      </c>
      <c r="AM21" t="s">
        <v>240</v>
      </c>
      <c r="AN21" t="s">
        <v>162</v>
      </c>
      <c r="AP21">
        <v>0</v>
      </c>
      <c r="AQ21">
        <v>0</v>
      </c>
      <c r="AR21">
        <v>0</v>
      </c>
      <c r="AS21">
        <v>0</v>
      </c>
      <c r="AT21">
        <v>0</v>
      </c>
      <c r="AU21">
        <v>0</v>
      </c>
      <c r="AY21" t="s">
        <v>63</v>
      </c>
      <c r="AZ21" t="s">
        <v>241</v>
      </c>
      <c r="BA21">
        <v>0</v>
      </c>
      <c r="BC21" t="s">
        <v>162</v>
      </c>
      <c r="BF21" t="s">
        <v>242</v>
      </c>
    </row>
    <row r="22" spans="1:58" x14ac:dyDescent="0.35">
      <c r="A22" t="s">
        <v>243</v>
      </c>
      <c r="B22">
        <v>10000</v>
      </c>
      <c r="C22">
        <v>10000</v>
      </c>
      <c r="D22" s="2">
        <v>45749</v>
      </c>
      <c r="E22" t="s">
        <v>59</v>
      </c>
      <c r="F22" t="s">
        <v>78</v>
      </c>
      <c r="G22" t="s">
        <v>79</v>
      </c>
      <c r="I22">
        <v>1</v>
      </c>
      <c r="J22" t="s">
        <v>183</v>
      </c>
      <c r="K22">
        <v>94</v>
      </c>
      <c r="L22" t="s">
        <v>81</v>
      </c>
      <c r="M22">
        <v>250</v>
      </c>
      <c r="P22" s="2">
        <v>45748</v>
      </c>
      <c r="R22">
        <v>4</v>
      </c>
      <c r="S22" s="3">
        <v>1000</v>
      </c>
      <c r="T22" t="s">
        <v>65</v>
      </c>
      <c r="U22" t="s">
        <v>82</v>
      </c>
      <c r="V22">
        <v>0</v>
      </c>
      <c r="W22" s="3">
        <v>1000</v>
      </c>
      <c r="X22">
        <v>0</v>
      </c>
      <c r="Y22">
        <v>0</v>
      </c>
      <c r="Z22">
        <v>0</v>
      </c>
      <c r="AA22">
        <v>0</v>
      </c>
      <c r="AD22">
        <v>0</v>
      </c>
      <c r="AM22" t="s">
        <v>83</v>
      </c>
      <c r="AN22" t="s">
        <v>244</v>
      </c>
      <c r="AP22">
        <v>0</v>
      </c>
      <c r="AQ22">
        <v>0</v>
      </c>
      <c r="AR22">
        <v>0</v>
      </c>
      <c r="AS22">
        <v>0</v>
      </c>
      <c r="AT22">
        <v>0</v>
      </c>
      <c r="AU22">
        <v>0</v>
      </c>
      <c r="AY22" t="s">
        <v>63</v>
      </c>
      <c r="AZ22" t="s">
        <v>245</v>
      </c>
      <c r="BA22">
        <v>0</v>
      </c>
      <c r="BC22" t="s">
        <v>244</v>
      </c>
      <c r="BF22" t="s">
        <v>246</v>
      </c>
    </row>
    <row r="23" spans="1:58" x14ac:dyDescent="0.35">
      <c r="A23" t="s">
        <v>247</v>
      </c>
      <c r="B23">
        <v>10000</v>
      </c>
      <c r="C23">
        <v>10000</v>
      </c>
      <c r="D23" s="2">
        <v>45749</v>
      </c>
      <c r="E23" t="s">
        <v>59</v>
      </c>
      <c r="F23" t="s">
        <v>248</v>
      </c>
      <c r="G23" t="s">
        <v>249</v>
      </c>
      <c r="I23">
        <v>1</v>
      </c>
      <c r="J23" t="s">
        <v>183</v>
      </c>
      <c r="K23">
        <v>63</v>
      </c>
      <c r="L23" t="s">
        <v>136</v>
      </c>
      <c r="M23" s="3">
        <v>2500</v>
      </c>
      <c r="P23" s="2">
        <v>45748</v>
      </c>
      <c r="R23">
        <v>72</v>
      </c>
      <c r="S23" s="3">
        <v>180000</v>
      </c>
      <c r="T23" t="s">
        <v>65</v>
      </c>
      <c r="U23" t="s">
        <v>250</v>
      </c>
      <c r="V23">
        <v>0</v>
      </c>
      <c r="W23" s="3">
        <v>180000</v>
      </c>
      <c r="X23">
        <v>0</v>
      </c>
      <c r="Y23">
        <v>0</v>
      </c>
      <c r="Z23">
        <v>0</v>
      </c>
      <c r="AA23">
        <v>0</v>
      </c>
      <c r="AD23">
        <v>0</v>
      </c>
      <c r="AM23" t="s">
        <v>251</v>
      </c>
      <c r="AN23" t="s">
        <v>139</v>
      </c>
      <c r="AP23">
        <v>0</v>
      </c>
      <c r="AQ23">
        <v>0</v>
      </c>
      <c r="AR23">
        <v>0</v>
      </c>
      <c r="AS23">
        <v>0</v>
      </c>
      <c r="AT23">
        <v>0</v>
      </c>
      <c r="AU23">
        <v>0</v>
      </c>
      <c r="AY23" t="s">
        <v>63</v>
      </c>
      <c r="AZ23" t="s">
        <v>252</v>
      </c>
      <c r="BA23">
        <v>0</v>
      </c>
      <c r="BC23" t="s">
        <v>139</v>
      </c>
      <c r="BF23" t="s">
        <v>140</v>
      </c>
    </row>
    <row r="24" spans="1:58" x14ac:dyDescent="0.35">
      <c r="A24" t="s">
        <v>253</v>
      </c>
      <c r="B24">
        <v>10000</v>
      </c>
      <c r="C24">
        <v>10000</v>
      </c>
      <c r="D24" s="2">
        <v>45749</v>
      </c>
      <c r="E24" t="s">
        <v>59</v>
      </c>
      <c r="F24" t="s">
        <v>248</v>
      </c>
      <c r="G24">
        <v>1006323</v>
      </c>
      <c r="I24">
        <v>1</v>
      </c>
      <c r="J24" t="s">
        <v>183</v>
      </c>
      <c r="K24">
        <v>63</v>
      </c>
      <c r="L24" t="s">
        <v>136</v>
      </c>
      <c r="M24" s="3">
        <v>3334</v>
      </c>
      <c r="P24" s="2">
        <v>45748</v>
      </c>
      <c r="R24">
        <v>90</v>
      </c>
      <c r="S24" s="3">
        <v>300060</v>
      </c>
      <c r="T24" t="s">
        <v>65</v>
      </c>
      <c r="U24" t="s">
        <v>254</v>
      </c>
      <c r="V24">
        <v>0</v>
      </c>
      <c r="W24" s="3">
        <v>300000</v>
      </c>
      <c r="X24">
        <v>60</v>
      </c>
      <c r="Y24">
        <v>0</v>
      </c>
      <c r="Z24">
        <v>0</v>
      </c>
      <c r="AA24">
        <v>0</v>
      </c>
      <c r="AD24">
        <v>0</v>
      </c>
      <c r="AM24" t="s">
        <v>255</v>
      </c>
      <c r="AN24" t="s">
        <v>139</v>
      </c>
      <c r="AP24">
        <v>0</v>
      </c>
      <c r="AQ24">
        <v>0</v>
      </c>
      <c r="AR24">
        <v>0</v>
      </c>
      <c r="AS24">
        <v>0</v>
      </c>
      <c r="AT24">
        <v>0</v>
      </c>
      <c r="AU24">
        <v>0</v>
      </c>
      <c r="AY24" t="s">
        <v>63</v>
      </c>
      <c r="AZ24" t="s">
        <v>256</v>
      </c>
      <c r="BA24">
        <v>0</v>
      </c>
      <c r="BC24" t="s">
        <v>139</v>
      </c>
      <c r="BF24" t="s">
        <v>140</v>
      </c>
    </row>
    <row r="25" spans="1:58" x14ac:dyDescent="0.35">
      <c r="A25" t="s">
        <v>257</v>
      </c>
      <c r="B25">
        <v>10000</v>
      </c>
      <c r="C25">
        <v>10000</v>
      </c>
      <c r="D25" s="2">
        <v>45748</v>
      </c>
      <c r="E25" t="s">
        <v>59</v>
      </c>
      <c r="F25" t="s">
        <v>258</v>
      </c>
      <c r="G25" t="s">
        <v>182</v>
      </c>
      <c r="I25">
        <v>1</v>
      </c>
      <c r="J25" t="s">
        <v>183</v>
      </c>
      <c r="K25">
        <v>73</v>
      </c>
      <c r="L25" t="s">
        <v>184</v>
      </c>
      <c r="M25">
        <v>667</v>
      </c>
      <c r="P25" s="2">
        <v>45748</v>
      </c>
      <c r="R25">
        <v>30</v>
      </c>
      <c r="S25" s="3">
        <v>20010</v>
      </c>
      <c r="T25" t="s">
        <v>65</v>
      </c>
      <c r="U25" t="s">
        <v>185</v>
      </c>
      <c r="V25">
        <v>0</v>
      </c>
      <c r="W25" s="3">
        <v>14334</v>
      </c>
      <c r="X25" s="3">
        <v>5676</v>
      </c>
      <c r="Y25">
        <v>0</v>
      </c>
      <c r="Z25">
        <v>0</v>
      </c>
      <c r="AA25">
        <v>0</v>
      </c>
      <c r="AD25">
        <v>0</v>
      </c>
      <c r="AM25" t="s">
        <v>186</v>
      </c>
      <c r="AN25" t="s">
        <v>187</v>
      </c>
      <c r="AP25">
        <v>0</v>
      </c>
      <c r="AQ25">
        <v>0</v>
      </c>
      <c r="AR25">
        <v>0</v>
      </c>
      <c r="AS25">
        <v>0</v>
      </c>
      <c r="AT25">
        <v>0</v>
      </c>
      <c r="AU25">
        <v>0</v>
      </c>
      <c r="AY25" t="s">
        <v>63</v>
      </c>
      <c r="AZ25" t="s">
        <v>259</v>
      </c>
      <c r="BA25">
        <v>0</v>
      </c>
      <c r="BC25" t="s">
        <v>187</v>
      </c>
      <c r="BF25" t="s">
        <v>260</v>
      </c>
    </row>
    <row r="26" spans="1:58" x14ac:dyDescent="0.35">
      <c r="A26" t="s">
        <v>257</v>
      </c>
      <c r="B26">
        <v>10000</v>
      </c>
      <c r="C26">
        <v>20000</v>
      </c>
      <c r="D26" s="2">
        <v>45748</v>
      </c>
      <c r="E26" t="s">
        <v>59</v>
      </c>
      <c r="F26" t="s">
        <v>258</v>
      </c>
      <c r="G26" t="s">
        <v>182</v>
      </c>
      <c r="I26">
        <v>2</v>
      </c>
      <c r="J26" t="s">
        <v>183</v>
      </c>
      <c r="K26">
        <v>73</v>
      </c>
      <c r="L26" t="s">
        <v>184</v>
      </c>
      <c r="M26">
        <v>478</v>
      </c>
      <c r="P26" s="2">
        <v>45748</v>
      </c>
      <c r="R26">
        <v>30</v>
      </c>
      <c r="S26" s="3">
        <v>14340</v>
      </c>
      <c r="T26" t="s">
        <v>65</v>
      </c>
      <c r="U26" t="s">
        <v>185</v>
      </c>
      <c r="V26">
        <v>0</v>
      </c>
      <c r="W26" s="3">
        <v>14334</v>
      </c>
      <c r="X26">
        <v>6</v>
      </c>
      <c r="Y26">
        <v>0</v>
      </c>
      <c r="Z26">
        <v>0</v>
      </c>
      <c r="AA26">
        <v>0</v>
      </c>
      <c r="AD26">
        <v>0</v>
      </c>
      <c r="AM26" t="s">
        <v>186</v>
      </c>
      <c r="AN26" t="s">
        <v>187</v>
      </c>
      <c r="AP26">
        <v>0</v>
      </c>
      <c r="AQ26">
        <v>0</v>
      </c>
      <c r="AR26">
        <v>0</v>
      </c>
      <c r="AS26">
        <v>0</v>
      </c>
      <c r="AT26">
        <v>0</v>
      </c>
      <c r="AU26">
        <v>0</v>
      </c>
      <c r="AY26" t="s">
        <v>63</v>
      </c>
      <c r="AZ26" t="s">
        <v>259</v>
      </c>
      <c r="BA26">
        <v>0</v>
      </c>
      <c r="BC26" t="s">
        <v>187</v>
      </c>
      <c r="BF26" t="s">
        <v>260</v>
      </c>
    </row>
    <row r="27" spans="1:58" x14ac:dyDescent="0.35">
      <c r="A27" t="s">
        <v>261</v>
      </c>
      <c r="B27">
        <v>10000</v>
      </c>
      <c r="C27">
        <v>10000</v>
      </c>
      <c r="D27" s="2">
        <v>45748</v>
      </c>
      <c r="E27" t="s">
        <v>59</v>
      </c>
      <c r="F27" t="s">
        <v>262</v>
      </c>
      <c r="G27" t="s">
        <v>208</v>
      </c>
      <c r="I27">
        <v>1</v>
      </c>
      <c r="J27" t="s">
        <v>183</v>
      </c>
      <c r="K27">
        <v>61</v>
      </c>
      <c r="L27" t="s">
        <v>209</v>
      </c>
      <c r="M27" s="3">
        <v>3500</v>
      </c>
      <c r="P27" s="2">
        <v>45748</v>
      </c>
      <c r="R27">
        <v>1</v>
      </c>
      <c r="S27" s="3">
        <v>3500</v>
      </c>
      <c r="T27" t="s">
        <v>65</v>
      </c>
      <c r="U27">
        <v>701684140001</v>
      </c>
      <c r="V27">
        <v>0</v>
      </c>
      <c r="W27" s="3">
        <v>3500</v>
      </c>
      <c r="X27">
        <v>0</v>
      </c>
      <c r="Y27">
        <v>0</v>
      </c>
      <c r="Z27">
        <v>0</v>
      </c>
      <c r="AA27">
        <v>0</v>
      </c>
      <c r="AD27">
        <v>0</v>
      </c>
      <c r="AM27">
        <v>70168414</v>
      </c>
      <c r="AN27" t="s">
        <v>210</v>
      </c>
      <c r="AP27">
        <v>0</v>
      </c>
      <c r="AQ27">
        <v>0</v>
      </c>
      <c r="AR27">
        <v>0</v>
      </c>
      <c r="AS27">
        <v>0</v>
      </c>
      <c r="AT27">
        <v>0</v>
      </c>
      <c r="AU27">
        <v>0</v>
      </c>
      <c r="AY27" t="s">
        <v>63</v>
      </c>
      <c r="AZ27" t="s">
        <v>263</v>
      </c>
      <c r="BA27">
        <v>0</v>
      </c>
      <c r="BC27" t="s">
        <v>210</v>
      </c>
      <c r="BF27" t="s">
        <v>264</v>
      </c>
    </row>
    <row r="28" spans="1:58" x14ac:dyDescent="0.35">
      <c r="A28" t="s">
        <v>265</v>
      </c>
      <c r="B28">
        <v>10000</v>
      </c>
      <c r="C28">
        <v>10000</v>
      </c>
      <c r="D28" s="2">
        <v>45749</v>
      </c>
      <c r="E28" t="s">
        <v>59</v>
      </c>
      <c r="F28" t="s">
        <v>134</v>
      </c>
      <c r="G28" t="s">
        <v>249</v>
      </c>
      <c r="I28">
        <v>1</v>
      </c>
      <c r="J28" t="s">
        <v>183</v>
      </c>
      <c r="K28">
        <v>63</v>
      </c>
      <c r="L28" t="s">
        <v>136</v>
      </c>
      <c r="M28" s="3">
        <v>4667</v>
      </c>
      <c r="P28" s="2">
        <v>45748</v>
      </c>
      <c r="R28">
        <v>90</v>
      </c>
      <c r="S28" s="3">
        <v>420030</v>
      </c>
      <c r="T28" t="s">
        <v>65</v>
      </c>
      <c r="U28" t="s">
        <v>266</v>
      </c>
      <c r="V28">
        <v>0</v>
      </c>
      <c r="W28" s="3">
        <v>420000</v>
      </c>
      <c r="X28">
        <v>30</v>
      </c>
      <c r="Y28">
        <v>0</v>
      </c>
      <c r="Z28">
        <v>0</v>
      </c>
      <c r="AA28">
        <v>0</v>
      </c>
      <c r="AD28">
        <v>0</v>
      </c>
      <c r="AM28" t="s">
        <v>267</v>
      </c>
      <c r="AN28" t="s">
        <v>139</v>
      </c>
      <c r="AP28">
        <v>0</v>
      </c>
      <c r="AQ28">
        <v>0</v>
      </c>
      <c r="AR28">
        <v>0</v>
      </c>
      <c r="AS28">
        <v>0</v>
      </c>
      <c r="AT28">
        <v>0</v>
      </c>
      <c r="AU28">
        <v>0</v>
      </c>
      <c r="AY28" t="s">
        <v>63</v>
      </c>
      <c r="AZ28" t="s">
        <v>268</v>
      </c>
      <c r="BA28">
        <v>0</v>
      </c>
      <c r="BC28" t="s">
        <v>139</v>
      </c>
      <c r="BF28" t="s">
        <v>140</v>
      </c>
    </row>
    <row r="29" spans="1:58" x14ac:dyDescent="0.35">
      <c r="A29" t="s">
        <v>269</v>
      </c>
      <c r="B29">
        <v>10000</v>
      </c>
      <c r="C29">
        <v>10000</v>
      </c>
      <c r="D29" s="2">
        <v>45754</v>
      </c>
      <c r="E29" t="s">
        <v>59</v>
      </c>
      <c r="F29" t="s">
        <v>270</v>
      </c>
      <c r="G29" t="s">
        <v>271</v>
      </c>
      <c r="I29">
        <v>1</v>
      </c>
      <c r="J29" t="s">
        <v>183</v>
      </c>
      <c r="K29">
        <v>70</v>
      </c>
      <c r="L29" t="s">
        <v>272</v>
      </c>
      <c r="M29" s="3">
        <v>60000</v>
      </c>
      <c r="P29" s="2">
        <v>45748</v>
      </c>
      <c r="R29">
        <v>2</v>
      </c>
      <c r="S29" s="3">
        <v>120000</v>
      </c>
      <c r="T29" t="s">
        <v>65</v>
      </c>
      <c r="U29" t="s">
        <v>273</v>
      </c>
      <c r="V29">
        <v>0</v>
      </c>
      <c r="W29" s="3">
        <v>120000</v>
      </c>
      <c r="X29">
        <v>0</v>
      </c>
      <c r="Y29">
        <v>0</v>
      </c>
      <c r="Z29">
        <v>0</v>
      </c>
      <c r="AA29">
        <v>0</v>
      </c>
      <c r="AD29">
        <v>0</v>
      </c>
      <c r="AM29" t="s">
        <v>274</v>
      </c>
      <c r="AN29" t="s">
        <v>275</v>
      </c>
      <c r="AP29">
        <v>0</v>
      </c>
      <c r="AQ29">
        <v>0</v>
      </c>
      <c r="AR29">
        <v>0</v>
      </c>
      <c r="AS29">
        <v>0</v>
      </c>
      <c r="AT29">
        <v>0</v>
      </c>
      <c r="AU29">
        <v>0</v>
      </c>
      <c r="AY29" t="s">
        <v>63</v>
      </c>
      <c r="AZ29" t="s">
        <v>276</v>
      </c>
      <c r="BA29">
        <v>0</v>
      </c>
      <c r="BC29" t="s">
        <v>275</v>
      </c>
      <c r="BF29" t="s">
        <v>277</v>
      </c>
    </row>
    <row r="30" spans="1:58" x14ac:dyDescent="0.35">
      <c r="A30" t="s">
        <v>278</v>
      </c>
      <c r="B30">
        <v>10000</v>
      </c>
      <c r="C30">
        <v>20000</v>
      </c>
      <c r="D30" s="2">
        <v>45749</v>
      </c>
      <c r="E30" t="s">
        <v>59</v>
      </c>
      <c r="F30" t="s">
        <v>279</v>
      </c>
      <c r="G30" t="s">
        <v>280</v>
      </c>
      <c r="I30">
        <v>2</v>
      </c>
      <c r="J30" t="s">
        <v>183</v>
      </c>
      <c r="K30">
        <v>100</v>
      </c>
      <c r="L30" t="s">
        <v>281</v>
      </c>
      <c r="M30">
        <v>600</v>
      </c>
      <c r="P30" s="2">
        <v>45748</v>
      </c>
      <c r="R30">
        <v>1</v>
      </c>
      <c r="S30">
        <v>600</v>
      </c>
      <c r="T30" t="s">
        <v>65</v>
      </c>
      <c r="U30">
        <v>104489220001</v>
      </c>
      <c r="V30">
        <v>0</v>
      </c>
      <c r="W30">
        <v>500</v>
      </c>
      <c r="X30">
        <v>100</v>
      </c>
      <c r="Y30">
        <v>0</v>
      </c>
      <c r="Z30">
        <v>0</v>
      </c>
      <c r="AA30">
        <v>0</v>
      </c>
      <c r="AD30">
        <v>0</v>
      </c>
      <c r="AM30">
        <v>10448922</v>
      </c>
      <c r="AN30" t="s">
        <v>282</v>
      </c>
      <c r="AP30">
        <v>0</v>
      </c>
      <c r="AQ30">
        <v>0</v>
      </c>
      <c r="AR30">
        <v>0</v>
      </c>
      <c r="AS30">
        <v>0</v>
      </c>
      <c r="AT30">
        <v>0</v>
      </c>
      <c r="AU30">
        <v>0</v>
      </c>
      <c r="AY30" t="s">
        <v>63</v>
      </c>
      <c r="AZ30" t="s">
        <v>283</v>
      </c>
      <c r="BA30">
        <v>0</v>
      </c>
      <c r="BC30" t="s">
        <v>282</v>
      </c>
      <c r="BF30" t="s">
        <v>284</v>
      </c>
    </row>
    <row r="31" spans="1:58" x14ac:dyDescent="0.35">
      <c r="A31" t="s">
        <v>285</v>
      </c>
      <c r="B31">
        <v>10000</v>
      </c>
      <c r="C31">
        <v>20000</v>
      </c>
      <c r="D31" s="2">
        <v>45749</v>
      </c>
      <c r="E31" t="s">
        <v>59</v>
      </c>
      <c r="F31" t="s">
        <v>279</v>
      </c>
      <c r="G31" t="s">
        <v>280</v>
      </c>
      <c r="I31">
        <v>2</v>
      </c>
      <c r="J31" t="s">
        <v>183</v>
      </c>
      <c r="K31">
        <v>100</v>
      </c>
      <c r="L31" t="s">
        <v>281</v>
      </c>
      <c r="M31">
        <v>20</v>
      </c>
      <c r="P31" s="2">
        <v>45748</v>
      </c>
      <c r="R31">
        <v>1</v>
      </c>
      <c r="S31">
        <v>20</v>
      </c>
      <c r="T31" t="s">
        <v>65</v>
      </c>
      <c r="U31">
        <v>104489220001</v>
      </c>
      <c r="V31">
        <v>0</v>
      </c>
      <c r="W31">
        <v>20</v>
      </c>
      <c r="X31">
        <v>0</v>
      </c>
      <c r="Y31">
        <v>0</v>
      </c>
      <c r="Z31">
        <v>0</v>
      </c>
      <c r="AA31">
        <v>0</v>
      </c>
      <c r="AD31">
        <v>0</v>
      </c>
      <c r="AM31">
        <v>10448922</v>
      </c>
      <c r="AN31" t="s">
        <v>282</v>
      </c>
      <c r="AP31">
        <v>0</v>
      </c>
      <c r="AQ31">
        <v>0</v>
      </c>
      <c r="AR31">
        <v>0</v>
      </c>
      <c r="AS31">
        <v>0</v>
      </c>
      <c r="AT31">
        <v>0</v>
      </c>
      <c r="AU31">
        <v>0</v>
      </c>
      <c r="AY31" t="s">
        <v>63</v>
      </c>
      <c r="AZ31" t="s">
        <v>286</v>
      </c>
      <c r="BA31">
        <v>0</v>
      </c>
      <c r="BC31" t="s">
        <v>282</v>
      </c>
      <c r="BF31" t="s">
        <v>287</v>
      </c>
    </row>
    <row r="32" spans="1:58" x14ac:dyDescent="0.35">
      <c r="A32" t="s">
        <v>288</v>
      </c>
      <c r="B32">
        <v>10000</v>
      </c>
      <c r="C32">
        <v>10000</v>
      </c>
      <c r="D32" s="2">
        <v>45748</v>
      </c>
      <c r="E32" t="s">
        <v>59</v>
      </c>
      <c r="F32" t="s">
        <v>289</v>
      </c>
      <c r="G32" t="s">
        <v>290</v>
      </c>
      <c r="I32">
        <v>1</v>
      </c>
      <c r="J32" t="s">
        <v>183</v>
      </c>
      <c r="K32">
        <v>61</v>
      </c>
      <c r="L32" t="s">
        <v>209</v>
      </c>
      <c r="M32">
        <v>100</v>
      </c>
      <c r="P32" s="2">
        <v>45748</v>
      </c>
      <c r="R32">
        <v>1</v>
      </c>
      <c r="S32">
        <v>100</v>
      </c>
      <c r="T32" t="s">
        <v>65</v>
      </c>
      <c r="U32" t="s">
        <v>291</v>
      </c>
      <c r="V32">
        <v>0</v>
      </c>
      <c r="W32">
        <v>100</v>
      </c>
      <c r="X32">
        <v>0</v>
      </c>
      <c r="Y32">
        <v>0</v>
      </c>
      <c r="Z32">
        <v>0</v>
      </c>
      <c r="AA32">
        <v>0</v>
      </c>
      <c r="AD32">
        <v>0</v>
      </c>
      <c r="AM32" t="s">
        <v>292</v>
      </c>
      <c r="AN32" t="s">
        <v>293</v>
      </c>
      <c r="AP32">
        <v>0</v>
      </c>
      <c r="AQ32">
        <v>0</v>
      </c>
      <c r="AR32">
        <v>0</v>
      </c>
      <c r="AS32">
        <v>0</v>
      </c>
      <c r="AT32">
        <v>0</v>
      </c>
      <c r="AU32">
        <v>0</v>
      </c>
      <c r="AY32" t="s">
        <v>63</v>
      </c>
      <c r="AZ32" t="s">
        <v>294</v>
      </c>
      <c r="BA32">
        <v>0</v>
      </c>
      <c r="BC32" t="s">
        <v>293</v>
      </c>
      <c r="BF32" t="s">
        <v>295</v>
      </c>
    </row>
    <row r="33" spans="1:58" x14ac:dyDescent="0.35">
      <c r="A33" t="s">
        <v>296</v>
      </c>
      <c r="B33">
        <v>10000</v>
      </c>
      <c r="C33">
        <v>20000</v>
      </c>
      <c r="D33" s="2">
        <v>45749</v>
      </c>
      <c r="E33" t="s">
        <v>59</v>
      </c>
      <c r="F33" t="s">
        <v>297</v>
      </c>
      <c r="G33" t="s">
        <v>298</v>
      </c>
      <c r="I33">
        <v>2</v>
      </c>
      <c r="J33" t="s">
        <v>183</v>
      </c>
      <c r="K33">
        <v>100</v>
      </c>
      <c r="L33" t="s">
        <v>281</v>
      </c>
      <c r="M33">
        <v>600</v>
      </c>
      <c r="P33" s="2">
        <v>45748</v>
      </c>
      <c r="R33">
        <v>1</v>
      </c>
      <c r="S33">
        <v>600</v>
      </c>
      <c r="T33" t="s">
        <v>65</v>
      </c>
      <c r="U33">
        <v>107355880001</v>
      </c>
      <c r="V33">
        <v>0</v>
      </c>
      <c r="W33">
        <v>500</v>
      </c>
      <c r="X33">
        <v>100</v>
      </c>
      <c r="Y33">
        <v>0</v>
      </c>
      <c r="Z33">
        <v>0</v>
      </c>
      <c r="AA33">
        <v>0</v>
      </c>
      <c r="AD33">
        <v>0</v>
      </c>
      <c r="AM33">
        <v>10735588</v>
      </c>
      <c r="AN33" t="s">
        <v>282</v>
      </c>
      <c r="AP33">
        <v>0</v>
      </c>
      <c r="AQ33">
        <v>0</v>
      </c>
      <c r="AR33">
        <v>0</v>
      </c>
      <c r="AS33">
        <v>0</v>
      </c>
      <c r="AT33">
        <v>0</v>
      </c>
      <c r="AU33">
        <v>0</v>
      </c>
      <c r="AY33" t="s">
        <v>63</v>
      </c>
      <c r="AZ33" t="s">
        <v>299</v>
      </c>
      <c r="BA33">
        <v>0</v>
      </c>
      <c r="BC33" t="s">
        <v>282</v>
      </c>
      <c r="BF33" t="s">
        <v>300</v>
      </c>
    </row>
    <row r="34" spans="1:58" x14ac:dyDescent="0.35">
      <c r="A34" t="s">
        <v>301</v>
      </c>
      <c r="B34">
        <v>10000</v>
      </c>
      <c r="C34">
        <v>20000</v>
      </c>
      <c r="D34" s="2">
        <v>45749</v>
      </c>
      <c r="E34" t="s">
        <v>59</v>
      </c>
      <c r="F34" t="s">
        <v>302</v>
      </c>
      <c r="G34" t="s">
        <v>298</v>
      </c>
      <c r="I34">
        <v>2</v>
      </c>
      <c r="J34" t="s">
        <v>183</v>
      </c>
      <c r="K34">
        <v>100</v>
      </c>
      <c r="L34" t="s">
        <v>281</v>
      </c>
      <c r="M34">
        <v>600</v>
      </c>
      <c r="P34" s="2">
        <v>45748</v>
      </c>
      <c r="R34">
        <v>1</v>
      </c>
      <c r="S34">
        <v>600</v>
      </c>
      <c r="T34" t="s">
        <v>65</v>
      </c>
      <c r="U34">
        <v>107355890001</v>
      </c>
      <c r="V34">
        <v>0</v>
      </c>
      <c r="W34">
        <v>500</v>
      </c>
      <c r="X34">
        <v>100</v>
      </c>
      <c r="Y34">
        <v>0</v>
      </c>
      <c r="Z34">
        <v>0</v>
      </c>
      <c r="AA34">
        <v>0</v>
      </c>
      <c r="AD34">
        <v>0</v>
      </c>
      <c r="AM34">
        <v>10735589</v>
      </c>
      <c r="AN34" t="s">
        <v>282</v>
      </c>
      <c r="AP34">
        <v>0</v>
      </c>
      <c r="AQ34">
        <v>0</v>
      </c>
      <c r="AR34">
        <v>0</v>
      </c>
      <c r="AS34">
        <v>0</v>
      </c>
      <c r="AT34">
        <v>0</v>
      </c>
      <c r="AU34">
        <v>0</v>
      </c>
      <c r="AY34" t="s">
        <v>63</v>
      </c>
      <c r="AZ34" t="s">
        <v>303</v>
      </c>
      <c r="BA34">
        <v>0</v>
      </c>
      <c r="BC34" t="s">
        <v>282</v>
      </c>
      <c r="BF34" t="s">
        <v>300</v>
      </c>
    </row>
    <row r="35" spans="1:58" x14ac:dyDescent="0.35">
      <c r="A35" t="s">
        <v>304</v>
      </c>
      <c r="B35">
        <v>10000</v>
      </c>
      <c r="C35">
        <v>20000</v>
      </c>
      <c r="D35" s="2">
        <v>45749</v>
      </c>
      <c r="E35" t="s">
        <v>59</v>
      </c>
      <c r="F35" t="s">
        <v>305</v>
      </c>
      <c r="G35" t="s">
        <v>306</v>
      </c>
      <c r="I35">
        <v>2</v>
      </c>
      <c r="J35" t="s">
        <v>183</v>
      </c>
      <c r="K35">
        <v>92</v>
      </c>
      <c r="L35" t="s">
        <v>281</v>
      </c>
      <c r="M35">
        <v>600</v>
      </c>
      <c r="P35" s="2">
        <v>45748</v>
      </c>
      <c r="R35">
        <v>1</v>
      </c>
      <c r="S35">
        <v>600</v>
      </c>
      <c r="T35" t="s">
        <v>65</v>
      </c>
      <c r="U35">
        <v>107472350001</v>
      </c>
      <c r="V35">
        <v>0</v>
      </c>
      <c r="W35">
        <v>500</v>
      </c>
      <c r="X35">
        <v>100</v>
      </c>
      <c r="Y35">
        <v>0</v>
      </c>
      <c r="Z35">
        <v>0</v>
      </c>
      <c r="AA35">
        <v>0</v>
      </c>
      <c r="AD35">
        <v>0</v>
      </c>
      <c r="AM35">
        <v>10747235</v>
      </c>
      <c r="AN35" t="s">
        <v>282</v>
      </c>
      <c r="AP35">
        <v>0</v>
      </c>
      <c r="AQ35">
        <v>0</v>
      </c>
      <c r="AR35">
        <v>0</v>
      </c>
      <c r="AS35">
        <v>0</v>
      </c>
      <c r="AT35">
        <v>0</v>
      </c>
      <c r="AU35">
        <v>0</v>
      </c>
      <c r="AY35" t="s">
        <v>63</v>
      </c>
      <c r="AZ35" t="s">
        <v>307</v>
      </c>
      <c r="BA35">
        <v>0</v>
      </c>
      <c r="BC35" t="s">
        <v>282</v>
      </c>
      <c r="BF35" t="s">
        <v>300</v>
      </c>
    </row>
    <row r="36" spans="1:58" x14ac:dyDescent="0.35">
      <c r="A36" t="s">
        <v>308</v>
      </c>
      <c r="B36">
        <v>10000</v>
      </c>
      <c r="C36">
        <v>20000</v>
      </c>
      <c r="D36" s="2">
        <v>45749</v>
      </c>
      <c r="E36" t="s">
        <v>59</v>
      </c>
      <c r="F36" t="s">
        <v>297</v>
      </c>
      <c r="G36" t="s">
        <v>298</v>
      </c>
      <c r="I36">
        <v>2</v>
      </c>
      <c r="J36" t="s">
        <v>183</v>
      </c>
      <c r="K36">
        <v>100</v>
      </c>
      <c r="L36" t="s">
        <v>281</v>
      </c>
      <c r="M36">
        <v>20</v>
      </c>
      <c r="P36" s="2">
        <v>45748</v>
      </c>
      <c r="R36">
        <v>1</v>
      </c>
      <c r="S36">
        <v>20</v>
      </c>
      <c r="T36" t="s">
        <v>65</v>
      </c>
      <c r="U36">
        <v>107355880001</v>
      </c>
      <c r="V36">
        <v>0</v>
      </c>
      <c r="W36">
        <v>20</v>
      </c>
      <c r="X36">
        <v>0</v>
      </c>
      <c r="Y36">
        <v>0</v>
      </c>
      <c r="Z36">
        <v>0</v>
      </c>
      <c r="AA36">
        <v>0</v>
      </c>
      <c r="AD36">
        <v>0</v>
      </c>
      <c r="AM36">
        <v>10735588</v>
      </c>
      <c r="AN36" t="s">
        <v>282</v>
      </c>
      <c r="AP36">
        <v>0</v>
      </c>
      <c r="AQ36">
        <v>0</v>
      </c>
      <c r="AR36">
        <v>0</v>
      </c>
      <c r="AS36">
        <v>0</v>
      </c>
      <c r="AT36">
        <v>0</v>
      </c>
      <c r="AU36">
        <v>0</v>
      </c>
      <c r="AY36" t="s">
        <v>63</v>
      </c>
      <c r="AZ36" t="s">
        <v>309</v>
      </c>
      <c r="BA36">
        <v>0</v>
      </c>
      <c r="BC36" t="s">
        <v>282</v>
      </c>
      <c r="BF36" t="s">
        <v>310</v>
      </c>
    </row>
    <row r="37" spans="1:58" x14ac:dyDescent="0.35">
      <c r="A37" t="s">
        <v>311</v>
      </c>
      <c r="B37">
        <v>10000</v>
      </c>
      <c r="C37">
        <v>20000</v>
      </c>
      <c r="D37" s="2">
        <v>45749</v>
      </c>
      <c r="E37" t="s">
        <v>59</v>
      </c>
      <c r="F37" t="s">
        <v>302</v>
      </c>
      <c r="G37" t="s">
        <v>298</v>
      </c>
      <c r="I37">
        <v>2</v>
      </c>
      <c r="J37" t="s">
        <v>183</v>
      </c>
      <c r="K37">
        <v>100</v>
      </c>
      <c r="L37" t="s">
        <v>281</v>
      </c>
      <c r="M37">
        <v>20</v>
      </c>
      <c r="P37" s="2">
        <v>45748</v>
      </c>
      <c r="R37">
        <v>1</v>
      </c>
      <c r="S37">
        <v>20</v>
      </c>
      <c r="T37" t="s">
        <v>65</v>
      </c>
      <c r="U37">
        <v>107355890001</v>
      </c>
      <c r="V37">
        <v>0</v>
      </c>
      <c r="W37">
        <v>20</v>
      </c>
      <c r="X37">
        <v>0</v>
      </c>
      <c r="Y37">
        <v>0</v>
      </c>
      <c r="Z37">
        <v>0</v>
      </c>
      <c r="AA37">
        <v>0</v>
      </c>
      <c r="AD37">
        <v>0</v>
      </c>
      <c r="AM37">
        <v>10735589</v>
      </c>
      <c r="AN37" t="s">
        <v>282</v>
      </c>
      <c r="AP37">
        <v>0</v>
      </c>
      <c r="AQ37">
        <v>0</v>
      </c>
      <c r="AR37">
        <v>0</v>
      </c>
      <c r="AS37">
        <v>0</v>
      </c>
      <c r="AT37">
        <v>0</v>
      </c>
      <c r="AU37">
        <v>0</v>
      </c>
      <c r="AY37" t="s">
        <v>63</v>
      </c>
      <c r="AZ37" t="s">
        <v>312</v>
      </c>
      <c r="BA37">
        <v>0</v>
      </c>
      <c r="BC37" t="s">
        <v>282</v>
      </c>
      <c r="BF37" t="s">
        <v>310</v>
      </c>
    </row>
    <row r="38" spans="1:58" x14ac:dyDescent="0.35">
      <c r="A38" t="s">
        <v>313</v>
      </c>
      <c r="B38">
        <v>10000</v>
      </c>
      <c r="C38">
        <v>20000</v>
      </c>
      <c r="D38" s="2">
        <v>45749</v>
      </c>
      <c r="E38" t="s">
        <v>59</v>
      </c>
      <c r="F38" t="s">
        <v>305</v>
      </c>
      <c r="G38" t="s">
        <v>306</v>
      </c>
      <c r="I38">
        <v>2</v>
      </c>
      <c r="J38" t="s">
        <v>183</v>
      </c>
      <c r="K38">
        <v>92</v>
      </c>
      <c r="L38" t="s">
        <v>281</v>
      </c>
      <c r="M38">
        <v>20</v>
      </c>
      <c r="P38" s="2">
        <v>45748</v>
      </c>
      <c r="R38">
        <v>1</v>
      </c>
      <c r="S38">
        <v>20</v>
      </c>
      <c r="T38" t="s">
        <v>65</v>
      </c>
      <c r="U38">
        <v>107472350001</v>
      </c>
      <c r="V38">
        <v>0</v>
      </c>
      <c r="W38">
        <v>20</v>
      </c>
      <c r="X38">
        <v>0</v>
      </c>
      <c r="Y38">
        <v>0</v>
      </c>
      <c r="Z38">
        <v>0</v>
      </c>
      <c r="AA38">
        <v>0</v>
      </c>
      <c r="AD38">
        <v>0</v>
      </c>
      <c r="AM38">
        <v>10747235</v>
      </c>
      <c r="AN38" t="s">
        <v>282</v>
      </c>
      <c r="AP38">
        <v>0</v>
      </c>
      <c r="AQ38">
        <v>0</v>
      </c>
      <c r="AR38">
        <v>0</v>
      </c>
      <c r="AS38">
        <v>0</v>
      </c>
      <c r="AT38">
        <v>0</v>
      </c>
      <c r="AU38">
        <v>0</v>
      </c>
      <c r="AY38" t="s">
        <v>63</v>
      </c>
      <c r="AZ38" t="s">
        <v>314</v>
      </c>
      <c r="BA38">
        <v>0</v>
      </c>
      <c r="BC38" t="s">
        <v>282</v>
      </c>
      <c r="BF38" t="s">
        <v>310</v>
      </c>
    </row>
    <row r="39" spans="1:58" x14ac:dyDescent="0.35">
      <c r="A39" t="s">
        <v>315</v>
      </c>
      <c r="B39">
        <v>10000</v>
      </c>
      <c r="C39">
        <v>20000</v>
      </c>
      <c r="D39" s="2">
        <v>45748</v>
      </c>
      <c r="E39" t="s">
        <v>59</v>
      </c>
      <c r="F39" t="s">
        <v>316</v>
      </c>
      <c r="G39" t="s">
        <v>317</v>
      </c>
      <c r="I39">
        <v>2</v>
      </c>
      <c r="J39" t="s">
        <v>183</v>
      </c>
      <c r="K39">
        <v>73</v>
      </c>
      <c r="L39" t="s">
        <v>184</v>
      </c>
      <c r="M39">
        <v>250</v>
      </c>
      <c r="P39" s="2">
        <v>45748</v>
      </c>
      <c r="R39">
        <v>1</v>
      </c>
      <c r="S39">
        <v>250</v>
      </c>
      <c r="T39" t="s">
        <v>65</v>
      </c>
      <c r="U39" t="s">
        <v>318</v>
      </c>
      <c r="V39">
        <v>0</v>
      </c>
      <c r="W39">
        <v>250</v>
      </c>
      <c r="X39">
        <v>0</v>
      </c>
      <c r="Y39">
        <v>0</v>
      </c>
      <c r="Z39">
        <v>0</v>
      </c>
      <c r="AA39">
        <v>0</v>
      </c>
      <c r="AD39">
        <v>0</v>
      </c>
      <c r="AM39" t="s">
        <v>319</v>
      </c>
      <c r="AN39" t="s">
        <v>320</v>
      </c>
      <c r="AP39">
        <v>0</v>
      </c>
      <c r="AQ39">
        <v>0</v>
      </c>
      <c r="AR39">
        <v>0</v>
      </c>
      <c r="AS39">
        <v>0</v>
      </c>
      <c r="AT39">
        <v>0</v>
      </c>
      <c r="AU39">
        <v>0</v>
      </c>
      <c r="AY39" t="s">
        <v>63</v>
      </c>
      <c r="AZ39" t="s">
        <v>321</v>
      </c>
      <c r="BA39">
        <v>0</v>
      </c>
      <c r="BC39" t="s">
        <v>320</v>
      </c>
      <c r="BF39" t="s">
        <v>322</v>
      </c>
    </row>
    <row r="40" spans="1:58" x14ac:dyDescent="0.35">
      <c r="A40" t="s">
        <v>323</v>
      </c>
      <c r="B40">
        <v>10000</v>
      </c>
      <c r="C40">
        <v>20000</v>
      </c>
      <c r="D40" s="2">
        <v>45749</v>
      </c>
      <c r="E40" t="s">
        <v>59</v>
      </c>
      <c r="F40" s="4">
        <v>0.47629629629629627</v>
      </c>
      <c r="G40" t="s">
        <v>324</v>
      </c>
      <c r="I40">
        <v>2</v>
      </c>
      <c r="J40" t="s">
        <v>183</v>
      </c>
      <c r="K40">
        <v>92</v>
      </c>
      <c r="L40" t="s">
        <v>281</v>
      </c>
      <c r="M40">
        <v>600</v>
      </c>
      <c r="P40" s="2">
        <v>45748</v>
      </c>
      <c r="R40">
        <v>1</v>
      </c>
      <c r="S40">
        <v>600</v>
      </c>
      <c r="T40" t="s">
        <v>65</v>
      </c>
      <c r="U40">
        <v>107343730001</v>
      </c>
      <c r="V40">
        <v>0</v>
      </c>
      <c r="W40">
        <v>500</v>
      </c>
      <c r="X40">
        <v>100</v>
      </c>
      <c r="Y40">
        <v>0</v>
      </c>
      <c r="Z40">
        <v>0</v>
      </c>
      <c r="AA40">
        <v>0</v>
      </c>
      <c r="AD40">
        <v>0</v>
      </c>
      <c r="AM40">
        <v>10734373</v>
      </c>
      <c r="AN40" t="s">
        <v>282</v>
      </c>
      <c r="AP40">
        <v>0</v>
      </c>
      <c r="AQ40">
        <v>0</v>
      </c>
      <c r="AR40">
        <v>0</v>
      </c>
      <c r="AS40">
        <v>0</v>
      </c>
      <c r="AT40">
        <v>0</v>
      </c>
      <c r="AU40">
        <v>0</v>
      </c>
      <c r="AY40" t="s">
        <v>63</v>
      </c>
      <c r="AZ40" t="s">
        <v>325</v>
      </c>
      <c r="BA40">
        <v>0</v>
      </c>
      <c r="BC40" t="s">
        <v>282</v>
      </c>
      <c r="BF40" t="s">
        <v>326</v>
      </c>
    </row>
    <row r="41" spans="1:58" x14ac:dyDescent="0.35">
      <c r="A41" t="s">
        <v>327</v>
      </c>
      <c r="B41">
        <v>10000</v>
      </c>
      <c r="C41">
        <v>20000</v>
      </c>
      <c r="D41" s="2">
        <v>45749</v>
      </c>
      <c r="E41" t="s">
        <v>59</v>
      </c>
      <c r="F41" s="4">
        <v>0.47821759259259261</v>
      </c>
      <c r="G41" t="s">
        <v>324</v>
      </c>
      <c r="I41">
        <v>2</v>
      </c>
      <c r="J41" t="s">
        <v>183</v>
      </c>
      <c r="K41">
        <v>92</v>
      </c>
      <c r="L41" t="s">
        <v>281</v>
      </c>
      <c r="M41">
        <v>600</v>
      </c>
      <c r="P41" s="2">
        <v>45748</v>
      </c>
      <c r="R41">
        <v>1</v>
      </c>
      <c r="S41">
        <v>600</v>
      </c>
      <c r="T41" t="s">
        <v>65</v>
      </c>
      <c r="U41">
        <v>107343750001</v>
      </c>
      <c r="V41">
        <v>0</v>
      </c>
      <c r="W41">
        <v>500</v>
      </c>
      <c r="X41">
        <v>100</v>
      </c>
      <c r="Y41">
        <v>0</v>
      </c>
      <c r="Z41">
        <v>0</v>
      </c>
      <c r="AA41">
        <v>0</v>
      </c>
      <c r="AD41">
        <v>0</v>
      </c>
      <c r="AM41">
        <v>10734375</v>
      </c>
      <c r="AN41" t="s">
        <v>282</v>
      </c>
      <c r="AP41">
        <v>0</v>
      </c>
      <c r="AQ41">
        <v>0</v>
      </c>
      <c r="AR41">
        <v>0</v>
      </c>
      <c r="AS41">
        <v>0</v>
      </c>
      <c r="AT41">
        <v>0</v>
      </c>
      <c r="AU41">
        <v>0</v>
      </c>
      <c r="AY41" t="s">
        <v>63</v>
      </c>
      <c r="AZ41" t="s">
        <v>328</v>
      </c>
      <c r="BA41">
        <v>0</v>
      </c>
      <c r="BC41" t="s">
        <v>282</v>
      </c>
      <c r="BF41" t="s">
        <v>326</v>
      </c>
    </row>
    <row r="42" spans="1:58" x14ac:dyDescent="0.35">
      <c r="A42" t="s">
        <v>329</v>
      </c>
      <c r="B42">
        <v>10000</v>
      </c>
      <c r="C42">
        <v>20000</v>
      </c>
      <c r="D42" s="2">
        <v>45749</v>
      </c>
      <c r="E42" t="s">
        <v>59</v>
      </c>
      <c r="F42" s="4">
        <v>0.47629629629629627</v>
      </c>
      <c r="G42" t="s">
        <v>324</v>
      </c>
      <c r="I42">
        <v>2</v>
      </c>
      <c r="J42" t="s">
        <v>183</v>
      </c>
      <c r="K42">
        <v>92</v>
      </c>
      <c r="L42" t="s">
        <v>281</v>
      </c>
      <c r="M42">
        <v>20</v>
      </c>
      <c r="P42" s="2">
        <v>45748</v>
      </c>
      <c r="R42">
        <v>1</v>
      </c>
      <c r="S42">
        <v>20</v>
      </c>
      <c r="T42" t="s">
        <v>65</v>
      </c>
      <c r="U42">
        <v>107343730001</v>
      </c>
      <c r="V42">
        <v>0</v>
      </c>
      <c r="W42">
        <v>20</v>
      </c>
      <c r="X42">
        <v>0</v>
      </c>
      <c r="Y42">
        <v>0</v>
      </c>
      <c r="Z42">
        <v>0</v>
      </c>
      <c r="AA42">
        <v>0</v>
      </c>
      <c r="AD42">
        <v>0</v>
      </c>
      <c r="AM42">
        <v>10734373</v>
      </c>
      <c r="AN42" t="s">
        <v>282</v>
      </c>
      <c r="AP42">
        <v>0</v>
      </c>
      <c r="AQ42">
        <v>0</v>
      </c>
      <c r="AR42">
        <v>0</v>
      </c>
      <c r="AS42">
        <v>0</v>
      </c>
      <c r="AT42">
        <v>0</v>
      </c>
      <c r="AU42">
        <v>0</v>
      </c>
      <c r="AY42" t="s">
        <v>63</v>
      </c>
      <c r="AZ42" t="s">
        <v>330</v>
      </c>
      <c r="BA42">
        <v>0</v>
      </c>
      <c r="BC42" t="s">
        <v>282</v>
      </c>
      <c r="BF42" t="s">
        <v>331</v>
      </c>
    </row>
    <row r="43" spans="1:58" x14ac:dyDescent="0.35">
      <c r="A43" t="s">
        <v>332</v>
      </c>
      <c r="B43">
        <v>10000</v>
      </c>
      <c r="C43">
        <v>20000</v>
      </c>
      <c r="D43" s="2">
        <v>45749</v>
      </c>
      <c r="E43" t="s">
        <v>59</v>
      </c>
      <c r="F43" s="4">
        <v>0.47869212962962965</v>
      </c>
      <c r="G43" t="s">
        <v>324</v>
      </c>
      <c r="I43">
        <v>2</v>
      </c>
      <c r="J43" t="s">
        <v>183</v>
      </c>
      <c r="K43">
        <v>92</v>
      </c>
      <c r="L43" t="s">
        <v>281</v>
      </c>
      <c r="M43">
        <v>20</v>
      </c>
      <c r="P43" s="2">
        <v>45748</v>
      </c>
      <c r="R43">
        <v>1</v>
      </c>
      <c r="S43">
        <v>20</v>
      </c>
      <c r="T43" t="s">
        <v>65</v>
      </c>
      <c r="U43">
        <v>107343750001</v>
      </c>
      <c r="V43">
        <v>0</v>
      </c>
      <c r="W43">
        <v>20</v>
      </c>
      <c r="X43">
        <v>0</v>
      </c>
      <c r="Y43">
        <v>0</v>
      </c>
      <c r="Z43">
        <v>0</v>
      </c>
      <c r="AA43">
        <v>0</v>
      </c>
      <c r="AD43">
        <v>0</v>
      </c>
      <c r="AM43">
        <v>10734375</v>
      </c>
      <c r="AN43" t="s">
        <v>282</v>
      </c>
      <c r="AP43">
        <v>0</v>
      </c>
      <c r="AQ43">
        <v>0</v>
      </c>
      <c r="AR43">
        <v>0</v>
      </c>
      <c r="AS43">
        <v>0</v>
      </c>
      <c r="AT43">
        <v>0</v>
      </c>
      <c r="AU43">
        <v>0</v>
      </c>
      <c r="AY43" t="s">
        <v>63</v>
      </c>
      <c r="AZ43" t="s">
        <v>333</v>
      </c>
      <c r="BA43">
        <v>0</v>
      </c>
      <c r="BC43" t="s">
        <v>282</v>
      </c>
      <c r="BF43" t="s">
        <v>331</v>
      </c>
    </row>
    <row r="44" spans="1:58" x14ac:dyDescent="0.35">
      <c r="A44" t="s">
        <v>334</v>
      </c>
      <c r="B44">
        <v>10000</v>
      </c>
      <c r="C44">
        <v>10000</v>
      </c>
      <c r="D44" s="2">
        <v>45749</v>
      </c>
      <c r="E44" t="s">
        <v>59</v>
      </c>
      <c r="F44" t="s">
        <v>214</v>
      </c>
      <c r="G44" t="s">
        <v>215</v>
      </c>
      <c r="I44">
        <v>1</v>
      </c>
      <c r="J44" t="s">
        <v>183</v>
      </c>
      <c r="K44">
        <v>78</v>
      </c>
      <c r="L44" t="s">
        <v>216</v>
      </c>
      <c r="M44" s="3">
        <v>1000</v>
      </c>
      <c r="P44" s="2">
        <v>45748</v>
      </c>
      <c r="R44">
        <v>3</v>
      </c>
      <c r="S44" s="3">
        <v>3000</v>
      </c>
      <c r="T44" t="s">
        <v>65</v>
      </c>
      <c r="U44">
        <v>4.4017008600401997E+17</v>
      </c>
      <c r="V44">
        <v>0</v>
      </c>
      <c r="W44" s="3">
        <v>3000</v>
      </c>
      <c r="X44">
        <v>0</v>
      </c>
      <c r="Y44">
        <v>0</v>
      </c>
      <c r="Z44">
        <v>0</v>
      </c>
      <c r="AA44">
        <v>0</v>
      </c>
      <c r="AD44">
        <v>0</v>
      </c>
      <c r="AM44">
        <v>44017008600402</v>
      </c>
      <c r="AN44" t="s">
        <v>217</v>
      </c>
      <c r="AP44">
        <v>0</v>
      </c>
      <c r="AQ44">
        <v>0</v>
      </c>
      <c r="AR44">
        <v>0</v>
      </c>
      <c r="AS44">
        <v>0</v>
      </c>
      <c r="AT44">
        <v>0</v>
      </c>
      <c r="AU44">
        <v>0</v>
      </c>
      <c r="AY44" t="s">
        <v>63</v>
      </c>
      <c r="AZ44" t="s">
        <v>335</v>
      </c>
      <c r="BA44">
        <v>0</v>
      </c>
      <c r="BC44" t="s">
        <v>217</v>
      </c>
      <c r="BF44" t="s">
        <v>336</v>
      </c>
    </row>
    <row r="45" spans="1:58" x14ac:dyDescent="0.35">
      <c r="A45" t="s">
        <v>337</v>
      </c>
      <c r="B45">
        <v>10000</v>
      </c>
      <c r="C45">
        <v>10000</v>
      </c>
      <c r="D45" s="2">
        <v>45749</v>
      </c>
      <c r="E45" t="s">
        <v>59</v>
      </c>
      <c r="F45" t="s">
        <v>338</v>
      </c>
      <c r="G45" t="s">
        <v>339</v>
      </c>
      <c r="I45">
        <v>1</v>
      </c>
      <c r="J45" t="s">
        <v>183</v>
      </c>
      <c r="K45">
        <v>65</v>
      </c>
      <c r="L45" t="s">
        <v>340</v>
      </c>
      <c r="M45" s="3">
        <v>8000</v>
      </c>
      <c r="P45" s="2">
        <v>45748</v>
      </c>
      <c r="R45">
        <v>1</v>
      </c>
      <c r="S45" s="3">
        <v>8000</v>
      </c>
      <c r="T45" t="s">
        <v>65</v>
      </c>
      <c r="U45" t="s">
        <v>341</v>
      </c>
      <c r="V45">
        <v>0</v>
      </c>
      <c r="W45" s="3">
        <v>8000</v>
      </c>
      <c r="X45">
        <v>0</v>
      </c>
      <c r="Y45">
        <v>0</v>
      </c>
      <c r="Z45">
        <v>0</v>
      </c>
      <c r="AA45">
        <v>0</v>
      </c>
      <c r="AD45">
        <v>0</v>
      </c>
      <c r="AM45" t="s">
        <v>342</v>
      </c>
      <c r="AN45" t="s">
        <v>343</v>
      </c>
      <c r="AP45">
        <v>0</v>
      </c>
      <c r="AQ45">
        <v>0</v>
      </c>
      <c r="AR45">
        <v>0</v>
      </c>
      <c r="AS45">
        <v>0</v>
      </c>
      <c r="AT45">
        <v>0</v>
      </c>
      <c r="AU45">
        <v>0</v>
      </c>
      <c r="AY45" t="s">
        <v>63</v>
      </c>
      <c r="AZ45" t="s">
        <v>344</v>
      </c>
      <c r="BA45">
        <v>0</v>
      </c>
      <c r="BC45" t="s">
        <v>343</v>
      </c>
      <c r="BF45" t="s">
        <v>345</v>
      </c>
    </row>
    <row r="46" spans="1:58" x14ac:dyDescent="0.35">
      <c r="A46" t="s">
        <v>346</v>
      </c>
      <c r="B46">
        <v>10000</v>
      </c>
      <c r="C46">
        <v>10000</v>
      </c>
      <c r="D46" s="2">
        <v>45749</v>
      </c>
      <c r="E46" t="s">
        <v>59</v>
      </c>
      <c r="F46" s="4">
        <v>0.47379629629629627</v>
      </c>
      <c r="G46" t="s">
        <v>339</v>
      </c>
      <c r="I46">
        <v>1</v>
      </c>
      <c r="J46" t="s">
        <v>183</v>
      </c>
      <c r="K46">
        <v>65</v>
      </c>
      <c r="L46" t="s">
        <v>340</v>
      </c>
      <c r="M46" s="3">
        <v>8000</v>
      </c>
      <c r="P46" s="2">
        <v>45748</v>
      </c>
      <c r="R46">
        <v>1</v>
      </c>
      <c r="S46" s="3">
        <v>8000</v>
      </c>
      <c r="T46" t="s">
        <v>65</v>
      </c>
      <c r="U46" t="s">
        <v>347</v>
      </c>
      <c r="V46">
        <v>0</v>
      </c>
      <c r="W46" s="3">
        <v>8000</v>
      </c>
      <c r="X46">
        <v>0</v>
      </c>
      <c r="Y46">
        <v>0</v>
      </c>
      <c r="Z46">
        <v>0</v>
      </c>
      <c r="AA46">
        <v>0</v>
      </c>
      <c r="AD46">
        <v>0</v>
      </c>
      <c r="AM46" t="s">
        <v>348</v>
      </c>
      <c r="AN46" t="s">
        <v>343</v>
      </c>
      <c r="AP46">
        <v>0</v>
      </c>
      <c r="AQ46">
        <v>0</v>
      </c>
      <c r="AR46">
        <v>0</v>
      </c>
      <c r="AS46">
        <v>0</v>
      </c>
      <c r="AT46">
        <v>0</v>
      </c>
      <c r="AU46">
        <v>0</v>
      </c>
      <c r="AY46" t="s">
        <v>63</v>
      </c>
      <c r="AZ46" t="s">
        <v>349</v>
      </c>
      <c r="BA46">
        <v>0</v>
      </c>
      <c r="BC46" t="s">
        <v>343</v>
      </c>
      <c r="BF46" t="s">
        <v>345</v>
      </c>
    </row>
    <row r="47" spans="1:58" x14ac:dyDescent="0.35">
      <c r="A47" t="s">
        <v>350</v>
      </c>
      <c r="B47">
        <v>10000</v>
      </c>
      <c r="C47">
        <v>10000</v>
      </c>
      <c r="D47" s="2">
        <v>45749</v>
      </c>
      <c r="E47" t="s">
        <v>59</v>
      </c>
      <c r="F47" t="s">
        <v>207</v>
      </c>
      <c r="G47" t="s">
        <v>351</v>
      </c>
      <c r="I47">
        <v>1</v>
      </c>
      <c r="J47" t="s">
        <v>183</v>
      </c>
      <c r="K47">
        <v>82</v>
      </c>
      <c r="L47" t="s">
        <v>352</v>
      </c>
      <c r="M47" s="3">
        <v>12000</v>
      </c>
      <c r="P47" s="2">
        <v>45748</v>
      </c>
      <c r="R47">
        <v>5</v>
      </c>
      <c r="S47" s="3">
        <v>60000</v>
      </c>
      <c r="T47" t="s">
        <v>65</v>
      </c>
      <c r="U47" t="s">
        <v>353</v>
      </c>
      <c r="V47">
        <v>0</v>
      </c>
      <c r="W47" s="3">
        <v>60000</v>
      </c>
      <c r="X47">
        <v>0</v>
      </c>
      <c r="Y47">
        <v>0</v>
      </c>
      <c r="Z47">
        <v>0</v>
      </c>
      <c r="AA47">
        <v>0</v>
      </c>
      <c r="AD47">
        <v>0</v>
      </c>
      <c r="AM47" t="s">
        <v>354</v>
      </c>
      <c r="AN47" t="s">
        <v>355</v>
      </c>
      <c r="AP47">
        <v>0</v>
      </c>
      <c r="AQ47">
        <v>0</v>
      </c>
      <c r="AR47">
        <v>0</v>
      </c>
      <c r="AS47">
        <v>0</v>
      </c>
      <c r="AT47">
        <v>0</v>
      </c>
      <c r="AU47">
        <v>0</v>
      </c>
      <c r="AY47" t="s">
        <v>63</v>
      </c>
      <c r="AZ47" t="s">
        <v>356</v>
      </c>
      <c r="BA47">
        <v>0</v>
      </c>
      <c r="BC47" t="s">
        <v>355</v>
      </c>
      <c r="BF47" t="s">
        <v>357</v>
      </c>
    </row>
    <row r="48" spans="1:58" x14ac:dyDescent="0.35">
      <c r="A48" t="s">
        <v>97</v>
      </c>
      <c r="B48">
        <v>10000</v>
      </c>
      <c r="C48">
        <v>10000</v>
      </c>
      <c r="D48" s="2">
        <v>45751</v>
      </c>
      <c r="E48" t="s">
        <v>59</v>
      </c>
      <c r="F48" t="s">
        <v>98</v>
      </c>
      <c r="G48">
        <v>10620258022</v>
      </c>
      <c r="I48">
        <v>1</v>
      </c>
      <c r="J48" t="s">
        <v>183</v>
      </c>
      <c r="K48">
        <v>79</v>
      </c>
      <c r="L48" t="s">
        <v>92</v>
      </c>
      <c r="M48">
        <v>40</v>
      </c>
      <c r="P48" s="2">
        <v>45748</v>
      </c>
      <c r="R48">
        <v>550</v>
      </c>
      <c r="S48" s="3">
        <v>22000</v>
      </c>
      <c r="T48" t="s">
        <v>65</v>
      </c>
      <c r="U48" t="s">
        <v>100</v>
      </c>
      <c r="V48">
        <v>0</v>
      </c>
      <c r="W48" s="3">
        <v>5000</v>
      </c>
      <c r="X48" s="3">
        <v>17000</v>
      </c>
      <c r="Y48">
        <v>0</v>
      </c>
      <c r="Z48">
        <v>0</v>
      </c>
      <c r="AA48">
        <v>0</v>
      </c>
      <c r="AD48">
        <v>0</v>
      </c>
      <c r="AM48" t="s">
        <v>101</v>
      </c>
      <c r="AN48" t="s">
        <v>95</v>
      </c>
      <c r="AP48">
        <v>0</v>
      </c>
      <c r="AQ48">
        <v>0</v>
      </c>
      <c r="AR48">
        <v>0</v>
      </c>
      <c r="AS48">
        <v>0</v>
      </c>
      <c r="AT48">
        <v>0</v>
      </c>
      <c r="AU48">
        <v>0</v>
      </c>
      <c r="AY48" t="s">
        <v>63</v>
      </c>
      <c r="AZ48" t="s">
        <v>4447</v>
      </c>
      <c r="BA48">
        <v>0</v>
      </c>
      <c r="BC48" t="s">
        <v>95</v>
      </c>
      <c r="BF48" t="s">
        <v>102</v>
      </c>
    </row>
    <row r="49" spans="1:58" x14ac:dyDescent="0.35">
      <c r="A49" t="s">
        <v>103</v>
      </c>
      <c r="B49">
        <v>10000</v>
      </c>
      <c r="C49">
        <v>10000</v>
      </c>
      <c r="D49" s="2">
        <v>45751</v>
      </c>
      <c r="E49" t="s">
        <v>59</v>
      </c>
      <c r="F49" t="s">
        <v>104</v>
      </c>
      <c r="G49">
        <v>10656256095</v>
      </c>
      <c r="I49">
        <v>1</v>
      </c>
      <c r="J49" t="s">
        <v>183</v>
      </c>
      <c r="K49">
        <v>79</v>
      </c>
      <c r="L49" t="s">
        <v>92</v>
      </c>
      <c r="M49">
        <v>540</v>
      </c>
      <c r="P49" s="2">
        <v>45748</v>
      </c>
      <c r="R49">
        <v>176</v>
      </c>
      <c r="S49" s="3">
        <v>95040</v>
      </c>
      <c r="T49" t="s">
        <v>65</v>
      </c>
      <c r="U49" t="s">
        <v>106</v>
      </c>
      <c r="V49">
        <v>0</v>
      </c>
      <c r="W49" s="3">
        <v>80000</v>
      </c>
      <c r="X49" s="3">
        <v>15040</v>
      </c>
      <c r="Y49">
        <v>0</v>
      </c>
      <c r="Z49">
        <v>0</v>
      </c>
      <c r="AA49">
        <v>0</v>
      </c>
      <c r="AD49">
        <v>0</v>
      </c>
      <c r="AM49" t="s">
        <v>107</v>
      </c>
      <c r="AN49" t="s">
        <v>108</v>
      </c>
      <c r="AP49">
        <v>0</v>
      </c>
      <c r="AQ49">
        <v>0</v>
      </c>
      <c r="AR49">
        <v>0</v>
      </c>
      <c r="AS49">
        <v>0</v>
      </c>
      <c r="AT49">
        <v>0</v>
      </c>
      <c r="AU49">
        <v>0</v>
      </c>
      <c r="AY49" t="s">
        <v>63</v>
      </c>
      <c r="AZ49" t="s">
        <v>4448</v>
      </c>
      <c r="BA49">
        <v>0</v>
      </c>
      <c r="BC49" t="s">
        <v>108</v>
      </c>
      <c r="BF49" t="s">
        <v>109</v>
      </c>
    </row>
    <row r="50" spans="1:58" x14ac:dyDescent="0.35">
      <c r="A50" t="s">
        <v>110</v>
      </c>
      <c r="B50">
        <v>10000</v>
      </c>
      <c r="C50">
        <v>10000</v>
      </c>
      <c r="D50" s="2">
        <v>45755</v>
      </c>
      <c r="E50" t="s">
        <v>59</v>
      </c>
      <c r="F50" t="s">
        <v>111</v>
      </c>
      <c r="G50">
        <v>10656256095</v>
      </c>
      <c r="I50">
        <v>1</v>
      </c>
      <c r="J50" t="s">
        <v>183</v>
      </c>
      <c r="K50">
        <v>79</v>
      </c>
      <c r="L50" t="s">
        <v>92</v>
      </c>
      <c r="M50">
        <v>540</v>
      </c>
      <c r="P50" s="2">
        <v>45748</v>
      </c>
      <c r="R50">
        <v>176</v>
      </c>
      <c r="S50" s="3">
        <v>95040</v>
      </c>
      <c r="T50" t="s">
        <v>65</v>
      </c>
      <c r="U50" t="s">
        <v>112</v>
      </c>
      <c r="V50">
        <v>0</v>
      </c>
      <c r="W50" s="3">
        <v>80000</v>
      </c>
      <c r="X50" s="3">
        <v>15040</v>
      </c>
      <c r="Y50">
        <v>0</v>
      </c>
      <c r="Z50">
        <v>0</v>
      </c>
      <c r="AA50">
        <v>0</v>
      </c>
      <c r="AD50">
        <v>0</v>
      </c>
      <c r="AM50" t="s">
        <v>113</v>
      </c>
      <c r="AN50" t="s">
        <v>108</v>
      </c>
      <c r="AP50">
        <v>0</v>
      </c>
      <c r="AQ50">
        <v>0</v>
      </c>
      <c r="AR50">
        <v>0</v>
      </c>
      <c r="AS50">
        <v>0</v>
      </c>
      <c r="AT50">
        <v>0</v>
      </c>
      <c r="AU50">
        <v>0</v>
      </c>
      <c r="AY50" t="s">
        <v>63</v>
      </c>
      <c r="AZ50" t="s">
        <v>4449</v>
      </c>
      <c r="BA50">
        <v>0</v>
      </c>
      <c r="BC50" t="s">
        <v>108</v>
      </c>
      <c r="BF50" t="s">
        <v>114</v>
      </c>
    </row>
    <row r="51" spans="1:58" x14ac:dyDescent="0.35">
      <c r="A51" t="s">
        <v>115</v>
      </c>
      <c r="B51">
        <v>10000</v>
      </c>
      <c r="C51">
        <v>10000</v>
      </c>
      <c r="D51" s="2">
        <v>45754</v>
      </c>
      <c r="E51" t="s">
        <v>116</v>
      </c>
      <c r="F51" t="s">
        <v>117</v>
      </c>
      <c r="G51" t="s">
        <v>118</v>
      </c>
      <c r="I51">
        <v>1</v>
      </c>
      <c r="J51" t="s">
        <v>183</v>
      </c>
      <c r="K51">
        <v>79</v>
      </c>
      <c r="L51" t="s">
        <v>92</v>
      </c>
      <c r="M51" s="3">
        <v>1142</v>
      </c>
      <c r="P51" s="2">
        <v>45748</v>
      </c>
      <c r="R51">
        <v>297</v>
      </c>
      <c r="S51" s="3">
        <v>339174</v>
      </c>
      <c r="T51" t="s">
        <v>65</v>
      </c>
      <c r="U51" t="s">
        <v>120</v>
      </c>
      <c r="V51">
        <v>0</v>
      </c>
      <c r="W51" s="3">
        <v>330000</v>
      </c>
      <c r="X51" s="3">
        <v>9174</v>
      </c>
      <c r="Y51">
        <v>0</v>
      </c>
      <c r="Z51">
        <v>0</v>
      </c>
      <c r="AA51">
        <v>0</v>
      </c>
      <c r="AD51">
        <v>0</v>
      </c>
      <c r="AM51" t="s">
        <v>121</v>
      </c>
      <c r="AN51" t="s">
        <v>108</v>
      </c>
      <c r="AP51">
        <v>0</v>
      </c>
      <c r="AQ51">
        <v>0</v>
      </c>
      <c r="AR51">
        <v>0</v>
      </c>
      <c r="AS51">
        <v>0</v>
      </c>
      <c r="AT51">
        <v>0</v>
      </c>
      <c r="AU51">
        <v>0</v>
      </c>
      <c r="AY51" t="s">
        <v>63</v>
      </c>
      <c r="AZ51" t="s">
        <v>4450</v>
      </c>
      <c r="BA51">
        <v>0</v>
      </c>
      <c r="BC51" t="s">
        <v>108</v>
      </c>
      <c r="BF51" t="s">
        <v>122</v>
      </c>
    </row>
    <row r="52" spans="1:58" x14ac:dyDescent="0.35">
      <c r="A52" t="s">
        <v>123</v>
      </c>
      <c r="B52">
        <v>10000</v>
      </c>
      <c r="C52">
        <v>10000</v>
      </c>
      <c r="D52" s="2">
        <v>45751</v>
      </c>
      <c r="E52" t="s">
        <v>59</v>
      </c>
      <c r="F52" t="s">
        <v>124</v>
      </c>
      <c r="G52">
        <v>10620258022</v>
      </c>
      <c r="I52">
        <v>1</v>
      </c>
      <c r="J52" t="s">
        <v>183</v>
      </c>
      <c r="K52">
        <v>79</v>
      </c>
      <c r="L52" t="s">
        <v>92</v>
      </c>
      <c r="M52">
        <v>417</v>
      </c>
      <c r="P52" s="2">
        <v>45748</v>
      </c>
      <c r="R52">
        <v>36</v>
      </c>
      <c r="S52" s="3">
        <v>15012</v>
      </c>
      <c r="T52" t="s">
        <v>65</v>
      </c>
      <c r="U52" t="s">
        <v>125</v>
      </c>
      <c r="V52">
        <v>0</v>
      </c>
      <c r="W52" s="3">
        <v>10000</v>
      </c>
      <c r="X52" s="3">
        <v>5012</v>
      </c>
      <c r="Y52">
        <v>0</v>
      </c>
      <c r="Z52">
        <v>0</v>
      </c>
      <c r="AA52">
        <v>0</v>
      </c>
      <c r="AD52">
        <v>0</v>
      </c>
      <c r="AM52" t="s">
        <v>126</v>
      </c>
      <c r="AN52" t="s">
        <v>95</v>
      </c>
      <c r="AP52">
        <v>0</v>
      </c>
      <c r="AQ52">
        <v>0</v>
      </c>
      <c r="AR52">
        <v>0</v>
      </c>
      <c r="AS52">
        <v>0</v>
      </c>
      <c r="AT52">
        <v>0</v>
      </c>
      <c r="AU52">
        <v>0</v>
      </c>
      <c r="AY52" t="s">
        <v>63</v>
      </c>
      <c r="AZ52" t="s">
        <v>6612</v>
      </c>
      <c r="BA52">
        <v>0</v>
      </c>
      <c r="BC52" t="s">
        <v>95</v>
      </c>
      <c r="BF52" t="s">
        <v>127</v>
      </c>
    </row>
    <row r="53" spans="1:58" x14ac:dyDescent="0.35">
      <c r="A53" t="s">
        <v>358</v>
      </c>
      <c r="B53">
        <v>10000</v>
      </c>
      <c r="C53">
        <v>10000</v>
      </c>
      <c r="D53" s="2">
        <v>45749</v>
      </c>
      <c r="E53" t="s">
        <v>59</v>
      </c>
      <c r="F53" t="s">
        <v>359</v>
      </c>
      <c r="G53" t="s">
        <v>159</v>
      </c>
      <c r="I53">
        <v>1</v>
      </c>
      <c r="J53" t="s">
        <v>183</v>
      </c>
      <c r="K53">
        <v>72</v>
      </c>
      <c r="L53" t="s">
        <v>161</v>
      </c>
      <c r="M53" s="3">
        <v>3750</v>
      </c>
      <c r="P53" s="2">
        <v>45748</v>
      </c>
      <c r="R53">
        <v>4</v>
      </c>
      <c r="S53" s="3">
        <v>15000</v>
      </c>
      <c r="T53" t="s">
        <v>65</v>
      </c>
      <c r="U53">
        <v>5000443890001</v>
      </c>
      <c r="V53">
        <v>0</v>
      </c>
      <c r="W53" s="3">
        <v>12000</v>
      </c>
      <c r="X53" s="3">
        <v>3000</v>
      </c>
      <c r="Y53">
        <v>0</v>
      </c>
      <c r="Z53">
        <v>0</v>
      </c>
      <c r="AA53">
        <v>0</v>
      </c>
      <c r="AD53">
        <v>0</v>
      </c>
      <c r="AM53">
        <v>500044389</v>
      </c>
      <c r="AN53" t="s">
        <v>162</v>
      </c>
      <c r="AP53">
        <v>0</v>
      </c>
      <c r="AQ53">
        <v>0</v>
      </c>
      <c r="AR53">
        <v>0</v>
      </c>
      <c r="AS53">
        <v>0</v>
      </c>
      <c r="AT53">
        <v>0</v>
      </c>
      <c r="AU53">
        <v>0</v>
      </c>
      <c r="AY53" t="s">
        <v>63</v>
      </c>
      <c r="AZ53" t="s">
        <v>360</v>
      </c>
      <c r="BA53">
        <v>0</v>
      </c>
      <c r="BC53" t="s">
        <v>162</v>
      </c>
      <c r="BF53" t="s">
        <v>361</v>
      </c>
    </row>
    <row r="54" spans="1:58" x14ac:dyDescent="0.35">
      <c r="A54" t="s">
        <v>362</v>
      </c>
      <c r="B54">
        <v>10000</v>
      </c>
      <c r="C54">
        <v>10000</v>
      </c>
      <c r="D54" s="2">
        <v>45749</v>
      </c>
      <c r="E54" t="s">
        <v>59</v>
      </c>
      <c r="F54" t="s">
        <v>359</v>
      </c>
      <c r="G54" t="s">
        <v>159</v>
      </c>
      <c r="I54">
        <v>1</v>
      </c>
      <c r="J54" t="s">
        <v>183</v>
      </c>
      <c r="K54">
        <v>72</v>
      </c>
      <c r="L54" t="s">
        <v>161</v>
      </c>
      <c r="M54" s="3">
        <v>1750</v>
      </c>
      <c r="P54" s="2">
        <v>45748</v>
      </c>
      <c r="R54">
        <v>4</v>
      </c>
      <c r="S54" s="3">
        <v>7000</v>
      </c>
      <c r="T54" t="s">
        <v>65</v>
      </c>
      <c r="U54">
        <v>5000514790001</v>
      </c>
      <c r="V54">
        <v>0</v>
      </c>
      <c r="W54" s="3">
        <v>5000</v>
      </c>
      <c r="X54" s="3">
        <v>2000</v>
      </c>
      <c r="Y54">
        <v>0</v>
      </c>
      <c r="Z54">
        <v>0</v>
      </c>
      <c r="AA54">
        <v>0</v>
      </c>
      <c r="AD54">
        <v>0</v>
      </c>
      <c r="AM54">
        <v>500051479</v>
      </c>
      <c r="AN54" t="s">
        <v>162</v>
      </c>
      <c r="AP54">
        <v>0</v>
      </c>
      <c r="AQ54">
        <v>0</v>
      </c>
      <c r="AR54">
        <v>0</v>
      </c>
      <c r="AS54">
        <v>0</v>
      </c>
      <c r="AT54">
        <v>0</v>
      </c>
      <c r="AU54">
        <v>0</v>
      </c>
      <c r="AY54" t="s">
        <v>63</v>
      </c>
      <c r="AZ54" t="s">
        <v>363</v>
      </c>
      <c r="BA54">
        <v>0</v>
      </c>
      <c r="BC54" t="s">
        <v>162</v>
      </c>
      <c r="BF54" t="s">
        <v>361</v>
      </c>
    </row>
    <row r="55" spans="1:58" x14ac:dyDescent="0.35">
      <c r="A55" t="s">
        <v>364</v>
      </c>
      <c r="B55">
        <v>10000</v>
      </c>
      <c r="C55">
        <v>10000</v>
      </c>
      <c r="D55" s="2">
        <v>45749</v>
      </c>
      <c r="E55" t="s">
        <v>59</v>
      </c>
      <c r="F55" t="s">
        <v>359</v>
      </c>
      <c r="G55" t="s">
        <v>159</v>
      </c>
      <c r="I55">
        <v>1</v>
      </c>
      <c r="J55" t="s">
        <v>183</v>
      </c>
      <c r="K55">
        <v>72</v>
      </c>
      <c r="L55" t="s">
        <v>161</v>
      </c>
      <c r="M55" s="3">
        <v>2000</v>
      </c>
      <c r="P55" s="2">
        <v>45748</v>
      </c>
      <c r="R55">
        <v>4</v>
      </c>
      <c r="S55" s="3">
        <v>8000</v>
      </c>
      <c r="T55" t="s">
        <v>65</v>
      </c>
      <c r="U55">
        <v>5000514800001</v>
      </c>
      <c r="V55">
        <v>0</v>
      </c>
      <c r="W55" s="3">
        <v>6000</v>
      </c>
      <c r="X55" s="3">
        <v>2000</v>
      </c>
      <c r="Y55">
        <v>0</v>
      </c>
      <c r="Z55">
        <v>0</v>
      </c>
      <c r="AA55">
        <v>0</v>
      </c>
      <c r="AD55">
        <v>0</v>
      </c>
      <c r="AM55">
        <v>500051480</v>
      </c>
      <c r="AN55" t="s">
        <v>162</v>
      </c>
      <c r="AP55">
        <v>0</v>
      </c>
      <c r="AQ55">
        <v>0</v>
      </c>
      <c r="AR55">
        <v>0</v>
      </c>
      <c r="AS55">
        <v>0</v>
      </c>
      <c r="AT55">
        <v>0</v>
      </c>
      <c r="AU55">
        <v>0</v>
      </c>
      <c r="AY55" t="s">
        <v>63</v>
      </c>
      <c r="AZ55" t="s">
        <v>365</v>
      </c>
      <c r="BA55">
        <v>0</v>
      </c>
      <c r="BC55" t="s">
        <v>162</v>
      </c>
      <c r="BF55" t="s">
        <v>361</v>
      </c>
    </row>
    <row r="56" spans="1:58" x14ac:dyDescent="0.35">
      <c r="A56" t="s">
        <v>366</v>
      </c>
      <c r="B56">
        <v>10000</v>
      </c>
      <c r="C56">
        <v>20000</v>
      </c>
      <c r="D56" s="2">
        <v>45748</v>
      </c>
      <c r="E56" t="s">
        <v>59</v>
      </c>
      <c r="F56" t="s">
        <v>367</v>
      </c>
      <c r="G56" t="s">
        <v>159</v>
      </c>
      <c r="I56">
        <v>2</v>
      </c>
      <c r="J56" t="s">
        <v>183</v>
      </c>
      <c r="K56">
        <v>71</v>
      </c>
      <c r="L56" t="s">
        <v>368</v>
      </c>
      <c r="M56">
        <v>625</v>
      </c>
      <c r="P56" s="2">
        <v>45748</v>
      </c>
      <c r="R56">
        <v>8</v>
      </c>
      <c r="S56" s="3">
        <v>5000</v>
      </c>
      <c r="T56" t="s">
        <v>65</v>
      </c>
      <c r="U56">
        <v>5000562920001</v>
      </c>
      <c r="V56">
        <v>0</v>
      </c>
      <c r="W56" s="3">
        <v>5000</v>
      </c>
      <c r="X56">
        <v>0</v>
      </c>
      <c r="Y56">
        <v>0</v>
      </c>
      <c r="Z56">
        <v>0</v>
      </c>
      <c r="AA56">
        <v>0</v>
      </c>
      <c r="AD56">
        <v>0</v>
      </c>
      <c r="AM56">
        <v>500056292</v>
      </c>
      <c r="AN56" t="s">
        <v>162</v>
      </c>
      <c r="AP56">
        <v>0</v>
      </c>
      <c r="AQ56">
        <v>0</v>
      </c>
      <c r="AR56">
        <v>0</v>
      </c>
      <c r="AS56">
        <v>0</v>
      </c>
      <c r="AT56">
        <v>0</v>
      </c>
      <c r="AU56">
        <v>0</v>
      </c>
      <c r="AY56" t="s">
        <v>63</v>
      </c>
      <c r="AZ56" t="s">
        <v>369</v>
      </c>
      <c r="BA56">
        <v>0</v>
      </c>
      <c r="BC56" t="s">
        <v>162</v>
      </c>
      <c r="BF56" t="s">
        <v>361</v>
      </c>
    </row>
    <row r="57" spans="1:58" x14ac:dyDescent="0.35">
      <c r="A57" t="s">
        <v>370</v>
      </c>
      <c r="B57">
        <v>10000</v>
      </c>
      <c r="C57">
        <v>20000</v>
      </c>
      <c r="D57" s="2">
        <v>45748</v>
      </c>
      <c r="E57" t="s">
        <v>59</v>
      </c>
      <c r="F57" t="s">
        <v>371</v>
      </c>
      <c r="G57" t="s">
        <v>159</v>
      </c>
      <c r="I57">
        <v>2</v>
      </c>
      <c r="J57" t="s">
        <v>183</v>
      </c>
      <c r="K57">
        <v>71</v>
      </c>
      <c r="L57" t="s">
        <v>368</v>
      </c>
      <c r="M57">
        <v>750</v>
      </c>
      <c r="P57" s="2">
        <v>45748</v>
      </c>
      <c r="R57">
        <v>8</v>
      </c>
      <c r="S57" s="3">
        <v>6000</v>
      </c>
      <c r="T57" t="s">
        <v>65</v>
      </c>
      <c r="U57">
        <v>5000579950001</v>
      </c>
      <c r="V57">
        <v>0</v>
      </c>
      <c r="W57" s="3">
        <v>6000</v>
      </c>
      <c r="X57">
        <v>0</v>
      </c>
      <c r="Y57">
        <v>0</v>
      </c>
      <c r="Z57">
        <v>0</v>
      </c>
      <c r="AA57">
        <v>0</v>
      </c>
      <c r="AD57">
        <v>0</v>
      </c>
      <c r="AM57">
        <v>500057995</v>
      </c>
      <c r="AN57" t="s">
        <v>162</v>
      </c>
      <c r="AP57">
        <v>0</v>
      </c>
      <c r="AQ57">
        <v>0</v>
      </c>
      <c r="AR57">
        <v>0</v>
      </c>
      <c r="AS57">
        <v>0</v>
      </c>
      <c r="AT57">
        <v>0</v>
      </c>
      <c r="AU57">
        <v>0</v>
      </c>
      <c r="AY57" t="s">
        <v>63</v>
      </c>
      <c r="AZ57" t="s">
        <v>372</v>
      </c>
      <c r="BA57">
        <v>0</v>
      </c>
      <c r="BC57" t="s">
        <v>162</v>
      </c>
      <c r="BF57" t="s">
        <v>361</v>
      </c>
    </row>
    <row r="58" spans="1:58" x14ac:dyDescent="0.35">
      <c r="A58" t="s">
        <v>373</v>
      </c>
      <c r="B58">
        <v>10000</v>
      </c>
      <c r="C58">
        <v>20000</v>
      </c>
      <c r="D58" s="2">
        <v>45749</v>
      </c>
      <c r="E58" t="s">
        <v>59</v>
      </c>
      <c r="F58" t="s">
        <v>374</v>
      </c>
      <c r="G58" t="s">
        <v>159</v>
      </c>
      <c r="I58">
        <v>2</v>
      </c>
      <c r="J58" t="s">
        <v>183</v>
      </c>
      <c r="K58">
        <v>71</v>
      </c>
      <c r="L58" t="s">
        <v>368</v>
      </c>
      <c r="M58">
        <v>167</v>
      </c>
      <c r="P58" s="2">
        <v>45748</v>
      </c>
      <c r="R58">
        <v>6</v>
      </c>
      <c r="S58" s="3">
        <v>1002</v>
      </c>
      <c r="T58" t="s">
        <v>65</v>
      </c>
      <c r="U58">
        <v>5000514720001</v>
      </c>
      <c r="V58">
        <v>0</v>
      </c>
      <c r="W58" s="3">
        <v>1000</v>
      </c>
      <c r="X58">
        <v>2</v>
      </c>
      <c r="Y58">
        <v>0</v>
      </c>
      <c r="Z58">
        <v>0</v>
      </c>
      <c r="AA58">
        <v>0</v>
      </c>
      <c r="AD58">
        <v>0</v>
      </c>
      <c r="AM58">
        <v>500051472</v>
      </c>
      <c r="AN58" t="s">
        <v>162</v>
      </c>
      <c r="AP58">
        <v>0</v>
      </c>
      <c r="AQ58">
        <v>0</v>
      </c>
      <c r="AR58">
        <v>0</v>
      </c>
      <c r="AS58">
        <v>0</v>
      </c>
      <c r="AT58">
        <v>0</v>
      </c>
      <c r="AU58">
        <v>0</v>
      </c>
      <c r="AY58" t="s">
        <v>63</v>
      </c>
      <c r="AZ58" t="s">
        <v>375</v>
      </c>
      <c r="BA58">
        <v>0</v>
      </c>
      <c r="BC58" t="s">
        <v>162</v>
      </c>
      <c r="BF58" t="s">
        <v>376</v>
      </c>
    </row>
    <row r="59" spans="1:58" x14ac:dyDescent="0.35">
      <c r="A59" t="s">
        <v>377</v>
      </c>
      <c r="B59">
        <v>10000</v>
      </c>
      <c r="C59">
        <v>20000</v>
      </c>
      <c r="D59" s="2">
        <v>45749</v>
      </c>
      <c r="E59" t="s">
        <v>59</v>
      </c>
      <c r="F59" t="s">
        <v>374</v>
      </c>
      <c r="G59" t="s">
        <v>159</v>
      </c>
      <c r="I59">
        <v>2</v>
      </c>
      <c r="J59" t="s">
        <v>183</v>
      </c>
      <c r="K59">
        <v>71</v>
      </c>
      <c r="L59" t="s">
        <v>368</v>
      </c>
      <c r="M59">
        <v>834</v>
      </c>
      <c r="P59" s="2">
        <v>45748</v>
      </c>
      <c r="R59">
        <v>6</v>
      </c>
      <c r="S59" s="3">
        <v>5004</v>
      </c>
      <c r="T59" t="s">
        <v>65</v>
      </c>
      <c r="U59">
        <v>5000514730001</v>
      </c>
      <c r="V59">
        <v>0</v>
      </c>
      <c r="W59" s="3">
        <v>5000</v>
      </c>
      <c r="X59">
        <v>4</v>
      </c>
      <c r="Y59">
        <v>0</v>
      </c>
      <c r="Z59">
        <v>0</v>
      </c>
      <c r="AA59">
        <v>0</v>
      </c>
      <c r="AD59">
        <v>0</v>
      </c>
      <c r="AM59">
        <v>500051473</v>
      </c>
      <c r="AN59" t="s">
        <v>162</v>
      </c>
      <c r="AP59">
        <v>0</v>
      </c>
      <c r="AQ59">
        <v>0</v>
      </c>
      <c r="AR59">
        <v>0</v>
      </c>
      <c r="AS59">
        <v>0</v>
      </c>
      <c r="AT59">
        <v>0</v>
      </c>
      <c r="AU59">
        <v>0</v>
      </c>
      <c r="AY59" t="s">
        <v>63</v>
      </c>
      <c r="AZ59" t="s">
        <v>378</v>
      </c>
      <c r="BA59">
        <v>0</v>
      </c>
      <c r="BC59" t="s">
        <v>162</v>
      </c>
      <c r="BF59" t="s">
        <v>376</v>
      </c>
    </row>
    <row r="60" spans="1:58" x14ac:dyDescent="0.35">
      <c r="A60" t="s">
        <v>379</v>
      </c>
      <c r="B60">
        <v>10000</v>
      </c>
      <c r="C60">
        <v>20000</v>
      </c>
      <c r="D60" s="2">
        <v>45749</v>
      </c>
      <c r="E60" t="s">
        <v>59</v>
      </c>
      <c r="F60" t="s">
        <v>374</v>
      </c>
      <c r="G60" t="s">
        <v>159</v>
      </c>
      <c r="I60">
        <v>2</v>
      </c>
      <c r="J60" t="s">
        <v>183</v>
      </c>
      <c r="K60">
        <v>71</v>
      </c>
      <c r="L60" t="s">
        <v>368</v>
      </c>
      <c r="M60">
        <v>834</v>
      </c>
      <c r="P60" s="2">
        <v>45748</v>
      </c>
      <c r="R60">
        <v>6</v>
      </c>
      <c r="S60" s="3">
        <v>5004</v>
      </c>
      <c r="T60" t="s">
        <v>65</v>
      </c>
      <c r="U60">
        <v>5000579970001</v>
      </c>
      <c r="V60">
        <v>0</v>
      </c>
      <c r="W60" s="3">
        <v>5000</v>
      </c>
      <c r="X60">
        <v>4</v>
      </c>
      <c r="Y60">
        <v>0</v>
      </c>
      <c r="Z60">
        <v>0</v>
      </c>
      <c r="AA60">
        <v>0</v>
      </c>
      <c r="AD60">
        <v>0</v>
      </c>
      <c r="AM60">
        <v>500057997</v>
      </c>
      <c r="AN60" t="s">
        <v>162</v>
      </c>
      <c r="AP60">
        <v>0</v>
      </c>
      <c r="AQ60">
        <v>0</v>
      </c>
      <c r="AR60">
        <v>0</v>
      </c>
      <c r="AS60">
        <v>0</v>
      </c>
      <c r="AT60">
        <v>0</v>
      </c>
      <c r="AU60">
        <v>0</v>
      </c>
      <c r="AY60" t="s">
        <v>63</v>
      </c>
      <c r="AZ60" t="s">
        <v>380</v>
      </c>
      <c r="BA60">
        <v>0</v>
      </c>
      <c r="BC60" t="s">
        <v>162</v>
      </c>
      <c r="BF60" t="s">
        <v>376</v>
      </c>
    </row>
    <row r="61" spans="1:58" x14ac:dyDescent="0.35">
      <c r="A61" t="s">
        <v>381</v>
      </c>
      <c r="B61">
        <v>10000</v>
      </c>
      <c r="C61">
        <v>20000</v>
      </c>
      <c r="D61" s="2">
        <v>45749</v>
      </c>
      <c r="E61" t="s">
        <v>59</v>
      </c>
      <c r="F61" t="s">
        <v>374</v>
      </c>
      <c r="G61" t="s">
        <v>159</v>
      </c>
      <c r="I61">
        <v>2</v>
      </c>
      <c r="J61" t="s">
        <v>183</v>
      </c>
      <c r="K61">
        <v>71</v>
      </c>
      <c r="L61" t="s">
        <v>368</v>
      </c>
      <c r="M61">
        <v>834</v>
      </c>
      <c r="P61" s="2">
        <v>45748</v>
      </c>
      <c r="R61">
        <v>6</v>
      </c>
      <c r="S61" s="3">
        <v>5004</v>
      </c>
      <c r="T61" t="s">
        <v>65</v>
      </c>
      <c r="U61">
        <v>5000595780001</v>
      </c>
      <c r="V61">
        <v>0</v>
      </c>
      <c r="W61" s="3">
        <v>5000</v>
      </c>
      <c r="X61">
        <v>4</v>
      </c>
      <c r="Y61">
        <v>0</v>
      </c>
      <c r="Z61">
        <v>0</v>
      </c>
      <c r="AA61">
        <v>0</v>
      </c>
      <c r="AD61">
        <v>0</v>
      </c>
      <c r="AM61">
        <v>500059578</v>
      </c>
      <c r="AN61" t="s">
        <v>162</v>
      </c>
      <c r="AP61">
        <v>0</v>
      </c>
      <c r="AQ61">
        <v>0</v>
      </c>
      <c r="AR61">
        <v>0</v>
      </c>
      <c r="AS61">
        <v>0</v>
      </c>
      <c r="AT61">
        <v>0</v>
      </c>
      <c r="AU61">
        <v>0</v>
      </c>
      <c r="AY61" t="s">
        <v>63</v>
      </c>
      <c r="AZ61" t="s">
        <v>382</v>
      </c>
      <c r="BA61">
        <v>0</v>
      </c>
      <c r="BC61" t="s">
        <v>162</v>
      </c>
      <c r="BF61" t="s">
        <v>376</v>
      </c>
    </row>
    <row r="62" spans="1:58" x14ac:dyDescent="0.35">
      <c r="A62" t="s">
        <v>383</v>
      </c>
      <c r="B62">
        <v>10000</v>
      </c>
      <c r="C62">
        <v>20000</v>
      </c>
      <c r="D62" s="2">
        <v>45748</v>
      </c>
      <c r="E62" t="s">
        <v>59</v>
      </c>
      <c r="F62" t="s">
        <v>384</v>
      </c>
      <c r="G62" t="s">
        <v>159</v>
      </c>
      <c r="I62">
        <v>2</v>
      </c>
      <c r="J62" t="s">
        <v>183</v>
      </c>
      <c r="K62">
        <v>71</v>
      </c>
      <c r="L62" t="s">
        <v>368</v>
      </c>
      <c r="M62" s="3">
        <v>1875</v>
      </c>
      <c r="P62" s="2">
        <v>45748</v>
      </c>
      <c r="R62">
        <v>8</v>
      </c>
      <c r="S62" s="3">
        <v>15000</v>
      </c>
      <c r="T62" t="s">
        <v>65</v>
      </c>
      <c r="U62">
        <v>5000562920001</v>
      </c>
      <c r="V62">
        <v>0</v>
      </c>
      <c r="W62" s="3">
        <v>15000</v>
      </c>
      <c r="X62">
        <v>0</v>
      </c>
      <c r="Y62">
        <v>0</v>
      </c>
      <c r="Z62">
        <v>0</v>
      </c>
      <c r="AA62">
        <v>0</v>
      </c>
      <c r="AD62">
        <v>0</v>
      </c>
      <c r="AM62">
        <v>500056292</v>
      </c>
      <c r="AN62" t="s">
        <v>162</v>
      </c>
      <c r="AP62">
        <v>0</v>
      </c>
      <c r="AQ62">
        <v>0</v>
      </c>
      <c r="AR62">
        <v>0</v>
      </c>
      <c r="AS62">
        <v>0</v>
      </c>
      <c r="AT62">
        <v>0</v>
      </c>
      <c r="AU62">
        <v>0</v>
      </c>
      <c r="AY62" t="s">
        <v>63</v>
      </c>
      <c r="AZ62" t="s">
        <v>385</v>
      </c>
      <c r="BA62">
        <v>0</v>
      </c>
      <c r="BC62" t="s">
        <v>162</v>
      </c>
      <c r="BF62" t="s">
        <v>386</v>
      </c>
    </row>
    <row r="63" spans="1:58" x14ac:dyDescent="0.35">
      <c r="A63" t="s">
        <v>387</v>
      </c>
      <c r="B63">
        <v>10000</v>
      </c>
      <c r="C63">
        <v>20000</v>
      </c>
      <c r="D63" s="2">
        <v>45748</v>
      </c>
      <c r="E63" t="s">
        <v>59</v>
      </c>
      <c r="F63" t="s">
        <v>388</v>
      </c>
      <c r="G63" t="s">
        <v>159</v>
      </c>
      <c r="I63">
        <v>2</v>
      </c>
      <c r="J63" t="s">
        <v>183</v>
      </c>
      <c r="K63">
        <v>71</v>
      </c>
      <c r="L63" t="s">
        <v>368</v>
      </c>
      <c r="M63" s="3">
        <v>1875</v>
      </c>
      <c r="P63" s="2">
        <v>45748</v>
      </c>
      <c r="R63">
        <v>8</v>
      </c>
      <c r="S63" s="3">
        <v>15000</v>
      </c>
      <c r="T63" t="s">
        <v>65</v>
      </c>
      <c r="U63">
        <v>5000769160001</v>
      </c>
      <c r="V63">
        <v>0</v>
      </c>
      <c r="W63" s="3">
        <v>15000</v>
      </c>
      <c r="X63">
        <v>0</v>
      </c>
      <c r="Y63">
        <v>0</v>
      </c>
      <c r="Z63">
        <v>0</v>
      </c>
      <c r="AA63">
        <v>0</v>
      </c>
      <c r="AD63">
        <v>0</v>
      </c>
      <c r="AM63">
        <v>500076916</v>
      </c>
      <c r="AN63" t="s">
        <v>162</v>
      </c>
      <c r="AP63">
        <v>0</v>
      </c>
      <c r="AQ63">
        <v>0</v>
      </c>
      <c r="AR63">
        <v>0</v>
      </c>
      <c r="AS63">
        <v>0</v>
      </c>
      <c r="AT63">
        <v>0</v>
      </c>
      <c r="AU63">
        <v>0</v>
      </c>
      <c r="AY63" t="s">
        <v>63</v>
      </c>
      <c r="AZ63" t="s">
        <v>389</v>
      </c>
      <c r="BA63">
        <v>0</v>
      </c>
      <c r="BC63" t="s">
        <v>162</v>
      </c>
      <c r="BF63" t="s">
        <v>386</v>
      </c>
    </row>
    <row r="64" spans="1:58" x14ac:dyDescent="0.35">
      <c r="A64" t="s">
        <v>390</v>
      </c>
      <c r="B64">
        <v>10000</v>
      </c>
      <c r="C64">
        <v>20000</v>
      </c>
      <c r="D64" s="2">
        <v>45749</v>
      </c>
      <c r="E64" t="s">
        <v>59</v>
      </c>
      <c r="F64" t="s">
        <v>374</v>
      </c>
      <c r="G64" t="s">
        <v>159</v>
      </c>
      <c r="I64">
        <v>2</v>
      </c>
      <c r="J64" t="s">
        <v>183</v>
      </c>
      <c r="K64">
        <v>71</v>
      </c>
      <c r="L64" t="s">
        <v>368</v>
      </c>
      <c r="M64">
        <v>167</v>
      </c>
      <c r="P64" s="2">
        <v>45748</v>
      </c>
      <c r="R64">
        <v>6</v>
      </c>
      <c r="S64" s="3">
        <v>1002</v>
      </c>
      <c r="T64" t="s">
        <v>65</v>
      </c>
      <c r="U64">
        <v>5000444000001</v>
      </c>
      <c r="V64">
        <v>0</v>
      </c>
      <c r="W64" s="3">
        <v>1000</v>
      </c>
      <c r="X64">
        <v>2</v>
      </c>
      <c r="Y64">
        <v>0</v>
      </c>
      <c r="Z64">
        <v>0</v>
      </c>
      <c r="AA64">
        <v>0</v>
      </c>
      <c r="AD64">
        <v>0</v>
      </c>
      <c r="AM64">
        <v>500044400</v>
      </c>
      <c r="AN64" t="s">
        <v>162</v>
      </c>
      <c r="AP64">
        <v>0</v>
      </c>
      <c r="AQ64">
        <v>0</v>
      </c>
      <c r="AR64">
        <v>0</v>
      </c>
      <c r="AS64">
        <v>0</v>
      </c>
      <c r="AT64">
        <v>0</v>
      </c>
      <c r="AU64">
        <v>0</v>
      </c>
      <c r="AY64" t="s">
        <v>63</v>
      </c>
      <c r="AZ64" t="s">
        <v>391</v>
      </c>
      <c r="BA64">
        <v>0</v>
      </c>
      <c r="BC64" t="s">
        <v>162</v>
      </c>
      <c r="BF64" t="s">
        <v>392</v>
      </c>
    </row>
    <row r="65" spans="1:58" x14ac:dyDescent="0.35">
      <c r="A65" t="s">
        <v>393</v>
      </c>
      <c r="B65">
        <v>10000</v>
      </c>
      <c r="C65">
        <v>20000</v>
      </c>
      <c r="D65" s="2">
        <v>45749</v>
      </c>
      <c r="E65" t="s">
        <v>59</v>
      </c>
      <c r="F65" t="s">
        <v>394</v>
      </c>
      <c r="G65" t="s">
        <v>159</v>
      </c>
      <c r="I65">
        <v>2</v>
      </c>
      <c r="J65" t="s">
        <v>183</v>
      </c>
      <c r="K65">
        <v>71</v>
      </c>
      <c r="L65" t="s">
        <v>368</v>
      </c>
      <c r="M65">
        <v>834</v>
      </c>
      <c r="P65" s="2">
        <v>45748</v>
      </c>
      <c r="R65">
        <v>6</v>
      </c>
      <c r="S65" s="3">
        <v>5004</v>
      </c>
      <c r="T65" t="s">
        <v>65</v>
      </c>
      <c r="U65">
        <v>5000444260001</v>
      </c>
      <c r="V65">
        <v>0</v>
      </c>
      <c r="W65" s="3">
        <v>5000</v>
      </c>
      <c r="X65">
        <v>4</v>
      </c>
      <c r="Y65">
        <v>0</v>
      </c>
      <c r="Z65">
        <v>0</v>
      </c>
      <c r="AA65">
        <v>0</v>
      </c>
      <c r="AD65">
        <v>0</v>
      </c>
      <c r="AM65">
        <v>500044426</v>
      </c>
      <c r="AN65" t="s">
        <v>162</v>
      </c>
      <c r="AP65">
        <v>0</v>
      </c>
      <c r="AQ65">
        <v>0</v>
      </c>
      <c r="AR65">
        <v>0</v>
      </c>
      <c r="AS65">
        <v>0</v>
      </c>
      <c r="AT65">
        <v>0</v>
      </c>
      <c r="AU65">
        <v>0</v>
      </c>
      <c r="AY65" t="s">
        <v>63</v>
      </c>
      <c r="AZ65" t="s">
        <v>395</v>
      </c>
      <c r="BA65">
        <v>0</v>
      </c>
      <c r="BC65" t="s">
        <v>162</v>
      </c>
      <c r="BF65" t="s">
        <v>392</v>
      </c>
    </row>
    <row r="66" spans="1:58" x14ac:dyDescent="0.35">
      <c r="A66" t="s">
        <v>396</v>
      </c>
      <c r="B66">
        <v>10000</v>
      </c>
      <c r="C66">
        <v>10000</v>
      </c>
      <c r="D66" s="2">
        <v>45749</v>
      </c>
      <c r="E66" t="s">
        <v>59</v>
      </c>
      <c r="F66" t="s">
        <v>338</v>
      </c>
      <c r="G66" t="s">
        <v>397</v>
      </c>
      <c r="I66">
        <v>1</v>
      </c>
      <c r="J66" t="s">
        <v>183</v>
      </c>
      <c r="K66">
        <v>82</v>
      </c>
      <c r="L66" t="s">
        <v>352</v>
      </c>
      <c r="M66" s="3">
        <v>3334</v>
      </c>
      <c r="P66" s="2">
        <v>45748</v>
      </c>
      <c r="R66">
        <v>3</v>
      </c>
      <c r="S66" s="3">
        <v>10002</v>
      </c>
      <c r="T66" t="s">
        <v>65</v>
      </c>
      <c r="U66" t="s">
        <v>398</v>
      </c>
      <c r="V66">
        <v>0</v>
      </c>
      <c r="W66" s="3">
        <v>10000</v>
      </c>
      <c r="X66">
        <v>2</v>
      </c>
      <c r="Y66">
        <v>0</v>
      </c>
      <c r="Z66">
        <v>0</v>
      </c>
      <c r="AA66">
        <v>0</v>
      </c>
      <c r="AD66">
        <v>0</v>
      </c>
      <c r="AM66" t="s">
        <v>399</v>
      </c>
      <c r="AN66" t="s">
        <v>400</v>
      </c>
      <c r="AP66">
        <v>0</v>
      </c>
      <c r="AQ66">
        <v>0</v>
      </c>
      <c r="AR66">
        <v>0</v>
      </c>
      <c r="AS66">
        <v>0</v>
      </c>
      <c r="AT66">
        <v>0</v>
      </c>
      <c r="AU66">
        <v>0</v>
      </c>
      <c r="AY66" t="s">
        <v>63</v>
      </c>
      <c r="AZ66" t="s">
        <v>401</v>
      </c>
      <c r="BA66">
        <v>0</v>
      </c>
      <c r="BC66" t="s">
        <v>400</v>
      </c>
      <c r="BF66" t="s">
        <v>402</v>
      </c>
    </row>
    <row r="67" spans="1:58" x14ac:dyDescent="0.35">
      <c r="A67" t="s">
        <v>403</v>
      </c>
      <c r="B67">
        <v>10000</v>
      </c>
      <c r="C67">
        <v>20000</v>
      </c>
      <c r="D67" s="2">
        <v>45748</v>
      </c>
      <c r="E67" t="s">
        <v>59</v>
      </c>
      <c r="F67" t="s">
        <v>404</v>
      </c>
      <c r="G67" t="s">
        <v>159</v>
      </c>
      <c r="I67">
        <v>2</v>
      </c>
      <c r="J67" t="s">
        <v>183</v>
      </c>
      <c r="K67">
        <v>71</v>
      </c>
      <c r="L67" t="s">
        <v>368</v>
      </c>
      <c r="M67" s="3">
        <v>1000</v>
      </c>
      <c r="P67" s="2">
        <v>45748</v>
      </c>
      <c r="R67">
        <v>6</v>
      </c>
      <c r="S67" s="3">
        <v>6000</v>
      </c>
      <c r="T67" t="s">
        <v>65</v>
      </c>
      <c r="U67">
        <v>5000580730001</v>
      </c>
      <c r="V67">
        <v>0</v>
      </c>
      <c r="W67" s="3">
        <v>6000</v>
      </c>
      <c r="X67">
        <v>0</v>
      </c>
      <c r="Y67">
        <v>0</v>
      </c>
      <c r="Z67">
        <v>0</v>
      </c>
      <c r="AA67">
        <v>0</v>
      </c>
      <c r="AD67">
        <v>0</v>
      </c>
      <c r="AM67">
        <v>500058073</v>
      </c>
      <c r="AN67" t="s">
        <v>162</v>
      </c>
      <c r="AP67">
        <v>0</v>
      </c>
      <c r="AQ67">
        <v>0</v>
      </c>
      <c r="AR67">
        <v>0</v>
      </c>
      <c r="AS67">
        <v>0</v>
      </c>
      <c r="AT67">
        <v>0</v>
      </c>
      <c r="AU67">
        <v>0</v>
      </c>
      <c r="AY67" t="s">
        <v>63</v>
      </c>
      <c r="AZ67" t="s">
        <v>405</v>
      </c>
      <c r="BA67">
        <v>0</v>
      </c>
      <c r="BC67" t="s">
        <v>162</v>
      </c>
      <c r="BF67" t="s">
        <v>406</v>
      </c>
    </row>
    <row r="68" spans="1:58" x14ac:dyDescent="0.35">
      <c r="A68" t="s">
        <v>407</v>
      </c>
      <c r="B68">
        <v>10000</v>
      </c>
      <c r="C68">
        <v>20000</v>
      </c>
      <c r="D68" s="2">
        <v>45748</v>
      </c>
      <c r="E68" t="s">
        <v>59</v>
      </c>
      <c r="F68" t="s">
        <v>408</v>
      </c>
      <c r="G68" t="s">
        <v>159</v>
      </c>
      <c r="I68">
        <v>2</v>
      </c>
      <c r="J68" t="s">
        <v>183</v>
      </c>
      <c r="K68">
        <v>71</v>
      </c>
      <c r="L68" t="s">
        <v>368</v>
      </c>
      <c r="M68" s="3">
        <v>2000</v>
      </c>
      <c r="P68" s="2">
        <v>45748</v>
      </c>
      <c r="R68">
        <v>6</v>
      </c>
      <c r="S68" s="3">
        <v>12000</v>
      </c>
      <c r="T68" t="s">
        <v>65</v>
      </c>
      <c r="U68">
        <v>5000582200001</v>
      </c>
      <c r="V68">
        <v>0</v>
      </c>
      <c r="W68" s="3">
        <v>12000</v>
      </c>
      <c r="X68">
        <v>0</v>
      </c>
      <c r="Y68">
        <v>0</v>
      </c>
      <c r="Z68">
        <v>0</v>
      </c>
      <c r="AA68">
        <v>0</v>
      </c>
      <c r="AD68">
        <v>0</v>
      </c>
      <c r="AM68">
        <v>500058220</v>
      </c>
      <c r="AN68" t="s">
        <v>162</v>
      </c>
      <c r="AP68">
        <v>0</v>
      </c>
      <c r="AQ68">
        <v>0</v>
      </c>
      <c r="AR68">
        <v>0</v>
      </c>
      <c r="AS68">
        <v>0</v>
      </c>
      <c r="AT68">
        <v>0</v>
      </c>
      <c r="AU68">
        <v>0</v>
      </c>
      <c r="AY68" t="s">
        <v>63</v>
      </c>
      <c r="AZ68" t="s">
        <v>409</v>
      </c>
      <c r="BA68">
        <v>0</v>
      </c>
      <c r="BC68" t="s">
        <v>162</v>
      </c>
      <c r="BF68" t="s">
        <v>406</v>
      </c>
    </row>
    <row r="69" spans="1:58" x14ac:dyDescent="0.35">
      <c r="A69" t="s">
        <v>410</v>
      </c>
      <c r="B69">
        <v>10000</v>
      </c>
      <c r="C69">
        <v>20000</v>
      </c>
      <c r="D69" s="2">
        <v>45748</v>
      </c>
      <c r="E69" t="s">
        <v>59</v>
      </c>
      <c r="F69" t="s">
        <v>411</v>
      </c>
      <c r="G69" t="s">
        <v>159</v>
      </c>
      <c r="I69">
        <v>2</v>
      </c>
      <c r="J69" t="s">
        <v>183</v>
      </c>
      <c r="K69">
        <v>71</v>
      </c>
      <c r="L69" t="s">
        <v>368</v>
      </c>
      <c r="M69">
        <v>834</v>
      </c>
      <c r="P69" s="2">
        <v>45748</v>
      </c>
      <c r="R69">
        <v>6</v>
      </c>
      <c r="S69" s="3">
        <v>5004</v>
      </c>
      <c r="T69" t="s">
        <v>65</v>
      </c>
      <c r="U69">
        <v>5000582250001</v>
      </c>
      <c r="V69">
        <v>0</v>
      </c>
      <c r="W69" s="3">
        <v>5000</v>
      </c>
      <c r="X69">
        <v>4</v>
      </c>
      <c r="Y69">
        <v>0</v>
      </c>
      <c r="Z69">
        <v>0</v>
      </c>
      <c r="AA69">
        <v>0</v>
      </c>
      <c r="AD69">
        <v>0</v>
      </c>
      <c r="AM69">
        <v>500058225</v>
      </c>
      <c r="AN69" t="s">
        <v>162</v>
      </c>
      <c r="AP69">
        <v>0</v>
      </c>
      <c r="AQ69">
        <v>0</v>
      </c>
      <c r="AR69">
        <v>0</v>
      </c>
      <c r="AS69">
        <v>0</v>
      </c>
      <c r="AT69">
        <v>0</v>
      </c>
      <c r="AU69">
        <v>0</v>
      </c>
      <c r="AY69" t="s">
        <v>63</v>
      </c>
      <c r="AZ69" t="s">
        <v>412</v>
      </c>
      <c r="BA69">
        <v>0</v>
      </c>
      <c r="BC69" t="s">
        <v>162</v>
      </c>
      <c r="BF69" t="s">
        <v>406</v>
      </c>
    </row>
    <row r="70" spans="1:58" x14ac:dyDescent="0.35">
      <c r="A70" t="s">
        <v>413</v>
      </c>
      <c r="B70">
        <v>10000</v>
      </c>
      <c r="C70">
        <v>10000</v>
      </c>
      <c r="D70" s="2">
        <v>45750</v>
      </c>
      <c r="E70" t="s">
        <v>59</v>
      </c>
      <c r="F70" t="s">
        <v>414</v>
      </c>
      <c r="G70" t="s">
        <v>159</v>
      </c>
      <c r="I70">
        <v>1</v>
      </c>
      <c r="J70" t="s">
        <v>183</v>
      </c>
      <c r="K70">
        <v>72</v>
      </c>
      <c r="L70" t="s">
        <v>161</v>
      </c>
      <c r="M70" s="3">
        <v>1125</v>
      </c>
      <c r="P70" s="2">
        <v>45748</v>
      </c>
      <c r="R70">
        <v>4</v>
      </c>
      <c r="S70" s="3">
        <v>4500</v>
      </c>
      <c r="T70" t="s">
        <v>65</v>
      </c>
      <c r="U70">
        <v>5000478010001</v>
      </c>
      <c r="V70">
        <v>0</v>
      </c>
      <c r="W70" s="3">
        <v>2500</v>
      </c>
      <c r="X70" s="3">
        <v>2000</v>
      </c>
      <c r="Y70">
        <v>0</v>
      </c>
      <c r="Z70">
        <v>0</v>
      </c>
      <c r="AA70">
        <v>0</v>
      </c>
      <c r="AD70">
        <v>0</v>
      </c>
      <c r="AM70">
        <v>500047801</v>
      </c>
      <c r="AN70" t="s">
        <v>162</v>
      </c>
      <c r="AP70">
        <v>0</v>
      </c>
      <c r="AQ70">
        <v>0</v>
      </c>
      <c r="AR70">
        <v>0</v>
      </c>
      <c r="AS70">
        <v>0</v>
      </c>
      <c r="AT70">
        <v>0</v>
      </c>
      <c r="AU70">
        <v>0</v>
      </c>
      <c r="AY70" t="s">
        <v>63</v>
      </c>
      <c r="AZ70" t="s">
        <v>415</v>
      </c>
      <c r="BA70">
        <v>0</v>
      </c>
      <c r="BC70" t="s">
        <v>162</v>
      </c>
      <c r="BF70" t="s">
        <v>416</v>
      </c>
    </row>
    <row r="71" spans="1:58" x14ac:dyDescent="0.35">
      <c r="A71" t="s">
        <v>413</v>
      </c>
      <c r="B71">
        <v>20000</v>
      </c>
      <c r="C71">
        <v>10000</v>
      </c>
      <c r="D71" s="2">
        <v>45750</v>
      </c>
      <c r="E71" t="s">
        <v>59</v>
      </c>
      <c r="F71" t="s">
        <v>414</v>
      </c>
      <c r="G71" t="s">
        <v>159</v>
      </c>
      <c r="I71">
        <v>1</v>
      </c>
      <c r="J71" t="s">
        <v>183</v>
      </c>
      <c r="K71">
        <v>72</v>
      </c>
      <c r="L71" t="s">
        <v>161</v>
      </c>
      <c r="M71">
        <v>625</v>
      </c>
      <c r="P71" s="2">
        <v>45748</v>
      </c>
      <c r="R71">
        <v>4</v>
      </c>
      <c r="S71" s="3">
        <v>2500</v>
      </c>
      <c r="T71" t="s">
        <v>65</v>
      </c>
      <c r="U71">
        <v>5000478010001</v>
      </c>
      <c r="V71">
        <v>0</v>
      </c>
      <c r="W71" s="3">
        <v>2500</v>
      </c>
      <c r="X71">
        <v>0</v>
      </c>
      <c r="Y71">
        <v>0</v>
      </c>
      <c r="Z71">
        <v>0</v>
      </c>
      <c r="AA71">
        <v>0</v>
      </c>
      <c r="AD71">
        <v>0</v>
      </c>
      <c r="AM71">
        <v>500047801</v>
      </c>
      <c r="AN71" t="s">
        <v>162</v>
      </c>
      <c r="AP71">
        <v>0</v>
      </c>
      <c r="AQ71">
        <v>0</v>
      </c>
      <c r="AR71">
        <v>0</v>
      </c>
      <c r="AS71">
        <v>0</v>
      </c>
      <c r="AT71">
        <v>0</v>
      </c>
      <c r="AU71">
        <v>0</v>
      </c>
      <c r="AY71" t="s">
        <v>63</v>
      </c>
      <c r="AZ71" t="s">
        <v>415</v>
      </c>
      <c r="BA71">
        <v>0</v>
      </c>
      <c r="BC71" t="s">
        <v>162</v>
      </c>
      <c r="BF71" t="s">
        <v>416</v>
      </c>
    </row>
    <row r="72" spans="1:58" x14ac:dyDescent="0.35">
      <c r="A72" t="s">
        <v>417</v>
      </c>
      <c r="B72">
        <v>10000</v>
      </c>
      <c r="C72">
        <v>10000</v>
      </c>
      <c r="D72" s="2">
        <v>45750</v>
      </c>
      <c r="E72" t="s">
        <v>59</v>
      </c>
      <c r="F72" t="s">
        <v>414</v>
      </c>
      <c r="G72" t="s">
        <v>159</v>
      </c>
      <c r="I72">
        <v>1</v>
      </c>
      <c r="J72" t="s">
        <v>183</v>
      </c>
      <c r="K72">
        <v>72</v>
      </c>
      <c r="L72" t="s">
        <v>161</v>
      </c>
      <c r="M72" s="3">
        <v>1125</v>
      </c>
      <c r="P72" s="2">
        <v>45748</v>
      </c>
      <c r="R72">
        <v>4</v>
      </c>
      <c r="S72" s="3">
        <v>4500</v>
      </c>
      <c r="T72" t="s">
        <v>65</v>
      </c>
      <c r="U72">
        <v>5000596190001</v>
      </c>
      <c r="V72">
        <v>0</v>
      </c>
      <c r="W72" s="3">
        <v>2500</v>
      </c>
      <c r="X72" s="3">
        <v>2000</v>
      </c>
      <c r="Y72">
        <v>0</v>
      </c>
      <c r="Z72">
        <v>0</v>
      </c>
      <c r="AA72">
        <v>0</v>
      </c>
      <c r="AD72">
        <v>0</v>
      </c>
      <c r="AM72">
        <v>500059619</v>
      </c>
      <c r="AN72" t="s">
        <v>162</v>
      </c>
      <c r="AP72">
        <v>0</v>
      </c>
      <c r="AQ72">
        <v>0</v>
      </c>
      <c r="AR72">
        <v>0</v>
      </c>
      <c r="AS72">
        <v>0</v>
      </c>
      <c r="AT72">
        <v>0</v>
      </c>
      <c r="AU72">
        <v>0</v>
      </c>
      <c r="AY72" t="s">
        <v>63</v>
      </c>
      <c r="AZ72" t="s">
        <v>418</v>
      </c>
      <c r="BA72">
        <v>0</v>
      </c>
      <c r="BC72" t="s">
        <v>162</v>
      </c>
      <c r="BF72" t="s">
        <v>416</v>
      </c>
    </row>
    <row r="73" spans="1:58" x14ac:dyDescent="0.35">
      <c r="A73" t="s">
        <v>417</v>
      </c>
      <c r="B73">
        <v>20000</v>
      </c>
      <c r="C73">
        <v>10000</v>
      </c>
      <c r="D73" s="2">
        <v>45750</v>
      </c>
      <c r="E73" t="s">
        <v>59</v>
      </c>
      <c r="F73" t="s">
        <v>414</v>
      </c>
      <c r="G73" t="s">
        <v>159</v>
      </c>
      <c r="I73">
        <v>1</v>
      </c>
      <c r="J73" t="s">
        <v>183</v>
      </c>
      <c r="K73">
        <v>72</v>
      </c>
      <c r="L73" t="s">
        <v>161</v>
      </c>
      <c r="M73">
        <v>625</v>
      </c>
      <c r="P73" s="2">
        <v>45748</v>
      </c>
      <c r="R73">
        <v>4</v>
      </c>
      <c r="S73" s="3">
        <v>2500</v>
      </c>
      <c r="T73" t="s">
        <v>65</v>
      </c>
      <c r="U73">
        <v>5000596190001</v>
      </c>
      <c r="V73">
        <v>0</v>
      </c>
      <c r="W73" s="3">
        <v>2500</v>
      </c>
      <c r="X73">
        <v>0</v>
      </c>
      <c r="Y73">
        <v>0</v>
      </c>
      <c r="Z73">
        <v>0</v>
      </c>
      <c r="AA73">
        <v>0</v>
      </c>
      <c r="AD73">
        <v>0</v>
      </c>
      <c r="AM73">
        <v>500059619</v>
      </c>
      <c r="AN73" t="s">
        <v>162</v>
      </c>
      <c r="AP73">
        <v>0</v>
      </c>
      <c r="AQ73">
        <v>0</v>
      </c>
      <c r="AR73">
        <v>0</v>
      </c>
      <c r="AS73">
        <v>0</v>
      </c>
      <c r="AT73">
        <v>0</v>
      </c>
      <c r="AU73">
        <v>0</v>
      </c>
      <c r="AY73" t="s">
        <v>63</v>
      </c>
      <c r="AZ73" t="s">
        <v>418</v>
      </c>
      <c r="BA73">
        <v>0</v>
      </c>
      <c r="BC73" t="s">
        <v>162</v>
      </c>
      <c r="BF73" t="s">
        <v>416</v>
      </c>
    </row>
    <row r="74" spans="1:58" x14ac:dyDescent="0.35">
      <c r="A74" t="s">
        <v>419</v>
      </c>
      <c r="B74">
        <v>10000</v>
      </c>
      <c r="C74">
        <v>10000</v>
      </c>
      <c r="D74" s="2">
        <v>45749</v>
      </c>
      <c r="E74" t="s">
        <v>59</v>
      </c>
      <c r="F74" s="4">
        <v>0.47518518518518521</v>
      </c>
      <c r="G74" t="s">
        <v>159</v>
      </c>
      <c r="I74">
        <v>1</v>
      </c>
      <c r="J74" t="s">
        <v>183</v>
      </c>
      <c r="K74">
        <v>72</v>
      </c>
      <c r="L74" t="s">
        <v>161</v>
      </c>
      <c r="M74" s="3">
        <v>1750</v>
      </c>
      <c r="P74" s="2">
        <v>45748</v>
      </c>
      <c r="R74">
        <v>4</v>
      </c>
      <c r="S74" s="3">
        <v>7000</v>
      </c>
      <c r="T74" t="s">
        <v>65</v>
      </c>
      <c r="U74">
        <v>5000634590001</v>
      </c>
      <c r="V74">
        <v>0</v>
      </c>
      <c r="W74" s="3">
        <v>5000</v>
      </c>
      <c r="X74" s="3">
        <v>2000</v>
      </c>
      <c r="Y74">
        <v>0</v>
      </c>
      <c r="Z74">
        <v>0</v>
      </c>
      <c r="AA74">
        <v>0</v>
      </c>
      <c r="AD74">
        <v>0</v>
      </c>
      <c r="AM74">
        <v>500063459</v>
      </c>
      <c r="AN74" t="s">
        <v>162</v>
      </c>
      <c r="AP74">
        <v>0</v>
      </c>
      <c r="AQ74">
        <v>0</v>
      </c>
      <c r="AR74">
        <v>0</v>
      </c>
      <c r="AS74">
        <v>0</v>
      </c>
      <c r="AT74">
        <v>0</v>
      </c>
      <c r="AU74">
        <v>0</v>
      </c>
      <c r="AY74" t="s">
        <v>63</v>
      </c>
      <c r="AZ74" t="s">
        <v>420</v>
      </c>
      <c r="BA74">
        <v>0</v>
      </c>
      <c r="BC74" t="s">
        <v>162</v>
      </c>
      <c r="BF74" t="s">
        <v>416</v>
      </c>
    </row>
    <row r="75" spans="1:58" x14ac:dyDescent="0.35">
      <c r="A75" t="s">
        <v>421</v>
      </c>
      <c r="B75">
        <v>10000</v>
      </c>
      <c r="C75">
        <v>10000</v>
      </c>
      <c r="D75" s="2">
        <v>45749</v>
      </c>
      <c r="E75" t="s">
        <v>59</v>
      </c>
      <c r="F75" s="4">
        <v>0.47518518518518521</v>
      </c>
      <c r="G75" t="s">
        <v>159</v>
      </c>
      <c r="I75">
        <v>1</v>
      </c>
      <c r="J75" t="s">
        <v>183</v>
      </c>
      <c r="K75">
        <v>72</v>
      </c>
      <c r="L75" t="s">
        <v>161</v>
      </c>
      <c r="M75" s="3">
        <v>1750</v>
      </c>
      <c r="P75" s="2">
        <v>45748</v>
      </c>
      <c r="R75">
        <v>4</v>
      </c>
      <c r="S75" s="3">
        <v>7000</v>
      </c>
      <c r="T75" t="s">
        <v>65</v>
      </c>
      <c r="U75">
        <v>5000635400001</v>
      </c>
      <c r="V75">
        <v>0</v>
      </c>
      <c r="W75" s="3">
        <v>5000</v>
      </c>
      <c r="X75" s="3">
        <v>2000</v>
      </c>
      <c r="Y75">
        <v>0</v>
      </c>
      <c r="Z75">
        <v>0</v>
      </c>
      <c r="AA75">
        <v>0</v>
      </c>
      <c r="AD75">
        <v>0</v>
      </c>
      <c r="AM75">
        <v>500063540</v>
      </c>
      <c r="AN75" t="s">
        <v>162</v>
      </c>
      <c r="AP75">
        <v>0</v>
      </c>
      <c r="AQ75">
        <v>0</v>
      </c>
      <c r="AR75">
        <v>0</v>
      </c>
      <c r="AS75">
        <v>0</v>
      </c>
      <c r="AT75">
        <v>0</v>
      </c>
      <c r="AU75">
        <v>0</v>
      </c>
      <c r="AY75" t="s">
        <v>63</v>
      </c>
      <c r="AZ75" t="s">
        <v>422</v>
      </c>
      <c r="BA75">
        <v>0</v>
      </c>
      <c r="BC75" t="s">
        <v>162</v>
      </c>
      <c r="BF75" t="s">
        <v>416</v>
      </c>
    </row>
    <row r="76" spans="1:58" x14ac:dyDescent="0.35">
      <c r="A76" t="s">
        <v>4437</v>
      </c>
      <c r="B76">
        <v>10000</v>
      </c>
      <c r="C76">
        <v>20000</v>
      </c>
      <c r="D76" s="2">
        <v>45779</v>
      </c>
      <c r="E76" t="s">
        <v>59</v>
      </c>
      <c r="F76" t="s">
        <v>4438</v>
      </c>
      <c r="G76" t="s">
        <v>4439</v>
      </c>
      <c r="I76">
        <v>1</v>
      </c>
      <c r="J76" t="s">
        <v>183</v>
      </c>
      <c r="K76">
        <v>79</v>
      </c>
      <c r="L76" t="s">
        <v>92</v>
      </c>
      <c r="M76" s="3">
        <v>2570</v>
      </c>
      <c r="P76" s="2">
        <v>45748</v>
      </c>
      <c r="R76">
        <v>297</v>
      </c>
      <c r="S76" s="3">
        <v>763290</v>
      </c>
      <c r="T76" t="s">
        <v>65</v>
      </c>
      <c r="U76" t="s">
        <v>4440</v>
      </c>
      <c r="V76">
        <v>0</v>
      </c>
      <c r="W76" s="3">
        <v>700000</v>
      </c>
      <c r="X76" s="3">
        <v>63290</v>
      </c>
      <c r="Y76">
        <v>0</v>
      </c>
      <c r="Z76">
        <v>0</v>
      </c>
      <c r="AA76">
        <v>0</v>
      </c>
      <c r="AD76">
        <v>0</v>
      </c>
      <c r="AM76" t="s">
        <v>4441</v>
      </c>
      <c r="AN76" t="s">
        <v>108</v>
      </c>
      <c r="AP76">
        <v>0</v>
      </c>
      <c r="AQ76">
        <v>0</v>
      </c>
      <c r="AR76">
        <v>0</v>
      </c>
      <c r="AS76">
        <v>0</v>
      </c>
      <c r="AT76">
        <v>0</v>
      </c>
      <c r="AU76">
        <v>0</v>
      </c>
      <c r="AY76" t="s">
        <v>63</v>
      </c>
      <c r="AZ76" t="s">
        <v>6481</v>
      </c>
      <c r="BA76">
        <v>0</v>
      </c>
      <c r="BC76" t="s">
        <v>108</v>
      </c>
      <c r="BF76" t="s">
        <v>4442</v>
      </c>
    </row>
    <row r="77" spans="1:58" x14ac:dyDescent="0.35">
      <c r="A77" t="s">
        <v>4451</v>
      </c>
      <c r="B77">
        <v>10000</v>
      </c>
      <c r="C77">
        <v>10000</v>
      </c>
      <c r="D77" s="2">
        <v>45771</v>
      </c>
      <c r="E77" t="s">
        <v>59</v>
      </c>
      <c r="F77" t="s">
        <v>4452</v>
      </c>
      <c r="G77">
        <v>10620258022</v>
      </c>
      <c r="I77">
        <v>1</v>
      </c>
      <c r="J77" t="s">
        <v>183</v>
      </c>
      <c r="K77">
        <v>79</v>
      </c>
      <c r="L77" t="s">
        <v>92</v>
      </c>
      <c r="M77">
        <v>879</v>
      </c>
      <c r="P77" s="2">
        <v>45748</v>
      </c>
      <c r="R77">
        <v>264</v>
      </c>
      <c r="S77" s="3">
        <v>232056</v>
      </c>
      <c r="T77" t="s">
        <v>65</v>
      </c>
      <c r="U77" t="s">
        <v>4453</v>
      </c>
      <c r="V77">
        <v>0</v>
      </c>
      <c r="W77" s="3">
        <v>200000</v>
      </c>
      <c r="X77" s="3">
        <v>32056</v>
      </c>
      <c r="Y77">
        <v>0</v>
      </c>
      <c r="Z77">
        <v>0</v>
      </c>
      <c r="AA77">
        <v>0</v>
      </c>
      <c r="AD77">
        <v>0</v>
      </c>
      <c r="AM77" t="s">
        <v>4454</v>
      </c>
      <c r="AN77" t="s">
        <v>108</v>
      </c>
      <c r="AP77">
        <v>0</v>
      </c>
      <c r="AQ77">
        <v>0</v>
      </c>
      <c r="AR77">
        <v>0</v>
      </c>
      <c r="AS77">
        <v>0</v>
      </c>
      <c r="AT77">
        <v>0</v>
      </c>
      <c r="AU77">
        <v>0</v>
      </c>
      <c r="AY77" t="s">
        <v>63</v>
      </c>
      <c r="AZ77" t="s">
        <v>4455</v>
      </c>
      <c r="BA77">
        <v>0</v>
      </c>
      <c r="BC77" t="s">
        <v>108</v>
      </c>
      <c r="BF77" t="s">
        <v>4456</v>
      </c>
    </row>
    <row r="78" spans="1:58" x14ac:dyDescent="0.35">
      <c r="A78" t="s">
        <v>423</v>
      </c>
      <c r="B78">
        <v>10000</v>
      </c>
      <c r="C78">
        <v>40000</v>
      </c>
      <c r="D78" s="2">
        <v>45750</v>
      </c>
      <c r="E78" t="s">
        <v>59</v>
      </c>
      <c r="F78" t="s">
        <v>166</v>
      </c>
      <c r="G78" t="s">
        <v>135</v>
      </c>
      <c r="I78">
        <v>1</v>
      </c>
      <c r="J78" t="s">
        <v>183</v>
      </c>
      <c r="K78">
        <v>63</v>
      </c>
      <c r="L78" t="s">
        <v>136</v>
      </c>
      <c r="M78">
        <v>109</v>
      </c>
      <c r="P78" s="2">
        <v>45748</v>
      </c>
      <c r="R78">
        <v>60</v>
      </c>
      <c r="S78" s="3">
        <v>6540</v>
      </c>
      <c r="T78" t="s">
        <v>65</v>
      </c>
      <c r="U78" t="s">
        <v>424</v>
      </c>
      <c r="V78">
        <v>0</v>
      </c>
      <c r="W78" s="3">
        <v>6500</v>
      </c>
      <c r="X78">
        <v>40</v>
      </c>
      <c r="Y78">
        <v>0</v>
      </c>
      <c r="Z78">
        <v>0</v>
      </c>
      <c r="AA78">
        <v>0</v>
      </c>
      <c r="AD78">
        <v>0</v>
      </c>
      <c r="AM78" t="s">
        <v>425</v>
      </c>
      <c r="AN78" t="s">
        <v>139</v>
      </c>
      <c r="AP78">
        <v>0</v>
      </c>
      <c r="AQ78">
        <v>0</v>
      </c>
      <c r="AR78">
        <v>0</v>
      </c>
      <c r="AS78">
        <v>0</v>
      </c>
      <c r="AT78">
        <v>0</v>
      </c>
      <c r="AU78">
        <v>0</v>
      </c>
      <c r="AY78" t="s">
        <v>63</v>
      </c>
      <c r="AZ78" t="s">
        <v>426</v>
      </c>
      <c r="BA78">
        <v>0</v>
      </c>
      <c r="BC78" t="s">
        <v>139</v>
      </c>
      <c r="BF78" t="s">
        <v>427</v>
      </c>
    </row>
    <row r="79" spans="1:58" x14ac:dyDescent="0.35">
      <c r="A79" t="s">
        <v>133</v>
      </c>
      <c r="B79">
        <v>10000</v>
      </c>
      <c r="C79">
        <v>10000</v>
      </c>
      <c r="D79" s="2">
        <v>45749</v>
      </c>
      <c r="E79" t="s">
        <v>59</v>
      </c>
      <c r="F79" t="s">
        <v>134</v>
      </c>
      <c r="G79" t="s">
        <v>135</v>
      </c>
      <c r="I79">
        <v>1</v>
      </c>
      <c r="J79" t="s">
        <v>183</v>
      </c>
      <c r="K79">
        <v>63</v>
      </c>
      <c r="L79" t="s">
        <v>136</v>
      </c>
      <c r="M79" s="3">
        <v>1000</v>
      </c>
      <c r="P79" s="2">
        <v>45748</v>
      </c>
      <c r="R79">
        <v>40</v>
      </c>
      <c r="S79" s="3">
        <v>40000</v>
      </c>
      <c r="T79" t="s">
        <v>65</v>
      </c>
      <c r="U79" t="s">
        <v>137</v>
      </c>
      <c r="V79">
        <v>0</v>
      </c>
      <c r="W79" s="3">
        <v>40000</v>
      </c>
      <c r="X79">
        <v>0</v>
      </c>
      <c r="Y79">
        <v>0</v>
      </c>
      <c r="Z79">
        <v>0</v>
      </c>
      <c r="AA79">
        <v>0</v>
      </c>
      <c r="AD79">
        <v>0</v>
      </c>
      <c r="AM79" t="s">
        <v>138</v>
      </c>
      <c r="AN79" t="s">
        <v>139</v>
      </c>
      <c r="AP79">
        <v>0</v>
      </c>
      <c r="AQ79">
        <v>0</v>
      </c>
      <c r="AR79">
        <v>0</v>
      </c>
      <c r="AS79">
        <v>0</v>
      </c>
      <c r="AT79">
        <v>0</v>
      </c>
      <c r="AU79">
        <v>0</v>
      </c>
      <c r="AY79" t="s">
        <v>63</v>
      </c>
      <c r="AZ79" t="s">
        <v>4457</v>
      </c>
      <c r="BA79">
        <v>0</v>
      </c>
      <c r="BC79" t="s">
        <v>139</v>
      </c>
      <c r="BF79" t="s">
        <v>140</v>
      </c>
    </row>
    <row r="80" spans="1:58" x14ac:dyDescent="0.35">
      <c r="A80" t="s">
        <v>141</v>
      </c>
      <c r="B80">
        <v>10000</v>
      </c>
      <c r="C80">
        <v>10000</v>
      </c>
      <c r="D80" s="2">
        <v>45755</v>
      </c>
      <c r="E80" t="s">
        <v>59</v>
      </c>
      <c r="F80" t="s">
        <v>142</v>
      </c>
      <c r="G80" t="s">
        <v>143</v>
      </c>
      <c r="I80">
        <v>1</v>
      </c>
      <c r="J80" t="s">
        <v>183</v>
      </c>
      <c r="K80">
        <v>88</v>
      </c>
      <c r="L80" t="s">
        <v>144</v>
      </c>
      <c r="M80">
        <v>800</v>
      </c>
      <c r="P80" s="2">
        <v>45748</v>
      </c>
      <c r="R80">
        <v>1</v>
      </c>
      <c r="S80">
        <v>800</v>
      </c>
      <c r="T80" t="s">
        <v>65</v>
      </c>
      <c r="U80" t="s">
        <v>145</v>
      </c>
      <c r="V80">
        <v>0</v>
      </c>
      <c r="W80">
        <v>500</v>
      </c>
      <c r="X80">
        <v>300</v>
      </c>
      <c r="Y80">
        <v>0</v>
      </c>
      <c r="Z80">
        <v>0</v>
      </c>
      <c r="AA80">
        <v>0</v>
      </c>
      <c r="AD80">
        <v>0</v>
      </c>
      <c r="AM80" t="s">
        <v>146</v>
      </c>
      <c r="AN80" t="s">
        <v>147</v>
      </c>
      <c r="AP80">
        <v>0</v>
      </c>
      <c r="AQ80">
        <v>0</v>
      </c>
      <c r="AR80">
        <v>0</v>
      </c>
      <c r="AS80">
        <v>0</v>
      </c>
      <c r="AT80">
        <v>0</v>
      </c>
      <c r="AU80">
        <v>0</v>
      </c>
      <c r="AY80" t="s">
        <v>63</v>
      </c>
      <c r="AZ80" t="s">
        <v>4458</v>
      </c>
      <c r="BA80">
        <v>0</v>
      </c>
      <c r="BC80" t="s">
        <v>147</v>
      </c>
      <c r="BF80" t="s">
        <v>148</v>
      </c>
    </row>
    <row r="81" spans="1:58" x14ac:dyDescent="0.35">
      <c r="A81" t="s">
        <v>428</v>
      </c>
      <c r="B81">
        <v>10000</v>
      </c>
      <c r="C81">
        <v>10000</v>
      </c>
      <c r="D81" s="2">
        <v>45749</v>
      </c>
      <c r="E81" t="s">
        <v>59</v>
      </c>
      <c r="F81" t="s">
        <v>134</v>
      </c>
      <c r="G81" t="s">
        <v>135</v>
      </c>
      <c r="I81">
        <v>1</v>
      </c>
      <c r="J81" t="s">
        <v>183</v>
      </c>
      <c r="K81">
        <v>63</v>
      </c>
      <c r="L81" t="s">
        <v>136</v>
      </c>
      <c r="M81">
        <v>5</v>
      </c>
      <c r="P81" s="2">
        <v>45748</v>
      </c>
      <c r="R81">
        <v>40</v>
      </c>
      <c r="S81">
        <v>200</v>
      </c>
      <c r="T81" t="s">
        <v>65</v>
      </c>
      <c r="U81" t="s">
        <v>137</v>
      </c>
      <c r="V81">
        <v>0</v>
      </c>
      <c r="W81">
        <v>182</v>
      </c>
      <c r="X81">
        <v>18</v>
      </c>
      <c r="Y81">
        <v>0</v>
      </c>
      <c r="Z81">
        <v>0</v>
      </c>
      <c r="AA81">
        <v>0</v>
      </c>
      <c r="AD81">
        <v>0</v>
      </c>
      <c r="AM81" t="s">
        <v>138</v>
      </c>
      <c r="AN81" t="s">
        <v>139</v>
      </c>
      <c r="AP81">
        <v>0</v>
      </c>
      <c r="AQ81">
        <v>0</v>
      </c>
      <c r="AR81">
        <v>0</v>
      </c>
      <c r="AS81">
        <v>0</v>
      </c>
      <c r="AT81">
        <v>0</v>
      </c>
      <c r="AU81">
        <v>0</v>
      </c>
      <c r="AY81" t="s">
        <v>63</v>
      </c>
      <c r="AZ81" t="s">
        <v>429</v>
      </c>
      <c r="BA81">
        <v>0</v>
      </c>
      <c r="BC81" t="s">
        <v>139</v>
      </c>
      <c r="BF81" t="s">
        <v>430</v>
      </c>
    </row>
    <row r="82" spans="1:58" x14ac:dyDescent="0.35">
      <c r="A82" t="s">
        <v>149</v>
      </c>
      <c r="B82">
        <v>10000</v>
      </c>
      <c r="C82">
        <v>10000</v>
      </c>
      <c r="D82" s="2">
        <v>45754</v>
      </c>
      <c r="E82" t="s">
        <v>59</v>
      </c>
      <c r="F82" t="s">
        <v>150</v>
      </c>
      <c r="G82" t="s">
        <v>151</v>
      </c>
      <c r="I82">
        <v>1</v>
      </c>
      <c r="J82" t="s">
        <v>183</v>
      </c>
      <c r="K82" t="s">
        <v>152</v>
      </c>
      <c r="L82" t="s">
        <v>153</v>
      </c>
      <c r="M82" s="3">
        <v>55917</v>
      </c>
      <c r="P82" s="2">
        <v>45748</v>
      </c>
      <c r="R82">
        <v>12</v>
      </c>
      <c r="S82" s="3">
        <v>671004</v>
      </c>
      <c r="T82" t="s">
        <v>65</v>
      </c>
      <c r="U82" t="s">
        <v>154</v>
      </c>
      <c r="V82">
        <v>0</v>
      </c>
      <c r="W82" s="3">
        <v>697647</v>
      </c>
      <c r="X82" s="3">
        <v>-26643</v>
      </c>
      <c r="Y82">
        <v>0</v>
      </c>
      <c r="Z82">
        <v>0</v>
      </c>
      <c r="AA82">
        <v>0</v>
      </c>
      <c r="AD82">
        <v>0</v>
      </c>
      <c r="AM82" t="s">
        <v>155</v>
      </c>
      <c r="AN82" t="s">
        <v>68</v>
      </c>
      <c r="AP82">
        <v>0</v>
      </c>
      <c r="AQ82">
        <v>0</v>
      </c>
      <c r="AR82">
        <v>0</v>
      </c>
      <c r="AS82">
        <v>0</v>
      </c>
      <c r="AT82">
        <v>0</v>
      </c>
      <c r="AU82">
        <v>0</v>
      </c>
      <c r="AY82" t="s">
        <v>63</v>
      </c>
      <c r="AZ82" t="s">
        <v>4459</v>
      </c>
      <c r="BA82">
        <v>0</v>
      </c>
      <c r="BC82" t="s">
        <v>68</v>
      </c>
      <c r="BF82" t="s">
        <v>156</v>
      </c>
    </row>
    <row r="83" spans="1:58" x14ac:dyDescent="0.35">
      <c r="A83" t="s">
        <v>431</v>
      </c>
      <c r="B83">
        <v>10000</v>
      </c>
      <c r="C83">
        <v>10000</v>
      </c>
      <c r="D83" s="2">
        <v>45750</v>
      </c>
      <c r="E83" t="s">
        <v>59</v>
      </c>
      <c r="F83" t="s">
        <v>432</v>
      </c>
      <c r="G83">
        <v>59470</v>
      </c>
      <c r="I83">
        <v>1</v>
      </c>
      <c r="J83" t="s">
        <v>183</v>
      </c>
      <c r="K83">
        <v>73</v>
      </c>
      <c r="L83" t="s">
        <v>433</v>
      </c>
      <c r="M83" s="3">
        <v>5000</v>
      </c>
      <c r="P83" s="2">
        <v>45748</v>
      </c>
      <c r="R83">
        <v>12</v>
      </c>
      <c r="S83" s="3">
        <v>60000</v>
      </c>
      <c r="T83" t="s">
        <v>65</v>
      </c>
      <c r="U83" t="s">
        <v>434</v>
      </c>
      <c r="V83">
        <v>0</v>
      </c>
      <c r="W83" s="3">
        <v>59998</v>
      </c>
      <c r="X83">
        <v>2</v>
      </c>
      <c r="Y83">
        <v>0</v>
      </c>
      <c r="Z83">
        <v>0</v>
      </c>
      <c r="AA83">
        <v>0</v>
      </c>
      <c r="AD83">
        <v>0</v>
      </c>
      <c r="AM83" t="s">
        <v>435</v>
      </c>
      <c r="AN83" t="s">
        <v>68</v>
      </c>
      <c r="AP83">
        <v>0</v>
      </c>
      <c r="AQ83">
        <v>0</v>
      </c>
      <c r="AR83">
        <v>0</v>
      </c>
      <c r="AS83">
        <v>0</v>
      </c>
      <c r="AT83">
        <v>0</v>
      </c>
      <c r="AU83">
        <v>0</v>
      </c>
      <c r="AY83" t="s">
        <v>63</v>
      </c>
      <c r="AZ83" t="s">
        <v>436</v>
      </c>
      <c r="BA83">
        <v>0</v>
      </c>
      <c r="BC83" t="s">
        <v>68</v>
      </c>
      <c r="BF83" t="s">
        <v>156</v>
      </c>
    </row>
    <row r="84" spans="1:58" x14ac:dyDescent="0.35">
      <c r="A84" t="s">
        <v>431</v>
      </c>
      <c r="B84">
        <v>10000</v>
      </c>
      <c r="C84">
        <v>20000</v>
      </c>
      <c r="D84" s="2">
        <v>45750</v>
      </c>
      <c r="E84" t="s">
        <v>59</v>
      </c>
      <c r="F84" t="s">
        <v>432</v>
      </c>
      <c r="G84">
        <v>59470</v>
      </c>
      <c r="I84">
        <v>1</v>
      </c>
      <c r="J84" t="s">
        <v>183</v>
      </c>
      <c r="K84" t="s">
        <v>152</v>
      </c>
      <c r="L84" t="s">
        <v>153</v>
      </c>
      <c r="M84" s="3">
        <v>10313</v>
      </c>
      <c r="P84" s="2">
        <v>45748</v>
      </c>
      <c r="R84">
        <v>12</v>
      </c>
      <c r="S84" s="3">
        <v>123756</v>
      </c>
      <c r="T84" t="s">
        <v>65</v>
      </c>
      <c r="U84" t="s">
        <v>434</v>
      </c>
      <c r="V84">
        <v>0</v>
      </c>
      <c r="W84" s="3">
        <v>123752</v>
      </c>
      <c r="X84">
        <v>4</v>
      </c>
      <c r="Y84">
        <v>0</v>
      </c>
      <c r="Z84">
        <v>0</v>
      </c>
      <c r="AA84">
        <v>0</v>
      </c>
      <c r="AD84">
        <v>0</v>
      </c>
      <c r="AM84" t="s">
        <v>435</v>
      </c>
      <c r="AN84" t="s">
        <v>68</v>
      </c>
      <c r="AP84">
        <v>0</v>
      </c>
      <c r="AQ84">
        <v>0</v>
      </c>
      <c r="AR84">
        <v>0</v>
      </c>
      <c r="AS84">
        <v>0</v>
      </c>
      <c r="AT84">
        <v>0</v>
      </c>
      <c r="AU84">
        <v>0</v>
      </c>
      <c r="AY84" t="s">
        <v>63</v>
      </c>
      <c r="AZ84" t="s">
        <v>436</v>
      </c>
      <c r="BA84">
        <v>0</v>
      </c>
      <c r="BC84" t="s">
        <v>68</v>
      </c>
      <c r="BF84" t="s">
        <v>156</v>
      </c>
    </row>
    <row r="85" spans="1:58" x14ac:dyDescent="0.35">
      <c r="A85" t="s">
        <v>157</v>
      </c>
      <c r="B85">
        <v>10000</v>
      </c>
      <c r="C85">
        <v>20000</v>
      </c>
      <c r="D85" s="2">
        <v>45749</v>
      </c>
      <c r="E85" t="s">
        <v>59</v>
      </c>
      <c r="F85" t="s">
        <v>158</v>
      </c>
      <c r="G85" t="s">
        <v>159</v>
      </c>
      <c r="I85">
        <v>1</v>
      </c>
      <c r="J85" t="s">
        <v>183</v>
      </c>
      <c r="K85">
        <v>72</v>
      </c>
      <c r="L85" t="s">
        <v>161</v>
      </c>
      <c r="M85" s="3">
        <v>1750</v>
      </c>
      <c r="P85" s="2">
        <v>45748</v>
      </c>
      <c r="R85">
        <v>4</v>
      </c>
      <c r="S85" s="3">
        <v>7000</v>
      </c>
      <c r="T85" t="s">
        <v>65</v>
      </c>
      <c r="U85">
        <v>86090840001</v>
      </c>
      <c r="V85">
        <v>0</v>
      </c>
      <c r="W85" s="3">
        <v>5000</v>
      </c>
      <c r="X85" s="3">
        <v>2000</v>
      </c>
      <c r="Y85">
        <v>0</v>
      </c>
      <c r="Z85">
        <v>0</v>
      </c>
      <c r="AA85">
        <v>0</v>
      </c>
      <c r="AD85">
        <v>0</v>
      </c>
      <c r="AM85">
        <v>8609084</v>
      </c>
      <c r="AN85" t="s">
        <v>162</v>
      </c>
      <c r="AP85">
        <v>0</v>
      </c>
      <c r="AQ85">
        <v>0</v>
      </c>
      <c r="AR85">
        <v>0</v>
      </c>
      <c r="AS85">
        <v>0</v>
      </c>
      <c r="AT85">
        <v>0</v>
      </c>
      <c r="AU85">
        <v>0</v>
      </c>
      <c r="AY85" t="s">
        <v>63</v>
      </c>
      <c r="AZ85" t="s">
        <v>4460</v>
      </c>
      <c r="BA85">
        <v>0</v>
      </c>
      <c r="BC85" t="s">
        <v>162</v>
      </c>
      <c r="BF85" t="s">
        <v>163</v>
      </c>
    </row>
    <row r="86" spans="1:58" x14ac:dyDescent="0.35">
      <c r="A86" t="s">
        <v>164</v>
      </c>
      <c r="B86">
        <v>10000</v>
      </c>
      <c r="C86">
        <v>10000</v>
      </c>
      <c r="D86" s="2">
        <v>45749</v>
      </c>
      <c r="E86" t="s">
        <v>59</v>
      </c>
      <c r="F86" t="s">
        <v>158</v>
      </c>
      <c r="G86" t="s">
        <v>159</v>
      </c>
      <c r="I86">
        <v>1</v>
      </c>
      <c r="J86" t="s">
        <v>183</v>
      </c>
      <c r="K86">
        <v>72</v>
      </c>
      <c r="L86" t="s">
        <v>161</v>
      </c>
      <c r="M86" s="3">
        <v>1750</v>
      </c>
      <c r="P86" s="2">
        <v>45748</v>
      </c>
      <c r="R86">
        <v>4</v>
      </c>
      <c r="S86" s="3">
        <v>7000</v>
      </c>
      <c r="T86" t="s">
        <v>65</v>
      </c>
      <c r="U86">
        <v>86090860001</v>
      </c>
      <c r="V86">
        <v>0</v>
      </c>
      <c r="W86" s="3">
        <v>5000</v>
      </c>
      <c r="X86" s="3">
        <v>2000</v>
      </c>
      <c r="Y86">
        <v>0</v>
      </c>
      <c r="Z86">
        <v>0</v>
      </c>
      <c r="AA86">
        <v>0</v>
      </c>
      <c r="AD86">
        <v>0</v>
      </c>
      <c r="AM86">
        <v>8609086</v>
      </c>
      <c r="AN86" t="s">
        <v>162</v>
      </c>
      <c r="AP86">
        <v>0</v>
      </c>
      <c r="AQ86">
        <v>0</v>
      </c>
      <c r="AR86">
        <v>0</v>
      </c>
      <c r="AS86">
        <v>0</v>
      </c>
      <c r="AT86">
        <v>0</v>
      </c>
      <c r="AU86">
        <v>0</v>
      </c>
      <c r="AY86" t="s">
        <v>63</v>
      </c>
      <c r="AZ86" t="s">
        <v>4461</v>
      </c>
      <c r="BA86">
        <v>0</v>
      </c>
      <c r="BC86" t="s">
        <v>162</v>
      </c>
      <c r="BF86" t="s">
        <v>163</v>
      </c>
    </row>
    <row r="87" spans="1:58" x14ac:dyDescent="0.35">
      <c r="A87" t="s">
        <v>437</v>
      </c>
      <c r="B87">
        <v>10000</v>
      </c>
      <c r="C87">
        <v>20000</v>
      </c>
      <c r="D87" s="2">
        <v>45750</v>
      </c>
      <c r="E87" t="s">
        <v>59</v>
      </c>
      <c r="F87" t="s">
        <v>166</v>
      </c>
      <c r="G87">
        <v>1006323</v>
      </c>
      <c r="I87">
        <v>1</v>
      </c>
      <c r="J87" t="s">
        <v>183</v>
      </c>
      <c r="K87" t="s">
        <v>438</v>
      </c>
      <c r="L87" t="s">
        <v>439</v>
      </c>
      <c r="M87" s="3">
        <v>5264</v>
      </c>
      <c r="P87" s="2">
        <v>45748</v>
      </c>
      <c r="R87">
        <v>38</v>
      </c>
      <c r="S87" s="3">
        <v>200032</v>
      </c>
      <c r="T87" t="s">
        <v>65</v>
      </c>
      <c r="U87" t="s">
        <v>440</v>
      </c>
      <c r="V87">
        <v>0</v>
      </c>
      <c r="W87" s="3">
        <v>200000</v>
      </c>
      <c r="X87">
        <v>32</v>
      </c>
      <c r="Y87">
        <v>0</v>
      </c>
      <c r="Z87">
        <v>0</v>
      </c>
      <c r="AA87">
        <v>0</v>
      </c>
      <c r="AD87">
        <v>0</v>
      </c>
      <c r="AM87" t="s">
        <v>441</v>
      </c>
      <c r="AN87" t="s">
        <v>170</v>
      </c>
      <c r="AP87">
        <v>0</v>
      </c>
      <c r="AQ87">
        <v>0</v>
      </c>
      <c r="AR87">
        <v>0</v>
      </c>
      <c r="AS87">
        <v>0</v>
      </c>
      <c r="AT87">
        <v>0</v>
      </c>
      <c r="AU87">
        <v>0</v>
      </c>
      <c r="AY87" t="s">
        <v>63</v>
      </c>
      <c r="AZ87" t="s">
        <v>442</v>
      </c>
      <c r="BA87">
        <v>0</v>
      </c>
      <c r="BC87" t="s">
        <v>170</v>
      </c>
      <c r="BF87" t="s">
        <v>443</v>
      </c>
    </row>
    <row r="88" spans="1:58" x14ac:dyDescent="0.35">
      <c r="A88" t="s">
        <v>165</v>
      </c>
      <c r="B88">
        <v>10000</v>
      </c>
      <c r="C88">
        <v>10000</v>
      </c>
      <c r="D88" s="2">
        <v>45750</v>
      </c>
      <c r="E88" t="s">
        <v>59</v>
      </c>
      <c r="F88" t="s">
        <v>166</v>
      </c>
      <c r="G88" t="s">
        <v>167</v>
      </c>
      <c r="I88">
        <v>1</v>
      </c>
      <c r="J88" t="s">
        <v>183</v>
      </c>
      <c r="K88">
        <v>63</v>
      </c>
      <c r="L88" t="s">
        <v>136</v>
      </c>
      <c r="M88" s="3">
        <v>4000</v>
      </c>
      <c r="P88" s="2">
        <v>45748</v>
      </c>
      <c r="R88">
        <v>60</v>
      </c>
      <c r="S88" s="3">
        <v>240000</v>
      </c>
      <c r="T88" t="s">
        <v>65</v>
      </c>
      <c r="U88" t="s">
        <v>168</v>
      </c>
      <c r="V88">
        <v>0</v>
      </c>
      <c r="W88" s="3">
        <v>240000</v>
      </c>
      <c r="X88">
        <v>0</v>
      </c>
      <c r="Y88">
        <v>0</v>
      </c>
      <c r="Z88">
        <v>0</v>
      </c>
      <c r="AA88">
        <v>0</v>
      </c>
      <c r="AD88">
        <v>0</v>
      </c>
      <c r="AM88" t="s">
        <v>169</v>
      </c>
      <c r="AN88" t="s">
        <v>170</v>
      </c>
      <c r="AP88">
        <v>0</v>
      </c>
      <c r="AQ88">
        <v>0</v>
      </c>
      <c r="AR88">
        <v>0</v>
      </c>
      <c r="AS88">
        <v>0</v>
      </c>
      <c r="AT88">
        <v>0</v>
      </c>
      <c r="AU88">
        <v>0</v>
      </c>
      <c r="AY88" t="s">
        <v>63</v>
      </c>
      <c r="AZ88" t="s">
        <v>4462</v>
      </c>
      <c r="BA88">
        <v>0</v>
      </c>
      <c r="BC88" t="s">
        <v>170</v>
      </c>
      <c r="BF88" t="s">
        <v>171</v>
      </c>
    </row>
    <row r="89" spans="1:58" x14ac:dyDescent="0.35">
      <c r="A89" t="s">
        <v>172</v>
      </c>
      <c r="B89">
        <v>10000</v>
      </c>
      <c r="C89">
        <v>10000</v>
      </c>
      <c r="D89" s="2">
        <v>45751</v>
      </c>
      <c r="E89" t="s">
        <v>59</v>
      </c>
      <c r="F89" t="s">
        <v>173</v>
      </c>
      <c r="G89" t="s">
        <v>174</v>
      </c>
      <c r="I89">
        <v>1</v>
      </c>
      <c r="J89" t="s">
        <v>183</v>
      </c>
      <c r="K89">
        <v>87</v>
      </c>
      <c r="L89" t="s">
        <v>175</v>
      </c>
      <c r="M89">
        <v>100</v>
      </c>
      <c r="P89" s="2">
        <v>45748</v>
      </c>
      <c r="R89">
        <v>2</v>
      </c>
      <c r="S89">
        <v>200</v>
      </c>
      <c r="T89" t="s">
        <v>65</v>
      </c>
      <c r="U89" t="s">
        <v>176</v>
      </c>
      <c r="V89">
        <v>0</v>
      </c>
      <c r="W89">
        <v>200</v>
      </c>
      <c r="X89">
        <v>0</v>
      </c>
      <c r="Y89">
        <v>0</v>
      </c>
      <c r="Z89">
        <v>0</v>
      </c>
      <c r="AA89">
        <v>0</v>
      </c>
      <c r="AD89">
        <v>0</v>
      </c>
      <c r="AM89" t="s">
        <v>177</v>
      </c>
      <c r="AN89" t="s">
        <v>178</v>
      </c>
      <c r="AP89">
        <v>0</v>
      </c>
      <c r="AQ89">
        <v>0</v>
      </c>
      <c r="AR89">
        <v>0</v>
      </c>
      <c r="AS89">
        <v>0</v>
      </c>
      <c r="AT89">
        <v>0</v>
      </c>
      <c r="AU89">
        <v>0</v>
      </c>
      <c r="AY89" t="s">
        <v>63</v>
      </c>
      <c r="AZ89" t="s">
        <v>4463</v>
      </c>
      <c r="BA89">
        <v>0</v>
      </c>
      <c r="BC89" t="s">
        <v>178</v>
      </c>
      <c r="BF89" t="s">
        <v>179</v>
      </c>
    </row>
  </sheetData>
  <pageMargins left="0.7" right="0.7" top="0.75" bottom="0.75" header="0.3" footer="0.3"/>
  <pageSetup paperSize="9" orientation="landscape" verticalDpi="0" r:id="rId1"/>
  <headerFooter>
    <oddHeader>&amp;L&amp;BProduction Output&amp;B
ZEPHYR LIVE SETUP&amp;R&amp;D
406ANTHONY
Page &amp;P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A2907-0972-438A-8D58-6E6F2693963F}">
  <dimension ref="A1:BF91"/>
  <sheetViews>
    <sheetView topLeftCell="A89" workbookViewId="0">
      <selection activeCell="A4" sqref="A4:XFD91"/>
    </sheetView>
  </sheetViews>
  <sheetFormatPr defaultRowHeight="14.5" x14ac:dyDescent="0.35"/>
  <sheetData>
    <row r="1" spans="1:58" x14ac:dyDescent="0.35">
      <c r="A1" t="s">
        <v>6089</v>
      </c>
    </row>
    <row r="2" spans="1:58" x14ac:dyDescent="0.35">
      <c r="A2" t="s">
        <v>6614</v>
      </c>
    </row>
    <row r="3" spans="1:58" x14ac:dyDescent="0.35">
      <c r="D3" s="2"/>
      <c r="F3" s="4"/>
      <c r="M3" s="3"/>
      <c r="P3" s="2"/>
      <c r="S3" s="3"/>
      <c r="W3" s="3"/>
      <c r="X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190</v>
      </c>
      <c r="B5">
        <v>10000</v>
      </c>
      <c r="C5">
        <v>40000</v>
      </c>
      <c r="D5" s="2">
        <v>45751</v>
      </c>
      <c r="E5" t="s">
        <v>59</v>
      </c>
      <c r="F5" s="4">
        <v>0.44092592592592594</v>
      </c>
      <c r="G5" t="s">
        <v>191</v>
      </c>
      <c r="I5">
        <v>3</v>
      </c>
      <c r="J5" t="s">
        <v>183</v>
      </c>
      <c r="K5">
        <v>91</v>
      </c>
      <c r="L5" t="s">
        <v>613</v>
      </c>
      <c r="M5" s="3">
        <v>112000</v>
      </c>
      <c r="P5" s="2">
        <v>45749</v>
      </c>
      <c r="R5">
        <v>9</v>
      </c>
      <c r="S5" s="3">
        <v>1008000</v>
      </c>
      <c r="T5" t="s">
        <v>65</v>
      </c>
      <c r="U5" t="s">
        <v>193</v>
      </c>
      <c r="V5">
        <v>0</v>
      </c>
      <c r="W5" s="3">
        <v>1000000</v>
      </c>
      <c r="X5" s="3">
        <v>8000</v>
      </c>
      <c r="Y5">
        <v>0</v>
      </c>
      <c r="Z5">
        <v>0</v>
      </c>
      <c r="AA5">
        <v>0</v>
      </c>
      <c r="AD5">
        <v>0</v>
      </c>
      <c r="AM5" t="s">
        <v>194</v>
      </c>
      <c r="AN5" t="s">
        <v>95</v>
      </c>
      <c r="AP5">
        <v>0</v>
      </c>
      <c r="AQ5">
        <v>0</v>
      </c>
      <c r="AR5">
        <v>0</v>
      </c>
      <c r="AS5">
        <v>0</v>
      </c>
      <c r="AT5">
        <v>0</v>
      </c>
      <c r="AU5">
        <v>0</v>
      </c>
      <c r="AY5" t="s">
        <v>63</v>
      </c>
      <c r="AZ5" t="s">
        <v>195</v>
      </c>
      <c r="BA5">
        <v>0</v>
      </c>
      <c r="BC5" t="s">
        <v>95</v>
      </c>
      <c r="BF5" t="s">
        <v>196</v>
      </c>
    </row>
    <row r="6" spans="1:58" x14ac:dyDescent="0.35">
      <c r="A6" t="s">
        <v>444</v>
      </c>
      <c r="B6">
        <v>10000</v>
      </c>
      <c r="C6">
        <v>20000</v>
      </c>
      <c r="D6" s="2">
        <v>45758</v>
      </c>
      <c r="E6" t="s">
        <v>59</v>
      </c>
      <c r="F6" s="4">
        <v>0.46591435185185187</v>
      </c>
      <c r="G6" t="s">
        <v>445</v>
      </c>
      <c r="I6">
        <v>1</v>
      </c>
      <c r="J6" t="s">
        <v>183</v>
      </c>
      <c r="K6">
        <v>79</v>
      </c>
      <c r="L6" t="s">
        <v>92</v>
      </c>
      <c r="M6" s="3">
        <v>8700</v>
      </c>
      <c r="P6" s="2">
        <v>45749</v>
      </c>
      <c r="R6">
        <v>5</v>
      </c>
      <c r="S6" s="3">
        <v>43500</v>
      </c>
      <c r="T6" t="s">
        <v>65</v>
      </c>
      <c r="U6" t="s">
        <v>446</v>
      </c>
      <c r="V6">
        <v>0</v>
      </c>
      <c r="W6" s="3">
        <v>40910</v>
      </c>
      <c r="X6" s="3">
        <v>2590</v>
      </c>
      <c r="Y6">
        <v>0</v>
      </c>
      <c r="Z6">
        <v>0</v>
      </c>
      <c r="AA6">
        <v>0</v>
      </c>
      <c r="AD6">
        <v>0</v>
      </c>
      <c r="AM6" t="s">
        <v>447</v>
      </c>
      <c r="AN6" t="s">
        <v>448</v>
      </c>
      <c r="AP6">
        <v>0</v>
      </c>
      <c r="AQ6">
        <v>0</v>
      </c>
      <c r="AR6">
        <v>0</v>
      </c>
      <c r="AS6">
        <v>0</v>
      </c>
      <c r="AT6">
        <v>0</v>
      </c>
      <c r="AU6">
        <v>0</v>
      </c>
      <c r="AY6" t="s">
        <v>63</v>
      </c>
      <c r="AZ6" t="s">
        <v>4464</v>
      </c>
      <c r="BA6">
        <v>0</v>
      </c>
      <c r="BC6" t="s">
        <v>448</v>
      </c>
      <c r="BF6" t="s">
        <v>449</v>
      </c>
    </row>
    <row r="7" spans="1:58" x14ac:dyDescent="0.35">
      <c r="A7" t="s">
        <v>3968</v>
      </c>
      <c r="B7">
        <v>10000</v>
      </c>
      <c r="C7">
        <v>10000</v>
      </c>
      <c r="D7" s="2">
        <v>45776</v>
      </c>
      <c r="E7" t="s">
        <v>59</v>
      </c>
      <c r="F7" t="s">
        <v>3969</v>
      </c>
      <c r="G7" t="s">
        <v>3970</v>
      </c>
      <c r="I7">
        <v>1</v>
      </c>
      <c r="J7" t="s">
        <v>183</v>
      </c>
      <c r="K7">
        <v>88</v>
      </c>
      <c r="L7" t="s">
        <v>144</v>
      </c>
      <c r="M7" s="3">
        <v>3500</v>
      </c>
      <c r="P7" s="2">
        <v>45749</v>
      </c>
      <c r="R7">
        <v>1</v>
      </c>
      <c r="S7" s="3">
        <v>3500</v>
      </c>
      <c r="T7" t="s">
        <v>65</v>
      </c>
      <c r="U7" t="s">
        <v>3971</v>
      </c>
      <c r="V7">
        <v>0</v>
      </c>
      <c r="W7" s="3">
        <v>1500</v>
      </c>
      <c r="X7" s="3">
        <v>2000</v>
      </c>
      <c r="Y7">
        <v>0</v>
      </c>
      <c r="Z7">
        <v>0</v>
      </c>
      <c r="AA7">
        <v>0</v>
      </c>
      <c r="AD7">
        <v>0</v>
      </c>
      <c r="AM7" t="s">
        <v>3972</v>
      </c>
      <c r="AN7" t="s">
        <v>3973</v>
      </c>
      <c r="AP7">
        <v>0</v>
      </c>
      <c r="AQ7">
        <v>0</v>
      </c>
      <c r="AR7">
        <v>0</v>
      </c>
      <c r="AS7">
        <v>0</v>
      </c>
      <c r="AT7">
        <v>0</v>
      </c>
      <c r="AU7">
        <v>0</v>
      </c>
      <c r="AY7" t="s">
        <v>63</v>
      </c>
      <c r="AZ7" t="s">
        <v>4258</v>
      </c>
      <c r="BA7">
        <v>0</v>
      </c>
      <c r="BC7" t="s">
        <v>3973</v>
      </c>
      <c r="BF7" t="s">
        <v>3974</v>
      </c>
    </row>
    <row r="8" spans="1:58" x14ac:dyDescent="0.35">
      <c r="A8" t="s">
        <v>450</v>
      </c>
      <c r="B8">
        <v>10000</v>
      </c>
      <c r="C8">
        <v>20000</v>
      </c>
      <c r="D8" s="2">
        <v>45755</v>
      </c>
      <c r="E8" t="s">
        <v>59</v>
      </c>
      <c r="F8" t="s">
        <v>451</v>
      </c>
      <c r="G8" t="s">
        <v>452</v>
      </c>
      <c r="I8">
        <v>1</v>
      </c>
      <c r="J8" t="s">
        <v>183</v>
      </c>
      <c r="K8">
        <v>110</v>
      </c>
      <c r="L8" t="s">
        <v>454</v>
      </c>
      <c r="M8" s="3">
        <v>126000</v>
      </c>
      <c r="P8" s="2">
        <v>45749</v>
      </c>
      <c r="R8">
        <v>4</v>
      </c>
      <c r="S8" s="3">
        <v>504000</v>
      </c>
      <c r="T8" t="s">
        <v>65</v>
      </c>
      <c r="U8" t="s">
        <v>455</v>
      </c>
      <c r="V8">
        <v>0</v>
      </c>
      <c r="W8" s="3">
        <v>504000</v>
      </c>
      <c r="X8">
        <v>0</v>
      </c>
      <c r="Y8">
        <v>0</v>
      </c>
      <c r="Z8">
        <v>0</v>
      </c>
      <c r="AA8">
        <v>0</v>
      </c>
      <c r="AD8">
        <v>0</v>
      </c>
      <c r="AM8" t="s">
        <v>456</v>
      </c>
      <c r="AN8" t="s">
        <v>203</v>
      </c>
      <c r="AP8">
        <v>0</v>
      </c>
      <c r="AQ8">
        <v>0</v>
      </c>
      <c r="AR8">
        <v>0</v>
      </c>
      <c r="AS8">
        <v>0</v>
      </c>
      <c r="AT8">
        <v>0</v>
      </c>
      <c r="AU8">
        <v>0</v>
      </c>
      <c r="AY8" t="s">
        <v>63</v>
      </c>
      <c r="AZ8" t="s">
        <v>4465</v>
      </c>
      <c r="BA8">
        <v>0</v>
      </c>
      <c r="BC8" t="s">
        <v>203</v>
      </c>
      <c r="BF8" t="s">
        <v>457</v>
      </c>
    </row>
    <row r="9" spans="1:58" x14ac:dyDescent="0.35">
      <c r="A9" t="s">
        <v>614</v>
      </c>
      <c r="B9">
        <v>10000</v>
      </c>
      <c r="C9">
        <v>10000</v>
      </c>
      <c r="D9" s="2">
        <v>45750</v>
      </c>
      <c r="E9" t="s">
        <v>59</v>
      </c>
      <c r="F9" t="s">
        <v>414</v>
      </c>
      <c r="G9" t="s">
        <v>563</v>
      </c>
      <c r="I9">
        <v>1</v>
      </c>
      <c r="J9" t="s">
        <v>183</v>
      </c>
      <c r="K9">
        <v>65</v>
      </c>
      <c r="L9" t="s">
        <v>340</v>
      </c>
      <c r="M9" s="3">
        <v>9000</v>
      </c>
      <c r="P9" s="2">
        <v>45749</v>
      </c>
      <c r="R9">
        <v>6</v>
      </c>
      <c r="S9" s="3">
        <v>54000</v>
      </c>
      <c r="T9" t="s">
        <v>65</v>
      </c>
      <c r="U9" t="s">
        <v>564</v>
      </c>
      <c r="V9">
        <v>0</v>
      </c>
      <c r="W9" s="3">
        <v>54000</v>
      </c>
      <c r="X9">
        <v>0</v>
      </c>
      <c r="Y9">
        <v>0</v>
      </c>
      <c r="Z9">
        <v>0</v>
      </c>
      <c r="AA9">
        <v>0</v>
      </c>
      <c r="AD9">
        <v>0</v>
      </c>
      <c r="AM9" t="s">
        <v>565</v>
      </c>
      <c r="AN9" t="s">
        <v>203</v>
      </c>
      <c r="AP9">
        <v>0</v>
      </c>
      <c r="AQ9">
        <v>0</v>
      </c>
      <c r="AR9">
        <v>0</v>
      </c>
      <c r="AS9">
        <v>0</v>
      </c>
      <c r="AT9">
        <v>0</v>
      </c>
      <c r="AU9">
        <v>0</v>
      </c>
      <c r="AY9" t="s">
        <v>63</v>
      </c>
      <c r="AZ9" t="s">
        <v>615</v>
      </c>
      <c r="BA9">
        <v>0</v>
      </c>
      <c r="BC9" t="s">
        <v>203</v>
      </c>
      <c r="BF9" t="s">
        <v>616</v>
      </c>
    </row>
    <row r="10" spans="1:58" x14ac:dyDescent="0.35">
      <c r="A10" t="s">
        <v>197</v>
      </c>
      <c r="B10">
        <v>10000</v>
      </c>
      <c r="C10">
        <v>20000</v>
      </c>
      <c r="D10" s="2">
        <v>45749</v>
      </c>
      <c r="E10" t="s">
        <v>59</v>
      </c>
      <c r="F10" t="s">
        <v>617</v>
      </c>
      <c r="G10" t="s">
        <v>199</v>
      </c>
      <c r="I10">
        <v>1</v>
      </c>
      <c r="J10" t="s">
        <v>183</v>
      </c>
      <c r="K10">
        <v>111</v>
      </c>
      <c r="L10" t="s">
        <v>352</v>
      </c>
      <c r="M10" s="3">
        <v>5625</v>
      </c>
      <c r="P10" s="2">
        <v>45749</v>
      </c>
      <c r="R10">
        <v>8</v>
      </c>
      <c r="S10" s="3">
        <v>45000</v>
      </c>
      <c r="T10" t="s">
        <v>65</v>
      </c>
      <c r="U10" t="s">
        <v>201</v>
      </c>
      <c r="V10">
        <v>0</v>
      </c>
      <c r="W10" s="3">
        <v>45000</v>
      </c>
      <c r="X10">
        <v>0</v>
      </c>
      <c r="Y10">
        <v>0</v>
      </c>
      <c r="Z10">
        <v>0</v>
      </c>
      <c r="AA10">
        <v>0</v>
      </c>
      <c r="AD10">
        <v>0</v>
      </c>
      <c r="AM10" t="s">
        <v>202</v>
      </c>
      <c r="AN10" t="s">
        <v>203</v>
      </c>
      <c r="AP10">
        <v>0</v>
      </c>
      <c r="AQ10">
        <v>0</v>
      </c>
      <c r="AR10">
        <v>0</v>
      </c>
      <c r="AS10">
        <v>0</v>
      </c>
      <c r="AT10">
        <v>0</v>
      </c>
      <c r="AU10">
        <v>0</v>
      </c>
      <c r="AY10" t="s">
        <v>63</v>
      </c>
      <c r="AZ10" t="s">
        <v>204</v>
      </c>
      <c r="BA10">
        <v>0</v>
      </c>
      <c r="BC10" t="s">
        <v>203</v>
      </c>
      <c r="BF10" t="s">
        <v>205</v>
      </c>
    </row>
    <row r="11" spans="1:58" x14ac:dyDescent="0.35">
      <c r="A11" t="s">
        <v>618</v>
      </c>
      <c r="B11">
        <v>10000</v>
      </c>
      <c r="C11">
        <v>10000</v>
      </c>
      <c r="D11" s="2">
        <v>45749</v>
      </c>
      <c r="E11" t="s">
        <v>59</v>
      </c>
      <c r="F11" t="s">
        <v>588</v>
      </c>
      <c r="G11" t="s">
        <v>619</v>
      </c>
      <c r="I11">
        <v>1</v>
      </c>
      <c r="J11" t="s">
        <v>183</v>
      </c>
      <c r="K11">
        <v>61</v>
      </c>
      <c r="L11" t="s">
        <v>209</v>
      </c>
      <c r="M11" s="3">
        <v>1000</v>
      </c>
      <c r="P11" s="2">
        <v>45749</v>
      </c>
      <c r="R11">
        <v>4</v>
      </c>
      <c r="S11" s="3">
        <v>4000</v>
      </c>
      <c r="T11" t="s">
        <v>65</v>
      </c>
      <c r="U11" t="s">
        <v>620</v>
      </c>
      <c r="V11">
        <v>0</v>
      </c>
      <c r="W11" s="3">
        <v>4000</v>
      </c>
      <c r="X11">
        <v>0</v>
      </c>
      <c r="Y11">
        <v>0</v>
      </c>
      <c r="Z11">
        <v>0</v>
      </c>
      <c r="AA11">
        <v>0</v>
      </c>
      <c r="AD11">
        <v>0</v>
      </c>
      <c r="AM11" t="s">
        <v>621</v>
      </c>
      <c r="AN11" t="s">
        <v>622</v>
      </c>
      <c r="AP11">
        <v>0</v>
      </c>
      <c r="AQ11">
        <v>0</v>
      </c>
      <c r="AR11">
        <v>0</v>
      </c>
      <c r="AS11">
        <v>0</v>
      </c>
      <c r="AT11">
        <v>0</v>
      </c>
      <c r="AU11">
        <v>0</v>
      </c>
      <c r="AY11" t="s">
        <v>63</v>
      </c>
      <c r="AZ11" t="s">
        <v>623</v>
      </c>
      <c r="BA11">
        <v>0</v>
      </c>
      <c r="BC11" t="s">
        <v>622</v>
      </c>
      <c r="BF11" t="s">
        <v>624</v>
      </c>
    </row>
    <row r="12" spans="1:58" x14ac:dyDescent="0.35">
      <c r="A12" t="s">
        <v>625</v>
      </c>
      <c r="B12">
        <v>10000</v>
      </c>
      <c r="C12">
        <v>10000</v>
      </c>
      <c r="D12" s="2">
        <v>45750</v>
      </c>
      <c r="E12" t="s">
        <v>59</v>
      </c>
      <c r="F12" s="4">
        <v>0.42329861111111111</v>
      </c>
      <c r="G12" t="s">
        <v>626</v>
      </c>
      <c r="I12">
        <v>1</v>
      </c>
      <c r="J12" t="s">
        <v>183</v>
      </c>
      <c r="K12">
        <v>82</v>
      </c>
      <c r="L12" t="s">
        <v>352</v>
      </c>
      <c r="M12" s="3">
        <v>15000</v>
      </c>
      <c r="P12" s="2">
        <v>45749</v>
      </c>
      <c r="R12">
        <v>2</v>
      </c>
      <c r="S12" s="3">
        <v>30000</v>
      </c>
      <c r="T12" t="s">
        <v>65</v>
      </c>
      <c r="U12" t="s">
        <v>627</v>
      </c>
      <c r="V12">
        <v>0</v>
      </c>
      <c r="W12" s="3">
        <v>30000</v>
      </c>
      <c r="X12">
        <v>0</v>
      </c>
      <c r="Y12">
        <v>0</v>
      </c>
      <c r="Z12">
        <v>0</v>
      </c>
      <c r="AA12">
        <v>0</v>
      </c>
      <c r="AD12">
        <v>0</v>
      </c>
      <c r="AM12" t="s">
        <v>628</v>
      </c>
      <c r="AN12" t="s">
        <v>629</v>
      </c>
      <c r="AP12">
        <v>0</v>
      </c>
      <c r="AQ12">
        <v>0</v>
      </c>
      <c r="AR12">
        <v>0</v>
      </c>
      <c r="AS12">
        <v>0</v>
      </c>
      <c r="AT12">
        <v>0</v>
      </c>
      <c r="AU12">
        <v>0</v>
      </c>
      <c r="AY12" t="s">
        <v>63</v>
      </c>
      <c r="AZ12" t="s">
        <v>630</v>
      </c>
      <c r="BA12">
        <v>0</v>
      </c>
      <c r="BC12" t="s">
        <v>629</v>
      </c>
      <c r="BF12" t="s">
        <v>631</v>
      </c>
    </row>
    <row r="13" spans="1:58" x14ac:dyDescent="0.35">
      <c r="A13" t="s">
        <v>632</v>
      </c>
      <c r="B13">
        <v>10000</v>
      </c>
      <c r="C13">
        <v>10000</v>
      </c>
      <c r="D13" s="2">
        <v>45749</v>
      </c>
      <c r="E13" t="s">
        <v>59</v>
      </c>
      <c r="F13" t="s">
        <v>633</v>
      </c>
      <c r="G13" t="s">
        <v>570</v>
      </c>
      <c r="I13">
        <v>1</v>
      </c>
      <c r="J13" t="s">
        <v>183</v>
      </c>
      <c r="K13">
        <v>46</v>
      </c>
      <c r="L13" t="s">
        <v>231</v>
      </c>
      <c r="M13">
        <v>258</v>
      </c>
      <c r="P13" s="2">
        <v>45749</v>
      </c>
      <c r="R13">
        <v>4</v>
      </c>
      <c r="S13" s="3">
        <v>1032</v>
      </c>
      <c r="T13" t="s">
        <v>65</v>
      </c>
      <c r="U13">
        <v>112887410001</v>
      </c>
      <c r="V13">
        <v>0</v>
      </c>
      <c r="W13" s="3">
        <v>1030</v>
      </c>
      <c r="X13">
        <v>2</v>
      </c>
      <c r="Y13">
        <v>0</v>
      </c>
      <c r="Z13">
        <v>0</v>
      </c>
      <c r="AA13">
        <v>0</v>
      </c>
      <c r="AD13">
        <v>0</v>
      </c>
      <c r="AM13">
        <v>11288741</v>
      </c>
      <c r="AN13" t="s">
        <v>571</v>
      </c>
      <c r="AP13">
        <v>0</v>
      </c>
      <c r="AQ13">
        <v>0</v>
      </c>
      <c r="AR13">
        <v>0</v>
      </c>
      <c r="AS13">
        <v>0</v>
      </c>
      <c r="AT13">
        <v>0</v>
      </c>
      <c r="AU13">
        <v>0</v>
      </c>
      <c r="AY13" t="s">
        <v>63</v>
      </c>
      <c r="AZ13" t="s">
        <v>634</v>
      </c>
      <c r="BA13">
        <v>0</v>
      </c>
      <c r="BC13" t="s">
        <v>571</v>
      </c>
      <c r="BF13" t="s">
        <v>635</v>
      </c>
    </row>
    <row r="14" spans="1:58" x14ac:dyDescent="0.35">
      <c r="A14" t="s">
        <v>636</v>
      </c>
      <c r="B14">
        <v>10000</v>
      </c>
      <c r="C14">
        <v>10000</v>
      </c>
      <c r="D14" s="2">
        <v>45749</v>
      </c>
      <c r="E14" t="s">
        <v>59</v>
      </c>
      <c r="F14" s="4">
        <v>0.47282407407407406</v>
      </c>
      <c r="G14" t="s">
        <v>570</v>
      </c>
      <c r="I14">
        <v>1</v>
      </c>
      <c r="J14" t="s">
        <v>183</v>
      </c>
      <c r="K14">
        <v>46</v>
      </c>
      <c r="L14" t="s">
        <v>231</v>
      </c>
      <c r="M14">
        <v>258</v>
      </c>
      <c r="P14" s="2">
        <v>45749</v>
      </c>
      <c r="R14">
        <v>4</v>
      </c>
      <c r="S14" s="3">
        <v>1032</v>
      </c>
      <c r="T14" t="s">
        <v>65</v>
      </c>
      <c r="U14">
        <v>112887590001</v>
      </c>
      <c r="V14">
        <v>0</v>
      </c>
      <c r="W14" s="3">
        <v>1030</v>
      </c>
      <c r="X14">
        <v>2</v>
      </c>
      <c r="Y14">
        <v>0</v>
      </c>
      <c r="Z14">
        <v>0</v>
      </c>
      <c r="AA14">
        <v>0</v>
      </c>
      <c r="AD14">
        <v>0</v>
      </c>
      <c r="AM14">
        <v>11288759</v>
      </c>
      <c r="AN14" t="s">
        <v>571</v>
      </c>
      <c r="AP14">
        <v>0</v>
      </c>
      <c r="AQ14">
        <v>0</v>
      </c>
      <c r="AR14">
        <v>0</v>
      </c>
      <c r="AS14">
        <v>0</v>
      </c>
      <c r="AT14">
        <v>0</v>
      </c>
      <c r="AU14">
        <v>0</v>
      </c>
      <c r="AY14" t="s">
        <v>63</v>
      </c>
      <c r="AZ14" t="s">
        <v>637</v>
      </c>
      <c r="BA14">
        <v>0</v>
      </c>
      <c r="BC14" t="s">
        <v>571</v>
      </c>
      <c r="BF14" t="s">
        <v>638</v>
      </c>
    </row>
    <row r="15" spans="1:58" x14ac:dyDescent="0.35">
      <c r="A15" t="s">
        <v>639</v>
      </c>
      <c r="B15">
        <v>10000</v>
      </c>
      <c r="C15">
        <v>10000</v>
      </c>
      <c r="D15" s="2">
        <v>45749</v>
      </c>
      <c r="E15" t="s">
        <v>59</v>
      </c>
      <c r="F15" s="4">
        <v>0.47282407407407406</v>
      </c>
      <c r="G15" t="s">
        <v>570</v>
      </c>
      <c r="I15">
        <v>1</v>
      </c>
      <c r="J15" t="s">
        <v>183</v>
      </c>
      <c r="K15">
        <v>46</v>
      </c>
      <c r="L15" t="s">
        <v>231</v>
      </c>
      <c r="M15">
        <v>258</v>
      </c>
      <c r="P15" s="2">
        <v>45749</v>
      </c>
      <c r="R15">
        <v>4</v>
      </c>
      <c r="S15" s="3">
        <v>1032</v>
      </c>
      <c r="T15" t="s">
        <v>65</v>
      </c>
      <c r="U15">
        <v>112887590001</v>
      </c>
      <c r="V15">
        <v>0</v>
      </c>
      <c r="W15" s="3">
        <v>1030</v>
      </c>
      <c r="X15">
        <v>2</v>
      </c>
      <c r="Y15">
        <v>0</v>
      </c>
      <c r="Z15">
        <v>0</v>
      </c>
      <c r="AA15">
        <v>0</v>
      </c>
      <c r="AD15">
        <v>0</v>
      </c>
      <c r="AM15">
        <v>11288759</v>
      </c>
      <c r="AN15" t="s">
        <v>571</v>
      </c>
      <c r="AP15">
        <v>0</v>
      </c>
      <c r="AQ15">
        <v>0</v>
      </c>
      <c r="AR15">
        <v>0</v>
      </c>
      <c r="AS15">
        <v>0</v>
      </c>
      <c r="AT15">
        <v>0</v>
      </c>
      <c r="AU15">
        <v>0</v>
      </c>
      <c r="AY15" t="s">
        <v>63</v>
      </c>
      <c r="AZ15" t="s">
        <v>640</v>
      </c>
      <c r="BA15">
        <v>0</v>
      </c>
      <c r="BC15" t="s">
        <v>571</v>
      </c>
      <c r="BF15" t="s">
        <v>641</v>
      </c>
    </row>
    <row r="16" spans="1:58" x14ac:dyDescent="0.35">
      <c r="A16" t="s">
        <v>642</v>
      </c>
      <c r="B16">
        <v>10000</v>
      </c>
      <c r="C16">
        <v>10000</v>
      </c>
      <c r="D16" s="2">
        <v>45749</v>
      </c>
      <c r="E16" t="s">
        <v>59</v>
      </c>
      <c r="F16" t="s">
        <v>576</v>
      </c>
      <c r="G16" t="s">
        <v>570</v>
      </c>
      <c r="I16">
        <v>1</v>
      </c>
      <c r="J16" t="s">
        <v>183</v>
      </c>
      <c r="K16">
        <v>46</v>
      </c>
      <c r="L16" t="s">
        <v>231</v>
      </c>
      <c r="M16">
        <v>258</v>
      </c>
      <c r="P16" s="2">
        <v>45749</v>
      </c>
      <c r="R16">
        <v>4</v>
      </c>
      <c r="S16" s="3">
        <v>1032</v>
      </c>
      <c r="T16" t="s">
        <v>65</v>
      </c>
      <c r="U16">
        <v>112887830001</v>
      </c>
      <c r="V16">
        <v>0</v>
      </c>
      <c r="W16" s="3">
        <v>1030</v>
      </c>
      <c r="X16">
        <v>2</v>
      </c>
      <c r="Y16">
        <v>0</v>
      </c>
      <c r="Z16">
        <v>0</v>
      </c>
      <c r="AA16">
        <v>0</v>
      </c>
      <c r="AD16">
        <v>0</v>
      </c>
      <c r="AM16">
        <v>11288783</v>
      </c>
      <c r="AN16" t="s">
        <v>571</v>
      </c>
      <c r="AP16">
        <v>0</v>
      </c>
      <c r="AQ16">
        <v>0</v>
      </c>
      <c r="AR16">
        <v>0</v>
      </c>
      <c r="AS16">
        <v>0</v>
      </c>
      <c r="AT16">
        <v>0</v>
      </c>
      <c r="AU16">
        <v>0</v>
      </c>
      <c r="AY16" t="s">
        <v>63</v>
      </c>
      <c r="AZ16" t="s">
        <v>643</v>
      </c>
      <c r="BA16">
        <v>0</v>
      </c>
      <c r="BC16" t="s">
        <v>571</v>
      </c>
      <c r="BF16" t="s">
        <v>644</v>
      </c>
    </row>
    <row r="17" spans="1:58" x14ac:dyDescent="0.35">
      <c r="A17" t="s">
        <v>645</v>
      </c>
      <c r="B17">
        <v>10000</v>
      </c>
      <c r="C17">
        <v>10000</v>
      </c>
      <c r="D17" s="2">
        <v>45751</v>
      </c>
      <c r="E17" t="s">
        <v>59</v>
      </c>
      <c r="F17" t="s">
        <v>646</v>
      </c>
      <c r="G17" t="s">
        <v>647</v>
      </c>
      <c r="I17">
        <v>1</v>
      </c>
      <c r="J17" t="s">
        <v>183</v>
      </c>
      <c r="K17">
        <v>29</v>
      </c>
      <c r="L17" t="s">
        <v>648</v>
      </c>
      <c r="M17" s="3">
        <v>24000</v>
      </c>
      <c r="P17" s="2">
        <v>45749</v>
      </c>
      <c r="R17">
        <v>2</v>
      </c>
      <c r="S17" s="3">
        <v>48000</v>
      </c>
      <c r="T17" t="s">
        <v>65</v>
      </c>
      <c r="U17" t="s">
        <v>649</v>
      </c>
      <c r="V17">
        <v>0</v>
      </c>
      <c r="W17" s="3">
        <v>48000</v>
      </c>
      <c r="X17">
        <v>0</v>
      </c>
      <c r="Y17">
        <v>0</v>
      </c>
      <c r="Z17">
        <v>0</v>
      </c>
      <c r="AA17">
        <v>0</v>
      </c>
      <c r="AD17">
        <v>0</v>
      </c>
      <c r="AM17" t="s">
        <v>650</v>
      </c>
      <c r="AN17" t="s">
        <v>275</v>
      </c>
      <c r="AP17">
        <v>0</v>
      </c>
      <c r="AQ17">
        <v>0</v>
      </c>
      <c r="AR17">
        <v>0</v>
      </c>
      <c r="AS17">
        <v>0</v>
      </c>
      <c r="AT17">
        <v>0</v>
      </c>
      <c r="AU17">
        <v>0</v>
      </c>
      <c r="AY17" t="s">
        <v>63</v>
      </c>
      <c r="AZ17" t="s">
        <v>651</v>
      </c>
      <c r="BA17">
        <v>0</v>
      </c>
      <c r="BC17" t="s">
        <v>275</v>
      </c>
      <c r="BF17" t="s">
        <v>652</v>
      </c>
    </row>
    <row r="18" spans="1:58" x14ac:dyDescent="0.35">
      <c r="A18" t="s">
        <v>458</v>
      </c>
      <c r="B18">
        <v>10000</v>
      </c>
      <c r="C18">
        <v>10000</v>
      </c>
      <c r="D18" s="2">
        <v>45754</v>
      </c>
      <c r="E18" t="s">
        <v>59</v>
      </c>
      <c r="F18" t="s">
        <v>459</v>
      </c>
      <c r="G18" t="s">
        <v>460</v>
      </c>
      <c r="I18">
        <v>1</v>
      </c>
      <c r="J18" t="s">
        <v>183</v>
      </c>
      <c r="K18">
        <v>12</v>
      </c>
      <c r="L18" t="s">
        <v>462</v>
      </c>
      <c r="M18" s="3">
        <v>42000</v>
      </c>
      <c r="P18" s="2">
        <v>45749</v>
      </c>
      <c r="R18">
        <v>1</v>
      </c>
      <c r="S18" s="3">
        <v>42000</v>
      </c>
      <c r="T18" t="s">
        <v>65</v>
      </c>
      <c r="U18" t="s">
        <v>463</v>
      </c>
      <c r="V18">
        <v>0</v>
      </c>
      <c r="W18" s="3">
        <v>42000</v>
      </c>
      <c r="X18">
        <v>0</v>
      </c>
      <c r="Y18">
        <v>0</v>
      </c>
      <c r="Z18">
        <v>0</v>
      </c>
      <c r="AA18">
        <v>0</v>
      </c>
      <c r="AD18">
        <v>0</v>
      </c>
      <c r="AM18" t="s">
        <v>464</v>
      </c>
      <c r="AN18" t="s">
        <v>465</v>
      </c>
      <c r="AP18">
        <v>0</v>
      </c>
      <c r="AQ18">
        <v>0</v>
      </c>
      <c r="AR18">
        <v>0</v>
      </c>
      <c r="AS18">
        <v>0</v>
      </c>
      <c r="AT18">
        <v>0</v>
      </c>
      <c r="AU18">
        <v>0</v>
      </c>
      <c r="AY18" t="s">
        <v>63</v>
      </c>
      <c r="AZ18" t="s">
        <v>4466</v>
      </c>
      <c r="BA18">
        <v>0</v>
      </c>
      <c r="BC18" t="s">
        <v>465</v>
      </c>
      <c r="BF18" t="s">
        <v>466</v>
      </c>
    </row>
    <row r="19" spans="1:58" x14ac:dyDescent="0.35">
      <c r="A19" t="s">
        <v>467</v>
      </c>
      <c r="B19">
        <v>10000</v>
      </c>
      <c r="C19">
        <v>30000</v>
      </c>
      <c r="D19" s="2">
        <v>45749</v>
      </c>
      <c r="E19" t="s">
        <v>59</v>
      </c>
      <c r="F19" t="s">
        <v>468</v>
      </c>
      <c r="G19" t="s">
        <v>469</v>
      </c>
      <c r="I19">
        <v>1</v>
      </c>
      <c r="J19" t="s">
        <v>183</v>
      </c>
      <c r="K19">
        <v>94</v>
      </c>
      <c r="L19" t="s">
        <v>471</v>
      </c>
      <c r="M19" s="3">
        <v>5000</v>
      </c>
      <c r="P19" s="2">
        <v>45749</v>
      </c>
      <c r="R19">
        <v>4</v>
      </c>
      <c r="S19" s="3">
        <v>20000</v>
      </c>
      <c r="T19" t="s">
        <v>65</v>
      </c>
      <c r="U19" t="s">
        <v>472</v>
      </c>
      <c r="V19">
        <v>0</v>
      </c>
      <c r="W19" s="3">
        <v>20000</v>
      </c>
      <c r="X19">
        <v>0</v>
      </c>
      <c r="Y19">
        <v>0</v>
      </c>
      <c r="Z19">
        <v>0</v>
      </c>
      <c r="AA19">
        <v>0</v>
      </c>
      <c r="AD19">
        <v>0</v>
      </c>
      <c r="AM19" t="s">
        <v>473</v>
      </c>
      <c r="AN19" t="s">
        <v>84</v>
      </c>
      <c r="AP19">
        <v>0</v>
      </c>
      <c r="AQ19">
        <v>0</v>
      </c>
      <c r="AR19">
        <v>0</v>
      </c>
      <c r="AS19">
        <v>0</v>
      </c>
      <c r="AT19">
        <v>0</v>
      </c>
      <c r="AU19">
        <v>0</v>
      </c>
      <c r="AY19" t="s">
        <v>63</v>
      </c>
      <c r="AZ19" t="s">
        <v>4467</v>
      </c>
      <c r="BA19">
        <v>0</v>
      </c>
      <c r="BC19" t="s">
        <v>84</v>
      </c>
      <c r="BF19" t="s">
        <v>474</v>
      </c>
    </row>
    <row r="20" spans="1:58" x14ac:dyDescent="0.35">
      <c r="A20" t="s">
        <v>653</v>
      </c>
      <c r="B20">
        <v>10000</v>
      </c>
      <c r="C20">
        <v>20000</v>
      </c>
      <c r="D20" s="2">
        <v>45749</v>
      </c>
      <c r="E20" t="s">
        <v>59</v>
      </c>
      <c r="F20" t="s">
        <v>588</v>
      </c>
      <c r="G20" t="s">
        <v>79</v>
      </c>
      <c r="I20">
        <v>1</v>
      </c>
      <c r="J20" t="s">
        <v>183</v>
      </c>
      <c r="K20">
        <v>94</v>
      </c>
      <c r="L20" t="s">
        <v>81</v>
      </c>
      <c r="M20" s="3">
        <v>5000</v>
      </c>
      <c r="P20" s="2">
        <v>45749</v>
      </c>
      <c r="R20">
        <v>4</v>
      </c>
      <c r="S20" s="3">
        <v>20000</v>
      </c>
      <c r="T20" t="s">
        <v>65</v>
      </c>
      <c r="U20" t="s">
        <v>472</v>
      </c>
      <c r="V20">
        <v>0</v>
      </c>
      <c r="W20" s="3">
        <v>20000</v>
      </c>
      <c r="X20">
        <v>0</v>
      </c>
      <c r="Y20">
        <v>0</v>
      </c>
      <c r="Z20">
        <v>0</v>
      </c>
      <c r="AA20">
        <v>0</v>
      </c>
      <c r="AD20">
        <v>0</v>
      </c>
      <c r="AM20" t="s">
        <v>473</v>
      </c>
      <c r="AN20" t="s">
        <v>84</v>
      </c>
      <c r="AP20">
        <v>0</v>
      </c>
      <c r="AQ20">
        <v>0</v>
      </c>
      <c r="AR20">
        <v>0</v>
      </c>
      <c r="AS20">
        <v>0</v>
      </c>
      <c r="AT20">
        <v>0</v>
      </c>
      <c r="AU20">
        <v>0</v>
      </c>
      <c r="AY20" t="s">
        <v>63</v>
      </c>
      <c r="AZ20" t="s">
        <v>654</v>
      </c>
      <c r="BA20">
        <v>0</v>
      </c>
      <c r="BC20" t="s">
        <v>84</v>
      </c>
      <c r="BF20" t="s">
        <v>655</v>
      </c>
    </row>
    <row r="21" spans="1:58" x14ac:dyDescent="0.35">
      <c r="A21" t="s">
        <v>656</v>
      </c>
      <c r="B21">
        <v>10000</v>
      </c>
      <c r="C21">
        <v>20000</v>
      </c>
      <c r="D21" s="2">
        <v>45751</v>
      </c>
      <c r="E21" t="s">
        <v>59</v>
      </c>
      <c r="F21" t="s">
        <v>657</v>
      </c>
      <c r="G21">
        <v>10620258046</v>
      </c>
      <c r="I21">
        <v>2</v>
      </c>
      <c r="J21" t="s">
        <v>183</v>
      </c>
      <c r="K21">
        <v>77</v>
      </c>
      <c r="L21" t="s">
        <v>192</v>
      </c>
      <c r="M21" s="3">
        <v>1285</v>
      </c>
      <c r="P21" s="2">
        <v>45749</v>
      </c>
      <c r="R21">
        <v>88</v>
      </c>
      <c r="S21" s="3">
        <v>113080</v>
      </c>
      <c r="T21" t="s">
        <v>65</v>
      </c>
      <c r="U21" t="s">
        <v>658</v>
      </c>
      <c r="V21">
        <v>0</v>
      </c>
      <c r="W21" s="3">
        <v>100000</v>
      </c>
      <c r="X21" s="3">
        <v>13080</v>
      </c>
      <c r="Y21">
        <v>0</v>
      </c>
      <c r="Z21">
        <v>0</v>
      </c>
      <c r="AA21">
        <v>0</v>
      </c>
      <c r="AD21">
        <v>0</v>
      </c>
      <c r="AM21" t="s">
        <v>659</v>
      </c>
      <c r="AN21" t="s">
        <v>108</v>
      </c>
      <c r="AP21">
        <v>0</v>
      </c>
      <c r="AQ21">
        <v>0</v>
      </c>
      <c r="AR21">
        <v>0</v>
      </c>
      <c r="AS21">
        <v>0</v>
      </c>
      <c r="AT21">
        <v>0</v>
      </c>
      <c r="AU21">
        <v>0</v>
      </c>
      <c r="AY21" t="s">
        <v>63</v>
      </c>
      <c r="AZ21" t="s">
        <v>660</v>
      </c>
      <c r="BA21">
        <v>0</v>
      </c>
      <c r="BC21" t="s">
        <v>108</v>
      </c>
      <c r="BF21" t="s">
        <v>661</v>
      </c>
    </row>
    <row r="22" spans="1:58" x14ac:dyDescent="0.35">
      <c r="A22" t="s">
        <v>662</v>
      </c>
      <c r="B22">
        <v>10000</v>
      </c>
      <c r="C22">
        <v>30000</v>
      </c>
      <c r="D22" s="2">
        <v>45750</v>
      </c>
      <c r="E22" t="s">
        <v>59</v>
      </c>
      <c r="F22" t="s">
        <v>663</v>
      </c>
      <c r="G22" t="s">
        <v>238</v>
      </c>
      <c r="I22">
        <v>2</v>
      </c>
      <c r="J22" t="s">
        <v>183</v>
      </c>
      <c r="K22">
        <v>60</v>
      </c>
      <c r="L22" t="s">
        <v>664</v>
      </c>
      <c r="M22" s="3">
        <v>3900</v>
      </c>
      <c r="P22" s="2">
        <v>45749</v>
      </c>
      <c r="R22">
        <v>1</v>
      </c>
      <c r="S22" s="3">
        <v>3900</v>
      </c>
      <c r="T22" t="s">
        <v>65</v>
      </c>
      <c r="U22" t="s">
        <v>665</v>
      </c>
      <c r="V22">
        <v>0</v>
      </c>
      <c r="W22" s="3">
        <v>2000</v>
      </c>
      <c r="X22" s="3">
        <v>1900</v>
      </c>
      <c r="Y22">
        <v>0</v>
      </c>
      <c r="Z22">
        <v>0</v>
      </c>
      <c r="AA22">
        <v>0</v>
      </c>
      <c r="AD22">
        <v>0</v>
      </c>
      <c r="AM22" t="s">
        <v>666</v>
      </c>
      <c r="AN22" t="s">
        <v>162</v>
      </c>
      <c r="AP22">
        <v>0</v>
      </c>
      <c r="AQ22">
        <v>0</v>
      </c>
      <c r="AR22">
        <v>0</v>
      </c>
      <c r="AS22">
        <v>0</v>
      </c>
      <c r="AT22">
        <v>0</v>
      </c>
      <c r="AU22">
        <v>0</v>
      </c>
      <c r="AY22" t="s">
        <v>63</v>
      </c>
      <c r="AZ22" t="s">
        <v>667</v>
      </c>
      <c r="BA22">
        <v>0</v>
      </c>
      <c r="BC22" t="s">
        <v>162</v>
      </c>
      <c r="BF22" t="s">
        <v>242</v>
      </c>
    </row>
    <row r="23" spans="1:58" x14ac:dyDescent="0.35">
      <c r="A23" t="s">
        <v>668</v>
      </c>
      <c r="B23">
        <v>10000</v>
      </c>
      <c r="C23">
        <v>20000</v>
      </c>
      <c r="D23" s="2">
        <v>45750</v>
      </c>
      <c r="E23" t="s">
        <v>59</v>
      </c>
      <c r="F23" t="s">
        <v>669</v>
      </c>
      <c r="G23" t="s">
        <v>238</v>
      </c>
      <c r="I23">
        <v>2</v>
      </c>
      <c r="J23" t="s">
        <v>183</v>
      </c>
      <c r="K23">
        <v>60</v>
      </c>
      <c r="L23" t="s">
        <v>222</v>
      </c>
      <c r="M23" s="3">
        <v>18000</v>
      </c>
      <c r="P23" s="2">
        <v>45749</v>
      </c>
      <c r="R23">
        <v>1</v>
      </c>
      <c r="S23" s="3">
        <v>18000</v>
      </c>
      <c r="T23" t="s">
        <v>65</v>
      </c>
      <c r="U23" t="s">
        <v>670</v>
      </c>
      <c r="V23">
        <v>0</v>
      </c>
      <c r="W23" s="3">
        <v>15000</v>
      </c>
      <c r="X23" s="3">
        <v>3000</v>
      </c>
      <c r="Y23">
        <v>0</v>
      </c>
      <c r="Z23">
        <v>0</v>
      </c>
      <c r="AA23">
        <v>0</v>
      </c>
      <c r="AD23">
        <v>0</v>
      </c>
      <c r="AM23" t="s">
        <v>671</v>
      </c>
      <c r="AN23" t="s">
        <v>162</v>
      </c>
      <c r="AP23">
        <v>0</v>
      </c>
      <c r="AQ23">
        <v>0</v>
      </c>
      <c r="AR23">
        <v>0</v>
      </c>
      <c r="AS23">
        <v>0</v>
      </c>
      <c r="AT23">
        <v>0</v>
      </c>
      <c r="AU23">
        <v>0</v>
      </c>
      <c r="AY23" t="s">
        <v>63</v>
      </c>
      <c r="AZ23" t="s">
        <v>672</v>
      </c>
      <c r="BA23">
        <v>0</v>
      </c>
      <c r="BC23" t="s">
        <v>162</v>
      </c>
      <c r="BF23" t="s">
        <v>242</v>
      </c>
    </row>
    <row r="24" spans="1:58" x14ac:dyDescent="0.35">
      <c r="A24" t="s">
        <v>673</v>
      </c>
      <c r="B24">
        <v>10000</v>
      </c>
      <c r="C24">
        <v>20000</v>
      </c>
      <c r="D24" s="2">
        <v>45749</v>
      </c>
      <c r="E24" t="s">
        <v>59</v>
      </c>
      <c r="F24" t="s">
        <v>198</v>
      </c>
      <c r="G24" t="s">
        <v>238</v>
      </c>
      <c r="I24">
        <v>2</v>
      </c>
      <c r="J24" t="s">
        <v>183</v>
      </c>
      <c r="K24">
        <v>60</v>
      </c>
      <c r="L24" t="s">
        <v>222</v>
      </c>
      <c r="M24" s="3">
        <v>2000</v>
      </c>
      <c r="P24" s="2">
        <v>45749</v>
      </c>
      <c r="R24">
        <v>1</v>
      </c>
      <c r="S24" s="3">
        <v>2000</v>
      </c>
      <c r="T24" t="s">
        <v>65</v>
      </c>
      <c r="U24" t="s">
        <v>674</v>
      </c>
      <c r="V24">
        <v>0</v>
      </c>
      <c r="W24" s="3">
        <v>1000</v>
      </c>
      <c r="X24" s="3">
        <v>1000</v>
      </c>
      <c r="Y24">
        <v>0</v>
      </c>
      <c r="Z24">
        <v>0</v>
      </c>
      <c r="AA24">
        <v>0</v>
      </c>
      <c r="AD24">
        <v>0</v>
      </c>
      <c r="AM24" t="s">
        <v>675</v>
      </c>
      <c r="AN24" t="s">
        <v>162</v>
      </c>
      <c r="AP24">
        <v>0</v>
      </c>
      <c r="AQ24">
        <v>0</v>
      </c>
      <c r="AR24">
        <v>0</v>
      </c>
      <c r="AS24">
        <v>0</v>
      </c>
      <c r="AT24">
        <v>0</v>
      </c>
      <c r="AU24">
        <v>0</v>
      </c>
      <c r="AY24" t="s">
        <v>63</v>
      </c>
      <c r="AZ24" t="s">
        <v>676</v>
      </c>
      <c r="BA24">
        <v>0</v>
      </c>
      <c r="BC24" t="s">
        <v>162</v>
      </c>
      <c r="BF24" t="s">
        <v>242</v>
      </c>
    </row>
    <row r="25" spans="1:58" x14ac:dyDescent="0.35">
      <c r="A25" t="s">
        <v>677</v>
      </c>
      <c r="B25">
        <v>10000</v>
      </c>
      <c r="C25">
        <v>20000</v>
      </c>
      <c r="D25" s="2">
        <v>45749</v>
      </c>
      <c r="E25" t="s">
        <v>59</v>
      </c>
      <c r="F25" t="s">
        <v>678</v>
      </c>
      <c r="G25" t="s">
        <v>238</v>
      </c>
      <c r="I25">
        <v>2</v>
      </c>
      <c r="J25" t="s">
        <v>183</v>
      </c>
      <c r="K25">
        <v>60</v>
      </c>
      <c r="L25" t="s">
        <v>664</v>
      </c>
      <c r="M25" s="3">
        <v>4000</v>
      </c>
      <c r="P25" s="2">
        <v>45749</v>
      </c>
      <c r="R25">
        <v>1</v>
      </c>
      <c r="S25" s="3">
        <v>4000</v>
      </c>
      <c r="T25" t="s">
        <v>65</v>
      </c>
      <c r="U25" t="s">
        <v>679</v>
      </c>
      <c r="V25">
        <v>0</v>
      </c>
      <c r="W25" s="3">
        <v>2000</v>
      </c>
      <c r="X25" s="3">
        <v>2000</v>
      </c>
      <c r="Y25">
        <v>0</v>
      </c>
      <c r="Z25">
        <v>0</v>
      </c>
      <c r="AA25">
        <v>0</v>
      </c>
      <c r="AD25">
        <v>0</v>
      </c>
      <c r="AM25" t="s">
        <v>680</v>
      </c>
      <c r="AN25" t="s">
        <v>162</v>
      </c>
      <c r="AP25">
        <v>0</v>
      </c>
      <c r="AQ25">
        <v>0</v>
      </c>
      <c r="AR25">
        <v>0</v>
      </c>
      <c r="AS25">
        <v>0</v>
      </c>
      <c r="AT25">
        <v>0</v>
      </c>
      <c r="AU25">
        <v>0</v>
      </c>
      <c r="AY25" t="s">
        <v>63</v>
      </c>
      <c r="AZ25" t="s">
        <v>681</v>
      </c>
      <c r="BA25">
        <v>0</v>
      </c>
      <c r="BC25" t="s">
        <v>162</v>
      </c>
      <c r="BF25" t="s">
        <v>242</v>
      </c>
    </row>
    <row r="26" spans="1:58" x14ac:dyDescent="0.35">
      <c r="A26" t="s">
        <v>682</v>
      </c>
      <c r="B26">
        <v>10000</v>
      </c>
      <c r="C26">
        <v>10000</v>
      </c>
      <c r="D26" s="2">
        <v>45750</v>
      </c>
      <c r="E26" t="s">
        <v>59</v>
      </c>
      <c r="F26" t="s">
        <v>683</v>
      </c>
      <c r="G26" t="s">
        <v>684</v>
      </c>
      <c r="I26">
        <v>1</v>
      </c>
      <c r="J26" t="s">
        <v>183</v>
      </c>
      <c r="K26">
        <v>22</v>
      </c>
      <c r="L26" t="s">
        <v>685</v>
      </c>
      <c r="M26" s="3">
        <v>1000</v>
      </c>
      <c r="P26" s="2">
        <v>45749</v>
      </c>
      <c r="R26">
        <v>1</v>
      </c>
      <c r="S26" s="3">
        <v>1000</v>
      </c>
      <c r="T26" t="s">
        <v>65</v>
      </c>
      <c r="U26" t="s">
        <v>686</v>
      </c>
      <c r="V26">
        <v>0</v>
      </c>
      <c r="W26" s="3">
        <v>1000</v>
      </c>
      <c r="X26">
        <v>0</v>
      </c>
      <c r="Y26">
        <v>0</v>
      </c>
      <c r="Z26">
        <v>0</v>
      </c>
      <c r="AA26">
        <v>0</v>
      </c>
      <c r="AD26">
        <v>0</v>
      </c>
      <c r="AM26" t="s">
        <v>687</v>
      </c>
      <c r="AN26" t="s">
        <v>688</v>
      </c>
      <c r="AP26">
        <v>0</v>
      </c>
      <c r="AQ26">
        <v>0</v>
      </c>
      <c r="AR26">
        <v>0</v>
      </c>
      <c r="AS26">
        <v>0</v>
      </c>
      <c r="AT26">
        <v>0</v>
      </c>
      <c r="AU26">
        <v>0</v>
      </c>
      <c r="AY26" t="s">
        <v>63</v>
      </c>
      <c r="AZ26" t="s">
        <v>689</v>
      </c>
      <c r="BA26">
        <v>0</v>
      </c>
      <c r="BC26" t="s">
        <v>688</v>
      </c>
      <c r="BF26" t="s">
        <v>690</v>
      </c>
    </row>
    <row r="27" spans="1:58" x14ac:dyDescent="0.35">
      <c r="A27" t="s">
        <v>691</v>
      </c>
      <c r="B27">
        <v>10000</v>
      </c>
      <c r="C27">
        <v>10000</v>
      </c>
      <c r="D27" s="2">
        <v>45749</v>
      </c>
      <c r="E27" t="s">
        <v>59</v>
      </c>
      <c r="F27" t="s">
        <v>692</v>
      </c>
      <c r="G27" t="s">
        <v>684</v>
      </c>
      <c r="I27">
        <v>1</v>
      </c>
      <c r="J27" t="s">
        <v>183</v>
      </c>
      <c r="K27">
        <v>22</v>
      </c>
      <c r="L27" t="s">
        <v>685</v>
      </c>
      <c r="M27" s="3">
        <v>1000</v>
      </c>
      <c r="P27" s="2">
        <v>45749</v>
      </c>
      <c r="R27">
        <v>1</v>
      </c>
      <c r="S27" s="3">
        <v>1000</v>
      </c>
      <c r="T27" t="s">
        <v>65</v>
      </c>
      <c r="U27" t="s">
        <v>693</v>
      </c>
      <c r="V27">
        <v>0</v>
      </c>
      <c r="W27" s="3">
        <v>1000</v>
      </c>
      <c r="X27">
        <v>0</v>
      </c>
      <c r="Y27">
        <v>0</v>
      </c>
      <c r="Z27">
        <v>0</v>
      </c>
      <c r="AA27">
        <v>0</v>
      </c>
      <c r="AD27">
        <v>0</v>
      </c>
      <c r="AM27" t="s">
        <v>694</v>
      </c>
      <c r="AN27" t="s">
        <v>688</v>
      </c>
      <c r="AP27">
        <v>0</v>
      </c>
      <c r="AQ27">
        <v>0</v>
      </c>
      <c r="AR27">
        <v>0</v>
      </c>
      <c r="AS27">
        <v>0</v>
      </c>
      <c r="AT27">
        <v>0</v>
      </c>
      <c r="AU27">
        <v>0</v>
      </c>
      <c r="AY27" t="s">
        <v>63</v>
      </c>
      <c r="AZ27" t="s">
        <v>695</v>
      </c>
      <c r="BA27">
        <v>0</v>
      </c>
      <c r="BC27" t="s">
        <v>688</v>
      </c>
      <c r="BF27" t="s">
        <v>690</v>
      </c>
    </row>
    <row r="28" spans="1:58" x14ac:dyDescent="0.35">
      <c r="A28" t="s">
        <v>696</v>
      </c>
      <c r="B28">
        <v>10000</v>
      </c>
      <c r="C28">
        <v>10000</v>
      </c>
      <c r="D28" s="2">
        <v>45750</v>
      </c>
      <c r="E28" t="s">
        <v>59</v>
      </c>
      <c r="F28" t="s">
        <v>683</v>
      </c>
      <c r="G28" t="s">
        <v>684</v>
      </c>
      <c r="I28">
        <v>1</v>
      </c>
      <c r="J28" t="s">
        <v>183</v>
      </c>
      <c r="K28">
        <v>22</v>
      </c>
      <c r="L28" t="s">
        <v>685</v>
      </c>
      <c r="M28" s="3">
        <v>2000</v>
      </c>
      <c r="P28" s="2">
        <v>45749</v>
      </c>
      <c r="R28">
        <v>1</v>
      </c>
      <c r="S28" s="3">
        <v>2000</v>
      </c>
      <c r="T28" t="s">
        <v>65</v>
      </c>
      <c r="U28" t="s">
        <v>697</v>
      </c>
      <c r="V28">
        <v>0</v>
      </c>
      <c r="W28" s="3">
        <v>2000</v>
      </c>
      <c r="X28">
        <v>0</v>
      </c>
      <c r="Y28">
        <v>0</v>
      </c>
      <c r="Z28">
        <v>0</v>
      </c>
      <c r="AA28">
        <v>0</v>
      </c>
      <c r="AD28">
        <v>0</v>
      </c>
      <c r="AM28" t="s">
        <v>698</v>
      </c>
      <c r="AN28" t="s">
        <v>688</v>
      </c>
      <c r="AP28">
        <v>0</v>
      </c>
      <c r="AQ28">
        <v>0</v>
      </c>
      <c r="AR28">
        <v>0</v>
      </c>
      <c r="AS28">
        <v>0</v>
      </c>
      <c r="AT28">
        <v>0</v>
      </c>
      <c r="AU28">
        <v>0</v>
      </c>
      <c r="AY28" t="s">
        <v>63</v>
      </c>
      <c r="AZ28" t="s">
        <v>699</v>
      </c>
      <c r="BA28">
        <v>0</v>
      </c>
      <c r="BC28" t="s">
        <v>688</v>
      </c>
      <c r="BF28" t="s">
        <v>690</v>
      </c>
    </row>
    <row r="29" spans="1:58" x14ac:dyDescent="0.35">
      <c r="A29" t="s">
        <v>700</v>
      </c>
      <c r="B29">
        <v>10000</v>
      </c>
      <c r="C29">
        <v>10000</v>
      </c>
      <c r="D29" s="2">
        <v>45749</v>
      </c>
      <c r="E29" t="s">
        <v>59</v>
      </c>
      <c r="F29" t="s">
        <v>701</v>
      </c>
      <c r="G29" t="s">
        <v>702</v>
      </c>
      <c r="I29">
        <v>1</v>
      </c>
      <c r="J29" t="s">
        <v>183</v>
      </c>
      <c r="K29">
        <v>22</v>
      </c>
      <c r="L29" t="s">
        <v>685</v>
      </c>
      <c r="M29" s="3">
        <v>7000</v>
      </c>
      <c r="P29" s="2">
        <v>45749</v>
      </c>
      <c r="R29">
        <v>1</v>
      </c>
      <c r="S29" s="3">
        <v>7000</v>
      </c>
      <c r="T29" t="s">
        <v>65</v>
      </c>
      <c r="U29" t="s">
        <v>703</v>
      </c>
      <c r="V29">
        <v>0</v>
      </c>
      <c r="W29" s="3">
        <v>7000</v>
      </c>
      <c r="X29">
        <v>0</v>
      </c>
      <c r="Y29">
        <v>0</v>
      </c>
      <c r="Z29">
        <v>0</v>
      </c>
      <c r="AA29">
        <v>0</v>
      </c>
      <c r="AD29">
        <v>0</v>
      </c>
      <c r="AM29" t="s">
        <v>704</v>
      </c>
      <c r="AN29" t="s">
        <v>465</v>
      </c>
      <c r="AP29">
        <v>0</v>
      </c>
      <c r="AQ29">
        <v>0</v>
      </c>
      <c r="AR29">
        <v>0</v>
      </c>
      <c r="AS29">
        <v>0</v>
      </c>
      <c r="AT29">
        <v>0</v>
      </c>
      <c r="AU29">
        <v>0</v>
      </c>
      <c r="AY29" t="s">
        <v>63</v>
      </c>
      <c r="AZ29" t="s">
        <v>705</v>
      </c>
      <c r="BA29">
        <v>0</v>
      </c>
      <c r="BC29" t="s">
        <v>465</v>
      </c>
      <c r="BF29" t="s">
        <v>706</v>
      </c>
    </row>
    <row r="30" spans="1:58" x14ac:dyDescent="0.35">
      <c r="A30" t="s">
        <v>707</v>
      </c>
      <c r="B30">
        <v>10000</v>
      </c>
      <c r="C30">
        <v>10000</v>
      </c>
      <c r="D30" s="2">
        <v>45750</v>
      </c>
      <c r="E30" t="s">
        <v>59</v>
      </c>
      <c r="F30" s="4">
        <v>0.42506944444444444</v>
      </c>
      <c r="G30" t="s">
        <v>351</v>
      </c>
      <c r="I30">
        <v>1</v>
      </c>
      <c r="J30" t="s">
        <v>183</v>
      </c>
      <c r="K30">
        <v>78</v>
      </c>
      <c r="L30" t="s">
        <v>216</v>
      </c>
      <c r="M30" s="3">
        <v>6000</v>
      </c>
      <c r="P30" s="2">
        <v>45749</v>
      </c>
      <c r="R30">
        <v>1</v>
      </c>
      <c r="S30" s="3">
        <v>6000</v>
      </c>
      <c r="T30" t="s">
        <v>65</v>
      </c>
      <c r="U30" t="s">
        <v>708</v>
      </c>
      <c r="V30">
        <v>0</v>
      </c>
      <c r="W30" s="3">
        <v>6000</v>
      </c>
      <c r="X30">
        <v>0</v>
      </c>
      <c r="Y30">
        <v>0</v>
      </c>
      <c r="Z30">
        <v>0</v>
      </c>
      <c r="AA30">
        <v>0</v>
      </c>
      <c r="AD30">
        <v>0</v>
      </c>
      <c r="AM30" t="s">
        <v>709</v>
      </c>
      <c r="AN30" t="s">
        <v>355</v>
      </c>
      <c r="AP30">
        <v>0</v>
      </c>
      <c r="AQ30">
        <v>0</v>
      </c>
      <c r="AR30">
        <v>0</v>
      </c>
      <c r="AS30">
        <v>0</v>
      </c>
      <c r="AT30">
        <v>0</v>
      </c>
      <c r="AU30">
        <v>0</v>
      </c>
      <c r="AY30" t="s">
        <v>63</v>
      </c>
      <c r="AZ30" t="s">
        <v>710</v>
      </c>
      <c r="BA30">
        <v>0</v>
      </c>
      <c r="BC30" t="s">
        <v>355</v>
      </c>
      <c r="BF30" t="s">
        <v>711</v>
      </c>
    </row>
    <row r="31" spans="1:58" x14ac:dyDescent="0.35">
      <c r="A31" t="s">
        <v>475</v>
      </c>
      <c r="B31">
        <v>10000</v>
      </c>
      <c r="C31">
        <v>20000</v>
      </c>
      <c r="D31" s="2">
        <v>45754</v>
      </c>
      <c r="E31" t="s">
        <v>59</v>
      </c>
      <c r="F31" t="s">
        <v>476</v>
      </c>
      <c r="G31">
        <v>10620258046</v>
      </c>
      <c r="I31">
        <v>2</v>
      </c>
      <c r="J31" t="s">
        <v>183</v>
      </c>
      <c r="K31">
        <v>77</v>
      </c>
      <c r="L31" t="s">
        <v>192</v>
      </c>
      <c r="M31" s="3">
        <v>1285</v>
      </c>
      <c r="P31" s="2">
        <v>45749</v>
      </c>
      <c r="R31">
        <v>88</v>
      </c>
      <c r="S31" s="3">
        <v>113080</v>
      </c>
      <c r="T31" t="s">
        <v>65</v>
      </c>
      <c r="U31" t="s">
        <v>478</v>
      </c>
      <c r="V31">
        <v>0</v>
      </c>
      <c r="W31" s="3">
        <v>100000</v>
      </c>
      <c r="X31" s="3">
        <v>13080</v>
      </c>
      <c r="Y31">
        <v>0</v>
      </c>
      <c r="Z31">
        <v>0</v>
      </c>
      <c r="AA31">
        <v>0</v>
      </c>
      <c r="AD31">
        <v>0</v>
      </c>
      <c r="AM31" t="s">
        <v>479</v>
      </c>
      <c r="AN31" t="s">
        <v>108</v>
      </c>
      <c r="AP31">
        <v>0</v>
      </c>
      <c r="AQ31">
        <v>0</v>
      </c>
      <c r="AR31">
        <v>0</v>
      </c>
      <c r="AS31">
        <v>0</v>
      </c>
      <c r="AT31">
        <v>0</v>
      </c>
      <c r="AU31">
        <v>0</v>
      </c>
      <c r="AY31" t="s">
        <v>63</v>
      </c>
      <c r="AZ31" t="s">
        <v>4468</v>
      </c>
      <c r="BA31">
        <v>0</v>
      </c>
      <c r="BC31" t="s">
        <v>108</v>
      </c>
      <c r="BF31" t="s">
        <v>480</v>
      </c>
    </row>
    <row r="32" spans="1:58" x14ac:dyDescent="0.35">
      <c r="A32" t="s">
        <v>481</v>
      </c>
      <c r="B32">
        <v>10000</v>
      </c>
      <c r="C32">
        <v>20000</v>
      </c>
      <c r="D32" s="2">
        <v>45754</v>
      </c>
      <c r="E32" t="s">
        <v>59</v>
      </c>
      <c r="F32" t="s">
        <v>482</v>
      </c>
      <c r="G32">
        <v>10620258046</v>
      </c>
      <c r="I32">
        <v>2</v>
      </c>
      <c r="J32" t="s">
        <v>183</v>
      </c>
      <c r="K32">
        <v>77</v>
      </c>
      <c r="L32" t="s">
        <v>192</v>
      </c>
      <c r="M32" s="3">
        <v>1285</v>
      </c>
      <c r="P32" s="2">
        <v>45749</v>
      </c>
      <c r="R32">
        <v>88</v>
      </c>
      <c r="S32" s="3">
        <v>113080</v>
      </c>
      <c r="T32" t="s">
        <v>65</v>
      </c>
      <c r="U32" t="s">
        <v>483</v>
      </c>
      <c r="V32">
        <v>0</v>
      </c>
      <c r="W32" s="3">
        <v>100000</v>
      </c>
      <c r="X32" s="3">
        <v>13080</v>
      </c>
      <c r="Y32">
        <v>0</v>
      </c>
      <c r="Z32">
        <v>0</v>
      </c>
      <c r="AA32">
        <v>0</v>
      </c>
      <c r="AD32">
        <v>0</v>
      </c>
      <c r="AM32" t="s">
        <v>484</v>
      </c>
      <c r="AN32" t="s">
        <v>108</v>
      </c>
      <c r="AP32">
        <v>0</v>
      </c>
      <c r="AQ32">
        <v>0</v>
      </c>
      <c r="AR32">
        <v>0</v>
      </c>
      <c r="AS32">
        <v>0</v>
      </c>
      <c r="AT32">
        <v>0</v>
      </c>
      <c r="AU32">
        <v>0</v>
      </c>
      <c r="AY32" t="s">
        <v>63</v>
      </c>
      <c r="AZ32" t="s">
        <v>4469</v>
      </c>
      <c r="BA32">
        <v>0</v>
      </c>
      <c r="BC32" t="s">
        <v>108</v>
      </c>
      <c r="BF32" t="s">
        <v>485</v>
      </c>
    </row>
    <row r="33" spans="1:58" x14ac:dyDescent="0.35">
      <c r="A33" t="s">
        <v>486</v>
      </c>
      <c r="B33">
        <v>10000</v>
      </c>
      <c r="C33">
        <v>20000</v>
      </c>
      <c r="D33" s="2">
        <v>45754</v>
      </c>
      <c r="E33" t="s">
        <v>59</v>
      </c>
      <c r="F33" t="s">
        <v>487</v>
      </c>
      <c r="G33">
        <v>10656256096</v>
      </c>
      <c r="I33">
        <v>2</v>
      </c>
      <c r="J33" t="s">
        <v>183</v>
      </c>
      <c r="K33">
        <v>77</v>
      </c>
      <c r="L33" t="s">
        <v>192</v>
      </c>
      <c r="M33" s="3">
        <v>1285</v>
      </c>
      <c r="P33" s="2">
        <v>45749</v>
      </c>
      <c r="R33">
        <v>88</v>
      </c>
      <c r="S33" s="3">
        <v>113080</v>
      </c>
      <c r="T33" t="s">
        <v>65</v>
      </c>
      <c r="U33" t="s">
        <v>488</v>
      </c>
      <c r="V33">
        <v>0</v>
      </c>
      <c r="W33" s="3">
        <v>100000</v>
      </c>
      <c r="X33" s="3">
        <v>13080</v>
      </c>
      <c r="Y33">
        <v>0</v>
      </c>
      <c r="Z33">
        <v>0</v>
      </c>
      <c r="AA33">
        <v>0</v>
      </c>
      <c r="AD33">
        <v>0</v>
      </c>
      <c r="AM33" t="s">
        <v>489</v>
      </c>
      <c r="AN33" t="s">
        <v>108</v>
      </c>
      <c r="AP33">
        <v>0</v>
      </c>
      <c r="AQ33">
        <v>0</v>
      </c>
      <c r="AR33">
        <v>0</v>
      </c>
      <c r="AS33">
        <v>0</v>
      </c>
      <c r="AT33">
        <v>0</v>
      </c>
      <c r="AU33">
        <v>0</v>
      </c>
      <c r="AY33" t="s">
        <v>63</v>
      </c>
      <c r="AZ33" t="s">
        <v>4470</v>
      </c>
      <c r="BA33">
        <v>0</v>
      </c>
      <c r="BC33" t="s">
        <v>108</v>
      </c>
      <c r="BF33" t="s">
        <v>490</v>
      </c>
    </row>
    <row r="34" spans="1:58" x14ac:dyDescent="0.35">
      <c r="A34" t="s">
        <v>491</v>
      </c>
      <c r="B34">
        <v>10000</v>
      </c>
      <c r="C34">
        <v>20000</v>
      </c>
      <c r="D34" s="2">
        <v>45754</v>
      </c>
      <c r="E34" t="s">
        <v>59</v>
      </c>
      <c r="F34" t="s">
        <v>492</v>
      </c>
      <c r="G34">
        <v>10620258039</v>
      </c>
      <c r="I34">
        <v>2</v>
      </c>
      <c r="J34" t="s">
        <v>183</v>
      </c>
      <c r="K34">
        <v>77</v>
      </c>
      <c r="L34" t="s">
        <v>192</v>
      </c>
      <c r="M34" s="3">
        <v>2884</v>
      </c>
      <c r="P34" s="2">
        <v>45749</v>
      </c>
      <c r="R34">
        <v>77</v>
      </c>
      <c r="S34" s="3">
        <v>222068</v>
      </c>
      <c r="T34" t="s">
        <v>65</v>
      </c>
      <c r="U34" t="s">
        <v>494</v>
      </c>
      <c r="V34">
        <v>0</v>
      </c>
      <c r="W34" s="3">
        <v>200000</v>
      </c>
      <c r="X34" s="3">
        <v>22068</v>
      </c>
      <c r="Y34">
        <v>0</v>
      </c>
      <c r="Z34">
        <v>0</v>
      </c>
      <c r="AA34">
        <v>0</v>
      </c>
      <c r="AD34">
        <v>0</v>
      </c>
      <c r="AM34" t="s">
        <v>495</v>
      </c>
      <c r="AN34" t="s">
        <v>108</v>
      </c>
      <c r="AP34">
        <v>0</v>
      </c>
      <c r="AQ34">
        <v>0</v>
      </c>
      <c r="AR34">
        <v>0</v>
      </c>
      <c r="AS34">
        <v>0</v>
      </c>
      <c r="AT34">
        <v>0</v>
      </c>
      <c r="AU34">
        <v>0</v>
      </c>
      <c r="AY34" t="s">
        <v>63</v>
      </c>
      <c r="AZ34" t="s">
        <v>4471</v>
      </c>
      <c r="BA34">
        <v>0</v>
      </c>
      <c r="BC34" t="s">
        <v>108</v>
      </c>
      <c r="BF34" t="s">
        <v>496</v>
      </c>
    </row>
    <row r="35" spans="1:58" x14ac:dyDescent="0.35">
      <c r="A35" t="s">
        <v>712</v>
      </c>
      <c r="B35">
        <v>10000</v>
      </c>
      <c r="C35">
        <v>10000</v>
      </c>
      <c r="D35" s="2">
        <v>45749</v>
      </c>
      <c r="E35" t="s">
        <v>59</v>
      </c>
      <c r="F35" s="4">
        <v>0.47378472222222223</v>
      </c>
      <c r="G35" t="s">
        <v>713</v>
      </c>
      <c r="I35">
        <v>1</v>
      </c>
      <c r="J35" t="s">
        <v>183</v>
      </c>
      <c r="K35">
        <v>65</v>
      </c>
      <c r="L35" t="s">
        <v>340</v>
      </c>
      <c r="M35">
        <v>112</v>
      </c>
      <c r="P35" s="2">
        <v>45749</v>
      </c>
      <c r="R35">
        <v>90</v>
      </c>
      <c r="S35" s="3">
        <v>10080</v>
      </c>
      <c r="T35" t="s">
        <v>65</v>
      </c>
      <c r="U35" t="s">
        <v>714</v>
      </c>
      <c r="V35">
        <v>0</v>
      </c>
      <c r="W35" s="3">
        <v>10000</v>
      </c>
      <c r="X35">
        <v>80</v>
      </c>
      <c r="Y35">
        <v>0</v>
      </c>
      <c r="Z35">
        <v>0</v>
      </c>
      <c r="AA35">
        <v>0</v>
      </c>
      <c r="AD35">
        <v>0</v>
      </c>
      <c r="AM35" t="s">
        <v>715</v>
      </c>
      <c r="AN35" t="s">
        <v>622</v>
      </c>
      <c r="AP35">
        <v>0</v>
      </c>
      <c r="AQ35">
        <v>0</v>
      </c>
      <c r="AR35">
        <v>0</v>
      </c>
      <c r="AS35">
        <v>0</v>
      </c>
      <c r="AT35">
        <v>0</v>
      </c>
      <c r="AU35">
        <v>0</v>
      </c>
      <c r="AY35" t="s">
        <v>63</v>
      </c>
      <c r="AZ35" t="s">
        <v>716</v>
      </c>
      <c r="BA35">
        <v>0</v>
      </c>
      <c r="BC35" t="s">
        <v>622</v>
      </c>
      <c r="BF35" t="s">
        <v>717</v>
      </c>
    </row>
    <row r="36" spans="1:58" x14ac:dyDescent="0.35">
      <c r="A36" t="s">
        <v>718</v>
      </c>
      <c r="B36">
        <v>10000</v>
      </c>
      <c r="C36">
        <v>10000</v>
      </c>
      <c r="D36" s="2">
        <v>45749</v>
      </c>
      <c r="E36" t="s">
        <v>59</v>
      </c>
      <c r="F36" t="s">
        <v>701</v>
      </c>
      <c r="G36" t="s">
        <v>719</v>
      </c>
      <c r="I36">
        <v>1</v>
      </c>
      <c r="J36" t="s">
        <v>183</v>
      </c>
      <c r="K36">
        <v>78</v>
      </c>
      <c r="L36" t="s">
        <v>216</v>
      </c>
      <c r="M36" s="3">
        <v>3500</v>
      </c>
      <c r="P36" s="2">
        <v>45749</v>
      </c>
      <c r="R36">
        <v>1</v>
      </c>
      <c r="S36" s="3">
        <v>3500</v>
      </c>
      <c r="T36" t="s">
        <v>65</v>
      </c>
      <c r="U36" t="s">
        <v>720</v>
      </c>
      <c r="V36">
        <v>0</v>
      </c>
      <c r="W36" s="3">
        <v>3500</v>
      </c>
      <c r="X36">
        <v>0</v>
      </c>
      <c r="Y36">
        <v>0</v>
      </c>
      <c r="Z36">
        <v>0</v>
      </c>
      <c r="AA36">
        <v>0</v>
      </c>
      <c r="AD36">
        <v>0</v>
      </c>
      <c r="AM36" t="s">
        <v>721</v>
      </c>
      <c r="AN36" t="s">
        <v>622</v>
      </c>
      <c r="AP36">
        <v>0</v>
      </c>
      <c r="AQ36">
        <v>0</v>
      </c>
      <c r="AR36">
        <v>0</v>
      </c>
      <c r="AS36">
        <v>0</v>
      </c>
      <c r="AT36">
        <v>0</v>
      </c>
      <c r="AU36">
        <v>0</v>
      </c>
      <c r="AY36" t="s">
        <v>63</v>
      </c>
      <c r="AZ36" t="s">
        <v>722</v>
      </c>
      <c r="BA36">
        <v>0</v>
      </c>
      <c r="BC36" t="s">
        <v>622</v>
      </c>
      <c r="BF36" t="s">
        <v>723</v>
      </c>
    </row>
    <row r="37" spans="1:58" x14ac:dyDescent="0.35">
      <c r="A37" t="s">
        <v>724</v>
      </c>
      <c r="B37">
        <v>10000</v>
      </c>
      <c r="C37">
        <v>10000</v>
      </c>
      <c r="D37" s="2">
        <v>45750</v>
      </c>
      <c r="E37" t="s">
        <v>59</v>
      </c>
      <c r="F37" t="s">
        <v>725</v>
      </c>
      <c r="G37" t="s">
        <v>726</v>
      </c>
      <c r="I37">
        <v>1</v>
      </c>
      <c r="J37" t="s">
        <v>183</v>
      </c>
      <c r="K37">
        <v>72</v>
      </c>
      <c r="L37" t="s">
        <v>161</v>
      </c>
      <c r="M37" s="3">
        <v>1459</v>
      </c>
      <c r="P37" s="2">
        <v>45749</v>
      </c>
      <c r="R37">
        <v>24</v>
      </c>
      <c r="S37" s="3">
        <v>35016</v>
      </c>
      <c r="T37" t="s">
        <v>65</v>
      </c>
      <c r="U37" t="s">
        <v>727</v>
      </c>
      <c r="V37">
        <v>0</v>
      </c>
      <c r="W37" s="3">
        <v>30000</v>
      </c>
      <c r="X37" s="3">
        <v>5016</v>
      </c>
      <c r="Y37">
        <v>0</v>
      </c>
      <c r="Z37">
        <v>0</v>
      </c>
      <c r="AA37">
        <v>0</v>
      </c>
      <c r="AD37">
        <v>0</v>
      </c>
      <c r="AM37" t="s">
        <v>728</v>
      </c>
      <c r="AN37" t="s">
        <v>729</v>
      </c>
      <c r="AP37">
        <v>0</v>
      </c>
      <c r="AQ37">
        <v>0</v>
      </c>
      <c r="AR37">
        <v>0</v>
      </c>
      <c r="AS37">
        <v>0</v>
      </c>
      <c r="AT37">
        <v>0</v>
      </c>
      <c r="AU37">
        <v>0</v>
      </c>
      <c r="AY37" t="s">
        <v>63</v>
      </c>
      <c r="AZ37" t="s">
        <v>730</v>
      </c>
      <c r="BA37">
        <v>0</v>
      </c>
      <c r="BC37" t="s">
        <v>729</v>
      </c>
      <c r="BF37" t="s">
        <v>731</v>
      </c>
    </row>
    <row r="38" spans="1:58" x14ac:dyDescent="0.35">
      <c r="A38" t="s">
        <v>497</v>
      </c>
      <c r="B38">
        <v>10000</v>
      </c>
      <c r="C38">
        <v>20000</v>
      </c>
      <c r="D38" s="2">
        <v>45754</v>
      </c>
      <c r="E38" t="s">
        <v>59</v>
      </c>
      <c r="F38" t="s">
        <v>498</v>
      </c>
      <c r="G38">
        <v>10620258046</v>
      </c>
      <c r="I38">
        <v>2</v>
      </c>
      <c r="J38" t="s">
        <v>183</v>
      </c>
      <c r="K38">
        <v>77</v>
      </c>
      <c r="L38" t="s">
        <v>192</v>
      </c>
      <c r="M38" s="3">
        <v>1285</v>
      </c>
      <c r="P38" s="2">
        <v>45749</v>
      </c>
      <c r="R38">
        <v>88</v>
      </c>
      <c r="S38" s="3">
        <v>113080</v>
      </c>
      <c r="T38" t="s">
        <v>65</v>
      </c>
      <c r="U38" t="s">
        <v>499</v>
      </c>
      <c r="V38">
        <v>0</v>
      </c>
      <c r="W38" s="3">
        <v>100000</v>
      </c>
      <c r="X38" s="3">
        <v>13080</v>
      </c>
      <c r="Y38">
        <v>0</v>
      </c>
      <c r="Z38">
        <v>0</v>
      </c>
      <c r="AA38">
        <v>0</v>
      </c>
      <c r="AD38">
        <v>0</v>
      </c>
      <c r="AM38" t="s">
        <v>500</v>
      </c>
      <c r="AN38" t="s">
        <v>108</v>
      </c>
      <c r="AP38">
        <v>0</v>
      </c>
      <c r="AQ38">
        <v>0</v>
      </c>
      <c r="AR38">
        <v>0</v>
      </c>
      <c r="AS38">
        <v>0</v>
      </c>
      <c r="AT38">
        <v>0</v>
      </c>
      <c r="AU38">
        <v>0</v>
      </c>
      <c r="AY38" t="s">
        <v>63</v>
      </c>
      <c r="AZ38" t="s">
        <v>4472</v>
      </c>
      <c r="BA38">
        <v>0</v>
      </c>
      <c r="BC38" t="s">
        <v>108</v>
      </c>
      <c r="BF38" t="s">
        <v>501</v>
      </c>
    </row>
    <row r="39" spans="1:58" x14ac:dyDescent="0.35">
      <c r="A39" t="s">
        <v>732</v>
      </c>
      <c r="B39">
        <v>10000</v>
      </c>
      <c r="C39">
        <v>20000</v>
      </c>
      <c r="D39" s="2">
        <v>45750</v>
      </c>
      <c r="E39" t="s">
        <v>59</v>
      </c>
      <c r="F39" t="s">
        <v>733</v>
      </c>
      <c r="G39" t="s">
        <v>734</v>
      </c>
      <c r="I39">
        <v>2</v>
      </c>
      <c r="J39" t="s">
        <v>183</v>
      </c>
      <c r="K39">
        <v>100</v>
      </c>
      <c r="L39" t="s">
        <v>281</v>
      </c>
      <c r="M39">
        <v>700</v>
      </c>
      <c r="P39" s="2">
        <v>45749</v>
      </c>
      <c r="R39">
        <v>1</v>
      </c>
      <c r="S39">
        <v>700</v>
      </c>
      <c r="T39" t="s">
        <v>65</v>
      </c>
      <c r="U39">
        <v>107176710001</v>
      </c>
      <c r="V39">
        <v>0</v>
      </c>
      <c r="W39">
        <v>500</v>
      </c>
      <c r="X39">
        <v>200</v>
      </c>
      <c r="Y39">
        <v>0</v>
      </c>
      <c r="Z39">
        <v>0</v>
      </c>
      <c r="AA39">
        <v>0</v>
      </c>
      <c r="AD39">
        <v>0</v>
      </c>
      <c r="AM39">
        <v>10717671</v>
      </c>
      <c r="AN39" t="s">
        <v>282</v>
      </c>
      <c r="AP39">
        <v>0</v>
      </c>
      <c r="AQ39">
        <v>0</v>
      </c>
      <c r="AR39">
        <v>0</v>
      </c>
      <c r="AS39">
        <v>0</v>
      </c>
      <c r="AT39">
        <v>0</v>
      </c>
      <c r="AU39">
        <v>0</v>
      </c>
      <c r="AY39" t="s">
        <v>63</v>
      </c>
      <c r="AZ39" t="s">
        <v>735</v>
      </c>
      <c r="BA39">
        <v>0</v>
      </c>
      <c r="BC39" t="s">
        <v>282</v>
      </c>
      <c r="BF39" t="s">
        <v>736</v>
      </c>
    </row>
    <row r="40" spans="1:58" x14ac:dyDescent="0.35">
      <c r="A40" t="s">
        <v>737</v>
      </c>
      <c r="B40">
        <v>10000</v>
      </c>
      <c r="C40">
        <v>10000</v>
      </c>
      <c r="D40" s="2">
        <v>45751</v>
      </c>
      <c r="E40" t="s">
        <v>59</v>
      </c>
      <c r="F40" t="s">
        <v>738</v>
      </c>
      <c r="G40">
        <v>501060725</v>
      </c>
      <c r="I40">
        <v>1</v>
      </c>
      <c r="J40" t="s">
        <v>183</v>
      </c>
      <c r="K40">
        <v>31</v>
      </c>
      <c r="L40" t="s">
        <v>739</v>
      </c>
      <c r="M40" s="3">
        <v>5000</v>
      </c>
      <c r="P40" s="2">
        <v>45749</v>
      </c>
      <c r="R40">
        <v>1</v>
      </c>
      <c r="S40" s="3">
        <v>5000</v>
      </c>
      <c r="T40" t="s">
        <v>65</v>
      </c>
      <c r="U40" t="s">
        <v>740</v>
      </c>
      <c r="V40">
        <v>0</v>
      </c>
      <c r="W40" s="3">
        <v>5000</v>
      </c>
      <c r="X40">
        <v>0</v>
      </c>
      <c r="Y40">
        <v>0</v>
      </c>
      <c r="Z40">
        <v>0</v>
      </c>
      <c r="AA40">
        <v>0</v>
      </c>
      <c r="AD40">
        <v>0</v>
      </c>
      <c r="AM40" t="s">
        <v>741</v>
      </c>
      <c r="AN40" t="s">
        <v>742</v>
      </c>
      <c r="AP40">
        <v>0</v>
      </c>
      <c r="AQ40">
        <v>0</v>
      </c>
      <c r="AR40">
        <v>0</v>
      </c>
      <c r="AS40">
        <v>0</v>
      </c>
      <c r="AT40">
        <v>0</v>
      </c>
      <c r="AU40">
        <v>0</v>
      </c>
      <c r="AY40" t="s">
        <v>63</v>
      </c>
      <c r="AZ40" t="s">
        <v>743</v>
      </c>
      <c r="BA40">
        <v>0</v>
      </c>
      <c r="BC40" t="s">
        <v>742</v>
      </c>
      <c r="BF40" t="s">
        <v>744</v>
      </c>
    </row>
    <row r="41" spans="1:58" x14ac:dyDescent="0.35">
      <c r="A41" t="s">
        <v>502</v>
      </c>
      <c r="B41">
        <v>10000</v>
      </c>
      <c r="C41">
        <v>20000</v>
      </c>
      <c r="D41" s="2">
        <v>45754</v>
      </c>
      <c r="E41" t="s">
        <v>59</v>
      </c>
      <c r="F41" t="s">
        <v>503</v>
      </c>
      <c r="G41">
        <v>10656256096</v>
      </c>
      <c r="I41">
        <v>2</v>
      </c>
      <c r="J41" t="s">
        <v>183</v>
      </c>
      <c r="K41">
        <v>77</v>
      </c>
      <c r="L41" t="s">
        <v>192</v>
      </c>
      <c r="M41">
        <v>853</v>
      </c>
      <c r="P41" s="2">
        <v>45749</v>
      </c>
      <c r="R41">
        <v>88</v>
      </c>
      <c r="S41" s="3">
        <v>75064</v>
      </c>
      <c r="T41" t="s">
        <v>65</v>
      </c>
      <c r="U41" t="s">
        <v>504</v>
      </c>
      <c r="V41">
        <v>0</v>
      </c>
      <c r="W41" s="3">
        <v>60000</v>
      </c>
      <c r="X41" s="3">
        <v>15064</v>
      </c>
      <c r="Y41">
        <v>0</v>
      </c>
      <c r="Z41">
        <v>0</v>
      </c>
      <c r="AA41">
        <v>0</v>
      </c>
      <c r="AD41">
        <v>0</v>
      </c>
      <c r="AM41" t="s">
        <v>505</v>
      </c>
      <c r="AN41" t="s">
        <v>108</v>
      </c>
      <c r="AP41">
        <v>0</v>
      </c>
      <c r="AQ41">
        <v>0</v>
      </c>
      <c r="AR41">
        <v>0</v>
      </c>
      <c r="AS41">
        <v>0</v>
      </c>
      <c r="AT41">
        <v>0</v>
      </c>
      <c r="AU41">
        <v>0</v>
      </c>
      <c r="AY41" t="s">
        <v>63</v>
      </c>
      <c r="AZ41" t="s">
        <v>4473</v>
      </c>
      <c r="BA41">
        <v>0</v>
      </c>
      <c r="BC41" t="s">
        <v>108</v>
      </c>
      <c r="BF41" t="s">
        <v>506</v>
      </c>
    </row>
    <row r="42" spans="1:58" x14ac:dyDescent="0.35">
      <c r="A42" t="s">
        <v>745</v>
      </c>
      <c r="B42">
        <v>10000</v>
      </c>
      <c r="C42">
        <v>10000</v>
      </c>
      <c r="D42" s="2">
        <v>45749</v>
      </c>
      <c r="E42" t="s">
        <v>59</v>
      </c>
      <c r="F42" t="s">
        <v>746</v>
      </c>
      <c r="G42" t="s">
        <v>747</v>
      </c>
      <c r="I42">
        <v>1</v>
      </c>
      <c r="J42" t="s">
        <v>183</v>
      </c>
      <c r="K42">
        <v>31</v>
      </c>
      <c r="L42" t="s">
        <v>739</v>
      </c>
      <c r="M42" s="3">
        <v>2500</v>
      </c>
      <c r="P42" s="2">
        <v>45749</v>
      </c>
      <c r="R42">
        <v>4</v>
      </c>
      <c r="S42" s="3">
        <v>10000</v>
      </c>
      <c r="T42" t="s">
        <v>65</v>
      </c>
      <c r="U42">
        <v>200129790001</v>
      </c>
      <c r="V42">
        <v>0</v>
      </c>
      <c r="W42" s="3">
        <v>10000</v>
      </c>
      <c r="X42">
        <v>0</v>
      </c>
      <c r="Y42">
        <v>0</v>
      </c>
      <c r="Z42">
        <v>0</v>
      </c>
      <c r="AA42">
        <v>0</v>
      </c>
      <c r="AD42">
        <v>0</v>
      </c>
      <c r="AM42">
        <v>20012979</v>
      </c>
      <c r="AN42" t="s">
        <v>571</v>
      </c>
      <c r="AP42">
        <v>0</v>
      </c>
      <c r="AQ42">
        <v>0</v>
      </c>
      <c r="AR42">
        <v>0</v>
      </c>
      <c r="AS42">
        <v>0</v>
      </c>
      <c r="AT42">
        <v>0</v>
      </c>
      <c r="AU42">
        <v>0</v>
      </c>
      <c r="AY42" t="s">
        <v>63</v>
      </c>
      <c r="AZ42" t="s">
        <v>748</v>
      </c>
      <c r="BA42">
        <v>0</v>
      </c>
      <c r="BC42" t="s">
        <v>571</v>
      </c>
      <c r="BF42" t="s">
        <v>749</v>
      </c>
    </row>
    <row r="43" spans="1:58" x14ac:dyDescent="0.35">
      <c r="A43" t="s">
        <v>745</v>
      </c>
      <c r="B43">
        <v>20000</v>
      </c>
      <c r="C43">
        <v>10000</v>
      </c>
      <c r="D43" s="2">
        <v>45749</v>
      </c>
      <c r="E43" t="s">
        <v>59</v>
      </c>
      <c r="F43" t="s">
        <v>746</v>
      </c>
      <c r="G43" t="s">
        <v>747</v>
      </c>
      <c r="I43">
        <v>1</v>
      </c>
      <c r="J43" t="s">
        <v>183</v>
      </c>
      <c r="K43">
        <v>31</v>
      </c>
      <c r="L43" t="s">
        <v>739</v>
      </c>
      <c r="M43" s="3">
        <v>2500</v>
      </c>
      <c r="P43" s="2">
        <v>45749</v>
      </c>
      <c r="R43">
        <v>4</v>
      </c>
      <c r="S43" s="3">
        <v>10000</v>
      </c>
      <c r="T43" t="s">
        <v>65</v>
      </c>
      <c r="U43">
        <v>200129790001</v>
      </c>
      <c r="V43">
        <v>0</v>
      </c>
      <c r="W43" s="3">
        <v>10000</v>
      </c>
      <c r="X43">
        <v>0</v>
      </c>
      <c r="Y43">
        <v>0</v>
      </c>
      <c r="Z43">
        <v>0</v>
      </c>
      <c r="AA43">
        <v>0</v>
      </c>
      <c r="AD43">
        <v>0</v>
      </c>
      <c r="AM43">
        <v>20012979</v>
      </c>
      <c r="AN43" t="s">
        <v>571</v>
      </c>
      <c r="AP43">
        <v>0</v>
      </c>
      <c r="AQ43">
        <v>0</v>
      </c>
      <c r="AR43">
        <v>0</v>
      </c>
      <c r="AS43">
        <v>0</v>
      </c>
      <c r="AT43">
        <v>0</v>
      </c>
      <c r="AU43">
        <v>0</v>
      </c>
      <c r="AY43" t="s">
        <v>63</v>
      </c>
      <c r="AZ43" t="s">
        <v>748</v>
      </c>
      <c r="BA43">
        <v>0</v>
      </c>
      <c r="BC43" t="s">
        <v>571</v>
      </c>
      <c r="BF43" t="s">
        <v>749</v>
      </c>
    </row>
    <row r="44" spans="1:58" x14ac:dyDescent="0.35">
      <c r="A44" t="s">
        <v>745</v>
      </c>
      <c r="B44">
        <v>30000</v>
      </c>
      <c r="C44">
        <v>10000</v>
      </c>
      <c r="D44" s="2">
        <v>45749</v>
      </c>
      <c r="E44" t="s">
        <v>59</v>
      </c>
      <c r="F44" t="s">
        <v>746</v>
      </c>
      <c r="G44" t="s">
        <v>747</v>
      </c>
      <c r="I44">
        <v>1</v>
      </c>
      <c r="J44" t="s">
        <v>183</v>
      </c>
      <c r="K44">
        <v>31</v>
      </c>
      <c r="L44" t="s">
        <v>739</v>
      </c>
      <c r="M44" s="3">
        <v>2500</v>
      </c>
      <c r="P44" s="2">
        <v>45749</v>
      </c>
      <c r="R44">
        <v>4</v>
      </c>
      <c r="S44" s="3">
        <v>10000</v>
      </c>
      <c r="T44" t="s">
        <v>65</v>
      </c>
      <c r="U44">
        <v>200129790001</v>
      </c>
      <c r="V44">
        <v>0</v>
      </c>
      <c r="W44" s="3">
        <v>10000</v>
      </c>
      <c r="X44">
        <v>0</v>
      </c>
      <c r="Y44">
        <v>0</v>
      </c>
      <c r="Z44">
        <v>0</v>
      </c>
      <c r="AA44">
        <v>0</v>
      </c>
      <c r="AD44">
        <v>0</v>
      </c>
      <c r="AM44">
        <v>20012979</v>
      </c>
      <c r="AN44" t="s">
        <v>571</v>
      </c>
      <c r="AP44">
        <v>0</v>
      </c>
      <c r="AQ44">
        <v>0</v>
      </c>
      <c r="AR44">
        <v>0</v>
      </c>
      <c r="AS44">
        <v>0</v>
      </c>
      <c r="AT44">
        <v>0</v>
      </c>
      <c r="AU44">
        <v>0</v>
      </c>
      <c r="AY44" t="s">
        <v>63</v>
      </c>
      <c r="AZ44" t="s">
        <v>748</v>
      </c>
      <c r="BA44">
        <v>0</v>
      </c>
      <c r="BC44" t="s">
        <v>571</v>
      </c>
      <c r="BF44" t="s">
        <v>749</v>
      </c>
    </row>
    <row r="45" spans="1:58" x14ac:dyDescent="0.35">
      <c r="A45" t="s">
        <v>750</v>
      </c>
      <c r="B45">
        <v>10000</v>
      </c>
      <c r="C45">
        <v>10000</v>
      </c>
      <c r="D45" s="2">
        <v>45750</v>
      </c>
      <c r="E45" t="s">
        <v>59</v>
      </c>
      <c r="F45" t="s">
        <v>751</v>
      </c>
      <c r="G45" t="s">
        <v>752</v>
      </c>
      <c r="I45">
        <v>1</v>
      </c>
      <c r="J45" t="s">
        <v>183</v>
      </c>
      <c r="K45">
        <v>71</v>
      </c>
      <c r="L45" t="s">
        <v>368</v>
      </c>
      <c r="M45" s="3">
        <v>1750</v>
      </c>
      <c r="P45" s="2">
        <v>45749</v>
      </c>
      <c r="R45">
        <v>8</v>
      </c>
      <c r="S45" s="3">
        <v>14000</v>
      </c>
      <c r="T45" t="s">
        <v>65</v>
      </c>
      <c r="U45" t="s">
        <v>753</v>
      </c>
      <c r="V45">
        <v>0</v>
      </c>
      <c r="W45" s="3">
        <v>14000</v>
      </c>
      <c r="X45">
        <v>0</v>
      </c>
      <c r="Y45">
        <v>0</v>
      </c>
      <c r="Z45">
        <v>0</v>
      </c>
      <c r="AA45">
        <v>0</v>
      </c>
      <c r="AD45">
        <v>0</v>
      </c>
      <c r="AM45" t="s">
        <v>754</v>
      </c>
      <c r="AN45" t="s">
        <v>355</v>
      </c>
      <c r="AP45">
        <v>0</v>
      </c>
      <c r="AQ45">
        <v>0</v>
      </c>
      <c r="AR45">
        <v>0</v>
      </c>
      <c r="AS45">
        <v>0</v>
      </c>
      <c r="AT45">
        <v>0</v>
      </c>
      <c r="AU45">
        <v>0</v>
      </c>
      <c r="AY45" t="s">
        <v>63</v>
      </c>
      <c r="AZ45" t="s">
        <v>755</v>
      </c>
      <c r="BA45">
        <v>0</v>
      </c>
      <c r="BC45" t="s">
        <v>355</v>
      </c>
      <c r="BF45" t="s">
        <v>756</v>
      </c>
    </row>
    <row r="46" spans="1:58" x14ac:dyDescent="0.35">
      <c r="A46" t="s">
        <v>757</v>
      </c>
      <c r="B46">
        <v>10000</v>
      </c>
      <c r="C46">
        <v>20000</v>
      </c>
      <c r="D46" s="2">
        <v>45750</v>
      </c>
      <c r="E46" t="s">
        <v>59</v>
      </c>
      <c r="F46" t="s">
        <v>758</v>
      </c>
      <c r="G46" t="s">
        <v>759</v>
      </c>
      <c r="I46">
        <v>2</v>
      </c>
      <c r="J46" t="s">
        <v>183</v>
      </c>
      <c r="K46">
        <v>100</v>
      </c>
      <c r="L46" t="s">
        <v>281</v>
      </c>
      <c r="M46">
        <v>250</v>
      </c>
      <c r="P46" s="2">
        <v>45749</v>
      </c>
      <c r="R46">
        <v>1</v>
      </c>
      <c r="S46">
        <v>250</v>
      </c>
      <c r="T46" t="s">
        <v>65</v>
      </c>
      <c r="U46" t="s">
        <v>760</v>
      </c>
      <c r="V46">
        <v>0</v>
      </c>
      <c r="W46">
        <v>200</v>
      </c>
      <c r="X46">
        <v>50</v>
      </c>
      <c r="Y46">
        <v>0</v>
      </c>
      <c r="Z46">
        <v>0</v>
      </c>
      <c r="AA46">
        <v>0</v>
      </c>
      <c r="AD46">
        <v>0</v>
      </c>
      <c r="AM46" t="s">
        <v>761</v>
      </c>
      <c r="AN46" t="s">
        <v>762</v>
      </c>
      <c r="AP46">
        <v>0</v>
      </c>
      <c r="AQ46">
        <v>0</v>
      </c>
      <c r="AR46">
        <v>0</v>
      </c>
      <c r="AS46">
        <v>0</v>
      </c>
      <c r="AT46">
        <v>0</v>
      </c>
      <c r="AU46">
        <v>0</v>
      </c>
      <c r="AY46" t="s">
        <v>63</v>
      </c>
      <c r="AZ46" t="s">
        <v>763</v>
      </c>
      <c r="BA46">
        <v>0</v>
      </c>
      <c r="BC46" t="s">
        <v>762</v>
      </c>
      <c r="BF46" t="s">
        <v>764</v>
      </c>
    </row>
    <row r="47" spans="1:58" x14ac:dyDescent="0.35">
      <c r="A47" t="s">
        <v>765</v>
      </c>
      <c r="B47">
        <v>10000</v>
      </c>
      <c r="C47">
        <v>10000</v>
      </c>
      <c r="D47" s="2">
        <v>45749</v>
      </c>
      <c r="E47" t="s">
        <v>59</v>
      </c>
      <c r="F47" t="s">
        <v>766</v>
      </c>
      <c r="G47" t="s">
        <v>767</v>
      </c>
      <c r="I47">
        <v>1</v>
      </c>
      <c r="J47" t="s">
        <v>183</v>
      </c>
      <c r="K47">
        <v>61</v>
      </c>
      <c r="L47" t="s">
        <v>209</v>
      </c>
      <c r="M47">
        <v>100</v>
      </c>
      <c r="P47" s="2">
        <v>45749</v>
      </c>
      <c r="R47">
        <v>1</v>
      </c>
      <c r="S47">
        <v>100</v>
      </c>
      <c r="T47" t="s">
        <v>65</v>
      </c>
      <c r="U47" t="s">
        <v>768</v>
      </c>
      <c r="V47">
        <v>0</v>
      </c>
      <c r="W47">
        <v>100</v>
      </c>
      <c r="X47">
        <v>0</v>
      </c>
      <c r="Y47">
        <v>0</v>
      </c>
      <c r="Z47">
        <v>0</v>
      </c>
      <c r="AA47">
        <v>0</v>
      </c>
      <c r="AD47">
        <v>0</v>
      </c>
      <c r="AM47" t="s">
        <v>769</v>
      </c>
      <c r="AN47" t="s">
        <v>762</v>
      </c>
      <c r="AP47">
        <v>0</v>
      </c>
      <c r="AQ47">
        <v>0</v>
      </c>
      <c r="AR47">
        <v>0</v>
      </c>
      <c r="AS47">
        <v>0</v>
      </c>
      <c r="AT47">
        <v>0</v>
      </c>
      <c r="AU47">
        <v>0</v>
      </c>
      <c r="AY47" t="s">
        <v>63</v>
      </c>
      <c r="AZ47" t="s">
        <v>770</v>
      </c>
      <c r="BA47">
        <v>0</v>
      </c>
      <c r="BC47" t="s">
        <v>762</v>
      </c>
      <c r="BF47" t="s">
        <v>764</v>
      </c>
    </row>
    <row r="48" spans="1:58" x14ac:dyDescent="0.35">
      <c r="A48" t="s">
        <v>771</v>
      </c>
      <c r="B48">
        <v>10000</v>
      </c>
      <c r="C48">
        <v>10000</v>
      </c>
      <c r="D48" s="2">
        <v>45751</v>
      </c>
      <c r="E48" t="s">
        <v>59</v>
      </c>
      <c r="F48" t="s">
        <v>772</v>
      </c>
      <c r="G48" t="s">
        <v>726</v>
      </c>
      <c r="I48">
        <v>1</v>
      </c>
      <c r="J48" t="s">
        <v>183</v>
      </c>
      <c r="K48">
        <v>72</v>
      </c>
      <c r="L48" t="s">
        <v>161</v>
      </c>
      <c r="M48" s="3">
        <v>3709</v>
      </c>
      <c r="P48" s="2">
        <v>45749</v>
      </c>
      <c r="R48">
        <v>24</v>
      </c>
      <c r="S48" s="3">
        <v>89016</v>
      </c>
      <c r="T48" t="s">
        <v>65</v>
      </c>
      <c r="U48" t="s">
        <v>727</v>
      </c>
      <c r="V48">
        <v>0</v>
      </c>
      <c r="W48" s="3">
        <v>84000</v>
      </c>
      <c r="X48" s="3">
        <v>5016</v>
      </c>
      <c r="Y48">
        <v>0</v>
      </c>
      <c r="Z48">
        <v>0</v>
      </c>
      <c r="AA48">
        <v>0</v>
      </c>
      <c r="AD48">
        <v>0</v>
      </c>
      <c r="AM48" t="s">
        <v>728</v>
      </c>
      <c r="AN48" t="s">
        <v>729</v>
      </c>
      <c r="AP48">
        <v>0</v>
      </c>
      <c r="AQ48">
        <v>0</v>
      </c>
      <c r="AR48">
        <v>0</v>
      </c>
      <c r="AS48">
        <v>0</v>
      </c>
      <c r="AT48">
        <v>0</v>
      </c>
      <c r="AU48">
        <v>0</v>
      </c>
      <c r="AY48" t="s">
        <v>63</v>
      </c>
      <c r="AZ48" t="s">
        <v>773</v>
      </c>
      <c r="BA48">
        <v>0</v>
      </c>
      <c r="BC48" t="s">
        <v>729</v>
      </c>
      <c r="BF48" t="s">
        <v>774</v>
      </c>
    </row>
    <row r="49" spans="1:58" x14ac:dyDescent="0.35">
      <c r="A49" t="s">
        <v>775</v>
      </c>
      <c r="B49">
        <v>10000</v>
      </c>
      <c r="C49">
        <v>10000</v>
      </c>
      <c r="D49" s="2">
        <v>45754</v>
      </c>
      <c r="E49" t="s">
        <v>116</v>
      </c>
      <c r="F49" t="s">
        <v>776</v>
      </c>
      <c r="G49">
        <v>211041725</v>
      </c>
      <c r="I49">
        <v>1</v>
      </c>
      <c r="J49" t="s">
        <v>183</v>
      </c>
      <c r="K49">
        <v>88</v>
      </c>
      <c r="L49" t="s">
        <v>144</v>
      </c>
      <c r="M49" s="3">
        <v>2200</v>
      </c>
      <c r="P49" s="2">
        <v>45749</v>
      </c>
      <c r="R49">
        <v>1</v>
      </c>
      <c r="S49" s="3">
        <v>2200</v>
      </c>
      <c r="T49" t="s">
        <v>65</v>
      </c>
      <c r="U49" t="s">
        <v>777</v>
      </c>
      <c r="V49">
        <v>0</v>
      </c>
      <c r="W49" s="3">
        <v>2000</v>
      </c>
      <c r="X49">
        <v>200</v>
      </c>
      <c r="Y49">
        <v>0</v>
      </c>
      <c r="Z49">
        <v>0</v>
      </c>
      <c r="AA49">
        <v>0</v>
      </c>
      <c r="AD49">
        <v>0</v>
      </c>
      <c r="AM49" t="s">
        <v>778</v>
      </c>
      <c r="AN49" t="s">
        <v>779</v>
      </c>
      <c r="AP49">
        <v>0</v>
      </c>
      <c r="AQ49">
        <v>0</v>
      </c>
      <c r="AR49">
        <v>0</v>
      </c>
      <c r="AS49">
        <v>0</v>
      </c>
      <c r="AT49">
        <v>0</v>
      </c>
      <c r="AU49">
        <v>0</v>
      </c>
      <c r="AY49" t="s">
        <v>63</v>
      </c>
      <c r="AZ49" t="s">
        <v>780</v>
      </c>
      <c r="BA49">
        <v>0</v>
      </c>
      <c r="BC49" t="s">
        <v>779</v>
      </c>
      <c r="BF49" t="s">
        <v>781</v>
      </c>
    </row>
    <row r="50" spans="1:58" x14ac:dyDescent="0.35">
      <c r="A50" t="s">
        <v>782</v>
      </c>
      <c r="B50">
        <v>10000</v>
      </c>
      <c r="C50">
        <v>20000</v>
      </c>
      <c r="D50" s="2">
        <v>45750</v>
      </c>
      <c r="E50" t="s">
        <v>59</v>
      </c>
      <c r="F50" t="s">
        <v>783</v>
      </c>
      <c r="G50" t="s">
        <v>784</v>
      </c>
      <c r="I50">
        <v>2</v>
      </c>
      <c r="J50" t="s">
        <v>183</v>
      </c>
      <c r="K50">
        <v>100</v>
      </c>
      <c r="L50" t="s">
        <v>281</v>
      </c>
      <c r="M50" s="3">
        <v>2600</v>
      </c>
      <c r="P50" s="2">
        <v>45749</v>
      </c>
      <c r="R50">
        <v>1</v>
      </c>
      <c r="S50" s="3">
        <v>2600</v>
      </c>
      <c r="T50" t="s">
        <v>65</v>
      </c>
      <c r="U50">
        <v>107431990001</v>
      </c>
      <c r="V50">
        <v>0</v>
      </c>
      <c r="W50" s="3">
        <v>2400</v>
      </c>
      <c r="X50">
        <v>200</v>
      </c>
      <c r="Y50">
        <v>0</v>
      </c>
      <c r="Z50">
        <v>0</v>
      </c>
      <c r="AA50">
        <v>0</v>
      </c>
      <c r="AD50">
        <v>0</v>
      </c>
      <c r="AM50">
        <v>10743199</v>
      </c>
      <c r="AN50" t="s">
        <v>282</v>
      </c>
      <c r="AP50">
        <v>0</v>
      </c>
      <c r="AQ50">
        <v>0</v>
      </c>
      <c r="AR50">
        <v>0</v>
      </c>
      <c r="AS50">
        <v>0</v>
      </c>
      <c r="AT50">
        <v>0</v>
      </c>
      <c r="AU50">
        <v>0</v>
      </c>
      <c r="AY50" t="s">
        <v>63</v>
      </c>
      <c r="AZ50" t="s">
        <v>785</v>
      </c>
      <c r="BA50">
        <v>0</v>
      </c>
      <c r="BC50" t="s">
        <v>282</v>
      </c>
      <c r="BF50" t="s">
        <v>786</v>
      </c>
    </row>
    <row r="51" spans="1:58" x14ac:dyDescent="0.35">
      <c r="A51" t="s">
        <v>787</v>
      </c>
      <c r="B51">
        <v>10000</v>
      </c>
      <c r="C51">
        <v>20000</v>
      </c>
      <c r="D51" s="2">
        <v>45750</v>
      </c>
      <c r="E51" t="s">
        <v>59</v>
      </c>
      <c r="F51" t="s">
        <v>788</v>
      </c>
      <c r="G51" t="s">
        <v>789</v>
      </c>
      <c r="I51">
        <v>2</v>
      </c>
      <c r="J51" t="s">
        <v>183</v>
      </c>
      <c r="K51">
        <v>92</v>
      </c>
      <c r="L51" t="s">
        <v>281</v>
      </c>
      <c r="M51" s="3">
        <v>1200</v>
      </c>
      <c r="P51" s="2">
        <v>45749</v>
      </c>
      <c r="R51">
        <v>1</v>
      </c>
      <c r="S51" s="3">
        <v>1200</v>
      </c>
      <c r="T51" t="s">
        <v>65</v>
      </c>
      <c r="U51" t="s">
        <v>790</v>
      </c>
      <c r="V51">
        <v>0</v>
      </c>
      <c r="W51" s="3">
        <v>1000</v>
      </c>
      <c r="X51">
        <v>200</v>
      </c>
      <c r="Y51">
        <v>0</v>
      </c>
      <c r="Z51">
        <v>0</v>
      </c>
      <c r="AA51">
        <v>0</v>
      </c>
      <c r="AD51">
        <v>0</v>
      </c>
      <c r="AM51" t="s">
        <v>791</v>
      </c>
      <c r="AN51" t="s">
        <v>792</v>
      </c>
      <c r="AP51">
        <v>0</v>
      </c>
      <c r="AQ51">
        <v>0</v>
      </c>
      <c r="AR51">
        <v>0</v>
      </c>
      <c r="AS51">
        <v>0</v>
      </c>
      <c r="AT51">
        <v>0</v>
      </c>
      <c r="AU51">
        <v>0</v>
      </c>
      <c r="AY51" t="s">
        <v>63</v>
      </c>
      <c r="AZ51" t="s">
        <v>793</v>
      </c>
      <c r="BA51">
        <v>0</v>
      </c>
      <c r="BC51" t="s">
        <v>792</v>
      </c>
      <c r="BF51" t="s">
        <v>794</v>
      </c>
    </row>
    <row r="52" spans="1:58" x14ac:dyDescent="0.35">
      <c r="A52" t="s">
        <v>507</v>
      </c>
      <c r="B52">
        <v>10000</v>
      </c>
      <c r="C52">
        <v>20000</v>
      </c>
      <c r="D52" s="2">
        <v>45755</v>
      </c>
      <c r="E52" t="s">
        <v>59</v>
      </c>
      <c r="F52" t="s">
        <v>508</v>
      </c>
      <c r="G52">
        <v>10656256085</v>
      </c>
      <c r="I52">
        <v>2</v>
      </c>
      <c r="J52" t="s">
        <v>183</v>
      </c>
      <c r="K52">
        <v>77</v>
      </c>
      <c r="L52" t="s">
        <v>192</v>
      </c>
      <c r="M52" s="3">
        <v>1285</v>
      </c>
      <c r="P52" s="2">
        <v>45749</v>
      </c>
      <c r="R52">
        <v>88</v>
      </c>
      <c r="S52" s="3">
        <v>113080</v>
      </c>
      <c r="T52" t="s">
        <v>65</v>
      </c>
      <c r="U52" t="s">
        <v>509</v>
      </c>
      <c r="V52">
        <v>0</v>
      </c>
      <c r="W52" s="3">
        <v>100000</v>
      </c>
      <c r="X52" s="3">
        <v>13080</v>
      </c>
      <c r="Y52">
        <v>0</v>
      </c>
      <c r="Z52">
        <v>0</v>
      </c>
      <c r="AA52">
        <v>0</v>
      </c>
      <c r="AD52">
        <v>0</v>
      </c>
      <c r="AM52" t="s">
        <v>510</v>
      </c>
      <c r="AN52" t="s">
        <v>108</v>
      </c>
      <c r="AP52">
        <v>0</v>
      </c>
      <c r="AQ52">
        <v>0</v>
      </c>
      <c r="AR52">
        <v>0</v>
      </c>
      <c r="AS52">
        <v>0</v>
      </c>
      <c r="AT52">
        <v>0</v>
      </c>
      <c r="AU52">
        <v>0</v>
      </c>
      <c r="AY52" t="s">
        <v>63</v>
      </c>
      <c r="AZ52" t="s">
        <v>4474</v>
      </c>
      <c r="BA52">
        <v>0</v>
      </c>
      <c r="BC52" t="s">
        <v>108</v>
      </c>
      <c r="BF52" t="s">
        <v>511</v>
      </c>
    </row>
    <row r="53" spans="1:58" x14ac:dyDescent="0.35">
      <c r="A53" t="s">
        <v>3227</v>
      </c>
      <c r="B53">
        <v>10000</v>
      </c>
      <c r="C53">
        <v>20000</v>
      </c>
      <c r="D53" s="2">
        <v>45770</v>
      </c>
      <c r="E53" t="s">
        <v>59</v>
      </c>
      <c r="F53" t="s">
        <v>3228</v>
      </c>
      <c r="G53">
        <v>10656256092</v>
      </c>
      <c r="I53">
        <v>2</v>
      </c>
      <c r="J53" t="s">
        <v>183</v>
      </c>
      <c r="K53">
        <v>77</v>
      </c>
      <c r="L53" t="s">
        <v>192</v>
      </c>
      <c r="M53" s="3">
        <v>1285</v>
      </c>
      <c r="P53" s="2">
        <v>45749</v>
      </c>
      <c r="R53">
        <v>88</v>
      </c>
      <c r="S53" s="3">
        <v>113080</v>
      </c>
      <c r="T53" t="s">
        <v>65</v>
      </c>
      <c r="U53" t="s">
        <v>478</v>
      </c>
      <c r="V53">
        <v>0</v>
      </c>
      <c r="W53" s="3">
        <v>100000</v>
      </c>
      <c r="X53" s="3">
        <v>13080</v>
      </c>
      <c r="Y53">
        <v>0</v>
      </c>
      <c r="Z53">
        <v>0</v>
      </c>
      <c r="AA53">
        <v>0</v>
      </c>
      <c r="AD53">
        <v>0</v>
      </c>
      <c r="AM53" t="s">
        <v>479</v>
      </c>
      <c r="AN53" t="s">
        <v>108</v>
      </c>
      <c r="AP53">
        <v>0</v>
      </c>
      <c r="AQ53">
        <v>0</v>
      </c>
      <c r="AR53">
        <v>0</v>
      </c>
      <c r="AS53">
        <v>0</v>
      </c>
      <c r="AT53">
        <v>0</v>
      </c>
      <c r="AU53">
        <v>0</v>
      </c>
      <c r="AY53" t="s">
        <v>63</v>
      </c>
      <c r="AZ53" t="s">
        <v>4475</v>
      </c>
      <c r="BA53">
        <v>0</v>
      </c>
      <c r="BC53" t="s">
        <v>108</v>
      </c>
      <c r="BF53" t="s">
        <v>3229</v>
      </c>
    </row>
    <row r="54" spans="1:58" x14ac:dyDescent="0.35">
      <c r="A54" t="s">
        <v>3474</v>
      </c>
      <c r="B54">
        <v>10000</v>
      </c>
      <c r="C54">
        <v>20000</v>
      </c>
      <c r="D54" s="2">
        <v>45772</v>
      </c>
      <c r="E54" t="s">
        <v>59</v>
      </c>
      <c r="F54" t="s">
        <v>3475</v>
      </c>
      <c r="G54">
        <v>10656256092</v>
      </c>
      <c r="I54">
        <v>2</v>
      </c>
      <c r="J54" t="s">
        <v>183</v>
      </c>
      <c r="K54">
        <v>77</v>
      </c>
      <c r="L54" t="s">
        <v>192</v>
      </c>
      <c r="M54" s="3">
        <v>2523</v>
      </c>
      <c r="P54" s="2">
        <v>45749</v>
      </c>
      <c r="R54">
        <v>88</v>
      </c>
      <c r="S54" s="3">
        <v>222024</v>
      </c>
      <c r="T54" t="s">
        <v>65</v>
      </c>
      <c r="U54" t="s">
        <v>3476</v>
      </c>
      <c r="V54">
        <v>0</v>
      </c>
      <c r="W54" s="3">
        <v>200000</v>
      </c>
      <c r="X54" s="3">
        <v>22024</v>
      </c>
      <c r="Y54">
        <v>0</v>
      </c>
      <c r="Z54">
        <v>0</v>
      </c>
      <c r="AA54">
        <v>0</v>
      </c>
      <c r="AD54">
        <v>0</v>
      </c>
      <c r="AM54" t="s">
        <v>3477</v>
      </c>
      <c r="AN54" t="s">
        <v>108</v>
      </c>
      <c r="AP54">
        <v>0</v>
      </c>
      <c r="AQ54">
        <v>0</v>
      </c>
      <c r="AR54">
        <v>0</v>
      </c>
      <c r="AS54">
        <v>0</v>
      </c>
      <c r="AT54">
        <v>0</v>
      </c>
      <c r="AU54">
        <v>0</v>
      </c>
      <c r="AY54" t="s">
        <v>63</v>
      </c>
      <c r="AZ54" t="s">
        <v>4476</v>
      </c>
      <c r="BA54">
        <v>0</v>
      </c>
      <c r="BC54" t="s">
        <v>108</v>
      </c>
      <c r="BF54" t="s">
        <v>3478</v>
      </c>
    </row>
    <row r="55" spans="1:58" x14ac:dyDescent="0.35">
      <c r="A55" t="s">
        <v>512</v>
      </c>
      <c r="B55">
        <v>10000</v>
      </c>
      <c r="C55">
        <v>10000</v>
      </c>
      <c r="D55" s="2">
        <v>45750</v>
      </c>
      <c r="E55" t="s">
        <v>59</v>
      </c>
      <c r="F55" t="s">
        <v>513</v>
      </c>
      <c r="G55" t="s">
        <v>514</v>
      </c>
      <c r="I55">
        <v>1</v>
      </c>
      <c r="J55" t="s">
        <v>183</v>
      </c>
      <c r="K55">
        <v>32</v>
      </c>
      <c r="L55" t="s">
        <v>516</v>
      </c>
      <c r="M55" s="3">
        <v>5860</v>
      </c>
      <c r="P55" s="2">
        <v>45749</v>
      </c>
      <c r="R55">
        <v>1</v>
      </c>
      <c r="S55" s="3">
        <v>5860</v>
      </c>
      <c r="T55" t="s">
        <v>65</v>
      </c>
      <c r="U55" t="s">
        <v>517</v>
      </c>
      <c r="V55">
        <v>0</v>
      </c>
      <c r="W55" s="3">
        <v>5360</v>
      </c>
      <c r="X55">
        <v>500</v>
      </c>
      <c r="Y55">
        <v>0</v>
      </c>
      <c r="Z55">
        <v>0</v>
      </c>
      <c r="AA55">
        <v>0</v>
      </c>
      <c r="AD55">
        <v>0</v>
      </c>
      <c r="AM55" t="s">
        <v>518</v>
      </c>
      <c r="AN55" t="s">
        <v>465</v>
      </c>
      <c r="AP55">
        <v>0</v>
      </c>
      <c r="AQ55">
        <v>0</v>
      </c>
      <c r="AR55">
        <v>0</v>
      </c>
      <c r="AS55">
        <v>0</v>
      </c>
      <c r="AT55">
        <v>0</v>
      </c>
      <c r="AU55">
        <v>0</v>
      </c>
      <c r="AY55" t="s">
        <v>63</v>
      </c>
      <c r="AZ55" t="s">
        <v>4477</v>
      </c>
      <c r="BA55">
        <v>0</v>
      </c>
      <c r="BC55" t="s">
        <v>465</v>
      </c>
      <c r="BF55" t="s">
        <v>519</v>
      </c>
    </row>
    <row r="56" spans="1:58" x14ac:dyDescent="0.35">
      <c r="A56" t="s">
        <v>520</v>
      </c>
      <c r="B56">
        <v>10000</v>
      </c>
      <c r="C56">
        <v>10000</v>
      </c>
      <c r="D56" s="2">
        <v>45750</v>
      </c>
      <c r="E56" t="s">
        <v>59</v>
      </c>
      <c r="F56" t="s">
        <v>513</v>
      </c>
      <c r="G56" t="s">
        <v>514</v>
      </c>
      <c r="I56">
        <v>1</v>
      </c>
      <c r="J56" t="s">
        <v>183</v>
      </c>
      <c r="K56">
        <v>32</v>
      </c>
      <c r="L56" t="s">
        <v>516</v>
      </c>
      <c r="M56" s="3">
        <v>5860</v>
      </c>
      <c r="P56" s="2">
        <v>45749</v>
      </c>
      <c r="R56">
        <v>1</v>
      </c>
      <c r="S56" s="3">
        <v>5860</v>
      </c>
      <c r="T56" t="s">
        <v>65</v>
      </c>
      <c r="U56" t="s">
        <v>517</v>
      </c>
      <c r="V56">
        <v>0</v>
      </c>
      <c r="W56" s="3">
        <v>5360</v>
      </c>
      <c r="X56">
        <v>500</v>
      </c>
      <c r="Y56">
        <v>0</v>
      </c>
      <c r="Z56">
        <v>0</v>
      </c>
      <c r="AA56">
        <v>0</v>
      </c>
      <c r="AD56">
        <v>0</v>
      </c>
      <c r="AM56" t="s">
        <v>518</v>
      </c>
      <c r="AN56" t="s">
        <v>465</v>
      </c>
      <c r="AP56">
        <v>0</v>
      </c>
      <c r="AQ56">
        <v>0</v>
      </c>
      <c r="AR56">
        <v>0</v>
      </c>
      <c r="AS56">
        <v>0</v>
      </c>
      <c r="AT56">
        <v>0</v>
      </c>
      <c r="AU56">
        <v>0</v>
      </c>
      <c r="AY56" t="s">
        <v>63</v>
      </c>
      <c r="AZ56" t="s">
        <v>4478</v>
      </c>
      <c r="BA56">
        <v>0</v>
      </c>
      <c r="BC56" t="s">
        <v>465</v>
      </c>
      <c r="BF56" t="s">
        <v>521</v>
      </c>
    </row>
    <row r="57" spans="1:58" x14ac:dyDescent="0.35">
      <c r="A57" t="s">
        <v>795</v>
      </c>
      <c r="B57">
        <v>10000</v>
      </c>
      <c r="C57">
        <v>10000</v>
      </c>
      <c r="D57" s="2">
        <v>45750</v>
      </c>
      <c r="E57" t="s">
        <v>59</v>
      </c>
      <c r="F57" t="s">
        <v>683</v>
      </c>
      <c r="G57" t="s">
        <v>796</v>
      </c>
      <c r="I57">
        <v>1</v>
      </c>
      <c r="J57" t="s">
        <v>183</v>
      </c>
      <c r="K57">
        <v>61</v>
      </c>
      <c r="L57" t="s">
        <v>209</v>
      </c>
      <c r="M57">
        <v>100</v>
      </c>
      <c r="P57" s="2">
        <v>45749</v>
      </c>
      <c r="R57">
        <v>1</v>
      </c>
      <c r="S57">
        <v>100</v>
      </c>
      <c r="T57" t="s">
        <v>65</v>
      </c>
      <c r="U57" t="s">
        <v>797</v>
      </c>
      <c r="V57">
        <v>0</v>
      </c>
      <c r="W57">
        <v>100</v>
      </c>
      <c r="X57">
        <v>0</v>
      </c>
      <c r="Y57">
        <v>0</v>
      </c>
      <c r="Z57">
        <v>0</v>
      </c>
      <c r="AA57">
        <v>0</v>
      </c>
      <c r="AD57">
        <v>0</v>
      </c>
      <c r="AM57" t="s">
        <v>798</v>
      </c>
      <c r="AN57" t="s">
        <v>622</v>
      </c>
      <c r="AP57">
        <v>0</v>
      </c>
      <c r="AQ57">
        <v>0</v>
      </c>
      <c r="AR57">
        <v>0</v>
      </c>
      <c r="AS57">
        <v>0</v>
      </c>
      <c r="AT57">
        <v>0</v>
      </c>
      <c r="AU57">
        <v>0</v>
      </c>
      <c r="AY57" t="s">
        <v>63</v>
      </c>
      <c r="AZ57" t="s">
        <v>799</v>
      </c>
      <c r="BA57">
        <v>0</v>
      </c>
      <c r="BC57" t="s">
        <v>622</v>
      </c>
      <c r="BF57" t="s">
        <v>800</v>
      </c>
    </row>
    <row r="58" spans="1:58" x14ac:dyDescent="0.35">
      <c r="A58" t="s">
        <v>358</v>
      </c>
      <c r="B58">
        <v>10000</v>
      </c>
      <c r="C58">
        <v>20000</v>
      </c>
      <c r="D58" s="2">
        <v>45749</v>
      </c>
      <c r="E58" t="s">
        <v>59</v>
      </c>
      <c r="F58" t="s">
        <v>359</v>
      </c>
      <c r="G58" t="s">
        <v>159</v>
      </c>
      <c r="I58">
        <v>2</v>
      </c>
      <c r="J58" t="s">
        <v>183</v>
      </c>
      <c r="K58">
        <v>71</v>
      </c>
      <c r="L58" t="s">
        <v>368</v>
      </c>
      <c r="M58" s="3">
        <v>2000</v>
      </c>
      <c r="P58" s="2">
        <v>45749</v>
      </c>
      <c r="R58">
        <v>6</v>
      </c>
      <c r="S58" s="3">
        <v>12000</v>
      </c>
      <c r="T58" t="s">
        <v>65</v>
      </c>
      <c r="U58">
        <v>5000443890001</v>
      </c>
      <c r="V58">
        <v>0</v>
      </c>
      <c r="W58" s="3">
        <v>12000</v>
      </c>
      <c r="X58">
        <v>0</v>
      </c>
      <c r="Y58">
        <v>0</v>
      </c>
      <c r="Z58">
        <v>0</v>
      </c>
      <c r="AA58">
        <v>0</v>
      </c>
      <c r="AD58">
        <v>0</v>
      </c>
      <c r="AM58">
        <v>500044389</v>
      </c>
      <c r="AN58" t="s">
        <v>162</v>
      </c>
      <c r="AP58">
        <v>0</v>
      </c>
      <c r="AQ58">
        <v>0</v>
      </c>
      <c r="AR58">
        <v>0</v>
      </c>
      <c r="AS58">
        <v>0</v>
      </c>
      <c r="AT58">
        <v>0</v>
      </c>
      <c r="AU58">
        <v>0</v>
      </c>
      <c r="AY58" t="s">
        <v>63</v>
      </c>
      <c r="AZ58" t="s">
        <v>360</v>
      </c>
      <c r="BA58">
        <v>0</v>
      </c>
      <c r="BC58" t="s">
        <v>162</v>
      </c>
      <c r="BF58" t="s">
        <v>361</v>
      </c>
    </row>
    <row r="59" spans="1:58" x14ac:dyDescent="0.35">
      <c r="A59" t="s">
        <v>362</v>
      </c>
      <c r="B59">
        <v>10000</v>
      </c>
      <c r="C59">
        <v>20000</v>
      </c>
      <c r="D59" s="2">
        <v>45749</v>
      </c>
      <c r="E59" t="s">
        <v>59</v>
      </c>
      <c r="F59" t="s">
        <v>359</v>
      </c>
      <c r="G59" t="s">
        <v>159</v>
      </c>
      <c r="I59">
        <v>2</v>
      </c>
      <c r="J59" t="s">
        <v>183</v>
      </c>
      <c r="K59">
        <v>71</v>
      </c>
      <c r="L59" t="s">
        <v>368</v>
      </c>
      <c r="M59">
        <v>834</v>
      </c>
      <c r="P59" s="2">
        <v>45749</v>
      </c>
      <c r="R59">
        <v>6</v>
      </c>
      <c r="S59" s="3">
        <v>5004</v>
      </c>
      <c r="T59" t="s">
        <v>65</v>
      </c>
      <c r="U59">
        <v>5000514790001</v>
      </c>
      <c r="V59">
        <v>0</v>
      </c>
      <c r="W59" s="3">
        <v>5000</v>
      </c>
      <c r="X59">
        <v>4</v>
      </c>
      <c r="Y59">
        <v>0</v>
      </c>
      <c r="Z59">
        <v>0</v>
      </c>
      <c r="AA59">
        <v>0</v>
      </c>
      <c r="AD59">
        <v>0</v>
      </c>
      <c r="AM59">
        <v>500051479</v>
      </c>
      <c r="AN59" t="s">
        <v>162</v>
      </c>
      <c r="AP59">
        <v>0</v>
      </c>
      <c r="AQ59">
        <v>0</v>
      </c>
      <c r="AR59">
        <v>0</v>
      </c>
      <c r="AS59">
        <v>0</v>
      </c>
      <c r="AT59">
        <v>0</v>
      </c>
      <c r="AU59">
        <v>0</v>
      </c>
      <c r="AY59" t="s">
        <v>63</v>
      </c>
      <c r="AZ59" t="s">
        <v>363</v>
      </c>
      <c r="BA59">
        <v>0</v>
      </c>
      <c r="BC59" t="s">
        <v>162</v>
      </c>
      <c r="BF59" t="s">
        <v>361</v>
      </c>
    </row>
    <row r="60" spans="1:58" x14ac:dyDescent="0.35">
      <c r="A60" t="s">
        <v>364</v>
      </c>
      <c r="B60">
        <v>10000</v>
      </c>
      <c r="C60">
        <v>20000</v>
      </c>
      <c r="D60" s="2">
        <v>45749</v>
      </c>
      <c r="E60" t="s">
        <v>59</v>
      </c>
      <c r="F60" t="s">
        <v>359</v>
      </c>
      <c r="G60" t="s">
        <v>159</v>
      </c>
      <c r="I60">
        <v>2</v>
      </c>
      <c r="J60" t="s">
        <v>183</v>
      </c>
      <c r="K60">
        <v>71</v>
      </c>
      <c r="L60" t="s">
        <v>368</v>
      </c>
      <c r="M60" s="3">
        <v>1000</v>
      </c>
      <c r="P60" s="2">
        <v>45749</v>
      </c>
      <c r="R60">
        <v>6</v>
      </c>
      <c r="S60" s="3">
        <v>6000</v>
      </c>
      <c r="T60" t="s">
        <v>65</v>
      </c>
      <c r="U60">
        <v>5000514800001</v>
      </c>
      <c r="V60">
        <v>0</v>
      </c>
      <c r="W60" s="3">
        <v>6000</v>
      </c>
      <c r="X60">
        <v>0</v>
      </c>
      <c r="Y60">
        <v>0</v>
      </c>
      <c r="Z60">
        <v>0</v>
      </c>
      <c r="AA60">
        <v>0</v>
      </c>
      <c r="AD60">
        <v>0</v>
      </c>
      <c r="AM60">
        <v>500051480</v>
      </c>
      <c r="AN60" t="s">
        <v>162</v>
      </c>
      <c r="AP60">
        <v>0</v>
      </c>
      <c r="AQ60">
        <v>0</v>
      </c>
      <c r="AR60">
        <v>0</v>
      </c>
      <c r="AS60">
        <v>0</v>
      </c>
      <c r="AT60">
        <v>0</v>
      </c>
      <c r="AU60">
        <v>0</v>
      </c>
      <c r="AY60" t="s">
        <v>63</v>
      </c>
      <c r="AZ60" t="s">
        <v>365</v>
      </c>
      <c r="BA60">
        <v>0</v>
      </c>
      <c r="BC60" t="s">
        <v>162</v>
      </c>
      <c r="BF60" t="s">
        <v>361</v>
      </c>
    </row>
    <row r="61" spans="1:58" x14ac:dyDescent="0.35">
      <c r="A61" t="s">
        <v>522</v>
      </c>
      <c r="B61">
        <v>10000</v>
      </c>
      <c r="C61">
        <v>20000</v>
      </c>
      <c r="D61" s="2">
        <v>45755</v>
      </c>
      <c r="E61" t="s">
        <v>59</v>
      </c>
      <c r="F61" t="s">
        <v>523</v>
      </c>
      <c r="G61">
        <v>10656256092</v>
      </c>
      <c r="I61">
        <v>2</v>
      </c>
      <c r="J61" t="s">
        <v>183</v>
      </c>
      <c r="K61">
        <v>77</v>
      </c>
      <c r="L61" t="s">
        <v>192</v>
      </c>
      <c r="M61" s="3">
        <v>2282</v>
      </c>
      <c r="P61" s="2">
        <v>45749</v>
      </c>
      <c r="R61">
        <v>88</v>
      </c>
      <c r="S61" s="3">
        <v>200816</v>
      </c>
      <c r="T61" t="s">
        <v>65</v>
      </c>
      <c r="U61" t="s">
        <v>524</v>
      </c>
      <c r="V61">
        <v>0</v>
      </c>
      <c r="W61" s="3">
        <v>180000</v>
      </c>
      <c r="X61" s="3">
        <v>20816</v>
      </c>
      <c r="Y61">
        <v>0</v>
      </c>
      <c r="Z61">
        <v>0</v>
      </c>
      <c r="AA61">
        <v>0</v>
      </c>
      <c r="AD61">
        <v>0</v>
      </c>
      <c r="AM61" t="s">
        <v>525</v>
      </c>
      <c r="AN61" t="s">
        <v>108</v>
      </c>
      <c r="AP61">
        <v>0</v>
      </c>
      <c r="AQ61">
        <v>0</v>
      </c>
      <c r="AR61">
        <v>0</v>
      </c>
      <c r="AS61">
        <v>0</v>
      </c>
      <c r="AT61">
        <v>0</v>
      </c>
      <c r="AU61">
        <v>0</v>
      </c>
      <c r="AY61" t="s">
        <v>63</v>
      </c>
      <c r="AZ61" t="s">
        <v>4479</v>
      </c>
      <c r="BA61">
        <v>0</v>
      </c>
      <c r="BC61" t="s">
        <v>108</v>
      </c>
      <c r="BF61" t="s">
        <v>526</v>
      </c>
    </row>
    <row r="62" spans="1:58" x14ac:dyDescent="0.35">
      <c r="A62" t="s">
        <v>527</v>
      </c>
      <c r="B62">
        <v>10000</v>
      </c>
      <c r="C62">
        <v>20000</v>
      </c>
      <c r="D62" s="2">
        <v>45749</v>
      </c>
      <c r="E62" t="s">
        <v>59</v>
      </c>
      <c r="F62" s="4">
        <v>0.47518518518518521</v>
      </c>
      <c r="G62" t="s">
        <v>159</v>
      </c>
      <c r="I62">
        <v>2</v>
      </c>
      <c r="J62" t="s">
        <v>183</v>
      </c>
      <c r="K62">
        <v>71</v>
      </c>
      <c r="L62" t="s">
        <v>368</v>
      </c>
      <c r="M62">
        <v>834</v>
      </c>
      <c r="P62" s="2">
        <v>45749</v>
      </c>
      <c r="R62">
        <v>6</v>
      </c>
      <c r="S62" s="3">
        <v>5004</v>
      </c>
      <c r="T62" t="s">
        <v>65</v>
      </c>
      <c r="U62">
        <v>5000435330001</v>
      </c>
      <c r="V62">
        <v>0</v>
      </c>
      <c r="W62" s="3">
        <v>5000</v>
      </c>
      <c r="X62">
        <v>4</v>
      </c>
      <c r="Y62">
        <v>0</v>
      </c>
      <c r="Z62">
        <v>0</v>
      </c>
      <c r="AA62">
        <v>0</v>
      </c>
      <c r="AD62">
        <v>0</v>
      </c>
      <c r="AM62">
        <v>500043533</v>
      </c>
      <c r="AN62" t="s">
        <v>162</v>
      </c>
      <c r="AP62">
        <v>0</v>
      </c>
      <c r="AQ62">
        <v>0</v>
      </c>
      <c r="AR62">
        <v>0</v>
      </c>
      <c r="AS62">
        <v>0</v>
      </c>
      <c r="AT62">
        <v>0</v>
      </c>
      <c r="AU62">
        <v>0</v>
      </c>
      <c r="AY62" t="s">
        <v>63</v>
      </c>
      <c r="AZ62" t="s">
        <v>4480</v>
      </c>
      <c r="BA62">
        <v>0</v>
      </c>
      <c r="BC62" t="s">
        <v>162</v>
      </c>
      <c r="BF62" t="s">
        <v>392</v>
      </c>
    </row>
    <row r="63" spans="1:58" x14ac:dyDescent="0.35">
      <c r="A63" t="s">
        <v>529</v>
      </c>
      <c r="B63">
        <v>10000</v>
      </c>
      <c r="C63">
        <v>20000</v>
      </c>
      <c r="D63" s="2">
        <v>45755</v>
      </c>
      <c r="E63" t="s">
        <v>59</v>
      </c>
      <c r="F63" t="s">
        <v>530</v>
      </c>
      <c r="G63">
        <v>10656256091</v>
      </c>
      <c r="I63">
        <v>2</v>
      </c>
      <c r="J63" t="s">
        <v>183</v>
      </c>
      <c r="K63">
        <v>77</v>
      </c>
      <c r="L63" t="s">
        <v>192</v>
      </c>
      <c r="M63">
        <v>637</v>
      </c>
      <c r="P63" s="2">
        <v>45749</v>
      </c>
      <c r="R63">
        <v>88</v>
      </c>
      <c r="S63" s="3">
        <v>56056</v>
      </c>
      <c r="T63" t="s">
        <v>65</v>
      </c>
      <c r="U63" t="s">
        <v>531</v>
      </c>
      <c r="V63">
        <v>0</v>
      </c>
      <c r="W63" s="3">
        <v>40000</v>
      </c>
      <c r="X63" s="3">
        <v>16056</v>
      </c>
      <c r="Y63">
        <v>0</v>
      </c>
      <c r="Z63">
        <v>0</v>
      </c>
      <c r="AA63">
        <v>0</v>
      </c>
      <c r="AD63">
        <v>0</v>
      </c>
      <c r="AM63" t="s">
        <v>532</v>
      </c>
      <c r="AN63" t="s">
        <v>108</v>
      </c>
      <c r="AP63">
        <v>0</v>
      </c>
      <c r="AQ63">
        <v>0</v>
      </c>
      <c r="AR63">
        <v>0</v>
      </c>
      <c r="AS63">
        <v>0</v>
      </c>
      <c r="AT63">
        <v>0</v>
      </c>
      <c r="AU63">
        <v>0</v>
      </c>
      <c r="AY63" t="s">
        <v>63</v>
      </c>
      <c r="AZ63" t="s">
        <v>4481</v>
      </c>
      <c r="BA63">
        <v>0</v>
      </c>
      <c r="BC63" t="s">
        <v>108</v>
      </c>
      <c r="BF63" t="s">
        <v>533</v>
      </c>
    </row>
    <row r="64" spans="1:58" x14ac:dyDescent="0.35">
      <c r="A64" t="s">
        <v>801</v>
      </c>
      <c r="B64">
        <v>10000</v>
      </c>
      <c r="C64">
        <v>10000</v>
      </c>
      <c r="D64" s="2">
        <v>45749</v>
      </c>
      <c r="E64" t="s">
        <v>59</v>
      </c>
      <c r="F64" s="4">
        <v>0.47282407407407406</v>
      </c>
      <c r="G64" t="s">
        <v>397</v>
      </c>
      <c r="I64">
        <v>1</v>
      </c>
      <c r="J64" t="s">
        <v>183</v>
      </c>
      <c r="K64">
        <v>82</v>
      </c>
      <c r="L64" t="s">
        <v>352</v>
      </c>
      <c r="M64" s="3">
        <v>3334</v>
      </c>
      <c r="P64" s="2">
        <v>45749</v>
      </c>
      <c r="R64">
        <v>3</v>
      </c>
      <c r="S64" s="3">
        <v>10002</v>
      </c>
      <c r="T64" t="s">
        <v>65</v>
      </c>
      <c r="U64" t="s">
        <v>802</v>
      </c>
      <c r="V64">
        <v>0</v>
      </c>
      <c r="W64" s="3">
        <v>10000</v>
      </c>
      <c r="X64">
        <v>2</v>
      </c>
      <c r="Y64">
        <v>0</v>
      </c>
      <c r="Z64">
        <v>0</v>
      </c>
      <c r="AA64">
        <v>0</v>
      </c>
      <c r="AD64">
        <v>0</v>
      </c>
      <c r="AM64" t="s">
        <v>803</v>
      </c>
      <c r="AN64" t="s">
        <v>400</v>
      </c>
      <c r="AP64">
        <v>0</v>
      </c>
      <c r="AQ64">
        <v>0</v>
      </c>
      <c r="AR64">
        <v>0</v>
      </c>
      <c r="AS64">
        <v>0</v>
      </c>
      <c r="AT64">
        <v>0</v>
      </c>
      <c r="AU64">
        <v>0</v>
      </c>
      <c r="AY64" t="s">
        <v>63</v>
      </c>
      <c r="AZ64" t="s">
        <v>804</v>
      </c>
      <c r="BA64">
        <v>0</v>
      </c>
      <c r="BC64" t="s">
        <v>400</v>
      </c>
      <c r="BF64" t="s">
        <v>402</v>
      </c>
    </row>
    <row r="65" spans="1:58" x14ac:dyDescent="0.35">
      <c r="A65" t="s">
        <v>413</v>
      </c>
      <c r="B65">
        <v>10000</v>
      </c>
      <c r="C65">
        <v>20000</v>
      </c>
      <c r="D65" s="2">
        <v>45750</v>
      </c>
      <c r="E65" t="s">
        <v>59</v>
      </c>
      <c r="F65" t="s">
        <v>414</v>
      </c>
      <c r="G65" t="s">
        <v>159</v>
      </c>
      <c r="I65">
        <v>2</v>
      </c>
      <c r="J65" t="s">
        <v>183</v>
      </c>
      <c r="K65">
        <v>71</v>
      </c>
      <c r="L65" t="s">
        <v>368</v>
      </c>
      <c r="M65">
        <v>834</v>
      </c>
      <c r="P65" s="2">
        <v>45749</v>
      </c>
      <c r="R65">
        <v>6</v>
      </c>
      <c r="S65" s="3">
        <v>5004</v>
      </c>
      <c r="T65" t="s">
        <v>65</v>
      </c>
      <c r="U65">
        <v>5000478010001</v>
      </c>
      <c r="V65">
        <v>0</v>
      </c>
      <c r="W65" s="3">
        <v>2500</v>
      </c>
      <c r="X65" s="3">
        <v>2504</v>
      </c>
      <c r="Y65">
        <v>0</v>
      </c>
      <c r="Z65">
        <v>0</v>
      </c>
      <c r="AA65">
        <v>0</v>
      </c>
      <c r="AD65">
        <v>0</v>
      </c>
      <c r="AM65">
        <v>500047801</v>
      </c>
      <c r="AN65" t="s">
        <v>162</v>
      </c>
      <c r="AP65">
        <v>0</v>
      </c>
      <c r="AQ65">
        <v>0</v>
      </c>
      <c r="AR65">
        <v>0</v>
      </c>
      <c r="AS65">
        <v>0</v>
      </c>
      <c r="AT65">
        <v>0</v>
      </c>
      <c r="AU65">
        <v>0</v>
      </c>
      <c r="AY65" t="s">
        <v>63</v>
      </c>
      <c r="AZ65" t="s">
        <v>415</v>
      </c>
      <c r="BA65">
        <v>0</v>
      </c>
      <c r="BC65" t="s">
        <v>162</v>
      </c>
      <c r="BF65" t="s">
        <v>416</v>
      </c>
    </row>
    <row r="66" spans="1:58" x14ac:dyDescent="0.35">
      <c r="A66" t="s">
        <v>417</v>
      </c>
      <c r="B66">
        <v>10000</v>
      </c>
      <c r="C66">
        <v>20000</v>
      </c>
      <c r="D66" s="2">
        <v>45750</v>
      </c>
      <c r="E66" t="s">
        <v>59</v>
      </c>
      <c r="F66" t="s">
        <v>414</v>
      </c>
      <c r="G66" t="s">
        <v>159</v>
      </c>
      <c r="I66">
        <v>2</v>
      </c>
      <c r="J66" t="s">
        <v>183</v>
      </c>
      <c r="K66">
        <v>71</v>
      </c>
      <c r="L66" t="s">
        <v>368</v>
      </c>
      <c r="M66">
        <v>834</v>
      </c>
      <c r="P66" s="2">
        <v>45749</v>
      </c>
      <c r="R66">
        <v>6</v>
      </c>
      <c r="S66" s="3">
        <v>5004</v>
      </c>
      <c r="T66" t="s">
        <v>65</v>
      </c>
      <c r="U66">
        <v>5000596190001</v>
      </c>
      <c r="V66">
        <v>0</v>
      </c>
      <c r="W66" s="3">
        <v>2500</v>
      </c>
      <c r="X66" s="3">
        <v>2504</v>
      </c>
      <c r="Y66">
        <v>0</v>
      </c>
      <c r="Z66">
        <v>0</v>
      </c>
      <c r="AA66">
        <v>0</v>
      </c>
      <c r="AD66">
        <v>0</v>
      </c>
      <c r="AM66">
        <v>500059619</v>
      </c>
      <c r="AN66" t="s">
        <v>162</v>
      </c>
      <c r="AP66">
        <v>0</v>
      </c>
      <c r="AQ66">
        <v>0</v>
      </c>
      <c r="AR66">
        <v>0</v>
      </c>
      <c r="AS66">
        <v>0</v>
      </c>
      <c r="AT66">
        <v>0</v>
      </c>
      <c r="AU66">
        <v>0</v>
      </c>
      <c r="AY66" t="s">
        <v>63</v>
      </c>
      <c r="AZ66" t="s">
        <v>418</v>
      </c>
      <c r="BA66">
        <v>0</v>
      </c>
      <c r="BC66" t="s">
        <v>162</v>
      </c>
      <c r="BF66" t="s">
        <v>416</v>
      </c>
    </row>
    <row r="67" spans="1:58" x14ac:dyDescent="0.35">
      <c r="A67" t="s">
        <v>419</v>
      </c>
      <c r="B67">
        <v>10000</v>
      </c>
      <c r="C67">
        <v>20000</v>
      </c>
      <c r="D67" s="2">
        <v>45749</v>
      </c>
      <c r="E67" t="s">
        <v>59</v>
      </c>
      <c r="F67" s="4">
        <v>0.47518518518518521</v>
      </c>
      <c r="G67" t="s">
        <v>159</v>
      </c>
      <c r="I67">
        <v>2</v>
      </c>
      <c r="J67" t="s">
        <v>183</v>
      </c>
      <c r="K67">
        <v>71</v>
      </c>
      <c r="L67" t="s">
        <v>368</v>
      </c>
      <c r="M67">
        <v>834</v>
      </c>
      <c r="P67" s="2">
        <v>45749</v>
      </c>
      <c r="R67">
        <v>6</v>
      </c>
      <c r="S67" s="3">
        <v>5004</v>
      </c>
      <c r="T67" t="s">
        <v>65</v>
      </c>
      <c r="U67">
        <v>5000634590001</v>
      </c>
      <c r="V67">
        <v>0</v>
      </c>
      <c r="W67" s="3">
        <v>5000</v>
      </c>
      <c r="X67">
        <v>4</v>
      </c>
      <c r="Y67">
        <v>0</v>
      </c>
      <c r="Z67">
        <v>0</v>
      </c>
      <c r="AA67">
        <v>0</v>
      </c>
      <c r="AD67">
        <v>0</v>
      </c>
      <c r="AM67">
        <v>500063459</v>
      </c>
      <c r="AN67" t="s">
        <v>162</v>
      </c>
      <c r="AP67">
        <v>0</v>
      </c>
      <c r="AQ67">
        <v>0</v>
      </c>
      <c r="AR67">
        <v>0</v>
      </c>
      <c r="AS67">
        <v>0</v>
      </c>
      <c r="AT67">
        <v>0</v>
      </c>
      <c r="AU67">
        <v>0</v>
      </c>
      <c r="AY67" t="s">
        <v>63</v>
      </c>
      <c r="AZ67" t="s">
        <v>420</v>
      </c>
      <c r="BA67">
        <v>0</v>
      </c>
      <c r="BC67" t="s">
        <v>162</v>
      </c>
      <c r="BF67" t="s">
        <v>416</v>
      </c>
    </row>
    <row r="68" spans="1:58" x14ac:dyDescent="0.35">
      <c r="A68" t="s">
        <v>421</v>
      </c>
      <c r="B68">
        <v>10000</v>
      </c>
      <c r="C68">
        <v>20000</v>
      </c>
      <c r="D68" s="2">
        <v>45749</v>
      </c>
      <c r="E68" t="s">
        <v>59</v>
      </c>
      <c r="F68" s="4">
        <v>0.47518518518518521</v>
      </c>
      <c r="G68" t="s">
        <v>159</v>
      </c>
      <c r="I68">
        <v>2</v>
      </c>
      <c r="J68" t="s">
        <v>183</v>
      </c>
      <c r="K68">
        <v>71</v>
      </c>
      <c r="L68" t="s">
        <v>368</v>
      </c>
      <c r="M68">
        <v>834</v>
      </c>
      <c r="P68" s="2">
        <v>45749</v>
      </c>
      <c r="R68">
        <v>6</v>
      </c>
      <c r="S68" s="3">
        <v>5004</v>
      </c>
      <c r="T68" t="s">
        <v>65</v>
      </c>
      <c r="U68">
        <v>5000635400001</v>
      </c>
      <c r="V68">
        <v>0</v>
      </c>
      <c r="W68" s="3">
        <v>5000</v>
      </c>
      <c r="X68">
        <v>4</v>
      </c>
      <c r="Y68">
        <v>0</v>
      </c>
      <c r="Z68">
        <v>0</v>
      </c>
      <c r="AA68">
        <v>0</v>
      </c>
      <c r="AD68">
        <v>0</v>
      </c>
      <c r="AM68">
        <v>500063540</v>
      </c>
      <c r="AN68" t="s">
        <v>162</v>
      </c>
      <c r="AP68">
        <v>0</v>
      </c>
      <c r="AQ68">
        <v>0</v>
      </c>
      <c r="AR68">
        <v>0</v>
      </c>
      <c r="AS68">
        <v>0</v>
      </c>
      <c r="AT68">
        <v>0</v>
      </c>
      <c r="AU68">
        <v>0</v>
      </c>
      <c r="AY68" t="s">
        <v>63</v>
      </c>
      <c r="AZ68" t="s">
        <v>422</v>
      </c>
      <c r="BA68">
        <v>0</v>
      </c>
      <c r="BC68" t="s">
        <v>162</v>
      </c>
      <c r="BF68" t="s">
        <v>416</v>
      </c>
    </row>
    <row r="69" spans="1:58" x14ac:dyDescent="0.35">
      <c r="A69" t="s">
        <v>534</v>
      </c>
      <c r="B69">
        <v>10000</v>
      </c>
      <c r="C69">
        <v>20000</v>
      </c>
      <c r="D69" s="2">
        <v>45751</v>
      </c>
      <c r="E69" t="s">
        <v>59</v>
      </c>
      <c r="F69" t="s">
        <v>535</v>
      </c>
      <c r="G69" t="s">
        <v>536</v>
      </c>
      <c r="I69">
        <v>2</v>
      </c>
      <c r="J69" t="s">
        <v>183</v>
      </c>
      <c r="K69">
        <v>92</v>
      </c>
      <c r="L69" t="s">
        <v>281</v>
      </c>
      <c r="M69" s="3">
        <v>4000</v>
      </c>
      <c r="P69" s="2">
        <v>45749</v>
      </c>
      <c r="R69">
        <v>3</v>
      </c>
      <c r="S69" s="3">
        <v>12000</v>
      </c>
      <c r="T69" t="s">
        <v>65</v>
      </c>
      <c r="U69" t="s">
        <v>537</v>
      </c>
      <c r="V69">
        <v>0</v>
      </c>
      <c r="W69" s="3">
        <v>10000</v>
      </c>
      <c r="X69" s="3">
        <v>2000</v>
      </c>
      <c r="Y69">
        <v>0</v>
      </c>
      <c r="Z69">
        <v>0</v>
      </c>
      <c r="AA69">
        <v>0</v>
      </c>
      <c r="AD69">
        <v>0</v>
      </c>
      <c r="AM69" t="s">
        <v>538</v>
      </c>
      <c r="AN69" t="s">
        <v>539</v>
      </c>
      <c r="AP69">
        <v>0</v>
      </c>
      <c r="AQ69">
        <v>0</v>
      </c>
      <c r="AR69">
        <v>0</v>
      </c>
      <c r="AS69">
        <v>0</v>
      </c>
      <c r="AT69">
        <v>0</v>
      </c>
      <c r="AU69">
        <v>0</v>
      </c>
      <c r="AY69" t="s">
        <v>63</v>
      </c>
      <c r="AZ69" t="s">
        <v>4482</v>
      </c>
      <c r="BA69">
        <v>0</v>
      </c>
      <c r="BC69" t="s">
        <v>539</v>
      </c>
      <c r="BF69" t="s">
        <v>540</v>
      </c>
    </row>
    <row r="70" spans="1:58" x14ac:dyDescent="0.35">
      <c r="A70" t="s">
        <v>541</v>
      </c>
      <c r="B70">
        <v>10000</v>
      </c>
      <c r="C70">
        <v>20000</v>
      </c>
      <c r="D70" s="2">
        <v>45750</v>
      </c>
      <c r="E70" t="s">
        <v>59</v>
      </c>
      <c r="F70" t="s">
        <v>542</v>
      </c>
      <c r="G70">
        <v>10656256085</v>
      </c>
      <c r="I70">
        <v>2</v>
      </c>
      <c r="J70" t="s">
        <v>183</v>
      </c>
      <c r="K70">
        <v>77</v>
      </c>
      <c r="L70" t="s">
        <v>192</v>
      </c>
      <c r="M70">
        <v>378</v>
      </c>
      <c r="P70" s="2">
        <v>45749</v>
      </c>
      <c r="R70">
        <v>180</v>
      </c>
      <c r="S70" s="3">
        <v>68040</v>
      </c>
      <c r="T70" t="s">
        <v>65</v>
      </c>
      <c r="U70" t="s">
        <v>544</v>
      </c>
      <c r="V70">
        <v>0</v>
      </c>
      <c r="W70" s="3">
        <v>40000</v>
      </c>
      <c r="X70" s="3">
        <v>28040</v>
      </c>
      <c r="Y70">
        <v>0</v>
      </c>
      <c r="Z70">
        <v>0</v>
      </c>
      <c r="AA70">
        <v>0</v>
      </c>
      <c r="AD70">
        <v>0</v>
      </c>
      <c r="AM70" t="s">
        <v>545</v>
      </c>
      <c r="AN70" t="s">
        <v>108</v>
      </c>
      <c r="AP70">
        <v>0</v>
      </c>
      <c r="AQ70">
        <v>0</v>
      </c>
      <c r="AR70">
        <v>0</v>
      </c>
      <c r="AS70">
        <v>0</v>
      </c>
      <c r="AT70">
        <v>0</v>
      </c>
      <c r="AU70">
        <v>0</v>
      </c>
      <c r="AY70" t="s">
        <v>63</v>
      </c>
      <c r="AZ70" t="s">
        <v>4483</v>
      </c>
      <c r="BA70">
        <v>0</v>
      </c>
      <c r="BC70" t="s">
        <v>108</v>
      </c>
      <c r="BF70" t="s">
        <v>546</v>
      </c>
    </row>
    <row r="71" spans="1:58" x14ac:dyDescent="0.35">
      <c r="A71" t="s">
        <v>547</v>
      </c>
      <c r="B71">
        <v>10000</v>
      </c>
      <c r="C71">
        <v>20000</v>
      </c>
      <c r="D71" s="2">
        <v>45751</v>
      </c>
      <c r="E71" t="s">
        <v>59</v>
      </c>
      <c r="F71" s="4">
        <v>0.48146990740740742</v>
      </c>
      <c r="G71">
        <v>10656256085</v>
      </c>
      <c r="I71">
        <v>2</v>
      </c>
      <c r="J71" t="s">
        <v>183</v>
      </c>
      <c r="K71">
        <v>77</v>
      </c>
      <c r="L71" t="s">
        <v>192</v>
      </c>
      <c r="M71">
        <v>936</v>
      </c>
      <c r="P71" s="2">
        <v>45749</v>
      </c>
      <c r="R71">
        <v>77</v>
      </c>
      <c r="S71" s="3">
        <v>72072</v>
      </c>
      <c r="T71" t="s">
        <v>65</v>
      </c>
      <c r="U71" t="s">
        <v>549</v>
      </c>
      <c r="V71">
        <v>0</v>
      </c>
      <c r="W71" s="3">
        <v>50000</v>
      </c>
      <c r="X71" s="3">
        <v>22072</v>
      </c>
      <c r="Y71">
        <v>0</v>
      </c>
      <c r="Z71">
        <v>0</v>
      </c>
      <c r="AA71">
        <v>0</v>
      </c>
      <c r="AD71">
        <v>0</v>
      </c>
      <c r="AM71" t="s">
        <v>550</v>
      </c>
      <c r="AN71" t="s">
        <v>108</v>
      </c>
      <c r="AP71">
        <v>0</v>
      </c>
      <c r="AQ71">
        <v>0</v>
      </c>
      <c r="AR71">
        <v>0</v>
      </c>
      <c r="AS71">
        <v>0</v>
      </c>
      <c r="AT71">
        <v>0</v>
      </c>
      <c r="AU71">
        <v>0</v>
      </c>
      <c r="AY71" t="s">
        <v>63</v>
      </c>
      <c r="AZ71" t="s">
        <v>4484</v>
      </c>
      <c r="BA71">
        <v>0</v>
      </c>
      <c r="BC71" t="s">
        <v>108</v>
      </c>
      <c r="BF71" t="s">
        <v>551</v>
      </c>
    </row>
    <row r="72" spans="1:58" x14ac:dyDescent="0.35">
      <c r="A72" t="s">
        <v>3384</v>
      </c>
      <c r="B72">
        <v>10000</v>
      </c>
      <c r="C72">
        <v>20000</v>
      </c>
      <c r="D72" s="2">
        <v>45770</v>
      </c>
      <c r="E72" t="s">
        <v>59</v>
      </c>
      <c r="F72" s="4">
        <v>0.47258101851851853</v>
      </c>
      <c r="G72">
        <v>10656256087</v>
      </c>
      <c r="I72">
        <v>2</v>
      </c>
      <c r="J72" t="s">
        <v>183</v>
      </c>
      <c r="K72">
        <v>77</v>
      </c>
      <c r="L72" t="s">
        <v>192</v>
      </c>
      <c r="M72" s="3">
        <v>2884</v>
      </c>
      <c r="P72" s="2">
        <v>45749</v>
      </c>
      <c r="R72">
        <v>77</v>
      </c>
      <c r="S72" s="3">
        <v>222068</v>
      </c>
      <c r="T72" t="s">
        <v>65</v>
      </c>
      <c r="U72" t="s">
        <v>3385</v>
      </c>
      <c r="V72">
        <v>0</v>
      </c>
      <c r="W72" s="3">
        <v>200000</v>
      </c>
      <c r="X72" s="3">
        <v>22068</v>
      </c>
      <c r="Y72">
        <v>0</v>
      </c>
      <c r="Z72">
        <v>0</v>
      </c>
      <c r="AA72">
        <v>0</v>
      </c>
      <c r="AD72">
        <v>0</v>
      </c>
      <c r="AM72" t="s">
        <v>3386</v>
      </c>
      <c r="AN72" t="s">
        <v>108</v>
      </c>
      <c r="AP72">
        <v>0</v>
      </c>
      <c r="AQ72">
        <v>0</v>
      </c>
      <c r="AR72">
        <v>0</v>
      </c>
      <c r="AS72">
        <v>0</v>
      </c>
      <c r="AT72">
        <v>0</v>
      </c>
      <c r="AU72">
        <v>0</v>
      </c>
      <c r="AY72" t="s">
        <v>63</v>
      </c>
      <c r="AZ72" t="s">
        <v>4485</v>
      </c>
      <c r="BA72">
        <v>0</v>
      </c>
      <c r="BC72" t="s">
        <v>108</v>
      </c>
      <c r="BF72" t="s">
        <v>3387</v>
      </c>
    </row>
    <row r="73" spans="1:58" x14ac:dyDescent="0.35">
      <c r="A73" t="s">
        <v>552</v>
      </c>
      <c r="B73">
        <v>10000</v>
      </c>
      <c r="C73">
        <v>10000</v>
      </c>
      <c r="D73" s="2">
        <v>45751</v>
      </c>
      <c r="E73" t="s">
        <v>59</v>
      </c>
      <c r="F73" t="s">
        <v>451</v>
      </c>
      <c r="G73" t="s">
        <v>553</v>
      </c>
      <c r="I73">
        <v>1</v>
      </c>
      <c r="J73" t="s">
        <v>183</v>
      </c>
      <c r="K73">
        <v>63</v>
      </c>
      <c r="L73" t="s">
        <v>136</v>
      </c>
      <c r="M73" s="3">
        <v>2000</v>
      </c>
      <c r="P73" s="2">
        <v>45749</v>
      </c>
      <c r="R73">
        <v>40</v>
      </c>
      <c r="S73" s="3">
        <v>80000</v>
      </c>
      <c r="T73" t="s">
        <v>65</v>
      </c>
      <c r="U73" t="s">
        <v>554</v>
      </c>
      <c r="V73">
        <v>0</v>
      </c>
      <c r="W73" s="3">
        <v>80000</v>
      </c>
      <c r="X73">
        <v>0</v>
      </c>
      <c r="Y73">
        <v>0</v>
      </c>
      <c r="Z73">
        <v>0</v>
      </c>
      <c r="AA73">
        <v>0</v>
      </c>
      <c r="AD73">
        <v>0</v>
      </c>
      <c r="AM73" t="s">
        <v>555</v>
      </c>
      <c r="AN73" t="s">
        <v>275</v>
      </c>
      <c r="AP73">
        <v>0</v>
      </c>
      <c r="AQ73">
        <v>0</v>
      </c>
      <c r="AR73">
        <v>0</v>
      </c>
      <c r="AS73">
        <v>0</v>
      </c>
      <c r="AT73">
        <v>0</v>
      </c>
      <c r="AU73">
        <v>0</v>
      </c>
      <c r="AY73" t="s">
        <v>63</v>
      </c>
      <c r="AZ73" t="s">
        <v>4486</v>
      </c>
      <c r="BA73">
        <v>0</v>
      </c>
      <c r="BC73" t="s">
        <v>275</v>
      </c>
      <c r="BF73" t="s">
        <v>556</v>
      </c>
    </row>
    <row r="74" spans="1:58" x14ac:dyDescent="0.35">
      <c r="A74" t="s">
        <v>557</v>
      </c>
      <c r="B74">
        <v>10000</v>
      </c>
      <c r="C74">
        <v>10000</v>
      </c>
      <c r="D74" s="2">
        <v>45750</v>
      </c>
      <c r="E74" t="s">
        <v>59</v>
      </c>
      <c r="F74" t="s">
        <v>166</v>
      </c>
      <c r="G74" t="s">
        <v>167</v>
      </c>
      <c r="I74">
        <v>1</v>
      </c>
      <c r="J74" t="s">
        <v>183</v>
      </c>
      <c r="K74">
        <v>63</v>
      </c>
      <c r="L74" t="s">
        <v>136</v>
      </c>
      <c r="M74" s="3">
        <v>10000</v>
      </c>
      <c r="P74" s="2">
        <v>45749</v>
      </c>
      <c r="R74">
        <v>60</v>
      </c>
      <c r="S74" s="3">
        <v>600000</v>
      </c>
      <c r="T74" t="s">
        <v>65</v>
      </c>
      <c r="U74" t="s">
        <v>168</v>
      </c>
      <c r="V74">
        <v>0</v>
      </c>
      <c r="W74" s="3">
        <v>600000</v>
      </c>
      <c r="X74">
        <v>0</v>
      </c>
      <c r="Y74">
        <v>0</v>
      </c>
      <c r="Z74">
        <v>0</v>
      </c>
      <c r="AA74">
        <v>0</v>
      </c>
      <c r="AD74">
        <v>0</v>
      </c>
      <c r="AM74" t="s">
        <v>169</v>
      </c>
      <c r="AN74" t="s">
        <v>275</v>
      </c>
      <c r="AP74">
        <v>0</v>
      </c>
      <c r="AQ74">
        <v>0</v>
      </c>
      <c r="AR74">
        <v>0</v>
      </c>
      <c r="AS74">
        <v>0</v>
      </c>
      <c r="AT74">
        <v>0</v>
      </c>
      <c r="AU74">
        <v>0</v>
      </c>
      <c r="AY74" t="s">
        <v>63</v>
      </c>
      <c r="AZ74" t="s">
        <v>4487</v>
      </c>
      <c r="BA74">
        <v>0</v>
      </c>
      <c r="BC74" t="s">
        <v>275</v>
      </c>
      <c r="BF74" t="s">
        <v>558</v>
      </c>
    </row>
    <row r="75" spans="1:58" x14ac:dyDescent="0.35">
      <c r="A75" t="s">
        <v>559</v>
      </c>
      <c r="B75">
        <v>10000</v>
      </c>
      <c r="C75">
        <v>10000</v>
      </c>
      <c r="D75" s="2">
        <v>45751</v>
      </c>
      <c r="E75" t="s">
        <v>59</v>
      </c>
      <c r="F75" t="s">
        <v>451</v>
      </c>
      <c r="G75" t="s">
        <v>167</v>
      </c>
      <c r="I75">
        <v>1</v>
      </c>
      <c r="J75" t="s">
        <v>183</v>
      </c>
      <c r="K75">
        <v>63</v>
      </c>
      <c r="L75" t="s">
        <v>136</v>
      </c>
      <c r="M75" s="3">
        <v>10000</v>
      </c>
      <c r="P75" s="2">
        <v>45749</v>
      </c>
      <c r="R75">
        <v>60</v>
      </c>
      <c r="S75" s="3">
        <v>600000</v>
      </c>
      <c r="T75" t="s">
        <v>65</v>
      </c>
      <c r="U75" t="s">
        <v>168</v>
      </c>
      <c r="V75">
        <v>0</v>
      </c>
      <c r="W75" s="3">
        <v>600000</v>
      </c>
      <c r="X75">
        <v>0</v>
      </c>
      <c r="Y75">
        <v>0</v>
      </c>
      <c r="Z75">
        <v>0</v>
      </c>
      <c r="AA75">
        <v>0</v>
      </c>
      <c r="AD75">
        <v>0</v>
      </c>
      <c r="AM75" t="s">
        <v>169</v>
      </c>
      <c r="AN75" t="s">
        <v>275</v>
      </c>
      <c r="AP75">
        <v>0</v>
      </c>
      <c r="AQ75">
        <v>0</v>
      </c>
      <c r="AR75">
        <v>0</v>
      </c>
      <c r="AS75">
        <v>0</v>
      </c>
      <c r="AT75">
        <v>0</v>
      </c>
      <c r="AU75">
        <v>0</v>
      </c>
      <c r="AY75" t="s">
        <v>63</v>
      </c>
      <c r="AZ75" t="s">
        <v>4488</v>
      </c>
      <c r="BA75">
        <v>0</v>
      </c>
      <c r="BC75" t="s">
        <v>275</v>
      </c>
      <c r="BF75" t="s">
        <v>560</v>
      </c>
    </row>
    <row r="76" spans="1:58" x14ac:dyDescent="0.35">
      <c r="A76" t="s">
        <v>561</v>
      </c>
      <c r="B76">
        <v>10000</v>
      </c>
      <c r="C76">
        <v>10000</v>
      </c>
      <c r="D76" s="2">
        <v>45749</v>
      </c>
      <c r="E76" t="s">
        <v>59</v>
      </c>
      <c r="F76" t="s">
        <v>562</v>
      </c>
      <c r="G76" t="s">
        <v>563</v>
      </c>
      <c r="I76">
        <v>1</v>
      </c>
      <c r="J76" t="s">
        <v>183</v>
      </c>
      <c r="K76">
        <v>65</v>
      </c>
      <c r="L76" t="s">
        <v>340</v>
      </c>
      <c r="M76" s="3">
        <v>9000</v>
      </c>
      <c r="P76" s="2">
        <v>45749</v>
      </c>
      <c r="R76">
        <v>6</v>
      </c>
      <c r="S76" s="3">
        <v>54000</v>
      </c>
      <c r="T76" t="s">
        <v>65</v>
      </c>
      <c r="U76" t="s">
        <v>564</v>
      </c>
      <c r="V76">
        <v>0</v>
      </c>
      <c r="W76" s="3">
        <v>54000</v>
      </c>
      <c r="X76">
        <v>0</v>
      </c>
      <c r="Y76">
        <v>0</v>
      </c>
      <c r="Z76">
        <v>0</v>
      </c>
      <c r="AA76">
        <v>0</v>
      </c>
      <c r="AD76">
        <v>0</v>
      </c>
      <c r="AM76" t="s">
        <v>565</v>
      </c>
      <c r="AN76" t="s">
        <v>566</v>
      </c>
      <c r="AP76">
        <v>0</v>
      </c>
      <c r="AQ76">
        <v>0</v>
      </c>
      <c r="AR76">
        <v>0</v>
      </c>
      <c r="AS76">
        <v>0</v>
      </c>
      <c r="AT76">
        <v>0</v>
      </c>
      <c r="AU76">
        <v>0</v>
      </c>
      <c r="AY76" t="s">
        <v>63</v>
      </c>
      <c r="AZ76" t="s">
        <v>4489</v>
      </c>
      <c r="BA76">
        <v>0</v>
      </c>
      <c r="BC76" t="s">
        <v>566</v>
      </c>
      <c r="BF76" t="s">
        <v>567</v>
      </c>
    </row>
    <row r="77" spans="1:58" x14ac:dyDescent="0.35">
      <c r="A77" t="s">
        <v>568</v>
      </c>
      <c r="B77">
        <v>10000</v>
      </c>
      <c r="C77">
        <v>10000</v>
      </c>
      <c r="D77" s="2">
        <v>45749</v>
      </c>
      <c r="E77" t="s">
        <v>59</v>
      </c>
      <c r="F77" t="s">
        <v>569</v>
      </c>
      <c r="G77" t="s">
        <v>570</v>
      </c>
      <c r="I77">
        <v>1</v>
      </c>
      <c r="J77" t="s">
        <v>183</v>
      </c>
      <c r="K77">
        <v>46</v>
      </c>
      <c r="L77" t="s">
        <v>231</v>
      </c>
      <c r="M77">
        <v>258</v>
      </c>
      <c r="P77" s="2">
        <v>45749</v>
      </c>
      <c r="R77">
        <v>4</v>
      </c>
      <c r="S77" s="3">
        <v>1032</v>
      </c>
      <c r="T77" t="s">
        <v>65</v>
      </c>
      <c r="U77">
        <v>112887410001</v>
      </c>
      <c r="V77">
        <v>0</v>
      </c>
      <c r="W77" s="3">
        <v>1030</v>
      </c>
      <c r="X77">
        <v>2</v>
      </c>
      <c r="Y77">
        <v>0</v>
      </c>
      <c r="Z77">
        <v>0</v>
      </c>
      <c r="AA77">
        <v>0</v>
      </c>
      <c r="AD77">
        <v>0</v>
      </c>
      <c r="AM77">
        <v>11288741</v>
      </c>
      <c r="AN77" t="s">
        <v>571</v>
      </c>
      <c r="AP77">
        <v>0</v>
      </c>
      <c r="AQ77">
        <v>0</v>
      </c>
      <c r="AR77">
        <v>0</v>
      </c>
      <c r="AS77">
        <v>0</v>
      </c>
      <c r="AT77">
        <v>0</v>
      </c>
      <c r="AU77">
        <v>0</v>
      </c>
      <c r="AY77" t="s">
        <v>63</v>
      </c>
      <c r="AZ77" t="s">
        <v>4490</v>
      </c>
      <c r="BA77">
        <v>0</v>
      </c>
      <c r="BC77" t="s">
        <v>571</v>
      </c>
      <c r="BF77" t="s">
        <v>572</v>
      </c>
    </row>
    <row r="78" spans="1:58" x14ac:dyDescent="0.35">
      <c r="A78" t="s">
        <v>573</v>
      </c>
      <c r="B78">
        <v>10000</v>
      </c>
      <c r="C78">
        <v>10000</v>
      </c>
      <c r="D78" s="2">
        <v>45749</v>
      </c>
      <c r="E78" t="s">
        <v>59</v>
      </c>
      <c r="F78" t="s">
        <v>569</v>
      </c>
      <c r="G78" t="s">
        <v>570</v>
      </c>
      <c r="I78">
        <v>1</v>
      </c>
      <c r="J78" t="s">
        <v>183</v>
      </c>
      <c r="K78">
        <v>46</v>
      </c>
      <c r="L78" t="s">
        <v>231</v>
      </c>
      <c r="M78">
        <v>258</v>
      </c>
      <c r="P78" s="2">
        <v>45749</v>
      </c>
      <c r="R78">
        <v>4</v>
      </c>
      <c r="S78" s="3">
        <v>1032</v>
      </c>
      <c r="T78" t="s">
        <v>65</v>
      </c>
      <c r="U78">
        <v>112887410001</v>
      </c>
      <c r="V78">
        <v>0</v>
      </c>
      <c r="W78" s="3">
        <v>1030</v>
      </c>
      <c r="X78">
        <v>2</v>
      </c>
      <c r="Y78">
        <v>0</v>
      </c>
      <c r="Z78">
        <v>0</v>
      </c>
      <c r="AA78">
        <v>0</v>
      </c>
      <c r="AD78">
        <v>0</v>
      </c>
      <c r="AM78">
        <v>11288741</v>
      </c>
      <c r="AN78" t="s">
        <v>571</v>
      </c>
      <c r="AP78">
        <v>0</v>
      </c>
      <c r="AQ78">
        <v>0</v>
      </c>
      <c r="AR78">
        <v>0</v>
      </c>
      <c r="AS78">
        <v>0</v>
      </c>
      <c r="AT78">
        <v>0</v>
      </c>
      <c r="AU78">
        <v>0</v>
      </c>
      <c r="AY78" t="s">
        <v>63</v>
      </c>
      <c r="AZ78" t="s">
        <v>4491</v>
      </c>
      <c r="BA78">
        <v>0</v>
      </c>
      <c r="BC78" t="s">
        <v>571</v>
      </c>
      <c r="BF78" t="s">
        <v>574</v>
      </c>
    </row>
    <row r="79" spans="1:58" x14ac:dyDescent="0.35">
      <c r="A79" t="s">
        <v>575</v>
      </c>
      <c r="B79">
        <v>10000</v>
      </c>
      <c r="C79">
        <v>10000</v>
      </c>
      <c r="D79" s="2">
        <v>45749</v>
      </c>
      <c r="E79" t="s">
        <v>59</v>
      </c>
      <c r="F79" t="s">
        <v>576</v>
      </c>
      <c r="G79" t="s">
        <v>570</v>
      </c>
      <c r="I79">
        <v>1</v>
      </c>
      <c r="J79" t="s">
        <v>183</v>
      </c>
      <c r="K79">
        <v>46</v>
      </c>
      <c r="L79" t="s">
        <v>231</v>
      </c>
      <c r="M79">
        <v>258</v>
      </c>
      <c r="P79" s="2">
        <v>45749</v>
      </c>
      <c r="R79">
        <v>4</v>
      </c>
      <c r="S79" s="3">
        <v>1032</v>
      </c>
      <c r="T79" t="s">
        <v>65</v>
      </c>
      <c r="U79">
        <v>112887830001</v>
      </c>
      <c r="V79">
        <v>0</v>
      </c>
      <c r="W79" s="3">
        <v>1030</v>
      </c>
      <c r="X79">
        <v>2</v>
      </c>
      <c r="Y79">
        <v>0</v>
      </c>
      <c r="Z79">
        <v>0</v>
      </c>
      <c r="AA79">
        <v>0</v>
      </c>
      <c r="AD79">
        <v>0</v>
      </c>
      <c r="AM79">
        <v>11288783</v>
      </c>
      <c r="AN79" t="s">
        <v>571</v>
      </c>
      <c r="AP79">
        <v>0</v>
      </c>
      <c r="AQ79">
        <v>0</v>
      </c>
      <c r="AR79">
        <v>0</v>
      </c>
      <c r="AS79">
        <v>0</v>
      </c>
      <c r="AT79">
        <v>0</v>
      </c>
      <c r="AU79">
        <v>0</v>
      </c>
      <c r="AY79" t="s">
        <v>63</v>
      </c>
      <c r="AZ79" t="s">
        <v>4492</v>
      </c>
      <c r="BA79">
        <v>0</v>
      </c>
      <c r="BC79" t="s">
        <v>571</v>
      </c>
      <c r="BF79" t="s">
        <v>577</v>
      </c>
    </row>
    <row r="80" spans="1:58" x14ac:dyDescent="0.35">
      <c r="A80" t="s">
        <v>149</v>
      </c>
      <c r="B80">
        <v>10000</v>
      </c>
      <c r="C80">
        <v>20000</v>
      </c>
      <c r="D80" s="2">
        <v>45754</v>
      </c>
      <c r="E80" t="s">
        <v>59</v>
      </c>
      <c r="F80" t="s">
        <v>150</v>
      </c>
      <c r="G80" t="s">
        <v>151</v>
      </c>
      <c r="I80">
        <v>1</v>
      </c>
      <c r="J80" t="s">
        <v>183</v>
      </c>
      <c r="K80">
        <v>73</v>
      </c>
      <c r="L80" t="s">
        <v>184</v>
      </c>
      <c r="M80" s="3">
        <v>65271</v>
      </c>
      <c r="P80" s="2">
        <v>45749</v>
      </c>
      <c r="R80">
        <v>12</v>
      </c>
      <c r="S80" s="3">
        <v>783252</v>
      </c>
      <c r="T80" t="s">
        <v>65</v>
      </c>
      <c r="U80" t="s">
        <v>154</v>
      </c>
      <c r="V80">
        <v>0</v>
      </c>
      <c r="W80" s="3">
        <v>814353</v>
      </c>
      <c r="X80" s="3">
        <v>-31101</v>
      </c>
      <c r="Y80">
        <v>0</v>
      </c>
      <c r="Z80">
        <v>0</v>
      </c>
      <c r="AA80">
        <v>0</v>
      </c>
      <c r="AD80">
        <v>0</v>
      </c>
      <c r="AM80" t="s">
        <v>155</v>
      </c>
      <c r="AN80" t="s">
        <v>68</v>
      </c>
      <c r="AP80">
        <v>0</v>
      </c>
      <c r="AQ80">
        <v>0</v>
      </c>
      <c r="AR80">
        <v>0</v>
      </c>
      <c r="AS80">
        <v>0</v>
      </c>
      <c r="AT80">
        <v>0</v>
      </c>
      <c r="AU80">
        <v>0</v>
      </c>
      <c r="AY80" t="s">
        <v>63</v>
      </c>
      <c r="AZ80" t="s">
        <v>4459</v>
      </c>
      <c r="BA80">
        <v>0</v>
      </c>
      <c r="BC80" t="s">
        <v>68</v>
      </c>
      <c r="BF80" t="s">
        <v>156</v>
      </c>
    </row>
    <row r="81" spans="1:58" x14ac:dyDescent="0.35">
      <c r="A81" t="s">
        <v>431</v>
      </c>
      <c r="B81">
        <v>10000</v>
      </c>
      <c r="C81">
        <v>30000</v>
      </c>
      <c r="D81" s="2">
        <v>45750</v>
      </c>
      <c r="E81" t="s">
        <v>59</v>
      </c>
      <c r="F81" t="s">
        <v>432</v>
      </c>
      <c r="G81">
        <v>59470</v>
      </c>
      <c r="I81">
        <v>2</v>
      </c>
      <c r="J81" t="s">
        <v>183</v>
      </c>
      <c r="K81">
        <v>96</v>
      </c>
      <c r="L81" t="s">
        <v>805</v>
      </c>
      <c r="M81" s="3">
        <v>30625</v>
      </c>
      <c r="P81" s="2">
        <v>45749</v>
      </c>
      <c r="R81">
        <v>6</v>
      </c>
      <c r="S81" s="3">
        <v>183750</v>
      </c>
      <c r="T81" t="s">
        <v>65</v>
      </c>
      <c r="U81" t="s">
        <v>434</v>
      </c>
      <c r="V81">
        <v>0</v>
      </c>
      <c r="W81" s="3">
        <v>183750</v>
      </c>
      <c r="X81">
        <v>0</v>
      </c>
      <c r="Y81">
        <v>0</v>
      </c>
      <c r="Z81">
        <v>0</v>
      </c>
      <c r="AA81">
        <v>0</v>
      </c>
      <c r="AD81">
        <v>0</v>
      </c>
      <c r="AM81" t="s">
        <v>435</v>
      </c>
      <c r="AN81" t="s">
        <v>68</v>
      </c>
      <c r="AP81">
        <v>0</v>
      </c>
      <c r="AQ81">
        <v>0</v>
      </c>
      <c r="AR81">
        <v>0</v>
      </c>
      <c r="AS81">
        <v>0</v>
      </c>
      <c r="AT81">
        <v>0</v>
      </c>
      <c r="AU81">
        <v>0</v>
      </c>
      <c r="AY81" t="s">
        <v>63</v>
      </c>
      <c r="AZ81" t="s">
        <v>436</v>
      </c>
      <c r="BA81">
        <v>0</v>
      </c>
      <c r="BC81" t="s">
        <v>68</v>
      </c>
      <c r="BF81" t="s">
        <v>156</v>
      </c>
    </row>
    <row r="82" spans="1:58" x14ac:dyDescent="0.35">
      <c r="A82" t="s">
        <v>157</v>
      </c>
      <c r="B82">
        <v>10000</v>
      </c>
      <c r="C82">
        <v>30000</v>
      </c>
      <c r="D82" s="2">
        <v>45749</v>
      </c>
      <c r="E82" t="s">
        <v>59</v>
      </c>
      <c r="F82" t="s">
        <v>158</v>
      </c>
      <c r="G82" t="s">
        <v>159</v>
      </c>
      <c r="I82">
        <v>2</v>
      </c>
      <c r="J82" t="s">
        <v>183</v>
      </c>
      <c r="K82">
        <v>71</v>
      </c>
      <c r="L82" t="s">
        <v>368</v>
      </c>
      <c r="M82" s="3">
        <v>1250</v>
      </c>
      <c r="P82" s="2">
        <v>45749</v>
      </c>
      <c r="R82">
        <v>4</v>
      </c>
      <c r="S82" s="3">
        <v>5000</v>
      </c>
      <c r="T82" t="s">
        <v>65</v>
      </c>
      <c r="U82">
        <v>86090840001</v>
      </c>
      <c r="V82">
        <v>0</v>
      </c>
      <c r="W82" s="3">
        <v>5000</v>
      </c>
      <c r="X82">
        <v>0</v>
      </c>
      <c r="Y82">
        <v>0</v>
      </c>
      <c r="Z82">
        <v>0</v>
      </c>
      <c r="AA82">
        <v>0</v>
      </c>
      <c r="AD82">
        <v>0</v>
      </c>
      <c r="AM82">
        <v>8609084</v>
      </c>
      <c r="AN82" t="s">
        <v>162</v>
      </c>
      <c r="AP82">
        <v>0</v>
      </c>
      <c r="AQ82">
        <v>0</v>
      </c>
      <c r="AR82">
        <v>0</v>
      </c>
      <c r="AS82">
        <v>0</v>
      </c>
      <c r="AT82">
        <v>0</v>
      </c>
      <c r="AU82">
        <v>0</v>
      </c>
      <c r="AY82" t="s">
        <v>63</v>
      </c>
      <c r="AZ82" t="s">
        <v>4460</v>
      </c>
      <c r="BA82">
        <v>0</v>
      </c>
      <c r="BC82" t="s">
        <v>162</v>
      </c>
      <c r="BF82" t="s">
        <v>163</v>
      </c>
    </row>
    <row r="83" spans="1:58" x14ac:dyDescent="0.35">
      <c r="A83" t="s">
        <v>164</v>
      </c>
      <c r="B83">
        <v>10000</v>
      </c>
      <c r="C83">
        <v>20000</v>
      </c>
      <c r="D83" s="2">
        <v>45749</v>
      </c>
      <c r="E83" t="s">
        <v>59</v>
      </c>
      <c r="F83" t="s">
        <v>158</v>
      </c>
      <c r="G83" t="s">
        <v>159</v>
      </c>
      <c r="I83">
        <v>2</v>
      </c>
      <c r="J83" t="s">
        <v>183</v>
      </c>
      <c r="K83">
        <v>71</v>
      </c>
      <c r="L83" t="s">
        <v>368</v>
      </c>
      <c r="M83" s="3">
        <v>1250</v>
      </c>
      <c r="P83" s="2">
        <v>45749</v>
      </c>
      <c r="R83">
        <v>4</v>
      </c>
      <c r="S83" s="3">
        <v>5000</v>
      </c>
      <c r="T83" t="s">
        <v>65</v>
      </c>
      <c r="U83">
        <v>86090860001</v>
      </c>
      <c r="V83">
        <v>0</v>
      </c>
      <c r="W83" s="3">
        <v>5000</v>
      </c>
      <c r="X83">
        <v>0</v>
      </c>
      <c r="Y83">
        <v>0</v>
      </c>
      <c r="Z83">
        <v>0</v>
      </c>
      <c r="AA83">
        <v>0</v>
      </c>
      <c r="AD83">
        <v>0</v>
      </c>
      <c r="AM83">
        <v>8609086</v>
      </c>
      <c r="AN83" t="s">
        <v>162</v>
      </c>
      <c r="AP83">
        <v>0</v>
      </c>
      <c r="AQ83">
        <v>0</v>
      </c>
      <c r="AR83">
        <v>0</v>
      </c>
      <c r="AS83">
        <v>0</v>
      </c>
      <c r="AT83">
        <v>0</v>
      </c>
      <c r="AU83">
        <v>0</v>
      </c>
      <c r="AY83" t="s">
        <v>63</v>
      </c>
      <c r="AZ83" t="s">
        <v>4461</v>
      </c>
      <c r="BA83">
        <v>0</v>
      </c>
      <c r="BC83" t="s">
        <v>162</v>
      </c>
      <c r="BF83" t="s">
        <v>163</v>
      </c>
    </row>
    <row r="84" spans="1:58" x14ac:dyDescent="0.35">
      <c r="A84" t="s">
        <v>578</v>
      </c>
      <c r="B84">
        <v>10000</v>
      </c>
      <c r="C84">
        <v>10000</v>
      </c>
      <c r="D84" s="2">
        <v>45751</v>
      </c>
      <c r="E84" t="s">
        <v>59</v>
      </c>
      <c r="F84" s="4">
        <v>0.48287037037037039</v>
      </c>
      <c r="G84" t="s">
        <v>159</v>
      </c>
      <c r="I84">
        <v>1</v>
      </c>
      <c r="J84" t="s">
        <v>183</v>
      </c>
      <c r="K84">
        <v>72</v>
      </c>
      <c r="L84" t="s">
        <v>161</v>
      </c>
      <c r="M84" s="3">
        <v>3834</v>
      </c>
      <c r="P84" s="2">
        <v>45749</v>
      </c>
      <c r="R84">
        <v>6</v>
      </c>
      <c r="S84" s="3">
        <v>23004</v>
      </c>
      <c r="T84" t="s">
        <v>65</v>
      </c>
      <c r="U84">
        <v>86090880001</v>
      </c>
      <c r="V84">
        <v>0</v>
      </c>
      <c r="W84" s="3">
        <v>18000</v>
      </c>
      <c r="X84" s="3">
        <v>5004</v>
      </c>
      <c r="Y84">
        <v>0</v>
      </c>
      <c r="Z84">
        <v>0</v>
      </c>
      <c r="AA84">
        <v>0</v>
      </c>
      <c r="AD84">
        <v>0</v>
      </c>
      <c r="AM84">
        <v>8609088</v>
      </c>
      <c r="AN84" t="s">
        <v>162</v>
      </c>
      <c r="AP84">
        <v>0</v>
      </c>
      <c r="AQ84">
        <v>0</v>
      </c>
      <c r="AR84">
        <v>0</v>
      </c>
      <c r="AS84">
        <v>0</v>
      </c>
      <c r="AT84">
        <v>0</v>
      </c>
      <c r="AU84">
        <v>0</v>
      </c>
      <c r="AY84" t="s">
        <v>63</v>
      </c>
      <c r="AZ84" t="s">
        <v>4493</v>
      </c>
      <c r="BA84">
        <v>0</v>
      </c>
      <c r="BC84" t="s">
        <v>162</v>
      </c>
      <c r="BF84" t="s">
        <v>163</v>
      </c>
    </row>
    <row r="85" spans="1:58" x14ac:dyDescent="0.35">
      <c r="A85" t="s">
        <v>580</v>
      </c>
      <c r="B85">
        <v>10000</v>
      </c>
      <c r="C85">
        <v>10000</v>
      </c>
      <c r="D85" s="2">
        <v>45750</v>
      </c>
      <c r="E85" t="s">
        <v>59</v>
      </c>
      <c r="F85" t="s">
        <v>581</v>
      </c>
      <c r="G85" t="s">
        <v>159</v>
      </c>
      <c r="I85">
        <v>1</v>
      </c>
      <c r="J85" t="s">
        <v>183</v>
      </c>
      <c r="K85">
        <v>72</v>
      </c>
      <c r="L85" t="s">
        <v>161</v>
      </c>
      <c r="M85" s="3">
        <v>2334</v>
      </c>
      <c r="P85" s="2">
        <v>45749</v>
      </c>
      <c r="R85">
        <v>6</v>
      </c>
      <c r="S85" s="3">
        <v>14004</v>
      </c>
      <c r="T85" t="s">
        <v>65</v>
      </c>
      <c r="U85">
        <v>86090890001</v>
      </c>
      <c r="V85">
        <v>0</v>
      </c>
      <c r="W85" s="3">
        <v>10000</v>
      </c>
      <c r="X85" s="3">
        <v>4004</v>
      </c>
      <c r="Y85">
        <v>0</v>
      </c>
      <c r="Z85">
        <v>0</v>
      </c>
      <c r="AA85">
        <v>0</v>
      </c>
      <c r="AD85">
        <v>0</v>
      </c>
      <c r="AM85">
        <v>8609089</v>
      </c>
      <c r="AN85" t="s">
        <v>162</v>
      </c>
      <c r="AP85">
        <v>0</v>
      </c>
      <c r="AQ85">
        <v>0</v>
      </c>
      <c r="AR85">
        <v>0</v>
      </c>
      <c r="AS85">
        <v>0</v>
      </c>
      <c r="AT85">
        <v>0</v>
      </c>
      <c r="AU85">
        <v>0</v>
      </c>
      <c r="AY85" t="s">
        <v>63</v>
      </c>
      <c r="AZ85" t="s">
        <v>4494</v>
      </c>
      <c r="BA85">
        <v>0</v>
      </c>
      <c r="BC85" t="s">
        <v>162</v>
      </c>
      <c r="BF85" t="s">
        <v>163</v>
      </c>
    </row>
    <row r="86" spans="1:58" x14ac:dyDescent="0.35">
      <c r="A86" t="s">
        <v>580</v>
      </c>
      <c r="B86">
        <v>10000</v>
      </c>
      <c r="C86">
        <v>20000</v>
      </c>
      <c r="D86" s="2">
        <v>45750</v>
      </c>
      <c r="E86" t="s">
        <v>59</v>
      </c>
      <c r="F86" t="s">
        <v>581</v>
      </c>
      <c r="G86" t="s">
        <v>159</v>
      </c>
      <c r="I86">
        <v>2</v>
      </c>
      <c r="J86" t="s">
        <v>183</v>
      </c>
      <c r="K86">
        <v>71</v>
      </c>
      <c r="L86" t="s">
        <v>368</v>
      </c>
      <c r="M86" s="3">
        <v>1667</v>
      </c>
      <c r="P86" s="2">
        <v>45749</v>
      </c>
      <c r="R86">
        <v>6</v>
      </c>
      <c r="S86" s="3">
        <v>10002</v>
      </c>
      <c r="T86" t="s">
        <v>65</v>
      </c>
      <c r="U86">
        <v>86090890001</v>
      </c>
      <c r="V86">
        <v>0</v>
      </c>
      <c r="W86" s="3">
        <v>10000</v>
      </c>
      <c r="X86">
        <v>2</v>
      </c>
      <c r="Y86">
        <v>0</v>
      </c>
      <c r="Z86">
        <v>0</v>
      </c>
      <c r="AA86">
        <v>0</v>
      </c>
      <c r="AD86">
        <v>0</v>
      </c>
      <c r="AM86">
        <v>8609089</v>
      </c>
      <c r="AN86" t="s">
        <v>162</v>
      </c>
      <c r="AP86">
        <v>0</v>
      </c>
      <c r="AQ86">
        <v>0</v>
      </c>
      <c r="AR86">
        <v>0</v>
      </c>
      <c r="AS86">
        <v>0</v>
      </c>
      <c r="AT86">
        <v>0</v>
      </c>
      <c r="AU86">
        <v>0</v>
      </c>
      <c r="AY86" t="s">
        <v>63</v>
      </c>
      <c r="AZ86" t="s">
        <v>4494</v>
      </c>
      <c r="BA86">
        <v>0</v>
      </c>
      <c r="BC86" t="s">
        <v>162</v>
      </c>
      <c r="BF86" t="s">
        <v>163</v>
      </c>
    </row>
    <row r="87" spans="1:58" x14ac:dyDescent="0.35">
      <c r="A87" t="s">
        <v>582</v>
      </c>
      <c r="B87">
        <v>10000</v>
      </c>
      <c r="C87">
        <v>10000</v>
      </c>
      <c r="D87" s="2">
        <v>45751</v>
      </c>
      <c r="E87" t="s">
        <v>59</v>
      </c>
      <c r="F87" t="s">
        <v>583</v>
      </c>
      <c r="G87" t="s">
        <v>167</v>
      </c>
      <c r="I87">
        <v>1</v>
      </c>
      <c r="J87" t="s">
        <v>183</v>
      </c>
      <c r="K87">
        <v>63</v>
      </c>
      <c r="L87" t="s">
        <v>136</v>
      </c>
      <c r="M87" s="3">
        <v>1334</v>
      </c>
      <c r="P87" s="2">
        <v>45749</v>
      </c>
      <c r="R87">
        <v>30</v>
      </c>
      <c r="S87" s="3">
        <v>40020</v>
      </c>
      <c r="T87" t="s">
        <v>65</v>
      </c>
      <c r="U87" t="s">
        <v>584</v>
      </c>
      <c r="V87">
        <v>0</v>
      </c>
      <c r="W87" s="3">
        <v>40000</v>
      </c>
      <c r="X87">
        <v>20</v>
      </c>
      <c r="Y87">
        <v>0</v>
      </c>
      <c r="Z87">
        <v>0</v>
      </c>
      <c r="AA87">
        <v>0</v>
      </c>
      <c r="AD87">
        <v>0</v>
      </c>
      <c r="AM87" t="s">
        <v>585</v>
      </c>
      <c r="AN87" t="s">
        <v>170</v>
      </c>
      <c r="AP87">
        <v>0</v>
      </c>
      <c r="AQ87">
        <v>0</v>
      </c>
      <c r="AR87">
        <v>0</v>
      </c>
      <c r="AS87">
        <v>0</v>
      </c>
      <c r="AT87">
        <v>0</v>
      </c>
      <c r="AU87">
        <v>0</v>
      </c>
      <c r="AY87" t="s">
        <v>63</v>
      </c>
      <c r="AZ87" t="s">
        <v>4495</v>
      </c>
      <c r="BA87">
        <v>0</v>
      </c>
      <c r="BC87" t="s">
        <v>170</v>
      </c>
      <c r="BF87" t="s">
        <v>586</v>
      </c>
    </row>
    <row r="88" spans="1:58" x14ac:dyDescent="0.35">
      <c r="A88" t="s">
        <v>587</v>
      </c>
      <c r="B88">
        <v>10000</v>
      </c>
      <c r="C88">
        <v>10000</v>
      </c>
      <c r="D88" s="2">
        <v>45749</v>
      </c>
      <c r="E88" t="s">
        <v>59</v>
      </c>
      <c r="F88" t="s">
        <v>588</v>
      </c>
      <c r="G88" t="s">
        <v>589</v>
      </c>
      <c r="I88">
        <v>1</v>
      </c>
      <c r="J88" t="s">
        <v>183</v>
      </c>
      <c r="K88">
        <v>61</v>
      </c>
      <c r="L88" t="s">
        <v>209</v>
      </c>
      <c r="M88" s="3">
        <v>2000</v>
      </c>
      <c r="P88" s="2">
        <v>45749</v>
      </c>
      <c r="R88">
        <v>5</v>
      </c>
      <c r="S88" s="3">
        <v>10000</v>
      </c>
      <c r="T88" t="s">
        <v>65</v>
      </c>
      <c r="U88" t="s">
        <v>590</v>
      </c>
      <c r="V88">
        <v>0</v>
      </c>
      <c r="W88" s="3">
        <v>10000</v>
      </c>
      <c r="X88">
        <v>0</v>
      </c>
      <c r="Y88">
        <v>0</v>
      </c>
      <c r="Z88">
        <v>0</v>
      </c>
      <c r="AA88">
        <v>0</v>
      </c>
      <c r="AD88">
        <v>0</v>
      </c>
      <c r="AM88" t="s">
        <v>591</v>
      </c>
      <c r="AN88" t="s">
        <v>592</v>
      </c>
      <c r="AP88">
        <v>0</v>
      </c>
      <c r="AQ88">
        <v>0</v>
      </c>
      <c r="AR88">
        <v>0</v>
      </c>
      <c r="AS88">
        <v>0</v>
      </c>
      <c r="AT88">
        <v>0</v>
      </c>
      <c r="AU88">
        <v>0</v>
      </c>
      <c r="AY88" t="s">
        <v>63</v>
      </c>
      <c r="AZ88" t="s">
        <v>4496</v>
      </c>
      <c r="BA88">
        <v>0</v>
      </c>
      <c r="BC88" t="s">
        <v>592</v>
      </c>
      <c r="BF88" t="s">
        <v>593</v>
      </c>
    </row>
    <row r="89" spans="1:58" x14ac:dyDescent="0.35">
      <c r="A89" t="s">
        <v>594</v>
      </c>
      <c r="B89">
        <v>10000</v>
      </c>
      <c r="C89">
        <v>10000</v>
      </c>
      <c r="D89" s="2">
        <v>45755</v>
      </c>
      <c r="E89" t="s">
        <v>59</v>
      </c>
      <c r="F89" t="s">
        <v>595</v>
      </c>
      <c r="G89" t="s">
        <v>596</v>
      </c>
      <c r="I89">
        <v>1</v>
      </c>
      <c r="J89" t="s">
        <v>183</v>
      </c>
      <c r="K89">
        <v>88</v>
      </c>
      <c r="L89" t="s">
        <v>144</v>
      </c>
      <c r="M89" s="3">
        <v>1300</v>
      </c>
      <c r="P89" s="2">
        <v>45749</v>
      </c>
      <c r="R89">
        <v>1</v>
      </c>
      <c r="S89" s="3">
        <v>1300</v>
      </c>
      <c r="T89" t="s">
        <v>65</v>
      </c>
      <c r="U89" t="s">
        <v>597</v>
      </c>
      <c r="V89">
        <v>0</v>
      </c>
      <c r="W89" s="3">
        <v>1000</v>
      </c>
      <c r="X89">
        <v>300</v>
      </c>
      <c r="Y89">
        <v>0</v>
      </c>
      <c r="Z89">
        <v>0</v>
      </c>
      <c r="AA89">
        <v>0</v>
      </c>
      <c r="AD89">
        <v>0</v>
      </c>
      <c r="AM89" t="s">
        <v>598</v>
      </c>
      <c r="AN89" t="s">
        <v>599</v>
      </c>
      <c r="AP89">
        <v>0</v>
      </c>
      <c r="AQ89">
        <v>0</v>
      </c>
      <c r="AR89">
        <v>0</v>
      </c>
      <c r="AS89">
        <v>0</v>
      </c>
      <c r="AT89">
        <v>0</v>
      </c>
      <c r="AU89">
        <v>0</v>
      </c>
      <c r="AY89" t="s">
        <v>63</v>
      </c>
      <c r="AZ89" t="s">
        <v>4497</v>
      </c>
      <c r="BA89">
        <v>0</v>
      </c>
      <c r="BC89" t="s">
        <v>599</v>
      </c>
      <c r="BF89" t="s">
        <v>600</v>
      </c>
    </row>
    <row r="90" spans="1:58" x14ac:dyDescent="0.35">
      <c r="A90" t="s">
        <v>601</v>
      </c>
      <c r="B90">
        <v>10000</v>
      </c>
      <c r="C90">
        <v>10000</v>
      </c>
      <c r="D90" s="2">
        <v>45755</v>
      </c>
      <c r="E90" t="s">
        <v>59</v>
      </c>
      <c r="F90" t="s">
        <v>602</v>
      </c>
      <c r="G90" t="s">
        <v>603</v>
      </c>
      <c r="I90">
        <v>1</v>
      </c>
      <c r="J90" t="s">
        <v>183</v>
      </c>
      <c r="K90">
        <v>88</v>
      </c>
      <c r="L90" t="s">
        <v>144</v>
      </c>
      <c r="M90" s="3">
        <v>1500</v>
      </c>
      <c r="P90" s="2">
        <v>45749</v>
      </c>
      <c r="R90">
        <v>1</v>
      </c>
      <c r="S90" s="3">
        <v>1500</v>
      </c>
      <c r="T90" t="s">
        <v>65</v>
      </c>
      <c r="U90" t="s">
        <v>604</v>
      </c>
      <c r="V90">
        <v>0</v>
      </c>
      <c r="W90" s="3">
        <v>1000</v>
      </c>
      <c r="X90">
        <v>500</v>
      </c>
      <c r="Y90">
        <v>0</v>
      </c>
      <c r="Z90">
        <v>0</v>
      </c>
      <c r="AA90">
        <v>0</v>
      </c>
      <c r="AD90">
        <v>0</v>
      </c>
      <c r="AM90" t="s">
        <v>605</v>
      </c>
      <c r="AN90" t="s">
        <v>599</v>
      </c>
      <c r="AP90">
        <v>0</v>
      </c>
      <c r="AQ90">
        <v>0</v>
      </c>
      <c r="AR90">
        <v>0</v>
      </c>
      <c r="AS90">
        <v>0</v>
      </c>
      <c r="AT90">
        <v>0</v>
      </c>
      <c r="AU90">
        <v>0</v>
      </c>
      <c r="AY90" t="s">
        <v>63</v>
      </c>
      <c r="AZ90" t="s">
        <v>4498</v>
      </c>
      <c r="BA90">
        <v>0</v>
      </c>
      <c r="BC90" t="s">
        <v>599</v>
      </c>
      <c r="BF90" t="s">
        <v>600</v>
      </c>
    </row>
    <row r="91" spans="1:58" x14ac:dyDescent="0.35">
      <c r="A91" t="s">
        <v>606</v>
      </c>
      <c r="B91">
        <v>10000</v>
      </c>
      <c r="C91">
        <v>10000</v>
      </c>
      <c r="D91" s="2">
        <v>45750</v>
      </c>
      <c r="E91" t="s">
        <v>59</v>
      </c>
      <c r="F91" s="4">
        <v>0.42402777777777778</v>
      </c>
      <c r="G91" t="s">
        <v>607</v>
      </c>
      <c r="I91">
        <v>1</v>
      </c>
      <c r="J91" t="s">
        <v>183</v>
      </c>
      <c r="K91">
        <v>79</v>
      </c>
      <c r="L91" t="s">
        <v>92</v>
      </c>
      <c r="M91">
        <v>286</v>
      </c>
      <c r="P91" s="2">
        <v>45749</v>
      </c>
      <c r="R91">
        <v>245</v>
      </c>
      <c r="S91" s="3">
        <v>70070</v>
      </c>
      <c r="T91" t="s">
        <v>65</v>
      </c>
      <c r="U91" t="s">
        <v>609</v>
      </c>
      <c r="V91">
        <v>0</v>
      </c>
      <c r="W91" s="3">
        <v>50000</v>
      </c>
      <c r="X91" s="3">
        <v>20070</v>
      </c>
      <c r="Y91">
        <v>0</v>
      </c>
      <c r="Z91">
        <v>0</v>
      </c>
      <c r="AA91">
        <v>0</v>
      </c>
      <c r="AD91">
        <v>0</v>
      </c>
      <c r="AM91" t="s">
        <v>610</v>
      </c>
      <c r="AN91" t="s">
        <v>611</v>
      </c>
      <c r="AP91">
        <v>0</v>
      </c>
      <c r="AQ91">
        <v>0</v>
      </c>
      <c r="AR91">
        <v>0</v>
      </c>
      <c r="AS91">
        <v>0</v>
      </c>
      <c r="AT91">
        <v>0</v>
      </c>
      <c r="AU91">
        <v>0</v>
      </c>
      <c r="AY91" t="s">
        <v>63</v>
      </c>
      <c r="AZ91" t="s">
        <v>4499</v>
      </c>
      <c r="BA91">
        <v>0</v>
      </c>
      <c r="BC91" t="s">
        <v>611</v>
      </c>
      <c r="BF91" t="s">
        <v>612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FBAF1-F471-43A7-B739-A5C37051834C}">
  <dimension ref="A1:BF105"/>
  <sheetViews>
    <sheetView topLeftCell="A89" workbookViewId="0">
      <selection activeCell="A4" sqref="A4:XFD105"/>
    </sheetView>
  </sheetViews>
  <sheetFormatPr defaultRowHeight="14.5" x14ac:dyDescent="0.35"/>
  <sheetData>
    <row r="1" spans="1:58" x14ac:dyDescent="0.35">
      <c r="A1" t="s">
        <v>6089</v>
      </c>
    </row>
    <row r="2" spans="1:58" x14ac:dyDescent="0.35">
      <c r="A2" t="s">
        <v>6613</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814</v>
      </c>
      <c r="B5">
        <v>10000</v>
      </c>
      <c r="C5">
        <v>40000</v>
      </c>
      <c r="D5" s="2">
        <v>45751</v>
      </c>
      <c r="E5" t="s">
        <v>59</v>
      </c>
      <c r="F5" t="s">
        <v>815</v>
      </c>
      <c r="G5" t="s">
        <v>816</v>
      </c>
      <c r="H5" t="s">
        <v>470</v>
      </c>
      <c r="I5">
        <v>1</v>
      </c>
      <c r="J5" t="s">
        <v>63</v>
      </c>
      <c r="K5">
        <v>94</v>
      </c>
      <c r="L5" t="s">
        <v>81</v>
      </c>
      <c r="M5" s="3">
        <v>10000</v>
      </c>
      <c r="P5" s="2">
        <v>45750</v>
      </c>
      <c r="R5">
        <v>4</v>
      </c>
      <c r="S5" s="3">
        <v>40000</v>
      </c>
      <c r="T5" t="s">
        <v>65</v>
      </c>
      <c r="U5" t="s">
        <v>817</v>
      </c>
      <c r="V5">
        <v>0</v>
      </c>
      <c r="W5">
        <v>0</v>
      </c>
      <c r="X5">
        <v>0</v>
      </c>
      <c r="Y5">
        <v>0</v>
      </c>
      <c r="Z5">
        <v>0</v>
      </c>
      <c r="AA5">
        <v>0</v>
      </c>
      <c r="AD5">
        <v>0</v>
      </c>
      <c r="AH5" t="s">
        <v>63</v>
      </c>
      <c r="AI5">
        <v>0</v>
      </c>
      <c r="AJ5" t="s">
        <v>63</v>
      </c>
      <c r="AM5" t="s">
        <v>818</v>
      </c>
      <c r="AN5" t="s">
        <v>84</v>
      </c>
      <c r="AP5">
        <v>0</v>
      </c>
      <c r="AQ5">
        <v>0</v>
      </c>
      <c r="AR5">
        <v>0</v>
      </c>
      <c r="AS5">
        <v>0</v>
      </c>
      <c r="AT5">
        <v>0</v>
      </c>
      <c r="AU5">
        <v>0</v>
      </c>
      <c r="AY5" t="s">
        <v>63</v>
      </c>
      <c r="BC5" t="s">
        <v>84</v>
      </c>
      <c r="BF5" t="s">
        <v>819</v>
      </c>
    </row>
    <row r="6" spans="1:58" x14ac:dyDescent="0.35">
      <c r="A6" t="s">
        <v>806</v>
      </c>
      <c r="B6">
        <v>10000</v>
      </c>
      <c r="C6">
        <v>10000</v>
      </c>
      <c r="D6" s="2">
        <v>45761</v>
      </c>
      <c r="E6" t="s">
        <v>59</v>
      </c>
      <c r="F6" t="s">
        <v>807</v>
      </c>
      <c r="G6" t="s">
        <v>808</v>
      </c>
      <c r="I6">
        <v>1</v>
      </c>
      <c r="J6" t="s">
        <v>183</v>
      </c>
      <c r="K6">
        <v>82</v>
      </c>
      <c r="L6" t="s">
        <v>352</v>
      </c>
      <c r="M6" s="3">
        <v>100000</v>
      </c>
      <c r="P6" s="2">
        <v>45750</v>
      </c>
      <c r="R6">
        <v>1</v>
      </c>
      <c r="S6" s="3">
        <v>100000</v>
      </c>
      <c r="T6" t="s">
        <v>65</v>
      </c>
      <c r="U6" t="s">
        <v>809</v>
      </c>
      <c r="V6">
        <v>0</v>
      </c>
      <c r="W6" s="3">
        <v>100000</v>
      </c>
      <c r="X6">
        <v>0</v>
      </c>
      <c r="Y6">
        <v>0</v>
      </c>
      <c r="Z6">
        <v>0</v>
      </c>
      <c r="AA6">
        <v>0</v>
      </c>
      <c r="AD6">
        <v>0</v>
      </c>
      <c r="AM6" t="s">
        <v>810</v>
      </c>
      <c r="AN6" t="s">
        <v>629</v>
      </c>
      <c r="AP6">
        <v>0</v>
      </c>
      <c r="AQ6">
        <v>0</v>
      </c>
      <c r="AR6">
        <v>0</v>
      </c>
      <c r="AS6">
        <v>0</v>
      </c>
      <c r="AT6">
        <v>0</v>
      </c>
      <c r="AU6">
        <v>0</v>
      </c>
      <c r="AY6" t="s">
        <v>63</v>
      </c>
      <c r="AZ6" t="s">
        <v>4500</v>
      </c>
      <c r="BA6">
        <v>0</v>
      </c>
      <c r="BC6" t="s">
        <v>629</v>
      </c>
      <c r="BF6" t="s">
        <v>811</v>
      </c>
    </row>
    <row r="7" spans="1:58" x14ac:dyDescent="0.35">
      <c r="A7" t="s">
        <v>444</v>
      </c>
      <c r="B7">
        <v>10000</v>
      </c>
      <c r="C7">
        <v>30000</v>
      </c>
      <c r="D7" s="2">
        <v>45758</v>
      </c>
      <c r="E7" t="s">
        <v>59</v>
      </c>
      <c r="F7" s="4">
        <v>0.46591435185185187</v>
      </c>
      <c r="G7" t="s">
        <v>445</v>
      </c>
      <c r="I7">
        <v>1</v>
      </c>
      <c r="J7" t="s">
        <v>183</v>
      </c>
      <c r="K7" t="s">
        <v>812</v>
      </c>
      <c r="L7" t="s">
        <v>813</v>
      </c>
      <c r="M7" s="3">
        <v>14334</v>
      </c>
      <c r="P7" s="2">
        <v>45750</v>
      </c>
      <c r="R7">
        <v>6</v>
      </c>
      <c r="S7" s="3">
        <v>86004</v>
      </c>
      <c r="T7" t="s">
        <v>65</v>
      </c>
      <c r="U7" t="s">
        <v>446</v>
      </c>
      <c r="V7">
        <v>0</v>
      </c>
      <c r="W7" s="3">
        <v>80884</v>
      </c>
      <c r="X7" s="3">
        <v>5120</v>
      </c>
      <c r="Y7">
        <v>0</v>
      </c>
      <c r="Z7">
        <v>0</v>
      </c>
      <c r="AA7">
        <v>0</v>
      </c>
      <c r="AD7">
        <v>0</v>
      </c>
      <c r="AM7" t="s">
        <v>447</v>
      </c>
      <c r="AN7" t="s">
        <v>448</v>
      </c>
      <c r="AP7">
        <v>0</v>
      </c>
      <c r="AQ7">
        <v>0</v>
      </c>
      <c r="AR7">
        <v>0</v>
      </c>
      <c r="AS7">
        <v>0</v>
      </c>
      <c r="AT7">
        <v>0</v>
      </c>
      <c r="AU7">
        <v>0</v>
      </c>
      <c r="AY7" t="s">
        <v>63</v>
      </c>
      <c r="AZ7" t="s">
        <v>4464</v>
      </c>
      <c r="BA7">
        <v>0</v>
      </c>
      <c r="BC7" t="s">
        <v>448</v>
      </c>
      <c r="BF7" t="s">
        <v>449</v>
      </c>
    </row>
    <row r="8" spans="1:58" x14ac:dyDescent="0.35">
      <c r="A8" t="s">
        <v>444</v>
      </c>
      <c r="B8">
        <v>10000</v>
      </c>
      <c r="C8">
        <v>50000</v>
      </c>
      <c r="D8" s="2">
        <v>45758</v>
      </c>
      <c r="E8" t="s">
        <v>59</v>
      </c>
      <c r="F8" s="4">
        <v>0.46591435185185187</v>
      </c>
      <c r="G8" t="s">
        <v>445</v>
      </c>
      <c r="I8">
        <v>2</v>
      </c>
      <c r="J8" t="s">
        <v>183</v>
      </c>
      <c r="K8">
        <v>76</v>
      </c>
      <c r="L8" t="s">
        <v>200</v>
      </c>
      <c r="M8" s="3">
        <v>97000</v>
      </c>
      <c r="P8" s="2">
        <v>45750</v>
      </c>
      <c r="R8">
        <v>2</v>
      </c>
      <c r="S8" s="3">
        <v>194000</v>
      </c>
      <c r="T8" t="s">
        <v>65</v>
      </c>
      <c r="U8" t="s">
        <v>446</v>
      </c>
      <c r="V8">
        <v>0</v>
      </c>
      <c r="W8" s="3">
        <v>205500</v>
      </c>
      <c r="X8" s="3">
        <v>-11500</v>
      </c>
      <c r="Y8">
        <v>0</v>
      </c>
      <c r="Z8">
        <v>0</v>
      </c>
      <c r="AA8">
        <v>0</v>
      </c>
      <c r="AD8">
        <v>0</v>
      </c>
      <c r="AM8" t="s">
        <v>447</v>
      </c>
      <c r="AN8" t="s">
        <v>448</v>
      </c>
      <c r="AP8">
        <v>0</v>
      </c>
      <c r="AQ8">
        <v>0</v>
      </c>
      <c r="AR8">
        <v>0</v>
      </c>
      <c r="AS8">
        <v>0</v>
      </c>
      <c r="AT8">
        <v>0</v>
      </c>
      <c r="AU8">
        <v>0</v>
      </c>
      <c r="AY8" t="s">
        <v>63</v>
      </c>
      <c r="AZ8" t="s">
        <v>4464</v>
      </c>
      <c r="BA8">
        <v>0</v>
      </c>
      <c r="BC8" t="s">
        <v>448</v>
      </c>
      <c r="BF8" t="s">
        <v>449</v>
      </c>
    </row>
    <row r="9" spans="1:58" x14ac:dyDescent="0.35">
      <c r="A9" t="s">
        <v>820</v>
      </c>
      <c r="B9">
        <v>10000</v>
      </c>
      <c r="C9">
        <v>10000</v>
      </c>
      <c r="D9" s="2">
        <v>45754</v>
      </c>
      <c r="E9" t="s">
        <v>116</v>
      </c>
      <c r="F9" t="s">
        <v>821</v>
      </c>
      <c r="G9" t="s">
        <v>822</v>
      </c>
      <c r="I9">
        <v>1</v>
      </c>
      <c r="J9" t="s">
        <v>183</v>
      </c>
      <c r="K9">
        <v>102</v>
      </c>
      <c r="L9" t="s">
        <v>664</v>
      </c>
      <c r="M9" s="3">
        <v>27000</v>
      </c>
      <c r="P9" s="2">
        <v>45750</v>
      </c>
      <c r="R9">
        <v>2</v>
      </c>
      <c r="S9" s="3">
        <v>54000</v>
      </c>
      <c r="T9" t="s">
        <v>65</v>
      </c>
      <c r="U9" t="s">
        <v>823</v>
      </c>
      <c r="V9">
        <v>0</v>
      </c>
      <c r="W9" s="3">
        <v>54000</v>
      </c>
      <c r="X9">
        <v>0</v>
      </c>
      <c r="Y9">
        <v>0</v>
      </c>
      <c r="Z9">
        <v>0</v>
      </c>
      <c r="AA9">
        <v>0</v>
      </c>
      <c r="AD9">
        <v>0</v>
      </c>
      <c r="AM9" t="s">
        <v>824</v>
      </c>
      <c r="AN9" t="s">
        <v>203</v>
      </c>
      <c r="AP9">
        <v>0</v>
      </c>
      <c r="AQ9">
        <v>0</v>
      </c>
      <c r="AR9">
        <v>0</v>
      </c>
      <c r="AS9">
        <v>0</v>
      </c>
      <c r="AT9">
        <v>0</v>
      </c>
      <c r="AU9">
        <v>0</v>
      </c>
      <c r="AY9" t="s">
        <v>63</v>
      </c>
      <c r="AZ9" t="s">
        <v>4501</v>
      </c>
      <c r="BA9">
        <v>0</v>
      </c>
      <c r="BC9" t="s">
        <v>203</v>
      </c>
      <c r="BF9" t="s">
        <v>825</v>
      </c>
    </row>
    <row r="10" spans="1:58" x14ac:dyDescent="0.35">
      <c r="A10" t="s">
        <v>826</v>
      </c>
      <c r="B10">
        <v>10000</v>
      </c>
      <c r="C10">
        <v>20000</v>
      </c>
      <c r="D10" s="2">
        <v>45755</v>
      </c>
      <c r="E10" t="s">
        <v>59</v>
      </c>
      <c r="F10" t="s">
        <v>827</v>
      </c>
      <c r="G10" t="s">
        <v>828</v>
      </c>
      <c r="I10">
        <v>2</v>
      </c>
      <c r="J10" t="s">
        <v>183</v>
      </c>
      <c r="K10">
        <v>62</v>
      </c>
      <c r="L10" t="s">
        <v>830</v>
      </c>
      <c r="M10" s="3">
        <v>35000</v>
      </c>
      <c r="P10" s="2">
        <v>45750</v>
      </c>
      <c r="R10">
        <v>1</v>
      </c>
      <c r="S10" s="3">
        <v>35000</v>
      </c>
      <c r="T10" t="s">
        <v>65</v>
      </c>
      <c r="U10" t="s">
        <v>831</v>
      </c>
      <c r="V10">
        <v>0</v>
      </c>
      <c r="W10" s="3">
        <v>35000</v>
      </c>
      <c r="X10">
        <v>0</v>
      </c>
      <c r="Y10">
        <v>0</v>
      </c>
      <c r="Z10">
        <v>0</v>
      </c>
      <c r="AA10">
        <v>0</v>
      </c>
      <c r="AD10">
        <v>0</v>
      </c>
      <c r="AM10" t="s">
        <v>832</v>
      </c>
      <c r="AN10" t="s">
        <v>833</v>
      </c>
      <c r="AP10">
        <v>0</v>
      </c>
      <c r="AQ10">
        <v>0</v>
      </c>
      <c r="AR10">
        <v>0</v>
      </c>
      <c r="AS10">
        <v>0</v>
      </c>
      <c r="AT10">
        <v>0</v>
      </c>
      <c r="AU10">
        <v>0</v>
      </c>
      <c r="AY10" t="s">
        <v>63</v>
      </c>
      <c r="AZ10" t="s">
        <v>4502</v>
      </c>
      <c r="BA10">
        <v>0</v>
      </c>
      <c r="BC10" t="s">
        <v>833</v>
      </c>
      <c r="BF10" t="s">
        <v>834</v>
      </c>
    </row>
    <row r="11" spans="1:58" x14ac:dyDescent="0.35">
      <c r="A11" t="s">
        <v>1062</v>
      </c>
      <c r="B11">
        <v>10000</v>
      </c>
      <c r="C11">
        <v>20000</v>
      </c>
      <c r="D11" s="2">
        <v>45751</v>
      </c>
      <c r="E11" t="s">
        <v>59</v>
      </c>
      <c r="F11" s="4">
        <v>0.44171296296296297</v>
      </c>
      <c r="G11" t="s">
        <v>1063</v>
      </c>
      <c r="I11">
        <v>1</v>
      </c>
      <c r="J11" t="s">
        <v>183</v>
      </c>
      <c r="K11">
        <v>78</v>
      </c>
      <c r="L11" t="s">
        <v>216</v>
      </c>
      <c r="M11" s="3">
        <v>12500</v>
      </c>
      <c r="P11" s="2">
        <v>45750</v>
      </c>
      <c r="R11">
        <v>4</v>
      </c>
      <c r="S11" s="3">
        <v>50000</v>
      </c>
      <c r="T11" t="s">
        <v>65</v>
      </c>
      <c r="U11" t="s">
        <v>1064</v>
      </c>
      <c r="V11">
        <v>0</v>
      </c>
      <c r="W11" s="3">
        <v>50000</v>
      </c>
      <c r="X11">
        <v>0</v>
      </c>
      <c r="Y11">
        <v>0</v>
      </c>
      <c r="Z11">
        <v>0</v>
      </c>
      <c r="AA11">
        <v>0</v>
      </c>
      <c r="AD11">
        <v>0</v>
      </c>
      <c r="AM11" t="s">
        <v>1065</v>
      </c>
      <c r="AN11" t="s">
        <v>95</v>
      </c>
      <c r="AP11">
        <v>0</v>
      </c>
      <c r="AQ11">
        <v>0</v>
      </c>
      <c r="AR11">
        <v>0</v>
      </c>
      <c r="AS11">
        <v>0</v>
      </c>
      <c r="AT11">
        <v>0</v>
      </c>
      <c r="AU11">
        <v>0</v>
      </c>
      <c r="AY11" t="s">
        <v>63</v>
      </c>
      <c r="AZ11" t="s">
        <v>1066</v>
      </c>
      <c r="BA11">
        <v>0</v>
      </c>
      <c r="BC11" t="s">
        <v>95</v>
      </c>
      <c r="BF11" t="s">
        <v>1067</v>
      </c>
    </row>
    <row r="12" spans="1:58" x14ac:dyDescent="0.35">
      <c r="A12" t="s">
        <v>835</v>
      </c>
      <c r="B12">
        <v>10000</v>
      </c>
      <c r="C12">
        <v>10000</v>
      </c>
      <c r="D12" s="2">
        <v>45751</v>
      </c>
      <c r="E12" t="s">
        <v>59</v>
      </c>
      <c r="F12" t="s">
        <v>836</v>
      </c>
      <c r="G12" t="s">
        <v>796</v>
      </c>
      <c r="I12">
        <v>1</v>
      </c>
      <c r="J12" t="s">
        <v>183</v>
      </c>
      <c r="K12">
        <v>22</v>
      </c>
      <c r="L12" t="s">
        <v>685</v>
      </c>
      <c r="M12" s="3">
        <v>1000</v>
      </c>
      <c r="P12" s="2">
        <v>45750</v>
      </c>
      <c r="R12">
        <v>1</v>
      </c>
      <c r="S12" s="3">
        <v>1000</v>
      </c>
      <c r="T12" t="s">
        <v>65</v>
      </c>
      <c r="U12" t="s">
        <v>837</v>
      </c>
      <c r="V12">
        <v>0</v>
      </c>
      <c r="W12" s="3">
        <v>1000</v>
      </c>
      <c r="X12">
        <v>0</v>
      </c>
      <c r="Y12">
        <v>0</v>
      </c>
      <c r="Z12">
        <v>0</v>
      </c>
      <c r="AA12">
        <v>0</v>
      </c>
      <c r="AD12">
        <v>0</v>
      </c>
      <c r="AM12" t="s">
        <v>838</v>
      </c>
      <c r="AN12" t="s">
        <v>622</v>
      </c>
      <c r="AP12">
        <v>0</v>
      </c>
      <c r="AQ12">
        <v>0</v>
      </c>
      <c r="AR12">
        <v>0</v>
      </c>
      <c r="AS12">
        <v>0</v>
      </c>
      <c r="AT12">
        <v>0</v>
      </c>
      <c r="AU12">
        <v>0</v>
      </c>
      <c r="AY12" t="s">
        <v>63</v>
      </c>
      <c r="AZ12" t="s">
        <v>4503</v>
      </c>
      <c r="BA12">
        <v>0</v>
      </c>
      <c r="BC12" t="s">
        <v>622</v>
      </c>
      <c r="BF12" t="s">
        <v>839</v>
      </c>
    </row>
    <row r="13" spans="1:58" x14ac:dyDescent="0.35">
      <c r="A13" t="s">
        <v>1068</v>
      </c>
      <c r="B13">
        <v>10000</v>
      </c>
      <c r="C13">
        <v>10000</v>
      </c>
      <c r="D13" s="2">
        <v>45751</v>
      </c>
      <c r="E13" t="s">
        <v>59</v>
      </c>
      <c r="F13" t="s">
        <v>482</v>
      </c>
      <c r="G13" t="s">
        <v>570</v>
      </c>
      <c r="I13">
        <v>1</v>
      </c>
      <c r="J13" t="s">
        <v>183</v>
      </c>
      <c r="K13">
        <v>59</v>
      </c>
      <c r="L13" t="s">
        <v>73</v>
      </c>
      <c r="M13" s="3">
        <v>5000</v>
      </c>
      <c r="P13" s="2">
        <v>45750</v>
      </c>
      <c r="R13">
        <v>6</v>
      </c>
      <c r="S13" s="3">
        <v>30000</v>
      </c>
      <c r="T13" t="s">
        <v>65</v>
      </c>
      <c r="U13" t="s">
        <v>1069</v>
      </c>
      <c r="V13">
        <v>0</v>
      </c>
      <c r="W13" s="3">
        <v>30000</v>
      </c>
      <c r="X13">
        <v>0</v>
      </c>
      <c r="Y13">
        <v>0</v>
      </c>
      <c r="Z13">
        <v>0</v>
      </c>
      <c r="AA13">
        <v>0</v>
      </c>
      <c r="AD13">
        <v>0</v>
      </c>
      <c r="AM13" t="s">
        <v>1070</v>
      </c>
      <c r="AN13" t="s">
        <v>571</v>
      </c>
      <c r="AP13">
        <v>0</v>
      </c>
      <c r="AQ13">
        <v>0</v>
      </c>
      <c r="AR13">
        <v>0</v>
      </c>
      <c r="AS13">
        <v>0</v>
      </c>
      <c r="AT13">
        <v>0</v>
      </c>
      <c r="AU13">
        <v>0</v>
      </c>
      <c r="AY13" t="s">
        <v>63</v>
      </c>
      <c r="AZ13" t="s">
        <v>1071</v>
      </c>
      <c r="BA13">
        <v>0</v>
      </c>
      <c r="BC13" t="s">
        <v>571</v>
      </c>
      <c r="BF13" t="s">
        <v>1072</v>
      </c>
    </row>
    <row r="14" spans="1:58" x14ac:dyDescent="0.35">
      <c r="A14" t="s">
        <v>1073</v>
      </c>
      <c r="B14">
        <v>10000</v>
      </c>
      <c r="C14">
        <v>10000</v>
      </c>
      <c r="D14" s="2">
        <v>45751</v>
      </c>
      <c r="E14" t="s">
        <v>59</v>
      </c>
      <c r="F14" t="s">
        <v>482</v>
      </c>
      <c r="G14" t="s">
        <v>570</v>
      </c>
      <c r="I14">
        <v>1</v>
      </c>
      <c r="J14" t="s">
        <v>183</v>
      </c>
      <c r="K14">
        <v>59</v>
      </c>
      <c r="L14" t="s">
        <v>73</v>
      </c>
      <c r="M14" s="3">
        <v>5000</v>
      </c>
      <c r="P14" s="2">
        <v>45750</v>
      </c>
      <c r="R14">
        <v>6</v>
      </c>
      <c r="S14" s="3">
        <v>30000</v>
      </c>
      <c r="T14" t="s">
        <v>65</v>
      </c>
      <c r="U14" t="s">
        <v>1069</v>
      </c>
      <c r="V14">
        <v>0</v>
      </c>
      <c r="W14" s="3">
        <v>30000</v>
      </c>
      <c r="X14">
        <v>0</v>
      </c>
      <c r="Y14">
        <v>0</v>
      </c>
      <c r="Z14">
        <v>0</v>
      </c>
      <c r="AA14">
        <v>0</v>
      </c>
      <c r="AD14">
        <v>0</v>
      </c>
      <c r="AM14" t="s">
        <v>1070</v>
      </c>
      <c r="AN14" t="s">
        <v>571</v>
      </c>
      <c r="AP14">
        <v>0</v>
      </c>
      <c r="AQ14">
        <v>0</v>
      </c>
      <c r="AR14">
        <v>0</v>
      </c>
      <c r="AS14">
        <v>0</v>
      </c>
      <c r="AT14">
        <v>0</v>
      </c>
      <c r="AU14">
        <v>0</v>
      </c>
      <c r="AY14" t="s">
        <v>63</v>
      </c>
      <c r="AZ14" t="s">
        <v>1074</v>
      </c>
      <c r="BA14">
        <v>0</v>
      </c>
      <c r="BC14" t="s">
        <v>571</v>
      </c>
      <c r="BF14" t="s">
        <v>1075</v>
      </c>
    </row>
    <row r="15" spans="1:58" x14ac:dyDescent="0.35">
      <c r="A15" t="s">
        <v>1076</v>
      </c>
      <c r="B15">
        <v>10000</v>
      </c>
      <c r="C15">
        <v>10000</v>
      </c>
      <c r="D15" s="2">
        <v>45750</v>
      </c>
      <c r="E15" t="s">
        <v>59</v>
      </c>
      <c r="F15" s="4">
        <v>0.42506944444444444</v>
      </c>
      <c r="G15" t="s">
        <v>1077</v>
      </c>
      <c r="I15">
        <v>1</v>
      </c>
      <c r="J15" t="s">
        <v>183</v>
      </c>
      <c r="K15">
        <v>94</v>
      </c>
      <c r="L15" t="s">
        <v>81</v>
      </c>
      <c r="M15" s="3">
        <v>5000</v>
      </c>
      <c r="P15" s="2">
        <v>45750</v>
      </c>
      <c r="R15">
        <v>4</v>
      </c>
      <c r="S15" s="3">
        <v>20000</v>
      </c>
      <c r="T15" t="s">
        <v>65</v>
      </c>
      <c r="U15" t="s">
        <v>472</v>
      </c>
      <c r="V15">
        <v>0</v>
      </c>
      <c r="W15" s="3">
        <v>20000</v>
      </c>
      <c r="X15">
        <v>0</v>
      </c>
      <c r="Y15">
        <v>0</v>
      </c>
      <c r="Z15">
        <v>0</v>
      </c>
      <c r="AA15">
        <v>0</v>
      </c>
      <c r="AD15">
        <v>0</v>
      </c>
      <c r="AM15" t="s">
        <v>473</v>
      </c>
      <c r="AN15" t="s">
        <v>84</v>
      </c>
      <c r="AP15">
        <v>0</v>
      </c>
      <c r="AQ15">
        <v>0</v>
      </c>
      <c r="AR15">
        <v>0</v>
      </c>
      <c r="AS15">
        <v>0</v>
      </c>
      <c r="AT15">
        <v>0</v>
      </c>
      <c r="AU15">
        <v>0</v>
      </c>
      <c r="AY15" t="s">
        <v>63</v>
      </c>
      <c r="AZ15" t="s">
        <v>1078</v>
      </c>
      <c r="BA15">
        <v>0</v>
      </c>
      <c r="BC15" t="s">
        <v>84</v>
      </c>
      <c r="BF15" t="s">
        <v>1079</v>
      </c>
    </row>
    <row r="16" spans="1:58" x14ac:dyDescent="0.35">
      <c r="A16" t="s">
        <v>1080</v>
      </c>
      <c r="B16">
        <v>10000</v>
      </c>
      <c r="C16">
        <v>20000</v>
      </c>
      <c r="D16" s="2">
        <v>45750</v>
      </c>
      <c r="E16" t="s">
        <v>59</v>
      </c>
      <c r="F16" s="4">
        <v>0.46141203703703704</v>
      </c>
      <c r="G16" t="s">
        <v>570</v>
      </c>
      <c r="I16">
        <v>1</v>
      </c>
      <c r="J16" t="s">
        <v>183</v>
      </c>
      <c r="K16">
        <v>59</v>
      </c>
      <c r="L16" t="s">
        <v>73</v>
      </c>
      <c r="M16" s="3">
        <v>1000</v>
      </c>
      <c r="P16" s="2">
        <v>45750</v>
      </c>
      <c r="R16">
        <v>6</v>
      </c>
      <c r="S16" s="3">
        <v>6000</v>
      </c>
      <c r="T16" t="s">
        <v>65</v>
      </c>
      <c r="U16" t="s">
        <v>1081</v>
      </c>
      <c r="V16">
        <v>0</v>
      </c>
      <c r="W16" s="3">
        <v>6000</v>
      </c>
      <c r="X16">
        <v>0</v>
      </c>
      <c r="Y16">
        <v>0</v>
      </c>
      <c r="Z16">
        <v>0</v>
      </c>
      <c r="AA16">
        <v>0</v>
      </c>
      <c r="AD16">
        <v>0</v>
      </c>
      <c r="AM16" t="s">
        <v>1082</v>
      </c>
      <c r="AN16" t="s">
        <v>571</v>
      </c>
      <c r="AP16">
        <v>0</v>
      </c>
      <c r="AQ16">
        <v>0</v>
      </c>
      <c r="AR16">
        <v>0</v>
      </c>
      <c r="AS16">
        <v>0</v>
      </c>
      <c r="AT16">
        <v>0</v>
      </c>
      <c r="AU16">
        <v>0</v>
      </c>
      <c r="AY16" t="s">
        <v>63</v>
      </c>
      <c r="AZ16" t="s">
        <v>1083</v>
      </c>
      <c r="BA16">
        <v>0</v>
      </c>
      <c r="BC16" t="s">
        <v>571</v>
      </c>
      <c r="BF16" t="s">
        <v>1084</v>
      </c>
    </row>
    <row r="17" spans="1:58" x14ac:dyDescent="0.35">
      <c r="A17" t="s">
        <v>1085</v>
      </c>
      <c r="B17">
        <v>10000</v>
      </c>
      <c r="C17">
        <v>10000</v>
      </c>
      <c r="D17" s="2">
        <v>45750</v>
      </c>
      <c r="E17" t="s">
        <v>59</v>
      </c>
      <c r="F17" s="4">
        <v>0.46141203703703704</v>
      </c>
      <c r="G17" t="s">
        <v>570</v>
      </c>
      <c r="I17">
        <v>1</v>
      </c>
      <c r="J17" t="s">
        <v>183</v>
      </c>
      <c r="K17">
        <v>59</v>
      </c>
      <c r="L17" t="s">
        <v>73</v>
      </c>
      <c r="M17" s="3">
        <v>1000</v>
      </c>
      <c r="P17" s="2">
        <v>45750</v>
      </c>
      <c r="R17">
        <v>6</v>
      </c>
      <c r="S17" s="3">
        <v>6000</v>
      </c>
      <c r="T17" t="s">
        <v>65</v>
      </c>
      <c r="U17" t="s">
        <v>1081</v>
      </c>
      <c r="V17">
        <v>0</v>
      </c>
      <c r="W17" s="3">
        <v>6000</v>
      </c>
      <c r="X17">
        <v>0</v>
      </c>
      <c r="Y17">
        <v>0</v>
      </c>
      <c r="Z17">
        <v>0</v>
      </c>
      <c r="AA17">
        <v>0</v>
      </c>
      <c r="AD17">
        <v>0</v>
      </c>
      <c r="AM17" t="s">
        <v>1082</v>
      </c>
      <c r="AN17" t="s">
        <v>571</v>
      </c>
      <c r="AP17">
        <v>0</v>
      </c>
      <c r="AQ17">
        <v>0</v>
      </c>
      <c r="AR17">
        <v>0</v>
      </c>
      <c r="AS17">
        <v>0</v>
      </c>
      <c r="AT17">
        <v>0</v>
      </c>
      <c r="AU17">
        <v>0</v>
      </c>
      <c r="AY17" t="s">
        <v>63</v>
      </c>
      <c r="AZ17" t="s">
        <v>1086</v>
      </c>
      <c r="BA17">
        <v>0</v>
      </c>
      <c r="BC17" t="s">
        <v>571</v>
      </c>
      <c r="BF17" t="s">
        <v>1087</v>
      </c>
    </row>
    <row r="18" spans="1:58" x14ac:dyDescent="0.35">
      <c r="A18" t="s">
        <v>1085</v>
      </c>
      <c r="B18">
        <v>20000</v>
      </c>
      <c r="C18">
        <v>10000</v>
      </c>
      <c r="D18" s="2">
        <v>45750</v>
      </c>
      <c r="E18" t="s">
        <v>59</v>
      </c>
      <c r="F18" s="4">
        <v>0.46141203703703704</v>
      </c>
      <c r="G18" t="s">
        <v>570</v>
      </c>
      <c r="I18">
        <v>1</v>
      </c>
      <c r="J18" t="s">
        <v>183</v>
      </c>
      <c r="K18">
        <v>59</v>
      </c>
      <c r="L18" t="s">
        <v>73</v>
      </c>
      <c r="M18" s="3">
        <v>1000</v>
      </c>
      <c r="P18" s="2">
        <v>45750</v>
      </c>
      <c r="R18">
        <v>6</v>
      </c>
      <c r="S18" s="3">
        <v>6000</v>
      </c>
      <c r="T18" t="s">
        <v>65</v>
      </c>
      <c r="U18" t="s">
        <v>1081</v>
      </c>
      <c r="V18">
        <v>0</v>
      </c>
      <c r="W18" s="3">
        <v>6000</v>
      </c>
      <c r="X18">
        <v>0</v>
      </c>
      <c r="Y18">
        <v>0</v>
      </c>
      <c r="Z18">
        <v>0</v>
      </c>
      <c r="AA18">
        <v>0</v>
      </c>
      <c r="AD18">
        <v>0</v>
      </c>
      <c r="AM18" t="s">
        <v>1082</v>
      </c>
      <c r="AN18" t="s">
        <v>571</v>
      </c>
      <c r="AP18">
        <v>0</v>
      </c>
      <c r="AQ18">
        <v>0</v>
      </c>
      <c r="AR18">
        <v>0</v>
      </c>
      <c r="AS18">
        <v>0</v>
      </c>
      <c r="AT18">
        <v>0</v>
      </c>
      <c r="AU18">
        <v>0</v>
      </c>
      <c r="AY18" t="s">
        <v>63</v>
      </c>
      <c r="AZ18" t="s">
        <v>1086</v>
      </c>
      <c r="BA18">
        <v>0</v>
      </c>
      <c r="BC18" t="s">
        <v>571</v>
      </c>
      <c r="BF18" t="s">
        <v>1087</v>
      </c>
    </row>
    <row r="19" spans="1:58" x14ac:dyDescent="0.35">
      <c r="A19" t="s">
        <v>1088</v>
      </c>
      <c r="B19">
        <v>10000</v>
      </c>
      <c r="C19">
        <v>30000</v>
      </c>
      <c r="D19" s="2">
        <v>45751</v>
      </c>
      <c r="E19" t="s">
        <v>59</v>
      </c>
      <c r="F19" t="s">
        <v>1089</v>
      </c>
      <c r="G19" t="s">
        <v>238</v>
      </c>
      <c r="I19">
        <v>2</v>
      </c>
      <c r="J19" t="s">
        <v>183</v>
      </c>
      <c r="K19">
        <v>60</v>
      </c>
      <c r="L19" t="s">
        <v>222</v>
      </c>
      <c r="M19" s="3">
        <v>4000</v>
      </c>
      <c r="P19" s="2">
        <v>45750</v>
      </c>
      <c r="R19">
        <v>1</v>
      </c>
      <c r="S19" s="3">
        <v>4000</v>
      </c>
      <c r="T19" t="s">
        <v>65</v>
      </c>
      <c r="U19" t="s">
        <v>1090</v>
      </c>
      <c r="V19">
        <v>0</v>
      </c>
      <c r="W19" s="3">
        <v>2000</v>
      </c>
      <c r="X19" s="3">
        <v>2000</v>
      </c>
      <c r="Y19">
        <v>0</v>
      </c>
      <c r="Z19">
        <v>0</v>
      </c>
      <c r="AA19">
        <v>0</v>
      </c>
      <c r="AD19">
        <v>0</v>
      </c>
      <c r="AM19" t="s">
        <v>1091</v>
      </c>
      <c r="AN19" t="s">
        <v>162</v>
      </c>
      <c r="AP19">
        <v>0</v>
      </c>
      <c r="AQ19">
        <v>0</v>
      </c>
      <c r="AR19">
        <v>0</v>
      </c>
      <c r="AS19">
        <v>0</v>
      </c>
      <c r="AT19">
        <v>0</v>
      </c>
      <c r="AU19">
        <v>0</v>
      </c>
      <c r="AY19" t="s">
        <v>63</v>
      </c>
      <c r="AZ19" t="s">
        <v>1092</v>
      </c>
      <c r="BA19">
        <v>0</v>
      </c>
      <c r="BC19" t="s">
        <v>162</v>
      </c>
      <c r="BF19" t="s">
        <v>242</v>
      </c>
    </row>
    <row r="20" spans="1:58" x14ac:dyDescent="0.35">
      <c r="A20" t="s">
        <v>1093</v>
      </c>
      <c r="B20">
        <v>10000</v>
      </c>
      <c r="C20">
        <v>20000</v>
      </c>
      <c r="D20" s="2">
        <v>45751</v>
      </c>
      <c r="E20" t="s">
        <v>59</v>
      </c>
      <c r="F20" t="s">
        <v>1094</v>
      </c>
      <c r="G20" t="s">
        <v>238</v>
      </c>
      <c r="I20">
        <v>2</v>
      </c>
      <c r="J20" t="s">
        <v>183</v>
      </c>
      <c r="K20">
        <v>60</v>
      </c>
      <c r="L20" t="s">
        <v>222</v>
      </c>
      <c r="M20" s="3">
        <v>4900</v>
      </c>
      <c r="P20" s="2">
        <v>45750</v>
      </c>
      <c r="R20">
        <v>1</v>
      </c>
      <c r="S20" s="3">
        <v>4900</v>
      </c>
      <c r="T20" t="s">
        <v>65</v>
      </c>
      <c r="U20" t="s">
        <v>1095</v>
      </c>
      <c r="V20">
        <v>0</v>
      </c>
      <c r="W20" s="3">
        <v>3000</v>
      </c>
      <c r="X20" s="3">
        <v>1900</v>
      </c>
      <c r="Y20">
        <v>0</v>
      </c>
      <c r="Z20">
        <v>0</v>
      </c>
      <c r="AA20">
        <v>0</v>
      </c>
      <c r="AD20">
        <v>0</v>
      </c>
      <c r="AM20" t="s">
        <v>1096</v>
      </c>
      <c r="AN20" t="s">
        <v>162</v>
      </c>
      <c r="AP20">
        <v>0</v>
      </c>
      <c r="AQ20">
        <v>0</v>
      </c>
      <c r="AR20">
        <v>0</v>
      </c>
      <c r="AS20">
        <v>0</v>
      </c>
      <c r="AT20">
        <v>0</v>
      </c>
      <c r="AU20">
        <v>0</v>
      </c>
      <c r="AY20" t="s">
        <v>63</v>
      </c>
      <c r="AZ20" t="s">
        <v>1097</v>
      </c>
      <c r="BA20">
        <v>0</v>
      </c>
      <c r="BC20" t="s">
        <v>162</v>
      </c>
      <c r="BF20" t="s">
        <v>242</v>
      </c>
    </row>
    <row r="21" spans="1:58" x14ac:dyDescent="0.35">
      <c r="A21" t="s">
        <v>1098</v>
      </c>
      <c r="B21">
        <v>10000</v>
      </c>
      <c r="C21">
        <v>20000</v>
      </c>
      <c r="D21" s="2">
        <v>45751</v>
      </c>
      <c r="E21" t="s">
        <v>59</v>
      </c>
      <c r="F21" t="s">
        <v>646</v>
      </c>
      <c r="G21" t="s">
        <v>238</v>
      </c>
      <c r="I21">
        <v>2</v>
      </c>
      <c r="J21" t="s">
        <v>183</v>
      </c>
      <c r="K21">
        <v>60</v>
      </c>
      <c r="L21" t="s">
        <v>222</v>
      </c>
      <c r="M21" s="3">
        <v>3900</v>
      </c>
      <c r="P21" s="2">
        <v>45750</v>
      </c>
      <c r="R21">
        <v>1</v>
      </c>
      <c r="S21" s="3">
        <v>3900</v>
      </c>
      <c r="T21" t="s">
        <v>65</v>
      </c>
      <c r="U21" t="s">
        <v>1099</v>
      </c>
      <c r="V21">
        <v>0</v>
      </c>
      <c r="W21" s="3">
        <v>2000</v>
      </c>
      <c r="X21" s="3">
        <v>1900</v>
      </c>
      <c r="Y21">
        <v>0</v>
      </c>
      <c r="Z21">
        <v>0</v>
      </c>
      <c r="AA21">
        <v>0</v>
      </c>
      <c r="AD21">
        <v>0</v>
      </c>
      <c r="AM21" t="s">
        <v>1100</v>
      </c>
      <c r="AN21" t="s">
        <v>162</v>
      </c>
      <c r="AP21">
        <v>0</v>
      </c>
      <c r="AQ21">
        <v>0</v>
      </c>
      <c r="AR21">
        <v>0</v>
      </c>
      <c r="AS21">
        <v>0</v>
      </c>
      <c r="AT21">
        <v>0</v>
      </c>
      <c r="AU21">
        <v>0</v>
      </c>
      <c r="AY21" t="s">
        <v>63</v>
      </c>
      <c r="AZ21" t="s">
        <v>1101</v>
      </c>
      <c r="BA21">
        <v>0</v>
      </c>
      <c r="BC21" t="s">
        <v>162</v>
      </c>
      <c r="BF21" t="s">
        <v>242</v>
      </c>
    </row>
    <row r="22" spans="1:58" x14ac:dyDescent="0.35">
      <c r="A22" t="s">
        <v>840</v>
      </c>
      <c r="B22">
        <v>10000</v>
      </c>
      <c r="C22">
        <v>10000</v>
      </c>
      <c r="D22" s="2">
        <v>45754</v>
      </c>
      <c r="E22" t="s">
        <v>116</v>
      </c>
      <c r="F22" t="s">
        <v>841</v>
      </c>
      <c r="G22" t="s">
        <v>842</v>
      </c>
      <c r="I22">
        <v>1</v>
      </c>
      <c r="J22" t="s">
        <v>183</v>
      </c>
      <c r="K22" t="s">
        <v>152</v>
      </c>
      <c r="L22" t="s">
        <v>153</v>
      </c>
      <c r="M22" s="3">
        <v>18000</v>
      </c>
      <c r="P22" s="2">
        <v>45750</v>
      </c>
      <c r="R22">
        <v>12</v>
      </c>
      <c r="S22" s="3">
        <v>216000</v>
      </c>
      <c r="T22" t="s">
        <v>65</v>
      </c>
      <c r="U22">
        <v>80256230001</v>
      </c>
      <c r="V22">
        <v>0</v>
      </c>
      <c r="W22" s="3">
        <v>216000</v>
      </c>
      <c r="X22">
        <v>0</v>
      </c>
      <c r="Y22">
        <v>0</v>
      </c>
      <c r="Z22">
        <v>0</v>
      </c>
      <c r="AA22">
        <v>0</v>
      </c>
      <c r="AD22">
        <v>0</v>
      </c>
      <c r="AM22">
        <v>8025623</v>
      </c>
      <c r="AN22" t="s">
        <v>162</v>
      </c>
      <c r="AP22">
        <v>0</v>
      </c>
      <c r="AQ22">
        <v>0</v>
      </c>
      <c r="AR22">
        <v>0</v>
      </c>
      <c r="AS22">
        <v>0</v>
      </c>
      <c r="AT22">
        <v>0</v>
      </c>
      <c r="AU22">
        <v>0</v>
      </c>
      <c r="AY22" t="s">
        <v>63</v>
      </c>
      <c r="AZ22" t="s">
        <v>4504</v>
      </c>
      <c r="BA22">
        <v>0</v>
      </c>
      <c r="BC22" t="s">
        <v>162</v>
      </c>
      <c r="BF22" t="s">
        <v>844</v>
      </c>
    </row>
    <row r="23" spans="1:58" x14ac:dyDescent="0.35">
      <c r="A23" t="s">
        <v>845</v>
      </c>
      <c r="B23">
        <v>10000</v>
      </c>
      <c r="C23">
        <v>20000</v>
      </c>
      <c r="D23" s="2">
        <v>45754</v>
      </c>
      <c r="E23" t="s">
        <v>59</v>
      </c>
      <c r="F23" t="s">
        <v>846</v>
      </c>
      <c r="G23">
        <v>10620258037</v>
      </c>
      <c r="I23">
        <v>2</v>
      </c>
      <c r="J23" t="s">
        <v>183</v>
      </c>
      <c r="K23">
        <v>77</v>
      </c>
      <c r="L23" t="s">
        <v>192</v>
      </c>
      <c r="M23" s="3">
        <v>1410</v>
      </c>
      <c r="P23" s="2">
        <v>45750</v>
      </c>
      <c r="R23">
        <v>66</v>
      </c>
      <c r="S23" s="3">
        <v>93060</v>
      </c>
      <c r="T23" t="s">
        <v>65</v>
      </c>
      <c r="U23" t="s">
        <v>847</v>
      </c>
      <c r="V23">
        <v>0</v>
      </c>
      <c r="W23" s="3">
        <v>80000</v>
      </c>
      <c r="X23" s="3">
        <v>13060</v>
      </c>
      <c r="Y23">
        <v>0</v>
      </c>
      <c r="Z23">
        <v>0</v>
      </c>
      <c r="AA23">
        <v>0</v>
      </c>
      <c r="AD23">
        <v>0</v>
      </c>
      <c r="AM23" t="s">
        <v>848</v>
      </c>
      <c r="AN23" t="s">
        <v>108</v>
      </c>
      <c r="AP23">
        <v>0</v>
      </c>
      <c r="AQ23">
        <v>0</v>
      </c>
      <c r="AR23">
        <v>0</v>
      </c>
      <c r="AS23">
        <v>0</v>
      </c>
      <c r="AT23">
        <v>0</v>
      </c>
      <c r="AU23">
        <v>0</v>
      </c>
      <c r="AY23" t="s">
        <v>63</v>
      </c>
      <c r="AZ23" t="s">
        <v>4505</v>
      </c>
      <c r="BA23">
        <v>0</v>
      </c>
      <c r="BC23" t="s">
        <v>108</v>
      </c>
      <c r="BF23" t="s">
        <v>849</v>
      </c>
    </row>
    <row r="24" spans="1:58" x14ac:dyDescent="0.35">
      <c r="A24" t="s">
        <v>850</v>
      </c>
      <c r="B24">
        <v>10000</v>
      </c>
      <c r="C24">
        <v>50000</v>
      </c>
      <c r="D24" s="2">
        <v>45751</v>
      </c>
      <c r="E24" t="s">
        <v>59</v>
      </c>
      <c r="F24" t="s">
        <v>851</v>
      </c>
      <c r="G24" t="s">
        <v>852</v>
      </c>
      <c r="I24">
        <v>2</v>
      </c>
      <c r="J24" t="s">
        <v>183</v>
      </c>
      <c r="K24">
        <v>77</v>
      </c>
      <c r="L24" t="s">
        <v>192</v>
      </c>
      <c r="M24" s="3">
        <v>2728</v>
      </c>
      <c r="P24" s="2">
        <v>45750</v>
      </c>
      <c r="R24">
        <v>66</v>
      </c>
      <c r="S24" s="3">
        <v>180048</v>
      </c>
      <c r="T24" t="s">
        <v>65</v>
      </c>
      <c r="U24" t="s">
        <v>853</v>
      </c>
      <c r="V24">
        <v>0</v>
      </c>
      <c r="W24" s="3">
        <v>99320</v>
      </c>
      <c r="X24" s="3">
        <v>80728</v>
      </c>
      <c r="Y24">
        <v>0</v>
      </c>
      <c r="Z24">
        <v>0</v>
      </c>
      <c r="AA24">
        <v>0</v>
      </c>
      <c r="AD24">
        <v>0</v>
      </c>
      <c r="AM24" t="s">
        <v>854</v>
      </c>
      <c r="AN24" t="s">
        <v>108</v>
      </c>
      <c r="AP24">
        <v>0</v>
      </c>
      <c r="AQ24">
        <v>0</v>
      </c>
      <c r="AR24">
        <v>0</v>
      </c>
      <c r="AS24">
        <v>0</v>
      </c>
      <c r="AT24">
        <v>0</v>
      </c>
      <c r="AU24">
        <v>0</v>
      </c>
      <c r="AY24" t="s">
        <v>63</v>
      </c>
      <c r="AZ24" t="s">
        <v>4506</v>
      </c>
      <c r="BA24">
        <v>0</v>
      </c>
      <c r="BC24" t="s">
        <v>108</v>
      </c>
      <c r="BF24" t="s">
        <v>855</v>
      </c>
    </row>
    <row r="25" spans="1:58" x14ac:dyDescent="0.35">
      <c r="A25" t="s">
        <v>856</v>
      </c>
      <c r="B25">
        <v>10000</v>
      </c>
      <c r="C25">
        <v>20000</v>
      </c>
      <c r="D25" s="2">
        <v>45750</v>
      </c>
      <c r="E25" t="s">
        <v>59</v>
      </c>
      <c r="F25" t="s">
        <v>857</v>
      </c>
      <c r="G25" t="s">
        <v>858</v>
      </c>
      <c r="I25">
        <v>1</v>
      </c>
      <c r="J25" t="s">
        <v>183</v>
      </c>
      <c r="K25">
        <v>94</v>
      </c>
      <c r="L25" t="s">
        <v>81</v>
      </c>
      <c r="M25" s="3">
        <v>5000</v>
      </c>
      <c r="P25" s="2">
        <v>45750</v>
      </c>
      <c r="R25">
        <v>4</v>
      </c>
      <c r="S25" s="3">
        <v>20000</v>
      </c>
      <c r="T25" t="s">
        <v>65</v>
      </c>
      <c r="U25" t="s">
        <v>472</v>
      </c>
      <c r="V25">
        <v>0</v>
      </c>
      <c r="W25" s="3">
        <v>20000</v>
      </c>
      <c r="X25">
        <v>0</v>
      </c>
      <c r="Y25">
        <v>0</v>
      </c>
      <c r="Z25">
        <v>0</v>
      </c>
      <c r="AA25">
        <v>0</v>
      </c>
      <c r="AD25">
        <v>0</v>
      </c>
      <c r="AM25" t="s">
        <v>473</v>
      </c>
      <c r="AN25" t="s">
        <v>84</v>
      </c>
      <c r="AP25">
        <v>0</v>
      </c>
      <c r="AQ25">
        <v>0</v>
      </c>
      <c r="AR25">
        <v>0</v>
      </c>
      <c r="AS25">
        <v>0</v>
      </c>
      <c r="AT25">
        <v>0</v>
      </c>
      <c r="AU25">
        <v>0</v>
      </c>
      <c r="AY25" t="s">
        <v>63</v>
      </c>
      <c r="AZ25" t="s">
        <v>4507</v>
      </c>
      <c r="BA25">
        <v>0</v>
      </c>
      <c r="BC25" t="s">
        <v>84</v>
      </c>
      <c r="BF25" t="s">
        <v>859</v>
      </c>
    </row>
    <row r="26" spans="1:58" x14ac:dyDescent="0.35">
      <c r="A26" t="s">
        <v>724</v>
      </c>
      <c r="B26">
        <v>10000</v>
      </c>
      <c r="C26">
        <v>20000</v>
      </c>
      <c r="D26" s="2">
        <v>45750</v>
      </c>
      <c r="E26" t="s">
        <v>59</v>
      </c>
      <c r="F26" t="s">
        <v>725</v>
      </c>
      <c r="G26" t="s">
        <v>726</v>
      </c>
      <c r="I26">
        <v>2</v>
      </c>
      <c r="J26" t="s">
        <v>183</v>
      </c>
      <c r="K26">
        <v>86</v>
      </c>
      <c r="L26" t="s">
        <v>433</v>
      </c>
      <c r="M26" s="3">
        <v>2500</v>
      </c>
      <c r="P26" s="2">
        <v>45750</v>
      </c>
      <c r="R26">
        <v>12</v>
      </c>
      <c r="S26" s="3">
        <v>30000</v>
      </c>
      <c r="T26" t="s">
        <v>65</v>
      </c>
      <c r="U26" t="s">
        <v>727</v>
      </c>
      <c r="V26">
        <v>0</v>
      </c>
      <c r="W26" s="3">
        <v>30000</v>
      </c>
      <c r="X26">
        <v>0</v>
      </c>
      <c r="Y26">
        <v>0</v>
      </c>
      <c r="Z26">
        <v>0</v>
      </c>
      <c r="AA26">
        <v>0</v>
      </c>
      <c r="AD26">
        <v>0</v>
      </c>
      <c r="AM26" t="s">
        <v>728</v>
      </c>
      <c r="AN26" t="s">
        <v>729</v>
      </c>
      <c r="AP26">
        <v>0</v>
      </c>
      <c r="AQ26">
        <v>0</v>
      </c>
      <c r="AR26">
        <v>0</v>
      </c>
      <c r="AS26">
        <v>0</v>
      </c>
      <c r="AT26">
        <v>0</v>
      </c>
      <c r="AU26">
        <v>0</v>
      </c>
      <c r="AY26" t="s">
        <v>63</v>
      </c>
      <c r="AZ26" t="s">
        <v>730</v>
      </c>
      <c r="BA26">
        <v>0</v>
      </c>
      <c r="BC26" t="s">
        <v>729</v>
      </c>
      <c r="BF26" t="s">
        <v>731</v>
      </c>
    </row>
    <row r="27" spans="1:58" x14ac:dyDescent="0.35">
      <c r="A27" t="s">
        <v>1102</v>
      </c>
      <c r="B27">
        <v>10000</v>
      </c>
      <c r="C27">
        <v>10000</v>
      </c>
      <c r="D27" s="2">
        <v>45751</v>
      </c>
      <c r="E27" t="s">
        <v>59</v>
      </c>
      <c r="F27" t="s">
        <v>836</v>
      </c>
      <c r="G27" t="s">
        <v>1103</v>
      </c>
      <c r="I27">
        <v>1</v>
      </c>
      <c r="J27" t="s">
        <v>183</v>
      </c>
      <c r="K27">
        <v>60</v>
      </c>
      <c r="L27" t="s">
        <v>222</v>
      </c>
      <c r="M27">
        <v>50</v>
      </c>
      <c r="P27" s="2">
        <v>45750</v>
      </c>
      <c r="R27">
        <v>5</v>
      </c>
      <c r="S27">
        <v>250</v>
      </c>
      <c r="T27" t="s">
        <v>65</v>
      </c>
      <c r="U27" t="s">
        <v>1104</v>
      </c>
      <c r="V27">
        <v>0</v>
      </c>
      <c r="W27">
        <v>250</v>
      </c>
      <c r="X27">
        <v>0</v>
      </c>
      <c r="Y27">
        <v>0</v>
      </c>
      <c r="Z27">
        <v>0</v>
      </c>
      <c r="AA27">
        <v>0</v>
      </c>
      <c r="AD27">
        <v>0</v>
      </c>
      <c r="AM27" t="s">
        <v>1105</v>
      </c>
      <c r="AN27" t="s">
        <v>68</v>
      </c>
      <c r="AP27">
        <v>0</v>
      </c>
      <c r="AQ27">
        <v>0</v>
      </c>
      <c r="AR27">
        <v>0</v>
      </c>
      <c r="AS27">
        <v>0</v>
      </c>
      <c r="AT27">
        <v>0</v>
      </c>
      <c r="AU27">
        <v>0</v>
      </c>
      <c r="AY27" t="s">
        <v>63</v>
      </c>
      <c r="AZ27" t="s">
        <v>1106</v>
      </c>
      <c r="BA27">
        <v>0</v>
      </c>
      <c r="BC27" t="s">
        <v>68</v>
      </c>
      <c r="BF27" t="s">
        <v>1107</v>
      </c>
    </row>
    <row r="28" spans="1:58" x14ac:dyDescent="0.35">
      <c r="A28" t="s">
        <v>1108</v>
      </c>
      <c r="B28">
        <v>10000</v>
      </c>
      <c r="C28">
        <v>10000</v>
      </c>
      <c r="D28" s="2">
        <v>45751</v>
      </c>
      <c r="E28" t="s">
        <v>59</v>
      </c>
      <c r="F28" t="s">
        <v>836</v>
      </c>
      <c r="G28" t="s">
        <v>1103</v>
      </c>
      <c r="I28">
        <v>1</v>
      </c>
      <c r="J28" t="s">
        <v>183</v>
      </c>
      <c r="K28">
        <v>60</v>
      </c>
      <c r="L28" t="s">
        <v>222</v>
      </c>
      <c r="M28">
        <v>50</v>
      </c>
      <c r="P28" s="2">
        <v>45750</v>
      </c>
      <c r="R28">
        <v>5</v>
      </c>
      <c r="S28">
        <v>250</v>
      </c>
      <c r="T28" t="s">
        <v>65</v>
      </c>
      <c r="U28" t="s">
        <v>1109</v>
      </c>
      <c r="V28">
        <v>0</v>
      </c>
      <c r="W28">
        <v>250</v>
      </c>
      <c r="X28">
        <v>0</v>
      </c>
      <c r="Y28">
        <v>0</v>
      </c>
      <c r="Z28">
        <v>0</v>
      </c>
      <c r="AA28">
        <v>0</v>
      </c>
      <c r="AD28">
        <v>0</v>
      </c>
      <c r="AM28" t="s">
        <v>1110</v>
      </c>
      <c r="AN28" t="s">
        <v>68</v>
      </c>
      <c r="AP28">
        <v>0</v>
      </c>
      <c r="AQ28">
        <v>0</v>
      </c>
      <c r="AR28">
        <v>0</v>
      </c>
      <c r="AS28">
        <v>0</v>
      </c>
      <c r="AT28">
        <v>0</v>
      </c>
      <c r="AU28">
        <v>0</v>
      </c>
      <c r="AY28" t="s">
        <v>63</v>
      </c>
      <c r="AZ28" t="s">
        <v>1111</v>
      </c>
      <c r="BA28">
        <v>0</v>
      </c>
      <c r="BC28" t="s">
        <v>68</v>
      </c>
      <c r="BF28" t="s">
        <v>1107</v>
      </c>
    </row>
    <row r="29" spans="1:58" x14ac:dyDescent="0.35">
      <c r="A29" t="s">
        <v>860</v>
      </c>
      <c r="B29">
        <v>10000</v>
      </c>
      <c r="C29">
        <v>10000</v>
      </c>
      <c r="D29" s="2">
        <v>45754</v>
      </c>
      <c r="E29" t="s">
        <v>116</v>
      </c>
      <c r="F29" t="s">
        <v>861</v>
      </c>
      <c r="G29" t="s">
        <v>862</v>
      </c>
      <c r="I29">
        <v>1</v>
      </c>
      <c r="J29" t="s">
        <v>183</v>
      </c>
      <c r="K29">
        <v>29</v>
      </c>
      <c r="L29" t="s">
        <v>648</v>
      </c>
      <c r="M29" s="3">
        <v>24000</v>
      </c>
      <c r="P29" s="2">
        <v>45750</v>
      </c>
      <c r="R29">
        <v>2</v>
      </c>
      <c r="S29" s="3">
        <v>48000</v>
      </c>
      <c r="T29" t="s">
        <v>65</v>
      </c>
      <c r="U29" t="s">
        <v>649</v>
      </c>
      <c r="V29">
        <v>0</v>
      </c>
      <c r="W29" s="3">
        <v>48000</v>
      </c>
      <c r="X29">
        <v>0</v>
      </c>
      <c r="Y29">
        <v>0</v>
      </c>
      <c r="Z29">
        <v>0</v>
      </c>
      <c r="AA29">
        <v>0</v>
      </c>
      <c r="AD29">
        <v>0</v>
      </c>
      <c r="AM29" t="s">
        <v>650</v>
      </c>
      <c r="AN29" t="s">
        <v>275</v>
      </c>
      <c r="AP29">
        <v>0</v>
      </c>
      <c r="AQ29">
        <v>0</v>
      </c>
      <c r="AR29">
        <v>0</v>
      </c>
      <c r="AS29">
        <v>0</v>
      </c>
      <c r="AT29">
        <v>0</v>
      </c>
      <c r="AU29">
        <v>0</v>
      </c>
      <c r="AY29" t="s">
        <v>63</v>
      </c>
      <c r="AZ29" t="s">
        <v>4508</v>
      </c>
      <c r="BA29">
        <v>0</v>
      </c>
      <c r="BC29" t="s">
        <v>275</v>
      </c>
      <c r="BF29" t="s">
        <v>864</v>
      </c>
    </row>
    <row r="30" spans="1:58" x14ac:dyDescent="0.35">
      <c r="A30" t="s">
        <v>865</v>
      </c>
      <c r="B30">
        <v>10000</v>
      </c>
      <c r="C30">
        <v>10000</v>
      </c>
      <c r="D30" s="2">
        <v>45756</v>
      </c>
      <c r="E30" t="s">
        <v>59</v>
      </c>
      <c r="F30" s="4">
        <v>0.44246527777777778</v>
      </c>
      <c r="G30" t="s">
        <v>866</v>
      </c>
      <c r="I30">
        <v>1</v>
      </c>
      <c r="J30" t="s">
        <v>183</v>
      </c>
      <c r="K30">
        <v>70</v>
      </c>
      <c r="L30" t="s">
        <v>272</v>
      </c>
      <c r="M30" s="3">
        <v>60000</v>
      </c>
      <c r="P30" s="2">
        <v>45750</v>
      </c>
      <c r="R30">
        <v>2</v>
      </c>
      <c r="S30" s="3">
        <v>120000</v>
      </c>
      <c r="T30" t="s">
        <v>65</v>
      </c>
      <c r="U30" t="s">
        <v>273</v>
      </c>
      <c r="V30">
        <v>0</v>
      </c>
      <c r="W30" s="3">
        <v>120000</v>
      </c>
      <c r="X30">
        <v>0</v>
      </c>
      <c r="Y30">
        <v>0</v>
      </c>
      <c r="Z30">
        <v>0</v>
      </c>
      <c r="AA30">
        <v>0</v>
      </c>
      <c r="AD30">
        <v>0</v>
      </c>
      <c r="AM30" t="s">
        <v>274</v>
      </c>
      <c r="AN30" t="s">
        <v>275</v>
      </c>
      <c r="AP30">
        <v>0</v>
      </c>
      <c r="AQ30">
        <v>0</v>
      </c>
      <c r="AR30">
        <v>0</v>
      </c>
      <c r="AS30">
        <v>0</v>
      </c>
      <c r="AT30">
        <v>0</v>
      </c>
      <c r="AU30">
        <v>0</v>
      </c>
      <c r="AY30" t="s">
        <v>63</v>
      </c>
      <c r="AZ30" t="s">
        <v>4509</v>
      </c>
      <c r="BA30">
        <v>0</v>
      </c>
      <c r="BC30" t="s">
        <v>275</v>
      </c>
      <c r="BF30" t="s">
        <v>867</v>
      </c>
    </row>
    <row r="31" spans="1:58" x14ac:dyDescent="0.35">
      <c r="A31" t="s">
        <v>1112</v>
      </c>
      <c r="B31">
        <v>10000</v>
      </c>
      <c r="C31">
        <v>20000</v>
      </c>
      <c r="D31" s="2">
        <v>45750</v>
      </c>
      <c r="E31" t="s">
        <v>59</v>
      </c>
      <c r="F31" t="s">
        <v>1113</v>
      </c>
      <c r="G31" t="s">
        <v>570</v>
      </c>
      <c r="I31">
        <v>1</v>
      </c>
      <c r="J31" t="s">
        <v>183</v>
      </c>
      <c r="K31">
        <v>59</v>
      </c>
      <c r="L31" t="s">
        <v>73</v>
      </c>
      <c r="M31" s="3">
        <v>1000</v>
      </c>
      <c r="P31" s="2">
        <v>45750</v>
      </c>
      <c r="R31">
        <v>6</v>
      </c>
      <c r="S31" s="3">
        <v>6000</v>
      </c>
      <c r="T31" t="s">
        <v>65</v>
      </c>
      <c r="U31" t="s">
        <v>1114</v>
      </c>
      <c r="V31">
        <v>0</v>
      </c>
      <c r="W31" s="3">
        <v>6000</v>
      </c>
      <c r="X31">
        <v>0</v>
      </c>
      <c r="Y31">
        <v>0</v>
      </c>
      <c r="Z31">
        <v>0</v>
      </c>
      <c r="AA31">
        <v>0</v>
      </c>
      <c r="AD31">
        <v>0</v>
      </c>
      <c r="AM31" t="s">
        <v>1115</v>
      </c>
      <c r="AN31" t="s">
        <v>571</v>
      </c>
      <c r="AP31">
        <v>0</v>
      </c>
      <c r="AQ31">
        <v>0</v>
      </c>
      <c r="AR31">
        <v>0</v>
      </c>
      <c r="AS31">
        <v>0</v>
      </c>
      <c r="AT31">
        <v>0</v>
      </c>
      <c r="AU31">
        <v>0</v>
      </c>
      <c r="AY31" t="s">
        <v>63</v>
      </c>
      <c r="AZ31" t="s">
        <v>1116</v>
      </c>
      <c r="BA31">
        <v>0</v>
      </c>
      <c r="BC31" t="s">
        <v>571</v>
      </c>
      <c r="BF31" t="s">
        <v>1117</v>
      </c>
    </row>
    <row r="32" spans="1:58" x14ac:dyDescent="0.35">
      <c r="A32" t="s">
        <v>1112</v>
      </c>
      <c r="B32">
        <v>20000</v>
      </c>
      <c r="C32">
        <v>10000</v>
      </c>
      <c r="D32" s="2">
        <v>45750</v>
      </c>
      <c r="E32" t="s">
        <v>59</v>
      </c>
      <c r="F32" t="s">
        <v>1113</v>
      </c>
      <c r="G32" t="s">
        <v>570</v>
      </c>
      <c r="I32">
        <v>1</v>
      </c>
      <c r="J32" t="s">
        <v>183</v>
      </c>
      <c r="K32">
        <v>59</v>
      </c>
      <c r="L32" t="s">
        <v>73</v>
      </c>
      <c r="M32" s="3">
        <v>1000</v>
      </c>
      <c r="P32" s="2">
        <v>45750</v>
      </c>
      <c r="R32">
        <v>6</v>
      </c>
      <c r="S32" s="3">
        <v>6000</v>
      </c>
      <c r="T32" t="s">
        <v>65</v>
      </c>
      <c r="U32" t="s">
        <v>1114</v>
      </c>
      <c r="V32">
        <v>0</v>
      </c>
      <c r="W32" s="3">
        <v>6000</v>
      </c>
      <c r="X32">
        <v>0</v>
      </c>
      <c r="Y32">
        <v>0</v>
      </c>
      <c r="Z32">
        <v>0</v>
      </c>
      <c r="AA32">
        <v>0</v>
      </c>
      <c r="AD32">
        <v>0</v>
      </c>
      <c r="AM32" t="s">
        <v>1115</v>
      </c>
      <c r="AN32" t="s">
        <v>571</v>
      </c>
      <c r="AP32">
        <v>0</v>
      </c>
      <c r="AQ32">
        <v>0</v>
      </c>
      <c r="AR32">
        <v>0</v>
      </c>
      <c r="AS32">
        <v>0</v>
      </c>
      <c r="AT32">
        <v>0</v>
      </c>
      <c r="AU32">
        <v>0</v>
      </c>
      <c r="AY32" t="s">
        <v>63</v>
      </c>
      <c r="AZ32" t="s">
        <v>1116</v>
      </c>
      <c r="BA32">
        <v>0</v>
      </c>
      <c r="BC32" t="s">
        <v>571</v>
      </c>
      <c r="BF32" t="s">
        <v>1117</v>
      </c>
    </row>
    <row r="33" spans="1:58" x14ac:dyDescent="0.35">
      <c r="A33" t="s">
        <v>1118</v>
      </c>
      <c r="B33">
        <v>10000</v>
      </c>
      <c r="C33">
        <v>10000</v>
      </c>
      <c r="D33" s="2">
        <v>45751</v>
      </c>
      <c r="E33" t="s">
        <v>59</v>
      </c>
      <c r="F33" t="s">
        <v>482</v>
      </c>
      <c r="G33" t="s">
        <v>570</v>
      </c>
      <c r="I33">
        <v>1</v>
      </c>
      <c r="J33" t="s">
        <v>183</v>
      </c>
      <c r="K33">
        <v>59</v>
      </c>
      <c r="L33" t="s">
        <v>73</v>
      </c>
      <c r="M33" s="3">
        <v>5000</v>
      </c>
      <c r="P33" s="2">
        <v>45750</v>
      </c>
      <c r="R33">
        <v>6</v>
      </c>
      <c r="S33" s="3">
        <v>30000</v>
      </c>
      <c r="T33" t="s">
        <v>65</v>
      </c>
      <c r="U33" t="s">
        <v>1069</v>
      </c>
      <c r="V33">
        <v>0</v>
      </c>
      <c r="W33" s="3">
        <v>30000</v>
      </c>
      <c r="X33">
        <v>0</v>
      </c>
      <c r="Y33">
        <v>0</v>
      </c>
      <c r="Z33">
        <v>0</v>
      </c>
      <c r="AA33">
        <v>0</v>
      </c>
      <c r="AD33">
        <v>0</v>
      </c>
      <c r="AM33" t="s">
        <v>1070</v>
      </c>
      <c r="AN33" t="s">
        <v>571</v>
      </c>
      <c r="AP33">
        <v>0</v>
      </c>
      <c r="AQ33">
        <v>0</v>
      </c>
      <c r="AR33">
        <v>0</v>
      </c>
      <c r="AS33">
        <v>0</v>
      </c>
      <c r="AT33">
        <v>0</v>
      </c>
      <c r="AU33">
        <v>0</v>
      </c>
      <c r="AY33" t="s">
        <v>63</v>
      </c>
      <c r="AZ33" t="s">
        <v>1119</v>
      </c>
      <c r="BA33">
        <v>0</v>
      </c>
      <c r="BC33" t="s">
        <v>571</v>
      </c>
      <c r="BF33" t="s">
        <v>1120</v>
      </c>
    </row>
    <row r="34" spans="1:58" x14ac:dyDescent="0.35">
      <c r="A34" t="s">
        <v>771</v>
      </c>
      <c r="B34">
        <v>10000</v>
      </c>
      <c r="C34">
        <v>20000</v>
      </c>
      <c r="D34" s="2">
        <v>45751</v>
      </c>
      <c r="E34" t="s">
        <v>59</v>
      </c>
      <c r="F34" t="s">
        <v>772</v>
      </c>
      <c r="G34" t="s">
        <v>726</v>
      </c>
      <c r="I34">
        <v>2</v>
      </c>
      <c r="J34" t="s">
        <v>183</v>
      </c>
      <c r="K34">
        <v>86</v>
      </c>
      <c r="L34" t="s">
        <v>433</v>
      </c>
      <c r="M34" s="3">
        <v>7000</v>
      </c>
      <c r="P34" s="2">
        <v>45750</v>
      </c>
      <c r="R34">
        <v>12</v>
      </c>
      <c r="S34" s="3">
        <v>84000</v>
      </c>
      <c r="T34" t="s">
        <v>65</v>
      </c>
      <c r="U34" t="s">
        <v>727</v>
      </c>
      <c r="V34">
        <v>0</v>
      </c>
      <c r="W34" s="3">
        <v>84000</v>
      </c>
      <c r="X34">
        <v>0</v>
      </c>
      <c r="Y34">
        <v>0</v>
      </c>
      <c r="Z34">
        <v>0</v>
      </c>
      <c r="AA34">
        <v>0</v>
      </c>
      <c r="AD34">
        <v>0</v>
      </c>
      <c r="AM34" t="s">
        <v>728</v>
      </c>
      <c r="AN34" t="s">
        <v>729</v>
      </c>
      <c r="AP34">
        <v>0</v>
      </c>
      <c r="AQ34">
        <v>0</v>
      </c>
      <c r="AR34">
        <v>0</v>
      </c>
      <c r="AS34">
        <v>0</v>
      </c>
      <c r="AT34">
        <v>0</v>
      </c>
      <c r="AU34">
        <v>0</v>
      </c>
      <c r="AY34" t="s">
        <v>63</v>
      </c>
      <c r="AZ34" t="s">
        <v>773</v>
      </c>
      <c r="BA34">
        <v>0</v>
      </c>
      <c r="BC34" t="s">
        <v>729</v>
      </c>
      <c r="BF34" t="s">
        <v>774</v>
      </c>
    </row>
    <row r="35" spans="1:58" x14ac:dyDescent="0.35">
      <c r="A35" t="s">
        <v>868</v>
      </c>
      <c r="B35">
        <v>10000</v>
      </c>
      <c r="C35">
        <v>10000</v>
      </c>
      <c r="D35" s="2">
        <v>45751</v>
      </c>
      <c r="E35" t="s">
        <v>59</v>
      </c>
      <c r="F35" t="s">
        <v>678</v>
      </c>
      <c r="G35" t="s">
        <v>159</v>
      </c>
      <c r="I35">
        <v>1</v>
      </c>
      <c r="J35" t="s">
        <v>183</v>
      </c>
      <c r="K35">
        <v>72</v>
      </c>
      <c r="L35" t="s">
        <v>869</v>
      </c>
      <c r="M35" s="3">
        <v>2500</v>
      </c>
      <c r="P35" s="2">
        <v>45750</v>
      </c>
      <c r="R35">
        <v>6</v>
      </c>
      <c r="S35" s="3">
        <v>15000</v>
      </c>
      <c r="T35" t="s">
        <v>65</v>
      </c>
      <c r="U35">
        <v>80834720001</v>
      </c>
      <c r="V35">
        <v>0</v>
      </c>
      <c r="W35" s="3">
        <v>10000</v>
      </c>
      <c r="X35" s="3">
        <v>5000</v>
      </c>
      <c r="Y35">
        <v>0</v>
      </c>
      <c r="Z35">
        <v>0</v>
      </c>
      <c r="AA35">
        <v>0</v>
      </c>
      <c r="AD35">
        <v>0</v>
      </c>
      <c r="AM35">
        <v>8083472</v>
      </c>
      <c r="AN35" t="s">
        <v>162</v>
      </c>
      <c r="AP35">
        <v>0</v>
      </c>
      <c r="AQ35">
        <v>0</v>
      </c>
      <c r="AR35">
        <v>0</v>
      </c>
      <c r="AS35">
        <v>0</v>
      </c>
      <c r="AT35">
        <v>0</v>
      </c>
      <c r="AU35">
        <v>0</v>
      </c>
      <c r="AY35" t="s">
        <v>63</v>
      </c>
      <c r="AZ35" t="s">
        <v>4510</v>
      </c>
      <c r="BA35">
        <v>0</v>
      </c>
      <c r="BC35" t="s">
        <v>162</v>
      </c>
      <c r="BF35" t="s">
        <v>870</v>
      </c>
    </row>
    <row r="36" spans="1:58" x14ac:dyDescent="0.35">
      <c r="A36" t="s">
        <v>871</v>
      </c>
      <c r="B36">
        <v>10000</v>
      </c>
      <c r="C36">
        <v>10000</v>
      </c>
      <c r="D36" s="2">
        <v>45756</v>
      </c>
      <c r="E36" t="s">
        <v>59</v>
      </c>
      <c r="F36" t="s">
        <v>872</v>
      </c>
      <c r="G36" t="s">
        <v>159</v>
      </c>
      <c r="I36">
        <v>1</v>
      </c>
      <c r="J36" t="s">
        <v>183</v>
      </c>
      <c r="K36">
        <v>72</v>
      </c>
      <c r="L36" t="s">
        <v>869</v>
      </c>
      <c r="M36" s="3">
        <v>1750</v>
      </c>
      <c r="P36" s="2">
        <v>45750</v>
      </c>
      <c r="R36">
        <v>4</v>
      </c>
      <c r="S36" s="3">
        <v>7000</v>
      </c>
      <c r="T36" t="s">
        <v>65</v>
      </c>
      <c r="U36">
        <v>80834730001</v>
      </c>
      <c r="V36">
        <v>0</v>
      </c>
      <c r="W36" s="3">
        <v>5000</v>
      </c>
      <c r="X36" s="3">
        <v>2000</v>
      </c>
      <c r="Y36">
        <v>0</v>
      </c>
      <c r="Z36">
        <v>0</v>
      </c>
      <c r="AA36">
        <v>0</v>
      </c>
      <c r="AD36">
        <v>0</v>
      </c>
      <c r="AM36">
        <v>8083473</v>
      </c>
      <c r="AN36" t="s">
        <v>162</v>
      </c>
      <c r="AP36">
        <v>0</v>
      </c>
      <c r="AQ36">
        <v>0</v>
      </c>
      <c r="AR36">
        <v>0</v>
      </c>
      <c r="AS36">
        <v>0</v>
      </c>
      <c r="AT36">
        <v>0</v>
      </c>
      <c r="AU36">
        <v>0</v>
      </c>
      <c r="AY36" t="s">
        <v>63</v>
      </c>
      <c r="AZ36" t="s">
        <v>4511</v>
      </c>
      <c r="BA36">
        <v>0</v>
      </c>
      <c r="BC36" t="s">
        <v>162</v>
      </c>
      <c r="BF36" t="s">
        <v>870</v>
      </c>
    </row>
    <row r="37" spans="1:58" x14ac:dyDescent="0.35">
      <c r="A37" t="s">
        <v>1121</v>
      </c>
      <c r="B37">
        <v>10000</v>
      </c>
      <c r="C37">
        <v>10000</v>
      </c>
      <c r="D37" s="2">
        <v>45751</v>
      </c>
      <c r="E37" t="s">
        <v>59</v>
      </c>
      <c r="F37" t="s">
        <v>1122</v>
      </c>
      <c r="G37" t="s">
        <v>351</v>
      </c>
      <c r="I37">
        <v>1</v>
      </c>
      <c r="J37" t="s">
        <v>183</v>
      </c>
      <c r="K37">
        <v>65</v>
      </c>
      <c r="L37" t="s">
        <v>340</v>
      </c>
      <c r="M37" s="3">
        <v>6667</v>
      </c>
      <c r="P37" s="2">
        <v>45750</v>
      </c>
      <c r="R37">
        <v>3</v>
      </c>
      <c r="S37" s="3">
        <v>20001</v>
      </c>
      <c r="T37" t="s">
        <v>65</v>
      </c>
      <c r="U37" t="s">
        <v>1123</v>
      </c>
      <c r="V37">
        <v>0</v>
      </c>
      <c r="W37" s="3">
        <v>20000</v>
      </c>
      <c r="X37">
        <v>1</v>
      </c>
      <c r="Y37">
        <v>0</v>
      </c>
      <c r="Z37">
        <v>0</v>
      </c>
      <c r="AA37">
        <v>0</v>
      </c>
      <c r="AD37">
        <v>0</v>
      </c>
      <c r="AM37" t="s">
        <v>1124</v>
      </c>
      <c r="AN37" t="s">
        <v>355</v>
      </c>
      <c r="AP37">
        <v>0</v>
      </c>
      <c r="AQ37">
        <v>0</v>
      </c>
      <c r="AR37">
        <v>0</v>
      </c>
      <c r="AS37">
        <v>0</v>
      </c>
      <c r="AT37">
        <v>0</v>
      </c>
      <c r="AU37">
        <v>0</v>
      </c>
      <c r="AY37" t="s">
        <v>63</v>
      </c>
      <c r="AZ37" t="s">
        <v>1125</v>
      </c>
      <c r="BA37">
        <v>0</v>
      </c>
      <c r="BC37" t="s">
        <v>355</v>
      </c>
      <c r="BF37" t="s">
        <v>1126</v>
      </c>
    </row>
    <row r="38" spans="1:58" x14ac:dyDescent="0.35">
      <c r="A38" t="s">
        <v>1127</v>
      </c>
      <c r="B38">
        <v>10000</v>
      </c>
      <c r="C38">
        <v>10000</v>
      </c>
      <c r="D38" s="2">
        <v>45750</v>
      </c>
      <c r="E38" t="s">
        <v>59</v>
      </c>
      <c r="F38" s="4">
        <v>0.42506944444444444</v>
      </c>
      <c r="G38" t="s">
        <v>351</v>
      </c>
      <c r="I38">
        <v>1</v>
      </c>
      <c r="J38" t="s">
        <v>183</v>
      </c>
      <c r="K38">
        <v>78</v>
      </c>
      <c r="L38" t="s">
        <v>216</v>
      </c>
      <c r="M38" s="3">
        <v>3000</v>
      </c>
      <c r="P38" s="2">
        <v>45750</v>
      </c>
      <c r="R38">
        <v>1</v>
      </c>
      <c r="S38" s="3">
        <v>3000</v>
      </c>
      <c r="T38" t="s">
        <v>65</v>
      </c>
      <c r="U38" t="s">
        <v>708</v>
      </c>
      <c r="V38">
        <v>0</v>
      </c>
      <c r="W38" s="3">
        <v>3000</v>
      </c>
      <c r="X38">
        <v>0</v>
      </c>
      <c r="Y38">
        <v>0</v>
      </c>
      <c r="Z38">
        <v>0</v>
      </c>
      <c r="AA38">
        <v>0</v>
      </c>
      <c r="AD38">
        <v>0</v>
      </c>
      <c r="AM38" t="s">
        <v>709</v>
      </c>
      <c r="AN38" t="s">
        <v>355</v>
      </c>
      <c r="AP38">
        <v>0</v>
      </c>
      <c r="AQ38">
        <v>0</v>
      </c>
      <c r="AR38">
        <v>0</v>
      </c>
      <c r="AS38">
        <v>0</v>
      </c>
      <c r="AT38">
        <v>0</v>
      </c>
      <c r="AU38">
        <v>0</v>
      </c>
      <c r="AY38" t="s">
        <v>63</v>
      </c>
      <c r="AZ38" t="s">
        <v>1128</v>
      </c>
      <c r="BA38">
        <v>0</v>
      </c>
      <c r="BC38" t="s">
        <v>355</v>
      </c>
      <c r="BF38" t="s">
        <v>357</v>
      </c>
    </row>
    <row r="39" spans="1:58" x14ac:dyDescent="0.35">
      <c r="A39" t="s">
        <v>1129</v>
      </c>
      <c r="B39">
        <v>10000</v>
      </c>
      <c r="C39">
        <v>10000</v>
      </c>
      <c r="D39" s="2">
        <v>45751</v>
      </c>
      <c r="E39" t="s">
        <v>59</v>
      </c>
      <c r="F39" t="s">
        <v>1130</v>
      </c>
      <c r="G39" t="s">
        <v>1131</v>
      </c>
      <c r="I39">
        <v>1</v>
      </c>
      <c r="J39" t="s">
        <v>183</v>
      </c>
      <c r="K39">
        <v>61</v>
      </c>
      <c r="L39" t="s">
        <v>209</v>
      </c>
      <c r="M39" s="3">
        <v>1000</v>
      </c>
      <c r="P39" s="2">
        <v>45750</v>
      </c>
      <c r="R39">
        <v>5</v>
      </c>
      <c r="S39" s="3">
        <v>5000</v>
      </c>
      <c r="T39" t="s">
        <v>65</v>
      </c>
      <c r="U39" t="s">
        <v>1132</v>
      </c>
      <c r="V39">
        <v>0</v>
      </c>
      <c r="W39" s="3">
        <v>5000</v>
      </c>
      <c r="X39">
        <v>0</v>
      </c>
      <c r="Y39">
        <v>0</v>
      </c>
      <c r="Z39">
        <v>0</v>
      </c>
      <c r="AA39">
        <v>0</v>
      </c>
      <c r="AD39">
        <v>0</v>
      </c>
      <c r="AM39" t="s">
        <v>1133</v>
      </c>
      <c r="AN39" t="s">
        <v>1134</v>
      </c>
      <c r="AP39">
        <v>0</v>
      </c>
      <c r="AQ39">
        <v>0</v>
      </c>
      <c r="AR39">
        <v>0</v>
      </c>
      <c r="AS39">
        <v>0</v>
      </c>
      <c r="AT39">
        <v>0</v>
      </c>
      <c r="AU39">
        <v>0</v>
      </c>
      <c r="AY39" t="s">
        <v>63</v>
      </c>
      <c r="AZ39" t="s">
        <v>1135</v>
      </c>
      <c r="BA39">
        <v>0</v>
      </c>
      <c r="BC39" t="s">
        <v>1134</v>
      </c>
      <c r="BF39" t="s">
        <v>1136</v>
      </c>
    </row>
    <row r="40" spans="1:58" x14ac:dyDescent="0.35">
      <c r="A40" t="s">
        <v>97</v>
      </c>
      <c r="B40">
        <v>10000</v>
      </c>
      <c r="C40">
        <v>20000</v>
      </c>
      <c r="D40" s="2">
        <v>45751</v>
      </c>
      <c r="E40" t="s">
        <v>59</v>
      </c>
      <c r="F40" t="s">
        <v>98</v>
      </c>
      <c r="G40">
        <v>10620258022</v>
      </c>
      <c r="I40">
        <v>2</v>
      </c>
      <c r="J40" t="s">
        <v>183</v>
      </c>
      <c r="K40">
        <v>77</v>
      </c>
      <c r="L40" t="s">
        <v>192</v>
      </c>
      <c r="M40">
        <v>130</v>
      </c>
      <c r="P40" s="2">
        <v>45750</v>
      </c>
      <c r="R40">
        <v>154</v>
      </c>
      <c r="S40" s="3">
        <v>20020</v>
      </c>
      <c r="T40" t="s">
        <v>65</v>
      </c>
      <c r="U40" t="s">
        <v>100</v>
      </c>
      <c r="V40">
        <v>0</v>
      </c>
      <c r="W40" s="3">
        <v>5000</v>
      </c>
      <c r="X40" s="3">
        <v>15020</v>
      </c>
      <c r="Y40">
        <v>0</v>
      </c>
      <c r="Z40">
        <v>0</v>
      </c>
      <c r="AA40">
        <v>0</v>
      </c>
      <c r="AD40">
        <v>0</v>
      </c>
      <c r="AM40" t="s">
        <v>101</v>
      </c>
      <c r="AN40" t="s">
        <v>95</v>
      </c>
      <c r="AP40">
        <v>0</v>
      </c>
      <c r="AQ40">
        <v>0</v>
      </c>
      <c r="AR40">
        <v>0</v>
      </c>
      <c r="AS40">
        <v>0</v>
      </c>
      <c r="AT40">
        <v>0</v>
      </c>
      <c r="AU40">
        <v>0</v>
      </c>
      <c r="AY40" t="s">
        <v>63</v>
      </c>
      <c r="AZ40" t="s">
        <v>4447</v>
      </c>
      <c r="BA40">
        <v>0</v>
      </c>
      <c r="BC40" t="s">
        <v>95</v>
      </c>
      <c r="BF40" t="s">
        <v>102</v>
      </c>
    </row>
    <row r="41" spans="1:58" x14ac:dyDescent="0.35">
      <c r="A41" t="s">
        <v>1137</v>
      </c>
      <c r="B41">
        <v>10000</v>
      </c>
      <c r="C41">
        <v>10000</v>
      </c>
      <c r="D41" s="2">
        <v>45750</v>
      </c>
      <c r="E41" t="s">
        <v>59</v>
      </c>
      <c r="F41" t="s">
        <v>930</v>
      </c>
      <c r="G41" t="s">
        <v>796</v>
      </c>
      <c r="I41">
        <v>1</v>
      </c>
      <c r="J41" t="s">
        <v>183</v>
      </c>
      <c r="K41">
        <v>22</v>
      </c>
      <c r="L41" t="s">
        <v>685</v>
      </c>
      <c r="M41" s="3">
        <v>5000</v>
      </c>
      <c r="P41" s="2">
        <v>45750</v>
      </c>
      <c r="R41">
        <v>2</v>
      </c>
      <c r="S41" s="3">
        <v>10000</v>
      </c>
      <c r="T41" t="s">
        <v>65</v>
      </c>
      <c r="U41" t="s">
        <v>931</v>
      </c>
      <c r="V41">
        <v>0</v>
      </c>
      <c r="W41" s="3">
        <v>10000</v>
      </c>
      <c r="X41">
        <v>0</v>
      </c>
      <c r="Y41">
        <v>0</v>
      </c>
      <c r="Z41">
        <v>0</v>
      </c>
      <c r="AA41">
        <v>0</v>
      </c>
      <c r="AD41">
        <v>0</v>
      </c>
      <c r="AM41" t="s">
        <v>932</v>
      </c>
      <c r="AN41" t="s">
        <v>622</v>
      </c>
      <c r="AP41">
        <v>0</v>
      </c>
      <c r="AQ41">
        <v>0</v>
      </c>
      <c r="AR41">
        <v>0</v>
      </c>
      <c r="AS41">
        <v>0</v>
      </c>
      <c r="AT41">
        <v>0</v>
      </c>
      <c r="AU41">
        <v>0</v>
      </c>
      <c r="AY41" t="s">
        <v>63</v>
      </c>
      <c r="AZ41" t="s">
        <v>1138</v>
      </c>
      <c r="BA41">
        <v>0</v>
      </c>
      <c r="BC41" t="s">
        <v>622</v>
      </c>
      <c r="BF41" t="s">
        <v>1139</v>
      </c>
    </row>
    <row r="42" spans="1:58" x14ac:dyDescent="0.35">
      <c r="A42" t="s">
        <v>103</v>
      </c>
      <c r="B42">
        <v>10000</v>
      </c>
      <c r="C42">
        <v>20000</v>
      </c>
      <c r="D42" s="2">
        <v>45751</v>
      </c>
      <c r="E42" t="s">
        <v>59</v>
      </c>
      <c r="F42" t="s">
        <v>104</v>
      </c>
      <c r="G42">
        <v>10656256095</v>
      </c>
      <c r="I42">
        <v>2</v>
      </c>
      <c r="J42" t="s">
        <v>183</v>
      </c>
      <c r="K42">
        <v>77</v>
      </c>
      <c r="L42" t="s">
        <v>192</v>
      </c>
      <c r="M42" s="3">
        <v>1364</v>
      </c>
      <c r="P42" s="2">
        <v>45750</v>
      </c>
      <c r="R42">
        <v>66</v>
      </c>
      <c r="S42" s="3">
        <v>90024</v>
      </c>
      <c r="T42" t="s">
        <v>65</v>
      </c>
      <c r="U42" t="s">
        <v>106</v>
      </c>
      <c r="V42">
        <v>0</v>
      </c>
      <c r="W42" s="3">
        <v>80000</v>
      </c>
      <c r="X42" s="3">
        <v>10024</v>
      </c>
      <c r="Y42">
        <v>0</v>
      </c>
      <c r="Z42">
        <v>0</v>
      </c>
      <c r="AA42">
        <v>0</v>
      </c>
      <c r="AD42">
        <v>0</v>
      </c>
      <c r="AM42" t="s">
        <v>107</v>
      </c>
      <c r="AN42" t="s">
        <v>108</v>
      </c>
      <c r="AP42">
        <v>0</v>
      </c>
      <c r="AQ42">
        <v>0</v>
      </c>
      <c r="AR42">
        <v>0</v>
      </c>
      <c r="AS42">
        <v>0</v>
      </c>
      <c r="AT42">
        <v>0</v>
      </c>
      <c r="AU42">
        <v>0</v>
      </c>
      <c r="AY42" t="s">
        <v>63</v>
      </c>
      <c r="AZ42" t="s">
        <v>4448</v>
      </c>
      <c r="BA42">
        <v>0</v>
      </c>
      <c r="BC42" t="s">
        <v>108</v>
      </c>
      <c r="BF42" t="s">
        <v>109</v>
      </c>
    </row>
    <row r="43" spans="1:58" x14ac:dyDescent="0.35">
      <c r="A43" t="s">
        <v>873</v>
      </c>
      <c r="B43">
        <v>10000</v>
      </c>
      <c r="C43">
        <v>10000</v>
      </c>
      <c r="D43" s="2">
        <v>45758</v>
      </c>
      <c r="E43" t="s">
        <v>59</v>
      </c>
      <c r="F43" t="s">
        <v>874</v>
      </c>
      <c r="G43" t="s">
        <v>875</v>
      </c>
      <c r="I43">
        <v>1</v>
      </c>
      <c r="J43" t="s">
        <v>183</v>
      </c>
      <c r="K43">
        <v>79</v>
      </c>
      <c r="L43" t="s">
        <v>92</v>
      </c>
      <c r="M43" s="3">
        <v>4108</v>
      </c>
      <c r="P43" s="2">
        <v>45750</v>
      </c>
      <c r="R43">
        <v>28</v>
      </c>
      <c r="S43" s="3">
        <v>115024</v>
      </c>
      <c r="T43" t="s">
        <v>65</v>
      </c>
      <c r="U43" t="s">
        <v>876</v>
      </c>
      <c r="V43">
        <v>0</v>
      </c>
      <c r="W43" s="3">
        <v>100000</v>
      </c>
      <c r="X43" s="3">
        <v>15024</v>
      </c>
      <c r="Y43">
        <v>0</v>
      </c>
      <c r="Z43">
        <v>0</v>
      </c>
      <c r="AA43">
        <v>0</v>
      </c>
      <c r="AD43">
        <v>0</v>
      </c>
      <c r="AM43" t="s">
        <v>877</v>
      </c>
      <c r="AN43" t="s">
        <v>108</v>
      </c>
      <c r="AP43">
        <v>0</v>
      </c>
      <c r="AQ43">
        <v>0</v>
      </c>
      <c r="AR43">
        <v>0</v>
      </c>
      <c r="AS43">
        <v>0</v>
      </c>
      <c r="AT43">
        <v>0</v>
      </c>
      <c r="AU43">
        <v>0</v>
      </c>
      <c r="AY43" t="s">
        <v>63</v>
      </c>
      <c r="AZ43" t="s">
        <v>4512</v>
      </c>
      <c r="BA43">
        <v>0</v>
      </c>
      <c r="BC43" t="s">
        <v>108</v>
      </c>
      <c r="BF43" t="s">
        <v>878</v>
      </c>
    </row>
    <row r="44" spans="1:58" x14ac:dyDescent="0.35">
      <c r="A44" t="s">
        <v>879</v>
      </c>
      <c r="B44">
        <v>10000</v>
      </c>
      <c r="C44">
        <v>10000</v>
      </c>
      <c r="D44" s="2">
        <v>45758</v>
      </c>
      <c r="E44" t="s">
        <v>59</v>
      </c>
      <c r="F44" t="s">
        <v>371</v>
      </c>
      <c r="G44" t="s">
        <v>875</v>
      </c>
      <c r="I44">
        <v>1</v>
      </c>
      <c r="J44" t="s">
        <v>183</v>
      </c>
      <c r="K44">
        <v>79</v>
      </c>
      <c r="L44" t="s">
        <v>92</v>
      </c>
      <c r="M44" s="3">
        <v>4108</v>
      </c>
      <c r="P44" s="2">
        <v>45750</v>
      </c>
      <c r="R44">
        <v>28</v>
      </c>
      <c r="S44" s="3">
        <v>115024</v>
      </c>
      <c r="T44" t="s">
        <v>65</v>
      </c>
      <c r="U44" t="s">
        <v>880</v>
      </c>
      <c r="V44">
        <v>0</v>
      </c>
      <c r="W44" s="3">
        <v>100000</v>
      </c>
      <c r="X44" s="3">
        <v>15024</v>
      </c>
      <c r="Y44">
        <v>0</v>
      </c>
      <c r="Z44">
        <v>0</v>
      </c>
      <c r="AA44">
        <v>0</v>
      </c>
      <c r="AD44">
        <v>0</v>
      </c>
      <c r="AM44" t="s">
        <v>881</v>
      </c>
      <c r="AN44" t="s">
        <v>108</v>
      </c>
      <c r="AP44">
        <v>0</v>
      </c>
      <c r="AQ44">
        <v>0</v>
      </c>
      <c r="AR44">
        <v>0</v>
      </c>
      <c r="AS44">
        <v>0</v>
      </c>
      <c r="AT44">
        <v>0</v>
      </c>
      <c r="AU44">
        <v>0</v>
      </c>
      <c r="AY44" t="s">
        <v>63</v>
      </c>
      <c r="AZ44" t="s">
        <v>4513</v>
      </c>
      <c r="BA44">
        <v>0</v>
      </c>
      <c r="BC44" t="s">
        <v>108</v>
      </c>
      <c r="BF44" t="s">
        <v>882</v>
      </c>
    </row>
    <row r="45" spans="1:58" x14ac:dyDescent="0.35">
      <c r="A45" t="s">
        <v>883</v>
      </c>
      <c r="B45">
        <v>10000</v>
      </c>
      <c r="C45">
        <v>10000</v>
      </c>
      <c r="D45" s="2">
        <v>45758</v>
      </c>
      <c r="E45" t="s">
        <v>59</v>
      </c>
      <c r="F45" t="s">
        <v>884</v>
      </c>
      <c r="G45" t="s">
        <v>875</v>
      </c>
      <c r="I45">
        <v>1</v>
      </c>
      <c r="J45" t="s">
        <v>183</v>
      </c>
      <c r="K45">
        <v>79</v>
      </c>
      <c r="L45" t="s">
        <v>92</v>
      </c>
      <c r="M45" s="3">
        <v>4108</v>
      </c>
      <c r="P45" s="2">
        <v>45750</v>
      </c>
      <c r="R45">
        <v>28</v>
      </c>
      <c r="S45" s="3">
        <v>115024</v>
      </c>
      <c r="T45" t="s">
        <v>65</v>
      </c>
      <c r="U45" t="s">
        <v>885</v>
      </c>
      <c r="V45">
        <v>0</v>
      </c>
      <c r="W45" s="3">
        <v>100000</v>
      </c>
      <c r="X45" s="3">
        <v>15024</v>
      </c>
      <c r="Y45">
        <v>0</v>
      </c>
      <c r="Z45">
        <v>0</v>
      </c>
      <c r="AA45">
        <v>0</v>
      </c>
      <c r="AD45">
        <v>0</v>
      </c>
      <c r="AM45" t="s">
        <v>886</v>
      </c>
      <c r="AN45" t="s">
        <v>108</v>
      </c>
      <c r="AP45">
        <v>0</v>
      </c>
      <c r="AQ45">
        <v>0</v>
      </c>
      <c r="AR45">
        <v>0</v>
      </c>
      <c r="AS45">
        <v>0</v>
      </c>
      <c r="AT45">
        <v>0</v>
      </c>
      <c r="AU45">
        <v>0</v>
      </c>
      <c r="AY45" t="s">
        <v>63</v>
      </c>
      <c r="AZ45" t="s">
        <v>4514</v>
      </c>
      <c r="BA45">
        <v>0</v>
      </c>
      <c r="BC45" t="s">
        <v>108</v>
      </c>
      <c r="BF45" t="s">
        <v>887</v>
      </c>
    </row>
    <row r="46" spans="1:58" x14ac:dyDescent="0.35">
      <c r="A46" t="s">
        <v>888</v>
      </c>
      <c r="B46">
        <v>10000</v>
      </c>
      <c r="C46">
        <v>10000</v>
      </c>
      <c r="D46" s="2">
        <v>45758</v>
      </c>
      <c r="E46" t="s">
        <v>59</v>
      </c>
      <c r="F46" t="s">
        <v>874</v>
      </c>
      <c r="G46" t="s">
        <v>875</v>
      </c>
      <c r="I46">
        <v>1</v>
      </c>
      <c r="J46" t="s">
        <v>183</v>
      </c>
      <c r="K46">
        <v>79</v>
      </c>
      <c r="L46" t="s">
        <v>92</v>
      </c>
      <c r="M46" s="3">
        <v>4108</v>
      </c>
      <c r="P46" s="2">
        <v>45750</v>
      </c>
      <c r="R46">
        <v>28</v>
      </c>
      <c r="S46" s="3">
        <v>115024</v>
      </c>
      <c r="T46" t="s">
        <v>65</v>
      </c>
      <c r="U46" t="s">
        <v>889</v>
      </c>
      <c r="V46">
        <v>0</v>
      </c>
      <c r="W46" s="3">
        <v>100000</v>
      </c>
      <c r="X46" s="3">
        <v>15024</v>
      </c>
      <c r="Y46">
        <v>0</v>
      </c>
      <c r="Z46">
        <v>0</v>
      </c>
      <c r="AA46">
        <v>0</v>
      </c>
      <c r="AD46">
        <v>0</v>
      </c>
      <c r="AM46" t="s">
        <v>890</v>
      </c>
      <c r="AN46" t="s">
        <v>108</v>
      </c>
      <c r="AP46">
        <v>0</v>
      </c>
      <c r="AQ46">
        <v>0</v>
      </c>
      <c r="AR46">
        <v>0</v>
      </c>
      <c r="AS46">
        <v>0</v>
      </c>
      <c r="AT46">
        <v>0</v>
      </c>
      <c r="AU46">
        <v>0</v>
      </c>
      <c r="AY46" t="s">
        <v>63</v>
      </c>
      <c r="AZ46" t="s">
        <v>4515</v>
      </c>
      <c r="BA46">
        <v>0</v>
      </c>
      <c r="BC46" t="s">
        <v>108</v>
      </c>
      <c r="BF46" t="s">
        <v>891</v>
      </c>
    </row>
    <row r="47" spans="1:58" x14ac:dyDescent="0.35">
      <c r="A47" t="s">
        <v>892</v>
      </c>
      <c r="B47">
        <v>10000</v>
      </c>
      <c r="C47">
        <v>20000</v>
      </c>
      <c r="D47" s="2">
        <v>45757</v>
      </c>
      <c r="E47" t="s">
        <v>59</v>
      </c>
      <c r="F47" t="s">
        <v>893</v>
      </c>
      <c r="G47">
        <v>10656256091</v>
      </c>
      <c r="I47">
        <v>2</v>
      </c>
      <c r="J47" t="s">
        <v>183</v>
      </c>
      <c r="K47">
        <v>77</v>
      </c>
      <c r="L47" t="s">
        <v>192</v>
      </c>
      <c r="M47" s="3">
        <v>3455</v>
      </c>
      <c r="P47" s="2">
        <v>45750</v>
      </c>
      <c r="R47">
        <v>66</v>
      </c>
      <c r="S47" s="3">
        <v>228030</v>
      </c>
      <c r="T47" t="s">
        <v>65</v>
      </c>
      <c r="U47" t="s">
        <v>894</v>
      </c>
      <c r="V47">
        <v>0</v>
      </c>
      <c r="W47" s="3">
        <v>205000</v>
      </c>
      <c r="X47" s="3">
        <v>23030</v>
      </c>
      <c r="Y47">
        <v>0</v>
      </c>
      <c r="Z47">
        <v>0</v>
      </c>
      <c r="AA47">
        <v>0</v>
      </c>
      <c r="AD47">
        <v>0</v>
      </c>
      <c r="AM47" t="s">
        <v>895</v>
      </c>
      <c r="AN47" t="s">
        <v>108</v>
      </c>
      <c r="AP47">
        <v>0</v>
      </c>
      <c r="AQ47">
        <v>0</v>
      </c>
      <c r="AR47">
        <v>0</v>
      </c>
      <c r="AS47">
        <v>0</v>
      </c>
      <c r="AT47">
        <v>0</v>
      </c>
      <c r="AU47">
        <v>0</v>
      </c>
      <c r="AY47" t="s">
        <v>63</v>
      </c>
      <c r="AZ47" t="s">
        <v>4516</v>
      </c>
      <c r="BA47">
        <v>0</v>
      </c>
      <c r="BC47" t="s">
        <v>108</v>
      </c>
      <c r="BF47" t="s">
        <v>896</v>
      </c>
    </row>
    <row r="48" spans="1:58" x14ac:dyDescent="0.35">
      <c r="A48" t="s">
        <v>110</v>
      </c>
      <c r="B48">
        <v>10000</v>
      </c>
      <c r="C48">
        <v>20000</v>
      </c>
      <c r="D48" s="2">
        <v>45755</v>
      </c>
      <c r="E48" t="s">
        <v>59</v>
      </c>
      <c r="F48" t="s">
        <v>111</v>
      </c>
      <c r="G48">
        <v>10656256095</v>
      </c>
      <c r="I48">
        <v>2</v>
      </c>
      <c r="J48" t="s">
        <v>183</v>
      </c>
      <c r="K48">
        <v>77</v>
      </c>
      <c r="L48" t="s">
        <v>192</v>
      </c>
      <c r="M48" s="3">
        <v>1364</v>
      </c>
      <c r="P48" s="2">
        <v>45750</v>
      </c>
      <c r="R48">
        <v>66</v>
      </c>
      <c r="S48" s="3">
        <v>90024</v>
      </c>
      <c r="T48" t="s">
        <v>65</v>
      </c>
      <c r="U48" t="s">
        <v>112</v>
      </c>
      <c r="V48">
        <v>0</v>
      </c>
      <c r="W48" s="3">
        <v>80000</v>
      </c>
      <c r="X48" s="3">
        <v>10024</v>
      </c>
      <c r="Y48">
        <v>0</v>
      </c>
      <c r="Z48">
        <v>0</v>
      </c>
      <c r="AA48">
        <v>0</v>
      </c>
      <c r="AD48">
        <v>0</v>
      </c>
      <c r="AM48" t="s">
        <v>113</v>
      </c>
      <c r="AN48" t="s">
        <v>108</v>
      </c>
      <c r="AP48">
        <v>0</v>
      </c>
      <c r="AQ48">
        <v>0</v>
      </c>
      <c r="AR48">
        <v>0</v>
      </c>
      <c r="AS48">
        <v>0</v>
      </c>
      <c r="AT48">
        <v>0</v>
      </c>
      <c r="AU48">
        <v>0</v>
      </c>
      <c r="AY48" t="s">
        <v>63</v>
      </c>
      <c r="AZ48" t="s">
        <v>4449</v>
      </c>
      <c r="BA48">
        <v>0</v>
      </c>
      <c r="BC48" t="s">
        <v>108</v>
      </c>
      <c r="BF48" t="s">
        <v>114</v>
      </c>
    </row>
    <row r="49" spans="1:58" x14ac:dyDescent="0.35">
      <c r="A49" t="s">
        <v>897</v>
      </c>
      <c r="B49">
        <v>10000</v>
      </c>
      <c r="C49">
        <v>10000</v>
      </c>
      <c r="D49" s="2">
        <v>45758</v>
      </c>
      <c r="E49" t="s">
        <v>59</v>
      </c>
      <c r="F49" t="s">
        <v>898</v>
      </c>
      <c r="G49" t="s">
        <v>875</v>
      </c>
      <c r="I49">
        <v>1</v>
      </c>
      <c r="J49" t="s">
        <v>183</v>
      </c>
      <c r="K49">
        <v>79</v>
      </c>
      <c r="L49" t="s">
        <v>92</v>
      </c>
      <c r="M49" s="3">
        <v>4108</v>
      </c>
      <c r="P49" s="2">
        <v>45750</v>
      </c>
      <c r="R49">
        <v>28</v>
      </c>
      <c r="S49" s="3">
        <v>115024</v>
      </c>
      <c r="T49" t="s">
        <v>65</v>
      </c>
      <c r="U49" t="s">
        <v>899</v>
      </c>
      <c r="V49">
        <v>0</v>
      </c>
      <c r="W49" s="3">
        <v>100000</v>
      </c>
      <c r="X49" s="3">
        <v>15024</v>
      </c>
      <c r="Y49">
        <v>0</v>
      </c>
      <c r="Z49">
        <v>0</v>
      </c>
      <c r="AA49">
        <v>0</v>
      </c>
      <c r="AD49">
        <v>0</v>
      </c>
      <c r="AM49" t="s">
        <v>900</v>
      </c>
      <c r="AN49" t="s">
        <v>108</v>
      </c>
      <c r="AP49">
        <v>0</v>
      </c>
      <c r="AQ49">
        <v>0</v>
      </c>
      <c r="AR49">
        <v>0</v>
      </c>
      <c r="AS49">
        <v>0</v>
      </c>
      <c r="AT49">
        <v>0</v>
      </c>
      <c r="AU49">
        <v>0</v>
      </c>
      <c r="AY49" t="s">
        <v>63</v>
      </c>
      <c r="AZ49" t="s">
        <v>4517</v>
      </c>
      <c r="BA49">
        <v>0</v>
      </c>
      <c r="BC49" t="s">
        <v>108</v>
      </c>
      <c r="BF49" t="s">
        <v>901</v>
      </c>
    </row>
    <row r="50" spans="1:58" x14ac:dyDescent="0.35">
      <c r="A50" t="s">
        <v>902</v>
      </c>
      <c r="B50">
        <v>10000</v>
      </c>
      <c r="C50">
        <v>10000</v>
      </c>
      <c r="D50" s="2">
        <v>45758</v>
      </c>
      <c r="E50" t="s">
        <v>59</v>
      </c>
      <c r="F50" t="s">
        <v>884</v>
      </c>
      <c r="G50" t="s">
        <v>875</v>
      </c>
      <c r="I50">
        <v>1</v>
      </c>
      <c r="J50" t="s">
        <v>183</v>
      </c>
      <c r="K50">
        <v>79</v>
      </c>
      <c r="L50" t="s">
        <v>92</v>
      </c>
      <c r="M50" s="3">
        <v>4108</v>
      </c>
      <c r="P50" s="2">
        <v>45750</v>
      </c>
      <c r="R50">
        <v>56</v>
      </c>
      <c r="S50" s="3">
        <v>230048</v>
      </c>
      <c r="T50" t="s">
        <v>65</v>
      </c>
      <c r="U50" t="s">
        <v>903</v>
      </c>
      <c r="V50">
        <v>0</v>
      </c>
      <c r="W50" s="3">
        <v>200000</v>
      </c>
      <c r="X50" s="3">
        <v>30048</v>
      </c>
      <c r="Y50">
        <v>0</v>
      </c>
      <c r="Z50">
        <v>0</v>
      </c>
      <c r="AA50">
        <v>0</v>
      </c>
      <c r="AD50">
        <v>0</v>
      </c>
      <c r="AM50" t="s">
        <v>904</v>
      </c>
      <c r="AN50" t="s">
        <v>108</v>
      </c>
      <c r="AP50">
        <v>0</v>
      </c>
      <c r="AQ50">
        <v>0</v>
      </c>
      <c r="AR50">
        <v>0</v>
      </c>
      <c r="AS50">
        <v>0</v>
      </c>
      <c r="AT50">
        <v>0</v>
      </c>
      <c r="AU50">
        <v>0</v>
      </c>
      <c r="AY50" t="s">
        <v>63</v>
      </c>
      <c r="AZ50" t="s">
        <v>4518</v>
      </c>
      <c r="BA50">
        <v>0</v>
      </c>
      <c r="BC50" t="s">
        <v>108</v>
      </c>
      <c r="BF50" t="s">
        <v>905</v>
      </c>
    </row>
    <row r="51" spans="1:58" x14ac:dyDescent="0.35">
      <c r="A51" t="s">
        <v>906</v>
      </c>
      <c r="B51">
        <v>10000</v>
      </c>
      <c r="C51">
        <v>10000</v>
      </c>
      <c r="D51" s="2">
        <v>45758</v>
      </c>
      <c r="E51" t="s">
        <v>59</v>
      </c>
      <c r="F51" t="s">
        <v>907</v>
      </c>
      <c r="G51" t="s">
        <v>875</v>
      </c>
      <c r="I51">
        <v>1</v>
      </c>
      <c r="J51" t="s">
        <v>183</v>
      </c>
      <c r="K51">
        <v>79</v>
      </c>
      <c r="L51" t="s">
        <v>92</v>
      </c>
      <c r="M51" s="3">
        <v>4108</v>
      </c>
      <c r="P51" s="2">
        <v>45750</v>
      </c>
      <c r="R51">
        <v>28</v>
      </c>
      <c r="S51" s="3">
        <v>115024</v>
      </c>
      <c r="T51" t="s">
        <v>65</v>
      </c>
      <c r="U51" t="s">
        <v>908</v>
      </c>
      <c r="V51">
        <v>0</v>
      </c>
      <c r="W51" s="3">
        <v>100000</v>
      </c>
      <c r="X51" s="3">
        <v>15024</v>
      </c>
      <c r="Y51">
        <v>0</v>
      </c>
      <c r="Z51">
        <v>0</v>
      </c>
      <c r="AA51">
        <v>0</v>
      </c>
      <c r="AD51">
        <v>0</v>
      </c>
      <c r="AM51" t="s">
        <v>909</v>
      </c>
      <c r="AN51" t="s">
        <v>108</v>
      </c>
      <c r="AP51">
        <v>0</v>
      </c>
      <c r="AQ51">
        <v>0</v>
      </c>
      <c r="AR51">
        <v>0</v>
      </c>
      <c r="AS51">
        <v>0</v>
      </c>
      <c r="AT51">
        <v>0</v>
      </c>
      <c r="AU51">
        <v>0</v>
      </c>
      <c r="AY51" t="s">
        <v>63</v>
      </c>
      <c r="AZ51" t="s">
        <v>4519</v>
      </c>
      <c r="BA51">
        <v>0</v>
      </c>
      <c r="BC51" t="s">
        <v>108</v>
      </c>
      <c r="BF51" t="s">
        <v>910</v>
      </c>
    </row>
    <row r="52" spans="1:58" x14ac:dyDescent="0.35">
      <c r="A52" t="s">
        <v>911</v>
      </c>
      <c r="B52">
        <v>10000</v>
      </c>
      <c r="C52">
        <v>10000</v>
      </c>
      <c r="D52" s="2">
        <v>45751</v>
      </c>
      <c r="E52" t="s">
        <v>59</v>
      </c>
      <c r="F52" t="s">
        <v>912</v>
      </c>
      <c r="G52" t="s">
        <v>913</v>
      </c>
      <c r="I52">
        <v>1</v>
      </c>
      <c r="J52" t="s">
        <v>183</v>
      </c>
      <c r="K52">
        <v>32</v>
      </c>
      <c r="L52" t="s">
        <v>516</v>
      </c>
      <c r="M52" s="3">
        <v>5860</v>
      </c>
      <c r="P52" s="2">
        <v>45750</v>
      </c>
      <c r="R52">
        <v>1</v>
      </c>
      <c r="S52" s="3">
        <v>5860</v>
      </c>
      <c r="T52" t="s">
        <v>65</v>
      </c>
      <c r="U52" t="s">
        <v>915</v>
      </c>
      <c r="V52">
        <v>0</v>
      </c>
      <c r="W52" s="3">
        <v>5360</v>
      </c>
      <c r="X52">
        <v>500</v>
      </c>
      <c r="Y52">
        <v>0</v>
      </c>
      <c r="Z52">
        <v>0</v>
      </c>
      <c r="AA52">
        <v>0</v>
      </c>
      <c r="AD52">
        <v>0</v>
      </c>
      <c r="AM52" t="s">
        <v>916</v>
      </c>
      <c r="AN52" t="s">
        <v>465</v>
      </c>
      <c r="AP52">
        <v>0</v>
      </c>
      <c r="AQ52">
        <v>0</v>
      </c>
      <c r="AR52">
        <v>0</v>
      </c>
      <c r="AS52">
        <v>0</v>
      </c>
      <c r="AT52">
        <v>0</v>
      </c>
      <c r="AU52">
        <v>0</v>
      </c>
      <c r="AY52" t="s">
        <v>63</v>
      </c>
      <c r="AZ52" t="s">
        <v>4520</v>
      </c>
      <c r="BA52">
        <v>0</v>
      </c>
      <c r="BC52" t="s">
        <v>465</v>
      </c>
      <c r="BF52" t="s">
        <v>917</v>
      </c>
    </row>
    <row r="53" spans="1:58" x14ac:dyDescent="0.35">
      <c r="A53" t="s">
        <v>918</v>
      </c>
      <c r="B53">
        <v>10000</v>
      </c>
      <c r="C53">
        <v>10000</v>
      </c>
      <c r="D53" s="2">
        <v>45751</v>
      </c>
      <c r="E53" t="s">
        <v>59</v>
      </c>
      <c r="F53" t="s">
        <v>912</v>
      </c>
      <c r="G53" t="s">
        <v>514</v>
      </c>
      <c r="I53">
        <v>1</v>
      </c>
      <c r="J53" t="s">
        <v>183</v>
      </c>
      <c r="K53">
        <v>32</v>
      </c>
      <c r="L53" t="s">
        <v>516</v>
      </c>
      <c r="M53" s="3">
        <v>5860</v>
      </c>
      <c r="P53" s="2">
        <v>45750</v>
      </c>
      <c r="R53">
        <v>1</v>
      </c>
      <c r="S53" s="3">
        <v>5860</v>
      </c>
      <c r="T53" t="s">
        <v>65</v>
      </c>
      <c r="U53" t="s">
        <v>915</v>
      </c>
      <c r="V53">
        <v>0</v>
      </c>
      <c r="W53" s="3">
        <v>5360</v>
      </c>
      <c r="X53">
        <v>500</v>
      </c>
      <c r="Y53">
        <v>0</v>
      </c>
      <c r="Z53">
        <v>0</v>
      </c>
      <c r="AA53">
        <v>0</v>
      </c>
      <c r="AD53">
        <v>0</v>
      </c>
      <c r="AM53" t="s">
        <v>916</v>
      </c>
      <c r="AN53" t="s">
        <v>465</v>
      </c>
      <c r="AP53">
        <v>0</v>
      </c>
      <c r="AQ53">
        <v>0</v>
      </c>
      <c r="AR53">
        <v>0</v>
      </c>
      <c r="AS53">
        <v>0</v>
      </c>
      <c r="AT53">
        <v>0</v>
      </c>
      <c r="AU53">
        <v>0</v>
      </c>
      <c r="AY53" t="s">
        <v>63</v>
      </c>
      <c r="AZ53" t="s">
        <v>4521</v>
      </c>
      <c r="BA53">
        <v>0</v>
      </c>
      <c r="BC53" t="s">
        <v>465</v>
      </c>
      <c r="BF53" t="s">
        <v>519</v>
      </c>
    </row>
    <row r="54" spans="1:58" x14ac:dyDescent="0.35">
      <c r="A54" t="s">
        <v>919</v>
      </c>
      <c r="B54">
        <v>10000</v>
      </c>
      <c r="C54">
        <v>10000</v>
      </c>
      <c r="D54" s="2">
        <v>45751</v>
      </c>
      <c r="E54" t="s">
        <v>59</v>
      </c>
      <c r="F54" t="s">
        <v>912</v>
      </c>
      <c r="G54" t="s">
        <v>913</v>
      </c>
      <c r="I54">
        <v>1</v>
      </c>
      <c r="J54" t="s">
        <v>183</v>
      </c>
      <c r="K54">
        <v>32</v>
      </c>
      <c r="L54" t="s">
        <v>516</v>
      </c>
      <c r="M54" s="3">
        <v>5860</v>
      </c>
      <c r="P54" s="2">
        <v>45750</v>
      </c>
      <c r="R54">
        <v>1</v>
      </c>
      <c r="S54" s="3">
        <v>5860</v>
      </c>
      <c r="T54" t="s">
        <v>65</v>
      </c>
      <c r="U54" t="s">
        <v>915</v>
      </c>
      <c r="V54">
        <v>0</v>
      </c>
      <c r="W54" s="3">
        <v>5360</v>
      </c>
      <c r="X54">
        <v>500</v>
      </c>
      <c r="Y54">
        <v>0</v>
      </c>
      <c r="Z54">
        <v>0</v>
      </c>
      <c r="AA54">
        <v>0</v>
      </c>
      <c r="AD54">
        <v>0</v>
      </c>
      <c r="AM54" t="s">
        <v>916</v>
      </c>
      <c r="AN54" t="s">
        <v>465</v>
      </c>
      <c r="AP54">
        <v>0</v>
      </c>
      <c r="AQ54">
        <v>0</v>
      </c>
      <c r="AR54">
        <v>0</v>
      </c>
      <c r="AS54">
        <v>0</v>
      </c>
      <c r="AT54">
        <v>0</v>
      </c>
      <c r="AU54">
        <v>0</v>
      </c>
      <c r="AY54" t="s">
        <v>63</v>
      </c>
      <c r="AZ54" t="s">
        <v>4522</v>
      </c>
      <c r="BA54">
        <v>0</v>
      </c>
      <c r="BC54" t="s">
        <v>465</v>
      </c>
      <c r="BF54" t="s">
        <v>521</v>
      </c>
    </row>
    <row r="55" spans="1:58" x14ac:dyDescent="0.35">
      <c r="A55" t="s">
        <v>920</v>
      </c>
      <c r="B55">
        <v>10000</v>
      </c>
      <c r="C55">
        <v>10000</v>
      </c>
      <c r="D55" s="2">
        <v>45755</v>
      </c>
      <c r="E55" t="s">
        <v>59</v>
      </c>
      <c r="F55" t="s">
        <v>921</v>
      </c>
      <c r="G55">
        <v>860909190840</v>
      </c>
      <c r="I55">
        <v>1</v>
      </c>
      <c r="J55" t="s">
        <v>183</v>
      </c>
      <c r="K55">
        <v>79</v>
      </c>
      <c r="L55" t="s">
        <v>92</v>
      </c>
      <c r="M55">
        <v>100</v>
      </c>
      <c r="P55" s="2">
        <v>45750</v>
      </c>
      <c r="R55">
        <v>20</v>
      </c>
      <c r="S55" s="3">
        <v>2000</v>
      </c>
      <c r="T55" t="s">
        <v>65</v>
      </c>
      <c r="U55">
        <v>200680320001</v>
      </c>
      <c r="V55">
        <v>0</v>
      </c>
      <c r="W55" s="3">
        <v>1200</v>
      </c>
      <c r="X55">
        <v>800</v>
      </c>
      <c r="Y55">
        <v>0</v>
      </c>
      <c r="Z55">
        <v>0</v>
      </c>
      <c r="AA55">
        <v>0</v>
      </c>
      <c r="AD55">
        <v>0</v>
      </c>
      <c r="AM55">
        <v>20068032</v>
      </c>
      <c r="AN55" t="s">
        <v>923</v>
      </c>
      <c r="AP55">
        <v>0</v>
      </c>
      <c r="AQ55">
        <v>0</v>
      </c>
      <c r="AR55">
        <v>0</v>
      </c>
      <c r="AS55">
        <v>0</v>
      </c>
      <c r="AT55">
        <v>0</v>
      </c>
      <c r="AU55">
        <v>0</v>
      </c>
      <c r="AY55" t="s">
        <v>63</v>
      </c>
      <c r="AZ55" t="s">
        <v>4523</v>
      </c>
      <c r="BA55">
        <v>0</v>
      </c>
      <c r="BC55" t="s">
        <v>923</v>
      </c>
      <c r="BF55" t="s">
        <v>924</v>
      </c>
    </row>
    <row r="56" spans="1:58" x14ac:dyDescent="0.35">
      <c r="A56" t="s">
        <v>925</v>
      </c>
      <c r="B56">
        <v>10000</v>
      </c>
      <c r="C56">
        <v>10000</v>
      </c>
      <c r="D56" s="2">
        <v>45754</v>
      </c>
      <c r="E56" t="s">
        <v>59</v>
      </c>
      <c r="F56" s="4">
        <v>0.53334490740740736</v>
      </c>
      <c r="G56" t="s">
        <v>159</v>
      </c>
      <c r="I56">
        <v>1</v>
      </c>
      <c r="J56" t="s">
        <v>183</v>
      </c>
      <c r="K56">
        <v>72</v>
      </c>
      <c r="L56" t="s">
        <v>869</v>
      </c>
      <c r="M56" s="3">
        <v>2750</v>
      </c>
      <c r="P56" s="2">
        <v>45750</v>
      </c>
      <c r="R56">
        <v>4</v>
      </c>
      <c r="S56" s="3">
        <v>11000</v>
      </c>
      <c r="T56" t="s">
        <v>65</v>
      </c>
      <c r="U56">
        <v>83614970001</v>
      </c>
      <c r="V56">
        <v>0</v>
      </c>
      <c r="W56" s="3">
        <v>9000</v>
      </c>
      <c r="X56" s="3">
        <v>2000</v>
      </c>
      <c r="Y56">
        <v>0</v>
      </c>
      <c r="Z56">
        <v>0</v>
      </c>
      <c r="AA56">
        <v>0</v>
      </c>
      <c r="AD56">
        <v>0</v>
      </c>
      <c r="AM56">
        <v>8361497</v>
      </c>
      <c r="AN56" t="s">
        <v>162</v>
      </c>
      <c r="AP56">
        <v>0</v>
      </c>
      <c r="AQ56">
        <v>0</v>
      </c>
      <c r="AR56">
        <v>0</v>
      </c>
      <c r="AS56">
        <v>0</v>
      </c>
      <c r="AT56">
        <v>0</v>
      </c>
      <c r="AU56">
        <v>0</v>
      </c>
      <c r="AY56" t="s">
        <v>63</v>
      </c>
      <c r="AZ56" t="s">
        <v>4524</v>
      </c>
      <c r="BA56">
        <v>0</v>
      </c>
      <c r="BC56" t="s">
        <v>162</v>
      </c>
      <c r="BF56" t="s">
        <v>386</v>
      </c>
    </row>
    <row r="57" spans="1:58" x14ac:dyDescent="0.35">
      <c r="A57" t="s">
        <v>927</v>
      </c>
      <c r="B57">
        <v>10000</v>
      </c>
      <c r="C57">
        <v>10000</v>
      </c>
      <c r="D57" s="2">
        <v>45754</v>
      </c>
      <c r="E57" t="s">
        <v>59</v>
      </c>
      <c r="F57" s="4">
        <v>0.48973379629629632</v>
      </c>
      <c r="G57" t="s">
        <v>159</v>
      </c>
      <c r="I57">
        <v>1</v>
      </c>
      <c r="J57" t="s">
        <v>183</v>
      </c>
      <c r="K57">
        <v>72</v>
      </c>
      <c r="L57" t="s">
        <v>869</v>
      </c>
      <c r="M57" s="3">
        <v>5750</v>
      </c>
      <c r="P57" s="2">
        <v>45750</v>
      </c>
      <c r="R57">
        <v>4</v>
      </c>
      <c r="S57" s="3">
        <v>23000</v>
      </c>
      <c r="T57" t="s">
        <v>65</v>
      </c>
      <c r="U57">
        <v>83615010001</v>
      </c>
      <c r="V57">
        <v>0</v>
      </c>
      <c r="W57" s="3">
        <v>20000</v>
      </c>
      <c r="X57" s="3">
        <v>3000</v>
      </c>
      <c r="Y57">
        <v>0</v>
      </c>
      <c r="Z57">
        <v>0</v>
      </c>
      <c r="AA57">
        <v>0</v>
      </c>
      <c r="AD57">
        <v>0</v>
      </c>
      <c r="AM57">
        <v>8361501</v>
      </c>
      <c r="AN57" t="s">
        <v>162</v>
      </c>
      <c r="AP57">
        <v>0</v>
      </c>
      <c r="AQ57">
        <v>0</v>
      </c>
      <c r="AR57">
        <v>0</v>
      </c>
      <c r="AS57">
        <v>0</v>
      </c>
      <c r="AT57">
        <v>0</v>
      </c>
      <c r="AU57">
        <v>0</v>
      </c>
      <c r="AY57" t="s">
        <v>63</v>
      </c>
      <c r="AZ57" t="s">
        <v>4525</v>
      </c>
      <c r="BA57">
        <v>0</v>
      </c>
      <c r="BC57" t="s">
        <v>162</v>
      </c>
      <c r="BF57" t="s">
        <v>386</v>
      </c>
    </row>
    <row r="58" spans="1:58" x14ac:dyDescent="0.35">
      <c r="A58" t="s">
        <v>1140</v>
      </c>
      <c r="B58">
        <v>10000</v>
      </c>
      <c r="C58">
        <v>10000</v>
      </c>
      <c r="D58" s="2">
        <v>45751</v>
      </c>
      <c r="E58" t="s">
        <v>59</v>
      </c>
      <c r="F58" t="s">
        <v>1141</v>
      </c>
      <c r="G58" t="s">
        <v>159</v>
      </c>
      <c r="I58">
        <v>1</v>
      </c>
      <c r="J58" t="s">
        <v>183</v>
      </c>
      <c r="K58">
        <v>72</v>
      </c>
      <c r="L58" t="s">
        <v>869</v>
      </c>
      <c r="M58" s="3">
        <v>1750</v>
      </c>
      <c r="P58" s="2">
        <v>45750</v>
      </c>
      <c r="R58">
        <v>4</v>
      </c>
      <c r="S58" s="3">
        <v>7000</v>
      </c>
      <c r="T58" t="s">
        <v>65</v>
      </c>
      <c r="U58">
        <v>86123360001</v>
      </c>
      <c r="V58">
        <v>0</v>
      </c>
      <c r="W58" s="3">
        <v>5000</v>
      </c>
      <c r="X58" s="3">
        <v>2000</v>
      </c>
      <c r="Y58">
        <v>0</v>
      </c>
      <c r="Z58">
        <v>0</v>
      </c>
      <c r="AA58">
        <v>0</v>
      </c>
      <c r="AD58">
        <v>0</v>
      </c>
      <c r="AM58">
        <v>8612336</v>
      </c>
      <c r="AN58" t="s">
        <v>162</v>
      </c>
      <c r="AP58">
        <v>0</v>
      </c>
      <c r="AQ58">
        <v>0</v>
      </c>
      <c r="AR58">
        <v>0</v>
      </c>
      <c r="AS58">
        <v>0</v>
      </c>
      <c r="AT58">
        <v>0</v>
      </c>
      <c r="AU58">
        <v>0</v>
      </c>
      <c r="AY58" t="s">
        <v>63</v>
      </c>
      <c r="AZ58" t="s">
        <v>1142</v>
      </c>
      <c r="BA58">
        <v>0</v>
      </c>
      <c r="BC58" t="s">
        <v>162</v>
      </c>
      <c r="BF58" t="s">
        <v>386</v>
      </c>
    </row>
    <row r="59" spans="1:58" x14ac:dyDescent="0.35">
      <c r="A59" t="s">
        <v>928</v>
      </c>
      <c r="B59">
        <v>10000</v>
      </c>
      <c r="C59">
        <v>10000</v>
      </c>
      <c r="D59" s="2">
        <v>45754</v>
      </c>
      <c r="E59" t="s">
        <v>59</v>
      </c>
      <c r="F59" s="4">
        <v>0.53291666666666671</v>
      </c>
      <c r="G59" t="s">
        <v>159</v>
      </c>
      <c r="I59">
        <v>1</v>
      </c>
      <c r="J59" t="s">
        <v>183</v>
      </c>
      <c r="K59">
        <v>72</v>
      </c>
      <c r="L59" t="s">
        <v>869</v>
      </c>
      <c r="M59" s="3">
        <v>2750</v>
      </c>
      <c r="P59" s="2">
        <v>45750</v>
      </c>
      <c r="R59">
        <v>4</v>
      </c>
      <c r="S59" s="3">
        <v>11000</v>
      </c>
      <c r="T59" t="s">
        <v>65</v>
      </c>
      <c r="U59">
        <v>5000443910001</v>
      </c>
      <c r="V59">
        <v>0</v>
      </c>
      <c r="W59" s="3">
        <v>9000</v>
      </c>
      <c r="X59" s="3">
        <v>2000</v>
      </c>
      <c r="Y59">
        <v>0</v>
      </c>
      <c r="Z59">
        <v>0</v>
      </c>
      <c r="AA59">
        <v>0</v>
      </c>
      <c r="AD59">
        <v>0</v>
      </c>
      <c r="AM59">
        <v>500044391</v>
      </c>
      <c r="AN59" t="s">
        <v>162</v>
      </c>
      <c r="AP59">
        <v>0</v>
      </c>
      <c r="AQ59">
        <v>0</v>
      </c>
      <c r="AR59">
        <v>0</v>
      </c>
      <c r="AS59">
        <v>0</v>
      </c>
      <c r="AT59">
        <v>0</v>
      </c>
      <c r="AU59">
        <v>0</v>
      </c>
      <c r="AY59" t="s">
        <v>63</v>
      </c>
      <c r="AZ59" t="s">
        <v>4526</v>
      </c>
      <c r="BA59">
        <v>0</v>
      </c>
      <c r="BC59" t="s">
        <v>162</v>
      </c>
      <c r="BF59" t="s">
        <v>386</v>
      </c>
    </row>
    <row r="60" spans="1:58" x14ac:dyDescent="0.35">
      <c r="A60" t="s">
        <v>1143</v>
      </c>
      <c r="B60">
        <v>10000</v>
      </c>
      <c r="C60">
        <v>10000</v>
      </c>
      <c r="D60" s="2">
        <v>45751</v>
      </c>
      <c r="E60" t="s">
        <v>59</v>
      </c>
      <c r="F60" t="s">
        <v>1144</v>
      </c>
      <c r="G60" t="s">
        <v>159</v>
      </c>
      <c r="I60">
        <v>1</v>
      </c>
      <c r="J60" t="s">
        <v>183</v>
      </c>
      <c r="K60">
        <v>72</v>
      </c>
      <c r="L60" t="s">
        <v>869</v>
      </c>
      <c r="M60" s="3">
        <v>1750</v>
      </c>
      <c r="P60" s="2">
        <v>45750</v>
      </c>
      <c r="R60">
        <v>4</v>
      </c>
      <c r="S60" s="3">
        <v>7000</v>
      </c>
      <c r="T60" t="s">
        <v>65</v>
      </c>
      <c r="U60">
        <v>86123360001</v>
      </c>
      <c r="V60">
        <v>0</v>
      </c>
      <c r="W60" s="3">
        <v>5000</v>
      </c>
      <c r="X60" s="3">
        <v>2000</v>
      </c>
      <c r="Y60">
        <v>0</v>
      </c>
      <c r="Z60">
        <v>0</v>
      </c>
      <c r="AA60">
        <v>0</v>
      </c>
      <c r="AD60">
        <v>0</v>
      </c>
      <c r="AM60">
        <v>8612336</v>
      </c>
      <c r="AN60" t="s">
        <v>162</v>
      </c>
      <c r="AP60">
        <v>0</v>
      </c>
      <c r="AQ60">
        <v>0</v>
      </c>
      <c r="AR60">
        <v>0</v>
      </c>
      <c r="AS60">
        <v>0</v>
      </c>
      <c r="AT60">
        <v>0</v>
      </c>
      <c r="AU60">
        <v>0</v>
      </c>
      <c r="AY60" t="s">
        <v>63</v>
      </c>
      <c r="AZ60" t="s">
        <v>1145</v>
      </c>
      <c r="BA60">
        <v>0</v>
      </c>
      <c r="BC60" t="s">
        <v>162</v>
      </c>
      <c r="BF60" t="s">
        <v>1146</v>
      </c>
    </row>
    <row r="61" spans="1:58" x14ac:dyDescent="0.35">
      <c r="A61" t="s">
        <v>1147</v>
      </c>
      <c r="B61">
        <v>10000</v>
      </c>
      <c r="C61">
        <v>10000</v>
      </c>
      <c r="D61" s="2">
        <v>45751</v>
      </c>
      <c r="E61" t="s">
        <v>59</v>
      </c>
      <c r="F61" s="4">
        <v>0.44172453703703701</v>
      </c>
      <c r="G61" t="s">
        <v>1148</v>
      </c>
      <c r="I61">
        <v>1</v>
      </c>
      <c r="J61" t="s">
        <v>183</v>
      </c>
      <c r="K61">
        <v>31</v>
      </c>
      <c r="L61" t="s">
        <v>739</v>
      </c>
      <c r="M61">
        <v>50</v>
      </c>
      <c r="P61" s="2">
        <v>45750</v>
      </c>
      <c r="R61">
        <v>1</v>
      </c>
      <c r="S61">
        <v>50</v>
      </c>
      <c r="T61" t="s">
        <v>65</v>
      </c>
      <c r="U61" t="s">
        <v>1149</v>
      </c>
      <c r="V61">
        <v>0</v>
      </c>
      <c r="W61">
        <v>50</v>
      </c>
      <c r="X61">
        <v>0</v>
      </c>
      <c r="Y61">
        <v>0</v>
      </c>
      <c r="Z61">
        <v>0</v>
      </c>
      <c r="AA61">
        <v>0</v>
      </c>
      <c r="AD61">
        <v>0</v>
      </c>
      <c r="AM61" t="s">
        <v>1150</v>
      </c>
      <c r="AN61" t="s">
        <v>762</v>
      </c>
      <c r="AP61">
        <v>0</v>
      </c>
      <c r="AQ61">
        <v>0</v>
      </c>
      <c r="AR61">
        <v>0</v>
      </c>
      <c r="AS61">
        <v>0</v>
      </c>
      <c r="AT61">
        <v>0</v>
      </c>
      <c r="AU61">
        <v>0</v>
      </c>
      <c r="AY61" t="s">
        <v>63</v>
      </c>
      <c r="AZ61" t="s">
        <v>1151</v>
      </c>
      <c r="BA61">
        <v>0</v>
      </c>
      <c r="BC61" t="s">
        <v>762</v>
      </c>
      <c r="BF61" t="s">
        <v>1152</v>
      </c>
    </row>
    <row r="62" spans="1:58" x14ac:dyDescent="0.35">
      <c r="A62" t="s">
        <v>929</v>
      </c>
      <c r="B62">
        <v>10000</v>
      </c>
      <c r="C62">
        <v>20000</v>
      </c>
      <c r="D62" s="2">
        <v>45750</v>
      </c>
      <c r="E62" t="s">
        <v>59</v>
      </c>
      <c r="F62" t="s">
        <v>930</v>
      </c>
      <c r="G62" t="s">
        <v>796</v>
      </c>
      <c r="I62">
        <v>1</v>
      </c>
      <c r="J62" t="s">
        <v>183</v>
      </c>
      <c r="K62">
        <v>22</v>
      </c>
      <c r="L62" t="s">
        <v>685</v>
      </c>
      <c r="M62" s="3">
        <v>2500</v>
      </c>
      <c r="P62" s="2">
        <v>45750</v>
      </c>
      <c r="R62">
        <v>2</v>
      </c>
      <c r="S62" s="3">
        <v>5000</v>
      </c>
      <c r="T62" t="s">
        <v>65</v>
      </c>
      <c r="U62" t="s">
        <v>931</v>
      </c>
      <c r="V62">
        <v>0</v>
      </c>
      <c r="W62" s="3">
        <v>5000</v>
      </c>
      <c r="X62">
        <v>0</v>
      </c>
      <c r="Y62">
        <v>0</v>
      </c>
      <c r="Z62">
        <v>0</v>
      </c>
      <c r="AA62">
        <v>0</v>
      </c>
      <c r="AD62">
        <v>0</v>
      </c>
      <c r="AM62" t="s">
        <v>932</v>
      </c>
      <c r="AN62" t="s">
        <v>622</v>
      </c>
      <c r="AP62">
        <v>0</v>
      </c>
      <c r="AQ62">
        <v>0</v>
      </c>
      <c r="AR62">
        <v>0</v>
      </c>
      <c r="AS62">
        <v>0</v>
      </c>
      <c r="AT62">
        <v>0</v>
      </c>
      <c r="AU62">
        <v>0</v>
      </c>
      <c r="AY62" t="s">
        <v>63</v>
      </c>
      <c r="AZ62" t="s">
        <v>4527</v>
      </c>
      <c r="BA62">
        <v>0</v>
      </c>
      <c r="BC62" t="s">
        <v>622</v>
      </c>
      <c r="BF62" t="s">
        <v>933</v>
      </c>
    </row>
    <row r="63" spans="1:58" x14ac:dyDescent="0.35">
      <c r="A63" t="s">
        <v>934</v>
      </c>
      <c r="B63">
        <v>10000</v>
      </c>
      <c r="C63">
        <v>10000</v>
      </c>
      <c r="D63" s="2">
        <v>45755</v>
      </c>
      <c r="E63" t="s">
        <v>59</v>
      </c>
      <c r="F63" t="s">
        <v>935</v>
      </c>
      <c r="G63" t="s">
        <v>936</v>
      </c>
      <c r="I63">
        <v>1</v>
      </c>
      <c r="J63" t="s">
        <v>183</v>
      </c>
      <c r="K63">
        <v>79</v>
      </c>
      <c r="L63" t="s">
        <v>92</v>
      </c>
      <c r="M63">
        <v>188</v>
      </c>
      <c r="P63" s="2">
        <v>45750</v>
      </c>
      <c r="R63">
        <v>24</v>
      </c>
      <c r="S63" s="3">
        <v>4512</v>
      </c>
      <c r="T63" t="s">
        <v>65</v>
      </c>
      <c r="U63" t="s">
        <v>937</v>
      </c>
      <c r="V63">
        <v>0</v>
      </c>
      <c r="W63" s="3">
        <v>3000</v>
      </c>
      <c r="X63" s="3">
        <v>1512</v>
      </c>
      <c r="Y63">
        <v>0</v>
      </c>
      <c r="Z63">
        <v>0</v>
      </c>
      <c r="AA63">
        <v>0</v>
      </c>
      <c r="AD63">
        <v>0</v>
      </c>
      <c r="AM63" t="s">
        <v>938</v>
      </c>
      <c r="AN63" t="s">
        <v>147</v>
      </c>
      <c r="AP63">
        <v>0</v>
      </c>
      <c r="AQ63">
        <v>0</v>
      </c>
      <c r="AR63">
        <v>0</v>
      </c>
      <c r="AS63">
        <v>0</v>
      </c>
      <c r="AT63">
        <v>0</v>
      </c>
      <c r="AU63">
        <v>0</v>
      </c>
      <c r="AY63" t="s">
        <v>63</v>
      </c>
      <c r="AZ63" t="s">
        <v>4528</v>
      </c>
      <c r="BA63">
        <v>0</v>
      </c>
      <c r="BC63" t="s">
        <v>147</v>
      </c>
      <c r="BF63" t="s">
        <v>939</v>
      </c>
    </row>
    <row r="64" spans="1:58" x14ac:dyDescent="0.35">
      <c r="A64" t="s">
        <v>547</v>
      </c>
      <c r="B64">
        <v>10000</v>
      </c>
      <c r="C64">
        <v>30000</v>
      </c>
      <c r="D64" s="2">
        <v>45751</v>
      </c>
      <c r="E64" t="s">
        <v>59</v>
      </c>
      <c r="F64" s="4">
        <v>0.48146990740740742</v>
      </c>
      <c r="G64">
        <v>10656256085</v>
      </c>
      <c r="I64">
        <v>3</v>
      </c>
      <c r="J64" t="s">
        <v>183</v>
      </c>
      <c r="K64">
        <v>85</v>
      </c>
      <c r="L64" t="s">
        <v>940</v>
      </c>
      <c r="M64" s="3">
        <v>4546</v>
      </c>
      <c r="P64" s="2">
        <v>45750</v>
      </c>
      <c r="R64">
        <v>11</v>
      </c>
      <c r="S64" s="3">
        <v>50006</v>
      </c>
      <c r="T64" t="s">
        <v>65</v>
      </c>
      <c r="U64" t="s">
        <v>549</v>
      </c>
      <c r="V64">
        <v>0</v>
      </c>
      <c r="W64" s="3">
        <v>50000</v>
      </c>
      <c r="X64">
        <v>6</v>
      </c>
      <c r="Y64">
        <v>0</v>
      </c>
      <c r="Z64">
        <v>0</v>
      </c>
      <c r="AA64">
        <v>0</v>
      </c>
      <c r="AD64">
        <v>0</v>
      </c>
      <c r="AM64" t="s">
        <v>550</v>
      </c>
      <c r="AN64" t="s">
        <v>108</v>
      </c>
      <c r="AP64">
        <v>0</v>
      </c>
      <c r="AQ64">
        <v>0</v>
      </c>
      <c r="AR64">
        <v>0</v>
      </c>
      <c r="AS64">
        <v>0</v>
      </c>
      <c r="AT64">
        <v>0</v>
      </c>
      <c r="AU64">
        <v>0</v>
      </c>
      <c r="AY64" t="s">
        <v>63</v>
      </c>
      <c r="AZ64" t="s">
        <v>4484</v>
      </c>
      <c r="BA64">
        <v>0</v>
      </c>
      <c r="BC64" t="s">
        <v>108</v>
      </c>
      <c r="BF64" t="s">
        <v>551</v>
      </c>
    </row>
    <row r="65" spans="1:58" x14ac:dyDescent="0.35">
      <c r="A65" t="s">
        <v>941</v>
      </c>
      <c r="B65">
        <v>10000</v>
      </c>
      <c r="C65">
        <v>10000</v>
      </c>
      <c r="D65" s="2">
        <v>45755</v>
      </c>
      <c r="E65" t="s">
        <v>59</v>
      </c>
      <c r="F65" s="4">
        <v>0.4541203703703704</v>
      </c>
      <c r="G65" t="s">
        <v>942</v>
      </c>
      <c r="I65">
        <v>1</v>
      </c>
      <c r="J65" t="s">
        <v>183</v>
      </c>
      <c r="K65" t="s">
        <v>944</v>
      </c>
      <c r="L65" t="s">
        <v>945</v>
      </c>
      <c r="M65" s="3">
        <v>8334</v>
      </c>
      <c r="P65" s="2">
        <v>45750</v>
      </c>
      <c r="R65">
        <v>15</v>
      </c>
      <c r="S65" s="3">
        <v>125010</v>
      </c>
      <c r="T65" t="s">
        <v>65</v>
      </c>
      <c r="U65" t="s">
        <v>946</v>
      </c>
      <c r="V65">
        <v>0</v>
      </c>
      <c r="W65" s="3">
        <v>114683</v>
      </c>
      <c r="X65" s="3">
        <v>10327</v>
      </c>
      <c r="Y65">
        <v>0</v>
      </c>
      <c r="Z65">
        <v>0</v>
      </c>
      <c r="AA65">
        <v>0</v>
      </c>
      <c r="AD65">
        <v>0</v>
      </c>
      <c r="AM65" t="s">
        <v>947</v>
      </c>
      <c r="AN65" t="s">
        <v>108</v>
      </c>
      <c r="AP65">
        <v>0</v>
      </c>
      <c r="AQ65">
        <v>0</v>
      </c>
      <c r="AR65">
        <v>0</v>
      </c>
      <c r="AS65">
        <v>0</v>
      </c>
      <c r="AT65">
        <v>0</v>
      </c>
      <c r="AU65">
        <v>0</v>
      </c>
      <c r="AY65" t="s">
        <v>63</v>
      </c>
      <c r="AZ65" t="s">
        <v>4529</v>
      </c>
      <c r="BA65">
        <v>0</v>
      </c>
      <c r="BC65" t="s">
        <v>108</v>
      </c>
      <c r="BF65" t="s">
        <v>948</v>
      </c>
    </row>
    <row r="66" spans="1:58" x14ac:dyDescent="0.35">
      <c r="A66" t="s">
        <v>4451</v>
      </c>
      <c r="B66">
        <v>10000</v>
      </c>
      <c r="C66">
        <v>20000</v>
      </c>
      <c r="D66" s="2">
        <v>45771</v>
      </c>
      <c r="E66" t="s">
        <v>59</v>
      </c>
      <c r="F66" t="s">
        <v>4452</v>
      </c>
      <c r="G66">
        <v>10620258022</v>
      </c>
      <c r="I66">
        <v>2</v>
      </c>
      <c r="J66" t="s">
        <v>183</v>
      </c>
      <c r="K66">
        <v>77</v>
      </c>
      <c r="L66" t="s">
        <v>192</v>
      </c>
      <c r="M66" s="3">
        <v>2884</v>
      </c>
      <c r="P66" s="2">
        <v>45750</v>
      </c>
      <c r="R66">
        <v>77</v>
      </c>
      <c r="S66" s="3">
        <v>222068</v>
      </c>
      <c r="T66" t="s">
        <v>65</v>
      </c>
      <c r="U66" t="s">
        <v>4453</v>
      </c>
      <c r="V66">
        <v>0</v>
      </c>
      <c r="W66" s="3">
        <v>200000</v>
      </c>
      <c r="X66" s="3">
        <v>22068</v>
      </c>
      <c r="Y66">
        <v>0</v>
      </c>
      <c r="Z66">
        <v>0</v>
      </c>
      <c r="AA66">
        <v>0</v>
      </c>
      <c r="AD66">
        <v>0</v>
      </c>
      <c r="AM66" t="s">
        <v>4454</v>
      </c>
      <c r="AN66" t="s">
        <v>108</v>
      </c>
      <c r="AP66">
        <v>0</v>
      </c>
      <c r="AQ66">
        <v>0</v>
      </c>
      <c r="AR66">
        <v>0</v>
      </c>
      <c r="AS66">
        <v>0</v>
      </c>
      <c r="AT66">
        <v>0</v>
      </c>
      <c r="AU66">
        <v>0</v>
      </c>
      <c r="AY66" t="s">
        <v>63</v>
      </c>
      <c r="AZ66" t="s">
        <v>4455</v>
      </c>
      <c r="BA66">
        <v>0</v>
      </c>
      <c r="BC66" t="s">
        <v>108</v>
      </c>
      <c r="BF66" t="s">
        <v>4456</v>
      </c>
    </row>
    <row r="67" spans="1:58" x14ac:dyDescent="0.35">
      <c r="A67" t="s">
        <v>949</v>
      </c>
      <c r="B67">
        <v>10000</v>
      </c>
      <c r="C67">
        <v>10000</v>
      </c>
      <c r="D67" s="2">
        <v>45758</v>
      </c>
      <c r="E67" t="s">
        <v>59</v>
      </c>
      <c r="F67" t="s">
        <v>884</v>
      </c>
      <c r="G67" t="s">
        <v>875</v>
      </c>
      <c r="I67">
        <v>1</v>
      </c>
      <c r="J67" t="s">
        <v>183</v>
      </c>
      <c r="K67">
        <v>79</v>
      </c>
      <c r="L67" t="s">
        <v>92</v>
      </c>
      <c r="M67" s="3">
        <v>4108</v>
      </c>
      <c r="P67" s="2">
        <v>45750</v>
      </c>
      <c r="R67">
        <v>28</v>
      </c>
      <c r="S67" s="3">
        <v>115024</v>
      </c>
      <c r="T67" t="s">
        <v>65</v>
      </c>
      <c r="U67" t="s">
        <v>524</v>
      </c>
      <c r="V67">
        <v>0</v>
      </c>
      <c r="W67" s="3">
        <v>100000</v>
      </c>
      <c r="X67" s="3">
        <v>15024</v>
      </c>
      <c r="Y67">
        <v>0</v>
      </c>
      <c r="Z67">
        <v>0</v>
      </c>
      <c r="AA67">
        <v>0</v>
      </c>
      <c r="AD67">
        <v>0</v>
      </c>
      <c r="AM67" t="s">
        <v>525</v>
      </c>
      <c r="AN67" t="s">
        <v>108</v>
      </c>
      <c r="AP67">
        <v>0</v>
      </c>
      <c r="AQ67">
        <v>0</v>
      </c>
      <c r="AR67">
        <v>0</v>
      </c>
      <c r="AS67">
        <v>0</v>
      </c>
      <c r="AT67">
        <v>0</v>
      </c>
      <c r="AU67">
        <v>0</v>
      </c>
      <c r="AY67" t="s">
        <v>63</v>
      </c>
      <c r="AZ67" t="s">
        <v>4530</v>
      </c>
      <c r="BA67">
        <v>0</v>
      </c>
      <c r="BC67" t="s">
        <v>108</v>
      </c>
      <c r="BF67" t="s">
        <v>950</v>
      </c>
    </row>
    <row r="68" spans="1:58" x14ac:dyDescent="0.35">
      <c r="A68" t="s">
        <v>951</v>
      </c>
      <c r="B68">
        <v>10000</v>
      </c>
      <c r="C68">
        <v>20000</v>
      </c>
      <c r="D68" s="2">
        <v>45757</v>
      </c>
      <c r="E68" t="s">
        <v>59</v>
      </c>
      <c r="F68" t="s">
        <v>952</v>
      </c>
      <c r="G68">
        <v>10656256087</v>
      </c>
      <c r="I68">
        <v>2</v>
      </c>
      <c r="J68" t="s">
        <v>183</v>
      </c>
      <c r="K68">
        <v>77</v>
      </c>
      <c r="L68" t="s">
        <v>192</v>
      </c>
      <c r="M68" s="3">
        <v>1455</v>
      </c>
      <c r="P68" s="2">
        <v>45750</v>
      </c>
      <c r="R68">
        <v>66</v>
      </c>
      <c r="S68" s="3">
        <v>96030</v>
      </c>
      <c r="T68" t="s">
        <v>65</v>
      </c>
      <c r="U68" t="s">
        <v>953</v>
      </c>
      <c r="V68">
        <v>0</v>
      </c>
      <c r="W68" s="3">
        <v>80000</v>
      </c>
      <c r="X68" s="3">
        <v>16030</v>
      </c>
      <c r="Y68">
        <v>0</v>
      </c>
      <c r="Z68">
        <v>0</v>
      </c>
      <c r="AA68">
        <v>0</v>
      </c>
      <c r="AD68">
        <v>0</v>
      </c>
      <c r="AM68" t="s">
        <v>954</v>
      </c>
      <c r="AN68" t="s">
        <v>108</v>
      </c>
      <c r="AP68">
        <v>0</v>
      </c>
      <c r="AQ68">
        <v>0</v>
      </c>
      <c r="AR68">
        <v>0</v>
      </c>
      <c r="AS68">
        <v>0</v>
      </c>
      <c r="AT68">
        <v>0</v>
      </c>
      <c r="AU68">
        <v>0</v>
      </c>
      <c r="AY68" t="s">
        <v>63</v>
      </c>
      <c r="AZ68" t="s">
        <v>4531</v>
      </c>
      <c r="BA68">
        <v>0</v>
      </c>
      <c r="BC68" t="s">
        <v>108</v>
      </c>
      <c r="BF68" t="s">
        <v>955</v>
      </c>
    </row>
    <row r="69" spans="1:58" x14ac:dyDescent="0.35">
      <c r="A69" t="s">
        <v>956</v>
      </c>
      <c r="B69">
        <v>10000</v>
      </c>
      <c r="C69">
        <v>10000</v>
      </c>
      <c r="D69" s="2">
        <v>45758</v>
      </c>
      <c r="E69" t="s">
        <v>59</v>
      </c>
      <c r="F69" t="s">
        <v>907</v>
      </c>
      <c r="G69" t="s">
        <v>875</v>
      </c>
      <c r="I69">
        <v>1</v>
      </c>
      <c r="J69" t="s">
        <v>183</v>
      </c>
      <c r="K69">
        <v>79</v>
      </c>
      <c r="L69" t="s">
        <v>92</v>
      </c>
      <c r="M69" s="3">
        <v>4108</v>
      </c>
      <c r="P69" s="2">
        <v>45750</v>
      </c>
      <c r="R69">
        <v>28</v>
      </c>
      <c r="S69" s="3">
        <v>115024</v>
      </c>
      <c r="T69" t="s">
        <v>65</v>
      </c>
      <c r="U69" t="s">
        <v>957</v>
      </c>
      <c r="V69">
        <v>0</v>
      </c>
      <c r="W69" s="3">
        <v>100000</v>
      </c>
      <c r="X69" s="3">
        <v>15024</v>
      </c>
      <c r="Y69">
        <v>0</v>
      </c>
      <c r="Z69">
        <v>0</v>
      </c>
      <c r="AA69">
        <v>0</v>
      </c>
      <c r="AD69">
        <v>0</v>
      </c>
      <c r="AM69" t="s">
        <v>958</v>
      </c>
      <c r="AN69" t="s">
        <v>108</v>
      </c>
      <c r="AP69">
        <v>0</v>
      </c>
      <c r="AQ69">
        <v>0</v>
      </c>
      <c r="AR69">
        <v>0</v>
      </c>
      <c r="AS69">
        <v>0</v>
      </c>
      <c r="AT69">
        <v>0</v>
      </c>
      <c r="AU69">
        <v>0</v>
      </c>
      <c r="AY69" t="s">
        <v>63</v>
      </c>
      <c r="AZ69" t="s">
        <v>4532</v>
      </c>
      <c r="BA69">
        <v>0</v>
      </c>
      <c r="BC69" t="s">
        <v>108</v>
      </c>
      <c r="BF69" t="s">
        <v>959</v>
      </c>
    </row>
    <row r="70" spans="1:58" x14ac:dyDescent="0.35">
      <c r="A70" t="s">
        <v>960</v>
      </c>
      <c r="B70">
        <v>10000</v>
      </c>
      <c r="C70">
        <v>10000</v>
      </c>
      <c r="D70" s="2">
        <v>45751</v>
      </c>
      <c r="E70" t="s">
        <v>59</v>
      </c>
      <c r="F70" t="s">
        <v>451</v>
      </c>
      <c r="G70">
        <v>8613409</v>
      </c>
      <c r="I70">
        <v>1</v>
      </c>
      <c r="J70" t="s">
        <v>183</v>
      </c>
      <c r="K70">
        <v>63</v>
      </c>
      <c r="L70" t="s">
        <v>136</v>
      </c>
      <c r="M70" s="3">
        <v>1174</v>
      </c>
      <c r="P70" s="2">
        <v>45750</v>
      </c>
      <c r="R70">
        <v>75</v>
      </c>
      <c r="S70" s="3">
        <v>88050</v>
      </c>
      <c r="T70" t="s">
        <v>65</v>
      </c>
      <c r="U70" t="s">
        <v>962</v>
      </c>
      <c r="V70">
        <v>0</v>
      </c>
      <c r="W70" s="3">
        <v>88000</v>
      </c>
      <c r="X70">
        <v>50</v>
      </c>
      <c r="Y70">
        <v>0</v>
      </c>
      <c r="Z70">
        <v>0</v>
      </c>
      <c r="AA70">
        <v>0</v>
      </c>
      <c r="AD70">
        <v>0</v>
      </c>
      <c r="AM70" t="s">
        <v>963</v>
      </c>
      <c r="AN70" t="s">
        <v>275</v>
      </c>
      <c r="AP70">
        <v>0</v>
      </c>
      <c r="AQ70">
        <v>0</v>
      </c>
      <c r="AR70">
        <v>0</v>
      </c>
      <c r="AS70">
        <v>0</v>
      </c>
      <c r="AT70">
        <v>0</v>
      </c>
      <c r="AU70">
        <v>0</v>
      </c>
      <c r="AY70" t="s">
        <v>63</v>
      </c>
      <c r="AZ70" t="s">
        <v>4533</v>
      </c>
      <c r="BA70">
        <v>0</v>
      </c>
      <c r="BC70" t="s">
        <v>275</v>
      </c>
      <c r="BF70" t="s">
        <v>964</v>
      </c>
    </row>
    <row r="71" spans="1:58" x14ac:dyDescent="0.35">
      <c r="A71" t="s">
        <v>965</v>
      </c>
      <c r="B71">
        <v>10000</v>
      </c>
      <c r="C71">
        <v>20000</v>
      </c>
      <c r="D71" s="2">
        <v>45751</v>
      </c>
      <c r="E71" t="s">
        <v>59</v>
      </c>
      <c r="F71" t="s">
        <v>966</v>
      </c>
      <c r="G71" t="s">
        <v>967</v>
      </c>
      <c r="I71">
        <v>2</v>
      </c>
      <c r="J71" t="s">
        <v>183</v>
      </c>
      <c r="K71">
        <v>100</v>
      </c>
      <c r="L71" t="s">
        <v>281</v>
      </c>
      <c r="M71">
        <v>400</v>
      </c>
      <c r="P71" s="2">
        <v>45750</v>
      </c>
      <c r="R71">
        <v>3</v>
      </c>
      <c r="S71" s="3">
        <v>1200</v>
      </c>
      <c r="T71" t="s">
        <v>65</v>
      </c>
      <c r="U71" t="s">
        <v>968</v>
      </c>
      <c r="V71">
        <v>0</v>
      </c>
      <c r="W71" s="3">
        <v>1000</v>
      </c>
      <c r="X71">
        <v>200</v>
      </c>
      <c r="Y71">
        <v>0</v>
      </c>
      <c r="Z71">
        <v>0</v>
      </c>
      <c r="AA71">
        <v>0</v>
      </c>
      <c r="AD71">
        <v>0</v>
      </c>
      <c r="AM71" t="s">
        <v>969</v>
      </c>
      <c r="AN71" t="s">
        <v>792</v>
      </c>
      <c r="AP71">
        <v>0</v>
      </c>
      <c r="AQ71">
        <v>0</v>
      </c>
      <c r="AR71">
        <v>0</v>
      </c>
      <c r="AS71">
        <v>0</v>
      </c>
      <c r="AT71">
        <v>0</v>
      </c>
      <c r="AU71">
        <v>0</v>
      </c>
      <c r="AY71" t="s">
        <v>63</v>
      </c>
      <c r="AZ71" t="s">
        <v>4534</v>
      </c>
      <c r="BA71">
        <v>0</v>
      </c>
      <c r="BC71" t="s">
        <v>792</v>
      </c>
      <c r="BF71" t="s">
        <v>970</v>
      </c>
    </row>
    <row r="72" spans="1:58" x14ac:dyDescent="0.35">
      <c r="A72" t="s">
        <v>971</v>
      </c>
      <c r="B72">
        <v>10000</v>
      </c>
      <c r="C72">
        <v>10000</v>
      </c>
      <c r="D72" s="2">
        <v>45750</v>
      </c>
      <c r="E72" t="s">
        <v>59</v>
      </c>
      <c r="F72" t="s">
        <v>972</v>
      </c>
      <c r="G72" t="s">
        <v>570</v>
      </c>
      <c r="I72">
        <v>1</v>
      </c>
      <c r="J72" t="s">
        <v>183</v>
      </c>
      <c r="K72">
        <v>46</v>
      </c>
      <c r="L72" t="s">
        <v>231</v>
      </c>
      <c r="M72">
        <v>373</v>
      </c>
      <c r="P72" s="2">
        <v>45750</v>
      </c>
      <c r="R72">
        <v>4</v>
      </c>
      <c r="S72" s="3">
        <v>1492</v>
      </c>
      <c r="T72" t="s">
        <v>65</v>
      </c>
      <c r="U72">
        <v>113275270001</v>
      </c>
      <c r="V72">
        <v>0</v>
      </c>
      <c r="W72" s="3">
        <v>1490</v>
      </c>
      <c r="X72">
        <v>2</v>
      </c>
      <c r="Y72">
        <v>0</v>
      </c>
      <c r="Z72">
        <v>0</v>
      </c>
      <c r="AA72">
        <v>0</v>
      </c>
      <c r="AD72">
        <v>0</v>
      </c>
      <c r="AM72">
        <v>11327527</v>
      </c>
      <c r="AN72" t="s">
        <v>571</v>
      </c>
      <c r="AP72">
        <v>0</v>
      </c>
      <c r="AQ72">
        <v>0</v>
      </c>
      <c r="AR72">
        <v>0</v>
      </c>
      <c r="AS72">
        <v>0</v>
      </c>
      <c r="AT72">
        <v>0</v>
      </c>
      <c r="AU72">
        <v>0</v>
      </c>
      <c r="AY72" t="s">
        <v>63</v>
      </c>
      <c r="AZ72" t="s">
        <v>4535</v>
      </c>
      <c r="BA72">
        <v>0</v>
      </c>
      <c r="BC72" t="s">
        <v>571</v>
      </c>
      <c r="BF72" t="s">
        <v>974</v>
      </c>
    </row>
    <row r="73" spans="1:58" x14ac:dyDescent="0.35">
      <c r="A73" t="s">
        <v>975</v>
      </c>
      <c r="B73">
        <v>10000</v>
      </c>
      <c r="C73">
        <v>10000</v>
      </c>
      <c r="D73" s="2">
        <v>45750</v>
      </c>
      <c r="E73" t="s">
        <v>59</v>
      </c>
      <c r="F73" t="s">
        <v>972</v>
      </c>
      <c r="G73" t="s">
        <v>570</v>
      </c>
      <c r="I73">
        <v>1</v>
      </c>
      <c r="J73" t="s">
        <v>183</v>
      </c>
      <c r="K73">
        <v>46</v>
      </c>
      <c r="L73" t="s">
        <v>231</v>
      </c>
      <c r="M73">
        <v>373</v>
      </c>
      <c r="P73" s="2">
        <v>45750</v>
      </c>
      <c r="R73">
        <v>4</v>
      </c>
      <c r="S73" s="3">
        <v>1492</v>
      </c>
      <c r="T73" t="s">
        <v>65</v>
      </c>
      <c r="U73">
        <v>113275270001</v>
      </c>
      <c r="V73">
        <v>0</v>
      </c>
      <c r="W73" s="3">
        <v>1490</v>
      </c>
      <c r="X73">
        <v>2</v>
      </c>
      <c r="Y73">
        <v>0</v>
      </c>
      <c r="Z73">
        <v>0</v>
      </c>
      <c r="AA73">
        <v>0</v>
      </c>
      <c r="AD73">
        <v>0</v>
      </c>
      <c r="AM73">
        <v>11327527</v>
      </c>
      <c r="AN73" t="s">
        <v>571</v>
      </c>
      <c r="AP73">
        <v>0</v>
      </c>
      <c r="AQ73">
        <v>0</v>
      </c>
      <c r="AR73">
        <v>0</v>
      </c>
      <c r="AS73">
        <v>0</v>
      </c>
      <c r="AT73">
        <v>0</v>
      </c>
      <c r="AU73">
        <v>0</v>
      </c>
      <c r="AY73" t="s">
        <v>63</v>
      </c>
      <c r="AZ73" t="s">
        <v>4536</v>
      </c>
      <c r="BA73">
        <v>0</v>
      </c>
      <c r="BC73" t="s">
        <v>571</v>
      </c>
      <c r="BF73" t="s">
        <v>976</v>
      </c>
    </row>
    <row r="74" spans="1:58" x14ac:dyDescent="0.35">
      <c r="A74" t="s">
        <v>977</v>
      </c>
      <c r="B74">
        <v>10000</v>
      </c>
      <c r="C74">
        <v>30000</v>
      </c>
      <c r="D74" s="2">
        <v>45751</v>
      </c>
      <c r="E74" t="s">
        <v>59</v>
      </c>
      <c r="F74" t="s">
        <v>978</v>
      </c>
      <c r="G74" t="s">
        <v>570</v>
      </c>
      <c r="I74">
        <v>1</v>
      </c>
      <c r="J74" t="s">
        <v>183</v>
      </c>
      <c r="K74">
        <v>46</v>
      </c>
      <c r="L74" t="s">
        <v>231</v>
      </c>
      <c r="M74">
        <v>830</v>
      </c>
      <c r="P74" s="2">
        <v>45750</v>
      </c>
      <c r="R74">
        <v>2</v>
      </c>
      <c r="S74" s="3">
        <v>1660</v>
      </c>
      <c r="T74" t="s">
        <v>65</v>
      </c>
      <c r="U74">
        <v>112886950001</v>
      </c>
      <c r="V74">
        <v>0</v>
      </c>
      <c r="W74" s="3">
        <v>1660</v>
      </c>
      <c r="X74">
        <v>0</v>
      </c>
      <c r="Y74">
        <v>0</v>
      </c>
      <c r="Z74">
        <v>0</v>
      </c>
      <c r="AA74">
        <v>0</v>
      </c>
      <c r="AD74">
        <v>0</v>
      </c>
      <c r="AM74">
        <v>11288695</v>
      </c>
      <c r="AN74" t="s">
        <v>571</v>
      </c>
      <c r="AP74">
        <v>0</v>
      </c>
      <c r="AQ74">
        <v>0</v>
      </c>
      <c r="AR74">
        <v>0</v>
      </c>
      <c r="AS74">
        <v>0</v>
      </c>
      <c r="AT74">
        <v>0</v>
      </c>
      <c r="AU74">
        <v>0</v>
      </c>
      <c r="AY74" t="s">
        <v>63</v>
      </c>
      <c r="AZ74" t="s">
        <v>4537</v>
      </c>
      <c r="BA74">
        <v>0</v>
      </c>
      <c r="BC74" t="s">
        <v>571</v>
      </c>
      <c r="BF74" t="s">
        <v>980</v>
      </c>
    </row>
    <row r="75" spans="1:58" x14ac:dyDescent="0.35">
      <c r="A75" t="s">
        <v>981</v>
      </c>
      <c r="B75">
        <v>10000</v>
      </c>
      <c r="C75">
        <v>10000</v>
      </c>
      <c r="D75" s="2">
        <v>45750</v>
      </c>
      <c r="E75" t="s">
        <v>59</v>
      </c>
      <c r="F75" t="s">
        <v>725</v>
      </c>
      <c r="G75" t="s">
        <v>570</v>
      </c>
      <c r="I75">
        <v>1</v>
      </c>
      <c r="J75" t="s">
        <v>183</v>
      </c>
      <c r="K75">
        <v>46</v>
      </c>
      <c r="L75" t="s">
        <v>231</v>
      </c>
      <c r="M75" s="3">
        <v>1660</v>
      </c>
      <c r="P75" s="2">
        <v>45750</v>
      </c>
      <c r="R75">
        <v>2</v>
      </c>
      <c r="S75" s="3">
        <v>3320</v>
      </c>
      <c r="T75" t="s">
        <v>65</v>
      </c>
      <c r="U75">
        <v>112886950001</v>
      </c>
      <c r="V75">
        <v>0</v>
      </c>
      <c r="W75" s="3">
        <v>3320</v>
      </c>
      <c r="X75">
        <v>0</v>
      </c>
      <c r="Y75">
        <v>0</v>
      </c>
      <c r="Z75">
        <v>0</v>
      </c>
      <c r="AA75">
        <v>0</v>
      </c>
      <c r="AD75">
        <v>0</v>
      </c>
      <c r="AM75">
        <v>11288695</v>
      </c>
      <c r="AN75" t="s">
        <v>571</v>
      </c>
      <c r="AP75">
        <v>0</v>
      </c>
      <c r="AQ75">
        <v>0</v>
      </c>
      <c r="AR75">
        <v>0</v>
      </c>
      <c r="AS75">
        <v>0</v>
      </c>
      <c r="AT75">
        <v>0</v>
      </c>
      <c r="AU75">
        <v>0</v>
      </c>
      <c r="AY75" t="s">
        <v>63</v>
      </c>
      <c r="AZ75" t="s">
        <v>4538</v>
      </c>
      <c r="BA75">
        <v>0</v>
      </c>
      <c r="BC75" t="s">
        <v>571</v>
      </c>
      <c r="BF75" t="s">
        <v>982</v>
      </c>
    </row>
    <row r="76" spans="1:58" x14ac:dyDescent="0.35">
      <c r="A76" t="s">
        <v>981</v>
      </c>
      <c r="B76">
        <v>20000</v>
      </c>
      <c r="C76">
        <v>10000</v>
      </c>
      <c r="D76" s="2">
        <v>45750</v>
      </c>
      <c r="E76" t="s">
        <v>59</v>
      </c>
      <c r="F76" t="s">
        <v>725</v>
      </c>
      <c r="G76" t="s">
        <v>570</v>
      </c>
      <c r="I76">
        <v>1</v>
      </c>
      <c r="J76" t="s">
        <v>183</v>
      </c>
      <c r="K76">
        <v>46</v>
      </c>
      <c r="L76" t="s">
        <v>231</v>
      </c>
      <c r="M76" s="3">
        <v>1660</v>
      </c>
      <c r="P76" s="2">
        <v>45750</v>
      </c>
      <c r="R76">
        <v>2</v>
      </c>
      <c r="S76" s="3">
        <v>3320</v>
      </c>
      <c r="T76" t="s">
        <v>65</v>
      </c>
      <c r="U76">
        <v>112886950001</v>
      </c>
      <c r="V76">
        <v>0</v>
      </c>
      <c r="W76" s="3">
        <v>3320</v>
      </c>
      <c r="X76">
        <v>0</v>
      </c>
      <c r="Y76">
        <v>0</v>
      </c>
      <c r="Z76">
        <v>0</v>
      </c>
      <c r="AA76">
        <v>0</v>
      </c>
      <c r="AD76">
        <v>0</v>
      </c>
      <c r="AM76">
        <v>11288695</v>
      </c>
      <c r="AN76" t="s">
        <v>571</v>
      </c>
      <c r="AP76">
        <v>0</v>
      </c>
      <c r="AQ76">
        <v>0</v>
      </c>
      <c r="AR76">
        <v>0</v>
      </c>
      <c r="AS76">
        <v>0</v>
      </c>
      <c r="AT76">
        <v>0</v>
      </c>
      <c r="AU76">
        <v>0</v>
      </c>
      <c r="AY76" t="s">
        <v>63</v>
      </c>
      <c r="AZ76" t="s">
        <v>4538</v>
      </c>
      <c r="BA76">
        <v>0</v>
      </c>
      <c r="BC76" t="s">
        <v>571</v>
      </c>
      <c r="BF76" t="s">
        <v>982</v>
      </c>
    </row>
    <row r="77" spans="1:58" x14ac:dyDescent="0.35">
      <c r="A77" t="s">
        <v>983</v>
      </c>
      <c r="B77">
        <v>10000</v>
      </c>
      <c r="C77">
        <v>10000</v>
      </c>
      <c r="D77" s="2">
        <v>45758</v>
      </c>
      <c r="E77" t="s">
        <v>59</v>
      </c>
      <c r="F77" t="s">
        <v>898</v>
      </c>
      <c r="G77" t="s">
        <v>875</v>
      </c>
      <c r="I77">
        <v>1</v>
      </c>
      <c r="J77" t="s">
        <v>183</v>
      </c>
      <c r="K77">
        <v>79</v>
      </c>
      <c r="L77" t="s">
        <v>92</v>
      </c>
      <c r="M77" s="3">
        <v>4108</v>
      </c>
      <c r="P77" s="2">
        <v>45750</v>
      </c>
      <c r="R77">
        <v>28</v>
      </c>
      <c r="S77" s="3">
        <v>115024</v>
      </c>
      <c r="T77" t="s">
        <v>65</v>
      </c>
      <c r="U77" t="s">
        <v>899</v>
      </c>
      <c r="V77">
        <v>0</v>
      </c>
      <c r="W77" s="3">
        <v>100000</v>
      </c>
      <c r="X77" s="3">
        <v>15024</v>
      </c>
      <c r="Y77">
        <v>0</v>
      </c>
      <c r="Z77">
        <v>0</v>
      </c>
      <c r="AA77">
        <v>0</v>
      </c>
      <c r="AD77">
        <v>0</v>
      </c>
      <c r="AM77" t="s">
        <v>900</v>
      </c>
      <c r="AN77" t="s">
        <v>108</v>
      </c>
      <c r="AP77">
        <v>0</v>
      </c>
      <c r="AQ77">
        <v>0</v>
      </c>
      <c r="AR77">
        <v>0</v>
      </c>
      <c r="AS77">
        <v>0</v>
      </c>
      <c r="AT77">
        <v>0</v>
      </c>
      <c r="AU77">
        <v>0</v>
      </c>
      <c r="AY77" t="s">
        <v>63</v>
      </c>
      <c r="AZ77" t="s">
        <v>4539</v>
      </c>
      <c r="BA77">
        <v>0</v>
      </c>
      <c r="BC77" t="s">
        <v>108</v>
      </c>
      <c r="BF77" t="s">
        <v>984</v>
      </c>
    </row>
    <row r="78" spans="1:58" x14ac:dyDescent="0.35">
      <c r="A78" t="s">
        <v>3388</v>
      </c>
      <c r="B78">
        <v>10000</v>
      </c>
      <c r="C78">
        <v>20000</v>
      </c>
      <c r="D78" s="2">
        <v>45770</v>
      </c>
      <c r="E78" t="s">
        <v>59</v>
      </c>
      <c r="F78" t="s">
        <v>3389</v>
      </c>
      <c r="G78">
        <v>1062058024</v>
      </c>
      <c r="I78">
        <v>1</v>
      </c>
      <c r="J78" t="s">
        <v>183</v>
      </c>
      <c r="K78">
        <v>79</v>
      </c>
      <c r="L78" t="s">
        <v>92</v>
      </c>
      <c r="M78">
        <v>879</v>
      </c>
      <c r="P78" s="2">
        <v>45750</v>
      </c>
      <c r="R78">
        <v>264</v>
      </c>
      <c r="S78" s="3">
        <v>232056</v>
      </c>
      <c r="T78" t="s">
        <v>65</v>
      </c>
      <c r="U78" t="s">
        <v>3390</v>
      </c>
      <c r="V78">
        <v>0</v>
      </c>
      <c r="W78" s="3">
        <v>200000</v>
      </c>
      <c r="X78" s="3">
        <v>32056</v>
      </c>
      <c r="Y78">
        <v>0</v>
      </c>
      <c r="Z78">
        <v>0</v>
      </c>
      <c r="AA78">
        <v>0</v>
      </c>
      <c r="AD78">
        <v>0</v>
      </c>
      <c r="AM78" t="s">
        <v>3391</v>
      </c>
      <c r="AN78" t="s">
        <v>108</v>
      </c>
      <c r="AP78">
        <v>0</v>
      </c>
      <c r="AQ78">
        <v>0</v>
      </c>
      <c r="AR78">
        <v>0</v>
      </c>
      <c r="AS78">
        <v>0</v>
      </c>
      <c r="AT78">
        <v>0</v>
      </c>
      <c r="AU78">
        <v>0</v>
      </c>
      <c r="AY78" t="s">
        <v>63</v>
      </c>
      <c r="AZ78" t="s">
        <v>4540</v>
      </c>
      <c r="BA78">
        <v>0</v>
      </c>
      <c r="BC78" t="s">
        <v>108</v>
      </c>
      <c r="BF78" t="s">
        <v>3392</v>
      </c>
    </row>
    <row r="79" spans="1:58" x14ac:dyDescent="0.35">
      <c r="A79" t="s">
        <v>3388</v>
      </c>
      <c r="B79">
        <v>10000</v>
      </c>
      <c r="C79">
        <v>30000</v>
      </c>
      <c r="D79" s="2">
        <v>45770</v>
      </c>
      <c r="E79" t="s">
        <v>59</v>
      </c>
      <c r="F79" t="s">
        <v>3389</v>
      </c>
      <c r="G79">
        <v>1062058024</v>
      </c>
      <c r="I79">
        <v>2</v>
      </c>
      <c r="J79" t="s">
        <v>183</v>
      </c>
      <c r="K79">
        <v>77</v>
      </c>
      <c r="L79" t="s">
        <v>192</v>
      </c>
      <c r="M79" s="3">
        <v>2884</v>
      </c>
      <c r="P79" s="2">
        <v>45750</v>
      </c>
      <c r="R79">
        <v>77</v>
      </c>
      <c r="S79" s="3">
        <v>222068</v>
      </c>
      <c r="T79" t="s">
        <v>65</v>
      </c>
      <c r="U79" t="s">
        <v>3390</v>
      </c>
      <c r="V79">
        <v>0</v>
      </c>
      <c r="W79" s="3">
        <v>200000</v>
      </c>
      <c r="X79" s="3">
        <v>22068</v>
      </c>
      <c r="Y79">
        <v>0</v>
      </c>
      <c r="Z79">
        <v>0</v>
      </c>
      <c r="AA79">
        <v>0</v>
      </c>
      <c r="AD79">
        <v>0</v>
      </c>
      <c r="AM79" t="s">
        <v>3391</v>
      </c>
      <c r="AN79" t="s">
        <v>108</v>
      </c>
      <c r="AP79">
        <v>0</v>
      </c>
      <c r="AQ79">
        <v>0</v>
      </c>
      <c r="AR79">
        <v>0</v>
      </c>
      <c r="AS79">
        <v>0</v>
      </c>
      <c r="AT79">
        <v>0</v>
      </c>
      <c r="AU79">
        <v>0</v>
      </c>
      <c r="AY79" t="s">
        <v>63</v>
      </c>
      <c r="AZ79" t="s">
        <v>4540</v>
      </c>
      <c r="BA79">
        <v>0</v>
      </c>
      <c r="BC79" t="s">
        <v>108</v>
      </c>
      <c r="BF79" t="s">
        <v>3392</v>
      </c>
    </row>
    <row r="80" spans="1:58" x14ac:dyDescent="0.35">
      <c r="A80" t="s">
        <v>985</v>
      </c>
      <c r="B80">
        <v>10000</v>
      </c>
      <c r="C80">
        <v>10000</v>
      </c>
      <c r="D80" s="2">
        <v>45754</v>
      </c>
      <c r="E80" t="s">
        <v>116</v>
      </c>
      <c r="F80" t="s">
        <v>986</v>
      </c>
      <c r="G80" t="s">
        <v>987</v>
      </c>
      <c r="I80">
        <v>1</v>
      </c>
      <c r="J80" t="s">
        <v>183</v>
      </c>
      <c r="K80">
        <v>88</v>
      </c>
      <c r="L80" t="s">
        <v>144</v>
      </c>
      <c r="M80" s="3">
        <v>2500</v>
      </c>
      <c r="P80" s="2">
        <v>45750</v>
      </c>
      <c r="R80">
        <v>1</v>
      </c>
      <c r="S80" s="3">
        <v>2500</v>
      </c>
      <c r="T80" t="s">
        <v>65</v>
      </c>
      <c r="U80" t="s">
        <v>988</v>
      </c>
      <c r="V80">
        <v>0</v>
      </c>
      <c r="W80" s="3">
        <v>2000</v>
      </c>
      <c r="X80">
        <v>500</v>
      </c>
      <c r="Y80">
        <v>0</v>
      </c>
      <c r="Z80">
        <v>0</v>
      </c>
      <c r="AA80">
        <v>0</v>
      </c>
      <c r="AD80">
        <v>0</v>
      </c>
      <c r="AM80" t="s">
        <v>989</v>
      </c>
      <c r="AN80" t="s">
        <v>147</v>
      </c>
      <c r="AP80">
        <v>0</v>
      </c>
      <c r="AQ80">
        <v>0</v>
      </c>
      <c r="AR80">
        <v>0</v>
      </c>
      <c r="AS80">
        <v>0</v>
      </c>
      <c r="AT80">
        <v>0</v>
      </c>
      <c r="AU80">
        <v>0</v>
      </c>
      <c r="AY80" t="s">
        <v>63</v>
      </c>
      <c r="AZ80" t="s">
        <v>4541</v>
      </c>
      <c r="BA80">
        <v>0</v>
      </c>
      <c r="BC80" t="s">
        <v>147</v>
      </c>
      <c r="BF80" t="s">
        <v>990</v>
      </c>
    </row>
    <row r="81" spans="1:58" x14ac:dyDescent="0.35">
      <c r="A81" t="s">
        <v>1153</v>
      </c>
      <c r="B81">
        <v>10000</v>
      </c>
      <c r="C81">
        <v>10000</v>
      </c>
      <c r="D81" s="2">
        <v>45750</v>
      </c>
      <c r="E81" t="s">
        <v>59</v>
      </c>
      <c r="F81" t="s">
        <v>1006</v>
      </c>
      <c r="G81" t="s">
        <v>998</v>
      </c>
      <c r="I81">
        <v>1</v>
      </c>
      <c r="J81" t="s">
        <v>183</v>
      </c>
      <c r="K81">
        <v>65</v>
      </c>
      <c r="L81" t="s">
        <v>340</v>
      </c>
      <c r="M81">
        <v>334</v>
      </c>
      <c r="P81" s="2">
        <v>45750</v>
      </c>
      <c r="R81">
        <v>3</v>
      </c>
      <c r="S81" s="3">
        <v>1002</v>
      </c>
      <c r="T81" t="s">
        <v>65</v>
      </c>
      <c r="U81" t="s">
        <v>1007</v>
      </c>
      <c r="V81">
        <v>0</v>
      </c>
      <c r="W81" s="3">
        <v>1000</v>
      </c>
      <c r="X81">
        <v>2</v>
      </c>
      <c r="Y81">
        <v>0</v>
      </c>
      <c r="Z81">
        <v>0</v>
      </c>
      <c r="AA81">
        <v>0</v>
      </c>
      <c r="AD81">
        <v>0</v>
      </c>
      <c r="AM81" t="s">
        <v>1008</v>
      </c>
      <c r="AN81" t="s">
        <v>225</v>
      </c>
      <c r="AP81">
        <v>0</v>
      </c>
      <c r="AQ81">
        <v>0</v>
      </c>
      <c r="AR81">
        <v>0</v>
      </c>
      <c r="AS81">
        <v>0</v>
      </c>
      <c r="AT81">
        <v>0</v>
      </c>
      <c r="AU81">
        <v>0</v>
      </c>
      <c r="AY81" t="s">
        <v>63</v>
      </c>
      <c r="AZ81" t="s">
        <v>1154</v>
      </c>
      <c r="BA81">
        <v>0</v>
      </c>
      <c r="BC81" t="s">
        <v>225</v>
      </c>
      <c r="BF81" t="s">
        <v>995</v>
      </c>
    </row>
    <row r="82" spans="1:58" x14ac:dyDescent="0.35">
      <c r="A82" t="s">
        <v>991</v>
      </c>
      <c r="B82">
        <v>10000</v>
      </c>
      <c r="C82">
        <v>10000</v>
      </c>
      <c r="D82" s="2">
        <v>45750</v>
      </c>
      <c r="E82" t="s">
        <v>59</v>
      </c>
      <c r="F82" t="s">
        <v>992</v>
      </c>
      <c r="G82" t="s">
        <v>719</v>
      </c>
      <c r="I82">
        <v>1</v>
      </c>
      <c r="J82" t="s">
        <v>183</v>
      </c>
      <c r="K82">
        <v>65</v>
      </c>
      <c r="L82" t="s">
        <v>340</v>
      </c>
      <c r="M82">
        <v>232</v>
      </c>
      <c r="P82" s="2">
        <v>45750</v>
      </c>
      <c r="R82">
        <v>13</v>
      </c>
      <c r="S82" s="3">
        <v>3016</v>
      </c>
      <c r="T82" t="s">
        <v>65</v>
      </c>
      <c r="U82" t="s">
        <v>993</v>
      </c>
      <c r="V82">
        <v>0</v>
      </c>
      <c r="W82" s="3">
        <v>3000</v>
      </c>
      <c r="X82">
        <v>16</v>
      </c>
      <c r="Y82">
        <v>0</v>
      </c>
      <c r="Z82">
        <v>0</v>
      </c>
      <c r="AA82">
        <v>0</v>
      </c>
      <c r="AD82">
        <v>0</v>
      </c>
      <c r="AM82" t="s">
        <v>994</v>
      </c>
      <c r="AN82" t="s">
        <v>225</v>
      </c>
      <c r="AP82">
        <v>0</v>
      </c>
      <c r="AQ82">
        <v>0</v>
      </c>
      <c r="AR82">
        <v>0</v>
      </c>
      <c r="AS82">
        <v>0</v>
      </c>
      <c r="AT82">
        <v>0</v>
      </c>
      <c r="AU82">
        <v>0</v>
      </c>
      <c r="AY82" t="s">
        <v>63</v>
      </c>
      <c r="AZ82" t="s">
        <v>4542</v>
      </c>
      <c r="BA82">
        <v>0</v>
      </c>
      <c r="BC82" t="s">
        <v>225</v>
      </c>
      <c r="BF82" t="s">
        <v>995</v>
      </c>
    </row>
    <row r="83" spans="1:58" x14ac:dyDescent="0.35">
      <c r="A83" t="s">
        <v>996</v>
      </c>
      <c r="B83">
        <v>10000</v>
      </c>
      <c r="C83">
        <v>10000</v>
      </c>
      <c r="D83" s="2">
        <v>45750</v>
      </c>
      <c r="E83" t="s">
        <v>59</v>
      </c>
      <c r="F83" t="s">
        <v>997</v>
      </c>
      <c r="G83" t="s">
        <v>998</v>
      </c>
      <c r="I83">
        <v>1</v>
      </c>
      <c r="J83" t="s">
        <v>183</v>
      </c>
      <c r="K83">
        <v>65</v>
      </c>
      <c r="L83" t="s">
        <v>340</v>
      </c>
      <c r="M83">
        <v>375</v>
      </c>
      <c r="P83" s="2">
        <v>45750</v>
      </c>
      <c r="R83">
        <v>8</v>
      </c>
      <c r="S83" s="3">
        <v>3000</v>
      </c>
      <c r="T83" t="s">
        <v>65</v>
      </c>
      <c r="U83" t="s">
        <v>999</v>
      </c>
      <c r="V83">
        <v>0</v>
      </c>
      <c r="W83" s="3">
        <v>3000</v>
      </c>
      <c r="X83">
        <v>0</v>
      </c>
      <c r="Y83">
        <v>0</v>
      </c>
      <c r="Z83">
        <v>0</v>
      </c>
      <c r="AA83">
        <v>0</v>
      </c>
      <c r="AD83">
        <v>0</v>
      </c>
      <c r="AM83" t="s">
        <v>1000</v>
      </c>
      <c r="AN83" t="s">
        <v>225</v>
      </c>
      <c r="AP83">
        <v>0</v>
      </c>
      <c r="AQ83">
        <v>0</v>
      </c>
      <c r="AR83">
        <v>0</v>
      </c>
      <c r="AS83">
        <v>0</v>
      </c>
      <c r="AT83">
        <v>0</v>
      </c>
      <c r="AU83">
        <v>0</v>
      </c>
      <c r="AY83" t="s">
        <v>63</v>
      </c>
      <c r="AZ83" t="s">
        <v>4543</v>
      </c>
      <c r="BA83">
        <v>0</v>
      </c>
      <c r="BC83" t="s">
        <v>225</v>
      </c>
      <c r="BF83" t="s">
        <v>995</v>
      </c>
    </row>
    <row r="84" spans="1:58" x14ac:dyDescent="0.35">
      <c r="A84" t="s">
        <v>1001</v>
      </c>
      <c r="B84">
        <v>10000</v>
      </c>
      <c r="C84">
        <v>10000</v>
      </c>
      <c r="D84" s="2">
        <v>45750</v>
      </c>
      <c r="E84" t="s">
        <v>59</v>
      </c>
      <c r="F84" t="s">
        <v>1002</v>
      </c>
      <c r="G84" t="s">
        <v>719</v>
      </c>
      <c r="I84">
        <v>1</v>
      </c>
      <c r="J84" t="s">
        <v>183</v>
      </c>
      <c r="K84">
        <v>65</v>
      </c>
      <c r="L84" t="s">
        <v>340</v>
      </c>
      <c r="M84">
        <v>157</v>
      </c>
      <c r="P84" s="2">
        <v>45750</v>
      </c>
      <c r="R84">
        <v>16</v>
      </c>
      <c r="S84" s="3">
        <v>2512</v>
      </c>
      <c r="T84" t="s">
        <v>65</v>
      </c>
      <c r="U84" t="s">
        <v>1003</v>
      </c>
      <c r="V84">
        <v>0</v>
      </c>
      <c r="W84" s="3">
        <v>2500</v>
      </c>
      <c r="X84">
        <v>12</v>
      </c>
      <c r="Y84">
        <v>0</v>
      </c>
      <c r="Z84">
        <v>0</v>
      </c>
      <c r="AA84">
        <v>0</v>
      </c>
      <c r="AD84">
        <v>0</v>
      </c>
      <c r="AM84" t="s">
        <v>1004</v>
      </c>
      <c r="AN84" t="s">
        <v>225</v>
      </c>
      <c r="AP84">
        <v>0</v>
      </c>
      <c r="AQ84">
        <v>0</v>
      </c>
      <c r="AR84">
        <v>0</v>
      </c>
      <c r="AS84">
        <v>0</v>
      </c>
      <c r="AT84">
        <v>0</v>
      </c>
      <c r="AU84">
        <v>0</v>
      </c>
      <c r="AY84" t="s">
        <v>63</v>
      </c>
      <c r="AZ84" t="s">
        <v>4544</v>
      </c>
      <c r="BA84">
        <v>0</v>
      </c>
      <c r="BC84" t="s">
        <v>225</v>
      </c>
      <c r="BF84" t="s">
        <v>995</v>
      </c>
    </row>
    <row r="85" spans="1:58" x14ac:dyDescent="0.35">
      <c r="A85" t="s">
        <v>1005</v>
      </c>
      <c r="B85">
        <v>10000</v>
      </c>
      <c r="C85">
        <v>10000</v>
      </c>
      <c r="D85" s="2">
        <v>45750</v>
      </c>
      <c r="E85" t="s">
        <v>59</v>
      </c>
      <c r="F85" t="s">
        <v>1006</v>
      </c>
      <c r="G85" t="s">
        <v>998</v>
      </c>
      <c r="I85">
        <v>1</v>
      </c>
      <c r="J85" t="s">
        <v>183</v>
      </c>
      <c r="K85">
        <v>65</v>
      </c>
      <c r="L85" t="s">
        <v>340</v>
      </c>
      <c r="M85" s="3">
        <v>1000</v>
      </c>
      <c r="P85" s="2">
        <v>45750</v>
      </c>
      <c r="R85">
        <v>3</v>
      </c>
      <c r="S85" s="3">
        <v>3000</v>
      </c>
      <c r="T85" t="s">
        <v>65</v>
      </c>
      <c r="U85" t="s">
        <v>1007</v>
      </c>
      <c r="V85">
        <v>0</v>
      </c>
      <c r="W85" s="3">
        <v>3000</v>
      </c>
      <c r="X85">
        <v>0</v>
      </c>
      <c r="Y85">
        <v>0</v>
      </c>
      <c r="Z85">
        <v>0</v>
      </c>
      <c r="AA85">
        <v>0</v>
      </c>
      <c r="AD85">
        <v>0</v>
      </c>
      <c r="AM85" t="s">
        <v>1008</v>
      </c>
      <c r="AN85" t="s">
        <v>225</v>
      </c>
      <c r="AP85">
        <v>0</v>
      </c>
      <c r="AQ85">
        <v>0</v>
      </c>
      <c r="AR85">
        <v>0</v>
      </c>
      <c r="AS85">
        <v>0</v>
      </c>
      <c r="AT85">
        <v>0</v>
      </c>
      <c r="AU85">
        <v>0</v>
      </c>
      <c r="AY85" t="s">
        <v>63</v>
      </c>
      <c r="AZ85" t="s">
        <v>4545</v>
      </c>
      <c r="BA85">
        <v>0</v>
      </c>
      <c r="BC85" t="s">
        <v>225</v>
      </c>
      <c r="BF85" t="s">
        <v>1009</v>
      </c>
    </row>
    <row r="86" spans="1:58" x14ac:dyDescent="0.35">
      <c r="A86" t="s">
        <v>1010</v>
      </c>
      <c r="B86">
        <v>10000</v>
      </c>
      <c r="C86">
        <v>10000</v>
      </c>
      <c r="D86" s="2">
        <v>45750</v>
      </c>
      <c r="E86" t="s">
        <v>59</v>
      </c>
      <c r="F86" t="s">
        <v>992</v>
      </c>
      <c r="G86" t="s">
        <v>719</v>
      </c>
      <c r="I86">
        <v>1</v>
      </c>
      <c r="J86" t="s">
        <v>183</v>
      </c>
      <c r="K86">
        <v>65</v>
      </c>
      <c r="L86" t="s">
        <v>340</v>
      </c>
      <c r="M86">
        <v>693</v>
      </c>
      <c r="P86" s="2">
        <v>45750</v>
      </c>
      <c r="R86">
        <v>13</v>
      </c>
      <c r="S86" s="3">
        <v>9009</v>
      </c>
      <c r="T86" t="s">
        <v>65</v>
      </c>
      <c r="U86" t="s">
        <v>993</v>
      </c>
      <c r="V86">
        <v>0</v>
      </c>
      <c r="W86" s="3">
        <v>9000</v>
      </c>
      <c r="X86">
        <v>9</v>
      </c>
      <c r="Y86">
        <v>0</v>
      </c>
      <c r="Z86">
        <v>0</v>
      </c>
      <c r="AA86">
        <v>0</v>
      </c>
      <c r="AD86">
        <v>0</v>
      </c>
      <c r="AM86" t="s">
        <v>994</v>
      </c>
      <c r="AN86" t="s">
        <v>225</v>
      </c>
      <c r="AP86">
        <v>0</v>
      </c>
      <c r="AQ86">
        <v>0</v>
      </c>
      <c r="AR86">
        <v>0</v>
      </c>
      <c r="AS86">
        <v>0</v>
      </c>
      <c r="AT86">
        <v>0</v>
      </c>
      <c r="AU86">
        <v>0</v>
      </c>
      <c r="AY86" t="s">
        <v>63</v>
      </c>
      <c r="AZ86" t="s">
        <v>4546</v>
      </c>
      <c r="BA86">
        <v>0</v>
      </c>
      <c r="BC86" t="s">
        <v>225</v>
      </c>
      <c r="BF86" t="s">
        <v>1009</v>
      </c>
    </row>
    <row r="87" spans="1:58" x14ac:dyDescent="0.35">
      <c r="A87" t="s">
        <v>1011</v>
      </c>
      <c r="B87">
        <v>10000</v>
      </c>
      <c r="C87">
        <v>10000</v>
      </c>
      <c r="D87" s="2">
        <v>45750</v>
      </c>
      <c r="E87" t="s">
        <v>59</v>
      </c>
      <c r="F87" t="s">
        <v>997</v>
      </c>
      <c r="G87" t="s">
        <v>998</v>
      </c>
      <c r="I87">
        <v>1</v>
      </c>
      <c r="J87" t="s">
        <v>183</v>
      </c>
      <c r="K87">
        <v>65</v>
      </c>
      <c r="L87" t="s">
        <v>340</v>
      </c>
      <c r="M87">
        <v>875</v>
      </c>
      <c r="P87" s="2">
        <v>45750</v>
      </c>
      <c r="R87">
        <v>8</v>
      </c>
      <c r="S87" s="3">
        <v>7000</v>
      </c>
      <c r="T87" t="s">
        <v>65</v>
      </c>
      <c r="U87" t="s">
        <v>999</v>
      </c>
      <c r="V87">
        <v>0</v>
      </c>
      <c r="W87" s="3">
        <v>7000</v>
      </c>
      <c r="X87">
        <v>0</v>
      </c>
      <c r="Y87">
        <v>0</v>
      </c>
      <c r="Z87">
        <v>0</v>
      </c>
      <c r="AA87">
        <v>0</v>
      </c>
      <c r="AD87">
        <v>0</v>
      </c>
      <c r="AM87" t="s">
        <v>1000</v>
      </c>
      <c r="AN87" t="s">
        <v>225</v>
      </c>
      <c r="AP87">
        <v>0</v>
      </c>
      <c r="AQ87">
        <v>0</v>
      </c>
      <c r="AR87">
        <v>0</v>
      </c>
      <c r="AS87">
        <v>0</v>
      </c>
      <c r="AT87">
        <v>0</v>
      </c>
      <c r="AU87">
        <v>0</v>
      </c>
      <c r="AY87" t="s">
        <v>63</v>
      </c>
      <c r="AZ87" t="s">
        <v>4547</v>
      </c>
      <c r="BA87">
        <v>0</v>
      </c>
      <c r="BC87" t="s">
        <v>225</v>
      </c>
      <c r="BF87" t="s">
        <v>1009</v>
      </c>
    </row>
    <row r="88" spans="1:58" x14ac:dyDescent="0.35">
      <c r="A88" t="s">
        <v>1012</v>
      </c>
      <c r="B88">
        <v>10000</v>
      </c>
      <c r="C88">
        <v>10000</v>
      </c>
      <c r="D88" s="2">
        <v>45750</v>
      </c>
      <c r="E88" t="s">
        <v>59</v>
      </c>
      <c r="F88" t="s">
        <v>1002</v>
      </c>
      <c r="G88" t="s">
        <v>719</v>
      </c>
      <c r="I88">
        <v>1</v>
      </c>
      <c r="J88" t="s">
        <v>183</v>
      </c>
      <c r="K88">
        <v>65</v>
      </c>
      <c r="L88" t="s">
        <v>340</v>
      </c>
      <c r="M88">
        <v>314</v>
      </c>
      <c r="P88" s="2">
        <v>45750</v>
      </c>
      <c r="R88">
        <v>16</v>
      </c>
      <c r="S88" s="3">
        <v>5024</v>
      </c>
      <c r="T88" t="s">
        <v>65</v>
      </c>
      <c r="U88" t="s">
        <v>1003</v>
      </c>
      <c r="V88">
        <v>0</v>
      </c>
      <c r="W88" s="3">
        <v>5000</v>
      </c>
      <c r="X88">
        <v>24</v>
      </c>
      <c r="Y88">
        <v>0</v>
      </c>
      <c r="Z88">
        <v>0</v>
      </c>
      <c r="AA88">
        <v>0</v>
      </c>
      <c r="AD88">
        <v>0</v>
      </c>
      <c r="AM88" t="s">
        <v>1004</v>
      </c>
      <c r="AN88" t="s">
        <v>225</v>
      </c>
      <c r="AP88">
        <v>0</v>
      </c>
      <c r="AQ88">
        <v>0</v>
      </c>
      <c r="AR88">
        <v>0</v>
      </c>
      <c r="AS88">
        <v>0</v>
      </c>
      <c r="AT88">
        <v>0</v>
      </c>
      <c r="AU88">
        <v>0</v>
      </c>
      <c r="AY88" t="s">
        <v>63</v>
      </c>
      <c r="AZ88" t="s">
        <v>4548</v>
      </c>
      <c r="BA88">
        <v>0</v>
      </c>
      <c r="BC88" t="s">
        <v>225</v>
      </c>
      <c r="BF88" t="s">
        <v>1009</v>
      </c>
    </row>
    <row r="89" spans="1:58" x14ac:dyDescent="0.35">
      <c r="A89" t="s">
        <v>149</v>
      </c>
      <c r="B89">
        <v>10000</v>
      </c>
      <c r="C89">
        <v>30000</v>
      </c>
      <c r="D89" s="2">
        <v>45754</v>
      </c>
      <c r="E89" t="s">
        <v>59</v>
      </c>
      <c r="F89" t="s">
        <v>150</v>
      </c>
      <c r="G89" t="s">
        <v>151</v>
      </c>
      <c r="I89">
        <v>2</v>
      </c>
      <c r="J89" t="s">
        <v>183</v>
      </c>
      <c r="K89">
        <v>96</v>
      </c>
      <c r="L89" t="s">
        <v>1013</v>
      </c>
      <c r="M89" s="3">
        <v>152250</v>
      </c>
      <c r="P89" s="2">
        <v>45750</v>
      </c>
      <c r="R89">
        <v>6</v>
      </c>
      <c r="S89" s="3">
        <v>913500</v>
      </c>
      <c r="T89" t="s">
        <v>65</v>
      </c>
      <c r="U89" t="s">
        <v>154</v>
      </c>
      <c r="V89">
        <v>0</v>
      </c>
      <c r="W89" s="3">
        <v>949776</v>
      </c>
      <c r="X89" s="3">
        <v>-36276</v>
      </c>
      <c r="Y89">
        <v>0</v>
      </c>
      <c r="Z89">
        <v>0</v>
      </c>
      <c r="AA89">
        <v>0</v>
      </c>
      <c r="AD89">
        <v>0</v>
      </c>
      <c r="AM89" t="s">
        <v>155</v>
      </c>
      <c r="AN89" t="s">
        <v>68</v>
      </c>
      <c r="AP89">
        <v>0</v>
      </c>
      <c r="AQ89">
        <v>0</v>
      </c>
      <c r="AR89">
        <v>0</v>
      </c>
      <c r="AS89">
        <v>0</v>
      </c>
      <c r="AT89">
        <v>0</v>
      </c>
      <c r="AU89">
        <v>0</v>
      </c>
      <c r="AY89" t="s">
        <v>63</v>
      </c>
      <c r="AZ89" t="s">
        <v>4459</v>
      </c>
      <c r="BA89">
        <v>0</v>
      </c>
      <c r="BC89" t="s">
        <v>68</v>
      </c>
      <c r="BF89" t="s">
        <v>156</v>
      </c>
    </row>
    <row r="90" spans="1:58" x14ac:dyDescent="0.35">
      <c r="A90" t="s">
        <v>1014</v>
      </c>
      <c r="B90">
        <v>10000</v>
      </c>
      <c r="C90">
        <v>10000</v>
      </c>
      <c r="D90" s="2">
        <v>45751</v>
      </c>
      <c r="E90" t="s">
        <v>59</v>
      </c>
      <c r="F90" t="s">
        <v>1015</v>
      </c>
      <c r="G90">
        <v>10620258024</v>
      </c>
      <c r="I90">
        <v>1</v>
      </c>
      <c r="J90" t="s">
        <v>183</v>
      </c>
      <c r="K90">
        <v>79</v>
      </c>
      <c r="L90" t="s">
        <v>92</v>
      </c>
      <c r="M90">
        <v>133</v>
      </c>
      <c r="P90" s="2">
        <v>45750</v>
      </c>
      <c r="R90">
        <v>264</v>
      </c>
      <c r="S90" s="3">
        <v>35112</v>
      </c>
      <c r="T90" t="s">
        <v>65</v>
      </c>
      <c r="U90" t="s">
        <v>1016</v>
      </c>
      <c r="V90">
        <v>0</v>
      </c>
      <c r="W90" s="3">
        <v>20000</v>
      </c>
      <c r="X90" s="3">
        <v>15112</v>
      </c>
      <c r="Y90">
        <v>0</v>
      </c>
      <c r="Z90">
        <v>0</v>
      </c>
      <c r="AA90">
        <v>0</v>
      </c>
      <c r="AD90">
        <v>0</v>
      </c>
      <c r="AM90" t="s">
        <v>1017</v>
      </c>
      <c r="AN90" t="s">
        <v>108</v>
      </c>
      <c r="AP90">
        <v>0</v>
      </c>
      <c r="AQ90">
        <v>0</v>
      </c>
      <c r="AR90">
        <v>0</v>
      </c>
      <c r="AS90">
        <v>0</v>
      </c>
      <c r="AT90">
        <v>0</v>
      </c>
      <c r="AU90">
        <v>0</v>
      </c>
      <c r="AY90" t="s">
        <v>63</v>
      </c>
      <c r="AZ90" t="s">
        <v>4549</v>
      </c>
      <c r="BA90">
        <v>0</v>
      </c>
      <c r="BC90" t="s">
        <v>108</v>
      </c>
      <c r="BF90" t="s">
        <v>1018</v>
      </c>
    </row>
    <row r="91" spans="1:58" x14ac:dyDescent="0.35">
      <c r="A91" t="s">
        <v>1014</v>
      </c>
      <c r="B91">
        <v>10000</v>
      </c>
      <c r="C91">
        <v>20000</v>
      </c>
      <c r="D91" s="2">
        <v>45751</v>
      </c>
      <c r="E91" t="s">
        <v>59</v>
      </c>
      <c r="F91" t="s">
        <v>1015</v>
      </c>
      <c r="G91">
        <v>10620258024</v>
      </c>
      <c r="I91">
        <v>2</v>
      </c>
      <c r="J91" t="s">
        <v>183</v>
      </c>
      <c r="K91">
        <v>77</v>
      </c>
      <c r="L91" t="s">
        <v>192</v>
      </c>
      <c r="M91">
        <v>416</v>
      </c>
      <c r="P91" s="2">
        <v>45750</v>
      </c>
      <c r="R91">
        <v>77</v>
      </c>
      <c r="S91" s="3">
        <v>32032</v>
      </c>
      <c r="T91" t="s">
        <v>65</v>
      </c>
      <c r="U91" t="s">
        <v>1016</v>
      </c>
      <c r="V91">
        <v>0</v>
      </c>
      <c r="W91" s="3">
        <v>20000</v>
      </c>
      <c r="X91" s="3">
        <v>12032</v>
      </c>
      <c r="Y91">
        <v>0</v>
      </c>
      <c r="Z91">
        <v>0</v>
      </c>
      <c r="AA91">
        <v>0</v>
      </c>
      <c r="AD91">
        <v>0</v>
      </c>
      <c r="AM91" t="s">
        <v>1017</v>
      </c>
      <c r="AN91" t="s">
        <v>108</v>
      </c>
      <c r="AP91">
        <v>0</v>
      </c>
      <c r="AQ91">
        <v>0</v>
      </c>
      <c r="AR91">
        <v>0</v>
      </c>
      <c r="AS91">
        <v>0</v>
      </c>
      <c r="AT91">
        <v>0</v>
      </c>
      <c r="AU91">
        <v>0</v>
      </c>
      <c r="AY91" t="s">
        <v>63</v>
      </c>
      <c r="AZ91" t="s">
        <v>4549</v>
      </c>
      <c r="BA91">
        <v>0</v>
      </c>
      <c r="BC91" t="s">
        <v>108</v>
      </c>
      <c r="BF91" t="s">
        <v>1018</v>
      </c>
    </row>
    <row r="92" spans="1:58" x14ac:dyDescent="0.35">
      <c r="A92" t="s">
        <v>1019</v>
      </c>
      <c r="B92">
        <v>10000</v>
      </c>
      <c r="C92">
        <v>10000</v>
      </c>
      <c r="D92" s="2">
        <v>45751</v>
      </c>
      <c r="E92" t="s">
        <v>59</v>
      </c>
      <c r="F92" t="s">
        <v>1020</v>
      </c>
      <c r="G92" t="s">
        <v>159</v>
      </c>
      <c r="I92">
        <v>1</v>
      </c>
      <c r="J92" t="s">
        <v>183</v>
      </c>
      <c r="K92">
        <v>72</v>
      </c>
      <c r="L92" t="s">
        <v>869</v>
      </c>
      <c r="M92" s="3">
        <v>2500</v>
      </c>
      <c r="P92" s="2">
        <v>45750</v>
      </c>
      <c r="R92">
        <v>6</v>
      </c>
      <c r="S92" s="3">
        <v>15000</v>
      </c>
      <c r="T92" t="s">
        <v>65</v>
      </c>
      <c r="U92">
        <v>86090870001</v>
      </c>
      <c r="V92">
        <v>0</v>
      </c>
      <c r="W92" s="3">
        <v>10000</v>
      </c>
      <c r="X92" s="3">
        <v>5000</v>
      </c>
      <c r="Y92">
        <v>0</v>
      </c>
      <c r="Z92">
        <v>0</v>
      </c>
      <c r="AA92">
        <v>0</v>
      </c>
      <c r="AD92">
        <v>0</v>
      </c>
      <c r="AM92">
        <v>8609087</v>
      </c>
      <c r="AN92" t="s">
        <v>162</v>
      </c>
      <c r="AP92">
        <v>0</v>
      </c>
      <c r="AQ92">
        <v>0</v>
      </c>
      <c r="AR92">
        <v>0</v>
      </c>
      <c r="AS92">
        <v>0</v>
      </c>
      <c r="AT92">
        <v>0</v>
      </c>
      <c r="AU92">
        <v>0</v>
      </c>
      <c r="AY92" t="s">
        <v>63</v>
      </c>
      <c r="AZ92" t="s">
        <v>4550</v>
      </c>
      <c r="BA92">
        <v>0</v>
      </c>
      <c r="BC92" t="s">
        <v>162</v>
      </c>
      <c r="BF92" t="s">
        <v>163</v>
      </c>
    </row>
    <row r="93" spans="1:58" x14ac:dyDescent="0.35">
      <c r="A93" t="s">
        <v>1021</v>
      </c>
      <c r="B93">
        <v>10000</v>
      </c>
      <c r="C93">
        <v>10000</v>
      </c>
      <c r="D93" s="2">
        <v>45754</v>
      </c>
      <c r="E93" t="s">
        <v>59</v>
      </c>
      <c r="F93" t="s">
        <v>1022</v>
      </c>
      <c r="G93" t="s">
        <v>167</v>
      </c>
      <c r="I93">
        <v>1</v>
      </c>
      <c r="J93" t="s">
        <v>183</v>
      </c>
      <c r="K93">
        <v>63</v>
      </c>
      <c r="L93" t="s">
        <v>136</v>
      </c>
      <c r="M93" s="3">
        <v>5000</v>
      </c>
      <c r="P93" s="2">
        <v>45750</v>
      </c>
      <c r="R93">
        <v>60</v>
      </c>
      <c r="S93" s="3">
        <v>300000</v>
      </c>
      <c r="T93" t="s">
        <v>65</v>
      </c>
      <c r="U93" t="s">
        <v>1023</v>
      </c>
      <c r="V93">
        <v>0</v>
      </c>
      <c r="W93" s="3">
        <v>300000</v>
      </c>
      <c r="X93">
        <v>0</v>
      </c>
      <c r="Y93">
        <v>0</v>
      </c>
      <c r="Z93">
        <v>0</v>
      </c>
      <c r="AA93">
        <v>0</v>
      </c>
      <c r="AD93">
        <v>0</v>
      </c>
      <c r="AM93" t="s">
        <v>1024</v>
      </c>
      <c r="AN93" t="s">
        <v>170</v>
      </c>
      <c r="AP93">
        <v>0</v>
      </c>
      <c r="AQ93">
        <v>0</v>
      </c>
      <c r="AR93">
        <v>0</v>
      </c>
      <c r="AS93">
        <v>0</v>
      </c>
      <c r="AT93">
        <v>0</v>
      </c>
      <c r="AU93">
        <v>0</v>
      </c>
      <c r="AY93" t="s">
        <v>63</v>
      </c>
      <c r="AZ93" t="s">
        <v>4551</v>
      </c>
      <c r="BA93">
        <v>0</v>
      </c>
      <c r="BC93" t="s">
        <v>170</v>
      </c>
      <c r="BF93" t="s">
        <v>1025</v>
      </c>
    </row>
    <row r="94" spans="1:58" x14ac:dyDescent="0.35">
      <c r="A94" t="s">
        <v>1026</v>
      </c>
      <c r="B94">
        <v>10000</v>
      </c>
      <c r="C94">
        <v>10000</v>
      </c>
      <c r="D94" s="2">
        <v>45751</v>
      </c>
      <c r="E94" t="s">
        <v>59</v>
      </c>
      <c r="F94" t="s">
        <v>451</v>
      </c>
      <c r="G94">
        <v>8613409</v>
      </c>
      <c r="I94">
        <v>1</v>
      </c>
      <c r="J94" t="s">
        <v>183</v>
      </c>
      <c r="K94">
        <v>63</v>
      </c>
      <c r="L94" t="s">
        <v>136</v>
      </c>
      <c r="M94" s="3">
        <v>1760</v>
      </c>
      <c r="P94" s="2">
        <v>45750</v>
      </c>
      <c r="R94">
        <v>75</v>
      </c>
      <c r="S94" s="3">
        <v>132000</v>
      </c>
      <c r="T94" t="s">
        <v>65</v>
      </c>
      <c r="U94" t="s">
        <v>962</v>
      </c>
      <c r="V94">
        <v>0</v>
      </c>
      <c r="W94" s="3">
        <v>132000</v>
      </c>
      <c r="X94">
        <v>0</v>
      </c>
      <c r="Y94">
        <v>0</v>
      </c>
      <c r="Z94">
        <v>0</v>
      </c>
      <c r="AA94">
        <v>0</v>
      </c>
      <c r="AD94">
        <v>0</v>
      </c>
      <c r="AM94" t="s">
        <v>963</v>
      </c>
      <c r="AN94" t="s">
        <v>170</v>
      </c>
      <c r="AP94">
        <v>0</v>
      </c>
      <c r="AQ94">
        <v>0</v>
      </c>
      <c r="AR94">
        <v>0</v>
      </c>
      <c r="AS94">
        <v>0</v>
      </c>
      <c r="AT94">
        <v>0</v>
      </c>
      <c r="AU94">
        <v>0</v>
      </c>
      <c r="AY94" t="s">
        <v>63</v>
      </c>
      <c r="AZ94" t="s">
        <v>4552</v>
      </c>
      <c r="BA94">
        <v>0</v>
      </c>
      <c r="BC94" t="s">
        <v>170</v>
      </c>
      <c r="BF94" t="s">
        <v>1027</v>
      </c>
    </row>
    <row r="95" spans="1:58" x14ac:dyDescent="0.35">
      <c r="A95" t="s">
        <v>1028</v>
      </c>
      <c r="B95">
        <v>10000</v>
      </c>
      <c r="C95">
        <v>10000</v>
      </c>
      <c r="D95" s="2">
        <v>45754</v>
      </c>
      <c r="E95" t="s">
        <v>59</v>
      </c>
      <c r="F95" t="s">
        <v>1022</v>
      </c>
      <c r="G95">
        <v>8613409</v>
      </c>
      <c r="I95">
        <v>1</v>
      </c>
      <c r="J95" t="s">
        <v>183</v>
      </c>
      <c r="K95">
        <v>63</v>
      </c>
      <c r="L95" t="s">
        <v>136</v>
      </c>
      <c r="M95" s="3">
        <v>1334</v>
      </c>
      <c r="P95" s="2">
        <v>45750</v>
      </c>
      <c r="R95">
        <v>60</v>
      </c>
      <c r="S95" s="3">
        <v>80040</v>
      </c>
      <c r="T95" t="s">
        <v>65</v>
      </c>
      <c r="U95" t="s">
        <v>1029</v>
      </c>
      <c r="V95">
        <v>0</v>
      </c>
      <c r="W95" s="3">
        <v>80000</v>
      </c>
      <c r="X95">
        <v>40</v>
      </c>
      <c r="Y95">
        <v>0</v>
      </c>
      <c r="Z95">
        <v>0</v>
      </c>
      <c r="AA95">
        <v>0</v>
      </c>
      <c r="AD95">
        <v>0</v>
      </c>
      <c r="AM95" t="s">
        <v>1030</v>
      </c>
      <c r="AN95" t="s">
        <v>170</v>
      </c>
      <c r="AP95">
        <v>0</v>
      </c>
      <c r="AQ95">
        <v>0</v>
      </c>
      <c r="AR95">
        <v>0</v>
      </c>
      <c r="AS95">
        <v>0</v>
      </c>
      <c r="AT95">
        <v>0</v>
      </c>
      <c r="AU95">
        <v>0</v>
      </c>
      <c r="AY95" t="s">
        <v>63</v>
      </c>
      <c r="AZ95" t="s">
        <v>4553</v>
      </c>
      <c r="BA95">
        <v>0</v>
      </c>
      <c r="BC95" t="s">
        <v>170</v>
      </c>
      <c r="BF95" t="s">
        <v>1031</v>
      </c>
    </row>
    <row r="96" spans="1:58" x14ac:dyDescent="0.35">
      <c r="A96" t="s">
        <v>1032</v>
      </c>
      <c r="B96">
        <v>10000</v>
      </c>
      <c r="C96">
        <v>10000</v>
      </c>
      <c r="D96" s="2">
        <v>45755</v>
      </c>
      <c r="E96" t="s">
        <v>59</v>
      </c>
      <c r="F96" t="s">
        <v>1033</v>
      </c>
      <c r="G96" t="s">
        <v>1034</v>
      </c>
      <c r="I96">
        <v>1</v>
      </c>
      <c r="J96" t="s">
        <v>183</v>
      </c>
      <c r="K96">
        <v>79</v>
      </c>
      <c r="L96" t="s">
        <v>92</v>
      </c>
      <c r="M96">
        <v>500</v>
      </c>
      <c r="P96" s="2">
        <v>45750</v>
      </c>
      <c r="R96">
        <v>250</v>
      </c>
      <c r="S96" s="3">
        <v>125000</v>
      </c>
      <c r="T96" t="s">
        <v>65</v>
      </c>
      <c r="U96" t="s">
        <v>1035</v>
      </c>
      <c r="V96">
        <v>0</v>
      </c>
      <c r="W96" s="3">
        <v>100000</v>
      </c>
      <c r="X96" s="3">
        <v>25000</v>
      </c>
      <c r="Y96">
        <v>0</v>
      </c>
      <c r="Z96">
        <v>0</v>
      </c>
      <c r="AA96">
        <v>0</v>
      </c>
      <c r="AD96">
        <v>0</v>
      </c>
      <c r="AM96" t="s">
        <v>1036</v>
      </c>
      <c r="AN96" t="s">
        <v>1037</v>
      </c>
      <c r="AP96">
        <v>0</v>
      </c>
      <c r="AQ96">
        <v>0</v>
      </c>
      <c r="AR96">
        <v>0</v>
      </c>
      <c r="AS96">
        <v>0</v>
      </c>
      <c r="AT96">
        <v>0</v>
      </c>
      <c r="AU96">
        <v>0</v>
      </c>
      <c r="AY96" t="s">
        <v>63</v>
      </c>
      <c r="AZ96" t="s">
        <v>4554</v>
      </c>
      <c r="BA96">
        <v>0</v>
      </c>
      <c r="BC96" t="s">
        <v>1037</v>
      </c>
      <c r="BF96" t="s">
        <v>1038</v>
      </c>
    </row>
    <row r="97" spans="1:58" x14ac:dyDescent="0.35">
      <c r="A97" t="s">
        <v>1039</v>
      </c>
      <c r="B97">
        <v>10000</v>
      </c>
      <c r="C97">
        <v>10000</v>
      </c>
      <c r="D97" s="2">
        <v>45750</v>
      </c>
      <c r="E97" t="s">
        <v>59</v>
      </c>
      <c r="F97" t="s">
        <v>1040</v>
      </c>
      <c r="G97" t="s">
        <v>1041</v>
      </c>
      <c r="I97">
        <v>1</v>
      </c>
      <c r="J97" t="s">
        <v>183</v>
      </c>
      <c r="K97">
        <v>61</v>
      </c>
      <c r="L97" t="s">
        <v>209</v>
      </c>
      <c r="M97">
        <v>200</v>
      </c>
      <c r="P97" s="2">
        <v>45750</v>
      </c>
      <c r="R97">
        <v>1</v>
      </c>
      <c r="S97">
        <v>200</v>
      </c>
      <c r="T97" t="s">
        <v>65</v>
      </c>
      <c r="U97">
        <v>107335250001</v>
      </c>
      <c r="V97">
        <v>0</v>
      </c>
      <c r="W97">
        <v>200</v>
      </c>
      <c r="X97">
        <v>0</v>
      </c>
      <c r="Y97">
        <v>0</v>
      </c>
      <c r="Z97">
        <v>0</v>
      </c>
      <c r="AA97">
        <v>0</v>
      </c>
      <c r="AD97">
        <v>0</v>
      </c>
      <c r="AM97">
        <v>10733525</v>
      </c>
      <c r="AN97" t="s">
        <v>282</v>
      </c>
      <c r="AP97">
        <v>0</v>
      </c>
      <c r="AQ97">
        <v>0</v>
      </c>
      <c r="AR97">
        <v>0</v>
      </c>
      <c r="AS97">
        <v>0</v>
      </c>
      <c r="AT97">
        <v>0</v>
      </c>
      <c r="AU97">
        <v>0</v>
      </c>
      <c r="AY97" t="s">
        <v>63</v>
      </c>
      <c r="AZ97" t="s">
        <v>4555</v>
      </c>
      <c r="BA97">
        <v>0</v>
      </c>
      <c r="BC97" t="s">
        <v>282</v>
      </c>
      <c r="BF97" t="s">
        <v>1042</v>
      </c>
    </row>
    <row r="98" spans="1:58" x14ac:dyDescent="0.35">
      <c r="A98" t="s">
        <v>1043</v>
      </c>
      <c r="B98">
        <v>10000</v>
      </c>
      <c r="C98">
        <v>20000</v>
      </c>
      <c r="D98" s="2">
        <v>45751</v>
      </c>
      <c r="E98" t="s">
        <v>59</v>
      </c>
      <c r="F98" t="s">
        <v>1044</v>
      </c>
      <c r="G98" t="s">
        <v>1045</v>
      </c>
      <c r="I98">
        <v>1</v>
      </c>
      <c r="J98" t="s">
        <v>183</v>
      </c>
      <c r="K98">
        <v>72</v>
      </c>
      <c r="L98" t="s">
        <v>869</v>
      </c>
      <c r="M98" s="3">
        <v>2000</v>
      </c>
      <c r="P98" s="2">
        <v>45750</v>
      </c>
      <c r="R98">
        <v>4</v>
      </c>
      <c r="S98" s="3">
        <v>8000</v>
      </c>
      <c r="T98" t="s">
        <v>65</v>
      </c>
      <c r="U98" t="s">
        <v>1046</v>
      </c>
      <c r="V98">
        <v>0</v>
      </c>
      <c r="W98" s="3">
        <v>5000</v>
      </c>
      <c r="X98" s="3">
        <v>3000</v>
      </c>
      <c r="Y98">
        <v>0</v>
      </c>
      <c r="Z98">
        <v>0</v>
      </c>
      <c r="AA98">
        <v>0</v>
      </c>
      <c r="AD98">
        <v>0</v>
      </c>
      <c r="AM98" t="s">
        <v>1047</v>
      </c>
      <c r="AN98" t="s">
        <v>1048</v>
      </c>
      <c r="AP98">
        <v>0</v>
      </c>
      <c r="AQ98">
        <v>0</v>
      </c>
      <c r="AR98">
        <v>0</v>
      </c>
      <c r="AS98">
        <v>0</v>
      </c>
      <c r="AT98">
        <v>0</v>
      </c>
      <c r="AU98">
        <v>0</v>
      </c>
      <c r="AY98" t="s">
        <v>63</v>
      </c>
      <c r="AZ98" t="s">
        <v>4556</v>
      </c>
      <c r="BA98">
        <v>0</v>
      </c>
      <c r="BC98" t="s">
        <v>1048</v>
      </c>
      <c r="BF98" t="s">
        <v>1049</v>
      </c>
    </row>
    <row r="99" spans="1:58" x14ac:dyDescent="0.35">
      <c r="A99" t="s">
        <v>606</v>
      </c>
      <c r="B99">
        <v>10000</v>
      </c>
      <c r="C99">
        <v>20000</v>
      </c>
      <c r="D99" s="2">
        <v>45750</v>
      </c>
      <c r="E99" t="s">
        <v>59</v>
      </c>
      <c r="F99" s="4">
        <v>0.42402777777777778</v>
      </c>
      <c r="G99" t="s">
        <v>607</v>
      </c>
      <c r="I99">
        <v>2</v>
      </c>
      <c r="J99" t="s">
        <v>183</v>
      </c>
      <c r="K99">
        <v>82</v>
      </c>
      <c r="L99" t="s">
        <v>352</v>
      </c>
      <c r="M99" s="3">
        <v>1072</v>
      </c>
      <c r="P99" s="2">
        <v>45750</v>
      </c>
      <c r="R99">
        <v>56</v>
      </c>
      <c r="S99" s="3">
        <v>60032</v>
      </c>
      <c r="T99" t="s">
        <v>65</v>
      </c>
      <c r="U99" t="s">
        <v>609</v>
      </c>
      <c r="V99">
        <v>0</v>
      </c>
      <c r="W99" s="3">
        <v>50000</v>
      </c>
      <c r="X99" s="3">
        <v>10032</v>
      </c>
      <c r="Y99">
        <v>0</v>
      </c>
      <c r="Z99">
        <v>0</v>
      </c>
      <c r="AA99">
        <v>0</v>
      </c>
      <c r="AD99">
        <v>0</v>
      </c>
      <c r="AM99" t="s">
        <v>610</v>
      </c>
      <c r="AN99" t="s">
        <v>611</v>
      </c>
      <c r="AP99">
        <v>0</v>
      </c>
      <c r="AQ99">
        <v>0</v>
      </c>
      <c r="AR99">
        <v>0</v>
      </c>
      <c r="AS99">
        <v>0</v>
      </c>
      <c r="AT99">
        <v>0</v>
      </c>
      <c r="AU99">
        <v>0</v>
      </c>
      <c r="AY99" t="s">
        <v>63</v>
      </c>
      <c r="AZ99" t="s">
        <v>4499</v>
      </c>
      <c r="BA99">
        <v>0</v>
      </c>
      <c r="BC99" t="s">
        <v>611</v>
      </c>
      <c r="BF99" t="s">
        <v>612</v>
      </c>
    </row>
    <row r="100" spans="1:58" x14ac:dyDescent="0.35">
      <c r="A100" t="s">
        <v>1050</v>
      </c>
      <c r="B100">
        <v>10000</v>
      </c>
      <c r="C100">
        <v>10000</v>
      </c>
      <c r="D100" s="2">
        <v>45751</v>
      </c>
      <c r="E100" t="s">
        <v>59</v>
      </c>
      <c r="F100" s="4">
        <v>0.48216435185185186</v>
      </c>
      <c r="G100" t="s">
        <v>1051</v>
      </c>
      <c r="I100">
        <v>1</v>
      </c>
      <c r="J100" t="s">
        <v>183</v>
      </c>
      <c r="K100">
        <v>22</v>
      </c>
      <c r="L100" t="s">
        <v>685</v>
      </c>
      <c r="M100" s="3">
        <v>2000</v>
      </c>
      <c r="P100" s="2">
        <v>45750</v>
      </c>
      <c r="R100">
        <v>1</v>
      </c>
      <c r="S100" s="3">
        <v>2000</v>
      </c>
      <c r="T100" t="s">
        <v>65</v>
      </c>
      <c r="U100" t="s">
        <v>1052</v>
      </c>
      <c r="V100">
        <v>0</v>
      </c>
      <c r="W100" s="3">
        <v>2000</v>
      </c>
      <c r="X100">
        <v>0</v>
      </c>
      <c r="Y100">
        <v>0</v>
      </c>
      <c r="Z100">
        <v>0</v>
      </c>
      <c r="AA100">
        <v>0</v>
      </c>
      <c r="AD100">
        <v>0</v>
      </c>
      <c r="AM100" t="s">
        <v>1053</v>
      </c>
      <c r="AN100" t="s">
        <v>465</v>
      </c>
      <c r="AP100">
        <v>0</v>
      </c>
      <c r="AQ100">
        <v>0</v>
      </c>
      <c r="AR100">
        <v>0</v>
      </c>
      <c r="AS100">
        <v>0</v>
      </c>
      <c r="AT100">
        <v>0</v>
      </c>
      <c r="AU100">
        <v>0</v>
      </c>
      <c r="AY100" t="s">
        <v>63</v>
      </c>
      <c r="AZ100" t="s">
        <v>4557</v>
      </c>
      <c r="BA100">
        <v>0</v>
      </c>
      <c r="BC100" t="s">
        <v>465</v>
      </c>
      <c r="BF100" t="s">
        <v>1054</v>
      </c>
    </row>
    <row r="101" spans="1:58" x14ac:dyDescent="0.35">
      <c r="A101" t="s">
        <v>1055</v>
      </c>
      <c r="B101">
        <v>10000</v>
      </c>
      <c r="C101">
        <v>10000</v>
      </c>
      <c r="D101" s="2">
        <v>45751</v>
      </c>
      <c r="E101" t="s">
        <v>59</v>
      </c>
      <c r="F101" t="s">
        <v>583</v>
      </c>
      <c r="G101" t="s">
        <v>1056</v>
      </c>
      <c r="I101">
        <v>1</v>
      </c>
      <c r="J101" t="s">
        <v>183</v>
      </c>
      <c r="K101">
        <v>63</v>
      </c>
      <c r="L101" t="s">
        <v>136</v>
      </c>
      <c r="M101">
        <v>200</v>
      </c>
      <c r="P101" s="2">
        <v>45750</v>
      </c>
      <c r="R101">
        <v>60</v>
      </c>
      <c r="S101" s="3">
        <v>12020</v>
      </c>
      <c r="T101" t="s">
        <v>65</v>
      </c>
      <c r="U101" t="s">
        <v>1057</v>
      </c>
      <c r="V101">
        <v>0</v>
      </c>
      <c r="W101" s="3">
        <v>12000</v>
      </c>
      <c r="X101">
        <v>20</v>
      </c>
      <c r="Y101">
        <v>0</v>
      </c>
      <c r="Z101">
        <v>0</v>
      </c>
      <c r="AA101">
        <v>0</v>
      </c>
      <c r="AD101">
        <v>0</v>
      </c>
      <c r="AM101" t="s">
        <v>1058</v>
      </c>
      <c r="AN101" t="s">
        <v>139</v>
      </c>
      <c r="AP101">
        <v>0</v>
      </c>
      <c r="AQ101">
        <v>0</v>
      </c>
      <c r="AR101">
        <v>0</v>
      </c>
      <c r="AS101">
        <v>0</v>
      </c>
      <c r="AT101">
        <v>0</v>
      </c>
      <c r="AU101">
        <v>0</v>
      </c>
      <c r="AY101" t="s">
        <v>63</v>
      </c>
      <c r="AZ101" t="s">
        <v>4558</v>
      </c>
      <c r="BA101">
        <v>0</v>
      </c>
      <c r="BC101" t="s">
        <v>139</v>
      </c>
      <c r="BF101" t="s">
        <v>1059</v>
      </c>
    </row>
    <row r="102" spans="1:58" x14ac:dyDescent="0.35">
      <c r="A102" t="s">
        <v>1055</v>
      </c>
      <c r="B102">
        <v>20000</v>
      </c>
      <c r="C102">
        <v>10000</v>
      </c>
      <c r="D102" s="2">
        <v>45751</v>
      </c>
      <c r="E102" t="s">
        <v>59</v>
      </c>
      <c r="F102" t="s">
        <v>583</v>
      </c>
      <c r="G102" t="s">
        <v>1056</v>
      </c>
      <c r="I102">
        <v>1</v>
      </c>
      <c r="J102" t="s">
        <v>183</v>
      </c>
      <c r="K102">
        <v>63</v>
      </c>
      <c r="L102" t="s">
        <v>136</v>
      </c>
      <c r="M102" s="3">
        <v>2267</v>
      </c>
      <c r="P102" s="2">
        <v>45750</v>
      </c>
      <c r="R102">
        <v>60</v>
      </c>
      <c r="S102" s="3">
        <v>136000</v>
      </c>
      <c r="T102" t="s">
        <v>65</v>
      </c>
      <c r="U102" t="s">
        <v>1057</v>
      </c>
      <c r="V102">
        <v>0</v>
      </c>
      <c r="W102" s="3">
        <v>136000</v>
      </c>
      <c r="X102">
        <v>0</v>
      </c>
      <c r="Y102">
        <v>0</v>
      </c>
      <c r="Z102">
        <v>0</v>
      </c>
      <c r="AA102">
        <v>0</v>
      </c>
      <c r="AD102">
        <v>0</v>
      </c>
      <c r="AM102" t="s">
        <v>1058</v>
      </c>
      <c r="AN102" t="s">
        <v>139</v>
      </c>
      <c r="AP102">
        <v>0</v>
      </c>
      <c r="AQ102">
        <v>0</v>
      </c>
      <c r="AR102">
        <v>0</v>
      </c>
      <c r="AS102">
        <v>0</v>
      </c>
      <c r="AT102">
        <v>0</v>
      </c>
      <c r="AU102">
        <v>0</v>
      </c>
      <c r="AY102" t="s">
        <v>63</v>
      </c>
      <c r="AZ102" t="s">
        <v>4558</v>
      </c>
      <c r="BA102">
        <v>0</v>
      </c>
      <c r="BC102" t="s">
        <v>139</v>
      </c>
      <c r="BF102" t="s">
        <v>1059</v>
      </c>
    </row>
    <row r="103" spans="1:58" x14ac:dyDescent="0.35">
      <c r="A103" t="s">
        <v>1060</v>
      </c>
      <c r="B103">
        <v>10000</v>
      </c>
      <c r="C103">
        <v>10000</v>
      </c>
      <c r="D103" s="2">
        <v>45751</v>
      </c>
      <c r="E103" t="s">
        <v>59</v>
      </c>
      <c r="F103" t="s">
        <v>583</v>
      </c>
      <c r="G103" t="s">
        <v>1056</v>
      </c>
      <c r="I103">
        <v>1</v>
      </c>
      <c r="J103" t="s">
        <v>183</v>
      </c>
      <c r="K103">
        <v>63</v>
      </c>
      <c r="L103" t="s">
        <v>136</v>
      </c>
      <c r="M103">
        <v>4</v>
      </c>
      <c r="P103" s="2">
        <v>45750</v>
      </c>
      <c r="R103">
        <v>60</v>
      </c>
      <c r="S103">
        <v>240</v>
      </c>
      <c r="T103" t="s">
        <v>65</v>
      </c>
      <c r="U103" t="s">
        <v>1057</v>
      </c>
      <c r="V103">
        <v>0</v>
      </c>
      <c r="W103">
        <v>182</v>
      </c>
      <c r="X103">
        <v>58</v>
      </c>
      <c r="Y103">
        <v>0</v>
      </c>
      <c r="Z103">
        <v>0</v>
      </c>
      <c r="AA103">
        <v>0</v>
      </c>
      <c r="AD103">
        <v>0</v>
      </c>
      <c r="AM103" t="s">
        <v>1058</v>
      </c>
      <c r="AN103" t="s">
        <v>139</v>
      </c>
      <c r="AP103">
        <v>0</v>
      </c>
      <c r="AQ103">
        <v>0</v>
      </c>
      <c r="AR103">
        <v>0</v>
      </c>
      <c r="AS103">
        <v>0</v>
      </c>
      <c r="AT103">
        <v>0</v>
      </c>
      <c r="AU103">
        <v>0</v>
      </c>
      <c r="AY103" t="s">
        <v>63</v>
      </c>
      <c r="AZ103" t="s">
        <v>4559</v>
      </c>
      <c r="BA103">
        <v>0</v>
      </c>
      <c r="BC103" t="s">
        <v>139</v>
      </c>
      <c r="BF103" t="s">
        <v>1061</v>
      </c>
    </row>
    <row r="104" spans="1:58" x14ac:dyDescent="0.35">
      <c r="A104" t="s">
        <v>4265</v>
      </c>
      <c r="B104">
        <v>10000</v>
      </c>
      <c r="C104">
        <v>10000</v>
      </c>
      <c r="D104" s="2">
        <v>45777</v>
      </c>
      <c r="E104" t="s">
        <v>59</v>
      </c>
      <c r="F104" t="s">
        <v>4266</v>
      </c>
      <c r="G104" t="s">
        <v>4157</v>
      </c>
      <c r="I104">
        <v>1</v>
      </c>
      <c r="J104" t="s">
        <v>183</v>
      </c>
      <c r="K104">
        <v>88</v>
      </c>
      <c r="L104" t="s">
        <v>144</v>
      </c>
      <c r="M104">
        <v>500</v>
      </c>
      <c r="P104" s="2">
        <v>45750</v>
      </c>
      <c r="R104">
        <v>1</v>
      </c>
      <c r="S104">
        <v>500</v>
      </c>
      <c r="T104" t="s">
        <v>65</v>
      </c>
      <c r="U104" t="s">
        <v>4267</v>
      </c>
      <c r="V104">
        <v>0</v>
      </c>
      <c r="W104">
        <v>500</v>
      </c>
      <c r="X104">
        <v>0</v>
      </c>
      <c r="Y104">
        <v>0</v>
      </c>
      <c r="Z104">
        <v>0</v>
      </c>
      <c r="AA104">
        <v>0</v>
      </c>
      <c r="AD104">
        <v>0</v>
      </c>
      <c r="AM104" t="s">
        <v>4268</v>
      </c>
      <c r="AN104" t="s">
        <v>282</v>
      </c>
      <c r="AP104">
        <v>0</v>
      </c>
      <c r="AQ104">
        <v>0</v>
      </c>
      <c r="AR104">
        <v>0</v>
      </c>
      <c r="AS104">
        <v>0</v>
      </c>
      <c r="AT104">
        <v>0</v>
      </c>
      <c r="AU104">
        <v>0</v>
      </c>
      <c r="AY104" t="s">
        <v>63</v>
      </c>
      <c r="AZ104" t="s">
        <v>4269</v>
      </c>
      <c r="BA104">
        <v>0</v>
      </c>
      <c r="BC104" t="s">
        <v>282</v>
      </c>
      <c r="BF104" t="s">
        <v>4161</v>
      </c>
    </row>
    <row r="105" spans="1:58" x14ac:dyDescent="0.35">
      <c r="A105" t="s">
        <v>4155</v>
      </c>
      <c r="B105">
        <v>10000</v>
      </c>
      <c r="C105">
        <v>10000</v>
      </c>
      <c r="D105" s="2">
        <v>45777</v>
      </c>
      <c r="E105" t="s">
        <v>59</v>
      </c>
      <c r="F105" t="s">
        <v>4156</v>
      </c>
      <c r="G105" t="s">
        <v>4157</v>
      </c>
      <c r="I105">
        <v>1</v>
      </c>
      <c r="J105" t="s">
        <v>183</v>
      </c>
      <c r="K105">
        <v>88</v>
      </c>
      <c r="L105" t="s">
        <v>144</v>
      </c>
      <c r="M105" s="3">
        <v>1000</v>
      </c>
      <c r="P105" s="2">
        <v>45750</v>
      </c>
      <c r="R105">
        <v>1</v>
      </c>
      <c r="S105" s="3">
        <v>1000</v>
      </c>
      <c r="T105" t="s">
        <v>65</v>
      </c>
      <c r="U105" t="s">
        <v>4159</v>
      </c>
      <c r="V105">
        <v>0</v>
      </c>
      <c r="W105" s="3">
        <v>1000</v>
      </c>
      <c r="X105">
        <v>0</v>
      </c>
      <c r="Y105">
        <v>0</v>
      </c>
      <c r="Z105">
        <v>0</v>
      </c>
      <c r="AA105">
        <v>0</v>
      </c>
      <c r="AD105">
        <v>0</v>
      </c>
      <c r="AM105" t="s">
        <v>4160</v>
      </c>
      <c r="AN105" t="s">
        <v>282</v>
      </c>
      <c r="AP105">
        <v>0</v>
      </c>
      <c r="AQ105">
        <v>0</v>
      </c>
      <c r="AR105">
        <v>0</v>
      </c>
      <c r="AS105">
        <v>0</v>
      </c>
      <c r="AT105">
        <v>0</v>
      </c>
      <c r="AU105">
        <v>0</v>
      </c>
      <c r="AY105" t="s">
        <v>63</v>
      </c>
      <c r="AZ105" t="s">
        <v>6288</v>
      </c>
      <c r="BA105">
        <v>0</v>
      </c>
      <c r="BC105" t="s">
        <v>282</v>
      </c>
      <c r="BF105" t="s">
        <v>4161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157C1-9F3A-4E77-9756-61B783AFEBC7}">
  <dimension ref="A1:BF84"/>
  <sheetViews>
    <sheetView topLeftCell="A82" workbookViewId="0">
      <selection activeCell="A4" sqref="A4:XFD84"/>
    </sheetView>
  </sheetViews>
  <sheetFormatPr defaultRowHeight="14.5" x14ac:dyDescent="0.35"/>
  <sheetData>
    <row r="1" spans="1:58" x14ac:dyDescent="0.35">
      <c r="A1" t="s">
        <v>6089</v>
      </c>
    </row>
    <row r="2" spans="1:58" x14ac:dyDescent="0.35">
      <c r="A2" t="s">
        <v>6611</v>
      </c>
    </row>
    <row r="3" spans="1:58" x14ac:dyDescent="0.35">
      <c r="D3" s="2"/>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1161</v>
      </c>
      <c r="B5">
        <v>10000</v>
      </c>
      <c r="C5">
        <v>20000</v>
      </c>
      <c r="D5" s="2">
        <v>45754</v>
      </c>
      <c r="E5" t="s">
        <v>116</v>
      </c>
      <c r="F5" t="s">
        <v>1162</v>
      </c>
      <c r="G5" t="s">
        <v>858</v>
      </c>
      <c r="H5" t="s">
        <v>1163</v>
      </c>
      <c r="I5">
        <v>1</v>
      </c>
      <c r="J5" t="s">
        <v>63</v>
      </c>
      <c r="K5">
        <v>94</v>
      </c>
      <c r="L5" t="s">
        <v>81</v>
      </c>
      <c r="M5" s="3">
        <v>3334</v>
      </c>
      <c r="P5" s="2">
        <v>45751</v>
      </c>
      <c r="R5">
        <v>6</v>
      </c>
      <c r="S5" s="3">
        <v>20004</v>
      </c>
      <c r="T5" t="s">
        <v>65</v>
      </c>
      <c r="U5" t="s">
        <v>1164</v>
      </c>
      <c r="V5">
        <v>0</v>
      </c>
      <c r="W5">
        <v>0</v>
      </c>
      <c r="X5">
        <v>0</v>
      </c>
      <c r="Y5">
        <v>0</v>
      </c>
      <c r="Z5">
        <v>0</v>
      </c>
      <c r="AA5">
        <v>0</v>
      </c>
      <c r="AD5">
        <v>0</v>
      </c>
      <c r="AH5" t="s">
        <v>63</v>
      </c>
      <c r="AI5">
        <v>0</v>
      </c>
      <c r="AJ5" t="s">
        <v>63</v>
      </c>
      <c r="AM5" t="s">
        <v>1165</v>
      </c>
      <c r="AN5" t="s">
        <v>84</v>
      </c>
      <c r="AP5">
        <v>0</v>
      </c>
      <c r="AQ5">
        <v>0</v>
      </c>
      <c r="AR5">
        <v>0</v>
      </c>
      <c r="AS5">
        <v>0</v>
      </c>
      <c r="AT5">
        <v>0</v>
      </c>
      <c r="AU5">
        <v>0</v>
      </c>
      <c r="AY5" t="s">
        <v>63</v>
      </c>
      <c r="BC5" t="s">
        <v>84</v>
      </c>
      <c r="BF5" t="s">
        <v>1166</v>
      </c>
    </row>
    <row r="6" spans="1:58" x14ac:dyDescent="0.35">
      <c r="A6" t="s">
        <v>89</v>
      </c>
      <c r="B6">
        <v>10000</v>
      </c>
      <c r="C6">
        <v>20000</v>
      </c>
      <c r="D6" s="2">
        <v>45751</v>
      </c>
      <c r="E6" t="s">
        <v>59</v>
      </c>
      <c r="F6" t="s">
        <v>90</v>
      </c>
      <c r="G6">
        <v>10620258022</v>
      </c>
      <c r="H6" t="s">
        <v>91</v>
      </c>
      <c r="I6">
        <v>2</v>
      </c>
      <c r="J6" t="s">
        <v>63</v>
      </c>
      <c r="K6">
        <v>77</v>
      </c>
      <c r="L6" t="s">
        <v>192</v>
      </c>
      <c r="M6">
        <v>454</v>
      </c>
      <c r="P6" s="2">
        <v>45751</v>
      </c>
      <c r="R6">
        <v>15</v>
      </c>
      <c r="S6" s="3">
        <v>6810</v>
      </c>
      <c r="T6" t="s">
        <v>65</v>
      </c>
      <c r="U6" t="s">
        <v>93</v>
      </c>
      <c r="V6">
        <v>0</v>
      </c>
      <c r="W6">
        <v>0</v>
      </c>
      <c r="X6">
        <v>0</v>
      </c>
      <c r="Y6">
        <v>0</v>
      </c>
      <c r="Z6">
        <v>0</v>
      </c>
      <c r="AA6">
        <v>0</v>
      </c>
      <c r="AD6">
        <v>0</v>
      </c>
      <c r="AH6" t="s">
        <v>63</v>
      </c>
      <c r="AI6">
        <v>0</v>
      </c>
      <c r="AJ6" t="s">
        <v>63</v>
      </c>
      <c r="AM6" t="s">
        <v>94</v>
      </c>
      <c r="AN6" t="s">
        <v>95</v>
      </c>
      <c r="AP6">
        <v>0</v>
      </c>
      <c r="AQ6">
        <v>0</v>
      </c>
      <c r="AR6">
        <v>0</v>
      </c>
      <c r="AS6">
        <v>0</v>
      </c>
      <c r="AT6">
        <v>0</v>
      </c>
      <c r="AU6">
        <v>0</v>
      </c>
      <c r="AY6" t="s">
        <v>63</v>
      </c>
      <c r="BC6" t="s">
        <v>95</v>
      </c>
      <c r="BF6" t="s">
        <v>96</v>
      </c>
    </row>
    <row r="7" spans="1:58" x14ac:dyDescent="0.35">
      <c r="A7" t="s">
        <v>128</v>
      </c>
      <c r="B7">
        <v>10000</v>
      </c>
      <c r="C7">
        <v>20000</v>
      </c>
      <c r="D7" s="2">
        <v>45751</v>
      </c>
      <c r="E7" t="s">
        <v>59</v>
      </c>
      <c r="F7" t="s">
        <v>129</v>
      </c>
      <c r="G7">
        <v>10620258022</v>
      </c>
      <c r="H7" t="s">
        <v>91</v>
      </c>
      <c r="I7">
        <v>2</v>
      </c>
      <c r="J7" t="s">
        <v>63</v>
      </c>
      <c r="K7">
        <v>77</v>
      </c>
      <c r="L7" t="s">
        <v>192</v>
      </c>
      <c r="M7">
        <v>367</v>
      </c>
      <c r="P7" s="2">
        <v>45751</v>
      </c>
      <c r="R7">
        <v>15</v>
      </c>
      <c r="S7" s="3">
        <v>5505</v>
      </c>
      <c r="T7" t="s">
        <v>65</v>
      </c>
      <c r="U7" t="s">
        <v>130</v>
      </c>
      <c r="V7">
        <v>0</v>
      </c>
      <c r="W7">
        <v>0</v>
      </c>
      <c r="X7">
        <v>0</v>
      </c>
      <c r="Y7">
        <v>0</v>
      </c>
      <c r="Z7">
        <v>0</v>
      </c>
      <c r="AA7">
        <v>0</v>
      </c>
      <c r="AD7">
        <v>0</v>
      </c>
      <c r="AH7" t="s">
        <v>63</v>
      </c>
      <c r="AI7">
        <v>0</v>
      </c>
      <c r="AJ7" t="s">
        <v>63</v>
      </c>
      <c r="AM7" t="s">
        <v>131</v>
      </c>
      <c r="AN7" t="s">
        <v>95</v>
      </c>
      <c r="AP7">
        <v>0</v>
      </c>
      <c r="AQ7">
        <v>0</v>
      </c>
      <c r="AR7">
        <v>0</v>
      </c>
      <c r="AS7">
        <v>0</v>
      </c>
      <c r="AT7">
        <v>0</v>
      </c>
      <c r="AU7">
        <v>0</v>
      </c>
      <c r="AY7" t="s">
        <v>63</v>
      </c>
      <c r="BC7" t="s">
        <v>95</v>
      </c>
      <c r="BF7" t="s">
        <v>132</v>
      </c>
    </row>
    <row r="8" spans="1:58" x14ac:dyDescent="0.35">
      <c r="A8" t="s">
        <v>1155</v>
      </c>
      <c r="B8">
        <v>10000</v>
      </c>
      <c r="C8">
        <v>30000</v>
      </c>
      <c r="D8" s="2">
        <v>45754</v>
      </c>
      <c r="E8" t="s">
        <v>59</v>
      </c>
      <c r="F8" t="s">
        <v>1156</v>
      </c>
      <c r="G8" t="s">
        <v>1157</v>
      </c>
      <c r="I8">
        <v>3</v>
      </c>
      <c r="J8" t="s">
        <v>183</v>
      </c>
      <c r="K8">
        <v>91</v>
      </c>
      <c r="L8" t="s">
        <v>613</v>
      </c>
      <c r="M8" s="3">
        <v>56000</v>
      </c>
      <c r="P8" s="2">
        <v>45751</v>
      </c>
      <c r="R8">
        <v>9</v>
      </c>
      <c r="S8" s="3">
        <v>504000</v>
      </c>
      <c r="T8" t="s">
        <v>65</v>
      </c>
      <c r="U8" t="s">
        <v>1158</v>
      </c>
      <c r="V8">
        <v>0</v>
      </c>
      <c r="W8" s="3">
        <v>500000</v>
      </c>
      <c r="X8" s="3">
        <v>4000</v>
      </c>
      <c r="Y8">
        <v>0</v>
      </c>
      <c r="Z8">
        <v>0</v>
      </c>
      <c r="AA8">
        <v>0</v>
      </c>
      <c r="AD8">
        <v>0</v>
      </c>
      <c r="AM8" t="s">
        <v>1159</v>
      </c>
      <c r="AN8" t="s">
        <v>95</v>
      </c>
      <c r="AP8">
        <v>0</v>
      </c>
      <c r="AQ8">
        <v>0</v>
      </c>
      <c r="AR8">
        <v>0</v>
      </c>
      <c r="AS8">
        <v>0</v>
      </c>
      <c r="AT8">
        <v>0</v>
      </c>
      <c r="AU8">
        <v>0</v>
      </c>
      <c r="AY8" t="s">
        <v>63</v>
      </c>
      <c r="AZ8" t="s">
        <v>4565</v>
      </c>
      <c r="BA8">
        <v>0</v>
      </c>
      <c r="BC8" t="s">
        <v>95</v>
      </c>
      <c r="BF8" t="s">
        <v>1160</v>
      </c>
    </row>
    <row r="9" spans="1:58" x14ac:dyDescent="0.35">
      <c r="A9" t="s">
        <v>1323</v>
      </c>
      <c r="B9">
        <v>10000</v>
      </c>
      <c r="C9">
        <v>30000</v>
      </c>
      <c r="D9" s="2">
        <v>45751</v>
      </c>
      <c r="E9" t="s">
        <v>59</v>
      </c>
      <c r="F9" t="s">
        <v>1324</v>
      </c>
      <c r="G9" t="s">
        <v>1325</v>
      </c>
      <c r="I9">
        <v>1</v>
      </c>
      <c r="J9" t="s">
        <v>183</v>
      </c>
      <c r="K9">
        <v>86</v>
      </c>
      <c r="L9" t="s">
        <v>433</v>
      </c>
      <c r="M9" s="3">
        <v>8000</v>
      </c>
      <c r="P9" s="2">
        <v>45751</v>
      </c>
      <c r="R9">
        <v>6</v>
      </c>
      <c r="S9" s="3">
        <v>48000</v>
      </c>
      <c r="T9" t="s">
        <v>65</v>
      </c>
      <c r="U9" t="s">
        <v>1326</v>
      </c>
      <c r="V9">
        <v>0</v>
      </c>
      <c r="W9" s="3">
        <v>47059</v>
      </c>
      <c r="X9">
        <v>941</v>
      </c>
      <c r="Y9">
        <v>0</v>
      </c>
      <c r="Z9">
        <v>0</v>
      </c>
      <c r="AA9">
        <v>0</v>
      </c>
      <c r="AD9">
        <v>0</v>
      </c>
      <c r="AM9" t="s">
        <v>1327</v>
      </c>
      <c r="AN9" t="s">
        <v>320</v>
      </c>
      <c r="AP9">
        <v>0</v>
      </c>
      <c r="AQ9">
        <v>0</v>
      </c>
      <c r="AR9">
        <v>0</v>
      </c>
      <c r="AS9">
        <v>0</v>
      </c>
      <c r="AT9">
        <v>0</v>
      </c>
      <c r="AU9">
        <v>0</v>
      </c>
      <c r="AY9" t="s">
        <v>63</v>
      </c>
      <c r="AZ9" t="s">
        <v>1328</v>
      </c>
      <c r="BA9">
        <v>0</v>
      </c>
      <c r="BC9" t="s">
        <v>320</v>
      </c>
      <c r="BF9" t="s">
        <v>1329</v>
      </c>
    </row>
    <row r="10" spans="1:58" x14ac:dyDescent="0.35">
      <c r="A10" t="s">
        <v>1167</v>
      </c>
      <c r="B10">
        <v>10000</v>
      </c>
      <c r="C10">
        <v>10000</v>
      </c>
      <c r="D10" s="2">
        <v>45758</v>
      </c>
      <c r="E10" t="s">
        <v>59</v>
      </c>
      <c r="F10" t="s">
        <v>1168</v>
      </c>
      <c r="G10" t="s">
        <v>1169</v>
      </c>
      <c r="I10">
        <v>1</v>
      </c>
      <c r="J10" t="s">
        <v>183</v>
      </c>
      <c r="K10">
        <v>103</v>
      </c>
      <c r="L10" t="s">
        <v>64</v>
      </c>
      <c r="M10" s="3">
        <v>90000</v>
      </c>
      <c r="P10" s="2">
        <v>45751</v>
      </c>
      <c r="R10">
        <v>8</v>
      </c>
      <c r="S10" s="3">
        <v>720000</v>
      </c>
      <c r="T10" t="s">
        <v>65</v>
      </c>
      <c r="U10" t="s">
        <v>66</v>
      </c>
      <c r="V10">
        <v>0</v>
      </c>
      <c r="W10" s="3">
        <v>720000</v>
      </c>
      <c r="X10">
        <v>0</v>
      </c>
      <c r="Y10">
        <v>0</v>
      </c>
      <c r="Z10">
        <v>0</v>
      </c>
      <c r="AA10">
        <v>0</v>
      </c>
      <c r="AD10">
        <v>0</v>
      </c>
      <c r="AM10" t="s">
        <v>67</v>
      </c>
      <c r="AN10" t="s">
        <v>68</v>
      </c>
      <c r="AP10">
        <v>0</v>
      </c>
      <c r="AQ10">
        <v>0</v>
      </c>
      <c r="AR10">
        <v>0</v>
      </c>
      <c r="AS10">
        <v>0</v>
      </c>
      <c r="AT10">
        <v>0</v>
      </c>
      <c r="AU10">
        <v>0</v>
      </c>
      <c r="AY10" t="s">
        <v>63</v>
      </c>
      <c r="AZ10" t="s">
        <v>4566</v>
      </c>
      <c r="BA10">
        <v>0</v>
      </c>
      <c r="BC10" t="s">
        <v>68</v>
      </c>
      <c r="BF10" t="s">
        <v>1170</v>
      </c>
    </row>
    <row r="11" spans="1:58" x14ac:dyDescent="0.35">
      <c r="A11" t="s">
        <v>1167</v>
      </c>
      <c r="B11">
        <v>20000</v>
      </c>
      <c r="C11">
        <v>10000</v>
      </c>
      <c r="D11" s="2">
        <v>45758</v>
      </c>
      <c r="E11" t="s">
        <v>59</v>
      </c>
      <c r="F11" t="s">
        <v>1168</v>
      </c>
      <c r="G11" t="s">
        <v>1169</v>
      </c>
      <c r="I11">
        <v>1</v>
      </c>
      <c r="J11" t="s">
        <v>183</v>
      </c>
      <c r="K11">
        <v>103</v>
      </c>
      <c r="L11" t="s">
        <v>64</v>
      </c>
      <c r="M11" s="3">
        <v>10000</v>
      </c>
      <c r="P11" s="2">
        <v>45751</v>
      </c>
      <c r="R11">
        <v>8</v>
      </c>
      <c r="S11" s="3">
        <v>80000</v>
      </c>
      <c r="T11" t="s">
        <v>65</v>
      </c>
      <c r="U11" t="s">
        <v>66</v>
      </c>
      <c r="V11">
        <v>0</v>
      </c>
      <c r="W11" s="3">
        <v>80000</v>
      </c>
      <c r="X11">
        <v>0</v>
      </c>
      <c r="Y11">
        <v>0</v>
      </c>
      <c r="Z11">
        <v>0</v>
      </c>
      <c r="AA11">
        <v>0</v>
      </c>
      <c r="AD11">
        <v>0</v>
      </c>
      <c r="AM11" t="s">
        <v>67</v>
      </c>
      <c r="AN11" t="s">
        <v>68</v>
      </c>
      <c r="AP11">
        <v>0</v>
      </c>
      <c r="AQ11">
        <v>0</v>
      </c>
      <c r="AR11">
        <v>0</v>
      </c>
      <c r="AS11">
        <v>0</v>
      </c>
      <c r="AT11">
        <v>0</v>
      </c>
      <c r="AU11">
        <v>0</v>
      </c>
      <c r="AY11" t="s">
        <v>63</v>
      </c>
      <c r="AZ11" t="s">
        <v>4566</v>
      </c>
      <c r="BA11">
        <v>0</v>
      </c>
      <c r="BC11" t="s">
        <v>68</v>
      </c>
      <c r="BF11" t="s">
        <v>1170</v>
      </c>
    </row>
    <row r="12" spans="1:58" x14ac:dyDescent="0.35">
      <c r="A12" t="s">
        <v>1167</v>
      </c>
      <c r="B12">
        <v>20000</v>
      </c>
      <c r="C12">
        <v>20000</v>
      </c>
      <c r="D12" s="2">
        <v>45758</v>
      </c>
      <c r="E12" t="s">
        <v>59</v>
      </c>
      <c r="F12" t="s">
        <v>1168</v>
      </c>
      <c r="G12" t="s">
        <v>1169</v>
      </c>
      <c r="I12">
        <v>1</v>
      </c>
      <c r="J12" t="s">
        <v>183</v>
      </c>
      <c r="K12" t="s">
        <v>70</v>
      </c>
      <c r="L12" t="s">
        <v>1171</v>
      </c>
      <c r="M12" s="3">
        <v>35000</v>
      </c>
      <c r="P12" s="2">
        <v>45751</v>
      </c>
      <c r="R12">
        <v>8</v>
      </c>
      <c r="S12" s="3">
        <v>280000</v>
      </c>
      <c r="T12" t="s">
        <v>65</v>
      </c>
      <c r="U12" t="s">
        <v>66</v>
      </c>
      <c r="V12">
        <v>0</v>
      </c>
      <c r="W12" s="3">
        <v>280000</v>
      </c>
      <c r="X12">
        <v>0</v>
      </c>
      <c r="Y12">
        <v>0</v>
      </c>
      <c r="Z12">
        <v>0</v>
      </c>
      <c r="AA12">
        <v>0</v>
      </c>
      <c r="AD12">
        <v>0</v>
      </c>
      <c r="AM12" t="s">
        <v>67</v>
      </c>
      <c r="AN12" t="s">
        <v>68</v>
      </c>
      <c r="AP12">
        <v>0</v>
      </c>
      <c r="AQ12">
        <v>0</v>
      </c>
      <c r="AR12">
        <v>0</v>
      </c>
      <c r="AS12">
        <v>0</v>
      </c>
      <c r="AT12">
        <v>0</v>
      </c>
      <c r="AU12">
        <v>0</v>
      </c>
      <c r="AY12" t="s">
        <v>63</v>
      </c>
      <c r="AZ12" t="s">
        <v>4566</v>
      </c>
      <c r="BA12">
        <v>0</v>
      </c>
      <c r="BC12" t="s">
        <v>68</v>
      </c>
      <c r="BF12" t="s">
        <v>1170</v>
      </c>
    </row>
    <row r="13" spans="1:58" x14ac:dyDescent="0.35">
      <c r="A13" t="s">
        <v>1330</v>
      </c>
      <c r="B13">
        <v>10000</v>
      </c>
      <c r="C13">
        <v>20000</v>
      </c>
      <c r="D13" s="2">
        <v>45751</v>
      </c>
      <c r="E13" t="s">
        <v>59</v>
      </c>
      <c r="F13" t="s">
        <v>173</v>
      </c>
      <c r="G13" t="s">
        <v>1331</v>
      </c>
      <c r="I13">
        <v>1</v>
      </c>
      <c r="J13" t="s">
        <v>183</v>
      </c>
      <c r="K13">
        <v>61</v>
      </c>
      <c r="L13" t="s">
        <v>209</v>
      </c>
      <c r="M13" s="3">
        <v>1250</v>
      </c>
      <c r="P13" s="2">
        <v>45751</v>
      </c>
      <c r="R13">
        <v>8</v>
      </c>
      <c r="S13" s="3">
        <v>10000</v>
      </c>
      <c r="T13" t="s">
        <v>65</v>
      </c>
      <c r="U13" t="s">
        <v>1332</v>
      </c>
      <c r="V13">
        <v>0</v>
      </c>
      <c r="W13" s="3">
        <v>10000</v>
      </c>
      <c r="X13">
        <v>0</v>
      </c>
      <c r="Y13">
        <v>0</v>
      </c>
      <c r="Z13">
        <v>0</v>
      </c>
      <c r="AA13">
        <v>0</v>
      </c>
      <c r="AD13">
        <v>0</v>
      </c>
      <c r="AM13" t="s">
        <v>1333</v>
      </c>
      <c r="AN13" t="s">
        <v>622</v>
      </c>
      <c r="AP13">
        <v>0</v>
      </c>
      <c r="AQ13">
        <v>0</v>
      </c>
      <c r="AR13">
        <v>0</v>
      </c>
      <c r="AS13">
        <v>0</v>
      </c>
      <c r="AT13">
        <v>0</v>
      </c>
      <c r="AU13">
        <v>0</v>
      </c>
      <c r="AY13" t="s">
        <v>63</v>
      </c>
      <c r="AZ13" t="s">
        <v>1334</v>
      </c>
      <c r="BA13">
        <v>0</v>
      </c>
      <c r="BC13" t="s">
        <v>622</v>
      </c>
      <c r="BF13" t="s">
        <v>1335</v>
      </c>
    </row>
    <row r="14" spans="1:58" x14ac:dyDescent="0.35">
      <c r="A14" t="s">
        <v>1172</v>
      </c>
      <c r="B14">
        <v>10000</v>
      </c>
      <c r="C14">
        <v>20000</v>
      </c>
      <c r="D14" s="2">
        <v>45754</v>
      </c>
      <c r="E14" t="s">
        <v>59</v>
      </c>
      <c r="F14" t="s">
        <v>1173</v>
      </c>
      <c r="G14" t="s">
        <v>1174</v>
      </c>
      <c r="I14">
        <v>2</v>
      </c>
      <c r="J14" t="s">
        <v>183</v>
      </c>
      <c r="K14">
        <v>60</v>
      </c>
      <c r="L14" t="s">
        <v>222</v>
      </c>
      <c r="M14" s="3">
        <v>2000</v>
      </c>
      <c r="P14" s="2">
        <v>45751</v>
      </c>
      <c r="R14">
        <v>1</v>
      </c>
      <c r="S14" s="3">
        <v>2000</v>
      </c>
      <c r="T14" t="s">
        <v>65</v>
      </c>
      <c r="U14" t="s">
        <v>1175</v>
      </c>
      <c r="V14">
        <v>0</v>
      </c>
      <c r="W14" s="3">
        <v>2000</v>
      </c>
      <c r="X14">
        <v>0</v>
      </c>
      <c r="Y14">
        <v>0</v>
      </c>
      <c r="Z14">
        <v>0</v>
      </c>
      <c r="AA14">
        <v>0</v>
      </c>
      <c r="AD14">
        <v>0</v>
      </c>
      <c r="AM14" t="s">
        <v>1176</v>
      </c>
      <c r="AN14" t="s">
        <v>465</v>
      </c>
      <c r="AP14">
        <v>0</v>
      </c>
      <c r="AQ14">
        <v>0</v>
      </c>
      <c r="AR14">
        <v>0</v>
      </c>
      <c r="AS14">
        <v>0</v>
      </c>
      <c r="AT14">
        <v>0</v>
      </c>
      <c r="AU14">
        <v>0</v>
      </c>
      <c r="AY14" t="s">
        <v>63</v>
      </c>
      <c r="AZ14" t="s">
        <v>4567</v>
      </c>
      <c r="BA14">
        <v>0</v>
      </c>
      <c r="BC14" t="s">
        <v>465</v>
      </c>
      <c r="BF14" t="s">
        <v>1177</v>
      </c>
    </row>
    <row r="15" spans="1:58" x14ac:dyDescent="0.35">
      <c r="A15" t="s">
        <v>1178</v>
      </c>
      <c r="B15">
        <v>10000</v>
      </c>
      <c r="C15">
        <v>10000</v>
      </c>
      <c r="D15" s="2">
        <v>45756</v>
      </c>
      <c r="E15" t="s">
        <v>59</v>
      </c>
      <c r="F15" s="4">
        <v>0.44040509259259258</v>
      </c>
      <c r="G15" t="s">
        <v>1179</v>
      </c>
      <c r="I15">
        <v>1</v>
      </c>
      <c r="J15" t="s">
        <v>183</v>
      </c>
      <c r="K15" t="s">
        <v>438</v>
      </c>
      <c r="L15" t="s">
        <v>439</v>
      </c>
      <c r="M15" s="3">
        <v>36450</v>
      </c>
      <c r="P15" s="2">
        <v>45751</v>
      </c>
      <c r="R15">
        <v>2</v>
      </c>
      <c r="S15" s="3">
        <v>72900</v>
      </c>
      <c r="T15" t="s">
        <v>65</v>
      </c>
      <c r="U15" t="s">
        <v>1181</v>
      </c>
      <c r="V15">
        <v>0</v>
      </c>
      <c r="W15" s="3">
        <v>72900</v>
      </c>
      <c r="X15">
        <v>0</v>
      </c>
      <c r="Y15">
        <v>0</v>
      </c>
      <c r="Z15">
        <v>0</v>
      </c>
      <c r="AA15">
        <v>0</v>
      </c>
      <c r="AD15">
        <v>0</v>
      </c>
      <c r="AM15" t="s">
        <v>1182</v>
      </c>
      <c r="AN15" t="s">
        <v>275</v>
      </c>
      <c r="AP15">
        <v>0</v>
      </c>
      <c r="AQ15">
        <v>0</v>
      </c>
      <c r="AR15">
        <v>0</v>
      </c>
      <c r="AS15">
        <v>0</v>
      </c>
      <c r="AT15">
        <v>0</v>
      </c>
      <c r="AU15">
        <v>0</v>
      </c>
      <c r="AY15" t="s">
        <v>63</v>
      </c>
      <c r="AZ15" t="s">
        <v>4568</v>
      </c>
      <c r="BA15">
        <v>0</v>
      </c>
      <c r="BC15" t="s">
        <v>275</v>
      </c>
      <c r="BF15" t="s">
        <v>1183</v>
      </c>
    </row>
    <row r="16" spans="1:58" x14ac:dyDescent="0.35">
      <c r="A16" t="s">
        <v>656</v>
      </c>
      <c r="B16">
        <v>10000</v>
      </c>
      <c r="C16">
        <v>30000</v>
      </c>
      <c r="D16" s="2">
        <v>45751</v>
      </c>
      <c r="E16" t="s">
        <v>59</v>
      </c>
      <c r="F16" t="s">
        <v>657</v>
      </c>
      <c r="G16">
        <v>10620258046</v>
      </c>
      <c r="I16">
        <v>3</v>
      </c>
      <c r="J16" t="s">
        <v>183</v>
      </c>
      <c r="K16">
        <v>85</v>
      </c>
      <c r="L16" t="s">
        <v>940</v>
      </c>
      <c r="M16" s="3">
        <v>10000</v>
      </c>
      <c r="P16" s="2">
        <v>45751</v>
      </c>
      <c r="R16">
        <v>11</v>
      </c>
      <c r="S16" s="3">
        <v>110000</v>
      </c>
      <c r="T16" t="s">
        <v>65</v>
      </c>
      <c r="U16" t="s">
        <v>658</v>
      </c>
      <c r="V16">
        <v>0</v>
      </c>
      <c r="W16" s="3">
        <v>100000</v>
      </c>
      <c r="X16" s="3">
        <v>10000</v>
      </c>
      <c r="Y16">
        <v>0</v>
      </c>
      <c r="Z16">
        <v>0</v>
      </c>
      <c r="AA16">
        <v>0</v>
      </c>
      <c r="AD16">
        <v>0</v>
      </c>
      <c r="AM16" t="s">
        <v>659</v>
      </c>
      <c r="AN16" t="s">
        <v>108</v>
      </c>
      <c r="AP16">
        <v>0</v>
      </c>
      <c r="AQ16">
        <v>0</v>
      </c>
      <c r="AR16">
        <v>0</v>
      </c>
      <c r="AS16">
        <v>0</v>
      </c>
      <c r="AT16">
        <v>0</v>
      </c>
      <c r="AU16">
        <v>0</v>
      </c>
      <c r="AY16" t="s">
        <v>63</v>
      </c>
      <c r="AZ16" t="s">
        <v>660</v>
      </c>
      <c r="BA16">
        <v>0</v>
      </c>
      <c r="BC16" t="s">
        <v>108</v>
      </c>
      <c r="BF16" t="s">
        <v>661</v>
      </c>
    </row>
    <row r="17" spans="1:58" x14ac:dyDescent="0.35">
      <c r="A17" t="s">
        <v>1184</v>
      </c>
      <c r="B17">
        <v>10000</v>
      </c>
      <c r="C17">
        <v>10000</v>
      </c>
      <c r="D17" s="2">
        <v>45754</v>
      </c>
      <c r="E17" t="s">
        <v>59</v>
      </c>
      <c r="F17" t="s">
        <v>1185</v>
      </c>
      <c r="G17" t="s">
        <v>858</v>
      </c>
      <c r="I17">
        <v>1</v>
      </c>
      <c r="J17" t="s">
        <v>183</v>
      </c>
      <c r="K17">
        <v>94</v>
      </c>
      <c r="L17" t="s">
        <v>81</v>
      </c>
      <c r="M17">
        <v>167</v>
      </c>
      <c r="P17" s="2">
        <v>45751</v>
      </c>
      <c r="R17">
        <v>6</v>
      </c>
      <c r="S17" s="3">
        <v>1002</v>
      </c>
      <c r="T17" t="s">
        <v>65</v>
      </c>
      <c r="U17" t="s">
        <v>1186</v>
      </c>
      <c r="V17">
        <v>0</v>
      </c>
      <c r="W17" s="3">
        <v>1000</v>
      </c>
      <c r="X17">
        <v>2</v>
      </c>
      <c r="Y17">
        <v>0</v>
      </c>
      <c r="Z17">
        <v>0</v>
      </c>
      <c r="AA17">
        <v>0</v>
      </c>
      <c r="AD17">
        <v>0</v>
      </c>
      <c r="AM17" t="s">
        <v>1187</v>
      </c>
      <c r="AN17" t="s">
        <v>244</v>
      </c>
      <c r="AP17">
        <v>0</v>
      </c>
      <c r="AQ17">
        <v>0</v>
      </c>
      <c r="AR17">
        <v>0</v>
      </c>
      <c r="AS17">
        <v>0</v>
      </c>
      <c r="AT17">
        <v>0</v>
      </c>
      <c r="AU17">
        <v>0</v>
      </c>
      <c r="AY17" t="s">
        <v>63</v>
      </c>
      <c r="AZ17" t="s">
        <v>4569</v>
      </c>
      <c r="BA17">
        <v>0</v>
      </c>
      <c r="BC17" t="s">
        <v>244</v>
      </c>
      <c r="BF17" t="s">
        <v>246</v>
      </c>
    </row>
    <row r="18" spans="1:58" x14ac:dyDescent="0.35">
      <c r="A18" t="s">
        <v>840</v>
      </c>
      <c r="B18">
        <v>10000</v>
      </c>
      <c r="C18">
        <v>20000</v>
      </c>
      <c r="D18" s="2">
        <v>45754</v>
      </c>
      <c r="E18" t="s">
        <v>116</v>
      </c>
      <c r="F18" t="s">
        <v>841</v>
      </c>
      <c r="G18" t="s">
        <v>842</v>
      </c>
      <c r="I18">
        <v>1</v>
      </c>
      <c r="J18" t="s">
        <v>183</v>
      </c>
      <c r="K18">
        <v>73</v>
      </c>
      <c r="L18" t="s">
        <v>184</v>
      </c>
      <c r="M18" s="3">
        <v>42000</v>
      </c>
      <c r="P18" s="2">
        <v>45751</v>
      </c>
      <c r="R18">
        <v>12</v>
      </c>
      <c r="S18" s="3">
        <v>504000</v>
      </c>
      <c r="T18" t="s">
        <v>65</v>
      </c>
      <c r="U18">
        <v>80256230001</v>
      </c>
      <c r="V18">
        <v>0</v>
      </c>
      <c r="W18" s="3">
        <v>504000</v>
      </c>
      <c r="X18">
        <v>0</v>
      </c>
      <c r="Y18">
        <v>0</v>
      </c>
      <c r="Z18">
        <v>0</v>
      </c>
      <c r="AA18">
        <v>0</v>
      </c>
      <c r="AD18">
        <v>0</v>
      </c>
      <c r="AM18">
        <v>8025623</v>
      </c>
      <c r="AN18" t="s">
        <v>162</v>
      </c>
      <c r="AP18">
        <v>0</v>
      </c>
      <c r="AQ18">
        <v>0</v>
      </c>
      <c r="AR18">
        <v>0</v>
      </c>
      <c r="AS18">
        <v>0</v>
      </c>
      <c r="AT18">
        <v>0</v>
      </c>
      <c r="AU18">
        <v>0</v>
      </c>
      <c r="AY18" t="s">
        <v>63</v>
      </c>
      <c r="AZ18" t="s">
        <v>4504</v>
      </c>
      <c r="BA18">
        <v>0</v>
      </c>
      <c r="BC18" t="s">
        <v>162</v>
      </c>
      <c r="BF18" t="s">
        <v>844</v>
      </c>
    </row>
    <row r="19" spans="1:58" x14ac:dyDescent="0.35">
      <c r="A19" t="s">
        <v>1188</v>
      </c>
      <c r="B19">
        <v>10000</v>
      </c>
      <c r="C19">
        <v>10000</v>
      </c>
      <c r="D19" s="2">
        <v>45754</v>
      </c>
      <c r="E19" t="s">
        <v>59</v>
      </c>
      <c r="F19" t="s">
        <v>1189</v>
      </c>
      <c r="G19">
        <v>234402</v>
      </c>
      <c r="I19">
        <v>1</v>
      </c>
      <c r="J19" t="s">
        <v>183</v>
      </c>
      <c r="K19">
        <v>90</v>
      </c>
      <c r="L19" t="s">
        <v>1190</v>
      </c>
      <c r="M19">
        <v>334</v>
      </c>
      <c r="P19" s="2">
        <v>45751</v>
      </c>
      <c r="R19">
        <v>180</v>
      </c>
      <c r="S19" s="3">
        <v>60120</v>
      </c>
      <c r="T19" t="s">
        <v>65</v>
      </c>
      <c r="U19" t="s">
        <v>1191</v>
      </c>
      <c r="V19">
        <v>0</v>
      </c>
      <c r="W19" s="3">
        <v>60000</v>
      </c>
      <c r="X19">
        <v>120</v>
      </c>
      <c r="Y19">
        <v>0</v>
      </c>
      <c r="Z19">
        <v>0</v>
      </c>
      <c r="AA19">
        <v>0</v>
      </c>
      <c r="AD19">
        <v>0</v>
      </c>
      <c r="AM19" t="s">
        <v>1192</v>
      </c>
      <c r="AN19" t="s">
        <v>139</v>
      </c>
      <c r="AP19">
        <v>0</v>
      </c>
      <c r="AQ19">
        <v>0</v>
      </c>
      <c r="AR19">
        <v>0</v>
      </c>
      <c r="AS19">
        <v>0</v>
      </c>
      <c r="AT19">
        <v>0</v>
      </c>
      <c r="AU19">
        <v>0</v>
      </c>
      <c r="AY19" t="s">
        <v>63</v>
      </c>
      <c r="AZ19" t="s">
        <v>4570</v>
      </c>
      <c r="BA19">
        <v>0</v>
      </c>
      <c r="BC19" t="s">
        <v>139</v>
      </c>
      <c r="BF19" t="s">
        <v>140</v>
      </c>
    </row>
    <row r="20" spans="1:58" x14ac:dyDescent="0.35">
      <c r="A20" t="s">
        <v>1336</v>
      </c>
      <c r="B20">
        <v>10000</v>
      </c>
      <c r="C20">
        <v>20000</v>
      </c>
      <c r="D20" s="2">
        <v>45754</v>
      </c>
      <c r="E20" t="s">
        <v>59</v>
      </c>
      <c r="F20" t="s">
        <v>1337</v>
      </c>
      <c r="G20" t="s">
        <v>1338</v>
      </c>
      <c r="I20">
        <v>1</v>
      </c>
      <c r="J20" t="s">
        <v>183</v>
      </c>
      <c r="K20">
        <v>46</v>
      </c>
      <c r="L20" t="s">
        <v>231</v>
      </c>
      <c r="M20" s="3">
        <v>1000</v>
      </c>
      <c r="P20" s="2">
        <v>45751</v>
      </c>
      <c r="R20">
        <v>1</v>
      </c>
      <c r="S20" s="3">
        <v>1000</v>
      </c>
      <c r="T20" t="s">
        <v>65</v>
      </c>
      <c r="U20" t="s">
        <v>1339</v>
      </c>
      <c r="V20">
        <v>0</v>
      </c>
      <c r="W20" s="3">
        <v>1000</v>
      </c>
      <c r="X20">
        <v>0</v>
      </c>
      <c r="Y20">
        <v>0</v>
      </c>
      <c r="Z20">
        <v>0</v>
      </c>
      <c r="AA20">
        <v>0</v>
      </c>
      <c r="AD20">
        <v>0</v>
      </c>
      <c r="AM20" t="s">
        <v>1340</v>
      </c>
      <c r="AN20" t="s">
        <v>465</v>
      </c>
      <c r="AP20">
        <v>0</v>
      </c>
      <c r="AQ20">
        <v>0</v>
      </c>
      <c r="AR20">
        <v>0</v>
      </c>
      <c r="AS20">
        <v>0</v>
      </c>
      <c r="AT20">
        <v>0</v>
      </c>
      <c r="AU20">
        <v>0</v>
      </c>
      <c r="AY20" t="s">
        <v>63</v>
      </c>
      <c r="AZ20" t="s">
        <v>1341</v>
      </c>
      <c r="BA20">
        <v>0</v>
      </c>
      <c r="BC20" t="s">
        <v>465</v>
      </c>
      <c r="BF20" t="s">
        <v>706</v>
      </c>
    </row>
    <row r="21" spans="1:58" x14ac:dyDescent="0.35">
      <c r="A21" t="s">
        <v>850</v>
      </c>
      <c r="B21">
        <v>10000</v>
      </c>
      <c r="C21">
        <v>60000</v>
      </c>
      <c r="D21" s="2">
        <v>45751</v>
      </c>
      <c r="E21" t="s">
        <v>59</v>
      </c>
      <c r="F21" t="s">
        <v>851</v>
      </c>
      <c r="G21" t="s">
        <v>852</v>
      </c>
      <c r="I21">
        <v>3</v>
      </c>
      <c r="J21" t="s">
        <v>183</v>
      </c>
      <c r="K21">
        <v>85</v>
      </c>
      <c r="L21" t="s">
        <v>940</v>
      </c>
      <c r="M21" s="3">
        <v>16000</v>
      </c>
      <c r="P21" s="2">
        <v>45751</v>
      </c>
      <c r="R21">
        <v>11</v>
      </c>
      <c r="S21" s="3">
        <v>176000</v>
      </c>
      <c r="T21" t="s">
        <v>65</v>
      </c>
      <c r="U21" t="s">
        <v>853</v>
      </c>
      <c r="V21">
        <v>0</v>
      </c>
      <c r="W21" s="3">
        <v>98462</v>
      </c>
      <c r="X21" s="3">
        <v>77538</v>
      </c>
      <c r="Y21">
        <v>0</v>
      </c>
      <c r="Z21">
        <v>0</v>
      </c>
      <c r="AA21">
        <v>0</v>
      </c>
      <c r="AD21">
        <v>0</v>
      </c>
      <c r="AM21" t="s">
        <v>854</v>
      </c>
      <c r="AN21" t="s">
        <v>108</v>
      </c>
      <c r="AP21">
        <v>0</v>
      </c>
      <c r="AQ21">
        <v>0</v>
      </c>
      <c r="AR21">
        <v>0</v>
      </c>
      <c r="AS21">
        <v>0</v>
      </c>
      <c r="AT21">
        <v>0</v>
      </c>
      <c r="AU21">
        <v>0</v>
      </c>
      <c r="AY21" t="s">
        <v>63</v>
      </c>
      <c r="AZ21" t="s">
        <v>4506</v>
      </c>
      <c r="BA21">
        <v>0</v>
      </c>
      <c r="BC21" t="s">
        <v>108</v>
      </c>
      <c r="BF21" t="s">
        <v>855</v>
      </c>
    </row>
    <row r="22" spans="1:58" x14ac:dyDescent="0.35">
      <c r="A22" t="s">
        <v>1342</v>
      </c>
      <c r="B22">
        <v>10000</v>
      </c>
      <c r="C22">
        <v>10000</v>
      </c>
      <c r="D22" s="2">
        <v>45751</v>
      </c>
      <c r="E22" t="s">
        <v>59</v>
      </c>
      <c r="F22" t="s">
        <v>1343</v>
      </c>
      <c r="G22" t="s">
        <v>1344</v>
      </c>
      <c r="I22">
        <v>1</v>
      </c>
      <c r="J22" t="s">
        <v>183</v>
      </c>
      <c r="K22">
        <v>61</v>
      </c>
      <c r="L22" t="s">
        <v>209</v>
      </c>
      <c r="M22">
        <v>500</v>
      </c>
      <c r="P22" s="2">
        <v>45751</v>
      </c>
      <c r="R22">
        <v>1</v>
      </c>
      <c r="S22">
        <v>500</v>
      </c>
      <c r="T22" t="s">
        <v>65</v>
      </c>
      <c r="U22" t="s">
        <v>1345</v>
      </c>
      <c r="V22">
        <v>0</v>
      </c>
      <c r="W22">
        <v>500</v>
      </c>
      <c r="X22">
        <v>0</v>
      </c>
      <c r="Y22">
        <v>0</v>
      </c>
      <c r="Z22">
        <v>0</v>
      </c>
      <c r="AA22">
        <v>0</v>
      </c>
      <c r="AD22">
        <v>0</v>
      </c>
      <c r="AM22" t="s">
        <v>1346</v>
      </c>
      <c r="AN22" t="s">
        <v>1347</v>
      </c>
      <c r="AP22">
        <v>0</v>
      </c>
      <c r="AQ22">
        <v>0</v>
      </c>
      <c r="AR22">
        <v>0</v>
      </c>
      <c r="AS22">
        <v>0</v>
      </c>
      <c r="AT22">
        <v>0</v>
      </c>
      <c r="AU22">
        <v>0</v>
      </c>
      <c r="AY22" t="s">
        <v>63</v>
      </c>
      <c r="AZ22" t="s">
        <v>1348</v>
      </c>
      <c r="BA22">
        <v>0</v>
      </c>
      <c r="BC22" t="s">
        <v>1347</v>
      </c>
      <c r="BF22" t="s">
        <v>1349</v>
      </c>
    </row>
    <row r="23" spans="1:58" x14ac:dyDescent="0.35">
      <c r="A23" t="s">
        <v>1350</v>
      </c>
      <c r="B23">
        <v>10000</v>
      </c>
      <c r="C23">
        <v>10000</v>
      </c>
      <c r="D23" s="2">
        <v>45754</v>
      </c>
      <c r="E23" t="s">
        <v>59</v>
      </c>
      <c r="F23" t="s">
        <v>1351</v>
      </c>
      <c r="G23" t="s">
        <v>1352</v>
      </c>
      <c r="I23">
        <v>1</v>
      </c>
      <c r="J23" t="s">
        <v>183</v>
      </c>
      <c r="K23">
        <v>78</v>
      </c>
      <c r="L23" t="s">
        <v>216</v>
      </c>
      <c r="M23" s="3">
        <v>2750</v>
      </c>
      <c r="P23" s="2">
        <v>45751</v>
      </c>
      <c r="R23">
        <v>16</v>
      </c>
      <c r="S23" s="3">
        <v>44000</v>
      </c>
      <c r="T23" t="s">
        <v>65</v>
      </c>
      <c r="U23" t="s">
        <v>1353</v>
      </c>
      <c r="V23">
        <v>0</v>
      </c>
      <c r="W23" s="3">
        <v>40000</v>
      </c>
      <c r="X23" s="3">
        <v>4000</v>
      </c>
      <c r="Y23">
        <v>0</v>
      </c>
      <c r="Z23">
        <v>0</v>
      </c>
      <c r="AA23">
        <v>0</v>
      </c>
      <c r="AD23">
        <v>0</v>
      </c>
      <c r="AM23" t="s">
        <v>1354</v>
      </c>
      <c r="AN23" t="s">
        <v>170</v>
      </c>
      <c r="AP23">
        <v>0</v>
      </c>
      <c r="AQ23">
        <v>0</v>
      </c>
      <c r="AR23">
        <v>0</v>
      </c>
      <c r="AS23">
        <v>0</v>
      </c>
      <c r="AT23">
        <v>0</v>
      </c>
      <c r="AU23">
        <v>0</v>
      </c>
      <c r="AY23" t="s">
        <v>63</v>
      </c>
      <c r="AZ23" t="s">
        <v>1355</v>
      </c>
      <c r="BA23">
        <v>0</v>
      </c>
      <c r="BC23" t="s">
        <v>170</v>
      </c>
      <c r="BF23" t="s">
        <v>1356</v>
      </c>
    </row>
    <row r="24" spans="1:58" x14ac:dyDescent="0.35">
      <c r="A24" t="s">
        <v>1350</v>
      </c>
      <c r="B24">
        <v>10000</v>
      </c>
      <c r="C24">
        <v>20000</v>
      </c>
      <c r="D24" s="2">
        <v>45754</v>
      </c>
      <c r="E24" t="s">
        <v>59</v>
      </c>
      <c r="F24" t="s">
        <v>1351</v>
      </c>
      <c r="G24" t="s">
        <v>1352</v>
      </c>
      <c r="I24">
        <v>2</v>
      </c>
      <c r="J24" t="s">
        <v>183</v>
      </c>
      <c r="K24">
        <v>63</v>
      </c>
      <c r="L24" t="s">
        <v>136</v>
      </c>
      <c r="M24" s="3">
        <v>2500</v>
      </c>
      <c r="P24" s="2">
        <v>45751</v>
      </c>
      <c r="R24">
        <v>16</v>
      </c>
      <c r="S24" s="3">
        <v>40000</v>
      </c>
      <c r="T24" t="s">
        <v>65</v>
      </c>
      <c r="U24" t="s">
        <v>1353</v>
      </c>
      <c r="V24">
        <v>0</v>
      </c>
      <c r="W24" s="3">
        <v>40000</v>
      </c>
      <c r="X24">
        <v>0</v>
      </c>
      <c r="Y24">
        <v>0</v>
      </c>
      <c r="Z24">
        <v>0</v>
      </c>
      <c r="AA24">
        <v>0</v>
      </c>
      <c r="AD24">
        <v>0</v>
      </c>
      <c r="AM24" t="s">
        <v>1354</v>
      </c>
      <c r="AN24" t="s">
        <v>170</v>
      </c>
      <c r="AP24">
        <v>0</v>
      </c>
      <c r="AQ24">
        <v>0</v>
      </c>
      <c r="AR24">
        <v>0</v>
      </c>
      <c r="AS24">
        <v>0</v>
      </c>
      <c r="AT24">
        <v>0</v>
      </c>
      <c r="AU24">
        <v>0</v>
      </c>
      <c r="AY24" t="s">
        <v>63</v>
      </c>
      <c r="AZ24" t="s">
        <v>1355</v>
      </c>
      <c r="BA24">
        <v>0</v>
      </c>
      <c r="BC24" t="s">
        <v>170</v>
      </c>
      <c r="BF24" t="s">
        <v>1356</v>
      </c>
    </row>
    <row r="25" spans="1:58" x14ac:dyDescent="0.35">
      <c r="A25" t="s">
        <v>737</v>
      </c>
      <c r="B25">
        <v>10000</v>
      </c>
      <c r="C25">
        <v>20000</v>
      </c>
      <c r="D25" s="2">
        <v>45751</v>
      </c>
      <c r="E25" t="s">
        <v>59</v>
      </c>
      <c r="F25" t="s">
        <v>738</v>
      </c>
      <c r="G25">
        <v>501060725</v>
      </c>
      <c r="I25">
        <v>2</v>
      </c>
      <c r="J25" t="s">
        <v>183</v>
      </c>
      <c r="K25">
        <v>46</v>
      </c>
      <c r="L25" t="s">
        <v>231</v>
      </c>
      <c r="M25" s="3">
        <v>2500</v>
      </c>
      <c r="P25" s="2">
        <v>45751</v>
      </c>
      <c r="R25">
        <v>2</v>
      </c>
      <c r="S25" s="3">
        <v>5000</v>
      </c>
      <c r="T25" t="s">
        <v>65</v>
      </c>
      <c r="U25" t="s">
        <v>740</v>
      </c>
      <c r="V25">
        <v>0</v>
      </c>
      <c r="W25" s="3">
        <v>5000</v>
      </c>
      <c r="X25">
        <v>0</v>
      </c>
      <c r="Y25">
        <v>0</v>
      </c>
      <c r="Z25">
        <v>0</v>
      </c>
      <c r="AA25">
        <v>0</v>
      </c>
      <c r="AD25">
        <v>0</v>
      </c>
      <c r="AM25" t="s">
        <v>741</v>
      </c>
      <c r="AN25" t="s">
        <v>742</v>
      </c>
      <c r="AP25">
        <v>0</v>
      </c>
      <c r="AQ25">
        <v>0</v>
      </c>
      <c r="AR25">
        <v>0</v>
      </c>
      <c r="AS25">
        <v>0</v>
      </c>
      <c r="AT25">
        <v>0</v>
      </c>
      <c r="AU25">
        <v>0</v>
      </c>
      <c r="AY25" t="s">
        <v>63</v>
      </c>
      <c r="AZ25" t="s">
        <v>743</v>
      </c>
      <c r="BA25">
        <v>0</v>
      </c>
      <c r="BC25" t="s">
        <v>742</v>
      </c>
      <c r="BF25" t="s">
        <v>744</v>
      </c>
    </row>
    <row r="26" spans="1:58" x14ac:dyDescent="0.35">
      <c r="A26" t="s">
        <v>1193</v>
      </c>
      <c r="B26">
        <v>10000</v>
      </c>
      <c r="C26">
        <v>20000</v>
      </c>
      <c r="D26" s="2">
        <v>45754</v>
      </c>
      <c r="E26" t="s">
        <v>116</v>
      </c>
      <c r="F26" t="s">
        <v>1194</v>
      </c>
      <c r="G26">
        <v>10656256096</v>
      </c>
      <c r="I26">
        <v>2</v>
      </c>
      <c r="J26" t="s">
        <v>183</v>
      </c>
      <c r="K26">
        <v>77</v>
      </c>
      <c r="L26" t="s">
        <v>192</v>
      </c>
      <c r="M26" s="3">
        <v>1285</v>
      </c>
      <c r="P26" s="2">
        <v>45751</v>
      </c>
      <c r="R26">
        <v>88</v>
      </c>
      <c r="S26" s="3">
        <v>113080</v>
      </c>
      <c r="T26" t="s">
        <v>65</v>
      </c>
      <c r="U26" t="s">
        <v>1195</v>
      </c>
      <c r="V26">
        <v>0</v>
      </c>
      <c r="W26" s="3">
        <v>100000</v>
      </c>
      <c r="X26" s="3">
        <v>13080</v>
      </c>
      <c r="Y26">
        <v>0</v>
      </c>
      <c r="Z26">
        <v>0</v>
      </c>
      <c r="AA26">
        <v>0</v>
      </c>
      <c r="AD26">
        <v>0</v>
      </c>
      <c r="AM26" t="s">
        <v>1196</v>
      </c>
      <c r="AN26" t="s">
        <v>108</v>
      </c>
      <c r="AP26">
        <v>0</v>
      </c>
      <c r="AQ26">
        <v>0</v>
      </c>
      <c r="AR26">
        <v>0</v>
      </c>
      <c r="AS26">
        <v>0</v>
      </c>
      <c r="AT26">
        <v>0</v>
      </c>
      <c r="AU26">
        <v>0</v>
      </c>
      <c r="AY26" t="s">
        <v>63</v>
      </c>
      <c r="AZ26" t="s">
        <v>4571</v>
      </c>
      <c r="BA26">
        <v>0</v>
      </c>
      <c r="BC26" t="s">
        <v>108</v>
      </c>
      <c r="BF26" t="s">
        <v>1197</v>
      </c>
    </row>
    <row r="27" spans="1:58" x14ac:dyDescent="0.35">
      <c r="A27" t="s">
        <v>1357</v>
      </c>
      <c r="B27">
        <v>10000</v>
      </c>
      <c r="C27">
        <v>10000</v>
      </c>
      <c r="D27" s="2">
        <v>45751</v>
      </c>
      <c r="E27" t="s">
        <v>59</v>
      </c>
      <c r="F27" t="s">
        <v>815</v>
      </c>
      <c r="G27" t="s">
        <v>570</v>
      </c>
      <c r="I27">
        <v>1</v>
      </c>
      <c r="J27" t="s">
        <v>183</v>
      </c>
      <c r="K27">
        <v>59</v>
      </c>
      <c r="L27" t="s">
        <v>73</v>
      </c>
      <c r="M27" s="3">
        <v>1000</v>
      </c>
      <c r="P27" s="2">
        <v>45751</v>
      </c>
      <c r="R27">
        <v>10</v>
      </c>
      <c r="S27" s="3">
        <v>10000</v>
      </c>
      <c r="T27" t="s">
        <v>65</v>
      </c>
      <c r="U27">
        <v>112023700001</v>
      </c>
      <c r="V27">
        <v>0</v>
      </c>
      <c r="W27" s="3">
        <v>10000</v>
      </c>
      <c r="X27">
        <v>0</v>
      </c>
      <c r="Y27">
        <v>0</v>
      </c>
      <c r="Z27">
        <v>0</v>
      </c>
      <c r="AA27">
        <v>0</v>
      </c>
      <c r="AD27">
        <v>0</v>
      </c>
      <c r="AM27">
        <v>11202370</v>
      </c>
      <c r="AN27" t="s">
        <v>571</v>
      </c>
      <c r="AP27">
        <v>0</v>
      </c>
      <c r="AQ27">
        <v>0</v>
      </c>
      <c r="AR27">
        <v>0</v>
      </c>
      <c r="AS27">
        <v>0</v>
      </c>
      <c r="AT27">
        <v>0</v>
      </c>
      <c r="AU27">
        <v>0</v>
      </c>
      <c r="AY27" t="s">
        <v>63</v>
      </c>
      <c r="AZ27" t="s">
        <v>1358</v>
      </c>
      <c r="BA27">
        <v>0</v>
      </c>
      <c r="BC27" t="s">
        <v>571</v>
      </c>
      <c r="BF27" t="s">
        <v>1359</v>
      </c>
    </row>
    <row r="28" spans="1:58" x14ac:dyDescent="0.35">
      <c r="A28" t="s">
        <v>1357</v>
      </c>
      <c r="B28">
        <v>20000</v>
      </c>
      <c r="C28">
        <v>10000</v>
      </c>
      <c r="D28" s="2">
        <v>45751</v>
      </c>
      <c r="E28" t="s">
        <v>59</v>
      </c>
      <c r="F28" t="s">
        <v>815</v>
      </c>
      <c r="G28" t="s">
        <v>570</v>
      </c>
      <c r="I28">
        <v>1</v>
      </c>
      <c r="J28" t="s">
        <v>183</v>
      </c>
      <c r="K28">
        <v>59</v>
      </c>
      <c r="L28" t="s">
        <v>73</v>
      </c>
      <c r="M28" s="3">
        <v>1000</v>
      </c>
      <c r="P28" s="2">
        <v>45751</v>
      </c>
      <c r="R28">
        <v>10</v>
      </c>
      <c r="S28" s="3">
        <v>10000</v>
      </c>
      <c r="T28" t="s">
        <v>65</v>
      </c>
      <c r="U28">
        <v>112023700001</v>
      </c>
      <c r="V28">
        <v>0</v>
      </c>
      <c r="W28" s="3">
        <v>10000</v>
      </c>
      <c r="X28">
        <v>0</v>
      </c>
      <c r="Y28">
        <v>0</v>
      </c>
      <c r="Z28">
        <v>0</v>
      </c>
      <c r="AA28">
        <v>0</v>
      </c>
      <c r="AD28">
        <v>0</v>
      </c>
      <c r="AM28">
        <v>11202370</v>
      </c>
      <c r="AN28" t="s">
        <v>571</v>
      </c>
      <c r="AP28">
        <v>0</v>
      </c>
      <c r="AQ28">
        <v>0</v>
      </c>
      <c r="AR28">
        <v>0</v>
      </c>
      <c r="AS28">
        <v>0</v>
      </c>
      <c r="AT28">
        <v>0</v>
      </c>
      <c r="AU28">
        <v>0</v>
      </c>
      <c r="AY28" t="s">
        <v>63</v>
      </c>
      <c r="AZ28" t="s">
        <v>1358</v>
      </c>
      <c r="BA28">
        <v>0</v>
      </c>
      <c r="BC28" t="s">
        <v>571</v>
      </c>
      <c r="BF28" t="s">
        <v>1359</v>
      </c>
    </row>
    <row r="29" spans="1:58" x14ac:dyDescent="0.35">
      <c r="A29" t="s">
        <v>1357</v>
      </c>
      <c r="B29">
        <v>30000</v>
      </c>
      <c r="C29">
        <v>10000</v>
      </c>
      <c r="D29" s="2">
        <v>45751</v>
      </c>
      <c r="E29" t="s">
        <v>59</v>
      </c>
      <c r="F29" t="s">
        <v>815</v>
      </c>
      <c r="G29" t="s">
        <v>570</v>
      </c>
      <c r="I29">
        <v>1</v>
      </c>
      <c r="J29" t="s">
        <v>183</v>
      </c>
      <c r="K29">
        <v>59</v>
      </c>
      <c r="L29" t="s">
        <v>73</v>
      </c>
      <c r="M29" s="3">
        <v>1000</v>
      </c>
      <c r="P29" s="2">
        <v>45751</v>
      </c>
      <c r="R29">
        <v>10</v>
      </c>
      <c r="S29" s="3">
        <v>10000</v>
      </c>
      <c r="T29" t="s">
        <v>65</v>
      </c>
      <c r="U29">
        <v>112023700001</v>
      </c>
      <c r="V29">
        <v>0</v>
      </c>
      <c r="W29" s="3">
        <v>10000</v>
      </c>
      <c r="X29">
        <v>0</v>
      </c>
      <c r="Y29">
        <v>0</v>
      </c>
      <c r="Z29">
        <v>0</v>
      </c>
      <c r="AA29">
        <v>0</v>
      </c>
      <c r="AD29">
        <v>0</v>
      </c>
      <c r="AM29">
        <v>11202370</v>
      </c>
      <c r="AN29" t="s">
        <v>571</v>
      </c>
      <c r="AP29">
        <v>0</v>
      </c>
      <c r="AQ29">
        <v>0</v>
      </c>
      <c r="AR29">
        <v>0</v>
      </c>
      <c r="AS29">
        <v>0</v>
      </c>
      <c r="AT29">
        <v>0</v>
      </c>
      <c r="AU29">
        <v>0</v>
      </c>
      <c r="AY29" t="s">
        <v>63</v>
      </c>
      <c r="AZ29" t="s">
        <v>1358</v>
      </c>
      <c r="BA29">
        <v>0</v>
      </c>
      <c r="BC29" t="s">
        <v>571</v>
      </c>
      <c r="BF29" t="s">
        <v>1359</v>
      </c>
    </row>
    <row r="30" spans="1:58" x14ac:dyDescent="0.35">
      <c r="A30" t="s">
        <v>1357</v>
      </c>
      <c r="B30">
        <v>40000</v>
      </c>
      <c r="C30">
        <v>10000</v>
      </c>
      <c r="D30" s="2">
        <v>45751</v>
      </c>
      <c r="E30" t="s">
        <v>59</v>
      </c>
      <c r="F30" t="s">
        <v>815</v>
      </c>
      <c r="G30" t="s">
        <v>570</v>
      </c>
      <c r="I30">
        <v>1</v>
      </c>
      <c r="J30" t="s">
        <v>183</v>
      </c>
      <c r="K30">
        <v>59</v>
      </c>
      <c r="L30" t="s">
        <v>73</v>
      </c>
      <c r="M30" s="3">
        <v>1000</v>
      </c>
      <c r="P30" s="2">
        <v>45751</v>
      </c>
      <c r="R30">
        <v>10</v>
      </c>
      <c r="S30" s="3">
        <v>10000</v>
      </c>
      <c r="T30" t="s">
        <v>65</v>
      </c>
      <c r="U30">
        <v>112023700001</v>
      </c>
      <c r="V30">
        <v>0</v>
      </c>
      <c r="W30" s="3">
        <v>10000</v>
      </c>
      <c r="X30">
        <v>0</v>
      </c>
      <c r="Y30">
        <v>0</v>
      </c>
      <c r="Z30">
        <v>0</v>
      </c>
      <c r="AA30">
        <v>0</v>
      </c>
      <c r="AD30">
        <v>0</v>
      </c>
      <c r="AM30">
        <v>11202370</v>
      </c>
      <c r="AN30" t="s">
        <v>571</v>
      </c>
      <c r="AP30">
        <v>0</v>
      </c>
      <c r="AQ30">
        <v>0</v>
      </c>
      <c r="AR30">
        <v>0</v>
      </c>
      <c r="AS30">
        <v>0</v>
      </c>
      <c r="AT30">
        <v>0</v>
      </c>
      <c r="AU30">
        <v>0</v>
      </c>
      <c r="AY30" t="s">
        <v>63</v>
      </c>
      <c r="AZ30" t="s">
        <v>1358</v>
      </c>
      <c r="BA30">
        <v>0</v>
      </c>
      <c r="BC30" t="s">
        <v>571</v>
      </c>
      <c r="BF30" t="s">
        <v>1359</v>
      </c>
    </row>
    <row r="31" spans="1:58" x14ac:dyDescent="0.35">
      <c r="A31" t="s">
        <v>1357</v>
      </c>
      <c r="B31">
        <v>50000</v>
      </c>
      <c r="C31">
        <v>10000</v>
      </c>
      <c r="D31" s="2">
        <v>45751</v>
      </c>
      <c r="E31" t="s">
        <v>59</v>
      </c>
      <c r="F31" t="s">
        <v>815</v>
      </c>
      <c r="G31" t="s">
        <v>570</v>
      </c>
      <c r="I31">
        <v>1</v>
      </c>
      <c r="J31" t="s">
        <v>183</v>
      </c>
      <c r="K31">
        <v>59</v>
      </c>
      <c r="L31" t="s">
        <v>73</v>
      </c>
      <c r="M31">
        <v>500</v>
      </c>
      <c r="P31" s="2">
        <v>45751</v>
      </c>
      <c r="R31">
        <v>10</v>
      </c>
      <c r="S31" s="3">
        <v>5000</v>
      </c>
      <c r="T31" t="s">
        <v>65</v>
      </c>
      <c r="U31">
        <v>112023700001</v>
      </c>
      <c r="V31">
        <v>0</v>
      </c>
      <c r="W31" s="3">
        <v>5000</v>
      </c>
      <c r="X31">
        <v>0</v>
      </c>
      <c r="Y31">
        <v>0</v>
      </c>
      <c r="Z31">
        <v>0</v>
      </c>
      <c r="AA31">
        <v>0</v>
      </c>
      <c r="AD31">
        <v>0</v>
      </c>
      <c r="AM31">
        <v>11202370</v>
      </c>
      <c r="AN31" t="s">
        <v>571</v>
      </c>
      <c r="AP31">
        <v>0</v>
      </c>
      <c r="AQ31">
        <v>0</v>
      </c>
      <c r="AR31">
        <v>0</v>
      </c>
      <c r="AS31">
        <v>0</v>
      </c>
      <c r="AT31">
        <v>0</v>
      </c>
      <c r="AU31">
        <v>0</v>
      </c>
      <c r="AY31" t="s">
        <v>63</v>
      </c>
      <c r="AZ31" t="s">
        <v>1358</v>
      </c>
      <c r="BA31">
        <v>0</v>
      </c>
      <c r="BC31" t="s">
        <v>571</v>
      </c>
      <c r="BF31" t="s">
        <v>1359</v>
      </c>
    </row>
    <row r="32" spans="1:58" x14ac:dyDescent="0.35">
      <c r="A32" t="s">
        <v>1360</v>
      </c>
      <c r="B32">
        <v>10000</v>
      </c>
      <c r="C32">
        <v>10000</v>
      </c>
      <c r="D32" s="2">
        <v>45751</v>
      </c>
      <c r="E32" t="s">
        <v>59</v>
      </c>
      <c r="F32" t="s">
        <v>1259</v>
      </c>
      <c r="G32" t="s">
        <v>570</v>
      </c>
      <c r="I32">
        <v>1</v>
      </c>
      <c r="J32" t="s">
        <v>183</v>
      </c>
      <c r="K32">
        <v>59</v>
      </c>
      <c r="L32" t="s">
        <v>73</v>
      </c>
      <c r="M32">
        <v>300</v>
      </c>
      <c r="P32" s="2">
        <v>45751</v>
      </c>
      <c r="R32">
        <v>10</v>
      </c>
      <c r="S32" s="3">
        <v>3000</v>
      </c>
      <c r="T32" t="s">
        <v>65</v>
      </c>
      <c r="U32">
        <v>112024500001</v>
      </c>
      <c r="V32">
        <v>0</v>
      </c>
      <c r="W32" s="3">
        <v>3000</v>
      </c>
      <c r="X32">
        <v>0</v>
      </c>
      <c r="Y32">
        <v>0</v>
      </c>
      <c r="Z32">
        <v>0</v>
      </c>
      <c r="AA32">
        <v>0</v>
      </c>
      <c r="AD32">
        <v>0</v>
      </c>
      <c r="AM32">
        <v>11202450</v>
      </c>
      <c r="AN32" t="s">
        <v>571</v>
      </c>
      <c r="AP32">
        <v>0</v>
      </c>
      <c r="AQ32">
        <v>0</v>
      </c>
      <c r="AR32">
        <v>0</v>
      </c>
      <c r="AS32">
        <v>0</v>
      </c>
      <c r="AT32">
        <v>0</v>
      </c>
      <c r="AU32">
        <v>0</v>
      </c>
      <c r="AY32" t="s">
        <v>63</v>
      </c>
      <c r="AZ32" t="s">
        <v>1361</v>
      </c>
      <c r="BA32">
        <v>0</v>
      </c>
      <c r="BC32" t="s">
        <v>571</v>
      </c>
      <c r="BF32" t="s">
        <v>1362</v>
      </c>
    </row>
    <row r="33" spans="1:58" x14ac:dyDescent="0.35">
      <c r="A33" t="s">
        <v>1360</v>
      </c>
      <c r="B33">
        <v>20000</v>
      </c>
      <c r="C33">
        <v>10000</v>
      </c>
      <c r="D33" s="2">
        <v>45751</v>
      </c>
      <c r="E33" t="s">
        <v>59</v>
      </c>
      <c r="F33" t="s">
        <v>1259</v>
      </c>
      <c r="G33" t="s">
        <v>570</v>
      </c>
      <c r="I33">
        <v>1</v>
      </c>
      <c r="J33" t="s">
        <v>183</v>
      </c>
      <c r="K33">
        <v>59</v>
      </c>
      <c r="L33" t="s">
        <v>73</v>
      </c>
      <c r="M33">
        <v>200</v>
      </c>
      <c r="P33" s="2">
        <v>45751</v>
      </c>
      <c r="R33">
        <v>10</v>
      </c>
      <c r="S33" s="3">
        <v>2000</v>
      </c>
      <c r="T33" t="s">
        <v>65</v>
      </c>
      <c r="U33">
        <v>112024500001</v>
      </c>
      <c r="V33">
        <v>0</v>
      </c>
      <c r="W33" s="3">
        <v>2000</v>
      </c>
      <c r="X33">
        <v>0</v>
      </c>
      <c r="Y33">
        <v>0</v>
      </c>
      <c r="Z33">
        <v>0</v>
      </c>
      <c r="AA33">
        <v>0</v>
      </c>
      <c r="AD33">
        <v>0</v>
      </c>
      <c r="AM33">
        <v>11202450</v>
      </c>
      <c r="AN33" t="s">
        <v>571</v>
      </c>
      <c r="AP33">
        <v>0</v>
      </c>
      <c r="AQ33">
        <v>0</v>
      </c>
      <c r="AR33">
        <v>0</v>
      </c>
      <c r="AS33">
        <v>0</v>
      </c>
      <c r="AT33">
        <v>0</v>
      </c>
      <c r="AU33">
        <v>0</v>
      </c>
      <c r="AY33" t="s">
        <v>63</v>
      </c>
      <c r="AZ33" t="s">
        <v>1361</v>
      </c>
      <c r="BA33">
        <v>0</v>
      </c>
      <c r="BC33" t="s">
        <v>571</v>
      </c>
      <c r="BF33" t="s">
        <v>1362</v>
      </c>
    </row>
    <row r="34" spans="1:58" x14ac:dyDescent="0.35">
      <c r="A34" t="s">
        <v>868</v>
      </c>
      <c r="B34">
        <v>10000</v>
      </c>
      <c r="C34">
        <v>20000</v>
      </c>
      <c r="D34" s="2">
        <v>45751</v>
      </c>
      <c r="E34" t="s">
        <v>59</v>
      </c>
      <c r="F34" t="s">
        <v>678</v>
      </c>
      <c r="G34" t="s">
        <v>159</v>
      </c>
      <c r="I34">
        <v>2</v>
      </c>
      <c r="J34" t="s">
        <v>183</v>
      </c>
      <c r="K34">
        <v>71</v>
      </c>
      <c r="L34" t="s">
        <v>340</v>
      </c>
      <c r="M34" s="3">
        <v>2000</v>
      </c>
      <c r="P34" s="2">
        <v>45751</v>
      </c>
      <c r="R34">
        <v>6</v>
      </c>
      <c r="S34" s="3">
        <v>12000</v>
      </c>
      <c r="T34" t="s">
        <v>65</v>
      </c>
      <c r="U34">
        <v>80834720001</v>
      </c>
      <c r="V34">
        <v>0</v>
      </c>
      <c r="W34" s="3">
        <v>10000</v>
      </c>
      <c r="X34" s="3">
        <v>2000</v>
      </c>
      <c r="Y34">
        <v>0</v>
      </c>
      <c r="Z34">
        <v>0</v>
      </c>
      <c r="AA34">
        <v>0</v>
      </c>
      <c r="AD34">
        <v>0</v>
      </c>
      <c r="AM34">
        <v>8083472</v>
      </c>
      <c r="AN34" t="s">
        <v>162</v>
      </c>
      <c r="AP34">
        <v>0</v>
      </c>
      <c r="AQ34">
        <v>0</v>
      </c>
      <c r="AR34">
        <v>0</v>
      </c>
      <c r="AS34">
        <v>0</v>
      </c>
      <c r="AT34">
        <v>0</v>
      </c>
      <c r="AU34">
        <v>0</v>
      </c>
      <c r="AY34" t="s">
        <v>63</v>
      </c>
      <c r="AZ34" t="s">
        <v>4510</v>
      </c>
      <c r="BA34">
        <v>0</v>
      </c>
      <c r="BC34" t="s">
        <v>162</v>
      </c>
      <c r="BF34" t="s">
        <v>870</v>
      </c>
    </row>
    <row r="35" spans="1:58" x14ac:dyDescent="0.35">
      <c r="A35" t="s">
        <v>1198</v>
      </c>
      <c r="B35">
        <v>10000</v>
      </c>
      <c r="C35">
        <v>10000</v>
      </c>
      <c r="D35" s="2">
        <v>45754</v>
      </c>
      <c r="E35" t="s">
        <v>59</v>
      </c>
      <c r="F35" t="s">
        <v>1199</v>
      </c>
      <c r="G35">
        <v>91221325</v>
      </c>
      <c r="I35">
        <v>1</v>
      </c>
      <c r="J35" t="s">
        <v>183</v>
      </c>
      <c r="K35">
        <v>60</v>
      </c>
      <c r="L35" t="s">
        <v>222</v>
      </c>
      <c r="M35" s="3">
        <v>1667</v>
      </c>
      <c r="P35" s="2">
        <v>45751</v>
      </c>
      <c r="R35">
        <v>6</v>
      </c>
      <c r="S35" s="3">
        <v>10002</v>
      </c>
      <c r="T35" t="s">
        <v>65</v>
      </c>
      <c r="U35" t="s">
        <v>1200</v>
      </c>
      <c r="V35">
        <v>0</v>
      </c>
      <c r="W35" s="3">
        <v>10000</v>
      </c>
      <c r="X35">
        <v>2</v>
      </c>
      <c r="Y35">
        <v>0</v>
      </c>
      <c r="Z35">
        <v>0</v>
      </c>
      <c r="AA35">
        <v>0</v>
      </c>
      <c r="AD35">
        <v>0</v>
      </c>
      <c r="AM35" t="s">
        <v>1201</v>
      </c>
      <c r="AN35" t="s">
        <v>592</v>
      </c>
      <c r="AP35">
        <v>0</v>
      </c>
      <c r="AQ35">
        <v>0</v>
      </c>
      <c r="AR35">
        <v>0</v>
      </c>
      <c r="AS35">
        <v>0</v>
      </c>
      <c r="AT35">
        <v>0</v>
      </c>
      <c r="AU35">
        <v>0</v>
      </c>
      <c r="AY35" t="s">
        <v>63</v>
      </c>
      <c r="AZ35" t="s">
        <v>4572</v>
      </c>
      <c r="BA35">
        <v>0</v>
      </c>
      <c r="BC35" t="s">
        <v>592</v>
      </c>
      <c r="BF35" t="s">
        <v>1202</v>
      </c>
    </row>
    <row r="36" spans="1:58" x14ac:dyDescent="0.35">
      <c r="A36" t="s">
        <v>775</v>
      </c>
      <c r="B36">
        <v>10000</v>
      </c>
      <c r="C36">
        <v>20000</v>
      </c>
      <c r="D36" s="2">
        <v>45754</v>
      </c>
      <c r="E36" t="s">
        <v>116</v>
      </c>
      <c r="F36" t="s">
        <v>776</v>
      </c>
      <c r="G36">
        <v>211041725</v>
      </c>
      <c r="I36">
        <v>2</v>
      </c>
      <c r="J36" t="s">
        <v>183</v>
      </c>
      <c r="K36">
        <v>100</v>
      </c>
      <c r="L36" t="s">
        <v>281</v>
      </c>
      <c r="M36" s="3">
        <v>2100</v>
      </c>
      <c r="P36" s="2">
        <v>45751</v>
      </c>
      <c r="R36">
        <v>1</v>
      </c>
      <c r="S36" s="3">
        <v>2100</v>
      </c>
      <c r="T36" t="s">
        <v>65</v>
      </c>
      <c r="U36" t="s">
        <v>777</v>
      </c>
      <c r="V36">
        <v>0</v>
      </c>
      <c r="W36" s="3">
        <v>2000</v>
      </c>
      <c r="X36">
        <v>100</v>
      </c>
      <c r="Y36">
        <v>0</v>
      </c>
      <c r="Z36">
        <v>0</v>
      </c>
      <c r="AA36">
        <v>0</v>
      </c>
      <c r="AD36">
        <v>0</v>
      </c>
      <c r="AM36" t="s">
        <v>778</v>
      </c>
      <c r="AN36" t="s">
        <v>779</v>
      </c>
      <c r="AP36">
        <v>0</v>
      </c>
      <c r="AQ36">
        <v>0</v>
      </c>
      <c r="AR36">
        <v>0</v>
      </c>
      <c r="AS36">
        <v>0</v>
      </c>
      <c r="AT36">
        <v>0</v>
      </c>
      <c r="AU36">
        <v>0</v>
      </c>
      <c r="AY36" t="s">
        <v>63</v>
      </c>
      <c r="AZ36" t="s">
        <v>780</v>
      </c>
      <c r="BA36">
        <v>0</v>
      </c>
      <c r="BC36" t="s">
        <v>779</v>
      </c>
      <c r="BF36" t="s">
        <v>781</v>
      </c>
    </row>
    <row r="37" spans="1:58" x14ac:dyDescent="0.35">
      <c r="A37" t="s">
        <v>1203</v>
      </c>
      <c r="B37">
        <v>10000</v>
      </c>
      <c r="C37">
        <v>20000</v>
      </c>
      <c r="D37" s="2">
        <v>45755</v>
      </c>
      <c r="E37" t="s">
        <v>59</v>
      </c>
      <c r="F37" t="s">
        <v>1204</v>
      </c>
      <c r="G37" t="s">
        <v>1205</v>
      </c>
      <c r="I37">
        <v>2</v>
      </c>
      <c r="J37" t="s">
        <v>183</v>
      </c>
      <c r="K37">
        <v>105</v>
      </c>
      <c r="L37" t="s">
        <v>281</v>
      </c>
      <c r="M37" s="3">
        <v>2300</v>
      </c>
      <c r="P37" s="2">
        <v>45751</v>
      </c>
      <c r="R37">
        <v>1</v>
      </c>
      <c r="S37" s="3">
        <v>2300</v>
      </c>
      <c r="T37" t="s">
        <v>65</v>
      </c>
      <c r="U37" t="s">
        <v>1206</v>
      </c>
      <c r="V37">
        <v>0</v>
      </c>
      <c r="W37" s="3">
        <v>2000</v>
      </c>
      <c r="X37">
        <v>300</v>
      </c>
      <c r="Y37">
        <v>0</v>
      </c>
      <c r="Z37">
        <v>0</v>
      </c>
      <c r="AA37">
        <v>0</v>
      </c>
      <c r="AD37">
        <v>0</v>
      </c>
      <c r="AM37" t="s">
        <v>1207</v>
      </c>
      <c r="AN37" t="s">
        <v>1208</v>
      </c>
      <c r="AP37">
        <v>0</v>
      </c>
      <c r="AQ37">
        <v>0</v>
      </c>
      <c r="AR37">
        <v>0</v>
      </c>
      <c r="AS37">
        <v>0</v>
      </c>
      <c r="AT37">
        <v>0</v>
      </c>
      <c r="AU37">
        <v>0</v>
      </c>
      <c r="AY37" t="s">
        <v>63</v>
      </c>
      <c r="AZ37" t="s">
        <v>4573</v>
      </c>
      <c r="BA37">
        <v>0</v>
      </c>
      <c r="BC37" t="s">
        <v>1208</v>
      </c>
      <c r="BF37" t="s">
        <v>1209</v>
      </c>
    </row>
    <row r="38" spans="1:58" x14ac:dyDescent="0.35">
      <c r="A38" t="s">
        <v>1210</v>
      </c>
      <c r="B38">
        <v>10000</v>
      </c>
      <c r="C38">
        <v>20000</v>
      </c>
      <c r="D38" s="2">
        <v>45755</v>
      </c>
      <c r="E38" t="s">
        <v>59</v>
      </c>
      <c r="F38" t="s">
        <v>1204</v>
      </c>
      <c r="G38" t="s">
        <v>1205</v>
      </c>
      <c r="I38">
        <v>2</v>
      </c>
      <c r="J38" t="s">
        <v>183</v>
      </c>
      <c r="K38">
        <v>105</v>
      </c>
      <c r="L38" t="s">
        <v>281</v>
      </c>
      <c r="M38" s="3">
        <v>6300</v>
      </c>
      <c r="P38" s="2">
        <v>45751</v>
      </c>
      <c r="R38">
        <v>1</v>
      </c>
      <c r="S38" s="3">
        <v>6300</v>
      </c>
      <c r="T38" t="s">
        <v>65</v>
      </c>
      <c r="U38" t="s">
        <v>1211</v>
      </c>
      <c r="V38">
        <v>0</v>
      </c>
      <c r="W38" s="3">
        <v>6000</v>
      </c>
      <c r="X38">
        <v>300</v>
      </c>
      <c r="Y38">
        <v>0</v>
      </c>
      <c r="Z38">
        <v>0</v>
      </c>
      <c r="AA38">
        <v>0</v>
      </c>
      <c r="AD38">
        <v>0</v>
      </c>
      <c r="AM38" t="s">
        <v>1212</v>
      </c>
      <c r="AN38" t="s">
        <v>1208</v>
      </c>
      <c r="AP38">
        <v>0</v>
      </c>
      <c r="AQ38">
        <v>0</v>
      </c>
      <c r="AR38">
        <v>0</v>
      </c>
      <c r="AS38">
        <v>0</v>
      </c>
      <c r="AT38">
        <v>0</v>
      </c>
      <c r="AU38">
        <v>0</v>
      </c>
      <c r="AY38" t="s">
        <v>63</v>
      </c>
      <c r="AZ38" t="s">
        <v>4574</v>
      </c>
      <c r="BA38">
        <v>0</v>
      </c>
      <c r="BC38" t="s">
        <v>1208</v>
      </c>
      <c r="BF38" t="s">
        <v>1209</v>
      </c>
    </row>
    <row r="39" spans="1:58" x14ac:dyDescent="0.35">
      <c r="A39" t="s">
        <v>1213</v>
      </c>
      <c r="B39">
        <v>10000</v>
      </c>
      <c r="C39">
        <v>10000</v>
      </c>
      <c r="D39" s="2">
        <v>45754</v>
      </c>
      <c r="E39" t="s">
        <v>116</v>
      </c>
      <c r="F39" t="s">
        <v>776</v>
      </c>
      <c r="G39" t="s">
        <v>1214</v>
      </c>
      <c r="I39">
        <v>1</v>
      </c>
      <c r="J39" t="s">
        <v>183</v>
      </c>
      <c r="K39">
        <v>31</v>
      </c>
      <c r="L39" t="s">
        <v>739</v>
      </c>
      <c r="M39" s="3">
        <v>10000</v>
      </c>
      <c r="P39" s="2">
        <v>45751</v>
      </c>
      <c r="R39">
        <v>9</v>
      </c>
      <c r="S39" s="3">
        <v>90000</v>
      </c>
      <c r="T39" t="s">
        <v>65</v>
      </c>
      <c r="U39" t="s">
        <v>1215</v>
      </c>
      <c r="V39">
        <v>0</v>
      </c>
      <c r="W39" s="3">
        <v>90000</v>
      </c>
      <c r="X39">
        <v>0</v>
      </c>
      <c r="Y39">
        <v>0</v>
      </c>
      <c r="Z39">
        <v>0</v>
      </c>
      <c r="AA39">
        <v>0</v>
      </c>
      <c r="AD39">
        <v>0</v>
      </c>
      <c r="AM39" t="s">
        <v>1216</v>
      </c>
      <c r="AN39" t="s">
        <v>539</v>
      </c>
      <c r="AP39">
        <v>0</v>
      </c>
      <c r="AQ39">
        <v>0</v>
      </c>
      <c r="AR39">
        <v>0</v>
      </c>
      <c r="AS39">
        <v>0</v>
      </c>
      <c r="AT39">
        <v>0</v>
      </c>
      <c r="AU39">
        <v>0</v>
      </c>
      <c r="AY39" t="s">
        <v>63</v>
      </c>
      <c r="AZ39" t="s">
        <v>4575</v>
      </c>
      <c r="BA39">
        <v>0</v>
      </c>
      <c r="BC39" t="s">
        <v>539</v>
      </c>
      <c r="BF39" t="s">
        <v>1217</v>
      </c>
    </row>
    <row r="40" spans="1:58" x14ac:dyDescent="0.35">
      <c r="A40" t="s">
        <v>1218</v>
      </c>
      <c r="B40">
        <v>10000</v>
      </c>
      <c r="C40">
        <v>20000</v>
      </c>
      <c r="D40" s="2">
        <v>45754</v>
      </c>
      <c r="E40" t="s">
        <v>59</v>
      </c>
      <c r="F40" t="s">
        <v>1219</v>
      </c>
      <c r="G40" t="s">
        <v>1220</v>
      </c>
      <c r="I40">
        <v>2</v>
      </c>
      <c r="J40" t="s">
        <v>183</v>
      </c>
      <c r="K40">
        <v>60</v>
      </c>
      <c r="L40" t="s">
        <v>222</v>
      </c>
      <c r="M40">
        <v>800</v>
      </c>
      <c r="P40" s="2">
        <v>45751</v>
      </c>
      <c r="R40">
        <v>1</v>
      </c>
      <c r="S40">
        <v>800</v>
      </c>
      <c r="T40" t="s">
        <v>65</v>
      </c>
      <c r="U40" t="s">
        <v>1221</v>
      </c>
      <c r="V40">
        <v>0</v>
      </c>
      <c r="W40">
        <v>850</v>
      </c>
      <c r="X40">
        <v>-50</v>
      </c>
      <c r="Y40">
        <v>0</v>
      </c>
      <c r="Z40">
        <v>0</v>
      </c>
      <c r="AA40">
        <v>0</v>
      </c>
      <c r="AD40">
        <v>0</v>
      </c>
      <c r="AM40" t="s">
        <v>1222</v>
      </c>
      <c r="AN40" t="s">
        <v>923</v>
      </c>
      <c r="AP40">
        <v>0</v>
      </c>
      <c r="AQ40">
        <v>0</v>
      </c>
      <c r="AR40">
        <v>0</v>
      </c>
      <c r="AS40">
        <v>0</v>
      </c>
      <c r="AT40">
        <v>0</v>
      </c>
      <c r="AU40">
        <v>0</v>
      </c>
      <c r="AY40" t="s">
        <v>63</v>
      </c>
      <c r="AZ40" t="s">
        <v>4576</v>
      </c>
      <c r="BA40">
        <v>0</v>
      </c>
      <c r="BC40" t="s">
        <v>923</v>
      </c>
      <c r="BF40" t="s">
        <v>1223</v>
      </c>
    </row>
    <row r="41" spans="1:58" x14ac:dyDescent="0.35">
      <c r="A41" t="s">
        <v>103</v>
      </c>
      <c r="B41">
        <v>10000</v>
      </c>
      <c r="C41">
        <v>30000</v>
      </c>
      <c r="D41" s="2">
        <v>45751</v>
      </c>
      <c r="E41" t="s">
        <v>59</v>
      </c>
      <c r="F41" t="s">
        <v>104</v>
      </c>
      <c r="G41">
        <v>10656256095</v>
      </c>
      <c r="I41">
        <v>3</v>
      </c>
      <c r="J41" t="s">
        <v>183</v>
      </c>
      <c r="K41">
        <v>85</v>
      </c>
      <c r="L41" t="s">
        <v>940</v>
      </c>
      <c r="M41" s="3">
        <v>8000</v>
      </c>
      <c r="P41" s="2">
        <v>45751</v>
      </c>
      <c r="R41">
        <v>11</v>
      </c>
      <c r="S41" s="3">
        <v>88000</v>
      </c>
      <c r="T41" t="s">
        <v>65</v>
      </c>
      <c r="U41" t="s">
        <v>106</v>
      </c>
      <c r="V41">
        <v>0</v>
      </c>
      <c r="W41" s="3">
        <v>80000</v>
      </c>
      <c r="X41" s="3">
        <v>8000</v>
      </c>
      <c r="Y41">
        <v>0</v>
      </c>
      <c r="Z41">
        <v>0</v>
      </c>
      <c r="AA41">
        <v>0</v>
      </c>
      <c r="AD41">
        <v>0</v>
      </c>
      <c r="AM41" t="s">
        <v>107</v>
      </c>
      <c r="AN41" t="s">
        <v>108</v>
      </c>
      <c r="AP41">
        <v>0</v>
      </c>
      <c r="AQ41">
        <v>0</v>
      </c>
      <c r="AR41">
        <v>0</v>
      </c>
      <c r="AS41">
        <v>0</v>
      </c>
      <c r="AT41">
        <v>0</v>
      </c>
      <c r="AU41">
        <v>0</v>
      </c>
      <c r="AY41" t="s">
        <v>63</v>
      </c>
      <c r="AZ41" t="s">
        <v>4448</v>
      </c>
      <c r="BA41">
        <v>0</v>
      </c>
      <c r="BC41" t="s">
        <v>108</v>
      </c>
      <c r="BF41" t="s">
        <v>109</v>
      </c>
    </row>
    <row r="42" spans="1:58" x14ac:dyDescent="0.35">
      <c r="A42" t="s">
        <v>115</v>
      </c>
      <c r="B42">
        <v>10000</v>
      </c>
      <c r="C42">
        <v>20000</v>
      </c>
      <c r="D42" s="2">
        <v>45754</v>
      </c>
      <c r="E42" t="s">
        <v>116</v>
      </c>
      <c r="F42" t="s">
        <v>117</v>
      </c>
      <c r="G42" t="s">
        <v>118</v>
      </c>
      <c r="I42">
        <v>2</v>
      </c>
      <c r="J42" t="s">
        <v>183</v>
      </c>
      <c r="K42">
        <v>77</v>
      </c>
      <c r="L42" t="s">
        <v>192</v>
      </c>
      <c r="M42" s="3">
        <v>3705</v>
      </c>
      <c r="P42" s="2">
        <v>45751</v>
      </c>
      <c r="R42">
        <v>88</v>
      </c>
      <c r="S42" s="3">
        <v>326040</v>
      </c>
      <c r="T42" t="s">
        <v>65</v>
      </c>
      <c r="U42" t="s">
        <v>120</v>
      </c>
      <c r="V42">
        <v>0</v>
      </c>
      <c r="W42" s="3">
        <v>330000</v>
      </c>
      <c r="X42" s="3">
        <v>-3960</v>
      </c>
      <c r="Y42">
        <v>0</v>
      </c>
      <c r="Z42">
        <v>0</v>
      </c>
      <c r="AA42">
        <v>0</v>
      </c>
      <c r="AD42">
        <v>0</v>
      </c>
      <c r="AM42" t="s">
        <v>121</v>
      </c>
      <c r="AN42" t="s">
        <v>108</v>
      </c>
      <c r="AP42">
        <v>0</v>
      </c>
      <c r="AQ42">
        <v>0</v>
      </c>
      <c r="AR42">
        <v>0</v>
      </c>
      <c r="AS42">
        <v>0</v>
      </c>
      <c r="AT42">
        <v>0</v>
      </c>
      <c r="AU42">
        <v>0</v>
      </c>
      <c r="AY42" t="s">
        <v>63</v>
      </c>
      <c r="AZ42" t="s">
        <v>4450</v>
      </c>
      <c r="BA42">
        <v>0</v>
      </c>
      <c r="BC42" t="s">
        <v>108</v>
      </c>
      <c r="BF42" t="s">
        <v>122</v>
      </c>
    </row>
    <row r="43" spans="1:58" x14ac:dyDescent="0.35">
      <c r="A43" t="s">
        <v>123</v>
      </c>
      <c r="B43">
        <v>10000</v>
      </c>
      <c r="C43">
        <v>20000</v>
      </c>
      <c r="D43" s="2">
        <v>45751</v>
      </c>
      <c r="E43" t="s">
        <v>59</v>
      </c>
      <c r="F43" t="s">
        <v>124</v>
      </c>
      <c r="G43">
        <v>10620258022</v>
      </c>
      <c r="I43">
        <v>2</v>
      </c>
      <c r="J43" t="s">
        <v>183</v>
      </c>
      <c r="K43">
        <v>77</v>
      </c>
      <c r="L43" t="s">
        <v>192</v>
      </c>
      <c r="M43">
        <v>934</v>
      </c>
      <c r="P43" s="2">
        <v>45751</v>
      </c>
      <c r="R43">
        <v>15</v>
      </c>
      <c r="S43" s="3">
        <v>14010</v>
      </c>
      <c r="T43" t="s">
        <v>65</v>
      </c>
      <c r="U43" t="s">
        <v>125</v>
      </c>
      <c r="V43">
        <v>0</v>
      </c>
      <c r="W43" s="3">
        <v>10000</v>
      </c>
      <c r="X43" s="3">
        <v>4010</v>
      </c>
      <c r="Y43">
        <v>0</v>
      </c>
      <c r="Z43">
        <v>0</v>
      </c>
      <c r="AA43">
        <v>0</v>
      </c>
      <c r="AD43">
        <v>0</v>
      </c>
      <c r="AM43" t="s">
        <v>126</v>
      </c>
      <c r="AN43" t="s">
        <v>95</v>
      </c>
      <c r="AP43">
        <v>0</v>
      </c>
      <c r="AQ43">
        <v>0</v>
      </c>
      <c r="AR43">
        <v>0</v>
      </c>
      <c r="AS43">
        <v>0</v>
      </c>
      <c r="AT43">
        <v>0</v>
      </c>
      <c r="AU43">
        <v>0</v>
      </c>
      <c r="AY43" t="s">
        <v>63</v>
      </c>
      <c r="AZ43" t="s">
        <v>6612</v>
      </c>
      <c r="BA43">
        <v>0</v>
      </c>
      <c r="BC43" t="s">
        <v>95</v>
      </c>
      <c r="BF43" t="s">
        <v>127</v>
      </c>
    </row>
    <row r="44" spans="1:58" x14ac:dyDescent="0.35">
      <c r="A44" t="s">
        <v>1224</v>
      </c>
      <c r="B44">
        <v>10000</v>
      </c>
      <c r="C44">
        <v>10000</v>
      </c>
      <c r="D44" s="2">
        <v>45751</v>
      </c>
      <c r="E44" t="s">
        <v>59</v>
      </c>
      <c r="F44" t="s">
        <v>1225</v>
      </c>
      <c r="G44" t="s">
        <v>913</v>
      </c>
      <c r="I44">
        <v>1</v>
      </c>
      <c r="J44" t="s">
        <v>183</v>
      </c>
      <c r="K44">
        <v>32</v>
      </c>
      <c r="L44" t="s">
        <v>516</v>
      </c>
      <c r="M44" s="3">
        <v>5860</v>
      </c>
      <c r="P44" s="2">
        <v>45751</v>
      </c>
      <c r="R44">
        <v>1</v>
      </c>
      <c r="S44" s="3">
        <v>5860</v>
      </c>
      <c r="T44" t="s">
        <v>65</v>
      </c>
      <c r="U44" t="s">
        <v>1227</v>
      </c>
      <c r="V44">
        <v>0</v>
      </c>
      <c r="W44" s="3">
        <v>5360</v>
      </c>
      <c r="X44">
        <v>500</v>
      </c>
      <c r="Y44">
        <v>0</v>
      </c>
      <c r="Z44">
        <v>0</v>
      </c>
      <c r="AA44">
        <v>0</v>
      </c>
      <c r="AD44">
        <v>0</v>
      </c>
      <c r="AM44" t="s">
        <v>1228</v>
      </c>
      <c r="AN44" t="s">
        <v>465</v>
      </c>
      <c r="AP44">
        <v>0</v>
      </c>
      <c r="AQ44">
        <v>0</v>
      </c>
      <c r="AR44">
        <v>0</v>
      </c>
      <c r="AS44">
        <v>0</v>
      </c>
      <c r="AT44">
        <v>0</v>
      </c>
      <c r="AU44">
        <v>0</v>
      </c>
      <c r="AY44" t="s">
        <v>63</v>
      </c>
      <c r="AZ44" t="s">
        <v>4577</v>
      </c>
      <c r="BA44">
        <v>0</v>
      </c>
      <c r="BC44" t="s">
        <v>465</v>
      </c>
      <c r="BF44" t="s">
        <v>917</v>
      </c>
    </row>
    <row r="45" spans="1:58" x14ac:dyDescent="0.35">
      <c r="A45" t="s">
        <v>1229</v>
      </c>
      <c r="B45">
        <v>10000</v>
      </c>
      <c r="C45">
        <v>10000</v>
      </c>
      <c r="D45" s="2">
        <v>45751</v>
      </c>
      <c r="E45" t="s">
        <v>59</v>
      </c>
      <c r="F45" t="s">
        <v>1225</v>
      </c>
      <c r="G45" t="s">
        <v>913</v>
      </c>
      <c r="I45">
        <v>1</v>
      </c>
      <c r="J45" t="s">
        <v>183</v>
      </c>
      <c r="K45">
        <v>32</v>
      </c>
      <c r="L45" t="s">
        <v>516</v>
      </c>
      <c r="M45" s="3">
        <v>5860</v>
      </c>
      <c r="P45" s="2">
        <v>45751</v>
      </c>
      <c r="R45">
        <v>1</v>
      </c>
      <c r="S45" s="3">
        <v>5860</v>
      </c>
      <c r="T45" t="s">
        <v>65</v>
      </c>
      <c r="U45" t="s">
        <v>1227</v>
      </c>
      <c r="V45">
        <v>0</v>
      </c>
      <c r="W45" s="3">
        <v>5360</v>
      </c>
      <c r="X45">
        <v>500</v>
      </c>
      <c r="Y45">
        <v>0</v>
      </c>
      <c r="Z45">
        <v>0</v>
      </c>
      <c r="AA45">
        <v>0</v>
      </c>
      <c r="AD45">
        <v>0</v>
      </c>
      <c r="AM45" t="s">
        <v>1228</v>
      </c>
      <c r="AN45" t="s">
        <v>465</v>
      </c>
      <c r="AP45">
        <v>0</v>
      </c>
      <c r="AQ45">
        <v>0</v>
      </c>
      <c r="AR45">
        <v>0</v>
      </c>
      <c r="AS45">
        <v>0</v>
      </c>
      <c r="AT45">
        <v>0</v>
      </c>
      <c r="AU45">
        <v>0</v>
      </c>
      <c r="AY45" t="s">
        <v>63</v>
      </c>
      <c r="AZ45" t="s">
        <v>4578</v>
      </c>
      <c r="BA45">
        <v>0</v>
      </c>
      <c r="BC45" t="s">
        <v>465</v>
      </c>
      <c r="BF45" t="s">
        <v>519</v>
      </c>
    </row>
    <row r="46" spans="1:58" x14ac:dyDescent="0.35">
      <c r="A46" t="s">
        <v>927</v>
      </c>
      <c r="B46">
        <v>10000</v>
      </c>
      <c r="C46">
        <v>20000</v>
      </c>
      <c r="D46" s="2">
        <v>45754</v>
      </c>
      <c r="E46" t="s">
        <v>59</v>
      </c>
      <c r="F46" s="4">
        <v>0.48973379629629632</v>
      </c>
      <c r="G46" t="s">
        <v>159</v>
      </c>
      <c r="I46">
        <v>2</v>
      </c>
      <c r="J46" t="s">
        <v>183</v>
      </c>
      <c r="K46">
        <v>71</v>
      </c>
      <c r="L46" t="s">
        <v>340</v>
      </c>
      <c r="M46" s="3">
        <v>1667</v>
      </c>
      <c r="P46" s="2">
        <v>45751</v>
      </c>
      <c r="R46">
        <v>6</v>
      </c>
      <c r="S46" s="3">
        <v>10002</v>
      </c>
      <c r="T46" t="s">
        <v>65</v>
      </c>
      <c r="U46">
        <v>83615010001</v>
      </c>
      <c r="V46">
        <v>0</v>
      </c>
      <c r="W46" s="3">
        <v>10000</v>
      </c>
      <c r="X46">
        <v>2</v>
      </c>
      <c r="Y46">
        <v>0</v>
      </c>
      <c r="Z46">
        <v>0</v>
      </c>
      <c r="AA46">
        <v>0</v>
      </c>
      <c r="AD46">
        <v>0</v>
      </c>
      <c r="AM46">
        <v>8361501</v>
      </c>
      <c r="AN46" t="s">
        <v>162</v>
      </c>
      <c r="AP46">
        <v>0</v>
      </c>
      <c r="AQ46">
        <v>0</v>
      </c>
      <c r="AR46">
        <v>0</v>
      </c>
      <c r="AS46">
        <v>0</v>
      </c>
      <c r="AT46">
        <v>0</v>
      </c>
      <c r="AU46">
        <v>0</v>
      </c>
      <c r="AY46" t="s">
        <v>63</v>
      </c>
      <c r="AZ46" t="s">
        <v>4525</v>
      </c>
      <c r="BA46">
        <v>0</v>
      </c>
      <c r="BC46" t="s">
        <v>162</v>
      </c>
      <c r="BF46" t="s">
        <v>386</v>
      </c>
    </row>
    <row r="47" spans="1:58" x14ac:dyDescent="0.35">
      <c r="A47" t="s">
        <v>1140</v>
      </c>
      <c r="B47">
        <v>10000</v>
      </c>
      <c r="C47">
        <v>20000</v>
      </c>
      <c r="D47" s="2">
        <v>45751</v>
      </c>
      <c r="E47" t="s">
        <v>59</v>
      </c>
      <c r="F47" t="s">
        <v>1141</v>
      </c>
      <c r="G47" t="s">
        <v>159</v>
      </c>
      <c r="I47">
        <v>2</v>
      </c>
      <c r="J47" t="s">
        <v>183</v>
      </c>
      <c r="K47">
        <v>71</v>
      </c>
      <c r="L47" t="s">
        <v>340</v>
      </c>
      <c r="M47" s="3">
        <v>1000</v>
      </c>
      <c r="P47" s="2">
        <v>45751</v>
      </c>
      <c r="R47">
        <v>6</v>
      </c>
      <c r="S47" s="3">
        <v>6000</v>
      </c>
      <c r="T47" t="s">
        <v>65</v>
      </c>
      <c r="U47">
        <v>86123360001</v>
      </c>
      <c r="V47">
        <v>0</v>
      </c>
      <c r="W47" s="3">
        <v>5000</v>
      </c>
      <c r="X47" s="3">
        <v>1000</v>
      </c>
      <c r="Y47">
        <v>0</v>
      </c>
      <c r="Z47">
        <v>0</v>
      </c>
      <c r="AA47">
        <v>0</v>
      </c>
      <c r="AD47">
        <v>0</v>
      </c>
      <c r="AM47">
        <v>8612336</v>
      </c>
      <c r="AN47" t="s">
        <v>162</v>
      </c>
      <c r="AP47">
        <v>0</v>
      </c>
      <c r="AQ47">
        <v>0</v>
      </c>
      <c r="AR47">
        <v>0</v>
      </c>
      <c r="AS47">
        <v>0</v>
      </c>
      <c r="AT47">
        <v>0</v>
      </c>
      <c r="AU47">
        <v>0</v>
      </c>
      <c r="AY47" t="s">
        <v>63</v>
      </c>
      <c r="AZ47" t="s">
        <v>1142</v>
      </c>
      <c r="BA47">
        <v>0</v>
      </c>
      <c r="BC47" t="s">
        <v>162</v>
      </c>
      <c r="BF47" t="s">
        <v>386</v>
      </c>
    </row>
    <row r="48" spans="1:58" x14ac:dyDescent="0.35">
      <c r="A48" t="s">
        <v>1143</v>
      </c>
      <c r="B48">
        <v>10000</v>
      </c>
      <c r="C48">
        <v>20000</v>
      </c>
      <c r="D48" s="2">
        <v>45751</v>
      </c>
      <c r="E48" t="s">
        <v>59</v>
      </c>
      <c r="F48" t="s">
        <v>1144</v>
      </c>
      <c r="G48" t="s">
        <v>159</v>
      </c>
      <c r="I48">
        <v>2</v>
      </c>
      <c r="J48" t="s">
        <v>183</v>
      </c>
      <c r="K48">
        <v>71</v>
      </c>
      <c r="L48" t="s">
        <v>340</v>
      </c>
      <c r="M48" s="3">
        <v>1000</v>
      </c>
      <c r="P48" s="2">
        <v>45751</v>
      </c>
      <c r="R48">
        <v>6</v>
      </c>
      <c r="S48" s="3">
        <v>6000</v>
      </c>
      <c r="T48" t="s">
        <v>65</v>
      </c>
      <c r="U48">
        <v>86123360001</v>
      </c>
      <c r="V48">
        <v>0</v>
      </c>
      <c r="W48" s="3">
        <v>5000</v>
      </c>
      <c r="X48" s="3">
        <v>1000</v>
      </c>
      <c r="Y48">
        <v>0</v>
      </c>
      <c r="Z48">
        <v>0</v>
      </c>
      <c r="AA48">
        <v>0</v>
      </c>
      <c r="AD48">
        <v>0</v>
      </c>
      <c r="AM48">
        <v>8612336</v>
      </c>
      <c r="AN48" t="s">
        <v>162</v>
      </c>
      <c r="AP48">
        <v>0</v>
      </c>
      <c r="AQ48">
        <v>0</v>
      </c>
      <c r="AR48">
        <v>0</v>
      </c>
      <c r="AS48">
        <v>0</v>
      </c>
      <c r="AT48">
        <v>0</v>
      </c>
      <c r="AU48">
        <v>0</v>
      </c>
      <c r="AY48" t="s">
        <v>63</v>
      </c>
      <c r="AZ48" t="s">
        <v>1145</v>
      </c>
      <c r="BA48">
        <v>0</v>
      </c>
      <c r="BC48" t="s">
        <v>162</v>
      </c>
      <c r="BF48" t="s">
        <v>1146</v>
      </c>
    </row>
    <row r="49" spans="1:58" x14ac:dyDescent="0.35">
      <c r="A49" t="s">
        <v>1363</v>
      </c>
      <c r="B49">
        <v>10000</v>
      </c>
      <c r="C49">
        <v>10000</v>
      </c>
      <c r="D49" s="2">
        <v>45754</v>
      </c>
      <c r="E49" t="s">
        <v>59</v>
      </c>
      <c r="F49" t="s">
        <v>1364</v>
      </c>
      <c r="G49">
        <v>502190692</v>
      </c>
      <c r="I49">
        <v>1</v>
      </c>
      <c r="J49" t="s">
        <v>183</v>
      </c>
      <c r="K49">
        <v>22</v>
      </c>
      <c r="L49" t="s">
        <v>685</v>
      </c>
      <c r="M49" s="3">
        <v>10000</v>
      </c>
      <c r="P49" s="2">
        <v>45751</v>
      </c>
      <c r="R49">
        <v>1</v>
      </c>
      <c r="S49" s="3">
        <v>10000</v>
      </c>
      <c r="T49" t="s">
        <v>65</v>
      </c>
      <c r="U49" t="s">
        <v>1365</v>
      </c>
      <c r="V49">
        <v>0</v>
      </c>
      <c r="W49" s="3">
        <v>10000</v>
      </c>
      <c r="X49">
        <v>0</v>
      </c>
      <c r="Y49">
        <v>0</v>
      </c>
      <c r="Z49">
        <v>0</v>
      </c>
      <c r="AA49">
        <v>0</v>
      </c>
      <c r="AD49">
        <v>0</v>
      </c>
      <c r="AM49" t="s">
        <v>1366</v>
      </c>
      <c r="AN49" t="s">
        <v>400</v>
      </c>
      <c r="AP49">
        <v>0</v>
      </c>
      <c r="AQ49">
        <v>0</v>
      </c>
      <c r="AR49">
        <v>0</v>
      </c>
      <c r="AS49">
        <v>0</v>
      </c>
      <c r="AT49">
        <v>0</v>
      </c>
      <c r="AU49">
        <v>0</v>
      </c>
      <c r="AY49" t="s">
        <v>63</v>
      </c>
      <c r="AZ49" t="s">
        <v>1367</v>
      </c>
      <c r="BA49">
        <v>0</v>
      </c>
      <c r="BC49" t="s">
        <v>400</v>
      </c>
      <c r="BF49" t="s">
        <v>402</v>
      </c>
    </row>
    <row r="50" spans="1:58" x14ac:dyDescent="0.35">
      <c r="A50" t="s">
        <v>1230</v>
      </c>
      <c r="B50">
        <v>10000</v>
      </c>
      <c r="C50">
        <v>20000</v>
      </c>
      <c r="D50" s="2">
        <v>45758</v>
      </c>
      <c r="E50" t="s">
        <v>59</v>
      </c>
      <c r="F50" t="s">
        <v>1231</v>
      </c>
      <c r="G50" t="s">
        <v>1232</v>
      </c>
      <c r="I50">
        <v>1</v>
      </c>
      <c r="J50" t="s">
        <v>183</v>
      </c>
      <c r="K50">
        <v>72</v>
      </c>
      <c r="L50" t="s">
        <v>869</v>
      </c>
      <c r="M50" s="3">
        <v>6500</v>
      </c>
      <c r="P50" s="2">
        <v>45751</v>
      </c>
      <c r="R50">
        <v>20</v>
      </c>
      <c r="S50" s="3">
        <v>130000</v>
      </c>
      <c r="T50" t="s">
        <v>65</v>
      </c>
      <c r="U50" t="s">
        <v>1233</v>
      </c>
      <c r="V50">
        <v>0</v>
      </c>
      <c r="W50" s="3">
        <v>100000</v>
      </c>
      <c r="X50" s="3">
        <v>30000</v>
      </c>
      <c r="Y50">
        <v>0</v>
      </c>
      <c r="Z50">
        <v>0</v>
      </c>
      <c r="AA50">
        <v>0</v>
      </c>
      <c r="AD50">
        <v>0</v>
      </c>
      <c r="AM50" t="s">
        <v>1234</v>
      </c>
      <c r="AN50" t="s">
        <v>1235</v>
      </c>
      <c r="AP50">
        <v>0</v>
      </c>
      <c r="AQ50">
        <v>0</v>
      </c>
      <c r="AR50">
        <v>0</v>
      </c>
      <c r="AS50">
        <v>0</v>
      </c>
      <c r="AT50">
        <v>0</v>
      </c>
      <c r="AU50">
        <v>0</v>
      </c>
      <c r="AY50" t="s">
        <v>63</v>
      </c>
      <c r="AZ50" t="s">
        <v>4579</v>
      </c>
      <c r="BA50">
        <v>0</v>
      </c>
      <c r="BC50" t="s">
        <v>1235</v>
      </c>
      <c r="BF50" t="s">
        <v>1236</v>
      </c>
    </row>
    <row r="51" spans="1:58" x14ac:dyDescent="0.35">
      <c r="A51" t="s">
        <v>1237</v>
      </c>
      <c r="B51">
        <v>10000</v>
      </c>
      <c r="C51">
        <v>10000</v>
      </c>
      <c r="D51" s="2">
        <v>45754</v>
      </c>
      <c r="E51" t="s">
        <v>59</v>
      </c>
      <c r="F51" t="s">
        <v>1238</v>
      </c>
      <c r="G51" t="s">
        <v>1239</v>
      </c>
      <c r="I51">
        <v>1</v>
      </c>
      <c r="J51" t="s">
        <v>183</v>
      </c>
      <c r="K51">
        <v>72</v>
      </c>
      <c r="L51" t="s">
        <v>869</v>
      </c>
      <c r="M51" s="3">
        <v>3500</v>
      </c>
      <c r="P51" s="2">
        <v>45751</v>
      </c>
      <c r="R51">
        <v>4</v>
      </c>
      <c r="S51" s="3">
        <v>14000</v>
      </c>
      <c r="T51" t="s">
        <v>65</v>
      </c>
      <c r="U51" t="s">
        <v>1240</v>
      </c>
      <c r="V51">
        <v>0</v>
      </c>
      <c r="W51" s="3">
        <v>10000</v>
      </c>
      <c r="X51" s="3">
        <v>4000</v>
      </c>
      <c r="Y51">
        <v>0</v>
      </c>
      <c r="Z51">
        <v>0</v>
      </c>
      <c r="AA51">
        <v>0</v>
      </c>
      <c r="AD51">
        <v>0</v>
      </c>
      <c r="AM51" t="s">
        <v>1241</v>
      </c>
      <c r="AN51" t="s">
        <v>1242</v>
      </c>
      <c r="AP51">
        <v>0</v>
      </c>
      <c r="AQ51">
        <v>0</v>
      </c>
      <c r="AR51">
        <v>0</v>
      </c>
      <c r="AS51">
        <v>0</v>
      </c>
      <c r="AT51">
        <v>0</v>
      </c>
      <c r="AU51">
        <v>0</v>
      </c>
      <c r="AY51" t="s">
        <v>63</v>
      </c>
      <c r="AZ51" t="s">
        <v>4580</v>
      </c>
      <c r="BA51">
        <v>0</v>
      </c>
      <c r="BC51" t="s">
        <v>1242</v>
      </c>
      <c r="BF51" t="s">
        <v>1243</v>
      </c>
    </row>
    <row r="52" spans="1:58" x14ac:dyDescent="0.35">
      <c r="A52" t="s">
        <v>1244</v>
      </c>
      <c r="B52">
        <v>10000</v>
      </c>
      <c r="C52">
        <v>10000</v>
      </c>
      <c r="D52" s="2">
        <v>45754</v>
      </c>
      <c r="E52" t="s">
        <v>116</v>
      </c>
      <c r="F52" t="s">
        <v>1245</v>
      </c>
      <c r="G52" t="s">
        <v>1239</v>
      </c>
      <c r="I52">
        <v>1</v>
      </c>
      <c r="J52" t="s">
        <v>183</v>
      </c>
      <c r="K52">
        <v>72</v>
      </c>
      <c r="L52" t="s">
        <v>869</v>
      </c>
      <c r="M52" s="3">
        <v>6000</v>
      </c>
      <c r="P52" s="2">
        <v>45751</v>
      </c>
      <c r="R52">
        <v>6</v>
      </c>
      <c r="S52" s="3">
        <v>36000</v>
      </c>
      <c r="T52" t="s">
        <v>65</v>
      </c>
      <c r="U52" t="s">
        <v>1246</v>
      </c>
      <c r="V52">
        <v>0</v>
      </c>
      <c r="W52" s="3">
        <v>30000</v>
      </c>
      <c r="X52" s="3">
        <v>6000</v>
      </c>
      <c r="Y52">
        <v>0</v>
      </c>
      <c r="Z52">
        <v>0</v>
      </c>
      <c r="AA52">
        <v>0</v>
      </c>
      <c r="AD52">
        <v>0</v>
      </c>
      <c r="AM52" t="s">
        <v>1247</v>
      </c>
      <c r="AN52" t="s">
        <v>1242</v>
      </c>
      <c r="AP52">
        <v>0</v>
      </c>
      <c r="AQ52">
        <v>0</v>
      </c>
      <c r="AR52">
        <v>0</v>
      </c>
      <c r="AS52">
        <v>0</v>
      </c>
      <c r="AT52">
        <v>0</v>
      </c>
      <c r="AU52">
        <v>0</v>
      </c>
      <c r="AY52" t="s">
        <v>63</v>
      </c>
      <c r="AZ52" t="s">
        <v>4581</v>
      </c>
      <c r="BA52">
        <v>0</v>
      </c>
      <c r="BC52" t="s">
        <v>1242</v>
      </c>
      <c r="BF52" t="s">
        <v>1243</v>
      </c>
    </row>
    <row r="53" spans="1:58" x14ac:dyDescent="0.35">
      <c r="A53" t="s">
        <v>941</v>
      </c>
      <c r="B53">
        <v>10000</v>
      </c>
      <c r="C53">
        <v>20000</v>
      </c>
      <c r="D53" s="2">
        <v>45755</v>
      </c>
      <c r="E53" t="s">
        <v>59</v>
      </c>
      <c r="F53" s="4">
        <v>0.4541203703703704</v>
      </c>
      <c r="G53" t="s">
        <v>942</v>
      </c>
      <c r="I53">
        <v>1</v>
      </c>
      <c r="J53" t="s">
        <v>183</v>
      </c>
      <c r="K53">
        <v>79</v>
      </c>
      <c r="L53" t="s">
        <v>1248</v>
      </c>
      <c r="M53" s="3">
        <v>6200</v>
      </c>
      <c r="P53" s="2">
        <v>45751</v>
      </c>
      <c r="R53">
        <v>15</v>
      </c>
      <c r="S53" s="3">
        <v>93000</v>
      </c>
      <c r="T53" t="s">
        <v>65</v>
      </c>
      <c r="U53" t="s">
        <v>946</v>
      </c>
      <c r="V53">
        <v>0</v>
      </c>
      <c r="W53" s="3">
        <v>85317</v>
      </c>
      <c r="X53" s="3">
        <v>7683</v>
      </c>
      <c r="Y53">
        <v>0</v>
      </c>
      <c r="Z53">
        <v>0</v>
      </c>
      <c r="AA53">
        <v>0</v>
      </c>
      <c r="AD53">
        <v>0</v>
      </c>
      <c r="AM53" t="s">
        <v>947</v>
      </c>
      <c r="AN53" t="s">
        <v>108</v>
      </c>
      <c r="AP53">
        <v>0</v>
      </c>
      <c r="AQ53">
        <v>0</v>
      </c>
      <c r="AR53">
        <v>0</v>
      </c>
      <c r="AS53">
        <v>0</v>
      </c>
      <c r="AT53">
        <v>0</v>
      </c>
      <c r="AU53">
        <v>0</v>
      </c>
      <c r="AY53" t="s">
        <v>63</v>
      </c>
      <c r="AZ53" t="s">
        <v>4529</v>
      </c>
      <c r="BA53">
        <v>0</v>
      </c>
      <c r="BC53" t="s">
        <v>108</v>
      </c>
      <c r="BF53" t="s">
        <v>948</v>
      </c>
    </row>
    <row r="54" spans="1:58" x14ac:dyDescent="0.35">
      <c r="A54" t="s">
        <v>4437</v>
      </c>
      <c r="B54">
        <v>10000</v>
      </c>
      <c r="C54">
        <v>30000</v>
      </c>
      <c r="D54" s="2">
        <v>45779</v>
      </c>
      <c r="E54" t="s">
        <v>59</v>
      </c>
      <c r="F54" t="s">
        <v>4438</v>
      </c>
      <c r="G54" t="s">
        <v>4439</v>
      </c>
      <c r="I54">
        <v>2</v>
      </c>
      <c r="J54" t="s">
        <v>183</v>
      </c>
      <c r="K54">
        <v>77</v>
      </c>
      <c r="L54" t="s">
        <v>192</v>
      </c>
      <c r="M54" s="3">
        <v>8500</v>
      </c>
      <c r="P54" s="2">
        <v>45751</v>
      </c>
      <c r="R54">
        <v>88</v>
      </c>
      <c r="S54" s="3">
        <v>748000</v>
      </c>
      <c r="T54" t="s">
        <v>65</v>
      </c>
      <c r="U54" t="s">
        <v>4440</v>
      </c>
      <c r="V54">
        <v>0</v>
      </c>
      <c r="W54" s="3">
        <v>700000</v>
      </c>
      <c r="X54" s="3">
        <v>48000</v>
      </c>
      <c r="Y54">
        <v>0</v>
      </c>
      <c r="Z54">
        <v>0</v>
      </c>
      <c r="AA54">
        <v>0</v>
      </c>
      <c r="AD54">
        <v>0</v>
      </c>
      <c r="AM54" t="s">
        <v>4441</v>
      </c>
      <c r="AN54" t="s">
        <v>108</v>
      </c>
      <c r="AP54">
        <v>0</v>
      </c>
      <c r="AQ54">
        <v>0</v>
      </c>
      <c r="AR54">
        <v>0</v>
      </c>
      <c r="AS54">
        <v>0</v>
      </c>
      <c r="AT54">
        <v>0</v>
      </c>
      <c r="AU54">
        <v>0</v>
      </c>
      <c r="AY54" t="s">
        <v>63</v>
      </c>
      <c r="AZ54" t="s">
        <v>6481</v>
      </c>
      <c r="BA54">
        <v>0</v>
      </c>
      <c r="BC54" t="s">
        <v>108</v>
      </c>
      <c r="BF54" t="s">
        <v>4442</v>
      </c>
    </row>
    <row r="55" spans="1:58" x14ac:dyDescent="0.35">
      <c r="A55" t="s">
        <v>1249</v>
      </c>
      <c r="B55">
        <v>10000</v>
      </c>
      <c r="C55">
        <v>10000</v>
      </c>
      <c r="D55" s="2">
        <v>45751</v>
      </c>
      <c r="E55" t="s">
        <v>59</v>
      </c>
      <c r="F55" t="s">
        <v>1250</v>
      </c>
      <c r="G55" t="s">
        <v>1239</v>
      </c>
      <c r="I55">
        <v>1</v>
      </c>
      <c r="J55" t="s">
        <v>183</v>
      </c>
      <c r="K55">
        <v>72</v>
      </c>
      <c r="L55" t="s">
        <v>869</v>
      </c>
      <c r="M55">
        <v>750</v>
      </c>
      <c r="P55" s="2">
        <v>45751</v>
      </c>
      <c r="R55">
        <v>16</v>
      </c>
      <c r="S55" s="3">
        <v>12000</v>
      </c>
      <c r="T55" t="s">
        <v>65</v>
      </c>
      <c r="U55" t="s">
        <v>1251</v>
      </c>
      <c r="V55">
        <v>0</v>
      </c>
      <c r="W55" s="3">
        <v>9000</v>
      </c>
      <c r="X55" s="3">
        <v>3000</v>
      </c>
      <c r="Y55">
        <v>0</v>
      </c>
      <c r="Z55">
        <v>0</v>
      </c>
      <c r="AA55">
        <v>0</v>
      </c>
      <c r="AD55">
        <v>0</v>
      </c>
      <c r="AM55" t="s">
        <v>1252</v>
      </c>
      <c r="AN55" t="s">
        <v>1242</v>
      </c>
      <c r="AP55">
        <v>0</v>
      </c>
      <c r="AQ55">
        <v>0</v>
      </c>
      <c r="AR55">
        <v>0</v>
      </c>
      <c r="AS55">
        <v>0</v>
      </c>
      <c r="AT55">
        <v>0</v>
      </c>
      <c r="AU55">
        <v>0</v>
      </c>
      <c r="AY55" t="s">
        <v>63</v>
      </c>
      <c r="AZ55" t="s">
        <v>4582</v>
      </c>
      <c r="BA55">
        <v>0</v>
      </c>
      <c r="BC55" t="s">
        <v>1242</v>
      </c>
      <c r="BF55" t="s">
        <v>1243</v>
      </c>
    </row>
    <row r="56" spans="1:58" x14ac:dyDescent="0.35">
      <c r="A56" t="s">
        <v>1249</v>
      </c>
      <c r="B56">
        <v>10000</v>
      </c>
      <c r="C56">
        <v>20000</v>
      </c>
      <c r="D56" s="2">
        <v>45751</v>
      </c>
      <c r="E56" t="s">
        <v>59</v>
      </c>
      <c r="F56" t="s">
        <v>1250</v>
      </c>
      <c r="G56" t="s">
        <v>1239</v>
      </c>
      <c r="I56">
        <v>2</v>
      </c>
      <c r="J56" t="s">
        <v>183</v>
      </c>
      <c r="K56">
        <v>82</v>
      </c>
      <c r="L56" t="s">
        <v>352</v>
      </c>
      <c r="M56">
        <v>750</v>
      </c>
      <c r="P56" s="2">
        <v>45751</v>
      </c>
      <c r="R56">
        <v>16</v>
      </c>
      <c r="S56" s="3">
        <v>12000</v>
      </c>
      <c r="T56" t="s">
        <v>65</v>
      </c>
      <c r="U56" t="s">
        <v>1251</v>
      </c>
      <c r="V56">
        <v>0</v>
      </c>
      <c r="W56" s="3">
        <v>9000</v>
      </c>
      <c r="X56" s="3">
        <v>3000</v>
      </c>
      <c r="Y56">
        <v>0</v>
      </c>
      <c r="Z56">
        <v>0</v>
      </c>
      <c r="AA56">
        <v>0</v>
      </c>
      <c r="AD56">
        <v>0</v>
      </c>
      <c r="AM56" t="s">
        <v>1252</v>
      </c>
      <c r="AN56" t="s">
        <v>1242</v>
      </c>
      <c r="AP56">
        <v>0</v>
      </c>
      <c r="AQ56">
        <v>0</v>
      </c>
      <c r="AR56">
        <v>0</v>
      </c>
      <c r="AS56">
        <v>0</v>
      </c>
      <c r="AT56">
        <v>0</v>
      </c>
      <c r="AU56">
        <v>0</v>
      </c>
      <c r="AY56" t="s">
        <v>63</v>
      </c>
      <c r="AZ56" t="s">
        <v>4582</v>
      </c>
      <c r="BA56">
        <v>0</v>
      </c>
      <c r="BC56" t="s">
        <v>1242</v>
      </c>
      <c r="BF56" t="s">
        <v>1243</v>
      </c>
    </row>
    <row r="57" spans="1:58" x14ac:dyDescent="0.35">
      <c r="A57" t="s">
        <v>1253</v>
      </c>
      <c r="B57">
        <v>10000</v>
      </c>
      <c r="C57">
        <v>10000</v>
      </c>
      <c r="D57" s="2">
        <v>45751</v>
      </c>
      <c r="E57" t="s">
        <v>59</v>
      </c>
      <c r="F57" t="s">
        <v>1254</v>
      </c>
      <c r="G57" t="s">
        <v>570</v>
      </c>
      <c r="I57">
        <v>1</v>
      </c>
      <c r="J57" t="s">
        <v>183</v>
      </c>
      <c r="K57">
        <v>59</v>
      </c>
      <c r="L57" t="s">
        <v>73</v>
      </c>
      <c r="M57">
        <v>400</v>
      </c>
      <c r="P57" s="2">
        <v>45751</v>
      </c>
      <c r="R57">
        <v>10</v>
      </c>
      <c r="S57" s="3">
        <v>4000</v>
      </c>
      <c r="T57" t="s">
        <v>65</v>
      </c>
      <c r="U57">
        <v>112023960001</v>
      </c>
      <c r="V57">
        <v>0</v>
      </c>
      <c r="W57" s="3">
        <v>4000</v>
      </c>
      <c r="X57">
        <v>0</v>
      </c>
      <c r="Y57">
        <v>0</v>
      </c>
      <c r="Z57">
        <v>0</v>
      </c>
      <c r="AA57">
        <v>0</v>
      </c>
      <c r="AD57">
        <v>0</v>
      </c>
      <c r="AM57">
        <v>11202396</v>
      </c>
      <c r="AN57" t="s">
        <v>571</v>
      </c>
      <c r="AP57">
        <v>0</v>
      </c>
      <c r="AQ57">
        <v>0</v>
      </c>
      <c r="AR57">
        <v>0</v>
      </c>
      <c r="AS57">
        <v>0</v>
      </c>
      <c r="AT57">
        <v>0</v>
      </c>
      <c r="AU57">
        <v>0</v>
      </c>
      <c r="AY57" t="s">
        <v>63</v>
      </c>
      <c r="AZ57" t="s">
        <v>4583</v>
      </c>
      <c r="BA57">
        <v>0</v>
      </c>
      <c r="BC57" t="s">
        <v>571</v>
      </c>
      <c r="BF57" t="s">
        <v>1255</v>
      </c>
    </row>
    <row r="58" spans="1:58" x14ac:dyDescent="0.35">
      <c r="A58" t="s">
        <v>1256</v>
      </c>
      <c r="B58">
        <v>10000</v>
      </c>
      <c r="C58">
        <v>10000</v>
      </c>
      <c r="D58" s="2">
        <v>45751</v>
      </c>
      <c r="E58" t="s">
        <v>59</v>
      </c>
      <c r="F58" t="s">
        <v>1254</v>
      </c>
      <c r="G58" t="s">
        <v>570</v>
      </c>
      <c r="I58">
        <v>1</v>
      </c>
      <c r="J58" t="s">
        <v>183</v>
      </c>
      <c r="K58">
        <v>59</v>
      </c>
      <c r="L58" t="s">
        <v>73</v>
      </c>
      <c r="M58">
        <v>500</v>
      </c>
      <c r="P58" s="2">
        <v>45751</v>
      </c>
      <c r="R58">
        <v>10</v>
      </c>
      <c r="S58" s="3">
        <v>5000</v>
      </c>
      <c r="T58" t="s">
        <v>65</v>
      </c>
      <c r="U58">
        <v>112023960001</v>
      </c>
      <c r="V58">
        <v>0</v>
      </c>
      <c r="W58" s="3">
        <v>5000</v>
      </c>
      <c r="X58">
        <v>0</v>
      </c>
      <c r="Y58">
        <v>0</v>
      </c>
      <c r="Z58">
        <v>0</v>
      </c>
      <c r="AA58">
        <v>0</v>
      </c>
      <c r="AD58">
        <v>0</v>
      </c>
      <c r="AM58">
        <v>11202396</v>
      </c>
      <c r="AN58" t="s">
        <v>571</v>
      </c>
      <c r="AP58">
        <v>0</v>
      </c>
      <c r="AQ58">
        <v>0</v>
      </c>
      <c r="AR58">
        <v>0</v>
      </c>
      <c r="AS58">
        <v>0</v>
      </c>
      <c r="AT58">
        <v>0</v>
      </c>
      <c r="AU58">
        <v>0</v>
      </c>
      <c r="AY58" t="s">
        <v>63</v>
      </c>
      <c r="AZ58" t="s">
        <v>4584</v>
      </c>
      <c r="BA58">
        <v>0</v>
      </c>
      <c r="BC58" t="s">
        <v>571</v>
      </c>
      <c r="BF58" t="s">
        <v>1257</v>
      </c>
    </row>
    <row r="59" spans="1:58" x14ac:dyDescent="0.35">
      <c r="A59" t="s">
        <v>1256</v>
      </c>
      <c r="B59">
        <v>20000</v>
      </c>
      <c r="C59">
        <v>10000</v>
      </c>
      <c r="D59" s="2">
        <v>45751</v>
      </c>
      <c r="E59" t="s">
        <v>59</v>
      </c>
      <c r="F59" t="s">
        <v>1254</v>
      </c>
      <c r="G59" t="s">
        <v>570</v>
      </c>
      <c r="I59">
        <v>1</v>
      </c>
      <c r="J59" t="s">
        <v>183</v>
      </c>
      <c r="K59">
        <v>59</v>
      </c>
      <c r="L59" t="s">
        <v>73</v>
      </c>
      <c r="M59">
        <v>500</v>
      </c>
      <c r="P59" s="2">
        <v>45751</v>
      </c>
      <c r="R59">
        <v>10</v>
      </c>
      <c r="S59" s="3">
        <v>5000</v>
      </c>
      <c r="T59" t="s">
        <v>65</v>
      </c>
      <c r="U59">
        <v>112023960001</v>
      </c>
      <c r="V59">
        <v>0</v>
      </c>
      <c r="W59" s="3">
        <v>5000</v>
      </c>
      <c r="X59">
        <v>0</v>
      </c>
      <c r="Y59">
        <v>0</v>
      </c>
      <c r="Z59">
        <v>0</v>
      </c>
      <c r="AA59">
        <v>0</v>
      </c>
      <c r="AD59">
        <v>0</v>
      </c>
      <c r="AM59">
        <v>11202396</v>
      </c>
      <c r="AN59" t="s">
        <v>571</v>
      </c>
      <c r="AP59">
        <v>0</v>
      </c>
      <c r="AQ59">
        <v>0</v>
      </c>
      <c r="AR59">
        <v>0</v>
      </c>
      <c r="AS59">
        <v>0</v>
      </c>
      <c r="AT59">
        <v>0</v>
      </c>
      <c r="AU59">
        <v>0</v>
      </c>
      <c r="AY59" t="s">
        <v>63</v>
      </c>
      <c r="AZ59" t="s">
        <v>4584</v>
      </c>
      <c r="BA59">
        <v>0</v>
      </c>
      <c r="BC59" t="s">
        <v>571</v>
      </c>
      <c r="BF59" t="s">
        <v>1257</v>
      </c>
    </row>
    <row r="60" spans="1:58" x14ac:dyDescent="0.35">
      <c r="A60" t="s">
        <v>1256</v>
      </c>
      <c r="B60">
        <v>30000</v>
      </c>
      <c r="C60">
        <v>10000</v>
      </c>
      <c r="D60" s="2">
        <v>45751</v>
      </c>
      <c r="E60" t="s">
        <v>59</v>
      </c>
      <c r="F60" t="s">
        <v>1254</v>
      </c>
      <c r="G60" t="s">
        <v>570</v>
      </c>
      <c r="I60">
        <v>1</v>
      </c>
      <c r="J60" t="s">
        <v>183</v>
      </c>
      <c r="K60">
        <v>59</v>
      </c>
      <c r="L60" t="s">
        <v>73</v>
      </c>
      <c r="M60">
        <v>500</v>
      </c>
      <c r="P60" s="2">
        <v>45751</v>
      </c>
      <c r="R60">
        <v>10</v>
      </c>
      <c r="S60" s="3">
        <v>5000</v>
      </c>
      <c r="T60" t="s">
        <v>65</v>
      </c>
      <c r="U60">
        <v>112023960001</v>
      </c>
      <c r="V60">
        <v>0</v>
      </c>
      <c r="W60" s="3">
        <v>5000</v>
      </c>
      <c r="X60">
        <v>0</v>
      </c>
      <c r="Y60">
        <v>0</v>
      </c>
      <c r="Z60">
        <v>0</v>
      </c>
      <c r="AA60">
        <v>0</v>
      </c>
      <c r="AD60">
        <v>0</v>
      </c>
      <c r="AM60">
        <v>11202396</v>
      </c>
      <c r="AN60" t="s">
        <v>571</v>
      </c>
      <c r="AP60">
        <v>0</v>
      </c>
      <c r="AQ60">
        <v>0</v>
      </c>
      <c r="AR60">
        <v>0</v>
      </c>
      <c r="AS60">
        <v>0</v>
      </c>
      <c r="AT60">
        <v>0</v>
      </c>
      <c r="AU60">
        <v>0</v>
      </c>
      <c r="AY60" t="s">
        <v>63</v>
      </c>
      <c r="AZ60" t="s">
        <v>4584</v>
      </c>
      <c r="BA60">
        <v>0</v>
      </c>
      <c r="BC60" t="s">
        <v>571</v>
      </c>
      <c r="BF60" t="s">
        <v>1257</v>
      </c>
    </row>
    <row r="61" spans="1:58" x14ac:dyDescent="0.35">
      <c r="A61" t="s">
        <v>4560</v>
      </c>
      <c r="B61">
        <v>10000</v>
      </c>
      <c r="C61">
        <v>10000</v>
      </c>
      <c r="D61" s="2">
        <v>45771</v>
      </c>
      <c r="E61" t="s">
        <v>59</v>
      </c>
      <c r="F61" t="s">
        <v>4561</v>
      </c>
      <c r="G61">
        <v>10620258020</v>
      </c>
      <c r="I61">
        <v>1</v>
      </c>
      <c r="J61" t="s">
        <v>183</v>
      </c>
      <c r="K61" t="s">
        <v>944</v>
      </c>
      <c r="L61" t="s">
        <v>945</v>
      </c>
      <c r="M61">
        <v>805</v>
      </c>
      <c r="P61" s="2">
        <v>45751</v>
      </c>
      <c r="R61">
        <v>264</v>
      </c>
      <c r="S61" s="3">
        <v>212520</v>
      </c>
      <c r="T61" t="s">
        <v>65</v>
      </c>
      <c r="U61" t="s">
        <v>4562</v>
      </c>
      <c r="V61">
        <v>0</v>
      </c>
      <c r="W61" s="3">
        <v>200000</v>
      </c>
      <c r="X61" s="3">
        <v>12520</v>
      </c>
      <c r="Y61">
        <v>0</v>
      </c>
      <c r="Z61">
        <v>0</v>
      </c>
      <c r="AA61">
        <v>0</v>
      </c>
      <c r="AD61">
        <v>0</v>
      </c>
      <c r="AM61" t="s">
        <v>4563</v>
      </c>
      <c r="AN61" t="s">
        <v>108</v>
      </c>
      <c r="AP61">
        <v>0</v>
      </c>
      <c r="AQ61">
        <v>0</v>
      </c>
      <c r="AR61">
        <v>0</v>
      </c>
      <c r="AS61">
        <v>0</v>
      </c>
      <c r="AT61">
        <v>0</v>
      </c>
      <c r="AU61">
        <v>0</v>
      </c>
      <c r="AY61" t="s">
        <v>63</v>
      </c>
      <c r="AZ61" t="s">
        <v>6531</v>
      </c>
      <c r="BA61">
        <v>0</v>
      </c>
      <c r="BC61" t="s">
        <v>108</v>
      </c>
      <c r="BF61" t="s">
        <v>4564</v>
      </c>
    </row>
    <row r="62" spans="1:58" x14ac:dyDescent="0.35">
      <c r="A62" t="s">
        <v>1258</v>
      </c>
      <c r="B62">
        <v>10000</v>
      </c>
      <c r="C62">
        <v>10000</v>
      </c>
      <c r="D62" s="2">
        <v>45751</v>
      </c>
      <c r="E62" t="s">
        <v>59</v>
      </c>
      <c r="F62" t="s">
        <v>1259</v>
      </c>
      <c r="G62" t="s">
        <v>570</v>
      </c>
      <c r="I62">
        <v>1</v>
      </c>
      <c r="J62" t="s">
        <v>183</v>
      </c>
      <c r="K62">
        <v>59</v>
      </c>
      <c r="L62" t="s">
        <v>73</v>
      </c>
      <c r="M62">
        <v>300</v>
      </c>
      <c r="P62" s="2">
        <v>45751</v>
      </c>
      <c r="R62">
        <v>10</v>
      </c>
      <c r="S62" s="3">
        <v>3000</v>
      </c>
      <c r="T62" t="s">
        <v>65</v>
      </c>
      <c r="U62">
        <v>112024500001</v>
      </c>
      <c r="V62">
        <v>0</v>
      </c>
      <c r="W62" s="3">
        <v>3000</v>
      </c>
      <c r="X62">
        <v>0</v>
      </c>
      <c r="Y62">
        <v>0</v>
      </c>
      <c r="Z62">
        <v>0</v>
      </c>
      <c r="AA62">
        <v>0</v>
      </c>
      <c r="AD62">
        <v>0</v>
      </c>
      <c r="AM62">
        <v>11202450</v>
      </c>
      <c r="AN62" t="s">
        <v>571</v>
      </c>
      <c r="AP62">
        <v>0</v>
      </c>
      <c r="AQ62">
        <v>0</v>
      </c>
      <c r="AR62">
        <v>0</v>
      </c>
      <c r="AS62">
        <v>0</v>
      </c>
      <c r="AT62">
        <v>0</v>
      </c>
      <c r="AU62">
        <v>0</v>
      </c>
      <c r="AY62" t="s">
        <v>63</v>
      </c>
      <c r="AZ62" t="s">
        <v>4585</v>
      </c>
      <c r="BA62">
        <v>0</v>
      </c>
      <c r="BC62" t="s">
        <v>571</v>
      </c>
      <c r="BF62" t="s">
        <v>1260</v>
      </c>
    </row>
    <row r="63" spans="1:58" x14ac:dyDescent="0.35">
      <c r="A63" t="s">
        <v>1258</v>
      </c>
      <c r="B63">
        <v>20000</v>
      </c>
      <c r="C63">
        <v>10000</v>
      </c>
      <c r="D63" s="2">
        <v>45751</v>
      </c>
      <c r="E63" t="s">
        <v>59</v>
      </c>
      <c r="F63" t="s">
        <v>1259</v>
      </c>
      <c r="G63" t="s">
        <v>570</v>
      </c>
      <c r="I63">
        <v>1</v>
      </c>
      <c r="J63" t="s">
        <v>183</v>
      </c>
      <c r="K63">
        <v>59</v>
      </c>
      <c r="L63" t="s">
        <v>73</v>
      </c>
      <c r="M63">
        <v>300</v>
      </c>
      <c r="P63" s="2">
        <v>45751</v>
      </c>
      <c r="R63">
        <v>10</v>
      </c>
      <c r="S63" s="3">
        <v>3000</v>
      </c>
      <c r="T63" t="s">
        <v>65</v>
      </c>
      <c r="U63">
        <v>112024500001</v>
      </c>
      <c r="V63">
        <v>0</v>
      </c>
      <c r="W63" s="3">
        <v>3000</v>
      </c>
      <c r="X63">
        <v>0</v>
      </c>
      <c r="Y63">
        <v>0</v>
      </c>
      <c r="Z63">
        <v>0</v>
      </c>
      <c r="AA63">
        <v>0</v>
      </c>
      <c r="AD63">
        <v>0</v>
      </c>
      <c r="AM63">
        <v>11202450</v>
      </c>
      <c r="AN63" t="s">
        <v>571</v>
      </c>
      <c r="AP63">
        <v>0</v>
      </c>
      <c r="AQ63">
        <v>0</v>
      </c>
      <c r="AR63">
        <v>0</v>
      </c>
      <c r="AS63">
        <v>0</v>
      </c>
      <c r="AT63">
        <v>0</v>
      </c>
      <c r="AU63">
        <v>0</v>
      </c>
      <c r="AY63" t="s">
        <v>63</v>
      </c>
      <c r="AZ63" t="s">
        <v>4585</v>
      </c>
      <c r="BA63">
        <v>0</v>
      </c>
      <c r="BC63" t="s">
        <v>571</v>
      </c>
      <c r="BF63" t="s">
        <v>1260</v>
      </c>
    </row>
    <row r="64" spans="1:58" x14ac:dyDescent="0.35">
      <c r="A64" t="s">
        <v>141</v>
      </c>
      <c r="B64">
        <v>10000</v>
      </c>
      <c r="C64">
        <v>20000</v>
      </c>
      <c r="D64" s="2">
        <v>45755</v>
      </c>
      <c r="E64" t="s">
        <v>59</v>
      </c>
      <c r="F64" t="s">
        <v>142</v>
      </c>
      <c r="G64" t="s">
        <v>143</v>
      </c>
      <c r="I64">
        <v>2</v>
      </c>
      <c r="J64" t="s">
        <v>183</v>
      </c>
      <c r="K64">
        <v>92</v>
      </c>
      <c r="L64" t="s">
        <v>281</v>
      </c>
      <c r="M64">
        <v>600</v>
      </c>
      <c r="P64" s="2">
        <v>45751</v>
      </c>
      <c r="R64">
        <v>1</v>
      </c>
      <c r="S64">
        <v>600</v>
      </c>
      <c r="T64" t="s">
        <v>65</v>
      </c>
      <c r="U64" t="s">
        <v>145</v>
      </c>
      <c r="V64">
        <v>0</v>
      </c>
      <c r="W64">
        <v>500</v>
      </c>
      <c r="X64">
        <v>100</v>
      </c>
      <c r="Y64">
        <v>0</v>
      </c>
      <c r="Z64">
        <v>0</v>
      </c>
      <c r="AA64">
        <v>0</v>
      </c>
      <c r="AD64">
        <v>0</v>
      </c>
      <c r="AM64" t="s">
        <v>146</v>
      </c>
      <c r="AN64" t="s">
        <v>147</v>
      </c>
      <c r="AP64">
        <v>0</v>
      </c>
      <c r="AQ64">
        <v>0</v>
      </c>
      <c r="AR64">
        <v>0</v>
      </c>
      <c r="AS64">
        <v>0</v>
      </c>
      <c r="AT64">
        <v>0</v>
      </c>
      <c r="AU64">
        <v>0</v>
      </c>
      <c r="AY64" t="s">
        <v>63</v>
      </c>
      <c r="AZ64" t="s">
        <v>4458</v>
      </c>
      <c r="BA64">
        <v>0</v>
      </c>
      <c r="BC64" t="s">
        <v>147</v>
      </c>
      <c r="BF64" t="s">
        <v>148</v>
      </c>
    </row>
    <row r="65" spans="1:58" x14ac:dyDescent="0.35">
      <c r="A65" t="s">
        <v>1261</v>
      </c>
      <c r="B65">
        <v>10000</v>
      </c>
      <c r="C65">
        <v>10000</v>
      </c>
      <c r="D65" s="2">
        <v>45751</v>
      </c>
      <c r="E65" t="s">
        <v>59</v>
      </c>
      <c r="F65" s="4">
        <v>0.48216435185185186</v>
      </c>
      <c r="G65" t="s">
        <v>1262</v>
      </c>
      <c r="I65">
        <v>1</v>
      </c>
      <c r="J65" t="s">
        <v>183</v>
      </c>
      <c r="K65">
        <v>22</v>
      </c>
      <c r="L65" t="s">
        <v>685</v>
      </c>
      <c r="M65">
        <v>200</v>
      </c>
      <c r="P65" s="2">
        <v>45751</v>
      </c>
      <c r="R65">
        <v>5</v>
      </c>
      <c r="S65" s="3">
        <v>1000</v>
      </c>
      <c r="T65" t="s">
        <v>65</v>
      </c>
      <c r="U65" t="s">
        <v>1263</v>
      </c>
      <c r="V65">
        <v>0</v>
      </c>
      <c r="W65" s="3">
        <v>1000</v>
      </c>
      <c r="X65">
        <v>0</v>
      </c>
      <c r="Y65">
        <v>0</v>
      </c>
      <c r="Z65">
        <v>0</v>
      </c>
      <c r="AA65">
        <v>0</v>
      </c>
      <c r="AD65">
        <v>0</v>
      </c>
      <c r="AM65" t="s">
        <v>1264</v>
      </c>
      <c r="AN65" t="s">
        <v>225</v>
      </c>
      <c r="AP65">
        <v>0</v>
      </c>
      <c r="AQ65">
        <v>0</v>
      </c>
      <c r="AR65">
        <v>0</v>
      </c>
      <c r="AS65">
        <v>0</v>
      </c>
      <c r="AT65">
        <v>0</v>
      </c>
      <c r="AU65">
        <v>0</v>
      </c>
      <c r="AY65" t="s">
        <v>63</v>
      </c>
      <c r="AZ65" t="s">
        <v>4586</v>
      </c>
      <c r="BA65">
        <v>0</v>
      </c>
      <c r="BC65" t="s">
        <v>225</v>
      </c>
      <c r="BF65" t="s">
        <v>995</v>
      </c>
    </row>
    <row r="66" spans="1:58" x14ac:dyDescent="0.35">
      <c r="A66" t="s">
        <v>149</v>
      </c>
      <c r="B66">
        <v>10000</v>
      </c>
      <c r="C66">
        <v>40000</v>
      </c>
      <c r="D66" s="2">
        <v>45754</v>
      </c>
      <c r="E66" t="s">
        <v>59</v>
      </c>
      <c r="F66" t="s">
        <v>150</v>
      </c>
      <c r="G66" t="s">
        <v>151</v>
      </c>
      <c r="I66">
        <v>2</v>
      </c>
      <c r="J66" t="s">
        <v>183</v>
      </c>
      <c r="K66" t="s">
        <v>1265</v>
      </c>
      <c r="L66" t="s">
        <v>805</v>
      </c>
      <c r="M66" s="3">
        <v>90125</v>
      </c>
      <c r="P66" s="2">
        <v>45751</v>
      </c>
      <c r="R66">
        <v>6</v>
      </c>
      <c r="S66" s="3">
        <v>540750</v>
      </c>
      <c r="T66" t="s">
        <v>65</v>
      </c>
      <c r="U66" t="s">
        <v>154</v>
      </c>
      <c r="V66">
        <v>0</v>
      </c>
      <c r="W66" s="3">
        <v>562224</v>
      </c>
      <c r="X66" s="3">
        <v>-21474</v>
      </c>
      <c r="Y66">
        <v>0</v>
      </c>
      <c r="Z66">
        <v>0</v>
      </c>
      <c r="AA66">
        <v>0</v>
      </c>
      <c r="AD66">
        <v>0</v>
      </c>
      <c r="AM66" t="s">
        <v>155</v>
      </c>
      <c r="AN66" t="s">
        <v>68</v>
      </c>
      <c r="AP66">
        <v>0</v>
      </c>
      <c r="AQ66">
        <v>0</v>
      </c>
      <c r="AR66">
        <v>0</v>
      </c>
      <c r="AS66">
        <v>0</v>
      </c>
      <c r="AT66">
        <v>0</v>
      </c>
      <c r="AU66">
        <v>0</v>
      </c>
      <c r="AY66" t="s">
        <v>63</v>
      </c>
      <c r="AZ66" t="s">
        <v>4459</v>
      </c>
      <c r="BA66">
        <v>0</v>
      </c>
      <c r="BC66" t="s">
        <v>68</v>
      </c>
      <c r="BF66" t="s">
        <v>156</v>
      </c>
    </row>
    <row r="67" spans="1:58" x14ac:dyDescent="0.35">
      <c r="A67" t="s">
        <v>1014</v>
      </c>
      <c r="B67">
        <v>10000</v>
      </c>
      <c r="C67">
        <v>30000</v>
      </c>
      <c r="D67" s="2">
        <v>45751</v>
      </c>
      <c r="E67" t="s">
        <v>59</v>
      </c>
      <c r="F67" t="s">
        <v>1015</v>
      </c>
      <c r="G67">
        <v>10620258024</v>
      </c>
      <c r="I67">
        <v>3</v>
      </c>
      <c r="J67" t="s">
        <v>183</v>
      </c>
      <c r="K67">
        <v>85</v>
      </c>
      <c r="L67" t="s">
        <v>940</v>
      </c>
      <c r="M67" s="3">
        <v>2728</v>
      </c>
      <c r="P67" s="2">
        <v>45751</v>
      </c>
      <c r="R67">
        <v>11</v>
      </c>
      <c r="S67" s="3">
        <v>30008</v>
      </c>
      <c r="T67" t="s">
        <v>65</v>
      </c>
      <c r="U67" t="s">
        <v>1016</v>
      </c>
      <c r="V67">
        <v>0</v>
      </c>
      <c r="W67" s="3">
        <v>20000</v>
      </c>
      <c r="X67" s="3">
        <v>10008</v>
      </c>
      <c r="Y67">
        <v>0</v>
      </c>
      <c r="Z67">
        <v>0</v>
      </c>
      <c r="AA67">
        <v>0</v>
      </c>
      <c r="AD67">
        <v>0</v>
      </c>
      <c r="AM67" t="s">
        <v>1017</v>
      </c>
      <c r="AN67" t="s">
        <v>108</v>
      </c>
      <c r="AP67">
        <v>0</v>
      </c>
      <c r="AQ67">
        <v>0</v>
      </c>
      <c r="AR67">
        <v>0</v>
      </c>
      <c r="AS67">
        <v>0</v>
      </c>
      <c r="AT67">
        <v>0</v>
      </c>
      <c r="AU67">
        <v>0</v>
      </c>
      <c r="AY67" t="s">
        <v>63</v>
      </c>
      <c r="AZ67" t="s">
        <v>4549</v>
      </c>
      <c r="BA67">
        <v>0</v>
      </c>
      <c r="BC67" t="s">
        <v>108</v>
      </c>
      <c r="BF67" t="s">
        <v>1018</v>
      </c>
    </row>
    <row r="68" spans="1:58" x14ac:dyDescent="0.35">
      <c r="A68" t="s">
        <v>1019</v>
      </c>
      <c r="B68">
        <v>10000</v>
      </c>
      <c r="C68">
        <v>20000</v>
      </c>
      <c r="D68" s="2">
        <v>45751</v>
      </c>
      <c r="E68" t="s">
        <v>59</v>
      </c>
      <c r="F68" t="s">
        <v>1020</v>
      </c>
      <c r="G68" t="s">
        <v>159</v>
      </c>
      <c r="I68">
        <v>2</v>
      </c>
      <c r="J68" t="s">
        <v>183</v>
      </c>
      <c r="K68">
        <v>71</v>
      </c>
      <c r="L68" t="s">
        <v>340</v>
      </c>
      <c r="M68" s="3">
        <v>2000</v>
      </c>
      <c r="P68" s="2">
        <v>45751</v>
      </c>
      <c r="R68">
        <v>6</v>
      </c>
      <c r="S68" s="3">
        <v>12000</v>
      </c>
      <c r="T68" t="s">
        <v>65</v>
      </c>
      <c r="U68">
        <v>86090870001</v>
      </c>
      <c r="V68">
        <v>0</v>
      </c>
      <c r="W68" s="3">
        <v>10000</v>
      </c>
      <c r="X68" s="3">
        <v>2000</v>
      </c>
      <c r="Y68">
        <v>0</v>
      </c>
      <c r="Z68">
        <v>0</v>
      </c>
      <c r="AA68">
        <v>0</v>
      </c>
      <c r="AD68">
        <v>0</v>
      </c>
      <c r="AM68">
        <v>8609087</v>
      </c>
      <c r="AN68" t="s">
        <v>162</v>
      </c>
      <c r="AP68">
        <v>0</v>
      </c>
      <c r="AQ68">
        <v>0</v>
      </c>
      <c r="AR68">
        <v>0</v>
      </c>
      <c r="AS68">
        <v>0</v>
      </c>
      <c r="AT68">
        <v>0</v>
      </c>
      <c r="AU68">
        <v>0</v>
      </c>
      <c r="AY68" t="s">
        <v>63</v>
      </c>
      <c r="AZ68" t="s">
        <v>4550</v>
      </c>
      <c r="BA68">
        <v>0</v>
      </c>
      <c r="BC68" t="s">
        <v>162</v>
      </c>
      <c r="BF68" t="s">
        <v>163</v>
      </c>
    </row>
    <row r="69" spans="1:58" x14ac:dyDescent="0.35">
      <c r="A69" t="s">
        <v>578</v>
      </c>
      <c r="B69">
        <v>10000</v>
      </c>
      <c r="C69">
        <v>20000</v>
      </c>
      <c r="D69" s="2">
        <v>45751</v>
      </c>
      <c r="E69" t="s">
        <v>59</v>
      </c>
      <c r="F69" s="4">
        <v>0.48287037037037039</v>
      </c>
      <c r="G69" t="s">
        <v>159</v>
      </c>
      <c r="I69">
        <v>2</v>
      </c>
      <c r="J69" t="s">
        <v>183</v>
      </c>
      <c r="K69">
        <v>71</v>
      </c>
      <c r="L69" t="s">
        <v>340</v>
      </c>
      <c r="M69" s="3">
        <v>3667</v>
      </c>
      <c r="P69" s="2">
        <v>45751</v>
      </c>
      <c r="R69">
        <v>6</v>
      </c>
      <c r="S69" s="3">
        <v>22002</v>
      </c>
      <c r="T69" t="s">
        <v>65</v>
      </c>
      <c r="U69">
        <v>86090880001</v>
      </c>
      <c r="V69">
        <v>0</v>
      </c>
      <c r="W69" s="3">
        <v>18000</v>
      </c>
      <c r="X69" s="3">
        <v>4002</v>
      </c>
      <c r="Y69">
        <v>0</v>
      </c>
      <c r="Z69">
        <v>0</v>
      </c>
      <c r="AA69">
        <v>0</v>
      </c>
      <c r="AD69">
        <v>0</v>
      </c>
      <c r="AM69">
        <v>8609088</v>
      </c>
      <c r="AN69" t="s">
        <v>162</v>
      </c>
      <c r="AP69">
        <v>0</v>
      </c>
      <c r="AQ69">
        <v>0</v>
      </c>
      <c r="AR69">
        <v>0</v>
      </c>
      <c r="AS69">
        <v>0</v>
      </c>
      <c r="AT69">
        <v>0</v>
      </c>
      <c r="AU69">
        <v>0</v>
      </c>
      <c r="AY69" t="s">
        <v>63</v>
      </c>
      <c r="AZ69" t="s">
        <v>4493</v>
      </c>
      <c r="BA69">
        <v>0</v>
      </c>
      <c r="BC69" t="s">
        <v>162</v>
      </c>
      <c r="BF69" t="s">
        <v>163</v>
      </c>
    </row>
    <row r="70" spans="1:58" x14ac:dyDescent="0.35">
      <c r="A70" t="s">
        <v>1266</v>
      </c>
      <c r="B70">
        <v>10000</v>
      </c>
      <c r="C70">
        <v>10000</v>
      </c>
      <c r="D70" s="2">
        <v>45755</v>
      </c>
      <c r="E70" t="s">
        <v>59</v>
      </c>
      <c r="F70" t="s">
        <v>1267</v>
      </c>
      <c r="G70">
        <v>1006323</v>
      </c>
      <c r="I70">
        <v>1</v>
      </c>
      <c r="J70" t="s">
        <v>183</v>
      </c>
      <c r="K70">
        <v>63</v>
      </c>
      <c r="L70" t="s">
        <v>136</v>
      </c>
      <c r="M70" s="3">
        <v>3200</v>
      </c>
      <c r="P70" s="2">
        <v>45751</v>
      </c>
      <c r="R70">
        <v>50</v>
      </c>
      <c r="S70" s="3">
        <v>160000</v>
      </c>
      <c r="T70" t="s">
        <v>65</v>
      </c>
      <c r="U70" t="s">
        <v>1269</v>
      </c>
      <c r="V70">
        <v>0</v>
      </c>
      <c r="W70" s="3">
        <v>160000</v>
      </c>
      <c r="X70">
        <v>0</v>
      </c>
      <c r="Y70">
        <v>0</v>
      </c>
      <c r="Z70">
        <v>0</v>
      </c>
      <c r="AA70">
        <v>0</v>
      </c>
      <c r="AD70">
        <v>0</v>
      </c>
      <c r="AM70" t="s">
        <v>1270</v>
      </c>
      <c r="AN70" t="s">
        <v>170</v>
      </c>
      <c r="AP70">
        <v>0</v>
      </c>
      <c r="AQ70">
        <v>0</v>
      </c>
      <c r="AR70">
        <v>0</v>
      </c>
      <c r="AS70">
        <v>0</v>
      </c>
      <c r="AT70">
        <v>0</v>
      </c>
      <c r="AU70">
        <v>0</v>
      </c>
      <c r="AY70" t="s">
        <v>63</v>
      </c>
      <c r="AZ70" t="s">
        <v>4587</v>
      </c>
      <c r="BA70">
        <v>0</v>
      </c>
      <c r="BC70" t="s">
        <v>170</v>
      </c>
      <c r="BF70" t="s">
        <v>1271</v>
      </c>
    </row>
    <row r="71" spans="1:58" x14ac:dyDescent="0.35">
      <c r="A71" t="s">
        <v>1272</v>
      </c>
      <c r="B71">
        <v>10000</v>
      </c>
      <c r="C71">
        <v>10000</v>
      </c>
      <c r="D71" s="2">
        <v>45754</v>
      </c>
      <c r="E71" t="s">
        <v>59</v>
      </c>
      <c r="F71" t="s">
        <v>1022</v>
      </c>
      <c r="G71" t="s">
        <v>167</v>
      </c>
      <c r="I71">
        <v>1</v>
      </c>
      <c r="J71" t="s">
        <v>183</v>
      </c>
      <c r="K71">
        <v>63</v>
      </c>
      <c r="L71" t="s">
        <v>136</v>
      </c>
      <c r="M71" s="3">
        <v>2667</v>
      </c>
      <c r="P71" s="2">
        <v>45751</v>
      </c>
      <c r="R71">
        <v>30</v>
      </c>
      <c r="S71" s="3">
        <v>80010</v>
      </c>
      <c r="T71" t="s">
        <v>65</v>
      </c>
      <c r="U71" t="s">
        <v>1274</v>
      </c>
      <c r="V71">
        <v>0</v>
      </c>
      <c r="W71" s="3">
        <v>80000</v>
      </c>
      <c r="X71">
        <v>10</v>
      </c>
      <c r="Y71">
        <v>0</v>
      </c>
      <c r="Z71">
        <v>0</v>
      </c>
      <c r="AA71">
        <v>0</v>
      </c>
      <c r="AD71">
        <v>0</v>
      </c>
      <c r="AM71" t="s">
        <v>1275</v>
      </c>
      <c r="AN71" t="s">
        <v>170</v>
      </c>
      <c r="AP71">
        <v>0</v>
      </c>
      <c r="AQ71">
        <v>0</v>
      </c>
      <c r="AR71">
        <v>0</v>
      </c>
      <c r="AS71">
        <v>0</v>
      </c>
      <c r="AT71">
        <v>0</v>
      </c>
      <c r="AU71">
        <v>0</v>
      </c>
      <c r="AY71" t="s">
        <v>63</v>
      </c>
      <c r="AZ71" t="s">
        <v>4588</v>
      </c>
      <c r="BA71">
        <v>0</v>
      </c>
      <c r="BC71" t="s">
        <v>170</v>
      </c>
      <c r="BF71" t="s">
        <v>1276</v>
      </c>
    </row>
    <row r="72" spans="1:58" x14ac:dyDescent="0.35">
      <c r="A72" t="s">
        <v>1277</v>
      </c>
      <c r="B72">
        <v>10000</v>
      </c>
      <c r="C72">
        <v>10000</v>
      </c>
      <c r="D72" s="2">
        <v>45751</v>
      </c>
      <c r="E72" t="s">
        <v>59</v>
      </c>
      <c r="F72" t="s">
        <v>1278</v>
      </c>
      <c r="G72" t="s">
        <v>1279</v>
      </c>
      <c r="I72">
        <v>1</v>
      </c>
      <c r="J72" t="s">
        <v>183</v>
      </c>
      <c r="K72">
        <v>78</v>
      </c>
      <c r="L72" t="s">
        <v>216</v>
      </c>
      <c r="M72">
        <v>667</v>
      </c>
      <c r="P72" s="2">
        <v>45751</v>
      </c>
      <c r="R72">
        <v>3</v>
      </c>
      <c r="S72" s="3">
        <v>2001</v>
      </c>
      <c r="T72" t="s">
        <v>65</v>
      </c>
      <c r="U72" t="s">
        <v>1280</v>
      </c>
      <c r="V72">
        <v>0</v>
      </c>
      <c r="W72" s="3">
        <v>2000</v>
      </c>
      <c r="X72">
        <v>1</v>
      </c>
      <c r="Y72">
        <v>0</v>
      </c>
      <c r="Z72">
        <v>0</v>
      </c>
      <c r="AA72">
        <v>0</v>
      </c>
      <c r="AD72">
        <v>0</v>
      </c>
      <c r="AM72" t="s">
        <v>1281</v>
      </c>
      <c r="AN72" t="s">
        <v>1048</v>
      </c>
      <c r="AP72">
        <v>0</v>
      </c>
      <c r="AQ72">
        <v>0</v>
      </c>
      <c r="AR72">
        <v>0</v>
      </c>
      <c r="AS72">
        <v>0</v>
      </c>
      <c r="AT72">
        <v>0</v>
      </c>
      <c r="AU72">
        <v>0</v>
      </c>
      <c r="AY72" t="s">
        <v>63</v>
      </c>
      <c r="AZ72" t="s">
        <v>4589</v>
      </c>
      <c r="BA72">
        <v>0</v>
      </c>
      <c r="BC72" t="s">
        <v>1048</v>
      </c>
      <c r="BF72" t="s">
        <v>1282</v>
      </c>
    </row>
    <row r="73" spans="1:58" x14ac:dyDescent="0.35">
      <c r="A73" t="s">
        <v>1043</v>
      </c>
      <c r="B73">
        <v>10000</v>
      </c>
      <c r="C73">
        <v>30000</v>
      </c>
      <c r="D73" s="2">
        <v>45751</v>
      </c>
      <c r="E73" t="s">
        <v>59</v>
      </c>
      <c r="F73" t="s">
        <v>1044</v>
      </c>
      <c r="G73" t="s">
        <v>1045</v>
      </c>
      <c r="I73">
        <v>2</v>
      </c>
      <c r="J73" t="s">
        <v>183</v>
      </c>
      <c r="K73">
        <v>82</v>
      </c>
      <c r="L73" t="s">
        <v>352</v>
      </c>
      <c r="M73">
        <v>875</v>
      </c>
      <c r="P73" s="2">
        <v>45751</v>
      </c>
      <c r="R73">
        <v>8</v>
      </c>
      <c r="S73" s="3">
        <v>7000</v>
      </c>
      <c r="T73" t="s">
        <v>65</v>
      </c>
      <c r="U73" t="s">
        <v>1046</v>
      </c>
      <c r="V73">
        <v>0</v>
      </c>
      <c r="W73" s="3">
        <v>5000</v>
      </c>
      <c r="X73" s="3">
        <v>2000</v>
      </c>
      <c r="Y73">
        <v>0</v>
      </c>
      <c r="Z73">
        <v>0</v>
      </c>
      <c r="AA73">
        <v>0</v>
      </c>
      <c r="AD73">
        <v>0</v>
      </c>
      <c r="AM73" t="s">
        <v>1047</v>
      </c>
      <c r="AN73" t="s">
        <v>1048</v>
      </c>
      <c r="AP73">
        <v>0</v>
      </c>
      <c r="AQ73">
        <v>0</v>
      </c>
      <c r="AR73">
        <v>0</v>
      </c>
      <c r="AS73">
        <v>0</v>
      </c>
      <c r="AT73">
        <v>0</v>
      </c>
      <c r="AU73">
        <v>0</v>
      </c>
      <c r="AY73" t="s">
        <v>63</v>
      </c>
      <c r="AZ73" t="s">
        <v>4556</v>
      </c>
      <c r="BA73">
        <v>0</v>
      </c>
      <c r="BC73" t="s">
        <v>1048</v>
      </c>
      <c r="BF73" t="s">
        <v>1049</v>
      </c>
    </row>
    <row r="74" spans="1:58" x14ac:dyDescent="0.35">
      <c r="A74" t="s">
        <v>1283</v>
      </c>
      <c r="B74">
        <v>10000</v>
      </c>
      <c r="C74">
        <v>10000</v>
      </c>
      <c r="D74" s="2">
        <v>45754</v>
      </c>
      <c r="E74" t="s">
        <v>59</v>
      </c>
      <c r="F74" t="s">
        <v>1284</v>
      </c>
      <c r="G74" t="s">
        <v>1285</v>
      </c>
      <c r="I74">
        <v>1</v>
      </c>
      <c r="J74" t="s">
        <v>183</v>
      </c>
      <c r="K74">
        <v>88</v>
      </c>
      <c r="L74" t="s">
        <v>144</v>
      </c>
      <c r="M74">
        <v>250</v>
      </c>
      <c r="P74" s="2">
        <v>45751</v>
      </c>
      <c r="R74">
        <v>2</v>
      </c>
      <c r="S74">
        <v>500</v>
      </c>
      <c r="T74" t="s">
        <v>65</v>
      </c>
      <c r="U74">
        <v>107110100001</v>
      </c>
      <c r="V74">
        <v>0</v>
      </c>
      <c r="W74">
        <v>300</v>
      </c>
      <c r="X74">
        <v>200</v>
      </c>
      <c r="Y74">
        <v>0</v>
      </c>
      <c r="Z74">
        <v>0</v>
      </c>
      <c r="AA74">
        <v>0</v>
      </c>
      <c r="AD74">
        <v>0</v>
      </c>
      <c r="AM74">
        <v>10711010</v>
      </c>
      <c r="AN74" t="s">
        <v>1286</v>
      </c>
      <c r="AP74">
        <v>0</v>
      </c>
      <c r="AQ74">
        <v>0</v>
      </c>
      <c r="AR74">
        <v>0</v>
      </c>
      <c r="AS74">
        <v>0</v>
      </c>
      <c r="AT74">
        <v>0</v>
      </c>
      <c r="AU74">
        <v>0</v>
      </c>
      <c r="AY74" t="s">
        <v>63</v>
      </c>
      <c r="AZ74" t="s">
        <v>4590</v>
      </c>
      <c r="BA74">
        <v>0</v>
      </c>
      <c r="BC74" t="s">
        <v>1286</v>
      </c>
      <c r="BF74" t="s">
        <v>1287</v>
      </c>
    </row>
    <row r="75" spans="1:58" x14ac:dyDescent="0.35">
      <c r="A75" t="s">
        <v>3393</v>
      </c>
      <c r="B75">
        <v>10000</v>
      </c>
      <c r="C75">
        <v>10000</v>
      </c>
      <c r="D75" s="2">
        <v>45770</v>
      </c>
      <c r="E75" t="s">
        <v>59</v>
      </c>
      <c r="F75" t="s">
        <v>3394</v>
      </c>
      <c r="G75">
        <v>10620258019</v>
      </c>
      <c r="I75">
        <v>1</v>
      </c>
      <c r="J75" t="s">
        <v>183</v>
      </c>
      <c r="K75" t="s">
        <v>944</v>
      </c>
      <c r="L75" t="s">
        <v>945</v>
      </c>
      <c r="M75">
        <v>880</v>
      </c>
      <c r="P75" s="2">
        <v>45751</v>
      </c>
      <c r="R75">
        <v>264</v>
      </c>
      <c r="S75" s="3">
        <v>232320</v>
      </c>
      <c r="T75" t="s">
        <v>65</v>
      </c>
      <c r="U75" t="s">
        <v>3395</v>
      </c>
      <c r="V75">
        <v>0</v>
      </c>
      <c r="W75" s="3">
        <v>200000</v>
      </c>
      <c r="X75" s="3">
        <v>32320</v>
      </c>
      <c r="Y75">
        <v>0</v>
      </c>
      <c r="Z75">
        <v>0</v>
      </c>
      <c r="AA75">
        <v>0</v>
      </c>
      <c r="AD75">
        <v>0</v>
      </c>
      <c r="AM75" t="s">
        <v>3396</v>
      </c>
      <c r="AN75" t="s">
        <v>108</v>
      </c>
      <c r="AP75">
        <v>0</v>
      </c>
      <c r="AQ75">
        <v>0</v>
      </c>
      <c r="AR75">
        <v>0</v>
      </c>
      <c r="AS75">
        <v>0</v>
      </c>
      <c r="AT75">
        <v>0</v>
      </c>
      <c r="AU75">
        <v>0</v>
      </c>
      <c r="AY75" t="s">
        <v>63</v>
      </c>
      <c r="AZ75" t="s">
        <v>4591</v>
      </c>
      <c r="BA75">
        <v>0</v>
      </c>
      <c r="BC75" t="s">
        <v>108</v>
      </c>
      <c r="BF75" t="s">
        <v>3397</v>
      </c>
    </row>
    <row r="76" spans="1:58" x14ac:dyDescent="0.35">
      <c r="A76" t="s">
        <v>1288</v>
      </c>
      <c r="B76">
        <v>10000</v>
      </c>
      <c r="C76">
        <v>10000</v>
      </c>
      <c r="D76" s="2">
        <v>45755</v>
      </c>
      <c r="E76" t="s">
        <v>59</v>
      </c>
      <c r="F76" t="s">
        <v>1289</v>
      </c>
      <c r="G76" t="s">
        <v>1290</v>
      </c>
      <c r="I76">
        <v>1</v>
      </c>
      <c r="J76" t="s">
        <v>183</v>
      </c>
      <c r="K76" t="s">
        <v>944</v>
      </c>
      <c r="L76" t="s">
        <v>945</v>
      </c>
      <c r="M76" s="3">
        <v>1700</v>
      </c>
      <c r="P76" s="2">
        <v>45751</v>
      </c>
      <c r="R76">
        <v>15</v>
      </c>
      <c r="S76" s="3">
        <v>25500</v>
      </c>
      <c r="T76" t="s">
        <v>65</v>
      </c>
      <c r="U76" t="s">
        <v>1291</v>
      </c>
      <c r="V76">
        <v>0</v>
      </c>
      <c r="W76" s="3">
        <v>20000</v>
      </c>
      <c r="X76" s="3">
        <v>5500</v>
      </c>
      <c r="Y76">
        <v>0</v>
      </c>
      <c r="Z76">
        <v>0</v>
      </c>
      <c r="AA76">
        <v>0</v>
      </c>
      <c r="AD76">
        <v>0</v>
      </c>
      <c r="AM76" t="s">
        <v>1292</v>
      </c>
      <c r="AN76" t="s">
        <v>108</v>
      </c>
      <c r="AP76">
        <v>0</v>
      </c>
      <c r="AQ76">
        <v>0</v>
      </c>
      <c r="AR76">
        <v>0</v>
      </c>
      <c r="AS76">
        <v>0</v>
      </c>
      <c r="AT76">
        <v>0</v>
      </c>
      <c r="AU76">
        <v>0</v>
      </c>
      <c r="AY76" t="s">
        <v>63</v>
      </c>
      <c r="AZ76" t="s">
        <v>4592</v>
      </c>
      <c r="BA76">
        <v>0</v>
      </c>
      <c r="BC76" t="s">
        <v>108</v>
      </c>
      <c r="BF76" t="s">
        <v>1293</v>
      </c>
    </row>
    <row r="77" spans="1:58" x14ac:dyDescent="0.35">
      <c r="A77" t="s">
        <v>1294</v>
      </c>
      <c r="B77">
        <v>10000</v>
      </c>
      <c r="C77">
        <v>10000</v>
      </c>
      <c r="D77" s="2">
        <v>45755</v>
      </c>
      <c r="E77" t="s">
        <v>59</v>
      </c>
      <c r="F77" t="s">
        <v>1295</v>
      </c>
      <c r="G77">
        <v>10620258020</v>
      </c>
      <c r="I77">
        <v>1</v>
      </c>
      <c r="J77" t="s">
        <v>183</v>
      </c>
      <c r="K77" t="s">
        <v>944</v>
      </c>
      <c r="L77" t="s">
        <v>945</v>
      </c>
      <c r="M77">
        <v>500</v>
      </c>
      <c r="P77" s="2">
        <v>45751</v>
      </c>
      <c r="R77">
        <v>660</v>
      </c>
      <c r="S77" s="3">
        <v>330000</v>
      </c>
      <c r="T77" t="s">
        <v>65</v>
      </c>
      <c r="U77" t="s">
        <v>1296</v>
      </c>
      <c r="V77">
        <v>0</v>
      </c>
      <c r="W77" s="3">
        <v>280000</v>
      </c>
      <c r="X77" s="3">
        <v>50000</v>
      </c>
      <c r="Y77">
        <v>0</v>
      </c>
      <c r="Z77">
        <v>0</v>
      </c>
      <c r="AA77">
        <v>0</v>
      </c>
      <c r="AD77">
        <v>0</v>
      </c>
      <c r="AM77" t="s">
        <v>1297</v>
      </c>
      <c r="AN77" t="s">
        <v>108</v>
      </c>
      <c r="AP77">
        <v>0</v>
      </c>
      <c r="AQ77">
        <v>0</v>
      </c>
      <c r="AR77">
        <v>0</v>
      </c>
      <c r="AS77">
        <v>0</v>
      </c>
      <c r="AT77">
        <v>0</v>
      </c>
      <c r="AU77">
        <v>0</v>
      </c>
      <c r="AY77" t="s">
        <v>63</v>
      </c>
      <c r="AZ77" t="s">
        <v>4593</v>
      </c>
      <c r="BA77">
        <v>0</v>
      </c>
      <c r="BC77" t="s">
        <v>108</v>
      </c>
      <c r="BF77" t="s">
        <v>1298</v>
      </c>
    </row>
    <row r="78" spans="1:58" x14ac:dyDescent="0.35">
      <c r="A78" t="s">
        <v>2938</v>
      </c>
      <c r="B78">
        <v>10000</v>
      </c>
      <c r="C78">
        <v>10000</v>
      </c>
      <c r="D78" s="2">
        <v>45763</v>
      </c>
      <c r="E78" t="s">
        <v>59</v>
      </c>
      <c r="F78" t="s">
        <v>2939</v>
      </c>
      <c r="G78" t="s">
        <v>2940</v>
      </c>
      <c r="I78">
        <v>1</v>
      </c>
      <c r="J78" t="s">
        <v>183</v>
      </c>
      <c r="K78" t="s">
        <v>812</v>
      </c>
      <c r="L78" t="s">
        <v>813</v>
      </c>
      <c r="M78" s="3">
        <v>4585</v>
      </c>
      <c r="P78" s="2">
        <v>45751</v>
      </c>
      <c r="R78">
        <v>24</v>
      </c>
      <c r="S78" s="3">
        <v>110040</v>
      </c>
      <c r="T78" t="s">
        <v>65</v>
      </c>
      <c r="U78" t="s">
        <v>2942</v>
      </c>
      <c r="V78">
        <v>0</v>
      </c>
      <c r="W78" s="3">
        <v>100000</v>
      </c>
      <c r="X78" s="3">
        <v>10040</v>
      </c>
      <c r="Y78">
        <v>0</v>
      </c>
      <c r="Z78">
        <v>0</v>
      </c>
      <c r="AA78">
        <v>0</v>
      </c>
      <c r="AD78">
        <v>0</v>
      </c>
      <c r="AM78" t="s">
        <v>2943</v>
      </c>
      <c r="AN78" t="s">
        <v>448</v>
      </c>
      <c r="AP78">
        <v>0</v>
      </c>
      <c r="AQ78">
        <v>0</v>
      </c>
      <c r="AR78">
        <v>0</v>
      </c>
      <c r="AS78">
        <v>0</v>
      </c>
      <c r="AT78">
        <v>0</v>
      </c>
      <c r="AU78">
        <v>0</v>
      </c>
      <c r="AY78" t="s">
        <v>63</v>
      </c>
      <c r="AZ78" t="s">
        <v>6576</v>
      </c>
      <c r="BA78">
        <v>0</v>
      </c>
      <c r="BC78" t="s">
        <v>448</v>
      </c>
      <c r="BF78" t="s">
        <v>2944</v>
      </c>
    </row>
    <row r="79" spans="1:58" x14ac:dyDescent="0.35">
      <c r="A79" t="s">
        <v>1299</v>
      </c>
      <c r="B79">
        <v>10000</v>
      </c>
      <c r="C79">
        <v>10000</v>
      </c>
      <c r="D79" s="2">
        <v>45755</v>
      </c>
      <c r="E79" t="s">
        <v>59</v>
      </c>
      <c r="F79" t="s">
        <v>1300</v>
      </c>
      <c r="G79" t="s">
        <v>1301</v>
      </c>
      <c r="I79">
        <v>1</v>
      </c>
      <c r="J79" t="s">
        <v>183</v>
      </c>
      <c r="K79">
        <v>88</v>
      </c>
      <c r="L79" t="s">
        <v>144</v>
      </c>
      <c r="M79" s="3">
        <v>2800</v>
      </c>
      <c r="P79" s="2">
        <v>45751</v>
      </c>
      <c r="R79">
        <v>2</v>
      </c>
      <c r="S79" s="3">
        <v>5600</v>
      </c>
      <c r="T79" t="s">
        <v>65</v>
      </c>
      <c r="U79" t="s">
        <v>1302</v>
      </c>
      <c r="V79">
        <v>0</v>
      </c>
      <c r="W79" s="3">
        <v>5000</v>
      </c>
      <c r="X79">
        <v>600</v>
      </c>
      <c r="Y79">
        <v>0</v>
      </c>
      <c r="Z79">
        <v>0</v>
      </c>
      <c r="AA79">
        <v>0</v>
      </c>
      <c r="AD79">
        <v>0</v>
      </c>
      <c r="AM79" t="s">
        <v>1303</v>
      </c>
      <c r="AN79" t="s">
        <v>1304</v>
      </c>
      <c r="AP79">
        <v>0</v>
      </c>
      <c r="AQ79">
        <v>0</v>
      </c>
      <c r="AR79">
        <v>0</v>
      </c>
      <c r="AS79">
        <v>0</v>
      </c>
      <c r="AT79">
        <v>0</v>
      </c>
      <c r="AU79">
        <v>0</v>
      </c>
      <c r="AY79" t="s">
        <v>63</v>
      </c>
      <c r="AZ79" t="s">
        <v>4594</v>
      </c>
      <c r="BA79">
        <v>0</v>
      </c>
      <c r="BC79" t="s">
        <v>1304</v>
      </c>
      <c r="BF79" t="s">
        <v>1305</v>
      </c>
    </row>
    <row r="80" spans="1:58" x14ac:dyDescent="0.35">
      <c r="A80" t="s">
        <v>1306</v>
      </c>
      <c r="B80">
        <v>10000</v>
      </c>
      <c r="C80">
        <v>10000</v>
      </c>
      <c r="D80" s="2">
        <v>45754</v>
      </c>
      <c r="E80" t="s">
        <v>59</v>
      </c>
      <c r="F80" t="s">
        <v>270</v>
      </c>
      <c r="G80" t="s">
        <v>167</v>
      </c>
      <c r="I80">
        <v>1</v>
      </c>
      <c r="J80" t="s">
        <v>183</v>
      </c>
      <c r="K80">
        <v>63</v>
      </c>
      <c r="L80" t="s">
        <v>136</v>
      </c>
      <c r="M80" s="3">
        <v>6000</v>
      </c>
      <c r="P80" s="2">
        <v>45751</v>
      </c>
      <c r="R80">
        <v>60</v>
      </c>
      <c r="S80" s="3">
        <v>360000</v>
      </c>
      <c r="T80" t="s">
        <v>65</v>
      </c>
      <c r="U80" t="s">
        <v>1023</v>
      </c>
      <c r="V80">
        <v>0</v>
      </c>
      <c r="W80" s="3">
        <v>360000</v>
      </c>
      <c r="X80">
        <v>0</v>
      </c>
      <c r="Y80">
        <v>0</v>
      </c>
      <c r="Z80">
        <v>0</v>
      </c>
      <c r="AA80">
        <v>0</v>
      </c>
      <c r="AD80">
        <v>0</v>
      </c>
      <c r="AM80" t="s">
        <v>1024</v>
      </c>
      <c r="AN80" t="s">
        <v>170</v>
      </c>
      <c r="AP80">
        <v>0</v>
      </c>
      <c r="AQ80">
        <v>0</v>
      </c>
      <c r="AR80">
        <v>0</v>
      </c>
      <c r="AS80">
        <v>0</v>
      </c>
      <c r="AT80">
        <v>0</v>
      </c>
      <c r="AU80">
        <v>0</v>
      </c>
      <c r="AY80" t="s">
        <v>63</v>
      </c>
      <c r="AZ80" t="s">
        <v>4595</v>
      </c>
      <c r="BA80">
        <v>0</v>
      </c>
      <c r="BC80" t="s">
        <v>170</v>
      </c>
      <c r="BF80" t="s">
        <v>1307</v>
      </c>
    </row>
    <row r="81" spans="1:58" x14ac:dyDescent="0.35">
      <c r="A81" t="s">
        <v>1308</v>
      </c>
      <c r="B81">
        <v>10000</v>
      </c>
      <c r="C81">
        <v>10000</v>
      </c>
      <c r="D81" s="2">
        <v>45754</v>
      </c>
      <c r="E81" t="s">
        <v>59</v>
      </c>
      <c r="F81" t="s">
        <v>270</v>
      </c>
      <c r="G81">
        <v>8613409</v>
      </c>
      <c r="I81">
        <v>1</v>
      </c>
      <c r="J81" t="s">
        <v>183</v>
      </c>
      <c r="K81">
        <v>63</v>
      </c>
      <c r="L81" t="s">
        <v>136</v>
      </c>
      <c r="M81" s="3">
        <v>1334</v>
      </c>
      <c r="P81" s="2">
        <v>45751</v>
      </c>
      <c r="R81">
        <v>60</v>
      </c>
      <c r="S81" s="3">
        <v>80040</v>
      </c>
      <c r="T81" t="s">
        <v>65</v>
      </c>
      <c r="U81" t="s">
        <v>1029</v>
      </c>
      <c r="V81">
        <v>0</v>
      </c>
      <c r="W81" s="3">
        <v>80000</v>
      </c>
      <c r="X81">
        <v>40</v>
      </c>
      <c r="Y81">
        <v>0</v>
      </c>
      <c r="Z81">
        <v>0</v>
      </c>
      <c r="AA81">
        <v>0</v>
      </c>
      <c r="AD81">
        <v>0</v>
      </c>
      <c r="AM81" t="s">
        <v>1030</v>
      </c>
      <c r="AN81" t="s">
        <v>170</v>
      </c>
      <c r="AP81">
        <v>0</v>
      </c>
      <c r="AQ81">
        <v>0</v>
      </c>
      <c r="AR81">
        <v>0</v>
      </c>
      <c r="AS81">
        <v>0</v>
      </c>
      <c r="AT81">
        <v>0</v>
      </c>
      <c r="AU81">
        <v>0</v>
      </c>
      <c r="AY81" t="s">
        <v>63</v>
      </c>
      <c r="AZ81" t="s">
        <v>4596</v>
      </c>
      <c r="BA81">
        <v>0</v>
      </c>
      <c r="BC81" t="s">
        <v>170</v>
      </c>
      <c r="BF81" t="s">
        <v>1309</v>
      </c>
    </row>
    <row r="82" spans="1:58" x14ac:dyDescent="0.35">
      <c r="A82" t="s">
        <v>1310</v>
      </c>
      <c r="B82">
        <v>10000</v>
      </c>
      <c r="C82">
        <v>10000</v>
      </c>
      <c r="D82" s="2">
        <v>45755</v>
      </c>
      <c r="E82" t="s">
        <v>59</v>
      </c>
      <c r="F82" t="s">
        <v>1267</v>
      </c>
      <c r="G82">
        <v>1006323</v>
      </c>
      <c r="I82">
        <v>1</v>
      </c>
      <c r="J82" t="s">
        <v>183</v>
      </c>
      <c r="K82">
        <v>63</v>
      </c>
      <c r="L82" t="s">
        <v>136</v>
      </c>
      <c r="M82" s="3">
        <v>1600</v>
      </c>
      <c r="P82" s="2">
        <v>45751</v>
      </c>
      <c r="R82">
        <v>50</v>
      </c>
      <c r="S82" s="3">
        <v>80000</v>
      </c>
      <c r="T82" t="s">
        <v>65</v>
      </c>
      <c r="U82" t="s">
        <v>1269</v>
      </c>
      <c r="V82">
        <v>0</v>
      </c>
      <c r="W82" s="3">
        <v>80000</v>
      </c>
      <c r="X82">
        <v>0</v>
      </c>
      <c r="Y82">
        <v>0</v>
      </c>
      <c r="Z82">
        <v>0</v>
      </c>
      <c r="AA82">
        <v>0</v>
      </c>
      <c r="AD82">
        <v>0</v>
      </c>
      <c r="AM82" t="s">
        <v>1270</v>
      </c>
      <c r="AN82" t="s">
        <v>275</v>
      </c>
      <c r="AP82">
        <v>0</v>
      </c>
      <c r="AQ82">
        <v>0</v>
      </c>
      <c r="AR82">
        <v>0</v>
      </c>
      <c r="AS82">
        <v>0</v>
      </c>
      <c r="AT82">
        <v>0</v>
      </c>
      <c r="AU82">
        <v>0</v>
      </c>
      <c r="AY82" t="s">
        <v>63</v>
      </c>
      <c r="AZ82" t="s">
        <v>4597</v>
      </c>
      <c r="BA82">
        <v>0</v>
      </c>
      <c r="BC82" t="s">
        <v>275</v>
      </c>
      <c r="BF82" t="s">
        <v>1311</v>
      </c>
    </row>
    <row r="83" spans="1:58" x14ac:dyDescent="0.35">
      <c r="A83" t="s">
        <v>1312</v>
      </c>
      <c r="B83">
        <v>10000</v>
      </c>
      <c r="C83">
        <v>10000</v>
      </c>
      <c r="D83" s="2">
        <v>45756</v>
      </c>
      <c r="E83" t="s">
        <v>59</v>
      </c>
      <c r="F83" s="4">
        <v>0.44246527777777778</v>
      </c>
      <c r="G83">
        <v>17190809009</v>
      </c>
      <c r="I83">
        <v>1</v>
      </c>
      <c r="J83" t="s">
        <v>183</v>
      </c>
      <c r="K83">
        <v>68</v>
      </c>
      <c r="L83" t="s">
        <v>1314</v>
      </c>
      <c r="M83" s="3">
        <v>15000</v>
      </c>
      <c r="P83" s="2">
        <v>45751</v>
      </c>
      <c r="R83">
        <v>2</v>
      </c>
      <c r="S83" s="3">
        <v>30000</v>
      </c>
      <c r="T83" t="s">
        <v>65</v>
      </c>
      <c r="U83" t="s">
        <v>1315</v>
      </c>
      <c r="V83">
        <v>0</v>
      </c>
      <c r="W83" s="3">
        <v>30000</v>
      </c>
      <c r="X83">
        <v>0</v>
      </c>
      <c r="Y83">
        <v>0</v>
      </c>
      <c r="Z83">
        <v>0</v>
      </c>
      <c r="AA83">
        <v>0</v>
      </c>
      <c r="AD83">
        <v>0</v>
      </c>
      <c r="AM83" t="s">
        <v>1316</v>
      </c>
      <c r="AN83" t="s">
        <v>275</v>
      </c>
      <c r="AP83">
        <v>0</v>
      </c>
      <c r="AQ83">
        <v>0</v>
      </c>
      <c r="AR83">
        <v>0</v>
      </c>
      <c r="AS83">
        <v>0</v>
      </c>
      <c r="AT83">
        <v>0</v>
      </c>
      <c r="AU83">
        <v>0</v>
      </c>
      <c r="AY83" t="s">
        <v>63</v>
      </c>
      <c r="AZ83" t="s">
        <v>4598</v>
      </c>
      <c r="BA83">
        <v>0</v>
      </c>
      <c r="BC83" t="s">
        <v>275</v>
      </c>
      <c r="BF83" t="s">
        <v>1317</v>
      </c>
    </row>
    <row r="84" spans="1:58" x14ac:dyDescent="0.35">
      <c r="A84" t="s">
        <v>1318</v>
      </c>
      <c r="B84">
        <v>10000</v>
      </c>
      <c r="C84">
        <v>10000</v>
      </c>
      <c r="D84" s="2">
        <v>45755</v>
      </c>
      <c r="E84" t="s">
        <v>59</v>
      </c>
      <c r="F84" t="s">
        <v>1319</v>
      </c>
      <c r="G84" t="s">
        <v>1320</v>
      </c>
      <c r="I84">
        <v>1</v>
      </c>
      <c r="J84" t="s">
        <v>183</v>
      </c>
      <c r="K84">
        <v>88</v>
      </c>
      <c r="L84" t="s">
        <v>144</v>
      </c>
      <c r="M84">
        <v>800</v>
      </c>
      <c r="P84" s="2">
        <v>45751</v>
      </c>
      <c r="R84">
        <v>1</v>
      </c>
      <c r="S84">
        <v>800</v>
      </c>
      <c r="T84" t="s">
        <v>65</v>
      </c>
      <c r="U84">
        <v>107156130001</v>
      </c>
      <c r="V84">
        <v>0</v>
      </c>
      <c r="W84">
        <v>500</v>
      </c>
      <c r="X84">
        <v>300</v>
      </c>
      <c r="Y84">
        <v>0</v>
      </c>
      <c r="Z84">
        <v>0</v>
      </c>
      <c r="AA84">
        <v>0</v>
      </c>
      <c r="AD84">
        <v>0</v>
      </c>
      <c r="AM84">
        <v>10715613</v>
      </c>
      <c r="AN84" t="s">
        <v>282</v>
      </c>
      <c r="AP84">
        <v>0</v>
      </c>
      <c r="AQ84">
        <v>0</v>
      </c>
      <c r="AR84">
        <v>0</v>
      </c>
      <c r="AS84">
        <v>0</v>
      </c>
      <c r="AT84">
        <v>0</v>
      </c>
      <c r="AU84">
        <v>0</v>
      </c>
      <c r="AY84" t="s">
        <v>63</v>
      </c>
      <c r="AZ84" t="s">
        <v>4599</v>
      </c>
      <c r="BA84">
        <v>0</v>
      </c>
      <c r="BC84" t="s">
        <v>282</v>
      </c>
      <c r="BF84" t="s">
        <v>1322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8E68D-6F1E-465A-AD4F-A9961872EC0D}">
  <dimension ref="A1:BF76"/>
  <sheetViews>
    <sheetView topLeftCell="A56" workbookViewId="0">
      <selection activeCell="A4" sqref="A4:XFD76"/>
    </sheetView>
  </sheetViews>
  <sheetFormatPr defaultRowHeight="14.5" x14ac:dyDescent="0.35"/>
  <sheetData>
    <row r="1" spans="1:58" x14ac:dyDescent="0.35">
      <c r="A1" t="s">
        <v>6089</v>
      </c>
    </row>
    <row r="2" spans="1:58" x14ac:dyDescent="0.35">
      <c r="A2" t="s">
        <v>6610</v>
      </c>
    </row>
    <row r="3" spans="1:58" x14ac:dyDescent="0.35">
      <c r="D3" s="2"/>
      <c r="M3" s="3"/>
      <c r="P3" s="2"/>
      <c r="S3" s="3"/>
      <c r="W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1368</v>
      </c>
      <c r="B5">
        <v>10000</v>
      </c>
      <c r="C5">
        <v>10000</v>
      </c>
      <c r="D5" s="2">
        <v>45754</v>
      </c>
      <c r="E5" t="s">
        <v>116</v>
      </c>
      <c r="F5" t="s">
        <v>1369</v>
      </c>
      <c r="G5" t="s">
        <v>842</v>
      </c>
      <c r="I5">
        <v>1</v>
      </c>
      <c r="J5" t="s">
        <v>183</v>
      </c>
      <c r="K5">
        <v>73</v>
      </c>
      <c r="L5" t="s">
        <v>184</v>
      </c>
      <c r="M5" s="3">
        <v>30000</v>
      </c>
      <c r="P5" s="2">
        <v>45752</v>
      </c>
      <c r="R5">
        <v>12</v>
      </c>
      <c r="S5" s="3">
        <v>360000</v>
      </c>
      <c r="T5" t="s">
        <v>65</v>
      </c>
      <c r="U5">
        <v>80256220001</v>
      </c>
      <c r="V5">
        <v>0</v>
      </c>
      <c r="W5" s="3">
        <v>360000</v>
      </c>
      <c r="X5">
        <v>0</v>
      </c>
      <c r="Y5">
        <v>0</v>
      </c>
      <c r="Z5">
        <v>0</v>
      </c>
      <c r="AA5">
        <v>0</v>
      </c>
      <c r="AD5">
        <v>0</v>
      </c>
      <c r="AM5">
        <v>8025622</v>
      </c>
      <c r="AN5" t="s">
        <v>162</v>
      </c>
      <c r="AP5">
        <v>0</v>
      </c>
      <c r="AQ5">
        <v>0</v>
      </c>
      <c r="AR5">
        <v>0</v>
      </c>
      <c r="AS5">
        <v>0</v>
      </c>
      <c r="AT5">
        <v>0</v>
      </c>
      <c r="AU5">
        <v>0</v>
      </c>
      <c r="AY5" t="s">
        <v>63</v>
      </c>
      <c r="AZ5" t="s">
        <v>4601</v>
      </c>
      <c r="BA5">
        <v>0</v>
      </c>
      <c r="BC5" t="s">
        <v>162</v>
      </c>
      <c r="BF5" t="s">
        <v>1371</v>
      </c>
    </row>
    <row r="6" spans="1:58" x14ac:dyDescent="0.35">
      <c r="A6" t="s">
        <v>1368</v>
      </c>
      <c r="B6">
        <v>10000</v>
      </c>
      <c r="C6">
        <v>20000</v>
      </c>
      <c r="D6" s="2">
        <v>45754</v>
      </c>
      <c r="E6" t="s">
        <v>116</v>
      </c>
      <c r="F6" t="s">
        <v>1369</v>
      </c>
      <c r="G6" t="s">
        <v>842</v>
      </c>
      <c r="I6">
        <v>1</v>
      </c>
      <c r="J6" t="s">
        <v>183</v>
      </c>
      <c r="K6" t="s">
        <v>152</v>
      </c>
      <c r="L6" t="s">
        <v>153</v>
      </c>
      <c r="M6" s="3">
        <v>6000</v>
      </c>
      <c r="P6" s="2">
        <v>45752</v>
      </c>
      <c r="R6">
        <v>12</v>
      </c>
      <c r="S6" s="3">
        <v>72000</v>
      </c>
      <c r="T6" t="s">
        <v>65</v>
      </c>
      <c r="U6">
        <v>80256220001</v>
      </c>
      <c r="V6">
        <v>0</v>
      </c>
      <c r="W6" s="3">
        <v>72000</v>
      </c>
      <c r="X6">
        <v>0</v>
      </c>
      <c r="Y6">
        <v>0</v>
      </c>
      <c r="Z6">
        <v>0</v>
      </c>
      <c r="AA6">
        <v>0</v>
      </c>
      <c r="AD6">
        <v>0</v>
      </c>
      <c r="AM6">
        <v>8025622</v>
      </c>
      <c r="AN6" t="s">
        <v>162</v>
      </c>
      <c r="AP6">
        <v>0</v>
      </c>
      <c r="AQ6">
        <v>0</v>
      </c>
      <c r="AR6">
        <v>0</v>
      </c>
      <c r="AS6">
        <v>0</v>
      </c>
      <c r="AT6">
        <v>0</v>
      </c>
      <c r="AU6">
        <v>0</v>
      </c>
      <c r="AY6" t="s">
        <v>63</v>
      </c>
      <c r="AZ6" t="s">
        <v>4601</v>
      </c>
      <c r="BA6">
        <v>0</v>
      </c>
      <c r="BC6" t="s">
        <v>162</v>
      </c>
      <c r="BF6" t="s">
        <v>1371</v>
      </c>
    </row>
    <row r="7" spans="1:58" x14ac:dyDescent="0.35">
      <c r="A7" t="s">
        <v>1372</v>
      </c>
      <c r="B7">
        <v>10000</v>
      </c>
      <c r="C7">
        <v>30000</v>
      </c>
      <c r="D7" s="2">
        <v>45754</v>
      </c>
      <c r="E7" t="s">
        <v>59</v>
      </c>
      <c r="F7" t="s">
        <v>1373</v>
      </c>
      <c r="G7" t="s">
        <v>1374</v>
      </c>
      <c r="I7">
        <v>1</v>
      </c>
      <c r="J7" t="s">
        <v>183</v>
      </c>
      <c r="K7">
        <v>86</v>
      </c>
      <c r="L7" t="s">
        <v>433</v>
      </c>
      <c r="M7" s="3">
        <v>7500</v>
      </c>
      <c r="P7" s="2">
        <v>45752</v>
      </c>
      <c r="R7">
        <v>4</v>
      </c>
      <c r="S7" s="3">
        <v>30000</v>
      </c>
      <c r="T7" t="s">
        <v>65</v>
      </c>
      <c r="U7" t="s">
        <v>1375</v>
      </c>
      <c r="V7">
        <v>0</v>
      </c>
      <c r="W7" s="3">
        <v>30000</v>
      </c>
      <c r="X7">
        <v>0</v>
      </c>
      <c r="Y7">
        <v>0</v>
      </c>
      <c r="Z7">
        <v>0</v>
      </c>
      <c r="AA7">
        <v>0</v>
      </c>
      <c r="AD7">
        <v>0</v>
      </c>
      <c r="AM7" t="s">
        <v>1376</v>
      </c>
      <c r="AN7" t="s">
        <v>320</v>
      </c>
      <c r="AP7">
        <v>0</v>
      </c>
      <c r="AQ7">
        <v>0</v>
      </c>
      <c r="AR7">
        <v>0</v>
      </c>
      <c r="AS7">
        <v>0</v>
      </c>
      <c r="AT7">
        <v>0</v>
      </c>
      <c r="AU7">
        <v>0</v>
      </c>
      <c r="AY7" t="s">
        <v>63</v>
      </c>
      <c r="AZ7" t="s">
        <v>4602</v>
      </c>
      <c r="BA7">
        <v>0</v>
      </c>
      <c r="BC7" t="s">
        <v>320</v>
      </c>
      <c r="BF7" t="s">
        <v>1329</v>
      </c>
    </row>
    <row r="8" spans="1:58" x14ac:dyDescent="0.35">
      <c r="A8" t="s">
        <v>826</v>
      </c>
      <c r="B8">
        <v>10000</v>
      </c>
      <c r="C8">
        <v>30000</v>
      </c>
      <c r="D8" s="2">
        <v>45755</v>
      </c>
      <c r="E8" t="s">
        <v>59</v>
      </c>
      <c r="F8" t="s">
        <v>827</v>
      </c>
      <c r="G8" t="s">
        <v>828</v>
      </c>
      <c r="I8">
        <v>2</v>
      </c>
      <c r="J8" t="s">
        <v>183</v>
      </c>
      <c r="K8">
        <v>62</v>
      </c>
      <c r="L8" t="s">
        <v>1377</v>
      </c>
      <c r="M8" s="3">
        <v>35000</v>
      </c>
      <c r="P8" s="2">
        <v>45752</v>
      </c>
      <c r="R8">
        <v>1</v>
      </c>
      <c r="S8" s="3">
        <v>35000</v>
      </c>
      <c r="T8" t="s">
        <v>65</v>
      </c>
      <c r="U8" t="s">
        <v>831</v>
      </c>
      <c r="V8">
        <v>0</v>
      </c>
      <c r="W8" s="3">
        <v>35000</v>
      </c>
      <c r="X8">
        <v>0</v>
      </c>
      <c r="Y8">
        <v>0</v>
      </c>
      <c r="Z8">
        <v>0</v>
      </c>
      <c r="AA8">
        <v>0</v>
      </c>
      <c r="AD8">
        <v>0</v>
      </c>
      <c r="AM8" t="s">
        <v>832</v>
      </c>
      <c r="AN8" t="s">
        <v>833</v>
      </c>
      <c r="AP8">
        <v>0</v>
      </c>
      <c r="AQ8">
        <v>0</v>
      </c>
      <c r="AR8">
        <v>0</v>
      </c>
      <c r="AS8">
        <v>0</v>
      </c>
      <c r="AT8">
        <v>0</v>
      </c>
      <c r="AU8">
        <v>0</v>
      </c>
      <c r="AY8" t="s">
        <v>63</v>
      </c>
      <c r="AZ8" t="s">
        <v>4502</v>
      </c>
      <c r="BA8">
        <v>0</v>
      </c>
      <c r="BC8" t="s">
        <v>833</v>
      </c>
      <c r="BF8" t="s">
        <v>834</v>
      </c>
    </row>
    <row r="9" spans="1:58" x14ac:dyDescent="0.35">
      <c r="A9" t="s">
        <v>1167</v>
      </c>
      <c r="B9">
        <v>20000</v>
      </c>
      <c r="C9">
        <v>30000</v>
      </c>
      <c r="D9" s="2">
        <v>45758</v>
      </c>
      <c r="E9" t="s">
        <v>59</v>
      </c>
      <c r="F9" t="s">
        <v>1168</v>
      </c>
      <c r="G9" t="s">
        <v>1169</v>
      </c>
      <c r="I9">
        <v>1</v>
      </c>
      <c r="J9" t="s">
        <v>183</v>
      </c>
      <c r="K9" t="s">
        <v>70</v>
      </c>
      <c r="L9" t="s">
        <v>71</v>
      </c>
      <c r="M9" s="3">
        <v>45000</v>
      </c>
      <c r="P9" s="2">
        <v>45752</v>
      </c>
      <c r="R9">
        <v>8</v>
      </c>
      <c r="S9" s="3">
        <v>360000</v>
      </c>
      <c r="T9" t="s">
        <v>65</v>
      </c>
      <c r="U9" t="s">
        <v>66</v>
      </c>
      <c r="V9">
        <v>0</v>
      </c>
      <c r="W9" s="3">
        <v>360000</v>
      </c>
      <c r="X9">
        <v>0</v>
      </c>
      <c r="Y9">
        <v>0</v>
      </c>
      <c r="Z9">
        <v>0</v>
      </c>
      <c r="AA9">
        <v>0</v>
      </c>
      <c r="AD9">
        <v>0</v>
      </c>
      <c r="AM9" t="s">
        <v>67</v>
      </c>
      <c r="AN9" t="s">
        <v>68</v>
      </c>
      <c r="AP9">
        <v>0</v>
      </c>
      <c r="AQ9">
        <v>0</v>
      </c>
      <c r="AR9">
        <v>0</v>
      </c>
      <c r="AS9">
        <v>0</v>
      </c>
      <c r="AT9">
        <v>0</v>
      </c>
      <c r="AU9">
        <v>0</v>
      </c>
      <c r="AY9" t="s">
        <v>63</v>
      </c>
      <c r="AZ9" t="s">
        <v>4566</v>
      </c>
      <c r="BA9">
        <v>0</v>
      </c>
      <c r="BC9" t="s">
        <v>68</v>
      </c>
      <c r="BF9" t="s">
        <v>1170</v>
      </c>
    </row>
    <row r="10" spans="1:58" x14ac:dyDescent="0.35">
      <c r="A10" t="s">
        <v>1378</v>
      </c>
      <c r="B10">
        <v>10000</v>
      </c>
      <c r="C10">
        <v>20000</v>
      </c>
      <c r="D10" s="2">
        <v>45754</v>
      </c>
      <c r="E10" t="s">
        <v>59</v>
      </c>
      <c r="F10" t="s">
        <v>1379</v>
      </c>
      <c r="G10" t="s">
        <v>1174</v>
      </c>
      <c r="I10">
        <v>2</v>
      </c>
      <c r="J10" t="s">
        <v>183</v>
      </c>
      <c r="K10">
        <v>60</v>
      </c>
      <c r="L10" t="s">
        <v>222</v>
      </c>
      <c r="M10" s="3">
        <v>4500</v>
      </c>
      <c r="P10" s="2">
        <v>45752</v>
      </c>
      <c r="R10">
        <v>1</v>
      </c>
      <c r="S10" s="3">
        <v>4500</v>
      </c>
      <c r="T10" t="s">
        <v>65</v>
      </c>
      <c r="U10" t="s">
        <v>1175</v>
      </c>
      <c r="V10">
        <v>0</v>
      </c>
      <c r="W10" s="3">
        <v>3000</v>
      </c>
      <c r="X10" s="3">
        <v>1500</v>
      </c>
      <c r="Y10">
        <v>0</v>
      </c>
      <c r="Z10">
        <v>0</v>
      </c>
      <c r="AA10">
        <v>0</v>
      </c>
      <c r="AD10">
        <v>0</v>
      </c>
      <c r="AM10" t="s">
        <v>1176</v>
      </c>
      <c r="AN10" t="s">
        <v>465</v>
      </c>
      <c r="AP10">
        <v>0</v>
      </c>
      <c r="AQ10">
        <v>0</v>
      </c>
      <c r="AR10">
        <v>0</v>
      </c>
      <c r="AS10">
        <v>0</v>
      </c>
      <c r="AT10">
        <v>0</v>
      </c>
      <c r="AU10">
        <v>0</v>
      </c>
      <c r="AY10" t="s">
        <v>63</v>
      </c>
      <c r="AZ10" t="s">
        <v>4603</v>
      </c>
      <c r="BA10">
        <v>0</v>
      </c>
      <c r="BC10" t="s">
        <v>465</v>
      </c>
      <c r="BF10" t="s">
        <v>1380</v>
      </c>
    </row>
    <row r="11" spans="1:58" x14ac:dyDescent="0.35">
      <c r="A11" t="s">
        <v>1532</v>
      </c>
      <c r="B11">
        <v>10000</v>
      </c>
      <c r="C11">
        <v>10000</v>
      </c>
      <c r="D11" s="2">
        <v>45754</v>
      </c>
      <c r="E11" t="s">
        <v>59</v>
      </c>
      <c r="F11" t="s">
        <v>1441</v>
      </c>
      <c r="G11" t="s">
        <v>1338</v>
      </c>
      <c r="I11">
        <v>1</v>
      </c>
      <c r="J11" t="s">
        <v>183</v>
      </c>
      <c r="K11">
        <v>46</v>
      </c>
      <c r="L11" t="s">
        <v>231</v>
      </c>
      <c r="M11" s="3">
        <v>1000</v>
      </c>
      <c r="P11" s="2">
        <v>45752</v>
      </c>
      <c r="R11">
        <v>1</v>
      </c>
      <c r="S11" s="3">
        <v>1000</v>
      </c>
      <c r="T11" t="s">
        <v>65</v>
      </c>
      <c r="U11" t="s">
        <v>1533</v>
      </c>
      <c r="V11">
        <v>0</v>
      </c>
      <c r="W11" s="3">
        <v>1000</v>
      </c>
      <c r="X11">
        <v>0</v>
      </c>
      <c r="Y11">
        <v>0</v>
      </c>
      <c r="Z11">
        <v>0</v>
      </c>
      <c r="AA11">
        <v>0</v>
      </c>
      <c r="AD11">
        <v>0</v>
      </c>
      <c r="AM11" t="s">
        <v>1534</v>
      </c>
      <c r="AN11" t="s">
        <v>465</v>
      </c>
      <c r="AP11">
        <v>0</v>
      </c>
      <c r="AQ11">
        <v>0</v>
      </c>
      <c r="AR11">
        <v>0</v>
      </c>
      <c r="AS11">
        <v>0</v>
      </c>
      <c r="AT11">
        <v>0</v>
      </c>
      <c r="AU11">
        <v>0</v>
      </c>
      <c r="AY11" t="s">
        <v>63</v>
      </c>
      <c r="AZ11" t="s">
        <v>1535</v>
      </c>
      <c r="BA11">
        <v>0</v>
      </c>
      <c r="BC11" t="s">
        <v>465</v>
      </c>
      <c r="BF11" t="s">
        <v>1387</v>
      </c>
    </row>
    <row r="12" spans="1:58" x14ac:dyDescent="0.35">
      <c r="A12" t="s">
        <v>1381</v>
      </c>
      <c r="B12">
        <v>10000</v>
      </c>
      <c r="C12">
        <v>10000</v>
      </c>
      <c r="D12" s="2">
        <v>45754</v>
      </c>
      <c r="E12" t="s">
        <v>116</v>
      </c>
      <c r="F12" t="s">
        <v>1382</v>
      </c>
      <c r="G12" t="s">
        <v>1383</v>
      </c>
      <c r="I12">
        <v>1</v>
      </c>
      <c r="J12" t="s">
        <v>183</v>
      </c>
      <c r="K12">
        <v>46</v>
      </c>
      <c r="L12" t="s">
        <v>231</v>
      </c>
      <c r="M12" s="3">
        <v>3000</v>
      </c>
      <c r="P12" s="2">
        <v>45752</v>
      </c>
      <c r="R12">
        <v>1</v>
      </c>
      <c r="S12" s="3">
        <v>3000</v>
      </c>
      <c r="T12" t="s">
        <v>65</v>
      </c>
      <c r="U12" t="s">
        <v>1385</v>
      </c>
      <c r="V12">
        <v>0</v>
      </c>
      <c r="W12" s="3">
        <v>3000</v>
      </c>
      <c r="X12">
        <v>0</v>
      </c>
      <c r="Y12">
        <v>0</v>
      </c>
      <c r="Z12">
        <v>0</v>
      </c>
      <c r="AA12">
        <v>0</v>
      </c>
      <c r="AD12">
        <v>0</v>
      </c>
      <c r="AM12" t="s">
        <v>1386</v>
      </c>
      <c r="AN12" t="s">
        <v>465</v>
      </c>
      <c r="AP12">
        <v>0</v>
      </c>
      <c r="AQ12">
        <v>0</v>
      </c>
      <c r="AR12">
        <v>0</v>
      </c>
      <c r="AS12">
        <v>0</v>
      </c>
      <c r="AT12">
        <v>0</v>
      </c>
      <c r="AU12">
        <v>0</v>
      </c>
      <c r="AY12" t="s">
        <v>63</v>
      </c>
      <c r="AZ12" t="s">
        <v>4604</v>
      </c>
      <c r="BA12">
        <v>0</v>
      </c>
      <c r="BC12" t="s">
        <v>465</v>
      </c>
      <c r="BF12" t="s">
        <v>1387</v>
      </c>
    </row>
    <row r="13" spans="1:58" x14ac:dyDescent="0.35">
      <c r="A13" t="s">
        <v>458</v>
      </c>
      <c r="B13">
        <v>10000</v>
      </c>
      <c r="C13">
        <v>20000</v>
      </c>
      <c r="D13" s="2">
        <v>45754</v>
      </c>
      <c r="E13" t="s">
        <v>59</v>
      </c>
      <c r="F13" t="s">
        <v>459</v>
      </c>
      <c r="G13" t="s">
        <v>460</v>
      </c>
      <c r="I13">
        <v>1</v>
      </c>
      <c r="J13" t="s">
        <v>183</v>
      </c>
      <c r="K13">
        <v>12</v>
      </c>
      <c r="L13" t="s">
        <v>516</v>
      </c>
      <c r="M13" s="3">
        <v>3000</v>
      </c>
      <c r="P13" s="2">
        <v>45752</v>
      </c>
      <c r="R13">
        <v>1</v>
      </c>
      <c r="S13" s="3">
        <v>3000</v>
      </c>
      <c r="T13" t="s">
        <v>65</v>
      </c>
      <c r="U13" t="s">
        <v>463</v>
      </c>
      <c r="V13">
        <v>0</v>
      </c>
      <c r="W13" s="3">
        <v>3000</v>
      </c>
      <c r="X13">
        <v>0</v>
      </c>
      <c r="Y13">
        <v>0</v>
      </c>
      <c r="Z13">
        <v>0</v>
      </c>
      <c r="AA13">
        <v>0</v>
      </c>
      <c r="AD13">
        <v>0</v>
      </c>
      <c r="AM13" t="s">
        <v>464</v>
      </c>
      <c r="AN13" t="s">
        <v>465</v>
      </c>
      <c r="AP13">
        <v>0</v>
      </c>
      <c r="AQ13">
        <v>0</v>
      </c>
      <c r="AR13">
        <v>0</v>
      </c>
      <c r="AS13">
        <v>0</v>
      </c>
      <c r="AT13">
        <v>0</v>
      </c>
      <c r="AU13">
        <v>0</v>
      </c>
      <c r="AY13" t="s">
        <v>63</v>
      </c>
      <c r="AZ13" t="s">
        <v>4466</v>
      </c>
      <c r="BA13">
        <v>0</v>
      </c>
      <c r="BC13" t="s">
        <v>465</v>
      </c>
      <c r="BF13" t="s">
        <v>466</v>
      </c>
    </row>
    <row r="14" spans="1:58" x14ac:dyDescent="0.35">
      <c r="A14" t="s">
        <v>1388</v>
      </c>
      <c r="B14">
        <v>10000</v>
      </c>
      <c r="C14">
        <v>50000</v>
      </c>
      <c r="D14" s="2">
        <v>45754</v>
      </c>
      <c r="E14" t="s">
        <v>59</v>
      </c>
      <c r="F14" t="s">
        <v>1389</v>
      </c>
      <c r="G14" t="s">
        <v>1390</v>
      </c>
      <c r="I14">
        <v>3</v>
      </c>
      <c r="J14" t="s">
        <v>183</v>
      </c>
      <c r="K14">
        <v>91</v>
      </c>
      <c r="L14" t="s">
        <v>613</v>
      </c>
      <c r="M14" s="3">
        <v>66667</v>
      </c>
      <c r="P14" s="2">
        <v>45752</v>
      </c>
      <c r="R14">
        <v>3</v>
      </c>
      <c r="S14" s="3">
        <v>200001</v>
      </c>
      <c r="T14" t="s">
        <v>65</v>
      </c>
      <c r="U14" t="s">
        <v>1391</v>
      </c>
      <c r="V14">
        <v>0</v>
      </c>
      <c r="W14" s="3">
        <v>185000</v>
      </c>
      <c r="X14" s="3">
        <v>15001</v>
      </c>
      <c r="Y14">
        <v>0</v>
      </c>
      <c r="Z14">
        <v>0</v>
      </c>
      <c r="AA14">
        <v>0</v>
      </c>
      <c r="AD14">
        <v>0</v>
      </c>
      <c r="AM14" t="s">
        <v>1392</v>
      </c>
      <c r="AN14" t="s">
        <v>108</v>
      </c>
      <c r="AP14">
        <v>0</v>
      </c>
      <c r="AQ14">
        <v>0</v>
      </c>
      <c r="AR14">
        <v>0</v>
      </c>
      <c r="AS14">
        <v>0</v>
      </c>
      <c r="AT14">
        <v>0</v>
      </c>
      <c r="AU14">
        <v>0</v>
      </c>
      <c r="AY14" t="s">
        <v>63</v>
      </c>
      <c r="AZ14" t="s">
        <v>4605</v>
      </c>
      <c r="BA14">
        <v>0</v>
      </c>
      <c r="BC14" t="s">
        <v>108</v>
      </c>
      <c r="BF14" t="s">
        <v>1393</v>
      </c>
    </row>
    <row r="15" spans="1:58" x14ac:dyDescent="0.35">
      <c r="A15" t="s">
        <v>1394</v>
      </c>
      <c r="B15">
        <v>10000</v>
      </c>
      <c r="C15">
        <v>10000</v>
      </c>
      <c r="D15" s="2">
        <v>45754</v>
      </c>
      <c r="E15" t="s">
        <v>59</v>
      </c>
      <c r="F15" t="s">
        <v>1395</v>
      </c>
      <c r="G15" t="s">
        <v>858</v>
      </c>
      <c r="I15">
        <v>1</v>
      </c>
      <c r="J15" t="s">
        <v>183</v>
      </c>
      <c r="K15">
        <v>94</v>
      </c>
      <c r="L15" t="s">
        <v>81</v>
      </c>
      <c r="M15">
        <v>167</v>
      </c>
      <c r="P15" s="2">
        <v>45752</v>
      </c>
      <c r="R15">
        <v>6</v>
      </c>
      <c r="S15" s="3">
        <v>1002</v>
      </c>
      <c r="T15" t="s">
        <v>65</v>
      </c>
      <c r="U15" t="s">
        <v>1396</v>
      </c>
      <c r="V15">
        <v>0</v>
      </c>
      <c r="W15" s="3">
        <v>1000</v>
      </c>
      <c r="X15">
        <v>2</v>
      </c>
      <c r="Y15">
        <v>0</v>
      </c>
      <c r="Z15">
        <v>0</v>
      </c>
      <c r="AA15">
        <v>0</v>
      </c>
      <c r="AD15">
        <v>0</v>
      </c>
      <c r="AM15" t="s">
        <v>1397</v>
      </c>
      <c r="AN15" t="s">
        <v>244</v>
      </c>
      <c r="AP15">
        <v>0</v>
      </c>
      <c r="AQ15">
        <v>0</v>
      </c>
      <c r="AR15">
        <v>0</v>
      </c>
      <c r="AS15">
        <v>0</v>
      </c>
      <c r="AT15">
        <v>0</v>
      </c>
      <c r="AU15">
        <v>0</v>
      </c>
      <c r="AY15" t="s">
        <v>63</v>
      </c>
      <c r="AZ15" t="s">
        <v>4606</v>
      </c>
      <c r="BA15">
        <v>0</v>
      </c>
      <c r="BC15" t="s">
        <v>244</v>
      </c>
      <c r="BF15" t="s">
        <v>246</v>
      </c>
    </row>
    <row r="16" spans="1:58" x14ac:dyDescent="0.35">
      <c r="A16" t="s">
        <v>1398</v>
      </c>
      <c r="B16">
        <v>10000</v>
      </c>
      <c r="C16">
        <v>10000</v>
      </c>
      <c r="D16" s="2">
        <v>45754</v>
      </c>
      <c r="E16" t="s">
        <v>116</v>
      </c>
      <c r="F16" t="s">
        <v>1399</v>
      </c>
      <c r="G16" t="s">
        <v>1400</v>
      </c>
      <c r="I16">
        <v>1</v>
      </c>
      <c r="J16" t="s">
        <v>183</v>
      </c>
      <c r="K16">
        <v>94</v>
      </c>
      <c r="L16" t="s">
        <v>81</v>
      </c>
      <c r="M16">
        <v>500</v>
      </c>
      <c r="P16" s="2">
        <v>45752</v>
      </c>
      <c r="R16">
        <v>4</v>
      </c>
      <c r="S16" s="3">
        <v>2000</v>
      </c>
      <c r="T16" t="s">
        <v>65</v>
      </c>
      <c r="U16" t="s">
        <v>1402</v>
      </c>
      <c r="V16">
        <v>0</v>
      </c>
      <c r="W16" s="3">
        <v>2000</v>
      </c>
      <c r="X16">
        <v>0</v>
      </c>
      <c r="Y16">
        <v>0</v>
      </c>
      <c r="Z16">
        <v>0</v>
      </c>
      <c r="AA16">
        <v>0</v>
      </c>
      <c r="AD16">
        <v>0</v>
      </c>
      <c r="AM16" t="s">
        <v>1403</v>
      </c>
      <c r="AN16" t="s">
        <v>244</v>
      </c>
      <c r="AP16">
        <v>0</v>
      </c>
      <c r="AQ16">
        <v>0</v>
      </c>
      <c r="AR16">
        <v>0</v>
      </c>
      <c r="AS16">
        <v>0</v>
      </c>
      <c r="AT16">
        <v>0</v>
      </c>
      <c r="AU16">
        <v>0</v>
      </c>
      <c r="AY16" t="s">
        <v>63</v>
      </c>
      <c r="AZ16" t="s">
        <v>4607</v>
      </c>
      <c r="BA16">
        <v>0</v>
      </c>
      <c r="BC16" t="s">
        <v>244</v>
      </c>
      <c r="BF16" t="s">
        <v>246</v>
      </c>
    </row>
    <row r="17" spans="1:58" x14ac:dyDescent="0.35">
      <c r="A17" t="s">
        <v>1404</v>
      </c>
      <c r="B17">
        <v>10000</v>
      </c>
      <c r="C17">
        <v>10000</v>
      </c>
      <c r="D17" s="2">
        <v>45754</v>
      </c>
      <c r="E17" t="s">
        <v>59</v>
      </c>
      <c r="F17" t="s">
        <v>1405</v>
      </c>
      <c r="G17" t="s">
        <v>1400</v>
      </c>
      <c r="I17">
        <v>1</v>
      </c>
      <c r="J17" t="s">
        <v>183</v>
      </c>
      <c r="K17">
        <v>94</v>
      </c>
      <c r="L17" t="s">
        <v>81</v>
      </c>
      <c r="M17">
        <v>500</v>
      </c>
      <c r="P17" s="2">
        <v>45752</v>
      </c>
      <c r="R17">
        <v>4</v>
      </c>
      <c r="S17" s="3">
        <v>2000</v>
      </c>
      <c r="T17" t="s">
        <v>65</v>
      </c>
      <c r="U17" t="s">
        <v>1406</v>
      </c>
      <c r="V17">
        <v>0</v>
      </c>
      <c r="W17" s="3">
        <v>1000</v>
      </c>
      <c r="X17" s="3">
        <v>1000</v>
      </c>
      <c r="Y17">
        <v>0</v>
      </c>
      <c r="Z17">
        <v>0</v>
      </c>
      <c r="AA17">
        <v>0</v>
      </c>
      <c r="AD17">
        <v>0</v>
      </c>
      <c r="AM17" t="s">
        <v>1407</v>
      </c>
      <c r="AN17" t="s">
        <v>244</v>
      </c>
      <c r="AP17">
        <v>0</v>
      </c>
      <c r="AQ17">
        <v>0</v>
      </c>
      <c r="AR17">
        <v>0</v>
      </c>
      <c r="AS17">
        <v>0</v>
      </c>
      <c r="AT17">
        <v>0</v>
      </c>
      <c r="AU17">
        <v>0</v>
      </c>
      <c r="AY17" t="s">
        <v>63</v>
      </c>
      <c r="AZ17" t="s">
        <v>4608</v>
      </c>
      <c r="BA17">
        <v>0</v>
      </c>
      <c r="BC17" t="s">
        <v>244</v>
      </c>
      <c r="BF17" t="s">
        <v>246</v>
      </c>
    </row>
    <row r="18" spans="1:58" x14ac:dyDescent="0.35">
      <c r="A18" t="s">
        <v>1408</v>
      </c>
      <c r="B18">
        <v>10000</v>
      </c>
      <c r="C18">
        <v>10000</v>
      </c>
      <c r="D18" s="2">
        <v>45754</v>
      </c>
      <c r="E18" t="s">
        <v>59</v>
      </c>
      <c r="F18" t="s">
        <v>1405</v>
      </c>
      <c r="G18" t="s">
        <v>1409</v>
      </c>
      <c r="I18">
        <v>1</v>
      </c>
      <c r="J18" t="s">
        <v>183</v>
      </c>
      <c r="K18">
        <v>94</v>
      </c>
      <c r="L18" t="s">
        <v>81</v>
      </c>
      <c r="M18">
        <v>500</v>
      </c>
      <c r="P18" s="2">
        <v>45752</v>
      </c>
      <c r="R18">
        <v>4</v>
      </c>
      <c r="S18" s="3">
        <v>2000</v>
      </c>
      <c r="T18" t="s">
        <v>65</v>
      </c>
      <c r="U18" t="s">
        <v>1410</v>
      </c>
      <c r="V18">
        <v>0</v>
      </c>
      <c r="W18" s="3">
        <v>2000</v>
      </c>
      <c r="X18">
        <v>0</v>
      </c>
      <c r="Y18">
        <v>0</v>
      </c>
      <c r="Z18">
        <v>0</v>
      </c>
      <c r="AA18">
        <v>0</v>
      </c>
      <c r="AD18">
        <v>0</v>
      </c>
      <c r="AM18" t="s">
        <v>1411</v>
      </c>
      <c r="AN18" t="s">
        <v>244</v>
      </c>
      <c r="AP18">
        <v>0</v>
      </c>
      <c r="AQ18">
        <v>0</v>
      </c>
      <c r="AR18">
        <v>0</v>
      </c>
      <c r="AS18">
        <v>0</v>
      </c>
      <c r="AT18">
        <v>0</v>
      </c>
      <c r="AU18">
        <v>0</v>
      </c>
      <c r="AY18" t="s">
        <v>63</v>
      </c>
      <c r="AZ18" t="s">
        <v>4609</v>
      </c>
      <c r="BA18">
        <v>0</v>
      </c>
      <c r="BC18" t="s">
        <v>244</v>
      </c>
      <c r="BF18" t="s">
        <v>246</v>
      </c>
    </row>
    <row r="19" spans="1:58" x14ac:dyDescent="0.35">
      <c r="A19" t="s">
        <v>1412</v>
      </c>
      <c r="B19">
        <v>10000</v>
      </c>
      <c r="C19">
        <v>10000</v>
      </c>
      <c r="D19" s="2">
        <v>45754</v>
      </c>
      <c r="E19" t="s">
        <v>59</v>
      </c>
      <c r="F19" t="s">
        <v>1405</v>
      </c>
      <c r="G19" t="s">
        <v>1409</v>
      </c>
      <c r="I19">
        <v>1</v>
      </c>
      <c r="J19" t="s">
        <v>183</v>
      </c>
      <c r="K19">
        <v>94</v>
      </c>
      <c r="L19" t="s">
        <v>81</v>
      </c>
      <c r="M19">
        <v>500</v>
      </c>
      <c r="P19" s="2">
        <v>45752</v>
      </c>
      <c r="R19">
        <v>4</v>
      </c>
      <c r="S19" s="3">
        <v>2000</v>
      </c>
      <c r="T19" t="s">
        <v>65</v>
      </c>
      <c r="U19" t="s">
        <v>1413</v>
      </c>
      <c r="V19">
        <v>0</v>
      </c>
      <c r="W19" s="3">
        <v>2000</v>
      </c>
      <c r="X19">
        <v>0</v>
      </c>
      <c r="Y19">
        <v>0</v>
      </c>
      <c r="Z19">
        <v>0</v>
      </c>
      <c r="AA19">
        <v>0</v>
      </c>
      <c r="AD19">
        <v>0</v>
      </c>
      <c r="AM19" t="s">
        <v>1414</v>
      </c>
      <c r="AN19" t="s">
        <v>244</v>
      </c>
      <c r="AP19">
        <v>0</v>
      </c>
      <c r="AQ19">
        <v>0</v>
      </c>
      <c r="AR19">
        <v>0</v>
      </c>
      <c r="AS19">
        <v>0</v>
      </c>
      <c r="AT19">
        <v>0</v>
      </c>
      <c r="AU19">
        <v>0</v>
      </c>
      <c r="AY19" t="s">
        <v>63</v>
      </c>
      <c r="AZ19" t="s">
        <v>4610</v>
      </c>
      <c r="BA19">
        <v>0</v>
      </c>
      <c r="BC19" t="s">
        <v>244</v>
      </c>
      <c r="BF19" t="s">
        <v>246</v>
      </c>
    </row>
    <row r="20" spans="1:58" x14ac:dyDescent="0.35">
      <c r="A20" t="s">
        <v>1415</v>
      </c>
      <c r="B20">
        <v>10000</v>
      </c>
      <c r="C20">
        <v>10000</v>
      </c>
      <c r="D20" s="2">
        <v>45756</v>
      </c>
      <c r="E20" t="s">
        <v>59</v>
      </c>
      <c r="F20" t="s">
        <v>1416</v>
      </c>
      <c r="G20" t="s">
        <v>842</v>
      </c>
      <c r="I20">
        <v>1</v>
      </c>
      <c r="J20" t="s">
        <v>183</v>
      </c>
      <c r="K20" t="s">
        <v>152</v>
      </c>
      <c r="L20" t="s">
        <v>153</v>
      </c>
      <c r="M20" s="3">
        <v>36000</v>
      </c>
      <c r="P20" s="2">
        <v>45752</v>
      </c>
      <c r="R20">
        <v>12</v>
      </c>
      <c r="S20" s="3">
        <v>432000</v>
      </c>
      <c r="T20" t="s">
        <v>65</v>
      </c>
      <c r="U20">
        <v>80256220001</v>
      </c>
      <c r="V20">
        <v>0</v>
      </c>
      <c r="W20" s="3">
        <v>432000</v>
      </c>
      <c r="X20">
        <v>0</v>
      </c>
      <c r="Y20">
        <v>0</v>
      </c>
      <c r="Z20">
        <v>0</v>
      </c>
      <c r="AA20">
        <v>0</v>
      </c>
      <c r="AD20">
        <v>0</v>
      </c>
      <c r="AM20">
        <v>8025622</v>
      </c>
      <c r="AN20" t="s">
        <v>162</v>
      </c>
      <c r="AP20">
        <v>0</v>
      </c>
      <c r="AQ20">
        <v>0</v>
      </c>
      <c r="AR20">
        <v>0</v>
      </c>
      <c r="AS20">
        <v>0</v>
      </c>
      <c r="AT20">
        <v>0</v>
      </c>
      <c r="AU20">
        <v>0</v>
      </c>
      <c r="AY20" t="s">
        <v>63</v>
      </c>
      <c r="AZ20" t="s">
        <v>4611</v>
      </c>
      <c r="BA20">
        <v>0</v>
      </c>
      <c r="BC20" t="s">
        <v>162</v>
      </c>
      <c r="BF20" t="s">
        <v>1417</v>
      </c>
    </row>
    <row r="21" spans="1:58" x14ac:dyDescent="0.35">
      <c r="A21" t="s">
        <v>1418</v>
      </c>
      <c r="B21">
        <v>10000</v>
      </c>
      <c r="C21">
        <v>10000</v>
      </c>
      <c r="D21" s="2">
        <v>45755</v>
      </c>
      <c r="E21" t="s">
        <v>59</v>
      </c>
      <c r="F21" t="s">
        <v>1419</v>
      </c>
      <c r="G21" t="s">
        <v>1420</v>
      </c>
      <c r="I21">
        <v>1</v>
      </c>
      <c r="J21" t="s">
        <v>183</v>
      </c>
      <c r="K21">
        <v>102</v>
      </c>
      <c r="L21" t="s">
        <v>664</v>
      </c>
      <c r="M21" s="3">
        <v>27000</v>
      </c>
      <c r="P21" s="2">
        <v>45752</v>
      </c>
      <c r="R21">
        <v>2</v>
      </c>
      <c r="S21" s="3">
        <v>54000</v>
      </c>
      <c r="T21" t="s">
        <v>65</v>
      </c>
      <c r="U21" t="s">
        <v>823</v>
      </c>
      <c r="V21">
        <v>0</v>
      </c>
      <c r="W21" s="3">
        <v>54000</v>
      </c>
      <c r="X21">
        <v>0</v>
      </c>
      <c r="Y21">
        <v>0</v>
      </c>
      <c r="Z21">
        <v>0</v>
      </c>
      <c r="AA21">
        <v>0</v>
      </c>
      <c r="AD21">
        <v>0</v>
      </c>
      <c r="AM21" t="s">
        <v>824</v>
      </c>
      <c r="AN21" t="s">
        <v>203</v>
      </c>
      <c r="AP21">
        <v>0</v>
      </c>
      <c r="AQ21">
        <v>0</v>
      </c>
      <c r="AR21">
        <v>0</v>
      </c>
      <c r="AS21">
        <v>0</v>
      </c>
      <c r="AT21">
        <v>0</v>
      </c>
      <c r="AU21">
        <v>0</v>
      </c>
      <c r="AY21" t="s">
        <v>63</v>
      </c>
      <c r="AZ21" t="s">
        <v>4612</v>
      </c>
      <c r="BA21">
        <v>0</v>
      </c>
      <c r="BC21" t="s">
        <v>203</v>
      </c>
      <c r="BF21" t="s">
        <v>1421</v>
      </c>
    </row>
    <row r="22" spans="1:58" x14ac:dyDescent="0.35">
      <c r="A22" t="s">
        <v>475</v>
      </c>
      <c r="B22">
        <v>10000</v>
      </c>
      <c r="C22">
        <v>30000</v>
      </c>
      <c r="D22" s="2">
        <v>45754</v>
      </c>
      <c r="E22" t="s">
        <v>59</v>
      </c>
      <c r="F22" t="s">
        <v>476</v>
      </c>
      <c r="G22">
        <v>10620258046</v>
      </c>
      <c r="I22">
        <v>3</v>
      </c>
      <c r="J22" t="s">
        <v>183</v>
      </c>
      <c r="K22">
        <v>85</v>
      </c>
      <c r="L22" t="s">
        <v>940</v>
      </c>
      <c r="M22" s="3">
        <v>10000</v>
      </c>
      <c r="P22" s="2">
        <v>45752</v>
      </c>
      <c r="R22">
        <v>11</v>
      </c>
      <c r="S22" s="3">
        <v>110000</v>
      </c>
      <c r="T22" t="s">
        <v>65</v>
      </c>
      <c r="U22" t="s">
        <v>478</v>
      </c>
      <c r="V22">
        <v>0</v>
      </c>
      <c r="W22" s="3">
        <v>100000</v>
      </c>
      <c r="X22" s="3">
        <v>10000</v>
      </c>
      <c r="Y22">
        <v>0</v>
      </c>
      <c r="Z22">
        <v>0</v>
      </c>
      <c r="AA22">
        <v>0</v>
      </c>
      <c r="AD22">
        <v>0</v>
      </c>
      <c r="AM22" t="s">
        <v>479</v>
      </c>
      <c r="AN22" t="s">
        <v>108</v>
      </c>
      <c r="AP22">
        <v>0</v>
      </c>
      <c r="AQ22">
        <v>0</v>
      </c>
      <c r="AR22">
        <v>0</v>
      </c>
      <c r="AS22">
        <v>0</v>
      </c>
      <c r="AT22">
        <v>0</v>
      </c>
      <c r="AU22">
        <v>0</v>
      </c>
      <c r="AY22" t="s">
        <v>63</v>
      </c>
      <c r="AZ22" t="s">
        <v>4468</v>
      </c>
      <c r="BA22">
        <v>0</v>
      </c>
      <c r="BC22" t="s">
        <v>108</v>
      </c>
      <c r="BF22" t="s">
        <v>480</v>
      </c>
    </row>
    <row r="23" spans="1:58" x14ac:dyDescent="0.35">
      <c r="A23" t="s">
        <v>481</v>
      </c>
      <c r="B23">
        <v>10000</v>
      </c>
      <c r="C23">
        <v>30000</v>
      </c>
      <c r="D23" s="2">
        <v>45754</v>
      </c>
      <c r="E23" t="s">
        <v>59</v>
      </c>
      <c r="F23" t="s">
        <v>482</v>
      </c>
      <c r="G23">
        <v>10620258046</v>
      </c>
      <c r="I23">
        <v>3</v>
      </c>
      <c r="J23" t="s">
        <v>183</v>
      </c>
      <c r="K23">
        <v>85</v>
      </c>
      <c r="L23" t="s">
        <v>940</v>
      </c>
      <c r="M23" s="3">
        <v>10000</v>
      </c>
      <c r="P23" s="2">
        <v>45752</v>
      </c>
      <c r="R23">
        <v>11</v>
      </c>
      <c r="S23" s="3">
        <v>110000</v>
      </c>
      <c r="T23" t="s">
        <v>65</v>
      </c>
      <c r="U23" t="s">
        <v>483</v>
      </c>
      <c r="V23">
        <v>0</v>
      </c>
      <c r="W23" s="3">
        <v>100000</v>
      </c>
      <c r="X23" s="3">
        <v>10000</v>
      </c>
      <c r="Y23">
        <v>0</v>
      </c>
      <c r="Z23">
        <v>0</v>
      </c>
      <c r="AA23">
        <v>0</v>
      </c>
      <c r="AD23">
        <v>0</v>
      </c>
      <c r="AM23" t="s">
        <v>484</v>
      </c>
      <c r="AN23" t="s">
        <v>108</v>
      </c>
      <c r="AP23">
        <v>0</v>
      </c>
      <c r="AQ23">
        <v>0</v>
      </c>
      <c r="AR23">
        <v>0</v>
      </c>
      <c r="AS23">
        <v>0</v>
      </c>
      <c r="AT23">
        <v>0</v>
      </c>
      <c r="AU23">
        <v>0</v>
      </c>
      <c r="AY23" t="s">
        <v>63</v>
      </c>
      <c r="AZ23" t="s">
        <v>4469</v>
      </c>
      <c r="BA23">
        <v>0</v>
      </c>
      <c r="BC23" t="s">
        <v>108</v>
      </c>
      <c r="BF23" t="s">
        <v>485</v>
      </c>
    </row>
    <row r="24" spans="1:58" x14ac:dyDescent="0.35">
      <c r="A24" t="s">
        <v>845</v>
      </c>
      <c r="B24">
        <v>10000</v>
      </c>
      <c r="C24">
        <v>30000</v>
      </c>
      <c r="D24" s="2">
        <v>45754</v>
      </c>
      <c r="E24" t="s">
        <v>59</v>
      </c>
      <c r="F24" t="s">
        <v>846</v>
      </c>
      <c r="G24">
        <v>10620258037</v>
      </c>
      <c r="I24">
        <v>3</v>
      </c>
      <c r="J24" t="s">
        <v>183</v>
      </c>
      <c r="K24">
        <v>85</v>
      </c>
      <c r="L24" t="s">
        <v>940</v>
      </c>
      <c r="M24" s="3">
        <v>8000</v>
      </c>
      <c r="P24" s="2">
        <v>45752</v>
      </c>
      <c r="R24">
        <v>11</v>
      </c>
      <c r="S24" s="3">
        <v>88000</v>
      </c>
      <c r="T24" t="s">
        <v>65</v>
      </c>
      <c r="U24" t="s">
        <v>847</v>
      </c>
      <c r="V24">
        <v>0</v>
      </c>
      <c r="W24" s="3">
        <v>80000</v>
      </c>
      <c r="X24" s="3">
        <v>8000</v>
      </c>
      <c r="Y24">
        <v>0</v>
      </c>
      <c r="Z24">
        <v>0</v>
      </c>
      <c r="AA24">
        <v>0</v>
      </c>
      <c r="AD24">
        <v>0</v>
      </c>
      <c r="AM24" t="s">
        <v>848</v>
      </c>
      <c r="AN24" t="s">
        <v>108</v>
      </c>
      <c r="AP24">
        <v>0</v>
      </c>
      <c r="AQ24">
        <v>0</v>
      </c>
      <c r="AR24">
        <v>0</v>
      </c>
      <c r="AS24">
        <v>0</v>
      </c>
      <c r="AT24">
        <v>0</v>
      </c>
      <c r="AU24">
        <v>0</v>
      </c>
      <c r="AY24" t="s">
        <v>63</v>
      </c>
      <c r="AZ24" t="s">
        <v>4505</v>
      </c>
      <c r="BA24">
        <v>0</v>
      </c>
      <c r="BC24" t="s">
        <v>108</v>
      </c>
      <c r="BF24" t="s">
        <v>849</v>
      </c>
    </row>
    <row r="25" spans="1:58" x14ac:dyDescent="0.35">
      <c r="A25" t="s">
        <v>1536</v>
      </c>
      <c r="B25">
        <v>10000</v>
      </c>
      <c r="C25">
        <v>10000</v>
      </c>
      <c r="D25" s="2">
        <v>45754</v>
      </c>
      <c r="E25" t="s">
        <v>59</v>
      </c>
      <c r="F25" t="s">
        <v>1395</v>
      </c>
      <c r="G25" t="s">
        <v>1537</v>
      </c>
      <c r="I25">
        <v>1</v>
      </c>
      <c r="J25" t="s">
        <v>183</v>
      </c>
      <c r="K25">
        <v>61</v>
      </c>
      <c r="L25" t="s">
        <v>209</v>
      </c>
      <c r="M25" s="3">
        <v>1500</v>
      </c>
      <c r="P25" s="2">
        <v>45752</v>
      </c>
      <c r="R25">
        <v>1</v>
      </c>
      <c r="S25" s="3">
        <v>1500</v>
      </c>
      <c r="T25" t="s">
        <v>65</v>
      </c>
      <c r="U25" t="s">
        <v>1538</v>
      </c>
      <c r="V25">
        <v>0</v>
      </c>
      <c r="W25" s="3">
        <v>1500</v>
      </c>
      <c r="X25">
        <v>0</v>
      </c>
      <c r="Y25">
        <v>0</v>
      </c>
      <c r="Z25">
        <v>0</v>
      </c>
      <c r="AA25">
        <v>0</v>
      </c>
      <c r="AD25">
        <v>0</v>
      </c>
      <c r="AM25" t="s">
        <v>1539</v>
      </c>
      <c r="AN25" t="s">
        <v>1347</v>
      </c>
      <c r="AP25">
        <v>0</v>
      </c>
      <c r="AQ25">
        <v>0</v>
      </c>
      <c r="AR25">
        <v>0</v>
      </c>
      <c r="AS25">
        <v>0</v>
      </c>
      <c r="AT25">
        <v>0</v>
      </c>
      <c r="AU25">
        <v>0</v>
      </c>
      <c r="AY25" t="s">
        <v>63</v>
      </c>
      <c r="AZ25" t="s">
        <v>1540</v>
      </c>
      <c r="BA25">
        <v>0</v>
      </c>
      <c r="BC25" t="s">
        <v>1347</v>
      </c>
      <c r="BF25" t="s">
        <v>1349</v>
      </c>
    </row>
    <row r="26" spans="1:58" x14ac:dyDescent="0.35">
      <c r="A26" t="s">
        <v>1422</v>
      </c>
      <c r="B26">
        <v>10000</v>
      </c>
      <c r="C26">
        <v>10000</v>
      </c>
      <c r="D26" s="2">
        <v>45755</v>
      </c>
      <c r="E26" t="s">
        <v>59</v>
      </c>
      <c r="F26" t="s">
        <v>1423</v>
      </c>
      <c r="G26" t="s">
        <v>1424</v>
      </c>
      <c r="I26">
        <v>1</v>
      </c>
      <c r="J26" t="s">
        <v>183</v>
      </c>
      <c r="K26" t="s">
        <v>438</v>
      </c>
      <c r="L26" t="s">
        <v>439</v>
      </c>
      <c r="M26" s="3">
        <v>14850</v>
      </c>
      <c r="P26" s="2">
        <v>45752</v>
      </c>
      <c r="R26">
        <v>2</v>
      </c>
      <c r="S26" s="3">
        <v>29700</v>
      </c>
      <c r="T26" t="s">
        <v>65</v>
      </c>
      <c r="U26" t="s">
        <v>1181</v>
      </c>
      <c r="V26">
        <v>0</v>
      </c>
      <c r="W26" s="3">
        <v>29700</v>
      </c>
      <c r="X26">
        <v>0</v>
      </c>
      <c r="Y26">
        <v>0</v>
      </c>
      <c r="Z26">
        <v>0</v>
      </c>
      <c r="AA26">
        <v>0</v>
      </c>
      <c r="AD26">
        <v>0</v>
      </c>
      <c r="AM26" t="s">
        <v>1182</v>
      </c>
      <c r="AN26" t="s">
        <v>170</v>
      </c>
      <c r="AP26">
        <v>0</v>
      </c>
      <c r="AQ26">
        <v>0</v>
      </c>
      <c r="AR26">
        <v>0</v>
      </c>
      <c r="AS26">
        <v>0</v>
      </c>
      <c r="AT26">
        <v>0</v>
      </c>
      <c r="AU26">
        <v>0</v>
      </c>
      <c r="AY26" t="s">
        <v>63</v>
      </c>
      <c r="AZ26" t="s">
        <v>4613</v>
      </c>
      <c r="BA26">
        <v>0</v>
      </c>
      <c r="BC26" t="s">
        <v>170</v>
      </c>
      <c r="BF26" t="s">
        <v>1425</v>
      </c>
    </row>
    <row r="27" spans="1:58" x14ac:dyDescent="0.35">
      <c r="A27" t="s">
        <v>497</v>
      </c>
      <c r="B27">
        <v>10000</v>
      </c>
      <c r="C27">
        <v>30000</v>
      </c>
      <c r="D27" s="2">
        <v>45754</v>
      </c>
      <c r="E27" t="s">
        <v>59</v>
      </c>
      <c r="F27" t="s">
        <v>498</v>
      </c>
      <c r="G27">
        <v>10620258046</v>
      </c>
      <c r="I27">
        <v>3</v>
      </c>
      <c r="J27" t="s">
        <v>183</v>
      </c>
      <c r="K27">
        <v>85</v>
      </c>
      <c r="L27" t="s">
        <v>940</v>
      </c>
      <c r="M27" s="3">
        <v>10000</v>
      </c>
      <c r="P27" s="2">
        <v>45752</v>
      </c>
      <c r="R27">
        <v>11</v>
      </c>
      <c r="S27" s="3">
        <v>110000</v>
      </c>
      <c r="T27" t="s">
        <v>65</v>
      </c>
      <c r="U27" t="s">
        <v>499</v>
      </c>
      <c r="V27">
        <v>0</v>
      </c>
      <c r="W27" s="3">
        <v>100000</v>
      </c>
      <c r="X27" s="3">
        <v>10000</v>
      </c>
      <c r="Y27">
        <v>0</v>
      </c>
      <c r="Z27">
        <v>0</v>
      </c>
      <c r="AA27">
        <v>0</v>
      </c>
      <c r="AD27">
        <v>0</v>
      </c>
      <c r="AM27" t="s">
        <v>500</v>
      </c>
      <c r="AN27" t="s">
        <v>108</v>
      </c>
      <c r="AP27">
        <v>0</v>
      </c>
      <c r="AQ27">
        <v>0</v>
      </c>
      <c r="AR27">
        <v>0</v>
      </c>
      <c r="AS27">
        <v>0</v>
      </c>
      <c r="AT27">
        <v>0</v>
      </c>
      <c r="AU27">
        <v>0</v>
      </c>
      <c r="AY27" t="s">
        <v>63</v>
      </c>
      <c r="AZ27" t="s">
        <v>4472</v>
      </c>
      <c r="BA27">
        <v>0</v>
      </c>
      <c r="BC27" t="s">
        <v>108</v>
      </c>
      <c r="BF27" t="s">
        <v>501</v>
      </c>
    </row>
    <row r="28" spans="1:58" x14ac:dyDescent="0.35">
      <c r="A28" t="s">
        <v>1426</v>
      </c>
      <c r="B28">
        <v>10000</v>
      </c>
      <c r="C28">
        <v>10000</v>
      </c>
      <c r="D28" s="2">
        <v>45755</v>
      </c>
      <c r="E28" t="s">
        <v>59</v>
      </c>
      <c r="F28" t="s">
        <v>1427</v>
      </c>
      <c r="G28" t="s">
        <v>1428</v>
      </c>
      <c r="I28">
        <v>1</v>
      </c>
      <c r="J28" t="s">
        <v>183</v>
      </c>
      <c r="K28">
        <v>78</v>
      </c>
      <c r="L28" t="s">
        <v>216</v>
      </c>
      <c r="M28" s="3">
        <v>8000</v>
      </c>
      <c r="P28" s="2">
        <v>45752</v>
      </c>
      <c r="R28">
        <v>16</v>
      </c>
      <c r="S28" s="3">
        <v>128000</v>
      </c>
      <c r="T28" t="s">
        <v>65</v>
      </c>
      <c r="U28" t="s">
        <v>1353</v>
      </c>
      <c r="V28">
        <v>0</v>
      </c>
      <c r="W28" s="3">
        <v>120000</v>
      </c>
      <c r="X28" s="3">
        <v>8000</v>
      </c>
      <c r="Y28">
        <v>0</v>
      </c>
      <c r="Z28">
        <v>0</v>
      </c>
      <c r="AA28">
        <v>0</v>
      </c>
      <c r="AD28">
        <v>0</v>
      </c>
      <c r="AM28" t="s">
        <v>1354</v>
      </c>
      <c r="AN28" t="s">
        <v>275</v>
      </c>
      <c r="AP28">
        <v>0</v>
      </c>
      <c r="AQ28">
        <v>0</v>
      </c>
      <c r="AR28">
        <v>0</v>
      </c>
      <c r="AS28">
        <v>0</v>
      </c>
      <c r="AT28">
        <v>0</v>
      </c>
      <c r="AU28">
        <v>0</v>
      </c>
      <c r="AY28" t="s">
        <v>63</v>
      </c>
      <c r="AZ28" t="s">
        <v>4614</v>
      </c>
      <c r="BA28">
        <v>0</v>
      </c>
      <c r="BC28" t="s">
        <v>275</v>
      </c>
      <c r="BF28" t="s">
        <v>1430</v>
      </c>
    </row>
    <row r="29" spans="1:58" x14ac:dyDescent="0.35">
      <c r="A29" t="s">
        <v>1431</v>
      </c>
      <c r="B29">
        <v>10000</v>
      </c>
      <c r="C29">
        <v>10000</v>
      </c>
      <c r="D29" s="2">
        <v>45755</v>
      </c>
      <c r="E29" t="s">
        <v>59</v>
      </c>
      <c r="F29" t="s">
        <v>1427</v>
      </c>
      <c r="G29" t="s">
        <v>1428</v>
      </c>
      <c r="I29">
        <v>1</v>
      </c>
      <c r="J29" t="s">
        <v>183</v>
      </c>
      <c r="K29">
        <v>78</v>
      </c>
      <c r="L29" t="s">
        <v>216</v>
      </c>
      <c r="M29" s="3">
        <v>8000</v>
      </c>
      <c r="P29" s="2">
        <v>45752</v>
      </c>
      <c r="R29">
        <v>16</v>
      </c>
      <c r="S29" s="3">
        <v>128000</v>
      </c>
      <c r="T29" t="s">
        <v>65</v>
      </c>
      <c r="U29" t="s">
        <v>1353</v>
      </c>
      <c r="V29">
        <v>0</v>
      </c>
      <c r="W29" s="3">
        <v>120000</v>
      </c>
      <c r="X29" s="3">
        <v>8000</v>
      </c>
      <c r="Y29">
        <v>0</v>
      </c>
      <c r="Z29">
        <v>0</v>
      </c>
      <c r="AA29">
        <v>0</v>
      </c>
      <c r="AD29">
        <v>0</v>
      </c>
      <c r="AM29" t="s">
        <v>1354</v>
      </c>
      <c r="AN29" t="s">
        <v>275</v>
      </c>
      <c r="AP29">
        <v>0</v>
      </c>
      <c r="AQ29">
        <v>0</v>
      </c>
      <c r="AR29">
        <v>0</v>
      </c>
      <c r="AS29">
        <v>0</v>
      </c>
      <c r="AT29">
        <v>0</v>
      </c>
      <c r="AU29">
        <v>0</v>
      </c>
      <c r="AY29" t="s">
        <v>63</v>
      </c>
      <c r="AZ29" t="s">
        <v>4615</v>
      </c>
      <c r="BA29">
        <v>0</v>
      </c>
      <c r="BC29" t="s">
        <v>275</v>
      </c>
      <c r="BF29" t="s">
        <v>1432</v>
      </c>
    </row>
    <row r="30" spans="1:58" x14ac:dyDescent="0.35">
      <c r="A30" t="s">
        <v>1433</v>
      </c>
      <c r="B30">
        <v>10000</v>
      </c>
      <c r="C30">
        <v>10000</v>
      </c>
      <c r="D30" s="2">
        <v>45755</v>
      </c>
      <c r="E30" t="s">
        <v>59</v>
      </c>
      <c r="F30" t="s">
        <v>1427</v>
      </c>
      <c r="G30" t="s">
        <v>1428</v>
      </c>
      <c r="I30">
        <v>1</v>
      </c>
      <c r="J30" t="s">
        <v>183</v>
      </c>
      <c r="K30">
        <v>78</v>
      </c>
      <c r="L30" t="s">
        <v>216</v>
      </c>
      <c r="M30" s="3">
        <v>8000</v>
      </c>
      <c r="P30" s="2">
        <v>45752</v>
      </c>
      <c r="R30">
        <v>16</v>
      </c>
      <c r="S30" s="3">
        <v>128000</v>
      </c>
      <c r="T30" t="s">
        <v>65</v>
      </c>
      <c r="U30" t="s">
        <v>1353</v>
      </c>
      <c r="V30">
        <v>0</v>
      </c>
      <c r="W30" s="3">
        <v>120000</v>
      </c>
      <c r="X30" s="3">
        <v>8000</v>
      </c>
      <c r="Y30">
        <v>0</v>
      </c>
      <c r="Z30">
        <v>0</v>
      </c>
      <c r="AA30">
        <v>0</v>
      </c>
      <c r="AD30">
        <v>0</v>
      </c>
      <c r="AM30" t="s">
        <v>1354</v>
      </c>
      <c r="AN30" t="s">
        <v>275</v>
      </c>
      <c r="AP30">
        <v>0</v>
      </c>
      <c r="AQ30">
        <v>0</v>
      </c>
      <c r="AR30">
        <v>0</v>
      </c>
      <c r="AS30">
        <v>0</v>
      </c>
      <c r="AT30">
        <v>0</v>
      </c>
      <c r="AU30">
        <v>0</v>
      </c>
      <c r="AY30" t="s">
        <v>63</v>
      </c>
      <c r="AZ30" t="s">
        <v>4616</v>
      </c>
      <c r="BA30">
        <v>0</v>
      </c>
      <c r="BC30" t="s">
        <v>275</v>
      </c>
      <c r="BF30" t="s">
        <v>1434</v>
      </c>
    </row>
    <row r="31" spans="1:58" x14ac:dyDescent="0.35">
      <c r="A31" t="s">
        <v>502</v>
      </c>
      <c r="B31">
        <v>10000</v>
      </c>
      <c r="C31">
        <v>30000</v>
      </c>
      <c r="D31" s="2">
        <v>45754</v>
      </c>
      <c r="E31" t="s">
        <v>59</v>
      </c>
      <c r="F31" t="s">
        <v>503</v>
      </c>
      <c r="G31">
        <v>10656256096</v>
      </c>
      <c r="I31">
        <v>3</v>
      </c>
      <c r="J31" t="s">
        <v>183</v>
      </c>
      <c r="K31">
        <v>85</v>
      </c>
      <c r="L31" t="s">
        <v>940</v>
      </c>
      <c r="M31" s="3">
        <v>5455</v>
      </c>
      <c r="P31" s="2">
        <v>45752</v>
      </c>
      <c r="R31">
        <v>11</v>
      </c>
      <c r="S31" s="3">
        <v>60005</v>
      </c>
      <c r="T31" t="s">
        <v>65</v>
      </c>
      <c r="U31" t="s">
        <v>504</v>
      </c>
      <c r="V31">
        <v>0</v>
      </c>
      <c r="W31" s="3">
        <v>60000</v>
      </c>
      <c r="X31">
        <v>5</v>
      </c>
      <c r="Y31">
        <v>0</v>
      </c>
      <c r="Z31">
        <v>0</v>
      </c>
      <c r="AA31">
        <v>0</v>
      </c>
      <c r="AD31">
        <v>0</v>
      </c>
      <c r="AM31" t="s">
        <v>505</v>
      </c>
      <c r="AN31" t="s">
        <v>108</v>
      </c>
      <c r="AP31">
        <v>0</v>
      </c>
      <c r="AQ31">
        <v>0</v>
      </c>
      <c r="AR31">
        <v>0</v>
      </c>
      <c r="AS31">
        <v>0</v>
      </c>
      <c r="AT31">
        <v>0</v>
      </c>
      <c r="AU31">
        <v>0</v>
      </c>
      <c r="AY31" t="s">
        <v>63</v>
      </c>
      <c r="AZ31" t="s">
        <v>4473</v>
      </c>
      <c r="BA31">
        <v>0</v>
      </c>
      <c r="BC31" t="s">
        <v>108</v>
      </c>
      <c r="BF31" t="s">
        <v>506</v>
      </c>
    </row>
    <row r="32" spans="1:58" x14ac:dyDescent="0.35">
      <c r="A32" t="s">
        <v>1193</v>
      </c>
      <c r="B32">
        <v>10000</v>
      </c>
      <c r="C32">
        <v>30000</v>
      </c>
      <c r="D32" s="2">
        <v>45754</v>
      </c>
      <c r="E32" t="s">
        <v>116</v>
      </c>
      <c r="F32" t="s">
        <v>1194</v>
      </c>
      <c r="G32">
        <v>10656256096</v>
      </c>
      <c r="I32">
        <v>3</v>
      </c>
      <c r="J32" t="s">
        <v>183</v>
      </c>
      <c r="K32">
        <v>85</v>
      </c>
      <c r="L32" t="s">
        <v>940</v>
      </c>
      <c r="M32" s="3">
        <v>10000</v>
      </c>
      <c r="P32" s="2">
        <v>45752</v>
      </c>
      <c r="R32">
        <v>11</v>
      </c>
      <c r="S32" s="3">
        <v>110000</v>
      </c>
      <c r="T32" t="s">
        <v>65</v>
      </c>
      <c r="U32" t="s">
        <v>1195</v>
      </c>
      <c r="V32">
        <v>0</v>
      </c>
      <c r="W32" s="3">
        <v>100000</v>
      </c>
      <c r="X32" s="3">
        <v>10000</v>
      </c>
      <c r="Y32">
        <v>0</v>
      </c>
      <c r="Z32">
        <v>0</v>
      </c>
      <c r="AA32">
        <v>0</v>
      </c>
      <c r="AD32">
        <v>0</v>
      </c>
      <c r="AM32" t="s">
        <v>1196</v>
      </c>
      <c r="AN32" t="s">
        <v>108</v>
      </c>
      <c r="AP32">
        <v>0</v>
      </c>
      <c r="AQ32">
        <v>0</v>
      </c>
      <c r="AR32">
        <v>0</v>
      </c>
      <c r="AS32">
        <v>0</v>
      </c>
      <c r="AT32">
        <v>0</v>
      </c>
      <c r="AU32">
        <v>0</v>
      </c>
      <c r="AY32" t="s">
        <v>63</v>
      </c>
      <c r="AZ32" t="s">
        <v>4571</v>
      </c>
      <c r="BA32">
        <v>0</v>
      </c>
      <c r="BC32" t="s">
        <v>108</v>
      </c>
      <c r="BF32" t="s">
        <v>1197</v>
      </c>
    </row>
    <row r="33" spans="1:58" x14ac:dyDescent="0.35">
      <c r="A33" t="s">
        <v>1435</v>
      </c>
      <c r="B33">
        <v>10000</v>
      </c>
      <c r="C33">
        <v>10000</v>
      </c>
      <c r="D33" s="2">
        <v>45754</v>
      </c>
      <c r="E33" t="s">
        <v>116</v>
      </c>
      <c r="F33" t="s">
        <v>1436</v>
      </c>
      <c r="G33" t="s">
        <v>570</v>
      </c>
      <c r="I33">
        <v>1</v>
      </c>
      <c r="J33" t="s">
        <v>183</v>
      </c>
      <c r="K33">
        <v>59</v>
      </c>
      <c r="L33" t="s">
        <v>73</v>
      </c>
      <c r="M33" s="3">
        <v>1000</v>
      </c>
      <c r="P33" s="2">
        <v>45752</v>
      </c>
      <c r="R33">
        <v>10</v>
      </c>
      <c r="S33" s="3">
        <v>10000</v>
      </c>
      <c r="T33" t="s">
        <v>65</v>
      </c>
      <c r="U33">
        <v>112024330001</v>
      </c>
      <c r="V33">
        <v>0</v>
      </c>
      <c r="W33" s="3">
        <v>10000</v>
      </c>
      <c r="X33">
        <v>0</v>
      </c>
      <c r="Y33">
        <v>0</v>
      </c>
      <c r="Z33">
        <v>0</v>
      </c>
      <c r="AA33">
        <v>0</v>
      </c>
      <c r="AD33">
        <v>0</v>
      </c>
      <c r="AM33">
        <v>11202433</v>
      </c>
      <c r="AN33" t="s">
        <v>571</v>
      </c>
      <c r="AP33">
        <v>0</v>
      </c>
      <c r="AQ33">
        <v>0</v>
      </c>
      <c r="AR33">
        <v>0</v>
      </c>
      <c r="AS33">
        <v>0</v>
      </c>
      <c r="AT33">
        <v>0</v>
      </c>
      <c r="AU33">
        <v>0</v>
      </c>
      <c r="AY33" t="s">
        <v>63</v>
      </c>
      <c r="AZ33" t="s">
        <v>4617</v>
      </c>
      <c r="BA33">
        <v>0</v>
      </c>
      <c r="BC33" t="s">
        <v>571</v>
      </c>
      <c r="BF33" t="s">
        <v>1437</v>
      </c>
    </row>
    <row r="34" spans="1:58" x14ac:dyDescent="0.35">
      <c r="A34" t="s">
        <v>1435</v>
      </c>
      <c r="B34">
        <v>20000</v>
      </c>
      <c r="C34">
        <v>10000</v>
      </c>
      <c r="D34" s="2">
        <v>45754</v>
      </c>
      <c r="E34" t="s">
        <v>116</v>
      </c>
      <c r="F34" t="s">
        <v>1436</v>
      </c>
      <c r="G34" t="s">
        <v>570</v>
      </c>
      <c r="I34">
        <v>1</v>
      </c>
      <c r="J34" t="s">
        <v>183</v>
      </c>
      <c r="K34">
        <v>59</v>
      </c>
      <c r="L34" t="s">
        <v>73</v>
      </c>
      <c r="M34" s="3">
        <v>1000</v>
      </c>
      <c r="P34" s="2">
        <v>45752</v>
      </c>
      <c r="R34">
        <v>10</v>
      </c>
      <c r="S34" s="3">
        <v>10000</v>
      </c>
      <c r="T34" t="s">
        <v>65</v>
      </c>
      <c r="U34">
        <v>112024330001</v>
      </c>
      <c r="V34">
        <v>0</v>
      </c>
      <c r="W34" s="3">
        <v>10000</v>
      </c>
      <c r="X34">
        <v>0</v>
      </c>
      <c r="Y34">
        <v>0</v>
      </c>
      <c r="Z34">
        <v>0</v>
      </c>
      <c r="AA34">
        <v>0</v>
      </c>
      <c r="AD34">
        <v>0</v>
      </c>
      <c r="AM34">
        <v>11202433</v>
      </c>
      <c r="AN34" t="s">
        <v>571</v>
      </c>
      <c r="AP34">
        <v>0</v>
      </c>
      <c r="AQ34">
        <v>0</v>
      </c>
      <c r="AR34">
        <v>0</v>
      </c>
      <c r="AS34">
        <v>0</v>
      </c>
      <c r="AT34">
        <v>0</v>
      </c>
      <c r="AU34">
        <v>0</v>
      </c>
      <c r="AY34" t="s">
        <v>63</v>
      </c>
      <c r="AZ34" t="s">
        <v>4617</v>
      </c>
      <c r="BA34">
        <v>0</v>
      </c>
      <c r="BC34" t="s">
        <v>571</v>
      </c>
      <c r="BF34" t="s">
        <v>1437</v>
      </c>
    </row>
    <row r="35" spans="1:58" x14ac:dyDescent="0.35">
      <c r="A35" t="s">
        <v>1438</v>
      </c>
      <c r="B35">
        <v>20000</v>
      </c>
      <c r="C35">
        <v>10000</v>
      </c>
      <c r="D35" s="2">
        <v>45754</v>
      </c>
      <c r="E35" t="s">
        <v>116</v>
      </c>
      <c r="F35" t="s">
        <v>1382</v>
      </c>
      <c r="G35" t="s">
        <v>570</v>
      </c>
      <c r="I35">
        <v>1</v>
      </c>
      <c r="J35" t="s">
        <v>183</v>
      </c>
      <c r="K35">
        <v>59</v>
      </c>
      <c r="L35" t="s">
        <v>73</v>
      </c>
      <c r="M35">
        <v>800</v>
      </c>
      <c r="P35" s="2">
        <v>45752</v>
      </c>
      <c r="R35">
        <v>10</v>
      </c>
      <c r="S35" s="3">
        <v>8000</v>
      </c>
      <c r="T35" t="s">
        <v>65</v>
      </c>
      <c r="U35">
        <v>112063620001</v>
      </c>
      <c r="V35">
        <v>0</v>
      </c>
      <c r="W35" s="3">
        <v>4000</v>
      </c>
      <c r="X35" s="3">
        <v>4000</v>
      </c>
      <c r="Y35">
        <v>0</v>
      </c>
      <c r="Z35">
        <v>0</v>
      </c>
      <c r="AA35">
        <v>0</v>
      </c>
      <c r="AD35">
        <v>0</v>
      </c>
      <c r="AM35">
        <v>11206362</v>
      </c>
      <c r="AN35" t="s">
        <v>571</v>
      </c>
      <c r="AP35">
        <v>0</v>
      </c>
      <c r="AQ35">
        <v>0</v>
      </c>
      <c r="AR35">
        <v>0</v>
      </c>
      <c r="AS35">
        <v>0</v>
      </c>
      <c r="AT35">
        <v>0</v>
      </c>
      <c r="AU35">
        <v>0</v>
      </c>
      <c r="AY35" t="s">
        <v>63</v>
      </c>
      <c r="AZ35" t="s">
        <v>4618</v>
      </c>
      <c r="BA35">
        <v>0</v>
      </c>
      <c r="BC35" t="s">
        <v>571</v>
      </c>
      <c r="BF35" t="s">
        <v>1439</v>
      </c>
    </row>
    <row r="36" spans="1:58" x14ac:dyDescent="0.35">
      <c r="A36" t="s">
        <v>1438</v>
      </c>
      <c r="B36">
        <v>30000</v>
      </c>
      <c r="C36">
        <v>10000</v>
      </c>
      <c r="D36" s="2">
        <v>45754</v>
      </c>
      <c r="E36" t="s">
        <v>116</v>
      </c>
      <c r="F36" t="s">
        <v>1382</v>
      </c>
      <c r="G36" t="s">
        <v>570</v>
      </c>
      <c r="I36">
        <v>1</v>
      </c>
      <c r="J36" t="s">
        <v>183</v>
      </c>
      <c r="K36">
        <v>59</v>
      </c>
      <c r="L36" t="s">
        <v>73</v>
      </c>
      <c r="M36">
        <v>200</v>
      </c>
      <c r="P36" s="2">
        <v>45752</v>
      </c>
      <c r="R36">
        <v>10</v>
      </c>
      <c r="S36" s="3">
        <v>2000</v>
      </c>
      <c r="T36" t="s">
        <v>65</v>
      </c>
      <c r="U36">
        <v>112063620001</v>
      </c>
      <c r="V36">
        <v>0</v>
      </c>
      <c r="W36" s="3">
        <v>2000</v>
      </c>
      <c r="X36">
        <v>0</v>
      </c>
      <c r="Y36">
        <v>0</v>
      </c>
      <c r="Z36">
        <v>0</v>
      </c>
      <c r="AA36">
        <v>0</v>
      </c>
      <c r="AD36">
        <v>0</v>
      </c>
      <c r="AM36">
        <v>11206362</v>
      </c>
      <c r="AN36" t="s">
        <v>571</v>
      </c>
      <c r="AP36">
        <v>0</v>
      </c>
      <c r="AQ36">
        <v>0</v>
      </c>
      <c r="AR36">
        <v>0</v>
      </c>
      <c r="AS36">
        <v>0</v>
      </c>
      <c r="AT36">
        <v>0</v>
      </c>
      <c r="AU36">
        <v>0</v>
      </c>
      <c r="AY36" t="s">
        <v>63</v>
      </c>
      <c r="AZ36" t="s">
        <v>4618</v>
      </c>
      <c r="BA36">
        <v>0</v>
      </c>
      <c r="BC36" t="s">
        <v>571</v>
      </c>
      <c r="BF36" t="s">
        <v>1439</v>
      </c>
    </row>
    <row r="37" spans="1:58" x14ac:dyDescent="0.35">
      <c r="A37" t="s">
        <v>1440</v>
      </c>
      <c r="B37">
        <v>10000</v>
      </c>
      <c r="C37">
        <v>10000</v>
      </c>
      <c r="D37" s="2">
        <v>45754</v>
      </c>
      <c r="E37" t="s">
        <v>59</v>
      </c>
      <c r="F37" t="s">
        <v>1441</v>
      </c>
      <c r="G37" t="s">
        <v>570</v>
      </c>
      <c r="I37">
        <v>1</v>
      </c>
      <c r="J37" t="s">
        <v>183</v>
      </c>
      <c r="K37">
        <v>59</v>
      </c>
      <c r="L37" t="s">
        <v>73</v>
      </c>
      <c r="M37">
        <v>400</v>
      </c>
      <c r="P37" s="2">
        <v>45752</v>
      </c>
      <c r="R37">
        <v>10</v>
      </c>
      <c r="S37" s="3">
        <v>4000</v>
      </c>
      <c r="T37" t="s">
        <v>65</v>
      </c>
      <c r="U37">
        <v>112024250001</v>
      </c>
      <c r="V37">
        <v>0</v>
      </c>
      <c r="W37" s="3">
        <v>4000</v>
      </c>
      <c r="X37">
        <v>0</v>
      </c>
      <c r="Y37">
        <v>0</v>
      </c>
      <c r="Z37">
        <v>0</v>
      </c>
      <c r="AA37">
        <v>0</v>
      </c>
      <c r="AD37">
        <v>0</v>
      </c>
      <c r="AM37">
        <v>11202425</v>
      </c>
      <c r="AN37" t="s">
        <v>571</v>
      </c>
      <c r="AP37">
        <v>0</v>
      </c>
      <c r="AQ37">
        <v>0</v>
      </c>
      <c r="AR37">
        <v>0</v>
      </c>
      <c r="AS37">
        <v>0</v>
      </c>
      <c r="AT37">
        <v>0</v>
      </c>
      <c r="AU37">
        <v>0</v>
      </c>
      <c r="AY37" t="s">
        <v>63</v>
      </c>
      <c r="AZ37" t="s">
        <v>4619</v>
      </c>
      <c r="BA37">
        <v>0</v>
      </c>
      <c r="BC37" t="s">
        <v>571</v>
      </c>
      <c r="BF37" t="s">
        <v>1442</v>
      </c>
    </row>
    <row r="38" spans="1:58" x14ac:dyDescent="0.35">
      <c r="A38" t="s">
        <v>1440</v>
      </c>
      <c r="B38">
        <v>20000</v>
      </c>
      <c r="C38">
        <v>10000</v>
      </c>
      <c r="D38" s="2">
        <v>45754</v>
      </c>
      <c r="E38" t="s">
        <v>59</v>
      </c>
      <c r="F38" t="s">
        <v>1441</v>
      </c>
      <c r="G38" t="s">
        <v>570</v>
      </c>
      <c r="I38">
        <v>1</v>
      </c>
      <c r="J38" t="s">
        <v>183</v>
      </c>
      <c r="K38">
        <v>59</v>
      </c>
      <c r="L38" t="s">
        <v>73</v>
      </c>
      <c r="M38">
        <v>400</v>
      </c>
      <c r="P38" s="2">
        <v>45752</v>
      </c>
      <c r="R38">
        <v>10</v>
      </c>
      <c r="S38" s="3">
        <v>4000</v>
      </c>
      <c r="T38" t="s">
        <v>65</v>
      </c>
      <c r="U38">
        <v>112024250001</v>
      </c>
      <c r="V38">
        <v>0</v>
      </c>
      <c r="W38" s="3">
        <v>4000</v>
      </c>
      <c r="X38">
        <v>0</v>
      </c>
      <c r="Y38">
        <v>0</v>
      </c>
      <c r="Z38">
        <v>0</v>
      </c>
      <c r="AA38">
        <v>0</v>
      </c>
      <c r="AD38">
        <v>0</v>
      </c>
      <c r="AM38">
        <v>11202425</v>
      </c>
      <c r="AN38" t="s">
        <v>571</v>
      </c>
      <c r="AP38">
        <v>0</v>
      </c>
      <c r="AQ38">
        <v>0</v>
      </c>
      <c r="AR38">
        <v>0</v>
      </c>
      <c r="AS38">
        <v>0</v>
      </c>
      <c r="AT38">
        <v>0</v>
      </c>
      <c r="AU38">
        <v>0</v>
      </c>
      <c r="AY38" t="s">
        <v>63</v>
      </c>
      <c r="AZ38" t="s">
        <v>4619</v>
      </c>
      <c r="BA38">
        <v>0</v>
      </c>
      <c r="BC38" t="s">
        <v>571</v>
      </c>
      <c r="BF38" t="s">
        <v>1442</v>
      </c>
    </row>
    <row r="39" spans="1:58" x14ac:dyDescent="0.35">
      <c r="A39" t="s">
        <v>1443</v>
      </c>
      <c r="B39">
        <v>10000</v>
      </c>
      <c r="C39">
        <v>10000</v>
      </c>
      <c r="D39" s="2">
        <v>45754</v>
      </c>
      <c r="E39" t="s">
        <v>116</v>
      </c>
      <c r="F39" t="s">
        <v>1444</v>
      </c>
      <c r="G39" t="s">
        <v>1445</v>
      </c>
      <c r="I39">
        <v>1</v>
      </c>
      <c r="J39" t="s">
        <v>183</v>
      </c>
      <c r="K39">
        <v>59</v>
      </c>
      <c r="L39" t="s">
        <v>73</v>
      </c>
      <c r="M39">
        <v>400</v>
      </c>
      <c r="P39" s="2">
        <v>45752</v>
      </c>
      <c r="R39">
        <v>10</v>
      </c>
      <c r="S39" s="3">
        <v>4000</v>
      </c>
      <c r="T39" t="s">
        <v>65</v>
      </c>
      <c r="U39">
        <v>112063620001</v>
      </c>
      <c r="V39">
        <v>0</v>
      </c>
      <c r="W39" s="3">
        <v>4000</v>
      </c>
      <c r="X39">
        <v>0</v>
      </c>
      <c r="Y39">
        <v>0</v>
      </c>
      <c r="Z39">
        <v>0</v>
      </c>
      <c r="AA39">
        <v>0</v>
      </c>
      <c r="AD39">
        <v>0</v>
      </c>
      <c r="AM39">
        <v>11206362</v>
      </c>
      <c r="AN39" t="s">
        <v>571</v>
      </c>
      <c r="AP39">
        <v>0</v>
      </c>
      <c r="AQ39">
        <v>0</v>
      </c>
      <c r="AR39">
        <v>0</v>
      </c>
      <c r="AS39">
        <v>0</v>
      </c>
      <c r="AT39">
        <v>0</v>
      </c>
      <c r="AU39">
        <v>0</v>
      </c>
      <c r="AY39" t="s">
        <v>63</v>
      </c>
      <c r="AZ39" t="s">
        <v>4620</v>
      </c>
      <c r="BA39">
        <v>0</v>
      </c>
      <c r="BC39" t="s">
        <v>571</v>
      </c>
      <c r="BF39" t="s">
        <v>1446</v>
      </c>
    </row>
    <row r="40" spans="1:58" x14ac:dyDescent="0.35">
      <c r="A40" t="s">
        <v>1447</v>
      </c>
      <c r="B40">
        <v>10000</v>
      </c>
      <c r="C40">
        <v>10000</v>
      </c>
      <c r="D40" s="2">
        <v>45755</v>
      </c>
      <c r="E40" t="s">
        <v>59</v>
      </c>
      <c r="F40" t="s">
        <v>1448</v>
      </c>
      <c r="G40" t="s">
        <v>1449</v>
      </c>
      <c r="I40">
        <v>1</v>
      </c>
      <c r="J40" t="s">
        <v>183</v>
      </c>
      <c r="K40">
        <v>60</v>
      </c>
      <c r="L40" t="s">
        <v>222</v>
      </c>
      <c r="M40" s="3">
        <v>3000</v>
      </c>
      <c r="P40" s="2">
        <v>45752</v>
      </c>
      <c r="R40">
        <v>1</v>
      </c>
      <c r="S40" s="3">
        <v>3000</v>
      </c>
      <c r="T40" t="s">
        <v>65</v>
      </c>
      <c r="U40" t="s">
        <v>1450</v>
      </c>
      <c r="V40">
        <v>0</v>
      </c>
      <c r="W40" s="3">
        <v>3000</v>
      </c>
      <c r="X40">
        <v>0</v>
      </c>
      <c r="Y40">
        <v>0</v>
      </c>
      <c r="Z40">
        <v>0</v>
      </c>
      <c r="AA40">
        <v>0</v>
      </c>
      <c r="AD40">
        <v>0</v>
      </c>
      <c r="AM40" t="s">
        <v>1451</v>
      </c>
      <c r="AN40" t="s">
        <v>1452</v>
      </c>
      <c r="AP40">
        <v>0</v>
      </c>
      <c r="AQ40">
        <v>0</v>
      </c>
      <c r="AR40">
        <v>0</v>
      </c>
      <c r="AS40">
        <v>0</v>
      </c>
      <c r="AT40">
        <v>0</v>
      </c>
      <c r="AU40">
        <v>0</v>
      </c>
      <c r="AY40" t="s">
        <v>63</v>
      </c>
      <c r="AZ40" t="s">
        <v>4621</v>
      </c>
      <c r="BA40">
        <v>0</v>
      </c>
      <c r="BC40" t="s">
        <v>1452</v>
      </c>
      <c r="BF40" t="s">
        <v>1453</v>
      </c>
    </row>
    <row r="41" spans="1:58" x14ac:dyDescent="0.35">
      <c r="A41" t="s">
        <v>1454</v>
      </c>
      <c r="B41">
        <v>10000</v>
      </c>
      <c r="C41">
        <v>10000</v>
      </c>
      <c r="D41" s="2">
        <v>45755</v>
      </c>
      <c r="E41" t="s">
        <v>59</v>
      </c>
      <c r="F41" t="s">
        <v>898</v>
      </c>
      <c r="G41" t="s">
        <v>1455</v>
      </c>
      <c r="I41">
        <v>1</v>
      </c>
      <c r="J41" t="s">
        <v>183</v>
      </c>
      <c r="K41">
        <v>72</v>
      </c>
      <c r="L41" t="s">
        <v>161</v>
      </c>
      <c r="M41" s="3">
        <v>9500</v>
      </c>
      <c r="P41" s="2">
        <v>45752</v>
      </c>
      <c r="R41">
        <v>6</v>
      </c>
      <c r="S41" s="3">
        <v>57000</v>
      </c>
      <c r="T41" t="s">
        <v>65</v>
      </c>
      <c r="U41" t="s">
        <v>1456</v>
      </c>
      <c r="V41">
        <v>0</v>
      </c>
      <c r="W41" s="3">
        <v>50000</v>
      </c>
      <c r="X41" s="3">
        <v>7000</v>
      </c>
      <c r="Y41">
        <v>0</v>
      </c>
      <c r="Z41">
        <v>0</v>
      </c>
      <c r="AA41">
        <v>0</v>
      </c>
      <c r="AD41">
        <v>0</v>
      </c>
      <c r="AM41" t="s">
        <v>1457</v>
      </c>
      <c r="AN41" t="s">
        <v>75</v>
      </c>
      <c r="AP41">
        <v>0</v>
      </c>
      <c r="AQ41">
        <v>0</v>
      </c>
      <c r="AR41">
        <v>0</v>
      </c>
      <c r="AS41">
        <v>0</v>
      </c>
      <c r="AT41">
        <v>0</v>
      </c>
      <c r="AU41">
        <v>0</v>
      </c>
      <c r="AY41" t="s">
        <v>63</v>
      </c>
      <c r="AZ41" t="s">
        <v>4622</v>
      </c>
      <c r="BA41">
        <v>0</v>
      </c>
      <c r="BC41" t="s">
        <v>75</v>
      </c>
      <c r="BF41" t="s">
        <v>1458</v>
      </c>
    </row>
    <row r="42" spans="1:58" x14ac:dyDescent="0.35">
      <c r="A42" t="s">
        <v>4623</v>
      </c>
      <c r="B42">
        <v>10000</v>
      </c>
      <c r="C42">
        <v>10000</v>
      </c>
      <c r="D42" s="2">
        <v>45769</v>
      </c>
      <c r="E42" t="s">
        <v>59</v>
      </c>
      <c r="F42" t="s">
        <v>4624</v>
      </c>
      <c r="G42" t="s">
        <v>4625</v>
      </c>
      <c r="I42">
        <v>1</v>
      </c>
      <c r="J42" t="s">
        <v>183</v>
      </c>
      <c r="K42">
        <v>79</v>
      </c>
      <c r="L42" t="s">
        <v>869</v>
      </c>
      <c r="M42" s="3">
        <v>3594</v>
      </c>
      <c r="P42" s="2">
        <v>45752</v>
      </c>
      <c r="R42">
        <v>32</v>
      </c>
      <c r="S42" s="3">
        <v>115008</v>
      </c>
      <c r="T42" t="s">
        <v>65</v>
      </c>
      <c r="U42" t="s">
        <v>4626</v>
      </c>
      <c r="V42">
        <v>0</v>
      </c>
      <c r="W42" s="3">
        <v>100000</v>
      </c>
      <c r="X42" s="3">
        <v>15008</v>
      </c>
      <c r="Y42">
        <v>0</v>
      </c>
      <c r="Z42">
        <v>0</v>
      </c>
      <c r="AA42">
        <v>0</v>
      </c>
      <c r="AD42">
        <v>0</v>
      </c>
      <c r="AM42" t="s">
        <v>4627</v>
      </c>
      <c r="AN42" t="s">
        <v>108</v>
      </c>
      <c r="AP42">
        <v>0</v>
      </c>
      <c r="AQ42">
        <v>0</v>
      </c>
      <c r="AR42">
        <v>0</v>
      </c>
      <c r="AS42">
        <v>0</v>
      </c>
      <c r="AT42">
        <v>0</v>
      </c>
      <c r="AU42">
        <v>0</v>
      </c>
      <c r="AY42" t="s">
        <v>63</v>
      </c>
      <c r="AZ42" t="s">
        <v>4628</v>
      </c>
      <c r="BA42">
        <v>0</v>
      </c>
      <c r="BC42" t="s">
        <v>108</v>
      </c>
      <c r="BF42" t="s">
        <v>4629</v>
      </c>
    </row>
    <row r="43" spans="1:58" x14ac:dyDescent="0.35">
      <c r="A43" t="s">
        <v>1459</v>
      </c>
      <c r="B43">
        <v>10000</v>
      </c>
      <c r="C43">
        <v>10000</v>
      </c>
      <c r="D43" s="2">
        <v>45754</v>
      </c>
      <c r="E43" t="s">
        <v>116</v>
      </c>
      <c r="F43" t="s">
        <v>1444</v>
      </c>
      <c r="G43">
        <v>502190692</v>
      </c>
      <c r="I43">
        <v>1</v>
      </c>
      <c r="J43" t="s">
        <v>183</v>
      </c>
      <c r="K43">
        <v>22</v>
      </c>
      <c r="L43" t="s">
        <v>685</v>
      </c>
      <c r="M43" s="3">
        <v>10000</v>
      </c>
      <c r="P43" s="2">
        <v>45752</v>
      </c>
      <c r="R43">
        <v>1</v>
      </c>
      <c r="S43" s="3">
        <v>10000</v>
      </c>
      <c r="T43" t="s">
        <v>65</v>
      </c>
      <c r="U43" t="s">
        <v>1460</v>
      </c>
      <c r="V43">
        <v>0</v>
      </c>
      <c r="W43" s="3">
        <v>10000</v>
      </c>
      <c r="X43">
        <v>0</v>
      </c>
      <c r="Y43">
        <v>0</v>
      </c>
      <c r="Z43">
        <v>0</v>
      </c>
      <c r="AA43">
        <v>0</v>
      </c>
      <c r="AD43">
        <v>0</v>
      </c>
      <c r="AM43" t="s">
        <v>1461</v>
      </c>
      <c r="AN43" t="s">
        <v>1462</v>
      </c>
      <c r="AP43">
        <v>0</v>
      </c>
      <c r="AQ43">
        <v>0</v>
      </c>
      <c r="AR43">
        <v>0</v>
      </c>
      <c r="AS43">
        <v>0</v>
      </c>
      <c r="AT43">
        <v>0</v>
      </c>
      <c r="AU43">
        <v>0</v>
      </c>
      <c r="AY43" t="s">
        <v>63</v>
      </c>
      <c r="AZ43" t="s">
        <v>4630</v>
      </c>
      <c r="BA43">
        <v>0</v>
      </c>
      <c r="BC43" t="s">
        <v>1462</v>
      </c>
      <c r="BF43" t="s">
        <v>1463</v>
      </c>
    </row>
    <row r="44" spans="1:58" x14ac:dyDescent="0.35">
      <c r="A44" t="s">
        <v>4631</v>
      </c>
      <c r="B44">
        <v>10000</v>
      </c>
      <c r="C44">
        <v>10000</v>
      </c>
      <c r="D44" s="2">
        <v>45769</v>
      </c>
      <c r="E44" t="s">
        <v>59</v>
      </c>
      <c r="F44" t="s">
        <v>4632</v>
      </c>
      <c r="G44" t="s">
        <v>4625</v>
      </c>
      <c r="I44">
        <v>1</v>
      </c>
      <c r="J44" t="s">
        <v>183</v>
      </c>
      <c r="K44">
        <v>79</v>
      </c>
      <c r="L44" t="s">
        <v>869</v>
      </c>
      <c r="M44" s="3">
        <v>3594</v>
      </c>
      <c r="P44" s="2">
        <v>45752</v>
      </c>
      <c r="R44">
        <v>64</v>
      </c>
      <c r="S44" s="3">
        <v>230016</v>
      </c>
      <c r="T44" t="s">
        <v>65</v>
      </c>
      <c r="U44" t="s">
        <v>4633</v>
      </c>
      <c r="V44">
        <v>0</v>
      </c>
      <c r="W44" s="3">
        <v>200000</v>
      </c>
      <c r="X44" s="3">
        <v>30016</v>
      </c>
      <c r="Y44">
        <v>0</v>
      </c>
      <c r="Z44">
        <v>0</v>
      </c>
      <c r="AA44">
        <v>0</v>
      </c>
      <c r="AD44">
        <v>0</v>
      </c>
      <c r="AM44" t="s">
        <v>4634</v>
      </c>
      <c r="AN44" t="s">
        <v>108</v>
      </c>
      <c r="AP44">
        <v>0</v>
      </c>
      <c r="AQ44">
        <v>0</v>
      </c>
      <c r="AR44">
        <v>0</v>
      </c>
      <c r="AS44">
        <v>0</v>
      </c>
      <c r="AT44">
        <v>0</v>
      </c>
      <c r="AU44">
        <v>0</v>
      </c>
      <c r="AY44" t="s">
        <v>63</v>
      </c>
      <c r="AZ44" t="s">
        <v>4635</v>
      </c>
      <c r="BA44">
        <v>0</v>
      </c>
      <c r="BC44" t="s">
        <v>108</v>
      </c>
      <c r="BF44" t="s">
        <v>4636</v>
      </c>
    </row>
    <row r="45" spans="1:58" x14ac:dyDescent="0.35">
      <c r="A45" t="s">
        <v>1464</v>
      </c>
      <c r="B45">
        <v>10000</v>
      </c>
      <c r="C45">
        <v>10000</v>
      </c>
      <c r="D45" s="2">
        <v>45755</v>
      </c>
      <c r="E45" t="s">
        <v>59</v>
      </c>
      <c r="F45" t="s">
        <v>1465</v>
      </c>
      <c r="G45" t="s">
        <v>1455</v>
      </c>
      <c r="I45">
        <v>1</v>
      </c>
      <c r="J45" t="s">
        <v>183</v>
      </c>
      <c r="K45">
        <v>72</v>
      </c>
      <c r="L45" t="s">
        <v>161</v>
      </c>
      <c r="M45" s="3">
        <v>4000</v>
      </c>
      <c r="P45" s="2">
        <v>45752</v>
      </c>
      <c r="R45">
        <v>6</v>
      </c>
      <c r="S45" s="3">
        <v>24000</v>
      </c>
      <c r="T45" t="s">
        <v>65</v>
      </c>
      <c r="U45" t="s">
        <v>1466</v>
      </c>
      <c r="V45">
        <v>0</v>
      </c>
      <c r="W45" s="3">
        <v>20000</v>
      </c>
      <c r="X45" s="3">
        <v>4000</v>
      </c>
      <c r="Y45">
        <v>0</v>
      </c>
      <c r="Z45">
        <v>0</v>
      </c>
      <c r="AA45">
        <v>0</v>
      </c>
      <c r="AD45">
        <v>0</v>
      </c>
      <c r="AM45" t="s">
        <v>1467</v>
      </c>
      <c r="AN45" t="s">
        <v>1242</v>
      </c>
      <c r="AP45">
        <v>0</v>
      </c>
      <c r="AQ45">
        <v>0</v>
      </c>
      <c r="AR45">
        <v>0</v>
      </c>
      <c r="AS45">
        <v>0</v>
      </c>
      <c r="AT45">
        <v>0</v>
      </c>
      <c r="AU45">
        <v>0</v>
      </c>
      <c r="AY45" t="s">
        <v>63</v>
      </c>
      <c r="AZ45" t="s">
        <v>4637</v>
      </c>
      <c r="BA45">
        <v>0</v>
      </c>
      <c r="BC45" t="s">
        <v>1242</v>
      </c>
      <c r="BF45" t="s">
        <v>1468</v>
      </c>
    </row>
    <row r="46" spans="1:58" x14ac:dyDescent="0.35">
      <c r="A46" t="s">
        <v>1469</v>
      </c>
      <c r="B46">
        <v>10000</v>
      </c>
      <c r="C46">
        <v>10000</v>
      </c>
      <c r="D46" s="2">
        <v>45755</v>
      </c>
      <c r="E46" t="s">
        <v>59</v>
      </c>
      <c r="F46" t="s">
        <v>1470</v>
      </c>
      <c r="G46" t="s">
        <v>1471</v>
      </c>
      <c r="I46">
        <v>1</v>
      </c>
      <c r="J46" t="s">
        <v>183</v>
      </c>
      <c r="K46">
        <v>60</v>
      </c>
      <c r="L46" t="s">
        <v>222</v>
      </c>
      <c r="M46" s="3">
        <v>2000</v>
      </c>
      <c r="P46" s="2">
        <v>45752</v>
      </c>
      <c r="R46">
        <v>1</v>
      </c>
      <c r="S46" s="3">
        <v>2000</v>
      </c>
      <c r="T46" t="s">
        <v>65</v>
      </c>
      <c r="U46" t="s">
        <v>1472</v>
      </c>
      <c r="V46">
        <v>0</v>
      </c>
      <c r="W46" s="3">
        <v>2000</v>
      </c>
      <c r="X46">
        <v>0</v>
      </c>
      <c r="Y46">
        <v>0</v>
      </c>
      <c r="Z46">
        <v>0</v>
      </c>
      <c r="AA46">
        <v>0</v>
      </c>
      <c r="AD46">
        <v>0</v>
      </c>
      <c r="AM46" t="s">
        <v>1473</v>
      </c>
      <c r="AN46" t="s">
        <v>217</v>
      </c>
      <c r="AP46">
        <v>0</v>
      </c>
      <c r="AQ46">
        <v>0</v>
      </c>
      <c r="AR46">
        <v>0</v>
      </c>
      <c r="AS46">
        <v>0</v>
      </c>
      <c r="AT46">
        <v>0</v>
      </c>
      <c r="AU46">
        <v>0</v>
      </c>
      <c r="AY46" t="s">
        <v>63</v>
      </c>
      <c r="AZ46" t="s">
        <v>4638</v>
      </c>
      <c r="BA46">
        <v>0</v>
      </c>
      <c r="BC46" t="s">
        <v>217</v>
      </c>
      <c r="BF46" t="s">
        <v>1474</v>
      </c>
    </row>
    <row r="47" spans="1:58" x14ac:dyDescent="0.35">
      <c r="A47" t="s">
        <v>1469</v>
      </c>
      <c r="B47">
        <v>10000</v>
      </c>
      <c r="C47">
        <v>20000</v>
      </c>
      <c r="D47" s="2">
        <v>45755</v>
      </c>
      <c r="E47" t="s">
        <v>59</v>
      </c>
      <c r="F47" t="s">
        <v>1470</v>
      </c>
      <c r="G47" t="s">
        <v>1471</v>
      </c>
      <c r="I47">
        <v>2</v>
      </c>
      <c r="J47" t="s">
        <v>183</v>
      </c>
      <c r="K47">
        <v>61</v>
      </c>
      <c r="L47" t="s">
        <v>209</v>
      </c>
      <c r="M47" s="3">
        <v>1000</v>
      </c>
      <c r="P47" s="2">
        <v>45752</v>
      </c>
      <c r="R47">
        <v>2</v>
      </c>
      <c r="S47" s="3">
        <v>2000</v>
      </c>
      <c r="T47" t="s">
        <v>65</v>
      </c>
      <c r="U47" t="s">
        <v>1472</v>
      </c>
      <c r="V47">
        <v>0</v>
      </c>
      <c r="W47" s="3">
        <v>2000</v>
      </c>
      <c r="X47">
        <v>0</v>
      </c>
      <c r="Y47">
        <v>0</v>
      </c>
      <c r="Z47">
        <v>0</v>
      </c>
      <c r="AA47">
        <v>0</v>
      </c>
      <c r="AD47">
        <v>0</v>
      </c>
      <c r="AM47" t="s">
        <v>1473</v>
      </c>
      <c r="AN47" t="s">
        <v>217</v>
      </c>
      <c r="AP47">
        <v>0</v>
      </c>
      <c r="AQ47">
        <v>0</v>
      </c>
      <c r="AR47">
        <v>0</v>
      </c>
      <c r="AS47">
        <v>0</v>
      </c>
      <c r="AT47">
        <v>0</v>
      </c>
      <c r="AU47">
        <v>0</v>
      </c>
      <c r="AY47" t="s">
        <v>63</v>
      </c>
      <c r="AZ47" t="s">
        <v>4638</v>
      </c>
      <c r="BA47">
        <v>0</v>
      </c>
      <c r="BC47" t="s">
        <v>217</v>
      </c>
      <c r="BF47" t="s">
        <v>1474</v>
      </c>
    </row>
    <row r="48" spans="1:58" x14ac:dyDescent="0.35">
      <c r="A48" t="s">
        <v>1475</v>
      </c>
      <c r="B48">
        <v>10000</v>
      </c>
      <c r="C48">
        <v>10000</v>
      </c>
      <c r="D48" s="2">
        <v>45755</v>
      </c>
      <c r="E48" t="s">
        <v>59</v>
      </c>
      <c r="F48" t="s">
        <v>1476</v>
      </c>
      <c r="G48" t="s">
        <v>1477</v>
      </c>
      <c r="I48">
        <v>1</v>
      </c>
      <c r="J48" t="s">
        <v>183</v>
      </c>
      <c r="K48">
        <v>72</v>
      </c>
      <c r="L48" t="s">
        <v>161</v>
      </c>
      <c r="M48" s="3">
        <v>2250</v>
      </c>
      <c r="P48" s="2">
        <v>45752</v>
      </c>
      <c r="R48">
        <v>4</v>
      </c>
      <c r="S48" s="3">
        <v>9000</v>
      </c>
      <c r="T48" t="s">
        <v>65</v>
      </c>
      <c r="U48" t="s">
        <v>1478</v>
      </c>
      <c r="V48">
        <v>0</v>
      </c>
      <c r="W48" s="3">
        <v>5000</v>
      </c>
      <c r="X48" s="3">
        <v>4000</v>
      </c>
      <c r="Y48">
        <v>0</v>
      </c>
      <c r="Z48">
        <v>0</v>
      </c>
      <c r="AA48">
        <v>0</v>
      </c>
      <c r="AD48">
        <v>0</v>
      </c>
      <c r="AM48" t="s">
        <v>1479</v>
      </c>
      <c r="AN48" t="s">
        <v>1480</v>
      </c>
      <c r="AP48">
        <v>0</v>
      </c>
      <c r="AQ48">
        <v>0</v>
      </c>
      <c r="AR48">
        <v>0</v>
      </c>
      <c r="AS48">
        <v>0</v>
      </c>
      <c r="AT48">
        <v>0</v>
      </c>
      <c r="AU48">
        <v>0</v>
      </c>
      <c r="AY48" t="s">
        <v>63</v>
      </c>
      <c r="AZ48" t="s">
        <v>4639</v>
      </c>
      <c r="BA48">
        <v>0</v>
      </c>
      <c r="BC48" t="s">
        <v>1480</v>
      </c>
      <c r="BF48" t="s">
        <v>1481</v>
      </c>
    </row>
    <row r="49" spans="1:58" x14ac:dyDescent="0.35">
      <c r="A49" t="s">
        <v>1482</v>
      </c>
      <c r="B49">
        <v>10000</v>
      </c>
      <c r="C49">
        <v>20000</v>
      </c>
      <c r="D49" s="2">
        <v>45754</v>
      </c>
      <c r="E49" t="s">
        <v>116</v>
      </c>
      <c r="F49" t="s">
        <v>1483</v>
      </c>
      <c r="G49" t="s">
        <v>987</v>
      </c>
      <c r="I49">
        <v>2</v>
      </c>
      <c r="J49" t="s">
        <v>183</v>
      </c>
      <c r="K49">
        <v>100</v>
      </c>
      <c r="L49" t="s">
        <v>281</v>
      </c>
      <c r="M49" s="3">
        <v>2400</v>
      </c>
      <c r="P49" s="2">
        <v>45752</v>
      </c>
      <c r="R49">
        <v>1</v>
      </c>
      <c r="S49" s="3">
        <v>2400</v>
      </c>
      <c r="T49" t="s">
        <v>65</v>
      </c>
      <c r="U49" t="s">
        <v>1484</v>
      </c>
      <c r="V49">
        <v>0</v>
      </c>
      <c r="W49" s="3">
        <v>1800</v>
      </c>
      <c r="X49">
        <v>600</v>
      </c>
      <c r="Y49">
        <v>0</v>
      </c>
      <c r="Z49">
        <v>0</v>
      </c>
      <c r="AA49">
        <v>0</v>
      </c>
      <c r="AD49">
        <v>0</v>
      </c>
      <c r="AM49" t="s">
        <v>1485</v>
      </c>
      <c r="AN49" t="s">
        <v>1486</v>
      </c>
      <c r="AP49">
        <v>0</v>
      </c>
      <c r="AQ49">
        <v>0</v>
      </c>
      <c r="AR49">
        <v>0</v>
      </c>
      <c r="AS49">
        <v>0</v>
      </c>
      <c r="AT49">
        <v>0</v>
      </c>
      <c r="AU49">
        <v>0</v>
      </c>
      <c r="AY49" t="s">
        <v>63</v>
      </c>
      <c r="AZ49" t="s">
        <v>4640</v>
      </c>
      <c r="BA49">
        <v>0</v>
      </c>
      <c r="BC49" t="s">
        <v>1486</v>
      </c>
      <c r="BF49" t="s">
        <v>1487</v>
      </c>
    </row>
    <row r="50" spans="1:58" x14ac:dyDescent="0.35">
      <c r="A50" t="s">
        <v>941</v>
      </c>
      <c r="B50">
        <v>10000</v>
      </c>
      <c r="C50">
        <v>30000</v>
      </c>
      <c r="D50" s="2">
        <v>45772</v>
      </c>
      <c r="E50" t="s">
        <v>59</v>
      </c>
      <c r="F50" t="s">
        <v>3617</v>
      </c>
      <c r="G50" t="s">
        <v>3618</v>
      </c>
      <c r="I50">
        <v>2</v>
      </c>
      <c r="J50" t="s">
        <v>183</v>
      </c>
      <c r="K50">
        <v>77</v>
      </c>
      <c r="L50" t="s">
        <v>192</v>
      </c>
      <c r="M50" s="3">
        <v>35550</v>
      </c>
      <c r="P50" s="2">
        <v>45752</v>
      </c>
      <c r="R50">
        <v>6</v>
      </c>
      <c r="S50" s="3">
        <v>213300</v>
      </c>
      <c r="T50" t="s">
        <v>65</v>
      </c>
      <c r="U50" t="s">
        <v>946</v>
      </c>
      <c r="V50">
        <v>0</v>
      </c>
      <c r="W50" s="3">
        <v>200000</v>
      </c>
      <c r="X50" s="3">
        <v>13300</v>
      </c>
      <c r="Y50">
        <v>0</v>
      </c>
      <c r="Z50">
        <v>0</v>
      </c>
      <c r="AA50">
        <v>0</v>
      </c>
      <c r="AD50">
        <v>0</v>
      </c>
      <c r="AM50" t="s">
        <v>947</v>
      </c>
      <c r="AN50" t="s">
        <v>108</v>
      </c>
      <c r="AP50">
        <v>0</v>
      </c>
      <c r="AQ50">
        <v>0</v>
      </c>
      <c r="AR50">
        <v>0</v>
      </c>
      <c r="AS50">
        <v>0</v>
      </c>
      <c r="AT50">
        <v>0</v>
      </c>
      <c r="AU50">
        <v>0</v>
      </c>
      <c r="AY50" t="s">
        <v>63</v>
      </c>
      <c r="AZ50" t="s">
        <v>4529</v>
      </c>
      <c r="BA50">
        <v>0</v>
      </c>
      <c r="BC50" t="s">
        <v>108</v>
      </c>
      <c r="BF50" t="s">
        <v>948</v>
      </c>
    </row>
    <row r="51" spans="1:58" x14ac:dyDescent="0.35">
      <c r="A51" t="s">
        <v>4641</v>
      </c>
      <c r="B51">
        <v>10000</v>
      </c>
      <c r="C51">
        <v>10000</v>
      </c>
      <c r="D51" s="2">
        <v>45763</v>
      </c>
      <c r="E51" t="s">
        <v>59</v>
      </c>
      <c r="F51" s="4">
        <v>0.4697453703703704</v>
      </c>
      <c r="G51" t="s">
        <v>4625</v>
      </c>
      <c r="I51">
        <v>1</v>
      </c>
      <c r="J51" t="s">
        <v>183</v>
      </c>
      <c r="K51">
        <v>79</v>
      </c>
      <c r="L51" t="s">
        <v>869</v>
      </c>
      <c r="M51" s="3">
        <v>3594</v>
      </c>
      <c r="P51" s="2">
        <v>45752</v>
      </c>
      <c r="R51">
        <v>64</v>
      </c>
      <c r="S51" s="3">
        <v>230016</v>
      </c>
      <c r="T51" t="s">
        <v>65</v>
      </c>
      <c r="U51" t="s">
        <v>885</v>
      </c>
      <c r="V51">
        <v>0</v>
      </c>
      <c r="W51" s="3">
        <v>200000</v>
      </c>
      <c r="X51" s="3">
        <v>30016</v>
      </c>
      <c r="Y51">
        <v>0</v>
      </c>
      <c r="Z51">
        <v>0</v>
      </c>
      <c r="AA51">
        <v>0</v>
      </c>
      <c r="AD51">
        <v>0</v>
      </c>
      <c r="AM51" t="s">
        <v>886</v>
      </c>
      <c r="AN51" t="s">
        <v>108</v>
      </c>
      <c r="AP51">
        <v>0</v>
      </c>
      <c r="AQ51">
        <v>0</v>
      </c>
      <c r="AR51">
        <v>0</v>
      </c>
      <c r="AS51">
        <v>0</v>
      </c>
      <c r="AT51">
        <v>0</v>
      </c>
      <c r="AU51">
        <v>0</v>
      </c>
      <c r="AY51" t="s">
        <v>63</v>
      </c>
      <c r="AZ51" t="s">
        <v>4642</v>
      </c>
      <c r="BA51">
        <v>0</v>
      </c>
      <c r="BC51" t="s">
        <v>108</v>
      </c>
      <c r="BF51" t="s">
        <v>4643</v>
      </c>
    </row>
    <row r="52" spans="1:58" x14ac:dyDescent="0.35">
      <c r="A52" t="s">
        <v>4644</v>
      </c>
      <c r="B52">
        <v>10000</v>
      </c>
      <c r="C52">
        <v>10000</v>
      </c>
      <c r="D52" s="2">
        <v>45763</v>
      </c>
      <c r="E52" t="s">
        <v>59</v>
      </c>
      <c r="F52" t="s">
        <v>4645</v>
      </c>
      <c r="G52" t="s">
        <v>4625</v>
      </c>
      <c r="I52">
        <v>1</v>
      </c>
      <c r="J52" t="s">
        <v>183</v>
      </c>
      <c r="K52">
        <v>79</v>
      </c>
      <c r="L52" t="s">
        <v>869</v>
      </c>
      <c r="M52" s="3">
        <v>3594</v>
      </c>
      <c r="P52" s="2">
        <v>45752</v>
      </c>
      <c r="R52">
        <v>32</v>
      </c>
      <c r="S52" s="3">
        <v>115008</v>
      </c>
      <c r="T52" t="s">
        <v>65</v>
      </c>
      <c r="U52" t="s">
        <v>4646</v>
      </c>
      <c r="V52">
        <v>0</v>
      </c>
      <c r="W52" s="3">
        <v>100000</v>
      </c>
      <c r="X52" s="3">
        <v>15008</v>
      </c>
      <c r="Y52">
        <v>0</v>
      </c>
      <c r="Z52">
        <v>0</v>
      </c>
      <c r="AA52">
        <v>0</v>
      </c>
      <c r="AD52">
        <v>0</v>
      </c>
      <c r="AM52" t="s">
        <v>4647</v>
      </c>
      <c r="AN52" t="s">
        <v>108</v>
      </c>
      <c r="AP52">
        <v>0</v>
      </c>
      <c r="AQ52">
        <v>0</v>
      </c>
      <c r="AR52">
        <v>0</v>
      </c>
      <c r="AS52">
        <v>0</v>
      </c>
      <c r="AT52">
        <v>0</v>
      </c>
      <c r="AU52">
        <v>0</v>
      </c>
      <c r="AY52" t="s">
        <v>63</v>
      </c>
      <c r="AZ52" t="s">
        <v>4648</v>
      </c>
      <c r="BA52">
        <v>0</v>
      </c>
      <c r="BC52" t="s">
        <v>108</v>
      </c>
      <c r="BF52" t="s">
        <v>4649</v>
      </c>
    </row>
    <row r="53" spans="1:58" x14ac:dyDescent="0.35">
      <c r="A53" t="s">
        <v>1488</v>
      </c>
      <c r="B53">
        <v>10000</v>
      </c>
      <c r="C53">
        <v>10000</v>
      </c>
      <c r="D53" s="2">
        <v>45754</v>
      </c>
      <c r="E53" t="s">
        <v>116</v>
      </c>
      <c r="F53" t="s">
        <v>1444</v>
      </c>
      <c r="G53" t="s">
        <v>1445</v>
      </c>
      <c r="I53">
        <v>1</v>
      </c>
      <c r="J53" t="s">
        <v>183</v>
      </c>
      <c r="K53">
        <v>59</v>
      </c>
      <c r="L53" t="s">
        <v>73</v>
      </c>
      <c r="M53">
        <v>600</v>
      </c>
      <c r="P53" s="2">
        <v>45752</v>
      </c>
      <c r="R53">
        <v>10</v>
      </c>
      <c r="S53" s="3">
        <v>6000</v>
      </c>
      <c r="T53" t="s">
        <v>65</v>
      </c>
      <c r="U53">
        <v>200302680001</v>
      </c>
      <c r="V53">
        <v>0</v>
      </c>
      <c r="W53" s="3">
        <v>6000</v>
      </c>
      <c r="X53">
        <v>0</v>
      </c>
      <c r="Y53">
        <v>0</v>
      </c>
      <c r="Z53">
        <v>0</v>
      </c>
      <c r="AA53">
        <v>0</v>
      </c>
      <c r="AD53">
        <v>0</v>
      </c>
      <c r="AM53">
        <v>20030268</v>
      </c>
      <c r="AN53" t="s">
        <v>571</v>
      </c>
      <c r="AP53">
        <v>0</v>
      </c>
      <c r="AQ53">
        <v>0</v>
      </c>
      <c r="AR53">
        <v>0</v>
      </c>
      <c r="AS53">
        <v>0</v>
      </c>
      <c r="AT53">
        <v>0</v>
      </c>
      <c r="AU53">
        <v>0</v>
      </c>
      <c r="AY53" t="s">
        <v>63</v>
      </c>
      <c r="AZ53" t="s">
        <v>4650</v>
      </c>
      <c r="BA53">
        <v>0</v>
      </c>
      <c r="BC53" t="s">
        <v>571</v>
      </c>
      <c r="BF53" t="s">
        <v>1489</v>
      </c>
    </row>
    <row r="54" spans="1:58" x14ac:dyDescent="0.35">
      <c r="A54" t="s">
        <v>1488</v>
      </c>
      <c r="B54">
        <v>20000</v>
      </c>
      <c r="C54">
        <v>10000</v>
      </c>
      <c r="D54" s="2">
        <v>45754</v>
      </c>
      <c r="E54" t="s">
        <v>116</v>
      </c>
      <c r="F54" t="s">
        <v>1444</v>
      </c>
      <c r="G54" t="s">
        <v>1445</v>
      </c>
      <c r="I54">
        <v>1</v>
      </c>
      <c r="J54" t="s">
        <v>183</v>
      </c>
      <c r="K54">
        <v>59</v>
      </c>
      <c r="L54" t="s">
        <v>73</v>
      </c>
      <c r="M54">
        <v>600</v>
      </c>
      <c r="P54" s="2">
        <v>45752</v>
      </c>
      <c r="R54">
        <v>10</v>
      </c>
      <c r="S54" s="3">
        <v>6000</v>
      </c>
      <c r="T54" t="s">
        <v>65</v>
      </c>
      <c r="U54">
        <v>200302680001</v>
      </c>
      <c r="V54">
        <v>0</v>
      </c>
      <c r="W54" s="3">
        <v>6000</v>
      </c>
      <c r="X54">
        <v>0</v>
      </c>
      <c r="Y54">
        <v>0</v>
      </c>
      <c r="Z54">
        <v>0</v>
      </c>
      <c r="AA54">
        <v>0</v>
      </c>
      <c r="AD54">
        <v>0</v>
      </c>
      <c r="AM54">
        <v>20030268</v>
      </c>
      <c r="AN54" t="s">
        <v>571</v>
      </c>
      <c r="AP54">
        <v>0</v>
      </c>
      <c r="AQ54">
        <v>0</v>
      </c>
      <c r="AR54">
        <v>0</v>
      </c>
      <c r="AS54">
        <v>0</v>
      </c>
      <c r="AT54">
        <v>0</v>
      </c>
      <c r="AU54">
        <v>0</v>
      </c>
      <c r="AY54" t="s">
        <v>63</v>
      </c>
      <c r="AZ54" t="s">
        <v>4650</v>
      </c>
      <c r="BA54">
        <v>0</v>
      </c>
      <c r="BC54" t="s">
        <v>571</v>
      </c>
      <c r="BF54" t="s">
        <v>1489</v>
      </c>
    </row>
    <row r="55" spans="1:58" x14ac:dyDescent="0.35">
      <c r="A55" t="s">
        <v>4560</v>
      </c>
      <c r="B55">
        <v>10000</v>
      </c>
      <c r="C55">
        <v>20000</v>
      </c>
      <c r="D55" s="2">
        <v>45771</v>
      </c>
      <c r="E55" t="s">
        <v>59</v>
      </c>
      <c r="F55" t="s">
        <v>4600</v>
      </c>
      <c r="G55">
        <v>10620258020</v>
      </c>
      <c r="I55">
        <v>2</v>
      </c>
      <c r="J55" t="s">
        <v>183</v>
      </c>
      <c r="K55">
        <v>77</v>
      </c>
      <c r="L55" t="s">
        <v>192</v>
      </c>
      <c r="M55" s="3">
        <v>2598</v>
      </c>
      <c r="P55" s="2">
        <v>45752</v>
      </c>
      <c r="R55">
        <v>77</v>
      </c>
      <c r="S55" s="3">
        <v>200046</v>
      </c>
      <c r="T55" t="s">
        <v>65</v>
      </c>
      <c r="U55" t="s">
        <v>4562</v>
      </c>
      <c r="V55">
        <v>0</v>
      </c>
      <c r="W55" s="3">
        <v>200000</v>
      </c>
      <c r="X55">
        <v>46</v>
      </c>
      <c r="Y55">
        <v>0</v>
      </c>
      <c r="Z55">
        <v>0</v>
      </c>
      <c r="AA55">
        <v>0</v>
      </c>
      <c r="AD55">
        <v>0</v>
      </c>
      <c r="AM55" t="s">
        <v>4563</v>
      </c>
      <c r="AN55" t="s">
        <v>108</v>
      </c>
      <c r="AP55">
        <v>0</v>
      </c>
      <c r="AQ55">
        <v>0</v>
      </c>
      <c r="AR55">
        <v>0</v>
      </c>
      <c r="AS55">
        <v>0</v>
      </c>
      <c r="AT55">
        <v>0</v>
      </c>
      <c r="AU55">
        <v>0</v>
      </c>
      <c r="AY55" t="s">
        <v>63</v>
      </c>
      <c r="AZ55" t="s">
        <v>6531</v>
      </c>
      <c r="BA55">
        <v>0</v>
      </c>
      <c r="BC55" t="s">
        <v>108</v>
      </c>
      <c r="BF55" t="s">
        <v>4564</v>
      </c>
    </row>
    <row r="56" spans="1:58" x14ac:dyDescent="0.35">
      <c r="A56" t="s">
        <v>4651</v>
      </c>
      <c r="B56">
        <v>10000</v>
      </c>
      <c r="C56">
        <v>10000</v>
      </c>
      <c r="D56" s="2">
        <v>45769</v>
      </c>
      <c r="E56" t="s">
        <v>59</v>
      </c>
      <c r="F56" s="4">
        <v>0.41800925925925925</v>
      </c>
      <c r="G56" t="s">
        <v>4625</v>
      </c>
      <c r="I56">
        <v>1</v>
      </c>
      <c r="J56" t="s">
        <v>183</v>
      </c>
      <c r="K56">
        <v>79</v>
      </c>
      <c r="L56" t="s">
        <v>869</v>
      </c>
      <c r="M56" s="3">
        <v>3594</v>
      </c>
      <c r="P56" s="2">
        <v>45752</v>
      </c>
      <c r="R56">
        <v>64</v>
      </c>
      <c r="S56" s="3">
        <v>230016</v>
      </c>
      <c r="T56" t="s">
        <v>65</v>
      </c>
      <c r="U56" t="s">
        <v>903</v>
      </c>
      <c r="V56">
        <v>0</v>
      </c>
      <c r="W56" s="3">
        <v>200000</v>
      </c>
      <c r="X56" s="3">
        <v>30016</v>
      </c>
      <c r="Y56">
        <v>0</v>
      </c>
      <c r="Z56">
        <v>0</v>
      </c>
      <c r="AA56">
        <v>0</v>
      </c>
      <c r="AD56">
        <v>0</v>
      </c>
      <c r="AM56" t="s">
        <v>904</v>
      </c>
      <c r="AN56" t="s">
        <v>108</v>
      </c>
      <c r="AP56">
        <v>0</v>
      </c>
      <c r="AQ56">
        <v>0</v>
      </c>
      <c r="AR56">
        <v>0</v>
      </c>
      <c r="AS56">
        <v>0</v>
      </c>
      <c r="AT56">
        <v>0</v>
      </c>
      <c r="AU56">
        <v>0</v>
      </c>
      <c r="AY56" t="s">
        <v>63</v>
      </c>
      <c r="AZ56" t="s">
        <v>4652</v>
      </c>
      <c r="BA56">
        <v>0</v>
      </c>
      <c r="BC56" t="s">
        <v>108</v>
      </c>
      <c r="BF56" t="s">
        <v>4653</v>
      </c>
    </row>
    <row r="57" spans="1:58" x14ac:dyDescent="0.35">
      <c r="A57" t="s">
        <v>1490</v>
      </c>
      <c r="B57">
        <v>10000</v>
      </c>
      <c r="C57">
        <v>10000</v>
      </c>
      <c r="D57" s="2">
        <v>45754</v>
      </c>
      <c r="E57" t="s">
        <v>59</v>
      </c>
      <c r="F57" t="s">
        <v>1364</v>
      </c>
      <c r="G57" t="s">
        <v>570</v>
      </c>
      <c r="I57">
        <v>1</v>
      </c>
      <c r="J57" t="s">
        <v>183</v>
      </c>
      <c r="K57">
        <v>59</v>
      </c>
      <c r="L57" t="s">
        <v>73</v>
      </c>
      <c r="M57">
        <v>100</v>
      </c>
      <c r="P57" s="2">
        <v>45752</v>
      </c>
      <c r="R57">
        <v>10</v>
      </c>
      <c r="S57" s="3">
        <v>1000</v>
      </c>
      <c r="T57" t="s">
        <v>65</v>
      </c>
      <c r="U57">
        <v>112024090001</v>
      </c>
      <c r="V57">
        <v>0</v>
      </c>
      <c r="W57" s="3">
        <v>1000</v>
      </c>
      <c r="X57">
        <v>0</v>
      </c>
      <c r="Y57">
        <v>0</v>
      </c>
      <c r="Z57">
        <v>0</v>
      </c>
      <c r="AA57">
        <v>0</v>
      </c>
      <c r="AD57">
        <v>0</v>
      </c>
      <c r="AM57">
        <v>11202409</v>
      </c>
      <c r="AN57" t="s">
        <v>571</v>
      </c>
      <c r="AP57">
        <v>0</v>
      </c>
      <c r="AQ57">
        <v>0</v>
      </c>
      <c r="AR57">
        <v>0</v>
      </c>
      <c r="AS57">
        <v>0</v>
      </c>
      <c r="AT57">
        <v>0</v>
      </c>
      <c r="AU57">
        <v>0</v>
      </c>
      <c r="AY57" t="s">
        <v>63</v>
      </c>
      <c r="AZ57" t="s">
        <v>4654</v>
      </c>
      <c r="BA57">
        <v>0</v>
      </c>
      <c r="BC57" t="s">
        <v>571</v>
      </c>
      <c r="BF57" t="s">
        <v>1491</v>
      </c>
    </row>
    <row r="58" spans="1:58" x14ac:dyDescent="0.35">
      <c r="A58" t="s">
        <v>1492</v>
      </c>
      <c r="B58">
        <v>10000</v>
      </c>
      <c r="C58">
        <v>10000</v>
      </c>
      <c r="D58" s="2">
        <v>45754</v>
      </c>
      <c r="E58" t="s">
        <v>59</v>
      </c>
      <c r="F58" t="s">
        <v>1364</v>
      </c>
      <c r="G58" t="s">
        <v>570</v>
      </c>
      <c r="I58">
        <v>1</v>
      </c>
      <c r="J58" t="s">
        <v>183</v>
      </c>
      <c r="K58">
        <v>59</v>
      </c>
      <c r="L58" t="s">
        <v>73</v>
      </c>
      <c r="M58">
        <v>100</v>
      </c>
      <c r="P58" s="2">
        <v>45752</v>
      </c>
      <c r="R58">
        <v>10</v>
      </c>
      <c r="S58" s="3">
        <v>1000</v>
      </c>
      <c r="T58" t="s">
        <v>65</v>
      </c>
      <c r="U58">
        <v>112024090001</v>
      </c>
      <c r="V58">
        <v>0</v>
      </c>
      <c r="W58" s="3">
        <v>1000</v>
      </c>
      <c r="X58">
        <v>0</v>
      </c>
      <c r="Y58">
        <v>0</v>
      </c>
      <c r="Z58">
        <v>0</v>
      </c>
      <c r="AA58">
        <v>0</v>
      </c>
      <c r="AD58">
        <v>0</v>
      </c>
      <c r="AM58">
        <v>11202409</v>
      </c>
      <c r="AN58" t="s">
        <v>571</v>
      </c>
      <c r="AP58">
        <v>0</v>
      </c>
      <c r="AQ58">
        <v>0</v>
      </c>
      <c r="AR58">
        <v>0</v>
      </c>
      <c r="AS58">
        <v>0</v>
      </c>
      <c r="AT58">
        <v>0</v>
      </c>
      <c r="AU58">
        <v>0</v>
      </c>
      <c r="AY58" t="s">
        <v>63</v>
      </c>
      <c r="AZ58" t="s">
        <v>4655</v>
      </c>
      <c r="BA58">
        <v>0</v>
      </c>
      <c r="BC58" t="s">
        <v>571</v>
      </c>
      <c r="BF58" t="s">
        <v>1493</v>
      </c>
    </row>
    <row r="59" spans="1:58" x14ac:dyDescent="0.35">
      <c r="A59" t="s">
        <v>1494</v>
      </c>
      <c r="B59">
        <v>10000</v>
      </c>
      <c r="C59">
        <v>10000</v>
      </c>
      <c r="D59" s="2">
        <v>45754</v>
      </c>
      <c r="E59" t="s">
        <v>116</v>
      </c>
      <c r="F59" t="s">
        <v>1495</v>
      </c>
      <c r="G59" t="s">
        <v>570</v>
      </c>
      <c r="I59">
        <v>1</v>
      </c>
      <c r="J59" t="s">
        <v>183</v>
      </c>
      <c r="K59">
        <v>59</v>
      </c>
      <c r="L59" t="s">
        <v>73</v>
      </c>
      <c r="M59">
        <v>400</v>
      </c>
      <c r="P59" s="2">
        <v>45752</v>
      </c>
      <c r="R59">
        <v>10</v>
      </c>
      <c r="S59" s="3">
        <v>4000</v>
      </c>
      <c r="T59" t="s">
        <v>65</v>
      </c>
      <c r="U59">
        <v>112023530001</v>
      </c>
      <c r="V59">
        <v>0</v>
      </c>
      <c r="W59" s="3">
        <v>4000</v>
      </c>
      <c r="X59">
        <v>0</v>
      </c>
      <c r="Y59">
        <v>0</v>
      </c>
      <c r="Z59">
        <v>0</v>
      </c>
      <c r="AA59">
        <v>0</v>
      </c>
      <c r="AD59">
        <v>0</v>
      </c>
      <c r="AM59">
        <v>11202353</v>
      </c>
      <c r="AN59" t="s">
        <v>571</v>
      </c>
      <c r="AP59">
        <v>0</v>
      </c>
      <c r="AQ59">
        <v>0</v>
      </c>
      <c r="AR59">
        <v>0</v>
      </c>
      <c r="AS59">
        <v>0</v>
      </c>
      <c r="AT59">
        <v>0</v>
      </c>
      <c r="AU59">
        <v>0</v>
      </c>
      <c r="AY59" t="s">
        <v>63</v>
      </c>
      <c r="AZ59" t="s">
        <v>4656</v>
      </c>
      <c r="BA59">
        <v>0</v>
      </c>
      <c r="BC59" t="s">
        <v>571</v>
      </c>
      <c r="BF59" t="s">
        <v>1496</v>
      </c>
    </row>
    <row r="60" spans="1:58" x14ac:dyDescent="0.35">
      <c r="A60" t="s">
        <v>1494</v>
      </c>
      <c r="B60">
        <v>20000</v>
      </c>
      <c r="C60">
        <v>10000</v>
      </c>
      <c r="D60" s="2">
        <v>45754</v>
      </c>
      <c r="E60" t="s">
        <v>116</v>
      </c>
      <c r="F60" t="s">
        <v>1495</v>
      </c>
      <c r="G60" t="s">
        <v>570</v>
      </c>
      <c r="I60">
        <v>1</v>
      </c>
      <c r="J60" t="s">
        <v>183</v>
      </c>
      <c r="K60">
        <v>59</v>
      </c>
      <c r="L60" t="s">
        <v>73</v>
      </c>
      <c r="M60">
        <v>200</v>
      </c>
      <c r="P60" s="2">
        <v>45752</v>
      </c>
      <c r="R60">
        <v>10</v>
      </c>
      <c r="S60" s="3">
        <v>2000</v>
      </c>
      <c r="T60" t="s">
        <v>65</v>
      </c>
      <c r="U60">
        <v>112023530001</v>
      </c>
      <c r="V60">
        <v>0</v>
      </c>
      <c r="W60" s="3">
        <v>2000</v>
      </c>
      <c r="X60">
        <v>0</v>
      </c>
      <c r="Y60">
        <v>0</v>
      </c>
      <c r="Z60">
        <v>0</v>
      </c>
      <c r="AA60">
        <v>0</v>
      </c>
      <c r="AD60">
        <v>0</v>
      </c>
      <c r="AM60">
        <v>11202353</v>
      </c>
      <c r="AN60" t="s">
        <v>571</v>
      </c>
      <c r="AP60">
        <v>0</v>
      </c>
      <c r="AQ60">
        <v>0</v>
      </c>
      <c r="AR60">
        <v>0</v>
      </c>
      <c r="AS60">
        <v>0</v>
      </c>
      <c r="AT60">
        <v>0</v>
      </c>
      <c r="AU60">
        <v>0</v>
      </c>
      <c r="AY60" t="s">
        <v>63</v>
      </c>
      <c r="AZ60" t="s">
        <v>4656</v>
      </c>
      <c r="BA60">
        <v>0</v>
      </c>
      <c r="BC60" t="s">
        <v>571</v>
      </c>
      <c r="BF60" t="s">
        <v>1496</v>
      </c>
    </row>
    <row r="61" spans="1:58" x14ac:dyDescent="0.35">
      <c r="A61" t="s">
        <v>1494</v>
      </c>
      <c r="B61">
        <v>30000</v>
      </c>
      <c r="C61">
        <v>10000</v>
      </c>
      <c r="D61" s="2">
        <v>45754</v>
      </c>
      <c r="E61" t="s">
        <v>116</v>
      </c>
      <c r="F61" t="s">
        <v>1495</v>
      </c>
      <c r="G61" t="s">
        <v>570</v>
      </c>
      <c r="I61">
        <v>1</v>
      </c>
      <c r="J61" t="s">
        <v>183</v>
      </c>
      <c r="K61">
        <v>59</v>
      </c>
      <c r="L61" t="s">
        <v>73</v>
      </c>
      <c r="M61">
        <v>200</v>
      </c>
      <c r="P61" s="2">
        <v>45752</v>
      </c>
      <c r="R61">
        <v>10</v>
      </c>
      <c r="S61" s="3">
        <v>2000</v>
      </c>
      <c r="T61" t="s">
        <v>65</v>
      </c>
      <c r="U61">
        <v>112023530001</v>
      </c>
      <c r="V61">
        <v>0</v>
      </c>
      <c r="W61" s="3">
        <v>2000</v>
      </c>
      <c r="X61">
        <v>0</v>
      </c>
      <c r="Y61">
        <v>0</v>
      </c>
      <c r="Z61">
        <v>0</v>
      </c>
      <c r="AA61">
        <v>0</v>
      </c>
      <c r="AD61">
        <v>0</v>
      </c>
      <c r="AM61">
        <v>11202353</v>
      </c>
      <c r="AN61" t="s">
        <v>571</v>
      </c>
      <c r="AP61">
        <v>0</v>
      </c>
      <c r="AQ61">
        <v>0</v>
      </c>
      <c r="AR61">
        <v>0</v>
      </c>
      <c r="AS61">
        <v>0</v>
      </c>
      <c r="AT61">
        <v>0</v>
      </c>
      <c r="AU61">
        <v>0</v>
      </c>
      <c r="AY61" t="s">
        <v>63</v>
      </c>
      <c r="AZ61" t="s">
        <v>4656</v>
      </c>
      <c r="BA61">
        <v>0</v>
      </c>
      <c r="BC61" t="s">
        <v>571</v>
      </c>
      <c r="BF61" t="s">
        <v>1496</v>
      </c>
    </row>
    <row r="62" spans="1:58" x14ac:dyDescent="0.35">
      <c r="A62" t="s">
        <v>4657</v>
      </c>
      <c r="B62">
        <v>10000</v>
      </c>
      <c r="C62">
        <v>10000</v>
      </c>
      <c r="D62" s="2">
        <v>45769</v>
      </c>
      <c r="E62" t="s">
        <v>59</v>
      </c>
      <c r="F62" s="4">
        <v>0.53510416666666671</v>
      </c>
      <c r="G62" t="s">
        <v>4658</v>
      </c>
      <c r="I62">
        <v>1</v>
      </c>
      <c r="J62" t="s">
        <v>183</v>
      </c>
      <c r="K62">
        <v>79</v>
      </c>
      <c r="L62" t="s">
        <v>869</v>
      </c>
      <c r="M62" s="3">
        <v>3594</v>
      </c>
      <c r="P62" s="2">
        <v>45752</v>
      </c>
      <c r="R62">
        <v>32</v>
      </c>
      <c r="S62" s="3">
        <v>115008</v>
      </c>
      <c r="T62" t="s">
        <v>65</v>
      </c>
      <c r="U62" t="s">
        <v>4659</v>
      </c>
      <c r="V62">
        <v>0</v>
      </c>
      <c r="W62" s="3">
        <v>100000</v>
      </c>
      <c r="X62" s="3">
        <v>15008</v>
      </c>
      <c r="Y62">
        <v>0</v>
      </c>
      <c r="Z62">
        <v>0</v>
      </c>
      <c r="AA62">
        <v>0</v>
      </c>
      <c r="AD62">
        <v>0</v>
      </c>
      <c r="AM62" t="s">
        <v>4660</v>
      </c>
      <c r="AN62" t="s">
        <v>108</v>
      </c>
      <c r="AP62">
        <v>0</v>
      </c>
      <c r="AQ62">
        <v>0</v>
      </c>
      <c r="AR62">
        <v>0</v>
      </c>
      <c r="AS62">
        <v>0</v>
      </c>
      <c r="AT62">
        <v>0</v>
      </c>
      <c r="AU62">
        <v>0</v>
      </c>
      <c r="AY62" t="s">
        <v>63</v>
      </c>
      <c r="AZ62" t="s">
        <v>4661</v>
      </c>
      <c r="BA62">
        <v>0</v>
      </c>
      <c r="BC62" t="s">
        <v>108</v>
      </c>
      <c r="BF62" t="s">
        <v>4662</v>
      </c>
    </row>
    <row r="63" spans="1:58" x14ac:dyDescent="0.35">
      <c r="A63" t="s">
        <v>4663</v>
      </c>
      <c r="B63">
        <v>10000</v>
      </c>
      <c r="C63">
        <v>10000</v>
      </c>
      <c r="D63" s="2">
        <v>45769</v>
      </c>
      <c r="E63" t="s">
        <v>59</v>
      </c>
      <c r="F63" s="4">
        <v>0.41710648148148149</v>
      </c>
      <c r="G63" t="s">
        <v>4625</v>
      </c>
      <c r="I63">
        <v>1</v>
      </c>
      <c r="J63" t="s">
        <v>183</v>
      </c>
      <c r="K63">
        <v>79</v>
      </c>
      <c r="L63" t="s">
        <v>869</v>
      </c>
      <c r="M63" s="3">
        <v>3594</v>
      </c>
      <c r="P63" s="2">
        <v>45752</v>
      </c>
      <c r="R63">
        <v>32</v>
      </c>
      <c r="S63" s="3">
        <v>115008</v>
      </c>
      <c r="T63" t="s">
        <v>65</v>
      </c>
      <c r="U63" t="s">
        <v>4664</v>
      </c>
      <c r="V63">
        <v>0</v>
      </c>
      <c r="W63" s="3">
        <v>100000</v>
      </c>
      <c r="X63" s="3">
        <v>15008</v>
      </c>
      <c r="Y63">
        <v>0</v>
      </c>
      <c r="Z63">
        <v>0</v>
      </c>
      <c r="AA63">
        <v>0</v>
      </c>
      <c r="AD63">
        <v>0</v>
      </c>
      <c r="AM63" t="s">
        <v>4665</v>
      </c>
      <c r="AN63" t="s">
        <v>108</v>
      </c>
      <c r="AP63">
        <v>0</v>
      </c>
      <c r="AQ63">
        <v>0</v>
      </c>
      <c r="AR63">
        <v>0</v>
      </c>
      <c r="AS63">
        <v>0</v>
      </c>
      <c r="AT63">
        <v>0</v>
      </c>
      <c r="AU63">
        <v>0</v>
      </c>
      <c r="AY63" t="s">
        <v>63</v>
      </c>
      <c r="AZ63" t="s">
        <v>4666</v>
      </c>
      <c r="BA63">
        <v>0</v>
      </c>
      <c r="BC63" t="s">
        <v>108</v>
      </c>
      <c r="BF63" t="s">
        <v>4667</v>
      </c>
    </row>
    <row r="64" spans="1:58" x14ac:dyDescent="0.35">
      <c r="A64" t="s">
        <v>985</v>
      </c>
      <c r="B64">
        <v>10000</v>
      </c>
      <c r="C64">
        <v>20000</v>
      </c>
      <c r="D64" s="2">
        <v>45754</v>
      </c>
      <c r="E64" t="s">
        <v>116</v>
      </c>
      <c r="F64" t="s">
        <v>986</v>
      </c>
      <c r="G64" t="s">
        <v>987</v>
      </c>
      <c r="I64">
        <v>2</v>
      </c>
      <c r="J64" t="s">
        <v>183</v>
      </c>
      <c r="K64">
        <v>92</v>
      </c>
      <c r="L64" t="s">
        <v>281</v>
      </c>
      <c r="M64" s="3">
        <v>2400</v>
      </c>
      <c r="P64" s="2">
        <v>45752</v>
      </c>
      <c r="R64">
        <v>1</v>
      </c>
      <c r="S64" s="3">
        <v>2400</v>
      </c>
      <c r="T64" t="s">
        <v>65</v>
      </c>
      <c r="U64" t="s">
        <v>988</v>
      </c>
      <c r="V64">
        <v>0</v>
      </c>
      <c r="W64" s="3">
        <v>2000</v>
      </c>
      <c r="X64">
        <v>400</v>
      </c>
      <c r="Y64">
        <v>0</v>
      </c>
      <c r="Z64">
        <v>0</v>
      </c>
      <c r="AA64">
        <v>0</v>
      </c>
      <c r="AD64">
        <v>0</v>
      </c>
      <c r="AM64" t="s">
        <v>989</v>
      </c>
      <c r="AN64" t="s">
        <v>147</v>
      </c>
      <c r="AP64">
        <v>0</v>
      </c>
      <c r="AQ64">
        <v>0</v>
      </c>
      <c r="AR64">
        <v>0</v>
      </c>
      <c r="AS64">
        <v>0</v>
      </c>
      <c r="AT64">
        <v>0</v>
      </c>
      <c r="AU64">
        <v>0</v>
      </c>
      <c r="AY64" t="s">
        <v>63</v>
      </c>
      <c r="AZ64" t="s">
        <v>4541</v>
      </c>
      <c r="BA64">
        <v>0</v>
      </c>
      <c r="BC64" t="s">
        <v>147</v>
      </c>
      <c r="BF64" t="s">
        <v>990</v>
      </c>
    </row>
    <row r="65" spans="1:58" x14ac:dyDescent="0.35">
      <c r="A65" t="s">
        <v>1497</v>
      </c>
      <c r="B65">
        <v>10000</v>
      </c>
      <c r="C65">
        <v>10000</v>
      </c>
      <c r="D65" s="2">
        <v>45755</v>
      </c>
      <c r="E65" t="s">
        <v>59</v>
      </c>
      <c r="F65" t="s">
        <v>1427</v>
      </c>
      <c r="G65" t="s">
        <v>1428</v>
      </c>
      <c r="I65">
        <v>1</v>
      </c>
      <c r="J65" t="s">
        <v>183</v>
      </c>
      <c r="K65">
        <v>78</v>
      </c>
      <c r="L65" t="s">
        <v>216</v>
      </c>
      <c r="M65" s="3">
        <v>2750</v>
      </c>
      <c r="P65" s="2">
        <v>45752</v>
      </c>
      <c r="R65">
        <v>16</v>
      </c>
      <c r="S65" s="3">
        <v>44000</v>
      </c>
      <c r="T65" t="s">
        <v>65</v>
      </c>
      <c r="U65" t="s">
        <v>1353</v>
      </c>
      <c r="V65">
        <v>0</v>
      </c>
      <c r="W65" s="3">
        <v>40000</v>
      </c>
      <c r="X65" s="3">
        <v>4000</v>
      </c>
      <c r="Y65">
        <v>0</v>
      </c>
      <c r="Z65">
        <v>0</v>
      </c>
      <c r="AA65">
        <v>0</v>
      </c>
      <c r="AD65">
        <v>0</v>
      </c>
      <c r="AM65" t="s">
        <v>1354</v>
      </c>
      <c r="AN65" t="s">
        <v>170</v>
      </c>
      <c r="AP65">
        <v>0</v>
      </c>
      <c r="AQ65">
        <v>0</v>
      </c>
      <c r="AR65">
        <v>0</v>
      </c>
      <c r="AS65">
        <v>0</v>
      </c>
      <c r="AT65">
        <v>0</v>
      </c>
      <c r="AU65">
        <v>0</v>
      </c>
      <c r="AY65" t="s">
        <v>63</v>
      </c>
      <c r="AZ65" t="s">
        <v>4668</v>
      </c>
      <c r="BA65">
        <v>0</v>
      </c>
      <c r="BC65" t="s">
        <v>170</v>
      </c>
      <c r="BF65" t="s">
        <v>1498</v>
      </c>
    </row>
    <row r="66" spans="1:58" x14ac:dyDescent="0.35">
      <c r="A66" t="s">
        <v>1499</v>
      </c>
      <c r="B66">
        <v>10000</v>
      </c>
      <c r="C66">
        <v>10000</v>
      </c>
      <c r="D66" s="2">
        <v>45755</v>
      </c>
      <c r="E66" t="s">
        <v>59</v>
      </c>
      <c r="F66" t="s">
        <v>1500</v>
      </c>
      <c r="G66" t="s">
        <v>1501</v>
      </c>
      <c r="I66">
        <v>1</v>
      </c>
      <c r="J66" t="s">
        <v>183</v>
      </c>
      <c r="K66">
        <v>72</v>
      </c>
      <c r="L66" t="s">
        <v>161</v>
      </c>
      <c r="M66" s="3">
        <v>4250</v>
      </c>
      <c r="P66" s="2">
        <v>45752</v>
      </c>
      <c r="R66">
        <v>8</v>
      </c>
      <c r="S66" s="3">
        <v>34000</v>
      </c>
      <c r="T66" t="s">
        <v>65</v>
      </c>
      <c r="U66" t="s">
        <v>1502</v>
      </c>
      <c r="V66">
        <v>0</v>
      </c>
      <c r="W66" s="3">
        <v>30000</v>
      </c>
      <c r="X66" s="3">
        <v>4000</v>
      </c>
      <c r="Y66">
        <v>0</v>
      </c>
      <c r="Z66">
        <v>0</v>
      </c>
      <c r="AA66">
        <v>0</v>
      </c>
      <c r="AD66">
        <v>0</v>
      </c>
      <c r="AM66" t="s">
        <v>1503</v>
      </c>
      <c r="AN66" t="s">
        <v>1037</v>
      </c>
      <c r="AP66">
        <v>0</v>
      </c>
      <c r="AQ66">
        <v>0</v>
      </c>
      <c r="AR66">
        <v>0</v>
      </c>
      <c r="AS66">
        <v>0</v>
      </c>
      <c r="AT66">
        <v>0</v>
      </c>
      <c r="AU66">
        <v>0</v>
      </c>
      <c r="AY66" t="s">
        <v>63</v>
      </c>
      <c r="AZ66" t="s">
        <v>4669</v>
      </c>
      <c r="BA66">
        <v>0</v>
      </c>
      <c r="BC66" t="s">
        <v>1037</v>
      </c>
      <c r="BF66" t="s">
        <v>1038</v>
      </c>
    </row>
    <row r="67" spans="1:58" x14ac:dyDescent="0.35">
      <c r="A67" t="s">
        <v>601</v>
      </c>
      <c r="B67">
        <v>10000</v>
      </c>
      <c r="C67">
        <v>20000</v>
      </c>
      <c r="D67" s="2">
        <v>45755</v>
      </c>
      <c r="E67" t="s">
        <v>59</v>
      </c>
      <c r="F67" t="s">
        <v>602</v>
      </c>
      <c r="G67" t="s">
        <v>603</v>
      </c>
      <c r="I67">
        <v>2</v>
      </c>
      <c r="J67" t="s">
        <v>183</v>
      </c>
      <c r="K67">
        <v>92</v>
      </c>
      <c r="L67" t="s">
        <v>281</v>
      </c>
      <c r="M67" s="3">
        <v>1500</v>
      </c>
      <c r="P67" s="2">
        <v>45752</v>
      </c>
      <c r="R67">
        <v>1</v>
      </c>
      <c r="S67" s="3">
        <v>1500</v>
      </c>
      <c r="T67" t="s">
        <v>65</v>
      </c>
      <c r="U67" t="s">
        <v>604</v>
      </c>
      <c r="V67">
        <v>0</v>
      </c>
      <c r="W67" s="3">
        <v>1000</v>
      </c>
      <c r="X67">
        <v>500</v>
      </c>
      <c r="Y67">
        <v>0</v>
      </c>
      <c r="Z67">
        <v>0</v>
      </c>
      <c r="AA67">
        <v>0</v>
      </c>
      <c r="AD67">
        <v>0</v>
      </c>
      <c r="AM67" t="s">
        <v>605</v>
      </c>
      <c r="AN67" t="s">
        <v>599</v>
      </c>
      <c r="AP67">
        <v>0</v>
      </c>
      <c r="AQ67">
        <v>0</v>
      </c>
      <c r="AR67">
        <v>0</v>
      </c>
      <c r="AS67">
        <v>0</v>
      </c>
      <c r="AT67">
        <v>0</v>
      </c>
      <c r="AU67">
        <v>0</v>
      </c>
      <c r="AY67" t="s">
        <v>63</v>
      </c>
      <c r="AZ67" t="s">
        <v>4498</v>
      </c>
      <c r="BA67">
        <v>0</v>
      </c>
      <c r="BC67" t="s">
        <v>599</v>
      </c>
      <c r="BF67" t="s">
        <v>600</v>
      </c>
    </row>
    <row r="68" spans="1:58" x14ac:dyDescent="0.35">
      <c r="A68" t="s">
        <v>1288</v>
      </c>
      <c r="B68">
        <v>10000</v>
      </c>
      <c r="C68">
        <v>20000</v>
      </c>
      <c r="D68" s="2">
        <v>45755</v>
      </c>
      <c r="E68" t="s">
        <v>59</v>
      </c>
      <c r="F68" t="s">
        <v>1289</v>
      </c>
      <c r="G68" t="s">
        <v>1290</v>
      </c>
      <c r="I68">
        <v>2</v>
      </c>
      <c r="J68" t="s">
        <v>183</v>
      </c>
      <c r="K68">
        <v>77</v>
      </c>
      <c r="L68" t="s">
        <v>192</v>
      </c>
      <c r="M68" s="3">
        <v>4000</v>
      </c>
      <c r="P68" s="2">
        <v>45752</v>
      </c>
      <c r="R68">
        <v>6</v>
      </c>
      <c r="S68" s="3">
        <v>24000</v>
      </c>
      <c r="T68" t="s">
        <v>65</v>
      </c>
      <c r="U68" t="s">
        <v>1291</v>
      </c>
      <c r="V68">
        <v>0</v>
      </c>
      <c r="W68" s="3">
        <v>20000</v>
      </c>
      <c r="X68" s="3">
        <v>4000</v>
      </c>
      <c r="Y68">
        <v>0</v>
      </c>
      <c r="Z68">
        <v>0</v>
      </c>
      <c r="AA68">
        <v>0</v>
      </c>
      <c r="AD68">
        <v>0</v>
      </c>
      <c r="AM68" t="s">
        <v>1292</v>
      </c>
      <c r="AN68" t="s">
        <v>108</v>
      </c>
      <c r="AP68">
        <v>0</v>
      </c>
      <c r="AQ68">
        <v>0</v>
      </c>
      <c r="AR68">
        <v>0</v>
      </c>
      <c r="AS68">
        <v>0</v>
      </c>
      <c r="AT68">
        <v>0</v>
      </c>
      <c r="AU68">
        <v>0</v>
      </c>
      <c r="AY68" t="s">
        <v>63</v>
      </c>
      <c r="AZ68" t="s">
        <v>4592</v>
      </c>
      <c r="BA68">
        <v>0</v>
      </c>
      <c r="BC68" t="s">
        <v>108</v>
      </c>
      <c r="BF68" t="s">
        <v>1293</v>
      </c>
    </row>
    <row r="69" spans="1:58" x14ac:dyDescent="0.35">
      <c r="A69" t="s">
        <v>4670</v>
      </c>
      <c r="B69">
        <v>10000</v>
      </c>
      <c r="C69">
        <v>10000</v>
      </c>
      <c r="D69" s="2">
        <v>45769</v>
      </c>
      <c r="E69" t="s">
        <v>59</v>
      </c>
      <c r="F69" s="4">
        <v>0.41869212962962965</v>
      </c>
      <c r="G69" t="s">
        <v>4625</v>
      </c>
      <c r="I69">
        <v>1</v>
      </c>
      <c r="J69" t="s">
        <v>183</v>
      </c>
      <c r="K69">
        <v>79</v>
      </c>
      <c r="L69" t="s">
        <v>869</v>
      </c>
      <c r="M69" s="3">
        <v>3594</v>
      </c>
      <c r="P69" s="2">
        <v>45752</v>
      </c>
      <c r="R69">
        <v>32</v>
      </c>
      <c r="S69" s="3">
        <v>115008</v>
      </c>
      <c r="T69" t="s">
        <v>65</v>
      </c>
      <c r="U69" t="s">
        <v>908</v>
      </c>
      <c r="V69">
        <v>0</v>
      </c>
      <c r="W69" s="3">
        <v>100000</v>
      </c>
      <c r="X69" s="3">
        <v>15008</v>
      </c>
      <c r="Y69">
        <v>0</v>
      </c>
      <c r="Z69">
        <v>0</v>
      </c>
      <c r="AA69">
        <v>0</v>
      </c>
      <c r="AD69">
        <v>0</v>
      </c>
      <c r="AM69" t="s">
        <v>909</v>
      </c>
      <c r="AN69" t="s">
        <v>108</v>
      </c>
      <c r="AP69">
        <v>0</v>
      </c>
      <c r="AQ69">
        <v>0</v>
      </c>
      <c r="AR69">
        <v>0</v>
      </c>
      <c r="AS69">
        <v>0</v>
      </c>
      <c r="AT69">
        <v>0</v>
      </c>
      <c r="AU69">
        <v>0</v>
      </c>
      <c r="AY69" t="s">
        <v>63</v>
      </c>
      <c r="AZ69" t="s">
        <v>4671</v>
      </c>
      <c r="BA69">
        <v>0</v>
      </c>
      <c r="BC69" t="s">
        <v>108</v>
      </c>
      <c r="BF69" t="s">
        <v>4672</v>
      </c>
    </row>
    <row r="70" spans="1:58" x14ac:dyDescent="0.35">
      <c r="A70" t="s">
        <v>1504</v>
      </c>
      <c r="B70">
        <v>10000</v>
      </c>
      <c r="C70">
        <v>10000</v>
      </c>
      <c r="D70" s="2">
        <v>45757</v>
      </c>
      <c r="E70" t="s">
        <v>59</v>
      </c>
      <c r="F70" t="s">
        <v>1505</v>
      </c>
      <c r="G70">
        <v>10620258014</v>
      </c>
      <c r="I70">
        <v>1</v>
      </c>
      <c r="J70" t="s">
        <v>183</v>
      </c>
      <c r="K70">
        <v>79</v>
      </c>
      <c r="L70" t="s">
        <v>869</v>
      </c>
      <c r="M70" s="3">
        <v>1101</v>
      </c>
      <c r="P70" s="2">
        <v>45752</v>
      </c>
      <c r="R70">
        <v>308</v>
      </c>
      <c r="S70" s="3">
        <v>339108</v>
      </c>
      <c r="T70" t="s">
        <v>65</v>
      </c>
      <c r="U70" t="s">
        <v>1506</v>
      </c>
      <c r="V70">
        <v>0</v>
      </c>
      <c r="W70" s="3">
        <v>300000</v>
      </c>
      <c r="X70" s="3">
        <v>39108</v>
      </c>
      <c r="Y70">
        <v>0</v>
      </c>
      <c r="Z70">
        <v>0</v>
      </c>
      <c r="AA70">
        <v>0</v>
      </c>
      <c r="AD70">
        <v>0</v>
      </c>
      <c r="AM70" t="s">
        <v>1507</v>
      </c>
      <c r="AN70" t="s">
        <v>108</v>
      </c>
      <c r="AP70">
        <v>0</v>
      </c>
      <c r="AQ70">
        <v>0</v>
      </c>
      <c r="AR70">
        <v>0</v>
      </c>
      <c r="AS70">
        <v>0</v>
      </c>
      <c r="AT70">
        <v>0</v>
      </c>
      <c r="AU70">
        <v>0</v>
      </c>
      <c r="AY70" t="s">
        <v>63</v>
      </c>
      <c r="AZ70" t="s">
        <v>4673</v>
      </c>
      <c r="BA70">
        <v>0</v>
      </c>
      <c r="BC70" t="s">
        <v>108</v>
      </c>
      <c r="BF70" t="s">
        <v>1508</v>
      </c>
    </row>
    <row r="71" spans="1:58" x14ac:dyDescent="0.35">
      <c r="A71" t="s">
        <v>1509</v>
      </c>
      <c r="B71">
        <v>10000</v>
      </c>
      <c r="C71">
        <v>10000</v>
      </c>
      <c r="D71" s="2">
        <v>45762</v>
      </c>
      <c r="E71" t="s">
        <v>59</v>
      </c>
      <c r="F71" t="s">
        <v>1510</v>
      </c>
      <c r="G71" t="s">
        <v>1455</v>
      </c>
      <c r="I71">
        <v>1</v>
      </c>
      <c r="J71" t="s">
        <v>183</v>
      </c>
      <c r="K71">
        <v>72</v>
      </c>
      <c r="L71" t="s">
        <v>161</v>
      </c>
      <c r="M71" s="3">
        <v>1667</v>
      </c>
      <c r="P71" s="2">
        <v>45752</v>
      </c>
      <c r="R71">
        <v>3</v>
      </c>
      <c r="S71" s="3">
        <v>5001</v>
      </c>
      <c r="T71" t="s">
        <v>65</v>
      </c>
      <c r="U71" t="s">
        <v>1511</v>
      </c>
      <c r="V71">
        <v>0</v>
      </c>
      <c r="W71" s="3">
        <v>3000</v>
      </c>
      <c r="X71" s="3">
        <v>2001</v>
      </c>
      <c r="Y71">
        <v>0</v>
      </c>
      <c r="Z71">
        <v>0</v>
      </c>
      <c r="AA71">
        <v>0</v>
      </c>
      <c r="AD71">
        <v>0</v>
      </c>
      <c r="AM71" t="s">
        <v>1512</v>
      </c>
      <c r="AN71" t="s">
        <v>400</v>
      </c>
      <c r="AP71">
        <v>0</v>
      </c>
      <c r="AQ71">
        <v>0</v>
      </c>
      <c r="AR71">
        <v>0</v>
      </c>
      <c r="AS71">
        <v>0</v>
      </c>
      <c r="AT71">
        <v>0</v>
      </c>
      <c r="AU71">
        <v>0</v>
      </c>
      <c r="AY71" t="s">
        <v>63</v>
      </c>
      <c r="AZ71" t="s">
        <v>4674</v>
      </c>
      <c r="BA71">
        <v>0</v>
      </c>
      <c r="BC71" t="s">
        <v>400</v>
      </c>
      <c r="BF71" t="s">
        <v>1513</v>
      </c>
    </row>
    <row r="72" spans="1:58" x14ac:dyDescent="0.35">
      <c r="A72" t="s">
        <v>1514</v>
      </c>
      <c r="B72">
        <v>10000</v>
      </c>
      <c r="C72">
        <v>10000</v>
      </c>
      <c r="D72" s="2">
        <v>45754</v>
      </c>
      <c r="E72" t="s">
        <v>116</v>
      </c>
      <c r="F72" t="s">
        <v>1399</v>
      </c>
      <c r="G72" t="s">
        <v>1515</v>
      </c>
      <c r="I72">
        <v>1</v>
      </c>
      <c r="J72" t="s">
        <v>183</v>
      </c>
      <c r="K72">
        <v>12</v>
      </c>
      <c r="L72" t="s">
        <v>516</v>
      </c>
      <c r="M72" s="3">
        <v>5000</v>
      </c>
      <c r="P72" s="2">
        <v>45752</v>
      </c>
      <c r="R72">
        <v>1</v>
      </c>
      <c r="S72" s="3">
        <v>5000</v>
      </c>
      <c r="T72" t="s">
        <v>65</v>
      </c>
      <c r="U72" t="s">
        <v>1516</v>
      </c>
      <c r="V72">
        <v>0</v>
      </c>
      <c r="W72" s="3">
        <v>5000</v>
      </c>
      <c r="X72">
        <v>0</v>
      </c>
      <c r="Y72">
        <v>0</v>
      </c>
      <c r="Z72">
        <v>0</v>
      </c>
      <c r="AA72">
        <v>0</v>
      </c>
      <c r="AD72">
        <v>0</v>
      </c>
      <c r="AM72" t="s">
        <v>1517</v>
      </c>
      <c r="AN72" t="s">
        <v>622</v>
      </c>
      <c r="AP72">
        <v>0</v>
      </c>
      <c r="AQ72">
        <v>0</v>
      </c>
      <c r="AR72">
        <v>0</v>
      </c>
      <c r="AS72">
        <v>0</v>
      </c>
      <c r="AT72">
        <v>0</v>
      </c>
      <c r="AU72">
        <v>0</v>
      </c>
      <c r="AY72" t="s">
        <v>63</v>
      </c>
      <c r="AZ72" t="s">
        <v>4675</v>
      </c>
      <c r="BA72">
        <v>0</v>
      </c>
      <c r="BC72" t="s">
        <v>622</v>
      </c>
      <c r="BF72" t="s">
        <v>1518</v>
      </c>
    </row>
    <row r="73" spans="1:58" x14ac:dyDescent="0.35">
      <c r="A73" t="s">
        <v>1519</v>
      </c>
      <c r="B73">
        <v>10000</v>
      </c>
      <c r="C73">
        <v>10000</v>
      </c>
      <c r="D73" s="2">
        <v>45754</v>
      </c>
      <c r="E73" t="s">
        <v>59</v>
      </c>
      <c r="F73" t="s">
        <v>1444</v>
      </c>
      <c r="G73" t="s">
        <v>1520</v>
      </c>
      <c r="I73">
        <v>1</v>
      </c>
      <c r="J73" t="s">
        <v>183</v>
      </c>
      <c r="K73">
        <v>75</v>
      </c>
      <c r="L73" t="s">
        <v>1377</v>
      </c>
      <c r="M73">
        <v>16</v>
      </c>
      <c r="P73" s="2">
        <v>45752</v>
      </c>
      <c r="R73">
        <v>13</v>
      </c>
      <c r="S73">
        <v>208</v>
      </c>
      <c r="T73" t="s">
        <v>65</v>
      </c>
      <c r="U73" t="s">
        <v>1521</v>
      </c>
      <c r="V73">
        <v>0</v>
      </c>
      <c r="W73">
        <v>200</v>
      </c>
      <c r="X73">
        <v>8</v>
      </c>
      <c r="Y73">
        <v>0</v>
      </c>
      <c r="Z73">
        <v>0</v>
      </c>
      <c r="AA73">
        <v>0</v>
      </c>
      <c r="AD73">
        <v>0</v>
      </c>
      <c r="AM73" t="s">
        <v>1522</v>
      </c>
      <c r="AN73" t="s">
        <v>178</v>
      </c>
      <c r="AP73">
        <v>0</v>
      </c>
      <c r="AQ73">
        <v>0</v>
      </c>
      <c r="AR73">
        <v>0</v>
      </c>
      <c r="AS73">
        <v>0</v>
      </c>
      <c r="AT73">
        <v>0</v>
      </c>
      <c r="AU73">
        <v>0</v>
      </c>
      <c r="AY73" t="s">
        <v>63</v>
      </c>
      <c r="AZ73" t="s">
        <v>4676</v>
      </c>
      <c r="BA73">
        <v>0</v>
      </c>
      <c r="BC73" t="s">
        <v>178</v>
      </c>
      <c r="BF73" t="s">
        <v>1523</v>
      </c>
    </row>
    <row r="74" spans="1:58" x14ac:dyDescent="0.35">
      <c r="A74" t="s">
        <v>1524</v>
      </c>
      <c r="B74">
        <v>10000</v>
      </c>
      <c r="C74">
        <v>10000</v>
      </c>
      <c r="D74" s="2">
        <v>45754</v>
      </c>
      <c r="E74" t="s">
        <v>59</v>
      </c>
      <c r="F74" t="s">
        <v>1444</v>
      </c>
      <c r="G74" t="s">
        <v>1520</v>
      </c>
      <c r="I74">
        <v>1</v>
      </c>
      <c r="J74" t="s">
        <v>183</v>
      </c>
      <c r="K74">
        <v>75</v>
      </c>
      <c r="L74" t="s">
        <v>1377</v>
      </c>
      <c r="M74">
        <v>2</v>
      </c>
      <c r="P74" s="2">
        <v>45752</v>
      </c>
      <c r="R74">
        <v>13</v>
      </c>
      <c r="S74">
        <v>26</v>
      </c>
      <c r="T74" t="s">
        <v>65</v>
      </c>
      <c r="U74" t="s">
        <v>1521</v>
      </c>
      <c r="V74">
        <v>0</v>
      </c>
      <c r="W74">
        <v>20</v>
      </c>
      <c r="X74">
        <v>6</v>
      </c>
      <c r="Y74">
        <v>0</v>
      </c>
      <c r="Z74">
        <v>0</v>
      </c>
      <c r="AA74">
        <v>0</v>
      </c>
      <c r="AD74">
        <v>0</v>
      </c>
      <c r="AM74" t="s">
        <v>1522</v>
      </c>
      <c r="AN74" t="s">
        <v>178</v>
      </c>
      <c r="AP74">
        <v>0</v>
      </c>
      <c r="AQ74">
        <v>0</v>
      </c>
      <c r="AR74">
        <v>0</v>
      </c>
      <c r="AS74">
        <v>0</v>
      </c>
      <c r="AT74">
        <v>0</v>
      </c>
      <c r="AU74">
        <v>0</v>
      </c>
      <c r="AY74" t="s">
        <v>63</v>
      </c>
      <c r="AZ74" t="s">
        <v>4677</v>
      </c>
      <c r="BA74">
        <v>0</v>
      </c>
      <c r="BC74" t="s">
        <v>178</v>
      </c>
      <c r="BF74" t="s">
        <v>1525</v>
      </c>
    </row>
    <row r="75" spans="1:58" x14ac:dyDescent="0.35">
      <c r="A75" t="s">
        <v>1526</v>
      </c>
      <c r="B75">
        <v>10000</v>
      </c>
      <c r="C75">
        <v>10000</v>
      </c>
      <c r="D75" s="2">
        <v>45762</v>
      </c>
      <c r="E75" t="s">
        <v>59</v>
      </c>
      <c r="F75" t="s">
        <v>1527</v>
      </c>
      <c r="G75" t="s">
        <v>1528</v>
      </c>
      <c r="I75">
        <v>1</v>
      </c>
      <c r="J75" t="s">
        <v>183</v>
      </c>
      <c r="K75">
        <v>61</v>
      </c>
      <c r="L75" t="s">
        <v>209</v>
      </c>
      <c r="M75">
        <v>500</v>
      </c>
      <c r="P75" s="2">
        <v>45752</v>
      </c>
      <c r="R75">
        <v>2</v>
      </c>
      <c r="S75" s="3">
        <v>1000</v>
      </c>
      <c r="T75" t="s">
        <v>65</v>
      </c>
      <c r="U75" t="s">
        <v>1529</v>
      </c>
      <c r="V75">
        <v>0</v>
      </c>
      <c r="W75" s="3">
        <v>1000</v>
      </c>
      <c r="X75">
        <v>0</v>
      </c>
      <c r="Y75">
        <v>0</v>
      </c>
      <c r="Z75">
        <v>0</v>
      </c>
      <c r="AA75">
        <v>0</v>
      </c>
      <c r="AD75">
        <v>0</v>
      </c>
      <c r="AM75" t="s">
        <v>1530</v>
      </c>
      <c r="AN75" t="s">
        <v>225</v>
      </c>
      <c r="AP75">
        <v>0</v>
      </c>
      <c r="AQ75">
        <v>0</v>
      </c>
      <c r="AR75">
        <v>0</v>
      </c>
      <c r="AS75">
        <v>0</v>
      </c>
      <c r="AT75">
        <v>0</v>
      </c>
      <c r="AU75">
        <v>0</v>
      </c>
      <c r="AY75" t="s">
        <v>63</v>
      </c>
      <c r="AZ75" t="s">
        <v>4678</v>
      </c>
      <c r="BA75">
        <v>0</v>
      </c>
      <c r="BC75" t="s">
        <v>225</v>
      </c>
      <c r="BF75" t="s">
        <v>1531</v>
      </c>
    </row>
    <row r="76" spans="1:58" x14ac:dyDescent="0.35">
      <c r="A76" t="s">
        <v>1541</v>
      </c>
      <c r="B76">
        <v>10000</v>
      </c>
      <c r="C76">
        <v>10000</v>
      </c>
      <c r="D76" s="2">
        <v>45762</v>
      </c>
      <c r="E76" t="s">
        <v>59</v>
      </c>
      <c r="F76" t="s">
        <v>1527</v>
      </c>
      <c r="G76" t="s">
        <v>1528</v>
      </c>
      <c r="I76">
        <v>1</v>
      </c>
      <c r="J76" t="s">
        <v>183</v>
      </c>
      <c r="K76">
        <v>61</v>
      </c>
      <c r="L76" t="s">
        <v>209</v>
      </c>
      <c r="M76" s="3">
        <v>2000</v>
      </c>
      <c r="P76" s="2">
        <v>45752</v>
      </c>
      <c r="R76">
        <v>2</v>
      </c>
      <c r="S76" s="3">
        <v>4000</v>
      </c>
      <c r="T76" t="s">
        <v>65</v>
      </c>
      <c r="U76" t="s">
        <v>1529</v>
      </c>
      <c r="V76">
        <v>0</v>
      </c>
      <c r="W76" s="3">
        <v>4000</v>
      </c>
      <c r="X76">
        <v>0</v>
      </c>
      <c r="Y76">
        <v>0</v>
      </c>
      <c r="Z76">
        <v>0</v>
      </c>
      <c r="AA76">
        <v>0</v>
      </c>
      <c r="AD76">
        <v>0</v>
      </c>
      <c r="AM76" t="s">
        <v>1530</v>
      </c>
      <c r="AN76" t="s">
        <v>225</v>
      </c>
      <c r="AP76">
        <v>0</v>
      </c>
      <c r="AQ76">
        <v>0</v>
      </c>
      <c r="AR76">
        <v>0</v>
      </c>
      <c r="AS76">
        <v>0</v>
      </c>
      <c r="AT76">
        <v>0</v>
      </c>
      <c r="AU76">
        <v>0</v>
      </c>
      <c r="AY76" t="s">
        <v>63</v>
      </c>
      <c r="AZ76" t="s">
        <v>1542</v>
      </c>
      <c r="BA76">
        <v>0</v>
      </c>
      <c r="BC76" t="s">
        <v>225</v>
      </c>
      <c r="BF76" t="s">
        <v>1543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49F55-BC41-4498-828F-C8F1E04ECDBF}">
  <dimension ref="A1:BF16"/>
  <sheetViews>
    <sheetView workbookViewId="0">
      <selection activeCell="A4" sqref="A4:XFD16"/>
    </sheetView>
  </sheetViews>
  <sheetFormatPr defaultRowHeight="14.5" x14ac:dyDescent="0.35"/>
  <cols>
    <col min="4" max="4" width="9.08984375" bestFit="1" customWidth="1"/>
  </cols>
  <sheetData>
    <row r="1" spans="1:58" x14ac:dyDescent="0.35">
      <c r="A1" t="s">
        <v>6089</v>
      </c>
    </row>
    <row r="2" spans="1:58" x14ac:dyDescent="0.35">
      <c r="A2" t="s">
        <v>6609</v>
      </c>
    </row>
    <row r="3" spans="1:58" x14ac:dyDescent="0.35">
      <c r="D3" s="2"/>
      <c r="P3" s="2"/>
      <c r="S3" s="3"/>
      <c r="W3" s="3"/>
      <c r="X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1544</v>
      </c>
      <c r="B5">
        <v>10000</v>
      </c>
      <c r="C5">
        <v>10000</v>
      </c>
      <c r="D5" s="2">
        <v>45755</v>
      </c>
      <c r="E5" t="s">
        <v>59</v>
      </c>
      <c r="F5" t="s">
        <v>1545</v>
      </c>
      <c r="G5" t="s">
        <v>1546</v>
      </c>
      <c r="I5">
        <v>1</v>
      </c>
      <c r="J5" t="s">
        <v>183</v>
      </c>
      <c r="K5" t="s">
        <v>944</v>
      </c>
      <c r="L5" t="s">
        <v>813</v>
      </c>
      <c r="M5">
        <v>400</v>
      </c>
      <c r="P5" s="2">
        <v>45753</v>
      </c>
      <c r="R5">
        <v>297</v>
      </c>
      <c r="S5" s="3">
        <v>118800</v>
      </c>
      <c r="T5" t="s">
        <v>65</v>
      </c>
      <c r="U5" t="s">
        <v>1547</v>
      </c>
      <c r="V5">
        <v>0</v>
      </c>
      <c r="W5" s="3">
        <v>100000</v>
      </c>
      <c r="X5" s="3">
        <v>18800</v>
      </c>
      <c r="Y5">
        <v>0</v>
      </c>
      <c r="Z5">
        <v>0</v>
      </c>
      <c r="AA5">
        <v>0</v>
      </c>
      <c r="AD5">
        <v>0</v>
      </c>
      <c r="AM5" t="s">
        <v>1548</v>
      </c>
      <c r="AN5" t="s">
        <v>108</v>
      </c>
      <c r="AP5">
        <v>0</v>
      </c>
      <c r="AQ5">
        <v>0</v>
      </c>
      <c r="AR5">
        <v>0</v>
      </c>
      <c r="AS5">
        <v>0</v>
      </c>
      <c r="AT5">
        <v>0</v>
      </c>
      <c r="AU5">
        <v>0</v>
      </c>
      <c r="AY5" t="s">
        <v>63</v>
      </c>
      <c r="AZ5" t="s">
        <v>4683</v>
      </c>
      <c r="BA5">
        <v>0</v>
      </c>
      <c r="BC5" t="s">
        <v>108</v>
      </c>
      <c r="BF5" t="s">
        <v>1549</v>
      </c>
    </row>
    <row r="6" spans="1:58" x14ac:dyDescent="0.35">
      <c r="A6" t="s">
        <v>1550</v>
      </c>
      <c r="B6">
        <v>10000</v>
      </c>
      <c r="C6">
        <v>10000</v>
      </c>
      <c r="D6" s="2">
        <v>45755</v>
      </c>
      <c r="E6" t="s">
        <v>59</v>
      </c>
      <c r="F6" t="s">
        <v>1551</v>
      </c>
      <c r="G6">
        <v>10620258108</v>
      </c>
      <c r="I6">
        <v>1</v>
      </c>
      <c r="J6" t="s">
        <v>183</v>
      </c>
      <c r="K6" t="s">
        <v>944</v>
      </c>
      <c r="L6" t="s">
        <v>813</v>
      </c>
      <c r="M6">
        <v>540</v>
      </c>
      <c r="P6" s="2">
        <v>45753</v>
      </c>
      <c r="R6">
        <v>176</v>
      </c>
      <c r="S6" s="3">
        <v>95040</v>
      </c>
      <c r="T6" t="s">
        <v>65</v>
      </c>
      <c r="U6" t="s">
        <v>1552</v>
      </c>
      <c r="V6">
        <v>0</v>
      </c>
      <c r="W6" s="3">
        <v>80000</v>
      </c>
      <c r="X6" s="3">
        <v>15040</v>
      </c>
      <c r="Y6">
        <v>0</v>
      </c>
      <c r="Z6">
        <v>0</v>
      </c>
      <c r="AA6">
        <v>0</v>
      </c>
      <c r="AD6">
        <v>0</v>
      </c>
      <c r="AM6" t="s">
        <v>1553</v>
      </c>
      <c r="AN6" t="s">
        <v>108</v>
      </c>
      <c r="AP6">
        <v>0</v>
      </c>
      <c r="AQ6">
        <v>0</v>
      </c>
      <c r="AR6">
        <v>0</v>
      </c>
      <c r="AS6">
        <v>0</v>
      </c>
      <c r="AT6">
        <v>0</v>
      </c>
      <c r="AU6">
        <v>0</v>
      </c>
      <c r="AY6" t="s">
        <v>63</v>
      </c>
      <c r="AZ6" t="s">
        <v>4684</v>
      </c>
      <c r="BA6">
        <v>0</v>
      </c>
      <c r="BC6" t="s">
        <v>108</v>
      </c>
      <c r="BF6" t="s">
        <v>1554</v>
      </c>
    </row>
    <row r="7" spans="1:58" x14ac:dyDescent="0.35">
      <c r="A7" t="s">
        <v>2926</v>
      </c>
      <c r="B7">
        <v>10000</v>
      </c>
      <c r="C7">
        <v>10000</v>
      </c>
      <c r="D7" s="2">
        <v>45763</v>
      </c>
      <c r="E7" t="s">
        <v>59</v>
      </c>
      <c r="F7" t="s">
        <v>2927</v>
      </c>
      <c r="G7">
        <v>10620258106</v>
      </c>
      <c r="I7">
        <v>1</v>
      </c>
      <c r="J7" t="s">
        <v>183</v>
      </c>
      <c r="K7" t="s">
        <v>944</v>
      </c>
      <c r="L7" t="s">
        <v>813</v>
      </c>
      <c r="M7">
        <v>546</v>
      </c>
      <c r="P7" s="2">
        <v>45753</v>
      </c>
      <c r="R7">
        <v>297</v>
      </c>
      <c r="S7" s="3">
        <v>162162</v>
      </c>
      <c r="T7" t="s">
        <v>65</v>
      </c>
      <c r="U7" t="s">
        <v>120</v>
      </c>
      <c r="V7">
        <v>0</v>
      </c>
      <c r="W7" s="3">
        <v>140000</v>
      </c>
      <c r="X7" s="3">
        <v>22162</v>
      </c>
      <c r="Y7">
        <v>0</v>
      </c>
      <c r="Z7">
        <v>0</v>
      </c>
      <c r="AA7">
        <v>0</v>
      </c>
      <c r="AD7">
        <v>0</v>
      </c>
      <c r="AM7" t="s">
        <v>121</v>
      </c>
      <c r="AN7" t="s">
        <v>108</v>
      </c>
      <c r="AP7">
        <v>0</v>
      </c>
      <c r="AQ7">
        <v>0</v>
      </c>
      <c r="AR7">
        <v>0</v>
      </c>
      <c r="AS7">
        <v>0</v>
      </c>
      <c r="AT7">
        <v>0</v>
      </c>
      <c r="AU7">
        <v>0</v>
      </c>
      <c r="AY7" t="s">
        <v>63</v>
      </c>
      <c r="AZ7" t="s">
        <v>4685</v>
      </c>
      <c r="BA7">
        <v>0</v>
      </c>
      <c r="BC7" t="s">
        <v>108</v>
      </c>
      <c r="BF7" t="s">
        <v>2928</v>
      </c>
    </row>
    <row r="8" spans="1:58" x14ac:dyDescent="0.35">
      <c r="A8" t="s">
        <v>1555</v>
      </c>
      <c r="B8">
        <v>10000</v>
      </c>
      <c r="C8">
        <v>10000</v>
      </c>
      <c r="D8" s="2">
        <v>45761</v>
      </c>
      <c r="E8" t="s">
        <v>59</v>
      </c>
      <c r="F8" t="s">
        <v>1556</v>
      </c>
      <c r="G8">
        <v>10620258106</v>
      </c>
      <c r="I8">
        <v>1</v>
      </c>
      <c r="J8" t="s">
        <v>183</v>
      </c>
      <c r="K8" t="s">
        <v>944</v>
      </c>
      <c r="L8" t="s">
        <v>813</v>
      </c>
      <c r="M8">
        <v>280</v>
      </c>
      <c r="P8" s="2">
        <v>45753</v>
      </c>
      <c r="R8">
        <v>297</v>
      </c>
      <c r="S8" s="3">
        <v>83160</v>
      </c>
      <c r="T8" t="s">
        <v>65</v>
      </c>
      <c r="U8" t="s">
        <v>1557</v>
      </c>
      <c r="V8">
        <v>0</v>
      </c>
      <c r="W8" s="3">
        <v>70000</v>
      </c>
      <c r="X8" s="3">
        <v>13160</v>
      </c>
      <c r="Y8">
        <v>0</v>
      </c>
      <c r="Z8">
        <v>0</v>
      </c>
      <c r="AA8">
        <v>0</v>
      </c>
      <c r="AD8">
        <v>0</v>
      </c>
      <c r="AM8" t="s">
        <v>1558</v>
      </c>
      <c r="AN8" t="s">
        <v>108</v>
      </c>
      <c r="AP8">
        <v>0</v>
      </c>
      <c r="AQ8">
        <v>0</v>
      </c>
      <c r="AR8">
        <v>0</v>
      </c>
      <c r="AS8">
        <v>0</v>
      </c>
      <c r="AT8">
        <v>0</v>
      </c>
      <c r="AU8">
        <v>0</v>
      </c>
      <c r="AY8" t="s">
        <v>63</v>
      </c>
      <c r="AZ8" t="s">
        <v>4686</v>
      </c>
      <c r="BA8">
        <v>0</v>
      </c>
      <c r="BC8" t="s">
        <v>108</v>
      </c>
      <c r="BF8" t="s">
        <v>1559</v>
      </c>
    </row>
    <row r="9" spans="1:58" x14ac:dyDescent="0.35">
      <c r="A9" t="s">
        <v>4679</v>
      </c>
      <c r="B9">
        <v>10000</v>
      </c>
      <c r="C9">
        <v>10000</v>
      </c>
      <c r="D9" s="2">
        <v>45782</v>
      </c>
      <c r="E9" t="s">
        <v>59</v>
      </c>
      <c r="F9" t="s">
        <v>4680</v>
      </c>
      <c r="G9" t="s">
        <v>4681</v>
      </c>
      <c r="I9">
        <v>1</v>
      </c>
      <c r="J9" t="s">
        <v>183</v>
      </c>
      <c r="K9" t="s">
        <v>944</v>
      </c>
      <c r="L9" t="s">
        <v>813</v>
      </c>
      <c r="M9">
        <v>880</v>
      </c>
      <c r="P9" s="2">
        <v>45753</v>
      </c>
      <c r="R9">
        <v>264</v>
      </c>
      <c r="S9" s="3">
        <v>232320</v>
      </c>
      <c r="T9" t="s">
        <v>65</v>
      </c>
      <c r="U9" t="s">
        <v>3390</v>
      </c>
      <c r="V9">
        <v>0</v>
      </c>
      <c r="W9" s="3">
        <v>200000</v>
      </c>
      <c r="X9" s="3">
        <v>32320</v>
      </c>
      <c r="Y9">
        <v>0</v>
      </c>
      <c r="Z9">
        <v>0</v>
      </c>
      <c r="AA9">
        <v>0</v>
      </c>
      <c r="AD9">
        <v>0</v>
      </c>
      <c r="AM9" t="s">
        <v>3391</v>
      </c>
      <c r="AN9" t="s">
        <v>108</v>
      </c>
      <c r="AP9">
        <v>0</v>
      </c>
      <c r="AQ9">
        <v>0</v>
      </c>
      <c r="AR9">
        <v>0</v>
      </c>
      <c r="AS9">
        <v>0</v>
      </c>
      <c r="AT9">
        <v>0</v>
      </c>
      <c r="AU9">
        <v>0</v>
      </c>
      <c r="AY9" t="s">
        <v>63</v>
      </c>
      <c r="AZ9" t="s">
        <v>6608</v>
      </c>
      <c r="BA9">
        <v>0</v>
      </c>
      <c r="BC9" t="s">
        <v>108</v>
      </c>
      <c r="BF9" t="s">
        <v>4682</v>
      </c>
    </row>
    <row r="10" spans="1:58" x14ac:dyDescent="0.35">
      <c r="A10" t="s">
        <v>1560</v>
      </c>
      <c r="B10">
        <v>10000</v>
      </c>
      <c r="C10">
        <v>10000</v>
      </c>
      <c r="D10" s="2">
        <v>45762</v>
      </c>
      <c r="E10" t="s">
        <v>59</v>
      </c>
      <c r="F10" t="s">
        <v>1561</v>
      </c>
      <c r="G10" t="s">
        <v>1562</v>
      </c>
      <c r="I10">
        <v>1</v>
      </c>
      <c r="J10" t="s">
        <v>183</v>
      </c>
      <c r="K10" t="s">
        <v>944</v>
      </c>
      <c r="L10" t="s">
        <v>813</v>
      </c>
      <c r="M10" s="3">
        <v>4110</v>
      </c>
      <c r="P10" s="2">
        <v>45753</v>
      </c>
      <c r="R10">
        <v>28</v>
      </c>
      <c r="S10" s="3">
        <v>115080</v>
      </c>
      <c r="T10" t="s">
        <v>65</v>
      </c>
      <c r="U10" t="s">
        <v>1563</v>
      </c>
      <c r="V10">
        <v>0</v>
      </c>
      <c r="W10" s="3">
        <v>100000</v>
      </c>
      <c r="X10" s="3">
        <v>15080</v>
      </c>
      <c r="Y10">
        <v>0</v>
      </c>
      <c r="Z10">
        <v>0</v>
      </c>
      <c r="AA10">
        <v>0</v>
      </c>
      <c r="AD10">
        <v>0</v>
      </c>
      <c r="AM10" t="s">
        <v>1564</v>
      </c>
      <c r="AN10" t="s">
        <v>108</v>
      </c>
      <c r="AP10">
        <v>0</v>
      </c>
      <c r="AQ10">
        <v>0</v>
      </c>
      <c r="AR10">
        <v>0</v>
      </c>
      <c r="AS10">
        <v>0</v>
      </c>
      <c r="AT10">
        <v>0</v>
      </c>
      <c r="AU10">
        <v>0</v>
      </c>
      <c r="AY10" t="s">
        <v>63</v>
      </c>
      <c r="AZ10" t="s">
        <v>4687</v>
      </c>
      <c r="BA10">
        <v>0</v>
      </c>
      <c r="BC10" t="s">
        <v>108</v>
      </c>
      <c r="BF10" t="s">
        <v>1565</v>
      </c>
    </row>
    <row r="11" spans="1:58" x14ac:dyDescent="0.35">
      <c r="A11" t="s">
        <v>1566</v>
      </c>
      <c r="B11">
        <v>10000</v>
      </c>
      <c r="C11">
        <v>10000</v>
      </c>
      <c r="D11" s="2">
        <v>45762</v>
      </c>
      <c r="E11" t="s">
        <v>59</v>
      </c>
      <c r="F11" t="s">
        <v>1561</v>
      </c>
      <c r="G11" t="s">
        <v>1562</v>
      </c>
      <c r="I11">
        <v>1</v>
      </c>
      <c r="J11" t="s">
        <v>183</v>
      </c>
      <c r="K11" t="s">
        <v>944</v>
      </c>
      <c r="L11" t="s">
        <v>813</v>
      </c>
      <c r="M11" s="3">
        <v>4110</v>
      </c>
      <c r="P11" s="2">
        <v>45753</v>
      </c>
      <c r="R11">
        <v>56</v>
      </c>
      <c r="S11" s="3">
        <v>230160</v>
      </c>
      <c r="T11" t="s">
        <v>65</v>
      </c>
      <c r="U11" t="s">
        <v>1567</v>
      </c>
      <c r="V11">
        <v>0</v>
      </c>
      <c r="W11" s="3">
        <v>200000</v>
      </c>
      <c r="X11" s="3">
        <v>30160</v>
      </c>
      <c r="Y11">
        <v>0</v>
      </c>
      <c r="Z11">
        <v>0</v>
      </c>
      <c r="AA11">
        <v>0</v>
      </c>
      <c r="AD11">
        <v>0</v>
      </c>
      <c r="AM11" t="s">
        <v>1568</v>
      </c>
      <c r="AN11" t="s">
        <v>108</v>
      </c>
      <c r="AP11">
        <v>0</v>
      </c>
      <c r="AQ11">
        <v>0</v>
      </c>
      <c r="AR11">
        <v>0</v>
      </c>
      <c r="AS11">
        <v>0</v>
      </c>
      <c r="AT11">
        <v>0</v>
      </c>
      <c r="AU11">
        <v>0</v>
      </c>
      <c r="AY11" t="s">
        <v>63</v>
      </c>
      <c r="AZ11" t="s">
        <v>4688</v>
      </c>
      <c r="BA11">
        <v>0</v>
      </c>
      <c r="BC11" t="s">
        <v>108</v>
      </c>
      <c r="BF11" t="s">
        <v>1569</v>
      </c>
    </row>
    <row r="12" spans="1:58" x14ac:dyDescent="0.35">
      <c r="A12" t="s">
        <v>1570</v>
      </c>
      <c r="B12">
        <v>10000</v>
      </c>
      <c r="C12">
        <v>10000</v>
      </c>
      <c r="D12" s="2">
        <v>45762</v>
      </c>
      <c r="E12" t="s">
        <v>59</v>
      </c>
      <c r="F12" t="s">
        <v>1571</v>
      </c>
      <c r="G12" t="s">
        <v>1562</v>
      </c>
      <c r="I12">
        <v>1</v>
      </c>
      <c r="J12" t="s">
        <v>183</v>
      </c>
      <c r="K12" t="s">
        <v>944</v>
      </c>
      <c r="L12" t="s">
        <v>813</v>
      </c>
      <c r="M12" s="3">
        <v>4110</v>
      </c>
      <c r="P12" s="2">
        <v>45753</v>
      </c>
      <c r="R12">
        <v>56</v>
      </c>
      <c r="S12" s="3">
        <v>230160</v>
      </c>
      <c r="T12" t="s">
        <v>65</v>
      </c>
      <c r="U12" t="s">
        <v>1572</v>
      </c>
      <c r="V12">
        <v>0</v>
      </c>
      <c r="W12" s="3">
        <v>200000</v>
      </c>
      <c r="X12" s="3">
        <v>30160</v>
      </c>
      <c r="Y12">
        <v>0</v>
      </c>
      <c r="Z12">
        <v>0</v>
      </c>
      <c r="AA12">
        <v>0</v>
      </c>
      <c r="AD12">
        <v>0</v>
      </c>
      <c r="AM12" t="s">
        <v>1573</v>
      </c>
      <c r="AN12" t="s">
        <v>108</v>
      </c>
      <c r="AP12">
        <v>0</v>
      </c>
      <c r="AQ12">
        <v>0</v>
      </c>
      <c r="AR12">
        <v>0</v>
      </c>
      <c r="AS12">
        <v>0</v>
      </c>
      <c r="AT12">
        <v>0</v>
      </c>
      <c r="AU12">
        <v>0</v>
      </c>
      <c r="AY12" t="s">
        <v>63</v>
      </c>
      <c r="AZ12" t="s">
        <v>4689</v>
      </c>
      <c r="BA12">
        <v>0</v>
      </c>
      <c r="BC12" t="s">
        <v>108</v>
      </c>
      <c r="BF12" t="s">
        <v>1574</v>
      </c>
    </row>
    <row r="13" spans="1:58" x14ac:dyDescent="0.35">
      <c r="A13" t="s">
        <v>1575</v>
      </c>
      <c r="B13">
        <v>10000</v>
      </c>
      <c r="C13">
        <v>10000</v>
      </c>
      <c r="D13" s="2">
        <v>45762</v>
      </c>
      <c r="E13" t="s">
        <v>59</v>
      </c>
      <c r="F13" t="s">
        <v>1571</v>
      </c>
      <c r="G13" t="s">
        <v>1562</v>
      </c>
      <c r="I13">
        <v>1</v>
      </c>
      <c r="J13" t="s">
        <v>183</v>
      </c>
      <c r="K13" t="s">
        <v>944</v>
      </c>
      <c r="L13" t="s">
        <v>813</v>
      </c>
      <c r="M13" s="3">
        <v>4110</v>
      </c>
      <c r="P13" s="2">
        <v>45753</v>
      </c>
      <c r="R13">
        <v>56</v>
      </c>
      <c r="S13" s="3">
        <v>230160</v>
      </c>
      <c r="T13" t="s">
        <v>65</v>
      </c>
      <c r="U13" t="s">
        <v>1576</v>
      </c>
      <c r="V13">
        <v>0</v>
      </c>
      <c r="W13" s="3">
        <v>200000</v>
      </c>
      <c r="X13" s="3">
        <v>30160</v>
      </c>
      <c r="Y13">
        <v>0</v>
      </c>
      <c r="Z13">
        <v>0</v>
      </c>
      <c r="AA13">
        <v>0</v>
      </c>
      <c r="AD13">
        <v>0</v>
      </c>
      <c r="AM13" t="s">
        <v>1577</v>
      </c>
      <c r="AN13" t="s">
        <v>108</v>
      </c>
      <c r="AP13">
        <v>0</v>
      </c>
      <c r="AQ13">
        <v>0</v>
      </c>
      <c r="AR13">
        <v>0</v>
      </c>
      <c r="AS13">
        <v>0</v>
      </c>
      <c r="AT13">
        <v>0</v>
      </c>
      <c r="AU13">
        <v>0</v>
      </c>
      <c r="AY13" t="s">
        <v>63</v>
      </c>
      <c r="AZ13" t="s">
        <v>4690</v>
      </c>
      <c r="BA13">
        <v>0</v>
      </c>
      <c r="BC13" t="s">
        <v>108</v>
      </c>
      <c r="BF13" t="s">
        <v>1578</v>
      </c>
    </row>
    <row r="14" spans="1:58" x14ac:dyDescent="0.35">
      <c r="A14" t="s">
        <v>1579</v>
      </c>
      <c r="B14">
        <v>10000</v>
      </c>
      <c r="C14">
        <v>10000</v>
      </c>
      <c r="D14" s="2">
        <v>45762</v>
      </c>
      <c r="E14" t="s">
        <v>59</v>
      </c>
      <c r="F14" t="s">
        <v>1561</v>
      </c>
      <c r="G14" t="s">
        <v>1562</v>
      </c>
      <c r="I14">
        <v>1</v>
      </c>
      <c r="J14" t="s">
        <v>183</v>
      </c>
      <c r="K14" t="s">
        <v>944</v>
      </c>
      <c r="L14" t="s">
        <v>813</v>
      </c>
      <c r="M14" s="3">
        <v>4110</v>
      </c>
      <c r="P14" s="2">
        <v>45753</v>
      </c>
      <c r="R14">
        <v>28</v>
      </c>
      <c r="S14" s="3">
        <v>115080</v>
      </c>
      <c r="T14" t="s">
        <v>65</v>
      </c>
      <c r="U14" t="s">
        <v>1580</v>
      </c>
      <c r="V14">
        <v>0</v>
      </c>
      <c r="W14" s="3">
        <v>100000</v>
      </c>
      <c r="X14" s="3">
        <v>15080</v>
      </c>
      <c r="Y14">
        <v>0</v>
      </c>
      <c r="Z14">
        <v>0</v>
      </c>
      <c r="AA14">
        <v>0</v>
      </c>
      <c r="AD14">
        <v>0</v>
      </c>
      <c r="AM14" t="s">
        <v>1581</v>
      </c>
      <c r="AN14" t="s">
        <v>108</v>
      </c>
      <c r="AP14">
        <v>0</v>
      </c>
      <c r="AQ14">
        <v>0</v>
      </c>
      <c r="AR14">
        <v>0</v>
      </c>
      <c r="AS14">
        <v>0</v>
      </c>
      <c r="AT14">
        <v>0</v>
      </c>
      <c r="AU14">
        <v>0</v>
      </c>
      <c r="AY14" t="s">
        <v>63</v>
      </c>
      <c r="AZ14" t="s">
        <v>4691</v>
      </c>
      <c r="BA14">
        <v>0</v>
      </c>
      <c r="BC14" t="s">
        <v>108</v>
      </c>
      <c r="BF14" t="s">
        <v>1582</v>
      </c>
    </row>
    <row r="15" spans="1:58" x14ac:dyDescent="0.35">
      <c r="A15" t="s">
        <v>1583</v>
      </c>
      <c r="B15">
        <v>10000</v>
      </c>
      <c r="C15">
        <v>10000</v>
      </c>
      <c r="D15" s="2">
        <v>45762</v>
      </c>
      <c r="E15" t="s">
        <v>59</v>
      </c>
      <c r="F15" t="s">
        <v>1571</v>
      </c>
      <c r="G15" t="s">
        <v>1562</v>
      </c>
      <c r="I15">
        <v>1</v>
      </c>
      <c r="J15" t="s">
        <v>183</v>
      </c>
      <c r="K15" t="s">
        <v>944</v>
      </c>
      <c r="L15" t="s">
        <v>813</v>
      </c>
      <c r="M15" s="3">
        <v>4108</v>
      </c>
      <c r="P15" s="2">
        <v>45753</v>
      </c>
      <c r="R15">
        <v>28</v>
      </c>
      <c r="S15" s="3">
        <v>115024</v>
      </c>
      <c r="T15" t="s">
        <v>65</v>
      </c>
      <c r="U15" t="s">
        <v>1584</v>
      </c>
      <c r="V15">
        <v>0</v>
      </c>
      <c r="W15" s="3">
        <v>100000</v>
      </c>
      <c r="X15" s="3">
        <v>15024</v>
      </c>
      <c r="Y15">
        <v>0</v>
      </c>
      <c r="Z15">
        <v>0</v>
      </c>
      <c r="AA15">
        <v>0</v>
      </c>
      <c r="AD15">
        <v>0</v>
      </c>
      <c r="AM15" t="s">
        <v>1585</v>
      </c>
      <c r="AN15" t="s">
        <v>108</v>
      </c>
      <c r="AP15">
        <v>0</v>
      </c>
      <c r="AQ15">
        <v>0</v>
      </c>
      <c r="AR15">
        <v>0</v>
      </c>
      <c r="AS15">
        <v>0</v>
      </c>
      <c r="AT15">
        <v>0</v>
      </c>
      <c r="AU15">
        <v>0</v>
      </c>
      <c r="AY15" t="s">
        <v>63</v>
      </c>
      <c r="AZ15" t="s">
        <v>4692</v>
      </c>
      <c r="BA15">
        <v>0</v>
      </c>
      <c r="BC15" t="s">
        <v>108</v>
      </c>
      <c r="BF15" t="s">
        <v>1586</v>
      </c>
    </row>
    <row r="16" spans="1:58" x14ac:dyDescent="0.35">
      <c r="A16" t="s">
        <v>1587</v>
      </c>
      <c r="B16">
        <v>10000</v>
      </c>
      <c r="C16">
        <v>10000</v>
      </c>
      <c r="D16" s="2">
        <v>45762</v>
      </c>
      <c r="E16" t="s">
        <v>59</v>
      </c>
      <c r="F16" t="s">
        <v>1588</v>
      </c>
      <c r="G16" t="s">
        <v>1562</v>
      </c>
      <c r="I16">
        <v>1</v>
      </c>
      <c r="J16" t="s">
        <v>183</v>
      </c>
      <c r="K16" t="s">
        <v>944</v>
      </c>
      <c r="L16" t="s">
        <v>813</v>
      </c>
      <c r="M16" s="3">
        <v>4110</v>
      </c>
      <c r="P16" s="2">
        <v>45753</v>
      </c>
      <c r="R16">
        <v>56</v>
      </c>
      <c r="S16" s="3">
        <v>230160</v>
      </c>
      <c r="T16" t="s">
        <v>65</v>
      </c>
      <c r="U16" t="s">
        <v>1589</v>
      </c>
      <c r="V16">
        <v>0</v>
      </c>
      <c r="W16" s="3">
        <v>200000</v>
      </c>
      <c r="X16" s="3">
        <v>30160</v>
      </c>
      <c r="Y16">
        <v>0</v>
      </c>
      <c r="Z16">
        <v>0</v>
      </c>
      <c r="AA16">
        <v>0</v>
      </c>
      <c r="AD16">
        <v>0</v>
      </c>
      <c r="AM16" t="s">
        <v>1590</v>
      </c>
      <c r="AN16" t="s">
        <v>108</v>
      </c>
      <c r="AP16">
        <v>0</v>
      </c>
      <c r="AQ16">
        <v>0</v>
      </c>
      <c r="AR16">
        <v>0</v>
      </c>
      <c r="AS16">
        <v>0</v>
      </c>
      <c r="AT16">
        <v>0</v>
      </c>
      <c r="AU16">
        <v>0</v>
      </c>
      <c r="AY16" t="s">
        <v>63</v>
      </c>
      <c r="AZ16" t="s">
        <v>4693</v>
      </c>
      <c r="BA16">
        <v>0</v>
      </c>
      <c r="BC16" t="s">
        <v>108</v>
      </c>
      <c r="BF16" t="s">
        <v>1591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34E5-FC05-4CF1-92CF-738BE0453FCD}">
  <dimension ref="A1:BF100"/>
  <sheetViews>
    <sheetView topLeftCell="A89" workbookViewId="0">
      <selection activeCell="A4" sqref="A4:XFD100"/>
    </sheetView>
  </sheetViews>
  <sheetFormatPr defaultRowHeight="14.5" x14ac:dyDescent="0.35"/>
  <sheetData>
    <row r="1" spans="1:58" x14ac:dyDescent="0.35">
      <c r="A1" t="s">
        <v>6089</v>
      </c>
    </row>
    <row r="2" spans="1:58" x14ac:dyDescent="0.35">
      <c r="A2" t="s">
        <v>6607</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1646</v>
      </c>
      <c r="B5">
        <v>10000</v>
      </c>
      <c r="C5">
        <v>10000</v>
      </c>
      <c r="D5" s="2">
        <v>45755</v>
      </c>
      <c r="E5" t="s">
        <v>59</v>
      </c>
      <c r="F5" s="4">
        <v>0.46329861111111109</v>
      </c>
      <c r="G5" t="s">
        <v>858</v>
      </c>
      <c r="H5" t="s">
        <v>1163</v>
      </c>
      <c r="I5">
        <v>1</v>
      </c>
      <c r="J5" t="s">
        <v>63</v>
      </c>
      <c r="K5">
        <v>94</v>
      </c>
      <c r="L5" t="s">
        <v>81</v>
      </c>
      <c r="M5" s="3">
        <v>3334</v>
      </c>
      <c r="P5" s="2">
        <v>45754</v>
      </c>
      <c r="R5">
        <v>6</v>
      </c>
      <c r="S5" s="3">
        <v>20004</v>
      </c>
      <c r="T5" t="s">
        <v>65</v>
      </c>
      <c r="U5" t="s">
        <v>1164</v>
      </c>
      <c r="V5">
        <v>0</v>
      </c>
      <c r="W5">
        <v>0</v>
      </c>
      <c r="X5">
        <v>0</v>
      </c>
      <c r="Y5">
        <v>0</v>
      </c>
      <c r="Z5">
        <v>0</v>
      </c>
      <c r="AA5">
        <v>0</v>
      </c>
      <c r="AD5">
        <v>0</v>
      </c>
      <c r="AH5" t="s">
        <v>63</v>
      </c>
      <c r="AI5">
        <v>0</v>
      </c>
      <c r="AJ5" t="s">
        <v>63</v>
      </c>
      <c r="AM5" t="s">
        <v>1165</v>
      </c>
      <c r="AN5" t="s">
        <v>84</v>
      </c>
      <c r="AP5">
        <v>0</v>
      </c>
      <c r="AQ5">
        <v>0</v>
      </c>
      <c r="AR5">
        <v>0</v>
      </c>
      <c r="AS5">
        <v>0</v>
      </c>
      <c r="AT5">
        <v>0</v>
      </c>
      <c r="AU5">
        <v>0</v>
      </c>
      <c r="AY5" t="s">
        <v>63</v>
      </c>
      <c r="BC5" t="s">
        <v>84</v>
      </c>
      <c r="BF5" t="s">
        <v>1647</v>
      </c>
    </row>
    <row r="6" spans="1:58" x14ac:dyDescent="0.35">
      <c r="A6" t="s">
        <v>1592</v>
      </c>
      <c r="B6">
        <v>10000</v>
      </c>
      <c r="C6">
        <v>10000</v>
      </c>
      <c r="D6" s="2">
        <v>45755</v>
      </c>
      <c r="E6" t="s">
        <v>59</v>
      </c>
      <c r="F6" t="s">
        <v>1470</v>
      </c>
      <c r="G6" t="s">
        <v>1593</v>
      </c>
      <c r="I6">
        <v>1</v>
      </c>
      <c r="J6" t="s">
        <v>183</v>
      </c>
      <c r="K6">
        <v>60</v>
      </c>
      <c r="L6" t="s">
        <v>222</v>
      </c>
      <c r="M6" s="3">
        <v>3340</v>
      </c>
      <c r="P6" s="2">
        <v>45754</v>
      </c>
      <c r="R6">
        <v>6</v>
      </c>
      <c r="S6" s="3">
        <v>20040</v>
      </c>
      <c r="T6" t="s">
        <v>65</v>
      </c>
      <c r="U6" t="s">
        <v>1594</v>
      </c>
      <c r="V6">
        <v>0</v>
      </c>
      <c r="W6" s="3">
        <v>23240</v>
      </c>
      <c r="X6" s="3">
        <v>-3200</v>
      </c>
      <c r="Y6">
        <v>0</v>
      </c>
      <c r="Z6">
        <v>0</v>
      </c>
      <c r="AA6">
        <v>0</v>
      </c>
      <c r="AD6">
        <v>0</v>
      </c>
      <c r="AM6" t="s">
        <v>1595</v>
      </c>
      <c r="AN6" t="s">
        <v>68</v>
      </c>
      <c r="AP6">
        <v>0</v>
      </c>
      <c r="AQ6">
        <v>0</v>
      </c>
      <c r="AR6">
        <v>0</v>
      </c>
      <c r="AS6">
        <v>0</v>
      </c>
      <c r="AT6">
        <v>0</v>
      </c>
      <c r="AU6">
        <v>0</v>
      </c>
      <c r="AY6" t="s">
        <v>63</v>
      </c>
      <c r="AZ6" t="s">
        <v>4694</v>
      </c>
      <c r="BA6">
        <v>0</v>
      </c>
      <c r="BC6" t="s">
        <v>68</v>
      </c>
      <c r="BF6" t="s">
        <v>1596</v>
      </c>
    </row>
    <row r="7" spans="1:58" x14ac:dyDescent="0.35">
      <c r="A7" t="s">
        <v>1597</v>
      </c>
      <c r="B7">
        <v>10000</v>
      </c>
      <c r="C7">
        <v>10000</v>
      </c>
      <c r="D7" s="2">
        <v>45755</v>
      </c>
      <c r="E7" t="s">
        <v>59</v>
      </c>
      <c r="F7" t="s">
        <v>1419</v>
      </c>
      <c r="G7" t="s">
        <v>1515</v>
      </c>
      <c r="I7">
        <v>1</v>
      </c>
      <c r="J7" t="s">
        <v>183</v>
      </c>
      <c r="K7">
        <v>22</v>
      </c>
      <c r="L7" t="s">
        <v>685</v>
      </c>
      <c r="M7" s="3">
        <v>5000</v>
      </c>
      <c r="P7" s="2">
        <v>45754</v>
      </c>
      <c r="R7">
        <v>2</v>
      </c>
      <c r="S7" s="3">
        <v>10000</v>
      </c>
      <c r="T7" t="s">
        <v>65</v>
      </c>
      <c r="U7" t="s">
        <v>1598</v>
      </c>
      <c r="V7">
        <v>0</v>
      </c>
      <c r="W7" s="3">
        <v>10000</v>
      </c>
      <c r="X7">
        <v>0</v>
      </c>
      <c r="Y7">
        <v>0</v>
      </c>
      <c r="Z7">
        <v>0</v>
      </c>
      <c r="AA7">
        <v>0</v>
      </c>
      <c r="AD7">
        <v>0</v>
      </c>
      <c r="AM7" t="s">
        <v>1599</v>
      </c>
      <c r="AN7" t="s">
        <v>1134</v>
      </c>
      <c r="AP7">
        <v>0</v>
      </c>
      <c r="AQ7">
        <v>0</v>
      </c>
      <c r="AR7">
        <v>0</v>
      </c>
      <c r="AS7">
        <v>0</v>
      </c>
      <c r="AT7">
        <v>0</v>
      </c>
      <c r="AU7">
        <v>0</v>
      </c>
      <c r="AY7" t="s">
        <v>63</v>
      </c>
      <c r="AZ7" t="s">
        <v>4695</v>
      </c>
      <c r="BA7">
        <v>0</v>
      </c>
      <c r="BC7" t="s">
        <v>1134</v>
      </c>
      <c r="BF7" t="s">
        <v>1600</v>
      </c>
    </row>
    <row r="8" spans="1:58" x14ac:dyDescent="0.35">
      <c r="A8" t="s">
        <v>1601</v>
      </c>
      <c r="B8">
        <v>10000</v>
      </c>
      <c r="C8">
        <v>10000</v>
      </c>
      <c r="D8" s="2">
        <v>45754</v>
      </c>
      <c r="E8" t="s">
        <v>59</v>
      </c>
      <c r="F8" t="s">
        <v>1602</v>
      </c>
      <c r="G8" t="s">
        <v>1603</v>
      </c>
      <c r="I8">
        <v>1</v>
      </c>
      <c r="J8" t="s">
        <v>183</v>
      </c>
      <c r="K8">
        <v>59</v>
      </c>
      <c r="L8" t="s">
        <v>73</v>
      </c>
      <c r="M8">
        <v>258</v>
      </c>
      <c r="P8" s="2">
        <v>45754</v>
      </c>
      <c r="R8">
        <v>4</v>
      </c>
      <c r="S8" s="3">
        <v>1032</v>
      </c>
      <c r="T8" t="s">
        <v>65</v>
      </c>
      <c r="U8">
        <v>112954310001</v>
      </c>
      <c r="V8">
        <v>0</v>
      </c>
      <c r="W8" s="3">
        <v>1030</v>
      </c>
      <c r="X8">
        <v>2</v>
      </c>
      <c r="Y8">
        <v>0</v>
      </c>
      <c r="Z8">
        <v>0</v>
      </c>
      <c r="AA8">
        <v>0</v>
      </c>
      <c r="AD8">
        <v>0</v>
      </c>
      <c r="AM8">
        <v>11295431</v>
      </c>
      <c r="AN8" t="s">
        <v>571</v>
      </c>
      <c r="AP8">
        <v>0</v>
      </c>
      <c r="AQ8">
        <v>0</v>
      </c>
      <c r="AR8">
        <v>0</v>
      </c>
      <c r="AS8">
        <v>0</v>
      </c>
      <c r="AT8">
        <v>0</v>
      </c>
      <c r="AU8">
        <v>0</v>
      </c>
      <c r="AY8" t="s">
        <v>63</v>
      </c>
      <c r="AZ8" t="s">
        <v>4696</v>
      </c>
      <c r="BA8">
        <v>0</v>
      </c>
      <c r="BC8" t="s">
        <v>571</v>
      </c>
      <c r="BF8" t="s">
        <v>1604</v>
      </c>
    </row>
    <row r="9" spans="1:58" x14ac:dyDescent="0.35">
      <c r="A9" t="s">
        <v>1605</v>
      </c>
      <c r="B9">
        <v>10000</v>
      </c>
      <c r="C9">
        <v>10000</v>
      </c>
      <c r="D9" s="2">
        <v>45754</v>
      </c>
      <c r="E9" t="s">
        <v>59</v>
      </c>
      <c r="F9" t="s">
        <v>1602</v>
      </c>
      <c r="G9" t="s">
        <v>1603</v>
      </c>
      <c r="I9">
        <v>1</v>
      </c>
      <c r="J9" t="s">
        <v>183</v>
      </c>
      <c r="K9">
        <v>59</v>
      </c>
      <c r="L9" t="s">
        <v>73</v>
      </c>
      <c r="M9">
        <v>258</v>
      </c>
      <c r="P9" s="2">
        <v>45754</v>
      </c>
      <c r="R9">
        <v>4</v>
      </c>
      <c r="S9" s="3">
        <v>1032</v>
      </c>
      <c r="T9" t="s">
        <v>65</v>
      </c>
      <c r="U9">
        <v>112954310001</v>
      </c>
      <c r="V9">
        <v>0</v>
      </c>
      <c r="W9" s="3">
        <v>1030</v>
      </c>
      <c r="X9">
        <v>2</v>
      </c>
      <c r="Y9">
        <v>0</v>
      </c>
      <c r="Z9">
        <v>0</v>
      </c>
      <c r="AA9">
        <v>0</v>
      </c>
      <c r="AD9">
        <v>0</v>
      </c>
      <c r="AM9">
        <v>11295431</v>
      </c>
      <c r="AN9" t="s">
        <v>571</v>
      </c>
      <c r="AP9">
        <v>0</v>
      </c>
      <c r="AQ9">
        <v>0</v>
      </c>
      <c r="AR9">
        <v>0</v>
      </c>
      <c r="AS9">
        <v>0</v>
      </c>
      <c r="AT9">
        <v>0</v>
      </c>
      <c r="AU9">
        <v>0</v>
      </c>
      <c r="AY9" t="s">
        <v>63</v>
      </c>
      <c r="AZ9" t="s">
        <v>4697</v>
      </c>
      <c r="BA9">
        <v>0</v>
      </c>
      <c r="BC9" t="s">
        <v>571</v>
      </c>
      <c r="BF9" t="s">
        <v>1606</v>
      </c>
    </row>
    <row r="10" spans="1:58" x14ac:dyDescent="0.35">
      <c r="A10" t="s">
        <v>1607</v>
      </c>
      <c r="B10">
        <v>10000</v>
      </c>
      <c r="C10">
        <v>10000</v>
      </c>
      <c r="D10" s="2">
        <v>45754</v>
      </c>
      <c r="E10" t="s">
        <v>116</v>
      </c>
      <c r="F10" t="s">
        <v>1608</v>
      </c>
      <c r="G10" t="s">
        <v>1609</v>
      </c>
      <c r="I10">
        <v>1</v>
      </c>
      <c r="J10" t="s">
        <v>183</v>
      </c>
      <c r="K10">
        <v>22</v>
      </c>
      <c r="L10" t="s">
        <v>685</v>
      </c>
      <c r="M10" s="3">
        <v>2000</v>
      </c>
      <c r="P10" s="2">
        <v>45754</v>
      </c>
      <c r="R10">
        <v>2</v>
      </c>
      <c r="S10" s="3">
        <v>4000</v>
      </c>
      <c r="T10" t="s">
        <v>65</v>
      </c>
      <c r="U10">
        <v>4.4014408600400998E+17</v>
      </c>
      <c r="V10">
        <v>0</v>
      </c>
      <c r="W10" s="3">
        <v>4000</v>
      </c>
      <c r="X10">
        <v>0</v>
      </c>
      <c r="Y10">
        <v>0</v>
      </c>
      <c r="Z10">
        <v>0</v>
      </c>
      <c r="AA10">
        <v>0</v>
      </c>
      <c r="AD10">
        <v>0</v>
      </c>
      <c r="AM10">
        <v>44014408600401</v>
      </c>
      <c r="AN10" t="s">
        <v>217</v>
      </c>
      <c r="AP10">
        <v>0</v>
      </c>
      <c r="AQ10">
        <v>0</v>
      </c>
      <c r="AR10">
        <v>0</v>
      </c>
      <c r="AS10">
        <v>0</v>
      </c>
      <c r="AT10">
        <v>0</v>
      </c>
      <c r="AU10">
        <v>0</v>
      </c>
      <c r="AY10" t="s">
        <v>63</v>
      </c>
      <c r="AZ10" t="s">
        <v>4698</v>
      </c>
      <c r="BA10">
        <v>0</v>
      </c>
      <c r="BC10" t="s">
        <v>217</v>
      </c>
      <c r="BF10" t="s">
        <v>1610</v>
      </c>
    </row>
    <row r="11" spans="1:58" x14ac:dyDescent="0.35">
      <c r="A11" t="s">
        <v>1178</v>
      </c>
      <c r="B11">
        <v>10000</v>
      </c>
      <c r="C11">
        <v>20000</v>
      </c>
      <c r="D11" s="2">
        <v>45756</v>
      </c>
      <c r="E11" t="s">
        <v>59</v>
      </c>
      <c r="F11" s="4">
        <v>0.44040509259259258</v>
      </c>
      <c r="G11" t="s">
        <v>1179</v>
      </c>
      <c r="I11">
        <v>1</v>
      </c>
      <c r="J11" t="s">
        <v>183</v>
      </c>
      <c r="K11">
        <v>90</v>
      </c>
      <c r="L11" t="s">
        <v>1190</v>
      </c>
      <c r="M11" s="3">
        <v>17550</v>
      </c>
      <c r="P11" s="2">
        <v>45754</v>
      </c>
      <c r="R11">
        <v>2</v>
      </c>
      <c r="S11" s="3">
        <v>35100</v>
      </c>
      <c r="T11" t="s">
        <v>65</v>
      </c>
      <c r="U11" t="s">
        <v>1181</v>
      </c>
      <c r="V11">
        <v>0</v>
      </c>
      <c r="W11" s="3">
        <v>35100</v>
      </c>
      <c r="X11">
        <v>0</v>
      </c>
      <c r="Y11">
        <v>0</v>
      </c>
      <c r="Z11">
        <v>0</v>
      </c>
      <c r="AA11">
        <v>0</v>
      </c>
      <c r="AD11">
        <v>0</v>
      </c>
      <c r="AM11" t="s">
        <v>1182</v>
      </c>
      <c r="AN11" t="s">
        <v>275</v>
      </c>
      <c r="AP11">
        <v>0</v>
      </c>
      <c r="AQ11">
        <v>0</v>
      </c>
      <c r="AR11">
        <v>0</v>
      </c>
      <c r="AS11">
        <v>0</v>
      </c>
      <c r="AT11">
        <v>0</v>
      </c>
      <c r="AU11">
        <v>0</v>
      </c>
      <c r="AY11" t="s">
        <v>63</v>
      </c>
      <c r="AZ11" t="s">
        <v>4568</v>
      </c>
      <c r="BA11">
        <v>0</v>
      </c>
      <c r="BC11" t="s">
        <v>275</v>
      </c>
      <c r="BF11" t="s">
        <v>1183</v>
      </c>
    </row>
    <row r="12" spans="1:58" x14ac:dyDescent="0.35">
      <c r="A12" t="s">
        <v>1611</v>
      </c>
      <c r="B12">
        <v>10000</v>
      </c>
      <c r="C12">
        <v>10000</v>
      </c>
      <c r="D12" s="2">
        <v>45755</v>
      </c>
      <c r="E12" t="s">
        <v>59</v>
      </c>
      <c r="F12" t="s">
        <v>1612</v>
      </c>
      <c r="G12" t="s">
        <v>684</v>
      </c>
      <c r="I12">
        <v>1</v>
      </c>
      <c r="J12" t="s">
        <v>183</v>
      </c>
      <c r="K12">
        <v>22</v>
      </c>
      <c r="L12" t="s">
        <v>685</v>
      </c>
      <c r="M12" s="3">
        <v>1500</v>
      </c>
      <c r="P12" s="2">
        <v>45754</v>
      </c>
      <c r="R12">
        <v>2</v>
      </c>
      <c r="S12" s="3">
        <v>3000</v>
      </c>
      <c r="T12" t="s">
        <v>65</v>
      </c>
      <c r="U12" t="s">
        <v>1613</v>
      </c>
      <c r="V12">
        <v>0</v>
      </c>
      <c r="W12" s="3">
        <v>3000</v>
      </c>
      <c r="X12">
        <v>0</v>
      </c>
      <c r="Y12">
        <v>0</v>
      </c>
      <c r="Z12">
        <v>0</v>
      </c>
      <c r="AA12">
        <v>0</v>
      </c>
      <c r="AD12">
        <v>0</v>
      </c>
      <c r="AM12" t="s">
        <v>1614</v>
      </c>
      <c r="AN12" t="s">
        <v>1615</v>
      </c>
      <c r="AP12">
        <v>0</v>
      </c>
      <c r="AQ12">
        <v>0</v>
      </c>
      <c r="AR12">
        <v>0</v>
      </c>
      <c r="AS12">
        <v>0</v>
      </c>
      <c r="AT12">
        <v>0</v>
      </c>
      <c r="AU12">
        <v>0</v>
      </c>
      <c r="AY12" t="s">
        <v>63</v>
      </c>
      <c r="AZ12" t="s">
        <v>4699</v>
      </c>
      <c r="BA12">
        <v>0</v>
      </c>
      <c r="BC12" t="s">
        <v>1615</v>
      </c>
      <c r="BF12" t="s">
        <v>1616</v>
      </c>
    </row>
    <row r="13" spans="1:58" x14ac:dyDescent="0.35">
      <c r="A13" t="s">
        <v>1617</v>
      </c>
      <c r="B13">
        <v>10000</v>
      </c>
      <c r="C13">
        <v>10000</v>
      </c>
      <c r="D13" s="2">
        <v>45754</v>
      </c>
      <c r="E13" t="s">
        <v>59</v>
      </c>
      <c r="F13" s="4">
        <v>0.48880787037037038</v>
      </c>
      <c r="G13" t="s">
        <v>1383</v>
      </c>
      <c r="I13">
        <v>1</v>
      </c>
      <c r="J13" t="s">
        <v>183</v>
      </c>
      <c r="K13">
        <v>46</v>
      </c>
      <c r="L13" t="s">
        <v>231</v>
      </c>
      <c r="M13" s="3">
        <v>2000</v>
      </c>
      <c r="P13" s="2">
        <v>45754</v>
      </c>
      <c r="R13">
        <v>1</v>
      </c>
      <c r="S13" s="3">
        <v>2000</v>
      </c>
      <c r="T13" t="s">
        <v>65</v>
      </c>
      <c r="U13" t="s">
        <v>1618</v>
      </c>
      <c r="V13">
        <v>0</v>
      </c>
      <c r="W13" s="3">
        <v>2000</v>
      </c>
      <c r="X13">
        <v>0</v>
      </c>
      <c r="Y13">
        <v>0</v>
      </c>
      <c r="Z13">
        <v>0</v>
      </c>
      <c r="AA13">
        <v>0</v>
      </c>
      <c r="AD13">
        <v>0</v>
      </c>
      <c r="AM13" t="s">
        <v>1619</v>
      </c>
      <c r="AN13" t="s">
        <v>465</v>
      </c>
      <c r="AP13">
        <v>0</v>
      </c>
      <c r="AQ13">
        <v>0</v>
      </c>
      <c r="AR13">
        <v>0</v>
      </c>
      <c r="AS13">
        <v>0</v>
      </c>
      <c r="AT13">
        <v>0</v>
      </c>
      <c r="AU13">
        <v>0</v>
      </c>
      <c r="AY13" t="s">
        <v>63</v>
      </c>
      <c r="AZ13" t="s">
        <v>4700</v>
      </c>
      <c r="BA13">
        <v>0</v>
      </c>
      <c r="BC13" t="s">
        <v>465</v>
      </c>
      <c r="BF13" t="s">
        <v>1387</v>
      </c>
    </row>
    <row r="14" spans="1:58" x14ac:dyDescent="0.35">
      <c r="A14" t="s">
        <v>1620</v>
      </c>
      <c r="B14">
        <v>10000</v>
      </c>
      <c r="C14">
        <v>10000</v>
      </c>
      <c r="D14" s="2">
        <v>45754</v>
      </c>
      <c r="E14" t="s">
        <v>116</v>
      </c>
      <c r="F14" t="s">
        <v>861</v>
      </c>
      <c r="G14" t="s">
        <v>570</v>
      </c>
      <c r="I14">
        <v>1</v>
      </c>
      <c r="J14" t="s">
        <v>183</v>
      </c>
      <c r="K14">
        <v>59</v>
      </c>
      <c r="L14" t="s">
        <v>73</v>
      </c>
      <c r="M14">
        <v>258</v>
      </c>
      <c r="P14" s="2">
        <v>45754</v>
      </c>
      <c r="R14">
        <v>4</v>
      </c>
      <c r="S14" s="3">
        <v>1032</v>
      </c>
      <c r="T14" t="s">
        <v>65</v>
      </c>
      <c r="U14">
        <v>150087770001</v>
      </c>
      <c r="V14">
        <v>0</v>
      </c>
      <c r="W14" s="3">
        <v>1030</v>
      </c>
      <c r="X14">
        <v>2</v>
      </c>
      <c r="Y14">
        <v>0</v>
      </c>
      <c r="Z14">
        <v>0</v>
      </c>
      <c r="AA14">
        <v>0</v>
      </c>
      <c r="AD14">
        <v>0</v>
      </c>
      <c r="AM14">
        <v>15008777</v>
      </c>
      <c r="AN14" t="s">
        <v>571</v>
      </c>
      <c r="AP14">
        <v>0</v>
      </c>
      <c r="AQ14">
        <v>0</v>
      </c>
      <c r="AR14">
        <v>0</v>
      </c>
      <c r="AS14">
        <v>0</v>
      </c>
      <c r="AT14">
        <v>0</v>
      </c>
      <c r="AU14">
        <v>0</v>
      </c>
      <c r="AY14" t="s">
        <v>63</v>
      </c>
      <c r="AZ14" t="s">
        <v>4701</v>
      </c>
      <c r="BA14">
        <v>0</v>
      </c>
      <c r="BC14" t="s">
        <v>571</v>
      </c>
      <c r="BF14" t="s">
        <v>1621</v>
      </c>
    </row>
    <row r="15" spans="1:58" x14ac:dyDescent="0.35">
      <c r="A15" t="s">
        <v>1622</v>
      </c>
      <c r="B15">
        <v>10000</v>
      </c>
      <c r="C15">
        <v>10000</v>
      </c>
      <c r="D15" s="2">
        <v>45754</v>
      </c>
      <c r="E15" t="s">
        <v>116</v>
      </c>
      <c r="F15" t="s">
        <v>861</v>
      </c>
      <c r="G15" t="s">
        <v>570</v>
      </c>
      <c r="I15">
        <v>1</v>
      </c>
      <c r="J15" t="s">
        <v>183</v>
      </c>
      <c r="K15">
        <v>59</v>
      </c>
      <c r="L15" t="s">
        <v>73</v>
      </c>
      <c r="M15">
        <v>258</v>
      </c>
      <c r="P15" s="2">
        <v>45754</v>
      </c>
      <c r="R15">
        <v>4</v>
      </c>
      <c r="S15" s="3">
        <v>1032</v>
      </c>
      <c r="T15" t="s">
        <v>65</v>
      </c>
      <c r="U15">
        <v>150087770001</v>
      </c>
      <c r="V15">
        <v>0</v>
      </c>
      <c r="W15" s="3">
        <v>1030</v>
      </c>
      <c r="X15">
        <v>2</v>
      </c>
      <c r="Y15">
        <v>0</v>
      </c>
      <c r="Z15">
        <v>0</v>
      </c>
      <c r="AA15">
        <v>0</v>
      </c>
      <c r="AD15">
        <v>0</v>
      </c>
      <c r="AM15">
        <v>15008777</v>
      </c>
      <c r="AN15" t="s">
        <v>571</v>
      </c>
      <c r="AP15">
        <v>0</v>
      </c>
      <c r="AQ15">
        <v>0</v>
      </c>
      <c r="AR15">
        <v>0</v>
      </c>
      <c r="AS15">
        <v>0</v>
      </c>
      <c r="AT15">
        <v>0</v>
      </c>
      <c r="AU15">
        <v>0</v>
      </c>
      <c r="AY15" t="s">
        <v>63</v>
      </c>
      <c r="AZ15" t="s">
        <v>4702</v>
      </c>
      <c r="BA15">
        <v>0</v>
      </c>
      <c r="BC15" t="s">
        <v>571</v>
      </c>
      <c r="BF15" t="s">
        <v>1623</v>
      </c>
    </row>
    <row r="16" spans="1:58" x14ac:dyDescent="0.35">
      <c r="A16" t="s">
        <v>1624</v>
      </c>
      <c r="B16">
        <v>10000</v>
      </c>
      <c r="C16">
        <v>10000</v>
      </c>
      <c r="D16" s="2">
        <v>45755</v>
      </c>
      <c r="E16" t="s">
        <v>59</v>
      </c>
      <c r="F16" t="s">
        <v>1625</v>
      </c>
      <c r="G16" t="s">
        <v>1626</v>
      </c>
      <c r="I16">
        <v>1</v>
      </c>
      <c r="J16" t="s">
        <v>183</v>
      </c>
      <c r="K16">
        <v>61</v>
      </c>
      <c r="L16" t="s">
        <v>209</v>
      </c>
      <c r="M16">
        <v>68</v>
      </c>
      <c r="P16" s="2">
        <v>45754</v>
      </c>
      <c r="R16">
        <v>1</v>
      </c>
      <c r="S16">
        <v>68</v>
      </c>
      <c r="T16" t="s">
        <v>65</v>
      </c>
      <c r="U16" t="s">
        <v>1627</v>
      </c>
      <c r="V16">
        <v>0</v>
      </c>
      <c r="W16">
        <v>68</v>
      </c>
      <c r="X16">
        <v>0</v>
      </c>
      <c r="Y16">
        <v>0</v>
      </c>
      <c r="Z16">
        <v>0</v>
      </c>
      <c r="AA16">
        <v>0</v>
      </c>
      <c r="AD16">
        <v>0</v>
      </c>
      <c r="AM16" t="s">
        <v>1628</v>
      </c>
      <c r="AN16" t="s">
        <v>1629</v>
      </c>
      <c r="AP16">
        <v>0</v>
      </c>
      <c r="AQ16">
        <v>0</v>
      </c>
      <c r="AR16">
        <v>0</v>
      </c>
      <c r="AS16">
        <v>0</v>
      </c>
      <c r="AT16">
        <v>0</v>
      </c>
      <c r="AU16">
        <v>0</v>
      </c>
      <c r="AY16" t="s">
        <v>63</v>
      </c>
      <c r="AZ16" t="s">
        <v>4703</v>
      </c>
      <c r="BA16">
        <v>0</v>
      </c>
      <c r="BC16" t="s">
        <v>1629</v>
      </c>
      <c r="BF16" t="s">
        <v>1630</v>
      </c>
    </row>
    <row r="17" spans="1:58" x14ac:dyDescent="0.35">
      <c r="A17" t="s">
        <v>1631</v>
      </c>
      <c r="B17">
        <v>10000</v>
      </c>
      <c r="C17">
        <v>10000</v>
      </c>
      <c r="D17" s="2">
        <v>45754</v>
      </c>
      <c r="E17" t="s">
        <v>116</v>
      </c>
      <c r="F17" t="s">
        <v>1162</v>
      </c>
      <c r="G17" t="s">
        <v>858</v>
      </c>
      <c r="I17">
        <v>1</v>
      </c>
      <c r="J17" t="s">
        <v>183</v>
      </c>
      <c r="K17">
        <v>94</v>
      </c>
      <c r="L17" t="s">
        <v>81</v>
      </c>
      <c r="M17">
        <v>167</v>
      </c>
      <c r="P17" s="2">
        <v>45754</v>
      </c>
      <c r="R17">
        <v>6</v>
      </c>
      <c r="S17" s="3">
        <v>1002</v>
      </c>
      <c r="T17" t="s">
        <v>65</v>
      </c>
      <c r="U17" t="s">
        <v>1164</v>
      </c>
      <c r="V17">
        <v>0</v>
      </c>
      <c r="W17" s="3">
        <v>1000</v>
      </c>
      <c r="X17">
        <v>2</v>
      </c>
      <c r="Y17">
        <v>0</v>
      </c>
      <c r="Z17">
        <v>0</v>
      </c>
      <c r="AA17">
        <v>0</v>
      </c>
      <c r="AD17">
        <v>0</v>
      </c>
      <c r="AM17" t="s">
        <v>1165</v>
      </c>
      <c r="AN17" t="s">
        <v>244</v>
      </c>
      <c r="AP17">
        <v>0</v>
      </c>
      <c r="AQ17">
        <v>0</v>
      </c>
      <c r="AR17">
        <v>0</v>
      </c>
      <c r="AS17">
        <v>0</v>
      </c>
      <c r="AT17">
        <v>0</v>
      </c>
      <c r="AU17">
        <v>0</v>
      </c>
      <c r="AY17" t="s">
        <v>63</v>
      </c>
      <c r="AZ17" t="s">
        <v>4704</v>
      </c>
      <c r="BA17">
        <v>0</v>
      </c>
      <c r="BC17" t="s">
        <v>244</v>
      </c>
      <c r="BF17" t="s">
        <v>246</v>
      </c>
    </row>
    <row r="18" spans="1:58" x14ac:dyDescent="0.35">
      <c r="A18" t="s">
        <v>1632</v>
      </c>
      <c r="B18">
        <v>10000</v>
      </c>
      <c r="C18">
        <v>10000</v>
      </c>
      <c r="D18" s="2">
        <v>45755</v>
      </c>
      <c r="E18" t="s">
        <v>59</v>
      </c>
      <c r="F18" t="s">
        <v>1612</v>
      </c>
      <c r="G18" t="s">
        <v>1633</v>
      </c>
      <c r="I18">
        <v>1</v>
      </c>
      <c r="J18" t="s">
        <v>183</v>
      </c>
      <c r="K18">
        <v>22</v>
      </c>
      <c r="L18" t="s">
        <v>685</v>
      </c>
      <c r="M18" s="3">
        <v>1000</v>
      </c>
      <c r="P18" s="2">
        <v>45754</v>
      </c>
      <c r="R18">
        <v>2</v>
      </c>
      <c r="S18" s="3">
        <v>2000</v>
      </c>
      <c r="T18" t="s">
        <v>65</v>
      </c>
      <c r="U18">
        <v>701684130001</v>
      </c>
      <c r="V18">
        <v>0</v>
      </c>
      <c r="W18" s="3">
        <v>2000</v>
      </c>
      <c r="X18">
        <v>0</v>
      </c>
      <c r="Y18">
        <v>0</v>
      </c>
      <c r="Z18">
        <v>0</v>
      </c>
      <c r="AA18">
        <v>0</v>
      </c>
      <c r="AD18">
        <v>0</v>
      </c>
      <c r="AM18">
        <v>70168413</v>
      </c>
      <c r="AN18" t="s">
        <v>210</v>
      </c>
      <c r="AP18">
        <v>0</v>
      </c>
      <c r="AQ18">
        <v>0</v>
      </c>
      <c r="AR18">
        <v>0</v>
      </c>
      <c r="AS18">
        <v>0</v>
      </c>
      <c r="AT18">
        <v>0</v>
      </c>
      <c r="AU18">
        <v>0</v>
      </c>
      <c r="AY18" t="s">
        <v>63</v>
      </c>
      <c r="AZ18" t="s">
        <v>4705</v>
      </c>
      <c r="BA18">
        <v>0</v>
      </c>
      <c r="BC18" t="s">
        <v>210</v>
      </c>
      <c r="BF18" t="s">
        <v>1634</v>
      </c>
    </row>
    <row r="19" spans="1:58" x14ac:dyDescent="0.35">
      <c r="A19" t="s">
        <v>1635</v>
      </c>
      <c r="B19">
        <v>10000</v>
      </c>
      <c r="C19">
        <v>10000</v>
      </c>
      <c r="D19" s="2">
        <v>45754</v>
      </c>
      <c r="E19" t="s">
        <v>59</v>
      </c>
      <c r="F19" t="s">
        <v>1636</v>
      </c>
      <c r="G19" t="s">
        <v>1383</v>
      </c>
      <c r="I19">
        <v>1</v>
      </c>
      <c r="J19" t="s">
        <v>183</v>
      </c>
      <c r="K19">
        <v>46</v>
      </c>
      <c r="L19" t="s">
        <v>231</v>
      </c>
      <c r="M19" s="3">
        <v>1000</v>
      </c>
      <c r="P19" s="2">
        <v>45754</v>
      </c>
      <c r="R19">
        <v>1</v>
      </c>
      <c r="S19" s="3">
        <v>1000</v>
      </c>
      <c r="T19" t="s">
        <v>65</v>
      </c>
      <c r="U19" t="s">
        <v>1637</v>
      </c>
      <c r="V19">
        <v>0</v>
      </c>
      <c r="W19" s="3">
        <v>1000</v>
      </c>
      <c r="X19">
        <v>0</v>
      </c>
      <c r="Y19">
        <v>0</v>
      </c>
      <c r="Z19">
        <v>0</v>
      </c>
      <c r="AA19">
        <v>0</v>
      </c>
      <c r="AD19">
        <v>0</v>
      </c>
      <c r="AM19" t="s">
        <v>1638</v>
      </c>
      <c r="AN19" t="s">
        <v>465</v>
      </c>
      <c r="AP19">
        <v>0</v>
      </c>
      <c r="AQ19">
        <v>0</v>
      </c>
      <c r="AR19">
        <v>0</v>
      </c>
      <c r="AS19">
        <v>0</v>
      </c>
      <c r="AT19">
        <v>0</v>
      </c>
      <c r="AU19">
        <v>0</v>
      </c>
      <c r="AY19" t="s">
        <v>63</v>
      </c>
      <c r="AZ19" t="s">
        <v>4706</v>
      </c>
      <c r="BA19">
        <v>0</v>
      </c>
      <c r="BC19" t="s">
        <v>465</v>
      </c>
      <c r="BF19" t="s">
        <v>706</v>
      </c>
    </row>
    <row r="20" spans="1:58" x14ac:dyDescent="0.35">
      <c r="A20" t="s">
        <v>1639</v>
      </c>
      <c r="B20">
        <v>10000</v>
      </c>
      <c r="C20">
        <v>10000</v>
      </c>
      <c r="D20" s="2">
        <v>45755</v>
      </c>
      <c r="E20" t="s">
        <v>59</v>
      </c>
      <c r="F20" s="4">
        <v>0.46329861111111109</v>
      </c>
      <c r="G20" t="s">
        <v>1383</v>
      </c>
      <c r="I20">
        <v>1</v>
      </c>
      <c r="J20" t="s">
        <v>183</v>
      </c>
      <c r="K20">
        <v>46</v>
      </c>
      <c r="L20" t="s">
        <v>231</v>
      </c>
      <c r="M20" s="3">
        <v>5000</v>
      </c>
      <c r="P20" s="2">
        <v>45754</v>
      </c>
      <c r="R20">
        <v>1</v>
      </c>
      <c r="S20" s="3">
        <v>5000</v>
      </c>
      <c r="T20" t="s">
        <v>65</v>
      </c>
      <c r="U20" t="s">
        <v>1640</v>
      </c>
      <c r="V20">
        <v>0</v>
      </c>
      <c r="W20" s="3">
        <v>5000</v>
      </c>
      <c r="X20">
        <v>0</v>
      </c>
      <c r="Y20">
        <v>0</v>
      </c>
      <c r="Z20">
        <v>0</v>
      </c>
      <c r="AA20">
        <v>0</v>
      </c>
      <c r="AD20">
        <v>0</v>
      </c>
      <c r="AM20" t="s">
        <v>1641</v>
      </c>
      <c r="AN20" t="s">
        <v>465</v>
      </c>
      <c r="AP20">
        <v>0</v>
      </c>
      <c r="AQ20">
        <v>0</v>
      </c>
      <c r="AR20">
        <v>0</v>
      </c>
      <c r="AS20">
        <v>0</v>
      </c>
      <c r="AT20">
        <v>0</v>
      </c>
      <c r="AU20">
        <v>0</v>
      </c>
      <c r="AY20" t="s">
        <v>63</v>
      </c>
      <c r="AZ20" t="s">
        <v>4707</v>
      </c>
      <c r="BA20">
        <v>0</v>
      </c>
      <c r="BC20" t="s">
        <v>465</v>
      </c>
      <c r="BF20" t="s">
        <v>706</v>
      </c>
    </row>
    <row r="21" spans="1:58" x14ac:dyDescent="0.35">
      <c r="A21" t="s">
        <v>1642</v>
      </c>
      <c r="B21">
        <v>10000</v>
      </c>
      <c r="C21">
        <v>10000</v>
      </c>
      <c r="D21" s="2">
        <v>45754</v>
      </c>
      <c r="E21" t="s">
        <v>116</v>
      </c>
      <c r="F21" t="s">
        <v>1643</v>
      </c>
      <c r="G21" t="s">
        <v>1603</v>
      </c>
      <c r="I21">
        <v>1</v>
      </c>
      <c r="J21" t="s">
        <v>183</v>
      </c>
      <c r="K21">
        <v>59</v>
      </c>
      <c r="L21" t="s">
        <v>73</v>
      </c>
      <c r="M21">
        <v>258</v>
      </c>
      <c r="P21" s="2">
        <v>45754</v>
      </c>
      <c r="R21">
        <v>4</v>
      </c>
      <c r="S21" s="3">
        <v>1032</v>
      </c>
      <c r="T21" t="s">
        <v>65</v>
      </c>
      <c r="U21">
        <v>150164050001</v>
      </c>
      <c r="V21">
        <v>0</v>
      </c>
      <c r="W21" s="3">
        <v>1030</v>
      </c>
      <c r="X21">
        <v>2</v>
      </c>
      <c r="Y21">
        <v>0</v>
      </c>
      <c r="Z21">
        <v>0</v>
      </c>
      <c r="AA21">
        <v>0</v>
      </c>
      <c r="AD21">
        <v>0</v>
      </c>
      <c r="AM21">
        <v>15016405</v>
      </c>
      <c r="AN21" t="s">
        <v>1644</v>
      </c>
      <c r="AP21">
        <v>0</v>
      </c>
      <c r="AQ21">
        <v>0</v>
      </c>
      <c r="AR21">
        <v>0</v>
      </c>
      <c r="AS21">
        <v>0</v>
      </c>
      <c r="AT21">
        <v>0</v>
      </c>
      <c r="AU21">
        <v>0</v>
      </c>
      <c r="AY21" t="s">
        <v>63</v>
      </c>
      <c r="AZ21" t="s">
        <v>4708</v>
      </c>
      <c r="BA21">
        <v>0</v>
      </c>
      <c r="BC21" t="s">
        <v>1644</v>
      </c>
      <c r="BF21" t="s">
        <v>1645</v>
      </c>
    </row>
    <row r="22" spans="1:58" x14ac:dyDescent="0.35">
      <c r="A22" t="s">
        <v>486</v>
      </c>
      <c r="B22">
        <v>10000</v>
      </c>
      <c r="C22">
        <v>30000</v>
      </c>
      <c r="D22" s="2">
        <v>45754</v>
      </c>
      <c r="E22" t="s">
        <v>59</v>
      </c>
      <c r="F22" t="s">
        <v>487</v>
      </c>
      <c r="G22">
        <v>10656256096</v>
      </c>
      <c r="I22">
        <v>3</v>
      </c>
      <c r="J22" t="s">
        <v>183</v>
      </c>
      <c r="K22">
        <v>85</v>
      </c>
      <c r="L22" t="s">
        <v>940</v>
      </c>
      <c r="M22" s="3">
        <v>10000</v>
      </c>
      <c r="P22" s="2">
        <v>45754</v>
      </c>
      <c r="R22">
        <v>11</v>
      </c>
      <c r="S22" s="3">
        <v>110000</v>
      </c>
      <c r="T22" t="s">
        <v>65</v>
      </c>
      <c r="U22" t="s">
        <v>488</v>
      </c>
      <c r="V22">
        <v>0</v>
      </c>
      <c r="W22" s="3">
        <v>100000</v>
      </c>
      <c r="X22" s="3">
        <v>10000</v>
      </c>
      <c r="Y22">
        <v>0</v>
      </c>
      <c r="Z22">
        <v>0</v>
      </c>
      <c r="AA22">
        <v>0</v>
      </c>
      <c r="AD22">
        <v>0</v>
      </c>
      <c r="AM22" t="s">
        <v>489</v>
      </c>
      <c r="AN22" t="s">
        <v>108</v>
      </c>
      <c r="AP22">
        <v>0</v>
      </c>
      <c r="AQ22">
        <v>0</v>
      </c>
      <c r="AR22">
        <v>0</v>
      </c>
      <c r="AS22">
        <v>0</v>
      </c>
      <c r="AT22">
        <v>0</v>
      </c>
      <c r="AU22">
        <v>0</v>
      </c>
      <c r="AY22" t="s">
        <v>63</v>
      </c>
      <c r="AZ22" t="s">
        <v>4470</v>
      </c>
      <c r="BA22">
        <v>0</v>
      </c>
      <c r="BC22" t="s">
        <v>108</v>
      </c>
      <c r="BF22" t="s">
        <v>490</v>
      </c>
    </row>
    <row r="23" spans="1:58" x14ac:dyDescent="0.35">
      <c r="A23" t="s">
        <v>491</v>
      </c>
      <c r="B23">
        <v>10000</v>
      </c>
      <c r="C23">
        <v>30000</v>
      </c>
      <c r="D23" s="2">
        <v>45754</v>
      </c>
      <c r="E23" t="s">
        <v>59</v>
      </c>
      <c r="F23" t="s">
        <v>492</v>
      </c>
      <c r="G23">
        <v>10620258039</v>
      </c>
      <c r="I23">
        <v>3</v>
      </c>
      <c r="J23" t="s">
        <v>183</v>
      </c>
      <c r="K23">
        <v>85</v>
      </c>
      <c r="L23" t="s">
        <v>940</v>
      </c>
      <c r="M23" s="3">
        <v>20000</v>
      </c>
      <c r="P23" s="2">
        <v>45754</v>
      </c>
      <c r="R23">
        <v>11</v>
      </c>
      <c r="S23" s="3">
        <v>220000</v>
      </c>
      <c r="T23" t="s">
        <v>65</v>
      </c>
      <c r="U23" t="s">
        <v>494</v>
      </c>
      <c r="V23">
        <v>0</v>
      </c>
      <c r="W23" s="3">
        <v>200000</v>
      </c>
      <c r="X23" s="3">
        <v>20000</v>
      </c>
      <c r="Y23">
        <v>0</v>
      </c>
      <c r="Z23">
        <v>0</v>
      </c>
      <c r="AA23">
        <v>0</v>
      </c>
      <c r="AD23">
        <v>0</v>
      </c>
      <c r="AM23" t="s">
        <v>495</v>
      </c>
      <c r="AN23" t="s">
        <v>108</v>
      </c>
      <c r="AP23">
        <v>0</v>
      </c>
      <c r="AQ23">
        <v>0</v>
      </c>
      <c r="AR23">
        <v>0</v>
      </c>
      <c r="AS23">
        <v>0</v>
      </c>
      <c r="AT23">
        <v>0</v>
      </c>
      <c r="AU23">
        <v>0</v>
      </c>
      <c r="AY23" t="s">
        <v>63</v>
      </c>
      <c r="AZ23" t="s">
        <v>4471</v>
      </c>
      <c r="BA23">
        <v>0</v>
      </c>
      <c r="BC23" t="s">
        <v>108</v>
      </c>
      <c r="BF23" t="s">
        <v>496</v>
      </c>
    </row>
    <row r="24" spans="1:58" x14ac:dyDescent="0.35">
      <c r="A24" t="s">
        <v>1422</v>
      </c>
      <c r="B24">
        <v>10000</v>
      </c>
      <c r="C24">
        <v>20000</v>
      </c>
      <c r="D24" s="2">
        <v>45755</v>
      </c>
      <c r="E24" t="s">
        <v>59</v>
      </c>
      <c r="F24" t="s">
        <v>1423</v>
      </c>
      <c r="G24" t="s">
        <v>1424</v>
      </c>
      <c r="I24">
        <v>1</v>
      </c>
      <c r="J24" t="s">
        <v>183</v>
      </c>
      <c r="K24">
        <v>90</v>
      </c>
      <c r="L24" t="s">
        <v>1190</v>
      </c>
      <c r="M24" s="3">
        <v>12150</v>
      </c>
      <c r="P24" s="2">
        <v>45754</v>
      </c>
      <c r="R24">
        <v>2</v>
      </c>
      <c r="S24" s="3">
        <v>24300</v>
      </c>
      <c r="T24" t="s">
        <v>65</v>
      </c>
      <c r="U24" t="s">
        <v>1181</v>
      </c>
      <c r="V24">
        <v>0</v>
      </c>
      <c r="W24" s="3">
        <v>24300</v>
      </c>
      <c r="X24">
        <v>0</v>
      </c>
      <c r="Y24">
        <v>0</v>
      </c>
      <c r="Z24">
        <v>0</v>
      </c>
      <c r="AA24">
        <v>0</v>
      </c>
      <c r="AD24">
        <v>0</v>
      </c>
      <c r="AM24" t="s">
        <v>1182</v>
      </c>
      <c r="AN24" t="s">
        <v>170</v>
      </c>
      <c r="AP24">
        <v>0</v>
      </c>
      <c r="AQ24">
        <v>0</v>
      </c>
      <c r="AR24">
        <v>0</v>
      </c>
      <c r="AS24">
        <v>0</v>
      </c>
      <c r="AT24">
        <v>0</v>
      </c>
      <c r="AU24">
        <v>0</v>
      </c>
      <c r="AY24" t="s">
        <v>63</v>
      </c>
      <c r="AZ24" t="s">
        <v>4613</v>
      </c>
      <c r="BA24">
        <v>0</v>
      </c>
      <c r="BC24" t="s">
        <v>170</v>
      </c>
      <c r="BF24" t="s">
        <v>1425</v>
      </c>
    </row>
    <row r="25" spans="1:58" x14ac:dyDescent="0.35">
      <c r="A25" t="s">
        <v>1648</v>
      </c>
      <c r="B25">
        <v>10000</v>
      </c>
      <c r="C25">
        <v>10000</v>
      </c>
      <c r="D25" s="2">
        <v>45755</v>
      </c>
      <c r="E25" t="s">
        <v>59</v>
      </c>
      <c r="F25" t="s">
        <v>1649</v>
      </c>
      <c r="G25" t="s">
        <v>1650</v>
      </c>
      <c r="I25">
        <v>1</v>
      </c>
      <c r="J25" t="s">
        <v>183</v>
      </c>
      <c r="K25">
        <v>29</v>
      </c>
      <c r="L25" t="s">
        <v>648</v>
      </c>
      <c r="M25" s="3">
        <v>24000</v>
      </c>
      <c r="P25" s="2">
        <v>45754</v>
      </c>
      <c r="R25">
        <v>2</v>
      </c>
      <c r="S25" s="3">
        <v>48000</v>
      </c>
      <c r="T25" t="s">
        <v>65</v>
      </c>
      <c r="U25" t="s">
        <v>649</v>
      </c>
      <c r="V25">
        <v>0</v>
      </c>
      <c r="W25" s="3">
        <v>48000</v>
      </c>
      <c r="X25">
        <v>0</v>
      </c>
      <c r="Y25">
        <v>0</v>
      </c>
      <c r="Z25">
        <v>0</v>
      </c>
      <c r="AA25">
        <v>0</v>
      </c>
      <c r="AD25">
        <v>0</v>
      </c>
      <c r="AM25" t="s">
        <v>650</v>
      </c>
      <c r="AN25" t="s">
        <v>275</v>
      </c>
      <c r="AP25">
        <v>0</v>
      </c>
      <c r="AQ25">
        <v>0</v>
      </c>
      <c r="AR25">
        <v>0</v>
      </c>
      <c r="AS25">
        <v>0</v>
      </c>
      <c r="AT25">
        <v>0</v>
      </c>
      <c r="AU25">
        <v>0</v>
      </c>
      <c r="AY25" t="s">
        <v>63</v>
      </c>
      <c r="AZ25" t="s">
        <v>4709</v>
      </c>
      <c r="BA25">
        <v>0</v>
      </c>
      <c r="BC25" t="s">
        <v>275</v>
      </c>
      <c r="BF25" t="s">
        <v>1651</v>
      </c>
    </row>
    <row r="26" spans="1:58" x14ac:dyDescent="0.35">
      <c r="A26" t="s">
        <v>1426</v>
      </c>
      <c r="B26">
        <v>10000</v>
      </c>
      <c r="C26">
        <v>20000</v>
      </c>
      <c r="D26" s="2">
        <v>45755</v>
      </c>
      <c r="E26" t="s">
        <v>59</v>
      </c>
      <c r="F26" t="s">
        <v>1427</v>
      </c>
      <c r="G26" t="s">
        <v>1428</v>
      </c>
      <c r="I26">
        <v>2</v>
      </c>
      <c r="J26" t="s">
        <v>183</v>
      </c>
      <c r="K26">
        <v>63</v>
      </c>
      <c r="L26" t="s">
        <v>136</v>
      </c>
      <c r="M26" s="3">
        <v>7500</v>
      </c>
      <c r="P26" s="2">
        <v>45754</v>
      </c>
      <c r="R26">
        <v>16</v>
      </c>
      <c r="S26" s="3">
        <v>120000</v>
      </c>
      <c r="T26" t="s">
        <v>65</v>
      </c>
      <c r="U26" t="s">
        <v>1353</v>
      </c>
      <c r="V26">
        <v>0</v>
      </c>
      <c r="W26" s="3">
        <v>120000</v>
      </c>
      <c r="X26">
        <v>0</v>
      </c>
      <c r="Y26">
        <v>0</v>
      </c>
      <c r="Z26">
        <v>0</v>
      </c>
      <c r="AA26">
        <v>0</v>
      </c>
      <c r="AD26">
        <v>0</v>
      </c>
      <c r="AM26" t="s">
        <v>1354</v>
      </c>
      <c r="AN26" t="s">
        <v>275</v>
      </c>
      <c r="AP26">
        <v>0</v>
      </c>
      <c r="AQ26">
        <v>0</v>
      </c>
      <c r="AR26">
        <v>0</v>
      </c>
      <c r="AS26">
        <v>0</v>
      </c>
      <c r="AT26">
        <v>0</v>
      </c>
      <c r="AU26">
        <v>0</v>
      </c>
      <c r="AY26" t="s">
        <v>63</v>
      </c>
      <c r="AZ26" t="s">
        <v>4614</v>
      </c>
      <c r="BA26">
        <v>0</v>
      </c>
      <c r="BC26" t="s">
        <v>275</v>
      </c>
      <c r="BF26" t="s">
        <v>1430</v>
      </c>
    </row>
    <row r="27" spans="1:58" x14ac:dyDescent="0.35">
      <c r="A27" t="s">
        <v>1431</v>
      </c>
      <c r="B27">
        <v>10000</v>
      </c>
      <c r="C27">
        <v>20000</v>
      </c>
      <c r="D27" s="2">
        <v>45755</v>
      </c>
      <c r="E27" t="s">
        <v>59</v>
      </c>
      <c r="F27" t="s">
        <v>1427</v>
      </c>
      <c r="G27" t="s">
        <v>1428</v>
      </c>
      <c r="I27">
        <v>2</v>
      </c>
      <c r="J27" t="s">
        <v>183</v>
      </c>
      <c r="K27">
        <v>63</v>
      </c>
      <c r="L27" t="s">
        <v>136</v>
      </c>
      <c r="M27" s="3">
        <v>7500</v>
      </c>
      <c r="P27" s="2">
        <v>45754</v>
      </c>
      <c r="R27">
        <v>16</v>
      </c>
      <c r="S27" s="3">
        <v>120000</v>
      </c>
      <c r="T27" t="s">
        <v>65</v>
      </c>
      <c r="U27" t="s">
        <v>1353</v>
      </c>
      <c r="V27">
        <v>0</v>
      </c>
      <c r="W27" s="3">
        <v>120000</v>
      </c>
      <c r="X27">
        <v>0</v>
      </c>
      <c r="Y27">
        <v>0</v>
      </c>
      <c r="Z27">
        <v>0</v>
      </c>
      <c r="AA27">
        <v>0</v>
      </c>
      <c r="AD27">
        <v>0</v>
      </c>
      <c r="AM27" t="s">
        <v>1354</v>
      </c>
      <c r="AN27" t="s">
        <v>275</v>
      </c>
      <c r="AP27">
        <v>0</v>
      </c>
      <c r="AQ27">
        <v>0</v>
      </c>
      <c r="AR27">
        <v>0</v>
      </c>
      <c r="AS27">
        <v>0</v>
      </c>
      <c r="AT27">
        <v>0</v>
      </c>
      <c r="AU27">
        <v>0</v>
      </c>
      <c r="AY27" t="s">
        <v>63</v>
      </c>
      <c r="AZ27" t="s">
        <v>4615</v>
      </c>
      <c r="BA27">
        <v>0</v>
      </c>
      <c r="BC27" t="s">
        <v>275</v>
      </c>
      <c r="BF27" t="s">
        <v>1432</v>
      </c>
    </row>
    <row r="28" spans="1:58" x14ac:dyDescent="0.35">
      <c r="A28" t="s">
        <v>1433</v>
      </c>
      <c r="B28">
        <v>10000</v>
      </c>
      <c r="C28">
        <v>20000</v>
      </c>
      <c r="D28" s="2">
        <v>45755</v>
      </c>
      <c r="E28" t="s">
        <v>59</v>
      </c>
      <c r="F28" t="s">
        <v>1427</v>
      </c>
      <c r="G28" t="s">
        <v>1428</v>
      </c>
      <c r="I28">
        <v>2</v>
      </c>
      <c r="J28" t="s">
        <v>183</v>
      </c>
      <c r="K28">
        <v>63</v>
      </c>
      <c r="L28" t="s">
        <v>136</v>
      </c>
      <c r="M28" s="3">
        <v>7500</v>
      </c>
      <c r="P28" s="2">
        <v>45754</v>
      </c>
      <c r="R28">
        <v>16</v>
      </c>
      <c r="S28" s="3">
        <v>120000</v>
      </c>
      <c r="T28" t="s">
        <v>65</v>
      </c>
      <c r="U28" t="s">
        <v>1353</v>
      </c>
      <c r="V28">
        <v>0</v>
      </c>
      <c r="W28" s="3">
        <v>120000</v>
      </c>
      <c r="X28">
        <v>0</v>
      </c>
      <c r="Y28">
        <v>0</v>
      </c>
      <c r="Z28">
        <v>0</v>
      </c>
      <c r="AA28">
        <v>0</v>
      </c>
      <c r="AD28">
        <v>0</v>
      </c>
      <c r="AM28" t="s">
        <v>1354</v>
      </c>
      <c r="AN28" t="s">
        <v>275</v>
      </c>
      <c r="AP28">
        <v>0</v>
      </c>
      <c r="AQ28">
        <v>0</v>
      </c>
      <c r="AR28">
        <v>0</v>
      </c>
      <c r="AS28">
        <v>0</v>
      </c>
      <c r="AT28">
        <v>0</v>
      </c>
      <c r="AU28">
        <v>0</v>
      </c>
      <c r="AY28" t="s">
        <v>63</v>
      </c>
      <c r="AZ28" t="s">
        <v>4616</v>
      </c>
      <c r="BA28">
        <v>0</v>
      </c>
      <c r="BC28" t="s">
        <v>275</v>
      </c>
      <c r="BF28" t="s">
        <v>1434</v>
      </c>
    </row>
    <row r="29" spans="1:58" x14ac:dyDescent="0.35">
      <c r="A29" t="s">
        <v>1652</v>
      </c>
      <c r="B29">
        <v>10000</v>
      </c>
      <c r="C29">
        <v>10000</v>
      </c>
      <c r="D29" s="2">
        <v>45756</v>
      </c>
      <c r="E29" t="s">
        <v>59</v>
      </c>
      <c r="F29" s="4">
        <v>0.44651620370370371</v>
      </c>
      <c r="G29" t="s">
        <v>1428</v>
      </c>
      <c r="I29">
        <v>1</v>
      </c>
      <c r="J29" t="s">
        <v>183</v>
      </c>
      <c r="K29">
        <v>78</v>
      </c>
      <c r="L29" t="s">
        <v>216</v>
      </c>
      <c r="M29" s="3">
        <v>2750</v>
      </c>
      <c r="P29" s="2">
        <v>45754</v>
      </c>
      <c r="R29">
        <v>16</v>
      </c>
      <c r="S29" s="3">
        <v>44000</v>
      </c>
      <c r="T29" t="s">
        <v>65</v>
      </c>
      <c r="U29" t="s">
        <v>1653</v>
      </c>
      <c r="V29">
        <v>0</v>
      </c>
      <c r="W29" s="3">
        <v>40000</v>
      </c>
      <c r="X29" s="3">
        <v>4000</v>
      </c>
      <c r="Y29">
        <v>0</v>
      </c>
      <c r="Z29">
        <v>0</v>
      </c>
      <c r="AA29">
        <v>0</v>
      </c>
      <c r="AD29">
        <v>0</v>
      </c>
      <c r="AM29" t="s">
        <v>1654</v>
      </c>
      <c r="AN29" t="s">
        <v>275</v>
      </c>
      <c r="AP29">
        <v>0</v>
      </c>
      <c r="AQ29">
        <v>0</v>
      </c>
      <c r="AR29">
        <v>0</v>
      </c>
      <c r="AS29">
        <v>0</v>
      </c>
      <c r="AT29">
        <v>0</v>
      </c>
      <c r="AU29">
        <v>0</v>
      </c>
      <c r="AY29" t="s">
        <v>63</v>
      </c>
      <c r="AZ29" t="s">
        <v>4710</v>
      </c>
      <c r="BA29">
        <v>0</v>
      </c>
      <c r="BC29" t="s">
        <v>275</v>
      </c>
      <c r="BF29" t="s">
        <v>1655</v>
      </c>
    </row>
    <row r="30" spans="1:58" x14ac:dyDescent="0.35">
      <c r="A30" t="s">
        <v>1656</v>
      </c>
      <c r="B30">
        <v>10000</v>
      </c>
      <c r="C30">
        <v>10000</v>
      </c>
      <c r="D30" s="2">
        <v>45755</v>
      </c>
      <c r="E30" t="s">
        <v>59</v>
      </c>
      <c r="F30" t="s">
        <v>1657</v>
      </c>
      <c r="G30" t="s">
        <v>1658</v>
      </c>
      <c r="I30">
        <v>1</v>
      </c>
      <c r="J30" t="s">
        <v>183</v>
      </c>
      <c r="K30">
        <v>78</v>
      </c>
      <c r="L30" t="s">
        <v>216</v>
      </c>
      <c r="M30" s="3">
        <v>10000</v>
      </c>
      <c r="P30" s="2">
        <v>45754</v>
      </c>
      <c r="R30">
        <v>2</v>
      </c>
      <c r="S30" s="3">
        <v>20000</v>
      </c>
      <c r="T30" t="s">
        <v>65</v>
      </c>
      <c r="U30" t="s">
        <v>1659</v>
      </c>
      <c r="V30">
        <v>0</v>
      </c>
      <c r="W30" s="3">
        <v>20000</v>
      </c>
      <c r="X30">
        <v>0</v>
      </c>
      <c r="Y30">
        <v>0</v>
      </c>
      <c r="Z30">
        <v>0</v>
      </c>
      <c r="AA30">
        <v>0</v>
      </c>
      <c r="AD30">
        <v>0</v>
      </c>
      <c r="AM30" t="s">
        <v>1660</v>
      </c>
      <c r="AN30" t="s">
        <v>1661</v>
      </c>
      <c r="AP30">
        <v>0</v>
      </c>
      <c r="AQ30">
        <v>0</v>
      </c>
      <c r="AR30">
        <v>0</v>
      </c>
      <c r="AS30">
        <v>0</v>
      </c>
      <c r="AT30">
        <v>0</v>
      </c>
      <c r="AU30">
        <v>0</v>
      </c>
      <c r="AY30" t="s">
        <v>63</v>
      </c>
      <c r="AZ30" t="s">
        <v>4711</v>
      </c>
      <c r="BA30">
        <v>0</v>
      </c>
      <c r="BC30" t="s">
        <v>1661</v>
      </c>
      <c r="BF30" t="s">
        <v>1662</v>
      </c>
    </row>
    <row r="31" spans="1:58" x14ac:dyDescent="0.35">
      <c r="A31" t="s">
        <v>1663</v>
      </c>
      <c r="B31">
        <v>10000</v>
      </c>
      <c r="C31">
        <v>10000</v>
      </c>
      <c r="D31" s="2">
        <v>45755</v>
      </c>
      <c r="E31" t="s">
        <v>59</v>
      </c>
      <c r="F31" t="s">
        <v>1448</v>
      </c>
      <c r="G31" t="s">
        <v>1449</v>
      </c>
      <c r="I31">
        <v>1</v>
      </c>
      <c r="J31" t="s">
        <v>183</v>
      </c>
      <c r="K31">
        <v>60</v>
      </c>
      <c r="L31" t="s">
        <v>222</v>
      </c>
      <c r="M31" s="3">
        <v>1000</v>
      </c>
      <c r="P31" s="2">
        <v>45754</v>
      </c>
      <c r="R31">
        <v>1</v>
      </c>
      <c r="S31" s="3">
        <v>1000</v>
      </c>
      <c r="T31" t="s">
        <v>65</v>
      </c>
      <c r="U31" t="s">
        <v>1664</v>
      </c>
      <c r="V31">
        <v>0</v>
      </c>
      <c r="W31" s="3">
        <v>1000</v>
      </c>
      <c r="X31">
        <v>0</v>
      </c>
      <c r="Y31">
        <v>0</v>
      </c>
      <c r="Z31">
        <v>0</v>
      </c>
      <c r="AA31">
        <v>0</v>
      </c>
      <c r="AD31">
        <v>0</v>
      </c>
      <c r="AM31" t="s">
        <v>1665</v>
      </c>
      <c r="AN31" t="s">
        <v>1452</v>
      </c>
      <c r="AP31">
        <v>0</v>
      </c>
      <c r="AQ31">
        <v>0</v>
      </c>
      <c r="AR31">
        <v>0</v>
      </c>
      <c r="AS31">
        <v>0</v>
      </c>
      <c r="AT31">
        <v>0</v>
      </c>
      <c r="AU31">
        <v>0</v>
      </c>
      <c r="AY31" t="s">
        <v>63</v>
      </c>
      <c r="AZ31" t="s">
        <v>4712</v>
      </c>
      <c r="BA31">
        <v>0</v>
      </c>
      <c r="BC31" t="s">
        <v>1452</v>
      </c>
      <c r="BF31" t="s">
        <v>1453</v>
      </c>
    </row>
    <row r="32" spans="1:58" x14ac:dyDescent="0.35">
      <c r="A32" t="s">
        <v>1666</v>
      </c>
      <c r="B32">
        <v>10000</v>
      </c>
      <c r="C32">
        <v>10000</v>
      </c>
      <c r="D32" s="2">
        <v>45755</v>
      </c>
      <c r="E32" t="s">
        <v>59</v>
      </c>
      <c r="F32" t="s">
        <v>1448</v>
      </c>
      <c r="G32" t="s">
        <v>1667</v>
      </c>
      <c r="I32">
        <v>1</v>
      </c>
      <c r="J32" t="s">
        <v>183</v>
      </c>
      <c r="K32">
        <v>60</v>
      </c>
      <c r="L32" t="s">
        <v>222</v>
      </c>
      <c r="M32" s="3">
        <v>4000</v>
      </c>
      <c r="P32" s="2">
        <v>45754</v>
      </c>
      <c r="R32">
        <v>1</v>
      </c>
      <c r="S32" s="3">
        <v>4000</v>
      </c>
      <c r="T32" t="s">
        <v>65</v>
      </c>
      <c r="U32" t="s">
        <v>1668</v>
      </c>
      <c r="V32">
        <v>0</v>
      </c>
      <c r="W32" s="3">
        <v>4000</v>
      </c>
      <c r="X32">
        <v>0</v>
      </c>
      <c r="Y32">
        <v>0</v>
      </c>
      <c r="Z32">
        <v>0</v>
      </c>
      <c r="AA32">
        <v>0</v>
      </c>
      <c r="AD32">
        <v>0</v>
      </c>
      <c r="AM32" t="s">
        <v>1669</v>
      </c>
      <c r="AN32" t="s">
        <v>1452</v>
      </c>
      <c r="AP32">
        <v>0</v>
      </c>
      <c r="AQ32">
        <v>0</v>
      </c>
      <c r="AR32">
        <v>0</v>
      </c>
      <c r="AS32">
        <v>0</v>
      </c>
      <c r="AT32">
        <v>0</v>
      </c>
      <c r="AU32">
        <v>0</v>
      </c>
      <c r="AY32" t="s">
        <v>63</v>
      </c>
      <c r="AZ32" t="s">
        <v>4713</v>
      </c>
      <c r="BA32">
        <v>0</v>
      </c>
      <c r="BC32" t="s">
        <v>1452</v>
      </c>
      <c r="BF32" t="s">
        <v>1453</v>
      </c>
    </row>
    <row r="33" spans="1:58" x14ac:dyDescent="0.35">
      <c r="A33" t="s">
        <v>1454</v>
      </c>
      <c r="B33">
        <v>10000</v>
      </c>
      <c r="C33">
        <v>20000</v>
      </c>
      <c r="D33" s="2">
        <v>45755</v>
      </c>
      <c r="E33" t="s">
        <v>59</v>
      </c>
      <c r="F33" t="s">
        <v>898</v>
      </c>
      <c r="G33" t="s">
        <v>1455</v>
      </c>
      <c r="I33">
        <v>2</v>
      </c>
      <c r="J33" t="s">
        <v>183</v>
      </c>
      <c r="K33">
        <v>71</v>
      </c>
      <c r="L33" t="s">
        <v>368</v>
      </c>
      <c r="M33" s="3">
        <v>8334</v>
      </c>
      <c r="P33" s="2">
        <v>45754</v>
      </c>
      <c r="R33">
        <v>6</v>
      </c>
      <c r="S33" s="3">
        <v>50004</v>
      </c>
      <c r="T33" t="s">
        <v>65</v>
      </c>
      <c r="U33" t="s">
        <v>1456</v>
      </c>
      <c r="V33">
        <v>0</v>
      </c>
      <c r="W33" s="3">
        <v>50000</v>
      </c>
      <c r="X33">
        <v>4</v>
      </c>
      <c r="Y33">
        <v>0</v>
      </c>
      <c r="Z33">
        <v>0</v>
      </c>
      <c r="AA33">
        <v>0</v>
      </c>
      <c r="AD33">
        <v>0</v>
      </c>
      <c r="AM33" t="s">
        <v>1457</v>
      </c>
      <c r="AN33" t="s">
        <v>75</v>
      </c>
      <c r="AP33">
        <v>0</v>
      </c>
      <c r="AQ33">
        <v>0</v>
      </c>
      <c r="AR33">
        <v>0</v>
      </c>
      <c r="AS33">
        <v>0</v>
      </c>
      <c r="AT33">
        <v>0</v>
      </c>
      <c r="AU33">
        <v>0</v>
      </c>
      <c r="AY33" t="s">
        <v>63</v>
      </c>
      <c r="AZ33" t="s">
        <v>4622</v>
      </c>
      <c r="BA33">
        <v>0</v>
      </c>
      <c r="BC33" t="s">
        <v>75</v>
      </c>
      <c r="BF33" t="s">
        <v>1458</v>
      </c>
    </row>
    <row r="34" spans="1:58" x14ac:dyDescent="0.35">
      <c r="A34" t="s">
        <v>1670</v>
      </c>
      <c r="B34">
        <v>10000</v>
      </c>
      <c r="C34">
        <v>10000</v>
      </c>
      <c r="D34" s="2">
        <v>45756</v>
      </c>
      <c r="E34" t="s">
        <v>59</v>
      </c>
      <c r="F34" t="s">
        <v>1671</v>
      </c>
      <c r="G34">
        <v>10620258104</v>
      </c>
      <c r="I34">
        <v>1</v>
      </c>
      <c r="J34" t="s">
        <v>183</v>
      </c>
      <c r="K34" t="s">
        <v>944</v>
      </c>
      <c r="L34" t="s">
        <v>945</v>
      </c>
      <c r="M34">
        <v>20</v>
      </c>
      <c r="P34" s="2">
        <v>45754</v>
      </c>
      <c r="R34">
        <v>602</v>
      </c>
      <c r="S34" s="3">
        <v>12040</v>
      </c>
      <c r="T34" t="s">
        <v>65</v>
      </c>
      <c r="U34" t="s">
        <v>1672</v>
      </c>
      <c r="V34">
        <v>0</v>
      </c>
      <c r="W34" s="3">
        <v>2000</v>
      </c>
      <c r="X34" s="3">
        <v>10040</v>
      </c>
      <c r="Y34">
        <v>0</v>
      </c>
      <c r="Z34">
        <v>0</v>
      </c>
      <c r="AA34">
        <v>0</v>
      </c>
      <c r="AD34">
        <v>0</v>
      </c>
      <c r="AM34" t="s">
        <v>1673</v>
      </c>
      <c r="AN34" t="s">
        <v>95</v>
      </c>
      <c r="AP34">
        <v>0</v>
      </c>
      <c r="AQ34">
        <v>0</v>
      </c>
      <c r="AR34">
        <v>0</v>
      </c>
      <c r="AS34">
        <v>0</v>
      </c>
      <c r="AT34">
        <v>0</v>
      </c>
      <c r="AU34">
        <v>0</v>
      </c>
      <c r="AY34" t="s">
        <v>63</v>
      </c>
      <c r="AZ34" t="s">
        <v>4714</v>
      </c>
      <c r="BA34">
        <v>0</v>
      </c>
      <c r="BC34" t="s">
        <v>95</v>
      </c>
      <c r="BF34" t="s">
        <v>1674</v>
      </c>
    </row>
    <row r="35" spans="1:58" x14ac:dyDescent="0.35">
      <c r="A35" t="s">
        <v>507</v>
      </c>
      <c r="B35">
        <v>10000</v>
      </c>
      <c r="C35">
        <v>30000</v>
      </c>
      <c r="D35" s="2">
        <v>45755</v>
      </c>
      <c r="E35" t="s">
        <v>59</v>
      </c>
      <c r="F35" t="s">
        <v>508</v>
      </c>
      <c r="G35">
        <v>10656256085</v>
      </c>
      <c r="I35">
        <v>3</v>
      </c>
      <c r="J35" t="s">
        <v>183</v>
      </c>
      <c r="K35">
        <v>85</v>
      </c>
      <c r="L35" t="s">
        <v>940</v>
      </c>
      <c r="M35" s="3">
        <v>10000</v>
      </c>
      <c r="P35" s="2">
        <v>45754</v>
      </c>
      <c r="R35">
        <v>11</v>
      </c>
      <c r="S35" s="3">
        <v>110000</v>
      </c>
      <c r="T35" t="s">
        <v>65</v>
      </c>
      <c r="U35" t="s">
        <v>509</v>
      </c>
      <c r="V35">
        <v>0</v>
      </c>
      <c r="W35" s="3">
        <v>100000</v>
      </c>
      <c r="X35" s="3">
        <v>10000</v>
      </c>
      <c r="Y35">
        <v>0</v>
      </c>
      <c r="Z35">
        <v>0</v>
      </c>
      <c r="AA35">
        <v>0</v>
      </c>
      <c r="AD35">
        <v>0</v>
      </c>
      <c r="AM35" t="s">
        <v>510</v>
      </c>
      <c r="AN35" t="s">
        <v>108</v>
      </c>
      <c r="AP35">
        <v>0</v>
      </c>
      <c r="AQ35">
        <v>0</v>
      </c>
      <c r="AR35">
        <v>0</v>
      </c>
      <c r="AS35">
        <v>0</v>
      </c>
      <c r="AT35">
        <v>0</v>
      </c>
      <c r="AU35">
        <v>0</v>
      </c>
      <c r="AY35" t="s">
        <v>63</v>
      </c>
      <c r="AZ35" t="s">
        <v>4474</v>
      </c>
      <c r="BA35">
        <v>0</v>
      </c>
      <c r="BC35" t="s">
        <v>108</v>
      </c>
      <c r="BF35" t="s">
        <v>511</v>
      </c>
    </row>
    <row r="36" spans="1:58" x14ac:dyDescent="0.35">
      <c r="A36" t="s">
        <v>1675</v>
      </c>
      <c r="B36">
        <v>10000</v>
      </c>
      <c r="C36">
        <v>10000</v>
      </c>
      <c r="D36" s="2">
        <v>45761</v>
      </c>
      <c r="E36" t="s">
        <v>59</v>
      </c>
      <c r="F36" t="s">
        <v>1676</v>
      </c>
      <c r="G36">
        <v>10620258104</v>
      </c>
      <c r="I36">
        <v>1</v>
      </c>
      <c r="J36" t="s">
        <v>183</v>
      </c>
      <c r="K36" t="s">
        <v>944</v>
      </c>
      <c r="L36" t="s">
        <v>945</v>
      </c>
      <c r="M36">
        <v>170</v>
      </c>
      <c r="P36" s="2">
        <v>45754</v>
      </c>
      <c r="R36">
        <v>308</v>
      </c>
      <c r="S36" s="3">
        <v>52360</v>
      </c>
      <c r="T36" t="s">
        <v>65</v>
      </c>
      <c r="U36" t="s">
        <v>1677</v>
      </c>
      <c r="V36">
        <v>0</v>
      </c>
      <c r="W36" s="3">
        <v>30000</v>
      </c>
      <c r="X36" s="3">
        <v>22360</v>
      </c>
      <c r="Y36">
        <v>0</v>
      </c>
      <c r="Z36">
        <v>0</v>
      </c>
      <c r="AA36">
        <v>0</v>
      </c>
      <c r="AD36">
        <v>0</v>
      </c>
      <c r="AM36" t="s">
        <v>1678</v>
      </c>
      <c r="AN36" t="s">
        <v>108</v>
      </c>
      <c r="AP36">
        <v>0</v>
      </c>
      <c r="AQ36">
        <v>0</v>
      </c>
      <c r="AR36">
        <v>0</v>
      </c>
      <c r="AS36">
        <v>0</v>
      </c>
      <c r="AT36">
        <v>0</v>
      </c>
      <c r="AU36">
        <v>0</v>
      </c>
      <c r="AY36" t="s">
        <v>63</v>
      </c>
      <c r="AZ36" t="s">
        <v>4715</v>
      </c>
      <c r="BA36">
        <v>0</v>
      </c>
      <c r="BC36" t="s">
        <v>108</v>
      </c>
      <c r="BF36" t="s">
        <v>1679</v>
      </c>
    </row>
    <row r="37" spans="1:58" x14ac:dyDescent="0.35">
      <c r="A37" t="s">
        <v>115</v>
      </c>
      <c r="B37">
        <v>10000</v>
      </c>
      <c r="C37">
        <v>30000</v>
      </c>
      <c r="D37" s="2">
        <v>45754</v>
      </c>
      <c r="E37" t="s">
        <v>116</v>
      </c>
      <c r="F37" t="s">
        <v>117</v>
      </c>
      <c r="G37" t="s">
        <v>118</v>
      </c>
      <c r="I37">
        <v>3</v>
      </c>
      <c r="J37" t="s">
        <v>183</v>
      </c>
      <c r="K37">
        <v>85</v>
      </c>
      <c r="L37" t="s">
        <v>940</v>
      </c>
      <c r="M37" s="3">
        <v>27273</v>
      </c>
      <c r="P37" s="2">
        <v>45754</v>
      </c>
      <c r="R37">
        <v>11</v>
      </c>
      <c r="S37" s="3">
        <v>300003</v>
      </c>
      <c r="T37" t="s">
        <v>65</v>
      </c>
      <c r="U37" t="s">
        <v>120</v>
      </c>
      <c r="V37">
        <v>0</v>
      </c>
      <c r="W37" s="3">
        <v>330000</v>
      </c>
      <c r="X37" s="3">
        <v>-29997</v>
      </c>
      <c r="Y37">
        <v>0</v>
      </c>
      <c r="Z37">
        <v>0</v>
      </c>
      <c r="AA37">
        <v>0</v>
      </c>
      <c r="AD37">
        <v>0</v>
      </c>
      <c r="AM37" t="s">
        <v>121</v>
      </c>
      <c r="AN37" t="s">
        <v>108</v>
      </c>
      <c r="AP37">
        <v>0</v>
      </c>
      <c r="AQ37">
        <v>0</v>
      </c>
      <c r="AR37">
        <v>0</v>
      </c>
      <c r="AS37">
        <v>0</v>
      </c>
      <c r="AT37">
        <v>0</v>
      </c>
      <c r="AU37">
        <v>0</v>
      </c>
      <c r="AY37" t="s">
        <v>63</v>
      </c>
      <c r="AZ37" t="s">
        <v>4450</v>
      </c>
      <c r="BA37">
        <v>0</v>
      </c>
      <c r="BC37" t="s">
        <v>108</v>
      </c>
      <c r="BF37" t="s">
        <v>122</v>
      </c>
    </row>
    <row r="38" spans="1:58" x14ac:dyDescent="0.35">
      <c r="A38" t="s">
        <v>1544</v>
      </c>
      <c r="B38">
        <v>10000</v>
      </c>
      <c r="C38">
        <v>20000</v>
      </c>
      <c r="D38" s="2">
        <v>45755</v>
      </c>
      <c r="E38" t="s">
        <v>59</v>
      </c>
      <c r="F38" t="s">
        <v>1545</v>
      </c>
      <c r="G38" t="s">
        <v>1546</v>
      </c>
      <c r="I38">
        <v>2</v>
      </c>
      <c r="J38" t="s">
        <v>183</v>
      </c>
      <c r="K38">
        <v>77</v>
      </c>
      <c r="L38" t="s">
        <v>192</v>
      </c>
      <c r="M38" s="3">
        <v>1285</v>
      </c>
      <c r="P38" s="2">
        <v>45754</v>
      </c>
      <c r="R38">
        <v>88</v>
      </c>
      <c r="S38" s="3">
        <v>113080</v>
      </c>
      <c r="T38" t="s">
        <v>65</v>
      </c>
      <c r="U38" t="s">
        <v>1547</v>
      </c>
      <c r="V38">
        <v>0</v>
      </c>
      <c r="W38" s="3">
        <v>100000</v>
      </c>
      <c r="X38" s="3">
        <v>13080</v>
      </c>
      <c r="Y38">
        <v>0</v>
      </c>
      <c r="Z38">
        <v>0</v>
      </c>
      <c r="AA38">
        <v>0</v>
      </c>
      <c r="AD38">
        <v>0</v>
      </c>
      <c r="AM38" t="s">
        <v>1548</v>
      </c>
      <c r="AN38" t="s">
        <v>108</v>
      </c>
      <c r="AP38">
        <v>0</v>
      </c>
      <c r="AQ38">
        <v>0</v>
      </c>
      <c r="AR38">
        <v>0</v>
      </c>
      <c r="AS38">
        <v>0</v>
      </c>
      <c r="AT38">
        <v>0</v>
      </c>
      <c r="AU38">
        <v>0</v>
      </c>
      <c r="AY38" t="s">
        <v>63</v>
      </c>
      <c r="AZ38" t="s">
        <v>4683</v>
      </c>
      <c r="BA38">
        <v>0</v>
      </c>
      <c r="BC38" t="s">
        <v>108</v>
      </c>
      <c r="BF38" t="s">
        <v>1549</v>
      </c>
    </row>
    <row r="39" spans="1:58" x14ac:dyDescent="0.35">
      <c r="A39" t="s">
        <v>1680</v>
      </c>
      <c r="B39">
        <v>10000</v>
      </c>
      <c r="C39">
        <v>10000</v>
      </c>
      <c r="D39" s="2">
        <v>45755</v>
      </c>
      <c r="E39" t="s">
        <v>59</v>
      </c>
      <c r="F39" t="s">
        <v>1681</v>
      </c>
      <c r="G39" t="s">
        <v>913</v>
      </c>
      <c r="I39">
        <v>1</v>
      </c>
      <c r="J39" t="s">
        <v>183</v>
      </c>
      <c r="K39">
        <v>32</v>
      </c>
      <c r="L39" t="s">
        <v>516</v>
      </c>
      <c r="M39" s="3">
        <v>5860</v>
      </c>
      <c r="P39" s="2">
        <v>45754</v>
      </c>
      <c r="R39">
        <v>1</v>
      </c>
      <c r="S39" s="3">
        <v>5860</v>
      </c>
      <c r="T39" t="s">
        <v>65</v>
      </c>
      <c r="U39" t="s">
        <v>1227</v>
      </c>
      <c r="V39">
        <v>0</v>
      </c>
      <c r="W39" s="3">
        <v>5360</v>
      </c>
      <c r="X39">
        <v>500</v>
      </c>
      <c r="Y39">
        <v>0</v>
      </c>
      <c r="Z39">
        <v>0</v>
      </c>
      <c r="AA39">
        <v>0</v>
      </c>
      <c r="AD39">
        <v>0</v>
      </c>
      <c r="AM39" t="s">
        <v>1228</v>
      </c>
      <c r="AN39" t="s">
        <v>465</v>
      </c>
      <c r="AP39">
        <v>0</v>
      </c>
      <c r="AQ39">
        <v>0</v>
      </c>
      <c r="AR39">
        <v>0</v>
      </c>
      <c r="AS39">
        <v>0</v>
      </c>
      <c r="AT39">
        <v>0</v>
      </c>
      <c r="AU39">
        <v>0</v>
      </c>
      <c r="AY39" t="s">
        <v>63</v>
      </c>
      <c r="AZ39" t="s">
        <v>4716</v>
      </c>
      <c r="BA39">
        <v>0</v>
      </c>
      <c r="BC39" t="s">
        <v>465</v>
      </c>
      <c r="BF39" t="s">
        <v>521</v>
      </c>
    </row>
    <row r="40" spans="1:58" x14ac:dyDescent="0.35">
      <c r="A40" t="s">
        <v>920</v>
      </c>
      <c r="B40">
        <v>10000</v>
      </c>
      <c r="C40">
        <v>20000</v>
      </c>
      <c r="D40" s="2">
        <v>45755</v>
      </c>
      <c r="E40" t="s">
        <v>59</v>
      </c>
      <c r="F40" t="s">
        <v>921</v>
      </c>
      <c r="G40">
        <v>860909190840</v>
      </c>
      <c r="I40">
        <v>2</v>
      </c>
      <c r="J40" t="s">
        <v>183</v>
      </c>
      <c r="K40">
        <v>82</v>
      </c>
      <c r="L40" t="s">
        <v>352</v>
      </c>
      <c r="M40">
        <v>667</v>
      </c>
      <c r="P40" s="2">
        <v>45754</v>
      </c>
      <c r="R40">
        <v>3</v>
      </c>
      <c r="S40" s="3">
        <v>2001</v>
      </c>
      <c r="T40" t="s">
        <v>65</v>
      </c>
      <c r="U40">
        <v>200680320001</v>
      </c>
      <c r="V40">
        <v>0</v>
      </c>
      <c r="W40" s="3">
        <v>1200</v>
      </c>
      <c r="X40">
        <v>801</v>
      </c>
      <c r="Y40">
        <v>0</v>
      </c>
      <c r="Z40">
        <v>0</v>
      </c>
      <c r="AA40">
        <v>0</v>
      </c>
      <c r="AD40">
        <v>0</v>
      </c>
      <c r="AM40">
        <v>20068032</v>
      </c>
      <c r="AN40" t="s">
        <v>923</v>
      </c>
      <c r="AP40">
        <v>0</v>
      </c>
      <c r="AQ40">
        <v>0</v>
      </c>
      <c r="AR40">
        <v>0</v>
      </c>
      <c r="AS40">
        <v>0</v>
      </c>
      <c r="AT40">
        <v>0</v>
      </c>
      <c r="AU40">
        <v>0</v>
      </c>
      <c r="AY40" t="s">
        <v>63</v>
      </c>
      <c r="AZ40" t="s">
        <v>4523</v>
      </c>
      <c r="BA40">
        <v>0</v>
      </c>
      <c r="BC40" t="s">
        <v>923</v>
      </c>
      <c r="BF40" t="s">
        <v>924</v>
      </c>
    </row>
    <row r="41" spans="1:58" x14ac:dyDescent="0.35">
      <c r="A41" t="s">
        <v>925</v>
      </c>
      <c r="B41">
        <v>10000</v>
      </c>
      <c r="C41">
        <v>20000</v>
      </c>
      <c r="D41" s="2">
        <v>45754</v>
      </c>
      <c r="E41" t="s">
        <v>59</v>
      </c>
      <c r="F41" s="4">
        <v>0.53334490740740736</v>
      </c>
      <c r="G41" t="s">
        <v>159</v>
      </c>
      <c r="I41">
        <v>2</v>
      </c>
      <c r="J41" t="s">
        <v>183</v>
      </c>
      <c r="K41">
        <v>71</v>
      </c>
      <c r="L41" t="s">
        <v>368</v>
      </c>
      <c r="M41" s="3">
        <v>1500</v>
      </c>
      <c r="P41" s="2">
        <v>45754</v>
      </c>
      <c r="R41">
        <v>6</v>
      </c>
      <c r="S41" s="3">
        <v>9000</v>
      </c>
      <c r="T41" t="s">
        <v>65</v>
      </c>
      <c r="U41">
        <v>83614970001</v>
      </c>
      <c r="V41">
        <v>0</v>
      </c>
      <c r="W41" s="3">
        <v>9000</v>
      </c>
      <c r="X41">
        <v>0</v>
      </c>
      <c r="Y41">
        <v>0</v>
      </c>
      <c r="Z41">
        <v>0</v>
      </c>
      <c r="AA41">
        <v>0</v>
      </c>
      <c r="AD41">
        <v>0</v>
      </c>
      <c r="AM41">
        <v>8361497</v>
      </c>
      <c r="AN41" t="s">
        <v>162</v>
      </c>
      <c r="AP41">
        <v>0</v>
      </c>
      <c r="AQ41">
        <v>0</v>
      </c>
      <c r="AR41">
        <v>0</v>
      </c>
      <c r="AS41">
        <v>0</v>
      </c>
      <c r="AT41">
        <v>0</v>
      </c>
      <c r="AU41">
        <v>0</v>
      </c>
      <c r="AY41" t="s">
        <v>63</v>
      </c>
      <c r="AZ41" t="s">
        <v>4524</v>
      </c>
      <c r="BA41">
        <v>0</v>
      </c>
      <c r="BC41" t="s">
        <v>162</v>
      </c>
      <c r="BF41" t="s">
        <v>386</v>
      </c>
    </row>
    <row r="42" spans="1:58" x14ac:dyDescent="0.35">
      <c r="A42" t="s">
        <v>927</v>
      </c>
      <c r="B42">
        <v>10000</v>
      </c>
      <c r="C42">
        <v>30000</v>
      </c>
      <c r="D42" s="2">
        <v>45754</v>
      </c>
      <c r="E42" t="s">
        <v>59</v>
      </c>
      <c r="F42" s="4">
        <v>0.48973379629629632</v>
      </c>
      <c r="G42" t="s">
        <v>159</v>
      </c>
      <c r="I42">
        <v>2</v>
      </c>
      <c r="J42" t="s">
        <v>183</v>
      </c>
      <c r="K42">
        <v>71</v>
      </c>
      <c r="L42" t="s">
        <v>368</v>
      </c>
      <c r="M42" s="3">
        <v>1667</v>
      </c>
      <c r="P42" s="2">
        <v>45754</v>
      </c>
      <c r="R42">
        <v>6</v>
      </c>
      <c r="S42" s="3">
        <v>10002</v>
      </c>
      <c r="T42" t="s">
        <v>65</v>
      </c>
      <c r="U42">
        <v>83615010001</v>
      </c>
      <c r="V42">
        <v>0</v>
      </c>
      <c r="W42" s="3">
        <v>10000</v>
      </c>
      <c r="X42">
        <v>2</v>
      </c>
      <c r="Y42">
        <v>0</v>
      </c>
      <c r="Z42">
        <v>0</v>
      </c>
      <c r="AA42">
        <v>0</v>
      </c>
      <c r="AD42">
        <v>0</v>
      </c>
      <c r="AM42">
        <v>8361501</v>
      </c>
      <c r="AN42" t="s">
        <v>162</v>
      </c>
      <c r="AP42">
        <v>0</v>
      </c>
      <c r="AQ42">
        <v>0</v>
      </c>
      <c r="AR42">
        <v>0</v>
      </c>
      <c r="AS42">
        <v>0</v>
      </c>
      <c r="AT42">
        <v>0</v>
      </c>
      <c r="AU42">
        <v>0</v>
      </c>
      <c r="AY42" t="s">
        <v>63</v>
      </c>
      <c r="AZ42" t="s">
        <v>4525</v>
      </c>
      <c r="BA42">
        <v>0</v>
      </c>
      <c r="BC42" t="s">
        <v>162</v>
      </c>
      <c r="BF42" t="s">
        <v>386</v>
      </c>
    </row>
    <row r="43" spans="1:58" x14ac:dyDescent="0.35">
      <c r="A43" t="s">
        <v>928</v>
      </c>
      <c r="B43">
        <v>10000</v>
      </c>
      <c r="C43">
        <v>20000</v>
      </c>
      <c r="D43" s="2">
        <v>45754</v>
      </c>
      <c r="E43" t="s">
        <v>59</v>
      </c>
      <c r="F43" s="4">
        <v>0.53291666666666671</v>
      </c>
      <c r="G43" t="s">
        <v>159</v>
      </c>
      <c r="I43">
        <v>2</v>
      </c>
      <c r="J43" t="s">
        <v>183</v>
      </c>
      <c r="K43">
        <v>71</v>
      </c>
      <c r="L43" t="s">
        <v>368</v>
      </c>
      <c r="M43" s="3">
        <v>1500</v>
      </c>
      <c r="P43" s="2">
        <v>45754</v>
      </c>
      <c r="R43">
        <v>6</v>
      </c>
      <c r="S43" s="3">
        <v>9000</v>
      </c>
      <c r="T43" t="s">
        <v>65</v>
      </c>
      <c r="U43">
        <v>5000443910001</v>
      </c>
      <c r="V43">
        <v>0</v>
      </c>
      <c r="W43" s="3">
        <v>9000</v>
      </c>
      <c r="X43">
        <v>0</v>
      </c>
      <c r="Y43">
        <v>0</v>
      </c>
      <c r="Z43">
        <v>0</v>
      </c>
      <c r="AA43">
        <v>0</v>
      </c>
      <c r="AD43">
        <v>0</v>
      </c>
      <c r="AM43">
        <v>500044391</v>
      </c>
      <c r="AN43" t="s">
        <v>162</v>
      </c>
      <c r="AP43">
        <v>0</v>
      </c>
      <c r="AQ43">
        <v>0</v>
      </c>
      <c r="AR43">
        <v>0</v>
      </c>
      <c r="AS43">
        <v>0</v>
      </c>
      <c r="AT43">
        <v>0</v>
      </c>
      <c r="AU43">
        <v>0</v>
      </c>
      <c r="AY43" t="s">
        <v>63</v>
      </c>
      <c r="AZ43" t="s">
        <v>4526</v>
      </c>
      <c r="BA43">
        <v>0</v>
      </c>
      <c r="BC43" t="s">
        <v>162</v>
      </c>
      <c r="BF43" t="s">
        <v>386</v>
      </c>
    </row>
    <row r="44" spans="1:58" x14ac:dyDescent="0.35">
      <c r="A44" t="s">
        <v>522</v>
      </c>
      <c r="B44">
        <v>10000</v>
      </c>
      <c r="C44">
        <v>30000</v>
      </c>
      <c r="D44" s="2">
        <v>45755</v>
      </c>
      <c r="E44" t="s">
        <v>59</v>
      </c>
      <c r="F44" t="s">
        <v>523</v>
      </c>
      <c r="G44">
        <v>10656256092</v>
      </c>
      <c r="I44">
        <v>3</v>
      </c>
      <c r="J44" t="s">
        <v>183</v>
      </c>
      <c r="K44">
        <v>85</v>
      </c>
      <c r="L44" t="s">
        <v>940</v>
      </c>
      <c r="M44" s="3">
        <v>18182</v>
      </c>
      <c r="P44" s="2">
        <v>45754</v>
      </c>
      <c r="R44">
        <v>11</v>
      </c>
      <c r="S44" s="3">
        <v>200002</v>
      </c>
      <c r="T44" t="s">
        <v>65</v>
      </c>
      <c r="U44" t="s">
        <v>524</v>
      </c>
      <c r="V44">
        <v>0</v>
      </c>
      <c r="W44" s="3">
        <v>180000</v>
      </c>
      <c r="X44" s="3">
        <v>20002</v>
      </c>
      <c r="Y44">
        <v>0</v>
      </c>
      <c r="Z44">
        <v>0</v>
      </c>
      <c r="AA44">
        <v>0</v>
      </c>
      <c r="AD44">
        <v>0</v>
      </c>
      <c r="AM44" t="s">
        <v>525</v>
      </c>
      <c r="AN44" t="s">
        <v>108</v>
      </c>
      <c r="AP44">
        <v>0</v>
      </c>
      <c r="AQ44">
        <v>0</v>
      </c>
      <c r="AR44">
        <v>0</v>
      </c>
      <c r="AS44">
        <v>0</v>
      </c>
      <c r="AT44">
        <v>0</v>
      </c>
      <c r="AU44">
        <v>0</v>
      </c>
      <c r="AY44" t="s">
        <v>63</v>
      </c>
      <c r="AZ44" t="s">
        <v>4479</v>
      </c>
      <c r="BA44">
        <v>0</v>
      </c>
      <c r="BC44" t="s">
        <v>108</v>
      </c>
      <c r="BF44" t="s">
        <v>526</v>
      </c>
    </row>
    <row r="45" spans="1:58" x14ac:dyDescent="0.35">
      <c r="A45" t="s">
        <v>1682</v>
      </c>
      <c r="B45">
        <v>10000</v>
      </c>
      <c r="C45">
        <v>10000</v>
      </c>
      <c r="D45" s="2">
        <v>45754</v>
      </c>
      <c r="E45" t="s">
        <v>59</v>
      </c>
      <c r="F45" s="4">
        <v>0.42482638888888891</v>
      </c>
      <c r="G45" t="s">
        <v>1683</v>
      </c>
      <c r="I45">
        <v>1</v>
      </c>
      <c r="J45" t="s">
        <v>183</v>
      </c>
      <c r="K45">
        <v>65</v>
      </c>
      <c r="L45" t="s">
        <v>340</v>
      </c>
      <c r="M45" s="3">
        <v>2858</v>
      </c>
      <c r="P45" s="2">
        <v>45754</v>
      </c>
      <c r="R45">
        <v>7</v>
      </c>
      <c r="S45" s="3">
        <v>20006</v>
      </c>
      <c r="T45" t="s">
        <v>65</v>
      </c>
      <c r="U45" t="s">
        <v>1684</v>
      </c>
      <c r="V45">
        <v>0</v>
      </c>
      <c r="W45" s="3">
        <v>20000</v>
      </c>
      <c r="X45">
        <v>6</v>
      </c>
      <c r="Y45">
        <v>0</v>
      </c>
      <c r="Z45">
        <v>0</v>
      </c>
      <c r="AA45">
        <v>0</v>
      </c>
      <c r="AD45">
        <v>0</v>
      </c>
      <c r="AM45" t="s">
        <v>1685</v>
      </c>
      <c r="AN45" t="s">
        <v>1686</v>
      </c>
      <c r="AP45">
        <v>0</v>
      </c>
      <c r="AQ45">
        <v>0</v>
      </c>
      <c r="AR45">
        <v>0</v>
      </c>
      <c r="AS45">
        <v>0</v>
      </c>
      <c r="AT45">
        <v>0</v>
      </c>
      <c r="AU45">
        <v>0</v>
      </c>
      <c r="AY45" t="s">
        <v>63</v>
      </c>
      <c r="AZ45" t="s">
        <v>4717</v>
      </c>
      <c r="BA45">
        <v>0</v>
      </c>
      <c r="BC45" t="s">
        <v>1686</v>
      </c>
      <c r="BF45" t="s">
        <v>1687</v>
      </c>
    </row>
    <row r="46" spans="1:58" x14ac:dyDescent="0.35">
      <c r="A46" t="s">
        <v>1464</v>
      </c>
      <c r="B46">
        <v>10000</v>
      </c>
      <c r="C46">
        <v>20000</v>
      </c>
      <c r="D46" s="2">
        <v>45755</v>
      </c>
      <c r="E46" t="s">
        <v>59</v>
      </c>
      <c r="F46" t="s">
        <v>1465</v>
      </c>
      <c r="G46" t="s">
        <v>1455</v>
      </c>
      <c r="I46">
        <v>2</v>
      </c>
      <c r="J46" t="s">
        <v>183</v>
      </c>
      <c r="K46">
        <v>71</v>
      </c>
      <c r="L46" t="s">
        <v>368</v>
      </c>
      <c r="M46" s="3">
        <v>2223</v>
      </c>
      <c r="P46" s="2">
        <v>45754</v>
      </c>
      <c r="R46">
        <v>9</v>
      </c>
      <c r="S46" s="3">
        <v>20007</v>
      </c>
      <c r="T46" t="s">
        <v>65</v>
      </c>
      <c r="U46" t="s">
        <v>1466</v>
      </c>
      <c r="V46">
        <v>0</v>
      </c>
      <c r="W46" s="3">
        <v>20000</v>
      </c>
      <c r="X46">
        <v>7</v>
      </c>
      <c r="Y46">
        <v>0</v>
      </c>
      <c r="Z46">
        <v>0</v>
      </c>
      <c r="AA46">
        <v>0</v>
      </c>
      <c r="AD46">
        <v>0</v>
      </c>
      <c r="AM46" t="s">
        <v>1467</v>
      </c>
      <c r="AN46" t="s">
        <v>1242</v>
      </c>
      <c r="AP46">
        <v>0</v>
      </c>
      <c r="AQ46">
        <v>0</v>
      </c>
      <c r="AR46">
        <v>0</v>
      </c>
      <c r="AS46">
        <v>0</v>
      </c>
      <c r="AT46">
        <v>0</v>
      </c>
      <c r="AU46">
        <v>0</v>
      </c>
      <c r="AY46" t="s">
        <v>63</v>
      </c>
      <c r="AZ46" t="s">
        <v>4637</v>
      </c>
      <c r="BA46">
        <v>0</v>
      </c>
      <c r="BC46" t="s">
        <v>1242</v>
      </c>
      <c r="BF46" t="s">
        <v>1468</v>
      </c>
    </row>
    <row r="47" spans="1:58" x14ac:dyDescent="0.35">
      <c r="A47" t="s">
        <v>1237</v>
      </c>
      <c r="B47">
        <v>10000</v>
      </c>
      <c r="C47">
        <v>20000</v>
      </c>
      <c r="D47" s="2">
        <v>45754</v>
      </c>
      <c r="E47" t="s">
        <v>59</v>
      </c>
      <c r="F47" t="s">
        <v>1238</v>
      </c>
      <c r="G47" t="s">
        <v>1239</v>
      </c>
      <c r="I47">
        <v>2</v>
      </c>
      <c r="J47" t="s">
        <v>183</v>
      </c>
      <c r="K47">
        <v>82</v>
      </c>
      <c r="L47" t="s">
        <v>352</v>
      </c>
      <c r="M47" s="3">
        <v>3250</v>
      </c>
      <c r="P47" s="2">
        <v>45754</v>
      </c>
      <c r="R47">
        <v>4</v>
      </c>
      <c r="S47" s="3">
        <v>13000</v>
      </c>
      <c r="T47" t="s">
        <v>65</v>
      </c>
      <c r="U47" t="s">
        <v>1240</v>
      </c>
      <c r="V47">
        <v>0</v>
      </c>
      <c r="W47" s="3">
        <v>10000</v>
      </c>
      <c r="X47" s="3">
        <v>3000</v>
      </c>
      <c r="Y47">
        <v>0</v>
      </c>
      <c r="Z47">
        <v>0</v>
      </c>
      <c r="AA47">
        <v>0</v>
      </c>
      <c r="AD47">
        <v>0</v>
      </c>
      <c r="AM47" t="s">
        <v>1241</v>
      </c>
      <c r="AN47" t="s">
        <v>1242</v>
      </c>
      <c r="AP47">
        <v>0</v>
      </c>
      <c r="AQ47">
        <v>0</v>
      </c>
      <c r="AR47">
        <v>0</v>
      </c>
      <c r="AS47">
        <v>0</v>
      </c>
      <c r="AT47">
        <v>0</v>
      </c>
      <c r="AU47">
        <v>0</v>
      </c>
      <c r="AY47" t="s">
        <v>63</v>
      </c>
      <c r="AZ47" t="s">
        <v>4580</v>
      </c>
      <c r="BA47">
        <v>0</v>
      </c>
      <c r="BC47" t="s">
        <v>1242</v>
      </c>
      <c r="BF47" t="s">
        <v>1243</v>
      </c>
    </row>
    <row r="48" spans="1:58" x14ac:dyDescent="0.35">
      <c r="A48" t="s">
        <v>1244</v>
      </c>
      <c r="B48">
        <v>10000</v>
      </c>
      <c r="C48">
        <v>20000</v>
      </c>
      <c r="D48" s="2">
        <v>45754</v>
      </c>
      <c r="E48" t="s">
        <v>116</v>
      </c>
      <c r="F48" t="s">
        <v>1245</v>
      </c>
      <c r="G48" t="s">
        <v>1239</v>
      </c>
      <c r="I48">
        <v>2</v>
      </c>
      <c r="J48" t="s">
        <v>183</v>
      </c>
      <c r="K48">
        <v>82</v>
      </c>
      <c r="L48" t="s">
        <v>352</v>
      </c>
      <c r="M48" s="3">
        <v>4000</v>
      </c>
      <c r="P48" s="2">
        <v>45754</v>
      </c>
      <c r="R48">
        <v>9</v>
      </c>
      <c r="S48" s="3">
        <v>36000</v>
      </c>
      <c r="T48" t="s">
        <v>65</v>
      </c>
      <c r="U48" t="s">
        <v>1246</v>
      </c>
      <c r="V48">
        <v>0</v>
      </c>
      <c r="W48" s="3">
        <v>30000</v>
      </c>
      <c r="X48" s="3">
        <v>6000</v>
      </c>
      <c r="Y48">
        <v>0</v>
      </c>
      <c r="Z48">
        <v>0</v>
      </c>
      <c r="AA48">
        <v>0</v>
      </c>
      <c r="AD48">
        <v>0</v>
      </c>
      <c r="AM48" t="s">
        <v>1247</v>
      </c>
      <c r="AN48" t="s">
        <v>1242</v>
      </c>
      <c r="AP48">
        <v>0</v>
      </c>
      <c r="AQ48">
        <v>0</v>
      </c>
      <c r="AR48">
        <v>0</v>
      </c>
      <c r="AS48">
        <v>0</v>
      </c>
      <c r="AT48">
        <v>0</v>
      </c>
      <c r="AU48">
        <v>0</v>
      </c>
      <c r="AY48" t="s">
        <v>63</v>
      </c>
      <c r="AZ48" t="s">
        <v>4581</v>
      </c>
      <c r="BA48">
        <v>0</v>
      </c>
      <c r="BC48" t="s">
        <v>1242</v>
      </c>
      <c r="BF48" t="s">
        <v>1243</v>
      </c>
    </row>
    <row r="49" spans="1:58" x14ac:dyDescent="0.35">
      <c r="A49" t="s">
        <v>1475</v>
      </c>
      <c r="B49">
        <v>10000</v>
      </c>
      <c r="C49">
        <v>20000</v>
      </c>
      <c r="D49" s="2">
        <v>45755</v>
      </c>
      <c r="E49" t="s">
        <v>59</v>
      </c>
      <c r="F49" t="s">
        <v>1476</v>
      </c>
      <c r="G49" t="s">
        <v>1477</v>
      </c>
      <c r="I49">
        <v>2</v>
      </c>
      <c r="J49" t="s">
        <v>183</v>
      </c>
      <c r="K49">
        <v>92</v>
      </c>
      <c r="L49" t="s">
        <v>281</v>
      </c>
      <c r="M49" s="3">
        <v>1100</v>
      </c>
      <c r="P49" s="2">
        <v>45754</v>
      </c>
      <c r="R49">
        <v>5</v>
      </c>
      <c r="S49" s="3">
        <v>5500</v>
      </c>
      <c r="T49" t="s">
        <v>65</v>
      </c>
      <c r="U49" t="s">
        <v>1478</v>
      </c>
      <c r="V49">
        <v>0</v>
      </c>
      <c r="W49" s="3">
        <v>5000</v>
      </c>
      <c r="X49">
        <v>500</v>
      </c>
      <c r="Y49">
        <v>0</v>
      </c>
      <c r="Z49">
        <v>0</v>
      </c>
      <c r="AA49">
        <v>0</v>
      </c>
      <c r="AD49">
        <v>0</v>
      </c>
      <c r="AM49" t="s">
        <v>1479</v>
      </c>
      <c r="AN49" t="s">
        <v>1480</v>
      </c>
      <c r="AP49">
        <v>0</v>
      </c>
      <c r="AQ49">
        <v>0</v>
      </c>
      <c r="AR49">
        <v>0</v>
      </c>
      <c r="AS49">
        <v>0</v>
      </c>
      <c r="AT49">
        <v>0</v>
      </c>
      <c r="AU49">
        <v>0</v>
      </c>
      <c r="AY49" t="s">
        <v>63</v>
      </c>
      <c r="AZ49" t="s">
        <v>4639</v>
      </c>
      <c r="BA49">
        <v>0</v>
      </c>
      <c r="BC49" t="s">
        <v>1480</v>
      </c>
      <c r="BF49" t="s">
        <v>1481</v>
      </c>
    </row>
    <row r="50" spans="1:58" x14ac:dyDescent="0.35">
      <c r="A50" t="s">
        <v>1688</v>
      </c>
      <c r="B50">
        <v>10000</v>
      </c>
      <c r="C50">
        <v>10000</v>
      </c>
      <c r="D50" s="2">
        <v>45754</v>
      </c>
      <c r="E50" t="s">
        <v>116</v>
      </c>
      <c r="F50" t="s">
        <v>1608</v>
      </c>
      <c r="G50" t="s">
        <v>1689</v>
      </c>
      <c r="I50">
        <v>1</v>
      </c>
      <c r="J50" t="s">
        <v>183</v>
      </c>
      <c r="K50">
        <v>12</v>
      </c>
      <c r="L50" t="s">
        <v>462</v>
      </c>
      <c r="M50" s="3">
        <v>4000</v>
      </c>
      <c r="P50" s="2">
        <v>45754</v>
      </c>
      <c r="R50">
        <v>1</v>
      </c>
      <c r="S50" s="3">
        <v>4000</v>
      </c>
      <c r="T50" t="s">
        <v>65</v>
      </c>
      <c r="U50" t="s">
        <v>1690</v>
      </c>
      <c r="V50">
        <v>0</v>
      </c>
      <c r="W50" s="3">
        <v>4000</v>
      </c>
      <c r="X50">
        <v>0</v>
      </c>
      <c r="Y50">
        <v>0</v>
      </c>
      <c r="Z50">
        <v>0</v>
      </c>
      <c r="AA50">
        <v>0</v>
      </c>
      <c r="AD50">
        <v>0</v>
      </c>
      <c r="AM50" t="s">
        <v>1691</v>
      </c>
      <c r="AN50" t="s">
        <v>622</v>
      </c>
      <c r="AP50">
        <v>0</v>
      </c>
      <c r="AQ50">
        <v>0</v>
      </c>
      <c r="AR50">
        <v>0</v>
      </c>
      <c r="AS50">
        <v>0</v>
      </c>
      <c r="AT50">
        <v>0</v>
      </c>
      <c r="AU50">
        <v>0</v>
      </c>
      <c r="AY50" t="s">
        <v>63</v>
      </c>
      <c r="AZ50" t="s">
        <v>4718</v>
      </c>
      <c r="BA50">
        <v>0</v>
      </c>
      <c r="BC50" t="s">
        <v>622</v>
      </c>
      <c r="BF50" t="s">
        <v>1692</v>
      </c>
    </row>
    <row r="51" spans="1:58" x14ac:dyDescent="0.35">
      <c r="A51" t="s">
        <v>1550</v>
      </c>
      <c r="B51">
        <v>10000</v>
      </c>
      <c r="C51">
        <v>20000</v>
      </c>
      <c r="D51" s="2">
        <v>45755</v>
      </c>
      <c r="E51" t="s">
        <v>59</v>
      </c>
      <c r="F51" t="s">
        <v>1551</v>
      </c>
      <c r="G51">
        <v>10620258108</v>
      </c>
      <c r="I51">
        <v>2</v>
      </c>
      <c r="J51" t="s">
        <v>183</v>
      </c>
      <c r="K51">
        <v>77</v>
      </c>
      <c r="L51" t="s">
        <v>192</v>
      </c>
      <c r="M51" s="3">
        <v>1364</v>
      </c>
      <c r="P51" s="2">
        <v>45754</v>
      </c>
      <c r="R51">
        <v>66</v>
      </c>
      <c r="S51" s="3">
        <v>90024</v>
      </c>
      <c r="T51" t="s">
        <v>65</v>
      </c>
      <c r="U51" t="s">
        <v>1552</v>
      </c>
      <c r="V51">
        <v>0</v>
      </c>
      <c r="W51" s="3">
        <v>80000</v>
      </c>
      <c r="X51" s="3">
        <v>10024</v>
      </c>
      <c r="Y51">
        <v>0</v>
      </c>
      <c r="Z51">
        <v>0</v>
      </c>
      <c r="AA51">
        <v>0</v>
      </c>
      <c r="AD51">
        <v>0</v>
      </c>
      <c r="AM51" t="s">
        <v>1553</v>
      </c>
      <c r="AN51" t="s">
        <v>108</v>
      </c>
      <c r="AP51">
        <v>0</v>
      </c>
      <c r="AQ51">
        <v>0</v>
      </c>
      <c r="AR51">
        <v>0</v>
      </c>
      <c r="AS51">
        <v>0</v>
      </c>
      <c r="AT51">
        <v>0</v>
      </c>
      <c r="AU51">
        <v>0</v>
      </c>
      <c r="AY51" t="s">
        <v>63</v>
      </c>
      <c r="AZ51" t="s">
        <v>4684</v>
      </c>
      <c r="BA51">
        <v>0</v>
      </c>
      <c r="BC51" t="s">
        <v>108</v>
      </c>
      <c r="BF51" t="s">
        <v>1554</v>
      </c>
    </row>
    <row r="52" spans="1:58" x14ac:dyDescent="0.35">
      <c r="A52" t="s">
        <v>3479</v>
      </c>
      <c r="B52">
        <v>10000</v>
      </c>
      <c r="C52">
        <v>10000</v>
      </c>
      <c r="D52" s="2">
        <v>45771</v>
      </c>
      <c r="E52" t="s">
        <v>59</v>
      </c>
      <c r="F52" t="s">
        <v>3480</v>
      </c>
      <c r="G52">
        <v>10620258097</v>
      </c>
      <c r="I52">
        <v>1</v>
      </c>
      <c r="J52" t="s">
        <v>183</v>
      </c>
      <c r="K52" t="s">
        <v>944</v>
      </c>
      <c r="L52" t="s">
        <v>945</v>
      </c>
      <c r="M52" s="3">
        <v>1105</v>
      </c>
      <c r="P52" s="2">
        <v>45754</v>
      </c>
      <c r="R52">
        <v>308</v>
      </c>
      <c r="S52" s="3">
        <v>340340</v>
      </c>
      <c r="T52" t="s">
        <v>65</v>
      </c>
      <c r="U52" t="s">
        <v>908</v>
      </c>
      <c r="V52">
        <v>0</v>
      </c>
      <c r="W52" s="3">
        <v>300000</v>
      </c>
      <c r="X52" s="3">
        <v>40340</v>
      </c>
      <c r="Y52">
        <v>0</v>
      </c>
      <c r="Z52">
        <v>0</v>
      </c>
      <c r="AA52">
        <v>0</v>
      </c>
      <c r="AD52">
        <v>0</v>
      </c>
      <c r="AM52" t="s">
        <v>909</v>
      </c>
      <c r="AN52" t="s">
        <v>108</v>
      </c>
      <c r="AP52">
        <v>0</v>
      </c>
      <c r="AQ52">
        <v>0</v>
      </c>
      <c r="AR52">
        <v>0</v>
      </c>
      <c r="AS52">
        <v>0</v>
      </c>
      <c r="AT52">
        <v>0</v>
      </c>
      <c r="AU52">
        <v>0</v>
      </c>
      <c r="AY52" t="s">
        <v>63</v>
      </c>
      <c r="AZ52" t="s">
        <v>4719</v>
      </c>
      <c r="BA52">
        <v>0</v>
      </c>
      <c r="BC52" t="s">
        <v>108</v>
      </c>
      <c r="BF52" t="s">
        <v>3481</v>
      </c>
    </row>
    <row r="53" spans="1:58" x14ac:dyDescent="0.35">
      <c r="A53" t="s">
        <v>2926</v>
      </c>
      <c r="B53">
        <v>10000</v>
      </c>
      <c r="C53">
        <v>20000</v>
      </c>
      <c r="D53" s="2">
        <v>45763</v>
      </c>
      <c r="E53" t="s">
        <v>59</v>
      </c>
      <c r="F53" t="s">
        <v>2927</v>
      </c>
      <c r="G53">
        <v>10620258106</v>
      </c>
      <c r="I53">
        <v>2</v>
      </c>
      <c r="J53" t="s">
        <v>183</v>
      </c>
      <c r="K53">
        <v>77</v>
      </c>
      <c r="L53" t="s">
        <v>192</v>
      </c>
      <c r="M53" s="3">
        <v>1773</v>
      </c>
      <c r="P53" s="2">
        <v>45754</v>
      </c>
      <c r="R53">
        <v>88</v>
      </c>
      <c r="S53" s="3">
        <v>156024</v>
      </c>
      <c r="T53" t="s">
        <v>65</v>
      </c>
      <c r="U53" t="s">
        <v>120</v>
      </c>
      <c r="V53">
        <v>0</v>
      </c>
      <c r="W53" s="3">
        <v>140000</v>
      </c>
      <c r="X53" s="3">
        <v>16024</v>
      </c>
      <c r="Y53">
        <v>0</v>
      </c>
      <c r="Z53">
        <v>0</v>
      </c>
      <c r="AA53">
        <v>0</v>
      </c>
      <c r="AD53">
        <v>0</v>
      </c>
      <c r="AM53" t="s">
        <v>121</v>
      </c>
      <c r="AN53" t="s">
        <v>108</v>
      </c>
      <c r="AP53">
        <v>0</v>
      </c>
      <c r="AQ53">
        <v>0</v>
      </c>
      <c r="AR53">
        <v>0</v>
      </c>
      <c r="AS53">
        <v>0</v>
      </c>
      <c r="AT53">
        <v>0</v>
      </c>
      <c r="AU53">
        <v>0</v>
      </c>
      <c r="AY53" t="s">
        <v>63</v>
      </c>
      <c r="AZ53" t="s">
        <v>4685</v>
      </c>
      <c r="BA53">
        <v>0</v>
      </c>
      <c r="BC53" t="s">
        <v>108</v>
      </c>
      <c r="BF53" t="s">
        <v>2928</v>
      </c>
    </row>
    <row r="54" spans="1:58" x14ac:dyDescent="0.35">
      <c r="A54" t="s">
        <v>1693</v>
      </c>
      <c r="B54">
        <v>10000</v>
      </c>
      <c r="C54">
        <v>10000</v>
      </c>
      <c r="D54" s="2">
        <v>45754</v>
      </c>
      <c r="E54" t="s">
        <v>59</v>
      </c>
      <c r="F54" t="s">
        <v>1694</v>
      </c>
      <c r="G54" t="s">
        <v>1695</v>
      </c>
      <c r="I54">
        <v>1</v>
      </c>
      <c r="J54" t="s">
        <v>183</v>
      </c>
      <c r="K54">
        <v>86</v>
      </c>
      <c r="L54" t="s">
        <v>1696</v>
      </c>
      <c r="M54" s="3">
        <v>30000</v>
      </c>
      <c r="P54" s="2">
        <v>45754</v>
      </c>
      <c r="R54">
        <v>2</v>
      </c>
      <c r="S54" s="3">
        <v>60000</v>
      </c>
      <c r="T54" t="s">
        <v>65</v>
      </c>
      <c r="U54" t="s">
        <v>1697</v>
      </c>
      <c r="V54">
        <v>0</v>
      </c>
      <c r="W54" s="3">
        <v>60000</v>
      </c>
      <c r="X54">
        <v>0</v>
      </c>
      <c r="Y54">
        <v>0</v>
      </c>
      <c r="Z54">
        <v>0</v>
      </c>
      <c r="AA54">
        <v>0</v>
      </c>
      <c r="AD54">
        <v>0</v>
      </c>
      <c r="AM54" t="s">
        <v>1698</v>
      </c>
      <c r="AN54" t="s">
        <v>320</v>
      </c>
      <c r="AP54">
        <v>0</v>
      </c>
      <c r="AQ54">
        <v>0</v>
      </c>
      <c r="AR54">
        <v>0</v>
      </c>
      <c r="AS54">
        <v>0</v>
      </c>
      <c r="AT54">
        <v>0</v>
      </c>
      <c r="AU54">
        <v>0</v>
      </c>
      <c r="AY54" t="s">
        <v>63</v>
      </c>
      <c r="AZ54" t="s">
        <v>4720</v>
      </c>
      <c r="BA54">
        <v>0</v>
      </c>
      <c r="BC54" t="s">
        <v>320</v>
      </c>
      <c r="BF54" t="s">
        <v>1699</v>
      </c>
    </row>
    <row r="55" spans="1:58" x14ac:dyDescent="0.35">
      <c r="A55" t="s">
        <v>1700</v>
      </c>
      <c r="B55">
        <v>10000</v>
      </c>
      <c r="C55">
        <v>10000</v>
      </c>
      <c r="D55" s="2">
        <v>45755</v>
      </c>
      <c r="E55" t="s">
        <v>59</v>
      </c>
      <c r="F55" t="s">
        <v>1701</v>
      </c>
      <c r="G55" t="s">
        <v>1603</v>
      </c>
      <c r="I55">
        <v>1</v>
      </c>
      <c r="J55" t="s">
        <v>183</v>
      </c>
      <c r="K55">
        <v>59</v>
      </c>
      <c r="L55" t="s">
        <v>73</v>
      </c>
      <c r="M55">
        <v>745</v>
      </c>
      <c r="P55" s="2">
        <v>45754</v>
      </c>
      <c r="R55">
        <v>4</v>
      </c>
      <c r="S55" s="3">
        <v>2980</v>
      </c>
      <c r="T55" t="s">
        <v>65</v>
      </c>
      <c r="U55">
        <v>112888120001</v>
      </c>
      <c r="V55">
        <v>0</v>
      </c>
      <c r="W55" s="3">
        <v>2980</v>
      </c>
      <c r="X55">
        <v>0</v>
      </c>
      <c r="Y55">
        <v>0</v>
      </c>
      <c r="Z55">
        <v>0</v>
      </c>
      <c r="AA55">
        <v>0</v>
      </c>
      <c r="AD55">
        <v>0</v>
      </c>
      <c r="AM55">
        <v>11288812</v>
      </c>
      <c r="AN55" t="s">
        <v>571</v>
      </c>
      <c r="AP55">
        <v>0</v>
      </c>
      <c r="AQ55">
        <v>0</v>
      </c>
      <c r="AR55">
        <v>0</v>
      </c>
      <c r="AS55">
        <v>0</v>
      </c>
      <c r="AT55">
        <v>0</v>
      </c>
      <c r="AU55">
        <v>0</v>
      </c>
      <c r="AY55" t="s">
        <v>63</v>
      </c>
      <c r="AZ55" t="s">
        <v>4721</v>
      </c>
      <c r="BA55">
        <v>0</v>
      </c>
      <c r="BC55" t="s">
        <v>571</v>
      </c>
      <c r="BF55" t="s">
        <v>1702</v>
      </c>
    </row>
    <row r="56" spans="1:58" x14ac:dyDescent="0.35">
      <c r="A56" t="s">
        <v>1703</v>
      </c>
      <c r="B56">
        <v>10000</v>
      </c>
      <c r="C56">
        <v>10000</v>
      </c>
      <c r="D56" s="2">
        <v>45755</v>
      </c>
      <c r="E56" t="s">
        <v>59</v>
      </c>
      <c r="F56" t="s">
        <v>1704</v>
      </c>
      <c r="G56" t="s">
        <v>1603</v>
      </c>
      <c r="I56">
        <v>1</v>
      </c>
      <c r="J56" t="s">
        <v>183</v>
      </c>
      <c r="K56">
        <v>59</v>
      </c>
      <c r="L56" t="s">
        <v>73</v>
      </c>
      <c r="M56">
        <v>745</v>
      </c>
      <c r="P56" s="2">
        <v>45754</v>
      </c>
      <c r="R56">
        <v>4</v>
      </c>
      <c r="S56" s="3">
        <v>2980</v>
      </c>
      <c r="T56" t="s">
        <v>65</v>
      </c>
      <c r="U56">
        <v>112888550001</v>
      </c>
      <c r="V56">
        <v>0</v>
      </c>
      <c r="W56" s="3">
        <v>2980</v>
      </c>
      <c r="X56">
        <v>0</v>
      </c>
      <c r="Y56">
        <v>0</v>
      </c>
      <c r="Z56">
        <v>0</v>
      </c>
      <c r="AA56">
        <v>0</v>
      </c>
      <c r="AD56">
        <v>0</v>
      </c>
      <c r="AM56">
        <v>11288855</v>
      </c>
      <c r="AN56" t="s">
        <v>571</v>
      </c>
      <c r="AP56">
        <v>0</v>
      </c>
      <c r="AQ56">
        <v>0</v>
      </c>
      <c r="AR56">
        <v>0</v>
      </c>
      <c r="AS56">
        <v>0</v>
      </c>
      <c r="AT56">
        <v>0</v>
      </c>
      <c r="AU56">
        <v>0</v>
      </c>
      <c r="AY56" t="s">
        <v>63</v>
      </c>
      <c r="AZ56" t="s">
        <v>4722</v>
      </c>
      <c r="BA56">
        <v>0</v>
      </c>
      <c r="BC56" t="s">
        <v>571</v>
      </c>
      <c r="BF56" t="s">
        <v>1705</v>
      </c>
    </row>
    <row r="57" spans="1:58" x14ac:dyDescent="0.35">
      <c r="A57" t="s">
        <v>1706</v>
      </c>
      <c r="B57">
        <v>10000</v>
      </c>
      <c r="C57">
        <v>10000</v>
      </c>
      <c r="D57" s="2">
        <v>45755</v>
      </c>
      <c r="E57" t="s">
        <v>59</v>
      </c>
      <c r="F57" t="s">
        <v>1701</v>
      </c>
      <c r="G57" t="s">
        <v>1603</v>
      </c>
      <c r="I57">
        <v>1</v>
      </c>
      <c r="J57" t="s">
        <v>183</v>
      </c>
      <c r="K57">
        <v>59</v>
      </c>
      <c r="L57" t="s">
        <v>73</v>
      </c>
      <c r="M57">
        <v>745</v>
      </c>
      <c r="P57" s="2">
        <v>45754</v>
      </c>
      <c r="R57">
        <v>4</v>
      </c>
      <c r="S57" s="3">
        <v>2980</v>
      </c>
      <c r="T57" t="s">
        <v>65</v>
      </c>
      <c r="U57">
        <v>112888120001</v>
      </c>
      <c r="V57">
        <v>0</v>
      </c>
      <c r="W57" s="3">
        <v>2980</v>
      </c>
      <c r="X57">
        <v>0</v>
      </c>
      <c r="Y57">
        <v>0</v>
      </c>
      <c r="Z57">
        <v>0</v>
      </c>
      <c r="AA57">
        <v>0</v>
      </c>
      <c r="AD57">
        <v>0</v>
      </c>
      <c r="AM57">
        <v>11288812</v>
      </c>
      <c r="AN57" t="s">
        <v>571</v>
      </c>
      <c r="AP57">
        <v>0</v>
      </c>
      <c r="AQ57">
        <v>0</v>
      </c>
      <c r="AR57">
        <v>0</v>
      </c>
      <c r="AS57">
        <v>0</v>
      </c>
      <c r="AT57">
        <v>0</v>
      </c>
      <c r="AU57">
        <v>0</v>
      </c>
      <c r="AY57" t="s">
        <v>63</v>
      </c>
      <c r="AZ57" t="s">
        <v>4723</v>
      </c>
      <c r="BA57">
        <v>0</v>
      </c>
      <c r="BC57" t="s">
        <v>571</v>
      </c>
      <c r="BF57" t="s">
        <v>1707</v>
      </c>
    </row>
    <row r="58" spans="1:58" x14ac:dyDescent="0.35">
      <c r="A58" t="s">
        <v>1708</v>
      </c>
      <c r="B58">
        <v>10000</v>
      </c>
      <c r="C58">
        <v>10000</v>
      </c>
      <c r="D58" s="2">
        <v>45755</v>
      </c>
      <c r="E58" t="s">
        <v>59</v>
      </c>
      <c r="F58" t="s">
        <v>1701</v>
      </c>
      <c r="G58" t="s">
        <v>1603</v>
      </c>
      <c r="I58">
        <v>1</v>
      </c>
      <c r="J58" t="s">
        <v>183</v>
      </c>
      <c r="K58">
        <v>59</v>
      </c>
      <c r="L58" t="s">
        <v>73</v>
      </c>
      <c r="M58">
        <v>373</v>
      </c>
      <c r="P58" s="2">
        <v>45754</v>
      </c>
      <c r="R58">
        <v>4</v>
      </c>
      <c r="S58" s="3">
        <v>1490</v>
      </c>
      <c r="T58" t="s">
        <v>65</v>
      </c>
      <c r="U58">
        <v>112888120001</v>
      </c>
      <c r="V58">
        <v>0</v>
      </c>
      <c r="W58" s="3">
        <v>1490</v>
      </c>
      <c r="X58">
        <v>0</v>
      </c>
      <c r="Y58">
        <v>0</v>
      </c>
      <c r="Z58">
        <v>0</v>
      </c>
      <c r="AA58">
        <v>0</v>
      </c>
      <c r="AD58">
        <v>0</v>
      </c>
      <c r="AM58">
        <v>11288812</v>
      </c>
      <c r="AN58" t="s">
        <v>571</v>
      </c>
      <c r="AP58">
        <v>0</v>
      </c>
      <c r="AQ58">
        <v>0</v>
      </c>
      <c r="AR58">
        <v>0</v>
      </c>
      <c r="AS58">
        <v>0</v>
      </c>
      <c r="AT58">
        <v>0</v>
      </c>
      <c r="AU58">
        <v>0</v>
      </c>
      <c r="AY58" t="s">
        <v>63</v>
      </c>
      <c r="AZ58" t="s">
        <v>4724</v>
      </c>
      <c r="BA58">
        <v>0</v>
      </c>
      <c r="BC58" t="s">
        <v>571</v>
      </c>
      <c r="BF58" t="s">
        <v>1709</v>
      </c>
    </row>
    <row r="59" spans="1:58" x14ac:dyDescent="0.35">
      <c r="A59" t="s">
        <v>1708</v>
      </c>
      <c r="B59">
        <v>20000</v>
      </c>
      <c r="C59">
        <v>10000</v>
      </c>
      <c r="D59" s="2">
        <v>45755</v>
      </c>
      <c r="E59" t="s">
        <v>59</v>
      </c>
      <c r="F59" t="s">
        <v>1701</v>
      </c>
      <c r="G59" t="s">
        <v>1603</v>
      </c>
      <c r="I59">
        <v>1</v>
      </c>
      <c r="J59" t="s">
        <v>183</v>
      </c>
      <c r="K59">
        <v>59</v>
      </c>
      <c r="L59" t="s">
        <v>73</v>
      </c>
      <c r="M59">
        <v>373</v>
      </c>
      <c r="P59" s="2">
        <v>45754</v>
      </c>
      <c r="R59">
        <v>4</v>
      </c>
      <c r="S59" s="3">
        <v>1490</v>
      </c>
      <c r="T59" t="s">
        <v>65</v>
      </c>
      <c r="U59">
        <v>112888120001</v>
      </c>
      <c r="V59">
        <v>0</v>
      </c>
      <c r="W59" s="3">
        <v>1490</v>
      </c>
      <c r="X59">
        <v>0</v>
      </c>
      <c r="Y59">
        <v>0</v>
      </c>
      <c r="Z59">
        <v>0</v>
      </c>
      <c r="AA59">
        <v>0</v>
      </c>
      <c r="AD59">
        <v>0</v>
      </c>
      <c r="AM59">
        <v>11288812</v>
      </c>
      <c r="AN59" t="s">
        <v>571</v>
      </c>
      <c r="AP59">
        <v>0</v>
      </c>
      <c r="AQ59">
        <v>0</v>
      </c>
      <c r="AR59">
        <v>0</v>
      </c>
      <c r="AS59">
        <v>0</v>
      </c>
      <c r="AT59">
        <v>0</v>
      </c>
      <c r="AU59">
        <v>0</v>
      </c>
      <c r="AY59" t="s">
        <v>63</v>
      </c>
      <c r="AZ59" t="s">
        <v>4724</v>
      </c>
      <c r="BA59">
        <v>0</v>
      </c>
      <c r="BC59" t="s">
        <v>571</v>
      </c>
      <c r="BF59" t="s">
        <v>1709</v>
      </c>
    </row>
    <row r="60" spans="1:58" x14ac:dyDescent="0.35">
      <c r="A60" t="s">
        <v>1555</v>
      </c>
      <c r="B60">
        <v>10000</v>
      </c>
      <c r="C60">
        <v>20000</v>
      </c>
      <c r="D60" s="2">
        <v>45761</v>
      </c>
      <c r="E60" t="s">
        <v>59</v>
      </c>
      <c r="F60" t="s">
        <v>1710</v>
      </c>
      <c r="G60">
        <v>10620258106</v>
      </c>
      <c r="I60">
        <v>2</v>
      </c>
      <c r="J60" t="s">
        <v>183</v>
      </c>
      <c r="K60">
        <v>77</v>
      </c>
      <c r="L60" t="s">
        <v>192</v>
      </c>
      <c r="M60">
        <v>910</v>
      </c>
      <c r="P60" s="2">
        <v>45754</v>
      </c>
      <c r="R60">
        <v>88</v>
      </c>
      <c r="S60" s="3">
        <v>80080</v>
      </c>
      <c r="T60" t="s">
        <v>65</v>
      </c>
      <c r="U60" t="s">
        <v>1557</v>
      </c>
      <c r="V60">
        <v>0</v>
      </c>
      <c r="W60" s="3">
        <v>70000</v>
      </c>
      <c r="X60" s="3">
        <v>10080</v>
      </c>
      <c r="Y60">
        <v>0</v>
      </c>
      <c r="Z60">
        <v>0</v>
      </c>
      <c r="AA60">
        <v>0</v>
      </c>
      <c r="AD60">
        <v>0</v>
      </c>
      <c r="AM60" t="s">
        <v>1558</v>
      </c>
      <c r="AN60" t="s">
        <v>108</v>
      </c>
      <c r="AP60">
        <v>0</v>
      </c>
      <c r="AQ60">
        <v>0</v>
      </c>
      <c r="AR60">
        <v>0</v>
      </c>
      <c r="AS60">
        <v>0</v>
      </c>
      <c r="AT60">
        <v>0</v>
      </c>
      <c r="AU60">
        <v>0</v>
      </c>
      <c r="AY60" t="s">
        <v>63</v>
      </c>
      <c r="AZ60" t="s">
        <v>4686</v>
      </c>
      <c r="BA60">
        <v>0</v>
      </c>
      <c r="BC60" t="s">
        <v>108</v>
      </c>
      <c r="BF60" t="s">
        <v>1559</v>
      </c>
    </row>
    <row r="61" spans="1:58" x14ac:dyDescent="0.35">
      <c r="A61" t="s">
        <v>1711</v>
      </c>
      <c r="B61">
        <v>10000</v>
      </c>
      <c r="C61">
        <v>10000</v>
      </c>
      <c r="D61" s="2">
        <v>45755</v>
      </c>
      <c r="E61" t="s">
        <v>59</v>
      </c>
      <c r="F61" t="s">
        <v>1704</v>
      </c>
      <c r="G61" t="s">
        <v>1603</v>
      </c>
      <c r="I61">
        <v>1</v>
      </c>
      <c r="J61" t="s">
        <v>183</v>
      </c>
      <c r="K61">
        <v>59</v>
      </c>
      <c r="L61" t="s">
        <v>73</v>
      </c>
      <c r="M61">
        <v>745</v>
      </c>
      <c r="P61" s="2">
        <v>45754</v>
      </c>
      <c r="R61">
        <v>4</v>
      </c>
      <c r="S61" s="3">
        <v>2980</v>
      </c>
      <c r="T61" t="s">
        <v>65</v>
      </c>
      <c r="U61">
        <v>112888550001</v>
      </c>
      <c r="V61">
        <v>0</v>
      </c>
      <c r="W61" s="3">
        <v>2980</v>
      </c>
      <c r="X61">
        <v>0</v>
      </c>
      <c r="Y61">
        <v>0</v>
      </c>
      <c r="Z61">
        <v>0</v>
      </c>
      <c r="AA61">
        <v>0</v>
      </c>
      <c r="AD61">
        <v>0</v>
      </c>
      <c r="AM61">
        <v>11288855</v>
      </c>
      <c r="AN61" t="s">
        <v>571</v>
      </c>
      <c r="AP61">
        <v>0</v>
      </c>
      <c r="AQ61">
        <v>0</v>
      </c>
      <c r="AR61">
        <v>0</v>
      </c>
      <c r="AS61">
        <v>0</v>
      </c>
      <c r="AT61">
        <v>0</v>
      </c>
      <c r="AU61">
        <v>0</v>
      </c>
      <c r="AY61" t="s">
        <v>63</v>
      </c>
      <c r="AZ61" t="s">
        <v>4725</v>
      </c>
      <c r="BA61">
        <v>0</v>
      </c>
      <c r="BC61" t="s">
        <v>571</v>
      </c>
      <c r="BF61" t="s">
        <v>1712</v>
      </c>
    </row>
    <row r="62" spans="1:58" x14ac:dyDescent="0.35">
      <c r="A62" t="s">
        <v>1713</v>
      </c>
      <c r="B62">
        <v>10000</v>
      </c>
      <c r="C62">
        <v>10000</v>
      </c>
      <c r="D62" s="2">
        <v>45755</v>
      </c>
      <c r="E62" t="s">
        <v>59</v>
      </c>
      <c r="F62" t="s">
        <v>1612</v>
      </c>
      <c r="G62" t="s">
        <v>1714</v>
      </c>
      <c r="I62">
        <v>1</v>
      </c>
      <c r="J62" t="s">
        <v>183</v>
      </c>
      <c r="K62">
        <v>12</v>
      </c>
      <c r="L62" t="s">
        <v>462</v>
      </c>
      <c r="M62" s="3">
        <v>8000</v>
      </c>
      <c r="P62" s="2">
        <v>45754</v>
      </c>
      <c r="R62">
        <v>3</v>
      </c>
      <c r="S62" s="3">
        <v>24000</v>
      </c>
      <c r="T62" t="s">
        <v>65</v>
      </c>
      <c r="U62" t="s">
        <v>1715</v>
      </c>
      <c r="V62">
        <v>0</v>
      </c>
      <c r="W62" s="3">
        <v>24000</v>
      </c>
      <c r="X62">
        <v>0</v>
      </c>
      <c r="Y62">
        <v>0</v>
      </c>
      <c r="Z62">
        <v>0</v>
      </c>
      <c r="AA62">
        <v>0</v>
      </c>
      <c r="AD62">
        <v>0</v>
      </c>
      <c r="AM62" t="s">
        <v>1716</v>
      </c>
      <c r="AN62" t="s">
        <v>225</v>
      </c>
      <c r="AP62">
        <v>0</v>
      </c>
      <c r="AQ62">
        <v>0</v>
      </c>
      <c r="AR62">
        <v>0</v>
      </c>
      <c r="AS62">
        <v>0</v>
      </c>
      <c r="AT62">
        <v>0</v>
      </c>
      <c r="AU62">
        <v>0</v>
      </c>
      <c r="AY62" t="s">
        <v>63</v>
      </c>
      <c r="AZ62" t="s">
        <v>4726</v>
      </c>
      <c r="BA62">
        <v>0</v>
      </c>
      <c r="BC62" t="s">
        <v>225</v>
      </c>
      <c r="BF62" t="s">
        <v>995</v>
      </c>
    </row>
    <row r="63" spans="1:58" x14ac:dyDescent="0.35">
      <c r="A63" t="s">
        <v>1717</v>
      </c>
      <c r="B63">
        <v>10000</v>
      </c>
      <c r="C63">
        <v>20000</v>
      </c>
      <c r="D63" s="2">
        <v>45756</v>
      </c>
      <c r="E63" t="s">
        <v>59</v>
      </c>
      <c r="F63" s="4">
        <v>0.44361111111111112</v>
      </c>
      <c r="G63" t="s">
        <v>1718</v>
      </c>
      <c r="I63">
        <v>1</v>
      </c>
      <c r="J63" t="s">
        <v>183</v>
      </c>
      <c r="K63">
        <v>63</v>
      </c>
      <c r="L63" t="s">
        <v>136</v>
      </c>
      <c r="M63" s="3">
        <v>4000</v>
      </c>
      <c r="P63" s="2">
        <v>45754</v>
      </c>
      <c r="R63">
        <v>20</v>
      </c>
      <c r="S63" s="3">
        <v>80000</v>
      </c>
      <c r="T63" t="s">
        <v>65</v>
      </c>
      <c r="U63" t="s">
        <v>1719</v>
      </c>
      <c r="V63">
        <v>0</v>
      </c>
      <c r="W63" s="3">
        <v>80000</v>
      </c>
      <c r="X63">
        <v>0</v>
      </c>
      <c r="Y63">
        <v>0</v>
      </c>
      <c r="Z63">
        <v>0</v>
      </c>
      <c r="AA63">
        <v>0</v>
      </c>
      <c r="AD63">
        <v>0</v>
      </c>
      <c r="AM63" t="s">
        <v>1720</v>
      </c>
      <c r="AN63" t="s">
        <v>170</v>
      </c>
      <c r="AP63">
        <v>0</v>
      </c>
      <c r="AQ63">
        <v>0</v>
      </c>
      <c r="AR63">
        <v>0</v>
      </c>
      <c r="AS63">
        <v>0</v>
      </c>
      <c r="AT63">
        <v>0</v>
      </c>
      <c r="AU63">
        <v>0</v>
      </c>
      <c r="AY63" t="s">
        <v>63</v>
      </c>
      <c r="AZ63" t="s">
        <v>4727</v>
      </c>
      <c r="BA63">
        <v>0</v>
      </c>
      <c r="BC63" t="s">
        <v>170</v>
      </c>
      <c r="BF63" t="s">
        <v>1721</v>
      </c>
    </row>
    <row r="64" spans="1:58" x14ac:dyDescent="0.35">
      <c r="A64" t="s">
        <v>1497</v>
      </c>
      <c r="B64">
        <v>10000</v>
      </c>
      <c r="C64">
        <v>20000</v>
      </c>
      <c r="D64" s="2">
        <v>45755</v>
      </c>
      <c r="E64" t="s">
        <v>59</v>
      </c>
      <c r="F64" t="s">
        <v>1427</v>
      </c>
      <c r="G64" t="s">
        <v>1428</v>
      </c>
      <c r="I64">
        <v>2</v>
      </c>
      <c r="J64" t="s">
        <v>183</v>
      </c>
      <c r="K64">
        <v>63</v>
      </c>
      <c r="L64" t="s">
        <v>136</v>
      </c>
      <c r="M64" s="3">
        <v>2500</v>
      </c>
      <c r="P64" s="2">
        <v>45754</v>
      </c>
      <c r="R64">
        <v>16</v>
      </c>
      <c r="S64" s="3">
        <v>40000</v>
      </c>
      <c r="T64" t="s">
        <v>65</v>
      </c>
      <c r="U64" t="s">
        <v>1353</v>
      </c>
      <c r="V64">
        <v>0</v>
      </c>
      <c r="W64" s="3">
        <v>40000</v>
      </c>
      <c r="X64">
        <v>0</v>
      </c>
      <c r="Y64">
        <v>0</v>
      </c>
      <c r="Z64">
        <v>0</v>
      </c>
      <c r="AA64">
        <v>0</v>
      </c>
      <c r="AD64">
        <v>0</v>
      </c>
      <c r="AM64" t="s">
        <v>1354</v>
      </c>
      <c r="AN64" t="s">
        <v>170</v>
      </c>
      <c r="AP64">
        <v>0</v>
      </c>
      <c r="AQ64">
        <v>0</v>
      </c>
      <c r="AR64">
        <v>0</v>
      </c>
      <c r="AS64">
        <v>0</v>
      </c>
      <c r="AT64">
        <v>0</v>
      </c>
      <c r="AU64">
        <v>0</v>
      </c>
      <c r="AY64" t="s">
        <v>63</v>
      </c>
      <c r="AZ64" t="s">
        <v>4668</v>
      </c>
      <c r="BA64">
        <v>0</v>
      </c>
      <c r="BC64" t="s">
        <v>170</v>
      </c>
      <c r="BF64" t="s">
        <v>1498</v>
      </c>
    </row>
    <row r="65" spans="1:58" x14ac:dyDescent="0.35">
      <c r="A65" t="s">
        <v>1722</v>
      </c>
      <c r="B65">
        <v>10000</v>
      </c>
      <c r="C65">
        <v>10000</v>
      </c>
      <c r="D65" s="2">
        <v>45756</v>
      </c>
      <c r="E65" t="s">
        <v>59</v>
      </c>
      <c r="F65" s="4">
        <v>0.44569444444444445</v>
      </c>
      <c r="G65" t="s">
        <v>1723</v>
      </c>
      <c r="I65">
        <v>1</v>
      </c>
      <c r="J65" t="s">
        <v>183</v>
      </c>
      <c r="K65" t="s">
        <v>438</v>
      </c>
      <c r="L65" t="s">
        <v>439</v>
      </c>
      <c r="M65" s="3">
        <v>5400</v>
      </c>
      <c r="P65" s="2">
        <v>45754</v>
      </c>
      <c r="R65">
        <v>2</v>
      </c>
      <c r="S65" s="3">
        <v>10800</v>
      </c>
      <c r="T65" t="s">
        <v>65</v>
      </c>
      <c r="U65" t="s">
        <v>1181</v>
      </c>
      <c r="V65">
        <v>0</v>
      </c>
      <c r="W65" s="3">
        <v>10800</v>
      </c>
      <c r="X65">
        <v>0</v>
      </c>
      <c r="Y65">
        <v>0</v>
      </c>
      <c r="Z65">
        <v>0</v>
      </c>
      <c r="AA65">
        <v>0</v>
      </c>
      <c r="AD65">
        <v>0</v>
      </c>
      <c r="AM65" t="s">
        <v>1182</v>
      </c>
      <c r="AN65" t="s">
        <v>170</v>
      </c>
      <c r="AP65">
        <v>0</v>
      </c>
      <c r="AQ65">
        <v>0</v>
      </c>
      <c r="AR65">
        <v>0</v>
      </c>
      <c r="AS65">
        <v>0</v>
      </c>
      <c r="AT65">
        <v>0</v>
      </c>
      <c r="AU65">
        <v>0</v>
      </c>
      <c r="AY65" t="s">
        <v>63</v>
      </c>
      <c r="AZ65" t="s">
        <v>4728</v>
      </c>
      <c r="BA65">
        <v>0</v>
      </c>
      <c r="BC65" t="s">
        <v>170</v>
      </c>
      <c r="BF65" t="s">
        <v>1724</v>
      </c>
    </row>
    <row r="66" spans="1:58" x14ac:dyDescent="0.35">
      <c r="A66" t="s">
        <v>1725</v>
      </c>
      <c r="B66">
        <v>10000</v>
      </c>
      <c r="C66">
        <v>10000</v>
      </c>
      <c r="D66" s="2">
        <v>45754</v>
      </c>
      <c r="E66" t="s">
        <v>59</v>
      </c>
      <c r="F66" t="s">
        <v>1694</v>
      </c>
      <c r="G66" t="s">
        <v>1667</v>
      </c>
      <c r="I66">
        <v>1</v>
      </c>
      <c r="J66" t="s">
        <v>183</v>
      </c>
      <c r="K66">
        <v>22</v>
      </c>
      <c r="L66" t="s">
        <v>685</v>
      </c>
      <c r="M66" s="3">
        <v>2000</v>
      </c>
      <c r="P66" s="2">
        <v>45754</v>
      </c>
      <c r="R66">
        <v>1</v>
      </c>
      <c r="S66" s="3">
        <v>2000</v>
      </c>
      <c r="T66" t="s">
        <v>65</v>
      </c>
      <c r="U66">
        <v>10100120001</v>
      </c>
      <c r="V66">
        <v>0</v>
      </c>
      <c r="W66" s="3">
        <v>2000</v>
      </c>
      <c r="X66">
        <v>0</v>
      </c>
      <c r="Y66">
        <v>0</v>
      </c>
      <c r="Z66">
        <v>0</v>
      </c>
      <c r="AA66">
        <v>0</v>
      </c>
      <c r="AD66">
        <v>0</v>
      </c>
      <c r="AM66">
        <v>1010012</v>
      </c>
      <c r="AN66" t="s">
        <v>1726</v>
      </c>
      <c r="AP66">
        <v>0</v>
      </c>
      <c r="AQ66">
        <v>0</v>
      </c>
      <c r="AR66">
        <v>0</v>
      </c>
      <c r="AS66">
        <v>0</v>
      </c>
      <c r="AT66">
        <v>0</v>
      </c>
      <c r="AU66">
        <v>0</v>
      </c>
      <c r="AY66" t="s">
        <v>63</v>
      </c>
      <c r="AZ66" t="s">
        <v>4729</v>
      </c>
      <c r="BA66">
        <v>0</v>
      </c>
      <c r="BC66" t="s">
        <v>1726</v>
      </c>
      <c r="BF66" t="s">
        <v>1727</v>
      </c>
    </row>
    <row r="67" spans="1:58" x14ac:dyDescent="0.35">
      <c r="A67" t="s">
        <v>1728</v>
      </c>
      <c r="B67">
        <v>10000</v>
      </c>
      <c r="C67">
        <v>10000</v>
      </c>
      <c r="D67" s="2">
        <v>45754</v>
      </c>
      <c r="E67" t="s">
        <v>59</v>
      </c>
      <c r="F67" t="s">
        <v>1636</v>
      </c>
      <c r="G67" t="s">
        <v>1667</v>
      </c>
      <c r="I67">
        <v>1</v>
      </c>
      <c r="J67" t="s">
        <v>183</v>
      </c>
      <c r="K67">
        <v>22</v>
      </c>
      <c r="L67" t="s">
        <v>685</v>
      </c>
      <c r="M67" s="3">
        <v>1000</v>
      </c>
      <c r="P67" s="2">
        <v>45754</v>
      </c>
      <c r="R67">
        <v>1</v>
      </c>
      <c r="S67" s="3">
        <v>1000</v>
      </c>
      <c r="T67" t="s">
        <v>65</v>
      </c>
      <c r="U67">
        <v>10104710001</v>
      </c>
      <c r="V67">
        <v>0</v>
      </c>
      <c r="W67" s="3">
        <v>1000</v>
      </c>
      <c r="X67">
        <v>0</v>
      </c>
      <c r="Y67">
        <v>0</v>
      </c>
      <c r="Z67">
        <v>0</v>
      </c>
      <c r="AA67">
        <v>0</v>
      </c>
      <c r="AD67">
        <v>0</v>
      </c>
      <c r="AM67">
        <v>1010471</v>
      </c>
      <c r="AN67" t="s">
        <v>1726</v>
      </c>
      <c r="AP67">
        <v>0</v>
      </c>
      <c r="AQ67">
        <v>0</v>
      </c>
      <c r="AR67">
        <v>0</v>
      </c>
      <c r="AS67">
        <v>0</v>
      </c>
      <c r="AT67">
        <v>0</v>
      </c>
      <c r="AU67">
        <v>0</v>
      </c>
      <c r="AY67" t="s">
        <v>63</v>
      </c>
      <c r="AZ67" t="s">
        <v>4730</v>
      </c>
      <c r="BA67">
        <v>0</v>
      </c>
      <c r="BC67" t="s">
        <v>1726</v>
      </c>
      <c r="BF67" t="s">
        <v>1727</v>
      </c>
    </row>
    <row r="68" spans="1:58" x14ac:dyDescent="0.35">
      <c r="A68" t="s">
        <v>594</v>
      </c>
      <c r="B68">
        <v>10000</v>
      </c>
      <c r="C68">
        <v>20000</v>
      </c>
      <c r="D68" s="2">
        <v>45755</v>
      </c>
      <c r="E68" t="s">
        <v>59</v>
      </c>
      <c r="F68" t="s">
        <v>595</v>
      </c>
      <c r="G68" t="s">
        <v>596</v>
      </c>
      <c r="I68">
        <v>2</v>
      </c>
      <c r="J68" t="s">
        <v>183</v>
      </c>
      <c r="K68">
        <v>92</v>
      </c>
      <c r="L68" t="s">
        <v>281</v>
      </c>
      <c r="M68">
        <v>550</v>
      </c>
      <c r="P68" s="2">
        <v>45754</v>
      </c>
      <c r="R68">
        <v>2</v>
      </c>
      <c r="S68" s="3">
        <v>1100</v>
      </c>
      <c r="T68" t="s">
        <v>65</v>
      </c>
      <c r="U68" t="s">
        <v>597</v>
      </c>
      <c r="V68">
        <v>0</v>
      </c>
      <c r="W68" s="3">
        <v>1000</v>
      </c>
      <c r="X68">
        <v>100</v>
      </c>
      <c r="Y68">
        <v>0</v>
      </c>
      <c r="Z68">
        <v>0</v>
      </c>
      <c r="AA68">
        <v>0</v>
      </c>
      <c r="AD68">
        <v>0</v>
      </c>
      <c r="AM68" t="s">
        <v>598</v>
      </c>
      <c r="AN68" t="s">
        <v>599</v>
      </c>
      <c r="AP68">
        <v>0</v>
      </c>
      <c r="AQ68">
        <v>0</v>
      </c>
      <c r="AR68">
        <v>0</v>
      </c>
      <c r="AS68">
        <v>0</v>
      </c>
      <c r="AT68">
        <v>0</v>
      </c>
      <c r="AU68">
        <v>0</v>
      </c>
      <c r="AY68" t="s">
        <v>63</v>
      </c>
      <c r="AZ68" t="s">
        <v>4497</v>
      </c>
      <c r="BA68">
        <v>0</v>
      </c>
      <c r="BC68" t="s">
        <v>599</v>
      </c>
      <c r="BF68" t="s">
        <v>600</v>
      </c>
    </row>
    <row r="69" spans="1:58" x14ac:dyDescent="0.35">
      <c r="A69" t="s">
        <v>1729</v>
      </c>
      <c r="B69">
        <v>10000</v>
      </c>
      <c r="C69">
        <v>10000</v>
      </c>
      <c r="D69" s="2">
        <v>45754</v>
      </c>
      <c r="E69" t="s">
        <v>59</v>
      </c>
      <c r="F69" t="s">
        <v>1636</v>
      </c>
      <c r="G69" t="s">
        <v>1730</v>
      </c>
      <c r="I69">
        <v>1</v>
      </c>
      <c r="J69" t="s">
        <v>183</v>
      </c>
      <c r="K69">
        <v>61</v>
      </c>
      <c r="L69" t="s">
        <v>209</v>
      </c>
      <c r="M69">
        <v>150</v>
      </c>
      <c r="P69" s="2">
        <v>45754</v>
      </c>
      <c r="R69">
        <v>1</v>
      </c>
      <c r="S69">
        <v>150</v>
      </c>
      <c r="T69" t="s">
        <v>65</v>
      </c>
      <c r="U69">
        <v>107133240001</v>
      </c>
      <c r="V69">
        <v>0</v>
      </c>
      <c r="W69">
        <v>150</v>
      </c>
      <c r="X69">
        <v>0</v>
      </c>
      <c r="Y69">
        <v>0</v>
      </c>
      <c r="Z69">
        <v>0</v>
      </c>
      <c r="AA69">
        <v>0</v>
      </c>
      <c r="AD69">
        <v>0</v>
      </c>
      <c r="AM69">
        <v>10713324</v>
      </c>
      <c r="AN69" t="s">
        <v>282</v>
      </c>
      <c r="AP69">
        <v>0</v>
      </c>
      <c r="AQ69">
        <v>0</v>
      </c>
      <c r="AR69">
        <v>0</v>
      </c>
      <c r="AS69">
        <v>0</v>
      </c>
      <c r="AT69">
        <v>0</v>
      </c>
      <c r="AU69">
        <v>0</v>
      </c>
      <c r="AY69" t="s">
        <v>63</v>
      </c>
      <c r="AZ69" t="s">
        <v>4731</v>
      </c>
      <c r="BA69">
        <v>0</v>
      </c>
      <c r="BC69" t="s">
        <v>282</v>
      </c>
      <c r="BF69" t="s">
        <v>1731</v>
      </c>
    </row>
    <row r="70" spans="1:58" x14ac:dyDescent="0.35">
      <c r="A70" t="s">
        <v>1732</v>
      </c>
      <c r="B70">
        <v>10000</v>
      </c>
      <c r="C70">
        <v>10000</v>
      </c>
      <c r="D70" s="2">
        <v>45756</v>
      </c>
      <c r="E70" t="s">
        <v>59</v>
      </c>
      <c r="F70" t="s">
        <v>1671</v>
      </c>
      <c r="G70">
        <v>10620258103</v>
      </c>
      <c r="I70">
        <v>1</v>
      </c>
      <c r="J70" t="s">
        <v>183</v>
      </c>
      <c r="K70" t="s">
        <v>944</v>
      </c>
      <c r="L70" t="s">
        <v>945</v>
      </c>
      <c r="M70">
        <v>125</v>
      </c>
      <c r="P70" s="2">
        <v>45754</v>
      </c>
      <c r="R70">
        <v>65</v>
      </c>
      <c r="S70" s="3">
        <v>8125</v>
      </c>
      <c r="T70" t="s">
        <v>65</v>
      </c>
      <c r="U70" t="s">
        <v>1734</v>
      </c>
      <c r="V70">
        <v>0</v>
      </c>
      <c r="W70" s="3">
        <v>5000</v>
      </c>
      <c r="X70" s="3">
        <v>3125</v>
      </c>
      <c r="Y70">
        <v>0</v>
      </c>
      <c r="Z70">
        <v>0</v>
      </c>
      <c r="AA70">
        <v>0</v>
      </c>
      <c r="AD70">
        <v>0</v>
      </c>
      <c r="AM70" t="s">
        <v>1735</v>
      </c>
      <c r="AN70" t="s">
        <v>95</v>
      </c>
      <c r="AP70">
        <v>0</v>
      </c>
      <c r="AQ70">
        <v>0</v>
      </c>
      <c r="AR70">
        <v>0</v>
      </c>
      <c r="AS70">
        <v>0</v>
      </c>
      <c r="AT70">
        <v>0</v>
      </c>
      <c r="AU70">
        <v>0</v>
      </c>
      <c r="AY70" t="s">
        <v>63</v>
      </c>
      <c r="AZ70" t="s">
        <v>4732</v>
      </c>
      <c r="BA70">
        <v>0</v>
      </c>
      <c r="BC70" t="s">
        <v>95</v>
      </c>
      <c r="BF70" t="s">
        <v>1736</v>
      </c>
    </row>
    <row r="71" spans="1:58" x14ac:dyDescent="0.35">
      <c r="A71" t="s">
        <v>1283</v>
      </c>
      <c r="B71">
        <v>10000</v>
      </c>
      <c r="C71">
        <v>20000</v>
      </c>
      <c r="D71" s="2">
        <v>45754</v>
      </c>
      <c r="E71" t="s">
        <v>59</v>
      </c>
      <c r="F71" t="s">
        <v>1284</v>
      </c>
      <c r="G71" t="s">
        <v>1285</v>
      </c>
      <c r="I71">
        <v>2</v>
      </c>
      <c r="J71" t="s">
        <v>183</v>
      </c>
      <c r="K71">
        <v>100</v>
      </c>
      <c r="L71" t="s">
        <v>281</v>
      </c>
      <c r="M71">
        <v>200</v>
      </c>
      <c r="P71" s="2">
        <v>45754</v>
      </c>
      <c r="R71">
        <v>2</v>
      </c>
      <c r="S71">
        <v>400</v>
      </c>
      <c r="T71" t="s">
        <v>65</v>
      </c>
      <c r="U71">
        <v>107110100001</v>
      </c>
      <c r="V71">
        <v>0</v>
      </c>
      <c r="W71">
        <v>300</v>
      </c>
      <c r="X71">
        <v>100</v>
      </c>
      <c r="Y71">
        <v>0</v>
      </c>
      <c r="Z71">
        <v>0</v>
      </c>
      <c r="AA71">
        <v>0</v>
      </c>
      <c r="AD71">
        <v>0</v>
      </c>
      <c r="AM71">
        <v>10711010</v>
      </c>
      <c r="AN71" t="s">
        <v>1286</v>
      </c>
      <c r="AP71">
        <v>0</v>
      </c>
      <c r="AQ71">
        <v>0</v>
      </c>
      <c r="AR71">
        <v>0</v>
      </c>
      <c r="AS71">
        <v>0</v>
      </c>
      <c r="AT71">
        <v>0</v>
      </c>
      <c r="AU71">
        <v>0</v>
      </c>
      <c r="AY71" t="s">
        <v>63</v>
      </c>
      <c r="AZ71" t="s">
        <v>4590</v>
      </c>
      <c r="BA71">
        <v>0</v>
      </c>
      <c r="BC71" t="s">
        <v>1286</v>
      </c>
      <c r="BF71" t="s">
        <v>1287</v>
      </c>
    </row>
    <row r="72" spans="1:58" x14ac:dyDescent="0.35">
      <c r="A72" t="s">
        <v>1737</v>
      </c>
      <c r="B72">
        <v>10000</v>
      </c>
      <c r="C72">
        <v>10000</v>
      </c>
      <c r="D72" s="2">
        <v>45754</v>
      </c>
      <c r="E72" t="s">
        <v>59</v>
      </c>
      <c r="F72" s="4">
        <v>0.47202546296296294</v>
      </c>
      <c r="G72" t="s">
        <v>1738</v>
      </c>
      <c r="I72">
        <v>1</v>
      </c>
      <c r="J72" t="s">
        <v>183</v>
      </c>
      <c r="K72">
        <v>22</v>
      </c>
      <c r="L72" t="s">
        <v>685</v>
      </c>
      <c r="M72">
        <v>300</v>
      </c>
      <c r="P72" s="2">
        <v>45754</v>
      </c>
      <c r="R72">
        <v>1</v>
      </c>
      <c r="S72">
        <v>300</v>
      </c>
      <c r="T72" t="s">
        <v>65</v>
      </c>
      <c r="U72" t="s">
        <v>1739</v>
      </c>
      <c r="V72">
        <v>0</v>
      </c>
      <c r="W72">
        <v>300</v>
      </c>
      <c r="X72">
        <v>0</v>
      </c>
      <c r="Y72">
        <v>0</v>
      </c>
      <c r="Z72">
        <v>0</v>
      </c>
      <c r="AA72">
        <v>0</v>
      </c>
      <c r="AD72">
        <v>0</v>
      </c>
      <c r="AM72" t="s">
        <v>1740</v>
      </c>
      <c r="AN72" t="s">
        <v>1741</v>
      </c>
      <c r="AP72">
        <v>0</v>
      </c>
      <c r="AQ72">
        <v>0</v>
      </c>
      <c r="AR72">
        <v>0</v>
      </c>
      <c r="AS72">
        <v>0</v>
      </c>
      <c r="AT72">
        <v>0</v>
      </c>
      <c r="AU72">
        <v>0</v>
      </c>
      <c r="AY72" t="s">
        <v>63</v>
      </c>
      <c r="AZ72" t="s">
        <v>4733</v>
      </c>
      <c r="BA72">
        <v>0</v>
      </c>
      <c r="BC72" t="s">
        <v>1741</v>
      </c>
      <c r="BF72" t="s">
        <v>1742</v>
      </c>
    </row>
    <row r="73" spans="1:58" x14ac:dyDescent="0.35">
      <c r="A73" t="s">
        <v>2935</v>
      </c>
      <c r="B73">
        <v>10000</v>
      </c>
      <c r="C73">
        <v>10000</v>
      </c>
      <c r="D73" s="2">
        <v>45763</v>
      </c>
      <c r="E73" t="s">
        <v>59</v>
      </c>
      <c r="F73" t="s">
        <v>2936</v>
      </c>
      <c r="G73">
        <v>10620258103</v>
      </c>
      <c r="I73">
        <v>1</v>
      </c>
      <c r="J73" t="s">
        <v>183</v>
      </c>
      <c r="K73" t="s">
        <v>944</v>
      </c>
      <c r="L73" t="s">
        <v>945</v>
      </c>
      <c r="M73">
        <v>337</v>
      </c>
      <c r="P73" s="2">
        <v>45754</v>
      </c>
      <c r="R73">
        <v>297</v>
      </c>
      <c r="S73" s="3">
        <v>100089</v>
      </c>
      <c r="T73" t="s">
        <v>65</v>
      </c>
      <c r="U73" t="s">
        <v>120</v>
      </c>
      <c r="V73">
        <v>0</v>
      </c>
      <c r="W73" s="3">
        <v>80000</v>
      </c>
      <c r="X73" s="3">
        <v>20089</v>
      </c>
      <c r="Y73">
        <v>0</v>
      </c>
      <c r="Z73">
        <v>0</v>
      </c>
      <c r="AA73">
        <v>0</v>
      </c>
      <c r="AD73">
        <v>0</v>
      </c>
      <c r="AM73" t="s">
        <v>121</v>
      </c>
      <c r="AN73" t="s">
        <v>108</v>
      </c>
      <c r="AP73">
        <v>0</v>
      </c>
      <c r="AQ73">
        <v>0</v>
      </c>
      <c r="AR73">
        <v>0</v>
      </c>
      <c r="AS73">
        <v>0</v>
      </c>
      <c r="AT73">
        <v>0</v>
      </c>
      <c r="AU73">
        <v>0</v>
      </c>
      <c r="AY73" t="s">
        <v>63</v>
      </c>
      <c r="AZ73" t="s">
        <v>4734</v>
      </c>
      <c r="BA73">
        <v>0</v>
      </c>
      <c r="BC73" t="s">
        <v>108</v>
      </c>
      <c r="BF73" t="s">
        <v>2937</v>
      </c>
    </row>
    <row r="74" spans="1:58" x14ac:dyDescent="0.35">
      <c r="A74" t="s">
        <v>4679</v>
      </c>
      <c r="B74">
        <v>10000</v>
      </c>
      <c r="C74">
        <v>20000</v>
      </c>
      <c r="D74" s="2">
        <v>45782</v>
      </c>
      <c r="E74" t="s">
        <v>59</v>
      </c>
      <c r="F74" t="s">
        <v>4680</v>
      </c>
      <c r="G74" t="s">
        <v>4681</v>
      </c>
      <c r="I74">
        <v>2</v>
      </c>
      <c r="J74" t="s">
        <v>183</v>
      </c>
      <c r="K74">
        <v>77</v>
      </c>
      <c r="L74" t="s">
        <v>192</v>
      </c>
      <c r="M74" s="3">
        <v>2884</v>
      </c>
      <c r="P74" s="2">
        <v>45754</v>
      </c>
      <c r="R74">
        <v>77</v>
      </c>
      <c r="S74" s="3">
        <v>222068</v>
      </c>
      <c r="T74" t="s">
        <v>65</v>
      </c>
      <c r="U74" t="s">
        <v>3390</v>
      </c>
      <c r="V74">
        <v>0</v>
      </c>
      <c r="W74" s="3">
        <v>200000</v>
      </c>
      <c r="X74" s="3">
        <v>22068</v>
      </c>
      <c r="Y74">
        <v>0</v>
      </c>
      <c r="Z74">
        <v>0</v>
      </c>
      <c r="AA74">
        <v>0</v>
      </c>
      <c r="AD74">
        <v>0</v>
      </c>
      <c r="AM74" t="s">
        <v>3391</v>
      </c>
      <c r="AN74" t="s">
        <v>108</v>
      </c>
      <c r="AP74">
        <v>0</v>
      </c>
      <c r="AQ74">
        <v>0</v>
      </c>
      <c r="AR74">
        <v>0</v>
      </c>
      <c r="AS74">
        <v>0</v>
      </c>
      <c r="AT74">
        <v>0</v>
      </c>
      <c r="AU74">
        <v>0</v>
      </c>
      <c r="AY74" t="s">
        <v>63</v>
      </c>
      <c r="AZ74" t="s">
        <v>6608</v>
      </c>
      <c r="BA74">
        <v>0</v>
      </c>
      <c r="BC74" t="s">
        <v>108</v>
      </c>
      <c r="BF74" t="s">
        <v>4682</v>
      </c>
    </row>
    <row r="75" spans="1:58" x14ac:dyDescent="0.35">
      <c r="A75" t="s">
        <v>1743</v>
      </c>
      <c r="B75">
        <v>10000</v>
      </c>
      <c r="C75">
        <v>10000</v>
      </c>
      <c r="D75" s="2">
        <v>45761</v>
      </c>
      <c r="E75" t="s">
        <v>59</v>
      </c>
      <c r="F75" t="s">
        <v>1744</v>
      </c>
      <c r="G75">
        <v>10620258107</v>
      </c>
      <c r="I75">
        <v>1</v>
      </c>
      <c r="J75" t="s">
        <v>183</v>
      </c>
      <c r="K75" t="s">
        <v>944</v>
      </c>
      <c r="L75" t="s">
        <v>945</v>
      </c>
      <c r="M75">
        <v>215</v>
      </c>
      <c r="P75" s="2">
        <v>45754</v>
      </c>
      <c r="R75">
        <v>308</v>
      </c>
      <c r="S75" s="3">
        <v>66220</v>
      </c>
      <c r="T75" t="s">
        <v>65</v>
      </c>
      <c r="U75" t="s">
        <v>531</v>
      </c>
      <c r="V75">
        <v>0</v>
      </c>
      <c r="W75" s="3">
        <v>50000</v>
      </c>
      <c r="X75" s="3">
        <v>16220</v>
      </c>
      <c r="Y75">
        <v>0</v>
      </c>
      <c r="Z75">
        <v>0</v>
      </c>
      <c r="AA75">
        <v>0</v>
      </c>
      <c r="AD75">
        <v>0</v>
      </c>
      <c r="AM75" t="s">
        <v>532</v>
      </c>
      <c r="AN75" t="s">
        <v>108</v>
      </c>
      <c r="AP75">
        <v>0</v>
      </c>
      <c r="AQ75">
        <v>0</v>
      </c>
      <c r="AR75">
        <v>0</v>
      </c>
      <c r="AS75">
        <v>0</v>
      </c>
      <c r="AT75">
        <v>0</v>
      </c>
      <c r="AU75">
        <v>0</v>
      </c>
      <c r="AY75" t="s">
        <v>63</v>
      </c>
      <c r="AZ75" t="s">
        <v>4735</v>
      </c>
      <c r="BA75">
        <v>0</v>
      </c>
      <c r="BC75" t="s">
        <v>108</v>
      </c>
      <c r="BF75" t="s">
        <v>1745</v>
      </c>
    </row>
    <row r="76" spans="1:58" x14ac:dyDescent="0.35">
      <c r="A76" t="s">
        <v>4736</v>
      </c>
      <c r="B76">
        <v>10000</v>
      </c>
      <c r="C76">
        <v>10000</v>
      </c>
      <c r="D76" s="2">
        <v>45771</v>
      </c>
      <c r="E76" t="s">
        <v>59</v>
      </c>
      <c r="F76" t="s">
        <v>4737</v>
      </c>
      <c r="G76">
        <v>10620258107</v>
      </c>
      <c r="I76">
        <v>1</v>
      </c>
      <c r="J76" t="s">
        <v>183</v>
      </c>
      <c r="K76" t="s">
        <v>944</v>
      </c>
      <c r="L76" t="s">
        <v>945</v>
      </c>
      <c r="M76" s="3">
        <v>1416</v>
      </c>
      <c r="P76" s="2">
        <v>45754</v>
      </c>
      <c r="R76">
        <v>308</v>
      </c>
      <c r="S76" s="3">
        <v>436128</v>
      </c>
      <c r="T76" t="s">
        <v>65</v>
      </c>
      <c r="U76" t="s">
        <v>504</v>
      </c>
      <c r="V76">
        <v>0</v>
      </c>
      <c r="W76" s="3">
        <v>400000</v>
      </c>
      <c r="X76" s="3">
        <v>36128</v>
      </c>
      <c r="Y76">
        <v>0</v>
      </c>
      <c r="Z76">
        <v>0</v>
      </c>
      <c r="AA76">
        <v>0</v>
      </c>
      <c r="AD76">
        <v>0</v>
      </c>
      <c r="AM76" t="s">
        <v>505</v>
      </c>
      <c r="AN76" t="s">
        <v>108</v>
      </c>
      <c r="AP76">
        <v>0</v>
      </c>
      <c r="AQ76">
        <v>0</v>
      </c>
      <c r="AR76">
        <v>0</v>
      </c>
      <c r="AS76">
        <v>0</v>
      </c>
      <c r="AT76">
        <v>0</v>
      </c>
      <c r="AU76">
        <v>0</v>
      </c>
      <c r="AY76" t="s">
        <v>63</v>
      </c>
      <c r="AZ76" t="s">
        <v>4738</v>
      </c>
      <c r="BA76">
        <v>0</v>
      </c>
      <c r="BC76" t="s">
        <v>108</v>
      </c>
      <c r="BF76" t="s">
        <v>4739</v>
      </c>
    </row>
    <row r="77" spans="1:58" x14ac:dyDescent="0.35">
      <c r="A77" t="s">
        <v>3492</v>
      </c>
      <c r="B77">
        <v>10000</v>
      </c>
      <c r="C77">
        <v>10000</v>
      </c>
      <c r="D77" s="2">
        <v>45772</v>
      </c>
      <c r="E77" t="s">
        <v>59</v>
      </c>
      <c r="F77" t="s">
        <v>3493</v>
      </c>
      <c r="G77">
        <v>10620258097</v>
      </c>
      <c r="I77">
        <v>1</v>
      </c>
      <c r="J77" t="s">
        <v>183</v>
      </c>
      <c r="K77" t="s">
        <v>944</v>
      </c>
      <c r="L77" t="s">
        <v>945</v>
      </c>
      <c r="M77" s="3">
        <v>1105</v>
      </c>
      <c r="P77" s="2">
        <v>45754</v>
      </c>
      <c r="R77">
        <v>308</v>
      </c>
      <c r="S77" s="3">
        <v>340340</v>
      </c>
      <c r="T77" t="s">
        <v>65</v>
      </c>
      <c r="U77" t="s">
        <v>524</v>
      </c>
      <c r="V77">
        <v>0</v>
      </c>
      <c r="W77" s="3">
        <v>300000</v>
      </c>
      <c r="X77" s="3">
        <v>40340</v>
      </c>
      <c r="Y77">
        <v>0</v>
      </c>
      <c r="Z77">
        <v>0</v>
      </c>
      <c r="AA77">
        <v>0</v>
      </c>
      <c r="AD77">
        <v>0</v>
      </c>
      <c r="AM77" t="s">
        <v>525</v>
      </c>
      <c r="AN77" t="s">
        <v>108</v>
      </c>
      <c r="AP77">
        <v>0</v>
      </c>
      <c r="AQ77">
        <v>0</v>
      </c>
      <c r="AR77">
        <v>0</v>
      </c>
      <c r="AS77">
        <v>0</v>
      </c>
      <c r="AT77">
        <v>0</v>
      </c>
      <c r="AU77">
        <v>0</v>
      </c>
      <c r="AY77" t="s">
        <v>63</v>
      </c>
      <c r="AZ77" t="s">
        <v>4740</v>
      </c>
      <c r="BA77">
        <v>0</v>
      </c>
      <c r="BC77" t="s">
        <v>108</v>
      </c>
      <c r="BF77" t="s">
        <v>3494</v>
      </c>
    </row>
    <row r="78" spans="1:58" x14ac:dyDescent="0.35">
      <c r="A78" t="s">
        <v>1504</v>
      </c>
      <c r="B78">
        <v>10000</v>
      </c>
      <c r="C78">
        <v>20000</v>
      </c>
      <c r="D78" s="2">
        <v>45757</v>
      </c>
      <c r="E78" t="s">
        <v>59</v>
      </c>
      <c r="F78" t="s">
        <v>1505</v>
      </c>
      <c r="G78">
        <v>10620258014</v>
      </c>
      <c r="I78">
        <v>2</v>
      </c>
      <c r="J78" t="s">
        <v>183</v>
      </c>
      <c r="K78">
        <v>77</v>
      </c>
      <c r="L78" t="s">
        <v>192</v>
      </c>
      <c r="M78" s="3">
        <v>3705</v>
      </c>
      <c r="P78" s="2">
        <v>45754</v>
      </c>
      <c r="R78">
        <v>88</v>
      </c>
      <c r="S78" s="3">
        <v>326040</v>
      </c>
      <c r="T78" t="s">
        <v>65</v>
      </c>
      <c r="U78" t="s">
        <v>1506</v>
      </c>
      <c r="V78">
        <v>0</v>
      </c>
      <c r="W78" s="3">
        <v>300000</v>
      </c>
      <c r="X78" s="3">
        <v>26040</v>
      </c>
      <c r="Y78">
        <v>0</v>
      </c>
      <c r="Z78">
        <v>0</v>
      </c>
      <c r="AA78">
        <v>0</v>
      </c>
      <c r="AD78">
        <v>0</v>
      </c>
      <c r="AM78" t="s">
        <v>1507</v>
      </c>
      <c r="AN78" t="s">
        <v>108</v>
      </c>
      <c r="AP78">
        <v>0</v>
      </c>
      <c r="AQ78">
        <v>0</v>
      </c>
      <c r="AR78">
        <v>0</v>
      </c>
      <c r="AS78">
        <v>0</v>
      </c>
      <c r="AT78">
        <v>0</v>
      </c>
      <c r="AU78">
        <v>0</v>
      </c>
      <c r="AY78" t="s">
        <v>63</v>
      </c>
      <c r="AZ78" t="s">
        <v>4673</v>
      </c>
      <c r="BA78">
        <v>0</v>
      </c>
      <c r="BC78" t="s">
        <v>108</v>
      </c>
      <c r="BF78" t="s">
        <v>1508</v>
      </c>
    </row>
    <row r="79" spans="1:58" x14ac:dyDescent="0.35">
      <c r="A79" t="s">
        <v>1294</v>
      </c>
      <c r="B79">
        <v>10000</v>
      </c>
      <c r="C79">
        <v>20000</v>
      </c>
      <c r="D79" s="2">
        <v>45755</v>
      </c>
      <c r="E79" t="s">
        <v>59</v>
      </c>
      <c r="F79" t="s">
        <v>1295</v>
      </c>
      <c r="G79">
        <v>10620258020</v>
      </c>
      <c r="I79">
        <v>2</v>
      </c>
      <c r="J79" t="s">
        <v>183</v>
      </c>
      <c r="K79">
        <v>77</v>
      </c>
      <c r="L79" t="s">
        <v>192</v>
      </c>
      <c r="M79" s="3">
        <v>3637</v>
      </c>
      <c r="P79" s="2">
        <v>45754</v>
      </c>
      <c r="R79">
        <v>180</v>
      </c>
      <c r="S79" s="3">
        <v>654660</v>
      </c>
      <c r="T79" t="s">
        <v>65</v>
      </c>
      <c r="U79" t="s">
        <v>1296</v>
      </c>
      <c r="V79">
        <v>0</v>
      </c>
      <c r="W79" s="3">
        <v>280000</v>
      </c>
      <c r="X79" s="3">
        <v>374660</v>
      </c>
      <c r="Y79">
        <v>0</v>
      </c>
      <c r="Z79">
        <v>0</v>
      </c>
      <c r="AA79">
        <v>0</v>
      </c>
      <c r="AD79">
        <v>0</v>
      </c>
      <c r="AM79" t="s">
        <v>1297</v>
      </c>
      <c r="AN79" t="s">
        <v>108</v>
      </c>
      <c r="AP79">
        <v>0</v>
      </c>
      <c r="AQ79">
        <v>0</v>
      </c>
      <c r="AR79">
        <v>0</v>
      </c>
      <c r="AS79">
        <v>0</v>
      </c>
      <c r="AT79">
        <v>0</v>
      </c>
      <c r="AU79">
        <v>0</v>
      </c>
      <c r="AY79" t="s">
        <v>63</v>
      </c>
      <c r="AZ79" t="s">
        <v>4593</v>
      </c>
      <c r="BA79">
        <v>0</v>
      </c>
      <c r="BC79" t="s">
        <v>108</v>
      </c>
      <c r="BF79" t="s">
        <v>1298</v>
      </c>
    </row>
    <row r="80" spans="1:58" x14ac:dyDescent="0.35">
      <c r="A80" t="s">
        <v>4741</v>
      </c>
      <c r="B80">
        <v>10000</v>
      </c>
      <c r="C80">
        <v>10000</v>
      </c>
      <c r="D80" s="2">
        <v>45764</v>
      </c>
      <c r="E80" t="s">
        <v>59</v>
      </c>
      <c r="F80" t="s">
        <v>4742</v>
      </c>
      <c r="G80" t="s">
        <v>4743</v>
      </c>
      <c r="I80">
        <v>1</v>
      </c>
      <c r="J80" t="s">
        <v>183</v>
      </c>
      <c r="K80" t="s">
        <v>812</v>
      </c>
      <c r="L80" t="s">
        <v>813</v>
      </c>
      <c r="M80" s="3">
        <v>7125</v>
      </c>
      <c r="P80" s="2">
        <v>45754</v>
      </c>
      <c r="R80">
        <v>24</v>
      </c>
      <c r="S80" s="3">
        <v>171000</v>
      </c>
      <c r="T80" t="s">
        <v>65</v>
      </c>
      <c r="U80" t="s">
        <v>4744</v>
      </c>
      <c r="V80">
        <v>0</v>
      </c>
      <c r="W80" s="3">
        <v>165000</v>
      </c>
      <c r="X80" s="3">
        <v>6000</v>
      </c>
      <c r="Y80">
        <v>0</v>
      </c>
      <c r="Z80">
        <v>0</v>
      </c>
      <c r="AA80">
        <v>0</v>
      </c>
      <c r="AD80">
        <v>0</v>
      </c>
      <c r="AM80" t="s">
        <v>4745</v>
      </c>
      <c r="AN80" t="s">
        <v>448</v>
      </c>
      <c r="AP80">
        <v>0</v>
      </c>
      <c r="AQ80">
        <v>0</v>
      </c>
      <c r="AR80">
        <v>0</v>
      </c>
      <c r="AS80">
        <v>0</v>
      </c>
      <c r="AT80">
        <v>0</v>
      </c>
      <c r="AU80">
        <v>0</v>
      </c>
      <c r="AY80" t="s">
        <v>63</v>
      </c>
      <c r="AZ80" t="s">
        <v>4746</v>
      </c>
      <c r="BA80">
        <v>0</v>
      </c>
      <c r="BC80" t="s">
        <v>448</v>
      </c>
      <c r="BF80" t="s">
        <v>3986</v>
      </c>
    </row>
    <row r="81" spans="1:58" x14ac:dyDescent="0.35">
      <c r="A81" t="s">
        <v>1312</v>
      </c>
      <c r="B81">
        <v>10000</v>
      </c>
      <c r="C81">
        <v>20000</v>
      </c>
      <c r="D81" s="2">
        <v>45756</v>
      </c>
      <c r="E81" t="s">
        <v>59</v>
      </c>
      <c r="F81" s="4">
        <v>0.44246527777777778</v>
      </c>
      <c r="G81">
        <v>17190809009</v>
      </c>
      <c r="I81">
        <v>1</v>
      </c>
      <c r="J81" t="s">
        <v>183</v>
      </c>
      <c r="K81">
        <v>68</v>
      </c>
      <c r="L81" t="s">
        <v>830</v>
      </c>
      <c r="M81" s="3">
        <v>35000</v>
      </c>
      <c r="P81" s="2">
        <v>45754</v>
      </c>
      <c r="R81">
        <v>2</v>
      </c>
      <c r="S81" s="3">
        <v>70000</v>
      </c>
      <c r="T81" t="s">
        <v>65</v>
      </c>
      <c r="U81" t="s">
        <v>1315</v>
      </c>
      <c r="V81">
        <v>0</v>
      </c>
      <c r="W81" s="3">
        <v>70000</v>
      </c>
      <c r="X81">
        <v>0</v>
      </c>
      <c r="Y81">
        <v>0</v>
      </c>
      <c r="Z81">
        <v>0</v>
      </c>
      <c r="AA81">
        <v>0</v>
      </c>
      <c r="AD81">
        <v>0</v>
      </c>
      <c r="AM81" t="s">
        <v>1316</v>
      </c>
      <c r="AN81" t="s">
        <v>275</v>
      </c>
      <c r="AP81">
        <v>0</v>
      </c>
      <c r="AQ81">
        <v>0</v>
      </c>
      <c r="AR81">
        <v>0</v>
      </c>
      <c r="AS81">
        <v>0</v>
      </c>
      <c r="AT81">
        <v>0</v>
      </c>
      <c r="AU81">
        <v>0</v>
      </c>
      <c r="AY81" t="s">
        <v>63</v>
      </c>
      <c r="AZ81" t="s">
        <v>4598</v>
      </c>
      <c r="BA81">
        <v>0</v>
      </c>
      <c r="BC81" t="s">
        <v>275</v>
      </c>
      <c r="BF81" t="s">
        <v>1317</v>
      </c>
    </row>
    <row r="82" spans="1:58" x14ac:dyDescent="0.35">
      <c r="A82" t="s">
        <v>1746</v>
      </c>
      <c r="B82">
        <v>10000</v>
      </c>
      <c r="C82">
        <v>10000</v>
      </c>
      <c r="D82" s="2">
        <v>45756</v>
      </c>
      <c r="E82" t="s">
        <v>59</v>
      </c>
      <c r="F82" s="4">
        <v>0.44651620370370371</v>
      </c>
      <c r="G82" t="s">
        <v>1428</v>
      </c>
      <c r="I82">
        <v>1</v>
      </c>
      <c r="J82" t="s">
        <v>183</v>
      </c>
      <c r="K82">
        <v>78</v>
      </c>
      <c r="L82" t="s">
        <v>216</v>
      </c>
      <c r="M82" s="3">
        <v>2750</v>
      </c>
      <c r="P82" s="2">
        <v>45754</v>
      </c>
      <c r="R82">
        <v>16</v>
      </c>
      <c r="S82" s="3">
        <v>44000</v>
      </c>
      <c r="T82" t="s">
        <v>65</v>
      </c>
      <c r="U82" t="s">
        <v>1653</v>
      </c>
      <c r="V82">
        <v>0</v>
      </c>
      <c r="W82" s="3">
        <v>40000</v>
      </c>
      <c r="X82" s="3">
        <v>4000</v>
      </c>
      <c r="Y82">
        <v>0</v>
      </c>
      <c r="Z82">
        <v>0</v>
      </c>
      <c r="AA82">
        <v>0</v>
      </c>
      <c r="AD82">
        <v>0</v>
      </c>
      <c r="AM82" t="s">
        <v>1654</v>
      </c>
      <c r="AN82" t="s">
        <v>275</v>
      </c>
      <c r="AP82">
        <v>0</v>
      </c>
      <c r="AQ82">
        <v>0</v>
      </c>
      <c r="AR82">
        <v>0</v>
      </c>
      <c r="AS82">
        <v>0</v>
      </c>
      <c r="AT82">
        <v>0</v>
      </c>
      <c r="AU82">
        <v>0</v>
      </c>
      <c r="AY82" t="s">
        <v>63</v>
      </c>
      <c r="AZ82" t="s">
        <v>4747</v>
      </c>
      <c r="BA82">
        <v>0</v>
      </c>
      <c r="BC82" t="s">
        <v>275</v>
      </c>
      <c r="BF82" t="s">
        <v>1747</v>
      </c>
    </row>
    <row r="83" spans="1:58" x14ac:dyDescent="0.35">
      <c r="A83" t="s">
        <v>1748</v>
      </c>
      <c r="B83">
        <v>10000</v>
      </c>
      <c r="C83">
        <v>10000</v>
      </c>
      <c r="D83" s="2">
        <v>45754</v>
      </c>
      <c r="E83" t="s">
        <v>116</v>
      </c>
      <c r="F83" t="s">
        <v>1643</v>
      </c>
      <c r="G83" t="s">
        <v>1603</v>
      </c>
      <c r="I83">
        <v>1</v>
      </c>
      <c r="J83" t="s">
        <v>183</v>
      </c>
      <c r="K83">
        <v>59</v>
      </c>
      <c r="L83" t="s">
        <v>73</v>
      </c>
      <c r="M83">
        <v>515</v>
      </c>
      <c r="P83" s="2">
        <v>45754</v>
      </c>
      <c r="R83">
        <v>4</v>
      </c>
      <c r="S83" s="3">
        <v>2060</v>
      </c>
      <c r="T83" t="s">
        <v>65</v>
      </c>
      <c r="U83">
        <v>150164050001</v>
      </c>
      <c r="V83">
        <v>0</v>
      </c>
      <c r="W83" s="3">
        <v>2060</v>
      </c>
      <c r="X83">
        <v>0</v>
      </c>
      <c r="Y83">
        <v>0</v>
      </c>
      <c r="Z83">
        <v>0</v>
      </c>
      <c r="AA83">
        <v>0</v>
      </c>
      <c r="AD83">
        <v>0</v>
      </c>
      <c r="AM83">
        <v>15016405</v>
      </c>
      <c r="AN83" t="s">
        <v>571</v>
      </c>
      <c r="AP83">
        <v>0</v>
      </c>
      <c r="AQ83">
        <v>0</v>
      </c>
      <c r="AR83">
        <v>0</v>
      </c>
      <c r="AS83">
        <v>0</v>
      </c>
      <c r="AT83">
        <v>0</v>
      </c>
      <c r="AU83">
        <v>0</v>
      </c>
      <c r="AY83" t="s">
        <v>63</v>
      </c>
      <c r="AZ83" t="s">
        <v>4748</v>
      </c>
      <c r="BA83">
        <v>0</v>
      </c>
      <c r="BC83" t="s">
        <v>571</v>
      </c>
      <c r="BF83" t="s">
        <v>1749</v>
      </c>
    </row>
    <row r="84" spans="1:58" x14ac:dyDescent="0.35">
      <c r="A84" t="s">
        <v>1750</v>
      </c>
      <c r="B84">
        <v>10000</v>
      </c>
      <c r="C84">
        <v>10000</v>
      </c>
      <c r="D84" s="2">
        <v>45754</v>
      </c>
      <c r="E84" t="s">
        <v>59</v>
      </c>
      <c r="F84" t="s">
        <v>1751</v>
      </c>
      <c r="G84" t="s">
        <v>1603</v>
      </c>
      <c r="I84">
        <v>1</v>
      </c>
      <c r="J84" t="s">
        <v>183</v>
      </c>
      <c r="K84">
        <v>59</v>
      </c>
      <c r="L84" t="s">
        <v>73</v>
      </c>
      <c r="M84">
        <v>258</v>
      </c>
      <c r="P84" s="2">
        <v>45754</v>
      </c>
      <c r="R84">
        <v>4</v>
      </c>
      <c r="S84" s="3">
        <v>1032</v>
      </c>
      <c r="T84" t="s">
        <v>65</v>
      </c>
      <c r="U84">
        <v>112887750001</v>
      </c>
      <c r="V84">
        <v>0</v>
      </c>
      <c r="W84" s="3">
        <v>1030</v>
      </c>
      <c r="X84">
        <v>2</v>
      </c>
      <c r="Y84">
        <v>0</v>
      </c>
      <c r="Z84">
        <v>0</v>
      </c>
      <c r="AA84">
        <v>0</v>
      </c>
      <c r="AD84">
        <v>0</v>
      </c>
      <c r="AM84">
        <v>11288775</v>
      </c>
      <c r="AN84" t="s">
        <v>571</v>
      </c>
      <c r="AP84">
        <v>0</v>
      </c>
      <c r="AQ84">
        <v>0</v>
      </c>
      <c r="AR84">
        <v>0</v>
      </c>
      <c r="AS84">
        <v>0</v>
      </c>
      <c r="AT84">
        <v>0</v>
      </c>
      <c r="AU84">
        <v>0</v>
      </c>
      <c r="AY84" t="s">
        <v>63</v>
      </c>
      <c r="AZ84" t="s">
        <v>4749</v>
      </c>
      <c r="BA84">
        <v>0</v>
      </c>
      <c r="BC84" t="s">
        <v>571</v>
      </c>
      <c r="BF84" t="s">
        <v>1752</v>
      </c>
    </row>
    <row r="85" spans="1:58" x14ac:dyDescent="0.35">
      <c r="A85" t="s">
        <v>1753</v>
      </c>
      <c r="B85">
        <v>10000</v>
      </c>
      <c r="C85">
        <v>10000</v>
      </c>
      <c r="D85" s="2">
        <v>45755</v>
      </c>
      <c r="E85" t="s">
        <v>59</v>
      </c>
      <c r="F85" t="s">
        <v>1681</v>
      </c>
      <c r="G85" t="s">
        <v>913</v>
      </c>
      <c r="I85">
        <v>1</v>
      </c>
      <c r="J85" t="s">
        <v>183</v>
      </c>
      <c r="K85">
        <v>32</v>
      </c>
      <c r="L85" t="s">
        <v>516</v>
      </c>
      <c r="M85" s="3">
        <v>5860</v>
      </c>
      <c r="P85" s="2">
        <v>45754</v>
      </c>
      <c r="R85">
        <v>1</v>
      </c>
      <c r="S85" s="3">
        <v>5860</v>
      </c>
      <c r="T85" t="s">
        <v>65</v>
      </c>
      <c r="U85" t="s">
        <v>1227</v>
      </c>
      <c r="V85">
        <v>0</v>
      </c>
      <c r="W85" s="3">
        <v>5360</v>
      </c>
      <c r="X85">
        <v>500</v>
      </c>
      <c r="Y85">
        <v>0</v>
      </c>
      <c r="Z85">
        <v>0</v>
      </c>
      <c r="AA85">
        <v>0</v>
      </c>
      <c r="AD85">
        <v>0</v>
      </c>
      <c r="AM85" t="s">
        <v>1228</v>
      </c>
      <c r="AN85" t="s">
        <v>465</v>
      </c>
      <c r="AP85">
        <v>0</v>
      </c>
      <c r="AQ85">
        <v>0</v>
      </c>
      <c r="AR85">
        <v>0</v>
      </c>
      <c r="AS85">
        <v>0</v>
      </c>
      <c r="AT85">
        <v>0</v>
      </c>
      <c r="AU85">
        <v>0</v>
      </c>
      <c r="AY85" t="s">
        <v>63</v>
      </c>
      <c r="AZ85" t="s">
        <v>4750</v>
      </c>
      <c r="BA85">
        <v>0</v>
      </c>
      <c r="BC85" t="s">
        <v>465</v>
      </c>
      <c r="BF85" t="s">
        <v>1754</v>
      </c>
    </row>
    <row r="86" spans="1:58" x14ac:dyDescent="0.35">
      <c r="A86" t="s">
        <v>1755</v>
      </c>
      <c r="B86">
        <v>10000</v>
      </c>
      <c r="C86">
        <v>10000</v>
      </c>
      <c r="D86" s="2">
        <v>45755</v>
      </c>
      <c r="E86" t="s">
        <v>59</v>
      </c>
      <c r="F86" t="s">
        <v>1681</v>
      </c>
      <c r="G86" t="s">
        <v>913</v>
      </c>
      <c r="I86">
        <v>1</v>
      </c>
      <c r="J86" t="s">
        <v>183</v>
      </c>
      <c r="K86">
        <v>32</v>
      </c>
      <c r="L86" t="s">
        <v>516</v>
      </c>
      <c r="M86" s="3">
        <v>5860</v>
      </c>
      <c r="P86" s="2">
        <v>45754</v>
      </c>
      <c r="R86">
        <v>1</v>
      </c>
      <c r="S86" s="3">
        <v>5860</v>
      </c>
      <c r="T86" t="s">
        <v>65</v>
      </c>
      <c r="U86" t="s">
        <v>1227</v>
      </c>
      <c r="V86">
        <v>0</v>
      </c>
      <c r="W86" s="3">
        <v>5360</v>
      </c>
      <c r="X86">
        <v>500</v>
      </c>
      <c r="Y86">
        <v>0</v>
      </c>
      <c r="Z86">
        <v>0</v>
      </c>
      <c r="AA86">
        <v>0</v>
      </c>
      <c r="AD86">
        <v>0</v>
      </c>
      <c r="AM86" t="s">
        <v>1228</v>
      </c>
      <c r="AN86" t="s">
        <v>465</v>
      </c>
      <c r="AP86">
        <v>0</v>
      </c>
      <c r="AQ86">
        <v>0</v>
      </c>
      <c r="AR86">
        <v>0</v>
      </c>
      <c r="AS86">
        <v>0</v>
      </c>
      <c r="AT86">
        <v>0</v>
      </c>
      <c r="AU86">
        <v>0</v>
      </c>
      <c r="AY86" t="s">
        <v>63</v>
      </c>
      <c r="AZ86" t="s">
        <v>4751</v>
      </c>
      <c r="BA86">
        <v>0</v>
      </c>
      <c r="BC86" t="s">
        <v>465</v>
      </c>
      <c r="BF86" t="s">
        <v>1756</v>
      </c>
    </row>
    <row r="87" spans="1:58" x14ac:dyDescent="0.35">
      <c r="A87" t="s">
        <v>1757</v>
      </c>
      <c r="B87">
        <v>10000</v>
      </c>
      <c r="C87">
        <v>10000</v>
      </c>
      <c r="D87" s="2">
        <v>45754</v>
      </c>
      <c r="E87" t="s">
        <v>59</v>
      </c>
      <c r="F87" t="s">
        <v>1758</v>
      </c>
      <c r="G87" t="s">
        <v>719</v>
      </c>
      <c r="I87">
        <v>1</v>
      </c>
      <c r="J87" t="s">
        <v>183</v>
      </c>
      <c r="K87">
        <v>65</v>
      </c>
      <c r="L87" t="s">
        <v>340</v>
      </c>
      <c r="M87">
        <v>167</v>
      </c>
      <c r="P87" s="2">
        <v>45754</v>
      </c>
      <c r="R87">
        <v>6</v>
      </c>
      <c r="S87" s="3">
        <v>1002</v>
      </c>
      <c r="T87" t="s">
        <v>65</v>
      </c>
      <c r="U87" t="s">
        <v>1759</v>
      </c>
      <c r="V87">
        <v>0</v>
      </c>
      <c r="W87" s="3">
        <v>1000</v>
      </c>
      <c r="X87">
        <v>2</v>
      </c>
      <c r="Y87">
        <v>0</v>
      </c>
      <c r="Z87">
        <v>0</v>
      </c>
      <c r="AA87">
        <v>0</v>
      </c>
      <c r="AD87">
        <v>0</v>
      </c>
      <c r="AM87" t="s">
        <v>1760</v>
      </c>
      <c r="AN87" t="s">
        <v>225</v>
      </c>
      <c r="AP87">
        <v>0</v>
      </c>
      <c r="AQ87">
        <v>0</v>
      </c>
      <c r="AR87">
        <v>0</v>
      </c>
      <c r="AS87">
        <v>0</v>
      </c>
      <c r="AT87">
        <v>0</v>
      </c>
      <c r="AU87">
        <v>0</v>
      </c>
      <c r="AY87" t="s">
        <v>63</v>
      </c>
      <c r="AZ87" t="s">
        <v>4752</v>
      </c>
      <c r="BA87">
        <v>0</v>
      </c>
      <c r="BC87" t="s">
        <v>225</v>
      </c>
      <c r="BF87" t="s">
        <v>1531</v>
      </c>
    </row>
    <row r="88" spans="1:58" x14ac:dyDescent="0.35">
      <c r="A88" t="s">
        <v>1761</v>
      </c>
      <c r="B88">
        <v>10000</v>
      </c>
      <c r="C88">
        <v>10000</v>
      </c>
      <c r="D88" s="2">
        <v>45754</v>
      </c>
      <c r="E88" t="s">
        <v>59</v>
      </c>
      <c r="F88" s="4">
        <v>0.48880787037037038</v>
      </c>
      <c r="G88" t="s">
        <v>719</v>
      </c>
      <c r="I88">
        <v>1</v>
      </c>
      <c r="J88" t="s">
        <v>183</v>
      </c>
      <c r="K88">
        <v>65</v>
      </c>
      <c r="L88" t="s">
        <v>340</v>
      </c>
      <c r="M88">
        <v>334</v>
      </c>
      <c r="P88" s="2">
        <v>45754</v>
      </c>
      <c r="R88">
        <v>9</v>
      </c>
      <c r="S88" s="3">
        <v>3006</v>
      </c>
      <c r="T88" t="s">
        <v>65</v>
      </c>
      <c r="U88" t="s">
        <v>1762</v>
      </c>
      <c r="V88">
        <v>0</v>
      </c>
      <c r="W88" s="3">
        <v>3000</v>
      </c>
      <c r="X88">
        <v>6</v>
      </c>
      <c r="Y88">
        <v>0</v>
      </c>
      <c r="Z88">
        <v>0</v>
      </c>
      <c r="AA88">
        <v>0</v>
      </c>
      <c r="AD88">
        <v>0</v>
      </c>
      <c r="AM88" t="s">
        <v>1763</v>
      </c>
      <c r="AN88" t="s">
        <v>225</v>
      </c>
      <c r="AP88">
        <v>0</v>
      </c>
      <c r="AQ88">
        <v>0</v>
      </c>
      <c r="AR88">
        <v>0</v>
      </c>
      <c r="AS88">
        <v>0</v>
      </c>
      <c r="AT88">
        <v>0</v>
      </c>
      <c r="AU88">
        <v>0</v>
      </c>
      <c r="AY88" t="s">
        <v>63</v>
      </c>
      <c r="AZ88" t="s">
        <v>4753</v>
      </c>
      <c r="BA88">
        <v>0</v>
      </c>
      <c r="BC88" t="s">
        <v>225</v>
      </c>
      <c r="BF88" t="s">
        <v>1531</v>
      </c>
    </row>
    <row r="89" spans="1:58" x14ac:dyDescent="0.35">
      <c r="A89" t="s">
        <v>1793</v>
      </c>
      <c r="B89">
        <v>10000</v>
      </c>
      <c r="C89">
        <v>10000</v>
      </c>
      <c r="D89" s="2">
        <v>45754</v>
      </c>
      <c r="E89" t="s">
        <v>59</v>
      </c>
      <c r="F89" t="s">
        <v>1758</v>
      </c>
      <c r="G89" t="s">
        <v>719</v>
      </c>
      <c r="I89">
        <v>1</v>
      </c>
      <c r="J89" t="s">
        <v>183</v>
      </c>
      <c r="K89">
        <v>65</v>
      </c>
      <c r="L89" t="s">
        <v>340</v>
      </c>
      <c r="M89">
        <v>667</v>
      </c>
      <c r="P89" s="2">
        <v>45754</v>
      </c>
      <c r="R89">
        <v>6</v>
      </c>
      <c r="S89" s="3">
        <v>4002</v>
      </c>
      <c r="T89" t="s">
        <v>65</v>
      </c>
      <c r="U89" t="s">
        <v>1759</v>
      </c>
      <c r="V89">
        <v>0</v>
      </c>
      <c r="W89" s="3">
        <v>4000</v>
      </c>
      <c r="X89">
        <v>2</v>
      </c>
      <c r="Y89">
        <v>0</v>
      </c>
      <c r="Z89">
        <v>0</v>
      </c>
      <c r="AA89">
        <v>0</v>
      </c>
      <c r="AD89">
        <v>0</v>
      </c>
      <c r="AM89" t="s">
        <v>1760</v>
      </c>
      <c r="AN89" t="s">
        <v>225</v>
      </c>
      <c r="AP89">
        <v>0</v>
      </c>
      <c r="AQ89">
        <v>0</v>
      </c>
      <c r="AR89">
        <v>0</v>
      </c>
      <c r="AS89">
        <v>0</v>
      </c>
      <c r="AT89">
        <v>0</v>
      </c>
      <c r="AU89">
        <v>0</v>
      </c>
      <c r="AY89" t="s">
        <v>63</v>
      </c>
      <c r="AZ89" t="s">
        <v>1794</v>
      </c>
      <c r="BA89">
        <v>0</v>
      </c>
      <c r="BC89" t="s">
        <v>225</v>
      </c>
      <c r="BF89" t="s">
        <v>1543</v>
      </c>
    </row>
    <row r="90" spans="1:58" x14ac:dyDescent="0.35">
      <c r="A90" t="s">
        <v>1795</v>
      </c>
      <c r="B90">
        <v>10000</v>
      </c>
      <c r="C90">
        <v>10000</v>
      </c>
      <c r="D90" s="2">
        <v>45754</v>
      </c>
      <c r="E90" t="s">
        <v>59</v>
      </c>
      <c r="F90" s="4">
        <v>0.48880787037037038</v>
      </c>
      <c r="G90" t="s">
        <v>719</v>
      </c>
      <c r="I90">
        <v>1</v>
      </c>
      <c r="J90" t="s">
        <v>183</v>
      </c>
      <c r="K90">
        <v>65</v>
      </c>
      <c r="L90" t="s">
        <v>340</v>
      </c>
      <c r="M90" s="3">
        <v>1000</v>
      </c>
      <c r="P90" s="2">
        <v>45754</v>
      </c>
      <c r="R90">
        <v>9</v>
      </c>
      <c r="S90" s="3">
        <v>9000</v>
      </c>
      <c r="T90" t="s">
        <v>65</v>
      </c>
      <c r="U90" t="s">
        <v>1762</v>
      </c>
      <c r="V90">
        <v>0</v>
      </c>
      <c r="W90" s="3">
        <v>9000</v>
      </c>
      <c r="X90">
        <v>0</v>
      </c>
      <c r="Y90">
        <v>0</v>
      </c>
      <c r="Z90">
        <v>0</v>
      </c>
      <c r="AA90">
        <v>0</v>
      </c>
      <c r="AD90">
        <v>0</v>
      </c>
      <c r="AM90" t="s">
        <v>1763</v>
      </c>
      <c r="AN90" t="s">
        <v>225</v>
      </c>
      <c r="AP90">
        <v>0</v>
      </c>
      <c r="AQ90">
        <v>0</v>
      </c>
      <c r="AR90">
        <v>0</v>
      </c>
      <c r="AS90">
        <v>0</v>
      </c>
      <c r="AT90">
        <v>0</v>
      </c>
      <c r="AU90">
        <v>0</v>
      </c>
      <c r="AY90" t="s">
        <v>63</v>
      </c>
      <c r="AZ90" t="s">
        <v>1796</v>
      </c>
      <c r="BA90">
        <v>0</v>
      </c>
      <c r="BC90" t="s">
        <v>225</v>
      </c>
      <c r="BF90" t="s">
        <v>1543</v>
      </c>
    </row>
    <row r="91" spans="1:58" x14ac:dyDescent="0.35">
      <c r="A91" t="s">
        <v>1318</v>
      </c>
      <c r="B91">
        <v>10000</v>
      </c>
      <c r="C91">
        <v>20000</v>
      </c>
      <c r="D91" s="2">
        <v>45755</v>
      </c>
      <c r="E91" t="s">
        <v>59</v>
      </c>
      <c r="F91" t="s">
        <v>1319</v>
      </c>
      <c r="G91" t="s">
        <v>1320</v>
      </c>
      <c r="I91">
        <v>2</v>
      </c>
      <c r="J91" t="s">
        <v>183</v>
      </c>
      <c r="K91">
        <v>100</v>
      </c>
      <c r="L91" t="s">
        <v>281</v>
      </c>
      <c r="M91">
        <v>700</v>
      </c>
      <c r="P91" s="2">
        <v>45754</v>
      </c>
      <c r="R91">
        <v>1</v>
      </c>
      <c r="S91">
        <v>700</v>
      </c>
      <c r="T91" t="s">
        <v>65</v>
      </c>
      <c r="U91">
        <v>107156130001</v>
      </c>
      <c r="V91">
        <v>0</v>
      </c>
      <c r="W91">
        <v>500</v>
      </c>
      <c r="X91">
        <v>200</v>
      </c>
      <c r="Y91">
        <v>0</v>
      </c>
      <c r="Z91">
        <v>0</v>
      </c>
      <c r="AA91">
        <v>0</v>
      </c>
      <c r="AD91">
        <v>0</v>
      </c>
      <c r="AM91">
        <v>10715613</v>
      </c>
      <c r="AN91" t="s">
        <v>282</v>
      </c>
      <c r="AP91">
        <v>0</v>
      </c>
      <c r="AQ91">
        <v>0</v>
      </c>
      <c r="AR91">
        <v>0</v>
      </c>
      <c r="AS91">
        <v>0</v>
      </c>
      <c r="AT91">
        <v>0</v>
      </c>
      <c r="AU91">
        <v>0</v>
      </c>
      <c r="AY91" t="s">
        <v>63</v>
      </c>
      <c r="AZ91" t="s">
        <v>4599</v>
      </c>
      <c r="BA91">
        <v>0</v>
      </c>
      <c r="BC91" t="s">
        <v>282</v>
      </c>
      <c r="BF91" t="s">
        <v>1322</v>
      </c>
    </row>
    <row r="92" spans="1:58" x14ac:dyDescent="0.35">
      <c r="A92" t="s">
        <v>1764</v>
      </c>
      <c r="B92">
        <v>10000</v>
      </c>
      <c r="C92">
        <v>10000</v>
      </c>
      <c r="D92" s="2">
        <v>45762</v>
      </c>
      <c r="E92" t="s">
        <v>59</v>
      </c>
      <c r="F92" t="s">
        <v>1765</v>
      </c>
      <c r="G92">
        <v>164353308</v>
      </c>
      <c r="I92">
        <v>1</v>
      </c>
      <c r="J92" t="s">
        <v>183</v>
      </c>
      <c r="K92">
        <v>88</v>
      </c>
      <c r="L92" t="s">
        <v>144</v>
      </c>
      <c r="M92" s="3">
        <v>2800</v>
      </c>
      <c r="P92" s="2">
        <v>45754</v>
      </c>
      <c r="R92">
        <v>2</v>
      </c>
      <c r="S92" s="3">
        <v>5600</v>
      </c>
      <c r="T92" t="s">
        <v>65</v>
      </c>
      <c r="U92" t="s">
        <v>1766</v>
      </c>
      <c r="V92">
        <v>0</v>
      </c>
      <c r="W92" s="3">
        <v>5000</v>
      </c>
      <c r="X92">
        <v>600</v>
      </c>
      <c r="Y92">
        <v>0</v>
      </c>
      <c r="Z92">
        <v>0</v>
      </c>
      <c r="AA92">
        <v>0</v>
      </c>
      <c r="AD92">
        <v>0</v>
      </c>
      <c r="AM92" t="s">
        <v>1767</v>
      </c>
      <c r="AN92" t="s">
        <v>1768</v>
      </c>
      <c r="AP92">
        <v>0</v>
      </c>
      <c r="AQ92">
        <v>0</v>
      </c>
      <c r="AR92">
        <v>0</v>
      </c>
      <c r="AS92">
        <v>0</v>
      </c>
      <c r="AT92">
        <v>0</v>
      </c>
      <c r="AU92">
        <v>0</v>
      </c>
      <c r="AY92" t="s">
        <v>63</v>
      </c>
      <c r="AZ92" t="s">
        <v>4754</v>
      </c>
      <c r="BA92">
        <v>0</v>
      </c>
      <c r="BC92" t="s">
        <v>1768</v>
      </c>
      <c r="BF92" t="s">
        <v>1769</v>
      </c>
    </row>
    <row r="93" spans="1:58" x14ac:dyDescent="0.35">
      <c r="A93" t="s">
        <v>1770</v>
      </c>
      <c r="B93">
        <v>10000</v>
      </c>
      <c r="C93">
        <v>10000</v>
      </c>
      <c r="D93" s="2">
        <v>45755</v>
      </c>
      <c r="E93" t="s">
        <v>59</v>
      </c>
      <c r="F93" t="s">
        <v>1625</v>
      </c>
      <c r="G93" t="s">
        <v>1771</v>
      </c>
      <c r="I93">
        <v>1</v>
      </c>
      <c r="J93" t="s">
        <v>183</v>
      </c>
      <c r="K93">
        <v>88</v>
      </c>
      <c r="L93" t="s">
        <v>144</v>
      </c>
      <c r="M93">
        <v>800</v>
      </c>
      <c r="P93" s="2">
        <v>45754</v>
      </c>
      <c r="R93">
        <v>1</v>
      </c>
      <c r="S93">
        <v>800</v>
      </c>
      <c r="T93" t="s">
        <v>65</v>
      </c>
      <c r="U93" t="s">
        <v>1772</v>
      </c>
      <c r="V93">
        <v>0</v>
      </c>
      <c r="W93">
        <v>500</v>
      </c>
      <c r="X93">
        <v>300</v>
      </c>
      <c r="Y93">
        <v>0</v>
      </c>
      <c r="Z93">
        <v>0</v>
      </c>
      <c r="AA93">
        <v>0</v>
      </c>
      <c r="AD93">
        <v>0</v>
      </c>
      <c r="AM93" t="s">
        <v>1773</v>
      </c>
      <c r="AN93" t="s">
        <v>1774</v>
      </c>
      <c r="AP93">
        <v>0</v>
      </c>
      <c r="AQ93">
        <v>0</v>
      </c>
      <c r="AR93">
        <v>0</v>
      </c>
      <c r="AS93">
        <v>0</v>
      </c>
      <c r="AT93">
        <v>0</v>
      </c>
      <c r="AU93">
        <v>0</v>
      </c>
      <c r="AY93" t="s">
        <v>63</v>
      </c>
      <c r="AZ93" t="s">
        <v>4755</v>
      </c>
      <c r="BA93">
        <v>0</v>
      </c>
      <c r="BC93" t="s">
        <v>1774</v>
      </c>
      <c r="BF93" t="s">
        <v>1775</v>
      </c>
    </row>
    <row r="94" spans="1:58" x14ac:dyDescent="0.35">
      <c r="A94" t="s">
        <v>1770</v>
      </c>
      <c r="B94">
        <v>10000</v>
      </c>
      <c r="C94">
        <v>20000</v>
      </c>
      <c r="D94" s="2">
        <v>45755</v>
      </c>
      <c r="E94" t="s">
        <v>59</v>
      </c>
      <c r="F94" t="s">
        <v>1625</v>
      </c>
      <c r="G94" t="s">
        <v>1771</v>
      </c>
      <c r="I94">
        <v>2</v>
      </c>
      <c r="J94" t="s">
        <v>183</v>
      </c>
      <c r="K94">
        <v>92</v>
      </c>
      <c r="L94" t="s">
        <v>281</v>
      </c>
      <c r="M94">
        <v>200</v>
      </c>
      <c r="P94" s="2">
        <v>45754</v>
      </c>
      <c r="R94">
        <v>3</v>
      </c>
      <c r="S94">
        <v>600</v>
      </c>
      <c r="T94" t="s">
        <v>65</v>
      </c>
      <c r="U94" t="s">
        <v>1772</v>
      </c>
      <c r="V94">
        <v>0</v>
      </c>
      <c r="W94">
        <v>500</v>
      </c>
      <c r="X94">
        <v>100</v>
      </c>
      <c r="Y94">
        <v>0</v>
      </c>
      <c r="Z94">
        <v>0</v>
      </c>
      <c r="AA94">
        <v>0</v>
      </c>
      <c r="AD94">
        <v>0</v>
      </c>
      <c r="AM94" t="s">
        <v>1773</v>
      </c>
      <c r="AN94" t="s">
        <v>1774</v>
      </c>
      <c r="AP94">
        <v>0</v>
      </c>
      <c r="AQ94">
        <v>0</v>
      </c>
      <c r="AR94">
        <v>0</v>
      </c>
      <c r="AS94">
        <v>0</v>
      </c>
      <c r="AT94">
        <v>0</v>
      </c>
      <c r="AU94">
        <v>0</v>
      </c>
      <c r="AY94" t="s">
        <v>63</v>
      </c>
      <c r="AZ94" t="s">
        <v>4755</v>
      </c>
      <c r="BA94">
        <v>0</v>
      </c>
      <c r="BC94" t="s">
        <v>1774</v>
      </c>
      <c r="BF94" t="s">
        <v>1775</v>
      </c>
    </row>
    <row r="95" spans="1:58" x14ac:dyDescent="0.35">
      <c r="A95" t="s">
        <v>1776</v>
      </c>
      <c r="B95">
        <v>10000</v>
      </c>
      <c r="C95">
        <v>10000</v>
      </c>
      <c r="D95" s="2">
        <v>45755</v>
      </c>
      <c r="E95" t="s">
        <v>59</v>
      </c>
      <c r="F95" t="s">
        <v>1777</v>
      </c>
      <c r="G95" t="s">
        <v>1778</v>
      </c>
      <c r="I95">
        <v>1</v>
      </c>
      <c r="J95" t="s">
        <v>183</v>
      </c>
      <c r="K95">
        <v>88</v>
      </c>
      <c r="L95" t="s">
        <v>144</v>
      </c>
      <c r="M95">
        <v>800</v>
      </c>
      <c r="P95" s="2">
        <v>45754</v>
      </c>
      <c r="R95">
        <v>1</v>
      </c>
      <c r="S95">
        <v>800</v>
      </c>
      <c r="T95" t="s">
        <v>65</v>
      </c>
      <c r="U95" t="s">
        <v>1779</v>
      </c>
      <c r="V95">
        <v>0</v>
      </c>
      <c r="W95">
        <v>500</v>
      </c>
      <c r="X95">
        <v>300</v>
      </c>
      <c r="Y95">
        <v>0</v>
      </c>
      <c r="Z95">
        <v>0</v>
      </c>
      <c r="AA95">
        <v>0</v>
      </c>
      <c r="AD95">
        <v>0</v>
      </c>
      <c r="AM95" t="s">
        <v>1780</v>
      </c>
      <c r="AN95" t="s">
        <v>1774</v>
      </c>
      <c r="AP95">
        <v>0</v>
      </c>
      <c r="AQ95">
        <v>0</v>
      </c>
      <c r="AR95">
        <v>0</v>
      </c>
      <c r="AS95">
        <v>0</v>
      </c>
      <c r="AT95">
        <v>0</v>
      </c>
      <c r="AU95">
        <v>0</v>
      </c>
      <c r="AY95" t="s">
        <v>63</v>
      </c>
      <c r="AZ95" t="s">
        <v>4756</v>
      </c>
      <c r="BA95">
        <v>0</v>
      </c>
      <c r="BC95" t="s">
        <v>1774</v>
      </c>
      <c r="BF95" t="s">
        <v>1775</v>
      </c>
    </row>
    <row r="96" spans="1:58" x14ac:dyDescent="0.35">
      <c r="A96" t="s">
        <v>1776</v>
      </c>
      <c r="B96">
        <v>10000</v>
      </c>
      <c r="C96">
        <v>20000</v>
      </c>
      <c r="D96" s="2">
        <v>45755</v>
      </c>
      <c r="E96" t="s">
        <v>59</v>
      </c>
      <c r="F96" t="s">
        <v>1777</v>
      </c>
      <c r="G96" t="s">
        <v>1778</v>
      </c>
      <c r="I96">
        <v>2</v>
      </c>
      <c r="J96" t="s">
        <v>183</v>
      </c>
      <c r="K96">
        <v>92</v>
      </c>
      <c r="L96" t="s">
        <v>281</v>
      </c>
      <c r="M96">
        <v>600</v>
      </c>
      <c r="P96" s="2">
        <v>45754</v>
      </c>
      <c r="R96">
        <v>1</v>
      </c>
      <c r="S96">
        <v>600</v>
      </c>
      <c r="T96" t="s">
        <v>65</v>
      </c>
      <c r="U96" t="s">
        <v>1779</v>
      </c>
      <c r="V96">
        <v>0</v>
      </c>
      <c r="W96">
        <v>500</v>
      </c>
      <c r="X96">
        <v>100</v>
      </c>
      <c r="Y96">
        <v>0</v>
      </c>
      <c r="Z96">
        <v>0</v>
      </c>
      <c r="AA96">
        <v>0</v>
      </c>
      <c r="AD96">
        <v>0</v>
      </c>
      <c r="AM96" t="s">
        <v>1780</v>
      </c>
      <c r="AN96" t="s">
        <v>1774</v>
      </c>
      <c r="AP96">
        <v>0</v>
      </c>
      <c r="AQ96">
        <v>0</v>
      </c>
      <c r="AR96">
        <v>0</v>
      </c>
      <c r="AS96">
        <v>0</v>
      </c>
      <c r="AT96">
        <v>0</v>
      </c>
      <c r="AU96">
        <v>0</v>
      </c>
      <c r="AY96" t="s">
        <v>63</v>
      </c>
      <c r="AZ96" t="s">
        <v>4756</v>
      </c>
      <c r="BA96">
        <v>0</v>
      </c>
      <c r="BC96" t="s">
        <v>1774</v>
      </c>
      <c r="BF96" t="s">
        <v>1775</v>
      </c>
    </row>
    <row r="97" spans="1:58" x14ac:dyDescent="0.35">
      <c r="A97" t="s">
        <v>1781</v>
      </c>
      <c r="B97">
        <v>10000</v>
      </c>
      <c r="C97">
        <v>10000</v>
      </c>
      <c r="D97" s="2">
        <v>45754</v>
      </c>
      <c r="E97" t="s">
        <v>116</v>
      </c>
      <c r="F97" t="s">
        <v>1782</v>
      </c>
      <c r="G97" t="s">
        <v>1783</v>
      </c>
      <c r="I97">
        <v>1</v>
      </c>
      <c r="J97" t="s">
        <v>183</v>
      </c>
      <c r="K97">
        <v>90</v>
      </c>
      <c r="L97" t="s">
        <v>1190</v>
      </c>
      <c r="M97">
        <v>81</v>
      </c>
      <c r="P97" s="2">
        <v>45754</v>
      </c>
      <c r="R97">
        <v>124</v>
      </c>
      <c r="S97" s="3">
        <v>10044</v>
      </c>
      <c r="T97" t="s">
        <v>65</v>
      </c>
      <c r="U97" t="s">
        <v>1784</v>
      </c>
      <c r="V97">
        <v>0</v>
      </c>
      <c r="W97" s="3">
        <v>10000</v>
      </c>
      <c r="X97">
        <v>44</v>
      </c>
      <c r="Y97">
        <v>0</v>
      </c>
      <c r="Z97">
        <v>0</v>
      </c>
      <c r="AA97">
        <v>0</v>
      </c>
      <c r="AD97">
        <v>0</v>
      </c>
      <c r="AM97" t="s">
        <v>1785</v>
      </c>
      <c r="AN97" t="s">
        <v>1786</v>
      </c>
      <c r="AP97">
        <v>0</v>
      </c>
      <c r="AQ97">
        <v>0</v>
      </c>
      <c r="AR97">
        <v>0</v>
      </c>
      <c r="AS97">
        <v>0</v>
      </c>
      <c r="AT97">
        <v>0</v>
      </c>
      <c r="AU97">
        <v>0</v>
      </c>
      <c r="AY97" t="s">
        <v>63</v>
      </c>
      <c r="AZ97" t="s">
        <v>4757</v>
      </c>
      <c r="BA97">
        <v>0</v>
      </c>
      <c r="BC97" t="s">
        <v>1786</v>
      </c>
      <c r="BF97" t="s">
        <v>1787</v>
      </c>
    </row>
    <row r="98" spans="1:58" x14ac:dyDescent="0.35">
      <c r="A98" t="s">
        <v>1788</v>
      </c>
      <c r="B98">
        <v>10000</v>
      </c>
      <c r="C98">
        <v>10000</v>
      </c>
      <c r="D98" s="2">
        <v>45755</v>
      </c>
      <c r="E98" t="s">
        <v>59</v>
      </c>
      <c r="F98" t="s">
        <v>1789</v>
      </c>
      <c r="G98">
        <v>59470</v>
      </c>
      <c r="I98">
        <v>1</v>
      </c>
      <c r="J98" t="s">
        <v>183</v>
      </c>
      <c r="K98">
        <v>73</v>
      </c>
      <c r="L98" t="s">
        <v>184</v>
      </c>
      <c r="M98" s="3">
        <v>26250</v>
      </c>
      <c r="P98" s="2">
        <v>45754</v>
      </c>
      <c r="R98">
        <v>12</v>
      </c>
      <c r="S98" s="3">
        <v>315000</v>
      </c>
      <c r="T98" t="s">
        <v>65</v>
      </c>
      <c r="U98" t="s">
        <v>1790</v>
      </c>
      <c r="V98">
        <v>0</v>
      </c>
      <c r="W98" s="3">
        <v>190907</v>
      </c>
      <c r="X98" s="3">
        <v>124093</v>
      </c>
      <c r="Y98">
        <v>0</v>
      </c>
      <c r="Z98">
        <v>0</v>
      </c>
      <c r="AA98">
        <v>0</v>
      </c>
      <c r="AD98">
        <v>0</v>
      </c>
      <c r="AM98" t="s">
        <v>1791</v>
      </c>
      <c r="AN98" t="s">
        <v>68</v>
      </c>
      <c r="AP98">
        <v>0</v>
      </c>
      <c r="AQ98">
        <v>0</v>
      </c>
      <c r="AR98">
        <v>0</v>
      </c>
      <c r="AS98">
        <v>0</v>
      </c>
      <c r="AT98">
        <v>0</v>
      </c>
      <c r="AU98">
        <v>0</v>
      </c>
      <c r="AY98" t="s">
        <v>63</v>
      </c>
      <c r="AZ98" t="s">
        <v>4758</v>
      </c>
      <c r="BA98">
        <v>0</v>
      </c>
      <c r="BC98" t="s">
        <v>68</v>
      </c>
      <c r="BF98" t="s">
        <v>1792</v>
      </c>
    </row>
    <row r="99" spans="1:58" x14ac:dyDescent="0.35">
      <c r="A99" t="s">
        <v>1788</v>
      </c>
      <c r="B99">
        <v>10000</v>
      </c>
      <c r="C99">
        <v>20000</v>
      </c>
      <c r="D99" s="2">
        <v>45755</v>
      </c>
      <c r="E99" t="s">
        <v>59</v>
      </c>
      <c r="F99" t="s">
        <v>1789</v>
      </c>
      <c r="G99">
        <v>59470</v>
      </c>
      <c r="I99">
        <v>2</v>
      </c>
      <c r="J99" t="s">
        <v>183</v>
      </c>
      <c r="K99">
        <v>96</v>
      </c>
      <c r="L99" t="s">
        <v>805</v>
      </c>
      <c r="M99" s="3">
        <v>26250</v>
      </c>
      <c r="P99" s="2">
        <v>45754</v>
      </c>
      <c r="R99">
        <v>6</v>
      </c>
      <c r="S99" s="3">
        <v>157500</v>
      </c>
      <c r="T99" t="s">
        <v>65</v>
      </c>
      <c r="U99" t="s">
        <v>1790</v>
      </c>
      <c r="V99">
        <v>0</v>
      </c>
      <c r="W99" s="3">
        <v>95455</v>
      </c>
      <c r="X99" s="3">
        <v>62045</v>
      </c>
      <c r="Y99">
        <v>0</v>
      </c>
      <c r="Z99">
        <v>0</v>
      </c>
      <c r="AA99">
        <v>0</v>
      </c>
      <c r="AD99">
        <v>0</v>
      </c>
      <c r="AM99" t="s">
        <v>1791</v>
      </c>
      <c r="AN99" t="s">
        <v>68</v>
      </c>
      <c r="AP99">
        <v>0</v>
      </c>
      <c r="AQ99">
        <v>0</v>
      </c>
      <c r="AR99">
        <v>0</v>
      </c>
      <c r="AS99">
        <v>0</v>
      </c>
      <c r="AT99">
        <v>0</v>
      </c>
      <c r="AU99">
        <v>0</v>
      </c>
      <c r="AY99" t="s">
        <v>63</v>
      </c>
      <c r="AZ99" t="s">
        <v>4758</v>
      </c>
      <c r="BA99">
        <v>0</v>
      </c>
      <c r="BC99" t="s">
        <v>68</v>
      </c>
      <c r="BF99" t="s">
        <v>1792</v>
      </c>
    </row>
    <row r="100" spans="1:58" x14ac:dyDescent="0.35">
      <c r="A100" t="s">
        <v>1788</v>
      </c>
      <c r="B100">
        <v>10000</v>
      </c>
      <c r="C100">
        <v>30000</v>
      </c>
      <c r="D100" s="2">
        <v>45755</v>
      </c>
      <c r="E100" t="s">
        <v>59</v>
      </c>
      <c r="F100" t="s">
        <v>1789</v>
      </c>
      <c r="G100">
        <v>59470</v>
      </c>
      <c r="I100">
        <v>2</v>
      </c>
      <c r="J100" t="s">
        <v>183</v>
      </c>
      <c r="K100" t="s">
        <v>1265</v>
      </c>
      <c r="L100" t="s">
        <v>1013</v>
      </c>
      <c r="M100" s="3">
        <v>26250</v>
      </c>
      <c r="P100" s="2">
        <v>45754</v>
      </c>
      <c r="R100">
        <v>6</v>
      </c>
      <c r="S100" s="3">
        <v>157500</v>
      </c>
      <c r="T100" t="s">
        <v>65</v>
      </c>
      <c r="U100" t="s">
        <v>1790</v>
      </c>
      <c r="V100">
        <v>0</v>
      </c>
      <c r="W100" s="3">
        <v>95455</v>
      </c>
      <c r="X100" s="3">
        <v>62045</v>
      </c>
      <c r="Y100">
        <v>0</v>
      </c>
      <c r="Z100">
        <v>0</v>
      </c>
      <c r="AA100">
        <v>0</v>
      </c>
      <c r="AD100">
        <v>0</v>
      </c>
      <c r="AM100" t="s">
        <v>1791</v>
      </c>
      <c r="AN100" t="s">
        <v>68</v>
      </c>
      <c r="AP100">
        <v>0</v>
      </c>
      <c r="AQ100">
        <v>0</v>
      </c>
      <c r="AR100">
        <v>0</v>
      </c>
      <c r="AS100">
        <v>0</v>
      </c>
      <c r="AT100">
        <v>0</v>
      </c>
      <c r="AU100">
        <v>0</v>
      </c>
      <c r="AY100" t="s">
        <v>63</v>
      </c>
      <c r="AZ100" t="s">
        <v>4758</v>
      </c>
      <c r="BA100">
        <v>0</v>
      </c>
      <c r="BC100" t="s">
        <v>68</v>
      </c>
      <c r="BF100" t="s">
        <v>1792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45770-F431-499A-A96D-961679842E8C}">
  <dimension ref="A1:BF104"/>
  <sheetViews>
    <sheetView topLeftCell="A89" workbookViewId="0">
      <selection activeCell="A4" sqref="A4:XFD104"/>
    </sheetView>
  </sheetViews>
  <sheetFormatPr defaultRowHeight="14.5" x14ac:dyDescent="0.35"/>
  <sheetData>
    <row r="1" spans="1:58" x14ac:dyDescent="0.35">
      <c r="A1" t="s">
        <v>6089</v>
      </c>
    </row>
    <row r="2" spans="1:58" x14ac:dyDescent="0.35">
      <c r="A2" t="s">
        <v>6605</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4759</v>
      </c>
      <c r="B5">
        <v>10000</v>
      </c>
      <c r="C5">
        <v>10000</v>
      </c>
      <c r="D5" s="2">
        <v>45770</v>
      </c>
      <c r="E5" t="s">
        <v>59</v>
      </c>
      <c r="F5" t="s">
        <v>4760</v>
      </c>
      <c r="G5" t="s">
        <v>1892</v>
      </c>
      <c r="H5" t="s">
        <v>1893</v>
      </c>
      <c r="I5">
        <v>1</v>
      </c>
      <c r="J5" t="s">
        <v>63</v>
      </c>
      <c r="K5">
        <v>86</v>
      </c>
      <c r="L5" t="s">
        <v>1696</v>
      </c>
      <c r="M5" s="3">
        <v>70371</v>
      </c>
      <c r="P5" s="2">
        <v>45755</v>
      </c>
      <c r="R5">
        <v>54</v>
      </c>
      <c r="S5" s="3">
        <v>3800034</v>
      </c>
      <c r="T5" t="s">
        <v>65</v>
      </c>
      <c r="U5">
        <v>86083950001</v>
      </c>
      <c r="V5">
        <v>0</v>
      </c>
      <c r="W5">
        <v>0</v>
      </c>
      <c r="X5">
        <v>0</v>
      </c>
      <c r="Y5">
        <v>0</v>
      </c>
      <c r="Z5">
        <v>0</v>
      </c>
      <c r="AA5">
        <v>0</v>
      </c>
      <c r="AD5">
        <v>0</v>
      </c>
      <c r="AH5" t="s">
        <v>63</v>
      </c>
      <c r="AI5">
        <v>0</v>
      </c>
      <c r="AJ5" t="s">
        <v>63</v>
      </c>
      <c r="AM5">
        <v>8608395</v>
      </c>
      <c r="AN5" t="s">
        <v>162</v>
      </c>
      <c r="AP5">
        <v>0</v>
      </c>
      <c r="AQ5">
        <v>0</v>
      </c>
      <c r="AR5">
        <v>0</v>
      </c>
      <c r="AS5">
        <v>0</v>
      </c>
      <c r="AT5">
        <v>0</v>
      </c>
      <c r="AU5">
        <v>0</v>
      </c>
      <c r="AY5" t="s">
        <v>63</v>
      </c>
      <c r="BC5" t="s">
        <v>162</v>
      </c>
      <c r="BF5" t="s">
        <v>4761</v>
      </c>
    </row>
    <row r="6" spans="1:58" x14ac:dyDescent="0.35">
      <c r="A6" t="s">
        <v>1797</v>
      </c>
      <c r="B6">
        <v>10000</v>
      </c>
      <c r="C6">
        <v>10000</v>
      </c>
      <c r="D6" s="2">
        <v>45755</v>
      </c>
      <c r="E6" t="s">
        <v>59</v>
      </c>
      <c r="F6" t="s">
        <v>1798</v>
      </c>
      <c r="G6" t="s">
        <v>1799</v>
      </c>
      <c r="I6">
        <v>1</v>
      </c>
      <c r="J6" t="s">
        <v>183</v>
      </c>
      <c r="K6">
        <v>86</v>
      </c>
      <c r="L6" t="s">
        <v>1696</v>
      </c>
      <c r="M6" s="3">
        <v>1263</v>
      </c>
      <c r="P6" s="2">
        <v>45755</v>
      </c>
      <c r="R6">
        <v>8</v>
      </c>
      <c r="S6" s="3">
        <v>10104</v>
      </c>
      <c r="T6" t="s">
        <v>65</v>
      </c>
      <c r="U6">
        <v>100513530480001</v>
      </c>
      <c r="V6">
        <v>0</v>
      </c>
      <c r="W6" s="3">
        <v>10100</v>
      </c>
      <c r="X6">
        <v>4</v>
      </c>
      <c r="Y6">
        <v>0</v>
      </c>
      <c r="Z6">
        <v>0</v>
      </c>
      <c r="AA6">
        <v>0</v>
      </c>
      <c r="AD6">
        <v>0</v>
      </c>
      <c r="AM6">
        <v>10051353048</v>
      </c>
      <c r="AN6" t="s">
        <v>1800</v>
      </c>
      <c r="AP6">
        <v>0</v>
      </c>
      <c r="AQ6">
        <v>0</v>
      </c>
      <c r="AR6">
        <v>0</v>
      </c>
      <c r="AS6">
        <v>0</v>
      </c>
      <c r="AT6">
        <v>0</v>
      </c>
      <c r="AU6">
        <v>0</v>
      </c>
      <c r="AY6" t="s">
        <v>63</v>
      </c>
      <c r="AZ6" t="s">
        <v>4762</v>
      </c>
      <c r="BA6">
        <v>0</v>
      </c>
      <c r="BC6" t="s">
        <v>1800</v>
      </c>
      <c r="BF6" t="s">
        <v>1801</v>
      </c>
    </row>
    <row r="7" spans="1:58" x14ac:dyDescent="0.35">
      <c r="A7" t="s">
        <v>1802</v>
      </c>
      <c r="B7">
        <v>10000</v>
      </c>
      <c r="C7">
        <v>20000</v>
      </c>
      <c r="D7" s="2">
        <v>45757</v>
      </c>
      <c r="E7" t="s">
        <v>59</v>
      </c>
      <c r="F7" t="s">
        <v>1803</v>
      </c>
      <c r="G7" t="s">
        <v>1804</v>
      </c>
      <c r="I7">
        <v>1</v>
      </c>
      <c r="J7" t="s">
        <v>183</v>
      </c>
      <c r="K7">
        <v>110</v>
      </c>
      <c r="L7" t="s">
        <v>454</v>
      </c>
      <c r="M7" s="3">
        <v>66000</v>
      </c>
      <c r="P7" s="2">
        <v>45755</v>
      </c>
      <c r="R7">
        <v>4</v>
      </c>
      <c r="S7" s="3">
        <v>264000</v>
      </c>
      <c r="T7" t="s">
        <v>65</v>
      </c>
      <c r="U7" t="s">
        <v>1805</v>
      </c>
      <c r="V7">
        <v>0</v>
      </c>
      <c r="W7" s="3">
        <v>264000</v>
      </c>
      <c r="X7">
        <v>0</v>
      </c>
      <c r="Y7">
        <v>0</v>
      </c>
      <c r="Z7">
        <v>0</v>
      </c>
      <c r="AA7">
        <v>0</v>
      </c>
      <c r="AD7">
        <v>0</v>
      </c>
      <c r="AM7" t="s">
        <v>1806</v>
      </c>
      <c r="AN7" t="s">
        <v>1807</v>
      </c>
      <c r="AP7">
        <v>0</v>
      </c>
      <c r="AQ7">
        <v>0</v>
      </c>
      <c r="AR7">
        <v>0</v>
      </c>
      <c r="AS7">
        <v>0</v>
      </c>
      <c r="AT7">
        <v>0</v>
      </c>
      <c r="AU7">
        <v>0</v>
      </c>
      <c r="AY7" t="s">
        <v>63</v>
      </c>
      <c r="AZ7" t="s">
        <v>4763</v>
      </c>
      <c r="BA7">
        <v>0</v>
      </c>
      <c r="BC7" t="s">
        <v>1807</v>
      </c>
      <c r="BF7" t="s">
        <v>1808</v>
      </c>
    </row>
    <row r="8" spans="1:58" x14ac:dyDescent="0.35">
      <c r="A8" t="s">
        <v>444</v>
      </c>
      <c r="B8">
        <v>10000</v>
      </c>
      <c r="C8">
        <v>40000</v>
      </c>
      <c r="D8" s="2">
        <v>45758</v>
      </c>
      <c r="E8" t="s">
        <v>59</v>
      </c>
      <c r="F8" s="4">
        <v>0.46591435185185187</v>
      </c>
      <c r="G8" t="s">
        <v>445</v>
      </c>
      <c r="I8">
        <v>1</v>
      </c>
      <c r="J8" t="s">
        <v>183</v>
      </c>
      <c r="K8">
        <v>93</v>
      </c>
      <c r="L8" t="s">
        <v>92</v>
      </c>
      <c r="M8" s="3">
        <v>5334</v>
      </c>
      <c r="P8" s="2">
        <v>45755</v>
      </c>
      <c r="R8">
        <v>6</v>
      </c>
      <c r="S8" s="3">
        <v>32004</v>
      </c>
      <c r="T8" t="s">
        <v>65</v>
      </c>
      <c r="U8" t="s">
        <v>446</v>
      </c>
      <c r="V8">
        <v>0</v>
      </c>
      <c r="W8" s="3">
        <v>30099</v>
      </c>
      <c r="X8" s="3">
        <v>1905</v>
      </c>
      <c r="Y8">
        <v>0</v>
      </c>
      <c r="Z8">
        <v>0</v>
      </c>
      <c r="AA8">
        <v>0</v>
      </c>
      <c r="AD8">
        <v>0</v>
      </c>
      <c r="AM8" t="s">
        <v>447</v>
      </c>
      <c r="AN8" t="s">
        <v>448</v>
      </c>
      <c r="AP8">
        <v>0</v>
      </c>
      <c r="AQ8">
        <v>0</v>
      </c>
      <c r="AR8">
        <v>0</v>
      </c>
      <c r="AS8">
        <v>0</v>
      </c>
      <c r="AT8">
        <v>0</v>
      </c>
      <c r="AU8">
        <v>0</v>
      </c>
      <c r="AY8" t="s">
        <v>63</v>
      </c>
      <c r="AZ8" t="s">
        <v>4464</v>
      </c>
      <c r="BA8">
        <v>0</v>
      </c>
      <c r="BC8" t="s">
        <v>448</v>
      </c>
      <c r="BF8" t="s">
        <v>449</v>
      </c>
    </row>
    <row r="9" spans="1:58" x14ac:dyDescent="0.35">
      <c r="A9" t="s">
        <v>1809</v>
      </c>
      <c r="B9">
        <v>10000</v>
      </c>
      <c r="C9">
        <v>20000</v>
      </c>
      <c r="D9" s="2">
        <v>45755</v>
      </c>
      <c r="E9" t="s">
        <v>59</v>
      </c>
      <c r="F9" t="s">
        <v>1810</v>
      </c>
      <c r="G9" t="s">
        <v>1811</v>
      </c>
      <c r="I9">
        <v>1</v>
      </c>
      <c r="J9" t="s">
        <v>183</v>
      </c>
      <c r="K9">
        <v>94</v>
      </c>
      <c r="L9" t="s">
        <v>81</v>
      </c>
      <c r="M9" s="3">
        <v>3000</v>
      </c>
      <c r="P9" s="2">
        <v>45755</v>
      </c>
      <c r="R9">
        <v>4</v>
      </c>
      <c r="S9" s="3">
        <v>12000</v>
      </c>
      <c r="T9" t="s">
        <v>65</v>
      </c>
      <c r="U9" t="s">
        <v>1406</v>
      </c>
      <c r="V9">
        <v>0</v>
      </c>
      <c r="W9" s="3">
        <v>6000</v>
      </c>
      <c r="X9" s="3">
        <v>6000</v>
      </c>
      <c r="Y9">
        <v>0</v>
      </c>
      <c r="Z9">
        <v>0</v>
      </c>
      <c r="AA9">
        <v>0</v>
      </c>
      <c r="AD9">
        <v>0</v>
      </c>
      <c r="AM9" t="s">
        <v>1407</v>
      </c>
      <c r="AN9" t="s">
        <v>84</v>
      </c>
      <c r="AP9">
        <v>0</v>
      </c>
      <c r="AQ9">
        <v>0</v>
      </c>
      <c r="AR9">
        <v>0</v>
      </c>
      <c r="AS9">
        <v>0</v>
      </c>
      <c r="AT9">
        <v>0</v>
      </c>
      <c r="AU9">
        <v>0</v>
      </c>
      <c r="AY9" t="s">
        <v>63</v>
      </c>
      <c r="AZ9" t="s">
        <v>4764</v>
      </c>
      <c r="BA9">
        <v>0</v>
      </c>
      <c r="BC9" t="s">
        <v>84</v>
      </c>
      <c r="BF9" t="s">
        <v>1812</v>
      </c>
    </row>
    <row r="10" spans="1:58" x14ac:dyDescent="0.35">
      <c r="A10" t="s">
        <v>1813</v>
      </c>
      <c r="B10">
        <v>10000</v>
      </c>
      <c r="C10">
        <v>10000</v>
      </c>
      <c r="D10" s="2">
        <v>45756</v>
      </c>
      <c r="E10" t="s">
        <v>59</v>
      </c>
      <c r="F10" t="s">
        <v>1814</v>
      </c>
      <c r="G10" t="s">
        <v>702</v>
      </c>
      <c r="I10">
        <v>1</v>
      </c>
      <c r="J10" t="s">
        <v>183</v>
      </c>
      <c r="K10">
        <v>46</v>
      </c>
      <c r="L10" t="s">
        <v>231</v>
      </c>
      <c r="M10" s="3">
        <v>1000</v>
      </c>
      <c r="P10" s="2">
        <v>45755</v>
      </c>
      <c r="R10">
        <v>1</v>
      </c>
      <c r="S10" s="3">
        <v>1000</v>
      </c>
      <c r="T10" t="s">
        <v>65</v>
      </c>
      <c r="U10" t="s">
        <v>1816</v>
      </c>
      <c r="V10">
        <v>0</v>
      </c>
      <c r="W10" s="3">
        <v>1000</v>
      </c>
      <c r="X10">
        <v>0</v>
      </c>
      <c r="Y10">
        <v>0</v>
      </c>
      <c r="Z10">
        <v>0</v>
      </c>
      <c r="AA10">
        <v>0</v>
      </c>
      <c r="AD10">
        <v>0</v>
      </c>
      <c r="AM10" t="s">
        <v>1817</v>
      </c>
      <c r="AN10" t="s">
        <v>465</v>
      </c>
      <c r="AP10">
        <v>0</v>
      </c>
      <c r="AQ10">
        <v>0</v>
      </c>
      <c r="AR10">
        <v>0</v>
      </c>
      <c r="AS10">
        <v>0</v>
      </c>
      <c r="AT10">
        <v>0</v>
      </c>
      <c r="AU10">
        <v>0</v>
      </c>
      <c r="AY10" t="s">
        <v>63</v>
      </c>
      <c r="AZ10" t="s">
        <v>4765</v>
      </c>
      <c r="BA10">
        <v>0</v>
      </c>
      <c r="BC10" t="s">
        <v>465</v>
      </c>
      <c r="BF10" t="s">
        <v>1387</v>
      </c>
    </row>
    <row r="11" spans="1:58" x14ac:dyDescent="0.35">
      <c r="A11" t="s">
        <v>1818</v>
      </c>
      <c r="B11">
        <v>10000</v>
      </c>
      <c r="C11">
        <v>20000</v>
      </c>
      <c r="D11" s="2">
        <v>45755</v>
      </c>
      <c r="E11" t="s">
        <v>59</v>
      </c>
      <c r="F11" t="s">
        <v>371</v>
      </c>
      <c r="G11" t="s">
        <v>702</v>
      </c>
      <c r="I11">
        <v>1</v>
      </c>
      <c r="J11" t="s">
        <v>183</v>
      </c>
      <c r="K11">
        <v>46</v>
      </c>
      <c r="L11" t="s">
        <v>231</v>
      </c>
      <c r="M11" s="3">
        <v>2000</v>
      </c>
      <c r="P11" s="2">
        <v>45755</v>
      </c>
      <c r="R11">
        <v>1</v>
      </c>
      <c r="S11" s="3">
        <v>2000</v>
      </c>
      <c r="T11" t="s">
        <v>65</v>
      </c>
      <c r="U11" t="s">
        <v>1819</v>
      </c>
      <c r="V11">
        <v>0</v>
      </c>
      <c r="W11" s="3">
        <v>2000</v>
      </c>
      <c r="X11">
        <v>0</v>
      </c>
      <c r="Y11">
        <v>0</v>
      </c>
      <c r="Z11">
        <v>0</v>
      </c>
      <c r="AA11">
        <v>0</v>
      </c>
      <c r="AD11">
        <v>0</v>
      </c>
      <c r="AM11" t="s">
        <v>1820</v>
      </c>
      <c r="AN11" t="s">
        <v>465</v>
      </c>
      <c r="AP11">
        <v>0</v>
      </c>
      <c r="AQ11">
        <v>0</v>
      </c>
      <c r="AR11">
        <v>0</v>
      </c>
      <c r="AS11">
        <v>0</v>
      </c>
      <c r="AT11">
        <v>0</v>
      </c>
      <c r="AU11">
        <v>0</v>
      </c>
      <c r="AY11" t="s">
        <v>63</v>
      </c>
      <c r="AZ11" t="s">
        <v>4766</v>
      </c>
      <c r="BA11">
        <v>0</v>
      </c>
      <c r="BC11" t="s">
        <v>465</v>
      </c>
      <c r="BF11" t="s">
        <v>1821</v>
      </c>
    </row>
    <row r="12" spans="1:58" x14ac:dyDescent="0.35">
      <c r="A12" t="s">
        <v>1404</v>
      </c>
      <c r="B12">
        <v>10000</v>
      </c>
      <c r="C12">
        <v>20000</v>
      </c>
      <c r="D12" s="2">
        <v>45755</v>
      </c>
      <c r="E12" t="s">
        <v>59</v>
      </c>
      <c r="F12" t="s">
        <v>1810</v>
      </c>
      <c r="G12" t="s">
        <v>1811</v>
      </c>
      <c r="I12">
        <v>1</v>
      </c>
      <c r="J12" t="s">
        <v>183</v>
      </c>
      <c r="K12">
        <v>94</v>
      </c>
      <c r="L12" t="s">
        <v>81</v>
      </c>
      <c r="M12">
        <v>500</v>
      </c>
      <c r="P12" s="2">
        <v>45755</v>
      </c>
      <c r="R12">
        <v>4</v>
      </c>
      <c r="S12" s="3">
        <v>2000</v>
      </c>
      <c r="T12" t="s">
        <v>65</v>
      </c>
      <c r="U12" t="s">
        <v>1406</v>
      </c>
      <c r="V12">
        <v>0</v>
      </c>
      <c r="W12" s="3">
        <v>1000</v>
      </c>
      <c r="X12" s="3">
        <v>1000</v>
      </c>
      <c r="Y12">
        <v>0</v>
      </c>
      <c r="Z12">
        <v>0</v>
      </c>
      <c r="AA12">
        <v>0</v>
      </c>
      <c r="AD12">
        <v>0</v>
      </c>
      <c r="AM12" t="s">
        <v>1407</v>
      </c>
      <c r="AN12" t="s">
        <v>244</v>
      </c>
      <c r="AP12">
        <v>0</v>
      </c>
      <c r="AQ12">
        <v>0</v>
      </c>
      <c r="AR12">
        <v>0</v>
      </c>
      <c r="AS12">
        <v>0</v>
      </c>
      <c r="AT12">
        <v>0</v>
      </c>
      <c r="AU12">
        <v>0</v>
      </c>
      <c r="AY12" t="s">
        <v>63</v>
      </c>
      <c r="AZ12" t="s">
        <v>4608</v>
      </c>
      <c r="BA12">
        <v>0</v>
      </c>
      <c r="BC12" t="s">
        <v>244</v>
      </c>
      <c r="BF12" t="s">
        <v>246</v>
      </c>
    </row>
    <row r="13" spans="1:58" x14ac:dyDescent="0.35">
      <c r="A13" t="s">
        <v>1822</v>
      </c>
      <c r="B13">
        <v>10000</v>
      </c>
      <c r="C13">
        <v>10000</v>
      </c>
      <c r="D13" s="2">
        <v>45757</v>
      </c>
      <c r="E13" t="s">
        <v>59</v>
      </c>
      <c r="F13" t="s">
        <v>1823</v>
      </c>
      <c r="G13" t="s">
        <v>842</v>
      </c>
      <c r="I13">
        <v>1</v>
      </c>
      <c r="J13" t="s">
        <v>183</v>
      </c>
      <c r="K13" t="s">
        <v>152</v>
      </c>
      <c r="L13" t="s">
        <v>153</v>
      </c>
      <c r="M13" s="3">
        <v>16500</v>
      </c>
      <c r="P13" s="2">
        <v>45755</v>
      </c>
      <c r="R13">
        <v>12</v>
      </c>
      <c r="S13" s="3">
        <v>198000</v>
      </c>
      <c r="T13" t="s">
        <v>65</v>
      </c>
      <c r="U13">
        <v>80256220001</v>
      </c>
      <c r="V13">
        <v>0</v>
      </c>
      <c r="W13" s="3">
        <v>198000</v>
      </c>
      <c r="X13">
        <v>0</v>
      </c>
      <c r="Y13">
        <v>0</v>
      </c>
      <c r="Z13">
        <v>0</v>
      </c>
      <c r="AA13">
        <v>0</v>
      </c>
      <c r="AD13">
        <v>0</v>
      </c>
      <c r="AM13">
        <v>8025622</v>
      </c>
      <c r="AN13" t="s">
        <v>162</v>
      </c>
      <c r="AP13">
        <v>0</v>
      </c>
      <c r="AQ13">
        <v>0</v>
      </c>
      <c r="AR13">
        <v>0</v>
      </c>
      <c r="AS13">
        <v>0</v>
      </c>
      <c r="AT13">
        <v>0</v>
      </c>
      <c r="AU13">
        <v>0</v>
      </c>
      <c r="AY13" t="s">
        <v>63</v>
      </c>
      <c r="AZ13" t="s">
        <v>4767</v>
      </c>
      <c r="BA13">
        <v>0</v>
      </c>
      <c r="BC13" t="s">
        <v>162</v>
      </c>
      <c r="BF13" t="s">
        <v>1824</v>
      </c>
    </row>
    <row r="14" spans="1:58" x14ac:dyDescent="0.35">
      <c r="A14" t="s">
        <v>1825</v>
      </c>
      <c r="B14">
        <v>10000</v>
      </c>
      <c r="C14">
        <v>20000</v>
      </c>
      <c r="D14" s="2">
        <v>45756</v>
      </c>
      <c r="E14" t="s">
        <v>59</v>
      </c>
      <c r="F14" t="s">
        <v>1826</v>
      </c>
      <c r="G14" t="s">
        <v>1827</v>
      </c>
      <c r="I14">
        <v>1</v>
      </c>
      <c r="J14" t="s">
        <v>183</v>
      </c>
      <c r="K14">
        <v>65</v>
      </c>
      <c r="L14" t="s">
        <v>340</v>
      </c>
      <c r="M14" s="3">
        <v>22500</v>
      </c>
      <c r="P14" s="2">
        <v>45755</v>
      </c>
      <c r="R14">
        <v>4</v>
      </c>
      <c r="S14" s="3">
        <v>90000</v>
      </c>
      <c r="T14" t="s">
        <v>65</v>
      </c>
      <c r="U14" t="s">
        <v>1829</v>
      </c>
      <c r="V14">
        <v>0</v>
      </c>
      <c r="W14" s="3">
        <v>90000</v>
      </c>
      <c r="X14">
        <v>0</v>
      </c>
      <c r="Y14">
        <v>0</v>
      </c>
      <c r="Z14">
        <v>0</v>
      </c>
      <c r="AA14">
        <v>0</v>
      </c>
      <c r="AD14">
        <v>0</v>
      </c>
      <c r="AM14" t="s">
        <v>1830</v>
      </c>
      <c r="AN14" t="s">
        <v>1786</v>
      </c>
      <c r="AP14">
        <v>0</v>
      </c>
      <c r="AQ14">
        <v>0</v>
      </c>
      <c r="AR14">
        <v>0</v>
      </c>
      <c r="AS14">
        <v>0</v>
      </c>
      <c r="AT14">
        <v>0</v>
      </c>
      <c r="AU14">
        <v>0</v>
      </c>
      <c r="AY14" t="s">
        <v>63</v>
      </c>
      <c r="AZ14" t="s">
        <v>6606</v>
      </c>
      <c r="BA14">
        <v>0</v>
      </c>
      <c r="BC14" t="s">
        <v>1786</v>
      </c>
      <c r="BF14" t="s">
        <v>1831</v>
      </c>
    </row>
    <row r="15" spans="1:58" x14ac:dyDescent="0.35">
      <c r="A15" t="s">
        <v>1832</v>
      </c>
      <c r="B15">
        <v>10000</v>
      </c>
      <c r="C15">
        <v>10000</v>
      </c>
      <c r="D15" s="2">
        <v>45762</v>
      </c>
      <c r="E15" t="s">
        <v>59</v>
      </c>
      <c r="F15" t="s">
        <v>1833</v>
      </c>
      <c r="G15" t="s">
        <v>1834</v>
      </c>
      <c r="I15">
        <v>1</v>
      </c>
      <c r="J15" t="s">
        <v>183</v>
      </c>
      <c r="K15">
        <v>29</v>
      </c>
      <c r="L15" t="s">
        <v>648</v>
      </c>
      <c r="M15" s="3">
        <v>3000</v>
      </c>
      <c r="P15" s="2">
        <v>45755</v>
      </c>
      <c r="R15">
        <v>2</v>
      </c>
      <c r="S15" s="3">
        <v>6000</v>
      </c>
      <c r="T15" t="s">
        <v>65</v>
      </c>
      <c r="U15" t="s">
        <v>649</v>
      </c>
      <c r="V15">
        <v>0</v>
      </c>
      <c r="W15" s="3">
        <v>6000</v>
      </c>
      <c r="X15">
        <v>0</v>
      </c>
      <c r="Y15">
        <v>0</v>
      </c>
      <c r="Z15">
        <v>0</v>
      </c>
      <c r="AA15">
        <v>0</v>
      </c>
      <c r="AD15">
        <v>0</v>
      </c>
      <c r="AM15" t="s">
        <v>650</v>
      </c>
      <c r="AN15" t="s">
        <v>275</v>
      </c>
      <c r="AP15">
        <v>0</v>
      </c>
      <c r="AQ15">
        <v>0</v>
      </c>
      <c r="AR15">
        <v>0</v>
      </c>
      <c r="AS15">
        <v>0</v>
      </c>
      <c r="AT15">
        <v>0</v>
      </c>
      <c r="AU15">
        <v>0</v>
      </c>
      <c r="AY15" t="s">
        <v>63</v>
      </c>
      <c r="AZ15" t="s">
        <v>4768</v>
      </c>
      <c r="BA15">
        <v>0</v>
      </c>
      <c r="BC15" t="s">
        <v>275</v>
      </c>
      <c r="BF15" t="s">
        <v>1835</v>
      </c>
    </row>
    <row r="16" spans="1:58" x14ac:dyDescent="0.35">
      <c r="A16" t="s">
        <v>1652</v>
      </c>
      <c r="B16">
        <v>10000</v>
      </c>
      <c r="C16">
        <v>20000</v>
      </c>
      <c r="D16" s="2">
        <v>45756</v>
      </c>
      <c r="E16" t="s">
        <v>59</v>
      </c>
      <c r="F16" s="4">
        <v>0.44651620370370371</v>
      </c>
      <c r="G16" t="s">
        <v>1428</v>
      </c>
      <c r="I16">
        <v>2</v>
      </c>
      <c r="J16" t="s">
        <v>183</v>
      </c>
      <c r="K16">
        <v>63</v>
      </c>
      <c r="L16" t="s">
        <v>136</v>
      </c>
      <c r="M16" s="3">
        <v>2500</v>
      </c>
      <c r="P16" s="2">
        <v>45755</v>
      </c>
      <c r="R16">
        <v>16</v>
      </c>
      <c r="S16" s="3">
        <v>40000</v>
      </c>
      <c r="T16" t="s">
        <v>65</v>
      </c>
      <c r="U16" t="s">
        <v>1653</v>
      </c>
      <c r="V16">
        <v>0</v>
      </c>
      <c r="W16" s="3">
        <v>40000</v>
      </c>
      <c r="X16">
        <v>0</v>
      </c>
      <c r="Y16">
        <v>0</v>
      </c>
      <c r="Z16">
        <v>0</v>
      </c>
      <c r="AA16">
        <v>0</v>
      </c>
      <c r="AD16">
        <v>0</v>
      </c>
      <c r="AM16" t="s">
        <v>1654</v>
      </c>
      <c r="AN16" t="s">
        <v>275</v>
      </c>
      <c r="AP16">
        <v>0</v>
      </c>
      <c r="AQ16">
        <v>0</v>
      </c>
      <c r="AR16">
        <v>0</v>
      </c>
      <c r="AS16">
        <v>0</v>
      </c>
      <c r="AT16">
        <v>0</v>
      </c>
      <c r="AU16">
        <v>0</v>
      </c>
      <c r="AY16" t="s">
        <v>63</v>
      </c>
      <c r="AZ16" t="s">
        <v>4710</v>
      </c>
      <c r="BA16">
        <v>0</v>
      </c>
      <c r="BC16" t="s">
        <v>275</v>
      </c>
      <c r="BF16" t="s">
        <v>1655</v>
      </c>
    </row>
    <row r="17" spans="1:58" x14ac:dyDescent="0.35">
      <c r="A17" t="s">
        <v>1836</v>
      </c>
      <c r="B17">
        <v>10000</v>
      </c>
      <c r="C17">
        <v>10000</v>
      </c>
      <c r="D17" s="2">
        <v>45755</v>
      </c>
      <c r="E17" t="s">
        <v>59</v>
      </c>
      <c r="F17" t="s">
        <v>1837</v>
      </c>
      <c r="G17" t="s">
        <v>570</v>
      </c>
      <c r="I17">
        <v>1</v>
      </c>
      <c r="J17" t="s">
        <v>183</v>
      </c>
      <c r="K17">
        <v>59</v>
      </c>
      <c r="L17" t="s">
        <v>73</v>
      </c>
      <c r="M17" s="3">
        <v>1500</v>
      </c>
      <c r="P17" s="2">
        <v>45755</v>
      </c>
      <c r="R17">
        <v>6</v>
      </c>
      <c r="S17" s="3">
        <v>9000</v>
      </c>
      <c r="T17" t="s">
        <v>65</v>
      </c>
      <c r="U17" t="s">
        <v>1839</v>
      </c>
      <c r="V17">
        <v>0</v>
      </c>
      <c r="W17" s="3">
        <v>9000</v>
      </c>
      <c r="X17">
        <v>0</v>
      </c>
      <c r="Y17">
        <v>0</v>
      </c>
      <c r="Z17">
        <v>0</v>
      </c>
      <c r="AA17">
        <v>0</v>
      </c>
      <c r="AD17">
        <v>0</v>
      </c>
      <c r="AM17" t="s">
        <v>1840</v>
      </c>
      <c r="AN17" t="s">
        <v>571</v>
      </c>
      <c r="AP17">
        <v>0</v>
      </c>
      <c r="AQ17">
        <v>0</v>
      </c>
      <c r="AR17">
        <v>0</v>
      </c>
      <c r="AS17">
        <v>0</v>
      </c>
      <c r="AT17">
        <v>0</v>
      </c>
      <c r="AU17">
        <v>0</v>
      </c>
      <c r="AY17" t="s">
        <v>63</v>
      </c>
      <c r="AZ17" t="s">
        <v>4769</v>
      </c>
      <c r="BA17">
        <v>0</v>
      </c>
      <c r="BC17" t="s">
        <v>571</v>
      </c>
      <c r="BF17" t="s">
        <v>1841</v>
      </c>
    </row>
    <row r="18" spans="1:58" x14ac:dyDescent="0.35">
      <c r="A18" t="s">
        <v>1842</v>
      </c>
      <c r="B18">
        <v>10000</v>
      </c>
      <c r="C18">
        <v>10000</v>
      </c>
      <c r="D18" s="2">
        <v>45755</v>
      </c>
      <c r="E18" t="s">
        <v>59</v>
      </c>
      <c r="F18" t="s">
        <v>1837</v>
      </c>
      <c r="G18" t="s">
        <v>570</v>
      </c>
      <c r="I18">
        <v>1</v>
      </c>
      <c r="J18" t="s">
        <v>183</v>
      </c>
      <c r="K18">
        <v>59</v>
      </c>
      <c r="L18" t="s">
        <v>73</v>
      </c>
      <c r="M18" s="3">
        <v>1500</v>
      </c>
      <c r="P18" s="2">
        <v>45755</v>
      </c>
      <c r="R18">
        <v>6</v>
      </c>
      <c r="S18" s="3">
        <v>9000</v>
      </c>
      <c r="T18" t="s">
        <v>65</v>
      </c>
      <c r="U18" t="s">
        <v>1839</v>
      </c>
      <c r="V18">
        <v>0</v>
      </c>
      <c r="W18" s="3">
        <v>9000</v>
      </c>
      <c r="X18">
        <v>0</v>
      </c>
      <c r="Y18">
        <v>0</v>
      </c>
      <c r="Z18">
        <v>0</v>
      </c>
      <c r="AA18">
        <v>0</v>
      </c>
      <c r="AD18">
        <v>0</v>
      </c>
      <c r="AM18" t="s">
        <v>1840</v>
      </c>
      <c r="AN18" t="s">
        <v>571</v>
      </c>
      <c r="AP18">
        <v>0</v>
      </c>
      <c r="AQ18">
        <v>0</v>
      </c>
      <c r="AR18">
        <v>0</v>
      </c>
      <c r="AS18">
        <v>0</v>
      </c>
      <c r="AT18">
        <v>0</v>
      </c>
      <c r="AU18">
        <v>0</v>
      </c>
      <c r="AY18" t="s">
        <v>63</v>
      </c>
      <c r="AZ18" t="s">
        <v>4770</v>
      </c>
      <c r="BA18">
        <v>0</v>
      </c>
      <c r="BC18" t="s">
        <v>571</v>
      </c>
      <c r="BF18" t="s">
        <v>1843</v>
      </c>
    </row>
    <row r="19" spans="1:58" x14ac:dyDescent="0.35">
      <c r="A19" t="s">
        <v>1842</v>
      </c>
      <c r="B19">
        <v>20000</v>
      </c>
      <c r="C19">
        <v>10000</v>
      </c>
      <c r="D19" s="2">
        <v>45755</v>
      </c>
      <c r="E19" t="s">
        <v>59</v>
      </c>
      <c r="F19" t="s">
        <v>1837</v>
      </c>
      <c r="G19" t="s">
        <v>570</v>
      </c>
      <c r="I19">
        <v>1</v>
      </c>
      <c r="J19" t="s">
        <v>183</v>
      </c>
      <c r="K19">
        <v>59</v>
      </c>
      <c r="L19" t="s">
        <v>73</v>
      </c>
      <c r="M19" s="3">
        <v>1000</v>
      </c>
      <c r="P19" s="2">
        <v>45755</v>
      </c>
      <c r="R19">
        <v>6</v>
      </c>
      <c r="S19" s="3">
        <v>6000</v>
      </c>
      <c r="T19" t="s">
        <v>65</v>
      </c>
      <c r="U19" t="s">
        <v>1839</v>
      </c>
      <c r="V19">
        <v>0</v>
      </c>
      <c r="W19" s="3">
        <v>6000</v>
      </c>
      <c r="X19">
        <v>0</v>
      </c>
      <c r="Y19">
        <v>0</v>
      </c>
      <c r="Z19">
        <v>0</v>
      </c>
      <c r="AA19">
        <v>0</v>
      </c>
      <c r="AD19">
        <v>0</v>
      </c>
      <c r="AM19" t="s">
        <v>1840</v>
      </c>
      <c r="AN19" t="s">
        <v>571</v>
      </c>
      <c r="AP19">
        <v>0</v>
      </c>
      <c r="AQ19">
        <v>0</v>
      </c>
      <c r="AR19">
        <v>0</v>
      </c>
      <c r="AS19">
        <v>0</v>
      </c>
      <c r="AT19">
        <v>0</v>
      </c>
      <c r="AU19">
        <v>0</v>
      </c>
      <c r="AY19" t="s">
        <v>63</v>
      </c>
      <c r="AZ19" t="s">
        <v>4770</v>
      </c>
      <c r="BA19">
        <v>0</v>
      </c>
      <c r="BC19" t="s">
        <v>571</v>
      </c>
      <c r="BF19" t="s">
        <v>1843</v>
      </c>
    </row>
    <row r="20" spans="1:58" x14ac:dyDescent="0.35">
      <c r="A20" t="s">
        <v>1842</v>
      </c>
      <c r="B20">
        <v>30000</v>
      </c>
      <c r="C20">
        <v>10000</v>
      </c>
      <c r="D20" s="2">
        <v>45755</v>
      </c>
      <c r="E20" t="s">
        <v>59</v>
      </c>
      <c r="F20" t="s">
        <v>1837</v>
      </c>
      <c r="G20" t="s">
        <v>570</v>
      </c>
      <c r="I20">
        <v>1</v>
      </c>
      <c r="J20" t="s">
        <v>183</v>
      </c>
      <c r="K20">
        <v>59</v>
      </c>
      <c r="L20" t="s">
        <v>73</v>
      </c>
      <c r="M20" s="3">
        <v>1500</v>
      </c>
      <c r="P20" s="2">
        <v>45755</v>
      </c>
      <c r="R20">
        <v>6</v>
      </c>
      <c r="S20" s="3">
        <v>9000</v>
      </c>
      <c r="T20" t="s">
        <v>65</v>
      </c>
      <c r="U20" t="s">
        <v>1839</v>
      </c>
      <c r="V20">
        <v>0</v>
      </c>
      <c r="W20" s="3">
        <v>9000</v>
      </c>
      <c r="X20">
        <v>0</v>
      </c>
      <c r="Y20">
        <v>0</v>
      </c>
      <c r="Z20">
        <v>0</v>
      </c>
      <c r="AA20">
        <v>0</v>
      </c>
      <c r="AD20">
        <v>0</v>
      </c>
      <c r="AM20" t="s">
        <v>1840</v>
      </c>
      <c r="AN20" t="s">
        <v>571</v>
      </c>
      <c r="AP20">
        <v>0</v>
      </c>
      <c r="AQ20">
        <v>0</v>
      </c>
      <c r="AR20">
        <v>0</v>
      </c>
      <c r="AS20">
        <v>0</v>
      </c>
      <c r="AT20">
        <v>0</v>
      </c>
      <c r="AU20">
        <v>0</v>
      </c>
      <c r="AY20" t="s">
        <v>63</v>
      </c>
      <c r="AZ20" t="s">
        <v>4770</v>
      </c>
      <c r="BA20">
        <v>0</v>
      </c>
      <c r="BC20" t="s">
        <v>571</v>
      </c>
      <c r="BF20" t="s">
        <v>1843</v>
      </c>
    </row>
    <row r="21" spans="1:58" x14ac:dyDescent="0.35">
      <c r="A21" t="s">
        <v>1844</v>
      </c>
      <c r="B21">
        <v>10000</v>
      </c>
      <c r="C21">
        <v>10000</v>
      </c>
      <c r="D21" s="2">
        <v>45755</v>
      </c>
      <c r="E21" t="s">
        <v>59</v>
      </c>
      <c r="F21" t="s">
        <v>1845</v>
      </c>
      <c r="G21" t="s">
        <v>570</v>
      </c>
      <c r="I21">
        <v>1</v>
      </c>
      <c r="J21" t="s">
        <v>183</v>
      </c>
      <c r="K21">
        <v>59</v>
      </c>
      <c r="L21" t="s">
        <v>73</v>
      </c>
      <c r="M21" s="3">
        <v>3333</v>
      </c>
      <c r="P21" s="2">
        <v>45755</v>
      </c>
      <c r="R21">
        <v>6</v>
      </c>
      <c r="S21" s="3">
        <v>20000</v>
      </c>
      <c r="T21" t="s">
        <v>65</v>
      </c>
      <c r="U21" t="s">
        <v>1846</v>
      </c>
      <c r="V21">
        <v>0</v>
      </c>
      <c r="W21" s="3">
        <v>20000</v>
      </c>
      <c r="X21">
        <v>0</v>
      </c>
      <c r="Y21">
        <v>0</v>
      </c>
      <c r="Z21">
        <v>0</v>
      </c>
      <c r="AA21">
        <v>0</v>
      </c>
      <c r="AD21">
        <v>0</v>
      </c>
      <c r="AM21" t="s">
        <v>1847</v>
      </c>
      <c r="AN21" t="s">
        <v>1848</v>
      </c>
      <c r="AP21">
        <v>0</v>
      </c>
      <c r="AQ21">
        <v>0</v>
      </c>
      <c r="AR21">
        <v>0</v>
      </c>
      <c r="AS21">
        <v>0</v>
      </c>
      <c r="AT21">
        <v>0</v>
      </c>
      <c r="AU21">
        <v>0</v>
      </c>
      <c r="AY21" t="s">
        <v>63</v>
      </c>
      <c r="AZ21" t="s">
        <v>4771</v>
      </c>
      <c r="BA21">
        <v>0</v>
      </c>
      <c r="BC21" t="s">
        <v>1848</v>
      </c>
      <c r="BF21" t="s">
        <v>1849</v>
      </c>
    </row>
    <row r="22" spans="1:58" x14ac:dyDescent="0.35">
      <c r="A22" t="s">
        <v>1844</v>
      </c>
      <c r="B22">
        <v>20000</v>
      </c>
      <c r="C22">
        <v>10000</v>
      </c>
      <c r="D22" s="2">
        <v>45755</v>
      </c>
      <c r="E22" t="s">
        <v>59</v>
      </c>
      <c r="F22" t="s">
        <v>1845</v>
      </c>
      <c r="G22" t="s">
        <v>570</v>
      </c>
      <c r="I22">
        <v>1</v>
      </c>
      <c r="J22" t="s">
        <v>183</v>
      </c>
      <c r="K22">
        <v>59</v>
      </c>
      <c r="L22" t="s">
        <v>73</v>
      </c>
      <c r="M22" s="3">
        <v>1667</v>
      </c>
      <c r="P22" s="2">
        <v>45755</v>
      </c>
      <c r="R22">
        <v>6</v>
      </c>
      <c r="S22" s="3">
        <v>10000</v>
      </c>
      <c r="T22" t="s">
        <v>65</v>
      </c>
      <c r="U22" t="s">
        <v>1846</v>
      </c>
      <c r="V22">
        <v>0</v>
      </c>
      <c r="W22" s="3">
        <v>10000</v>
      </c>
      <c r="X22">
        <v>0</v>
      </c>
      <c r="Y22">
        <v>0</v>
      </c>
      <c r="Z22">
        <v>0</v>
      </c>
      <c r="AA22">
        <v>0</v>
      </c>
      <c r="AD22">
        <v>0</v>
      </c>
      <c r="AM22" t="s">
        <v>1847</v>
      </c>
      <c r="AN22" t="s">
        <v>1848</v>
      </c>
      <c r="AP22">
        <v>0</v>
      </c>
      <c r="AQ22">
        <v>0</v>
      </c>
      <c r="AR22">
        <v>0</v>
      </c>
      <c r="AS22">
        <v>0</v>
      </c>
      <c r="AT22">
        <v>0</v>
      </c>
      <c r="AU22">
        <v>0</v>
      </c>
      <c r="AY22" t="s">
        <v>63</v>
      </c>
      <c r="AZ22" t="s">
        <v>4771</v>
      </c>
      <c r="BA22">
        <v>0</v>
      </c>
      <c r="BC22" t="s">
        <v>1848</v>
      </c>
      <c r="BF22" t="s">
        <v>1849</v>
      </c>
    </row>
    <row r="23" spans="1:58" x14ac:dyDescent="0.35">
      <c r="A23" t="s">
        <v>871</v>
      </c>
      <c r="B23">
        <v>10000</v>
      </c>
      <c r="C23">
        <v>20000</v>
      </c>
      <c r="D23" s="2">
        <v>45756</v>
      </c>
      <c r="E23" t="s">
        <v>59</v>
      </c>
      <c r="F23" t="s">
        <v>872</v>
      </c>
      <c r="G23" t="s">
        <v>159</v>
      </c>
      <c r="I23">
        <v>2</v>
      </c>
      <c r="J23" t="s">
        <v>183</v>
      </c>
      <c r="K23">
        <v>71</v>
      </c>
      <c r="L23" t="s">
        <v>368</v>
      </c>
      <c r="M23" s="3">
        <v>1250</v>
      </c>
      <c r="P23" s="2">
        <v>45755</v>
      </c>
      <c r="R23">
        <v>4</v>
      </c>
      <c r="S23" s="3">
        <v>5000</v>
      </c>
      <c r="T23" t="s">
        <v>65</v>
      </c>
      <c r="U23">
        <v>80834730001</v>
      </c>
      <c r="V23">
        <v>0</v>
      </c>
      <c r="W23" s="3">
        <v>5000</v>
      </c>
      <c r="X23">
        <v>0</v>
      </c>
      <c r="Y23">
        <v>0</v>
      </c>
      <c r="Z23">
        <v>0</v>
      </c>
      <c r="AA23">
        <v>0</v>
      </c>
      <c r="AD23">
        <v>0</v>
      </c>
      <c r="AM23">
        <v>8083473</v>
      </c>
      <c r="AN23" t="s">
        <v>162</v>
      </c>
      <c r="AP23">
        <v>0</v>
      </c>
      <c r="AQ23">
        <v>0</v>
      </c>
      <c r="AR23">
        <v>0</v>
      </c>
      <c r="AS23">
        <v>0</v>
      </c>
      <c r="AT23">
        <v>0</v>
      </c>
      <c r="AU23">
        <v>0</v>
      </c>
      <c r="AY23" t="s">
        <v>63</v>
      </c>
      <c r="AZ23" t="s">
        <v>4511</v>
      </c>
      <c r="BA23">
        <v>0</v>
      </c>
      <c r="BC23" t="s">
        <v>162</v>
      </c>
      <c r="BF23" t="s">
        <v>870</v>
      </c>
    </row>
    <row r="24" spans="1:58" x14ac:dyDescent="0.35">
      <c r="A24" t="s">
        <v>1850</v>
      </c>
      <c r="B24">
        <v>10000</v>
      </c>
      <c r="C24">
        <v>10000</v>
      </c>
      <c r="D24" s="2">
        <v>45756</v>
      </c>
      <c r="E24" t="s">
        <v>59</v>
      </c>
      <c r="F24" t="s">
        <v>1851</v>
      </c>
      <c r="G24" t="s">
        <v>1214</v>
      </c>
      <c r="I24">
        <v>1</v>
      </c>
      <c r="J24" t="s">
        <v>183</v>
      </c>
      <c r="K24">
        <v>31</v>
      </c>
      <c r="L24" t="s">
        <v>739</v>
      </c>
      <c r="M24" s="3">
        <v>10000</v>
      </c>
      <c r="P24" s="2">
        <v>45755</v>
      </c>
      <c r="R24">
        <v>9</v>
      </c>
      <c r="S24" s="3">
        <v>90000</v>
      </c>
      <c r="T24" t="s">
        <v>65</v>
      </c>
      <c r="U24" t="s">
        <v>1852</v>
      </c>
      <c r="V24">
        <v>0</v>
      </c>
      <c r="W24" s="3">
        <v>90000</v>
      </c>
      <c r="X24">
        <v>0</v>
      </c>
      <c r="Y24">
        <v>0</v>
      </c>
      <c r="Z24">
        <v>0</v>
      </c>
      <c r="AA24">
        <v>0</v>
      </c>
      <c r="AD24">
        <v>0</v>
      </c>
      <c r="AM24" t="s">
        <v>1853</v>
      </c>
      <c r="AN24" t="s">
        <v>539</v>
      </c>
      <c r="AP24">
        <v>0</v>
      </c>
      <c r="AQ24">
        <v>0</v>
      </c>
      <c r="AR24">
        <v>0</v>
      </c>
      <c r="AS24">
        <v>0</v>
      </c>
      <c r="AT24">
        <v>0</v>
      </c>
      <c r="AU24">
        <v>0</v>
      </c>
      <c r="AY24" t="s">
        <v>63</v>
      </c>
      <c r="AZ24" t="s">
        <v>4772</v>
      </c>
      <c r="BA24">
        <v>0</v>
      </c>
      <c r="BC24" t="s">
        <v>539</v>
      </c>
      <c r="BF24" t="s">
        <v>1217</v>
      </c>
    </row>
    <row r="25" spans="1:58" x14ac:dyDescent="0.35">
      <c r="A25" t="s">
        <v>1854</v>
      </c>
      <c r="B25">
        <v>10000</v>
      </c>
      <c r="C25">
        <v>10000</v>
      </c>
      <c r="D25" s="2">
        <v>45756</v>
      </c>
      <c r="E25" t="s">
        <v>59</v>
      </c>
      <c r="F25" t="s">
        <v>1855</v>
      </c>
      <c r="G25" t="s">
        <v>1856</v>
      </c>
      <c r="I25">
        <v>1</v>
      </c>
      <c r="J25" t="s">
        <v>183</v>
      </c>
      <c r="K25">
        <v>82</v>
      </c>
      <c r="L25" t="s">
        <v>352</v>
      </c>
      <c r="M25" s="3">
        <v>17500</v>
      </c>
      <c r="P25" s="2">
        <v>45755</v>
      </c>
      <c r="R25">
        <v>4</v>
      </c>
      <c r="S25" s="3">
        <v>70000</v>
      </c>
      <c r="T25" t="s">
        <v>65</v>
      </c>
      <c r="U25" t="s">
        <v>1857</v>
      </c>
      <c r="V25">
        <v>0</v>
      </c>
      <c r="W25" s="3">
        <v>70000</v>
      </c>
      <c r="X25">
        <v>0</v>
      </c>
      <c r="Y25">
        <v>0</v>
      </c>
      <c r="Z25">
        <v>0</v>
      </c>
      <c r="AA25">
        <v>0</v>
      </c>
      <c r="AD25">
        <v>0</v>
      </c>
      <c r="AM25" t="s">
        <v>1858</v>
      </c>
      <c r="AN25" t="s">
        <v>1859</v>
      </c>
      <c r="AP25">
        <v>0</v>
      </c>
      <c r="AQ25">
        <v>0</v>
      </c>
      <c r="AR25">
        <v>0</v>
      </c>
      <c r="AS25">
        <v>0</v>
      </c>
      <c r="AT25">
        <v>0</v>
      </c>
      <c r="AU25">
        <v>0</v>
      </c>
      <c r="AY25" t="s">
        <v>63</v>
      </c>
      <c r="AZ25" t="s">
        <v>4773</v>
      </c>
      <c r="BA25">
        <v>0</v>
      </c>
      <c r="BC25" t="s">
        <v>1859</v>
      </c>
      <c r="BF25" t="s">
        <v>1860</v>
      </c>
    </row>
    <row r="26" spans="1:58" x14ac:dyDescent="0.35">
      <c r="A26" t="s">
        <v>1670</v>
      </c>
      <c r="B26">
        <v>10000</v>
      </c>
      <c r="C26">
        <v>20000</v>
      </c>
      <c r="D26" s="2">
        <v>45756</v>
      </c>
      <c r="E26" t="s">
        <v>59</v>
      </c>
      <c r="F26" t="s">
        <v>1671</v>
      </c>
      <c r="G26">
        <v>10620258104</v>
      </c>
      <c r="I26">
        <v>2</v>
      </c>
      <c r="J26" t="s">
        <v>183</v>
      </c>
      <c r="K26">
        <v>77</v>
      </c>
      <c r="L26" t="s">
        <v>192</v>
      </c>
      <c r="M26">
        <v>66</v>
      </c>
      <c r="P26" s="2">
        <v>45755</v>
      </c>
      <c r="R26">
        <v>168</v>
      </c>
      <c r="S26" s="3">
        <v>11088</v>
      </c>
      <c r="T26" t="s">
        <v>65</v>
      </c>
      <c r="U26" t="s">
        <v>1672</v>
      </c>
      <c r="V26">
        <v>0</v>
      </c>
      <c r="W26" s="3">
        <v>2000</v>
      </c>
      <c r="X26" s="3">
        <v>9088</v>
      </c>
      <c r="Y26">
        <v>0</v>
      </c>
      <c r="Z26">
        <v>0</v>
      </c>
      <c r="AA26">
        <v>0</v>
      </c>
      <c r="AD26">
        <v>0</v>
      </c>
      <c r="AM26" t="s">
        <v>1673</v>
      </c>
      <c r="AN26" t="s">
        <v>95</v>
      </c>
      <c r="AP26">
        <v>0</v>
      </c>
      <c r="AQ26">
        <v>0</v>
      </c>
      <c r="AR26">
        <v>0</v>
      </c>
      <c r="AS26">
        <v>0</v>
      </c>
      <c r="AT26">
        <v>0</v>
      </c>
      <c r="AU26">
        <v>0</v>
      </c>
      <c r="AY26" t="s">
        <v>63</v>
      </c>
      <c r="AZ26" t="s">
        <v>4714</v>
      </c>
      <c r="BA26">
        <v>0</v>
      </c>
      <c r="BC26" t="s">
        <v>95</v>
      </c>
      <c r="BF26" t="s">
        <v>1674</v>
      </c>
    </row>
    <row r="27" spans="1:58" x14ac:dyDescent="0.35">
      <c r="A27" t="s">
        <v>873</v>
      </c>
      <c r="B27">
        <v>10000</v>
      </c>
      <c r="C27">
        <v>20000</v>
      </c>
      <c r="D27" s="2">
        <v>45758</v>
      </c>
      <c r="E27" t="s">
        <v>59</v>
      </c>
      <c r="F27" t="s">
        <v>874</v>
      </c>
      <c r="G27" t="s">
        <v>875</v>
      </c>
      <c r="I27">
        <v>2</v>
      </c>
      <c r="J27" t="s">
        <v>183</v>
      </c>
      <c r="K27">
        <v>77</v>
      </c>
      <c r="L27" t="s">
        <v>192</v>
      </c>
      <c r="M27" s="3">
        <v>1250</v>
      </c>
      <c r="P27" s="2">
        <v>45755</v>
      </c>
      <c r="R27">
        <v>88</v>
      </c>
      <c r="S27" s="3">
        <v>110000</v>
      </c>
      <c r="T27" t="s">
        <v>65</v>
      </c>
      <c r="U27" t="s">
        <v>876</v>
      </c>
      <c r="V27">
        <v>0</v>
      </c>
      <c r="W27" s="3">
        <v>100000</v>
      </c>
      <c r="X27" s="3">
        <v>10000</v>
      </c>
      <c r="Y27">
        <v>0</v>
      </c>
      <c r="Z27">
        <v>0</v>
      </c>
      <c r="AA27">
        <v>0</v>
      </c>
      <c r="AD27">
        <v>0</v>
      </c>
      <c r="AM27" t="s">
        <v>877</v>
      </c>
      <c r="AN27" t="s">
        <v>108</v>
      </c>
      <c r="AP27">
        <v>0</v>
      </c>
      <c r="AQ27">
        <v>0</v>
      </c>
      <c r="AR27">
        <v>0</v>
      </c>
      <c r="AS27">
        <v>0</v>
      </c>
      <c r="AT27">
        <v>0</v>
      </c>
      <c r="AU27">
        <v>0</v>
      </c>
      <c r="AY27" t="s">
        <v>63</v>
      </c>
      <c r="AZ27" t="s">
        <v>4512</v>
      </c>
      <c r="BA27">
        <v>0</v>
      </c>
      <c r="BC27" t="s">
        <v>108</v>
      </c>
      <c r="BF27" t="s">
        <v>878</v>
      </c>
    </row>
    <row r="28" spans="1:58" x14ac:dyDescent="0.35">
      <c r="A28" t="s">
        <v>1675</v>
      </c>
      <c r="B28">
        <v>10000</v>
      </c>
      <c r="C28">
        <v>20000</v>
      </c>
      <c r="D28" s="2">
        <v>45761</v>
      </c>
      <c r="E28" t="s">
        <v>59</v>
      </c>
      <c r="F28" t="s">
        <v>1676</v>
      </c>
      <c r="G28">
        <v>10620258104</v>
      </c>
      <c r="I28">
        <v>2</v>
      </c>
      <c r="J28" t="s">
        <v>183</v>
      </c>
      <c r="K28">
        <v>77</v>
      </c>
      <c r="L28" t="s">
        <v>192</v>
      </c>
      <c r="M28">
        <v>546</v>
      </c>
      <c r="P28" s="2">
        <v>45755</v>
      </c>
      <c r="R28">
        <v>88</v>
      </c>
      <c r="S28" s="3">
        <v>48048</v>
      </c>
      <c r="T28" t="s">
        <v>65</v>
      </c>
      <c r="U28" t="s">
        <v>1677</v>
      </c>
      <c r="V28">
        <v>0</v>
      </c>
      <c r="W28" s="3">
        <v>30000</v>
      </c>
      <c r="X28" s="3">
        <v>18048</v>
      </c>
      <c r="Y28">
        <v>0</v>
      </c>
      <c r="Z28">
        <v>0</v>
      </c>
      <c r="AA28">
        <v>0</v>
      </c>
      <c r="AD28">
        <v>0</v>
      </c>
      <c r="AM28" t="s">
        <v>1678</v>
      </c>
      <c r="AN28" t="s">
        <v>108</v>
      </c>
      <c r="AP28">
        <v>0</v>
      </c>
      <c r="AQ28">
        <v>0</v>
      </c>
      <c r="AR28">
        <v>0</v>
      </c>
      <c r="AS28">
        <v>0</v>
      </c>
      <c r="AT28">
        <v>0</v>
      </c>
      <c r="AU28">
        <v>0</v>
      </c>
      <c r="AY28" t="s">
        <v>63</v>
      </c>
      <c r="AZ28" t="s">
        <v>4715</v>
      </c>
      <c r="BA28">
        <v>0</v>
      </c>
      <c r="BC28" t="s">
        <v>108</v>
      </c>
      <c r="BF28" t="s">
        <v>1679</v>
      </c>
    </row>
    <row r="29" spans="1:58" x14ac:dyDescent="0.35">
      <c r="A29" t="s">
        <v>879</v>
      </c>
      <c r="B29">
        <v>10000</v>
      </c>
      <c r="C29">
        <v>20000</v>
      </c>
      <c r="D29" s="2">
        <v>45763</v>
      </c>
      <c r="E29" t="s">
        <v>59</v>
      </c>
      <c r="F29" t="s">
        <v>4774</v>
      </c>
      <c r="G29" t="s">
        <v>875</v>
      </c>
      <c r="I29">
        <v>2</v>
      </c>
      <c r="J29" t="s">
        <v>183</v>
      </c>
      <c r="K29">
        <v>77</v>
      </c>
      <c r="L29" t="s">
        <v>192</v>
      </c>
      <c r="M29" s="3">
        <v>1250</v>
      </c>
      <c r="P29" s="2">
        <v>45755</v>
      </c>
      <c r="R29">
        <v>88</v>
      </c>
      <c r="S29" s="3">
        <v>110000</v>
      </c>
      <c r="T29" t="s">
        <v>65</v>
      </c>
      <c r="U29" t="s">
        <v>880</v>
      </c>
      <c r="V29">
        <v>0</v>
      </c>
      <c r="W29" s="3">
        <v>100000</v>
      </c>
      <c r="X29" s="3">
        <v>10000</v>
      </c>
      <c r="Y29">
        <v>0</v>
      </c>
      <c r="Z29">
        <v>0</v>
      </c>
      <c r="AA29">
        <v>0</v>
      </c>
      <c r="AD29">
        <v>0</v>
      </c>
      <c r="AM29" t="s">
        <v>881</v>
      </c>
      <c r="AN29" t="s">
        <v>108</v>
      </c>
      <c r="AP29">
        <v>0</v>
      </c>
      <c r="AQ29">
        <v>0</v>
      </c>
      <c r="AR29">
        <v>0</v>
      </c>
      <c r="AS29">
        <v>0</v>
      </c>
      <c r="AT29">
        <v>0</v>
      </c>
      <c r="AU29">
        <v>0</v>
      </c>
      <c r="AY29" t="s">
        <v>63</v>
      </c>
      <c r="AZ29" t="s">
        <v>4513</v>
      </c>
      <c r="BA29">
        <v>0</v>
      </c>
      <c r="BC29" t="s">
        <v>108</v>
      </c>
      <c r="BF29" t="s">
        <v>882</v>
      </c>
    </row>
    <row r="30" spans="1:58" x14ac:dyDescent="0.35">
      <c r="A30" t="s">
        <v>883</v>
      </c>
      <c r="B30">
        <v>10000</v>
      </c>
      <c r="C30">
        <v>20000</v>
      </c>
      <c r="D30" s="2">
        <v>45763</v>
      </c>
      <c r="E30" t="s">
        <v>59</v>
      </c>
      <c r="F30" s="4">
        <v>0.46824074074074074</v>
      </c>
      <c r="G30">
        <v>10620258018</v>
      </c>
      <c r="I30">
        <v>2</v>
      </c>
      <c r="J30" t="s">
        <v>183</v>
      </c>
      <c r="K30">
        <v>77</v>
      </c>
      <c r="L30" t="s">
        <v>192</v>
      </c>
      <c r="M30" s="3">
        <v>1250</v>
      </c>
      <c r="P30" s="2">
        <v>45755</v>
      </c>
      <c r="R30">
        <v>88</v>
      </c>
      <c r="S30" s="3">
        <v>110000</v>
      </c>
      <c r="T30" t="s">
        <v>65</v>
      </c>
      <c r="U30" t="s">
        <v>885</v>
      </c>
      <c r="V30">
        <v>0</v>
      </c>
      <c r="W30" s="3">
        <v>100000</v>
      </c>
      <c r="X30" s="3">
        <v>10000</v>
      </c>
      <c r="Y30">
        <v>0</v>
      </c>
      <c r="Z30">
        <v>0</v>
      </c>
      <c r="AA30">
        <v>0</v>
      </c>
      <c r="AD30">
        <v>0</v>
      </c>
      <c r="AM30" t="s">
        <v>886</v>
      </c>
      <c r="AN30" t="s">
        <v>108</v>
      </c>
      <c r="AP30">
        <v>0</v>
      </c>
      <c r="AQ30">
        <v>0</v>
      </c>
      <c r="AR30">
        <v>0</v>
      </c>
      <c r="AS30">
        <v>0</v>
      </c>
      <c r="AT30">
        <v>0</v>
      </c>
      <c r="AU30">
        <v>0</v>
      </c>
      <c r="AY30" t="s">
        <v>63</v>
      </c>
      <c r="AZ30" t="s">
        <v>4514</v>
      </c>
      <c r="BA30">
        <v>0</v>
      </c>
      <c r="BC30" t="s">
        <v>108</v>
      </c>
      <c r="BF30" t="s">
        <v>887</v>
      </c>
    </row>
    <row r="31" spans="1:58" x14ac:dyDescent="0.35">
      <c r="A31" t="s">
        <v>888</v>
      </c>
      <c r="B31">
        <v>10000</v>
      </c>
      <c r="C31">
        <v>20000</v>
      </c>
      <c r="D31" s="2">
        <v>45758</v>
      </c>
      <c r="E31" t="s">
        <v>59</v>
      </c>
      <c r="F31" t="s">
        <v>874</v>
      </c>
      <c r="G31" t="s">
        <v>875</v>
      </c>
      <c r="I31">
        <v>2</v>
      </c>
      <c r="J31" t="s">
        <v>183</v>
      </c>
      <c r="K31">
        <v>77</v>
      </c>
      <c r="L31" t="s">
        <v>192</v>
      </c>
      <c r="M31" s="3">
        <v>1250</v>
      </c>
      <c r="P31" s="2">
        <v>45755</v>
      </c>
      <c r="R31">
        <v>88</v>
      </c>
      <c r="S31" s="3">
        <v>110000</v>
      </c>
      <c r="T31" t="s">
        <v>65</v>
      </c>
      <c r="U31" t="s">
        <v>889</v>
      </c>
      <c r="V31">
        <v>0</v>
      </c>
      <c r="W31" s="3">
        <v>100000</v>
      </c>
      <c r="X31" s="3">
        <v>10000</v>
      </c>
      <c r="Y31">
        <v>0</v>
      </c>
      <c r="Z31">
        <v>0</v>
      </c>
      <c r="AA31">
        <v>0</v>
      </c>
      <c r="AD31">
        <v>0</v>
      </c>
      <c r="AM31" t="s">
        <v>890</v>
      </c>
      <c r="AN31" t="s">
        <v>108</v>
      </c>
      <c r="AP31">
        <v>0</v>
      </c>
      <c r="AQ31">
        <v>0</v>
      </c>
      <c r="AR31">
        <v>0</v>
      </c>
      <c r="AS31">
        <v>0</v>
      </c>
      <c r="AT31">
        <v>0</v>
      </c>
      <c r="AU31">
        <v>0</v>
      </c>
      <c r="AY31" t="s">
        <v>63</v>
      </c>
      <c r="AZ31" t="s">
        <v>4515</v>
      </c>
      <c r="BA31">
        <v>0</v>
      </c>
      <c r="BC31" t="s">
        <v>108</v>
      </c>
      <c r="BF31" t="s">
        <v>891</v>
      </c>
    </row>
    <row r="32" spans="1:58" x14ac:dyDescent="0.35">
      <c r="A32" t="s">
        <v>110</v>
      </c>
      <c r="B32">
        <v>10000</v>
      </c>
      <c r="C32">
        <v>30000</v>
      </c>
      <c r="D32" s="2">
        <v>45755</v>
      </c>
      <c r="E32" t="s">
        <v>59</v>
      </c>
      <c r="F32" t="s">
        <v>111</v>
      </c>
      <c r="G32">
        <v>10656256095</v>
      </c>
      <c r="I32">
        <v>3</v>
      </c>
      <c r="J32" t="s">
        <v>183</v>
      </c>
      <c r="K32">
        <v>85</v>
      </c>
      <c r="L32" t="s">
        <v>940</v>
      </c>
      <c r="M32" s="3">
        <v>8000</v>
      </c>
      <c r="P32" s="2">
        <v>45755</v>
      </c>
      <c r="R32">
        <v>11</v>
      </c>
      <c r="S32" s="3">
        <v>88000</v>
      </c>
      <c r="T32" t="s">
        <v>65</v>
      </c>
      <c r="U32" t="s">
        <v>112</v>
      </c>
      <c r="V32">
        <v>0</v>
      </c>
      <c r="W32" s="3">
        <v>80000</v>
      </c>
      <c r="X32" s="3">
        <v>8000</v>
      </c>
      <c r="Y32">
        <v>0</v>
      </c>
      <c r="Z32">
        <v>0</v>
      </c>
      <c r="AA32">
        <v>0</v>
      </c>
      <c r="AD32">
        <v>0</v>
      </c>
      <c r="AM32" t="s">
        <v>113</v>
      </c>
      <c r="AN32" t="s">
        <v>108</v>
      </c>
      <c r="AP32">
        <v>0</v>
      </c>
      <c r="AQ32">
        <v>0</v>
      </c>
      <c r="AR32">
        <v>0</v>
      </c>
      <c r="AS32">
        <v>0</v>
      </c>
      <c r="AT32">
        <v>0</v>
      </c>
      <c r="AU32">
        <v>0</v>
      </c>
      <c r="AY32" t="s">
        <v>63</v>
      </c>
      <c r="AZ32" t="s">
        <v>4449</v>
      </c>
      <c r="BA32">
        <v>0</v>
      </c>
      <c r="BC32" t="s">
        <v>108</v>
      </c>
      <c r="BF32" t="s">
        <v>114</v>
      </c>
    </row>
    <row r="33" spans="1:58" x14ac:dyDescent="0.35">
      <c r="A33" t="s">
        <v>897</v>
      </c>
      <c r="B33">
        <v>10000</v>
      </c>
      <c r="C33">
        <v>20000</v>
      </c>
      <c r="D33" s="2">
        <v>45758</v>
      </c>
      <c r="E33" t="s">
        <v>59</v>
      </c>
      <c r="F33" t="s">
        <v>898</v>
      </c>
      <c r="G33" t="s">
        <v>875</v>
      </c>
      <c r="I33">
        <v>2</v>
      </c>
      <c r="J33" t="s">
        <v>183</v>
      </c>
      <c r="K33">
        <v>77</v>
      </c>
      <c r="L33" t="s">
        <v>192</v>
      </c>
      <c r="M33" s="3">
        <v>1250</v>
      </c>
      <c r="P33" s="2">
        <v>45755</v>
      </c>
      <c r="R33">
        <v>88</v>
      </c>
      <c r="S33" s="3">
        <v>110000</v>
      </c>
      <c r="T33" t="s">
        <v>65</v>
      </c>
      <c r="U33" t="s">
        <v>899</v>
      </c>
      <c r="V33">
        <v>0</v>
      </c>
      <c r="W33" s="3">
        <v>100000</v>
      </c>
      <c r="X33" s="3">
        <v>10000</v>
      </c>
      <c r="Y33">
        <v>0</v>
      </c>
      <c r="Z33">
        <v>0</v>
      </c>
      <c r="AA33">
        <v>0</v>
      </c>
      <c r="AD33">
        <v>0</v>
      </c>
      <c r="AM33" t="s">
        <v>900</v>
      </c>
      <c r="AN33" t="s">
        <v>108</v>
      </c>
      <c r="AP33">
        <v>0</v>
      </c>
      <c r="AQ33">
        <v>0</v>
      </c>
      <c r="AR33">
        <v>0</v>
      </c>
      <c r="AS33">
        <v>0</v>
      </c>
      <c r="AT33">
        <v>0</v>
      </c>
      <c r="AU33">
        <v>0</v>
      </c>
      <c r="AY33" t="s">
        <v>63</v>
      </c>
      <c r="AZ33" t="s">
        <v>4517</v>
      </c>
      <c r="BA33">
        <v>0</v>
      </c>
      <c r="BC33" t="s">
        <v>108</v>
      </c>
      <c r="BF33" t="s">
        <v>901</v>
      </c>
    </row>
    <row r="34" spans="1:58" x14ac:dyDescent="0.35">
      <c r="A34" t="s">
        <v>902</v>
      </c>
      <c r="B34">
        <v>10000</v>
      </c>
      <c r="C34">
        <v>20000</v>
      </c>
      <c r="D34" s="2">
        <v>45763</v>
      </c>
      <c r="E34" t="s">
        <v>59</v>
      </c>
      <c r="F34" t="s">
        <v>4775</v>
      </c>
      <c r="G34" t="s">
        <v>875</v>
      </c>
      <c r="I34">
        <v>2</v>
      </c>
      <c r="J34" t="s">
        <v>183</v>
      </c>
      <c r="K34">
        <v>77</v>
      </c>
      <c r="L34" t="s">
        <v>192</v>
      </c>
      <c r="M34" s="3">
        <v>2500</v>
      </c>
      <c r="P34" s="2">
        <v>45755</v>
      </c>
      <c r="R34">
        <v>88</v>
      </c>
      <c r="S34" s="3">
        <v>220000</v>
      </c>
      <c r="T34" t="s">
        <v>65</v>
      </c>
      <c r="U34" t="s">
        <v>903</v>
      </c>
      <c r="V34">
        <v>0</v>
      </c>
      <c r="W34" s="3">
        <v>200000</v>
      </c>
      <c r="X34" s="3">
        <v>20000</v>
      </c>
      <c r="Y34">
        <v>0</v>
      </c>
      <c r="Z34">
        <v>0</v>
      </c>
      <c r="AA34">
        <v>0</v>
      </c>
      <c r="AD34">
        <v>0</v>
      </c>
      <c r="AM34" t="s">
        <v>904</v>
      </c>
      <c r="AN34" t="s">
        <v>108</v>
      </c>
      <c r="AP34">
        <v>0</v>
      </c>
      <c r="AQ34">
        <v>0</v>
      </c>
      <c r="AR34">
        <v>0</v>
      </c>
      <c r="AS34">
        <v>0</v>
      </c>
      <c r="AT34">
        <v>0</v>
      </c>
      <c r="AU34">
        <v>0</v>
      </c>
      <c r="AY34" t="s">
        <v>63</v>
      </c>
      <c r="AZ34" t="s">
        <v>4518</v>
      </c>
      <c r="BA34">
        <v>0</v>
      </c>
      <c r="BC34" t="s">
        <v>108</v>
      </c>
      <c r="BF34" t="s">
        <v>905</v>
      </c>
    </row>
    <row r="35" spans="1:58" x14ac:dyDescent="0.35">
      <c r="A35" t="s">
        <v>1544</v>
      </c>
      <c r="B35">
        <v>10000</v>
      </c>
      <c r="C35">
        <v>30000</v>
      </c>
      <c r="D35" s="2">
        <v>45755</v>
      </c>
      <c r="E35" t="s">
        <v>59</v>
      </c>
      <c r="F35" t="s">
        <v>1545</v>
      </c>
      <c r="G35" t="s">
        <v>1546</v>
      </c>
      <c r="I35">
        <v>3</v>
      </c>
      <c r="J35" t="s">
        <v>183</v>
      </c>
      <c r="K35">
        <v>85</v>
      </c>
      <c r="L35" t="s">
        <v>940</v>
      </c>
      <c r="M35" s="3">
        <v>10000</v>
      </c>
      <c r="P35" s="2">
        <v>45755</v>
      </c>
      <c r="R35">
        <v>11</v>
      </c>
      <c r="S35" s="3">
        <v>110000</v>
      </c>
      <c r="T35" t="s">
        <v>65</v>
      </c>
      <c r="U35" t="s">
        <v>1547</v>
      </c>
      <c r="V35">
        <v>0</v>
      </c>
      <c r="W35" s="3">
        <v>100000</v>
      </c>
      <c r="X35" s="3">
        <v>10000</v>
      </c>
      <c r="Y35">
        <v>0</v>
      </c>
      <c r="Z35">
        <v>0</v>
      </c>
      <c r="AA35">
        <v>0</v>
      </c>
      <c r="AD35">
        <v>0</v>
      </c>
      <c r="AM35" t="s">
        <v>1548</v>
      </c>
      <c r="AN35" t="s">
        <v>108</v>
      </c>
      <c r="AP35">
        <v>0</v>
      </c>
      <c r="AQ35">
        <v>0</v>
      </c>
      <c r="AR35">
        <v>0</v>
      </c>
      <c r="AS35">
        <v>0</v>
      </c>
      <c r="AT35">
        <v>0</v>
      </c>
      <c r="AU35">
        <v>0</v>
      </c>
      <c r="AY35" t="s">
        <v>63</v>
      </c>
      <c r="AZ35" t="s">
        <v>4683</v>
      </c>
      <c r="BA35">
        <v>0</v>
      </c>
      <c r="BC35" t="s">
        <v>108</v>
      </c>
      <c r="BF35" t="s">
        <v>1549</v>
      </c>
    </row>
    <row r="36" spans="1:58" x14ac:dyDescent="0.35">
      <c r="A36" t="s">
        <v>906</v>
      </c>
      <c r="B36">
        <v>10000</v>
      </c>
      <c r="C36">
        <v>20000</v>
      </c>
      <c r="D36" s="2">
        <v>45758</v>
      </c>
      <c r="E36" t="s">
        <v>59</v>
      </c>
      <c r="F36" t="s">
        <v>907</v>
      </c>
      <c r="G36" t="s">
        <v>875</v>
      </c>
      <c r="I36">
        <v>2</v>
      </c>
      <c r="J36" t="s">
        <v>183</v>
      </c>
      <c r="K36">
        <v>77</v>
      </c>
      <c r="L36" t="s">
        <v>192</v>
      </c>
      <c r="M36" s="3">
        <v>1250</v>
      </c>
      <c r="P36" s="2">
        <v>45755</v>
      </c>
      <c r="R36">
        <v>88</v>
      </c>
      <c r="S36" s="3">
        <v>110000</v>
      </c>
      <c r="T36" t="s">
        <v>65</v>
      </c>
      <c r="U36" t="s">
        <v>908</v>
      </c>
      <c r="V36">
        <v>0</v>
      </c>
      <c r="W36" s="3">
        <v>100000</v>
      </c>
      <c r="X36" s="3">
        <v>10000</v>
      </c>
      <c r="Y36">
        <v>0</v>
      </c>
      <c r="Z36">
        <v>0</v>
      </c>
      <c r="AA36">
        <v>0</v>
      </c>
      <c r="AD36">
        <v>0</v>
      </c>
      <c r="AM36" t="s">
        <v>909</v>
      </c>
      <c r="AN36" t="s">
        <v>108</v>
      </c>
      <c r="AP36">
        <v>0</v>
      </c>
      <c r="AQ36">
        <v>0</v>
      </c>
      <c r="AR36">
        <v>0</v>
      </c>
      <c r="AS36">
        <v>0</v>
      </c>
      <c r="AT36">
        <v>0</v>
      </c>
      <c r="AU36">
        <v>0</v>
      </c>
      <c r="AY36" t="s">
        <v>63</v>
      </c>
      <c r="AZ36" t="s">
        <v>4519</v>
      </c>
      <c r="BA36">
        <v>0</v>
      </c>
      <c r="BC36" t="s">
        <v>108</v>
      </c>
      <c r="BF36" t="s">
        <v>910</v>
      </c>
    </row>
    <row r="37" spans="1:58" x14ac:dyDescent="0.35">
      <c r="A37" t="s">
        <v>529</v>
      </c>
      <c r="B37">
        <v>10000</v>
      </c>
      <c r="C37">
        <v>30000</v>
      </c>
      <c r="D37" s="2">
        <v>45755</v>
      </c>
      <c r="E37" t="s">
        <v>59</v>
      </c>
      <c r="F37" t="s">
        <v>530</v>
      </c>
      <c r="G37">
        <v>10656256091</v>
      </c>
      <c r="I37">
        <v>3</v>
      </c>
      <c r="J37" t="s">
        <v>183</v>
      </c>
      <c r="K37">
        <v>85</v>
      </c>
      <c r="L37" t="s">
        <v>940</v>
      </c>
      <c r="M37" s="3">
        <v>3637</v>
      </c>
      <c r="P37" s="2">
        <v>45755</v>
      </c>
      <c r="R37">
        <v>11</v>
      </c>
      <c r="S37" s="3">
        <v>40007</v>
      </c>
      <c r="T37" t="s">
        <v>65</v>
      </c>
      <c r="U37" t="s">
        <v>531</v>
      </c>
      <c r="V37">
        <v>0</v>
      </c>
      <c r="W37" s="3">
        <v>40000</v>
      </c>
      <c r="X37">
        <v>7</v>
      </c>
      <c r="Y37">
        <v>0</v>
      </c>
      <c r="Z37">
        <v>0</v>
      </c>
      <c r="AA37">
        <v>0</v>
      </c>
      <c r="AD37">
        <v>0</v>
      </c>
      <c r="AM37" t="s">
        <v>532</v>
      </c>
      <c r="AN37" t="s">
        <v>108</v>
      </c>
      <c r="AP37">
        <v>0</v>
      </c>
      <c r="AQ37">
        <v>0</v>
      </c>
      <c r="AR37">
        <v>0</v>
      </c>
      <c r="AS37">
        <v>0</v>
      </c>
      <c r="AT37">
        <v>0</v>
      </c>
      <c r="AU37">
        <v>0</v>
      </c>
      <c r="AY37" t="s">
        <v>63</v>
      </c>
      <c r="AZ37" t="s">
        <v>4481</v>
      </c>
      <c r="BA37">
        <v>0</v>
      </c>
      <c r="BC37" t="s">
        <v>108</v>
      </c>
      <c r="BF37" t="s">
        <v>533</v>
      </c>
    </row>
    <row r="38" spans="1:58" x14ac:dyDescent="0.35">
      <c r="A38" t="s">
        <v>1230</v>
      </c>
      <c r="B38">
        <v>10000</v>
      </c>
      <c r="C38">
        <v>30000</v>
      </c>
      <c r="D38" s="2">
        <v>45758</v>
      </c>
      <c r="E38" t="s">
        <v>59</v>
      </c>
      <c r="F38" t="s">
        <v>1231</v>
      </c>
      <c r="G38" t="s">
        <v>1232</v>
      </c>
      <c r="I38">
        <v>2</v>
      </c>
      <c r="J38" t="s">
        <v>183</v>
      </c>
      <c r="K38">
        <v>60</v>
      </c>
      <c r="L38" t="s">
        <v>222</v>
      </c>
      <c r="M38" s="3">
        <v>32500</v>
      </c>
      <c r="P38" s="2">
        <v>45755</v>
      </c>
      <c r="R38">
        <v>4</v>
      </c>
      <c r="S38" s="3">
        <v>130000</v>
      </c>
      <c r="T38" t="s">
        <v>65</v>
      </c>
      <c r="U38" t="s">
        <v>1233</v>
      </c>
      <c r="V38">
        <v>0</v>
      </c>
      <c r="W38" s="3">
        <v>100000</v>
      </c>
      <c r="X38" s="3">
        <v>30000</v>
      </c>
      <c r="Y38">
        <v>0</v>
      </c>
      <c r="Z38">
        <v>0</v>
      </c>
      <c r="AA38">
        <v>0</v>
      </c>
      <c r="AD38">
        <v>0</v>
      </c>
      <c r="AM38" t="s">
        <v>1234</v>
      </c>
      <c r="AN38" t="s">
        <v>1235</v>
      </c>
      <c r="AP38">
        <v>0</v>
      </c>
      <c r="AQ38">
        <v>0</v>
      </c>
      <c r="AR38">
        <v>0</v>
      </c>
      <c r="AS38">
        <v>0</v>
      </c>
      <c r="AT38">
        <v>0</v>
      </c>
      <c r="AU38">
        <v>0</v>
      </c>
      <c r="AY38" t="s">
        <v>63</v>
      </c>
      <c r="AZ38" t="s">
        <v>4579</v>
      </c>
      <c r="BA38">
        <v>0</v>
      </c>
      <c r="BC38" t="s">
        <v>1235</v>
      </c>
      <c r="BF38" t="s">
        <v>1236</v>
      </c>
    </row>
    <row r="39" spans="1:58" x14ac:dyDescent="0.35">
      <c r="A39" t="s">
        <v>1861</v>
      </c>
      <c r="B39">
        <v>10000</v>
      </c>
      <c r="C39">
        <v>20000</v>
      </c>
      <c r="D39" s="2">
        <v>45756</v>
      </c>
      <c r="E39" t="s">
        <v>59</v>
      </c>
      <c r="F39" s="4">
        <v>0.42709490740740741</v>
      </c>
      <c r="G39" t="s">
        <v>1862</v>
      </c>
      <c r="I39">
        <v>2</v>
      </c>
      <c r="J39" t="s">
        <v>183</v>
      </c>
      <c r="K39">
        <v>100</v>
      </c>
      <c r="L39" t="s">
        <v>281</v>
      </c>
      <c r="M39">
        <v>550</v>
      </c>
      <c r="P39" s="2">
        <v>45755</v>
      </c>
      <c r="R39">
        <v>2</v>
      </c>
      <c r="S39" s="3">
        <v>1100</v>
      </c>
      <c r="T39" t="s">
        <v>65</v>
      </c>
      <c r="U39">
        <v>4.40170086005E+17</v>
      </c>
      <c r="V39">
        <v>0</v>
      </c>
      <c r="W39" s="3">
        <v>1000</v>
      </c>
      <c r="X39">
        <v>100</v>
      </c>
      <c r="Y39">
        <v>0</v>
      </c>
      <c r="Z39">
        <v>0</v>
      </c>
      <c r="AA39">
        <v>0</v>
      </c>
      <c r="AD39">
        <v>0</v>
      </c>
      <c r="AM39">
        <v>44017008600501</v>
      </c>
      <c r="AN39" t="s">
        <v>217</v>
      </c>
      <c r="AP39">
        <v>0</v>
      </c>
      <c r="AQ39">
        <v>0</v>
      </c>
      <c r="AR39">
        <v>0</v>
      </c>
      <c r="AS39">
        <v>0</v>
      </c>
      <c r="AT39">
        <v>0</v>
      </c>
      <c r="AU39">
        <v>0</v>
      </c>
      <c r="AY39" t="s">
        <v>63</v>
      </c>
      <c r="AZ39" t="s">
        <v>4776</v>
      </c>
      <c r="BA39">
        <v>0</v>
      </c>
      <c r="BC39" t="s">
        <v>217</v>
      </c>
      <c r="BF39" t="s">
        <v>1474</v>
      </c>
    </row>
    <row r="40" spans="1:58" x14ac:dyDescent="0.35">
      <c r="A40" t="s">
        <v>934</v>
      </c>
      <c r="B40">
        <v>10000</v>
      </c>
      <c r="C40">
        <v>20000</v>
      </c>
      <c r="D40" s="2">
        <v>45755</v>
      </c>
      <c r="E40" t="s">
        <v>59</v>
      </c>
      <c r="F40" t="s">
        <v>935</v>
      </c>
      <c r="G40" t="s">
        <v>936</v>
      </c>
      <c r="I40">
        <v>2</v>
      </c>
      <c r="J40" t="s">
        <v>183</v>
      </c>
      <c r="K40">
        <v>71</v>
      </c>
      <c r="L40" t="s">
        <v>368</v>
      </c>
      <c r="M40">
        <v>334</v>
      </c>
      <c r="P40" s="2">
        <v>45755</v>
      </c>
      <c r="R40">
        <v>9</v>
      </c>
      <c r="S40" s="3">
        <v>3006</v>
      </c>
      <c r="T40" t="s">
        <v>65</v>
      </c>
      <c r="U40" t="s">
        <v>937</v>
      </c>
      <c r="V40">
        <v>0</v>
      </c>
      <c r="W40" s="3">
        <v>3000</v>
      </c>
      <c r="X40">
        <v>6</v>
      </c>
      <c r="Y40">
        <v>0</v>
      </c>
      <c r="Z40">
        <v>0</v>
      </c>
      <c r="AA40">
        <v>0</v>
      </c>
      <c r="AD40">
        <v>0</v>
      </c>
      <c r="AM40" t="s">
        <v>938</v>
      </c>
      <c r="AN40" t="s">
        <v>147</v>
      </c>
      <c r="AP40">
        <v>0</v>
      </c>
      <c r="AQ40">
        <v>0</v>
      </c>
      <c r="AR40">
        <v>0</v>
      </c>
      <c r="AS40">
        <v>0</v>
      </c>
      <c r="AT40">
        <v>0</v>
      </c>
      <c r="AU40">
        <v>0</v>
      </c>
      <c r="AY40" t="s">
        <v>63</v>
      </c>
      <c r="AZ40" t="s">
        <v>4528</v>
      </c>
      <c r="BA40">
        <v>0</v>
      </c>
      <c r="BC40" t="s">
        <v>147</v>
      </c>
      <c r="BF40" t="s">
        <v>939</v>
      </c>
    </row>
    <row r="41" spans="1:58" x14ac:dyDescent="0.35">
      <c r="A41" t="s">
        <v>941</v>
      </c>
      <c r="B41">
        <v>10000</v>
      </c>
      <c r="C41">
        <v>40000</v>
      </c>
      <c r="D41" s="2">
        <v>45772</v>
      </c>
      <c r="E41" t="s">
        <v>59</v>
      </c>
      <c r="F41" t="s">
        <v>3617</v>
      </c>
      <c r="G41" t="s">
        <v>3618</v>
      </c>
      <c r="I41">
        <v>3</v>
      </c>
      <c r="J41" t="s">
        <v>183</v>
      </c>
      <c r="K41">
        <v>91</v>
      </c>
      <c r="L41" t="s">
        <v>613</v>
      </c>
      <c r="M41" s="3">
        <v>60000</v>
      </c>
      <c r="P41" s="2">
        <v>45755</v>
      </c>
      <c r="R41">
        <v>3</v>
      </c>
      <c r="S41" s="3">
        <v>180000</v>
      </c>
      <c r="T41" t="s">
        <v>65</v>
      </c>
      <c r="U41" t="s">
        <v>946</v>
      </c>
      <c r="V41">
        <v>0</v>
      </c>
      <c r="W41" s="3">
        <v>177778</v>
      </c>
      <c r="X41" s="3">
        <v>2222</v>
      </c>
      <c r="Y41">
        <v>0</v>
      </c>
      <c r="Z41">
        <v>0</v>
      </c>
      <c r="AA41">
        <v>0</v>
      </c>
      <c r="AD41">
        <v>0</v>
      </c>
      <c r="AM41" t="s">
        <v>947</v>
      </c>
      <c r="AN41" t="s">
        <v>108</v>
      </c>
      <c r="AP41">
        <v>0</v>
      </c>
      <c r="AQ41">
        <v>0</v>
      </c>
      <c r="AR41">
        <v>0</v>
      </c>
      <c r="AS41">
        <v>0</v>
      </c>
      <c r="AT41">
        <v>0</v>
      </c>
      <c r="AU41">
        <v>0</v>
      </c>
      <c r="AY41" t="s">
        <v>63</v>
      </c>
      <c r="AZ41" t="s">
        <v>4529</v>
      </c>
      <c r="BA41">
        <v>0</v>
      </c>
      <c r="BC41" t="s">
        <v>108</v>
      </c>
      <c r="BF41" t="s">
        <v>948</v>
      </c>
    </row>
    <row r="42" spans="1:58" x14ac:dyDescent="0.35">
      <c r="A42" t="s">
        <v>1550</v>
      </c>
      <c r="B42">
        <v>10000</v>
      </c>
      <c r="C42">
        <v>30000</v>
      </c>
      <c r="D42" s="2">
        <v>45755</v>
      </c>
      <c r="E42" t="s">
        <v>59</v>
      </c>
      <c r="F42" t="s">
        <v>1551</v>
      </c>
      <c r="G42">
        <v>10620258108</v>
      </c>
      <c r="I42">
        <v>3</v>
      </c>
      <c r="J42" t="s">
        <v>183</v>
      </c>
      <c r="K42">
        <v>85</v>
      </c>
      <c r="L42" t="s">
        <v>940</v>
      </c>
      <c r="M42" s="3">
        <v>8000</v>
      </c>
      <c r="P42" s="2">
        <v>45755</v>
      </c>
      <c r="R42">
        <v>11</v>
      </c>
      <c r="S42" s="3">
        <v>88000</v>
      </c>
      <c r="T42" t="s">
        <v>65</v>
      </c>
      <c r="U42" t="s">
        <v>1552</v>
      </c>
      <c r="V42">
        <v>0</v>
      </c>
      <c r="W42" s="3">
        <v>80000</v>
      </c>
      <c r="X42" s="3">
        <v>8000</v>
      </c>
      <c r="Y42">
        <v>0</v>
      </c>
      <c r="Z42">
        <v>0</v>
      </c>
      <c r="AA42">
        <v>0</v>
      </c>
      <c r="AD42">
        <v>0</v>
      </c>
      <c r="AM42" t="s">
        <v>1553</v>
      </c>
      <c r="AN42" t="s">
        <v>108</v>
      </c>
      <c r="AP42">
        <v>0</v>
      </c>
      <c r="AQ42">
        <v>0</v>
      </c>
      <c r="AR42">
        <v>0</v>
      </c>
      <c r="AS42">
        <v>0</v>
      </c>
      <c r="AT42">
        <v>0</v>
      </c>
      <c r="AU42">
        <v>0</v>
      </c>
      <c r="AY42" t="s">
        <v>63</v>
      </c>
      <c r="AZ42" t="s">
        <v>4684</v>
      </c>
      <c r="BA42">
        <v>0</v>
      </c>
      <c r="BC42" t="s">
        <v>108</v>
      </c>
      <c r="BF42" t="s">
        <v>1554</v>
      </c>
    </row>
    <row r="43" spans="1:58" x14ac:dyDescent="0.35">
      <c r="A43" t="s">
        <v>949</v>
      </c>
      <c r="B43">
        <v>10000</v>
      </c>
      <c r="C43">
        <v>20000</v>
      </c>
      <c r="D43" s="2">
        <v>45763</v>
      </c>
      <c r="E43" t="s">
        <v>59</v>
      </c>
      <c r="F43" t="s">
        <v>4777</v>
      </c>
      <c r="G43" t="s">
        <v>875</v>
      </c>
      <c r="I43">
        <v>2</v>
      </c>
      <c r="J43" t="s">
        <v>183</v>
      </c>
      <c r="K43">
        <v>77</v>
      </c>
      <c r="L43" t="s">
        <v>192</v>
      </c>
      <c r="M43" s="3">
        <v>1250</v>
      </c>
      <c r="P43" s="2">
        <v>45755</v>
      </c>
      <c r="R43">
        <v>88</v>
      </c>
      <c r="S43" s="3">
        <v>110000</v>
      </c>
      <c r="T43" t="s">
        <v>65</v>
      </c>
      <c r="U43" t="s">
        <v>524</v>
      </c>
      <c r="V43">
        <v>0</v>
      </c>
      <c r="W43" s="3">
        <v>100000</v>
      </c>
      <c r="X43" s="3">
        <v>10000</v>
      </c>
      <c r="Y43">
        <v>0</v>
      </c>
      <c r="Z43">
        <v>0</v>
      </c>
      <c r="AA43">
        <v>0</v>
      </c>
      <c r="AD43">
        <v>0</v>
      </c>
      <c r="AM43" t="s">
        <v>525</v>
      </c>
      <c r="AN43" t="s">
        <v>108</v>
      </c>
      <c r="AP43">
        <v>0</v>
      </c>
      <c r="AQ43">
        <v>0</v>
      </c>
      <c r="AR43">
        <v>0</v>
      </c>
      <c r="AS43">
        <v>0</v>
      </c>
      <c r="AT43">
        <v>0</v>
      </c>
      <c r="AU43">
        <v>0</v>
      </c>
      <c r="AY43" t="s">
        <v>63</v>
      </c>
      <c r="AZ43" t="s">
        <v>4530</v>
      </c>
      <c r="BA43">
        <v>0</v>
      </c>
      <c r="BC43" t="s">
        <v>108</v>
      </c>
      <c r="BF43" t="s">
        <v>950</v>
      </c>
    </row>
    <row r="44" spans="1:58" x14ac:dyDescent="0.35">
      <c r="A44" t="s">
        <v>956</v>
      </c>
      <c r="B44">
        <v>10000</v>
      </c>
      <c r="C44">
        <v>20000</v>
      </c>
      <c r="D44" s="2">
        <v>45758</v>
      </c>
      <c r="E44" t="s">
        <v>59</v>
      </c>
      <c r="F44" t="s">
        <v>907</v>
      </c>
      <c r="G44" t="s">
        <v>875</v>
      </c>
      <c r="I44">
        <v>2</v>
      </c>
      <c r="J44" t="s">
        <v>183</v>
      </c>
      <c r="K44">
        <v>77</v>
      </c>
      <c r="L44" t="s">
        <v>192</v>
      </c>
      <c r="M44" s="3">
        <v>1250</v>
      </c>
      <c r="P44" s="2">
        <v>45755</v>
      </c>
      <c r="R44">
        <v>88</v>
      </c>
      <c r="S44" s="3">
        <v>110000</v>
      </c>
      <c r="T44" t="s">
        <v>65</v>
      </c>
      <c r="U44" t="s">
        <v>957</v>
      </c>
      <c r="V44">
        <v>0</v>
      </c>
      <c r="W44" s="3">
        <v>100000</v>
      </c>
      <c r="X44" s="3">
        <v>10000</v>
      </c>
      <c r="Y44">
        <v>0</v>
      </c>
      <c r="Z44">
        <v>0</v>
      </c>
      <c r="AA44">
        <v>0</v>
      </c>
      <c r="AD44">
        <v>0</v>
      </c>
      <c r="AM44" t="s">
        <v>958</v>
      </c>
      <c r="AN44" t="s">
        <v>108</v>
      </c>
      <c r="AP44">
        <v>0</v>
      </c>
      <c r="AQ44">
        <v>0</v>
      </c>
      <c r="AR44">
        <v>0</v>
      </c>
      <c r="AS44">
        <v>0</v>
      </c>
      <c r="AT44">
        <v>0</v>
      </c>
      <c r="AU44">
        <v>0</v>
      </c>
      <c r="AY44" t="s">
        <v>63</v>
      </c>
      <c r="AZ44" t="s">
        <v>4532</v>
      </c>
      <c r="BA44">
        <v>0</v>
      </c>
      <c r="BC44" t="s">
        <v>108</v>
      </c>
      <c r="BF44" t="s">
        <v>959</v>
      </c>
    </row>
    <row r="45" spans="1:58" x14ac:dyDescent="0.35">
      <c r="A45" t="s">
        <v>1863</v>
      </c>
      <c r="B45">
        <v>10000</v>
      </c>
      <c r="C45">
        <v>10000</v>
      </c>
      <c r="D45" s="2">
        <v>45756</v>
      </c>
      <c r="E45" t="s">
        <v>59</v>
      </c>
      <c r="F45" s="4">
        <v>0.4447800925925926</v>
      </c>
      <c r="G45" t="s">
        <v>1864</v>
      </c>
      <c r="I45">
        <v>1</v>
      </c>
      <c r="J45" t="s">
        <v>183</v>
      </c>
      <c r="K45">
        <v>70</v>
      </c>
      <c r="L45" t="s">
        <v>272</v>
      </c>
      <c r="M45" s="3">
        <v>10000</v>
      </c>
      <c r="P45" s="2">
        <v>45755</v>
      </c>
      <c r="R45">
        <v>6</v>
      </c>
      <c r="S45" s="3">
        <v>60000</v>
      </c>
      <c r="T45" t="s">
        <v>65</v>
      </c>
      <c r="U45" t="s">
        <v>1865</v>
      </c>
      <c r="V45">
        <v>0</v>
      </c>
      <c r="W45" s="3">
        <v>60000</v>
      </c>
      <c r="X45">
        <v>0</v>
      </c>
      <c r="Y45">
        <v>0</v>
      </c>
      <c r="Z45">
        <v>0</v>
      </c>
      <c r="AA45">
        <v>0</v>
      </c>
      <c r="AD45">
        <v>0</v>
      </c>
      <c r="AM45" t="s">
        <v>1866</v>
      </c>
      <c r="AN45" t="s">
        <v>275</v>
      </c>
      <c r="AP45">
        <v>0</v>
      </c>
      <c r="AQ45">
        <v>0</v>
      </c>
      <c r="AR45">
        <v>0</v>
      </c>
      <c r="AS45">
        <v>0</v>
      </c>
      <c r="AT45">
        <v>0</v>
      </c>
      <c r="AU45">
        <v>0</v>
      </c>
      <c r="AY45" t="s">
        <v>63</v>
      </c>
      <c r="AZ45" t="s">
        <v>4778</v>
      </c>
      <c r="BA45">
        <v>0</v>
      </c>
      <c r="BC45" t="s">
        <v>275</v>
      </c>
      <c r="BF45" t="s">
        <v>1867</v>
      </c>
    </row>
    <row r="46" spans="1:58" x14ac:dyDescent="0.35">
      <c r="A46" t="s">
        <v>983</v>
      </c>
      <c r="B46">
        <v>10000</v>
      </c>
      <c r="C46">
        <v>20000</v>
      </c>
      <c r="D46" s="2">
        <v>45758</v>
      </c>
      <c r="E46" t="s">
        <v>59</v>
      </c>
      <c r="F46" t="s">
        <v>898</v>
      </c>
      <c r="G46" t="s">
        <v>875</v>
      </c>
      <c r="I46">
        <v>2</v>
      </c>
      <c r="J46" t="s">
        <v>183</v>
      </c>
      <c r="K46">
        <v>77</v>
      </c>
      <c r="L46" t="s">
        <v>192</v>
      </c>
      <c r="M46" s="3">
        <v>1250</v>
      </c>
      <c r="P46" s="2">
        <v>45755</v>
      </c>
      <c r="R46">
        <v>88</v>
      </c>
      <c r="S46" s="3">
        <v>110000</v>
      </c>
      <c r="T46" t="s">
        <v>65</v>
      </c>
      <c r="U46" t="s">
        <v>899</v>
      </c>
      <c r="V46">
        <v>0</v>
      </c>
      <c r="W46" s="3">
        <v>100000</v>
      </c>
      <c r="X46" s="3">
        <v>10000</v>
      </c>
      <c r="Y46">
        <v>0</v>
      </c>
      <c r="Z46">
        <v>0</v>
      </c>
      <c r="AA46">
        <v>0</v>
      </c>
      <c r="AD46">
        <v>0</v>
      </c>
      <c r="AM46" t="s">
        <v>900</v>
      </c>
      <c r="AN46" t="s">
        <v>108</v>
      </c>
      <c r="AP46">
        <v>0</v>
      </c>
      <c r="AQ46">
        <v>0</v>
      </c>
      <c r="AR46">
        <v>0</v>
      </c>
      <c r="AS46">
        <v>0</v>
      </c>
      <c r="AT46">
        <v>0</v>
      </c>
      <c r="AU46">
        <v>0</v>
      </c>
      <c r="AY46" t="s">
        <v>63</v>
      </c>
      <c r="AZ46" t="s">
        <v>4539</v>
      </c>
      <c r="BA46">
        <v>0</v>
      </c>
      <c r="BC46" t="s">
        <v>108</v>
      </c>
      <c r="BF46" t="s">
        <v>984</v>
      </c>
    </row>
    <row r="47" spans="1:58" x14ac:dyDescent="0.35">
      <c r="A47" t="s">
        <v>1868</v>
      </c>
      <c r="B47">
        <v>10000</v>
      </c>
      <c r="C47">
        <v>20000</v>
      </c>
      <c r="D47" s="2">
        <v>45755</v>
      </c>
      <c r="E47" t="s">
        <v>59</v>
      </c>
      <c r="F47" t="s">
        <v>1869</v>
      </c>
      <c r="G47" t="s">
        <v>1870</v>
      </c>
      <c r="I47">
        <v>2</v>
      </c>
      <c r="J47" t="s">
        <v>183</v>
      </c>
      <c r="K47">
        <v>105</v>
      </c>
      <c r="L47" t="s">
        <v>281</v>
      </c>
      <c r="M47" s="3">
        <v>1400</v>
      </c>
      <c r="P47" s="2">
        <v>45755</v>
      </c>
      <c r="R47">
        <v>4</v>
      </c>
      <c r="S47" s="3">
        <v>5600</v>
      </c>
      <c r="T47" t="s">
        <v>65</v>
      </c>
      <c r="U47" t="s">
        <v>1871</v>
      </c>
      <c r="V47">
        <v>0</v>
      </c>
      <c r="W47" s="3">
        <v>5000</v>
      </c>
      <c r="X47">
        <v>600</v>
      </c>
      <c r="Y47">
        <v>0</v>
      </c>
      <c r="Z47">
        <v>0</v>
      </c>
      <c r="AA47">
        <v>0</v>
      </c>
      <c r="AD47">
        <v>0</v>
      </c>
      <c r="AM47" t="s">
        <v>1872</v>
      </c>
      <c r="AN47" t="s">
        <v>1873</v>
      </c>
      <c r="AP47">
        <v>0</v>
      </c>
      <c r="AQ47">
        <v>0</v>
      </c>
      <c r="AR47">
        <v>0</v>
      </c>
      <c r="AS47">
        <v>0</v>
      </c>
      <c r="AT47">
        <v>0</v>
      </c>
      <c r="AU47">
        <v>0</v>
      </c>
      <c r="AY47" t="s">
        <v>63</v>
      </c>
      <c r="AZ47" t="s">
        <v>4779</v>
      </c>
      <c r="BA47">
        <v>0</v>
      </c>
      <c r="BC47" t="s">
        <v>1873</v>
      </c>
      <c r="BF47" t="s">
        <v>1874</v>
      </c>
    </row>
    <row r="48" spans="1:58" x14ac:dyDescent="0.35">
      <c r="A48" t="s">
        <v>1875</v>
      </c>
      <c r="B48">
        <v>10000</v>
      </c>
      <c r="C48">
        <v>10000</v>
      </c>
      <c r="D48" s="2">
        <v>45757</v>
      </c>
      <c r="E48" t="s">
        <v>59</v>
      </c>
      <c r="F48" t="s">
        <v>1876</v>
      </c>
      <c r="G48" t="s">
        <v>1834</v>
      </c>
      <c r="I48">
        <v>1</v>
      </c>
      <c r="J48" t="s">
        <v>183</v>
      </c>
      <c r="K48">
        <v>70</v>
      </c>
      <c r="L48" t="s">
        <v>216</v>
      </c>
      <c r="M48" s="3">
        <v>6667</v>
      </c>
      <c r="P48" s="2">
        <v>45755</v>
      </c>
      <c r="R48">
        <v>6</v>
      </c>
      <c r="S48" s="3">
        <v>40002</v>
      </c>
      <c r="T48" t="s">
        <v>65</v>
      </c>
      <c r="U48" t="s">
        <v>1865</v>
      </c>
      <c r="V48">
        <v>0</v>
      </c>
      <c r="W48" s="3">
        <v>40000</v>
      </c>
      <c r="X48">
        <v>2</v>
      </c>
      <c r="Y48">
        <v>0</v>
      </c>
      <c r="Z48">
        <v>0</v>
      </c>
      <c r="AA48">
        <v>0</v>
      </c>
      <c r="AD48">
        <v>0</v>
      </c>
      <c r="AM48" t="s">
        <v>1866</v>
      </c>
      <c r="AN48" t="s">
        <v>170</v>
      </c>
      <c r="AP48">
        <v>0</v>
      </c>
      <c r="AQ48">
        <v>0</v>
      </c>
      <c r="AR48">
        <v>0</v>
      </c>
      <c r="AS48">
        <v>0</v>
      </c>
      <c r="AT48">
        <v>0</v>
      </c>
      <c r="AU48">
        <v>0</v>
      </c>
      <c r="AY48" t="s">
        <v>63</v>
      </c>
      <c r="AZ48" t="s">
        <v>4780</v>
      </c>
      <c r="BA48">
        <v>0</v>
      </c>
      <c r="BC48" t="s">
        <v>170</v>
      </c>
      <c r="BF48" t="s">
        <v>1877</v>
      </c>
    </row>
    <row r="49" spans="1:58" x14ac:dyDescent="0.35">
      <c r="A49" t="s">
        <v>1878</v>
      </c>
      <c r="B49">
        <v>10000</v>
      </c>
      <c r="C49">
        <v>20000</v>
      </c>
      <c r="D49" s="2">
        <v>45761</v>
      </c>
      <c r="E49" t="s">
        <v>59</v>
      </c>
      <c r="F49" t="s">
        <v>1879</v>
      </c>
      <c r="G49" t="s">
        <v>1880</v>
      </c>
      <c r="I49">
        <v>1</v>
      </c>
      <c r="J49" t="s">
        <v>183</v>
      </c>
      <c r="K49">
        <v>78</v>
      </c>
      <c r="L49" t="s">
        <v>216</v>
      </c>
      <c r="M49" s="3">
        <v>4000</v>
      </c>
      <c r="P49" s="2">
        <v>45755</v>
      </c>
      <c r="R49">
        <v>16</v>
      </c>
      <c r="S49" s="3">
        <v>64000</v>
      </c>
      <c r="T49" t="s">
        <v>65</v>
      </c>
      <c r="U49" t="s">
        <v>1882</v>
      </c>
      <c r="V49">
        <v>0</v>
      </c>
      <c r="W49" s="3">
        <v>60000</v>
      </c>
      <c r="X49" s="3">
        <v>4000</v>
      </c>
      <c r="Y49">
        <v>0</v>
      </c>
      <c r="Z49">
        <v>0</v>
      </c>
      <c r="AA49">
        <v>0</v>
      </c>
      <c r="AD49">
        <v>0</v>
      </c>
      <c r="AM49" t="s">
        <v>1883</v>
      </c>
      <c r="AN49" t="s">
        <v>170</v>
      </c>
      <c r="AP49">
        <v>0</v>
      </c>
      <c r="AQ49">
        <v>0</v>
      </c>
      <c r="AR49">
        <v>0</v>
      </c>
      <c r="AS49">
        <v>0</v>
      </c>
      <c r="AT49">
        <v>0</v>
      </c>
      <c r="AU49">
        <v>0</v>
      </c>
      <c r="AY49" t="s">
        <v>63</v>
      </c>
      <c r="AZ49" t="s">
        <v>4781</v>
      </c>
      <c r="BA49">
        <v>0</v>
      </c>
      <c r="BC49" t="s">
        <v>170</v>
      </c>
      <c r="BF49" t="s">
        <v>1884</v>
      </c>
    </row>
    <row r="50" spans="1:58" x14ac:dyDescent="0.35">
      <c r="A50" t="s">
        <v>1722</v>
      </c>
      <c r="B50">
        <v>10000</v>
      </c>
      <c r="C50">
        <v>20000</v>
      </c>
      <c r="D50" s="2">
        <v>45756</v>
      </c>
      <c r="E50" t="s">
        <v>59</v>
      </c>
      <c r="F50" s="4">
        <v>0.44569444444444445</v>
      </c>
      <c r="G50" t="s">
        <v>1723</v>
      </c>
      <c r="I50">
        <v>1</v>
      </c>
      <c r="J50" t="s">
        <v>183</v>
      </c>
      <c r="K50">
        <v>90</v>
      </c>
      <c r="L50" t="s">
        <v>1190</v>
      </c>
      <c r="M50" s="3">
        <v>21600</v>
      </c>
      <c r="P50" s="2">
        <v>45755</v>
      </c>
      <c r="R50">
        <v>2</v>
      </c>
      <c r="S50" s="3">
        <v>43200</v>
      </c>
      <c r="T50" t="s">
        <v>65</v>
      </c>
      <c r="U50" t="s">
        <v>1181</v>
      </c>
      <c r="V50">
        <v>0</v>
      </c>
      <c r="W50" s="3">
        <v>43200</v>
      </c>
      <c r="X50">
        <v>0</v>
      </c>
      <c r="Y50">
        <v>0</v>
      </c>
      <c r="Z50">
        <v>0</v>
      </c>
      <c r="AA50">
        <v>0</v>
      </c>
      <c r="AD50">
        <v>0</v>
      </c>
      <c r="AM50" t="s">
        <v>1182</v>
      </c>
      <c r="AN50" t="s">
        <v>170</v>
      </c>
      <c r="AP50">
        <v>0</v>
      </c>
      <c r="AQ50">
        <v>0</v>
      </c>
      <c r="AR50">
        <v>0</v>
      </c>
      <c r="AS50">
        <v>0</v>
      </c>
      <c r="AT50">
        <v>0</v>
      </c>
      <c r="AU50">
        <v>0</v>
      </c>
      <c r="AY50" t="s">
        <v>63</v>
      </c>
      <c r="AZ50" t="s">
        <v>4728</v>
      </c>
      <c r="BA50">
        <v>0</v>
      </c>
      <c r="BC50" t="s">
        <v>170</v>
      </c>
      <c r="BF50" t="s">
        <v>1724</v>
      </c>
    </row>
    <row r="51" spans="1:58" x14ac:dyDescent="0.35">
      <c r="A51" t="s">
        <v>1032</v>
      </c>
      <c r="B51">
        <v>10000</v>
      </c>
      <c r="C51">
        <v>20000</v>
      </c>
      <c r="D51" s="2">
        <v>45755</v>
      </c>
      <c r="E51" t="s">
        <v>59</v>
      </c>
      <c r="F51" t="s">
        <v>1033</v>
      </c>
      <c r="G51" t="s">
        <v>1034</v>
      </c>
      <c r="I51">
        <v>2</v>
      </c>
      <c r="J51" t="s">
        <v>183</v>
      </c>
      <c r="K51">
        <v>82</v>
      </c>
      <c r="L51" t="s">
        <v>352</v>
      </c>
      <c r="M51" s="3">
        <v>1334</v>
      </c>
      <c r="P51" s="2">
        <v>45755</v>
      </c>
      <c r="R51">
        <v>90</v>
      </c>
      <c r="S51" s="3">
        <v>120060</v>
      </c>
      <c r="T51" t="s">
        <v>65</v>
      </c>
      <c r="U51" t="s">
        <v>1035</v>
      </c>
      <c r="V51">
        <v>0</v>
      </c>
      <c r="W51" s="3">
        <v>100000</v>
      </c>
      <c r="X51" s="3">
        <v>20060</v>
      </c>
      <c r="Y51">
        <v>0</v>
      </c>
      <c r="Z51">
        <v>0</v>
      </c>
      <c r="AA51">
        <v>0</v>
      </c>
      <c r="AD51">
        <v>0</v>
      </c>
      <c r="AM51" t="s">
        <v>1036</v>
      </c>
      <c r="AN51" t="s">
        <v>1037</v>
      </c>
      <c r="AP51">
        <v>0</v>
      </c>
      <c r="AQ51">
        <v>0</v>
      </c>
      <c r="AR51">
        <v>0</v>
      </c>
      <c r="AS51">
        <v>0</v>
      </c>
      <c r="AT51">
        <v>0</v>
      </c>
      <c r="AU51">
        <v>0</v>
      </c>
      <c r="AY51" t="s">
        <v>63</v>
      </c>
      <c r="AZ51" t="s">
        <v>4554</v>
      </c>
      <c r="BA51">
        <v>0</v>
      </c>
      <c r="BC51" t="s">
        <v>1037</v>
      </c>
      <c r="BF51" t="s">
        <v>1038</v>
      </c>
    </row>
    <row r="52" spans="1:58" x14ac:dyDescent="0.35">
      <c r="A52" t="s">
        <v>1499</v>
      </c>
      <c r="B52">
        <v>10000</v>
      </c>
      <c r="C52">
        <v>20000</v>
      </c>
      <c r="D52" s="2">
        <v>45755</v>
      </c>
      <c r="E52" t="s">
        <v>59</v>
      </c>
      <c r="F52" t="s">
        <v>1500</v>
      </c>
      <c r="G52" t="s">
        <v>1501</v>
      </c>
      <c r="I52">
        <v>2</v>
      </c>
      <c r="J52" t="s">
        <v>183</v>
      </c>
      <c r="K52">
        <v>71</v>
      </c>
      <c r="L52" t="s">
        <v>368</v>
      </c>
      <c r="M52" s="3">
        <v>7500</v>
      </c>
      <c r="P52" s="2">
        <v>45755</v>
      </c>
      <c r="R52">
        <v>4</v>
      </c>
      <c r="S52" s="3">
        <v>30000</v>
      </c>
      <c r="T52" t="s">
        <v>65</v>
      </c>
      <c r="U52" t="s">
        <v>1502</v>
      </c>
      <c r="V52">
        <v>0</v>
      </c>
      <c r="W52" s="3">
        <v>30000</v>
      </c>
      <c r="X52">
        <v>0</v>
      </c>
      <c r="Y52">
        <v>0</v>
      </c>
      <c r="Z52">
        <v>0</v>
      </c>
      <c r="AA52">
        <v>0</v>
      </c>
      <c r="AD52">
        <v>0</v>
      </c>
      <c r="AM52" t="s">
        <v>1503</v>
      </c>
      <c r="AN52" t="s">
        <v>1037</v>
      </c>
      <c r="AP52">
        <v>0</v>
      </c>
      <c r="AQ52">
        <v>0</v>
      </c>
      <c r="AR52">
        <v>0</v>
      </c>
      <c r="AS52">
        <v>0</v>
      </c>
      <c r="AT52">
        <v>0</v>
      </c>
      <c r="AU52">
        <v>0</v>
      </c>
      <c r="AY52" t="s">
        <v>63</v>
      </c>
      <c r="AZ52" t="s">
        <v>4669</v>
      </c>
      <c r="BA52">
        <v>0</v>
      </c>
      <c r="BC52" t="s">
        <v>1037</v>
      </c>
      <c r="BF52" t="s">
        <v>1038</v>
      </c>
    </row>
    <row r="53" spans="1:58" x14ac:dyDescent="0.35">
      <c r="A53" t="s">
        <v>1885</v>
      </c>
      <c r="B53">
        <v>10000</v>
      </c>
      <c r="C53">
        <v>10000</v>
      </c>
      <c r="D53" s="2">
        <v>45755</v>
      </c>
      <c r="E53" t="s">
        <v>59</v>
      </c>
      <c r="F53" t="s">
        <v>1886</v>
      </c>
      <c r="G53">
        <v>405171192</v>
      </c>
      <c r="I53">
        <v>1</v>
      </c>
      <c r="J53" t="s">
        <v>183</v>
      </c>
      <c r="K53">
        <v>12</v>
      </c>
      <c r="L53" t="s">
        <v>462</v>
      </c>
      <c r="M53" s="3">
        <v>5000</v>
      </c>
      <c r="P53" s="2">
        <v>45755</v>
      </c>
      <c r="R53">
        <v>2</v>
      </c>
      <c r="S53" s="3">
        <v>10000</v>
      </c>
      <c r="T53" t="s">
        <v>65</v>
      </c>
      <c r="U53" t="s">
        <v>1887</v>
      </c>
      <c r="V53">
        <v>0</v>
      </c>
      <c r="W53" s="3">
        <v>10000</v>
      </c>
      <c r="X53">
        <v>0</v>
      </c>
      <c r="Y53">
        <v>0</v>
      </c>
      <c r="Z53">
        <v>0</v>
      </c>
      <c r="AA53">
        <v>0</v>
      </c>
      <c r="AD53">
        <v>0</v>
      </c>
      <c r="AM53" t="s">
        <v>1888</v>
      </c>
      <c r="AN53" t="s">
        <v>1889</v>
      </c>
      <c r="AP53">
        <v>0</v>
      </c>
      <c r="AQ53">
        <v>0</v>
      </c>
      <c r="AR53">
        <v>0</v>
      </c>
      <c r="AS53">
        <v>0</v>
      </c>
      <c r="AT53">
        <v>0</v>
      </c>
      <c r="AU53">
        <v>0</v>
      </c>
      <c r="AY53" t="s">
        <v>63</v>
      </c>
      <c r="AZ53" t="s">
        <v>4782</v>
      </c>
      <c r="BA53">
        <v>0</v>
      </c>
      <c r="BC53" t="s">
        <v>1889</v>
      </c>
      <c r="BF53" t="s">
        <v>1890</v>
      </c>
    </row>
    <row r="54" spans="1:58" x14ac:dyDescent="0.35">
      <c r="A54" t="s">
        <v>1891</v>
      </c>
      <c r="B54">
        <v>10000</v>
      </c>
      <c r="C54">
        <v>20000</v>
      </c>
      <c r="D54" s="2">
        <v>45756</v>
      </c>
      <c r="E54" t="s">
        <v>59</v>
      </c>
      <c r="F54" s="4">
        <v>0.46165509259259258</v>
      </c>
      <c r="G54" t="s">
        <v>1892</v>
      </c>
      <c r="I54">
        <v>1</v>
      </c>
      <c r="J54" t="s">
        <v>183</v>
      </c>
      <c r="K54">
        <v>86</v>
      </c>
      <c r="L54" t="s">
        <v>1696</v>
      </c>
      <c r="M54" s="3">
        <v>7963</v>
      </c>
      <c r="P54" s="2">
        <v>45755</v>
      </c>
      <c r="R54">
        <v>54</v>
      </c>
      <c r="S54" s="3">
        <v>430002</v>
      </c>
      <c r="T54" t="s">
        <v>65</v>
      </c>
      <c r="U54">
        <v>86083950001</v>
      </c>
      <c r="V54">
        <v>0</v>
      </c>
      <c r="W54" s="3">
        <v>430000</v>
      </c>
      <c r="X54">
        <v>2</v>
      </c>
      <c r="Y54">
        <v>0</v>
      </c>
      <c r="Z54">
        <v>0</v>
      </c>
      <c r="AA54">
        <v>0</v>
      </c>
      <c r="AD54">
        <v>0</v>
      </c>
      <c r="AM54">
        <v>8608395</v>
      </c>
      <c r="AN54" t="s">
        <v>162</v>
      </c>
      <c r="AP54">
        <v>0</v>
      </c>
      <c r="AQ54">
        <v>0</v>
      </c>
      <c r="AR54">
        <v>0</v>
      </c>
      <c r="AS54">
        <v>0</v>
      </c>
      <c r="AT54">
        <v>0</v>
      </c>
      <c r="AU54">
        <v>0</v>
      </c>
      <c r="AY54" t="s">
        <v>63</v>
      </c>
      <c r="AZ54" t="s">
        <v>4783</v>
      </c>
      <c r="BA54">
        <v>0</v>
      </c>
      <c r="BC54" t="s">
        <v>162</v>
      </c>
      <c r="BF54" t="s">
        <v>1894</v>
      </c>
    </row>
    <row r="55" spans="1:58" x14ac:dyDescent="0.35">
      <c r="A55" t="s">
        <v>1895</v>
      </c>
      <c r="B55">
        <v>10000</v>
      </c>
      <c r="C55">
        <v>10000</v>
      </c>
      <c r="D55" s="2">
        <v>45755</v>
      </c>
      <c r="E55" t="s">
        <v>59</v>
      </c>
      <c r="F55" t="s">
        <v>1886</v>
      </c>
      <c r="G55" t="s">
        <v>1896</v>
      </c>
      <c r="I55">
        <v>1</v>
      </c>
      <c r="J55" t="s">
        <v>183</v>
      </c>
      <c r="K55">
        <v>82</v>
      </c>
      <c r="L55" t="s">
        <v>352</v>
      </c>
      <c r="M55" s="3">
        <v>5500</v>
      </c>
      <c r="P55" s="2">
        <v>45755</v>
      </c>
      <c r="R55">
        <v>4</v>
      </c>
      <c r="S55" s="3">
        <v>22000</v>
      </c>
      <c r="T55" t="s">
        <v>65</v>
      </c>
      <c r="U55" t="s">
        <v>1897</v>
      </c>
      <c r="V55">
        <v>0</v>
      </c>
      <c r="W55" s="3">
        <v>20000</v>
      </c>
      <c r="X55" s="3">
        <v>2000</v>
      </c>
      <c r="Y55">
        <v>0</v>
      </c>
      <c r="Z55">
        <v>0</v>
      </c>
      <c r="AA55">
        <v>0</v>
      </c>
      <c r="AD55">
        <v>0</v>
      </c>
      <c r="AM55" t="s">
        <v>1898</v>
      </c>
      <c r="AN55" t="s">
        <v>1899</v>
      </c>
      <c r="AP55">
        <v>0</v>
      </c>
      <c r="AQ55">
        <v>0</v>
      </c>
      <c r="AR55">
        <v>0</v>
      </c>
      <c r="AS55">
        <v>0</v>
      </c>
      <c r="AT55">
        <v>0</v>
      </c>
      <c r="AU55">
        <v>0</v>
      </c>
      <c r="AY55" t="s">
        <v>63</v>
      </c>
      <c r="AZ55" t="s">
        <v>4784</v>
      </c>
      <c r="BA55">
        <v>0</v>
      </c>
      <c r="BC55" t="s">
        <v>1899</v>
      </c>
      <c r="BF55" t="s">
        <v>1900</v>
      </c>
    </row>
    <row r="56" spans="1:58" x14ac:dyDescent="0.35">
      <c r="A56" t="s">
        <v>1732</v>
      </c>
      <c r="B56">
        <v>10000</v>
      </c>
      <c r="C56">
        <v>20000</v>
      </c>
      <c r="D56" s="2">
        <v>45756</v>
      </c>
      <c r="E56" t="s">
        <v>59</v>
      </c>
      <c r="F56" t="s">
        <v>1671</v>
      </c>
      <c r="G56">
        <v>10620258103</v>
      </c>
      <c r="I56">
        <v>2</v>
      </c>
      <c r="J56" t="s">
        <v>183</v>
      </c>
      <c r="K56">
        <v>77</v>
      </c>
      <c r="L56" t="s">
        <v>192</v>
      </c>
      <c r="M56">
        <v>304</v>
      </c>
      <c r="P56" s="2">
        <v>45755</v>
      </c>
      <c r="R56">
        <v>25</v>
      </c>
      <c r="S56" s="3">
        <v>7600</v>
      </c>
      <c r="T56" t="s">
        <v>65</v>
      </c>
      <c r="U56" t="s">
        <v>1734</v>
      </c>
      <c r="V56">
        <v>0</v>
      </c>
      <c r="W56" s="3">
        <v>5000</v>
      </c>
      <c r="X56" s="3">
        <v>2600</v>
      </c>
      <c r="Y56">
        <v>0</v>
      </c>
      <c r="Z56">
        <v>0</v>
      </c>
      <c r="AA56">
        <v>0</v>
      </c>
      <c r="AD56">
        <v>0</v>
      </c>
      <c r="AM56" t="s">
        <v>1735</v>
      </c>
      <c r="AN56" t="s">
        <v>95</v>
      </c>
      <c r="AP56">
        <v>0</v>
      </c>
      <c r="AQ56">
        <v>0</v>
      </c>
      <c r="AR56">
        <v>0</v>
      </c>
      <c r="AS56">
        <v>0</v>
      </c>
      <c r="AT56">
        <v>0</v>
      </c>
      <c r="AU56">
        <v>0</v>
      </c>
      <c r="AY56" t="s">
        <v>63</v>
      </c>
      <c r="AZ56" t="s">
        <v>4732</v>
      </c>
      <c r="BA56">
        <v>0</v>
      </c>
      <c r="BC56" t="s">
        <v>95</v>
      </c>
      <c r="BF56" t="s">
        <v>1736</v>
      </c>
    </row>
    <row r="57" spans="1:58" x14ac:dyDescent="0.35">
      <c r="A57" t="s">
        <v>1901</v>
      </c>
      <c r="B57">
        <v>10000</v>
      </c>
      <c r="C57">
        <v>10000</v>
      </c>
      <c r="D57" s="2">
        <v>45755</v>
      </c>
      <c r="E57" t="s">
        <v>59</v>
      </c>
      <c r="F57" t="s">
        <v>1902</v>
      </c>
      <c r="G57" t="s">
        <v>570</v>
      </c>
      <c r="I57">
        <v>1</v>
      </c>
      <c r="J57" t="s">
        <v>183</v>
      </c>
      <c r="K57">
        <v>59</v>
      </c>
      <c r="L57" t="s">
        <v>73</v>
      </c>
      <c r="M57" s="3">
        <v>1045</v>
      </c>
      <c r="P57" s="2">
        <v>45755</v>
      </c>
      <c r="R57">
        <v>2</v>
      </c>
      <c r="S57" s="3">
        <v>2089</v>
      </c>
      <c r="T57" t="s">
        <v>65</v>
      </c>
      <c r="U57">
        <v>150352430001</v>
      </c>
      <c r="V57">
        <v>0</v>
      </c>
      <c r="W57" s="3">
        <v>2089</v>
      </c>
      <c r="X57">
        <v>0</v>
      </c>
      <c r="Y57">
        <v>0</v>
      </c>
      <c r="Z57">
        <v>0</v>
      </c>
      <c r="AA57">
        <v>0</v>
      </c>
      <c r="AD57">
        <v>0</v>
      </c>
      <c r="AM57">
        <v>15035243</v>
      </c>
      <c r="AN57" t="s">
        <v>571</v>
      </c>
      <c r="AP57">
        <v>0</v>
      </c>
      <c r="AQ57">
        <v>0</v>
      </c>
      <c r="AR57">
        <v>0</v>
      </c>
      <c r="AS57">
        <v>0</v>
      </c>
      <c r="AT57">
        <v>0</v>
      </c>
      <c r="AU57">
        <v>0</v>
      </c>
      <c r="AY57" t="s">
        <v>63</v>
      </c>
      <c r="AZ57" t="s">
        <v>4785</v>
      </c>
      <c r="BA57">
        <v>0</v>
      </c>
      <c r="BC57" t="s">
        <v>571</v>
      </c>
      <c r="BF57" t="s">
        <v>1904</v>
      </c>
    </row>
    <row r="58" spans="1:58" x14ac:dyDescent="0.35">
      <c r="A58" t="s">
        <v>1901</v>
      </c>
      <c r="B58">
        <v>20000</v>
      </c>
      <c r="C58">
        <v>10000</v>
      </c>
      <c r="D58" s="2">
        <v>45755</v>
      </c>
      <c r="E58" t="s">
        <v>59</v>
      </c>
      <c r="F58" t="s">
        <v>1902</v>
      </c>
      <c r="G58" t="s">
        <v>570</v>
      </c>
      <c r="I58">
        <v>1</v>
      </c>
      <c r="J58" t="s">
        <v>183</v>
      </c>
      <c r="K58">
        <v>59</v>
      </c>
      <c r="L58" t="s">
        <v>73</v>
      </c>
      <c r="M58" s="3">
        <v>1045</v>
      </c>
      <c r="P58" s="2">
        <v>45755</v>
      </c>
      <c r="R58">
        <v>2</v>
      </c>
      <c r="S58" s="3">
        <v>2089</v>
      </c>
      <c r="T58" t="s">
        <v>65</v>
      </c>
      <c r="U58">
        <v>150352430001</v>
      </c>
      <c r="V58">
        <v>0</v>
      </c>
      <c r="W58" s="3">
        <v>2089</v>
      </c>
      <c r="X58">
        <v>0</v>
      </c>
      <c r="Y58">
        <v>0</v>
      </c>
      <c r="Z58">
        <v>0</v>
      </c>
      <c r="AA58">
        <v>0</v>
      </c>
      <c r="AD58">
        <v>0</v>
      </c>
      <c r="AM58">
        <v>15035243</v>
      </c>
      <c r="AN58" t="s">
        <v>571</v>
      </c>
      <c r="AP58">
        <v>0</v>
      </c>
      <c r="AQ58">
        <v>0</v>
      </c>
      <c r="AR58">
        <v>0</v>
      </c>
      <c r="AS58">
        <v>0</v>
      </c>
      <c r="AT58">
        <v>0</v>
      </c>
      <c r="AU58">
        <v>0</v>
      </c>
      <c r="AY58" t="s">
        <v>63</v>
      </c>
      <c r="AZ58" t="s">
        <v>4785</v>
      </c>
      <c r="BA58">
        <v>0</v>
      </c>
      <c r="BC58" t="s">
        <v>571</v>
      </c>
      <c r="BF58" t="s">
        <v>1904</v>
      </c>
    </row>
    <row r="59" spans="1:58" x14ac:dyDescent="0.35">
      <c r="A59" t="s">
        <v>1905</v>
      </c>
      <c r="B59">
        <v>10000</v>
      </c>
      <c r="C59">
        <v>10000</v>
      </c>
      <c r="D59" s="2">
        <v>45756</v>
      </c>
      <c r="E59" t="s">
        <v>59</v>
      </c>
      <c r="F59" t="s">
        <v>1814</v>
      </c>
      <c r="G59" t="s">
        <v>1906</v>
      </c>
      <c r="I59">
        <v>1</v>
      </c>
      <c r="J59" t="s">
        <v>183</v>
      </c>
      <c r="K59">
        <v>61</v>
      </c>
      <c r="L59" t="s">
        <v>209</v>
      </c>
      <c r="M59" s="3">
        <v>3000</v>
      </c>
      <c r="P59" s="2">
        <v>45755</v>
      </c>
      <c r="R59">
        <v>1</v>
      </c>
      <c r="S59" s="3">
        <v>3000</v>
      </c>
      <c r="T59" t="s">
        <v>65</v>
      </c>
      <c r="U59">
        <v>200192640001</v>
      </c>
      <c r="V59">
        <v>0</v>
      </c>
      <c r="W59" s="3">
        <v>3000</v>
      </c>
      <c r="X59">
        <v>0</v>
      </c>
      <c r="Y59">
        <v>0</v>
      </c>
      <c r="Z59">
        <v>0</v>
      </c>
      <c r="AA59">
        <v>0</v>
      </c>
      <c r="AD59">
        <v>0</v>
      </c>
      <c r="AM59">
        <v>20019264</v>
      </c>
      <c r="AN59" t="s">
        <v>1907</v>
      </c>
      <c r="AP59">
        <v>0</v>
      </c>
      <c r="AQ59">
        <v>0</v>
      </c>
      <c r="AR59">
        <v>0</v>
      </c>
      <c r="AS59">
        <v>0</v>
      </c>
      <c r="AT59">
        <v>0</v>
      </c>
      <c r="AU59">
        <v>0</v>
      </c>
      <c r="AY59" t="s">
        <v>63</v>
      </c>
      <c r="AZ59" t="s">
        <v>4786</v>
      </c>
      <c r="BA59">
        <v>0</v>
      </c>
      <c r="BC59" t="s">
        <v>1907</v>
      </c>
      <c r="BF59" t="s">
        <v>1908</v>
      </c>
    </row>
    <row r="60" spans="1:58" x14ac:dyDescent="0.35">
      <c r="A60" t="s">
        <v>2935</v>
      </c>
      <c r="B60">
        <v>10000</v>
      </c>
      <c r="C60">
        <v>20000</v>
      </c>
      <c r="D60" s="2">
        <v>45763</v>
      </c>
      <c r="E60" t="s">
        <v>59</v>
      </c>
      <c r="F60" t="s">
        <v>2936</v>
      </c>
      <c r="G60">
        <v>10620258103</v>
      </c>
      <c r="I60">
        <v>2</v>
      </c>
      <c r="J60" t="s">
        <v>183</v>
      </c>
      <c r="K60">
        <v>77</v>
      </c>
      <c r="L60" t="s">
        <v>192</v>
      </c>
      <c r="M60" s="3">
        <v>1057</v>
      </c>
      <c r="P60" s="2">
        <v>45755</v>
      </c>
      <c r="R60">
        <v>88</v>
      </c>
      <c r="S60" s="3">
        <v>93016</v>
      </c>
      <c r="T60" t="s">
        <v>65</v>
      </c>
      <c r="U60" t="s">
        <v>120</v>
      </c>
      <c r="V60">
        <v>0</v>
      </c>
      <c r="W60" s="3">
        <v>80000</v>
      </c>
      <c r="X60" s="3">
        <v>13016</v>
      </c>
      <c r="Y60">
        <v>0</v>
      </c>
      <c r="Z60">
        <v>0</v>
      </c>
      <c r="AA60">
        <v>0</v>
      </c>
      <c r="AD60">
        <v>0</v>
      </c>
      <c r="AM60" t="s">
        <v>121</v>
      </c>
      <c r="AN60" t="s">
        <v>108</v>
      </c>
      <c r="AP60">
        <v>0</v>
      </c>
      <c r="AQ60">
        <v>0</v>
      </c>
      <c r="AR60">
        <v>0</v>
      </c>
      <c r="AS60">
        <v>0</v>
      </c>
      <c r="AT60">
        <v>0</v>
      </c>
      <c r="AU60">
        <v>0</v>
      </c>
      <c r="AY60" t="s">
        <v>63</v>
      </c>
      <c r="AZ60" t="s">
        <v>4734</v>
      </c>
      <c r="BA60">
        <v>0</v>
      </c>
      <c r="BC60" t="s">
        <v>108</v>
      </c>
      <c r="BF60" t="s">
        <v>2937</v>
      </c>
    </row>
    <row r="61" spans="1:58" x14ac:dyDescent="0.35">
      <c r="A61" t="s">
        <v>1288</v>
      </c>
      <c r="B61">
        <v>10000</v>
      </c>
      <c r="C61">
        <v>30000</v>
      </c>
      <c r="D61" s="2">
        <v>45755</v>
      </c>
      <c r="E61" t="s">
        <v>59</v>
      </c>
      <c r="F61" t="s">
        <v>1289</v>
      </c>
      <c r="G61" t="s">
        <v>1290</v>
      </c>
      <c r="I61">
        <v>3</v>
      </c>
      <c r="J61" t="s">
        <v>183</v>
      </c>
      <c r="K61">
        <v>91</v>
      </c>
      <c r="L61" t="s">
        <v>613</v>
      </c>
      <c r="M61" s="3">
        <v>6667</v>
      </c>
      <c r="P61" s="2">
        <v>45755</v>
      </c>
      <c r="R61">
        <v>3</v>
      </c>
      <c r="S61" s="3">
        <v>20001</v>
      </c>
      <c r="T61" t="s">
        <v>65</v>
      </c>
      <c r="U61" t="s">
        <v>1291</v>
      </c>
      <c r="V61">
        <v>0</v>
      </c>
      <c r="W61" s="3">
        <v>20000</v>
      </c>
      <c r="X61">
        <v>1</v>
      </c>
      <c r="Y61">
        <v>0</v>
      </c>
      <c r="Z61">
        <v>0</v>
      </c>
      <c r="AA61">
        <v>0</v>
      </c>
      <c r="AD61">
        <v>0</v>
      </c>
      <c r="AM61" t="s">
        <v>1292</v>
      </c>
      <c r="AN61" t="s">
        <v>108</v>
      </c>
      <c r="AP61">
        <v>0</v>
      </c>
      <c r="AQ61">
        <v>0</v>
      </c>
      <c r="AR61">
        <v>0</v>
      </c>
      <c r="AS61">
        <v>0</v>
      </c>
      <c r="AT61">
        <v>0</v>
      </c>
      <c r="AU61">
        <v>0</v>
      </c>
      <c r="AY61" t="s">
        <v>63</v>
      </c>
      <c r="AZ61" t="s">
        <v>4592</v>
      </c>
      <c r="BA61">
        <v>0</v>
      </c>
      <c r="BC61" t="s">
        <v>108</v>
      </c>
      <c r="BF61" t="s">
        <v>1293</v>
      </c>
    </row>
    <row r="62" spans="1:58" x14ac:dyDescent="0.35">
      <c r="A62" t="s">
        <v>1504</v>
      </c>
      <c r="B62">
        <v>10000</v>
      </c>
      <c r="C62">
        <v>30000</v>
      </c>
      <c r="D62" s="2">
        <v>45757</v>
      </c>
      <c r="E62" t="s">
        <v>59</v>
      </c>
      <c r="F62" t="s">
        <v>1505</v>
      </c>
      <c r="G62">
        <v>10620258014</v>
      </c>
      <c r="I62">
        <v>3</v>
      </c>
      <c r="J62" t="s">
        <v>183</v>
      </c>
      <c r="K62">
        <v>85</v>
      </c>
      <c r="L62" t="s">
        <v>940</v>
      </c>
      <c r="M62" s="3">
        <v>27273</v>
      </c>
      <c r="P62" s="2">
        <v>45755</v>
      </c>
      <c r="R62">
        <v>11</v>
      </c>
      <c r="S62" s="3">
        <v>300003</v>
      </c>
      <c r="T62" t="s">
        <v>65</v>
      </c>
      <c r="U62" t="s">
        <v>1506</v>
      </c>
      <c r="V62">
        <v>0</v>
      </c>
      <c r="W62" s="3">
        <v>300000</v>
      </c>
      <c r="X62">
        <v>3</v>
      </c>
      <c r="Y62">
        <v>0</v>
      </c>
      <c r="Z62">
        <v>0</v>
      </c>
      <c r="AA62">
        <v>0</v>
      </c>
      <c r="AD62">
        <v>0</v>
      </c>
      <c r="AM62" t="s">
        <v>1507</v>
      </c>
      <c r="AN62" t="s">
        <v>108</v>
      </c>
      <c r="AP62">
        <v>0</v>
      </c>
      <c r="AQ62">
        <v>0</v>
      </c>
      <c r="AR62">
        <v>0</v>
      </c>
      <c r="AS62">
        <v>0</v>
      </c>
      <c r="AT62">
        <v>0</v>
      </c>
      <c r="AU62">
        <v>0</v>
      </c>
      <c r="AY62" t="s">
        <v>63</v>
      </c>
      <c r="AZ62" t="s">
        <v>4673</v>
      </c>
      <c r="BA62">
        <v>0</v>
      </c>
      <c r="BC62" t="s">
        <v>108</v>
      </c>
      <c r="BF62" t="s">
        <v>1508</v>
      </c>
    </row>
    <row r="63" spans="1:58" x14ac:dyDescent="0.35">
      <c r="A63" t="s">
        <v>1909</v>
      </c>
      <c r="B63">
        <v>10000</v>
      </c>
      <c r="C63">
        <v>10000</v>
      </c>
      <c r="D63" s="2">
        <v>45758</v>
      </c>
      <c r="E63" t="s">
        <v>116</v>
      </c>
      <c r="F63" t="s">
        <v>1910</v>
      </c>
      <c r="G63" t="s">
        <v>1911</v>
      </c>
      <c r="I63">
        <v>1</v>
      </c>
      <c r="J63" t="s">
        <v>183</v>
      </c>
      <c r="K63">
        <v>79</v>
      </c>
      <c r="L63" t="s">
        <v>92</v>
      </c>
      <c r="M63">
        <v>93</v>
      </c>
      <c r="P63" s="2">
        <v>45755</v>
      </c>
      <c r="R63">
        <v>108</v>
      </c>
      <c r="S63" s="3">
        <v>10044</v>
      </c>
      <c r="T63" t="s">
        <v>65</v>
      </c>
      <c r="U63" t="s">
        <v>1913</v>
      </c>
      <c r="V63">
        <v>0</v>
      </c>
      <c r="W63" s="3">
        <v>5000</v>
      </c>
      <c r="X63" s="3">
        <v>5044</v>
      </c>
      <c r="Y63">
        <v>0</v>
      </c>
      <c r="Z63">
        <v>0</v>
      </c>
      <c r="AA63">
        <v>0</v>
      </c>
      <c r="AD63">
        <v>0</v>
      </c>
      <c r="AM63" t="s">
        <v>1914</v>
      </c>
      <c r="AN63" t="s">
        <v>1915</v>
      </c>
      <c r="AP63">
        <v>0</v>
      </c>
      <c r="AQ63">
        <v>0</v>
      </c>
      <c r="AR63">
        <v>0</v>
      </c>
      <c r="AS63">
        <v>0</v>
      </c>
      <c r="AT63">
        <v>0</v>
      </c>
      <c r="AU63">
        <v>0</v>
      </c>
      <c r="AY63" t="s">
        <v>63</v>
      </c>
      <c r="AZ63" t="s">
        <v>6585</v>
      </c>
      <c r="BA63">
        <v>0</v>
      </c>
      <c r="BC63" t="s">
        <v>1915</v>
      </c>
      <c r="BF63" t="s">
        <v>1916</v>
      </c>
    </row>
    <row r="64" spans="1:58" x14ac:dyDescent="0.35">
      <c r="A64" t="s">
        <v>1917</v>
      </c>
      <c r="B64">
        <v>10000</v>
      </c>
      <c r="C64">
        <v>10000</v>
      </c>
      <c r="D64" s="2">
        <v>45758</v>
      </c>
      <c r="E64" t="s">
        <v>59</v>
      </c>
      <c r="F64" t="s">
        <v>1918</v>
      </c>
      <c r="G64" t="s">
        <v>1911</v>
      </c>
      <c r="I64">
        <v>1</v>
      </c>
      <c r="J64" t="s">
        <v>183</v>
      </c>
      <c r="K64">
        <v>79</v>
      </c>
      <c r="L64" t="s">
        <v>92</v>
      </c>
      <c r="M64">
        <v>278</v>
      </c>
      <c r="P64" s="2">
        <v>45755</v>
      </c>
      <c r="R64">
        <v>36</v>
      </c>
      <c r="S64" s="3">
        <v>10008</v>
      </c>
      <c r="T64" t="s">
        <v>65</v>
      </c>
      <c r="U64" t="s">
        <v>1920</v>
      </c>
      <c r="V64">
        <v>0</v>
      </c>
      <c r="W64" s="3">
        <v>5000</v>
      </c>
      <c r="X64" s="3">
        <v>5008</v>
      </c>
      <c r="Y64">
        <v>0</v>
      </c>
      <c r="Z64">
        <v>0</v>
      </c>
      <c r="AA64">
        <v>0</v>
      </c>
      <c r="AD64">
        <v>0</v>
      </c>
      <c r="AM64" t="s">
        <v>1921</v>
      </c>
      <c r="AN64" t="s">
        <v>1915</v>
      </c>
      <c r="AP64">
        <v>0</v>
      </c>
      <c r="AQ64">
        <v>0</v>
      </c>
      <c r="AR64">
        <v>0</v>
      </c>
      <c r="AS64">
        <v>0</v>
      </c>
      <c r="AT64">
        <v>0</v>
      </c>
      <c r="AU64">
        <v>0</v>
      </c>
      <c r="AY64" t="s">
        <v>63</v>
      </c>
      <c r="AZ64" t="s">
        <v>6597</v>
      </c>
      <c r="BA64">
        <v>0</v>
      </c>
      <c r="BC64" t="s">
        <v>1915</v>
      </c>
      <c r="BF64" t="s">
        <v>1916</v>
      </c>
    </row>
    <row r="65" spans="1:58" x14ac:dyDescent="0.35">
      <c r="A65" t="s">
        <v>1922</v>
      </c>
      <c r="B65">
        <v>10000</v>
      </c>
      <c r="C65">
        <v>10000</v>
      </c>
      <c r="D65" s="2">
        <v>45758</v>
      </c>
      <c r="E65" t="s">
        <v>59</v>
      </c>
      <c r="F65" t="s">
        <v>1923</v>
      </c>
      <c r="G65" t="s">
        <v>1911</v>
      </c>
      <c r="I65">
        <v>1</v>
      </c>
      <c r="J65" t="s">
        <v>183</v>
      </c>
      <c r="K65">
        <v>79</v>
      </c>
      <c r="L65" t="s">
        <v>92</v>
      </c>
      <c r="M65">
        <v>139</v>
      </c>
      <c r="P65" s="2">
        <v>45755</v>
      </c>
      <c r="R65">
        <v>72</v>
      </c>
      <c r="S65" s="3">
        <v>10008</v>
      </c>
      <c r="T65" t="s">
        <v>65</v>
      </c>
      <c r="U65" t="s">
        <v>1925</v>
      </c>
      <c r="V65">
        <v>0</v>
      </c>
      <c r="W65" s="3">
        <v>5000</v>
      </c>
      <c r="X65" s="3">
        <v>5008</v>
      </c>
      <c r="Y65">
        <v>0</v>
      </c>
      <c r="Z65">
        <v>0</v>
      </c>
      <c r="AA65">
        <v>0</v>
      </c>
      <c r="AD65">
        <v>0</v>
      </c>
      <c r="AM65" t="s">
        <v>1926</v>
      </c>
      <c r="AN65" t="s">
        <v>1915</v>
      </c>
      <c r="AP65">
        <v>0</v>
      </c>
      <c r="AQ65">
        <v>0</v>
      </c>
      <c r="AR65">
        <v>0</v>
      </c>
      <c r="AS65">
        <v>0</v>
      </c>
      <c r="AT65">
        <v>0</v>
      </c>
      <c r="AU65">
        <v>0</v>
      </c>
      <c r="AY65" t="s">
        <v>63</v>
      </c>
      <c r="AZ65" t="s">
        <v>6598</v>
      </c>
      <c r="BA65">
        <v>0</v>
      </c>
      <c r="BC65" t="s">
        <v>1915</v>
      </c>
      <c r="BF65" t="s">
        <v>1916</v>
      </c>
    </row>
    <row r="66" spans="1:58" x14ac:dyDescent="0.35">
      <c r="A66" t="s">
        <v>1927</v>
      </c>
      <c r="B66">
        <v>10000</v>
      </c>
      <c r="C66">
        <v>10000</v>
      </c>
      <c r="D66" s="2">
        <v>45758</v>
      </c>
      <c r="E66" t="s">
        <v>59</v>
      </c>
      <c r="F66" t="s">
        <v>1928</v>
      </c>
      <c r="G66" t="s">
        <v>1911</v>
      </c>
      <c r="I66">
        <v>1</v>
      </c>
      <c r="J66" t="s">
        <v>183</v>
      </c>
      <c r="K66">
        <v>79</v>
      </c>
      <c r="L66" t="s">
        <v>92</v>
      </c>
      <c r="M66">
        <v>56</v>
      </c>
      <c r="P66" s="2">
        <v>45755</v>
      </c>
      <c r="R66">
        <v>180</v>
      </c>
      <c r="S66" s="3">
        <v>10080</v>
      </c>
      <c r="T66" t="s">
        <v>65</v>
      </c>
      <c r="U66" t="s">
        <v>1930</v>
      </c>
      <c r="V66">
        <v>0</v>
      </c>
      <c r="W66" s="3">
        <v>5000</v>
      </c>
      <c r="X66" s="3">
        <v>5080</v>
      </c>
      <c r="Y66">
        <v>0</v>
      </c>
      <c r="Z66">
        <v>0</v>
      </c>
      <c r="AA66">
        <v>0</v>
      </c>
      <c r="AD66">
        <v>0</v>
      </c>
      <c r="AM66" t="s">
        <v>1931</v>
      </c>
      <c r="AN66" t="s">
        <v>1915</v>
      </c>
      <c r="AP66">
        <v>0</v>
      </c>
      <c r="AQ66">
        <v>0</v>
      </c>
      <c r="AR66">
        <v>0</v>
      </c>
      <c r="AS66">
        <v>0</v>
      </c>
      <c r="AT66">
        <v>0</v>
      </c>
      <c r="AU66">
        <v>0</v>
      </c>
      <c r="AY66" t="s">
        <v>63</v>
      </c>
      <c r="AZ66" t="s">
        <v>6599</v>
      </c>
      <c r="BA66">
        <v>0</v>
      </c>
      <c r="BC66" t="s">
        <v>1915</v>
      </c>
      <c r="BF66" t="s">
        <v>1916</v>
      </c>
    </row>
    <row r="67" spans="1:58" x14ac:dyDescent="0.35">
      <c r="A67" t="s">
        <v>1932</v>
      </c>
      <c r="B67">
        <v>10000</v>
      </c>
      <c r="C67">
        <v>10000</v>
      </c>
      <c r="D67" s="2">
        <v>45758</v>
      </c>
      <c r="E67" t="s">
        <v>59</v>
      </c>
      <c r="F67" t="s">
        <v>1933</v>
      </c>
      <c r="G67" t="s">
        <v>1911</v>
      </c>
      <c r="I67">
        <v>1</v>
      </c>
      <c r="J67" t="s">
        <v>183</v>
      </c>
      <c r="K67">
        <v>79</v>
      </c>
      <c r="L67" t="s">
        <v>92</v>
      </c>
      <c r="M67">
        <v>38</v>
      </c>
      <c r="P67" s="2">
        <v>45755</v>
      </c>
      <c r="R67">
        <v>270</v>
      </c>
      <c r="S67" s="3">
        <v>10260</v>
      </c>
      <c r="T67" t="s">
        <v>65</v>
      </c>
      <c r="U67" t="s">
        <v>1935</v>
      </c>
      <c r="V67">
        <v>0</v>
      </c>
      <c r="W67" s="3">
        <v>5000</v>
      </c>
      <c r="X67" s="3">
        <v>5260</v>
      </c>
      <c r="Y67">
        <v>0</v>
      </c>
      <c r="Z67">
        <v>0</v>
      </c>
      <c r="AA67">
        <v>0</v>
      </c>
      <c r="AD67">
        <v>0</v>
      </c>
      <c r="AM67" t="s">
        <v>1936</v>
      </c>
      <c r="AN67" t="s">
        <v>1915</v>
      </c>
      <c r="AP67">
        <v>0</v>
      </c>
      <c r="AQ67">
        <v>0</v>
      </c>
      <c r="AR67">
        <v>0</v>
      </c>
      <c r="AS67">
        <v>0</v>
      </c>
      <c r="AT67">
        <v>0</v>
      </c>
      <c r="AU67">
        <v>0</v>
      </c>
      <c r="AY67" t="s">
        <v>63</v>
      </c>
      <c r="AZ67" t="s">
        <v>6600</v>
      </c>
      <c r="BA67">
        <v>0</v>
      </c>
      <c r="BC67" t="s">
        <v>1915</v>
      </c>
      <c r="BF67" t="s">
        <v>1916</v>
      </c>
    </row>
    <row r="68" spans="1:58" x14ac:dyDescent="0.35">
      <c r="A68" t="s">
        <v>1937</v>
      </c>
      <c r="B68">
        <v>10000</v>
      </c>
      <c r="C68">
        <v>10000</v>
      </c>
      <c r="D68" s="2">
        <v>45758</v>
      </c>
      <c r="E68" t="s">
        <v>59</v>
      </c>
      <c r="F68" t="s">
        <v>1938</v>
      </c>
      <c r="G68" t="s">
        <v>1911</v>
      </c>
      <c r="I68">
        <v>1</v>
      </c>
      <c r="J68" t="s">
        <v>183</v>
      </c>
      <c r="K68">
        <v>79</v>
      </c>
      <c r="L68" t="s">
        <v>92</v>
      </c>
      <c r="M68">
        <v>48</v>
      </c>
      <c r="P68" s="2">
        <v>45755</v>
      </c>
      <c r="R68">
        <v>210</v>
      </c>
      <c r="S68" s="3">
        <v>10080</v>
      </c>
      <c r="T68" t="s">
        <v>65</v>
      </c>
      <c r="U68" t="s">
        <v>1940</v>
      </c>
      <c r="V68">
        <v>0</v>
      </c>
      <c r="W68" s="3">
        <v>5000</v>
      </c>
      <c r="X68" s="3">
        <v>5080</v>
      </c>
      <c r="Y68">
        <v>0</v>
      </c>
      <c r="Z68">
        <v>0</v>
      </c>
      <c r="AA68">
        <v>0</v>
      </c>
      <c r="AD68">
        <v>0</v>
      </c>
      <c r="AM68" t="s">
        <v>1941</v>
      </c>
      <c r="AN68" t="s">
        <v>1915</v>
      </c>
      <c r="AP68">
        <v>0</v>
      </c>
      <c r="AQ68">
        <v>0</v>
      </c>
      <c r="AR68">
        <v>0</v>
      </c>
      <c r="AS68">
        <v>0</v>
      </c>
      <c r="AT68">
        <v>0</v>
      </c>
      <c r="AU68">
        <v>0</v>
      </c>
      <c r="AY68" t="s">
        <v>63</v>
      </c>
      <c r="AZ68" t="s">
        <v>6601</v>
      </c>
      <c r="BA68">
        <v>0</v>
      </c>
      <c r="BC68" t="s">
        <v>1915</v>
      </c>
      <c r="BF68" t="s">
        <v>1916</v>
      </c>
    </row>
    <row r="69" spans="1:58" x14ac:dyDescent="0.35">
      <c r="A69" t="s">
        <v>1942</v>
      </c>
      <c r="B69">
        <v>10000</v>
      </c>
      <c r="C69">
        <v>10000</v>
      </c>
      <c r="D69" s="2">
        <v>45758</v>
      </c>
      <c r="E69" t="s">
        <v>59</v>
      </c>
      <c r="F69" t="s">
        <v>1943</v>
      </c>
      <c r="G69" t="s">
        <v>1911</v>
      </c>
      <c r="I69">
        <v>1</v>
      </c>
      <c r="J69" t="s">
        <v>183</v>
      </c>
      <c r="K69">
        <v>79</v>
      </c>
      <c r="L69" t="s">
        <v>92</v>
      </c>
      <c r="M69">
        <v>120</v>
      </c>
      <c r="P69" s="2">
        <v>45755</v>
      </c>
      <c r="R69">
        <v>84</v>
      </c>
      <c r="S69" s="3">
        <v>10080</v>
      </c>
      <c r="T69" t="s">
        <v>65</v>
      </c>
      <c r="U69" t="s">
        <v>1944</v>
      </c>
      <c r="V69">
        <v>0</v>
      </c>
      <c r="W69" s="3">
        <v>5000</v>
      </c>
      <c r="X69" s="3">
        <v>5080</v>
      </c>
      <c r="Y69">
        <v>0</v>
      </c>
      <c r="Z69">
        <v>0</v>
      </c>
      <c r="AA69">
        <v>0</v>
      </c>
      <c r="AD69">
        <v>0</v>
      </c>
      <c r="AM69" t="s">
        <v>1945</v>
      </c>
      <c r="AN69" t="s">
        <v>1915</v>
      </c>
      <c r="AP69">
        <v>0</v>
      </c>
      <c r="AQ69">
        <v>0</v>
      </c>
      <c r="AR69">
        <v>0</v>
      </c>
      <c r="AS69">
        <v>0</v>
      </c>
      <c r="AT69">
        <v>0</v>
      </c>
      <c r="AU69">
        <v>0</v>
      </c>
      <c r="AY69" t="s">
        <v>63</v>
      </c>
      <c r="AZ69" t="s">
        <v>6602</v>
      </c>
      <c r="BA69">
        <v>0</v>
      </c>
      <c r="BC69" t="s">
        <v>1915</v>
      </c>
      <c r="BF69" t="s">
        <v>1916</v>
      </c>
    </row>
    <row r="70" spans="1:58" x14ac:dyDescent="0.35">
      <c r="A70" t="s">
        <v>1946</v>
      </c>
      <c r="B70">
        <v>10000</v>
      </c>
      <c r="C70">
        <v>10000</v>
      </c>
      <c r="D70" s="2">
        <v>45758</v>
      </c>
      <c r="E70" t="s">
        <v>116</v>
      </c>
      <c r="F70" t="s">
        <v>1947</v>
      </c>
      <c r="G70" t="s">
        <v>1948</v>
      </c>
      <c r="I70">
        <v>1</v>
      </c>
      <c r="J70" t="s">
        <v>183</v>
      </c>
      <c r="K70">
        <v>79</v>
      </c>
      <c r="L70" t="s">
        <v>92</v>
      </c>
      <c r="M70">
        <v>93</v>
      </c>
      <c r="P70" s="2">
        <v>45755</v>
      </c>
      <c r="R70">
        <v>108</v>
      </c>
      <c r="S70" s="3">
        <v>10044</v>
      </c>
      <c r="T70" t="s">
        <v>65</v>
      </c>
      <c r="U70" t="s">
        <v>1950</v>
      </c>
      <c r="V70">
        <v>0</v>
      </c>
      <c r="W70" s="3">
        <v>5000</v>
      </c>
      <c r="X70" s="3">
        <v>5044</v>
      </c>
      <c r="Y70">
        <v>0</v>
      </c>
      <c r="Z70">
        <v>0</v>
      </c>
      <c r="AA70">
        <v>0</v>
      </c>
      <c r="AD70">
        <v>0</v>
      </c>
      <c r="AM70" t="s">
        <v>1951</v>
      </c>
      <c r="AN70" t="s">
        <v>1915</v>
      </c>
      <c r="AP70">
        <v>0</v>
      </c>
      <c r="AQ70">
        <v>0</v>
      </c>
      <c r="AR70">
        <v>0</v>
      </c>
      <c r="AS70">
        <v>0</v>
      </c>
      <c r="AT70">
        <v>0</v>
      </c>
      <c r="AU70">
        <v>0</v>
      </c>
      <c r="AY70" t="s">
        <v>63</v>
      </c>
      <c r="AZ70" t="s">
        <v>6586</v>
      </c>
      <c r="BA70">
        <v>0</v>
      </c>
      <c r="BC70" t="s">
        <v>1915</v>
      </c>
      <c r="BF70" t="s">
        <v>1952</v>
      </c>
    </row>
    <row r="71" spans="1:58" x14ac:dyDescent="0.35">
      <c r="A71" t="s">
        <v>1953</v>
      </c>
      <c r="B71">
        <v>10000</v>
      </c>
      <c r="C71">
        <v>10000</v>
      </c>
      <c r="D71" s="2">
        <v>45758</v>
      </c>
      <c r="E71" t="s">
        <v>59</v>
      </c>
      <c r="F71" t="s">
        <v>1954</v>
      </c>
      <c r="G71" t="s">
        <v>1911</v>
      </c>
      <c r="I71">
        <v>1</v>
      </c>
      <c r="J71" t="s">
        <v>183</v>
      </c>
      <c r="K71">
        <v>79</v>
      </c>
      <c r="L71" t="s">
        <v>92</v>
      </c>
      <c r="M71">
        <v>23</v>
      </c>
      <c r="P71" s="2">
        <v>45755</v>
      </c>
      <c r="R71">
        <v>450</v>
      </c>
      <c r="S71" s="3">
        <v>10350</v>
      </c>
      <c r="T71" t="s">
        <v>65</v>
      </c>
      <c r="U71" t="s">
        <v>1956</v>
      </c>
      <c r="V71">
        <v>0</v>
      </c>
      <c r="W71" s="3">
        <v>5000</v>
      </c>
      <c r="X71" s="3">
        <v>5350</v>
      </c>
      <c r="Y71">
        <v>0</v>
      </c>
      <c r="Z71">
        <v>0</v>
      </c>
      <c r="AA71">
        <v>0</v>
      </c>
      <c r="AD71">
        <v>0</v>
      </c>
      <c r="AM71" t="s">
        <v>1957</v>
      </c>
      <c r="AN71" t="s">
        <v>1915</v>
      </c>
      <c r="AP71">
        <v>0</v>
      </c>
      <c r="AQ71">
        <v>0</v>
      </c>
      <c r="AR71">
        <v>0</v>
      </c>
      <c r="AS71">
        <v>0</v>
      </c>
      <c r="AT71">
        <v>0</v>
      </c>
      <c r="AU71">
        <v>0</v>
      </c>
      <c r="AY71" t="s">
        <v>63</v>
      </c>
      <c r="AZ71" t="s">
        <v>6603</v>
      </c>
      <c r="BA71">
        <v>0</v>
      </c>
      <c r="BC71" t="s">
        <v>1915</v>
      </c>
      <c r="BF71" t="s">
        <v>1952</v>
      </c>
    </row>
    <row r="72" spans="1:58" x14ac:dyDescent="0.35">
      <c r="A72" t="s">
        <v>1958</v>
      </c>
      <c r="B72">
        <v>10000</v>
      </c>
      <c r="C72">
        <v>10000</v>
      </c>
      <c r="D72" s="2">
        <v>45758</v>
      </c>
      <c r="E72" t="s">
        <v>59</v>
      </c>
      <c r="F72" t="s">
        <v>1959</v>
      </c>
      <c r="G72" t="s">
        <v>1911</v>
      </c>
      <c r="I72">
        <v>1</v>
      </c>
      <c r="J72" t="s">
        <v>183</v>
      </c>
      <c r="K72">
        <v>79</v>
      </c>
      <c r="L72" t="s">
        <v>92</v>
      </c>
      <c r="M72">
        <v>67</v>
      </c>
      <c r="P72" s="2">
        <v>45755</v>
      </c>
      <c r="R72">
        <v>150</v>
      </c>
      <c r="S72" s="3">
        <v>10050</v>
      </c>
      <c r="T72" t="s">
        <v>65</v>
      </c>
      <c r="U72" t="s">
        <v>1961</v>
      </c>
      <c r="V72">
        <v>0</v>
      </c>
      <c r="W72" s="3">
        <v>5000</v>
      </c>
      <c r="X72" s="3">
        <v>5050</v>
      </c>
      <c r="Y72">
        <v>0</v>
      </c>
      <c r="Z72">
        <v>0</v>
      </c>
      <c r="AA72">
        <v>0</v>
      </c>
      <c r="AD72">
        <v>0</v>
      </c>
      <c r="AM72" t="s">
        <v>1962</v>
      </c>
      <c r="AN72" t="s">
        <v>1915</v>
      </c>
      <c r="AP72">
        <v>0</v>
      </c>
      <c r="AQ72">
        <v>0</v>
      </c>
      <c r="AR72">
        <v>0</v>
      </c>
      <c r="AS72">
        <v>0</v>
      </c>
      <c r="AT72">
        <v>0</v>
      </c>
      <c r="AU72">
        <v>0</v>
      </c>
      <c r="AY72" t="s">
        <v>63</v>
      </c>
      <c r="AZ72" t="s">
        <v>6587</v>
      </c>
      <c r="BA72">
        <v>0</v>
      </c>
      <c r="BC72" t="s">
        <v>1915</v>
      </c>
      <c r="BF72" t="s">
        <v>1952</v>
      </c>
    </row>
    <row r="73" spans="1:58" x14ac:dyDescent="0.35">
      <c r="A73" t="s">
        <v>1963</v>
      </c>
      <c r="B73">
        <v>10000</v>
      </c>
      <c r="C73">
        <v>10000</v>
      </c>
      <c r="D73" s="2">
        <v>45758</v>
      </c>
      <c r="E73" t="s">
        <v>116</v>
      </c>
      <c r="F73" t="s">
        <v>1947</v>
      </c>
      <c r="G73" t="s">
        <v>1948</v>
      </c>
      <c r="I73">
        <v>1</v>
      </c>
      <c r="J73" t="s">
        <v>183</v>
      </c>
      <c r="K73">
        <v>79</v>
      </c>
      <c r="L73" t="s">
        <v>92</v>
      </c>
      <c r="M73">
        <v>112</v>
      </c>
      <c r="P73" s="2">
        <v>45755</v>
      </c>
      <c r="R73">
        <v>54</v>
      </c>
      <c r="S73" s="3">
        <v>6048</v>
      </c>
      <c r="T73" t="s">
        <v>65</v>
      </c>
      <c r="U73" t="s">
        <v>1965</v>
      </c>
      <c r="V73">
        <v>0</v>
      </c>
      <c r="W73" s="3">
        <v>3000</v>
      </c>
      <c r="X73" s="3">
        <v>3048</v>
      </c>
      <c r="Y73">
        <v>0</v>
      </c>
      <c r="Z73">
        <v>0</v>
      </c>
      <c r="AA73">
        <v>0</v>
      </c>
      <c r="AD73">
        <v>0</v>
      </c>
      <c r="AM73" t="s">
        <v>1966</v>
      </c>
      <c r="AN73" t="s">
        <v>1915</v>
      </c>
      <c r="AP73">
        <v>0</v>
      </c>
      <c r="AQ73">
        <v>0</v>
      </c>
      <c r="AR73">
        <v>0</v>
      </c>
      <c r="AS73">
        <v>0</v>
      </c>
      <c r="AT73">
        <v>0</v>
      </c>
      <c r="AU73">
        <v>0</v>
      </c>
      <c r="AY73" t="s">
        <v>63</v>
      </c>
      <c r="AZ73" t="s">
        <v>6588</v>
      </c>
      <c r="BA73">
        <v>0</v>
      </c>
      <c r="BC73" t="s">
        <v>1915</v>
      </c>
      <c r="BF73" t="s">
        <v>1952</v>
      </c>
    </row>
    <row r="74" spans="1:58" x14ac:dyDescent="0.35">
      <c r="A74" t="s">
        <v>1967</v>
      </c>
      <c r="B74">
        <v>10000</v>
      </c>
      <c r="C74">
        <v>10000</v>
      </c>
      <c r="D74" s="2">
        <v>45758</v>
      </c>
      <c r="E74" t="s">
        <v>59</v>
      </c>
      <c r="F74" t="s">
        <v>1968</v>
      </c>
      <c r="G74" t="s">
        <v>1911</v>
      </c>
      <c r="I74">
        <v>1</v>
      </c>
      <c r="J74" t="s">
        <v>183</v>
      </c>
      <c r="K74">
        <v>79</v>
      </c>
      <c r="L74" t="s">
        <v>92</v>
      </c>
      <c r="M74">
        <v>84</v>
      </c>
      <c r="P74" s="2">
        <v>45755</v>
      </c>
      <c r="R74">
        <v>48</v>
      </c>
      <c r="S74" s="3">
        <v>4032</v>
      </c>
      <c r="T74" t="s">
        <v>65</v>
      </c>
      <c r="U74" t="s">
        <v>1970</v>
      </c>
      <c r="V74">
        <v>0</v>
      </c>
      <c r="W74" s="3">
        <v>2000</v>
      </c>
      <c r="X74" s="3">
        <v>2032</v>
      </c>
      <c r="Y74">
        <v>0</v>
      </c>
      <c r="Z74">
        <v>0</v>
      </c>
      <c r="AA74">
        <v>0</v>
      </c>
      <c r="AD74">
        <v>0</v>
      </c>
      <c r="AM74" t="s">
        <v>1971</v>
      </c>
      <c r="AN74" t="s">
        <v>1915</v>
      </c>
      <c r="AP74">
        <v>0</v>
      </c>
      <c r="AQ74">
        <v>0</v>
      </c>
      <c r="AR74">
        <v>0</v>
      </c>
      <c r="AS74">
        <v>0</v>
      </c>
      <c r="AT74">
        <v>0</v>
      </c>
      <c r="AU74">
        <v>0</v>
      </c>
      <c r="AY74" t="s">
        <v>63</v>
      </c>
      <c r="AZ74" t="s">
        <v>6589</v>
      </c>
      <c r="BA74">
        <v>0</v>
      </c>
      <c r="BC74" t="s">
        <v>1915</v>
      </c>
      <c r="BF74" t="s">
        <v>1952</v>
      </c>
    </row>
    <row r="75" spans="1:58" x14ac:dyDescent="0.35">
      <c r="A75" t="s">
        <v>1972</v>
      </c>
      <c r="B75">
        <v>10000</v>
      </c>
      <c r="C75">
        <v>10000</v>
      </c>
      <c r="D75" s="2">
        <v>45758</v>
      </c>
      <c r="E75" t="s">
        <v>59</v>
      </c>
      <c r="F75" t="s">
        <v>1973</v>
      </c>
      <c r="G75" t="s">
        <v>1911</v>
      </c>
      <c r="I75">
        <v>1</v>
      </c>
      <c r="J75" t="s">
        <v>183</v>
      </c>
      <c r="K75">
        <v>79</v>
      </c>
      <c r="L75" t="s">
        <v>92</v>
      </c>
      <c r="M75">
        <v>67</v>
      </c>
      <c r="P75" s="2">
        <v>45755</v>
      </c>
      <c r="R75">
        <v>90</v>
      </c>
      <c r="S75" s="3">
        <v>6030</v>
      </c>
      <c r="T75" t="s">
        <v>65</v>
      </c>
      <c r="U75" t="s">
        <v>1975</v>
      </c>
      <c r="V75">
        <v>0</v>
      </c>
      <c r="W75" s="3">
        <v>3000</v>
      </c>
      <c r="X75" s="3">
        <v>3030</v>
      </c>
      <c r="Y75">
        <v>0</v>
      </c>
      <c r="Z75">
        <v>0</v>
      </c>
      <c r="AA75">
        <v>0</v>
      </c>
      <c r="AD75">
        <v>0</v>
      </c>
      <c r="AM75" t="s">
        <v>1976</v>
      </c>
      <c r="AN75" t="s">
        <v>1915</v>
      </c>
      <c r="AP75">
        <v>0</v>
      </c>
      <c r="AQ75">
        <v>0</v>
      </c>
      <c r="AR75">
        <v>0</v>
      </c>
      <c r="AS75">
        <v>0</v>
      </c>
      <c r="AT75">
        <v>0</v>
      </c>
      <c r="AU75">
        <v>0</v>
      </c>
      <c r="AY75" t="s">
        <v>63</v>
      </c>
      <c r="AZ75" t="s">
        <v>6590</v>
      </c>
      <c r="BA75">
        <v>0</v>
      </c>
      <c r="BC75" t="s">
        <v>1915</v>
      </c>
      <c r="BF75" t="s">
        <v>1952</v>
      </c>
    </row>
    <row r="76" spans="1:58" x14ac:dyDescent="0.35">
      <c r="A76" t="s">
        <v>1977</v>
      </c>
      <c r="B76">
        <v>10000</v>
      </c>
      <c r="C76">
        <v>10000</v>
      </c>
      <c r="D76" s="2">
        <v>45758</v>
      </c>
      <c r="E76" t="s">
        <v>116</v>
      </c>
      <c r="F76" t="s">
        <v>1947</v>
      </c>
      <c r="G76" t="s">
        <v>1948</v>
      </c>
      <c r="I76">
        <v>1</v>
      </c>
      <c r="J76" t="s">
        <v>183</v>
      </c>
      <c r="K76">
        <v>79</v>
      </c>
      <c r="L76" t="s">
        <v>92</v>
      </c>
      <c r="M76">
        <v>112</v>
      </c>
      <c r="P76" s="2">
        <v>45755</v>
      </c>
      <c r="R76">
        <v>18</v>
      </c>
      <c r="S76" s="3">
        <v>2016</v>
      </c>
      <c r="T76" t="s">
        <v>65</v>
      </c>
      <c r="U76" t="s">
        <v>1979</v>
      </c>
      <c r="V76">
        <v>0</v>
      </c>
      <c r="W76" s="3">
        <v>1000</v>
      </c>
      <c r="X76" s="3">
        <v>1016</v>
      </c>
      <c r="Y76">
        <v>0</v>
      </c>
      <c r="Z76">
        <v>0</v>
      </c>
      <c r="AA76">
        <v>0</v>
      </c>
      <c r="AD76">
        <v>0</v>
      </c>
      <c r="AM76" t="s">
        <v>1980</v>
      </c>
      <c r="AN76" t="s">
        <v>1915</v>
      </c>
      <c r="AP76">
        <v>0</v>
      </c>
      <c r="AQ76">
        <v>0</v>
      </c>
      <c r="AR76">
        <v>0</v>
      </c>
      <c r="AS76">
        <v>0</v>
      </c>
      <c r="AT76">
        <v>0</v>
      </c>
      <c r="AU76">
        <v>0</v>
      </c>
      <c r="AY76" t="s">
        <v>63</v>
      </c>
      <c r="AZ76" t="s">
        <v>6591</v>
      </c>
      <c r="BA76">
        <v>0</v>
      </c>
      <c r="BC76" t="s">
        <v>1915</v>
      </c>
      <c r="BF76" t="s">
        <v>1952</v>
      </c>
    </row>
    <row r="77" spans="1:58" x14ac:dyDescent="0.35">
      <c r="A77" t="s">
        <v>1299</v>
      </c>
      <c r="B77">
        <v>10000</v>
      </c>
      <c r="C77">
        <v>20000</v>
      </c>
      <c r="D77" s="2">
        <v>45755</v>
      </c>
      <c r="E77" t="s">
        <v>59</v>
      </c>
      <c r="F77" t="s">
        <v>1300</v>
      </c>
      <c r="G77" t="s">
        <v>1301</v>
      </c>
      <c r="I77">
        <v>2</v>
      </c>
      <c r="J77" t="s">
        <v>183</v>
      </c>
      <c r="K77">
        <v>92</v>
      </c>
      <c r="L77" t="s">
        <v>281</v>
      </c>
      <c r="M77" s="3">
        <v>2700</v>
      </c>
      <c r="P77" s="2">
        <v>45755</v>
      </c>
      <c r="R77">
        <v>2</v>
      </c>
      <c r="S77" s="3">
        <v>5400</v>
      </c>
      <c r="T77" t="s">
        <v>65</v>
      </c>
      <c r="U77" t="s">
        <v>1302</v>
      </c>
      <c r="V77">
        <v>0</v>
      </c>
      <c r="W77" s="3">
        <v>5000</v>
      </c>
      <c r="X77">
        <v>400</v>
      </c>
      <c r="Y77">
        <v>0</v>
      </c>
      <c r="Z77">
        <v>0</v>
      </c>
      <c r="AA77">
        <v>0</v>
      </c>
      <c r="AD77">
        <v>0</v>
      </c>
      <c r="AM77" t="s">
        <v>1303</v>
      </c>
      <c r="AN77" t="s">
        <v>1304</v>
      </c>
      <c r="AP77">
        <v>0</v>
      </c>
      <c r="AQ77">
        <v>0</v>
      </c>
      <c r="AR77">
        <v>0</v>
      </c>
      <c r="AS77">
        <v>0</v>
      </c>
      <c r="AT77">
        <v>0</v>
      </c>
      <c r="AU77">
        <v>0</v>
      </c>
      <c r="AY77" t="s">
        <v>63</v>
      </c>
      <c r="AZ77" t="s">
        <v>4594</v>
      </c>
      <c r="BA77">
        <v>0</v>
      </c>
      <c r="BC77" t="s">
        <v>1304</v>
      </c>
      <c r="BF77" t="s">
        <v>1305</v>
      </c>
    </row>
    <row r="78" spans="1:58" x14ac:dyDescent="0.35">
      <c r="A78" t="s">
        <v>1981</v>
      </c>
      <c r="B78">
        <v>10000</v>
      </c>
      <c r="C78">
        <v>20000</v>
      </c>
      <c r="D78" s="2">
        <v>45757</v>
      </c>
      <c r="E78" t="s">
        <v>59</v>
      </c>
      <c r="F78" t="s">
        <v>1876</v>
      </c>
      <c r="G78" t="s">
        <v>553</v>
      </c>
      <c r="I78">
        <v>1</v>
      </c>
      <c r="J78" t="s">
        <v>183</v>
      </c>
      <c r="K78">
        <v>63</v>
      </c>
      <c r="L78" t="s">
        <v>136</v>
      </c>
      <c r="M78" s="3">
        <v>3000</v>
      </c>
      <c r="P78" s="2">
        <v>45755</v>
      </c>
      <c r="R78">
        <v>40</v>
      </c>
      <c r="S78" s="3">
        <v>120000</v>
      </c>
      <c r="T78" t="s">
        <v>65</v>
      </c>
      <c r="U78" t="s">
        <v>1982</v>
      </c>
      <c r="V78">
        <v>0</v>
      </c>
      <c r="W78" s="3">
        <v>120000</v>
      </c>
      <c r="X78">
        <v>0</v>
      </c>
      <c r="Y78">
        <v>0</v>
      </c>
      <c r="Z78">
        <v>0</v>
      </c>
      <c r="AA78">
        <v>0</v>
      </c>
      <c r="AD78">
        <v>0</v>
      </c>
      <c r="AM78" t="s">
        <v>1983</v>
      </c>
      <c r="AN78" t="s">
        <v>170</v>
      </c>
      <c r="AP78">
        <v>0</v>
      </c>
      <c r="AQ78">
        <v>0</v>
      </c>
      <c r="AR78">
        <v>0</v>
      </c>
      <c r="AS78">
        <v>0</v>
      </c>
      <c r="AT78">
        <v>0</v>
      </c>
      <c r="AU78">
        <v>0</v>
      </c>
      <c r="AY78" t="s">
        <v>63</v>
      </c>
      <c r="AZ78" t="s">
        <v>4787</v>
      </c>
      <c r="BA78">
        <v>0</v>
      </c>
      <c r="BC78" t="s">
        <v>170</v>
      </c>
      <c r="BF78" t="s">
        <v>1984</v>
      </c>
    </row>
    <row r="79" spans="1:58" x14ac:dyDescent="0.35">
      <c r="A79" t="s">
        <v>1985</v>
      </c>
      <c r="B79">
        <v>10000</v>
      </c>
      <c r="C79">
        <v>20000</v>
      </c>
      <c r="D79" s="2">
        <v>45757</v>
      </c>
      <c r="E79" t="s">
        <v>59</v>
      </c>
      <c r="F79" t="s">
        <v>1876</v>
      </c>
      <c r="G79" t="s">
        <v>167</v>
      </c>
      <c r="I79">
        <v>1</v>
      </c>
      <c r="J79" t="s">
        <v>183</v>
      </c>
      <c r="K79">
        <v>63</v>
      </c>
      <c r="L79" t="s">
        <v>136</v>
      </c>
      <c r="M79" s="3">
        <v>1334</v>
      </c>
      <c r="P79" s="2">
        <v>45755</v>
      </c>
      <c r="R79">
        <v>30</v>
      </c>
      <c r="S79" s="3">
        <v>40020</v>
      </c>
      <c r="T79" t="s">
        <v>65</v>
      </c>
      <c r="U79" t="s">
        <v>584</v>
      </c>
      <c r="V79">
        <v>0</v>
      </c>
      <c r="W79" s="3">
        <v>40000</v>
      </c>
      <c r="X79">
        <v>20</v>
      </c>
      <c r="Y79">
        <v>0</v>
      </c>
      <c r="Z79">
        <v>0</v>
      </c>
      <c r="AA79">
        <v>0</v>
      </c>
      <c r="AD79">
        <v>0</v>
      </c>
      <c r="AM79" t="s">
        <v>585</v>
      </c>
      <c r="AN79" t="s">
        <v>170</v>
      </c>
      <c r="AP79">
        <v>0</v>
      </c>
      <c r="AQ79">
        <v>0</v>
      </c>
      <c r="AR79">
        <v>0</v>
      </c>
      <c r="AS79">
        <v>0</v>
      </c>
      <c r="AT79">
        <v>0</v>
      </c>
      <c r="AU79">
        <v>0</v>
      </c>
      <c r="AY79" t="s">
        <v>63</v>
      </c>
      <c r="AZ79" t="s">
        <v>4788</v>
      </c>
      <c r="BA79">
        <v>0</v>
      </c>
      <c r="BC79" t="s">
        <v>170</v>
      </c>
      <c r="BF79" t="s">
        <v>1986</v>
      </c>
    </row>
    <row r="80" spans="1:58" x14ac:dyDescent="0.35">
      <c r="A80" t="s">
        <v>1987</v>
      </c>
      <c r="B80">
        <v>10000</v>
      </c>
      <c r="C80">
        <v>20000</v>
      </c>
      <c r="D80" s="2">
        <v>45756</v>
      </c>
      <c r="E80" t="s">
        <v>59</v>
      </c>
      <c r="F80" s="4">
        <v>0.44361111111111112</v>
      </c>
      <c r="G80" t="s">
        <v>1718</v>
      </c>
      <c r="I80">
        <v>1</v>
      </c>
      <c r="J80" t="s">
        <v>183</v>
      </c>
      <c r="K80">
        <v>63</v>
      </c>
      <c r="L80" t="s">
        <v>136</v>
      </c>
      <c r="M80" s="3">
        <v>4000</v>
      </c>
      <c r="P80" s="2">
        <v>45755</v>
      </c>
      <c r="R80">
        <v>20</v>
      </c>
      <c r="S80" s="3">
        <v>80000</v>
      </c>
      <c r="T80" t="s">
        <v>65</v>
      </c>
      <c r="U80" t="s">
        <v>1719</v>
      </c>
      <c r="V80">
        <v>0</v>
      </c>
      <c r="W80" s="3">
        <v>80000</v>
      </c>
      <c r="X80">
        <v>0</v>
      </c>
      <c r="Y80">
        <v>0</v>
      </c>
      <c r="Z80">
        <v>0</v>
      </c>
      <c r="AA80">
        <v>0</v>
      </c>
      <c r="AD80">
        <v>0</v>
      </c>
      <c r="AM80" t="s">
        <v>1720</v>
      </c>
      <c r="AN80" t="s">
        <v>170</v>
      </c>
      <c r="AP80">
        <v>0</v>
      </c>
      <c r="AQ80">
        <v>0</v>
      </c>
      <c r="AR80">
        <v>0</v>
      </c>
      <c r="AS80">
        <v>0</v>
      </c>
      <c r="AT80">
        <v>0</v>
      </c>
      <c r="AU80">
        <v>0</v>
      </c>
      <c r="AY80" t="s">
        <v>63</v>
      </c>
      <c r="AZ80" t="s">
        <v>4789</v>
      </c>
      <c r="BA80">
        <v>0</v>
      </c>
      <c r="BC80" t="s">
        <v>170</v>
      </c>
      <c r="BF80" t="s">
        <v>1988</v>
      </c>
    </row>
    <row r="81" spans="1:58" x14ac:dyDescent="0.35">
      <c r="A81" t="s">
        <v>1989</v>
      </c>
      <c r="B81">
        <v>10000</v>
      </c>
      <c r="C81">
        <v>10000</v>
      </c>
      <c r="D81" s="2">
        <v>45757</v>
      </c>
      <c r="E81" t="s">
        <v>59</v>
      </c>
      <c r="F81" t="s">
        <v>1876</v>
      </c>
      <c r="G81">
        <v>1006323</v>
      </c>
      <c r="I81">
        <v>1</v>
      </c>
      <c r="J81" t="s">
        <v>183</v>
      </c>
      <c r="K81">
        <v>63</v>
      </c>
      <c r="L81" t="s">
        <v>136</v>
      </c>
      <c r="M81" s="3">
        <v>5000</v>
      </c>
      <c r="P81" s="2">
        <v>45755</v>
      </c>
      <c r="R81">
        <v>40</v>
      </c>
      <c r="S81" s="3">
        <v>200000</v>
      </c>
      <c r="T81" t="s">
        <v>65</v>
      </c>
      <c r="U81" t="s">
        <v>1990</v>
      </c>
      <c r="V81">
        <v>0</v>
      </c>
      <c r="W81" s="3">
        <v>200000</v>
      </c>
      <c r="X81">
        <v>0</v>
      </c>
      <c r="Y81">
        <v>0</v>
      </c>
      <c r="Z81">
        <v>0</v>
      </c>
      <c r="AA81">
        <v>0</v>
      </c>
      <c r="AD81">
        <v>0</v>
      </c>
      <c r="AM81" t="s">
        <v>1991</v>
      </c>
      <c r="AN81" t="s">
        <v>170</v>
      </c>
      <c r="AP81">
        <v>0</v>
      </c>
      <c r="AQ81">
        <v>0</v>
      </c>
      <c r="AR81">
        <v>0</v>
      </c>
      <c r="AS81">
        <v>0</v>
      </c>
      <c r="AT81">
        <v>0</v>
      </c>
      <c r="AU81">
        <v>0</v>
      </c>
      <c r="AY81" t="s">
        <v>63</v>
      </c>
      <c r="AZ81" t="s">
        <v>4790</v>
      </c>
      <c r="BA81">
        <v>0</v>
      </c>
      <c r="BC81" t="s">
        <v>170</v>
      </c>
      <c r="BF81" t="s">
        <v>1992</v>
      </c>
    </row>
    <row r="82" spans="1:58" x14ac:dyDescent="0.35">
      <c r="A82" t="s">
        <v>1993</v>
      </c>
      <c r="B82">
        <v>10000</v>
      </c>
      <c r="C82">
        <v>30000</v>
      </c>
      <c r="D82" s="2">
        <v>45756</v>
      </c>
      <c r="E82" t="s">
        <v>59</v>
      </c>
      <c r="F82" t="s">
        <v>1994</v>
      </c>
      <c r="G82" t="s">
        <v>553</v>
      </c>
      <c r="I82">
        <v>1</v>
      </c>
      <c r="J82" t="s">
        <v>183</v>
      </c>
      <c r="K82">
        <v>63</v>
      </c>
      <c r="L82" t="s">
        <v>136</v>
      </c>
      <c r="M82" s="3">
        <v>2000</v>
      </c>
      <c r="P82" s="2">
        <v>45755</v>
      </c>
      <c r="R82">
        <v>40</v>
      </c>
      <c r="S82" s="3">
        <v>80000</v>
      </c>
      <c r="T82" t="s">
        <v>65</v>
      </c>
      <c r="U82" t="s">
        <v>1995</v>
      </c>
      <c r="V82">
        <v>0</v>
      </c>
      <c r="W82" s="3">
        <v>80000</v>
      </c>
      <c r="X82">
        <v>0</v>
      </c>
      <c r="Y82">
        <v>0</v>
      </c>
      <c r="Z82">
        <v>0</v>
      </c>
      <c r="AA82">
        <v>0</v>
      </c>
      <c r="AD82">
        <v>0</v>
      </c>
      <c r="AM82" t="s">
        <v>1996</v>
      </c>
      <c r="AN82" t="s">
        <v>170</v>
      </c>
      <c r="AP82">
        <v>0</v>
      </c>
      <c r="AQ82">
        <v>0</v>
      </c>
      <c r="AR82">
        <v>0</v>
      </c>
      <c r="AS82">
        <v>0</v>
      </c>
      <c r="AT82">
        <v>0</v>
      </c>
      <c r="AU82">
        <v>0</v>
      </c>
      <c r="AY82" t="s">
        <v>63</v>
      </c>
      <c r="AZ82" t="s">
        <v>4791</v>
      </c>
      <c r="BA82">
        <v>0</v>
      </c>
      <c r="BC82" t="s">
        <v>170</v>
      </c>
      <c r="BF82" t="s">
        <v>1997</v>
      </c>
    </row>
    <row r="83" spans="1:58" x14ac:dyDescent="0.35">
      <c r="A83" t="s">
        <v>1998</v>
      </c>
      <c r="B83">
        <v>10000</v>
      </c>
      <c r="C83">
        <v>10000</v>
      </c>
      <c r="D83" s="2">
        <v>45756</v>
      </c>
      <c r="E83" t="s">
        <v>59</v>
      </c>
      <c r="F83" s="4">
        <v>0.4447800925925926</v>
      </c>
      <c r="G83" t="s">
        <v>553</v>
      </c>
      <c r="I83">
        <v>1</v>
      </c>
      <c r="J83" t="s">
        <v>183</v>
      </c>
      <c r="K83">
        <v>63</v>
      </c>
      <c r="L83" t="s">
        <v>136</v>
      </c>
      <c r="M83" s="3">
        <v>2000</v>
      </c>
      <c r="P83" s="2">
        <v>45755</v>
      </c>
      <c r="R83">
        <v>40</v>
      </c>
      <c r="S83" s="3">
        <v>80000</v>
      </c>
      <c r="T83" t="s">
        <v>65</v>
      </c>
      <c r="U83" t="s">
        <v>1995</v>
      </c>
      <c r="V83">
        <v>0</v>
      </c>
      <c r="W83" s="3">
        <v>80000</v>
      </c>
      <c r="X83">
        <v>0</v>
      </c>
      <c r="Y83">
        <v>0</v>
      </c>
      <c r="Z83">
        <v>0</v>
      </c>
      <c r="AA83">
        <v>0</v>
      </c>
      <c r="AD83">
        <v>0</v>
      </c>
      <c r="AM83" t="s">
        <v>1996</v>
      </c>
      <c r="AN83" t="s">
        <v>170</v>
      </c>
      <c r="AP83">
        <v>0</v>
      </c>
      <c r="AQ83">
        <v>0</v>
      </c>
      <c r="AR83">
        <v>0</v>
      </c>
      <c r="AS83">
        <v>0</v>
      </c>
      <c r="AT83">
        <v>0</v>
      </c>
      <c r="AU83">
        <v>0</v>
      </c>
      <c r="AY83" t="s">
        <v>63</v>
      </c>
      <c r="AZ83" t="s">
        <v>4792</v>
      </c>
      <c r="BA83">
        <v>0</v>
      </c>
      <c r="BC83" t="s">
        <v>170</v>
      </c>
      <c r="BF83" t="s">
        <v>1999</v>
      </c>
    </row>
    <row r="84" spans="1:58" x14ac:dyDescent="0.35">
      <c r="A84" t="s">
        <v>2000</v>
      </c>
      <c r="B84">
        <v>10000</v>
      </c>
      <c r="C84">
        <v>10000</v>
      </c>
      <c r="D84" s="2">
        <v>45762</v>
      </c>
      <c r="E84" t="s">
        <v>59</v>
      </c>
      <c r="F84" t="s">
        <v>2001</v>
      </c>
      <c r="G84" t="s">
        <v>1880</v>
      </c>
      <c r="I84">
        <v>1</v>
      </c>
      <c r="J84" t="s">
        <v>183</v>
      </c>
      <c r="K84">
        <v>78</v>
      </c>
      <c r="L84" t="s">
        <v>216</v>
      </c>
      <c r="M84" s="3">
        <v>4000</v>
      </c>
      <c r="P84" s="2">
        <v>45755</v>
      </c>
      <c r="R84">
        <v>16</v>
      </c>
      <c r="S84" s="3">
        <v>64000</v>
      </c>
      <c r="T84" t="s">
        <v>65</v>
      </c>
      <c r="U84" t="s">
        <v>1882</v>
      </c>
      <c r="V84">
        <v>0</v>
      </c>
      <c r="W84" s="3">
        <v>60000</v>
      </c>
      <c r="X84" s="3">
        <v>4000</v>
      </c>
      <c r="Y84">
        <v>0</v>
      </c>
      <c r="Z84">
        <v>0</v>
      </c>
      <c r="AA84">
        <v>0</v>
      </c>
      <c r="AD84">
        <v>0</v>
      </c>
      <c r="AM84" t="s">
        <v>1883</v>
      </c>
      <c r="AN84" t="s">
        <v>170</v>
      </c>
      <c r="AP84">
        <v>0</v>
      </c>
      <c r="AQ84">
        <v>0</v>
      </c>
      <c r="AR84">
        <v>0</v>
      </c>
      <c r="AS84">
        <v>0</v>
      </c>
      <c r="AT84">
        <v>0</v>
      </c>
      <c r="AU84">
        <v>0</v>
      </c>
      <c r="AY84" t="s">
        <v>63</v>
      </c>
      <c r="AZ84" t="s">
        <v>4793</v>
      </c>
      <c r="BA84">
        <v>0</v>
      </c>
      <c r="BC84" t="s">
        <v>170</v>
      </c>
      <c r="BF84" t="s">
        <v>2002</v>
      </c>
    </row>
    <row r="85" spans="1:58" x14ac:dyDescent="0.35">
      <c r="A85" t="s">
        <v>2003</v>
      </c>
      <c r="B85">
        <v>10000</v>
      </c>
      <c r="C85">
        <v>10000</v>
      </c>
      <c r="D85" s="2">
        <v>45756</v>
      </c>
      <c r="E85" t="s">
        <v>59</v>
      </c>
      <c r="F85" s="4">
        <v>0.44361111111111112</v>
      </c>
      <c r="G85" t="s">
        <v>1718</v>
      </c>
      <c r="I85">
        <v>1</v>
      </c>
      <c r="J85" t="s">
        <v>183</v>
      </c>
      <c r="K85">
        <v>63</v>
      </c>
      <c r="L85" t="s">
        <v>136</v>
      </c>
      <c r="M85" s="3">
        <v>4000</v>
      </c>
      <c r="P85" s="2">
        <v>45755</v>
      </c>
      <c r="R85">
        <v>20</v>
      </c>
      <c r="S85" s="3">
        <v>80000</v>
      </c>
      <c r="T85" t="s">
        <v>65</v>
      </c>
      <c r="U85" t="s">
        <v>1719</v>
      </c>
      <c r="V85">
        <v>0</v>
      </c>
      <c r="W85" s="3">
        <v>80000</v>
      </c>
      <c r="X85">
        <v>0</v>
      </c>
      <c r="Y85">
        <v>0</v>
      </c>
      <c r="Z85">
        <v>0</v>
      </c>
      <c r="AA85">
        <v>0</v>
      </c>
      <c r="AD85">
        <v>0</v>
      </c>
      <c r="AM85" t="s">
        <v>1720</v>
      </c>
      <c r="AN85" t="s">
        <v>275</v>
      </c>
      <c r="AP85">
        <v>0</v>
      </c>
      <c r="AQ85">
        <v>0</v>
      </c>
      <c r="AR85">
        <v>0</v>
      </c>
      <c r="AS85">
        <v>0</v>
      </c>
      <c r="AT85">
        <v>0</v>
      </c>
      <c r="AU85">
        <v>0</v>
      </c>
      <c r="AY85" t="s">
        <v>63</v>
      </c>
      <c r="AZ85" t="s">
        <v>4794</v>
      </c>
      <c r="BA85">
        <v>0</v>
      </c>
      <c r="BC85" t="s">
        <v>275</v>
      </c>
      <c r="BF85" t="s">
        <v>2004</v>
      </c>
    </row>
    <row r="86" spans="1:58" x14ac:dyDescent="0.35">
      <c r="A86" t="s">
        <v>1746</v>
      </c>
      <c r="B86">
        <v>10000</v>
      </c>
      <c r="C86">
        <v>20000</v>
      </c>
      <c r="D86" s="2">
        <v>45756</v>
      </c>
      <c r="E86" t="s">
        <v>59</v>
      </c>
      <c r="F86" s="4">
        <v>0.44651620370370371</v>
      </c>
      <c r="G86" t="s">
        <v>1428</v>
      </c>
      <c r="I86">
        <v>2</v>
      </c>
      <c r="J86" t="s">
        <v>183</v>
      </c>
      <c r="K86">
        <v>63</v>
      </c>
      <c r="L86" t="s">
        <v>136</v>
      </c>
      <c r="M86" s="3">
        <v>2500</v>
      </c>
      <c r="P86" s="2">
        <v>45755</v>
      </c>
      <c r="R86">
        <v>16</v>
      </c>
      <c r="S86" s="3">
        <v>40000</v>
      </c>
      <c r="T86" t="s">
        <v>65</v>
      </c>
      <c r="U86" t="s">
        <v>1653</v>
      </c>
      <c r="V86">
        <v>0</v>
      </c>
      <c r="W86" s="3">
        <v>40000</v>
      </c>
      <c r="X86">
        <v>0</v>
      </c>
      <c r="Y86">
        <v>0</v>
      </c>
      <c r="Z86">
        <v>0</v>
      </c>
      <c r="AA86">
        <v>0</v>
      </c>
      <c r="AD86">
        <v>0</v>
      </c>
      <c r="AM86" t="s">
        <v>1654</v>
      </c>
      <c r="AN86" t="s">
        <v>275</v>
      </c>
      <c r="AP86">
        <v>0</v>
      </c>
      <c r="AQ86">
        <v>0</v>
      </c>
      <c r="AR86">
        <v>0</v>
      </c>
      <c r="AS86">
        <v>0</v>
      </c>
      <c r="AT86">
        <v>0</v>
      </c>
      <c r="AU86">
        <v>0</v>
      </c>
      <c r="AY86" t="s">
        <v>63</v>
      </c>
      <c r="AZ86" t="s">
        <v>4747</v>
      </c>
      <c r="BA86">
        <v>0</v>
      </c>
      <c r="BC86" t="s">
        <v>275</v>
      </c>
      <c r="BF86" t="s">
        <v>1747</v>
      </c>
    </row>
    <row r="87" spans="1:58" x14ac:dyDescent="0.35">
      <c r="A87" t="s">
        <v>2005</v>
      </c>
      <c r="B87">
        <v>10000</v>
      </c>
      <c r="C87">
        <v>10000</v>
      </c>
      <c r="D87" s="2">
        <v>45755</v>
      </c>
      <c r="E87" t="s">
        <v>59</v>
      </c>
      <c r="F87" s="4">
        <v>0.46329861111111109</v>
      </c>
      <c r="G87" t="s">
        <v>1515</v>
      </c>
      <c r="I87">
        <v>1</v>
      </c>
      <c r="J87" t="s">
        <v>183</v>
      </c>
      <c r="K87">
        <v>22</v>
      </c>
      <c r="L87" t="s">
        <v>685</v>
      </c>
      <c r="M87" s="3">
        <v>1500</v>
      </c>
      <c r="P87" s="2">
        <v>45755</v>
      </c>
      <c r="R87">
        <v>2</v>
      </c>
      <c r="S87" s="3">
        <v>3000</v>
      </c>
      <c r="T87" t="s">
        <v>65</v>
      </c>
      <c r="U87" t="s">
        <v>2006</v>
      </c>
      <c r="V87">
        <v>0</v>
      </c>
      <c r="W87" s="3">
        <v>3000</v>
      </c>
      <c r="X87">
        <v>0</v>
      </c>
      <c r="Y87">
        <v>0</v>
      </c>
      <c r="Z87">
        <v>0</v>
      </c>
      <c r="AA87">
        <v>0</v>
      </c>
      <c r="AD87">
        <v>0</v>
      </c>
      <c r="AM87" t="s">
        <v>2007</v>
      </c>
      <c r="AN87" t="s">
        <v>622</v>
      </c>
      <c r="AP87">
        <v>0</v>
      </c>
      <c r="AQ87">
        <v>0</v>
      </c>
      <c r="AR87">
        <v>0</v>
      </c>
      <c r="AS87">
        <v>0</v>
      </c>
      <c r="AT87">
        <v>0</v>
      </c>
      <c r="AU87">
        <v>0</v>
      </c>
      <c r="AY87" t="s">
        <v>63</v>
      </c>
      <c r="AZ87" t="s">
        <v>4795</v>
      </c>
      <c r="BA87">
        <v>0</v>
      </c>
      <c r="BC87" t="s">
        <v>622</v>
      </c>
      <c r="BF87" t="s">
        <v>1518</v>
      </c>
    </row>
    <row r="88" spans="1:58" x14ac:dyDescent="0.35">
      <c r="A88" t="s">
        <v>2008</v>
      </c>
      <c r="B88">
        <v>10000</v>
      </c>
      <c r="C88">
        <v>10000</v>
      </c>
      <c r="D88" s="2">
        <v>45756</v>
      </c>
      <c r="E88" t="s">
        <v>59</v>
      </c>
      <c r="F88" s="4">
        <v>0.4262037037037037</v>
      </c>
      <c r="G88" t="s">
        <v>2009</v>
      </c>
      <c r="I88">
        <v>1</v>
      </c>
      <c r="J88" t="s">
        <v>183</v>
      </c>
      <c r="K88">
        <v>79</v>
      </c>
      <c r="L88" t="s">
        <v>92</v>
      </c>
      <c r="M88">
        <v>64</v>
      </c>
      <c r="P88" s="2">
        <v>45755</v>
      </c>
      <c r="R88">
        <v>63</v>
      </c>
      <c r="S88" s="3">
        <v>4048</v>
      </c>
      <c r="T88" t="s">
        <v>65</v>
      </c>
      <c r="U88">
        <v>200699060001</v>
      </c>
      <c r="V88">
        <v>0</v>
      </c>
      <c r="W88" s="3">
        <v>2000</v>
      </c>
      <c r="X88" s="3">
        <v>2048</v>
      </c>
      <c r="Y88">
        <v>0</v>
      </c>
      <c r="Z88">
        <v>0</v>
      </c>
      <c r="AA88">
        <v>0</v>
      </c>
      <c r="AD88">
        <v>0</v>
      </c>
      <c r="AM88">
        <v>20069906</v>
      </c>
      <c r="AN88" t="s">
        <v>571</v>
      </c>
      <c r="AP88">
        <v>0</v>
      </c>
      <c r="AQ88">
        <v>0</v>
      </c>
      <c r="AR88">
        <v>0</v>
      </c>
      <c r="AS88">
        <v>0</v>
      </c>
      <c r="AT88">
        <v>0</v>
      </c>
      <c r="AU88">
        <v>0</v>
      </c>
      <c r="AY88" t="s">
        <v>63</v>
      </c>
      <c r="AZ88" t="s">
        <v>4796</v>
      </c>
      <c r="BA88">
        <v>0</v>
      </c>
      <c r="BC88" t="s">
        <v>571</v>
      </c>
      <c r="BF88" t="s">
        <v>2011</v>
      </c>
    </row>
    <row r="89" spans="1:58" x14ac:dyDescent="0.35">
      <c r="A89" t="s">
        <v>2008</v>
      </c>
      <c r="B89">
        <v>20000</v>
      </c>
      <c r="C89">
        <v>10000</v>
      </c>
      <c r="D89" s="2">
        <v>45756</v>
      </c>
      <c r="E89" t="s">
        <v>59</v>
      </c>
      <c r="F89" s="4">
        <v>0.4262037037037037</v>
      </c>
      <c r="G89" t="s">
        <v>2009</v>
      </c>
      <c r="I89">
        <v>1</v>
      </c>
      <c r="J89" t="s">
        <v>183</v>
      </c>
      <c r="K89">
        <v>79</v>
      </c>
      <c r="L89" t="s">
        <v>92</v>
      </c>
      <c r="M89">
        <v>32</v>
      </c>
      <c r="P89" s="2">
        <v>45755</v>
      </c>
      <c r="R89">
        <v>63</v>
      </c>
      <c r="S89" s="3">
        <v>2000</v>
      </c>
      <c r="T89" t="s">
        <v>65</v>
      </c>
      <c r="U89">
        <v>200699060001</v>
      </c>
      <c r="V89">
        <v>0</v>
      </c>
      <c r="W89" s="3">
        <v>2000</v>
      </c>
      <c r="X89">
        <v>0</v>
      </c>
      <c r="Y89">
        <v>0</v>
      </c>
      <c r="Z89">
        <v>0</v>
      </c>
      <c r="AA89">
        <v>0</v>
      </c>
      <c r="AD89">
        <v>0</v>
      </c>
      <c r="AM89">
        <v>20069906</v>
      </c>
      <c r="AN89" t="s">
        <v>571</v>
      </c>
      <c r="AP89">
        <v>0</v>
      </c>
      <c r="AQ89">
        <v>0</v>
      </c>
      <c r="AR89">
        <v>0</v>
      </c>
      <c r="AS89">
        <v>0</v>
      </c>
      <c r="AT89">
        <v>0</v>
      </c>
      <c r="AU89">
        <v>0</v>
      </c>
      <c r="AY89" t="s">
        <v>63</v>
      </c>
      <c r="AZ89" t="s">
        <v>4796</v>
      </c>
      <c r="BA89">
        <v>0</v>
      </c>
      <c r="BC89" t="s">
        <v>571</v>
      </c>
      <c r="BF89" t="s">
        <v>2011</v>
      </c>
    </row>
    <row r="90" spans="1:58" x14ac:dyDescent="0.35">
      <c r="A90" t="s">
        <v>2012</v>
      </c>
      <c r="B90">
        <v>10000</v>
      </c>
      <c r="C90">
        <v>10000</v>
      </c>
      <c r="D90" s="2">
        <v>45756</v>
      </c>
      <c r="E90" t="s">
        <v>59</v>
      </c>
      <c r="F90" t="s">
        <v>2013</v>
      </c>
      <c r="G90" t="s">
        <v>2014</v>
      </c>
      <c r="I90">
        <v>1</v>
      </c>
      <c r="J90" t="s">
        <v>183</v>
      </c>
      <c r="K90">
        <v>32</v>
      </c>
      <c r="L90" t="s">
        <v>516</v>
      </c>
      <c r="M90" s="3">
        <v>5860</v>
      </c>
      <c r="P90" s="2">
        <v>45755</v>
      </c>
      <c r="R90">
        <v>1</v>
      </c>
      <c r="S90" s="3">
        <v>5860</v>
      </c>
      <c r="T90" t="s">
        <v>65</v>
      </c>
      <c r="U90" t="s">
        <v>915</v>
      </c>
      <c r="V90">
        <v>0</v>
      </c>
      <c r="W90" s="3">
        <v>2680</v>
      </c>
      <c r="X90" s="3">
        <v>3180</v>
      </c>
      <c r="Y90">
        <v>0</v>
      </c>
      <c r="Z90">
        <v>0</v>
      </c>
      <c r="AA90">
        <v>0</v>
      </c>
      <c r="AD90">
        <v>0</v>
      </c>
      <c r="AM90" t="s">
        <v>916</v>
      </c>
      <c r="AN90" t="s">
        <v>465</v>
      </c>
      <c r="AP90">
        <v>0</v>
      </c>
      <c r="AQ90">
        <v>0</v>
      </c>
      <c r="AR90">
        <v>0</v>
      </c>
      <c r="AS90">
        <v>0</v>
      </c>
      <c r="AT90">
        <v>0</v>
      </c>
      <c r="AU90">
        <v>0</v>
      </c>
      <c r="AY90" t="s">
        <v>63</v>
      </c>
      <c r="AZ90" t="s">
        <v>4797</v>
      </c>
      <c r="BA90">
        <v>0</v>
      </c>
      <c r="BC90" t="s">
        <v>465</v>
      </c>
      <c r="BF90" t="s">
        <v>1754</v>
      </c>
    </row>
    <row r="91" spans="1:58" x14ac:dyDescent="0.35">
      <c r="A91" t="s">
        <v>2015</v>
      </c>
      <c r="B91">
        <v>10000</v>
      </c>
      <c r="C91">
        <v>10000</v>
      </c>
      <c r="D91" s="2">
        <v>45757</v>
      </c>
      <c r="E91" t="s">
        <v>59</v>
      </c>
      <c r="F91" t="s">
        <v>2016</v>
      </c>
      <c r="G91" t="s">
        <v>2014</v>
      </c>
      <c r="I91">
        <v>1</v>
      </c>
      <c r="J91" t="s">
        <v>183</v>
      </c>
      <c r="K91">
        <v>32</v>
      </c>
      <c r="L91" t="s">
        <v>516</v>
      </c>
      <c r="M91" s="3">
        <v>5860</v>
      </c>
      <c r="P91" s="2">
        <v>45755</v>
      </c>
      <c r="R91">
        <v>1</v>
      </c>
      <c r="S91" s="3">
        <v>5860</v>
      </c>
      <c r="T91" t="s">
        <v>65</v>
      </c>
      <c r="U91" t="s">
        <v>517</v>
      </c>
      <c r="V91">
        <v>0</v>
      </c>
      <c r="W91" s="3">
        <v>5360</v>
      </c>
      <c r="X91">
        <v>500</v>
      </c>
      <c r="Y91">
        <v>0</v>
      </c>
      <c r="Z91">
        <v>0</v>
      </c>
      <c r="AA91">
        <v>0</v>
      </c>
      <c r="AD91">
        <v>0</v>
      </c>
      <c r="AM91" t="s">
        <v>518</v>
      </c>
      <c r="AN91" t="s">
        <v>465</v>
      </c>
      <c r="AP91">
        <v>0</v>
      </c>
      <c r="AQ91">
        <v>0</v>
      </c>
      <c r="AR91">
        <v>0</v>
      </c>
      <c r="AS91">
        <v>0</v>
      </c>
      <c r="AT91">
        <v>0</v>
      </c>
      <c r="AU91">
        <v>0</v>
      </c>
      <c r="AY91" t="s">
        <v>63</v>
      </c>
      <c r="AZ91" t="s">
        <v>4798</v>
      </c>
      <c r="BA91">
        <v>0</v>
      </c>
      <c r="BC91" t="s">
        <v>465</v>
      </c>
      <c r="BF91" t="s">
        <v>1754</v>
      </c>
    </row>
    <row r="92" spans="1:58" x14ac:dyDescent="0.35">
      <c r="A92" t="s">
        <v>2017</v>
      </c>
      <c r="B92">
        <v>10000</v>
      </c>
      <c r="C92">
        <v>10000</v>
      </c>
      <c r="D92" s="2">
        <v>45756</v>
      </c>
      <c r="E92" t="s">
        <v>59</v>
      </c>
      <c r="F92" t="s">
        <v>2013</v>
      </c>
      <c r="G92" t="s">
        <v>2014</v>
      </c>
      <c r="I92">
        <v>1</v>
      </c>
      <c r="J92" t="s">
        <v>183</v>
      </c>
      <c r="K92">
        <v>32</v>
      </c>
      <c r="L92" t="s">
        <v>516</v>
      </c>
      <c r="M92" s="3">
        <v>5860</v>
      </c>
      <c r="P92" s="2">
        <v>45755</v>
      </c>
      <c r="R92">
        <v>1</v>
      </c>
      <c r="S92" s="3">
        <v>5860</v>
      </c>
      <c r="T92" t="s">
        <v>65</v>
      </c>
      <c r="U92" t="s">
        <v>915</v>
      </c>
      <c r="V92">
        <v>0</v>
      </c>
      <c r="W92" s="3">
        <v>5360</v>
      </c>
      <c r="X92">
        <v>500</v>
      </c>
      <c r="Y92">
        <v>0</v>
      </c>
      <c r="Z92">
        <v>0</v>
      </c>
      <c r="AA92">
        <v>0</v>
      </c>
      <c r="AD92">
        <v>0</v>
      </c>
      <c r="AM92" t="s">
        <v>916</v>
      </c>
      <c r="AN92" t="s">
        <v>465</v>
      </c>
      <c r="AP92">
        <v>0</v>
      </c>
      <c r="AQ92">
        <v>0</v>
      </c>
      <c r="AR92">
        <v>0</v>
      </c>
      <c r="AS92">
        <v>0</v>
      </c>
      <c r="AT92">
        <v>0</v>
      </c>
      <c r="AU92">
        <v>0</v>
      </c>
      <c r="AY92" t="s">
        <v>63</v>
      </c>
      <c r="AZ92" t="s">
        <v>4799</v>
      </c>
      <c r="BA92">
        <v>0</v>
      </c>
      <c r="BC92" t="s">
        <v>465</v>
      </c>
      <c r="BF92" t="s">
        <v>1756</v>
      </c>
    </row>
    <row r="93" spans="1:58" x14ac:dyDescent="0.35">
      <c r="A93" t="s">
        <v>2018</v>
      </c>
      <c r="B93">
        <v>10000</v>
      </c>
      <c r="C93">
        <v>10000</v>
      </c>
      <c r="D93" s="2">
        <v>45756</v>
      </c>
      <c r="E93" t="s">
        <v>59</v>
      </c>
      <c r="F93" t="s">
        <v>1814</v>
      </c>
      <c r="G93">
        <v>405171192</v>
      </c>
      <c r="I93">
        <v>1</v>
      </c>
      <c r="J93" t="s">
        <v>183</v>
      </c>
      <c r="K93">
        <v>12</v>
      </c>
      <c r="L93" t="s">
        <v>462</v>
      </c>
      <c r="M93" s="3">
        <v>5000</v>
      </c>
      <c r="P93" s="2">
        <v>45755</v>
      </c>
      <c r="R93">
        <v>2</v>
      </c>
      <c r="S93" s="3">
        <v>10000</v>
      </c>
      <c r="T93" t="s">
        <v>65</v>
      </c>
      <c r="U93" t="s">
        <v>2019</v>
      </c>
      <c r="V93">
        <v>0</v>
      </c>
      <c r="W93" s="3">
        <v>10000</v>
      </c>
      <c r="X93">
        <v>0</v>
      </c>
      <c r="Y93">
        <v>0</v>
      </c>
      <c r="Z93">
        <v>0</v>
      </c>
      <c r="AA93">
        <v>0</v>
      </c>
      <c r="AD93">
        <v>0</v>
      </c>
      <c r="AM93" t="s">
        <v>2020</v>
      </c>
      <c r="AN93" t="s">
        <v>1889</v>
      </c>
      <c r="AP93">
        <v>0</v>
      </c>
      <c r="AQ93">
        <v>0</v>
      </c>
      <c r="AR93">
        <v>0</v>
      </c>
      <c r="AS93">
        <v>0</v>
      </c>
      <c r="AT93">
        <v>0</v>
      </c>
      <c r="AU93">
        <v>0</v>
      </c>
      <c r="AY93" t="s">
        <v>63</v>
      </c>
      <c r="AZ93" t="s">
        <v>4800</v>
      </c>
      <c r="BA93">
        <v>0</v>
      </c>
      <c r="BC93" t="s">
        <v>1889</v>
      </c>
      <c r="BF93" t="s">
        <v>2021</v>
      </c>
    </row>
    <row r="94" spans="1:58" x14ac:dyDescent="0.35">
      <c r="A94" t="s">
        <v>1764</v>
      </c>
      <c r="B94">
        <v>10000</v>
      </c>
      <c r="C94">
        <v>20000</v>
      </c>
      <c r="D94" s="2">
        <v>45762</v>
      </c>
      <c r="E94" t="s">
        <v>59</v>
      </c>
      <c r="F94" t="s">
        <v>1765</v>
      </c>
      <c r="G94">
        <v>164353308</v>
      </c>
      <c r="I94">
        <v>2</v>
      </c>
      <c r="J94" t="s">
        <v>183</v>
      </c>
      <c r="K94">
        <v>92</v>
      </c>
      <c r="L94" t="s">
        <v>281</v>
      </c>
      <c r="M94" s="3">
        <v>5400</v>
      </c>
      <c r="P94" s="2">
        <v>45755</v>
      </c>
      <c r="R94">
        <v>1</v>
      </c>
      <c r="S94" s="3">
        <v>5400</v>
      </c>
      <c r="T94" t="s">
        <v>65</v>
      </c>
      <c r="U94" t="s">
        <v>1766</v>
      </c>
      <c r="V94">
        <v>0</v>
      </c>
      <c r="W94" s="3">
        <v>5000</v>
      </c>
      <c r="X94">
        <v>400</v>
      </c>
      <c r="Y94">
        <v>0</v>
      </c>
      <c r="Z94">
        <v>0</v>
      </c>
      <c r="AA94">
        <v>0</v>
      </c>
      <c r="AD94">
        <v>0</v>
      </c>
      <c r="AM94" t="s">
        <v>1767</v>
      </c>
      <c r="AN94" t="s">
        <v>1768</v>
      </c>
      <c r="AP94">
        <v>0</v>
      </c>
      <c r="AQ94">
        <v>0</v>
      </c>
      <c r="AR94">
        <v>0</v>
      </c>
      <c r="AS94">
        <v>0</v>
      </c>
      <c r="AT94">
        <v>0</v>
      </c>
      <c r="AU94">
        <v>0</v>
      </c>
      <c r="AY94" t="s">
        <v>63</v>
      </c>
      <c r="AZ94" t="s">
        <v>4754</v>
      </c>
      <c r="BA94">
        <v>0</v>
      </c>
      <c r="BC94" t="s">
        <v>1768</v>
      </c>
      <c r="BF94" t="s">
        <v>1769</v>
      </c>
    </row>
    <row r="95" spans="1:58" x14ac:dyDescent="0.35">
      <c r="A95" t="s">
        <v>4801</v>
      </c>
      <c r="B95">
        <v>10000</v>
      </c>
      <c r="C95">
        <v>10000</v>
      </c>
      <c r="D95" s="2">
        <v>45769</v>
      </c>
      <c r="E95" t="s">
        <v>59</v>
      </c>
      <c r="F95" t="s">
        <v>4802</v>
      </c>
      <c r="G95" t="s">
        <v>4803</v>
      </c>
      <c r="I95">
        <v>1</v>
      </c>
      <c r="J95" t="s">
        <v>183</v>
      </c>
      <c r="K95">
        <v>88</v>
      </c>
      <c r="L95" t="s">
        <v>144</v>
      </c>
      <c r="M95">
        <v>400</v>
      </c>
      <c r="P95" s="2">
        <v>45755</v>
      </c>
      <c r="R95">
        <v>2</v>
      </c>
      <c r="S95">
        <v>800</v>
      </c>
      <c r="T95" t="s">
        <v>65</v>
      </c>
      <c r="U95" t="s">
        <v>4804</v>
      </c>
      <c r="V95">
        <v>0</v>
      </c>
      <c r="W95">
        <v>500</v>
      </c>
      <c r="X95">
        <v>300</v>
      </c>
      <c r="Y95">
        <v>0</v>
      </c>
      <c r="Z95">
        <v>0</v>
      </c>
      <c r="AA95">
        <v>0</v>
      </c>
      <c r="AD95">
        <v>0</v>
      </c>
      <c r="AM95" t="s">
        <v>4805</v>
      </c>
      <c r="AN95" t="s">
        <v>1774</v>
      </c>
      <c r="AP95">
        <v>0</v>
      </c>
      <c r="AQ95">
        <v>0</v>
      </c>
      <c r="AR95">
        <v>0</v>
      </c>
      <c r="AS95">
        <v>0</v>
      </c>
      <c r="AT95">
        <v>0</v>
      </c>
      <c r="AU95">
        <v>0</v>
      </c>
      <c r="AY95" t="s">
        <v>63</v>
      </c>
      <c r="AZ95" t="s">
        <v>4806</v>
      </c>
      <c r="BA95">
        <v>0</v>
      </c>
      <c r="BC95" t="s">
        <v>1774</v>
      </c>
      <c r="BF95" t="s">
        <v>1775</v>
      </c>
    </row>
    <row r="96" spans="1:58" x14ac:dyDescent="0.35">
      <c r="A96" t="s">
        <v>2022</v>
      </c>
      <c r="B96">
        <v>10000</v>
      </c>
      <c r="C96">
        <v>10000</v>
      </c>
      <c r="D96" s="2">
        <v>45756</v>
      </c>
      <c r="E96" t="s">
        <v>59</v>
      </c>
      <c r="F96" t="s">
        <v>2013</v>
      </c>
      <c r="G96">
        <v>408232392</v>
      </c>
      <c r="I96">
        <v>1</v>
      </c>
      <c r="J96" t="s">
        <v>183</v>
      </c>
      <c r="K96">
        <v>22</v>
      </c>
      <c r="L96" t="s">
        <v>685</v>
      </c>
      <c r="M96" s="3">
        <v>1000</v>
      </c>
      <c r="P96" s="2">
        <v>45755</v>
      </c>
      <c r="R96">
        <v>1</v>
      </c>
      <c r="S96" s="3">
        <v>1000</v>
      </c>
      <c r="T96" t="s">
        <v>65</v>
      </c>
      <c r="U96" t="s">
        <v>2023</v>
      </c>
      <c r="V96">
        <v>0</v>
      </c>
      <c r="W96" s="3">
        <v>1000</v>
      </c>
      <c r="X96">
        <v>0</v>
      </c>
      <c r="Y96">
        <v>0</v>
      </c>
      <c r="Z96">
        <v>0</v>
      </c>
      <c r="AA96">
        <v>0</v>
      </c>
      <c r="AD96">
        <v>0</v>
      </c>
      <c r="AM96" t="s">
        <v>2024</v>
      </c>
      <c r="AN96" t="s">
        <v>465</v>
      </c>
      <c r="AP96">
        <v>0</v>
      </c>
      <c r="AQ96">
        <v>0</v>
      </c>
      <c r="AR96">
        <v>0</v>
      </c>
      <c r="AS96">
        <v>0</v>
      </c>
      <c r="AT96">
        <v>0</v>
      </c>
      <c r="AU96">
        <v>0</v>
      </c>
      <c r="AY96" t="s">
        <v>63</v>
      </c>
      <c r="AZ96" t="s">
        <v>4807</v>
      </c>
      <c r="BA96">
        <v>0</v>
      </c>
      <c r="BC96" t="s">
        <v>465</v>
      </c>
      <c r="BF96" t="s">
        <v>2025</v>
      </c>
    </row>
    <row r="97" spans="1:58" x14ac:dyDescent="0.35">
      <c r="A97" t="s">
        <v>2026</v>
      </c>
      <c r="B97">
        <v>10000</v>
      </c>
      <c r="C97">
        <v>10000</v>
      </c>
      <c r="D97" s="2">
        <v>45756</v>
      </c>
      <c r="E97" t="s">
        <v>59</v>
      </c>
      <c r="F97" t="s">
        <v>2027</v>
      </c>
      <c r="G97" t="s">
        <v>2028</v>
      </c>
      <c r="I97">
        <v>1</v>
      </c>
      <c r="J97" t="s">
        <v>183</v>
      </c>
      <c r="K97">
        <v>71</v>
      </c>
      <c r="L97" t="s">
        <v>368</v>
      </c>
      <c r="M97" s="3">
        <v>16667</v>
      </c>
      <c r="P97" s="2">
        <v>45755</v>
      </c>
      <c r="R97">
        <v>6</v>
      </c>
      <c r="S97" s="3">
        <v>100002</v>
      </c>
      <c r="T97" t="s">
        <v>65</v>
      </c>
      <c r="U97" t="s">
        <v>2029</v>
      </c>
      <c r="V97">
        <v>0</v>
      </c>
      <c r="W97" s="3">
        <v>100000</v>
      </c>
      <c r="X97">
        <v>2</v>
      </c>
      <c r="Y97">
        <v>0</v>
      </c>
      <c r="Z97">
        <v>0</v>
      </c>
      <c r="AA97">
        <v>0</v>
      </c>
      <c r="AD97">
        <v>0</v>
      </c>
      <c r="AM97" t="s">
        <v>2030</v>
      </c>
      <c r="AN97" t="s">
        <v>162</v>
      </c>
      <c r="AP97">
        <v>0</v>
      </c>
      <c r="AQ97">
        <v>0</v>
      </c>
      <c r="AR97">
        <v>0</v>
      </c>
      <c r="AS97">
        <v>0</v>
      </c>
      <c r="AT97">
        <v>0</v>
      </c>
      <c r="AU97">
        <v>0</v>
      </c>
      <c r="AY97" t="s">
        <v>63</v>
      </c>
      <c r="AZ97" t="s">
        <v>4808</v>
      </c>
      <c r="BA97">
        <v>0</v>
      </c>
      <c r="BC97" t="s">
        <v>162</v>
      </c>
      <c r="BF97" t="s">
        <v>2031</v>
      </c>
    </row>
    <row r="98" spans="1:58" x14ac:dyDescent="0.35">
      <c r="A98" t="s">
        <v>1788</v>
      </c>
      <c r="B98">
        <v>10000</v>
      </c>
      <c r="C98">
        <v>40000</v>
      </c>
      <c r="D98" s="2">
        <v>45756</v>
      </c>
      <c r="E98" t="s">
        <v>59</v>
      </c>
      <c r="F98" t="s">
        <v>2032</v>
      </c>
      <c r="G98">
        <v>59470</v>
      </c>
      <c r="I98">
        <v>1</v>
      </c>
      <c r="J98" t="s">
        <v>183</v>
      </c>
      <c r="K98">
        <v>73</v>
      </c>
      <c r="L98" t="s">
        <v>184</v>
      </c>
      <c r="M98" s="3">
        <v>17063</v>
      </c>
      <c r="P98" s="2">
        <v>45755</v>
      </c>
      <c r="R98">
        <v>12</v>
      </c>
      <c r="S98" s="3">
        <v>204756</v>
      </c>
      <c r="T98" t="s">
        <v>65</v>
      </c>
      <c r="U98" t="s">
        <v>1790</v>
      </c>
      <c r="V98">
        <v>0</v>
      </c>
      <c r="W98" s="3">
        <v>124093</v>
      </c>
      <c r="X98" s="3">
        <v>80663</v>
      </c>
      <c r="Y98">
        <v>0</v>
      </c>
      <c r="Z98">
        <v>0</v>
      </c>
      <c r="AA98">
        <v>0</v>
      </c>
      <c r="AD98">
        <v>0</v>
      </c>
      <c r="AM98" t="s">
        <v>1791</v>
      </c>
      <c r="AN98" t="s">
        <v>68</v>
      </c>
      <c r="AP98">
        <v>0</v>
      </c>
      <c r="AQ98">
        <v>0</v>
      </c>
      <c r="AR98">
        <v>0</v>
      </c>
      <c r="AS98">
        <v>0</v>
      </c>
      <c r="AT98">
        <v>0</v>
      </c>
      <c r="AU98">
        <v>0</v>
      </c>
      <c r="AY98" t="s">
        <v>63</v>
      </c>
      <c r="AZ98" t="s">
        <v>4758</v>
      </c>
      <c r="BA98">
        <v>0</v>
      </c>
      <c r="BC98" t="s">
        <v>68</v>
      </c>
      <c r="BF98" t="s">
        <v>1792</v>
      </c>
    </row>
    <row r="99" spans="1:58" x14ac:dyDescent="0.35">
      <c r="A99" t="s">
        <v>1788</v>
      </c>
      <c r="B99">
        <v>10000</v>
      </c>
      <c r="C99">
        <v>50000</v>
      </c>
      <c r="D99" s="2">
        <v>45756</v>
      </c>
      <c r="E99" t="s">
        <v>59</v>
      </c>
      <c r="F99" t="s">
        <v>2032</v>
      </c>
      <c r="G99">
        <v>59470</v>
      </c>
      <c r="I99">
        <v>2</v>
      </c>
      <c r="J99" t="s">
        <v>183</v>
      </c>
      <c r="K99">
        <v>96</v>
      </c>
      <c r="L99" t="s">
        <v>613</v>
      </c>
      <c r="M99" s="3">
        <v>34125</v>
      </c>
      <c r="P99" s="2">
        <v>45755</v>
      </c>
      <c r="R99">
        <v>6</v>
      </c>
      <c r="S99" s="3">
        <v>204750</v>
      </c>
      <c r="T99" t="s">
        <v>65</v>
      </c>
      <c r="U99" t="s">
        <v>1790</v>
      </c>
      <c r="V99">
        <v>0</v>
      </c>
      <c r="W99" s="3">
        <v>124091</v>
      </c>
      <c r="X99" s="3">
        <v>80659</v>
      </c>
      <c r="Y99">
        <v>0</v>
      </c>
      <c r="Z99">
        <v>0</v>
      </c>
      <c r="AA99">
        <v>0</v>
      </c>
      <c r="AD99">
        <v>0</v>
      </c>
      <c r="AM99" t="s">
        <v>1791</v>
      </c>
      <c r="AN99" t="s">
        <v>68</v>
      </c>
      <c r="AP99">
        <v>0</v>
      </c>
      <c r="AQ99">
        <v>0</v>
      </c>
      <c r="AR99">
        <v>0</v>
      </c>
      <c r="AS99">
        <v>0</v>
      </c>
      <c r="AT99">
        <v>0</v>
      </c>
      <c r="AU99">
        <v>0</v>
      </c>
      <c r="AY99" t="s">
        <v>63</v>
      </c>
      <c r="AZ99" t="s">
        <v>4758</v>
      </c>
      <c r="BA99">
        <v>0</v>
      </c>
      <c r="BC99" t="s">
        <v>68</v>
      </c>
      <c r="BF99" t="s">
        <v>1792</v>
      </c>
    </row>
    <row r="100" spans="1:58" x14ac:dyDescent="0.35">
      <c r="A100" t="s">
        <v>2033</v>
      </c>
      <c r="B100">
        <v>10000</v>
      </c>
      <c r="C100">
        <v>10000</v>
      </c>
      <c r="D100" s="2">
        <v>45755</v>
      </c>
      <c r="E100" t="s">
        <v>59</v>
      </c>
      <c r="F100" t="s">
        <v>1419</v>
      </c>
      <c r="G100" t="s">
        <v>1515</v>
      </c>
      <c r="I100">
        <v>1</v>
      </c>
      <c r="J100" t="s">
        <v>183</v>
      </c>
      <c r="K100">
        <v>22</v>
      </c>
      <c r="L100" t="s">
        <v>685</v>
      </c>
      <c r="M100" s="3">
        <v>5000</v>
      </c>
      <c r="P100" s="2">
        <v>45755</v>
      </c>
      <c r="R100">
        <v>2</v>
      </c>
      <c r="S100" s="3">
        <v>10000</v>
      </c>
      <c r="T100" t="s">
        <v>65</v>
      </c>
      <c r="U100" t="s">
        <v>1598</v>
      </c>
      <c r="V100">
        <v>0</v>
      </c>
      <c r="W100" s="3">
        <v>10000</v>
      </c>
      <c r="X100">
        <v>0</v>
      </c>
      <c r="Y100">
        <v>0</v>
      </c>
      <c r="Z100">
        <v>0</v>
      </c>
      <c r="AA100">
        <v>0</v>
      </c>
      <c r="AD100">
        <v>0</v>
      </c>
      <c r="AM100" t="s">
        <v>1599</v>
      </c>
      <c r="AN100" t="s">
        <v>622</v>
      </c>
      <c r="AP100">
        <v>0</v>
      </c>
      <c r="AQ100">
        <v>0</v>
      </c>
      <c r="AR100">
        <v>0</v>
      </c>
      <c r="AS100">
        <v>0</v>
      </c>
      <c r="AT100">
        <v>0</v>
      </c>
      <c r="AU100">
        <v>0</v>
      </c>
      <c r="AY100" t="s">
        <v>63</v>
      </c>
      <c r="AZ100" t="s">
        <v>4809</v>
      </c>
      <c r="BA100">
        <v>0</v>
      </c>
      <c r="BC100" t="s">
        <v>622</v>
      </c>
      <c r="BF100" t="s">
        <v>2034</v>
      </c>
    </row>
    <row r="101" spans="1:58" x14ac:dyDescent="0.35">
      <c r="A101" t="s">
        <v>2035</v>
      </c>
      <c r="B101">
        <v>10000</v>
      </c>
      <c r="C101">
        <v>10000</v>
      </c>
      <c r="D101" s="2">
        <v>45762</v>
      </c>
      <c r="E101" t="s">
        <v>59</v>
      </c>
      <c r="F101" t="s">
        <v>2036</v>
      </c>
      <c r="G101">
        <v>408232392</v>
      </c>
      <c r="I101">
        <v>1</v>
      </c>
      <c r="J101" t="s">
        <v>183</v>
      </c>
      <c r="K101">
        <v>88</v>
      </c>
      <c r="L101" t="s">
        <v>144</v>
      </c>
      <c r="M101" s="3">
        <v>1300</v>
      </c>
      <c r="P101" s="2">
        <v>45755</v>
      </c>
      <c r="R101">
        <v>2</v>
      </c>
      <c r="S101" s="3">
        <v>2600</v>
      </c>
      <c r="T101" t="s">
        <v>65</v>
      </c>
      <c r="U101" t="s">
        <v>2037</v>
      </c>
      <c r="V101">
        <v>0</v>
      </c>
      <c r="W101" s="3">
        <v>2000</v>
      </c>
      <c r="X101">
        <v>600</v>
      </c>
      <c r="Y101">
        <v>0</v>
      </c>
      <c r="Z101">
        <v>0</v>
      </c>
      <c r="AA101">
        <v>0</v>
      </c>
      <c r="AD101">
        <v>0</v>
      </c>
      <c r="AM101" t="s">
        <v>2038</v>
      </c>
      <c r="AN101" t="s">
        <v>234</v>
      </c>
      <c r="AP101">
        <v>0</v>
      </c>
      <c r="AQ101">
        <v>0</v>
      </c>
      <c r="AR101">
        <v>0</v>
      </c>
      <c r="AS101">
        <v>0</v>
      </c>
      <c r="AT101">
        <v>0</v>
      </c>
      <c r="AU101">
        <v>0</v>
      </c>
      <c r="AY101" t="s">
        <v>63</v>
      </c>
      <c r="AZ101" t="s">
        <v>4810</v>
      </c>
      <c r="BA101">
        <v>0</v>
      </c>
      <c r="BC101" t="s">
        <v>234</v>
      </c>
      <c r="BF101" t="s">
        <v>2039</v>
      </c>
    </row>
    <row r="102" spans="1:58" x14ac:dyDescent="0.35">
      <c r="A102" t="s">
        <v>2040</v>
      </c>
      <c r="B102">
        <v>10000</v>
      </c>
      <c r="C102">
        <v>10000</v>
      </c>
      <c r="D102" s="2">
        <v>45756</v>
      </c>
      <c r="E102" t="s">
        <v>59</v>
      </c>
      <c r="F102" t="s">
        <v>1826</v>
      </c>
      <c r="G102" t="s">
        <v>2041</v>
      </c>
      <c r="I102">
        <v>1</v>
      </c>
      <c r="J102" t="s">
        <v>183</v>
      </c>
      <c r="K102">
        <v>61</v>
      </c>
      <c r="L102" t="s">
        <v>209</v>
      </c>
      <c r="M102">
        <v>4</v>
      </c>
      <c r="P102" s="2">
        <v>45755</v>
      </c>
      <c r="R102">
        <v>1</v>
      </c>
      <c r="S102">
        <v>4</v>
      </c>
      <c r="T102" t="s">
        <v>65</v>
      </c>
      <c r="U102" t="s">
        <v>2042</v>
      </c>
      <c r="V102">
        <v>0</v>
      </c>
      <c r="W102">
        <v>4</v>
      </c>
      <c r="X102">
        <v>0</v>
      </c>
      <c r="Y102">
        <v>0</v>
      </c>
      <c r="Z102">
        <v>0</v>
      </c>
      <c r="AA102">
        <v>0</v>
      </c>
      <c r="AD102">
        <v>0</v>
      </c>
      <c r="AM102" t="s">
        <v>2043</v>
      </c>
      <c r="AN102" t="s">
        <v>1629</v>
      </c>
      <c r="AP102">
        <v>0</v>
      </c>
      <c r="AQ102">
        <v>0</v>
      </c>
      <c r="AR102">
        <v>0</v>
      </c>
      <c r="AS102">
        <v>0</v>
      </c>
      <c r="AT102">
        <v>0</v>
      </c>
      <c r="AU102">
        <v>0</v>
      </c>
      <c r="AY102" t="s">
        <v>63</v>
      </c>
      <c r="AZ102" t="s">
        <v>4811</v>
      </c>
      <c r="BA102">
        <v>0</v>
      </c>
      <c r="BC102" t="s">
        <v>1629</v>
      </c>
      <c r="BF102" t="s">
        <v>2044</v>
      </c>
    </row>
    <row r="103" spans="1:58" x14ac:dyDescent="0.35">
      <c r="A103" t="s">
        <v>2045</v>
      </c>
      <c r="B103">
        <v>10000</v>
      </c>
      <c r="C103">
        <v>10000</v>
      </c>
      <c r="D103" s="2">
        <v>45757</v>
      </c>
      <c r="E103" t="s">
        <v>59</v>
      </c>
      <c r="F103" t="s">
        <v>2046</v>
      </c>
      <c r="G103">
        <v>502062525</v>
      </c>
      <c r="I103">
        <v>1</v>
      </c>
      <c r="J103" t="s">
        <v>183</v>
      </c>
      <c r="K103">
        <v>88</v>
      </c>
      <c r="L103" t="s">
        <v>144</v>
      </c>
      <c r="M103" s="3">
        <v>1500</v>
      </c>
      <c r="P103" s="2">
        <v>45755</v>
      </c>
      <c r="R103">
        <v>1</v>
      </c>
      <c r="S103" s="3">
        <v>1500</v>
      </c>
      <c r="T103" t="s">
        <v>65</v>
      </c>
      <c r="U103">
        <v>190073450001</v>
      </c>
      <c r="V103">
        <v>0</v>
      </c>
      <c r="W103" s="3">
        <v>1000</v>
      </c>
      <c r="X103">
        <v>500</v>
      </c>
      <c r="Y103">
        <v>0</v>
      </c>
      <c r="Z103">
        <v>0</v>
      </c>
      <c r="AA103">
        <v>0</v>
      </c>
      <c r="AD103">
        <v>0</v>
      </c>
      <c r="AM103">
        <v>19007345</v>
      </c>
      <c r="AN103" t="s">
        <v>282</v>
      </c>
      <c r="AP103">
        <v>0</v>
      </c>
      <c r="AQ103">
        <v>0</v>
      </c>
      <c r="AR103">
        <v>0</v>
      </c>
      <c r="AS103">
        <v>0</v>
      </c>
      <c r="AT103">
        <v>0</v>
      </c>
      <c r="AU103">
        <v>0</v>
      </c>
      <c r="AY103" t="s">
        <v>63</v>
      </c>
      <c r="AZ103" t="s">
        <v>4812</v>
      </c>
      <c r="BA103">
        <v>0</v>
      </c>
      <c r="BC103" t="s">
        <v>282</v>
      </c>
      <c r="BF103" t="s">
        <v>2047</v>
      </c>
    </row>
    <row r="104" spans="1:58" x14ac:dyDescent="0.35">
      <c r="A104" t="s">
        <v>2048</v>
      </c>
      <c r="B104">
        <v>10000</v>
      </c>
      <c r="C104">
        <v>10000</v>
      </c>
      <c r="D104" s="2">
        <v>45756</v>
      </c>
      <c r="E104" t="s">
        <v>59</v>
      </c>
      <c r="F104" t="s">
        <v>2049</v>
      </c>
      <c r="G104" t="s">
        <v>2050</v>
      </c>
      <c r="I104">
        <v>1</v>
      </c>
      <c r="J104" t="s">
        <v>183</v>
      </c>
      <c r="K104">
        <v>79</v>
      </c>
      <c r="L104" t="s">
        <v>92</v>
      </c>
      <c r="M104">
        <v>164</v>
      </c>
      <c r="P104" s="2">
        <v>45755</v>
      </c>
      <c r="R104">
        <v>245</v>
      </c>
      <c r="S104" s="3">
        <v>40180</v>
      </c>
      <c r="T104" t="s">
        <v>65</v>
      </c>
      <c r="U104" t="s">
        <v>609</v>
      </c>
      <c r="V104">
        <v>0</v>
      </c>
      <c r="W104" s="3">
        <v>32000</v>
      </c>
      <c r="X104" s="3">
        <v>8180</v>
      </c>
      <c r="Y104">
        <v>0</v>
      </c>
      <c r="Z104">
        <v>0</v>
      </c>
      <c r="AA104">
        <v>0</v>
      </c>
      <c r="AD104">
        <v>0</v>
      </c>
      <c r="AM104" t="s">
        <v>610</v>
      </c>
      <c r="AN104" t="s">
        <v>1048</v>
      </c>
      <c r="AP104">
        <v>0</v>
      </c>
      <c r="AQ104">
        <v>0</v>
      </c>
      <c r="AR104">
        <v>0</v>
      </c>
      <c r="AS104">
        <v>0</v>
      </c>
      <c r="AT104">
        <v>0</v>
      </c>
      <c r="AU104">
        <v>0</v>
      </c>
      <c r="AY104" t="s">
        <v>63</v>
      </c>
      <c r="AZ104" t="s">
        <v>4813</v>
      </c>
      <c r="BA104">
        <v>0</v>
      </c>
      <c r="BC104" t="s">
        <v>1048</v>
      </c>
      <c r="BF104" t="s">
        <v>2051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A024-1492-4F7D-9EFC-81D87E24A75C}">
  <dimension ref="A1:BF108"/>
  <sheetViews>
    <sheetView topLeftCell="A103" workbookViewId="0">
      <selection activeCell="A4" sqref="A4:XFD108"/>
    </sheetView>
  </sheetViews>
  <sheetFormatPr defaultRowHeight="14.5" x14ac:dyDescent="0.35"/>
  <sheetData>
    <row r="1" spans="1:58" x14ac:dyDescent="0.35">
      <c r="A1" t="s">
        <v>6089</v>
      </c>
    </row>
    <row r="2" spans="1:58" x14ac:dyDescent="0.35">
      <c r="A2" t="s">
        <v>6604</v>
      </c>
    </row>
    <row r="3" spans="1:58" x14ac:dyDescent="0.35">
      <c r="D3" s="2"/>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2102</v>
      </c>
      <c r="B5">
        <v>10000</v>
      </c>
      <c r="C5">
        <v>10000</v>
      </c>
      <c r="D5" s="2">
        <v>45761</v>
      </c>
      <c r="E5" t="s">
        <v>59</v>
      </c>
      <c r="F5" t="s">
        <v>2103</v>
      </c>
      <c r="G5" t="s">
        <v>2104</v>
      </c>
      <c r="H5" t="s">
        <v>99</v>
      </c>
      <c r="I5">
        <v>1</v>
      </c>
      <c r="J5" t="s">
        <v>63</v>
      </c>
      <c r="K5">
        <v>79</v>
      </c>
      <c r="L5" t="s">
        <v>92</v>
      </c>
      <c r="M5">
        <v>22</v>
      </c>
      <c r="P5" s="2">
        <v>45756</v>
      </c>
      <c r="R5">
        <v>550</v>
      </c>
      <c r="S5" s="3">
        <v>12100</v>
      </c>
      <c r="T5" t="s">
        <v>65</v>
      </c>
      <c r="U5" t="s">
        <v>2105</v>
      </c>
      <c r="V5">
        <v>0</v>
      </c>
      <c r="W5">
        <v>0</v>
      </c>
      <c r="X5">
        <v>0</v>
      </c>
      <c r="Y5">
        <v>0</v>
      </c>
      <c r="Z5">
        <v>0</v>
      </c>
      <c r="AA5">
        <v>0</v>
      </c>
      <c r="AD5">
        <v>0</v>
      </c>
      <c r="AH5" t="s">
        <v>63</v>
      </c>
      <c r="AI5">
        <v>0</v>
      </c>
      <c r="AJ5" t="s">
        <v>63</v>
      </c>
      <c r="AM5" t="s">
        <v>2106</v>
      </c>
      <c r="AN5" t="s">
        <v>95</v>
      </c>
      <c r="AP5">
        <v>0</v>
      </c>
      <c r="AQ5">
        <v>0</v>
      </c>
      <c r="AR5">
        <v>0</v>
      </c>
      <c r="AS5">
        <v>0</v>
      </c>
      <c r="AT5">
        <v>0</v>
      </c>
      <c r="AU5">
        <v>0</v>
      </c>
      <c r="AY5" t="s">
        <v>63</v>
      </c>
      <c r="BC5" t="s">
        <v>95</v>
      </c>
      <c r="BF5" t="s">
        <v>2107</v>
      </c>
    </row>
    <row r="6" spans="1:58" x14ac:dyDescent="0.35">
      <c r="A6" t="s">
        <v>2108</v>
      </c>
      <c r="B6">
        <v>10000</v>
      </c>
      <c r="C6">
        <v>10000</v>
      </c>
      <c r="D6" s="2">
        <v>45761</v>
      </c>
      <c r="E6" t="s">
        <v>59</v>
      </c>
      <c r="F6" t="s">
        <v>2109</v>
      </c>
      <c r="G6" t="s">
        <v>2104</v>
      </c>
      <c r="H6" t="s">
        <v>1733</v>
      </c>
      <c r="I6">
        <v>1</v>
      </c>
      <c r="J6" t="s">
        <v>63</v>
      </c>
      <c r="K6">
        <v>79</v>
      </c>
      <c r="L6" t="s">
        <v>92</v>
      </c>
      <c r="M6">
        <v>924</v>
      </c>
      <c r="P6" s="2">
        <v>45756</v>
      </c>
      <c r="R6">
        <v>65</v>
      </c>
      <c r="S6" s="3">
        <v>60060</v>
      </c>
      <c r="T6" t="s">
        <v>65</v>
      </c>
      <c r="U6" t="s">
        <v>2110</v>
      </c>
      <c r="V6">
        <v>0</v>
      </c>
      <c r="W6">
        <v>0</v>
      </c>
      <c r="X6">
        <v>0</v>
      </c>
      <c r="Y6">
        <v>0</v>
      </c>
      <c r="Z6">
        <v>0</v>
      </c>
      <c r="AA6">
        <v>0</v>
      </c>
      <c r="AD6">
        <v>0</v>
      </c>
      <c r="AH6" t="s">
        <v>63</v>
      </c>
      <c r="AI6">
        <v>0</v>
      </c>
      <c r="AJ6" t="s">
        <v>63</v>
      </c>
      <c r="AM6" t="s">
        <v>2111</v>
      </c>
      <c r="AN6" t="s">
        <v>95</v>
      </c>
      <c r="AP6">
        <v>0</v>
      </c>
      <c r="AQ6">
        <v>0</v>
      </c>
      <c r="AR6">
        <v>0</v>
      </c>
      <c r="AS6">
        <v>0</v>
      </c>
      <c r="AT6">
        <v>0</v>
      </c>
      <c r="AU6">
        <v>0</v>
      </c>
      <c r="AY6" t="s">
        <v>63</v>
      </c>
      <c r="BC6" t="s">
        <v>95</v>
      </c>
      <c r="BF6" t="s">
        <v>2112</v>
      </c>
    </row>
    <row r="7" spans="1:58" x14ac:dyDescent="0.35">
      <c r="A7" t="s">
        <v>2113</v>
      </c>
      <c r="B7">
        <v>10000</v>
      </c>
      <c r="C7">
        <v>10000</v>
      </c>
      <c r="D7" s="2">
        <v>45761</v>
      </c>
      <c r="E7" t="s">
        <v>59</v>
      </c>
      <c r="F7" t="s">
        <v>2103</v>
      </c>
      <c r="G7" t="s">
        <v>2114</v>
      </c>
      <c r="H7" t="s">
        <v>2115</v>
      </c>
      <c r="I7">
        <v>1</v>
      </c>
      <c r="J7" t="s">
        <v>63</v>
      </c>
      <c r="K7">
        <v>79</v>
      </c>
      <c r="L7" t="s">
        <v>92</v>
      </c>
      <c r="M7">
        <v>133</v>
      </c>
      <c r="P7" s="2">
        <v>45756</v>
      </c>
      <c r="R7">
        <v>602</v>
      </c>
      <c r="S7" s="3">
        <v>80066</v>
      </c>
      <c r="T7" t="s">
        <v>65</v>
      </c>
      <c r="U7" t="s">
        <v>2116</v>
      </c>
      <c r="V7">
        <v>0</v>
      </c>
      <c r="W7">
        <v>0</v>
      </c>
      <c r="X7">
        <v>0</v>
      </c>
      <c r="Y7">
        <v>0</v>
      </c>
      <c r="Z7">
        <v>0</v>
      </c>
      <c r="AA7">
        <v>0</v>
      </c>
      <c r="AD7">
        <v>0</v>
      </c>
      <c r="AH7" t="s">
        <v>63</v>
      </c>
      <c r="AI7">
        <v>0</v>
      </c>
      <c r="AJ7" t="s">
        <v>63</v>
      </c>
      <c r="AM7" t="s">
        <v>2117</v>
      </c>
      <c r="AN7" t="s">
        <v>95</v>
      </c>
      <c r="AP7">
        <v>0</v>
      </c>
      <c r="AQ7">
        <v>0</v>
      </c>
      <c r="AR7">
        <v>0</v>
      </c>
      <c r="AS7">
        <v>0</v>
      </c>
      <c r="AT7">
        <v>0</v>
      </c>
      <c r="AU7">
        <v>0</v>
      </c>
      <c r="AY7" t="s">
        <v>63</v>
      </c>
      <c r="BC7" t="s">
        <v>95</v>
      </c>
      <c r="BF7" t="s">
        <v>2118</v>
      </c>
    </row>
    <row r="8" spans="1:58" x14ac:dyDescent="0.35">
      <c r="A8" t="s">
        <v>2177</v>
      </c>
      <c r="B8">
        <v>10000</v>
      </c>
      <c r="C8">
        <v>10000</v>
      </c>
      <c r="D8" s="2">
        <v>45762</v>
      </c>
      <c r="E8" t="s">
        <v>59</v>
      </c>
      <c r="F8" t="s">
        <v>2178</v>
      </c>
      <c r="G8" t="s">
        <v>1827</v>
      </c>
      <c r="H8" t="s">
        <v>1828</v>
      </c>
      <c r="I8">
        <v>1</v>
      </c>
      <c r="J8" t="s">
        <v>63</v>
      </c>
      <c r="K8">
        <v>65</v>
      </c>
      <c r="L8" t="s">
        <v>340</v>
      </c>
      <c r="M8" s="3">
        <v>90000</v>
      </c>
      <c r="P8" s="2">
        <v>45756</v>
      </c>
      <c r="R8">
        <v>4</v>
      </c>
      <c r="S8" s="3">
        <v>360000</v>
      </c>
      <c r="T8" t="s">
        <v>65</v>
      </c>
      <c r="U8" t="s">
        <v>1829</v>
      </c>
      <c r="V8">
        <v>0</v>
      </c>
      <c r="W8">
        <v>0</v>
      </c>
      <c r="X8">
        <v>0</v>
      </c>
      <c r="Y8">
        <v>0</v>
      </c>
      <c r="Z8">
        <v>0</v>
      </c>
      <c r="AA8">
        <v>0</v>
      </c>
      <c r="AD8">
        <v>0</v>
      </c>
      <c r="AH8" t="s">
        <v>63</v>
      </c>
      <c r="AI8">
        <v>0</v>
      </c>
      <c r="AJ8" t="s">
        <v>63</v>
      </c>
      <c r="AM8" t="s">
        <v>1830</v>
      </c>
      <c r="AN8" t="s">
        <v>1786</v>
      </c>
      <c r="AP8">
        <v>0</v>
      </c>
      <c r="AQ8">
        <v>0</v>
      </c>
      <c r="AR8">
        <v>0</v>
      </c>
      <c r="AS8">
        <v>0</v>
      </c>
      <c r="AT8">
        <v>0</v>
      </c>
      <c r="AU8">
        <v>0</v>
      </c>
      <c r="AY8" t="s">
        <v>63</v>
      </c>
      <c r="BC8" t="s">
        <v>1786</v>
      </c>
      <c r="BF8" t="s">
        <v>2179</v>
      </c>
    </row>
    <row r="9" spans="1:58" x14ac:dyDescent="0.35">
      <c r="A9" t="s">
        <v>2293</v>
      </c>
      <c r="B9">
        <v>10000</v>
      </c>
      <c r="C9">
        <v>10000</v>
      </c>
      <c r="D9" s="2">
        <v>45761</v>
      </c>
      <c r="E9" t="s">
        <v>59</v>
      </c>
      <c r="F9" t="s">
        <v>2103</v>
      </c>
      <c r="G9" t="s">
        <v>2114</v>
      </c>
      <c r="H9" t="s">
        <v>2115</v>
      </c>
      <c r="I9">
        <v>1</v>
      </c>
      <c r="J9" t="s">
        <v>63</v>
      </c>
      <c r="K9">
        <v>79</v>
      </c>
      <c r="L9" t="s">
        <v>92</v>
      </c>
      <c r="M9">
        <v>59</v>
      </c>
      <c r="P9" s="2">
        <v>45756</v>
      </c>
      <c r="R9">
        <v>602</v>
      </c>
      <c r="S9" s="3">
        <v>35518</v>
      </c>
      <c r="T9" t="s">
        <v>65</v>
      </c>
      <c r="U9" t="s">
        <v>2294</v>
      </c>
      <c r="V9">
        <v>0</v>
      </c>
      <c r="W9">
        <v>0</v>
      </c>
      <c r="X9">
        <v>0</v>
      </c>
      <c r="Y9">
        <v>0</v>
      </c>
      <c r="Z9">
        <v>0</v>
      </c>
      <c r="AA9">
        <v>0</v>
      </c>
      <c r="AD9">
        <v>0</v>
      </c>
      <c r="AH9" t="s">
        <v>63</v>
      </c>
      <c r="AI9">
        <v>0</v>
      </c>
      <c r="AJ9" t="s">
        <v>63</v>
      </c>
      <c r="AM9" t="s">
        <v>2295</v>
      </c>
      <c r="AN9" t="s">
        <v>95</v>
      </c>
      <c r="AP9">
        <v>0</v>
      </c>
      <c r="AQ9">
        <v>0</v>
      </c>
      <c r="AR9">
        <v>0</v>
      </c>
      <c r="AS9">
        <v>0</v>
      </c>
      <c r="AT9">
        <v>0</v>
      </c>
      <c r="AU9">
        <v>0</v>
      </c>
      <c r="AY9" t="s">
        <v>63</v>
      </c>
      <c r="BC9" t="s">
        <v>95</v>
      </c>
      <c r="BF9" t="s">
        <v>2296</v>
      </c>
    </row>
    <row r="10" spans="1:58" x14ac:dyDescent="0.35">
      <c r="A10" t="s">
        <v>2304</v>
      </c>
      <c r="B10">
        <v>10000</v>
      </c>
      <c r="C10">
        <v>10000</v>
      </c>
      <c r="D10" s="2">
        <v>45761</v>
      </c>
      <c r="E10" t="s">
        <v>59</v>
      </c>
      <c r="F10" t="s">
        <v>2160</v>
      </c>
      <c r="G10" t="s">
        <v>2114</v>
      </c>
      <c r="H10" t="s">
        <v>2115</v>
      </c>
      <c r="I10">
        <v>1</v>
      </c>
      <c r="J10" t="s">
        <v>63</v>
      </c>
      <c r="K10">
        <v>79</v>
      </c>
      <c r="L10" t="s">
        <v>92</v>
      </c>
      <c r="M10">
        <v>17</v>
      </c>
      <c r="P10" s="2">
        <v>45756</v>
      </c>
      <c r="R10">
        <v>602</v>
      </c>
      <c r="S10" s="3">
        <v>10234</v>
      </c>
      <c r="T10" t="s">
        <v>65</v>
      </c>
      <c r="U10" t="s">
        <v>2305</v>
      </c>
      <c r="V10">
        <v>0</v>
      </c>
      <c r="W10">
        <v>0</v>
      </c>
      <c r="X10">
        <v>0</v>
      </c>
      <c r="Y10">
        <v>0</v>
      </c>
      <c r="Z10">
        <v>0</v>
      </c>
      <c r="AA10">
        <v>0</v>
      </c>
      <c r="AD10">
        <v>0</v>
      </c>
      <c r="AH10" t="s">
        <v>63</v>
      </c>
      <c r="AI10">
        <v>0</v>
      </c>
      <c r="AJ10" t="s">
        <v>63</v>
      </c>
      <c r="AM10" t="s">
        <v>2306</v>
      </c>
      <c r="AN10" t="s">
        <v>95</v>
      </c>
      <c r="AP10">
        <v>0</v>
      </c>
      <c r="AQ10">
        <v>0</v>
      </c>
      <c r="AR10">
        <v>0</v>
      </c>
      <c r="AS10">
        <v>0</v>
      </c>
      <c r="AT10">
        <v>0</v>
      </c>
      <c r="AU10">
        <v>0</v>
      </c>
      <c r="AY10" t="s">
        <v>63</v>
      </c>
      <c r="BC10" t="s">
        <v>95</v>
      </c>
      <c r="BF10" t="s">
        <v>2307</v>
      </c>
    </row>
    <row r="11" spans="1:58" x14ac:dyDescent="0.35">
      <c r="A11" t="s">
        <v>2308</v>
      </c>
      <c r="B11">
        <v>10000</v>
      </c>
      <c r="C11">
        <v>10000</v>
      </c>
      <c r="D11" s="2">
        <v>45761</v>
      </c>
      <c r="E11" t="s">
        <v>59</v>
      </c>
      <c r="F11" t="s">
        <v>836</v>
      </c>
      <c r="G11" t="s">
        <v>2114</v>
      </c>
      <c r="H11" t="s">
        <v>1733</v>
      </c>
      <c r="I11">
        <v>1</v>
      </c>
      <c r="J11" t="s">
        <v>63</v>
      </c>
      <c r="K11">
        <v>79</v>
      </c>
      <c r="L11" t="s">
        <v>92</v>
      </c>
      <c r="M11">
        <v>385</v>
      </c>
      <c r="P11" s="2">
        <v>45756</v>
      </c>
      <c r="R11">
        <v>65</v>
      </c>
      <c r="S11" s="3">
        <v>25025</v>
      </c>
      <c r="T11" t="s">
        <v>65</v>
      </c>
      <c r="U11" t="s">
        <v>2309</v>
      </c>
      <c r="V11">
        <v>0</v>
      </c>
      <c r="W11">
        <v>0</v>
      </c>
      <c r="X11">
        <v>0</v>
      </c>
      <c r="Y11">
        <v>0</v>
      </c>
      <c r="Z11">
        <v>0</v>
      </c>
      <c r="AA11">
        <v>0</v>
      </c>
      <c r="AD11">
        <v>0</v>
      </c>
      <c r="AH11" t="s">
        <v>63</v>
      </c>
      <c r="AI11">
        <v>0</v>
      </c>
      <c r="AJ11" t="s">
        <v>63</v>
      </c>
      <c r="AM11" t="s">
        <v>2310</v>
      </c>
      <c r="AN11" t="s">
        <v>95</v>
      </c>
      <c r="AP11">
        <v>0</v>
      </c>
      <c r="AQ11">
        <v>0</v>
      </c>
      <c r="AR11">
        <v>0</v>
      </c>
      <c r="AS11">
        <v>0</v>
      </c>
      <c r="AT11">
        <v>0</v>
      </c>
      <c r="AU11">
        <v>0</v>
      </c>
      <c r="AY11" t="s">
        <v>63</v>
      </c>
      <c r="BC11" t="s">
        <v>95</v>
      </c>
      <c r="BF11" t="s">
        <v>2311</v>
      </c>
    </row>
    <row r="12" spans="1:58" x14ac:dyDescent="0.35">
      <c r="A12" t="s">
        <v>2312</v>
      </c>
      <c r="B12">
        <v>10000</v>
      </c>
      <c r="C12">
        <v>10000</v>
      </c>
      <c r="D12" s="2">
        <v>45761</v>
      </c>
      <c r="E12" t="s">
        <v>59</v>
      </c>
      <c r="F12" t="s">
        <v>2103</v>
      </c>
      <c r="G12" t="s">
        <v>2114</v>
      </c>
      <c r="H12" t="s">
        <v>2115</v>
      </c>
      <c r="I12">
        <v>1</v>
      </c>
      <c r="J12" t="s">
        <v>63</v>
      </c>
      <c r="K12">
        <v>79</v>
      </c>
      <c r="L12" t="s">
        <v>92</v>
      </c>
      <c r="M12">
        <v>34</v>
      </c>
      <c r="P12" s="2">
        <v>45756</v>
      </c>
      <c r="R12">
        <v>602</v>
      </c>
      <c r="S12" s="3">
        <v>20468</v>
      </c>
      <c r="T12" t="s">
        <v>65</v>
      </c>
      <c r="U12" t="s">
        <v>2313</v>
      </c>
      <c r="V12">
        <v>0</v>
      </c>
      <c r="W12">
        <v>0</v>
      </c>
      <c r="X12">
        <v>0</v>
      </c>
      <c r="Y12">
        <v>0</v>
      </c>
      <c r="Z12">
        <v>0</v>
      </c>
      <c r="AA12">
        <v>0</v>
      </c>
      <c r="AD12">
        <v>0</v>
      </c>
      <c r="AH12" t="s">
        <v>63</v>
      </c>
      <c r="AI12">
        <v>0</v>
      </c>
      <c r="AJ12" t="s">
        <v>63</v>
      </c>
      <c r="AM12" t="s">
        <v>2314</v>
      </c>
      <c r="AN12" t="s">
        <v>2291</v>
      </c>
      <c r="AP12">
        <v>0</v>
      </c>
      <c r="AQ12">
        <v>0</v>
      </c>
      <c r="AR12">
        <v>0</v>
      </c>
      <c r="AS12">
        <v>0</v>
      </c>
      <c r="AT12">
        <v>0</v>
      </c>
      <c r="AU12">
        <v>0</v>
      </c>
      <c r="AY12" t="s">
        <v>63</v>
      </c>
      <c r="BC12" t="s">
        <v>2291</v>
      </c>
      <c r="BF12" t="s">
        <v>2315</v>
      </c>
    </row>
    <row r="13" spans="1:58" x14ac:dyDescent="0.35">
      <c r="A13" t="s">
        <v>4820</v>
      </c>
      <c r="B13">
        <v>10000</v>
      </c>
      <c r="C13">
        <v>10000</v>
      </c>
      <c r="D13" s="2">
        <v>45770</v>
      </c>
      <c r="E13" t="s">
        <v>59</v>
      </c>
      <c r="F13" t="s">
        <v>4821</v>
      </c>
      <c r="G13" t="s">
        <v>4822</v>
      </c>
      <c r="I13">
        <v>1</v>
      </c>
      <c r="J13" t="s">
        <v>183</v>
      </c>
      <c r="K13" t="s">
        <v>812</v>
      </c>
      <c r="L13" t="s">
        <v>813</v>
      </c>
      <c r="M13" s="3">
        <v>28080</v>
      </c>
      <c r="P13" s="2">
        <v>45756</v>
      </c>
      <c r="R13">
        <v>24</v>
      </c>
      <c r="S13" s="3">
        <v>673920</v>
      </c>
      <c r="T13" t="s">
        <v>65</v>
      </c>
      <c r="U13" t="s">
        <v>4823</v>
      </c>
      <c r="V13">
        <v>0</v>
      </c>
      <c r="W13" s="3">
        <v>626102</v>
      </c>
      <c r="X13" s="3">
        <v>47818</v>
      </c>
      <c r="Y13">
        <v>0</v>
      </c>
      <c r="Z13">
        <v>0</v>
      </c>
      <c r="AA13">
        <v>0</v>
      </c>
      <c r="AD13">
        <v>0</v>
      </c>
      <c r="AM13" t="s">
        <v>4824</v>
      </c>
      <c r="AN13" t="s">
        <v>448</v>
      </c>
      <c r="AP13">
        <v>0</v>
      </c>
      <c r="AQ13">
        <v>0</v>
      </c>
      <c r="AR13">
        <v>0</v>
      </c>
      <c r="AS13">
        <v>0</v>
      </c>
      <c r="AT13">
        <v>0</v>
      </c>
      <c r="AU13">
        <v>0</v>
      </c>
      <c r="AY13" t="s">
        <v>63</v>
      </c>
      <c r="AZ13" t="s">
        <v>4825</v>
      </c>
      <c r="BA13">
        <v>0</v>
      </c>
      <c r="BC13" t="s">
        <v>448</v>
      </c>
      <c r="BF13" t="s">
        <v>4826</v>
      </c>
    </row>
    <row r="14" spans="1:58" x14ac:dyDescent="0.35">
      <c r="A14" t="s">
        <v>2052</v>
      </c>
      <c r="B14">
        <v>10000</v>
      </c>
      <c r="C14">
        <v>10000</v>
      </c>
      <c r="D14" s="2">
        <v>45757</v>
      </c>
      <c r="E14" t="s">
        <v>59</v>
      </c>
      <c r="F14" t="s">
        <v>2053</v>
      </c>
      <c r="G14" t="s">
        <v>1603</v>
      </c>
      <c r="I14">
        <v>1</v>
      </c>
      <c r="J14" t="s">
        <v>183</v>
      </c>
      <c r="K14">
        <v>59</v>
      </c>
      <c r="L14" t="s">
        <v>73</v>
      </c>
      <c r="M14" s="3">
        <v>16712</v>
      </c>
      <c r="P14" s="2">
        <v>45756</v>
      </c>
      <c r="R14">
        <v>2</v>
      </c>
      <c r="S14" s="3">
        <v>33424</v>
      </c>
      <c r="T14" t="s">
        <v>65</v>
      </c>
      <c r="U14">
        <v>150352420001</v>
      </c>
      <c r="V14">
        <v>0</v>
      </c>
      <c r="W14" s="3">
        <v>33424</v>
      </c>
      <c r="X14">
        <v>0</v>
      </c>
      <c r="Y14">
        <v>0</v>
      </c>
      <c r="Z14">
        <v>0</v>
      </c>
      <c r="AA14">
        <v>0</v>
      </c>
      <c r="AD14">
        <v>0</v>
      </c>
      <c r="AM14">
        <v>15035242</v>
      </c>
      <c r="AN14" t="s">
        <v>1644</v>
      </c>
      <c r="AP14">
        <v>0</v>
      </c>
      <c r="AQ14">
        <v>0</v>
      </c>
      <c r="AR14">
        <v>0</v>
      </c>
      <c r="AS14">
        <v>0</v>
      </c>
      <c r="AT14">
        <v>0</v>
      </c>
      <c r="AU14">
        <v>0</v>
      </c>
      <c r="AY14" t="s">
        <v>63</v>
      </c>
      <c r="AZ14" t="s">
        <v>4827</v>
      </c>
      <c r="BA14">
        <v>0</v>
      </c>
      <c r="BC14" t="s">
        <v>1644</v>
      </c>
      <c r="BF14" t="s">
        <v>2054</v>
      </c>
    </row>
    <row r="15" spans="1:58" x14ac:dyDescent="0.35">
      <c r="A15" t="s">
        <v>2055</v>
      </c>
      <c r="B15">
        <v>10000</v>
      </c>
      <c r="C15">
        <v>10000</v>
      </c>
      <c r="D15" s="2">
        <v>45757</v>
      </c>
      <c r="E15" t="s">
        <v>59</v>
      </c>
      <c r="F15" s="4">
        <v>0.46348379629629627</v>
      </c>
      <c r="G15" t="s">
        <v>2056</v>
      </c>
      <c r="I15">
        <v>1</v>
      </c>
      <c r="J15" t="s">
        <v>183</v>
      </c>
      <c r="K15">
        <v>71</v>
      </c>
      <c r="L15" t="s">
        <v>368</v>
      </c>
      <c r="M15" s="3">
        <v>6750</v>
      </c>
      <c r="P15" s="2">
        <v>45756</v>
      </c>
      <c r="R15">
        <v>8</v>
      </c>
      <c r="S15" s="3">
        <v>54000</v>
      </c>
      <c r="T15" t="s">
        <v>65</v>
      </c>
      <c r="U15" t="s">
        <v>2058</v>
      </c>
      <c r="V15">
        <v>0</v>
      </c>
      <c r="W15" s="3">
        <v>54000</v>
      </c>
      <c r="X15">
        <v>0</v>
      </c>
      <c r="Y15">
        <v>0</v>
      </c>
      <c r="Z15">
        <v>0</v>
      </c>
      <c r="AA15">
        <v>0</v>
      </c>
      <c r="AD15">
        <v>0</v>
      </c>
      <c r="AM15" t="s">
        <v>2059</v>
      </c>
      <c r="AN15" t="s">
        <v>203</v>
      </c>
      <c r="AP15">
        <v>0</v>
      </c>
      <c r="AQ15">
        <v>0</v>
      </c>
      <c r="AR15">
        <v>0</v>
      </c>
      <c r="AS15">
        <v>0</v>
      </c>
      <c r="AT15">
        <v>0</v>
      </c>
      <c r="AU15">
        <v>0</v>
      </c>
      <c r="AY15" t="s">
        <v>63</v>
      </c>
      <c r="AZ15" t="s">
        <v>4828</v>
      </c>
      <c r="BA15">
        <v>0</v>
      </c>
      <c r="BC15" t="s">
        <v>203</v>
      </c>
      <c r="BF15" t="s">
        <v>2060</v>
      </c>
    </row>
    <row r="16" spans="1:58" x14ac:dyDescent="0.35">
      <c r="A16" t="s">
        <v>2061</v>
      </c>
      <c r="B16">
        <v>10000</v>
      </c>
      <c r="C16">
        <v>10000</v>
      </c>
      <c r="D16" s="2">
        <v>45757</v>
      </c>
      <c r="E16" t="s">
        <v>59</v>
      </c>
      <c r="F16" s="4">
        <v>0.46348379629629627</v>
      </c>
      <c r="G16" t="s">
        <v>2056</v>
      </c>
      <c r="I16">
        <v>1</v>
      </c>
      <c r="J16" t="s">
        <v>183</v>
      </c>
      <c r="K16">
        <v>71</v>
      </c>
      <c r="L16" t="s">
        <v>368</v>
      </c>
      <c r="M16" s="3">
        <v>6750</v>
      </c>
      <c r="P16" s="2">
        <v>45756</v>
      </c>
      <c r="R16">
        <v>8</v>
      </c>
      <c r="S16" s="3">
        <v>54000</v>
      </c>
      <c r="T16" t="s">
        <v>65</v>
      </c>
      <c r="U16" t="s">
        <v>2058</v>
      </c>
      <c r="V16">
        <v>0</v>
      </c>
      <c r="W16" s="3">
        <v>54000</v>
      </c>
      <c r="X16">
        <v>0</v>
      </c>
      <c r="Y16">
        <v>0</v>
      </c>
      <c r="Z16">
        <v>0</v>
      </c>
      <c r="AA16">
        <v>0</v>
      </c>
      <c r="AD16">
        <v>0</v>
      </c>
      <c r="AM16" t="s">
        <v>2059</v>
      </c>
      <c r="AN16" t="s">
        <v>203</v>
      </c>
      <c r="AP16">
        <v>0</v>
      </c>
      <c r="AQ16">
        <v>0</v>
      </c>
      <c r="AR16">
        <v>0</v>
      </c>
      <c r="AS16">
        <v>0</v>
      </c>
      <c r="AT16">
        <v>0</v>
      </c>
      <c r="AU16">
        <v>0</v>
      </c>
      <c r="AY16" t="s">
        <v>63</v>
      </c>
      <c r="AZ16" t="s">
        <v>4829</v>
      </c>
      <c r="BA16">
        <v>0</v>
      </c>
      <c r="BC16" t="s">
        <v>203</v>
      </c>
      <c r="BF16" t="s">
        <v>2062</v>
      </c>
    </row>
    <row r="17" spans="1:58" x14ac:dyDescent="0.35">
      <c r="A17" t="s">
        <v>2063</v>
      </c>
      <c r="B17">
        <v>10000</v>
      </c>
      <c r="C17">
        <v>10000</v>
      </c>
      <c r="D17" s="2">
        <v>45756</v>
      </c>
      <c r="E17" t="s">
        <v>59</v>
      </c>
      <c r="F17" t="s">
        <v>2064</v>
      </c>
      <c r="G17" t="s">
        <v>2065</v>
      </c>
      <c r="I17">
        <v>1</v>
      </c>
      <c r="J17" t="s">
        <v>183</v>
      </c>
      <c r="K17">
        <v>22</v>
      </c>
      <c r="L17" t="s">
        <v>685</v>
      </c>
      <c r="M17">
        <v>200</v>
      </c>
      <c r="P17" s="2">
        <v>45756</v>
      </c>
      <c r="R17">
        <v>5</v>
      </c>
      <c r="S17" s="3">
        <v>1000</v>
      </c>
      <c r="T17" t="s">
        <v>65</v>
      </c>
      <c r="U17">
        <v>4.040420000314E+17</v>
      </c>
      <c r="V17">
        <v>0</v>
      </c>
      <c r="W17" s="3">
        <v>1000</v>
      </c>
      <c r="X17">
        <v>0</v>
      </c>
      <c r="Y17">
        <v>0</v>
      </c>
      <c r="Z17">
        <v>0</v>
      </c>
      <c r="AA17">
        <v>0</v>
      </c>
      <c r="AD17">
        <v>0</v>
      </c>
      <c r="AM17">
        <v>40404200003140</v>
      </c>
      <c r="AN17" t="s">
        <v>217</v>
      </c>
      <c r="AP17">
        <v>0</v>
      </c>
      <c r="AQ17">
        <v>0</v>
      </c>
      <c r="AR17">
        <v>0</v>
      </c>
      <c r="AS17">
        <v>0</v>
      </c>
      <c r="AT17">
        <v>0</v>
      </c>
      <c r="AU17">
        <v>0</v>
      </c>
      <c r="AY17" t="s">
        <v>63</v>
      </c>
      <c r="AZ17" t="s">
        <v>4830</v>
      </c>
      <c r="BA17">
        <v>0</v>
      </c>
      <c r="BC17" t="s">
        <v>217</v>
      </c>
      <c r="BF17" t="s">
        <v>2066</v>
      </c>
    </row>
    <row r="18" spans="1:58" x14ac:dyDescent="0.35">
      <c r="A18" t="s">
        <v>2067</v>
      </c>
      <c r="B18">
        <v>10000</v>
      </c>
      <c r="C18">
        <v>10000</v>
      </c>
      <c r="D18" s="2">
        <v>45756</v>
      </c>
      <c r="E18" t="s">
        <v>59</v>
      </c>
      <c r="F18" t="s">
        <v>2068</v>
      </c>
      <c r="G18" t="s">
        <v>702</v>
      </c>
      <c r="I18">
        <v>1</v>
      </c>
      <c r="J18" t="s">
        <v>183</v>
      </c>
      <c r="K18">
        <v>46</v>
      </c>
      <c r="L18" t="s">
        <v>231</v>
      </c>
      <c r="M18" s="3">
        <v>6000</v>
      </c>
      <c r="P18" s="2">
        <v>45756</v>
      </c>
      <c r="R18">
        <v>1</v>
      </c>
      <c r="S18" s="3">
        <v>6000</v>
      </c>
      <c r="T18" t="s">
        <v>65</v>
      </c>
      <c r="U18" t="s">
        <v>2069</v>
      </c>
      <c r="V18">
        <v>0</v>
      </c>
      <c r="W18" s="3">
        <v>6000</v>
      </c>
      <c r="X18">
        <v>0</v>
      </c>
      <c r="Y18">
        <v>0</v>
      </c>
      <c r="Z18">
        <v>0</v>
      </c>
      <c r="AA18">
        <v>0</v>
      </c>
      <c r="AD18">
        <v>0</v>
      </c>
      <c r="AM18" t="s">
        <v>2070</v>
      </c>
      <c r="AN18" t="s">
        <v>2071</v>
      </c>
      <c r="AP18">
        <v>0</v>
      </c>
      <c r="AQ18">
        <v>0</v>
      </c>
      <c r="AR18">
        <v>0</v>
      </c>
      <c r="AS18">
        <v>0</v>
      </c>
      <c r="AT18">
        <v>0</v>
      </c>
      <c r="AU18">
        <v>0</v>
      </c>
      <c r="AY18" t="s">
        <v>63</v>
      </c>
      <c r="AZ18" t="s">
        <v>4831</v>
      </c>
      <c r="BA18">
        <v>0</v>
      </c>
      <c r="BC18" t="s">
        <v>2071</v>
      </c>
      <c r="BF18" t="s">
        <v>2072</v>
      </c>
    </row>
    <row r="19" spans="1:58" x14ac:dyDescent="0.35">
      <c r="A19" t="s">
        <v>2073</v>
      </c>
      <c r="B19">
        <v>10000</v>
      </c>
      <c r="C19">
        <v>10000</v>
      </c>
      <c r="D19" s="2">
        <v>45756</v>
      </c>
      <c r="E19" t="s">
        <v>59</v>
      </c>
      <c r="F19" t="s">
        <v>2068</v>
      </c>
      <c r="G19">
        <v>23050344</v>
      </c>
      <c r="I19">
        <v>1</v>
      </c>
      <c r="J19" t="s">
        <v>183</v>
      </c>
      <c r="K19">
        <v>61</v>
      </c>
      <c r="L19" t="s">
        <v>209</v>
      </c>
      <c r="M19">
        <v>250</v>
      </c>
      <c r="P19" s="2">
        <v>45756</v>
      </c>
      <c r="R19">
        <v>4</v>
      </c>
      <c r="S19" s="3">
        <v>1000</v>
      </c>
      <c r="T19" t="s">
        <v>65</v>
      </c>
      <c r="U19" t="s">
        <v>2074</v>
      </c>
      <c r="V19">
        <v>0</v>
      </c>
      <c r="W19" s="3">
        <v>1000</v>
      </c>
      <c r="X19">
        <v>0</v>
      </c>
      <c r="Y19">
        <v>0</v>
      </c>
      <c r="Z19">
        <v>0</v>
      </c>
      <c r="AA19">
        <v>0</v>
      </c>
      <c r="AD19">
        <v>0</v>
      </c>
      <c r="AM19" t="s">
        <v>2075</v>
      </c>
      <c r="AN19" t="s">
        <v>622</v>
      </c>
      <c r="AP19">
        <v>0</v>
      </c>
      <c r="AQ19">
        <v>0</v>
      </c>
      <c r="AR19">
        <v>0</v>
      </c>
      <c r="AS19">
        <v>0</v>
      </c>
      <c r="AT19">
        <v>0</v>
      </c>
      <c r="AU19">
        <v>0</v>
      </c>
      <c r="AY19" t="s">
        <v>63</v>
      </c>
      <c r="AZ19" t="s">
        <v>4832</v>
      </c>
      <c r="BA19">
        <v>0</v>
      </c>
      <c r="BC19" t="s">
        <v>622</v>
      </c>
      <c r="BF19" t="s">
        <v>839</v>
      </c>
    </row>
    <row r="20" spans="1:58" x14ac:dyDescent="0.35">
      <c r="A20" t="s">
        <v>2076</v>
      </c>
      <c r="B20">
        <v>10000</v>
      </c>
      <c r="C20">
        <v>10000</v>
      </c>
      <c r="D20" s="2">
        <v>45756</v>
      </c>
      <c r="E20" t="s">
        <v>59</v>
      </c>
      <c r="F20" s="4">
        <v>0.42499999999999999</v>
      </c>
      <c r="G20" t="s">
        <v>570</v>
      </c>
      <c r="I20">
        <v>1</v>
      </c>
      <c r="J20" t="s">
        <v>183</v>
      </c>
      <c r="K20">
        <v>59</v>
      </c>
      <c r="L20" t="s">
        <v>73</v>
      </c>
      <c r="M20" s="3">
        <v>1298</v>
      </c>
      <c r="P20" s="2">
        <v>45756</v>
      </c>
      <c r="R20">
        <v>2</v>
      </c>
      <c r="S20" s="3">
        <v>2596</v>
      </c>
      <c r="T20" t="s">
        <v>65</v>
      </c>
      <c r="U20">
        <v>150387540001</v>
      </c>
      <c r="V20">
        <v>0</v>
      </c>
      <c r="W20" s="3">
        <v>2595</v>
      </c>
      <c r="X20">
        <v>1</v>
      </c>
      <c r="Y20">
        <v>0</v>
      </c>
      <c r="Z20">
        <v>0</v>
      </c>
      <c r="AA20">
        <v>0</v>
      </c>
      <c r="AD20">
        <v>0</v>
      </c>
      <c r="AM20">
        <v>15038754</v>
      </c>
      <c r="AN20" t="s">
        <v>571</v>
      </c>
      <c r="AP20">
        <v>0</v>
      </c>
      <c r="AQ20">
        <v>0</v>
      </c>
      <c r="AR20">
        <v>0</v>
      </c>
      <c r="AS20">
        <v>0</v>
      </c>
      <c r="AT20">
        <v>0</v>
      </c>
      <c r="AU20">
        <v>0</v>
      </c>
      <c r="AY20" t="s">
        <v>63</v>
      </c>
      <c r="AZ20" t="s">
        <v>4833</v>
      </c>
      <c r="BA20">
        <v>0</v>
      </c>
      <c r="BC20" t="s">
        <v>571</v>
      </c>
      <c r="BF20" t="s">
        <v>2077</v>
      </c>
    </row>
    <row r="21" spans="1:58" x14ac:dyDescent="0.35">
      <c r="A21" t="s">
        <v>2078</v>
      </c>
      <c r="B21">
        <v>10000</v>
      </c>
      <c r="C21">
        <v>10000</v>
      </c>
      <c r="D21" s="2">
        <v>45756</v>
      </c>
      <c r="E21" t="s">
        <v>59</v>
      </c>
      <c r="F21" s="4">
        <v>0.42499999999999999</v>
      </c>
      <c r="G21" t="s">
        <v>570</v>
      </c>
      <c r="I21">
        <v>1</v>
      </c>
      <c r="J21" t="s">
        <v>183</v>
      </c>
      <c r="K21">
        <v>59</v>
      </c>
      <c r="L21" t="s">
        <v>73</v>
      </c>
      <c r="M21" s="3">
        <v>1298</v>
      </c>
      <c r="P21" s="2">
        <v>45756</v>
      </c>
      <c r="R21">
        <v>2</v>
      </c>
      <c r="S21" s="3">
        <v>2596</v>
      </c>
      <c r="T21" t="s">
        <v>65</v>
      </c>
      <c r="U21">
        <v>150387540001</v>
      </c>
      <c r="V21">
        <v>0</v>
      </c>
      <c r="W21" s="3">
        <v>2595</v>
      </c>
      <c r="X21">
        <v>1</v>
      </c>
      <c r="Y21">
        <v>0</v>
      </c>
      <c r="Z21">
        <v>0</v>
      </c>
      <c r="AA21">
        <v>0</v>
      </c>
      <c r="AD21">
        <v>0</v>
      </c>
      <c r="AM21">
        <v>15038754</v>
      </c>
      <c r="AN21" t="s">
        <v>571</v>
      </c>
      <c r="AP21">
        <v>0</v>
      </c>
      <c r="AQ21">
        <v>0</v>
      </c>
      <c r="AR21">
        <v>0</v>
      </c>
      <c r="AS21">
        <v>0</v>
      </c>
      <c r="AT21">
        <v>0</v>
      </c>
      <c r="AU21">
        <v>0</v>
      </c>
      <c r="AY21" t="s">
        <v>63</v>
      </c>
      <c r="AZ21" t="s">
        <v>4834</v>
      </c>
      <c r="BA21">
        <v>0</v>
      </c>
      <c r="BC21" t="s">
        <v>571</v>
      </c>
      <c r="BF21" t="s">
        <v>2079</v>
      </c>
    </row>
    <row r="22" spans="1:58" x14ac:dyDescent="0.35">
      <c r="A22" t="s">
        <v>2080</v>
      </c>
      <c r="B22">
        <v>10000</v>
      </c>
      <c r="C22">
        <v>40000</v>
      </c>
      <c r="D22" s="2">
        <v>45756</v>
      </c>
      <c r="E22" t="s">
        <v>59</v>
      </c>
      <c r="F22" t="s">
        <v>2081</v>
      </c>
      <c r="G22">
        <v>860909190840</v>
      </c>
      <c r="I22">
        <v>4</v>
      </c>
      <c r="J22" t="s">
        <v>183</v>
      </c>
      <c r="K22">
        <v>60</v>
      </c>
      <c r="L22" t="s">
        <v>222</v>
      </c>
      <c r="M22" s="3">
        <v>3000</v>
      </c>
      <c r="P22" s="2">
        <v>45756</v>
      </c>
      <c r="R22">
        <v>1</v>
      </c>
      <c r="S22" s="3">
        <v>3000</v>
      </c>
      <c r="T22" t="s">
        <v>65</v>
      </c>
      <c r="U22">
        <v>200699050001</v>
      </c>
      <c r="V22">
        <v>0</v>
      </c>
      <c r="W22">
        <v>692</v>
      </c>
      <c r="X22" s="3">
        <v>2308</v>
      </c>
      <c r="Y22">
        <v>0</v>
      </c>
      <c r="Z22">
        <v>0</v>
      </c>
      <c r="AA22">
        <v>0</v>
      </c>
      <c r="AD22">
        <v>0</v>
      </c>
      <c r="AM22">
        <v>20069905</v>
      </c>
      <c r="AN22" t="s">
        <v>571</v>
      </c>
      <c r="AP22">
        <v>0</v>
      </c>
      <c r="AQ22">
        <v>0</v>
      </c>
      <c r="AR22">
        <v>0</v>
      </c>
      <c r="AS22">
        <v>0</v>
      </c>
      <c r="AT22">
        <v>0</v>
      </c>
      <c r="AU22">
        <v>0</v>
      </c>
      <c r="AY22" t="s">
        <v>63</v>
      </c>
      <c r="AZ22" t="s">
        <v>4835</v>
      </c>
      <c r="BA22">
        <v>0</v>
      </c>
      <c r="BC22" t="s">
        <v>571</v>
      </c>
      <c r="BF22" t="s">
        <v>2082</v>
      </c>
    </row>
    <row r="23" spans="1:58" x14ac:dyDescent="0.35">
      <c r="A23" t="s">
        <v>2080</v>
      </c>
      <c r="B23">
        <v>10000</v>
      </c>
      <c r="C23">
        <v>50000</v>
      </c>
      <c r="D23" s="2">
        <v>45756</v>
      </c>
      <c r="E23" t="s">
        <v>59</v>
      </c>
      <c r="F23" t="s">
        <v>2083</v>
      </c>
      <c r="G23">
        <v>860909190840</v>
      </c>
      <c r="I23">
        <v>4</v>
      </c>
      <c r="J23" t="s">
        <v>183</v>
      </c>
      <c r="K23">
        <v>60</v>
      </c>
      <c r="L23" t="s">
        <v>222</v>
      </c>
      <c r="M23" s="3">
        <v>10000</v>
      </c>
      <c r="P23" s="2">
        <v>45756</v>
      </c>
      <c r="R23">
        <v>1</v>
      </c>
      <c r="S23" s="3">
        <v>10000</v>
      </c>
      <c r="T23" t="s">
        <v>65</v>
      </c>
      <c r="U23">
        <v>200699050001</v>
      </c>
      <c r="V23">
        <v>0</v>
      </c>
      <c r="W23" s="3">
        <v>2308</v>
      </c>
      <c r="X23" s="3">
        <v>7692</v>
      </c>
      <c r="Y23">
        <v>0</v>
      </c>
      <c r="Z23">
        <v>0</v>
      </c>
      <c r="AA23">
        <v>0</v>
      </c>
      <c r="AD23">
        <v>0</v>
      </c>
      <c r="AM23">
        <v>20069905</v>
      </c>
      <c r="AN23" t="s">
        <v>571</v>
      </c>
      <c r="AP23">
        <v>0</v>
      </c>
      <c r="AQ23">
        <v>0</v>
      </c>
      <c r="AR23">
        <v>0</v>
      </c>
      <c r="AS23">
        <v>0</v>
      </c>
      <c r="AT23">
        <v>0</v>
      </c>
      <c r="AU23">
        <v>0</v>
      </c>
      <c r="AY23" t="s">
        <v>63</v>
      </c>
      <c r="AZ23" t="s">
        <v>4835</v>
      </c>
      <c r="BA23">
        <v>0</v>
      </c>
      <c r="BC23" t="s">
        <v>571</v>
      </c>
      <c r="BF23" t="s">
        <v>2082</v>
      </c>
    </row>
    <row r="24" spans="1:58" x14ac:dyDescent="0.35">
      <c r="A24" t="s">
        <v>2084</v>
      </c>
      <c r="B24">
        <v>10000</v>
      </c>
      <c r="C24">
        <v>10000</v>
      </c>
      <c r="D24" s="2">
        <v>45756</v>
      </c>
      <c r="E24" t="s">
        <v>59</v>
      </c>
      <c r="F24" t="s">
        <v>2085</v>
      </c>
      <c r="G24" t="s">
        <v>2086</v>
      </c>
      <c r="I24">
        <v>1</v>
      </c>
      <c r="J24" t="s">
        <v>183</v>
      </c>
      <c r="K24">
        <v>94</v>
      </c>
      <c r="L24" t="s">
        <v>81</v>
      </c>
      <c r="M24">
        <v>250</v>
      </c>
      <c r="P24" s="2">
        <v>45756</v>
      </c>
      <c r="R24">
        <v>4</v>
      </c>
      <c r="S24" s="3">
        <v>1000</v>
      </c>
      <c r="T24" t="s">
        <v>65</v>
      </c>
      <c r="U24" t="s">
        <v>2088</v>
      </c>
      <c r="V24">
        <v>0</v>
      </c>
      <c r="W24" s="3">
        <v>1000</v>
      </c>
      <c r="X24">
        <v>0</v>
      </c>
      <c r="Y24">
        <v>0</v>
      </c>
      <c r="Z24">
        <v>0</v>
      </c>
      <c r="AA24">
        <v>0</v>
      </c>
      <c r="AD24">
        <v>0</v>
      </c>
      <c r="AM24" t="s">
        <v>2089</v>
      </c>
      <c r="AN24" t="s">
        <v>244</v>
      </c>
      <c r="AP24">
        <v>0</v>
      </c>
      <c r="AQ24">
        <v>0</v>
      </c>
      <c r="AR24">
        <v>0</v>
      </c>
      <c r="AS24">
        <v>0</v>
      </c>
      <c r="AT24">
        <v>0</v>
      </c>
      <c r="AU24">
        <v>0</v>
      </c>
      <c r="AY24" t="s">
        <v>63</v>
      </c>
      <c r="AZ24" t="s">
        <v>4836</v>
      </c>
      <c r="BA24">
        <v>0</v>
      </c>
      <c r="BC24" t="s">
        <v>244</v>
      </c>
      <c r="BF24" t="s">
        <v>246</v>
      </c>
    </row>
    <row r="25" spans="1:58" x14ac:dyDescent="0.35">
      <c r="A25" t="s">
        <v>2090</v>
      </c>
      <c r="B25">
        <v>10000</v>
      </c>
      <c r="C25">
        <v>10000</v>
      </c>
      <c r="D25" s="2">
        <v>45756</v>
      </c>
      <c r="E25" t="s">
        <v>59</v>
      </c>
      <c r="F25" s="4">
        <v>0.42539351851851853</v>
      </c>
      <c r="G25" t="s">
        <v>2086</v>
      </c>
      <c r="I25">
        <v>1</v>
      </c>
      <c r="J25" t="s">
        <v>183</v>
      </c>
      <c r="K25">
        <v>94</v>
      </c>
      <c r="L25" t="s">
        <v>81</v>
      </c>
      <c r="M25">
        <v>250</v>
      </c>
      <c r="P25" s="2">
        <v>45756</v>
      </c>
      <c r="R25">
        <v>4</v>
      </c>
      <c r="S25" s="3">
        <v>1000</v>
      </c>
      <c r="T25" t="s">
        <v>65</v>
      </c>
      <c r="U25" t="s">
        <v>2091</v>
      </c>
      <c r="V25">
        <v>0</v>
      </c>
      <c r="W25" s="3">
        <v>1000</v>
      </c>
      <c r="X25">
        <v>0</v>
      </c>
      <c r="Y25">
        <v>0</v>
      </c>
      <c r="Z25">
        <v>0</v>
      </c>
      <c r="AA25">
        <v>0</v>
      </c>
      <c r="AD25">
        <v>0</v>
      </c>
      <c r="AM25" t="s">
        <v>2092</v>
      </c>
      <c r="AN25" t="s">
        <v>244</v>
      </c>
      <c r="AP25">
        <v>0</v>
      </c>
      <c r="AQ25">
        <v>0</v>
      </c>
      <c r="AR25">
        <v>0</v>
      </c>
      <c r="AS25">
        <v>0</v>
      </c>
      <c r="AT25">
        <v>0</v>
      </c>
      <c r="AU25">
        <v>0</v>
      </c>
      <c r="AY25" t="s">
        <v>63</v>
      </c>
      <c r="AZ25" t="s">
        <v>4837</v>
      </c>
      <c r="BA25">
        <v>0</v>
      </c>
      <c r="BC25" t="s">
        <v>244</v>
      </c>
      <c r="BF25" t="s">
        <v>246</v>
      </c>
    </row>
    <row r="26" spans="1:58" x14ac:dyDescent="0.35">
      <c r="A26" t="s">
        <v>1822</v>
      </c>
      <c r="B26">
        <v>10000</v>
      </c>
      <c r="C26">
        <v>20000</v>
      </c>
      <c r="D26" s="2">
        <v>45757</v>
      </c>
      <c r="E26" t="s">
        <v>59</v>
      </c>
      <c r="F26" t="s">
        <v>1823</v>
      </c>
      <c r="G26" t="s">
        <v>842</v>
      </c>
      <c r="I26">
        <v>1</v>
      </c>
      <c r="J26" t="s">
        <v>183</v>
      </c>
      <c r="K26">
        <v>73</v>
      </c>
      <c r="L26" t="s">
        <v>184</v>
      </c>
      <c r="M26" s="3">
        <v>19500</v>
      </c>
      <c r="P26" s="2">
        <v>45756</v>
      </c>
      <c r="R26">
        <v>12</v>
      </c>
      <c r="S26" s="3">
        <v>234000</v>
      </c>
      <c r="T26" t="s">
        <v>65</v>
      </c>
      <c r="U26">
        <v>80256220001</v>
      </c>
      <c r="V26">
        <v>0</v>
      </c>
      <c r="W26" s="3">
        <v>234000</v>
      </c>
      <c r="X26">
        <v>0</v>
      </c>
      <c r="Y26">
        <v>0</v>
      </c>
      <c r="Z26">
        <v>0</v>
      </c>
      <c r="AA26">
        <v>0</v>
      </c>
      <c r="AD26">
        <v>0</v>
      </c>
      <c r="AM26">
        <v>8025622</v>
      </c>
      <c r="AN26" t="s">
        <v>162</v>
      </c>
      <c r="AP26">
        <v>0</v>
      </c>
      <c r="AQ26">
        <v>0</v>
      </c>
      <c r="AR26">
        <v>0</v>
      </c>
      <c r="AS26">
        <v>0</v>
      </c>
      <c r="AT26">
        <v>0</v>
      </c>
      <c r="AU26">
        <v>0</v>
      </c>
      <c r="AY26" t="s">
        <v>63</v>
      </c>
      <c r="AZ26" t="s">
        <v>4767</v>
      </c>
      <c r="BA26">
        <v>0</v>
      </c>
      <c r="BC26" t="s">
        <v>162</v>
      </c>
      <c r="BF26" t="s">
        <v>1824</v>
      </c>
    </row>
    <row r="27" spans="1:58" x14ac:dyDescent="0.35">
      <c r="A27" t="s">
        <v>2093</v>
      </c>
      <c r="B27">
        <v>10000</v>
      </c>
      <c r="C27">
        <v>10000</v>
      </c>
      <c r="D27" s="2">
        <v>45762</v>
      </c>
      <c r="E27" t="s">
        <v>59</v>
      </c>
      <c r="F27" t="s">
        <v>2001</v>
      </c>
      <c r="G27" t="s">
        <v>1880</v>
      </c>
      <c r="I27">
        <v>1</v>
      </c>
      <c r="J27" t="s">
        <v>183</v>
      </c>
      <c r="K27">
        <v>78</v>
      </c>
      <c r="L27" t="s">
        <v>216</v>
      </c>
      <c r="M27" s="3">
        <v>1500</v>
      </c>
      <c r="P27" s="2">
        <v>45756</v>
      </c>
      <c r="R27">
        <v>16</v>
      </c>
      <c r="S27" s="3">
        <v>24000</v>
      </c>
      <c r="T27" t="s">
        <v>65</v>
      </c>
      <c r="U27" t="s">
        <v>2094</v>
      </c>
      <c r="V27">
        <v>0</v>
      </c>
      <c r="W27" s="3">
        <v>20000</v>
      </c>
      <c r="X27" s="3">
        <v>4000</v>
      </c>
      <c r="Y27">
        <v>0</v>
      </c>
      <c r="Z27">
        <v>0</v>
      </c>
      <c r="AA27">
        <v>0</v>
      </c>
      <c r="AD27">
        <v>0</v>
      </c>
      <c r="AM27" t="s">
        <v>2095</v>
      </c>
      <c r="AN27" t="s">
        <v>170</v>
      </c>
      <c r="AP27">
        <v>0</v>
      </c>
      <c r="AQ27">
        <v>0</v>
      </c>
      <c r="AR27">
        <v>0</v>
      </c>
      <c r="AS27">
        <v>0</v>
      </c>
      <c r="AT27">
        <v>0</v>
      </c>
      <c r="AU27">
        <v>0</v>
      </c>
      <c r="AY27" t="s">
        <v>63</v>
      </c>
      <c r="AZ27" t="s">
        <v>4838</v>
      </c>
      <c r="BA27">
        <v>0</v>
      </c>
      <c r="BC27" t="s">
        <v>170</v>
      </c>
      <c r="BF27" t="s">
        <v>2096</v>
      </c>
    </row>
    <row r="28" spans="1:58" x14ac:dyDescent="0.35">
      <c r="A28" t="s">
        <v>2097</v>
      </c>
      <c r="B28">
        <v>10000</v>
      </c>
      <c r="C28">
        <v>10000</v>
      </c>
      <c r="D28" s="2">
        <v>45761</v>
      </c>
      <c r="E28" t="s">
        <v>59</v>
      </c>
      <c r="F28" t="s">
        <v>2098</v>
      </c>
      <c r="G28" t="s">
        <v>1428</v>
      </c>
      <c r="I28">
        <v>1</v>
      </c>
      <c r="J28" t="s">
        <v>183</v>
      </c>
      <c r="K28">
        <v>78</v>
      </c>
      <c r="L28" t="s">
        <v>216</v>
      </c>
      <c r="M28" s="3">
        <v>5500</v>
      </c>
      <c r="P28" s="2">
        <v>45756</v>
      </c>
      <c r="R28">
        <v>16</v>
      </c>
      <c r="S28" s="3">
        <v>88000</v>
      </c>
      <c r="T28" t="s">
        <v>65</v>
      </c>
      <c r="U28" t="s">
        <v>2099</v>
      </c>
      <c r="V28">
        <v>0</v>
      </c>
      <c r="W28" s="3">
        <v>80000</v>
      </c>
      <c r="X28" s="3">
        <v>8000</v>
      </c>
      <c r="Y28">
        <v>0</v>
      </c>
      <c r="Z28">
        <v>0</v>
      </c>
      <c r="AA28">
        <v>0</v>
      </c>
      <c r="AD28">
        <v>0</v>
      </c>
      <c r="AM28" t="s">
        <v>2100</v>
      </c>
      <c r="AN28" t="s">
        <v>170</v>
      </c>
      <c r="AP28">
        <v>0</v>
      </c>
      <c r="AQ28">
        <v>0</v>
      </c>
      <c r="AR28">
        <v>0</v>
      </c>
      <c r="AS28">
        <v>0</v>
      </c>
      <c r="AT28">
        <v>0</v>
      </c>
      <c r="AU28">
        <v>0</v>
      </c>
      <c r="AY28" t="s">
        <v>63</v>
      </c>
      <c r="AZ28" t="s">
        <v>4839</v>
      </c>
      <c r="BA28">
        <v>0</v>
      </c>
      <c r="BC28" t="s">
        <v>170</v>
      </c>
      <c r="BF28" t="s">
        <v>2101</v>
      </c>
    </row>
    <row r="29" spans="1:58" x14ac:dyDescent="0.35">
      <c r="A29" t="s">
        <v>873</v>
      </c>
      <c r="B29">
        <v>10000</v>
      </c>
      <c r="C29">
        <v>30000</v>
      </c>
      <c r="D29" s="2">
        <v>45758</v>
      </c>
      <c r="E29" t="s">
        <v>59</v>
      </c>
      <c r="F29" t="s">
        <v>874</v>
      </c>
      <c r="G29" t="s">
        <v>875</v>
      </c>
      <c r="I29">
        <v>3</v>
      </c>
      <c r="J29" t="s">
        <v>183</v>
      </c>
      <c r="K29">
        <v>85</v>
      </c>
      <c r="L29" t="s">
        <v>940</v>
      </c>
      <c r="M29" s="3">
        <v>10000</v>
      </c>
      <c r="P29" s="2">
        <v>45756</v>
      </c>
      <c r="R29">
        <v>11</v>
      </c>
      <c r="S29" s="3">
        <v>110000</v>
      </c>
      <c r="T29" t="s">
        <v>65</v>
      </c>
      <c r="U29" t="s">
        <v>876</v>
      </c>
      <c r="V29">
        <v>0</v>
      </c>
      <c r="W29" s="3">
        <v>100000</v>
      </c>
      <c r="X29" s="3">
        <v>10000</v>
      </c>
      <c r="Y29">
        <v>0</v>
      </c>
      <c r="Z29">
        <v>0</v>
      </c>
      <c r="AA29">
        <v>0</v>
      </c>
      <c r="AD29">
        <v>0</v>
      </c>
      <c r="AM29" t="s">
        <v>877</v>
      </c>
      <c r="AN29" t="s">
        <v>108</v>
      </c>
      <c r="AP29">
        <v>0</v>
      </c>
      <c r="AQ29">
        <v>0</v>
      </c>
      <c r="AR29">
        <v>0</v>
      </c>
      <c r="AS29">
        <v>0</v>
      </c>
      <c r="AT29">
        <v>0</v>
      </c>
      <c r="AU29">
        <v>0</v>
      </c>
      <c r="AY29" t="s">
        <v>63</v>
      </c>
      <c r="AZ29" t="s">
        <v>4512</v>
      </c>
      <c r="BA29">
        <v>0</v>
      </c>
      <c r="BC29" t="s">
        <v>108</v>
      </c>
      <c r="BF29" t="s">
        <v>878</v>
      </c>
    </row>
    <row r="30" spans="1:58" x14ac:dyDescent="0.35">
      <c r="A30" t="s">
        <v>4623</v>
      </c>
      <c r="B30">
        <v>10000</v>
      </c>
      <c r="C30">
        <v>20000</v>
      </c>
      <c r="D30" s="2">
        <v>45769</v>
      </c>
      <c r="E30" t="s">
        <v>59</v>
      </c>
      <c r="F30" t="s">
        <v>4624</v>
      </c>
      <c r="G30" t="s">
        <v>4625</v>
      </c>
      <c r="I30">
        <v>2</v>
      </c>
      <c r="J30" t="s">
        <v>183</v>
      </c>
      <c r="K30">
        <v>77</v>
      </c>
      <c r="L30" t="s">
        <v>192</v>
      </c>
      <c r="M30" s="3">
        <v>1250</v>
      </c>
      <c r="P30" s="2">
        <v>45756</v>
      </c>
      <c r="R30">
        <v>88</v>
      </c>
      <c r="S30" s="3">
        <v>110000</v>
      </c>
      <c r="T30" t="s">
        <v>65</v>
      </c>
      <c r="U30" t="s">
        <v>4626</v>
      </c>
      <c r="V30">
        <v>0</v>
      </c>
      <c r="W30" s="3">
        <v>100000</v>
      </c>
      <c r="X30" s="3">
        <v>10000</v>
      </c>
      <c r="Y30">
        <v>0</v>
      </c>
      <c r="Z30">
        <v>0</v>
      </c>
      <c r="AA30">
        <v>0</v>
      </c>
      <c r="AD30">
        <v>0</v>
      </c>
      <c r="AM30" t="s">
        <v>4627</v>
      </c>
      <c r="AN30" t="s">
        <v>108</v>
      </c>
      <c r="AP30">
        <v>0</v>
      </c>
      <c r="AQ30">
        <v>0</v>
      </c>
      <c r="AR30">
        <v>0</v>
      </c>
      <c r="AS30">
        <v>0</v>
      </c>
      <c r="AT30">
        <v>0</v>
      </c>
      <c r="AU30">
        <v>0</v>
      </c>
      <c r="AY30" t="s">
        <v>63</v>
      </c>
      <c r="AZ30" t="s">
        <v>4628</v>
      </c>
      <c r="BA30">
        <v>0</v>
      </c>
      <c r="BC30" t="s">
        <v>108</v>
      </c>
      <c r="BF30" t="s">
        <v>4629</v>
      </c>
    </row>
    <row r="31" spans="1:58" x14ac:dyDescent="0.35">
      <c r="A31" t="s">
        <v>879</v>
      </c>
      <c r="B31">
        <v>10000</v>
      </c>
      <c r="C31">
        <v>30000</v>
      </c>
      <c r="D31" s="2">
        <v>45763</v>
      </c>
      <c r="E31" t="s">
        <v>59</v>
      </c>
      <c r="F31" t="s">
        <v>4774</v>
      </c>
      <c r="G31" t="s">
        <v>875</v>
      </c>
      <c r="I31">
        <v>3</v>
      </c>
      <c r="J31" t="s">
        <v>183</v>
      </c>
      <c r="K31">
        <v>85</v>
      </c>
      <c r="L31" t="s">
        <v>940</v>
      </c>
      <c r="M31" s="3">
        <v>10000</v>
      </c>
      <c r="P31" s="2">
        <v>45756</v>
      </c>
      <c r="R31">
        <v>11</v>
      </c>
      <c r="S31" s="3">
        <v>110000</v>
      </c>
      <c r="T31" t="s">
        <v>65</v>
      </c>
      <c r="U31" t="s">
        <v>880</v>
      </c>
      <c r="V31">
        <v>0</v>
      </c>
      <c r="W31" s="3">
        <v>100000</v>
      </c>
      <c r="X31" s="3">
        <v>10000</v>
      </c>
      <c r="Y31">
        <v>0</v>
      </c>
      <c r="Z31">
        <v>0</v>
      </c>
      <c r="AA31">
        <v>0</v>
      </c>
      <c r="AD31">
        <v>0</v>
      </c>
      <c r="AM31" t="s">
        <v>881</v>
      </c>
      <c r="AN31" t="s">
        <v>108</v>
      </c>
      <c r="AP31">
        <v>0</v>
      </c>
      <c r="AQ31">
        <v>0</v>
      </c>
      <c r="AR31">
        <v>0</v>
      </c>
      <c r="AS31">
        <v>0</v>
      </c>
      <c r="AT31">
        <v>0</v>
      </c>
      <c r="AU31">
        <v>0</v>
      </c>
      <c r="AY31" t="s">
        <v>63</v>
      </c>
      <c r="AZ31" t="s">
        <v>4513</v>
      </c>
      <c r="BA31">
        <v>0</v>
      </c>
      <c r="BC31" t="s">
        <v>108</v>
      </c>
      <c r="BF31" t="s">
        <v>882</v>
      </c>
    </row>
    <row r="32" spans="1:58" x14ac:dyDescent="0.35">
      <c r="A32" t="s">
        <v>883</v>
      </c>
      <c r="B32">
        <v>10000</v>
      </c>
      <c r="C32">
        <v>30000</v>
      </c>
      <c r="D32" s="2">
        <v>45763</v>
      </c>
      <c r="E32" t="s">
        <v>59</v>
      </c>
      <c r="F32" s="4">
        <v>0.46824074074074074</v>
      </c>
      <c r="G32">
        <v>10620258018</v>
      </c>
      <c r="I32">
        <v>3</v>
      </c>
      <c r="J32" t="s">
        <v>183</v>
      </c>
      <c r="K32">
        <v>85</v>
      </c>
      <c r="L32" t="s">
        <v>940</v>
      </c>
      <c r="M32" s="3">
        <v>10000</v>
      </c>
      <c r="P32" s="2">
        <v>45756</v>
      </c>
      <c r="R32">
        <v>11</v>
      </c>
      <c r="S32" s="3">
        <v>110000</v>
      </c>
      <c r="T32" t="s">
        <v>65</v>
      </c>
      <c r="U32" t="s">
        <v>885</v>
      </c>
      <c r="V32">
        <v>0</v>
      </c>
      <c r="W32" s="3">
        <v>100000</v>
      </c>
      <c r="X32" s="3">
        <v>10000</v>
      </c>
      <c r="Y32">
        <v>0</v>
      </c>
      <c r="Z32">
        <v>0</v>
      </c>
      <c r="AA32">
        <v>0</v>
      </c>
      <c r="AD32">
        <v>0</v>
      </c>
      <c r="AM32" t="s">
        <v>886</v>
      </c>
      <c r="AN32" t="s">
        <v>108</v>
      </c>
      <c r="AP32">
        <v>0</v>
      </c>
      <c r="AQ32">
        <v>0</v>
      </c>
      <c r="AR32">
        <v>0</v>
      </c>
      <c r="AS32">
        <v>0</v>
      </c>
      <c r="AT32">
        <v>0</v>
      </c>
      <c r="AU32">
        <v>0</v>
      </c>
      <c r="AY32" t="s">
        <v>63</v>
      </c>
      <c r="AZ32" t="s">
        <v>4514</v>
      </c>
      <c r="BA32">
        <v>0</v>
      </c>
      <c r="BC32" t="s">
        <v>108</v>
      </c>
      <c r="BF32" t="s">
        <v>887</v>
      </c>
    </row>
    <row r="33" spans="1:58" x14ac:dyDescent="0.35">
      <c r="A33" t="s">
        <v>888</v>
      </c>
      <c r="B33">
        <v>10000</v>
      </c>
      <c r="C33">
        <v>30000</v>
      </c>
      <c r="D33" s="2">
        <v>45758</v>
      </c>
      <c r="E33" t="s">
        <v>59</v>
      </c>
      <c r="F33" t="s">
        <v>874</v>
      </c>
      <c r="G33" t="s">
        <v>875</v>
      </c>
      <c r="I33">
        <v>3</v>
      </c>
      <c r="J33" t="s">
        <v>183</v>
      </c>
      <c r="K33">
        <v>85</v>
      </c>
      <c r="L33" t="s">
        <v>940</v>
      </c>
      <c r="M33" s="3">
        <v>10000</v>
      </c>
      <c r="P33" s="2">
        <v>45756</v>
      </c>
      <c r="R33">
        <v>11</v>
      </c>
      <c r="S33" s="3">
        <v>110000</v>
      </c>
      <c r="T33" t="s">
        <v>65</v>
      </c>
      <c r="U33" t="s">
        <v>889</v>
      </c>
      <c r="V33">
        <v>0</v>
      </c>
      <c r="W33" s="3">
        <v>100000</v>
      </c>
      <c r="X33" s="3">
        <v>10000</v>
      </c>
      <c r="Y33">
        <v>0</v>
      </c>
      <c r="Z33">
        <v>0</v>
      </c>
      <c r="AA33">
        <v>0</v>
      </c>
      <c r="AD33">
        <v>0</v>
      </c>
      <c r="AM33" t="s">
        <v>890</v>
      </c>
      <c r="AN33" t="s">
        <v>108</v>
      </c>
      <c r="AP33">
        <v>0</v>
      </c>
      <c r="AQ33">
        <v>0</v>
      </c>
      <c r="AR33">
        <v>0</v>
      </c>
      <c r="AS33">
        <v>0</v>
      </c>
      <c r="AT33">
        <v>0</v>
      </c>
      <c r="AU33">
        <v>0</v>
      </c>
      <c r="AY33" t="s">
        <v>63</v>
      </c>
      <c r="AZ33" t="s">
        <v>4515</v>
      </c>
      <c r="BA33">
        <v>0</v>
      </c>
      <c r="BC33" t="s">
        <v>108</v>
      </c>
      <c r="BF33" t="s">
        <v>891</v>
      </c>
    </row>
    <row r="34" spans="1:58" x14ac:dyDescent="0.35">
      <c r="A34" t="s">
        <v>892</v>
      </c>
      <c r="B34">
        <v>10000</v>
      </c>
      <c r="C34">
        <v>30000</v>
      </c>
      <c r="D34" s="2">
        <v>45757</v>
      </c>
      <c r="E34" t="s">
        <v>59</v>
      </c>
      <c r="F34" t="s">
        <v>893</v>
      </c>
      <c r="G34">
        <v>10656256091</v>
      </c>
      <c r="I34">
        <v>3</v>
      </c>
      <c r="J34" t="s">
        <v>183</v>
      </c>
      <c r="K34">
        <v>85</v>
      </c>
      <c r="L34" t="s">
        <v>940</v>
      </c>
      <c r="M34" s="3">
        <v>18637</v>
      </c>
      <c r="P34" s="2">
        <v>45756</v>
      </c>
      <c r="R34">
        <v>11</v>
      </c>
      <c r="S34" s="3">
        <v>205007</v>
      </c>
      <c r="T34" t="s">
        <v>65</v>
      </c>
      <c r="U34" t="s">
        <v>894</v>
      </c>
      <c r="V34">
        <v>0</v>
      </c>
      <c r="W34" s="3">
        <v>205000</v>
      </c>
      <c r="X34">
        <v>7</v>
      </c>
      <c r="Y34">
        <v>0</v>
      </c>
      <c r="Z34">
        <v>0</v>
      </c>
      <c r="AA34">
        <v>0</v>
      </c>
      <c r="AD34">
        <v>0</v>
      </c>
      <c r="AM34" t="s">
        <v>895</v>
      </c>
      <c r="AN34" t="s">
        <v>108</v>
      </c>
      <c r="AP34">
        <v>0</v>
      </c>
      <c r="AQ34">
        <v>0</v>
      </c>
      <c r="AR34">
        <v>0</v>
      </c>
      <c r="AS34">
        <v>0</v>
      </c>
      <c r="AT34">
        <v>0</v>
      </c>
      <c r="AU34">
        <v>0</v>
      </c>
      <c r="AY34" t="s">
        <v>63</v>
      </c>
      <c r="AZ34" t="s">
        <v>4516</v>
      </c>
      <c r="BA34">
        <v>0</v>
      </c>
      <c r="BC34" t="s">
        <v>108</v>
      </c>
      <c r="BF34" t="s">
        <v>896</v>
      </c>
    </row>
    <row r="35" spans="1:58" x14ac:dyDescent="0.35">
      <c r="A35" t="s">
        <v>897</v>
      </c>
      <c r="B35">
        <v>10000</v>
      </c>
      <c r="C35">
        <v>30000</v>
      </c>
      <c r="D35" s="2">
        <v>45758</v>
      </c>
      <c r="E35" t="s">
        <v>59</v>
      </c>
      <c r="F35" t="s">
        <v>898</v>
      </c>
      <c r="G35" t="s">
        <v>875</v>
      </c>
      <c r="I35">
        <v>3</v>
      </c>
      <c r="J35" t="s">
        <v>183</v>
      </c>
      <c r="K35">
        <v>85</v>
      </c>
      <c r="L35" t="s">
        <v>940</v>
      </c>
      <c r="M35" s="3">
        <v>10000</v>
      </c>
      <c r="P35" s="2">
        <v>45756</v>
      </c>
      <c r="R35">
        <v>11</v>
      </c>
      <c r="S35" s="3">
        <v>110000</v>
      </c>
      <c r="T35" t="s">
        <v>65</v>
      </c>
      <c r="U35" t="s">
        <v>899</v>
      </c>
      <c r="V35">
        <v>0</v>
      </c>
      <c r="W35" s="3">
        <v>100000</v>
      </c>
      <c r="X35" s="3">
        <v>10000</v>
      </c>
      <c r="Y35">
        <v>0</v>
      </c>
      <c r="Z35">
        <v>0</v>
      </c>
      <c r="AA35">
        <v>0</v>
      </c>
      <c r="AD35">
        <v>0</v>
      </c>
      <c r="AM35" t="s">
        <v>900</v>
      </c>
      <c r="AN35" t="s">
        <v>108</v>
      </c>
      <c r="AP35">
        <v>0</v>
      </c>
      <c r="AQ35">
        <v>0</v>
      </c>
      <c r="AR35">
        <v>0</v>
      </c>
      <c r="AS35">
        <v>0</v>
      </c>
      <c r="AT35">
        <v>0</v>
      </c>
      <c r="AU35">
        <v>0</v>
      </c>
      <c r="AY35" t="s">
        <v>63</v>
      </c>
      <c r="AZ35" t="s">
        <v>4517</v>
      </c>
      <c r="BA35">
        <v>0</v>
      </c>
      <c r="BC35" t="s">
        <v>108</v>
      </c>
      <c r="BF35" t="s">
        <v>901</v>
      </c>
    </row>
    <row r="36" spans="1:58" x14ac:dyDescent="0.35">
      <c r="A36" t="s">
        <v>902</v>
      </c>
      <c r="B36">
        <v>10000</v>
      </c>
      <c r="C36">
        <v>30000</v>
      </c>
      <c r="D36" s="2">
        <v>45763</v>
      </c>
      <c r="E36" t="s">
        <v>59</v>
      </c>
      <c r="F36" t="s">
        <v>4775</v>
      </c>
      <c r="G36" t="s">
        <v>875</v>
      </c>
      <c r="I36">
        <v>3</v>
      </c>
      <c r="J36" t="s">
        <v>183</v>
      </c>
      <c r="K36">
        <v>85</v>
      </c>
      <c r="L36" t="s">
        <v>940</v>
      </c>
      <c r="M36" s="3">
        <v>20000</v>
      </c>
      <c r="P36" s="2">
        <v>45756</v>
      </c>
      <c r="R36">
        <v>11</v>
      </c>
      <c r="S36" s="3">
        <v>220000</v>
      </c>
      <c r="T36" t="s">
        <v>65</v>
      </c>
      <c r="U36" t="s">
        <v>903</v>
      </c>
      <c r="V36">
        <v>0</v>
      </c>
      <c r="W36" s="3">
        <v>200000</v>
      </c>
      <c r="X36" s="3">
        <v>20000</v>
      </c>
      <c r="Y36">
        <v>0</v>
      </c>
      <c r="Z36">
        <v>0</v>
      </c>
      <c r="AA36">
        <v>0</v>
      </c>
      <c r="AD36">
        <v>0</v>
      </c>
      <c r="AM36" t="s">
        <v>904</v>
      </c>
      <c r="AN36" t="s">
        <v>108</v>
      </c>
      <c r="AP36">
        <v>0</v>
      </c>
      <c r="AQ36">
        <v>0</v>
      </c>
      <c r="AR36">
        <v>0</v>
      </c>
      <c r="AS36">
        <v>0</v>
      </c>
      <c r="AT36">
        <v>0</v>
      </c>
      <c r="AU36">
        <v>0</v>
      </c>
      <c r="AY36" t="s">
        <v>63</v>
      </c>
      <c r="AZ36" t="s">
        <v>4518</v>
      </c>
      <c r="BA36">
        <v>0</v>
      </c>
      <c r="BC36" t="s">
        <v>108</v>
      </c>
      <c r="BF36" t="s">
        <v>905</v>
      </c>
    </row>
    <row r="37" spans="1:58" x14ac:dyDescent="0.35">
      <c r="A37" t="s">
        <v>906</v>
      </c>
      <c r="B37">
        <v>10000</v>
      </c>
      <c r="C37">
        <v>30000</v>
      </c>
      <c r="D37" s="2">
        <v>45758</v>
      </c>
      <c r="E37" t="s">
        <v>59</v>
      </c>
      <c r="F37" t="s">
        <v>907</v>
      </c>
      <c r="G37" t="s">
        <v>875</v>
      </c>
      <c r="I37">
        <v>3</v>
      </c>
      <c r="J37" t="s">
        <v>183</v>
      </c>
      <c r="K37">
        <v>85</v>
      </c>
      <c r="L37" t="s">
        <v>940</v>
      </c>
      <c r="M37" s="3">
        <v>10000</v>
      </c>
      <c r="P37" s="2">
        <v>45756</v>
      </c>
      <c r="R37">
        <v>11</v>
      </c>
      <c r="S37" s="3">
        <v>110000</v>
      </c>
      <c r="T37" t="s">
        <v>65</v>
      </c>
      <c r="U37" t="s">
        <v>908</v>
      </c>
      <c r="V37">
        <v>0</v>
      </c>
      <c r="W37" s="3">
        <v>100000</v>
      </c>
      <c r="X37" s="3">
        <v>10000</v>
      </c>
      <c r="Y37">
        <v>0</v>
      </c>
      <c r="Z37">
        <v>0</v>
      </c>
      <c r="AA37">
        <v>0</v>
      </c>
      <c r="AD37">
        <v>0</v>
      </c>
      <c r="AM37" t="s">
        <v>909</v>
      </c>
      <c r="AN37" t="s">
        <v>108</v>
      </c>
      <c r="AP37">
        <v>0</v>
      </c>
      <c r="AQ37">
        <v>0</v>
      </c>
      <c r="AR37">
        <v>0</v>
      </c>
      <c r="AS37">
        <v>0</v>
      </c>
      <c r="AT37">
        <v>0</v>
      </c>
      <c r="AU37">
        <v>0</v>
      </c>
      <c r="AY37" t="s">
        <v>63</v>
      </c>
      <c r="AZ37" t="s">
        <v>4519</v>
      </c>
      <c r="BA37">
        <v>0</v>
      </c>
      <c r="BC37" t="s">
        <v>108</v>
      </c>
      <c r="BF37" t="s">
        <v>910</v>
      </c>
    </row>
    <row r="38" spans="1:58" x14ac:dyDescent="0.35">
      <c r="A38" t="s">
        <v>4631</v>
      </c>
      <c r="B38">
        <v>10000</v>
      </c>
      <c r="C38">
        <v>20000</v>
      </c>
      <c r="D38" s="2">
        <v>45769</v>
      </c>
      <c r="E38" t="s">
        <v>59</v>
      </c>
      <c r="F38" t="s">
        <v>4632</v>
      </c>
      <c r="G38" t="s">
        <v>4625</v>
      </c>
      <c r="I38">
        <v>2</v>
      </c>
      <c r="J38" t="s">
        <v>183</v>
      </c>
      <c r="K38">
        <v>77</v>
      </c>
      <c r="L38" t="s">
        <v>192</v>
      </c>
      <c r="M38" s="3">
        <v>2500</v>
      </c>
      <c r="P38" s="2">
        <v>45756</v>
      </c>
      <c r="R38">
        <v>88</v>
      </c>
      <c r="S38" s="3">
        <v>220000</v>
      </c>
      <c r="T38" t="s">
        <v>65</v>
      </c>
      <c r="U38" t="s">
        <v>4633</v>
      </c>
      <c r="V38">
        <v>0</v>
      </c>
      <c r="W38" s="3">
        <v>200000</v>
      </c>
      <c r="X38" s="3">
        <v>20000</v>
      </c>
      <c r="Y38">
        <v>0</v>
      </c>
      <c r="Z38">
        <v>0</v>
      </c>
      <c r="AA38">
        <v>0</v>
      </c>
      <c r="AD38">
        <v>0</v>
      </c>
      <c r="AM38" t="s">
        <v>4634</v>
      </c>
      <c r="AN38" t="s">
        <v>108</v>
      </c>
      <c r="AP38">
        <v>0</v>
      </c>
      <c r="AQ38">
        <v>0</v>
      </c>
      <c r="AR38">
        <v>0</v>
      </c>
      <c r="AS38">
        <v>0</v>
      </c>
      <c r="AT38">
        <v>0</v>
      </c>
      <c r="AU38">
        <v>0</v>
      </c>
      <c r="AY38" t="s">
        <v>63</v>
      </c>
      <c r="AZ38" t="s">
        <v>4635</v>
      </c>
      <c r="BA38">
        <v>0</v>
      </c>
      <c r="BC38" t="s">
        <v>108</v>
      </c>
      <c r="BF38" t="s">
        <v>4636</v>
      </c>
    </row>
    <row r="39" spans="1:58" x14ac:dyDescent="0.35">
      <c r="A39" t="s">
        <v>2119</v>
      </c>
      <c r="B39">
        <v>10000</v>
      </c>
      <c r="C39">
        <v>10000</v>
      </c>
      <c r="D39" s="2">
        <v>45758</v>
      </c>
      <c r="E39" t="s">
        <v>59</v>
      </c>
      <c r="F39" s="4">
        <v>0.42443287037037036</v>
      </c>
      <c r="G39" t="s">
        <v>159</v>
      </c>
      <c r="I39">
        <v>1</v>
      </c>
      <c r="J39" t="s">
        <v>183</v>
      </c>
      <c r="K39">
        <v>72</v>
      </c>
      <c r="L39" t="s">
        <v>869</v>
      </c>
      <c r="M39" s="3">
        <v>1750</v>
      </c>
      <c r="P39" s="2">
        <v>45756</v>
      </c>
      <c r="R39">
        <v>4</v>
      </c>
      <c r="S39" s="3">
        <v>7000</v>
      </c>
      <c r="T39" t="s">
        <v>65</v>
      </c>
      <c r="U39">
        <v>5000514740001</v>
      </c>
      <c r="V39">
        <v>0</v>
      </c>
      <c r="W39" s="3">
        <v>5000</v>
      </c>
      <c r="X39" s="3">
        <v>2000</v>
      </c>
      <c r="Y39">
        <v>0</v>
      </c>
      <c r="Z39">
        <v>0</v>
      </c>
      <c r="AA39">
        <v>0</v>
      </c>
      <c r="AD39">
        <v>0</v>
      </c>
      <c r="AM39">
        <v>500051474</v>
      </c>
      <c r="AN39" t="s">
        <v>162</v>
      </c>
      <c r="AP39">
        <v>0</v>
      </c>
      <c r="AQ39">
        <v>0</v>
      </c>
      <c r="AR39">
        <v>0</v>
      </c>
      <c r="AS39">
        <v>0</v>
      </c>
      <c r="AT39">
        <v>0</v>
      </c>
      <c r="AU39">
        <v>0</v>
      </c>
      <c r="AY39" t="s">
        <v>63</v>
      </c>
      <c r="AZ39" t="s">
        <v>4840</v>
      </c>
      <c r="BA39">
        <v>0</v>
      </c>
      <c r="BC39" t="s">
        <v>162</v>
      </c>
      <c r="BF39" t="s">
        <v>2120</v>
      </c>
    </row>
    <row r="40" spans="1:58" x14ac:dyDescent="0.35">
      <c r="A40" t="s">
        <v>2121</v>
      </c>
      <c r="B40">
        <v>10000</v>
      </c>
      <c r="C40">
        <v>20000</v>
      </c>
      <c r="D40" s="2">
        <v>45757</v>
      </c>
      <c r="E40" t="s">
        <v>59</v>
      </c>
      <c r="F40" t="s">
        <v>2122</v>
      </c>
      <c r="G40" t="s">
        <v>2123</v>
      </c>
      <c r="I40">
        <v>1</v>
      </c>
      <c r="J40" t="s">
        <v>183</v>
      </c>
      <c r="K40">
        <v>94</v>
      </c>
      <c r="L40" t="s">
        <v>81</v>
      </c>
      <c r="M40" s="3">
        <v>3000</v>
      </c>
      <c r="P40" s="2">
        <v>45756</v>
      </c>
      <c r="R40">
        <v>6</v>
      </c>
      <c r="S40" s="3">
        <v>18000</v>
      </c>
      <c r="T40" t="s">
        <v>65</v>
      </c>
      <c r="U40" t="s">
        <v>2125</v>
      </c>
      <c r="V40">
        <v>0</v>
      </c>
      <c r="W40" s="3">
        <v>18000</v>
      </c>
      <c r="X40">
        <v>0</v>
      </c>
      <c r="Y40">
        <v>0</v>
      </c>
      <c r="Z40">
        <v>0</v>
      </c>
      <c r="AA40">
        <v>0</v>
      </c>
      <c r="AD40">
        <v>0</v>
      </c>
      <c r="AM40" t="s">
        <v>2126</v>
      </c>
      <c r="AN40" t="s">
        <v>84</v>
      </c>
      <c r="AP40">
        <v>0</v>
      </c>
      <c r="AQ40">
        <v>0</v>
      </c>
      <c r="AR40">
        <v>0</v>
      </c>
      <c r="AS40">
        <v>0</v>
      </c>
      <c r="AT40">
        <v>0</v>
      </c>
      <c r="AU40">
        <v>0</v>
      </c>
      <c r="AY40" t="s">
        <v>63</v>
      </c>
      <c r="AZ40" t="s">
        <v>4841</v>
      </c>
      <c r="BA40">
        <v>0</v>
      </c>
      <c r="BC40" t="s">
        <v>84</v>
      </c>
      <c r="BF40" t="s">
        <v>2127</v>
      </c>
    </row>
    <row r="41" spans="1:58" x14ac:dyDescent="0.35">
      <c r="A41" t="s">
        <v>949</v>
      </c>
      <c r="B41">
        <v>10000</v>
      </c>
      <c r="C41">
        <v>30000</v>
      </c>
      <c r="D41" s="2">
        <v>45763</v>
      </c>
      <c r="E41" t="s">
        <v>59</v>
      </c>
      <c r="F41" t="s">
        <v>4777</v>
      </c>
      <c r="G41" t="s">
        <v>875</v>
      </c>
      <c r="I41">
        <v>3</v>
      </c>
      <c r="J41" t="s">
        <v>183</v>
      </c>
      <c r="K41">
        <v>85</v>
      </c>
      <c r="L41" t="s">
        <v>940</v>
      </c>
      <c r="M41" s="3">
        <v>10000</v>
      </c>
      <c r="P41" s="2">
        <v>45756</v>
      </c>
      <c r="R41">
        <v>11</v>
      </c>
      <c r="S41" s="3">
        <v>110000</v>
      </c>
      <c r="T41" t="s">
        <v>65</v>
      </c>
      <c r="U41" t="s">
        <v>524</v>
      </c>
      <c r="V41">
        <v>0</v>
      </c>
      <c r="W41" s="3">
        <v>100000</v>
      </c>
      <c r="X41" s="3">
        <v>10000</v>
      </c>
      <c r="Y41">
        <v>0</v>
      </c>
      <c r="Z41">
        <v>0</v>
      </c>
      <c r="AA41">
        <v>0</v>
      </c>
      <c r="AD41">
        <v>0</v>
      </c>
      <c r="AM41" t="s">
        <v>525</v>
      </c>
      <c r="AN41" t="s">
        <v>108</v>
      </c>
      <c r="AP41">
        <v>0</v>
      </c>
      <c r="AQ41">
        <v>0</v>
      </c>
      <c r="AR41">
        <v>0</v>
      </c>
      <c r="AS41">
        <v>0</v>
      </c>
      <c r="AT41">
        <v>0</v>
      </c>
      <c r="AU41">
        <v>0</v>
      </c>
      <c r="AY41" t="s">
        <v>63</v>
      </c>
      <c r="AZ41" t="s">
        <v>4530</v>
      </c>
      <c r="BA41">
        <v>0</v>
      </c>
      <c r="BC41" t="s">
        <v>108</v>
      </c>
      <c r="BF41" t="s">
        <v>950</v>
      </c>
    </row>
    <row r="42" spans="1:58" x14ac:dyDescent="0.35">
      <c r="A42" t="s">
        <v>3479</v>
      </c>
      <c r="B42">
        <v>10000</v>
      </c>
      <c r="C42">
        <v>20000</v>
      </c>
      <c r="D42" s="2">
        <v>45771</v>
      </c>
      <c r="E42" t="s">
        <v>59</v>
      </c>
      <c r="F42" t="s">
        <v>3480</v>
      </c>
      <c r="G42">
        <v>10620258097</v>
      </c>
      <c r="I42">
        <v>2</v>
      </c>
      <c r="J42" t="s">
        <v>183</v>
      </c>
      <c r="K42">
        <v>77</v>
      </c>
      <c r="L42" t="s">
        <v>192</v>
      </c>
      <c r="M42" s="3">
        <v>3705</v>
      </c>
      <c r="P42" s="2">
        <v>45756</v>
      </c>
      <c r="R42">
        <v>88</v>
      </c>
      <c r="S42" s="3">
        <v>326040</v>
      </c>
      <c r="T42" t="s">
        <v>65</v>
      </c>
      <c r="U42" t="s">
        <v>908</v>
      </c>
      <c r="V42">
        <v>0</v>
      </c>
      <c r="W42" s="3">
        <v>300000</v>
      </c>
      <c r="X42" s="3">
        <v>26040</v>
      </c>
      <c r="Y42">
        <v>0</v>
      </c>
      <c r="Z42">
        <v>0</v>
      </c>
      <c r="AA42">
        <v>0</v>
      </c>
      <c r="AD42">
        <v>0</v>
      </c>
      <c r="AM42" t="s">
        <v>909</v>
      </c>
      <c r="AN42" t="s">
        <v>108</v>
      </c>
      <c r="AP42">
        <v>0</v>
      </c>
      <c r="AQ42">
        <v>0</v>
      </c>
      <c r="AR42">
        <v>0</v>
      </c>
      <c r="AS42">
        <v>0</v>
      </c>
      <c r="AT42">
        <v>0</v>
      </c>
      <c r="AU42">
        <v>0</v>
      </c>
      <c r="AY42" t="s">
        <v>63</v>
      </c>
      <c r="AZ42" t="s">
        <v>4719</v>
      </c>
      <c r="BA42">
        <v>0</v>
      </c>
      <c r="BC42" t="s">
        <v>108</v>
      </c>
      <c r="BF42" t="s">
        <v>3481</v>
      </c>
    </row>
    <row r="43" spans="1:58" x14ac:dyDescent="0.35">
      <c r="A43" t="s">
        <v>951</v>
      </c>
      <c r="B43">
        <v>10000</v>
      </c>
      <c r="C43">
        <v>30000</v>
      </c>
      <c r="D43" s="2">
        <v>45757</v>
      </c>
      <c r="E43" t="s">
        <v>59</v>
      </c>
      <c r="F43" t="s">
        <v>952</v>
      </c>
      <c r="G43">
        <v>10656256087</v>
      </c>
      <c r="I43">
        <v>3</v>
      </c>
      <c r="J43" t="s">
        <v>183</v>
      </c>
      <c r="K43">
        <v>85</v>
      </c>
      <c r="L43" t="s">
        <v>940</v>
      </c>
      <c r="M43" s="3">
        <v>8000</v>
      </c>
      <c r="P43" s="2">
        <v>45756</v>
      </c>
      <c r="R43">
        <v>11</v>
      </c>
      <c r="S43" s="3">
        <v>88000</v>
      </c>
      <c r="T43" t="s">
        <v>65</v>
      </c>
      <c r="U43" t="s">
        <v>953</v>
      </c>
      <c r="V43">
        <v>0</v>
      </c>
      <c r="W43" s="3">
        <v>80000</v>
      </c>
      <c r="X43" s="3">
        <v>8000</v>
      </c>
      <c r="Y43">
        <v>0</v>
      </c>
      <c r="Z43">
        <v>0</v>
      </c>
      <c r="AA43">
        <v>0</v>
      </c>
      <c r="AD43">
        <v>0</v>
      </c>
      <c r="AM43" t="s">
        <v>954</v>
      </c>
      <c r="AN43" t="s">
        <v>108</v>
      </c>
      <c r="AP43">
        <v>0</v>
      </c>
      <c r="AQ43">
        <v>0</v>
      </c>
      <c r="AR43">
        <v>0</v>
      </c>
      <c r="AS43">
        <v>0</v>
      </c>
      <c r="AT43">
        <v>0</v>
      </c>
      <c r="AU43">
        <v>0</v>
      </c>
      <c r="AY43" t="s">
        <v>63</v>
      </c>
      <c r="AZ43" t="s">
        <v>4531</v>
      </c>
      <c r="BA43">
        <v>0</v>
      </c>
      <c r="BC43" t="s">
        <v>108</v>
      </c>
      <c r="BF43" t="s">
        <v>955</v>
      </c>
    </row>
    <row r="44" spans="1:58" x14ac:dyDescent="0.35">
      <c r="A44" t="s">
        <v>4641</v>
      </c>
      <c r="B44">
        <v>10000</v>
      </c>
      <c r="C44">
        <v>20000</v>
      </c>
      <c r="D44" s="2">
        <v>45763</v>
      </c>
      <c r="E44" t="s">
        <v>59</v>
      </c>
      <c r="F44" s="4">
        <v>0.4697453703703704</v>
      </c>
      <c r="G44" t="s">
        <v>4625</v>
      </c>
      <c r="I44">
        <v>2</v>
      </c>
      <c r="J44" t="s">
        <v>183</v>
      </c>
      <c r="K44">
        <v>77</v>
      </c>
      <c r="L44" t="s">
        <v>192</v>
      </c>
      <c r="M44" s="3">
        <v>2500</v>
      </c>
      <c r="P44" s="2">
        <v>45756</v>
      </c>
      <c r="R44">
        <v>88</v>
      </c>
      <c r="S44" s="3">
        <v>220000</v>
      </c>
      <c r="T44" t="s">
        <v>65</v>
      </c>
      <c r="U44" t="s">
        <v>885</v>
      </c>
      <c r="V44">
        <v>0</v>
      </c>
      <c r="W44" s="3">
        <v>200000</v>
      </c>
      <c r="X44" s="3">
        <v>20000</v>
      </c>
      <c r="Y44">
        <v>0</v>
      </c>
      <c r="Z44">
        <v>0</v>
      </c>
      <c r="AA44">
        <v>0</v>
      </c>
      <c r="AD44">
        <v>0</v>
      </c>
      <c r="AM44" t="s">
        <v>886</v>
      </c>
      <c r="AN44" t="s">
        <v>108</v>
      </c>
      <c r="AP44">
        <v>0</v>
      </c>
      <c r="AQ44">
        <v>0</v>
      </c>
      <c r="AR44">
        <v>0</v>
      </c>
      <c r="AS44">
        <v>0</v>
      </c>
      <c r="AT44">
        <v>0</v>
      </c>
      <c r="AU44">
        <v>0</v>
      </c>
      <c r="AY44" t="s">
        <v>63</v>
      </c>
      <c r="AZ44" t="s">
        <v>4642</v>
      </c>
      <c r="BA44">
        <v>0</v>
      </c>
      <c r="BC44" t="s">
        <v>108</v>
      </c>
      <c r="BF44" t="s">
        <v>4643</v>
      </c>
    </row>
    <row r="45" spans="1:58" x14ac:dyDescent="0.35">
      <c r="A45" t="s">
        <v>4644</v>
      </c>
      <c r="B45">
        <v>10000</v>
      </c>
      <c r="C45">
        <v>20000</v>
      </c>
      <c r="D45" s="2">
        <v>45763</v>
      </c>
      <c r="E45" t="s">
        <v>59</v>
      </c>
      <c r="F45" t="s">
        <v>4645</v>
      </c>
      <c r="G45" t="s">
        <v>4625</v>
      </c>
      <c r="I45">
        <v>2</v>
      </c>
      <c r="J45" t="s">
        <v>183</v>
      </c>
      <c r="K45">
        <v>77</v>
      </c>
      <c r="L45" t="s">
        <v>192</v>
      </c>
      <c r="M45" s="3">
        <v>1250</v>
      </c>
      <c r="P45" s="2">
        <v>45756</v>
      </c>
      <c r="R45">
        <v>88</v>
      </c>
      <c r="S45" s="3">
        <v>110000</v>
      </c>
      <c r="T45" t="s">
        <v>65</v>
      </c>
      <c r="U45" t="s">
        <v>4646</v>
      </c>
      <c r="V45">
        <v>0</v>
      </c>
      <c r="W45" s="3">
        <v>100000</v>
      </c>
      <c r="X45" s="3">
        <v>10000</v>
      </c>
      <c r="Y45">
        <v>0</v>
      </c>
      <c r="Z45">
        <v>0</v>
      </c>
      <c r="AA45">
        <v>0</v>
      </c>
      <c r="AD45">
        <v>0</v>
      </c>
      <c r="AM45" t="s">
        <v>4647</v>
      </c>
      <c r="AN45" t="s">
        <v>108</v>
      </c>
      <c r="AP45">
        <v>0</v>
      </c>
      <c r="AQ45">
        <v>0</v>
      </c>
      <c r="AR45">
        <v>0</v>
      </c>
      <c r="AS45">
        <v>0</v>
      </c>
      <c r="AT45">
        <v>0</v>
      </c>
      <c r="AU45">
        <v>0</v>
      </c>
      <c r="AY45" t="s">
        <v>63</v>
      </c>
      <c r="AZ45" t="s">
        <v>4648</v>
      </c>
      <c r="BA45">
        <v>0</v>
      </c>
      <c r="BC45" t="s">
        <v>108</v>
      </c>
      <c r="BF45" t="s">
        <v>4649</v>
      </c>
    </row>
    <row r="46" spans="1:58" x14ac:dyDescent="0.35">
      <c r="A46" t="s">
        <v>956</v>
      </c>
      <c r="B46">
        <v>10000</v>
      </c>
      <c r="C46">
        <v>30000</v>
      </c>
      <c r="D46" s="2">
        <v>45758</v>
      </c>
      <c r="E46" t="s">
        <v>59</v>
      </c>
      <c r="F46" t="s">
        <v>907</v>
      </c>
      <c r="G46" t="s">
        <v>875</v>
      </c>
      <c r="I46">
        <v>3</v>
      </c>
      <c r="J46" t="s">
        <v>183</v>
      </c>
      <c r="K46">
        <v>85</v>
      </c>
      <c r="L46" t="s">
        <v>940</v>
      </c>
      <c r="M46" s="3">
        <v>10000</v>
      </c>
      <c r="P46" s="2">
        <v>45756</v>
      </c>
      <c r="R46">
        <v>11</v>
      </c>
      <c r="S46" s="3">
        <v>110000</v>
      </c>
      <c r="T46" t="s">
        <v>65</v>
      </c>
      <c r="U46" t="s">
        <v>957</v>
      </c>
      <c r="V46">
        <v>0</v>
      </c>
      <c r="W46" s="3">
        <v>100000</v>
      </c>
      <c r="X46" s="3">
        <v>10000</v>
      </c>
      <c r="Y46">
        <v>0</v>
      </c>
      <c r="Z46">
        <v>0</v>
      </c>
      <c r="AA46">
        <v>0</v>
      </c>
      <c r="AD46">
        <v>0</v>
      </c>
      <c r="AM46" t="s">
        <v>958</v>
      </c>
      <c r="AN46" t="s">
        <v>108</v>
      </c>
      <c r="AP46">
        <v>0</v>
      </c>
      <c r="AQ46">
        <v>0</v>
      </c>
      <c r="AR46">
        <v>0</v>
      </c>
      <c r="AS46">
        <v>0</v>
      </c>
      <c r="AT46">
        <v>0</v>
      </c>
      <c r="AU46">
        <v>0</v>
      </c>
      <c r="AY46" t="s">
        <v>63</v>
      </c>
      <c r="AZ46" t="s">
        <v>4532</v>
      </c>
      <c r="BA46">
        <v>0</v>
      </c>
      <c r="BC46" t="s">
        <v>108</v>
      </c>
      <c r="BF46" t="s">
        <v>959</v>
      </c>
    </row>
    <row r="47" spans="1:58" x14ac:dyDescent="0.35">
      <c r="A47" t="s">
        <v>2128</v>
      </c>
      <c r="B47">
        <v>10000</v>
      </c>
      <c r="C47">
        <v>10000</v>
      </c>
      <c r="D47" s="2">
        <v>45761</v>
      </c>
      <c r="E47" t="s">
        <v>59</v>
      </c>
      <c r="F47" t="s">
        <v>2098</v>
      </c>
      <c r="G47" t="s">
        <v>1428</v>
      </c>
      <c r="I47">
        <v>1</v>
      </c>
      <c r="J47" t="s">
        <v>183</v>
      </c>
      <c r="K47">
        <v>78</v>
      </c>
      <c r="L47" t="s">
        <v>216</v>
      </c>
      <c r="M47" s="3">
        <v>1500</v>
      </c>
      <c r="P47" s="2">
        <v>45756</v>
      </c>
      <c r="R47">
        <v>16</v>
      </c>
      <c r="S47" s="3">
        <v>24000</v>
      </c>
      <c r="T47" t="s">
        <v>65</v>
      </c>
      <c r="U47" t="s">
        <v>2129</v>
      </c>
      <c r="V47">
        <v>0</v>
      </c>
      <c r="W47" s="3">
        <v>20000</v>
      </c>
      <c r="X47" s="3">
        <v>4000</v>
      </c>
      <c r="Y47">
        <v>0</v>
      </c>
      <c r="Z47">
        <v>0</v>
      </c>
      <c r="AA47">
        <v>0</v>
      </c>
      <c r="AD47">
        <v>0</v>
      </c>
      <c r="AM47" t="s">
        <v>2130</v>
      </c>
      <c r="AN47" t="s">
        <v>275</v>
      </c>
      <c r="AP47">
        <v>0</v>
      </c>
      <c r="AQ47">
        <v>0</v>
      </c>
      <c r="AR47">
        <v>0</v>
      </c>
      <c r="AS47">
        <v>0</v>
      </c>
      <c r="AT47">
        <v>0</v>
      </c>
      <c r="AU47">
        <v>0</v>
      </c>
      <c r="AY47" t="s">
        <v>63</v>
      </c>
      <c r="AZ47" t="s">
        <v>4842</v>
      </c>
      <c r="BA47">
        <v>0</v>
      </c>
      <c r="BC47" t="s">
        <v>275</v>
      </c>
      <c r="BF47" t="s">
        <v>2131</v>
      </c>
    </row>
    <row r="48" spans="1:58" x14ac:dyDescent="0.35">
      <c r="A48" t="s">
        <v>983</v>
      </c>
      <c r="B48">
        <v>10000</v>
      </c>
      <c r="C48">
        <v>30000</v>
      </c>
      <c r="D48" s="2">
        <v>45758</v>
      </c>
      <c r="E48" t="s">
        <v>59</v>
      </c>
      <c r="F48" t="s">
        <v>898</v>
      </c>
      <c r="G48" t="s">
        <v>875</v>
      </c>
      <c r="I48">
        <v>3</v>
      </c>
      <c r="J48" t="s">
        <v>183</v>
      </c>
      <c r="K48">
        <v>85</v>
      </c>
      <c r="L48" t="s">
        <v>940</v>
      </c>
      <c r="M48" s="3">
        <v>10000</v>
      </c>
      <c r="P48" s="2">
        <v>45756</v>
      </c>
      <c r="R48">
        <v>11</v>
      </c>
      <c r="S48" s="3">
        <v>110000</v>
      </c>
      <c r="T48" t="s">
        <v>65</v>
      </c>
      <c r="U48" t="s">
        <v>899</v>
      </c>
      <c r="V48">
        <v>0</v>
      </c>
      <c r="W48" s="3">
        <v>100000</v>
      </c>
      <c r="X48" s="3">
        <v>10000</v>
      </c>
      <c r="Y48">
        <v>0</v>
      </c>
      <c r="Z48">
        <v>0</v>
      </c>
      <c r="AA48">
        <v>0</v>
      </c>
      <c r="AD48">
        <v>0</v>
      </c>
      <c r="AM48" t="s">
        <v>900</v>
      </c>
      <c r="AN48" t="s">
        <v>108</v>
      </c>
      <c r="AP48">
        <v>0</v>
      </c>
      <c r="AQ48">
        <v>0</v>
      </c>
      <c r="AR48">
        <v>0</v>
      </c>
      <c r="AS48">
        <v>0</v>
      </c>
      <c r="AT48">
        <v>0</v>
      </c>
      <c r="AU48">
        <v>0</v>
      </c>
      <c r="AY48" t="s">
        <v>63</v>
      </c>
      <c r="AZ48" t="s">
        <v>4539</v>
      </c>
      <c r="BA48">
        <v>0</v>
      </c>
      <c r="BC48" t="s">
        <v>108</v>
      </c>
      <c r="BF48" t="s">
        <v>984</v>
      </c>
    </row>
    <row r="49" spans="1:58" x14ac:dyDescent="0.35">
      <c r="A49" t="s">
        <v>4651</v>
      </c>
      <c r="B49">
        <v>10000</v>
      </c>
      <c r="C49">
        <v>20000</v>
      </c>
      <c r="D49" s="2">
        <v>45769</v>
      </c>
      <c r="E49" t="s">
        <v>59</v>
      </c>
      <c r="F49" s="4">
        <v>0.41800925925925925</v>
      </c>
      <c r="G49" t="s">
        <v>4625</v>
      </c>
      <c r="I49">
        <v>2</v>
      </c>
      <c r="J49" t="s">
        <v>183</v>
      </c>
      <c r="K49">
        <v>77</v>
      </c>
      <c r="L49" t="s">
        <v>192</v>
      </c>
      <c r="M49" s="3">
        <v>2500</v>
      </c>
      <c r="P49" s="2">
        <v>45756</v>
      </c>
      <c r="R49">
        <v>88</v>
      </c>
      <c r="S49" s="3">
        <v>220000</v>
      </c>
      <c r="T49" t="s">
        <v>65</v>
      </c>
      <c r="U49" t="s">
        <v>903</v>
      </c>
      <c r="V49">
        <v>0</v>
      </c>
      <c r="W49" s="3">
        <v>200000</v>
      </c>
      <c r="X49" s="3">
        <v>20000</v>
      </c>
      <c r="Y49">
        <v>0</v>
      </c>
      <c r="Z49">
        <v>0</v>
      </c>
      <c r="AA49">
        <v>0</v>
      </c>
      <c r="AD49">
        <v>0</v>
      </c>
      <c r="AM49" t="s">
        <v>904</v>
      </c>
      <c r="AN49" t="s">
        <v>108</v>
      </c>
      <c r="AP49">
        <v>0</v>
      </c>
      <c r="AQ49">
        <v>0</v>
      </c>
      <c r="AR49">
        <v>0</v>
      </c>
      <c r="AS49">
        <v>0</v>
      </c>
      <c r="AT49">
        <v>0</v>
      </c>
      <c r="AU49">
        <v>0</v>
      </c>
      <c r="AY49" t="s">
        <v>63</v>
      </c>
      <c r="AZ49" t="s">
        <v>4652</v>
      </c>
      <c r="BA49">
        <v>0</v>
      </c>
      <c r="BC49" t="s">
        <v>108</v>
      </c>
      <c r="BF49" t="s">
        <v>4653</v>
      </c>
    </row>
    <row r="50" spans="1:58" x14ac:dyDescent="0.35">
      <c r="A50" t="s">
        <v>4657</v>
      </c>
      <c r="B50">
        <v>10000</v>
      </c>
      <c r="C50">
        <v>20000</v>
      </c>
      <c r="D50" s="2">
        <v>45769</v>
      </c>
      <c r="E50" t="s">
        <v>59</v>
      </c>
      <c r="F50" s="4">
        <v>0.53510416666666671</v>
      </c>
      <c r="G50" t="s">
        <v>4658</v>
      </c>
      <c r="I50">
        <v>2</v>
      </c>
      <c r="J50" t="s">
        <v>183</v>
      </c>
      <c r="K50">
        <v>77</v>
      </c>
      <c r="L50" t="s">
        <v>192</v>
      </c>
      <c r="M50" s="3">
        <v>1250</v>
      </c>
      <c r="P50" s="2">
        <v>45756</v>
      </c>
      <c r="R50">
        <v>88</v>
      </c>
      <c r="S50" s="3">
        <v>110000</v>
      </c>
      <c r="T50" t="s">
        <v>65</v>
      </c>
      <c r="U50" t="s">
        <v>4659</v>
      </c>
      <c r="V50">
        <v>0</v>
      </c>
      <c r="W50" s="3">
        <v>100000</v>
      </c>
      <c r="X50" s="3">
        <v>10000</v>
      </c>
      <c r="Y50">
        <v>0</v>
      </c>
      <c r="Z50">
        <v>0</v>
      </c>
      <c r="AA50">
        <v>0</v>
      </c>
      <c r="AD50">
        <v>0</v>
      </c>
      <c r="AM50" t="s">
        <v>4660</v>
      </c>
      <c r="AN50" t="s">
        <v>108</v>
      </c>
      <c r="AP50">
        <v>0</v>
      </c>
      <c r="AQ50">
        <v>0</v>
      </c>
      <c r="AR50">
        <v>0</v>
      </c>
      <c r="AS50">
        <v>0</v>
      </c>
      <c r="AT50">
        <v>0</v>
      </c>
      <c r="AU50">
        <v>0</v>
      </c>
      <c r="AY50" t="s">
        <v>63</v>
      </c>
      <c r="AZ50" t="s">
        <v>4661</v>
      </c>
      <c r="BA50">
        <v>0</v>
      </c>
      <c r="BC50" t="s">
        <v>108</v>
      </c>
      <c r="BF50" t="s">
        <v>4662</v>
      </c>
    </row>
    <row r="51" spans="1:58" x14ac:dyDescent="0.35">
      <c r="A51" t="s">
        <v>4663</v>
      </c>
      <c r="B51">
        <v>10000</v>
      </c>
      <c r="C51">
        <v>20000</v>
      </c>
      <c r="D51" s="2">
        <v>45769</v>
      </c>
      <c r="E51" t="s">
        <v>59</v>
      </c>
      <c r="F51" s="4">
        <v>0.41710648148148149</v>
      </c>
      <c r="G51" t="s">
        <v>4625</v>
      </c>
      <c r="I51">
        <v>2</v>
      </c>
      <c r="J51" t="s">
        <v>183</v>
      </c>
      <c r="K51">
        <v>77</v>
      </c>
      <c r="L51" t="s">
        <v>192</v>
      </c>
      <c r="M51" s="3">
        <v>1250</v>
      </c>
      <c r="P51" s="2">
        <v>45756</v>
      </c>
      <c r="R51">
        <v>88</v>
      </c>
      <c r="S51" s="3">
        <v>110000</v>
      </c>
      <c r="T51" t="s">
        <v>65</v>
      </c>
      <c r="U51" t="s">
        <v>4664</v>
      </c>
      <c r="V51">
        <v>0</v>
      </c>
      <c r="W51" s="3">
        <v>100000</v>
      </c>
      <c r="X51" s="3">
        <v>10000</v>
      </c>
      <c r="Y51">
        <v>0</v>
      </c>
      <c r="Z51">
        <v>0</v>
      </c>
      <c r="AA51">
        <v>0</v>
      </c>
      <c r="AD51">
        <v>0</v>
      </c>
      <c r="AM51" t="s">
        <v>4665</v>
      </c>
      <c r="AN51" t="s">
        <v>108</v>
      </c>
      <c r="AP51">
        <v>0</v>
      </c>
      <c r="AQ51">
        <v>0</v>
      </c>
      <c r="AR51">
        <v>0</v>
      </c>
      <c r="AS51">
        <v>0</v>
      </c>
      <c r="AT51">
        <v>0</v>
      </c>
      <c r="AU51">
        <v>0</v>
      </c>
      <c r="AY51" t="s">
        <v>63</v>
      </c>
      <c r="AZ51" t="s">
        <v>4666</v>
      </c>
      <c r="BA51">
        <v>0</v>
      </c>
      <c r="BC51" t="s">
        <v>108</v>
      </c>
      <c r="BF51" t="s">
        <v>4667</v>
      </c>
    </row>
    <row r="52" spans="1:58" x14ac:dyDescent="0.35">
      <c r="A52" t="s">
        <v>2132</v>
      </c>
      <c r="B52">
        <v>10000</v>
      </c>
      <c r="C52">
        <v>10000</v>
      </c>
      <c r="D52" s="2">
        <v>45761</v>
      </c>
      <c r="E52" t="s">
        <v>59</v>
      </c>
      <c r="F52" t="s">
        <v>2133</v>
      </c>
      <c r="G52" t="s">
        <v>2134</v>
      </c>
      <c r="I52">
        <v>1</v>
      </c>
      <c r="J52" t="s">
        <v>183</v>
      </c>
      <c r="K52" t="s">
        <v>944</v>
      </c>
      <c r="L52" t="s">
        <v>945</v>
      </c>
      <c r="M52" s="3">
        <v>4834</v>
      </c>
      <c r="P52" s="2">
        <v>45756</v>
      </c>
      <c r="R52">
        <v>6</v>
      </c>
      <c r="S52" s="3">
        <v>29004</v>
      </c>
      <c r="T52" t="s">
        <v>65</v>
      </c>
      <c r="U52" t="s">
        <v>2135</v>
      </c>
      <c r="V52">
        <v>0</v>
      </c>
      <c r="W52" s="3">
        <v>20000</v>
      </c>
      <c r="X52" s="3">
        <v>9004</v>
      </c>
      <c r="Y52">
        <v>0</v>
      </c>
      <c r="Z52">
        <v>0</v>
      </c>
      <c r="AA52">
        <v>0</v>
      </c>
      <c r="AD52">
        <v>0</v>
      </c>
      <c r="AM52" t="s">
        <v>2136</v>
      </c>
      <c r="AN52" t="s">
        <v>147</v>
      </c>
      <c r="AP52">
        <v>0</v>
      </c>
      <c r="AQ52">
        <v>0</v>
      </c>
      <c r="AR52">
        <v>0</v>
      </c>
      <c r="AS52">
        <v>0</v>
      </c>
      <c r="AT52">
        <v>0</v>
      </c>
      <c r="AU52">
        <v>0</v>
      </c>
      <c r="AY52" t="s">
        <v>63</v>
      </c>
      <c r="AZ52" t="s">
        <v>4843</v>
      </c>
      <c r="BA52">
        <v>0</v>
      </c>
      <c r="BC52" t="s">
        <v>147</v>
      </c>
      <c r="BF52" t="s">
        <v>2137</v>
      </c>
    </row>
    <row r="53" spans="1:58" x14ac:dyDescent="0.35">
      <c r="A53" t="s">
        <v>2138</v>
      </c>
      <c r="B53">
        <v>10000</v>
      </c>
      <c r="C53">
        <v>10000</v>
      </c>
      <c r="D53" s="2">
        <v>45757</v>
      </c>
      <c r="E53" t="s">
        <v>59</v>
      </c>
      <c r="F53" t="s">
        <v>2139</v>
      </c>
      <c r="G53" t="s">
        <v>2140</v>
      </c>
      <c r="I53">
        <v>1</v>
      </c>
      <c r="J53" t="s">
        <v>183</v>
      </c>
      <c r="K53">
        <v>79</v>
      </c>
      <c r="L53" t="s">
        <v>92</v>
      </c>
      <c r="M53" s="3">
        <v>1000</v>
      </c>
      <c r="P53" s="2">
        <v>45756</v>
      </c>
      <c r="R53">
        <v>12</v>
      </c>
      <c r="S53" s="3">
        <v>12000</v>
      </c>
      <c r="T53" t="s">
        <v>65</v>
      </c>
      <c r="U53" t="s">
        <v>2141</v>
      </c>
      <c r="V53">
        <v>0</v>
      </c>
      <c r="W53" s="3">
        <v>10000</v>
      </c>
      <c r="X53" s="3">
        <v>2000</v>
      </c>
      <c r="Y53">
        <v>0</v>
      </c>
      <c r="Z53">
        <v>0</v>
      </c>
      <c r="AA53">
        <v>0</v>
      </c>
      <c r="AD53">
        <v>0</v>
      </c>
      <c r="AM53" t="s">
        <v>2142</v>
      </c>
      <c r="AN53" t="s">
        <v>147</v>
      </c>
      <c r="AP53">
        <v>0</v>
      </c>
      <c r="AQ53">
        <v>0</v>
      </c>
      <c r="AR53">
        <v>0</v>
      </c>
      <c r="AS53">
        <v>0</v>
      </c>
      <c r="AT53">
        <v>0</v>
      </c>
      <c r="AU53">
        <v>0</v>
      </c>
      <c r="AY53" t="s">
        <v>63</v>
      </c>
      <c r="AZ53" t="s">
        <v>4844</v>
      </c>
      <c r="BA53">
        <v>0</v>
      </c>
      <c r="BC53" t="s">
        <v>147</v>
      </c>
      <c r="BF53" t="s">
        <v>2143</v>
      </c>
    </row>
    <row r="54" spans="1:58" x14ac:dyDescent="0.35">
      <c r="A54" t="s">
        <v>2144</v>
      </c>
      <c r="B54">
        <v>10000</v>
      </c>
      <c r="C54">
        <v>10000</v>
      </c>
      <c r="D54" s="2">
        <v>45762</v>
      </c>
      <c r="E54" t="s">
        <v>59</v>
      </c>
      <c r="F54" t="s">
        <v>2145</v>
      </c>
      <c r="G54" t="s">
        <v>2146</v>
      </c>
      <c r="I54">
        <v>1</v>
      </c>
      <c r="J54" t="s">
        <v>183</v>
      </c>
      <c r="K54">
        <v>72</v>
      </c>
      <c r="L54" t="s">
        <v>869</v>
      </c>
      <c r="M54" s="3">
        <v>4000</v>
      </c>
      <c r="P54" s="2">
        <v>45756</v>
      </c>
      <c r="R54">
        <v>2</v>
      </c>
      <c r="S54" s="3">
        <v>8000</v>
      </c>
      <c r="T54" t="s">
        <v>65</v>
      </c>
      <c r="U54" t="s">
        <v>2147</v>
      </c>
      <c r="V54">
        <v>0</v>
      </c>
      <c r="W54" s="3">
        <v>5000</v>
      </c>
      <c r="X54" s="3">
        <v>3000</v>
      </c>
      <c r="Y54">
        <v>0</v>
      </c>
      <c r="Z54">
        <v>0</v>
      </c>
      <c r="AA54">
        <v>0</v>
      </c>
      <c r="AD54">
        <v>0</v>
      </c>
      <c r="AM54" t="s">
        <v>2148</v>
      </c>
      <c r="AN54" t="s">
        <v>400</v>
      </c>
      <c r="AP54">
        <v>0</v>
      </c>
      <c r="AQ54">
        <v>0</v>
      </c>
      <c r="AR54">
        <v>0</v>
      </c>
      <c r="AS54">
        <v>0</v>
      </c>
      <c r="AT54">
        <v>0</v>
      </c>
      <c r="AU54">
        <v>0</v>
      </c>
      <c r="AY54" t="s">
        <v>63</v>
      </c>
      <c r="AZ54" t="s">
        <v>4845</v>
      </c>
      <c r="BA54">
        <v>0</v>
      </c>
      <c r="BC54" t="s">
        <v>400</v>
      </c>
      <c r="BF54" t="s">
        <v>2149</v>
      </c>
    </row>
    <row r="55" spans="1:58" x14ac:dyDescent="0.35">
      <c r="A55" t="s">
        <v>2150</v>
      </c>
      <c r="B55">
        <v>10000</v>
      </c>
      <c r="C55">
        <v>10000</v>
      </c>
      <c r="D55" s="2">
        <v>45757</v>
      </c>
      <c r="E55" t="s">
        <v>59</v>
      </c>
      <c r="F55" t="s">
        <v>2151</v>
      </c>
      <c r="G55" t="s">
        <v>2152</v>
      </c>
      <c r="I55">
        <v>1</v>
      </c>
      <c r="J55" t="s">
        <v>183</v>
      </c>
      <c r="K55">
        <v>22</v>
      </c>
      <c r="L55" t="s">
        <v>685</v>
      </c>
      <c r="M55" s="3">
        <v>1000</v>
      </c>
      <c r="P55" s="2">
        <v>45756</v>
      </c>
      <c r="R55">
        <v>1</v>
      </c>
      <c r="S55" s="3">
        <v>1000</v>
      </c>
      <c r="T55" t="s">
        <v>65</v>
      </c>
      <c r="U55">
        <v>701213810001</v>
      </c>
      <c r="V55">
        <v>0</v>
      </c>
      <c r="W55" s="3">
        <v>1000</v>
      </c>
      <c r="X55">
        <v>0</v>
      </c>
      <c r="Y55">
        <v>0</v>
      </c>
      <c r="Z55">
        <v>0</v>
      </c>
      <c r="AA55">
        <v>0</v>
      </c>
      <c r="AD55">
        <v>0</v>
      </c>
      <c r="AM55">
        <v>70121381</v>
      </c>
      <c r="AN55" t="s">
        <v>210</v>
      </c>
      <c r="AP55">
        <v>0</v>
      </c>
      <c r="AQ55">
        <v>0</v>
      </c>
      <c r="AR55">
        <v>0</v>
      </c>
      <c r="AS55">
        <v>0</v>
      </c>
      <c r="AT55">
        <v>0</v>
      </c>
      <c r="AU55">
        <v>0</v>
      </c>
      <c r="AY55" t="s">
        <v>63</v>
      </c>
      <c r="AZ55" t="s">
        <v>4846</v>
      </c>
      <c r="BA55">
        <v>0</v>
      </c>
      <c r="BC55" t="s">
        <v>210</v>
      </c>
      <c r="BF55" t="s">
        <v>2153</v>
      </c>
    </row>
    <row r="56" spans="1:58" x14ac:dyDescent="0.35">
      <c r="A56" t="s">
        <v>2154</v>
      </c>
      <c r="B56">
        <v>10000</v>
      </c>
      <c r="C56">
        <v>10000</v>
      </c>
      <c r="D56" s="2">
        <v>45756</v>
      </c>
      <c r="E56" t="s">
        <v>59</v>
      </c>
      <c r="F56" t="s">
        <v>2027</v>
      </c>
      <c r="G56" t="s">
        <v>2155</v>
      </c>
      <c r="I56">
        <v>1</v>
      </c>
      <c r="J56" t="s">
        <v>183</v>
      </c>
      <c r="K56">
        <v>82</v>
      </c>
      <c r="L56" t="s">
        <v>352</v>
      </c>
      <c r="M56">
        <v>231</v>
      </c>
      <c r="P56" s="2">
        <v>45756</v>
      </c>
      <c r="R56">
        <v>26</v>
      </c>
      <c r="S56" s="3">
        <v>6006</v>
      </c>
      <c r="T56" t="s">
        <v>65</v>
      </c>
      <c r="U56" t="s">
        <v>2156</v>
      </c>
      <c r="V56">
        <v>0</v>
      </c>
      <c r="W56" s="3">
        <v>6000</v>
      </c>
      <c r="X56">
        <v>6</v>
      </c>
      <c r="Y56">
        <v>0</v>
      </c>
      <c r="Z56">
        <v>0</v>
      </c>
      <c r="AA56">
        <v>0</v>
      </c>
      <c r="AD56">
        <v>0</v>
      </c>
      <c r="AM56" t="s">
        <v>2157</v>
      </c>
      <c r="AN56" t="s">
        <v>2071</v>
      </c>
      <c r="AP56">
        <v>0</v>
      </c>
      <c r="AQ56">
        <v>0</v>
      </c>
      <c r="AR56">
        <v>0</v>
      </c>
      <c r="AS56">
        <v>0</v>
      </c>
      <c r="AT56">
        <v>0</v>
      </c>
      <c r="AU56">
        <v>0</v>
      </c>
      <c r="AY56" t="s">
        <v>63</v>
      </c>
      <c r="AZ56" t="s">
        <v>4847</v>
      </c>
      <c r="BA56">
        <v>0</v>
      </c>
      <c r="BC56" t="s">
        <v>2071</v>
      </c>
      <c r="BF56" t="s">
        <v>2158</v>
      </c>
    </row>
    <row r="57" spans="1:58" x14ac:dyDescent="0.35">
      <c r="A57" t="s">
        <v>2159</v>
      </c>
      <c r="B57">
        <v>10000</v>
      </c>
      <c r="C57">
        <v>10000</v>
      </c>
      <c r="D57" s="2">
        <v>45761</v>
      </c>
      <c r="E57" t="s">
        <v>59</v>
      </c>
      <c r="F57" t="s">
        <v>2160</v>
      </c>
      <c r="G57" t="s">
        <v>2114</v>
      </c>
      <c r="I57">
        <v>1</v>
      </c>
      <c r="J57" t="s">
        <v>183</v>
      </c>
      <c r="K57">
        <v>79</v>
      </c>
      <c r="L57" t="s">
        <v>92</v>
      </c>
      <c r="M57">
        <v>34</v>
      </c>
      <c r="P57" s="2">
        <v>45756</v>
      </c>
      <c r="R57">
        <v>602</v>
      </c>
      <c r="S57" s="3">
        <v>20468</v>
      </c>
      <c r="T57" t="s">
        <v>65</v>
      </c>
      <c r="U57" t="s">
        <v>2161</v>
      </c>
      <c r="V57">
        <v>0</v>
      </c>
      <c r="W57" s="3">
        <v>10000</v>
      </c>
      <c r="X57" s="3">
        <v>10468</v>
      </c>
      <c r="Y57">
        <v>0</v>
      </c>
      <c r="Z57">
        <v>0</v>
      </c>
      <c r="AA57">
        <v>0</v>
      </c>
      <c r="AD57">
        <v>0</v>
      </c>
      <c r="AM57" t="s">
        <v>2162</v>
      </c>
      <c r="AN57" t="s">
        <v>95</v>
      </c>
      <c r="AP57">
        <v>0</v>
      </c>
      <c r="AQ57">
        <v>0</v>
      </c>
      <c r="AR57">
        <v>0</v>
      </c>
      <c r="AS57">
        <v>0</v>
      </c>
      <c r="AT57">
        <v>0</v>
      </c>
      <c r="AU57">
        <v>0</v>
      </c>
      <c r="AY57" t="s">
        <v>63</v>
      </c>
      <c r="AZ57" t="s">
        <v>4848</v>
      </c>
      <c r="BA57">
        <v>0</v>
      </c>
      <c r="BC57" t="s">
        <v>95</v>
      </c>
      <c r="BF57" t="s">
        <v>2163</v>
      </c>
    </row>
    <row r="58" spans="1:58" x14ac:dyDescent="0.35">
      <c r="A58" t="s">
        <v>2164</v>
      </c>
      <c r="B58">
        <v>10000</v>
      </c>
      <c r="C58">
        <v>10000</v>
      </c>
      <c r="D58" s="2">
        <v>45761</v>
      </c>
      <c r="E58" t="s">
        <v>59</v>
      </c>
      <c r="F58" t="s">
        <v>2160</v>
      </c>
      <c r="G58" t="s">
        <v>2114</v>
      </c>
      <c r="I58">
        <v>1</v>
      </c>
      <c r="J58" t="s">
        <v>183</v>
      </c>
      <c r="K58">
        <v>79</v>
      </c>
      <c r="L58" t="s">
        <v>92</v>
      </c>
      <c r="M58">
        <v>17</v>
      </c>
      <c r="P58" s="2">
        <v>45756</v>
      </c>
      <c r="R58">
        <v>602</v>
      </c>
      <c r="S58" s="3">
        <v>10234</v>
      </c>
      <c r="T58" t="s">
        <v>65</v>
      </c>
      <c r="U58" t="s">
        <v>2165</v>
      </c>
      <c r="V58">
        <v>0</v>
      </c>
      <c r="W58" s="3">
        <v>2000</v>
      </c>
      <c r="X58" s="3">
        <v>8234</v>
      </c>
      <c r="Y58">
        <v>0</v>
      </c>
      <c r="Z58">
        <v>0</v>
      </c>
      <c r="AA58">
        <v>0</v>
      </c>
      <c r="AD58">
        <v>0</v>
      </c>
      <c r="AM58" t="s">
        <v>2166</v>
      </c>
      <c r="AN58" t="s">
        <v>95</v>
      </c>
      <c r="AP58">
        <v>0</v>
      </c>
      <c r="AQ58">
        <v>0</v>
      </c>
      <c r="AR58">
        <v>0</v>
      </c>
      <c r="AS58">
        <v>0</v>
      </c>
      <c r="AT58">
        <v>0</v>
      </c>
      <c r="AU58">
        <v>0</v>
      </c>
      <c r="AY58" t="s">
        <v>63</v>
      </c>
      <c r="AZ58" t="s">
        <v>4849</v>
      </c>
      <c r="BA58">
        <v>0</v>
      </c>
      <c r="BC58" t="s">
        <v>95</v>
      </c>
      <c r="BF58" t="s">
        <v>2167</v>
      </c>
    </row>
    <row r="59" spans="1:58" x14ac:dyDescent="0.35">
      <c r="A59" t="s">
        <v>2168</v>
      </c>
      <c r="B59">
        <v>10000</v>
      </c>
      <c r="C59">
        <v>10000</v>
      </c>
      <c r="D59" s="2">
        <v>45761</v>
      </c>
      <c r="E59" t="s">
        <v>59</v>
      </c>
      <c r="F59" t="s">
        <v>2109</v>
      </c>
      <c r="G59" t="s">
        <v>2104</v>
      </c>
      <c r="I59">
        <v>1</v>
      </c>
      <c r="J59" t="s">
        <v>183</v>
      </c>
      <c r="K59">
        <v>79</v>
      </c>
      <c r="L59" t="s">
        <v>92</v>
      </c>
      <c r="M59">
        <v>124</v>
      </c>
      <c r="P59" s="2">
        <v>45756</v>
      </c>
      <c r="R59">
        <v>65</v>
      </c>
      <c r="S59" s="3">
        <v>8060</v>
      </c>
      <c r="T59" t="s">
        <v>65</v>
      </c>
      <c r="U59" t="s">
        <v>2169</v>
      </c>
      <c r="V59">
        <v>0</v>
      </c>
      <c r="W59" s="3">
        <v>5000</v>
      </c>
      <c r="X59" s="3">
        <v>3060</v>
      </c>
      <c r="Y59">
        <v>0</v>
      </c>
      <c r="Z59">
        <v>0</v>
      </c>
      <c r="AA59">
        <v>0</v>
      </c>
      <c r="AD59">
        <v>0</v>
      </c>
      <c r="AM59" t="s">
        <v>2170</v>
      </c>
      <c r="AN59" t="s">
        <v>95</v>
      </c>
      <c r="AP59">
        <v>0</v>
      </c>
      <c r="AQ59">
        <v>0</v>
      </c>
      <c r="AR59">
        <v>0</v>
      </c>
      <c r="AS59">
        <v>0</v>
      </c>
      <c r="AT59">
        <v>0</v>
      </c>
      <c r="AU59">
        <v>0</v>
      </c>
      <c r="AY59" t="s">
        <v>63</v>
      </c>
      <c r="AZ59" t="s">
        <v>4850</v>
      </c>
      <c r="BA59">
        <v>0</v>
      </c>
      <c r="BC59" t="s">
        <v>95</v>
      </c>
      <c r="BF59" t="s">
        <v>2171</v>
      </c>
    </row>
    <row r="60" spans="1:58" x14ac:dyDescent="0.35">
      <c r="A60" t="s">
        <v>2172</v>
      </c>
      <c r="B60">
        <v>10000</v>
      </c>
      <c r="C60">
        <v>10000</v>
      </c>
      <c r="D60" s="2">
        <v>45761</v>
      </c>
      <c r="E60" t="s">
        <v>59</v>
      </c>
      <c r="F60" t="s">
        <v>2173</v>
      </c>
      <c r="G60" t="s">
        <v>2104</v>
      </c>
      <c r="I60">
        <v>1</v>
      </c>
      <c r="J60" t="s">
        <v>183</v>
      </c>
      <c r="K60">
        <v>79</v>
      </c>
      <c r="L60" t="s">
        <v>92</v>
      </c>
      <c r="M60">
        <v>47</v>
      </c>
      <c r="P60" s="2">
        <v>45756</v>
      </c>
      <c r="R60">
        <v>65</v>
      </c>
      <c r="S60" s="3">
        <v>3055</v>
      </c>
      <c r="T60" t="s">
        <v>65</v>
      </c>
      <c r="U60" t="s">
        <v>2174</v>
      </c>
      <c r="V60">
        <v>0</v>
      </c>
      <c r="W60" s="3">
        <v>1000</v>
      </c>
      <c r="X60" s="3">
        <v>2055</v>
      </c>
      <c r="Y60">
        <v>0</v>
      </c>
      <c r="Z60">
        <v>0</v>
      </c>
      <c r="AA60">
        <v>0</v>
      </c>
      <c r="AD60">
        <v>0</v>
      </c>
      <c r="AM60" t="s">
        <v>2175</v>
      </c>
      <c r="AN60" t="s">
        <v>95</v>
      </c>
      <c r="AP60">
        <v>0</v>
      </c>
      <c r="AQ60">
        <v>0</v>
      </c>
      <c r="AR60">
        <v>0</v>
      </c>
      <c r="AS60">
        <v>0</v>
      </c>
      <c r="AT60">
        <v>0</v>
      </c>
      <c r="AU60">
        <v>0</v>
      </c>
      <c r="AY60" t="s">
        <v>63</v>
      </c>
      <c r="AZ60" t="s">
        <v>4851</v>
      </c>
      <c r="BA60">
        <v>0</v>
      </c>
      <c r="BC60" t="s">
        <v>95</v>
      </c>
      <c r="BF60" t="s">
        <v>2176</v>
      </c>
    </row>
    <row r="61" spans="1:58" x14ac:dyDescent="0.35">
      <c r="A61" t="s">
        <v>3492</v>
      </c>
      <c r="B61">
        <v>10000</v>
      </c>
      <c r="C61">
        <v>20000</v>
      </c>
      <c r="D61" s="2">
        <v>45772</v>
      </c>
      <c r="E61" t="s">
        <v>59</v>
      </c>
      <c r="F61" t="s">
        <v>3493</v>
      </c>
      <c r="G61">
        <v>10620258097</v>
      </c>
      <c r="I61">
        <v>2</v>
      </c>
      <c r="J61" t="s">
        <v>183</v>
      </c>
      <c r="K61">
        <v>77</v>
      </c>
      <c r="L61" t="s">
        <v>192</v>
      </c>
      <c r="M61" s="3">
        <v>3705</v>
      </c>
      <c r="P61" s="2">
        <v>45756</v>
      </c>
      <c r="R61">
        <v>88</v>
      </c>
      <c r="S61" s="3">
        <v>326040</v>
      </c>
      <c r="T61" t="s">
        <v>65</v>
      </c>
      <c r="U61" t="s">
        <v>524</v>
      </c>
      <c r="V61">
        <v>0</v>
      </c>
      <c r="W61" s="3">
        <v>300000</v>
      </c>
      <c r="X61" s="3">
        <v>26040</v>
      </c>
      <c r="Y61">
        <v>0</v>
      </c>
      <c r="Z61">
        <v>0</v>
      </c>
      <c r="AA61">
        <v>0</v>
      </c>
      <c r="AD61">
        <v>0</v>
      </c>
      <c r="AM61" t="s">
        <v>525</v>
      </c>
      <c r="AN61" t="s">
        <v>108</v>
      </c>
      <c r="AP61">
        <v>0</v>
      </c>
      <c r="AQ61">
        <v>0</v>
      </c>
      <c r="AR61">
        <v>0</v>
      </c>
      <c r="AS61">
        <v>0</v>
      </c>
      <c r="AT61">
        <v>0</v>
      </c>
      <c r="AU61">
        <v>0</v>
      </c>
      <c r="AY61" t="s">
        <v>63</v>
      </c>
      <c r="AZ61" t="s">
        <v>4740</v>
      </c>
      <c r="BA61">
        <v>0</v>
      </c>
      <c r="BC61" t="s">
        <v>108</v>
      </c>
      <c r="BF61" t="s">
        <v>3494</v>
      </c>
    </row>
    <row r="62" spans="1:58" x14ac:dyDescent="0.35">
      <c r="A62" t="s">
        <v>4670</v>
      </c>
      <c r="B62">
        <v>10000</v>
      </c>
      <c r="C62">
        <v>20000</v>
      </c>
      <c r="D62" s="2">
        <v>45769</v>
      </c>
      <c r="E62" t="s">
        <v>59</v>
      </c>
      <c r="F62" s="4">
        <v>0.41869212962962965</v>
      </c>
      <c r="G62" t="s">
        <v>4625</v>
      </c>
      <c r="I62">
        <v>2</v>
      </c>
      <c r="J62" t="s">
        <v>183</v>
      </c>
      <c r="K62">
        <v>77</v>
      </c>
      <c r="L62" t="s">
        <v>192</v>
      </c>
      <c r="M62" s="3">
        <v>1250</v>
      </c>
      <c r="P62" s="2">
        <v>45756</v>
      </c>
      <c r="R62">
        <v>88</v>
      </c>
      <c r="S62" s="3">
        <v>110000</v>
      </c>
      <c r="T62" t="s">
        <v>65</v>
      </c>
      <c r="U62" t="s">
        <v>908</v>
      </c>
      <c r="V62">
        <v>0</v>
      </c>
      <c r="W62" s="3">
        <v>100000</v>
      </c>
      <c r="X62" s="3">
        <v>10000</v>
      </c>
      <c r="Y62">
        <v>0</v>
      </c>
      <c r="Z62">
        <v>0</v>
      </c>
      <c r="AA62">
        <v>0</v>
      </c>
      <c r="AD62">
        <v>0</v>
      </c>
      <c r="AM62" t="s">
        <v>909</v>
      </c>
      <c r="AN62" t="s">
        <v>108</v>
      </c>
      <c r="AP62">
        <v>0</v>
      </c>
      <c r="AQ62">
        <v>0</v>
      </c>
      <c r="AR62">
        <v>0</v>
      </c>
      <c r="AS62">
        <v>0</v>
      </c>
      <c r="AT62">
        <v>0</v>
      </c>
      <c r="AU62">
        <v>0</v>
      </c>
      <c r="AY62" t="s">
        <v>63</v>
      </c>
      <c r="AZ62" t="s">
        <v>4671</v>
      </c>
      <c r="BA62">
        <v>0</v>
      </c>
      <c r="BC62" t="s">
        <v>108</v>
      </c>
      <c r="BF62" t="s">
        <v>4672</v>
      </c>
    </row>
    <row r="63" spans="1:58" x14ac:dyDescent="0.35">
      <c r="A63" t="s">
        <v>2180</v>
      </c>
      <c r="B63">
        <v>10000</v>
      </c>
      <c r="C63">
        <v>10000</v>
      </c>
      <c r="D63" s="2">
        <v>45758</v>
      </c>
      <c r="E63" t="s">
        <v>59</v>
      </c>
      <c r="F63" s="4">
        <v>0.46231481481481479</v>
      </c>
      <c r="G63">
        <v>59470</v>
      </c>
      <c r="I63">
        <v>1</v>
      </c>
      <c r="J63" t="s">
        <v>183</v>
      </c>
      <c r="K63" t="s">
        <v>152</v>
      </c>
      <c r="L63" t="s">
        <v>153</v>
      </c>
      <c r="M63" s="3">
        <v>12290</v>
      </c>
      <c r="P63" s="2">
        <v>45756</v>
      </c>
      <c r="R63">
        <v>12</v>
      </c>
      <c r="S63" s="3">
        <v>147480</v>
      </c>
      <c r="T63" t="s">
        <v>65</v>
      </c>
      <c r="U63" t="s">
        <v>2181</v>
      </c>
      <c r="V63">
        <v>0</v>
      </c>
      <c r="W63" s="3">
        <v>147000</v>
      </c>
      <c r="X63">
        <v>480</v>
      </c>
      <c r="Y63">
        <v>0</v>
      </c>
      <c r="Z63">
        <v>0</v>
      </c>
      <c r="AA63">
        <v>0</v>
      </c>
      <c r="AD63">
        <v>0</v>
      </c>
      <c r="AM63" t="s">
        <v>2182</v>
      </c>
      <c r="AN63" t="s">
        <v>68</v>
      </c>
      <c r="AP63">
        <v>0</v>
      </c>
      <c r="AQ63">
        <v>0</v>
      </c>
      <c r="AR63">
        <v>0</v>
      </c>
      <c r="AS63">
        <v>0</v>
      </c>
      <c r="AT63">
        <v>0</v>
      </c>
      <c r="AU63">
        <v>0</v>
      </c>
      <c r="AY63" t="s">
        <v>63</v>
      </c>
      <c r="AZ63" t="s">
        <v>4852</v>
      </c>
      <c r="BA63">
        <v>0</v>
      </c>
      <c r="BC63" t="s">
        <v>68</v>
      </c>
      <c r="BF63" t="s">
        <v>2183</v>
      </c>
    </row>
    <row r="64" spans="1:58" x14ac:dyDescent="0.35">
      <c r="A64" t="s">
        <v>2184</v>
      </c>
      <c r="B64">
        <v>10000</v>
      </c>
      <c r="C64">
        <v>10000</v>
      </c>
      <c r="D64" s="2">
        <v>45757</v>
      </c>
      <c r="E64" t="s">
        <v>59</v>
      </c>
      <c r="F64" t="s">
        <v>1876</v>
      </c>
      <c r="G64">
        <v>1006323</v>
      </c>
      <c r="I64">
        <v>1</v>
      </c>
      <c r="J64" t="s">
        <v>183</v>
      </c>
      <c r="K64">
        <v>63</v>
      </c>
      <c r="L64" t="s">
        <v>136</v>
      </c>
      <c r="M64" s="3">
        <v>5000</v>
      </c>
      <c r="P64" s="2">
        <v>45756</v>
      </c>
      <c r="R64">
        <v>40</v>
      </c>
      <c r="S64" s="3">
        <v>200000</v>
      </c>
      <c r="T64" t="s">
        <v>65</v>
      </c>
      <c r="U64" t="s">
        <v>2186</v>
      </c>
      <c r="V64">
        <v>0</v>
      </c>
      <c r="W64" s="3">
        <v>200000</v>
      </c>
      <c r="X64">
        <v>0</v>
      </c>
      <c r="Y64">
        <v>0</v>
      </c>
      <c r="Z64">
        <v>0</v>
      </c>
      <c r="AA64">
        <v>0</v>
      </c>
      <c r="AD64">
        <v>0</v>
      </c>
      <c r="AM64" t="s">
        <v>2187</v>
      </c>
      <c r="AN64" t="s">
        <v>170</v>
      </c>
      <c r="AP64">
        <v>0</v>
      </c>
      <c r="AQ64">
        <v>0</v>
      </c>
      <c r="AR64">
        <v>0</v>
      </c>
      <c r="AS64">
        <v>0</v>
      </c>
      <c r="AT64">
        <v>0</v>
      </c>
      <c r="AU64">
        <v>0</v>
      </c>
      <c r="AY64" t="s">
        <v>63</v>
      </c>
      <c r="AZ64" t="s">
        <v>4853</v>
      </c>
      <c r="BA64">
        <v>0</v>
      </c>
      <c r="BC64" t="s">
        <v>170</v>
      </c>
      <c r="BF64" t="s">
        <v>2188</v>
      </c>
    </row>
    <row r="65" spans="1:58" x14ac:dyDescent="0.35">
      <c r="A65" t="s">
        <v>2189</v>
      </c>
      <c r="B65">
        <v>10000</v>
      </c>
      <c r="C65">
        <v>10000</v>
      </c>
      <c r="D65" s="2">
        <v>45762</v>
      </c>
      <c r="E65" t="s">
        <v>59</v>
      </c>
      <c r="F65" t="s">
        <v>2001</v>
      </c>
      <c r="G65" t="s">
        <v>1880</v>
      </c>
      <c r="I65">
        <v>1</v>
      </c>
      <c r="J65" t="s">
        <v>183</v>
      </c>
      <c r="K65">
        <v>78</v>
      </c>
      <c r="L65" t="s">
        <v>216</v>
      </c>
      <c r="M65" s="3">
        <v>1500</v>
      </c>
      <c r="P65" s="2">
        <v>45756</v>
      </c>
      <c r="R65">
        <v>16</v>
      </c>
      <c r="S65" s="3">
        <v>24000</v>
      </c>
      <c r="T65" t="s">
        <v>65</v>
      </c>
      <c r="U65" t="s">
        <v>2094</v>
      </c>
      <c r="V65">
        <v>0</v>
      </c>
      <c r="W65" s="3">
        <v>10000</v>
      </c>
      <c r="X65" s="3">
        <v>14000</v>
      </c>
      <c r="Y65">
        <v>0</v>
      </c>
      <c r="Z65">
        <v>0</v>
      </c>
      <c r="AA65">
        <v>0</v>
      </c>
      <c r="AD65">
        <v>0</v>
      </c>
      <c r="AM65" t="s">
        <v>2095</v>
      </c>
      <c r="AN65" t="s">
        <v>170</v>
      </c>
      <c r="AP65">
        <v>0</v>
      </c>
      <c r="AQ65">
        <v>0</v>
      </c>
      <c r="AR65">
        <v>0</v>
      </c>
      <c r="AS65">
        <v>0</v>
      </c>
      <c r="AT65">
        <v>0</v>
      </c>
      <c r="AU65">
        <v>0</v>
      </c>
      <c r="AY65" t="s">
        <v>63</v>
      </c>
      <c r="AZ65" t="s">
        <v>4854</v>
      </c>
      <c r="BA65">
        <v>0</v>
      </c>
      <c r="BC65" t="s">
        <v>170</v>
      </c>
      <c r="BF65" t="s">
        <v>2190</v>
      </c>
    </row>
    <row r="66" spans="1:58" x14ac:dyDescent="0.35">
      <c r="A66" t="s">
        <v>2191</v>
      </c>
      <c r="B66">
        <v>10000</v>
      </c>
      <c r="C66">
        <v>10000</v>
      </c>
      <c r="D66" s="2">
        <v>45761</v>
      </c>
      <c r="E66" t="s">
        <v>59</v>
      </c>
      <c r="F66" t="s">
        <v>2192</v>
      </c>
      <c r="G66" t="s">
        <v>1428</v>
      </c>
      <c r="I66">
        <v>1</v>
      </c>
      <c r="J66" t="s">
        <v>183</v>
      </c>
      <c r="K66">
        <v>78</v>
      </c>
      <c r="L66" t="s">
        <v>216</v>
      </c>
      <c r="M66" s="3">
        <v>5500</v>
      </c>
      <c r="P66" s="2">
        <v>45756</v>
      </c>
      <c r="R66">
        <v>16</v>
      </c>
      <c r="S66" s="3">
        <v>88000</v>
      </c>
      <c r="T66" t="s">
        <v>65</v>
      </c>
      <c r="U66" t="s">
        <v>2099</v>
      </c>
      <c r="V66">
        <v>0</v>
      </c>
      <c r="W66" s="3">
        <v>80000</v>
      </c>
      <c r="X66" s="3">
        <v>8000</v>
      </c>
      <c r="Y66">
        <v>0</v>
      </c>
      <c r="Z66">
        <v>0</v>
      </c>
      <c r="AA66">
        <v>0</v>
      </c>
      <c r="AD66">
        <v>0</v>
      </c>
      <c r="AM66" t="s">
        <v>2100</v>
      </c>
      <c r="AN66" t="s">
        <v>170</v>
      </c>
      <c r="AP66">
        <v>0</v>
      </c>
      <c r="AQ66">
        <v>0</v>
      </c>
      <c r="AR66">
        <v>0</v>
      </c>
      <c r="AS66">
        <v>0</v>
      </c>
      <c r="AT66">
        <v>0</v>
      </c>
      <c r="AU66">
        <v>0</v>
      </c>
      <c r="AY66" t="s">
        <v>63</v>
      </c>
      <c r="AZ66" t="s">
        <v>4855</v>
      </c>
      <c r="BA66">
        <v>0</v>
      </c>
      <c r="BC66" t="s">
        <v>170</v>
      </c>
      <c r="BF66" t="s">
        <v>2193</v>
      </c>
    </row>
    <row r="67" spans="1:58" x14ac:dyDescent="0.35">
      <c r="A67" t="s">
        <v>2194</v>
      </c>
      <c r="B67">
        <v>10000</v>
      </c>
      <c r="C67">
        <v>10000</v>
      </c>
      <c r="D67" s="2">
        <v>45758</v>
      </c>
      <c r="E67" t="s">
        <v>59</v>
      </c>
      <c r="F67" t="s">
        <v>2195</v>
      </c>
      <c r="G67">
        <v>8613409</v>
      </c>
      <c r="I67">
        <v>1</v>
      </c>
      <c r="J67" t="s">
        <v>183</v>
      </c>
      <c r="K67">
        <v>63</v>
      </c>
      <c r="L67" t="s">
        <v>136</v>
      </c>
      <c r="M67" s="3">
        <v>1760</v>
      </c>
      <c r="P67" s="2">
        <v>45756</v>
      </c>
      <c r="R67">
        <v>75</v>
      </c>
      <c r="S67" s="3">
        <v>132000</v>
      </c>
      <c r="T67" t="s">
        <v>65</v>
      </c>
      <c r="U67" t="s">
        <v>962</v>
      </c>
      <c r="V67">
        <v>0</v>
      </c>
      <c r="W67" s="3">
        <v>132000</v>
      </c>
      <c r="X67">
        <v>0</v>
      </c>
      <c r="Y67">
        <v>0</v>
      </c>
      <c r="Z67">
        <v>0</v>
      </c>
      <c r="AA67">
        <v>0</v>
      </c>
      <c r="AD67">
        <v>0</v>
      </c>
      <c r="AM67" t="s">
        <v>963</v>
      </c>
      <c r="AN67" t="s">
        <v>170</v>
      </c>
      <c r="AP67">
        <v>0</v>
      </c>
      <c r="AQ67">
        <v>0</v>
      </c>
      <c r="AR67">
        <v>0</v>
      </c>
      <c r="AS67">
        <v>0</v>
      </c>
      <c r="AT67">
        <v>0</v>
      </c>
      <c r="AU67">
        <v>0</v>
      </c>
      <c r="AY67" t="s">
        <v>63</v>
      </c>
      <c r="AZ67" t="s">
        <v>4856</v>
      </c>
      <c r="BA67">
        <v>0</v>
      </c>
      <c r="BC67" t="s">
        <v>170</v>
      </c>
      <c r="BF67" t="s">
        <v>2196</v>
      </c>
    </row>
    <row r="68" spans="1:58" x14ac:dyDescent="0.35">
      <c r="A68" t="s">
        <v>2197</v>
      </c>
      <c r="B68">
        <v>10000</v>
      </c>
      <c r="C68">
        <v>10000</v>
      </c>
      <c r="D68" s="2">
        <v>45758</v>
      </c>
      <c r="E68" t="s">
        <v>59</v>
      </c>
      <c r="F68" t="s">
        <v>2198</v>
      </c>
      <c r="G68">
        <v>8613409</v>
      </c>
      <c r="I68">
        <v>1</v>
      </c>
      <c r="J68" t="s">
        <v>183</v>
      </c>
      <c r="K68">
        <v>63</v>
      </c>
      <c r="L68" t="s">
        <v>136</v>
      </c>
      <c r="M68" s="3">
        <v>8572</v>
      </c>
      <c r="P68" s="2">
        <v>45756</v>
      </c>
      <c r="R68">
        <v>14</v>
      </c>
      <c r="S68" s="3">
        <v>120008</v>
      </c>
      <c r="T68" t="s">
        <v>65</v>
      </c>
      <c r="U68" t="s">
        <v>2199</v>
      </c>
      <c r="V68">
        <v>0</v>
      </c>
      <c r="W68" s="3">
        <v>120000</v>
      </c>
      <c r="X68">
        <v>8</v>
      </c>
      <c r="Y68">
        <v>0</v>
      </c>
      <c r="Z68">
        <v>0</v>
      </c>
      <c r="AA68">
        <v>0</v>
      </c>
      <c r="AD68">
        <v>0</v>
      </c>
      <c r="AM68" t="s">
        <v>2200</v>
      </c>
      <c r="AN68" t="s">
        <v>170</v>
      </c>
      <c r="AP68">
        <v>0</v>
      </c>
      <c r="AQ68">
        <v>0</v>
      </c>
      <c r="AR68">
        <v>0</v>
      </c>
      <c r="AS68">
        <v>0</v>
      </c>
      <c r="AT68">
        <v>0</v>
      </c>
      <c r="AU68">
        <v>0</v>
      </c>
      <c r="AY68" t="s">
        <v>63</v>
      </c>
      <c r="AZ68" t="s">
        <v>4857</v>
      </c>
      <c r="BA68">
        <v>0</v>
      </c>
      <c r="BC68" t="s">
        <v>170</v>
      </c>
      <c r="BF68" t="s">
        <v>2201</v>
      </c>
    </row>
    <row r="69" spans="1:58" x14ac:dyDescent="0.35">
      <c r="A69" t="s">
        <v>2202</v>
      </c>
      <c r="B69">
        <v>10000</v>
      </c>
      <c r="C69">
        <v>10000</v>
      </c>
      <c r="D69" s="2">
        <v>45761</v>
      </c>
      <c r="E69" t="s">
        <v>59</v>
      </c>
      <c r="F69" t="s">
        <v>2192</v>
      </c>
      <c r="G69" t="s">
        <v>1428</v>
      </c>
      <c r="I69">
        <v>1</v>
      </c>
      <c r="J69" t="s">
        <v>183</v>
      </c>
      <c r="K69">
        <v>78</v>
      </c>
      <c r="L69" t="s">
        <v>216</v>
      </c>
      <c r="M69" s="3">
        <v>2750</v>
      </c>
      <c r="P69" s="2">
        <v>45756</v>
      </c>
      <c r="R69">
        <v>16</v>
      </c>
      <c r="S69" s="3">
        <v>44000</v>
      </c>
      <c r="T69" t="s">
        <v>65</v>
      </c>
      <c r="U69" t="s">
        <v>2099</v>
      </c>
      <c r="V69">
        <v>0</v>
      </c>
      <c r="W69" s="3">
        <v>40000</v>
      </c>
      <c r="X69" s="3">
        <v>4000</v>
      </c>
      <c r="Y69">
        <v>0</v>
      </c>
      <c r="Z69">
        <v>0</v>
      </c>
      <c r="AA69">
        <v>0</v>
      </c>
      <c r="AD69">
        <v>0</v>
      </c>
      <c r="AM69" t="s">
        <v>2100</v>
      </c>
      <c r="AN69" t="s">
        <v>275</v>
      </c>
      <c r="AP69">
        <v>0</v>
      </c>
      <c r="AQ69">
        <v>0</v>
      </c>
      <c r="AR69">
        <v>0</v>
      </c>
      <c r="AS69">
        <v>0</v>
      </c>
      <c r="AT69">
        <v>0</v>
      </c>
      <c r="AU69">
        <v>0</v>
      </c>
      <c r="AY69" t="s">
        <v>63</v>
      </c>
      <c r="AZ69" t="s">
        <v>4858</v>
      </c>
      <c r="BA69">
        <v>0</v>
      </c>
      <c r="BC69" t="s">
        <v>275</v>
      </c>
      <c r="BF69" t="s">
        <v>2203</v>
      </c>
    </row>
    <row r="70" spans="1:58" x14ac:dyDescent="0.35">
      <c r="A70" t="s">
        <v>2204</v>
      </c>
      <c r="B70">
        <v>10000</v>
      </c>
      <c r="C70">
        <v>10000</v>
      </c>
      <c r="D70" s="2">
        <v>45758</v>
      </c>
      <c r="E70" t="s">
        <v>59</v>
      </c>
      <c r="F70" t="s">
        <v>2198</v>
      </c>
      <c r="G70">
        <v>8613409</v>
      </c>
      <c r="I70">
        <v>1</v>
      </c>
      <c r="J70" t="s">
        <v>183</v>
      </c>
      <c r="K70">
        <v>63</v>
      </c>
      <c r="L70" t="s">
        <v>136</v>
      </c>
      <c r="M70" s="3">
        <v>1174</v>
      </c>
      <c r="P70" s="2">
        <v>45756</v>
      </c>
      <c r="R70">
        <v>75</v>
      </c>
      <c r="S70" s="3">
        <v>88050</v>
      </c>
      <c r="T70" t="s">
        <v>65</v>
      </c>
      <c r="U70" t="s">
        <v>962</v>
      </c>
      <c r="V70">
        <v>0</v>
      </c>
      <c r="W70" s="3">
        <v>88000</v>
      </c>
      <c r="X70">
        <v>50</v>
      </c>
      <c r="Y70">
        <v>0</v>
      </c>
      <c r="Z70">
        <v>0</v>
      </c>
      <c r="AA70">
        <v>0</v>
      </c>
      <c r="AD70">
        <v>0</v>
      </c>
      <c r="AM70" t="s">
        <v>963</v>
      </c>
      <c r="AN70" t="s">
        <v>275</v>
      </c>
      <c r="AP70">
        <v>0</v>
      </c>
      <c r="AQ70">
        <v>0</v>
      </c>
      <c r="AR70">
        <v>0</v>
      </c>
      <c r="AS70">
        <v>0</v>
      </c>
      <c r="AT70">
        <v>0</v>
      </c>
      <c r="AU70">
        <v>0</v>
      </c>
      <c r="AY70" t="s">
        <v>63</v>
      </c>
      <c r="AZ70" t="s">
        <v>4859</v>
      </c>
      <c r="BA70">
        <v>0</v>
      </c>
      <c r="BC70" t="s">
        <v>275</v>
      </c>
      <c r="BF70" t="s">
        <v>2205</v>
      </c>
    </row>
    <row r="71" spans="1:58" x14ac:dyDescent="0.35">
      <c r="A71" t="s">
        <v>1509</v>
      </c>
      <c r="B71">
        <v>10000</v>
      </c>
      <c r="C71">
        <v>20000</v>
      </c>
      <c r="D71" s="2">
        <v>45762</v>
      </c>
      <c r="E71" t="s">
        <v>59</v>
      </c>
      <c r="F71" t="s">
        <v>1510</v>
      </c>
      <c r="G71" t="s">
        <v>1455</v>
      </c>
      <c r="I71">
        <v>2</v>
      </c>
      <c r="J71" t="s">
        <v>183</v>
      </c>
      <c r="K71">
        <v>92</v>
      </c>
      <c r="L71" t="s">
        <v>281</v>
      </c>
      <c r="M71" s="3">
        <v>3600</v>
      </c>
      <c r="P71" s="2">
        <v>45756</v>
      </c>
      <c r="R71">
        <v>1</v>
      </c>
      <c r="S71" s="3">
        <v>3600</v>
      </c>
      <c r="T71" t="s">
        <v>65</v>
      </c>
      <c r="U71" t="s">
        <v>1511</v>
      </c>
      <c r="V71">
        <v>0</v>
      </c>
      <c r="W71" s="3">
        <v>3000</v>
      </c>
      <c r="X71">
        <v>600</v>
      </c>
      <c r="Y71">
        <v>0</v>
      </c>
      <c r="Z71">
        <v>0</v>
      </c>
      <c r="AA71">
        <v>0</v>
      </c>
      <c r="AD71">
        <v>0</v>
      </c>
      <c r="AM71" t="s">
        <v>1512</v>
      </c>
      <c r="AN71" t="s">
        <v>400</v>
      </c>
      <c r="AP71">
        <v>0</v>
      </c>
      <c r="AQ71">
        <v>0</v>
      </c>
      <c r="AR71">
        <v>0</v>
      </c>
      <c r="AS71">
        <v>0</v>
      </c>
      <c r="AT71">
        <v>0</v>
      </c>
      <c r="AU71">
        <v>0</v>
      </c>
      <c r="AY71" t="s">
        <v>63</v>
      </c>
      <c r="AZ71" t="s">
        <v>4674</v>
      </c>
      <c r="BA71">
        <v>0</v>
      </c>
      <c r="BC71" t="s">
        <v>400</v>
      </c>
      <c r="BF71" t="s">
        <v>1513</v>
      </c>
    </row>
    <row r="72" spans="1:58" x14ac:dyDescent="0.35">
      <c r="A72" t="s">
        <v>2206</v>
      </c>
      <c r="B72">
        <v>10000</v>
      </c>
      <c r="C72">
        <v>10000</v>
      </c>
      <c r="D72" s="2">
        <v>45757</v>
      </c>
      <c r="E72" t="s">
        <v>59</v>
      </c>
      <c r="F72" s="4">
        <v>0.44071759259259258</v>
      </c>
      <c r="G72">
        <v>860909190918</v>
      </c>
      <c r="I72">
        <v>1</v>
      </c>
      <c r="J72" t="s">
        <v>183</v>
      </c>
      <c r="K72">
        <v>79</v>
      </c>
      <c r="L72" t="s">
        <v>92</v>
      </c>
      <c r="M72">
        <v>199</v>
      </c>
      <c r="P72" s="2">
        <v>45756</v>
      </c>
      <c r="R72">
        <v>192</v>
      </c>
      <c r="S72" s="3">
        <v>38112</v>
      </c>
      <c r="T72" t="s">
        <v>65</v>
      </c>
      <c r="U72">
        <v>201088630001</v>
      </c>
      <c r="V72">
        <v>0</v>
      </c>
      <c r="W72" s="3">
        <v>36000</v>
      </c>
      <c r="X72" s="3">
        <v>2112</v>
      </c>
      <c r="Y72">
        <v>0</v>
      </c>
      <c r="Z72">
        <v>0</v>
      </c>
      <c r="AA72">
        <v>0</v>
      </c>
      <c r="AD72">
        <v>0</v>
      </c>
      <c r="AM72">
        <v>20108863</v>
      </c>
      <c r="AN72" t="s">
        <v>571</v>
      </c>
      <c r="AP72">
        <v>0</v>
      </c>
      <c r="AQ72">
        <v>0</v>
      </c>
      <c r="AR72">
        <v>0</v>
      </c>
      <c r="AS72">
        <v>0</v>
      </c>
      <c r="AT72">
        <v>0</v>
      </c>
      <c r="AU72">
        <v>0</v>
      </c>
      <c r="AY72" t="s">
        <v>63</v>
      </c>
      <c r="AZ72" t="s">
        <v>4860</v>
      </c>
      <c r="BA72">
        <v>0</v>
      </c>
      <c r="BC72" t="s">
        <v>571</v>
      </c>
      <c r="BF72" t="s">
        <v>2207</v>
      </c>
    </row>
    <row r="73" spans="1:58" x14ac:dyDescent="0.35">
      <c r="A73" t="s">
        <v>2206</v>
      </c>
      <c r="B73">
        <v>20000</v>
      </c>
      <c r="C73">
        <v>10000</v>
      </c>
      <c r="D73" s="2">
        <v>45757</v>
      </c>
      <c r="E73" t="s">
        <v>59</v>
      </c>
      <c r="F73" s="4">
        <v>0.44071759259259258</v>
      </c>
      <c r="G73">
        <v>860909190918</v>
      </c>
      <c r="I73">
        <v>1</v>
      </c>
      <c r="J73" t="s">
        <v>183</v>
      </c>
      <c r="K73">
        <v>79</v>
      </c>
      <c r="L73" t="s">
        <v>92</v>
      </c>
      <c r="M73">
        <v>63</v>
      </c>
      <c r="P73" s="2">
        <v>45756</v>
      </c>
      <c r="R73">
        <v>192</v>
      </c>
      <c r="S73" s="3">
        <v>12000</v>
      </c>
      <c r="T73" t="s">
        <v>65</v>
      </c>
      <c r="U73">
        <v>201088630001</v>
      </c>
      <c r="V73">
        <v>0</v>
      </c>
      <c r="W73" s="3">
        <v>12000</v>
      </c>
      <c r="X73">
        <v>0</v>
      </c>
      <c r="Y73">
        <v>0</v>
      </c>
      <c r="Z73">
        <v>0</v>
      </c>
      <c r="AA73">
        <v>0</v>
      </c>
      <c r="AD73">
        <v>0</v>
      </c>
      <c r="AM73">
        <v>20108863</v>
      </c>
      <c r="AN73" t="s">
        <v>571</v>
      </c>
      <c r="AP73">
        <v>0</v>
      </c>
      <c r="AQ73">
        <v>0</v>
      </c>
      <c r="AR73">
        <v>0</v>
      </c>
      <c r="AS73">
        <v>0</v>
      </c>
      <c r="AT73">
        <v>0</v>
      </c>
      <c r="AU73">
        <v>0</v>
      </c>
      <c r="AY73" t="s">
        <v>63</v>
      </c>
      <c r="AZ73" t="s">
        <v>4860</v>
      </c>
      <c r="BA73">
        <v>0</v>
      </c>
      <c r="BC73" t="s">
        <v>571</v>
      </c>
      <c r="BF73" t="s">
        <v>2207</v>
      </c>
    </row>
    <row r="74" spans="1:58" x14ac:dyDescent="0.35">
      <c r="A74" t="s">
        <v>2008</v>
      </c>
      <c r="B74">
        <v>10000</v>
      </c>
      <c r="C74">
        <v>20000</v>
      </c>
      <c r="D74" s="2">
        <v>45756</v>
      </c>
      <c r="E74" t="s">
        <v>59</v>
      </c>
      <c r="F74" s="4">
        <v>0.4262037037037037</v>
      </c>
      <c r="G74" t="s">
        <v>2009</v>
      </c>
      <c r="I74">
        <v>2</v>
      </c>
      <c r="J74" t="s">
        <v>183</v>
      </c>
      <c r="K74">
        <v>86</v>
      </c>
      <c r="L74" t="s">
        <v>1696</v>
      </c>
      <c r="M74">
        <v>200</v>
      </c>
      <c r="P74" s="2">
        <v>45756</v>
      </c>
      <c r="R74">
        <v>27</v>
      </c>
      <c r="S74" s="3">
        <v>5400</v>
      </c>
      <c r="T74" t="s">
        <v>65</v>
      </c>
      <c r="U74">
        <v>200699060001</v>
      </c>
      <c r="V74">
        <v>0</v>
      </c>
      <c r="W74" s="3">
        <v>2000</v>
      </c>
      <c r="X74" s="3">
        <v>3400</v>
      </c>
      <c r="Y74">
        <v>0</v>
      </c>
      <c r="Z74">
        <v>0</v>
      </c>
      <c r="AA74">
        <v>0</v>
      </c>
      <c r="AD74">
        <v>0</v>
      </c>
      <c r="AM74">
        <v>20069906</v>
      </c>
      <c r="AN74" t="s">
        <v>571</v>
      </c>
      <c r="AP74">
        <v>0</v>
      </c>
      <c r="AQ74">
        <v>0</v>
      </c>
      <c r="AR74">
        <v>0</v>
      </c>
      <c r="AS74">
        <v>0</v>
      </c>
      <c r="AT74">
        <v>0</v>
      </c>
      <c r="AU74">
        <v>0</v>
      </c>
      <c r="AY74" t="s">
        <v>63</v>
      </c>
      <c r="AZ74" t="s">
        <v>4796</v>
      </c>
      <c r="BA74">
        <v>0</v>
      </c>
      <c r="BC74" t="s">
        <v>571</v>
      </c>
      <c r="BF74" t="s">
        <v>2011</v>
      </c>
    </row>
    <row r="75" spans="1:58" x14ac:dyDescent="0.35">
      <c r="A75" t="s">
        <v>2208</v>
      </c>
      <c r="B75">
        <v>10000</v>
      </c>
      <c r="C75">
        <v>10000</v>
      </c>
      <c r="D75" s="2">
        <v>45757</v>
      </c>
      <c r="E75" t="s">
        <v>59</v>
      </c>
      <c r="F75" t="s">
        <v>2209</v>
      </c>
      <c r="G75" t="s">
        <v>2210</v>
      </c>
      <c r="I75">
        <v>1</v>
      </c>
      <c r="J75" t="s">
        <v>183</v>
      </c>
      <c r="K75">
        <v>32</v>
      </c>
      <c r="L75" t="s">
        <v>516</v>
      </c>
      <c r="M75" s="3">
        <v>5860</v>
      </c>
      <c r="P75" s="2">
        <v>45756</v>
      </c>
      <c r="R75">
        <v>1</v>
      </c>
      <c r="S75" s="3">
        <v>5860</v>
      </c>
      <c r="T75" t="s">
        <v>65</v>
      </c>
      <c r="U75" t="s">
        <v>2212</v>
      </c>
      <c r="V75">
        <v>0</v>
      </c>
      <c r="W75" s="3">
        <v>5360</v>
      </c>
      <c r="X75">
        <v>500</v>
      </c>
      <c r="Y75">
        <v>0</v>
      </c>
      <c r="Z75">
        <v>0</v>
      </c>
      <c r="AA75">
        <v>0</v>
      </c>
      <c r="AD75">
        <v>0</v>
      </c>
      <c r="AM75" t="s">
        <v>2213</v>
      </c>
      <c r="AN75" t="s">
        <v>465</v>
      </c>
      <c r="AP75">
        <v>0</v>
      </c>
      <c r="AQ75">
        <v>0</v>
      </c>
      <c r="AR75">
        <v>0</v>
      </c>
      <c r="AS75">
        <v>0</v>
      </c>
      <c r="AT75">
        <v>0</v>
      </c>
      <c r="AU75">
        <v>0</v>
      </c>
      <c r="AY75" t="s">
        <v>63</v>
      </c>
      <c r="AZ75" t="s">
        <v>4861</v>
      </c>
      <c r="BA75">
        <v>0</v>
      </c>
      <c r="BC75" t="s">
        <v>465</v>
      </c>
      <c r="BF75" t="s">
        <v>1754</v>
      </c>
    </row>
    <row r="76" spans="1:58" x14ac:dyDescent="0.35">
      <c r="A76" t="s">
        <v>2214</v>
      </c>
      <c r="B76">
        <v>10000</v>
      </c>
      <c r="C76">
        <v>10000</v>
      </c>
      <c r="D76" s="2">
        <v>45757</v>
      </c>
      <c r="E76" t="s">
        <v>59</v>
      </c>
      <c r="F76" t="s">
        <v>2209</v>
      </c>
      <c r="G76" t="s">
        <v>2014</v>
      </c>
      <c r="I76">
        <v>1</v>
      </c>
      <c r="J76" t="s">
        <v>183</v>
      </c>
      <c r="K76">
        <v>32</v>
      </c>
      <c r="L76" t="s">
        <v>516</v>
      </c>
      <c r="M76" s="3">
        <v>5860</v>
      </c>
      <c r="P76" s="2">
        <v>45756</v>
      </c>
      <c r="R76">
        <v>1</v>
      </c>
      <c r="S76" s="3">
        <v>5860</v>
      </c>
      <c r="T76" t="s">
        <v>65</v>
      </c>
      <c r="U76" t="s">
        <v>517</v>
      </c>
      <c r="V76">
        <v>0</v>
      </c>
      <c r="W76" s="3">
        <v>5360</v>
      </c>
      <c r="X76">
        <v>500</v>
      </c>
      <c r="Y76">
        <v>0</v>
      </c>
      <c r="Z76">
        <v>0</v>
      </c>
      <c r="AA76">
        <v>0</v>
      </c>
      <c r="AD76">
        <v>0</v>
      </c>
      <c r="AM76" t="s">
        <v>518</v>
      </c>
      <c r="AN76" t="s">
        <v>465</v>
      </c>
      <c r="AP76">
        <v>0</v>
      </c>
      <c r="AQ76">
        <v>0</v>
      </c>
      <c r="AR76">
        <v>0</v>
      </c>
      <c r="AS76">
        <v>0</v>
      </c>
      <c r="AT76">
        <v>0</v>
      </c>
      <c r="AU76">
        <v>0</v>
      </c>
      <c r="AY76" t="s">
        <v>63</v>
      </c>
      <c r="AZ76" t="s">
        <v>4862</v>
      </c>
      <c r="BA76">
        <v>0</v>
      </c>
      <c r="BC76" t="s">
        <v>465</v>
      </c>
      <c r="BF76" t="s">
        <v>1756</v>
      </c>
    </row>
    <row r="77" spans="1:58" x14ac:dyDescent="0.35">
      <c r="A77" t="s">
        <v>2215</v>
      </c>
      <c r="B77">
        <v>10000</v>
      </c>
      <c r="C77">
        <v>10000</v>
      </c>
      <c r="D77" s="2">
        <v>45757</v>
      </c>
      <c r="E77" t="s">
        <v>59</v>
      </c>
      <c r="F77" t="s">
        <v>2151</v>
      </c>
      <c r="G77" t="s">
        <v>796</v>
      </c>
      <c r="I77">
        <v>1</v>
      </c>
      <c r="J77" t="s">
        <v>183</v>
      </c>
      <c r="K77">
        <v>22</v>
      </c>
      <c r="L77" t="s">
        <v>685</v>
      </c>
      <c r="M77">
        <v>500</v>
      </c>
      <c r="P77" s="2">
        <v>45756</v>
      </c>
      <c r="R77">
        <v>1</v>
      </c>
      <c r="S77">
        <v>500</v>
      </c>
      <c r="T77" t="s">
        <v>65</v>
      </c>
      <c r="U77" t="s">
        <v>2216</v>
      </c>
      <c r="V77">
        <v>0</v>
      </c>
      <c r="W77">
        <v>500</v>
      </c>
      <c r="X77">
        <v>0</v>
      </c>
      <c r="Y77">
        <v>0</v>
      </c>
      <c r="Z77">
        <v>0</v>
      </c>
      <c r="AA77">
        <v>0</v>
      </c>
      <c r="AD77">
        <v>0</v>
      </c>
      <c r="AM77" t="s">
        <v>2217</v>
      </c>
      <c r="AN77" t="s">
        <v>1774</v>
      </c>
      <c r="AP77">
        <v>0</v>
      </c>
      <c r="AQ77">
        <v>0</v>
      </c>
      <c r="AR77">
        <v>0</v>
      </c>
      <c r="AS77">
        <v>0</v>
      </c>
      <c r="AT77">
        <v>0</v>
      </c>
      <c r="AU77">
        <v>0</v>
      </c>
      <c r="AY77" t="s">
        <v>63</v>
      </c>
      <c r="AZ77" t="s">
        <v>4863</v>
      </c>
      <c r="BA77">
        <v>0</v>
      </c>
      <c r="BC77" t="s">
        <v>1774</v>
      </c>
      <c r="BF77" t="s">
        <v>1775</v>
      </c>
    </row>
    <row r="78" spans="1:58" x14ac:dyDescent="0.35">
      <c r="A78" t="s">
        <v>2218</v>
      </c>
      <c r="B78">
        <v>10000</v>
      </c>
      <c r="C78">
        <v>10000</v>
      </c>
      <c r="D78" s="2">
        <v>45757</v>
      </c>
      <c r="E78" t="s">
        <v>59</v>
      </c>
      <c r="F78" t="s">
        <v>2151</v>
      </c>
      <c r="G78" t="s">
        <v>2219</v>
      </c>
      <c r="I78">
        <v>1</v>
      </c>
      <c r="J78" t="s">
        <v>183</v>
      </c>
      <c r="K78">
        <v>12</v>
      </c>
      <c r="L78" t="s">
        <v>462</v>
      </c>
      <c r="M78" s="3">
        <v>1000</v>
      </c>
      <c r="P78" s="2">
        <v>45756</v>
      </c>
      <c r="R78">
        <v>1</v>
      </c>
      <c r="S78" s="3">
        <v>1000</v>
      </c>
      <c r="T78" t="s">
        <v>65</v>
      </c>
      <c r="U78" t="s">
        <v>2220</v>
      </c>
      <c r="V78">
        <v>0</v>
      </c>
      <c r="W78" s="3">
        <v>1000</v>
      </c>
      <c r="X78">
        <v>0</v>
      </c>
      <c r="Y78">
        <v>0</v>
      </c>
      <c r="Z78">
        <v>0</v>
      </c>
      <c r="AA78">
        <v>0</v>
      </c>
      <c r="AD78">
        <v>0</v>
      </c>
      <c r="AM78" t="s">
        <v>2221</v>
      </c>
      <c r="AN78" t="s">
        <v>2222</v>
      </c>
      <c r="AP78">
        <v>0</v>
      </c>
      <c r="AQ78">
        <v>0</v>
      </c>
      <c r="AR78">
        <v>0</v>
      </c>
      <c r="AS78">
        <v>0</v>
      </c>
      <c r="AT78">
        <v>0</v>
      </c>
      <c r="AU78">
        <v>0</v>
      </c>
      <c r="AY78" t="s">
        <v>63</v>
      </c>
      <c r="AZ78" t="s">
        <v>4864</v>
      </c>
      <c r="BA78">
        <v>0</v>
      </c>
      <c r="BC78" t="s">
        <v>2222</v>
      </c>
      <c r="BF78" t="s">
        <v>2223</v>
      </c>
    </row>
    <row r="79" spans="1:58" x14ac:dyDescent="0.35">
      <c r="A79" t="s">
        <v>4814</v>
      </c>
      <c r="B79">
        <v>10000</v>
      </c>
      <c r="C79">
        <v>10000</v>
      </c>
      <c r="D79" s="2">
        <v>45777</v>
      </c>
      <c r="E79" t="s">
        <v>59</v>
      </c>
      <c r="F79" t="s">
        <v>4815</v>
      </c>
      <c r="G79" t="s">
        <v>4816</v>
      </c>
      <c r="I79">
        <v>1</v>
      </c>
      <c r="J79" t="s">
        <v>183</v>
      </c>
      <c r="K79">
        <v>79</v>
      </c>
      <c r="L79" t="s">
        <v>92</v>
      </c>
      <c r="M79">
        <v>600</v>
      </c>
      <c r="P79" s="2">
        <v>45756</v>
      </c>
      <c r="R79">
        <v>6</v>
      </c>
      <c r="S79" s="3">
        <v>3600</v>
      </c>
      <c r="T79" t="s">
        <v>65</v>
      </c>
      <c r="U79" t="s">
        <v>4817</v>
      </c>
      <c r="V79">
        <v>0</v>
      </c>
      <c r="W79" s="3">
        <v>3000</v>
      </c>
      <c r="X79">
        <v>600</v>
      </c>
      <c r="Y79">
        <v>0</v>
      </c>
      <c r="Z79">
        <v>0</v>
      </c>
      <c r="AA79">
        <v>0</v>
      </c>
      <c r="AD79">
        <v>0</v>
      </c>
      <c r="AM79" t="s">
        <v>4818</v>
      </c>
      <c r="AN79" t="s">
        <v>622</v>
      </c>
      <c r="AP79">
        <v>0</v>
      </c>
      <c r="AQ79">
        <v>0</v>
      </c>
      <c r="AR79">
        <v>0</v>
      </c>
      <c r="AS79">
        <v>0</v>
      </c>
      <c r="AT79">
        <v>0</v>
      </c>
      <c r="AU79">
        <v>0</v>
      </c>
      <c r="AY79" t="s">
        <v>63</v>
      </c>
      <c r="AZ79" t="s">
        <v>6482</v>
      </c>
      <c r="BA79">
        <v>0</v>
      </c>
      <c r="BC79" t="s">
        <v>622</v>
      </c>
      <c r="BF79" t="s">
        <v>4819</v>
      </c>
    </row>
    <row r="80" spans="1:58" x14ac:dyDescent="0.35">
      <c r="A80" t="s">
        <v>2224</v>
      </c>
      <c r="B80">
        <v>10000</v>
      </c>
      <c r="C80">
        <v>30000</v>
      </c>
      <c r="D80" s="2">
        <v>45757</v>
      </c>
      <c r="E80" t="s">
        <v>59</v>
      </c>
      <c r="F80" s="4">
        <v>0.47001157407407407</v>
      </c>
      <c r="G80" t="s">
        <v>2225</v>
      </c>
      <c r="I80">
        <v>1</v>
      </c>
      <c r="J80" t="s">
        <v>183</v>
      </c>
      <c r="K80">
        <v>22</v>
      </c>
      <c r="L80" t="s">
        <v>685</v>
      </c>
      <c r="M80" s="3">
        <v>1200</v>
      </c>
      <c r="P80" s="2">
        <v>45756</v>
      </c>
      <c r="R80">
        <v>1</v>
      </c>
      <c r="S80" s="3">
        <v>1200</v>
      </c>
      <c r="T80" t="s">
        <v>65</v>
      </c>
      <c r="U80" t="s">
        <v>2226</v>
      </c>
      <c r="V80">
        <v>0</v>
      </c>
      <c r="W80" s="3">
        <v>1100</v>
      </c>
      <c r="X80">
        <v>100</v>
      </c>
      <c r="Y80">
        <v>0</v>
      </c>
      <c r="Z80">
        <v>0</v>
      </c>
      <c r="AA80">
        <v>0</v>
      </c>
      <c r="AD80">
        <v>0</v>
      </c>
      <c r="AM80" t="s">
        <v>2227</v>
      </c>
      <c r="AN80" t="s">
        <v>1741</v>
      </c>
      <c r="AP80">
        <v>0</v>
      </c>
      <c r="AQ80">
        <v>0</v>
      </c>
      <c r="AR80">
        <v>0</v>
      </c>
      <c r="AS80">
        <v>0</v>
      </c>
      <c r="AT80">
        <v>0</v>
      </c>
      <c r="AU80">
        <v>0</v>
      </c>
      <c r="AY80" t="s">
        <v>63</v>
      </c>
      <c r="AZ80" t="s">
        <v>4865</v>
      </c>
      <c r="BA80">
        <v>0</v>
      </c>
      <c r="BC80" t="s">
        <v>1741</v>
      </c>
      <c r="BF80" t="s">
        <v>2228</v>
      </c>
    </row>
    <row r="81" spans="1:58" x14ac:dyDescent="0.35">
      <c r="A81" t="s">
        <v>2229</v>
      </c>
      <c r="B81">
        <v>10000</v>
      </c>
      <c r="C81">
        <v>10000</v>
      </c>
      <c r="D81" s="2">
        <v>45756</v>
      </c>
      <c r="E81" t="s">
        <v>59</v>
      </c>
      <c r="F81" t="s">
        <v>1855</v>
      </c>
      <c r="G81" t="s">
        <v>2230</v>
      </c>
      <c r="I81">
        <v>1</v>
      </c>
      <c r="J81" t="s">
        <v>183</v>
      </c>
      <c r="K81">
        <v>22</v>
      </c>
      <c r="L81" t="s">
        <v>685</v>
      </c>
      <c r="M81">
        <v>500</v>
      </c>
      <c r="P81" s="2">
        <v>45756</v>
      </c>
      <c r="R81">
        <v>1</v>
      </c>
      <c r="S81">
        <v>500</v>
      </c>
      <c r="T81" t="s">
        <v>65</v>
      </c>
      <c r="U81" t="s">
        <v>2231</v>
      </c>
      <c r="V81">
        <v>0</v>
      </c>
      <c r="W81">
        <v>500</v>
      </c>
      <c r="X81">
        <v>0</v>
      </c>
      <c r="Y81">
        <v>0</v>
      </c>
      <c r="Z81">
        <v>0</v>
      </c>
      <c r="AA81">
        <v>0</v>
      </c>
      <c r="AD81">
        <v>0</v>
      </c>
      <c r="AM81" t="s">
        <v>2232</v>
      </c>
      <c r="AN81" t="s">
        <v>1741</v>
      </c>
      <c r="AP81">
        <v>0</v>
      </c>
      <c r="AQ81">
        <v>0</v>
      </c>
      <c r="AR81">
        <v>0</v>
      </c>
      <c r="AS81">
        <v>0</v>
      </c>
      <c r="AT81">
        <v>0</v>
      </c>
      <c r="AU81">
        <v>0</v>
      </c>
      <c r="AY81" t="s">
        <v>63</v>
      </c>
      <c r="AZ81" t="s">
        <v>4866</v>
      </c>
      <c r="BA81">
        <v>0</v>
      </c>
      <c r="BC81" t="s">
        <v>1741</v>
      </c>
      <c r="BF81" t="s">
        <v>2228</v>
      </c>
    </row>
    <row r="82" spans="1:58" x14ac:dyDescent="0.35">
      <c r="A82" t="s">
        <v>2233</v>
      </c>
      <c r="B82">
        <v>10000</v>
      </c>
      <c r="C82">
        <v>10000</v>
      </c>
      <c r="D82" s="2">
        <v>45757</v>
      </c>
      <c r="E82" t="s">
        <v>59</v>
      </c>
      <c r="F82" t="s">
        <v>2234</v>
      </c>
      <c r="G82" t="s">
        <v>2235</v>
      </c>
      <c r="I82">
        <v>1</v>
      </c>
      <c r="J82" t="s">
        <v>183</v>
      </c>
      <c r="K82">
        <v>72</v>
      </c>
      <c r="L82" t="s">
        <v>869</v>
      </c>
      <c r="M82" s="3">
        <v>5000</v>
      </c>
      <c r="P82" s="2">
        <v>45756</v>
      </c>
      <c r="R82">
        <v>8</v>
      </c>
      <c r="S82" s="3">
        <v>40000</v>
      </c>
      <c r="T82" t="s">
        <v>65</v>
      </c>
      <c r="U82" t="s">
        <v>2236</v>
      </c>
      <c r="V82">
        <v>0</v>
      </c>
      <c r="W82" s="3">
        <v>30000</v>
      </c>
      <c r="X82" s="3">
        <v>10000</v>
      </c>
      <c r="Y82">
        <v>0</v>
      </c>
      <c r="Z82">
        <v>0</v>
      </c>
      <c r="AA82">
        <v>0</v>
      </c>
      <c r="AD82">
        <v>0</v>
      </c>
      <c r="AM82" t="s">
        <v>2237</v>
      </c>
      <c r="AN82" t="s">
        <v>147</v>
      </c>
      <c r="AP82">
        <v>0</v>
      </c>
      <c r="AQ82">
        <v>0</v>
      </c>
      <c r="AR82">
        <v>0</v>
      </c>
      <c r="AS82">
        <v>0</v>
      </c>
      <c r="AT82">
        <v>0</v>
      </c>
      <c r="AU82">
        <v>0</v>
      </c>
      <c r="AY82" t="s">
        <v>63</v>
      </c>
      <c r="AZ82" t="s">
        <v>4867</v>
      </c>
      <c r="BA82">
        <v>0</v>
      </c>
      <c r="BC82" t="s">
        <v>147</v>
      </c>
      <c r="BF82" t="s">
        <v>2238</v>
      </c>
    </row>
    <row r="83" spans="1:58" x14ac:dyDescent="0.35">
      <c r="A83" t="s">
        <v>2233</v>
      </c>
      <c r="B83">
        <v>10000</v>
      </c>
      <c r="C83">
        <v>20000</v>
      </c>
      <c r="D83" s="2">
        <v>45757</v>
      </c>
      <c r="E83" t="s">
        <v>59</v>
      </c>
      <c r="F83" t="s">
        <v>2234</v>
      </c>
      <c r="G83" t="s">
        <v>2235</v>
      </c>
      <c r="I83">
        <v>2</v>
      </c>
      <c r="J83" t="s">
        <v>183</v>
      </c>
      <c r="K83">
        <v>82</v>
      </c>
      <c r="L83" t="s">
        <v>352</v>
      </c>
      <c r="M83" s="3">
        <v>2000</v>
      </c>
      <c r="P83" s="2">
        <v>45756</v>
      </c>
      <c r="R83">
        <v>20</v>
      </c>
      <c r="S83" s="3">
        <v>40000</v>
      </c>
      <c r="T83" t="s">
        <v>65</v>
      </c>
      <c r="U83" t="s">
        <v>2236</v>
      </c>
      <c r="V83">
        <v>0</v>
      </c>
      <c r="W83" s="3">
        <v>30000</v>
      </c>
      <c r="X83" s="3">
        <v>10000</v>
      </c>
      <c r="Y83">
        <v>0</v>
      </c>
      <c r="Z83">
        <v>0</v>
      </c>
      <c r="AA83">
        <v>0</v>
      </c>
      <c r="AD83">
        <v>0</v>
      </c>
      <c r="AM83" t="s">
        <v>2237</v>
      </c>
      <c r="AN83" t="s">
        <v>147</v>
      </c>
      <c r="AP83">
        <v>0</v>
      </c>
      <c r="AQ83">
        <v>0</v>
      </c>
      <c r="AR83">
        <v>0</v>
      </c>
      <c r="AS83">
        <v>0</v>
      </c>
      <c r="AT83">
        <v>0</v>
      </c>
      <c r="AU83">
        <v>0</v>
      </c>
      <c r="AY83" t="s">
        <v>63</v>
      </c>
      <c r="AZ83" t="s">
        <v>4867</v>
      </c>
      <c r="BA83">
        <v>0</v>
      </c>
      <c r="BC83" t="s">
        <v>147</v>
      </c>
      <c r="BF83" t="s">
        <v>2238</v>
      </c>
    </row>
    <row r="84" spans="1:58" x14ac:dyDescent="0.35">
      <c r="A84" t="s">
        <v>2239</v>
      </c>
      <c r="B84">
        <v>10000</v>
      </c>
      <c r="C84">
        <v>10000</v>
      </c>
      <c r="D84" s="2">
        <v>45758</v>
      </c>
      <c r="E84" t="s">
        <v>59</v>
      </c>
      <c r="F84" s="4">
        <v>0.42528935185185185</v>
      </c>
      <c r="G84" t="s">
        <v>2240</v>
      </c>
      <c r="I84">
        <v>1</v>
      </c>
      <c r="J84" t="s">
        <v>183</v>
      </c>
      <c r="K84" t="s">
        <v>812</v>
      </c>
      <c r="L84" t="s">
        <v>813</v>
      </c>
      <c r="M84" s="3">
        <v>2400</v>
      </c>
      <c r="P84" s="2">
        <v>45756</v>
      </c>
      <c r="R84">
        <v>16</v>
      </c>
      <c r="S84" s="3">
        <v>38400</v>
      </c>
      <c r="T84" t="s">
        <v>65</v>
      </c>
      <c r="U84" t="s">
        <v>2241</v>
      </c>
      <c r="V84">
        <v>0</v>
      </c>
      <c r="W84" s="3">
        <v>30000</v>
      </c>
      <c r="X84" s="3">
        <v>8400</v>
      </c>
      <c r="Y84">
        <v>0</v>
      </c>
      <c r="Z84">
        <v>0</v>
      </c>
      <c r="AA84">
        <v>0</v>
      </c>
      <c r="AD84">
        <v>0</v>
      </c>
      <c r="AM84" t="s">
        <v>2242</v>
      </c>
      <c r="AN84" t="s">
        <v>147</v>
      </c>
      <c r="AP84">
        <v>0</v>
      </c>
      <c r="AQ84">
        <v>0</v>
      </c>
      <c r="AR84">
        <v>0</v>
      </c>
      <c r="AS84">
        <v>0</v>
      </c>
      <c r="AT84">
        <v>0</v>
      </c>
      <c r="AU84">
        <v>0</v>
      </c>
      <c r="AY84" t="s">
        <v>63</v>
      </c>
      <c r="AZ84" t="s">
        <v>4868</v>
      </c>
      <c r="BA84">
        <v>0</v>
      </c>
      <c r="BC84" t="s">
        <v>147</v>
      </c>
      <c r="BF84" t="s">
        <v>2238</v>
      </c>
    </row>
    <row r="85" spans="1:58" x14ac:dyDescent="0.35">
      <c r="A85" t="s">
        <v>2243</v>
      </c>
      <c r="B85">
        <v>10000</v>
      </c>
      <c r="C85">
        <v>10000</v>
      </c>
      <c r="D85" s="2">
        <v>45762</v>
      </c>
      <c r="E85" t="s">
        <v>59</v>
      </c>
      <c r="F85" t="s">
        <v>2244</v>
      </c>
      <c r="G85" t="s">
        <v>2134</v>
      </c>
      <c r="I85">
        <v>1</v>
      </c>
      <c r="J85" t="s">
        <v>183</v>
      </c>
      <c r="K85" t="s">
        <v>944</v>
      </c>
      <c r="L85" t="s">
        <v>945</v>
      </c>
      <c r="M85" s="3">
        <v>6667</v>
      </c>
      <c r="P85" s="2">
        <v>45756</v>
      </c>
      <c r="R85">
        <v>6</v>
      </c>
      <c r="S85" s="3">
        <v>40002</v>
      </c>
      <c r="T85" t="s">
        <v>65</v>
      </c>
      <c r="U85" t="s">
        <v>2245</v>
      </c>
      <c r="V85">
        <v>0</v>
      </c>
      <c r="W85" s="3">
        <v>40000</v>
      </c>
      <c r="X85">
        <v>2</v>
      </c>
      <c r="Y85">
        <v>0</v>
      </c>
      <c r="Z85">
        <v>0</v>
      </c>
      <c r="AA85">
        <v>0</v>
      </c>
      <c r="AD85">
        <v>0</v>
      </c>
      <c r="AM85" t="s">
        <v>2246</v>
      </c>
      <c r="AN85" t="s">
        <v>147</v>
      </c>
      <c r="AP85">
        <v>0</v>
      </c>
      <c r="AQ85">
        <v>0</v>
      </c>
      <c r="AR85">
        <v>0</v>
      </c>
      <c r="AS85">
        <v>0</v>
      </c>
      <c r="AT85">
        <v>0</v>
      </c>
      <c r="AU85">
        <v>0</v>
      </c>
      <c r="AY85" t="s">
        <v>63</v>
      </c>
      <c r="AZ85" t="s">
        <v>4869</v>
      </c>
      <c r="BA85">
        <v>0</v>
      </c>
      <c r="BC85" t="s">
        <v>147</v>
      </c>
      <c r="BF85" t="s">
        <v>2247</v>
      </c>
    </row>
    <row r="86" spans="1:58" x14ac:dyDescent="0.35">
      <c r="A86" t="s">
        <v>2248</v>
      </c>
      <c r="B86">
        <v>10000</v>
      </c>
      <c r="C86">
        <v>10000</v>
      </c>
      <c r="D86" s="2">
        <v>45756</v>
      </c>
      <c r="E86" t="s">
        <v>59</v>
      </c>
      <c r="F86" t="s">
        <v>2249</v>
      </c>
      <c r="G86" t="s">
        <v>2250</v>
      </c>
      <c r="I86">
        <v>1</v>
      </c>
      <c r="J86" t="s">
        <v>183</v>
      </c>
      <c r="K86">
        <v>22</v>
      </c>
      <c r="L86" t="s">
        <v>685</v>
      </c>
      <c r="M86">
        <v>100</v>
      </c>
      <c r="P86" s="2">
        <v>45756</v>
      </c>
      <c r="R86">
        <v>10</v>
      </c>
      <c r="S86" s="3">
        <v>1000</v>
      </c>
      <c r="T86" t="s">
        <v>65</v>
      </c>
      <c r="U86" t="s">
        <v>1132</v>
      </c>
      <c r="V86">
        <v>0</v>
      </c>
      <c r="W86" s="3">
        <v>1000</v>
      </c>
      <c r="X86">
        <v>0</v>
      </c>
      <c r="Y86">
        <v>0</v>
      </c>
      <c r="Z86">
        <v>0</v>
      </c>
      <c r="AA86">
        <v>0</v>
      </c>
      <c r="AD86">
        <v>0</v>
      </c>
      <c r="AM86" t="s">
        <v>1133</v>
      </c>
      <c r="AN86" t="s">
        <v>622</v>
      </c>
      <c r="AP86">
        <v>0</v>
      </c>
      <c r="AQ86">
        <v>0</v>
      </c>
      <c r="AR86">
        <v>0</v>
      </c>
      <c r="AS86">
        <v>0</v>
      </c>
      <c r="AT86">
        <v>0</v>
      </c>
      <c r="AU86">
        <v>0</v>
      </c>
      <c r="AY86" t="s">
        <v>63</v>
      </c>
      <c r="AZ86" t="s">
        <v>4870</v>
      </c>
      <c r="BA86">
        <v>0</v>
      </c>
      <c r="BC86" t="s">
        <v>622</v>
      </c>
      <c r="BF86" t="s">
        <v>2034</v>
      </c>
    </row>
    <row r="87" spans="1:58" x14ac:dyDescent="0.35">
      <c r="A87" t="s">
        <v>2251</v>
      </c>
      <c r="B87">
        <v>10000</v>
      </c>
      <c r="C87">
        <v>10000</v>
      </c>
      <c r="D87" s="2">
        <v>45756</v>
      </c>
      <c r="E87" t="s">
        <v>59</v>
      </c>
      <c r="F87" t="s">
        <v>2068</v>
      </c>
      <c r="G87" t="s">
        <v>1515</v>
      </c>
      <c r="I87">
        <v>1</v>
      </c>
      <c r="J87" t="s">
        <v>183</v>
      </c>
      <c r="K87">
        <v>12</v>
      </c>
      <c r="L87" t="s">
        <v>462</v>
      </c>
      <c r="M87" s="3">
        <v>5000</v>
      </c>
      <c r="P87" s="2">
        <v>45756</v>
      </c>
      <c r="R87">
        <v>1</v>
      </c>
      <c r="S87" s="3">
        <v>5000</v>
      </c>
      <c r="T87" t="s">
        <v>65</v>
      </c>
      <c r="U87" t="s">
        <v>720</v>
      </c>
      <c r="V87">
        <v>0</v>
      </c>
      <c r="W87" s="3">
        <v>5000</v>
      </c>
      <c r="X87">
        <v>0</v>
      </c>
      <c r="Y87">
        <v>0</v>
      </c>
      <c r="Z87">
        <v>0</v>
      </c>
      <c r="AA87">
        <v>0</v>
      </c>
      <c r="AD87">
        <v>0</v>
      </c>
      <c r="AM87" t="s">
        <v>721</v>
      </c>
      <c r="AN87" t="s">
        <v>622</v>
      </c>
      <c r="AP87">
        <v>0</v>
      </c>
      <c r="AQ87">
        <v>0</v>
      </c>
      <c r="AR87">
        <v>0</v>
      </c>
      <c r="AS87">
        <v>0</v>
      </c>
      <c r="AT87">
        <v>0</v>
      </c>
      <c r="AU87">
        <v>0</v>
      </c>
      <c r="AY87" t="s">
        <v>63</v>
      </c>
      <c r="AZ87" t="s">
        <v>4871</v>
      </c>
      <c r="BA87">
        <v>0</v>
      </c>
      <c r="BC87" t="s">
        <v>622</v>
      </c>
      <c r="BF87" t="s">
        <v>2034</v>
      </c>
    </row>
    <row r="88" spans="1:58" x14ac:dyDescent="0.35">
      <c r="A88" t="s">
        <v>2252</v>
      </c>
      <c r="B88">
        <v>10000</v>
      </c>
      <c r="C88">
        <v>10000</v>
      </c>
      <c r="D88" s="2">
        <v>45757</v>
      </c>
      <c r="E88" t="s">
        <v>59</v>
      </c>
      <c r="F88" t="s">
        <v>2016</v>
      </c>
      <c r="G88" t="s">
        <v>702</v>
      </c>
      <c r="I88">
        <v>1</v>
      </c>
      <c r="J88" t="s">
        <v>183</v>
      </c>
      <c r="K88">
        <v>46</v>
      </c>
      <c r="L88" t="s">
        <v>231</v>
      </c>
      <c r="M88" s="3">
        <v>1000</v>
      </c>
      <c r="P88" s="2">
        <v>45756</v>
      </c>
      <c r="R88">
        <v>1</v>
      </c>
      <c r="S88" s="3">
        <v>1000</v>
      </c>
      <c r="T88" t="s">
        <v>65</v>
      </c>
      <c r="U88" t="s">
        <v>2253</v>
      </c>
      <c r="V88">
        <v>0</v>
      </c>
      <c r="W88" s="3">
        <v>1000</v>
      </c>
      <c r="X88">
        <v>0</v>
      </c>
      <c r="Y88">
        <v>0</v>
      </c>
      <c r="Z88">
        <v>0</v>
      </c>
      <c r="AA88">
        <v>0</v>
      </c>
      <c r="AD88">
        <v>0</v>
      </c>
      <c r="AM88" t="s">
        <v>2254</v>
      </c>
      <c r="AN88" t="s">
        <v>465</v>
      </c>
      <c r="AP88">
        <v>0</v>
      </c>
      <c r="AQ88">
        <v>0</v>
      </c>
      <c r="AR88">
        <v>0</v>
      </c>
      <c r="AS88">
        <v>0</v>
      </c>
      <c r="AT88">
        <v>0</v>
      </c>
      <c r="AU88">
        <v>0</v>
      </c>
      <c r="AY88" t="s">
        <v>63</v>
      </c>
      <c r="AZ88" t="s">
        <v>4872</v>
      </c>
      <c r="BA88">
        <v>0</v>
      </c>
      <c r="BC88" t="s">
        <v>465</v>
      </c>
      <c r="BF88" t="s">
        <v>2255</v>
      </c>
    </row>
    <row r="89" spans="1:58" x14ac:dyDescent="0.35">
      <c r="A89" t="s">
        <v>2256</v>
      </c>
      <c r="B89">
        <v>10000</v>
      </c>
      <c r="C89">
        <v>10000</v>
      </c>
      <c r="D89" s="2">
        <v>45756</v>
      </c>
      <c r="E89" t="s">
        <v>59</v>
      </c>
      <c r="F89" t="s">
        <v>1649</v>
      </c>
      <c r="G89" t="s">
        <v>2257</v>
      </c>
      <c r="I89">
        <v>1</v>
      </c>
      <c r="J89" t="s">
        <v>183</v>
      </c>
      <c r="K89">
        <v>12</v>
      </c>
      <c r="L89" t="s">
        <v>462</v>
      </c>
      <c r="M89">
        <v>250</v>
      </c>
      <c r="P89" s="2">
        <v>45756</v>
      </c>
      <c r="R89">
        <v>4</v>
      </c>
      <c r="S89" s="3">
        <v>1000</v>
      </c>
      <c r="T89" t="s">
        <v>65</v>
      </c>
      <c r="U89" t="s">
        <v>2258</v>
      </c>
      <c r="V89">
        <v>0</v>
      </c>
      <c r="W89" s="3">
        <v>1000</v>
      </c>
      <c r="X89">
        <v>0</v>
      </c>
      <c r="Y89">
        <v>0</v>
      </c>
      <c r="Z89">
        <v>0</v>
      </c>
      <c r="AA89">
        <v>0</v>
      </c>
      <c r="AD89">
        <v>0</v>
      </c>
      <c r="AM89" t="s">
        <v>2259</v>
      </c>
      <c r="AN89" t="s">
        <v>234</v>
      </c>
      <c r="AP89">
        <v>0</v>
      </c>
      <c r="AQ89">
        <v>0</v>
      </c>
      <c r="AR89">
        <v>0</v>
      </c>
      <c r="AS89">
        <v>0</v>
      </c>
      <c r="AT89">
        <v>0</v>
      </c>
      <c r="AU89">
        <v>0</v>
      </c>
      <c r="AY89" t="s">
        <v>63</v>
      </c>
      <c r="AZ89" t="s">
        <v>4873</v>
      </c>
      <c r="BA89">
        <v>0</v>
      </c>
      <c r="BC89" t="s">
        <v>234</v>
      </c>
      <c r="BF89" t="s">
        <v>2039</v>
      </c>
    </row>
    <row r="90" spans="1:58" x14ac:dyDescent="0.35">
      <c r="A90" t="s">
        <v>2260</v>
      </c>
      <c r="B90">
        <v>10000</v>
      </c>
      <c r="C90">
        <v>10000</v>
      </c>
      <c r="D90" s="2">
        <v>45756</v>
      </c>
      <c r="E90" t="s">
        <v>59</v>
      </c>
      <c r="F90" t="s">
        <v>1649</v>
      </c>
      <c r="G90" t="s">
        <v>2261</v>
      </c>
      <c r="I90">
        <v>1</v>
      </c>
      <c r="J90" t="s">
        <v>183</v>
      </c>
      <c r="K90">
        <v>12</v>
      </c>
      <c r="L90" t="s">
        <v>462</v>
      </c>
      <c r="M90" s="3">
        <v>1250</v>
      </c>
      <c r="P90" s="2">
        <v>45756</v>
      </c>
      <c r="R90">
        <v>4</v>
      </c>
      <c r="S90" s="3">
        <v>5000</v>
      </c>
      <c r="T90" t="s">
        <v>65</v>
      </c>
      <c r="U90" t="s">
        <v>2262</v>
      </c>
      <c r="V90">
        <v>0</v>
      </c>
      <c r="W90" s="3">
        <v>5000</v>
      </c>
      <c r="X90">
        <v>0</v>
      </c>
      <c r="Y90">
        <v>0</v>
      </c>
      <c r="Z90">
        <v>0</v>
      </c>
      <c r="AA90">
        <v>0</v>
      </c>
      <c r="AD90">
        <v>0</v>
      </c>
      <c r="AM90" t="s">
        <v>2263</v>
      </c>
      <c r="AN90" t="s">
        <v>234</v>
      </c>
      <c r="AP90">
        <v>0</v>
      </c>
      <c r="AQ90">
        <v>0</v>
      </c>
      <c r="AR90">
        <v>0</v>
      </c>
      <c r="AS90">
        <v>0</v>
      </c>
      <c r="AT90">
        <v>0</v>
      </c>
      <c r="AU90">
        <v>0</v>
      </c>
      <c r="AY90" t="s">
        <v>63</v>
      </c>
      <c r="AZ90" t="s">
        <v>4874</v>
      </c>
      <c r="BA90">
        <v>0</v>
      </c>
      <c r="BC90" t="s">
        <v>234</v>
      </c>
      <c r="BF90" t="s">
        <v>2039</v>
      </c>
    </row>
    <row r="91" spans="1:58" x14ac:dyDescent="0.35">
      <c r="A91" t="s">
        <v>2264</v>
      </c>
      <c r="B91">
        <v>10000</v>
      </c>
      <c r="C91">
        <v>10000</v>
      </c>
      <c r="D91" s="2">
        <v>45758</v>
      </c>
      <c r="E91" t="s">
        <v>59</v>
      </c>
      <c r="F91" t="s">
        <v>2265</v>
      </c>
      <c r="G91" t="s">
        <v>159</v>
      </c>
      <c r="I91">
        <v>1</v>
      </c>
      <c r="J91" t="s">
        <v>183</v>
      </c>
      <c r="K91">
        <v>72</v>
      </c>
      <c r="L91" t="s">
        <v>869</v>
      </c>
      <c r="M91" s="3">
        <v>1750</v>
      </c>
      <c r="P91" s="2">
        <v>45756</v>
      </c>
      <c r="R91">
        <v>4</v>
      </c>
      <c r="S91" s="3">
        <v>7000</v>
      </c>
      <c r="T91" t="s">
        <v>65</v>
      </c>
      <c r="U91">
        <v>5000582200001</v>
      </c>
      <c r="V91">
        <v>0</v>
      </c>
      <c r="W91" s="3">
        <v>6000</v>
      </c>
      <c r="X91" s="3">
        <v>1000</v>
      </c>
      <c r="Y91">
        <v>0</v>
      </c>
      <c r="Z91">
        <v>0</v>
      </c>
      <c r="AA91">
        <v>0</v>
      </c>
      <c r="AD91">
        <v>0</v>
      </c>
      <c r="AM91">
        <v>500058220</v>
      </c>
      <c r="AN91" t="s">
        <v>162</v>
      </c>
      <c r="AP91">
        <v>0</v>
      </c>
      <c r="AQ91">
        <v>0</v>
      </c>
      <c r="AR91">
        <v>0</v>
      </c>
      <c r="AS91">
        <v>0</v>
      </c>
      <c r="AT91">
        <v>0</v>
      </c>
      <c r="AU91">
        <v>0</v>
      </c>
      <c r="AY91" t="s">
        <v>63</v>
      </c>
      <c r="AZ91" t="s">
        <v>4875</v>
      </c>
      <c r="BA91">
        <v>0</v>
      </c>
      <c r="BC91" t="s">
        <v>162</v>
      </c>
      <c r="BF91" t="s">
        <v>2266</v>
      </c>
    </row>
    <row r="92" spans="1:58" x14ac:dyDescent="0.35">
      <c r="A92" t="s">
        <v>2267</v>
      </c>
      <c r="B92">
        <v>10000</v>
      </c>
      <c r="C92">
        <v>10000</v>
      </c>
      <c r="D92" s="2">
        <v>45758</v>
      </c>
      <c r="E92" t="s">
        <v>59</v>
      </c>
      <c r="F92" t="s">
        <v>2268</v>
      </c>
      <c r="G92" t="s">
        <v>159</v>
      </c>
      <c r="I92">
        <v>1</v>
      </c>
      <c r="J92" t="s">
        <v>183</v>
      </c>
      <c r="K92">
        <v>72</v>
      </c>
      <c r="L92" t="s">
        <v>869</v>
      </c>
      <c r="M92" s="3">
        <v>1750</v>
      </c>
      <c r="P92" s="2">
        <v>45756</v>
      </c>
      <c r="R92">
        <v>4</v>
      </c>
      <c r="S92" s="3">
        <v>7000</v>
      </c>
      <c r="T92" t="s">
        <v>65</v>
      </c>
      <c r="U92">
        <v>5000514990001</v>
      </c>
      <c r="V92">
        <v>0</v>
      </c>
      <c r="W92" s="3">
        <v>5000</v>
      </c>
      <c r="X92" s="3">
        <v>2000</v>
      </c>
      <c r="Y92">
        <v>0</v>
      </c>
      <c r="Z92">
        <v>0</v>
      </c>
      <c r="AA92">
        <v>0</v>
      </c>
      <c r="AD92">
        <v>0</v>
      </c>
      <c r="AM92">
        <v>500051499</v>
      </c>
      <c r="AN92" t="s">
        <v>162</v>
      </c>
      <c r="AP92">
        <v>0</v>
      </c>
      <c r="AQ92">
        <v>0</v>
      </c>
      <c r="AR92">
        <v>0</v>
      </c>
      <c r="AS92">
        <v>0</v>
      </c>
      <c r="AT92">
        <v>0</v>
      </c>
      <c r="AU92">
        <v>0</v>
      </c>
      <c r="AY92" t="s">
        <v>63</v>
      </c>
      <c r="AZ92" t="s">
        <v>4876</v>
      </c>
      <c r="BA92">
        <v>0</v>
      </c>
      <c r="BC92" t="s">
        <v>162</v>
      </c>
      <c r="BF92" t="s">
        <v>2269</v>
      </c>
    </row>
    <row r="93" spans="1:58" x14ac:dyDescent="0.35">
      <c r="A93" t="s">
        <v>2270</v>
      </c>
      <c r="B93">
        <v>10000</v>
      </c>
      <c r="C93">
        <v>10000</v>
      </c>
      <c r="D93" s="2">
        <v>45758</v>
      </c>
      <c r="E93" t="s">
        <v>59</v>
      </c>
      <c r="F93" s="4">
        <v>0.48421296296296296</v>
      </c>
      <c r="G93" t="s">
        <v>159</v>
      </c>
      <c r="I93">
        <v>1</v>
      </c>
      <c r="J93" t="s">
        <v>183</v>
      </c>
      <c r="K93">
        <v>72</v>
      </c>
      <c r="L93" t="s">
        <v>869</v>
      </c>
      <c r="M93" s="3">
        <v>1125</v>
      </c>
      <c r="P93" s="2">
        <v>45756</v>
      </c>
      <c r="R93">
        <v>4</v>
      </c>
      <c r="S93" s="3">
        <v>4500</v>
      </c>
      <c r="T93" t="s">
        <v>65</v>
      </c>
      <c r="U93">
        <v>5000761290001</v>
      </c>
      <c r="V93">
        <v>0</v>
      </c>
      <c r="W93" s="3">
        <v>2500</v>
      </c>
      <c r="X93" s="3">
        <v>2000</v>
      </c>
      <c r="Y93">
        <v>0</v>
      </c>
      <c r="Z93">
        <v>0</v>
      </c>
      <c r="AA93">
        <v>0</v>
      </c>
      <c r="AD93">
        <v>0</v>
      </c>
      <c r="AM93">
        <v>500076129</v>
      </c>
      <c r="AN93" t="s">
        <v>162</v>
      </c>
      <c r="AP93">
        <v>0</v>
      </c>
      <c r="AQ93">
        <v>0</v>
      </c>
      <c r="AR93">
        <v>0</v>
      </c>
      <c r="AS93">
        <v>0</v>
      </c>
      <c r="AT93">
        <v>0</v>
      </c>
      <c r="AU93">
        <v>0</v>
      </c>
      <c r="AY93" t="s">
        <v>63</v>
      </c>
      <c r="AZ93" t="s">
        <v>4877</v>
      </c>
      <c r="BA93">
        <v>0</v>
      </c>
      <c r="BC93" t="s">
        <v>162</v>
      </c>
      <c r="BF93" t="s">
        <v>2269</v>
      </c>
    </row>
    <row r="94" spans="1:58" x14ac:dyDescent="0.35">
      <c r="A94" t="s">
        <v>2270</v>
      </c>
      <c r="B94">
        <v>20000</v>
      </c>
      <c r="C94">
        <v>10000</v>
      </c>
      <c r="D94" s="2">
        <v>45758</v>
      </c>
      <c r="E94" t="s">
        <v>59</v>
      </c>
      <c r="F94" s="4">
        <v>0.48421296296296296</v>
      </c>
      <c r="G94" t="s">
        <v>159</v>
      </c>
      <c r="I94">
        <v>1</v>
      </c>
      <c r="J94" t="s">
        <v>183</v>
      </c>
      <c r="K94">
        <v>72</v>
      </c>
      <c r="L94" t="s">
        <v>869</v>
      </c>
      <c r="M94">
        <v>625</v>
      </c>
      <c r="P94" s="2">
        <v>45756</v>
      </c>
      <c r="R94">
        <v>4</v>
      </c>
      <c r="S94" s="3">
        <v>2500</v>
      </c>
      <c r="T94" t="s">
        <v>65</v>
      </c>
      <c r="U94">
        <v>5000761290001</v>
      </c>
      <c r="V94">
        <v>0</v>
      </c>
      <c r="W94" s="3">
        <v>2500</v>
      </c>
      <c r="X94">
        <v>0</v>
      </c>
      <c r="Y94">
        <v>0</v>
      </c>
      <c r="Z94">
        <v>0</v>
      </c>
      <c r="AA94">
        <v>0</v>
      </c>
      <c r="AD94">
        <v>0</v>
      </c>
      <c r="AM94">
        <v>500076129</v>
      </c>
      <c r="AN94" t="s">
        <v>162</v>
      </c>
      <c r="AP94">
        <v>0</v>
      </c>
      <c r="AQ94">
        <v>0</v>
      </c>
      <c r="AR94">
        <v>0</v>
      </c>
      <c r="AS94">
        <v>0</v>
      </c>
      <c r="AT94">
        <v>0</v>
      </c>
      <c r="AU94">
        <v>0</v>
      </c>
      <c r="AY94" t="s">
        <v>63</v>
      </c>
      <c r="AZ94" t="s">
        <v>4877</v>
      </c>
      <c r="BA94">
        <v>0</v>
      </c>
      <c r="BC94" t="s">
        <v>162</v>
      </c>
      <c r="BF94" t="s">
        <v>2269</v>
      </c>
    </row>
    <row r="95" spans="1:58" x14ac:dyDescent="0.35">
      <c r="A95" t="s">
        <v>2045</v>
      </c>
      <c r="B95">
        <v>10000</v>
      </c>
      <c r="C95">
        <v>20000</v>
      </c>
      <c r="D95" s="2">
        <v>45757</v>
      </c>
      <c r="E95" t="s">
        <v>59</v>
      </c>
      <c r="F95" t="s">
        <v>2046</v>
      </c>
      <c r="G95">
        <v>502062525</v>
      </c>
      <c r="I95">
        <v>2</v>
      </c>
      <c r="J95" t="s">
        <v>183</v>
      </c>
      <c r="K95">
        <v>100</v>
      </c>
      <c r="L95" t="s">
        <v>281</v>
      </c>
      <c r="M95" s="3">
        <v>1100</v>
      </c>
      <c r="P95" s="2">
        <v>45756</v>
      </c>
      <c r="R95">
        <v>1</v>
      </c>
      <c r="S95" s="3">
        <v>1100</v>
      </c>
      <c r="T95" t="s">
        <v>65</v>
      </c>
      <c r="U95">
        <v>190073450001</v>
      </c>
      <c r="V95">
        <v>0</v>
      </c>
      <c r="W95" s="3">
        <v>1000</v>
      </c>
      <c r="X95">
        <v>100</v>
      </c>
      <c r="Y95">
        <v>0</v>
      </c>
      <c r="Z95">
        <v>0</v>
      </c>
      <c r="AA95">
        <v>0</v>
      </c>
      <c r="AD95">
        <v>0</v>
      </c>
      <c r="AM95">
        <v>19007345</v>
      </c>
      <c r="AN95" t="s">
        <v>282</v>
      </c>
      <c r="AP95">
        <v>0</v>
      </c>
      <c r="AQ95">
        <v>0</v>
      </c>
      <c r="AR95">
        <v>0</v>
      </c>
      <c r="AS95">
        <v>0</v>
      </c>
      <c r="AT95">
        <v>0</v>
      </c>
      <c r="AU95">
        <v>0</v>
      </c>
      <c r="AY95" t="s">
        <v>63</v>
      </c>
      <c r="AZ95" t="s">
        <v>4812</v>
      </c>
      <c r="BA95">
        <v>0</v>
      </c>
      <c r="BC95" t="s">
        <v>282</v>
      </c>
      <c r="BF95" t="s">
        <v>2047</v>
      </c>
    </row>
    <row r="96" spans="1:58" x14ac:dyDescent="0.35">
      <c r="A96" t="s">
        <v>2048</v>
      </c>
      <c r="B96">
        <v>10000</v>
      </c>
      <c r="C96">
        <v>20000</v>
      </c>
      <c r="D96" s="2">
        <v>45756</v>
      </c>
      <c r="E96" t="s">
        <v>59</v>
      </c>
      <c r="F96" t="s">
        <v>2049</v>
      </c>
      <c r="G96" t="s">
        <v>2050</v>
      </c>
      <c r="I96">
        <v>2</v>
      </c>
      <c r="J96" t="s">
        <v>183</v>
      </c>
      <c r="K96">
        <v>82</v>
      </c>
      <c r="L96" t="s">
        <v>352</v>
      </c>
      <c r="M96">
        <v>679</v>
      </c>
      <c r="P96" s="2">
        <v>45756</v>
      </c>
      <c r="R96">
        <v>56</v>
      </c>
      <c r="S96" s="3">
        <v>38024</v>
      </c>
      <c r="T96" t="s">
        <v>65</v>
      </c>
      <c r="U96" t="s">
        <v>609</v>
      </c>
      <c r="V96">
        <v>0</v>
      </c>
      <c r="W96" s="3">
        <v>32000</v>
      </c>
      <c r="X96" s="3">
        <v>6024</v>
      </c>
      <c r="Y96">
        <v>0</v>
      </c>
      <c r="Z96">
        <v>0</v>
      </c>
      <c r="AA96">
        <v>0</v>
      </c>
      <c r="AD96">
        <v>0</v>
      </c>
      <c r="AM96" t="s">
        <v>610</v>
      </c>
      <c r="AN96" t="s">
        <v>1048</v>
      </c>
      <c r="AP96">
        <v>0</v>
      </c>
      <c r="AQ96">
        <v>0</v>
      </c>
      <c r="AR96">
        <v>0</v>
      </c>
      <c r="AS96">
        <v>0</v>
      </c>
      <c r="AT96">
        <v>0</v>
      </c>
      <c r="AU96">
        <v>0</v>
      </c>
      <c r="AY96" t="s">
        <v>63</v>
      </c>
      <c r="AZ96" t="s">
        <v>4813</v>
      </c>
      <c r="BA96">
        <v>0</v>
      </c>
      <c r="BC96" t="s">
        <v>1048</v>
      </c>
      <c r="BF96" t="s">
        <v>2051</v>
      </c>
    </row>
    <row r="97" spans="1:58" x14ac:dyDescent="0.35">
      <c r="A97" t="s">
        <v>2271</v>
      </c>
      <c r="B97">
        <v>10000</v>
      </c>
      <c r="C97">
        <v>10000</v>
      </c>
      <c r="D97" s="2">
        <v>45756</v>
      </c>
      <c r="E97" t="s">
        <v>59</v>
      </c>
      <c r="F97" t="s">
        <v>2085</v>
      </c>
      <c r="G97" t="s">
        <v>2272</v>
      </c>
      <c r="I97">
        <v>1</v>
      </c>
      <c r="J97" t="s">
        <v>183</v>
      </c>
      <c r="K97">
        <v>26</v>
      </c>
      <c r="L97" t="s">
        <v>648</v>
      </c>
      <c r="M97" s="3">
        <v>4500</v>
      </c>
      <c r="P97" s="2">
        <v>45756</v>
      </c>
      <c r="R97">
        <v>4</v>
      </c>
      <c r="S97" s="3">
        <v>18000</v>
      </c>
      <c r="T97" t="s">
        <v>65</v>
      </c>
      <c r="U97" t="s">
        <v>2273</v>
      </c>
      <c r="V97">
        <v>0</v>
      </c>
      <c r="W97" s="3">
        <v>18000</v>
      </c>
      <c r="X97">
        <v>0</v>
      </c>
      <c r="Y97">
        <v>0</v>
      </c>
      <c r="Z97">
        <v>0</v>
      </c>
      <c r="AA97">
        <v>0</v>
      </c>
      <c r="AD97">
        <v>0</v>
      </c>
      <c r="AM97" t="s">
        <v>2274</v>
      </c>
      <c r="AN97" t="s">
        <v>170</v>
      </c>
      <c r="AP97">
        <v>0</v>
      </c>
      <c r="AQ97">
        <v>0</v>
      </c>
      <c r="AR97">
        <v>0</v>
      </c>
      <c r="AS97">
        <v>0</v>
      </c>
      <c r="AT97">
        <v>0</v>
      </c>
      <c r="AU97">
        <v>0</v>
      </c>
      <c r="AY97" t="s">
        <v>63</v>
      </c>
      <c r="AZ97" t="s">
        <v>4878</v>
      </c>
      <c r="BA97">
        <v>0</v>
      </c>
      <c r="BC97" t="s">
        <v>170</v>
      </c>
      <c r="BF97" t="s">
        <v>2275</v>
      </c>
    </row>
    <row r="98" spans="1:58" x14ac:dyDescent="0.35">
      <c r="A98" t="s">
        <v>2276</v>
      </c>
      <c r="B98">
        <v>10000</v>
      </c>
      <c r="C98">
        <v>10000</v>
      </c>
      <c r="D98" s="2">
        <v>45757</v>
      </c>
      <c r="E98" t="s">
        <v>59</v>
      </c>
      <c r="F98" t="s">
        <v>2122</v>
      </c>
      <c r="G98" t="s">
        <v>2277</v>
      </c>
      <c r="I98">
        <v>1</v>
      </c>
      <c r="J98" t="s">
        <v>183</v>
      </c>
      <c r="K98">
        <v>26</v>
      </c>
      <c r="L98" t="s">
        <v>648</v>
      </c>
      <c r="M98" s="3">
        <v>1500</v>
      </c>
      <c r="P98" s="2">
        <v>45756</v>
      </c>
      <c r="R98">
        <v>4</v>
      </c>
      <c r="S98" s="3">
        <v>6000</v>
      </c>
      <c r="T98" t="s">
        <v>65</v>
      </c>
      <c r="U98" t="s">
        <v>2279</v>
      </c>
      <c r="V98">
        <v>0</v>
      </c>
      <c r="W98" s="3">
        <v>6000</v>
      </c>
      <c r="X98">
        <v>0</v>
      </c>
      <c r="Y98">
        <v>0</v>
      </c>
      <c r="Z98">
        <v>0</v>
      </c>
      <c r="AA98">
        <v>0</v>
      </c>
      <c r="AD98">
        <v>0</v>
      </c>
      <c r="AM98" t="s">
        <v>2280</v>
      </c>
      <c r="AN98" t="s">
        <v>170</v>
      </c>
      <c r="AP98">
        <v>0</v>
      </c>
      <c r="AQ98">
        <v>0</v>
      </c>
      <c r="AR98">
        <v>0</v>
      </c>
      <c r="AS98">
        <v>0</v>
      </c>
      <c r="AT98">
        <v>0</v>
      </c>
      <c r="AU98">
        <v>0</v>
      </c>
      <c r="AY98" t="s">
        <v>63</v>
      </c>
      <c r="AZ98" t="s">
        <v>4879</v>
      </c>
      <c r="BA98">
        <v>0</v>
      </c>
      <c r="BC98" t="s">
        <v>170</v>
      </c>
      <c r="BF98" t="s">
        <v>2281</v>
      </c>
    </row>
    <row r="99" spans="1:58" x14ac:dyDescent="0.35">
      <c r="A99" t="s">
        <v>2282</v>
      </c>
      <c r="B99">
        <v>10000</v>
      </c>
      <c r="C99">
        <v>10000</v>
      </c>
      <c r="D99" s="2">
        <v>45757</v>
      </c>
      <c r="E99" t="s">
        <v>59</v>
      </c>
      <c r="F99" t="s">
        <v>2283</v>
      </c>
      <c r="G99" t="s">
        <v>2277</v>
      </c>
      <c r="I99">
        <v>1</v>
      </c>
      <c r="J99" t="s">
        <v>183</v>
      </c>
      <c r="K99">
        <v>26</v>
      </c>
      <c r="L99" t="s">
        <v>648</v>
      </c>
      <c r="M99" s="3">
        <v>1500</v>
      </c>
      <c r="P99" s="2">
        <v>45756</v>
      </c>
      <c r="R99">
        <v>4</v>
      </c>
      <c r="S99" s="3">
        <v>6000</v>
      </c>
      <c r="T99" t="s">
        <v>65</v>
      </c>
      <c r="U99" t="s">
        <v>2279</v>
      </c>
      <c r="V99">
        <v>0</v>
      </c>
      <c r="W99" s="3">
        <v>6000</v>
      </c>
      <c r="X99">
        <v>0</v>
      </c>
      <c r="Y99">
        <v>0</v>
      </c>
      <c r="Z99">
        <v>0</v>
      </c>
      <c r="AA99">
        <v>0</v>
      </c>
      <c r="AD99">
        <v>0</v>
      </c>
      <c r="AM99" t="s">
        <v>2280</v>
      </c>
      <c r="AN99" t="s">
        <v>170</v>
      </c>
      <c r="AP99">
        <v>0</v>
      </c>
      <c r="AQ99">
        <v>0</v>
      </c>
      <c r="AR99">
        <v>0</v>
      </c>
      <c r="AS99">
        <v>0</v>
      </c>
      <c r="AT99">
        <v>0</v>
      </c>
      <c r="AU99">
        <v>0</v>
      </c>
      <c r="AY99" t="s">
        <v>63</v>
      </c>
      <c r="AZ99" t="s">
        <v>4880</v>
      </c>
      <c r="BA99">
        <v>0</v>
      </c>
      <c r="BC99" t="s">
        <v>170</v>
      </c>
      <c r="BF99" t="s">
        <v>2284</v>
      </c>
    </row>
    <row r="100" spans="1:58" x14ac:dyDescent="0.35">
      <c r="A100" t="s">
        <v>2285</v>
      </c>
      <c r="B100">
        <v>10000</v>
      </c>
      <c r="C100">
        <v>10000</v>
      </c>
      <c r="D100" s="2">
        <v>45756</v>
      </c>
      <c r="E100" t="s">
        <v>59</v>
      </c>
      <c r="F100" t="s">
        <v>2286</v>
      </c>
      <c r="G100" t="s">
        <v>2155</v>
      </c>
      <c r="I100">
        <v>1</v>
      </c>
      <c r="J100" t="s">
        <v>183</v>
      </c>
      <c r="K100">
        <v>82</v>
      </c>
      <c r="L100" t="s">
        <v>352</v>
      </c>
      <c r="M100">
        <v>847</v>
      </c>
      <c r="P100" s="2">
        <v>45756</v>
      </c>
      <c r="R100">
        <v>26</v>
      </c>
      <c r="S100" s="3">
        <v>22022</v>
      </c>
      <c r="T100" t="s">
        <v>65</v>
      </c>
      <c r="U100" t="s">
        <v>2156</v>
      </c>
      <c r="V100">
        <v>0</v>
      </c>
      <c r="W100" s="3">
        <v>22000</v>
      </c>
      <c r="X100">
        <v>22</v>
      </c>
      <c r="Y100">
        <v>0</v>
      </c>
      <c r="Z100">
        <v>0</v>
      </c>
      <c r="AA100">
        <v>0</v>
      </c>
      <c r="AD100">
        <v>0</v>
      </c>
      <c r="AM100" t="s">
        <v>2157</v>
      </c>
      <c r="AN100" t="s">
        <v>465</v>
      </c>
      <c r="AP100">
        <v>0</v>
      </c>
      <c r="AQ100">
        <v>0</v>
      </c>
      <c r="AR100">
        <v>0</v>
      </c>
      <c r="AS100">
        <v>0</v>
      </c>
      <c r="AT100">
        <v>0</v>
      </c>
      <c r="AU100">
        <v>0</v>
      </c>
      <c r="AY100" t="s">
        <v>63</v>
      </c>
      <c r="AZ100" t="s">
        <v>4881</v>
      </c>
      <c r="BA100">
        <v>0</v>
      </c>
      <c r="BC100" t="s">
        <v>465</v>
      </c>
      <c r="BF100" t="s">
        <v>2287</v>
      </c>
    </row>
    <row r="101" spans="1:58" x14ac:dyDescent="0.35">
      <c r="A101" t="s">
        <v>2288</v>
      </c>
      <c r="B101">
        <v>10000</v>
      </c>
      <c r="C101">
        <v>10000</v>
      </c>
      <c r="D101" s="2">
        <v>45761</v>
      </c>
      <c r="E101" t="s">
        <v>59</v>
      </c>
      <c r="F101" t="s">
        <v>2103</v>
      </c>
      <c r="G101" t="s">
        <v>2114</v>
      </c>
      <c r="I101">
        <v>1</v>
      </c>
      <c r="J101" t="s">
        <v>183</v>
      </c>
      <c r="K101">
        <v>79</v>
      </c>
      <c r="L101" t="s">
        <v>92</v>
      </c>
      <c r="M101">
        <v>50</v>
      </c>
      <c r="P101" s="2">
        <v>45756</v>
      </c>
      <c r="R101">
        <v>602</v>
      </c>
      <c r="S101" s="3">
        <v>30100</v>
      </c>
      <c r="T101" t="s">
        <v>65</v>
      </c>
      <c r="U101" t="s">
        <v>2289</v>
      </c>
      <c r="V101">
        <v>0</v>
      </c>
      <c r="W101" s="3">
        <v>20000</v>
      </c>
      <c r="X101" s="3">
        <v>10100</v>
      </c>
      <c r="Y101">
        <v>0</v>
      </c>
      <c r="Z101">
        <v>0</v>
      </c>
      <c r="AA101">
        <v>0</v>
      </c>
      <c r="AD101">
        <v>0</v>
      </c>
      <c r="AM101" t="s">
        <v>2290</v>
      </c>
      <c r="AN101" t="s">
        <v>2291</v>
      </c>
      <c r="AP101">
        <v>0</v>
      </c>
      <c r="AQ101">
        <v>0</v>
      </c>
      <c r="AR101">
        <v>0</v>
      </c>
      <c r="AS101">
        <v>0</v>
      </c>
      <c r="AT101">
        <v>0</v>
      </c>
      <c r="AU101">
        <v>0</v>
      </c>
      <c r="AY101" t="s">
        <v>63</v>
      </c>
      <c r="AZ101" t="s">
        <v>4882</v>
      </c>
      <c r="BA101">
        <v>0</v>
      </c>
      <c r="BC101" t="s">
        <v>2291</v>
      </c>
      <c r="BF101" t="s">
        <v>2292</v>
      </c>
    </row>
    <row r="102" spans="1:58" x14ac:dyDescent="0.35">
      <c r="A102" t="s">
        <v>2297</v>
      </c>
      <c r="B102">
        <v>10000</v>
      </c>
      <c r="C102">
        <v>10000</v>
      </c>
      <c r="D102" s="2">
        <v>45761</v>
      </c>
      <c r="E102" t="s">
        <v>59</v>
      </c>
      <c r="F102" t="s">
        <v>2298</v>
      </c>
      <c r="G102" t="s">
        <v>2114</v>
      </c>
      <c r="I102">
        <v>1</v>
      </c>
      <c r="J102" t="s">
        <v>183</v>
      </c>
      <c r="K102">
        <v>79</v>
      </c>
      <c r="L102" t="s">
        <v>92</v>
      </c>
      <c r="M102">
        <v>216</v>
      </c>
      <c r="P102" s="2">
        <v>45756</v>
      </c>
      <c r="R102">
        <v>65</v>
      </c>
      <c r="S102" s="3">
        <v>14040</v>
      </c>
      <c r="T102" t="s">
        <v>65</v>
      </c>
      <c r="U102" t="s">
        <v>2299</v>
      </c>
      <c r="V102">
        <v>0</v>
      </c>
      <c r="W102" s="3">
        <v>10000</v>
      </c>
      <c r="X102" s="3">
        <v>4040</v>
      </c>
      <c r="Y102">
        <v>0</v>
      </c>
      <c r="Z102">
        <v>0</v>
      </c>
      <c r="AA102">
        <v>0</v>
      </c>
      <c r="AD102">
        <v>0</v>
      </c>
      <c r="AM102" t="s">
        <v>2300</v>
      </c>
      <c r="AN102" t="s">
        <v>95</v>
      </c>
      <c r="AP102">
        <v>0</v>
      </c>
      <c r="AQ102">
        <v>0</v>
      </c>
      <c r="AR102">
        <v>0</v>
      </c>
      <c r="AS102">
        <v>0</v>
      </c>
      <c r="AT102">
        <v>0</v>
      </c>
      <c r="AU102">
        <v>0</v>
      </c>
      <c r="AY102" t="s">
        <v>63</v>
      </c>
      <c r="AZ102" t="s">
        <v>6592</v>
      </c>
      <c r="BA102">
        <v>0</v>
      </c>
      <c r="BC102" t="s">
        <v>95</v>
      </c>
      <c r="BF102" t="s">
        <v>2301</v>
      </c>
    </row>
    <row r="103" spans="1:58" x14ac:dyDescent="0.35">
      <c r="A103" t="s">
        <v>2302</v>
      </c>
      <c r="B103">
        <v>10000</v>
      </c>
      <c r="C103">
        <v>10000</v>
      </c>
      <c r="D103" s="2">
        <v>45761</v>
      </c>
      <c r="E103" t="s">
        <v>59</v>
      </c>
      <c r="F103" t="s">
        <v>2173</v>
      </c>
      <c r="G103" t="s">
        <v>2114</v>
      </c>
      <c r="I103">
        <v>1</v>
      </c>
      <c r="J103" t="s">
        <v>183</v>
      </c>
      <c r="K103">
        <v>79</v>
      </c>
      <c r="L103" t="s">
        <v>92</v>
      </c>
      <c r="M103">
        <v>47</v>
      </c>
      <c r="P103" s="2">
        <v>45756</v>
      </c>
      <c r="R103">
        <v>65</v>
      </c>
      <c r="S103" s="3">
        <v>3055</v>
      </c>
      <c r="T103" t="s">
        <v>65</v>
      </c>
      <c r="U103" t="s">
        <v>2174</v>
      </c>
      <c r="V103">
        <v>0</v>
      </c>
      <c r="W103" s="3">
        <v>1000</v>
      </c>
      <c r="X103" s="3">
        <v>2055</v>
      </c>
      <c r="Y103">
        <v>0</v>
      </c>
      <c r="Z103">
        <v>0</v>
      </c>
      <c r="AA103">
        <v>0</v>
      </c>
      <c r="AD103">
        <v>0</v>
      </c>
      <c r="AM103" t="s">
        <v>2175</v>
      </c>
      <c r="AN103" t="s">
        <v>95</v>
      </c>
      <c r="AP103">
        <v>0</v>
      </c>
      <c r="AQ103">
        <v>0</v>
      </c>
      <c r="AR103">
        <v>0</v>
      </c>
      <c r="AS103">
        <v>0</v>
      </c>
      <c r="AT103">
        <v>0</v>
      </c>
      <c r="AU103">
        <v>0</v>
      </c>
      <c r="AY103" t="s">
        <v>63</v>
      </c>
      <c r="AZ103" t="s">
        <v>6593</v>
      </c>
      <c r="BA103">
        <v>0</v>
      </c>
      <c r="BC103" t="s">
        <v>95</v>
      </c>
      <c r="BF103" t="s">
        <v>2303</v>
      </c>
    </row>
    <row r="104" spans="1:58" x14ac:dyDescent="0.35">
      <c r="A104" t="s">
        <v>2316</v>
      </c>
      <c r="B104">
        <v>10000</v>
      </c>
      <c r="C104">
        <v>10000</v>
      </c>
      <c r="D104" s="2">
        <v>45757</v>
      </c>
      <c r="E104" t="s">
        <v>59</v>
      </c>
      <c r="F104" t="s">
        <v>2317</v>
      </c>
      <c r="G104">
        <v>59470</v>
      </c>
      <c r="I104">
        <v>1</v>
      </c>
      <c r="J104" t="s">
        <v>183</v>
      </c>
      <c r="K104">
        <v>73</v>
      </c>
      <c r="L104" t="s">
        <v>184</v>
      </c>
      <c r="M104" s="3">
        <v>15313</v>
      </c>
      <c r="P104" s="2">
        <v>45756</v>
      </c>
      <c r="R104">
        <v>12</v>
      </c>
      <c r="S104" s="3">
        <v>183756</v>
      </c>
      <c r="T104" t="s">
        <v>65</v>
      </c>
      <c r="U104" t="s">
        <v>2318</v>
      </c>
      <c r="V104">
        <v>0</v>
      </c>
      <c r="W104" s="3">
        <v>183750</v>
      </c>
      <c r="X104">
        <v>6</v>
      </c>
      <c r="Y104">
        <v>0</v>
      </c>
      <c r="Z104">
        <v>0</v>
      </c>
      <c r="AA104">
        <v>0</v>
      </c>
      <c r="AD104">
        <v>0</v>
      </c>
      <c r="AM104" t="s">
        <v>2319</v>
      </c>
      <c r="AN104" t="s">
        <v>68</v>
      </c>
      <c r="AP104">
        <v>0</v>
      </c>
      <c r="AQ104">
        <v>0</v>
      </c>
      <c r="AR104">
        <v>0</v>
      </c>
      <c r="AS104">
        <v>0</v>
      </c>
      <c r="AT104">
        <v>0</v>
      </c>
      <c r="AU104">
        <v>0</v>
      </c>
      <c r="AY104" t="s">
        <v>63</v>
      </c>
      <c r="AZ104" t="s">
        <v>4883</v>
      </c>
      <c r="BA104">
        <v>0</v>
      </c>
      <c r="BC104" t="s">
        <v>68</v>
      </c>
      <c r="BF104" t="s">
        <v>2320</v>
      </c>
    </row>
    <row r="105" spans="1:58" x14ac:dyDescent="0.35">
      <c r="A105" t="s">
        <v>2316</v>
      </c>
      <c r="B105">
        <v>10000</v>
      </c>
      <c r="C105">
        <v>20000</v>
      </c>
      <c r="D105" s="2">
        <v>45757</v>
      </c>
      <c r="E105" t="s">
        <v>59</v>
      </c>
      <c r="F105" t="s">
        <v>2317</v>
      </c>
      <c r="G105">
        <v>59470</v>
      </c>
      <c r="I105">
        <v>2</v>
      </c>
      <c r="J105" t="s">
        <v>183</v>
      </c>
      <c r="K105">
        <v>96</v>
      </c>
      <c r="L105" t="s">
        <v>613</v>
      </c>
      <c r="M105" s="3">
        <v>30625</v>
      </c>
      <c r="P105" s="2">
        <v>45756</v>
      </c>
      <c r="R105">
        <v>6</v>
      </c>
      <c r="S105" s="3">
        <v>183750</v>
      </c>
      <c r="T105" t="s">
        <v>65</v>
      </c>
      <c r="U105" t="s">
        <v>2318</v>
      </c>
      <c r="V105">
        <v>0</v>
      </c>
      <c r="W105" s="3">
        <v>183750</v>
      </c>
      <c r="X105">
        <v>0</v>
      </c>
      <c r="Y105">
        <v>0</v>
      </c>
      <c r="Z105">
        <v>0</v>
      </c>
      <c r="AA105">
        <v>0</v>
      </c>
      <c r="AD105">
        <v>0</v>
      </c>
      <c r="AM105" t="s">
        <v>2319</v>
      </c>
      <c r="AN105" t="s">
        <v>68</v>
      </c>
      <c r="AP105">
        <v>0</v>
      </c>
      <c r="AQ105">
        <v>0</v>
      </c>
      <c r="AR105">
        <v>0</v>
      </c>
      <c r="AS105">
        <v>0</v>
      </c>
      <c r="AT105">
        <v>0</v>
      </c>
      <c r="AU105">
        <v>0</v>
      </c>
      <c r="AY105" t="s">
        <v>63</v>
      </c>
      <c r="AZ105" t="s">
        <v>4883</v>
      </c>
      <c r="BA105">
        <v>0</v>
      </c>
      <c r="BC105" t="s">
        <v>68</v>
      </c>
      <c r="BF105" t="s">
        <v>2320</v>
      </c>
    </row>
    <row r="106" spans="1:58" x14ac:dyDescent="0.35">
      <c r="A106" t="s">
        <v>2321</v>
      </c>
      <c r="B106">
        <v>10000</v>
      </c>
      <c r="C106">
        <v>10000</v>
      </c>
      <c r="D106" s="2">
        <v>45757</v>
      </c>
      <c r="E106" t="s">
        <v>59</v>
      </c>
      <c r="F106" t="s">
        <v>2322</v>
      </c>
      <c r="G106">
        <v>59470</v>
      </c>
      <c r="I106">
        <v>1</v>
      </c>
      <c r="J106" t="s">
        <v>183</v>
      </c>
      <c r="K106">
        <v>73</v>
      </c>
      <c r="L106" t="s">
        <v>184</v>
      </c>
      <c r="M106" s="3">
        <v>5334</v>
      </c>
      <c r="P106" s="2">
        <v>45756</v>
      </c>
      <c r="R106">
        <v>12</v>
      </c>
      <c r="S106" s="3">
        <v>64008</v>
      </c>
      <c r="T106" t="s">
        <v>65</v>
      </c>
      <c r="U106" t="s">
        <v>2181</v>
      </c>
      <c r="V106">
        <v>0</v>
      </c>
      <c r="W106" s="3">
        <v>64005</v>
      </c>
      <c r="X106">
        <v>3</v>
      </c>
      <c r="Y106">
        <v>0</v>
      </c>
      <c r="Z106">
        <v>0</v>
      </c>
      <c r="AA106">
        <v>0</v>
      </c>
      <c r="AD106">
        <v>0</v>
      </c>
      <c r="AM106" t="s">
        <v>2182</v>
      </c>
      <c r="AN106" t="s">
        <v>68</v>
      </c>
      <c r="AP106">
        <v>0</v>
      </c>
      <c r="AQ106">
        <v>0</v>
      </c>
      <c r="AR106">
        <v>0</v>
      </c>
      <c r="AS106">
        <v>0</v>
      </c>
      <c r="AT106">
        <v>0</v>
      </c>
      <c r="AU106">
        <v>0</v>
      </c>
      <c r="AY106" t="s">
        <v>63</v>
      </c>
      <c r="AZ106" t="s">
        <v>4884</v>
      </c>
      <c r="BA106">
        <v>0</v>
      </c>
      <c r="BC106" t="s">
        <v>68</v>
      </c>
      <c r="BF106" t="s">
        <v>2320</v>
      </c>
    </row>
    <row r="107" spans="1:58" x14ac:dyDescent="0.35">
      <c r="A107" t="s">
        <v>2321</v>
      </c>
      <c r="B107">
        <v>10000</v>
      </c>
      <c r="C107">
        <v>20000</v>
      </c>
      <c r="D107" s="2">
        <v>45757</v>
      </c>
      <c r="E107" t="s">
        <v>59</v>
      </c>
      <c r="F107" t="s">
        <v>2322</v>
      </c>
      <c r="G107">
        <v>59470</v>
      </c>
      <c r="I107">
        <v>1</v>
      </c>
      <c r="J107" t="s">
        <v>183</v>
      </c>
      <c r="K107" t="s">
        <v>152</v>
      </c>
      <c r="L107" t="s">
        <v>153</v>
      </c>
      <c r="M107" s="3">
        <v>13042</v>
      </c>
      <c r="P107" s="2">
        <v>45756</v>
      </c>
      <c r="R107">
        <v>12</v>
      </c>
      <c r="S107" s="3">
        <v>156504</v>
      </c>
      <c r="T107" t="s">
        <v>65</v>
      </c>
      <c r="U107" t="s">
        <v>2181</v>
      </c>
      <c r="V107">
        <v>0</v>
      </c>
      <c r="W107" s="3">
        <v>156495</v>
      </c>
      <c r="X107">
        <v>9</v>
      </c>
      <c r="Y107">
        <v>0</v>
      </c>
      <c r="Z107">
        <v>0</v>
      </c>
      <c r="AA107">
        <v>0</v>
      </c>
      <c r="AD107">
        <v>0</v>
      </c>
      <c r="AM107" t="s">
        <v>2182</v>
      </c>
      <c r="AN107" t="s">
        <v>68</v>
      </c>
      <c r="AP107">
        <v>0</v>
      </c>
      <c r="AQ107">
        <v>0</v>
      </c>
      <c r="AR107">
        <v>0</v>
      </c>
      <c r="AS107">
        <v>0</v>
      </c>
      <c r="AT107">
        <v>0</v>
      </c>
      <c r="AU107">
        <v>0</v>
      </c>
      <c r="AY107" t="s">
        <v>63</v>
      </c>
      <c r="AZ107" t="s">
        <v>4884</v>
      </c>
      <c r="BA107">
        <v>0</v>
      </c>
      <c r="BC107" t="s">
        <v>68</v>
      </c>
      <c r="BF107" t="s">
        <v>2320</v>
      </c>
    </row>
    <row r="108" spans="1:58" x14ac:dyDescent="0.35">
      <c r="A108" t="s">
        <v>2323</v>
      </c>
      <c r="B108">
        <v>10000</v>
      </c>
      <c r="C108">
        <v>10000</v>
      </c>
      <c r="D108" s="2">
        <v>45761</v>
      </c>
      <c r="E108" t="s">
        <v>59</v>
      </c>
      <c r="F108" t="s">
        <v>2160</v>
      </c>
      <c r="G108" t="s">
        <v>2114</v>
      </c>
      <c r="I108">
        <v>1</v>
      </c>
      <c r="J108" t="s">
        <v>183</v>
      </c>
      <c r="K108">
        <v>79</v>
      </c>
      <c r="L108" t="s">
        <v>92</v>
      </c>
      <c r="M108">
        <v>34</v>
      </c>
      <c r="P108" s="2">
        <v>45756</v>
      </c>
      <c r="R108">
        <v>602</v>
      </c>
      <c r="S108" s="3">
        <v>20468</v>
      </c>
      <c r="T108" t="s">
        <v>65</v>
      </c>
      <c r="U108" t="s">
        <v>2324</v>
      </c>
      <c r="V108">
        <v>0</v>
      </c>
      <c r="W108" s="3">
        <v>10000</v>
      </c>
      <c r="X108" s="3">
        <v>10468</v>
      </c>
      <c r="Y108">
        <v>0</v>
      </c>
      <c r="Z108">
        <v>0</v>
      </c>
      <c r="AA108">
        <v>0</v>
      </c>
      <c r="AD108">
        <v>0</v>
      </c>
      <c r="AM108" t="s">
        <v>2325</v>
      </c>
      <c r="AN108" t="s">
        <v>2291</v>
      </c>
      <c r="AP108">
        <v>0</v>
      </c>
      <c r="AQ108">
        <v>0</v>
      </c>
      <c r="AR108">
        <v>0</v>
      </c>
      <c r="AS108">
        <v>0</v>
      </c>
      <c r="AT108">
        <v>0</v>
      </c>
      <c r="AU108">
        <v>0</v>
      </c>
      <c r="AY108" t="s">
        <v>63</v>
      </c>
      <c r="AZ108" t="s">
        <v>4885</v>
      </c>
      <c r="BA108">
        <v>0</v>
      </c>
      <c r="BC108" t="s">
        <v>2291</v>
      </c>
      <c r="BF108" t="s">
        <v>2326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CCA91-2F76-4E23-ACFC-1FB04EA8AF58}">
  <dimension ref="A1:BF95"/>
  <sheetViews>
    <sheetView topLeftCell="A89" workbookViewId="0">
      <selection activeCell="A4" sqref="A4:XFD95"/>
    </sheetView>
  </sheetViews>
  <sheetFormatPr defaultRowHeight="14.5" x14ac:dyDescent="0.35"/>
  <sheetData>
    <row r="1" spans="1:58" x14ac:dyDescent="0.35">
      <c r="A1" t="s">
        <v>6089</v>
      </c>
    </row>
    <row r="2" spans="1:58" x14ac:dyDescent="0.35">
      <c r="A2" t="s">
        <v>6594</v>
      </c>
    </row>
    <row r="3" spans="1:58" x14ac:dyDescent="0.35">
      <c r="D3" s="2"/>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2461</v>
      </c>
      <c r="B5">
        <v>10000</v>
      </c>
      <c r="C5">
        <v>10000</v>
      </c>
      <c r="D5" s="2">
        <v>45761</v>
      </c>
      <c r="E5" t="s">
        <v>59</v>
      </c>
      <c r="F5" t="s">
        <v>836</v>
      </c>
      <c r="G5">
        <v>10620258104</v>
      </c>
      <c r="H5" t="s">
        <v>91</v>
      </c>
      <c r="I5">
        <v>1</v>
      </c>
      <c r="J5" t="s">
        <v>63</v>
      </c>
      <c r="K5" t="s">
        <v>944</v>
      </c>
      <c r="L5" t="s">
        <v>945</v>
      </c>
      <c r="M5">
        <v>690</v>
      </c>
      <c r="P5" s="2">
        <v>45757</v>
      </c>
      <c r="R5">
        <v>36</v>
      </c>
      <c r="S5" s="3">
        <v>24840</v>
      </c>
      <c r="T5" t="s">
        <v>65</v>
      </c>
      <c r="U5" t="s">
        <v>2462</v>
      </c>
      <c r="V5">
        <v>0</v>
      </c>
      <c r="W5">
        <v>0</v>
      </c>
      <c r="X5">
        <v>0</v>
      </c>
      <c r="Y5">
        <v>0</v>
      </c>
      <c r="Z5">
        <v>0</v>
      </c>
      <c r="AA5">
        <v>0</v>
      </c>
      <c r="AD5">
        <v>0</v>
      </c>
      <c r="AH5" t="s">
        <v>63</v>
      </c>
      <c r="AI5">
        <v>0</v>
      </c>
      <c r="AJ5" t="s">
        <v>63</v>
      </c>
      <c r="AM5" t="s">
        <v>2463</v>
      </c>
      <c r="AN5" t="s">
        <v>95</v>
      </c>
      <c r="AP5">
        <v>0</v>
      </c>
      <c r="AQ5">
        <v>0</v>
      </c>
      <c r="AR5">
        <v>0</v>
      </c>
      <c r="AS5">
        <v>0</v>
      </c>
      <c r="AT5">
        <v>0</v>
      </c>
      <c r="AU5">
        <v>0</v>
      </c>
      <c r="AY5" t="s">
        <v>63</v>
      </c>
      <c r="BC5" t="s">
        <v>95</v>
      </c>
      <c r="BF5" t="s">
        <v>2464</v>
      </c>
    </row>
    <row r="6" spans="1:58" x14ac:dyDescent="0.35">
      <c r="A6" t="s">
        <v>6569</v>
      </c>
      <c r="B6">
        <v>10000</v>
      </c>
      <c r="C6">
        <v>10000</v>
      </c>
      <c r="D6" s="2">
        <v>45790</v>
      </c>
      <c r="E6" t="s">
        <v>59</v>
      </c>
      <c r="F6" t="s">
        <v>6570</v>
      </c>
      <c r="G6" t="s">
        <v>6571</v>
      </c>
      <c r="H6" t="s">
        <v>105</v>
      </c>
      <c r="I6">
        <v>1</v>
      </c>
      <c r="J6" t="s">
        <v>63</v>
      </c>
      <c r="K6" t="s">
        <v>944</v>
      </c>
      <c r="L6" t="s">
        <v>945</v>
      </c>
      <c r="M6" s="3">
        <v>1307</v>
      </c>
      <c r="P6" s="2">
        <v>45757</v>
      </c>
      <c r="R6">
        <v>176</v>
      </c>
      <c r="S6" s="3">
        <v>230032</v>
      </c>
      <c r="T6" t="s">
        <v>65</v>
      </c>
      <c r="U6" t="s">
        <v>894</v>
      </c>
      <c r="V6">
        <v>0</v>
      </c>
      <c r="W6">
        <v>0</v>
      </c>
      <c r="X6">
        <v>0</v>
      </c>
      <c r="Y6">
        <v>0</v>
      </c>
      <c r="Z6">
        <v>0</v>
      </c>
      <c r="AA6">
        <v>0</v>
      </c>
      <c r="AD6">
        <v>0</v>
      </c>
      <c r="AH6" t="s">
        <v>63</v>
      </c>
      <c r="AI6">
        <v>0</v>
      </c>
      <c r="AJ6" t="s">
        <v>63</v>
      </c>
      <c r="AM6" t="s">
        <v>895</v>
      </c>
      <c r="AN6" t="s">
        <v>108</v>
      </c>
      <c r="AP6">
        <v>0</v>
      </c>
      <c r="AQ6">
        <v>0</v>
      </c>
      <c r="AR6">
        <v>0</v>
      </c>
      <c r="AS6">
        <v>0</v>
      </c>
      <c r="AT6">
        <v>0</v>
      </c>
      <c r="AU6">
        <v>0</v>
      </c>
      <c r="AY6" t="s">
        <v>63</v>
      </c>
      <c r="BC6" t="s">
        <v>108</v>
      </c>
      <c r="BF6" t="s">
        <v>6572</v>
      </c>
    </row>
    <row r="7" spans="1:58" x14ac:dyDescent="0.35">
      <c r="A7" t="s">
        <v>6573</v>
      </c>
      <c r="B7">
        <v>10000</v>
      </c>
      <c r="C7">
        <v>10000</v>
      </c>
      <c r="D7" s="2">
        <v>45786</v>
      </c>
      <c r="E7" t="s">
        <v>59</v>
      </c>
      <c r="F7" t="s">
        <v>6595</v>
      </c>
      <c r="G7">
        <v>10620258101</v>
      </c>
      <c r="H7" t="s">
        <v>105</v>
      </c>
      <c r="I7">
        <v>1</v>
      </c>
      <c r="J7" t="s">
        <v>63</v>
      </c>
      <c r="K7" t="s">
        <v>944</v>
      </c>
      <c r="L7" t="s">
        <v>945</v>
      </c>
      <c r="M7" s="3">
        <v>1069</v>
      </c>
      <c r="P7" s="2">
        <v>45757</v>
      </c>
      <c r="R7">
        <v>176</v>
      </c>
      <c r="S7" s="3">
        <v>188144</v>
      </c>
      <c r="T7" t="s">
        <v>65</v>
      </c>
      <c r="U7" t="s">
        <v>853</v>
      </c>
      <c r="V7">
        <v>0</v>
      </c>
      <c r="W7">
        <v>0</v>
      </c>
      <c r="X7">
        <v>0</v>
      </c>
      <c r="Y7">
        <v>0</v>
      </c>
      <c r="Z7">
        <v>0</v>
      </c>
      <c r="AA7">
        <v>0</v>
      </c>
      <c r="AD7">
        <v>0</v>
      </c>
      <c r="AH7" t="s">
        <v>63</v>
      </c>
      <c r="AI7">
        <v>0</v>
      </c>
      <c r="AJ7" t="s">
        <v>63</v>
      </c>
      <c r="AM7" t="s">
        <v>854</v>
      </c>
      <c r="AN7" t="s">
        <v>108</v>
      </c>
      <c r="AP7">
        <v>0</v>
      </c>
      <c r="AQ7">
        <v>0</v>
      </c>
      <c r="AR7">
        <v>0</v>
      </c>
      <c r="AS7">
        <v>0</v>
      </c>
      <c r="AT7">
        <v>0</v>
      </c>
      <c r="AU7">
        <v>0</v>
      </c>
      <c r="AY7" t="s">
        <v>63</v>
      </c>
      <c r="BC7" t="s">
        <v>108</v>
      </c>
      <c r="BF7" t="s">
        <v>6574</v>
      </c>
    </row>
    <row r="8" spans="1:58" x14ac:dyDescent="0.35">
      <c r="A8" t="s">
        <v>4820</v>
      </c>
      <c r="B8">
        <v>10000</v>
      </c>
      <c r="C8">
        <v>20000</v>
      </c>
      <c r="D8" s="2">
        <v>45770</v>
      </c>
      <c r="E8" t="s">
        <v>59</v>
      </c>
      <c r="F8" t="s">
        <v>4821</v>
      </c>
      <c r="G8" t="s">
        <v>4822</v>
      </c>
      <c r="I8">
        <v>1</v>
      </c>
      <c r="J8" t="s">
        <v>183</v>
      </c>
      <c r="K8">
        <v>93</v>
      </c>
      <c r="L8" t="s">
        <v>1248</v>
      </c>
      <c r="M8" s="3">
        <v>12284</v>
      </c>
      <c r="P8" s="2">
        <v>45757</v>
      </c>
      <c r="R8">
        <v>24</v>
      </c>
      <c r="S8" s="3">
        <v>294816</v>
      </c>
      <c r="T8" t="s">
        <v>65</v>
      </c>
      <c r="U8" t="s">
        <v>4823</v>
      </c>
      <c r="V8">
        <v>0</v>
      </c>
      <c r="W8" s="3">
        <v>273898</v>
      </c>
      <c r="X8" s="3">
        <v>20918</v>
      </c>
      <c r="Y8">
        <v>0</v>
      </c>
      <c r="Z8">
        <v>0</v>
      </c>
      <c r="AA8">
        <v>0</v>
      </c>
      <c r="AD8">
        <v>0</v>
      </c>
      <c r="AM8" t="s">
        <v>4824</v>
      </c>
      <c r="AN8" t="s">
        <v>448</v>
      </c>
      <c r="AP8">
        <v>0</v>
      </c>
      <c r="AQ8">
        <v>0</v>
      </c>
      <c r="AR8">
        <v>0</v>
      </c>
      <c r="AS8">
        <v>0</v>
      </c>
      <c r="AT8">
        <v>0</v>
      </c>
      <c r="AU8">
        <v>0</v>
      </c>
      <c r="AY8" t="s">
        <v>63</v>
      </c>
      <c r="AZ8" t="s">
        <v>4825</v>
      </c>
      <c r="BA8">
        <v>0</v>
      </c>
      <c r="BC8" t="s">
        <v>448</v>
      </c>
      <c r="BF8" t="s">
        <v>4826</v>
      </c>
    </row>
    <row r="9" spans="1:58" x14ac:dyDescent="0.35">
      <c r="A9" t="s">
        <v>2327</v>
      </c>
      <c r="B9">
        <v>10000</v>
      </c>
      <c r="C9">
        <v>10000</v>
      </c>
      <c r="D9" s="2">
        <v>45757</v>
      </c>
      <c r="E9" t="s">
        <v>59</v>
      </c>
      <c r="F9" t="s">
        <v>2328</v>
      </c>
      <c r="G9" t="s">
        <v>1603</v>
      </c>
      <c r="I9">
        <v>1</v>
      </c>
      <c r="J9" t="s">
        <v>183</v>
      </c>
      <c r="K9">
        <v>59</v>
      </c>
      <c r="L9" t="s">
        <v>73</v>
      </c>
      <c r="M9" s="3">
        <v>1421</v>
      </c>
      <c r="P9" s="2">
        <v>45757</v>
      </c>
      <c r="R9">
        <v>4</v>
      </c>
      <c r="S9" s="3">
        <v>5684</v>
      </c>
      <c r="T9" t="s">
        <v>65</v>
      </c>
      <c r="U9">
        <v>150410570001</v>
      </c>
      <c r="V9">
        <v>0</v>
      </c>
      <c r="W9" s="3">
        <v>5683</v>
      </c>
      <c r="X9">
        <v>1</v>
      </c>
      <c r="Y9">
        <v>0</v>
      </c>
      <c r="Z9">
        <v>0</v>
      </c>
      <c r="AA9">
        <v>0</v>
      </c>
      <c r="AD9">
        <v>0</v>
      </c>
      <c r="AM9">
        <v>15041057</v>
      </c>
      <c r="AN9" t="s">
        <v>571</v>
      </c>
      <c r="AP9">
        <v>0</v>
      </c>
      <c r="AQ9">
        <v>0</v>
      </c>
      <c r="AR9">
        <v>0</v>
      </c>
      <c r="AS9">
        <v>0</v>
      </c>
      <c r="AT9">
        <v>0</v>
      </c>
      <c r="AU9">
        <v>0</v>
      </c>
      <c r="AY9" t="s">
        <v>63</v>
      </c>
      <c r="AZ9" t="s">
        <v>4890</v>
      </c>
      <c r="BA9">
        <v>0</v>
      </c>
      <c r="BC9" t="s">
        <v>571</v>
      </c>
      <c r="BF9" t="s">
        <v>2330</v>
      </c>
    </row>
    <row r="10" spans="1:58" x14ac:dyDescent="0.35">
      <c r="A10" t="s">
        <v>2331</v>
      </c>
      <c r="B10">
        <v>10000</v>
      </c>
      <c r="C10">
        <v>30000</v>
      </c>
      <c r="D10" s="2">
        <v>45761</v>
      </c>
      <c r="E10" t="s">
        <v>59</v>
      </c>
      <c r="F10" t="s">
        <v>2332</v>
      </c>
      <c r="G10">
        <v>1006323</v>
      </c>
      <c r="I10">
        <v>1</v>
      </c>
      <c r="J10" t="s">
        <v>183</v>
      </c>
      <c r="K10" t="s">
        <v>2333</v>
      </c>
      <c r="L10" t="s">
        <v>439</v>
      </c>
      <c r="M10">
        <v>0</v>
      </c>
      <c r="P10" s="2">
        <v>45757</v>
      </c>
      <c r="R10">
        <v>60</v>
      </c>
      <c r="S10">
        <v>20</v>
      </c>
      <c r="T10" t="s">
        <v>65</v>
      </c>
      <c r="U10" t="s">
        <v>2334</v>
      </c>
      <c r="V10">
        <v>0</v>
      </c>
      <c r="W10">
        <v>20</v>
      </c>
      <c r="X10">
        <v>0</v>
      </c>
      <c r="Y10">
        <v>0</v>
      </c>
      <c r="Z10">
        <v>0</v>
      </c>
      <c r="AA10">
        <v>0</v>
      </c>
      <c r="AD10">
        <v>0</v>
      </c>
      <c r="AM10" t="s">
        <v>2335</v>
      </c>
      <c r="AN10" t="s">
        <v>139</v>
      </c>
      <c r="AP10">
        <v>0</v>
      </c>
      <c r="AQ10">
        <v>0</v>
      </c>
      <c r="AR10">
        <v>0</v>
      </c>
      <c r="AS10">
        <v>0</v>
      </c>
      <c r="AT10">
        <v>0</v>
      </c>
      <c r="AU10">
        <v>0</v>
      </c>
      <c r="AY10" t="s">
        <v>63</v>
      </c>
      <c r="AZ10" t="s">
        <v>4891</v>
      </c>
      <c r="BA10">
        <v>0</v>
      </c>
      <c r="BC10" t="s">
        <v>139</v>
      </c>
      <c r="BF10" t="s">
        <v>2336</v>
      </c>
    </row>
    <row r="11" spans="1:58" x14ac:dyDescent="0.35">
      <c r="A11" t="s">
        <v>2331</v>
      </c>
      <c r="B11">
        <v>20000</v>
      </c>
      <c r="C11">
        <v>20000</v>
      </c>
      <c r="D11" s="2">
        <v>45761</v>
      </c>
      <c r="E11" t="s">
        <v>59</v>
      </c>
      <c r="F11" t="s">
        <v>2332</v>
      </c>
      <c r="G11">
        <v>1006323</v>
      </c>
      <c r="I11">
        <v>1</v>
      </c>
      <c r="J11" t="s">
        <v>183</v>
      </c>
      <c r="K11">
        <v>63</v>
      </c>
      <c r="L11" t="s">
        <v>136</v>
      </c>
      <c r="M11" s="3">
        <v>6667</v>
      </c>
      <c r="P11" s="2">
        <v>45757</v>
      </c>
      <c r="R11">
        <v>60</v>
      </c>
      <c r="S11" s="3">
        <v>400020</v>
      </c>
      <c r="T11" t="s">
        <v>65</v>
      </c>
      <c r="U11" t="s">
        <v>2334</v>
      </c>
      <c r="V11">
        <v>0</v>
      </c>
      <c r="W11" s="3">
        <v>400020</v>
      </c>
      <c r="X11">
        <v>0</v>
      </c>
      <c r="Y11">
        <v>0</v>
      </c>
      <c r="Z11">
        <v>0</v>
      </c>
      <c r="AA11">
        <v>0</v>
      </c>
      <c r="AD11">
        <v>0</v>
      </c>
      <c r="AM11" t="s">
        <v>2335</v>
      </c>
      <c r="AN11" t="s">
        <v>139</v>
      </c>
      <c r="AP11">
        <v>0</v>
      </c>
      <c r="AQ11">
        <v>0</v>
      </c>
      <c r="AR11">
        <v>0</v>
      </c>
      <c r="AS11">
        <v>0</v>
      </c>
      <c r="AT11">
        <v>0</v>
      </c>
      <c r="AU11">
        <v>0</v>
      </c>
      <c r="AY11" t="s">
        <v>63</v>
      </c>
      <c r="AZ11" t="s">
        <v>4891</v>
      </c>
      <c r="BA11">
        <v>0</v>
      </c>
      <c r="BC11" t="s">
        <v>139</v>
      </c>
      <c r="BF11" t="s">
        <v>2336</v>
      </c>
    </row>
    <row r="12" spans="1:58" x14ac:dyDescent="0.35">
      <c r="A12" t="s">
        <v>2331</v>
      </c>
      <c r="B12">
        <v>20000</v>
      </c>
      <c r="C12">
        <v>30000</v>
      </c>
      <c r="D12" s="2">
        <v>45761</v>
      </c>
      <c r="E12" t="s">
        <v>59</v>
      </c>
      <c r="F12" t="s">
        <v>2332</v>
      </c>
      <c r="G12">
        <v>1006323</v>
      </c>
      <c r="I12">
        <v>1</v>
      </c>
      <c r="J12" t="s">
        <v>183</v>
      </c>
      <c r="K12" t="s">
        <v>2333</v>
      </c>
      <c r="L12" t="s">
        <v>439</v>
      </c>
      <c r="M12" s="3">
        <v>10000</v>
      </c>
      <c r="P12" s="2">
        <v>45757</v>
      </c>
      <c r="R12">
        <v>60</v>
      </c>
      <c r="S12" s="3">
        <v>599980</v>
      </c>
      <c r="T12" t="s">
        <v>65</v>
      </c>
      <c r="U12" t="s">
        <v>2334</v>
      </c>
      <c r="V12">
        <v>0</v>
      </c>
      <c r="W12" s="3">
        <v>599980</v>
      </c>
      <c r="X12">
        <v>0</v>
      </c>
      <c r="Y12">
        <v>0</v>
      </c>
      <c r="Z12">
        <v>0</v>
      </c>
      <c r="AA12">
        <v>0</v>
      </c>
      <c r="AD12">
        <v>0</v>
      </c>
      <c r="AM12" t="s">
        <v>2335</v>
      </c>
      <c r="AN12" t="s">
        <v>139</v>
      </c>
      <c r="AP12">
        <v>0</v>
      </c>
      <c r="AQ12">
        <v>0</v>
      </c>
      <c r="AR12">
        <v>0</v>
      </c>
      <c r="AS12">
        <v>0</v>
      </c>
      <c r="AT12">
        <v>0</v>
      </c>
      <c r="AU12">
        <v>0</v>
      </c>
      <c r="AY12" t="s">
        <v>63</v>
      </c>
      <c r="AZ12" t="s">
        <v>4891</v>
      </c>
      <c r="BA12">
        <v>0</v>
      </c>
      <c r="BC12" t="s">
        <v>139</v>
      </c>
      <c r="BF12" t="s">
        <v>2336</v>
      </c>
    </row>
    <row r="13" spans="1:58" x14ac:dyDescent="0.35">
      <c r="A13" t="s">
        <v>4892</v>
      </c>
      <c r="B13">
        <v>10000</v>
      </c>
      <c r="C13">
        <v>10000</v>
      </c>
      <c r="D13" s="2">
        <v>45763</v>
      </c>
      <c r="E13" t="s">
        <v>59</v>
      </c>
      <c r="F13" t="s">
        <v>4893</v>
      </c>
      <c r="G13" t="s">
        <v>4894</v>
      </c>
      <c r="I13">
        <v>1</v>
      </c>
      <c r="J13" t="s">
        <v>183</v>
      </c>
      <c r="K13">
        <v>111</v>
      </c>
      <c r="L13" t="s">
        <v>454</v>
      </c>
      <c r="M13" s="3">
        <v>40000</v>
      </c>
      <c r="P13" s="2">
        <v>45757</v>
      </c>
      <c r="R13">
        <v>8</v>
      </c>
      <c r="S13" s="3">
        <v>320000</v>
      </c>
      <c r="T13" t="s">
        <v>65</v>
      </c>
      <c r="U13" t="s">
        <v>201</v>
      </c>
      <c r="V13">
        <v>0</v>
      </c>
      <c r="W13" s="3">
        <v>319654</v>
      </c>
      <c r="X13">
        <v>346</v>
      </c>
      <c r="Y13">
        <v>0</v>
      </c>
      <c r="Z13">
        <v>0</v>
      </c>
      <c r="AA13">
        <v>0</v>
      </c>
      <c r="AD13">
        <v>0</v>
      </c>
      <c r="AM13" t="s">
        <v>202</v>
      </c>
      <c r="AN13" t="s">
        <v>203</v>
      </c>
      <c r="AP13">
        <v>0</v>
      </c>
      <c r="AQ13">
        <v>0</v>
      </c>
      <c r="AR13">
        <v>0</v>
      </c>
      <c r="AS13">
        <v>0</v>
      </c>
      <c r="AT13">
        <v>0</v>
      </c>
      <c r="AU13">
        <v>0</v>
      </c>
      <c r="AY13" t="s">
        <v>63</v>
      </c>
      <c r="AZ13" t="s">
        <v>4895</v>
      </c>
      <c r="BA13">
        <v>0</v>
      </c>
      <c r="BC13" t="s">
        <v>203</v>
      </c>
      <c r="BF13" t="s">
        <v>4896</v>
      </c>
    </row>
    <row r="14" spans="1:58" x14ac:dyDescent="0.35">
      <c r="A14" t="s">
        <v>2337</v>
      </c>
      <c r="B14">
        <v>10000</v>
      </c>
      <c r="C14">
        <v>10000</v>
      </c>
      <c r="D14" s="2">
        <v>45758</v>
      </c>
      <c r="E14" t="s">
        <v>59</v>
      </c>
      <c r="F14" t="s">
        <v>2338</v>
      </c>
      <c r="G14" t="s">
        <v>796</v>
      </c>
      <c r="I14">
        <v>1</v>
      </c>
      <c r="J14" t="s">
        <v>183</v>
      </c>
      <c r="K14">
        <v>61</v>
      </c>
      <c r="L14" t="s">
        <v>209</v>
      </c>
      <c r="M14" s="3">
        <v>5000</v>
      </c>
      <c r="P14" s="2">
        <v>45757</v>
      </c>
      <c r="R14">
        <v>1</v>
      </c>
      <c r="S14" s="3">
        <v>5000</v>
      </c>
      <c r="T14" t="s">
        <v>65</v>
      </c>
      <c r="U14" t="s">
        <v>2339</v>
      </c>
      <c r="V14">
        <v>0</v>
      </c>
      <c r="W14" s="3">
        <v>5000</v>
      </c>
      <c r="X14">
        <v>0</v>
      </c>
      <c r="Y14">
        <v>0</v>
      </c>
      <c r="Z14">
        <v>0</v>
      </c>
      <c r="AA14">
        <v>0</v>
      </c>
      <c r="AD14">
        <v>0</v>
      </c>
      <c r="AM14" t="s">
        <v>2340</v>
      </c>
      <c r="AN14" t="s">
        <v>622</v>
      </c>
      <c r="AP14">
        <v>0</v>
      </c>
      <c r="AQ14">
        <v>0</v>
      </c>
      <c r="AR14">
        <v>0</v>
      </c>
      <c r="AS14">
        <v>0</v>
      </c>
      <c r="AT14">
        <v>0</v>
      </c>
      <c r="AU14">
        <v>0</v>
      </c>
      <c r="AY14" t="s">
        <v>63</v>
      </c>
      <c r="AZ14" t="s">
        <v>4897</v>
      </c>
      <c r="BA14">
        <v>0</v>
      </c>
      <c r="BC14" t="s">
        <v>622</v>
      </c>
      <c r="BF14" t="s">
        <v>2341</v>
      </c>
    </row>
    <row r="15" spans="1:58" x14ac:dyDescent="0.35">
      <c r="A15" t="s">
        <v>4898</v>
      </c>
      <c r="B15">
        <v>10000</v>
      </c>
      <c r="C15">
        <v>10000</v>
      </c>
      <c r="D15" s="2">
        <v>45769</v>
      </c>
      <c r="E15" t="s">
        <v>59</v>
      </c>
      <c r="F15" t="s">
        <v>4899</v>
      </c>
      <c r="G15" t="s">
        <v>4900</v>
      </c>
      <c r="I15">
        <v>1</v>
      </c>
      <c r="J15" t="s">
        <v>183</v>
      </c>
      <c r="K15">
        <v>103</v>
      </c>
      <c r="L15" t="s">
        <v>64</v>
      </c>
      <c r="M15" s="3">
        <v>26870</v>
      </c>
      <c r="P15" s="2">
        <v>45757</v>
      </c>
      <c r="R15">
        <v>8</v>
      </c>
      <c r="S15" s="3">
        <v>214960</v>
      </c>
      <c r="T15" t="s">
        <v>65</v>
      </c>
      <c r="U15" t="s">
        <v>66</v>
      </c>
      <c r="V15">
        <v>0</v>
      </c>
      <c r="W15" s="3">
        <v>214960</v>
      </c>
      <c r="X15">
        <v>0</v>
      </c>
      <c r="Y15">
        <v>0</v>
      </c>
      <c r="Z15">
        <v>0</v>
      </c>
      <c r="AA15">
        <v>0</v>
      </c>
      <c r="AD15">
        <v>0</v>
      </c>
      <c r="AM15" t="s">
        <v>67</v>
      </c>
      <c r="AN15" t="s">
        <v>68</v>
      </c>
      <c r="AP15">
        <v>0</v>
      </c>
      <c r="AQ15">
        <v>0</v>
      </c>
      <c r="AR15">
        <v>0</v>
      </c>
      <c r="AS15">
        <v>0</v>
      </c>
      <c r="AT15">
        <v>0</v>
      </c>
      <c r="AU15">
        <v>0</v>
      </c>
      <c r="AY15" t="s">
        <v>63</v>
      </c>
      <c r="AZ15" t="s">
        <v>4901</v>
      </c>
      <c r="BA15">
        <v>0</v>
      </c>
      <c r="BC15" t="s">
        <v>68</v>
      </c>
      <c r="BF15" t="s">
        <v>4902</v>
      </c>
    </row>
    <row r="16" spans="1:58" x14ac:dyDescent="0.35">
      <c r="A16" t="s">
        <v>4898</v>
      </c>
      <c r="B16">
        <v>10000</v>
      </c>
      <c r="C16">
        <v>20000</v>
      </c>
      <c r="D16" s="2">
        <v>45769</v>
      </c>
      <c r="E16" t="s">
        <v>59</v>
      </c>
      <c r="F16" t="s">
        <v>4899</v>
      </c>
      <c r="G16" t="s">
        <v>4900</v>
      </c>
      <c r="I16">
        <v>1</v>
      </c>
      <c r="J16" t="s">
        <v>183</v>
      </c>
      <c r="K16" t="s">
        <v>70</v>
      </c>
      <c r="L16" t="s">
        <v>71</v>
      </c>
      <c r="M16" s="3">
        <v>61250</v>
      </c>
      <c r="P16" s="2">
        <v>45757</v>
      </c>
      <c r="R16">
        <v>8</v>
      </c>
      <c r="S16" s="3">
        <v>490000</v>
      </c>
      <c r="T16" t="s">
        <v>65</v>
      </c>
      <c r="U16" t="s">
        <v>66</v>
      </c>
      <c r="V16">
        <v>0</v>
      </c>
      <c r="W16" s="3">
        <v>490000</v>
      </c>
      <c r="X16">
        <v>0</v>
      </c>
      <c r="Y16">
        <v>0</v>
      </c>
      <c r="Z16">
        <v>0</v>
      </c>
      <c r="AA16">
        <v>0</v>
      </c>
      <c r="AD16">
        <v>0</v>
      </c>
      <c r="AM16" t="s">
        <v>67</v>
      </c>
      <c r="AN16" t="s">
        <v>68</v>
      </c>
      <c r="AP16">
        <v>0</v>
      </c>
      <c r="AQ16">
        <v>0</v>
      </c>
      <c r="AR16">
        <v>0</v>
      </c>
      <c r="AS16">
        <v>0</v>
      </c>
      <c r="AT16">
        <v>0</v>
      </c>
      <c r="AU16">
        <v>0</v>
      </c>
      <c r="AY16" t="s">
        <v>63</v>
      </c>
      <c r="AZ16" t="s">
        <v>4901</v>
      </c>
      <c r="BA16">
        <v>0</v>
      </c>
      <c r="BC16" t="s">
        <v>68</v>
      </c>
      <c r="BF16" t="s">
        <v>4902</v>
      </c>
    </row>
    <row r="17" spans="1:58" x14ac:dyDescent="0.35">
      <c r="A17" t="s">
        <v>2342</v>
      </c>
      <c r="B17">
        <v>10000</v>
      </c>
      <c r="C17">
        <v>20000</v>
      </c>
      <c r="D17" s="2">
        <v>45757</v>
      </c>
      <c r="E17" t="s">
        <v>59</v>
      </c>
      <c r="F17" t="s">
        <v>2343</v>
      </c>
      <c r="G17" t="s">
        <v>2344</v>
      </c>
      <c r="I17">
        <v>1</v>
      </c>
      <c r="J17" t="s">
        <v>183</v>
      </c>
      <c r="K17">
        <v>112</v>
      </c>
      <c r="L17" t="s">
        <v>454</v>
      </c>
      <c r="M17">
        <v>450</v>
      </c>
      <c r="P17" s="2">
        <v>45757</v>
      </c>
      <c r="R17">
        <v>20</v>
      </c>
      <c r="S17" s="3">
        <v>9000</v>
      </c>
      <c r="T17" t="s">
        <v>65</v>
      </c>
      <c r="U17" t="s">
        <v>2345</v>
      </c>
      <c r="V17">
        <v>0</v>
      </c>
      <c r="W17" s="3">
        <v>9000</v>
      </c>
      <c r="X17">
        <v>0</v>
      </c>
      <c r="Y17">
        <v>0</v>
      </c>
      <c r="Z17">
        <v>0</v>
      </c>
      <c r="AA17">
        <v>0</v>
      </c>
      <c r="AD17">
        <v>0</v>
      </c>
      <c r="AM17" t="s">
        <v>2346</v>
      </c>
      <c r="AN17" t="s">
        <v>68</v>
      </c>
      <c r="AP17">
        <v>0</v>
      </c>
      <c r="AQ17">
        <v>0</v>
      </c>
      <c r="AR17">
        <v>0</v>
      </c>
      <c r="AS17">
        <v>0</v>
      </c>
      <c r="AT17">
        <v>0</v>
      </c>
      <c r="AU17">
        <v>0</v>
      </c>
      <c r="AY17" t="s">
        <v>63</v>
      </c>
      <c r="AZ17" t="s">
        <v>4903</v>
      </c>
      <c r="BA17">
        <v>0</v>
      </c>
      <c r="BC17" t="s">
        <v>68</v>
      </c>
      <c r="BF17" t="s">
        <v>2347</v>
      </c>
    </row>
    <row r="18" spans="1:58" x14ac:dyDescent="0.35">
      <c r="A18" t="s">
        <v>2348</v>
      </c>
      <c r="B18">
        <v>10000</v>
      </c>
      <c r="C18">
        <v>10000</v>
      </c>
      <c r="D18" s="2">
        <v>45757</v>
      </c>
      <c r="E18" t="s">
        <v>59</v>
      </c>
      <c r="F18" t="s">
        <v>2349</v>
      </c>
      <c r="G18" t="s">
        <v>796</v>
      </c>
      <c r="I18">
        <v>1</v>
      </c>
      <c r="J18" t="s">
        <v>183</v>
      </c>
      <c r="K18">
        <v>78</v>
      </c>
      <c r="L18" t="s">
        <v>281</v>
      </c>
      <c r="M18" s="3">
        <v>1000</v>
      </c>
      <c r="P18" s="2">
        <v>45757</v>
      </c>
      <c r="R18">
        <v>1</v>
      </c>
      <c r="S18" s="3">
        <v>1000</v>
      </c>
      <c r="T18" t="s">
        <v>65</v>
      </c>
      <c r="U18" t="s">
        <v>2350</v>
      </c>
      <c r="V18">
        <v>0</v>
      </c>
      <c r="W18" s="3">
        <v>1000</v>
      </c>
      <c r="X18">
        <v>0</v>
      </c>
      <c r="Y18">
        <v>0</v>
      </c>
      <c r="Z18">
        <v>0</v>
      </c>
      <c r="AA18">
        <v>0</v>
      </c>
      <c r="AD18">
        <v>0</v>
      </c>
      <c r="AM18" t="s">
        <v>2351</v>
      </c>
      <c r="AN18" t="s">
        <v>622</v>
      </c>
      <c r="AP18">
        <v>0</v>
      </c>
      <c r="AQ18">
        <v>0</v>
      </c>
      <c r="AR18">
        <v>0</v>
      </c>
      <c r="AS18">
        <v>0</v>
      </c>
      <c r="AT18">
        <v>0</v>
      </c>
      <c r="AU18">
        <v>0</v>
      </c>
      <c r="AY18" t="s">
        <v>63</v>
      </c>
      <c r="AZ18" t="s">
        <v>4904</v>
      </c>
      <c r="BA18">
        <v>0</v>
      </c>
      <c r="BC18" t="s">
        <v>622</v>
      </c>
      <c r="BF18" t="s">
        <v>839</v>
      </c>
    </row>
    <row r="19" spans="1:58" x14ac:dyDescent="0.35">
      <c r="A19" t="s">
        <v>2352</v>
      </c>
      <c r="B19">
        <v>10000</v>
      </c>
      <c r="C19">
        <v>10000</v>
      </c>
      <c r="D19" s="2">
        <v>45761</v>
      </c>
      <c r="E19" t="s">
        <v>59</v>
      </c>
      <c r="F19" s="4">
        <v>0.42449074074074072</v>
      </c>
      <c r="G19" t="s">
        <v>2353</v>
      </c>
      <c r="I19">
        <v>1</v>
      </c>
      <c r="J19" t="s">
        <v>183</v>
      </c>
      <c r="K19">
        <v>60</v>
      </c>
      <c r="L19" t="s">
        <v>222</v>
      </c>
      <c r="M19" s="3">
        <v>3334</v>
      </c>
      <c r="P19" s="2">
        <v>45757</v>
      </c>
      <c r="R19">
        <v>6</v>
      </c>
      <c r="S19" s="3">
        <v>20004</v>
      </c>
      <c r="T19" t="s">
        <v>65</v>
      </c>
      <c r="U19" t="s">
        <v>2354</v>
      </c>
      <c r="V19">
        <v>0</v>
      </c>
      <c r="W19" s="3">
        <v>20000</v>
      </c>
      <c r="X19">
        <v>4</v>
      </c>
      <c r="Y19">
        <v>0</v>
      </c>
      <c r="Z19">
        <v>0</v>
      </c>
      <c r="AA19">
        <v>0</v>
      </c>
      <c r="AD19">
        <v>0</v>
      </c>
      <c r="AM19" t="s">
        <v>2355</v>
      </c>
      <c r="AN19" t="s">
        <v>68</v>
      </c>
      <c r="AP19">
        <v>0</v>
      </c>
      <c r="AQ19">
        <v>0</v>
      </c>
      <c r="AR19">
        <v>0</v>
      </c>
      <c r="AS19">
        <v>0</v>
      </c>
      <c r="AT19">
        <v>0</v>
      </c>
      <c r="AU19">
        <v>0</v>
      </c>
      <c r="AY19" t="s">
        <v>63</v>
      </c>
      <c r="AZ19" t="s">
        <v>4905</v>
      </c>
      <c r="BA19">
        <v>0</v>
      </c>
      <c r="BC19" t="s">
        <v>68</v>
      </c>
      <c r="BF19" t="s">
        <v>2356</v>
      </c>
    </row>
    <row r="20" spans="1:58" x14ac:dyDescent="0.35">
      <c r="A20" t="s">
        <v>2357</v>
      </c>
      <c r="B20">
        <v>10000</v>
      </c>
      <c r="C20">
        <v>10000</v>
      </c>
      <c r="D20" s="2">
        <v>45757</v>
      </c>
      <c r="E20" t="s">
        <v>59</v>
      </c>
      <c r="F20" s="4">
        <v>0.47971064814814812</v>
      </c>
      <c r="G20" t="s">
        <v>1603</v>
      </c>
      <c r="I20">
        <v>1</v>
      </c>
      <c r="J20" t="s">
        <v>183</v>
      </c>
      <c r="K20">
        <v>59</v>
      </c>
      <c r="L20" t="s">
        <v>73</v>
      </c>
      <c r="M20" s="3">
        <v>1420</v>
      </c>
      <c r="P20" s="2">
        <v>45757</v>
      </c>
      <c r="R20">
        <v>1</v>
      </c>
      <c r="S20" s="3">
        <v>1420</v>
      </c>
      <c r="T20" t="s">
        <v>65</v>
      </c>
      <c r="U20">
        <v>200184620001</v>
      </c>
      <c r="V20">
        <v>0</v>
      </c>
      <c r="W20" s="3">
        <v>1420</v>
      </c>
      <c r="X20">
        <v>0</v>
      </c>
      <c r="Y20">
        <v>0</v>
      </c>
      <c r="Z20">
        <v>0</v>
      </c>
      <c r="AA20">
        <v>0</v>
      </c>
      <c r="AD20">
        <v>0</v>
      </c>
      <c r="AM20">
        <v>20018462</v>
      </c>
      <c r="AN20" t="s">
        <v>571</v>
      </c>
      <c r="AP20">
        <v>0</v>
      </c>
      <c r="AQ20">
        <v>0</v>
      </c>
      <c r="AR20">
        <v>0</v>
      </c>
      <c r="AS20">
        <v>0</v>
      </c>
      <c r="AT20">
        <v>0</v>
      </c>
      <c r="AU20">
        <v>0</v>
      </c>
      <c r="AY20" t="s">
        <v>63</v>
      </c>
      <c r="AZ20" t="s">
        <v>4906</v>
      </c>
      <c r="BA20">
        <v>0</v>
      </c>
      <c r="BC20" t="s">
        <v>571</v>
      </c>
      <c r="BF20" t="s">
        <v>2358</v>
      </c>
    </row>
    <row r="21" spans="1:58" x14ac:dyDescent="0.35">
      <c r="A21" t="s">
        <v>2357</v>
      </c>
      <c r="B21">
        <v>20000</v>
      </c>
      <c r="C21">
        <v>10000</v>
      </c>
      <c r="D21" s="2">
        <v>45757</v>
      </c>
      <c r="E21" t="s">
        <v>59</v>
      </c>
      <c r="F21" s="4">
        <v>0.47971064814814812</v>
      </c>
      <c r="G21" t="s">
        <v>1603</v>
      </c>
      <c r="I21">
        <v>1</v>
      </c>
      <c r="J21" t="s">
        <v>183</v>
      </c>
      <c r="K21">
        <v>59</v>
      </c>
      <c r="L21" t="s">
        <v>73</v>
      </c>
      <c r="M21" s="3">
        <v>1420</v>
      </c>
      <c r="P21" s="2">
        <v>45757</v>
      </c>
      <c r="R21">
        <v>1</v>
      </c>
      <c r="S21" s="3">
        <v>1420</v>
      </c>
      <c r="T21" t="s">
        <v>65</v>
      </c>
      <c r="U21">
        <v>200184620001</v>
      </c>
      <c r="V21">
        <v>0</v>
      </c>
      <c r="W21" s="3">
        <v>1420</v>
      </c>
      <c r="X21">
        <v>0</v>
      </c>
      <c r="Y21">
        <v>0</v>
      </c>
      <c r="Z21">
        <v>0</v>
      </c>
      <c r="AA21">
        <v>0</v>
      </c>
      <c r="AD21">
        <v>0</v>
      </c>
      <c r="AM21">
        <v>20018462</v>
      </c>
      <c r="AN21" t="s">
        <v>571</v>
      </c>
      <c r="AP21">
        <v>0</v>
      </c>
      <c r="AQ21">
        <v>0</v>
      </c>
      <c r="AR21">
        <v>0</v>
      </c>
      <c r="AS21">
        <v>0</v>
      </c>
      <c r="AT21">
        <v>0</v>
      </c>
      <c r="AU21">
        <v>0</v>
      </c>
      <c r="AY21" t="s">
        <v>63</v>
      </c>
      <c r="AZ21" t="s">
        <v>4906</v>
      </c>
      <c r="BA21">
        <v>0</v>
      </c>
      <c r="BC21" t="s">
        <v>571</v>
      </c>
      <c r="BF21" t="s">
        <v>2358</v>
      </c>
    </row>
    <row r="22" spans="1:58" x14ac:dyDescent="0.35">
      <c r="A22" t="s">
        <v>2359</v>
      </c>
      <c r="B22">
        <v>10000</v>
      </c>
      <c r="C22">
        <v>10000</v>
      </c>
      <c r="D22" s="2">
        <v>45758</v>
      </c>
      <c r="E22" t="s">
        <v>59</v>
      </c>
      <c r="F22" t="s">
        <v>2360</v>
      </c>
      <c r="G22" t="s">
        <v>842</v>
      </c>
      <c r="I22">
        <v>1</v>
      </c>
      <c r="J22" t="s">
        <v>183</v>
      </c>
      <c r="K22">
        <v>73</v>
      </c>
      <c r="L22" t="s">
        <v>184</v>
      </c>
      <c r="M22" s="3">
        <v>18000</v>
      </c>
      <c r="P22" s="2">
        <v>45757</v>
      </c>
      <c r="R22">
        <v>12</v>
      </c>
      <c r="S22" s="3">
        <v>216000</v>
      </c>
      <c r="T22" t="s">
        <v>65</v>
      </c>
      <c r="U22">
        <v>80256220001</v>
      </c>
      <c r="V22">
        <v>0</v>
      </c>
      <c r="W22" s="3">
        <v>216000</v>
      </c>
      <c r="X22">
        <v>0</v>
      </c>
      <c r="Y22">
        <v>0</v>
      </c>
      <c r="Z22">
        <v>0</v>
      </c>
      <c r="AA22">
        <v>0</v>
      </c>
      <c r="AD22">
        <v>0</v>
      </c>
      <c r="AM22">
        <v>8025622</v>
      </c>
      <c r="AN22" t="s">
        <v>162</v>
      </c>
      <c r="AP22">
        <v>0</v>
      </c>
      <c r="AQ22">
        <v>0</v>
      </c>
      <c r="AR22">
        <v>0</v>
      </c>
      <c r="AS22">
        <v>0</v>
      </c>
      <c r="AT22">
        <v>0</v>
      </c>
      <c r="AU22">
        <v>0</v>
      </c>
      <c r="AY22" t="s">
        <v>63</v>
      </c>
      <c r="AZ22" t="s">
        <v>4907</v>
      </c>
      <c r="BA22">
        <v>0</v>
      </c>
      <c r="BC22" t="s">
        <v>162</v>
      </c>
      <c r="BF22" t="s">
        <v>2361</v>
      </c>
    </row>
    <row r="23" spans="1:58" x14ac:dyDescent="0.35">
      <c r="A23" t="s">
        <v>2359</v>
      </c>
      <c r="B23">
        <v>10000</v>
      </c>
      <c r="C23">
        <v>20000</v>
      </c>
      <c r="D23" s="2">
        <v>45758</v>
      </c>
      <c r="E23" t="s">
        <v>59</v>
      </c>
      <c r="F23" t="s">
        <v>2360</v>
      </c>
      <c r="G23" t="s">
        <v>842</v>
      </c>
      <c r="I23">
        <v>1</v>
      </c>
      <c r="J23" t="s">
        <v>183</v>
      </c>
      <c r="K23" t="s">
        <v>152</v>
      </c>
      <c r="L23" t="s">
        <v>153</v>
      </c>
      <c r="M23" s="3">
        <v>18000</v>
      </c>
      <c r="P23" s="2">
        <v>45757</v>
      </c>
      <c r="R23">
        <v>12</v>
      </c>
      <c r="S23" s="3">
        <v>216000</v>
      </c>
      <c r="T23" t="s">
        <v>65</v>
      </c>
      <c r="U23">
        <v>80256220001</v>
      </c>
      <c r="V23">
        <v>0</v>
      </c>
      <c r="W23" s="3">
        <v>216000</v>
      </c>
      <c r="X23">
        <v>0</v>
      </c>
      <c r="Y23">
        <v>0</v>
      </c>
      <c r="Z23">
        <v>0</v>
      </c>
      <c r="AA23">
        <v>0</v>
      </c>
      <c r="AD23">
        <v>0</v>
      </c>
      <c r="AM23">
        <v>8025622</v>
      </c>
      <c r="AN23" t="s">
        <v>162</v>
      </c>
      <c r="AP23">
        <v>0</v>
      </c>
      <c r="AQ23">
        <v>0</v>
      </c>
      <c r="AR23">
        <v>0</v>
      </c>
      <c r="AS23">
        <v>0</v>
      </c>
      <c r="AT23">
        <v>0</v>
      </c>
      <c r="AU23">
        <v>0</v>
      </c>
      <c r="AY23" t="s">
        <v>63</v>
      </c>
      <c r="AZ23" t="s">
        <v>4907</v>
      </c>
      <c r="BA23">
        <v>0</v>
      </c>
      <c r="BC23" t="s">
        <v>162</v>
      </c>
      <c r="BF23" t="s">
        <v>2361</v>
      </c>
    </row>
    <row r="24" spans="1:58" x14ac:dyDescent="0.35">
      <c r="A24" t="s">
        <v>2362</v>
      </c>
      <c r="B24">
        <v>10000</v>
      </c>
      <c r="C24">
        <v>10000</v>
      </c>
      <c r="D24" s="2">
        <v>45758</v>
      </c>
      <c r="E24" t="s">
        <v>59</v>
      </c>
      <c r="F24" t="s">
        <v>2363</v>
      </c>
      <c r="G24" t="s">
        <v>842</v>
      </c>
      <c r="I24">
        <v>1</v>
      </c>
      <c r="J24" t="s">
        <v>183</v>
      </c>
      <c r="K24" t="s">
        <v>152</v>
      </c>
      <c r="L24" t="s">
        <v>153</v>
      </c>
      <c r="M24" s="3">
        <v>18000</v>
      </c>
      <c r="P24" s="2">
        <v>45757</v>
      </c>
      <c r="R24">
        <v>12</v>
      </c>
      <c r="S24" s="3">
        <v>216000</v>
      </c>
      <c r="T24" t="s">
        <v>65</v>
      </c>
      <c r="U24">
        <v>80256230001</v>
      </c>
      <c r="V24">
        <v>0</v>
      </c>
      <c r="W24" s="3">
        <v>216000</v>
      </c>
      <c r="X24">
        <v>0</v>
      </c>
      <c r="Y24">
        <v>0</v>
      </c>
      <c r="Z24">
        <v>0</v>
      </c>
      <c r="AA24">
        <v>0</v>
      </c>
      <c r="AD24">
        <v>0</v>
      </c>
      <c r="AM24">
        <v>8025623</v>
      </c>
      <c r="AN24" t="s">
        <v>162</v>
      </c>
      <c r="AP24">
        <v>0</v>
      </c>
      <c r="AQ24">
        <v>0</v>
      </c>
      <c r="AR24">
        <v>0</v>
      </c>
      <c r="AS24">
        <v>0</v>
      </c>
      <c r="AT24">
        <v>0</v>
      </c>
      <c r="AU24">
        <v>0</v>
      </c>
      <c r="AY24" t="s">
        <v>63</v>
      </c>
      <c r="AZ24" t="s">
        <v>4908</v>
      </c>
      <c r="BA24">
        <v>0</v>
      </c>
      <c r="BC24" t="s">
        <v>162</v>
      </c>
      <c r="BF24" t="s">
        <v>2364</v>
      </c>
    </row>
    <row r="25" spans="1:58" x14ac:dyDescent="0.35">
      <c r="A25" t="s">
        <v>2365</v>
      </c>
      <c r="B25">
        <v>10000</v>
      </c>
      <c r="C25">
        <v>20000</v>
      </c>
      <c r="D25" s="2">
        <v>45761</v>
      </c>
      <c r="E25" t="s">
        <v>59</v>
      </c>
      <c r="F25" t="s">
        <v>2366</v>
      </c>
      <c r="G25">
        <v>1006323</v>
      </c>
      <c r="I25">
        <v>1</v>
      </c>
      <c r="J25" t="s">
        <v>183</v>
      </c>
      <c r="K25" t="s">
        <v>2333</v>
      </c>
      <c r="L25" t="s">
        <v>439</v>
      </c>
      <c r="M25" s="3">
        <v>16000</v>
      </c>
      <c r="P25" s="2">
        <v>45757</v>
      </c>
      <c r="R25">
        <v>60</v>
      </c>
      <c r="S25" s="3">
        <v>960000</v>
      </c>
      <c r="T25" t="s">
        <v>65</v>
      </c>
      <c r="U25" t="s">
        <v>2334</v>
      </c>
      <c r="V25">
        <v>0</v>
      </c>
      <c r="W25" s="3">
        <v>960000</v>
      </c>
      <c r="X25">
        <v>0</v>
      </c>
      <c r="Y25">
        <v>0</v>
      </c>
      <c r="Z25">
        <v>0</v>
      </c>
      <c r="AA25">
        <v>0</v>
      </c>
      <c r="AD25">
        <v>0</v>
      </c>
      <c r="AM25" t="s">
        <v>2335</v>
      </c>
      <c r="AN25" t="s">
        <v>139</v>
      </c>
      <c r="AP25">
        <v>0</v>
      </c>
      <c r="AQ25">
        <v>0</v>
      </c>
      <c r="AR25">
        <v>0</v>
      </c>
      <c r="AS25">
        <v>0</v>
      </c>
      <c r="AT25">
        <v>0</v>
      </c>
      <c r="AU25">
        <v>0</v>
      </c>
      <c r="AY25" t="s">
        <v>63</v>
      </c>
      <c r="AZ25" t="s">
        <v>4909</v>
      </c>
      <c r="BA25">
        <v>0</v>
      </c>
      <c r="BC25" t="s">
        <v>139</v>
      </c>
      <c r="BF25" t="s">
        <v>140</v>
      </c>
    </row>
    <row r="26" spans="1:58" x14ac:dyDescent="0.35">
      <c r="A26" t="s">
        <v>2367</v>
      </c>
      <c r="B26">
        <v>10000</v>
      </c>
      <c r="C26">
        <v>10000</v>
      </c>
      <c r="D26" s="2">
        <v>45757</v>
      </c>
      <c r="E26" t="s">
        <v>59</v>
      </c>
      <c r="F26" t="s">
        <v>2349</v>
      </c>
      <c r="G26" t="s">
        <v>2368</v>
      </c>
      <c r="I26">
        <v>1</v>
      </c>
      <c r="J26" t="s">
        <v>183</v>
      </c>
      <c r="K26">
        <v>94</v>
      </c>
      <c r="L26" t="s">
        <v>81</v>
      </c>
      <c r="M26" s="3">
        <v>3000</v>
      </c>
      <c r="P26" s="2">
        <v>45757</v>
      </c>
      <c r="R26">
        <v>6</v>
      </c>
      <c r="S26" s="3">
        <v>18000</v>
      </c>
      <c r="T26" t="s">
        <v>65</v>
      </c>
      <c r="U26" t="s">
        <v>2369</v>
      </c>
      <c r="V26">
        <v>0</v>
      </c>
      <c r="W26" s="3">
        <v>18000</v>
      </c>
      <c r="X26">
        <v>0</v>
      </c>
      <c r="Y26">
        <v>0</v>
      </c>
      <c r="Z26">
        <v>0</v>
      </c>
      <c r="AA26">
        <v>0</v>
      </c>
      <c r="AD26">
        <v>0</v>
      </c>
      <c r="AM26" t="s">
        <v>2370</v>
      </c>
      <c r="AN26" t="s">
        <v>84</v>
      </c>
      <c r="AP26">
        <v>0</v>
      </c>
      <c r="AQ26">
        <v>0</v>
      </c>
      <c r="AR26">
        <v>0</v>
      </c>
      <c r="AS26">
        <v>0</v>
      </c>
      <c r="AT26">
        <v>0</v>
      </c>
      <c r="AU26">
        <v>0</v>
      </c>
      <c r="AY26" t="s">
        <v>63</v>
      </c>
      <c r="AZ26" t="s">
        <v>4910</v>
      </c>
      <c r="BA26">
        <v>0</v>
      </c>
      <c r="BC26" t="s">
        <v>84</v>
      </c>
      <c r="BF26" t="s">
        <v>2371</v>
      </c>
    </row>
    <row r="27" spans="1:58" x14ac:dyDescent="0.35">
      <c r="A27" t="s">
        <v>2372</v>
      </c>
      <c r="B27">
        <v>10000</v>
      </c>
      <c r="C27">
        <v>10000</v>
      </c>
      <c r="D27" s="2">
        <v>45757</v>
      </c>
      <c r="E27" t="s">
        <v>59</v>
      </c>
      <c r="F27" t="s">
        <v>2046</v>
      </c>
      <c r="G27" t="s">
        <v>2368</v>
      </c>
      <c r="I27">
        <v>1</v>
      </c>
      <c r="J27" t="s">
        <v>183</v>
      </c>
      <c r="K27">
        <v>94</v>
      </c>
      <c r="L27" t="s">
        <v>81</v>
      </c>
      <c r="M27" s="3">
        <v>3000</v>
      </c>
      <c r="P27" s="2">
        <v>45757</v>
      </c>
      <c r="R27">
        <v>6</v>
      </c>
      <c r="S27" s="3">
        <v>18000</v>
      </c>
      <c r="T27" t="s">
        <v>65</v>
      </c>
      <c r="U27" t="s">
        <v>2369</v>
      </c>
      <c r="V27">
        <v>0</v>
      </c>
      <c r="W27" s="3">
        <v>18000</v>
      </c>
      <c r="X27">
        <v>0</v>
      </c>
      <c r="Y27">
        <v>0</v>
      </c>
      <c r="Z27">
        <v>0</v>
      </c>
      <c r="AA27">
        <v>0</v>
      </c>
      <c r="AD27">
        <v>0</v>
      </c>
      <c r="AM27" t="s">
        <v>2370</v>
      </c>
      <c r="AN27" t="s">
        <v>84</v>
      </c>
      <c r="AP27">
        <v>0</v>
      </c>
      <c r="AQ27">
        <v>0</v>
      </c>
      <c r="AR27">
        <v>0</v>
      </c>
      <c r="AS27">
        <v>0</v>
      </c>
      <c r="AT27">
        <v>0</v>
      </c>
      <c r="AU27">
        <v>0</v>
      </c>
      <c r="AY27" t="s">
        <v>63</v>
      </c>
      <c r="AZ27" t="s">
        <v>6596</v>
      </c>
      <c r="BA27">
        <v>0</v>
      </c>
      <c r="BC27" t="s">
        <v>84</v>
      </c>
      <c r="BF27" t="s">
        <v>2373</v>
      </c>
    </row>
    <row r="28" spans="1:58" x14ac:dyDescent="0.35">
      <c r="A28" t="s">
        <v>2374</v>
      </c>
      <c r="B28">
        <v>10000</v>
      </c>
      <c r="C28">
        <v>10000</v>
      </c>
      <c r="D28" s="2">
        <v>45758</v>
      </c>
      <c r="E28" t="s">
        <v>59</v>
      </c>
      <c r="F28" t="s">
        <v>2375</v>
      </c>
      <c r="G28" t="s">
        <v>1420</v>
      </c>
      <c r="I28">
        <v>1</v>
      </c>
      <c r="J28" t="s">
        <v>183</v>
      </c>
      <c r="K28">
        <v>102</v>
      </c>
      <c r="L28" t="s">
        <v>664</v>
      </c>
      <c r="M28" s="3">
        <v>27000</v>
      </c>
      <c r="P28" s="2">
        <v>45757</v>
      </c>
      <c r="R28">
        <v>2</v>
      </c>
      <c r="S28" s="3">
        <v>54000</v>
      </c>
      <c r="T28" t="s">
        <v>65</v>
      </c>
      <c r="U28" t="s">
        <v>823</v>
      </c>
      <c r="V28">
        <v>0</v>
      </c>
      <c r="W28" s="3">
        <v>54000</v>
      </c>
      <c r="X28">
        <v>0</v>
      </c>
      <c r="Y28">
        <v>0</v>
      </c>
      <c r="Z28">
        <v>0</v>
      </c>
      <c r="AA28">
        <v>0</v>
      </c>
      <c r="AD28">
        <v>0</v>
      </c>
      <c r="AM28" t="s">
        <v>824</v>
      </c>
      <c r="AN28" t="s">
        <v>203</v>
      </c>
      <c r="AP28">
        <v>0</v>
      </c>
      <c r="AQ28">
        <v>0</v>
      </c>
      <c r="AR28">
        <v>0</v>
      </c>
      <c r="AS28">
        <v>0</v>
      </c>
      <c r="AT28">
        <v>0</v>
      </c>
      <c r="AU28">
        <v>0</v>
      </c>
      <c r="AY28" t="s">
        <v>63</v>
      </c>
      <c r="AZ28" t="s">
        <v>4911</v>
      </c>
      <c r="BA28">
        <v>0</v>
      </c>
      <c r="BC28" t="s">
        <v>203</v>
      </c>
      <c r="BF28" t="s">
        <v>2376</v>
      </c>
    </row>
    <row r="29" spans="1:58" x14ac:dyDescent="0.35">
      <c r="A29" t="s">
        <v>2377</v>
      </c>
      <c r="B29">
        <v>10000</v>
      </c>
      <c r="C29">
        <v>10000</v>
      </c>
      <c r="D29" s="2">
        <v>45758</v>
      </c>
      <c r="E29" t="s">
        <v>59</v>
      </c>
      <c r="F29" t="s">
        <v>2378</v>
      </c>
      <c r="G29" t="s">
        <v>2277</v>
      </c>
      <c r="I29">
        <v>1</v>
      </c>
      <c r="J29" t="s">
        <v>183</v>
      </c>
      <c r="K29">
        <v>26</v>
      </c>
      <c r="L29" t="s">
        <v>648</v>
      </c>
      <c r="M29" s="3">
        <v>9000</v>
      </c>
      <c r="P29" s="2">
        <v>45757</v>
      </c>
      <c r="R29">
        <v>4</v>
      </c>
      <c r="S29" s="3">
        <v>36000</v>
      </c>
      <c r="T29" t="s">
        <v>65</v>
      </c>
      <c r="U29" t="s">
        <v>2379</v>
      </c>
      <c r="V29">
        <v>0</v>
      </c>
      <c r="W29" s="3">
        <v>36000</v>
      </c>
      <c r="X29">
        <v>0</v>
      </c>
      <c r="Y29">
        <v>0</v>
      </c>
      <c r="Z29">
        <v>0</v>
      </c>
      <c r="AA29">
        <v>0</v>
      </c>
      <c r="AD29">
        <v>0</v>
      </c>
      <c r="AM29" t="s">
        <v>2380</v>
      </c>
      <c r="AN29" t="s">
        <v>170</v>
      </c>
      <c r="AP29">
        <v>0</v>
      </c>
      <c r="AQ29">
        <v>0</v>
      </c>
      <c r="AR29">
        <v>0</v>
      </c>
      <c r="AS29">
        <v>0</v>
      </c>
      <c r="AT29">
        <v>0</v>
      </c>
      <c r="AU29">
        <v>0</v>
      </c>
      <c r="AY29" t="s">
        <v>63</v>
      </c>
      <c r="AZ29" t="s">
        <v>4912</v>
      </c>
      <c r="BA29">
        <v>0</v>
      </c>
      <c r="BC29" t="s">
        <v>170</v>
      </c>
      <c r="BF29" t="s">
        <v>2381</v>
      </c>
    </row>
    <row r="30" spans="1:58" x14ac:dyDescent="0.35">
      <c r="A30" t="s">
        <v>2382</v>
      </c>
      <c r="B30">
        <v>10000</v>
      </c>
      <c r="C30">
        <v>10000</v>
      </c>
      <c r="D30" s="2">
        <v>45761</v>
      </c>
      <c r="E30" t="s">
        <v>59</v>
      </c>
      <c r="F30" t="s">
        <v>2098</v>
      </c>
      <c r="G30" t="s">
        <v>1428</v>
      </c>
      <c r="I30">
        <v>1</v>
      </c>
      <c r="J30" t="s">
        <v>183</v>
      </c>
      <c r="K30">
        <v>78</v>
      </c>
      <c r="L30" t="s">
        <v>216</v>
      </c>
      <c r="M30" s="3">
        <v>2750</v>
      </c>
      <c r="P30" s="2">
        <v>45757</v>
      </c>
      <c r="R30">
        <v>16</v>
      </c>
      <c r="S30" s="3">
        <v>44000</v>
      </c>
      <c r="T30" t="s">
        <v>65</v>
      </c>
      <c r="U30" t="s">
        <v>2383</v>
      </c>
      <c r="V30">
        <v>0</v>
      </c>
      <c r="W30" s="3">
        <v>40000</v>
      </c>
      <c r="X30" s="3">
        <v>4000</v>
      </c>
      <c r="Y30">
        <v>0</v>
      </c>
      <c r="Z30">
        <v>0</v>
      </c>
      <c r="AA30">
        <v>0</v>
      </c>
      <c r="AD30">
        <v>0</v>
      </c>
      <c r="AM30" t="s">
        <v>2384</v>
      </c>
      <c r="AN30" t="s">
        <v>275</v>
      </c>
      <c r="AP30">
        <v>0</v>
      </c>
      <c r="AQ30">
        <v>0</v>
      </c>
      <c r="AR30">
        <v>0</v>
      </c>
      <c r="AS30">
        <v>0</v>
      </c>
      <c r="AT30">
        <v>0</v>
      </c>
      <c r="AU30">
        <v>0</v>
      </c>
      <c r="AY30" t="s">
        <v>63</v>
      </c>
      <c r="AZ30" t="s">
        <v>4913</v>
      </c>
      <c r="BA30">
        <v>0</v>
      </c>
      <c r="BC30" t="s">
        <v>275</v>
      </c>
      <c r="BF30" t="s">
        <v>2385</v>
      </c>
    </row>
    <row r="31" spans="1:58" x14ac:dyDescent="0.35">
      <c r="A31" t="s">
        <v>2386</v>
      </c>
      <c r="B31">
        <v>10000</v>
      </c>
      <c r="C31">
        <v>10000</v>
      </c>
      <c r="D31" s="2">
        <v>45757</v>
      </c>
      <c r="E31" t="s">
        <v>59</v>
      </c>
      <c r="F31" t="s">
        <v>2387</v>
      </c>
      <c r="G31" t="s">
        <v>1603</v>
      </c>
      <c r="I31">
        <v>1</v>
      </c>
      <c r="J31" t="s">
        <v>183</v>
      </c>
      <c r="K31">
        <v>59</v>
      </c>
      <c r="L31" t="s">
        <v>73</v>
      </c>
      <c r="M31" s="3">
        <v>2842</v>
      </c>
      <c r="P31" s="2">
        <v>45757</v>
      </c>
      <c r="R31">
        <v>4</v>
      </c>
      <c r="S31" s="3">
        <v>11366</v>
      </c>
      <c r="T31" t="s">
        <v>65</v>
      </c>
      <c r="U31">
        <v>150289900001</v>
      </c>
      <c r="V31">
        <v>0</v>
      </c>
      <c r="W31" s="3">
        <v>11366</v>
      </c>
      <c r="X31">
        <v>0</v>
      </c>
      <c r="Y31">
        <v>0</v>
      </c>
      <c r="Z31">
        <v>0</v>
      </c>
      <c r="AA31">
        <v>0</v>
      </c>
      <c r="AD31">
        <v>0</v>
      </c>
      <c r="AM31">
        <v>15028990</v>
      </c>
      <c r="AN31" t="s">
        <v>571</v>
      </c>
      <c r="AP31">
        <v>0</v>
      </c>
      <c r="AQ31">
        <v>0</v>
      </c>
      <c r="AR31">
        <v>0</v>
      </c>
      <c r="AS31">
        <v>0</v>
      </c>
      <c r="AT31">
        <v>0</v>
      </c>
      <c r="AU31">
        <v>0</v>
      </c>
      <c r="AY31" t="s">
        <v>63</v>
      </c>
      <c r="AZ31" t="s">
        <v>4914</v>
      </c>
      <c r="BA31">
        <v>0</v>
      </c>
      <c r="BC31" t="s">
        <v>571</v>
      </c>
      <c r="BF31" t="s">
        <v>2388</v>
      </c>
    </row>
    <row r="32" spans="1:58" x14ac:dyDescent="0.35">
      <c r="A32" t="s">
        <v>2386</v>
      </c>
      <c r="B32">
        <v>20000</v>
      </c>
      <c r="C32">
        <v>10000</v>
      </c>
      <c r="D32" s="2">
        <v>45757</v>
      </c>
      <c r="E32" t="s">
        <v>59</v>
      </c>
      <c r="F32" t="s">
        <v>2387</v>
      </c>
      <c r="G32" t="s">
        <v>1603</v>
      </c>
      <c r="I32">
        <v>1</v>
      </c>
      <c r="J32" t="s">
        <v>183</v>
      </c>
      <c r="K32">
        <v>59</v>
      </c>
      <c r="L32" t="s">
        <v>73</v>
      </c>
      <c r="M32" s="3">
        <v>2842</v>
      </c>
      <c r="P32" s="2">
        <v>45757</v>
      </c>
      <c r="R32">
        <v>4</v>
      </c>
      <c r="S32" s="3">
        <v>11366</v>
      </c>
      <c r="T32" t="s">
        <v>65</v>
      </c>
      <c r="U32">
        <v>150289900001</v>
      </c>
      <c r="V32">
        <v>0</v>
      </c>
      <c r="W32" s="3">
        <v>11366</v>
      </c>
      <c r="X32">
        <v>0</v>
      </c>
      <c r="Y32">
        <v>0</v>
      </c>
      <c r="Z32">
        <v>0</v>
      </c>
      <c r="AA32">
        <v>0</v>
      </c>
      <c r="AD32">
        <v>0</v>
      </c>
      <c r="AM32">
        <v>15028990</v>
      </c>
      <c r="AN32" t="s">
        <v>571</v>
      </c>
      <c r="AP32">
        <v>0</v>
      </c>
      <c r="AQ32">
        <v>0</v>
      </c>
      <c r="AR32">
        <v>0</v>
      </c>
      <c r="AS32">
        <v>0</v>
      </c>
      <c r="AT32">
        <v>0</v>
      </c>
      <c r="AU32">
        <v>0</v>
      </c>
      <c r="AY32" t="s">
        <v>63</v>
      </c>
      <c r="AZ32" t="s">
        <v>4914</v>
      </c>
      <c r="BA32">
        <v>0</v>
      </c>
      <c r="BC32" t="s">
        <v>571</v>
      </c>
      <c r="BF32" t="s">
        <v>2388</v>
      </c>
    </row>
    <row r="33" spans="1:58" x14ac:dyDescent="0.35">
      <c r="A33" t="s">
        <v>2389</v>
      </c>
      <c r="B33">
        <v>10000</v>
      </c>
      <c r="C33">
        <v>10000</v>
      </c>
      <c r="D33" s="2">
        <v>45757</v>
      </c>
      <c r="E33" t="s">
        <v>59</v>
      </c>
      <c r="F33" t="s">
        <v>2390</v>
      </c>
      <c r="G33" t="s">
        <v>2391</v>
      </c>
      <c r="I33">
        <v>1</v>
      </c>
      <c r="J33" t="s">
        <v>183</v>
      </c>
      <c r="K33">
        <v>82</v>
      </c>
      <c r="L33" t="s">
        <v>352</v>
      </c>
      <c r="M33" s="3">
        <v>5143</v>
      </c>
      <c r="P33" s="2">
        <v>45757</v>
      </c>
      <c r="R33">
        <v>140</v>
      </c>
      <c r="S33" s="3">
        <v>720020</v>
      </c>
      <c r="T33" t="s">
        <v>65</v>
      </c>
      <c r="U33" t="s">
        <v>2393</v>
      </c>
      <c r="V33">
        <v>0</v>
      </c>
      <c r="W33" s="3">
        <v>720000</v>
      </c>
      <c r="X33">
        <v>20</v>
      </c>
      <c r="Y33">
        <v>0</v>
      </c>
      <c r="Z33">
        <v>0</v>
      </c>
      <c r="AA33">
        <v>0</v>
      </c>
      <c r="AD33">
        <v>0</v>
      </c>
      <c r="AM33" t="s">
        <v>2394</v>
      </c>
      <c r="AN33" t="s">
        <v>2395</v>
      </c>
      <c r="AP33">
        <v>0</v>
      </c>
      <c r="AQ33">
        <v>0</v>
      </c>
      <c r="AR33">
        <v>0</v>
      </c>
      <c r="AS33">
        <v>0</v>
      </c>
      <c r="AT33">
        <v>0</v>
      </c>
      <c r="AU33">
        <v>0</v>
      </c>
      <c r="AY33" t="s">
        <v>63</v>
      </c>
      <c r="AZ33" t="s">
        <v>4915</v>
      </c>
      <c r="BA33">
        <v>0</v>
      </c>
      <c r="BC33" t="s">
        <v>2395</v>
      </c>
      <c r="BF33" t="s">
        <v>2396</v>
      </c>
    </row>
    <row r="34" spans="1:58" x14ac:dyDescent="0.35">
      <c r="A34" t="s">
        <v>2397</v>
      </c>
      <c r="B34">
        <v>10000</v>
      </c>
      <c r="C34">
        <v>10000</v>
      </c>
      <c r="D34" s="2">
        <v>45758</v>
      </c>
      <c r="E34" t="s">
        <v>59</v>
      </c>
      <c r="F34" s="4">
        <v>0.48569444444444443</v>
      </c>
      <c r="G34" t="s">
        <v>2398</v>
      </c>
      <c r="I34">
        <v>1</v>
      </c>
      <c r="J34" t="s">
        <v>183</v>
      </c>
      <c r="K34">
        <v>86</v>
      </c>
      <c r="L34" t="s">
        <v>1696</v>
      </c>
      <c r="M34" s="3">
        <v>33334</v>
      </c>
      <c r="P34" s="2">
        <v>45757</v>
      </c>
      <c r="R34">
        <v>3</v>
      </c>
      <c r="S34" s="3">
        <v>100002</v>
      </c>
      <c r="T34" t="s">
        <v>65</v>
      </c>
      <c r="U34" t="s">
        <v>2399</v>
      </c>
      <c r="V34">
        <v>0</v>
      </c>
      <c r="W34" s="3">
        <v>100000</v>
      </c>
      <c r="X34">
        <v>2</v>
      </c>
      <c r="Y34">
        <v>0</v>
      </c>
      <c r="Z34">
        <v>0</v>
      </c>
      <c r="AA34">
        <v>0</v>
      </c>
      <c r="AD34">
        <v>0</v>
      </c>
      <c r="AM34" t="s">
        <v>2400</v>
      </c>
      <c r="AN34" t="s">
        <v>1807</v>
      </c>
      <c r="AP34">
        <v>0</v>
      </c>
      <c r="AQ34">
        <v>0</v>
      </c>
      <c r="AR34">
        <v>0</v>
      </c>
      <c r="AS34">
        <v>0</v>
      </c>
      <c r="AT34">
        <v>0</v>
      </c>
      <c r="AU34">
        <v>0</v>
      </c>
      <c r="AY34" t="s">
        <v>63</v>
      </c>
      <c r="AZ34" t="s">
        <v>4916</v>
      </c>
      <c r="BA34">
        <v>0</v>
      </c>
      <c r="BC34" t="s">
        <v>1807</v>
      </c>
      <c r="BF34" t="s">
        <v>2401</v>
      </c>
    </row>
    <row r="35" spans="1:58" x14ac:dyDescent="0.35">
      <c r="A35" t="s">
        <v>2402</v>
      </c>
      <c r="B35">
        <v>10000</v>
      </c>
      <c r="C35">
        <v>10000</v>
      </c>
      <c r="D35" s="2">
        <v>45758</v>
      </c>
      <c r="E35" t="s">
        <v>59</v>
      </c>
      <c r="F35" s="4">
        <v>0.42443287037037036</v>
      </c>
      <c r="G35" t="s">
        <v>159</v>
      </c>
      <c r="I35">
        <v>1</v>
      </c>
      <c r="J35" t="s">
        <v>183</v>
      </c>
      <c r="K35">
        <v>72</v>
      </c>
      <c r="L35" t="s">
        <v>869</v>
      </c>
      <c r="M35" s="3">
        <v>1750</v>
      </c>
      <c r="P35" s="2">
        <v>45757</v>
      </c>
      <c r="R35">
        <v>4</v>
      </c>
      <c r="S35" s="3">
        <v>7000</v>
      </c>
      <c r="T35" t="s">
        <v>65</v>
      </c>
      <c r="U35">
        <v>5000435300001</v>
      </c>
      <c r="V35">
        <v>0</v>
      </c>
      <c r="W35" s="3">
        <v>5000</v>
      </c>
      <c r="X35" s="3">
        <v>2000</v>
      </c>
      <c r="Y35">
        <v>0</v>
      </c>
      <c r="Z35">
        <v>0</v>
      </c>
      <c r="AA35">
        <v>0</v>
      </c>
      <c r="AD35">
        <v>0</v>
      </c>
      <c r="AM35">
        <v>500043530</v>
      </c>
      <c r="AN35" t="s">
        <v>162</v>
      </c>
      <c r="AP35">
        <v>0</v>
      </c>
      <c r="AQ35">
        <v>0</v>
      </c>
      <c r="AR35">
        <v>0</v>
      </c>
      <c r="AS35">
        <v>0</v>
      </c>
      <c r="AT35">
        <v>0</v>
      </c>
      <c r="AU35">
        <v>0</v>
      </c>
      <c r="AY35" t="s">
        <v>63</v>
      </c>
      <c r="AZ35" t="s">
        <v>4917</v>
      </c>
      <c r="BA35">
        <v>0</v>
      </c>
      <c r="BC35" t="s">
        <v>162</v>
      </c>
      <c r="BF35" t="s">
        <v>2120</v>
      </c>
    </row>
    <row r="36" spans="1:58" x14ac:dyDescent="0.35">
      <c r="A36" t="s">
        <v>2403</v>
      </c>
      <c r="B36">
        <v>10000</v>
      </c>
      <c r="C36">
        <v>20000</v>
      </c>
      <c r="D36" s="2">
        <v>45757</v>
      </c>
      <c r="E36" t="s">
        <v>59</v>
      </c>
      <c r="F36" t="s">
        <v>2404</v>
      </c>
      <c r="G36" t="s">
        <v>2123</v>
      </c>
      <c r="I36">
        <v>1</v>
      </c>
      <c r="J36" t="s">
        <v>183</v>
      </c>
      <c r="K36">
        <v>94</v>
      </c>
      <c r="L36" t="s">
        <v>81</v>
      </c>
      <c r="M36" s="3">
        <v>3000</v>
      </c>
      <c r="P36" s="2">
        <v>45757</v>
      </c>
      <c r="R36">
        <v>6</v>
      </c>
      <c r="S36" s="3">
        <v>18000</v>
      </c>
      <c r="T36" t="s">
        <v>65</v>
      </c>
      <c r="U36" t="s">
        <v>2125</v>
      </c>
      <c r="V36">
        <v>0</v>
      </c>
      <c r="W36" s="3">
        <v>18000</v>
      </c>
      <c r="X36">
        <v>0</v>
      </c>
      <c r="Y36">
        <v>0</v>
      </c>
      <c r="Z36">
        <v>0</v>
      </c>
      <c r="AA36">
        <v>0</v>
      </c>
      <c r="AD36">
        <v>0</v>
      </c>
      <c r="AM36" t="s">
        <v>2126</v>
      </c>
      <c r="AN36" t="s">
        <v>84</v>
      </c>
      <c r="AP36">
        <v>0</v>
      </c>
      <c r="AQ36">
        <v>0</v>
      </c>
      <c r="AR36">
        <v>0</v>
      </c>
      <c r="AS36">
        <v>0</v>
      </c>
      <c r="AT36">
        <v>0</v>
      </c>
      <c r="AU36">
        <v>0</v>
      </c>
      <c r="AY36" t="s">
        <v>63</v>
      </c>
      <c r="AZ36" t="s">
        <v>4918</v>
      </c>
      <c r="BA36">
        <v>0</v>
      </c>
      <c r="BC36" t="s">
        <v>84</v>
      </c>
      <c r="BF36" t="s">
        <v>2405</v>
      </c>
    </row>
    <row r="37" spans="1:58" x14ac:dyDescent="0.35">
      <c r="A37" t="s">
        <v>2138</v>
      </c>
      <c r="B37">
        <v>10000</v>
      </c>
      <c r="C37">
        <v>20000</v>
      </c>
      <c r="D37" s="2">
        <v>45757</v>
      </c>
      <c r="E37" t="s">
        <v>59</v>
      </c>
      <c r="F37" t="s">
        <v>2139</v>
      </c>
      <c r="G37" t="s">
        <v>2140</v>
      </c>
      <c r="I37">
        <v>2</v>
      </c>
      <c r="J37" t="s">
        <v>183</v>
      </c>
      <c r="K37">
        <v>71</v>
      </c>
      <c r="L37" t="s">
        <v>368</v>
      </c>
      <c r="M37" s="3">
        <v>3334</v>
      </c>
      <c r="P37" s="2">
        <v>45757</v>
      </c>
      <c r="R37">
        <v>3</v>
      </c>
      <c r="S37" s="3">
        <v>10002</v>
      </c>
      <c r="T37" t="s">
        <v>65</v>
      </c>
      <c r="U37" t="s">
        <v>2141</v>
      </c>
      <c r="V37">
        <v>0</v>
      </c>
      <c r="W37" s="3">
        <v>10000</v>
      </c>
      <c r="X37">
        <v>2</v>
      </c>
      <c r="Y37">
        <v>0</v>
      </c>
      <c r="Z37">
        <v>0</v>
      </c>
      <c r="AA37">
        <v>0</v>
      </c>
      <c r="AD37">
        <v>0</v>
      </c>
      <c r="AM37" t="s">
        <v>2142</v>
      </c>
      <c r="AN37" t="s">
        <v>147</v>
      </c>
      <c r="AP37">
        <v>0</v>
      </c>
      <c r="AQ37">
        <v>0</v>
      </c>
      <c r="AR37">
        <v>0</v>
      </c>
      <c r="AS37">
        <v>0</v>
      </c>
      <c r="AT37">
        <v>0</v>
      </c>
      <c r="AU37">
        <v>0</v>
      </c>
      <c r="AY37" t="s">
        <v>63</v>
      </c>
      <c r="AZ37" t="s">
        <v>4844</v>
      </c>
      <c r="BA37">
        <v>0</v>
      </c>
      <c r="BC37" t="s">
        <v>147</v>
      </c>
      <c r="BF37" t="s">
        <v>2143</v>
      </c>
    </row>
    <row r="38" spans="1:58" x14ac:dyDescent="0.35">
      <c r="A38" t="s">
        <v>2406</v>
      </c>
      <c r="B38">
        <v>10000</v>
      </c>
      <c r="C38">
        <v>10000</v>
      </c>
      <c r="D38" s="2">
        <v>45761</v>
      </c>
      <c r="E38" t="s">
        <v>59</v>
      </c>
      <c r="F38" t="s">
        <v>2366</v>
      </c>
      <c r="G38">
        <v>1006323</v>
      </c>
      <c r="I38">
        <v>1</v>
      </c>
      <c r="J38" t="s">
        <v>183</v>
      </c>
      <c r="K38">
        <v>70</v>
      </c>
      <c r="L38" t="s">
        <v>272</v>
      </c>
      <c r="M38" s="3">
        <v>22500</v>
      </c>
      <c r="P38" s="2">
        <v>45757</v>
      </c>
      <c r="R38">
        <v>4</v>
      </c>
      <c r="S38" s="3">
        <v>90000</v>
      </c>
      <c r="T38" t="s">
        <v>65</v>
      </c>
      <c r="U38" t="s">
        <v>2407</v>
      </c>
      <c r="V38">
        <v>0</v>
      </c>
      <c r="W38" s="3">
        <v>90000</v>
      </c>
      <c r="X38">
        <v>0</v>
      </c>
      <c r="Y38">
        <v>0</v>
      </c>
      <c r="Z38">
        <v>0</v>
      </c>
      <c r="AA38">
        <v>0</v>
      </c>
      <c r="AD38">
        <v>0</v>
      </c>
      <c r="AM38" t="s">
        <v>2408</v>
      </c>
      <c r="AN38" t="s">
        <v>170</v>
      </c>
      <c r="AP38">
        <v>0</v>
      </c>
      <c r="AQ38">
        <v>0</v>
      </c>
      <c r="AR38">
        <v>0</v>
      </c>
      <c r="AS38">
        <v>0</v>
      </c>
      <c r="AT38">
        <v>0</v>
      </c>
      <c r="AU38">
        <v>0</v>
      </c>
      <c r="AY38" t="s">
        <v>63</v>
      </c>
      <c r="AZ38" t="s">
        <v>4919</v>
      </c>
      <c r="BA38">
        <v>0</v>
      </c>
      <c r="BC38" t="s">
        <v>170</v>
      </c>
      <c r="BF38" t="s">
        <v>2409</v>
      </c>
    </row>
    <row r="39" spans="1:58" x14ac:dyDescent="0.35">
      <c r="A39" t="s">
        <v>2410</v>
      </c>
      <c r="B39">
        <v>10000</v>
      </c>
      <c r="C39">
        <v>10000</v>
      </c>
      <c r="D39" s="2">
        <v>45757</v>
      </c>
      <c r="E39" t="s">
        <v>59</v>
      </c>
      <c r="F39" t="s">
        <v>2411</v>
      </c>
      <c r="G39" t="s">
        <v>2412</v>
      </c>
      <c r="I39">
        <v>1</v>
      </c>
      <c r="J39" t="s">
        <v>183</v>
      </c>
      <c r="K39">
        <v>61</v>
      </c>
      <c r="L39" t="s">
        <v>209</v>
      </c>
      <c r="M39" s="3">
        <v>2000</v>
      </c>
      <c r="P39" s="2">
        <v>45757</v>
      </c>
      <c r="R39">
        <v>1</v>
      </c>
      <c r="S39" s="3">
        <v>2000</v>
      </c>
      <c r="T39" t="s">
        <v>65</v>
      </c>
      <c r="U39">
        <v>200094640001</v>
      </c>
      <c r="V39">
        <v>0</v>
      </c>
      <c r="W39" s="3">
        <v>2000</v>
      </c>
      <c r="X39">
        <v>0</v>
      </c>
      <c r="Y39">
        <v>0</v>
      </c>
      <c r="Z39">
        <v>0</v>
      </c>
      <c r="AA39">
        <v>0</v>
      </c>
      <c r="AD39">
        <v>0</v>
      </c>
      <c r="AM39">
        <v>20009464</v>
      </c>
      <c r="AN39" t="s">
        <v>1907</v>
      </c>
      <c r="AP39">
        <v>0</v>
      </c>
      <c r="AQ39">
        <v>0</v>
      </c>
      <c r="AR39">
        <v>0</v>
      </c>
      <c r="AS39">
        <v>0</v>
      </c>
      <c r="AT39">
        <v>0</v>
      </c>
      <c r="AU39">
        <v>0</v>
      </c>
      <c r="AY39" t="s">
        <v>63</v>
      </c>
      <c r="AZ39" t="s">
        <v>4920</v>
      </c>
      <c r="BA39">
        <v>0</v>
      </c>
      <c r="BC39" t="s">
        <v>1907</v>
      </c>
      <c r="BF39" t="s">
        <v>2413</v>
      </c>
    </row>
    <row r="40" spans="1:58" x14ac:dyDescent="0.35">
      <c r="A40" t="s">
        <v>1743</v>
      </c>
      <c r="B40">
        <v>10000</v>
      </c>
      <c r="C40">
        <v>20000</v>
      </c>
      <c r="D40" s="2">
        <v>45761</v>
      </c>
      <c r="E40" t="s">
        <v>59</v>
      </c>
      <c r="F40" t="s">
        <v>1744</v>
      </c>
      <c r="G40">
        <v>10620258107</v>
      </c>
      <c r="I40">
        <v>2</v>
      </c>
      <c r="J40" t="s">
        <v>183</v>
      </c>
      <c r="K40">
        <v>77</v>
      </c>
      <c r="L40" t="s">
        <v>192</v>
      </c>
      <c r="M40">
        <v>705</v>
      </c>
      <c r="P40" s="2">
        <v>45757</v>
      </c>
      <c r="R40">
        <v>88</v>
      </c>
      <c r="S40" s="3">
        <v>62040</v>
      </c>
      <c r="T40" t="s">
        <v>65</v>
      </c>
      <c r="U40" t="s">
        <v>531</v>
      </c>
      <c r="V40">
        <v>0</v>
      </c>
      <c r="W40" s="3">
        <v>50000</v>
      </c>
      <c r="X40" s="3">
        <v>12040</v>
      </c>
      <c r="Y40">
        <v>0</v>
      </c>
      <c r="Z40">
        <v>0</v>
      </c>
      <c r="AA40">
        <v>0</v>
      </c>
      <c r="AD40">
        <v>0</v>
      </c>
      <c r="AM40" t="s">
        <v>532</v>
      </c>
      <c r="AN40" t="s">
        <v>108</v>
      </c>
      <c r="AP40">
        <v>0</v>
      </c>
      <c r="AQ40">
        <v>0</v>
      </c>
      <c r="AR40">
        <v>0</v>
      </c>
      <c r="AS40">
        <v>0</v>
      </c>
      <c r="AT40">
        <v>0</v>
      </c>
      <c r="AU40">
        <v>0</v>
      </c>
      <c r="AY40" t="s">
        <v>63</v>
      </c>
      <c r="AZ40" t="s">
        <v>4735</v>
      </c>
      <c r="BA40">
        <v>0</v>
      </c>
      <c r="BC40" t="s">
        <v>108</v>
      </c>
      <c r="BF40" t="s">
        <v>1745</v>
      </c>
    </row>
    <row r="41" spans="1:58" x14ac:dyDescent="0.35">
      <c r="A41" t="s">
        <v>4736</v>
      </c>
      <c r="B41">
        <v>10000</v>
      </c>
      <c r="C41">
        <v>20000</v>
      </c>
      <c r="D41" s="2">
        <v>45771</v>
      </c>
      <c r="E41" t="s">
        <v>59</v>
      </c>
      <c r="F41" t="s">
        <v>4921</v>
      </c>
      <c r="G41">
        <v>10620258107</v>
      </c>
      <c r="I41">
        <v>2</v>
      </c>
      <c r="J41" t="s">
        <v>183</v>
      </c>
      <c r="K41">
        <v>77</v>
      </c>
      <c r="L41" t="s">
        <v>192</v>
      </c>
      <c r="M41" s="3">
        <v>4807</v>
      </c>
      <c r="P41" s="2">
        <v>45757</v>
      </c>
      <c r="R41">
        <v>88</v>
      </c>
      <c r="S41" s="3">
        <v>423016</v>
      </c>
      <c r="T41" t="s">
        <v>65</v>
      </c>
      <c r="U41" t="s">
        <v>504</v>
      </c>
      <c r="V41">
        <v>0</v>
      </c>
      <c r="W41" s="3">
        <v>400000</v>
      </c>
      <c r="X41" s="3">
        <v>23016</v>
      </c>
      <c r="Y41">
        <v>0</v>
      </c>
      <c r="Z41">
        <v>0</v>
      </c>
      <c r="AA41">
        <v>0</v>
      </c>
      <c r="AD41">
        <v>0</v>
      </c>
      <c r="AM41" t="s">
        <v>505</v>
      </c>
      <c r="AN41" t="s">
        <v>108</v>
      </c>
      <c r="AP41">
        <v>0</v>
      </c>
      <c r="AQ41">
        <v>0</v>
      </c>
      <c r="AR41">
        <v>0</v>
      </c>
      <c r="AS41">
        <v>0</v>
      </c>
      <c r="AT41">
        <v>0</v>
      </c>
      <c r="AU41">
        <v>0</v>
      </c>
      <c r="AY41" t="s">
        <v>63</v>
      </c>
      <c r="AZ41" t="s">
        <v>4738</v>
      </c>
      <c r="BA41">
        <v>0</v>
      </c>
      <c r="BC41" t="s">
        <v>108</v>
      </c>
      <c r="BF41" t="s">
        <v>4739</v>
      </c>
    </row>
    <row r="42" spans="1:58" x14ac:dyDescent="0.35">
      <c r="A42" t="s">
        <v>2180</v>
      </c>
      <c r="B42">
        <v>10000</v>
      </c>
      <c r="C42">
        <v>20000</v>
      </c>
      <c r="D42" s="2">
        <v>45758</v>
      </c>
      <c r="E42" t="s">
        <v>59</v>
      </c>
      <c r="F42" s="4">
        <v>0.46231481481481479</v>
      </c>
      <c r="G42">
        <v>59470</v>
      </c>
      <c r="I42">
        <v>2</v>
      </c>
      <c r="J42" t="s">
        <v>183</v>
      </c>
      <c r="K42">
        <v>96</v>
      </c>
      <c r="L42" t="s">
        <v>613</v>
      </c>
      <c r="M42" s="3">
        <v>24500</v>
      </c>
      <c r="P42" s="2">
        <v>45757</v>
      </c>
      <c r="R42">
        <v>6</v>
      </c>
      <c r="S42" s="3">
        <v>147000</v>
      </c>
      <c r="T42" t="s">
        <v>65</v>
      </c>
      <c r="U42" t="s">
        <v>2181</v>
      </c>
      <c r="V42">
        <v>0</v>
      </c>
      <c r="W42" s="3">
        <v>147000</v>
      </c>
      <c r="X42">
        <v>0</v>
      </c>
      <c r="Y42">
        <v>0</v>
      </c>
      <c r="Z42">
        <v>0</v>
      </c>
      <c r="AA42">
        <v>0</v>
      </c>
      <c r="AD42">
        <v>0</v>
      </c>
      <c r="AM42" t="s">
        <v>2182</v>
      </c>
      <c r="AN42" t="s">
        <v>68</v>
      </c>
      <c r="AP42">
        <v>0</v>
      </c>
      <c r="AQ42">
        <v>0</v>
      </c>
      <c r="AR42">
        <v>0</v>
      </c>
      <c r="AS42">
        <v>0</v>
      </c>
      <c r="AT42">
        <v>0</v>
      </c>
      <c r="AU42">
        <v>0</v>
      </c>
      <c r="AY42" t="s">
        <v>63</v>
      </c>
      <c r="AZ42" t="s">
        <v>4852</v>
      </c>
      <c r="BA42">
        <v>0</v>
      </c>
      <c r="BC42" t="s">
        <v>68</v>
      </c>
      <c r="BF42" t="s">
        <v>2183</v>
      </c>
    </row>
    <row r="43" spans="1:58" x14ac:dyDescent="0.35">
      <c r="A43" t="s">
        <v>1560</v>
      </c>
      <c r="B43">
        <v>10000</v>
      </c>
      <c r="C43">
        <v>20000</v>
      </c>
      <c r="D43" s="2">
        <v>45762</v>
      </c>
      <c r="E43" t="s">
        <v>59</v>
      </c>
      <c r="F43" t="s">
        <v>1561</v>
      </c>
      <c r="G43" t="s">
        <v>1562</v>
      </c>
      <c r="I43">
        <v>2</v>
      </c>
      <c r="J43" t="s">
        <v>183</v>
      </c>
      <c r="K43">
        <v>77</v>
      </c>
      <c r="L43" t="s">
        <v>192</v>
      </c>
      <c r="M43" s="3">
        <v>1250</v>
      </c>
      <c r="P43" s="2">
        <v>45757</v>
      </c>
      <c r="R43">
        <v>88</v>
      </c>
      <c r="S43" s="3">
        <v>110000</v>
      </c>
      <c r="T43" t="s">
        <v>65</v>
      </c>
      <c r="U43" t="s">
        <v>1563</v>
      </c>
      <c r="V43">
        <v>0</v>
      </c>
      <c r="W43" s="3">
        <v>100000</v>
      </c>
      <c r="X43" s="3">
        <v>10000</v>
      </c>
      <c r="Y43">
        <v>0</v>
      </c>
      <c r="Z43">
        <v>0</v>
      </c>
      <c r="AA43">
        <v>0</v>
      </c>
      <c r="AD43">
        <v>0</v>
      </c>
      <c r="AM43" t="s">
        <v>1564</v>
      </c>
      <c r="AN43" t="s">
        <v>108</v>
      </c>
      <c r="AP43">
        <v>0</v>
      </c>
      <c r="AQ43">
        <v>0</v>
      </c>
      <c r="AR43">
        <v>0</v>
      </c>
      <c r="AS43">
        <v>0</v>
      </c>
      <c r="AT43">
        <v>0</v>
      </c>
      <c r="AU43">
        <v>0</v>
      </c>
      <c r="AY43" t="s">
        <v>63</v>
      </c>
      <c r="AZ43" t="s">
        <v>4687</v>
      </c>
      <c r="BA43">
        <v>0</v>
      </c>
      <c r="BC43" t="s">
        <v>108</v>
      </c>
      <c r="BF43" t="s">
        <v>1565</v>
      </c>
    </row>
    <row r="44" spans="1:58" x14ac:dyDescent="0.35">
      <c r="A44" t="s">
        <v>1566</v>
      </c>
      <c r="B44">
        <v>10000</v>
      </c>
      <c r="C44">
        <v>20000</v>
      </c>
      <c r="D44" s="2">
        <v>45762</v>
      </c>
      <c r="E44" t="s">
        <v>59</v>
      </c>
      <c r="F44" t="s">
        <v>1561</v>
      </c>
      <c r="G44" t="s">
        <v>1562</v>
      </c>
      <c r="I44">
        <v>2</v>
      </c>
      <c r="J44" t="s">
        <v>183</v>
      </c>
      <c r="K44">
        <v>77</v>
      </c>
      <c r="L44" t="s">
        <v>192</v>
      </c>
      <c r="M44" s="3">
        <v>2500</v>
      </c>
      <c r="P44" s="2">
        <v>45757</v>
      </c>
      <c r="R44">
        <v>88</v>
      </c>
      <c r="S44" s="3">
        <v>220000</v>
      </c>
      <c r="T44" t="s">
        <v>65</v>
      </c>
      <c r="U44" t="s">
        <v>1567</v>
      </c>
      <c r="V44">
        <v>0</v>
      </c>
      <c r="W44" s="3">
        <v>200000</v>
      </c>
      <c r="X44" s="3">
        <v>20000</v>
      </c>
      <c r="Y44">
        <v>0</v>
      </c>
      <c r="Z44">
        <v>0</v>
      </c>
      <c r="AA44">
        <v>0</v>
      </c>
      <c r="AD44">
        <v>0</v>
      </c>
      <c r="AM44" t="s">
        <v>1568</v>
      </c>
      <c r="AN44" t="s">
        <v>108</v>
      </c>
      <c r="AP44">
        <v>0</v>
      </c>
      <c r="AQ44">
        <v>0</v>
      </c>
      <c r="AR44">
        <v>0</v>
      </c>
      <c r="AS44">
        <v>0</v>
      </c>
      <c r="AT44">
        <v>0</v>
      </c>
      <c r="AU44">
        <v>0</v>
      </c>
      <c r="AY44" t="s">
        <v>63</v>
      </c>
      <c r="AZ44" t="s">
        <v>4688</v>
      </c>
      <c r="BA44">
        <v>0</v>
      </c>
      <c r="BC44" t="s">
        <v>108</v>
      </c>
      <c r="BF44" t="s">
        <v>1569</v>
      </c>
    </row>
    <row r="45" spans="1:58" x14ac:dyDescent="0.35">
      <c r="A45" t="s">
        <v>1570</v>
      </c>
      <c r="B45">
        <v>10000</v>
      </c>
      <c r="C45">
        <v>20000</v>
      </c>
      <c r="D45" s="2">
        <v>45762</v>
      </c>
      <c r="E45" t="s">
        <v>59</v>
      </c>
      <c r="F45" t="s">
        <v>1571</v>
      </c>
      <c r="G45" t="s">
        <v>1562</v>
      </c>
      <c r="I45">
        <v>2</v>
      </c>
      <c r="J45" t="s">
        <v>183</v>
      </c>
      <c r="K45">
        <v>77</v>
      </c>
      <c r="L45" t="s">
        <v>192</v>
      </c>
      <c r="M45" s="3">
        <v>2500</v>
      </c>
      <c r="P45" s="2">
        <v>45757</v>
      </c>
      <c r="R45">
        <v>88</v>
      </c>
      <c r="S45" s="3">
        <v>220000</v>
      </c>
      <c r="T45" t="s">
        <v>65</v>
      </c>
      <c r="U45" t="s">
        <v>1572</v>
      </c>
      <c r="V45">
        <v>0</v>
      </c>
      <c r="W45" s="3">
        <v>200000</v>
      </c>
      <c r="X45" s="3">
        <v>20000</v>
      </c>
      <c r="Y45">
        <v>0</v>
      </c>
      <c r="Z45">
        <v>0</v>
      </c>
      <c r="AA45">
        <v>0</v>
      </c>
      <c r="AD45">
        <v>0</v>
      </c>
      <c r="AM45" t="s">
        <v>1573</v>
      </c>
      <c r="AN45" t="s">
        <v>108</v>
      </c>
      <c r="AP45">
        <v>0</v>
      </c>
      <c r="AQ45">
        <v>0</v>
      </c>
      <c r="AR45">
        <v>0</v>
      </c>
      <c r="AS45">
        <v>0</v>
      </c>
      <c r="AT45">
        <v>0</v>
      </c>
      <c r="AU45">
        <v>0</v>
      </c>
      <c r="AY45" t="s">
        <v>63</v>
      </c>
      <c r="AZ45" t="s">
        <v>4689</v>
      </c>
      <c r="BA45">
        <v>0</v>
      </c>
      <c r="BC45" t="s">
        <v>108</v>
      </c>
      <c r="BF45" t="s">
        <v>1574</v>
      </c>
    </row>
    <row r="46" spans="1:58" x14ac:dyDescent="0.35">
      <c r="A46" t="s">
        <v>1575</v>
      </c>
      <c r="B46">
        <v>10000</v>
      </c>
      <c r="C46">
        <v>20000</v>
      </c>
      <c r="D46" s="2">
        <v>45762</v>
      </c>
      <c r="E46" t="s">
        <v>59</v>
      </c>
      <c r="F46" t="s">
        <v>1571</v>
      </c>
      <c r="G46" t="s">
        <v>1562</v>
      </c>
      <c r="I46">
        <v>2</v>
      </c>
      <c r="J46" t="s">
        <v>183</v>
      </c>
      <c r="K46">
        <v>77</v>
      </c>
      <c r="L46" t="s">
        <v>192</v>
      </c>
      <c r="M46" s="3">
        <v>2500</v>
      </c>
      <c r="P46" s="2">
        <v>45757</v>
      </c>
      <c r="R46">
        <v>88</v>
      </c>
      <c r="S46" s="3">
        <v>220000</v>
      </c>
      <c r="T46" t="s">
        <v>65</v>
      </c>
      <c r="U46" t="s">
        <v>1576</v>
      </c>
      <c r="V46">
        <v>0</v>
      </c>
      <c r="W46" s="3">
        <v>200000</v>
      </c>
      <c r="X46" s="3">
        <v>20000</v>
      </c>
      <c r="Y46">
        <v>0</v>
      </c>
      <c r="Z46">
        <v>0</v>
      </c>
      <c r="AA46">
        <v>0</v>
      </c>
      <c r="AD46">
        <v>0</v>
      </c>
      <c r="AM46" t="s">
        <v>1577</v>
      </c>
      <c r="AN46" t="s">
        <v>108</v>
      </c>
      <c r="AP46">
        <v>0</v>
      </c>
      <c r="AQ46">
        <v>0</v>
      </c>
      <c r="AR46">
        <v>0</v>
      </c>
      <c r="AS46">
        <v>0</v>
      </c>
      <c r="AT46">
        <v>0</v>
      </c>
      <c r="AU46">
        <v>0</v>
      </c>
      <c r="AY46" t="s">
        <v>63</v>
      </c>
      <c r="AZ46" t="s">
        <v>4690</v>
      </c>
      <c r="BA46">
        <v>0</v>
      </c>
      <c r="BC46" t="s">
        <v>108</v>
      </c>
      <c r="BF46" t="s">
        <v>1578</v>
      </c>
    </row>
    <row r="47" spans="1:58" x14ac:dyDescent="0.35">
      <c r="A47" t="s">
        <v>1579</v>
      </c>
      <c r="B47">
        <v>10000</v>
      </c>
      <c r="C47">
        <v>20000</v>
      </c>
      <c r="D47" s="2">
        <v>45762</v>
      </c>
      <c r="E47" t="s">
        <v>59</v>
      </c>
      <c r="F47" t="s">
        <v>1561</v>
      </c>
      <c r="G47" t="s">
        <v>1562</v>
      </c>
      <c r="I47">
        <v>2</v>
      </c>
      <c r="J47" t="s">
        <v>183</v>
      </c>
      <c r="K47">
        <v>77</v>
      </c>
      <c r="L47" t="s">
        <v>192</v>
      </c>
      <c r="M47" s="3">
        <v>1250</v>
      </c>
      <c r="P47" s="2">
        <v>45757</v>
      </c>
      <c r="R47">
        <v>88</v>
      </c>
      <c r="S47" s="3">
        <v>110000</v>
      </c>
      <c r="T47" t="s">
        <v>65</v>
      </c>
      <c r="U47" t="s">
        <v>1580</v>
      </c>
      <c r="V47">
        <v>0</v>
      </c>
      <c r="W47" s="3">
        <v>100000</v>
      </c>
      <c r="X47" s="3">
        <v>10000</v>
      </c>
      <c r="Y47">
        <v>0</v>
      </c>
      <c r="Z47">
        <v>0</v>
      </c>
      <c r="AA47">
        <v>0</v>
      </c>
      <c r="AD47">
        <v>0</v>
      </c>
      <c r="AM47" t="s">
        <v>1581</v>
      </c>
      <c r="AN47" t="s">
        <v>108</v>
      </c>
      <c r="AP47">
        <v>0</v>
      </c>
      <c r="AQ47">
        <v>0</v>
      </c>
      <c r="AR47">
        <v>0</v>
      </c>
      <c r="AS47">
        <v>0</v>
      </c>
      <c r="AT47">
        <v>0</v>
      </c>
      <c r="AU47">
        <v>0</v>
      </c>
      <c r="AY47" t="s">
        <v>63</v>
      </c>
      <c r="AZ47" t="s">
        <v>4691</v>
      </c>
      <c r="BA47">
        <v>0</v>
      </c>
      <c r="BC47" t="s">
        <v>108</v>
      </c>
      <c r="BF47" t="s">
        <v>1582</v>
      </c>
    </row>
    <row r="48" spans="1:58" x14ac:dyDescent="0.35">
      <c r="A48" t="s">
        <v>1583</v>
      </c>
      <c r="B48">
        <v>10000</v>
      </c>
      <c r="C48">
        <v>20000</v>
      </c>
      <c r="D48" s="2">
        <v>45762</v>
      </c>
      <c r="E48" t="s">
        <v>59</v>
      </c>
      <c r="F48" t="s">
        <v>1571</v>
      </c>
      <c r="G48" t="s">
        <v>1562</v>
      </c>
      <c r="I48">
        <v>2</v>
      </c>
      <c r="J48" t="s">
        <v>183</v>
      </c>
      <c r="K48">
        <v>77</v>
      </c>
      <c r="L48" t="s">
        <v>192</v>
      </c>
      <c r="M48" s="3">
        <v>1250</v>
      </c>
      <c r="P48" s="2">
        <v>45757</v>
      </c>
      <c r="R48">
        <v>88</v>
      </c>
      <c r="S48" s="3">
        <v>110000</v>
      </c>
      <c r="T48" t="s">
        <v>65</v>
      </c>
      <c r="U48" t="s">
        <v>1584</v>
      </c>
      <c r="V48">
        <v>0</v>
      </c>
      <c r="W48" s="3">
        <v>100000</v>
      </c>
      <c r="X48" s="3">
        <v>10000</v>
      </c>
      <c r="Y48">
        <v>0</v>
      </c>
      <c r="Z48">
        <v>0</v>
      </c>
      <c r="AA48">
        <v>0</v>
      </c>
      <c r="AD48">
        <v>0</v>
      </c>
      <c r="AM48" t="s">
        <v>1585</v>
      </c>
      <c r="AN48" t="s">
        <v>108</v>
      </c>
      <c r="AP48">
        <v>0</v>
      </c>
      <c r="AQ48">
        <v>0</v>
      </c>
      <c r="AR48">
        <v>0</v>
      </c>
      <c r="AS48">
        <v>0</v>
      </c>
      <c r="AT48">
        <v>0</v>
      </c>
      <c r="AU48">
        <v>0</v>
      </c>
      <c r="AY48" t="s">
        <v>63</v>
      </c>
      <c r="AZ48" t="s">
        <v>4692</v>
      </c>
      <c r="BA48">
        <v>0</v>
      </c>
      <c r="BC48" t="s">
        <v>108</v>
      </c>
      <c r="BF48" t="s">
        <v>1586</v>
      </c>
    </row>
    <row r="49" spans="1:58" x14ac:dyDescent="0.35">
      <c r="A49" t="s">
        <v>1587</v>
      </c>
      <c r="B49">
        <v>10000</v>
      </c>
      <c r="C49">
        <v>20000</v>
      </c>
      <c r="D49" s="2">
        <v>45762</v>
      </c>
      <c r="E49" t="s">
        <v>59</v>
      </c>
      <c r="F49" t="s">
        <v>1588</v>
      </c>
      <c r="G49" t="s">
        <v>1562</v>
      </c>
      <c r="I49">
        <v>2</v>
      </c>
      <c r="J49" t="s">
        <v>183</v>
      </c>
      <c r="K49">
        <v>77</v>
      </c>
      <c r="L49" t="s">
        <v>192</v>
      </c>
      <c r="M49" s="3">
        <v>2500</v>
      </c>
      <c r="P49" s="2">
        <v>45757</v>
      </c>
      <c r="R49">
        <v>88</v>
      </c>
      <c r="S49" s="3">
        <v>220000</v>
      </c>
      <c r="T49" t="s">
        <v>65</v>
      </c>
      <c r="U49" t="s">
        <v>1589</v>
      </c>
      <c r="V49">
        <v>0</v>
      </c>
      <c r="W49" s="3">
        <v>200000</v>
      </c>
      <c r="X49" s="3">
        <v>20000</v>
      </c>
      <c r="Y49">
        <v>0</v>
      </c>
      <c r="Z49">
        <v>0</v>
      </c>
      <c r="AA49">
        <v>0</v>
      </c>
      <c r="AD49">
        <v>0</v>
      </c>
      <c r="AM49" t="s">
        <v>1590</v>
      </c>
      <c r="AN49" t="s">
        <v>108</v>
      </c>
      <c r="AP49">
        <v>0</v>
      </c>
      <c r="AQ49">
        <v>0</v>
      </c>
      <c r="AR49">
        <v>0</v>
      </c>
      <c r="AS49">
        <v>0</v>
      </c>
      <c r="AT49">
        <v>0</v>
      </c>
      <c r="AU49">
        <v>0</v>
      </c>
      <c r="AY49" t="s">
        <v>63</v>
      </c>
      <c r="AZ49" t="s">
        <v>4693</v>
      </c>
      <c r="BA49">
        <v>0</v>
      </c>
      <c r="BC49" t="s">
        <v>108</v>
      </c>
      <c r="BF49" t="s">
        <v>1591</v>
      </c>
    </row>
    <row r="50" spans="1:58" x14ac:dyDescent="0.35">
      <c r="A50" t="s">
        <v>1917</v>
      </c>
      <c r="B50">
        <v>10000</v>
      </c>
      <c r="C50">
        <v>20000</v>
      </c>
      <c r="D50" s="2">
        <v>45758</v>
      </c>
      <c r="E50" t="s">
        <v>59</v>
      </c>
      <c r="F50" t="s">
        <v>1918</v>
      </c>
      <c r="G50" t="s">
        <v>1911</v>
      </c>
      <c r="I50">
        <v>2</v>
      </c>
      <c r="J50" t="s">
        <v>183</v>
      </c>
      <c r="K50">
        <v>105</v>
      </c>
      <c r="L50" t="s">
        <v>281</v>
      </c>
      <c r="M50">
        <v>200</v>
      </c>
      <c r="P50" s="2">
        <v>45757</v>
      </c>
      <c r="R50">
        <v>35</v>
      </c>
      <c r="S50" s="3">
        <v>7000</v>
      </c>
      <c r="T50" t="s">
        <v>65</v>
      </c>
      <c r="U50" t="s">
        <v>1920</v>
      </c>
      <c r="V50">
        <v>0</v>
      </c>
      <c r="W50" s="3">
        <v>5000</v>
      </c>
      <c r="X50" s="3">
        <v>2000</v>
      </c>
      <c r="Y50">
        <v>0</v>
      </c>
      <c r="Z50">
        <v>0</v>
      </c>
      <c r="AA50">
        <v>0</v>
      </c>
      <c r="AD50">
        <v>0</v>
      </c>
      <c r="AM50" t="s">
        <v>1921</v>
      </c>
      <c r="AN50" t="s">
        <v>1915</v>
      </c>
      <c r="AP50">
        <v>0</v>
      </c>
      <c r="AQ50">
        <v>0</v>
      </c>
      <c r="AR50">
        <v>0</v>
      </c>
      <c r="AS50">
        <v>0</v>
      </c>
      <c r="AT50">
        <v>0</v>
      </c>
      <c r="AU50">
        <v>0</v>
      </c>
      <c r="AY50" t="s">
        <v>63</v>
      </c>
      <c r="AZ50" t="s">
        <v>6597</v>
      </c>
      <c r="BA50">
        <v>0</v>
      </c>
      <c r="BC50" t="s">
        <v>1915</v>
      </c>
      <c r="BF50" t="s">
        <v>1916</v>
      </c>
    </row>
    <row r="51" spans="1:58" x14ac:dyDescent="0.35">
      <c r="A51" t="s">
        <v>1922</v>
      </c>
      <c r="B51">
        <v>10000</v>
      </c>
      <c r="C51">
        <v>20000</v>
      </c>
      <c r="D51" s="2">
        <v>45758</v>
      </c>
      <c r="E51" t="s">
        <v>59</v>
      </c>
      <c r="F51" t="s">
        <v>1923</v>
      </c>
      <c r="G51" t="s">
        <v>1911</v>
      </c>
      <c r="I51">
        <v>2</v>
      </c>
      <c r="J51" t="s">
        <v>183</v>
      </c>
      <c r="K51">
        <v>105</v>
      </c>
      <c r="L51" t="s">
        <v>281</v>
      </c>
      <c r="M51">
        <v>200</v>
      </c>
      <c r="P51" s="2">
        <v>45757</v>
      </c>
      <c r="R51">
        <v>35</v>
      </c>
      <c r="S51" s="3">
        <v>7000</v>
      </c>
      <c r="T51" t="s">
        <v>65</v>
      </c>
      <c r="U51" t="s">
        <v>1925</v>
      </c>
      <c r="V51">
        <v>0</v>
      </c>
      <c r="W51" s="3">
        <v>5000</v>
      </c>
      <c r="X51" s="3">
        <v>2000</v>
      </c>
      <c r="Y51">
        <v>0</v>
      </c>
      <c r="Z51">
        <v>0</v>
      </c>
      <c r="AA51">
        <v>0</v>
      </c>
      <c r="AD51">
        <v>0</v>
      </c>
      <c r="AM51" t="s">
        <v>1926</v>
      </c>
      <c r="AN51" t="s">
        <v>1915</v>
      </c>
      <c r="AP51">
        <v>0</v>
      </c>
      <c r="AQ51">
        <v>0</v>
      </c>
      <c r="AR51">
        <v>0</v>
      </c>
      <c r="AS51">
        <v>0</v>
      </c>
      <c r="AT51">
        <v>0</v>
      </c>
      <c r="AU51">
        <v>0</v>
      </c>
      <c r="AY51" t="s">
        <v>63</v>
      </c>
      <c r="AZ51" t="s">
        <v>6598</v>
      </c>
      <c r="BA51">
        <v>0</v>
      </c>
      <c r="BC51" t="s">
        <v>1915</v>
      </c>
      <c r="BF51" t="s">
        <v>1916</v>
      </c>
    </row>
    <row r="52" spans="1:58" x14ac:dyDescent="0.35">
      <c r="A52" t="s">
        <v>1927</v>
      </c>
      <c r="B52">
        <v>10000</v>
      </c>
      <c r="C52">
        <v>20000</v>
      </c>
      <c r="D52" s="2">
        <v>45758</v>
      </c>
      <c r="E52" t="s">
        <v>59</v>
      </c>
      <c r="F52" t="s">
        <v>1928</v>
      </c>
      <c r="G52" t="s">
        <v>1911</v>
      </c>
      <c r="I52">
        <v>2</v>
      </c>
      <c r="J52" t="s">
        <v>183</v>
      </c>
      <c r="K52">
        <v>105</v>
      </c>
      <c r="L52" t="s">
        <v>281</v>
      </c>
      <c r="M52">
        <v>200</v>
      </c>
      <c r="P52" s="2">
        <v>45757</v>
      </c>
      <c r="R52">
        <v>35</v>
      </c>
      <c r="S52" s="3">
        <v>7000</v>
      </c>
      <c r="T52" t="s">
        <v>65</v>
      </c>
      <c r="U52" t="s">
        <v>1930</v>
      </c>
      <c r="V52">
        <v>0</v>
      </c>
      <c r="W52" s="3">
        <v>5000</v>
      </c>
      <c r="X52" s="3">
        <v>2000</v>
      </c>
      <c r="Y52">
        <v>0</v>
      </c>
      <c r="Z52">
        <v>0</v>
      </c>
      <c r="AA52">
        <v>0</v>
      </c>
      <c r="AD52">
        <v>0</v>
      </c>
      <c r="AM52" t="s">
        <v>1931</v>
      </c>
      <c r="AN52" t="s">
        <v>1915</v>
      </c>
      <c r="AP52">
        <v>0</v>
      </c>
      <c r="AQ52">
        <v>0</v>
      </c>
      <c r="AR52">
        <v>0</v>
      </c>
      <c r="AS52">
        <v>0</v>
      </c>
      <c r="AT52">
        <v>0</v>
      </c>
      <c r="AU52">
        <v>0</v>
      </c>
      <c r="AY52" t="s">
        <v>63</v>
      </c>
      <c r="AZ52" t="s">
        <v>6599</v>
      </c>
      <c r="BA52">
        <v>0</v>
      </c>
      <c r="BC52" t="s">
        <v>1915</v>
      </c>
      <c r="BF52" t="s">
        <v>1916</v>
      </c>
    </row>
    <row r="53" spans="1:58" x14ac:dyDescent="0.35">
      <c r="A53" t="s">
        <v>1932</v>
      </c>
      <c r="B53">
        <v>10000</v>
      </c>
      <c r="C53">
        <v>20000</v>
      </c>
      <c r="D53" s="2">
        <v>45758</v>
      </c>
      <c r="E53" t="s">
        <v>59</v>
      </c>
      <c r="F53" t="s">
        <v>1933</v>
      </c>
      <c r="G53" t="s">
        <v>1911</v>
      </c>
      <c r="I53">
        <v>2</v>
      </c>
      <c r="J53" t="s">
        <v>183</v>
      </c>
      <c r="K53">
        <v>105</v>
      </c>
      <c r="L53" t="s">
        <v>281</v>
      </c>
      <c r="M53">
        <v>120</v>
      </c>
      <c r="P53" s="2">
        <v>45757</v>
      </c>
      <c r="R53">
        <v>45</v>
      </c>
      <c r="S53" s="3">
        <v>5400</v>
      </c>
      <c r="T53" t="s">
        <v>65</v>
      </c>
      <c r="U53" t="s">
        <v>1935</v>
      </c>
      <c r="V53">
        <v>0</v>
      </c>
      <c r="W53" s="3">
        <v>5000</v>
      </c>
      <c r="X53">
        <v>400</v>
      </c>
      <c r="Y53">
        <v>0</v>
      </c>
      <c r="Z53">
        <v>0</v>
      </c>
      <c r="AA53">
        <v>0</v>
      </c>
      <c r="AD53">
        <v>0</v>
      </c>
      <c r="AM53" t="s">
        <v>1936</v>
      </c>
      <c r="AN53" t="s">
        <v>1915</v>
      </c>
      <c r="AP53">
        <v>0</v>
      </c>
      <c r="AQ53">
        <v>0</v>
      </c>
      <c r="AR53">
        <v>0</v>
      </c>
      <c r="AS53">
        <v>0</v>
      </c>
      <c r="AT53">
        <v>0</v>
      </c>
      <c r="AU53">
        <v>0</v>
      </c>
      <c r="AY53" t="s">
        <v>63</v>
      </c>
      <c r="AZ53" t="s">
        <v>6600</v>
      </c>
      <c r="BA53">
        <v>0</v>
      </c>
      <c r="BC53" t="s">
        <v>1915</v>
      </c>
      <c r="BF53" t="s">
        <v>1916</v>
      </c>
    </row>
    <row r="54" spans="1:58" x14ac:dyDescent="0.35">
      <c r="A54" t="s">
        <v>1937</v>
      </c>
      <c r="B54">
        <v>10000</v>
      </c>
      <c r="C54">
        <v>20000</v>
      </c>
      <c r="D54" s="2">
        <v>45758</v>
      </c>
      <c r="E54" t="s">
        <v>59</v>
      </c>
      <c r="F54" t="s">
        <v>1938</v>
      </c>
      <c r="G54" t="s">
        <v>1911</v>
      </c>
      <c r="I54">
        <v>2</v>
      </c>
      <c r="J54" t="s">
        <v>183</v>
      </c>
      <c r="K54">
        <v>105</v>
      </c>
      <c r="L54" t="s">
        <v>281</v>
      </c>
      <c r="M54">
        <v>200</v>
      </c>
      <c r="P54" s="2">
        <v>45757</v>
      </c>
      <c r="R54">
        <v>35</v>
      </c>
      <c r="S54" s="3">
        <v>7000</v>
      </c>
      <c r="T54" t="s">
        <v>65</v>
      </c>
      <c r="U54" t="s">
        <v>1940</v>
      </c>
      <c r="V54">
        <v>0</v>
      </c>
      <c r="W54" s="3">
        <v>5000</v>
      </c>
      <c r="X54" s="3">
        <v>2000</v>
      </c>
      <c r="Y54">
        <v>0</v>
      </c>
      <c r="Z54">
        <v>0</v>
      </c>
      <c r="AA54">
        <v>0</v>
      </c>
      <c r="AD54">
        <v>0</v>
      </c>
      <c r="AM54" t="s">
        <v>1941</v>
      </c>
      <c r="AN54" t="s">
        <v>1915</v>
      </c>
      <c r="AP54">
        <v>0</v>
      </c>
      <c r="AQ54">
        <v>0</v>
      </c>
      <c r="AR54">
        <v>0</v>
      </c>
      <c r="AS54">
        <v>0</v>
      </c>
      <c r="AT54">
        <v>0</v>
      </c>
      <c r="AU54">
        <v>0</v>
      </c>
      <c r="AY54" t="s">
        <v>63</v>
      </c>
      <c r="AZ54" t="s">
        <v>6601</v>
      </c>
      <c r="BA54">
        <v>0</v>
      </c>
      <c r="BC54" t="s">
        <v>1915</v>
      </c>
      <c r="BF54" t="s">
        <v>1916</v>
      </c>
    </row>
    <row r="55" spans="1:58" x14ac:dyDescent="0.35">
      <c r="A55" t="s">
        <v>1942</v>
      </c>
      <c r="B55">
        <v>10000</v>
      </c>
      <c r="C55">
        <v>20000</v>
      </c>
      <c r="D55" s="2">
        <v>45758</v>
      </c>
      <c r="E55" t="s">
        <v>59</v>
      </c>
      <c r="F55" t="s">
        <v>1943</v>
      </c>
      <c r="G55" t="s">
        <v>1911</v>
      </c>
      <c r="I55">
        <v>2</v>
      </c>
      <c r="J55" t="s">
        <v>183</v>
      </c>
      <c r="K55">
        <v>105</v>
      </c>
      <c r="L55" t="s">
        <v>281</v>
      </c>
      <c r="M55">
        <v>200</v>
      </c>
      <c r="P55" s="2">
        <v>45757</v>
      </c>
      <c r="R55">
        <v>35</v>
      </c>
      <c r="S55" s="3">
        <v>7000</v>
      </c>
      <c r="T55" t="s">
        <v>65</v>
      </c>
      <c r="U55" t="s">
        <v>1944</v>
      </c>
      <c r="V55">
        <v>0</v>
      </c>
      <c r="W55" s="3">
        <v>5000</v>
      </c>
      <c r="X55" s="3">
        <v>2000</v>
      </c>
      <c r="Y55">
        <v>0</v>
      </c>
      <c r="Z55">
        <v>0</v>
      </c>
      <c r="AA55">
        <v>0</v>
      </c>
      <c r="AD55">
        <v>0</v>
      </c>
      <c r="AM55" t="s">
        <v>1945</v>
      </c>
      <c r="AN55" t="s">
        <v>1915</v>
      </c>
      <c r="AP55">
        <v>0</v>
      </c>
      <c r="AQ55">
        <v>0</v>
      </c>
      <c r="AR55">
        <v>0</v>
      </c>
      <c r="AS55">
        <v>0</v>
      </c>
      <c r="AT55">
        <v>0</v>
      </c>
      <c r="AU55">
        <v>0</v>
      </c>
      <c r="AY55" t="s">
        <v>63</v>
      </c>
      <c r="AZ55" t="s">
        <v>6602</v>
      </c>
      <c r="BA55">
        <v>0</v>
      </c>
      <c r="BC55" t="s">
        <v>1915</v>
      </c>
      <c r="BF55" t="s">
        <v>1916</v>
      </c>
    </row>
    <row r="56" spans="1:58" x14ac:dyDescent="0.35">
      <c r="A56" t="s">
        <v>1953</v>
      </c>
      <c r="B56">
        <v>10000</v>
      </c>
      <c r="C56">
        <v>20000</v>
      </c>
      <c r="D56" s="2">
        <v>45758</v>
      </c>
      <c r="E56" t="s">
        <v>59</v>
      </c>
      <c r="F56" t="s">
        <v>1954</v>
      </c>
      <c r="G56" t="s">
        <v>1911</v>
      </c>
      <c r="I56">
        <v>2</v>
      </c>
      <c r="J56" t="s">
        <v>183</v>
      </c>
      <c r="K56">
        <v>105</v>
      </c>
      <c r="L56" t="s">
        <v>281</v>
      </c>
      <c r="M56">
        <v>80</v>
      </c>
      <c r="P56" s="2">
        <v>45757</v>
      </c>
      <c r="R56">
        <v>75</v>
      </c>
      <c r="S56" s="3">
        <v>6000</v>
      </c>
      <c r="T56" t="s">
        <v>65</v>
      </c>
      <c r="U56" t="s">
        <v>1956</v>
      </c>
      <c r="V56">
        <v>0</v>
      </c>
      <c r="W56" s="3">
        <v>5000</v>
      </c>
      <c r="X56" s="3">
        <v>1000</v>
      </c>
      <c r="Y56">
        <v>0</v>
      </c>
      <c r="Z56">
        <v>0</v>
      </c>
      <c r="AA56">
        <v>0</v>
      </c>
      <c r="AD56">
        <v>0</v>
      </c>
      <c r="AM56" t="s">
        <v>1957</v>
      </c>
      <c r="AN56" t="s">
        <v>1915</v>
      </c>
      <c r="AP56">
        <v>0</v>
      </c>
      <c r="AQ56">
        <v>0</v>
      </c>
      <c r="AR56">
        <v>0</v>
      </c>
      <c r="AS56">
        <v>0</v>
      </c>
      <c r="AT56">
        <v>0</v>
      </c>
      <c r="AU56">
        <v>0</v>
      </c>
      <c r="AY56" t="s">
        <v>63</v>
      </c>
      <c r="AZ56" t="s">
        <v>6603</v>
      </c>
      <c r="BA56">
        <v>0</v>
      </c>
      <c r="BC56" t="s">
        <v>1915</v>
      </c>
      <c r="BF56" t="s">
        <v>1952</v>
      </c>
    </row>
    <row r="57" spans="1:58" x14ac:dyDescent="0.35">
      <c r="A57" t="s">
        <v>2415</v>
      </c>
      <c r="B57">
        <v>10000</v>
      </c>
      <c r="C57">
        <v>10000</v>
      </c>
      <c r="D57" s="2">
        <v>45758</v>
      </c>
      <c r="E57" t="s">
        <v>59</v>
      </c>
      <c r="F57" t="s">
        <v>2195</v>
      </c>
      <c r="G57" t="s">
        <v>167</v>
      </c>
      <c r="I57">
        <v>1</v>
      </c>
      <c r="J57" t="s">
        <v>183</v>
      </c>
      <c r="K57">
        <v>63</v>
      </c>
      <c r="L57" t="s">
        <v>136</v>
      </c>
      <c r="M57" s="3">
        <v>4667</v>
      </c>
      <c r="P57" s="2">
        <v>45757</v>
      </c>
      <c r="R57">
        <v>60</v>
      </c>
      <c r="S57" s="3">
        <v>280020</v>
      </c>
      <c r="T57" t="s">
        <v>65</v>
      </c>
      <c r="U57" t="s">
        <v>168</v>
      </c>
      <c r="V57">
        <v>0</v>
      </c>
      <c r="W57" s="3">
        <v>280000</v>
      </c>
      <c r="X57">
        <v>20</v>
      </c>
      <c r="Y57">
        <v>0</v>
      </c>
      <c r="Z57">
        <v>0</v>
      </c>
      <c r="AA57">
        <v>0</v>
      </c>
      <c r="AD57">
        <v>0</v>
      </c>
      <c r="AM57" t="s">
        <v>169</v>
      </c>
      <c r="AN57" t="s">
        <v>170</v>
      </c>
      <c r="AP57">
        <v>0</v>
      </c>
      <c r="AQ57">
        <v>0</v>
      </c>
      <c r="AR57">
        <v>0</v>
      </c>
      <c r="AS57">
        <v>0</v>
      </c>
      <c r="AT57">
        <v>0</v>
      </c>
      <c r="AU57">
        <v>0</v>
      </c>
      <c r="AY57" t="s">
        <v>63</v>
      </c>
      <c r="AZ57" t="s">
        <v>4922</v>
      </c>
      <c r="BA57">
        <v>0</v>
      </c>
      <c r="BC57" t="s">
        <v>170</v>
      </c>
      <c r="BF57" t="s">
        <v>2416</v>
      </c>
    </row>
    <row r="58" spans="1:58" x14ac:dyDescent="0.35">
      <c r="A58" t="s">
        <v>2417</v>
      </c>
      <c r="B58">
        <v>10000</v>
      </c>
      <c r="C58">
        <v>10000</v>
      </c>
      <c r="D58" s="2">
        <v>45758</v>
      </c>
      <c r="E58" t="s">
        <v>59</v>
      </c>
      <c r="F58" t="s">
        <v>2378</v>
      </c>
      <c r="G58" t="s">
        <v>570</v>
      </c>
      <c r="I58">
        <v>1</v>
      </c>
      <c r="J58" t="s">
        <v>183</v>
      </c>
      <c r="K58">
        <v>59</v>
      </c>
      <c r="L58" t="s">
        <v>73</v>
      </c>
      <c r="M58">
        <v>863</v>
      </c>
      <c r="P58" s="2">
        <v>45757</v>
      </c>
      <c r="R58">
        <v>1</v>
      </c>
      <c r="S58">
        <v>863</v>
      </c>
      <c r="T58" t="s">
        <v>65</v>
      </c>
      <c r="U58">
        <v>200448710001</v>
      </c>
      <c r="V58">
        <v>0</v>
      </c>
      <c r="W58">
        <v>863</v>
      </c>
      <c r="X58">
        <v>0</v>
      </c>
      <c r="Y58">
        <v>0</v>
      </c>
      <c r="Z58">
        <v>0</v>
      </c>
      <c r="AA58">
        <v>0</v>
      </c>
      <c r="AD58">
        <v>0</v>
      </c>
      <c r="AM58">
        <v>20044871</v>
      </c>
      <c r="AN58" t="s">
        <v>571</v>
      </c>
      <c r="AP58">
        <v>0</v>
      </c>
      <c r="AQ58">
        <v>0</v>
      </c>
      <c r="AR58">
        <v>0</v>
      </c>
      <c r="AS58">
        <v>0</v>
      </c>
      <c r="AT58">
        <v>0</v>
      </c>
      <c r="AU58">
        <v>0</v>
      </c>
      <c r="AY58" t="s">
        <v>63</v>
      </c>
      <c r="AZ58" t="s">
        <v>4923</v>
      </c>
      <c r="BA58">
        <v>0</v>
      </c>
      <c r="BC58" t="s">
        <v>571</v>
      </c>
      <c r="BF58" t="s">
        <v>2418</v>
      </c>
    </row>
    <row r="59" spans="1:58" x14ac:dyDescent="0.35">
      <c r="A59" t="s">
        <v>2417</v>
      </c>
      <c r="B59">
        <v>20000</v>
      </c>
      <c r="C59">
        <v>10000</v>
      </c>
      <c r="D59" s="2">
        <v>45758</v>
      </c>
      <c r="E59" t="s">
        <v>59</v>
      </c>
      <c r="F59" t="s">
        <v>2378</v>
      </c>
      <c r="G59" t="s">
        <v>570</v>
      </c>
      <c r="I59">
        <v>1</v>
      </c>
      <c r="J59" t="s">
        <v>183</v>
      </c>
      <c r="K59">
        <v>59</v>
      </c>
      <c r="L59" t="s">
        <v>73</v>
      </c>
      <c r="M59">
        <v>863</v>
      </c>
      <c r="P59" s="2">
        <v>45757</v>
      </c>
      <c r="R59">
        <v>1</v>
      </c>
      <c r="S59">
        <v>863</v>
      </c>
      <c r="T59" t="s">
        <v>65</v>
      </c>
      <c r="U59">
        <v>200448710001</v>
      </c>
      <c r="V59">
        <v>0</v>
      </c>
      <c r="W59">
        <v>863</v>
      </c>
      <c r="X59">
        <v>0</v>
      </c>
      <c r="Y59">
        <v>0</v>
      </c>
      <c r="Z59">
        <v>0</v>
      </c>
      <c r="AA59">
        <v>0</v>
      </c>
      <c r="AD59">
        <v>0</v>
      </c>
      <c r="AM59">
        <v>20044871</v>
      </c>
      <c r="AN59" t="s">
        <v>571</v>
      </c>
      <c r="AP59">
        <v>0</v>
      </c>
      <c r="AQ59">
        <v>0</v>
      </c>
      <c r="AR59">
        <v>0</v>
      </c>
      <c r="AS59">
        <v>0</v>
      </c>
      <c r="AT59">
        <v>0</v>
      </c>
      <c r="AU59">
        <v>0</v>
      </c>
      <c r="AY59" t="s">
        <v>63</v>
      </c>
      <c r="AZ59" t="s">
        <v>4923</v>
      </c>
      <c r="BA59">
        <v>0</v>
      </c>
      <c r="BC59" t="s">
        <v>571</v>
      </c>
      <c r="BF59" t="s">
        <v>2418</v>
      </c>
    </row>
    <row r="60" spans="1:58" x14ac:dyDescent="0.35">
      <c r="A60" t="s">
        <v>2206</v>
      </c>
      <c r="B60">
        <v>10000</v>
      </c>
      <c r="C60">
        <v>20000</v>
      </c>
      <c r="D60" s="2">
        <v>45757</v>
      </c>
      <c r="E60" t="s">
        <v>59</v>
      </c>
      <c r="F60" s="4">
        <v>0.44071759259259258</v>
      </c>
      <c r="G60">
        <v>860909190918</v>
      </c>
      <c r="I60">
        <v>2</v>
      </c>
      <c r="J60" t="s">
        <v>183</v>
      </c>
      <c r="K60">
        <v>86</v>
      </c>
      <c r="L60" t="s">
        <v>1696</v>
      </c>
      <c r="M60" s="3">
        <v>1000</v>
      </c>
      <c r="P60" s="2">
        <v>45757</v>
      </c>
      <c r="R60">
        <v>48</v>
      </c>
      <c r="S60" s="3">
        <v>48000</v>
      </c>
      <c r="T60" t="s">
        <v>65</v>
      </c>
      <c r="U60">
        <v>201088630001</v>
      </c>
      <c r="V60">
        <v>0</v>
      </c>
      <c r="W60" s="3">
        <v>36000</v>
      </c>
      <c r="X60" s="3">
        <v>12000</v>
      </c>
      <c r="Y60">
        <v>0</v>
      </c>
      <c r="Z60">
        <v>0</v>
      </c>
      <c r="AA60">
        <v>0</v>
      </c>
      <c r="AD60">
        <v>0</v>
      </c>
      <c r="AM60">
        <v>20108863</v>
      </c>
      <c r="AN60" t="s">
        <v>571</v>
      </c>
      <c r="AP60">
        <v>0</v>
      </c>
      <c r="AQ60">
        <v>0</v>
      </c>
      <c r="AR60">
        <v>0</v>
      </c>
      <c r="AS60">
        <v>0</v>
      </c>
      <c r="AT60">
        <v>0</v>
      </c>
      <c r="AU60">
        <v>0</v>
      </c>
      <c r="AY60" t="s">
        <v>63</v>
      </c>
      <c r="AZ60" t="s">
        <v>4860</v>
      </c>
      <c r="BA60">
        <v>0</v>
      </c>
      <c r="BC60" t="s">
        <v>571</v>
      </c>
      <c r="BF60" t="s">
        <v>2207</v>
      </c>
    </row>
    <row r="61" spans="1:58" x14ac:dyDescent="0.35">
      <c r="A61" t="s">
        <v>2419</v>
      </c>
      <c r="B61">
        <v>10000</v>
      </c>
      <c r="C61">
        <v>10000</v>
      </c>
      <c r="D61" s="2">
        <v>45757</v>
      </c>
      <c r="E61" t="s">
        <v>59</v>
      </c>
      <c r="F61" t="s">
        <v>2420</v>
      </c>
      <c r="G61" t="s">
        <v>2210</v>
      </c>
      <c r="I61">
        <v>1</v>
      </c>
      <c r="J61" t="s">
        <v>183</v>
      </c>
      <c r="K61">
        <v>32</v>
      </c>
      <c r="L61" t="s">
        <v>516</v>
      </c>
      <c r="M61" s="3">
        <v>5860</v>
      </c>
      <c r="P61" s="2">
        <v>45757</v>
      </c>
      <c r="R61">
        <v>1</v>
      </c>
      <c r="S61" s="3">
        <v>5860</v>
      </c>
      <c r="T61" t="s">
        <v>65</v>
      </c>
      <c r="U61" t="s">
        <v>2212</v>
      </c>
      <c r="V61">
        <v>0</v>
      </c>
      <c r="W61" s="3">
        <v>5360</v>
      </c>
      <c r="X61">
        <v>500</v>
      </c>
      <c r="Y61">
        <v>0</v>
      </c>
      <c r="Z61">
        <v>0</v>
      </c>
      <c r="AA61">
        <v>0</v>
      </c>
      <c r="AD61">
        <v>0</v>
      </c>
      <c r="AM61" t="s">
        <v>2213</v>
      </c>
      <c r="AN61" t="s">
        <v>465</v>
      </c>
      <c r="AP61">
        <v>0</v>
      </c>
      <c r="AQ61">
        <v>0</v>
      </c>
      <c r="AR61">
        <v>0</v>
      </c>
      <c r="AS61">
        <v>0</v>
      </c>
      <c r="AT61">
        <v>0</v>
      </c>
      <c r="AU61">
        <v>0</v>
      </c>
      <c r="AY61" t="s">
        <v>63</v>
      </c>
      <c r="AZ61" t="s">
        <v>4924</v>
      </c>
      <c r="BA61">
        <v>0</v>
      </c>
      <c r="BC61" t="s">
        <v>465</v>
      </c>
      <c r="BF61" t="s">
        <v>1756</v>
      </c>
    </row>
    <row r="62" spans="1:58" x14ac:dyDescent="0.35">
      <c r="A62" t="s">
        <v>2421</v>
      </c>
      <c r="B62">
        <v>10000</v>
      </c>
      <c r="C62">
        <v>10000</v>
      </c>
      <c r="D62" s="2">
        <v>45758</v>
      </c>
      <c r="E62" t="s">
        <v>59</v>
      </c>
      <c r="F62" t="s">
        <v>2198</v>
      </c>
      <c r="G62">
        <v>234402</v>
      </c>
      <c r="I62">
        <v>1</v>
      </c>
      <c r="J62" t="s">
        <v>183</v>
      </c>
      <c r="K62">
        <v>90</v>
      </c>
      <c r="L62" t="s">
        <v>1190</v>
      </c>
      <c r="M62">
        <v>667</v>
      </c>
      <c r="P62" s="2">
        <v>45757</v>
      </c>
      <c r="R62">
        <v>180</v>
      </c>
      <c r="S62" s="3">
        <v>120060</v>
      </c>
      <c r="T62" t="s">
        <v>65</v>
      </c>
      <c r="U62" t="s">
        <v>1191</v>
      </c>
      <c r="V62">
        <v>0</v>
      </c>
      <c r="W62" s="3">
        <v>120000</v>
      </c>
      <c r="X62">
        <v>60</v>
      </c>
      <c r="Y62">
        <v>0</v>
      </c>
      <c r="Z62">
        <v>0</v>
      </c>
      <c r="AA62">
        <v>0</v>
      </c>
      <c r="AD62">
        <v>0</v>
      </c>
      <c r="AM62" t="s">
        <v>1192</v>
      </c>
      <c r="AN62" t="s">
        <v>139</v>
      </c>
      <c r="AP62">
        <v>0</v>
      </c>
      <c r="AQ62">
        <v>0</v>
      </c>
      <c r="AR62">
        <v>0</v>
      </c>
      <c r="AS62">
        <v>0</v>
      </c>
      <c r="AT62">
        <v>0</v>
      </c>
      <c r="AU62">
        <v>0</v>
      </c>
      <c r="AY62" t="s">
        <v>63</v>
      </c>
      <c r="AZ62" t="s">
        <v>4925</v>
      </c>
      <c r="BA62">
        <v>0</v>
      </c>
      <c r="BC62" t="s">
        <v>139</v>
      </c>
      <c r="BF62" t="s">
        <v>140</v>
      </c>
    </row>
    <row r="63" spans="1:58" x14ac:dyDescent="0.35">
      <c r="A63" t="s">
        <v>2422</v>
      </c>
      <c r="B63">
        <v>10000</v>
      </c>
      <c r="C63">
        <v>10000</v>
      </c>
      <c r="D63" s="2">
        <v>45758</v>
      </c>
      <c r="E63" t="s">
        <v>59</v>
      </c>
      <c r="F63" t="s">
        <v>2195</v>
      </c>
      <c r="G63">
        <v>1006323</v>
      </c>
      <c r="I63">
        <v>1</v>
      </c>
      <c r="J63" t="s">
        <v>183</v>
      </c>
      <c r="K63">
        <v>63</v>
      </c>
      <c r="L63" t="s">
        <v>136</v>
      </c>
      <c r="M63" s="3">
        <v>1334</v>
      </c>
      <c r="P63" s="2">
        <v>45757</v>
      </c>
      <c r="R63">
        <v>90</v>
      </c>
      <c r="S63" s="3">
        <v>120060</v>
      </c>
      <c r="T63" t="s">
        <v>65</v>
      </c>
      <c r="U63" t="s">
        <v>254</v>
      </c>
      <c r="V63">
        <v>0</v>
      </c>
      <c r="W63" s="3">
        <v>120000</v>
      </c>
      <c r="X63">
        <v>60</v>
      </c>
      <c r="Y63">
        <v>0</v>
      </c>
      <c r="Z63">
        <v>0</v>
      </c>
      <c r="AA63">
        <v>0</v>
      </c>
      <c r="AD63">
        <v>0</v>
      </c>
      <c r="AM63" t="s">
        <v>255</v>
      </c>
      <c r="AN63" t="s">
        <v>139</v>
      </c>
      <c r="AP63">
        <v>0</v>
      </c>
      <c r="AQ63">
        <v>0</v>
      </c>
      <c r="AR63">
        <v>0</v>
      </c>
      <c r="AS63">
        <v>0</v>
      </c>
      <c r="AT63">
        <v>0</v>
      </c>
      <c r="AU63">
        <v>0</v>
      </c>
      <c r="AY63" t="s">
        <v>63</v>
      </c>
      <c r="AZ63" t="s">
        <v>4926</v>
      </c>
      <c r="BA63">
        <v>0</v>
      </c>
      <c r="BC63" t="s">
        <v>139</v>
      </c>
      <c r="BF63" t="s">
        <v>140</v>
      </c>
    </row>
    <row r="64" spans="1:58" x14ac:dyDescent="0.35">
      <c r="A64" t="s">
        <v>2239</v>
      </c>
      <c r="B64">
        <v>10000</v>
      </c>
      <c r="C64">
        <v>20000</v>
      </c>
      <c r="D64" s="2">
        <v>45758</v>
      </c>
      <c r="E64" t="s">
        <v>59</v>
      </c>
      <c r="F64" s="4">
        <v>0.42528935185185185</v>
      </c>
      <c r="G64" t="s">
        <v>2240</v>
      </c>
      <c r="I64">
        <v>2</v>
      </c>
      <c r="J64" t="s">
        <v>183</v>
      </c>
      <c r="K64">
        <v>71</v>
      </c>
      <c r="L64" t="s">
        <v>368</v>
      </c>
      <c r="M64" s="3">
        <v>7500</v>
      </c>
      <c r="P64" s="2">
        <v>45757</v>
      </c>
      <c r="R64">
        <v>4</v>
      </c>
      <c r="S64" s="3">
        <v>30000</v>
      </c>
      <c r="T64" t="s">
        <v>65</v>
      </c>
      <c r="U64" t="s">
        <v>2241</v>
      </c>
      <c r="V64">
        <v>0</v>
      </c>
      <c r="W64" s="3">
        <v>30000</v>
      </c>
      <c r="X64">
        <v>0</v>
      </c>
      <c r="Y64">
        <v>0</v>
      </c>
      <c r="Z64">
        <v>0</v>
      </c>
      <c r="AA64">
        <v>0</v>
      </c>
      <c r="AD64">
        <v>0</v>
      </c>
      <c r="AM64" t="s">
        <v>2242</v>
      </c>
      <c r="AN64" t="s">
        <v>147</v>
      </c>
      <c r="AP64">
        <v>0</v>
      </c>
      <c r="AQ64">
        <v>0</v>
      </c>
      <c r="AR64">
        <v>0</v>
      </c>
      <c r="AS64">
        <v>0</v>
      </c>
      <c r="AT64">
        <v>0</v>
      </c>
      <c r="AU64">
        <v>0</v>
      </c>
      <c r="AY64" t="s">
        <v>63</v>
      </c>
      <c r="AZ64" t="s">
        <v>4868</v>
      </c>
      <c r="BA64">
        <v>0</v>
      </c>
      <c r="BC64" t="s">
        <v>147</v>
      </c>
      <c r="BF64" t="s">
        <v>2238</v>
      </c>
    </row>
    <row r="65" spans="1:58" x14ac:dyDescent="0.35">
      <c r="A65" t="s">
        <v>2423</v>
      </c>
      <c r="B65">
        <v>10000</v>
      </c>
      <c r="C65">
        <v>10000</v>
      </c>
      <c r="D65" s="2">
        <v>45757</v>
      </c>
      <c r="E65" t="s">
        <v>59</v>
      </c>
      <c r="F65" s="4">
        <v>0.47971064814814812</v>
      </c>
      <c r="G65" t="s">
        <v>2424</v>
      </c>
      <c r="I65">
        <v>1</v>
      </c>
      <c r="J65" t="s">
        <v>183</v>
      </c>
      <c r="K65">
        <v>46</v>
      </c>
      <c r="L65" t="s">
        <v>231</v>
      </c>
      <c r="M65" s="3">
        <v>1000</v>
      </c>
      <c r="P65" s="2">
        <v>45757</v>
      </c>
      <c r="R65">
        <v>1</v>
      </c>
      <c r="S65" s="3">
        <v>1000</v>
      </c>
      <c r="T65" t="s">
        <v>65</v>
      </c>
      <c r="U65" t="s">
        <v>2425</v>
      </c>
      <c r="V65">
        <v>0</v>
      </c>
      <c r="W65" s="3">
        <v>1000</v>
      </c>
      <c r="X65">
        <v>0</v>
      </c>
      <c r="Y65">
        <v>0</v>
      </c>
      <c r="Z65">
        <v>0</v>
      </c>
      <c r="AA65">
        <v>0</v>
      </c>
      <c r="AD65">
        <v>0</v>
      </c>
      <c r="AM65" t="s">
        <v>2426</v>
      </c>
      <c r="AN65" t="s">
        <v>465</v>
      </c>
      <c r="AP65">
        <v>0</v>
      </c>
      <c r="AQ65">
        <v>0</v>
      </c>
      <c r="AR65">
        <v>0</v>
      </c>
      <c r="AS65">
        <v>0</v>
      </c>
      <c r="AT65">
        <v>0</v>
      </c>
      <c r="AU65">
        <v>0</v>
      </c>
      <c r="AY65" t="s">
        <v>63</v>
      </c>
      <c r="AZ65" t="s">
        <v>4927</v>
      </c>
      <c r="BA65">
        <v>0</v>
      </c>
      <c r="BC65" t="s">
        <v>465</v>
      </c>
      <c r="BF65" t="s">
        <v>2255</v>
      </c>
    </row>
    <row r="66" spans="1:58" x14ac:dyDescent="0.35">
      <c r="A66" t="s">
        <v>2427</v>
      </c>
      <c r="B66">
        <v>10000</v>
      </c>
      <c r="C66">
        <v>10000</v>
      </c>
      <c r="D66" s="2">
        <v>45757</v>
      </c>
      <c r="E66" t="s">
        <v>59</v>
      </c>
      <c r="F66" t="s">
        <v>2428</v>
      </c>
      <c r="G66" t="s">
        <v>2429</v>
      </c>
      <c r="I66">
        <v>1</v>
      </c>
      <c r="J66" t="s">
        <v>183</v>
      </c>
      <c r="K66">
        <v>46</v>
      </c>
      <c r="L66" t="s">
        <v>231</v>
      </c>
      <c r="M66" s="3">
        <v>2000</v>
      </c>
      <c r="P66" s="2">
        <v>45757</v>
      </c>
      <c r="R66">
        <v>1</v>
      </c>
      <c r="S66" s="3">
        <v>2000</v>
      </c>
      <c r="T66" t="s">
        <v>65</v>
      </c>
      <c r="U66" t="s">
        <v>2430</v>
      </c>
      <c r="V66">
        <v>0</v>
      </c>
      <c r="W66" s="3">
        <v>2000</v>
      </c>
      <c r="X66">
        <v>0</v>
      </c>
      <c r="Y66">
        <v>0</v>
      </c>
      <c r="Z66">
        <v>0</v>
      </c>
      <c r="AA66">
        <v>0</v>
      </c>
      <c r="AD66">
        <v>0</v>
      </c>
      <c r="AM66" t="s">
        <v>2431</v>
      </c>
      <c r="AN66" t="s">
        <v>465</v>
      </c>
      <c r="AP66">
        <v>0</v>
      </c>
      <c r="AQ66">
        <v>0</v>
      </c>
      <c r="AR66">
        <v>0</v>
      </c>
      <c r="AS66">
        <v>0</v>
      </c>
      <c r="AT66">
        <v>0</v>
      </c>
      <c r="AU66">
        <v>0</v>
      </c>
      <c r="AY66" t="s">
        <v>63</v>
      </c>
      <c r="AZ66" t="s">
        <v>4928</v>
      </c>
      <c r="BA66">
        <v>0</v>
      </c>
      <c r="BC66" t="s">
        <v>465</v>
      </c>
      <c r="BF66" t="s">
        <v>2255</v>
      </c>
    </row>
    <row r="67" spans="1:58" x14ac:dyDescent="0.35">
      <c r="A67" t="s">
        <v>2267</v>
      </c>
      <c r="B67">
        <v>10000</v>
      </c>
      <c r="C67">
        <v>20000</v>
      </c>
      <c r="D67" s="2">
        <v>45758</v>
      </c>
      <c r="E67" t="s">
        <v>59</v>
      </c>
      <c r="F67" t="s">
        <v>2268</v>
      </c>
      <c r="G67" t="s">
        <v>159</v>
      </c>
      <c r="I67">
        <v>2</v>
      </c>
      <c r="J67" t="s">
        <v>183</v>
      </c>
      <c r="K67">
        <v>82</v>
      </c>
      <c r="L67" t="s">
        <v>352</v>
      </c>
      <c r="M67" s="3">
        <v>1000</v>
      </c>
      <c r="P67" s="2">
        <v>45757</v>
      </c>
      <c r="R67">
        <v>6</v>
      </c>
      <c r="S67" s="3">
        <v>6000</v>
      </c>
      <c r="T67" t="s">
        <v>65</v>
      </c>
      <c r="U67">
        <v>5000514990001</v>
      </c>
      <c r="V67">
        <v>0</v>
      </c>
      <c r="W67" s="3">
        <v>5000</v>
      </c>
      <c r="X67" s="3">
        <v>1000</v>
      </c>
      <c r="Y67">
        <v>0</v>
      </c>
      <c r="Z67">
        <v>0</v>
      </c>
      <c r="AA67">
        <v>0</v>
      </c>
      <c r="AD67">
        <v>0</v>
      </c>
      <c r="AM67">
        <v>500051499</v>
      </c>
      <c r="AN67" t="s">
        <v>162</v>
      </c>
      <c r="AP67">
        <v>0</v>
      </c>
      <c r="AQ67">
        <v>0</v>
      </c>
      <c r="AR67">
        <v>0</v>
      </c>
      <c r="AS67">
        <v>0</v>
      </c>
      <c r="AT67">
        <v>0</v>
      </c>
      <c r="AU67">
        <v>0</v>
      </c>
      <c r="AY67" t="s">
        <v>63</v>
      </c>
      <c r="AZ67" t="s">
        <v>4876</v>
      </c>
      <c r="BA67">
        <v>0</v>
      </c>
      <c r="BC67" t="s">
        <v>162</v>
      </c>
      <c r="BF67" t="s">
        <v>2269</v>
      </c>
    </row>
    <row r="68" spans="1:58" x14ac:dyDescent="0.35">
      <c r="A68" t="s">
        <v>4929</v>
      </c>
      <c r="B68">
        <v>10000</v>
      </c>
      <c r="C68">
        <v>10000</v>
      </c>
      <c r="D68" s="2">
        <v>45764</v>
      </c>
      <c r="E68" t="s">
        <v>59</v>
      </c>
      <c r="F68" t="s">
        <v>4930</v>
      </c>
      <c r="G68" t="s">
        <v>4931</v>
      </c>
      <c r="I68">
        <v>1</v>
      </c>
      <c r="J68" t="s">
        <v>183</v>
      </c>
      <c r="K68">
        <v>88</v>
      </c>
      <c r="L68" t="s">
        <v>144</v>
      </c>
      <c r="M68" s="3">
        <v>8500</v>
      </c>
      <c r="P68" s="2">
        <v>45757</v>
      </c>
      <c r="R68">
        <v>1</v>
      </c>
      <c r="S68" s="3">
        <v>8500</v>
      </c>
      <c r="T68" t="s">
        <v>65</v>
      </c>
      <c r="U68" t="s">
        <v>4932</v>
      </c>
      <c r="V68">
        <v>0</v>
      </c>
      <c r="W68" s="3">
        <v>8000</v>
      </c>
      <c r="X68">
        <v>500</v>
      </c>
      <c r="Y68">
        <v>0</v>
      </c>
      <c r="Z68">
        <v>0</v>
      </c>
      <c r="AA68">
        <v>0</v>
      </c>
      <c r="AD68">
        <v>0</v>
      </c>
      <c r="AM68" t="s">
        <v>4933</v>
      </c>
      <c r="AN68" t="s">
        <v>355</v>
      </c>
      <c r="AP68">
        <v>0</v>
      </c>
      <c r="AQ68">
        <v>0</v>
      </c>
      <c r="AR68">
        <v>0</v>
      </c>
      <c r="AS68">
        <v>0</v>
      </c>
      <c r="AT68">
        <v>0</v>
      </c>
      <c r="AU68">
        <v>0</v>
      </c>
      <c r="AY68" t="s">
        <v>63</v>
      </c>
      <c r="AZ68" t="s">
        <v>4934</v>
      </c>
      <c r="BA68">
        <v>0</v>
      </c>
      <c r="BC68" t="s">
        <v>355</v>
      </c>
      <c r="BF68" t="s">
        <v>4935</v>
      </c>
    </row>
    <row r="69" spans="1:58" x14ac:dyDescent="0.35">
      <c r="A69" t="s">
        <v>4936</v>
      </c>
      <c r="B69">
        <v>10000</v>
      </c>
      <c r="C69">
        <v>10000</v>
      </c>
      <c r="D69" s="2">
        <v>45771</v>
      </c>
      <c r="E69" t="s">
        <v>59</v>
      </c>
      <c r="F69" s="4">
        <v>0.46805555555555556</v>
      </c>
      <c r="G69" t="s">
        <v>2230</v>
      </c>
      <c r="I69">
        <v>1</v>
      </c>
      <c r="J69" t="s">
        <v>183</v>
      </c>
      <c r="K69">
        <v>88</v>
      </c>
      <c r="L69" t="s">
        <v>144</v>
      </c>
      <c r="M69">
        <v>150</v>
      </c>
      <c r="P69" s="2">
        <v>45757</v>
      </c>
      <c r="R69">
        <v>1</v>
      </c>
      <c r="S69">
        <v>150</v>
      </c>
      <c r="T69" t="s">
        <v>65</v>
      </c>
      <c r="U69" t="s">
        <v>4937</v>
      </c>
      <c r="V69">
        <v>0</v>
      </c>
      <c r="W69">
        <v>50</v>
      </c>
      <c r="X69">
        <v>100</v>
      </c>
      <c r="Y69">
        <v>0</v>
      </c>
      <c r="Z69">
        <v>0</v>
      </c>
      <c r="AA69">
        <v>0</v>
      </c>
      <c r="AD69">
        <v>0</v>
      </c>
      <c r="AM69" t="s">
        <v>4938</v>
      </c>
      <c r="AN69" t="s">
        <v>762</v>
      </c>
      <c r="AP69">
        <v>0</v>
      </c>
      <c r="AQ69">
        <v>0</v>
      </c>
      <c r="AR69">
        <v>0</v>
      </c>
      <c r="AS69">
        <v>0</v>
      </c>
      <c r="AT69">
        <v>0</v>
      </c>
      <c r="AU69">
        <v>0</v>
      </c>
      <c r="AY69" t="s">
        <v>63</v>
      </c>
      <c r="AZ69" t="s">
        <v>4939</v>
      </c>
      <c r="BA69">
        <v>0</v>
      </c>
      <c r="BC69" t="s">
        <v>762</v>
      </c>
      <c r="BF69" t="s">
        <v>4940</v>
      </c>
    </row>
    <row r="70" spans="1:58" x14ac:dyDescent="0.35">
      <c r="A70" t="s">
        <v>4941</v>
      </c>
      <c r="B70">
        <v>10000</v>
      </c>
      <c r="C70">
        <v>10000</v>
      </c>
      <c r="D70" s="2">
        <v>45771</v>
      </c>
      <c r="E70" t="s">
        <v>59</v>
      </c>
      <c r="F70" s="4">
        <v>0.46864583333333332</v>
      </c>
      <c r="G70" t="s">
        <v>4942</v>
      </c>
      <c r="I70">
        <v>1</v>
      </c>
      <c r="J70" t="s">
        <v>183</v>
      </c>
      <c r="K70">
        <v>88</v>
      </c>
      <c r="L70" t="s">
        <v>144</v>
      </c>
      <c r="M70">
        <v>350</v>
      </c>
      <c r="P70" s="2">
        <v>45757</v>
      </c>
      <c r="R70">
        <v>1</v>
      </c>
      <c r="S70">
        <v>350</v>
      </c>
      <c r="T70" t="s">
        <v>65</v>
      </c>
      <c r="U70" t="s">
        <v>4943</v>
      </c>
      <c r="V70">
        <v>0</v>
      </c>
      <c r="W70">
        <v>100</v>
      </c>
      <c r="X70">
        <v>250</v>
      </c>
      <c r="Y70">
        <v>0</v>
      </c>
      <c r="Z70">
        <v>0</v>
      </c>
      <c r="AA70">
        <v>0</v>
      </c>
      <c r="AD70">
        <v>0</v>
      </c>
      <c r="AM70" t="s">
        <v>4944</v>
      </c>
      <c r="AN70" t="s">
        <v>762</v>
      </c>
      <c r="AP70">
        <v>0</v>
      </c>
      <c r="AQ70">
        <v>0</v>
      </c>
      <c r="AR70">
        <v>0</v>
      </c>
      <c r="AS70">
        <v>0</v>
      </c>
      <c r="AT70">
        <v>0</v>
      </c>
      <c r="AU70">
        <v>0</v>
      </c>
      <c r="AY70" t="s">
        <v>63</v>
      </c>
      <c r="AZ70" t="s">
        <v>4945</v>
      </c>
      <c r="BA70">
        <v>0</v>
      </c>
      <c r="BC70" t="s">
        <v>762</v>
      </c>
      <c r="BF70" t="s">
        <v>4940</v>
      </c>
    </row>
    <row r="71" spans="1:58" x14ac:dyDescent="0.35">
      <c r="A71" t="s">
        <v>2432</v>
      </c>
      <c r="B71">
        <v>10000</v>
      </c>
      <c r="C71">
        <v>10000</v>
      </c>
      <c r="D71" s="2">
        <v>45757</v>
      </c>
      <c r="E71" t="s">
        <v>59</v>
      </c>
      <c r="F71" s="4">
        <v>0.46348379629629627</v>
      </c>
      <c r="G71" t="s">
        <v>2277</v>
      </c>
      <c r="I71">
        <v>1</v>
      </c>
      <c r="J71" t="s">
        <v>183</v>
      </c>
      <c r="K71">
        <v>26</v>
      </c>
      <c r="L71" t="s">
        <v>648</v>
      </c>
      <c r="M71" s="3">
        <v>2250</v>
      </c>
      <c r="P71" s="2">
        <v>45757</v>
      </c>
      <c r="R71">
        <v>4</v>
      </c>
      <c r="S71" s="3">
        <v>9000</v>
      </c>
      <c r="T71" t="s">
        <v>65</v>
      </c>
      <c r="U71" t="s">
        <v>2279</v>
      </c>
      <c r="V71">
        <v>0</v>
      </c>
      <c r="W71" s="3">
        <v>9000</v>
      </c>
      <c r="X71">
        <v>0</v>
      </c>
      <c r="Y71">
        <v>0</v>
      </c>
      <c r="Z71">
        <v>0</v>
      </c>
      <c r="AA71">
        <v>0</v>
      </c>
      <c r="AD71">
        <v>0</v>
      </c>
      <c r="AM71" t="s">
        <v>2280</v>
      </c>
      <c r="AN71" t="s">
        <v>170</v>
      </c>
      <c r="AP71">
        <v>0</v>
      </c>
      <c r="AQ71">
        <v>0</v>
      </c>
      <c r="AR71">
        <v>0</v>
      </c>
      <c r="AS71">
        <v>0</v>
      </c>
      <c r="AT71">
        <v>0</v>
      </c>
      <c r="AU71">
        <v>0</v>
      </c>
      <c r="AY71" t="s">
        <v>63</v>
      </c>
      <c r="AZ71" t="s">
        <v>4946</v>
      </c>
      <c r="BA71">
        <v>0</v>
      </c>
      <c r="BC71" t="s">
        <v>170</v>
      </c>
      <c r="BF71" t="s">
        <v>2433</v>
      </c>
    </row>
    <row r="72" spans="1:58" x14ac:dyDescent="0.35">
      <c r="A72" t="s">
        <v>2945</v>
      </c>
      <c r="B72">
        <v>10000</v>
      </c>
      <c r="C72">
        <v>20000</v>
      </c>
      <c r="D72" s="2">
        <v>45763</v>
      </c>
      <c r="E72" t="s">
        <v>59</v>
      </c>
      <c r="F72" t="s">
        <v>2946</v>
      </c>
      <c r="G72">
        <v>10620258104</v>
      </c>
      <c r="I72">
        <v>1</v>
      </c>
      <c r="J72" t="s">
        <v>183</v>
      </c>
      <c r="K72" t="s">
        <v>944</v>
      </c>
      <c r="L72" t="s">
        <v>945</v>
      </c>
      <c r="M72">
        <v>385</v>
      </c>
      <c r="P72" s="2">
        <v>45757</v>
      </c>
      <c r="R72">
        <v>308</v>
      </c>
      <c r="S72" s="3">
        <v>118580</v>
      </c>
      <c r="T72" t="s">
        <v>65</v>
      </c>
      <c r="U72" t="s">
        <v>2947</v>
      </c>
      <c r="V72">
        <v>0</v>
      </c>
      <c r="W72" s="3">
        <v>100000</v>
      </c>
      <c r="X72" s="3">
        <v>18580</v>
      </c>
      <c r="Y72">
        <v>0</v>
      </c>
      <c r="Z72">
        <v>0</v>
      </c>
      <c r="AA72">
        <v>0</v>
      </c>
      <c r="AD72">
        <v>0</v>
      </c>
      <c r="AM72" t="s">
        <v>2948</v>
      </c>
      <c r="AN72" t="s">
        <v>108</v>
      </c>
      <c r="AP72">
        <v>0</v>
      </c>
      <c r="AQ72">
        <v>0</v>
      </c>
      <c r="AR72">
        <v>0</v>
      </c>
      <c r="AS72">
        <v>0</v>
      </c>
      <c r="AT72">
        <v>0</v>
      </c>
      <c r="AU72">
        <v>0</v>
      </c>
      <c r="AY72" t="s">
        <v>63</v>
      </c>
      <c r="AZ72" t="s">
        <v>4947</v>
      </c>
      <c r="BA72">
        <v>0</v>
      </c>
      <c r="BC72" t="s">
        <v>108</v>
      </c>
      <c r="BF72" t="s">
        <v>2949</v>
      </c>
    </row>
    <row r="73" spans="1:58" x14ac:dyDescent="0.35">
      <c r="A73" t="s">
        <v>4948</v>
      </c>
      <c r="B73">
        <v>10000</v>
      </c>
      <c r="C73">
        <v>10000</v>
      </c>
      <c r="D73" s="2">
        <v>45768</v>
      </c>
      <c r="E73" t="s">
        <v>59</v>
      </c>
      <c r="F73" t="s">
        <v>4949</v>
      </c>
      <c r="G73" t="s">
        <v>4950</v>
      </c>
      <c r="I73">
        <v>1</v>
      </c>
      <c r="J73" t="s">
        <v>183</v>
      </c>
      <c r="K73">
        <v>79</v>
      </c>
      <c r="L73" t="s">
        <v>92</v>
      </c>
      <c r="M73" s="3">
        <v>3250</v>
      </c>
      <c r="P73" s="2">
        <v>45757</v>
      </c>
      <c r="R73">
        <v>8</v>
      </c>
      <c r="S73" s="3">
        <v>26000</v>
      </c>
      <c r="T73" t="s">
        <v>65</v>
      </c>
      <c r="U73" t="s">
        <v>318</v>
      </c>
      <c r="V73">
        <v>0</v>
      </c>
      <c r="W73" s="3">
        <v>21500</v>
      </c>
      <c r="X73" s="3">
        <v>4500</v>
      </c>
      <c r="Y73">
        <v>0</v>
      </c>
      <c r="Z73">
        <v>0</v>
      </c>
      <c r="AA73">
        <v>0</v>
      </c>
      <c r="AD73">
        <v>0</v>
      </c>
      <c r="AM73" t="s">
        <v>319</v>
      </c>
      <c r="AN73" t="s">
        <v>320</v>
      </c>
      <c r="AP73">
        <v>0</v>
      </c>
      <c r="AQ73">
        <v>0</v>
      </c>
      <c r="AR73">
        <v>0</v>
      </c>
      <c r="AS73">
        <v>0</v>
      </c>
      <c r="AT73">
        <v>0</v>
      </c>
      <c r="AU73">
        <v>0</v>
      </c>
      <c r="AY73" t="s">
        <v>63</v>
      </c>
      <c r="AZ73" t="s">
        <v>4951</v>
      </c>
      <c r="BA73">
        <v>0</v>
      </c>
      <c r="BC73" t="s">
        <v>320</v>
      </c>
      <c r="BF73" t="s">
        <v>2437</v>
      </c>
    </row>
    <row r="74" spans="1:58" x14ac:dyDescent="0.35">
      <c r="A74" t="s">
        <v>2434</v>
      </c>
      <c r="B74">
        <v>10000</v>
      </c>
      <c r="C74">
        <v>10000</v>
      </c>
      <c r="D74" s="2">
        <v>45757</v>
      </c>
      <c r="E74" t="s">
        <v>59</v>
      </c>
      <c r="F74" t="s">
        <v>2390</v>
      </c>
      <c r="G74" t="s">
        <v>317</v>
      </c>
      <c r="I74">
        <v>1</v>
      </c>
      <c r="J74" t="s">
        <v>183</v>
      </c>
      <c r="K74">
        <v>79</v>
      </c>
      <c r="L74" t="s">
        <v>92</v>
      </c>
      <c r="M74">
        <v>650</v>
      </c>
      <c r="P74" s="2">
        <v>45757</v>
      </c>
      <c r="R74">
        <v>4</v>
      </c>
      <c r="S74" s="3">
        <v>2600</v>
      </c>
      <c r="T74" t="s">
        <v>65</v>
      </c>
      <c r="U74" t="s">
        <v>2435</v>
      </c>
      <c r="V74">
        <v>0</v>
      </c>
      <c r="W74" s="3">
        <v>2000</v>
      </c>
      <c r="X74">
        <v>600</v>
      </c>
      <c r="Y74">
        <v>0</v>
      </c>
      <c r="Z74">
        <v>0</v>
      </c>
      <c r="AA74">
        <v>0</v>
      </c>
      <c r="AD74">
        <v>0</v>
      </c>
      <c r="AM74" t="s">
        <v>2436</v>
      </c>
      <c r="AN74" t="s">
        <v>320</v>
      </c>
      <c r="AP74">
        <v>0</v>
      </c>
      <c r="AQ74">
        <v>0</v>
      </c>
      <c r="AR74">
        <v>0</v>
      </c>
      <c r="AS74">
        <v>0</v>
      </c>
      <c r="AT74">
        <v>0</v>
      </c>
      <c r="AU74">
        <v>0</v>
      </c>
      <c r="AY74" t="s">
        <v>63</v>
      </c>
      <c r="AZ74" t="s">
        <v>4952</v>
      </c>
      <c r="BA74">
        <v>0</v>
      </c>
      <c r="BC74" t="s">
        <v>320</v>
      </c>
      <c r="BF74" t="s">
        <v>2437</v>
      </c>
    </row>
    <row r="75" spans="1:58" x14ac:dyDescent="0.35">
      <c r="A75" t="s">
        <v>2434</v>
      </c>
      <c r="B75">
        <v>10000</v>
      </c>
      <c r="C75">
        <v>20000</v>
      </c>
      <c r="D75" s="2">
        <v>45757</v>
      </c>
      <c r="E75" t="s">
        <v>59</v>
      </c>
      <c r="F75" t="s">
        <v>2390</v>
      </c>
      <c r="G75" t="s">
        <v>317</v>
      </c>
      <c r="I75">
        <v>2</v>
      </c>
      <c r="J75" t="s">
        <v>183</v>
      </c>
      <c r="K75">
        <v>73</v>
      </c>
      <c r="L75" t="s">
        <v>184</v>
      </c>
      <c r="M75" s="3">
        <v>2500</v>
      </c>
      <c r="P75" s="2">
        <v>45757</v>
      </c>
      <c r="R75">
        <v>1</v>
      </c>
      <c r="S75" s="3">
        <v>2500</v>
      </c>
      <c r="T75" t="s">
        <v>65</v>
      </c>
      <c r="U75" t="s">
        <v>2435</v>
      </c>
      <c r="V75">
        <v>0</v>
      </c>
      <c r="W75" s="3">
        <v>2000</v>
      </c>
      <c r="X75">
        <v>500</v>
      </c>
      <c r="Y75">
        <v>0</v>
      </c>
      <c r="Z75">
        <v>0</v>
      </c>
      <c r="AA75">
        <v>0</v>
      </c>
      <c r="AD75">
        <v>0</v>
      </c>
      <c r="AM75" t="s">
        <v>2436</v>
      </c>
      <c r="AN75" t="s">
        <v>320</v>
      </c>
      <c r="AP75">
        <v>0</v>
      </c>
      <c r="AQ75">
        <v>0</v>
      </c>
      <c r="AR75">
        <v>0</v>
      </c>
      <c r="AS75">
        <v>0</v>
      </c>
      <c r="AT75">
        <v>0</v>
      </c>
      <c r="AU75">
        <v>0</v>
      </c>
      <c r="AY75" t="s">
        <v>63</v>
      </c>
      <c r="AZ75" t="s">
        <v>4952</v>
      </c>
      <c r="BA75">
        <v>0</v>
      </c>
      <c r="BC75" t="s">
        <v>320</v>
      </c>
      <c r="BF75" t="s">
        <v>2437</v>
      </c>
    </row>
    <row r="76" spans="1:58" x14ac:dyDescent="0.35">
      <c r="A76" t="s">
        <v>2438</v>
      </c>
      <c r="B76">
        <v>10000</v>
      </c>
      <c r="C76">
        <v>10000</v>
      </c>
      <c r="D76" s="2">
        <v>45761</v>
      </c>
      <c r="E76" t="s">
        <v>59</v>
      </c>
      <c r="F76" t="s">
        <v>2109</v>
      </c>
      <c r="G76">
        <v>10620258104</v>
      </c>
      <c r="I76">
        <v>1</v>
      </c>
      <c r="J76" t="s">
        <v>183</v>
      </c>
      <c r="K76" t="s">
        <v>944</v>
      </c>
      <c r="L76" t="s">
        <v>945</v>
      </c>
      <c r="M76">
        <v>195</v>
      </c>
      <c r="P76" s="2">
        <v>45757</v>
      </c>
      <c r="R76">
        <v>36</v>
      </c>
      <c r="S76" s="3">
        <v>7020</v>
      </c>
      <c r="T76" t="s">
        <v>65</v>
      </c>
      <c r="U76" t="s">
        <v>2439</v>
      </c>
      <c r="V76">
        <v>0</v>
      </c>
      <c r="W76" s="3">
        <v>5000</v>
      </c>
      <c r="X76" s="3">
        <v>2020</v>
      </c>
      <c r="Y76">
        <v>0</v>
      </c>
      <c r="Z76">
        <v>0</v>
      </c>
      <c r="AA76">
        <v>0</v>
      </c>
      <c r="AD76">
        <v>0</v>
      </c>
      <c r="AM76" t="s">
        <v>2440</v>
      </c>
      <c r="AN76" t="s">
        <v>95</v>
      </c>
      <c r="AP76">
        <v>0</v>
      </c>
      <c r="AQ76">
        <v>0</v>
      </c>
      <c r="AR76">
        <v>0</v>
      </c>
      <c r="AS76">
        <v>0</v>
      </c>
      <c r="AT76">
        <v>0</v>
      </c>
      <c r="AU76">
        <v>0</v>
      </c>
      <c r="AY76" t="s">
        <v>63</v>
      </c>
      <c r="AZ76" t="s">
        <v>4953</v>
      </c>
      <c r="BA76">
        <v>0</v>
      </c>
      <c r="BC76" t="s">
        <v>95</v>
      </c>
      <c r="BF76" t="s">
        <v>2441</v>
      </c>
    </row>
    <row r="77" spans="1:58" x14ac:dyDescent="0.35">
      <c r="A77" t="s">
        <v>2442</v>
      </c>
      <c r="B77">
        <v>10000</v>
      </c>
      <c r="C77">
        <v>10000</v>
      </c>
      <c r="D77" s="2">
        <v>45761</v>
      </c>
      <c r="E77" t="s">
        <v>59</v>
      </c>
      <c r="F77" t="s">
        <v>2109</v>
      </c>
      <c r="G77">
        <v>10620258104</v>
      </c>
      <c r="I77">
        <v>1</v>
      </c>
      <c r="J77" t="s">
        <v>183</v>
      </c>
      <c r="K77" t="s">
        <v>944</v>
      </c>
      <c r="L77" t="s">
        <v>945</v>
      </c>
      <c r="M77">
        <v>195</v>
      </c>
      <c r="P77" s="2">
        <v>45757</v>
      </c>
      <c r="R77">
        <v>36</v>
      </c>
      <c r="S77" s="3">
        <v>7020</v>
      </c>
      <c r="T77" t="s">
        <v>65</v>
      </c>
      <c r="U77" t="s">
        <v>2443</v>
      </c>
      <c r="V77">
        <v>0</v>
      </c>
      <c r="W77" s="3">
        <v>5000</v>
      </c>
      <c r="X77" s="3">
        <v>2020</v>
      </c>
      <c r="Y77">
        <v>0</v>
      </c>
      <c r="Z77">
        <v>0</v>
      </c>
      <c r="AA77">
        <v>0</v>
      </c>
      <c r="AD77">
        <v>0</v>
      </c>
      <c r="AM77" t="s">
        <v>2444</v>
      </c>
      <c r="AN77" t="s">
        <v>95</v>
      </c>
      <c r="AP77">
        <v>0</v>
      </c>
      <c r="AQ77">
        <v>0</v>
      </c>
      <c r="AR77">
        <v>0</v>
      </c>
      <c r="AS77">
        <v>0</v>
      </c>
      <c r="AT77">
        <v>0</v>
      </c>
      <c r="AU77">
        <v>0</v>
      </c>
      <c r="AY77" t="s">
        <v>63</v>
      </c>
      <c r="AZ77" t="s">
        <v>4954</v>
      </c>
      <c r="BA77">
        <v>0</v>
      </c>
      <c r="BC77" t="s">
        <v>95</v>
      </c>
      <c r="BF77" t="s">
        <v>2445</v>
      </c>
    </row>
    <row r="78" spans="1:58" x14ac:dyDescent="0.35">
      <c r="A78" t="s">
        <v>2446</v>
      </c>
      <c r="B78">
        <v>10000</v>
      </c>
      <c r="C78">
        <v>10000</v>
      </c>
      <c r="D78" s="2">
        <v>45758</v>
      </c>
      <c r="E78" t="s">
        <v>59</v>
      </c>
      <c r="F78" s="4">
        <v>0.48348379629629629</v>
      </c>
      <c r="G78" t="s">
        <v>2447</v>
      </c>
      <c r="I78">
        <v>1</v>
      </c>
      <c r="J78" t="s">
        <v>183</v>
      </c>
      <c r="K78">
        <v>12</v>
      </c>
      <c r="L78" t="s">
        <v>462</v>
      </c>
      <c r="M78" s="3">
        <v>20000</v>
      </c>
      <c r="P78" s="2">
        <v>45757</v>
      </c>
      <c r="R78">
        <v>1</v>
      </c>
      <c r="S78" s="3">
        <v>20000</v>
      </c>
      <c r="T78" t="s">
        <v>65</v>
      </c>
      <c r="U78" t="s">
        <v>2448</v>
      </c>
      <c r="V78">
        <v>0</v>
      </c>
      <c r="W78" s="3">
        <v>20000</v>
      </c>
      <c r="X78">
        <v>0</v>
      </c>
      <c r="Y78">
        <v>0</v>
      </c>
      <c r="Z78">
        <v>0</v>
      </c>
      <c r="AA78">
        <v>0</v>
      </c>
      <c r="AD78">
        <v>0</v>
      </c>
      <c r="AM78" t="s">
        <v>2449</v>
      </c>
      <c r="AN78" t="s">
        <v>465</v>
      </c>
      <c r="AP78">
        <v>0</v>
      </c>
      <c r="AQ78">
        <v>0</v>
      </c>
      <c r="AR78">
        <v>0</v>
      </c>
      <c r="AS78">
        <v>0</v>
      </c>
      <c r="AT78">
        <v>0</v>
      </c>
      <c r="AU78">
        <v>0</v>
      </c>
      <c r="AY78" t="s">
        <v>63</v>
      </c>
      <c r="AZ78" t="s">
        <v>4955</v>
      </c>
      <c r="BA78">
        <v>0</v>
      </c>
      <c r="BC78" t="s">
        <v>465</v>
      </c>
      <c r="BF78" t="s">
        <v>2287</v>
      </c>
    </row>
    <row r="79" spans="1:58" x14ac:dyDescent="0.35">
      <c r="A79" t="s">
        <v>2450</v>
      </c>
      <c r="B79">
        <v>10000</v>
      </c>
      <c r="C79">
        <v>10000</v>
      </c>
      <c r="D79" s="2">
        <v>45758</v>
      </c>
      <c r="E79" t="s">
        <v>59</v>
      </c>
      <c r="F79" t="s">
        <v>2451</v>
      </c>
      <c r="G79" t="s">
        <v>2452</v>
      </c>
      <c r="I79">
        <v>1</v>
      </c>
      <c r="J79" t="s">
        <v>183</v>
      </c>
      <c r="K79">
        <v>22</v>
      </c>
      <c r="L79" t="s">
        <v>685</v>
      </c>
      <c r="M79" s="3">
        <v>25000</v>
      </c>
      <c r="P79" s="2">
        <v>45757</v>
      </c>
      <c r="R79">
        <v>2</v>
      </c>
      <c r="S79" s="3">
        <v>50000</v>
      </c>
      <c r="T79" t="s">
        <v>65</v>
      </c>
      <c r="U79" t="s">
        <v>2454</v>
      </c>
      <c r="V79">
        <v>0</v>
      </c>
      <c r="W79" s="3">
        <v>50000</v>
      </c>
      <c r="X79">
        <v>0</v>
      </c>
      <c r="Y79">
        <v>0</v>
      </c>
      <c r="Z79">
        <v>0</v>
      </c>
      <c r="AA79">
        <v>0</v>
      </c>
      <c r="AD79">
        <v>0</v>
      </c>
      <c r="AM79" t="s">
        <v>2455</v>
      </c>
      <c r="AN79" t="s">
        <v>465</v>
      </c>
      <c r="AP79">
        <v>0</v>
      </c>
      <c r="AQ79">
        <v>0</v>
      </c>
      <c r="AR79">
        <v>0</v>
      </c>
      <c r="AS79">
        <v>0</v>
      </c>
      <c r="AT79">
        <v>0</v>
      </c>
      <c r="AU79">
        <v>0</v>
      </c>
      <c r="AY79" t="s">
        <v>63</v>
      </c>
      <c r="AZ79" t="s">
        <v>4956</v>
      </c>
      <c r="BA79">
        <v>0</v>
      </c>
      <c r="BC79" t="s">
        <v>465</v>
      </c>
      <c r="BF79" t="s">
        <v>2287</v>
      </c>
    </row>
    <row r="80" spans="1:58" x14ac:dyDescent="0.35">
      <c r="A80" t="s">
        <v>2456</v>
      </c>
      <c r="B80">
        <v>10000</v>
      </c>
      <c r="C80">
        <v>10000</v>
      </c>
      <c r="D80" s="2">
        <v>45758</v>
      </c>
      <c r="E80" t="s">
        <v>59</v>
      </c>
      <c r="F80" t="s">
        <v>2338</v>
      </c>
      <c r="G80" t="s">
        <v>2457</v>
      </c>
      <c r="I80">
        <v>1</v>
      </c>
      <c r="J80" t="s">
        <v>183</v>
      </c>
      <c r="K80">
        <v>32</v>
      </c>
      <c r="L80" t="s">
        <v>516</v>
      </c>
      <c r="M80" s="3">
        <v>10000</v>
      </c>
      <c r="P80" s="2">
        <v>45757</v>
      </c>
      <c r="R80">
        <v>1</v>
      </c>
      <c r="S80" s="3">
        <v>10000</v>
      </c>
      <c r="T80" t="s">
        <v>65</v>
      </c>
      <c r="U80" t="s">
        <v>2458</v>
      </c>
      <c r="V80">
        <v>0</v>
      </c>
      <c r="W80" s="3">
        <v>10000</v>
      </c>
      <c r="X80">
        <v>0</v>
      </c>
      <c r="Y80">
        <v>0</v>
      </c>
      <c r="Z80">
        <v>0</v>
      </c>
      <c r="AA80">
        <v>0</v>
      </c>
      <c r="AD80">
        <v>0</v>
      </c>
      <c r="AM80" t="s">
        <v>2459</v>
      </c>
      <c r="AN80" t="s">
        <v>465</v>
      </c>
      <c r="AP80">
        <v>0</v>
      </c>
      <c r="AQ80">
        <v>0</v>
      </c>
      <c r="AR80">
        <v>0</v>
      </c>
      <c r="AS80">
        <v>0</v>
      </c>
      <c r="AT80">
        <v>0</v>
      </c>
      <c r="AU80">
        <v>0</v>
      </c>
      <c r="AY80" t="s">
        <v>63</v>
      </c>
      <c r="AZ80" t="s">
        <v>4957</v>
      </c>
      <c r="BA80">
        <v>0</v>
      </c>
      <c r="BC80" t="s">
        <v>465</v>
      </c>
      <c r="BF80" t="s">
        <v>2460</v>
      </c>
    </row>
    <row r="81" spans="1:58" x14ac:dyDescent="0.35">
      <c r="A81" t="s">
        <v>2465</v>
      </c>
      <c r="B81">
        <v>10000</v>
      </c>
      <c r="C81">
        <v>10000</v>
      </c>
      <c r="D81" s="2">
        <v>45757</v>
      </c>
      <c r="E81" t="s">
        <v>59</v>
      </c>
      <c r="F81" t="s">
        <v>2404</v>
      </c>
      <c r="G81" t="s">
        <v>2123</v>
      </c>
      <c r="I81">
        <v>1</v>
      </c>
      <c r="J81" t="s">
        <v>183</v>
      </c>
      <c r="K81">
        <v>94</v>
      </c>
      <c r="L81" t="s">
        <v>81</v>
      </c>
      <c r="M81">
        <v>34</v>
      </c>
      <c r="P81" s="2">
        <v>45757</v>
      </c>
      <c r="R81">
        <v>6</v>
      </c>
      <c r="S81">
        <v>204</v>
      </c>
      <c r="T81" t="s">
        <v>65</v>
      </c>
      <c r="U81" t="s">
        <v>2125</v>
      </c>
      <c r="V81">
        <v>0</v>
      </c>
      <c r="W81">
        <v>200</v>
      </c>
      <c r="X81">
        <v>4</v>
      </c>
      <c r="Y81">
        <v>0</v>
      </c>
      <c r="Z81">
        <v>0</v>
      </c>
      <c r="AA81">
        <v>0</v>
      </c>
      <c r="AD81">
        <v>0</v>
      </c>
      <c r="AM81" t="s">
        <v>2126</v>
      </c>
      <c r="AN81" t="s">
        <v>84</v>
      </c>
      <c r="AP81">
        <v>0</v>
      </c>
      <c r="AQ81">
        <v>0</v>
      </c>
      <c r="AR81">
        <v>0</v>
      </c>
      <c r="AS81">
        <v>0</v>
      </c>
      <c r="AT81">
        <v>0</v>
      </c>
      <c r="AU81">
        <v>0</v>
      </c>
      <c r="AY81" t="s">
        <v>63</v>
      </c>
      <c r="AZ81" t="s">
        <v>4958</v>
      </c>
      <c r="BA81">
        <v>0</v>
      </c>
      <c r="BC81" t="s">
        <v>84</v>
      </c>
      <c r="BF81" t="s">
        <v>2466</v>
      </c>
    </row>
    <row r="82" spans="1:58" x14ac:dyDescent="0.35">
      <c r="A82" t="s">
        <v>3759</v>
      </c>
      <c r="B82">
        <v>10000</v>
      </c>
      <c r="C82">
        <v>10000</v>
      </c>
      <c r="D82" s="2">
        <v>45775</v>
      </c>
      <c r="E82" t="s">
        <v>59</v>
      </c>
      <c r="F82" t="s">
        <v>3760</v>
      </c>
      <c r="G82">
        <v>10620258101</v>
      </c>
      <c r="I82">
        <v>1</v>
      </c>
      <c r="J82" t="s">
        <v>183</v>
      </c>
      <c r="K82" t="s">
        <v>944</v>
      </c>
      <c r="L82" t="s">
        <v>945</v>
      </c>
      <c r="M82">
        <v>54</v>
      </c>
      <c r="P82" s="2">
        <v>45757</v>
      </c>
      <c r="R82">
        <v>176</v>
      </c>
      <c r="S82" s="3">
        <v>9504</v>
      </c>
      <c r="T82" t="s">
        <v>65</v>
      </c>
      <c r="U82" t="s">
        <v>3761</v>
      </c>
      <c r="V82">
        <v>0</v>
      </c>
      <c r="W82" s="3">
        <v>80000</v>
      </c>
      <c r="X82" s="3">
        <v>-70496</v>
      </c>
      <c r="Y82">
        <v>0</v>
      </c>
      <c r="Z82">
        <v>0</v>
      </c>
      <c r="AA82">
        <v>0</v>
      </c>
      <c r="AD82">
        <v>0</v>
      </c>
      <c r="AM82" t="s">
        <v>3762</v>
      </c>
      <c r="AN82" t="s">
        <v>108</v>
      </c>
      <c r="AP82">
        <v>0</v>
      </c>
      <c r="AQ82">
        <v>0</v>
      </c>
      <c r="AR82">
        <v>0</v>
      </c>
      <c r="AS82">
        <v>0</v>
      </c>
      <c r="AT82">
        <v>0</v>
      </c>
      <c r="AU82">
        <v>0</v>
      </c>
      <c r="AY82" t="s">
        <v>63</v>
      </c>
      <c r="AZ82" t="s">
        <v>4959</v>
      </c>
      <c r="BA82">
        <v>0</v>
      </c>
      <c r="BC82" t="s">
        <v>108</v>
      </c>
      <c r="BF82" t="s">
        <v>3763</v>
      </c>
    </row>
    <row r="83" spans="1:58" x14ac:dyDescent="0.35">
      <c r="A83" t="s">
        <v>3764</v>
      </c>
      <c r="B83">
        <v>10000</v>
      </c>
      <c r="C83">
        <v>10000</v>
      </c>
      <c r="D83" s="2">
        <v>45775</v>
      </c>
      <c r="E83" t="s">
        <v>59</v>
      </c>
      <c r="F83" t="s">
        <v>3765</v>
      </c>
      <c r="G83">
        <v>10620258100</v>
      </c>
      <c r="I83">
        <v>1</v>
      </c>
      <c r="J83" t="s">
        <v>183</v>
      </c>
      <c r="K83" t="s">
        <v>944</v>
      </c>
      <c r="L83" t="s">
        <v>945</v>
      </c>
      <c r="M83">
        <v>569</v>
      </c>
      <c r="P83" s="2">
        <v>45757</v>
      </c>
      <c r="R83">
        <v>176</v>
      </c>
      <c r="S83" s="3">
        <v>100144</v>
      </c>
      <c r="T83" t="s">
        <v>65</v>
      </c>
      <c r="U83" t="s">
        <v>847</v>
      </c>
      <c r="V83">
        <v>0</v>
      </c>
      <c r="W83" s="3">
        <v>80000</v>
      </c>
      <c r="X83" s="3">
        <v>20144</v>
      </c>
      <c r="Y83">
        <v>0</v>
      </c>
      <c r="Z83">
        <v>0</v>
      </c>
      <c r="AA83">
        <v>0</v>
      </c>
      <c r="AD83">
        <v>0</v>
      </c>
      <c r="AM83" t="s">
        <v>848</v>
      </c>
      <c r="AN83" t="s">
        <v>108</v>
      </c>
      <c r="AP83">
        <v>0</v>
      </c>
      <c r="AQ83">
        <v>0</v>
      </c>
      <c r="AR83">
        <v>0</v>
      </c>
      <c r="AS83">
        <v>0</v>
      </c>
      <c r="AT83">
        <v>0</v>
      </c>
      <c r="AU83">
        <v>0</v>
      </c>
      <c r="AY83" t="s">
        <v>63</v>
      </c>
      <c r="AZ83" t="s">
        <v>4960</v>
      </c>
      <c r="BA83">
        <v>0</v>
      </c>
      <c r="BC83" t="s">
        <v>108</v>
      </c>
      <c r="BF83" t="s">
        <v>3766</v>
      </c>
    </row>
    <row r="84" spans="1:58" x14ac:dyDescent="0.35">
      <c r="A84" t="s">
        <v>4886</v>
      </c>
      <c r="B84">
        <v>10000</v>
      </c>
      <c r="C84">
        <v>10000</v>
      </c>
      <c r="D84" s="2">
        <v>45782</v>
      </c>
      <c r="E84" t="s">
        <v>59</v>
      </c>
      <c r="F84" s="4">
        <v>0.48427083333333332</v>
      </c>
      <c r="G84">
        <v>10620258104</v>
      </c>
      <c r="I84">
        <v>1</v>
      </c>
      <c r="J84" t="s">
        <v>183</v>
      </c>
      <c r="K84" t="s">
        <v>944</v>
      </c>
      <c r="L84" t="s">
        <v>945</v>
      </c>
      <c r="M84">
        <v>285</v>
      </c>
      <c r="P84" s="2">
        <v>45757</v>
      </c>
      <c r="R84">
        <v>176</v>
      </c>
      <c r="S84" s="3">
        <v>50160</v>
      </c>
      <c r="T84" t="s">
        <v>65</v>
      </c>
      <c r="U84" t="s">
        <v>4397</v>
      </c>
      <c r="V84">
        <v>0</v>
      </c>
      <c r="W84" s="3">
        <v>40000</v>
      </c>
      <c r="X84" s="3">
        <v>10160</v>
      </c>
      <c r="Y84">
        <v>0</v>
      </c>
      <c r="Z84">
        <v>0</v>
      </c>
      <c r="AA84">
        <v>0</v>
      </c>
      <c r="AD84">
        <v>0</v>
      </c>
      <c r="AM84" t="s">
        <v>4398</v>
      </c>
      <c r="AN84" t="s">
        <v>108</v>
      </c>
      <c r="AP84">
        <v>0</v>
      </c>
      <c r="AQ84">
        <v>0</v>
      </c>
      <c r="AR84">
        <v>0</v>
      </c>
      <c r="AS84">
        <v>0</v>
      </c>
      <c r="AT84">
        <v>0</v>
      </c>
      <c r="AU84">
        <v>0</v>
      </c>
      <c r="AY84" t="s">
        <v>63</v>
      </c>
      <c r="AZ84" t="s">
        <v>6152</v>
      </c>
      <c r="BA84">
        <v>0</v>
      </c>
      <c r="BC84" t="s">
        <v>108</v>
      </c>
      <c r="BF84" t="s">
        <v>4887</v>
      </c>
    </row>
    <row r="85" spans="1:58" x14ac:dyDescent="0.35">
      <c r="A85" t="s">
        <v>4888</v>
      </c>
      <c r="B85">
        <v>10000</v>
      </c>
      <c r="C85">
        <v>10000</v>
      </c>
      <c r="D85" s="2">
        <v>45782</v>
      </c>
      <c r="E85" t="s">
        <v>59</v>
      </c>
      <c r="F85" s="4">
        <v>0.48427083333333332</v>
      </c>
      <c r="G85">
        <v>1062058100</v>
      </c>
      <c r="I85">
        <v>1</v>
      </c>
      <c r="J85" t="s">
        <v>183</v>
      </c>
      <c r="K85" t="s">
        <v>944</v>
      </c>
      <c r="L85" t="s">
        <v>945</v>
      </c>
      <c r="M85">
        <v>115</v>
      </c>
      <c r="P85" s="2">
        <v>45757</v>
      </c>
      <c r="R85">
        <v>264</v>
      </c>
      <c r="S85" s="3">
        <v>30360</v>
      </c>
      <c r="T85" t="s">
        <v>65</v>
      </c>
      <c r="U85" t="s">
        <v>4391</v>
      </c>
      <c r="V85">
        <v>0</v>
      </c>
      <c r="W85" s="3">
        <v>20000</v>
      </c>
      <c r="X85" s="3">
        <v>10360</v>
      </c>
      <c r="Y85">
        <v>0</v>
      </c>
      <c r="Z85">
        <v>0</v>
      </c>
      <c r="AA85">
        <v>0</v>
      </c>
      <c r="AD85">
        <v>0</v>
      </c>
      <c r="AM85" t="s">
        <v>4392</v>
      </c>
      <c r="AN85" t="s">
        <v>108</v>
      </c>
      <c r="AP85">
        <v>0</v>
      </c>
      <c r="AQ85">
        <v>0</v>
      </c>
      <c r="AR85">
        <v>0</v>
      </c>
      <c r="AS85">
        <v>0</v>
      </c>
      <c r="AT85">
        <v>0</v>
      </c>
      <c r="AU85">
        <v>0</v>
      </c>
      <c r="AY85" t="s">
        <v>63</v>
      </c>
      <c r="AZ85" t="s">
        <v>6153</v>
      </c>
      <c r="BA85">
        <v>0</v>
      </c>
      <c r="BC85" t="s">
        <v>108</v>
      </c>
      <c r="BF85" t="s">
        <v>4889</v>
      </c>
    </row>
    <row r="86" spans="1:58" x14ac:dyDescent="0.35">
      <c r="A86" t="s">
        <v>2321</v>
      </c>
      <c r="B86">
        <v>10000</v>
      </c>
      <c r="C86">
        <v>30000</v>
      </c>
      <c r="D86" s="2">
        <v>45757</v>
      </c>
      <c r="E86" t="s">
        <v>59</v>
      </c>
      <c r="F86" t="s">
        <v>2322</v>
      </c>
      <c r="G86">
        <v>59470</v>
      </c>
      <c r="I86">
        <v>2</v>
      </c>
      <c r="J86" t="s">
        <v>183</v>
      </c>
      <c r="K86">
        <v>96</v>
      </c>
      <c r="L86" t="s">
        <v>613</v>
      </c>
      <c r="M86" s="3">
        <v>36750</v>
      </c>
      <c r="P86" s="2">
        <v>45757</v>
      </c>
      <c r="R86">
        <v>6</v>
      </c>
      <c r="S86" s="3">
        <v>220500</v>
      </c>
      <c r="T86" t="s">
        <v>65</v>
      </c>
      <c r="U86" t="s">
        <v>2181</v>
      </c>
      <c r="V86">
        <v>0</v>
      </c>
      <c r="W86" s="3">
        <v>220500</v>
      </c>
      <c r="X86">
        <v>0</v>
      </c>
      <c r="Y86">
        <v>0</v>
      </c>
      <c r="Z86">
        <v>0</v>
      </c>
      <c r="AA86">
        <v>0</v>
      </c>
      <c r="AD86">
        <v>0</v>
      </c>
      <c r="AM86" t="s">
        <v>2182</v>
      </c>
      <c r="AN86" t="s">
        <v>68</v>
      </c>
      <c r="AP86">
        <v>0</v>
      </c>
      <c r="AQ86">
        <v>0</v>
      </c>
      <c r="AR86">
        <v>0</v>
      </c>
      <c r="AS86">
        <v>0</v>
      </c>
      <c r="AT86">
        <v>0</v>
      </c>
      <c r="AU86">
        <v>0</v>
      </c>
      <c r="AY86" t="s">
        <v>63</v>
      </c>
      <c r="AZ86" t="s">
        <v>4884</v>
      </c>
      <c r="BA86">
        <v>0</v>
      </c>
      <c r="BC86" t="s">
        <v>68</v>
      </c>
      <c r="BF86" t="s">
        <v>2320</v>
      </c>
    </row>
    <row r="87" spans="1:58" x14ac:dyDescent="0.35">
      <c r="A87" t="s">
        <v>4961</v>
      </c>
      <c r="B87">
        <v>10000</v>
      </c>
      <c r="C87">
        <v>10000</v>
      </c>
      <c r="D87" s="2">
        <v>45764</v>
      </c>
      <c r="E87" t="s">
        <v>59</v>
      </c>
      <c r="F87" s="4">
        <v>0.46413194444444444</v>
      </c>
      <c r="G87" t="s">
        <v>4962</v>
      </c>
      <c r="I87">
        <v>1</v>
      </c>
      <c r="J87" t="s">
        <v>183</v>
      </c>
      <c r="K87">
        <v>88</v>
      </c>
      <c r="L87" t="s">
        <v>144</v>
      </c>
      <c r="M87">
        <v>500</v>
      </c>
      <c r="P87" s="2">
        <v>45757</v>
      </c>
      <c r="R87">
        <v>1</v>
      </c>
      <c r="S87">
        <v>500</v>
      </c>
      <c r="T87" t="s">
        <v>65</v>
      </c>
      <c r="U87">
        <v>190023590001</v>
      </c>
      <c r="V87">
        <v>0</v>
      </c>
      <c r="W87">
        <v>500</v>
      </c>
      <c r="X87">
        <v>0</v>
      </c>
      <c r="Y87">
        <v>0</v>
      </c>
      <c r="Z87">
        <v>0</v>
      </c>
      <c r="AA87">
        <v>0</v>
      </c>
      <c r="AD87">
        <v>0</v>
      </c>
      <c r="AM87">
        <v>19002359</v>
      </c>
      <c r="AN87" t="s">
        <v>282</v>
      </c>
      <c r="AP87">
        <v>0</v>
      </c>
      <c r="AQ87">
        <v>0</v>
      </c>
      <c r="AR87">
        <v>0</v>
      </c>
      <c r="AS87">
        <v>0</v>
      </c>
      <c r="AT87">
        <v>0</v>
      </c>
      <c r="AU87">
        <v>0</v>
      </c>
      <c r="AY87" t="s">
        <v>63</v>
      </c>
      <c r="AZ87" t="s">
        <v>4963</v>
      </c>
      <c r="BA87">
        <v>0</v>
      </c>
      <c r="BC87" t="s">
        <v>282</v>
      </c>
      <c r="BF87" t="s">
        <v>4964</v>
      </c>
    </row>
    <row r="88" spans="1:58" x14ac:dyDescent="0.35">
      <c r="A88" t="s">
        <v>2467</v>
      </c>
      <c r="B88">
        <v>10000</v>
      </c>
      <c r="C88">
        <v>10000</v>
      </c>
      <c r="D88" s="2">
        <v>45758</v>
      </c>
      <c r="E88" t="s">
        <v>59</v>
      </c>
      <c r="F88" t="s">
        <v>2268</v>
      </c>
      <c r="G88" t="s">
        <v>159</v>
      </c>
      <c r="I88">
        <v>1</v>
      </c>
      <c r="J88" t="s">
        <v>183</v>
      </c>
      <c r="K88">
        <v>72</v>
      </c>
      <c r="L88" t="s">
        <v>869</v>
      </c>
      <c r="M88" s="3">
        <v>1750</v>
      </c>
      <c r="P88" s="2">
        <v>45757</v>
      </c>
      <c r="R88">
        <v>4</v>
      </c>
      <c r="S88" s="3">
        <v>7000</v>
      </c>
      <c r="T88" t="s">
        <v>65</v>
      </c>
      <c r="U88">
        <v>5000514990001</v>
      </c>
      <c r="V88">
        <v>0</v>
      </c>
      <c r="W88" s="3">
        <v>5000</v>
      </c>
      <c r="X88" s="3">
        <v>2000</v>
      </c>
      <c r="Y88">
        <v>0</v>
      </c>
      <c r="Z88">
        <v>0</v>
      </c>
      <c r="AA88">
        <v>0</v>
      </c>
      <c r="AD88">
        <v>0</v>
      </c>
      <c r="AM88">
        <v>500051499</v>
      </c>
      <c r="AN88" t="s">
        <v>162</v>
      </c>
      <c r="AP88">
        <v>0</v>
      </c>
      <c r="AQ88">
        <v>0</v>
      </c>
      <c r="AR88">
        <v>0</v>
      </c>
      <c r="AS88">
        <v>0</v>
      </c>
      <c r="AT88">
        <v>0</v>
      </c>
      <c r="AU88">
        <v>0</v>
      </c>
      <c r="AY88" t="s">
        <v>63</v>
      </c>
      <c r="AZ88" t="s">
        <v>4965</v>
      </c>
      <c r="BA88">
        <v>0</v>
      </c>
      <c r="BC88" t="s">
        <v>162</v>
      </c>
      <c r="BF88" t="s">
        <v>2468</v>
      </c>
    </row>
    <row r="89" spans="1:58" x14ac:dyDescent="0.35">
      <c r="A89" t="s">
        <v>2467</v>
      </c>
      <c r="B89">
        <v>10000</v>
      </c>
      <c r="C89">
        <v>20000</v>
      </c>
      <c r="D89" s="2">
        <v>45758</v>
      </c>
      <c r="E89" t="s">
        <v>59</v>
      </c>
      <c r="F89" t="s">
        <v>2268</v>
      </c>
      <c r="G89" t="s">
        <v>159</v>
      </c>
      <c r="I89">
        <v>2</v>
      </c>
      <c r="J89" t="s">
        <v>183</v>
      </c>
      <c r="K89">
        <v>82</v>
      </c>
      <c r="L89" t="s">
        <v>352</v>
      </c>
      <c r="M89" s="3">
        <v>1167</v>
      </c>
      <c r="P89" s="2">
        <v>45757</v>
      </c>
      <c r="R89">
        <v>6</v>
      </c>
      <c r="S89" s="3">
        <v>7002</v>
      </c>
      <c r="T89" t="s">
        <v>65</v>
      </c>
      <c r="U89">
        <v>5000514990001</v>
      </c>
      <c r="V89">
        <v>0</v>
      </c>
      <c r="W89" s="3">
        <v>5000</v>
      </c>
      <c r="X89" s="3">
        <v>2002</v>
      </c>
      <c r="Y89">
        <v>0</v>
      </c>
      <c r="Z89">
        <v>0</v>
      </c>
      <c r="AA89">
        <v>0</v>
      </c>
      <c r="AD89">
        <v>0</v>
      </c>
      <c r="AM89">
        <v>500051499</v>
      </c>
      <c r="AN89" t="s">
        <v>162</v>
      </c>
      <c r="AP89">
        <v>0</v>
      </c>
      <c r="AQ89">
        <v>0</v>
      </c>
      <c r="AR89">
        <v>0</v>
      </c>
      <c r="AS89">
        <v>0</v>
      </c>
      <c r="AT89">
        <v>0</v>
      </c>
      <c r="AU89">
        <v>0</v>
      </c>
      <c r="AY89" t="s">
        <v>63</v>
      </c>
      <c r="AZ89" t="s">
        <v>4965</v>
      </c>
      <c r="BA89">
        <v>0</v>
      </c>
      <c r="BC89" t="s">
        <v>162</v>
      </c>
      <c r="BF89" t="s">
        <v>2468</v>
      </c>
    </row>
    <row r="90" spans="1:58" x14ac:dyDescent="0.35">
      <c r="A90" t="s">
        <v>2469</v>
      </c>
      <c r="B90">
        <v>10000</v>
      </c>
      <c r="C90">
        <v>10000</v>
      </c>
      <c r="D90" s="2">
        <v>45758</v>
      </c>
      <c r="E90" t="s">
        <v>59</v>
      </c>
      <c r="F90" t="s">
        <v>2470</v>
      </c>
      <c r="G90" t="s">
        <v>159</v>
      </c>
      <c r="I90">
        <v>1</v>
      </c>
      <c r="J90" t="s">
        <v>183</v>
      </c>
      <c r="K90">
        <v>72</v>
      </c>
      <c r="L90" t="s">
        <v>869</v>
      </c>
      <c r="M90" s="3">
        <v>1750</v>
      </c>
      <c r="P90" s="2">
        <v>45757</v>
      </c>
      <c r="R90">
        <v>4</v>
      </c>
      <c r="S90" s="3">
        <v>7000</v>
      </c>
      <c r="T90" t="s">
        <v>65</v>
      </c>
      <c r="U90">
        <v>5000579720001</v>
      </c>
      <c r="V90">
        <v>0</v>
      </c>
      <c r="W90" s="3">
        <v>5000</v>
      </c>
      <c r="X90" s="3">
        <v>2000</v>
      </c>
      <c r="Y90">
        <v>0</v>
      </c>
      <c r="Z90">
        <v>0</v>
      </c>
      <c r="AA90">
        <v>0</v>
      </c>
      <c r="AD90">
        <v>0</v>
      </c>
      <c r="AM90">
        <v>500057972</v>
      </c>
      <c r="AN90" t="s">
        <v>162</v>
      </c>
      <c r="AP90">
        <v>0</v>
      </c>
      <c r="AQ90">
        <v>0</v>
      </c>
      <c r="AR90">
        <v>0</v>
      </c>
      <c r="AS90">
        <v>0</v>
      </c>
      <c r="AT90">
        <v>0</v>
      </c>
      <c r="AU90">
        <v>0</v>
      </c>
      <c r="AY90" t="s">
        <v>63</v>
      </c>
      <c r="AZ90" t="s">
        <v>4966</v>
      </c>
      <c r="BA90">
        <v>0</v>
      </c>
      <c r="BC90" t="s">
        <v>162</v>
      </c>
      <c r="BF90" t="s">
        <v>2468</v>
      </c>
    </row>
    <row r="91" spans="1:58" x14ac:dyDescent="0.35">
      <c r="A91" t="s">
        <v>2469</v>
      </c>
      <c r="B91">
        <v>10000</v>
      </c>
      <c r="C91">
        <v>20000</v>
      </c>
      <c r="D91" s="2">
        <v>45758</v>
      </c>
      <c r="E91" t="s">
        <v>59</v>
      </c>
      <c r="F91" t="s">
        <v>2470</v>
      </c>
      <c r="G91" t="s">
        <v>159</v>
      </c>
      <c r="I91">
        <v>2</v>
      </c>
      <c r="J91" t="s">
        <v>183</v>
      </c>
      <c r="K91">
        <v>82</v>
      </c>
      <c r="L91" t="s">
        <v>352</v>
      </c>
      <c r="M91" s="3">
        <v>1167</v>
      </c>
      <c r="P91" s="2">
        <v>45757</v>
      </c>
      <c r="R91">
        <v>6</v>
      </c>
      <c r="S91" s="3">
        <v>7002</v>
      </c>
      <c r="T91" t="s">
        <v>65</v>
      </c>
      <c r="U91">
        <v>5000579720001</v>
      </c>
      <c r="V91">
        <v>0</v>
      </c>
      <c r="W91" s="3">
        <v>5000</v>
      </c>
      <c r="X91" s="3">
        <v>2002</v>
      </c>
      <c r="Y91">
        <v>0</v>
      </c>
      <c r="Z91">
        <v>0</v>
      </c>
      <c r="AA91">
        <v>0</v>
      </c>
      <c r="AD91">
        <v>0</v>
      </c>
      <c r="AM91">
        <v>500057972</v>
      </c>
      <c r="AN91" t="s">
        <v>162</v>
      </c>
      <c r="AP91">
        <v>0</v>
      </c>
      <c r="AQ91">
        <v>0</v>
      </c>
      <c r="AR91">
        <v>0</v>
      </c>
      <c r="AS91">
        <v>0</v>
      </c>
      <c r="AT91">
        <v>0</v>
      </c>
      <c r="AU91">
        <v>0</v>
      </c>
      <c r="AY91" t="s">
        <v>63</v>
      </c>
      <c r="AZ91" t="s">
        <v>4966</v>
      </c>
      <c r="BA91">
        <v>0</v>
      </c>
      <c r="BC91" t="s">
        <v>162</v>
      </c>
      <c r="BF91" t="s">
        <v>2468</v>
      </c>
    </row>
    <row r="92" spans="1:58" x14ac:dyDescent="0.35">
      <c r="A92" t="s">
        <v>2471</v>
      </c>
      <c r="B92">
        <v>10000</v>
      </c>
      <c r="C92">
        <v>10000</v>
      </c>
      <c r="D92" s="2">
        <v>45758</v>
      </c>
      <c r="E92" t="s">
        <v>59</v>
      </c>
      <c r="F92" t="s">
        <v>2470</v>
      </c>
      <c r="G92" t="s">
        <v>159</v>
      </c>
      <c r="I92">
        <v>1</v>
      </c>
      <c r="J92" t="s">
        <v>183</v>
      </c>
      <c r="K92">
        <v>72</v>
      </c>
      <c r="L92" t="s">
        <v>869</v>
      </c>
      <c r="M92" s="3">
        <v>1750</v>
      </c>
      <c r="P92" s="2">
        <v>45757</v>
      </c>
      <c r="R92">
        <v>4</v>
      </c>
      <c r="S92" s="3">
        <v>7000</v>
      </c>
      <c r="T92" t="s">
        <v>65</v>
      </c>
      <c r="U92">
        <v>5000635410001</v>
      </c>
      <c r="V92">
        <v>0</v>
      </c>
      <c r="W92" s="3">
        <v>5000</v>
      </c>
      <c r="X92" s="3">
        <v>2000</v>
      </c>
      <c r="Y92">
        <v>0</v>
      </c>
      <c r="Z92">
        <v>0</v>
      </c>
      <c r="AA92">
        <v>0</v>
      </c>
      <c r="AD92">
        <v>0</v>
      </c>
      <c r="AM92">
        <v>500063541</v>
      </c>
      <c r="AN92" t="s">
        <v>162</v>
      </c>
      <c r="AP92">
        <v>0</v>
      </c>
      <c r="AQ92">
        <v>0</v>
      </c>
      <c r="AR92">
        <v>0</v>
      </c>
      <c r="AS92">
        <v>0</v>
      </c>
      <c r="AT92">
        <v>0</v>
      </c>
      <c r="AU92">
        <v>0</v>
      </c>
      <c r="AY92" t="s">
        <v>63</v>
      </c>
      <c r="AZ92" t="s">
        <v>4967</v>
      </c>
      <c r="BA92">
        <v>0</v>
      </c>
      <c r="BC92" t="s">
        <v>162</v>
      </c>
      <c r="BF92" t="s">
        <v>2468</v>
      </c>
    </row>
    <row r="93" spans="1:58" x14ac:dyDescent="0.35">
      <c r="A93" t="s">
        <v>2471</v>
      </c>
      <c r="B93">
        <v>10000</v>
      </c>
      <c r="C93">
        <v>20000</v>
      </c>
      <c r="D93" s="2">
        <v>45758</v>
      </c>
      <c r="E93" t="s">
        <v>59</v>
      </c>
      <c r="F93" t="s">
        <v>2470</v>
      </c>
      <c r="G93" t="s">
        <v>159</v>
      </c>
      <c r="I93">
        <v>2</v>
      </c>
      <c r="J93" t="s">
        <v>183</v>
      </c>
      <c r="K93">
        <v>82</v>
      </c>
      <c r="L93" t="s">
        <v>352</v>
      </c>
      <c r="M93" s="3">
        <v>1167</v>
      </c>
      <c r="P93" s="2">
        <v>45757</v>
      </c>
      <c r="R93">
        <v>6</v>
      </c>
      <c r="S93" s="3">
        <v>7002</v>
      </c>
      <c r="T93" t="s">
        <v>65</v>
      </c>
      <c r="U93">
        <v>5000635410001</v>
      </c>
      <c r="V93">
        <v>0</v>
      </c>
      <c r="W93" s="3">
        <v>5000</v>
      </c>
      <c r="X93" s="3">
        <v>2002</v>
      </c>
      <c r="Y93">
        <v>0</v>
      </c>
      <c r="Z93">
        <v>0</v>
      </c>
      <c r="AA93">
        <v>0</v>
      </c>
      <c r="AD93">
        <v>0</v>
      </c>
      <c r="AM93">
        <v>500063541</v>
      </c>
      <c r="AN93" t="s">
        <v>162</v>
      </c>
      <c r="AP93">
        <v>0</v>
      </c>
      <c r="AQ93">
        <v>0</v>
      </c>
      <c r="AR93">
        <v>0</v>
      </c>
      <c r="AS93">
        <v>0</v>
      </c>
      <c r="AT93">
        <v>0</v>
      </c>
      <c r="AU93">
        <v>0</v>
      </c>
      <c r="AY93" t="s">
        <v>63</v>
      </c>
      <c r="AZ93" t="s">
        <v>4967</v>
      </c>
      <c r="BA93">
        <v>0</v>
      </c>
      <c r="BC93" t="s">
        <v>162</v>
      </c>
      <c r="BF93" t="s">
        <v>2468</v>
      </c>
    </row>
    <row r="94" spans="1:58" x14ac:dyDescent="0.35">
      <c r="A94" t="s">
        <v>2472</v>
      </c>
      <c r="B94">
        <v>10000</v>
      </c>
      <c r="C94">
        <v>10000</v>
      </c>
      <c r="D94" s="2">
        <v>45761</v>
      </c>
      <c r="E94" t="s">
        <v>59</v>
      </c>
      <c r="F94" s="4">
        <v>0.44119212962962961</v>
      </c>
      <c r="G94" t="s">
        <v>159</v>
      </c>
      <c r="I94">
        <v>1</v>
      </c>
      <c r="J94" t="s">
        <v>183</v>
      </c>
      <c r="K94">
        <v>72</v>
      </c>
      <c r="L94" t="s">
        <v>869</v>
      </c>
      <c r="M94" s="3">
        <v>21000</v>
      </c>
      <c r="P94" s="2">
        <v>45757</v>
      </c>
      <c r="R94">
        <v>4</v>
      </c>
      <c r="S94" s="3">
        <v>84000</v>
      </c>
      <c r="T94" t="s">
        <v>65</v>
      </c>
      <c r="U94">
        <v>5000580750001</v>
      </c>
      <c r="V94">
        <v>0</v>
      </c>
      <c r="W94" s="3">
        <v>78000</v>
      </c>
      <c r="X94" s="3">
        <v>6000</v>
      </c>
      <c r="Y94">
        <v>0</v>
      </c>
      <c r="Z94">
        <v>0</v>
      </c>
      <c r="AA94">
        <v>0</v>
      </c>
      <c r="AD94">
        <v>0</v>
      </c>
      <c r="AM94">
        <v>500058075</v>
      </c>
      <c r="AN94" t="s">
        <v>162</v>
      </c>
      <c r="AP94">
        <v>0</v>
      </c>
      <c r="AQ94">
        <v>0</v>
      </c>
      <c r="AR94">
        <v>0</v>
      </c>
      <c r="AS94">
        <v>0</v>
      </c>
      <c r="AT94">
        <v>0</v>
      </c>
      <c r="AU94">
        <v>0</v>
      </c>
      <c r="AY94" t="s">
        <v>63</v>
      </c>
      <c r="AZ94" t="s">
        <v>4968</v>
      </c>
      <c r="BA94">
        <v>0</v>
      </c>
      <c r="BC94" t="s">
        <v>162</v>
      </c>
      <c r="BF94" t="s">
        <v>2473</v>
      </c>
    </row>
    <row r="95" spans="1:58" x14ac:dyDescent="0.35">
      <c r="A95" t="s">
        <v>2474</v>
      </c>
      <c r="B95">
        <v>10000</v>
      </c>
      <c r="C95">
        <v>10000</v>
      </c>
      <c r="D95" s="2">
        <v>45762</v>
      </c>
      <c r="E95" t="s">
        <v>59</v>
      </c>
      <c r="F95" t="s">
        <v>2475</v>
      </c>
      <c r="G95" t="s">
        <v>2476</v>
      </c>
      <c r="I95">
        <v>1</v>
      </c>
      <c r="J95" t="s">
        <v>183</v>
      </c>
      <c r="K95">
        <v>79</v>
      </c>
      <c r="L95" t="s">
        <v>92</v>
      </c>
      <c r="M95">
        <v>123</v>
      </c>
      <c r="P95" s="2">
        <v>45757</v>
      </c>
      <c r="R95">
        <v>24</v>
      </c>
      <c r="S95" s="3">
        <v>2952</v>
      </c>
      <c r="T95" t="s">
        <v>65</v>
      </c>
      <c r="U95" t="s">
        <v>609</v>
      </c>
      <c r="V95">
        <v>0</v>
      </c>
      <c r="W95" s="3">
        <v>20000</v>
      </c>
      <c r="X95" s="3">
        <v>-17048</v>
      </c>
      <c r="Y95">
        <v>0</v>
      </c>
      <c r="Z95">
        <v>0</v>
      </c>
      <c r="AA95">
        <v>0</v>
      </c>
      <c r="AD95">
        <v>0</v>
      </c>
      <c r="AM95" t="s">
        <v>610</v>
      </c>
      <c r="AN95" t="s">
        <v>1048</v>
      </c>
      <c r="AP95">
        <v>0</v>
      </c>
      <c r="AQ95">
        <v>0</v>
      </c>
      <c r="AR95">
        <v>0</v>
      </c>
      <c r="AS95">
        <v>0</v>
      </c>
      <c r="AT95">
        <v>0</v>
      </c>
      <c r="AU95">
        <v>0</v>
      </c>
      <c r="AY95" t="s">
        <v>63</v>
      </c>
      <c r="AZ95" t="s">
        <v>4969</v>
      </c>
      <c r="BA95">
        <v>0</v>
      </c>
      <c r="BC95" t="s">
        <v>1048</v>
      </c>
      <c r="BF95" t="s">
        <v>2477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83FE2-0A77-4250-B82B-287AFE671109}">
  <dimension ref="A1:BF105"/>
  <sheetViews>
    <sheetView topLeftCell="A89" workbookViewId="0">
      <selection activeCell="A4" sqref="A4:XFD105"/>
    </sheetView>
  </sheetViews>
  <sheetFormatPr defaultRowHeight="14.5" x14ac:dyDescent="0.35"/>
  <cols>
    <col min="16" max="16" width="11.1796875" customWidth="1"/>
  </cols>
  <sheetData>
    <row r="1" spans="1:58" x14ac:dyDescent="0.35">
      <c r="A1" t="s">
        <v>6089</v>
      </c>
    </row>
    <row r="2" spans="1:58" x14ac:dyDescent="0.35">
      <c r="A2" t="s">
        <v>6584</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2102</v>
      </c>
      <c r="B5">
        <v>10000</v>
      </c>
      <c r="C5">
        <v>20000</v>
      </c>
      <c r="D5" s="2">
        <v>45761</v>
      </c>
      <c r="E5" t="s">
        <v>59</v>
      </c>
      <c r="F5" t="s">
        <v>2103</v>
      </c>
      <c r="G5" t="s">
        <v>2104</v>
      </c>
      <c r="H5" t="s">
        <v>99</v>
      </c>
      <c r="I5">
        <v>2</v>
      </c>
      <c r="J5" t="s">
        <v>63</v>
      </c>
      <c r="K5">
        <v>77</v>
      </c>
      <c r="L5" t="s">
        <v>192</v>
      </c>
      <c r="M5">
        <v>72</v>
      </c>
      <c r="P5" s="2">
        <v>45758</v>
      </c>
      <c r="R5">
        <v>154</v>
      </c>
      <c r="S5" s="3">
        <v>11088</v>
      </c>
      <c r="T5" t="s">
        <v>65</v>
      </c>
      <c r="U5" t="s">
        <v>2105</v>
      </c>
      <c r="V5">
        <v>0</v>
      </c>
      <c r="W5">
        <v>0</v>
      </c>
      <c r="X5">
        <v>0</v>
      </c>
      <c r="Y5">
        <v>0</v>
      </c>
      <c r="Z5">
        <v>0</v>
      </c>
      <c r="AA5">
        <v>0</v>
      </c>
      <c r="AD5">
        <v>0</v>
      </c>
      <c r="AH5" t="s">
        <v>63</v>
      </c>
      <c r="AI5">
        <v>0</v>
      </c>
      <c r="AJ5" t="s">
        <v>63</v>
      </c>
      <c r="AM5" t="s">
        <v>2106</v>
      </c>
      <c r="AN5" t="s">
        <v>95</v>
      </c>
      <c r="AP5">
        <v>0</v>
      </c>
      <c r="AQ5">
        <v>0</v>
      </c>
      <c r="AR5">
        <v>0</v>
      </c>
      <c r="AS5">
        <v>0</v>
      </c>
      <c r="AT5">
        <v>0</v>
      </c>
      <c r="AU5">
        <v>0</v>
      </c>
      <c r="AY5" t="s">
        <v>63</v>
      </c>
      <c r="BC5" t="s">
        <v>95</v>
      </c>
      <c r="BF5" t="s">
        <v>2107</v>
      </c>
    </row>
    <row r="6" spans="1:58" x14ac:dyDescent="0.35">
      <c r="A6" t="s">
        <v>2108</v>
      </c>
      <c r="B6">
        <v>10000</v>
      </c>
      <c r="C6">
        <v>20000</v>
      </c>
      <c r="D6" s="2">
        <v>45761</v>
      </c>
      <c r="E6" t="s">
        <v>59</v>
      </c>
      <c r="F6" t="s">
        <v>2109</v>
      </c>
      <c r="G6" t="s">
        <v>2104</v>
      </c>
      <c r="H6" t="s">
        <v>1733</v>
      </c>
      <c r="I6">
        <v>2</v>
      </c>
      <c r="J6" t="s">
        <v>63</v>
      </c>
      <c r="K6">
        <v>77</v>
      </c>
      <c r="L6" t="s">
        <v>192</v>
      </c>
      <c r="M6" s="3">
        <v>2320</v>
      </c>
      <c r="P6" s="2">
        <v>45758</v>
      </c>
      <c r="R6">
        <v>25</v>
      </c>
      <c r="S6" s="3">
        <v>58000</v>
      </c>
      <c r="T6" t="s">
        <v>65</v>
      </c>
      <c r="U6" t="s">
        <v>2110</v>
      </c>
      <c r="V6">
        <v>0</v>
      </c>
      <c r="W6">
        <v>0</v>
      </c>
      <c r="X6">
        <v>0</v>
      </c>
      <c r="Y6">
        <v>0</v>
      </c>
      <c r="Z6">
        <v>0</v>
      </c>
      <c r="AA6">
        <v>0</v>
      </c>
      <c r="AD6">
        <v>0</v>
      </c>
      <c r="AH6" t="s">
        <v>63</v>
      </c>
      <c r="AI6">
        <v>0</v>
      </c>
      <c r="AJ6" t="s">
        <v>63</v>
      </c>
      <c r="AM6" t="s">
        <v>2111</v>
      </c>
      <c r="AN6" t="s">
        <v>95</v>
      </c>
      <c r="AP6">
        <v>0</v>
      </c>
      <c r="AQ6">
        <v>0</v>
      </c>
      <c r="AR6">
        <v>0</v>
      </c>
      <c r="AS6">
        <v>0</v>
      </c>
      <c r="AT6">
        <v>0</v>
      </c>
      <c r="AU6">
        <v>0</v>
      </c>
      <c r="AY6" t="s">
        <v>63</v>
      </c>
      <c r="BC6" t="s">
        <v>95</v>
      </c>
      <c r="BF6" t="s">
        <v>2112</v>
      </c>
    </row>
    <row r="7" spans="1:58" x14ac:dyDescent="0.35">
      <c r="A7" t="s">
        <v>2113</v>
      </c>
      <c r="B7">
        <v>10000</v>
      </c>
      <c r="C7">
        <v>20000</v>
      </c>
      <c r="D7" s="2">
        <v>45761</v>
      </c>
      <c r="E7" t="s">
        <v>59</v>
      </c>
      <c r="F7" t="s">
        <v>2103</v>
      </c>
      <c r="G7" t="s">
        <v>2114</v>
      </c>
      <c r="H7" t="s">
        <v>2115</v>
      </c>
      <c r="I7">
        <v>2</v>
      </c>
      <c r="J7" t="s">
        <v>63</v>
      </c>
      <c r="K7">
        <v>77</v>
      </c>
      <c r="L7" t="s">
        <v>192</v>
      </c>
      <c r="M7">
        <v>429</v>
      </c>
      <c r="P7" s="2">
        <v>45758</v>
      </c>
      <c r="R7">
        <v>168</v>
      </c>
      <c r="S7" s="3">
        <v>72072</v>
      </c>
      <c r="T7" t="s">
        <v>65</v>
      </c>
      <c r="U7" t="s">
        <v>2116</v>
      </c>
      <c r="V7">
        <v>0</v>
      </c>
      <c r="W7">
        <v>0</v>
      </c>
      <c r="X7">
        <v>0</v>
      </c>
      <c r="Y7">
        <v>0</v>
      </c>
      <c r="Z7">
        <v>0</v>
      </c>
      <c r="AA7">
        <v>0</v>
      </c>
      <c r="AD7">
        <v>0</v>
      </c>
      <c r="AH7" t="s">
        <v>63</v>
      </c>
      <c r="AI7">
        <v>0</v>
      </c>
      <c r="AJ7" t="s">
        <v>63</v>
      </c>
      <c r="AM7" t="s">
        <v>2117</v>
      </c>
      <c r="AN7" t="s">
        <v>95</v>
      </c>
      <c r="AP7">
        <v>0</v>
      </c>
      <c r="AQ7">
        <v>0</v>
      </c>
      <c r="AR7">
        <v>0</v>
      </c>
      <c r="AS7">
        <v>0</v>
      </c>
      <c r="AT7">
        <v>0</v>
      </c>
      <c r="AU7">
        <v>0</v>
      </c>
      <c r="AY7" t="s">
        <v>63</v>
      </c>
      <c r="BC7" t="s">
        <v>95</v>
      </c>
      <c r="BF7" t="s">
        <v>2118</v>
      </c>
    </row>
    <row r="8" spans="1:58" x14ac:dyDescent="0.35">
      <c r="A8" t="s">
        <v>2539</v>
      </c>
      <c r="B8">
        <v>10000</v>
      </c>
      <c r="C8">
        <v>10000</v>
      </c>
      <c r="D8" s="2">
        <v>45758</v>
      </c>
      <c r="E8" t="s">
        <v>59</v>
      </c>
      <c r="F8" t="s">
        <v>2535</v>
      </c>
      <c r="G8" t="s">
        <v>2496</v>
      </c>
      <c r="H8" t="s">
        <v>2087</v>
      </c>
      <c r="I8">
        <v>1</v>
      </c>
      <c r="J8" t="s">
        <v>63</v>
      </c>
      <c r="K8">
        <v>94</v>
      </c>
      <c r="L8" t="s">
        <v>81</v>
      </c>
      <c r="M8" s="3">
        <v>4500</v>
      </c>
      <c r="P8" s="2">
        <v>45758</v>
      </c>
      <c r="R8">
        <v>4</v>
      </c>
      <c r="S8" s="3">
        <v>18000</v>
      </c>
      <c r="T8" t="s">
        <v>65</v>
      </c>
      <c r="U8" t="s">
        <v>2536</v>
      </c>
      <c r="V8">
        <v>0</v>
      </c>
      <c r="W8">
        <v>0</v>
      </c>
      <c r="X8">
        <v>0</v>
      </c>
      <c r="Y8">
        <v>0</v>
      </c>
      <c r="Z8">
        <v>0</v>
      </c>
      <c r="AA8">
        <v>0</v>
      </c>
      <c r="AD8">
        <v>0</v>
      </c>
      <c r="AH8" t="s">
        <v>63</v>
      </c>
      <c r="AI8">
        <v>0</v>
      </c>
      <c r="AJ8" t="s">
        <v>63</v>
      </c>
      <c r="AM8" t="s">
        <v>2537</v>
      </c>
      <c r="AN8" t="s">
        <v>84</v>
      </c>
      <c r="AP8">
        <v>0</v>
      </c>
      <c r="AQ8">
        <v>0</v>
      </c>
      <c r="AR8">
        <v>0</v>
      </c>
      <c r="AS8">
        <v>0</v>
      </c>
      <c r="AT8">
        <v>0</v>
      </c>
      <c r="AU8">
        <v>0</v>
      </c>
      <c r="AY8" t="s">
        <v>63</v>
      </c>
      <c r="BC8" t="s">
        <v>84</v>
      </c>
      <c r="BF8" t="s">
        <v>2540</v>
      </c>
    </row>
    <row r="9" spans="1:58" x14ac:dyDescent="0.35">
      <c r="A9" t="s">
        <v>2293</v>
      </c>
      <c r="B9">
        <v>10000</v>
      </c>
      <c r="C9">
        <v>20000</v>
      </c>
      <c r="D9" s="2">
        <v>45761</v>
      </c>
      <c r="E9" t="s">
        <v>59</v>
      </c>
      <c r="F9" t="s">
        <v>2103</v>
      </c>
      <c r="G9" t="s">
        <v>2114</v>
      </c>
      <c r="H9" t="s">
        <v>2115</v>
      </c>
      <c r="I9">
        <v>2</v>
      </c>
      <c r="J9" t="s">
        <v>63</v>
      </c>
      <c r="K9">
        <v>77</v>
      </c>
      <c r="L9" t="s">
        <v>192</v>
      </c>
      <c r="M9">
        <v>179</v>
      </c>
      <c r="P9" s="2">
        <v>45758</v>
      </c>
      <c r="R9">
        <v>168</v>
      </c>
      <c r="S9" s="3">
        <v>30072</v>
      </c>
      <c r="T9" t="s">
        <v>65</v>
      </c>
      <c r="U9" t="s">
        <v>2294</v>
      </c>
      <c r="V9">
        <v>0</v>
      </c>
      <c r="W9">
        <v>0</v>
      </c>
      <c r="X9">
        <v>0</v>
      </c>
      <c r="Y9">
        <v>0</v>
      </c>
      <c r="Z9">
        <v>0</v>
      </c>
      <c r="AA9">
        <v>0</v>
      </c>
      <c r="AD9">
        <v>0</v>
      </c>
      <c r="AH9" t="s">
        <v>63</v>
      </c>
      <c r="AI9">
        <v>0</v>
      </c>
      <c r="AJ9" t="s">
        <v>63</v>
      </c>
      <c r="AM9" t="s">
        <v>2295</v>
      </c>
      <c r="AN9" t="s">
        <v>95</v>
      </c>
      <c r="AP9">
        <v>0</v>
      </c>
      <c r="AQ9">
        <v>0</v>
      </c>
      <c r="AR9">
        <v>0</v>
      </c>
      <c r="AS9">
        <v>0</v>
      </c>
      <c r="AT9">
        <v>0</v>
      </c>
      <c r="AU9">
        <v>0</v>
      </c>
      <c r="AY9" t="s">
        <v>63</v>
      </c>
      <c r="BC9" t="s">
        <v>95</v>
      </c>
      <c r="BF9" t="s">
        <v>2296</v>
      </c>
    </row>
    <row r="10" spans="1:58" x14ac:dyDescent="0.35">
      <c r="A10" t="s">
        <v>2461</v>
      </c>
      <c r="B10">
        <v>10000</v>
      </c>
      <c r="C10">
        <v>20000</v>
      </c>
      <c r="D10" s="2">
        <v>45761</v>
      </c>
      <c r="E10" t="s">
        <v>59</v>
      </c>
      <c r="F10" t="s">
        <v>836</v>
      </c>
      <c r="G10">
        <v>10620258104</v>
      </c>
      <c r="H10" t="s">
        <v>91</v>
      </c>
      <c r="I10">
        <v>2</v>
      </c>
      <c r="J10" t="s">
        <v>63</v>
      </c>
      <c r="K10">
        <v>77</v>
      </c>
      <c r="L10" t="s">
        <v>192</v>
      </c>
      <c r="M10" s="3">
        <v>1467</v>
      </c>
      <c r="P10" s="2">
        <v>45758</v>
      </c>
      <c r="R10">
        <v>15</v>
      </c>
      <c r="S10" s="3">
        <v>22005</v>
      </c>
      <c r="T10" t="s">
        <v>65</v>
      </c>
      <c r="U10" t="s">
        <v>2462</v>
      </c>
      <c r="V10">
        <v>0</v>
      </c>
      <c r="W10">
        <v>0</v>
      </c>
      <c r="X10">
        <v>0</v>
      </c>
      <c r="Y10">
        <v>0</v>
      </c>
      <c r="Z10">
        <v>0</v>
      </c>
      <c r="AA10">
        <v>0</v>
      </c>
      <c r="AD10">
        <v>0</v>
      </c>
      <c r="AH10" t="s">
        <v>63</v>
      </c>
      <c r="AI10">
        <v>0</v>
      </c>
      <c r="AJ10" t="s">
        <v>63</v>
      </c>
      <c r="AM10" t="s">
        <v>2463</v>
      </c>
      <c r="AN10" t="s">
        <v>95</v>
      </c>
      <c r="AP10">
        <v>0</v>
      </c>
      <c r="AQ10">
        <v>0</v>
      </c>
      <c r="AR10">
        <v>0</v>
      </c>
      <c r="AS10">
        <v>0</v>
      </c>
      <c r="AT10">
        <v>0</v>
      </c>
      <c r="AU10">
        <v>0</v>
      </c>
      <c r="AY10" t="s">
        <v>63</v>
      </c>
      <c r="BC10" t="s">
        <v>95</v>
      </c>
      <c r="BF10" t="s">
        <v>2464</v>
      </c>
    </row>
    <row r="11" spans="1:58" x14ac:dyDescent="0.35">
      <c r="A11" t="s">
        <v>2304</v>
      </c>
      <c r="B11">
        <v>10000</v>
      </c>
      <c r="C11">
        <v>20000</v>
      </c>
      <c r="D11" s="2">
        <v>45761</v>
      </c>
      <c r="E11" t="s">
        <v>59</v>
      </c>
      <c r="F11" t="s">
        <v>2160</v>
      </c>
      <c r="G11" t="s">
        <v>2114</v>
      </c>
      <c r="H11" t="s">
        <v>2115</v>
      </c>
      <c r="I11">
        <v>2</v>
      </c>
      <c r="J11" t="s">
        <v>63</v>
      </c>
      <c r="K11">
        <v>77</v>
      </c>
      <c r="L11" t="s">
        <v>192</v>
      </c>
      <c r="M11">
        <v>54</v>
      </c>
      <c r="P11" s="2">
        <v>45758</v>
      </c>
      <c r="R11">
        <v>168</v>
      </c>
      <c r="S11" s="3">
        <v>9072</v>
      </c>
      <c r="T11" t="s">
        <v>65</v>
      </c>
      <c r="U11" t="s">
        <v>2305</v>
      </c>
      <c r="V11">
        <v>0</v>
      </c>
      <c r="W11">
        <v>0</v>
      </c>
      <c r="X11">
        <v>0</v>
      </c>
      <c r="Y11">
        <v>0</v>
      </c>
      <c r="Z11">
        <v>0</v>
      </c>
      <c r="AA11">
        <v>0</v>
      </c>
      <c r="AD11">
        <v>0</v>
      </c>
      <c r="AH11" t="s">
        <v>63</v>
      </c>
      <c r="AI11">
        <v>0</v>
      </c>
      <c r="AJ11" t="s">
        <v>63</v>
      </c>
      <c r="AM11" t="s">
        <v>2306</v>
      </c>
      <c r="AN11" t="s">
        <v>95</v>
      </c>
      <c r="AP11">
        <v>0</v>
      </c>
      <c r="AQ11">
        <v>0</v>
      </c>
      <c r="AR11">
        <v>0</v>
      </c>
      <c r="AS11">
        <v>0</v>
      </c>
      <c r="AT11">
        <v>0</v>
      </c>
      <c r="AU11">
        <v>0</v>
      </c>
      <c r="AY11" t="s">
        <v>63</v>
      </c>
      <c r="BC11" t="s">
        <v>95</v>
      </c>
      <c r="BF11" t="s">
        <v>2307</v>
      </c>
    </row>
    <row r="12" spans="1:58" x14ac:dyDescent="0.35">
      <c r="A12" t="s">
        <v>2308</v>
      </c>
      <c r="B12">
        <v>10000</v>
      </c>
      <c r="C12">
        <v>20000</v>
      </c>
      <c r="D12" s="2">
        <v>45761</v>
      </c>
      <c r="E12" t="s">
        <v>59</v>
      </c>
      <c r="F12" t="s">
        <v>836</v>
      </c>
      <c r="G12" t="s">
        <v>2114</v>
      </c>
      <c r="H12" t="s">
        <v>1733</v>
      </c>
      <c r="I12">
        <v>2</v>
      </c>
      <c r="J12" t="s">
        <v>63</v>
      </c>
      <c r="K12">
        <v>77</v>
      </c>
      <c r="L12" t="s">
        <v>192</v>
      </c>
      <c r="M12">
        <v>960</v>
      </c>
      <c r="P12" s="2">
        <v>45758</v>
      </c>
      <c r="R12">
        <v>25</v>
      </c>
      <c r="S12" s="3">
        <v>24000</v>
      </c>
      <c r="T12" t="s">
        <v>65</v>
      </c>
      <c r="U12" t="s">
        <v>2309</v>
      </c>
      <c r="V12">
        <v>0</v>
      </c>
      <c r="W12">
        <v>0</v>
      </c>
      <c r="X12">
        <v>0</v>
      </c>
      <c r="Y12">
        <v>0</v>
      </c>
      <c r="Z12">
        <v>0</v>
      </c>
      <c r="AA12">
        <v>0</v>
      </c>
      <c r="AD12">
        <v>0</v>
      </c>
      <c r="AH12" t="s">
        <v>63</v>
      </c>
      <c r="AI12">
        <v>0</v>
      </c>
      <c r="AJ12" t="s">
        <v>63</v>
      </c>
      <c r="AM12" t="s">
        <v>2310</v>
      </c>
      <c r="AN12" t="s">
        <v>95</v>
      </c>
      <c r="AP12">
        <v>0</v>
      </c>
      <c r="AQ12">
        <v>0</v>
      </c>
      <c r="AR12">
        <v>0</v>
      </c>
      <c r="AS12">
        <v>0</v>
      </c>
      <c r="AT12">
        <v>0</v>
      </c>
      <c r="AU12">
        <v>0</v>
      </c>
      <c r="AY12" t="s">
        <v>63</v>
      </c>
      <c r="BC12" t="s">
        <v>95</v>
      </c>
      <c r="BF12" t="s">
        <v>2311</v>
      </c>
    </row>
    <row r="13" spans="1:58" x14ac:dyDescent="0.35">
      <c r="A13" t="s">
        <v>2312</v>
      </c>
      <c r="B13">
        <v>10000</v>
      </c>
      <c r="C13">
        <v>20000</v>
      </c>
      <c r="D13" s="2">
        <v>45761</v>
      </c>
      <c r="E13" t="s">
        <v>59</v>
      </c>
      <c r="F13" t="s">
        <v>2103</v>
      </c>
      <c r="G13" t="s">
        <v>2114</v>
      </c>
      <c r="H13" t="s">
        <v>2115</v>
      </c>
      <c r="I13">
        <v>2</v>
      </c>
      <c r="J13" t="s">
        <v>63</v>
      </c>
      <c r="K13">
        <v>77</v>
      </c>
      <c r="L13" t="s">
        <v>192</v>
      </c>
      <c r="M13">
        <v>108</v>
      </c>
      <c r="P13" s="2">
        <v>45758</v>
      </c>
      <c r="R13">
        <v>168</v>
      </c>
      <c r="S13" s="3">
        <v>18144</v>
      </c>
      <c r="T13" t="s">
        <v>65</v>
      </c>
      <c r="U13" t="s">
        <v>2313</v>
      </c>
      <c r="V13">
        <v>0</v>
      </c>
      <c r="W13">
        <v>0</v>
      </c>
      <c r="X13">
        <v>0</v>
      </c>
      <c r="Y13">
        <v>0</v>
      </c>
      <c r="Z13">
        <v>0</v>
      </c>
      <c r="AA13">
        <v>0</v>
      </c>
      <c r="AD13">
        <v>0</v>
      </c>
      <c r="AH13" t="s">
        <v>63</v>
      </c>
      <c r="AI13">
        <v>0</v>
      </c>
      <c r="AJ13" t="s">
        <v>63</v>
      </c>
      <c r="AM13" t="s">
        <v>2314</v>
      </c>
      <c r="AN13" t="s">
        <v>2291</v>
      </c>
      <c r="AP13">
        <v>0</v>
      </c>
      <c r="AQ13">
        <v>0</v>
      </c>
      <c r="AR13">
        <v>0</v>
      </c>
      <c r="AS13">
        <v>0</v>
      </c>
      <c r="AT13">
        <v>0</v>
      </c>
      <c r="AU13">
        <v>0</v>
      </c>
      <c r="AY13" t="s">
        <v>63</v>
      </c>
      <c r="BC13" t="s">
        <v>2291</v>
      </c>
      <c r="BF13" t="s">
        <v>2315</v>
      </c>
    </row>
    <row r="14" spans="1:58" x14ac:dyDescent="0.35">
      <c r="A14" t="s">
        <v>2601</v>
      </c>
      <c r="B14">
        <v>10000</v>
      </c>
      <c r="C14">
        <v>10000</v>
      </c>
      <c r="D14" s="2">
        <v>45762</v>
      </c>
      <c r="E14" t="s">
        <v>59</v>
      </c>
      <c r="F14" t="s">
        <v>2602</v>
      </c>
      <c r="G14">
        <v>10620258009</v>
      </c>
      <c r="H14" t="s">
        <v>2603</v>
      </c>
      <c r="I14">
        <v>1</v>
      </c>
      <c r="J14" t="s">
        <v>63</v>
      </c>
      <c r="K14">
        <v>79</v>
      </c>
      <c r="L14" t="s">
        <v>92</v>
      </c>
      <c r="M14">
        <v>261</v>
      </c>
      <c r="P14" s="2">
        <v>45758</v>
      </c>
      <c r="R14">
        <v>192</v>
      </c>
      <c r="S14" s="3">
        <v>50112</v>
      </c>
      <c r="T14" t="s">
        <v>65</v>
      </c>
      <c r="U14" t="s">
        <v>2604</v>
      </c>
      <c r="V14">
        <v>0</v>
      </c>
      <c r="W14">
        <v>0</v>
      </c>
      <c r="X14">
        <v>0</v>
      </c>
      <c r="Y14">
        <v>0</v>
      </c>
      <c r="Z14">
        <v>0</v>
      </c>
      <c r="AA14">
        <v>0</v>
      </c>
      <c r="AD14">
        <v>0</v>
      </c>
      <c r="AH14" t="s">
        <v>63</v>
      </c>
      <c r="AI14">
        <v>0</v>
      </c>
      <c r="AJ14" t="s">
        <v>63</v>
      </c>
      <c r="AM14" t="s">
        <v>2605</v>
      </c>
      <c r="AN14" t="s">
        <v>2606</v>
      </c>
      <c r="AP14">
        <v>0</v>
      </c>
      <c r="AQ14">
        <v>0</v>
      </c>
      <c r="AR14">
        <v>0</v>
      </c>
      <c r="AS14">
        <v>0</v>
      </c>
      <c r="AT14">
        <v>0</v>
      </c>
      <c r="AU14">
        <v>0</v>
      </c>
      <c r="AY14" t="s">
        <v>63</v>
      </c>
      <c r="BC14" t="s">
        <v>2606</v>
      </c>
      <c r="BF14" t="s">
        <v>2607</v>
      </c>
    </row>
    <row r="15" spans="1:58" x14ac:dyDescent="0.35">
      <c r="A15" t="s">
        <v>2608</v>
      </c>
      <c r="B15">
        <v>10000</v>
      </c>
      <c r="C15">
        <v>10000</v>
      </c>
      <c r="D15" s="2">
        <v>45762</v>
      </c>
      <c r="E15" t="s">
        <v>59</v>
      </c>
      <c r="F15" t="s">
        <v>2602</v>
      </c>
      <c r="G15">
        <v>10620258009</v>
      </c>
      <c r="H15" t="s">
        <v>2603</v>
      </c>
      <c r="I15">
        <v>1</v>
      </c>
      <c r="J15" t="s">
        <v>63</v>
      </c>
      <c r="K15">
        <v>79</v>
      </c>
      <c r="L15" t="s">
        <v>92</v>
      </c>
      <c r="M15">
        <v>261</v>
      </c>
      <c r="P15" s="2">
        <v>45758</v>
      </c>
      <c r="R15">
        <v>192</v>
      </c>
      <c r="S15" s="3">
        <v>50112</v>
      </c>
      <c r="T15" t="s">
        <v>65</v>
      </c>
      <c r="U15" t="s">
        <v>2609</v>
      </c>
      <c r="V15">
        <v>0</v>
      </c>
      <c r="W15">
        <v>0</v>
      </c>
      <c r="X15">
        <v>0</v>
      </c>
      <c r="Y15">
        <v>0</v>
      </c>
      <c r="Z15">
        <v>0</v>
      </c>
      <c r="AA15">
        <v>0</v>
      </c>
      <c r="AD15">
        <v>0</v>
      </c>
      <c r="AH15" t="s">
        <v>63</v>
      </c>
      <c r="AI15">
        <v>0</v>
      </c>
      <c r="AJ15" t="s">
        <v>63</v>
      </c>
      <c r="AM15" t="s">
        <v>2610</v>
      </c>
      <c r="AN15" t="s">
        <v>2606</v>
      </c>
      <c r="AP15">
        <v>0</v>
      </c>
      <c r="AQ15">
        <v>0</v>
      </c>
      <c r="AR15">
        <v>0</v>
      </c>
      <c r="AS15">
        <v>0</v>
      </c>
      <c r="AT15">
        <v>0</v>
      </c>
      <c r="AU15">
        <v>0</v>
      </c>
      <c r="AY15" t="s">
        <v>63</v>
      </c>
      <c r="BC15" t="s">
        <v>2606</v>
      </c>
      <c r="BF15" t="s">
        <v>2607</v>
      </c>
    </row>
    <row r="16" spans="1:58" x14ac:dyDescent="0.35">
      <c r="A16" t="s">
        <v>2478</v>
      </c>
      <c r="B16">
        <v>10000</v>
      </c>
      <c r="C16">
        <v>30000</v>
      </c>
      <c r="D16" s="2">
        <v>45762</v>
      </c>
      <c r="E16" t="s">
        <v>59</v>
      </c>
      <c r="F16" t="s">
        <v>2479</v>
      </c>
      <c r="G16" t="s">
        <v>2480</v>
      </c>
      <c r="I16">
        <v>2</v>
      </c>
      <c r="J16" t="s">
        <v>183</v>
      </c>
      <c r="K16">
        <v>76</v>
      </c>
      <c r="L16" t="s">
        <v>200</v>
      </c>
      <c r="M16" s="3">
        <v>31500</v>
      </c>
      <c r="P16" s="2">
        <v>45758</v>
      </c>
      <c r="R16">
        <v>2</v>
      </c>
      <c r="S16" s="3">
        <v>63000</v>
      </c>
      <c r="T16" t="s">
        <v>65</v>
      </c>
      <c r="U16" t="s">
        <v>2481</v>
      </c>
      <c r="V16">
        <v>0</v>
      </c>
      <c r="W16" s="3">
        <v>62500</v>
      </c>
      <c r="X16">
        <v>500</v>
      </c>
      <c r="Y16">
        <v>0</v>
      </c>
      <c r="Z16">
        <v>0</v>
      </c>
      <c r="AA16">
        <v>0</v>
      </c>
      <c r="AD16">
        <v>0</v>
      </c>
      <c r="AM16" t="s">
        <v>2482</v>
      </c>
      <c r="AN16" t="s">
        <v>448</v>
      </c>
      <c r="AP16">
        <v>0</v>
      </c>
      <c r="AQ16">
        <v>0</v>
      </c>
      <c r="AR16">
        <v>0</v>
      </c>
      <c r="AS16">
        <v>0</v>
      </c>
      <c r="AT16">
        <v>0</v>
      </c>
      <c r="AU16">
        <v>0</v>
      </c>
      <c r="AY16" t="s">
        <v>63</v>
      </c>
      <c r="AZ16" t="s">
        <v>4983</v>
      </c>
      <c r="BA16">
        <v>0</v>
      </c>
      <c r="BC16" t="s">
        <v>448</v>
      </c>
      <c r="BF16" t="s">
        <v>449</v>
      </c>
    </row>
    <row r="17" spans="1:58" x14ac:dyDescent="0.35">
      <c r="A17" t="s">
        <v>2483</v>
      </c>
      <c r="B17">
        <v>10000</v>
      </c>
      <c r="C17">
        <v>10000</v>
      </c>
      <c r="D17" s="2">
        <v>45762</v>
      </c>
      <c r="E17" t="s">
        <v>59</v>
      </c>
      <c r="F17" t="s">
        <v>1527</v>
      </c>
      <c r="G17" t="s">
        <v>2484</v>
      </c>
      <c r="I17">
        <v>1</v>
      </c>
      <c r="J17" t="s">
        <v>183</v>
      </c>
      <c r="K17">
        <v>86</v>
      </c>
      <c r="L17" t="s">
        <v>1696</v>
      </c>
      <c r="M17" s="3">
        <v>40000</v>
      </c>
      <c r="P17" s="2">
        <v>45758</v>
      </c>
      <c r="R17">
        <v>5</v>
      </c>
      <c r="S17" s="3">
        <v>200000</v>
      </c>
      <c r="T17" t="s">
        <v>65</v>
      </c>
      <c r="U17" t="s">
        <v>2486</v>
      </c>
      <c r="V17">
        <v>0</v>
      </c>
      <c r="W17" s="3">
        <v>200000</v>
      </c>
      <c r="X17">
        <v>0</v>
      </c>
      <c r="Y17">
        <v>0</v>
      </c>
      <c r="Z17">
        <v>0</v>
      </c>
      <c r="AA17">
        <v>0</v>
      </c>
      <c r="AD17">
        <v>0</v>
      </c>
      <c r="AM17" t="s">
        <v>2487</v>
      </c>
      <c r="AN17" t="s">
        <v>203</v>
      </c>
      <c r="AP17">
        <v>0</v>
      </c>
      <c r="AQ17">
        <v>0</v>
      </c>
      <c r="AR17">
        <v>0</v>
      </c>
      <c r="AS17">
        <v>0</v>
      </c>
      <c r="AT17">
        <v>0</v>
      </c>
      <c r="AU17">
        <v>0</v>
      </c>
      <c r="AY17" t="s">
        <v>63</v>
      </c>
      <c r="AZ17" t="s">
        <v>4984</v>
      </c>
      <c r="BA17">
        <v>0</v>
      </c>
      <c r="BC17" t="s">
        <v>203</v>
      </c>
      <c r="BF17" t="s">
        <v>2488</v>
      </c>
    </row>
    <row r="18" spans="1:58" x14ac:dyDescent="0.35">
      <c r="A18" t="s">
        <v>2489</v>
      </c>
      <c r="B18">
        <v>10000</v>
      </c>
      <c r="C18">
        <v>20000</v>
      </c>
      <c r="D18" s="2">
        <v>45761</v>
      </c>
      <c r="E18" t="s">
        <v>59</v>
      </c>
      <c r="F18" t="s">
        <v>2490</v>
      </c>
      <c r="G18" t="s">
        <v>2491</v>
      </c>
      <c r="I18">
        <v>1</v>
      </c>
      <c r="J18" t="s">
        <v>183</v>
      </c>
      <c r="K18">
        <v>112</v>
      </c>
      <c r="L18" t="s">
        <v>454</v>
      </c>
      <c r="M18" s="3">
        <v>2000</v>
      </c>
      <c r="P18" s="2">
        <v>45758</v>
      </c>
      <c r="R18">
        <v>10</v>
      </c>
      <c r="S18" s="3">
        <v>20000</v>
      </c>
      <c r="T18" t="s">
        <v>65</v>
      </c>
      <c r="U18" t="s">
        <v>2492</v>
      </c>
      <c r="V18">
        <v>0</v>
      </c>
      <c r="W18" s="3">
        <v>20000</v>
      </c>
      <c r="X18">
        <v>0</v>
      </c>
      <c r="Y18">
        <v>0</v>
      </c>
      <c r="Z18">
        <v>0</v>
      </c>
      <c r="AA18">
        <v>0</v>
      </c>
      <c r="AD18">
        <v>0</v>
      </c>
      <c r="AM18" t="s">
        <v>2493</v>
      </c>
      <c r="AN18" t="s">
        <v>68</v>
      </c>
      <c r="AP18">
        <v>0</v>
      </c>
      <c r="AQ18">
        <v>0</v>
      </c>
      <c r="AR18">
        <v>0</v>
      </c>
      <c r="AS18">
        <v>0</v>
      </c>
      <c r="AT18">
        <v>0</v>
      </c>
      <c r="AU18">
        <v>0</v>
      </c>
      <c r="AY18" t="s">
        <v>63</v>
      </c>
      <c r="AZ18" t="s">
        <v>4985</v>
      </c>
      <c r="BA18">
        <v>0</v>
      </c>
      <c r="BC18" t="s">
        <v>68</v>
      </c>
      <c r="BF18" t="s">
        <v>1596</v>
      </c>
    </row>
    <row r="19" spans="1:58" x14ac:dyDescent="0.35">
      <c r="A19" t="s">
        <v>2494</v>
      </c>
      <c r="B19">
        <v>10000</v>
      </c>
      <c r="C19">
        <v>40000</v>
      </c>
      <c r="D19" s="2">
        <v>45761</v>
      </c>
      <c r="E19" t="s">
        <v>59</v>
      </c>
      <c r="F19" t="s">
        <v>2495</v>
      </c>
      <c r="G19" t="s">
        <v>2496</v>
      </c>
      <c r="I19">
        <v>1</v>
      </c>
      <c r="J19" t="s">
        <v>183</v>
      </c>
      <c r="K19">
        <v>94</v>
      </c>
      <c r="L19" t="s">
        <v>81</v>
      </c>
      <c r="M19" s="3">
        <v>9000</v>
      </c>
      <c r="P19" s="2">
        <v>45758</v>
      </c>
      <c r="R19">
        <v>4</v>
      </c>
      <c r="S19" s="3">
        <v>36000</v>
      </c>
      <c r="T19" t="s">
        <v>65</v>
      </c>
      <c r="U19" t="s">
        <v>2497</v>
      </c>
      <c r="V19">
        <v>0</v>
      </c>
      <c r="W19" s="3">
        <v>36000</v>
      </c>
      <c r="X19">
        <v>0</v>
      </c>
      <c r="Y19">
        <v>0</v>
      </c>
      <c r="Z19">
        <v>0</v>
      </c>
      <c r="AA19">
        <v>0</v>
      </c>
      <c r="AD19">
        <v>0</v>
      </c>
      <c r="AM19" t="s">
        <v>2498</v>
      </c>
      <c r="AN19" t="s">
        <v>84</v>
      </c>
      <c r="AP19">
        <v>0</v>
      </c>
      <c r="AQ19">
        <v>0</v>
      </c>
      <c r="AR19">
        <v>0</v>
      </c>
      <c r="AS19">
        <v>0</v>
      </c>
      <c r="AT19">
        <v>0</v>
      </c>
      <c r="AU19">
        <v>0</v>
      </c>
      <c r="AY19" t="s">
        <v>63</v>
      </c>
      <c r="AZ19" t="s">
        <v>4986</v>
      </c>
      <c r="BA19">
        <v>0</v>
      </c>
      <c r="BC19" t="s">
        <v>84</v>
      </c>
      <c r="BF19" t="s">
        <v>2499</v>
      </c>
    </row>
    <row r="20" spans="1:58" x14ac:dyDescent="0.35">
      <c r="A20" t="s">
        <v>2500</v>
      </c>
      <c r="B20">
        <v>10000</v>
      </c>
      <c r="C20">
        <v>10000</v>
      </c>
      <c r="D20" s="2">
        <v>45758</v>
      </c>
      <c r="E20" t="s">
        <v>59</v>
      </c>
      <c r="F20" t="s">
        <v>2501</v>
      </c>
      <c r="G20" t="s">
        <v>570</v>
      </c>
      <c r="I20">
        <v>1</v>
      </c>
      <c r="J20" t="s">
        <v>183</v>
      </c>
      <c r="K20">
        <v>59</v>
      </c>
      <c r="L20" t="s">
        <v>73</v>
      </c>
      <c r="M20" s="3">
        <v>1000</v>
      </c>
      <c r="P20" s="2">
        <v>45758</v>
      </c>
      <c r="R20">
        <v>6</v>
      </c>
      <c r="S20" s="3">
        <v>6000</v>
      </c>
      <c r="T20" t="s">
        <v>65</v>
      </c>
      <c r="U20" t="s">
        <v>2502</v>
      </c>
      <c r="V20">
        <v>0</v>
      </c>
      <c r="W20" s="3">
        <v>6000</v>
      </c>
      <c r="X20">
        <v>0</v>
      </c>
      <c r="Y20">
        <v>0</v>
      </c>
      <c r="Z20">
        <v>0</v>
      </c>
      <c r="AA20">
        <v>0</v>
      </c>
      <c r="AD20">
        <v>0</v>
      </c>
      <c r="AM20" t="s">
        <v>2503</v>
      </c>
      <c r="AN20" t="s">
        <v>571</v>
      </c>
      <c r="AP20">
        <v>0</v>
      </c>
      <c r="AQ20">
        <v>0</v>
      </c>
      <c r="AR20">
        <v>0</v>
      </c>
      <c r="AS20">
        <v>0</v>
      </c>
      <c r="AT20">
        <v>0</v>
      </c>
      <c r="AU20">
        <v>0</v>
      </c>
      <c r="AY20" t="s">
        <v>63</v>
      </c>
      <c r="AZ20" t="s">
        <v>4987</v>
      </c>
      <c r="BA20">
        <v>0</v>
      </c>
      <c r="BC20" t="s">
        <v>571</v>
      </c>
      <c r="BF20" t="s">
        <v>2504</v>
      </c>
    </row>
    <row r="21" spans="1:58" x14ac:dyDescent="0.35">
      <c r="A21" t="s">
        <v>2500</v>
      </c>
      <c r="B21">
        <v>20000</v>
      </c>
      <c r="C21">
        <v>10000</v>
      </c>
      <c r="D21" s="2">
        <v>45758</v>
      </c>
      <c r="E21" t="s">
        <v>59</v>
      </c>
      <c r="F21" t="s">
        <v>2501</v>
      </c>
      <c r="G21" t="s">
        <v>570</v>
      </c>
      <c r="I21">
        <v>1</v>
      </c>
      <c r="J21" t="s">
        <v>183</v>
      </c>
      <c r="K21">
        <v>59</v>
      </c>
      <c r="L21" t="s">
        <v>73</v>
      </c>
      <c r="M21" s="3">
        <v>1000</v>
      </c>
      <c r="P21" s="2">
        <v>45758</v>
      </c>
      <c r="R21">
        <v>6</v>
      </c>
      <c r="S21" s="3">
        <v>6000</v>
      </c>
      <c r="T21" t="s">
        <v>65</v>
      </c>
      <c r="U21" t="s">
        <v>2502</v>
      </c>
      <c r="V21">
        <v>0</v>
      </c>
      <c r="W21" s="3">
        <v>6000</v>
      </c>
      <c r="X21">
        <v>0</v>
      </c>
      <c r="Y21">
        <v>0</v>
      </c>
      <c r="Z21">
        <v>0</v>
      </c>
      <c r="AA21">
        <v>0</v>
      </c>
      <c r="AD21">
        <v>0</v>
      </c>
      <c r="AM21" t="s">
        <v>2503</v>
      </c>
      <c r="AN21" t="s">
        <v>571</v>
      </c>
      <c r="AP21">
        <v>0</v>
      </c>
      <c r="AQ21">
        <v>0</v>
      </c>
      <c r="AR21">
        <v>0</v>
      </c>
      <c r="AS21">
        <v>0</v>
      </c>
      <c r="AT21">
        <v>0</v>
      </c>
      <c r="AU21">
        <v>0</v>
      </c>
      <c r="AY21" t="s">
        <v>63</v>
      </c>
      <c r="AZ21" t="s">
        <v>4987</v>
      </c>
      <c r="BA21">
        <v>0</v>
      </c>
      <c r="BC21" t="s">
        <v>571</v>
      </c>
      <c r="BF21" t="s">
        <v>2504</v>
      </c>
    </row>
    <row r="22" spans="1:58" x14ac:dyDescent="0.35">
      <c r="A22" t="s">
        <v>2505</v>
      </c>
      <c r="B22">
        <v>10000</v>
      </c>
      <c r="C22">
        <v>10000</v>
      </c>
      <c r="D22" s="2">
        <v>45758</v>
      </c>
      <c r="E22" t="s">
        <v>59</v>
      </c>
      <c r="F22" t="s">
        <v>2506</v>
      </c>
      <c r="G22" t="s">
        <v>570</v>
      </c>
      <c r="I22">
        <v>1</v>
      </c>
      <c r="J22" t="s">
        <v>183</v>
      </c>
      <c r="K22">
        <v>59</v>
      </c>
      <c r="L22" t="s">
        <v>73</v>
      </c>
      <c r="M22" s="3">
        <v>1000</v>
      </c>
      <c r="P22" s="2">
        <v>45758</v>
      </c>
      <c r="R22">
        <v>6</v>
      </c>
      <c r="S22" s="3">
        <v>6000</v>
      </c>
      <c r="T22" t="s">
        <v>65</v>
      </c>
      <c r="U22" t="s">
        <v>2507</v>
      </c>
      <c r="V22">
        <v>0</v>
      </c>
      <c r="W22" s="3">
        <v>6000</v>
      </c>
      <c r="X22">
        <v>0</v>
      </c>
      <c r="Y22">
        <v>0</v>
      </c>
      <c r="Z22">
        <v>0</v>
      </c>
      <c r="AA22">
        <v>0</v>
      </c>
      <c r="AD22">
        <v>0</v>
      </c>
      <c r="AM22" t="s">
        <v>2508</v>
      </c>
      <c r="AN22" t="s">
        <v>571</v>
      </c>
      <c r="AP22">
        <v>0</v>
      </c>
      <c r="AQ22">
        <v>0</v>
      </c>
      <c r="AR22">
        <v>0</v>
      </c>
      <c r="AS22">
        <v>0</v>
      </c>
      <c r="AT22">
        <v>0</v>
      </c>
      <c r="AU22">
        <v>0</v>
      </c>
      <c r="AY22" t="s">
        <v>63</v>
      </c>
      <c r="AZ22" t="s">
        <v>4988</v>
      </c>
      <c r="BA22">
        <v>0</v>
      </c>
      <c r="BC22" t="s">
        <v>571</v>
      </c>
      <c r="BF22" t="s">
        <v>2509</v>
      </c>
    </row>
    <row r="23" spans="1:58" x14ac:dyDescent="0.35">
      <c r="A23" t="s">
        <v>2362</v>
      </c>
      <c r="B23">
        <v>10000</v>
      </c>
      <c r="C23">
        <v>20000</v>
      </c>
      <c r="D23" s="2">
        <v>45758</v>
      </c>
      <c r="E23" t="s">
        <v>59</v>
      </c>
      <c r="F23" t="s">
        <v>2363</v>
      </c>
      <c r="G23" t="s">
        <v>842</v>
      </c>
      <c r="I23">
        <v>1</v>
      </c>
      <c r="J23" t="s">
        <v>183</v>
      </c>
      <c r="K23">
        <v>73</v>
      </c>
      <c r="L23" t="s">
        <v>184</v>
      </c>
      <c r="M23" s="3">
        <v>42000</v>
      </c>
      <c r="P23" s="2">
        <v>45758</v>
      </c>
      <c r="R23">
        <v>12</v>
      </c>
      <c r="S23" s="3">
        <v>504000</v>
      </c>
      <c r="T23" t="s">
        <v>65</v>
      </c>
      <c r="U23">
        <v>80256230001</v>
      </c>
      <c r="V23">
        <v>0</v>
      </c>
      <c r="W23" s="3">
        <v>504000</v>
      </c>
      <c r="X23">
        <v>0</v>
      </c>
      <c r="Y23">
        <v>0</v>
      </c>
      <c r="Z23">
        <v>0</v>
      </c>
      <c r="AA23">
        <v>0</v>
      </c>
      <c r="AD23">
        <v>0</v>
      </c>
      <c r="AM23">
        <v>8025623</v>
      </c>
      <c r="AN23" t="s">
        <v>162</v>
      </c>
      <c r="AP23">
        <v>0</v>
      </c>
      <c r="AQ23">
        <v>0</v>
      </c>
      <c r="AR23">
        <v>0</v>
      </c>
      <c r="AS23">
        <v>0</v>
      </c>
      <c r="AT23">
        <v>0</v>
      </c>
      <c r="AU23">
        <v>0</v>
      </c>
      <c r="AY23" t="s">
        <v>63</v>
      </c>
      <c r="AZ23" t="s">
        <v>4908</v>
      </c>
      <c r="BA23">
        <v>0</v>
      </c>
      <c r="BC23" t="s">
        <v>162</v>
      </c>
      <c r="BF23" t="s">
        <v>2364</v>
      </c>
    </row>
    <row r="24" spans="1:58" x14ac:dyDescent="0.35">
      <c r="A24" t="s">
        <v>2510</v>
      </c>
      <c r="B24">
        <v>10000</v>
      </c>
      <c r="C24">
        <v>10000</v>
      </c>
      <c r="D24" s="2">
        <v>45758</v>
      </c>
      <c r="E24" t="s">
        <v>59</v>
      </c>
      <c r="F24" t="s">
        <v>2511</v>
      </c>
      <c r="G24" t="s">
        <v>2484</v>
      </c>
      <c r="I24">
        <v>1</v>
      </c>
      <c r="J24" t="s">
        <v>183</v>
      </c>
      <c r="K24">
        <v>86</v>
      </c>
      <c r="L24" t="s">
        <v>1696</v>
      </c>
      <c r="M24">
        <v>600</v>
      </c>
      <c r="P24" s="2">
        <v>45758</v>
      </c>
      <c r="R24">
        <v>5</v>
      </c>
      <c r="S24" s="3">
        <v>3000</v>
      </c>
      <c r="T24" t="s">
        <v>65</v>
      </c>
      <c r="U24" t="s">
        <v>2512</v>
      </c>
      <c r="V24">
        <v>0</v>
      </c>
      <c r="W24" s="3">
        <v>3000</v>
      </c>
      <c r="X24">
        <v>0</v>
      </c>
      <c r="Y24">
        <v>0</v>
      </c>
      <c r="Z24">
        <v>0</v>
      </c>
      <c r="AA24">
        <v>0</v>
      </c>
      <c r="AD24">
        <v>0</v>
      </c>
      <c r="AM24" t="s">
        <v>2513</v>
      </c>
      <c r="AN24" t="s">
        <v>203</v>
      </c>
      <c r="AP24">
        <v>0</v>
      </c>
      <c r="AQ24">
        <v>0</v>
      </c>
      <c r="AR24">
        <v>0</v>
      </c>
      <c r="AS24">
        <v>0</v>
      </c>
      <c r="AT24">
        <v>0</v>
      </c>
      <c r="AU24">
        <v>0</v>
      </c>
      <c r="AY24" t="s">
        <v>63</v>
      </c>
      <c r="AZ24" t="s">
        <v>4989</v>
      </c>
      <c r="BA24">
        <v>0</v>
      </c>
      <c r="BC24" t="s">
        <v>203</v>
      </c>
      <c r="BF24" t="s">
        <v>2514</v>
      </c>
    </row>
    <row r="25" spans="1:58" x14ac:dyDescent="0.35">
      <c r="A25" t="s">
        <v>2515</v>
      </c>
      <c r="B25">
        <v>10000</v>
      </c>
      <c r="C25">
        <v>10000</v>
      </c>
      <c r="D25" s="2">
        <v>45761</v>
      </c>
      <c r="E25" t="s">
        <v>59</v>
      </c>
      <c r="F25" t="s">
        <v>2133</v>
      </c>
      <c r="G25" t="s">
        <v>2277</v>
      </c>
      <c r="I25">
        <v>1</v>
      </c>
      <c r="J25" t="s">
        <v>183</v>
      </c>
      <c r="K25">
        <v>26</v>
      </c>
      <c r="L25" t="s">
        <v>648</v>
      </c>
      <c r="M25" s="3">
        <v>13500</v>
      </c>
      <c r="P25" s="2">
        <v>45758</v>
      </c>
      <c r="R25">
        <v>4</v>
      </c>
      <c r="S25" s="3">
        <v>54000</v>
      </c>
      <c r="T25" t="s">
        <v>65</v>
      </c>
      <c r="U25" t="s">
        <v>2516</v>
      </c>
      <c r="V25">
        <v>0</v>
      </c>
      <c r="W25" s="3">
        <v>54000</v>
      </c>
      <c r="X25">
        <v>0</v>
      </c>
      <c r="Y25">
        <v>0</v>
      </c>
      <c r="Z25">
        <v>0</v>
      </c>
      <c r="AA25">
        <v>0</v>
      </c>
      <c r="AD25">
        <v>0</v>
      </c>
      <c r="AM25" t="s">
        <v>2517</v>
      </c>
      <c r="AN25" t="s">
        <v>170</v>
      </c>
      <c r="AP25">
        <v>0</v>
      </c>
      <c r="AQ25">
        <v>0</v>
      </c>
      <c r="AR25">
        <v>0</v>
      </c>
      <c r="AS25">
        <v>0</v>
      </c>
      <c r="AT25">
        <v>0</v>
      </c>
      <c r="AU25">
        <v>0</v>
      </c>
      <c r="AY25" t="s">
        <v>63</v>
      </c>
      <c r="AZ25" t="s">
        <v>4990</v>
      </c>
      <c r="BA25">
        <v>0</v>
      </c>
      <c r="BC25" t="s">
        <v>170</v>
      </c>
      <c r="BF25" t="s">
        <v>2518</v>
      </c>
    </row>
    <row r="26" spans="1:58" x14ac:dyDescent="0.35">
      <c r="A26" t="s">
        <v>2097</v>
      </c>
      <c r="B26">
        <v>10000</v>
      </c>
      <c r="C26">
        <v>20000</v>
      </c>
      <c r="D26" s="2">
        <v>45761</v>
      </c>
      <c r="E26" t="s">
        <v>59</v>
      </c>
      <c r="F26" t="s">
        <v>2098</v>
      </c>
      <c r="G26" t="s">
        <v>1428</v>
      </c>
      <c r="I26">
        <v>2</v>
      </c>
      <c r="J26" t="s">
        <v>183</v>
      </c>
      <c r="K26">
        <v>63</v>
      </c>
      <c r="L26" t="s">
        <v>136</v>
      </c>
      <c r="M26" s="3">
        <v>5000</v>
      </c>
      <c r="P26" s="2">
        <v>45758</v>
      </c>
      <c r="R26">
        <v>16</v>
      </c>
      <c r="S26" s="3">
        <v>80000</v>
      </c>
      <c r="T26" t="s">
        <v>65</v>
      </c>
      <c r="U26" t="s">
        <v>2099</v>
      </c>
      <c r="V26">
        <v>0</v>
      </c>
      <c r="W26" s="3">
        <v>80000</v>
      </c>
      <c r="X26">
        <v>0</v>
      </c>
      <c r="Y26">
        <v>0</v>
      </c>
      <c r="Z26">
        <v>0</v>
      </c>
      <c r="AA26">
        <v>0</v>
      </c>
      <c r="AD26">
        <v>0</v>
      </c>
      <c r="AM26" t="s">
        <v>2100</v>
      </c>
      <c r="AN26" t="s">
        <v>170</v>
      </c>
      <c r="AP26">
        <v>0</v>
      </c>
      <c r="AQ26">
        <v>0</v>
      </c>
      <c r="AR26">
        <v>0</v>
      </c>
      <c r="AS26">
        <v>0</v>
      </c>
      <c r="AT26">
        <v>0</v>
      </c>
      <c r="AU26">
        <v>0</v>
      </c>
      <c r="AY26" t="s">
        <v>63</v>
      </c>
      <c r="AZ26" t="s">
        <v>4839</v>
      </c>
      <c r="BA26">
        <v>0</v>
      </c>
      <c r="BC26" t="s">
        <v>170</v>
      </c>
      <c r="BF26" t="s">
        <v>2101</v>
      </c>
    </row>
    <row r="27" spans="1:58" x14ac:dyDescent="0.35">
      <c r="A27" t="s">
        <v>2382</v>
      </c>
      <c r="B27">
        <v>10000</v>
      </c>
      <c r="C27">
        <v>20000</v>
      </c>
      <c r="D27" s="2">
        <v>45761</v>
      </c>
      <c r="E27" t="s">
        <v>59</v>
      </c>
      <c r="F27" t="s">
        <v>2098</v>
      </c>
      <c r="G27" t="s">
        <v>1428</v>
      </c>
      <c r="I27">
        <v>2</v>
      </c>
      <c r="J27" t="s">
        <v>183</v>
      </c>
      <c r="K27">
        <v>63</v>
      </c>
      <c r="L27" t="s">
        <v>136</v>
      </c>
      <c r="M27" s="3">
        <v>2500</v>
      </c>
      <c r="P27" s="2">
        <v>45758</v>
      </c>
      <c r="R27">
        <v>16</v>
      </c>
      <c r="S27" s="3">
        <v>40000</v>
      </c>
      <c r="T27" t="s">
        <v>65</v>
      </c>
      <c r="U27" t="s">
        <v>2383</v>
      </c>
      <c r="V27">
        <v>0</v>
      </c>
      <c r="W27" s="3">
        <v>40000</v>
      </c>
      <c r="X27">
        <v>0</v>
      </c>
      <c r="Y27">
        <v>0</v>
      </c>
      <c r="Z27">
        <v>0</v>
      </c>
      <c r="AA27">
        <v>0</v>
      </c>
      <c r="AD27">
        <v>0</v>
      </c>
      <c r="AM27" t="s">
        <v>2384</v>
      </c>
      <c r="AN27" t="s">
        <v>275</v>
      </c>
      <c r="AP27">
        <v>0</v>
      </c>
      <c r="AQ27">
        <v>0</v>
      </c>
      <c r="AR27">
        <v>0</v>
      </c>
      <c r="AS27">
        <v>0</v>
      </c>
      <c r="AT27">
        <v>0</v>
      </c>
      <c r="AU27">
        <v>0</v>
      </c>
      <c r="AY27" t="s">
        <v>63</v>
      </c>
      <c r="AZ27" t="s">
        <v>4913</v>
      </c>
      <c r="BA27">
        <v>0</v>
      </c>
      <c r="BC27" t="s">
        <v>275</v>
      </c>
      <c r="BF27" t="s">
        <v>2385</v>
      </c>
    </row>
    <row r="28" spans="1:58" x14ac:dyDescent="0.35">
      <c r="A28" t="s">
        <v>2519</v>
      </c>
      <c r="B28">
        <v>10000</v>
      </c>
      <c r="C28">
        <v>10000</v>
      </c>
      <c r="D28" s="2">
        <v>45758</v>
      </c>
      <c r="E28" t="s">
        <v>59</v>
      </c>
      <c r="F28" s="4">
        <v>0.48746527777777776</v>
      </c>
      <c r="G28" t="s">
        <v>2520</v>
      </c>
      <c r="I28">
        <v>1</v>
      </c>
      <c r="J28" t="s">
        <v>183</v>
      </c>
      <c r="K28">
        <v>59</v>
      </c>
      <c r="L28" t="s">
        <v>73</v>
      </c>
      <c r="M28" s="3">
        <v>1000</v>
      </c>
      <c r="P28" s="2">
        <v>45758</v>
      </c>
      <c r="R28">
        <v>6</v>
      </c>
      <c r="S28" s="3">
        <v>6000</v>
      </c>
      <c r="T28" t="s">
        <v>65</v>
      </c>
      <c r="U28" t="s">
        <v>2521</v>
      </c>
      <c r="V28">
        <v>0</v>
      </c>
      <c r="W28" s="3">
        <v>6000</v>
      </c>
      <c r="X28">
        <v>0</v>
      </c>
      <c r="Y28">
        <v>0</v>
      </c>
      <c r="Z28">
        <v>0</v>
      </c>
      <c r="AA28">
        <v>0</v>
      </c>
      <c r="AD28">
        <v>0</v>
      </c>
      <c r="AM28" t="s">
        <v>2522</v>
      </c>
      <c r="AN28" t="s">
        <v>571</v>
      </c>
      <c r="AP28">
        <v>0</v>
      </c>
      <c r="AQ28">
        <v>0</v>
      </c>
      <c r="AR28">
        <v>0</v>
      </c>
      <c r="AS28">
        <v>0</v>
      </c>
      <c r="AT28">
        <v>0</v>
      </c>
      <c r="AU28">
        <v>0</v>
      </c>
      <c r="AY28" t="s">
        <v>63</v>
      </c>
      <c r="AZ28" t="s">
        <v>4991</v>
      </c>
      <c r="BA28">
        <v>0</v>
      </c>
      <c r="BC28" t="s">
        <v>571</v>
      </c>
      <c r="BF28" t="s">
        <v>2523</v>
      </c>
    </row>
    <row r="29" spans="1:58" x14ac:dyDescent="0.35">
      <c r="A29" t="s">
        <v>2519</v>
      </c>
      <c r="B29">
        <v>20000</v>
      </c>
      <c r="C29">
        <v>10000</v>
      </c>
      <c r="D29" s="2">
        <v>45758</v>
      </c>
      <c r="E29" t="s">
        <v>59</v>
      </c>
      <c r="F29" s="4">
        <v>0.48746527777777776</v>
      </c>
      <c r="G29" t="s">
        <v>2520</v>
      </c>
      <c r="I29">
        <v>1</v>
      </c>
      <c r="J29" t="s">
        <v>183</v>
      </c>
      <c r="K29">
        <v>59</v>
      </c>
      <c r="L29" t="s">
        <v>73</v>
      </c>
      <c r="M29" s="3">
        <v>1000</v>
      </c>
      <c r="P29" s="2">
        <v>45758</v>
      </c>
      <c r="R29">
        <v>6</v>
      </c>
      <c r="S29" s="3">
        <v>6000</v>
      </c>
      <c r="T29" t="s">
        <v>65</v>
      </c>
      <c r="U29" t="s">
        <v>2521</v>
      </c>
      <c r="V29">
        <v>0</v>
      </c>
      <c r="W29" s="3">
        <v>6000</v>
      </c>
      <c r="X29">
        <v>0</v>
      </c>
      <c r="Y29">
        <v>0</v>
      </c>
      <c r="Z29">
        <v>0</v>
      </c>
      <c r="AA29">
        <v>0</v>
      </c>
      <c r="AD29">
        <v>0</v>
      </c>
      <c r="AM29" t="s">
        <v>2522</v>
      </c>
      <c r="AN29" t="s">
        <v>571</v>
      </c>
      <c r="AP29">
        <v>0</v>
      </c>
      <c r="AQ29">
        <v>0</v>
      </c>
      <c r="AR29">
        <v>0</v>
      </c>
      <c r="AS29">
        <v>0</v>
      </c>
      <c r="AT29">
        <v>0</v>
      </c>
      <c r="AU29">
        <v>0</v>
      </c>
      <c r="AY29" t="s">
        <v>63</v>
      </c>
      <c r="AZ29" t="s">
        <v>4991</v>
      </c>
      <c r="BA29">
        <v>0</v>
      </c>
      <c r="BC29" t="s">
        <v>571</v>
      </c>
      <c r="BF29" t="s">
        <v>2523</v>
      </c>
    </row>
    <row r="30" spans="1:58" x14ac:dyDescent="0.35">
      <c r="A30" t="s">
        <v>2402</v>
      </c>
      <c r="B30">
        <v>10000</v>
      </c>
      <c r="C30">
        <v>20000</v>
      </c>
      <c r="D30" s="2">
        <v>45758</v>
      </c>
      <c r="E30" t="s">
        <v>59</v>
      </c>
      <c r="F30" s="4">
        <v>0.42443287037037036</v>
      </c>
      <c r="G30" t="s">
        <v>159</v>
      </c>
      <c r="I30">
        <v>2</v>
      </c>
      <c r="J30" t="s">
        <v>183</v>
      </c>
      <c r="K30">
        <v>82</v>
      </c>
      <c r="L30" t="s">
        <v>352</v>
      </c>
      <c r="M30" s="3">
        <v>1167</v>
      </c>
      <c r="P30" s="2">
        <v>45758</v>
      </c>
      <c r="R30">
        <v>6</v>
      </c>
      <c r="S30" s="3">
        <v>7002</v>
      </c>
      <c r="T30" t="s">
        <v>65</v>
      </c>
      <c r="U30">
        <v>5000435300001</v>
      </c>
      <c r="V30">
        <v>0</v>
      </c>
      <c r="W30" s="3">
        <v>5000</v>
      </c>
      <c r="X30" s="3">
        <v>2002</v>
      </c>
      <c r="Y30">
        <v>0</v>
      </c>
      <c r="Z30">
        <v>0</v>
      </c>
      <c r="AA30">
        <v>0</v>
      </c>
      <c r="AD30">
        <v>0</v>
      </c>
      <c r="AM30">
        <v>500043530</v>
      </c>
      <c r="AN30" t="s">
        <v>162</v>
      </c>
      <c r="AP30">
        <v>0</v>
      </c>
      <c r="AQ30">
        <v>0</v>
      </c>
      <c r="AR30">
        <v>0</v>
      </c>
      <c r="AS30">
        <v>0</v>
      </c>
      <c r="AT30">
        <v>0</v>
      </c>
      <c r="AU30">
        <v>0</v>
      </c>
      <c r="AY30" t="s">
        <v>63</v>
      </c>
      <c r="AZ30" t="s">
        <v>4917</v>
      </c>
      <c r="BA30">
        <v>0</v>
      </c>
      <c r="BC30" t="s">
        <v>162</v>
      </c>
      <c r="BF30" t="s">
        <v>2120</v>
      </c>
    </row>
    <row r="31" spans="1:58" x14ac:dyDescent="0.35">
      <c r="A31" t="s">
        <v>2119</v>
      </c>
      <c r="B31">
        <v>10000</v>
      </c>
      <c r="C31">
        <v>20000</v>
      </c>
      <c r="D31" s="2">
        <v>45758</v>
      </c>
      <c r="E31" t="s">
        <v>59</v>
      </c>
      <c r="F31" s="4">
        <v>0.42443287037037036</v>
      </c>
      <c r="G31" t="s">
        <v>159</v>
      </c>
      <c r="I31">
        <v>2</v>
      </c>
      <c r="J31" t="s">
        <v>183</v>
      </c>
      <c r="K31">
        <v>82</v>
      </c>
      <c r="L31" t="s">
        <v>352</v>
      </c>
      <c r="M31" s="3">
        <v>1167</v>
      </c>
      <c r="P31" s="2">
        <v>45758</v>
      </c>
      <c r="R31">
        <v>6</v>
      </c>
      <c r="S31" s="3">
        <v>7002</v>
      </c>
      <c r="T31" t="s">
        <v>65</v>
      </c>
      <c r="U31">
        <v>5000514740001</v>
      </c>
      <c r="V31">
        <v>0</v>
      </c>
      <c r="W31" s="3">
        <v>5000</v>
      </c>
      <c r="X31" s="3">
        <v>2002</v>
      </c>
      <c r="Y31">
        <v>0</v>
      </c>
      <c r="Z31">
        <v>0</v>
      </c>
      <c r="AA31">
        <v>0</v>
      </c>
      <c r="AD31">
        <v>0</v>
      </c>
      <c r="AM31">
        <v>500051474</v>
      </c>
      <c r="AN31" t="s">
        <v>162</v>
      </c>
      <c r="AP31">
        <v>0</v>
      </c>
      <c r="AQ31">
        <v>0</v>
      </c>
      <c r="AR31">
        <v>0</v>
      </c>
      <c r="AS31">
        <v>0</v>
      </c>
      <c r="AT31">
        <v>0</v>
      </c>
      <c r="AU31">
        <v>0</v>
      </c>
      <c r="AY31" t="s">
        <v>63</v>
      </c>
      <c r="AZ31" t="s">
        <v>4840</v>
      </c>
      <c r="BA31">
        <v>0</v>
      </c>
      <c r="BC31" t="s">
        <v>162</v>
      </c>
      <c r="BF31" t="s">
        <v>2120</v>
      </c>
    </row>
    <row r="32" spans="1:58" x14ac:dyDescent="0.35">
      <c r="A32" t="s">
        <v>2524</v>
      </c>
      <c r="B32">
        <v>10000</v>
      </c>
      <c r="C32">
        <v>10000</v>
      </c>
      <c r="D32" s="2">
        <v>45758</v>
      </c>
      <c r="E32" t="s">
        <v>59</v>
      </c>
      <c r="F32" t="s">
        <v>2511</v>
      </c>
      <c r="G32" t="s">
        <v>2484</v>
      </c>
      <c r="I32">
        <v>1</v>
      </c>
      <c r="J32" t="s">
        <v>183</v>
      </c>
      <c r="K32">
        <v>86</v>
      </c>
      <c r="L32" t="s">
        <v>1696</v>
      </c>
      <c r="M32">
        <v>600</v>
      </c>
      <c r="P32" s="2">
        <v>45758</v>
      </c>
      <c r="R32">
        <v>5</v>
      </c>
      <c r="S32" s="3">
        <v>3000</v>
      </c>
      <c r="T32" t="s">
        <v>65</v>
      </c>
      <c r="U32" t="s">
        <v>2512</v>
      </c>
      <c r="V32">
        <v>0</v>
      </c>
      <c r="W32" s="3">
        <v>3000</v>
      </c>
      <c r="X32">
        <v>0</v>
      </c>
      <c r="Y32">
        <v>0</v>
      </c>
      <c r="Z32">
        <v>0</v>
      </c>
      <c r="AA32">
        <v>0</v>
      </c>
      <c r="AD32">
        <v>0</v>
      </c>
      <c r="AM32" t="s">
        <v>2513</v>
      </c>
      <c r="AN32" t="s">
        <v>203</v>
      </c>
      <c r="AP32">
        <v>0</v>
      </c>
      <c r="AQ32">
        <v>0</v>
      </c>
      <c r="AR32">
        <v>0</v>
      </c>
      <c r="AS32">
        <v>0</v>
      </c>
      <c r="AT32">
        <v>0</v>
      </c>
      <c r="AU32">
        <v>0</v>
      </c>
      <c r="AY32" t="s">
        <v>63</v>
      </c>
      <c r="AZ32" t="s">
        <v>4992</v>
      </c>
      <c r="BA32">
        <v>0</v>
      </c>
      <c r="BC32" t="s">
        <v>203</v>
      </c>
      <c r="BF32" t="s">
        <v>2525</v>
      </c>
    </row>
    <row r="33" spans="1:58" x14ac:dyDescent="0.35">
      <c r="A33" t="s">
        <v>2526</v>
      </c>
      <c r="B33">
        <v>10000</v>
      </c>
      <c r="C33">
        <v>20000</v>
      </c>
      <c r="D33" s="2">
        <v>45758</v>
      </c>
      <c r="E33" t="s">
        <v>59</v>
      </c>
      <c r="F33" t="s">
        <v>2527</v>
      </c>
      <c r="G33" t="s">
        <v>2528</v>
      </c>
      <c r="I33">
        <v>1</v>
      </c>
      <c r="J33" t="s">
        <v>183</v>
      </c>
      <c r="K33">
        <v>31</v>
      </c>
      <c r="L33" t="s">
        <v>2529</v>
      </c>
      <c r="M33" s="3">
        <v>3750</v>
      </c>
      <c r="P33" s="2">
        <v>45758</v>
      </c>
      <c r="R33">
        <v>8</v>
      </c>
      <c r="S33" s="3">
        <v>30000</v>
      </c>
      <c r="T33" t="s">
        <v>65</v>
      </c>
      <c r="U33" t="s">
        <v>2530</v>
      </c>
      <c r="V33">
        <v>0</v>
      </c>
      <c r="W33" s="3">
        <v>30000</v>
      </c>
      <c r="X33">
        <v>0</v>
      </c>
      <c r="Y33">
        <v>0</v>
      </c>
      <c r="Z33">
        <v>0</v>
      </c>
      <c r="AA33">
        <v>0</v>
      </c>
      <c r="AD33">
        <v>0</v>
      </c>
      <c r="AM33" t="s">
        <v>2531</v>
      </c>
      <c r="AN33" t="s">
        <v>2532</v>
      </c>
      <c r="AP33">
        <v>0</v>
      </c>
      <c r="AQ33">
        <v>0</v>
      </c>
      <c r="AR33">
        <v>0</v>
      </c>
      <c r="AS33">
        <v>0</v>
      </c>
      <c r="AT33">
        <v>0</v>
      </c>
      <c r="AU33">
        <v>0</v>
      </c>
      <c r="AY33" t="s">
        <v>63</v>
      </c>
      <c r="AZ33" t="s">
        <v>4993</v>
      </c>
      <c r="BA33">
        <v>0</v>
      </c>
      <c r="BC33" t="s">
        <v>2532</v>
      </c>
      <c r="BF33" t="s">
        <v>2533</v>
      </c>
    </row>
    <row r="34" spans="1:58" x14ac:dyDescent="0.35">
      <c r="A34" t="s">
        <v>4994</v>
      </c>
      <c r="B34">
        <v>10000</v>
      </c>
      <c r="C34">
        <v>10000</v>
      </c>
      <c r="D34" s="2">
        <v>45770</v>
      </c>
      <c r="E34" t="s">
        <v>59</v>
      </c>
      <c r="F34" t="s">
        <v>4995</v>
      </c>
      <c r="G34" t="s">
        <v>4996</v>
      </c>
      <c r="I34">
        <v>1</v>
      </c>
      <c r="J34" t="s">
        <v>183</v>
      </c>
      <c r="K34" t="s">
        <v>944</v>
      </c>
      <c r="L34" t="s">
        <v>945</v>
      </c>
      <c r="M34" s="3">
        <v>3096</v>
      </c>
      <c r="P34" s="2">
        <v>45758</v>
      </c>
      <c r="R34">
        <v>21</v>
      </c>
      <c r="S34" s="3">
        <v>65016</v>
      </c>
      <c r="T34" t="s">
        <v>65</v>
      </c>
      <c r="U34" t="s">
        <v>3489</v>
      </c>
      <c r="V34">
        <v>0</v>
      </c>
      <c r="W34" s="3">
        <v>60000</v>
      </c>
      <c r="X34" s="3">
        <v>5016</v>
      </c>
      <c r="Y34">
        <v>0</v>
      </c>
      <c r="Z34">
        <v>0</v>
      </c>
      <c r="AA34">
        <v>0</v>
      </c>
      <c r="AD34">
        <v>0</v>
      </c>
      <c r="AM34" t="s">
        <v>3490</v>
      </c>
      <c r="AN34" t="s">
        <v>108</v>
      </c>
      <c r="AP34">
        <v>0</v>
      </c>
      <c r="AQ34">
        <v>0</v>
      </c>
      <c r="AR34">
        <v>0</v>
      </c>
      <c r="AS34">
        <v>0</v>
      </c>
      <c r="AT34">
        <v>0</v>
      </c>
      <c r="AU34">
        <v>0</v>
      </c>
      <c r="AY34" t="s">
        <v>63</v>
      </c>
      <c r="AZ34" t="s">
        <v>4997</v>
      </c>
      <c r="BA34">
        <v>0</v>
      </c>
      <c r="BC34" t="s">
        <v>108</v>
      </c>
      <c r="BF34" t="s">
        <v>4998</v>
      </c>
    </row>
    <row r="35" spans="1:58" x14ac:dyDescent="0.35">
      <c r="A35" t="s">
        <v>2128</v>
      </c>
      <c r="B35">
        <v>10000</v>
      </c>
      <c r="C35">
        <v>20000</v>
      </c>
      <c r="D35" s="2">
        <v>45761</v>
      </c>
      <c r="E35" t="s">
        <v>59</v>
      </c>
      <c r="F35" t="s">
        <v>2098</v>
      </c>
      <c r="G35" t="s">
        <v>1428</v>
      </c>
      <c r="I35">
        <v>2</v>
      </c>
      <c r="J35" t="s">
        <v>183</v>
      </c>
      <c r="K35">
        <v>63</v>
      </c>
      <c r="L35" t="s">
        <v>136</v>
      </c>
      <c r="M35" s="3">
        <v>1250</v>
      </c>
      <c r="P35" s="2">
        <v>45758</v>
      </c>
      <c r="R35">
        <v>16</v>
      </c>
      <c r="S35" s="3">
        <v>20000</v>
      </c>
      <c r="T35" t="s">
        <v>65</v>
      </c>
      <c r="U35" t="s">
        <v>2129</v>
      </c>
      <c r="V35">
        <v>0</v>
      </c>
      <c r="W35" s="3">
        <v>20000</v>
      </c>
      <c r="X35">
        <v>0</v>
      </c>
      <c r="Y35">
        <v>0</v>
      </c>
      <c r="Z35">
        <v>0</v>
      </c>
      <c r="AA35">
        <v>0</v>
      </c>
      <c r="AD35">
        <v>0</v>
      </c>
      <c r="AM35" t="s">
        <v>2130</v>
      </c>
      <c r="AN35" t="s">
        <v>275</v>
      </c>
      <c r="AP35">
        <v>0</v>
      </c>
      <c r="AQ35">
        <v>0</v>
      </c>
      <c r="AR35">
        <v>0</v>
      </c>
      <c r="AS35">
        <v>0</v>
      </c>
      <c r="AT35">
        <v>0</v>
      </c>
      <c r="AU35">
        <v>0</v>
      </c>
      <c r="AY35" t="s">
        <v>63</v>
      </c>
      <c r="AZ35" t="s">
        <v>4842</v>
      </c>
      <c r="BA35">
        <v>0</v>
      </c>
      <c r="BC35" t="s">
        <v>275</v>
      </c>
      <c r="BF35" t="s">
        <v>2131</v>
      </c>
    </row>
    <row r="36" spans="1:58" x14ac:dyDescent="0.35">
      <c r="A36" t="s">
        <v>2132</v>
      </c>
      <c r="B36">
        <v>10000</v>
      </c>
      <c r="C36">
        <v>20000</v>
      </c>
      <c r="D36" s="2">
        <v>45761</v>
      </c>
      <c r="E36" t="s">
        <v>59</v>
      </c>
      <c r="F36" t="s">
        <v>2133</v>
      </c>
      <c r="G36" t="s">
        <v>2134</v>
      </c>
      <c r="I36">
        <v>2</v>
      </c>
      <c r="J36" t="s">
        <v>183</v>
      </c>
      <c r="K36">
        <v>71</v>
      </c>
      <c r="L36" t="s">
        <v>368</v>
      </c>
      <c r="M36" s="3">
        <v>10000</v>
      </c>
      <c r="P36" s="2">
        <v>45758</v>
      </c>
      <c r="R36">
        <v>2</v>
      </c>
      <c r="S36" s="3">
        <v>20000</v>
      </c>
      <c r="T36" t="s">
        <v>65</v>
      </c>
      <c r="U36" t="s">
        <v>2135</v>
      </c>
      <c r="V36">
        <v>0</v>
      </c>
      <c r="W36" s="3">
        <v>20000</v>
      </c>
      <c r="X36">
        <v>0</v>
      </c>
      <c r="Y36">
        <v>0</v>
      </c>
      <c r="Z36">
        <v>0</v>
      </c>
      <c r="AA36">
        <v>0</v>
      </c>
      <c r="AD36">
        <v>0</v>
      </c>
      <c r="AM36" t="s">
        <v>2136</v>
      </c>
      <c r="AN36" t="s">
        <v>147</v>
      </c>
      <c r="AP36">
        <v>0</v>
      </c>
      <c r="AQ36">
        <v>0</v>
      </c>
      <c r="AR36">
        <v>0</v>
      </c>
      <c r="AS36">
        <v>0</v>
      </c>
      <c r="AT36">
        <v>0</v>
      </c>
      <c r="AU36">
        <v>0</v>
      </c>
      <c r="AY36" t="s">
        <v>63</v>
      </c>
      <c r="AZ36" t="s">
        <v>4843</v>
      </c>
      <c r="BA36">
        <v>0</v>
      </c>
      <c r="BC36" t="s">
        <v>147</v>
      </c>
      <c r="BF36" t="s">
        <v>2137</v>
      </c>
    </row>
    <row r="37" spans="1:58" x14ac:dyDescent="0.35">
      <c r="A37" t="s">
        <v>1878</v>
      </c>
      <c r="B37">
        <v>10000</v>
      </c>
      <c r="C37">
        <v>30000</v>
      </c>
      <c r="D37" s="2">
        <v>45761</v>
      </c>
      <c r="E37" t="s">
        <v>59</v>
      </c>
      <c r="F37" t="s">
        <v>1879</v>
      </c>
      <c r="G37" t="s">
        <v>1880</v>
      </c>
      <c r="I37">
        <v>2</v>
      </c>
      <c r="J37" t="s">
        <v>183</v>
      </c>
      <c r="K37">
        <v>63</v>
      </c>
      <c r="L37" t="s">
        <v>136</v>
      </c>
      <c r="M37" s="3">
        <v>3750</v>
      </c>
      <c r="P37" s="2">
        <v>45758</v>
      </c>
      <c r="R37">
        <v>16</v>
      </c>
      <c r="S37" s="3">
        <v>60000</v>
      </c>
      <c r="T37" t="s">
        <v>65</v>
      </c>
      <c r="U37" t="s">
        <v>1882</v>
      </c>
      <c r="V37">
        <v>0</v>
      </c>
      <c r="W37" s="3">
        <v>60000</v>
      </c>
      <c r="X37">
        <v>0</v>
      </c>
      <c r="Y37">
        <v>0</v>
      </c>
      <c r="Z37">
        <v>0</v>
      </c>
      <c r="AA37">
        <v>0</v>
      </c>
      <c r="AD37">
        <v>0</v>
      </c>
      <c r="AM37" t="s">
        <v>1883</v>
      </c>
      <c r="AN37" t="s">
        <v>170</v>
      </c>
      <c r="AP37">
        <v>0</v>
      </c>
      <c r="AQ37">
        <v>0</v>
      </c>
      <c r="AR37">
        <v>0</v>
      </c>
      <c r="AS37">
        <v>0</v>
      </c>
      <c r="AT37">
        <v>0</v>
      </c>
      <c r="AU37">
        <v>0</v>
      </c>
      <c r="AY37" t="s">
        <v>63</v>
      </c>
      <c r="AZ37" t="s">
        <v>4781</v>
      </c>
      <c r="BA37">
        <v>0</v>
      </c>
      <c r="BC37" t="s">
        <v>170</v>
      </c>
      <c r="BF37" t="s">
        <v>1884</v>
      </c>
    </row>
    <row r="38" spans="1:58" x14ac:dyDescent="0.35">
      <c r="A38" t="s">
        <v>2159</v>
      </c>
      <c r="B38">
        <v>10000</v>
      </c>
      <c r="C38">
        <v>20000</v>
      </c>
      <c r="D38" s="2">
        <v>45761</v>
      </c>
      <c r="E38" t="s">
        <v>59</v>
      </c>
      <c r="F38" t="s">
        <v>2160</v>
      </c>
      <c r="G38" t="s">
        <v>2114</v>
      </c>
      <c r="I38">
        <v>2</v>
      </c>
      <c r="J38" t="s">
        <v>183</v>
      </c>
      <c r="K38">
        <v>77</v>
      </c>
      <c r="L38" t="s">
        <v>192</v>
      </c>
      <c r="M38">
        <v>108</v>
      </c>
      <c r="P38" s="2">
        <v>45758</v>
      </c>
      <c r="R38">
        <v>168</v>
      </c>
      <c r="S38" s="3">
        <v>18144</v>
      </c>
      <c r="T38" t="s">
        <v>65</v>
      </c>
      <c r="U38" t="s">
        <v>2161</v>
      </c>
      <c r="V38">
        <v>0</v>
      </c>
      <c r="W38" s="3">
        <v>10000</v>
      </c>
      <c r="X38" s="3">
        <v>8144</v>
      </c>
      <c r="Y38">
        <v>0</v>
      </c>
      <c r="Z38">
        <v>0</v>
      </c>
      <c r="AA38">
        <v>0</v>
      </c>
      <c r="AD38">
        <v>0</v>
      </c>
      <c r="AM38" t="s">
        <v>2162</v>
      </c>
      <c r="AN38" t="s">
        <v>95</v>
      </c>
      <c r="AP38">
        <v>0</v>
      </c>
      <c r="AQ38">
        <v>0</v>
      </c>
      <c r="AR38">
        <v>0</v>
      </c>
      <c r="AS38">
        <v>0</v>
      </c>
      <c r="AT38">
        <v>0</v>
      </c>
      <c r="AU38">
        <v>0</v>
      </c>
      <c r="AY38" t="s">
        <v>63</v>
      </c>
      <c r="AZ38" t="s">
        <v>4848</v>
      </c>
      <c r="BA38">
        <v>0</v>
      </c>
      <c r="BC38" t="s">
        <v>95</v>
      </c>
      <c r="BF38" t="s">
        <v>2163</v>
      </c>
    </row>
    <row r="39" spans="1:58" x14ac:dyDescent="0.35">
      <c r="A39" t="s">
        <v>2164</v>
      </c>
      <c r="B39">
        <v>10000</v>
      </c>
      <c r="C39">
        <v>20000</v>
      </c>
      <c r="D39" s="2">
        <v>45761</v>
      </c>
      <c r="E39" t="s">
        <v>59</v>
      </c>
      <c r="F39" t="s">
        <v>2160</v>
      </c>
      <c r="G39" t="s">
        <v>2114</v>
      </c>
      <c r="I39">
        <v>2</v>
      </c>
      <c r="J39" t="s">
        <v>183</v>
      </c>
      <c r="K39">
        <v>77</v>
      </c>
      <c r="L39" t="s">
        <v>192</v>
      </c>
      <c r="M39">
        <v>54</v>
      </c>
      <c r="P39" s="2">
        <v>45758</v>
      </c>
      <c r="R39">
        <v>168</v>
      </c>
      <c r="S39" s="3">
        <v>9072</v>
      </c>
      <c r="T39" t="s">
        <v>65</v>
      </c>
      <c r="U39" t="s">
        <v>2165</v>
      </c>
      <c r="V39">
        <v>0</v>
      </c>
      <c r="W39" s="3">
        <v>2000</v>
      </c>
      <c r="X39" s="3">
        <v>7072</v>
      </c>
      <c r="Y39">
        <v>0</v>
      </c>
      <c r="Z39">
        <v>0</v>
      </c>
      <c r="AA39">
        <v>0</v>
      </c>
      <c r="AD39">
        <v>0</v>
      </c>
      <c r="AM39" t="s">
        <v>2166</v>
      </c>
      <c r="AN39" t="s">
        <v>95</v>
      </c>
      <c r="AP39">
        <v>0</v>
      </c>
      <c r="AQ39">
        <v>0</v>
      </c>
      <c r="AR39">
        <v>0</v>
      </c>
      <c r="AS39">
        <v>0</v>
      </c>
      <c r="AT39">
        <v>0</v>
      </c>
      <c r="AU39">
        <v>0</v>
      </c>
      <c r="AY39" t="s">
        <v>63</v>
      </c>
      <c r="AZ39" t="s">
        <v>4849</v>
      </c>
      <c r="BA39">
        <v>0</v>
      </c>
      <c r="BC39" t="s">
        <v>95</v>
      </c>
      <c r="BF39" t="s">
        <v>2167</v>
      </c>
    </row>
    <row r="40" spans="1:58" x14ac:dyDescent="0.35">
      <c r="A40" t="s">
        <v>2168</v>
      </c>
      <c r="B40">
        <v>10000</v>
      </c>
      <c r="C40">
        <v>20000</v>
      </c>
      <c r="D40" s="2">
        <v>45761</v>
      </c>
      <c r="E40" t="s">
        <v>59</v>
      </c>
      <c r="F40" t="s">
        <v>2109</v>
      </c>
      <c r="G40" t="s">
        <v>2104</v>
      </c>
      <c r="I40">
        <v>2</v>
      </c>
      <c r="J40" t="s">
        <v>183</v>
      </c>
      <c r="K40">
        <v>77</v>
      </c>
      <c r="L40" t="s">
        <v>192</v>
      </c>
      <c r="M40">
        <v>280</v>
      </c>
      <c r="P40" s="2">
        <v>45758</v>
      </c>
      <c r="R40">
        <v>25</v>
      </c>
      <c r="S40" s="3">
        <v>7000</v>
      </c>
      <c r="T40" t="s">
        <v>65</v>
      </c>
      <c r="U40" t="s">
        <v>2169</v>
      </c>
      <c r="V40">
        <v>0</v>
      </c>
      <c r="W40" s="3">
        <v>5000</v>
      </c>
      <c r="X40" s="3">
        <v>2000</v>
      </c>
      <c r="Y40">
        <v>0</v>
      </c>
      <c r="Z40">
        <v>0</v>
      </c>
      <c r="AA40">
        <v>0</v>
      </c>
      <c r="AD40">
        <v>0</v>
      </c>
      <c r="AM40" t="s">
        <v>2170</v>
      </c>
      <c r="AN40" t="s">
        <v>95</v>
      </c>
      <c r="AP40">
        <v>0</v>
      </c>
      <c r="AQ40">
        <v>0</v>
      </c>
      <c r="AR40">
        <v>0</v>
      </c>
      <c r="AS40">
        <v>0</v>
      </c>
      <c r="AT40">
        <v>0</v>
      </c>
      <c r="AU40">
        <v>0</v>
      </c>
      <c r="AY40" t="s">
        <v>63</v>
      </c>
      <c r="AZ40" t="s">
        <v>4850</v>
      </c>
      <c r="BA40">
        <v>0</v>
      </c>
      <c r="BC40" t="s">
        <v>95</v>
      </c>
      <c r="BF40" t="s">
        <v>2171</v>
      </c>
    </row>
    <row r="41" spans="1:58" x14ac:dyDescent="0.35">
      <c r="A41" t="s">
        <v>2172</v>
      </c>
      <c r="B41">
        <v>10000</v>
      </c>
      <c r="C41">
        <v>20000</v>
      </c>
      <c r="D41" s="2">
        <v>45761</v>
      </c>
      <c r="E41" t="s">
        <v>59</v>
      </c>
      <c r="F41" t="s">
        <v>2173</v>
      </c>
      <c r="G41" t="s">
        <v>2104</v>
      </c>
      <c r="I41">
        <v>2</v>
      </c>
      <c r="J41" t="s">
        <v>183</v>
      </c>
      <c r="K41">
        <v>77</v>
      </c>
      <c r="L41" t="s">
        <v>192</v>
      </c>
      <c r="M41">
        <v>100</v>
      </c>
      <c r="P41" s="2">
        <v>45758</v>
      </c>
      <c r="R41">
        <v>25</v>
      </c>
      <c r="S41" s="3">
        <v>2500</v>
      </c>
      <c r="T41" t="s">
        <v>65</v>
      </c>
      <c r="U41" t="s">
        <v>2174</v>
      </c>
      <c r="V41">
        <v>0</v>
      </c>
      <c r="W41" s="3">
        <v>1000</v>
      </c>
      <c r="X41" s="3">
        <v>1500</v>
      </c>
      <c r="Y41">
        <v>0</v>
      </c>
      <c r="Z41">
        <v>0</v>
      </c>
      <c r="AA41">
        <v>0</v>
      </c>
      <c r="AD41">
        <v>0</v>
      </c>
      <c r="AM41" t="s">
        <v>2175</v>
      </c>
      <c r="AN41" t="s">
        <v>95</v>
      </c>
      <c r="AP41">
        <v>0</v>
      </c>
      <c r="AQ41">
        <v>0</v>
      </c>
      <c r="AR41">
        <v>0</v>
      </c>
      <c r="AS41">
        <v>0</v>
      </c>
      <c r="AT41">
        <v>0</v>
      </c>
      <c r="AU41">
        <v>0</v>
      </c>
      <c r="AY41" t="s">
        <v>63</v>
      </c>
      <c r="AZ41" t="s">
        <v>4851</v>
      </c>
      <c r="BA41">
        <v>0</v>
      </c>
      <c r="BC41" t="s">
        <v>95</v>
      </c>
      <c r="BF41" t="s">
        <v>2176</v>
      </c>
    </row>
    <row r="42" spans="1:58" x14ac:dyDescent="0.35">
      <c r="A42" t="s">
        <v>2534</v>
      </c>
      <c r="B42">
        <v>10000</v>
      </c>
      <c r="C42">
        <v>20000</v>
      </c>
      <c r="D42" s="2">
        <v>45758</v>
      </c>
      <c r="E42" t="s">
        <v>59</v>
      </c>
      <c r="F42" t="s">
        <v>2535</v>
      </c>
      <c r="G42" t="s">
        <v>2496</v>
      </c>
      <c r="I42">
        <v>1</v>
      </c>
      <c r="J42" t="s">
        <v>183</v>
      </c>
      <c r="K42">
        <v>94</v>
      </c>
      <c r="L42" t="s">
        <v>81</v>
      </c>
      <c r="M42" s="3">
        <v>4500</v>
      </c>
      <c r="P42" s="2">
        <v>45758</v>
      </c>
      <c r="R42">
        <v>4</v>
      </c>
      <c r="S42" s="3">
        <v>18000</v>
      </c>
      <c r="T42" t="s">
        <v>65</v>
      </c>
      <c r="U42" t="s">
        <v>2536</v>
      </c>
      <c r="V42">
        <v>0</v>
      </c>
      <c r="W42" s="3">
        <v>18000</v>
      </c>
      <c r="X42">
        <v>0</v>
      </c>
      <c r="Y42">
        <v>0</v>
      </c>
      <c r="Z42">
        <v>0</v>
      </c>
      <c r="AA42">
        <v>0</v>
      </c>
      <c r="AD42">
        <v>0</v>
      </c>
      <c r="AM42" t="s">
        <v>2537</v>
      </c>
      <c r="AN42" t="s">
        <v>84</v>
      </c>
      <c r="AP42">
        <v>0</v>
      </c>
      <c r="AQ42">
        <v>0</v>
      </c>
      <c r="AR42">
        <v>0</v>
      </c>
      <c r="AS42">
        <v>0</v>
      </c>
      <c r="AT42">
        <v>0</v>
      </c>
      <c r="AU42">
        <v>0</v>
      </c>
      <c r="AY42" t="s">
        <v>63</v>
      </c>
      <c r="AZ42" t="s">
        <v>4999</v>
      </c>
      <c r="BA42">
        <v>0</v>
      </c>
      <c r="BC42" t="s">
        <v>84</v>
      </c>
      <c r="BF42" t="s">
        <v>2538</v>
      </c>
    </row>
    <row r="43" spans="1:58" x14ac:dyDescent="0.35">
      <c r="A43" t="s">
        <v>2541</v>
      </c>
      <c r="B43">
        <v>10000</v>
      </c>
      <c r="C43">
        <v>10000</v>
      </c>
      <c r="D43" s="2">
        <v>45758</v>
      </c>
      <c r="E43" t="s">
        <v>59</v>
      </c>
      <c r="F43" t="s">
        <v>2542</v>
      </c>
      <c r="G43" t="s">
        <v>1906</v>
      </c>
      <c r="I43">
        <v>1</v>
      </c>
      <c r="J43" t="s">
        <v>183</v>
      </c>
      <c r="K43">
        <v>61</v>
      </c>
      <c r="L43" t="s">
        <v>209</v>
      </c>
      <c r="M43" s="3">
        <v>3000</v>
      </c>
      <c r="P43" s="2">
        <v>45758</v>
      </c>
      <c r="R43">
        <v>1</v>
      </c>
      <c r="S43" s="3">
        <v>3000</v>
      </c>
      <c r="T43" t="s">
        <v>65</v>
      </c>
      <c r="U43">
        <v>200213360001</v>
      </c>
      <c r="V43">
        <v>0</v>
      </c>
      <c r="W43" s="3">
        <v>3000</v>
      </c>
      <c r="X43">
        <v>0</v>
      </c>
      <c r="Y43">
        <v>0</v>
      </c>
      <c r="Z43">
        <v>0</v>
      </c>
      <c r="AA43">
        <v>0</v>
      </c>
      <c r="AD43">
        <v>0</v>
      </c>
      <c r="AM43">
        <v>20021336</v>
      </c>
      <c r="AN43" t="s">
        <v>1907</v>
      </c>
      <c r="AP43">
        <v>0</v>
      </c>
      <c r="AQ43">
        <v>0</v>
      </c>
      <c r="AR43">
        <v>0</v>
      </c>
      <c r="AS43">
        <v>0</v>
      </c>
      <c r="AT43">
        <v>0</v>
      </c>
      <c r="AU43">
        <v>0</v>
      </c>
      <c r="AY43" t="s">
        <v>63</v>
      </c>
      <c r="AZ43" t="s">
        <v>5000</v>
      </c>
      <c r="BA43">
        <v>0</v>
      </c>
      <c r="BC43" t="s">
        <v>1907</v>
      </c>
      <c r="BF43" t="s">
        <v>1908</v>
      </c>
    </row>
    <row r="44" spans="1:58" x14ac:dyDescent="0.35">
      <c r="A44" t="s">
        <v>2543</v>
      </c>
      <c r="B44">
        <v>10000</v>
      </c>
      <c r="C44">
        <v>10000</v>
      </c>
      <c r="D44" s="2">
        <v>45758</v>
      </c>
      <c r="E44" t="s">
        <v>59</v>
      </c>
      <c r="F44" t="s">
        <v>2544</v>
      </c>
      <c r="G44" t="s">
        <v>2545</v>
      </c>
      <c r="I44">
        <v>1</v>
      </c>
      <c r="J44" t="s">
        <v>183</v>
      </c>
      <c r="K44">
        <v>82</v>
      </c>
      <c r="L44" t="s">
        <v>352</v>
      </c>
      <c r="M44" s="3">
        <v>1250</v>
      </c>
      <c r="P44" s="2">
        <v>45758</v>
      </c>
      <c r="R44">
        <v>8</v>
      </c>
      <c r="S44" s="3">
        <v>10000</v>
      </c>
      <c r="T44" t="s">
        <v>65</v>
      </c>
      <c r="U44">
        <v>112023880001</v>
      </c>
      <c r="V44">
        <v>0</v>
      </c>
      <c r="W44" s="3">
        <v>10000</v>
      </c>
      <c r="X44">
        <v>0</v>
      </c>
      <c r="Y44">
        <v>0</v>
      </c>
      <c r="Z44">
        <v>0</v>
      </c>
      <c r="AA44">
        <v>0</v>
      </c>
      <c r="AD44">
        <v>0</v>
      </c>
      <c r="AM44" t="s">
        <v>2546</v>
      </c>
      <c r="AN44" t="s">
        <v>1907</v>
      </c>
      <c r="AP44">
        <v>0</v>
      </c>
      <c r="AQ44">
        <v>0</v>
      </c>
      <c r="AR44">
        <v>0</v>
      </c>
      <c r="AS44">
        <v>0</v>
      </c>
      <c r="AT44">
        <v>0</v>
      </c>
      <c r="AU44">
        <v>0</v>
      </c>
      <c r="AY44" t="s">
        <v>63</v>
      </c>
      <c r="AZ44" t="s">
        <v>5001</v>
      </c>
      <c r="BA44">
        <v>0</v>
      </c>
      <c r="BC44" t="s">
        <v>1907</v>
      </c>
      <c r="BF44" t="s">
        <v>2547</v>
      </c>
    </row>
    <row r="45" spans="1:58" x14ac:dyDescent="0.35">
      <c r="A45" t="s">
        <v>5002</v>
      </c>
      <c r="B45">
        <v>10000</v>
      </c>
      <c r="C45">
        <v>10000</v>
      </c>
      <c r="D45" s="2">
        <v>45768</v>
      </c>
      <c r="E45" t="s">
        <v>59</v>
      </c>
      <c r="F45" t="s">
        <v>4971</v>
      </c>
      <c r="G45" t="s">
        <v>4972</v>
      </c>
      <c r="I45">
        <v>1</v>
      </c>
      <c r="J45" t="s">
        <v>183</v>
      </c>
      <c r="K45">
        <v>79</v>
      </c>
      <c r="L45" t="s">
        <v>92</v>
      </c>
      <c r="M45" s="3">
        <v>4108</v>
      </c>
      <c r="P45" s="2">
        <v>45758</v>
      </c>
      <c r="R45">
        <v>28</v>
      </c>
      <c r="S45" s="3">
        <v>115024</v>
      </c>
      <c r="T45" t="s">
        <v>65</v>
      </c>
      <c r="U45" t="s">
        <v>483</v>
      </c>
      <c r="V45">
        <v>0</v>
      </c>
      <c r="W45" s="3">
        <v>200000</v>
      </c>
      <c r="X45" s="3">
        <v>-84976</v>
      </c>
      <c r="Y45">
        <v>0</v>
      </c>
      <c r="Z45">
        <v>0</v>
      </c>
      <c r="AA45">
        <v>0</v>
      </c>
      <c r="AD45">
        <v>0</v>
      </c>
      <c r="AM45" t="s">
        <v>484</v>
      </c>
      <c r="AN45" t="s">
        <v>108</v>
      </c>
      <c r="AP45">
        <v>0</v>
      </c>
      <c r="AQ45">
        <v>0</v>
      </c>
      <c r="AR45">
        <v>0</v>
      </c>
      <c r="AS45">
        <v>0</v>
      </c>
      <c r="AT45">
        <v>0</v>
      </c>
      <c r="AU45">
        <v>0</v>
      </c>
      <c r="AY45" t="s">
        <v>63</v>
      </c>
      <c r="AZ45" t="s">
        <v>5003</v>
      </c>
      <c r="BA45">
        <v>0</v>
      </c>
      <c r="BC45" t="s">
        <v>108</v>
      </c>
      <c r="BF45" t="s">
        <v>5004</v>
      </c>
    </row>
    <row r="46" spans="1:58" x14ac:dyDescent="0.35">
      <c r="A46" t="s">
        <v>2548</v>
      </c>
      <c r="B46">
        <v>10000</v>
      </c>
      <c r="C46">
        <v>10000</v>
      </c>
      <c r="D46" s="2">
        <v>45762</v>
      </c>
      <c r="E46" t="s">
        <v>59</v>
      </c>
      <c r="F46" t="s">
        <v>2549</v>
      </c>
      <c r="G46">
        <v>59470</v>
      </c>
      <c r="I46">
        <v>1</v>
      </c>
      <c r="J46" t="s">
        <v>183</v>
      </c>
      <c r="K46" t="s">
        <v>152</v>
      </c>
      <c r="L46" t="s">
        <v>153</v>
      </c>
      <c r="M46" s="3">
        <v>50834</v>
      </c>
      <c r="P46" s="2">
        <v>45758</v>
      </c>
      <c r="R46">
        <v>12</v>
      </c>
      <c r="S46" s="3">
        <v>610008</v>
      </c>
      <c r="T46" t="s">
        <v>65</v>
      </c>
      <c r="U46" t="s">
        <v>2550</v>
      </c>
      <c r="V46">
        <v>0</v>
      </c>
      <c r="W46" s="3">
        <v>299444</v>
      </c>
      <c r="X46" s="3">
        <v>310564</v>
      </c>
      <c r="Y46">
        <v>0</v>
      </c>
      <c r="Z46">
        <v>0</v>
      </c>
      <c r="AA46">
        <v>0</v>
      </c>
      <c r="AD46">
        <v>0</v>
      </c>
      <c r="AM46" t="s">
        <v>2551</v>
      </c>
      <c r="AN46" t="s">
        <v>68</v>
      </c>
      <c r="AP46">
        <v>0</v>
      </c>
      <c r="AQ46">
        <v>0</v>
      </c>
      <c r="AR46">
        <v>0</v>
      </c>
      <c r="AS46">
        <v>0</v>
      </c>
      <c r="AT46">
        <v>0</v>
      </c>
      <c r="AU46">
        <v>0</v>
      </c>
      <c r="AY46" t="s">
        <v>63</v>
      </c>
      <c r="AZ46" t="s">
        <v>5005</v>
      </c>
      <c r="BA46">
        <v>0</v>
      </c>
      <c r="BC46" t="s">
        <v>68</v>
      </c>
      <c r="BF46" t="s">
        <v>2552</v>
      </c>
    </row>
    <row r="47" spans="1:58" x14ac:dyDescent="0.35">
      <c r="A47" t="s">
        <v>1909</v>
      </c>
      <c r="B47">
        <v>10000</v>
      </c>
      <c r="C47">
        <v>20000</v>
      </c>
      <c r="D47" s="2">
        <v>45758</v>
      </c>
      <c r="E47" t="s">
        <v>116</v>
      </c>
      <c r="F47" t="s">
        <v>1910</v>
      </c>
      <c r="G47" t="s">
        <v>1911</v>
      </c>
      <c r="I47">
        <v>2</v>
      </c>
      <c r="J47" t="s">
        <v>183</v>
      </c>
      <c r="K47">
        <v>105</v>
      </c>
      <c r="L47" t="s">
        <v>281</v>
      </c>
      <c r="M47">
        <v>200</v>
      </c>
      <c r="P47" s="2">
        <v>45758</v>
      </c>
      <c r="R47">
        <v>30</v>
      </c>
      <c r="S47" s="3">
        <v>6000</v>
      </c>
      <c r="T47" t="s">
        <v>65</v>
      </c>
      <c r="U47" t="s">
        <v>1913</v>
      </c>
      <c r="V47">
        <v>0</v>
      </c>
      <c r="W47" s="3">
        <v>5000</v>
      </c>
      <c r="X47" s="3">
        <v>1000</v>
      </c>
      <c r="Y47">
        <v>0</v>
      </c>
      <c r="Z47">
        <v>0</v>
      </c>
      <c r="AA47">
        <v>0</v>
      </c>
      <c r="AD47">
        <v>0</v>
      </c>
      <c r="AM47" t="s">
        <v>1914</v>
      </c>
      <c r="AN47" t="s">
        <v>1915</v>
      </c>
      <c r="AP47">
        <v>0</v>
      </c>
      <c r="AQ47">
        <v>0</v>
      </c>
      <c r="AR47">
        <v>0</v>
      </c>
      <c r="AS47">
        <v>0</v>
      </c>
      <c r="AT47">
        <v>0</v>
      </c>
      <c r="AU47">
        <v>0</v>
      </c>
      <c r="AY47" t="s">
        <v>63</v>
      </c>
      <c r="AZ47" t="s">
        <v>6585</v>
      </c>
      <c r="BA47">
        <v>0</v>
      </c>
      <c r="BC47" t="s">
        <v>1915</v>
      </c>
      <c r="BF47" t="s">
        <v>1916</v>
      </c>
    </row>
    <row r="48" spans="1:58" x14ac:dyDescent="0.35">
      <c r="A48" t="s">
        <v>1946</v>
      </c>
      <c r="B48">
        <v>10000</v>
      </c>
      <c r="C48">
        <v>20000</v>
      </c>
      <c r="D48" s="2">
        <v>45758</v>
      </c>
      <c r="E48" t="s">
        <v>116</v>
      </c>
      <c r="F48" t="s">
        <v>1947</v>
      </c>
      <c r="G48" t="s">
        <v>1948</v>
      </c>
      <c r="I48">
        <v>2</v>
      </c>
      <c r="J48" t="s">
        <v>183</v>
      </c>
      <c r="K48">
        <v>105</v>
      </c>
      <c r="L48" t="s">
        <v>281</v>
      </c>
      <c r="M48">
        <v>200</v>
      </c>
      <c r="P48" s="2">
        <v>45758</v>
      </c>
      <c r="R48">
        <v>35</v>
      </c>
      <c r="S48" s="3">
        <v>7000</v>
      </c>
      <c r="T48" t="s">
        <v>65</v>
      </c>
      <c r="U48" t="s">
        <v>1950</v>
      </c>
      <c r="V48">
        <v>0</v>
      </c>
      <c r="W48" s="3">
        <v>5000</v>
      </c>
      <c r="X48" s="3">
        <v>2000</v>
      </c>
      <c r="Y48">
        <v>0</v>
      </c>
      <c r="Z48">
        <v>0</v>
      </c>
      <c r="AA48">
        <v>0</v>
      </c>
      <c r="AD48">
        <v>0</v>
      </c>
      <c r="AM48" t="s">
        <v>1951</v>
      </c>
      <c r="AN48" t="s">
        <v>1915</v>
      </c>
      <c r="AP48">
        <v>0</v>
      </c>
      <c r="AQ48">
        <v>0</v>
      </c>
      <c r="AR48">
        <v>0</v>
      </c>
      <c r="AS48">
        <v>0</v>
      </c>
      <c r="AT48">
        <v>0</v>
      </c>
      <c r="AU48">
        <v>0</v>
      </c>
      <c r="AY48" t="s">
        <v>63</v>
      </c>
      <c r="AZ48" t="s">
        <v>6586</v>
      </c>
      <c r="BA48">
        <v>0</v>
      </c>
      <c r="BC48" t="s">
        <v>1915</v>
      </c>
      <c r="BF48" t="s">
        <v>1952</v>
      </c>
    </row>
    <row r="49" spans="1:58" x14ac:dyDescent="0.35">
      <c r="A49" t="s">
        <v>1958</v>
      </c>
      <c r="B49">
        <v>10000</v>
      </c>
      <c r="C49">
        <v>20000</v>
      </c>
      <c r="D49" s="2">
        <v>45758</v>
      </c>
      <c r="E49" t="s">
        <v>59</v>
      </c>
      <c r="F49" t="s">
        <v>1959</v>
      </c>
      <c r="G49" t="s">
        <v>1911</v>
      </c>
      <c r="I49">
        <v>2</v>
      </c>
      <c r="J49" t="s">
        <v>183</v>
      </c>
      <c r="K49">
        <v>105</v>
      </c>
      <c r="L49" t="s">
        <v>281</v>
      </c>
      <c r="M49">
        <v>240</v>
      </c>
      <c r="P49" s="2">
        <v>45758</v>
      </c>
      <c r="R49">
        <v>25</v>
      </c>
      <c r="S49" s="3">
        <v>6000</v>
      </c>
      <c r="T49" t="s">
        <v>65</v>
      </c>
      <c r="U49" t="s">
        <v>1961</v>
      </c>
      <c r="V49">
        <v>0</v>
      </c>
      <c r="W49" s="3">
        <v>5000</v>
      </c>
      <c r="X49" s="3">
        <v>1000</v>
      </c>
      <c r="Y49">
        <v>0</v>
      </c>
      <c r="Z49">
        <v>0</v>
      </c>
      <c r="AA49">
        <v>0</v>
      </c>
      <c r="AD49">
        <v>0</v>
      </c>
      <c r="AM49" t="s">
        <v>1962</v>
      </c>
      <c r="AN49" t="s">
        <v>1915</v>
      </c>
      <c r="AP49">
        <v>0</v>
      </c>
      <c r="AQ49">
        <v>0</v>
      </c>
      <c r="AR49">
        <v>0</v>
      </c>
      <c r="AS49">
        <v>0</v>
      </c>
      <c r="AT49">
        <v>0</v>
      </c>
      <c r="AU49">
        <v>0</v>
      </c>
      <c r="AY49" t="s">
        <v>63</v>
      </c>
      <c r="AZ49" t="s">
        <v>6587</v>
      </c>
      <c r="BA49">
        <v>0</v>
      </c>
      <c r="BC49" t="s">
        <v>1915</v>
      </c>
      <c r="BF49" t="s">
        <v>1952</v>
      </c>
    </row>
    <row r="50" spans="1:58" x14ac:dyDescent="0.35">
      <c r="A50" t="s">
        <v>1963</v>
      </c>
      <c r="B50">
        <v>10000</v>
      </c>
      <c r="C50">
        <v>20000</v>
      </c>
      <c r="D50" s="2">
        <v>45758</v>
      </c>
      <c r="E50" t="s">
        <v>116</v>
      </c>
      <c r="F50" t="s">
        <v>1947</v>
      </c>
      <c r="G50" t="s">
        <v>1948</v>
      </c>
      <c r="I50">
        <v>2</v>
      </c>
      <c r="J50" t="s">
        <v>183</v>
      </c>
      <c r="K50">
        <v>105</v>
      </c>
      <c r="L50" t="s">
        <v>281</v>
      </c>
      <c r="M50">
        <v>500</v>
      </c>
      <c r="P50" s="2">
        <v>45758</v>
      </c>
      <c r="R50">
        <v>9</v>
      </c>
      <c r="S50" s="3">
        <v>4500</v>
      </c>
      <c r="T50" t="s">
        <v>65</v>
      </c>
      <c r="U50" t="s">
        <v>1965</v>
      </c>
      <c r="V50">
        <v>0</v>
      </c>
      <c r="W50" s="3">
        <v>3000</v>
      </c>
      <c r="X50" s="3">
        <v>1500</v>
      </c>
      <c r="Y50">
        <v>0</v>
      </c>
      <c r="Z50">
        <v>0</v>
      </c>
      <c r="AA50">
        <v>0</v>
      </c>
      <c r="AD50">
        <v>0</v>
      </c>
      <c r="AM50" t="s">
        <v>1966</v>
      </c>
      <c r="AN50" t="s">
        <v>1915</v>
      </c>
      <c r="AP50">
        <v>0</v>
      </c>
      <c r="AQ50">
        <v>0</v>
      </c>
      <c r="AR50">
        <v>0</v>
      </c>
      <c r="AS50">
        <v>0</v>
      </c>
      <c r="AT50">
        <v>0</v>
      </c>
      <c r="AU50">
        <v>0</v>
      </c>
      <c r="AY50" t="s">
        <v>63</v>
      </c>
      <c r="AZ50" t="s">
        <v>6588</v>
      </c>
      <c r="BA50">
        <v>0</v>
      </c>
      <c r="BC50" t="s">
        <v>1915</v>
      </c>
      <c r="BF50" t="s">
        <v>1952</v>
      </c>
    </row>
    <row r="51" spans="1:58" x14ac:dyDescent="0.35">
      <c r="A51" t="s">
        <v>1967</v>
      </c>
      <c r="B51">
        <v>10000</v>
      </c>
      <c r="C51">
        <v>20000</v>
      </c>
      <c r="D51" s="2">
        <v>45758</v>
      </c>
      <c r="E51" t="s">
        <v>59</v>
      </c>
      <c r="F51" t="s">
        <v>1968</v>
      </c>
      <c r="G51" t="s">
        <v>1911</v>
      </c>
      <c r="I51">
        <v>2</v>
      </c>
      <c r="J51" t="s">
        <v>183</v>
      </c>
      <c r="K51">
        <v>105</v>
      </c>
      <c r="L51" t="s">
        <v>281</v>
      </c>
      <c r="M51">
        <v>375</v>
      </c>
      <c r="P51" s="2">
        <v>45758</v>
      </c>
      <c r="R51">
        <v>8</v>
      </c>
      <c r="S51" s="3">
        <v>3000</v>
      </c>
      <c r="T51" t="s">
        <v>65</v>
      </c>
      <c r="U51" t="s">
        <v>1970</v>
      </c>
      <c r="V51">
        <v>0</v>
      </c>
      <c r="W51" s="3">
        <v>2000</v>
      </c>
      <c r="X51" s="3">
        <v>1000</v>
      </c>
      <c r="Y51">
        <v>0</v>
      </c>
      <c r="Z51">
        <v>0</v>
      </c>
      <c r="AA51">
        <v>0</v>
      </c>
      <c r="AD51">
        <v>0</v>
      </c>
      <c r="AM51" t="s">
        <v>1971</v>
      </c>
      <c r="AN51" t="s">
        <v>1915</v>
      </c>
      <c r="AP51">
        <v>0</v>
      </c>
      <c r="AQ51">
        <v>0</v>
      </c>
      <c r="AR51">
        <v>0</v>
      </c>
      <c r="AS51">
        <v>0</v>
      </c>
      <c r="AT51">
        <v>0</v>
      </c>
      <c r="AU51">
        <v>0</v>
      </c>
      <c r="AY51" t="s">
        <v>63</v>
      </c>
      <c r="AZ51" t="s">
        <v>6589</v>
      </c>
      <c r="BA51">
        <v>0</v>
      </c>
      <c r="BC51" t="s">
        <v>1915</v>
      </c>
      <c r="BF51" t="s">
        <v>1952</v>
      </c>
    </row>
    <row r="52" spans="1:58" x14ac:dyDescent="0.35">
      <c r="A52" t="s">
        <v>1972</v>
      </c>
      <c r="B52">
        <v>10000</v>
      </c>
      <c r="C52">
        <v>20000</v>
      </c>
      <c r="D52" s="2">
        <v>45758</v>
      </c>
      <c r="E52" t="s">
        <v>59</v>
      </c>
      <c r="F52" t="s">
        <v>1973</v>
      </c>
      <c r="G52" t="s">
        <v>1911</v>
      </c>
      <c r="I52">
        <v>2</v>
      </c>
      <c r="J52" t="s">
        <v>183</v>
      </c>
      <c r="K52">
        <v>105</v>
      </c>
      <c r="L52" t="s">
        <v>281</v>
      </c>
      <c r="M52">
        <v>300</v>
      </c>
      <c r="P52" s="2">
        <v>45758</v>
      </c>
      <c r="R52">
        <v>15</v>
      </c>
      <c r="S52" s="3">
        <v>4500</v>
      </c>
      <c r="T52" t="s">
        <v>65</v>
      </c>
      <c r="U52" t="s">
        <v>1975</v>
      </c>
      <c r="V52">
        <v>0</v>
      </c>
      <c r="W52" s="3">
        <v>3000</v>
      </c>
      <c r="X52" s="3">
        <v>1500</v>
      </c>
      <c r="Y52">
        <v>0</v>
      </c>
      <c r="Z52">
        <v>0</v>
      </c>
      <c r="AA52">
        <v>0</v>
      </c>
      <c r="AD52">
        <v>0</v>
      </c>
      <c r="AM52" t="s">
        <v>1976</v>
      </c>
      <c r="AN52" t="s">
        <v>1915</v>
      </c>
      <c r="AP52">
        <v>0</v>
      </c>
      <c r="AQ52">
        <v>0</v>
      </c>
      <c r="AR52">
        <v>0</v>
      </c>
      <c r="AS52">
        <v>0</v>
      </c>
      <c r="AT52">
        <v>0</v>
      </c>
      <c r="AU52">
        <v>0</v>
      </c>
      <c r="AY52" t="s">
        <v>63</v>
      </c>
      <c r="AZ52" t="s">
        <v>6590</v>
      </c>
      <c r="BA52">
        <v>0</v>
      </c>
      <c r="BC52" t="s">
        <v>1915</v>
      </c>
      <c r="BF52" t="s">
        <v>1952</v>
      </c>
    </row>
    <row r="53" spans="1:58" x14ac:dyDescent="0.35">
      <c r="A53" t="s">
        <v>1977</v>
      </c>
      <c r="B53">
        <v>10000</v>
      </c>
      <c r="C53">
        <v>20000</v>
      </c>
      <c r="D53" s="2">
        <v>45758</v>
      </c>
      <c r="E53" t="s">
        <v>116</v>
      </c>
      <c r="F53" t="s">
        <v>1947</v>
      </c>
      <c r="G53" t="s">
        <v>1948</v>
      </c>
      <c r="I53">
        <v>2</v>
      </c>
      <c r="J53" t="s">
        <v>183</v>
      </c>
      <c r="K53">
        <v>105</v>
      </c>
      <c r="L53" t="s">
        <v>281</v>
      </c>
      <c r="M53">
        <v>400</v>
      </c>
      <c r="P53" s="2">
        <v>45758</v>
      </c>
      <c r="R53">
        <v>9</v>
      </c>
      <c r="S53" s="3">
        <v>3600</v>
      </c>
      <c r="T53" t="s">
        <v>65</v>
      </c>
      <c r="U53" t="s">
        <v>1979</v>
      </c>
      <c r="V53">
        <v>0</v>
      </c>
      <c r="W53" s="3">
        <v>1000</v>
      </c>
      <c r="X53" s="3">
        <v>2600</v>
      </c>
      <c r="Y53">
        <v>0</v>
      </c>
      <c r="Z53">
        <v>0</v>
      </c>
      <c r="AA53">
        <v>0</v>
      </c>
      <c r="AD53">
        <v>0</v>
      </c>
      <c r="AM53" t="s">
        <v>1980</v>
      </c>
      <c r="AN53" t="s">
        <v>1915</v>
      </c>
      <c r="AP53">
        <v>0</v>
      </c>
      <c r="AQ53">
        <v>0</v>
      </c>
      <c r="AR53">
        <v>0</v>
      </c>
      <c r="AS53">
        <v>0</v>
      </c>
      <c r="AT53">
        <v>0</v>
      </c>
      <c r="AU53">
        <v>0</v>
      </c>
      <c r="AY53" t="s">
        <v>63</v>
      </c>
      <c r="AZ53" t="s">
        <v>6591</v>
      </c>
      <c r="BA53">
        <v>0</v>
      </c>
      <c r="BC53" t="s">
        <v>1915</v>
      </c>
      <c r="BF53" t="s">
        <v>1952</v>
      </c>
    </row>
    <row r="54" spans="1:58" x14ac:dyDescent="0.35">
      <c r="A54" t="s">
        <v>2191</v>
      </c>
      <c r="B54">
        <v>10000</v>
      </c>
      <c r="C54">
        <v>20000</v>
      </c>
      <c r="D54" s="2">
        <v>45761</v>
      </c>
      <c r="E54" t="s">
        <v>59</v>
      </c>
      <c r="F54" t="s">
        <v>2192</v>
      </c>
      <c r="G54" t="s">
        <v>1428</v>
      </c>
      <c r="I54">
        <v>2</v>
      </c>
      <c r="J54" t="s">
        <v>183</v>
      </c>
      <c r="K54">
        <v>63</v>
      </c>
      <c r="L54" t="s">
        <v>136</v>
      </c>
      <c r="M54" s="3">
        <v>5000</v>
      </c>
      <c r="P54" s="2">
        <v>45758</v>
      </c>
      <c r="R54">
        <v>16</v>
      </c>
      <c r="S54" s="3">
        <v>80000</v>
      </c>
      <c r="T54" t="s">
        <v>65</v>
      </c>
      <c r="U54" t="s">
        <v>2099</v>
      </c>
      <c r="V54">
        <v>0</v>
      </c>
      <c r="W54" s="3">
        <v>80000</v>
      </c>
      <c r="X54">
        <v>0</v>
      </c>
      <c r="Y54">
        <v>0</v>
      </c>
      <c r="Z54">
        <v>0</v>
      </c>
      <c r="AA54">
        <v>0</v>
      </c>
      <c r="AD54">
        <v>0</v>
      </c>
      <c r="AM54" t="s">
        <v>2100</v>
      </c>
      <c r="AN54" t="s">
        <v>170</v>
      </c>
      <c r="AP54">
        <v>0</v>
      </c>
      <c r="AQ54">
        <v>0</v>
      </c>
      <c r="AR54">
        <v>0</v>
      </c>
      <c r="AS54">
        <v>0</v>
      </c>
      <c r="AT54">
        <v>0</v>
      </c>
      <c r="AU54">
        <v>0</v>
      </c>
      <c r="AY54" t="s">
        <v>63</v>
      </c>
      <c r="AZ54" t="s">
        <v>4855</v>
      </c>
      <c r="BA54">
        <v>0</v>
      </c>
      <c r="BC54" t="s">
        <v>170</v>
      </c>
      <c r="BF54" t="s">
        <v>2193</v>
      </c>
    </row>
    <row r="55" spans="1:58" x14ac:dyDescent="0.35">
      <c r="A55" t="s">
        <v>2202</v>
      </c>
      <c r="B55">
        <v>10000</v>
      </c>
      <c r="C55">
        <v>20000</v>
      </c>
      <c r="D55" s="2">
        <v>45761</v>
      </c>
      <c r="E55" t="s">
        <v>59</v>
      </c>
      <c r="F55" t="s">
        <v>2192</v>
      </c>
      <c r="G55" t="s">
        <v>1428</v>
      </c>
      <c r="I55">
        <v>2</v>
      </c>
      <c r="J55" t="s">
        <v>183</v>
      </c>
      <c r="K55">
        <v>63</v>
      </c>
      <c r="L55" t="s">
        <v>136</v>
      </c>
      <c r="M55" s="3">
        <v>2500</v>
      </c>
      <c r="P55" s="2">
        <v>45758</v>
      </c>
      <c r="R55">
        <v>16</v>
      </c>
      <c r="S55" s="3">
        <v>40000</v>
      </c>
      <c r="T55" t="s">
        <v>65</v>
      </c>
      <c r="U55" t="s">
        <v>2099</v>
      </c>
      <c r="V55">
        <v>0</v>
      </c>
      <c r="W55" s="3">
        <v>40000</v>
      </c>
      <c r="X55">
        <v>0</v>
      </c>
      <c r="Y55">
        <v>0</v>
      </c>
      <c r="Z55">
        <v>0</v>
      </c>
      <c r="AA55">
        <v>0</v>
      </c>
      <c r="AD55">
        <v>0</v>
      </c>
      <c r="AM55" t="s">
        <v>2100</v>
      </c>
      <c r="AN55" t="s">
        <v>275</v>
      </c>
      <c r="AP55">
        <v>0</v>
      </c>
      <c r="AQ55">
        <v>0</v>
      </c>
      <c r="AR55">
        <v>0</v>
      </c>
      <c r="AS55">
        <v>0</v>
      </c>
      <c r="AT55">
        <v>0</v>
      </c>
      <c r="AU55">
        <v>0</v>
      </c>
      <c r="AY55" t="s">
        <v>63</v>
      </c>
      <c r="AZ55" t="s">
        <v>4858</v>
      </c>
      <c r="BA55">
        <v>0</v>
      </c>
      <c r="BC55" t="s">
        <v>275</v>
      </c>
      <c r="BF55" t="s">
        <v>2203</v>
      </c>
    </row>
    <row r="56" spans="1:58" x14ac:dyDescent="0.35">
      <c r="A56" t="s">
        <v>2553</v>
      </c>
      <c r="B56">
        <v>10000</v>
      </c>
      <c r="C56">
        <v>10000</v>
      </c>
      <c r="D56" s="2">
        <v>45758</v>
      </c>
      <c r="E56" t="s">
        <v>59</v>
      </c>
      <c r="F56" t="s">
        <v>2527</v>
      </c>
      <c r="G56" t="s">
        <v>570</v>
      </c>
      <c r="I56">
        <v>1</v>
      </c>
      <c r="J56" t="s">
        <v>183</v>
      </c>
      <c r="K56">
        <v>59</v>
      </c>
      <c r="L56" t="s">
        <v>73</v>
      </c>
      <c r="M56" s="3">
        <v>1500</v>
      </c>
      <c r="P56" s="2">
        <v>45758</v>
      </c>
      <c r="R56">
        <v>6</v>
      </c>
      <c r="S56" s="3">
        <v>9000</v>
      </c>
      <c r="T56" t="s">
        <v>65</v>
      </c>
      <c r="U56" t="s">
        <v>2554</v>
      </c>
      <c r="V56">
        <v>0</v>
      </c>
      <c r="W56" s="3">
        <v>9000</v>
      </c>
      <c r="X56">
        <v>0</v>
      </c>
      <c r="Y56">
        <v>0</v>
      </c>
      <c r="Z56">
        <v>0</v>
      </c>
      <c r="AA56">
        <v>0</v>
      </c>
      <c r="AD56">
        <v>0</v>
      </c>
      <c r="AM56" t="s">
        <v>2555</v>
      </c>
      <c r="AN56" t="s">
        <v>571</v>
      </c>
      <c r="AP56">
        <v>0</v>
      </c>
      <c r="AQ56">
        <v>0</v>
      </c>
      <c r="AR56">
        <v>0</v>
      </c>
      <c r="AS56">
        <v>0</v>
      </c>
      <c r="AT56">
        <v>0</v>
      </c>
      <c r="AU56">
        <v>0</v>
      </c>
      <c r="AY56" t="s">
        <v>63</v>
      </c>
      <c r="AZ56" t="s">
        <v>5006</v>
      </c>
      <c r="BA56">
        <v>0</v>
      </c>
      <c r="BC56" t="s">
        <v>571</v>
      </c>
      <c r="BF56" t="s">
        <v>2556</v>
      </c>
    </row>
    <row r="57" spans="1:58" x14ac:dyDescent="0.35">
      <c r="A57" t="s">
        <v>2557</v>
      </c>
      <c r="B57">
        <v>10000</v>
      </c>
      <c r="C57">
        <v>10000</v>
      </c>
      <c r="D57" s="2">
        <v>45758</v>
      </c>
      <c r="E57" t="s">
        <v>59</v>
      </c>
      <c r="F57" t="s">
        <v>2527</v>
      </c>
      <c r="G57" t="s">
        <v>570</v>
      </c>
      <c r="I57">
        <v>1</v>
      </c>
      <c r="J57" t="s">
        <v>183</v>
      </c>
      <c r="K57">
        <v>59</v>
      </c>
      <c r="L57" t="s">
        <v>73</v>
      </c>
      <c r="M57" s="3">
        <v>1500</v>
      </c>
      <c r="P57" s="2">
        <v>45758</v>
      </c>
      <c r="R57">
        <v>6</v>
      </c>
      <c r="S57" s="3">
        <v>9000</v>
      </c>
      <c r="T57" t="s">
        <v>65</v>
      </c>
      <c r="U57" t="s">
        <v>2554</v>
      </c>
      <c r="V57">
        <v>0</v>
      </c>
      <c r="W57" s="3">
        <v>9000</v>
      </c>
      <c r="X57">
        <v>0</v>
      </c>
      <c r="Y57">
        <v>0</v>
      </c>
      <c r="Z57">
        <v>0</v>
      </c>
      <c r="AA57">
        <v>0</v>
      </c>
      <c r="AD57">
        <v>0</v>
      </c>
      <c r="AM57" t="s">
        <v>2555</v>
      </c>
      <c r="AN57" t="s">
        <v>571</v>
      </c>
      <c r="AP57">
        <v>0</v>
      </c>
      <c r="AQ57">
        <v>0</v>
      </c>
      <c r="AR57">
        <v>0</v>
      </c>
      <c r="AS57">
        <v>0</v>
      </c>
      <c r="AT57">
        <v>0</v>
      </c>
      <c r="AU57">
        <v>0</v>
      </c>
      <c r="AY57" t="s">
        <v>63</v>
      </c>
      <c r="AZ57" t="s">
        <v>5007</v>
      </c>
      <c r="BA57">
        <v>0</v>
      </c>
      <c r="BC57" t="s">
        <v>571</v>
      </c>
      <c r="BF57" t="s">
        <v>2558</v>
      </c>
    </row>
    <row r="58" spans="1:58" x14ac:dyDescent="0.35">
      <c r="A58" t="s">
        <v>2559</v>
      </c>
      <c r="B58">
        <v>10000</v>
      </c>
      <c r="C58">
        <v>10000</v>
      </c>
      <c r="D58" s="2">
        <v>45758</v>
      </c>
      <c r="E58" t="s">
        <v>59</v>
      </c>
      <c r="F58" t="s">
        <v>2544</v>
      </c>
      <c r="G58" t="s">
        <v>2545</v>
      </c>
      <c r="I58">
        <v>1</v>
      </c>
      <c r="J58" t="s">
        <v>183</v>
      </c>
      <c r="K58">
        <v>82</v>
      </c>
      <c r="L58" t="s">
        <v>352</v>
      </c>
      <c r="M58" s="3">
        <v>2500</v>
      </c>
      <c r="P58" s="2">
        <v>45758</v>
      </c>
      <c r="R58">
        <v>8</v>
      </c>
      <c r="S58" s="3">
        <v>20000</v>
      </c>
      <c r="T58" t="s">
        <v>65</v>
      </c>
      <c r="U58">
        <v>112023880001</v>
      </c>
      <c r="V58">
        <v>0</v>
      </c>
      <c r="W58" s="3">
        <v>20000</v>
      </c>
      <c r="X58">
        <v>0</v>
      </c>
      <c r="Y58">
        <v>0</v>
      </c>
      <c r="Z58">
        <v>0</v>
      </c>
      <c r="AA58">
        <v>0</v>
      </c>
      <c r="AD58">
        <v>0</v>
      </c>
      <c r="AM58">
        <v>11202388</v>
      </c>
      <c r="AN58" t="s">
        <v>571</v>
      </c>
      <c r="AP58">
        <v>0</v>
      </c>
      <c r="AQ58">
        <v>0</v>
      </c>
      <c r="AR58">
        <v>0</v>
      </c>
      <c r="AS58">
        <v>0</v>
      </c>
      <c r="AT58">
        <v>0</v>
      </c>
      <c r="AU58">
        <v>0</v>
      </c>
      <c r="AY58" t="s">
        <v>63</v>
      </c>
      <c r="AZ58" t="s">
        <v>5008</v>
      </c>
      <c r="BA58">
        <v>0</v>
      </c>
      <c r="BC58" t="s">
        <v>571</v>
      </c>
      <c r="BF58" t="s">
        <v>2560</v>
      </c>
    </row>
    <row r="59" spans="1:58" x14ac:dyDescent="0.35">
      <c r="A59" t="s">
        <v>2561</v>
      </c>
      <c r="B59">
        <v>10000</v>
      </c>
      <c r="C59">
        <v>10000</v>
      </c>
      <c r="D59" s="2">
        <v>45762</v>
      </c>
      <c r="E59" t="s">
        <v>59</v>
      </c>
      <c r="F59" s="4">
        <v>0.43652777777777779</v>
      </c>
      <c r="G59" t="s">
        <v>2562</v>
      </c>
      <c r="I59">
        <v>1</v>
      </c>
      <c r="J59" t="s">
        <v>183</v>
      </c>
      <c r="K59">
        <v>31</v>
      </c>
      <c r="L59" t="s">
        <v>2529</v>
      </c>
      <c r="M59" s="3">
        <v>39870</v>
      </c>
      <c r="P59" s="2">
        <v>45758</v>
      </c>
      <c r="R59">
        <v>1</v>
      </c>
      <c r="S59" s="3">
        <v>39870</v>
      </c>
      <c r="T59" t="s">
        <v>65</v>
      </c>
      <c r="U59">
        <v>111818390001</v>
      </c>
      <c r="V59">
        <v>0</v>
      </c>
      <c r="W59" s="3">
        <v>39870</v>
      </c>
      <c r="X59">
        <v>0</v>
      </c>
      <c r="Y59">
        <v>0</v>
      </c>
      <c r="Z59">
        <v>0</v>
      </c>
      <c r="AA59">
        <v>0</v>
      </c>
      <c r="AD59">
        <v>0</v>
      </c>
      <c r="AM59">
        <v>11181839</v>
      </c>
      <c r="AN59" t="s">
        <v>571</v>
      </c>
      <c r="AP59">
        <v>0</v>
      </c>
      <c r="AQ59">
        <v>0</v>
      </c>
      <c r="AR59">
        <v>0</v>
      </c>
      <c r="AS59">
        <v>0</v>
      </c>
      <c r="AT59">
        <v>0</v>
      </c>
      <c r="AU59">
        <v>0</v>
      </c>
      <c r="AY59" t="s">
        <v>63</v>
      </c>
      <c r="AZ59" t="s">
        <v>5009</v>
      </c>
      <c r="BA59">
        <v>0</v>
      </c>
      <c r="BC59" t="s">
        <v>571</v>
      </c>
      <c r="BF59" t="s">
        <v>2564</v>
      </c>
    </row>
    <row r="60" spans="1:58" x14ac:dyDescent="0.35">
      <c r="A60" t="s">
        <v>2565</v>
      </c>
      <c r="B60">
        <v>10000</v>
      </c>
      <c r="C60">
        <v>10000</v>
      </c>
      <c r="D60" s="2">
        <v>45758</v>
      </c>
      <c r="E60" t="s">
        <v>59</v>
      </c>
      <c r="F60" t="s">
        <v>2451</v>
      </c>
      <c r="G60" t="s">
        <v>2566</v>
      </c>
      <c r="I60">
        <v>1</v>
      </c>
      <c r="J60" t="s">
        <v>183</v>
      </c>
      <c r="K60">
        <v>46</v>
      </c>
      <c r="L60" t="s">
        <v>231</v>
      </c>
      <c r="M60" s="3">
        <v>2000</v>
      </c>
      <c r="P60" s="2">
        <v>45758</v>
      </c>
      <c r="R60">
        <v>1</v>
      </c>
      <c r="S60" s="3">
        <v>2000</v>
      </c>
      <c r="T60" t="s">
        <v>65</v>
      </c>
      <c r="U60" t="s">
        <v>2567</v>
      </c>
      <c r="V60">
        <v>0</v>
      </c>
      <c r="W60" s="3">
        <v>2000</v>
      </c>
      <c r="X60">
        <v>0</v>
      </c>
      <c r="Y60">
        <v>0</v>
      </c>
      <c r="Z60">
        <v>0</v>
      </c>
      <c r="AA60">
        <v>0</v>
      </c>
      <c r="AD60">
        <v>0</v>
      </c>
      <c r="AM60" t="s">
        <v>2568</v>
      </c>
      <c r="AN60" t="s">
        <v>465</v>
      </c>
      <c r="AP60">
        <v>0</v>
      </c>
      <c r="AQ60">
        <v>0</v>
      </c>
      <c r="AR60">
        <v>0</v>
      </c>
      <c r="AS60">
        <v>0</v>
      </c>
      <c r="AT60">
        <v>0</v>
      </c>
      <c r="AU60">
        <v>0</v>
      </c>
      <c r="AY60" t="s">
        <v>63</v>
      </c>
      <c r="AZ60" t="s">
        <v>5010</v>
      </c>
      <c r="BA60">
        <v>0</v>
      </c>
      <c r="BC60" t="s">
        <v>465</v>
      </c>
      <c r="BF60" t="s">
        <v>2255</v>
      </c>
    </row>
    <row r="61" spans="1:58" x14ac:dyDescent="0.35">
      <c r="A61" t="s">
        <v>2569</v>
      </c>
      <c r="B61">
        <v>10000</v>
      </c>
      <c r="C61">
        <v>10000</v>
      </c>
      <c r="D61" s="2">
        <v>45758</v>
      </c>
      <c r="E61" t="s">
        <v>59</v>
      </c>
      <c r="F61" t="s">
        <v>2511</v>
      </c>
      <c r="G61" t="s">
        <v>2484</v>
      </c>
      <c r="I61">
        <v>1</v>
      </c>
      <c r="J61" t="s">
        <v>183</v>
      </c>
      <c r="K61">
        <v>86</v>
      </c>
      <c r="L61" t="s">
        <v>1696</v>
      </c>
      <c r="M61" s="3">
        <v>5000</v>
      </c>
      <c r="P61" s="2">
        <v>45758</v>
      </c>
      <c r="R61">
        <v>5</v>
      </c>
      <c r="S61" s="3">
        <v>25000</v>
      </c>
      <c r="T61" t="s">
        <v>65</v>
      </c>
      <c r="U61" t="s">
        <v>2512</v>
      </c>
      <c r="V61">
        <v>0</v>
      </c>
      <c r="W61" s="3">
        <v>25000</v>
      </c>
      <c r="X61">
        <v>0</v>
      </c>
      <c r="Y61">
        <v>0</v>
      </c>
      <c r="Z61">
        <v>0</v>
      </c>
      <c r="AA61">
        <v>0</v>
      </c>
      <c r="AD61">
        <v>0</v>
      </c>
      <c r="AM61" t="s">
        <v>2513</v>
      </c>
      <c r="AN61" t="s">
        <v>203</v>
      </c>
      <c r="AP61">
        <v>0</v>
      </c>
      <c r="AQ61">
        <v>0</v>
      </c>
      <c r="AR61">
        <v>0</v>
      </c>
      <c r="AS61">
        <v>0</v>
      </c>
      <c r="AT61">
        <v>0</v>
      </c>
      <c r="AU61">
        <v>0</v>
      </c>
      <c r="AY61" t="s">
        <v>63</v>
      </c>
      <c r="AZ61" t="s">
        <v>5011</v>
      </c>
      <c r="BA61">
        <v>0</v>
      </c>
      <c r="BC61" t="s">
        <v>203</v>
      </c>
      <c r="BF61" t="s">
        <v>2570</v>
      </c>
    </row>
    <row r="62" spans="1:58" x14ac:dyDescent="0.35">
      <c r="A62" t="s">
        <v>2035</v>
      </c>
      <c r="B62">
        <v>10000</v>
      </c>
      <c r="C62">
        <v>20000</v>
      </c>
      <c r="D62" s="2">
        <v>45762</v>
      </c>
      <c r="E62" t="s">
        <v>59</v>
      </c>
      <c r="F62" t="s">
        <v>2036</v>
      </c>
      <c r="G62">
        <v>408232392</v>
      </c>
      <c r="I62">
        <v>2</v>
      </c>
      <c r="J62" t="s">
        <v>183</v>
      </c>
      <c r="K62">
        <v>92</v>
      </c>
      <c r="L62" t="s">
        <v>281</v>
      </c>
      <c r="M62" s="3">
        <v>1100</v>
      </c>
      <c r="P62" s="2">
        <v>45758</v>
      </c>
      <c r="R62">
        <v>2</v>
      </c>
      <c r="S62" s="3">
        <v>2200</v>
      </c>
      <c r="T62" t="s">
        <v>65</v>
      </c>
      <c r="U62" t="s">
        <v>2037</v>
      </c>
      <c r="V62">
        <v>0</v>
      </c>
      <c r="W62" s="3">
        <v>2000</v>
      </c>
      <c r="X62">
        <v>200</v>
      </c>
      <c r="Y62">
        <v>0</v>
      </c>
      <c r="Z62">
        <v>0</v>
      </c>
      <c r="AA62">
        <v>0</v>
      </c>
      <c r="AD62">
        <v>0</v>
      </c>
      <c r="AM62" t="s">
        <v>2038</v>
      </c>
      <c r="AN62" t="s">
        <v>234</v>
      </c>
      <c r="AP62">
        <v>0</v>
      </c>
      <c r="AQ62">
        <v>0</v>
      </c>
      <c r="AR62">
        <v>0</v>
      </c>
      <c r="AS62">
        <v>0</v>
      </c>
      <c r="AT62">
        <v>0</v>
      </c>
      <c r="AU62">
        <v>0</v>
      </c>
      <c r="AY62" t="s">
        <v>63</v>
      </c>
      <c r="AZ62" t="s">
        <v>4810</v>
      </c>
      <c r="BA62">
        <v>0</v>
      </c>
      <c r="BC62" t="s">
        <v>234</v>
      </c>
      <c r="BF62" t="s">
        <v>2039</v>
      </c>
    </row>
    <row r="63" spans="1:58" x14ac:dyDescent="0.35">
      <c r="A63" t="s">
        <v>2264</v>
      </c>
      <c r="B63">
        <v>10000</v>
      </c>
      <c r="C63">
        <v>20000</v>
      </c>
      <c r="D63" s="2">
        <v>45758</v>
      </c>
      <c r="E63" t="s">
        <v>59</v>
      </c>
      <c r="F63" t="s">
        <v>2265</v>
      </c>
      <c r="G63" t="s">
        <v>159</v>
      </c>
      <c r="I63">
        <v>2</v>
      </c>
      <c r="J63" t="s">
        <v>183</v>
      </c>
      <c r="K63">
        <v>82</v>
      </c>
      <c r="L63" t="s">
        <v>352</v>
      </c>
      <c r="M63" s="3">
        <v>1167</v>
      </c>
      <c r="P63" s="2">
        <v>45758</v>
      </c>
      <c r="R63">
        <v>6</v>
      </c>
      <c r="S63" s="3">
        <v>7002</v>
      </c>
      <c r="T63" t="s">
        <v>65</v>
      </c>
      <c r="U63">
        <v>5000582200001</v>
      </c>
      <c r="V63">
        <v>0</v>
      </c>
      <c r="W63" s="3">
        <v>6000</v>
      </c>
      <c r="X63" s="3">
        <v>1002</v>
      </c>
      <c r="Y63">
        <v>0</v>
      </c>
      <c r="Z63">
        <v>0</v>
      </c>
      <c r="AA63">
        <v>0</v>
      </c>
      <c r="AD63">
        <v>0</v>
      </c>
      <c r="AM63">
        <v>500058220</v>
      </c>
      <c r="AN63" t="s">
        <v>162</v>
      </c>
      <c r="AP63">
        <v>0</v>
      </c>
      <c r="AQ63">
        <v>0</v>
      </c>
      <c r="AR63">
        <v>0</v>
      </c>
      <c r="AS63">
        <v>0</v>
      </c>
      <c r="AT63">
        <v>0</v>
      </c>
      <c r="AU63">
        <v>0</v>
      </c>
      <c r="AY63" t="s">
        <v>63</v>
      </c>
      <c r="AZ63" t="s">
        <v>4875</v>
      </c>
      <c r="BA63">
        <v>0</v>
      </c>
      <c r="BC63" t="s">
        <v>162</v>
      </c>
      <c r="BF63" t="s">
        <v>2266</v>
      </c>
    </row>
    <row r="64" spans="1:58" x14ac:dyDescent="0.35">
      <c r="A64" t="s">
        <v>2270</v>
      </c>
      <c r="B64">
        <v>10000</v>
      </c>
      <c r="C64">
        <v>20000</v>
      </c>
      <c r="D64" s="2">
        <v>45758</v>
      </c>
      <c r="E64" t="s">
        <v>59</v>
      </c>
      <c r="F64" s="4">
        <v>0.48421296296296296</v>
      </c>
      <c r="G64" t="s">
        <v>159</v>
      </c>
      <c r="I64">
        <v>2</v>
      </c>
      <c r="J64" t="s">
        <v>183</v>
      </c>
      <c r="K64">
        <v>82</v>
      </c>
      <c r="L64" t="s">
        <v>352</v>
      </c>
      <c r="M64" s="3">
        <v>1167</v>
      </c>
      <c r="P64" s="2">
        <v>45758</v>
      </c>
      <c r="R64">
        <v>6</v>
      </c>
      <c r="S64" s="3">
        <v>7002</v>
      </c>
      <c r="T64" t="s">
        <v>65</v>
      </c>
      <c r="U64">
        <v>5000761290001</v>
      </c>
      <c r="V64">
        <v>0</v>
      </c>
      <c r="W64" s="3">
        <v>2500</v>
      </c>
      <c r="X64" s="3">
        <v>4502</v>
      </c>
      <c r="Y64">
        <v>0</v>
      </c>
      <c r="Z64">
        <v>0</v>
      </c>
      <c r="AA64">
        <v>0</v>
      </c>
      <c r="AD64">
        <v>0</v>
      </c>
      <c r="AM64">
        <v>500076129</v>
      </c>
      <c r="AN64" t="s">
        <v>162</v>
      </c>
      <c r="AP64">
        <v>0</v>
      </c>
      <c r="AQ64">
        <v>0</v>
      </c>
      <c r="AR64">
        <v>0</v>
      </c>
      <c r="AS64">
        <v>0</v>
      </c>
      <c r="AT64">
        <v>0</v>
      </c>
      <c r="AU64">
        <v>0</v>
      </c>
      <c r="AY64" t="s">
        <v>63</v>
      </c>
      <c r="AZ64" t="s">
        <v>4877</v>
      </c>
      <c r="BA64">
        <v>0</v>
      </c>
      <c r="BC64" t="s">
        <v>162</v>
      </c>
      <c r="BF64" t="s">
        <v>2269</v>
      </c>
    </row>
    <row r="65" spans="1:58" x14ac:dyDescent="0.35">
      <c r="A65" t="s">
        <v>5012</v>
      </c>
      <c r="B65">
        <v>10000</v>
      </c>
      <c r="C65">
        <v>20000</v>
      </c>
      <c r="D65" s="2">
        <v>45772</v>
      </c>
      <c r="E65" t="s">
        <v>59</v>
      </c>
      <c r="F65" t="s">
        <v>5013</v>
      </c>
      <c r="G65" t="s">
        <v>5014</v>
      </c>
      <c r="I65">
        <v>1</v>
      </c>
      <c r="J65" t="s">
        <v>183</v>
      </c>
      <c r="K65">
        <v>90</v>
      </c>
      <c r="L65" t="s">
        <v>1190</v>
      </c>
      <c r="M65" s="3">
        <v>36750</v>
      </c>
      <c r="P65" s="2">
        <v>45758</v>
      </c>
      <c r="R65">
        <v>4</v>
      </c>
      <c r="S65" s="3">
        <v>147000</v>
      </c>
      <c r="T65" t="s">
        <v>65</v>
      </c>
      <c r="U65" t="s">
        <v>831</v>
      </c>
      <c r="V65">
        <v>0</v>
      </c>
      <c r="W65" s="3">
        <v>140119</v>
      </c>
      <c r="X65" s="3">
        <v>6881</v>
      </c>
      <c r="Y65">
        <v>0</v>
      </c>
      <c r="Z65">
        <v>0</v>
      </c>
      <c r="AA65">
        <v>0</v>
      </c>
      <c r="AD65">
        <v>0</v>
      </c>
      <c r="AM65" t="s">
        <v>832</v>
      </c>
      <c r="AN65" t="s">
        <v>833</v>
      </c>
      <c r="AP65">
        <v>0</v>
      </c>
      <c r="AQ65">
        <v>0</v>
      </c>
      <c r="AR65">
        <v>0</v>
      </c>
      <c r="AS65">
        <v>0</v>
      </c>
      <c r="AT65">
        <v>0</v>
      </c>
      <c r="AU65">
        <v>0</v>
      </c>
      <c r="AY65" t="s">
        <v>63</v>
      </c>
      <c r="AZ65" t="s">
        <v>5015</v>
      </c>
      <c r="BA65">
        <v>0</v>
      </c>
      <c r="BC65" t="s">
        <v>833</v>
      </c>
      <c r="BF65" t="s">
        <v>4428</v>
      </c>
    </row>
    <row r="66" spans="1:58" x14ac:dyDescent="0.35">
      <c r="A66" t="s">
        <v>5012</v>
      </c>
      <c r="B66">
        <v>10000</v>
      </c>
      <c r="C66">
        <v>30000</v>
      </c>
      <c r="D66" s="2">
        <v>45772</v>
      </c>
      <c r="E66" t="s">
        <v>59</v>
      </c>
      <c r="F66" t="s">
        <v>5013</v>
      </c>
      <c r="G66" t="s">
        <v>5014</v>
      </c>
      <c r="I66">
        <v>1</v>
      </c>
      <c r="J66" t="s">
        <v>183</v>
      </c>
      <c r="K66" t="s">
        <v>438</v>
      </c>
      <c r="L66" t="s">
        <v>439</v>
      </c>
      <c r="M66" s="3">
        <v>22000</v>
      </c>
      <c r="P66" s="2">
        <v>45758</v>
      </c>
      <c r="R66">
        <v>4</v>
      </c>
      <c r="S66" s="3">
        <v>88000</v>
      </c>
      <c r="T66" t="s">
        <v>65</v>
      </c>
      <c r="U66" t="s">
        <v>831</v>
      </c>
      <c r="V66">
        <v>0</v>
      </c>
      <c r="W66" s="3">
        <v>83881</v>
      </c>
      <c r="X66" s="3">
        <v>4119</v>
      </c>
      <c r="Y66">
        <v>0</v>
      </c>
      <c r="Z66">
        <v>0</v>
      </c>
      <c r="AA66">
        <v>0</v>
      </c>
      <c r="AD66">
        <v>0</v>
      </c>
      <c r="AM66" t="s">
        <v>832</v>
      </c>
      <c r="AN66" t="s">
        <v>833</v>
      </c>
      <c r="AP66">
        <v>0</v>
      </c>
      <c r="AQ66">
        <v>0</v>
      </c>
      <c r="AR66">
        <v>0</v>
      </c>
      <c r="AS66">
        <v>0</v>
      </c>
      <c r="AT66">
        <v>0</v>
      </c>
      <c r="AU66">
        <v>0</v>
      </c>
      <c r="AY66" t="s">
        <v>63</v>
      </c>
      <c r="AZ66" t="s">
        <v>5015</v>
      </c>
      <c r="BA66">
        <v>0</v>
      </c>
      <c r="BC66" t="s">
        <v>833</v>
      </c>
      <c r="BF66" t="s">
        <v>4428</v>
      </c>
    </row>
    <row r="67" spans="1:58" x14ac:dyDescent="0.35">
      <c r="A67" t="s">
        <v>5016</v>
      </c>
      <c r="B67">
        <v>10000</v>
      </c>
      <c r="C67">
        <v>10000</v>
      </c>
      <c r="D67" s="2">
        <v>45771</v>
      </c>
      <c r="E67" t="s">
        <v>59</v>
      </c>
      <c r="F67" s="4">
        <v>0.46935185185185185</v>
      </c>
      <c r="G67" t="s">
        <v>5017</v>
      </c>
      <c r="I67">
        <v>1</v>
      </c>
      <c r="J67" t="s">
        <v>183</v>
      </c>
      <c r="K67">
        <v>88</v>
      </c>
      <c r="L67" t="s">
        <v>144</v>
      </c>
      <c r="M67">
        <v>850</v>
      </c>
      <c r="P67" s="2">
        <v>45758</v>
      </c>
      <c r="R67">
        <v>1</v>
      </c>
      <c r="S67">
        <v>850</v>
      </c>
      <c r="T67" t="s">
        <v>65</v>
      </c>
      <c r="U67">
        <v>107112140001</v>
      </c>
      <c r="V67">
        <v>0</v>
      </c>
      <c r="W67">
        <v>500</v>
      </c>
      <c r="X67">
        <v>350</v>
      </c>
      <c r="Y67">
        <v>0</v>
      </c>
      <c r="Z67">
        <v>0</v>
      </c>
      <c r="AA67">
        <v>0</v>
      </c>
      <c r="AD67">
        <v>0</v>
      </c>
      <c r="AM67">
        <v>10711214</v>
      </c>
      <c r="AN67" t="s">
        <v>282</v>
      </c>
      <c r="AP67">
        <v>0</v>
      </c>
      <c r="AQ67">
        <v>0</v>
      </c>
      <c r="AR67">
        <v>0</v>
      </c>
      <c r="AS67">
        <v>0</v>
      </c>
      <c r="AT67">
        <v>0</v>
      </c>
      <c r="AU67">
        <v>0</v>
      </c>
      <c r="AY67" t="s">
        <v>63</v>
      </c>
      <c r="AZ67" t="s">
        <v>5018</v>
      </c>
      <c r="BA67">
        <v>0</v>
      </c>
      <c r="BC67" t="s">
        <v>282</v>
      </c>
      <c r="BF67" t="s">
        <v>5019</v>
      </c>
    </row>
    <row r="68" spans="1:58" x14ac:dyDescent="0.35">
      <c r="A68" t="s">
        <v>2571</v>
      </c>
      <c r="B68">
        <v>10000</v>
      </c>
      <c r="C68">
        <v>10000</v>
      </c>
      <c r="D68" s="2">
        <v>45761</v>
      </c>
      <c r="E68" t="s">
        <v>59</v>
      </c>
      <c r="F68" t="s">
        <v>2572</v>
      </c>
      <c r="G68" t="s">
        <v>1045</v>
      </c>
      <c r="I68">
        <v>1</v>
      </c>
      <c r="J68" t="s">
        <v>183</v>
      </c>
      <c r="K68">
        <v>72</v>
      </c>
      <c r="L68" t="s">
        <v>869</v>
      </c>
      <c r="M68" s="3">
        <v>3000</v>
      </c>
      <c r="P68" s="2">
        <v>45758</v>
      </c>
      <c r="R68">
        <v>4</v>
      </c>
      <c r="S68" s="3">
        <v>12000</v>
      </c>
      <c r="T68" t="s">
        <v>65</v>
      </c>
      <c r="U68" t="s">
        <v>1046</v>
      </c>
      <c r="V68">
        <v>0</v>
      </c>
      <c r="W68" s="3">
        <v>9000</v>
      </c>
      <c r="X68" s="3">
        <v>3000</v>
      </c>
      <c r="Y68">
        <v>0</v>
      </c>
      <c r="Z68">
        <v>0</v>
      </c>
      <c r="AA68">
        <v>0</v>
      </c>
      <c r="AD68">
        <v>0</v>
      </c>
      <c r="AM68" t="s">
        <v>1047</v>
      </c>
      <c r="AN68" t="s">
        <v>1048</v>
      </c>
      <c r="AP68">
        <v>0</v>
      </c>
      <c r="AQ68">
        <v>0</v>
      </c>
      <c r="AR68">
        <v>0</v>
      </c>
      <c r="AS68">
        <v>0</v>
      </c>
      <c r="AT68">
        <v>0</v>
      </c>
      <c r="AU68">
        <v>0</v>
      </c>
      <c r="AY68" t="s">
        <v>63</v>
      </c>
      <c r="AZ68" t="s">
        <v>5020</v>
      </c>
      <c r="BA68">
        <v>0</v>
      </c>
      <c r="BC68" t="s">
        <v>1048</v>
      </c>
      <c r="BF68" t="s">
        <v>2051</v>
      </c>
    </row>
    <row r="69" spans="1:58" x14ac:dyDescent="0.35">
      <c r="A69" t="s">
        <v>2573</v>
      </c>
      <c r="B69">
        <v>10000</v>
      </c>
      <c r="C69">
        <v>10000</v>
      </c>
      <c r="D69" s="2">
        <v>45761</v>
      </c>
      <c r="E69" t="s">
        <v>59</v>
      </c>
      <c r="F69" t="s">
        <v>2574</v>
      </c>
      <c r="G69" t="s">
        <v>1045</v>
      </c>
      <c r="I69">
        <v>1</v>
      </c>
      <c r="J69" t="s">
        <v>183</v>
      </c>
      <c r="K69">
        <v>72</v>
      </c>
      <c r="L69" t="s">
        <v>869</v>
      </c>
      <c r="M69" s="3">
        <v>2000</v>
      </c>
      <c r="P69" s="2">
        <v>45758</v>
      </c>
      <c r="R69">
        <v>4</v>
      </c>
      <c r="S69" s="3">
        <v>8000</v>
      </c>
      <c r="T69" t="s">
        <v>65</v>
      </c>
      <c r="U69" t="s">
        <v>2575</v>
      </c>
      <c r="V69">
        <v>0</v>
      </c>
      <c r="W69" s="3">
        <v>5000</v>
      </c>
      <c r="X69" s="3">
        <v>3000</v>
      </c>
      <c r="Y69">
        <v>0</v>
      </c>
      <c r="Z69">
        <v>0</v>
      </c>
      <c r="AA69">
        <v>0</v>
      </c>
      <c r="AD69">
        <v>0</v>
      </c>
      <c r="AM69" t="s">
        <v>2576</v>
      </c>
      <c r="AN69" t="s">
        <v>1048</v>
      </c>
      <c r="AP69">
        <v>0</v>
      </c>
      <c r="AQ69">
        <v>0</v>
      </c>
      <c r="AR69">
        <v>0</v>
      </c>
      <c r="AS69">
        <v>0</v>
      </c>
      <c r="AT69">
        <v>0</v>
      </c>
      <c r="AU69">
        <v>0</v>
      </c>
      <c r="AY69" t="s">
        <v>63</v>
      </c>
      <c r="AZ69" t="s">
        <v>5021</v>
      </c>
      <c r="BA69">
        <v>0</v>
      </c>
      <c r="BC69" t="s">
        <v>1048</v>
      </c>
      <c r="BF69" t="s">
        <v>2051</v>
      </c>
    </row>
    <row r="70" spans="1:58" x14ac:dyDescent="0.35">
      <c r="A70" t="s">
        <v>2577</v>
      </c>
      <c r="B70">
        <v>10000</v>
      </c>
      <c r="C70">
        <v>10000</v>
      </c>
      <c r="D70" s="2">
        <v>45761</v>
      </c>
      <c r="E70" t="s">
        <v>59</v>
      </c>
      <c r="F70" t="s">
        <v>2578</v>
      </c>
      <c r="G70" t="s">
        <v>2579</v>
      </c>
      <c r="I70">
        <v>1</v>
      </c>
      <c r="J70" t="s">
        <v>183</v>
      </c>
      <c r="K70">
        <v>72</v>
      </c>
      <c r="L70" t="s">
        <v>869</v>
      </c>
      <c r="M70" s="3">
        <v>1100</v>
      </c>
      <c r="P70" s="2">
        <v>45758</v>
      </c>
      <c r="R70">
        <v>32</v>
      </c>
      <c r="S70" s="3">
        <v>35200</v>
      </c>
      <c r="T70" t="s">
        <v>65</v>
      </c>
      <c r="U70" t="s">
        <v>2580</v>
      </c>
      <c r="V70">
        <v>0</v>
      </c>
      <c r="W70" s="3">
        <v>30000</v>
      </c>
      <c r="X70" s="3">
        <v>5200</v>
      </c>
      <c r="Y70">
        <v>0</v>
      </c>
      <c r="Z70">
        <v>0</v>
      </c>
      <c r="AA70">
        <v>0</v>
      </c>
      <c r="AD70">
        <v>0</v>
      </c>
      <c r="AM70" t="s">
        <v>2581</v>
      </c>
      <c r="AN70" t="s">
        <v>2582</v>
      </c>
      <c r="AP70">
        <v>0</v>
      </c>
      <c r="AQ70">
        <v>0</v>
      </c>
      <c r="AR70">
        <v>0</v>
      </c>
      <c r="AS70">
        <v>0</v>
      </c>
      <c r="AT70">
        <v>0</v>
      </c>
      <c r="AU70">
        <v>0</v>
      </c>
      <c r="AY70" t="s">
        <v>63</v>
      </c>
      <c r="AZ70" t="s">
        <v>5022</v>
      </c>
      <c r="BA70">
        <v>0</v>
      </c>
      <c r="BC70" t="s">
        <v>2582</v>
      </c>
      <c r="BF70" t="s">
        <v>2583</v>
      </c>
    </row>
    <row r="71" spans="1:58" x14ac:dyDescent="0.35">
      <c r="A71" t="s">
        <v>2584</v>
      </c>
      <c r="B71">
        <v>10000</v>
      </c>
      <c r="C71">
        <v>10000</v>
      </c>
      <c r="D71" s="2">
        <v>45762</v>
      </c>
      <c r="E71" t="s">
        <v>59</v>
      </c>
      <c r="F71" t="s">
        <v>2585</v>
      </c>
      <c r="G71">
        <v>10620258012</v>
      </c>
      <c r="I71">
        <v>1</v>
      </c>
      <c r="J71" t="s">
        <v>183</v>
      </c>
      <c r="K71">
        <v>79</v>
      </c>
      <c r="L71" t="s">
        <v>92</v>
      </c>
      <c r="M71">
        <v>228</v>
      </c>
      <c r="P71" s="2">
        <v>45758</v>
      </c>
      <c r="R71">
        <v>660</v>
      </c>
      <c r="S71" s="3">
        <v>150480</v>
      </c>
      <c r="T71" t="s">
        <v>65</v>
      </c>
      <c r="U71" t="s">
        <v>2586</v>
      </c>
      <c r="V71">
        <v>0</v>
      </c>
      <c r="W71" s="3">
        <v>120000</v>
      </c>
      <c r="X71" s="3">
        <v>30480</v>
      </c>
      <c r="Y71">
        <v>0</v>
      </c>
      <c r="Z71">
        <v>0</v>
      </c>
      <c r="AA71">
        <v>0</v>
      </c>
      <c r="AD71">
        <v>0</v>
      </c>
      <c r="AM71" t="s">
        <v>2587</v>
      </c>
      <c r="AN71" t="s">
        <v>108</v>
      </c>
      <c r="AP71">
        <v>0</v>
      </c>
      <c r="AQ71">
        <v>0</v>
      </c>
      <c r="AR71">
        <v>0</v>
      </c>
      <c r="AS71">
        <v>0</v>
      </c>
      <c r="AT71">
        <v>0</v>
      </c>
      <c r="AU71">
        <v>0</v>
      </c>
      <c r="AY71" t="s">
        <v>63</v>
      </c>
      <c r="AZ71" t="s">
        <v>5023</v>
      </c>
      <c r="BA71">
        <v>0</v>
      </c>
      <c r="BC71" t="s">
        <v>108</v>
      </c>
      <c r="BF71" t="s">
        <v>2588</v>
      </c>
    </row>
    <row r="72" spans="1:58" x14ac:dyDescent="0.35">
      <c r="A72" t="s">
        <v>2438</v>
      </c>
      <c r="B72">
        <v>10000</v>
      </c>
      <c r="C72">
        <v>20000</v>
      </c>
      <c r="D72" s="2">
        <v>45761</v>
      </c>
      <c r="E72" t="s">
        <v>59</v>
      </c>
      <c r="F72" t="s">
        <v>2109</v>
      </c>
      <c r="G72">
        <v>10620258104</v>
      </c>
      <c r="I72">
        <v>2</v>
      </c>
      <c r="J72" t="s">
        <v>183</v>
      </c>
      <c r="K72">
        <v>77</v>
      </c>
      <c r="L72" t="s">
        <v>192</v>
      </c>
      <c r="M72">
        <v>434</v>
      </c>
      <c r="P72" s="2">
        <v>45758</v>
      </c>
      <c r="R72">
        <v>15</v>
      </c>
      <c r="S72" s="3">
        <v>6510</v>
      </c>
      <c r="T72" t="s">
        <v>65</v>
      </c>
      <c r="U72" t="s">
        <v>2439</v>
      </c>
      <c r="V72">
        <v>0</v>
      </c>
      <c r="W72" s="3">
        <v>5000</v>
      </c>
      <c r="X72" s="3">
        <v>1510</v>
      </c>
      <c r="Y72">
        <v>0</v>
      </c>
      <c r="Z72">
        <v>0</v>
      </c>
      <c r="AA72">
        <v>0</v>
      </c>
      <c r="AD72">
        <v>0</v>
      </c>
      <c r="AM72" t="s">
        <v>2440</v>
      </c>
      <c r="AN72" t="s">
        <v>95</v>
      </c>
      <c r="AP72">
        <v>0</v>
      </c>
      <c r="AQ72">
        <v>0</v>
      </c>
      <c r="AR72">
        <v>0</v>
      </c>
      <c r="AS72">
        <v>0</v>
      </c>
      <c r="AT72">
        <v>0</v>
      </c>
      <c r="AU72">
        <v>0</v>
      </c>
      <c r="AY72" t="s">
        <v>63</v>
      </c>
      <c r="AZ72" t="s">
        <v>4953</v>
      </c>
      <c r="BA72">
        <v>0</v>
      </c>
      <c r="BC72" t="s">
        <v>95</v>
      </c>
      <c r="BF72" t="s">
        <v>2441</v>
      </c>
    </row>
    <row r="73" spans="1:58" x14ac:dyDescent="0.35">
      <c r="A73" t="s">
        <v>2442</v>
      </c>
      <c r="B73">
        <v>10000</v>
      </c>
      <c r="C73">
        <v>20000</v>
      </c>
      <c r="D73" s="2">
        <v>45761</v>
      </c>
      <c r="E73" t="s">
        <v>59</v>
      </c>
      <c r="F73" t="s">
        <v>2109</v>
      </c>
      <c r="G73">
        <v>10620258104</v>
      </c>
      <c r="I73">
        <v>2</v>
      </c>
      <c r="J73" t="s">
        <v>183</v>
      </c>
      <c r="K73">
        <v>77</v>
      </c>
      <c r="L73" t="s">
        <v>192</v>
      </c>
      <c r="M73">
        <v>434</v>
      </c>
      <c r="P73" s="2">
        <v>45758</v>
      </c>
      <c r="R73">
        <v>15</v>
      </c>
      <c r="S73" s="3">
        <v>6510</v>
      </c>
      <c r="T73" t="s">
        <v>65</v>
      </c>
      <c r="U73" t="s">
        <v>2443</v>
      </c>
      <c r="V73">
        <v>0</v>
      </c>
      <c r="W73" s="3">
        <v>5000</v>
      </c>
      <c r="X73" s="3">
        <v>1510</v>
      </c>
      <c r="Y73">
        <v>0</v>
      </c>
      <c r="Z73">
        <v>0</v>
      </c>
      <c r="AA73">
        <v>0</v>
      </c>
      <c r="AD73">
        <v>0</v>
      </c>
      <c r="AM73" t="s">
        <v>2444</v>
      </c>
      <c r="AN73" t="s">
        <v>95</v>
      </c>
      <c r="AP73">
        <v>0</v>
      </c>
      <c r="AQ73">
        <v>0</v>
      </c>
      <c r="AR73">
        <v>0</v>
      </c>
      <c r="AS73">
        <v>0</v>
      </c>
      <c r="AT73">
        <v>0</v>
      </c>
      <c r="AU73">
        <v>0</v>
      </c>
      <c r="AY73" t="s">
        <v>63</v>
      </c>
      <c r="AZ73" t="s">
        <v>4954</v>
      </c>
      <c r="BA73">
        <v>0</v>
      </c>
      <c r="BC73" t="s">
        <v>95</v>
      </c>
      <c r="BF73" t="s">
        <v>2445</v>
      </c>
    </row>
    <row r="74" spans="1:58" x14ac:dyDescent="0.35">
      <c r="A74" t="s">
        <v>2589</v>
      </c>
      <c r="B74">
        <v>10000</v>
      </c>
      <c r="C74">
        <v>10000</v>
      </c>
      <c r="D74" s="2">
        <v>45761</v>
      </c>
      <c r="E74" t="s">
        <v>59</v>
      </c>
      <c r="F74" t="s">
        <v>2590</v>
      </c>
      <c r="G74" t="s">
        <v>2447</v>
      </c>
      <c r="I74">
        <v>1</v>
      </c>
      <c r="J74" t="s">
        <v>183</v>
      </c>
      <c r="K74">
        <v>12</v>
      </c>
      <c r="L74" t="s">
        <v>462</v>
      </c>
      <c r="M74" s="3">
        <v>20000</v>
      </c>
      <c r="P74" s="2">
        <v>45758</v>
      </c>
      <c r="R74">
        <v>1</v>
      </c>
      <c r="S74" s="3">
        <v>20000</v>
      </c>
      <c r="T74" t="s">
        <v>65</v>
      </c>
      <c r="U74" t="s">
        <v>463</v>
      </c>
      <c r="V74">
        <v>0</v>
      </c>
      <c r="W74" s="3">
        <v>20000</v>
      </c>
      <c r="X74">
        <v>0</v>
      </c>
      <c r="Y74">
        <v>0</v>
      </c>
      <c r="Z74">
        <v>0</v>
      </c>
      <c r="AA74">
        <v>0</v>
      </c>
      <c r="AD74">
        <v>0</v>
      </c>
      <c r="AM74" t="s">
        <v>464</v>
      </c>
      <c r="AN74" t="s">
        <v>465</v>
      </c>
      <c r="AP74">
        <v>0</v>
      </c>
      <c r="AQ74">
        <v>0</v>
      </c>
      <c r="AR74">
        <v>0</v>
      </c>
      <c r="AS74">
        <v>0</v>
      </c>
      <c r="AT74">
        <v>0</v>
      </c>
      <c r="AU74">
        <v>0</v>
      </c>
      <c r="AY74" t="s">
        <v>63</v>
      </c>
      <c r="AZ74" t="s">
        <v>5024</v>
      </c>
      <c r="BA74">
        <v>0</v>
      </c>
      <c r="BC74" t="s">
        <v>465</v>
      </c>
      <c r="BF74" t="s">
        <v>2287</v>
      </c>
    </row>
    <row r="75" spans="1:58" x14ac:dyDescent="0.35">
      <c r="A75" t="s">
        <v>2591</v>
      </c>
      <c r="B75">
        <v>10000</v>
      </c>
      <c r="C75">
        <v>10000</v>
      </c>
      <c r="D75" s="2">
        <v>45758</v>
      </c>
      <c r="E75" t="s">
        <v>59</v>
      </c>
      <c r="F75" t="s">
        <v>2501</v>
      </c>
      <c r="G75" t="s">
        <v>2592</v>
      </c>
      <c r="I75">
        <v>1</v>
      </c>
      <c r="J75" t="s">
        <v>183</v>
      </c>
      <c r="K75">
        <v>32</v>
      </c>
      <c r="L75" t="s">
        <v>516</v>
      </c>
      <c r="M75" s="3">
        <v>15000</v>
      </c>
      <c r="P75" s="2">
        <v>45758</v>
      </c>
      <c r="R75">
        <v>1</v>
      </c>
      <c r="S75" s="3">
        <v>15000</v>
      </c>
      <c r="T75" t="s">
        <v>65</v>
      </c>
      <c r="U75" t="s">
        <v>703</v>
      </c>
      <c r="V75">
        <v>0</v>
      </c>
      <c r="W75" s="3">
        <v>15000</v>
      </c>
      <c r="X75">
        <v>0</v>
      </c>
      <c r="Y75">
        <v>0</v>
      </c>
      <c r="Z75">
        <v>0</v>
      </c>
      <c r="AA75">
        <v>0</v>
      </c>
      <c r="AD75">
        <v>0</v>
      </c>
      <c r="AM75" t="s">
        <v>704</v>
      </c>
      <c r="AN75" t="s">
        <v>465</v>
      </c>
      <c r="AP75">
        <v>0</v>
      </c>
      <c r="AQ75">
        <v>0</v>
      </c>
      <c r="AR75">
        <v>0</v>
      </c>
      <c r="AS75">
        <v>0</v>
      </c>
      <c r="AT75">
        <v>0</v>
      </c>
      <c r="AU75">
        <v>0</v>
      </c>
      <c r="AY75" t="s">
        <v>63</v>
      </c>
      <c r="AZ75" t="s">
        <v>5025</v>
      </c>
      <c r="BA75">
        <v>0</v>
      </c>
      <c r="BC75" t="s">
        <v>465</v>
      </c>
      <c r="BF75" t="s">
        <v>2460</v>
      </c>
    </row>
    <row r="76" spans="1:58" x14ac:dyDescent="0.35">
      <c r="A76" t="s">
        <v>2288</v>
      </c>
      <c r="B76">
        <v>10000</v>
      </c>
      <c r="C76">
        <v>20000</v>
      </c>
      <c r="D76" s="2">
        <v>45761</v>
      </c>
      <c r="E76" t="s">
        <v>59</v>
      </c>
      <c r="F76" t="s">
        <v>2103</v>
      </c>
      <c r="G76" t="s">
        <v>2114</v>
      </c>
      <c r="I76">
        <v>2</v>
      </c>
      <c r="J76" t="s">
        <v>183</v>
      </c>
      <c r="K76">
        <v>77</v>
      </c>
      <c r="L76" t="s">
        <v>192</v>
      </c>
      <c r="M76">
        <v>167</v>
      </c>
      <c r="P76" s="2">
        <v>45758</v>
      </c>
      <c r="R76">
        <v>168</v>
      </c>
      <c r="S76" s="3">
        <v>28056</v>
      </c>
      <c r="T76" t="s">
        <v>65</v>
      </c>
      <c r="U76" t="s">
        <v>2289</v>
      </c>
      <c r="V76">
        <v>0</v>
      </c>
      <c r="W76" s="3">
        <v>20000</v>
      </c>
      <c r="X76" s="3">
        <v>8056</v>
      </c>
      <c r="Y76">
        <v>0</v>
      </c>
      <c r="Z76">
        <v>0</v>
      </c>
      <c r="AA76">
        <v>0</v>
      </c>
      <c r="AD76">
        <v>0</v>
      </c>
      <c r="AM76" t="s">
        <v>2290</v>
      </c>
      <c r="AN76" t="s">
        <v>2291</v>
      </c>
      <c r="AP76">
        <v>0</v>
      </c>
      <c r="AQ76">
        <v>0</v>
      </c>
      <c r="AR76">
        <v>0</v>
      </c>
      <c r="AS76">
        <v>0</v>
      </c>
      <c r="AT76">
        <v>0</v>
      </c>
      <c r="AU76">
        <v>0</v>
      </c>
      <c r="AY76" t="s">
        <v>63</v>
      </c>
      <c r="AZ76" t="s">
        <v>4882</v>
      </c>
      <c r="BA76">
        <v>0</v>
      </c>
      <c r="BC76" t="s">
        <v>2291</v>
      </c>
      <c r="BF76" t="s">
        <v>2292</v>
      </c>
    </row>
    <row r="77" spans="1:58" x14ac:dyDescent="0.35">
      <c r="A77" t="s">
        <v>2297</v>
      </c>
      <c r="B77">
        <v>10000</v>
      </c>
      <c r="C77">
        <v>20000</v>
      </c>
      <c r="D77" s="2">
        <v>45761</v>
      </c>
      <c r="E77" t="s">
        <v>59</v>
      </c>
      <c r="F77" t="s">
        <v>2298</v>
      </c>
      <c r="G77" t="s">
        <v>2114</v>
      </c>
      <c r="I77">
        <v>2</v>
      </c>
      <c r="J77" t="s">
        <v>183</v>
      </c>
      <c r="K77">
        <v>77</v>
      </c>
      <c r="L77" t="s">
        <v>192</v>
      </c>
      <c r="M77">
        <v>520</v>
      </c>
      <c r="P77" s="2">
        <v>45758</v>
      </c>
      <c r="R77">
        <v>25</v>
      </c>
      <c r="S77" s="3">
        <v>13000</v>
      </c>
      <c r="T77" t="s">
        <v>65</v>
      </c>
      <c r="U77" t="s">
        <v>2299</v>
      </c>
      <c r="V77">
        <v>0</v>
      </c>
      <c r="W77" s="3">
        <v>10000</v>
      </c>
      <c r="X77" s="3">
        <v>3000</v>
      </c>
      <c r="Y77">
        <v>0</v>
      </c>
      <c r="Z77">
        <v>0</v>
      </c>
      <c r="AA77">
        <v>0</v>
      </c>
      <c r="AD77">
        <v>0</v>
      </c>
      <c r="AM77" t="s">
        <v>2300</v>
      </c>
      <c r="AN77" t="s">
        <v>95</v>
      </c>
      <c r="AP77">
        <v>0</v>
      </c>
      <c r="AQ77">
        <v>0</v>
      </c>
      <c r="AR77">
        <v>0</v>
      </c>
      <c r="AS77">
        <v>0</v>
      </c>
      <c r="AT77">
        <v>0</v>
      </c>
      <c r="AU77">
        <v>0</v>
      </c>
      <c r="AY77" t="s">
        <v>63</v>
      </c>
      <c r="AZ77" t="s">
        <v>6592</v>
      </c>
      <c r="BA77">
        <v>0</v>
      </c>
      <c r="BC77" t="s">
        <v>95</v>
      </c>
      <c r="BF77" t="s">
        <v>2301</v>
      </c>
    </row>
    <row r="78" spans="1:58" x14ac:dyDescent="0.35">
      <c r="A78" t="s">
        <v>2302</v>
      </c>
      <c r="B78">
        <v>10000</v>
      </c>
      <c r="C78">
        <v>20000</v>
      </c>
      <c r="D78" s="2">
        <v>45761</v>
      </c>
      <c r="E78" t="s">
        <v>59</v>
      </c>
      <c r="F78" t="s">
        <v>2173</v>
      </c>
      <c r="G78" t="s">
        <v>2114</v>
      </c>
      <c r="I78">
        <v>2</v>
      </c>
      <c r="J78" t="s">
        <v>183</v>
      </c>
      <c r="K78">
        <v>77</v>
      </c>
      <c r="L78" t="s">
        <v>192</v>
      </c>
      <c r="M78">
        <v>100</v>
      </c>
      <c r="P78" s="2">
        <v>45758</v>
      </c>
      <c r="R78">
        <v>25</v>
      </c>
      <c r="S78" s="3">
        <v>2500</v>
      </c>
      <c r="T78" t="s">
        <v>65</v>
      </c>
      <c r="U78" t="s">
        <v>2174</v>
      </c>
      <c r="V78">
        <v>0</v>
      </c>
      <c r="W78" s="3">
        <v>1000</v>
      </c>
      <c r="X78" s="3">
        <v>1500</v>
      </c>
      <c r="Y78">
        <v>0</v>
      </c>
      <c r="Z78">
        <v>0</v>
      </c>
      <c r="AA78">
        <v>0</v>
      </c>
      <c r="AD78">
        <v>0</v>
      </c>
      <c r="AM78" t="s">
        <v>2175</v>
      </c>
      <c r="AN78" t="s">
        <v>95</v>
      </c>
      <c r="AP78">
        <v>0</v>
      </c>
      <c r="AQ78">
        <v>0</v>
      </c>
      <c r="AR78">
        <v>0</v>
      </c>
      <c r="AS78">
        <v>0</v>
      </c>
      <c r="AT78">
        <v>0</v>
      </c>
      <c r="AU78">
        <v>0</v>
      </c>
      <c r="AY78" t="s">
        <v>63</v>
      </c>
      <c r="AZ78" t="s">
        <v>6593</v>
      </c>
      <c r="BA78">
        <v>0</v>
      </c>
      <c r="BC78" t="s">
        <v>95</v>
      </c>
      <c r="BF78" t="s">
        <v>2303</v>
      </c>
    </row>
    <row r="79" spans="1:58" x14ac:dyDescent="0.35">
      <c r="A79" t="s">
        <v>2593</v>
      </c>
      <c r="B79">
        <v>10000</v>
      </c>
      <c r="C79">
        <v>10000</v>
      </c>
      <c r="D79" s="2">
        <v>45761</v>
      </c>
      <c r="E79" t="s">
        <v>59</v>
      </c>
      <c r="F79" s="4">
        <v>0.53486111111111112</v>
      </c>
      <c r="G79" t="s">
        <v>2592</v>
      </c>
      <c r="I79">
        <v>1</v>
      </c>
      <c r="J79" t="s">
        <v>183</v>
      </c>
      <c r="K79">
        <v>32</v>
      </c>
      <c r="L79" t="s">
        <v>516</v>
      </c>
      <c r="M79" s="3">
        <v>23000</v>
      </c>
      <c r="P79" s="2">
        <v>45758</v>
      </c>
      <c r="R79">
        <v>1</v>
      </c>
      <c r="S79" s="3">
        <v>23000</v>
      </c>
      <c r="T79" t="s">
        <v>65</v>
      </c>
      <c r="U79" t="s">
        <v>703</v>
      </c>
      <c r="V79">
        <v>0</v>
      </c>
      <c r="W79" s="3">
        <v>23000</v>
      </c>
      <c r="X79">
        <v>0</v>
      </c>
      <c r="Y79">
        <v>0</v>
      </c>
      <c r="Z79">
        <v>0</v>
      </c>
      <c r="AA79">
        <v>0</v>
      </c>
      <c r="AD79">
        <v>0</v>
      </c>
      <c r="AM79" t="s">
        <v>704</v>
      </c>
      <c r="AN79" t="s">
        <v>465</v>
      </c>
      <c r="AP79">
        <v>0</v>
      </c>
      <c r="AQ79">
        <v>0</v>
      </c>
      <c r="AR79">
        <v>0</v>
      </c>
      <c r="AS79">
        <v>0</v>
      </c>
      <c r="AT79">
        <v>0</v>
      </c>
      <c r="AU79">
        <v>0</v>
      </c>
      <c r="AY79" t="s">
        <v>63</v>
      </c>
      <c r="AZ79" t="s">
        <v>5026</v>
      </c>
      <c r="BA79">
        <v>0</v>
      </c>
      <c r="BC79" t="s">
        <v>465</v>
      </c>
      <c r="BF79" t="s">
        <v>2594</v>
      </c>
    </row>
    <row r="80" spans="1:58" x14ac:dyDescent="0.35">
      <c r="A80" t="s">
        <v>2595</v>
      </c>
      <c r="B80">
        <v>10000</v>
      </c>
      <c r="C80">
        <v>10000</v>
      </c>
      <c r="D80" s="2">
        <v>45761</v>
      </c>
      <c r="E80" t="s">
        <v>59</v>
      </c>
      <c r="F80" t="s">
        <v>2596</v>
      </c>
      <c r="G80" t="s">
        <v>2597</v>
      </c>
      <c r="I80">
        <v>1</v>
      </c>
      <c r="J80" t="s">
        <v>183</v>
      </c>
      <c r="K80">
        <v>22</v>
      </c>
      <c r="L80" t="s">
        <v>685</v>
      </c>
      <c r="M80" s="3">
        <v>15000</v>
      </c>
      <c r="P80" s="2">
        <v>45758</v>
      </c>
      <c r="R80">
        <v>2</v>
      </c>
      <c r="S80" s="3">
        <v>30000</v>
      </c>
      <c r="T80" t="s">
        <v>65</v>
      </c>
      <c r="U80" t="s">
        <v>2598</v>
      </c>
      <c r="V80">
        <v>0</v>
      </c>
      <c r="W80" s="3">
        <v>30000</v>
      </c>
      <c r="X80">
        <v>0</v>
      </c>
      <c r="Y80">
        <v>0</v>
      </c>
      <c r="Z80">
        <v>0</v>
      </c>
      <c r="AA80">
        <v>0</v>
      </c>
      <c r="AD80">
        <v>0</v>
      </c>
      <c r="AM80" t="s">
        <v>2599</v>
      </c>
      <c r="AN80" t="s">
        <v>465</v>
      </c>
      <c r="AP80">
        <v>0</v>
      </c>
      <c r="AQ80">
        <v>0</v>
      </c>
      <c r="AR80">
        <v>0</v>
      </c>
      <c r="AS80">
        <v>0</v>
      </c>
      <c r="AT80">
        <v>0</v>
      </c>
      <c r="AU80">
        <v>0</v>
      </c>
      <c r="AY80" t="s">
        <v>63</v>
      </c>
      <c r="AZ80" t="s">
        <v>5027</v>
      </c>
      <c r="BA80">
        <v>0</v>
      </c>
      <c r="BC80" t="s">
        <v>465</v>
      </c>
      <c r="BF80" t="s">
        <v>2594</v>
      </c>
    </row>
    <row r="81" spans="1:58" x14ac:dyDescent="0.35">
      <c r="A81" t="s">
        <v>2600</v>
      </c>
      <c r="B81">
        <v>10000</v>
      </c>
      <c r="C81">
        <v>10000</v>
      </c>
      <c r="D81" s="2">
        <v>45758</v>
      </c>
      <c r="E81" t="s">
        <v>59</v>
      </c>
      <c r="F81" t="s">
        <v>2535</v>
      </c>
      <c r="G81" t="s">
        <v>2496</v>
      </c>
      <c r="I81">
        <v>1</v>
      </c>
      <c r="J81" t="s">
        <v>183</v>
      </c>
      <c r="K81">
        <v>94</v>
      </c>
      <c r="L81" t="s">
        <v>81</v>
      </c>
      <c r="M81">
        <v>50</v>
      </c>
      <c r="P81" s="2">
        <v>45758</v>
      </c>
      <c r="R81">
        <v>4</v>
      </c>
      <c r="S81">
        <v>200</v>
      </c>
      <c r="T81" t="s">
        <v>65</v>
      </c>
      <c r="U81" t="s">
        <v>2536</v>
      </c>
      <c r="V81">
        <v>0</v>
      </c>
      <c r="W81">
        <v>200</v>
      </c>
      <c r="X81">
        <v>0</v>
      </c>
      <c r="Y81">
        <v>0</v>
      </c>
      <c r="Z81">
        <v>0</v>
      </c>
      <c r="AA81">
        <v>0</v>
      </c>
      <c r="AD81">
        <v>0</v>
      </c>
      <c r="AM81" t="s">
        <v>2537</v>
      </c>
      <c r="AN81" t="s">
        <v>84</v>
      </c>
      <c r="AP81">
        <v>0</v>
      </c>
      <c r="AQ81">
        <v>0</v>
      </c>
      <c r="AR81">
        <v>0</v>
      </c>
      <c r="AS81">
        <v>0</v>
      </c>
      <c r="AT81">
        <v>0</v>
      </c>
      <c r="AU81">
        <v>0</v>
      </c>
      <c r="AY81" t="s">
        <v>63</v>
      </c>
      <c r="AZ81" t="s">
        <v>5028</v>
      </c>
      <c r="BA81">
        <v>0</v>
      </c>
      <c r="BC81" t="s">
        <v>84</v>
      </c>
      <c r="BF81" t="s">
        <v>2466</v>
      </c>
    </row>
    <row r="82" spans="1:58" x14ac:dyDescent="0.35">
      <c r="A82" t="s">
        <v>4970</v>
      </c>
      <c r="B82">
        <v>10000</v>
      </c>
      <c r="C82">
        <v>10000</v>
      </c>
      <c r="D82" s="2">
        <v>45768</v>
      </c>
      <c r="E82" t="s">
        <v>59</v>
      </c>
      <c r="F82" t="s">
        <v>4971</v>
      </c>
      <c r="G82" t="s">
        <v>4972</v>
      </c>
      <c r="I82">
        <v>1</v>
      </c>
      <c r="J82" t="s">
        <v>183</v>
      </c>
      <c r="K82">
        <v>79</v>
      </c>
      <c r="L82" t="s">
        <v>92</v>
      </c>
      <c r="M82" s="3">
        <v>4108</v>
      </c>
      <c r="P82" s="2">
        <v>45758</v>
      </c>
      <c r="R82">
        <v>28</v>
      </c>
      <c r="S82" s="3">
        <v>115024</v>
      </c>
      <c r="T82" t="s">
        <v>65</v>
      </c>
      <c r="U82" t="s">
        <v>4973</v>
      </c>
      <c r="V82">
        <v>0</v>
      </c>
      <c r="W82" s="3">
        <v>100000</v>
      </c>
      <c r="X82" s="3">
        <v>15024</v>
      </c>
      <c r="Y82">
        <v>0</v>
      </c>
      <c r="Z82">
        <v>0</v>
      </c>
      <c r="AA82">
        <v>0</v>
      </c>
      <c r="AD82">
        <v>0</v>
      </c>
      <c r="AM82" t="s">
        <v>4974</v>
      </c>
      <c r="AN82" t="s">
        <v>108</v>
      </c>
      <c r="AP82">
        <v>0</v>
      </c>
      <c r="AQ82">
        <v>0</v>
      </c>
      <c r="AR82">
        <v>0</v>
      </c>
      <c r="AS82">
        <v>0</v>
      </c>
      <c r="AT82">
        <v>0</v>
      </c>
      <c r="AU82">
        <v>0</v>
      </c>
      <c r="AY82" t="s">
        <v>63</v>
      </c>
      <c r="AZ82" t="s">
        <v>6561</v>
      </c>
      <c r="BA82">
        <v>0</v>
      </c>
      <c r="BC82" t="s">
        <v>108</v>
      </c>
      <c r="BF82" t="s">
        <v>4975</v>
      </c>
    </row>
    <row r="83" spans="1:58" x14ac:dyDescent="0.35">
      <c r="A83" t="s">
        <v>5029</v>
      </c>
      <c r="B83">
        <v>10000</v>
      </c>
      <c r="C83">
        <v>10000</v>
      </c>
      <c r="D83" s="2">
        <v>45768</v>
      </c>
      <c r="E83" t="s">
        <v>59</v>
      </c>
      <c r="F83" t="s">
        <v>4971</v>
      </c>
      <c r="G83" t="s">
        <v>4972</v>
      </c>
      <c r="I83">
        <v>1</v>
      </c>
      <c r="J83" t="s">
        <v>183</v>
      </c>
      <c r="K83">
        <v>79</v>
      </c>
      <c r="L83" t="s">
        <v>92</v>
      </c>
      <c r="M83" s="3">
        <v>4108</v>
      </c>
      <c r="P83" s="2">
        <v>45758</v>
      </c>
      <c r="R83">
        <v>28</v>
      </c>
      <c r="S83" s="3">
        <v>115024</v>
      </c>
      <c r="T83" t="s">
        <v>65</v>
      </c>
      <c r="U83" t="s">
        <v>658</v>
      </c>
      <c r="V83">
        <v>0</v>
      </c>
      <c r="W83" s="3">
        <v>100000</v>
      </c>
      <c r="X83" s="3">
        <v>15024</v>
      </c>
      <c r="Y83">
        <v>0</v>
      </c>
      <c r="Z83">
        <v>0</v>
      </c>
      <c r="AA83">
        <v>0</v>
      </c>
      <c r="AD83">
        <v>0</v>
      </c>
      <c r="AM83" t="s">
        <v>659</v>
      </c>
      <c r="AN83" t="s">
        <v>108</v>
      </c>
      <c r="AP83">
        <v>0</v>
      </c>
      <c r="AQ83">
        <v>0</v>
      </c>
      <c r="AR83">
        <v>0</v>
      </c>
      <c r="AS83">
        <v>0</v>
      </c>
      <c r="AT83">
        <v>0</v>
      </c>
      <c r="AU83">
        <v>0</v>
      </c>
      <c r="AY83" t="s">
        <v>63</v>
      </c>
      <c r="AZ83" t="s">
        <v>5030</v>
      </c>
      <c r="BA83">
        <v>0</v>
      </c>
      <c r="BC83" t="s">
        <v>108</v>
      </c>
      <c r="BF83" t="s">
        <v>5031</v>
      </c>
    </row>
    <row r="84" spans="1:58" x14ac:dyDescent="0.35">
      <c r="A84" t="s">
        <v>5032</v>
      </c>
      <c r="B84">
        <v>10000</v>
      </c>
      <c r="C84">
        <v>10000</v>
      </c>
      <c r="D84" s="2">
        <v>45768</v>
      </c>
      <c r="E84" t="s">
        <v>59</v>
      </c>
      <c r="F84" t="s">
        <v>4971</v>
      </c>
      <c r="G84" t="s">
        <v>4972</v>
      </c>
      <c r="I84">
        <v>1</v>
      </c>
      <c r="J84" t="s">
        <v>183</v>
      </c>
      <c r="K84">
        <v>79</v>
      </c>
      <c r="L84" t="s">
        <v>92</v>
      </c>
      <c r="M84" s="3">
        <v>4108</v>
      </c>
      <c r="P84" s="2">
        <v>45758</v>
      </c>
      <c r="R84">
        <v>28</v>
      </c>
      <c r="S84" s="3">
        <v>115024</v>
      </c>
      <c r="T84" t="s">
        <v>65</v>
      </c>
      <c r="U84" t="s">
        <v>5033</v>
      </c>
      <c r="V84">
        <v>0</v>
      </c>
      <c r="W84" s="3">
        <v>100000</v>
      </c>
      <c r="X84" s="3">
        <v>15024</v>
      </c>
      <c r="Y84">
        <v>0</v>
      </c>
      <c r="Z84">
        <v>0</v>
      </c>
      <c r="AA84">
        <v>0</v>
      </c>
      <c r="AD84">
        <v>0</v>
      </c>
      <c r="AM84" t="s">
        <v>5034</v>
      </c>
      <c r="AN84" t="s">
        <v>108</v>
      </c>
      <c r="AP84">
        <v>0</v>
      </c>
      <c r="AQ84">
        <v>0</v>
      </c>
      <c r="AR84">
        <v>0</v>
      </c>
      <c r="AS84">
        <v>0</v>
      </c>
      <c r="AT84">
        <v>0</v>
      </c>
      <c r="AU84">
        <v>0</v>
      </c>
      <c r="AY84" t="s">
        <v>63</v>
      </c>
      <c r="AZ84" t="s">
        <v>5035</v>
      </c>
      <c r="BA84">
        <v>0</v>
      </c>
      <c r="BC84" t="s">
        <v>108</v>
      </c>
      <c r="BF84" t="s">
        <v>5036</v>
      </c>
    </row>
    <row r="85" spans="1:58" x14ac:dyDescent="0.35">
      <c r="A85" t="s">
        <v>5037</v>
      </c>
      <c r="B85">
        <v>10000</v>
      </c>
      <c r="C85">
        <v>10000</v>
      </c>
      <c r="D85" s="2">
        <v>45768</v>
      </c>
      <c r="E85" t="s">
        <v>59</v>
      </c>
      <c r="F85" t="s">
        <v>5038</v>
      </c>
      <c r="G85" t="s">
        <v>4972</v>
      </c>
      <c r="I85">
        <v>1</v>
      </c>
      <c r="J85" t="s">
        <v>183</v>
      </c>
      <c r="K85">
        <v>79</v>
      </c>
      <c r="L85" t="s">
        <v>92</v>
      </c>
      <c r="M85" s="3">
        <v>4108</v>
      </c>
      <c r="P85" s="2">
        <v>45758</v>
      </c>
      <c r="R85">
        <v>28</v>
      </c>
      <c r="S85" s="3">
        <v>115024</v>
      </c>
      <c r="T85" t="s">
        <v>65</v>
      </c>
      <c r="U85" t="s">
        <v>5039</v>
      </c>
      <c r="V85">
        <v>0</v>
      </c>
      <c r="W85" s="3">
        <v>100000</v>
      </c>
      <c r="X85" s="3">
        <v>15024</v>
      </c>
      <c r="Y85">
        <v>0</v>
      </c>
      <c r="Z85">
        <v>0</v>
      </c>
      <c r="AA85">
        <v>0</v>
      </c>
      <c r="AD85">
        <v>0</v>
      </c>
      <c r="AM85" t="s">
        <v>5040</v>
      </c>
      <c r="AN85" t="s">
        <v>108</v>
      </c>
      <c r="AP85">
        <v>0</v>
      </c>
      <c r="AQ85">
        <v>0</v>
      </c>
      <c r="AR85">
        <v>0</v>
      </c>
      <c r="AS85">
        <v>0</v>
      </c>
      <c r="AT85">
        <v>0</v>
      </c>
      <c r="AU85">
        <v>0</v>
      </c>
      <c r="AY85" t="s">
        <v>63</v>
      </c>
      <c r="AZ85" t="s">
        <v>5041</v>
      </c>
      <c r="BA85">
        <v>0</v>
      </c>
      <c r="BC85" t="s">
        <v>108</v>
      </c>
      <c r="BF85" t="s">
        <v>5042</v>
      </c>
    </row>
    <row r="86" spans="1:58" x14ac:dyDescent="0.35">
      <c r="A86" t="s">
        <v>4976</v>
      </c>
      <c r="B86">
        <v>10000</v>
      </c>
      <c r="C86">
        <v>10000</v>
      </c>
      <c r="D86" s="2">
        <v>45768</v>
      </c>
      <c r="E86" t="s">
        <v>59</v>
      </c>
      <c r="F86" t="s">
        <v>4971</v>
      </c>
      <c r="G86" t="s">
        <v>4972</v>
      </c>
      <c r="I86">
        <v>1</v>
      </c>
      <c r="J86" t="s">
        <v>183</v>
      </c>
      <c r="K86">
        <v>79</v>
      </c>
      <c r="L86" t="s">
        <v>92</v>
      </c>
      <c r="M86" s="3">
        <v>4108</v>
      </c>
      <c r="P86" s="2">
        <v>45758</v>
      </c>
      <c r="R86">
        <v>28</v>
      </c>
      <c r="S86" s="3">
        <v>115024</v>
      </c>
      <c r="T86" t="s">
        <v>65</v>
      </c>
      <c r="U86" t="s">
        <v>1567</v>
      </c>
      <c r="V86">
        <v>0</v>
      </c>
      <c r="W86" s="3">
        <v>100000</v>
      </c>
      <c r="X86" s="3">
        <v>15024</v>
      </c>
      <c r="Y86">
        <v>0</v>
      </c>
      <c r="Z86">
        <v>0</v>
      </c>
      <c r="AA86">
        <v>0</v>
      </c>
      <c r="AD86">
        <v>0</v>
      </c>
      <c r="AM86" t="s">
        <v>1568</v>
      </c>
      <c r="AN86" t="s">
        <v>108</v>
      </c>
      <c r="AP86">
        <v>0</v>
      </c>
      <c r="AQ86">
        <v>0</v>
      </c>
      <c r="AR86">
        <v>0</v>
      </c>
      <c r="AS86">
        <v>0</v>
      </c>
      <c r="AT86">
        <v>0</v>
      </c>
      <c r="AU86">
        <v>0</v>
      </c>
      <c r="AY86" t="s">
        <v>63</v>
      </c>
      <c r="AZ86" t="s">
        <v>6562</v>
      </c>
      <c r="BA86">
        <v>0</v>
      </c>
      <c r="BC86" t="s">
        <v>108</v>
      </c>
      <c r="BF86" t="s">
        <v>4977</v>
      </c>
    </row>
    <row r="87" spans="1:58" x14ac:dyDescent="0.35">
      <c r="A87" t="s">
        <v>5043</v>
      </c>
      <c r="B87">
        <v>10000</v>
      </c>
      <c r="C87">
        <v>20000</v>
      </c>
      <c r="D87" s="2">
        <v>45768</v>
      </c>
      <c r="E87" t="s">
        <v>59</v>
      </c>
      <c r="F87" t="s">
        <v>4979</v>
      </c>
      <c r="G87" t="s">
        <v>4972</v>
      </c>
      <c r="I87">
        <v>1</v>
      </c>
      <c r="J87" t="s">
        <v>183</v>
      </c>
      <c r="K87">
        <v>79</v>
      </c>
      <c r="L87" t="s">
        <v>92</v>
      </c>
      <c r="M87" s="3">
        <v>4108</v>
      </c>
      <c r="P87" s="2">
        <v>45758</v>
      </c>
      <c r="R87">
        <v>28</v>
      </c>
      <c r="S87" s="3">
        <v>115024</v>
      </c>
      <c r="T87" t="s">
        <v>65</v>
      </c>
      <c r="U87" t="s">
        <v>5044</v>
      </c>
      <c r="V87">
        <v>0</v>
      </c>
      <c r="W87" s="3">
        <v>100000</v>
      </c>
      <c r="X87" s="3">
        <v>15024</v>
      </c>
      <c r="Y87">
        <v>0</v>
      </c>
      <c r="Z87">
        <v>0</v>
      </c>
      <c r="AA87">
        <v>0</v>
      </c>
      <c r="AD87">
        <v>0</v>
      </c>
      <c r="AM87" t="s">
        <v>5045</v>
      </c>
      <c r="AN87" t="s">
        <v>108</v>
      </c>
      <c r="AP87">
        <v>0</v>
      </c>
      <c r="AQ87">
        <v>0</v>
      </c>
      <c r="AR87">
        <v>0</v>
      </c>
      <c r="AS87">
        <v>0</v>
      </c>
      <c r="AT87">
        <v>0</v>
      </c>
      <c r="AU87">
        <v>0</v>
      </c>
      <c r="AY87" t="s">
        <v>63</v>
      </c>
      <c r="AZ87" t="s">
        <v>5046</v>
      </c>
      <c r="BA87">
        <v>0</v>
      </c>
      <c r="BC87" t="s">
        <v>108</v>
      </c>
      <c r="BF87" t="s">
        <v>5047</v>
      </c>
    </row>
    <row r="88" spans="1:58" x14ac:dyDescent="0.35">
      <c r="A88" t="s">
        <v>2323</v>
      </c>
      <c r="B88">
        <v>10000</v>
      </c>
      <c r="C88">
        <v>20000</v>
      </c>
      <c r="D88" s="2">
        <v>45761</v>
      </c>
      <c r="E88" t="s">
        <v>59</v>
      </c>
      <c r="F88" t="s">
        <v>2160</v>
      </c>
      <c r="G88" t="s">
        <v>2114</v>
      </c>
      <c r="I88">
        <v>2</v>
      </c>
      <c r="J88" t="s">
        <v>183</v>
      </c>
      <c r="K88">
        <v>77</v>
      </c>
      <c r="L88" t="s">
        <v>192</v>
      </c>
      <c r="M88">
        <v>108</v>
      </c>
      <c r="P88" s="2">
        <v>45758</v>
      </c>
      <c r="R88">
        <v>168</v>
      </c>
      <c r="S88" s="3">
        <v>18144</v>
      </c>
      <c r="T88" t="s">
        <v>65</v>
      </c>
      <c r="U88" t="s">
        <v>2324</v>
      </c>
      <c r="V88">
        <v>0</v>
      </c>
      <c r="W88" s="3">
        <v>10000</v>
      </c>
      <c r="X88" s="3">
        <v>8144</v>
      </c>
      <c r="Y88">
        <v>0</v>
      </c>
      <c r="Z88">
        <v>0</v>
      </c>
      <c r="AA88">
        <v>0</v>
      </c>
      <c r="AD88">
        <v>0</v>
      </c>
      <c r="AM88" t="s">
        <v>2325</v>
      </c>
      <c r="AN88" t="s">
        <v>2291</v>
      </c>
      <c r="AP88">
        <v>0</v>
      </c>
      <c r="AQ88">
        <v>0</v>
      </c>
      <c r="AR88">
        <v>0</v>
      </c>
      <c r="AS88">
        <v>0</v>
      </c>
      <c r="AT88">
        <v>0</v>
      </c>
      <c r="AU88">
        <v>0</v>
      </c>
      <c r="AY88" t="s">
        <v>63</v>
      </c>
      <c r="AZ88" t="s">
        <v>4885</v>
      </c>
      <c r="BA88">
        <v>0</v>
      </c>
      <c r="BC88" t="s">
        <v>2291</v>
      </c>
      <c r="BF88" t="s">
        <v>2326</v>
      </c>
    </row>
    <row r="89" spans="1:58" x14ac:dyDescent="0.35">
      <c r="A89" t="s">
        <v>5048</v>
      </c>
      <c r="B89">
        <v>10000</v>
      </c>
      <c r="C89">
        <v>10000</v>
      </c>
      <c r="D89" s="2">
        <v>45768</v>
      </c>
      <c r="E89" t="s">
        <v>59</v>
      </c>
      <c r="F89" t="s">
        <v>5038</v>
      </c>
      <c r="G89" t="s">
        <v>4972</v>
      </c>
      <c r="I89">
        <v>1</v>
      </c>
      <c r="J89" t="s">
        <v>183</v>
      </c>
      <c r="K89">
        <v>79</v>
      </c>
      <c r="L89" t="s">
        <v>92</v>
      </c>
      <c r="M89" s="3">
        <v>4108</v>
      </c>
      <c r="P89" s="2">
        <v>45758</v>
      </c>
      <c r="R89">
        <v>28</v>
      </c>
      <c r="S89" s="3">
        <v>115024</v>
      </c>
      <c r="T89" t="s">
        <v>65</v>
      </c>
      <c r="U89" t="s">
        <v>5049</v>
      </c>
      <c r="V89">
        <v>0</v>
      </c>
      <c r="W89" s="3">
        <v>100000</v>
      </c>
      <c r="X89" s="3">
        <v>15024</v>
      </c>
      <c r="Y89">
        <v>0</v>
      </c>
      <c r="Z89">
        <v>0</v>
      </c>
      <c r="AA89">
        <v>0</v>
      </c>
      <c r="AD89">
        <v>0</v>
      </c>
      <c r="AM89" t="s">
        <v>5050</v>
      </c>
      <c r="AN89" t="s">
        <v>108</v>
      </c>
      <c r="AP89">
        <v>0</v>
      </c>
      <c r="AQ89">
        <v>0</v>
      </c>
      <c r="AR89">
        <v>0</v>
      </c>
      <c r="AS89">
        <v>0</v>
      </c>
      <c r="AT89">
        <v>0</v>
      </c>
      <c r="AU89">
        <v>0</v>
      </c>
      <c r="AY89" t="s">
        <v>63</v>
      </c>
      <c r="AZ89" t="s">
        <v>5051</v>
      </c>
      <c r="BA89">
        <v>0</v>
      </c>
      <c r="BC89" t="s">
        <v>108</v>
      </c>
      <c r="BF89" t="s">
        <v>5052</v>
      </c>
    </row>
    <row r="90" spans="1:58" x14ac:dyDescent="0.35">
      <c r="A90" t="s">
        <v>2472</v>
      </c>
      <c r="B90">
        <v>10000</v>
      </c>
      <c r="C90">
        <v>20000</v>
      </c>
      <c r="D90" s="2">
        <v>45761</v>
      </c>
      <c r="E90" t="s">
        <v>59</v>
      </c>
      <c r="F90" s="4">
        <v>0.44119212962962961</v>
      </c>
      <c r="G90" t="s">
        <v>159</v>
      </c>
      <c r="I90">
        <v>2</v>
      </c>
      <c r="J90" t="s">
        <v>183</v>
      </c>
      <c r="K90">
        <v>82</v>
      </c>
      <c r="L90" t="s">
        <v>352</v>
      </c>
      <c r="M90" s="3">
        <v>14000</v>
      </c>
      <c r="P90" s="2">
        <v>45758</v>
      </c>
      <c r="R90">
        <v>6</v>
      </c>
      <c r="S90" s="3">
        <v>84000</v>
      </c>
      <c r="T90" t="s">
        <v>65</v>
      </c>
      <c r="U90">
        <v>5000580750001</v>
      </c>
      <c r="V90">
        <v>0</v>
      </c>
      <c r="W90" s="3">
        <v>78000</v>
      </c>
      <c r="X90" s="3">
        <v>6000</v>
      </c>
      <c r="Y90">
        <v>0</v>
      </c>
      <c r="Z90">
        <v>0</v>
      </c>
      <c r="AA90">
        <v>0</v>
      </c>
      <c r="AD90">
        <v>0</v>
      </c>
      <c r="AM90">
        <v>500058075</v>
      </c>
      <c r="AN90" t="s">
        <v>162</v>
      </c>
      <c r="AP90">
        <v>0</v>
      </c>
      <c r="AQ90">
        <v>0</v>
      </c>
      <c r="AR90">
        <v>0</v>
      </c>
      <c r="AS90">
        <v>0</v>
      </c>
      <c r="AT90">
        <v>0</v>
      </c>
      <c r="AU90">
        <v>0</v>
      </c>
      <c r="AY90" t="s">
        <v>63</v>
      </c>
      <c r="AZ90" t="s">
        <v>4968</v>
      </c>
      <c r="BA90">
        <v>0</v>
      </c>
      <c r="BC90" t="s">
        <v>162</v>
      </c>
      <c r="BF90" t="s">
        <v>2473</v>
      </c>
    </row>
    <row r="91" spans="1:58" x14ac:dyDescent="0.35">
      <c r="A91" t="s">
        <v>2611</v>
      </c>
      <c r="B91">
        <v>10000</v>
      </c>
      <c r="C91">
        <v>10000</v>
      </c>
      <c r="D91" s="2">
        <v>45761</v>
      </c>
      <c r="E91" t="s">
        <v>59</v>
      </c>
      <c r="F91" t="s">
        <v>2612</v>
      </c>
      <c r="G91" t="s">
        <v>159</v>
      </c>
      <c r="I91">
        <v>1</v>
      </c>
      <c r="J91" t="s">
        <v>183</v>
      </c>
      <c r="K91">
        <v>72</v>
      </c>
      <c r="L91" t="s">
        <v>869</v>
      </c>
      <c r="M91" s="3">
        <v>8500</v>
      </c>
      <c r="P91" s="2">
        <v>45758</v>
      </c>
      <c r="R91">
        <v>4</v>
      </c>
      <c r="S91" s="3">
        <v>34000</v>
      </c>
      <c r="T91" t="s">
        <v>65</v>
      </c>
      <c r="U91">
        <v>5000582200001</v>
      </c>
      <c r="V91">
        <v>0</v>
      </c>
      <c r="W91" s="3">
        <v>30000</v>
      </c>
      <c r="X91" s="3">
        <v>4000</v>
      </c>
      <c r="Y91">
        <v>0</v>
      </c>
      <c r="Z91">
        <v>0</v>
      </c>
      <c r="AA91">
        <v>0</v>
      </c>
      <c r="AD91">
        <v>0</v>
      </c>
      <c r="AM91">
        <v>500058220</v>
      </c>
      <c r="AN91" t="s">
        <v>162</v>
      </c>
      <c r="AP91">
        <v>0</v>
      </c>
      <c r="AQ91">
        <v>0</v>
      </c>
      <c r="AR91">
        <v>0</v>
      </c>
      <c r="AS91">
        <v>0</v>
      </c>
      <c r="AT91">
        <v>0</v>
      </c>
      <c r="AU91">
        <v>0</v>
      </c>
      <c r="AY91" t="s">
        <v>63</v>
      </c>
      <c r="AZ91" t="s">
        <v>5053</v>
      </c>
      <c r="BA91">
        <v>0</v>
      </c>
      <c r="BC91" t="s">
        <v>162</v>
      </c>
      <c r="BF91" t="s">
        <v>2473</v>
      </c>
    </row>
    <row r="92" spans="1:58" x14ac:dyDescent="0.35">
      <c r="A92" t="s">
        <v>3072</v>
      </c>
      <c r="B92">
        <v>10000</v>
      </c>
      <c r="C92">
        <v>10000</v>
      </c>
      <c r="D92" s="2">
        <v>45768</v>
      </c>
      <c r="E92" t="s">
        <v>59</v>
      </c>
      <c r="F92" t="s">
        <v>3069</v>
      </c>
      <c r="G92" t="s">
        <v>159</v>
      </c>
      <c r="I92">
        <v>1</v>
      </c>
      <c r="J92" t="s">
        <v>183</v>
      </c>
      <c r="K92">
        <v>72</v>
      </c>
      <c r="L92" t="s">
        <v>869</v>
      </c>
      <c r="M92" s="3">
        <v>26000</v>
      </c>
      <c r="P92" s="2">
        <v>45758</v>
      </c>
      <c r="R92">
        <v>4</v>
      </c>
      <c r="S92" s="3">
        <v>104000</v>
      </c>
      <c r="T92" t="s">
        <v>65</v>
      </c>
      <c r="U92">
        <v>5000582210001</v>
      </c>
      <c r="V92">
        <v>0</v>
      </c>
      <c r="W92" s="3">
        <v>92000</v>
      </c>
      <c r="X92" s="3">
        <v>12000</v>
      </c>
      <c r="Y92">
        <v>0</v>
      </c>
      <c r="Z92">
        <v>0</v>
      </c>
      <c r="AA92">
        <v>0</v>
      </c>
      <c r="AD92">
        <v>0</v>
      </c>
      <c r="AM92">
        <v>500058221</v>
      </c>
      <c r="AN92" t="s">
        <v>162</v>
      </c>
      <c r="AP92">
        <v>0</v>
      </c>
      <c r="AQ92">
        <v>0</v>
      </c>
      <c r="AR92">
        <v>0</v>
      </c>
      <c r="AS92">
        <v>0</v>
      </c>
      <c r="AT92">
        <v>0</v>
      </c>
      <c r="AU92">
        <v>0</v>
      </c>
      <c r="AY92" t="s">
        <v>63</v>
      </c>
      <c r="AZ92" t="s">
        <v>5054</v>
      </c>
      <c r="BA92">
        <v>0</v>
      </c>
      <c r="BC92" t="s">
        <v>162</v>
      </c>
      <c r="BF92" t="s">
        <v>2473</v>
      </c>
    </row>
    <row r="93" spans="1:58" x14ac:dyDescent="0.35">
      <c r="A93" t="s">
        <v>3026</v>
      </c>
      <c r="B93">
        <v>10000</v>
      </c>
      <c r="C93">
        <v>10000</v>
      </c>
      <c r="D93" s="2">
        <v>45764</v>
      </c>
      <c r="E93" t="s">
        <v>59</v>
      </c>
      <c r="F93" t="s">
        <v>3027</v>
      </c>
      <c r="G93" t="s">
        <v>159</v>
      </c>
      <c r="I93">
        <v>1</v>
      </c>
      <c r="J93" t="s">
        <v>183</v>
      </c>
      <c r="K93">
        <v>72</v>
      </c>
      <c r="L93" t="s">
        <v>869</v>
      </c>
      <c r="M93" s="3">
        <v>2500</v>
      </c>
      <c r="P93" s="2">
        <v>45758</v>
      </c>
      <c r="R93">
        <v>4</v>
      </c>
      <c r="S93" s="3">
        <v>10000</v>
      </c>
      <c r="T93" t="s">
        <v>65</v>
      </c>
      <c r="U93">
        <v>5000596170001</v>
      </c>
      <c r="V93">
        <v>0</v>
      </c>
      <c r="W93" s="3">
        <v>8000</v>
      </c>
      <c r="X93" s="3">
        <v>2000</v>
      </c>
      <c r="Y93">
        <v>0</v>
      </c>
      <c r="Z93">
        <v>0</v>
      </c>
      <c r="AA93">
        <v>0</v>
      </c>
      <c r="AD93">
        <v>0</v>
      </c>
      <c r="AM93">
        <v>500059617</v>
      </c>
      <c r="AN93" t="s">
        <v>162</v>
      </c>
      <c r="AP93">
        <v>0</v>
      </c>
      <c r="AQ93">
        <v>0</v>
      </c>
      <c r="AR93">
        <v>0</v>
      </c>
      <c r="AS93">
        <v>0</v>
      </c>
      <c r="AT93">
        <v>0</v>
      </c>
      <c r="AU93">
        <v>0</v>
      </c>
      <c r="AY93" t="s">
        <v>63</v>
      </c>
      <c r="AZ93" t="s">
        <v>3077</v>
      </c>
      <c r="BA93">
        <v>0</v>
      </c>
      <c r="BC93" t="s">
        <v>162</v>
      </c>
      <c r="BF93" t="s">
        <v>2473</v>
      </c>
    </row>
    <row r="94" spans="1:58" x14ac:dyDescent="0.35">
      <c r="A94" t="s">
        <v>3028</v>
      </c>
      <c r="B94">
        <v>10000</v>
      </c>
      <c r="C94">
        <v>10000</v>
      </c>
      <c r="D94" s="2">
        <v>45764</v>
      </c>
      <c r="E94" t="s">
        <v>59</v>
      </c>
      <c r="F94" t="s">
        <v>3029</v>
      </c>
      <c r="G94" t="s">
        <v>159</v>
      </c>
      <c r="I94">
        <v>1</v>
      </c>
      <c r="J94" t="s">
        <v>183</v>
      </c>
      <c r="K94">
        <v>72</v>
      </c>
      <c r="L94" t="s">
        <v>869</v>
      </c>
      <c r="M94" s="3">
        <v>1750</v>
      </c>
      <c r="P94" s="2">
        <v>45758</v>
      </c>
      <c r="R94">
        <v>4</v>
      </c>
      <c r="S94" s="3">
        <v>7000</v>
      </c>
      <c r="T94" t="s">
        <v>65</v>
      </c>
      <c r="U94">
        <v>5000596230001</v>
      </c>
      <c r="V94">
        <v>0</v>
      </c>
      <c r="W94" s="3">
        <v>5000</v>
      </c>
      <c r="X94" s="3">
        <v>2000</v>
      </c>
      <c r="Y94">
        <v>0</v>
      </c>
      <c r="Z94">
        <v>0</v>
      </c>
      <c r="AA94">
        <v>0</v>
      </c>
      <c r="AD94">
        <v>0</v>
      </c>
      <c r="AM94">
        <v>500059623</v>
      </c>
      <c r="AN94" t="s">
        <v>162</v>
      </c>
      <c r="AP94">
        <v>0</v>
      </c>
      <c r="AQ94">
        <v>0</v>
      </c>
      <c r="AR94">
        <v>0</v>
      </c>
      <c r="AS94">
        <v>0</v>
      </c>
      <c r="AT94">
        <v>0</v>
      </c>
      <c r="AU94">
        <v>0</v>
      </c>
      <c r="AY94" t="s">
        <v>63</v>
      </c>
      <c r="AZ94" t="s">
        <v>3078</v>
      </c>
      <c r="BA94">
        <v>0</v>
      </c>
      <c r="BC94" t="s">
        <v>162</v>
      </c>
      <c r="BF94" t="s">
        <v>2473</v>
      </c>
    </row>
    <row r="95" spans="1:58" x14ac:dyDescent="0.35">
      <c r="A95" t="s">
        <v>3030</v>
      </c>
      <c r="B95">
        <v>10000</v>
      </c>
      <c r="C95">
        <v>10000</v>
      </c>
      <c r="D95" s="2">
        <v>45764</v>
      </c>
      <c r="E95" t="s">
        <v>59</v>
      </c>
      <c r="F95" t="s">
        <v>3031</v>
      </c>
      <c r="G95" t="s">
        <v>159</v>
      </c>
      <c r="I95">
        <v>1</v>
      </c>
      <c r="J95" t="s">
        <v>183</v>
      </c>
      <c r="K95">
        <v>72</v>
      </c>
      <c r="L95" t="s">
        <v>869</v>
      </c>
      <c r="M95" s="3">
        <v>3750</v>
      </c>
      <c r="P95" s="2">
        <v>45758</v>
      </c>
      <c r="R95">
        <v>4</v>
      </c>
      <c r="S95" s="3">
        <v>15000</v>
      </c>
      <c r="T95" t="s">
        <v>65</v>
      </c>
      <c r="U95">
        <v>5000602800001</v>
      </c>
      <c r="V95">
        <v>0</v>
      </c>
      <c r="W95" s="3">
        <v>12000</v>
      </c>
      <c r="X95" s="3">
        <v>3000</v>
      </c>
      <c r="Y95">
        <v>0</v>
      </c>
      <c r="Z95">
        <v>0</v>
      </c>
      <c r="AA95">
        <v>0</v>
      </c>
      <c r="AD95">
        <v>0</v>
      </c>
      <c r="AM95">
        <v>500060280</v>
      </c>
      <c r="AN95" t="s">
        <v>162</v>
      </c>
      <c r="AP95">
        <v>0</v>
      </c>
      <c r="AQ95">
        <v>0</v>
      </c>
      <c r="AR95">
        <v>0</v>
      </c>
      <c r="AS95">
        <v>0</v>
      </c>
      <c r="AT95">
        <v>0</v>
      </c>
      <c r="AU95">
        <v>0</v>
      </c>
      <c r="AY95" t="s">
        <v>63</v>
      </c>
      <c r="AZ95" t="s">
        <v>3079</v>
      </c>
      <c r="BA95">
        <v>0</v>
      </c>
      <c r="BC95" t="s">
        <v>162</v>
      </c>
      <c r="BF95" t="s">
        <v>2473</v>
      </c>
    </row>
    <row r="96" spans="1:58" x14ac:dyDescent="0.35">
      <c r="A96" t="s">
        <v>3032</v>
      </c>
      <c r="B96">
        <v>10000</v>
      </c>
      <c r="C96">
        <v>10000</v>
      </c>
      <c r="D96" s="2">
        <v>45764</v>
      </c>
      <c r="E96" t="s">
        <v>59</v>
      </c>
      <c r="F96" t="s">
        <v>3033</v>
      </c>
      <c r="G96" t="s">
        <v>159</v>
      </c>
      <c r="I96">
        <v>1</v>
      </c>
      <c r="J96" t="s">
        <v>183</v>
      </c>
      <c r="K96">
        <v>72</v>
      </c>
      <c r="L96" t="s">
        <v>869</v>
      </c>
      <c r="M96" s="3">
        <v>1750</v>
      </c>
      <c r="P96" s="2">
        <v>45758</v>
      </c>
      <c r="R96">
        <v>4</v>
      </c>
      <c r="S96" s="3">
        <v>7000</v>
      </c>
      <c r="T96" t="s">
        <v>65</v>
      </c>
      <c r="U96">
        <v>5000602810001</v>
      </c>
      <c r="V96">
        <v>0</v>
      </c>
      <c r="W96" s="3">
        <v>5000</v>
      </c>
      <c r="X96" s="3">
        <v>2000</v>
      </c>
      <c r="Y96">
        <v>0</v>
      </c>
      <c r="Z96">
        <v>0</v>
      </c>
      <c r="AA96">
        <v>0</v>
      </c>
      <c r="AD96">
        <v>0</v>
      </c>
      <c r="AM96">
        <v>500060281</v>
      </c>
      <c r="AN96" t="s">
        <v>162</v>
      </c>
      <c r="AP96">
        <v>0</v>
      </c>
      <c r="AQ96">
        <v>0</v>
      </c>
      <c r="AR96">
        <v>0</v>
      </c>
      <c r="AS96">
        <v>0</v>
      </c>
      <c r="AT96">
        <v>0</v>
      </c>
      <c r="AU96">
        <v>0</v>
      </c>
      <c r="AY96" t="s">
        <v>63</v>
      </c>
      <c r="AZ96" t="s">
        <v>3080</v>
      </c>
      <c r="BA96">
        <v>0</v>
      </c>
      <c r="BC96" t="s">
        <v>162</v>
      </c>
      <c r="BF96" t="s">
        <v>2473</v>
      </c>
    </row>
    <row r="97" spans="1:58" x14ac:dyDescent="0.35">
      <c r="A97" t="s">
        <v>2613</v>
      </c>
      <c r="B97">
        <v>10000</v>
      </c>
      <c r="C97">
        <v>10000</v>
      </c>
      <c r="D97" s="2">
        <v>45762</v>
      </c>
      <c r="E97" t="s">
        <v>59</v>
      </c>
      <c r="F97" t="s">
        <v>2614</v>
      </c>
      <c r="G97" t="s">
        <v>2615</v>
      </c>
      <c r="I97">
        <v>1</v>
      </c>
      <c r="J97" t="s">
        <v>183</v>
      </c>
      <c r="K97">
        <v>70</v>
      </c>
      <c r="L97" t="s">
        <v>272</v>
      </c>
      <c r="M97" s="3">
        <v>9000</v>
      </c>
      <c r="P97" s="2">
        <v>45758</v>
      </c>
      <c r="R97">
        <v>6</v>
      </c>
      <c r="S97" s="3">
        <v>54000</v>
      </c>
      <c r="T97" t="s">
        <v>65</v>
      </c>
      <c r="U97" t="s">
        <v>2616</v>
      </c>
      <c r="V97">
        <v>0</v>
      </c>
      <c r="W97" s="3">
        <v>54000</v>
      </c>
      <c r="X97">
        <v>0</v>
      </c>
      <c r="Y97">
        <v>0</v>
      </c>
      <c r="Z97">
        <v>0</v>
      </c>
      <c r="AA97">
        <v>0</v>
      </c>
      <c r="AD97">
        <v>0</v>
      </c>
      <c r="AM97" t="s">
        <v>2617</v>
      </c>
      <c r="AN97" t="s">
        <v>170</v>
      </c>
      <c r="AP97">
        <v>0</v>
      </c>
      <c r="AQ97">
        <v>0</v>
      </c>
      <c r="AR97">
        <v>0</v>
      </c>
      <c r="AS97">
        <v>0</v>
      </c>
      <c r="AT97">
        <v>0</v>
      </c>
      <c r="AU97">
        <v>0</v>
      </c>
      <c r="AY97" t="s">
        <v>63</v>
      </c>
      <c r="AZ97" t="s">
        <v>5055</v>
      </c>
      <c r="BA97">
        <v>0</v>
      </c>
      <c r="BC97" t="s">
        <v>170</v>
      </c>
      <c r="BF97" t="s">
        <v>2618</v>
      </c>
    </row>
    <row r="98" spans="1:58" x14ac:dyDescent="0.35">
      <c r="A98" t="s">
        <v>2619</v>
      </c>
      <c r="B98">
        <v>10000</v>
      </c>
      <c r="C98">
        <v>10000</v>
      </c>
      <c r="D98" s="2">
        <v>45758</v>
      </c>
      <c r="E98" t="s">
        <v>59</v>
      </c>
      <c r="F98" t="s">
        <v>2620</v>
      </c>
      <c r="G98" t="s">
        <v>2621</v>
      </c>
      <c r="I98">
        <v>1</v>
      </c>
      <c r="J98" t="s">
        <v>183</v>
      </c>
      <c r="K98">
        <v>61</v>
      </c>
      <c r="L98" t="s">
        <v>209</v>
      </c>
      <c r="M98">
        <v>100</v>
      </c>
      <c r="P98" s="2">
        <v>45758</v>
      </c>
      <c r="R98">
        <v>1</v>
      </c>
      <c r="S98">
        <v>100</v>
      </c>
      <c r="T98" t="s">
        <v>65</v>
      </c>
      <c r="U98">
        <v>107352740001</v>
      </c>
      <c r="V98">
        <v>0</v>
      </c>
      <c r="W98">
        <v>100</v>
      </c>
      <c r="X98">
        <v>0</v>
      </c>
      <c r="Y98">
        <v>0</v>
      </c>
      <c r="Z98">
        <v>0</v>
      </c>
      <c r="AA98">
        <v>0</v>
      </c>
      <c r="AD98">
        <v>0</v>
      </c>
      <c r="AM98">
        <v>10735274</v>
      </c>
      <c r="AN98" t="s">
        <v>282</v>
      </c>
      <c r="AP98">
        <v>0</v>
      </c>
      <c r="AQ98">
        <v>0</v>
      </c>
      <c r="AR98">
        <v>0</v>
      </c>
      <c r="AS98">
        <v>0</v>
      </c>
      <c r="AT98">
        <v>0</v>
      </c>
      <c r="AU98">
        <v>0</v>
      </c>
      <c r="AY98" t="s">
        <v>63</v>
      </c>
      <c r="AZ98" t="s">
        <v>5056</v>
      </c>
      <c r="BA98">
        <v>0</v>
      </c>
      <c r="BC98" t="s">
        <v>282</v>
      </c>
      <c r="BF98" t="s">
        <v>2622</v>
      </c>
    </row>
    <row r="99" spans="1:58" x14ac:dyDescent="0.35">
      <c r="A99" t="s">
        <v>5057</v>
      </c>
      <c r="B99">
        <v>10000</v>
      </c>
      <c r="C99">
        <v>10000</v>
      </c>
      <c r="D99" s="2">
        <v>45771</v>
      </c>
      <c r="E99" t="s">
        <v>59</v>
      </c>
      <c r="F99" t="s">
        <v>5058</v>
      </c>
      <c r="G99">
        <v>10620258012</v>
      </c>
      <c r="I99">
        <v>1</v>
      </c>
      <c r="J99" t="s">
        <v>183</v>
      </c>
      <c r="K99">
        <v>79</v>
      </c>
      <c r="L99" t="s">
        <v>92</v>
      </c>
      <c r="M99">
        <v>872</v>
      </c>
      <c r="P99" s="2">
        <v>45758</v>
      </c>
      <c r="R99">
        <v>264</v>
      </c>
      <c r="S99" s="3">
        <v>230208</v>
      </c>
      <c r="T99" t="s">
        <v>65</v>
      </c>
      <c r="U99" t="s">
        <v>5059</v>
      </c>
      <c r="V99">
        <v>0</v>
      </c>
      <c r="W99" s="3">
        <v>200000</v>
      </c>
      <c r="X99" s="3">
        <v>30208</v>
      </c>
      <c r="Y99">
        <v>0</v>
      </c>
      <c r="Z99">
        <v>0</v>
      </c>
      <c r="AA99">
        <v>0</v>
      </c>
      <c r="AD99">
        <v>0</v>
      </c>
      <c r="AM99" t="s">
        <v>5060</v>
      </c>
      <c r="AN99" t="s">
        <v>108</v>
      </c>
      <c r="AP99">
        <v>0</v>
      </c>
      <c r="AQ99">
        <v>0</v>
      </c>
      <c r="AR99">
        <v>0</v>
      </c>
      <c r="AS99">
        <v>0</v>
      </c>
      <c r="AT99">
        <v>0</v>
      </c>
      <c r="AU99">
        <v>0</v>
      </c>
      <c r="AY99" t="s">
        <v>63</v>
      </c>
      <c r="AZ99" t="s">
        <v>5061</v>
      </c>
      <c r="BA99">
        <v>0</v>
      </c>
      <c r="BC99" t="s">
        <v>108</v>
      </c>
      <c r="BF99" t="s">
        <v>5062</v>
      </c>
    </row>
    <row r="100" spans="1:58" x14ac:dyDescent="0.35">
      <c r="A100" t="s">
        <v>4389</v>
      </c>
      <c r="B100">
        <v>10000</v>
      </c>
      <c r="C100">
        <v>10000</v>
      </c>
      <c r="D100" s="2">
        <v>45779</v>
      </c>
      <c r="E100" t="s">
        <v>59</v>
      </c>
      <c r="F100" t="s">
        <v>4390</v>
      </c>
      <c r="G100">
        <v>10620258012</v>
      </c>
      <c r="I100">
        <v>1</v>
      </c>
      <c r="J100" t="s">
        <v>183</v>
      </c>
      <c r="K100">
        <v>79</v>
      </c>
      <c r="L100" t="s">
        <v>92</v>
      </c>
      <c r="M100">
        <v>114</v>
      </c>
      <c r="P100" s="2">
        <v>45758</v>
      </c>
      <c r="R100">
        <v>264</v>
      </c>
      <c r="S100" s="3">
        <v>30096</v>
      </c>
      <c r="T100" t="s">
        <v>65</v>
      </c>
      <c r="U100" t="s">
        <v>4391</v>
      </c>
      <c r="V100">
        <v>0</v>
      </c>
      <c r="W100" s="3">
        <v>20000</v>
      </c>
      <c r="X100" s="3">
        <v>10096</v>
      </c>
      <c r="Y100">
        <v>0</v>
      </c>
      <c r="Z100">
        <v>0</v>
      </c>
      <c r="AA100">
        <v>0</v>
      </c>
      <c r="AD100">
        <v>0</v>
      </c>
      <c r="AM100" t="s">
        <v>4392</v>
      </c>
      <c r="AN100" t="s">
        <v>108</v>
      </c>
      <c r="AP100">
        <v>0</v>
      </c>
      <c r="AQ100">
        <v>0</v>
      </c>
      <c r="AR100">
        <v>0</v>
      </c>
      <c r="AS100">
        <v>0</v>
      </c>
      <c r="AT100">
        <v>0</v>
      </c>
      <c r="AU100">
        <v>0</v>
      </c>
      <c r="AY100" t="s">
        <v>63</v>
      </c>
      <c r="AZ100" t="s">
        <v>6157</v>
      </c>
      <c r="BA100">
        <v>0</v>
      </c>
      <c r="BC100" t="s">
        <v>108</v>
      </c>
      <c r="BF100" t="s">
        <v>4393</v>
      </c>
    </row>
    <row r="101" spans="1:58" x14ac:dyDescent="0.35">
      <c r="A101" t="s">
        <v>4978</v>
      </c>
      <c r="B101">
        <v>10000</v>
      </c>
      <c r="C101">
        <v>10000</v>
      </c>
      <c r="D101" s="2">
        <v>45768</v>
      </c>
      <c r="E101" t="s">
        <v>59</v>
      </c>
      <c r="F101" t="s">
        <v>4979</v>
      </c>
      <c r="G101" t="s">
        <v>4972</v>
      </c>
      <c r="I101">
        <v>1</v>
      </c>
      <c r="J101" t="s">
        <v>183</v>
      </c>
      <c r="K101">
        <v>79</v>
      </c>
      <c r="L101" t="s">
        <v>92</v>
      </c>
      <c r="M101" s="3">
        <v>4108</v>
      </c>
      <c r="P101" s="2">
        <v>45758</v>
      </c>
      <c r="R101">
        <v>28</v>
      </c>
      <c r="S101" s="3">
        <v>115024</v>
      </c>
      <c r="T101" t="s">
        <v>65</v>
      </c>
      <c r="U101" t="s">
        <v>4980</v>
      </c>
      <c r="V101">
        <v>0</v>
      </c>
      <c r="W101" s="3">
        <v>100000</v>
      </c>
      <c r="X101" s="3">
        <v>15024</v>
      </c>
      <c r="Y101">
        <v>0</v>
      </c>
      <c r="Z101">
        <v>0</v>
      </c>
      <c r="AA101">
        <v>0</v>
      </c>
      <c r="AD101">
        <v>0</v>
      </c>
      <c r="AM101" t="s">
        <v>4981</v>
      </c>
      <c r="AN101" t="s">
        <v>108</v>
      </c>
      <c r="AP101">
        <v>0</v>
      </c>
      <c r="AQ101">
        <v>0</v>
      </c>
      <c r="AR101">
        <v>0</v>
      </c>
      <c r="AS101">
        <v>0</v>
      </c>
      <c r="AT101">
        <v>0</v>
      </c>
      <c r="AU101">
        <v>0</v>
      </c>
      <c r="AY101" t="s">
        <v>63</v>
      </c>
      <c r="AZ101" t="s">
        <v>6563</v>
      </c>
      <c r="BA101">
        <v>0</v>
      </c>
      <c r="BC101" t="s">
        <v>108</v>
      </c>
      <c r="BF101" t="s">
        <v>4982</v>
      </c>
    </row>
    <row r="102" spans="1:58" x14ac:dyDescent="0.35">
      <c r="A102" t="s">
        <v>4394</v>
      </c>
      <c r="B102">
        <v>10000</v>
      </c>
      <c r="C102">
        <v>10000</v>
      </c>
      <c r="D102" s="2">
        <v>45779</v>
      </c>
      <c r="E102" t="s">
        <v>59</v>
      </c>
      <c r="F102" t="s">
        <v>4395</v>
      </c>
      <c r="G102">
        <v>10620258009</v>
      </c>
      <c r="I102">
        <v>1</v>
      </c>
      <c r="J102" t="s">
        <v>183</v>
      </c>
      <c r="K102">
        <v>79</v>
      </c>
      <c r="L102" t="s">
        <v>92</v>
      </c>
      <c r="M102">
        <v>171</v>
      </c>
      <c r="P102" s="2">
        <v>45758</v>
      </c>
      <c r="R102">
        <v>176</v>
      </c>
      <c r="S102" s="3">
        <v>30096</v>
      </c>
      <c r="T102" t="s">
        <v>65</v>
      </c>
      <c r="U102" t="s">
        <v>4397</v>
      </c>
      <c r="V102">
        <v>0</v>
      </c>
      <c r="W102" s="3">
        <v>20000</v>
      </c>
      <c r="X102" s="3">
        <v>10096</v>
      </c>
      <c r="Y102">
        <v>0</v>
      </c>
      <c r="Z102">
        <v>0</v>
      </c>
      <c r="AA102">
        <v>0</v>
      </c>
      <c r="AD102">
        <v>0</v>
      </c>
      <c r="AM102" t="s">
        <v>4398</v>
      </c>
      <c r="AN102" t="s">
        <v>108</v>
      </c>
      <c r="AP102">
        <v>0</v>
      </c>
      <c r="AQ102">
        <v>0</v>
      </c>
      <c r="AR102">
        <v>0</v>
      </c>
      <c r="AS102">
        <v>0</v>
      </c>
      <c r="AT102">
        <v>0</v>
      </c>
      <c r="AU102">
        <v>0</v>
      </c>
      <c r="AY102" t="s">
        <v>63</v>
      </c>
      <c r="AZ102" t="s">
        <v>6158</v>
      </c>
      <c r="BA102">
        <v>0</v>
      </c>
      <c r="BC102" t="s">
        <v>108</v>
      </c>
      <c r="BF102" t="s">
        <v>4399</v>
      </c>
    </row>
    <row r="103" spans="1:58" x14ac:dyDescent="0.35">
      <c r="A103" t="s">
        <v>5063</v>
      </c>
      <c r="B103">
        <v>10000</v>
      </c>
      <c r="C103">
        <v>20000</v>
      </c>
      <c r="D103" s="2">
        <v>45768</v>
      </c>
      <c r="E103" t="s">
        <v>59</v>
      </c>
      <c r="F103" t="s">
        <v>4979</v>
      </c>
      <c r="G103" t="s">
        <v>4972</v>
      </c>
      <c r="I103">
        <v>1</v>
      </c>
      <c r="J103" t="s">
        <v>183</v>
      </c>
      <c r="K103">
        <v>79</v>
      </c>
      <c r="L103" t="s">
        <v>92</v>
      </c>
      <c r="M103" s="3">
        <v>4108</v>
      </c>
      <c r="P103" s="2">
        <v>45758</v>
      </c>
      <c r="R103">
        <v>28</v>
      </c>
      <c r="S103" s="3">
        <v>115024</v>
      </c>
      <c r="T103" t="s">
        <v>65</v>
      </c>
      <c r="U103" t="s">
        <v>5044</v>
      </c>
      <c r="V103">
        <v>0</v>
      </c>
      <c r="W103" s="3">
        <v>100000</v>
      </c>
      <c r="X103" s="3">
        <v>15024</v>
      </c>
      <c r="Y103">
        <v>0</v>
      </c>
      <c r="Z103">
        <v>0</v>
      </c>
      <c r="AA103">
        <v>0</v>
      </c>
      <c r="AD103">
        <v>0</v>
      </c>
      <c r="AM103" t="s">
        <v>5045</v>
      </c>
      <c r="AN103" t="s">
        <v>108</v>
      </c>
      <c r="AP103">
        <v>0</v>
      </c>
      <c r="AQ103">
        <v>0</v>
      </c>
      <c r="AR103">
        <v>0</v>
      </c>
      <c r="AS103">
        <v>0</v>
      </c>
      <c r="AT103">
        <v>0</v>
      </c>
      <c r="AU103">
        <v>0</v>
      </c>
      <c r="AY103" t="s">
        <v>63</v>
      </c>
      <c r="AZ103" t="s">
        <v>5064</v>
      </c>
      <c r="BA103">
        <v>0</v>
      </c>
      <c r="BC103" t="s">
        <v>108</v>
      </c>
      <c r="BF103" t="s">
        <v>5065</v>
      </c>
    </row>
    <row r="104" spans="1:58" x14ac:dyDescent="0.35">
      <c r="A104" t="s">
        <v>2623</v>
      </c>
      <c r="B104">
        <v>10000</v>
      </c>
      <c r="C104">
        <v>20000</v>
      </c>
      <c r="D104" s="2">
        <v>45762</v>
      </c>
      <c r="E104" t="s">
        <v>59</v>
      </c>
      <c r="F104" t="s">
        <v>2624</v>
      </c>
      <c r="G104">
        <v>30000020</v>
      </c>
      <c r="I104">
        <v>1</v>
      </c>
      <c r="J104" t="s">
        <v>183</v>
      </c>
      <c r="K104" t="s">
        <v>2625</v>
      </c>
      <c r="L104" t="s">
        <v>144</v>
      </c>
      <c r="M104">
        <v>300</v>
      </c>
      <c r="P104" s="2">
        <v>45758</v>
      </c>
      <c r="R104">
        <v>1</v>
      </c>
      <c r="S104">
        <v>300</v>
      </c>
      <c r="T104" t="s">
        <v>65</v>
      </c>
      <c r="U104" t="s">
        <v>2626</v>
      </c>
      <c r="V104">
        <v>0</v>
      </c>
      <c r="W104">
        <v>100</v>
      </c>
      <c r="X104">
        <v>200</v>
      </c>
      <c r="Y104">
        <v>0</v>
      </c>
      <c r="Z104">
        <v>0</v>
      </c>
      <c r="AA104">
        <v>0</v>
      </c>
      <c r="AD104">
        <v>0</v>
      </c>
      <c r="AM104" t="s">
        <v>2627</v>
      </c>
      <c r="AN104" t="s">
        <v>2628</v>
      </c>
      <c r="AP104">
        <v>0</v>
      </c>
      <c r="AQ104">
        <v>0</v>
      </c>
      <c r="AR104">
        <v>0</v>
      </c>
      <c r="AS104">
        <v>0</v>
      </c>
      <c r="AT104">
        <v>0</v>
      </c>
      <c r="AU104">
        <v>0</v>
      </c>
      <c r="AY104" t="s">
        <v>63</v>
      </c>
      <c r="AZ104" t="s">
        <v>5066</v>
      </c>
      <c r="BA104">
        <v>0</v>
      </c>
      <c r="BC104" t="s">
        <v>2628</v>
      </c>
      <c r="BF104" t="s">
        <v>2629</v>
      </c>
    </row>
    <row r="105" spans="1:58" x14ac:dyDescent="0.35">
      <c r="A105" t="s">
        <v>2630</v>
      </c>
      <c r="B105">
        <v>10000</v>
      </c>
      <c r="C105">
        <v>20000</v>
      </c>
      <c r="D105" s="2">
        <v>45762</v>
      </c>
      <c r="E105" t="s">
        <v>59</v>
      </c>
      <c r="F105" t="s">
        <v>2631</v>
      </c>
      <c r="G105">
        <v>30000020</v>
      </c>
      <c r="I105">
        <v>1</v>
      </c>
      <c r="J105" t="s">
        <v>183</v>
      </c>
      <c r="K105">
        <v>88</v>
      </c>
      <c r="L105" t="s">
        <v>144</v>
      </c>
      <c r="M105">
        <v>100</v>
      </c>
      <c r="P105" s="2">
        <v>45758</v>
      </c>
      <c r="R105">
        <v>1</v>
      </c>
      <c r="S105">
        <v>100</v>
      </c>
      <c r="T105" t="s">
        <v>65</v>
      </c>
      <c r="U105" t="s">
        <v>2632</v>
      </c>
      <c r="V105">
        <v>0</v>
      </c>
      <c r="W105">
        <v>100</v>
      </c>
      <c r="X105">
        <v>0</v>
      </c>
      <c r="Y105">
        <v>0</v>
      </c>
      <c r="Z105">
        <v>0</v>
      </c>
      <c r="AA105">
        <v>0</v>
      </c>
      <c r="AD105">
        <v>0</v>
      </c>
      <c r="AM105" t="s">
        <v>2633</v>
      </c>
      <c r="AN105" t="s">
        <v>2628</v>
      </c>
      <c r="AP105">
        <v>0</v>
      </c>
      <c r="AQ105">
        <v>0</v>
      </c>
      <c r="AR105">
        <v>0</v>
      </c>
      <c r="AS105">
        <v>0</v>
      </c>
      <c r="AT105">
        <v>0</v>
      </c>
      <c r="AU105">
        <v>0</v>
      </c>
      <c r="AY105" t="s">
        <v>63</v>
      </c>
      <c r="AZ105" t="s">
        <v>5067</v>
      </c>
      <c r="BA105">
        <v>0</v>
      </c>
      <c r="BC105" t="s">
        <v>2628</v>
      </c>
      <c r="BF105" t="s">
        <v>2629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8AFA-9934-4A74-B216-3B8F43CF5423}">
  <dimension ref="A1:BF41"/>
  <sheetViews>
    <sheetView topLeftCell="A40" workbookViewId="0">
      <selection activeCell="A4" sqref="A4:XFD41"/>
    </sheetView>
  </sheetViews>
  <sheetFormatPr defaultRowHeight="14.5" x14ac:dyDescent="0.35"/>
  <sheetData>
    <row r="1" spans="1:58" x14ac:dyDescent="0.35">
      <c r="A1" t="s">
        <v>6089</v>
      </c>
    </row>
    <row r="2" spans="1:58" x14ac:dyDescent="0.35">
      <c r="A2" t="s">
        <v>6581</v>
      </c>
    </row>
    <row r="3" spans="1:58" x14ac:dyDescent="0.35">
      <c r="D3" s="2"/>
      <c r="F3" s="4"/>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2489</v>
      </c>
      <c r="B5">
        <v>10000</v>
      </c>
      <c r="C5">
        <v>30000</v>
      </c>
      <c r="D5" s="2">
        <v>45761</v>
      </c>
      <c r="E5" t="s">
        <v>59</v>
      </c>
      <c r="F5" t="s">
        <v>2490</v>
      </c>
      <c r="G5" t="s">
        <v>2491</v>
      </c>
      <c r="I5">
        <v>1</v>
      </c>
      <c r="J5" t="s">
        <v>183</v>
      </c>
      <c r="K5">
        <v>112</v>
      </c>
      <c r="L5" t="s">
        <v>2634</v>
      </c>
      <c r="M5" s="3">
        <v>2000</v>
      </c>
      <c r="P5" s="2">
        <v>45759</v>
      </c>
      <c r="R5">
        <v>10</v>
      </c>
      <c r="S5" s="3">
        <v>20000</v>
      </c>
      <c r="T5" t="s">
        <v>65</v>
      </c>
      <c r="U5" t="s">
        <v>2492</v>
      </c>
      <c r="V5">
        <v>0</v>
      </c>
      <c r="W5" s="3">
        <v>20000</v>
      </c>
      <c r="X5">
        <v>0</v>
      </c>
      <c r="Y5">
        <v>0</v>
      </c>
      <c r="Z5">
        <v>0</v>
      </c>
      <c r="AA5">
        <v>0</v>
      </c>
      <c r="AD5">
        <v>0</v>
      </c>
      <c r="AM5" t="s">
        <v>2493</v>
      </c>
      <c r="AN5" t="s">
        <v>68</v>
      </c>
      <c r="AP5">
        <v>0</v>
      </c>
      <c r="AQ5">
        <v>0</v>
      </c>
      <c r="AR5">
        <v>0</v>
      </c>
      <c r="AS5">
        <v>0</v>
      </c>
      <c r="AT5">
        <v>0</v>
      </c>
      <c r="AU5">
        <v>0</v>
      </c>
      <c r="AY5" t="s">
        <v>63</v>
      </c>
      <c r="AZ5" t="s">
        <v>4985</v>
      </c>
      <c r="BA5">
        <v>0</v>
      </c>
      <c r="BC5" t="s">
        <v>68</v>
      </c>
      <c r="BF5" t="s">
        <v>1596</v>
      </c>
    </row>
    <row r="6" spans="1:58" x14ac:dyDescent="0.35">
      <c r="A6" t="s">
        <v>2635</v>
      </c>
      <c r="B6">
        <v>10000</v>
      </c>
      <c r="C6">
        <v>10000</v>
      </c>
      <c r="D6" s="2">
        <v>45761</v>
      </c>
      <c r="E6" t="s">
        <v>59</v>
      </c>
      <c r="F6" t="s">
        <v>2636</v>
      </c>
      <c r="G6" t="s">
        <v>2637</v>
      </c>
      <c r="I6">
        <v>1</v>
      </c>
      <c r="J6" t="s">
        <v>183</v>
      </c>
      <c r="K6">
        <v>46</v>
      </c>
      <c r="L6" t="s">
        <v>231</v>
      </c>
      <c r="M6" s="3">
        <v>1000</v>
      </c>
      <c r="P6" s="2">
        <v>45759</v>
      </c>
      <c r="R6">
        <v>1</v>
      </c>
      <c r="S6" s="3">
        <v>1000</v>
      </c>
      <c r="T6" t="s">
        <v>65</v>
      </c>
      <c r="U6" t="s">
        <v>2638</v>
      </c>
      <c r="V6">
        <v>0</v>
      </c>
      <c r="W6" s="3">
        <v>1000</v>
      </c>
      <c r="X6">
        <v>0</v>
      </c>
      <c r="Y6">
        <v>0</v>
      </c>
      <c r="Z6">
        <v>0</v>
      </c>
      <c r="AA6">
        <v>0</v>
      </c>
      <c r="AD6">
        <v>0</v>
      </c>
      <c r="AM6" t="s">
        <v>2639</v>
      </c>
      <c r="AN6" t="s">
        <v>2640</v>
      </c>
      <c r="AP6">
        <v>0</v>
      </c>
      <c r="AQ6">
        <v>0</v>
      </c>
      <c r="AR6">
        <v>0</v>
      </c>
      <c r="AS6">
        <v>0</v>
      </c>
      <c r="AT6">
        <v>0</v>
      </c>
      <c r="AU6">
        <v>0</v>
      </c>
      <c r="AY6" t="s">
        <v>63</v>
      </c>
      <c r="AZ6" t="s">
        <v>5068</v>
      </c>
      <c r="BA6">
        <v>0</v>
      </c>
      <c r="BC6" t="s">
        <v>2640</v>
      </c>
      <c r="BF6" t="s">
        <v>2641</v>
      </c>
    </row>
    <row r="7" spans="1:58" x14ac:dyDescent="0.35">
      <c r="A7" t="s">
        <v>2642</v>
      </c>
      <c r="B7">
        <v>10000</v>
      </c>
      <c r="C7">
        <v>10000</v>
      </c>
      <c r="D7" s="2">
        <v>45761</v>
      </c>
      <c r="E7" t="s">
        <v>59</v>
      </c>
      <c r="F7" t="s">
        <v>2643</v>
      </c>
      <c r="G7" t="s">
        <v>2644</v>
      </c>
      <c r="I7">
        <v>1</v>
      </c>
      <c r="J7" t="s">
        <v>183</v>
      </c>
      <c r="K7">
        <v>46</v>
      </c>
      <c r="L7" t="s">
        <v>231</v>
      </c>
      <c r="M7">
        <v>500</v>
      </c>
      <c r="P7" s="2">
        <v>45759</v>
      </c>
      <c r="R7">
        <v>1</v>
      </c>
      <c r="S7">
        <v>500</v>
      </c>
      <c r="T7" t="s">
        <v>65</v>
      </c>
      <c r="U7" t="s">
        <v>2645</v>
      </c>
      <c r="V7">
        <v>0</v>
      </c>
      <c r="W7">
        <v>500</v>
      </c>
      <c r="X7">
        <v>0</v>
      </c>
      <c r="Y7">
        <v>0</v>
      </c>
      <c r="Z7">
        <v>0</v>
      </c>
      <c r="AA7">
        <v>0</v>
      </c>
      <c r="AD7">
        <v>0</v>
      </c>
      <c r="AM7" t="s">
        <v>2646</v>
      </c>
      <c r="AN7" t="s">
        <v>2640</v>
      </c>
      <c r="AP7">
        <v>0</v>
      </c>
      <c r="AQ7">
        <v>0</v>
      </c>
      <c r="AR7">
        <v>0</v>
      </c>
      <c r="AS7">
        <v>0</v>
      </c>
      <c r="AT7">
        <v>0</v>
      </c>
      <c r="AU7">
        <v>0</v>
      </c>
      <c r="AY7" t="s">
        <v>63</v>
      </c>
      <c r="AZ7" t="s">
        <v>5069</v>
      </c>
      <c r="BA7">
        <v>0</v>
      </c>
      <c r="BC7" t="s">
        <v>2640</v>
      </c>
      <c r="BF7" t="s">
        <v>2641</v>
      </c>
    </row>
    <row r="8" spans="1:58" x14ac:dyDescent="0.35">
      <c r="A8" t="s">
        <v>2647</v>
      </c>
      <c r="B8">
        <v>10000</v>
      </c>
      <c r="C8">
        <v>10000</v>
      </c>
      <c r="D8" s="2">
        <v>45761</v>
      </c>
      <c r="E8" t="s">
        <v>59</v>
      </c>
      <c r="F8" t="s">
        <v>2648</v>
      </c>
      <c r="G8" t="s">
        <v>2649</v>
      </c>
      <c r="I8">
        <v>1</v>
      </c>
      <c r="J8" t="s">
        <v>183</v>
      </c>
      <c r="K8">
        <v>60</v>
      </c>
      <c r="L8" t="s">
        <v>222</v>
      </c>
      <c r="M8" s="3">
        <v>6000</v>
      </c>
      <c r="P8" s="2">
        <v>45759</v>
      </c>
      <c r="R8">
        <v>10</v>
      </c>
      <c r="S8" s="3">
        <v>60000</v>
      </c>
      <c r="T8" t="s">
        <v>65</v>
      </c>
      <c r="U8" t="s">
        <v>2650</v>
      </c>
      <c r="V8">
        <v>0</v>
      </c>
      <c r="W8" s="3">
        <v>60000</v>
      </c>
      <c r="X8">
        <v>0</v>
      </c>
      <c r="Y8">
        <v>0</v>
      </c>
      <c r="Z8">
        <v>0</v>
      </c>
      <c r="AA8">
        <v>0</v>
      </c>
      <c r="AD8">
        <v>0</v>
      </c>
      <c r="AM8" t="s">
        <v>2651</v>
      </c>
      <c r="AN8" t="s">
        <v>68</v>
      </c>
      <c r="AP8">
        <v>0</v>
      </c>
      <c r="AQ8">
        <v>0</v>
      </c>
      <c r="AR8">
        <v>0</v>
      </c>
      <c r="AS8">
        <v>0</v>
      </c>
      <c r="AT8">
        <v>0</v>
      </c>
      <c r="AU8">
        <v>0</v>
      </c>
      <c r="AY8" t="s">
        <v>63</v>
      </c>
      <c r="AZ8" t="s">
        <v>5070</v>
      </c>
      <c r="BA8">
        <v>0</v>
      </c>
      <c r="BC8" t="s">
        <v>68</v>
      </c>
      <c r="BF8" t="s">
        <v>2652</v>
      </c>
    </row>
    <row r="9" spans="1:58" x14ac:dyDescent="0.35">
      <c r="A9" t="s">
        <v>2647</v>
      </c>
      <c r="B9">
        <v>20000</v>
      </c>
      <c r="C9">
        <v>10000</v>
      </c>
      <c r="D9" s="2">
        <v>45761</v>
      </c>
      <c r="E9" t="s">
        <v>59</v>
      </c>
      <c r="F9" t="s">
        <v>2648</v>
      </c>
      <c r="G9" t="s">
        <v>2649</v>
      </c>
      <c r="I9">
        <v>1</v>
      </c>
      <c r="J9" t="s">
        <v>183</v>
      </c>
      <c r="K9">
        <v>60</v>
      </c>
      <c r="L9" t="s">
        <v>222</v>
      </c>
      <c r="M9" s="3">
        <v>8000</v>
      </c>
      <c r="P9" s="2">
        <v>45759</v>
      </c>
      <c r="R9">
        <v>10</v>
      </c>
      <c r="S9" s="3">
        <v>80000</v>
      </c>
      <c r="T9" t="s">
        <v>65</v>
      </c>
      <c r="U9" t="s">
        <v>2650</v>
      </c>
      <c r="V9">
        <v>0</v>
      </c>
      <c r="W9" s="3">
        <v>80000</v>
      </c>
      <c r="X9">
        <v>0</v>
      </c>
      <c r="Y9">
        <v>0</v>
      </c>
      <c r="Z9">
        <v>0</v>
      </c>
      <c r="AA9">
        <v>0</v>
      </c>
      <c r="AD9">
        <v>0</v>
      </c>
      <c r="AM9" t="s">
        <v>2651</v>
      </c>
      <c r="AN9" t="s">
        <v>68</v>
      </c>
      <c r="AP9">
        <v>0</v>
      </c>
      <c r="AQ9">
        <v>0</v>
      </c>
      <c r="AR9">
        <v>0</v>
      </c>
      <c r="AS9">
        <v>0</v>
      </c>
      <c r="AT9">
        <v>0</v>
      </c>
      <c r="AU9">
        <v>0</v>
      </c>
      <c r="AY9" t="s">
        <v>63</v>
      </c>
      <c r="AZ9" t="s">
        <v>5070</v>
      </c>
      <c r="BA9">
        <v>0</v>
      </c>
      <c r="BC9" t="s">
        <v>68</v>
      </c>
      <c r="BF9" t="s">
        <v>2652</v>
      </c>
    </row>
    <row r="10" spans="1:58" x14ac:dyDescent="0.35">
      <c r="A10" t="s">
        <v>2653</v>
      </c>
      <c r="B10">
        <v>10000</v>
      </c>
      <c r="C10">
        <v>10000</v>
      </c>
      <c r="D10" s="2">
        <v>45761</v>
      </c>
      <c r="E10" t="s">
        <v>59</v>
      </c>
      <c r="F10" s="4">
        <v>0.53378472222222217</v>
      </c>
      <c r="G10" t="s">
        <v>2496</v>
      </c>
      <c r="I10">
        <v>1</v>
      </c>
      <c r="J10" t="s">
        <v>183</v>
      </c>
      <c r="K10">
        <v>94</v>
      </c>
      <c r="L10" t="s">
        <v>81</v>
      </c>
      <c r="M10" s="3">
        <v>9000</v>
      </c>
      <c r="P10" s="2">
        <v>45759</v>
      </c>
      <c r="R10">
        <v>4</v>
      </c>
      <c r="S10" s="3">
        <v>36000</v>
      </c>
      <c r="T10" t="s">
        <v>65</v>
      </c>
      <c r="U10" t="s">
        <v>2497</v>
      </c>
      <c r="V10">
        <v>0</v>
      </c>
      <c r="W10" s="3">
        <v>36000</v>
      </c>
      <c r="X10">
        <v>0</v>
      </c>
      <c r="Y10">
        <v>0</v>
      </c>
      <c r="Z10">
        <v>0</v>
      </c>
      <c r="AA10">
        <v>0</v>
      </c>
      <c r="AD10">
        <v>0</v>
      </c>
      <c r="AM10" t="s">
        <v>2498</v>
      </c>
      <c r="AN10" t="s">
        <v>84</v>
      </c>
      <c r="AP10">
        <v>0</v>
      </c>
      <c r="AQ10">
        <v>0</v>
      </c>
      <c r="AR10">
        <v>0</v>
      </c>
      <c r="AS10">
        <v>0</v>
      </c>
      <c r="AT10">
        <v>0</v>
      </c>
      <c r="AU10">
        <v>0</v>
      </c>
      <c r="AY10" t="s">
        <v>63</v>
      </c>
      <c r="AZ10" t="s">
        <v>6582</v>
      </c>
      <c r="BA10">
        <v>0</v>
      </c>
      <c r="BC10" t="s">
        <v>84</v>
      </c>
      <c r="BF10" t="s">
        <v>2654</v>
      </c>
    </row>
    <row r="11" spans="1:58" x14ac:dyDescent="0.35">
      <c r="A11" t="s">
        <v>5071</v>
      </c>
      <c r="B11">
        <v>10000</v>
      </c>
      <c r="C11">
        <v>30000</v>
      </c>
      <c r="D11" s="2">
        <v>45763</v>
      </c>
      <c r="E11" t="s">
        <v>59</v>
      </c>
      <c r="F11" t="s">
        <v>5072</v>
      </c>
      <c r="G11" t="s">
        <v>5073</v>
      </c>
      <c r="I11">
        <v>2</v>
      </c>
      <c r="J11" t="s">
        <v>183</v>
      </c>
      <c r="K11">
        <v>77</v>
      </c>
      <c r="L11" t="s">
        <v>192</v>
      </c>
      <c r="M11" s="3">
        <v>32000</v>
      </c>
      <c r="P11" s="2">
        <v>45759</v>
      </c>
      <c r="R11">
        <v>10</v>
      </c>
      <c r="S11" s="3">
        <v>320000</v>
      </c>
      <c r="T11" t="s">
        <v>65</v>
      </c>
      <c r="U11" t="s">
        <v>5074</v>
      </c>
      <c r="V11">
        <v>0</v>
      </c>
      <c r="W11" s="3">
        <v>350000</v>
      </c>
      <c r="X11" s="3">
        <v>-30000</v>
      </c>
      <c r="Y11">
        <v>0</v>
      </c>
      <c r="Z11">
        <v>0</v>
      </c>
      <c r="AA11">
        <v>0</v>
      </c>
      <c r="AD11">
        <v>0</v>
      </c>
      <c r="AM11" t="s">
        <v>5075</v>
      </c>
      <c r="AN11" t="s">
        <v>108</v>
      </c>
      <c r="AP11">
        <v>0</v>
      </c>
      <c r="AQ11">
        <v>0</v>
      </c>
      <c r="AR11">
        <v>0</v>
      </c>
      <c r="AS11">
        <v>0</v>
      </c>
      <c r="AT11">
        <v>0</v>
      </c>
      <c r="AU11">
        <v>0</v>
      </c>
      <c r="AY11" t="s">
        <v>63</v>
      </c>
      <c r="AZ11" t="s">
        <v>5076</v>
      </c>
      <c r="BA11">
        <v>0</v>
      </c>
      <c r="BC11" t="s">
        <v>108</v>
      </c>
      <c r="BF11" t="s">
        <v>5077</v>
      </c>
    </row>
    <row r="12" spans="1:58" x14ac:dyDescent="0.35">
      <c r="A12" t="s">
        <v>2655</v>
      </c>
      <c r="B12">
        <v>10000</v>
      </c>
      <c r="C12">
        <v>10000</v>
      </c>
      <c r="D12" s="2">
        <v>45761</v>
      </c>
      <c r="E12" t="s">
        <v>59</v>
      </c>
      <c r="F12" t="s">
        <v>2656</v>
      </c>
      <c r="G12" t="s">
        <v>2657</v>
      </c>
      <c r="I12">
        <v>1</v>
      </c>
      <c r="J12" t="s">
        <v>183</v>
      </c>
      <c r="K12">
        <v>26</v>
      </c>
      <c r="L12" t="s">
        <v>648</v>
      </c>
      <c r="M12" s="3">
        <v>9000</v>
      </c>
      <c r="P12" s="2">
        <v>45759</v>
      </c>
      <c r="R12">
        <v>4</v>
      </c>
      <c r="S12" s="3">
        <v>36000</v>
      </c>
      <c r="T12" t="s">
        <v>65</v>
      </c>
      <c r="U12" t="s">
        <v>2516</v>
      </c>
      <c r="V12">
        <v>0</v>
      </c>
      <c r="W12" s="3">
        <v>36000</v>
      </c>
      <c r="X12">
        <v>0</v>
      </c>
      <c r="Y12">
        <v>0</v>
      </c>
      <c r="Z12">
        <v>0</v>
      </c>
      <c r="AA12">
        <v>0</v>
      </c>
      <c r="AD12">
        <v>0</v>
      </c>
      <c r="AM12" t="s">
        <v>2517</v>
      </c>
      <c r="AN12" t="s">
        <v>275</v>
      </c>
      <c r="AP12">
        <v>0</v>
      </c>
      <c r="AQ12">
        <v>0</v>
      </c>
      <c r="AR12">
        <v>0</v>
      </c>
      <c r="AS12">
        <v>0</v>
      </c>
      <c r="AT12">
        <v>0</v>
      </c>
      <c r="AU12">
        <v>0</v>
      </c>
      <c r="AY12" t="s">
        <v>63</v>
      </c>
      <c r="AZ12" t="s">
        <v>5078</v>
      </c>
      <c r="BA12">
        <v>0</v>
      </c>
      <c r="BC12" t="s">
        <v>275</v>
      </c>
      <c r="BF12" t="s">
        <v>2658</v>
      </c>
    </row>
    <row r="13" spans="1:58" x14ac:dyDescent="0.35">
      <c r="A13" t="s">
        <v>1675</v>
      </c>
      <c r="B13">
        <v>10000</v>
      </c>
      <c r="C13">
        <v>30000</v>
      </c>
      <c r="D13" s="2">
        <v>45761</v>
      </c>
      <c r="E13" t="s">
        <v>59</v>
      </c>
      <c r="F13" t="s">
        <v>1676</v>
      </c>
      <c r="G13">
        <v>10620258104</v>
      </c>
      <c r="I13">
        <v>3</v>
      </c>
      <c r="J13" t="s">
        <v>183</v>
      </c>
      <c r="K13">
        <v>85</v>
      </c>
      <c r="L13" t="s">
        <v>940</v>
      </c>
      <c r="M13" s="3">
        <v>2728</v>
      </c>
      <c r="P13" s="2">
        <v>45759</v>
      </c>
      <c r="R13">
        <v>11</v>
      </c>
      <c r="S13" s="3">
        <v>30008</v>
      </c>
      <c r="T13" t="s">
        <v>65</v>
      </c>
      <c r="U13" t="s">
        <v>1677</v>
      </c>
      <c r="V13">
        <v>0</v>
      </c>
      <c r="W13" s="3">
        <v>30000</v>
      </c>
      <c r="X13">
        <v>8</v>
      </c>
      <c r="Y13">
        <v>0</v>
      </c>
      <c r="Z13">
        <v>0</v>
      </c>
      <c r="AA13">
        <v>0</v>
      </c>
      <c r="AD13">
        <v>0</v>
      </c>
      <c r="AM13" t="s">
        <v>1678</v>
      </c>
      <c r="AN13" t="s">
        <v>108</v>
      </c>
      <c r="AP13">
        <v>0</v>
      </c>
      <c r="AQ13">
        <v>0</v>
      </c>
      <c r="AR13">
        <v>0</v>
      </c>
      <c r="AS13">
        <v>0</v>
      </c>
      <c r="AT13">
        <v>0</v>
      </c>
      <c r="AU13">
        <v>0</v>
      </c>
      <c r="AY13" t="s">
        <v>63</v>
      </c>
      <c r="AZ13" t="s">
        <v>4715</v>
      </c>
      <c r="BA13">
        <v>0</v>
      </c>
      <c r="BC13" t="s">
        <v>108</v>
      </c>
      <c r="BF13" t="s">
        <v>1679</v>
      </c>
    </row>
    <row r="14" spans="1:58" x14ac:dyDescent="0.35">
      <c r="A14" t="s">
        <v>1555</v>
      </c>
      <c r="B14">
        <v>10000</v>
      </c>
      <c r="C14">
        <v>30000</v>
      </c>
      <c r="D14" s="2">
        <v>45761</v>
      </c>
      <c r="E14" t="s">
        <v>59</v>
      </c>
      <c r="F14" t="s">
        <v>1710</v>
      </c>
      <c r="G14">
        <v>10620258106</v>
      </c>
      <c r="I14">
        <v>3</v>
      </c>
      <c r="J14" t="s">
        <v>183</v>
      </c>
      <c r="K14">
        <v>85</v>
      </c>
      <c r="L14" t="s">
        <v>940</v>
      </c>
      <c r="M14" s="3">
        <v>6364</v>
      </c>
      <c r="P14" s="2">
        <v>45759</v>
      </c>
      <c r="R14">
        <v>11</v>
      </c>
      <c r="S14" s="3">
        <v>70004</v>
      </c>
      <c r="T14" t="s">
        <v>65</v>
      </c>
      <c r="U14" t="s">
        <v>1557</v>
      </c>
      <c r="V14">
        <v>0</v>
      </c>
      <c r="W14" s="3">
        <v>70000</v>
      </c>
      <c r="X14">
        <v>4</v>
      </c>
      <c r="Y14">
        <v>0</v>
      </c>
      <c r="Z14">
        <v>0</v>
      </c>
      <c r="AA14">
        <v>0</v>
      </c>
      <c r="AD14">
        <v>0</v>
      </c>
      <c r="AM14" t="s">
        <v>1558</v>
      </c>
      <c r="AN14" t="s">
        <v>108</v>
      </c>
      <c r="AP14">
        <v>0</v>
      </c>
      <c r="AQ14">
        <v>0</v>
      </c>
      <c r="AR14">
        <v>0</v>
      </c>
      <c r="AS14">
        <v>0</v>
      </c>
      <c r="AT14">
        <v>0</v>
      </c>
      <c r="AU14">
        <v>0</v>
      </c>
      <c r="AY14" t="s">
        <v>63</v>
      </c>
      <c r="AZ14" t="s">
        <v>4686</v>
      </c>
      <c r="BA14">
        <v>0</v>
      </c>
      <c r="BC14" t="s">
        <v>108</v>
      </c>
      <c r="BF14" t="s">
        <v>1559</v>
      </c>
    </row>
    <row r="15" spans="1:58" x14ac:dyDescent="0.35">
      <c r="A15" t="s">
        <v>1743</v>
      </c>
      <c r="B15">
        <v>10000</v>
      </c>
      <c r="C15">
        <v>30000</v>
      </c>
      <c r="D15" s="2">
        <v>45761</v>
      </c>
      <c r="E15" t="s">
        <v>59</v>
      </c>
      <c r="F15" t="s">
        <v>1744</v>
      </c>
      <c r="G15">
        <v>10620258107</v>
      </c>
      <c r="I15">
        <v>3</v>
      </c>
      <c r="J15" t="s">
        <v>183</v>
      </c>
      <c r="K15">
        <v>85</v>
      </c>
      <c r="L15" t="s">
        <v>940</v>
      </c>
      <c r="M15" s="3">
        <v>4546</v>
      </c>
      <c r="P15" s="2">
        <v>45759</v>
      </c>
      <c r="R15">
        <v>11</v>
      </c>
      <c r="S15" s="3">
        <v>50006</v>
      </c>
      <c r="T15" t="s">
        <v>65</v>
      </c>
      <c r="U15" t="s">
        <v>531</v>
      </c>
      <c r="V15">
        <v>0</v>
      </c>
      <c r="W15" s="3">
        <v>50000</v>
      </c>
      <c r="X15">
        <v>6</v>
      </c>
      <c r="Y15">
        <v>0</v>
      </c>
      <c r="Z15">
        <v>0</v>
      </c>
      <c r="AA15">
        <v>0</v>
      </c>
      <c r="AD15">
        <v>0</v>
      </c>
      <c r="AM15" t="s">
        <v>532</v>
      </c>
      <c r="AN15" t="s">
        <v>108</v>
      </c>
      <c r="AP15">
        <v>0</v>
      </c>
      <c r="AQ15">
        <v>0</v>
      </c>
      <c r="AR15">
        <v>0</v>
      </c>
      <c r="AS15">
        <v>0</v>
      </c>
      <c r="AT15">
        <v>0</v>
      </c>
      <c r="AU15">
        <v>0</v>
      </c>
      <c r="AY15" t="s">
        <v>63</v>
      </c>
      <c r="AZ15" t="s">
        <v>4735</v>
      </c>
      <c r="BA15">
        <v>0</v>
      </c>
      <c r="BC15" t="s">
        <v>108</v>
      </c>
      <c r="BF15" t="s">
        <v>1745</v>
      </c>
    </row>
    <row r="16" spans="1:58" x14ac:dyDescent="0.35">
      <c r="A16" t="s">
        <v>2548</v>
      </c>
      <c r="B16">
        <v>10000</v>
      </c>
      <c r="C16">
        <v>20000</v>
      </c>
      <c r="D16" s="2">
        <v>45762</v>
      </c>
      <c r="E16" t="s">
        <v>59</v>
      </c>
      <c r="F16" t="s">
        <v>2549</v>
      </c>
      <c r="G16">
        <v>59470</v>
      </c>
      <c r="I16">
        <v>1</v>
      </c>
      <c r="J16" t="s">
        <v>183</v>
      </c>
      <c r="K16">
        <v>73</v>
      </c>
      <c r="L16" t="s">
        <v>184</v>
      </c>
      <c r="M16" s="3">
        <v>74291</v>
      </c>
      <c r="P16" s="2">
        <v>45759</v>
      </c>
      <c r="R16">
        <v>12</v>
      </c>
      <c r="S16" s="3">
        <v>891492</v>
      </c>
      <c r="T16" t="s">
        <v>65</v>
      </c>
      <c r="U16" t="s">
        <v>2550</v>
      </c>
      <c r="V16">
        <v>0</v>
      </c>
      <c r="W16" s="3">
        <v>437620</v>
      </c>
      <c r="X16" s="3">
        <v>453872</v>
      </c>
      <c r="Y16">
        <v>0</v>
      </c>
      <c r="Z16">
        <v>0</v>
      </c>
      <c r="AA16">
        <v>0</v>
      </c>
      <c r="AD16">
        <v>0</v>
      </c>
      <c r="AM16" t="s">
        <v>2551</v>
      </c>
      <c r="AN16" t="s">
        <v>68</v>
      </c>
      <c r="AP16">
        <v>0</v>
      </c>
      <c r="AQ16">
        <v>0</v>
      </c>
      <c r="AR16">
        <v>0</v>
      </c>
      <c r="AS16">
        <v>0</v>
      </c>
      <c r="AT16">
        <v>0</v>
      </c>
      <c r="AU16">
        <v>0</v>
      </c>
      <c r="AY16" t="s">
        <v>63</v>
      </c>
      <c r="AZ16" t="s">
        <v>5005</v>
      </c>
      <c r="BA16">
        <v>0</v>
      </c>
      <c r="BC16" t="s">
        <v>68</v>
      </c>
      <c r="BF16" t="s">
        <v>2552</v>
      </c>
    </row>
    <row r="17" spans="1:58" x14ac:dyDescent="0.35">
      <c r="A17" t="s">
        <v>2548</v>
      </c>
      <c r="B17">
        <v>20000</v>
      </c>
      <c r="C17">
        <v>10000</v>
      </c>
      <c r="D17" s="2">
        <v>45762</v>
      </c>
      <c r="E17" t="s">
        <v>59</v>
      </c>
      <c r="F17" t="s">
        <v>2549</v>
      </c>
      <c r="G17">
        <v>59470</v>
      </c>
      <c r="I17">
        <v>1</v>
      </c>
      <c r="J17" t="s">
        <v>183</v>
      </c>
      <c r="K17">
        <v>73</v>
      </c>
      <c r="L17" t="s">
        <v>184</v>
      </c>
      <c r="M17" s="3">
        <v>2459</v>
      </c>
      <c r="P17" s="2">
        <v>45759</v>
      </c>
      <c r="R17">
        <v>12</v>
      </c>
      <c r="S17" s="3">
        <v>29508</v>
      </c>
      <c r="T17" t="s">
        <v>65</v>
      </c>
      <c r="U17" t="s">
        <v>2550</v>
      </c>
      <c r="V17">
        <v>0</v>
      </c>
      <c r="W17" s="3">
        <v>1460646</v>
      </c>
      <c r="X17" s="3">
        <v>-1431138</v>
      </c>
      <c r="Y17">
        <v>0</v>
      </c>
      <c r="Z17">
        <v>0</v>
      </c>
      <c r="AA17">
        <v>0</v>
      </c>
      <c r="AD17">
        <v>0</v>
      </c>
      <c r="AM17" t="s">
        <v>2551</v>
      </c>
      <c r="AN17" t="s">
        <v>68</v>
      </c>
      <c r="AP17">
        <v>0</v>
      </c>
      <c r="AQ17">
        <v>0</v>
      </c>
      <c r="AR17">
        <v>0</v>
      </c>
      <c r="AS17">
        <v>0</v>
      </c>
      <c r="AT17">
        <v>0</v>
      </c>
      <c r="AU17">
        <v>0</v>
      </c>
      <c r="AY17" t="s">
        <v>63</v>
      </c>
      <c r="AZ17" t="s">
        <v>5005</v>
      </c>
      <c r="BA17">
        <v>0</v>
      </c>
      <c r="BC17" t="s">
        <v>68</v>
      </c>
      <c r="BF17" t="s">
        <v>2552</v>
      </c>
    </row>
    <row r="18" spans="1:58" x14ac:dyDescent="0.35">
      <c r="A18" t="s">
        <v>2548</v>
      </c>
      <c r="B18">
        <v>20000</v>
      </c>
      <c r="C18">
        <v>20000</v>
      </c>
      <c r="D18" s="2">
        <v>45762</v>
      </c>
      <c r="E18" t="s">
        <v>59</v>
      </c>
      <c r="F18" t="s">
        <v>2549</v>
      </c>
      <c r="G18">
        <v>59470</v>
      </c>
      <c r="I18">
        <v>2</v>
      </c>
      <c r="J18" t="s">
        <v>183</v>
      </c>
      <c r="K18">
        <v>96</v>
      </c>
      <c r="L18" t="s">
        <v>613</v>
      </c>
      <c r="M18" s="3">
        <v>254625</v>
      </c>
      <c r="P18" s="2">
        <v>45759</v>
      </c>
      <c r="R18">
        <v>6</v>
      </c>
      <c r="S18" s="3">
        <v>1527750</v>
      </c>
      <c r="T18" t="s">
        <v>65</v>
      </c>
      <c r="U18" t="s">
        <v>2550</v>
      </c>
      <c r="V18">
        <v>0</v>
      </c>
      <c r="W18" s="3">
        <v>1559250</v>
      </c>
      <c r="X18" s="3">
        <v>-31500</v>
      </c>
      <c r="Y18">
        <v>0</v>
      </c>
      <c r="Z18">
        <v>0</v>
      </c>
      <c r="AA18">
        <v>0</v>
      </c>
      <c r="AD18">
        <v>0</v>
      </c>
      <c r="AM18" t="s">
        <v>2551</v>
      </c>
      <c r="AN18" t="s">
        <v>68</v>
      </c>
      <c r="AP18">
        <v>0</v>
      </c>
      <c r="AQ18">
        <v>0</v>
      </c>
      <c r="AR18">
        <v>0</v>
      </c>
      <c r="AS18">
        <v>0</v>
      </c>
      <c r="AT18">
        <v>0</v>
      </c>
      <c r="AU18">
        <v>0</v>
      </c>
      <c r="AY18" t="s">
        <v>63</v>
      </c>
      <c r="AZ18" t="s">
        <v>5005</v>
      </c>
      <c r="BA18">
        <v>0</v>
      </c>
      <c r="BC18" t="s">
        <v>68</v>
      </c>
      <c r="BF18" t="s">
        <v>2552</v>
      </c>
    </row>
    <row r="19" spans="1:58" x14ac:dyDescent="0.35">
      <c r="A19" t="s">
        <v>2659</v>
      </c>
      <c r="B19">
        <v>10000</v>
      </c>
      <c r="C19">
        <v>10000</v>
      </c>
      <c r="D19" s="2">
        <v>45761</v>
      </c>
      <c r="E19" t="s">
        <v>59</v>
      </c>
      <c r="F19" t="s">
        <v>2660</v>
      </c>
      <c r="G19" t="s">
        <v>570</v>
      </c>
      <c r="I19">
        <v>1</v>
      </c>
      <c r="J19" t="s">
        <v>183</v>
      </c>
      <c r="K19">
        <v>59</v>
      </c>
      <c r="L19" t="s">
        <v>73</v>
      </c>
      <c r="M19" s="3">
        <v>2000</v>
      </c>
      <c r="P19" s="2">
        <v>45759</v>
      </c>
      <c r="R19">
        <v>6</v>
      </c>
      <c r="S19" s="3">
        <v>12000</v>
      </c>
      <c r="T19" t="s">
        <v>65</v>
      </c>
      <c r="U19" t="s">
        <v>2661</v>
      </c>
      <c r="V19">
        <v>0</v>
      </c>
      <c r="W19" s="3">
        <v>12000</v>
      </c>
      <c r="X19">
        <v>0</v>
      </c>
      <c r="Y19">
        <v>0</v>
      </c>
      <c r="Z19">
        <v>0</v>
      </c>
      <c r="AA19">
        <v>0</v>
      </c>
      <c r="AD19">
        <v>0</v>
      </c>
      <c r="AM19" t="s">
        <v>2662</v>
      </c>
      <c r="AN19" t="s">
        <v>571</v>
      </c>
      <c r="AP19">
        <v>0</v>
      </c>
      <c r="AQ19">
        <v>0</v>
      </c>
      <c r="AR19">
        <v>0</v>
      </c>
      <c r="AS19">
        <v>0</v>
      </c>
      <c r="AT19">
        <v>0</v>
      </c>
      <c r="AU19">
        <v>0</v>
      </c>
      <c r="AY19" t="s">
        <v>63</v>
      </c>
      <c r="AZ19" t="s">
        <v>5079</v>
      </c>
      <c r="BA19">
        <v>0</v>
      </c>
      <c r="BC19" t="s">
        <v>571</v>
      </c>
      <c r="BF19" t="s">
        <v>2663</v>
      </c>
    </row>
    <row r="20" spans="1:58" x14ac:dyDescent="0.35">
      <c r="A20" t="s">
        <v>2664</v>
      </c>
      <c r="B20">
        <v>10000</v>
      </c>
      <c r="C20">
        <v>10000</v>
      </c>
      <c r="D20" s="2">
        <v>45761</v>
      </c>
      <c r="E20" t="s">
        <v>59</v>
      </c>
      <c r="F20" t="s">
        <v>2660</v>
      </c>
      <c r="G20" t="s">
        <v>570</v>
      </c>
      <c r="I20">
        <v>1</v>
      </c>
      <c r="J20" t="s">
        <v>183</v>
      </c>
      <c r="K20">
        <v>59</v>
      </c>
      <c r="L20" t="s">
        <v>73</v>
      </c>
      <c r="M20" s="3">
        <v>1000</v>
      </c>
      <c r="P20" s="2">
        <v>45759</v>
      </c>
      <c r="R20">
        <v>6</v>
      </c>
      <c r="S20" s="3">
        <v>6000</v>
      </c>
      <c r="T20" t="s">
        <v>65</v>
      </c>
      <c r="U20" t="s">
        <v>1114</v>
      </c>
      <c r="V20">
        <v>0</v>
      </c>
      <c r="W20" s="3">
        <v>6000</v>
      </c>
      <c r="X20">
        <v>0</v>
      </c>
      <c r="Y20">
        <v>0</v>
      </c>
      <c r="Z20">
        <v>0</v>
      </c>
      <c r="AA20">
        <v>0</v>
      </c>
      <c r="AD20">
        <v>0</v>
      </c>
      <c r="AM20" t="s">
        <v>1115</v>
      </c>
      <c r="AN20" t="s">
        <v>571</v>
      </c>
      <c r="AP20">
        <v>0</v>
      </c>
      <c r="AQ20">
        <v>0</v>
      </c>
      <c r="AR20">
        <v>0</v>
      </c>
      <c r="AS20">
        <v>0</v>
      </c>
      <c r="AT20">
        <v>0</v>
      </c>
      <c r="AU20">
        <v>0</v>
      </c>
      <c r="AY20" t="s">
        <v>63</v>
      </c>
      <c r="AZ20" t="s">
        <v>5080</v>
      </c>
      <c r="BA20">
        <v>0</v>
      </c>
      <c r="BC20" t="s">
        <v>571</v>
      </c>
      <c r="BF20" t="s">
        <v>2665</v>
      </c>
    </row>
    <row r="21" spans="1:58" x14ac:dyDescent="0.35">
      <c r="A21" t="s">
        <v>2666</v>
      </c>
      <c r="B21">
        <v>10000</v>
      </c>
      <c r="C21">
        <v>10000</v>
      </c>
      <c r="D21" s="2">
        <v>45761</v>
      </c>
      <c r="E21" t="s">
        <v>59</v>
      </c>
      <c r="F21" t="s">
        <v>2660</v>
      </c>
      <c r="G21" t="s">
        <v>570</v>
      </c>
      <c r="I21">
        <v>1</v>
      </c>
      <c r="J21" t="s">
        <v>183</v>
      </c>
      <c r="K21">
        <v>59</v>
      </c>
      <c r="L21" t="s">
        <v>73</v>
      </c>
      <c r="M21" s="3">
        <v>1000</v>
      </c>
      <c r="P21" s="2">
        <v>45759</v>
      </c>
      <c r="R21">
        <v>6</v>
      </c>
      <c r="S21" s="3">
        <v>6000</v>
      </c>
      <c r="T21" t="s">
        <v>65</v>
      </c>
      <c r="U21" t="s">
        <v>1114</v>
      </c>
      <c r="V21">
        <v>0</v>
      </c>
      <c r="W21" s="3">
        <v>6000</v>
      </c>
      <c r="X21">
        <v>0</v>
      </c>
      <c r="Y21">
        <v>0</v>
      </c>
      <c r="Z21">
        <v>0</v>
      </c>
      <c r="AA21">
        <v>0</v>
      </c>
      <c r="AD21">
        <v>0</v>
      </c>
      <c r="AM21" t="s">
        <v>1115</v>
      </c>
      <c r="AN21" t="s">
        <v>571</v>
      </c>
      <c r="AP21">
        <v>0</v>
      </c>
      <c r="AQ21">
        <v>0</v>
      </c>
      <c r="AR21">
        <v>0</v>
      </c>
      <c r="AS21">
        <v>0</v>
      </c>
      <c r="AT21">
        <v>0</v>
      </c>
      <c r="AU21">
        <v>0</v>
      </c>
      <c r="AY21" t="s">
        <v>63</v>
      </c>
      <c r="AZ21" t="s">
        <v>5081</v>
      </c>
      <c r="BA21">
        <v>0</v>
      </c>
      <c r="BC21" t="s">
        <v>571</v>
      </c>
      <c r="BF21" t="s">
        <v>2667</v>
      </c>
    </row>
    <row r="22" spans="1:58" x14ac:dyDescent="0.35">
      <c r="A22" t="s">
        <v>2243</v>
      </c>
      <c r="B22">
        <v>10000</v>
      </c>
      <c r="C22">
        <v>20000</v>
      </c>
      <c r="D22" s="2">
        <v>45762</v>
      </c>
      <c r="E22" t="s">
        <v>59</v>
      </c>
      <c r="F22" t="s">
        <v>2244</v>
      </c>
      <c r="G22" t="s">
        <v>2134</v>
      </c>
      <c r="I22">
        <v>2</v>
      </c>
      <c r="J22" t="s">
        <v>183</v>
      </c>
      <c r="K22">
        <v>71</v>
      </c>
      <c r="L22" t="s">
        <v>368</v>
      </c>
      <c r="M22" s="3">
        <v>20000</v>
      </c>
      <c r="P22" s="2">
        <v>45759</v>
      </c>
      <c r="R22">
        <v>2</v>
      </c>
      <c r="S22" s="3">
        <v>40000</v>
      </c>
      <c r="T22" t="s">
        <v>65</v>
      </c>
      <c r="U22" t="s">
        <v>2245</v>
      </c>
      <c r="V22">
        <v>0</v>
      </c>
      <c r="W22" s="3">
        <v>40000</v>
      </c>
      <c r="X22">
        <v>0</v>
      </c>
      <c r="Y22">
        <v>0</v>
      </c>
      <c r="Z22">
        <v>0</v>
      </c>
      <c r="AA22">
        <v>0</v>
      </c>
      <c r="AD22">
        <v>0</v>
      </c>
      <c r="AM22" t="s">
        <v>2246</v>
      </c>
      <c r="AN22" t="s">
        <v>147</v>
      </c>
      <c r="AP22">
        <v>0</v>
      </c>
      <c r="AQ22">
        <v>0</v>
      </c>
      <c r="AR22">
        <v>0</v>
      </c>
      <c r="AS22">
        <v>0</v>
      </c>
      <c r="AT22">
        <v>0</v>
      </c>
      <c r="AU22">
        <v>0</v>
      </c>
      <c r="AY22" t="s">
        <v>63</v>
      </c>
      <c r="AZ22" t="s">
        <v>4869</v>
      </c>
      <c r="BA22">
        <v>0</v>
      </c>
      <c r="BC22" t="s">
        <v>147</v>
      </c>
      <c r="BF22" t="s">
        <v>2247</v>
      </c>
    </row>
    <row r="23" spans="1:58" x14ac:dyDescent="0.35">
      <c r="A23" t="s">
        <v>5082</v>
      </c>
      <c r="B23">
        <v>10000</v>
      </c>
      <c r="C23">
        <v>10000</v>
      </c>
      <c r="D23" s="2">
        <v>45763</v>
      </c>
      <c r="E23" t="s">
        <v>59</v>
      </c>
      <c r="F23" t="s">
        <v>5083</v>
      </c>
      <c r="G23" t="s">
        <v>5084</v>
      </c>
      <c r="I23">
        <v>1</v>
      </c>
      <c r="J23" t="s">
        <v>183</v>
      </c>
      <c r="K23">
        <v>95</v>
      </c>
      <c r="L23" t="s">
        <v>454</v>
      </c>
      <c r="M23" s="3">
        <v>30572</v>
      </c>
      <c r="P23" s="2">
        <v>45759</v>
      </c>
      <c r="R23">
        <v>14</v>
      </c>
      <c r="S23" s="3">
        <v>428008</v>
      </c>
      <c r="T23" t="s">
        <v>65</v>
      </c>
      <c r="U23">
        <v>86.915900010000001</v>
      </c>
      <c r="V23">
        <v>0</v>
      </c>
      <c r="W23" s="3">
        <v>427500</v>
      </c>
      <c r="X23">
        <v>508</v>
      </c>
      <c r="Y23">
        <v>0</v>
      </c>
      <c r="Z23">
        <v>0</v>
      </c>
      <c r="AA23">
        <v>0</v>
      </c>
      <c r="AD23">
        <v>0</v>
      </c>
      <c r="AM23">
        <v>86.915899999999993</v>
      </c>
      <c r="AN23" t="s">
        <v>1048</v>
      </c>
      <c r="AP23">
        <v>0</v>
      </c>
      <c r="AQ23">
        <v>0</v>
      </c>
      <c r="AR23">
        <v>0</v>
      </c>
      <c r="AS23">
        <v>0</v>
      </c>
      <c r="AT23">
        <v>0</v>
      </c>
      <c r="AU23">
        <v>0</v>
      </c>
      <c r="AY23" t="s">
        <v>63</v>
      </c>
      <c r="AZ23" t="s">
        <v>5085</v>
      </c>
      <c r="BA23">
        <v>0</v>
      </c>
      <c r="BC23" t="s">
        <v>1048</v>
      </c>
      <c r="BF23" t="s">
        <v>2051</v>
      </c>
    </row>
    <row r="24" spans="1:58" x14ac:dyDescent="0.35">
      <c r="A24" t="s">
        <v>2668</v>
      </c>
      <c r="B24">
        <v>10000</v>
      </c>
      <c r="C24">
        <v>10000</v>
      </c>
      <c r="D24" s="2">
        <v>45761</v>
      </c>
      <c r="E24" t="s">
        <v>59</v>
      </c>
      <c r="F24" t="s">
        <v>2669</v>
      </c>
      <c r="G24" t="s">
        <v>2447</v>
      </c>
      <c r="I24">
        <v>1</v>
      </c>
      <c r="J24" t="s">
        <v>183</v>
      </c>
      <c r="K24">
        <v>12</v>
      </c>
      <c r="L24" t="s">
        <v>462</v>
      </c>
      <c r="M24" s="3">
        <v>20000</v>
      </c>
      <c r="P24" s="2">
        <v>45759</v>
      </c>
      <c r="R24">
        <v>1</v>
      </c>
      <c r="S24" s="3">
        <v>20000</v>
      </c>
      <c r="T24" t="s">
        <v>65</v>
      </c>
      <c r="U24" t="s">
        <v>2670</v>
      </c>
      <c r="V24">
        <v>0</v>
      </c>
      <c r="W24" s="3">
        <v>20000</v>
      </c>
      <c r="X24">
        <v>0</v>
      </c>
      <c r="Y24">
        <v>0</v>
      </c>
      <c r="Z24">
        <v>0</v>
      </c>
      <c r="AA24">
        <v>0</v>
      </c>
      <c r="AD24">
        <v>0</v>
      </c>
      <c r="AM24" t="s">
        <v>2671</v>
      </c>
      <c r="AN24" t="s">
        <v>465</v>
      </c>
      <c r="AP24">
        <v>0</v>
      </c>
      <c r="AQ24">
        <v>0</v>
      </c>
      <c r="AR24">
        <v>0</v>
      </c>
      <c r="AS24">
        <v>0</v>
      </c>
      <c r="AT24">
        <v>0</v>
      </c>
      <c r="AU24">
        <v>0</v>
      </c>
      <c r="AY24" t="s">
        <v>63</v>
      </c>
      <c r="AZ24" t="s">
        <v>5086</v>
      </c>
      <c r="BA24">
        <v>0</v>
      </c>
      <c r="BC24" t="s">
        <v>465</v>
      </c>
      <c r="BF24" t="s">
        <v>2287</v>
      </c>
    </row>
    <row r="25" spans="1:58" x14ac:dyDescent="0.35">
      <c r="A25" t="s">
        <v>2672</v>
      </c>
      <c r="B25">
        <v>10000</v>
      </c>
      <c r="C25">
        <v>10000</v>
      </c>
      <c r="D25" s="2">
        <v>45761</v>
      </c>
      <c r="E25" t="s">
        <v>59</v>
      </c>
      <c r="F25" t="s">
        <v>2590</v>
      </c>
      <c r="G25" t="s">
        <v>2155</v>
      </c>
      <c r="I25">
        <v>1</v>
      </c>
      <c r="J25" t="s">
        <v>183</v>
      </c>
      <c r="K25">
        <v>61</v>
      </c>
      <c r="L25" t="s">
        <v>664</v>
      </c>
      <c r="M25">
        <v>667</v>
      </c>
      <c r="P25" s="2">
        <v>45759</v>
      </c>
      <c r="R25">
        <v>6</v>
      </c>
      <c r="S25" s="3">
        <v>4002</v>
      </c>
      <c r="T25" t="s">
        <v>65</v>
      </c>
      <c r="U25" t="s">
        <v>2673</v>
      </c>
      <c r="V25">
        <v>0</v>
      </c>
      <c r="W25" s="3">
        <v>4000</v>
      </c>
      <c r="X25">
        <v>2</v>
      </c>
      <c r="Y25">
        <v>0</v>
      </c>
      <c r="Z25">
        <v>0</v>
      </c>
      <c r="AA25">
        <v>0</v>
      </c>
      <c r="AD25">
        <v>0</v>
      </c>
      <c r="AM25" t="s">
        <v>2674</v>
      </c>
      <c r="AN25" t="s">
        <v>465</v>
      </c>
      <c r="AP25">
        <v>0</v>
      </c>
      <c r="AQ25">
        <v>0</v>
      </c>
      <c r="AR25">
        <v>0</v>
      </c>
      <c r="AS25">
        <v>0</v>
      </c>
      <c r="AT25">
        <v>0</v>
      </c>
      <c r="AU25">
        <v>0</v>
      </c>
      <c r="AY25" t="s">
        <v>63</v>
      </c>
      <c r="AZ25" t="s">
        <v>5087</v>
      </c>
      <c r="BA25">
        <v>0</v>
      </c>
      <c r="BC25" t="s">
        <v>465</v>
      </c>
      <c r="BF25" t="s">
        <v>2675</v>
      </c>
    </row>
    <row r="26" spans="1:58" x14ac:dyDescent="0.35">
      <c r="A26" t="s">
        <v>2676</v>
      </c>
      <c r="B26">
        <v>10000</v>
      </c>
      <c r="C26">
        <v>10000</v>
      </c>
      <c r="D26" s="2">
        <v>45761</v>
      </c>
      <c r="E26" t="s">
        <v>59</v>
      </c>
      <c r="F26" s="4">
        <v>0.53486111111111112</v>
      </c>
      <c r="G26" t="s">
        <v>2677</v>
      </c>
      <c r="I26">
        <v>1</v>
      </c>
      <c r="J26" t="s">
        <v>183</v>
      </c>
      <c r="K26">
        <v>22</v>
      </c>
      <c r="L26" t="s">
        <v>685</v>
      </c>
      <c r="M26" s="3">
        <v>15500</v>
      </c>
      <c r="P26" s="2">
        <v>45759</v>
      </c>
      <c r="R26">
        <v>2</v>
      </c>
      <c r="S26" s="3">
        <v>31000</v>
      </c>
      <c r="T26" t="s">
        <v>65</v>
      </c>
      <c r="U26" t="s">
        <v>2598</v>
      </c>
      <c r="V26">
        <v>0</v>
      </c>
      <c r="W26" s="3">
        <v>31000</v>
      </c>
      <c r="X26">
        <v>0</v>
      </c>
      <c r="Y26">
        <v>0</v>
      </c>
      <c r="Z26">
        <v>0</v>
      </c>
      <c r="AA26">
        <v>0</v>
      </c>
      <c r="AD26">
        <v>0</v>
      </c>
      <c r="AM26" t="s">
        <v>2599</v>
      </c>
      <c r="AN26" t="s">
        <v>465</v>
      </c>
      <c r="AP26">
        <v>0</v>
      </c>
      <c r="AQ26">
        <v>0</v>
      </c>
      <c r="AR26">
        <v>0</v>
      </c>
      <c r="AS26">
        <v>0</v>
      </c>
      <c r="AT26">
        <v>0</v>
      </c>
      <c r="AU26">
        <v>0</v>
      </c>
      <c r="AY26" t="s">
        <v>63</v>
      </c>
      <c r="AZ26" t="s">
        <v>6583</v>
      </c>
      <c r="BA26">
        <v>0</v>
      </c>
      <c r="BC26" t="s">
        <v>465</v>
      </c>
      <c r="BF26" t="s">
        <v>2678</v>
      </c>
    </row>
    <row r="27" spans="1:58" x14ac:dyDescent="0.35">
      <c r="A27" t="s">
        <v>5088</v>
      </c>
      <c r="B27">
        <v>10000</v>
      </c>
      <c r="C27">
        <v>10000</v>
      </c>
      <c r="D27" s="2">
        <v>45764</v>
      </c>
      <c r="E27" t="s">
        <v>59</v>
      </c>
      <c r="F27" t="s">
        <v>5089</v>
      </c>
      <c r="G27" t="s">
        <v>159</v>
      </c>
      <c r="I27">
        <v>1</v>
      </c>
      <c r="J27" t="s">
        <v>183</v>
      </c>
      <c r="K27">
        <v>72</v>
      </c>
      <c r="L27" t="s">
        <v>869</v>
      </c>
      <c r="M27" s="3">
        <v>2500</v>
      </c>
      <c r="P27" s="2">
        <v>45759</v>
      </c>
      <c r="R27">
        <v>4</v>
      </c>
      <c r="S27" s="3">
        <v>10000</v>
      </c>
      <c r="T27" t="s">
        <v>65</v>
      </c>
      <c r="U27">
        <v>5000580740001</v>
      </c>
      <c r="V27">
        <v>0</v>
      </c>
      <c r="W27" s="3">
        <v>8000</v>
      </c>
      <c r="X27" s="3">
        <v>2000</v>
      </c>
      <c r="Y27">
        <v>0</v>
      </c>
      <c r="Z27">
        <v>0</v>
      </c>
      <c r="AA27">
        <v>0</v>
      </c>
      <c r="AD27">
        <v>0</v>
      </c>
      <c r="AM27">
        <v>500058074</v>
      </c>
      <c r="AN27" t="s">
        <v>162</v>
      </c>
      <c r="AP27">
        <v>0</v>
      </c>
      <c r="AQ27">
        <v>0</v>
      </c>
      <c r="AR27">
        <v>0</v>
      </c>
      <c r="AS27">
        <v>0</v>
      </c>
      <c r="AT27">
        <v>0</v>
      </c>
      <c r="AU27">
        <v>0</v>
      </c>
      <c r="AY27" t="s">
        <v>63</v>
      </c>
      <c r="AZ27" t="s">
        <v>5090</v>
      </c>
      <c r="BA27">
        <v>0</v>
      </c>
      <c r="BC27" t="s">
        <v>162</v>
      </c>
      <c r="BF27" t="s">
        <v>2473</v>
      </c>
    </row>
    <row r="28" spans="1:58" x14ac:dyDescent="0.35">
      <c r="A28" t="s">
        <v>5091</v>
      </c>
      <c r="B28">
        <v>10000</v>
      </c>
      <c r="C28">
        <v>10000</v>
      </c>
      <c r="D28" s="2">
        <v>45764</v>
      </c>
      <c r="E28" t="s">
        <v>59</v>
      </c>
      <c r="F28" t="s">
        <v>5089</v>
      </c>
      <c r="G28" t="s">
        <v>159</v>
      </c>
      <c r="I28">
        <v>1</v>
      </c>
      <c r="J28" t="s">
        <v>183</v>
      </c>
      <c r="K28">
        <v>72</v>
      </c>
      <c r="L28" t="s">
        <v>869</v>
      </c>
      <c r="M28" s="3">
        <v>3500</v>
      </c>
      <c r="P28" s="2">
        <v>45759</v>
      </c>
      <c r="R28">
        <v>4</v>
      </c>
      <c r="S28" s="3">
        <v>14000</v>
      </c>
      <c r="T28" t="s">
        <v>65</v>
      </c>
      <c r="U28">
        <v>5000582230001</v>
      </c>
      <c r="V28">
        <v>0</v>
      </c>
      <c r="W28" s="3">
        <v>11000</v>
      </c>
      <c r="X28" s="3">
        <v>3000</v>
      </c>
      <c r="Y28">
        <v>0</v>
      </c>
      <c r="Z28">
        <v>0</v>
      </c>
      <c r="AA28">
        <v>0</v>
      </c>
      <c r="AD28">
        <v>0</v>
      </c>
      <c r="AM28">
        <v>500058223</v>
      </c>
      <c r="AN28" t="s">
        <v>162</v>
      </c>
      <c r="AP28">
        <v>0</v>
      </c>
      <c r="AQ28">
        <v>0</v>
      </c>
      <c r="AR28">
        <v>0</v>
      </c>
      <c r="AS28">
        <v>0</v>
      </c>
      <c r="AT28">
        <v>0</v>
      </c>
      <c r="AU28">
        <v>0</v>
      </c>
      <c r="AY28" t="s">
        <v>63</v>
      </c>
      <c r="AZ28" t="s">
        <v>5092</v>
      </c>
      <c r="BA28">
        <v>0</v>
      </c>
      <c r="BC28" t="s">
        <v>162</v>
      </c>
      <c r="BF28" t="s">
        <v>2473</v>
      </c>
    </row>
    <row r="29" spans="1:58" x14ac:dyDescent="0.35">
      <c r="A29" t="s">
        <v>5093</v>
      </c>
      <c r="B29">
        <v>10000</v>
      </c>
      <c r="C29">
        <v>10000</v>
      </c>
      <c r="D29" s="2">
        <v>45764</v>
      </c>
      <c r="E29" t="s">
        <v>59</v>
      </c>
      <c r="F29" t="s">
        <v>5094</v>
      </c>
      <c r="G29" t="s">
        <v>159</v>
      </c>
      <c r="I29">
        <v>1</v>
      </c>
      <c r="J29" t="s">
        <v>183</v>
      </c>
      <c r="K29">
        <v>72</v>
      </c>
      <c r="L29" t="s">
        <v>869</v>
      </c>
      <c r="M29" s="3">
        <v>2625</v>
      </c>
      <c r="P29" s="2">
        <v>45759</v>
      </c>
      <c r="R29">
        <v>4</v>
      </c>
      <c r="S29" s="3">
        <v>10500</v>
      </c>
      <c r="T29" t="s">
        <v>65</v>
      </c>
      <c r="U29">
        <v>5000582270001</v>
      </c>
      <c r="V29">
        <v>0</v>
      </c>
      <c r="W29" s="3">
        <v>7500</v>
      </c>
      <c r="X29" s="3">
        <v>3000</v>
      </c>
      <c r="Y29">
        <v>0</v>
      </c>
      <c r="Z29">
        <v>0</v>
      </c>
      <c r="AA29">
        <v>0</v>
      </c>
      <c r="AD29">
        <v>0</v>
      </c>
      <c r="AM29">
        <v>500058227</v>
      </c>
      <c r="AN29" t="s">
        <v>162</v>
      </c>
      <c r="AP29">
        <v>0</v>
      </c>
      <c r="AQ29">
        <v>0</v>
      </c>
      <c r="AR29">
        <v>0</v>
      </c>
      <c r="AS29">
        <v>0</v>
      </c>
      <c r="AT29">
        <v>0</v>
      </c>
      <c r="AU29">
        <v>0</v>
      </c>
      <c r="AY29" t="s">
        <v>63</v>
      </c>
      <c r="AZ29" t="s">
        <v>5095</v>
      </c>
      <c r="BA29">
        <v>0</v>
      </c>
      <c r="BC29" t="s">
        <v>162</v>
      </c>
      <c r="BF29" t="s">
        <v>5096</v>
      </c>
    </row>
    <row r="30" spans="1:58" x14ac:dyDescent="0.35">
      <c r="A30" t="s">
        <v>5093</v>
      </c>
      <c r="B30">
        <v>20000</v>
      </c>
      <c r="C30">
        <v>10000</v>
      </c>
      <c r="D30" s="2">
        <v>45764</v>
      </c>
      <c r="E30" t="s">
        <v>59</v>
      </c>
      <c r="F30" t="s">
        <v>5094</v>
      </c>
      <c r="G30" t="s">
        <v>159</v>
      </c>
      <c r="I30">
        <v>1</v>
      </c>
      <c r="J30" t="s">
        <v>183</v>
      </c>
      <c r="K30">
        <v>72</v>
      </c>
      <c r="L30" t="s">
        <v>869</v>
      </c>
      <c r="M30" s="3">
        <v>1875</v>
      </c>
      <c r="P30" s="2">
        <v>45759</v>
      </c>
      <c r="R30">
        <v>4</v>
      </c>
      <c r="S30" s="3">
        <v>7500</v>
      </c>
      <c r="T30" t="s">
        <v>65</v>
      </c>
      <c r="U30">
        <v>5000582270001</v>
      </c>
      <c r="V30">
        <v>0</v>
      </c>
      <c r="W30" s="3">
        <v>7500</v>
      </c>
      <c r="X30">
        <v>0</v>
      </c>
      <c r="Y30">
        <v>0</v>
      </c>
      <c r="Z30">
        <v>0</v>
      </c>
      <c r="AA30">
        <v>0</v>
      </c>
      <c r="AD30">
        <v>0</v>
      </c>
      <c r="AM30">
        <v>500058227</v>
      </c>
      <c r="AN30" t="s">
        <v>162</v>
      </c>
      <c r="AP30">
        <v>0</v>
      </c>
      <c r="AQ30">
        <v>0</v>
      </c>
      <c r="AR30">
        <v>0</v>
      </c>
      <c r="AS30">
        <v>0</v>
      </c>
      <c r="AT30">
        <v>0</v>
      </c>
      <c r="AU30">
        <v>0</v>
      </c>
      <c r="AY30" t="s">
        <v>63</v>
      </c>
      <c r="AZ30" t="s">
        <v>5095</v>
      </c>
      <c r="BA30">
        <v>0</v>
      </c>
      <c r="BC30" t="s">
        <v>162</v>
      </c>
      <c r="BF30" t="s">
        <v>5096</v>
      </c>
    </row>
    <row r="31" spans="1:58" x14ac:dyDescent="0.35">
      <c r="A31" t="s">
        <v>5097</v>
      </c>
      <c r="B31">
        <v>10000</v>
      </c>
      <c r="C31">
        <v>10000</v>
      </c>
      <c r="D31" s="2">
        <v>45764</v>
      </c>
      <c r="E31" t="s">
        <v>59</v>
      </c>
      <c r="F31" t="s">
        <v>5094</v>
      </c>
      <c r="G31" t="s">
        <v>159</v>
      </c>
      <c r="I31">
        <v>1</v>
      </c>
      <c r="J31" t="s">
        <v>183</v>
      </c>
      <c r="K31">
        <v>72</v>
      </c>
      <c r="L31" t="s">
        <v>869</v>
      </c>
      <c r="M31" s="3">
        <v>1125</v>
      </c>
      <c r="P31" s="2">
        <v>45759</v>
      </c>
      <c r="R31">
        <v>4</v>
      </c>
      <c r="S31" s="3">
        <v>4500</v>
      </c>
      <c r="T31" t="s">
        <v>65</v>
      </c>
      <c r="U31">
        <v>5000582300001</v>
      </c>
      <c r="V31">
        <v>0</v>
      </c>
      <c r="W31" s="3">
        <v>2500</v>
      </c>
      <c r="X31" s="3">
        <v>2000</v>
      </c>
      <c r="Y31">
        <v>0</v>
      </c>
      <c r="Z31">
        <v>0</v>
      </c>
      <c r="AA31">
        <v>0</v>
      </c>
      <c r="AD31">
        <v>0</v>
      </c>
      <c r="AM31">
        <v>500058230</v>
      </c>
      <c r="AN31" t="s">
        <v>162</v>
      </c>
      <c r="AP31">
        <v>0</v>
      </c>
      <c r="AQ31">
        <v>0</v>
      </c>
      <c r="AR31">
        <v>0</v>
      </c>
      <c r="AS31">
        <v>0</v>
      </c>
      <c r="AT31">
        <v>0</v>
      </c>
      <c r="AU31">
        <v>0</v>
      </c>
      <c r="AY31" t="s">
        <v>63</v>
      </c>
      <c r="AZ31" t="s">
        <v>5098</v>
      </c>
      <c r="BA31">
        <v>0</v>
      </c>
      <c r="BC31" t="s">
        <v>162</v>
      </c>
      <c r="BF31" t="s">
        <v>5096</v>
      </c>
    </row>
    <row r="32" spans="1:58" x14ac:dyDescent="0.35">
      <c r="A32" t="s">
        <v>5097</v>
      </c>
      <c r="B32">
        <v>20000</v>
      </c>
      <c r="C32">
        <v>10000</v>
      </c>
      <c r="D32" s="2">
        <v>45764</v>
      </c>
      <c r="E32" t="s">
        <v>59</v>
      </c>
      <c r="F32" t="s">
        <v>5094</v>
      </c>
      <c r="G32" t="s">
        <v>159</v>
      </c>
      <c r="I32">
        <v>1</v>
      </c>
      <c r="J32" t="s">
        <v>183</v>
      </c>
      <c r="K32">
        <v>72</v>
      </c>
      <c r="L32" t="s">
        <v>869</v>
      </c>
      <c r="M32">
        <v>625</v>
      </c>
      <c r="P32" s="2">
        <v>45759</v>
      </c>
      <c r="R32">
        <v>4</v>
      </c>
      <c r="S32" s="3">
        <v>2500</v>
      </c>
      <c r="T32" t="s">
        <v>65</v>
      </c>
      <c r="U32">
        <v>5000582300001</v>
      </c>
      <c r="V32">
        <v>0</v>
      </c>
      <c r="W32" s="3">
        <v>2500</v>
      </c>
      <c r="X32">
        <v>0</v>
      </c>
      <c r="Y32">
        <v>0</v>
      </c>
      <c r="Z32">
        <v>0</v>
      </c>
      <c r="AA32">
        <v>0</v>
      </c>
      <c r="AD32">
        <v>0</v>
      </c>
      <c r="AM32">
        <v>500058230</v>
      </c>
      <c r="AN32" t="s">
        <v>162</v>
      </c>
      <c r="AP32">
        <v>0</v>
      </c>
      <c r="AQ32">
        <v>0</v>
      </c>
      <c r="AR32">
        <v>0</v>
      </c>
      <c r="AS32">
        <v>0</v>
      </c>
      <c r="AT32">
        <v>0</v>
      </c>
      <c r="AU32">
        <v>0</v>
      </c>
      <c r="AY32" t="s">
        <v>63</v>
      </c>
      <c r="AZ32" t="s">
        <v>5098</v>
      </c>
      <c r="BA32">
        <v>0</v>
      </c>
      <c r="BC32" t="s">
        <v>162</v>
      </c>
      <c r="BF32" t="s">
        <v>5096</v>
      </c>
    </row>
    <row r="33" spans="1:58" x14ac:dyDescent="0.35">
      <c r="A33" t="s">
        <v>5099</v>
      </c>
      <c r="B33">
        <v>10000</v>
      </c>
      <c r="C33">
        <v>10000</v>
      </c>
      <c r="D33" s="2">
        <v>45764</v>
      </c>
      <c r="E33" t="s">
        <v>59</v>
      </c>
      <c r="F33" t="s">
        <v>5100</v>
      </c>
      <c r="G33" t="s">
        <v>159</v>
      </c>
      <c r="I33">
        <v>1</v>
      </c>
      <c r="J33" t="s">
        <v>183</v>
      </c>
      <c r="K33">
        <v>72</v>
      </c>
      <c r="L33" t="s">
        <v>869</v>
      </c>
      <c r="M33" s="3">
        <v>4625</v>
      </c>
      <c r="P33" s="2">
        <v>45759</v>
      </c>
      <c r="R33">
        <v>4</v>
      </c>
      <c r="S33" s="3">
        <v>18500</v>
      </c>
      <c r="T33" t="s">
        <v>65</v>
      </c>
      <c r="U33">
        <v>5000584100001</v>
      </c>
      <c r="V33">
        <v>0</v>
      </c>
      <c r="W33" s="3">
        <v>13500</v>
      </c>
      <c r="X33" s="3">
        <v>5000</v>
      </c>
      <c r="Y33">
        <v>0</v>
      </c>
      <c r="Z33">
        <v>0</v>
      </c>
      <c r="AA33">
        <v>0</v>
      </c>
      <c r="AD33">
        <v>0</v>
      </c>
      <c r="AM33">
        <v>500058410</v>
      </c>
      <c r="AN33" t="s">
        <v>162</v>
      </c>
      <c r="AP33">
        <v>0</v>
      </c>
      <c r="AQ33">
        <v>0</v>
      </c>
      <c r="AR33">
        <v>0</v>
      </c>
      <c r="AS33">
        <v>0</v>
      </c>
      <c r="AT33">
        <v>0</v>
      </c>
      <c r="AU33">
        <v>0</v>
      </c>
      <c r="AY33" t="s">
        <v>63</v>
      </c>
      <c r="AZ33" t="s">
        <v>5101</v>
      </c>
      <c r="BA33">
        <v>0</v>
      </c>
      <c r="BC33" t="s">
        <v>162</v>
      </c>
      <c r="BF33" t="s">
        <v>5096</v>
      </c>
    </row>
    <row r="34" spans="1:58" x14ac:dyDescent="0.35">
      <c r="A34" t="s">
        <v>5099</v>
      </c>
      <c r="B34">
        <v>20000</v>
      </c>
      <c r="C34">
        <v>10000</v>
      </c>
      <c r="D34" s="2">
        <v>45764</v>
      </c>
      <c r="E34" t="s">
        <v>59</v>
      </c>
      <c r="F34" t="s">
        <v>5100</v>
      </c>
      <c r="G34" t="s">
        <v>159</v>
      </c>
      <c r="I34">
        <v>1</v>
      </c>
      <c r="J34" t="s">
        <v>183</v>
      </c>
      <c r="K34">
        <v>72</v>
      </c>
      <c r="L34" t="s">
        <v>869</v>
      </c>
      <c r="M34" s="3">
        <v>3375</v>
      </c>
      <c r="P34" s="2">
        <v>45759</v>
      </c>
      <c r="R34">
        <v>4</v>
      </c>
      <c r="S34" s="3">
        <v>13500</v>
      </c>
      <c r="T34" t="s">
        <v>65</v>
      </c>
      <c r="U34">
        <v>5000584100001</v>
      </c>
      <c r="V34">
        <v>0</v>
      </c>
      <c r="W34" s="3">
        <v>13500</v>
      </c>
      <c r="X34">
        <v>0</v>
      </c>
      <c r="Y34">
        <v>0</v>
      </c>
      <c r="Z34">
        <v>0</v>
      </c>
      <c r="AA34">
        <v>0</v>
      </c>
      <c r="AD34">
        <v>0</v>
      </c>
      <c r="AM34">
        <v>500058410</v>
      </c>
      <c r="AN34" t="s">
        <v>162</v>
      </c>
      <c r="AP34">
        <v>0</v>
      </c>
      <c r="AQ34">
        <v>0</v>
      </c>
      <c r="AR34">
        <v>0</v>
      </c>
      <c r="AS34">
        <v>0</v>
      </c>
      <c r="AT34">
        <v>0</v>
      </c>
      <c r="AU34">
        <v>0</v>
      </c>
      <c r="AY34" t="s">
        <v>63</v>
      </c>
      <c r="AZ34" t="s">
        <v>5101</v>
      </c>
      <c r="BA34">
        <v>0</v>
      </c>
      <c r="BC34" t="s">
        <v>162</v>
      </c>
      <c r="BF34" t="s">
        <v>5096</v>
      </c>
    </row>
    <row r="35" spans="1:58" x14ac:dyDescent="0.35">
      <c r="A35" t="s">
        <v>5102</v>
      </c>
      <c r="B35">
        <v>10000</v>
      </c>
      <c r="C35">
        <v>10000</v>
      </c>
      <c r="D35" s="2">
        <v>45764</v>
      </c>
      <c r="E35" t="s">
        <v>59</v>
      </c>
      <c r="F35" t="s">
        <v>5100</v>
      </c>
      <c r="G35" t="s">
        <v>159</v>
      </c>
      <c r="I35">
        <v>1</v>
      </c>
      <c r="J35" t="s">
        <v>183</v>
      </c>
      <c r="K35">
        <v>72</v>
      </c>
      <c r="L35" t="s">
        <v>869</v>
      </c>
      <c r="M35" s="3">
        <v>1125</v>
      </c>
      <c r="P35" s="2">
        <v>45759</v>
      </c>
      <c r="R35">
        <v>4</v>
      </c>
      <c r="S35" s="3">
        <v>4500</v>
      </c>
      <c r="T35" t="s">
        <v>65</v>
      </c>
      <c r="U35">
        <v>5000761290001</v>
      </c>
      <c r="V35">
        <v>0</v>
      </c>
      <c r="W35" s="3">
        <v>2500</v>
      </c>
      <c r="X35" s="3">
        <v>2000</v>
      </c>
      <c r="Y35">
        <v>0</v>
      </c>
      <c r="Z35">
        <v>0</v>
      </c>
      <c r="AA35">
        <v>0</v>
      </c>
      <c r="AD35">
        <v>0</v>
      </c>
      <c r="AM35">
        <v>500076129</v>
      </c>
      <c r="AN35" t="s">
        <v>162</v>
      </c>
      <c r="AP35">
        <v>0</v>
      </c>
      <c r="AQ35">
        <v>0</v>
      </c>
      <c r="AR35">
        <v>0</v>
      </c>
      <c r="AS35">
        <v>0</v>
      </c>
      <c r="AT35">
        <v>0</v>
      </c>
      <c r="AU35">
        <v>0</v>
      </c>
      <c r="AY35" t="s">
        <v>63</v>
      </c>
      <c r="AZ35" t="s">
        <v>5103</v>
      </c>
      <c r="BA35">
        <v>0</v>
      </c>
      <c r="BC35" t="s">
        <v>162</v>
      </c>
      <c r="BF35" t="s">
        <v>5096</v>
      </c>
    </row>
    <row r="36" spans="1:58" x14ac:dyDescent="0.35">
      <c r="A36" t="s">
        <v>5102</v>
      </c>
      <c r="B36">
        <v>20000</v>
      </c>
      <c r="C36">
        <v>10000</v>
      </c>
      <c r="D36" s="2">
        <v>45764</v>
      </c>
      <c r="E36" t="s">
        <v>59</v>
      </c>
      <c r="F36" t="s">
        <v>5100</v>
      </c>
      <c r="G36" t="s">
        <v>159</v>
      </c>
      <c r="I36">
        <v>1</v>
      </c>
      <c r="J36" t="s">
        <v>183</v>
      </c>
      <c r="K36">
        <v>72</v>
      </c>
      <c r="L36" t="s">
        <v>869</v>
      </c>
      <c r="M36">
        <v>625</v>
      </c>
      <c r="P36" s="2">
        <v>45759</v>
      </c>
      <c r="R36">
        <v>4</v>
      </c>
      <c r="S36" s="3">
        <v>2500</v>
      </c>
      <c r="T36" t="s">
        <v>65</v>
      </c>
      <c r="U36">
        <v>5000761290001</v>
      </c>
      <c r="V36">
        <v>0</v>
      </c>
      <c r="W36" s="3">
        <v>2500</v>
      </c>
      <c r="X36">
        <v>0</v>
      </c>
      <c r="Y36">
        <v>0</v>
      </c>
      <c r="Z36">
        <v>0</v>
      </c>
      <c r="AA36">
        <v>0</v>
      </c>
      <c r="AD36">
        <v>0</v>
      </c>
      <c r="AM36">
        <v>500076129</v>
      </c>
      <c r="AN36" t="s">
        <v>162</v>
      </c>
      <c r="AP36">
        <v>0</v>
      </c>
      <c r="AQ36">
        <v>0</v>
      </c>
      <c r="AR36">
        <v>0</v>
      </c>
      <c r="AS36">
        <v>0</v>
      </c>
      <c r="AT36">
        <v>0</v>
      </c>
      <c r="AU36">
        <v>0</v>
      </c>
      <c r="AY36" t="s">
        <v>63</v>
      </c>
      <c r="AZ36" t="s">
        <v>5103</v>
      </c>
      <c r="BA36">
        <v>0</v>
      </c>
      <c r="BC36" t="s">
        <v>162</v>
      </c>
      <c r="BF36" t="s">
        <v>5096</v>
      </c>
    </row>
    <row r="37" spans="1:58" x14ac:dyDescent="0.35">
      <c r="A37" t="s">
        <v>2679</v>
      </c>
      <c r="B37">
        <v>10000</v>
      </c>
      <c r="C37">
        <v>10000</v>
      </c>
      <c r="D37" s="2">
        <v>45761</v>
      </c>
      <c r="E37" t="s">
        <v>59</v>
      </c>
      <c r="F37" t="s">
        <v>2590</v>
      </c>
      <c r="G37" t="s">
        <v>2677</v>
      </c>
      <c r="I37">
        <v>1</v>
      </c>
      <c r="J37" t="s">
        <v>183</v>
      </c>
      <c r="K37">
        <v>61</v>
      </c>
      <c r="L37" t="s">
        <v>664</v>
      </c>
      <c r="M37">
        <v>834</v>
      </c>
      <c r="P37" s="2">
        <v>45759</v>
      </c>
      <c r="R37">
        <v>6</v>
      </c>
      <c r="S37" s="3">
        <v>5004</v>
      </c>
      <c r="T37" t="s">
        <v>65</v>
      </c>
      <c r="U37" t="s">
        <v>2673</v>
      </c>
      <c r="V37">
        <v>0</v>
      </c>
      <c r="W37" s="3">
        <v>5000</v>
      </c>
      <c r="X37">
        <v>4</v>
      </c>
      <c r="Y37">
        <v>0</v>
      </c>
      <c r="Z37">
        <v>0</v>
      </c>
      <c r="AA37">
        <v>0</v>
      </c>
      <c r="AD37">
        <v>0</v>
      </c>
      <c r="AM37" t="s">
        <v>2674</v>
      </c>
      <c r="AN37" t="s">
        <v>465</v>
      </c>
      <c r="AP37">
        <v>0</v>
      </c>
      <c r="AQ37">
        <v>0</v>
      </c>
      <c r="AR37">
        <v>0</v>
      </c>
      <c r="AS37">
        <v>0</v>
      </c>
      <c r="AT37">
        <v>0</v>
      </c>
      <c r="AU37">
        <v>0</v>
      </c>
      <c r="AY37" t="s">
        <v>63</v>
      </c>
      <c r="AZ37" t="s">
        <v>5104</v>
      </c>
      <c r="BA37">
        <v>0</v>
      </c>
      <c r="BC37" t="s">
        <v>465</v>
      </c>
      <c r="BF37" t="s">
        <v>2680</v>
      </c>
    </row>
    <row r="38" spans="1:58" x14ac:dyDescent="0.35">
      <c r="A38" t="s">
        <v>2681</v>
      </c>
      <c r="B38">
        <v>10000</v>
      </c>
      <c r="C38">
        <v>10000</v>
      </c>
      <c r="D38" s="2">
        <v>45761</v>
      </c>
      <c r="E38" t="s">
        <v>59</v>
      </c>
      <c r="F38" t="s">
        <v>2682</v>
      </c>
      <c r="G38" t="s">
        <v>570</v>
      </c>
      <c r="I38">
        <v>1</v>
      </c>
      <c r="J38" t="s">
        <v>183</v>
      </c>
      <c r="K38">
        <v>59</v>
      </c>
      <c r="L38" t="s">
        <v>73</v>
      </c>
      <c r="M38" s="3">
        <v>5000</v>
      </c>
      <c r="P38" s="2">
        <v>45759</v>
      </c>
      <c r="R38">
        <v>6</v>
      </c>
      <c r="S38" s="3">
        <v>30000</v>
      </c>
      <c r="T38" t="s">
        <v>65</v>
      </c>
      <c r="U38" t="s">
        <v>1069</v>
      </c>
      <c r="V38">
        <v>0</v>
      </c>
      <c r="W38" s="3">
        <v>30000</v>
      </c>
      <c r="X38">
        <v>0</v>
      </c>
      <c r="Y38">
        <v>0</v>
      </c>
      <c r="Z38">
        <v>0</v>
      </c>
      <c r="AA38">
        <v>0</v>
      </c>
      <c r="AD38">
        <v>0</v>
      </c>
      <c r="AM38" t="s">
        <v>1070</v>
      </c>
      <c r="AN38" t="s">
        <v>571</v>
      </c>
      <c r="AP38">
        <v>0</v>
      </c>
      <c r="AQ38">
        <v>0</v>
      </c>
      <c r="AR38">
        <v>0</v>
      </c>
      <c r="AS38">
        <v>0</v>
      </c>
      <c r="AT38">
        <v>0</v>
      </c>
      <c r="AU38">
        <v>0</v>
      </c>
      <c r="AY38" t="s">
        <v>63</v>
      </c>
      <c r="AZ38" t="s">
        <v>5105</v>
      </c>
      <c r="BA38">
        <v>0</v>
      </c>
      <c r="BC38" t="s">
        <v>571</v>
      </c>
      <c r="BF38" t="s">
        <v>2683</v>
      </c>
    </row>
    <row r="39" spans="1:58" x14ac:dyDescent="0.35">
      <c r="A39" t="s">
        <v>2684</v>
      </c>
      <c r="B39">
        <v>10000</v>
      </c>
      <c r="C39">
        <v>10000</v>
      </c>
      <c r="D39" s="2">
        <v>45761</v>
      </c>
      <c r="E39" t="s">
        <v>59</v>
      </c>
      <c r="F39" t="s">
        <v>2682</v>
      </c>
      <c r="G39" t="s">
        <v>570</v>
      </c>
      <c r="I39">
        <v>1</v>
      </c>
      <c r="J39" t="s">
        <v>183</v>
      </c>
      <c r="K39">
        <v>59</v>
      </c>
      <c r="L39" t="s">
        <v>73</v>
      </c>
      <c r="M39" s="3">
        <v>5000</v>
      </c>
      <c r="P39" s="2">
        <v>45759</v>
      </c>
      <c r="R39">
        <v>6</v>
      </c>
      <c r="S39" s="3">
        <v>30000</v>
      </c>
      <c r="T39" t="s">
        <v>65</v>
      </c>
      <c r="U39" t="s">
        <v>1069</v>
      </c>
      <c r="V39">
        <v>0</v>
      </c>
      <c r="W39" s="3">
        <v>30000</v>
      </c>
      <c r="X39">
        <v>0</v>
      </c>
      <c r="Y39">
        <v>0</v>
      </c>
      <c r="Z39">
        <v>0</v>
      </c>
      <c r="AA39">
        <v>0</v>
      </c>
      <c r="AD39">
        <v>0</v>
      </c>
      <c r="AM39" t="s">
        <v>1070</v>
      </c>
      <c r="AN39" t="s">
        <v>571</v>
      </c>
      <c r="AP39">
        <v>0</v>
      </c>
      <c r="AQ39">
        <v>0</v>
      </c>
      <c r="AR39">
        <v>0</v>
      </c>
      <c r="AS39">
        <v>0</v>
      </c>
      <c r="AT39">
        <v>0</v>
      </c>
      <c r="AU39">
        <v>0</v>
      </c>
      <c r="AY39" t="s">
        <v>63</v>
      </c>
      <c r="AZ39" t="s">
        <v>5106</v>
      </c>
      <c r="BA39">
        <v>0</v>
      </c>
      <c r="BC39" t="s">
        <v>571</v>
      </c>
      <c r="BF39" t="s">
        <v>2685</v>
      </c>
    </row>
    <row r="40" spans="1:58" x14ac:dyDescent="0.35">
      <c r="A40" t="s">
        <v>2686</v>
      </c>
      <c r="B40">
        <v>10000</v>
      </c>
      <c r="C40">
        <v>10000</v>
      </c>
      <c r="D40" s="2">
        <v>45761</v>
      </c>
      <c r="E40" t="s">
        <v>59</v>
      </c>
      <c r="F40" t="s">
        <v>2687</v>
      </c>
      <c r="G40">
        <v>10620258010</v>
      </c>
      <c r="I40">
        <v>1</v>
      </c>
      <c r="J40" t="s">
        <v>183</v>
      </c>
      <c r="M40">
        <v>1</v>
      </c>
      <c r="P40" s="2">
        <v>45759</v>
      </c>
      <c r="R40">
        <v>1</v>
      </c>
      <c r="S40">
        <v>1</v>
      </c>
      <c r="T40" t="s">
        <v>65</v>
      </c>
      <c r="U40" t="s">
        <v>2688</v>
      </c>
      <c r="V40">
        <v>0</v>
      </c>
      <c r="W40">
        <v>1</v>
      </c>
      <c r="X40">
        <v>0</v>
      </c>
      <c r="Y40">
        <v>0</v>
      </c>
      <c r="Z40">
        <v>0</v>
      </c>
      <c r="AA40">
        <v>0</v>
      </c>
      <c r="AD40">
        <v>0</v>
      </c>
      <c r="AM40" t="s">
        <v>2689</v>
      </c>
      <c r="AN40" t="s">
        <v>2690</v>
      </c>
      <c r="AP40">
        <v>0</v>
      </c>
      <c r="AQ40">
        <v>0</v>
      </c>
      <c r="AR40">
        <v>0</v>
      </c>
      <c r="AS40">
        <v>0</v>
      </c>
      <c r="AT40">
        <v>0</v>
      </c>
      <c r="AU40">
        <v>0</v>
      </c>
      <c r="AY40" t="s">
        <v>63</v>
      </c>
      <c r="AZ40" t="s">
        <v>2691</v>
      </c>
      <c r="BA40">
        <v>0</v>
      </c>
      <c r="BC40" t="s">
        <v>2690</v>
      </c>
      <c r="BF40" t="s">
        <v>2692</v>
      </c>
    </row>
    <row r="41" spans="1:58" x14ac:dyDescent="0.35">
      <c r="A41" t="s">
        <v>2977</v>
      </c>
      <c r="B41">
        <v>10000</v>
      </c>
      <c r="C41">
        <v>10000</v>
      </c>
      <c r="D41" s="2">
        <v>45763</v>
      </c>
      <c r="E41" t="s">
        <v>59</v>
      </c>
      <c r="F41" t="s">
        <v>2978</v>
      </c>
      <c r="G41" t="s">
        <v>2979</v>
      </c>
      <c r="I41">
        <v>1</v>
      </c>
      <c r="J41" t="s">
        <v>183</v>
      </c>
      <c r="K41">
        <v>72</v>
      </c>
      <c r="L41" t="s">
        <v>869</v>
      </c>
      <c r="M41" s="3">
        <v>2000</v>
      </c>
      <c r="P41" s="2">
        <v>45759</v>
      </c>
      <c r="R41">
        <v>8</v>
      </c>
      <c r="S41" s="3">
        <v>16000</v>
      </c>
      <c r="T41" t="s">
        <v>65</v>
      </c>
      <c r="U41" t="s">
        <v>2980</v>
      </c>
      <c r="V41">
        <v>0</v>
      </c>
      <c r="W41" s="3">
        <v>10000</v>
      </c>
      <c r="X41" s="3">
        <v>6000</v>
      </c>
      <c r="Y41">
        <v>0</v>
      </c>
      <c r="Z41">
        <v>0</v>
      </c>
      <c r="AA41">
        <v>0</v>
      </c>
      <c r="AD41">
        <v>0</v>
      </c>
      <c r="AM41" t="s">
        <v>2981</v>
      </c>
      <c r="AN41" t="s">
        <v>147</v>
      </c>
      <c r="AP41">
        <v>0</v>
      </c>
      <c r="AQ41">
        <v>0</v>
      </c>
      <c r="AR41">
        <v>0</v>
      </c>
      <c r="AS41">
        <v>0</v>
      </c>
      <c r="AT41">
        <v>0</v>
      </c>
      <c r="AU41">
        <v>0</v>
      </c>
      <c r="AY41" t="s">
        <v>63</v>
      </c>
      <c r="AZ41" t="s">
        <v>5107</v>
      </c>
      <c r="BA41">
        <v>0</v>
      </c>
      <c r="BC41" t="s">
        <v>147</v>
      </c>
      <c r="BF41" t="s">
        <v>2982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01B43-7344-48ED-A09E-1A148FC0CBD5}">
  <dimension ref="A1:BF84"/>
  <sheetViews>
    <sheetView topLeftCell="A67" workbookViewId="0">
      <selection activeCell="A4" sqref="A4:XFD84"/>
    </sheetView>
  </sheetViews>
  <sheetFormatPr defaultRowHeight="14.5" x14ac:dyDescent="0.35"/>
  <sheetData>
    <row r="1" spans="1:58" x14ac:dyDescent="0.35">
      <c r="A1" t="s">
        <v>6089</v>
      </c>
    </row>
    <row r="2" spans="1:58" x14ac:dyDescent="0.35">
      <c r="A2" t="s">
        <v>6580</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2719</v>
      </c>
      <c r="B5">
        <v>10000</v>
      </c>
      <c r="C5">
        <v>10000</v>
      </c>
      <c r="D5" s="2">
        <v>45761</v>
      </c>
      <c r="E5" t="s">
        <v>59</v>
      </c>
      <c r="F5" t="s">
        <v>2720</v>
      </c>
      <c r="G5" t="s">
        <v>2496</v>
      </c>
      <c r="H5" t="s">
        <v>2087</v>
      </c>
      <c r="I5">
        <v>1</v>
      </c>
      <c r="J5" t="s">
        <v>63</v>
      </c>
      <c r="K5">
        <v>94</v>
      </c>
      <c r="L5" t="s">
        <v>81</v>
      </c>
      <c r="M5" s="3">
        <v>9000</v>
      </c>
      <c r="P5" s="2">
        <v>45761</v>
      </c>
      <c r="R5">
        <v>4</v>
      </c>
      <c r="S5" s="3">
        <v>36000</v>
      </c>
      <c r="T5" t="s">
        <v>65</v>
      </c>
      <c r="U5" t="s">
        <v>2497</v>
      </c>
      <c r="V5">
        <v>0</v>
      </c>
      <c r="W5">
        <v>0</v>
      </c>
      <c r="X5">
        <v>0</v>
      </c>
      <c r="Y5">
        <v>0</v>
      </c>
      <c r="Z5">
        <v>0</v>
      </c>
      <c r="AA5">
        <v>0</v>
      </c>
      <c r="AD5">
        <v>0</v>
      </c>
      <c r="AH5" t="s">
        <v>63</v>
      </c>
      <c r="AI5">
        <v>0</v>
      </c>
      <c r="AJ5" t="s">
        <v>63</v>
      </c>
      <c r="AM5" t="s">
        <v>2498</v>
      </c>
      <c r="AN5" t="s">
        <v>84</v>
      </c>
      <c r="AP5">
        <v>0</v>
      </c>
      <c r="AQ5">
        <v>0</v>
      </c>
      <c r="AR5">
        <v>0</v>
      </c>
      <c r="AS5">
        <v>0</v>
      </c>
      <c r="AT5">
        <v>0</v>
      </c>
      <c r="AU5">
        <v>0</v>
      </c>
      <c r="AY5" t="s">
        <v>63</v>
      </c>
      <c r="BC5" t="s">
        <v>84</v>
      </c>
      <c r="BF5" t="s">
        <v>2721</v>
      </c>
    </row>
    <row r="6" spans="1:58" x14ac:dyDescent="0.35">
      <c r="A6" t="s">
        <v>2722</v>
      </c>
      <c r="B6">
        <v>10000</v>
      </c>
      <c r="C6">
        <v>10000</v>
      </c>
      <c r="D6" s="2">
        <v>45762</v>
      </c>
      <c r="E6" t="s">
        <v>59</v>
      </c>
      <c r="F6" t="s">
        <v>2723</v>
      </c>
      <c r="G6" t="s">
        <v>2496</v>
      </c>
      <c r="H6" t="s">
        <v>2087</v>
      </c>
      <c r="I6">
        <v>1</v>
      </c>
      <c r="J6" t="s">
        <v>63</v>
      </c>
      <c r="K6">
        <v>94</v>
      </c>
      <c r="L6" t="s">
        <v>81</v>
      </c>
      <c r="M6" s="3">
        <v>9000</v>
      </c>
      <c r="P6" s="2">
        <v>45761</v>
      </c>
      <c r="R6">
        <v>4</v>
      </c>
      <c r="S6" s="3">
        <v>36000</v>
      </c>
      <c r="T6" t="s">
        <v>65</v>
      </c>
      <c r="U6" t="s">
        <v>2497</v>
      </c>
      <c r="V6">
        <v>0</v>
      </c>
      <c r="W6">
        <v>0</v>
      </c>
      <c r="X6">
        <v>0</v>
      </c>
      <c r="Y6">
        <v>0</v>
      </c>
      <c r="Z6">
        <v>0</v>
      </c>
      <c r="AA6">
        <v>0</v>
      </c>
      <c r="AD6">
        <v>0</v>
      </c>
      <c r="AH6" t="s">
        <v>63</v>
      </c>
      <c r="AI6">
        <v>0</v>
      </c>
      <c r="AJ6" t="s">
        <v>63</v>
      </c>
      <c r="AM6" t="s">
        <v>2498</v>
      </c>
      <c r="AN6" t="s">
        <v>84</v>
      </c>
      <c r="AP6">
        <v>0</v>
      </c>
      <c r="AQ6">
        <v>0</v>
      </c>
      <c r="AR6">
        <v>0</v>
      </c>
      <c r="AS6">
        <v>0</v>
      </c>
      <c r="AT6">
        <v>0</v>
      </c>
      <c r="AU6">
        <v>0</v>
      </c>
      <c r="AY6" t="s">
        <v>63</v>
      </c>
      <c r="BC6" t="s">
        <v>84</v>
      </c>
      <c r="BF6" t="s">
        <v>2724</v>
      </c>
    </row>
    <row r="7" spans="1:58" x14ac:dyDescent="0.35">
      <c r="A7" t="s">
        <v>2601</v>
      </c>
      <c r="B7">
        <v>10000</v>
      </c>
      <c r="C7">
        <v>20000</v>
      </c>
      <c r="D7" s="2">
        <v>45762</v>
      </c>
      <c r="E7" t="s">
        <v>59</v>
      </c>
      <c r="F7" t="s">
        <v>2602</v>
      </c>
      <c r="G7">
        <v>10620258009</v>
      </c>
      <c r="H7" t="s">
        <v>2603</v>
      </c>
      <c r="I7">
        <v>2</v>
      </c>
      <c r="J7" t="s">
        <v>63</v>
      </c>
      <c r="K7">
        <v>77</v>
      </c>
      <c r="L7" t="s">
        <v>192</v>
      </c>
      <c r="M7">
        <v>858</v>
      </c>
      <c r="P7" s="2">
        <v>45761</v>
      </c>
      <c r="R7">
        <v>56</v>
      </c>
      <c r="S7" s="3">
        <v>48048</v>
      </c>
      <c r="T7" t="s">
        <v>65</v>
      </c>
      <c r="U7" t="s">
        <v>2604</v>
      </c>
      <c r="V7">
        <v>0</v>
      </c>
      <c r="W7">
        <v>0</v>
      </c>
      <c r="X7">
        <v>0</v>
      </c>
      <c r="Y7">
        <v>0</v>
      </c>
      <c r="Z7">
        <v>0</v>
      </c>
      <c r="AA7">
        <v>0</v>
      </c>
      <c r="AD7">
        <v>0</v>
      </c>
      <c r="AH7" t="s">
        <v>63</v>
      </c>
      <c r="AI7">
        <v>0</v>
      </c>
      <c r="AJ7" t="s">
        <v>63</v>
      </c>
      <c r="AM7" t="s">
        <v>2605</v>
      </c>
      <c r="AN7" t="s">
        <v>2606</v>
      </c>
      <c r="AP7">
        <v>0</v>
      </c>
      <c r="AQ7">
        <v>0</v>
      </c>
      <c r="AR7">
        <v>0</v>
      </c>
      <c r="AS7">
        <v>0</v>
      </c>
      <c r="AT7">
        <v>0</v>
      </c>
      <c r="AU7">
        <v>0</v>
      </c>
      <c r="AY7" t="s">
        <v>63</v>
      </c>
      <c r="BC7" t="s">
        <v>2606</v>
      </c>
      <c r="BF7" t="s">
        <v>2607</v>
      </c>
    </row>
    <row r="8" spans="1:58" x14ac:dyDescent="0.35">
      <c r="A8" t="s">
        <v>2608</v>
      </c>
      <c r="B8">
        <v>10000</v>
      </c>
      <c r="C8">
        <v>20000</v>
      </c>
      <c r="D8" s="2">
        <v>45762</v>
      </c>
      <c r="E8" t="s">
        <v>59</v>
      </c>
      <c r="F8" t="s">
        <v>2602</v>
      </c>
      <c r="G8">
        <v>10620258009</v>
      </c>
      <c r="H8" t="s">
        <v>2603</v>
      </c>
      <c r="I8">
        <v>2</v>
      </c>
      <c r="J8" t="s">
        <v>63</v>
      </c>
      <c r="K8">
        <v>77</v>
      </c>
      <c r="L8" t="s">
        <v>192</v>
      </c>
      <c r="M8">
        <v>858</v>
      </c>
      <c r="P8" s="2">
        <v>45761</v>
      </c>
      <c r="R8">
        <v>56</v>
      </c>
      <c r="S8" s="3">
        <v>48048</v>
      </c>
      <c r="T8" t="s">
        <v>65</v>
      </c>
      <c r="U8" t="s">
        <v>2609</v>
      </c>
      <c r="V8">
        <v>0</v>
      </c>
      <c r="W8">
        <v>0</v>
      </c>
      <c r="X8">
        <v>0</v>
      </c>
      <c r="Y8">
        <v>0</v>
      </c>
      <c r="Z8">
        <v>0</v>
      </c>
      <c r="AA8">
        <v>0</v>
      </c>
      <c r="AD8">
        <v>0</v>
      </c>
      <c r="AH8" t="s">
        <v>63</v>
      </c>
      <c r="AI8">
        <v>0</v>
      </c>
      <c r="AJ8" t="s">
        <v>63</v>
      </c>
      <c r="AM8" t="s">
        <v>2610</v>
      </c>
      <c r="AN8" t="s">
        <v>2606</v>
      </c>
      <c r="AP8">
        <v>0</v>
      </c>
      <c r="AQ8">
        <v>0</v>
      </c>
      <c r="AR8">
        <v>0</v>
      </c>
      <c r="AS8">
        <v>0</v>
      </c>
      <c r="AT8">
        <v>0</v>
      </c>
      <c r="AU8">
        <v>0</v>
      </c>
      <c r="AY8" t="s">
        <v>63</v>
      </c>
      <c r="BC8" t="s">
        <v>2606</v>
      </c>
      <c r="BF8" t="s">
        <v>2607</v>
      </c>
    </row>
    <row r="9" spans="1:58" x14ac:dyDescent="0.35">
      <c r="A9" t="s">
        <v>5108</v>
      </c>
      <c r="B9">
        <v>10000</v>
      </c>
      <c r="C9">
        <v>10000</v>
      </c>
      <c r="D9" s="2">
        <v>45775</v>
      </c>
      <c r="E9" t="s">
        <v>59</v>
      </c>
      <c r="F9" t="s">
        <v>5109</v>
      </c>
      <c r="G9" t="s">
        <v>4822</v>
      </c>
      <c r="I9">
        <v>1</v>
      </c>
      <c r="J9" t="s">
        <v>183</v>
      </c>
      <c r="K9" t="s">
        <v>812</v>
      </c>
      <c r="L9" t="s">
        <v>945</v>
      </c>
      <c r="M9" s="3">
        <v>17959</v>
      </c>
      <c r="P9" s="2">
        <v>45761</v>
      </c>
      <c r="R9">
        <v>24</v>
      </c>
      <c r="S9" s="3">
        <v>431016</v>
      </c>
      <c r="T9" t="s">
        <v>65</v>
      </c>
      <c r="U9" t="s">
        <v>4823</v>
      </c>
      <c r="V9">
        <v>0</v>
      </c>
      <c r="W9" s="3">
        <v>430000</v>
      </c>
      <c r="X9" s="3">
        <v>1016</v>
      </c>
      <c r="Y9">
        <v>0</v>
      </c>
      <c r="Z9">
        <v>0</v>
      </c>
      <c r="AA9">
        <v>0</v>
      </c>
      <c r="AD9">
        <v>0</v>
      </c>
      <c r="AM9" t="s">
        <v>4824</v>
      </c>
      <c r="AN9" t="s">
        <v>448</v>
      </c>
      <c r="AP9">
        <v>0</v>
      </c>
      <c r="AQ9">
        <v>0</v>
      </c>
      <c r="AR9">
        <v>0</v>
      </c>
      <c r="AS9">
        <v>0</v>
      </c>
      <c r="AT9">
        <v>0</v>
      </c>
      <c r="AU9">
        <v>0</v>
      </c>
      <c r="AY9" t="s">
        <v>63</v>
      </c>
      <c r="AZ9" t="s">
        <v>6529</v>
      </c>
      <c r="BA9">
        <v>0</v>
      </c>
      <c r="BC9" t="s">
        <v>448</v>
      </c>
      <c r="BF9" t="s">
        <v>4049</v>
      </c>
    </row>
    <row r="10" spans="1:58" x14ac:dyDescent="0.35">
      <c r="A10" t="s">
        <v>2693</v>
      </c>
      <c r="B10">
        <v>10000</v>
      </c>
      <c r="C10">
        <v>10000</v>
      </c>
      <c r="D10" s="2">
        <v>45762</v>
      </c>
      <c r="E10" t="s">
        <v>59</v>
      </c>
      <c r="F10" t="s">
        <v>2694</v>
      </c>
      <c r="G10" t="s">
        <v>2695</v>
      </c>
      <c r="I10">
        <v>1</v>
      </c>
      <c r="J10" t="s">
        <v>183</v>
      </c>
      <c r="K10">
        <v>78</v>
      </c>
      <c r="L10" t="s">
        <v>216</v>
      </c>
      <c r="M10" s="3">
        <v>1000</v>
      </c>
      <c r="P10" s="2">
        <v>45761</v>
      </c>
      <c r="R10">
        <v>1</v>
      </c>
      <c r="S10" s="3">
        <v>1000</v>
      </c>
      <c r="T10" t="s">
        <v>65</v>
      </c>
      <c r="U10">
        <v>4.40170086002E+17</v>
      </c>
      <c r="V10">
        <v>0</v>
      </c>
      <c r="W10" s="3">
        <v>1000</v>
      </c>
      <c r="X10">
        <v>0</v>
      </c>
      <c r="Y10">
        <v>0</v>
      </c>
      <c r="Z10">
        <v>0</v>
      </c>
      <c r="AA10">
        <v>0</v>
      </c>
      <c r="AD10">
        <v>0</v>
      </c>
      <c r="AM10">
        <v>44017008600200</v>
      </c>
      <c r="AN10" t="s">
        <v>217</v>
      </c>
      <c r="AP10">
        <v>0</v>
      </c>
      <c r="AQ10">
        <v>0</v>
      </c>
      <c r="AR10">
        <v>0</v>
      </c>
      <c r="AS10">
        <v>0</v>
      </c>
      <c r="AT10">
        <v>0</v>
      </c>
      <c r="AU10">
        <v>0</v>
      </c>
      <c r="AY10" t="s">
        <v>63</v>
      </c>
      <c r="AZ10" t="s">
        <v>5110</v>
      </c>
      <c r="BA10">
        <v>0</v>
      </c>
      <c r="BC10" t="s">
        <v>217</v>
      </c>
      <c r="BF10" t="s">
        <v>2066</v>
      </c>
    </row>
    <row r="11" spans="1:58" x14ac:dyDescent="0.35">
      <c r="A11" t="s">
        <v>2697</v>
      </c>
      <c r="B11">
        <v>10000</v>
      </c>
      <c r="C11">
        <v>10000</v>
      </c>
      <c r="D11" s="2">
        <v>45761</v>
      </c>
      <c r="E11" t="s">
        <v>59</v>
      </c>
      <c r="F11" t="s">
        <v>2572</v>
      </c>
      <c r="G11" t="s">
        <v>2637</v>
      </c>
      <c r="I11">
        <v>1</v>
      </c>
      <c r="J11" t="s">
        <v>183</v>
      </c>
      <c r="K11">
        <v>46</v>
      </c>
      <c r="L11" t="s">
        <v>231</v>
      </c>
      <c r="M11">
        <v>500</v>
      </c>
      <c r="P11" s="2">
        <v>45761</v>
      </c>
      <c r="R11">
        <v>2</v>
      </c>
      <c r="S11" s="3">
        <v>1000</v>
      </c>
      <c r="T11" t="s">
        <v>65</v>
      </c>
      <c r="U11" t="s">
        <v>2698</v>
      </c>
      <c r="V11">
        <v>0</v>
      </c>
      <c r="W11" s="3">
        <v>1000</v>
      </c>
      <c r="X11">
        <v>0</v>
      </c>
      <c r="Y11">
        <v>0</v>
      </c>
      <c r="Z11">
        <v>0</v>
      </c>
      <c r="AA11">
        <v>0</v>
      </c>
      <c r="AD11">
        <v>0</v>
      </c>
      <c r="AM11" t="s">
        <v>2699</v>
      </c>
      <c r="AN11" t="s">
        <v>2640</v>
      </c>
      <c r="AP11">
        <v>0</v>
      </c>
      <c r="AQ11">
        <v>0</v>
      </c>
      <c r="AR11">
        <v>0</v>
      </c>
      <c r="AS11">
        <v>0</v>
      </c>
      <c r="AT11">
        <v>0</v>
      </c>
      <c r="AU11">
        <v>0</v>
      </c>
      <c r="AY11" t="s">
        <v>63</v>
      </c>
      <c r="AZ11" t="s">
        <v>5111</v>
      </c>
      <c r="BA11">
        <v>0</v>
      </c>
      <c r="BC11" t="s">
        <v>2640</v>
      </c>
      <c r="BF11" t="s">
        <v>2641</v>
      </c>
    </row>
    <row r="12" spans="1:58" x14ac:dyDescent="0.35">
      <c r="A12" t="s">
        <v>2700</v>
      </c>
      <c r="B12">
        <v>10000</v>
      </c>
      <c r="C12">
        <v>10000</v>
      </c>
      <c r="D12" s="2">
        <v>45762</v>
      </c>
      <c r="E12" t="s">
        <v>59</v>
      </c>
      <c r="F12" t="s">
        <v>2701</v>
      </c>
      <c r="G12" t="s">
        <v>2637</v>
      </c>
      <c r="I12">
        <v>1</v>
      </c>
      <c r="J12" t="s">
        <v>183</v>
      </c>
      <c r="K12">
        <v>46</v>
      </c>
      <c r="L12" t="s">
        <v>231</v>
      </c>
      <c r="M12">
        <v>500</v>
      </c>
      <c r="P12" s="2">
        <v>45761</v>
      </c>
      <c r="R12">
        <v>2</v>
      </c>
      <c r="S12" s="3">
        <v>1000</v>
      </c>
      <c r="T12" t="s">
        <v>65</v>
      </c>
      <c r="U12" t="s">
        <v>2702</v>
      </c>
      <c r="V12">
        <v>0</v>
      </c>
      <c r="W12" s="3">
        <v>1000</v>
      </c>
      <c r="X12">
        <v>0</v>
      </c>
      <c r="Y12">
        <v>0</v>
      </c>
      <c r="Z12">
        <v>0</v>
      </c>
      <c r="AA12">
        <v>0</v>
      </c>
      <c r="AD12">
        <v>0</v>
      </c>
      <c r="AM12" t="s">
        <v>2703</v>
      </c>
      <c r="AN12" t="s">
        <v>2640</v>
      </c>
      <c r="AP12">
        <v>0</v>
      </c>
      <c r="AQ12">
        <v>0</v>
      </c>
      <c r="AR12">
        <v>0</v>
      </c>
      <c r="AS12">
        <v>0</v>
      </c>
      <c r="AT12">
        <v>0</v>
      </c>
      <c r="AU12">
        <v>0</v>
      </c>
      <c r="AY12" t="s">
        <v>63</v>
      </c>
      <c r="AZ12" t="s">
        <v>5112</v>
      </c>
      <c r="BA12">
        <v>0</v>
      </c>
      <c r="BC12" t="s">
        <v>2640</v>
      </c>
      <c r="BF12" t="s">
        <v>2641</v>
      </c>
    </row>
    <row r="13" spans="1:58" x14ac:dyDescent="0.35">
      <c r="A13" t="s">
        <v>4892</v>
      </c>
      <c r="B13">
        <v>10000</v>
      </c>
      <c r="C13">
        <v>20000</v>
      </c>
      <c r="D13" s="2">
        <v>45763</v>
      </c>
      <c r="E13" t="s">
        <v>59</v>
      </c>
      <c r="F13" t="s">
        <v>4893</v>
      </c>
      <c r="G13" t="s">
        <v>4894</v>
      </c>
      <c r="I13">
        <v>1</v>
      </c>
      <c r="J13" t="s">
        <v>183</v>
      </c>
      <c r="K13">
        <v>111</v>
      </c>
      <c r="L13" t="s">
        <v>2634</v>
      </c>
      <c r="M13" s="3">
        <v>75625</v>
      </c>
      <c r="P13" s="2">
        <v>45761</v>
      </c>
      <c r="R13">
        <v>8</v>
      </c>
      <c r="S13" s="3">
        <v>605000</v>
      </c>
      <c r="T13" t="s">
        <v>65</v>
      </c>
      <c r="U13" t="s">
        <v>201</v>
      </c>
      <c r="V13">
        <v>0</v>
      </c>
      <c r="W13" s="3">
        <v>604346</v>
      </c>
      <c r="X13">
        <v>654</v>
      </c>
      <c r="Y13">
        <v>0</v>
      </c>
      <c r="Z13">
        <v>0</v>
      </c>
      <c r="AA13">
        <v>0</v>
      </c>
      <c r="AD13">
        <v>0</v>
      </c>
      <c r="AM13" t="s">
        <v>202</v>
      </c>
      <c r="AN13" t="s">
        <v>203</v>
      </c>
      <c r="AP13">
        <v>0</v>
      </c>
      <c r="AQ13">
        <v>0</v>
      </c>
      <c r="AR13">
        <v>0</v>
      </c>
      <c r="AS13">
        <v>0</v>
      </c>
      <c r="AT13">
        <v>0</v>
      </c>
      <c r="AU13">
        <v>0</v>
      </c>
      <c r="AY13" t="s">
        <v>63</v>
      </c>
      <c r="AZ13" t="s">
        <v>4895</v>
      </c>
      <c r="BA13">
        <v>0</v>
      </c>
      <c r="BC13" t="s">
        <v>203</v>
      </c>
      <c r="BF13" t="s">
        <v>4896</v>
      </c>
    </row>
    <row r="14" spans="1:58" x14ac:dyDescent="0.35">
      <c r="A14" t="s">
        <v>2704</v>
      </c>
      <c r="B14">
        <v>10000</v>
      </c>
      <c r="C14">
        <v>10000</v>
      </c>
      <c r="D14" s="2">
        <v>45761</v>
      </c>
      <c r="E14" t="s">
        <v>59</v>
      </c>
      <c r="F14" t="s">
        <v>2648</v>
      </c>
      <c r="G14" t="s">
        <v>2649</v>
      </c>
      <c r="I14">
        <v>1</v>
      </c>
      <c r="J14" t="s">
        <v>183</v>
      </c>
      <c r="K14">
        <v>60</v>
      </c>
      <c r="L14" t="s">
        <v>222</v>
      </c>
      <c r="M14" s="3">
        <v>6800</v>
      </c>
      <c r="P14" s="2">
        <v>45761</v>
      </c>
      <c r="R14">
        <v>10</v>
      </c>
      <c r="S14" s="3">
        <v>68000</v>
      </c>
      <c r="T14" t="s">
        <v>65</v>
      </c>
      <c r="U14" t="s">
        <v>2650</v>
      </c>
      <c r="V14">
        <v>0</v>
      </c>
      <c r="W14" s="3">
        <v>68000</v>
      </c>
      <c r="X14">
        <v>0</v>
      </c>
      <c r="Y14">
        <v>0</v>
      </c>
      <c r="Z14">
        <v>0</v>
      </c>
      <c r="AA14">
        <v>0</v>
      </c>
      <c r="AD14">
        <v>0</v>
      </c>
      <c r="AM14" t="s">
        <v>2651</v>
      </c>
      <c r="AN14" t="s">
        <v>68</v>
      </c>
      <c r="AP14">
        <v>0</v>
      </c>
      <c r="AQ14">
        <v>0</v>
      </c>
      <c r="AR14">
        <v>0</v>
      </c>
      <c r="AS14">
        <v>0</v>
      </c>
      <c r="AT14">
        <v>0</v>
      </c>
      <c r="AU14">
        <v>0</v>
      </c>
      <c r="AY14" t="s">
        <v>63</v>
      </c>
      <c r="AZ14" t="s">
        <v>5113</v>
      </c>
      <c r="BA14">
        <v>0</v>
      </c>
      <c r="BC14" t="s">
        <v>68</v>
      </c>
      <c r="BF14" t="s">
        <v>2705</v>
      </c>
    </row>
    <row r="15" spans="1:58" x14ac:dyDescent="0.35">
      <c r="A15" t="s">
        <v>2706</v>
      </c>
      <c r="B15">
        <v>10000</v>
      </c>
      <c r="C15">
        <v>10000</v>
      </c>
      <c r="D15" s="2">
        <v>45761</v>
      </c>
      <c r="E15" t="s">
        <v>59</v>
      </c>
      <c r="F15" t="s">
        <v>2707</v>
      </c>
      <c r="G15">
        <v>408151</v>
      </c>
      <c r="I15">
        <v>1</v>
      </c>
      <c r="J15" t="s">
        <v>183</v>
      </c>
      <c r="K15">
        <v>61</v>
      </c>
      <c r="L15" t="s">
        <v>209</v>
      </c>
      <c r="M15" s="3">
        <v>3000</v>
      </c>
      <c r="P15" s="2">
        <v>45761</v>
      </c>
      <c r="R15">
        <v>1</v>
      </c>
      <c r="S15" s="3">
        <v>3000</v>
      </c>
      <c r="T15" t="s">
        <v>65</v>
      </c>
      <c r="U15">
        <v>6942900001</v>
      </c>
      <c r="V15">
        <v>0</v>
      </c>
      <c r="W15" s="3">
        <v>3000</v>
      </c>
      <c r="X15">
        <v>0</v>
      </c>
      <c r="Y15">
        <v>0</v>
      </c>
      <c r="Z15">
        <v>0</v>
      </c>
      <c r="AA15">
        <v>0</v>
      </c>
      <c r="AD15">
        <v>0</v>
      </c>
      <c r="AM15" t="s">
        <v>2708</v>
      </c>
      <c r="AN15" t="s">
        <v>622</v>
      </c>
      <c r="AP15">
        <v>0</v>
      </c>
      <c r="AQ15">
        <v>0</v>
      </c>
      <c r="AR15">
        <v>0</v>
      </c>
      <c r="AS15">
        <v>0</v>
      </c>
      <c r="AT15">
        <v>0</v>
      </c>
      <c r="AU15">
        <v>0</v>
      </c>
      <c r="AY15" t="s">
        <v>63</v>
      </c>
      <c r="AZ15" t="s">
        <v>5114</v>
      </c>
      <c r="BA15">
        <v>0</v>
      </c>
      <c r="BC15" t="s">
        <v>622</v>
      </c>
      <c r="BF15" t="s">
        <v>2709</v>
      </c>
    </row>
    <row r="16" spans="1:58" x14ac:dyDescent="0.35">
      <c r="A16" t="s">
        <v>2710</v>
      </c>
      <c r="B16">
        <v>10000</v>
      </c>
      <c r="C16">
        <v>10000</v>
      </c>
      <c r="D16" s="2">
        <v>45762</v>
      </c>
      <c r="E16" t="s">
        <v>59</v>
      </c>
      <c r="F16" t="s">
        <v>2711</v>
      </c>
      <c r="G16" t="s">
        <v>842</v>
      </c>
      <c r="I16">
        <v>1</v>
      </c>
      <c r="J16" t="s">
        <v>183</v>
      </c>
      <c r="K16" t="s">
        <v>152</v>
      </c>
      <c r="L16" t="s">
        <v>153</v>
      </c>
      <c r="M16" s="3">
        <v>18000</v>
      </c>
      <c r="P16" s="2">
        <v>45761</v>
      </c>
      <c r="R16">
        <v>12</v>
      </c>
      <c r="S16" s="3">
        <v>216000</v>
      </c>
      <c r="T16" t="s">
        <v>65</v>
      </c>
      <c r="U16">
        <v>80256230001</v>
      </c>
      <c r="V16">
        <v>0</v>
      </c>
      <c r="W16" s="3">
        <v>216000</v>
      </c>
      <c r="X16">
        <v>0</v>
      </c>
      <c r="Y16">
        <v>0</v>
      </c>
      <c r="Z16">
        <v>0</v>
      </c>
      <c r="AA16">
        <v>0</v>
      </c>
      <c r="AD16">
        <v>0</v>
      </c>
      <c r="AM16">
        <v>8025623</v>
      </c>
      <c r="AN16" t="s">
        <v>162</v>
      </c>
      <c r="AP16">
        <v>0</v>
      </c>
      <c r="AQ16">
        <v>0</v>
      </c>
      <c r="AR16">
        <v>0</v>
      </c>
      <c r="AS16">
        <v>0</v>
      </c>
      <c r="AT16">
        <v>0</v>
      </c>
      <c r="AU16">
        <v>0</v>
      </c>
      <c r="AY16" t="s">
        <v>63</v>
      </c>
      <c r="AZ16" t="s">
        <v>5115</v>
      </c>
      <c r="BA16">
        <v>0</v>
      </c>
      <c r="BC16" t="s">
        <v>162</v>
      </c>
      <c r="BF16" t="s">
        <v>2712</v>
      </c>
    </row>
    <row r="17" spans="1:58" x14ac:dyDescent="0.35">
      <c r="A17" t="s">
        <v>2093</v>
      </c>
      <c r="B17">
        <v>10000</v>
      </c>
      <c r="C17">
        <v>20000</v>
      </c>
      <c r="D17" s="2">
        <v>45762</v>
      </c>
      <c r="E17" t="s">
        <v>59</v>
      </c>
      <c r="F17" t="s">
        <v>2001</v>
      </c>
      <c r="G17" t="s">
        <v>1880</v>
      </c>
      <c r="I17">
        <v>2</v>
      </c>
      <c r="J17" t="s">
        <v>183</v>
      </c>
      <c r="K17">
        <v>63</v>
      </c>
      <c r="L17" t="s">
        <v>136</v>
      </c>
      <c r="M17" s="3">
        <v>1250</v>
      </c>
      <c r="P17" s="2">
        <v>45761</v>
      </c>
      <c r="R17">
        <v>16</v>
      </c>
      <c r="S17" s="3">
        <v>20000</v>
      </c>
      <c r="T17" t="s">
        <v>65</v>
      </c>
      <c r="U17" t="s">
        <v>2094</v>
      </c>
      <c r="V17">
        <v>0</v>
      </c>
      <c r="W17" s="3">
        <v>20000</v>
      </c>
      <c r="X17">
        <v>0</v>
      </c>
      <c r="Y17">
        <v>0</v>
      </c>
      <c r="Z17">
        <v>0</v>
      </c>
      <c r="AA17">
        <v>0</v>
      </c>
      <c r="AD17">
        <v>0</v>
      </c>
      <c r="AM17" t="s">
        <v>2095</v>
      </c>
      <c r="AN17" t="s">
        <v>170</v>
      </c>
      <c r="AP17">
        <v>0</v>
      </c>
      <c r="AQ17">
        <v>0</v>
      </c>
      <c r="AR17">
        <v>0</v>
      </c>
      <c r="AS17">
        <v>0</v>
      </c>
      <c r="AT17">
        <v>0</v>
      </c>
      <c r="AU17">
        <v>0</v>
      </c>
      <c r="AY17" t="s">
        <v>63</v>
      </c>
      <c r="AZ17" t="s">
        <v>4838</v>
      </c>
      <c r="BA17">
        <v>0</v>
      </c>
      <c r="BC17" t="s">
        <v>170</v>
      </c>
      <c r="BF17" t="s">
        <v>2096</v>
      </c>
    </row>
    <row r="18" spans="1:58" x14ac:dyDescent="0.35">
      <c r="A18" t="s">
        <v>1832</v>
      </c>
      <c r="B18">
        <v>10000</v>
      </c>
      <c r="C18">
        <v>20000</v>
      </c>
      <c r="D18" s="2">
        <v>45762</v>
      </c>
      <c r="E18" t="s">
        <v>59</v>
      </c>
      <c r="F18" t="s">
        <v>1833</v>
      </c>
      <c r="G18" t="s">
        <v>1834</v>
      </c>
      <c r="I18">
        <v>1</v>
      </c>
      <c r="J18" t="s">
        <v>183</v>
      </c>
      <c r="K18">
        <v>29</v>
      </c>
      <c r="L18" t="s">
        <v>739</v>
      </c>
      <c r="M18" s="3">
        <v>21000</v>
      </c>
      <c r="P18" s="2">
        <v>45761</v>
      </c>
      <c r="R18">
        <v>2</v>
      </c>
      <c r="S18" s="3">
        <v>42000</v>
      </c>
      <c r="T18" t="s">
        <v>65</v>
      </c>
      <c r="U18" t="s">
        <v>649</v>
      </c>
      <c r="V18">
        <v>0</v>
      </c>
      <c r="W18" s="3">
        <v>42000</v>
      </c>
      <c r="X18">
        <v>0</v>
      </c>
      <c r="Y18">
        <v>0</v>
      </c>
      <c r="Z18">
        <v>0</v>
      </c>
      <c r="AA18">
        <v>0</v>
      </c>
      <c r="AD18">
        <v>0</v>
      </c>
      <c r="AM18" t="s">
        <v>650</v>
      </c>
      <c r="AN18" t="s">
        <v>275</v>
      </c>
      <c r="AP18">
        <v>0</v>
      </c>
      <c r="AQ18">
        <v>0</v>
      </c>
      <c r="AR18">
        <v>0</v>
      </c>
      <c r="AS18">
        <v>0</v>
      </c>
      <c r="AT18">
        <v>0</v>
      </c>
      <c r="AU18">
        <v>0</v>
      </c>
      <c r="AY18" t="s">
        <v>63</v>
      </c>
      <c r="AZ18" t="s">
        <v>4768</v>
      </c>
      <c r="BA18">
        <v>0</v>
      </c>
      <c r="BC18" t="s">
        <v>275</v>
      </c>
      <c r="BF18" t="s">
        <v>1835</v>
      </c>
    </row>
    <row r="19" spans="1:58" x14ac:dyDescent="0.35">
      <c r="A19" t="s">
        <v>2713</v>
      </c>
      <c r="B19">
        <v>10000</v>
      </c>
      <c r="C19">
        <v>10000</v>
      </c>
      <c r="D19" s="2">
        <v>45762</v>
      </c>
      <c r="E19" t="s">
        <v>59</v>
      </c>
      <c r="F19" t="s">
        <v>2714</v>
      </c>
      <c r="G19" t="s">
        <v>2715</v>
      </c>
      <c r="I19">
        <v>1</v>
      </c>
      <c r="J19" t="s">
        <v>183</v>
      </c>
      <c r="K19">
        <v>26</v>
      </c>
      <c r="L19" t="s">
        <v>648</v>
      </c>
      <c r="M19" s="3">
        <v>9000</v>
      </c>
      <c r="P19" s="2">
        <v>45761</v>
      </c>
      <c r="R19">
        <v>4</v>
      </c>
      <c r="S19" s="3">
        <v>36000</v>
      </c>
      <c r="T19" t="s">
        <v>65</v>
      </c>
      <c r="U19" t="s">
        <v>2716</v>
      </c>
      <c r="V19">
        <v>0</v>
      </c>
      <c r="W19" s="3">
        <v>36000</v>
      </c>
      <c r="X19">
        <v>0</v>
      </c>
      <c r="Y19">
        <v>0</v>
      </c>
      <c r="Z19">
        <v>0</v>
      </c>
      <c r="AA19">
        <v>0</v>
      </c>
      <c r="AD19">
        <v>0</v>
      </c>
      <c r="AM19" t="s">
        <v>2717</v>
      </c>
      <c r="AN19" t="s">
        <v>275</v>
      </c>
      <c r="AP19">
        <v>0</v>
      </c>
      <c r="AQ19">
        <v>0</v>
      </c>
      <c r="AR19">
        <v>0</v>
      </c>
      <c r="AS19">
        <v>0</v>
      </c>
      <c r="AT19">
        <v>0</v>
      </c>
      <c r="AU19">
        <v>0</v>
      </c>
      <c r="AY19" t="s">
        <v>63</v>
      </c>
      <c r="AZ19" t="s">
        <v>5116</v>
      </c>
      <c r="BA19">
        <v>0</v>
      </c>
      <c r="BC19" t="s">
        <v>275</v>
      </c>
      <c r="BF19" t="s">
        <v>2718</v>
      </c>
    </row>
    <row r="20" spans="1:58" x14ac:dyDescent="0.35">
      <c r="A20" t="s">
        <v>2144</v>
      </c>
      <c r="B20">
        <v>10000</v>
      </c>
      <c r="C20">
        <v>20000</v>
      </c>
      <c r="D20" s="2">
        <v>45762</v>
      </c>
      <c r="E20" t="s">
        <v>59</v>
      </c>
      <c r="F20" t="s">
        <v>2725</v>
      </c>
      <c r="G20" t="s">
        <v>2146</v>
      </c>
      <c r="I20">
        <v>2</v>
      </c>
      <c r="J20" t="s">
        <v>183</v>
      </c>
      <c r="K20">
        <v>105</v>
      </c>
      <c r="L20" t="s">
        <v>281</v>
      </c>
      <c r="M20" s="3">
        <v>5500</v>
      </c>
      <c r="P20" s="2">
        <v>45761</v>
      </c>
      <c r="R20">
        <v>1</v>
      </c>
      <c r="S20" s="3">
        <v>5500</v>
      </c>
      <c r="T20" t="s">
        <v>65</v>
      </c>
      <c r="U20" t="s">
        <v>2147</v>
      </c>
      <c r="V20">
        <v>0</v>
      </c>
      <c r="W20" s="3">
        <v>5000</v>
      </c>
      <c r="X20">
        <v>500</v>
      </c>
      <c r="Y20">
        <v>0</v>
      </c>
      <c r="Z20">
        <v>0</v>
      </c>
      <c r="AA20">
        <v>0</v>
      </c>
      <c r="AD20">
        <v>0</v>
      </c>
      <c r="AM20" t="s">
        <v>2148</v>
      </c>
      <c r="AN20" t="s">
        <v>400</v>
      </c>
      <c r="AP20">
        <v>0</v>
      </c>
      <c r="AQ20">
        <v>0</v>
      </c>
      <c r="AR20">
        <v>0</v>
      </c>
      <c r="AS20">
        <v>0</v>
      </c>
      <c r="AT20">
        <v>0</v>
      </c>
      <c r="AU20">
        <v>0</v>
      </c>
      <c r="AY20" t="s">
        <v>63</v>
      </c>
      <c r="AZ20" t="s">
        <v>4845</v>
      </c>
      <c r="BA20">
        <v>0</v>
      </c>
      <c r="BC20" t="s">
        <v>400</v>
      </c>
      <c r="BF20" t="s">
        <v>2149</v>
      </c>
    </row>
    <row r="21" spans="1:58" x14ac:dyDescent="0.35">
      <c r="A21" t="s">
        <v>2726</v>
      </c>
      <c r="B21">
        <v>10000</v>
      </c>
      <c r="C21">
        <v>10000</v>
      </c>
      <c r="D21" s="2">
        <v>45761</v>
      </c>
      <c r="E21" t="s">
        <v>59</v>
      </c>
      <c r="F21" t="s">
        <v>2727</v>
      </c>
      <c r="G21" t="s">
        <v>2728</v>
      </c>
      <c r="I21">
        <v>1</v>
      </c>
      <c r="J21" t="s">
        <v>183</v>
      </c>
      <c r="K21">
        <v>31</v>
      </c>
      <c r="L21" t="s">
        <v>2529</v>
      </c>
      <c r="M21">
        <v>500</v>
      </c>
      <c r="P21" s="2">
        <v>45761</v>
      </c>
      <c r="R21">
        <v>1</v>
      </c>
      <c r="S21">
        <v>500</v>
      </c>
      <c r="T21" t="s">
        <v>65</v>
      </c>
      <c r="U21" t="s">
        <v>2730</v>
      </c>
      <c r="V21">
        <v>0</v>
      </c>
      <c r="W21">
        <v>500</v>
      </c>
      <c r="X21">
        <v>0</v>
      </c>
      <c r="Y21">
        <v>0</v>
      </c>
      <c r="Z21">
        <v>0</v>
      </c>
      <c r="AA21">
        <v>0</v>
      </c>
      <c r="AD21">
        <v>0</v>
      </c>
      <c r="AM21" t="s">
        <v>2731</v>
      </c>
      <c r="AN21" t="s">
        <v>2732</v>
      </c>
      <c r="AP21">
        <v>0</v>
      </c>
      <c r="AQ21">
        <v>0</v>
      </c>
      <c r="AR21">
        <v>0</v>
      </c>
      <c r="AS21">
        <v>0</v>
      </c>
      <c r="AT21">
        <v>0</v>
      </c>
      <c r="AU21">
        <v>0</v>
      </c>
      <c r="AY21" t="s">
        <v>63</v>
      </c>
      <c r="AZ21" t="s">
        <v>5117</v>
      </c>
      <c r="BA21">
        <v>0</v>
      </c>
      <c r="BC21" t="s">
        <v>2732</v>
      </c>
      <c r="BF21" t="s">
        <v>2733</v>
      </c>
    </row>
    <row r="22" spans="1:58" x14ac:dyDescent="0.35">
      <c r="A22" t="s">
        <v>2734</v>
      </c>
      <c r="B22">
        <v>10000</v>
      </c>
      <c r="C22">
        <v>10000</v>
      </c>
      <c r="D22" s="2">
        <v>45761</v>
      </c>
      <c r="E22" t="s">
        <v>59</v>
      </c>
      <c r="F22" t="s">
        <v>2720</v>
      </c>
      <c r="G22" t="s">
        <v>2728</v>
      </c>
      <c r="I22">
        <v>1</v>
      </c>
      <c r="J22" t="s">
        <v>183</v>
      </c>
      <c r="K22">
        <v>31</v>
      </c>
      <c r="L22" t="s">
        <v>2529</v>
      </c>
      <c r="M22">
        <v>500</v>
      </c>
      <c r="P22" s="2">
        <v>45761</v>
      </c>
      <c r="R22">
        <v>1</v>
      </c>
      <c r="S22">
        <v>500</v>
      </c>
      <c r="T22" t="s">
        <v>65</v>
      </c>
      <c r="U22" t="s">
        <v>2735</v>
      </c>
      <c r="V22">
        <v>0</v>
      </c>
      <c r="W22">
        <v>500</v>
      </c>
      <c r="X22">
        <v>0</v>
      </c>
      <c r="Y22">
        <v>0</v>
      </c>
      <c r="Z22">
        <v>0</v>
      </c>
      <c r="AA22">
        <v>0</v>
      </c>
      <c r="AD22">
        <v>0</v>
      </c>
      <c r="AM22" t="s">
        <v>2736</v>
      </c>
      <c r="AN22" t="s">
        <v>2732</v>
      </c>
      <c r="AP22">
        <v>0</v>
      </c>
      <c r="AQ22">
        <v>0</v>
      </c>
      <c r="AR22">
        <v>0</v>
      </c>
      <c r="AS22">
        <v>0</v>
      </c>
      <c r="AT22">
        <v>0</v>
      </c>
      <c r="AU22">
        <v>0</v>
      </c>
      <c r="AY22" t="s">
        <v>63</v>
      </c>
      <c r="AZ22" t="s">
        <v>5118</v>
      </c>
      <c r="BA22">
        <v>0</v>
      </c>
      <c r="BC22" t="s">
        <v>2732</v>
      </c>
      <c r="BF22" t="s">
        <v>2733</v>
      </c>
    </row>
    <row r="23" spans="1:58" x14ac:dyDescent="0.35">
      <c r="A23" t="s">
        <v>3486</v>
      </c>
      <c r="B23">
        <v>10000</v>
      </c>
      <c r="C23">
        <v>10000</v>
      </c>
      <c r="D23" s="2">
        <v>45772</v>
      </c>
      <c r="E23" t="s">
        <v>59</v>
      </c>
      <c r="F23" t="s">
        <v>3487</v>
      </c>
      <c r="G23" t="s">
        <v>3488</v>
      </c>
      <c r="I23">
        <v>1</v>
      </c>
      <c r="J23" t="s">
        <v>183</v>
      </c>
      <c r="K23" t="s">
        <v>944</v>
      </c>
      <c r="L23" t="s">
        <v>945</v>
      </c>
      <c r="M23" s="3">
        <v>7524</v>
      </c>
      <c r="P23" s="2">
        <v>45761</v>
      </c>
      <c r="R23">
        <v>21</v>
      </c>
      <c r="S23" s="3">
        <v>158004</v>
      </c>
      <c r="T23" t="s">
        <v>65</v>
      </c>
      <c r="U23" t="s">
        <v>3489</v>
      </c>
      <c r="V23">
        <v>0</v>
      </c>
      <c r="W23" s="3">
        <v>146286</v>
      </c>
      <c r="X23" s="3">
        <v>11718</v>
      </c>
      <c r="Y23">
        <v>0</v>
      </c>
      <c r="Z23">
        <v>0</v>
      </c>
      <c r="AA23">
        <v>0</v>
      </c>
      <c r="AD23">
        <v>0</v>
      </c>
      <c r="AM23" t="s">
        <v>3490</v>
      </c>
      <c r="AN23" t="s">
        <v>108</v>
      </c>
      <c r="AP23">
        <v>0</v>
      </c>
      <c r="AQ23">
        <v>0</v>
      </c>
      <c r="AR23">
        <v>0</v>
      </c>
      <c r="AS23">
        <v>0</v>
      </c>
      <c r="AT23">
        <v>0</v>
      </c>
      <c r="AU23">
        <v>0</v>
      </c>
      <c r="AY23" t="s">
        <v>63</v>
      </c>
      <c r="AZ23" t="s">
        <v>5119</v>
      </c>
      <c r="BA23">
        <v>0</v>
      </c>
      <c r="BC23" t="s">
        <v>108</v>
      </c>
      <c r="BF23" t="s">
        <v>3491</v>
      </c>
    </row>
    <row r="24" spans="1:58" x14ac:dyDescent="0.35">
      <c r="A24" t="s">
        <v>1560</v>
      </c>
      <c r="B24">
        <v>10000</v>
      </c>
      <c r="C24">
        <v>30000</v>
      </c>
      <c r="D24" s="2">
        <v>45762</v>
      </c>
      <c r="E24" t="s">
        <v>59</v>
      </c>
      <c r="F24" t="s">
        <v>1561</v>
      </c>
      <c r="G24" t="s">
        <v>1562</v>
      </c>
      <c r="I24">
        <v>3</v>
      </c>
      <c r="J24" t="s">
        <v>183</v>
      </c>
      <c r="K24">
        <v>85</v>
      </c>
      <c r="L24" t="s">
        <v>940</v>
      </c>
      <c r="M24" s="3">
        <v>10000</v>
      </c>
      <c r="P24" s="2">
        <v>45761</v>
      </c>
      <c r="R24">
        <v>11</v>
      </c>
      <c r="S24" s="3">
        <v>110000</v>
      </c>
      <c r="T24" t="s">
        <v>65</v>
      </c>
      <c r="U24" t="s">
        <v>1563</v>
      </c>
      <c r="V24">
        <v>0</v>
      </c>
      <c r="W24" s="3">
        <v>100000</v>
      </c>
      <c r="X24" s="3">
        <v>10000</v>
      </c>
      <c r="Y24">
        <v>0</v>
      </c>
      <c r="Z24">
        <v>0</v>
      </c>
      <c r="AA24">
        <v>0</v>
      </c>
      <c r="AD24">
        <v>0</v>
      </c>
      <c r="AM24" t="s">
        <v>1564</v>
      </c>
      <c r="AN24" t="s">
        <v>108</v>
      </c>
      <c r="AP24">
        <v>0</v>
      </c>
      <c r="AQ24">
        <v>0</v>
      </c>
      <c r="AR24">
        <v>0</v>
      </c>
      <c r="AS24">
        <v>0</v>
      </c>
      <c r="AT24">
        <v>0</v>
      </c>
      <c r="AU24">
        <v>0</v>
      </c>
      <c r="AY24" t="s">
        <v>63</v>
      </c>
      <c r="AZ24" t="s">
        <v>4687</v>
      </c>
      <c r="BA24">
        <v>0</v>
      </c>
      <c r="BC24" t="s">
        <v>108</v>
      </c>
      <c r="BF24" t="s">
        <v>1565</v>
      </c>
    </row>
    <row r="25" spans="1:58" x14ac:dyDescent="0.35">
      <c r="A25" t="s">
        <v>1566</v>
      </c>
      <c r="B25">
        <v>10000</v>
      </c>
      <c r="C25">
        <v>30000</v>
      </c>
      <c r="D25" s="2">
        <v>45762</v>
      </c>
      <c r="E25" t="s">
        <v>59</v>
      </c>
      <c r="F25" t="s">
        <v>1561</v>
      </c>
      <c r="G25" t="s">
        <v>1562</v>
      </c>
      <c r="I25">
        <v>3</v>
      </c>
      <c r="J25" t="s">
        <v>183</v>
      </c>
      <c r="K25">
        <v>85</v>
      </c>
      <c r="L25" t="s">
        <v>940</v>
      </c>
      <c r="M25" s="3">
        <v>20000</v>
      </c>
      <c r="P25" s="2">
        <v>45761</v>
      </c>
      <c r="R25">
        <v>11</v>
      </c>
      <c r="S25" s="3">
        <v>220000</v>
      </c>
      <c r="T25" t="s">
        <v>65</v>
      </c>
      <c r="U25" t="s">
        <v>1567</v>
      </c>
      <c r="V25">
        <v>0</v>
      </c>
      <c r="W25" s="3">
        <v>200000</v>
      </c>
      <c r="X25" s="3">
        <v>20000</v>
      </c>
      <c r="Y25">
        <v>0</v>
      </c>
      <c r="Z25">
        <v>0</v>
      </c>
      <c r="AA25">
        <v>0</v>
      </c>
      <c r="AD25">
        <v>0</v>
      </c>
      <c r="AM25" t="s">
        <v>1568</v>
      </c>
      <c r="AN25" t="s">
        <v>108</v>
      </c>
      <c r="AP25">
        <v>0</v>
      </c>
      <c r="AQ25">
        <v>0</v>
      </c>
      <c r="AR25">
        <v>0</v>
      </c>
      <c r="AS25">
        <v>0</v>
      </c>
      <c r="AT25">
        <v>0</v>
      </c>
      <c r="AU25">
        <v>0</v>
      </c>
      <c r="AY25" t="s">
        <v>63</v>
      </c>
      <c r="AZ25" t="s">
        <v>4688</v>
      </c>
      <c r="BA25">
        <v>0</v>
      </c>
      <c r="BC25" t="s">
        <v>108</v>
      </c>
      <c r="BF25" t="s">
        <v>1569</v>
      </c>
    </row>
    <row r="26" spans="1:58" x14ac:dyDescent="0.35">
      <c r="A26" t="s">
        <v>1570</v>
      </c>
      <c r="B26">
        <v>10000</v>
      </c>
      <c r="C26">
        <v>30000</v>
      </c>
      <c r="D26" s="2">
        <v>45762</v>
      </c>
      <c r="E26" t="s">
        <v>59</v>
      </c>
      <c r="F26" t="s">
        <v>1571</v>
      </c>
      <c r="G26" t="s">
        <v>1562</v>
      </c>
      <c r="I26">
        <v>3</v>
      </c>
      <c r="J26" t="s">
        <v>183</v>
      </c>
      <c r="K26">
        <v>85</v>
      </c>
      <c r="L26" t="s">
        <v>940</v>
      </c>
      <c r="M26" s="3">
        <v>20000</v>
      </c>
      <c r="P26" s="2">
        <v>45761</v>
      </c>
      <c r="R26">
        <v>11</v>
      </c>
      <c r="S26" s="3">
        <v>220000</v>
      </c>
      <c r="T26" t="s">
        <v>65</v>
      </c>
      <c r="U26" t="s">
        <v>1572</v>
      </c>
      <c r="V26">
        <v>0</v>
      </c>
      <c r="W26" s="3">
        <v>200000</v>
      </c>
      <c r="X26" s="3">
        <v>20000</v>
      </c>
      <c r="Y26">
        <v>0</v>
      </c>
      <c r="Z26">
        <v>0</v>
      </c>
      <c r="AA26">
        <v>0</v>
      </c>
      <c r="AD26">
        <v>0</v>
      </c>
      <c r="AM26" t="s">
        <v>1573</v>
      </c>
      <c r="AN26" t="s">
        <v>108</v>
      </c>
      <c r="AP26">
        <v>0</v>
      </c>
      <c r="AQ26">
        <v>0</v>
      </c>
      <c r="AR26">
        <v>0</v>
      </c>
      <c r="AS26">
        <v>0</v>
      </c>
      <c r="AT26">
        <v>0</v>
      </c>
      <c r="AU26">
        <v>0</v>
      </c>
      <c r="AY26" t="s">
        <v>63</v>
      </c>
      <c r="AZ26" t="s">
        <v>4689</v>
      </c>
      <c r="BA26">
        <v>0</v>
      </c>
      <c r="BC26" t="s">
        <v>108</v>
      </c>
      <c r="BF26" t="s">
        <v>1574</v>
      </c>
    </row>
    <row r="27" spans="1:58" x14ac:dyDescent="0.35">
      <c r="A27" t="s">
        <v>1575</v>
      </c>
      <c r="B27">
        <v>10000</v>
      </c>
      <c r="C27">
        <v>30000</v>
      </c>
      <c r="D27" s="2">
        <v>45762</v>
      </c>
      <c r="E27" t="s">
        <v>59</v>
      </c>
      <c r="F27" t="s">
        <v>1571</v>
      </c>
      <c r="G27" t="s">
        <v>1562</v>
      </c>
      <c r="I27">
        <v>3</v>
      </c>
      <c r="J27" t="s">
        <v>183</v>
      </c>
      <c r="K27">
        <v>85</v>
      </c>
      <c r="L27" t="s">
        <v>940</v>
      </c>
      <c r="M27" s="3">
        <v>20000</v>
      </c>
      <c r="P27" s="2">
        <v>45761</v>
      </c>
      <c r="R27">
        <v>11</v>
      </c>
      <c r="S27" s="3">
        <v>220000</v>
      </c>
      <c r="T27" t="s">
        <v>65</v>
      </c>
      <c r="U27" t="s">
        <v>1576</v>
      </c>
      <c r="V27">
        <v>0</v>
      </c>
      <c r="W27" s="3">
        <v>200000</v>
      </c>
      <c r="X27" s="3">
        <v>20000</v>
      </c>
      <c r="Y27">
        <v>0</v>
      </c>
      <c r="Z27">
        <v>0</v>
      </c>
      <c r="AA27">
        <v>0</v>
      </c>
      <c r="AD27">
        <v>0</v>
      </c>
      <c r="AM27" t="s">
        <v>1577</v>
      </c>
      <c r="AN27" t="s">
        <v>108</v>
      </c>
      <c r="AP27">
        <v>0</v>
      </c>
      <c r="AQ27">
        <v>0</v>
      </c>
      <c r="AR27">
        <v>0</v>
      </c>
      <c r="AS27">
        <v>0</v>
      </c>
      <c r="AT27">
        <v>0</v>
      </c>
      <c r="AU27">
        <v>0</v>
      </c>
      <c r="AY27" t="s">
        <v>63</v>
      </c>
      <c r="AZ27" t="s">
        <v>4690</v>
      </c>
      <c r="BA27">
        <v>0</v>
      </c>
      <c r="BC27" t="s">
        <v>108</v>
      </c>
      <c r="BF27" t="s">
        <v>1578</v>
      </c>
    </row>
    <row r="28" spans="1:58" x14ac:dyDescent="0.35">
      <c r="A28" t="s">
        <v>1579</v>
      </c>
      <c r="B28">
        <v>10000</v>
      </c>
      <c r="C28">
        <v>30000</v>
      </c>
      <c r="D28" s="2">
        <v>45762</v>
      </c>
      <c r="E28" t="s">
        <v>59</v>
      </c>
      <c r="F28" t="s">
        <v>1561</v>
      </c>
      <c r="G28" t="s">
        <v>1562</v>
      </c>
      <c r="I28">
        <v>3</v>
      </c>
      <c r="J28" t="s">
        <v>183</v>
      </c>
      <c r="K28">
        <v>85</v>
      </c>
      <c r="L28" t="s">
        <v>940</v>
      </c>
      <c r="M28" s="3">
        <v>10000</v>
      </c>
      <c r="P28" s="2">
        <v>45761</v>
      </c>
      <c r="R28">
        <v>11</v>
      </c>
      <c r="S28" s="3">
        <v>110000</v>
      </c>
      <c r="T28" t="s">
        <v>65</v>
      </c>
      <c r="U28" t="s">
        <v>1580</v>
      </c>
      <c r="V28">
        <v>0</v>
      </c>
      <c r="W28" s="3">
        <v>100000</v>
      </c>
      <c r="X28" s="3">
        <v>10000</v>
      </c>
      <c r="Y28">
        <v>0</v>
      </c>
      <c r="Z28">
        <v>0</v>
      </c>
      <c r="AA28">
        <v>0</v>
      </c>
      <c r="AD28">
        <v>0</v>
      </c>
      <c r="AM28" t="s">
        <v>1581</v>
      </c>
      <c r="AN28" t="s">
        <v>108</v>
      </c>
      <c r="AP28">
        <v>0</v>
      </c>
      <c r="AQ28">
        <v>0</v>
      </c>
      <c r="AR28">
        <v>0</v>
      </c>
      <c r="AS28">
        <v>0</v>
      </c>
      <c r="AT28">
        <v>0</v>
      </c>
      <c r="AU28">
        <v>0</v>
      </c>
      <c r="AY28" t="s">
        <v>63</v>
      </c>
      <c r="AZ28" t="s">
        <v>4691</v>
      </c>
      <c r="BA28">
        <v>0</v>
      </c>
      <c r="BC28" t="s">
        <v>108</v>
      </c>
      <c r="BF28" t="s">
        <v>1582</v>
      </c>
    </row>
    <row r="29" spans="1:58" x14ac:dyDescent="0.35">
      <c r="A29" t="s">
        <v>1583</v>
      </c>
      <c r="B29">
        <v>10000</v>
      </c>
      <c r="C29">
        <v>30000</v>
      </c>
      <c r="D29" s="2">
        <v>45762</v>
      </c>
      <c r="E29" t="s">
        <v>59</v>
      </c>
      <c r="F29" t="s">
        <v>1571</v>
      </c>
      <c r="G29" t="s">
        <v>1562</v>
      </c>
      <c r="I29">
        <v>3</v>
      </c>
      <c r="J29" t="s">
        <v>183</v>
      </c>
      <c r="K29">
        <v>85</v>
      </c>
      <c r="L29" t="s">
        <v>940</v>
      </c>
      <c r="M29" s="3">
        <v>10000</v>
      </c>
      <c r="P29" s="2">
        <v>45761</v>
      </c>
      <c r="R29">
        <v>11</v>
      </c>
      <c r="S29" s="3">
        <v>110000</v>
      </c>
      <c r="T29" t="s">
        <v>65</v>
      </c>
      <c r="U29" t="s">
        <v>1584</v>
      </c>
      <c r="V29">
        <v>0</v>
      </c>
      <c r="W29" s="3">
        <v>100000</v>
      </c>
      <c r="X29" s="3">
        <v>10000</v>
      </c>
      <c r="Y29">
        <v>0</v>
      </c>
      <c r="Z29">
        <v>0</v>
      </c>
      <c r="AA29">
        <v>0</v>
      </c>
      <c r="AD29">
        <v>0</v>
      </c>
      <c r="AM29" t="s">
        <v>1585</v>
      </c>
      <c r="AN29" t="s">
        <v>108</v>
      </c>
      <c r="AP29">
        <v>0</v>
      </c>
      <c r="AQ29">
        <v>0</v>
      </c>
      <c r="AR29">
        <v>0</v>
      </c>
      <c r="AS29">
        <v>0</v>
      </c>
      <c r="AT29">
        <v>0</v>
      </c>
      <c r="AU29">
        <v>0</v>
      </c>
      <c r="AY29" t="s">
        <v>63</v>
      </c>
      <c r="AZ29" t="s">
        <v>4692</v>
      </c>
      <c r="BA29">
        <v>0</v>
      </c>
      <c r="BC29" t="s">
        <v>108</v>
      </c>
      <c r="BF29" t="s">
        <v>1586</v>
      </c>
    </row>
    <row r="30" spans="1:58" x14ac:dyDescent="0.35">
      <c r="A30" t="s">
        <v>1587</v>
      </c>
      <c r="B30">
        <v>10000</v>
      </c>
      <c r="C30">
        <v>30000</v>
      </c>
      <c r="D30" s="2">
        <v>45762</v>
      </c>
      <c r="E30" t="s">
        <v>59</v>
      </c>
      <c r="F30" t="s">
        <v>1588</v>
      </c>
      <c r="G30" t="s">
        <v>1562</v>
      </c>
      <c r="I30">
        <v>3</v>
      </c>
      <c r="J30" t="s">
        <v>183</v>
      </c>
      <c r="K30">
        <v>85</v>
      </c>
      <c r="L30" t="s">
        <v>940</v>
      </c>
      <c r="M30" s="3">
        <v>20000</v>
      </c>
      <c r="P30" s="2">
        <v>45761</v>
      </c>
      <c r="R30">
        <v>11</v>
      </c>
      <c r="S30" s="3">
        <v>220000</v>
      </c>
      <c r="T30" t="s">
        <v>65</v>
      </c>
      <c r="U30" t="s">
        <v>1589</v>
      </c>
      <c r="V30">
        <v>0</v>
      </c>
      <c r="W30" s="3">
        <v>200000</v>
      </c>
      <c r="X30" s="3">
        <v>20000</v>
      </c>
      <c r="Y30">
        <v>0</v>
      </c>
      <c r="Z30">
        <v>0</v>
      </c>
      <c r="AA30">
        <v>0</v>
      </c>
      <c r="AD30">
        <v>0</v>
      </c>
      <c r="AM30" t="s">
        <v>1590</v>
      </c>
      <c r="AN30" t="s">
        <v>108</v>
      </c>
      <c r="AP30">
        <v>0</v>
      </c>
      <c r="AQ30">
        <v>0</v>
      </c>
      <c r="AR30">
        <v>0</v>
      </c>
      <c r="AS30">
        <v>0</v>
      </c>
      <c r="AT30">
        <v>0</v>
      </c>
      <c r="AU30">
        <v>0</v>
      </c>
      <c r="AY30" t="s">
        <v>63</v>
      </c>
      <c r="AZ30" t="s">
        <v>4693</v>
      </c>
      <c r="BA30">
        <v>0</v>
      </c>
      <c r="BC30" t="s">
        <v>108</v>
      </c>
      <c r="BF30" t="s">
        <v>1591</v>
      </c>
    </row>
    <row r="31" spans="1:58" x14ac:dyDescent="0.35">
      <c r="A31" t="s">
        <v>2000</v>
      </c>
      <c r="B31">
        <v>10000</v>
      </c>
      <c r="C31">
        <v>20000</v>
      </c>
      <c r="D31" s="2">
        <v>45762</v>
      </c>
      <c r="E31" t="s">
        <v>59</v>
      </c>
      <c r="F31" t="s">
        <v>2001</v>
      </c>
      <c r="G31" t="s">
        <v>1880</v>
      </c>
      <c r="I31">
        <v>2</v>
      </c>
      <c r="J31" t="s">
        <v>183</v>
      </c>
      <c r="K31">
        <v>63</v>
      </c>
      <c r="L31" t="s">
        <v>136</v>
      </c>
      <c r="M31" s="3">
        <v>3750</v>
      </c>
      <c r="P31" s="2">
        <v>45761</v>
      </c>
      <c r="R31">
        <v>16</v>
      </c>
      <c r="S31" s="3">
        <v>60000</v>
      </c>
      <c r="T31" t="s">
        <v>65</v>
      </c>
      <c r="U31" t="s">
        <v>1882</v>
      </c>
      <c r="V31">
        <v>0</v>
      </c>
      <c r="W31" s="3">
        <v>60000</v>
      </c>
      <c r="X31">
        <v>0</v>
      </c>
      <c r="Y31">
        <v>0</v>
      </c>
      <c r="Z31">
        <v>0</v>
      </c>
      <c r="AA31">
        <v>0</v>
      </c>
      <c r="AD31">
        <v>0</v>
      </c>
      <c r="AM31" t="s">
        <v>1883</v>
      </c>
      <c r="AN31" t="s">
        <v>170</v>
      </c>
      <c r="AP31">
        <v>0</v>
      </c>
      <c r="AQ31">
        <v>0</v>
      </c>
      <c r="AR31">
        <v>0</v>
      </c>
      <c r="AS31">
        <v>0</v>
      </c>
      <c r="AT31">
        <v>0</v>
      </c>
      <c r="AU31">
        <v>0</v>
      </c>
      <c r="AY31" t="s">
        <v>63</v>
      </c>
      <c r="AZ31" t="s">
        <v>4793</v>
      </c>
      <c r="BA31">
        <v>0</v>
      </c>
      <c r="BC31" t="s">
        <v>170</v>
      </c>
      <c r="BF31" t="s">
        <v>2002</v>
      </c>
    </row>
    <row r="32" spans="1:58" x14ac:dyDescent="0.35">
      <c r="A32" t="s">
        <v>2189</v>
      </c>
      <c r="B32">
        <v>10000</v>
      </c>
      <c r="C32">
        <v>20000</v>
      </c>
      <c r="D32" s="2">
        <v>45762</v>
      </c>
      <c r="E32" t="s">
        <v>59</v>
      </c>
      <c r="F32" t="s">
        <v>2001</v>
      </c>
      <c r="G32" t="s">
        <v>1880</v>
      </c>
      <c r="I32">
        <v>2</v>
      </c>
      <c r="J32" t="s">
        <v>183</v>
      </c>
      <c r="K32">
        <v>63</v>
      </c>
      <c r="L32" t="s">
        <v>136</v>
      </c>
      <c r="M32" s="3">
        <v>1250</v>
      </c>
      <c r="P32" s="2">
        <v>45761</v>
      </c>
      <c r="R32">
        <v>16</v>
      </c>
      <c r="S32" s="3">
        <v>20000</v>
      </c>
      <c r="T32" t="s">
        <v>65</v>
      </c>
      <c r="U32" t="s">
        <v>2094</v>
      </c>
      <c r="V32">
        <v>0</v>
      </c>
      <c r="W32" s="3">
        <v>10000</v>
      </c>
      <c r="X32" s="3">
        <v>10000</v>
      </c>
      <c r="Y32">
        <v>0</v>
      </c>
      <c r="Z32">
        <v>0</v>
      </c>
      <c r="AA32">
        <v>0</v>
      </c>
      <c r="AD32">
        <v>0</v>
      </c>
      <c r="AM32" t="s">
        <v>2095</v>
      </c>
      <c r="AN32" t="s">
        <v>170</v>
      </c>
      <c r="AP32">
        <v>0</v>
      </c>
      <c r="AQ32">
        <v>0</v>
      </c>
      <c r="AR32">
        <v>0</v>
      </c>
      <c r="AS32">
        <v>0</v>
      </c>
      <c r="AT32">
        <v>0</v>
      </c>
      <c r="AU32">
        <v>0</v>
      </c>
      <c r="AY32" t="s">
        <v>63</v>
      </c>
      <c r="AZ32" t="s">
        <v>4854</v>
      </c>
      <c r="BA32">
        <v>0</v>
      </c>
      <c r="BC32" t="s">
        <v>170</v>
      </c>
      <c r="BF32" t="s">
        <v>2190</v>
      </c>
    </row>
    <row r="33" spans="1:58" x14ac:dyDescent="0.35">
      <c r="A33" t="s">
        <v>2737</v>
      </c>
      <c r="B33">
        <v>10000</v>
      </c>
      <c r="C33">
        <v>10000</v>
      </c>
      <c r="D33" s="2">
        <v>45762</v>
      </c>
      <c r="E33" t="s">
        <v>59</v>
      </c>
      <c r="F33" t="s">
        <v>2738</v>
      </c>
      <c r="G33" t="s">
        <v>2739</v>
      </c>
      <c r="I33">
        <v>1</v>
      </c>
      <c r="J33" t="s">
        <v>183</v>
      </c>
      <c r="K33">
        <v>59</v>
      </c>
      <c r="L33" t="s">
        <v>73</v>
      </c>
      <c r="M33" s="3">
        <v>1245</v>
      </c>
      <c r="P33" s="2">
        <v>45761</v>
      </c>
      <c r="R33">
        <v>2</v>
      </c>
      <c r="S33" s="3">
        <v>2490</v>
      </c>
      <c r="T33" t="s">
        <v>65</v>
      </c>
      <c r="U33">
        <v>112887240001</v>
      </c>
      <c r="V33">
        <v>0</v>
      </c>
      <c r="W33" s="3">
        <v>2490</v>
      </c>
      <c r="X33">
        <v>0</v>
      </c>
      <c r="Y33">
        <v>0</v>
      </c>
      <c r="Z33">
        <v>0</v>
      </c>
      <c r="AA33">
        <v>0</v>
      </c>
      <c r="AD33">
        <v>0</v>
      </c>
      <c r="AM33">
        <v>11288724</v>
      </c>
      <c r="AN33" t="s">
        <v>571</v>
      </c>
      <c r="AP33">
        <v>0</v>
      </c>
      <c r="AQ33">
        <v>0</v>
      </c>
      <c r="AR33">
        <v>0</v>
      </c>
      <c r="AS33">
        <v>0</v>
      </c>
      <c r="AT33">
        <v>0</v>
      </c>
      <c r="AU33">
        <v>0</v>
      </c>
      <c r="AY33" t="s">
        <v>63</v>
      </c>
      <c r="AZ33" t="s">
        <v>5120</v>
      </c>
      <c r="BA33">
        <v>0</v>
      </c>
      <c r="BC33" t="s">
        <v>571</v>
      </c>
      <c r="BF33" t="s">
        <v>2740</v>
      </c>
    </row>
    <row r="34" spans="1:58" x14ac:dyDescent="0.35">
      <c r="A34" t="s">
        <v>2741</v>
      </c>
      <c r="B34">
        <v>10000</v>
      </c>
      <c r="C34">
        <v>10000</v>
      </c>
      <c r="D34" s="2">
        <v>45762</v>
      </c>
      <c r="E34" t="s">
        <v>59</v>
      </c>
      <c r="F34" t="s">
        <v>2738</v>
      </c>
      <c r="G34" t="s">
        <v>2739</v>
      </c>
      <c r="I34">
        <v>1</v>
      </c>
      <c r="J34" t="s">
        <v>183</v>
      </c>
      <c r="K34">
        <v>59</v>
      </c>
      <c r="L34" t="s">
        <v>73</v>
      </c>
      <c r="M34" s="3">
        <v>1245</v>
      </c>
      <c r="P34" s="2">
        <v>45761</v>
      </c>
      <c r="R34">
        <v>2</v>
      </c>
      <c r="S34" s="3">
        <v>2490</v>
      </c>
      <c r="T34" t="s">
        <v>65</v>
      </c>
      <c r="U34">
        <v>112887240001</v>
      </c>
      <c r="V34">
        <v>0</v>
      </c>
      <c r="W34" s="3">
        <v>2490</v>
      </c>
      <c r="X34">
        <v>0</v>
      </c>
      <c r="Y34">
        <v>0</v>
      </c>
      <c r="Z34">
        <v>0</v>
      </c>
      <c r="AA34">
        <v>0</v>
      </c>
      <c r="AD34">
        <v>0</v>
      </c>
      <c r="AM34">
        <v>11288724</v>
      </c>
      <c r="AN34" t="s">
        <v>571</v>
      </c>
      <c r="AP34">
        <v>0</v>
      </c>
      <c r="AQ34">
        <v>0</v>
      </c>
      <c r="AR34">
        <v>0</v>
      </c>
      <c r="AS34">
        <v>0</v>
      </c>
      <c r="AT34">
        <v>0</v>
      </c>
      <c r="AU34">
        <v>0</v>
      </c>
      <c r="AY34" t="s">
        <v>63</v>
      </c>
      <c r="AZ34" t="s">
        <v>5121</v>
      </c>
      <c r="BA34">
        <v>0</v>
      </c>
      <c r="BC34" t="s">
        <v>571</v>
      </c>
      <c r="BF34" t="s">
        <v>2742</v>
      </c>
    </row>
    <row r="35" spans="1:58" x14ac:dyDescent="0.35">
      <c r="A35" t="s">
        <v>2743</v>
      </c>
      <c r="B35">
        <v>10000</v>
      </c>
      <c r="C35">
        <v>10000</v>
      </c>
      <c r="D35" s="2">
        <v>45762</v>
      </c>
      <c r="E35" t="s">
        <v>59</v>
      </c>
      <c r="F35" t="s">
        <v>2744</v>
      </c>
      <c r="G35" t="s">
        <v>2745</v>
      </c>
      <c r="I35">
        <v>1</v>
      </c>
      <c r="J35" t="s">
        <v>183</v>
      </c>
      <c r="K35">
        <v>79</v>
      </c>
      <c r="L35" t="s">
        <v>92</v>
      </c>
      <c r="M35">
        <v>59</v>
      </c>
      <c r="P35" s="2">
        <v>45761</v>
      </c>
      <c r="R35">
        <v>102</v>
      </c>
      <c r="S35" s="3">
        <v>6018</v>
      </c>
      <c r="T35" t="s">
        <v>65</v>
      </c>
      <c r="U35" t="s">
        <v>2746</v>
      </c>
      <c r="V35">
        <v>0</v>
      </c>
      <c r="W35" s="3">
        <v>3000</v>
      </c>
      <c r="X35" s="3">
        <v>3018</v>
      </c>
      <c r="Y35">
        <v>0</v>
      </c>
      <c r="Z35">
        <v>0</v>
      </c>
      <c r="AA35">
        <v>0</v>
      </c>
      <c r="AD35">
        <v>0</v>
      </c>
      <c r="AM35" t="s">
        <v>2747</v>
      </c>
      <c r="AN35" t="s">
        <v>1242</v>
      </c>
      <c r="AP35">
        <v>0</v>
      </c>
      <c r="AQ35">
        <v>0</v>
      </c>
      <c r="AR35">
        <v>0</v>
      </c>
      <c r="AS35">
        <v>0</v>
      </c>
      <c r="AT35">
        <v>0</v>
      </c>
      <c r="AU35">
        <v>0</v>
      </c>
      <c r="AY35" t="s">
        <v>63</v>
      </c>
      <c r="AZ35" t="s">
        <v>5122</v>
      </c>
      <c r="BA35">
        <v>0</v>
      </c>
      <c r="BC35" t="s">
        <v>1242</v>
      </c>
      <c r="BF35" t="s">
        <v>2748</v>
      </c>
    </row>
    <row r="36" spans="1:58" x14ac:dyDescent="0.35">
      <c r="A36" t="s">
        <v>2749</v>
      </c>
      <c r="B36">
        <v>10000</v>
      </c>
      <c r="C36">
        <v>10000</v>
      </c>
      <c r="D36" s="2">
        <v>45762</v>
      </c>
      <c r="E36" t="s">
        <v>59</v>
      </c>
      <c r="F36" t="s">
        <v>2744</v>
      </c>
      <c r="G36" t="s">
        <v>2745</v>
      </c>
      <c r="I36">
        <v>1</v>
      </c>
      <c r="J36" t="s">
        <v>183</v>
      </c>
      <c r="K36">
        <v>79</v>
      </c>
      <c r="L36" t="s">
        <v>92</v>
      </c>
      <c r="M36">
        <v>59</v>
      </c>
      <c r="P36" s="2">
        <v>45761</v>
      </c>
      <c r="R36">
        <v>102</v>
      </c>
      <c r="S36" s="3">
        <v>6018</v>
      </c>
      <c r="T36" t="s">
        <v>65</v>
      </c>
      <c r="U36" t="s">
        <v>2750</v>
      </c>
      <c r="V36">
        <v>0</v>
      </c>
      <c r="W36" s="3">
        <v>3000</v>
      </c>
      <c r="X36" s="3">
        <v>3018</v>
      </c>
      <c r="Y36">
        <v>0</v>
      </c>
      <c r="Z36">
        <v>0</v>
      </c>
      <c r="AA36">
        <v>0</v>
      </c>
      <c r="AD36">
        <v>0</v>
      </c>
      <c r="AM36" t="s">
        <v>2751</v>
      </c>
      <c r="AN36" t="s">
        <v>1242</v>
      </c>
      <c r="AP36">
        <v>0</v>
      </c>
      <c r="AQ36">
        <v>0</v>
      </c>
      <c r="AR36">
        <v>0</v>
      </c>
      <c r="AS36">
        <v>0</v>
      </c>
      <c r="AT36">
        <v>0</v>
      </c>
      <c r="AU36">
        <v>0</v>
      </c>
      <c r="AY36" t="s">
        <v>63</v>
      </c>
      <c r="AZ36" t="s">
        <v>5123</v>
      </c>
      <c r="BA36">
        <v>0</v>
      </c>
      <c r="BC36" t="s">
        <v>1242</v>
      </c>
      <c r="BF36" t="s">
        <v>2748</v>
      </c>
    </row>
    <row r="37" spans="1:58" x14ac:dyDescent="0.35">
      <c r="A37" t="s">
        <v>2752</v>
      </c>
      <c r="B37">
        <v>10000</v>
      </c>
      <c r="C37">
        <v>10000</v>
      </c>
      <c r="D37" s="2">
        <v>45762</v>
      </c>
      <c r="E37" t="s">
        <v>59</v>
      </c>
      <c r="F37" t="s">
        <v>2744</v>
      </c>
      <c r="G37" t="s">
        <v>2745</v>
      </c>
      <c r="I37">
        <v>1</v>
      </c>
      <c r="J37" t="s">
        <v>183</v>
      </c>
      <c r="K37">
        <v>79</v>
      </c>
      <c r="L37" t="s">
        <v>92</v>
      </c>
      <c r="M37">
        <v>59</v>
      </c>
      <c r="P37" s="2">
        <v>45761</v>
      </c>
      <c r="R37">
        <v>102</v>
      </c>
      <c r="S37" s="3">
        <v>6018</v>
      </c>
      <c r="T37" t="s">
        <v>65</v>
      </c>
      <c r="U37" t="s">
        <v>2753</v>
      </c>
      <c r="V37">
        <v>0</v>
      </c>
      <c r="W37" s="3">
        <v>3000</v>
      </c>
      <c r="X37" s="3">
        <v>3018</v>
      </c>
      <c r="Y37">
        <v>0</v>
      </c>
      <c r="Z37">
        <v>0</v>
      </c>
      <c r="AA37">
        <v>0</v>
      </c>
      <c r="AD37">
        <v>0</v>
      </c>
      <c r="AM37" t="s">
        <v>2754</v>
      </c>
      <c r="AN37" t="s">
        <v>1242</v>
      </c>
      <c r="AP37">
        <v>0</v>
      </c>
      <c r="AQ37">
        <v>0</v>
      </c>
      <c r="AR37">
        <v>0</v>
      </c>
      <c r="AS37">
        <v>0</v>
      </c>
      <c r="AT37">
        <v>0</v>
      </c>
      <c r="AU37">
        <v>0</v>
      </c>
      <c r="AY37" t="s">
        <v>63</v>
      </c>
      <c r="AZ37" t="s">
        <v>5124</v>
      </c>
      <c r="BA37">
        <v>0</v>
      </c>
      <c r="BC37" t="s">
        <v>1242</v>
      </c>
      <c r="BF37" t="s">
        <v>2748</v>
      </c>
    </row>
    <row r="38" spans="1:58" x14ac:dyDescent="0.35">
      <c r="A38" t="s">
        <v>2012</v>
      </c>
      <c r="B38">
        <v>10000</v>
      </c>
      <c r="C38">
        <v>20000</v>
      </c>
      <c r="D38" s="2">
        <v>45762</v>
      </c>
      <c r="E38" t="s">
        <v>59</v>
      </c>
      <c r="F38" t="s">
        <v>2475</v>
      </c>
      <c r="G38" t="s">
        <v>2755</v>
      </c>
      <c r="I38">
        <v>1</v>
      </c>
      <c r="J38" t="s">
        <v>183</v>
      </c>
      <c r="K38">
        <v>32</v>
      </c>
      <c r="L38" t="s">
        <v>516</v>
      </c>
      <c r="M38" s="3">
        <v>5860</v>
      </c>
      <c r="P38" s="2">
        <v>45761</v>
      </c>
      <c r="R38">
        <v>1</v>
      </c>
      <c r="S38" s="3">
        <v>5860</v>
      </c>
      <c r="T38" t="s">
        <v>65</v>
      </c>
      <c r="U38" t="s">
        <v>915</v>
      </c>
      <c r="V38">
        <v>0</v>
      </c>
      <c r="W38" s="3">
        <v>2680</v>
      </c>
      <c r="X38" s="3">
        <v>3180</v>
      </c>
      <c r="Y38">
        <v>0</v>
      </c>
      <c r="Z38">
        <v>0</v>
      </c>
      <c r="AA38">
        <v>0</v>
      </c>
      <c r="AD38">
        <v>0</v>
      </c>
      <c r="AM38" t="s">
        <v>916</v>
      </c>
      <c r="AN38" t="s">
        <v>465</v>
      </c>
      <c r="AP38">
        <v>0</v>
      </c>
      <c r="AQ38">
        <v>0</v>
      </c>
      <c r="AR38">
        <v>0</v>
      </c>
      <c r="AS38">
        <v>0</v>
      </c>
      <c r="AT38">
        <v>0</v>
      </c>
      <c r="AU38">
        <v>0</v>
      </c>
      <c r="AY38" t="s">
        <v>63</v>
      </c>
      <c r="AZ38" t="s">
        <v>4797</v>
      </c>
      <c r="BA38">
        <v>0</v>
      </c>
      <c r="BC38" t="s">
        <v>465</v>
      </c>
      <c r="BF38" t="s">
        <v>1754</v>
      </c>
    </row>
    <row r="39" spans="1:58" x14ac:dyDescent="0.35">
      <c r="A39" t="s">
        <v>5125</v>
      </c>
      <c r="B39">
        <v>10000</v>
      </c>
      <c r="C39">
        <v>10000</v>
      </c>
      <c r="D39" s="2">
        <v>45763</v>
      </c>
      <c r="E39" t="s">
        <v>59</v>
      </c>
      <c r="F39" s="4">
        <v>0.47076388888888887</v>
      </c>
      <c r="G39" t="s">
        <v>2755</v>
      </c>
      <c r="I39">
        <v>1</v>
      </c>
      <c r="J39" t="s">
        <v>183</v>
      </c>
      <c r="K39">
        <v>32</v>
      </c>
      <c r="L39" t="s">
        <v>516</v>
      </c>
      <c r="M39" s="3">
        <v>5860</v>
      </c>
      <c r="P39" s="2">
        <v>45761</v>
      </c>
      <c r="R39">
        <v>1</v>
      </c>
      <c r="S39" s="3">
        <v>5860</v>
      </c>
      <c r="T39" t="s">
        <v>65</v>
      </c>
      <c r="U39" t="s">
        <v>915</v>
      </c>
      <c r="V39">
        <v>0</v>
      </c>
      <c r="W39" s="3">
        <v>5360</v>
      </c>
      <c r="X39">
        <v>500</v>
      </c>
      <c r="Y39">
        <v>0</v>
      </c>
      <c r="Z39">
        <v>0</v>
      </c>
      <c r="AA39">
        <v>0</v>
      </c>
      <c r="AD39">
        <v>0</v>
      </c>
      <c r="AM39" t="s">
        <v>916</v>
      </c>
      <c r="AN39" t="s">
        <v>465</v>
      </c>
      <c r="AP39">
        <v>0</v>
      </c>
      <c r="AQ39">
        <v>0</v>
      </c>
      <c r="AR39">
        <v>0</v>
      </c>
      <c r="AS39">
        <v>0</v>
      </c>
      <c r="AT39">
        <v>0</v>
      </c>
      <c r="AU39">
        <v>0</v>
      </c>
      <c r="AY39" t="s">
        <v>63</v>
      </c>
      <c r="AZ39" t="s">
        <v>5126</v>
      </c>
      <c r="BA39">
        <v>0</v>
      </c>
      <c r="BC39" t="s">
        <v>465</v>
      </c>
      <c r="BF39" t="s">
        <v>3065</v>
      </c>
    </row>
    <row r="40" spans="1:58" x14ac:dyDescent="0.35">
      <c r="A40" t="s">
        <v>1526</v>
      </c>
      <c r="B40">
        <v>10000</v>
      </c>
      <c r="C40">
        <v>20000</v>
      </c>
      <c r="D40" s="2">
        <v>45762</v>
      </c>
      <c r="E40" t="s">
        <v>59</v>
      </c>
      <c r="F40" t="s">
        <v>1527</v>
      </c>
      <c r="G40" t="s">
        <v>1528</v>
      </c>
      <c r="I40">
        <v>2</v>
      </c>
      <c r="J40" t="s">
        <v>183</v>
      </c>
      <c r="K40">
        <v>86</v>
      </c>
      <c r="L40" t="s">
        <v>1696</v>
      </c>
      <c r="M40">
        <v>250</v>
      </c>
      <c r="P40" s="2">
        <v>45761</v>
      </c>
      <c r="R40">
        <v>4</v>
      </c>
      <c r="S40" s="3">
        <v>1000</v>
      </c>
      <c r="T40" t="s">
        <v>65</v>
      </c>
      <c r="U40" t="s">
        <v>1529</v>
      </c>
      <c r="V40">
        <v>0</v>
      </c>
      <c r="W40" s="3">
        <v>1000</v>
      </c>
      <c r="X40">
        <v>0</v>
      </c>
      <c r="Y40">
        <v>0</v>
      </c>
      <c r="Z40">
        <v>0</v>
      </c>
      <c r="AA40">
        <v>0</v>
      </c>
      <c r="AD40">
        <v>0</v>
      </c>
      <c r="AM40" t="s">
        <v>1530</v>
      </c>
      <c r="AN40" t="s">
        <v>225</v>
      </c>
      <c r="AP40">
        <v>0</v>
      </c>
      <c r="AQ40">
        <v>0</v>
      </c>
      <c r="AR40">
        <v>0</v>
      </c>
      <c r="AS40">
        <v>0</v>
      </c>
      <c r="AT40">
        <v>0</v>
      </c>
      <c r="AU40">
        <v>0</v>
      </c>
      <c r="AY40" t="s">
        <v>63</v>
      </c>
      <c r="AZ40" t="s">
        <v>4678</v>
      </c>
      <c r="BA40">
        <v>0</v>
      </c>
      <c r="BC40" t="s">
        <v>225</v>
      </c>
      <c r="BF40" t="s">
        <v>1531</v>
      </c>
    </row>
    <row r="41" spans="1:58" x14ac:dyDescent="0.35">
      <c r="A41" t="s">
        <v>1541</v>
      </c>
      <c r="B41">
        <v>10000</v>
      </c>
      <c r="C41">
        <v>20000</v>
      </c>
      <c r="D41" s="2">
        <v>45762</v>
      </c>
      <c r="E41" t="s">
        <v>59</v>
      </c>
      <c r="F41" t="s">
        <v>1527</v>
      </c>
      <c r="G41" t="s">
        <v>1528</v>
      </c>
      <c r="I41">
        <v>2</v>
      </c>
      <c r="J41" t="s">
        <v>183</v>
      </c>
      <c r="K41">
        <v>86</v>
      </c>
      <c r="L41" t="s">
        <v>1696</v>
      </c>
      <c r="M41" s="3">
        <v>1000</v>
      </c>
      <c r="P41" s="2">
        <v>45761</v>
      </c>
      <c r="R41">
        <v>4</v>
      </c>
      <c r="S41" s="3">
        <v>4000</v>
      </c>
      <c r="T41" t="s">
        <v>65</v>
      </c>
      <c r="U41" t="s">
        <v>1529</v>
      </c>
      <c r="V41">
        <v>0</v>
      </c>
      <c r="W41" s="3">
        <v>4000</v>
      </c>
      <c r="X41">
        <v>0</v>
      </c>
      <c r="Y41">
        <v>0</v>
      </c>
      <c r="Z41">
        <v>0</v>
      </c>
      <c r="AA41">
        <v>0</v>
      </c>
      <c r="AD41">
        <v>0</v>
      </c>
      <c r="AM41" t="s">
        <v>1530</v>
      </c>
      <c r="AN41" t="s">
        <v>225</v>
      </c>
      <c r="AP41">
        <v>0</v>
      </c>
      <c r="AQ41">
        <v>0</v>
      </c>
      <c r="AR41">
        <v>0</v>
      </c>
      <c r="AS41">
        <v>0</v>
      </c>
      <c r="AT41">
        <v>0</v>
      </c>
      <c r="AU41">
        <v>0</v>
      </c>
      <c r="AY41" t="s">
        <v>63</v>
      </c>
      <c r="AZ41" t="s">
        <v>1542</v>
      </c>
      <c r="BA41">
        <v>0</v>
      </c>
      <c r="BC41" t="s">
        <v>225</v>
      </c>
      <c r="BF41" t="s">
        <v>1543</v>
      </c>
    </row>
    <row r="42" spans="1:58" x14ac:dyDescent="0.35">
      <c r="A42" t="s">
        <v>2756</v>
      </c>
      <c r="B42">
        <v>10000</v>
      </c>
      <c r="C42">
        <v>10000</v>
      </c>
      <c r="D42" s="2">
        <v>45762</v>
      </c>
      <c r="E42" t="s">
        <v>59</v>
      </c>
      <c r="F42" t="s">
        <v>2694</v>
      </c>
      <c r="G42" t="s">
        <v>1131</v>
      </c>
      <c r="I42">
        <v>1</v>
      </c>
      <c r="J42" t="s">
        <v>183</v>
      </c>
      <c r="K42">
        <v>78</v>
      </c>
      <c r="L42" t="s">
        <v>216</v>
      </c>
      <c r="M42" s="3">
        <v>10000</v>
      </c>
      <c r="P42" s="2">
        <v>45761</v>
      </c>
      <c r="R42">
        <v>1</v>
      </c>
      <c r="S42" s="3">
        <v>10000</v>
      </c>
      <c r="T42" t="s">
        <v>65</v>
      </c>
      <c r="U42" t="s">
        <v>2757</v>
      </c>
      <c r="V42">
        <v>0</v>
      </c>
      <c r="W42" s="3">
        <v>10000</v>
      </c>
      <c r="X42">
        <v>0</v>
      </c>
      <c r="Y42">
        <v>0</v>
      </c>
      <c r="Z42">
        <v>0</v>
      </c>
      <c r="AA42">
        <v>0</v>
      </c>
      <c r="AD42">
        <v>0</v>
      </c>
      <c r="AM42" t="s">
        <v>2758</v>
      </c>
      <c r="AN42" t="s">
        <v>622</v>
      </c>
      <c r="AP42">
        <v>0</v>
      </c>
      <c r="AQ42">
        <v>0</v>
      </c>
      <c r="AR42">
        <v>0</v>
      </c>
      <c r="AS42">
        <v>0</v>
      </c>
      <c r="AT42">
        <v>0</v>
      </c>
      <c r="AU42">
        <v>0</v>
      </c>
      <c r="AY42" t="s">
        <v>63</v>
      </c>
      <c r="AZ42" t="s">
        <v>5127</v>
      </c>
      <c r="BA42">
        <v>0</v>
      </c>
      <c r="BC42" t="s">
        <v>622</v>
      </c>
      <c r="BF42" t="s">
        <v>2034</v>
      </c>
    </row>
    <row r="43" spans="1:58" x14ac:dyDescent="0.35">
      <c r="A43" t="s">
        <v>5128</v>
      </c>
      <c r="B43">
        <v>10000</v>
      </c>
      <c r="C43">
        <v>10000</v>
      </c>
      <c r="D43" s="2">
        <v>45763</v>
      </c>
      <c r="E43" t="s">
        <v>59</v>
      </c>
      <c r="F43" t="s">
        <v>5129</v>
      </c>
      <c r="G43" s="6" t="s">
        <v>5130</v>
      </c>
      <c r="I43">
        <v>1</v>
      </c>
      <c r="J43" t="s">
        <v>183</v>
      </c>
      <c r="K43">
        <v>60</v>
      </c>
      <c r="L43" t="s">
        <v>222</v>
      </c>
      <c r="M43" s="3">
        <v>18750</v>
      </c>
      <c r="P43" s="2">
        <v>45761</v>
      </c>
      <c r="R43">
        <v>2</v>
      </c>
      <c r="S43" s="3">
        <v>37500</v>
      </c>
      <c r="T43" t="s">
        <v>65</v>
      </c>
      <c r="U43" t="s">
        <v>3919</v>
      </c>
      <c r="V43">
        <v>0</v>
      </c>
      <c r="W43" s="3">
        <v>43400</v>
      </c>
      <c r="X43" s="3">
        <v>-5900</v>
      </c>
      <c r="Y43">
        <v>0</v>
      </c>
      <c r="Z43">
        <v>0</v>
      </c>
      <c r="AA43">
        <v>0</v>
      </c>
      <c r="AD43">
        <v>0</v>
      </c>
      <c r="AM43" t="s">
        <v>3920</v>
      </c>
      <c r="AN43" t="s">
        <v>68</v>
      </c>
      <c r="AP43">
        <v>0</v>
      </c>
      <c r="AQ43">
        <v>0</v>
      </c>
      <c r="AR43">
        <v>0</v>
      </c>
      <c r="AS43">
        <v>0</v>
      </c>
      <c r="AT43">
        <v>0</v>
      </c>
      <c r="AU43">
        <v>0</v>
      </c>
      <c r="AY43" t="s">
        <v>63</v>
      </c>
      <c r="AZ43" t="s">
        <v>5131</v>
      </c>
      <c r="BA43">
        <v>0</v>
      </c>
      <c r="BC43" t="s">
        <v>68</v>
      </c>
      <c r="BF43" t="s">
        <v>5132</v>
      </c>
    </row>
    <row r="44" spans="1:58" x14ac:dyDescent="0.35">
      <c r="A44" t="s">
        <v>5012</v>
      </c>
      <c r="B44">
        <v>10000</v>
      </c>
      <c r="C44">
        <v>40000</v>
      </c>
      <c r="D44" s="2">
        <v>45772</v>
      </c>
      <c r="E44" t="s">
        <v>59</v>
      </c>
      <c r="F44" t="s">
        <v>5013</v>
      </c>
      <c r="G44" t="s">
        <v>5014</v>
      </c>
      <c r="I44">
        <v>2</v>
      </c>
      <c r="J44" t="s">
        <v>183</v>
      </c>
      <c r="K44">
        <v>62</v>
      </c>
      <c r="L44" t="s">
        <v>830</v>
      </c>
      <c r="M44" s="3">
        <v>80000</v>
      </c>
      <c r="P44" s="2">
        <v>45761</v>
      </c>
      <c r="R44">
        <v>1</v>
      </c>
      <c r="S44" s="3">
        <v>80000</v>
      </c>
      <c r="T44" t="s">
        <v>65</v>
      </c>
      <c r="U44" t="s">
        <v>831</v>
      </c>
      <c r="V44">
        <v>0</v>
      </c>
      <c r="W44" s="3">
        <v>79152</v>
      </c>
      <c r="X44">
        <v>848</v>
      </c>
      <c r="Y44">
        <v>0</v>
      </c>
      <c r="Z44">
        <v>0</v>
      </c>
      <c r="AA44">
        <v>0</v>
      </c>
      <c r="AD44">
        <v>0</v>
      </c>
      <c r="AM44" t="s">
        <v>832</v>
      </c>
      <c r="AN44" t="s">
        <v>833</v>
      </c>
      <c r="AP44">
        <v>0</v>
      </c>
      <c r="AQ44">
        <v>0</v>
      </c>
      <c r="AR44">
        <v>0</v>
      </c>
      <c r="AS44">
        <v>0</v>
      </c>
      <c r="AT44">
        <v>0</v>
      </c>
      <c r="AU44">
        <v>0</v>
      </c>
      <c r="AY44" t="s">
        <v>63</v>
      </c>
      <c r="AZ44" t="s">
        <v>5015</v>
      </c>
      <c r="BA44">
        <v>0</v>
      </c>
      <c r="BC44" t="s">
        <v>833</v>
      </c>
      <c r="BF44" t="s">
        <v>4428</v>
      </c>
    </row>
    <row r="45" spans="1:58" x14ac:dyDescent="0.35">
      <c r="A45" t="s">
        <v>2571</v>
      </c>
      <c r="B45">
        <v>10000</v>
      </c>
      <c r="C45">
        <v>20000</v>
      </c>
      <c r="D45" s="2">
        <v>45761</v>
      </c>
      <c r="E45" t="s">
        <v>59</v>
      </c>
      <c r="F45" t="s">
        <v>2572</v>
      </c>
      <c r="G45" t="s">
        <v>1045</v>
      </c>
      <c r="I45">
        <v>2</v>
      </c>
      <c r="J45" t="s">
        <v>183</v>
      </c>
      <c r="K45">
        <v>82</v>
      </c>
      <c r="L45" t="s">
        <v>352</v>
      </c>
      <c r="M45" s="3">
        <v>1250</v>
      </c>
      <c r="P45" s="2">
        <v>45761</v>
      </c>
      <c r="R45">
        <v>8</v>
      </c>
      <c r="S45" s="3">
        <v>10000</v>
      </c>
      <c r="T45" t="s">
        <v>65</v>
      </c>
      <c r="U45" t="s">
        <v>1046</v>
      </c>
      <c r="V45">
        <v>0</v>
      </c>
      <c r="W45" s="3">
        <v>9000</v>
      </c>
      <c r="X45" s="3">
        <v>1000</v>
      </c>
      <c r="Y45">
        <v>0</v>
      </c>
      <c r="Z45">
        <v>0</v>
      </c>
      <c r="AA45">
        <v>0</v>
      </c>
      <c r="AD45">
        <v>0</v>
      </c>
      <c r="AM45" t="s">
        <v>1047</v>
      </c>
      <c r="AN45" t="s">
        <v>1048</v>
      </c>
      <c r="AP45">
        <v>0</v>
      </c>
      <c r="AQ45">
        <v>0</v>
      </c>
      <c r="AR45">
        <v>0</v>
      </c>
      <c r="AS45">
        <v>0</v>
      </c>
      <c r="AT45">
        <v>0</v>
      </c>
      <c r="AU45">
        <v>0</v>
      </c>
      <c r="AY45" t="s">
        <v>63</v>
      </c>
      <c r="AZ45" t="s">
        <v>5020</v>
      </c>
      <c r="BA45">
        <v>0</v>
      </c>
      <c r="BC45" t="s">
        <v>1048</v>
      </c>
      <c r="BF45" t="s">
        <v>2051</v>
      </c>
    </row>
    <row r="46" spans="1:58" x14ac:dyDescent="0.35">
      <c r="A46" t="s">
        <v>2573</v>
      </c>
      <c r="B46">
        <v>10000</v>
      </c>
      <c r="C46">
        <v>20000</v>
      </c>
      <c r="D46" s="2">
        <v>45761</v>
      </c>
      <c r="E46" t="s">
        <v>59</v>
      </c>
      <c r="F46" t="s">
        <v>2574</v>
      </c>
      <c r="G46" t="s">
        <v>1045</v>
      </c>
      <c r="I46">
        <v>2</v>
      </c>
      <c r="J46" t="s">
        <v>183</v>
      </c>
      <c r="K46">
        <v>82</v>
      </c>
      <c r="L46" t="s">
        <v>352</v>
      </c>
      <c r="M46">
        <v>875</v>
      </c>
      <c r="P46" s="2">
        <v>45761</v>
      </c>
      <c r="R46">
        <v>8</v>
      </c>
      <c r="S46" s="3">
        <v>7000</v>
      </c>
      <c r="T46" t="s">
        <v>65</v>
      </c>
      <c r="U46" t="s">
        <v>2575</v>
      </c>
      <c r="V46">
        <v>0</v>
      </c>
      <c r="W46" s="3">
        <v>5000</v>
      </c>
      <c r="X46" s="3">
        <v>2000</v>
      </c>
      <c r="Y46">
        <v>0</v>
      </c>
      <c r="Z46">
        <v>0</v>
      </c>
      <c r="AA46">
        <v>0</v>
      </c>
      <c r="AD46">
        <v>0</v>
      </c>
      <c r="AM46" t="s">
        <v>2576</v>
      </c>
      <c r="AN46" t="s">
        <v>1048</v>
      </c>
      <c r="AP46">
        <v>0</v>
      </c>
      <c r="AQ46">
        <v>0</v>
      </c>
      <c r="AR46">
        <v>0</v>
      </c>
      <c r="AS46">
        <v>0</v>
      </c>
      <c r="AT46">
        <v>0</v>
      </c>
      <c r="AU46">
        <v>0</v>
      </c>
      <c r="AY46" t="s">
        <v>63</v>
      </c>
      <c r="AZ46" t="s">
        <v>5021</v>
      </c>
      <c r="BA46">
        <v>0</v>
      </c>
      <c r="BC46" t="s">
        <v>1048</v>
      </c>
      <c r="BF46" t="s">
        <v>2051</v>
      </c>
    </row>
    <row r="47" spans="1:58" x14ac:dyDescent="0.35">
      <c r="A47" t="s">
        <v>2577</v>
      </c>
      <c r="B47">
        <v>10000</v>
      </c>
      <c r="C47">
        <v>20000</v>
      </c>
      <c r="D47" s="2">
        <v>45761</v>
      </c>
      <c r="E47" t="s">
        <v>59</v>
      </c>
      <c r="F47" t="s">
        <v>2578</v>
      </c>
      <c r="G47" t="s">
        <v>2579</v>
      </c>
      <c r="I47">
        <v>2</v>
      </c>
      <c r="J47" t="s">
        <v>183</v>
      </c>
      <c r="K47">
        <v>82</v>
      </c>
      <c r="L47" t="s">
        <v>352</v>
      </c>
      <c r="M47" s="3">
        <v>1094</v>
      </c>
      <c r="P47" s="2">
        <v>45761</v>
      </c>
      <c r="R47">
        <v>32</v>
      </c>
      <c r="S47" s="3">
        <v>35008</v>
      </c>
      <c r="T47" t="s">
        <v>65</v>
      </c>
      <c r="U47" t="s">
        <v>2580</v>
      </c>
      <c r="V47">
        <v>0</v>
      </c>
      <c r="W47" s="3">
        <v>30000</v>
      </c>
      <c r="X47" s="3">
        <v>5008</v>
      </c>
      <c r="Y47">
        <v>0</v>
      </c>
      <c r="Z47">
        <v>0</v>
      </c>
      <c r="AA47">
        <v>0</v>
      </c>
      <c r="AD47">
        <v>0</v>
      </c>
      <c r="AM47" t="s">
        <v>2581</v>
      </c>
      <c r="AN47" t="s">
        <v>2582</v>
      </c>
      <c r="AP47">
        <v>0</v>
      </c>
      <c r="AQ47">
        <v>0</v>
      </c>
      <c r="AR47">
        <v>0</v>
      </c>
      <c r="AS47">
        <v>0</v>
      </c>
      <c r="AT47">
        <v>0</v>
      </c>
      <c r="AU47">
        <v>0</v>
      </c>
      <c r="AY47" t="s">
        <v>63</v>
      </c>
      <c r="AZ47" t="s">
        <v>5022</v>
      </c>
      <c r="BA47">
        <v>0</v>
      </c>
      <c r="BC47" t="s">
        <v>2582</v>
      </c>
      <c r="BF47" t="s">
        <v>2583</v>
      </c>
    </row>
    <row r="48" spans="1:58" x14ac:dyDescent="0.35">
      <c r="A48" t="s">
        <v>2584</v>
      </c>
      <c r="B48">
        <v>10000</v>
      </c>
      <c r="C48">
        <v>20000</v>
      </c>
      <c r="D48" s="2">
        <v>45762</v>
      </c>
      <c r="E48" t="s">
        <v>59</v>
      </c>
      <c r="F48" t="s">
        <v>2585</v>
      </c>
      <c r="G48">
        <v>10620258012</v>
      </c>
      <c r="I48">
        <v>2</v>
      </c>
      <c r="J48" t="s">
        <v>183</v>
      </c>
      <c r="K48">
        <v>77</v>
      </c>
      <c r="L48" t="s">
        <v>192</v>
      </c>
      <c r="M48">
        <v>778</v>
      </c>
      <c r="P48" s="2">
        <v>45761</v>
      </c>
      <c r="R48">
        <v>180</v>
      </c>
      <c r="S48" s="3">
        <v>140040</v>
      </c>
      <c r="T48" t="s">
        <v>65</v>
      </c>
      <c r="U48" t="s">
        <v>2586</v>
      </c>
      <c r="V48">
        <v>0</v>
      </c>
      <c r="W48" s="3">
        <v>120000</v>
      </c>
      <c r="X48" s="3">
        <v>20040</v>
      </c>
      <c r="Y48">
        <v>0</v>
      </c>
      <c r="Z48">
        <v>0</v>
      </c>
      <c r="AA48">
        <v>0</v>
      </c>
      <c r="AD48">
        <v>0</v>
      </c>
      <c r="AM48" t="s">
        <v>2587</v>
      </c>
      <c r="AN48" t="s">
        <v>108</v>
      </c>
      <c r="AP48">
        <v>0</v>
      </c>
      <c r="AQ48">
        <v>0</v>
      </c>
      <c r="AR48">
        <v>0</v>
      </c>
      <c r="AS48">
        <v>0</v>
      </c>
      <c r="AT48">
        <v>0</v>
      </c>
      <c r="AU48">
        <v>0</v>
      </c>
      <c r="AY48" t="s">
        <v>63</v>
      </c>
      <c r="AZ48" t="s">
        <v>5023</v>
      </c>
      <c r="BA48">
        <v>0</v>
      </c>
      <c r="BC48" t="s">
        <v>108</v>
      </c>
      <c r="BF48" t="s">
        <v>2588</v>
      </c>
    </row>
    <row r="49" spans="1:58" x14ac:dyDescent="0.35">
      <c r="A49" t="s">
        <v>2945</v>
      </c>
      <c r="B49">
        <v>10000</v>
      </c>
      <c r="C49">
        <v>30000</v>
      </c>
      <c r="D49" s="2">
        <v>45763</v>
      </c>
      <c r="E49" t="s">
        <v>59</v>
      </c>
      <c r="F49" t="s">
        <v>2946</v>
      </c>
      <c r="G49">
        <v>10620258104</v>
      </c>
      <c r="I49">
        <v>2</v>
      </c>
      <c r="J49" t="s">
        <v>183</v>
      </c>
      <c r="K49">
        <v>77</v>
      </c>
      <c r="L49" t="s">
        <v>192</v>
      </c>
      <c r="M49" s="3">
        <v>1285</v>
      </c>
      <c r="P49" s="2">
        <v>45761</v>
      </c>
      <c r="R49">
        <v>88</v>
      </c>
      <c r="S49" s="3">
        <v>113080</v>
      </c>
      <c r="T49" t="s">
        <v>65</v>
      </c>
      <c r="U49" t="s">
        <v>2947</v>
      </c>
      <c r="V49">
        <v>0</v>
      </c>
      <c r="W49" s="3">
        <v>100000</v>
      </c>
      <c r="X49" s="3">
        <v>13080</v>
      </c>
      <c r="Y49">
        <v>0</v>
      </c>
      <c r="Z49">
        <v>0</v>
      </c>
      <c r="AA49">
        <v>0</v>
      </c>
      <c r="AD49">
        <v>0</v>
      </c>
      <c r="AM49" t="s">
        <v>2948</v>
      </c>
      <c r="AN49" t="s">
        <v>108</v>
      </c>
      <c r="AP49">
        <v>0</v>
      </c>
      <c r="AQ49">
        <v>0</v>
      </c>
      <c r="AR49">
        <v>0</v>
      </c>
      <c r="AS49">
        <v>0</v>
      </c>
      <c r="AT49">
        <v>0</v>
      </c>
      <c r="AU49">
        <v>0</v>
      </c>
      <c r="AY49" t="s">
        <v>63</v>
      </c>
      <c r="AZ49" t="s">
        <v>4947</v>
      </c>
      <c r="BA49">
        <v>0</v>
      </c>
      <c r="BC49" t="s">
        <v>108</v>
      </c>
      <c r="BF49" t="s">
        <v>2949</v>
      </c>
    </row>
    <row r="50" spans="1:58" x14ac:dyDescent="0.35">
      <c r="A50" t="s">
        <v>2759</v>
      </c>
      <c r="B50">
        <v>10000</v>
      </c>
      <c r="C50">
        <v>20000</v>
      </c>
      <c r="D50" s="2">
        <v>45761</v>
      </c>
      <c r="E50" t="s">
        <v>59</v>
      </c>
      <c r="F50" t="s">
        <v>2760</v>
      </c>
      <c r="G50" t="s">
        <v>570</v>
      </c>
      <c r="I50">
        <v>1</v>
      </c>
      <c r="J50" t="s">
        <v>183</v>
      </c>
      <c r="K50">
        <v>59</v>
      </c>
      <c r="L50" t="s">
        <v>73</v>
      </c>
      <c r="M50" s="3">
        <v>3300</v>
      </c>
      <c r="P50" s="2">
        <v>45761</v>
      </c>
      <c r="R50">
        <v>10</v>
      </c>
      <c r="S50" s="3">
        <v>33000</v>
      </c>
      <c r="T50" t="s">
        <v>65</v>
      </c>
      <c r="U50">
        <v>112024840001</v>
      </c>
      <c r="V50">
        <v>0</v>
      </c>
      <c r="W50" s="3">
        <v>33000</v>
      </c>
      <c r="X50">
        <v>0</v>
      </c>
      <c r="Y50">
        <v>0</v>
      </c>
      <c r="Z50">
        <v>0</v>
      </c>
      <c r="AA50">
        <v>0</v>
      </c>
      <c r="AD50">
        <v>0</v>
      </c>
      <c r="AM50">
        <v>11202484</v>
      </c>
      <c r="AN50" t="s">
        <v>571</v>
      </c>
      <c r="AP50">
        <v>0</v>
      </c>
      <c r="AQ50">
        <v>0</v>
      </c>
      <c r="AR50">
        <v>0</v>
      </c>
      <c r="AS50">
        <v>0</v>
      </c>
      <c r="AT50">
        <v>0</v>
      </c>
      <c r="AU50">
        <v>0</v>
      </c>
      <c r="AY50" t="s">
        <v>63</v>
      </c>
      <c r="AZ50" t="s">
        <v>5133</v>
      </c>
      <c r="BA50">
        <v>0</v>
      </c>
      <c r="BC50" t="s">
        <v>571</v>
      </c>
      <c r="BF50" t="s">
        <v>2761</v>
      </c>
    </row>
    <row r="51" spans="1:58" x14ac:dyDescent="0.35">
      <c r="A51" t="s">
        <v>2762</v>
      </c>
      <c r="B51">
        <v>10000</v>
      </c>
      <c r="C51">
        <v>10000</v>
      </c>
      <c r="D51" s="2">
        <v>45762</v>
      </c>
      <c r="E51" t="s">
        <v>59</v>
      </c>
      <c r="F51" t="s">
        <v>2178</v>
      </c>
      <c r="G51" t="s">
        <v>2763</v>
      </c>
      <c r="I51">
        <v>1</v>
      </c>
      <c r="J51" t="s">
        <v>183</v>
      </c>
      <c r="K51">
        <v>22</v>
      </c>
      <c r="L51" t="s">
        <v>685</v>
      </c>
      <c r="M51" s="3">
        <v>4000</v>
      </c>
      <c r="P51" s="2">
        <v>45761</v>
      </c>
      <c r="R51">
        <v>1</v>
      </c>
      <c r="S51" s="3">
        <v>4000</v>
      </c>
      <c r="T51" t="s">
        <v>65</v>
      </c>
      <c r="U51" t="s">
        <v>2764</v>
      </c>
      <c r="V51">
        <v>0</v>
      </c>
      <c r="W51" s="3">
        <v>4000</v>
      </c>
      <c r="X51">
        <v>0</v>
      </c>
      <c r="Y51">
        <v>0</v>
      </c>
      <c r="Z51">
        <v>0</v>
      </c>
      <c r="AA51">
        <v>0</v>
      </c>
      <c r="AD51">
        <v>0</v>
      </c>
      <c r="AM51" t="s">
        <v>2765</v>
      </c>
      <c r="AN51" t="s">
        <v>465</v>
      </c>
      <c r="AP51">
        <v>0</v>
      </c>
      <c r="AQ51">
        <v>0</v>
      </c>
      <c r="AR51">
        <v>0</v>
      </c>
      <c r="AS51">
        <v>0</v>
      </c>
      <c r="AT51">
        <v>0</v>
      </c>
      <c r="AU51">
        <v>0</v>
      </c>
      <c r="AY51" t="s">
        <v>63</v>
      </c>
      <c r="AZ51" t="s">
        <v>5134</v>
      </c>
      <c r="BA51">
        <v>0</v>
      </c>
      <c r="BC51" t="s">
        <v>465</v>
      </c>
      <c r="BF51" t="s">
        <v>2594</v>
      </c>
    </row>
    <row r="52" spans="1:58" x14ac:dyDescent="0.35">
      <c r="A52" t="s">
        <v>2766</v>
      </c>
      <c r="B52">
        <v>10000</v>
      </c>
      <c r="C52">
        <v>10000</v>
      </c>
      <c r="D52" s="2">
        <v>45761</v>
      </c>
      <c r="E52" t="s">
        <v>59</v>
      </c>
      <c r="F52" t="s">
        <v>2760</v>
      </c>
      <c r="G52" t="s">
        <v>570</v>
      </c>
      <c r="I52">
        <v>1</v>
      </c>
      <c r="J52" t="s">
        <v>183</v>
      </c>
      <c r="K52">
        <v>59</v>
      </c>
      <c r="L52" t="s">
        <v>73</v>
      </c>
      <c r="M52">
        <v>600</v>
      </c>
      <c r="P52" s="2">
        <v>45761</v>
      </c>
      <c r="R52">
        <v>10</v>
      </c>
      <c r="S52" s="3">
        <v>6000</v>
      </c>
      <c r="T52" t="s">
        <v>65</v>
      </c>
      <c r="U52">
        <v>112024840001</v>
      </c>
      <c r="V52">
        <v>0</v>
      </c>
      <c r="W52" s="3">
        <v>6000</v>
      </c>
      <c r="X52">
        <v>0</v>
      </c>
      <c r="Y52">
        <v>0</v>
      </c>
      <c r="Z52">
        <v>0</v>
      </c>
      <c r="AA52">
        <v>0</v>
      </c>
      <c r="AD52">
        <v>0</v>
      </c>
      <c r="AM52">
        <v>11202484</v>
      </c>
      <c r="AN52" t="s">
        <v>571</v>
      </c>
      <c r="AP52">
        <v>0</v>
      </c>
      <c r="AQ52">
        <v>0</v>
      </c>
      <c r="AR52">
        <v>0</v>
      </c>
      <c r="AS52">
        <v>0</v>
      </c>
      <c r="AT52">
        <v>0</v>
      </c>
      <c r="AU52">
        <v>0</v>
      </c>
      <c r="AY52" t="s">
        <v>63</v>
      </c>
      <c r="AZ52" t="s">
        <v>5135</v>
      </c>
      <c r="BA52">
        <v>0</v>
      </c>
      <c r="BC52" t="s">
        <v>571</v>
      </c>
      <c r="BF52" t="s">
        <v>2767</v>
      </c>
    </row>
    <row r="53" spans="1:58" x14ac:dyDescent="0.35">
      <c r="A53" t="s">
        <v>2768</v>
      </c>
      <c r="B53">
        <v>10000</v>
      </c>
      <c r="C53">
        <v>10000</v>
      </c>
      <c r="D53" s="2">
        <v>45761</v>
      </c>
      <c r="E53" t="s">
        <v>59</v>
      </c>
      <c r="F53" t="s">
        <v>2769</v>
      </c>
      <c r="G53" t="s">
        <v>2155</v>
      </c>
      <c r="I53">
        <v>1</v>
      </c>
      <c r="J53" t="s">
        <v>183</v>
      </c>
      <c r="K53">
        <v>61</v>
      </c>
      <c r="L53" t="s">
        <v>664</v>
      </c>
      <c r="M53">
        <v>667</v>
      </c>
      <c r="P53" s="2">
        <v>45761</v>
      </c>
      <c r="R53">
        <v>6</v>
      </c>
      <c r="S53" s="3">
        <v>4002</v>
      </c>
      <c r="T53" t="s">
        <v>65</v>
      </c>
      <c r="U53" t="s">
        <v>2770</v>
      </c>
      <c r="V53">
        <v>0</v>
      </c>
      <c r="W53" s="3">
        <v>4000</v>
      </c>
      <c r="X53">
        <v>2</v>
      </c>
      <c r="Y53">
        <v>0</v>
      </c>
      <c r="Z53">
        <v>0</v>
      </c>
      <c r="AA53">
        <v>0</v>
      </c>
      <c r="AD53">
        <v>0</v>
      </c>
      <c r="AM53" t="s">
        <v>2771</v>
      </c>
      <c r="AN53" t="s">
        <v>465</v>
      </c>
      <c r="AP53">
        <v>0</v>
      </c>
      <c r="AQ53">
        <v>0</v>
      </c>
      <c r="AR53">
        <v>0</v>
      </c>
      <c r="AS53">
        <v>0</v>
      </c>
      <c r="AT53">
        <v>0</v>
      </c>
      <c r="AU53">
        <v>0</v>
      </c>
      <c r="AY53" t="s">
        <v>63</v>
      </c>
      <c r="AZ53" t="s">
        <v>5136</v>
      </c>
      <c r="BA53">
        <v>0</v>
      </c>
      <c r="BC53" t="s">
        <v>465</v>
      </c>
      <c r="BF53" t="s">
        <v>2675</v>
      </c>
    </row>
    <row r="54" spans="1:58" x14ac:dyDescent="0.35">
      <c r="A54" t="s">
        <v>2772</v>
      </c>
      <c r="B54">
        <v>10000</v>
      </c>
      <c r="C54">
        <v>10000</v>
      </c>
      <c r="D54" s="2">
        <v>45761</v>
      </c>
      <c r="E54" t="s">
        <v>59</v>
      </c>
      <c r="F54" t="s">
        <v>2773</v>
      </c>
      <c r="G54" t="s">
        <v>2677</v>
      </c>
      <c r="I54">
        <v>1</v>
      </c>
      <c r="J54" t="s">
        <v>183</v>
      </c>
      <c r="K54">
        <v>61</v>
      </c>
      <c r="L54" t="s">
        <v>664</v>
      </c>
      <c r="M54">
        <v>834</v>
      </c>
      <c r="P54" s="2">
        <v>45761</v>
      </c>
      <c r="R54">
        <v>6</v>
      </c>
      <c r="S54" s="3">
        <v>5004</v>
      </c>
      <c r="T54" t="s">
        <v>65</v>
      </c>
      <c r="U54" t="s">
        <v>2774</v>
      </c>
      <c r="V54">
        <v>0</v>
      </c>
      <c r="W54" s="3">
        <v>5000</v>
      </c>
      <c r="X54">
        <v>4</v>
      </c>
      <c r="Y54">
        <v>0</v>
      </c>
      <c r="Z54">
        <v>0</v>
      </c>
      <c r="AA54">
        <v>0</v>
      </c>
      <c r="AD54">
        <v>0</v>
      </c>
      <c r="AM54" t="s">
        <v>2775</v>
      </c>
      <c r="AN54" t="s">
        <v>465</v>
      </c>
      <c r="AP54">
        <v>0</v>
      </c>
      <c r="AQ54">
        <v>0</v>
      </c>
      <c r="AR54">
        <v>0</v>
      </c>
      <c r="AS54">
        <v>0</v>
      </c>
      <c r="AT54">
        <v>0</v>
      </c>
      <c r="AU54">
        <v>0</v>
      </c>
      <c r="AY54" t="s">
        <v>63</v>
      </c>
      <c r="AZ54" t="s">
        <v>5137</v>
      </c>
      <c r="BA54">
        <v>0</v>
      </c>
      <c r="BC54" t="s">
        <v>465</v>
      </c>
      <c r="BF54" t="s">
        <v>2776</v>
      </c>
    </row>
    <row r="55" spans="1:58" x14ac:dyDescent="0.35">
      <c r="A55" t="s">
        <v>5138</v>
      </c>
      <c r="B55">
        <v>10000</v>
      </c>
      <c r="C55">
        <v>10000</v>
      </c>
      <c r="D55" s="2">
        <v>45763</v>
      </c>
      <c r="E55" t="s">
        <v>59</v>
      </c>
      <c r="F55" t="s">
        <v>5139</v>
      </c>
      <c r="G55" t="s">
        <v>2452</v>
      </c>
      <c r="I55">
        <v>1</v>
      </c>
      <c r="J55" t="s">
        <v>183</v>
      </c>
      <c r="K55">
        <v>12</v>
      </c>
      <c r="L55" t="s">
        <v>462</v>
      </c>
      <c r="M55" s="3">
        <v>30000</v>
      </c>
      <c r="P55" s="2">
        <v>45761</v>
      </c>
      <c r="R55">
        <v>1</v>
      </c>
      <c r="S55" s="3">
        <v>30000</v>
      </c>
      <c r="T55" t="s">
        <v>65</v>
      </c>
      <c r="U55" t="s">
        <v>2670</v>
      </c>
      <c r="V55">
        <v>0</v>
      </c>
      <c r="W55" s="3">
        <v>30000</v>
      </c>
      <c r="X55">
        <v>0</v>
      </c>
      <c r="Y55">
        <v>0</v>
      </c>
      <c r="Z55">
        <v>0</v>
      </c>
      <c r="AA55">
        <v>0</v>
      </c>
      <c r="AD55">
        <v>0</v>
      </c>
      <c r="AM55" t="s">
        <v>2671</v>
      </c>
      <c r="AN55" t="s">
        <v>465</v>
      </c>
      <c r="AP55">
        <v>0</v>
      </c>
      <c r="AQ55">
        <v>0</v>
      </c>
      <c r="AR55">
        <v>0</v>
      </c>
      <c r="AS55">
        <v>0</v>
      </c>
      <c r="AT55">
        <v>0</v>
      </c>
      <c r="AU55">
        <v>0</v>
      </c>
      <c r="AY55" t="s">
        <v>63</v>
      </c>
      <c r="AZ55" t="s">
        <v>5140</v>
      </c>
      <c r="BA55">
        <v>0</v>
      </c>
      <c r="BC55" t="s">
        <v>465</v>
      </c>
      <c r="BF55" t="s">
        <v>2878</v>
      </c>
    </row>
    <row r="56" spans="1:58" x14ac:dyDescent="0.35">
      <c r="A56" t="s">
        <v>4886</v>
      </c>
      <c r="B56">
        <v>10000</v>
      </c>
      <c r="C56">
        <v>20000</v>
      </c>
      <c r="D56" s="2">
        <v>45782</v>
      </c>
      <c r="E56" t="s">
        <v>59</v>
      </c>
      <c r="F56" s="4">
        <v>0.48427083333333332</v>
      </c>
      <c r="G56">
        <v>10620258104</v>
      </c>
      <c r="I56">
        <v>2</v>
      </c>
      <c r="J56" t="s">
        <v>183</v>
      </c>
      <c r="K56">
        <v>77</v>
      </c>
      <c r="L56" t="s">
        <v>192</v>
      </c>
      <c r="M56">
        <v>728</v>
      </c>
      <c r="P56" s="2">
        <v>45761</v>
      </c>
      <c r="R56">
        <v>66</v>
      </c>
      <c r="S56" s="3">
        <v>48048</v>
      </c>
      <c r="T56" t="s">
        <v>65</v>
      </c>
      <c r="U56" t="s">
        <v>4397</v>
      </c>
      <c r="V56">
        <v>0</v>
      </c>
      <c r="W56" s="3">
        <v>40000</v>
      </c>
      <c r="X56" s="3">
        <v>8048</v>
      </c>
      <c r="Y56">
        <v>0</v>
      </c>
      <c r="Z56">
        <v>0</v>
      </c>
      <c r="AA56">
        <v>0</v>
      </c>
      <c r="AD56">
        <v>0</v>
      </c>
      <c r="AM56" t="s">
        <v>4398</v>
      </c>
      <c r="AN56" t="s">
        <v>108</v>
      </c>
      <c r="AP56">
        <v>0</v>
      </c>
      <c r="AQ56">
        <v>0</v>
      </c>
      <c r="AR56">
        <v>0</v>
      </c>
      <c r="AS56">
        <v>0</v>
      </c>
      <c r="AT56">
        <v>0</v>
      </c>
      <c r="AU56">
        <v>0</v>
      </c>
      <c r="AY56" t="s">
        <v>63</v>
      </c>
      <c r="AZ56" t="s">
        <v>6152</v>
      </c>
      <c r="BA56">
        <v>0</v>
      </c>
      <c r="BC56" t="s">
        <v>108</v>
      </c>
      <c r="BF56" t="s">
        <v>4887</v>
      </c>
    </row>
    <row r="57" spans="1:58" x14ac:dyDescent="0.35">
      <c r="A57" t="s">
        <v>4888</v>
      </c>
      <c r="B57">
        <v>10000</v>
      </c>
      <c r="C57">
        <v>20000</v>
      </c>
      <c r="D57" s="2">
        <v>45782</v>
      </c>
      <c r="E57" t="s">
        <v>59</v>
      </c>
      <c r="F57" s="4">
        <v>0.48427083333333332</v>
      </c>
      <c r="G57">
        <v>1062058100</v>
      </c>
      <c r="I57">
        <v>2</v>
      </c>
      <c r="J57" t="s">
        <v>183</v>
      </c>
      <c r="K57">
        <v>77</v>
      </c>
      <c r="L57" t="s">
        <v>192</v>
      </c>
      <c r="M57">
        <v>364</v>
      </c>
      <c r="P57" s="2">
        <v>45761</v>
      </c>
      <c r="R57">
        <v>77</v>
      </c>
      <c r="S57" s="3">
        <v>28028</v>
      </c>
      <c r="T57" t="s">
        <v>65</v>
      </c>
      <c r="U57" t="s">
        <v>4391</v>
      </c>
      <c r="V57">
        <v>0</v>
      </c>
      <c r="W57" s="3">
        <v>20000</v>
      </c>
      <c r="X57" s="3">
        <v>8028</v>
      </c>
      <c r="Y57">
        <v>0</v>
      </c>
      <c r="Z57">
        <v>0</v>
      </c>
      <c r="AA57">
        <v>0</v>
      </c>
      <c r="AD57">
        <v>0</v>
      </c>
      <c r="AM57" t="s">
        <v>4392</v>
      </c>
      <c r="AN57" t="s">
        <v>108</v>
      </c>
      <c r="AP57">
        <v>0</v>
      </c>
      <c r="AQ57">
        <v>0</v>
      </c>
      <c r="AR57">
        <v>0</v>
      </c>
      <c r="AS57">
        <v>0</v>
      </c>
      <c r="AT57">
        <v>0</v>
      </c>
      <c r="AU57">
        <v>0</v>
      </c>
      <c r="AY57" t="s">
        <v>63</v>
      </c>
      <c r="AZ57" t="s">
        <v>6153</v>
      </c>
      <c r="BA57">
        <v>0</v>
      </c>
      <c r="BC57" t="s">
        <v>108</v>
      </c>
      <c r="BF57" t="s">
        <v>4889</v>
      </c>
    </row>
    <row r="58" spans="1:58" x14ac:dyDescent="0.35">
      <c r="A58" t="s">
        <v>5141</v>
      </c>
      <c r="B58">
        <v>10000</v>
      </c>
      <c r="C58">
        <v>10000</v>
      </c>
      <c r="D58" s="2">
        <v>45771</v>
      </c>
      <c r="E58" t="s">
        <v>59</v>
      </c>
      <c r="F58" t="s">
        <v>5142</v>
      </c>
      <c r="G58" t="s">
        <v>5143</v>
      </c>
      <c r="I58">
        <v>1</v>
      </c>
      <c r="J58" t="s">
        <v>183</v>
      </c>
      <c r="K58">
        <v>88</v>
      </c>
      <c r="L58" t="s">
        <v>144</v>
      </c>
      <c r="M58" s="3">
        <v>1480</v>
      </c>
      <c r="P58" s="2">
        <v>45761</v>
      </c>
      <c r="R58">
        <v>1</v>
      </c>
      <c r="S58" s="3">
        <v>1480</v>
      </c>
      <c r="T58" t="s">
        <v>65</v>
      </c>
      <c r="U58" t="s">
        <v>5144</v>
      </c>
      <c r="V58">
        <v>0</v>
      </c>
      <c r="W58" s="3">
        <v>1000</v>
      </c>
      <c r="X58">
        <v>480</v>
      </c>
      <c r="Y58">
        <v>0</v>
      </c>
      <c r="Z58">
        <v>0</v>
      </c>
      <c r="AA58">
        <v>0</v>
      </c>
      <c r="AD58">
        <v>0</v>
      </c>
      <c r="AM58" t="s">
        <v>5145</v>
      </c>
      <c r="AN58" t="s">
        <v>5146</v>
      </c>
      <c r="AP58">
        <v>0</v>
      </c>
      <c r="AQ58">
        <v>0</v>
      </c>
      <c r="AR58">
        <v>0</v>
      </c>
      <c r="AS58">
        <v>0</v>
      </c>
      <c r="AT58">
        <v>0</v>
      </c>
      <c r="AU58">
        <v>0</v>
      </c>
      <c r="AY58" t="s">
        <v>63</v>
      </c>
      <c r="AZ58" t="s">
        <v>5147</v>
      </c>
      <c r="BA58">
        <v>0</v>
      </c>
      <c r="BC58" t="s">
        <v>5146</v>
      </c>
      <c r="BF58" t="s">
        <v>5148</v>
      </c>
    </row>
    <row r="59" spans="1:58" x14ac:dyDescent="0.35">
      <c r="A59" t="s">
        <v>2777</v>
      </c>
      <c r="B59">
        <v>10000</v>
      </c>
      <c r="C59">
        <v>10000</v>
      </c>
      <c r="D59" s="2">
        <v>45761</v>
      </c>
      <c r="E59" t="s">
        <v>59</v>
      </c>
      <c r="F59" t="s">
        <v>2636</v>
      </c>
      <c r="G59" t="s">
        <v>1041</v>
      </c>
      <c r="I59">
        <v>1</v>
      </c>
      <c r="J59" t="s">
        <v>183</v>
      </c>
      <c r="K59">
        <v>61</v>
      </c>
      <c r="L59" t="s">
        <v>209</v>
      </c>
      <c r="M59">
        <v>500</v>
      </c>
      <c r="P59" s="2">
        <v>45761</v>
      </c>
      <c r="R59">
        <v>1</v>
      </c>
      <c r="S59">
        <v>500</v>
      </c>
      <c r="T59" t="s">
        <v>65</v>
      </c>
      <c r="U59">
        <v>107187090001</v>
      </c>
      <c r="V59">
        <v>0</v>
      </c>
      <c r="W59">
        <v>500</v>
      </c>
      <c r="X59">
        <v>0</v>
      </c>
      <c r="Y59">
        <v>0</v>
      </c>
      <c r="Z59">
        <v>0</v>
      </c>
      <c r="AA59">
        <v>0</v>
      </c>
      <c r="AD59">
        <v>0</v>
      </c>
      <c r="AM59">
        <v>10718709</v>
      </c>
      <c r="AN59" t="s">
        <v>282</v>
      </c>
      <c r="AP59">
        <v>0</v>
      </c>
      <c r="AQ59">
        <v>0</v>
      </c>
      <c r="AR59">
        <v>0</v>
      </c>
      <c r="AS59">
        <v>0</v>
      </c>
      <c r="AT59">
        <v>0</v>
      </c>
      <c r="AU59">
        <v>0</v>
      </c>
      <c r="AY59" t="s">
        <v>63</v>
      </c>
      <c r="AZ59" t="s">
        <v>5149</v>
      </c>
      <c r="BA59">
        <v>0</v>
      </c>
      <c r="BC59" t="s">
        <v>282</v>
      </c>
      <c r="BF59" t="s">
        <v>2778</v>
      </c>
    </row>
    <row r="60" spans="1:58" x14ac:dyDescent="0.35">
      <c r="A60" t="s">
        <v>2779</v>
      </c>
      <c r="B60">
        <v>10000</v>
      </c>
      <c r="C60">
        <v>10000</v>
      </c>
      <c r="D60" s="2">
        <v>45762</v>
      </c>
      <c r="E60" t="s">
        <v>59</v>
      </c>
      <c r="F60" s="4">
        <v>0.43336805555555558</v>
      </c>
      <c r="G60" t="s">
        <v>2780</v>
      </c>
      <c r="I60">
        <v>1</v>
      </c>
      <c r="J60" t="s">
        <v>183</v>
      </c>
      <c r="K60">
        <v>79</v>
      </c>
      <c r="L60" t="s">
        <v>92</v>
      </c>
      <c r="M60">
        <v>46</v>
      </c>
      <c r="P60" s="2">
        <v>45761</v>
      </c>
      <c r="R60">
        <v>65</v>
      </c>
      <c r="S60" s="3">
        <v>2990</v>
      </c>
      <c r="T60" t="s">
        <v>65</v>
      </c>
      <c r="U60" t="s">
        <v>2781</v>
      </c>
      <c r="V60">
        <v>0</v>
      </c>
      <c r="W60" s="3">
        <v>1000</v>
      </c>
      <c r="X60" s="3">
        <v>1990</v>
      </c>
      <c r="Y60">
        <v>0</v>
      </c>
      <c r="Z60">
        <v>0</v>
      </c>
      <c r="AA60">
        <v>0</v>
      </c>
      <c r="AD60">
        <v>0</v>
      </c>
      <c r="AM60" t="s">
        <v>2782</v>
      </c>
      <c r="AN60" t="s">
        <v>95</v>
      </c>
      <c r="AP60">
        <v>0</v>
      </c>
      <c r="AQ60">
        <v>0</v>
      </c>
      <c r="AR60">
        <v>0</v>
      </c>
      <c r="AS60">
        <v>0</v>
      </c>
      <c r="AT60">
        <v>0</v>
      </c>
      <c r="AU60">
        <v>0</v>
      </c>
      <c r="AY60" t="s">
        <v>63</v>
      </c>
      <c r="AZ60" t="s">
        <v>5150</v>
      </c>
      <c r="BA60">
        <v>0</v>
      </c>
      <c r="BC60" t="s">
        <v>95</v>
      </c>
      <c r="BF60" t="s">
        <v>2783</v>
      </c>
    </row>
    <row r="61" spans="1:58" x14ac:dyDescent="0.35">
      <c r="A61" t="s">
        <v>2784</v>
      </c>
      <c r="B61">
        <v>10000</v>
      </c>
      <c r="C61">
        <v>10000</v>
      </c>
      <c r="D61" s="2">
        <v>45762</v>
      </c>
      <c r="E61" t="s">
        <v>59</v>
      </c>
      <c r="F61" s="4">
        <v>0.43260416666666668</v>
      </c>
      <c r="G61" t="s">
        <v>2780</v>
      </c>
      <c r="I61">
        <v>1</v>
      </c>
      <c r="J61" t="s">
        <v>183</v>
      </c>
      <c r="K61">
        <v>79</v>
      </c>
      <c r="L61" t="s">
        <v>92</v>
      </c>
      <c r="M61">
        <v>46</v>
      </c>
      <c r="P61" s="2">
        <v>45761</v>
      </c>
      <c r="R61">
        <v>65</v>
      </c>
      <c r="S61" s="3">
        <v>2990</v>
      </c>
      <c r="T61" t="s">
        <v>65</v>
      </c>
      <c r="U61" t="s">
        <v>2785</v>
      </c>
      <c r="V61">
        <v>0</v>
      </c>
      <c r="W61" s="3">
        <v>1000</v>
      </c>
      <c r="X61" s="3">
        <v>1990</v>
      </c>
      <c r="Y61">
        <v>0</v>
      </c>
      <c r="Z61">
        <v>0</v>
      </c>
      <c r="AA61">
        <v>0</v>
      </c>
      <c r="AD61">
        <v>0</v>
      </c>
      <c r="AM61" t="s">
        <v>2786</v>
      </c>
      <c r="AN61" t="s">
        <v>95</v>
      </c>
      <c r="AP61">
        <v>0</v>
      </c>
      <c r="AQ61">
        <v>0</v>
      </c>
      <c r="AR61">
        <v>0</v>
      </c>
      <c r="AS61">
        <v>0</v>
      </c>
      <c r="AT61">
        <v>0</v>
      </c>
      <c r="AU61">
        <v>0</v>
      </c>
      <c r="AY61" t="s">
        <v>63</v>
      </c>
      <c r="AZ61" t="s">
        <v>5151</v>
      </c>
      <c r="BA61">
        <v>0</v>
      </c>
      <c r="BC61" t="s">
        <v>95</v>
      </c>
      <c r="BF61" t="s">
        <v>2787</v>
      </c>
    </row>
    <row r="62" spans="1:58" x14ac:dyDescent="0.35">
      <c r="A62" t="s">
        <v>2611</v>
      </c>
      <c r="B62">
        <v>10000</v>
      </c>
      <c r="C62">
        <v>20000</v>
      </c>
      <c r="D62" s="2">
        <v>45761</v>
      </c>
      <c r="E62" t="s">
        <v>59</v>
      </c>
      <c r="F62" t="s">
        <v>2612</v>
      </c>
      <c r="G62" t="s">
        <v>159</v>
      </c>
      <c r="I62">
        <v>2</v>
      </c>
      <c r="J62" t="s">
        <v>183</v>
      </c>
      <c r="K62">
        <v>82</v>
      </c>
      <c r="L62" t="s">
        <v>352</v>
      </c>
      <c r="M62" s="3">
        <v>5667</v>
      </c>
      <c r="P62" s="2">
        <v>45761</v>
      </c>
      <c r="R62">
        <v>6</v>
      </c>
      <c r="S62" s="3">
        <v>34002</v>
      </c>
      <c r="T62" t="s">
        <v>65</v>
      </c>
      <c r="U62">
        <v>5000582200001</v>
      </c>
      <c r="V62">
        <v>0</v>
      </c>
      <c r="W62" s="3">
        <v>30000</v>
      </c>
      <c r="X62" s="3">
        <v>4002</v>
      </c>
      <c r="Y62">
        <v>0</v>
      </c>
      <c r="Z62">
        <v>0</v>
      </c>
      <c r="AA62">
        <v>0</v>
      </c>
      <c r="AD62">
        <v>0</v>
      </c>
      <c r="AM62">
        <v>500058220</v>
      </c>
      <c r="AN62" t="s">
        <v>162</v>
      </c>
      <c r="AP62">
        <v>0</v>
      </c>
      <c r="AQ62">
        <v>0</v>
      </c>
      <c r="AR62">
        <v>0</v>
      </c>
      <c r="AS62">
        <v>0</v>
      </c>
      <c r="AT62">
        <v>0</v>
      </c>
      <c r="AU62">
        <v>0</v>
      </c>
      <c r="AY62" t="s">
        <v>63</v>
      </c>
      <c r="AZ62" t="s">
        <v>5053</v>
      </c>
      <c r="BA62">
        <v>0</v>
      </c>
      <c r="BC62" t="s">
        <v>162</v>
      </c>
      <c r="BF62" t="s">
        <v>2473</v>
      </c>
    </row>
    <row r="63" spans="1:58" x14ac:dyDescent="0.35">
      <c r="A63" t="s">
        <v>2788</v>
      </c>
      <c r="B63">
        <v>10000</v>
      </c>
      <c r="C63">
        <v>10000</v>
      </c>
      <c r="D63" s="2">
        <v>45762</v>
      </c>
      <c r="E63" t="s">
        <v>59</v>
      </c>
      <c r="F63" t="s">
        <v>2244</v>
      </c>
      <c r="G63" t="s">
        <v>2789</v>
      </c>
      <c r="I63">
        <v>1</v>
      </c>
      <c r="J63" t="s">
        <v>183</v>
      </c>
      <c r="K63">
        <v>82</v>
      </c>
      <c r="L63" t="s">
        <v>352</v>
      </c>
      <c r="M63" s="3">
        <v>1500</v>
      </c>
      <c r="P63" s="2">
        <v>45761</v>
      </c>
      <c r="R63">
        <v>20</v>
      </c>
      <c r="S63" s="3">
        <v>30000</v>
      </c>
      <c r="T63" t="s">
        <v>65</v>
      </c>
      <c r="U63" t="s">
        <v>2790</v>
      </c>
      <c r="V63">
        <v>0</v>
      </c>
      <c r="W63" s="3">
        <v>30000</v>
      </c>
      <c r="X63">
        <v>0</v>
      </c>
      <c r="Y63">
        <v>0</v>
      </c>
      <c r="Z63">
        <v>0</v>
      </c>
      <c r="AA63">
        <v>0</v>
      </c>
      <c r="AD63">
        <v>0</v>
      </c>
      <c r="AM63" t="s">
        <v>2791</v>
      </c>
      <c r="AN63" t="s">
        <v>2792</v>
      </c>
      <c r="AP63">
        <v>0</v>
      </c>
      <c r="AQ63">
        <v>0</v>
      </c>
      <c r="AR63">
        <v>0</v>
      </c>
      <c r="AS63">
        <v>0</v>
      </c>
      <c r="AT63">
        <v>0</v>
      </c>
      <c r="AU63">
        <v>0</v>
      </c>
      <c r="AY63" t="s">
        <v>63</v>
      </c>
      <c r="AZ63" t="s">
        <v>5152</v>
      </c>
      <c r="BA63">
        <v>0</v>
      </c>
      <c r="BC63" t="s">
        <v>2792</v>
      </c>
      <c r="BF63" t="s">
        <v>2793</v>
      </c>
    </row>
    <row r="64" spans="1:58" x14ac:dyDescent="0.35">
      <c r="A64" t="s">
        <v>2474</v>
      </c>
      <c r="B64">
        <v>10000</v>
      </c>
      <c r="C64">
        <v>20000</v>
      </c>
      <c r="D64" s="2">
        <v>45762</v>
      </c>
      <c r="E64" t="s">
        <v>59</v>
      </c>
      <c r="F64" t="s">
        <v>2475</v>
      </c>
      <c r="G64" t="s">
        <v>2476</v>
      </c>
      <c r="I64">
        <v>2</v>
      </c>
      <c r="J64" t="s">
        <v>183</v>
      </c>
      <c r="K64">
        <v>82</v>
      </c>
      <c r="L64" t="s">
        <v>352</v>
      </c>
      <c r="M64" s="3">
        <v>2858</v>
      </c>
      <c r="P64" s="2">
        <v>45761</v>
      </c>
      <c r="R64">
        <v>7</v>
      </c>
      <c r="S64" s="3">
        <v>20006</v>
      </c>
      <c r="T64" t="s">
        <v>65</v>
      </c>
      <c r="U64" t="s">
        <v>609</v>
      </c>
      <c r="V64">
        <v>0</v>
      </c>
      <c r="W64" s="3">
        <v>20000</v>
      </c>
      <c r="X64">
        <v>6</v>
      </c>
      <c r="Y64">
        <v>0</v>
      </c>
      <c r="Z64">
        <v>0</v>
      </c>
      <c r="AA64">
        <v>0</v>
      </c>
      <c r="AD64">
        <v>0</v>
      </c>
      <c r="AM64" t="s">
        <v>610</v>
      </c>
      <c r="AN64" t="s">
        <v>1048</v>
      </c>
      <c r="AP64">
        <v>0</v>
      </c>
      <c r="AQ64">
        <v>0</v>
      </c>
      <c r="AR64">
        <v>0</v>
      </c>
      <c r="AS64">
        <v>0</v>
      </c>
      <c r="AT64">
        <v>0</v>
      </c>
      <c r="AU64">
        <v>0</v>
      </c>
      <c r="AY64" t="s">
        <v>63</v>
      </c>
      <c r="AZ64" t="s">
        <v>4969</v>
      </c>
      <c r="BA64">
        <v>0</v>
      </c>
      <c r="BC64" t="s">
        <v>1048</v>
      </c>
      <c r="BF64" t="s">
        <v>2477</v>
      </c>
    </row>
    <row r="65" spans="1:58" x14ac:dyDescent="0.35">
      <c r="A65" t="s">
        <v>2794</v>
      </c>
      <c r="B65">
        <v>10000</v>
      </c>
      <c r="C65">
        <v>10000</v>
      </c>
      <c r="D65" s="2">
        <v>45762</v>
      </c>
      <c r="E65" t="s">
        <v>59</v>
      </c>
      <c r="F65" t="s">
        <v>2614</v>
      </c>
      <c r="G65" t="s">
        <v>167</v>
      </c>
      <c r="I65">
        <v>1</v>
      </c>
      <c r="J65" t="s">
        <v>183</v>
      </c>
      <c r="K65">
        <v>63</v>
      </c>
      <c r="L65" t="s">
        <v>136</v>
      </c>
      <c r="M65" s="3">
        <v>5000</v>
      </c>
      <c r="P65" s="2">
        <v>45761</v>
      </c>
      <c r="R65">
        <v>60</v>
      </c>
      <c r="S65" s="3">
        <v>300000</v>
      </c>
      <c r="T65" t="s">
        <v>65</v>
      </c>
      <c r="U65" t="s">
        <v>1023</v>
      </c>
      <c r="V65">
        <v>0</v>
      </c>
      <c r="W65" s="3">
        <v>300000</v>
      </c>
      <c r="X65">
        <v>0</v>
      </c>
      <c r="Y65">
        <v>0</v>
      </c>
      <c r="Z65">
        <v>0</v>
      </c>
      <c r="AA65">
        <v>0</v>
      </c>
      <c r="AD65">
        <v>0</v>
      </c>
      <c r="AM65" t="s">
        <v>1024</v>
      </c>
      <c r="AN65" t="s">
        <v>170</v>
      </c>
      <c r="AP65">
        <v>0</v>
      </c>
      <c r="AQ65">
        <v>0</v>
      </c>
      <c r="AR65">
        <v>0</v>
      </c>
      <c r="AS65">
        <v>0</v>
      </c>
      <c r="AT65">
        <v>0</v>
      </c>
      <c r="AU65">
        <v>0</v>
      </c>
      <c r="AY65" t="s">
        <v>63</v>
      </c>
      <c r="AZ65" t="s">
        <v>5153</v>
      </c>
      <c r="BA65">
        <v>0</v>
      </c>
      <c r="BC65" t="s">
        <v>170</v>
      </c>
      <c r="BF65" t="s">
        <v>2795</v>
      </c>
    </row>
    <row r="66" spans="1:58" x14ac:dyDescent="0.35">
      <c r="A66" t="s">
        <v>5154</v>
      </c>
      <c r="B66">
        <v>10000</v>
      </c>
      <c r="C66">
        <v>20000</v>
      </c>
      <c r="D66" s="2">
        <v>45763</v>
      </c>
      <c r="E66" t="s">
        <v>59</v>
      </c>
      <c r="F66" t="s">
        <v>2951</v>
      </c>
      <c r="G66">
        <v>8613409</v>
      </c>
      <c r="I66">
        <v>1</v>
      </c>
      <c r="J66" t="s">
        <v>183</v>
      </c>
      <c r="K66">
        <v>63</v>
      </c>
      <c r="L66" t="s">
        <v>136</v>
      </c>
      <c r="M66" s="3">
        <v>1334</v>
      </c>
      <c r="P66" s="2">
        <v>45761</v>
      </c>
      <c r="R66">
        <v>60</v>
      </c>
      <c r="S66" s="3">
        <v>80040</v>
      </c>
      <c r="T66" t="s">
        <v>65</v>
      </c>
      <c r="U66" t="s">
        <v>1029</v>
      </c>
      <c r="V66">
        <v>0</v>
      </c>
      <c r="W66" s="3">
        <v>80000</v>
      </c>
      <c r="X66">
        <v>40</v>
      </c>
      <c r="Y66">
        <v>0</v>
      </c>
      <c r="Z66">
        <v>0</v>
      </c>
      <c r="AA66">
        <v>0</v>
      </c>
      <c r="AD66">
        <v>0</v>
      </c>
      <c r="AM66" t="s">
        <v>1030</v>
      </c>
      <c r="AN66" t="s">
        <v>170</v>
      </c>
      <c r="AP66">
        <v>0</v>
      </c>
      <c r="AQ66">
        <v>0</v>
      </c>
      <c r="AR66">
        <v>0</v>
      </c>
      <c r="AS66">
        <v>0</v>
      </c>
      <c r="AT66">
        <v>0</v>
      </c>
      <c r="AU66">
        <v>0</v>
      </c>
      <c r="AY66" t="s">
        <v>63</v>
      </c>
      <c r="AZ66" t="s">
        <v>5155</v>
      </c>
      <c r="BA66">
        <v>0</v>
      </c>
      <c r="BC66" t="s">
        <v>170</v>
      </c>
      <c r="BF66" t="s">
        <v>5156</v>
      </c>
    </row>
    <row r="67" spans="1:58" x14ac:dyDescent="0.35">
      <c r="A67" t="s">
        <v>2796</v>
      </c>
      <c r="B67">
        <v>10000</v>
      </c>
      <c r="C67">
        <v>10000</v>
      </c>
      <c r="D67" s="2">
        <v>45761</v>
      </c>
      <c r="E67" t="s">
        <v>59</v>
      </c>
      <c r="F67" t="s">
        <v>2669</v>
      </c>
      <c r="G67" t="s">
        <v>2797</v>
      </c>
      <c r="I67">
        <v>1</v>
      </c>
      <c r="J67" t="s">
        <v>183</v>
      </c>
      <c r="K67">
        <v>61</v>
      </c>
      <c r="L67" t="s">
        <v>209</v>
      </c>
      <c r="M67" s="3">
        <v>1000</v>
      </c>
      <c r="P67" s="2">
        <v>45761</v>
      </c>
      <c r="R67">
        <v>1</v>
      </c>
      <c r="S67" s="3">
        <v>1000</v>
      </c>
      <c r="T67" t="s">
        <v>65</v>
      </c>
      <c r="U67" t="s">
        <v>2798</v>
      </c>
      <c r="V67">
        <v>0</v>
      </c>
      <c r="W67" s="3">
        <v>1000</v>
      </c>
      <c r="X67">
        <v>0</v>
      </c>
      <c r="Y67">
        <v>0</v>
      </c>
      <c r="Z67">
        <v>0</v>
      </c>
      <c r="AA67">
        <v>0</v>
      </c>
      <c r="AD67">
        <v>0</v>
      </c>
      <c r="AM67" t="s">
        <v>2799</v>
      </c>
      <c r="AN67" t="s">
        <v>729</v>
      </c>
      <c r="AP67">
        <v>0</v>
      </c>
      <c r="AQ67">
        <v>0</v>
      </c>
      <c r="AR67">
        <v>0</v>
      </c>
      <c r="AS67">
        <v>0</v>
      </c>
      <c r="AT67">
        <v>0</v>
      </c>
      <c r="AU67">
        <v>0</v>
      </c>
      <c r="AY67" t="s">
        <v>63</v>
      </c>
      <c r="AZ67" t="s">
        <v>5157</v>
      </c>
      <c r="BA67">
        <v>0</v>
      </c>
      <c r="BC67" t="s">
        <v>729</v>
      </c>
      <c r="BF67" t="s">
        <v>2800</v>
      </c>
    </row>
    <row r="68" spans="1:58" x14ac:dyDescent="0.35">
      <c r="A68" t="s">
        <v>2801</v>
      </c>
      <c r="B68">
        <v>10000</v>
      </c>
      <c r="C68">
        <v>10000</v>
      </c>
      <c r="D68" s="2">
        <v>45762</v>
      </c>
      <c r="E68" t="s">
        <v>59</v>
      </c>
      <c r="F68" t="s">
        <v>2624</v>
      </c>
      <c r="G68" t="s">
        <v>2802</v>
      </c>
      <c r="I68">
        <v>1</v>
      </c>
      <c r="J68" t="s">
        <v>183</v>
      </c>
      <c r="K68">
        <v>61</v>
      </c>
      <c r="L68" t="s">
        <v>209</v>
      </c>
      <c r="M68" s="3">
        <v>3334</v>
      </c>
      <c r="P68" s="2">
        <v>45761</v>
      </c>
      <c r="R68">
        <v>3</v>
      </c>
      <c r="S68" s="3">
        <v>10002</v>
      </c>
      <c r="T68" t="s">
        <v>65</v>
      </c>
      <c r="U68" t="s">
        <v>2803</v>
      </c>
      <c r="V68">
        <v>0</v>
      </c>
      <c r="W68" s="3">
        <v>10000</v>
      </c>
      <c r="X68">
        <v>2</v>
      </c>
      <c r="Y68">
        <v>0</v>
      </c>
      <c r="Z68">
        <v>0</v>
      </c>
      <c r="AA68">
        <v>0</v>
      </c>
      <c r="AD68">
        <v>0</v>
      </c>
      <c r="AM68" t="s">
        <v>2804</v>
      </c>
      <c r="AN68" t="s">
        <v>2805</v>
      </c>
      <c r="AP68">
        <v>0</v>
      </c>
      <c r="AQ68">
        <v>0</v>
      </c>
      <c r="AR68">
        <v>0</v>
      </c>
      <c r="AS68">
        <v>0</v>
      </c>
      <c r="AT68">
        <v>0</v>
      </c>
      <c r="AU68">
        <v>0</v>
      </c>
      <c r="AY68" t="s">
        <v>63</v>
      </c>
      <c r="AZ68" t="s">
        <v>5158</v>
      </c>
      <c r="BA68">
        <v>0</v>
      </c>
      <c r="BC68" t="s">
        <v>2805</v>
      </c>
      <c r="BF68" t="s">
        <v>2806</v>
      </c>
    </row>
    <row r="69" spans="1:58" x14ac:dyDescent="0.35">
      <c r="A69" t="s">
        <v>5057</v>
      </c>
      <c r="B69">
        <v>10000</v>
      </c>
      <c r="C69">
        <v>20000</v>
      </c>
      <c r="D69" s="2">
        <v>45771</v>
      </c>
      <c r="E69" t="s">
        <v>59</v>
      </c>
      <c r="F69" t="s">
        <v>5058</v>
      </c>
      <c r="G69">
        <v>10620258012</v>
      </c>
      <c r="I69">
        <v>2</v>
      </c>
      <c r="J69" t="s">
        <v>183</v>
      </c>
      <c r="K69">
        <v>77</v>
      </c>
      <c r="L69" t="s">
        <v>192</v>
      </c>
      <c r="M69" s="3">
        <v>2858</v>
      </c>
      <c r="P69" s="2">
        <v>45761</v>
      </c>
      <c r="R69">
        <v>77</v>
      </c>
      <c r="S69" s="3">
        <v>220066</v>
      </c>
      <c r="T69" t="s">
        <v>65</v>
      </c>
      <c r="U69" t="s">
        <v>5059</v>
      </c>
      <c r="V69">
        <v>0</v>
      </c>
      <c r="W69" s="3">
        <v>200000</v>
      </c>
      <c r="X69" s="3">
        <v>20066</v>
      </c>
      <c r="Y69">
        <v>0</v>
      </c>
      <c r="Z69">
        <v>0</v>
      </c>
      <c r="AA69">
        <v>0</v>
      </c>
      <c r="AD69">
        <v>0</v>
      </c>
      <c r="AM69" t="s">
        <v>5060</v>
      </c>
      <c r="AN69" t="s">
        <v>108</v>
      </c>
      <c r="AP69">
        <v>0</v>
      </c>
      <c r="AQ69">
        <v>0</v>
      </c>
      <c r="AR69">
        <v>0</v>
      </c>
      <c r="AS69">
        <v>0</v>
      </c>
      <c r="AT69">
        <v>0</v>
      </c>
      <c r="AU69">
        <v>0</v>
      </c>
      <c r="AY69" t="s">
        <v>63</v>
      </c>
      <c r="AZ69" t="s">
        <v>5061</v>
      </c>
      <c r="BA69">
        <v>0</v>
      </c>
      <c r="BC69" t="s">
        <v>108</v>
      </c>
      <c r="BF69" t="s">
        <v>5062</v>
      </c>
    </row>
    <row r="70" spans="1:58" x14ac:dyDescent="0.35">
      <c r="A70" t="s">
        <v>4389</v>
      </c>
      <c r="B70">
        <v>10000</v>
      </c>
      <c r="C70">
        <v>20000</v>
      </c>
      <c r="D70" s="2">
        <v>45779</v>
      </c>
      <c r="E70" t="s">
        <v>59</v>
      </c>
      <c r="F70" t="s">
        <v>4390</v>
      </c>
      <c r="G70">
        <v>10620258012</v>
      </c>
      <c r="I70">
        <v>2</v>
      </c>
      <c r="J70" t="s">
        <v>183</v>
      </c>
      <c r="K70">
        <v>77</v>
      </c>
      <c r="L70" t="s">
        <v>192</v>
      </c>
      <c r="M70">
        <v>364</v>
      </c>
      <c r="P70" s="2">
        <v>45761</v>
      </c>
      <c r="R70">
        <v>77</v>
      </c>
      <c r="S70" s="3">
        <v>28028</v>
      </c>
      <c r="T70" t="s">
        <v>65</v>
      </c>
      <c r="U70" t="s">
        <v>4391</v>
      </c>
      <c r="V70">
        <v>0</v>
      </c>
      <c r="W70" s="3">
        <v>20000</v>
      </c>
      <c r="X70" s="3">
        <v>8028</v>
      </c>
      <c r="Y70">
        <v>0</v>
      </c>
      <c r="Z70">
        <v>0</v>
      </c>
      <c r="AA70">
        <v>0</v>
      </c>
      <c r="AD70">
        <v>0</v>
      </c>
      <c r="AM70" t="s">
        <v>4392</v>
      </c>
      <c r="AN70" t="s">
        <v>108</v>
      </c>
      <c r="AP70">
        <v>0</v>
      </c>
      <c r="AQ70">
        <v>0</v>
      </c>
      <c r="AR70">
        <v>0</v>
      </c>
      <c r="AS70">
        <v>0</v>
      </c>
      <c r="AT70">
        <v>0</v>
      </c>
      <c r="AU70">
        <v>0</v>
      </c>
      <c r="AY70" t="s">
        <v>63</v>
      </c>
      <c r="AZ70" t="s">
        <v>6157</v>
      </c>
      <c r="BA70">
        <v>0</v>
      </c>
      <c r="BC70" t="s">
        <v>108</v>
      </c>
      <c r="BF70" t="s">
        <v>4393</v>
      </c>
    </row>
    <row r="71" spans="1:58" x14ac:dyDescent="0.35">
      <c r="A71" t="s">
        <v>4394</v>
      </c>
      <c r="B71">
        <v>10000</v>
      </c>
      <c r="C71">
        <v>20000</v>
      </c>
      <c r="D71" s="2">
        <v>45779</v>
      </c>
      <c r="E71" t="s">
        <v>59</v>
      </c>
      <c r="F71" t="s">
        <v>4395</v>
      </c>
      <c r="G71">
        <v>10620258009</v>
      </c>
      <c r="I71">
        <v>2</v>
      </c>
      <c r="J71" t="s">
        <v>183</v>
      </c>
      <c r="K71">
        <v>77</v>
      </c>
      <c r="L71" t="s">
        <v>192</v>
      </c>
      <c r="M71">
        <v>425</v>
      </c>
      <c r="P71" s="2">
        <v>45761</v>
      </c>
      <c r="R71">
        <v>66</v>
      </c>
      <c r="S71" s="3">
        <v>28050</v>
      </c>
      <c r="T71" t="s">
        <v>65</v>
      </c>
      <c r="U71" t="s">
        <v>4397</v>
      </c>
      <c r="V71">
        <v>0</v>
      </c>
      <c r="W71" s="3">
        <v>20000</v>
      </c>
      <c r="X71" s="3">
        <v>8050</v>
      </c>
      <c r="Y71">
        <v>0</v>
      </c>
      <c r="Z71">
        <v>0</v>
      </c>
      <c r="AA71">
        <v>0</v>
      </c>
      <c r="AD71">
        <v>0</v>
      </c>
      <c r="AM71" t="s">
        <v>4398</v>
      </c>
      <c r="AN71" t="s">
        <v>108</v>
      </c>
      <c r="AP71">
        <v>0</v>
      </c>
      <c r="AQ71">
        <v>0</v>
      </c>
      <c r="AR71">
        <v>0</v>
      </c>
      <c r="AS71">
        <v>0</v>
      </c>
      <c r="AT71">
        <v>0</v>
      </c>
      <c r="AU71">
        <v>0</v>
      </c>
      <c r="AY71" t="s">
        <v>63</v>
      </c>
      <c r="AZ71" t="s">
        <v>6158</v>
      </c>
      <c r="BA71">
        <v>0</v>
      </c>
      <c r="BC71" t="s">
        <v>108</v>
      </c>
      <c r="BF71" t="s">
        <v>4399</v>
      </c>
    </row>
    <row r="72" spans="1:58" x14ac:dyDescent="0.35">
      <c r="A72" t="s">
        <v>2955</v>
      </c>
      <c r="B72">
        <v>10000</v>
      </c>
      <c r="C72">
        <v>10000</v>
      </c>
      <c r="D72" s="2">
        <v>45763</v>
      </c>
      <c r="E72" t="s">
        <v>59</v>
      </c>
      <c r="F72" t="s">
        <v>2956</v>
      </c>
      <c r="G72" t="s">
        <v>2957</v>
      </c>
      <c r="I72">
        <v>1</v>
      </c>
      <c r="J72" t="s">
        <v>183</v>
      </c>
      <c r="K72">
        <v>88</v>
      </c>
      <c r="L72" t="s">
        <v>144</v>
      </c>
      <c r="M72" s="3">
        <v>1000</v>
      </c>
      <c r="P72" s="2">
        <v>45761</v>
      </c>
      <c r="R72">
        <v>1</v>
      </c>
      <c r="S72" s="3">
        <v>1000</v>
      </c>
      <c r="T72" t="s">
        <v>65</v>
      </c>
      <c r="U72" t="s">
        <v>2958</v>
      </c>
      <c r="V72">
        <v>0</v>
      </c>
      <c r="W72" s="3">
        <v>1000</v>
      </c>
      <c r="X72">
        <v>0</v>
      </c>
      <c r="Y72">
        <v>0</v>
      </c>
      <c r="Z72">
        <v>0</v>
      </c>
      <c r="AA72">
        <v>0</v>
      </c>
      <c r="AD72">
        <v>0</v>
      </c>
      <c r="AM72" t="s">
        <v>2959</v>
      </c>
      <c r="AN72" t="s">
        <v>2960</v>
      </c>
      <c r="AP72">
        <v>0</v>
      </c>
      <c r="AQ72">
        <v>0</v>
      </c>
      <c r="AR72">
        <v>0</v>
      </c>
      <c r="AS72">
        <v>0</v>
      </c>
      <c r="AT72">
        <v>0</v>
      </c>
      <c r="AU72">
        <v>0</v>
      </c>
      <c r="AY72" t="s">
        <v>63</v>
      </c>
      <c r="AZ72" t="s">
        <v>5159</v>
      </c>
      <c r="BA72">
        <v>0</v>
      </c>
      <c r="BC72" t="s">
        <v>2960</v>
      </c>
      <c r="BF72" t="s">
        <v>2961</v>
      </c>
    </row>
    <row r="73" spans="1:58" x14ac:dyDescent="0.35">
      <c r="A73" t="s">
        <v>2807</v>
      </c>
      <c r="B73">
        <v>10000</v>
      </c>
      <c r="C73">
        <v>10000</v>
      </c>
      <c r="D73" s="2">
        <v>45761</v>
      </c>
      <c r="E73" t="s">
        <v>59</v>
      </c>
      <c r="F73" t="s">
        <v>2773</v>
      </c>
      <c r="G73" t="s">
        <v>2677</v>
      </c>
      <c r="I73">
        <v>1</v>
      </c>
      <c r="J73" t="s">
        <v>183</v>
      </c>
      <c r="K73">
        <v>61</v>
      </c>
      <c r="L73" t="s">
        <v>664</v>
      </c>
      <c r="M73">
        <v>667</v>
      </c>
      <c r="P73" s="2">
        <v>45761</v>
      </c>
      <c r="R73">
        <v>6</v>
      </c>
      <c r="S73" s="3">
        <v>4002</v>
      </c>
      <c r="T73" t="s">
        <v>65</v>
      </c>
      <c r="U73" t="s">
        <v>2774</v>
      </c>
      <c r="V73">
        <v>0</v>
      </c>
      <c r="W73" s="3">
        <v>4000</v>
      </c>
      <c r="X73">
        <v>2</v>
      </c>
      <c r="Y73">
        <v>0</v>
      </c>
      <c r="Z73">
        <v>0</v>
      </c>
      <c r="AA73">
        <v>0</v>
      </c>
      <c r="AD73">
        <v>0</v>
      </c>
      <c r="AM73" t="s">
        <v>2775</v>
      </c>
      <c r="AN73" t="s">
        <v>465</v>
      </c>
      <c r="AP73">
        <v>0</v>
      </c>
      <c r="AQ73">
        <v>0</v>
      </c>
      <c r="AR73">
        <v>0</v>
      </c>
      <c r="AS73">
        <v>0</v>
      </c>
      <c r="AT73">
        <v>0</v>
      </c>
      <c r="AU73">
        <v>0</v>
      </c>
      <c r="AY73" t="s">
        <v>63</v>
      </c>
      <c r="AZ73" t="s">
        <v>5160</v>
      </c>
      <c r="BA73">
        <v>0</v>
      </c>
      <c r="BC73" t="s">
        <v>465</v>
      </c>
      <c r="BF73" t="s">
        <v>2680</v>
      </c>
    </row>
    <row r="74" spans="1:58" x14ac:dyDescent="0.35">
      <c r="A74" t="s">
        <v>2808</v>
      </c>
      <c r="B74">
        <v>10000</v>
      </c>
      <c r="C74">
        <v>10000</v>
      </c>
      <c r="D74" s="2">
        <v>45761</v>
      </c>
      <c r="E74" t="s">
        <v>59</v>
      </c>
      <c r="F74" t="s">
        <v>2769</v>
      </c>
      <c r="G74" t="s">
        <v>2677</v>
      </c>
      <c r="I74">
        <v>1</v>
      </c>
      <c r="J74" t="s">
        <v>183</v>
      </c>
      <c r="K74">
        <v>61</v>
      </c>
      <c r="L74" t="s">
        <v>664</v>
      </c>
      <c r="M74">
        <v>667</v>
      </c>
      <c r="P74" s="2">
        <v>45761</v>
      </c>
      <c r="R74">
        <v>6</v>
      </c>
      <c r="S74" s="3">
        <v>4002</v>
      </c>
      <c r="T74" t="s">
        <v>65</v>
      </c>
      <c r="U74" t="s">
        <v>2770</v>
      </c>
      <c r="V74">
        <v>0</v>
      </c>
      <c r="W74" s="3">
        <v>4000</v>
      </c>
      <c r="X74">
        <v>2</v>
      </c>
      <c r="Y74">
        <v>0</v>
      </c>
      <c r="Z74">
        <v>0</v>
      </c>
      <c r="AA74">
        <v>0</v>
      </c>
      <c r="AD74">
        <v>0</v>
      </c>
      <c r="AM74" t="s">
        <v>2771</v>
      </c>
      <c r="AN74" t="s">
        <v>465</v>
      </c>
      <c r="AP74">
        <v>0</v>
      </c>
      <c r="AQ74">
        <v>0</v>
      </c>
      <c r="AR74">
        <v>0</v>
      </c>
      <c r="AS74">
        <v>0</v>
      </c>
      <c r="AT74">
        <v>0</v>
      </c>
      <c r="AU74">
        <v>0</v>
      </c>
      <c r="AY74" t="s">
        <v>63</v>
      </c>
      <c r="AZ74" t="s">
        <v>5161</v>
      </c>
      <c r="BA74">
        <v>0</v>
      </c>
      <c r="BC74" t="s">
        <v>465</v>
      </c>
      <c r="BF74" t="s">
        <v>2680</v>
      </c>
    </row>
    <row r="75" spans="1:58" x14ac:dyDescent="0.35">
      <c r="A75" t="s">
        <v>2809</v>
      </c>
      <c r="B75">
        <v>10000</v>
      </c>
      <c r="C75">
        <v>10000</v>
      </c>
      <c r="D75" s="2">
        <v>45761</v>
      </c>
      <c r="E75" t="s">
        <v>59</v>
      </c>
      <c r="F75" t="s">
        <v>2810</v>
      </c>
      <c r="G75" t="s">
        <v>2677</v>
      </c>
      <c r="I75">
        <v>1</v>
      </c>
      <c r="J75" t="s">
        <v>183</v>
      </c>
      <c r="K75">
        <v>22</v>
      </c>
      <c r="L75" t="s">
        <v>685</v>
      </c>
      <c r="M75" s="3">
        <v>4000</v>
      </c>
      <c r="P75" s="2">
        <v>45761</v>
      </c>
      <c r="R75">
        <v>2</v>
      </c>
      <c r="S75" s="3">
        <v>8000</v>
      </c>
      <c r="T75" t="s">
        <v>65</v>
      </c>
      <c r="U75" t="s">
        <v>2811</v>
      </c>
      <c r="V75">
        <v>0</v>
      </c>
      <c r="W75" s="3">
        <v>8000</v>
      </c>
      <c r="X75">
        <v>0</v>
      </c>
      <c r="Y75">
        <v>0</v>
      </c>
      <c r="Z75">
        <v>0</v>
      </c>
      <c r="AA75">
        <v>0</v>
      </c>
      <c r="AD75">
        <v>0</v>
      </c>
      <c r="AM75" t="s">
        <v>2812</v>
      </c>
      <c r="AN75" t="s">
        <v>465</v>
      </c>
      <c r="AP75">
        <v>0</v>
      </c>
      <c r="AQ75">
        <v>0</v>
      </c>
      <c r="AR75">
        <v>0</v>
      </c>
      <c r="AS75">
        <v>0</v>
      </c>
      <c r="AT75">
        <v>0</v>
      </c>
      <c r="AU75">
        <v>0</v>
      </c>
      <c r="AY75" t="s">
        <v>63</v>
      </c>
      <c r="AZ75" t="s">
        <v>5162</v>
      </c>
      <c r="BA75">
        <v>0</v>
      </c>
      <c r="BC75" t="s">
        <v>465</v>
      </c>
      <c r="BF75" t="s">
        <v>2813</v>
      </c>
    </row>
    <row r="76" spans="1:58" x14ac:dyDescent="0.35">
      <c r="A76" t="s">
        <v>2814</v>
      </c>
      <c r="B76">
        <v>10000</v>
      </c>
      <c r="C76">
        <v>10000</v>
      </c>
      <c r="D76" s="2">
        <v>45762</v>
      </c>
      <c r="E76" t="s">
        <v>59</v>
      </c>
      <c r="F76" t="s">
        <v>2178</v>
      </c>
      <c r="G76" t="s">
        <v>2452</v>
      </c>
      <c r="I76">
        <v>1</v>
      </c>
      <c r="J76" t="s">
        <v>183</v>
      </c>
      <c r="K76">
        <v>61</v>
      </c>
      <c r="L76" t="s">
        <v>664</v>
      </c>
      <c r="M76" s="3">
        <v>2667</v>
      </c>
      <c r="P76" s="2">
        <v>45761</v>
      </c>
      <c r="R76">
        <v>6</v>
      </c>
      <c r="S76" s="3">
        <v>16002</v>
      </c>
      <c r="T76" t="s">
        <v>65</v>
      </c>
      <c r="U76" t="s">
        <v>2815</v>
      </c>
      <c r="V76">
        <v>0</v>
      </c>
      <c r="W76" s="3">
        <v>16000</v>
      </c>
      <c r="X76">
        <v>2</v>
      </c>
      <c r="Y76">
        <v>0</v>
      </c>
      <c r="Z76">
        <v>0</v>
      </c>
      <c r="AA76">
        <v>0</v>
      </c>
      <c r="AD76">
        <v>0</v>
      </c>
      <c r="AM76" t="s">
        <v>2816</v>
      </c>
      <c r="AN76" t="s">
        <v>465</v>
      </c>
      <c r="AP76">
        <v>0</v>
      </c>
      <c r="AQ76">
        <v>0</v>
      </c>
      <c r="AR76">
        <v>0</v>
      </c>
      <c r="AS76">
        <v>0</v>
      </c>
      <c r="AT76">
        <v>0</v>
      </c>
      <c r="AU76">
        <v>0</v>
      </c>
      <c r="AY76" t="s">
        <v>63</v>
      </c>
      <c r="AZ76" t="s">
        <v>5163</v>
      </c>
      <c r="BA76">
        <v>0</v>
      </c>
      <c r="BC76" t="s">
        <v>465</v>
      </c>
      <c r="BF76" t="s">
        <v>2813</v>
      </c>
    </row>
    <row r="77" spans="1:58" x14ac:dyDescent="0.35">
      <c r="A77" t="s">
        <v>2817</v>
      </c>
      <c r="B77">
        <v>10000</v>
      </c>
      <c r="C77">
        <v>10000</v>
      </c>
      <c r="D77" s="2">
        <v>45761</v>
      </c>
      <c r="E77" t="s">
        <v>59</v>
      </c>
      <c r="F77" t="s">
        <v>2818</v>
      </c>
      <c r="G77" t="s">
        <v>570</v>
      </c>
      <c r="I77">
        <v>1</v>
      </c>
      <c r="J77" t="s">
        <v>183</v>
      </c>
      <c r="K77">
        <v>59</v>
      </c>
      <c r="L77" t="s">
        <v>73</v>
      </c>
      <c r="M77" s="3">
        <v>2000</v>
      </c>
      <c r="P77" s="2">
        <v>45761</v>
      </c>
      <c r="R77">
        <v>6</v>
      </c>
      <c r="S77" s="3">
        <v>12000</v>
      </c>
      <c r="T77" t="s">
        <v>65</v>
      </c>
      <c r="U77" t="s">
        <v>2819</v>
      </c>
      <c r="V77">
        <v>0</v>
      </c>
      <c r="W77" s="3">
        <v>12000</v>
      </c>
      <c r="X77">
        <v>0</v>
      </c>
      <c r="Y77">
        <v>0</v>
      </c>
      <c r="Z77">
        <v>0</v>
      </c>
      <c r="AA77">
        <v>0</v>
      </c>
      <c r="AD77">
        <v>0</v>
      </c>
      <c r="AM77" t="s">
        <v>2820</v>
      </c>
      <c r="AN77" t="s">
        <v>571</v>
      </c>
      <c r="AP77">
        <v>0</v>
      </c>
      <c r="AQ77">
        <v>0</v>
      </c>
      <c r="AR77">
        <v>0</v>
      </c>
      <c r="AS77">
        <v>0</v>
      </c>
      <c r="AT77">
        <v>0</v>
      </c>
      <c r="AU77">
        <v>0</v>
      </c>
      <c r="AY77" t="s">
        <v>63</v>
      </c>
      <c r="AZ77" t="s">
        <v>5164</v>
      </c>
      <c r="BA77">
        <v>0</v>
      </c>
      <c r="BC77" t="s">
        <v>571</v>
      </c>
      <c r="BF77" t="s">
        <v>2821</v>
      </c>
    </row>
    <row r="78" spans="1:58" x14ac:dyDescent="0.35">
      <c r="A78" t="s">
        <v>2822</v>
      </c>
      <c r="B78">
        <v>10000</v>
      </c>
      <c r="C78">
        <v>10000</v>
      </c>
      <c r="D78" s="2">
        <v>45761</v>
      </c>
      <c r="E78" t="s">
        <v>59</v>
      </c>
      <c r="F78" t="s">
        <v>2818</v>
      </c>
      <c r="G78" t="s">
        <v>570</v>
      </c>
      <c r="I78">
        <v>1</v>
      </c>
      <c r="J78" t="s">
        <v>183</v>
      </c>
      <c r="K78">
        <v>59</v>
      </c>
      <c r="L78" t="s">
        <v>73</v>
      </c>
      <c r="M78" s="3">
        <v>1500</v>
      </c>
      <c r="P78" s="2">
        <v>45761</v>
      </c>
      <c r="R78">
        <v>6</v>
      </c>
      <c r="S78" s="3">
        <v>9000</v>
      </c>
      <c r="T78" t="s">
        <v>65</v>
      </c>
      <c r="U78" t="s">
        <v>2819</v>
      </c>
      <c r="V78">
        <v>0</v>
      </c>
      <c r="W78" s="3">
        <v>9000</v>
      </c>
      <c r="X78">
        <v>0</v>
      </c>
      <c r="Y78">
        <v>0</v>
      </c>
      <c r="Z78">
        <v>0</v>
      </c>
      <c r="AA78">
        <v>0</v>
      </c>
      <c r="AD78">
        <v>0</v>
      </c>
      <c r="AM78" t="s">
        <v>2820</v>
      </c>
      <c r="AN78" t="s">
        <v>571</v>
      </c>
      <c r="AP78">
        <v>0</v>
      </c>
      <c r="AQ78">
        <v>0</v>
      </c>
      <c r="AR78">
        <v>0</v>
      </c>
      <c r="AS78">
        <v>0</v>
      </c>
      <c r="AT78">
        <v>0</v>
      </c>
      <c r="AU78">
        <v>0</v>
      </c>
      <c r="AY78" t="s">
        <v>63</v>
      </c>
      <c r="AZ78" t="s">
        <v>5165</v>
      </c>
      <c r="BA78">
        <v>0</v>
      </c>
      <c r="BC78" t="s">
        <v>571</v>
      </c>
      <c r="BF78" t="s">
        <v>2823</v>
      </c>
    </row>
    <row r="79" spans="1:58" x14ac:dyDescent="0.35">
      <c r="A79" t="s">
        <v>2824</v>
      </c>
      <c r="B79">
        <v>10000</v>
      </c>
      <c r="C79">
        <v>10000</v>
      </c>
      <c r="D79" s="2">
        <v>45761</v>
      </c>
      <c r="E79" t="s">
        <v>59</v>
      </c>
      <c r="F79" s="4">
        <v>0.53378472222222217</v>
      </c>
      <c r="G79" t="s">
        <v>570</v>
      </c>
      <c r="I79">
        <v>1</v>
      </c>
      <c r="J79" t="s">
        <v>183</v>
      </c>
      <c r="K79">
        <v>59</v>
      </c>
      <c r="L79" t="s">
        <v>73</v>
      </c>
      <c r="M79" s="3">
        <v>1000</v>
      </c>
      <c r="P79" s="2">
        <v>45761</v>
      </c>
      <c r="R79">
        <v>6</v>
      </c>
      <c r="S79" s="3">
        <v>6000</v>
      </c>
      <c r="T79" t="s">
        <v>65</v>
      </c>
      <c r="U79" t="s">
        <v>2825</v>
      </c>
      <c r="V79">
        <v>0</v>
      </c>
      <c r="W79" s="3">
        <v>6000</v>
      </c>
      <c r="X79">
        <v>0</v>
      </c>
      <c r="Y79">
        <v>0</v>
      </c>
      <c r="Z79">
        <v>0</v>
      </c>
      <c r="AA79">
        <v>0</v>
      </c>
      <c r="AD79">
        <v>0</v>
      </c>
      <c r="AM79" t="s">
        <v>2826</v>
      </c>
      <c r="AN79" t="s">
        <v>571</v>
      </c>
      <c r="AP79">
        <v>0</v>
      </c>
      <c r="AQ79">
        <v>0</v>
      </c>
      <c r="AR79">
        <v>0</v>
      </c>
      <c r="AS79">
        <v>0</v>
      </c>
      <c r="AT79">
        <v>0</v>
      </c>
      <c r="AU79">
        <v>0</v>
      </c>
      <c r="AY79" t="s">
        <v>63</v>
      </c>
      <c r="AZ79" t="s">
        <v>5166</v>
      </c>
      <c r="BA79">
        <v>0</v>
      </c>
      <c r="BC79" t="s">
        <v>571</v>
      </c>
      <c r="BF79" t="s">
        <v>2827</v>
      </c>
    </row>
    <row r="80" spans="1:58" x14ac:dyDescent="0.35">
      <c r="A80" t="s">
        <v>2824</v>
      </c>
      <c r="B80">
        <v>20000</v>
      </c>
      <c r="C80">
        <v>10000</v>
      </c>
      <c r="D80" s="2">
        <v>45761</v>
      </c>
      <c r="E80" t="s">
        <v>59</v>
      </c>
      <c r="F80" s="4">
        <v>0.53378472222222217</v>
      </c>
      <c r="G80" t="s">
        <v>570</v>
      </c>
      <c r="I80">
        <v>1</v>
      </c>
      <c r="J80" t="s">
        <v>183</v>
      </c>
      <c r="K80">
        <v>59</v>
      </c>
      <c r="L80" t="s">
        <v>73</v>
      </c>
      <c r="M80" s="3">
        <v>1000</v>
      </c>
      <c r="P80" s="2">
        <v>45761</v>
      </c>
      <c r="R80">
        <v>6</v>
      </c>
      <c r="S80" s="3">
        <v>6000</v>
      </c>
      <c r="T80" t="s">
        <v>65</v>
      </c>
      <c r="U80" t="s">
        <v>2825</v>
      </c>
      <c r="V80">
        <v>0</v>
      </c>
      <c r="W80" s="3">
        <v>6000</v>
      </c>
      <c r="X80">
        <v>0</v>
      </c>
      <c r="Y80">
        <v>0</v>
      </c>
      <c r="Z80">
        <v>0</v>
      </c>
      <c r="AA80">
        <v>0</v>
      </c>
      <c r="AD80">
        <v>0</v>
      </c>
      <c r="AM80" t="s">
        <v>2826</v>
      </c>
      <c r="AN80" t="s">
        <v>571</v>
      </c>
      <c r="AP80">
        <v>0</v>
      </c>
      <c r="AQ80">
        <v>0</v>
      </c>
      <c r="AR80">
        <v>0</v>
      </c>
      <c r="AS80">
        <v>0</v>
      </c>
      <c r="AT80">
        <v>0</v>
      </c>
      <c r="AU80">
        <v>0</v>
      </c>
      <c r="AY80" t="s">
        <v>63</v>
      </c>
      <c r="AZ80" t="s">
        <v>5166</v>
      </c>
      <c r="BA80">
        <v>0</v>
      </c>
      <c r="BC80" t="s">
        <v>571</v>
      </c>
      <c r="BF80" t="s">
        <v>2827</v>
      </c>
    </row>
    <row r="81" spans="1:58" x14ac:dyDescent="0.35">
      <c r="A81" t="s">
        <v>2828</v>
      </c>
      <c r="B81">
        <v>10000</v>
      </c>
      <c r="C81">
        <v>10000</v>
      </c>
      <c r="D81" s="2">
        <v>45762</v>
      </c>
      <c r="E81" t="s">
        <v>59</v>
      </c>
      <c r="F81" t="s">
        <v>2701</v>
      </c>
      <c r="G81" t="s">
        <v>2829</v>
      </c>
      <c r="I81">
        <v>1</v>
      </c>
      <c r="J81" t="s">
        <v>183</v>
      </c>
      <c r="K81">
        <v>31</v>
      </c>
      <c r="L81" t="s">
        <v>2529</v>
      </c>
      <c r="M81" s="3">
        <v>1000</v>
      </c>
      <c r="P81" s="2">
        <v>45761</v>
      </c>
      <c r="R81">
        <v>8</v>
      </c>
      <c r="S81" s="3">
        <v>8000</v>
      </c>
      <c r="T81" t="s">
        <v>65</v>
      </c>
      <c r="U81" t="s">
        <v>2830</v>
      </c>
      <c r="V81">
        <v>0</v>
      </c>
      <c r="W81" s="3">
        <v>8000</v>
      </c>
      <c r="X81">
        <v>0</v>
      </c>
      <c r="Y81">
        <v>0</v>
      </c>
      <c r="Z81">
        <v>0</v>
      </c>
      <c r="AA81">
        <v>0</v>
      </c>
      <c r="AD81">
        <v>0</v>
      </c>
      <c r="AM81" t="s">
        <v>2831</v>
      </c>
      <c r="AN81" t="s">
        <v>2832</v>
      </c>
      <c r="AP81">
        <v>0</v>
      </c>
      <c r="AQ81">
        <v>0</v>
      </c>
      <c r="AR81">
        <v>0</v>
      </c>
      <c r="AS81">
        <v>0</v>
      </c>
      <c r="AT81">
        <v>0</v>
      </c>
      <c r="AU81">
        <v>0</v>
      </c>
      <c r="AY81" t="s">
        <v>63</v>
      </c>
      <c r="AZ81" t="s">
        <v>5167</v>
      </c>
      <c r="BA81">
        <v>0</v>
      </c>
      <c r="BC81" t="s">
        <v>2832</v>
      </c>
      <c r="BF81" t="s">
        <v>2833</v>
      </c>
    </row>
    <row r="82" spans="1:58" x14ac:dyDescent="0.35">
      <c r="A82" t="s">
        <v>2623</v>
      </c>
      <c r="B82">
        <v>10000</v>
      </c>
      <c r="C82">
        <v>30000</v>
      </c>
      <c r="D82" s="2">
        <v>45762</v>
      </c>
      <c r="E82" t="s">
        <v>59</v>
      </c>
      <c r="F82" t="s">
        <v>2624</v>
      </c>
      <c r="G82">
        <v>30000020</v>
      </c>
      <c r="I82">
        <v>2</v>
      </c>
      <c r="J82" t="s">
        <v>183</v>
      </c>
      <c r="K82">
        <v>100</v>
      </c>
      <c r="L82" t="s">
        <v>281</v>
      </c>
      <c r="M82">
        <v>200</v>
      </c>
      <c r="P82" s="2">
        <v>45761</v>
      </c>
      <c r="R82">
        <v>1</v>
      </c>
      <c r="S82">
        <v>200</v>
      </c>
      <c r="T82" t="s">
        <v>65</v>
      </c>
      <c r="U82" t="s">
        <v>2626</v>
      </c>
      <c r="V82">
        <v>0</v>
      </c>
      <c r="W82">
        <v>100</v>
      </c>
      <c r="X82">
        <v>100</v>
      </c>
      <c r="Y82">
        <v>0</v>
      </c>
      <c r="Z82">
        <v>0</v>
      </c>
      <c r="AA82">
        <v>0</v>
      </c>
      <c r="AD82">
        <v>0</v>
      </c>
      <c r="AM82" t="s">
        <v>2627</v>
      </c>
      <c r="AN82" t="s">
        <v>2628</v>
      </c>
      <c r="AP82">
        <v>0</v>
      </c>
      <c r="AQ82">
        <v>0</v>
      </c>
      <c r="AR82">
        <v>0</v>
      </c>
      <c r="AS82">
        <v>0</v>
      </c>
      <c r="AT82">
        <v>0</v>
      </c>
      <c r="AU82">
        <v>0</v>
      </c>
      <c r="AY82" t="s">
        <v>63</v>
      </c>
      <c r="AZ82" t="s">
        <v>5066</v>
      </c>
      <c r="BA82">
        <v>0</v>
      </c>
      <c r="BC82" t="s">
        <v>2628</v>
      </c>
      <c r="BF82" t="s">
        <v>2629</v>
      </c>
    </row>
    <row r="83" spans="1:58" x14ac:dyDescent="0.35">
      <c r="A83" t="s">
        <v>2630</v>
      </c>
      <c r="B83">
        <v>10000</v>
      </c>
      <c r="C83">
        <v>30000</v>
      </c>
      <c r="D83" s="2">
        <v>45762</v>
      </c>
      <c r="E83" t="s">
        <v>59</v>
      </c>
      <c r="F83" t="s">
        <v>2631</v>
      </c>
      <c r="G83">
        <v>30000020</v>
      </c>
      <c r="I83">
        <v>2</v>
      </c>
      <c r="J83" t="s">
        <v>183</v>
      </c>
      <c r="K83">
        <v>92</v>
      </c>
      <c r="L83" t="s">
        <v>281</v>
      </c>
      <c r="M83">
        <v>100</v>
      </c>
      <c r="P83" s="2">
        <v>45761</v>
      </c>
      <c r="R83">
        <v>1</v>
      </c>
      <c r="S83">
        <v>100</v>
      </c>
      <c r="T83" t="s">
        <v>65</v>
      </c>
      <c r="U83" t="s">
        <v>2632</v>
      </c>
      <c r="V83">
        <v>0</v>
      </c>
      <c r="W83">
        <v>100</v>
      </c>
      <c r="X83">
        <v>0</v>
      </c>
      <c r="Y83">
        <v>0</v>
      </c>
      <c r="Z83">
        <v>0</v>
      </c>
      <c r="AA83">
        <v>0</v>
      </c>
      <c r="AD83">
        <v>0</v>
      </c>
      <c r="AM83" t="s">
        <v>2633</v>
      </c>
      <c r="AN83" t="s">
        <v>2628</v>
      </c>
      <c r="AP83">
        <v>0</v>
      </c>
      <c r="AQ83">
        <v>0</v>
      </c>
      <c r="AR83">
        <v>0</v>
      </c>
      <c r="AS83">
        <v>0</v>
      </c>
      <c r="AT83">
        <v>0</v>
      </c>
      <c r="AU83">
        <v>0</v>
      </c>
      <c r="AY83" t="s">
        <v>63</v>
      </c>
      <c r="AZ83" t="s">
        <v>5067</v>
      </c>
      <c r="BA83">
        <v>0</v>
      </c>
      <c r="BC83" t="s">
        <v>2628</v>
      </c>
      <c r="BF83" t="s">
        <v>2629</v>
      </c>
    </row>
    <row r="84" spans="1:58" x14ac:dyDescent="0.35">
      <c r="A84" t="s">
        <v>2834</v>
      </c>
      <c r="B84">
        <v>10000</v>
      </c>
      <c r="C84">
        <v>10000</v>
      </c>
      <c r="D84" s="2">
        <v>45761</v>
      </c>
      <c r="E84" t="s">
        <v>59</v>
      </c>
      <c r="F84" s="4">
        <v>0.44045138888888891</v>
      </c>
      <c r="I84">
        <v>1</v>
      </c>
      <c r="J84" t="s">
        <v>183</v>
      </c>
      <c r="K84">
        <v>117</v>
      </c>
      <c r="L84" t="s">
        <v>1377</v>
      </c>
      <c r="M84">
        <v>4</v>
      </c>
      <c r="P84" s="2">
        <v>45761</v>
      </c>
      <c r="R84">
        <v>6</v>
      </c>
      <c r="S84">
        <v>24</v>
      </c>
      <c r="T84" t="s">
        <v>65</v>
      </c>
      <c r="U84" t="s">
        <v>2835</v>
      </c>
      <c r="V84">
        <v>0</v>
      </c>
      <c r="W84">
        <v>20</v>
      </c>
      <c r="X84">
        <v>4</v>
      </c>
      <c r="Y84">
        <v>0</v>
      </c>
      <c r="Z84">
        <v>0</v>
      </c>
      <c r="AA84">
        <v>0</v>
      </c>
      <c r="AD84">
        <v>0</v>
      </c>
      <c r="AM84" t="s">
        <v>2836</v>
      </c>
      <c r="AN84" t="s">
        <v>95</v>
      </c>
      <c r="AP84">
        <v>0</v>
      </c>
      <c r="AQ84">
        <v>0</v>
      </c>
      <c r="AR84">
        <v>0</v>
      </c>
      <c r="AS84">
        <v>0</v>
      </c>
      <c r="AT84">
        <v>0</v>
      </c>
      <c r="AU84">
        <v>0</v>
      </c>
      <c r="AY84" t="s">
        <v>63</v>
      </c>
      <c r="AZ84" t="s">
        <v>5168</v>
      </c>
      <c r="BA84">
        <v>0</v>
      </c>
      <c r="BC84" t="s">
        <v>95</v>
      </c>
      <c r="BF84" t="s">
        <v>2837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92B27-5EC5-4813-8C29-C10278FF9ADA}">
  <dimension ref="A1:BF98"/>
  <sheetViews>
    <sheetView topLeftCell="A89" workbookViewId="0">
      <selection activeCell="A4" sqref="A4:XFD98"/>
    </sheetView>
  </sheetViews>
  <sheetFormatPr defaultRowHeight="14.5" x14ac:dyDescent="0.35"/>
  <cols>
    <col min="16" max="16" width="10.7265625" customWidth="1"/>
  </cols>
  <sheetData>
    <row r="1" spans="1:58" x14ac:dyDescent="0.35">
      <c r="A1" t="s">
        <v>6089</v>
      </c>
    </row>
    <row r="2" spans="1:58" x14ac:dyDescent="0.35">
      <c r="A2" t="s">
        <v>6578</v>
      </c>
    </row>
    <row r="3" spans="1:58" x14ac:dyDescent="0.35">
      <c r="D3" s="2"/>
      <c r="F3" s="4"/>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5169</v>
      </c>
      <c r="B5">
        <v>10000</v>
      </c>
      <c r="C5">
        <v>10000</v>
      </c>
      <c r="D5" s="2">
        <v>45763</v>
      </c>
      <c r="E5" t="s">
        <v>59</v>
      </c>
      <c r="F5" t="s">
        <v>2916</v>
      </c>
      <c r="G5" t="s">
        <v>3050</v>
      </c>
      <c r="H5" t="s">
        <v>470</v>
      </c>
      <c r="I5">
        <v>1</v>
      </c>
      <c r="J5" t="s">
        <v>63</v>
      </c>
      <c r="K5">
        <v>94</v>
      </c>
      <c r="L5" t="s">
        <v>81</v>
      </c>
      <c r="M5" s="3">
        <v>10000</v>
      </c>
      <c r="P5" s="2">
        <v>45762</v>
      </c>
      <c r="R5">
        <v>4</v>
      </c>
      <c r="S5" s="3">
        <v>40000</v>
      </c>
      <c r="T5" t="s">
        <v>65</v>
      </c>
      <c r="U5" t="s">
        <v>472</v>
      </c>
      <c r="V5">
        <v>0</v>
      </c>
      <c r="W5">
        <v>0</v>
      </c>
      <c r="X5">
        <v>0</v>
      </c>
      <c r="Y5">
        <v>0</v>
      </c>
      <c r="Z5">
        <v>0</v>
      </c>
      <c r="AA5">
        <v>0</v>
      </c>
      <c r="AD5">
        <v>0</v>
      </c>
      <c r="AH5" t="s">
        <v>63</v>
      </c>
      <c r="AI5">
        <v>0</v>
      </c>
      <c r="AJ5" t="s">
        <v>63</v>
      </c>
      <c r="AM5" t="s">
        <v>473</v>
      </c>
      <c r="AN5" t="s">
        <v>84</v>
      </c>
      <c r="AP5">
        <v>0</v>
      </c>
      <c r="AQ5">
        <v>0</v>
      </c>
      <c r="AR5">
        <v>0</v>
      </c>
      <c r="AS5">
        <v>0</v>
      </c>
      <c r="AT5">
        <v>0</v>
      </c>
      <c r="AU5">
        <v>0</v>
      </c>
      <c r="AY5" t="s">
        <v>63</v>
      </c>
      <c r="BC5" t="s">
        <v>84</v>
      </c>
      <c r="BF5" t="s">
        <v>5170</v>
      </c>
    </row>
    <row r="6" spans="1:58" x14ac:dyDescent="0.35">
      <c r="A6" t="s">
        <v>5171</v>
      </c>
      <c r="B6">
        <v>10000</v>
      </c>
      <c r="C6">
        <v>10000</v>
      </c>
      <c r="D6" s="2">
        <v>45763</v>
      </c>
      <c r="E6" t="s">
        <v>59</v>
      </c>
      <c r="F6" s="4">
        <v>0.46765046296296298</v>
      </c>
      <c r="G6" t="s">
        <v>2922</v>
      </c>
      <c r="H6" t="s">
        <v>1401</v>
      </c>
      <c r="I6">
        <v>1</v>
      </c>
      <c r="J6" t="s">
        <v>63</v>
      </c>
      <c r="K6">
        <v>82</v>
      </c>
      <c r="L6" t="s">
        <v>352</v>
      </c>
      <c r="M6" s="3">
        <v>10000</v>
      </c>
      <c r="P6" s="2">
        <v>45762</v>
      </c>
      <c r="R6">
        <v>6</v>
      </c>
      <c r="S6" s="3">
        <v>60000</v>
      </c>
      <c r="T6" t="s">
        <v>65</v>
      </c>
      <c r="U6" t="s">
        <v>2923</v>
      </c>
      <c r="V6">
        <v>0</v>
      </c>
      <c r="W6">
        <v>0</v>
      </c>
      <c r="X6">
        <v>0</v>
      </c>
      <c r="Y6">
        <v>0</v>
      </c>
      <c r="Z6">
        <v>0</v>
      </c>
      <c r="AA6">
        <v>0</v>
      </c>
      <c r="AD6">
        <v>0</v>
      </c>
      <c r="AH6" t="s">
        <v>63</v>
      </c>
      <c r="AI6">
        <v>0</v>
      </c>
      <c r="AJ6" t="s">
        <v>63</v>
      </c>
      <c r="AM6" t="s">
        <v>2924</v>
      </c>
      <c r="AN6" t="s">
        <v>1786</v>
      </c>
      <c r="AP6">
        <v>0</v>
      </c>
      <c r="AQ6">
        <v>0</v>
      </c>
      <c r="AR6">
        <v>0</v>
      </c>
      <c r="AS6">
        <v>0</v>
      </c>
      <c r="AT6">
        <v>0</v>
      </c>
      <c r="AU6">
        <v>0</v>
      </c>
      <c r="AY6" t="s">
        <v>63</v>
      </c>
      <c r="BC6" t="s">
        <v>1786</v>
      </c>
      <c r="BF6" t="s">
        <v>5172</v>
      </c>
    </row>
    <row r="7" spans="1:58" x14ac:dyDescent="0.35">
      <c r="A7" t="s">
        <v>5180</v>
      </c>
      <c r="B7">
        <v>10000</v>
      </c>
      <c r="C7">
        <v>10000</v>
      </c>
      <c r="D7" s="2">
        <v>45763</v>
      </c>
      <c r="E7" t="s">
        <v>59</v>
      </c>
      <c r="F7" t="s">
        <v>5181</v>
      </c>
      <c r="G7" t="s">
        <v>5182</v>
      </c>
      <c r="I7">
        <v>1</v>
      </c>
      <c r="J7" t="s">
        <v>183</v>
      </c>
      <c r="K7">
        <v>71</v>
      </c>
      <c r="L7" t="s">
        <v>368</v>
      </c>
      <c r="M7" s="3">
        <v>18000</v>
      </c>
      <c r="P7" s="2">
        <v>45762</v>
      </c>
      <c r="R7">
        <v>12</v>
      </c>
      <c r="S7" s="3">
        <v>216000</v>
      </c>
      <c r="T7" t="s">
        <v>65</v>
      </c>
      <c r="U7" t="s">
        <v>5183</v>
      </c>
      <c r="V7">
        <v>0</v>
      </c>
      <c r="W7" s="3">
        <v>216000</v>
      </c>
      <c r="X7">
        <v>0</v>
      </c>
      <c r="Y7">
        <v>0</v>
      </c>
      <c r="Z7">
        <v>0</v>
      </c>
      <c r="AA7">
        <v>0</v>
      </c>
      <c r="AD7">
        <v>0</v>
      </c>
      <c r="AM7" t="s">
        <v>5184</v>
      </c>
      <c r="AN7" t="s">
        <v>203</v>
      </c>
      <c r="AP7">
        <v>0</v>
      </c>
      <c r="AQ7">
        <v>0</v>
      </c>
      <c r="AR7">
        <v>0</v>
      </c>
      <c r="AS7">
        <v>0</v>
      </c>
      <c r="AT7">
        <v>0</v>
      </c>
      <c r="AU7">
        <v>0</v>
      </c>
      <c r="AY7" t="s">
        <v>63</v>
      </c>
      <c r="AZ7" t="s">
        <v>5185</v>
      </c>
      <c r="BA7">
        <v>0</v>
      </c>
      <c r="BC7" t="s">
        <v>203</v>
      </c>
      <c r="BF7" t="s">
        <v>5186</v>
      </c>
    </row>
    <row r="8" spans="1:58" x14ac:dyDescent="0.35">
      <c r="A8" t="s">
        <v>5187</v>
      </c>
      <c r="B8">
        <v>10000</v>
      </c>
      <c r="C8">
        <v>10000</v>
      </c>
      <c r="D8" s="2">
        <v>45763</v>
      </c>
      <c r="E8" t="s">
        <v>59</v>
      </c>
      <c r="F8" t="s">
        <v>5181</v>
      </c>
      <c r="G8" t="s">
        <v>5182</v>
      </c>
      <c r="I8">
        <v>1</v>
      </c>
      <c r="J8" t="s">
        <v>183</v>
      </c>
      <c r="K8">
        <v>71</v>
      </c>
      <c r="L8" t="s">
        <v>368</v>
      </c>
      <c r="M8" s="3">
        <v>18000</v>
      </c>
      <c r="P8" s="2">
        <v>45762</v>
      </c>
      <c r="R8">
        <v>12</v>
      </c>
      <c r="S8" s="3">
        <v>216000</v>
      </c>
      <c r="T8" t="s">
        <v>65</v>
      </c>
      <c r="U8" t="s">
        <v>5183</v>
      </c>
      <c r="V8">
        <v>0</v>
      </c>
      <c r="W8" s="3">
        <v>216000</v>
      </c>
      <c r="X8">
        <v>0</v>
      </c>
      <c r="Y8">
        <v>0</v>
      </c>
      <c r="Z8">
        <v>0</v>
      </c>
      <c r="AA8">
        <v>0</v>
      </c>
      <c r="AD8">
        <v>0</v>
      </c>
      <c r="AM8" t="s">
        <v>5184</v>
      </c>
      <c r="AN8" t="s">
        <v>203</v>
      </c>
      <c r="AP8">
        <v>0</v>
      </c>
      <c r="AQ8">
        <v>0</v>
      </c>
      <c r="AR8">
        <v>0</v>
      </c>
      <c r="AS8">
        <v>0</v>
      </c>
      <c r="AT8">
        <v>0</v>
      </c>
      <c r="AU8">
        <v>0</v>
      </c>
      <c r="AY8" t="s">
        <v>63</v>
      </c>
      <c r="AZ8" t="s">
        <v>5188</v>
      </c>
      <c r="BA8">
        <v>0</v>
      </c>
      <c r="BC8" t="s">
        <v>203</v>
      </c>
      <c r="BF8" t="s">
        <v>5189</v>
      </c>
    </row>
    <row r="9" spans="1:58" x14ac:dyDescent="0.35">
      <c r="A9" t="s">
        <v>5190</v>
      </c>
      <c r="B9">
        <v>10000</v>
      </c>
      <c r="C9">
        <v>10000</v>
      </c>
      <c r="D9" s="2">
        <v>45763</v>
      </c>
      <c r="E9" t="s">
        <v>59</v>
      </c>
      <c r="F9" t="s">
        <v>5191</v>
      </c>
      <c r="G9" t="s">
        <v>2398</v>
      </c>
      <c r="I9">
        <v>1</v>
      </c>
      <c r="J9" t="s">
        <v>183</v>
      </c>
      <c r="K9">
        <v>86</v>
      </c>
      <c r="L9" t="s">
        <v>1696</v>
      </c>
      <c r="M9" s="3">
        <v>21750</v>
      </c>
      <c r="P9" s="2">
        <v>45762</v>
      </c>
      <c r="R9">
        <v>8</v>
      </c>
      <c r="S9" s="3">
        <v>174000</v>
      </c>
      <c r="T9" t="s">
        <v>65</v>
      </c>
      <c r="U9" t="s">
        <v>3460</v>
      </c>
      <c r="V9">
        <v>0</v>
      </c>
      <c r="W9" s="3">
        <v>174000</v>
      </c>
      <c r="X9">
        <v>0</v>
      </c>
      <c r="Y9">
        <v>0</v>
      </c>
      <c r="Z9">
        <v>0</v>
      </c>
      <c r="AA9">
        <v>0</v>
      </c>
      <c r="AD9">
        <v>0</v>
      </c>
      <c r="AM9" t="s">
        <v>3461</v>
      </c>
      <c r="AN9" t="s">
        <v>203</v>
      </c>
      <c r="AP9">
        <v>0</v>
      </c>
      <c r="AQ9">
        <v>0</v>
      </c>
      <c r="AR9">
        <v>0</v>
      </c>
      <c r="AS9">
        <v>0</v>
      </c>
      <c r="AT9">
        <v>0</v>
      </c>
      <c r="AU9">
        <v>0</v>
      </c>
      <c r="AY9" t="s">
        <v>63</v>
      </c>
      <c r="AZ9" t="s">
        <v>5192</v>
      </c>
      <c r="BA9">
        <v>0</v>
      </c>
      <c r="BC9" t="s">
        <v>203</v>
      </c>
      <c r="BF9" t="s">
        <v>5193</v>
      </c>
    </row>
    <row r="10" spans="1:58" x14ac:dyDescent="0.35">
      <c r="A10" t="s">
        <v>5194</v>
      </c>
      <c r="B10">
        <v>10000</v>
      </c>
      <c r="C10">
        <v>10000</v>
      </c>
      <c r="D10" s="2">
        <v>45770</v>
      </c>
      <c r="E10" t="s">
        <v>59</v>
      </c>
      <c r="F10" t="s">
        <v>3256</v>
      </c>
      <c r="G10" t="s">
        <v>2398</v>
      </c>
      <c r="I10">
        <v>1</v>
      </c>
      <c r="J10" t="s">
        <v>183</v>
      </c>
      <c r="K10">
        <v>86</v>
      </c>
      <c r="L10" t="s">
        <v>1696</v>
      </c>
      <c r="M10" s="3">
        <v>17250</v>
      </c>
      <c r="P10" s="2">
        <v>45762</v>
      </c>
      <c r="R10">
        <v>8</v>
      </c>
      <c r="S10" s="3">
        <v>138000</v>
      </c>
      <c r="T10" t="s">
        <v>65</v>
      </c>
      <c r="U10" t="s">
        <v>3460</v>
      </c>
      <c r="V10">
        <v>0</v>
      </c>
      <c r="W10" s="3">
        <v>138000</v>
      </c>
      <c r="X10">
        <v>0</v>
      </c>
      <c r="Y10">
        <v>0</v>
      </c>
      <c r="Z10">
        <v>0</v>
      </c>
      <c r="AA10">
        <v>0</v>
      </c>
      <c r="AD10">
        <v>0</v>
      </c>
      <c r="AM10" t="s">
        <v>3461</v>
      </c>
      <c r="AN10" t="s">
        <v>203</v>
      </c>
      <c r="AP10">
        <v>0</v>
      </c>
      <c r="AQ10">
        <v>0</v>
      </c>
      <c r="AR10">
        <v>0</v>
      </c>
      <c r="AS10">
        <v>0</v>
      </c>
      <c r="AT10">
        <v>0</v>
      </c>
      <c r="AU10">
        <v>0</v>
      </c>
      <c r="AY10" t="s">
        <v>63</v>
      </c>
      <c r="AZ10" t="s">
        <v>5195</v>
      </c>
      <c r="BA10">
        <v>0</v>
      </c>
      <c r="BC10" t="s">
        <v>203</v>
      </c>
      <c r="BF10" t="s">
        <v>5196</v>
      </c>
    </row>
    <row r="11" spans="1:58" x14ac:dyDescent="0.35">
      <c r="A11" t="s">
        <v>4898</v>
      </c>
      <c r="B11">
        <v>10000</v>
      </c>
      <c r="C11">
        <v>30000</v>
      </c>
      <c r="D11" s="2">
        <v>45769</v>
      </c>
      <c r="E11" t="s">
        <v>59</v>
      </c>
      <c r="F11" t="s">
        <v>4899</v>
      </c>
      <c r="G11" t="s">
        <v>4900</v>
      </c>
      <c r="I11">
        <v>1</v>
      </c>
      <c r="J11" t="s">
        <v>183</v>
      </c>
      <c r="K11">
        <v>103</v>
      </c>
      <c r="L11" t="s">
        <v>1314</v>
      </c>
      <c r="M11" s="3">
        <v>1880</v>
      </c>
      <c r="P11" s="2">
        <v>45762</v>
      </c>
      <c r="R11">
        <v>8</v>
      </c>
      <c r="S11" s="3">
        <v>15040</v>
      </c>
      <c r="T11" t="s">
        <v>65</v>
      </c>
      <c r="U11" t="s">
        <v>66</v>
      </c>
      <c r="V11">
        <v>0</v>
      </c>
      <c r="W11" s="3">
        <v>15040</v>
      </c>
      <c r="X11">
        <v>0</v>
      </c>
      <c r="Y11">
        <v>0</v>
      </c>
      <c r="Z11">
        <v>0</v>
      </c>
      <c r="AA11">
        <v>0</v>
      </c>
      <c r="AD11">
        <v>0</v>
      </c>
      <c r="AM11" t="s">
        <v>67</v>
      </c>
      <c r="AN11" t="s">
        <v>68</v>
      </c>
      <c r="AP11">
        <v>0</v>
      </c>
      <c r="AQ11">
        <v>0</v>
      </c>
      <c r="AR11">
        <v>0</v>
      </c>
      <c r="AS11">
        <v>0</v>
      </c>
      <c r="AT11">
        <v>0</v>
      </c>
      <c r="AU11">
        <v>0</v>
      </c>
      <c r="AY11" t="s">
        <v>63</v>
      </c>
      <c r="AZ11" t="s">
        <v>4901</v>
      </c>
      <c r="BA11">
        <v>0</v>
      </c>
      <c r="BC11" t="s">
        <v>68</v>
      </c>
      <c r="BF11" t="s">
        <v>4902</v>
      </c>
    </row>
    <row r="12" spans="1:58" x14ac:dyDescent="0.35">
      <c r="A12" t="s">
        <v>4898</v>
      </c>
      <c r="B12">
        <v>20000</v>
      </c>
      <c r="C12">
        <v>10000</v>
      </c>
      <c r="D12" s="2">
        <v>45769</v>
      </c>
      <c r="E12" t="s">
        <v>59</v>
      </c>
      <c r="F12" t="s">
        <v>4899</v>
      </c>
      <c r="G12" t="s">
        <v>4900</v>
      </c>
      <c r="I12">
        <v>1</v>
      </c>
      <c r="J12" t="s">
        <v>183</v>
      </c>
      <c r="K12">
        <v>103</v>
      </c>
      <c r="L12" t="s">
        <v>1314</v>
      </c>
      <c r="M12" s="3">
        <v>63740</v>
      </c>
      <c r="P12" s="2">
        <v>45762</v>
      </c>
      <c r="R12">
        <v>8</v>
      </c>
      <c r="S12" s="3">
        <v>509920</v>
      </c>
      <c r="T12" t="s">
        <v>65</v>
      </c>
      <c r="U12" t="s">
        <v>66</v>
      </c>
      <c r="V12">
        <v>0</v>
      </c>
      <c r="W12" s="3">
        <v>509920</v>
      </c>
      <c r="X12">
        <v>0</v>
      </c>
      <c r="Y12">
        <v>0</v>
      </c>
      <c r="Z12">
        <v>0</v>
      </c>
      <c r="AA12">
        <v>0</v>
      </c>
      <c r="AD12">
        <v>0</v>
      </c>
      <c r="AM12" t="s">
        <v>67</v>
      </c>
      <c r="AN12" t="s">
        <v>68</v>
      </c>
      <c r="AP12">
        <v>0</v>
      </c>
      <c r="AQ12">
        <v>0</v>
      </c>
      <c r="AR12">
        <v>0</v>
      </c>
      <c r="AS12">
        <v>0</v>
      </c>
      <c r="AT12">
        <v>0</v>
      </c>
      <c r="AU12">
        <v>0</v>
      </c>
      <c r="AY12" t="s">
        <v>63</v>
      </c>
      <c r="AZ12" t="s">
        <v>4901</v>
      </c>
      <c r="BA12">
        <v>0</v>
      </c>
      <c r="BC12" t="s">
        <v>68</v>
      </c>
      <c r="BF12" t="s">
        <v>4902</v>
      </c>
    </row>
    <row r="13" spans="1:58" x14ac:dyDescent="0.35">
      <c r="A13" t="s">
        <v>5197</v>
      </c>
      <c r="B13">
        <v>10000</v>
      </c>
      <c r="C13">
        <v>10000</v>
      </c>
      <c r="D13" s="2">
        <v>45763</v>
      </c>
      <c r="E13" t="s">
        <v>59</v>
      </c>
      <c r="F13" t="s">
        <v>5198</v>
      </c>
      <c r="G13" t="s">
        <v>842</v>
      </c>
      <c r="I13">
        <v>1</v>
      </c>
      <c r="J13" t="s">
        <v>183</v>
      </c>
      <c r="K13" t="s">
        <v>152</v>
      </c>
      <c r="L13" t="s">
        <v>153</v>
      </c>
      <c r="M13" s="3">
        <v>36000</v>
      </c>
      <c r="P13" s="2">
        <v>45762</v>
      </c>
      <c r="R13">
        <v>12</v>
      </c>
      <c r="S13" s="3">
        <v>432000</v>
      </c>
      <c r="T13" t="s">
        <v>65</v>
      </c>
      <c r="U13">
        <v>80256220001</v>
      </c>
      <c r="V13">
        <v>0</v>
      </c>
      <c r="W13" s="3">
        <v>432000</v>
      </c>
      <c r="X13">
        <v>0</v>
      </c>
      <c r="Y13">
        <v>0</v>
      </c>
      <c r="Z13">
        <v>0</v>
      </c>
      <c r="AA13">
        <v>0</v>
      </c>
      <c r="AD13">
        <v>0</v>
      </c>
      <c r="AM13">
        <v>8025622</v>
      </c>
      <c r="AN13" t="s">
        <v>162</v>
      </c>
      <c r="AP13">
        <v>0</v>
      </c>
      <c r="AQ13">
        <v>0</v>
      </c>
      <c r="AR13">
        <v>0</v>
      </c>
      <c r="AS13">
        <v>0</v>
      </c>
      <c r="AT13">
        <v>0</v>
      </c>
      <c r="AU13">
        <v>0</v>
      </c>
      <c r="AY13" t="s">
        <v>63</v>
      </c>
      <c r="AZ13" t="s">
        <v>5199</v>
      </c>
      <c r="BA13">
        <v>0</v>
      </c>
      <c r="BC13" t="s">
        <v>162</v>
      </c>
      <c r="BF13" t="s">
        <v>5200</v>
      </c>
    </row>
    <row r="14" spans="1:58" x14ac:dyDescent="0.35">
      <c r="A14" t="s">
        <v>2710</v>
      </c>
      <c r="B14">
        <v>10000</v>
      </c>
      <c r="C14">
        <v>20000</v>
      </c>
      <c r="D14" s="2">
        <v>45762</v>
      </c>
      <c r="E14" t="s">
        <v>59</v>
      </c>
      <c r="F14" t="s">
        <v>2711</v>
      </c>
      <c r="G14" t="s">
        <v>842</v>
      </c>
      <c r="I14">
        <v>1</v>
      </c>
      <c r="J14" t="s">
        <v>183</v>
      </c>
      <c r="K14">
        <v>73</v>
      </c>
      <c r="L14" t="s">
        <v>184</v>
      </c>
      <c r="M14" s="3">
        <v>42000</v>
      </c>
      <c r="P14" s="2">
        <v>45762</v>
      </c>
      <c r="R14">
        <v>12</v>
      </c>
      <c r="S14" s="3">
        <v>504000</v>
      </c>
      <c r="T14" t="s">
        <v>65</v>
      </c>
      <c r="U14">
        <v>80256230001</v>
      </c>
      <c r="V14">
        <v>0</v>
      </c>
      <c r="W14" s="3">
        <v>504000</v>
      </c>
      <c r="X14">
        <v>0</v>
      </c>
      <c r="Y14">
        <v>0</v>
      </c>
      <c r="Z14">
        <v>0</v>
      </c>
      <c r="AA14">
        <v>0</v>
      </c>
      <c r="AD14">
        <v>0</v>
      </c>
      <c r="AM14">
        <v>8025623</v>
      </c>
      <c r="AN14" t="s">
        <v>162</v>
      </c>
      <c r="AP14">
        <v>0</v>
      </c>
      <c r="AQ14">
        <v>0</v>
      </c>
      <c r="AR14">
        <v>0</v>
      </c>
      <c r="AS14">
        <v>0</v>
      </c>
      <c r="AT14">
        <v>0</v>
      </c>
      <c r="AU14">
        <v>0</v>
      </c>
      <c r="AY14" t="s">
        <v>63</v>
      </c>
      <c r="AZ14" t="s">
        <v>5115</v>
      </c>
      <c r="BA14">
        <v>0</v>
      </c>
      <c r="BC14" t="s">
        <v>162</v>
      </c>
      <c r="BF14" t="s">
        <v>2712</v>
      </c>
    </row>
    <row r="15" spans="1:58" x14ac:dyDescent="0.35">
      <c r="A15" t="s">
        <v>5071</v>
      </c>
      <c r="B15">
        <v>10000</v>
      </c>
      <c r="C15">
        <v>40000</v>
      </c>
      <c r="D15" s="2">
        <v>45763</v>
      </c>
      <c r="E15" t="s">
        <v>59</v>
      </c>
      <c r="F15" t="s">
        <v>5072</v>
      </c>
      <c r="G15" t="s">
        <v>5073</v>
      </c>
      <c r="I15">
        <v>3</v>
      </c>
      <c r="J15" t="s">
        <v>183</v>
      </c>
      <c r="K15">
        <v>91</v>
      </c>
      <c r="L15" t="s">
        <v>805</v>
      </c>
      <c r="M15" s="3">
        <v>60000</v>
      </c>
      <c r="P15" s="2">
        <v>45762</v>
      </c>
      <c r="R15">
        <v>5</v>
      </c>
      <c r="S15" s="3">
        <v>300000</v>
      </c>
      <c r="T15" t="s">
        <v>65</v>
      </c>
      <c r="U15" t="s">
        <v>5074</v>
      </c>
      <c r="V15">
        <v>0</v>
      </c>
      <c r="W15" s="3">
        <v>350000</v>
      </c>
      <c r="X15" s="3">
        <v>-50000</v>
      </c>
      <c r="Y15">
        <v>0</v>
      </c>
      <c r="Z15">
        <v>0</v>
      </c>
      <c r="AA15">
        <v>0</v>
      </c>
      <c r="AD15">
        <v>0</v>
      </c>
      <c r="AM15" t="s">
        <v>5075</v>
      </c>
      <c r="AN15" t="s">
        <v>108</v>
      </c>
      <c r="AP15">
        <v>0</v>
      </c>
      <c r="AQ15">
        <v>0</v>
      </c>
      <c r="AR15">
        <v>0</v>
      </c>
      <c r="AS15">
        <v>0</v>
      </c>
      <c r="AT15">
        <v>0</v>
      </c>
      <c r="AU15">
        <v>0</v>
      </c>
      <c r="AY15" t="s">
        <v>63</v>
      </c>
      <c r="AZ15" t="s">
        <v>5076</v>
      </c>
      <c r="BA15">
        <v>0</v>
      </c>
      <c r="BC15" t="s">
        <v>108</v>
      </c>
      <c r="BF15" t="s">
        <v>5077</v>
      </c>
    </row>
    <row r="16" spans="1:58" x14ac:dyDescent="0.35">
      <c r="A16" t="s">
        <v>2838</v>
      </c>
      <c r="B16">
        <v>10000</v>
      </c>
      <c r="C16">
        <v>10000</v>
      </c>
      <c r="D16" s="2">
        <v>45762</v>
      </c>
      <c r="E16" t="s">
        <v>59</v>
      </c>
      <c r="F16" t="s">
        <v>2839</v>
      </c>
      <c r="G16" t="s">
        <v>2840</v>
      </c>
      <c r="I16">
        <v>1</v>
      </c>
      <c r="J16" t="s">
        <v>183</v>
      </c>
      <c r="K16">
        <v>26</v>
      </c>
      <c r="L16" t="s">
        <v>648</v>
      </c>
      <c r="M16" s="3">
        <v>1500</v>
      </c>
      <c r="P16" s="2">
        <v>45762</v>
      </c>
      <c r="R16">
        <v>4</v>
      </c>
      <c r="S16" s="3">
        <v>6000</v>
      </c>
      <c r="T16" t="s">
        <v>65</v>
      </c>
      <c r="U16" t="s">
        <v>2841</v>
      </c>
      <c r="V16">
        <v>0</v>
      </c>
      <c r="W16" s="3">
        <v>6000</v>
      </c>
      <c r="X16">
        <v>0</v>
      </c>
      <c r="Y16">
        <v>0</v>
      </c>
      <c r="Z16">
        <v>0</v>
      </c>
      <c r="AA16">
        <v>0</v>
      </c>
      <c r="AD16">
        <v>0</v>
      </c>
      <c r="AM16" t="s">
        <v>2842</v>
      </c>
      <c r="AN16" t="s">
        <v>170</v>
      </c>
      <c r="AP16">
        <v>0</v>
      </c>
      <c r="AQ16">
        <v>0</v>
      </c>
      <c r="AR16">
        <v>0</v>
      </c>
      <c r="AS16">
        <v>0</v>
      </c>
      <c r="AT16">
        <v>0</v>
      </c>
      <c r="AU16">
        <v>0</v>
      </c>
      <c r="AY16" t="s">
        <v>63</v>
      </c>
      <c r="AZ16" t="s">
        <v>5201</v>
      </c>
      <c r="BA16">
        <v>0</v>
      </c>
      <c r="BC16" t="s">
        <v>170</v>
      </c>
      <c r="BF16" t="s">
        <v>2843</v>
      </c>
    </row>
    <row r="17" spans="1:58" x14ac:dyDescent="0.35">
      <c r="A17" t="s">
        <v>5202</v>
      </c>
      <c r="B17">
        <v>10000</v>
      </c>
      <c r="C17">
        <v>10000</v>
      </c>
      <c r="D17" s="2">
        <v>45763</v>
      </c>
      <c r="E17" t="s">
        <v>59</v>
      </c>
      <c r="F17" t="s">
        <v>5129</v>
      </c>
      <c r="G17" t="s">
        <v>2840</v>
      </c>
      <c r="I17">
        <v>1</v>
      </c>
      <c r="J17" t="s">
        <v>183</v>
      </c>
      <c r="K17">
        <v>26</v>
      </c>
      <c r="L17" t="s">
        <v>648</v>
      </c>
      <c r="M17" s="3">
        <v>1500</v>
      </c>
      <c r="P17" s="2">
        <v>45762</v>
      </c>
      <c r="R17">
        <v>4</v>
      </c>
      <c r="S17" s="3">
        <v>6000</v>
      </c>
      <c r="T17" t="s">
        <v>65</v>
      </c>
      <c r="U17" t="s">
        <v>2841</v>
      </c>
      <c r="V17">
        <v>0</v>
      </c>
      <c r="W17" s="3">
        <v>6000</v>
      </c>
      <c r="X17">
        <v>0</v>
      </c>
      <c r="Y17">
        <v>0</v>
      </c>
      <c r="Z17">
        <v>0</v>
      </c>
      <c r="AA17">
        <v>0</v>
      </c>
      <c r="AD17">
        <v>0</v>
      </c>
      <c r="AM17" t="s">
        <v>2842</v>
      </c>
      <c r="AN17" t="s">
        <v>170</v>
      </c>
      <c r="AP17">
        <v>0</v>
      </c>
      <c r="AQ17">
        <v>0</v>
      </c>
      <c r="AR17">
        <v>0</v>
      </c>
      <c r="AS17">
        <v>0</v>
      </c>
      <c r="AT17">
        <v>0</v>
      </c>
      <c r="AU17">
        <v>0</v>
      </c>
      <c r="AY17" t="s">
        <v>63</v>
      </c>
      <c r="AZ17" t="s">
        <v>5203</v>
      </c>
      <c r="BA17">
        <v>0</v>
      </c>
      <c r="BC17" t="s">
        <v>170</v>
      </c>
      <c r="BF17" t="s">
        <v>5204</v>
      </c>
    </row>
    <row r="18" spans="1:58" x14ac:dyDescent="0.35">
      <c r="A18" t="s">
        <v>5205</v>
      </c>
      <c r="B18">
        <v>10000</v>
      </c>
      <c r="C18">
        <v>10000</v>
      </c>
      <c r="D18" s="2">
        <v>45763</v>
      </c>
      <c r="E18" t="s">
        <v>59</v>
      </c>
      <c r="F18" t="s">
        <v>5206</v>
      </c>
      <c r="G18" t="s">
        <v>2840</v>
      </c>
      <c r="I18">
        <v>1</v>
      </c>
      <c r="J18" t="s">
        <v>183</v>
      </c>
      <c r="K18">
        <v>26</v>
      </c>
      <c r="L18" t="s">
        <v>648</v>
      </c>
      <c r="M18" s="3">
        <v>2250</v>
      </c>
      <c r="P18" s="2">
        <v>45762</v>
      </c>
      <c r="R18">
        <v>4</v>
      </c>
      <c r="S18" s="3">
        <v>9000</v>
      </c>
      <c r="T18" t="s">
        <v>65</v>
      </c>
      <c r="U18" t="s">
        <v>2841</v>
      </c>
      <c r="V18">
        <v>0</v>
      </c>
      <c r="W18" s="3">
        <v>9000</v>
      </c>
      <c r="X18">
        <v>0</v>
      </c>
      <c r="Y18">
        <v>0</v>
      </c>
      <c r="Z18">
        <v>0</v>
      </c>
      <c r="AA18">
        <v>0</v>
      </c>
      <c r="AD18">
        <v>0</v>
      </c>
      <c r="AM18" t="s">
        <v>2842</v>
      </c>
      <c r="AN18" t="s">
        <v>170</v>
      </c>
      <c r="AP18">
        <v>0</v>
      </c>
      <c r="AQ18">
        <v>0</v>
      </c>
      <c r="AR18">
        <v>0</v>
      </c>
      <c r="AS18">
        <v>0</v>
      </c>
      <c r="AT18">
        <v>0</v>
      </c>
      <c r="AU18">
        <v>0</v>
      </c>
      <c r="AY18" t="s">
        <v>63</v>
      </c>
      <c r="AZ18" t="s">
        <v>5207</v>
      </c>
      <c r="BA18">
        <v>0</v>
      </c>
      <c r="BC18" t="s">
        <v>170</v>
      </c>
      <c r="BF18" t="s">
        <v>5208</v>
      </c>
    </row>
    <row r="19" spans="1:58" x14ac:dyDescent="0.35">
      <c r="A19" t="s">
        <v>2915</v>
      </c>
      <c r="B19">
        <v>10000</v>
      </c>
      <c r="C19">
        <v>10000</v>
      </c>
      <c r="D19" s="2">
        <v>45763</v>
      </c>
      <c r="E19" t="s">
        <v>59</v>
      </c>
      <c r="F19" t="s">
        <v>2916</v>
      </c>
      <c r="G19">
        <v>402160695</v>
      </c>
      <c r="I19">
        <v>1</v>
      </c>
      <c r="J19" t="s">
        <v>183</v>
      </c>
      <c r="K19">
        <v>68</v>
      </c>
      <c r="L19" t="s">
        <v>136</v>
      </c>
      <c r="M19" s="3">
        <v>18000</v>
      </c>
      <c r="P19" s="2">
        <v>45762</v>
      </c>
      <c r="R19">
        <v>1</v>
      </c>
      <c r="S19" s="3">
        <v>18000</v>
      </c>
      <c r="T19" t="s">
        <v>65</v>
      </c>
      <c r="U19" t="s">
        <v>2917</v>
      </c>
      <c r="V19">
        <v>0</v>
      </c>
      <c r="W19" s="3">
        <v>18000</v>
      </c>
      <c r="X19">
        <v>0</v>
      </c>
      <c r="Y19">
        <v>0</v>
      </c>
      <c r="Z19">
        <v>0</v>
      </c>
      <c r="AA19">
        <v>0</v>
      </c>
      <c r="AD19">
        <v>0</v>
      </c>
      <c r="AM19" t="s">
        <v>2918</v>
      </c>
      <c r="AN19" t="s">
        <v>592</v>
      </c>
      <c r="AP19">
        <v>0</v>
      </c>
      <c r="AQ19">
        <v>0</v>
      </c>
      <c r="AR19">
        <v>0</v>
      </c>
      <c r="AS19">
        <v>0</v>
      </c>
      <c r="AT19">
        <v>0</v>
      </c>
      <c r="AU19">
        <v>0</v>
      </c>
      <c r="AY19" t="s">
        <v>63</v>
      </c>
      <c r="AZ19" t="s">
        <v>5209</v>
      </c>
      <c r="BA19">
        <v>0</v>
      </c>
      <c r="BC19" t="s">
        <v>592</v>
      </c>
      <c r="BF19" t="s">
        <v>2919</v>
      </c>
    </row>
    <row r="20" spans="1:58" x14ac:dyDescent="0.35">
      <c r="A20" t="s">
        <v>4623</v>
      </c>
      <c r="B20">
        <v>10000</v>
      </c>
      <c r="C20">
        <v>30000</v>
      </c>
      <c r="D20" s="2">
        <v>45769</v>
      </c>
      <c r="E20" t="s">
        <v>59</v>
      </c>
      <c r="F20" t="s">
        <v>4624</v>
      </c>
      <c r="G20" t="s">
        <v>4625</v>
      </c>
      <c r="I20">
        <v>3</v>
      </c>
      <c r="J20" t="s">
        <v>183</v>
      </c>
      <c r="K20">
        <v>85</v>
      </c>
      <c r="L20" t="s">
        <v>940</v>
      </c>
      <c r="M20" s="3">
        <v>10000</v>
      </c>
      <c r="P20" s="2">
        <v>45762</v>
      </c>
      <c r="R20">
        <v>11</v>
      </c>
      <c r="S20" s="3">
        <v>110000</v>
      </c>
      <c r="T20" t="s">
        <v>65</v>
      </c>
      <c r="U20" t="s">
        <v>4626</v>
      </c>
      <c r="V20">
        <v>0</v>
      </c>
      <c r="W20" s="3">
        <v>100000</v>
      </c>
      <c r="X20" s="3">
        <v>10000</v>
      </c>
      <c r="Y20">
        <v>0</v>
      </c>
      <c r="Z20">
        <v>0</v>
      </c>
      <c r="AA20">
        <v>0</v>
      </c>
      <c r="AD20">
        <v>0</v>
      </c>
      <c r="AM20" t="s">
        <v>4627</v>
      </c>
      <c r="AN20" t="s">
        <v>108</v>
      </c>
      <c r="AP20">
        <v>0</v>
      </c>
      <c r="AQ20">
        <v>0</v>
      </c>
      <c r="AR20">
        <v>0</v>
      </c>
      <c r="AS20">
        <v>0</v>
      </c>
      <c r="AT20">
        <v>0</v>
      </c>
      <c r="AU20">
        <v>0</v>
      </c>
      <c r="AY20" t="s">
        <v>63</v>
      </c>
      <c r="AZ20" t="s">
        <v>4628</v>
      </c>
      <c r="BA20">
        <v>0</v>
      </c>
      <c r="BC20" t="s">
        <v>108</v>
      </c>
      <c r="BF20" t="s">
        <v>4629</v>
      </c>
    </row>
    <row r="21" spans="1:58" x14ac:dyDescent="0.35">
      <c r="A21" t="s">
        <v>4631</v>
      </c>
      <c r="B21">
        <v>10000</v>
      </c>
      <c r="C21">
        <v>30000</v>
      </c>
      <c r="D21" s="2">
        <v>45769</v>
      </c>
      <c r="E21" t="s">
        <v>59</v>
      </c>
      <c r="F21" t="s">
        <v>4632</v>
      </c>
      <c r="G21" t="s">
        <v>4625</v>
      </c>
      <c r="I21">
        <v>3</v>
      </c>
      <c r="J21" t="s">
        <v>183</v>
      </c>
      <c r="K21">
        <v>85</v>
      </c>
      <c r="L21" t="s">
        <v>940</v>
      </c>
      <c r="M21" s="3">
        <v>20000</v>
      </c>
      <c r="P21" s="2">
        <v>45762</v>
      </c>
      <c r="R21">
        <v>11</v>
      </c>
      <c r="S21" s="3">
        <v>220000</v>
      </c>
      <c r="T21" t="s">
        <v>65</v>
      </c>
      <c r="U21" t="s">
        <v>4633</v>
      </c>
      <c r="V21">
        <v>0</v>
      </c>
      <c r="W21" s="3">
        <v>200000</v>
      </c>
      <c r="X21" s="3">
        <v>20000</v>
      </c>
      <c r="Y21">
        <v>0</v>
      </c>
      <c r="Z21">
        <v>0</v>
      </c>
      <c r="AA21">
        <v>0</v>
      </c>
      <c r="AD21">
        <v>0</v>
      </c>
      <c r="AM21" t="s">
        <v>4634</v>
      </c>
      <c r="AN21" t="s">
        <v>108</v>
      </c>
      <c r="AP21">
        <v>0</v>
      </c>
      <c r="AQ21">
        <v>0</v>
      </c>
      <c r="AR21">
        <v>0</v>
      </c>
      <c r="AS21">
        <v>0</v>
      </c>
      <c r="AT21">
        <v>0</v>
      </c>
      <c r="AU21">
        <v>0</v>
      </c>
      <c r="AY21" t="s">
        <v>63</v>
      </c>
      <c r="AZ21" t="s">
        <v>4635</v>
      </c>
      <c r="BA21">
        <v>0</v>
      </c>
      <c r="BC21" t="s">
        <v>108</v>
      </c>
      <c r="BF21" t="s">
        <v>4636</v>
      </c>
    </row>
    <row r="22" spans="1:58" x14ac:dyDescent="0.35">
      <c r="A22" t="s">
        <v>5210</v>
      </c>
      <c r="B22">
        <v>10000</v>
      </c>
      <c r="C22">
        <v>30000</v>
      </c>
      <c r="D22" s="2">
        <v>45763</v>
      </c>
      <c r="E22" t="s">
        <v>59</v>
      </c>
      <c r="F22" t="s">
        <v>5129</v>
      </c>
      <c r="G22" t="s">
        <v>3050</v>
      </c>
      <c r="I22">
        <v>1</v>
      </c>
      <c r="J22" t="s">
        <v>183</v>
      </c>
      <c r="K22">
        <v>94</v>
      </c>
      <c r="L22" t="s">
        <v>81</v>
      </c>
      <c r="M22" s="3">
        <v>10000</v>
      </c>
      <c r="P22" s="2">
        <v>45762</v>
      </c>
      <c r="R22">
        <v>4</v>
      </c>
      <c r="S22" s="3">
        <v>40000</v>
      </c>
      <c r="T22" t="s">
        <v>65</v>
      </c>
      <c r="U22" t="s">
        <v>472</v>
      </c>
      <c r="V22">
        <v>0</v>
      </c>
      <c r="W22" s="3">
        <v>40000</v>
      </c>
      <c r="X22">
        <v>0</v>
      </c>
      <c r="Y22">
        <v>0</v>
      </c>
      <c r="Z22">
        <v>0</v>
      </c>
      <c r="AA22">
        <v>0</v>
      </c>
      <c r="AD22">
        <v>0</v>
      </c>
      <c r="AM22" t="s">
        <v>473</v>
      </c>
      <c r="AN22" t="s">
        <v>84</v>
      </c>
      <c r="AP22">
        <v>0</v>
      </c>
      <c r="AQ22">
        <v>0</v>
      </c>
      <c r="AR22">
        <v>0</v>
      </c>
      <c r="AS22">
        <v>0</v>
      </c>
      <c r="AT22">
        <v>0</v>
      </c>
      <c r="AU22">
        <v>0</v>
      </c>
      <c r="AY22" t="s">
        <v>63</v>
      </c>
      <c r="AZ22" t="s">
        <v>5211</v>
      </c>
      <c r="BA22">
        <v>0</v>
      </c>
      <c r="BC22" t="s">
        <v>84</v>
      </c>
      <c r="BF22" t="s">
        <v>5212</v>
      </c>
    </row>
    <row r="23" spans="1:58" x14ac:dyDescent="0.35">
      <c r="A23" t="s">
        <v>4641</v>
      </c>
      <c r="B23">
        <v>10000</v>
      </c>
      <c r="C23">
        <v>30000</v>
      </c>
      <c r="D23" s="2">
        <v>45763</v>
      </c>
      <c r="E23" t="s">
        <v>59</v>
      </c>
      <c r="F23" s="4">
        <v>0.4697453703703704</v>
      </c>
      <c r="G23" t="s">
        <v>4625</v>
      </c>
      <c r="I23">
        <v>3</v>
      </c>
      <c r="J23" t="s">
        <v>183</v>
      </c>
      <c r="K23">
        <v>85</v>
      </c>
      <c r="L23" t="s">
        <v>940</v>
      </c>
      <c r="M23" s="3">
        <v>20000</v>
      </c>
      <c r="P23" s="2">
        <v>45762</v>
      </c>
      <c r="R23">
        <v>11</v>
      </c>
      <c r="S23" s="3">
        <v>220000</v>
      </c>
      <c r="T23" t="s">
        <v>65</v>
      </c>
      <c r="U23" t="s">
        <v>885</v>
      </c>
      <c r="V23">
        <v>0</v>
      </c>
      <c r="W23" s="3">
        <v>200000</v>
      </c>
      <c r="X23" s="3">
        <v>20000</v>
      </c>
      <c r="Y23">
        <v>0</v>
      </c>
      <c r="Z23">
        <v>0</v>
      </c>
      <c r="AA23">
        <v>0</v>
      </c>
      <c r="AD23">
        <v>0</v>
      </c>
      <c r="AM23" t="s">
        <v>886</v>
      </c>
      <c r="AN23" t="s">
        <v>108</v>
      </c>
      <c r="AP23">
        <v>0</v>
      </c>
      <c r="AQ23">
        <v>0</v>
      </c>
      <c r="AR23">
        <v>0</v>
      </c>
      <c r="AS23">
        <v>0</v>
      </c>
      <c r="AT23">
        <v>0</v>
      </c>
      <c r="AU23">
        <v>0</v>
      </c>
      <c r="AY23" t="s">
        <v>63</v>
      </c>
      <c r="AZ23" t="s">
        <v>4642</v>
      </c>
      <c r="BA23">
        <v>0</v>
      </c>
      <c r="BC23" t="s">
        <v>108</v>
      </c>
      <c r="BF23" t="s">
        <v>4643</v>
      </c>
    </row>
    <row r="24" spans="1:58" x14ac:dyDescent="0.35">
      <c r="A24" t="s">
        <v>4644</v>
      </c>
      <c r="B24">
        <v>10000</v>
      </c>
      <c r="C24">
        <v>30000</v>
      </c>
      <c r="D24" s="2">
        <v>45763</v>
      </c>
      <c r="E24" t="s">
        <v>59</v>
      </c>
      <c r="F24" t="s">
        <v>4645</v>
      </c>
      <c r="G24" t="s">
        <v>4625</v>
      </c>
      <c r="I24">
        <v>3</v>
      </c>
      <c r="J24" t="s">
        <v>183</v>
      </c>
      <c r="K24">
        <v>85</v>
      </c>
      <c r="L24" t="s">
        <v>940</v>
      </c>
      <c r="M24" s="3">
        <v>10000</v>
      </c>
      <c r="P24" s="2">
        <v>45762</v>
      </c>
      <c r="R24">
        <v>11</v>
      </c>
      <c r="S24" s="3">
        <v>110000</v>
      </c>
      <c r="T24" t="s">
        <v>65</v>
      </c>
      <c r="U24" t="s">
        <v>4646</v>
      </c>
      <c r="V24">
        <v>0</v>
      </c>
      <c r="W24" s="3">
        <v>100000</v>
      </c>
      <c r="X24" s="3">
        <v>10000</v>
      </c>
      <c r="Y24">
        <v>0</v>
      </c>
      <c r="Z24">
        <v>0</v>
      </c>
      <c r="AA24">
        <v>0</v>
      </c>
      <c r="AD24">
        <v>0</v>
      </c>
      <c r="AM24" t="s">
        <v>4647</v>
      </c>
      <c r="AN24" t="s">
        <v>108</v>
      </c>
      <c r="AP24">
        <v>0</v>
      </c>
      <c r="AQ24">
        <v>0</v>
      </c>
      <c r="AR24">
        <v>0</v>
      </c>
      <c r="AS24">
        <v>0</v>
      </c>
      <c r="AT24">
        <v>0</v>
      </c>
      <c r="AU24">
        <v>0</v>
      </c>
      <c r="AY24" t="s">
        <v>63</v>
      </c>
      <c r="AZ24" t="s">
        <v>4648</v>
      </c>
      <c r="BA24">
        <v>0</v>
      </c>
      <c r="BC24" t="s">
        <v>108</v>
      </c>
      <c r="BF24" t="s">
        <v>4649</v>
      </c>
    </row>
    <row r="25" spans="1:58" x14ac:dyDescent="0.35">
      <c r="A25" t="s">
        <v>4651</v>
      </c>
      <c r="B25">
        <v>10000</v>
      </c>
      <c r="C25">
        <v>30000</v>
      </c>
      <c r="D25" s="2">
        <v>45769</v>
      </c>
      <c r="E25" t="s">
        <v>59</v>
      </c>
      <c r="F25" s="4">
        <v>0.41800925925925925</v>
      </c>
      <c r="G25" t="s">
        <v>4625</v>
      </c>
      <c r="I25">
        <v>3</v>
      </c>
      <c r="J25" t="s">
        <v>183</v>
      </c>
      <c r="K25">
        <v>85</v>
      </c>
      <c r="L25" t="s">
        <v>940</v>
      </c>
      <c r="M25" s="3">
        <v>20000</v>
      </c>
      <c r="P25" s="2">
        <v>45762</v>
      </c>
      <c r="R25">
        <v>11</v>
      </c>
      <c r="S25" s="3">
        <v>220000</v>
      </c>
      <c r="T25" t="s">
        <v>65</v>
      </c>
      <c r="U25" t="s">
        <v>903</v>
      </c>
      <c r="V25">
        <v>0</v>
      </c>
      <c r="W25" s="3">
        <v>200000</v>
      </c>
      <c r="X25" s="3">
        <v>20000</v>
      </c>
      <c r="Y25">
        <v>0</v>
      </c>
      <c r="Z25">
        <v>0</v>
      </c>
      <c r="AA25">
        <v>0</v>
      </c>
      <c r="AD25">
        <v>0</v>
      </c>
      <c r="AM25" t="s">
        <v>904</v>
      </c>
      <c r="AN25" t="s">
        <v>108</v>
      </c>
      <c r="AP25">
        <v>0</v>
      </c>
      <c r="AQ25">
        <v>0</v>
      </c>
      <c r="AR25">
        <v>0</v>
      </c>
      <c r="AS25">
        <v>0</v>
      </c>
      <c r="AT25">
        <v>0</v>
      </c>
      <c r="AU25">
        <v>0</v>
      </c>
      <c r="AY25" t="s">
        <v>63</v>
      </c>
      <c r="AZ25" t="s">
        <v>4652</v>
      </c>
      <c r="BA25">
        <v>0</v>
      </c>
      <c r="BC25" t="s">
        <v>108</v>
      </c>
      <c r="BF25" t="s">
        <v>4653</v>
      </c>
    </row>
    <row r="26" spans="1:58" x14ac:dyDescent="0.35">
      <c r="A26" t="s">
        <v>4657</v>
      </c>
      <c r="B26">
        <v>10000</v>
      </c>
      <c r="C26">
        <v>30000</v>
      </c>
      <c r="D26" s="2">
        <v>45769</v>
      </c>
      <c r="E26" t="s">
        <v>59</v>
      </c>
      <c r="F26" s="4">
        <v>0.53510416666666671</v>
      </c>
      <c r="G26" t="s">
        <v>4658</v>
      </c>
      <c r="I26">
        <v>3</v>
      </c>
      <c r="J26" t="s">
        <v>183</v>
      </c>
      <c r="K26">
        <v>85</v>
      </c>
      <c r="L26" t="s">
        <v>940</v>
      </c>
      <c r="M26" s="3">
        <v>10000</v>
      </c>
      <c r="P26" s="2">
        <v>45762</v>
      </c>
      <c r="R26">
        <v>11</v>
      </c>
      <c r="S26" s="3">
        <v>110000</v>
      </c>
      <c r="T26" t="s">
        <v>65</v>
      </c>
      <c r="U26" t="s">
        <v>4659</v>
      </c>
      <c r="V26">
        <v>0</v>
      </c>
      <c r="W26" s="3">
        <v>100000</v>
      </c>
      <c r="X26" s="3">
        <v>10000</v>
      </c>
      <c r="Y26">
        <v>0</v>
      </c>
      <c r="Z26">
        <v>0</v>
      </c>
      <c r="AA26">
        <v>0</v>
      </c>
      <c r="AD26">
        <v>0</v>
      </c>
      <c r="AM26" t="s">
        <v>4660</v>
      </c>
      <c r="AN26" t="s">
        <v>108</v>
      </c>
      <c r="AP26">
        <v>0</v>
      </c>
      <c r="AQ26">
        <v>0</v>
      </c>
      <c r="AR26">
        <v>0</v>
      </c>
      <c r="AS26">
        <v>0</v>
      </c>
      <c r="AT26">
        <v>0</v>
      </c>
      <c r="AU26">
        <v>0</v>
      </c>
      <c r="AY26" t="s">
        <v>63</v>
      </c>
      <c r="AZ26" t="s">
        <v>4661</v>
      </c>
      <c r="BA26">
        <v>0</v>
      </c>
      <c r="BC26" t="s">
        <v>108</v>
      </c>
      <c r="BF26" t="s">
        <v>4662</v>
      </c>
    </row>
    <row r="27" spans="1:58" x14ac:dyDescent="0.35">
      <c r="A27" t="s">
        <v>4663</v>
      </c>
      <c r="B27">
        <v>10000</v>
      </c>
      <c r="C27">
        <v>30000</v>
      </c>
      <c r="D27" s="2">
        <v>45769</v>
      </c>
      <c r="E27" t="s">
        <v>59</v>
      </c>
      <c r="F27" s="4">
        <v>0.41710648148148149</v>
      </c>
      <c r="G27" t="s">
        <v>4625</v>
      </c>
      <c r="I27">
        <v>3</v>
      </c>
      <c r="J27" t="s">
        <v>183</v>
      </c>
      <c r="K27">
        <v>85</v>
      </c>
      <c r="L27" t="s">
        <v>940</v>
      </c>
      <c r="M27" s="3">
        <v>10000</v>
      </c>
      <c r="P27" s="2">
        <v>45762</v>
      </c>
      <c r="R27">
        <v>11</v>
      </c>
      <c r="S27" s="3">
        <v>110000</v>
      </c>
      <c r="T27" t="s">
        <v>65</v>
      </c>
      <c r="U27" t="s">
        <v>4664</v>
      </c>
      <c r="V27">
        <v>0</v>
      </c>
      <c r="W27" s="3">
        <v>100000</v>
      </c>
      <c r="X27" s="3">
        <v>10000</v>
      </c>
      <c r="Y27">
        <v>0</v>
      </c>
      <c r="Z27">
        <v>0</v>
      </c>
      <c r="AA27">
        <v>0</v>
      </c>
      <c r="AD27">
        <v>0</v>
      </c>
      <c r="AM27" t="s">
        <v>4665</v>
      </c>
      <c r="AN27" t="s">
        <v>108</v>
      </c>
      <c r="AP27">
        <v>0</v>
      </c>
      <c r="AQ27">
        <v>0</v>
      </c>
      <c r="AR27">
        <v>0</v>
      </c>
      <c r="AS27">
        <v>0</v>
      </c>
      <c r="AT27">
        <v>0</v>
      </c>
      <c r="AU27">
        <v>0</v>
      </c>
      <c r="AY27" t="s">
        <v>63</v>
      </c>
      <c r="AZ27" t="s">
        <v>4666</v>
      </c>
      <c r="BA27">
        <v>0</v>
      </c>
      <c r="BC27" t="s">
        <v>108</v>
      </c>
      <c r="BF27" t="s">
        <v>4667</v>
      </c>
    </row>
    <row r="28" spans="1:58" x14ac:dyDescent="0.35">
      <c r="A28" t="s">
        <v>2844</v>
      </c>
      <c r="B28">
        <v>10000</v>
      </c>
      <c r="C28">
        <v>10000</v>
      </c>
      <c r="D28" s="2">
        <v>45762</v>
      </c>
      <c r="E28" t="s">
        <v>59</v>
      </c>
      <c r="F28" t="s">
        <v>2845</v>
      </c>
      <c r="G28" t="s">
        <v>2739</v>
      </c>
      <c r="I28">
        <v>1</v>
      </c>
      <c r="J28" t="s">
        <v>183</v>
      </c>
      <c r="K28">
        <v>59</v>
      </c>
      <c r="L28" t="s">
        <v>73</v>
      </c>
      <c r="M28" s="3">
        <v>2905</v>
      </c>
      <c r="P28" s="2">
        <v>45762</v>
      </c>
      <c r="R28">
        <v>2</v>
      </c>
      <c r="S28" s="3">
        <v>5810</v>
      </c>
      <c r="T28" t="s">
        <v>65</v>
      </c>
      <c r="U28">
        <v>112887160001</v>
      </c>
      <c r="V28">
        <v>0</v>
      </c>
      <c r="W28" s="3">
        <v>5810</v>
      </c>
      <c r="X28">
        <v>0</v>
      </c>
      <c r="Y28">
        <v>0</v>
      </c>
      <c r="Z28">
        <v>0</v>
      </c>
      <c r="AA28">
        <v>0</v>
      </c>
      <c r="AD28">
        <v>0</v>
      </c>
      <c r="AM28">
        <v>11288716</v>
      </c>
      <c r="AN28" t="s">
        <v>571</v>
      </c>
      <c r="AP28">
        <v>0</v>
      </c>
      <c r="AQ28">
        <v>0</v>
      </c>
      <c r="AR28">
        <v>0</v>
      </c>
      <c r="AS28">
        <v>0</v>
      </c>
      <c r="AT28">
        <v>0</v>
      </c>
      <c r="AU28">
        <v>0</v>
      </c>
      <c r="AY28" t="s">
        <v>63</v>
      </c>
      <c r="AZ28" t="s">
        <v>5213</v>
      </c>
      <c r="BA28">
        <v>0</v>
      </c>
      <c r="BC28" t="s">
        <v>571</v>
      </c>
      <c r="BF28" t="s">
        <v>2846</v>
      </c>
    </row>
    <row r="29" spans="1:58" x14ac:dyDescent="0.35">
      <c r="A29" t="s">
        <v>2844</v>
      </c>
      <c r="B29">
        <v>20000</v>
      </c>
      <c r="C29">
        <v>20000</v>
      </c>
      <c r="D29" s="2">
        <v>45762</v>
      </c>
      <c r="E29" t="s">
        <v>59</v>
      </c>
      <c r="F29" t="s">
        <v>2845</v>
      </c>
      <c r="G29" t="s">
        <v>2739</v>
      </c>
      <c r="I29">
        <v>1</v>
      </c>
      <c r="J29" t="s">
        <v>183</v>
      </c>
      <c r="K29">
        <v>59</v>
      </c>
      <c r="L29" t="s">
        <v>73</v>
      </c>
      <c r="M29" s="3">
        <v>2905</v>
      </c>
      <c r="P29" s="2">
        <v>45762</v>
      </c>
      <c r="R29">
        <v>2</v>
      </c>
      <c r="S29" s="3">
        <v>5810</v>
      </c>
      <c r="T29" t="s">
        <v>65</v>
      </c>
      <c r="U29">
        <v>112887160001</v>
      </c>
      <c r="V29">
        <v>0</v>
      </c>
      <c r="W29" s="3">
        <v>5810</v>
      </c>
      <c r="X29">
        <v>0</v>
      </c>
      <c r="Y29">
        <v>0</v>
      </c>
      <c r="Z29">
        <v>0</v>
      </c>
      <c r="AA29">
        <v>0</v>
      </c>
      <c r="AD29">
        <v>0</v>
      </c>
      <c r="AM29">
        <v>11288716</v>
      </c>
      <c r="AN29" t="s">
        <v>571</v>
      </c>
      <c r="AP29">
        <v>0</v>
      </c>
      <c r="AQ29">
        <v>0</v>
      </c>
      <c r="AR29">
        <v>0</v>
      </c>
      <c r="AS29">
        <v>0</v>
      </c>
      <c r="AT29">
        <v>0</v>
      </c>
      <c r="AU29">
        <v>0</v>
      </c>
      <c r="AY29" t="s">
        <v>63</v>
      </c>
      <c r="AZ29" t="s">
        <v>5213</v>
      </c>
      <c r="BA29">
        <v>0</v>
      </c>
      <c r="BC29" t="s">
        <v>571</v>
      </c>
      <c r="BF29" t="s">
        <v>2846</v>
      </c>
    </row>
    <row r="30" spans="1:58" x14ac:dyDescent="0.35">
      <c r="A30" t="s">
        <v>5214</v>
      </c>
      <c r="B30">
        <v>10000</v>
      </c>
      <c r="C30">
        <v>20000</v>
      </c>
      <c r="D30" s="2">
        <v>45768</v>
      </c>
      <c r="E30" t="s">
        <v>59</v>
      </c>
      <c r="F30" t="s">
        <v>3126</v>
      </c>
      <c r="G30" t="s">
        <v>3127</v>
      </c>
      <c r="I30">
        <v>1</v>
      </c>
      <c r="J30" t="s">
        <v>183</v>
      </c>
      <c r="K30">
        <v>31</v>
      </c>
      <c r="L30" t="s">
        <v>2529</v>
      </c>
      <c r="M30" s="3">
        <v>50000</v>
      </c>
      <c r="P30" s="2">
        <v>45762</v>
      </c>
      <c r="R30">
        <v>4</v>
      </c>
      <c r="S30" s="3">
        <v>200000</v>
      </c>
      <c r="T30" t="s">
        <v>65</v>
      </c>
      <c r="U30" t="s">
        <v>5215</v>
      </c>
      <c r="V30">
        <v>0</v>
      </c>
      <c r="W30" s="3">
        <v>200000</v>
      </c>
      <c r="X30">
        <v>0</v>
      </c>
      <c r="Y30">
        <v>0</v>
      </c>
      <c r="Z30">
        <v>0</v>
      </c>
      <c r="AA30">
        <v>0</v>
      </c>
      <c r="AD30">
        <v>0</v>
      </c>
      <c r="AM30" t="s">
        <v>5216</v>
      </c>
      <c r="AN30" t="s">
        <v>3130</v>
      </c>
      <c r="AP30">
        <v>0</v>
      </c>
      <c r="AQ30">
        <v>0</v>
      </c>
      <c r="AR30">
        <v>0</v>
      </c>
      <c r="AS30">
        <v>0</v>
      </c>
      <c r="AT30">
        <v>0</v>
      </c>
      <c r="AU30">
        <v>0</v>
      </c>
      <c r="AY30" t="s">
        <v>63</v>
      </c>
      <c r="AZ30" t="s">
        <v>5217</v>
      </c>
      <c r="BA30">
        <v>0</v>
      </c>
      <c r="BC30" t="s">
        <v>3130</v>
      </c>
      <c r="BF30" t="s">
        <v>5218</v>
      </c>
    </row>
    <row r="31" spans="1:58" x14ac:dyDescent="0.35">
      <c r="A31" t="s">
        <v>2847</v>
      </c>
      <c r="B31">
        <v>10000</v>
      </c>
      <c r="C31">
        <v>10000</v>
      </c>
      <c r="D31" s="2">
        <v>45762</v>
      </c>
      <c r="E31" t="s">
        <v>59</v>
      </c>
      <c r="F31" t="s">
        <v>2848</v>
      </c>
      <c r="G31" t="s">
        <v>713</v>
      </c>
      <c r="I31">
        <v>1</v>
      </c>
      <c r="J31" t="s">
        <v>183</v>
      </c>
      <c r="K31">
        <v>65</v>
      </c>
      <c r="L31" t="s">
        <v>340</v>
      </c>
      <c r="M31" s="3">
        <v>1000</v>
      </c>
      <c r="P31" s="2">
        <v>45762</v>
      </c>
      <c r="R31">
        <v>20</v>
      </c>
      <c r="S31" s="3">
        <v>20000</v>
      </c>
      <c r="T31" t="s">
        <v>65</v>
      </c>
      <c r="U31" t="s">
        <v>2849</v>
      </c>
      <c r="V31">
        <v>0</v>
      </c>
      <c r="W31" s="3">
        <v>20000</v>
      </c>
      <c r="X31">
        <v>0</v>
      </c>
      <c r="Y31">
        <v>0</v>
      </c>
      <c r="Z31">
        <v>0</v>
      </c>
      <c r="AA31">
        <v>0</v>
      </c>
      <c r="AD31">
        <v>0</v>
      </c>
      <c r="AM31" t="s">
        <v>2850</v>
      </c>
      <c r="AN31" t="s">
        <v>622</v>
      </c>
      <c r="AP31">
        <v>0</v>
      </c>
      <c r="AQ31">
        <v>0</v>
      </c>
      <c r="AR31">
        <v>0</v>
      </c>
      <c r="AS31">
        <v>0</v>
      </c>
      <c r="AT31">
        <v>0</v>
      </c>
      <c r="AU31">
        <v>0</v>
      </c>
      <c r="AY31" t="s">
        <v>63</v>
      </c>
      <c r="AZ31" t="s">
        <v>5219</v>
      </c>
      <c r="BA31">
        <v>0</v>
      </c>
      <c r="BC31" t="s">
        <v>622</v>
      </c>
      <c r="BF31" t="s">
        <v>2851</v>
      </c>
    </row>
    <row r="32" spans="1:58" x14ac:dyDescent="0.35">
      <c r="A32" t="s">
        <v>2852</v>
      </c>
      <c r="B32">
        <v>10000</v>
      </c>
      <c r="C32">
        <v>10000</v>
      </c>
      <c r="D32" s="2">
        <v>45762</v>
      </c>
      <c r="E32" t="s">
        <v>59</v>
      </c>
      <c r="F32" t="s">
        <v>2853</v>
      </c>
      <c r="G32" t="s">
        <v>713</v>
      </c>
      <c r="I32">
        <v>1</v>
      </c>
      <c r="J32" t="s">
        <v>183</v>
      </c>
      <c r="K32">
        <v>65</v>
      </c>
      <c r="L32" t="s">
        <v>340</v>
      </c>
      <c r="M32" s="3">
        <v>1429</v>
      </c>
      <c r="P32" s="2">
        <v>45762</v>
      </c>
      <c r="R32">
        <v>14</v>
      </c>
      <c r="S32" s="3">
        <v>20006</v>
      </c>
      <c r="T32" t="s">
        <v>65</v>
      </c>
      <c r="U32" t="s">
        <v>2854</v>
      </c>
      <c r="V32">
        <v>0</v>
      </c>
      <c r="W32" s="3">
        <v>20000</v>
      </c>
      <c r="X32">
        <v>6</v>
      </c>
      <c r="Y32">
        <v>0</v>
      </c>
      <c r="Z32">
        <v>0</v>
      </c>
      <c r="AA32">
        <v>0</v>
      </c>
      <c r="AD32">
        <v>0</v>
      </c>
      <c r="AM32" t="s">
        <v>2855</v>
      </c>
      <c r="AN32" t="s">
        <v>622</v>
      </c>
      <c r="AP32">
        <v>0</v>
      </c>
      <c r="AQ32">
        <v>0</v>
      </c>
      <c r="AR32">
        <v>0</v>
      </c>
      <c r="AS32">
        <v>0</v>
      </c>
      <c r="AT32">
        <v>0</v>
      </c>
      <c r="AU32">
        <v>0</v>
      </c>
      <c r="AY32" t="s">
        <v>63</v>
      </c>
      <c r="AZ32" t="s">
        <v>5220</v>
      </c>
      <c r="BA32">
        <v>0</v>
      </c>
      <c r="BC32" t="s">
        <v>622</v>
      </c>
      <c r="BF32" t="s">
        <v>2851</v>
      </c>
    </row>
    <row r="33" spans="1:58" x14ac:dyDescent="0.35">
      <c r="A33" t="s">
        <v>2856</v>
      </c>
      <c r="B33">
        <v>10000</v>
      </c>
      <c r="C33">
        <v>10000</v>
      </c>
      <c r="D33" s="2">
        <v>45762</v>
      </c>
      <c r="E33" t="s">
        <v>59</v>
      </c>
      <c r="F33" t="s">
        <v>2839</v>
      </c>
      <c r="G33" t="s">
        <v>2857</v>
      </c>
      <c r="I33">
        <v>1</v>
      </c>
      <c r="J33" t="s">
        <v>183</v>
      </c>
      <c r="K33">
        <v>78</v>
      </c>
      <c r="L33" t="s">
        <v>216</v>
      </c>
      <c r="M33" s="3">
        <v>1500</v>
      </c>
      <c r="P33" s="2">
        <v>45762</v>
      </c>
      <c r="R33">
        <v>1</v>
      </c>
      <c r="S33" s="3">
        <v>1500</v>
      </c>
      <c r="T33" t="s">
        <v>65</v>
      </c>
      <c r="U33">
        <v>10100110001</v>
      </c>
      <c r="V33">
        <v>0</v>
      </c>
      <c r="W33" s="3">
        <v>1500</v>
      </c>
      <c r="X33">
        <v>0</v>
      </c>
      <c r="Y33">
        <v>0</v>
      </c>
      <c r="Z33">
        <v>0</v>
      </c>
      <c r="AA33">
        <v>0</v>
      </c>
      <c r="AD33">
        <v>0</v>
      </c>
      <c r="AM33">
        <v>1010011</v>
      </c>
      <c r="AN33" t="s">
        <v>1726</v>
      </c>
      <c r="AP33">
        <v>0</v>
      </c>
      <c r="AQ33">
        <v>0</v>
      </c>
      <c r="AR33">
        <v>0</v>
      </c>
      <c r="AS33">
        <v>0</v>
      </c>
      <c r="AT33">
        <v>0</v>
      </c>
      <c r="AU33">
        <v>0</v>
      </c>
      <c r="AY33" t="s">
        <v>63</v>
      </c>
      <c r="AZ33" t="s">
        <v>5221</v>
      </c>
      <c r="BA33">
        <v>0</v>
      </c>
      <c r="BC33" t="s">
        <v>1726</v>
      </c>
      <c r="BF33" t="s">
        <v>1727</v>
      </c>
    </row>
    <row r="34" spans="1:58" x14ac:dyDescent="0.35">
      <c r="A34" t="s">
        <v>5222</v>
      </c>
      <c r="B34">
        <v>10000</v>
      </c>
      <c r="C34">
        <v>10000</v>
      </c>
      <c r="D34" s="2">
        <v>45763</v>
      </c>
      <c r="E34" t="s">
        <v>59</v>
      </c>
      <c r="F34" t="s">
        <v>5206</v>
      </c>
      <c r="G34" t="s">
        <v>290</v>
      </c>
      <c r="I34">
        <v>1</v>
      </c>
      <c r="J34" t="s">
        <v>183</v>
      </c>
      <c r="K34">
        <v>78</v>
      </c>
      <c r="L34" t="s">
        <v>216</v>
      </c>
      <c r="M34" s="3">
        <v>1000</v>
      </c>
      <c r="P34" s="2">
        <v>45762</v>
      </c>
      <c r="R34">
        <v>2</v>
      </c>
      <c r="S34" s="3">
        <v>2000</v>
      </c>
      <c r="T34" t="s">
        <v>65</v>
      </c>
      <c r="U34">
        <v>10101080001</v>
      </c>
      <c r="V34">
        <v>0</v>
      </c>
      <c r="W34" s="3">
        <v>2000</v>
      </c>
      <c r="X34">
        <v>0</v>
      </c>
      <c r="Y34">
        <v>0</v>
      </c>
      <c r="Z34">
        <v>0</v>
      </c>
      <c r="AA34">
        <v>0</v>
      </c>
      <c r="AD34">
        <v>0</v>
      </c>
      <c r="AM34">
        <v>1010108</v>
      </c>
      <c r="AN34" t="s">
        <v>1726</v>
      </c>
      <c r="AP34">
        <v>0</v>
      </c>
      <c r="AQ34">
        <v>0</v>
      </c>
      <c r="AR34">
        <v>0</v>
      </c>
      <c r="AS34">
        <v>0</v>
      </c>
      <c r="AT34">
        <v>0</v>
      </c>
      <c r="AU34">
        <v>0</v>
      </c>
      <c r="AY34" t="s">
        <v>63</v>
      </c>
      <c r="AZ34" t="s">
        <v>5223</v>
      </c>
      <c r="BA34">
        <v>0</v>
      </c>
      <c r="BC34" t="s">
        <v>1726</v>
      </c>
      <c r="BF34" t="s">
        <v>1727</v>
      </c>
    </row>
    <row r="35" spans="1:58" x14ac:dyDescent="0.35">
      <c r="A35" t="s">
        <v>3393</v>
      </c>
      <c r="B35">
        <v>10000</v>
      </c>
      <c r="C35">
        <v>20000</v>
      </c>
      <c r="D35" s="2">
        <v>45770</v>
      </c>
      <c r="E35" t="s">
        <v>59</v>
      </c>
      <c r="F35" t="s">
        <v>3394</v>
      </c>
      <c r="G35">
        <v>10620258019</v>
      </c>
      <c r="I35">
        <v>2</v>
      </c>
      <c r="J35" t="s">
        <v>183</v>
      </c>
      <c r="K35">
        <v>77</v>
      </c>
      <c r="L35" t="s">
        <v>192</v>
      </c>
      <c r="M35" s="3">
        <v>2884</v>
      </c>
      <c r="P35" s="2">
        <v>45762</v>
      </c>
      <c r="R35">
        <v>77</v>
      </c>
      <c r="S35" s="3">
        <v>222068</v>
      </c>
      <c r="T35" t="s">
        <v>65</v>
      </c>
      <c r="U35" t="s">
        <v>3395</v>
      </c>
      <c r="V35">
        <v>0</v>
      </c>
      <c r="W35" s="3">
        <v>200000</v>
      </c>
      <c r="X35" s="3">
        <v>22068</v>
      </c>
      <c r="Y35">
        <v>0</v>
      </c>
      <c r="Z35">
        <v>0</v>
      </c>
      <c r="AA35">
        <v>0</v>
      </c>
      <c r="AD35">
        <v>0</v>
      </c>
      <c r="AM35" t="s">
        <v>3396</v>
      </c>
      <c r="AN35" t="s">
        <v>108</v>
      </c>
      <c r="AP35">
        <v>0</v>
      </c>
      <c r="AQ35">
        <v>0</v>
      </c>
      <c r="AR35">
        <v>0</v>
      </c>
      <c r="AS35">
        <v>0</v>
      </c>
      <c r="AT35">
        <v>0</v>
      </c>
      <c r="AU35">
        <v>0</v>
      </c>
      <c r="AY35" t="s">
        <v>63</v>
      </c>
      <c r="AZ35" t="s">
        <v>4591</v>
      </c>
      <c r="BA35">
        <v>0</v>
      </c>
      <c r="BC35" t="s">
        <v>108</v>
      </c>
      <c r="BF35" t="s">
        <v>3397</v>
      </c>
    </row>
    <row r="36" spans="1:58" x14ac:dyDescent="0.35">
      <c r="A36" t="s">
        <v>4670</v>
      </c>
      <c r="B36">
        <v>10000</v>
      </c>
      <c r="C36">
        <v>30000</v>
      </c>
      <c r="D36" s="2">
        <v>45769</v>
      </c>
      <c r="E36" t="s">
        <v>59</v>
      </c>
      <c r="F36" s="4">
        <v>0.41869212962962965</v>
      </c>
      <c r="G36" t="s">
        <v>4625</v>
      </c>
      <c r="I36">
        <v>3</v>
      </c>
      <c r="J36" t="s">
        <v>183</v>
      </c>
      <c r="K36">
        <v>85</v>
      </c>
      <c r="L36" t="s">
        <v>940</v>
      </c>
      <c r="M36" s="3">
        <v>10000</v>
      </c>
      <c r="P36" s="2">
        <v>45762</v>
      </c>
      <c r="R36">
        <v>11</v>
      </c>
      <c r="S36" s="3">
        <v>110000</v>
      </c>
      <c r="T36" t="s">
        <v>65</v>
      </c>
      <c r="U36" t="s">
        <v>908</v>
      </c>
      <c r="V36">
        <v>0</v>
      </c>
      <c r="W36" s="3">
        <v>100000</v>
      </c>
      <c r="X36" s="3">
        <v>10000</v>
      </c>
      <c r="Y36">
        <v>0</v>
      </c>
      <c r="Z36">
        <v>0</v>
      </c>
      <c r="AA36">
        <v>0</v>
      </c>
      <c r="AD36">
        <v>0</v>
      </c>
      <c r="AM36" t="s">
        <v>909</v>
      </c>
      <c r="AN36" t="s">
        <v>108</v>
      </c>
      <c r="AP36">
        <v>0</v>
      </c>
      <c r="AQ36">
        <v>0</v>
      </c>
      <c r="AR36">
        <v>0</v>
      </c>
      <c r="AS36">
        <v>0</v>
      </c>
      <c r="AT36">
        <v>0</v>
      </c>
      <c r="AU36">
        <v>0</v>
      </c>
      <c r="AY36" t="s">
        <v>63</v>
      </c>
      <c r="AZ36" t="s">
        <v>4671</v>
      </c>
      <c r="BA36">
        <v>0</v>
      </c>
      <c r="BC36" t="s">
        <v>108</v>
      </c>
      <c r="BF36" t="s">
        <v>4672</v>
      </c>
    </row>
    <row r="37" spans="1:58" x14ac:dyDescent="0.35">
      <c r="A37" t="s">
        <v>5002</v>
      </c>
      <c r="B37">
        <v>10000</v>
      </c>
      <c r="C37">
        <v>20000</v>
      </c>
      <c r="D37" s="2">
        <v>45769</v>
      </c>
      <c r="E37" t="s">
        <v>59</v>
      </c>
      <c r="F37" t="s">
        <v>5175</v>
      </c>
      <c r="G37" t="s">
        <v>5176</v>
      </c>
      <c r="I37">
        <v>2</v>
      </c>
      <c r="J37" t="s">
        <v>183</v>
      </c>
      <c r="K37">
        <v>77</v>
      </c>
      <c r="L37" t="s">
        <v>192</v>
      </c>
      <c r="M37" s="3">
        <v>2500</v>
      </c>
      <c r="P37" s="2">
        <v>45762</v>
      </c>
      <c r="R37">
        <v>88</v>
      </c>
      <c r="S37" s="3">
        <v>220000</v>
      </c>
      <c r="T37" t="s">
        <v>65</v>
      </c>
      <c r="U37" t="s">
        <v>483</v>
      </c>
      <c r="V37">
        <v>0</v>
      </c>
      <c r="W37" s="3">
        <v>200000</v>
      </c>
      <c r="X37" s="3">
        <v>20000</v>
      </c>
      <c r="Y37">
        <v>0</v>
      </c>
      <c r="Z37">
        <v>0</v>
      </c>
      <c r="AA37">
        <v>0</v>
      </c>
      <c r="AD37">
        <v>0</v>
      </c>
      <c r="AM37" t="s">
        <v>484</v>
      </c>
      <c r="AN37" t="s">
        <v>108</v>
      </c>
      <c r="AP37">
        <v>0</v>
      </c>
      <c r="AQ37">
        <v>0</v>
      </c>
      <c r="AR37">
        <v>0</v>
      </c>
      <c r="AS37">
        <v>0</v>
      </c>
      <c r="AT37">
        <v>0</v>
      </c>
      <c r="AU37">
        <v>0</v>
      </c>
      <c r="AY37" t="s">
        <v>63</v>
      </c>
      <c r="AZ37" t="s">
        <v>5003</v>
      </c>
      <c r="BA37">
        <v>0</v>
      </c>
      <c r="BC37" t="s">
        <v>108</v>
      </c>
      <c r="BF37" t="s">
        <v>5004</v>
      </c>
    </row>
    <row r="38" spans="1:58" x14ac:dyDescent="0.35">
      <c r="A38" t="s">
        <v>2938</v>
      </c>
      <c r="B38">
        <v>10000</v>
      </c>
      <c r="C38">
        <v>20000</v>
      </c>
      <c r="D38" s="2">
        <v>45763</v>
      </c>
      <c r="E38" t="s">
        <v>59</v>
      </c>
      <c r="F38" t="s">
        <v>2939</v>
      </c>
      <c r="G38" t="s">
        <v>2940</v>
      </c>
      <c r="I38">
        <v>2</v>
      </c>
      <c r="J38" t="s">
        <v>183</v>
      </c>
      <c r="K38" t="s">
        <v>5173</v>
      </c>
      <c r="L38" t="s">
        <v>439</v>
      </c>
      <c r="M38" s="3">
        <v>13167</v>
      </c>
      <c r="P38" s="2">
        <v>45762</v>
      </c>
      <c r="R38">
        <v>6</v>
      </c>
      <c r="S38" s="3">
        <v>79002</v>
      </c>
      <c r="T38" t="s">
        <v>65</v>
      </c>
      <c r="U38" t="s">
        <v>2942</v>
      </c>
      <c r="V38">
        <v>0</v>
      </c>
      <c r="W38" s="3">
        <v>74529</v>
      </c>
      <c r="X38" s="3">
        <v>4473</v>
      </c>
      <c r="Y38">
        <v>0</v>
      </c>
      <c r="Z38">
        <v>0</v>
      </c>
      <c r="AA38">
        <v>0</v>
      </c>
      <c r="AD38">
        <v>0</v>
      </c>
      <c r="AM38" t="s">
        <v>2943</v>
      </c>
      <c r="AN38" t="s">
        <v>448</v>
      </c>
      <c r="AP38">
        <v>0</v>
      </c>
      <c r="AQ38">
        <v>0</v>
      </c>
      <c r="AR38">
        <v>0</v>
      </c>
      <c r="AS38">
        <v>0</v>
      </c>
      <c r="AT38">
        <v>0</v>
      </c>
      <c r="AU38">
        <v>0</v>
      </c>
      <c r="AY38" t="s">
        <v>63</v>
      </c>
      <c r="AZ38" t="s">
        <v>6576</v>
      </c>
      <c r="BA38">
        <v>0</v>
      </c>
      <c r="BC38" t="s">
        <v>448</v>
      </c>
      <c r="BF38" t="s">
        <v>2944</v>
      </c>
    </row>
    <row r="39" spans="1:58" x14ac:dyDescent="0.35">
      <c r="A39" t="s">
        <v>4741</v>
      </c>
      <c r="B39">
        <v>10000</v>
      </c>
      <c r="C39">
        <v>20000</v>
      </c>
      <c r="D39" s="2">
        <v>45764</v>
      </c>
      <c r="E39" t="s">
        <v>59</v>
      </c>
      <c r="F39" t="s">
        <v>4742</v>
      </c>
      <c r="G39" t="s">
        <v>4743</v>
      </c>
      <c r="I39">
        <v>2</v>
      </c>
      <c r="J39" t="s">
        <v>183</v>
      </c>
      <c r="K39" t="s">
        <v>5173</v>
      </c>
      <c r="L39" t="s">
        <v>439</v>
      </c>
      <c r="M39" s="3">
        <v>1900</v>
      </c>
      <c r="P39" s="2">
        <v>45762</v>
      </c>
      <c r="R39">
        <v>6</v>
      </c>
      <c r="S39" s="3">
        <v>11400</v>
      </c>
      <c r="T39" t="s">
        <v>65</v>
      </c>
      <c r="U39" t="s">
        <v>4744</v>
      </c>
      <c r="V39">
        <v>0</v>
      </c>
      <c r="W39" s="3">
        <v>11039</v>
      </c>
      <c r="X39">
        <v>361</v>
      </c>
      <c r="Y39">
        <v>0</v>
      </c>
      <c r="Z39">
        <v>0</v>
      </c>
      <c r="AA39">
        <v>0</v>
      </c>
      <c r="AD39">
        <v>0</v>
      </c>
      <c r="AM39" t="s">
        <v>4745</v>
      </c>
      <c r="AN39" t="s">
        <v>448</v>
      </c>
      <c r="AP39">
        <v>0</v>
      </c>
      <c r="AQ39">
        <v>0</v>
      </c>
      <c r="AR39">
        <v>0</v>
      </c>
      <c r="AS39">
        <v>0</v>
      </c>
      <c r="AT39">
        <v>0</v>
      </c>
      <c r="AU39">
        <v>0</v>
      </c>
      <c r="AY39" t="s">
        <v>63</v>
      </c>
      <c r="AZ39" t="s">
        <v>4746</v>
      </c>
      <c r="BA39">
        <v>0</v>
      </c>
      <c r="BC39" t="s">
        <v>448</v>
      </c>
      <c r="BF39" t="s">
        <v>3986</v>
      </c>
    </row>
    <row r="40" spans="1:58" x14ac:dyDescent="0.35">
      <c r="A40" t="s">
        <v>5224</v>
      </c>
      <c r="B40">
        <v>10000</v>
      </c>
      <c r="C40">
        <v>10000</v>
      </c>
      <c r="D40" s="2">
        <v>45763</v>
      </c>
      <c r="E40" t="s">
        <v>59</v>
      </c>
      <c r="F40" t="s">
        <v>5191</v>
      </c>
      <c r="G40" t="s">
        <v>5225</v>
      </c>
      <c r="I40">
        <v>1</v>
      </c>
      <c r="J40" t="s">
        <v>183</v>
      </c>
      <c r="K40">
        <v>60</v>
      </c>
      <c r="L40" t="s">
        <v>222</v>
      </c>
      <c r="M40" s="3">
        <v>5000</v>
      </c>
      <c r="P40" s="2">
        <v>45762</v>
      </c>
      <c r="R40">
        <v>4</v>
      </c>
      <c r="S40" s="3">
        <v>20000</v>
      </c>
      <c r="T40" t="s">
        <v>65</v>
      </c>
      <c r="U40" t="s">
        <v>5226</v>
      </c>
      <c r="V40">
        <v>0</v>
      </c>
      <c r="W40" s="3">
        <v>10000</v>
      </c>
      <c r="X40" s="3">
        <v>10000</v>
      </c>
      <c r="Y40">
        <v>0</v>
      </c>
      <c r="Z40">
        <v>0</v>
      </c>
      <c r="AA40">
        <v>0</v>
      </c>
      <c r="AD40">
        <v>0</v>
      </c>
      <c r="AM40" t="s">
        <v>5227</v>
      </c>
      <c r="AN40" t="s">
        <v>5228</v>
      </c>
      <c r="AP40">
        <v>0</v>
      </c>
      <c r="AQ40">
        <v>0</v>
      </c>
      <c r="AR40">
        <v>0</v>
      </c>
      <c r="AS40">
        <v>0</v>
      </c>
      <c r="AT40">
        <v>0</v>
      </c>
      <c r="AU40">
        <v>0</v>
      </c>
      <c r="AY40" t="s">
        <v>63</v>
      </c>
      <c r="AZ40" t="s">
        <v>5229</v>
      </c>
      <c r="BA40">
        <v>0</v>
      </c>
      <c r="BC40" t="s">
        <v>5228</v>
      </c>
      <c r="BF40" t="s">
        <v>5230</v>
      </c>
    </row>
    <row r="41" spans="1:58" x14ac:dyDescent="0.35">
      <c r="A41" t="s">
        <v>2858</v>
      </c>
      <c r="B41">
        <v>10000</v>
      </c>
      <c r="C41">
        <v>20000</v>
      </c>
      <c r="D41" s="2">
        <v>45762</v>
      </c>
      <c r="E41" t="s">
        <v>59</v>
      </c>
      <c r="F41" t="s">
        <v>2859</v>
      </c>
      <c r="G41" t="s">
        <v>2739</v>
      </c>
      <c r="I41">
        <v>1</v>
      </c>
      <c r="J41" t="s">
        <v>183</v>
      </c>
      <c r="K41">
        <v>59</v>
      </c>
      <c r="L41" t="s">
        <v>73</v>
      </c>
      <c r="M41">
        <v>373</v>
      </c>
      <c r="P41" s="2">
        <v>45762</v>
      </c>
      <c r="R41">
        <v>4</v>
      </c>
      <c r="S41" s="3">
        <v>1490</v>
      </c>
      <c r="T41" t="s">
        <v>65</v>
      </c>
      <c r="U41">
        <v>112888630001</v>
      </c>
      <c r="V41">
        <v>0</v>
      </c>
      <c r="W41" s="3">
        <v>1490</v>
      </c>
      <c r="X41">
        <v>0</v>
      </c>
      <c r="Y41">
        <v>0</v>
      </c>
      <c r="Z41">
        <v>0</v>
      </c>
      <c r="AA41">
        <v>0</v>
      </c>
      <c r="AD41">
        <v>0</v>
      </c>
      <c r="AM41">
        <v>11288863</v>
      </c>
      <c r="AN41" t="s">
        <v>571</v>
      </c>
      <c r="AP41">
        <v>0</v>
      </c>
      <c r="AQ41">
        <v>0</v>
      </c>
      <c r="AR41">
        <v>0</v>
      </c>
      <c r="AS41">
        <v>0</v>
      </c>
      <c r="AT41">
        <v>0</v>
      </c>
      <c r="AU41">
        <v>0</v>
      </c>
      <c r="AY41" t="s">
        <v>63</v>
      </c>
      <c r="AZ41" t="s">
        <v>5231</v>
      </c>
      <c r="BA41">
        <v>0</v>
      </c>
      <c r="BC41" t="s">
        <v>571</v>
      </c>
      <c r="BF41" t="s">
        <v>2860</v>
      </c>
    </row>
    <row r="42" spans="1:58" x14ac:dyDescent="0.35">
      <c r="A42" t="s">
        <v>2858</v>
      </c>
      <c r="B42">
        <v>20000</v>
      </c>
      <c r="C42">
        <v>10000</v>
      </c>
      <c r="D42" s="2">
        <v>45762</v>
      </c>
      <c r="E42" t="s">
        <v>59</v>
      </c>
      <c r="F42" t="s">
        <v>2859</v>
      </c>
      <c r="G42" t="s">
        <v>2739</v>
      </c>
      <c r="I42">
        <v>1</v>
      </c>
      <c r="J42" t="s">
        <v>183</v>
      </c>
      <c r="K42">
        <v>59</v>
      </c>
      <c r="L42" t="s">
        <v>73</v>
      </c>
      <c r="M42">
        <v>373</v>
      </c>
      <c r="P42" s="2">
        <v>45762</v>
      </c>
      <c r="R42">
        <v>4</v>
      </c>
      <c r="S42" s="3">
        <v>1490</v>
      </c>
      <c r="T42" t="s">
        <v>65</v>
      </c>
      <c r="U42">
        <v>112888630001</v>
      </c>
      <c r="V42">
        <v>0</v>
      </c>
      <c r="W42" s="3">
        <v>1490</v>
      </c>
      <c r="X42">
        <v>0</v>
      </c>
      <c r="Y42">
        <v>0</v>
      </c>
      <c r="Z42">
        <v>0</v>
      </c>
      <c r="AA42">
        <v>0</v>
      </c>
      <c r="AD42">
        <v>0</v>
      </c>
      <c r="AM42">
        <v>11288863</v>
      </c>
      <c r="AN42" t="s">
        <v>571</v>
      </c>
      <c r="AP42">
        <v>0</v>
      </c>
      <c r="AQ42">
        <v>0</v>
      </c>
      <c r="AR42">
        <v>0</v>
      </c>
      <c r="AS42">
        <v>0</v>
      </c>
      <c r="AT42">
        <v>0</v>
      </c>
      <c r="AU42">
        <v>0</v>
      </c>
      <c r="AY42" t="s">
        <v>63</v>
      </c>
      <c r="AZ42" t="s">
        <v>5231</v>
      </c>
      <c r="BA42">
        <v>0</v>
      </c>
      <c r="BC42" t="s">
        <v>571</v>
      </c>
      <c r="BF42" t="s">
        <v>2860</v>
      </c>
    </row>
    <row r="43" spans="1:58" x14ac:dyDescent="0.35">
      <c r="A43" t="s">
        <v>5232</v>
      </c>
      <c r="B43">
        <v>10000</v>
      </c>
      <c r="C43">
        <v>10000</v>
      </c>
      <c r="D43" s="2">
        <v>45764</v>
      </c>
      <c r="E43" t="s">
        <v>59</v>
      </c>
      <c r="F43" t="s">
        <v>5233</v>
      </c>
      <c r="G43" t="s">
        <v>747</v>
      </c>
      <c r="I43">
        <v>1</v>
      </c>
      <c r="J43" t="s">
        <v>183</v>
      </c>
      <c r="K43">
        <v>59</v>
      </c>
      <c r="L43" t="s">
        <v>73</v>
      </c>
      <c r="M43" s="3">
        <v>15000</v>
      </c>
      <c r="P43" s="2">
        <v>45762</v>
      </c>
      <c r="R43">
        <v>2</v>
      </c>
      <c r="S43" s="3">
        <v>30000</v>
      </c>
      <c r="T43" t="s">
        <v>65</v>
      </c>
      <c r="U43">
        <v>200748640001</v>
      </c>
      <c r="V43">
        <v>0</v>
      </c>
      <c r="W43" s="3">
        <v>30000</v>
      </c>
      <c r="X43">
        <v>0</v>
      </c>
      <c r="Y43">
        <v>0</v>
      </c>
      <c r="Z43">
        <v>0</v>
      </c>
      <c r="AA43">
        <v>0</v>
      </c>
      <c r="AD43">
        <v>0</v>
      </c>
      <c r="AM43">
        <v>20074864</v>
      </c>
      <c r="AN43" t="s">
        <v>571</v>
      </c>
      <c r="AP43">
        <v>0</v>
      </c>
      <c r="AQ43">
        <v>0</v>
      </c>
      <c r="AR43">
        <v>0</v>
      </c>
      <c r="AS43">
        <v>0</v>
      </c>
      <c r="AT43">
        <v>0</v>
      </c>
      <c r="AU43">
        <v>0</v>
      </c>
      <c r="AY43" t="s">
        <v>63</v>
      </c>
      <c r="AZ43" t="s">
        <v>5234</v>
      </c>
      <c r="BA43">
        <v>0</v>
      </c>
      <c r="BC43" t="s">
        <v>571</v>
      </c>
      <c r="BF43" t="s">
        <v>5235</v>
      </c>
    </row>
    <row r="44" spans="1:58" x14ac:dyDescent="0.35">
      <c r="A44" t="s">
        <v>5232</v>
      </c>
      <c r="B44">
        <v>20000</v>
      </c>
      <c r="C44">
        <v>10000</v>
      </c>
      <c r="D44" s="2">
        <v>45764</v>
      </c>
      <c r="E44" t="s">
        <v>59</v>
      </c>
      <c r="F44" t="s">
        <v>5233</v>
      </c>
      <c r="G44" t="s">
        <v>747</v>
      </c>
      <c r="I44">
        <v>1</v>
      </c>
      <c r="J44" t="s">
        <v>183</v>
      </c>
      <c r="K44">
        <v>59</v>
      </c>
      <c r="L44" t="s">
        <v>73</v>
      </c>
      <c r="M44" s="3">
        <v>15000</v>
      </c>
      <c r="P44" s="2">
        <v>45762</v>
      </c>
      <c r="R44">
        <v>2</v>
      </c>
      <c r="S44" s="3">
        <v>30000</v>
      </c>
      <c r="T44" t="s">
        <v>65</v>
      </c>
      <c r="U44">
        <v>200748640001</v>
      </c>
      <c r="V44">
        <v>0</v>
      </c>
      <c r="W44" s="3">
        <v>30000</v>
      </c>
      <c r="X44">
        <v>0</v>
      </c>
      <c r="Y44">
        <v>0</v>
      </c>
      <c r="Z44">
        <v>0</v>
      </c>
      <c r="AA44">
        <v>0</v>
      </c>
      <c r="AD44">
        <v>0</v>
      </c>
      <c r="AM44">
        <v>20074864</v>
      </c>
      <c r="AN44" t="s">
        <v>571</v>
      </c>
      <c r="AP44">
        <v>0</v>
      </c>
      <c r="AQ44">
        <v>0</v>
      </c>
      <c r="AR44">
        <v>0</v>
      </c>
      <c r="AS44">
        <v>0</v>
      </c>
      <c r="AT44">
        <v>0</v>
      </c>
      <c r="AU44">
        <v>0</v>
      </c>
      <c r="AY44" t="s">
        <v>63</v>
      </c>
      <c r="AZ44" t="s">
        <v>5234</v>
      </c>
      <c r="BA44">
        <v>0</v>
      </c>
      <c r="BC44" t="s">
        <v>571</v>
      </c>
      <c r="BF44" t="s">
        <v>5235</v>
      </c>
    </row>
    <row r="45" spans="1:58" x14ac:dyDescent="0.35">
      <c r="A45" t="s">
        <v>2561</v>
      </c>
      <c r="B45">
        <v>10000</v>
      </c>
      <c r="C45">
        <v>20000</v>
      </c>
      <c r="D45" s="2">
        <v>45762</v>
      </c>
      <c r="E45" t="s">
        <v>59</v>
      </c>
      <c r="F45" s="4">
        <v>0.43652777777777779</v>
      </c>
      <c r="G45" t="s">
        <v>2562</v>
      </c>
      <c r="I45">
        <v>2</v>
      </c>
      <c r="J45" t="s">
        <v>183</v>
      </c>
      <c r="K45">
        <v>86</v>
      </c>
      <c r="L45" t="s">
        <v>1696</v>
      </c>
      <c r="M45">
        <v>665</v>
      </c>
      <c r="P45" s="2">
        <v>45762</v>
      </c>
      <c r="R45">
        <v>60</v>
      </c>
      <c r="S45" s="3">
        <v>39900</v>
      </c>
      <c r="T45" t="s">
        <v>65</v>
      </c>
      <c r="U45">
        <v>111818390001</v>
      </c>
      <c r="V45">
        <v>0</v>
      </c>
      <c r="W45" s="3">
        <v>39870</v>
      </c>
      <c r="X45">
        <v>30</v>
      </c>
      <c r="Y45">
        <v>0</v>
      </c>
      <c r="Z45">
        <v>0</v>
      </c>
      <c r="AA45">
        <v>0</v>
      </c>
      <c r="AD45">
        <v>0</v>
      </c>
      <c r="AM45">
        <v>11181839</v>
      </c>
      <c r="AN45" t="s">
        <v>571</v>
      </c>
      <c r="AP45">
        <v>0</v>
      </c>
      <c r="AQ45">
        <v>0</v>
      </c>
      <c r="AR45">
        <v>0</v>
      </c>
      <c r="AS45">
        <v>0</v>
      </c>
      <c r="AT45">
        <v>0</v>
      </c>
      <c r="AU45">
        <v>0</v>
      </c>
      <c r="AY45" t="s">
        <v>63</v>
      </c>
      <c r="AZ45" t="s">
        <v>5009</v>
      </c>
      <c r="BA45">
        <v>0</v>
      </c>
      <c r="BC45" t="s">
        <v>571</v>
      </c>
      <c r="BF45" t="s">
        <v>2564</v>
      </c>
    </row>
    <row r="46" spans="1:58" x14ac:dyDescent="0.35">
      <c r="A46" t="s">
        <v>2861</v>
      </c>
      <c r="B46">
        <v>10000</v>
      </c>
      <c r="C46">
        <v>10000</v>
      </c>
      <c r="D46" s="2">
        <v>45762</v>
      </c>
      <c r="E46" t="s">
        <v>59</v>
      </c>
      <c r="F46" s="4">
        <v>0.43652777777777779</v>
      </c>
      <c r="G46" t="s">
        <v>2562</v>
      </c>
      <c r="I46">
        <v>1</v>
      </c>
      <c r="J46" t="s">
        <v>183</v>
      </c>
      <c r="K46">
        <v>31</v>
      </c>
      <c r="L46" t="s">
        <v>2529</v>
      </c>
      <c r="M46" s="3">
        <v>39870</v>
      </c>
      <c r="P46" s="2">
        <v>45762</v>
      </c>
      <c r="R46">
        <v>1</v>
      </c>
      <c r="S46" s="3">
        <v>39870</v>
      </c>
      <c r="T46" t="s">
        <v>65</v>
      </c>
      <c r="U46">
        <v>111818390001</v>
      </c>
      <c r="V46">
        <v>0</v>
      </c>
      <c r="W46" s="3">
        <v>39870</v>
      </c>
      <c r="X46">
        <v>0</v>
      </c>
      <c r="Y46">
        <v>0</v>
      </c>
      <c r="Z46">
        <v>0</v>
      </c>
      <c r="AA46">
        <v>0</v>
      </c>
      <c r="AD46">
        <v>0</v>
      </c>
      <c r="AM46">
        <v>11181839</v>
      </c>
      <c r="AN46" t="s">
        <v>571</v>
      </c>
      <c r="AP46">
        <v>0</v>
      </c>
      <c r="AQ46">
        <v>0</v>
      </c>
      <c r="AR46">
        <v>0</v>
      </c>
      <c r="AS46">
        <v>0</v>
      </c>
      <c r="AT46">
        <v>0</v>
      </c>
      <c r="AU46">
        <v>0</v>
      </c>
      <c r="AY46" t="s">
        <v>63</v>
      </c>
      <c r="AZ46" t="s">
        <v>5236</v>
      </c>
      <c r="BA46">
        <v>0</v>
      </c>
      <c r="BC46" t="s">
        <v>571</v>
      </c>
      <c r="BF46" t="s">
        <v>2862</v>
      </c>
    </row>
    <row r="47" spans="1:58" x14ac:dyDescent="0.35">
      <c r="A47" t="s">
        <v>2861</v>
      </c>
      <c r="B47">
        <v>10000</v>
      </c>
      <c r="C47">
        <v>20000</v>
      </c>
      <c r="D47" s="2">
        <v>45762</v>
      </c>
      <c r="E47" t="s">
        <v>59</v>
      </c>
      <c r="F47" s="4">
        <v>0.43652777777777779</v>
      </c>
      <c r="G47" t="s">
        <v>2562</v>
      </c>
      <c r="I47">
        <v>2</v>
      </c>
      <c r="J47" t="s">
        <v>183</v>
      </c>
      <c r="K47">
        <v>86</v>
      </c>
      <c r="L47" t="s">
        <v>1696</v>
      </c>
      <c r="M47">
        <v>665</v>
      </c>
      <c r="P47" s="2">
        <v>45762</v>
      </c>
      <c r="R47">
        <v>60</v>
      </c>
      <c r="S47" s="3">
        <v>39900</v>
      </c>
      <c r="T47" t="s">
        <v>65</v>
      </c>
      <c r="U47">
        <v>111818390001</v>
      </c>
      <c r="V47">
        <v>0</v>
      </c>
      <c r="W47" s="3">
        <v>39870</v>
      </c>
      <c r="X47">
        <v>30</v>
      </c>
      <c r="Y47">
        <v>0</v>
      </c>
      <c r="Z47">
        <v>0</v>
      </c>
      <c r="AA47">
        <v>0</v>
      </c>
      <c r="AD47">
        <v>0</v>
      </c>
      <c r="AM47">
        <v>11181839</v>
      </c>
      <c r="AN47" t="s">
        <v>571</v>
      </c>
      <c r="AP47">
        <v>0</v>
      </c>
      <c r="AQ47">
        <v>0</v>
      </c>
      <c r="AR47">
        <v>0</v>
      </c>
      <c r="AS47">
        <v>0</v>
      </c>
      <c r="AT47">
        <v>0</v>
      </c>
      <c r="AU47">
        <v>0</v>
      </c>
      <c r="AY47" t="s">
        <v>63</v>
      </c>
      <c r="AZ47" t="s">
        <v>5236</v>
      </c>
      <c r="BA47">
        <v>0</v>
      </c>
      <c r="BC47" t="s">
        <v>571</v>
      </c>
      <c r="BF47" t="s">
        <v>2862</v>
      </c>
    </row>
    <row r="48" spans="1:58" x14ac:dyDescent="0.35">
      <c r="A48" t="s">
        <v>2743</v>
      </c>
      <c r="B48">
        <v>10000</v>
      </c>
      <c r="C48">
        <v>20000</v>
      </c>
      <c r="D48" s="2">
        <v>45762</v>
      </c>
      <c r="E48" t="s">
        <v>59</v>
      </c>
      <c r="F48" t="s">
        <v>2744</v>
      </c>
      <c r="G48" t="s">
        <v>2745</v>
      </c>
      <c r="I48">
        <v>2</v>
      </c>
      <c r="J48" t="s">
        <v>183</v>
      </c>
      <c r="K48">
        <v>82</v>
      </c>
      <c r="L48" t="s">
        <v>352</v>
      </c>
      <c r="M48">
        <v>250</v>
      </c>
      <c r="P48" s="2">
        <v>45762</v>
      </c>
      <c r="R48">
        <v>24</v>
      </c>
      <c r="S48" s="3">
        <v>6000</v>
      </c>
      <c r="T48" t="s">
        <v>65</v>
      </c>
      <c r="U48" t="s">
        <v>2746</v>
      </c>
      <c r="V48">
        <v>0</v>
      </c>
      <c r="W48" s="3">
        <v>3000</v>
      </c>
      <c r="X48" s="3">
        <v>3000</v>
      </c>
      <c r="Y48">
        <v>0</v>
      </c>
      <c r="Z48">
        <v>0</v>
      </c>
      <c r="AA48">
        <v>0</v>
      </c>
      <c r="AD48">
        <v>0</v>
      </c>
      <c r="AM48" t="s">
        <v>2747</v>
      </c>
      <c r="AN48" t="s">
        <v>1242</v>
      </c>
      <c r="AP48">
        <v>0</v>
      </c>
      <c r="AQ48">
        <v>0</v>
      </c>
      <c r="AR48">
        <v>0</v>
      </c>
      <c r="AS48">
        <v>0</v>
      </c>
      <c r="AT48">
        <v>0</v>
      </c>
      <c r="AU48">
        <v>0</v>
      </c>
      <c r="AY48" t="s">
        <v>63</v>
      </c>
      <c r="AZ48" t="s">
        <v>5122</v>
      </c>
      <c r="BA48">
        <v>0</v>
      </c>
      <c r="BC48" t="s">
        <v>1242</v>
      </c>
      <c r="BF48" t="s">
        <v>2748</v>
      </c>
    </row>
    <row r="49" spans="1:58" x14ac:dyDescent="0.35">
      <c r="A49" t="s">
        <v>2749</v>
      </c>
      <c r="B49">
        <v>10000</v>
      </c>
      <c r="C49">
        <v>20000</v>
      </c>
      <c r="D49" s="2">
        <v>45762</v>
      </c>
      <c r="E49" t="s">
        <v>59</v>
      </c>
      <c r="F49" t="s">
        <v>2744</v>
      </c>
      <c r="G49" t="s">
        <v>2745</v>
      </c>
      <c r="I49">
        <v>2</v>
      </c>
      <c r="J49" t="s">
        <v>183</v>
      </c>
      <c r="K49">
        <v>82</v>
      </c>
      <c r="L49" t="s">
        <v>352</v>
      </c>
      <c r="M49">
        <v>250</v>
      </c>
      <c r="P49" s="2">
        <v>45762</v>
      </c>
      <c r="R49">
        <v>24</v>
      </c>
      <c r="S49" s="3">
        <v>6000</v>
      </c>
      <c r="T49" t="s">
        <v>65</v>
      </c>
      <c r="U49" t="s">
        <v>2750</v>
      </c>
      <c r="V49">
        <v>0</v>
      </c>
      <c r="W49" s="3">
        <v>3000</v>
      </c>
      <c r="X49" s="3">
        <v>3000</v>
      </c>
      <c r="Y49">
        <v>0</v>
      </c>
      <c r="Z49">
        <v>0</v>
      </c>
      <c r="AA49">
        <v>0</v>
      </c>
      <c r="AD49">
        <v>0</v>
      </c>
      <c r="AM49" t="s">
        <v>2751</v>
      </c>
      <c r="AN49" t="s">
        <v>1242</v>
      </c>
      <c r="AP49">
        <v>0</v>
      </c>
      <c r="AQ49">
        <v>0</v>
      </c>
      <c r="AR49">
        <v>0</v>
      </c>
      <c r="AS49">
        <v>0</v>
      </c>
      <c r="AT49">
        <v>0</v>
      </c>
      <c r="AU49">
        <v>0</v>
      </c>
      <c r="AY49" t="s">
        <v>63</v>
      </c>
      <c r="AZ49" t="s">
        <v>5123</v>
      </c>
      <c r="BA49">
        <v>0</v>
      </c>
      <c r="BC49" t="s">
        <v>1242</v>
      </c>
      <c r="BF49" t="s">
        <v>2748</v>
      </c>
    </row>
    <row r="50" spans="1:58" x14ac:dyDescent="0.35">
      <c r="A50" t="s">
        <v>2752</v>
      </c>
      <c r="B50">
        <v>10000</v>
      </c>
      <c r="C50">
        <v>20000</v>
      </c>
      <c r="D50" s="2">
        <v>45762</v>
      </c>
      <c r="E50" t="s">
        <v>59</v>
      </c>
      <c r="F50" t="s">
        <v>2744</v>
      </c>
      <c r="G50" t="s">
        <v>2745</v>
      </c>
      <c r="I50">
        <v>2</v>
      </c>
      <c r="J50" t="s">
        <v>183</v>
      </c>
      <c r="K50">
        <v>82</v>
      </c>
      <c r="L50" t="s">
        <v>352</v>
      </c>
      <c r="M50">
        <v>250</v>
      </c>
      <c r="P50" s="2">
        <v>45762</v>
      </c>
      <c r="R50">
        <v>24</v>
      </c>
      <c r="S50" s="3">
        <v>6000</v>
      </c>
      <c r="T50" t="s">
        <v>65</v>
      </c>
      <c r="U50" t="s">
        <v>2753</v>
      </c>
      <c r="V50">
        <v>0</v>
      </c>
      <c r="W50" s="3">
        <v>3000</v>
      </c>
      <c r="X50" s="3">
        <v>3000</v>
      </c>
      <c r="Y50">
        <v>0</v>
      </c>
      <c r="Z50">
        <v>0</v>
      </c>
      <c r="AA50">
        <v>0</v>
      </c>
      <c r="AD50">
        <v>0</v>
      </c>
      <c r="AM50" t="s">
        <v>2754</v>
      </c>
      <c r="AN50" t="s">
        <v>1242</v>
      </c>
      <c r="AP50">
        <v>0</v>
      </c>
      <c r="AQ50">
        <v>0</v>
      </c>
      <c r="AR50">
        <v>0</v>
      </c>
      <c r="AS50">
        <v>0</v>
      </c>
      <c r="AT50">
        <v>0</v>
      </c>
      <c r="AU50">
        <v>0</v>
      </c>
      <c r="AY50" t="s">
        <v>63</v>
      </c>
      <c r="AZ50" t="s">
        <v>5124</v>
      </c>
      <c r="BA50">
        <v>0</v>
      </c>
      <c r="BC50" t="s">
        <v>1242</v>
      </c>
      <c r="BF50" t="s">
        <v>2748</v>
      </c>
    </row>
    <row r="51" spans="1:58" x14ac:dyDescent="0.35">
      <c r="A51" t="s">
        <v>2863</v>
      </c>
      <c r="B51">
        <v>10000</v>
      </c>
      <c r="C51">
        <v>10000</v>
      </c>
      <c r="D51" s="2">
        <v>45762</v>
      </c>
      <c r="E51" t="s">
        <v>59</v>
      </c>
      <c r="F51" t="s">
        <v>2714</v>
      </c>
      <c r="G51" t="s">
        <v>2864</v>
      </c>
      <c r="I51">
        <v>1</v>
      </c>
      <c r="J51" t="s">
        <v>183</v>
      </c>
      <c r="K51">
        <v>78</v>
      </c>
      <c r="L51" t="s">
        <v>216</v>
      </c>
      <c r="M51" s="3">
        <v>3000</v>
      </c>
      <c r="P51" s="2">
        <v>45762</v>
      </c>
      <c r="R51">
        <v>1</v>
      </c>
      <c r="S51" s="3">
        <v>3000</v>
      </c>
      <c r="T51" t="s">
        <v>65</v>
      </c>
      <c r="U51" t="s">
        <v>708</v>
      </c>
      <c r="V51">
        <v>0</v>
      </c>
      <c r="W51" s="3">
        <v>3000</v>
      </c>
      <c r="X51">
        <v>0</v>
      </c>
      <c r="Y51">
        <v>0</v>
      </c>
      <c r="Z51">
        <v>0</v>
      </c>
      <c r="AA51">
        <v>0</v>
      </c>
      <c r="AD51">
        <v>0</v>
      </c>
      <c r="AM51" t="s">
        <v>709</v>
      </c>
      <c r="AN51" t="s">
        <v>355</v>
      </c>
      <c r="AP51">
        <v>0</v>
      </c>
      <c r="AQ51">
        <v>0</v>
      </c>
      <c r="AR51">
        <v>0</v>
      </c>
      <c r="AS51">
        <v>0</v>
      </c>
      <c r="AT51">
        <v>0</v>
      </c>
      <c r="AU51">
        <v>0</v>
      </c>
      <c r="AY51" t="s">
        <v>63</v>
      </c>
      <c r="AZ51" t="s">
        <v>5237</v>
      </c>
      <c r="BA51">
        <v>0</v>
      </c>
      <c r="BC51" t="s">
        <v>355</v>
      </c>
      <c r="BF51" t="s">
        <v>2865</v>
      </c>
    </row>
    <row r="52" spans="1:58" x14ac:dyDescent="0.35">
      <c r="A52" t="s">
        <v>2866</v>
      </c>
      <c r="B52">
        <v>10000</v>
      </c>
      <c r="C52">
        <v>20000</v>
      </c>
      <c r="D52" s="2">
        <v>45762</v>
      </c>
      <c r="E52" t="s">
        <v>59</v>
      </c>
      <c r="F52" t="s">
        <v>2867</v>
      </c>
      <c r="G52" t="s">
        <v>2868</v>
      </c>
      <c r="I52">
        <v>1</v>
      </c>
      <c r="J52" t="s">
        <v>183</v>
      </c>
      <c r="K52">
        <v>61</v>
      </c>
      <c r="L52" t="s">
        <v>209</v>
      </c>
      <c r="M52">
        <v>500</v>
      </c>
      <c r="P52" s="2">
        <v>45762</v>
      </c>
      <c r="R52">
        <v>1</v>
      </c>
      <c r="S52">
        <v>500</v>
      </c>
      <c r="T52" t="s">
        <v>65</v>
      </c>
      <c r="U52">
        <v>107127290001</v>
      </c>
      <c r="V52">
        <v>0</v>
      </c>
      <c r="W52">
        <v>500</v>
      </c>
      <c r="X52">
        <v>0</v>
      </c>
      <c r="Y52">
        <v>0</v>
      </c>
      <c r="Z52">
        <v>0</v>
      </c>
      <c r="AA52">
        <v>0</v>
      </c>
      <c r="AD52">
        <v>0</v>
      </c>
      <c r="AM52">
        <v>10712729</v>
      </c>
      <c r="AN52" t="s">
        <v>282</v>
      </c>
      <c r="AP52">
        <v>0</v>
      </c>
      <c r="AQ52">
        <v>0</v>
      </c>
      <c r="AR52">
        <v>0</v>
      </c>
      <c r="AS52">
        <v>0</v>
      </c>
      <c r="AT52">
        <v>0</v>
      </c>
      <c r="AU52">
        <v>0</v>
      </c>
      <c r="AY52" t="s">
        <v>63</v>
      </c>
      <c r="AZ52" t="s">
        <v>5238</v>
      </c>
      <c r="BA52">
        <v>0</v>
      </c>
      <c r="BC52" t="s">
        <v>282</v>
      </c>
      <c r="BF52" t="s">
        <v>2869</v>
      </c>
    </row>
    <row r="53" spans="1:58" x14ac:dyDescent="0.35">
      <c r="A53" t="s">
        <v>4929</v>
      </c>
      <c r="B53">
        <v>10000</v>
      </c>
      <c r="C53">
        <v>20000</v>
      </c>
      <c r="D53" s="2">
        <v>45764</v>
      </c>
      <c r="E53" t="s">
        <v>59</v>
      </c>
      <c r="F53" t="s">
        <v>4930</v>
      </c>
      <c r="G53" t="s">
        <v>4931</v>
      </c>
      <c r="I53">
        <v>2</v>
      </c>
      <c r="J53" t="s">
        <v>183</v>
      </c>
      <c r="K53">
        <v>92</v>
      </c>
      <c r="L53" t="s">
        <v>281</v>
      </c>
      <c r="M53" s="3">
        <v>8300</v>
      </c>
      <c r="P53" s="2">
        <v>45762</v>
      </c>
      <c r="R53">
        <v>1</v>
      </c>
      <c r="S53" s="3">
        <v>8300</v>
      </c>
      <c r="T53" t="s">
        <v>65</v>
      </c>
      <c r="U53" t="s">
        <v>4932</v>
      </c>
      <c r="V53">
        <v>0</v>
      </c>
      <c r="W53" s="3">
        <v>8000</v>
      </c>
      <c r="X53">
        <v>300</v>
      </c>
      <c r="Y53">
        <v>0</v>
      </c>
      <c r="Z53">
        <v>0</v>
      </c>
      <c r="AA53">
        <v>0</v>
      </c>
      <c r="AD53">
        <v>0</v>
      </c>
      <c r="AM53" t="s">
        <v>4933</v>
      </c>
      <c r="AN53" t="s">
        <v>355</v>
      </c>
      <c r="AP53">
        <v>0</v>
      </c>
      <c r="AQ53">
        <v>0</v>
      </c>
      <c r="AR53">
        <v>0</v>
      </c>
      <c r="AS53">
        <v>0</v>
      </c>
      <c r="AT53">
        <v>0</v>
      </c>
      <c r="AU53">
        <v>0</v>
      </c>
      <c r="AY53" t="s">
        <v>63</v>
      </c>
      <c r="AZ53" t="s">
        <v>4934</v>
      </c>
      <c r="BA53">
        <v>0</v>
      </c>
      <c r="BC53" t="s">
        <v>355</v>
      </c>
      <c r="BF53" t="s">
        <v>4935</v>
      </c>
    </row>
    <row r="54" spans="1:58" x14ac:dyDescent="0.35">
      <c r="A54" t="s">
        <v>5239</v>
      </c>
      <c r="B54">
        <v>10000</v>
      </c>
      <c r="C54">
        <v>10000</v>
      </c>
      <c r="D54" s="2">
        <v>45770</v>
      </c>
      <c r="E54" t="s">
        <v>59</v>
      </c>
      <c r="F54" t="s">
        <v>5240</v>
      </c>
      <c r="G54" t="s">
        <v>5241</v>
      </c>
      <c r="I54">
        <v>1</v>
      </c>
      <c r="J54" t="s">
        <v>183</v>
      </c>
      <c r="K54">
        <v>29</v>
      </c>
      <c r="L54" t="s">
        <v>739</v>
      </c>
      <c r="M54" s="3">
        <v>75000</v>
      </c>
      <c r="P54" s="2">
        <v>45762</v>
      </c>
      <c r="R54">
        <v>2</v>
      </c>
      <c r="S54" s="3">
        <v>150000</v>
      </c>
      <c r="T54" t="s">
        <v>65</v>
      </c>
      <c r="U54" t="s">
        <v>5242</v>
      </c>
      <c r="V54">
        <v>0</v>
      </c>
      <c r="W54" s="3">
        <v>150000</v>
      </c>
      <c r="X54">
        <v>0</v>
      </c>
      <c r="Y54">
        <v>0</v>
      </c>
      <c r="Z54">
        <v>0</v>
      </c>
      <c r="AA54">
        <v>0</v>
      </c>
      <c r="AD54">
        <v>0</v>
      </c>
      <c r="AM54" t="s">
        <v>5243</v>
      </c>
      <c r="AN54" t="s">
        <v>5244</v>
      </c>
      <c r="AP54">
        <v>0</v>
      </c>
      <c r="AQ54">
        <v>0</v>
      </c>
      <c r="AR54">
        <v>0</v>
      </c>
      <c r="AS54">
        <v>0</v>
      </c>
      <c r="AT54">
        <v>0</v>
      </c>
      <c r="AU54">
        <v>0</v>
      </c>
      <c r="AY54" t="s">
        <v>63</v>
      </c>
      <c r="AZ54" t="s">
        <v>5245</v>
      </c>
      <c r="BA54">
        <v>0</v>
      </c>
      <c r="BC54" t="s">
        <v>5244</v>
      </c>
      <c r="BF54" t="s">
        <v>5246</v>
      </c>
    </row>
    <row r="55" spans="1:58" x14ac:dyDescent="0.35">
      <c r="A55" t="s">
        <v>3166</v>
      </c>
      <c r="B55">
        <v>10000</v>
      </c>
      <c r="C55">
        <v>10000</v>
      </c>
      <c r="D55" s="2">
        <v>45769</v>
      </c>
      <c r="E55" t="s">
        <v>59</v>
      </c>
      <c r="F55" t="s">
        <v>3167</v>
      </c>
      <c r="G55" t="s">
        <v>719</v>
      </c>
      <c r="I55">
        <v>1</v>
      </c>
      <c r="J55" t="s">
        <v>183</v>
      </c>
      <c r="K55">
        <v>46</v>
      </c>
      <c r="L55" t="s">
        <v>231</v>
      </c>
      <c r="M55" s="3">
        <v>14000</v>
      </c>
      <c r="P55" s="2">
        <v>45762</v>
      </c>
      <c r="R55">
        <v>1</v>
      </c>
      <c r="S55" s="3">
        <v>14000</v>
      </c>
      <c r="T55" t="s">
        <v>65</v>
      </c>
      <c r="U55">
        <v>8077000001</v>
      </c>
      <c r="V55">
        <v>0</v>
      </c>
      <c r="W55" s="3">
        <v>10000</v>
      </c>
      <c r="X55" s="3">
        <v>4000</v>
      </c>
      <c r="Y55">
        <v>0</v>
      </c>
      <c r="Z55">
        <v>0</v>
      </c>
      <c r="AA55">
        <v>0</v>
      </c>
      <c r="AD55">
        <v>0</v>
      </c>
      <c r="AM55">
        <v>807700</v>
      </c>
      <c r="AN55" t="s">
        <v>210</v>
      </c>
      <c r="AP55">
        <v>0</v>
      </c>
      <c r="AQ55">
        <v>0</v>
      </c>
      <c r="AR55">
        <v>0</v>
      </c>
      <c r="AS55">
        <v>0</v>
      </c>
      <c r="AT55">
        <v>0</v>
      </c>
      <c r="AU55">
        <v>0</v>
      </c>
      <c r="AY55" t="s">
        <v>63</v>
      </c>
      <c r="AZ55" t="s">
        <v>3363</v>
      </c>
      <c r="BA55">
        <v>0</v>
      </c>
      <c r="BC55" t="s">
        <v>210</v>
      </c>
      <c r="BF55" t="s">
        <v>3168</v>
      </c>
    </row>
    <row r="56" spans="1:58" x14ac:dyDescent="0.35">
      <c r="A56" t="s">
        <v>5247</v>
      </c>
      <c r="B56">
        <v>10000</v>
      </c>
      <c r="C56">
        <v>10000</v>
      </c>
      <c r="D56" s="2">
        <v>45764</v>
      </c>
      <c r="E56" t="s">
        <v>59</v>
      </c>
      <c r="F56" s="4">
        <v>0.46346064814814814</v>
      </c>
      <c r="G56" t="s">
        <v>2452</v>
      </c>
      <c r="I56">
        <v>1</v>
      </c>
      <c r="J56" t="s">
        <v>183</v>
      </c>
      <c r="K56">
        <v>22</v>
      </c>
      <c r="L56" t="s">
        <v>685</v>
      </c>
      <c r="M56" s="3">
        <v>16500</v>
      </c>
      <c r="P56" s="2">
        <v>45762</v>
      </c>
      <c r="R56">
        <v>2</v>
      </c>
      <c r="S56" s="3">
        <v>33000</v>
      </c>
      <c r="T56" t="s">
        <v>65</v>
      </c>
      <c r="U56" t="s">
        <v>5248</v>
      </c>
      <c r="V56">
        <v>0</v>
      </c>
      <c r="W56" s="3">
        <v>33000</v>
      </c>
      <c r="X56">
        <v>0</v>
      </c>
      <c r="Y56">
        <v>0</v>
      </c>
      <c r="Z56">
        <v>0</v>
      </c>
      <c r="AA56">
        <v>0</v>
      </c>
      <c r="AD56">
        <v>0</v>
      </c>
      <c r="AM56" t="s">
        <v>5249</v>
      </c>
      <c r="AN56" t="s">
        <v>465</v>
      </c>
      <c r="AP56">
        <v>0</v>
      </c>
      <c r="AQ56">
        <v>0</v>
      </c>
      <c r="AR56">
        <v>0</v>
      </c>
      <c r="AS56">
        <v>0</v>
      </c>
      <c r="AT56">
        <v>0</v>
      </c>
      <c r="AU56">
        <v>0</v>
      </c>
      <c r="AY56" t="s">
        <v>63</v>
      </c>
      <c r="AZ56" t="s">
        <v>5250</v>
      </c>
      <c r="BA56">
        <v>0</v>
      </c>
      <c r="BC56" t="s">
        <v>465</v>
      </c>
      <c r="BF56" t="s">
        <v>2873</v>
      </c>
    </row>
    <row r="57" spans="1:58" x14ac:dyDescent="0.35">
      <c r="A57" t="s">
        <v>2870</v>
      </c>
      <c r="B57">
        <v>10000</v>
      </c>
      <c r="C57">
        <v>10000</v>
      </c>
      <c r="D57" s="2">
        <v>45762</v>
      </c>
      <c r="E57" t="s">
        <v>59</v>
      </c>
      <c r="F57" t="s">
        <v>2867</v>
      </c>
      <c r="G57" t="s">
        <v>2677</v>
      </c>
      <c r="I57">
        <v>1</v>
      </c>
      <c r="J57" t="s">
        <v>183</v>
      </c>
      <c r="K57">
        <v>22</v>
      </c>
      <c r="L57" t="s">
        <v>685</v>
      </c>
      <c r="M57" s="3">
        <v>6500</v>
      </c>
      <c r="P57" s="2">
        <v>45762</v>
      </c>
      <c r="R57">
        <v>2</v>
      </c>
      <c r="S57" s="3">
        <v>13000</v>
      </c>
      <c r="T57" t="s">
        <v>65</v>
      </c>
      <c r="U57" t="s">
        <v>2871</v>
      </c>
      <c r="V57">
        <v>0</v>
      </c>
      <c r="W57" s="3">
        <v>13000</v>
      </c>
      <c r="X57">
        <v>0</v>
      </c>
      <c r="Y57">
        <v>0</v>
      </c>
      <c r="Z57">
        <v>0</v>
      </c>
      <c r="AA57">
        <v>0</v>
      </c>
      <c r="AD57">
        <v>0</v>
      </c>
      <c r="AM57" t="s">
        <v>2872</v>
      </c>
      <c r="AN57" t="s">
        <v>465</v>
      </c>
      <c r="AP57">
        <v>0</v>
      </c>
      <c r="AQ57">
        <v>0</v>
      </c>
      <c r="AR57">
        <v>0</v>
      </c>
      <c r="AS57">
        <v>0</v>
      </c>
      <c r="AT57">
        <v>0</v>
      </c>
      <c r="AU57">
        <v>0</v>
      </c>
      <c r="AY57" t="s">
        <v>63</v>
      </c>
      <c r="AZ57" t="s">
        <v>5251</v>
      </c>
      <c r="BA57">
        <v>0</v>
      </c>
      <c r="BC57" t="s">
        <v>465</v>
      </c>
      <c r="BF57" t="s">
        <v>2873</v>
      </c>
    </row>
    <row r="58" spans="1:58" x14ac:dyDescent="0.35">
      <c r="A58" t="s">
        <v>5252</v>
      </c>
      <c r="B58">
        <v>10000</v>
      </c>
      <c r="C58">
        <v>10000</v>
      </c>
      <c r="D58" s="2">
        <v>45763</v>
      </c>
      <c r="E58" t="s">
        <v>59</v>
      </c>
      <c r="F58" t="s">
        <v>2016</v>
      </c>
      <c r="G58" t="s">
        <v>2885</v>
      </c>
      <c r="I58">
        <v>1</v>
      </c>
      <c r="J58" t="s">
        <v>183</v>
      </c>
      <c r="K58">
        <v>61</v>
      </c>
      <c r="L58" t="s">
        <v>664</v>
      </c>
      <c r="M58" s="3">
        <v>5000</v>
      </c>
      <c r="P58" s="2">
        <v>45762</v>
      </c>
      <c r="R58">
        <v>6</v>
      </c>
      <c r="S58" s="3">
        <v>30000</v>
      </c>
      <c r="T58" t="s">
        <v>65</v>
      </c>
      <c r="U58" t="s">
        <v>5253</v>
      </c>
      <c r="V58">
        <v>0</v>
      </c>
      <c r="W58" s="3">
        <v>30000</v>
      </c>
      <c r="X58">
        <v>0</v>
      </c>
      <c r="Y58">
        <v>0</v>
      </c>
      <c r="Z58">
        <v>0</v>
      </c>
      <c r="AA58">
        <v>0</v>
      </c>
      <c r="AD58">
        <v>0</v>
      </c>
      <c r="AM58" t="s">
        <v>5254</v>
      </c>
      <c r="AN58" t="s">
        <v>465</v>
      </c>
      <c r="AP58">
        <v>0</v>
      </c>
      <c r="AQ58">
        <v>0</v>
      </c>
      <c r="AR58">
        <v>0</v>
      </c>
      <c r="AS58">
        <v>0</v>
      </c>
      <c r="AT58">
        <v>0</v>
      </c>
      <c r="AU58">
        <v>0</v>
      </c>
      <c r="AY58" t="s">
        <v>63</v>
      </c>
      <c r="AZ58" t="s">
        <v>5255</v>
      </c>
      <c r="BA58">
        <v>0</v>
      </c>
      <c r="BC58" t="s">
        <v>465</v>
      </c>
      <c r="BF58" t="s">
        <v>2594</v>
      </c>
    </row>
    <row r="59" spans="1:58" x14ac:dyDescent="0.35">
      <c r="A59" t="s">
        <v>5256</v>
      </c>
      <c r="B59">
        <v>10000</v>
      </c>
      <c r="C59">
        <v>10000</v>
      </c>
      <c r="D59" s="2">
        <v>45763</v>
      </c>
      <c r="E59" t="s">
        <v>59</v>
      </c>
      <c r="F59" t="s">
        <v>2016</v>
      </c>
      <c r="G59" t="s">
        <v>2885</v>
      </c>
      <c r="I59">
        <v>1</v>
      </c>
      <c r="J59" t="s">
        <v>183</v>
      </c>
      <c r="K59">
        <v>61</v>
      </c>
      <c r="L59" t="s">
        <v>664</v>
      </c>
      <c r="M59" s="3">
        <v>5167</v>
      </c>
      <c r="P59" s="2">
        <v>45762</v>
      </c>
      <c r="R59">
        <v>6</v>
      </c>
      <c r="S59" s="3">
        <v>31002</v>
      </c>
      <c r="T59" t="s">
        <v>65</v>
      </c>
      <c r="U59" t="s">
        <v>5253</v>
      </c>
      <c r="V59">
        <v>0</v>
      </c>
      <c r="W59" s="3">
        <v>31000</v>
      </c>
      <c r="X59">
        <v>2</v>
      </c>
      <c r="Y59">
        <v>0</v>
      </c>
      <c r="Z59">
        <v>0</v>
      </c>
      <c r="AA59">
        <v>0</v>
      </c>
      <c r="AD59">
        <v>0</v>
      </c>
      <c r="AM59" t="s">
        <v>5254</v>
      </c>
      <c r="AN59" t="s">
        <v>465</v>
      </c>
      <c r="AP59">
        <v>0</v>
      </c>
      <c r="AQ59">
        <v>0</v>
      </c>
      <c r="AR59">
        <v>0</v>
      </c>
      <c r="AS59">
        <v>0</v>
      </c>
      <c r="AT59">
        <v>0</v>
      </c>
      <c r="AU59">
        <v>0</v>
      </c>
      <c r="AY59" t="s">
        <v>63</v>
      </c>
      <c r="AZ59" t="s">
        <v>5257</v>
      </c>
      <c r="BA59">
        <v>0</v>
      </c>
      <c r="BC59" t="s">
        <v>465</v>
      </c>
      <c r="BF59" t="s">
        <v>2678</v>
      </c>
    </row>
    <row r="60" spans="1:58" x14ac:dyDescent="0.35">
      <c r="A60" t="s">
        <v>5258</v>
      </c>
      <c r="B60">
        <v>10000</v>
      </c>
      <c r="C60">
        <v>10000</v>
      </c>
      <c r="D60" s="2">
        <v>45763</v>
      </c>
      <c r="E60" t="s">
        <v>59</v>
      </c>
      <c r="F60" t="s">
        <v>5259</v>
      </c>
      <c r="G60" t="s">
        <v>5260</v>
      </c>
      <c r="I60">
        <v>1</v>
      </c>
      <c r="J60" t="s">
        <v>183</v>
      </c>
      <c r="K60">
        <v>61</v>
      </c>
      <c r="L60" t="s">
        <v>664</v>
      </c>
      <c r="M60" s="3">
        <v>1334</v>
      </c>
      <c r="P60" s="2">
        <v>45762</v>
      </c>
      <c r="R60">
        <v>6</v>
      </c>
      <c r="S60" s="3">
        <v>8004</v>
      </c>
      <c r="T60" t="s">
        <v>65</v>
      </c>
      <c r="U60" t="s">
        <v>5261</v>
      </c>
      <c r="V60">
        <v>0</v>
      </c>
      <c r="W60" s="3">
        <v>8000</v>
      </c>
      <c r="X60">
        <v>4</v>
      </c>
      <c r="Y60">
        <v>0</v>
      </c>
      <c r="Z60">
        <v>0</v>
      </c>
      <c r="AA60">
        <v>0</v>
      </c>
      <c r="AD60">
        <v>0</v>
      </c>
      <c r="AM60" t="s">
        <v>5262</v>
      </c>
      <c r="AN60" t="s">
        <v>465</v>
      </c>
      <c r="AP60">
        <v>0</v>
      </c>
      <c r="AQ60">
        <v>0</v>
      </c>
      <c r="AR60">
        <v>0</v>
      </c>
      <c r="AS60">
        <v>0</v>
      </c>
      <c r="AT60">
        <v>0</v>
      </c>
      <c r="AU60">
        <v>0</v>
      </c>
      <c r="AY60" t="s">
        <v>63</v>
      </c>
      <c r="AZ60" t="s">
        <v>5263</v>
      </c>
      <c r="BA60">
        <v>0</v>
      </c>
      <c r="BC60" t="s">
        <v>465</v>
      </c>
      <c r="BF60" t="s">
        <v>2776</v>
      </c>
    </row>
    <row r="61" spans="1:58" x14ac:dyDescent="0.35">
      <c r="A61" t="s">
        <v>2874</v>
      </c>
      <c r="B61">
        <v>10000</v>
      </c>
      <c r="C61">
        <v>10000</v>
      </c>
      <c r="D61" s="2">
        <v>45762</v>
      </c>
      <c r="E61" t="s">
        <v>59</v>
      </c>
      <c r="F61" t="s">
        <v>2714</v>
      </c>
      <c r="G61" t="s">
        <v>2875</v>
      </c>
      <c r="I61">
        <v>1</v>
      </c>
      <c r="J61" t="s">
        <v>183</v>
      </c>
      <c r="K61">
        <v>82</v>
      </c>
      <c r="L61" t="s">
        <v>352</v>
      </c>
      <c r="M61" s="3">
        <v>3000</v>
      </c>
      <c r="P61" s="2">
        <v>45762</v>
      </c>
      <c r="R61">
        <v>2</v>
      </c>
      <c r="S61" s="3">
        <v>6000</v>
      </c>
      <c r="T61" t="s">
        <v>65</v>
      </c>
      <c r="U61" t="s">
        <v>2876</v>
      </c>
      <c r="V61">
        <v>0</v>
      </c>
      <c r="W61" s="3">
        <v>6000</v>
      </c>
      <c r="X61">
        <v>0</v>
      </c>
      <c r="Y61">
        <v>0</v>
      </c>
      <c r="Z61">
        <v>0</v>
      </c>
      <c r="AA61">
        <v>0</v>
      </c>
      <c r="AD61">
        <v>0</v>
      </c>
      <c r="AM61" t="s">
        <v>2877</v>
      </c>
      <c r="AN61" t="s">
        <v>465</v>
      </c>
      <c r="AP61">
        <v>0</v>
      </c>
      <c r="AQ61">
        <v>0</v>
      </c>
      <c r="AR61">
        <v>0</v>
      </c>
      <c r="AS61">
        <v>0</v>
      </c>
      <c r="AT61">
        <v>0</v>
      </c>
      <c r="AU61">
        <v>0</v>
      </c>
      <c r="AY61" t="s">
        <v>63</v>
      </c>
      <c r="AZ61" t="s">
        <v>5264</v>
      </c>
      <c r="BA61">
        <v>0</v>
      </c>
      <c r="BC61" t="s">
        <v>465</v>
      </c>
      <c r="BF61" t="s">
        <v>2878</v>
      </c>
    </row>
    <row r="62" spans="1:58" x14ac:dyDescent="0.35">
      <c r="A62" t="s">
        <v>4970</v>
      </c>
      <c r="B62">
        <v>10000</v>
      </c>
      <c r="C62">
        <v>20000</v>
      </c>
      <c r="D62" s="2">
        <v>45769</v>
      </c>
      <c r="E62" t="s">
        <v>59</v>
      </c>
      <c r="F62" t="s">
        <v>5174</v>
      </c>
      <c r="G62" t="s">
        <v>4972</v>
      </c>
      <c r="I62">
        <v>2</v>
      </c>
      <c r="J62" t="s">
        <v>183</v>
      </c>
      <c r="K62">
        <v>77</v>
      </c>
      <c r="L62" t="s">
        <v>192</v>
      </c>
      <c r="M62" s="3">
        <v>1250</v>
      </c>
      <c r="P62" s="2">
        <v>45762</v>
      </c>
      <c r="R62">
        <v>88</v>
      </c>
      <c r="S62" s="3">
        <v>110000</v>
      </c>
      <c r="T62" t="s">
        <v>65</v>
      </c>
      <c r="U62" t="s">
        <v>4973</v>
      </c>
      <c r="V62">
        <v>0</v>
      </c>
      <c r="W62" s="3">
        <v>100000</v>
      </c>
      <c r="X62" s="3">
        <v>10000</v>
      </c>
      <c r="Y62">
        <v>0</v>
      </c>
      <c r="Z62">
        <v>0</v>
      </c>
      <c r="AA62">
        <v>0</v>
      </c>
      <c r="AD62">
        <v>0</v>
      </c>
      <c r="AM62" t="s">
        <v>4974</v>
      </c>
      <c r="AN62" t="s">
        <v>108</v>
      </c>
      <c r="AP62">
        <v>0</v>
      </c>
      <c r="AQ62">
        <v>0</v>
      </c>
      <c r="AR62">
        <v>0</v>
      </c>
      <c r="AS62">
        <v>0</v>
      </c>
      <c r="AT62">
        <v>0</v>
      </c>
      <c r="AU62">
        <v>0</v>
      </c>
      <c r="AY62" t="s">
        <v>63</v>
      </c>
      <c r="AZ62" t="s">
        <v>6561</v>
      </c>
      <c r="BA62">
        <v>0</v>
      </c>
      <c r="BC62" t="s">
        <v>108</v>
      </c>
      <c r="BF62" t="s">
        <v>4975</v>
      </c>
    </row>
    <row r="63" spans="1:58" x14ac:dyDescent="0.35">
      <c r="A63" t="s">
        <v>5029</v>
      </c>
      <c r="B63">
        <v>10000</v>
      </c>
      <c r="C63">
        <v>20000</v>
      </c>
      <c r="D63" s="2">
        <v>45769</v>
      </c>
      <c r="E63" t="s">
        <v>59</v>
      </c>
      <c r="F63" t="s">
        <v>5174</v>
      </c>
      <c r="G63" t="s">
        <v>4972</v>
      </c>
      <c r="I63">
        <v>2</v>
      </c>
      <c r="J63" t="s">
        <v>183</v>
      </c>
      <c r="K63">
        <v>77</v>
      </c>
      <c r="L63" t="s">
        <v>192</v>
      </c>
      <c r="M63" s="3">
        <v>1250</v>
      </c>
      <c r="P63" s="2">
        <v>45762</v>
      </c>
      <c r="R63">
        <v>88</v>
      </c>
      <c r="S63" s="3">
        <v>110000</v>
      </c>
      <c r="T63" t="s">
        <v>65</v>
      </c>
      <c r="U63" t="s">
        <v>658</v>
      </c>
      <c r="V63">
        <v>0</v>
      </c>
      <c r="W63" s="3">
        <v>100000</v>
      </c>
      <c r="X63" s="3">
        <v>10000</v>
      </c>
      <c r="Y63">
        <v>0</v>
      </c>
      <c r="Z63">
        <v>0</v>
      </c>
      <c r="AA63">
        <v>0</v>
      </c>
      <c r="AD63">
        <v>0</v>
      </c>
      <c r="AM63" t="s">
        <v>659</v>
      </c>
      <c r="AN63" t="s">
        <v>108</v>
      </c>
      <c r="AP63">
        <v>0</v>
      </c>
      <c r="AQ63">
        <v>0</v>
      </c>
      <c r="AR63">
        <v>0</v>
      </c>
      <c r="AS63">
        <v>0</v>
      </c>
      <c r="AT63">
        <v>0</v>
      </c>
      <c r="AU63">
        <v>0</v>
      </c>
      <c r="AY63" t="s">
        <v>63</v>
      </c>
      <c r="AZ63" t="s">
        <v>5030</v>
      </c>
      <c r="BA63">
        <v>0</v>
      </c>
      <c r="BC63" t="s">
        <v>108</v>
      </c>
      <c r="BF63" t="s">
        <v>5031</v>
      </c>
    </row>
    <row r="64" spans="1:58" x14ac:dyDescent="0.35">
      <c r="A64" t="s">
        <v>5032</v>
      </c>
      <c r="B64">
        <v>10000</v>
      </c>
      <c r="C64">
        <v>20000</v>
      </c>
      <c r="D64" s="2">
        <v>45769</v>
      </c>
      <c r="E64" t="s">
        <v>59</v>
      </c>
      <c r="F64" t="s">
        <v>5174</v>
      </c>
      <c r="G64" t="s">
        <v>4972</v>
      </c>
      <c r="I64">
        <v>2</v>
      </c>
      <c r="J64" t="s">
        <v>183</v>
      </c>
      <c r="K64">
        <v>77</v>
      </c>
      <c r="L64" t="s">
        <v>192</v>
      </c>
      <c r="M64" s="3">
        <v>1250</v>
      </c>
      <c r="P64" s="2">
        <v>45762</v>
      </c>
      <c r="R64">
        <v>88</v>
      </c>
      <c r="S64" s="3">
        <v>110000</v>
      </c>
      <c r="T64" t="s">
        <v>65</v>
      </c>
      <c r="U64" t="s">
        <v>5033</v>
      </c>
      <c r="V64">
        <v>0</v>
      </c>
      <c r="W64" s="3">
        <v>100000</v>
      </c>
      <c r="X64" s="3">
        <v>10000</v>
      </c>
      <c r="Y64">
        <v>0</v>
      </c>
      <c r="Z64">
        <v>0</v>
      </c>
      <c r="AA64">
        <v>0</v>
      </c>
      <c r="AD64">
        <v>0</v>
      </c>
      <c r="AM64" t="s">
        <v>5034</v>
      </c>
      <c r="AN64" t="s">
        <v>108</v>
      </c>
      <c r="AP64">
        <v>0</v>
      </c>
      <c r="AQ64">
        <v>0</v>
      </c>
      <c r="AR64">
        <v>0</v>
      </c>
      <c r="AS64">
        <v>0</v>
      </c>
      <c r="AT64">
        <v>0</v>
      </c>
      <c r="AU64">
        <v>0</v>
      </c>
      <c r="AY64" t="s">
        <v>63</v>
      </c>
      <c r="AZ64" t="s">
        <v>5035</v>
      </c>
      <c r="BA64">
        <v>0</v>
      </c>
      <c r="BC64" t="s">
        <v>108</v>
      </c>
      <c r="BF64" t="s">
        <v>5036</v>
      </c>
    </row>
    <row r="65" spans="1:58" x14ac:dyDescent="0.35">
      <c r="A65" t="s">
        <v>5037</v>
      </c>
      <c r="B65">
        <v>10000</v>
      </c>
      <c r="C65">
        <v>20000</v>
      </c>
      <c r="D65" s="2">
        <v>45769</v>
      </c>
      <c r="E65" t="s">
        <v>59</v>
      </c>
      <c r="F65" t="s">
        <v>5174</v>
      </c>
      <c r="G65" t="s">
        <v>4972</v>
      </c>
      <c r="I65">
        <v>2</v>
      </c>
      <c r="J65" t="s">
        <v>183</v>
      </c>
      <c r="K65">
        <v>77</v>
      </c>
      <c r="L65" t="s">
        <v>192</v>
      </c>
      <c r="M65" s="3">
        <v>1250</v>
      </c>
      <c r="P65" s="2">
        <v>45762</v>
      </c>
      <c r="R65">
        <v>88</v>
      </c>
      <c r="S65" s="3">
        <v>110000</v>
      </c>
      <c r="T65" t="s">
        <v>65</v>
      </c>
      <c r="U65" t="s">
        <v>5039</v>
      </c>
      <c r="V65">
        <v>0</v>
      </c>
      <c r="W65" s="3">
        <v>100000</v>
      </c>
      <c r="X65" s="3">
        <v>10000</v>
      </c>
      <c r="Y65">
        <v>0</v>
      </c>
      <c r="Z65">
        <v>0</v>
      </c>
      <c r="AA65">
        <v>0</v>
      </c>
      <c r="AD65">
        <v>0</v>
      </c>
      <c r="AM65" t="s">
        <v>5040</v>
      </c>
      <c r="AN65" t="s">
        <v>108</v>
      </c>
      <c r="AP65">
        <v>0</v>
      </c>
      <c r="AQ65">
        <v>0</v>
      </c>
      <c r="AR65">
        <v>0</v>
      </c>
      <c r="AS65">
        <v>0</v>
      </c>
      <c r="AT65">
        <v>0</v>
      </c>
      <c r="AU65">
        <v>0</v>
      </c>
      <c r="AY65" t="s">
        <v>63</v>
      </c>
      <c r="AZ65" t="s">
        <v>5041</v>
      </c>
      <c r="BA65">
        <v>0</v>
      </c>
      <c r="BC65" t="s">
        <v>108</v>
      </c>
      <c r="BF65" t="s">
        <v>5042</v>
      </c>
    </row>
    <row r="66" spans="1:58" x14ac:dyDescent="0.35">
      <c r="A66" t="s">
        <v>4976</v>
      </c>
      <c r="B66">
        <v>10000</v>
      </c>
      <c r="C66">
        <v>20000</v>
      </c>
      <c r="D66" s="2">
        <v>45769</v>
      </c>
      <c r="E66" t="s">
        <v>59</v>
      </c>
      <c r="F66" t="s">
        <v>5175</v>
      </c>
      <c r="G66" t="s">
        <v>5176</v>
      </c>
      <c r="I66">
        <v>2</v>
      </c>
      <c r="J66" t="s">
        <v>183</v>
      </c>
      <c r="K66">
        <v>77</v>
      </c>
      <c r="L66" t="s">
        <v>192</v>
      </c>
      <c r="M66" s="3">
        <v>1250</v>
      </c>
      <c r="P66" s="2">
        <v>45762</v>
      </c>
      <c r="R66">
        <v>88</v>
      </c>
      <c r="S66" s="3">
        <v>110000</v>
      </c>
      <c r="T66" t="s">
        <v>65</v>
      </c>
      <c r="U66" t="s">
        <v>1567</v>
      </c>
      <c r="V66">
        <v>0</v>
      </c>
      <c r="W66" s="3">
        <v>100000</v>
      </c>
      <c r="X66" s="3">
        <v>10000</v>
      </c>
      <c r="Y66">
        <v>0</v>
      </c>
      <c r="Z66">
        <v>0</v>
      </c>
      <c r="AA66">
        <v>0</v>
      </c>
      <c r="AD66">
        <v>0</v>
      </c>
      <c r="AM66" t="s">
        <v>1568</v>
      </c>
      <c r="AN66" t="s">
        <v>108</v>
      </c>
      <c r="AP66">
        <v>0</v>
      </c>
      <c r="AQ66">
        <v>0</v>
      </c>
      <c r="AR66">
        <v>0</v>
      </c>
      <c r="AS66">
        <v>0</v>
      </c>
      <c r="AT66">
        <v>0</v>
      </c>
      <c r="AU66">
        <v>0</v>
      </c>
      <c r="AY66" t="s">
        <v>63</v>
      </c>
      <c r="AZ66" t="s">
        <v>6562</v>
      </c>
      <c r="BA66">
        <v>0</v>
      </c>
      <c r="BC66" t="s">
        <v>108</v>
      </c>
      <c r="BF66" t="s">
        <v>4977</v>
      </c>
    </row>
    <row r="67" spans="1:58" x14ac:dyDescent="0.35">
      <c r="A67" t="s">
        <v>5043</v>
      </c>
      <c r="B67">
        <v>10000</v>
      </c>
      <c r="C67">
        <v>30000</v>
      </c>
      <c r="D67" s="2">
        <v>45769</v>
      </c>
      <c r="E67" t="s">
        <v>59</v>
      </c>
      <c r="F67" t="s">
        <v>5175</v>
      </c>
      <c r="G67" t="s">
        <v>5176</v>
      </c>
      <c r="I67">
        <v>2</v>
      </c>
      <c r="J67" t="s">
        <v>183</v>
      </c>
      <c r="K67">
        <v>77</v>
      </c>
      <c r="L67" t="s">
        <v>192</v>
      </c>
      <c r="M67" s="3">
        <v>1250</v>
      </c>
      <c r="P67" s="2">
        <v>45762</v>
      </c>
      <c r="R67">
        <v>88</v>
      </c>
      <c r="S67" s="3">
        <v>110000</v>
      </c>
      <c r="T67" t="s">
        <v>65</v>
      </c>
      <c r="U67" t="s">
        <v>5044</v>
      </c>
      <c r="V67">
        <v>0</v>
      </c>
      <c r="W67" s="3">
        <v>100000</v>
      </c>
      <c r="X67" s="3">
        <v>10000</v>
      </c>
      <c r="Y67">
        <v>0</v>
      </c>
      <c r="Z67">
        <v>0</v>
      </c>
      <c r="AA67">
        <v>0</v>
      </c>
      <c r="AD67">
        <v>0</v>
      </c>
      <c r="AM67" t="s">
        <v>5045</v>
      </c>
      <c r="AN67" t="s">
        <v>108</v>
      </c>
      <c r="AP67">
        <v>0</v>
      </c>
      <c r="AQ67">
        <v>0</v>
      </c>
      <c r="AR67">
        <v>0</v>
      </c>
      <c r="AS67">
        <v>0</v>
      </c>
      <c r="AT67">
        <v>0</v>
      </c>
      <c r="AU67">
        <v>0</v>
      </c>
      <c r="AY67" t="s">
        <v>63</v>
      </c>
      <c r="AZ67" t="s">
        <v>5046</v>
      </c>
      <c r="BA67">
        <v>0</v>
      </c>
      <c r="BC67" t="s">
        <v>108</v>
      </c>
      <c r="BF67" t="s">
        <v>5047</v>
      </c>
    </row>
    <row r="68" spans="1:58" x14ac:dyDescent="0.35">
      <c r="A68" t="s">
        <v>2779</v>
      </c>
      <c r="B68">
        <v>10000</v>
      </c>
      <c r="C68">
        <v>20000</v>
      </c>
      <c r="D68" s="2">
        <v>45762</v>
      </c>
      <c r="E68" t="s">
        <v>59</v>
      </c>
      <c r="F68" s="4">
        <v>0.43336805555555558</v>
      </c>
      <c r="G68" t="s">
        <v>2780</v>
      </c>
      <c r="I68">
        <v>2</v>
      </c>
      <c r="J68" t="s">
        <v>183</v>
      </c>
      <c r="K68">
        <v>77</v>
      </c>
      <c r="L68" t="s">
        <v>192</v>
      </c>
      <c r="M68">
        <v>100</v>
      </c>
      <c r="P68" s="2">
        <v>45762</v>
      </c>
      <c r="R68">
        <v>25</v>
      </c>
      <c r="S68" s="3">
        <v>2500</v>
      </c>
      <c r="T68" t="s">
        <v>65</v>
      </c>
      <c r="U68" t="s">
        <v>2781</v>
      </c>
      <c r="V68">
        <v>0</v>
      </c>
      <c r="W68" s="3">
        <v>1000</v>
      </c>
      <c r="X68" s="3">
        <v>1500</v>
      </c>
      <c r="Y68">
        <v>0</v>
      </c>
      <c r="Z68">
        <v>0</v>
      </c>
      <c r="AA68">
        <v>0</v>
      </c>
      <c r="AD68">
        <v>0</v>
      </c>
      <c r="AM68" t="s">
        <v>2782</v>
      </c>
      <c r="AN68" t="s">
        <v>95</v>
      </c>
      <c r="AP68">
        <v>0</v>
      </c>
      <c r="AQ68">
        <v>0</v>
      </c>
      <c r="AR68">
        <v>0</v>
      </c>
      <c r="AS68">
        <v>0</v>
      </c>
      <c r="AT68">
        <v>0</v>
      </c>
      <c r="AU68">
        <v>0</v>
      </c>
      <c r="AY68" t="s">
        <v>63</v>
      </c>
      <c r="AZ68" t="s">
        <v>5150</v>
      </c>
      <c r="BA68">
        <v>0</v>
      </c>
      <c r="BC68" t="s">
        <v>95</v>
      </c>
      <c r="BF68" t="s">
        <v>2783</v>
      </c>
    </row>
    <row r="69" spans="1:58" x14ac:dyDescent="0.35">
      <c r="A69" t="s">
        <v>2784</v>
      </c>
      <c r="B69">
        <v>10000</v>
      </c>
      <c r="C69">
        <v>20000</v>
      </c>
      <c r="D69" s="2">
        <v>45762</v>
      </c>
      <c r="E69" t="s">
        <v>59</v>
      </c>
      <c r="F69" s="4">
        <v>0.43260416666666668</v>
      </c>
      <c r="G69" t="s">
        <v>2780</v>
      </c>
      <c r="I69">
        <v>2</v>
      </c>
      <c r="J69" t="s">
        <v>183</v>
      </c>
      <c r="K69">
        <v>77</v>
      </c>
      <c r="L69" t="s">
        <v>192</v>
      </c>
      <c r="M69">
        <v>100</v>
      </c>
      <c r="P69" s="2">
        <v>45762</v>
      </c>
      <c r="R69">
        <v>25</v>
      </c>
      <c r="S69" s="3">
        <v>2500</v>
      </c>
      <c r="T69" t="s">
        <v>65</v>
      </c>
      <c r="U69" t="s">
        <v>2785</v>
      </c>
      <c r="V69">
        <v>0</v>
      </c>
      <c r="W69" s="3">
        <v>1000</v>
      </c>
      <c r="X69" s="3">
        <v>1500</v>
      </c>
      <c r="Y69">
        <v>0</v>
      </c>
      <c r="Z69">
        <v>0</v>
      </c>
      <c r="AA69">
        <v>0</v>
      </c>
      <c r="AD69">
        <v>0</v>
      </c>
      <c r="AM69" t="s">
        <v>2786</v>
      </c>
      <c r="AN69" t="s">
        <v>95</v>
      </c>
      <c r="AP69">
        <v>0</v>
      </c>
      <c r="AQ69">
        <v>0</v>
      </c>
      <c r="AR69">
        <v>0</v>
      </c>
      <c r="AS69">
        <v>0</v>
      </c>
      <c r="AT69">
        <v>0</v>
      </c>
      <c r="AU69">
        <v>0</v>
      </c>
      <c r="AY69" t="s">
        <v>63</v>
      </c>
      <c r="AZ69" t="s">
        <v>5151</v>
      </c>
      <c r="BA69">
        <v>0</v>
      </c>
      <c r="BC69" t="s">
        <v>95</v>
      </c>
      <c r="BF69" t="s">
        <v>2787</v>
      </c>
    </row>
    <row r="70" spans="1:58" x14ac:dyDescent="0.35">
      <c r="A70" t="s">
        <v>5048</v>
      </c>
      <c r="B70">
        <v>10000</v>
      </c>
      <c r="C70">
        <v>20000</v>
      </c>
      <c r="D70" s="2">
        <v>45769</v>
      </c>
      <c r="E70" t="s">
        <v>59</v>
      </c>
      <c r="F70" t="s">
        <v>5174</v>
      </c>
      <c r="G70" t="s">
        <v>4972</v>
      </c>
      <c r="I70">
        <v>2</v>
      </c>
      <c r="J70" t="s">
        <v>183</v>
      </c>
      <c r="K70">
        <v>77</v>
      </c>
      <c r="L70" t="s">
        <v>192</v>
      </c>
      <c r="M70" s="3">
        <v>1250</v>
      </c>
      <c r="P70" s="2">
        <v>45762</v>
      </c>
      <c r="R70">
        <v>88</v>
      </c>
      <c r="S70" s="3">
        <v>110000</v>
      </c>
      <c r="T70" t="s">
        <v>65</v>
      </c>
      <c r="U70" t="s">
        <v>5049</v>
      </c>
      <c r="V70">
        <v>0</v>
      </c>
      <c r="W70" s="3">
        <v>100000</v>
      </c>
      <c r="X70" s="3">
        <v>10000</v>
      </c>
      <c r="Y70">
        <v>0</v>
      </c>
      <c r="Z70">
        <v>0</v>
      </c>
      <c r="AA70">
        <v>0</v>
      </c>
      <c r="AD70">
        <v>0</v>
      </c>
      <c r="AM70" t="s">
        <v>5050</v>
      </c>
      <c r="AN70" t="s">
        <v>108</v>
      </c>
      <c r="AP70">
        <v>0</v>
      </c>
      <c r="AQ70">
        <v>0</v>
      </c>
      <c r="AR70">
        <v>0</v>
      </c>
      <c r="AS70">
        <v>0</v>
      </c>
      <c r="AT70">
        <v>0</v>
      </c>
      <c r="AU70">
        <v>0</v>
      </c>
      <c r="AY70" t="s">
        <v>63</v>
      </c>
      <c r="AZ70" t="s">
        <v>5051</v>
      </c>
      <c r="BA70">
        <v>0</v>
      </c>
      <c r="BC70" t="s">
        <v>108</v>
      </c>
      <c r="BF70" t="s">
        <v>5052</v>
      </c>
    </row>
    <row r="71" spans="1:58" x14ac:dyDescent="0.35">
      <c r="A71" t="s">
        <v>2879</v>
      </c>
      <c r="B71">
        <v>10000</v>
      </c>
      <c r="C71">
        <v>10000</v>
      </c>
      <c r="D71" s="2">
        <v>45762</v>
      </c>
      <c r="E71" t="s">
        <v>59</v>
      </c>
      <c r="F71" t="s">
        <v>2880</v>
      </c>
      <c r="G71" t="s">
        <v>2881</v>
      </c>
      <c r="I71">
        <v>1</v>
      </c>
      <c r="J71" t="s">
        <v>183</v>
      </c>
      <c r="K71">
        <v>65</v>
      </c>
      <c r="L71" t="s">
        <v>340</v>
      </c>
      <c r="M71">
        <v>834</v>
      </c>
      <c r="P71" s="2">
        <v>45762</v>
      </c>
      <c r="R71">
        <v>36</v>
      </c>
      <c r="S71" s="3">
        <v>30024</v>
      </c>
      <c r="T71" t="s">
        <v>65</v>
      </c>
      <c r="U71" t="s">
        <v>2882</v>
      </c>
      <c r="V71">
        <v>0</v>
      </c>
      <c r="W71" s="3">
        <v>30000</v>
      </c>
      <c r="X71">
        <v>24</v>
      </c>
      <c r="Y71">
        <v>0</v>
      </c>
      <c r="Z71">
        <v>0</v>
      </c>
      <c r="AA71">
        <v>0</v>
      </c>
      <c r="AD71">
        <v>0</v>
      </c>
      <c r="AM71" t="s">
        <v>2883</v>
      </c>
      <c r="AN71" t="s">
        <v>2792</v>
      </c>
      <c r="AP71">
        <v>0</v>
      </c>
      <c r="AQ71">
        <v>0</v>
      </c>
      <c r="AR71">
        <v>0</v>
      </c>
      <c r="AS71">
        <v>0</v>
      </c>
      <c r="AT71">
        <v>0</v>
      </c>
      <c r="AU71">
        <v>0</v>
      </c>
      <c r="AY71" t="s">
        <v>63</v>
      </c>
      <c r="AZ71" t="s">
        <v>5265</v>
      </c>
      <c r="BA71">
        <v>0</v>
      </c>
      <c r="BC71" t="s">
        <v>2792</v>
      </c>
      <c r="BF71" t="s">
        <v>2793</v>
      </c>
    </row>
    <row r="72" spans="1:58" x14ac:dyDescent="0.35">
      <c r="A72" t="s">
        <v>4978</v>
      </c>
      <c r="B72">
        <v>10000</v>
      </c>
      <c r="C72">
        <v>20000</v>
      </c>
      <c r="D72" s="2">
        <v>45776</v>
      </c>
      <c r="E72" t="s">
        <v>59</v>
      </c>
      <c r="F72" t="s">
        <v>5177</v>
      </c>
      <c r="G72">
        <v>10620258098</v>
      </c>
      <c r="I72">
        <v>2</v>
      </c>
      <c r="J72" t="s">
        <v>183</v>
      </c>
      <c r="K72">
        <v>77</v>
      </c>
      <c r="L72" t="s">
        <v>192</v>
      </c>
      <c r="M72" s="3">
        <v>1250</v>
      </c>
      <c r="P72" s="2">
        <v>45762</v>
      </c>
      <c r="R72">
        <v>88</v>
      </c>
      <c r="S72" s="3">
        <v>110000</v>
      </c>
      <c r="T72" t="s">
        <v>65</v>
      </c>
      <c r="U72" t="s">
        <v>4980</v>
      </c>
      <c r="V72">
        <v>0</v>
      </c>
      <c r="W72" s="3">
        <v>100000</v>
      </c>
      <c r="X72" s="3">
        <v>10000</v>
      </c>
      <c r="Y72">
        <v>0</v>
      </c>
      <c r="Z72">
        <v>0</v>
      </c>
      <c r="AA72">
        <v>0</v>
      </c>
      <c r="AD72">
        <v>0</v>
      </c>
      <c r="AM72" t="s">
        <v>4981</v>
      </c>
      <c r="AN72" t="s">
        <v>108</v>
      </c>
      <c r="AP72">
        <v>0</v>
      </c>
      <c r="AQ72">
        <v>0</v>
      </c>
      <c r="AR72">
        <v>0</v>
      </c>
      <c r="AS72">
        <v>0</v>
      </c>
      <c r="AT72">
        <v>0</v>
      </c>
      <c r="AU72">
        <v>0</v>
      </c>
      <c r="AY72" t="s">
        <v>63</v>
      </c>
      <c r="AZ72" t="s">
        <v>6563</v>
      </c>
      <c r="BA72">
        <v>0</v>
      </c>
      <c r="BC72" t="s">
        <v>108</v>
      </c>
      <c r="BF72" t="s">
        <v>4982</v>
      </c>
    </row>
    <row r="73" spans="1:58" x14ac:dyDescent="0.35">
      <c r="A73" t="s">
        <v>5063</v>
      </c>
      <c r="B73">
        <v>10000</v>
      </c>
      <c r="C73">
        <v>30000</v>
      </c>
      <c r="D73" s="2">
        <v>45769</v>
      </c>
      <c r="E73" t="s">
        <v>59</v>
      </c>
      <c r="F73" t="s">
        <v>5175</v>
      </c>
      <c r="G73" t="s">
        <v>5176</v>
      </c>
      <c r="I73">
        <v>2</v>
      </c>
      <c r="J73" t="s">
        <v>183</v>
      </c>
      <c r="K73">
        <v>77</v>
      </c>
      <c r="L73" t="s">
        <v>192</v>
      </c>
      <c r="M73" s="3">
        <v>1250</v>
      </c>
      <c r="P73" s="2">
        <v>45762</v>
      </c>
      <c r="R73">
        <v>88</v>
      </c>
      <c r="S73" s="3">
        <v>110000</v>
      </c>
      <c r="T73" t="s">
        <v>65</v>
      </c>
      <c r="U73" t="s">
        <v>5044</v>
      </c>
      <c r="V73">
        <v>0</v>
      </c>
      <c r="W73" s="3">
        <v>100000</v>
      </c>
      <c r="X73" s="3">
        <v>10000</v>
      </c>
      <c r="Y73">
        <v>0</v>
      </c>
      <c r="Z73">
        <v>0</v>
      </c>
      <c r="AA73">
        <v>0</v>
      </c>
      <c r="AD73">
        <v>0</v>
      </c>
      <c r="AM73" t="s">
        <v>5045</v>
      </c>
      <c r="AN73" t="s">
        <v>108</v>
      </c>
      <c r="AP73">
        <v>0</v>
      </c>
      <c r="AQ73">
        <v>0</v>
      </c>
      <c r="AR73">
        <v>0</v>
      </c>
      <c r="AS73">
        <v>0</v>
      </c>
      <c r="AT73">
        <v>0</v>
      </c>
      <c r="AU73">
        <v>0</v>
      </c>
      <c r="AY73" t="s">
        <v>63</v>
      </c>
      <c r="AZ73" t="s">
        <v>5064</v>
      </c>
      <c r="BA73">
        <v>0</v>
      </c>
      <c r="BC73" t="s">
        <v>108</v>
      </c>
      <c r="BF73" t="s">
        <v>5065</v>
      </c>
    </row>
    <row r="74" spans="1:58" x14ac:dyDescent="0.35">
      <c r="A74" t="s">
        <v>5266</v>
      </c>
      <c r="B74">
        <v>10000</v>
      </c>
      <c r="C74">
        <v>10000</v>
      </c>
      <c r="D74" s="2">
        <v>45764</v>
      </c>
      <c r="E74" t="s">
        <v>59</v>
      </c>
      <c r="F74" t="s">
        <v>5267</v>
      </c>
      <c r="G74" t="s">
        <v>2969</v>
      </c>
      <c r="I74">
        <v>1</v>
      </c>
      <c r="J74" t="s">
        <v>183</v>
      </c>
      <c r="K74">
        <v>88</v>
      </c>
      <c r="L74" t="s">
        <v>144</v>
      </c>
      <c r="M74" s="3">
        <v>1000</v>
      </c>
      <c r="P74" s="2">
        <v>45762</v>
      </c>
      <c r="R74">
        <v>1</v>
      </c>
      <c r="S74" s="3">
        <v>1000</v>
      </c>
      <c r="T74" t="s">
        <v>65</v>
      </c>
      <c r="U74" t="s">
        <v>5268</v>
      </c>
      <c r="V74">
        <v>0</v>
      </c>
      <c r="W74" s="3">
        <v>1000</v>
      </c>
      <c r="X74">
        <v>0</v>
      </c>
      <c r="Y74">
        <v>0</v>
      </c>
      <c r="Z74">
        <v>0</v>
      </c>
      <c r="AA74">
        <v>0</v>
      </c>
      <c r="AD74">
        <v>0</v>
      </c>
      <c r="AM74" t="s">
        <v>5269</v>
      </c>
      <c r="AN74" t="s">
        <v>2960</v>
      </c>
      <c r="AP74">
        <v>0</v>
      </c>
      <c r="AQ74">
        <v>0</v>
      </c>
      <c r="AR74">
        <v>0</v>
      </c>
      <c r="AS74">
        <v>0</v>
      </c>
      <c r="AT74">
        <v>0</v>
      </c>
      <c r="AU74">
        <v>0</v>
      </c>
      <c r="AY74" t="s">
        <v>63</v>
      </c>
      <c r="AZ74" t="s">
        <v>5270</v>
      </c>
      <c r="BA74">
        <v>0</v>
      </c>
      <c r="BC74" t="s">
        <v>2960</v>
      </c>
      <c r="BF74" t="s">
        <v>2961</v>
      </c>
    </row>
    <row r="75" spans="1:58" x14ac:dyDescent="0.35">
      <c r="A75" t="s">
        <v>2962</v>
      </c>
      <c r="B75">
        <v>10000</v>
      </c>
      <c r="C75">
        <v>10000</v>
      </c>
      <c r="D75" s="2">
        <v>45763</v>
      </c>
      <c r="E75" t="s">
        <v>59</v>
      </c>
      <c r="F75" t="s">
        <v>2963</v>
      </c>
      <c r="G75" t="s">
        <v>2964</v>
      </c>
      <c r="I75">
        <v>1</v>
      </c>
      <c r="J75" t="s">
        <v>183</v>
      </c>
      <c r="K75">
        <v>88</v>
      </c>
      <c r="L75" t="s">
        <v>144</v>
      </c>
      <c r="M75">
        <v>16</v>
      </c>
      <c r="P75" s="2">
        <v>45762</v>
      </c>
      <c r="R75">
        <v>1</v>
      </c>
      <c r="S75">
        <v>16</v>
      </c>
      <c r="T75" t="s">
        <v>65</v>
      </c>
      <c r="U75" t="s">
        <v>2965</v>
      </c>
      <c r="V75">
        <v>0</v>
      </c>
      <c r="W75">
        <v>16</v>
      </c>
      <c r="X75">
        <v>0</v>
      </c>
      <c r="Y75">
        <v>0</v>
      </c>
      <c r="Z75">
        <v>0</v>
      </c>
      <c r="AA75">
        <v>0</v>
      </c>
      <c r="AD75">
        <v>0</v>
      </c>
      <c r="AM75" t="s">
        <v>2966</v>
      </c>
      <c r="AN75" t="s">
        <v>2960</v>
      </c>
      <c r="AP75">
        <v>0</v>
      </c>
      <c r="AQ75">
        <v>0</v>
      </c>
      <c r="AR75">
        <v>0</v>
      </c>
      <c r="AS75">
        <v>0</v>
      </c>
      <c r="AT75">
        <v>0</v>
      </c>
      <c r="AU75">
        <v>0</v>
      </c>
      <c r="AY75" t="s">
        <v>63</v>
      </c>
      <c r="AZ75" t="s">
        <v>5271</v>
      </c>
      <c r="BA75">
        <v>0</v>
      </c>
      <c r="BC75" t="s">
        <v>2960</v>
      </c>
      <c r="BF75" t="s">
        <v>2961</v>
      </c>
    </row>
    <row r="76" spans="1:58" x14ac:dyDescent="0.35">
      <c r="A76" t="s">
        <v>2962</v>
      </c>
      <c r="B76">
        <v>20000</v>
      </c>
      <c r="C76">
        <v>10000</v>
      </c>
      <c r="D76" s="2">
        <v>45763</v>
      </c>
      <c r="E76" t="s">
        <v>59</v>
      </c>
      <c r="F76" t="s">
        <v>2963</v>
      </c>
      <c r="G76" t="s">
        <v>2964</v>
      </c>
      <c r="I76">
        <v>1</v>
      </c>
      <c r="J76" t="s">
        <v>183</v>
      </c>
      <c r="K76">
        <v>88</v>
      </c>
      <c r="L76" t="s">
        <v>144</v>
      </c>
      <c r="M76" s="3">
        <v>1998</v>
      </c>
      <c r="P76" s="2">
        <v>45762</v>
      </c>
      <c r="R76">
        <v>1</v>
      </c>
      <c r="S76" s="3">
        <v>1998</v>
      </c>
      <c r="T76" t="s">
        <v>65</v>
      </c>
      <c r="U76" t="s">
        <v>2965</v>
      </c>
      <c r="V76">
        <v>0</v>
      </c>
      <c r="W76" s="3">
        <v>1998</v>
      </c>
      <c r="X76">
        <v>0</v>
      </c>
      <c r="Y76">
        <v>0</v>
      </c>
      <c r="Z76">
        <v>0</v>
      </c>
      <c r="AA76">
        <v>0</v>
      </c>
      <c r="AD76">
        <v>0</v>
      </c>
      <c r="AM76" t="s">
        <v>2966</v>
      </c>
      <c r="AN76" t="s">
        <v>2960</v>
      </c>
      <c r="AP76">
        <v>0</v>
      </c>
      <c r="AQ76">
        <v>0</v>
      </c>
      <c r="AR76">
        <v>0</v>
      </c>
      <c r="AS76">
        <v>0</v>
      </c>
      <c r="AT76">
        <v>0</v>
      </c>
      <c r="AU76">
        <v>0</v>
      </c>
      <c r="AY76" t="s">
        <v>63</v>
      </c>
      <c r="AZ76" t="s">
        <v>5271</v>
      </c>
      <c r="BA76">
        <v>0</v>
      </c>
      <c r="BC76" t="s">
        <v>2960</v>
      </c>
      <c r="BF76" t="s">
        <v>2961</v>
      </c>
    </row>
    <row r="77" spans="1:58" x14ac:dyDescent="0.35">
      <c r="A77" t="s">
        <v>2962</v>
      </c>
      <c r="B77">
        <v>30000</v>
      </c>
      <c r="C77">
        <v>10000</v>
      </c>
      <c r="D77" s="2">
        <v>45763</v>
      </c>
      <c r="E77" t="s">
        <v>59</v>
      </c>
      <c r="F77" t="s">
        <v>2963</v>
      </c>
      <c r="G77" t="s">
        <v>2964</v>
      </c>
      <c r="I77">
        <v>1</v>
      </c>
      <c r="J77" t="s">
        <v>183</v>
      </c>
      <c r="K77">
        <v>88</v>
      </c>
      <c r="L77" t="s">
        <v>144</v>
      </c>
      <c r="M77" s="3">
        <v>1986</v>
      </c>
      <c r="P77" s="2">
        <v>45762</v>
      </c>
      <c r="R77">
        <v>1</v>
      </c>
      <c r="S77" s="3">
        <v>1986</v>
      </c>
      <c r="T77" t="s">
        <v>65</v>
      </c>
      <c r="U77" t="s">
        <v>2965</v>
      </c>
      <c r="V77">
        <v>0</v>
      </c>
      <c r="W77" s="3">
        <v>1986</v>
      </c>
      <c r="X77">
        <v>0</v>
      </c>
      <c r="Y77">
        <v>0</v>
      </c>
      <c r="Z77">
        <v>0</v>
      </c>
      <c r="AA77">
        <v>0</v>
      </c>
      <c r="AD77">
        <v>0</v>
      </c>
      <c r="AM77" t="s">
        <v>2966</v>
      </c>
      <c r="AN77" t="s">
        <v>2960</v>
      </c>
      <c r="AP77">
        <v>0</v>
      </c>
      <c r="AQ77">
        <v>0</v>
      </c>
      <c r="AR77">
        <v>0</v>
      </c>
      <c r="AS77">
        <v>0</v>
      </c>
      <c r="AT77">
        <v>0</v>
      </c>
      <c r="AU77">
        <v>0</v>
      </c>
      <c r="AY77" t="s">
        <v>63</v>
      </c>
      <c r="AZ77" t="s">
        <v>5271</v>
      </c>
      <c r="BA77">
        <v>0</v>
      </c>
      <c r="BC77" t="s">
        <v>2960</v>
      </c>
      <c r="BF77" t="s">
        <v>2961</v>
      </c>
    </row>
    <row r="78" spans="1:58" x14ac:dyDescent="0.35">
      <c r="A78" t="s">
        <v>2967</v>
      </c>
      <c r="B78">
        <v>10000</v>
      </c>
      <c r="C78">
        <v>10000</v>
      </c>
      <c r="D78" s="2">
        <v>45763</v>
      </c>
      <c r="E78" t="s">
        <v>59</v>
      </c>
      <c r="F78" t="s">
        <v>2968</v>
      </c>
      <c r="G78" t="s">
        <v>2969</v>
      </c>
      <c r="I78">
        <v>1</v>
      </c>
      <c r="J78" t="s">
        <v>183</v>
      </c>
      <c r="K78">
        <v>88</v>
      </c>
      <c r="L78" t="s">
        <v>144</v>
      </c>
      <c r="M78" s="3">
        <v>1000</v>
      </c>
      <c r="P78" s="2">
        <v>45762</v>
      </c>
      <c r="R78">
        <v>1</v>
      </c>
      <c r="S78" s="3">
        <v>1000</v>
      </c>
      <c r="T78" t="s">
        <v>65</v>
      </c>
      <c r="U78" t="s">
        <v>2970</v>
      </c>
      <c r="V78">
        <v>0</v>
      </c>
      <c r="W78" s="3">
        <v>1000</v>
      </c>
      <c r="X78">
        <v>0</v>
      </c>
      <c r="Y78">
        <v>0</v>
      </c>
      <c r="Z78">
        <v>0</v>
      </c>
      <c r="AA78">
        <v>0</v>
      </c>
      <c r="AD78">
        <v>0</v>
      </c>
      <c r="AM78" t="s">
        <v>2971</v>
      </c>
      <c r="AN78" t="s">
        <v>2960</v>
      </c>
      <c r="AP78">
        <v>0</v>
      </c>
      <c r="AQ78">
        <v>0</v>
      </c>
      <c r="AR78">
        <v>0</v>
      </c>
      <c r="AS78">
        <v>0</v>
      </c>
      <c r="AT78">
        <v>0</v>
      </c>
      <c r="AU78">
        <v>0</v>
      </c>
      <c r="AY78" t="s">
        <v>63</v>
      </c>
      <c r="AZ78" t="s">
        <v>5272</v>
      </c>
      <c r="BA78">
        <v>0</v>
      </c>
      <c r="BC78" t="s">
        <v>2960</v>
      </c>
      <c r="BF78" t="s">
        <v>2972</v>
      </c>
    </row>
    <row r="79" spans="1:58" x14ac:dyDescent="0.35">
      <c r="A79" t="s">
        <v>2973</v>
      </c>
      <c r="B79">
        <v>10000</v>
      </c>
      <c r="C79">
        <v>10000</v>
      </c>
      <c r="D79" s="2">
        <v>45763</v>
      </c>
      <c r="E79" t="s">
        <v>59</v>
      </c>
      <c r="F79" t="s">
        <v>2974</v>
      </c>
      <c r="G79" t="s">
        <v>2969</v>
      </c>
      <c r="I79">
        <v>1</v>
      </c>
      <c r="J79" t="s">
        <v>183</v>
      </c>
      <c r="K79">
        <v>88</v>
      </c>
      <c r="L79" t="s">
        <v>144</v>
      </c>
      <c r="M79" s="3">
        <v>1000</v>
      </c>
      <c r="P79" s="2">
        <v>45762</v>
      </c>
      <c r="R79">
        <v>1</v>
      </c>
      <c r="S79" s="3">
        <v>1000</v>
      </c>
      <c r="T79" t="s">
        <v>65</v>
      </c>
      <c r="U79" t="s">
        <v>2975</v>
      </c>
      <c r="V79">
        <v>0</v>
      </c>
      <c r="W79" s="3">
        <v>1000</v>
      </c>
      <c r="X79">
        <v>0</v>
      </c>
      <c r="Y79">
        <v>0</v>
      </c>
      <c r="Z79">
        <v>0</v>
      </c>
      <c r="AA79">
        <v>0</v>
      </c>
      <c r="AD79">
        <v>0</v>
      </c>
      <c r="AM79" t="s">
        <v>2976</v>
      </c>
      <c r="AN79" t="s">
        <v>2960</v>
      </c>
      <c r="AP79">
        <v>0</v>
      </c>
      <c r="AQ79">
        <v>0</v>
      </c>
      <c r="AR79">
        <v>0</v>
      </c>
      <c r="AS79">
        <v>0</v>
      </c>
      <c r="AT79">
        <v>0</v>
      </c>
      <c r="AU79">
        <v>0</v>
      </c>
      <c r="AY79" t="s">
        <v>63</v>
      </c>
      <c r="AZ79" t="s">
        <v>5273</v>
      </c>
      <c r="BA79">
        <v>0</v>
      </c>
      <c r="BC79" t="s">
        <v>2960</v>
      </c>
      <c r="BF79" t="s">
        <v>2972</v>
      </c>
    </row>
    <row r="80" spans="1:58" x14ac:dyDescent="0.35">
      <c r="A80" t="s">
        <v>2884</v>
      </c>
      <c r="B80">
        <v>10000</v>
      </c>
      <c r="C80">
        <v>10000</v>
      </c>
      <c r="D80" s="2">
        <v>45762</v>
      </c>
      <c r="E80" t="s">
        <v>59</v>
      </c>
      <c r="F80" t="s">
        <v>2723</v>
      </c>
      <c r="G80" t="s">
        <v>2885</v>
      </c>
      <c r="I80">
        <v>1</v>
      </c>
      <c r="J80" t="s">
        <v>183</v>
      </c>
      <c r="K80">
        <v>61</v>
      </c>
      <c r="L80" t="s">
        <v>664</v>
      </c>
      <c r="M80" s="3">
        <v>1334</v>
      </c>
      <c r="P80" s="2">
        <v>45762</v>
      </c>
      <c r="R80">
        <v>6</v>
      </c>
      <c r="S80" s="3">
        <v>8004</v>
      </c>
      <c r="T80" t="s">
        <v>65</v>
      </c>
      <c r="U80" t="s">
        <v>2886</v>
      </c>
      <c r="V80">
        <v>0</v>
      </c>
      <c r="W80" s="3">
        <v>8000</v>
      </c>
      <c r="X80">
        <v>4</v>
      </c>
      <c r="Y80">
        <v>0</v>
      </c>
      <c r="Z80">
        <v>0</v>
      </c>
      <c r="AA80">
        <v>0</v>
      </c>
      <c r="AD80">
        <v>0</v>
      </c>
      <c r="AM80" t="s">
        <v>2887</v>
      </c>
      <c r="AN80" t="s">
        <v>465</v>
      </c>
      <c r="AP80">
        <v>0</v>
      </c>
      <c r="AQ80">
        <v>0</v>
      </c>
      <c r="AR80">
        <v>0</v>
      </c>
      <c r="AS80">
        <v>0</v>
      </c>
      <c r="AT80">
        <v>0</v>
      </c>
      <c r="AU80">
        <v>0</v>
      </c>
      <c r="AY80" t="s">
        <v>63</v>
      </c>
      <c r="AZ80" t="s">
        <v>5274</v>
      </c>
      <c r="BA80">
        <v>0</v>
      </c>
      <c r="BC80" t="s">
        <v>465</v>
      </c>
      <c r="BF80" t="s">
        <v>2813</v>
      </c>
    </row>
    <row r="81" spans="1:58" x14ac:dyDescent="0.35">
      <c r="A81" t="s">
        <v>2888</v>
      </c>
      <c r="B81">
        <v>10000</v>
      </c>
      <c r="C81">
        <v>10000</v>
      </c>
      <c r="D81" s="2">
        <v>45762</v>
      </c>
      <c r="E81" t="s">
        <v>59</v>
      </c>
      <c r="F81" t="s">
        <v>2845</v>
      </c>
      <c r="G81" t="s">
        <v>2739</v>
      </c>
      <c r="I81">
        <v>1</v>
      </c>
      <c r="J81" t="s">
        <v>183</v>
      </c>
      <c r="K81">
        <v>59</v>
      </c>
      <c r="L81" t="s">
        <v>73</v>
      </c>
      <c r="M81" s="3">
        <v>2075</v>
      </c>
      <c r="P81" s="2">
        <v>45762</v>
      </c>
      <c r="R81">
        <v>2</v>
      </c>
      <c r="S81" s="3">
        <v>4150</v>
      </c>
      <c r="T81" t="s">
        <v>65</v>
      </c>
      <c r="U81">
        <v>112887160001</v>
      </c>
      <c r="V81">
        <v>0</v>
      </c>
      <c r="W81" s="3">
        <v>4150</v>
      </c>
      <c r="X81">
        <v>0</v>
      </c>
      <c r="Y81">
        <v>0</v>
      </c>
      <c r="Z81">
        <v>0</v>
      </c>
      <c r="AA81">
        <v>0</v>
      </c>
      <c r="AD81">
        <v>0</v>
      </c>
      <c r="AM81">
        <v>11288716</v>
      </c>
      <c r="AN81" t="s">
        <v>571</v>
      </c>
      <c r="AP81">
        <v>0</v>
      </c>
      <c r="AQ81">
        <v>0</v>
      </c>
      <c r="AR81">
        <v>0</v>
      </c>
      <c r="AS81">
        <v>0</v>
      </c>
      <c r="AT81">
        <v>0</v>
      </c>
      <c r="AU81">
        <v>0</v>
      </c>
      <c r="AY81" t="s">
        <v>63</v>
      </c>
      <c r="AZ81" t="s">
        <v>5275</v>
      </c>
      <c r="BA81">
        <v>0</v>
      </c>
      <c r="BC81" t="s">
        <v>571</v>
      </c>
      <c r="BF81" t="s">
        <v>2889</v>
      </c>
    </row>
    <row r="82" spans="1:58" x14ac:dyDescent="0.35">
      <c r="A82" t="s">
        <v>2890</v>
      </c>
      <c r="B82">
        <v>10000</v>
      </c>
      <c r="C82">
        <v>10000</v>
      </c>
      <c r="D82" s="2">
        <v>45762</v>
      </c>
      <c r="E82" t="s">
        <v>59</v>
      </c>
      <c r="F82" t="s">
        <v>2845</v>
      </c>
      <c r="G82" t="s">
        <v>2739</v>
      </c>
      <c r="I82">
        <v>1</v>
      </c>
      <c r="J82" t="s">
        <v>183</v>
      </c>
      <c r="K82">
        <v>59</v>
      </c>
      <c r="L82" t="s">
        <v>73</v>
      </c>
      <c r="M82" s="3">
        <v>2075</v>
      </c>
      <c r="P82" s="2">
        <v>45762</v>
      </c>
      <c r="R82">
        <v>2</v>
      </c>
      <c r="S82" s="3">
        <v>4150</v>
      </c>
      <c r="T82" t="s">
        <v>65</v>
      </c>
      <c r="U82">
        <v>112887160001</v>
      </c>
      <c r="V82">
        <v>0</v>
      </c>
      <c r="W82" s="3">
        <v>4150</v>
      </c>
      <c r="X82">
        <v>0</v>
      </c>
      <c r="Y82">
        <v>0</v>
      </c>
      <c r="Z82">
        <v>0</v>
      </c>
      <c r="AA82">
        <v>0</v>
      </c>
      <c r="AD82">
        <v>0</v>
      </c>
      <c r="AM82">
        <v>11288716</v>
      </c>
      <c r="AN82" t="s">
        <v>571</v>
      </c>
      <c r="AP82">
        <v>0</v>
      </c>
      <c r="AQ82">
        <v>0</v>
      </c>
      <c r="AR82">
        <v>0</v>
      </c>
      <c r="AS82">
        <v>0</v>
      </c>
      <c r="AT82">
        <v>0</v>
      </c>
      <c r="AU82">
        <v>0</v>
      </c>
      <c r="AY82" t="s">
        <v>63</v>
      </c>
      <c r="AZ82" t="s">
        <v>5276</v>
      </c>
      <c r="BA82">
        <v>0</v>
      </c>
      <c r="BC82" t="s">
        <v>571</v>
      </c>
      <c r="BF82" t="s">
        <v>2891</v>
      </c>
    </row>
    <row r="83" spans="1:58" x14ac:dyDescent="0.35">
      <c r="A83" t="s">
        <v>2890</v>
      </c>
      <c r="B83">
        <v>20000</v>
      </c>
      <c r="C83">
        <v>10000</v>
      </c>
      <c r="D83" s="2">
        <v>45762</v>
      </c>
      <c r="E83" t="s">
        <v>59</v>
      </c>
      <c r="F83" t="s">
        <v>2845</v>
      </c>
      <c r="G83" t="s">
        <v>2739</v>
      </c>
      <c r="I83">
        <v>1</v>
      </c>
      <c r="J83" t="s">
        <v>183</v>
      </c>
      <c r="K83">
        <v>59</v>
      </c>
      <c r="L83" t="s">
        <v>73</v>
      </c>
      <c r="M83" s="3">
        <v>2075</v>
      </c>
      <c r="P83" s="2">
        <v>45762</v>
      </c>
      <c r="R83">
        <v>2</v>
      </c>
      <c r="S83" s="3">
        <v>4150</v>
      </c>
      <c r="T83" t="s">
        <v>65</v>
      </c>
      <c r="U83">
        <v>112887160001</v>
      </c>
      <c r="V83">
        <v>0</v>
      </c>
      <c r="W83" s="3">
        <v>4150</v>
      </c>
      <c r="X83">
        <v>0</v>
      </c>
      <c r="Y83">
        <v>0</v>
      </c>
      <c r="Z83">
        <v>0</v>
      </c>
      <c r="AA83">
        <v>0</v>
      </c>
      <c r="AD83">
        <v>0</v>
      </c>
      <c r="AM83">
        <v>11288716</v>
      </c>
      <c r="AN83" t="s">
        <v>571</v>
      </c>
      <c r="AP83">
        <v>0</v>
      </c>
      <c r="AQ83">
        <v>0</v>
      </c>
      <c r="AR83">
        <v>0</v>
      </c>
      <c r="AS83">
        <v>0</v>
      </c>
      <c r="AT83">
        <v>0</v>
      </c>
      <c r="AU83">
        <v>0</v>
      </c>
      <c r="AY83" t="s">
        <v>63</v>
      </c>
      <c r="AZ83" t="s">
        <v>5276</v>
      </c>
      <c r="BA83">
        <v>0</v>
      </c>
      <c r="BC83" t="s">
        <v>571</v>
      </c>
      <c r="BF83" t="s">
        <v>2891</v>
      </c>
    </row>
    <row r="84" spans="1:58" x14ac:dyDescent="0.35">
      <c r="A84" t="s">
        <v>2892</v>
      </c>
      <c r="B84">
        <v>10000</v>
      </c>
      <c r="C84">
        <v>10000</v>
      </c>
      <c r="D84" s="2">
        <v>45762</v>
      </c>
      <c r="E84" t="s">
        <v>59</v>
      </c>
      <c r="F84" t="s">
        <v>2711</v>
      </c>
      <c r="G84" t="s">
        <v>2893</v>
      </c>
      <c r="I84">
        <v>1</v>
      </c>
      <c r="J84" t="s">
        <v>183</v>
      </c>
      <c r="K84">
        <v>65</v>
      </c>
      <c r="L84" t="s">
        <v>340</v>
      </c>
      <c r="M84">
        <v>385</v>
      </c>
      <c r="P84" s="2">
        <v>45762</v>
      </c>
      <c r="R84">
        <v>26</v>
      </c>
      <c r="S84" s="3">
        <v>10010</v>
      </c>
      <c r="T84" t="s">
        <v>65</v>
      </c>
      <c r="U84" t="s">
        <v>2894</v>
      </c>
      <c r="V84">
        <v>0</v>
      </c>
      <c r="W84" s="3">
        <v>10000</v>
      </c>
      <c r="X84">
        <v>10</v>
      </c>
      <c r="Y84">
        <v>0</v>
      </c>
      <c r="Z84">
        <v>0</v>
      </c>
      <c r="AA84">
        <v>0</v>
      </c>
      <c r="AD84">
        <v>0</v>
      </c>
      <c r="AM84" t="s">
        <v>2895</v>
      </c>
      <c r="AN84" t="s">
        <v>592</v>
      </c>
      <c r="AP84">
        <v>0</v>
      </c>
      <c r="AQ84">
        <v>0</v>
      </c>
      <c r="AR84">
        <v>0</v>
      </c>
      <c r="AS84">
        <v>0</v>
      </c>
      <c r="AT84">
        <v>0</v>
      </c>
      <c r="AU84">
        <v>0</v>
      </c>
      <c r="AY84" t="s">
        <v>63</v>
      </c>
      <c r="AZ84" t="s">
        <v>5277</v>
      </c>
      <c r="BA84">
        <v>0</v>
      </c>
      <c r="BC84" t="s">
        <v>592</v>
      </c>
      <c r="BF84" t="s">
        <v>2896</v>
      </c>
    </row>
    <row r="85" spans="1:58" x14ac:dyDescent="0.35">
      <c r="A85" t="s">
        <v>3081</v>
      </c>
      <c r="B85">
        <v>10000</v>
      </c>
      <c r="C85">
        <v>10000</v>
      </c>
      <c r="D85" s="2">
        <v>45768</v>
      </c>
      <c r="E85" t="s">
        <v>59</v>
      </c>
      <c r="F85" t="s">
        <v>3082</v>
      </c>
      <c r="G85" t="s">
        <v>3083</v>
      </c>
      <c r="I85">
        <v>1</v>
      </c>
      <c r="J85" t="s">
        <v>183</v>
      </c>
      <c r="K85">
        <v>79</v>
      </c>
      <c r="L85" t="s">
        <v>92</v>
      </c>
      <c r="M85">
        <v>625</v>
      </c>
      <c r="P85" s="2">
        <v>45762</v>
      </c>
      <c r="R85">
        <v>96</v>
      </c>
      <c r="S85" s="3">
        <v>60000</v>
      </c>
      <c r="T85" t="s">
        <v>65</v>
      </c>
      <c r="U85" t="s">
        <v>3085</v>
      </c>
      <c r="V85">
        <v>0</v>
      </c>
      <c r="W85" s="3">
        <v>17500</v>
      </c>
      <c r="X85" s="3">
        <v>42500</v>
      </c>
      <c r="Y85">
        <v>0</v>
      </c>
      <c r="Z85">
        <v>0</v>
      </c>
      <c r="AA85">
        <v>0</v>
      </c>
      <c r="AD85">
        <v>0</v>
      </c>
      <c r="AM85" t="s">
        <v>3086</v>
      </c>
      <c r="AN85" t="s">
        <v>3087</v>
      </c>
      <c r="AP85">
        <v>0</v>
      </c>
      <c r="AQ85">
        <v>0</v>
      </c>
      <c r="AR85">
        <v>0</v>
      </c>
      <c r="AS85">
        <v>0</v>
      </c>
      <c r="AT85">
        <v>0</v>
      </c>
      <c r="AU85">
        <v>0</v>
      </c>
      <c r="AY85" t="s">
        <v>63</v>
      </c>
      <c r="AZ85" t="s">
        <v>3088</v>
      </c>
      <c r="BA85">
        <v>0</v>
      </c>
      <c r="BC85" t="s">
        <v>3087</v>
      </c>
      <c r="BF85" t="s">
        <v>3089</v>
      </c>
    </row>
    <row r="86" spans="1:58" x14ac:dyDescent="0.35">
      <c r="A86" t="s">
        <v>3532</v>
      </c>
      <c r="B86">
        <v>10000</v>
      </c>
      <c r="C86">
        <v>10000</v>
      </c>
      <c r="D86" s="2">
        <v>45763</v>
      </c>
      <c r="E86" t="s">
        <v>59</v>
      </c>
      <c r="F86" s="4">
        <v>0.47076388888888887</v>
      </c>
      <c r="G86" t="s">
        <v>3064</v>
      </c>
      <c r="I86">
        <v>1</v>
      </c>
      <c r="J86" t="s">
        <v>183</v>
      </c>
      <c r="K86">
        <v>32</v>
      </c>
      <c r="L86" t="s">
        <v>516</v>
      </c>
      <c r="M86" s="3">
        <v>5860</v>
      </c>
      <c r="P86" s="2">
        <v>45762</v>
      </c>
      <c r="R86">
        <v>1</v>
      </c>
      <c r="S86" s="3">
        <v>5860</v>
      </c>
      <c r="T86" t="s">
        <v>65</v>
      </c>
      <c r="U86" t="s">
        <v>915</v>
      </c>
      <c r="V86">
        <v>0</v>
      </c>
      <c r="W86" s="3">
        <v>2680</v>
      </c>
      <c r="X86" s="3">
        <v>3180</v>
      </c>
      <c r="Y86">
        <v>0</v>
      </c>
      <c r="Z86">
        <v>0</v>
      </c>
      <c r="AA86">
        <v>0</v>
      </c>
      <c r="AD86">
        <v>0</v>
      </c>
      <c r="AM86" t="s">
        <v>916</v>
      </c>
      <c r="AN86" t="s">
        <v>465</v>
      </c>
      <c r="AP86">
        <v>0</v>
      </c>
      <c r="AQ86">
        <v>0</v>
      </c>
      <c r="AR86">
        <v>0</v>
      </c>
      <c r="AS86">
        <v>0</v>
      </c>
      <c r="AT86">
        <v>0</v>
      </c>
      <c r="AU86">
        <v>0</v>
      </c>
      <c r="AY86" t="s">
        <v>63</v>
      </c>
      <c r="AZ86" t="s">
        <v>5278</v>
      </c>
      <c r="BA86">
        <v>0</v>
      </c>
      <c r="BC86" t="s">
        <v>465</v>
      </c>
      <c r="BF86" t="s">
        <v>3074</v>
      </c>
    </row>
    <row r="87" spans="1:58" x14ac:dyDescent="0.35">
      <c r="A87" t="s">
        <v>5178</v>
      </c>
      <c r="B87">
        <v>10000</v>
      </c>
      <c r="C87">
        <v>10000</v>
      </c>
      <c r="D87" s="2">
        <v>45764</v>
      </c>
      <c r="E87" t="s">
        <v>59</v>
      </c>
      <c r="F87" t="s">
        <v>5179</v>
      </c>
      <c r="G87" t="s">
        <v>3064</v>
      </c>
      <c r="I87">
        <v>1</v>
      </c>
      <c r="J87" t="s">
        <v>183</v>
      </c>
      <c r="K87">
        <v>32</v>
      </c>
      <c r="L87" t="s">
        <v>516</v>
      </c>
      <c r="M87" s="3">
        <v>5860</v>
      </c>
      <c r="P87" s="2">
        <v>45762</v>
      </c>
      <c r="R87">
        <v>1</v>
      </c>
      <c r="S87" s="3">
        <v>5860</v>
      </c>
      <c r="T87" t="s">
        <v>65</v>
      </c>
      <c r="U87" t="s">
        <v>915</v>
      </c>
      <c r="V87">
        <v>0</v>
      </c>
      <c r="W87" s="3">
        <v>5360</v>
      </c>
      <c r="X87">
        <v>500</v>
      </c>
      <c r="Y87">
        <v>0</v>
      </c>
      <c r="Z87">
        <v>0</v>
      </c>
      <c r="AA87">
        <v>0</v>
      </c>
      <c r="AD87">
        <v>0</v>
      </c>
      <c r="AM87" t="s">
        <v>916</v>
      </c>
      <c r="AN87" t="s">
        <v>465</v>
      </c>
      <c r="AP87">
        <v>0</v>
      </c>
      <c r="AQ87">
        <v>0</v>
      </c>
      <c r="AR87">
        <v>0</v>
      </c>
      <c r="AS87">
        <v>0</v>
      </c>
      <c r="AT87">
        <v>0</v>
      </c>
      <c r="AU87">
        <v>0</v>
      </c>
      <c r="AY87" t="s">
        <v>63</v>
      </c>
      <c r="AZ87" t="s">
        <v>6579</v>
      </c>
      <c r="BA87">
        <v>0</v>
      </c>
      <c r="BC87" t="s">
        <v>465</v>
      </c>
      <c r="BF87" t="s">
        <v>3076</v>
      </c>
    </row>
    <row r="88" spans="1:58" x14ac:dyDescent="0.35">
      <c r="A88" t="s">
        <v>2897</v>
      </c>
      <c r="B88">
        <v>10000</v>
      </c>
      <c r="C88">
        <v>10000</v>
      </c>
      <c r="D88" s="2">
        <v>45762</v>
      </c>
      <c r="E88" t="s">
        <v>59</v>
      </c>
      <c r="F88" s="4">
        <v>0.42719907407407409</v>
      </c>
      <c r="G88" t="s">
        <v>1730</v>
      </c>
      <c r="I88">
        <v>1</v>
      </c>
      <c r="J88" t="s">
        <v>183</v>
      </c>
      <c r="K88">
        <v>61</v>
      </c>
      <c r="L88" t="s">
        <v>209</v>
      </c>
      <c r="M88">
        <v>100</v>
      </c>
      <c r="P88" s="2">
        <v>45762</v>
      </c>
      <c r="R88">
        <v>1</v>
      </c>
      <c r="S88">
        <v>100</v>
      </c>
      <c r="T88" t="s">
        <v>65</v>
      </c>
      <c r="U88">
        <v>107142970001</v>
      </c>
      <c r="V88">
        <v>0</v>
      </c>
      <c r="W88">
        <v>100</v>
      </c>
      <c r="X88">
        <v>0</v>
      </c>
      <c r="Y88">
        <v>0</v>
      </c>
      <c r="Z88">
        <v>0</v>
      </c>
      <c r="AA88">
        <v>0</v>
      </c>
      <c r="AD88">
        <v>0</v>
      </c>
      <c r="AM88">
        <v>10714297</v>
      </c>
      <c r="AN88" t="s">
        <v>282</v>
      </c>
      <c r="AP88">
        <v>0</v>
      </c>
      <c r="AQ88">
        <v>0</v>
      </c>
      <c r="AR88">
        <v>0</v>
      </c>
      <c r="AS88">
        <v>0</v>
      </c>
      <c r="AT88">
        <v>0</v>
      </c>
      <c r="AU88">
        <v>0</v>
      </c>
      <c r="AY88" t="s">
        <v>63</v>
      </c>
      <c r="AZ88" t="s">
        <v>5279</v>
      </c>
      <c r="BA88">
        <v>0</v>
      </c>
      <c r="BC88" t="s">
        <v>282</v>
      </c>
      <c r="BF88" t="s">
        <v>2898</v>
      </c>
    </row>
    <row r="89" spans="1:58" x14ac:dyDescent="0.35">
      <c r="A89" t="s">
        <v>2899</v>
      </c>
      <c r="B89">
        <v>10000</v>
      </c>
      <c r="C89">
        <v>10000</v>
      </c>
      <c r="D89" s="2">
        <v>45762</v>
      </c>
      <c r="E89" t="s">
        <v>59</v>
      </c>
      <c r="F89" s="4">
        <v>0.42719907407407409</v>
      </c>
      <c r="G89" t="s">
        <v>2621</v>
      </c>
      <c r="I89">
        <v>1</v>
      </c>
      <c r="J89" t="s">
        <v>183</v>
      </c>
      <c r="K89">
        <v>61</v>
      </c>
      <c r="L89" t="s">
        <v>209</v>
      </c>
      <c r="M89">
        <v>100</v>
      </c>
      <c r="P89" s="2">
        <v>45762</v>
      </c>
      <c r="R89">
        <v>1</v>
      </c>
      <c r="S89">
        <v>100</v>
      </c>
      <c r="T89" t="s">
        <v>65</v>
      </c>
      <c r="U89">
        <v>107330780001</v>
      </c>
      <c r="V89">
        <v>0</v>
      </c>
      <c r="W89">
        <v>100</v>
      </c>
      <c r="X89">
        <v>0</v>
      </c>
      <c r="Y89">
        <v>0</v>
      </c>
      <c r="Z89">
        <v>0</v>
      </c>
      <c r="AA89">
        <v>0</v>
      </c>
      <c r="AD89">
        <v>0</v>
      </c>
      <c r="AM89">
        <v>10733078</v>
      </c>
      <c r="AN89" t="s">
        <v>282</v>
      </c>
      <c r="AP89">
        <v>0</v>
      </c>
      <c r="AQ89">
        <v>0</v>
      </c>
      <c r="AR89">
        <v>0</v>
      </c>
      <c r="AS89">
        <v>0</v>
      </c>
      <c r="AT89">
        <v>0</v>
      </c>
      <c r="AU89">
        <v>0</v>
      </c>
      <c r="AY89" t="s">
        <v>63</v>
      </c>
      <c r="AZ89" t="s">
        <v>5280</v>
      </c>
      <c r="BA89">
        <v>0</v>
      </c>
      <c r="BC89" t="s">
        <v>282</v>
      </c>
      <c r="BF89" t="s">
        <v>2898</v>
      </c>
    </row>
    <row r="90" spans="1:58" x14ac:dyDescent="0.35">
      <c r="A90" t="s">
        <v>5281</v>
      </c>
      <c r="B90">
        <v>10000</v>
      </c>
      <c r="C90">
        <v>10000</v>
      </c>
      <c r="D90" s="2">
        <v>45764</v>
      </c>
      <c r="E90" t="s">
        <v>59</v>
      </c>
      <c r="F90" t="s">
        <v>5282</v>
      </c>
      <c r="G90" t="s">
        <v>5283</v>
      </c>
      <c r="I90">
        <v>1</v>
      </c>
      <c r="J90" t="s">
        <v>183</v>
      </c>
      <c r="K90">
        <v>95</v>
      </c>
      <c r="L90" t="s">
        <v>454</v>
      </c>
      <c r="M90" s="3">
        <v>18572</v>
      </c>
      <c r="P90" s="2">
        <v>45762</v>
      </c>
      <c r="R90">
        <v>14</v>
      </c>
      <c r="S90" s="3">
        <v>260008</v>
      </c>
      <c r="T90" t="s">
        <v>65</v>
      </c>
      <c r="U90">
        <v>86.915900010000001</v>
      </c>
      <c r="V90">
        <v>0</v>
      </c>
      <c r="W90" s="3">
        <v>259500</v>
      </c>
      <c r="X90">
        <v>508</v>
      </c>
      <c r="Y90">
        <v>0</v>
      </c>
      <c r="Z90">
        <v>0</v>
      </c>
      <c r="AA90">
        <v>0</v>
      </c>
      <c r="AD90">
        <v>0</v>
      </c>
      <c r="AM90">
        <v>86.915899999999993</v>
      </c>
      <c r="AN90" t="s">
        <v>1048</v>
      </c>
      <c r="AP90">
        <v>0</v>
      </c>
      <c r="AQ90">
        <v>0</v>
      </c>
      <c r="AR90">
        <v>0</v>
      </c>
      <c r="AS90">
        <v>0</v>
      </c>
      <c r="AT90">
        <v>0</v>
      </c>
      <c r="AU90">
        <v>0</v>
      </c>
      <c r="AY90" t="s">
        <v>63</v>
      </c>
      <c r="AZ90" t="s">
        <v>5284</v>
      </c>
      <c r="BA90">
        <v>0</v>
      </c>
      <c r="BC90" t="s">
        <v>1048</v>
      </c>
      <c r="BF90" t="s">
        <v>5285</v>
      </c>
    </row>
    <row r="91" spans="1:58" x14ac:dyDescent="0.35">
      <c r="A91" t="s">
        <v>2900</v>
      </c>
      <c r="B91">
        <v>10000</v>
      </c>
      <c r="C91">
        <v>10000</v>
      </c>
      <c r="D91" s="2">
        <v>45763</v>
      </c>
      <c r="E91" t="s">
        <v>59</v>
      </c>
      <c r="F91" t="s">
        <v>2901</v>
      </c>
      <c r="G91" t="s">
        <v>2902</v>
      </c>
      <c r="I91">
        <v>1</v>
      </c>
      <c r="J91" t="s">
        <v>183</v>
      </c>
      <c r="K91">
        <v>65</v>
      </c>
      <c r="L91" t="s">
        <v>340</v>
      </c>
      <c r="M91">
        <v>200</v>
      </c>
      <c r="P91" s="2">
        <v>45762</v>
      </c>
      <c r="R91">
        <v>5</v>
      </c>
      <c r="S91" s="3">
        <v>1000</v>
      </c>
      <c r="T91" t="s">
        <v>65</v>
      </c>
      <c r="U91" t="s">
        <v>2903</v>
      </c>
      <c r="V91">
        <v>0</v>
      </c>
      <c r="W91" s="3">
        <v>1000</v>
      </c>
      <c r="X91">
        <v>0</v>
      </c>
      <c r="Y91">
        <v>0</v>
      </c>
      <c r="Z91">
        <v>0</v>
      </c>
      <c r="AA91">
        <v>0</v>
      </c>
      <c r="AD91">
        <v>0</v>
      </c>
      <c r="AM91" t="s">
        <v>2904</v>
      </c>
      <c r="AN91" t="s">
        <v>225</v>
      </c>
      <c r="AP91">
        <v>0</v>
      </c>
      <c r="AQ91">
        <v>0</v>
      </c>
      <c r="AR91">
        <v>0</v>
      </c>
      <c r="AS91">
        <v>0</v>
      </c>
      <c r="AT91">
        <v>0</v>
      </c>
      <c r="AU91">
        <v>0</v>
      </c>
      <c r="AY91" t="s">
        <v>63</v>
      </c>
      <c r="AZ91" t="s">
        <v>5286</v>
      </c>
      <c r="BA91">
        <v>0</v>
      </c>
      <c r="BC91" t="s">
        <v>225</v>
      </c>
      <c r="BF91" t="s">
        <v>2905</v>
      </c>
    </row>
    <row r="92" spans="1:58" x14ac:dyDescent="0.35">
      <c r="A92" t="s">
        <v>5287</v>
      </c>
      <c r="B92">
        <v>10000</v>
      </c>
      <c r="C92">
        <v>10000</v>
      </c>
      <c r="D92" s="2">
        <v>45763</v>
      </c>
      <c r="E92" t="s">
        <v>59</v>
      </c>
      <c r="F92" t="s">
        <v>5198</v>
      </c>
      <c r="G92" t="s">
        <v>3951</v>
      </c>
      <c r="I92">
        <v>1</v>
      </c>
      <c r="J92" t="s">
        <v>183</v>
      </c>
      <c r="K92">
        <v>61</v>
      </c>
      <c r="L92" t="s">
        <v>209</v>
      </c>
      <c r="M92" s="3">
        <v>1000</v>
      </c>
      <c r="P92" s="2">
        <v>45762</v>
      </c>
      <c r="R92">
        <v>1</v>
      </c>
      <c r="S92" s="3">
        <v>1000</v>
      </c>
      <c r="T92" t="s">
        <v>65</v>
      </c>
      <c r="U92" t="s">
        <v>5288</v>
      </c>
      <c r="V92">
        <v>0</v>
      </c>
      <c r="W92" s="3">
        <v>1000</v>
      </c>
      <c r="X92">
        <v>0</v>
      </c>
      <c r="Y92">
        <v>0</v>
      </c>
      <c r="Z92">
        <v>0</v>
      </c>
      <c r="AA92">
        <v>0</v>
      </c>
      <c r="AD92">
        <v>0</v>
      </c>
      <c r="AM92" t="s">
        <v>5289</v>
      </c>
      <c r="AN92" t="s">
        <v>225</v>
      </c>
      <c r="AP92">
        <v>0</v>
      </c>
      <c r="AQ92">
        <v>0</v>
      </c>
      <c r="AR92">
        <v>0</v>
      </c>
      <c r="AS92">
        <v>0</v>
      </c>
      <c r="AT92">
        <v>0</v>
      </c>
      <c r="AU92">
        <v>0</v>
      </c>
      <c r="AY92" t="s">
        <v>63</v>
      </c>
      <c r="AZ92" t="s">
        <v>5290</v>
      </c>
      <c r="BA92">
        <v>0</v>
      </c>
      <c r="BC92" t="s">
        <v>225</v>
      </c>
      <c r="BF92" t="s">
        <v>2905</v>
      </c>
    </row>
    <row r="93" spans="1:58" x14ac:dyDescent="0.35">
      <c r="A93" t="s">
        <v>5291</v>
      </c>
      <c r="B93">
        <v>10000</v>
      </c>
      <c r="C93">
        <v>10000</v>
      </c>
      <c r="D93" s="2">
        <v>45763</v>
      </c>
      <c r="E93" t="s">
        <v>59</v>
      </c>
      <c r="F93" t="s">
        <v>5292</v>
      </c>
      <c r="G93" t="s">
        <v>5293</v>
      </c>
      <c r="I93">
        <v>1</v>
      </c>
      <c r="J93" t="s">
        <v>183</v>
      </c>
      <c r="K93">
        <v>65</v>
      </c>
      <c r="L93" t="s">
        <v>340</v>
      </c>
      <c r="M93">
        <v>250</v>
      </c>
      <c r="P93" s="2">
        <v>45762</v>
      </c>
      <c r="R93">
        <v>6</v>
      </c>
      <c r="S93" s="3">
        <v>1500</v>
      </c>
      <c r="T93" t="s">
        <v>65</v>
      </c>
      <c r="U93" t="s">
        <v>5294</v>
      </c>
      <c r="V93">
        <v>0</v>
      </c>
      <c r="W93" s="3">
        <v>1500</v>
      </c>
      <c r="X93">
        <v>0</v>
      </c>
      <c r="Y93">
        <v>0</v>
      </c>
      <c r="Z93">
        <v>0</v>
      </c>
      <c r="AA93">
        <v>0</v>
      </c>
      <c r="AD93">
        <v>0</v>
      </c>
      <c r="AM93" t="s">
        <v>5295</v>
      </c>
      <c r="AN93" t="s">
        <v>225</v>
      </c>
      <c r="AP93">
        <v>0</v>
      </c>
      <c r="AQ93">
        <v>0</v>
      </c>
      <c r="AR93">
        <v>0</v>
      </c>
      <c r="AS93">
        <v>0</v>
      </c>
      <c r="AT93">
        <v>0</v>
      </c>
      <c r="AU93">
        <v>0</v>
      </c>
      <c r="AY93" t="s">
        <v>63</v>
      </c>
      <c r="AZ93" t="s">
        <v>5296</v>
      </c>
      <c r="BA93">
        <v>0</v>
      </c>
      <c r="BC93" t="s">
        <v>225</v>
      </c>
      <c r="BF93" t="s">
        <v>2905</v>
      </c>
    </row>
    <row r="94" spans="1:58" x14ac:dyDescent="0.35">
      <c r="A94" t="s">
        <v>5297</v>
      </c>
      <c r="B94">
        <v>10000</v>
      </c>
      <c r="C94">
        <v>10000</v>
      </c>
      <c r="D94" s="2">
        <v>45763</v>
      </c>
      <c r="E94" t="s">
        <v>59</v>
      </c>
      <c r="F94" s="4">
        <v>0.4697453703703704</v>
      </c>
      <c r="G94" t="s">
        <v>5298</v>
      </c>
      <c r="I94">
        <v>1</v>
      </c>
      <c r="J94" t="s">
        <v>183</v>
      </c>
      <c r="K94">
        <v>61</v>
      </c>
      <c r="L94" t="s">
        <v>209</v>
      </c>
      <c r="M94">
        <v>100</v>
      </c>
      <c r="P94" s="2">
        <v>45762</v>
      </c>
      <c r="R94">
        <v>1</v>
      </c>
      <c r="S94">
        <v>100</v>
      </c>
      <c r="T94" t="s">
        <v>65</v>
      </c>
      <c r="U94" t="s">
        <v>5299</v>
      </c>
      <c r="V94">
        <v>0</v>
      </c>
      <c r="W94">
        <v>100</v>
      </c>
      <c r="X94">
        <v>0</v>
      </c>
      <c r="Y94">
        <v>0</v>
      </c>
      <c r="Z94">
        <v>0</v>
      </c>
      <c r="AA94">
        <v>0</v>
      </c>
      <c r="AD94">
        <v>0</v>
      </c>
      <c r="AM94" t="s">
        <v>5300</v>
      </c>
      <c r="AN94" t="s">
        <v>225</v>
      </c>
      <c r="AP94">
        <v>0</v>
      </c>
      <c r="AQ94">
        <v>0</v>
      </c>
      <c r="AR94">
        <v>0</v>
      </c>
      <c r="AS94">
        <v>0</v>
      </c>
      <c r="AT94">
        <v>0</v>
      </c>
      <c r="AU94">
        <v>0</v>
      </c>
      <c r="AY94" t="s">
        <v>63</v>
      </c>
      <c r="AZ94" t="s">
        <v>5301</v>
      </c>
      <c r="BA94">
        <v>0</v>
      </c>
      <c r="BC94" t="s">
        <v>225</v>
      </c>
      <c r="BF94" t="s">
        <v>2905</v>
      </c>
    </row>
    <row r="95" spans="1:58" x14ac:dyDescent="0.35">
      <c r="A95" t="s">
        <v>2906</v>
      </c>
      <c r="B95">
        <v>10000</v>
      </c>
      <c r="C95">
        <v>10000</v>
      </c>
      <c r="D95" s="2">
        <v>45763</v>
      </c>
      <c r="E95" t="s">
        <v>59</v>
      </c>
      <c r="F95" t="s">
        <v>2901</v>
      </c>
      <c r="G95" t="s">
        <v>2902</v>
      </c>
      <c r="I95">
        <v>1</v>
      </c>
      <c r="J95" t="s">
        <v>183</v>
      </c>
      <c r="K95">
        <v>65</v>
      </c>
      <c r="L95" t="s">
        <v>340</v>
      </c>
      <c r="M95" s="3">
        <v>1800</v>
      </c>
      <c r="P95" s="2">
        <v>45762</v>
      </c>
      <c r="R95">
        <v>5</v>
      </c>
      <c r="S95" s="3">
        <v>9000</v>
      </c>
      <c r="T95" t="s">
        <v>65</v>
      </c>
      <c r="U95" t="s">
        <v>2903</v>
      </c>
      <c r="V95">
        <v>0</v>
      </c>
      <c r="W95" s="3">
        <v>9000</v>
      </c>
      <c r="X95">
        <v>0</v>
      </c>
      <c r="Y95">
        <v>0</v>
      </c>
      <c r="Z95">
        <v>0</v>
      </c>
      <c r="AA95">
        <v>0</v>
      </c>
      <c r="AD95">
        <v>0</v>
      </c>
      <c r="AM95" t="s">
        <v>2904</v>
      </c>
      <c r="AN95" t="s">
        <v>225</v>
      </c>
      <c r="AP95">
        <v>0</v>
      </c>
      <c r="AQ95">
        <v>0</v>
      </c>
      <c r="AR95">
        <v>0</v>
      </c>
      <c r="AS95">
        <v>0</v>
      </c>
      <c r="AT95">
        <v>0</v>
      </c>
      <c r="AU95">
        <v>0</v>
      </c>
      <c r="AY95" t="s">
        <v>63</v>
      </c>
      <c r="AZ95" t="s">
        <v>5302</v>
      </c>
      <c r="BA95">
        <v>0</v>
      </c>
      <c r="BC95" t="s">
        <v>225</v>
      </c>
      <c r="BF95" t="s">
        <v>2907</v>
      </c>
    </row>
    <row r="96" spans="1:58" x14ac:dyDescent="0.35">
      <c r="A96" t="s">
        <v>2908</v>
      </c>
      <c r="B96">
        <v>10000</v>
      </c>
      <c r="C96">
        <v>10000</v>
      </c>
      <c r="D96" s="2">
        <v>45762</v>
      </c>
      <c r="E96" t="s">
        <v>59</v>
      </c>
      <c r="F96" t="s">
        <v>2909</v>
      </c>
      <c r="G96" t="s">
        <v>2910</v>
      </c>
      <c r="I96">
        <v>1</v>
      </c>
      <c r="J96" t="s">
        <v>183</v>
      </c>
      <c r="K96">
        <v>65</v>
      </c>
      <c r="L96" t="s">
        <v>340</v>
      </c>
      <c r="M96">
        <v>250</v>
      </c>
      <c r="P96" s="2">
        <v>45762</v>
      </c>
      <c r="R96">
        <v>2</v>
      </c>
      <c r="S96">
        <v>500</v>
      </c>
      <c r="T96" t="s">
        <v>65</v>
      </c>
      <c r="U96" t="s">
        <v>2911</v>
      </c>
      <c r="V96">
        <v>0</v>
      </c>
      <c r="W96">
        <v>500</v>
      </c>
      <c r="X96">
        <v>0</v>
      </c>
      <c r="Y96">
        <v>0</v>
      </c>
      <c r="Z96">
        <v>0</v>
      </c>
      <c r="AA96">
        <v>0</v>
      </c>
      <c r="AD96">
        <v>0</v>
      </c>
      <c r="AM96" t="s">
        <v>2912</v>
      </c>
      <c r="AN96" t="s">
        <v>2913</v>
      </c>
      <c r="AP96">
        <v>0</v>
      </c>
      <c r="AQ96">
        <v>0</v>
      </c>
      <c r="AR96">
        <v>0</v>
      </c>
      <c r="AS96">
        <v>0</v>
      </c>
      <c r="AT96">
        <v>0</v>
      </c>
      <c r="AU96">
        <v>0</v>
      </c>
      <c r="AY96" t="s">
        <v>63</v>
      </c>
      <c r="AZ96" t="s">
        <v>5303</v>
      </c>
      <c r="BA96">
        <v>0</v>
      </c>
      <c r="BC96" t="s">
        <v>2913</v>
      </c>
      <c r="BF96" t="s">
        <v>2914</v>
      </c>
    </row>
    <row r="97" spans="1:58" x14ac:dyDescent="0.35">
      <c r="A97" t="s">
        <v>5304</v>
      </c>
      <c r="B97">
        <v>10000</v>
      </c>
      <c r="C97">
        <v>10000</v>
      </c>
      <c r="D97" s="2">
        <v>45763</v>
      </c>
      <c r="E97" t="s">
        <v>59</v>
      </c>
      <c r="F97" t="s">
        <v>5139</v>
      </c>
      <c r="G97" t="s">
        <v>1220</v>
      </c>
      <c r="I97">
        <v>1</v>
      </c>
      <c r="J97" t="s">
        <v>183</v>
      </c>
      <c r="K97">
        <v>79</v>
      </c>
      <c r="L97" t="s">
        <v>92</v>
      </c>
      <c r="M97">
        <v>497</v>
      </c>
      <c r="P97" s="2">
        <v>45762</v>
      </c>
      <c r="R97">
        <v>4</v>
      </c>
      <c r="S97" s="3">
        <v>1988</v>
      </c>
      <c r="T97" t="s">
        <v>65</v>
      </c>
      <c r="U97" t="s">
        <v>3136</v>
      </c>
      <c r="V97">
        <v>0</v>
      </c>
      <c r="W97" s="3">
        <v>1986</v>
      </c>
      <c r="X97">
        <v>2</v>
      </c>
      <c r="Y97">
        <v>0</v>
      </c>
      <c r="Z97">
        <v>0</v>
      </c>
      <c r="AA97">
        <v>0</v>
      </c>
      <c r="AD97">
        <v>0</v>
      </c>
      <c r="AM97" t="s">
        <v>3137</v>
      </c>
      <c r="AN97" t="s">
        <v>3095</v>
      </c>
      <c r="AP97">
        <v>0</v>
      </c>
      <c r="AQ97">
        <v>0</v>
      </c>
      <c r="AR97">
        <v>0</v>
      </c>
      <c r="AS97">
        <v>0</v>
      </c>
      <c r="AT97">
        <v>0</v>
      </c>
      <c r="AU97">
        <v>0</v>
      </c>
      <c r="AY97" t="s">
        <v>63</v>
      </c>
      <c r="AZ97" t="s">
        <v>5305</v>
      </c>
      <c r="BA97">
        <v>0</v>
      </c>
      <c r="BC97" t="s">
        <v>3095</v>
      </c>
      <c r="BF97" t="s">
        <v>5306</v>
      </c>
    </row>
    <row r="98" spans="1:58" x14ac:dyDescent="0.35">
      <c r="A98" t="s">
        <v>5304</v>
      </c>
      <c r="B98">
        <v>10000</v>
      </c>
      <c r="C98">
        <v>20000</v>
      </c>
      <c r="D98" s="2">
        <v>45763</v>
      </c>
      <c r="E98" t="s">
        <v>59</v>
      </c>
      <c r="F98" t="s">
        <v>5139</v>
      </c>
      <c r="G98" t="s">
        <v>1220</v>
      </c>
      <c r="I98">
        <v>2</v>
      </c>
      <c r="J98" t="s">
        <v>183</v>
      </c>
      <c r="K98">
        <v>105</v>
      </c>
      <c r="L98" t="s">
        <v>281</v>
      </c>
      <c r="M98" s="3">
        <v>1986</v>
      </c>
      <c r="P98" s="2">
        <v>45762</v>
      </c>
      <c r="R98">
        <v>1</v>
      </c>
      <c r="S98" s="3">
        <v>1986</v>
      </c>
      <c r="T98" t="s">
        <v>65</v>
      </c>
      <c r="U98" t="s">
        <v>3136</v>
      </c>
      <c r="V98">
        <v>0</v>
      </c>
      <c r="W98" s="3">
        <v>1986</v>
      </c>
      <c r="X98">
        <v>0</v>
      </c>
      <c r="Y98">
        <v>0</v>
      </c>
      <c r="Z98">
        <v>0</v>
      </c>
      <c r="AA98">
        <v>0</v>
      </c>
      <c r="AD98">
        <v>0</v>
      </c>
      <c r="AM98" t="s">
        <v>3137</v>
      </c>
      <c r="AN98" t="s">
        <v>3095</v>
      </c>
      <c r="AP98">
        <v>0</v>
      </c>
      <c r="AQ98">
        <v>0</v>
      </c>
      <c r="AR98">
        <v>0</v>
      </c>
      <c r="AS98">
        <v>0</v>
      </c>
      <c r="AT98">
        <v>0</v>
      </c>
      <c r="AU98">
        <v>0</v>
      </c>
      <c r="AY98" t="s">
        <v>63</v>
      </c>
      <c r="AZ98" t="s">
        <v>5305</v>
      </c>
      <c r="BA98">
        <v>0</v>
      </c>
      <c r="BC98" t="s">
        <v>3095</v>
      </c>
      <c r="BF98" t="s">
        <v>5306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7A221-85B4-420D-8954-D1CFBF4E186B}">
  <dimension ref="A1:BF87"/>
  <sheetViews>
    <sheetView topLeftCell="A67" workbookViewId="0">
      <selection activeCell="A4" sqref="A4:XFD87"/>
    </sheetView>
  </sheetViews>
  <sheetFormatPr defaultRowHeight="14.5" x14ac:dyDescent="0.35"/>
  <cols>
    <col min="6" max="6" width="10.90625" bestFit="1" customWidth="1"/>
    <col min="7" max="7" width="11.08984375" customWidth="1"/>
    <col min="16" max="16" width="11.90625" customWidth="1"/>
  </cols>
  <sheetData>
    <row r="1" spans="1:58" x14ac:dyDescent="0.35">
      <c r="A1" t="s">
        <v>6089</v>
      </c>
    </row>
    <row r="2" spans="1:58" x14ac:dyDescent="0.35">
      <c r="A2" t="s">
        <v>6568</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2920</v>
      </c>
      <c r="B5">
        <v>10000</v>
      </c>
      <c r="C5">
        <v>10000</v>
      </c>
      <c r="D5" s="2">
        <v>45763</v>
      </c>
      <c r="E5" t="s">
        <v>59</v>
      </c>
      <c r="F5" t="s">
        <v>2921</v>
      </c>
      <c r="G5" t="s">
        <v>2922</v>
      </c>
      <c r="H5" t="s">
        <v>1401</v>
      </c>
      <c r="I5">
        <v>1</v>
      </c>
      <c r="J5" t="s">
        <v>63</v>
      </c>
      <c r="K5">
        <v>82</v>
      </c>
      <c r="L5" t="s">
        <v>352</v>
      </c>
      <c r="M5" s="3">
        <v>10000</v>
      </c>
      <c r="P5" s="2">
        <v>45763</v>
      </c>
      <c r="R5">
        <v>6</v>
      </c>
      <c r="S5" s="3">
        <v>60000</v>
      </c>
      <c r="T5" t="s">
        <v>65</v>
      </c>
      <c r="U5" t="s">
        <v>2923</v>
      </c>
      <c r="V5">
        <v>0</v>
      </c>
      <c r="W5">
        <v>0</v>
      </c>
      <c r="X5">
        <v>0</v>
      </c>
      <c r="Y5">
        <v>0</v>
      </c>
      <c r="Z5">
        <v>0</v>
      </c>
      <c r="AA5">
        <v>0</v>
      </c>
      <c r="AD5">
        <v>0</v>
      </c>
      <c r="AH5" t="s">
        <v>63</v>
      </c>
      <c r="AI5">
        <v>0</v>
      </c>
      <c r="AJ5" t="s">
        <v>63</v>
      </c>
      <c r="AM5" t="s">
        <v>2924</v>
      </c>
      <c r="AN5" t="s">
        <v>1786</v>
      </c>
      <c r="AP5">
        <v>0</v>
      </c>
      <c r="AQ5">
        <v>0</v>
      </c>
      <c r="AR5">
        <v>0</v>
      </c>
      <c r="AS5">
        <v>0</v>
      </c>
      <c r="AT5">
        <v>0</v>
      </c>
      <c r="AU5">
        <v>0</v>
      </c>
      <c r="AY5" t="s">
        <v>63</v>
      </c>
      <c r="BC5" t="s">
        <v>1786</v>
      </c>
      <c r="BF5" t="s">
        <v>2925</v>
      </c>
    </row>
    <row r="6" spans="1:58" x14ac:dyDescent="0.35">
      <c r="A6" t="s">
        <v>5307</v>
      </c>
      <c r="B6">
        <v>10000</v>
      </c>
      <c r="C6">
        <v>10000</v>
      </c>
      <c r="D6" s="2">
        <v>45769</v>
      </c>
      <c r="E6" t="s">
        <v>59</v>
      </c>
      <c r="F6" t="s">
        <v>5308</v>
      </c>
      <c r="G6" t="s">
        <v>5309</v>
      </c>
      <c r="H6" t="s">
        <v>1401</v>
      </c>
      <c r="I6">
        <v>1</v>
      </c>
      <c r="J6" t="s">
        <v>63</v>
      </c>
      <c r="K6">
        <v>82</v>
      </c>
      <c r="L6" t="s">
        <v>352</v>
      </c>
      <c r="M6" s="3">
        <v>10000</v>
      </c>
      <c r="P6" s="2">
        <v>45763</v>
      </c>
      <c r="R6">
        <v>6</v>
      </c>
      <c r="S6" s="3">
        <v>60000</v>
      </c>
      <c r="T6" t="s">
        <v>65</v>
      </c>
      <c r="U6" t="s">
        <v>2923</v>
      </c>
      <c r="V6">
        <v>0</v>
      </c>
      <c r="W6">
        <v>0</v>
      </c>
      <c r="X6">
        <v>0</v>
      </c>
      <c r="Y6">
        <v>0</v>
      </c>
      <c r="Z6">
        <v>0</v>
      </c>
      <c r="AA6">
        <v>0</v>
      </c>
      <c r="AD6">
        <v>0</v>
      </c>
      <c r="AH6" t="s">
        <v>63</v>
      </c>
      <c r="AI6">
        <v>0</v>
      </c>
      <c r="AJ6" t="s">
        <v>63</v>
      </c>
      <c r="AM6" t="s">
        <v>2924</v>
      </c>
      <c r="AN6" t="s">
        <v>1786</v>
      </c>
      <c r="AP6">
        <v>0</v>
      </c>
      <c r="AQ6">
        <v>0</v>
      </c>
      <c r="AR6">
        <v>0</v>
      </c>
      <c r="AS6">
        <v>0</v>
      </c>
      <c r="AT6">
        <v>0</v>
      </c>
      <c r="AU6">
        <v>0</v>
      </c>
      <c r="AY6" t="s">
        <v>63</v>
      </c>
      <c r="BC6" t="s">
        <v>1786</v>
      </c>
      <c r="BF6" t="s">
        <v>5310</v>
      </c>
    </row>
    <row r="7" spans="1:58" x14ac:dyDescent="0.35">
      <c r="A7" t="s">
        <v>5311</v>
      </c>
      <c r="B7">
        <v>10000</v>
      </c>
      <c r="C7">
        <v>10000</v>
      </c>
      <c r="D7" s="2">
        <v>45764</v>
      </c>
      <c r="E7" t="s">
        <v>59</v>
      </c>
      <c r="F7" s="4">
        <v>0.53917824074074072</v>
      </c>
      <c r="G7" t="s">
        <v>3050</v>
      </c>
      <c r="H7" t="s">
        <v>470</v>
      </c>
      <c r="I7">
        <v>1</v>
      </c>
      <c r="J7" t="s">
        <v>63</v>
      </c>
      <c r="K7">
        <v>94</v>
      </c>
      <c r="L7" t="s">
        <v>81</v>
      </c>
      <c r="M7" s="3">
        <v>10000</v>
      </c>
      <c r="P7" s="2">
        <v>45763</v>
      </c>
      <c r="R7">
        <v>4</v>
      </c>
      <c r="S7" s="3">
        <v>40000</v>
      </c>
      <c r="T7" t="s">
        <v>65</v>
      </c>
      <c r="U7" t="s">
        <v>472</v>
      </c>
      <c r="V7">
        <v>0</v>
      </c>
      <c r="W7">
        <v>0</v>
      </c>
      <c r="X7">
        <v>0</v>
      </c>
      <c r="Y7">
        <v>0</v>
      </c>
      <c r="Z7">
        <v>0</v>
      </c>
      <c r="AA7">
        <v>0</v>
      </c>
      <c r="AD7">
        <v>0</v>
      </c>
      <c r="AH7" t="s">
        <v>63</v>
      </c>
      <c r="AI7">
        <v>0</v>
      </c>
      <c r="AJ7" t="s">
        <v>63</v>
      </c>
      <c r="AM7" t="s">
        <v>473</v>
      </c>
      <c r="AN7" t="s">
        <v>84</v>
      </c>
      <c r="AP7">
        <v>0</v>
      </c>
      <c r="AQ7">
        <v>0</v>
      </c>
      <c r="AR7">
        <v>0</v>
      </c>
      <c r="AS7">
        <v>0</v>
      </c>
      <c r="AT7">
        <v>0</v>
      </c>
      <c r="AU7">
        <v>0</v>
      </c>
      <c r="AY7" t="s">
        <v>63</v>
      </c>
      <c r="BC7" t="s">
        <v>84</v>
      </c>
      <c r="BF7" t="s">
        <v>5312</v>
      </c>
    </row>
    <row r="8" spans="1:58" x14ac:dyDescent="0.35">
      <c r="A8" t="s">
        <v>6569</v>
      </c>
      <c r="B8">
        <v>10000</v>
      </c>
      <c r="C8">
        <v>20000</v>
      </c>
      <c r="D8" s="2">
        <v>45790</v>
      </c>
      <c r="E8" t="s">
        <v>59</v>
      </c>
      <c r="F8" t="s">
        <v>6570</v>
      </c>
      <c r="G8" t="s">
        <v>6571</v>
      </c>
      <c r="H8" t="s">
        <v>105</v>
      </c>
      <c r="I8">
        <v>2</v>
      </c>
      <c r="J8" t="s">
        <v>63</v>
      </c>
      <c r="K8">
        <v>77</v>
      </c>
      <c r="L8" t="s">
        <v>192</v>
      </c>
      <c r="M8" s="3">
        <v>3334</v>
      </c>
      <c r="P8" s="2">
        <v>45763</v>
      </c>
      <c r="R8">
        <v>66</v>
      </c>
      <c r="S8" s="3">
        <v>220044</v>
      </c>
      <c r="T8" t="s">
        <v>65</v>
      </c>
      <c r="U8" t="s">
        <v>894</v>
      </c>
      <c r="V8">
        <v>0</v>
      </c>
      <c r="W8">
        <v>0</v>
      </c>
      <c r="X8">
        <v>0</v>
      </c>
      <c r="Y8">
        <v>0</v>
      </c>
      <c r="Z8">
        <v>0</v>
      </c>
      <c r="AA8">
        <v>0</v>
      </c>
      <c r="AD8">
        <v>0</v>
      </c>
      <c r="AH8" t="s">
        <v>63</v>
      </c>
      <c r="AI8">
        <v>0</v>
      </c>
      <c r="AJ8" t="s">
        <v>63</v>
      </c>
      <c r="AM8" t="s">
        <v>895</v>
      </c>
      <c r="AN8" t="s">
        <v>108</v>
      </c>
      <c r="AP8">
        <v>0</v>
      </c>
      <c r="AQ8">
        <v>0</v>
      </c>
      <c r="AR8">
        <v>0</v>
      </c>
      <c r="AS8">
        <v>0</v>
      </c>
      <c r="AT8">
        <v>0</v>
      </c>
      <c r="AU8">
        <v>0</v>
      </c>
      <c r="AY8" t="s">
        <v>63</v>
      </c>
      <c r="BC8" t="s">
        <v>108</v>
      </c>
      <c r="BF8" t="s">
        <v>6572</v>
      </c>
    </row>
    <row r="9" spans="1:58" x14ac:dyDescent="0.35">
      <c r="A9" t="s">
        <v>6573</v>
      </c>
      <c r="B9">
        <v>10000</v>
      </c>
      <c r="C9">
        <v>20000</v>
      </c>
      <c r="D9" s="2">
        <v>45786</v>
      </c>
      <c r="E9" t="s">
        <v>59</v>
      </c>
      <c r="F9" t="s">
        <v>4408</v>
      </c>
      <c r="G9">
        <v>10620258101</v>
      </c>
      <c r="H9" t="s">
        <v>105</v>
      </c>
      <c r="I9">
        <v>2</v>
      </c>
      <c r="J9" t="s">
        <v>63</v>
      </c>
      <c r="K9">
        <v>77</v>
      </c>
      <c r="L9" t="s">
        <v>192</v>
      </c>
      <c r="M9" s="3">
        <v>2713</v>
      </c>
      <c r="P9" s="2">
        <v>45763</v>
      </c>
      <c r="R9">
        <v>66</v>
      </c>
      <c r="S9" s="3">
        <v>179058</v>
      </c>
      <c r="T9" t="s">
        <v>65</v>
      </c>
      <c r="U9" t="s">
        <v>853</v>
      </c>
      <c r="V9">
        <v>0</v>
      </c>
      <c r="W9">
        <v>0</v>
      </c>
      <c r="X9">
        <v>0</v>
      </c>
      <c r="Y9">
        <v>0</v>
      </c>
      <c r="Z9">
        <v>0</v>
      </c>
      <c r="AA9">
        <v>0</v>
      </c>
      <c r="AD9">
        <v>0</v>
      </c>
      <c r="AH9" t="s">
        <v>63</v>
      </c>
      <c r="AI9">
        <v>0</v>
      </c>
      <c r="AJ9" t="s">
        <v>63</v>
      </c>
      <c r="AM9" t="s">
        <v>854</v>
      </c>
      <c r="AN9" t="s">
        <v>108</v>
      </c>
      <c r="AP9">
        <v>0</v>
      </c>
      <c r="AQ9">
        <v>0</v>
      </c>
      <c r="AR9">
        <v>0</v>
      </c>
      <c r="AS9">
        <v>0</v>
      </c>
      <c r="AT9">
        <v>0</v>
      </c>
      <c r="AU9">
        <v>0</v>
      </c>
      <c r="AY9" t="s">
        <v>63</v>
      </c>
      <c r="BC9" t="s">
        <v>108</v>
      </c>
      <c r="BF9" t="s">
        <v>6574</v>
      </c>
    </row>
    <row r="10" spans="1:58" x14ac:dyDescent="0.35">
      <c r="A10" t="s">
        <v>5317</v>
      </c>
      <c r="B10">
        <v>10000</v>
      </c>
      <c r="C10">
        <v>10000</v>
      </c>
      <c r="D10" s="2">
        <v>45764</v>
      </c>
      <c r="E10" t="s">
        <v>59</v>
      </c>
      <c r="F10" t="s">
        <v>5318</v>
      </c>
      <c r="G10" t="s">
        <v>2368</v>
      </c>
      <c r="H10" t="s">
        <v>1401</v>
      </c>
      <c r="I10">
        <v>1</v>
      </c>
      <c r="J10" t="s">
        <v>63</v>
      </c>
      <c r="K10">
        <v>82</v>
      </c>
      <c r="L10" t="s">
        <v>352</v>
      </c>
      <c r="M10" s="3">
        <v>8000</v>
      </c>
      <c r="P10" s="2">
        <v>45763</v>
      </c>
      <c r="R10">
        <v>6</v>
      </c>
      <c r="S10" s="3">
        <v>48000</v>
      </c>
      <c r="T10" t="s">
        <v>65</v>
      </c>
      <c r="U10" t="s">
        <v>5319</v>
      </c>
      <c r="V10">
        <v>0</v>
      </c>
      <c r="W10">
        <v>0</v>
      </c>
      <c r="X10">
        <v>0</v>
      </c>
      <c r="Y10">
        <v>0</v>
      </c>
      <c r="Z10">
        <v>0</v>
      </c>
      <c r="AA10">
        <v>0</v>
      </c>
      <c r="AD10">
        <v>0</v>
      </c>
      <c r="AH10" t="s">
        <v>63</v>
      </c>
      <c r="AI10">
        <v>0</v>
      </c>
      <c r="AJ10" t="s">
        <v>63</v>
      </c>
      <c r="AM10" t="s">
        <v>5320</v>
      </c>
      <c r="AN10" t="s">
        <v>84</v>
      </c>
      <c r="AP10">
        <v>0</v>
      </c>
      <c r="AQ10">
        <v>0</v>
      </c>
      <c r="AR10">
        <v>0</v>
      </c>
      <c r="AS10">
        <v>0</v>
      </c>
      <c r="AT10">
        <v>0</v>
      </c>
      <c r="AU10">
        <v>0</v>
      </c>
      <c r="AY10" t="s">
        <v>63</v>
      </c>
      <c r="BC10" t="s">
        <v>84</v>
      </c>
      <c r="BF10" t="s">
        <v>5321</v>
      </c>
    </row>
    <row r="11" spans="1:58" x14ac:dyDescent="0.35">
      <c r="A11" t="s">
        <v>6485</v>
      </c>
      <c r="B11">
        <v>10000</v>
      </c>
      <c r="C11">
        <v>10000</v>
      </c>
      <c r="D11" s="2">
        <v>45785</v>
      </c>
      <c r="E11" t="s">
        <v>59</v>
      </c>
      <c r="F11" t="s">
        <v>6486</v>
      </c>
      <c r="G11" t="s">
        <v>6487</v>
      </c>
      <c r="H11" t="s">
        <v>477</v>
      </c>
      <c r="I11">
        <v>1</v>
      </c>
      <c r="J11" t="s">
        <v>63</v>
      </c>
      <c r="K11">
        <v>79</v>
      </c>
      <c r="L11" t="s">
        <v>92</v>
      </c>
      <c r="M11" s="3">
        <v>4108</v>
      </c>
      <c r="P11" s="2">
        <v>45763</v>
      </c>
      <c r="R11">
        <v>28</v>
      </c>
      <c r="S11" s="3">
        <v>115024</v>
      </c>
      <c r="T11" t="s">
        <v>65</v>
      </c>
      <c r="U11" t="s">
        <v>6362</v>
      </c>
      <c r="V11">
        <v>0</v>
      </c>
      <c r="W11">
        <v>0</v>
      </c>
      <c r="X11">
        <v>0</v>
      </c>
      <c r="Y11">
        <v>0</v>
      </c>
      <c r="Z11">
        <v>0</v>
      </c>
      <c r="AA11">
        <v>0</v>
      </c>
      <c r="AD11">
        <v>0</v>
      </c>
      <c r="AH11" t="s">
        <v>63</v>
      </c>
      <c r="AI11">
        <v>0</v>
      </c>
      <c r="AJ11" t="s">
        <v>63</v>
      </c>
      <c r="AM11" t="s">
        <v>6363</v>
      </c>
      <c r="AN11" t="s">
        <v>108</v>
      </c>
      <c r="AP11">
        <v>0</v>
      </c>
      <c r="AQ11">
        <v>0</v>
      </c>
      <c r="AR11">
        <v>0</v>
      </c>
      <c r="AS11">
        <v>0</v>
      </c>
      <c r="AT11">
        <v>0</v>
      </c>
      <c r="AU11">
        <v>0</v>
      </c>
      <c r="AY11" t="s">
        <v>63</v>
      </c>
      <c r="BC11" t="s">
        <v>108</v>
      </c>
      <c r="BF11" t="s">
        <v>6488</v>
      </c>
    </row>
    <row r="12" spans="1:58" x14ac:dyDescent="0.35">
      <c r="A12" t="s">
        <v>6489</v>
      </c>
      <c r="B12">
        <v>10000</v>
      </c>
      <c r="C12">
        <v>10000</v>
      </c>
      <c r="D12" s="2">
        <v>45785</v>
      </c>
      <c r="E12" t="s">
        <v>59</v>
      </c>
      <c r="F12" t="s">
        <v>1295</v>
      </c>
      <c r="G12" t="s">
        <v>6487</v>
      </c>
      <c r="H12" t="s">
        <v>477</v>
      </c>
      <c r="I12">
        <v>1</v>
      </c>
      <c r="J12" t="s">
        <v>63</v>
      </c>
      <c r="K12">
        <v>79</v>
      </c>
      <c r="L12" t="s">
        <v>92</v>
      </c>
      <c r="M12" s="3">
        <v>4108</v>
      </c>
      <c r="P12" s="2">
        <v>45763</v>
      </c>
      <c r="R12">
        <v>28</v>
      </c>
      <c r="S12" s="3">
        <v>115024</v>
      </c>
      <c r="T12" t="s">
        <v>65</v>
      </c>
      <c r="U12" t="s">
        <v>899</v>
      </c>
      <c r="V12">
        <v>0</v>
      </c>
      <c r="W12">
        <v>0</v>
      </c>
      <c r="X12">
        <v>0</v>
      </c>
      <c r="Y12">
        <v>0</v>
      </c>
      <c r="Z12">
        <v>0</v>
      </c>
      <c r="AA12">
        <v>0</v>
      </c>
      <c r="AD12">
        <v>0</v>
      </c>
      <c r="AH12" t="s">
        <v>63</v>
      </c>
      <c r="AI12">
        <v>0</v>
      </c>
      <c r="AJ12" t="s">
        <v>63</v>
      </c>
      <c r="AM12" t="s">
        <v>900</v>
      </c>
      <c r="AN12" t="s">
        <v>108</v>
      </c>
      <c r="AP12">
        <v>0</v>
      </c>
      <c r="AQ12">
        <v>0</v>
      </c>
      <c r="AR12">
        <v>0</v>
      </c>
      <c r="AS12">
        <v>0</v>
      </c>
      <c r="AT12">
        <v>0</v>
      </c>
      <c r="AU12">
        <v>0</v>
      </c>
      <c r="AY12" t="s">
        <v>63</v>
      </c>
      <c r="BC12" t="s">
        <v>108</v>
      </c>
      <c r="BF12" t="s">
        <v>6490</v>
      </c>
    </row>
    <row r="13" spans="1:58" x14ac:dyDescent="0.35">
      <c r="A13" t="s">
        <v>6491</v>
      </c>
      <c r="B13">
        <v>10000</v>
      </c>
      <c r="C13">
        <v>10000</v>
      </c>
      <c r="D13" s="2">
        <v>45785</v>
      </c>
      <c r="E13" t="s">
        <v>59</v>
      </c>
      <c r="F13" t="s">
        <v>6492</v>
      </c>
      <c r="G13" t="s">
        <v>6487</v>
      </c>
      <c r="H13" t="s">
        <v>477</v>
      </c>
      <c r="I13">
        <v>1</v>
      </c>
      <c r="J13" t="s">
        <v>63</v>
      </c>
      <c r="K13">
        <v>79</v>
      </c>
      <c r="L13" t="s">
        <v>92</v>
      </c>
      <c r="M13" s="3">
        <v>4108</v>
      </c>
      <c r="P13" s="2">
        <v>45763</v>
      </c>
      <c r="R13">
        <v>56</v>
      </c>
      <c r="S13" s="3">
        <v>230048</v>
      </c>
      <c r="T13" t="s">
        <v>65</v>
      </c>
      <c r="U13" t="s">
        <v>6270</v>
      </c>
      <c r="V13">
        <v>0</v>
      </c>
      <c r="W13">
        <v>0</v>
      </c>
      <c r="X13">
        <v>0</v>
      </c>
      <c r="Y13">
        <v>0</v>
      </c>
      <c r="Z13">
        <v>0</v>
      </c>
      <c r="AA13">
        <v>0</v>
      </c>
      <c r="AD13">
        <v>0</v>
      </c>
      <c r="AH13" t="s">
        <v>63</v>
      </c>
      <c r="AI13">
        <v>0</v>
      </c>
      <c r="AJ13" t="s">
        <v>63</v>
      </c>
      <c r="AM13" t="s">
        <v>6271</v>
      </c>
      <c r="AN13" t="s">
        <v>108</v>
      </c>
      <c r="AP13">
        <v>0</v>
      </c>
      <c r="AQ13">
        <v>0</v>
      </c>
      <c r="AR13">
        <v>0</v>
      </c>
      <c r="AS13">
        <v>0</v>
      </c>
      <c r="AT13">
        <v>0</v>
      </c>
      <c r="AU13">
        <v>0</v>
      </c>
      <c r="AY13" t="s">
        <v>63</v>
      </c>
      <c r="BC13" t="s">
        <v>108</v>
      </c>
      <c r="BF13" t="s">
        <v>6493</v>
      </c>
    </row>
    <row r="14" spans="1:58" x14ac:dyDescent="0.35">
      <c r="A14" t="s">
        <v>6494</v>
      </c>
      <c r="B14">
        <v>10000</v>
      </c>
      <c r="C14">
        <v>10000</v>
      </c>
      <c r="D14" s="2">
        <v>45786</v>
      </c>
      <c r="E14" t="s">
        <v>59</v>
      </c>
      <c r="F14" s="4">
        <v>0.45841435185185186</v>
      </c>
      <c r="G14" t="s">
        <v>6487</v>
      </c>
      <c r="H14" t="s">
        <v>477</v>
      </c>
      <c r="I14">
        <v>1</v>
      </c>
      <c r="J14" t="s">
        <v>63</v>
      </c>
      <c r="K14">
        <v>79</v>
      </c>
      <c r="L14" t="s">
        <v>92</v>
      </c>
      <c r="M14" s="3">
        <v>4108</v>
      </c>
      <c r="P14" s="2">
        <v>45763</v>
      </c>
      <c r="R14">
        <v>28</v>
      </c>
      <c r="S14" s="3">
        <v>115024</v>
      </c>
      <c r="T14" t="s">
        <v>65</v>
      </c>
      <c r="U14" t="s">
        <v>4659</v>
      </c>
      <c r="V14">
        <v>0</v>
      </c>
      <c r="W14">
        <v>0</v>
      </c>
      <c r="X14">
        <v>0</v>
      </c>
      <c r="Y14">
        <v>0</v>
      </c>
      <c r="Z14">
        <v>0</v>
      </c>
      <c r="AA14">
        <v>0</v>
      </c>
      <c r="AD14">
        <v>0</v>
      </c>
      <c r="AH14" t="s">
        <v>63</v>
      </c>
      <c r="AI14">
        <v>0</v>
      </c>
      <c r="AJ14" t="s">
        <v>63</v>
      </c>
      <c r="AM14" t="s">
        <v>4660</v>
      </c>
      <c r="AN14" t="s">
        <v>108</v>
      </c>
      <c r="AP14">
        <v>0</v>
      </c>
      <c r="AQ14">
        <v>0</v>
      </c>
      <c r="AR14">
        <v>0</v>
      </c>
      <c r="AS14">
        <v>0</v>
      </c>
      <c r="AT14">
        <v>0</v>
      </c>
      <c r="AU14">
        <v>0</v>
      </c>
      <c r="AY14" t="s">
        <v>63</v>
      </c>
      <c r="BC14" t="s">
        <v>108</v>
      </c>
      <c r="BF14" t="s">
        <v>6495</v>
      </c>
    </row>
    <row r="15" spans="1:58" x14ac:dyDescent="0.35">
      <c r="A15" t="s">
        <v>6496</v>
      </c>
      <c r="B15">
        <v>10000</v>
      </c>
      <c r="C15">
        <v>10000</v>
      </c>
      <c r="D15" s="2">
        <v>45785</v>
      </c>
      <c r="E15" t="s">
        <v>59</v>
      </c>
      <c r="F15" t="s">
        <v>6497</v>
      </c>
      <c r="G15" t="s">
        <v>6487</v>
      </c>
      <c r="H15" t="s">
        <v>477</v>
      </c>
      <c r="I15">
        <v>1</v>
      </c>
      <c r="J15" t="s">
        <v>63</v>
      </c>
      <c r="K15">
        <v>79</v>
      </c>
      <c r="L15" t="s">
        <v>92</v>
      </c>
      <c r="M15" s="3">
        <v>4108</v>
      </c>
      <c r="P15" s="2">
        <v>45763</v>
      </c>
      <c r="R15">
        <v>56</v>
      </c>
      <c r="S15" s="3">
        <v>230048</v>
      </c>
      <c r="T15" t="s">
        <v>65</v>
      </c>
      <c r="U15" t="s">
        <v>3476</v>
      </c>
      <c r="V15">
        <v>0</v>
      </c>
      <c r="W15">
        <v>0</v>
      </c>
      <c r="X15">
        <v>0</v>
      </c>
      <c r="Y15">
        <v>0</v>
      </c>
      <c r="Z15">
        <v>0</v>
      </c>
      <c r="AA15">
        <v>0</v>
      </c>
      <c r="AD15">
        <v>0</v>
      </c>
      <c r="AH15" t="s">
        <v>63</v>
      </c>
      <c r="AI15">
        <v>0</v>
      </c>
      <c r="AJ15" t="s">
        <v>63</v>
      </c>
      <c r="AM15" t="s">
        <v>3477</v>
      </c>
      <c r="AN15" t="s">
        <v>108</v>
      </c>
      <c r="AP15">
        <v>0</v>
      </c>
      <c r="AQ15">
        <v>0</v>
      </c>
      <c r="AR15">
        <v>0</v>
      </c>
      <c r="AS15">
        <v>0</v>
      </c>
      <c r="AT15">
        <v>0</v>
      </c>
      <c r="AU15">
        <v>0</v>
      </c>
      <c r="AY15" t="s">
        <v>63</v>
      </c>
      <c r="BC15" t="s">
        <v>108</v>
      </c>
      <c r="BF15" t="s">
        <v>6498</v>
      </c>
    </row>
    <row r="16" spans="1:58" x14ac:dyDescent="0.35">
      <c r="A16" t="s">
        <v>6499</v>
      </c>
      <c r="B16">
        <v>10000</v>
      </c>
      <c r="C16">
        <v>10000</v>
      </c>
      <c r="D16" s="2">
        <v>45785</v>
      </c>
      <c r="E16" t="s">
        <v>59</v>
      </c>
      <c r="F16" t="s">
        <v>2053</v>
      </c>
      <c r="G16" t="s">
        <v>6487</v>
      </c>
      <c r="H16" t="s">
        <v>477</v>
      </c>
      <c r="I16">
        <v>1</v>
      </c>
      <c r="J16" t="s">
        <v>63</v>
      </c>
      <c r="K16">
        <v>79</v>
      </c>
      <c r="L16" t="s">
        <v>92</v>
      </c>
      <c r="M16" s="3">
        <v>4108</v>
      </c>
      <c r="P16" s="2">
        <v>45763</v>
      </c>
      <c r="R16">
        <v>28</v>
      </c>
      <c r="S16" s="3">
        <v>115024</v>
      </c>
      <c r="T16" t="s">
        <v>65</v>
      </c>
      <c r="U16" t="s">
        <v>6500</v>
      </c>
      <c r="V16">
        <v>0</v>
      </c>
      <c r="W16">
        <v>0</v>
      </c>
      <c r="X16">
        <v>0</v>
      </c>
      <c r="Y16">
        <v>0</v>
      </c>
      <c r="Z16">
        <v>0</v>
      </c>
      <c r="AA16">
        <v>0</v>
      </c>
      <c r="AD16">
        <v>0</v>
      </c>
      <c r="AH16" t="s">
        <v>63</v>
      </c>
      <c r="AI16">
        <v>0</v>
      </c>
      <c r="AJ16" t="s">
        <v>63</v>
      </c>
      <c r="AM16" t="s">
        <v>6501</v>
      </c>
      <c r="AN16" t="s">
        <v>108</v>
      </c>
      <c r="AP16">
        <v>0</v>
      </c>
      <c r="AQ16">
        <v>0</v>
      </c>
      <c r="AR16">
        <v>0</v>
      </c>
      <c r="AS16">
        <v>0</v>
      </c>
      <c r="AT16">
        <v>0</v>
      </c>
      <c r="AU16">
        <v>0</v>
      </c>
      <c r="AY16" t="s">
        <v>63</v>
      </c>
      <c r="BC16" t="s">
        <v>108</v>
      </c>
      <c r="BF16" t="s">
        <v>6502</v>
      </c>
    </row>
    <row r="17" spans="1:58" x14ac:dyDescent="0.35">
      <c r="A17" t="s">
        <v>6503</v>
      </c>
      <c r="B17">
        <v>10000</v>
      </c>
      <c r="C17">
        <v>10000</v>
      </c>
      <c r="D17" s="2">
        <v>45785</v>
      </c>
      <c r="E17" t="s">
        <v>59</v>
      </c>
      <c r="F17" t="s">
        <v>6504</v>
      </c>
      <c r="G17" t="s">
        <v>6487</v>
      </c>
      <c r="H17" t="s">
        <v>477</v>
      </c>
      <c r="I17">
        <v>1</v>
      </c>
      <c r="J17" t="s">
        <v>63</v>
      </c>
      <c r="K17">
        <v>79</v>
      </c>
      <c r="L17" t="s">
        <v>92</v>
      </c>
      <c r="M17" s="3">
        <v>4108</v>
      </c>
      <c r="P17" s="2">
        <v>45763</v>
      </c>
      <c r="R17">
        <v>28</v>
      </c>
      <c r="S17" s="3">
        <v>115024</v>
      </c>
      <c r="T17" t="s">
        <v>65</v>
      </c>
      <c r="U17" t="s">
        <v>4664</v>
      </c>
      <c r="V17">
        <v>0</v>
      </c>
      <c r="W17">
        <v>0</v>
      </c>
      <c r="X17">
        <v>0</v>
      </c>
      <c r="Y17">
        <v>0</v>
      </c>
      <c r="Z17">
        <v>0</v>
      </c>
      <c r="AA17">
        <v>0</v>
      </c>
      <c r="AD17">
        <v>0</v>
      </c>
      <c r="AH17" t="s">
        <v>63</v>
      </c>
      <c r="AI17">
        <v>0</v>
      </c>
      <c r="AJ17" t="s">
        <v>63</v>
      </c>
      <c r="AM17" t="s">
        <v>4665</v>
      </c>
      <c r="AN17" t="s">
        <v>108</v>
      </c>
      <c r="AP17">
        <v>0</v>
      </c>
      <c r="AQ17">
        <v>0</v>
      </c>
      <c r="AR17">
        <v>0</v>
      </c>
      <c r="AS17">
        <v>0</v>
      </c>
      <c r="AT17">
        <v>0</v>
      </c>
      <c r="AU17">
        <v>0</v>
      </c>
      <c r="AY17" t="s">
        <v>63</v>
      </c>
      <c r="BC17" t="s">
        <v>108</v>
      </c>
      <c r="BF17" t="s">
        <v>6505</v>
      </c>
    </row>
    <row r="18" spans="1:58" x14ac:dyDescent="0.35">
      <c r="A18" t="s">
        <v>6506</v>
      </c>
      <c r="B18">
        <v>10000</v>
      </c>
      <c r="C18">
        <v>10000</v>
      </c>
      <c r="D18" s="2">
        <v>45785</v>
      </c>
      <c r="E18" t="s">
        <v>59</v>
      </c>
      <c r="F18" t="s">
        <v>6575</v>
      </c>
      <c r="G18" t="s">
        <v>6487</v>
      </c>
      <c r="H18" t="s">
        <v>477</v>
      </c>
      <c r="I18">
        <v>1</v>
      </c>
      <c r="J18" t="s">
        <v>63</v>
      </c>
      <c r="K18">
        <v>79</v>
      </c>
      <c r="L18" t="s">
        <v>92</v>
      </c>
      <c r="M18" s="3">
        <v>4108</v>
      </c>
      <c r="P18" s="2">
        <v>45763</v>
      </c>
      <c r="R18">
        <v>28</v>
      </c>
      <c r="S18" s="3">
        <v>115024</v>
      </c>
      <c r="T18" t="s">
        <v>65</v>
      </c>
      <c r="U18" t="s">
        <v>6508</v>
      </c>
      <c r="V18">
        <v>0</v>
      </c>
      <c r="W18">
        <v>0</v>
      </c>
      <c r="X18">
        <v>0</v>
      </c>
      <c r="Y18">
        <v>0</v>
      </c>
      <c r="Z18">
        <v>0</v>
      </c>
      <c r="AA18">
        <v>0</v>
      </c>
      <c r="AD18">
        <v>0</v>
      </c>
      <c r="AH18" t="s">
        <v>63</v>
      </c>
      <c r="AI18">
        <v>0</v>
      </c>
      <c r="AJ18" t="s">
        <v>63</v>
      </c>
      <c r="AM18" t="s">
        <v>6509</v>
      </c>
      <c r="AN18" t="s">
        <v>108</v>
      </c>
      <c r="AP18">
        <v>0</v>
      </c>
      <c r="AQ18">
        <v>0</v>
      </c>
      <c r="AR18">
        <v>0</v>
      </c>
      <c r="AS18">
        <v>0</v>
      </c>
      <c r="AT18">
        <v>0</v>
      </c>
      <c r="AU18">
        <v>0</v>
      </c>
      <c r="AY18" t="s">
        <v>63</v>
      </c>
      <c r="BC18" t="s">
        <v>108</v>
      </c>
      <c r="BF18" t="s">
        <v>6510</v>
      </c>
    </row>
    <row r="19" spans="1:58" x14ac:dyDescent="0.35">
      <c r="A19" t="s">
        <v>6511</v>
      </c>
      <c r="B19">
        <v>10000</v>
      </c>
      <c r="C19">
        <v>10000</v>
      </c>
      <c r="D19" s="2">
        <v>45785</v>
      </c>
      <c r="E19" t="s">
        <v>59</v>
      </c>
      <c r="F19" t="s">
        <v>6512</v>
      </c>
      <c r="G19" t="s">
        <v>6487</v>
      </c>
      <c r="H19" t="s">
        <v>477</v>
      </c>
      <c r="I19">
        <v>1</v>
      </c>
      <c r="J19" t="s">
        <v>63</v>
      </c>
      <c r="K19">
        <v>79</v>
      </c>
      <c r="L19" t="s">
        <v>92</v>
      </c>
      <c r="M19" s="3">
        <v>4108</v>
      </c>
      <c r="P19" s="2">
        <v>45763</v>
      </c>
      <c r="R19">
        <v>28</v>
      </c>
      <c r="S19" s="3">
        <v>115024</v>
      </c>
      <c r="T19" t="s">
        <v>65</v>
      </c>
      <c r="U19" t="s">
        <v>658</v>
      </c>
      <c r="V19">
        <v>0</v>
      </c>
      <c r="W19">
        <v>0</v>
      </c>
      <c r="X19">
        <v>0</v>
      </c>
      <c r="Y19">
        <v>0</v>
      </c>
      <c r="Z19">
        <v>0</v>
      </c>
      <c r="AA19">
        <v>0</v>
      </c>
      <c r="AD19">
        <v>0</v>
      </c>
      <c r="AH19" t="s">
        <v>63</v>
      </c>
      <c r="AI19">
        <v>0</v>
      </c>
      <c r="AJ19" t="s">
        <v>63</v>
      </c>
      <c r="AM19" t="s">
        <v>659</v>
      </c>
      <c r="AN19" t="s">
        <v>108</v>
      </c>
      <c r="AP19">
        <v>0</v>
      </c>
      <c r="AQ19">
        <v>0</v>
      </c>
      <c r="AR19">
        <v>0</v>
      </c>
      <c r="AS19">
        <v>0</v>
      </c>
      <c r="AT19">
        <v>0</v>
      </c>
      <c r="AU19">
        <v>0</v>
      </c>
      <c r="AY19" t="s">
        <v>63</v>
      </c>
      <c r="BC19" t="s">
        <v>108</v>
      </c>
      <c r="BF19" t="s">
        <v>6513</v>
      </c>
    </row>
    <row r="20" spans="1:58" x14ac:dyDescent="0.35">
      <c r="A20" t="s">
        <v>4820</v>
      </c>
      <c r="B20">
        <v>10000</v>
      </c>
      <c r="C20">
        <v>30000</v>
      </c>
      <c r="D20" s="2">
        <v>45770</v>
      </c>
      <c r="E20" t="s">
        <v>59</v>
      </c>
      <c r="F20" t="s">
        <v>4821</v>
      </c>
      <c r="G20" t="s">
        <v>4822</v>
      </c>
      <c r="I20">
        <v>2</v>
      </c>
      <c r="J20" t="s">
        <v>183</v>
      </c>
      <c r="K20" t="s">
        <v>5173</v>
      </c>
      <c r="L20" t="s">
        <v>439</v>
      </c>
      <c r="M20" s="3">
        <v>43334</v>
      </c>
      <c r="P20" s="2">
        <v>45763</v>
      </c>
      <c r="R20">
        <v>6</v>
      </c>
      <c r="S20" s="3">
        <v>260004</v>
      </c>
      <c r="T20" t="s">
        <v>65</v>
      </c>
      <c r="U20" t="s">
        <v>4823</v>
      </c>
      <c r="V20">
        <v>0</v>
      </c>
      <c r="W20" s="3">
        <v>260002</v>
      </c>
      <c r="X20">
        <v>2</v>
      </c>
      <c r="Y20">
        <v>0</v>
      </c>
      <c r="Z20">
        <v>0</v>
      </c>
      <c r="AA20">
        <v>0</v>
      </c>
      <c r="AD20">
        <v>0</v>
      </c>
      <c r="AM20" t="s">
        <v>4824</v>
      </c>
      <c r="AN20" t="s">
        <v>448</v>
      </c>
      <c r="AP20">
        <v>0</v>
      </c>
      <c r="AQ20">
        <v>0</v>
      </c>
      <c r="AR20">
        <v>0</v>
      </c>
      <c r="AS20">
        <v>0</v>
      </c>
      <c r="AT20">
        <v>0</v>
      </c>
      <c r="AU20">
        <v>0</v>
      </c>
      <c r="AY20" t="s">
        <v>63</v>
      </c>
      <c r="AZ20" t="s">
        <v>4825</v>
      </c>
      <c r="BA20">
        <v>0</v>
      </c>
      <c r="BC20" t="s">
        <v>448</v>
      </c>
      <c r="BF20" t="s">
        <v>4826</v>
      </c>
    </row>
    <row r="21" spans="1:58" x14ac:dyDescent="0.35">
      <c r="A21" t="s">
        <v>5322</v>
      </c>
      <c r="B21">
        <v>10000</v>
      </c>
      <c r="C21">
        <v>10000</v>
      </c>
      <c r="D21" s="2">
        <v>45769</v>
      </c>
      <c r="E21" t="s">
        <v>59</v>
      </c>
      <c r="F21" t="s">
        <v>5323</v>
      </c>
      <c r="G21">
        <v>402160895</v>
      </c>
      <c r="I21">
        <v>1</v>
      </c>
      <c r="J21" t="s">
        <v>183</v>
      </c>
      <c r="K21">
        <v>68</v>
      </c>
      <c r="L21" t="s">
        <v>272</v>
      </c>
      <c r="M21" s="3">
        <v>26000</v>
      </c>
      <c r="P21" s="2">
        <v>45763</v>
      </c>
      <c r="R21">
        <v>1</v>
      </c>
      <c r="S21" s="3">
        <v>26000</v>
      </c>
      <c r="T21" t="s">
        <v>65</v>
      </c>
      <c r="U21" t="s">
        <v>5324</v>
      </c>
      <c r="V21">
        <v>0</v>
      </c>
      <c r="W21" s="3">
        <v>26000</v>
      </c>
      <c r="X21">
        <v>0</v>
      </c>
      <c r="Y21">
        <v>0</v>
      </c>
      <c r="Z21">
        <v>0</v>
      </c>
      <c r="AA21">
        <v>0</v>
      </c>
      <c r="AD21">
        <v>0</v>
      </c>
      <c r="AM21" t="s">
        <v>5325</v>
      </c>
      <c r="AN21" t="s">
        <v>592</v>
      </c>
      <c r="AP21">
        <v>0</v>
      </c>
      <c r="AQ21">
        <v>0</v>
      </c>
      <c r="AR21">
        <v>0</v>
      </c>
      <c r="AS21">
        <v>0</v>
      </c>
      <c r="AT21">
        <v>0</v>
      </c>
      <c r="AU21">
        <v>0</v>
      </c>
      <c r="AY21" t="s">
        <v>63</v>
      </c>
      <c r="AZ21" t="s">
        <v>5326</v>
      </c>
      <c r="BA21">
        <v>0</v>
      </c>
      <c r="BC21" t="s">
        <v>592</v>
      </c>
      <c r="BF21" t="s">
        <v>5327</v>
      </c>
    </row>
    <row r="22" spans="1:58" x14ac:dyDescent="0.35">
      <c r="A22" t="s">
        <v>4898</v>
      </c>
      <c r="B22">
        <v>20000</v>
      </c>
      <c r="C22">
        <v>20000</v>
      </c>
      <c r="D22" s="2">
        <v>45769</v>
      </c>
      <c r="E22" t="s">
        <v>59</v>
      </c>
      <c r="F22" t="s">
        <v>4899</v>
      </c>
      <c r="G22" t="s">
        <v>4900</v>
      </c>
      <c r="I22">
        <v>1</v>
      </c>
      <c r="J22" t="s">
        <v>183</v>
      </c>
      <c r="K22" t="s">
        <v>70</v>
      </c>
      <c r="L22" t="s">
        <v>1171</v>
      </c>
      <c r="M22" s="3">
        <v>26260</v>
      </c>
      <c r="P22" s="2">
        <v>45763</v>
      </c>
      <c r="R22">
        <v>8</v>
      </c>
      <c r="S22" s="3">
        <v>210080</v>
      </c>
      <c r="T22" t="s">
        <v>65</v>
      </c>
      <c r="U22" t="s">
        <v>66</v>
      </c>
      <c r="V22">
        <v>0</v>
      </c>
      <c r="W22" s="3">
        <v>210080</v>
      </c>
      <c r="X22">
        <v>0</v>
      </c>
      <c r="Y22">
        <v>0</v>
      </c>
      <c r="Z22">
        <v>0</v>
      </c>
      <c r="AA22">
        <v>0</v>
      </c>
      <c r="AD22">
        <v>0</v>
      </c>
      <c r="AM22" t="s">
        <v>67</v>
      </c>
      <c r="AN22" t="s">
        <v>68</v>
      </c>
      <c r="AP22">
        <v>0</v>
      </c>
      <c r="AQ22">
        <v>0</v>
      </c>
      <c r="AR22">
        <v>0</v>
      </c>
      <c r="AS22">
        <v>0</v>
      </c>
      <c r="AT22">
        <v>0</v>
      </c>
      <c r="AU22">
        <v>0</v>
      </c>
      <c r="AY22" t="s">
        <v>63</v>
      </c>
      <c r="AZ22" t="s">
        <v>4901</v>
      </c>
      <c r="BA22">
        <v>0</v>
      </c>
      <c r="BC22" t="s">
        <v>68</v>
      </c>
      <c r="BF22" t="s">
        <v>4902</v>
      </c>
    </row>
    <row r="23" spans="1:58" x14ac:dyDescent="0.35">
      <c r="A23" t="s">
        <v>2915</v>
      </c>
      <c r="B23">
        <v>10000</v>
      </c>
      <c r="C23">
        <v>20000</v>
      </c>
      <c r="D23" s="2">
        <v>45763</v>
      </c>
      <c r="E23" t="s">
        <v>59</v>
      </c>
      <c r="F23" t="s">
        <v>2916</v>
      </c>
      <c r="G23">
        <v>402160695</v>
      </c>
      <c r="I23">
        <v>1</v>
      </c>
      <c r="J23" t="s">
        <v>183</v>
      </c>
      <c r="K23">
        <v>68</v>
      </c>
      <c r="L23" t="s">
        <v>272</v>
      </c>
      <c r="M23" s="3">
        <v>6000</v>
      </c>
      <c r="P23" s="2">
        <v>45763</v>
      </c>
      <c r="R23">
        <v>1</v>
      </c>
      <c r="S23" s="3">
        <v>6000</v>
      </c>
      <c r="T23" t="s">
        <v>65</v>
      </c>
      <c r="U23" t="s">
        <v>2917</v>
      </c>
      <c r="V23">
        <v>0</v>
      </c>
      <c r="W23" s="3">
        <v>6000</v>
      </c>
      <c r="X23">
        <v>0</v>
      </c>
      <c r="Y23">
        <v>0</v>
      </c>
      <c r="Z23">
        <v>0</v>
      </c>
      <c r="AA23">
        <v>0</v>
      </c>
      <c r="AD23">
        <v>0</v>
      </c>
      <c r="AM23" t="s">
        <v>2918</v>
      </c>
      <c r="AN23" t="s">
        <v>592</v>
      </c>
      <c r="AP23">
        <v>0</v>
      </c>
      <c r="AQ23">
        <v>0</v>
      </c>
      <c r="AR23">
        <v>0</v>
      </c>
      <c r="AS23">
        <v>0</v>
      </c>
      <c r="AT23">
        <v>0</v>
      </c>
      <c r="AU23">
        <v>0</v>
      </c>
      <c r="AY23" t="s">
        <v>63</v>
      </c>
      <c r="AZ23" t="s">
        <v>5209</v>
      </c>
      <c r="BA23">
        <v>0</v>
      </c>
      <c r="BC23" t="s">
        <v>592</v>
      </c>
      <c r="BF23" t="s">
        <v>2919</v>
      </c>
    </row>
    <row r="24" spans="1:58" x14ac:dyDescent="0.35">
      <c r="A24" t="s">
        <v>3877</v>
      </c>
      <c r="B24">
        <v>10000</v>
      </c>
      <c r="C24">
        <v>20000</v>
      </c>
      <c r="D24" s="2">
        <v>45775</v>
      </c>
      <c r="E24" t="s">
        <v>59</v>
      </c>
      <c r="F24" t="s">
        <v>3878</v>
      </c>
      <c r="G24">
        <v>10656256089</v>
      </c>
      <c r="I24">
        <v>2</v>
      </c>
      <c r="J24" t="s">
        <v>183</v>
      </c>
      <c r="K24">
        <v>77</v>
      </c>
      <c r="L24" t="s">
        <v>192</v>
      </c>
      <c r="M24" s="3">
        <v>1278</v>
      </c>
      <c r="P24" s="2">
        <v>45763</v>
      </c>
      <c r="R24">
        <v>88</v>
      </c>
      <c r="S24" s="3">
        <v>112464</v>
      </c>
      <c r="T24" t="s">
        <v>65</v>
      </c>
      <c r="U24" t="s">
        <v>1506</v>
      </c>
      <c r="V24">
        <v>0</v>
      </c>
      <c r="W24" s="3">
        <v>1060000</v>
      </c>
      <c r="X24" s="3">
        <v>-947536</v>
      </c>
      <c r="Y24">
        <v>0</v>
      </c>
      <c r="Z24">
        <v>0</v>
      </c>
      <c r="AA24">
        <v>0</v>
      </c>
      <c r="AD24">
        <v>0</v>
      </c>
      <c r="AM24" t="s">
        <v>1507</v>
      </c>
      <c r="AN24" t="s">
        <v>108</v>
      </c>
      <c r="AP24">
        <v>0</v>
      </c>
      <c r="AQ24">
        <v>0</v>
      </c>
      <c r="AR24">
        <v>0</v>
      </c>
      <c r="AS24">
        <v>0</v>
      </c>
      <c r="AT24">
        <v>0</v>
      </c>
      <c r="AU24">
        <v>0</v>
      </c>
      <c r="AY24" t="s">
        <v>63</v>
      </c>
      <c r="AZ24" t="s">
        <v>6397</v>
      </c>
      <c r="BA24">
        <v>0</v>
      </c>
      <c r="BC24" t="s">
        <v>108</v>
      </c>
      <c r="BF24" t="s">
        <v>3879</v>
      </c>
    </row>
    <row r="25" spans="1:58" x14ac:dyDescent="0.35">
      <c r="A25" t="s">
        <v>2926</v>
      </c>
      <c r="B25">
        <v>10000</v>
      </c>
      <c r="C25">
        <v>30000</v>
      </c>
      <c r="D25" s="2">
        <v>45763</v>
      </c>
      <c r="E25" t="s">
        <v>59</v>
      </c>
      <c r="F25" t="s">
        <v>2927</v>
      </c>
      <c r="G25">
        <v>10620258106</v>
      </c>
      <c r="I25">
        <v>3</v>
      </c>
      <c r="J25" t="s">
        <v>183</v>
      </c>
      <c r="K25">
        <v>85</v>
      </c>
      <c r="L25" t="s">
        <v>940</v>
      </c>
      <c r="M25" s="3">
        <v>12728</v>
      </c>
      <c r="P25" s="2">
        <v>45763</v>
      </c>
      <c r="R25">
        <v>11</v>
      </c>
      <c r="S25" s="3">
        <v>140008</v>
      </c>
      <c r="T25" t="s">
        <v>65</v>
      </c>
      <c r="U25" t="s">
        <v>120</v>
      </c>
      <c r="V25">
        <v>0</v>
      </c>
      <c r="W25" s="3">
        <v>140000</v>
      </c>
      <c r="X25">
        <v>8</v>
      </c>
      <c r="Y25">
        <v>0</v>
      </c>
      <c r="Z25">
        <v>0</v>
      </c>
      <c r="AA25">
        <v>0</v>
      </c>
      <c r="AD25">
        <v>0</v>
      </c>
      <c r="AM25" t="s">
        <v>121</v>
      </c>
      <c r="AN25" t="s">
        <v>108</v>
      </c>
      <c r="AP25">
        <v>0</v>
      </c>
      <c r="AQ25">
        <v>0</v>
      </c>
      <c r="AR25">
        <v>0</v>
      </c>
      <c r="AS25">
        <v>0</v>
      </c>
      <c r="AT25">
        <v>0</v>
      </c>
      <c r="AU25">
        <v>0</v>
      </c>
      <c r="AY25" t="s">
        <v>63</v>
      </c>
      <c r="AZ25" t="s">
        <v>4685</v>
      </c>
      <c r="BA25">
        <v>0</v>
      </c>
      <c r="BC25" t="s">
        <v>108</v>
      </c>
      <c r="BF25" t="s">
        <v>2928</v>
      </c>
    </row>
    <row r="26" spans="1:58" x14ac:dyDescent="0.35">
      <c r="A26" t="s">
        <v>3001</v>
      </c>
      <c r="B26">
        <v>10000</v>
      </c>
      <c r="C26">
        <v>10000</v>
      </c>
      <c r="D26" s="2">
        <v>45764</v>
      </c>
      <c r="E26" t="s">
        <v>59</v>
      </c>
      <c r="F26" t="s">
        <v>2999</v>
      </c>
      <c r="G26" t="s">
        <v>1428</v>
      </c>
      <c r="I26">
        <v>1</v>
      </c>
      <c r="J26" t="s">
        <v>183</v>
      </c>
      <c r="K26">
        <v>78</v>
      </c>
      <c r="L26" t="s">
        <v>216</v>
      </c>
      <c r="M26" s="3">
        <v>2750</v>
      </c>
      <c r="P26" s="2">
        <v>45763</v>
      </c>
      <c r="R26">
        <v>16</v>
      </c>
      <c r="S26" s="3">
        <v>44000</v>
      </c>
      <c r="T26" t="s">
        <v>65</v>
      </c>
      <c r="U26" t="s">
        <v>3002</v>
      </c>
      <c r="V26">
        <v>0</v>
      </c>
      <c r="W26" s="3">
        <v>40000</v>
      </c>
      <c r="X26" s="3">
        <v>4000</v>
      </c>
      <c r="Y26">
        <v>0</v>
      </c>
      <c r="Z26">
        <v>0</v>
      </c>
      <c r="AA26">
        <v>0</v>
      </c>
      <c r="AD26">
        <v>0</v>
      </c>
      <c r="AM26" t="s">
        <v>3003</v>
      </c>
      <c r="AN26" t="s">
        <v>275</v>
      </c>
      <c r="AP26">
        <v>0</v>
      </c>
      <c r="AQ26">
        <v>0</v>
      </c>
      <c r="AR26">
        <v>0</v>
      </c>
      <c r="AS26">
        <v>0</v>
      </c>
      <c r="AT26">
        <v>0</v>
      </c>
      <c r="AU26">
        <v>0</v>
      </c>
      <c r="AY26" t="s">
        <v>63</v>
      </c>
      <c r="AZ26" t="s">
        <v>5328</v>
      </c>
      <c r="BA26">
        <v>0</v>
      </c>
      <c r="BC26" t="s">
        <v>275</v>
      </c>
      <c r="BF26" t="s">
        <v>3004</v>
      </c>
    </row>
    <row r="27" spans="1:58" x14ac:dyDescent="0.35">
      <c r="A27" t="s">
        <v>5329</v>
      </c>
      <c r="B27">
        <v>10000</v>
      </c>
      <c r="C27">
        <v>20000</v>
      </c>
      <c r="D27" s="2">
        <v>45764</v>
      </c>
      <c r="E27" t="s">
        <v>59</v>
      </c>
      <c r="F27" t="s">
        <v>2122</v>
      </c>
      <c r="G27" t="s">
        <v>5330</v>
      </c>
      <c r="I27">
        <v>2</v>
      </c>
      <c r="J27" t="s">
        <v>183</v>
      </c>
      <c r="K27">
        <v>60</v>
      </c>
      <c r="L27" t="s">
        <v>222</v>
      </c>
      <c r="M27" s="3">
        <v>1500</v>
      </c>
      <c r="P27" s="2">
        <v>45763</v>
      </c>
      <c r="R27">
        <v>2</v>
      </c>
      <c r="S27" s="3">
        <v>3000</v>
      </c>
      <c r="T27" t="s">
        <v>65</v>
      </c>
      <c r="U27" t="s">
        <v>5331</v>
      </c>
      <c r="V27">
        <v>0</v>
      </c>
      <c r="W27" s="3">
        <v>1020</v>
      </c>
      <c r="X27" s="3">
        <v>1980</v>
      </c>
      <c r="Y27">
        <v>0</v>
      </c>
      <c r="Z27">
        <v>0</v>
      </c>
      <c r="AA27">
        <v>0</v>
      </c>
      <c r="AD27">
        <v>0</v>
      </c>
      <c r="AM27" t="s">
        <v>5332</v>
      </c>
      <c r="AN27" t="s">
        <v>320</v>
      </c>
      <c r="AP27">
        <v>0</v>
      </c>
      <c r="AQ27">
        <v>0</v>
      </c>
      <c r="AR27">
        <v>0</v>
      </c>
      <c r="AS27">
        <v>0</v>
      </c>
      <c r="AT27">
        <v>0</v>
      </c>
      <c r="AU27">
        <v>0</v>
      </c>
      <c r="AY27" t="s">
        <v>63</v>
      </c>
      <c r="AZ27" t="s">
        <v>5333</v>
      </c>
      <c r="BA27">
        <v>0</v>
      </c>
      <c r="BC27" t="s">
        <v>320</v>
      </c>
      <c r="BF27" t="s">
        <v>1699</v>
      </c>
    </row>
    <row r="28" spans="1:58" x14ac:dyDescent="0.35">
      <c r="A28" t="s">
        <v>2929</v>
      </c>
      <c r="B28">
        <v>10000</v>
      </c>
      <c r="C28">
        <v>10000</v>
      </c>
      <c r="D28" s="2">
        <v>45763</v>
      </c>
      <c r="E28" t="s">
        <v>59</v>
      </c>
      <c r="F28" t="s">
        <v>2930</v>
      </c>
      <c r="G28" t="s">
        <v>2715</v>
      </c>
      <c r="I28">
        <v>1</v>
      </c>
      <c r="J28" t="s">
        <v>183</v>
      </c>
      <c r="K28">
        <v>26</v>
      </c>
      <c r="L28" t="s">
        <v>648</v>
      </c>
      <c r="M28" s="3">
        <v>9000</v>
      </c>
      <c r="P28" s="2">
        <v>45763</v>
      </c>
      <c r="R28">
        <v>4</v>
      </c>
      <c r="S28" s="3">
        <v>36000</v>
      </c>
      <c r="T28" t="s">
        <v>65</v>
      </c>
      <c r="U28" t="s">
        <v>2931</v>
      </c>
      <c r="V28">
        <v>0</v>
      </c>
      <c r="W28" s="3">
        <v>36000</v>
      </c>
      <c r="X28">
        <v>0</v>
      </c>
      <c r="Y28">
        <v>0</v>
      </c>
      <c r="Z28">
        <v>0</v>
      </c>
      <c r="AA28">
        <v>0</v>
      </c>
      <c r="AD28">
        <v>0</v>
      </c>
      <c r="AM28" t="s">
        <v>2932</v>
      </c>
      <c r="AN28" t="s">
        <v>170</v>
      </c>
      <c r="AP28">
        <v>0</v>
      </c>
      <c r="AQ28">
        <v>0</v>
      </c>
      <c r="AR28">
        <v>0</v>
      </c>
      <c r="AS28">
        <v>0</v>
      </c>
      <c r="AT28">
        <v>0</v>
      </c>
      <c r="AU28">
        <v>0</v>
      </c>
      <c r="AY28" t="s">
        <v>63</v>
      </c>
      <c r="AZ28" t="s">
        <v>5334</v>
      </c>
      <c r="BA28">
        <v>0</v>
      </c>
      <c r="BC28" t="s">
        <v>170</v>
      </c>
      <c r="BF28" t="s">
        <v>2933</v>
      </c>
    </row>
    <row r="29" spans="1:58" x14ac:dyDescent="0.35">
      <c r="A29" t="s">
        <v>3005</v>
      </c>
      <c r="B29">
        <v>10000</v>
      </c>
      <c r="C29">
        <v>10000</v>
      </c>
      <c r="D29" s="2">
        <v>45764</v>
      </c>
      <c r="E29" t="s">
        <v>59</v>
      </c>
      <c r="F29" t="s">
        <v>2999</v>
      </c>
      <c r="G29" t="s">
        <v>1428</v>
      </c>
      <c r="I29">
        <v>1</v>
      </c>
      <c r="J29" t="s">
        <v>183</v>
      </c>
      <c r="K29">
        <v>78</v>
      </c>
      <c r="L29" t="s">
        <v>216</v>
      </c>
      <c r="M29" s="3">
        <v>5500</v>
      </c>
      <c r="P29" s="2">
        <v>45763</v>
      </c>
      <c r="R29">
        <v>16</v>
      </c>
      <c r="S29" s="3">
        <v>88000</v>
      </c>
      <c r="T29" t="s">
        <v>65</v>
      </c>
      <c r="U29" t="s">
        <v>3002</v>
      </c>
      <c r="V29">
        <v>0</v>
      </c>
      <c r="W29" s="3">
        <v>80000</v>
      </c>
      <c r="X29" s="3">
        <v>8000</v>
      </c>
      <c r="Y29">
        <v>0</v>
      </c>
      <c r="Z29">
        <v>0</v>
      </c>
      <c r="AA29">
        <v>0</v>
      </c>
      <c r="AD29">
        <v>0</v>
      </c>
      <c r="AM29" t="s">
        <v>3003</v>
      </c>
      <c r="AN29" t="s">
        <v>170</v>
      </c>
      <c r="AP29">
        <v>0</v>
      </c>
      <c r="AQ29">
        <v>0</v>
      </c>
      <c r="AR29">
        <v>0</v>
      </c>
      <c r="AS29">
        <v>0</v>
      </c>
      <c r="AT29">
        <v>0</v>
      </c>
      <c r="AU29">
        <v>0</v>
      </c>
      <c r="AY29" t="s">
        <v>63</v>
      </c>
      <c r="AZ29" t="s">
        <v>5335</v>
      </c>
      <c r="BA29">
        <v>0</v>
      </c>
      <c r="BC29" t="s">
        <v>170</v>
      </c>
      <c r="BF29" t="s">
        <v>3007</v>
      </c>
    </row>
    <row r="30" spans="1:58" x14ac:dyDescent="0.35">
      <c r="A30" t="s">
        <v>2934</v>
      </c>
      <c r="B30">
        <v>10000</v>
      </c>
      <c r="C30">
        <v>10000</v>
      </c>
      <c r="D30" s="2">
        <v>45763</v>
      </c>
      <c r="E30" t="s">
        <v>59</v>
      </c>
      <c r="F30" s="4">
        <v>0.47006944444444443</v>
      </c>
      <c r="G30" t="s">
        <v>290</v>
      </c>
      <c r="I30">
        <v>1</v>
      </c>
      <c r="J30" t="s">
        <v>183</v>
      </c>
      <c r="K30">
        <v>78</v>
      </c>
      <c r="L30" t="s">
        <v>216</v>
      </c>
      <c r="M30" s="3">
        <v>3000</v>
      </c>
      <c r="P30" s="2">
        <v>45763</v>
      </c>
      <c r="R30">
        <v>1</v>
      </c>
      <c r="S30" s="3">
        <v>3000</v>
      </c>
      <c r="T30" t="s">
        <v>65</v>
      </c>
      <c r="U30">
        <v>10100070001</v>
      </c>
      <c r="V30">
        <v>0</v>
      </c>
      <c r="W30" s="3">
        <v>3000</v>
      </c>
      <c r="X30">
        <v>0</v>
      </c>
      <c r="Y30">
        <v>0</v>
      </c>
      <c r="Z30">
        <v>0</v>
      </c>
      <c r="AA30">
        <v>0</v>
      </c>
      <c r="AD30">
        <v>0</v>
      </c>
      <c r="AM30">
        <v>1010007</v>
      </c>
      <c r="AN30" t="s">
        <v>1726</v>
      </c>
      <c r="AP30">
        <v>0</v>
      </c>
      <c r="AQ30">
        <v>0</v>
      </c>
      <c r="AR30">
        <v>0</v>
      </c>
      <c r="AS30">
        <v>0</v>
      </c>
      <c r="AT30">
        <v>0</v>
      </c>
      <c r="AU30">
        <v>0</v>
      </c>
      <c r="AY30" t="s">
        <v>63</v>
      </c>
      <c r="AZ30" t="s">
        <v>5336</v>
      </c>
      <c r="BA30">
        <v>0</v>
      </c>
      <c r="BC30" t="s">
        <v>1726</v>
      </c>
      <c r="BF30" t="s">
        <v>1727</v>
      </c>
    </row>
    <row r="31" spans="1:58" x14ac:dyDescent="0.35">
      <c r="A31" t="s">
        <v>2935</v>
      </c>
      <c r="B31">
        <v>10000</v>
      </c>
      <c r="C31">
        <v>30000</v>
      </c>
      <c r="D31" s="2">
        <v>45763</v>
      </c>
      <c r="E31" t="s">
        <v>59</v>
      </c>
      <c r="F31" t="s">
        <v>2936</v>
      </c>
      <c r="G31">
        <v>10620258103</v>
      </c>
      <c r="I31">
        <v>3</v>
      </c>
      <c r="J31" t="s">
        <v>183</v>
      </c>
      <c r="K31">
        <v>85</v>
      </c>
      <c r="L31" t="s">
        <v>940</v>
      </c>
      <c r="M31" s="3">
        <v>7273</v>
      </c>
      <c r="P31" s="2">
        <v>45763</v>
      </c>
      <c r="R31">
        <v>11</v>
      </c>
      <c r="S31" s="3">
        <v>80003</v>
      </c>
      <c r="T31" t="s">
        <v>65</v>
      </c>
      <c r="U31" t="s">
        <v>120</v>
      </c>
      <c r="V31">
        <v>0</v>
      </c>
      <c r="W31" s="3">
        <v>80000</v>
      </c>
      <c r="X31">
        <v>3</v>
      </c>
      <c r="Y31">
        <v>0</v>
      </c>
      <c r="Z31">
        <v>0</v>
      </c>
      <c r="AA31">
        <v>0</v>
      </c>
      <c r="AD31">
        <v>0</v>
      </c>
      <c r="AM31" t="s">
        <v>121</v>
      </c>
      <c r="AN31" t="s">
        <v>108</v>
      </c>
      <c r="AP31">
        <v>0</v>
      </c>
      <c r="AQ31">
        <v>0</v>
      </c>
      <c r="AR31">
        <v>0</v>
      </c>
      <c r="AS31">
        <v>0</v>
      </c>
      <c r="AT31">
        <v>0</v>
      </c>
      <c r="AU31">
        <v>0</v>
      </c>
      <c r="AY31" t="s">
        <v>63</v>
      </c>
      <c r="AZ31" t="s">
        <v>4734</v>
      </c>
      <c r="BA31">
        <v>0</v>
      </c>
      <c r="BC31" t="s">
        <v>108</v>
      </c>
      <c r="BF31" t="s">
        <v>2937</v>
      </c>
    </row>
    <row r="32" spans="1:58" x14ac:dyDescent="0.35">
      <c r="A32" t="s">
        <v>2548</v>
      </c>
      <c r="B32">
        <v>10000</v>
      </c>
      <c r="C32">
        <v>30000</v>
      </c>
      <c r="D32" s="2">
        <v>45769</v>
      </c>
      <c r="E32" t="s">
        <v>59</v>
      </c>
      <c r="F32" t="s">
        <v>5337</v>
      </c>
      <c r="G32">
        <v>59469</v>
      </c>
      <c r="I32">
        <v>1</v>
      </c>
      <c r="J32" t="s">
        <v>183</v>
      </c>
      <c r="K32">
        <v>73</v>
      </c>
      <c r="L32" t="s">
        <v>184</v>
      </c>
      <c r="M32" s="3">
        <v>84022</v>
      </c>
      <c r="P32" s="2">
        <v>45763</v>
      </c>
      <c r="R32">
        <v>12</v>
      </c>
      <c r="S32" s="3">
        <v>1008264</v>
      </c>
      <c r="T32" t="s">
        <v>65</v>
      </c>
      <c r="U32" t="s">
        <v>2550</v>
      </c>
      <c r="V32">
        <v>0</v>
      </c>
      <c r="W32" s="3">
        <v>494941</v>
      </c>
      <c r="X32" s="3">
        <v>513323</v>
      </c>
      <c r="Y32">
        <v>0</v>
      </c>
      <c r="Z32">
        <v>0</v>
      </c>
      <c r="AA32">
        <v>0</v>
      </c>
      <c r="AD32">
        <v>0</v>
      </c>
      <c r="AM32" t="s">
        <v>2551</v>
      </c>
      <c r="AN32" t="s">
        <v>68</v>
      </c>
      <c r="AP32">
        <v>0</v>
      </c>
      <c r="AQ32">
        <v>0</v>
      </c>
      <c r="AR32">
        <v>0</v>
      </c>
      <c r="AS32">
        <v>0</v>
      </c>
      <c r="AT32">
        <v>0</v>
      </c>
      <c r="AU32">
        <v>0</v>
      </c>
      <c r="AY32" t="s">
        <v>63</v>
      </c>
      <c r="AZ32" t="s">
        <v>5005</v>
      </c>
      <c r="BA32">
        <v>0</v>
      </c>
      <c r="BC32" t="s">
        <v>68</v>
      </c>
      <c r="BF32" t="s">
        <v>2552</v>
      </c>
    </row>
    <row r="33" spans="1:58" x14ac:dyDescent="0.35">
      <c r="A33" t="s">
        <v>2548</v>
      </c>
      <c r="B33">
        <v>10000</v>
      </c>
      <c r="C33">
        <v>40000</v>
      </c>
      <c r="D33" s="2">
        <v>45769</v>
      </c>
      <c r="E33" t="s">
        <v>59</v>
      </c>
      <c r="F33" t="s">
        <v>5337</v>
      </c>
      <c r="G33">
        <v>59469</v>
      </c>
      <c r="I33">
        <v>1</v>
      </c>
      <c r="J33" t="s">
        <v>183</v>
      </c>
      <c r="K33" t="s">
        <v>152</v>
      </c>
      <c r="L33" t="s">
        <v>153</v>
      </c>
      <c r="M33" s="3">
        <v>45750</v>
      </c>
      <c r="P33" s="2">
        <v>45763</v>
      </c>
      <c r="R33">
        <v>12</v>
      </c>
      <c r="S33" s="3">
        <v>549000</v>
      </c>
      <c r="T33" t="s">
        <v>65</v>
      </c>
      <c r="U33" t="s">
        <v>2550</v>
      </c>
      <c r="V33">
        <v>0</v>
      </c>
      <c r="W33" s="3">
        <v>269496</v>
      </c>
      <c r="X33" s="3">
        <v>279504</v>
      </c>
      <c r="Y33">
        <v>0</v>
      </c>
      <c r="Z33">
        <v>0</v>
      </c>
      <c r="AA33">
        <v>0</v>
      </c>
      <c r="AD33">
        <v>0</v>
      </c>
      <c r="AM33" t="s">
        <v>2551</v>
      </c>
      <c r="AN33" t="s">
        <v>68</v>
      </c>
      <c r="AP33">
        <v>0</v>
      </c>
      <c r="AQ33">
        <v>0</v>
      </c>
      <c r="AR33">
        <v>0</v>
      </c>
      <c r="AS33">
        <v>0</v>
      </c>
      <c r="AT33">
        <v>0</v>
      </c>
      <c r="AU33">
        <v>0</v>
      </c>
      <c r="AY33" t="s">
        <v>63</v>
      </c>
      <c r="AZ33" t="s">
        <v>5005</v>
      </c>
      <c r="BA33">
        <v>0</v>
      </c>
      <c r="BC33" t="s">
        <v>68</v>
      </c>
      <c r="BF33" t="s">
        <v>2552</v>
      </c>
    </row>
    <row r="34" spans="1:58" x14ac:dyDescent="0.35">
      <c r="A34" t="s">
        <v>2548</v>
      </c>
      <c r="B34">
        <v>10000</v>
      </c>
      <c r="C34">
        <v>50000</v>
      </c>
      <c r="D34" s="2">
        <v>45769</v>
      </c>
      <c r="E34" t="s">
        <v>59</v>
      </c>
      <c r="F34" t="s">
        <v>5337</v>
      </c>
      <c r="G34">
        <v>59469</v>
      </c>
      <c r="I34">
        <v>2</v>
      </c>
      <c r="J34" t="s">
        <v>183</v>
      </c>
      <c r="K34" t="s">
        <v>1265</v>
      </c>
      <c r="L34" t="s">
        <v>1013</v>
      </c>
      <c r="M34" s="3">
        <v>168000</v>
      </c>
      <c r="P34" s="2">
        <v>45763</v>
      </c>
      <c r="R34">
        <v>6</v>
      </c>
      <c r="S34" s="3">
        <v>1008000</v>
      </c>
      <c r="T34" t="s">
        <v>65</v>
      </c>
      <c r="U34" t="s">
        <v>2550</v>
      </c>
      <c r="V34">
        <v>0</v>
      </c>
      <c r="W34" s="3">
        <v>970667</v>
      </c>
      <c r="X34" s="3">
        <v>37333</v>
      </c>
      <c r="Y34">
        <v>0</v>
      </c>
      <c r="Z34">
        <v>0</v>
      </c>
      <c r="AA34">
        <v>0</v>
      </c>
      <c r="AD34">
        <v>0</v>
      </c>
      <c r="AM34" t="s">
        <v>2551</v>
      </c>
      <c r="AN34" t="s">
        <v>68</v>
      </c>
      <c r="AP34">
        <v>0</v>
      </c>
      <c r="AQ34">
        <v>0</v>
      </c>
      <c r="AR34">
        <v>0</v>
      </c>
      <c r="AS34">
        <v>0</v>
      </c>
      <c r="AT34">
        <v>0</v>
      </c>
      <c r="AU34">
        <v>0</v>
      </c>
      <c r="AY34" t="s">
        <v>63</v>
      </c>
      <c r="AZ34" t="s">
        <v>5005</v>
      </c>
      <c r="BA34">
        <v>0</v>
      </c>
      <c r="BC34" t="s">
        <v>68</v>
      </c>
      <c r="BF34" t="s">
        <v>2552</v>
      </c>
    </row>
    <row r="35" spans="1:58" x14ac:dyDescent="0.35">
      <c r="A35" t="s">
        <v>2548</v>
      </c>
      <c r="B35">
        <v>20000</v>
      </c>
      <c r="C35">
        <v>30000</v>
      </c>
      <c r="D35" s="2">
        <v>45769</v>
      </c>
      <c r="E35" t="s">
        <v>59</v>
      </c>
      <c r="F35" t="s">
        <v>5337</v>
      </c>
      <c r="G35">
        <v>59469</v>
      </c>
      <c r="I35">
        <v>1</v>
      </c>
      <c r="J35" t="s">
        <v>183</v>
      </c>
      <c r="K35">
        <v>73</v>
      </c>
      <c r="L35" t="s">
        <v>184</v>
      </c>
      <c r="M35">
        <v>166</v>
      </c>
      <c r="P35" s="2">
        <v>45763</v>
      </c>
      <c r="R35">
        <v>12</v>
      </c>
      <c r="S35" s="3">
        <v>1992</v>
      </c>
      <c r="T35" t="s">
        <v>65</v>
      </c>
      <c r="U35" t="s">
        <v>2550</v>
      </c>
      <c r="V35">
        <v>0</v>
      </c>
      <c r="W35" s="3">
        <v>98604</v>
      </c>
      <c r="X35" s="3">
        <v>-96612</v>
      </c>
      <c r="Y35">
        <v>0</v>
      </c>
      <c r="Z35">
        <v>0</v>
      </c>
      <c r="AA35">
        <v>0</v>
      </c>
      <c r="AD35">
        <v>0</v>
      </c>
      <c r="AM35" t="s">
        <v>2551</v>
      </c>
      <c r="AN35" t="s">
        <v>68</v>
      </c>
      <c r="AP35">
        <v>0</v>
      </c>
      <c r="AQ35">
        <v>0</v>
      </c>
      <c r="AR35">
        <v>0</v>
      </c>
      <c r="AS35">
        <v>0</v>
      </c>
      <c r="AT35">
        <v>0</v>
      </c>
      <c r="AU35">
        <v>0</v>
      </c>
      <c r="AY35" t="s">
        <v>63</v>
      </c>
      <c r="AZ35" t="s">
        <v>5005</v>
      </c>
      <c r="BA35">
        <v>0</v>
      </c>
      <c r="BC35" t="s">
        <v>68</v>
      </c>
      <c r="BF35" t="s">
        <v>2552</v>
      </c>
    </row>
    <row r="36" spans="1:58" x14ac:dyDescent="0.35">
      <c r="A36" t="s">
        <v>2938</v>
      </c>
      <c r="B36">
        <v>10000</v>
      </c>
      <c r="C36">
        <v>30000</v>
      </c>
      <c r="D36" s="2">
        <v>45763</v>
      </c>
      <c r="E36" t="s">
        <v>59</v>
      </c>
      <c r="F36" t="s">
        <v>2939</v>
      </c>
      <c r="G36" t="s">
        <v>2940</v>
      </c>
      <c r="I36">
        <v>2</v>
      </c>
      <c r="J36" t="s">
        <v>183</v>
      </c>
      <c r="K36">
        <v>76</v>
      </c>
      <c r="L36" t="s">
        <v>200</v>
      </c>
      <c r="M36" s="3">
        <v>3500</v>
      </c>
      <c r="P36" s="2">
        <v>45763</v>
      </c>
      <c r="R36">
        <v>6</v>
      </c>
      <c r="S36" s="3">
        <v>21000</v>
      </c>
      <c r="T36" t="s">
        <v>65</v>
      </c>
      <c r="U36" t="s">
        <v>2942</v>
      </c>
      <c r="V36">
        <v>0</v>
      </c>
      <c r="W36" s="3">
        <v>19811</v>
      </c>
      <c r="X36" s="3">
        <v>1189</v>
      </c>
      <c r="Y36">
        <v>0</v>
      </c>
      <c r="Z36">
        <v>0</v>
      </c>
      <c r="AA36">
        <v>0</v>
      </c>
      <c r="AD36">
        <v>0</v>
      </c>
      <c r="AM36" t="s">
        <v>2943</v>
      </c>
      <c r="AN36" t="s">
        <v>448</v>
      </c>
      <c r="AP36">
        <v>0</v>
      </c>
      <c r="AQ36">
        <v>0</v>
      </c>
      <c r="AR36">
        <v>0</v>
      </c>
      <c r="AS36">
        <v>0</v>
      </c>
      <c r="AT36">
        <v>0</v>
      </c>
      <c r="AU36">
        <v>0</v>
      </c>
      <c r="AY36" t="s">
        <v>63</v>
      </c>
      <c r="AZ36" t="s">
        <v>6576</v>
      </c>
      <c r="BA36">
        <v>0</v>
      </c>
      <c r="BC36" t="s">
        <v>448</v>
      </c>
      <c r="BF36" t="s">
        <v>2944</v>
      </c>
    </row>
    <row r="37" spans="1:58" x14ac:dyDescent="0.35">
      <c r="A37" t="s">
        <v>4741</v>
      </c>
      <c r="B37">
        <v>10000</v>
      </c>
      <c r="C37">
        <v>30000</v>
      </c>
      <c r="D37" s="2">
        <v>45764</v>
      </c>
      <c r="E37" t="s">
        <v>59</v>
      </c>
      <c r="F37" t="s">
        <v>4742</v>
      </c>
      <c r="G37" t="s">
        <v>4743</v>
      </c>
      <c r="I37">
        <v>2</v>
      </c>
      <c r="J37" t="s">
        <v>183</v>
      </c>
      <c r="K37">
        <v>76</v>
      </c>
      <c r="L37" t="s">
        <v>200</v>
      </c>
      <c r="M37" s="3">
        <v>26500</v>
      </c>
      <c r="P37" s="2">
        <v>45763</v>
      </c>
      <c r="R37">
        <v>6</v>
      </c>
      <c r="S37" s="3">
        <v>159000</v>
      </c>
      <c r="T37" t="s">
        <v>65</v>
      </c>
      <c r="U37" t="s">
        <v>4744</v>
      </c>
      <c r="V37">
        <v>0</v>
      </c>
      <c r="W37" s="3">
        <v>153961</v>
      </c>
      <c r="X37" s="3">
        <v>5039</v>
      </c>
      <c r="Y37">
        <v>0</v>
      </c>
      <c r="Z37">
        <v>0</v>
      </c>
      <c r="AA37">
        <v>0</v>
      </c>
      <c r="AD37">
        <v>0</v>
      </c>
      <c r="AM37" t="s">
        <v>4745</v>
      </c>
      <c r="AN37" t="s">
        <v>448</v>
      </c>
      <c r="AP37">
        <v>0</v>
      </c>
      <c r="AQ37">
        <v>0</v>
      </c>
      <c r="AR37">
        <v>0</v>
      </c>
      <c r="AS37">
        <v>0</v>
      </c>
      <c r="AT37">
        <v>0</v>
      </c>
      <c r="AU37">
        <v>0</v>
      </c>
      <c r="AY37" t="s">
        <v>63</v>
      </c>
      <c r="AZ37" t="s">
        <v>4746</v>
      </c>
      <c r="BA37">
        <v>0</v>
      </c>
      <c r="BC37" t="s">
        <v>448</v>
      </c>
      <c r="BF37" t="s">
        <v>3986</v>
      </c>
    </row>
    <row r="38" spans="1:58" x14ac:dyDescent="0.35">
      <c r="A38" t="s">
        <v>5224</v>
      </c>
      <c r="B38">
        <v>10000</v>
      </c>
      <c r="C38">
        <v>20000</v>
      </c>
      <c r="D38" s="2">
        <v>45768</v>
      </c>
      <c r="E38" t="s">
        <v>59</v>
      </c>
      <c r="F38" s="4">
        <v>0.42219907407407409</v>
      </c>
      <c r="G38" t="s">
        <v>5338</v>
      </c>
      <c r="I38">
        <v>1</v>
      </c>
      <c r="J38" t="s">
        <v>183</v>
      </c>
      <c r="K38">
        <v>60</v>
      </c>
      <c r="L38" t="s">
        <v>222</v>
      </c>
      <c r="M38" s="3">
        <v>5000</v>
      </c>
      <c r="P38" s="2">
        <v>45763</v>
      </c>
      <c r="R38">
        <v>4</v>
      </c>
      <c r="S38" s="3">
        <v>20000</v>
      </c>
      <c r="T38" t="s">
        <v>65</v>
      </c>
      <c r="U38" t="s">
        <v>5226</v>
      </c>
      <c r="V38">
        <v>0</v>
      </c>
      <c r="W38" s="3">
        <v>10000</v>
      </c>
      <c r="X38" s="3">
        <v>10000</v>
      </c>
      <c r="Y38">
        <v>0</v>
      </c>
      <c r="Z38">
        <v>0</v>
      </c>
      <c r="AA38">
        <v>0</v>
      </c>
      <c r="AD38">
        <v>0</v>
      </c>
      <c r="AM38" t="s">
        <v>5227</v>
      </c>
      <c r="AN38" t="s">
        <v>5228</v>
      </c>
      <c r="AP38">
        <v>0</v>
      </c>
      <c r="AQ38">
        <v>0</v>
      </c>
      <c r="AR38">
        <v>0</v>
      </c>
      <c r="AS38">
        <v>0</v>
      </c>
      <c r="AT38">
        <v>0</v>
      </c>
      <c r="AU38">
        <v>0</v>
      </c>
      <c r="AY38" t="s">
        <v>63</v>
      </c>
      <c r="AZ38" t="s">
        <v>5229</v>
      </c>
      <c r="BA38">
        <v>0</v>
      </c>
      <c r="BC38" t="s">
        <v>5228</v>
      </c>
      <c r="BF38" t="s">
        <v>5230</v>
      </c>
    </row>
    <row r="39" spans="1:58" x14ac:dyDescent="0.35">
      <c r="A39" t="s">
        <v>5339</v>
      </c>
      <c r="B39">
        <v>10000</v>
      </c>
      <c r="C39">
        <v>10000</v>
      </c>
      <c r="D39" s="2">
        <v>45764</v>
      </c>
      <c r="E39" t="s">
        <v>59</v>
      </c>
      <c r="F39" t="s">
        <v>5179</v>
      </c>
      <c r="G39" t="s">
        <v>3064</v>
      </c>
      <c r="I39">
        <v>1</v>
      </c>
      <c r="J39" t="s">
        <v>183</v>
      </c>
      <c r="K39">
        <v>32</v>
      </c>
      <c r="L39" t="s">
        <v>516</v>
      </c>
      <c r="M39" s="3">
        <v>5860</v>
      </c>
      <c r="P39" s="2">
        <v>45763</v>
      </c>
      <c r="R39">
        <v>1</v>
      </c>
      <c r="S39" s="3">
        <v>5860</v>
      </c>
      <c r="T39" t="s">
        <v>65</v>
      </c>
      <c r="U39" t="s">
        <v>1227</v>
      </c>
      <c r="V39">
        <v>0</v>
      </c>
      <c r="W39" s="3">
        <v>5360</v>
      </c>
      <c r="X39">
        <v>500</v>
      </c>
      <c r="Y39">
        <v>0</v>
      </c>
      <c r="Z39">
        <v>0</v>
      </c>
      <c r="AA39">
        <v>0</v>
      </c>
      <c r="AD39">
        <v>0</v>
      </c>
      <c r="AM39" t="s">
        <v>1228</v>
      </c>
      <c r="AN39" t="s">
        <v>465</v>
      </c>
      <c r="AP39">
        <v>0</v>
      </c>
      <c r="AQ39">
        <v>0</v>
      </c>
      <c r="AR39">
        <v>0</v>
      </c>
      <c r="AS39">
        <v>0</v>
      </c>
      <c r="AT39">
        <v>0</v>
      </c>
      <c r="AU39">
        <v>0</v>
      </c>
      <c r="AY39" t="s">
        <v>63</v>
      </c>
      <c r="AZ39" t="s">
        <v>5340</v>
      </c>
      <c r="BA39">
        <v>0</v>
      </c>
      <c r="BC39" t="s">
        <v>465</v>
      </c>
      <c r="BF39" t="s">
        <v>3065</v>
      </c>
    </row>
    <row r="40" spans="1:58" x14ac:dyDescent="0.35">
      <c r="A40" t="s">
        <v>5012</v>
      </c>
      <c r="B40">
        <v>10000</v>
      </c>
      <c r="C40">
        <v>50000</v>
      </c>
      <c r="D40" s="2">
        <v>45772</v>
      </c>
      <c r="E40" t="s">
        <v>59</v>
      </c>
      <c r="F40" t="s">
        <v>5013</v>
      </c>
      <c r="G40" t="s">
        <v>5014</v>
      </c>
      <c r="I40">
        <v>2</v>
      </c>
      <c r="J40" t="s">
        <v>183</v>
      </c>
      <c r="K40">
        <v>62</v>
      </c>
      <c r="L40" t="s">
        <v>175</v>
      </c>
      <c r="M40" s="3">
        <v>120000</v>
      </c>
      <c r="P40" s="2">
        <v>45763</v>
      </c>
      <c r="R40">
        <v>1</v>
      </c>
      <c r="S40" s="3">
        <v>120000</v>
      </c>
      <c r="T40" t="s">
        <v>65</v>
      </c>
      <c r="U40" t="s">
        <v>831</v>
      </c>
      <c r="V40">
        <v>0</v>
      </c>
      <c r="W40" s="3">
        <v>118728</v>
      </c>
      <c r="X40" s="3">
        <v>1272</v>
      </c>
      <c r="Y40">
        <v>0</v>
      </c>
      <c r="Z40">
        <v>0</v>
      </c>
      <c r="AA40">
        <v>0</v>
      </c>
      <c r="AD40">
        <v>0</v>
      </c>
      <c r="AM40" t="s">
        <v>832</v>
      </c>
      <c r="AN40" t="s">
        <v>833</v>
      </c>
      <c r="AP40">
        <v>0</v>
      </c>
      <c r="AQ40">
        <v>0</v>
      </c>
      <c r="AR40">
        <v>0</v>
      </c>
      <c r="AS40">
        <v>0</v>
      </c>
      <c r="AT40">
        <v>0</v>
      </c>
      <c r="AU40">
        <v>0</v>
      </c>
      <c r="AY40" t="s">
        <v>63</v>
      </c>
      <c r="AZ40" t="s">
        <v>5015</v>
      </c>
      <c r="BA40">
        <v>0</v>
      </c>
      <c r="BC40" t="s">
        <v>833</v>
      </c>
      <c r="BF40" t="s">
        <v>4428</v>
      </c>
    </row>
    <row r="41" spans="1:58" x14ac:dyDescent="0.35">
      <c r="A41" t="s">
        <v>2945</v>
      </c>
      <c r="B41">
        <v>10000</v>
      </c>
      <c r="C41">
        <v>40000</v>
      </c>
      <c r="D41" s="2">
        <v>45763</v>
      </c>
      <c r="E41" t="s">
        <v>59</v>
      </c>
      <c r="F41" t="s">
        <v>2946</v>
      </c>
      <c r="G41">
        <v>10620258104</v>
      </c>
      <c r="I41">
        <v>3</v>
      </c>
      <c r="J41" t="s">
        <v>183</v>
      </c>
      <c r="K41">
        <v>85</v>
      </c>
      <c r="L41" t="s">
        <v>940</v>
      </c>
      <c r="M41" s="3">
        <v>10000</v>
      </c>
      <c r="P41" s="2">
        <v>45763</v>
      </c>
      <c r="R41">
        <v>11</v>
      </c>
      <c r="S41" s="3">
        <v>110000</v>
      </c>
      <c r="T41" t="s">
        <v>65</v>
      </c>
      <c r="U41" t="s">
        <v>2947</v>
      </c>
      <c r="V41">
        <v>0</v>
      </c>
      <c r="W41" s="3">
        <v>100000</v>
      </c>
      <c r="X41" s="3">
        <v>10000</v>
      </c>
      <c r="Y41">
        <v>0</v>
      </c>
      <c r="Z41">
        <v>0</v>
      </c>
      <c r="AA41">
        <v>0</v>
      </c>
      <c r="AD41">
        <v>0</v>
      </c>
      <c r="AM41" t="s">
        <v>2948</v>
      </c>
      <c r="AN41" t="s">
        <v>108</v>
      </c>
      <c r="AP41">
        <v>0</v>
      </c>
      <c r="AQ41">
        <v>0</v>
      </c>
      <c r="AR41">
        <v>0</v>
      </c>
      <c r="AS41">
        <v>0</v>
      </c>
      <c r="AT41">
        <v>0</v>
      </c>
      <c r="AU41">
        <v>0</v>
      </c>
      <c r="AY41" t="s">
        <v>63</v>
      </c>
      <c r="AZ41" t="s">
        <v>4947</v>
      </c>
      <c r="BA41">
        <v>0</v>
      </c>
      <c r="BC41" t="s">
        <v>108</v>
      </c>
      <c r="BF41" t="s">
        <v>2949</v>
      </c>
    </row>
    <row r="42" spans="1:58" x14ac:dyDescent="0.35">
      <c r="A42" t="s">
        <v>4948</v>
      </c>
      <c r="B42">
        <v>10000</v>
      </c>
      <c r="C42">
        <v>20000</v>
      </c>
      <c r="D42" s="2">
        <v>45768</v>
      </c>
      <c r="E42" t="s">
        <v>59</v>
      </c>
      <c r="F42" t="s">
        <v>4949</v>
      </c>
      <c r="G42" t="s">
        <v>4950</v>
      </c>
      <c r="I42">
        <v>2</v>
      </c>
      <c r="J42" t="s">
        <v>183</v>
      </c>
      <c r="K42">
        <v>86</v>
      </c>
      <c r="L42" t="s">
        <v>1696</v>
      </c>
      <c r="M42" s="3">
        <v>12500</v>
      </c>
      <c r="P42" s="2">
        <v>45763</v>
      </c>
      <c r="R42">
        <v>2</v>
      </c>
      <c r="S42" s="3">
        <v>25000</v>
      </c>
      <c r="T42" t="s">
        <v>65</v>
      </c>
      <c r="U42" t="s">
        <v>318</v>
      </c>
      <c r="V42">
        <v>0</v>
      </c>
      <c r="W42" s="3">
        <v>21500</v>
      </c>
      <c r="X42" s="3">
        <v>3500</v>
      </c>
      <c r="Y42">
        <v>0</v>
      </c>
      <c r="Z42">
        <v>0</v>
      </c>
      <c r="AA42">
        <v>0</v>
      </c>
      <c r="AD42">
        <v>0</v>
      </c>
      <c r="AM42" t="s">
        <v>319</v>
      </c>
      <c r="AN42" t="s">
        <v>320</v>
      </c>
      <c r="AP42">
        <v>0</v>
      </c>
      <c r="AQ42">
        <v>0</v>
      </c>
      <c r="AR42">
        <v>0</v>
      </c>
      <c r="AS42">
        <v>0</v>
      </c>
      <c r="AT42">
        <v>0</v>
      </c>
      <c r="AU42">
        <v>0</v>
      </c>
      <c r="AY42" t="s">
        <v>63</v>
      </c>
      <c r="AZ42" t="s">
        <v>4951</v>
      </c>
      <c r="BA42">
        <v>0</v>
      </c>
      <c r="BC42" t="s">
        <v>320</v>
      </c>
      <c r="BF42" t="s">
        <v>2437</v>
      </c>
    </row>
    <row r="43" spans="1:58" x14ac:dyDescent="0.35">
      <c r="A43" t="s">
        <v>5341</v>
      </c>
      <c r="B43">
        <v>10000</v>
      </c>
      <c r="C43">
        <v>10000</v>
      </c>
      <c r="D43" s="2">
        <v>45764</v>
      </c>
      <c r="E43" t="s">
        <v>59</v>
      </c>
      <c r="F43" t="s">
        <v>5342</v>
      </c>
      <c r="G43" t="s">
        <v>2452</v>
      </c>
      <c r="I43">
        <v>1</v>
      </c>
      <c r="J43" t="s">
        <v>183</v>
      </c>
      <c r="K43">
        <v>12</v>
      </c>
      <c r="L43" t="s">
        <v>462</v>
      </c>
      <c r="M43" s="3">
        <v>30000</v>
      </c>
      <c r="P43" s="2">
        <v>45763</v>
      </c>
      <c r="R43">
        <v>1</v>
      </c>
      <c r="S43" s="3">
        <v>30000</v>
      </c>
      <c r="T43" t="s">
        <v>65</v>
      </c>
      <c r="U43" t="s">
        <v>2448</v>
      </c>
      <c r="V43">
        <v>0</v>
      </c>
      <c r="W43" s="3">
        <v>30000</v>
      </c>
      <c r="X43">
        <v>0</v>
      </c>
      <c r="Y43">
        <v>0</v>
      </c>
      <c r="Z43">
        <v>0</v>
      </c>
      <c r="AA43">
        <v>0</v>
      </c>
      <c r="AD43">
        <v>0</v>
      </c>
      <c r="AM43" t="s">
        <v>2449</v>
      </c>
      <c r="AN43" t="s">
        <v>465</v>
      </c>
      <c r="AP43">
        <v>0</v>
      </c>
      <c r="AQ43">
        <v>0</v>
      </c>
      <c r="AR43">
        <v>0</v>
      </c>
      <c r="AS43">
        <v>0</v>
      </c>
      <c r="AT43">
        <v>0</v>
      </c>
      <c r="AU43">
        <v>0</v>
      </c>
      <c r="AY43" t="s">
        <v>63</v>
      </c>
      <c r="AZ43" t="s">
        <v>5343</v>
      </c>
      <c r="BA43">
        <v>0</v>
      </c>
      <c r="BC43" t="s">
        <v>465</v>
      </c>
      <c r="BF43" t="s">
        <v>2460</v>
      </c>
    </row>
    <row r="44" spans="1:58" x14ac:dyDescent="0.35">
      <c r="A44" t="s">
        <v>5344</v>
      </c>
      <c r="B44">
        <v>10000</v>
      </c>
      <c r="C44">
        <v>10000</v>
      </c>
      <c r="D44" s="2">
        <v>45764</v>
      </c>
      <c r="E44" t="s">
        <v>59</v>
      </c>
      <c r="F44" t="s">
        <v>5318</v>
      </c>
      <c r="G44" t="s">
        <v>3015</v>
      </c>
      <c r="I44">
        <v>1</v>
      </c>
      <c r="J44" t="s">
        <v>183</v>
      </c>
      <c r="K44">
        <v>46</v>
      </c>
      <c r="L44" t="s">
        <v>231</v>
      </c>
      <c r="M44" s="3">
        <v>3000</v>
      </c>
      <c r="P44" s="2">
        <v>45763</v>
      </c>
      <c r="R44">
        <v>1</v>
      </c>
      <c r="S44" s="3">
        <v>3000</v>
      </c>
      <c r="T44" t="s">
        <v>65</v>
      </c>
      <c r="U44" t="s">
        <v>5345</v>
      </c>
      <c r="V44">
        <v>0</v>
      </c>
      <c r="W44" s="3">
        <v>3000</v>
      </c>
      <c r="X44">
        <v>0</v>
      </c>
      <c r="Y44">
        <v>0</v>
      </c>
      <c r="Z44">
        <v>0</v>
      </c>
      <c r="AA44">
        <v>0</v>
      </c>
      <c r="AD44">
        <v>0</v>
      </c>
      <c r="AM44" t="s">
        <v>5346</v>
      </c>
      <c r="AN44" t="s">
        <v>465</v>
      </c>
      <c r="AP44">
        <v>0</v>
      </c>
      <c r="AQ44">
        <v>0</v>
      </c>
      <c r="AR44">
        <v>0</v>
      </c>
      <c r="AS44">
        <v>0</v>
      </c>
      <c r="AT44">
        <v>0</v>
      </c>
      <c r="AU44">
        <v>0</v>
      </c>
      <c r="AY44" t="s">
        <v>63</v>
      </c>
      <c r="AZ44" t="s">
        <v>5347</v>
      </c>
      <c r="BA44">
        <v>0</v>
      </c>
      <c r="BC44" t="s">
        <v>465</v>
      </c>
      <c r="BF44" t="s">
        <v>2873</v>
      </c>
    </row>
    <row r="45" spans="1:58" x14ac:dyDescent="0.35">
      <c r="A45" t="s">
        <v>5348</v>
      </c>
      <c r="B45">
        <v>10000</v>
      </c>
      <c r="C45">
        <v>10000</v>
      </c>
      <c r="D45" s="2">
        <v>45764</v>
      </c>
      <c r="E45" t="s">
        <v>59</v>
      </c>
      <c r="F45" s="4">
        <v>0.42459490740740741</v>
      </c>
      <c r="G45" t="s">
        <v>3015</v>
      </c>
      <c r="I45">
        <v>1</v>
      </c>
      <c r="J45" t="s">
        <v>183</v>
      </c>
      <c r="K45">
        <v>46</v>
      </c>
      <c r="L45" t="s">
        <v>231</v>
      </c>
      <c r="M45" s="3">
        <v>2000</v>
      </c>
      <c r="P45" s="2">
        <v>45763</v>
      </c>
      <c r="R45">
        <v>1</v>
      </c>
      <c r="S45" s="3">
        <v>2000</v>
      </c>
      <c r="T45" t="s">
        <v>65</v>
      </c>
      <c r="U45" t="s">
        <v>5349</v>
      </c>
      <c r="V45">
        <v>0</v>
      </c>
      <c r="W45" s="3">
        <v>2000</v>
      </c>
      <c r="X45">
        <v>0</v>
      </c>
      <c r="Y45">
        <v>0</v>
      </c>
      <c r="Z45">
        <v>0</v>
      </c>
      <c r="AA45">
        <v>0</v>
      </c>
      <c r="AD45">
        <v>0</v>
      </c>
      <c r="AM45" t="s">
        <v>5350</v>
      </c>
      <c r="AN45" t="s">
        <v>465</v>
      </c>
      <c r="AP45">
        <v>0</v>
      </c>
      <c r="AQ45">
        <v>0</v>
      </c>
      <c r="AR45">
        <v>0</v>
      </c>
      <c r="AS45">
        <v>0</v>
      </c>
      <c r="AT45">
        <v>0</v>
      </c>
      <c r="AU45">
        <v>0</v>
      </c>
      <c r="AY45" t="s">
        <v>63</v>
      </c>
      <c r="AZ45" t="s">
        <v>5351</v>
      </c>
      <c r="BA45">
        <v>0</v>
      </c>
      <c r="BC45" t="s">
        <v>465</v>
      </c>
      <c r="BF45" t="s">
        <v>2873</v>
      </c>
    </row>
    <row r="46" spans="1:58" x14ac:dyDescent="0.35">
      <c r="A46" t="s">
        <v>5352</v>
      </c>
      <c r="B46">
        <v>10000</v>
      </c>
      <c r="C46">
        <v>10000</v>
      </c>
      <c r="D46" s="2">
        <v>45764</v>
      </c>
      <c r="E46" t="s">
        <v>59</v>
      </c>
      <c r="F46" t="s">
        <v>1441</v>
      </c>
      <c r="G46" t="s">
        <v>5353</v>
      </c>
      <c r="I46">
        <v>1</v>
      </c>
      <c r="J46" t="s">
        <v>183</v>
      </c>
      <c r="K46">
        <v>61</v>
      </c>
      <c r="L46" t="s">
        <v>664</v>
      </c>
      <c r="M46" s="3">
        <v>5000</v>
      </c>
      <c r="P46" s="2">
        <v>45763</v>
      </c>
      <c r="R46">
        <v>6</v>
      </c>
      <c r="S46" s="3">
        <v>30000</v>
      </c>
      <c r="T46" t="s">
        <v>65</v>
      </c>
      <c r="U46" t="s">
        <v>5354</v>
      </c>
      <c r="V46">
        <v>0</v>
      </c>
      <c r="W46" s="3">
        <v>30000</v>
      </c>
      <c r="X46">
        <v>0</v>
      </c>
      <c r="Y46">
        <v>0</v>
      </c>
      <c r="Z46">
        <v>0</v>
      </c>
      <c r="AA46">
        <v>0</v>
      </c>
      <c r="AD46">
        <v>0</v>
      </c>
      <c r="AM46" t="s">
        <v>5355</v>
      </c>
      <c r="AN46" t="s">
        <v>465</v>
      </c>
      <c r="AP46">
        <v>0</v>
      </c>
      <c r="AQ46">
        <v>0</v>
      </c>
      <c r="AR46">
        <v>0</v>
      </c>
      <c r="AS46">
        <v>0</v>
      </c>
      <c r="AT46">
        <v>0</v>
      </c>
      <c r="AU46">
        <v>0</v>
      </c>
      <c r="AY46" t="s">
        <v>63</v>
      </c>
      <c r="AZ46" t="s">
        <v>5356</v>
      </c>
      <c r="BA46">
        <v>0</v>
      </c>
      <c r="BC46" t="s">
        <v>465</v>
      </c>
      <c r="BF46" t="s">
        <v>2675</v>
      </c>
    </row>
    <row r="47" spans="1:58" x14ac:dyDescent="0.35">
      <c r="A47" t="s">
        <v>5357</v>
      </c>
      <c r="B47">
        <v>10000</v>
      </c>
      <c r="C47">
        <v>10000</v>
      </c>
      <c r="D47" s="2">
        <v>45764</v>
      </c>
      <c r="E47" t="s">
        <v>59</v>
      </c>
      <c r="F47" t="s">
        <v>1441</v>
      </c>
      <c r="G47" t="s">
        <v>5353</v>
      </c>
      <c r="I47">
        <v>1</v>
      </c>
      <c r="J47" t="s">
        <v>183</v>
      </c>
      <c r="K47">
        <v>61</v>
      </c>
      <c r="L47" t="s">
        <v>664</v>
      </c>
      <c r="M47" s="3">
        <v>2667</v>
      </c>
      <c r="P47" s="2">
        <v>45763</v>
      </c>
      <c r="R47">
        <v>6</v>
      </c>
      <c r="S47" s="3">
        <v>16002</v>
      </c>
      <c r="T47" t="s">
        <v>65</v>
      </c>
      <c r="U47" t="s">
        <v>5354</v>
      </c>
      <c r="V47">
        <v>0</v>
      </c>
      <c r="W47" s="3">
        <v>16000</v>
      </c>
      <c r="X47">
        <v>2</v>
      </c>
      <c r="Y47">
        <v>0</v>
      </c>
      <c r="Z47">
        <v>0</v>
      </c>
      <c r="AA47">
        <v>0</v>
      </c>
      <c r="AD47">
        <v>0</v>
      </c>
      <c r="AM47" t="s">
        <v>5355</v>
      </c>
      <c r="AN47" t="s">
        <v>465</v>
      </c>
      <c r="AP47">
        <v>0</v>
      </c>
      <c r="AQ47">
        <v>0</v>
      </c>
      <c r="AR47">
        <v>0</v>
      </c>
      <c r="AS47">
        <v>0</v>
      </c>
      <c r="AT47">
        <v>0</v>
      </c>
      <c r="AU47">
        <v>0</v>
      </c>
      <c r="AY47" t="s">
        <v>63</v>
      </c>
      <c r="AZ47" t="s">
        <v>5358</v>
      </c>
      <c r="BA47">
        <v>0</v>
      </c>
      <c r="BC47" t="s">
        <v>465</v>
      </c>
      <c r="BF47" t="s">
        <v>3640</v>
      </c>
    </row>
    <row r="48" spans="1:58" x14ac:dyDescent="0.35">
      <c r="A48" t="s">
        <v>5313</v>
      </c>
      <c r="B48">
        <v>10000</v>
      </c>
      <c r="C48">
        <v>10000</v>
      </c>
      <c r="D48" s="2">
        <v>45764</v>
      </c>
      <c r="E48" t="s">
        <v>59</v>
      </c>
      <c r="F48" t="s">
        <v>5089</v>
      </c>
      <c r="G48" t="s">
        <v>2452</v>
      </c>
      <c r="I48">
        <v>1</v>
      </c>
      <c r="J48" t="s">
        <v>183</v>
      </c>
      <c r="K48">
        <v>22</v>
      </c>
      <c r="L48" t="s">
        <v>685</v>
      </c>
      <c r="M48" s="3">
        <v>7500</v>
      </c>
      <c r="P48" s="2">
        <v>45763</v>
      </c>
      <c r="R48">
        <v>2</v>
      </c>
      <c r="S48" s="3">
        <v>15000</v>
      </c>
      <c r="T48" t="s">
        <v>65</v>
      </c>
      <c r="U48" t="s">
        <v>5315</v>
      </c>
      <c r="V48">
        <v>0</v>
      </c>
      <c r="W48" s="3">
        <v>15000</v>
      </c>
      <c r="X48">
        <v>0</v>
      </c>
      <c r="Y48">
        <v>0</v>
      </c>
      <c r="Z48">
        <v>0</v>
      </c>
      <c r="AA48">
        <v>0</v>
      </c>
      <c r="AD48">
        <v>0</v>
      </c>
      <c r="AM48" t="s">
        <v>5316</v>
      </c>
      <c r="AN48" t="s">
        <v>465</v>
      </c>
      <c r="AP48">
        <v>0</v>
      </c>
      <c r="AQ48">
        <v>0</v>
      </c>
      <c r="AR48">
        <v>0</v>
      </c>
      <c r="AS48">
        <v>0</v>
      </c>
      <c r="AT48">
        <v>0</v>
      </c>
      <c r="AU48">
        <v>0</v>
      </c>
      <c r="AY48" t="s">
        <v>63</v>
      </c>
      <c r="AZ48" t="s">
        <v>6577</v>
      </c>
      <c r="BA48">
        <v>0</v>
      </c>
      <c r="BC48" t="s">
        <v>465</v>
      </c>
      <c r="BF48" t="s">
        <v>3640</v>
      </c>
    </row>
    <row r="49" spans="1:58" x14ac:dyDescent="0.35">
      <c r="A49" t="s">
        <v>3759</v>
      </c>
      <c r="B49">
        <v>10000</v>
      </c>
      <c r="C49">
        <v>20000</v>
      </c>
      <c r="D49" s="2">
        <v>45775</v>
      </c>
      <c r="E49" t="s">
        <v>59</v>
      </c>
      <c r="F49" t="s">
        <v>3760</v>
      </c>
      <c r="G49">
        <v>10620258101</v>
      </c>
      <c r="I49">
        <v>2</v>
      </c>
      <c r="J49" t="s">
        <v>183</v>
      </c>
      <c r="K49">
        <v>77</v>
      </c>
      <c r="L49" t="s">
        <v>192</v>
      </c>
      <c r="M49" s="3">
        <v>1364</v>
      </c>
      <c r="P49" s="2">
        <v>45763</v>
      </c>
      <c r="R49">
        <v>66</v>
      </c>
      <c r="S49" s="3">
        <v>90024</v>
      </c>
      <c r="T49" t="s">
        <v>65</v>
      </c>
      <c r="U49" t="s">
        <v>3761</v>
      </c>
      <c r="V49">
        <v>0</v>
      </c>
      <c r="W49" s="3">
        <v>80000</v>
      </c>
      <c r="X49" s="3">
        <v>10024</v>
      </c>
      <c r="Y49">
        <v>0</v>
      </c>
      <c r="Z49">
        <v>0</v>
      </c>
      <c r="AA49">
        <v>0</v>
      </c>
      <c r="AD49">
        <v>0</v>
      </c>
      <c r="AM49" t="s">
        <v>3762</v>
      </c>
      <c r="AN49" t="s">
        <v>108</v>
      </c>
      <c r="AP49">
        <v>0</v>
      </c>
      <c r="AQ49">
        <v>0</v>
      </c>
      <c r="AR49">
        <v>0</v>
      </c>
      <c r="AS49">
        <v>0</v>
      </c>
      <c r="AT49">
        <v>0</v>
      </c>
      <c r="AU49">
        <v>0</v>
      </c>
      <c r="AY49" t="s">
        <v>63</v>
      </c>
      <c r="AZ49" t="s">
        <v>4959</v>
      </c>
      <c r="BA49">
        <v>0</v>
      </c>
      <c r="BC49" t="s">
        <v>108</v>
      </c>
      <c r="BF49" t="s">
        <v>3763</v>
      </c>
    </row>
    <row r="50" spans="1:58" x14ac:dyDescent="0.35">
      <c r="A50" t="s">
        <v>3521</v>
      </c>
      <c r="B50">
        <v>10000</v>
      </c>
      <c r="C50">
        <v>10000</v>
      </c>
      <c r="D50" s="2">
        <v>45772</v>
      </c>
      <c r="E50" t="s">
        <v>59</v>
      </c>
      <c r="F50" t="s">
        <v>1701</v>
      </c>
      <c r="G50">
        <v>10620258008</v>
      </c>
      <c r="I50">
        <v>1</v>
      </c>
      <c r="J50" t="s">
        <v>183</v>
      </c>
      <c r="K50">
        <v>79</v>
      </c>
      <c r="L50" t="s">
        <v>92</v>
      </c>
      <c r="M50">
        <v>122</v>
      </c>
      <c r="P50" s="2">
        <v>45763</v>
      </c>
      <c r="R50">
        <v>660</v>
      </c>
      <c r="S50" s="3">
        <v>80520</v>
      </c>
      <c r="T50" t="s">
        <v>65</v>
      </c>
      <c r="U50" t="s">
        <v>3523</v>
      </c>
      <c r="V50">
        <v>0</v>
      </c>
      <c r="W50" s="3">
        <v>60000</v>
      </c>
      <c r="X50" s="3">
        <v>20520</v>
      </c>
      <c r="Y50">
        <v>0</v>
      </c>
      <c r="Z50">
        <v>0</v>
      </c>
      <c r="AA50">
        <v>0</v>
      </c>
      <c r="AD50">
        <v>0</v>
      </c>
      <c r="AM50" t="s">
        <v>3524</v>
      </c>
      <c r="AN50" t="s">
        <v>108</v>
      </c>
      <c r="AP50">
        <v>0</v>
      </c>
      <c r="AQ50">
        <v>0</v>
      </c>
      <c r="AR50">
        <v>0</v>
      </c>
      <c r="AS50">
        <v>0</v>
      </c>
      <c r="AT50">
        <v>0</v>
      </c>
      <c r="AU50">
        <v>0</v>
      </c>
      <c r="AY50" t="s">
        <v>63</v>
      </c>
      <c r="AZ50" t="s">
        <v>6516</v>
      </c>
      <c r="BA50">
        <v>0</v>
      </c>
      <c r="BC50" t="s">
        <v>108</v>
      </c>
      <c r="BF50" t="s">
        <v>3525</v>
      </c>
    </row>
    <row r="51" spans="1:58" x14ac:dyDescent="0.35">
      <c r="A51" t="s">
        <v>3764</v>
      </c>
      <c r="B51">
        <v>10000</v>
      </c>
      <c r="C51">
        <v>20000</v>
      </c>
      <c r="D51" s="2">
        <v>45775</v>
      </c>
      <c r="E51" t="s">
        <v>59</v>
      </c>
      <c r="F51" t="s">
        <v>3765</v>
      </c>
      <c r="G51">
        <v>10620258100</v>
      </c>
      <c r="I51">
        <v>2</v>
      </c>
      <c r="J51" t="s">
        <v>183</v>
      </c>
      <c r="K51">
        <v>77</v>
      </c>
      <c r="L51" t="s">
        <v>192</v>
      </c>
      <c r="M51" s="3">
        <v>1410</v>
      </c>
      <c r="P51" s="2">
        <v>45763</v>
      </c>
      <c r="R51">
        <v>66</v>
      </c>
      <c r="S51" s="3">
        <v>93060</v>
      </c>
      <c r="T51" t="s">
        <v>65</v>
      </c>
      <c r="U51" t="s">
        <v>847</v>
      </c>
      <c r="V51">
        <v>0</v>
      </c>
      <c r="W51" s="3">
        <v>80000</v>
      </c>
      <c r="X51" s="3">
        <v>13060</v>
      </c>
      <c r="Y51">
        <v>0</v>
      </c>
      <c r="Z51">
        <v>0</v>
      </c>
      <c r="AA51">
        <v>0</v>
      </c>
      <c r="AD51">
        <v>0</v>
      </c>
      <c r="AM51" t="s">
        <v>848</v>
      </c>
      <c r="AN51" t="s">
        <v>108</v>
      </c>
      <c r="AP51">
        <v>0</v>
      </c>
      <c r="AQ51">
        <v>0</v>
      </c>
      <c r="AR51">
        <v>0</v>
      </c>
      <c r="AS51">
        <v>0</v>
      </c>
      <c r="AT51">
        <v>0</v>
      </c>
      <c r="AU51">
        <v>0</v>
      </c>
      <c r="AY51" t="s">
        <v>63</v>
      </c>
      <c r="AZ51" t="s">
        <v>4960</v>
      </c>
      <c r="BA51">
        <v>0</v>
      </c>
      <c r="BC51" t="s">
        <v>108</v>
      </c>
      <c r="BF51" t="s">
        <v>3766</v>
      </c>
    </row>
    <row r="52" spans="1:58" x14ac:dyDescent="0.35">
      <c r="A52" t="s">
        <v>4961</v>
      </c>
      <c r="B52">
        <v>10000</v>
      </c>
      <c r="C52">
        <v>20000</v>
      </c>
      <c r="D52" s="2">
        <v>45764</v>
      </c>
      <c r="E52" t="s">
        <v>59</v>
      </c>
      <c r="F52" s="4">
        <v>0.46413194444444444</v>
      </c>
      <c r="G52" t="s">
        <v>4962</v>
      </c>
      <c r="I52">
        <v>2</v>
      </c>
      <c r="J52" t="s">
        <v>183</v>
      </c>
      <c r="K52">
        <v>100</v>
      </c>
      <c r="L52" t="s">
        <v>281</v>
      </c>
      <c r="M52">
        <v>500</v>
      </c>
      <c r="P52" s="2">
        <v>45763</v>
      </c>
      <c r="R52">
        <v>1</v>
      </c>
      <c r="S52">
        <v>500</v>
      </c>
      <c r="T52" t="s">
        <v>65</v>
      </c>
      <c r="U52">
        <v>190023590001</v>
      </c>
      <c r="V52">
        <v>0</v>
      </c>
      <c r="W52">
        <v>500</v>
      </c>
      <c r="X52">
        <v>0</v>
      </c>
      <c r="Y52">
        <v>0</v>
      </c>
      <c r="Z52">
        <v>0</v>
      </c>
      <c r="AA52">
        <v>0</v>
      </c>
      <c r="AD52">
        <v>0</v>
      </c>
      <c r="AM52">
        <v>19002359</v>
      </c>
      <c r="AN52" t="s">
        <v>282</v>
      </c>
      <c r="AP52">
        <v>0</v>
      </c>
      <c r="AQ52">
        <v>0</v>
      </c>
      <c r="AR52">
        <v>0</v>
      </c>
      <c r="AS52">
        <v>0</v>
      </c>
      <c r="AT52">
        <v>0</v>
      </c>
      <c r="AU52">
        <v>0</v>
      </c>
      <c r="AY52" t="s">
        <v>63</v>
      </c>
      <c r="AZ52" t="s">
        <v>4963</v>
      </c>
      <c r="BA52">
        <v>0</v>
      </c>
      <c r="BC52" t="s">
        <v>282</v>
      </c>
      <c r="BF52" t="s">
        <v>4964</v>
      </c>
    </row>
    <row r="53" spans="1:58" x14ac:dyDescent="0.35">
      <c r="A53" t="s">
        <v>5359</v>
      </c>
      <c r="B53">
        <v>10000</v>
      </c>
      <c r="C53">
        <v>10000</v>
      </c>
      <c r="D53" s="2">
        <v>45772</v>
      </c>
      <c r="E53" t="s">
        <v>59</v>
      </c>
      <c r="F53" t="s">
        <v>3514</v>
      </c>
      <c r="G53" t="s">
        <v>5360</v>
      </c>
      <c r="I53">
        <v>1</v>
      </c>
      <c r="J53" t="s">
        <v>183</v>
      </c>
      <c r="K53">
        <v>72</v>
      </c>
      <c r="L53" t="s">
        <v>869</v>
      </c>
      <c r="M53">
        <v>600</v>
      </c>
      <c r="P53" s="2">
        <v>45763</v>
      </c>
      <c r="R53">
        <v>3</v>
      </c>
      <c r="S53" s="3">
        <v>1800</v>
      </c>
      <c r="T53" t="s">
        <v>65</v>
      </c>
      <c r="U53" t="s">
        <v>5361</v>
      </c>
      <c r="V53">
        <v>0</v>
      </c>
      <c r="W53" s="3">
        <v>1000</v>
      </c>
      <c r="X53">
        <v>800</v>
      </c>
      <c r="Y53">
        <v>0</v>
      </c>
      <c r="Z53">
        <v>0</v>
      </c>
      <c r="AA53">
        <v>0</v>
      </c>
      <c r="AD53">
        <v>0</v>
      </c>
      <c r="AM53" t="s">
        <v>5362</v>
      </c>
      <c r="AN53" t="s">
        <v>5363</v>
      </c>
      <c r="AP53">
        <v>0</v>
      </c>
      <c r="AQ53">
        <v>0</v>
      </c>
      <c r="AR53">
        <v>0</v>
      </c>
      <c r="AS53">
        <v>0</v>
      </c>
      <c r="AT53">
        <v>0</v>
      </c>
      <c r="AU53">
        <v>0</v>
      </c>
      <c r="AY53" t="s">
        <v>63</v>
      </c>
      <c r="AZ53" t="s">
        <v>5364</v>
      </c>
      <c r="BA53">
        <v>0</v>
      </c>
      <c r="BC53" t="s">
        <v>5363</v>
      </c>
      <c r="BF53" t="s">
        <v>5365</v>
      </c>
    </row>
    <row r="54" spans="1:58" x14ac:dyDescent="0.35">
      <c r="A54" t="s">
        <v>5088</v>
      </c>
      <c r="B54">
        <v>10000</v>
      </c>
      <c r="C54">
        <v>20000</v>
      </c>
      <c r="D54" s="2">
        <v>45764</v>
      </c>
      <c r="E54" t="s">
        <v>59</v>
      </c>
      <c r="F54" t="s">
        <v>5089</v>
      </c>
      <c r="G54" t="s">
        <v>159</v>
      </c>
      <c r="I54">
        <v>2</v>
      </c>
      <c r="J54" t="s">
        <v>183</v>
      </c>
      <c r="K54">
        <v>71</v>
      </c>
      <c r="L54" t="s">
        <v>368</v>
      </c>
      <c r="M54" s="3">
        <v>1334</v>
      </c>
      <c r="P54" s="2">
        <v>45763</v>
      </c>
      <c r="R54">
        <v>6</v>
      </c>
      <c r="S54" s="3">
        <v>8004</v>
      </c>
      <c r="T54" t="s">
        <v>65</v>
      </c>
      <c r="U54">
        <v>5000580740001</v>
      </c>
      <c r="V54">
        <v>0</v>
      </c>
      <c r="W54" s="3">
        <v>8000</v>
      </c>
      <c r="X54">
        <v>4</v>
      </c>
      <c r="Y54">
        <v>0</v>
      </c>
      <c r="Z54">
        <v>0</v>
      </c>
      <c r="AA54">
        <v>0</v>
      </c>
      <c r="AD54">
        <v>0</v>
      </c>
      <c r="AM54">
        <v>500058074</v>
      </c>
      <c r="AN54" t="s">
        <v>162</v>
      </c>
      <c r="AP54">
        <v>0</v>
      </c>
      <c r="AQ54">
        <v>0</v>
      </c>
      <c r="AR54">
        <v>0</v>
      </c>
      <c r="AS54">
        <v>0</v>
      </c>
      <c r="AT54">
        <v>0</v>
      </c>
      <c r="AU54">
        <v>0</v>
      </c>
      <c r="AY54" t="s">
        <v>63</v>
      </c>
      <c r="AZ54" t="s">
        <v>5090</v>
      </c>
      <c r="BA54">
        <v>0</v>
      </c>
      <c r="BC54" t="s">
        <v>162</v>
      </c>
      <c r="BF54" t="s">
        <v>2473</v>
      </c>
    </row>
    <row r="55" spans="1:58" x14ac:dyDescent="0.35">
      <c r="A55" t="s">
        <v>5091</v>
      </c>
      <c r="B55">
        <v>10000</v>
      </c>
      <c r="C55">
        <v>20000</v>
      </c>
      <c r="D55" s="2">
        <v>45764</v>
      </c>
      <c r="E55" t="s">
        <v>59</v>
      </c>
      <c r="F55" t="s">
        <v>5089</v>
      </c>
      <c r="G55" t="s">
        <v>159</v>
      </c>
      <c r="I55">
        <v>2</v>
      </c>
      <c r="J55" t="s">
        <v>183</v>
      </c>
      <c r="K55">
        <v>71</v>
      </c>
      <c r="L55" t="s">
        <v>368</v>
      </c>
      <c r="M55" s="3">
        <v>1834</v>
      </c>
      <c r="P55" s="2">
        <v>45763</v>
      </c>
      <c r="R55">
        <v>6</v>
      </c>
      <c r="S55" s="3">
        <v>11004</v>
      </c>
      <c r="T55" t="s">
        <v>65</v>
      </c>
      <c r="U55">
        <v>5000582230001</v>
      </c>
      <c r="V55">
        <v>0</v>
      </c>
      <c r="W55" s="3">
        <v>11000</v>
      </c>
      <c r="X55">
        <v>4</v>
      </c>
      <c r="Y55">
        <v>0</v>
      </c>
      <c r="Z55">
        <v>0</v>
      </c>
      <c r="AA55">
        <v>0</v>
      </c>
      <c r="AD55">
        <v>0</v>
      </c>
      <c r="AM55">
        <v>500058223</v>
      </c>
      <c r="AN55" t="s">
        <v>162</v>
      </c>
      <c r="AP55">
        <v>0</v>
      </c>
      <c r="AQ55">
        <v>0</v>
      </c>
      <c r="AR55">
        <v>0</v>
      </c>
      <c r="AS55">
        <v>0</v>
      </c>
      <c r="AT55">
        <v>0</v>
      </c>
      <c r="AU55">
        <v>0</v>
      </c>
      <c r="AY55" t="s">
        <v>63</v>
      </c>
      <c r="AZ55" t="s">
        <v>5092</v>
      </c>
      <c r="BA55">
        <v>0</v>
      </c>
      <c r="BC55" t="s">
        <v>162</v>
      </c>
      <c r="BF55" t="s">
        <v>2473</v>
      </c>
    </row>
    <row r="56" spans="1:58" x14ac:dyDescent="0.35">
      <c r="A56" t="s">
        <v>5093</v>
      </c>
      <c r="B56">
        <v>10000</v>
      </c>
      <c r="C56">
        <v>20000</v>
      </c>
      <c r="D56" s="2">
        <v>45764</v>
      </c>
      <c r="E56" t="s">
        <v>59</v>
      </c>
      <c r="F56" t="s">
        <v>5094</v>
      </c>
      <c r="G56" t="s">
        <v>159</v>
      </c>
      <c r="I56">
        <v>2</v>
      </c>
      <c r="J56" t="s">
        <v>183</v>
      </c>
      <c r="K56">
        <v>71</v>
      </c>
      <c r="L56" t="s">
        <v>368</v>
      </c>
      <c r="M56" s="3">
        <v>2500</v>
      </c>
      <c r="P56" s="2">
        <v>45763</v>
      </c>
      <c r="R56">
        <v>6</v>
      </c>
      <c r="S56" s="3">
        <v>15000</v>
      </c>
      <c r="T56" t="s">
        <v>65</v>
      </c>
      <c r="U56">
        <v>5000582270001</v>
      </c>
      <c r="V56">
        <v>0</v>
      </c>
      <c r="W56" s="3">
        <v>7500</v>
      </c>
      <c r="X56" s="3">
        <v>7500</v>
      </c>
      <c r="Y56">
        <v>0</v>
      </c>
      <c r="Z56">
        <v>0</v>
      </c>
      <c r="AA56">
        <v>0</v>
      </c>
      <c r="AD56">
        <v>0</v>
      </c>
      <c r="AM56">
        <v>500058227</v>
      </c>
      <c r="AN56" t="s">
        <v>162</v>
      </c>
      <c r="AP56">
        <v>0</v>
      </c>
      <c r="AQ56">
        <v>0</v>
      </c>
      <c r="AR56">
        <v>0</v>
      </c>
      <c r="AS56">
        <v>0</v>
      </c>
      <c r="AT56">
        <v>0</v>
      </c>
      <c r="AU56">
        <v>0</v>
      </c>
      <c r="AY56" t="s">
        <v>63</v>
      </c>
      <c r="AZ56" t="s">
        <v>5095</v>
      </c>
      <c r="BA56">
        <v>0</v>
      </c>
      <c r="BC56" t="s">
        <v>162</v>
      </c>
      <c r="BF56" t="s">
        <v>5096</v>
      </c>
    </row>
    <row r="57" spans="1:58" x14ac:dyDescent="0.35">
      <c r="A57" t="s">
        <v>5097</v>
      </c>
      <c r="B57">
        <v>10000</v>
      </c>
      <c r="C57">
        <v>20000</v>
      </c>
      <c r="D57" s="2">
        <v>45764</v>
      </c>
      <c r="E57" t="s">
        <v>59</v>
      </c>
      <c r="F57" t="s">
        <v>5094</v>
      </c>
      <c r="G57" t="s">
        <v>159</v>
      </c>
      <c r="I57">
        <v>2</v>
      </c>
      <c r="J57" t="s">
        <v>183</v>
      </c>
      <c r="K57">
        <v>71</v>
      </c>
      <c r="L57" t="s">
        <v>368</v>
      </c>
      <c r="M57">
        <v>834</v>
      </c>
      <c r="P57" s="2">
        <v>45763</v>
      </c>
      <c r="R57">
        <v>6</v>
      </c>
      <c r="S57" s="3">
        <v>5004</v>
      </c>
      <c r="T57" t="s">
        <v>65</v>
      </c>
      <c r="U57">
        <v>5000582300001</v>
      </c>
      <c r="V57">
        <v>0</v>
      </c>
      <c r="W57" s="3">
        <v>2500</v>
      </c>
      <c r="X57" s="3">
        <v>2504</v>
      </c>
      <c r="Y57">
        <v>0</v>
      </c>
      <c r="Z57">
        <v>0</v>
      </c>
      <c r="AA57">
        <v>0</v>
      </c>
      <c r="AD57">
        <v>0</v>
      </c>
      <c r="AM57">
        <v>500058230</v>
      </c>
      <c r="AN57" t="s">
        <v>162</v>
      </c>
      <c r="AP57">
        <v>0</v>
      </c>
      <c r="AQ57">
        <v>0</v>
      </c>
      <c r="AR57">
        <v>0</v>
      </c>
      <c r="AS57">
        <v>0</v>
      </c>
      <c r="AT57">
        <v>0</v>
      </c>
      <c r="AU57">
        <v>0</v>
      </c>
      <c r="AY57" t="s">
        <v>63</v>
      </c>
      <c r="AZ57" t="s">
        <v>5098</v>
      </c>
      <c r="BA57">
        <v>0</v>
      </c>
      <c r="BC57" t="s">
        <v>162</v>
      </c>
      <c r="BF57" t="s">
        <v>5096</v>
      </c>
    </row>
    <row r="58" spans="1:58" x14ac:dyDescent="0.35">
      <c r="A58" t="s">
        <v>5099</v>
      </c>
      <c r="B58">
        <v>10000</v>
      </c>
      <c r="C58">
        <v>20000</v>
      </c>
      <c r="D58" s="2">
        <v>45764</v>
      </c>
      <c r="E58" t="s">
        <v>59</v>
      </c>
      <c r="F58" t="s">
        <v>5100</v>
      </c>
      <c r="G58" t="s">
        <v>159</v>
      </c>
      <c r="I58">
        <v>2</v>
      </c>
      <c r="J58" t="s">
        <v>183</v>
      </c>
      <c r="K58">
        <v>71</v>
      </c>
      <c r="L58" t="s">
        <v>368</v>
      </c>
      <c r="M58" s="3">
        <v>4500</v>
      </c>
      <c r="P58" s="2">
        <v>45763</v>
      </c>
      <c r="R58">
        <v>6</v>
      </c>
      <c r="S58" s="3">
        <v>27000</v>
      </c>
      <c r="T58" t="s">
        <v>65</v>
      </c>
      <c r="U58">
        <v>5000584100001</v>
      </c>
      <c r="V58">
        <v>0</v>
      </c>
      <c r="W58" s="3">
        <v>13500</v>
      </c>
      <c r="X58" s="3">
        <v>13500</v>
      </c>
      <c r="Y58">
        <v>0</v>
      </c>
      <c r="Z58">
        <v>0</v>
      </c>
      <c r="AA58">
        <v>0</v>
      </c>
      <c r="AD58">
        <v>0</v>
      </c>
      <c r="AM58">
        <v>500058410</v>
      </c>
      <c r="AN58" t="s">
        <v>162</v>
      </c>
      <c r="AP58">
        <v>0</v>
      </c>
      <c r="AQ58">
        <v>0</v>
      </c>
      <c r="AR58">
        <v>0</v>
      </c>
      <c r="AS58">
        <v>0</v>
      </c>
      <c r="AT58">
        <v>0</v>
      </c>
      <c r="AU58">
        <v>0</v>
      </c>
      <c r="AY58" t="s">
        <v>63</v>
      </c>
      <c r="AZ58" t="s">
        <v>5101</v>
      </c>
      <c r="BA58">
        <v>0</v>
      </c>
      <c r="BC58" t="s">
        <v>162</v>
      </c>
      <c r="BF58" t="s">
        <v>5096</v>
      </c>
    </row>
    <row r="59" spans="1:58" x14ac:dyDescent="0.35">
      <c r="A59" t="s">
        <v>5102</v>
      </c>
      <c r="B59">
        <v>10000</v>
      </c>
      <c r="C59">
        <v>20000</v>
      </c>
      <c r="D59" s="2">
        <v>45764</v>
      </c>
      <c r="E59" t="s">
        <v>59</v>
      </c>
      <c r="F59" t="s">
        <v>5100</v>
      </c>
      <c r="G59" t="s">
        <v>159</v>
      </c>
      <c r="I59">
        <v>2</v>
      </c>
      <c r="J59" t="s">
        <v>183</v>
      </c>
      <c r="K59">
        <v>71</v>
      </c>
      <c r="L59" t="s">
        <v>368</v>
      </c>
      <c r="M59">
        <v>834</v>
      </c>
      <c r="P59" s="2">
        <v>45763</v>
      </c>
      <c r="R59">
        <v>6</v>
      </c>
      <c r="S59" s="3">
        <v>5004</v>
      </c>
      <c r="T59" t="s">
        <v>65</v>
      </c>
      <c r="U59">
        <v>5000761290001</v>
      </c>
      <c r="V59">
        <v>0</v>
      </c>
      <c r="W59" s="3">
        <v>2500</v>
      </c>
      <c r="X59" s="3">
        <v>2504</v>
      </c>
      <c r="Y59">
        <v>0</v>
      </c>
      <c r="Z59">
        <v>0</v>
      </c>
      <c r="AA59">
        <v>0</v>
      </c>
      <c r="AD59">
        <v>0</v>
      </c>
      <c r="AM59">
        <v>500076129</v>
      </c>
      <c r="AN59" t="s">
        <v>162</v>
      </c>
      <c r="AP59">
        <v>0</v>
      </c>
      <c r="AQ59">
        <v>0</v>
      </c>
      <c r="AR59">
        <v>0</v>
      </c>
      <c r="AS59">
        <v>0</v>
      </c>
      <c r="AT59">
        <v>0</v>
      </c>
      <c r="AU59">
        <v>0</v>
      </c>
      <c r="AY59" t="s">
        <v>63</v>
      </c>
      <c r="AZ59" t="s">
        <v>5103</v>
      </c>
      <c r="BA59">
        <v>0</v>
      </c>
      <c r="BC59" t="s">
        <v>162</v>
      </c>
      <c r="BF59" t="s">
        <v>5096</v>
      </c>
    </row>
    <row r="60" spans="1:58" x14ac:dyDescent="0.35">
      <c r="A60" t="s">
        <v>5366</v>
      </c>
      <c r="B60">
        <v>10000</v>
      </c>
      <c r="C60">
        <v>10000</v>
      </c>
      <c r="D60" s="2">
        <v>45764</v>
      </c>
      <c r="E60" t="s">
        <v>59</v>
      </c>
      <c r="F60" s="4">
        <v>0.44262731481481482</v>
      </c>
      <c r="G60" t="s">
        <v>1667</v>
      </c>
      <c r="I60">
        <v>1</v>
      </c>
      <c r="J60" t="s">
        <v>183</v>
      </c>
      <c r="K60">
        <v>61</v>
      </c>
      <c r="L60" t="s">
        <v>209</v>
      </c>
      <c r="M60">
        <v>100</v>
      </c>
      <c r="P60" s="2">
        <v>45763</v>
      </c>
      <c r="R60">
        <v>1</v>
      </c>
      <c r="S60">
        <v>100</v>
      </c>
      <c r="T60" t="s">
        <v>65</v>
      </c>
      <c r="U60">
        <v>10104930001</v>
      </c>
      <c r="V60">
        <v>0</v>
      </c>
      <c r="W60">
        <v>100</v>
      </c>
      <c r="X60">
        <v>0</v>
      </c>
      <c r="Y60">
        <v>0</v>
      </c>
      <c r="Z60">
        <v>0</v>
      </c>
      <c r="AA60">
        <v>0</v>
      </c>
      <c r="AD60">
        <v>0</v>
      </c>
      <c r="AM60">
        <v>1010493</v>
      </c>
      <c r="AN60" t="s">
        <v>1726</v>
      </c>
      <c r="AP60">
        <v>0</v>
      </c>
      <c r="AQ60">
        <v>0</v>
      </c>
      <c r="AR60">
        <v>0</v>
      </c>
      <c r="AS60">
        <v>0</v>
      </c>
      <c r="AT60">
        <v>0</v>
      </c>
      <c r="AU60">
        <v>0</v>
      </c>
      <c r="AY60" t="s">
        <v>63</v>
      </c>
      <c r="AZ60" t="s">
        <v>5367</v>
      </c>
      <c r="BA60">
        <v>0</v>
      </c>
      <c r="BC60" t="s">
        <v>1726</v>
      </c>
      <c r="BF60" t="s">
        <v>5368</v>
      </c>
    </row>
    <row r="61" spans="1:58" x14ac:dyDescent="0.35">
      <c r="A61" t="s">
        <v>5369</v>
      </c>
      <c r="B61">
        <v>10000</v>
      </c>
      <c r="C61">
        <v>10000</v>
      </c>
      <c r="D61" s="2">
        <v>45764</v>
      </c>
      <c r="E61" t="s">
        <v>59</v>
      </c>
      <c r="F61" s="4">
        <v>0.46258101851851852</v>
      </c>
      <c r="G61" t="s">
        <v>2715</v>
      </c>
      <c r="I61">
        <v>1</v>
      </c>
      <c r="J61" t="s">
        <v>183</v>
      </c>
      <c r="K61">
        <v>26</v>
      </c>
      <c r="L61" t="s">
        <v>648</v>
      </c>
      <c r="M61" s="3">
        <v>9000</v>
      </c>
      <c r="P61" s="2">
        <v>45763</v>
      </c>
      <c r="R61">
        <v>4</v>
      </c>
      <c r="S61" s="3">
        <v>36000</v>
      </c>
      <c r="T61" t="s">
        <v>65</v>
      </c>
      <c r="U61" t="s">
        <v>2931</v>
      </c>
      <c r="V61">
        <v>0</v>
      </c>
      <c r="W61" s="3">
        <v>36000</v>
      </c>
      <c r="X61">
        <v>0</v>
      </c>
      <c r="Y61">
        <v>0</v>
      </c>
      <c r="Z61">
        <v>0</v>
      </c>
      <c r="AA61">
        <v>0</v>
      </c>
      <c r="AD61">
        <v>0</v>
      </c>
      <c r="AM61" t="s">
        <v>2932</v>
      </c>
      <c r="AN61" t="s">
        <v>170</v>
      </c>
      <c r="AP61">
        <v>0</v>
      </c>
      <c r="AQ61">
        <v>0</v>
      </c>
      <c r="AR61">
        <v>0</v>
      </c>
      <c r="AS61">
        <v>0</v>
      </c>
      <c r="AT61">
        <v>0</v>
      </c>
      <c r="AU61">
        <v>0</v>
      </c>
      <c r="AY61" t="s">
        <v>63</v>
      </c>
      <c r="AZ61" t="s">
        <v>5370</v>
      </c>
      <c r="BA61">
        <v>0</v>
      </c>
      <c r="BC61" t="s">
        <v>170</v>
      </c>
      <c r="BF61" t="s">
        <v>5371</v>
      </c>
    </row>
    <row r="62" spans="1:58" x14ac:dyDescent="0.35">
      <c r="A62" t="s">
        <v>5372</v>
      </c>
      <c r="B62">
        <v>10000</v>
      </c>
      <c r="C62">
        <v>10000</v>
      </c>
      <c r="D62" s="2">
        <v>45764</v>
      </c>
      <c r="E62" t="s">
        <v>59</v>
      </c>
      <c r="F62" t="s">
        <v>3011</v>
      </c>
      <c r="G62">
        <v>1006323</v>
      </c>
      <c r="I62">
        <v>1</v>
      </c>
      <c r="J62" t="s">
        <v>183</v>
      </c>
      <c r="K62">
        <v>63</v>
      </c>
      <c r="L62" t="s">
        <v>136</v>
      </c>
      <c r="M62" s="3">
        <v>2400</v>
      </c>
      <c r="P62" s="2">
        <v>45763</v>
      </c>
      <c r="R62">
        <v>50</v>
      </c>
      <c r="S62" s="3">
        <v>120000</v>
      </c>
      <c r="T62" t="s">
        <v>65</v>
      </c>
      <c r="U62" t="s">
        <v>1269</v>
      </c>
      <c r="V62">
        <v>0</v>
      </c>
      <c r="W62" s="3">
        <v>120000</v>
      </c>
      <c r="X62">
        <v>0</v>
      </c>
      <c r="Y62">
        <v>0</v>
      </c>
      <c r="Z62">
        <v>0</v>
      </c>
      <c r="AA62">
        <v>0</v>
      </c>
      <c r="AD62">
        <v>0</v>
      </c>
      <c r="AM62" t="s">
        <v>1270</v>
      </c>
      <c r="AN62" t="s">
        <v>170</v>
      </c>
      <c r="AP62">
        <v>0</v>
      </c>
      <c r="AQ62">
        <v>0</v>
      </c>
      <c r="AR62">
        <v>0</v>
      </c>
      <c r="AS62">
        <v>0</v>
      </c>
      <c r="AT62">
        <v>0</v>
      </c>
      <c r="AU62">
        <v>0</v>
      </c>
      <c r="AY62" t="s">
        <v>63</v>
      </c>
      <c r="AZ62" t="s">
        <v>5373</v>
      </c>
      <c r="BA62">
        <v>0</v>
      </c>
      <c r="BC62" t="s">
        <v>170</v>
      </c>
      <c r="BF62" t="s">
        <v>5374</v>
      </c>
    </row>
    <row r="63" spans="1:58" x14ac:dyDescent="0.35">
      <c r="A63" t="s">
        <v>2950</v>
      </c>
      <c r="B63">
        <v>10000</v>
      </c>
      <c r="C63">
        <v>10000</v>
      </c>
      <c r="D63" s="2">
        <v>45763</v>
      </c>
      <c r="E63" t="s">
        <v>59</v>
      </c>
      <c r="F63" t="s">
        <v>2951</v>
      </c>
      <c r="G63">
        <v>8613409</v>
      </c>
      <c r="I63">
        <v>1</v>
      </c>
      <c r="J63" t="s">
        <v>183</v>
      </c>
      <c r="K63">
        <v>63</v>
      </c>
      <c r="L63" t="s">
        <v>136</v>
      </c>
      <c r="M63" s="3">
        <v>2347</v>
      </c>
      <c r="P63" s="2">
        <v>45763</v>
      </c>
      <c r="R63">
        <v>75</v>
      </c>
      <c r="S63" s="3">
        <v>176025</v>
      </c>
      <c r="T63" t="s">
        <v>65</v>
      </c>
      <c r="U63" t="s">
        <v>962</v>
      </c>
      <c r="V63">
        <v>0</v>
      </c>
      <c r="W63" s="3">
        <v>176000</v>
      </c>
      <c r="X63">
        <v>25</v>
      </c>
      <c r="Y63">
        <v>0</v>
      </c>
      <c r="Z63">
        <v>0</v>
      </c>
      <c r="AA63">
        <v>0</v>
      </c>
      <c r="AD63">
        <v>0</v>
      </c>
      <c r="AM63" t="s">
        <v>963</v>
      </c>
      <c r="AN63" t="s">
        <v>170</v>
      </c>
      <c r="AP63">
        <v>0</v>
      </c>
      <c r="AQ63">
        <v>0</v>
      </c>
      <c r="AR63">
        <v>0</v>
      </c>
      <c r="AS63">
        <v>0</v>
      </c>
      <c r="AT63">
        <v>0</v>
      </c>
      <c r="AU63">
        <v>0</v>
      </c>
      <c r="AY63" t="s">
        <v>63</v>
      </c>
      <c r="AZ63" t="s">
        <v>5375</v>
      </c>
      <c r="BA63">
        <v>0</v>
      </c>
      <c r="BC63" t="s">
        <v>170</v>
      </c>
      <c r="BF63" t="s">
        <v>2952</v>
      </c>
    </row>
    <row r="64" spans="1:58" x14ac:dyDescent="0.35">
      <c r="A64" t="s">
        <v>2953</v>
      </c>
      <c r="B64">
        <v>10000</v>
      </c>
      <c r="C64">
        <v>10000</v>
      </c>
      <c r="D64" s="2">
        <v>45763</v>
      </c>
      <c r="E64" t="s">
        <v>59</v>
      </c>
      <c r="F64" t="s">
        <v>2951</v>
      </c>
      <c r="G64">
        <v>8613409</v>
      </c>
      <c r="I64">
        <v>1</v>
      </c>
      <c r="J64" t="s">
        <v>183</v>
      </c>
      <c r="K64">
        <v>63</v>
      </c>
      <c r="L64" t="s">
        <v>136</v>
      </c>
      <c r="M64" s="3">
        <v>5715</v>
      </c>
      <c r="P64" s="2">
        <v>45763</v>
      </c>
      <c r="R64">
        <v>14</v>
      </c>
      <c r="S64" s="3">
        <v>80010</v>
      </c>
      <c r="T64" t="s">
        <v>65</v>
      </c>
      <c r="U64" t="s">
        <v>2199</v>
      </c>
      <c r="V64">
        <v>0</v>
      </c>
      <c r="W64" s="3">
        <v>80000</v>
      </c>
      <c r="X64">
        <v>10</v>
      </c>
      <c r="Y64">
        <v>0</v>
      </c>
      <c r="Z64">
        <v>0</v>
      </c>
      <c r="AA64">
        <v>0</v>
      </c>
      <c r="AD64">
        <v>0</v>
      </c>
      <c r="AM64" t="s">
        <v>2200</v>
      </c>
      <c r="AN64" t="s">
        <v>170</v>
      </c>
      <c r="AP64">
        <v>0</v>
      </c>
      <c r="AQ64">
        <v>0</v>
      </c>
      <c r="AR64">
        <v>0</v>
      </c>
      <c r="AS64">
        <v>0</v>
      </c>
      <c r="AT64">
        <v>0</v>
      </c>
      <c r="AU64">
        <v>0</v>
      </c>
      <c r="AY64" t="s">
        <v>63</v>
      </c>
      <c r="AZ64" t="s">
        <v>5376</v>
      </c>
      <c r="BA64">
        <v>0</v>
      </c>
      <c r="BC64" t="s">
        <v>170</v>
      </c>
      <c r="BF64" t="s">
        <v>2954</v>
      </c>
    </row>
    <row r="65" spans="1:58" x14ac:dyDescent="0.35">
      <c r="A65" t="s">
        <v>5377</v>
      </c>
      <c r="B65">
        <v>10000</v>
      </c>
      <c r="C65">
        <v>10000</v>
      </c>
      <c r="D65" s="2">
        <v>45769</v>
      </c>
      <c r="E65" t="s">
        <v>59</v>
      </c>
      <c r="F65" t="s">
        <v>5378</v>
      </c>
      <c r="G65" t="s">
        <v>726</v>
      </c>
      <c r="I65">
        <v>1</v>
      </c>
      <c r="J65" t="s">
        <v>183</v>
      </c>
      <c r="K65">
        <v>72</v>
      </c>
      <c r="L65" t="s">
        <v>869</v>
      </c>
      <c r="M65" s="3">
        <v>2000</v>
      </c>
      <c r="P65" s="2">
        <v>45763</v>
      </c>
      <c r="R65">
        <v>20</v>
      </c>
      <c r="S65" s="3">
        <v>40000</v>
      </c>
      <c r="T65" t="s">
        <v>65</v>
      </c>
      <c r="U65" t="s">
        <v>5379</v>
      </c>
      <c r="V65">
        <v>0</v>
      </c>
      <c r="W65" s="3">
        <v>28500</v>
      </c>
      <c r="X65" s="3">
        <v>11500</v>
      </c>
      <c r="Y65">
        <v>0</v>
      </c>
      <c r="Z65">
        <v>0</v>
      </c>
      <c r="AA65">
        <v>0</v>
      </c>
      <c r="AD65">
        <v>0</v>
      </c>
      <c r="AM65" t="s">
        <v>5380</v>
      </c>
      <c r="AN65" t="s">
        <v>729</v>
      </c>
      <c r="AP65">
        <v>0</v>
      </c>
      <c r="AQ65">
        <v>0</v>
      </c>
      <c r="AR65">
        <v>0</v>
      </c>
      <c r="AS65">
        <v>0</v>
      </c>
      <c r="AT65">
        <v>0</v>
      </c>
      <c r="AU65">
        <v>0</v>
      </c>
      <c r="AY65" t="s">
        <v>63</v>
      </c>
      <c r="AZ65" t="s">
        <v>5381</v>
      </c>
      <c r="BA65">
        <v>0</v>
      </c>
      <c r="BC65" t="s">
        <v>729</v>
      </c>
      <c r="BF65" t="s">
        <v>2800</v>
      </c>
    </row>
    <row r="66" spans="1:58" x14ac:dyDescent="0.35">
      <c r="A66" t="s">
        <v>5382</v>
      </c>
      <c r="B66">
        <v>10000</v>
      </c>
      <c r="C66">
        <v>10000</v>
      </c>
      <c r="D66" s="2">
        <v>45764</v>
      </c>
      <c r="E66" t="s">
        <v>59</v>
      </c>
      <c r="F66" t="s">
        <v>5267</v>
      </c>
      <c r="G66" t="s">
        <v>2969</v>
      </c>
      <c r="I66">
        <v>1</v>
      </c>
      <c r="J66" t="s">
        <v>183</v>
      </c>
      <c r="K66">
        <v>88</v>
      </c>
      <c r="L66" t="s">
        <v>144</v>
      </c>
      <c r="M66">
        <v>16</v>
      </c>
      <c r="P66" s="2">
        <v>45763</v>
      </c>
      <c r="R66">
        <v>1</v>
      </c>
      <c r="S66">
        <v>16</v>
      </c>
      <c r="T66" t="s">
        <v>65</v>
      </c>
      <c r="U66" t="s">
        <v>5383</v>
      </c>
      <c r="V66">
        <v>0</v>
      </c>
      <c r="W66">
        <v>16</v>
      </c>
      <c r="X66">
        <v>0</v>
      </c>
      <c r="Y66">
        <v>0</v>
      </c>
      <c r="Z66">
        <v>0</v>
      </c>
      <c r="AA66">
        <v>0</v>
      </c>
      <c r="AD66">
        <v>0</v>
      </c>
      <c r="AM66" t="s">
        <v>5384</v>
      </c>
      <c r="AN66" t="s">
        <v>2960</v>
      </c>
      <c r="AP66">
        <v>0</v>
      </c>
      <c r="AQ66">
        <v>0</v>
      </c>
      <c r="AR66">
        <v>0</v>
      </c>
      <c r="AS66">
        <v>0</v>
      </c>
      <c r="AT66">
        <v>0</v>
      </c>
      <c r="AU66">
        <v>0</v>
      </c>
      <c r="AY66" t="s">
        <v>63</v>
      </c>
      <c r="AZ66" t="s">
        <v>5385</v>
      </c>
      <c r="BA66">
        <v>0</v>
      </c>
      <c r="BC66" t="s">
        <v>2960</v>
      </c>
      <c r="BF66" t="s">
        <v>2961</v>
      </c>
    </row>
    <row r="67" spans="1:58" x14ac:dyDescent="0.35">
      <c r="A67" t="s">
        <v>5382</v>
      </c>
      <c r="B67">
        <v>10000</v>
      </c>
      <c r="C67">
        <v>20000</v>
      </c>
      <c r="D67" s="2">
        <v>45764</v>
      </c>
      <c r="E67" t="s">
        <v>59</v>
      </c>
      <c r="F67" t="s">
        <v>5267</v>
      </c>
      <c r="G67" t="s">
        <v>2969</v>
      </c>
      <c r="I67">
        <v>2</v>
      </c>
      <c r="J67" t="s">
        <v>183</v>
      </c>
      <c r="K67">
        <v>105</v>
      </c>
      <c r="L67" t="s">
        <v>281</v>
      </c>
      <c r="M67" s="3">
        <v>4000</v>
      </c>
      <c r="P67" s="2">
        <v>45763</v>
      </c>
      <c r="R67">
        <v>1</v>
      </c>
      <c r="S67" s="3">
        <v>4000</v>
      </c>
      <c r="T67" t="s">
        <v>65</v>
      </c>
      <c r="U67" t="s">
        <v>5383</v>
      </c>
      <c r="V67">
        <v>0</v>
      </c>
      <c r="W67">
        <v>16</v>
      </c>
      <c r="X67" s="3">
        <v>3984</v>
      </c>
      <c r="Y67">
        <v>0</v>
      </c>
      <c r="Z67">
        <v>0</v>
      </c>
      <c r="AA67">
        <v>0</v>
      </c>
      <c r="AD67">
        <v>0</v>
      </c>
      <c r="AM67" t="s">
        <v>5384</v>
      </c>
      <c r="AN67" t="s">
        <v>2960</v>
      </c>
      <c r="AP67">
        <v>0</v>
      </c>
      <c r="AQ67">
        <v>0</v>
      </c>
      <c r="AR67">
        <v>0</v>
      </c>
      <c r="AS67">
        <v>0</v>
      </c>
      <c r="AT67">
        <v>0</v>
      </c>
      <c r="AU67">
        <v>0</v>
      </c>
      <c r="AY67" t="s">
        <v>63</v>
      </c>
      <c r="AZ67" t="s">
        <v>5385</v>
      </c>
      <c r="BA67">
        <v>0</v>
      </c>
      <c r="BC67" t="s">
        <v>2960</v>
      </c>
      <c r="BF67" t="s">
        <v>2961</v>
      </c>
    </row>
    <row r="68" spans="1:58" x14ac:dyDescent="0.35">
      <c r="A68" t="s">
        <v>5382</v>
      </c>
      <c r="B68">
        <v>20000</v>
      </c>
      <c r="C68">
        <v>10000</v>
      </c>
      <c r="D68" s="2">
        <v>45764</v>
      </c>
      <c r="E68" t="s">
        <v>59</v>
      </c>
      <c r="F68" t="s">
        <v>5267</v>
      </c>
      <c r="G68" t="s">
        <v>2969</v>
      </c>
      <c r="I68">
        <v>1</v>
      </c>
      <c r="J68" t="s">
        <v>183</v>
      </c>
      <c r="K68">
        <v>88</v>
      </c>
      <c r="L68" t="s">
        <v>144</v>
      </c>
      <c r="M68" s="3">
        <v>1998</v>
      </c>
      <c r="P68" s="2">
        <v>45763</v>
      </c>
      <c r="R68">
        <v>1</v>
      </c>
      <c r="S68" s="3">
        <v>1998</v>
      </c>
      <c r="T68" t="s">
        <v>65</v>
      </c>
      <c r="U68" t="s">
        <v>5383</v>
      </c>
      <c r="V68">
        <v>0</v>
      </c>
      <c r="W68" s="3">
        <v>1998</v>
      </c>
      <c r="X68">
        <v>0</v>
      </c>
      <c r="Y68">
        <v>0</v>
      </c>
      <c r="Z68">
        <v>0</v>
      </c>
      <c r="AA68">
        <v>0</v>
      </c>
      <c r="AD68">
        <v>0</v>
      </c>
      <c r="AM68" t="s">
        <v>5384</v>
      </c>
      <c r="AN68" t="s">
        <v>2960</v>
      </c>
      <c r="AP68">
        <v>0</v>
      </c>
      <c r="AQ68">
        <v>0</v>
      </c>
      <c r="AR68">
        <v>0</v>
      </c>
      <c r="AS68">
        <v>0</v>
      </c>
      <c r="AT68">
        <v>0</v>
      </c>
      <c r="AU68">
        <v>0</v>
      </c>
      <c r="AY68" t="s">
        <v>63</v>
      </c>
      <c r="AZ68" t="s">
        <v>5385</v>
      </c>
      <c r="BA68">
        <v>0</v>
      </c>
      <c r="BC68" t="s">
        <v>2960</v>
      </c>
      <c r="BF68" t="s">
        <v>2961</v>
      </c>
    </row>
    <row r="69" spans="1:58" x14ac:dyDescent="0.35">
      <c r="A69" t="s">
        <v>5382</v>
      </c>
      <c r="B69">
        <v>30000</v>
      </c>
      <c r="C69">
        <v>10000</v>
      </c>
      <c r="D69" s="2">
        <v>45764</v>
      </c>
      <c r="E69" t="s">
        <v>59</v>
      </c>
      <c r="F69" t="s">
        <v>5267</v>
      </c>
      <c r="G69" t="s">
        <v>2969</v>
      </c>
      <c r="I69">
        <v>1</v>
      </c>
      <c r="J69" t="s">
        <v>183</v>
      </c>
      <c r="K69">
        <v>88</v>
      </c>
      <c r="L69" t="s">
        <v>144</v>
      </c>
      <c r="M69" s="3">
        <v>1986</v>
      </c>
      <c r="P69" s="2">
        <v>45763</v>
      </c>
      <c r="R69">
        <v>1</v>
      </c>
      <c r="S69" s="3">
        <v>1986</v>
      </c>
      <c r="T69" t="s">
        <v>65</v>
      </c>
      <c r="U69" t="s">
        <v>5383</v>
      </c>
      <c r="V69">
        <v>0</v>
      </c>
      <c r="W69" s="3">
        <v>1986</v>
      </c>
      <c r="X69">
        <v>0</v>
      </c>
      <c r="Y69">
        <v>0</v>
      </c>
      <c r="Z69">
        <v>0</v>
      </c>
      <c r="AA69">
        <v>0</v>
      </c>
      <c r="AD69">
        <v>0</v>
      </c>
      <c r="AM69" t="s">
        <v>5384</v>
      </c>
      <c r="AN69" t="s">
        <v>2960</v>
      </c>
      <c r="AP69">
        <v>0</v>
      </c>
      <c r="AQ69">
        <v>0</v>
      </c>
      <c r="AR69">
        <v>0</v>
      </c>
      <c r="AS69">
        <v>0</v>
      </c>
      <c r="AT69">
        <v>0</v>
      </c>
      <c r="AU69">
        <v>0</v>
      </c>
      <c r="AY69" t="s">
        <v>63</v>
      </c>
      <c r="AZ69" t="s">
        <v>5385</v>
      </c>
      <c r="BA69">
        <v>0</v>
      </c>
      <c r="BC69" t="s">
        <v>2960</v>
      </c>
      <c r="BF69" t="s">
        <v>2961</v>
      </c>
    </row>
    <row r="70" spans="1:58" x14ac:dyDescent="0.35">
      <c r="A70" t="s">
        <v>5266</v>
      </c>
      <c r="B70">
        <v>10000</v>
      </c>
      <c r="C70">
        <v>20000</v>
      </c>
      <c r="D70" s="2">
        <v>45764</v>
      </c>
      <c r="E70" t="s">
        <v>59</v>
      </c>
      <c r="F70" t="s">
        <v>5267</v>
      </c>
      <c r="G70" t="s">
        <v>2969</v>
      </c>
      <c r="I70">
        <v>2</v>
      </c>
      <c r="J70" t="s">
        <v>183</v>
      </c>
      <c r="K70">
        <v>105</v>
      </c>
      <c r="L70" t="s">
        <v>281</v>
      </c>
      <c r="M70" s="3">
        <v>1000</v>
      </c>
      <c r="P70" s="2">
        <v>45763</v>
      </c>
      <c r="R70">
        <v>1</v>
      </c>
      <c r="S70" s="3">
        <v>1000</v>
      </c>
      <c r="T70" t="s">
        <v>65</v>
      </c>
      <c r="U70" t="s">
        <v>5268</v>
      </c>
      <c r="V70">
        <v>0</v>
      </c>
      <c r="W70" s="3">
        <v>1000</v>
      </c>
      <c r="X70">
        <v>0</v>
      </c>
      <c r="Y70">
        <v>0</v>
      </c>
      <c r="Z70">
        <v>0</v>
      </c>
      <c r="AA70">
        <v>0</v>
      </c>
      <c r="AD70">
        <v>0</v>
      </c>
      <c r="AM70" t="s">
        <v>5269</v>
      </c>
      <c r="AN70" t="s">
        <v>2960</v>
      </c>
      <c r="AP70">
        <v>0</v>
      </c>
      <c r="AQ70">
        <v>0</v>
      </c>
      <c r="AR70">
        <v>0</v>
      </c>
      <c r="AS70">
        <v>0</v>
      </c>
      <c r="AT70">
        <v>0</v>
      </c>
      <c r="AU70">
        <v>0</v>
      </c>
      <c r="AY70" t="s">
        <v>63</v>
      </c>
      <c r="AZ70" t="s">
        <v>5270</v>
      </c>
      <c r="BA70">
        <v>0</v>
      </c>
      <c r="BC70" t="s">
        <v>2960</v>
      </c>
      <c r="BF70" t="s">
        <v>2961</v>
      </c>
    </row>
    <row r="71" spans="1:58" x14ac:dyDescent="0.35">
      <c r="A71" t="s">
        <v>2955</v>
      </c>
      <c r="B71">
        <v>10000</v>
      </c>
      <c r="C71">
        <v>20000</v>
      </c>
      <c r="D71" s="2">
        <v>45763</v>
      </c>
      <c r="E71" t="s">
        <v>59</v>
      </c>
      <c r="F71" t="s">
        <v>2956</v>
      </c>
      <c r="G71" t="s">
        <v>2957</v>
      </c>
      <c r="I71">
        <v>2</v>
      </c>
      <c r="J71" t="s">
        <v>183</v>
      </c>
      <c r="K71">
        <v>105</v>
      </c>
      <c r="L71" t="s">
        <v>281</v>
      </c>
      <c r="M71" s="3">
        <v>1000</v>
      </c>
      <c r="P71" s="2">
        <v>45763</v>
      </c>
      <c r="R71">
        <v>1</v>
      </c>
      <c r="S71" s="3">
        <v>1000</v>
      </c>
      <c r="T71" t="s">
        <v>65</v>
      </c>
      <c r="U71" t="s">
        <v>2958</v>
      </c>
      <c r="V71">
        <v>0</v>
      </c>
      <c r="W71" s="3">
        <v>1000</v>
      </c>
      <c r="X71">
        <v>0</v>
      </c>
      <c r="Y71">
        <v>0</v>
      </c>
      <c r="Z71">
        <v>0</v>
      </c>
      <c r="AA71">
        <v>0</v>
      </c>
      <c r="AD71">
        <v>0</v>
      </c>
      <c r="AM71" t="s">
        <v>2959</v>
      </c>
      <c r="AN71" t="s">
        <v>2960</v>
      </c>
      <c r="AP71">
        <v>0</v>
      </c>
      <c r="AQ71">
        <v>0</v>
      </c>
      <c r="AR71">
        <v>0</v>
      </c>
      <c r="AS71">
        <v>0</v>
      </c>
      <c r="AT71">
        <v>0</v>
      </c>
      <c r="AU71">
        <v>0</v>
      </c>
      <c r="AY71" t="s">
        <v>63</v>
      </c>
      <c r="AZ71" t="s">
        <v>5159</v>
      </c>
      <c r="BA71">
        <v>0</v>
      </c>
      <c r="BC71" t="s">
        <v>2960</v>
      </c>
      <c r="BF71" t="s">
        <v>2961</v>
      </c>
    </row>
    <row r="72" spans="1:58" x14ac:dyDescent="0.35">
      <c r="A72" t="s">
        <v>2962</v>
      </c>
      <c r="B72">
        <v>10000</v>
      </c>
      <c r="C72">
        <v>20000</v>
      </c>
      <c r="D72" s="2">
        <v>45763</v>
      </c>
      <c r="E72" t="s">
        <v>59</v>
      </c>
      <c r="F72" t="s">
        <v>2963</v>
      </c>
      <c r="G72" t="s">
        <v>2964</v>
      </c>
      <c r="I72">
        <v>2</v>
      </c>
      <c r="J72" t="s">
        <v>183</v>
      </c>
      <c r="K72">
        <v>105</v>
      </c>
      <c r="L72" t="s">
        <v>281</v>
      </c>
      <c r="M72" s="3">
        <v>4000</v>
      </c>
      <c r="P72" s="2">
        <v>45763</v>
      </c>
      <c r="R72">
        <v>1</v>
      </c>
      <c r="S72" s="3">
        <v>4000</v>
      </c>
      <c r="T72" t="s">
        <v>65</v>
      </c>
      <c r="U72" t="s">
        <v>2965</v>
      </c>
      <c r="V72">
        <v>0</v>
      </c>
      <c r="W72">
        <v>16</v>
      </c>
      <c r="X72" s="3">
        <v>3984</v>
      </c>
      <c r="Y72">
        <v>0</v>
      </c>
      <c r="Z72">
        <v>0</v>
      </c>
      <c r="AA72">
        <v>0</v>
      </c>
      <c r="AD72">
        <v>0</v>
      </c>
      <c r="AM72" t="s">
        <v>2966</v>
      </c>
      <c r="AN72" t="s">
        <v>2960</v>
      </c>
      <c r="AP72">
        <v>0</v>
      </c>
      <c r="AQ72">
        <v>0</v>
      </c>
      <c r="AR72">
        <v>0</v>
      </c>
      <c r="AS72">
        <v>0</v>
      </c>
      <c r="AT72">
        <v>0</v>
      </c>
      <c r="AU72">
        <v>0</v>
      </c>
      <c r="AY72" t="s">
        <v>63</v>
      </c>
      <c r="AZ72" t="s">
        <v>5271</v>
      </c>
      <c r="BA72">
        <v>0</v>
      </c>
      <c r="BC72" t="s">
        <v>2960</v>
      </c>
      <c r="BF72" t="s">
        <v>2961</v>
      </c>
    </row>
    <row r="73" spans="1:58" x14ac:dyDescent="0.35">
      <c r="A73" t="s">
        <v>2967</v>
      </c>
      <c r="B73">
        <v>10000</v>
      </c>
      <c r="C73">
        <v>20000</v>
      </c>
      <c r="D73" s="2">
        <v>45763</v>
      </c>
      <c r="E73" t="s">
        <v>59</v>
      </c>
      <c r="F73" t="s">
        <v>2968</v>
      </c>
      <c r="G73" t="s">
        <v>2969</v>
      </c>
      <c r="I73">
        <v>2</v>
      </c>
      <c r="J73" t="s">
        <v>183</v>
      </c>
      <c r="K73">
        <v>105</v>
      </c>
      <c r="L73" t="s">
        <v>281</v>
      </c>
      <c r="M73" s="3">
        <v>1000</v>
      </c>
      <c r="P73" s="2">
        <v>45763</v>
      </c>
      <c r="R73">
        <v>1</v>
      </c>
      <c r="S73" s="3">
        <v>1000</v>
      </c>
      <c r="T73" t="s">
        <v>65</v>
      </c>
      <c r="U73" t="s">
        <v>2970</v>
      </c>
      <c r="V73">
        <v>0</v>
      </c>
      <c r="W73" s="3">
        <v>1000</v>
      </c>
      <c r="X73">
        <v>0</v>
      </c>
      <c r="Y73">
        <v>0</v>
      </c>
      <c r="Z73">
        <v>0</v>
      </c>
      <c r="AA73">
        <v>0</v>
      </c>
      <c r="AD73">
        <v>0</v>
      </c>
      <c r="AM73" t="s">
        <v>2971</v>
      </c>
      <c r="AN73" t="s">
        <v>2960</v>
      </c>
      <c r="AP73">
        <v>0</v>
      </c>
      <c r="AQ73">
        <v>0</v>
      </c>
      <c r="AR73">
        <v>0</v>
      </c>
      <c r="AS73">
        <v>0</v>
      </c>
      <c r="AT73">
        <v>0</v>
      </c>
      <c r="AU73">
        <v>0</v>
      </c>
      <c r="AY73" t="s">
        <v>63</v>
      </c>
      <c r="AZ73" t="s">
        <v>5272</v>
      </c>
      <c r="BA73">
        <v>0</v>
      </c>
      <c r="BC73" t="s">
        <v>2960</v>
      </c>
      <c r="BF73" t="s">
        <v>2972</v>
      </c>
    </row>
    <row r="74" spans="1:58" x14ac:dyDescent="0.35">
      <c r="A74" t="s">
        <v>2973</v>
      </c>
      <c r="B74">
        <v>10000</v>
      </c>
      <c r="C74">
        <v>20000</v>
      </c>
      <c r="D74" s="2">
        <v>45763</v>
      </c>
      <c r="E74" t="s">
        <v>59</v>
      </c>
      <c r="F74" t="s">
        <v>2974</v>
      </c>
      <c r="G74" t="s">
        <v>2969</v>
      </c>
      <c r="I74">
        <v>2</v>
      </c>
      <c r="J74" t="s">
        <v>183</v>
      </c>
      <c r="K74">
        <v>105</v>
      </c>
      <c r="L74" t="s">
        <v>281</v>
      </c>
      <c r="M74" s="3">
        <v>1000</v>
      </c>
      <c r="P74" s="2">
        <v>45763</v>
      </c>
      <c r="R74">
        <v>1</v>
      </c>
      <c r="S74" s="3">
        <v>1000</v>
      </c>
      <c r="T74" t="s">
        <v>65</v>
      </c>
      <c r="U74" t="s">
        <v>2975</v>
      </c>
      <c r="V74">
        <v>0</v>
      </c>
      <c r="W74" s="3">
        <v>1000</v>
      </c>
      <c r="X74">
        <v>0</v>
      </c>
      <c r="Y74">
        <v>0</v>
      </c>
      <c r="Z74">
        <v>0</v>
      </c>
      <c r="AA74">
        <v>0</v>
      </c>
      <c r="AD74">
        <v>0</v>
      </c>
      <c r="AM74" t="s">
        <v>2976</v>
      </c>
      <c r="AN74" t="s">
        <v>2960</v>
      </c>
      <c r="AP74">
        <v>0</v>
      </c>
      <c r="AQ74">
        <v>0</v>
      </c>
      <c r="AR74">
        <v>0</v>
      </c>
      <c r="AS74">
        <v>0</v>
      </c>
      <c r="AT74">
        <v>0</v>
      </c>
      <c r="AU74">
        <v>0</v>
      </c>
      <c r="AY74" t="s">
        <v>63</v>
      </c>
      <c r="AZ74" t="s">
        <v>5273</v>
      </c>
      <c r="BA74">
        <v>0</v>
      </c>
      <c r="BC74" t="s">
        <v>2960</v>
      </c>
      <c r="BF74" t="s">
        <v>2972</v>
      </c>
    </row>
    <row r="75" spans="1:58" x14ac:dyDescent="0.35">
      <c r="A75" t="s">
        <v>3081</v>
      </c>
      <c r="B75">
        <v>10000</v>
      </c>
      <c r="C75">
        <v>20000</v>
      </c>
      <c r="D75" s="2">
        <v>45768</v>
      </c>
      <c r="E75" t="s">
        <v>59</v>
      </c>
      <c r="F75" t="s">
        <v>3082</v>
      </c>
      <c r="G75" t="s">
        <v>3083</v>
      </c>
      <c r="I75">
        <v>2</v>
      </c>
      <c r="J75" t="s">
        <v>183</v>
      </c>
      <c r="K75">
        <v>86</v>
      </c>
      <c r="L75" t="s">
        <v>1696</v>
      </c>
      <c r="M75" s="3">
        <v>2084</v>
      </c>
      <c r="P75" s="2">
        <v>45763</v>
      </c>
      <c r="R75">
        <v>24</v>
      </c>
      <c r="S75" s="3">
        <v>50016</v>
      </c>
      <c r="T75" t="s">
        <v>65</v>
      </c>
      <c r="U75" t="s">
        <v>3085</v>
      </c>
      <c r="V75">
        <v>0</v>
      </c>
      <c r="W75" s="3">
        <v>17500</v>
      </c>
      <c r="X75" s="3">
        <v>32516</v>
      </c>
      <c r="Y75">
        <v>0</v>
      </c>
      <c r="Z75">
        <v>0</v>
      </c>
      <c r="AA75">
        <v>0</v>
      </c>
      <c r="AD75">
        <v>0</v>
      </c>
      <c r="AM75" t="s">
        <v>3086</v>
      </c>
      <c r="AN75" t="s">
        <v>3087</v>
      </c>
      <c r="AP75">
        <v>0</v>
      </c>
      <c r="AQ75">
        <v>0</v>
      </c>
      <c r="AR75">
        <v>0</v>
      </c>
      <c r="AS75">
        <v>0</v>
      </c>
      <c r="AT75">
        <v>0</v>
      </c>
      <c r="AU75">
        <v>0</v>
      </c>
      <c r="AY75" t="s">
        <v>63</v>
      </c>
      <c r="AZ75" t="s">
        <v>3088</v>
      </c>
      <c r="BA75">
        <v>0</v>
      </c>
      <c r="BC75" t="s">
        <v>3087</v>
      </c>
      <c r="BF75" t="s">
        <v>3089</v>
      </c>
    </row>
    <row r="76" spans="1:58" x14ac:dyDescent="0.35">
      <c r="A76" t="s">
        <v>3034</v>
      </c>
      <c r="B76">
        <v>10000</v>
      </c>
      <c r="C76">
        <v>10000</v>
      </c>
      <c r="D76" s="2">
        <v>45764</v>
      </c>
      <c r="E76" t="s">
        <v>59</v>
      </c>
      <c r="F76" t="s">
        <v>2711</v>
      </c>
      <c r="G76" t="s">
        <v>1880</v>
      </c>
      <c r="I76">
        <v>1</v>
      </c>
      <c r="J76" t="s">
        <v>183</v>
      </c>
      <c r="K76">
        <v>78</v>
      </c>
      <c r="L76" t="s">
        <v>216</v>
      </c>
      <c r="M76" s="3">
        <v>1000</v>
      </c>
      <c r="P76" s="2">
        <v>45763</v>
      </c>
      <c r="R76">
        <v>16</v>
      </c>
      <c r="S76" s="3">
        <v>16000</v>
      </c>
      <c r="T76" t="s">
        <v>65</v>
      </c>
      <c r="U76" t="s">
        <v>3035</v>
      </c>
      <c r="V76">
        <v>0</v>
      </c>
      <c r="W76" s="3">
        <v>10000</v>
      </c>
      <c r="X76" s="3">
        <v>6000</v>
      </c>
      <c r="Y76">
        <v>0</v>
      </c>
      <c r="Z76">
        <v>0</v>
      </c>
      <c r="AA76">
        <v>0</v>
      </c>
      <c r="AD76">
        <v>0</v>
      </c>
      <c r="AM76" t="s">
        <v>3036</v>
      </c>
      <c r="AN76" t="s">
        <v>170</v>
      </c>
      <c r="AP76">
        <v>0</v>
      </c>
      <c r="AQ76">
        <v>0</v>
      </c>
      <c r="AR76">
        <v>0</v>
      </c>
      <c r="AS76">
        <v>0</v>
      </c>
      <c r="AT76">
        <v>0</v>
      </c>
      <c r="AU76">
        <v>0</v>
      </c>
      <c r="AY76" t="s">
        <v>63</v>
      </c>
      <c r="AZ76" t="s">
        <v>5386</v>
      </c>
      <c r="BA76">
        <v>0</v>
      </c>
      <c r="BC76" t="s">
        <v>170</v>
      </c>
      <c r="BF76" t="s">
        <v>3037</v>
      </c>
    </row>
    <row r="77" spans="1:58" x14ac:dyDescent="0.35">
      <c r="A77" t="s">
        <v>5387</v>
      </c>
      <c r="B77">
        <v>10000</v>
      </c>
      <c r="C77">
        <v>10000</v>
      </c>
      <c r="D77" s="2">
        <v>45764</v>
      </c>
      <c r="E77" t="s">
        <v>59</v>
      </c>
      <c r="F77" t="s">
        <v>5179</v>
      </c>
      <c r="G77" t="s">
        <v>3064</v>
      </c>
      <c r="I77">
        <v>1</v>
      </c>
      <c r="J77" t="s">
        <v>183</v>
      </c>
      <c r="K77">
        <v>32</v>
      </c>
      <c r="L77" t="s">
        <v>516</v>
      </c>
      <c r="M77" s="3">
        <v>5860</v>
      </c>
      <c r="P77" s="2">
        <v>45763</v>
      </c>
      <c r="R77">
        <v>1</v>
      </c>
      <c r="S77" s="3">
        <v>5860</v>
      </c>
      <c r="T77" t="s">
        <v>65</v>
      </c>
      <c r="U77" t="s">
        <v>1227</v>
      </c>
      <c r="V77">
        <v>0</v>
      </c>
      <c r="W77" s="3">
        <v>5360</v>
      </c>
      <c r="X77">
        <v>500</v>
      </c>
      <c r="Y77">
        <v>0</v>
      </c>
      <c r="Z77">
        <v>0</v>
      </c>
      <c r="AA77">
        <v>0</v>
      </c>
      <c r="AD77">
        <v>0</v>
      </c>
      <c r="AM77" t="s">
        <v>1228</v>
      </c>
      <c r="AN77" t="s">
        <v>465</v>
      </c>
      <c r="AP77">
        <v>0</v>
      </c>
      <c r="AQ77">
        <v>0</v>
      </c>
      <c r="AR77">
        <v>0</v>
      </c>
      <c r="AS77">
        <v>0</v>
      </c>
      <c r="AT77">
        <v>0</v>
      </c>
      <c r="AU77">
        <v>0</v>
      </c>
      <c r="AY77" t="s">
        <v>63</v>
      </c>
      <c r="AZ77" t="s">
        <v>5388</v>
      </c>
      <c r="BA77">
        <v>0</v>
      </c>
      <c r="BC77" t="s">
        <v>465</v>
      </c>
      <c r="BF77" t="s">
        <v>3074</v>
      </c>
    </row>
    <row r="78" spans="1:58" x14ac:dyDescent="0.35">
      <c r="A78" t="s">
        <v>2977</v>
      </c>
      <c r="B78">
        <v>10000</v>
      </c>
      <c r="C78">
        <v>20000</v>
      </c>
      <c r="D78" s="2">
        <v>45763</v>
      </c>
      <c r="E78" t="s">
        <v>59</v>
      </c>
      <c r="F78" t="s">
        <v>2978</v>
      </c>
      <c r="G78" t="s">
        <v>2979</v>
      </c>
      <c r="I78">
        <v>2</v>
      </c>
      <c r="J78" t="s">
        <v>183</v>
      </c>
      <c r="K78">
        <v>71</v>
      </c>
      <c r="L78" t="s">
        <v>368</v>
      </c>
      <c r="M78" s="3">
        <v>1000</v>
      </c>
      <c r="P78" s="2">
        <v>45763</v>
      </c>
      <c r="R78">
        <v>10</v>
      </c>
      <c r="S78" s="3">
        <v>10000</v>
      </c>
      <c r="T78" t="s">
        <v>65</v>
      </c>
      <c r="U78" t="s">
        <v>2980</v>
      </c>
      <c r="V78">
        <v>0</v>
      </c>
      <c r="W78" s="3">
        <v>10000</v>
      </c>
      <c r="X78">
        <v>0</v>
      </c>
      <c r="Y78">
        <v>0</v>
      </c>
      <c r="Z78">
        <v>0</v>
      </c>
      <c r="AA78">
        <v>0</v>
      </c>
      <c r="AD78">
        <v>0</v>
      </c>
      <c r="AM78" t="s">
        <v>2981</v>
      </c>
      <c r="AN78" t="s">
        <v>147</v>
      </c>
      <c r="AP78">
        <v>0</v>
      </c>
      <c r="AQ78">
        <v>0</v>
      </c>
      <c r="AR78">
        <v>0</v>
      </c>
      <c r="AS78">
        <v>0</v>
      </c>
      <c r="AT78">
        <v>0</v>
      </c>
      <c r="AU78">
        <v>0</v>
      </c>
      <c r="AY78" t="s">
        <v>63</v>
      </c>
      <c r="AZ78" t="s">
        <v>5107</v>
      </c>
      <c r="BA78">
        <v>0</v>
      </c>
      <c r="BC78" t="s">
        <v>147</v>
      </c>
      <c r="BF78" t="s">
        <v>2982</v>
      </c>
    </row>
    <row r="79" spans="1:58" x14ac:dyDescent="0.35">
      <c r="A79" t="s">
        <v>5389</v>
      </c>
      <c r="B79">
        <v>10000</v>
      </c>
      <c r="C79">
        <v>10000</v>
      </c>
      <c r="D79" s="2">
        <v>45769</v>
      </c>
      <c r="E79" t="s">
        <v>59</v>
      </c>
      <c r="F79" t="s">
        <v>5390</v>
      </c>
      <c r="G79" t="s">
        <v>5391</v>
      </c>
      <c r="I79">
        <v>1</v>
      </c>
      <c r="J79" t="s">
        <v>183</v>
      </c>
      <c r="K79">
        <v>65</v>
      </c>
      <c r="L79" t="s">
        <v>340</v>
      </c>
      <c r="M79" s="3">
        <v>9400</v>
      </c>
      <c r="P79" s="2">
        <v>45763</v>
      </c>
      <c r="R79">
        <v>5</v>
      </c>
      <c r="S79" s="3">
        <v>47000</v>
      </c>
      <c r="T79" t="s">
        <v>65</v>
      </c>
      <c r="U79" t="s">
        <v>353</v>
      </c>
      <c r="V79">
        <v>0</v>
      </c>
      <c r="W79" s="3">
        <v>47000</v>
      </c>
      <c r="X79">
        <v>0</v>
      </c>
      <c r="Y79">
        <v>0</v>
      </c>
      <c r="Z79">
        <v>0</v>
      </c>
      <c r="AA79">
        <v>0</v>
      </c>
      <c r="AD79">
        <v>0</v>
      </c>
      <c r="AM79" t="s">
        <v>354</v>
      </c>
      <c r="AN79" t="s">
        <v>355</v>
      </c>
      <c r="AP79">
        <v>0</v>
      </c>
      <c r="AQ79">
        <v>0</v>
      </c>
      <c r="AR79">
        <v>0</v>
      </c>
      <c r="AS79">
        <v>0</v>
      </c>
      <c r="AT79">
        <v>0</v>
      </c>
      <c r="AU79">
        <v>0</v>
      </c>
      <c r="AY79" t="s">
        <v>63</v>
      </c>
      <c r="AZ79" t="s">
        <v>5392</v>
      </c>
      <c r="BA79">
        <v>0</v>
      </c>
      <c r="BC79" t="s">
        <v>355</v>
      </c>
      <c r="BF79" t="s">
        <v>5393</v>
      </c>
    </row>
    <row r="80" spans="1:58" x14ac:dyDescent="0.35">
      <c r="A80" t="s">
        <v>5394</v>
      </c>
      <c r="B80">
        <v>10000</v>
      </c>
      <c r="C80">
        <v>10000</v>
      </c>
      <c r="D80" s="2">
        <v>45764</v>
      </c>
      <c r="E80" t="s">
        <v>59</v>
      </c>
      <c r="F80" t="s">
        <v>5318</v>
      </c>
      <c r="G80" t="s">
        <v>3015</v>
      </c>
      <c r="I80">
        <v>1</v>
      </c>
      <c r="J80" t="s">
        <v>183</v>
      </c>
      <c r="K80">
        <v>46</v>
      </c>
      <c r="L80" t="s">
        <v>231</v>
      </c>
      <c r="M80" s="3">
        <v>3000</v>
      </c>
      <c r="P80" s="2">
        <v>45763</v>
      </c>
      <c r="R80">
        <v>1</v>
      </c>
      <c r="S80" s="3">
        <v>3000</v>
      </c>
      <c r="T80" t="s">
        <v>65</v>
      </c>
      <c r="U80" t="s">
        <v>5345</v>
      </c>
      <c r="V80">
        <v>0</v>
      </c>
      <c r="W80" s="3">
        <v>3000</v>
      </c>
      <c r="X80">
        <v>0</v>
      </c>
      <c r="Y80">
        <v>0</v>
      </c>
      <c r="Z80">
        <v>0</v>
      </c>
      <c r="AA80">
        <v>0</v>
      </c>
      <c r="AD80">
        <v>0</v>
      </c>
      <c r="AM80" t="s">
        <v>5346</v>
      </c>
      <c r="AN80" t="s">
        <v>465</v>
      </c>
      <c r="AP80">
        <v>0</v>
      </c>
      <c r="AQ80">
        <v>0</v>
      </c>
      <c r="AR80">
        <v>0</v>
      </c>
      <c r="AS80">
        <v>0</v>
      </c>
      <c r="AT80">
        <v>0</v>
      </c>
      <c r="AU80">
        <v>0</v>
      </c>
      <c r="AY80" t="s">
        <v>63</v>
      </c>
      <c r="AZ80" t="s">
        <v>5395</v>
      </c>
      <c r="BA80">
        <v>0</v>
      </c>
      <c r="BC80" t="s">
        <v>465</v>
      </c>
      <c r="BF80" t="s">
        <v>5396</v>
      </c>
    </row>
    <row r="81" spans="1:58" x14ac:dyDescent="0.35">
      <c r="A81" t="s">
        <v>2983</v>
      </c>
      <c r="B81">
        <v>10000</v>
      </c>
      <c r="C81">
        <v>10000</v>
      </c>
      <c r="D81" s="2">
        <v>45763</v>
      </c>
      <c r="E81" t="s">
        <v>59</v>
      </c>
      <c r="F81" t="s">
        <v>2984</v>
      </c>
      <c r="G81" t="s">
        <v>2985</v>
      </c>
      <c r="I81">
        <v>1</v>
      </c>
      <c r="J81" t="s">
        <v>183</v>
      </c>
      <c r="K81">
        <v>61</v>
      </c>
      <c r="L81" t="s">
        <v>209</v>
      </c>
      <c r="M81" s="3">
        <v>1000</v>
      </c>
      <c r="P81" s="2">
        <v>45763</v>
      </c>
      <c r="R81">
        <v>1</v>
      </c>
      <c r="S81" s="3">
        <v>1000</v>
      </c>
      <c r="T81" t="s">
        <v>65</v>
      </c>
      <c r="U81" t="s">
        <v>2986</v>
      </c>
      <c r="V81">
        <v>0</v>
      </c>
      <c r="W81" s="3">
        <v>1000</v>
      </c>
      <c r="X81">
        <v>0</v>
      </c>
      <c r="Y81">
        <v>0</v>
      </c>
      <c r="Z81">
        <v>0</v>
      </c>
      <c r="AA81">
        <v>0</v>
      </c>
      <c r="AD81">
        <v>0</v>
      </c>
      <c r="AM81" t="s">
        <v>2987</v>
      </c>
      <c r="AN81" t="s">
        <v>225</v>
      </c>
      <c r="AP81">
        <v>0</v>
      </c>
      <c r="AQ81">
        <v>0</v>
      </c>
      <c r="AR81">
        <v>0</v>
      </c>
      <c r="AS81">
        <v>0</v>
      </c>
      <c r="AT81">
        <v>0</v>
      </c>
      <c r="AU81">
        <v>0</v>
      </c>
      <c r="AY81" t="s">
        <v>63</v>
      </c>
      <c r="AZ81" t="s">
        <v>5397</v>
      </c>
      <c r="BA81">
        <v>0</v>
      </c>
      <c r="BC81" t="s">
        <v>225</v>
      </c>
      <c r="BF81" t="s">
        <v>2905</v>
      </c>
    </row>
    <row r="82" spans="1:58" x14ac:dyDescent="0.35">
      <c r="A82" t="s">
        <v>5398</v>
      </c>
      <c r="B82">
        <v>10000</v>
      </c>
      <c r="C82">
        <v>10000</v>
      </c>
      <c r="D82" s="2">
        <v>45764</v>
      </c>
      <c r="E82" t="s">
        <v>59</v>
      </c>
      <c r="F82" t="s">
        <v>1441</v>
      </c>
      <c r="G82" t="s">
        <v>5399</v>
      </c>
      <c r="I82">
        <v>1</v>
      </c>
      <c r="J82" t="s">
        <v>183</v>
      </c>
      <c r="K82">
        <v>61</v>
      </c>
      <c r="L82" t="s">
        <v>209</v>
      </c>
      <c r="M82" s="3">
        <v>1000</v>
      </c>
      <c r="P82" s="2">
        <v>45763</v>
      </c>
      <c r="R82">
        <v>1</v>
      </c>
      <c r="S82" s="3">
        <v>1000</v>
      </c>
      <c r="T82" t="s">
        <v>65</v>
      </c>
      <c r="U82" t="s">
        <v>5400</v>
      </c>
      <c r="V82">
        <v>0</v>
      </c>
      <c r="W82" s="3">
        <v>1000</v>
      </c>
      <c r="X82">
        <v>0</v>
      </c>
      <c r="Y82">
        <v>0</v>
      </c>
      <c r="Z82">
        <v>0</v>
      </c>
      <c r="AA82">
        <v>0</v>
      </c>
      <c r="AD82">
        <v>0</v>
      </c>
      <c r="AM82" t="s">
        <v>5401</v>
      </c>
      <c r="AN82" t="s">
        <v>225</v>
      </c>
      <c r="AP82">
        <v>0</v>
      </c>
      <c r="AQ82">
        <v>0</v>
      </c>
      <c r="AR82">
        <v>0</v>
      </c>
      <c r="AS82">
        <v>0</v>
      </c>
      <c r="AT82">
        <v>0</v>
      </c>
      <c r="AU82">
        <v>0</v>
      </c>
      <c r="AY82" t="s">
        <v>63</v>
      </c>
      <c r="AZ82" t="s">
        <v>5402</v>
      </c>
      <c r="BA82">
        <v>0</v>
      </c>
      <c r="BC82" t="s">
        <v>225</v>
      </c>
      <c r="BF82" t="s">
        <v>2905</v>
      </c>
    </row>
    <row r="83" spans="1:58" x14ac:dyDescent="0.35">
      <c r="A83" t="s">
        <v>5403</v>
      </c>
      <c r="B83">
        <v>10000</v>
      </c>
      <c r="C83">
        <v>10000</v>
      </c>
      <c r="D83" s="2">
        <v>45769</v>
      </c>
      <c r="E83" t="s">
        <v>59</v>
      </c>
      <c r="F83" t="s">
        <v>5404</v>
      </c>
      <c r="G83" t="s">
        <v>726</v>
      </c>
      <c r="I83">
        <v>1</v>
      </c>
      <c r="J83" t="s">
        <v>183</v>
      </c>
      <c r="K83">
        <v>72</v>
      </c>
      <c r="L83" t="s">
        <v>869</v>
      </c>
      <c r="M83" s="3">
        <v>1500</v>
      </c>
      <c r="P83" s="2">
        <v>45763</v>
      </c>
      <c r="R83">
        <v>24</v>
      </c>
      <c r="S83" s="3">
        <v>36000</v>
      </c>
      <c r="T83" t="s">
        <v>65</v>
      </c>
      <c r="U83" t="s">
        <v>727</v>
      </c>
      <c r="V83">
        <v>0</v>
      </c>
      <c r="W83" s="3">
        <v>30000</v>
      </c>
      <c r="X83" s="3">
        <v>6000</v>
      </c>
      <c r="Y83">
        <v>0</v>
      </c>
      <c r="Z83">
        <v>0</v>
      </c>
      <c r="AA83">
        <v>0</v>
      </c>
      <c r="AD83">
        <v>0</v>
      </c>
      <c r="AM83" t="s">
        <v>728</v>
      </c>
      <c r="AN83" t="s">
        <v>729</v>
      </c>
      <c r="AP83">
        <v>0</v>
      </c>
      <c r="AQ83">
        <v>0</v>
      </c>
      <c r="AR83">
        <v>0</v>
      </c>
      <c r="AS83">
        <v>0</v>
      </c>
      <c r="AT83">
        <v>0</v>
      </c>
      <c r="AU83">
        <v>0</v>
      </c>
      <c r="AY83" t="s">
        <v>63</v>
      </c>
      <c r="AZ83" t="s">
        <v>5405</v>
      </c>
      <c r="BA83">
        <v>0</v>
      </c>
      <c r="BC83" t="s">
        <v>729</v>
      </c>
      <c r="BF83" t="s">
        <v>5406</v>
      </c>
    </row>
    <row r="84" spans="1:58" x14ac:dyDescent="0.35">
      <c r="A84" t="s">
        <v>2988</v>
      </c>
      <c r="B84">
        <v>10000</v>
      </c>
      <c r="C84">
        <v>10000</v>
      </c>
      <c r="D84" s="2">
        <v>45763</v>
      </c>
      <c r="E84" t="s">
        <v>59</v>
      </c>
      <c r="F84" t="s">
        <v>2956</v>
      </c>
      <c r="G84" t="s">
        <v>2989</v>
      </c>
      <c r="I84">
        <v>1</v>
      </c>
      <c r="J84" t="s">
        <v>183</v>
      </c>
      <c r="K84">
        <v>78</v>
      </c>
      <c r="L84" t="s">
        <v>216</v>
      </c>
      <c r="M84">
        <v>17</v>
      </c>
      <c r="P84" s="2">
        <v>45763</v>
      </c>
      <c r="R84">
        <v>6</v>
      </c>
      <c r="S84">
        <v>104</v>
      </c>
      <c r="T84" t="s">
        <v>65</v>
      </c>
      <c r="U84" t="s">
        <v>2991</v>
      </c>
      <c r="V84">
        <v>0</v>
      </c>
      <c r="W84">
        <v>100</v>
      </c>
      <c r="X84">
        <v>4</v>
      </c>
      <c r="Y84">
        <v>0</v>
      </c>
      <c r="Z84">
        <v>0</v>
      </c>
      <c r="AA84">
        <v>0</v>
      </c>
      <c r="AD84">
        <v>0</v>
      </c>
      <c r="AM84" t="s">
        <v>2992</v>
      </c>
      <c r="AN84" t="s">
        <v>622</v>
      </c>
      <c r="AP84">
        <v>0</v>
      </c>
      <c r="AQ84">
        <v>0</v>
      </c>
      <c r="AR84">
        <v>0</v>
      </c>
      <c r="AS84">
        <v>0</v>
      </c>
      <c r="AT84">
        <v>0</v>
      </c>
      <c r="AU84">
        <v>0</v>
      </c>
      <c r="AY84" t="s">
        <v>63</v>
      </c>
      <c r="AZ84" t="s">
        <v>5407</v>
      </c>
      <c r="BA84">
        <v>0</v>
      </c>
      <c r="BC84" t="s">
        <v>622</v>
      </c>
      <c r="BF84" t="s">
        <v>2993</v>
      </c>
    </row>
    <row r="85" spans="1:58" x14ac:dyDescent="0.35">
      <c r="A85" t="s">
        <v>2988</v>
      </c>
      <c r="B85">
        <v>20000</v>
      </c>
      <c r="C85">
        <v>10000</v>
      </c>
      <c r="D85" s="2">
        <v>45763</v>
      </c>
      <c r="E85" t="s">
        <v>59</v>
      </c>
      <c r="F85" t="s">
        <v>2956</v>
      </c>
      <c r="G85" t="s">
        <v>2989</v>
      </c>
      <c r="I85">
        <v>1</v>
      </c>
      <c r="J85" t="s">
        <v>183</v>
      </c>
      <c r="K85">
        <v>78</v>
      </c>
      <c r="L85" t="s">
        <v>216</v>
      </c>
      <c r="M85">
        <v>17</v>
      </c>
      <c r="P85" s="2">
        <v>45763</v>
      </c>
      <c r="R85">
        <v>6</v>
      </c>
      <c r="S85">
        <v>100</v>
      </c>
      <c r="T85" t="s">
        <v>65</v>
      </c>
      <c r="U85" t="s">
        <v>2991</v>
      </c>
      <c r="V85">
        <v>0</v>
      </c>
      <c r="W85">
        <v>100</v>
      </c>
      <c r="X85">
        <v>0</v>
      </c>
      <c r="Y85">
        <v>0</v>
      </c>
      <c r="Z85">
        <v>0</v>
      </c>
      <c r="AA85">
        <v>0</v>
      </c>
      <c r="AD85">
        <v>0</v>
      </c>
      <c r="AM85" t="s">
        <v>2992</v>
      </c>
      <c r="AN85" t="s">
        <v>622</v>
      </c>
      <c r="AP85">
        <v>0</v>
      </c>
      <c r="AQ85">
        <v>0</v>
      </c>
      <c r="AR85">
        <v>0</v>
      </c>
      <c r="AS85">
        <v>0</v>
      </c>
      <c r="AT85">
        <v>0</v>
      </c>
      <c r="AU85">
        <v>0</v>
      </c>
      <c r="AY85" t="s">
        <v>63</v>
      </c>
      <c r="AZ85" t="s">
        <v>5407</v>
      </c>
      <c r="BA85">
        <v>0</v>
      </c>
      <c r="BC85" t="s">
        <v>622</v>
      </c>
      <c r="BF85" t="s">
        <v>2993</v>
      </c>
    </row>
    <row r="86" spans="1:58" x14ac:dyDescent="0.35">
      <c r="A86" t="s">
        <v>2994</v>
      </c>
      <c r="B86">
        <v>10000</v>
      </c>
      <c r="C86">
        <v>10000</v>
      </c>
      <c r="D86" s="2">
        <v>45763</v>
      </c>
      <c r="E86" t="s">
        <v>59</v>
      </c>
      <c r="F86" s="4">
        <v>0.4697453703703704</v>
      </c>
      <c r="G86" t="s">
        <v>2398</v>
      </c>
      <c r="I86">
        <v>1</v>
      </c>
      <c r="J86" t="s">
        <v>183</v>
      </c>
      <c r="K86">
        <v>65</v>
      </c>
      <c r="L86" t="s">
        <v>340</v>
      </c>
      <c r="M86" s="3">
        <v>5000</v>
      </c>
      <c r="P86" s="2">
        <v>45763</v>
      </c>
      <c r="R86">
        <v>4</v>
      </c>
      <c r="S86" s="3">
        <v>20000</v>
      </c>
      <c r="T86" t="s">
        <v>65</v>
      </c>
      <c r="U86" t="s">
        <v>2995</v>
      </c>
      <c r="V86">
        <v>0</v>
      </c>
      <c r="W86" s="3">
        <v>20000</v>
      </c>
      <c r="X86">
        <v>0</v>
      </c>
      <c r="Y86">
        <v>0</v>
      </c>
      <c r="Z86">
        <v>0</v>
      </c>
      <c r="AA86">
        <v>0</v>
      </c>
      <c r="AD86">
        <v>0</v>
      </c>
      <c r="AM86" t="s">
        <v>2996</v>
      </c>
      <c r="AN86" t="s">
        <v>465</v>
      </c>
      <c r="AP86">
        <v>0</v>
      </c>
      <c r="AQ86">
        <v>0</v>
      </c>
      <c r="AR86">
        <v>0</v>
      </c>
      <c r="AS86">
        <v>0</v>
      </c>
      <c r="AT86">
        <v>0</v>
      </c>
      <c r="AU86">
        <v>0</v>
      </c>
      <c r="AY86" t="s">
        <v>63</v>
      </c>
      <c r="AZ86" t="s">
        <v>5408</v>
      </c>
      <c r="BA86">
        <v>0</v>
      </c>
      <c r="BC86" t="s">
        <v>465</v>
      </c>
      <c r="BF86" t="s">
        <v>2997</v>
      </c>
    </row>
    <row r="87" spans="1:58" x14ac:dyDescent="0.35">
      <c r="A87" t="s">
        <v>3090</v>
      </c>
      <c r="B87">
        <v>10000</v>
      </c>
      <c r="C87">
        <v>10000</v>
      </c>
      <c r="D87" s="2">
        <v>45768</v>
      </c>
      <c r="E87" t="s">
        <v>59</v>
      </c>
      <c r="F87" t="s">
        <v>3091</v>
      </c>
      <c r="G87" t="s">
        <v>3092</v>
      </c>
      <c r="I87">
        <v>1</v>
      </c>
      <c r="J87" t="s">
        <v>183</v>
      </c>
      <c r="K87" t="s">
        <v>944</v>
      </c>
      <c r="L87" t="s">
        <v>813</v>
      </c>
      <c r="M87" s="3">
        <v>3470</v>
      </c>
      <c r="P87" s="2">
        <v>45763</v>
      </c>
      <c r="R87">
        <v>32</v>
      </c>
      <c r="S87" s="3">
        <v>111040</v>
      </c>
      <c r="T87" t="s">
        <v>65</v>
      </c>
      <c r="U87" t="s">
        <v>3093</v>
      </c>
      <c r="V87">
        <v>0</v>
      </c>
      <c r="W87" s="3">
        <v>111000</v>
      </c>
      <c r="X87">
        <v>40</v>
      </c>
      <c r="Y87">
        <v>0</v>
      </c>
      <c r="Z87">
        <v>0</v>
      </c>
      <c r="AA87">
        <v>0</v>
      </c>
      <c r="AD87">
        <v>0</v>
      </c>
      <c r="AM87" t="s">
        <v>3094</v>
      </c>
      <c r="AN87" t="s">
        <v>3095</v>
      </c>
      <c r="AP87">
        <v>0</v>
      </c>
      <c r="AQ87">
        <v>0</v>
      </c>
      <c r="AR87">
        <v>0</v>
      </c>
      <c r="AS87">
        <v>0</v>
      </c>
      <c r="AT87">
        <v>0</v>
      </c>
      <c r="AU87">
        <v>0</v>
      </c>
      <c r="AY87" t="s">
        <v>63</v>
      </c>
      <c r="AZ87" t="s">
        <v>3096</v>
      </c>
      <c r="BA87">
        <v>0</v>
      </c>
      <c r="BC87" t="s">
        <v>3095</v>
      </c>
      <c r="BF87" t="s">
        <v>3097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62678-BA2C-4877-A025-CB215E42DD38}">
  <dimension ref="A1:BF51"/>
  <sheetViews>
    <sheetView topLeftCell="A45" workbookViewId="0">
      <selection activeCell="A4" sqref="A4:XFD51"/>
    </sheetView>
  </sheetViews>
  <sheetFormatPr defaultRowHeight="14.5" x14ac:dyDescent="0.35"/>
  <cols>
    <col min="4" max="4" width="9.08984375" bestFit="1" customWidth="1"/>
    <col min="6" max="6" width="10.90625" bestFit="1" customWidth="1"/>
    <col min="7" max="7" width="12.36328125" customWidth="1"/>
    <col min="16" max="16" width="14.453125" bestFit="1" customWidth="1"/>
  </cols>
  <sheetData>
    <row r="1" spans="1:58" x14ac:dyDescent="0.35">
      <c r="A1" t="s">
        <v>6089</v>
      </c>
    </row>
    <row r="2" spans="1:58" x14ac:dyDescent="0.35">
      <c r="A2" t="s">
        <v>6566</v>
      </c>
    </row>
    <row r="3" spans="1:58" x14ac:dyDescent="0.35">
      <c r="D3" s="2"/>
      <c r="M3" s="3"/>
      <c r="P3" s="2"/>
      <c r="S3" s="3"/>
      <c r="W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4820</v>
      </c>
      <c r="B5">
        <v>10000</v>
      </c>
      <c r="C5">
        <v>40000</v>
      </c>
      <c r="D5" s="2">
        <v>45770</v>
      </c>
      <c r="E5" t="s">
        <v>59</v>
      </c>
      <c r="F5" t="s">
        <v>4821</v>
      </c>
      <c r="G5" t="s">
        <v>4822</v>
      </c>
      <c r="I5">
        <v>2</v>
      </c>
      <c r="J5" t="s">
        <v>183</v>
      </c>
      <c r="K5">
        <v>76</v>
      </c>
      <c r="L5" t="s">
        <v>200</v>
      </c>
      <c r="M5" s="3">
        <v>71000</v>
      </c>
      <c r="P5" s="2">
        <v>45764</v>
      </c>
      <c r="R5">
        <v>6</v>
      </c>
      <c r="S5" s="3">
        <v>426000</v>
      </c>
      <c r="T5" t="s">
        <v>65</v>
      </c>
      <c r="U5" t="s">
        <v>4823</v>
      </c>
      <c r="V5">
        <v>0</v>
      </c>
      <c r="W5" s="3">
        <v>425997</v>
      </c>
      <c r="X5">
        <v>3</v>
      </c>
      <c r="Y5">
        <v>0</v>
      </c>
      <c r="Z5">
        <v>0</v>
      </c>
      <c r="AA5">
        <v>0</v>
      </c>
      <c r="AD5">
        <v>0</v>
      </c>
      <c r="AM5" t="s">
        <v>4824</v>
      </c>
      <c r="AN5" t="s">
        <v>448</v>
      </c>
      <c r="AP5">
        <v>0</v>
      </c>
      <c r="AQ5">
        <v>0</v>
      </c>
      <c r="AR5">
        <v>0</v>
      </c>
      <c r="AS5">
        <v>0</v>
      </c>
      <c r="AT5">
        <v>0</v>
      </c>
      <c r="AU5">
        <v>0</v>
      </c>
      <c r="AY5" t="s">
        <v>63</v>
      </c>
      <c r="AZ5" t="s">
        <v>4825</v>
      </c>
      <c r="BA5">
        <v>0</v>
      </c>
      <c r="BC5" t="s">
        <v>448</v>
      </c>
      <c r="BF5" t="s">
        <v>4826</v>
      </c>
    </row>
    <row r="6" spans="1:58" x14ac:dyDescent="0.35">
      <c r="A6" t="s">
        <v>5409</v>
      </c>
      <c r="B6">
        <v>10000</v>
      </c>
      <c r="C6">
        <v>20000</v>
      </c>
      <c r="D6" s="2">
        <v>45770</v>
      </c>
      <c r="E6" t="s">
        <v>59</v>
      </c>
      <c r="F6" t="s">
        <v>5410</v>
      </c>
      <c r="G6" t="s">
        <v>5411</v>
      </c>
      <c r="I6">
        <v>2</v>
      </c>
      <c r="J6" t="s">
        <v>183</v>
      </c>
      <c r="K6">
        <v>77</v>
      </c>
      <c r="L6" t="s">
        <v>192</v>
      </c>
      <c r="M6" s="3">
        <v>29723</v>
      </c>
      <c r="P6" s="2">
        <v>45764</v>
      </c>
      <c r="R6">
        <v>36</v>
      </c>
      <c r="S6" s="3">
        <v>1070028</v>
      </c>
      <c r="T6" t="s">
        <v>65</v>
      </c>
      <c r="U6" t="s">
        <v>5412</v>
      </c>
      <c r="V6">
        <v>0</v>
      </c>
      <c r="W6" s="3">
        <v>1000000</v>
      </c>
      <c r="X6" s="3">
        <v>70028</v>
      </c>
      <c r="Y6">
        <v>0</v>
      </c>
      <c r="Z6">
        <v>0</v>
      </c>
      <c r="AA6">
        <v>0</v>
      </c>
      <c r="AD6">
        <v>0</v>
      </c>
      <c r="AM6" t="s">
        <v>5413</v>
      </c>
      <c r="AN6" t="s">
        <v>95</v>
      </c>
      <c r="AP6">
        <v>0</v>
      </c>
      <c r="AQ6">
        <v>0</v>
      </c>
      <c r="AR6">
        <v>0</v>
      </c>
      <c r="AS6">
        <v>0</v>
      </c>
      <c r="AT6">
        <v>0</v>
      </c>
      <c r="AU6">
        <v>0</v>
      </c>
      <c r="AY6" t="s">
        <v>63</v>
      </c>
      <c r="AZ6" t="s">
        <v>5414</v>
      </c>
      <c r="BA6">
        <v>0</v>
      </c>
      <c r="BC6" t="s">
        <v>95</v>
      </c>
      <c r="BF6" t="s">
        <v>5415</v>
      </c>
    </row>
    <row r="7" spans="1:58" x14ac:dyDescent="0.35">
      <c r="A7" t="s">
        <v>3044</v>
      </c>
      <c r="B7">
        <v>10000</v>
      </c>
      <c r="C7">
        <v>10000</v>
      </c>
      <c r="D7" s="2">
        <v>45768</v>
      </c>
      <c r="E7" t="s">
        <v>59</v>
      </c>
      <c r="F7" s="4">
        <v>0.486875</v>
      </c>
      <c r="G7" t="s">
        <v>3045</v>
      </c>
      <c r="I7">
        <v>1</v>
      </c>
      <c r="J7" t="s">
        <v>183</v>
      </c>
      <c r="K7">
        <v>59</v>
      </c>
      <c r="L7" t="s">
        <v>73</v>
      </c>
      <c r="M7" s="3">
        <v>15000</v>
      </c>
      <c r="P7" s="2">
        <v>45764</v>
      </c>
      <c r="R7">
        <v>2</v>
      </c>
      <c r="S7" s="3">
        <v>30000</v>
      </c>
      <c r="T7" t="s">
        <v>65</v>
      </c>
      <c r="U7" t="s">
        <v>3046</v>
      </c>
      <c r="V7">
        <v>0</v>
      </c>
      <c r="W7" s="3">
        <v>30000</v>
      </c>
      <c r="X7">
        <v>0</v>
      </c>
      <c r="Y7">
        <v>0</v>
      </c>
      <c r="Z7">
        <v>0</v>
      </c>
      <c r="AA7">
        <v>0</v>
      </c>
      <c r="AD7">
        <v>0</v>
      </c>
      <c r="AM7" t="s">
        <v>3047</v>
      </c>
      <c r="AN7" t="s">
        <v>203</v>
      </c>
      <c r="AP7">
        <v>0</v>
      </c>
      <c r="AQ7">
        <v>0</v>
      </c>
      <c r="AR7">
        <v>0</v>
      </c>
      <c r="AS7">
        <v>0</v>
      </c>
      <c r="AT7">
        <v>0</v>
      </c>
      <c r="AU7">
        <v>0</v>
      </c>
      <c r="AY7" t="s">
        <v>63</v>
      </c>
      <c r="AZ7" t="s">
        <v>5416</v>
      </c>
      <c r="BA7">
        <v>0</v>
      </c>
      <c r="BC7" t="s">
        <v>203</v>
      </c>
      <c r="BF7" t="s">
        <v>3048</v>
      </c>
    </row>
    <row r="8" spans="1:58" x14ac:dyDescent="0.35">
      <c r="A8" t="s">
        <v>5417</v>
      </c>
      <c r="B8">
        <v>10000</v>
      </c>
      <c r="C8">
        <v>10000</v>
      </c>
      <c r="D8" s="2">
        <v>45769</v>
      </c>
      <c r="E8" t="s">
        <v>59</v>
      </c>
      <c r="F8" t="s">
        <v>1671</v>
      </c>
      <c r="G8" t="s">
        <v>5418</v>
      </c>
      <c r="I8">
        <v>1</v>
      </c>
      <c r="J8" t="s">
        <v>183</v>
      </c>
      <c r="K8">
        <v>111</v>
      </c>
      <c r="L8" t="s">
        <v>2634</v>
      </c>
      <c r="M8" s="3">
        <v>37500</v>
      </c>
      <c r="P8" s="2">
        <v>45764</v>
      </c>
      <c r="R8">
        <v>8</v>
      </c>
      <c r="S8" s="3">
        <v>300000</v>
      </c>
      <c r="T8" t="s">
        <v>65</v>
      </c>
      <c r="U8" t="s">
        <v>201</v>
      </c>
      <c r="V8">
        <v>0</v>
      </c>
      <c r="W8" s="3">
        <v>298182</v>
      </c>
      <c r="X8" s="3">
        <v>1818</v>
      </c>
      <c r="Y8">
        <v>0</v>
      </c>
      <c r="Z8">
        <v>0</v>
      </c>
      <c r="AA8">
        <v>0</v>
      </c>
      <c r="AD8">
        <v>0</v>
      </c>
      <c r="AM8" t="s">
        <v>202</v>
      </c>
      <c r="AN8" t="s">
        <v>203</v>
      </c>
      <c r="AP8">
        <v>0</v>
      </c>
      <c r="AQ8">
        <v>0</v>
      </c>
      <c r="AR8">
        <v>0</v>
      </c>
      <c r="AS8">
        <v>0</v>
      </c>
      <c r="AT8">
        <v>0</v>
      </c>
      <c r="AU8">
        <v>0</v>
      </c>
      <c r="AY8" t="s">
        <v>63</v>
      </c>
      <c r="AZ8" t="s">
        <v>5419</v>
      </c>
      <c r="BA8">
        <v>0</v>
      </c>
      <c r="BC8" t="s">
        <v>203</v>
      </c>
      <c r="BF8" t="s">
        <v>5420</v>
      </c>
    </row>
    <row r="9" spans="1:58" x14ac:dyDescent="0.35">
      <c r="A9" t="s">
        <v>3454</v>
      </c>
      <c r="B9">
        <v>10000</v>
      </c>
      <c r="C9">
        <v>20000</v>
      </c>
      <c r="D9" s="2">
        <v>45772</v>
      </c>
      <c r="E9" t="s">
        <v>59</v>
      </c>
      <c r="F9" t="s">
        <v>3455</v>
      </c>
      <c r="G9" t="s">
        <v>3456</v>
      </c>
      <c r="I9">
        <v>1</v>
      </c>
      <c r="J9" t="s">
        <v>183</v>
      </c>
      <c r="K9" t="s">
        <v>70</v>
      </c>
      <c r="L9" t="s">
        <v>1171</v>
      </c>
      <c r="M9" s="3">
        <v>38125</v>
      </c>
      <c r="P9" s="2">
        <v>45764</v>
      </c>
      <c r="R9">
        <v>8</v>
      </c>
      <c r="S9" s="3">
        <v>305000</v>
      </c>
      <c r="T9" t="s">
        <v>65</v>
      </c>
      <c r="U9" t="s">
        <v>66</v>
      </c>
      <c r="V9">
        <v>0</v>
      </c>
      <c r="W9" s="3">
        <v>305000</v>
      </c>
      <c r="X9">
        <v>0</v>
      </c>
      <c r="Y9">
        <v>0</v>
      </c>
      <c r="Z9">
        <v>0</v>
      </c>
      <c r="AA9">
        <v>0</v>
      </c>
      <c r="AD9">
        <v>0</v>
      </c>
      <c r="AM9" t="s">
        <v>67</v>
      </c>
      <c r="AN9" t="s">
        <v>68</v>
      </c>
      <c r="AP9">
        <v>0</v>
      </c>
      <c r="AQ9">
        <v>0</v>
      </c>
      <c r="AR9">
        <v>0</v>
      </c>
      <c r="AS9">
        <v>0</v>
      </c>
      <c r="AT9">
        <v>0</v>
      </c>
      <c r="AU9">
        <v>0</v>
      </c>
      <c r="AY9" t="s">
        <v>63</v>
      </c>
      <c r="AZ9" t="s">
        <v>5421</v>
      </c>
      <c r="BA9">
        <v>0</v>
      </c>
      <c r="BC9" t="s">
        <v>68</v>
      </c>
      <c r="BF9" t="s">
        <v>3457</v>
      </c>
    </row>
    <row r="10" spans="1:58" x14ac:dyDescent="0.35">
      <c r="A10" t="s">
        <v>3049</v>
      </c>
      <c r="B10">
        <v>10000</v>
      </c>
      <c r="C10">
        <v>20000</v>
      </c>
      <c r="D10" s="2">
        <v>45768</v>
      </c>
      <c r="E10" t="s">
        <v>59</v>
      </c>
      <c r="F10" s="4">
        <v>0.45329861111111114</v>
      </c>
      <c r="G10" t="s">
        <v>3050</v>
      </c>
      <c r="I10">
        <v>1</v>
      </c>
      <c r="J10" t="s">
        <v>183</v>
      </c>
      <c r="K10">
        <v>94</v>
      </c>
      <c r="L10" t="s">
        <v>81</v>
      </c>
      <c r="M10" s="3">
        <v>10000</v>
      </c>
      <c r="P10" s="2">
        <v>45764</v>
      </c>
      <c r="R10">
        <v>4</v>
      </c>
      <c r="S10" s="3">
        <v>40000</v>
      </c>
      <c r="T10" t="s">
        <v>65</v>
      </c>
      <c r="U10" t="s">
        <v>82</v>
      </c>
      <c r="V10">
        <v>0</v>
      </c>
      <c r="W10" s="3">
        <v>40000</v>
      </c>
      <c r="X10">
        <v>0</v>
      </c>
      <c r="Y10">
        <v>0</v>
      </c>
      <c r="Z10">
        <v>0</v>
      </c>
      <c r="AA10">
        <v>0</v>
      </c>
      <c r="AD10">
        <v>0</v>
      </c>
      <c r="AM10" t="s">
        <v>83</v>
      </c>
      <c r="AN10" t="s">
        <v>84</v>
      </c>
      <c r="AP10">
        <v>0</v>
      </c>
      <c r="AQ10">
        <v>0</v>
      </c>
      <c r="AR10">
        <v>0</v>
      </c>
      <c r="AS10">
        <v>0</v>
      </c>
      <c r="AT10">
        <v>0</v>
      </c>
      <c r="AU10">
        <v>0</v>
      </c>
      <c r="AY10" t="s">
        <v>63</v>
      </c>
      <c r="AZ10" t="s">
        <v>5422</v>
      </c>
      <c r="BA10">
        <v>0</v>
      </c>
      <c r="BC10" t="s">
        <v>84</v>
      </c>
      <c r="BF10" t="s">
        <v>3051</v>
      </c>
    </row>
    <row r="11" spans="1:58" x14ac:dyDescent="0.35">
      <c r="A11" t="s">
        <v>3052</v>
      </c>
      <c r="B11">
        <v>10000</v>
      </c>
      <c r="C11">
        <v>10000</v>
      </c>
      <c r="D11" s="2">
        <v>45768</v>
      </c>
      <c r="E11" t="s">
        <v>59</v>
      </c>
      <c r="F11" t="s">
        <v>3053</v>
      </c>
      <c r="G11" t="s">
        <v>842</v>
      </c>
      <c r="I11">
        <v>1</v>
      </c>
      <c r="J11" t="s">
        <v>183</v>
      </c>
      <c r="K11" t="s">
        <v>152</v>
      </c>
      <c r="L11" t="s">
        <v>153</v>
      </c>
      <c r="M11" s="3">
        <v>48000</v>
      </c>
      <c r="P11" s="2">
        <v>45764</v>
      </c>
      <c r="R11">
        <v>12</v>
      </c>
      <c r="S11" s="3">
        <v>576000</v>
      </c>
      <c r="T11" t="s">
        <v>65</v>
      </c>
      <c r="U11">
        <v>80256230001</v>
      </c>
      <c r="V11">
        <v>0</v>
      </c>
      <c r="W11" s="3">
        <v>576000</v>
      </c>
      <c r="X11">
        <v>0</v>
      </c>
      <c r="Y11">
        <v>0</v>
      </c>
      <c r="Z11">
        <v>0</v>
      </c>
      <c r="AA11">
        <v>0</v>
      </c>
      <c r="AD11">
        <v>0</v>
      </c>
      <c r="AM11">
        <v>8025623</v>
      </c>
      <c r="AN11" t="s">
        <v>162</v>
      </c>
      <c r="AP11">
        <v>0</v>
      </c>
      <c r="AQ11">
        <v>0</v>
      </c>
      <c r="AR11">
        <v>0</v>
      </c>
      <c r="AS11">
        <v>0</v>
      </c>
      <c r="AT11">
        <v>0</v>
      </c>
      <c r="AU11">
        <v>0</v>
      </c>
      <c r="AY11" t="s">
        <v>63</v>
      </c>
      <c r="AZ11" t="s">
        <v>5423</v>
      </c>
      <c r="BA11">
        <v>0</v>
      </c>
      <c r="BC11" t="s">
        <v>162</v>
      </c>
      <c r="BF11" t="s">
        <v>3054</v>
      </c>
    </row>
    <row r="12" spans="1:58" x14ac:dyDescent="0.35">
      <c r="A12" t="s">
        <v>3055</v>
      </c>
      <c r="B12">
        <v>10000</v>
      </c>
      <c r="C12">
        <v>20000</v>
      </c>
      <c r="D12" s="2">
        <v>45768</v>
      </c>
      <c r="E12" t="s">
        <v>59</v>
      </c>
      <c r="F12" t="s">
        <v>3056</v>
      </c>
      <c r="G12" t="s">
        <v>3057</v>
      </c>
      <c r="I12">
        <v>1</v>
      </c>
      <c r="J12" t="s">
        <v>183</v>
      </c>
      <c r="K12">
        <v>61</v>
      </c>
      <c r="L12" t="s">
        <v>209</v>
      </c>
      <c r="M12">
        <v>100</v>
      </c>
      <c r="P12" s="2">
        <v>45764</v>
      </c>
      <c r="R12">
        <v>1</v>
      </c>
      <c r="S12">
        <v>100</v>
      </c>
      <c r="T12" t="s">
        <v>65</v>
      </c>
      <c r="U12" t="s">
        <v>3058</v>
      </c>
      <c r="V12">
        <v>0</v>
      </c>
      <c r="W12">
        <v>100</v>
      </c>
      <c r="X12">
        <v>0</v>
      </c>
      <c r="Y12">
        <v>0</v>
      </c>
      <c r="Z12">
        <v>0</v>
      </c>
      <c r="AA12">
        <v>0</v>
      </c>
      <c r="AD12">
        <v>0</v>
      </c>
      <c r="AM12" t="s">
        <v>3059</v>
      </c>
      <c r="AN12" t="s">
        <v>3060</v>
      </c>
      <c r="AP12">
        <v>0</v>
      </c>
      <c r="AQ12">
        <v>0</v>
      </c>
      <c r="AR12">
        <v>0</v>
      </c>
      <c r="AS12">
        <v>0</v>
      </c>
      <c r="AT12">
        <v>0</v>
      </c>
      <c r="AU12">
        <v>0</v>
      </c>
      <c r="AY12" t="s">
        <v>63</v>
      </c>
      <c r="AZ12" t="s">
        <v>5424</v>
      </c>
      <c r="BA12">
        <v>0</v>
      </c>
      <c r="BC12" t="s">
        <v>3060</v>
      </c>
      <c r="BF12" t="s">
        <v>3061</v>
      </c>
    </row>
    <row r="13" spans="1:58" x14ac:dyDescent="0.35">
      <c r="A13" t="s">
        <v>2998</v>
      </c>
      <c r="B13">
        <v>10000</v>
      </c>
      <c r="C13">
        <v>10000</v>
      </c>
      <c r="D13" s="2">
        <v>45764</v>
      </c>
      <c r="E13" t="s">
        <v>59</v>
      </c>
      <c r="F13" t="s">
        <v>2999</v>
      </c>
      <c r="G13" t="s">
        <v>1428</v>
      </c>
      <c r="I13">
        <v>1</v>
      </c>
      <c r="J13" t="s">
        <v>183</v>
      </c>
      <c r="K13">
        <v>78</v>
      </c>
      <c r="L13" t="s">
        <v>216</v>
      </c>
      <c r="M13" s="3">
        <v>2750</v>
      </c>
      <c r="P13" s="2">
        <v>45764</v>
      </c>
      <c r="R13">
        <v>16</v>
      </c>
      <c r="S13" s="3">
        <v>44000</v>
      </c>
      <c r="T13" t="s">
        <v>65</v>
      </c>
      <c r="U13" t="s">
        <v>2383</v>
      </c>
      <c r="V13">
        <v>0</v>
      </c>
      <c r="W13" s="3">
        <v>40000</v>
      </c>
      <c r="X13" s="3">
        <v>4000</v>
      </c>
      <c r="Y13">
        <v>0</v>
      </c>
      <c r="Z13">
        <v>0</v>
      </c>
      <c r="AA13">
        <v>0</v>
      </c>
      <c r="AD13">
        <v>0</v>
      </c>
      <c r="AM13" t="s">
        <v>2384</v>
      </c>
      <c r="AN13" t="s">
        <v>275</v>
      </c>
      <c r="AP13">
        <v>0</v>
      </c>
      <c r="AQ13">
        <v>0</v>
      </c>
      <c r="AR13">
        <v>0</v>
      </c>
      <c r="AS13">
        <v>0</v>
      </c>
      <c r="AT13">
        <v>0</v>
      </c>
      <c r="AU13">
        <v>0</v>
      </c>
      <c r="AY13" t="s">
        <v>63</v>
      </c>
      <c r="AZ13" t="s">
        <v>5425</v>
      </c>
      <c r="BA13">
        <v>0</v>
      </c>
      <c r="BC13" t="s">
        <v>275</v>
      </c>
      <c r="BF13" t="s">
        <v>3000</v>
      </c>
    </row>
    <row r="14" spans="1:58" x14ac:dyDescent="0.35">
      <c r="A14" t="s">
        <v>2998</v>
      </c>
      <c r="B14">
        <v>10000</v>
      </c>
      <c r="C14">
        <v>20000</v>
      </c>
      <c r="D14" s="2">
        <v>45764</v>
      </c>
      <c r="E14" t="s">
        <v>59</v>
      </c>
      <c r="F14" t="s">
        <v>2999</v>
      </c>
      <c r="G14" t="s">
        <v>1428</v>
      </c>
      <c r="I14">
        <v>2</v>
      </c>
      <c r="J14" t="s">
        <v>183</v>
      </c>
      <c r="K14">
        <v>63</v>
      </c>
      <c r="L14" t="s">
        <v>136</v>
      </c>
      <c r="M14" s="3">
        <v>2500</v>
      </c>
      <c r="P14" s="2">
        <v>45764</v>
      </c>
      <c r="R14">
        <v>16</v>
      </c>
      <c r="S14" s="3">
        <v>40000</v>
      </c>
      <c r="T14" t="s">
        <v>65</v>
      </c>
      <c r="U14" t="s">
        <v>2383</v>
      </c>
      <c r="V14">
        <v>0</v>
      </c>
      <c r="W14" s="3">
        <v>40000</v>
      </c>
      <c r="X14">
        <v>0</v>
      </c>
      <c r="Y14">
        <v>0</v>
      </c>
      <c r="Z14">
        <v>0</v>
      </c>
      <c r="AA14">
        <v>0</v>
      </c>
      <c r="AD14">
        <v>0</v>
      </c>
      <c r="AM14" t="s">
        <v>2384</v>
      </c>
      <c r="AN14" t="s">
        <v>275</v>
      </c>
      <c r="AP14">
        <v>0</v>
      </c>
      <c r="AQ14">
        <v>0</v>
      </c>
      <c r="AR14">
        <v>0</v>
      </c>
      <c r="AS14">
        <v>0</v>
      </c>
      <c r="AT14">
        <v>0</v>
      </c>
      <c r="AU14">
        <v>0</v>
      </c>
      <c r="AY14" t="s">
        <v>63</v>
      </c>
      <c r="AZ14" t="s">
        <v>5425</v>
      </c>
      <c r="BA14">
        <v>0</v>
      </c>
      <c r="BC14" t="s">
        <v>275</v>
      </c>
      <c r="BF14" t="s">
        <v>3000</v>
      </c>
    </row>
    <row r="15" spans="1:58" x14ac:dyDescent="0.35">
      <c r="A15" t="s">
        <v>3001</v>
      </c>
      <c r="B15">
        <v>10000</v>
      </c>
      <c r="C15">
        <v>20000</v>
      </c>
      <c r="D15" s="2">
        <v>45764</v>
      </c>
      <c r="E15" t="s">
        <v>59</v>
      </c>
      <c r="F15" t="s">
        <v>2999</v>
      </c>
      <c r="G15" t="s">
        <v>1428</v>
      </c>
      <c r="I15">
        <v>2</v>
      </c>
      <c r="J15" t="s">
        <v>183</v>
      </c>
      <c r="K15">
        <v>63</v>
      </c>
      <c r="L15" t="s">
        <v>136</v>
      </c>
      <c r="M15" s="3">
        <v>2500</v>
      </c>
      <c r="P15" s="2">
        <v>45764</v>
      </c>
      <c r="R15">
        <v>16</v>
      </c>
      <c r="S15" s="3">
        <v>40000</v>
      </c>
      <c r="T15" t="s">
        <v>65</v>
      </c>
      <c r="U15" t="s">
        <v>3002</v>
      </c>
      <c r="V15">
        <v>0</v>
      </c>
      <c r="W15" s="3">
        <v>40000</v>
      </c>
      <c r="X15">
        <v>0</v>
      </c>
      <c r="Y15">
        <v>0</v>
      </c>
      <c r="Z15">
        <v>0</v>
      </c>
      <c r="AA15">
        <v>0</v>
      </c>
      <c r="AD15">
        <v>0</v>
      </c>
      <c r="AM15" t="s">
        <v>3003</v>
      </c>
      <c r="AN15" t="s">
        <v>275</v>
      </c>
      <c r="AP15">
        <v>0</v>
      </c>
      <c r="AQ15">
        <v>0</v>
      </c>
      <c r="AR15">
        <v>0</v>
      </c>
      <c r="AS15">
        <v>0</v>
      </c>
      <c r="AT15">
        <v>0</v>
      </c>
      <c r="AU15">
        <v>0</v>
      </c>
      <c r="AY15" t="s">
        <v>63</v>
      </c>
      <c r="AZ15" t="s">
        <v>5328</v>
      </c>
      <c r="BA15">
        <v>0</v>
      </c>
      <c r="BC15" t="s">
        <v>275</v>
      </c>
      <c r="BF15" t="s">
        <v>3004</v>
      </c>
    </row>
    <row r="16" spans="1:58" x14ac:dyDescent="0.35">
      <c r="A16" t="s">
        <v>5426</v>
      </c>
      <c r="B16">
        <v>10000</v>
      </c>
      <c r="C16">
        <v>10000</v>
      </c>
      <c r="D16" s="2">
        <v>45769</v>
      </c>
      <c r="E16" t="s">
        <v>59</v>
      </c>
      <c r="F16" t="s">
        <v>5427</v>
      </c>
      <c r="G16" t="s">
        <v>1428</v>
      </c>
      <c r="I16">
        <v>1</v>
      </c>
      <c r="J16" t="s">
        <v>183</v>
      </c>
      <c r="K16">
        <v>78</v>
      </c>
      <c r="L16" t="s">
        <v>216</v>
      </c>
      <c r="M16" s="3">
        <v>2750</v>
      </c>
      <c r="P16" s="2">
        <v>45764</v>
      </c>
      <c r="R16">
        <v>16</v>
      </c>
      <c r="S16" s="3">
        <v>44000</v>
      </c>
      <c r="T16" t="s">
        <v>65</v>
      </c>
      <c r="U16" t="s">
        <v>5428</v>
      </c>
      <c r="V16">
        <v>0</v>
      </c>
      <c r="W16" s="3">
        <v>40000</v>
      </c>
      <c r="X16" s="3">
        <v>4000</v>
      </c>
      <c r="Y16">
        <v>0</v>
      </c>
      <c r="Z16">
        <v>0</v>
      </c>
      <c r="AA16">
        <v>0</v>
      </c>
      <c r="AD16">
        <v>0</v>
      </c>
      <c r="AM16" t="s">
        <v>5429</v>
      </c>
      <c r="AN16" t="s">
        <v>275</v>
      </c>
      <c r="AP16">
        <v>0</v>
      </c>
      <c r="AQ16">
        <v>0</v>
      </c>
      <c r="AR16">
        <v>0</v>
      </c>
      <c r="AS16">
        <v>0</v>
      </c>
      <c r="AT16">
        <v>0</v>
      </c>
      <c r="AU16">
        <v>0</v>
      </c>
      <c r="AY16" t="s">
        <v>63</v>
      </c>
      <c r="AZ16" t="s">
        <v>5430</v>
      </c>
      <c r="BA16">
        <v>0</v>
      </c>
      <c r="BC16" t="s">
        <v>275</v>
      </c>
      <c r="BF16" t="s">
        <v>5431</v>
      </c>
    </row>
    <row r="17" spans="1:58" x14ac:dyDescent="0.35">
      <c r="A17" t="s">
        <v>3005</v>
      </c>
      <c r="B17">
        <v>10000</v>
      </c>
      <c r="C17">
        <v>20000</v>
      </c>
      <c r="D17" s="2">
        <v>45764</v>
      </c>
      <c r="E17" t="s">
        <v>59</v>
      </c>
      <c r="F17" t="s">
        <v>3006</v>
      </c>
      <c r="G17" t="s">
        <v>1428</v>
      </c>
      <c r="I17">
        <v>2</v>
      </c>
      <c r="J17" t="s">
        <v>183</v>
      </c>
      <c r="K17">
        <v>63</v>
      </c>
      <c r="L17" t="s">
        <v>136</v>
      </c>
      <c r="M17" s="3">
        <v>5000</v>
      </c>
      <c r="P17" s="2">
        <v>45764</v>
      </c>
      <c r="R17">
        <v>16</v>
      </c>
      <c r="S17" s="3">
        <v>80000</v>
      </c>
      <c r="T17" t="s">
        <v>65</v>
      </c>
      <c r="U17" t="s">
        <v>3002</v>
      </c>
      <c r="V17">
        <v>0</v>
      </c>
      <c r="W17" s="3">
        <v>80000</v>
      </c>
      <c r="X17">
        <v>0</v>
      </c>
      <c r="Y17">
        <v>0</v>
      </c>
      <c r="Z17">
        <v>0</v>
      </c>
      <c r="AA17">
        <v>0</v>
      </c>
      <c r="AD17">
        <v>0</v>
      </c>
      <c r="AM17" t="s">
        <v>3003</v>
      </c>
      <c r="AN17" t="s">
        <v>170</v>
      </c>
      <c r="AP17">
        <v>0</v>
      </c>
      <c r="AQ17">
        <v>0</v>
      </c>
      <c r="AR17">
        <v>0</v>
      </c>
      <c r="AS17">
        <v>0</v>
      </c>
      <c r="AT17">
        <v>0</v>
      </c>
      <c r="AU17">
        <v>0</v>
      </c>
      <c r="AY17" t="s">
        <v>63</v>
      </c>
      <c r="AZ17" t="s">
        <v>5335</v>
      </c>
      <c r="BA17">
        <v>0</v>
      </c>
      <c r="BC17" t="s">
        <v>170</v>
      </c>
      <c r="BF17" t="s">
        <v>3007</v>
      </c>
    </row>
    <row r="18" spans="1:58" x14ac:dyDescent="0.35">
      <c r="A18" t="s">
        <v>3008</v>
      </c>
      <c r="B18">
        <v>10000</v>
      </c>
      <c r="C18">
        <v>10000</v>
      </c>
      <c r="D18" s="2">
        <v>45764</v>
      </c>
      <c r="E18" t="s">
        <v>59</v>
      </c>
      <c r="F18" t="s">
        <v>2711</v>
      </c>
      <c r="G18" t="s">
        <v>1428</v>
      </c>
      <c r="I18">
        <v>1</v>
      </c>
      <c r="J18" t="s">
        <v>183</v>
      </c>
      <c r="K18">
        <v>78</v>
      </c>
      <c r="L18" t="s">
        <v>216</v>
      </c>
      <c r="M18" s="3">
        <v>5500</v>
      </c>
      <c r="P18" s="2">
        <v>45764</v>
      </c>
      <c r="R18">
        <v>16</v>
      </c>
      <c r="S18" s="3">
        <v>88000</v>
      </c>
      <c r="T18" t="s">
        <v>65</v>
      </c>
      <c r="U18" t="s">
        <v>2383</v>
      </c>
      <c r="V18">
        <v>0</v>
      </c>
      <c r="W18" s="3">
        <v>80000</v>
      </c>
      <c r="X18" s="3">
        <v>8000</v>
      </c>
      <c r="Y18">
        <v>0</v>
      </c>
      <c r="Z18">
        <v>0</v>
      </c>
      <c r="AA18">
        <v>0</v>
      </c>
      <c r="AD18">
        <v>0</v>
      </c>
      <c r="AM18" t="s">
        <v>2384</v>
      </c>
      <c r="AN18" t="s">
        <v>170</v>
      </c>
      <c r="AP18">
        <v>0</v>
      </c>
      <c r="AQ18">
        <v>0</v>
      </c>
      <c r="AR18">
        <v>0</v>
      </c>
      <c r="AS18">
        <v>0</v>
      </c>
      <c r="AT18">
        <v>0</v>
      </c>
      <c r="AU18">
        <v>0</v>
      </c>
      <c r="AY18" t="s">
        <v>63</v>
      </c>
      <c r="AZ18" t="s">
        <v>5432</v>
      </c>
      <c r="BA18">
        <v>0</v>
      </c>
      <c r="BC18" t="s">
        <v>170</v>
      </c>
      <c r="BF18" t="s">
        <v>3009</v>
      </c>
    </row>
    <row r="19" spans="1:58" x14ac:dyDescent="0.35">
      <c r="A19" t="s">
        <v>3008</v>
      </c>
      <c r="B19">
        <v>10000</v>
      </c>
      <c r="C19">
        <v>20000</v>
      </c>
      <c r="D19" s="2">
        <v>45764</v>
      </c>
      <c r="E19" t="s">
        <v>59</v>
      </c>
      <c r="F19" t="s">
        <v>2711</v>
      </c>
      <c r="G19" t="s">
        <v>1428</v>
      </c>
      <c r="I19">
        <v>2</v>
      </c>
      <c r="J19" t="s">
        <v>183</v>
      </c>
      <c r="K19">
        <v>63</v>
      </c>
      <c r="L19" t="s">
        <v>136</v>
      </c>
      <c r="M19" s="3">
        <v>5000</v>
      </c>
      <c r="P19" s="2">
        <v>45764</v>
      </c>
      <c r="R19">
        <v>16</v>
      </c>
      <c r="S19" s="3">
        <v>80000</v>
      </c>
      <c r="T19" t="s">
        <v>65</v>
      </c>
      <c r="U19" t="s">
        <v>2383</v>
      </c>
      <c r="V19">
        <v>0</v>
      </c>
      <c r="W19" s="3">
        <v>80000</v>
      </c>
      <c r="X19">
        <v>0</v>
      </c>
      <c r="Y19">
        <v>0</v>
      </c>
      <c r="Z19">
        <v>0</v>
      </c>
      <c r="AA19">
        <v>0</v>
      </c>
      <c r="AD19">
        <v>0</v>
      </c>
      <c r="AM19" t="s">
        <v>2384</v>
      </c>
      <c r="AN19" t="s">
        <v>170</v>
      </c>
      <c r="AP19">
        <v>0</v>
      </c>
      <c r="AQ19">
        <v>0</v>
      </c>
      <c r="AR19">
        <v>0</v>
      </c>
      <c r="AS19">
        <v>0</v>
      </c>
      <c r="AT19">
        <v>0</v>
      </c>
      <c r="AU19">
        <v>0</v>
      </c>
      <c r="AY19" t="s">
        <v>63</v>
      </c>
      <c r="AZ19" t="s">
        <v>5432</v>
      </c>
      <c r="BA19">
        <v>0</v>
      </c>
      <c r="BC19" t="s">
        <v>170</v>
      </c>
      <c r="BF19" t="s">
        <v>3009</v>
      </c>
    </row>
    <row r="20" spans="1:58" x14ac:dyDescent="0.35">
      <c r="A20" t="s">
        <v>5433</v>
      </c>
      <c r="B20">
        <v>10000</v>
      </c>
      <c r="C20">
        <v>10000</v>
      </c>
      <c r="D20" s="2">
        <v>45769</v>
      </c>
      <c r="E20" t="s">
        <v>59</v>
      </c>
      <c r="F20" t="s">
        <v>5427</v>
      </c>
      <c r="G20" t="s">
        <v>1428</v>
      </c>
      <c r="I20">
        <v>1</v>
      </c>
      <c r="J20" t="s">
        <v>183</v>
      </c>
      <c r="K20">
        <v>78</v>
      </c>
      <c r="L20" t="s">
        <v>216</v>
      </c>
      <c r="M20" s="3">
        <v>2750</v>
      </c>
      <c r="P20" s="2">
        <v>45764</v>
      </c>
      <c r="R20">
        <v>16</v>
      </c>
      <c r="S20" s="3">
        <v>44000</v>
      </c>
      <c r="T20" t="s">
        <v>65</v>
      </c>
      <c r="U20" t="s">
        <v>5428</v>
      </c>
      <c r="V20">
        <v>0</v>
      </c>
      <c r="W20" s="3">
        <v>40000</v>
      </c>
      <c r="X20" s="3">
        <v>4000</v>
      </c>
      <c r="Y20">
        <v>0</v>
      </c>
      <c r="Z20">
        <v>0</v>
      </c>
      <c r="AA20">
        <v>0</v>
      </c>
      <c r="AD20">
        <v>0</v>
      </c>
      <c r="AM20" t="s">
        <v>5429</v>
      </c>
      <c r="AN20" t="s">
        <v>275</v>
      </c>
      <c r="AP20">
        <v>0</v>
      </c>
      <c r="AQ20">
        <v>0</v>
      </c>
      <c r="AR20">
        <v>0</v>
      </c>
      <c r="AS20">
        <v>0</v>
      </c>
      <c r="AT20">
        <v>0</v>
      </c>
      <c r="AU20">
        <v>0</v>
      </c>
      <c r="AY20" t="s">
        <v>63</v>
      </c>
      <c r="AZ20" t="s">
        <v>5434</v>
      </c>
      <c r="BA20">
        <v>0</v>
      </c>
      <c r="BC20" t="s">
        <v>275</v>
      </c>
      <c r="BF20" t="s">
        <v>5435</v>
      </c>
    </row>
    <row r="21" spans="1:58" x14ac:dyDescent="0.35">
      <c r="A21" t="s">
        <v>3062</v>
      </c>
      <c r="B21">
        <v>10000</v>
      </c>
      <c r="C21">
        <v>10000</v>
      </c>
      <c r="D21" s="2">
        <v>45768</v>
      </c>
      <c r="E21" t="s">
        <v>59</v>
      </c>
      <c r="F21" t="s">
        <v>3063</v>
      </c>
      <c r="G21" t="s">
        <v>3064</v>
      </c>
      <c r="I21">
        <v>1</v>
      </c>
      <c r="J21" t="s">
        <v>183</v>
      </c>
      <c r="K21">
        <v>32</v>
      </c>
      <c r="L21" t="s">
        <v>516</v>
      </c>
      <c r="M21" s="3">
        <v>5860</v>
      </c>
      <c r="P21" s="2">
        <v>45764</v>
      </c>
      <c r="R21">
        <v>1</v>
      </c>
      <c r="S21" s="3">
        <v>5860</v>
      </c>
      <c r="T21" t="s">
        <v>65</v>
      </c>
      <c r="U21" t="s">
        <v>517</v>
      </c>
      <c r="V21">
        <v>0</v>
      </c>
      <c r="W21" s="3">
        <v>5360</v>
      </c>
      <c r="X21">
        <v>500</v>
      </c>
      <c r="Y21">
        <v>0</v>
      </c>
      <c r="Z21">
        <v>0</v>
      </c>
      <c r="AA21">
        <v>0</v>
      </c>
      <c r="AD21">
        <v>0</v>
      </c>
      <c r="AM21" t="s">
        <v>518</v>
      </c>
      <c r="AN21" t="s">
        <v>465</v>
      </c>
      <c r="AP21">
        <v>0</v>
      </c>
      <c r="AQ21">
        <v>0</v>
      </c>
      <c r="AR21">
        <v>0</v>
      </c>
      <c r="AS21">
        <v>0</v>
      </c>
      <c r="AT21">
        <v>0</v>
      </c>
      <c r="AU21">
        <v>0</v>
      </c>
      <c r="AY21" t="s">
        <v>63</v>
      </c>
      <c r="AZ21" t="s">
        <v>5436</v>
      </c>
      <c r="BA21">
        <v>0</v>
      </c>
      <c r="BC21" t="s">
        <v>465</v>
      </c>
      <c r="BF21" t="s">
        <v>3065</v>
      </c>
    </row>
    <row r="22" spans="1:58" x14ac:dyDescent="0.35">
      <c r="A22" t="s">
        <v>3010</v>
      </c>
      <c r="B22">
        <v>10000</v>
      </c>
      <c r="C22">
        <v>10000</v>
      </c>
      <c r="D22" s="2">
        <v>45764</v>
      </c>
      <c r="E22" t="s">
        <v>59</v>
      </c>
      <c r="F22" t="s">
        <v>3011</v>
      </c>
      <c r="G22">
        <v>234402</v>
      </c>
      <c r="I22">
        <v>1</v>
      </c>
      <c r="J22" t="s">
        <v>183</v>
      </c>
      <c r="K22">
        <v>90</v>
      </c>
      <c r="L22" t="s">
        <v>1190</v>
      </c>
      <c r="M22" s="3">
        <v>1334</v>
      </c>
      <c r="P22" s="2">
        <v>45764</v>
      </c>
      <c r="R22">
        <v>180</v>
      </c>
      <c r="S22" s="3">
        <v>240120</v>
      </c>
      <c r="T22" t="s">
        <v>65</v>
      </c>
      <c r="U22" t="s">
        <v>1191</v>
      </c>
      <c r="V22">
        <v>0</v>
      </c>
      <c r="W22" s="3">
        <v>240000</v>
      </c>
      <c r="X22">
        <v>120</v>
      </c>
      <c r="Y22">
        <v>0</v>
      </c>
      <c r="Z22">
        <v>0</v>
      </c>
      <c r="AA22">
        <v>0</v>
      </c>
      <c r="AD22">
        <v>0</v>
      </c>
      <c r="AM22" t="s">
        <v>1192</v>
      </c>
      <c r="AN22" t="s">
        <v>139</v>
      </c>
      <c r="AP22">
        <v>0</v>
      </c>
      <c r="AQ22">
        <v>0</v>
      </c>
      <c r="AR22">
        <v>0</v>
      </c>
      <c r="AS22">
        <v>0</v>
      </c>
      <c r="AT22">
        <v>0</v>
      </c>
      <c r="AU22">
        <v>0</v>
      </c>
      <c r="AY22" t="s">
        <v>63</v>
      </c>
      <c r="AZ22" t="s">
        <v>5437</v>
      </c>
      <c r="BA22">
        <v>0</v>
      </c>
      <c r="BC22" t="s">
        <v>139</v>
      </c>
      <c r="BF22" t="s">
        <v>3012</v>
      </c>
    </row>
    <row r="23" spans="1:58" x14ac:dyDescent="0.35">
      <c r="A23" t="s">
        <v>3066</v>
      </c>
      <c r="B23">
        <v>10000</v>
      </c>
      <c r="C23">
        <v>10000</v>
      </c>
      <c r="D23" s="2">
        <v>45768</v>
      </c>
      <c r="E23" t="s">
        <v>59</v>
      </c>
      <c r="F23" t="s">
        <v>3056</v>
      </c>
      <c r="G23" t="s">
        <v>3057</v>
      </c>
      <c r="I23">
        <v>1</v>
      </c>
      <c r="J23" t="s">
        <v>183</v>
      </c>
      <c r="K23">
        <v>61</v>
      </c>
      <c r="L23" t="s">
        <v>209</v>
      </c>
      <c r="M23">
        <v>100</v>
      </c>
      <c r="P23" s="2">
        <v>45764</v>
      </c>
      <c r="R23">
        <v>1</v>
      </c>
      <c r="S23">
        <v>100</v>
      </c>
      <c r="T23" t="s">
        <v>65</v>
      </c>
      <c r="U23" t="s">
        <v>3058</v>
      </c>
      <c r="V23">
        <v>0</v>
      </c>
      <c r="W23">
        <v>100</v>
      </c>
      <c r="X23">
        <v>0</v>
      </c>
      <c r="Y23">
        <v>0</v>
      </c>
      <c r="Z23">
        <v>0</v>
      </c>
      <c r="AA23">
        <v>0</v>
      </c>
      <c r="AD23">
        <v>0</v>
      </c>
      <c r="AM23" t="s">
        <v>3059</v>
      </c>
      <c r="AN23" t="s">
        <v>3060</v>
      </c>
      <c r="AP23">
        <v>0</v>
      </c>
      <c r="AQ23">
        <v>0</v>
      </c>
      <c r="AR23">
        <v>0</v>
      </c>
      <c r="AS23">
        <v>0</v>
      </c>
      <c r="AT23">
        <v>0</v>
      </c>
      <c r="AU23">
        <v>0</v>
      </c>
      <c r="AY23" t="s">
        <v>63</v>
      </c>
      <c r="AZ23" t="s">
        <v>5438</v>
      </c>
      <c r="BA23">
        <v>0</v>
      </c>
      <c r="BC23" t="s">
        <v>3060</v>
      </c>
      <c r="BF23" t="s">
        <v>3067</v>
      </c>
    </row>
    <row r="24" spans="1:58" x14ac:dyDescent="0.35">
      <c r="A24" t="s">
        <v>5439</v>
      </c>
      <c r="B24">
        <v>10000</v>
      </c>
      <c r="C24">
        <v>10000</v>
      </c>
      <c r="D24" s="2">
        <v>45769</v>
      </c>
      <c r="E24" t="s">
        <v>59</v>
      </c>
      <c r="F24" t="s">
        <v>5323</v>
      </c>
      <c r="G24" t="s">
        <v>2452</v>
      </c>
      <c r="I24">
        <v>1</v>
      </c>
      <c r="J24" t="s">
        <v>183</v>
      </c>
      <c r="K24">
        <v>12</v>
      </c>
      <c r="L24" t="s">
        <v>462</v>
      </c>
      <c r="M24" s="3">
        <v>30000</v>
      </c>
      <c r="P24" s="2">
        <v>45764</v>
      </c>
      <c r="R24">
        <v>1</v>
      </c>
      <c r="S24" s="3">
        <v>30000</v>
      </c>
      <c r="T24" t="s">
        <v>65</v>
      </c>
      <c r="U24" t="s">
        <v>463</v>
      </c>
      <c r="V24">
        <v>0</v>
      </c>
      <c r="W24" s="3">
        <v>30000</v>
      </c>
      <c r="X24">
        <v>0</v>
      </c>
      <c r="Y24">
        <v>0</v>
      </c>
      <c r="Z24">
        <v>0</v>
      </c>
      <c r="AA24">
        <v>0</v>
      </c>
      <c r="AD24">
        <v>0</v>
      </c>
      <c r="AM24" t="s">
        <v>464</v>
      </c>
      <c r="AN24" t="s">
        <v>465</v>
      </c>
      <c r="AP24">
        <v>0</v>
      </c>
      <c r="AQ24">
        <v>0</v>
      </c>
      <c r="AR24">
        <v>0</v>
      </c>
      <c r="AS24">
        <v>0</v>
      </c>
      <c r="AT24">
        <v>0</v>
      </c>
      <c r="AU24">
        <v>0</v>
      </c>
      <c r="AY24" t="s">
        <v>63</v>
      </c>
      <c r="AZ24" t="s">
        <v>5440</v>
      </c>
      <c r="BA24">
        <v>0</v>
      </c>
      <c r="BC24" t="s">
        <v>465</v>
      </c>
      <c r="BF24" t="s">
        <v>2460</v>
      </c>
    </row>
    <row r="25" spans="1:58" x14ac:dyDescent="0.35">
      <c r="A25" t="s">
        <v>5441</v>
      </c>
      <c r="B25">
        <v>10000</v>
      </c>
      <c r="C25">
        <v>10000</v>
      </c>
      <c r="D25" s="2">
        <v>45769</v>
      </c>
      <c r="E25" t="s">
        <v>59</v>
      </c>
      <c r="F25" t="s">
        <v>5323</v>
      </c>
      <c r="G25" t="s">
        <v>2452</v>
      </c>
      <c r="I25">
        <v>1</v>
      </c>
      <c r="J25" t="s">
        <v>183</v>
      </c>
      <c r="K25">
        <v>22</v>
      </c>
      <c r="L25" t="s">
        <v>685</v>
      </c>
      <c r="M25" s="3">
        <v>16500</v>
      </c>
      <c r="P25" s="2">
        <v>45764</v>
      </c>
      <c r="R25">
        <v>2</v>
      </c>
      <c r="S25" s="3">
        <v>33000</v>
      </c>
      <c r="T25" t="s">
        <v>65</v>
      </c>
      <c r="U25" t="s">
        <v>5442</v>
      </c>
      <c r="V25">
        <v>0</v>
      </c>
      <c r="W25" s="3">
        <v>33000</v>
      </c>
      <c r="X25">
        <v>0</v>
      </c>
      <c r="Y25">
        <v>0</v>
      </c>
      <c r="Z25">
        <v>0</v>
      </c>
      <c r="AA25">
        <v>0</v>
      </c>
      <c r="AD25">
        <v>0</v>
      </c>
      <c r="AM25" t="s">
        <v>5443</v>
      </c>
      <c r="AN25" t="s">
        <v>465</v>
      </c>
      <c r="AP25">
        <v>0</v>
      </c>
      <c r="AQ25">
        <v>0</v>
      </c>
      <c r="AR25">
        <v>0</v>
      </c>
      <c r="AS25">
        <v>0</v>
      </c>
      <c r="AT25">
        <v>0</v>
      </c>
      <c r="AU25">
        <v>0</v>
      </c>
      <c r="AY25" t="s">
        <v>63</v>
      </c>
      <c r="AZ25" t="s">
        <v>5444</v>
      </c>
      <c r="BA25">
        <v>0</v>
      </c>
      <c r="BC25" t="s">
        <v>465</v>
      </c>
      <c r="BF25" t="s">
        <v>2873</v>
      </c>
    </row>
    <row r="26" spans="1:58" x14ac:dyDescent="0.35">
      <c r="A26" t="s">
        <v>3013</v>
      </c>
      <c r="B26">
        <v>10000</v>
      </c>
      <c r="C26">
        <v>10000</v>
      </c>
      <c r="D26" s="2">
        <v>45764</v>
      </c>
      <c r="E26" t="s">
        <v>59</v>
      </c>
      <c r="F26" t="s">
        <v>3014</v>
      </c>
      <c r="G26" t="s">
        <v>3015</v>
      </c>
      <c r="I26">
        <v>1</v>
      </c>
      <c r="J26" t="s">
        <v>183</v>
      </c>
      <c r="K26">
        <v>46</v>
      </c>
      <c r="L26" t="s">
        <v>231</v>
      </c>
      <c r="M26" s="3">
        <v>4000</v>
      </c>
      <c r="P26" s="2">
        <v>45764</v>
      </c>
      <c r="R26">
        <v>1</v>
      </c>
      <c r="S26" s="3">
        <v>4000</v>
      </c>
      <c r="T26" t="s">
        <v>65</v>
      </c>
      <c r="U26" t="s">
        <v>3016</v>
      </c>
      <c r="V26">
        <v>0</v>
      </c>
      <c r="W26" s="3">
        <v>4000</v>
      </c>
      <c r="X26">
        <v>0</v>
      </c>
      <c r="Y26">
        <v>0</v>
      </c>
      <c r="Z26">
        <v>0</v>
      </c>
      <c r="AA26">
        <v>0</v>
      </c>
      <c r="AD26">
        <v>0</v>
      </c>
      <c r="AM26" t="s">
        <v>3017</v>
      </c>
      <c r="AN26" t="s">
        <v>465</v>
      </c>
      <c r="AP26">
        <v>0</v>
      </c>
      <c r="AQ26">
        <v>0</v>
      </c>
      <c r="AR26">
        <v>0</v>
      </c>
      <c r="AS26">
        <v>0</v>
      </c>
      <c r="AT26">
        <v>0</v>
      </c>
      <c r="AU26">
        <v>0</v>
      </c>
      <c r="AY26" t="s">
        <v>63</v>
      </c>
      <c r="AZ26" t="s">
        <v>5445</v>
      </c>
      <c r="BA26">
        <v>0</v>
      </c>
      <c r="BC26" t="s">
        <v>465</v>
      </c>
      <c r="BF26" t="s">
        <v>2873</v>
      </c>
    </row>
    <row r="27" spans="1:58" x14ac:dyDescent="0.35">
      <c r="A27" t="s">
        <v>3018</v>
      </c>
      <c r="B27">
        <v>10000</v>
      </c>
      <c r="C27">
        <v>10000</v>
      </c>
      <c r="D27" s="2">
        <v>45764</v>
      </c>
      <c r="E27" t="s">
        <v>59</v>
      </c>
      <c r="F27" s="4">
        <v>0.46346064814814814</v>
      </c>
      <c r="G27" t="s">
        <v>2885</v>
      </c>
      <c r="I27">
        <v>1</v>
      </c>
      <c r="J27" t="s">
        <v>183</v>
      </c>
      <c r="K27">
        <v>61</v>
      </c>
      <c r="L27" t="s">
        <v>664</v>
      </c>
      <c r="M27">
        <v>667</v>
      </c>
      <c r="P27" s="2">
        <v>45764</v>
      </c>
      <c r="R27">
        <v>6</v>
      </c>
      <c r="S27" s="3">
        <v>4002</v>
      </c>
      <c r="T27" t="s">
        <v>65</v>
      </c>
      <c r="U27" t="s">
        <v>3019</v>
      </c>
      <c r="V27">
        <v>0</v>
      </c>
      <c r="W27" s="3">
        <v>4000</v>
      </c>
      <c r="X27">
        <v>2</v>
      </c>
      <c r="Y27">
        <v>0</v>
      </c>
      <c r="Z27">
        <v>0</v>
      </c>
      <c r="AA27">
        <v>0</v>
      </c>
      <c r="AD27">
        <v>0</v>
      </c>
      <c r="AM27" t="s">
        <v>3020</v>
      </c>
      <c r="AN27" t="s">
        <v>465</v>
      </c>
      <c r="AP27">
        <v>0</v>
      </c>
      <c r="AQ27">
        <v>0</v>
      </c>
      <c r="AR27">
        <v>0</v>
      </c>
      <c r="AS27">
        <v>0</v>
      </c>
      <c r="AT27">
        <v>0</v>
      </c>
      <c r="AU27">
        <v>0</v>
      </c>
      <c r="AY27" t="s">
        <v>63</v>
      </c>
      <c r="AZ27" t="s">
        <v>5446</v>
      </c>
      <c r="BA27">
        <v>0</v>
      </c>
      <c r="BC27" t="s">
        <v>465</v>
      </c>
      <c r="BF27" t="s">
        <v>2776</v>
      </c>
    </row>
    <row r="28" spans="1:58" x14ac:dyDescent="0.35">
      <c r="A28" t="s">
        <v>3021</v>
      </c>
      <c r="B28">
        <v>10000</v>
      </c>
      <c r="C28">
        <v>10000</v>
      </c>
      <c r="D28" s="2">
        <v>45764</v>
      </c>
      <c r="E28" t="s">
        <v>59</v>
      </c>
      <c r="F28" t="s">
        <v>3022</v>
      </c>
      <c r="G28" t="s">
        <v>2452</v>
      </c>
      <c r="I28">
        <v>1</v>
      </c>
      <c r="J28" t="s">
        <v>183</v>
      </c>
      <c r="K28">
        <v>22</v>
      </c>
      <c r="L28" t="s">
        <v>685</v>
      </c>
      <c r="M28" s="3">
        <v>8000</v>
      </c>
      <c r="P28" s="2">
        <v>45764</v>
      </c>
      <c r="R28">
        <v>2</v>
      </c>
      <c r="S28" s="3">
        <v>16000</v>
      </c>
      <c r="T28" t="s">
        <v>65</v>
      </c>
      <c r="U28" t="s">
        <v>3024</v>
      </c>
      <c r="V28">
        <v>0</v>
      </c>
      <c r="W28" s="3">
        <v>16000</v>
      </c>
      <c r="X28">
        <v>0</v>
      </c>
      <c r="Y28">
        <v>0</v>
      </c>
      <c r="Z28">
        <v>0</v>
      </c>
      <c r="AA28">
        <v>0</v>
      </c>
      <c r="AD28">
        <v>0</v>
      </c>
      <c r="AM28" t="s">
        <v>3025</v>
      </c>
      <c r="AN28" t="s">
        <v>465</v>
      </c>
      <c r="AP28">
        <v>0</v>
      </c>
      <c r="AQ28">
        <v>0</v>
      </c>
      <c r="AR28">
        <v>0</v>
      </c>
      <c r="AS28">
        <v>0</v>
      </c>
      <c r="AT28">
        <v>0</v>
      </c>
      <c r="AU28">
        <v>0</v>
      </c>
      <c r="AY28" t="s">
        <v>63</v>
      </c>
      <c r="AZ28" t="s">
        <v>5447</v>
      </c>
      <c r="BA28">
        <v>0</v>
      </c>
      <c r="BC28" t="s">
        <v>465</v>
      </c>
      <c r="BF28" t="s">
        <v>2878</v>
      </c>
    </row>
    <row r="29" spans="1:58" x14ac:dyDescent="0.35">
      <c r="A29" t="s">
        <v>3068</v>
      </c>
      <c r="B29">
        <v>10000</v>
      </c>
      <c r="C29">
        <v>10000</v>
      </c>
      <c r="D29" s="2">
        <v>45768</v>
      </c>
      <c r="E29" t="s">
        <v>59</v>
      </c>
      <c r="F29" t="s">
        <v>3069</v>
      </c>
      <c r="G29" t="s">
        <v>3015</v>
      </c>
      <c r="I29">
        <v>1</v>
      </c>
      <c r="J29" t="s">
        <v>183</v>
      </c>
      <c r="K29">
        <v>46</v>
      </c>
      <c r="L29" t="s">
        <v>231</v>
      </c>
      <c r="M29" s="3">
        <v>3000</v>
      </c>
      <c r="P29" s="2">
        <v>45764</v>
      </c>
      <c r="R29">
        <v>1</v>
      </c>
      <c r="S29" s="3">
        <v>3000</v>
      </c>
      <c r="T29" t="s">
        <v>65</v>
      </c>
      <c r="U29" t="s">
        <v>3070</v>
      </c>
      <c r="V29">
        <v>0</v>
      </c>
      <c r="W29" s="3">
        <v>3000</v>
      </c>
      <c r="X29">
        <v>0</v>
      </c>
      <c r="Y29">
        <v>0</v>
      </c>
      <c r="Z29">
        <v>0</v>
      </c>
      <c r="AA29">
        <v>0</v>
      </c>
      <c r="AD29">
        <v>0</v>
      </c>
      <c r="AM29" t="s">
        <v>3071</v>
      </c>
      <c r="AN29" t="s">
        <v>465</v>
      </c>
      <c r="AP29">
        <v>0</v>
      </c>
      <c r="AQ29">
        <v>0</v>
      </c>
      <c r="AR29">
        <v>0</v>
      </c>
      <c r="AS29">
        <v>0</v>
      </c>
      <c r="AT29">
        <v>0</v>
      </c>
      <c r="AU29">
        <v>0</v>
      </c>
      <c r="AY29" t="s">
        <v>63</v>
      </c>
      <c r="AZ29" t="s">
        <v>5448</v>
      </c>
      <c r="BA29">
        <v>0</v>
      </c>
      <c r="BC29" t="s">
        <v>465</v>
      </c>
      <c r="BF29" t="s">
        <v>2878</v>
      </c>
    </row>
    <row r="30" spans="1:58" x14ac:dyDescent="0.35">
      <c r="A30" t="s">
        <v>5449</v>
      </c>
      <c r="B30">
        <v>10000</v>
      </c>
      <c r="C30">
        <v>10000</v>
      </c>
      <c r="D30" s="2">
        <v>45770</v>
      </c>
      <c r="E30" t="s">
        <v>59</v>
      </c>
      <c r="F30" t="s">
        <v>5450</v>
      </c>
      <c r="G30" t="s">
        <v>1455</v>
      </c>
      <c r="I30">
        <v>1</v>
      </c>
      <c r="J30" t="s">
        <v>183</v>
      </c>
      <c r="K30">
        <v>88</v>
      </c>
      <c r="L30" t="s">
        <v>144</v>
      </c>
      <c r="M30" s="3">
        <v>3500</v>
      </c>
      <c r="P30" s="2">
        <v>45764</v>
      </c>
      <c r="R30">
        <v>1</v>
      </c>
      <c r="S30" s="3">
        <v>3500</v>
      </c>
      <c r="T30" t="s">
        <v>65</v>
      </c>
      <c r="U30" t="s">
        <v>5451</v>
      </c>
      <c r="V30">
        <v>0</v>
      </c>
      <c r="W30" s="3">
        <v>3000</v>
      </c>
      <c r="X30">
        <v>500</v>
      </c>
      <c r="Y30">
        <v>0</v>
      </c>
      <c r="Z30">
        <v>0</v>
      </c>
      <c r="AA30">
        <v>0</v>
      </c>
      <c r="AD30">
        <v>0</v>
      </c>
      <c r="AM30" t="s">
        <v>5452</v>
      </c>
      <c r="AN30" t="s">
        <v>3251</v>
      </c>
      <c r="AP30">
        <v>0</v>
      </c>
      <c r="AQ30">
        <v>0</v>
      </c>
      <c r="AR30">
        <v>0</v>
      </c>
      <c r="AS30">
        <v>0</v>
      </c>
      <c r="AT30">
        <v>0</v>
      </c>
      <c r="AU30">
        <v>0</v>
      </c>
      <c r="AY30" t="s">
        <v>63</v>
      </c>
      <c r="AZ30" t="s">
        <v>5453</v>
      </c>
      <c r="BA30">
        <v>0</v>
      </c>
      <c r="BC30" t="s">
        <v>3251</v>
      </c>
      <c r="BF30" t="s">
        <v>3252</v>
      </c>
    </row>
    <row r="31" spans="1:58" x14ac:dyDescent="0.35">
      <c r="A31" t="s">
        <v>3247</v>
      </c>
      <c r="B31">
        <v>10000</v>
      </c>
      <c r="C31">
        <v>10000</v>
      </c>
      <c r="D31" s="2">
        <v>45770</v>
      </c>
      <c r="E31" t="s">
        <v>59</v>
      </c>
      <c r="F31" t="s">
        <v>3248</v>
      </c>
      <c r="G31" t="s">
        <v>1455</v>
      </c>
      <c r="I31">
        <v>1</v>
      </c>
      <c r="J31" t="s">
        <v>183</v>
      </c>
      <c r="K31">
        <v>88</v>
      </c>
      <c r="L31" t="s">
        <v>144</v>
      </c>
      <c r="M31" s="3">
        <v>3500</v>
      </c>
      <c r="P31" s="2">
        <v>45764</v>
      </c>
      <c r="R31">
        <v>1</v>
      </c>
      <c r="S31" s="3">
        <v>3500</v>
      </c>
      <c r="T31" t="s">
        <v>65</v>
      </c>
      <c r="U31" t="s">
        <v>3249</v>
      </c>
      <c r="V31">
        <v>0</v>
      </c>
      <c r="W31" s="3">
        <v>3000</v>
      </c>
      <c r="X31">
        <v>500</v>
      </c>
      <c r="Y31">
        <v>0</v>
      </c>
      <c r="Z31">
        <v>0</v>
      </c>
      <c r="AA31">
        <v>0</v>
      </c>
      <c r="AD31">
        <v>0</v>
      </c>
      <c r="AM31" t="s">
        <v>3250</v>
      </c>
      <c r="AN31" t="s">
        <v>3251</v>
      </c>
      <c r="AP31">
        <v>0</v>
      </c>
      <c r="AQ31">
        <v>0</v>
      </c>
      <c r="AR31">
        <v>0</v>
      </c>
      <c r="AS31">
        <v>0</v>
      </c>
      <c r="AT31">
        <v>0</v>
      </c>
      <c r="AU31">
        <v>0</v>
      </c>
      <c r="AY31" t="s">
        <v>63</v>
      </c>
      <c r="AZ31" t="s">
        <v>5454</v>
      </c>
      <c r="BA31">
        <v>0</v>
      </c>
      <c r="BC31" t="s">
        <v>3251</v>
      </c>
      <c r="BF31" t="s">
        <v>3252</v>
      </c>
    </row>
    <row r="32" spans="1:58" x14ac:dyDescent="0.35">
      <c r="A32" t="s">
        <v>3072</v>
      </c>
      <c r="B32">
        <v>10000</v>
      </c>
      <c r="C32">
        <v>20000</v>
      </c>
      <c r="D32" s="2">
        <v>45768</v>
      </c>
      <c r="E32" t="s">
        <v>59</v>
      </c>
      <c r="F32" t="s">
        <v>3069</v>
      </c>
      <c r="G32" t="s">
        <v>159</v>
      </c>
      <c r="I32">
        <v>2</v>
      </c>
      <c r="J32" t="s">
        <v>183</v>
      </c>
      <c r="K32">
        <v>71</v>
      </c>
      <c r="L32" t="s">
        <v>368</v>
      </c>
      <c r="M32" s="3">
        <v>15334</v>
      </c>
      <c r="P32" s="2">
        <v>45764</v>
      </c>
      <c r="R32">
        <v>6</v>
      </c>
      <c r="S32" s="3">
        <v>92004</v>
      </c>
      <c r="T32" t="s">
        <v>65</v>
      </c>
      <c r="U32">
        <v>5000582210001</v>
      </c>
      <c r="V32">
        <v>0</v>
      </c>
      <c r="W32" s="3">
        <v>92000</v>
      </c>
      <c r="X32">
        <v>4</v>
      </c>
      <c r="Y32">
        <v>0</v>
      </c>
      <c r="Z32">
        <v>0</v>
      </c>
      <c r="AA32">
        <v>0</v>
      </c>
      <c r="AD32">
        <v>0</v>
      </c>
      <c r="AM32">
        <v>500058221</v>
      </c>
      <c r="AN32" t="s">
        <v>162</v>
      </c>
      <c r="AP32">
        <v>0</v>
      </c>
      <c r="AQ32">
        <v>0</v>
      </c>
      <c r="AR32">
        <v>0</v>
      </c>
      <c r="AS32">
        <v>0</v>
      </c>
      <c r="AT32">
        <v>0</v>
      </c>
      <c r="AU32">
        <v>0</v>
      </c>
      <c r="AY32" t="s">
        <v>63</v>
      </c>
      <c r="AZ32" t="s">
        <v>5054</v>
      </c>
      <c r="BA32">
        <v>0</v>
      </c>
      <c r="BC32" t="s">
        <v>162</v>
      </c>
      <c r="BF32" t="s">
        <v>2473</v>
      </c>
    </row>
    <row r="33" spans="1:58" x14ac:dyDescent="0.35">
      <c r="A33" t="s">
        <v>3026</v>
      </c>
      <c r="B33">
        <v>10000</v>
      </c>
      <c r="C33">
        <v>20000</v>
      </c>
      <c r="D33" s="2">
        <v>45764</v>
      </c>
      <c r="E33" t="s">
        <v>59</v>
      </c>
      <c r="F33" t="s">
        <v>3027</v>
      </c>
      <c r="G33" t="s">
        <v>159</v>
      </c>
      <c r="I33">
        <v>2</v>
      </c>
      <c r="J33" t="s">
        <v>183</v>
      </c>
      <c r="K33">
        <v>71</v>
      </c>
      <c r="L33" t="s">
        <v>368</v>
      </c>
      <c r="M33" s="3">
        <v>1334</v>
      </c>
      <c r="P33" s="2">
        <v>45764</v>
      </c>
      <c r="R33">
        <v>6</v>
      </c>
      <c r="S33" s="3">
        <v>8004</v>
      </c>
      <c r="T33" t="s">
        <v>65</v>
      </c>
      <c r="U33">
        <v>5000596170001</v>
      </c>
      <c r="V33">
        <v>0</v>
      </c>
      <c r="W33" s="3">
        <v>8000</v>
      </c>
      <c r="X33">
        <v>4</v>
      </c>
      <c r="Y33">
        <v>0</v>
      </c>
      <c r="Z33">
        <v>0</v>
      </c>
      <c r="AA33">
        <v>0</v>
      </c>
      <c r="AD33">
        <v>0</v>
      </c>
      <c r="AM33">
        <v>500059617</v>
      </c>
      <c r="AN33" t="s">
        <v>162</v>
      </c>
      <c r="AP33">
        <v>0</v>
      </c>
      <c r="AQ33">
        <v>0</v>
      </c>
      <c r="AR33">
        <v>0</v>
      </c>
      <c r="AS33">
        <v>0</v>
      </c>
      <c r="AT33">
        <v>0</v>
      </c>
      <c r="AU33">
        <v>0</v>
      </c>
      <c r="AY33" t="s">
        <v>63</v>
      </c>
      <c r="AZ33" t="s">
        <v>3077</v>
      </c>
      <c r="BA33">
        <v>0</v>
      </c>
      <c r="BC33" t="s">
        <v>162</v>
      </c>
      <c r="BF33" t="s">
        <v>2473</v>
      </c>
    </row>
    <row r="34" spans="1:58" x14ac:dyDescent="0.35">
      <c r="A34" t="s">
        <v>3028</v>
      </c>
      <c r="B34">
        <v>10000</v>
      </c>
      <c r="C34">
        <v>20000</v>
      </c>
      <c r="D34" s="2">
        <v>45764</v>
      </c>
      <c r="E34" t="s">
        <v>59</v>
      </c>
      <c r="F34" t="s">
        <v>3029</v>
      </c>
      <c r="G34" t="s">
        <v>159</v>
      </c>
      <c r="I34">
        <v>2</v>
      </c>
      <c r="J34" t="s">
        <v>183</v>
      </c>
      <c r="K34">
        <v>71</v>
      </c>
      <c r="L34" t="s">
        <v>368</v>
      </c>
      <c r="M34">
        <v>834</v>
      </c>
      <c r="P34" s="2">
        <v>45764</v>
      </c>
      <c r="R34">
        <v>6</v>
      </c>
      <c r="S34" s="3">
        <v>5004</v>
      </c>
      <c r="T34" t="s">
        <v>65</v>
      </c>
      <c r="U34">
        <v>5000596230001</v>
      </c>
      <c r="V34">
        <v>0</v>
      </c>
      <c r="W34" s="3">
        <v>5000</v>
      </c>
      <c r="X34">
        <v>4</v>
      </c>
      <c r="Y34">
        <v>0</v>
      </c>
      <c r="Z34">
        <v>0</v>
      </c>
      <c r="AA34">
        <v>0</v>
      </c>
      <c r="AD34">
        <v>0</v>
      </c>
      <c r="AM34">
        <v>500059623</v>
      </c>
      <c r="AN34" t="s">
        <v>162</v>
      </c>
      <c r="AP34">
        <v>0</v>
      </c>
      <c r="AQ34">
        <v>0</v>
      </c>
      <c r="AR34">
        <v>0</v>
      </c>
      <c r="AS34">
        <v>0</v>
      </c>
      <c r="AT34">
        <v>0</v>
      </c>
      <c r="AU34">
        <v>0</v>
      </c>
      <c r="AY34" t="s">
        <v>63</v>
      </c>
      <c r="AZ34" t="s">
        <v>3078</v>
      </c>
      <c r="BA34">
        <v>0</v>
      </c>
      <c r="BC34" t="s">
        <v>162</v>
      </c>
      <c r="BF34" t="s">
        <v>2473</v>
      </c>
    </row>
    <row r="35" spans="1:58" x14ac:dyDescent="0.35">
      <c r="A35" t="s">
        <v>3030</v>
      </c>
      <c r="B35">
        <v>10000</v>
      </c>
      <c r="C35">
        <v>20000</v>
      </c>
      <c r="D35" s="2">
        <v>45764</v>
      </c>
      <c r="E35" t="s">
        <v>59</v>
      </c>
      <c r="F35" t="s">
        <v>3031</v>
      </c>
      <c r="G35" t="s">
        <v>159</v>
      </c>
      <c r="I35">
        <v>2</v>
      </c>
      <c r="J35" t="s">
        <v>183</v>
      </c>
      <c r="K35">
        <v>71</v>
      </c>
      <c r="L35" t="s">
        <v>368</v>
      </c>
      <c r="M35" s="3">
        <v>2000</v>
      </c>
      <c r="P35" s="2">
        <v>45764</v>
      </c>
      <c r="R35">
        <v>6</v>
      </c>
      <c r="S35" s="3">
        <v>12000</v>
      </c>
      <c r="T35" t="s">
        <v>65</v>
      </c>
      <c r="U35">
        <v>5000602800001</v>
      </c>
      <c r="V35">
        <v>0</v>
      </c>
      <c r="W35" s="3">
        <v>12000</v>
      </c>
      <c r="X35">
        <v>0</v>
      </c>
      <c r="Y35">
        <v>0</v>
      </c>
      <c r="Z35">
        <v>0</v>
      </c>
      <c r="AA35">
        <v>0</v>
      </c>
      <c r="AD35">
        <v>0</v>
      </c>
      <c r="AM35">
        <v>500060280</v>
      </c>
      <c r="AN35" t="s">
        <v>162</v>
      </c>
      <c r="AP35">
        <v>0</v>
      </c>
      <c r="AQ35">
        <v>0</v>
      </c>
      <c r="AR35">
        <v>0</v>
      </c>
      <c r="AS35">
        <v>0</v>
      </c>
      <c r="AT35">
        <v>0</v>
      </c>
      <c r="AU35">
        <v>0</v>
      </c>
      <c r="AY35" t="s">
        <v>63</v>
      </c>
      <c r="AZ35" t="s">
        <v>3079</v>
      </c>
      <c r="BA35">
        <v>0</v>
      </c>
      <c r="BC35" t="s">
        <v>162</v>
      </c>
      <c r="BF35" t="s">
        <v>2473</v>
      </c>
    </row>
    <row r="36" spans="1:58" x14ac:dyDescent="0.35">
      <c r="A36" t="s">
        <v>3032</v>
      </c>
      <c r="B36">
        <v>10000</v>
      </c>
      <c r="C36">
        <v>20000</v>
      </c>
      <c r="D36" s="2">
        <v>45764</v>
      </c>
      <c r="E36" t="s">
        <v>59</v>
      </c>
      <c r="F36" t="s">
        <v>3033</v>
      </c>
      <c r="G36" t="s">
        <v>159</v>
      </c>
      <c r="I36">
        <v>2</v>
      </c>
      <c r="J36" t="s">
        <v>183</v>
      </c>
      <c r="K36">
        <v>71</v>
      </c>
      <c r="L36" t="s">
        <v>368</v>
      </c>
      <c r="M36">
        <v>834</v>
      </c>
      <c r="P36" s="2">
        <v>45764</v>
      </c>
      <c r="R36">
        <v>6</v>
      </c>
      <c r="S36" s="3">
        <v>5004</v>
      </c>
      <c r="T36" t="s">
        <v>65</v>
      </c>
      <c r="U36">
        <v>5000602810001</v>
      </c>
      <c r="V36">
        <v>0</v>
      </c>
      <c r="W36" s="3">
        <v>5000</v>
      </c>
      <c r="X36">
        <v>4</v>
      </c>
      <c r="Y36">
        <v>0</v>
      </c>
      <c r="Z36">
        <v>0</v>
      </c>
      <c r="AA36">
        <v>0</v>
      </c>
      <c r="AD36">
        <v>0</v>
      </c>
      <c r="AM36">
        <v>500060281</v>
      </c>
      <c r="AN36" t="s">
        <v>162</v>
      </c>
      <c r="AP36">
        <v>0</v>
      </c>
      <c r="AQ36">
        <v>0</v>
      </c>
      <c r="AR36">
        <v>0</v>
      </c>
      <c r="AS36">
        <v>0</v>
      </c>
      <c r="AT36">
        <v>0</v>
      </c>
      <c r="AU36">
        <v>0</v>
      </c>
      <c r="AY36" t="s">
        <v>63</v>
      </c>
      <c r="AZ36" t="s">
        <v>3080</v>
      </c>
      <c r="BA36">
        <v>0</v>
      </c>
      <c r="BC36" t="s">
        <v>162</v>
      </c>
      <c r="BF36" t="s">
        <v>2473</v>
      </c>
    </row>
    <row r="37" spans="1:58" x14ac:dyDescent="0.35">
      <c r="A37" t="s">
        <v>3149</v>
      </c>
      <c r="B37">
        <v>10000</v>
      </c>
      <c r="C37">
        <v>10000</v>
      </c>
      <c r="D37" s="2">
        <v>45768</v>
      </c>
      <c r="E37" t="s">
        <v>59</v>
      </c>
      <c r="F37" t="s">
        <v>3150</v>
      </c>
      <c r="G37" t="s">
        <v>2715</v>
      </c>
      <c r="I37">
        <v>1</v>
      </c>
      <c r="J37" t="s">
        <v>183</v>
      </c>
      <c r="K37">
        <v>26</v>
      </c>
      <c r="L37" t="s">
        <v>648</v>
      </c>
      <c r="M37" s="3">
        <v>13500</v>
      </c>
      <c r="P37" s="2">
        <v>45764</v>
      </c>
      <c r="R37">
        <v>4</v>
      </c>
      <c r="S37" s="3">
        <v>54000</v>
      </c>
      <c r="T37" t="s">
        <v>65</v>
      </c>
      <c r="U37" t="s">
        <v>2516</v>
      </c>
      <c r="V37">
        <v>0</v>
      </c>
      <c r="W37" s="3">
        <v>54000</v>
      </c>
      <c r="X37">
        <v>0</v>
      </c>
      <c r="Y37">
        <v>0</v>
      </c>
      <c r="Z37">
        <v>0</v>
      </c>
      <c r="AA37">
        <v>0</v>
      </c>
      <c r="AD37">
        <v>0</v>
      </c>
      <c r="AM37" t="s">
        <v>2517</v>
      </c>
      <c r="AN37" t="s">
        <v>170</v>
      </c>
      <c r="AP37">
        <v>0</v>
      </c>
      <c r="AQ37">
        <v>0</v>
      </c>
      <c r="AR37">
        <v>0</v>
      </c>
      <c r="AS37">
        <v>0</v>
      </c>
      <c r="AT37">
        <v>0</v>
      </c>
      <c r="AU37">
        <v>0</v>
      </c>
      <c r="AY37" t="s">
        <v>63</v>
      </c>
      <c r="AZ37" t="s">
        <v>5455</v>
      </c>
      <c r="BA37">
        <v>0</v>
      </c>
      <c r="BC37" t="s">
        <v>170</v>
      </c>
      <c r="BF37" t="s">
        <v>3151</v>
      </c>
    </row>
    <row r="38" spans="1:58" x14ac:dyDescent="0.35">
      <c r="A38" t="s">
        <v>5456</v>
      </c>
      <c r="B38">
        <v>10000</v>
      </c>
      <c r="C38">
        <v>10000</v>
      </c>
      <c r="D38" s="2">
        <v>45769</v>
      </c>
      <c r="E38" t="s">
        <v>59</v>
      </c>
      <c r="F38" t="s">
        <v>5427</v>
      </c>
      <c r="G38" t="s">
        <v>1428</v>
      </c>
      <c r="I38">
        <v>1</v>
      </c>
      <c r="J38" t="s">
        <v>183</v>
      </c>
      <c r="K38">
        <v>78</v>
      </c>
      <c r="L38" t="s">
        <v>216</v>
      </c>
      <c r="M38" s="3">
        <v>1500</v>
      </c>
      <c r="P38" s="2">
        <v>45764</v>
      </c>
      <c r="R38">
        <v>16</v>
      </c>
      <c r="S38" s="3">
        <v>24000</v>
      </c>
      <c r="T38" t="s">
        <v>65</v>
      </c>
      <c r="U38" t="s">
        <v>5457</v>
      </c>
      <c r="V38">
        <v>0</v>
      </c>
      <c r="W38" s="3">
        <v>20000</v>
      </c>
      <c r="X38" s="3">
        <v>4000</v>
      </c>
      <c r="Y38">
        <v>0</v>
      </c>
      <c r="Z38">
        <v>0</v>
      </c>
      <c r="AA38">
        <v>0</v>
      </c>
      <c r="AD38">
        <v>0</v>
      </c>
      <c r="AM38" t="s">
        <v>5458</v>
      </c>
      <c r="AN38" t="s">
        <v>275</v>
      </c>
      <c r="AP38">
        <v>0</v>
      </c>
      <c r="AQ38">
        <v>0</v>
      </c>
      <c r="AR38">
        <v>0</v>
      </c>
      <c r="AS38">
        <v>0</v>
      </c>
      <c r="AT38">
        <v>0</v>
      </c>
      <c r="AU38">
        <v>0</v>
      </c>
      <c r="AY38" t="s">
        <v>63</v>
      </c>
      <c r="AZ38" t="s">
        <v>5459</v>
      </c>
      <c r="BA38">
        <v>0</v>
      </c>
      <c r="BC38" t="s">
        <v>275</v>
      </c>
      <c r="BF38" t="s">
        <v>5460</v>
      </c>
    </row>
    <row r="39" spans="1:58" x14ac:dyDescent="0.35">
      <c r="A39" t="s">
        <v>5456</v>
      </c>
      <c r="B39">
        <v>10000</v>
      </c>
      <c r="C39">
        <v>20000</v>
      </c>
      <c r="D39" s="2">
        <v>45769</v>
      </c>
      <c r="E39" t="s">
        <v>59</v>
      </c>
      <c r="F39" t="s">
        <v>5427</v>
      </c>
      <c r="G39" t="s">
        <v>1428</v>
      </c>
      <c r="I39">
        <v>2</v>
      </c>
      <c r="J39" t="s">
        <v>183</v>
      </c>
      <c r="K39">
        <v>63</v>
      </c>
      <c r="L39" t="s">
        <v>136</v>
      </c>
      <c r="M39" s="3">
        <v>1250</v>
      </c>
      <c r="P39" s="2">
        <v>45764</v>
      </c>
      <c r="R39">
        <v>16</v>
      </c>
      <c r="S39" s="3">
        <v>20000</v>
      </c>
      <c r="T39" t="s">
        <v>65</v>
      </c>
      <c r="U39" t="s">
        <v>5457</v>
      </c>
      <c r="V39">
        <v>0</v>
      </c>
      <c r="W39" s="3">
        <v>20000</v>
      </c>
      <c r="X39">
        <v>0</v>
      </c>
      <c r="Y39">
        <v>0</v>
      </c>
      <c r="Z39">
        <v>0</v>
      </c>
      <c r="AA39">
        <v>0</v>
      </c>
      <c r="AD39">
        <v>0</v>
      </c>
      <c r="AM39" t="s">
        <v>5458</v>
      </c>
      <c r="AN39" t="s">
        <v>275</v>
      </c>
      <c r="AP39">
        <v>0</v>
      </c>
      <c r="AQ39">
        <v>0</v>
      </c>
      <c r="AR39">
        <v>0</v>
      </c>
      <c r="AS39">
        <v>0</v>
      </c>
      <c r="AT39">
        <v>0</v>
      </c>
      <c r="AU39">
        <v>0</v>
      </c>
      <c r="AY39" t="s">
        <v>63</v>
      </c>
      <c r="AZ39" t="s">
        <v>5459</v>
      </c>
      <c r="BA39">
        <v>0</v>
      </c>
      <c r="BC39" t="s">
        <v>275</v>
      </c>
      <c r="BF39" t="s">
        <v>5460</v>
      </c>
    </row>
    <row r="40" spans="1:58" x14ac:dyDescent="0.35">
      <c r="A40" t="s">
        <v>3081</v>
      </c>
      <c r="B40">
        <v>10000</v>
      </c>
      <c r="C40">
        <v>30000</v>
      </c>
      <c r="D40" s="2">
        <v>45768</v>
      </c>
      <c r="E40" t="s">
        <v>59</v>
      </c>
      <c r="F40" t="s">
        <v>3082</v>
      </c>
      <c r="G40" t="s">
        <v>3083</v>
      </c>
      <c r="I40">
        <v>3</v>
      </c>
      <c r="J40" t="s">
        <v>183</v>
      </c>
      <c r="K40">
        <v>115</v>
      </c>
      <c r="L40" t="s">
        <v>3084</v>
      </c>
      <c r="M40" s="3">
        <v>2273</v>
      </c>
      <c r="P40" s="2">
        <v>45764</v>
      </c>
      <c r="R40">
        <v>11</v>
      </c>
      <c r="S40" s="3">
        <v>25003</v>
      </c>
      <c r="T40" t="s">
        <v>65</v>
      </c>
      <c r="U40" t="s">
        <v>3085</v>
      </c>
      <c r="V40">
        <v>0</v>
      </c>
      <c r="W40" s="3">
        <v>17500</v>
      </c>
      <c r="X40" s="3">
        <v>7503</v>
      </c>
      <c r="Y40">
        <v>0</v>
      </c>
      <c r="Z40">
        <v>0</v>
      </c>
      <c r="AA40">
        <v>0</v>
      </c>
      <c r="AD40">
        <v>0</v>
      </c>
      <c r="AM40" t="s">
        <v>3086</v>
      </c>
      <c r="AN40" t="s">
        <v>3087</v>
      </c>
      <c r="AP40">
        <v>0</v>
      </c>
      <c r="AQ40">
        <v>0</v>
      </c>
      <c r="AR40">
        <v>0</v>
      </c>
      <c r="AS40">
        <v>0</v>
      </c>
      <c r="AT40">
        <v>0</v>
      </c>
      <c r="AU40">
        <v>0</v>
      </c>
      <c r="AY40" t="s">
        <v>63</v>
      </c>
      <c r="AZ40" t="s">
        <v>3088</v>
      </c>
      <c r="BA40">
        <v>0</v>
      </c>
      <c r="BC40" t="s">
        <v>3087</v>
      </c>
      <c r="BF40" t="s">
        <v>3089</v>
      </c>
    </row>
    <row r="41" spans="1:58" x14ac:dyDescent="0.35">
      <c r="A41" t="s">
        <v>3034</v>
      </c>
      <c r="B41">
        <v>10000</v>
      </c>
      <c r="C41">
        <v>20000</v>
      </c>
      <c r="D41" s="2">
        <v>45764</v>
      </c>
      <c r="E41" t="s">
        <v>59</v>
      </c>
      <c r="F41" t="s">
        <v>2711</v>
      </c>
      <c r="G41" t="s">
        <v>1880</v>
      </c>
      <c r="I41">
        <v>2</v>
      </c>
      <c r="J41" t="s">
        <v>183</v>
      </c>
      <c r="K41">
        <v>63</v>
      </c>
      <c r="L41" t="s">
        <v>136</v>
      </c>
      <c r="M41">
        <v>625</v>
      </c>
      <c r="P41" s="2">
        <v>45764</v>
      </c>
      <c r="R41">
        <v>16</v>
      </c>
      <c r="S41" s="3">
        <v>10000</v>
      </c>
      <c r="T41" t="s">
        <v>65</v>
      </c>
      <c r="U41" t="s">
        <v>3035</v>
      </c>
      <c r="V41">
        <v>0</v>
      </c>
      <c r="W41" s="3">
        <v>10000</v>
      </c>
      <c r="X41">
        <v>0</v>
      </c>
      <c r="Y41">
        <v>0</v>
      </c>
      <c r="Z41">
        <v>0</v>
      </c>
      <c r="AA41">
        <v>0</v>
      </c>
      <c r="AD41">
        <v>0</v>
      </c>
      <c r="AM41" t="s">
        <v>3036</v>
      </c>
      <c r="AN41" t="s">
        <v>170</v>
      </c>
      <c r="AP41">
        <v>0</v>
      </c>
      <c r="AQ41">
        <v>0</v>
      </c>
      <c r="AR41">
        <v>0</v>
      </c>
      <c r="AS41">
        <v>0</v>
      </c>
      <c r="AT41">
        <v>0</v>
      </c>
      <c r="AU41">
        <v>0</v>
      </c>
      <c r="AY41" t="s">
        <v>63</v>
      </c>
      <c r="AZ41" t="s">
        <v>5386</v>
      </c>
      <c r="BA41">
        <v>0</v>
      </c>
      <c r="BC41" t="s">
        <v>170</v>
      </c>
      <c r="BF41" t="s">
        <v>3037</v>
      </c>
    </row>
    <row r="42" spans="1:58" x14ac:dyDescent="0.35">
      <c r="A42" t="s">
        <v>3073</v>
      </c>
      <c r="B42">
        <v>10000</v>
      </c>
      <c r="C42">
        <v>10000</v>
      </c>
      <c r="D42" s="2">
        <v>45768</v>
      </c>
      <c r="E42" t="s">
        <v>59</v>
      </c>
      <c r="F42" t="s">
        <v>3063</v>
      </c>
      <c r="G42" t="s">
        <v>3064</v>
      </c>
      <c r="I42">
        <v>1</v>
      </c>
      <c r="J42" t="s">
        <v>183</v>
      </c>
      <c r="K42">
        <v>32</v>
      </c>
      <c r="L42" t="s">
        <v>516</v>
      </c>
      <c r="M42" s="3">
        <v>5860</v>
      </c>
      <c r="P42" s="2">
        <v>45764</v>
      </c>
      <c r="R42">
        <v>1</v>
      </c>
      <c r="S42" s="3">
        <v>5860</v>
      </c>
      <c r="T42" t="s">
        <v>65</v>
      </c>
      <c r="U42" t="s">
        <v>517</v>
      </c>
      <c r="V42">
        <v>0</v>
      </c>
      <c r="W42" s="3">
        <v>5360</v>
      </c>
      <c r="X42">
        <v>500</v>
      </c>
      <c r="Y42">
        <v>0</v>
      </c>
      <c r="Z42">
        <v>0</v>
      </c>
      <c r="AA42">
        <v>0</v>
      </c>
      <c r="AD42">
        <v>0</v>
      </c>
      <c r="AM42" t="s">
        <v>518</v>
      </c>
      <c r="AN42" t="s">
        <v>465</v>
      </c>
      <c r="AP42">
        <v>0</v>
      </c>
      <c r="AQ42">
        <v>0</v>
      </c>
      <c r="AR42">
        <v>0</v>
      </c>
      <c r="AS42">
        <v>0</v>
      </c>
      <c r="AT42">
        <v>0</v>
      </c>
      <c r="AU42">
        <v>0</v>
      </c>
      <c r="AY42" t="s">
        <v>63</v>
      </c>
      <c r="AZ42" t="s">
        <v>5461</v>
      </c>
      <c r="BA42">
        <v>0</v>
      </c>
      <c r="BC42" t="s">
        <v>465</v>
      </c>
      <c r="BF42" t="s">
        <v>3074</v>
      </c>
    </row>
    <row r="43" spans="1:58" x14ac:dyDescent="0.35">
      <c r="A43" t="s">
        <v>3075</v>
      </c>
      <c r="B43">
        <v>10000</v>
      </c>
      <c r="C43">
        <v>10000</v>
      </c>
      <c r="D43" s="2">
        <v>45768</v>
      </c>
      <c r="E43" t="s">
        <v>59</v>
      </c>
      <c r="F43" t="s">
        <v>3063</v>
      </c>
      <c r="G43" t="s">
        <v>3064</v>
      </c>
      <c r="I43">
        <v>1</v>
      </c>
      <c r="J43" t="s">
        <v>183</v>
      </c>
      <c r="K43">
        <v>32</v>
      </c>
      <c r="L43" t="s">
        <v>516</v>
      </c>
      <c r="M43" s="3">
        <v>5860</v>
      </c>
      <c r="P43" s="2">
        <v>45764</v>
      </c>
      <c r="R43">
        <v>1</v>
      </c>
      <c r="S43" s="3">
        <v>5860</v>
      </c>
      <c r="T43" t="s">
        <v>65</v>
      </c>
      <c r="U43" t="s">
        <v>1227</v>
      </c>
      <c r="V43">
        <v>0</v>
      </c>
      <c r="W43" s="3">
        <v>5360</v>
      </c>
      <c r="X43">
        <v>500</v>
      </c>
      <c r="Y43">
        <v>0</v>
      </c>
      <c r="Z43">
        <v>0</v>
      </c>
      <c r="AA43">
        <v>0</v>
      </c>
      <c r="AD43">
        <v>0</v>
      </c>
      <c r="AM43" t="s">
        <v>1228</v>
      </c>
      <c r="AN43" t="s">
        <v>465</v>
      </c>
      <c r="AP43">
        <v>0</v>
      </c>
      <c r="AQ43">
        <v>0</v>
      </c>
      <c r="AR43">
        <v>0</v>
      </c>
      <c r="AS43">
        <v>0</v>
      </c>
      <c r="AT43">
        <v>0</v>
      </c>
      <c r="AU43">
        <v>0</v>
      </c>
      <c r="AY43" t="s">
        <v>63</v>
      </c>
      <c r="AZ43" t="s">
        <v>6567</v>
      </c>
      <c r="BA43">
        <v>0</v>
      </c>
      <c r="BC43" t="s">
        <v>465</v>
      </c>
      <c r="BF43" t="s">
        <v>3076</v>
      </c>
    </row>
    <row r="44" spans="1:58" x14ac:dyDescent="0.35">
      <c r="A44" t="s">
        <v>3038</v>
      </c>
      <c r="B44">
        <v>10000</v>
      </c>
      <c r="C44">
        <v>10000</v>
      </c>
      <c r="D44" s="2">
        <v>45764</v>
      </c>
      <c r="E44" t="s">
        <v>59</v>
      </c>
      <c r="F44" t="s">
        <v>3011</v>
      </c>
      <c r="G44">
        <v>234402</v>
      </c>
      <c r="I44">
        <v>1</v>
      </c>
      <c r="J44" t="s">
        <v>183</v>
      </c>
      <c r="K44">
        <v>90</v>
      </c>
      <c r="L44" t="s">
        <v>1190</v>
      </c>
      <c r="M44">
        <v>167</v>
      </c>
      <c r="P44" s="2">
        <v>45764</v>
      </c>
      <c r="R44">
        <v>180</v>
      </c>
      <c r="S44" s="3">
        <v>30060</v>
      </c>
      <c r="T44" t="s">
        <v>65</v>
      </c>
      <c r="U44" t="s">
        <v>1191</v>
      </c>
      <c r="V44">
        <v>0</v>
      </c>
      <c r="W44" s="3">
        <v>30000</v>
      </c>
      <c r="X44">
        <v>60</v>
      </c>
      <c r="Y44">
        <v>0</v>
      </c>
      <c r="Z44">
        <v>0</v>
      </c>
      <c r="AA44">
        <v>0</v>
      </c>
      <c r="AD44">
        <v>0</v>
      </c>
      <c r="AM44" t="s">
        <v>1192</v>
      </c>
      <c r="AN44" t="s">
        <v>139</v>
      </c>
      <c r="AP44">
        <v>0</v>
      </c>
      <c r="AQ44">
        <v>0</v>
      </c>
      <c r="AR44">
        <v>0</v>
      </c>
      <c r="AS44">
        <v>0</v>
      </c>
      <c r="AT44">
        <v>0</v>
      </c>
      <c r="AU44">
        <v>0</v>
      </c>
      <c r="AY44" t="s">
        <v>63</v>
      </c>
      <c r="AZ44" t="s">
        <v>5462</v>
      </c>
      <c r="BA44">
        <v>0</v>
      </c>
      <c r="BC44" t="s">
        <v>139</v>
      </c>
      <c r="BF44" t="s">
        <v>3012</v>
      </c>
    </row>
    <row r="45" spans="1:58" x14ac:dyDescent="0.35">
      <c r="A45" t="s">
        <v>5463</v>
      </c>
      <c r="B45">
        <v>10000</v>
      </c>
      <c r="C45">
        <v>10000</v>
      </c>
      <c r="D45" s="2">
        <v>45771</v>
      </c>
      <c r="E45" t="s">
        <v>59</v>
      </c>
      <c r="F45" t="s">
        <v>5464</v>
      </c>
      <c r="G45" t="s">
        <v>2957</v>
      </c>
      <c r="I45">
        <v>1</v>
      </c>
      <c r="J45" t="s">
        <v>183</v>
      </c>
      <c r="K45">
        <v>88</v>
      </c>
      <c r="L45" t="s">
        <v>144</v>
      </c>
      <c r="M45" s="3">
        <v>1000</v>
      </c>
      <c r="P45" s="2">
        <v>45764</v>
      </c>
      <c r="R45">
        <v>1</v>
      </c>
      <c r="S45" s="3">
        <v>1000</v>
      </c>
      <c r="T45" t="s">
        <v>65</v>
      </c>
      <c r="U45" t="s">
        <v>5465</v>
      </c>
      <c r="V45">
        <v>0</v>
      </c>
      <c r="W45" s="3">
        <v>1000</v>
      </c>
      <c r="X45">
        <v>0</v>
      </c>
      <c r="Y45">
        <v>0</v>
      </c>
      <c r="Z45">
        <v>0</v>
      </c>
      <c r="AA45">
        <v>0</v>
      </c>
      <c r="AD45">
        <v>0</v>
      </c>
      <c r="AM45" t="s">
        <v>5466</v>
      </c>
      <c r="AN45" t="s">
        <v>2960</v>
      </c>
      <c r="AP45">
        <v>0</v>
      </c>
      <c r="AQ45">
        <v>0</v>
      </c>
      <c r="AR45">
        <v>0</v>
      </c>
      <c r="AS45">
        <v>0</v>
      </c>
      <c r="AT45">
        <v>0</v>
      </c>
      <c r="AU45">
        <v>0</v>
      </c>
      <c r="AY45" t="s">
        <v>63</v>
      </c>
      <c r="AZ45" t="s">
        <v>5467</v>
      </c>
      <c r="BA45">
        <v>0</v>
      </c>
      <c r="BC45" t="s">
        <v>2960</v>
      </c>
      <c r="BF45" t="s">
        <v>5468</v>
      </c>
    </row>
    <row r="46" spans="1:58" x14ac:dyDescent="0.35">
      <c r="A46" t="s">
        <v>5469</v>
      </c>
      <c r="B46">
        <v>10000</v>
      </c>
      <c r="C46">
        <v>10000</v>
      </c>
      <c r="D46" s="2">
        <v>45771</v>
      </c>
      <c r="E46" t="s">
        <v>59</v>
      </c>
      <c r="F46" t="s">
        <v>4211</v>
      </c>
      <c r="G46" t="s">
        <v>2969</v>
      </c>
      <c r="I46">
        <v>1</v>
      </c>
      <c r="J46" t="s">
        <v>183</v>
      </c>
      <c r="K46">
        <v>88</v>
      </c>
      <c r="L46" t="s">
        <v>144</v>
      </c>
      <c r="M46" s="3">
        <v>1000</v>
      </c>
      <c r="P46" s="2">
        <v>45764</v>
      </c>
      <c r="R46">
        <v>1</v>
      </c>
      <c r="S46" s="3">
        <v>1000</v>
      </c>
      <c r="T46" t="s">
        <v>65</v>
      </c>
      <c r="U46" t="s">
        <v>5470</v>
      </c>
      <c r="V46">
        <v>0</v>
      </c>
      <c r="W46" s="3">
        <v>1000</v>
      </c>
      <c r="X46">
        <v>0</v>
      </c>
      <c r="Y46">
        <v>0</v>
      </c>
      <c r="Z46">
        <v>0</v>
      </c>
      <c r="AA46">
        <v>0</v>
      </c>
      <c r="AD46">
        <v>0</v>
      </c>
      <c r="AM46" t="s">
        <v>5471</v>
      </c>
      <c r="AN46" t="s">
        <v>2960</v>
      </c>
      <c r="AP46">
        <v>0</v>
      </c>
      <c r="AQ46">
        <v>0</v>
      </c>
      <c r="AR46">
        <v>0</v>
      </c>
      <c r="AS46">
        <v>0</v>
      </c>
      <c r="AT46">
        <v>0</v>
      </c>
      <c r="AU46">
        <v>0</v>
      </c>
      <c r="AY46" t="s">
        <v>63</v>
      </c>
      <c r="AZ46" t="s">
        <v>5472</v>
      </c>
      <c r="BA46">
        <v>0</v>
      </c>
      <c r="BC46" t="s">
        <v>2960</v>
      </c>
      <c r="BF46" t="s">
        <v>5468</v>
      </c>
    </row>
    <row r="47" spans="1:58" x14ac:dyDescent="0.35">
      <c r="A47" t="s">
        <v>3039</v>
      </c>
      <c r="B47">
        <v>10000</v>
      </c>
      <c r="C47">
        <v>10000</v>
      </c>
      <c r="D47" s="2">
        <v>45764</v>
      </c>
      <c r="E47" t="s">
        <v>59</v>
      </c>
      <c r="F47" t="s">
        <v>3040</v>
      </c>
      <c r="G47" t="s">
        <v>536</v>
      </c>
      <c r="I47">
        <v>1</v>
      </c>
      <c r="J47" t="s">
        <v>183</v>
      </c>
      <c r="K47">
        <v>61</v>
      </c>
      <c r="L47" t="s">
        <v>209</v>
      </c>
      <c r="M47">
        <v>500</v>
      </c>
      <c r="P47" s="2">
        <v>45764</v>
      </c>
      <c r="R47">
        <v>1</v>
      </c>
      <c r="S47">
        <v>500</v>
      </c>
      <c r="T47" t="s">
        <v>65</v>
      </c>
      <c r="U47" t="s">
        <v>3041</v>
      </c>
      <c r="V47">
        <v>0</v>
      </c>
      <c r="W47">
        <v>500</v>
      </c>
      <c r="X47">
        <v>0</v>
      </c>
      <c r="Y47">
        <v>0</v>
      </c>
      <c r="Z47">
        <v>0</v>
      </c>
      <c r="AA47">
        <v>0</v>
      </c>
      <c r="AD47">
        <v>0</v>
      </c>
      <c r="AM47" t="s">
        <v>3042</v>
      </c>
      <c r="AN47" t="s">
        <v>2222</v>
      </c>
      <c r="AP47">
        <v>0</v>
      </c>
      <c r="AQ47">
        <v>0</v>
      </c>
      <c r="AR47">
        <v>0</v>
      </c>
      <c r="AS47">
        <v>0</v>
      </c>
      <c r="AT47">
        <v>0</v>
      </c>
      <c r="AU47">
        <v>0</v>
      </c>
      <c r="AY47" t="s">
        <v>63</v>
      </c>
      <c r="AZ47" t="s">
        <v>5473</v>
      </c>
      <c r="BA47">
        <v>0</v>
      </c>
      <c r="BC47" t="s">
        <v>2222</v>
      </c>
      <c r="BF47" t="s">
        <v>3043</v>
      </c>
    </row>
    <row r="48" spans="1:58" x14ac:dyDescent="0.35">
      <c r="A48" t="s">
        <v>3090</v>
      </c>
      <c r="B48">
        <v>10000</v>
      </c>
      <c r="C48">
        <v>20000</v>
      </c>
      <c r="D48" s="2">
        <v>45768</v>
      </c>
      <c r="E48" t="s">
        <v>59</v>
      </c>
      <c r="F48" t="s">
        <v>3091</v>
      </c>
      <c r="G48" t="s">
        <v>3092</v>
      </c>
      <c r="I48">
        <v>1</v>
      </c>
      <c r="J48" t="s">
        <v>183</v>
      </c>
      <c r="K48">
        <v>79</v>
      </c>
      <c r="L48" t="s">
        <v>92</v>
      </c>
      <c r="M48" s="3">
        <v>3470</v>
      </c>
      <c r="P48" s="2">
        <v>45764</v>
      </c>
      <c r="R48">
        <v>32</v>
      </c>
      <c r="S48" s="3">
        <v>111040</v>
      </c>
      <c r="T48" t="s">
        <v>65</v>
      </c>
      <c r="U48" t="s">
        <v>3093</v>
      </c>
      <c r="V48">
        <v>0</v>
      </c>
      <c r="W48" s="3">
        <v>111000</v>
      </c>
      <c r="X48">
        <v>40</v>
      </c>
      <c r="Y48">
        <v>0</v>
      </c>
      <c r="Z48">
        <v>0</v>
      </c>
      <c r="AA48">
        <v>0</v>
      </c>
      <c r="AD48">
        <v>0</v>
      </c>
      <c r="AM48" t="s">
        <v>3094</v>
      </c>
      <c r="AN48" t="s">
        <v>3095</v>
      </c>
      <c r="AP48">
        <v>0</v>
      </c>
      <c r="AQ48">
        <v>0</v>
      </c>
      <c r="AR48">
        <v>0</v>
      </c>
      <c r="AS48">
        <v>0</v>
      </c>
      <c r="AT48">
        <v>0</v>
      </c>
      <c r="AU48">
        <v>0</v>
      </c>
      <c r="AY48" t="s">
        <v>63</v>
      </c>
      <c r="AZ48" t="s">
        <v>3096</v>
      </c>
      <c r="BA48">
        <v>0</v>
      </c>
      <c r="BC48" t="s">
        <v>3095</v>
      </c>
      <c r="BF48" t="s">
        <v>3097</v>
      </c>
    </row>
    <row r="49" spans="1:58" x14ac:dyDescent="0.35">
      <c r="A49" t="s">
        <v>3090</v>
      </c>
      <c r="B49">
        <v>10000</v>
      </c>
      <c r="C49">
        <v>30000</v>
      </c>
      <c r="D49" s="2">
        <v>45768</v>
      </c>
      <c r="E49" t="s">
        <v>59</v>
      </c>
      <c r="F49" t="s">
        <v>3091</v>
      </c>
      <c r="G49" t="s">
        <v>3092</v>
      </c>
      <c r="I49">
        <v>2</v>
      </c>
      <c r="J49" t="s">
        <v>183</v>
      </c>
      <c r="K49">
        <v>105</v>
      </c>
      <c r="L49" t="s">
        <v>281</v>
      </c>
      <c r="M49" s="3">
        <v>222000</v>
      </c>
      <c r="P49" s="2">
        <v>45764</v>
      </c>
      <c r="R49">
        <v>1</v>
      </c>
      <c r="S49" s="3">
        <v>222000</v>
      </c>
      <c r="T49" t="s">
        <v>65</v>
      </c>
      <c r="U49" t="s">
        <v>3093</v>
      </c>
      <c r="V49">
        <v>0</v>
      </c>
      <c r="W49" s="3">
        <v>222000</v>
      </c>
      <c r="X49">
        <v>0</v>
      </c>
      <c r="Y49">
        <v>0</v>
      </c>
      <c r="Z49">
        <v>0</v>
      </c>
      <c r="AA49">
        <v>0</v>
      </c>
      <c r="AD49">
        <v>0</v>
      </c>
      <c r="AM49" t="s">
        <v>3094</v>
      </c>
      <c r="AN49" t="s">
        <v>3095</v>
      </c>
      <c r="AP49">
        <v>0</v>
      </c>
      <c r="AQ49">
        <v>0</v>
      </c>
      <c r="AR49">
        <v>0</v>
      </c>
      <c r="AS49">
        <v>0</v>
      </c>
      <c r="AT49">
        <v>0</v>
      </c>
      <c r="AU49">
        <v>0</v>
      </c>
      <c r="AY49" t="s">
        <v>63</v>
      </c>
      <c r="AZ49" t="s">
        <v>3096</v>
      </c>
      <c r="BA49">
        <v>0</v>
      </c>
      <c r="BC49" t="s">
        <v>3095</v>
      </c>
      <c r="BF49" t="s">
        <v>3097</v>
      </c>
    </row>
    <row r="50" spans="1:58" x14ac:dyDescent="0.35">
      <c r="A50" t="s">
        <v>3098</v>
      </c>
      <c r="B50">
        <v>10000</v>
      </c>
      <c r="C50">
        <v>10000</v>
      </c>
      <c r="D50" s="2">
        <v>45768</v>
      </c>
      <c r="E50" t="s">
        <v>59</v>
      </c>
      <c r="F50" t="s">
        <v>751</v>
      </c>
      <c r="G50" t="s">
        <v>3099</v>
      </c>
      <c r="I50">
        <v>1</v>
      </c>
      <c r="J50" t="s">
        <v>183</v>
      </c>
      <c r="K50">
        <v>79</v>
      </c>
      <c r="L50" t="s">
        <v>92</v>
      </c>
      <c r="M50">
        <v>173</v>
      </c>
      <c r="P50" s="2">
        <v>45764</v>
      </c>
      <c r="R50">
        <v>16</v>
      </c>
      <c r="S50" s="3">
        <v>2768</v>
      </c>
      <c r="T50" t="s">
        <v>65</v>
      </c>
      <c r="U50" t="s">
        <v>3100</v>
      </c>
      <c r="V50">
        <v>0</v>
      </c>
      <c r="W50" s="3">
        <v>2768</v>
      </c>
      <c r="X50">
        <v>0</v>
      </c>
      <c r="Y50">
        <v>0</v>
      </c>
      <c r="Z50">
        <v>0</v>
      </c>
      <c r="AA50">
        <v>0</v>
      </c>
      <c r="AD50">
        <v>0</v>
      </c>
      <c r="AM50" t="s">
        <v>3101</v>
      </c>
      <c r="AN50" t="s">
        <v>3095</v>
      </c>
      <c r="AP50">
        <v>0</v>
      </c>
      <c r="AQ50">
        <v>0</v>
      </c>
      <c r="AR50">
        <v>0</v>
      </c>
      <c r="AS50">
        <v>0</v>
      </c>
      <c r="AT50">
        <v>0</v>
      </c>
      <c r="AU50">
        <v>0</v>
      </c>
      <c r="AY50" t="s">
        <v>63</v>
      </c>
      <c r="AZ50" t="s">
        <v>3102</v>
      </c>
      <c r="BA50">
        <v>0</v>
      </c>
      <c r="BC50" t="s">
        <v>3095</v>
      </c>
      <c r="BF50" t="s">
        <v>3103</v>
      </c>
    </row>
    <row r="51" spans="1:58" x14ac:dyDescent="0.35">
      <c r="A51" t="s">
        <v>3098</v>
      </c>
      <c r="B51">
        <v>10000</v>
      </c>
      <c r="C51">
        <v>20000</v>
      </c>
      <c r="D51" s="2">
        <v>45768</v>
      </c>
      <c r="E51" t="s">
        <v>59</v>
      </c>
      <c r="F51" t="s">
        <v>751</v>
      </c>
      <c r="G51" t="s">
        <v>3099</v>
      </c>
      <c r="I51">
        <v>2</v>
      </c>
      <c r="J51" t="s">
        <v>183</v>
      </c>
      <c r="K51">
        <v>60</v>
      </c>
      <c r="L51" t="s">
        <v>3104</v>
      </c>
      <c r="M51" s="3">
        <v>2768</v>
      </c>
      <c r="P51" s="2">
        <v>45764</v>
      </c>
      <c r="R51">
        <v>1</v>
      </c>
      <c r="S51" s="3">
        <v>2768</v>
      </c>
      <c r="T51" t="s">
        <v>65</v>
      </c>
      <c r="U51" t="s">
        <v>3100</v>
      </c>
      <c r="V51">
        <v>0</v>
      </c>
      <c r="W51" s="3">
        <v>2768</v>
      </c>
      <c r="X51">
        <v>0</v>
      </c>
      <c r="Y51">
        <v>0</v>
      </c>
      <c r="Z51">
        <v>0</v>
      </c>
      <c r="AA51">
        <v>0</v>
      </c>
      <c r="AD51">
        <v>0</v>
      </c>
      <c r="AM51" t="s">
        <v>3101</v>
      </c>
      <c r="AN51" t="s">
        <v>3095</v>
      </c>
      <c r="AP51">
        <v>0</v>
      </c>
      <c r="AQ51">
        <v>0</v>
      </c>
      <c r="AR51">
        <v>0</v>
      </c>
      <c r="AS51">
        <v>0</v>
      </c>
      <c r="AT51">
        <v>0</v>
      </c>
      <c r="AU51">
        <v>0</v>
      </c>
      <c r="AY51" t="s">
        <v>63</v>
      </c>
      <c r="AZ51" t="s">
        <v>3102</v>
      </c>
      <c r="BA51">
        <v>0</v>
      </c>
      <c r="BC51" t="s">
        <v>3095</v>
      </c>
      <c r="BF51" t="s">
        <v>3103</v>
      </c>
    </row>
  </sheetData>
  <autoFilter ref="A1:BF1" xr:uid="{47C62678-BA2C-4877-A025-CB215E42DD38}"/>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5D0D-6BB8-4638-BEE6-7819EF3B131F}">
  <dimension ref="A1:BF6"/>
  <sheetViews>
    <sheetView workbookViewId="0">
      <selection activeCell="A4" sqref="A4:XFD6"/>
    </sheetView>
  </sheetViews>
  <sheetFormatPr defaultRowHeight="14.5" x14ac:dyDescent="0.35"/>
  <cols>
    <col min="4" max="4" width="9.08984375" bestFit="1" customWidth="1"/>
  </cols>
  <sheetData>
    <row r="1" spans="1:58" x14ac:dyDescent="0.35">
      <c r="A1" t="s">
        <v>6089</v>
      </c>
    </row>
    <row r="2" spans="1:58" x14ac:dyDescent="0.35">
      <c r="A2" t="s">
        <v>6565</v>
      </c>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3371</v>
      </c>
      <c r="B5">
        <v>10000</v>
      </c>
      <c r="C5">
        <v>10000</v>
      </c>
      <c r="D5" s="2">
        <v>45770</v>
      </c>
      <c r="E5" t="s">
        <v>59</v>
      </c>
      <c r="F5" t="s">
        <v>3402</v>
      </c>
      <c r="G5" t="s">
        <v>3373</v>
      </c>
      <c r="I5">
        <v>1</v>
      </c>
      <c r="J5" t="s">
        <v>183</v>
      </c>
      <c r="K5">
        <v>65</v>
      </c>
      <c r="L5" t="s">
        <v>340</v>
      </c>
      <c r="M5" s="3">
        <v>5000</v>
      </c>
      <c r="P5" s="2">
        <v>45766</v>
      </c>
      <c r="R5">
        <v>2</v>
      </c>
      <c r="S5" s="3">
        <v>10000</v>
      </c>
      <c r="T5" t="s">
        <v>65</v>
      </c>
      <c r="U5" t="s">
        <v>3374</v>
      </c>
      <c r="V5">
        <v>0</v>
      </c>
      <c r="W5" s="3">
        <v>10000</v>
      </c>
      <c r="X5">
        <v>0</v>
      </c>
      <c r="Y5">
        <v>0</v>
      </c>
      <c r="Z5">
        <v>0</v>
      </c>
      <c r="AA5">
        <v>0</v>
      </c>
      <c r="AD5">
        <v>0</v>
      </c>
      <c r="AM5" t="s">
        <v>3375</v>
      </c>
      <c r="AN5" t="s">
        <v>3376</v>
      </c>
      <c r="AP5">
        <v>0</v>
      </c>
      <c r="AQ5">
        <v>0</v>
      </c>
      <c r="AR5">
        <v>0</v>
      </c>
      <c r="AS5">
        <v>0</v>
      </c>
      <c r="AT5">
        <v>0</v>
      </c>
      <c r="AU5">
        <v>0</v>
      </c>
      <c r="AY5" t="s">
        <v>63</v>
      </c>
      <c r="AZ5" t="s">
        <v>5731</v>
      </c>
      <c r="BA5">
        <v>0</v>
      </c>
      <c r="BC5" t="s">
        <v>3376</v>
      </c>
      <c r="BF5" t="s">
        <v>3377</v>
      </c>
    </row>
    <row r="6" spans="1:58" x14ac:dyDescent="0.35">
      <c r="A6" t="s">
        <v>5732</v>
      </c>
      <c r="B6">
        <v>10000</v>
      </c>
      <c r="C6">
        <v>10000</v>
      </c>
      <c r="D6" s="2">
        <v>45771</v>
      </c>
      <c r="E6" t="s">
        <v>59</v>
      </c>
      <c r="F6" t="s">
        <v>5733</v>
      </c>
      <c r="G6" t="s">
        <v>3373</v>
      </c>
      <c r="I6">
        <v>1</v>
      </c>
      <c r="J6" t="s">
        <v>183</v>
      </c>
      <c r="K6">
        <v>65</v>
      </c>
      <c r="L6" t="s">
        <v>340</v>
      </c>
      <c r="M6" s="3">
        <v>8000</v>
      </c>
      <c r="P6" s="2">
        <v>45766</v>
      </c>
      <c r="R6">
        <v>2</v>
      </c>
      <c r="S6" s="3">
        <v>16000</v>
      </c>
      <c r="T6" t="s">
        <v>65</v>
      </c>
      <c r="U6" t="s">
        <v>5734</v>
      </c>
      <c r="V6">
        <v>0</v>
      </c>
      <c r="W6" s="3">
        <v>16000</v>
      </c>
      <c r="X6">
        <v>0</v>
      </c>
      <c r="Y6">
        <v>0</v>
      </c>
      <c r="Z6">
        <v>0</v>
      </c>
      <c r="AA6">
        <v>0</v>
      </c>
      <c r="AD6">
        <v>0</v>
      </c>
      <c r="AM6" t="s">
        <v>5735</v>
      </c>
      <c r="AN6" t="s">
        <v>3376</v>
      </c>
      <c r="AP6">
        <v>0</v>
      </c>
      <c r="AQ6">
        <v>0</v>
      </c>
      <c r="AR6">
        <v>0</v>
      </c>
      <c r="AS6">
        <v>0</v>
      </c>
      <c r="AT6">
        <v>0</v>
      </c>
      <c r="AU6">
        <v>0</v>
      </c>
      <c r="AY6" t="s">
        <v>63</v>
      </c>
      <c r="AZ6" t="s">
        <v>5736</v>
      </c>
      <c r="BA6">
        <v>0</v>
      </c>
      <c r="BC6" t="s">
        <v>3376</v>
      </c>
      <c r="BF6" t="s">
        <v>3377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9B9B5-04E2-4BB1-9A52-D17261BDA421}">
  <dimension ref="A1:BF89"/>
  <sheetViews>
    <sheetView topLeftCell="A80" workbookViewId="0">
      <selection activeCell="A4" sqref="A4:XFD89"/>
    </sheetView>
  </sheetViews>
  <sheetFormatPr defaultRowHeight="14.5" x14ac:dyDescent="0.35"/>
  <cols>
    <col min="4" max="4" width="9.08984375" bestFit="1" customWidth="1"/>
  </cols>
  <sheetData>
    <row r="1" spans="1:58" x14ac:dyDescent="0.35">
      <c r="A1" t="s">
        <v>6089</v>
      </c>
    </row>
    <row r="2" spans="1:58" x14ac:dyDescent="0.35">
      <c r="A2" t="s">
        <v>6551</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6552</v>
      </c>
      <c r="B5">
        <v>10000</v>
      </c>
      <c r="C5">
        <v>20000</v>
      </c>
      <c r="D5" s="2">
        <v>45785</v>
      </c>
      <c r="E5" t="s">
        <v>59</v>
      </c>
      <c r="F5" t="s">
        <v>6553</v>
      </c>
      <c r="G5" t="s">
        <v>6554</v>
      </c>
      <c r="H5" t="s">
        <v>6555</v>
      </c>
      <c r="I5">
        <v>2</v>
      </c>
      <c r="J5" t="s">
        <v>63</v>
      </c>
      <c r="K5">
        <v>77</v>
      </c>
      <c r="L5" t="s">
        <v>192</v>
      </c>
      <c r="M5" s="3">
        <v>29723</v>
      </c>
      <c r="P5" s="2">
        <v>45768</v>
      </c>
      <c r="R5">
        <v>36</v>
      </c>
      <c r="S5" s="3">
        <v>1070028</v>
      </c>
      <c r="T5" t="s">
        <v>65</v>
      </c>
      <c r="U5" t="s">
        <v>5490</v>
      </c>
      <c r="V5">
        <v>0</v>
      </c>
      <c r="W5">
        <v>0</v>
      </c>
      <c r="X5">
        <v>0</v>
      </c>
      <c r="Y5">
        <v>0</v>
      </c>
      <c r="Z5">
        <v>0</v>
      </c>
      <c r="AA5">
        <v>0</v>
      </c>
      <c r="AD5">
        <v>0</v>
      </c>
      <c r="AH5" t="s">
        <v>63</v>
      </c>
      <c r="AI5">
        <v>0</v>
      </c>
      <c r="AJ5" t="s">
        <v>63</v>
      </c>
      <c r="AM5" t="s">
        <v>5491</v>
      </c>
      <c r="AN5" t="s">
        <v>95</v>
      </c>
      <c r="AP5">
        <v>0</v>
      </c>
      <c r="AQ5">
        <v>0</v>
      </c>
      <c r="AR5">
        <v>0</v>
      </c>
      <c r="AS5">
        <v>0</v>
      </c>
      <c r="AT5">
        <v>0</v>
      </c>
      <c r="AU5">
        <v>0</v>
      </c>
      <c r="AY5" t="s">
        <v>63</v>
      </c>
      <c r="BC5" t="s">
        <v>95</v>
      </c>
      <c r="BF5" t="s">
        <v>6556</v>
      </c>
    </row>
    <row r="6" spans="1:58" x14ac:dyDescent="0.35">
      <c r="A6" t="s">
        <v>3105</v>
      </c>
      <c r="B6">
        <v>10000</v>
      </c>
      <c r="C6">
        <v>20000</v>
      </c>
      <c r="D6" s="2">
        <v>45768</v>
      </c>
      <c r="E6" t="s">
        <v>59</v>
      </c>
      <c r="F6" t="s">
        <v>3106</v>
      </c>
      <c r="G6" t="s">
        <v>3050</v>
      </c>
      <c r="H6" t="s">
        <v>80</v>
      </c>
      <c r="I6">
        <v>1</v>
      </c>
      <c r="J6" t="s">
        <v>63</v>
      </c>
      <c r="K6">
        <v>94</v>
      </c>
      <c r="L6" t="s">
        <v>81</v>
      </c>
      <c r="M6" s="3">
        <v>10000</v>
      </c>
      <c r="P6" s="2">
        <v>45768</v>
      </c>
      <c r="R6">
        <v>4</v>
      </c>
      <c r="S6" s="3">
        <v>40000</v>
      </c>
      <c r="T6" t="s">
        <v>65</v>
      </c>
      <c r="U6" t="s">
        <v>82</v>
      </c>
      <c r="V6">
        <v>0</v>
      </c>
      <c r="W6">
        <v>0</v>
      </c>
      <c r="X6">
        <v>0</v>
      </c>
      <c r="Y6">
        <v>0</v>
      </c>
      <c r="Z6">
        <v>0</v>
      </c>
      <c r="AA6">
        <v>0</v>
      </c>
      <c r="AD6">
        <v>0</v>
      </c>
      <c r="AH6" t="s">
        <v>63</v>
      </c>
      <c r="AI6">
        <v>0</v>
      </c>
      <c r="AJ6" t="s">
        <v>63</v>
      </c>
      <c r="AM6" t="s">
        <v>83</v>
      </c>
      <c r="AN6" t="s">
        <v>84</v>
      </c>
      <c r="AP6">
        <v>0</v>
      </c>
      <c r="AQ6">
        <v>0</v>
      </c>
      <c r="AR6">
        <v>0</v>
      </c>
      <c r="AS6">
        <v>0</v>
      </c>
      <c r="AT6">
        <v>0</v>
      </c>
      <c r="AU6">
        <v>0</v>
      </c>
      <c r="AY6" t="s">
        <v>63</v>
      </c>
      <c r="BC6" t="s">
        <v>84</v>
      </c>
      <c r="BF6" t="s">
        <v>3107</v>
      </c>
    </row>
    <row r="7" spans="1:58" x14ac:dyDescent="0.35">
      <c r="A7" t="s">
        <v>6471</v>
      </c>
      <c r="B7">
        <v>10000</v>
      </c>
      <c r="C7">
        <v>10000</v>
      </c>
      <c r="D7" s="2">
        <v>45784</v>
      </c>
      <c r="E7" t="s">
        <v>59</v>
      </c>
      <c r="F7" t="s">
        <v>6472</v>
      </c>
      <c r="G7" t="s">
        <v>6473</v>
      </c>
      <c r="H7" t="s">
        <v>6474</v>
      </c>
      <c r="I7">
        <v>1</v>
      </c>
      <c r="J7" t="s">
        <v>63</v>
      </c>
      <c r="K7">
        <v>79</v>
      </c>
      <c r="L7" t="s">
        <v>92</v>
      </c>
      <c r="M7" s="3">
        <v>3800</v>
      </c>
      <c r="P7" s="2">
        <v>45768</v>
      </c>
      <c r="R7">
        <v>21</v>
      </c>
      <c r="S7" s="3">
        <v>79800</v>
      </c>
      <c r="T7" t="s">
        <v>65</v>
      </c>
      <c r="U7" t="s">
        <v>3489</v>
      </c>
      <c r="V7">
        <v>0</v>
      </c>
      <c r="W7">
        <v>0</v>
      </c>
      <c r="X7">
        <v>0</v>
      </c>
      <c r="Y7">
        <v>0</v>
      </c>
      <c r="Z7">
        <v>0</v>
      </c>
      <c r="AA7">
        <v>0</v>
      </c>
      <c r="AD7">
        <v>0</v>
      </c>
      <c r="AH7" t="s">
        <v>63</v>
      </c>
      <c r="AI7">
        <v>0</v>
      </c>
      <c r="AJ7" t="s">
        <v>63</v>
      </c>
      <c r="AM7" t="s">
        <v>3490</v>
      </c>
      <c r="AN7" t="s">
        <v>108</v>
      </c>
      <c r="AP7">
        <v>0</v>
      </c>
      <c r="AQ7">
        <v>0</v>
      </c>
      <c r="AR7">
        <v>0</v>
      </c>
      <c r="AS7">
        <v>0</v>
      </c>
      <c r="AT7">
        <v>0</v>
      </c>
      <c r="AU7">
        <v>0</v>
      </c>
      <c r="AY7" t="s">
        <v>63</v>
      </c>
      <c r="BC7" t="s">
        <v>108</v>
      </c>
      <c r="BF7" t="s">
        <v>6475</v>
      </c>
    </row>
    <row r="8" spans="1:58" x14ac:dyDescent="0.35">
      <c r="A8" t="s">
        <v>6471</v>
      </c>
      <c r="B8">
        <v>10000</v>
      </c>
      <c r="C8">
        <v>20000</v>
      </c>
      <c r="D8" s="2">
        <v>45784</v>
      </c>
      <c r="E8" t="s">
        <v>59</v>
      </c>
      <c r="F8" t="s">
        <v>6472</v>
      </c>
      <c r="G8" t="s">
        <v>6473</v>
      </c>
      <c r="H8" t="s">
        <v>6474</v>
      </c>
      <c r="I8">
        <v>1</v>
      </c>
      <c r="J8" t="s">
        <v>63</v>
      </c>
      <c r="K8" t="s">
        <v>944</v>
      </c>
      <c r="L8" t="s">
        <v>945</v>
      </c>
      <c r="M8" s="3">
        <v>1395</v>
      </c>
      <c r="P8" s="2">
        <v>45768</v>
      </c>
      <c r="R8">
        <v>21</v>
      </c>
      <c r="S8" s="3">
        <v>29295</v>
      </c>
      <c r="T8" t="s">
        <v>65</v>
      </c>
      <c r="U8" t="s">
        <v>3489</v>
      </c>
      <c r="V8">
        <v>0</v>
      </c>
      <c r="W8">
        <v>0</v>
      </c>
      <c r="X8">
        <v>0</v>
      </c>
      <c r="Y8">
        <v>0</v>
      </c>
      <c r="Z8">
        <v>0</v>
      </c>
      <c r="AA8">
        <v>0</v>
      </c>
      <c r="AD8">
        <v>0</v>
      </c>
      <c r="AH8" t="s">
        <v>63</v>
      </c>
      <c r="AI8">
        <v>0</v>
      </c>
      <c r="AJ8" t="s">
        <v>63</v>
      </c>
      <c r="AM8" t="s">
        <v>3490</v>
      </c>
      <c r="AN8" t="s">
        <v>108</v>
      </c>
      <c r="AP8">
        <v>0</v>
      </c>
      <c r="AQ8">
        <v>0</v>
      </c>
      <c r="AR8">
        <v>0</v>
      </c>
      <c r="AS8">
        <v>0</v>
      </c>
      <c r="AT8">
        <v>0</v>
      </c>
      <c r="AU8">
        <v>0</v>
      </c>
      <c r="AY8" t="s">
        <v>63</v>
      </c>
      <c r="BC8" t="s">
        <v>108</v>
      </c>
      <c r="BF8" t="s">
        <v>6475</v>
      </c>
    </row>
    <row r="9" spans="1:58" x14ac:dyDescent="0.35">
      <c r="A9" t="s">
        <v>5482</v>
      </c>
      <c r="B9">
        <v>10000</v>
      </c>
      <c r="C9">
        <v>10000</v>
      </c>
      <c r="D9" s="2">
        <v>45769</v>
      </c>
      <c r="E9" t="s">
        <v>59</v>
      </c>
      <c r="F9" t="s">
        <v>3207</v>
      </c>
      <c r="G9" t="s">
        <v>5483</v>
      </c>
      <c r="H9" t="s">
        <v>1401</v>
      </c>
      <c r="I9">
        <v>1</v>
      </c>
      <c r="J9" t="s">
        <v>63</v>
      </c>
      <c r="K9">
        <v>82</v>
      </c>
      <c r="L9" t="s">
        <v>352</v>
      </c>
      <c r="M9" s="3">
        <v>8000</v>
      </c>
      <c r="P9" s="2">
        <v>45768</v>
      </c>
      <c r="R9">
        <v>6</v>
      </c>
      <c r="S9" s="3">
        <v>48000</v>
      </c>
      <c r="T9" t="s">
        <v>65</v>
      </c>
      <c r="U9" t="s">
        <v>5319</v>
      </c>
      <c r="V9">
        <v>0</v>
      </c>
      <c r="W9">
        <v>0</v>
      </c>
      <c r="X9">
        <v>0</v>
      </c>
      <c r="Y9">
        <v>0</v>
      </c>
      <c r="Z9">
        <v>0</v>
      </c>
      <c r="AA9">
        <v>0</v>
      </c>
      <c r="AD9">
        <v>0</v>
      </c>
      <c r="AH9" t="s">
        <v>63</v>
      </c>
      <c r="AI9">
        <v>0</v>
      </c>
      <c r="AJ9" t="s">
        <v>63</v>
      </c>
      <c r="AM9" t="s">
        <v>5320</v>
      </c>
      <c r="AN9" t="s">
        <v>84</v>
      </c>
      <c r="AP9">
        <v>0</v>
      </c>
      <c r="AQ9">
        <v>0</v>
      </c>
      <c r="AR9">
        <v>0</v>
      </c>
      <c r="AS9">
        <v>0</v>
      </c>
      <c r="AT9">
        <v>0</v>
      </c>
      <c r="AU9">
        <v>0</v>
      </c>
      <c r="AY9" t="s">
        <v>63</v>
      </c>
      <c r="BC9" t="s">
        <v>84</v>
      </c>
      <c r="BF9" t="s">
        <v>5484</v>
      </c>
    </row>
    <row r="10" spans="1:58" x14ac:dyDescent="0.35">
      <c r="A10" t="s">
        <v>5485</v>
      </c>
      <c r="B10">
        <v>10000</v>
      </c>
      <c r="C10">
        <v>10000</v>
      </c>
      <c r="D10" s="2">
        <v>45769</v>
      </c>
      <c r="E10" t="s">
        <v>59</v>
      </c>
      <c r="F10" t="s">
        <v>3207</v>
      </c>
      <c r="G10" t="s">
        <v>5483</v>
      </c>
      <c r="H10" t="s">
        <v>1401</v>
      </c>
      <c r="I10">
        <v>1</v>
      </c>
      <c r="J10" t="s">
        <v>63</v>
      </c>
      <c r="K10">
        <v>82</v>
      </c>
      <c r="L10" t="s">
        <v>352</v>
      </c>
      <c r="M10" s="3">
        <v>8000</v>
      </c>
      <c r="P10" s="2">
        <v>45768</v>
      </c>
      <c r="R10">
        <v>6</v>
      </c>
      <c r="S10" s="3">
        <v>48000</v>
      </c>
      <c r="T10" t="s">
        <v>65</v>
      </c>
      <c r="U10" t="s">
        <v>5319</v>
      </c>
      <c r="V10">
        <v>0</v>
      </c>
      <c r="W10">
        <v>0</v>
      </c>
      <c r="X10">
        <v>0</v>
      </c>
      <c r="Y10">
        <v>0</v>
      </c>
      <c r="Z10">
        <v>0</v>
      </c>
      <c r="AA10">
        <v>0</v>
      </c>
      <c r="AD10">
        <v>0</v>
      </c>
      <c r="AH10" t="s">
        <v>63</v>
      </c>
      <c r="AI10">
        <v>0</v>
      </c>
      <c r="AJ10" t="s">
        <v>63</v>
      </c>
      <c r="AM10" t="s">
        <v>5320</v>
      </c>
      <c r="AN10" t="s">
        <v>84</v>
      </c>
      <c r="AP10">
        <v>0</v>
      </c>
      <c r="AQ10">
        <v>0</v>
      </c>
      <c r="AR10">
        <v>0</v>
      </c>
      <c r="AS10">
        <v>0</v>
      </c>
      <c r="AT10">
        <v>0</v>
      </c>
      <c r="AU10">
        <v>0</v>
      </c>
      <c r="AY10" t="s">
        <v>63</v>
      </c>
      <c r="BC10" t="s">
        <v>84</v>
      </c>
      <c r="BF10" t="s">
        <v>5486</v>
      </c>
    </row>
    <row r="11" spans="1:58" x14ac:dyDescent="0.35">
      <c r="A11" t="s">
        <v>4188</v>
      </c>
      <c r="B11">
        <v>10000</v>
      </c>
      <c r="C11">
        <v>10000</v>
      </c>
      <c r="D11" s="2">
        <v>45777</v>
      </c>
      <c r="E11" t="s">
        <v>59</v>
      </c>
      <c r="F11" t="s">
        <v>4189</v>
      </c>
      <c r="G11" t="s">
        <v>4173</v>
      </c>
      <c r="H11" t="s">
        <v>119</v>
      </c>
      <c r="I11">
        <v>1</v>
      </c>
      <c r="J11" t="s">
        <v>63</v>
      </c>
      <c r="K11" t="s">
        <v>944</v>
      </c>
      <c r="L11" t="s">
        <v>945</v>
      </c>
      <c r="M11" s="3">
        <v>4260</v>
      </c>
      <c r="P11" s="2">
        <v>45768</v>
      </c>
      <c r="R11">
        <v>27</v>
      </c>
      <c r="S11" s="3">
        <v>115020</v>
      </c>
      <c r="T11" t="s">
        <v>65</v>
      </c>
      <c r="U11" t="s">
        <v>4190</v>
      </c>
      <c r="V11">
        <v>0</v>
      </c>
      <c r="W11">
        <v>0</v>
      </c>
      <c r="X11">
        <v>0</v>
      </c>
      <c r="Y11">
        <v>0</v>
      </c>
      <c r="Z11">
        <v>0</v>
      </c>
      <c r="AA11">
        <v>0</v>
      </c>
      <c r="AD11">
        <v>0</v>
      </c>
      <c r="AH11" t="s">
        <v>63</v>
      </c>
      <c r="AI11">
        <v>0</v>
      </c>
      <c r="AJ11" t="s">
        <v>63</v>
      </c>
      <c r="AM11" t="s">
        <v>4191</v>
      </c>
      <c r="AN11" t="s">
        <v>108</v>
      </c>
      <c r="AP11">
        <v>0</v>
      </c>
      <c r="AQ11">
        <v>0</v>
      </c>
      <c r="AR11">
        <v>0</v>
      </c>
      <c r="AS11">
        <v>0</v>
      </c>
      <c r="AT11">
        <v>0</v>
      </c>
      <c r="AU11">
        <v>0</v>
      </c>
      <c r="AY11" t="s">
        <v>63</v>
      </c>
      <c r="BC11" t="s">
        <v>108</v>
      </c>
      <c r="BF11" t="s">
        <v>4192</v>
      </c>
    </row>
    <row r="12" spans="1:58" x14ac:dyDescent="0.35">
      <c r="A12" t="s">
        <v>6557</v>
      </c>
      <c r="B12">
        <v>10000</v>
      </c>
      <c r="C12">
        <v>10000</v>
      </c>
      <c r="D12" s="2">
        <v>45785</v>
      </c>
      <c r="E12" t="s">
        <v>59</v>
      </c>
      <c r="F12" t="s">
        <v>6558</v>
      </c>
      <c r="G12">
        <v>10620258002</v>
      </c>
      <c r="H12" t="s">
        <v>119</v>
      </c>
      <c r="I12">
        <v>1</v>
      </c>
      <c r="J12" t="s">
        <v>63</v>
      </c>
      <c r="K12" t="s">
        <v>944</v>
      </c>
      <c r="L12" t="s">
        <v>945</v>
      </c>
      <c r="M12" s="3">
        <v>1460</v>
      </c>
      <c r="P12" s="2">
        <v>45768</v>
      </c>
      <c r="R12">
        <v>297</v>
      </c>
      <c r="S12" s="3">
        <v>433620</v>
      </c>
      <c r="T12" t="s">
        <v>65</v>
      </c>
      <c r="U12" t="s">
        <v>1557</v>
      </c>
      <c r="V12">
        <v>0</v>
      </c>
      <c r="W12">
        <v>0</v>
      </c>
      <c r="X12">
        <v>0</v>
      </c>
      <c r="Y12">
        <v>0</v>
      </c>
      <c r="Z12">
        <v>0</v>
      </c>
      <c r="AA12">
        <v>0</v>
      </c>
      <c r="AD12">
        <v>0</v>
      </c>
      <c r="AH12" t="s">
        <v>63</v>
      </c>
      <c r="AI12">
        <v>0</v>
      </c>
      <c r="AJ12" t="s">
        <v>63</v>
      </c>
      <c r="AM12" t="s">
        <v>1558</v>
      </c>
      <c r="AN12" t="s">
        <v>108</v>
      </c>
      <c r="AP12">
        <v>0</v>
      </c>
      <c r="AQ12">
        <v>0</v>
      </c>
      <c r="AR12">
        <v>0</v>
      </c>
      <c r="AS12">
        <v>0</v>
      </c>
      <c r="AT12">
        <v>0</v>
      </c>
      <c r="AU12">
        <v>0</v>
      </c>
      <c r="AY12" t="s">
        <v>63</v>
      </c>
      <c r="BC12" t="s">
        <v>108</v>
      </c>
      <c r="BF12" t="s">
        <v>6559</v>
      </c>
    </row>
    <row r="13" spans="1:58" x14ac:dyDescent="0.35">
      <c r="A13" t="s">
        <v>4193</v>
      </c>
      <c r="B13">
        <v>10000</v>
      </c>
      <c r="C13">
        <v>10000</v>
      </c>
      <c r="D13" s="2">
        <v>45777</v>
      </c>
      <c r="E13" t="s">
        <v>59</v>
      </c>
      <c r="F13" t="s">
        <v>4194</v>
      </c>
      <c r="G13" t="s">
        <v>4173</v>
      </c>
      <c r="H13" t="s">
        <v>119</v>
      </c>
      <c r="I13">
        <v>1</v>
      </c>
      <c r="J13" t="s">
        <v>63</v>
      </c>
      <c r="K13" t="s">
        <v>944</v>
      </c>
      <c r="L13" t="s">
        <v>945</v>
      </c>
      <c r="M13" s="3">
        <v>4260</v>
      </c>
      <c r="P13" s="2">
        <v>45768</v>
      </c>
      <c r="R13">
        <v>27</v>
      </c>
      <c r="S13" s="3">
        <v>115020</v>
      </c>
      <c r="T13" t="s">
        <v>65</v>
      </c>
      <c r="U13" t="s">
        <v>1195</v>
      </c>
      <c r="V13">
        <v>0</v>
      </c>
      <c r="W13">
        <v>0</v>
      </c>
      <c r="X13">
        <v>0</v>
      </c>
      <c r="Y13">
        <v>0</v>
      </c>
      <c r="Z13">
        <v>0</v>
      </c>
      <c r="AA13">
        <v>0</v>
      </c>
      <c r="AD13">
        <v>0</v>
      </c>
      <c r="AH13" t="s">
        <v>63</v>
      </c>
      <c r="AI13">
        <v>0</v>
      </c>
      <c r="AJ13" t="s">
        <v>63</v>
      </c>
      <c r="AM13" t="s">
        <v>1196</v>
      </c>
      <c r="AN13" t="s">
        <v>108</v>
      </c>
      <c r="AP13">
        <v>0</v>
      </c>
      <c r="AQ13">
        <v>0</v>
      </c>
      <c r="AR13">
        <v>0</v>
      </c>
      <c r="AS13">
        <v>0</v>
      </c>
      <c r="AT13">
        <v>0</v>
      </c>
      <c r="AU13">
        <v>0</v>
      </c>
      <c r="AY13" t="s">
        <v>63</v>
      </c>
      <c r="BC13" t="s">
        <v>108</v>
      </c>
      <c r="BF13" t="s">
        <v>4195</v>
      </c>
    </row>
    <row r="14" spans="1:58" x14ac:dyDescent="0.35">
      <c r="A14" t="s">
        <v>4196</v>
      </c>
      <c r="B14">
        <v>10000</v>
      </c>
      <c r="C14">
        <v>10000</v>
      </c>
      <c r="D14" s="2">
        <v>45777</v>
      </c>
      <c r="E14" t="s">
        <v>59</v>
      </c>
      <c r="F14" t="s">
        <v>4197</v>
      </c>
      <c r="G14" t="s">
        <v>4173</v>
      </c>
      <c r="H14" t="s">
        <v>119</v>
      </c>
      <c r="I14">
        <v>1</v>
      </c>
      <c r="J14" t="s">
        <v>63</v>
      </c>
      <c r="K14" t="s">
        <v>944</v>
      </c>
      <c r="L14" t="s">
        <v>945</v>
      </c>
      <c r="M14" s="3">
        <v>4260</v>
      </c>
      <c r="P14" s="2">
        <v>45768</v>
      </c>
      <c r="R14">
        <v>27</v>
      </c>
      <c r="S14" s="3">
        <v>115020</v>
      </c>
      <c r="T14" t="s">
        <v>65</v>
      </c>
      <c r="U14" t="s">
        <v>4198</v>
      </c>
      <c r="V14">
        <v>0</v>
      </c>
      <c r="W14">
        <v>0</v>
      </c>
      <c r="X14">
        <v>0</v>
      </c>
      <c r="Y14">
        <v>0</v>
      </c>
      <c r="Z14">
        <v>0</v>
      </c>
      <c r="AA14">
        <v>0</v>
      </c>
      <c r="AD14">
        <v>0</v>
      </c>
      <c r="AH14" t="s">
        <v>63</v>
      </c>
      <c r="AI14">
        <v>0</v>
      </c>
      <c r="AJ14" t="s">
        <v>63</v>
      </c>
      <c r="AM14" t="s">
        <v>4199</v>
      </c>
      <c r="AN14" t="s">
        <v>108</v>
      </c>
      <c r="AP14">
        <v>0</v>
      </c>
      <c r="AQ14">
        <v>0</v>
      </c>
      <c r="AR14">
        <v>0</v>
      </c>
      <c r="AS14">
        <v>0</v>
      </c>
      <c r="AT14">
        <v>0</v>
      </c>
      <c r="AU14">
        <v>0</v>
      </c>
      <c r="AY14" t="s">
        <v>63</v>
      </c>
      <c r="BC14" t="s">
        <v>108</v>
      </c>
      <c r="BF14" t="s">
        <v>4200</v>
      </c>
    </row>
    <row r="15" spans="1:58" x14ac:dyDescent="0.35">
      <c r="A15" t="s">
        <v>6248</v>
      </c>
      <c r="B15">
        <v>10000</v>
      </c>
      <c r="C15">
        <v>10000</v>
      </c>
      <c r="D15" s="2">
        <v>45785</v>
      </c>
      <c r="E15" t="s">
        <v>59</v>
      </c>
      <c r="F15" t="s">
        <v>6249</v>
      </c>
      <c r="G15" t="s">
        <v>6250</v>
      </c>
      <c r="H15" t="s">
        <v>119</v>
      </c>
      <c r="I15">
        <v>1</v>
      </c>
      <c r="J15" t="s">
        <v>63</v>
      </c>
      <c r="K15" t="s">
        <v>944</v>
      </c>
      <c r="L15" t="s">
        <v>945</v>
      </c>
      <c r="M15" s="3">
        <v>4260</v>
      </c>
      <c r="P15" s="2">
        <v>45768</v>
      </c>
      <c r="R15">
        <v>27</v>
      </c>
      <c r="S15" s="3">
        <v>115020</v>
      </c>
      <c r="T15" t="s">
        <v>65</v>
      </c>
      <c r="U15" t="s">
        <v>4198</v>
      </c>
      <c r="V15">
        <v>0</v>
      </c>
      <c r="W15">
        <v>0</v>
      </c>
      <c r="X15">
        <v>0</v>
      </c>
      <c r="Y15">
        <v>0</v>
      </c>
      <c r="Z15">
        <v>0</v>
      </c>
      <c r="AA15">
        <v>0</v>
      </c>
      <c r="AD15">
        <v>0</v>
      </c>
      <c r="AH15" t="s">
        <v>63</v>
      </c>
      <c r="AI15">
        <v>0</v>
      </c>
      <c r="AJ15" t="s">
        <v>63</v>
      </c>
      <c r="AM15" t="s">
        <v>4199</v>
      </c>
      <c r="AN15" t="s">
        <v>108</v>
      </c>
      <c r="AP15">
        <v>0</v>
      </c>
      <c r="AQ15">
        <v>0</v>
      </c>
      <c r="AR15">
        <v>0</v>
      </c>
      <c r="AS15">
        <v>0</v>
      </c>
      <c r="AT15">
        <v>0</v>
      </c>
      <c r="AU15">
        <v>0</v>
      </c>
      <c r="AY15" t="s">
        <v>63</v>
      </c>
      <c r="BC15" t="s">
        <v>108</v>
      </c>
      <c r="BF15" t="s">
        <v>6251</v>
      </c>
    </row>
    <row r="16" spans="1:58" x14ac:dyDescent="0.35">
      <c r="A16" t="s">
        <v>4207</v>
      </c>
      <c r="B16">
        <v>10000</v>
      </c>
      <c r="C16">
        <v>10000</v>
      </c>
      <c r="D16" s="2">
        <v>45777</v>
      </c>
      <c r="E16" t="s">
        <v>59</v>
      </c>
      <c r="F16" t="s">
        <v>4208</v>
      </c>
      <c r="G16" t="s">
        <v>4173</v>
      </c>
      <c r="H16" t="s">
        <v>119</v>
      </c>
      <c r="I16">
        <v>1</v>
      </c>
      <c r="J16" t="s">
        <v>63</v>
      </c>
      <c r="K16" t="s">
        <v>944</v>
      </c>
      <c r="L16" t="s">
        <v>945</v>
      </c>
      <c r="M16" s="3">
        <v>4260</v>
      </c>
      <c r="P16" s="2">
        <v>45768</v>
      </c>
      <c r="R16">
        <v>27</v>
      </c>
      <c r="S16" s="3">
        <v>115020</v>
      </c>
      <c r="T16" t="s">
        <v>65</v>
      </c>
      <c r="U16" t="s">
        <v>1547</v>
      </c>
      <c r="V16">
        <v>0</v>
      </c>
      <c r="W16">
        <v>0</v>
      </c>
      <c r="X16">
        <v>0</v>
      </c>
      <c r="Y16">
        <v>0</v>
      </c>
      <c r="Z16">
        <v>0</v>
      </c>
      <c r="AA16">
        <v>0</v>
      </c>
      <c r="AD16">
        <v>0</v>
      </c>
      <c r="AH16" t="s">
        <v>63</v>
      </c>
      <c r="AI16">
        <v>0</v>
      </c>
      <c r="AJ16" t="s">
        <v>63</v>
      </c>
      <c r="AM16" t="s">
        <v>1548</v>
      </c>
      <c r="AN16" t="s">
        <v>108</v>
      </c>
      <c r="AP16">
        <v>0</v>
      </c>
      <c r="AQ16">
        <v>0</v>
      </c>
      <c r="AR16">
        <v>0</v>
      </c>
      <c r="AS16">
        <v>0</v>
      </c>
      <c r="AT16">
        <v>0</v>
      </c>
      <c r="AU16">
        <v>0</v>
      </c>
      <c r="AY16" t="s">
        <v>63</v>
      </c>
      <c r="BC16" t="s">
        <v>108</v>
      </c>
      <c r="BF16" t="s">
        <v>4209</v>
      </c>
    </row>
    <row r="17" spans="1:58" x14ac:dyDescent="0.35">
      <c r="A17" t="s">
        <v>4820</v>
      </c>
      <c r="B17">
        <v>10000</v>
      </c>
      <c r="C17">
        <v>50000</v>
      </c>
      <c r="D17" s="2">
        <v>45770</v>
      </c>
      <c r="E17" t="s">
        <v>59</v>
      </c>
      <c r="F17" t="s">
        <v>4821</v>
      </c>
      <c r="G17" t="s">
        <v>4822</v>
      </c>
      <c r="I17">
        <v>2</v>
      </c>
      <c r="J17" t="s">
        <v>183</v>
      </c>
      <c r="K17" t="s">
        <v>5173</v>
      </c>
      <c r="L17" t="s">
        <v>3801</v>
      </c>
      <c r="M17" s="3">
        <v>35667</v>
      </c>
      <c r="P17" s="2">
        <v>45768</v>
      </c>
      <c r="R17">
        <v>6</v>
      </c>
      <c r="S17" s="3">
        <v>214002</v>
      </c>
      <c r="T17" t="s">
        <v>65</v>
      </c>
      <c r="U17" t="s">
        <v>4823</v>
      </c>
      <c r="V17">
        <v>0</v>
      </c>
      <c r="W17" s="3">
        <v>214001</v>
      </c>
      <c r="X17">
        <v>1</v>
      </c>
      <c r="Y17">
        <v>0</v>
      </c>
      <c r="Z17">
        <v>0</v>
      </c>
      <c r="AA17">
        <v>0</v>
      </c>
      <c r="AD17">
        <v>0</v>
      </c>
      <c r="AM17" t="s">
        <v>4824</v>
      </c>
      <c r="AN17" t="s">
        <v>448</v>
      </c>
      <c r="AP17">
        <v>0</v>
      </c>
      <c r="AQ17">
        <v>0</v>
      </c>
      <c r="AR17">
        <v>0</v>
      </c>
      <c r="AS17">
        <v>0</v>
      </c>
      <c r="AT17">
        <v>0</v>
      </c>
      <c r="AU17">
        <v>0</v>
      </c>
      <c r="AY17" t="s">
        <v>63</v>
      </c>
      <c r="AZ17" t="s">
        <v>4825</v>
      </c>
      <c r="BA17">
        <v>0</v>
      </c>
      <c r="BC17" t="s">
        <v>448</v>
      </c>
      <c r="BF17" t="s">
        <v>4826</v>
      </c>
    </row>
    <row r="18" spans="1:58" x14ac:dyDescent="0.35">
      <c r="A18" t="s">
        <v>5409</v>
      </c>
      <c r="B18">
        <v>10000</v>
      </c>
      <c r="C18">
        <v>30000</v>
      </c>
      <c r="D18" s="2">
        <v>45770</v>
      </c>
      <c r="E18" t="s">
        <v>59</v>
      </c>
      <c r="F18" t="s">
        <v>5410</v>
      </c>
      <c r="G18" t="s">
        <v>5411</v>
      </c>
      <c r="I18">
        <v>3</v>
      </c>
      <c r="J18" t="s">
        <v>183</v>
      </c>
      <c r="K18">
        <v>91</v>
      </c>
      <c r="L18" t="s">
        <v>805</v>
      </c>
      <c r="M18" s="3">
        <v>118888</v>
      </c>
      <c r="P18" s="2">
        <v>45768</v>
      </c>
      <c r="R18">
        <v>9</v>
      </c>
      <c r="S18" s="3">
        <v>1069992</v>
      </c>
      <c r="T18" t="s">
        <v>65</v>
      </c>
      <c r="U18" t="s">
        <v>5412</v>
      </c>
      <c r="V18">
        <v>0</v>
      </c>
      <c r="W18" s="3">
        <v>1000000</v>
      </c>
      <c r="X18" s="3">
        <v>69992</v>
      </c>
      <c r="Y18">
        <v>0</v>
      </c>
      <c r="Z18">
        <v>0</v>
      </c>
      <c r="AA18">
        <v>0</v>
      </c>
      <c r="AD18">
        <v>0</v>
      </c>
      <c r="AM18" t="s">
        <v>5413</v>
      </c>
      <c r="AN18" t="s">
        <v>95</v>
      </c>
      <c r="AP18">
        <v>0</v>
      </c>
      <c r="AQ18">
        <v>0</v>
      </c>
      <c r="AR18">
        <v>0</v>
      </c>
      <c r="AS18">
        <v>0</v>
      </c>
      <c r="AT18">
        <v>0</v>
      </c>
      <c r="AU18">
        <v>0</v>
      </c>
      <c r="AY18" t="s">
        <v>63</v>
      </c>
      <c r="AZ18" t="s">
        <v>5414</v>
      </c>
      <c r="BA18">
        <v>0</v>
      </c>
      <c r="BC18" t="s">
        <v>95</v>
      </c>
      <c r="BF18" t="s">
        <v>5415</v>
      </c>
    </row>
    <row r="19" spans="1:58" x14ac:dyDescent="0.35">
      <c r="A19" t="s">
        <v>5487</v>
      </c>
      <c r="B19">
        <v>10000</v>
      </c>
      <c r="C19">
        <v>60000</v>
      </c>
      <c r="D19" s="2">
        <v>45775</v>
      </c>
      <c r="E19" t="s">
        <v>59</v>
      </c>
      <c r="F19" t="s">
        <v>5488</v>
      </c>
      <c r="G19" t="s">
        <v>5489</v>
      </c>
      <c r="I19">
        <v>3</v>
      </c>
      <c r="J19" t="s">
        <v>183</v>
      </c>
      <c r="K19">
        <v>91</v>
      </c>
      <c r="L19" t="s">
        <v>805</v>
      </c>
      <c r="M19" s="3">
        <v>3556</v>
      </c>
      <c r="P19" s="2">
        <v>45768</v>
      </c>
      <c r="R19">
        <v>9</v>
      </c>
      <c r="S19" s="3">
        <v>32004</v>
      </c>
      <c r="T19" t="s">
        <v>65</v>
      </c>
      <c r="U19" t="s">
        <v>5490</v>
      </c>
      <c r="V19">
        <v>0</v>
      </c>
      <c r="W19" s="3">
        <v>31876</v>
      </c>
      <c r="X19">
        <v>128</v>
      </c>
      <c r="Y19">
        <v>0</v>
      </c>
      <c r="Z19">
        <v>0</v>
      </c>
      <c r="AA19">
        <v>0</v>
      </c>
      <c r="AD19">
        <v>0</v>
      </c>
      <c r="AM19" t="s">
        <v>5491</v>
      </c>
      <c r="AN19" t="s">
        <v>95</v>
      </c>
      <c r="AP19">
        <v>0</v>
      </c>
      <c r="AQ19">
        <v>0</v>
      </c>
      <c r="AR19">
        <v>0</v>
      </c>
      <c r="AS19">
        <v>0</v>
      </c>
      <c r="AT19">
        <v>0</v>
      </c>
      <c r="AU19">
        <v>0</v>
      </c>
      <c r="AY19" t="s">
        <v>63</v>
      </c>
      <c r="AZ19" t="s">
        <v>5492</v>
      </c>
      <c r="BA19">
        <v>0</v>
      </c>
      <c r="BC19" t="s">
        <v>95</v>
      </c>
      <c r="BF19" t="s">
        <v>5493</v>
      </c>
    </row>
    <row r="20" spans="1:58" x14ac:dyDescent="0.35">
      <c r="A20" t="s">
        <v>5417</v>
      </c>
      <c r="B20">
        <v>10000</v>
      </c>
      <c r="C20">
        <v>20000</v>
      </c>
      <c r="D20" s="2">
        <v>45769</v>
      </c>
      <c r="E20" t="s">
        <v>59</v>
      </c>
      <c r="F20" t="s">
        <v>1671</v>
      </c>
      <c r="G20" t="s">
        <v>5418</v>
      </c>
      <c r="I20">
        <v>1</v>
      </c>
      <c r="J20" t="s">
        <v>183</v>
      </c>
      <c r="K20">
        <v>111</v>
      </c>
      <c r="L20" t="s">
        <v>454</v>
      </c>
      <c r="M20" s="3">
        <v>24375</v>
      </c>
      <c r="P20" s="2">
        <v>45768</v>
      </c>
      <c r="R20">
        <v>8</v>
      </c>
      <c r="S20" s="3">
        <v>195000</v>
      </c>
      <c r="T20" t="s">
        <v>65</v>
      </c>
      <c r="U20" t="s">
        <v>201</v>
      </c>
      <c r="V20">
        <v>0</v>
      </c>
      <c r="W20" s="3">
        <v>193818</v>
      </c>
      <c r="X20" s="3">
        <v>1182</v>
      </c>
      <c r="Y20">
        <v>0</v>
      </c>
      <c r="Z20">
        <v>0</v>
      </c>
      <c r="AA20">
        <v>0</v>
      </c>
      <c r="AD20">
        <v>0</v>
      </c>
      <c r="AM20" t="s">
        <v>202</v>
      </c>
      <c r="AN20" t="s">
        <v>203</v>
      </c>
      <c r="AP20">
        <v>0</v>
      </c>
      <c r="AQ20">
        <v>0</v>
      </c>
      <c r="AR20">
        <v>0</v>
      </c>
      <c r="AS20">
        <v>0</v>
      </c>
      <c r="AT20">
        <v>0</v>
      </c>
      <c r="AU20">
        <v>0</v>
      </c>
      <c r="AY20" t="s">
        <v>63</v>
      </c>
      <c r="AZ20" t="s">
        <v>5419</v>
      </c>
      <c r="BA20">
        <v>0</v>
      </c>
      <c r="BC20" t="s">
        <v>203</v>
      </c>
      <c r="BF20" t="s">
        <v>5420</v>
      </c>
    </row>
    <row r="21" spans="1:58" x14ac:dyDescent="0.35">
      <c r="A21" t="s">
        <v>5494</v>
      </c>
      <c r="B21">
        <v>10000</v>
      </c>
      <c r="C21">
        <v>20000</v>
      </c>
      <c r="D21" s="2">
        <v>45769</v>
      </c>
      <c r="E21" t="s">
        <v>59</v>
      </c>
      <c r="F21" s="4">
        <v>0.47076388888888887</v>
      </c>
      <c r="G21" t="s">
        <v>5495</v>
      </c>
      <c r="I21">
        <v>1</v>
      </c>
      <c r="J21" t="s">
        <v>183</v>
      </c>
      <c r="K21">
        <v>78</v>
      </c>
      <c r="L21" t="s">
        <v>216</v>
      </c>
      <c r="M21" s="3">
        <v>25000</v>
      </c>
      <c r="P21" s="2">
        <v>45768</v>
      </c>
      <c r="R21">
        <v>2</v>
      </c>
      <c r="S21" s="3">
        <v>50000</v>
      </c>
      <c r="T21" t="s">
        <v>65</v>
      </c>
      <c r="U21" t="s">
        <v>5496</v>
      </c>
      <c r="V21">
        <v>0</v>
      </c>
      <c r="W21" s="3">
        <v>50000</v>
      </c>
      <c r="X21">
        <v>0</v>
      </c>
      <c r="Y21">
        <v>0</v>
      </c>
      <c r="Z21">
        <v>0</v>
      </c>
      <c r="AA21">
        <v>0</v>
      </c>
      <c r="AD21">
        <v>0</v>
      </c>
      <c r="AM21" t="s">
        <v>5497</v>
      </c>
      <c r="AN21" t="s">
        <v>622</v>
      </c>
      <c r="AP21">
        <v>0</v>
      </c>
      <c r="AQ21">
        <v>0</v>
      </c>
      <c r="AR21">
        <v>0</v>
      </c>
      <c r="AS21">
        <v>0</v>
      </c>
      <c r="AT21">
        <v>0</v>
      </c>
      <c r="AU21">
        <v>0</v>
      </c>
      <c r="AY21" t="s">
        <v>63</v>
      </c>
      <c r="AZ21" t="s">
        <v>5498</v>
      </c>
      <c r="BA21">
        <v>0</v>
      </c>
      <c r="BC21" t="s">
        <v>622</v>
      </c>
      <c r="BF21" t="s">
        <v>5499</v>
      </c>
    </row>
    <row r="22" spans="1:58" x14ac:dyDescent="0.35">
      <c r="A22" t="s">
        <v>5322</v>
      </c>
      <c r="B22">
        <v>10000</v>
      </c>
      <c r="C22">
        <v>20000</v>
      </c>
      <c r="D22" s="2">
        <v>45769</v>
      </c>
      <c r="E22" t="s">
        <v>59</v>
      </c>
      <c r="F22" t="s">
        <v>5323</v>
      </c>
      <c r="G22">
        <v>402160895</v>
      </c>
      <c r="I22">
        <v>1</v>
      </c>
      <c r="J22" t="s">
        <v>183</v>
      </c>
      <c r="K22">
        <v>68</v>
      </c>
      <c r="L22" t="s">
        <v>830</v>
      </c>
      <c r="M22" s="3">
        <v>6000</v>
      </c>
      <c r="P22" s="2">
        <v>45768</v>
      </c>
      <c r="R22">
        <v>1</v>
      </c>
      <c r="S22" s="3">
        <v>6000</v>
      </c>
      <c r="T22" t="s">
        <v>65</v>
      </c>
      <c r="U22" t="s">
        <v>5324</v>
      </c>
      <c r="V22">
        <v>0</v>
      </c>
      <c r="W22" s="3">
        <v>6000</v>
      </c>
      <c r="X22">
        <v>0</v>
      </c>
      <c r="Y22">
        <v>0</v>
      </c>
      <c r="Z22">
        <v>0</v>
      </c>
      <c r="AA22">
        <v>0</v>
      </c>
      <c r="AD22">
        <v>0</v>
      </c>
      <c r="AM22" t="s">
        <v>5325</v>
      </c>
      <c r="AN22" t="s">
        <v>592</v>
      </c>
      <c r="AP22">
        <v>0</v>
      </c>
      <c r="AQ22">
        <v>0</v>
      </c>
      <c r="AR22">
        <v>0</v>
      </c>
      <c r="AS22">
        <v>0</v>
      </c>
      <c r="AT22">
        <v>0</v>
      </c>
      <c r="AU22">
        <v>0</v>
      </c>
      <c r="AY22" t="s">
        <v>63</v>
      </c>
      <c r="AZ22" t="s">
        <v>5326</v>
      </c>
      <c r="BA22">
        <v>0</v>
      </c>
      <c r="BC22" t="s">
        <v>592</v>
      </c>
      <c r="BF22" t="s">
        <v>5327</v>
      </c>
    </row>
    <row r="23" spans="1:58" x14ac:dyDescent="0.35">
      <c r="A23" t="s">
        <v>3606</v>
      </c>
      <c r="B23">
        <v>10000</v>
      </c>
      <c r="C23">
        <v>10000</v>
      </c>
      <c r="D23" s="2">
        <v>45772</v>
      </c>
      <c r="E23" t="s">
        <v>59</v>
      </c>
      <c r="F23" t="s">
        <v>3607</v>
      </c>
      <c r="G23" t="s">
        <v>3608</v>
      </c>
      <c r="I23">
        <v>1</v>
      </c>
      <c r="J23" t="s">
        <v>183</v>
      </c>
      <c r="K23">
        <v>111</v>
      </c>
      <c r="L23" t="s">
        <v>454</v>
      </c>
      <c r="M23" s="3">
        <v>67500</v>
      </c>
      <c r="P23" s="2">
        <v>45768</v>
      </c>
      <c r="R23">
        <v>8</v>
      </c>
      <c r="S23" s="3">
        <v>540000</v>
      </c>
      <c r="T23" t="s">
        <v>65</v>
      </c>
      <c r="U23" t="s">
        <v>201</v>
      </c>
      <c r="V23">
        <v>0</v>
      </c>
      <c r="W23" s="3">
        <v>540000</v>
      </c>
      <c r="X23">
        <v>0</v>
      </c>
      <c r="Y23">
        <v>0</v>
      </c>
      <c r="Z23">
        <v>0</v>
      </c>
      <c r="AA23">
        <v>0</v>
      </c>
      <c r="AD23">
        <v>0</v>
      </c>
      <c r="AM23" t="s">
        <v>202</v>
      </c>
      <c r="AN23" t="s">
        <v>203</v>
      </c>
      <c r="AP23">
        <v>0</v>
      </c>
      <c r="AQ23">
        <v>0</v>
      </c>
      <c r="AR23">
        <v>0</v>
      </c>
      <c r="AS23">
        <v>0</v>
      </c>
      <c r="AT23">
        <v>0</v>
      </c>
      <c r="AU23">
        <v>0</v>
      </c>
      <c r="AY23" t="s">
        <v>63</v>
      </c>
      <c r="AZ23" t="s">
        <v>5500</v>
      </c>
      <c r="BA23">
        <v>0</v>
      </c>
      <c r="BC23" t="s">
        <v>203</v>
      </c>
      <c r="BF23" t="s">
        <v>3609</v>
      </c>
    </row>
    <row r="24" spans="1:58" x14ac:dyDescent="0.35">
      <c r="A24" t="s">
        <v>3454</v>
      </c>
      <c r="B24">
        <v>10000</v>
      </c>
      <c r="C24">
        <v>30000</v>
      </c>
      <c r="D24" s="2">
        <v>45772</v>
      </c>
      <c r="E24" t="s">
        <v>59</v>
      </c>
      <c r="F24" t="s">
        <v>3455</v>
      </c>
      <c r="G24" t="s">
        <v>3456</v>
      </c>
      <c r="I24">
        <v>1</v>
      </c>
      <c r="J24" t="s">
        <v>183</v>
      </c>
      <c r="K24">
        <v>103</v>
      </c>
      <c r="L24" t="s">
        <v>64</v>
      </c>
      <c r="M24" s="3">
        <v>33750</v>
      </c>
      <c r="P24" s="2">
        <v>45768</v>
      </c>
      <c r="R24">
        <v>8</v>
      </c>
      <c r="S24" s="3">
        <v>270000</v>
      </c>
      <c r="T24" t="s">
        <v>65</v>
      </c>
      <c r="U24" t="s">
        <v>66</v>
      </c>
      <c r="V24">
        <v>0</v>
      </c>
      <c r="W24" s="3">
        <v>270000</v>
      </c>
      <c r="X24">
        <v>0</v>
      </c>
      <c r="Y24">
        <v>0</v>
      </c>
      <c r="Z24">
        <v>0</v>
      </c>
      <c r="AA24">
        <v>0</v>
      </c>
      <c r="AD24">
        <v>0</v>
      </c>
      <c r="AM24" t="s">
        <v>67</v>
      </c>
      <c r="AN24" t="s">
        <v>68</v>
      </c>
      <c r="AP24">
        <v>0</v>
      </c>
      <c r="AQ24">
        <v>0</v>
      </c>
      <c r="AR24">
        <v>0</v>
      </c>
      <c r="AS24">
        <v>0</v>
      </c>
      <c r="AT24">
        <v>0</v>
      </c>
      <c r="AU24">
        <v>0</v>
      </c>
      <c r="AY24" t="s">
        <v>63</v>
      </c>
      <c r="AZ24" t="s">
        <v>5421</v>
      </c>
      <c r="BA24">
        <v>0</v>
      </c>
      <c r="BC24" t="s">
        <v>68</v>
      </c>
      <c r="BF24" t="s">
        <v>3457</v>
      </c>
    </row>
    <row r="25" spans="1:58" x14ac:dyDescent="0.35">
      <c r="A25" t="s">
        <v>3454</v>
      </c>
      <c r="B25">
        <v>10000</v>
      </c>
      <c r="C25">
        <v>40000</v>
      </c>
      <c r="D25" s="2">
        <v>45772</v>
      </c>
      <c r="E25" t="s">
        <v>59</v>
      </c>
      <c r="F25" t="s">
        <v>3455</v>
      </c>
      <c r="G25" t="s">
        <v>3456</v>
      </c>
      <c r="I25">
        <v>1</v>
      </c>
      <c r="J25" t="s">
        <v>183</v>
      </c>
      <c r="K25" t="s">
        <v>70</v>
      </c>
      <c r="L25" t="s">
        <v>71</v>
      </c>
      <c r="M25" s="3">
        <v>30000</v>
      </c>
      <c r="P25" s="2">
        <v>45768</v>
      </c>
      <c r="R25">
        <v>8</v>
      </c>
      <c r="S25" s="3">
        <v>240000</v>
      </c>
      <c r="T25" t="s">
        <v>65</v>
      </c>
      <c r="U25" t="s">
        <v>66</v>
      </c>
      <c r="V25">
        <v>0</v>
      </c>
      <c r="W25" s="3">
        <v>240000</v>
      </c>
      <c r="X25">
        <v>0</v>
      </c>
      <c r="Y25">
        <v>0</v>
      </c>
      <c r="Z25">
        <v>0</v>
      </c>
      <c r="AA25">
        <v>0</v>
      </c>
      <c r="AD25">
        <v>0</v>
      </c>
      <c r="AM25" t="s">
        <v>67</v>
      </c>
      <c r="AN25" t="s">
        <v>68</v>
      </c>
      <c r="AP25">
        <v>0</v>
      </c>
      <c r="AQ25">
        <v>0</v>
      </c>
      <c r="AR25">
        <v>0</v>
      </c>
      <c r="AS25">
        <v>0</v>
      </c>
      <c r="AT25">
        <v>0</v>
      </c>
      <c r="AU25">
        <v>0</v>
      </c>
      <c r="AY25" t="s">
        <v>63</v>
      </c>
      <c r="AZ25" t="s">
        <v>5421</v>
      </c>
      <c r="BA25">
        <v>0</v>
      </c>
      <c r="BC25" t="s">
        <v>68</v>
      </c>
      <c r="BF25" t="s">
        <v>3457</v>
      </c>
    </row>
    <row r="26" spans="1:58" x14ac:dyDescent="0.35">
      <c r="A26" t="s">
        <v>5501</v>
      </c>
      <c r="B26">
        <v>10000</v>
      </c>
      <c r="C26">
        <v>10000</v>
      </c>
      <c r="D26" s="2">
        <v>45769</v>
      </c>
      <c r="E26" t="s">
        <v>59</v>
      </c>
      <c r="F26" t="s">
        <v>5502</v>
      </c>
      <c r="G26" t="s">
        <v>842</v>
      </c>
      <c r="I26">
        <v>1</v>
      </c>
      <c r="J26" t="s">
        <v>183</v>
      </c>
      <c r="K26">
        <v>73</v>
      </c>
      <c r="L26" t="s">
        <v>184</v>
      </c>
      <c r="M26" s="3">
        <v>30000</v>
      </c>
      <c r="P26" s="2">
        <v>45768</v>
      </c>
      <c r="R26">
        <v>12</v>
      </c>
      <c r="S26" s="3">
        <v>360000</v>
      </c>
      <c r="T26" t="s">
        <v>65</v>
      </c>
      <c r="U26">
        <v>80256220001</v>
      </c>
      <c r="V26">
        <v>0</v>
      </c>
      <c r="W26" s="3">
        <v>360000</v>
      </c>
      <c r="X26">
        <v>0</v>
      </c>
      <c r="Y26">
        <v>0</v>
      </c>
      <c r="Z26">
        <v>0</v>
      </c>
      <c r="AA26">
        <v>0</v>
      </c>
      <c r="AD26">
        <v>0</v>
      </c>
      <c r="AM26">
        <v>8025622</v>
      </c>
      <c r="AN26" t="s">
        <v>162</v>
      </c>
      <c r="AP26">
        <v>0</v>
      </c>
      <c r="AQ26">
        <v>0</v>
      </c>
      <c r="AR26">
        <v>0</v>
      </c>
      <c r="AS26">
        <v>0</v>
      </c>
      <c r="AT26">
        <v>0</v>
      </c>
      <c r="AU26">
        <v>0</v>
      </c>
      <c r="AY26" t="s">
        <v>63</v>
      </c>
      <c r="AZ26" t="s">
        <v>5503</v>
      </c>
      <c r="BA26">
        <v>0</v>
      </c>
      <c r="BC26" t="s">
        <v>162</v>
      </c>
      <c r="BF26" t="s">
        <v>5504</v>
      </c>
    </row>
    <row r="27" spans="1:58" x14ac:dyDescent="0.35">
      <c r="A27" t="s">
        <v>5501</v>
      </c>
      <c r="B27">
        <v>10000</v>
      </c>
      <c r="C27">
        <v>20000</v>
      </c>
      <c r="D27" s="2">
        <v>45769</v>
      </c>
      <c r="E27" t="s">
        <v>59</v>
      </c>
      <c r="F27" t="s">
        <v>5502</v>
      </c>
      <c r="G27" t="s">
        <v>842</v>
      </c>
      <c r="I27">
        <v>1</v>
      </c>
      <c r="J27" t="s">
        <v>183</v>
      </c>
      <c r="K27" t="s">
        <v>152</v>
      </c>
      <c r="L27" t="s">
        <v>153</v>
      </c>
      <c r="M27" s="3">
        <v>6000</v>
      </c>
      <c r="P27" s="2">
        <v>45768</v>
      </c>
      <c r="R27">
        <v>12</v>
      </c>
      <c r="S27" s="3">
        <v>72000</v>
      </c>
      <c r="T27" t="s">
        <v>65</v>
      </c>
      <c r="U27">
        <v>80256220001</v>
      </c>
      <c r="V27">
        <v>0</v>
      </c>
      <c r="W27" s="3">
        <v>72000</v>
      </c>
      <c r="X27">
        <v>0</v>
      </c>
      <c r="Y27">
        <v>0</v>
      </c>
      <c r="Z27">
        <v>0</v>
      </c>
      <c r="AA27">
        <v>0</v>
      </c>
      <c r="AD27">
        <v>0</v>
      </c>
      <c r="AM27">
        <v>8025622</v>
      </c>
      <c r="AN27" t="s">
        <v>162</v>
      </c>
      <c r="AP27">
        <v>0</v>
      </c>
      <c r="AQ27">
        <v>0</v>
      </c>
      <c r="AR27">
        <v>0</v>
      </c>
      <c r="AS27">
        <v>0</v>
      </c>
      <c r="AT27">
        <v>0</v>
      </c>
      <c r="AU27">
        <v>0</v>
      </c>
      <c r="AY27" t="s">
        <v>63</v>
      </c>
      <c r="AZ27" t="s">
        <v>5503</v>
      </c>
      <c r="BA27">
        <v>0</v>
      </c>
      <c r="BC27" t="s">
        <v>162</v>
      </c>
      <c r="BF27" t="s">
        <v>5504</v>
      </c>
    </row>
    <row r="28" spans="1:58" x14ac:dyDescent="0.35">
      <c r="A28" t="s">
        <v>5505</v>
      </c>
      <c r="B28">
        <v>10000</v>
      </c>
      <c r="C28">
        <v>10000</v>
      </c>
      <c r="D28" s="2">
        <v>45769</v>
      </c>
      <c r="E28" t="s">
        <v>59</v>
      </c>
      <c r="F28" t="s">
        <v>5506</v>
      </c>
      <c r="G28" t="s">
        <v>842</v>
      </c>
      <c r="I28">
        <v>1</v>
      </c>
      <c r="J28" t="s">
        <v>183</v>
      </c>
      <c r="K28" t="s">
        <v>152</v>
      </c>
      <c r="L28" t="s">
        <v>153</v>
      </c>
      <c r="M28" s="3">
        <v>36000</v>
      </c>
      <c r="P28" s="2">
        <v>45768</v>
      </c>
      <c r="R28">
        <v>12</v>
      </c>
      <c r="S28" s="3">
        <v>432000</v>
      </c>
      <c r="T28" t="s">
        <v>65</v>
      </c>
      <c r="U28">
        <v>80256220001</v>
      </c>
      <c r="V28">
        <v>0</v>
      </c>
      <c r="W28" s="3">
        <v>432000</v>
      </c>
      <c r="X28">
        <v>0</v>
      </c>
      <c r="Y28">
        <v>0</v>
      </c>
      <c r="Z28">
        <v>0</v>
      </c>
      <c r="AA28">
        <v>0</v>
      </c>
      <c r="AD28">
        <v>0</v>
      </c>
      <c r="AM28">
        <v>8025622</v>
      </c>
      <c r="AN28" t="s">
        <v>162</v>
      </c>
      <c r="AP28">
        <v>0</v>
      </c>
      <c r="AQ28">
        <v>0</v>
      </c>
      <c r="AR28">
        <v>0</v>
      </c>
      <c r="AS28">
        <v>0</v>
      </c>
      <c r="AT28">
        <v>0</v>
      </c>
      <c r="AU28">
        <v>0</v>
      </c>
      <c r="AY28" t="s">
        <v>63</v>
      </c>
      <c r="AZ28" t="s">
        <v>5507</v>
      </c>
      <c r="BA28">
        <v>0</v>
      </c>
      <c r="BC28" t="s">
        <v>162</v>
      </c>
      <c r="BF28" t="s">
        <v>5508</v>
      </c>
    </row>
    <row r="29" spans="1:58" x14ac:dyDescent="0.35">
      <c r="A29" t="s">
        <v>3052</v>
      </c>
      <c r="B29">
        <v>10000</v>
      </c>
      <c r="C29">
        <v>20000</v>
      </c>
      <c r="D29" s="2">
        <v>45768</v>
      </c>
      <c r="E29" t="s">
        <v>59</v>
      </c>
      <c r="F29" t="s">
        <v>3053</v>
      </c>
      <c r="G29" t="s">
        <v>842</v>
      </c>
      <c r="I29">
        <v>1</v>
      </c>
      <c r="J29" t="s">
        <v>183</v>
      </c>
      <c r="K29">
        <v>73</v>
      </c>
      <c r="L29" t="s">
        <v>184</v>
      </c>
      <c r="M29" s="3">
        <v>12000</v>
      </c>
      <c r="P29" s="2">
        <v>45768</v>
      </c>
      <c r="R29">
        <v>12</v>
      </c>
      <c r="S29" s="3">
        <v>144000</v>
      </c>
      <c r="T29" t="s">
        <v>65</v>
      </c>
      <c r="U29">
        <v>80256230001</v>
      </c>
      <c r="V29">
        <v>0</v>
      </c>
      <c r="W29" s="3">
        <v>144000</v>
      </c>
      <c r="X29">
        <v>0</v>
      </c>
      <c r="Y29">
        <v>0</v>
      </c>
      <c r="Z29">
        <v>0</v>
      </c>
      <c r="AA29">
        <v>0</v>
      </c>
      <c r="AD29">
        <v>0</v>
      </c>
      <c r="AM29">
        <v>8025623</v>
      </c>
      <c r="AN29" t="s">
        <v>162</v>
      </c>
      <c r="AP29">
        <v>0</v>
      </c>
      <c r="AQ29">
        <v>0</v>
      </c>
      <c r="AR29">
        <v>0</v>
      </c>
      <c r="AS29">
        <v>0</v>
      </c>
      <c r="AT29">
        <v>0</v>
      </c>
      <c r="AU29">
        <v>0</v>
      </c>
      <c r="AY29" t="s">
        <v>63</v>
      </c>
      <c r="AZ29" t="s">
        <v>5423</v>
      </c>
      <c r="BA29">
        <v>0</v>
      </c>
      <c r="BC29" t="s">
        <v>162</v>
      </c>
      <c r="BF29" t="s">
        <v>3054</v>
      </c>
    </row>
    <row r="30" spans="1:58" x14ac:dyDescent="0.35">
      <c r="A30" t="s">
        <v>3230</v>
      </c>
      <c r="B30">
        <v>10000</v>
      </c>
      <c r="C30">
        <v>30000</v>
      </c>
      <c r="D30" s="2">
        <v>45770</v>
      </c>
      <c r="E30" t="s">
        <v>59</v>
      </c>
      <c r="F30" s="4">
        <v>0.47571759259259261</v>
      </c>
      <c r="G30" t="s">
        <v>3110</v>
      </c>
      <c r="I30">
        <v>1</v>
      </c>
      <c r="J30" t="s">
        <v>183</v>
      </c>
      <c r="K30">
        <v>71</v>
      </c>
      <c r="L30" t="s">
        <v>368</v>
      </c>
      <c r="M30" s="3">
        <v>33334</v>
      </c>
      <c r="P30" s="2">
        <v>45768</v>
      </c>
      <c r="R30">
        <v>6</v>
      </c>
      <c r="S30" s="3">
        <v>200004</v>
      </c>
      <c r="T30" t="s">
        <v>65</v>
      </c>
      <c r="U30" t="s">
        <v>3231</v>
      </c>
      <c r="V30">
        <v>0</v>
      </c>
      <c r="W30" s="3">
        <v>196075</v>
      </c>
      <c r="X30" s="3">
        <v>3929</v>
      </c>
      <c r="Y30">
        <v>0</v>
      </c>
      <c r="Z30">
        <v>0</v>
      </c>
      <c r="AA30">
        <v>0</v>
      </c>
      <c r="AD30">
        <v>0</v>
      </c>
      <c r="AM30" t="s">
        <v>3232</v>
      </c>
      <c r="AN30" t="s">
        <v>108</v>
      </c>
      <c r="AP30">
        <v>0</v>
      </c>
      <c r="AQ30">
        <v>0</v>
      </c>
      <c r="AR30">
        <v>0</v>
      </c>
      <c r="AS30">
        <v>0</v>
      </c>
      <c r="AT30">
        <v>0</v>
      </c>
      <c r="AU30">
        <v>0</v>
      </c>
      <c r="AY30" t="s">
        <v>63</v>
      </c>
      <c r="AZ30" t="s">
        <v>5509</v>
      </c>
      <c r="BA30">
        <v>0</v>
      </c>
      <c r="BC30" t="s">
        <v>108</v>
      </c>
      <c r="BF30" t="s">
        <v>3233</v>
      </c>
    </row>
    <row r="31" spans="1:58" x14ac:dyDescent="0.35">
      <c r="A31" t="s">
        <v>5426</v>
      </c>
      <c r="B31">
        <v>10000</v>
      </c>
      <c r="C31">
        <v>20000</v>
      </c>
      <c r="D31" s="2">
        <v>45769</v>
      </c>
      <c r="E31" t="s">
        <v>59</v>
      </c>
      <c r="F31" t="s">
        <v>5427</v>
      </c>
      <c r="G31" t="s">
        <v>1428</v>
      </c>
      <c r="I31">
        <v>2</v>
      </c>
      <c r="J31" t="s">
        <v>183</v>
      </c>
      <c r="K31">
        <v>63</v>
      </c>
      <c r="L31" t="s">
        <v>136</v>
      </c>
      <c r="M31" s="3">
        <v>2500</v>
      </c>
      <c r="P31" s="2">
        <v>45768</v>
      </c>
      <c r="R31">
        <v>16</v>
      </c>
      <c r="S31" s="3">
        <v>40000</v>
      </c>
      <c r="T31" t="s">
        <v>65</v>
      </c>
      <c r="U31" t="s">
        <v>5428</v>
      </c>
      <c r="V31">
        <v>0</v>
      </c>
      <c r="W31" s="3">
        <v>40000</v>
      </c>
      <c r="X31">
        <v>0</v>
      </c>
      <c r="Y31">
        <v>0</v>
      </c>
      <c r="Z31">
        <v>0</v>
      </c>
      <c r="AA31">
        <v>0</v>
      </c>
      <c r="AD31">
        <v>0</v>
      </c>
      <c r="AM31" t="s">
        <v>5429</v>
      </c>
      <c r="AN31" t="s">
        <v>275</v>
      </c>
      <c r="AP31">
        <v>0</v>
      </c>
      <c r="AQ31">
        <v>0</v>
      </c>
      <c r="AR31">
        <v>0</v>
      </c>
      <c r="AS31">
        <v>0</v>
      </c>
      <c r="AT31">
        <v>0</v>
      </c>
      <c r="AU31">
        <v>0</v>
      </c>
      <c r="AY31" t="s">
        <v>63</v>
      </c>
      <c r="AZ31" t="s">
        <v>5430</v>
      </c>
      <c r="BA31">
        <v>0</v>
      </c>
      <c r="BC31" t="s">
        <v>275</v>
      </c>
      <c r="BF31" t="s">
        <v>5431</v>
      </c>
    </row>
    <row r="32" spans="1:58" x14ac:dyDescent="0.35">
      <c r="A32" t="s">
        <v>3108</v>
      </c>
      <c r="B32">
        <v>10000</v>
      </c>
      <c r="C32">
        <v>10000</v>
      </c>
      <c r="D32" s="2">
        <v>45768</v>
      </c>
      <c r="E32" t="s">
        <v>59</v>
      </c>
      <c r="F32" t="s">
        <v>3109</v>
      </c>
      <c r="G32" t="s">
        <v>3110</v>
      </c>
      <c r="I32">
        <v>1</v>
      </c>
      <c r="J32" t="s">
        <v>183</v>
      </c>
      <c r="K32">
        <v>71</v>
      </c>
      <c r="L32" t="s">
        <v>368</v>
      </c>
      <c r="M32" s="3">
        <v>11667</v>
      </c>
      <c r="P32" s="2">
        <v>45768</v>
      </c>
      <c r="R32">
        <v>6</v>
      </c>
      <c r="S32" s="3">
        <v>70002</v>
      </c>
      <c r="T32" t="s">
        <v>65</v>
      </c>
      <c r="U32" t="s">
        <v>3111</v>
      </c>
      <c r="V32">
        <v>0</v>
      </c>
      <c r="W32" s="3">
        <v>70000</v>
      </c>
      <c r="X32">
        <v>2</v>
      </c>
      <c r="Y32">
        <v>0</v>
      </c>
      <c r="Z32">
        <v>0</v>
      </c>
      <c r="AA32">
        <v>0</v>
      </c>
      <c r="AD32">
        <v>0</v>
      </c>
      <c r="AM32" t="s">
        <v>3112</v>
      </c>
      <c r="AN32" t="s">
        <v>2291</v>
      </c>
      <c r="AP32">
        <v>0</v>
      </c>
      <c r="AQ32">
        <v>0</v>
      </c>
      <c r="AR32">
        <v>0</v>
      </c>
      <c r="AS32">
        <v>0</v>
      </c>
      <c r="AT32">
        <v>0</v>
      </c>
      <c r="AU32">
        <v>0</v>
      </c>
      <c r="AY32" t="s">
        <v>63</v>
      </c>
      <c r="AZ32" t="s">
        <v>5510</v>
      </c>
      <c r="BA32">
        <v>0</v>
      </c>
      <c r="BC32" t="s">
        <v>2291</v>
      </c>
      <c r="BF32" t="s">
        <v>3113</v>
      </c>
    </row>
    <row r="33" spans="1:58" x14ac:dyDescent="0.35">
      <c r="A33" t="s">
        <v>3486</v>
      </c>
      <c r="B33">
        <v>10000</v>
      </c>
      <c r="C33">
        <v>20000</v>
      </c>
      <c r="D33" s="2">
        <v>45772</v>
      </c>
      <c r="E33" t="s">
        <v>59</v>
      </c>
      <c r="F33" t="s">
        <v>3487</v>
      </c>
      <c r="G33" t="s">
        <v>3488</v>
      </c>
      <c r="I33">
        <v>1</v>
      </c>
      <c r="J33" t="s">
        <v>183</v>
      </c>
      <c r="K33">
        <v>79</v>
      </c>
      <c r="L33" t="s">
        <v>92</v>
      </c>
      <c r="M33">
        <v>191</v>
      </c>
      <c r="P33" s="2">
        <v>45768</v>
      </c>
      <c r="R33">
        <v>21</v>
      </c>
      <c r="S33" s="3">
        <v>4011</v>
      </c>
      <c r="T33" t="s">
        <v>65</v>
      </c>
      <c r="U33" t="s">
        <v>3489</v>
      </c>
      <c r="V33">
        <v>0</v>
      </c>
      <c r="W33" s="3">
        <v>3714</v>
      </c>
      <c r="X33">
        <v>297</v>
      </c>
      <c r="Y33">
        <v>0</v>
      </c>
      <c r="Z33">
        <v>0</v>
      </c>
      <c r="AA33">
        <v>0</v>
      </c>
      <c r="AD33">
        <v>0</v>
      </c>
      <c r="AM33" t="s">
        <v>3490</v>
      </c>
      <c r="AN33" t="s">
        <v>108</v>
      </c>
      <c r="AP33">
        <v>0</v>
      </c>
      <c r="AQ33">
        <v>0</v>
      </c>
      <c r="AR33">
        <v>0</v>
      </c>
      <c r="AS33">
        <v>0</v>
      </c>
      <c r="AT33">
        <v>0</v>
      </c>
      <c r="AU33">
        <v>0</v>
      </c>
      <c r="AY33" t="s">
        <v>63</v>
      </c>
      <c r="AZ33" t="s">
        <v>5119</v>
      </c>
      <c r="BA33">
        <v>0</v>
      </c>
      <c r="BC33" t="s">
        <v>108</v>
      </c>
      <c r="BF33" t="s">
        <v>3491</v>
      </c>
    </row>
    <row r="34" spans="1:58" x14ac:dyDescent="0.35">
      <c r="A34" t="s">
        <v>5002</v>
      </c>
      <c r="B34">
        <v>10000</v>
      </c>
      <c r="C34">
        <v>30000</v>
      </c>
      <c r="D34" s="2">
        <v>45769</v>
      </c>
      <c r="E34" t="s">
        <v>59</v>
      </c>
      <c r="F34" t="s">
        <v>5175</v>
      </c>
      <c r="G34" t="s">
        <v>5176</v>
      </c>
      <c r="I34">
        <v>3</v>
      </c>
      <c r="J34" t="s">
        <v>183</v>
      </c>
      <c r="K34">
        <v>85</v>
      </c>
      <c r="L34" t="s">
        <v>940</v>
      </c>
      <c r="M34" s="3">
        <v>20000</v>
      </c>
      <c r="P34" s="2">
        <v>45768</v>
      </c>
      <c r="R34">
        <v>11</v>
      </c>
      <c r="S34" s="3">
        <v>220000</v>
      </c>
      <c r="T34" t="s">
        <v>65</v>
      </c>
      <c r="U34" t="s">
        <v>483</v>
      </c>
      <c r="V34">
        <v>0</v>
      </c>
      <c r="W34" s="3">
        <v>200000</v>
      </c>
      <c r="X34" s="3">
        <v>20000</v>
      </c>
      <c r="Y34">
        <v>0</v>
      </c>
      <c r="Z34">
        <v>0</v>
      </c>
      <c r="AA34">
        <v>0</v>
      </c>
      <c r="AD34">
        <v>0</v>
      </c>
      <c r="AM34" t="s">
        <v>484</v>
      </c>
      <c r="AN34" t="s">
        <v>108</v>
      </c>
      <c r="AP34">
        <v>0</v>
      </c>
      <c r="AQ34">
        <v>0</v>
      </c>
      <c r="AR34">
        <v>0</v>
      </c>
      <c r="AS34">
        <v>0</v>
      </c>
      <c r="AT34">
        <v>0</v>
      </c>
      <c r="AU34">
        <v>0</v>
      </c>
      <c r="AY34" t="s">
        <v>63</v>
      </c>
      <c r="AZ34" t="s">
        <v>5003</v>
      </c>
      <c r="BA34">
        <v>0</v>
      </c>
      <c r="BC34" t="s">
        <v>108</v>
      </c>
      <c r="BF34" t="s">
        <v>5004</v>
      </c>
    </row>
    <row r="35" spans="1:58" x14ac:dyDescent="0.35">
      <c r="A35" t="s">
        <v>2548</v>
      </c>
      <c r="B35">
        <v>10000</v>
      </c>
      <c r="C35">
        <v>60000</v>
      </c>
      <c r="D35" s="2">
        <v>45769</v>
      </c>
      <c r="E35" t="s">
        <v>59</v>
      </c>
      <c r="F35" t="s">
        <v>5337</v>
      </c>
      <c r="G35">
        <v>59469</v>
      </c>
      <c r="I35">
        <v>2</v>
      </c>
      <c r="J35" t="s">
        <v>183</v>
      </c>
      <c r="K35">
        <v>96</v>
      </c>
      <c r="L35" t="s">
        <v>613</v>
      </c>
      <c r="M35" s="3">
        <v>91875</v>
      </c>
      <c r="P35" s="2">
        <v>45768</v>
      </c>
      <c r="R35">
        <v>6</v>
      </c>
      <c r="S35" s="3">
        <v>551250</v>
      </c>
      <c r="T35" t="s">
        <v>65</v>
      </c>
      <c r="U35" t="s">
        <v>2550</v>
      </c>
      <c r="V35">
        <v>0</v>
      </c>
      <c r="W35" s="3">
        <v>530833</v>
      </c>
      <c r="X35" s="3">
        <v>20417</v>
      </c>
      <c r="Y35">
        <v>0</v>
      </c>
      <c r="Z35">
        <v>0</v>
      </c>
      <c r="AA35">
        <v>0</v>
      </c>
      <c r="AD35">
        <v>0</v>
      </c>
      <c r="AM35" t="s">
        <v>2551</v>
      </c>
      <c r="AN35" t="s">
        <v>68</v>
      </c>
      <c r="AP35">
        <v>0</v>
      </c>
      <c r="AQ35">
        <v>0</v>
      </c>
      <c r="AR35">
        <v>0</v>
      </c>
      <c r="AS35">
        <v>0</v>
      </c>
      <c r="AT35">
        <v>0</v>
      </c>
      <c r="AU35">
        <v>0</v>
      </c>
      <c r="AY35" t="s">
        <v>63</v>
      </c>
      <c r="AZ35" t="s">
        <v>5005</v>
      </c>
      <c r="BA35">
        <v>0</v>
      </c>
      <c r="BC35" t="s">
        <v>68</v>
      </c>
      <c r="BF35" t="s">
        <v>2552</v>
      </c>
    </row>
    <row r="36" spans="1:58" x14ac:dyDescent="0.35">
      <c r="A36" t="s">
        <v>5433</v>
      </c>
      <c r="B36">
        <v>10000</v>
      </c>
      <c r="C36">
        <v>20000</v>
      </c>
      <c r="D36" s="2">
        <v>45769</v>
      </c>
      <c r="E36" t="s">
        <v>59</v>
      </c>
      <c r="F36" t="s">
        <v>5427</v>
      </c>
      <c r="G36" t="s">
        <v>1428</v>
      </c>
      <c r="I36">
        <v>2</v>
      </c>
      <c r="J36" t="s">
        <v>183</v>
      </c>
      <c r="K36">
        <v>63</v>
      </c>
      <c r="L36" t="s">
        <v>136</v>
      </c>
      <c r="M36" s="3">
        <v>2500</v>
      </c>
      <c r="P36" s="2">
        <v>45768</v>
      </c>
      <c r="R36">
        <v>16</v>
      </c>
      <c r="S36" s="3">
        <v>40000</v>
      </c>
      <c r="T36" t="s">
        <v>65</v>
      </c>
      <c r="U36" t="s">
        <v>5428</v>
      </c>
      <c r="V36">
        <v>0</v>
      </c>
      <c r="W36" s="3">
        <v>40000</v>
      </c>
      <c r="X36">
        <v>0</v>
      </c>
      <c r="Y36">
        <v>0</v>
      </c>
      <c r="Z36">
        <v>0</v>
      </c>
      <c r="AA36">
        <v>0</v>
      </c>
      <c r="AD36">
        <v>0</v>
      </c>
      <c r="AM36" t="s">
        <v>5429</v>
      </c>
      <c r="AN36" t="s">
        <v>275</v>
      </c>
      <c r="AP36">
        <v>0</v>
      </c>
      <c r="AQ36">
        <v>0</v>
      </c>
      <c r="AR36">
        <v>0</v>
      </c>
      <c r="AS36">
        <v>0</v>
      </c>
      <c r="AT36">
        <v>0</v>
      </c>
      <c r="AU36">
        <v>0</v>
      </c>
      <c r="AY36" t="s">
        <v>63</v>
      </c>
      <c r="AZ36" t="s">
        <v>5434</v>
      </c>
      <c r="BA36">
        <v>0</v>
      </c>
      <c r="BC36" t="s">
        <v>275</v>
      </c>
      <c r="BF36" t="s">
        <v>5435</v>
      </c>
    </row>
    <row r="37" spans="1:58" x14ac:dyDescent="0.35">
      <c r="A37" t="s">
        <v>3114</v>
      </c>
      <c r="B37">
        <v>10000</v>
      </c>
      <c r="C37">
        <v>10000</v>
      </c>
      <c r="D37" s="2">
        <v>45768</v>
      </c>
      <c r="E37" t="s">
        <v>59</v>
      </c>
      <c r="F37" t="s">
        <v>3115</v>
      </c>
      <c r="G37" t="s">
        <v>2728</v>
      </c>
      <c r="I37">
        <v>1</v>
      </c>
      <c r="J37" t="s">
        <v>183</v>
      </c>
      <c r="K37">
        <v>61</v>
      </c>
      <c r="L37" t="s">
        <v>209</v>
      </c>
      <c r="M37">
        <v>334</v>
      </c>
      <c r="P37" s="2">
        <v>45768</v>
      </c>
      <c r="R37">
        <v>3</v>
      </c>
      <c r="S37" s="3">
        <v>1002</v>
      </c>
      <c r="T37" t="s">
        <v>65</v>
      </c>
      <c r="U37" t="s">
        <v>3116</v>
      </c>
      <c r="V37">
        <v>0</v>
      </c>
      <c r="W37" s="3">
        <v>1000</v>
      </c>
      <c r="X37">
        <v>2</v>
      </c>
      <c r="Y37">
        <v>0</v>
      </c>
      <c r="Z37">
        <v>0</v>
      </c>
      <c r="AA37">
        <v>0</v>
      </c>
      <c r="AD37">
        <v>0</v>
      </c>
      <c r="AM37" t="s">
        <v>3117</v>
      </c>
      <c r="AN37" t="s">
        <v>622</v>
      </c>
      <c r="AP37">
        <v>0</v>
      </c>
      <c r="AQ37">
        <v>0</v>
      </c>
      <c r="AR37">
        <v>0</v>
      </c>
      <c r="AS37">
        <v>0</v>
      </c>
      <c r="AT37">
        <v>0</v>
      </c>
      <c r="AU37">
        <v>0</v>
      </c>
      <c r="AY37" t="s">
        <v>63</v>
      </c>
      <c r="AZ37" t="s">
        <v>5511</v>
      </c>
      <c r="BA37">
        <v>0</v>
      </c>
      <c r="BC37" t="s">
        <v>622</v>
      </c>
      <c r="BF37" t="s">
        <v>3118</v>
      </c>
    </row>
    <row r="38" spans="1:58" x14ac:dyDescent="0.35">
      <c r="A38" t="s">
        <v>5512</v>
      </c>
      <c r="B38">
        <v>10000</v>
      </c>
      <c r="C38">
        <v>10000</v>
      </c>
      <c r="D38" s="2">
        <v>45769</v>
      </c>
      <c r="E38" t="s">
        <v>59</v>
      </c>
      <c r="F38" s="4">
        <v>0.47199074074074077</v>
      </c>
      <c r="G38" t="s">
        <v>2250</v>
      </c>
      <c r="I38">
        <v>1</v>
      </c>
      <c r="J38" t="s">
        <v>183</v>
      </c>
      <c r="K38">
        <v>61</v>
      </c>
      <c r="L38" t="s">
        <v>209</v>
      </c>
      <c r="M38" s="3">
        <v>1000</v>
      </c>
      <c r="P38" s="2">
        <v>45768</v>
      </c>
      <c r="R38">
        <v>1</v>
      </c>
      <c r="S38" s="3">
        <v>1000</v>
      </c>
      <c r="T38" t="s">
        <v>65</v>
      </c>
      <c r="U38" t="s">
        <v>5513</v>
      </c>
      <c r="V38">
        <v>0</v>
      </c>
      <c r="W38" s="3">
        <v>1000</v>
      </c>
      <c r="X38">
        <v>0</v>
      </c>
      <c r="Y38">
        <v>0</v>
      </c>
      <c r="Z38">
        <v>0</v>
      </c>
      <c r="AA38">
        <v>0</v>
      </c>
      <c r="AD38">
        <v>0</v>
      </c>
      <c r="AM38" t="s">
        <v>5514</v>
      </c>
      <c r="AN38" t="s">
        <v>622</v>
      </c>
      <c r="AP38">
        <v>0</v>
      </c>
      <c r="AQ38">
        <v>0</v>
      </c>
      <c r="AR38">
        <v>0</v>
      </c>
      <c r="AS38">
        <v>0</v>
      </c>
      <c r="AT38">
        <v>0</v>
      </c>
      <c r="AU38">
        <v>0</v>
      </c>
      <c r="AY38" t="s">
        <v>63</v>
      </c>
      <c r="AZ38" t="s">
        <v>5515</v>
      </c>
      <c r="BA38">
        <v>0</v>
      </c>
      <c r="BC38" t="s">
        <v>622</v>
      </c>
      <c r="BF38" t="s">
        <v>3118</v>
      </c>
    </row>
    <row r="39" spans="1:58" x14ac:dyDescent="0.35">
      <c r="A39" t="s">
        <v>5516</v>
      </c>
      <c r="B39">
        <v>10000</v>
      </c>
      <c r="C39">
        <v>10000</v>
      </c>
      <c r="D39" s="2">
        <v>45769</v>
      </c>
      <c r="E39" t="s">
        <v>59</v>
      </c>
      <c r="F39" t="s">
        <v>5517</v>
      </c>
      <c r="G39" t="s">
        <v>3260</v>
      </c>
      <c r="I39">
        <v>1</v>
      </c>
      <c r="J39" t="s">
        <v>183</v>
      </c>
      <c r="K39">
        <v>32</v>
      </c>
      <c r="L39" t="s">
        <v>516</v>
      </c>
      <c r="M39" s="3">
        <v>5860</v>
      </c>
      <c r="P39" s="2">
        <v>45768</v>
      </c>
      <c r="R39">
        <v>1</v>
      </c>
      <c r="S39" s="3">
        <v>5860</v>
      </c>
      <c r="T39" t="s">
        <v>65</v>
      </c>
      <c r="U39" t="s">
        <v>2212</v>
      </c>
      <c r="V39">
        <v>0</v>
      </c>
      <c r="W39" s="3">
        <v>5360</v>
      </c>
      <c r="X39">
        <v>500</v>
      </c>
      <c r="Y39">
        <v>0</v>
      </c>
      <c r="Z39">
        <v>0</v>
      </c>
      <c r="AA39">
        <v>0</v>
      </c>
      <c r="AD39">
        <v>0</v>
      </c>
      <c r="AM39" t="s">
        <v>2213</v>
      </c>
      <c r="AN39" t="s">
        <v>465</v>
      </c>
      <c r="AP39">
        <v>0</v>
      </c>
      <c r="AQ39">
        <v>0</v>
      </c>
      <c r="AR39">
        <v>0</v>
      </c>
      <c r="AS39">
        <v>0</v>
      </c>
      <c r="AT39">
        <v>0</v>
      </c>
      <c r="AU39">
        <v>0</v>
      </c>
      <c r="AY39" t="s">
        <v>63</v>
      </c>
      <c r="AZ39" t="s">
        <v>5518</v>
      </c>
      <c r="BA39">
        <v>0</v>
      </c>
      <c r="BC39" t="s">
        <v>465</v>
      </c>
      <c r="BF39" t="s">
        <v>3065</v>
      </c>
    </row>
    <row r="40" spans="1:58" x14ac:dyDescent="0.35">
      <c r="A40" t="s">
        <v>5519</v>
      </c>
      <c r="B40">
        <v>10000</v>
      </c>
      <c r="C40">
        <v>10000</v>
      </c>
      <c r="D40" s="2">
        <v>45770</v>
      </c>
      <c r="E40" t="s">
        <v>59</v>
      </c>
      <c r="F40" t="s">
        <v>3379</v>
      </c>
      <c r="G40" t="s">
        <v>2447</v>
      </c>
      <c r="I40">
        <v>1</v>
      </c>
      <c r="J40" t="s">
        <v>183</v>
      </c>
      <c r="K40">
        <v>12</v>
      </c>
      <c r="L40" t="s">
        <v>462</v>
      </c>
      <c r="M40" s="3">
        <v>30000</v>
      </c>
      <c r="P40" s="2">
        <v>45768</v>
      </c>
      <c r="R40">
        <v>1</v>
      </c>
      <c r="S40" s="3">
        <v>30000</v>
      </c>
      <c r="T40" t="s">
        <v>65</v>
      </c>
      <c r="U40" t="s">
        <v>463</v>
      </c>
      <c r="V40">
        <v>0</v>
      </c>
      <c r="W40" s="3">
        <v>30000</v>
      </c>
      <c r="X40">
        <v>0</v>
      </c>
      <c r="Y40">
        <v>0</v>
      </c>
      <c r="Z40">
        <v>0</v>
      </c>
      <c r="AA40">
        <v>0</v>
      </c>
      <c r="AD40">
        <v>0</v>
      </c>
      <c r="AM40" t="s">
        <v>464</v>
      </c>
      <c r="AN40" t="s">
        <v>465</v>
      </c>
      <c r="AP40">
        <v>0</v>
      </c>
      <c r="AQ40">
        <v>0</v>
      </c>
      <c r="AR40">
        <v>0</v>
      </c>
      <c r="AS40">
        <v>0</v>
      </c>
      <c r="AT40">
        <v>0</v>
      </c>
      <c r="AU40">
        <v>0</v>
      </c>
      <c r="AY40" t="s">
        <v>63</v>
      </c>
      <c r="AZ40" t="s">
        <v>5520</v>
      </c>
      <c r="BA40">
        <v>0</v>
      </c>
      <c r="BC40" t="s">
        <v>465</v>
      </c>
      <c r="BF40" t="s">
        <v>2594</v>
      </c>
    </row>
    <row r="41" spans="1:58" x14ac:dyDescent="0.35">
      <c r="A41" t="s">
        <v>5474</v>
      </c>
      <c r="B41">
        <v>10000</v>
      </c>
      <c r="C41">
        <v>10000</v>
      </c>
      <c r="D41" s="2">
        <v>45769</v>
      </c>
      <c r="E41" t="s">
        <v>59</v>
      </c>
      <c r="F41" t="s">
        <v>3173</v>
      </c>
      <c r="G41" t="s">
        <v>2677</v>
      </c>
      <c r="I41">
        <v>1</v>
      </c>
      <c r="J41" t="s">
        <v>183</v>
      </c>
      <c r="K41">
        <v>22</v>
      </c>
      <c r="L41" t="s">
        <v>685</v>
      </c>
      <c r="M41" s="3">
        <v>8000</v>
      </c>
      <c r="P41" s="2">
        <v>45768</v>
      </c>
      <c r="R41">
        <v>2</v>
      </c>
      <c r="S41" s="3">
        <v>16000</v>
      </c>
      <c r="T41" t="s">
        <v>65</v>
      </c>
      <c r="U41" t="s">
        <v>5475</v>
      </c>
      <c r="V41">
        <v>0</v>
      </c>
      <c r="W41" s="3">
        <v>16000</v>
      </c>
      <c r="X41">
        <v>0</v>
      </c>
      <c r="Y41">
        <v>0</v>
      </c>
      <c r="Z41">
        <v>0</v>
      </c>
      <c r="AA41">
        <v>0</v>
      </c>
      <c r="AD41">
        <v>0</v>
      </c>
      <c r="AM41" t="s">
        <v>5476</v>
      </c>
      <c r="AN41" t="s">
        <v>465</v>
      </c>
      <c r="AP41">
        <v>0</v>
      </c>
      <c r="AQ41">
        <v>0</v>
      </c>
      <c r="AR41">
        <v>0</v>
      </c>
      <c r="AS41">
        <v>0</v>
      </c>
      <c r="AT41">
        <v>0</v>
      </c>
      <c r="AU41">
        <v>0</v>
      </c>
      <c r="AY41" t="s">
        <v>63</v>
      </c>
      <c r="AZ41" t="s">
        <v>6560</v>
      </c>
      <c r="BA41">
        <v>0</v>
      </c>
      <c r="BC41" t="s">
        <v>465</v>
      </c>
      <c r="BF41" t="s">
        <v>3640</v>
      </c>
    </row>
    <row r="42" spans="1:58" x14ac:dyDescent="0.35">
      <c r="A42" t="s">
        <v>5521</v>
      </c>
      <c r="B42">
        <v>10000</v>
      </c>
      <c r="C42">
        <v>10000</v>
      </c>
      <c r="D42" s="2">
        <v>45769</v>
      </c>
      <c r="E42" t="s">
        <v>59</v>
      </c>
      <c r="F42" t="s">
        <v>5522</v>
      </c>
      <c r="G42" t="s">
        <v>3015</v>
      </c>
      <c r="I42">
        <v>1</v>
      </c>
      <c r="J42" t="s">
        <v>183</v>
      </c>
      <c r="K42">
        <v>46</v>
      </c>
      <c r="L42" t="s">
        <v>231</v>
      </c>
      <c r="M42" s="3">
        <v>6000</v>
      </c>
      <c r="P42" s="2">
        <v>45768</v>
      </c>
      <c r="R42">
        <v>1</v>
      </c>
      <c r="S42" s="3">
        <v>6000</v>
      </c>
      <c r="T42" t="s">
        <v>65</v>
      </c>
      <c r="U42" t="s">
        <v>5523</v>
      </c>
      <c r="V42">
        <v>0</v>
      </c>
      <c r="W42" s="3">
        <v>6000</v>
      </c>
      <c r="X42">
        <v>0</v>
      </c>
      <c r="Y42">
        <v>0</v>
      </c>
      <c r="Z42">
        <v>0</v>
      </c>
      <c r="AA42">
        <v>0</v>
      </c>
      <c r="AD42">
        <v>0</v>
      </c>
      <c r="AM42" t="s">
        <v>5524</v>
      </c>
      <c r="AN42" t="s">
        <v>465</v>
      </c>
      <c r="AP42">
        <v>0</v>
      </c>
      <c r="AQ42">
        <v>0</v>
      </c>
      <c r="AR42">
        <v>0</v>
      </c>
      <c r="AS42">
        <v>0</v>
      </c>
      <c r="AT42">
        <v>0</v>
      </c>
      <c r="AU42">
        <v>0</v>
      </c>
      <c r="AY42" t="s">
        <v>63</v>
      </c>
      <c r="AZ42" t="s">
        <v>5525</v>
      </c>
      <c r="BA42">
        <v>0</v>
      </c>
      <c r="BC42" t="s">
        <v>465</v>
      </c>
      <c r="BF42" t="s">
        <v>2878</v>
      </c>
    </row>
    <row r="43" spans="1:58" x14ac:dyDescent="0.35">
      <c r="A43" t="s">
        <v>4970</v>
      </c>
      <c r="B43">
        <v>10000</v>
      </c>
      <c r="C43">
        <v>30000</v>
      </c>
      <c r="D43" s="2">
        <v>45769</v>
      </c>
      <c r="E43" t="s">
        <v>59</v>
      </c>
      <c r="F43" t="s">
        <v>5174</v>
      </c>
      <c r="G43" t="s">
        <v>4972</v>
      </c>
      <c r="I43">
        <v>3</v>
      </c>
      <c r="J43" t="s">
        <v>183</v>
      </c>
      <c r="K43">
        <v>85</v>
      </c>
      <c r="L43" t="s">
        <v>940</v>
      </c>
      <c r="M43" s="3">
        <v>10000</v>
      </c>
      <c r="P43" s="2">
        <v>45768</v>
      </c>
      <c r="R43">
        <v>11</v>
      </c>
      <c r="S43" s="3">
        <v>110000</v>
      </c>
      <c r="T43" t="s">
        <v>65</v>
      </c>
      <c r="U43" t="s">
        <v>4973</v>
      </c>
      <c r="V43">
        <v>0</v>
      </c>
      <c r="W43" s="3">
        <v>100000</v>
      </c>
      <c r="X43" s="3">
        <v>10000</v>
      </c>
      <c r="Y43">
        <v>0</v>
      </c>
      <c r="Z43">
        <v>0</v>
      </c>
      <c r="AA43">
        <v>0</v>
      </c>
      <c r="AD43">
        <v>0</v>
      </c>
      <c r="AM43" t="s">
        <v>4974</v>
      </c>
      <c r="AN43" t="s">
        <v>108</v>
      </c>
      <c r="AP43">
        <v>0</v>
      </c>
      <c r="AQ43">
        <v>0</v>
      </c>
      <c r="AR43">
        <v>0</v>
      </c>
      <c r="AS43">
        <v>0</v>
      </c>
      <c r="AT43">
        <v>0</v>
      </c>
      <c r="AU43">
        <v>0</v>
      </c>
      <c r="AY43" t="s">
        <v>63</v>
      </c>
      <c r="AZ43" t="s">
        <v>6561</v>
      </c>
      <c r="BA43">
        <v>0</v>
      </c>
      <c r="BC43" t="s">
        <v>108</v>
      </c>
      <c r="BF43" t="s">
        <v>4975</v>
      </c>
    </row>
    <row r="44" spans="1:58" x14ac:dyDescent="0.35">
      <c r="A44" t="s">
        <v>5029</v>
      </c>
      <c r="B44">
        <v>10000</v>
      </c>
      <c r="C44">
        <v>30000</v>
      </c>
      <c r="D44" s="2">
        <v>45769</v>
      </c>
      <c r="E44" t="s">
        <v>59</v>
      </c>
      <c r="F44" t="s">
        <v>5174</v>
      </c>
      <c r="G44" t="s">
        <v>4972</v>
      </c>
      <c r="I44">
        <v>3</v>
      </c>
      <c r="J44" t="s">
        <v>183</v>
      </c>
      <c r="K44">
        <v>85</v>
      </c>
      <c r="L44" t="s">
        <v>940</v>
      </c>
      <c r="M44" s="3">
        <v>10000</v>
      </c>
      <c r="P44" s="2">
        <v>45768</v>
      </c>
      <c r="R44">
        <v>11</v>
      </c>
      <c r="S44" s="3">
        <v>110000</v>
      </c>
      <c r="T44" t="s">
        <v>65</v>
      </c>
      <c r="U44" t="s">
        <v>658</v>
      </c>
      <c r="V44">
        <v>0</v>
      </c>
      <c r="W44" s="3">
        <v>100000</v>
      </c>
      <c r="X44" s="3">
        <v>10000</v>
      </c>
      <c r="Y44">
        <v>0</v>
      </c>
      <c r="Z44">
        <v>0</v>
      </c>
      <c r="AA44">
        <v>0</v>
      </c>
      <c r="AD44">
        <v>0</v>
      </c>
      <c r="AM44" t="s">
        <v>659</v>
      </c>
      <c r="AN44" t="s">
        <v>108</v>
      </c>
      <c r="AP44">
        <v>0</v>
      </c>
      <c r="AQ44">
        <v>0</v>
      </c>
      <c r="AR44">
        <v>0</v>
      </c>
      <c r="AS44">
        <v>0</v>
      </c>
      <c r="AT44">
        <v>0</v>
      </c>
      <c r="AU44">
        <v>0</v>
      </c>
      <c r="AY44" t="s">
        <v>63</v>
      </c>
      <c r="AZ44" t="s">
        <v>5030</v>
      </c>
      <c r="BA44">
        <v>0</v>
      </c>
      <c r="BC44" t="s">
        <v>108</v>
      </c>
      <c r="BF44" t="s">
        <v>5031</v>
      </c>
    </row>
    <row r="45" spans="1:58" x14ac:dyDescent="0.35">
      <c r="A45" t="s">
        <v>5032</v>
      </c>
      <c r="B45">
        <v>10000</v>
      </c>
      <c r="C45">
        <v>30000</v>
      </c>
      <c r="D45" s="2">
        <v>45769</v>
      </c>
      <c r="E45" t="s">
        <v>59</v>
      </c>
      <c r="F45" t="s">
        <v>5174</v>
      </c>
      <c r="G45" t="s">
        <v>4972</v>
      </c>
      <c r="I45">
        <v>3</v>
      </c>
      <c r="J45" t="s">
        <v>183</v>
      </c>
      <c r="K45">
        <v>85</v>
      </c>
      <c r="L45" t="s">
        <v>940</v>
      </c>
      <c r="M45" s="3">
        <v>10000</v>
      </c>
      <c r="P45" s="2">
        <v>45768</v>
      </c>
      <c r="R45">
        <v>11</v>
      </c>
      <c r="S45" s="3">
        <v>110000</v>
      </c>
      <c r="T45" t="s">
        <v>65</v>
      </c>
      <c r="U45" t="s">
        <v>5033</v>
      </c>
      <c r="V45">
        <v>0</v>
      </c>
      <c r="W45" s="3">
        <v>100000</v>
      </c>
      <c r="X45" s="3">
        <v>10000</v>
      </c>
      <c r="Y45">
        <v>0</v>
      </c>
      <c r="Z45">
        <v>0</v>
      </c>
      <c r="AA45">
        <v>0</v>
      </c>
      <c r="AD45">
        <v>0</v>
      </c>
      <c r="AM45" t="s">
        <v>5034</v>
      </c>
      <c r="AN45" t="s">
        <v>108</v>
      </c>
      <c r="AP45">
        <v>0</v>
      </c>
      <c r="AQ45">
        <v>0</v>
      </c>
      <c r="AR45">
        <v>0</v>
      </c>
      <c r="AS45">
        <v>0</v>
      </c>
      <c r="AT45">
        <v>0</v>
      </c>
      <c r="AU45">
        <v>0</v>
      </c>
      <c r="AY45" t="s">
        <v>63</v>
      </c>
      <c r="AZ45" t="s">
        <v>5035</v>
      </c>
      <c r="BA45">
        <v>0</v>
      </c>
      <c r="BC45" t="s">
        <v>108</v>
      </c>
      <c r="BF45" t="s">
        <v>5036</v>
      </c>
    </row>
    <row r="46" spans="1:58" x14ac:dyDescent="0.35">
      <c r="A46" t="s">
        <v>5037</v>
      </c>
      <c r="B46">
        <v>10000</v>
      </c>
      <c r="C46">
        <v>30000</v>
      </c>
      <c r="D46" s="2">
        <v>45769</v>
      </c>
      <c r="E46" t="s">
        <v>59</v>
      </c>
      <c r="F46" t="s">
        <v>5174</v>
      </c>
      <c r="G46" t="s">
        <v>4972</v>
      </c>
      <c r="I46">
        <v>3</v>
      </c>
      <c r="J46" t="s">
        <v>183</v>
      </c>
      <c r="K46">
        <v>85</v>
      </c>
      <c r="L46" t="s">
        <v>940</v>
      </c>
      <c r="M46" s="3">
        <v>10000</v>
      </c>
      <c r="P46" s="2">
        <v>45768</v>
      </c>
      <c r="R46">
        <v>11</v>
      </c>
      <c r="S46" s="3">
        <v>110000</v>
      </c>
      <c r="T46" t="s">
        <v>65</v>
      </c>
      <c r="U46" t="s">
        <v>5039</v>
      </c>
      <c r="V46">
        <v>0</v>
      </c>
      <c r="W46" s="3">
        <v>100000</v>
      </c>
      <c r="X46" s="3">
        <v>10000</v>
      </c>
      <c r="Y46">
        <v>0</v>
      </c>
      <c r="Z46">
        <v>0</v>
      </c>
      <c r="AA46">
        <v>0</v>
      </c>
      <c r="AD46">
        <v>0</v>
      </c>
      <c r="AM46" t="s">
        <v>5040</v>
      </c>
      <c r="AN46" t="s">
        <v>108</v>
      </c>
      <c r="AP46">
        <v>0</v>
      </c>
      <c r="AQ46">
        <v>0</v>
      </c>
      <c r="AR46">
        <v>0</v>
      </c>
      <c r="AS46">
        <v>0</v>
      </c>
      <c r="AT46">
        <v>0</v>
      </c>
      <c r="AU46">
        <v>0</v>
      </c>
      <c r="AY46" t="s">
        <v>63</v>
      </c>
      <c r="AZ46" t="s">
        <v>5041</v>
      </c>
      <c r="BA46">
        <v>0</v>
      </c>
      <c r="BC46" t="s">
        <v>108</v>
      </c>
      <c r="BF46" t="s">
        <v>5042</v>
      </c>
    </row>
    <row r="47" spans="1:58" x14ac:dyDescent="0.35">
      <c r="A47" t="s">
        <v>4976</v>
      </c>
      <c r="B47">
        <v>10000</v>
      </c>
      <c r="C47">
        <v>30000</v>
      </c>
      <c r="D47" s="2">
        <v>45769</v>
      </c>
      <c r="E47" t="s">
        <v>59</v>
      </c>
      <c r="F47" t="s">
        <v>5175</v>
      </c>
      <c r="G47" t="s">
        <v>5176</v>
      </c>
      <c r="I47">
        <v>3</v>
      </c>
      <c r="J47" t="s">
        <v>183</v>
      </c>
      <c r="K47">
        <v>85</v>
      </c>
      <c r="L47" t="s">
        <v>940</v>
      </c>
      <c r="M47" s="3">
        <v>10000</v>
      </c>
      <c r="P47" s="2">
        <v>45768</v>
      </c>
      <c r="R47">
        <v>11</v>
      </c>
      <c r="S47" s="3">
        <v>110000</v>
      </c>
      <c r="T47" t="s">
        <v>65</v>
      </c>
      <c r="U47" t="s">
        <v>1567</v>
      </c>
      <c r="V47">
        <v>0</v>
      </c>
      <c r="W47" s="3">
        <v>100000</v>
      </c>
      <c r="X47" s="3">
        <v>10000</v>
      </c>
      <c r="Y47">
        <v>0</v>
      </c>
      <c r="Z47">
        <v>0</v>
      </c>
      <c r="AA47">
        <v>0</v>
      </c>
      <c r="AD47">
        <v>0</v>
      </c>
      <c r="AM47" t="s">
        <v>1568</v>
      </c>
      <c r="AN47" t="s">
        <v>108</v>
      </c>
      <c r="AP47">
        <v>0</v>
      </c>
      <c r="AQ47">
        <v>0</v>
      </c>
      <c r="AR47">
        <v>0</v>
      </c>
      <c r="AS47">
        <v>0</v>
      </c>
      <c r="AT47">
        <v>0</v>
      </c>
      <c r="AU47">
        <v>0</v>
      </c>
      <c r="AY47" t="s">
        <v>63</v>
      </c>
      <c r="AZ47" t="s">
        <v>6562</v>
      </c>
      <c r="BA47">
        <v>0</v>
      </c>
      <c r="BC47" t="s">
        <v>108</v>
      </c>
      <c r="BF47" t="s">
        <v>4977</v>
      </c>
    </row>
    <row r="48" spans="1:58" x14ac:dyDescent="0.35">
      <c r="A48" t="s">
        <v>5477</v>
      </c>
      <c r="B48">
        <v>10000</v>
      </c>
      <c r="C48">
        <v>10000</v>
      </c>
      <c r="D48" s="2">
        <v>45776</v>
      </c>
      <c r="E48" t="s">
        <v>59</v>
      </c>
      <c r="F48" t="s">
        <v>5478</v>
      </c>
      <c r="G48" t="s">
        <v>5479</v>
      </c>
      <c r="I48">
        <v>1</v>
      </c>
      <c r="J48" t="s">
        <v>183</v>
      </c>
      <c r="K48" t="s">
        <v>812</v>
      </c>
      <c r="L48" t="s">
        <v>813</v>
      </c>
      <c r="M48" s="3">
        <v>6050</v>
      </c>
      <c r="P48" s="2">
        <v>45768</v>
      </c>
      <c r="R48">
        <v>18</v>
      </c>
      <c r="S48" s="3">
        <v>108900</v>
      </c>
      <c r="T48" t="s">
        <v>65</v>
      </c>
      <c r="U48" t="s">
        <v>1391</v>
      </c>
      <c r="V48">
        <v>0</v>
      </c>
      <c r="W48" s="3">
        <v>103765</v>
      </c>
      <c r="X48" s="3">
        <v>5135</v>
      </c>
      <c r="Y48">
        <v>0</v>
      </c>
      <c r="Z48">
        <v>0</v>
      </c>
      <c r="AA48">
        <v>0</v>
      </c>
      <c r="AD48">
        <v>0</v>
      </c>
      <c r="AM48" t="s">
        <v>1392</v>
      </c>
      <c r="AN48" t="s">
        <v>108</v>
      </c>
      <c r="AP48">
        <v>0</v>
      </c>
      <c r="AQ48">
        <v>0</v>
      </c>
      <c r="AR48">
        <v>0</v>
      </c>
      <c r="AS48">
        <v>0</v>
      </c>
      <c r="AT48">
        <v>0</v>
      </c>
      <c r="AU48">
        <v>0</v>
      </c>
      <c r="AY48" t="s">
        <v>63</v>
      </c>
      <c r="AZ48" t="s">
        <v>6466</v>
      </c>
      <c r="BA48">
        <v>0</v>
      </c>
      <c r="BC48" t="s">
        <v>108</v>
      </c>
      <c r="BF48" t="s">
        <v>5480</v>
      </c>
    </row>
    <row r="49" spans="1:58" x14ac:dyDescent="0.35">
      <c r="A49" t="s">
        <v>5043</v>
      </c>
      <c r="B49">
        <v>10000</v>
      </c>
      <c r="C49">
        <v>40000</v>
      </c>
      <c r="D49" s="2">
        <v>45769</v>
      </c>
      <c r="E49" t="s">
        <v>59</v>
      </c>
      <c r="F49" t="s">
        <v>5175</v>
      </c>
      <c r="G49" t="s">
        <v>5176</v>
      </c>
      <c r="I49">
        <v>3</v>
      </c>
      <c r="J49" t="s">
        <v>183</v>
      </c>
      <c r="K49">
        <v>85</v>
      </c>
      <c r="L49" t="s">
        <v>940</v>
      </c>
      <c r="M49" s="3">
        <v>10000</v>
      </c>
      <c r="P49" s="2">
        <v>45768</v>
      </c>
      <c r="R49">
        <v>11</v>
      </c>
      <c r="S49" s="3">
        <v>110000</v>
      </c>
      <c r="T49" t="s">
        <v>65</v>
      </c>
      <c r="U49" t="s">
        <v>5044</v>
      </c>
      <c r="V49">
        <v>0</v>
      </c>
      <c r="W49" s="3">
        <v>100000</v>
      </c>
      <c r="X49" s="3">
        <v>10000</v>
      </c>
      <c r="Y49">
        <v>0</v>
      </c>
      <c r="Z49">
        <v>0</v>
      </c>
      <c r="AA49">
        <v>0</v>
      </c>
      <c r="AD49">
        <v>0</v>
      </c>
      <c r="AM49" t="s">
        <v>5045</v>
      </c>
      <c r="AN49" t="s">
        <v>108</v>
      </c>
      <c r="AP49">
        <v>0</v>
      </c>
      <c r="AQ49">
        <v>0</v>
      </c>
      <c r="AR49">
        <v>0</v>
      </c>
      <c r="AS49">
        <v>0</v>
      </c>
      <c r="AT49">
        <v>0</v>
      </c>
      <c r="AU49">
        <v>0</v>
      </c>
      <c r="AY49" t="s">
        <v>63</v>
      </c>
      <c r="AZ49" t="s">
        <v>5046</v>
      </c>
      <c r="BA49">
        <v>0</v>
      </c>
      <c r="BC49" t="s">
        <v>108</v>
      </c>
      <c r="BF49" t="s">
        <v>5047</v>
      </c>
    </row>
    <row r="50" spans="1:58" x14ac:dyDescent="0.35">
      <c r="A50" t="s">
        <v>5048</v>
      </c>
      <c r="B50">
        <v>10000</v>
      </c>
      <c r="C50">
        <v>30000</v>
      </c>
      <c r="D50" s="2">
        <v>45769</v>
      </c>
      <c r="E50" t="s">
        <v>59</v>
      </c>
      <c r="F50" t="s">
        <v>5174</v>
      </c>
      <c r="G50" t="s">
        <v>4972</v>
      </c>
      <c r="I50">
        <v>3</v>
      </c>
      <c r="J50" t="s">
        <v>183</v>
      </c>
      <c r="K50">
        <v>85</v>
      </c>
      <c r="L50" t="s">
        <v>940</v>
      </c>
      <c r="M50" s="3">
        <v>10000</v>
      </c>
      <c r="P50" s="2">
        <v>45768</v>
      </c>
      <c r="R50">
        <v>11</v>
      </c>
      <c r="S50" s="3">
        <v>110000</v>
      </c>
      <c r="T50" t="s">
        <v>65</v>
      </c>
      <c r="U50" t="s">
        <v>5049</v>
      </c>
      <c r="V50">
        <v>0</v>
      </c>
      <c r="W50" s="3">
        <v>100000</v>
      </c>
      <c r="X50" s="3">
        <v>10000</v>
      </c>
      <c r="Y50">
        <v>0</v>
      </c>
      <c r="Z50">
        <v>0</v>
      </c>
      <c r="AA50">
        <v>0</v>
      </c>
      <c r="AD50">
        <v>0</v>
      </c>
      <c r="AM50" t="s">
        <v>5050</v>
      </c>
      <c r="AN50" t="s">
        <v>108</v>
      </c>
      <c r="AP50">
        <v>0</v>
      </c>
      <c r="AQ50">
        <v>0</v>
      </c>
      <c r="AR50">
        <v>0</v>
      </c>
      <c r="AS50">
        <v>0</v>
      </c>
      <c r="AT50">
        <v>0</v>
      </c>
      <c r="AU50">
        <v>0</v>
      </c>
      <c r="AY50" t="s">
        <v>63</v>
      </c>
      <c r="AZ50" t="s">
        <v>5051</v>
      </c>
      <c r="BA50">
        <v>0</v>
      </c>
      <c r="BC50" t="s">
        <v>108</v>
      </c>
      <c r="BF50" t="s">
        <v>5052</v>
      </c>
    </row>
    <row r="51" spans="1:58" x14ac:dyDescent="0.35">
      <c r="A51" t="s">
        <v>5449</v>
      </c>
      <c r="B51">
        <v>10000</v>
      </c>
      <c r="C51">
        <v>20000</v>
      </c>
      <c r="D51" s="2">
        <v>45770</v>
      </c>
      <c r="E51" t="s">
        <v>59</v>
      </c>
      <c r="F51" t="s">
        <v>5450</v>
      </c>
      <c r="G51" t="s">
        <v>1455</v>
      </c>
      <c r="I51">
        <v>2</v>
      </c>
      <c r="J51" t="s">
        <v>183</v>
      </c>
      <c r="K51">
        <v>92</v>
      </c>
      <c r="L51" t="s">
        <v>281</v>
      </c>
      <c r="M51" s="3">
        <v>3200</v>
      </c>
      <c r="P51" s="2">
        <v>45768</v>
      </c>
      <c r="R51">
        <v>1</v>
      </c>
      <c r="S51" s="3">
        <v>3200</v>
      </c>
      <c r="T51" t="s">
        <v>65</v>
      </c>
      <c r="U51" t="s">
        <v>5451</v>
      </c>
      <c r="V51">
        <v>0</v>
      </c>
      <c r="W51" s="3">
        <v>3000</v>
      </c>
      <c r="X51">
        <v>200</v>
      </c>
      <c r="Y51">
        <v>0</v>
      </c>
      <c r="Z51">
        <v>0</v>
      </c>
      <c r="AA51">
        <v>0</v>
      </c>
      <c r="AD51">
        <v>0</v>
      </c>
      <c r="AM51" t="s">
        <v>5452</v>
      </c>
      <c r="AN51" t="s">
        <v>3251</v>
      </c>
      <c r="AP51">
        <v>0</v>
      </c>
      <c r="AQ51">
        <v>0</v>
      </c>
      <c r="AR51">
        <v>0</v>
      </c>
      <c r="AS51">
        <v>0</v>
      </c>
      <c r="AT51">
        <v>0</v>
      </c>
      <c r="AU51">
        <v>0</v>
      </c>
      <c r="AY51" t="s">
        <v>63</v>
      </c>
      <c r="AZ51" t="s">
        <v>5453</v>
      </c>
      <c r="BA51">
        <v>0</v>
      </c>
      <c r="BC51" t="s">
        <v>3251</v>
      </c>
      <c r="BF51" t="s">
        <v>3252</v>
      </c>
    </row>
    <row r="52" spans="1:58" x14ac:dyDescent="0.35">
      <c r="A52" t="s">
        <v>3119</v>
      </c>
      <c r="B52">
        <v>10000</v>
      </c>
      <c r="C52">
        <v>10000</v>
      </c>
      <c r="D52" s="2">
        <v>45768</v>
      </c>
      <c r="E52" t="s">
        <v>59</v>
      </c>
      <c r="F52" t="s">
        <v>3120</v>
      </c>
      <c r="G52" t="s">
        <v>1689</v>
      </c>
      <c r="I52">
        <v>1</v>
      </c>
      <c r="J52" t="s">
        <v>183</v>
      </c>
      <c r="K52">
        <v>60</v>
      </c>
      <c r="L52" t="s">
        <v>3104</v>
      </c>
      <c r="M52" s="3">
        <v>5000</v>
      </c>
      <c r="P52" s="2">
        <v>45768</v>
      </c>
      <c r="R52">
        <v>1</v>
      </c>
      <c r="S52" s="3">
        <v>5000</v>
      </c>
      <c r="T52" t="s">
        <v>65</v>
      </c>
      <c r="U52" t="s">
        <v>3121</v>
      </c>
      <c r="V52">
        <v>0</v>
      </c>
      <c r="W52" s="3">
        <v>5000</v>
      </c>
      <c r="X52">
        <v>0</v>
      </c>
      <c r="Y52">
        <v>0</v>
      </c>
      <c r="Z52">
        <v>0</v>
      </c>
      <c r="AA52">
        <v>0</v>
      </c>
      <c r="AD52">
        <v>0</v>
      </c>
      <c r="AM52" t="s">
        <v>3122</v>
      </c>
      <c r="AN52" t="s">
        <v>3123</v>
      </c>
      <c r="AP52">
        <v>0</v>
      </c>
      <c r="AQ52">
        <v>0</v>
      </c>
      <c r="AR52">
        <v>0</v>
      </c>
      <c r="AS52">
        <v>0</v>
      </c>
      <c r="AT52">
        <v>0</v>
      </c>
      <c r="AU52">
        <v>0</v>
      </c>
      <c r="AY52" t="s">
        <v>63</v>
      </c>
      <c r="AZ52" t="s">
        <v>5526</v>
      </c>
      <c r="BA52">
        <v>0</v>
      </c>
      <c r="BC52" t="s">
        <v>3123</v>
      </c>
      <c r="BF52" t="s">
        <v>3124</v>
      </c>
    </row>
    <row r="53" spans="1:58" x14ac:dyDescent="0.35">
      <c r="A53" t="s">
        <v>5527</v>
      </c>
      <c r="B53">
        <v>10000</v>
      </c>
      <c r="C53">
        <v>10000</v>
      </c>
      <c r="D53" s="2">
        <v>45772</v>
      </c>
      <c r="E53" t="s">
        <v>59</v>
      </c>
      <c r="F53" t="s">
        <v>5528</v>
      </c>
      <c r="G53" t="s">
        <v>5529</v>
      </c>
      <c r="I53">
        <v>1</v>
      </c>
      <c r="J53" t="s">
        <v>183</v>
      </c>
      <c r="K53">
        <v>72</v>
      </c>
      <c r="L53" t="s">
        <v>161</v>
      </c>
      <c r="M53" s="3">
        <v>1867</v>
      </c>
      <c r="P53" s="2">
        <v>45768</v>
      </c>
      <c r="R53">
        <v>3</v>
      </c>
      <c r="S53" s="3">
        <v>5602</v>
      </c>
      <c r="T53" t="s">
        <v>65</v>
      </c>
      <c r="U53" t="s">
        <v>1511</v>
      </c>
      <c r="V53">
        <v>0</v>
      </c>
      <c r="W53" s="3">
        <v>2600</v>
      </c>
      <c r="X53" s="3">
        <v>3002</v>
      </c>
      <c r="Y53">
        <v>0</v>
      </c>
      <c r="Z53">
        <v>0</v>
      </c>
      <c r="AA53">
        <v>0</v>
      </c>
      <c r="AD53">
        <v>0</v>
      </c>
      <c r="AM53" t="s">
        <v>1512</v>
      </c>
      <c r="AN53" t="s">
        <v>400</v>
      </c>
      <c r="AP53">
        <v>0</v>
      </c>
      <c r="AQ53">
        <v>0</v>
      </c>
      <c r="AR53">
        <v>0</v>
      </c>
      <c r="AS53">
        <v>0</v>
      </c>
      <c r="AT53">
        <v>0</v>
      </c>
      <c r="AU53">
        <v>0</v>
      </c>
      <c r="AY53" t="s">
        <v>63</v>
      </c>
      <c r="AZ53" t="s">
        <v>5530</v>
      </c>
      <c r="BA53">
        <v>0</v>
      </c>
      <c r="BC53" t="s">
        <v>400</v>
      </c>
      <c r="BF53" t="s">
        <v>5531</v>
      </c>
    </row>
    <row r="54" spans="1:58" x14ac:dyDescent="0.35">
      <c r="A54" t="s">
        <v>5527</v>
      </c>
      <c r="B54">
        <v>20000</v>
      </c>
      <c r="C54">
        <v>10000</v>
      </c>
      <c r="D54" s="2">
        <v>45772</v>
      </c>
      <c r="E54" t="s">
        <v>59</v>
      </c>
      <c r="F54" t="s">
        <v>5528</v>
      </c>
      <c r="G54" t="s">
        <v>5529</v>
      </c>
      <c r="I54">
        <v>1</v>
      </c>
      <c r="J54" t="s">
        <v>183</v>
      </c>
      <c r="K54">
        <v>72</v>
      </c>
      <c r="L54" t="s">
        <v>161</v>
      </c>
      <c r="M54">
        <v>867</v>
      </c>
      <c r="P54" s="2">
        <v>45768</v>
      </c>
      <c r="R54">
        <v>3</v>
      </c>
      <c r="S54" s="3">
        <v>2600</v>
      </c>
      <c r="T54" t="s">
        <v>65</v>
      </c>
      <c r="U54" t="s">
        <v>1511</v>
      </c>
      <c r="V54">
        <v>0</v>
      </c>
      <c r="W54" s="3">
        <v>2600</v>
      </c>
      <c r="X54">
        <v>0</v>
      </c>
      <c r="Y54">
        <v>0</v>
      </c>
      <c r="Z54">
        <v>0</v>
      </c>
      <c r="AA54">
        <v>0</v>
      </c>
      <c r="AD54">
        <v>0</v>
      </c>
      <c r="AM54" t="s">
        <v>1512</v>
      </c>
      <c r="AN54" t="s">
        <v>400</v>
      </c>
      <c r="AP54">
        <v>0</v>
      </c>
      <c r="AQ54">
        <v>0</v>
      </c>
      <c r="AR54">
        <v>0</v>
      </c>
      <c r="AS54">
        <v>0</v>
      </c>
      <c r="AT54">
        <v>0</v>
      </c>
      <c r="AU54">
        <v>0</v>
      </c>
      <c r="AY54" t="s">
        <v>63</v>
      </c>
      <c r="AZ54" t="s">
        <v>5530</v>
      </c>
      <c r="BA54">
        <v>0</v>
      </c>
      <c r="BC54" t="s">
        <v>400</v>
      </c>
      <c r="BF54" t="s">
        <v>5531</v>
      </c>
    </row>
    <row r="55" spans="1:58" x14ac:dyDescent="0.35">
      <c r="A55" t="s">
        <v>5532</v>
      </c>
      <c r="B55">
        <v>10000</v>
      </c>
      <c r="C55">
        <v>10000</v>
      </c>
      <c r="D55" s="2">
        <v>45769</v>
      </c>
      <c r="E55" t="s">
        <v>59</v>
      </c>
      <c r="F55" t="s">
        <v>5533</v>
      </c>
      <c r="G55">
        <v>1006323</v>
      </c>
      <c r="I55">
        <v>1</v>
      </c>
      <c r="J55" t="s">
        <v>183</v>
      </c>
      <c r="K55">
        <v>90</v>
      </c>
      <c r="L55" t="s">
        <v>439</v>
      </c>
      <c r="M55" s="3">
        <v>3158</v>
      </c>
      <c r="P55" s="2">
        <v>45768</v>
      </c>
      <c r="R55">
        <v>38</v>
      </c>
      <c r="S55" s="3">
        <v>120004</v>
      </c>
      <c r="T55" t="s">
        <v>65</v>
      </c>
      <c r="U55" t="s">
        <v>440</v>
      </c>
      <c r="V55">
        <v>0</v>
      </c>
      <c r="W55" s="3">
        <v>120000</v>
      </c>
      <c r="X55">
        <v>4</v>
      </c>
      <c r="Y55">
        <v>0</v>
      </c>
      <c r="Z55">
        <v>0</v>
      </c>
      <c r="AA55">
        <v>0</v>
      </c>
      <c r="AD55">
        <v>0</v>
      </c>
      <c r="AM55" t="s">
        <v>441</v>
      </c>
      <c r="AN55" t="s">
        <v>170</v>
      </c>
      <c r="AP55">
        <v>0</v>
      </c>
      <c r="AQ55">
        <v>0</v>
      </c>
      <c r="AR55">
        <v>0</v>
      </c>
      <c r="AS55">
        <v>0</v>
      </c>
      <c r="AT55">
        <v>0</v>
      </c>
      <c r="AU55">
        <v>0</v>
      </c>
      <c r="AY55" t="s">
        <v>63</v>
      </c>
      <c r="AZ55" t="s">
        <v>5534</v>
      </c>
      <c r="BA55">
        <v>0</v>
      </c>
      <c r="BC55" t="s">
        <v>170</v>
      </c>
      <c r="BF55" t="s">
        <v>5535</v>
      </c>
    </row>
    <row r="56" spans="1:58" x14ac:dyDescent="0.35">
      <c r="A56" t="s">
        <v>5536</v>
      </c>
      <c r="B56">
        <v>10000</v>
      </c>
      <c r="C56">
        <v>10000</v>
      </c>
      <c r="D56" s="2">
        <v>45769</v>
      </c>
      <c r="E56" t="s">
        <v>59</v>
      </c>
      <c r="F56" t="s">
        <v>5537</v>
      </c>
      <c r="G56" t="s">
        <v>167</v>
      </c>
      <c r="I56">
        <v>1</v>
      </c>
      <c r="J56" t="s">
        <v>183</v>
      </c>
      <c r="K56">
        <v>63</v>
      </c>
      <c r="L56" t="s">
        <v>136</v>
      </c>
      <c r="M56" s="3">
        <v>3334</v>
      </c>
      <c r="P56" s="2">
        <v>45768</v>
      </c>
      <c r="R56">
        <v>60</v>
      </c>
      <c r="S56" s="3">
        <v>200040</v>
      </c>
      <c r="T56" t="s">
        <v>65</v>
      </c>
      <c r="U56" t="s">
        <v>168</v>
      </c>
      <c r="V56">
        <v>0</v>
      </c>
      <c r="W56" s="3">
        <v>200000</v>
      </c>
      <c r="X56">
        <v>40</v>
      </c>
      <c r="Y56">
        <v>0</v>
      </c>
      <c r="Z56">
        <v>0</v>
      </c>
      <c r="AA56">
        <v>0</v>
      </c>
      <c r="AD56">
        <v>0</v>
      </c>
      <c r="AM56" t="s">
        <v>169</v>
      </c>
      <c r="AN56" t="s">
        <v>170</v>
      </c>
      <c r="AP56">
        <v>0</v>
      </c>
      <c r="AQ56">
        <v>0</v>
      </c>
      <c r="AR56">
        <v>0</v>
      </c>
      <c r="AS56">
        <v>0</v>
      </c>
      <c r="AT56">
        <v>0</v>
      </c>
      <c r="AU56">
        <v>0</v>
      </c>
      <c r="AY56" t="s">
        <v>63</v>
      </c>
      <c r="AZ56" t="s">
        <v>5538</v>
      </c>
      <c r="BA56">
        <v>0</v>
      </c>
      <c r="BC56" t="s">
        <v>170</v>
      </c>
      <c r="BF56" t="s">
        <v>5539</v>
      </c>
    </row>
    <row r="57" spans="1:58" x14ac:dyDescent="0.35">
      <c r="A57" t="s">
        <v>5540</v>
      </c>
      <c r="B57">
        <v>10000</v>
      </c>
      <c r="C57">
        <v>10000</v>
      </c>
      <c r="D57" s="2">
        <v>45769</v>
      </c>
      <c r="E57" t="s">
        <v>59</v>
      </c>
      <c r="F57" t="s">
        <v>3170</v>
      </c>
      <c r="G57" t="s">
        <v>167</v>
      </c>
      <c r="I57">
        <v>1</v>
      </c>
      <c r="J57" t="s">
        <v>183</v>
      </c>
      <c r="K57">
        <v>63</v>
      </c>
      <c r="L57" t="s">
        <v>136</v>
      </c>
      <c r="M57" s="3">
        <v>10000</v>
      </c>
      <c r="P57" s="2">
        <v>45768</v>
      </c>
      <c r="R57">
        <v>60</v>
      </c>
      <c r="S57" s="3">
        <v>600000</v>
      </c>
      <c r="T57" t="s">
        <v>65</v>
      </c>
      <c r="U57" t="s">
        <v>168</v>
      </c>
      <c r="V57">
        <v>0</v>
      </c>
      <c r="W57" s="3">
        <v>600000</v>
      </c>
      <c r="X57">
        <v>0</v>
      </c>
      <c r="Y57">
        <v>0</v>
      </c>
      <c r="Z57">
        <v>0</v>
      </c>
      <c r="AA57">
        <v>0</v>
      </c>
      <c r="AD57">
        <v>0</v>
      </c>
      <c r="AM57" t="s">
        <v>169</v>
      </c>
      <c r="AN57" t="s">
        <v>275</v>
      </c>
      <c r="AP57">
        <v>0</v>
      </c>
      <c r="AQ57">
        <v>0</v>
      </c>
      <c r="AR57">
        <v>0</v>
      </c>
      <c r="AS57">
        <v>0</v>
      </c>
      <c r="AT57">
        <v>0</v>
      </c>
      <c r="AU57">
        <v>0</v>
      </c>
      <c r="AY57" t="s">
        <v>63</v>
      </c>
      <c r="AZ57" t="s">
        <v>5541</v>
      </c>
      <c r="BA57">
        <v>0</v>
      </c>
      <c r="BC57" t="s">
        <v>275</v>
      </c>
      <c r="BF57" t="s">
        <v>5542</v>
      </c>
    </row>
    <row r="58" spans="1:58" x14ac:dyDescent="0.35">
      <c r="A58" t="s">
        <v>5377</v>
      </c>
      <c r="B58">
        <v>10000</v>
      </c>
      <c r="C58">
        <v>20000</v>
      </c>
      <c r="D58" s="2">
        <v>45769</v>
      </c>
      <c r="E58" t="s">
        <v>59</v>
      </c>
      <c r="F58" t="s">
        <v>5378</v>
      </c>
      <c r="G58" t="s">
        <v>726</v>
      </c>
      <c r="I58">
        <v>2</v>
      </c>
      <c r="J58" t="s">
        <v>183</v>
      </c>
      <c r="K58">
        <v>86</v>
      </c>
      <c r="L58" t="s">
        <v>1696</v>
      </c>
      <c r="M58" s="3">
        <v>9500</v>
      </c>
      <c r="P58" s="2">
        <v>45768</v>
      </c>
      <c r="R58">
        <v>4</v>
      </c>
      <c r="S58" s="3">
        <v>38000</v>
      </c>
      <c r="T58" t="s">
        <v>65</v>
      </c>
      <c r="U58" t="s">
        <v>5379</v>
      </c>
      <c r="V58">
        <v>0</v>
      </c>
      <c r="W58" s="3">
        <v>28500</v>
      </c>
      <c r="X58" s="3">
        <v>9500</v>
      </c>
      <c r="Y58">
        <v>0</v>
      </c>
      <c r="Z58">
        <v>0</v>
      </c>
      <c r="AA58">
        <v>0</v>
      </c>
      <c r="AD58">
        <v>0</v>
      </c>
      <c r="AM58" t="s">
        <v>5380</v>
      </c>
      <c r="AN58" t="s">
        <v>729</v>
      </c>
      <c r="AP58">
        <v>0</v>
      </c>
      <c r="AQ58">
        <v>0</v>
      </c>
      <c r="AR58">
        <v>0</v>
      </c>
      <c r="AS58">
        <v>0</v>
      </c>
      <c r="AT58">
        <v>0</v>
      </c>
      <c r="AU58">
        <v>0</v>
      </c>
      <c r="AY58" t="s">
        <v>63</v>
      </c>
      <c r="AZ58" t="s">
        <v>5381</v>
      </c>
      <c r="BA58">
        <v>0</v>
      </c>
      <c r="BC58" t="s">
        <v>729</v>
      </c>
      <c r="BF58" t="s">
        <v>2800</v>
      </c>
    </row>
    <row r="59" spans="1:58" x14ac:dyDescent="0.35">
      <c r="A59" t="s">
        <v>4978</v>
      </c>
      <c r="B59">
        <v>10000</v>
      </c>
      <c r="C59">
        <v>30000</v>
      </c>
      <c r="D59" s="2">
        <v>45776</v>
      </c>
      <c r="E59" t="s">
        <v>59</v>
      </c>
      <c r="F59" t="s">
        <v>5177</v>
      </c>
      <c r="G59">
        <v>10620258098</v>
      </c>
      <c r="I59">
        <v>3</v>
      </c>
      <c r="J59" t="s">
        <v>183</v>
      </c>
      <c r="K59">
        <v>85</v>
      </c>
      <c r="L59" t="s">
        <v>940</v>
      </c>
      <c r="M59" s="3">
        <v>10000</v>
      </c>
      <c r="P59" s="2">
        <v>45768</v>
      </c>
      <c r="R59">
        <v>11</v>
      </c>
      <c r="S59" s="3">
        <v>110000</v>
      </c>
      <c r="T59" t="s">
        <v>65</v>
      </c>
      <c r="U59" t="s">
        <v>4980</v>
      </c>
      <c r="V59">
        <v>0</v>
      </c>
      <c r="W59" s="3">
        <v>100000</v>
      </c>
      <c r="X59" s="3">
        <v>10000</v>
      </c>
      <c r="Y59">
        <v>0</v>
      </c>
      <c r="Z59">
        <v>0</v>
      </c>
      <c r="AA59">
        <v>0</v>
      </c>
      <c r="AD59">
        <v>0</v>
      </c>
      <c r="AM59" t="s">
        <v>4981</v>
      </c>
      <c r="AN59" t="s">
        <v>108</v>
      </c>
      <c r="AP59">
        <v>0</v>
      </c>
      <c r="AQ59">
        <v>0</v>
      </c>
      <c r="AR59">
        <v>0</v>
      </c>
      <c r="AS59">
        <v>0</v>
      </c>
      <c r="AT59">
        <v>0</v>
      </c>
      <c r="AU59">
        <v>0</v>
      </c>
      <c r="AY59" t="s">
        <v>63</v>
      </c>
      <c r="AZ59" t="s">
        <v>6563</v>
      </c>
      <c r="BA59">
        <v>0</v>
      </c>
      <c r="BC59" t="s">
        <v>108</v>
      </c>
      <c r="BF59" t="s">
        <v>4982</v>
      </c>
    </row>
    <row r="60" spans="1:58" x14ac:dyDescent="0.35">
      <c r="A60" t="s">
        <v>4171</v>
      </c>
      <c r="B60">
        <v>10000</v>
      </c>
      <c r="C60">
        <v>10000</v>
      </c>
      <c r="D60" s="2">
        <v>45777</v>
      </c>
      <c r="E60" t="s">
        <v>59</v>
      </c>
      <c r="F60" t="s">
        <v>4172</v>
      </c>
      <c r="G60" t="s">
        <v>4173</v>
      </c>
      <c r="I60">
        <v>1</v>
      </c>
      <c r="J60" t="s">
        <v>183</v>
      </c>
      <c r="K60" t="s">
        <v>944</v>
      </c>
      <c r="L60" t="s">
        <v>945</v>
      </c>
      <c r="M60" s="3">
        <v>4260</v>
      </c>
      <c r="P60" s="2">
        <v>45768</v>
      </c>
      <c r="R60">
        <v>27</v>
      </c>
      <c r="S60" s="3">
        <v>115020</v>
      </c>
      <c r="T60" t="s">
        <v>65</v>
      </c>
      <c r="U60" t="s">
        <v>1547</v>
      </c>
      <c r="V60">
        <v>0</v>
      </c>
      <c r="W60" s="3">
        <v>100000</v>
      </c>
      <c r="X60" s="3">
        <v>15020</v>
      </c>
      <c r="Y60">
        <v>0</v>
      </c>
      <c r="Z60">
        <v>0</v>
      </c>
      <c r="AA60">
        <v>0</v>
      </c>
      <c r="AD60">
        <v>0</v>
      </c>
      <c r="AM60" t="s">
        <v>1548</v>
      </c>
      <c r="AN60" t="s">
        <v>108</v>
      </c>
      <c r="AP60">
        <v>0</v>
      </c>
      <c r="AQ60">
        <v>0</v>
      </c>
      <c r="AR60">
        <v>0</v>
      </c>
      <c r="AS60">
        <v>0</v>
      </c>
      <c r="AT60">
        <v>0</v>
      </c>
      <c r="AU60">
        <v>0</v>
      </c>
      <c r="AY60" t="s">
        <v>63</v>
      </c>
      <c r="AZ60" t="s">
        <v>6293</v>
      </c>
      <c r="BA60">
        <v>0</v>
      </c>
      <c r="BC60" t="s">
        <v>108</v>
      </c>
      <c r="BF60" t="s">
        <v>4174</v>
      </c>
    </row>
    <row r="61" spans="1:58" x14ac:dyDescent="0.35">
      <c r="A61" t="s">
        <v>5063</v>
      </c>
      <c r="B61">
        <v>10000</v>
      </c>
      <c r="C61">
        <v>40000</v>
      </c>
      <c r="D61" s="2">
        <v>45769</v>
      </c>
      <c r="E61" t="s">
        <v>59</v>
      </c>
      <c r="F61" t="s">
        <v>5175</v>
      </c>
      <c r="G61" t="s">
        <v>5176</v>
      </c>
      <c r="I61">
        <v>3</v>
      </c>
      <c r="J61" t="s">
        <v>183</v>
      </c>
      <c r="K61">
        <v>85</v>
      </c>
      <c r="L61" t="s">
        <v>940</v>
      </c>
      <c r="M61" s="3">
        <v>10000</v>
      </c>
      <c r="P61" s="2">
        <v>45768</v>
      </c>
      <c r="R61">
        <v>11</v>
      </c>
      <c r="S61" s="3">
        <v>110000</v>
      </c>
      <c r="T61" t="s">
        <v>65</v>
      </c>
      <c r="U61" t="s">
        <v>5044</v>
      </c>
      <c r="V61">
        <v>0</v>
      </c>
      <c r="W61" s="3">
        <v>100000</v>
      </c>
      <c r="X61" s="3">
        <v>10000</v>
      </c>
      <c r="Y61">
        <v>0</v>
      </c>
      <c r="Z61">
        <v>0</v>
      </c>
      <c r="AA61">
        <v>0</v>
      </c>
      <c r="AD61">
        <v>0</v>
      </c>
      <c r="AM61" t="s">
        <v>5045</v>
      </c>
      <c r="AN61" t="s">
        <v>108</v>
      </c>
      <c r="AP61">
        <v>0</v>
      </c>
      <c r="AQ61">
        <v>0</v>
      </c>
      <c r="AR61">
        <v>0</v>
      </c>
      <c r="AS61">
        <v>0</v>
      </c>
      <c r="AT61">
        <v>0</v>
      </c>
      <c r="AU61">
        <v>0</v>
      </c>
      <c r="AY61" t="s">
        <v>63</v>
      </c>
      <c r="AZ61" t="s">
        <v>5064</v>
      </c>
      <c r="BA61">
        <v>0</v>
      </c>
      <c r="BC61" t="s">
        <v>108</v>
      </c>
      <c r="BF61" t="s">
        <v>5065</v>
      </c>
    </row>
    <row r="62" spans="1:58" x14ac:dyDescent="0.35">
      <c r="A62" t="s">
        <v>5543</v>
      </c>
      <c r="B62">
        <v>10000</v>
      </c>
      <c r="C62">
        <v>10000</v>
      </c>
      <c r="D62" s="2">
        <v>45769</v>
      </c>
      <c r="E62" t="s">
        <v>59</v>
      </c>
      <c r="F62" s="4">
        <v>0.4192939814814815</v>
      </c>
      <c r="G62" t="s">
        <v>2739</v>
      </c>
      <c r="I62">
        <v>1</v>
      </c>
      <c r="J62" t="s">
        <v>183</v>
      </c>
      <c r="K62">
        <v>59</v>
      </c>
      <c r="L62" t="s">
        <v>73</v>
      </c>
      <c r="M62" s="3">
        <v>2384</v>
      </c>
      <c r="P62" s="2">
        <v>45768</v>
      </c>
      <c r="R62">
        <v>1</v>
      </c>
      <c r="S62" s="3">
        <v>2384</v>
      </c>
      <c r="T62" t="s">
        <v>65</v>
      </c>
      <c r="U62">
        <v>150387530001</v>
      </c>
      <c r="V62">
        <v>0</v>
      </c>
      <c r="W62" s="3">
        <v>2384</v>
      </c>
      <c r="X62">
        <v>0</v>
      </c>
      <c r="Y62">
        <v>0</v>
      </c>
      <c r="Z62">
        <v>0</v>
      </c>
      <c r="AA62">
        <v>0</v>
      </c>
      <c r="AD62">
        <v>0</v>
      </c>
      <c r="AM62">
        <v>15038753</v>
      </c>
      <c r="AN62" t="s">
        <v>571</v>
      </c>
      <c r="AP62">
        <v>0</v>
      </c>
      <c r="AQ62">
        <v>0</v>
      </c>
      <c r="AR62">
        <v>0</v>
      </c>
      <c r="AS62">
        <v>0</v>
      </c>
      <c r="AT62">
        <v>0</v>
      </c>
      <c r="AU62">
        <v>0</v>
      </c>
      <c r="AY62" t="s">
        <v>63</v>
      </c>
      <c r="AZ62" t="s">
        <v>5544</v>
      </c>
      <c r="BA62">
        <v>0</v>
      </c>
      <c r="BC62" t="s">
        <v>571</v>
      </c>
      <c r="BF62" t="s">
        <v>5545</v>
      </c>
    </row>
    <row r="63" spans="1:58" x14ac:dyDescent="0.35">
      <c r="A63" t="s">
        <v>5546</v>
      </c>
      <c r="B63">
        <v>10000</v>
      </c>
      <c r="C63">
        <v>10000</v>
      </c>
      <c r="D63" s="2">
        <v>45769</v>
      </c>
      <c r="E63" t="s">
        <v>59</v>
      </c>
      <c r="F63" s="4">
        <v>0.4192939814814815</v>
      </c>
      <c r="G63" t="s">
        <v>2739</v>
      </c>
      <c r="I63">
        <v>1</v>
      </c>
      <c r="J63" t="s">
        <v>183</v>
      </c>
      <c r="K63">
        <v>59</v>
      </c>
      <c r="L63" t="s">
        <v>73</v>
      </c>
      <c r="M63" s="3">
        <v>2384</v>
      </c>
      <c r="P63" s="2">
        <v>45768</v>
      </c>
      <c r="R63">
        <v>1</v>
      </c>
      <c r="S63" s="3">
        <v>2384</v>
      </c>
      <c r="T63" t="s">
        <v>65</v>
      </c>
      <c r="U63">
        <v>150387530001</v>
      </c>
      <c r="V63">
        <v>0</v>
      </c>
      <c r="W63" s="3">
        <v>2384</v>
      </c>
      <c r="X63">
        <v>0</v>
      </c>
      <c r="Y63">
        <v>0</v>
      </c>
      <c r="Z63">
        <v>0</v>
      </c>
      <c r="AA63">
        <v>0</v>
      </c>
      <c r="AD63">
        <v>0</v>
      </c>
      <c r="AM63">
        <v>15038753</v>
      </c>
      <c r="AN63" t="s">
        <v>571</v>
      </c>
      <c r="AP63">
        <v>0</v>
      </c>
      <c r="AQ63">
        <v>0</v>
      </c>
      <c r="AR63">
        <v>0</v>
      </c>
      <c r="AS63">
        <v>0</v>
      </c>
      <c r="AT63">
        <v>0</v>
      </c>
      <c r="AU63">
        <v>0</v>
      </c>
      <c r="AY63" t="s">
        <v>63</v>
      </c>
      <c r="AZ63" t="s">
        <v>5547</v>
      </c>
      <c r="BA63">
        <v>0</v>
      </c>
      <c r="BC63" t="s">
        <v>571</v>
      </c>
      <c r="BF63" t="s">
        <v>5548</v>
      </c>
    </row>
    <row r="64" spans="1:58" x14ac:dyDescent="0.35">
      <c r="A64" t="s">
        <v>5481</v>
      </c>
      <c r="B64">
        <v>10000</v>
      </c>
      <c r="C64">
        <v>10000</v>
      </c>
      <c r="D64" s="2">
        <v>45769</v>
      </c>
      <c r="E64" t="s">
        <v>59</v>
      </c>
      <c r="F64" t="s">
        <v>846</v>
      </c>
      <c r="G64" t="s">
        <v>3064</v>
      </c>
      <c r="I64">
        <v>1</v>
      </c>
      <c r="J64" t="s">
        <v>183</v>
      </c>
      <c r="K64">
        <v>32</v>
      </c>
      <c r="L64" t="s">
        <v>516</v>
      </c>
      <c r="M64" s="3">
        <v>5860</v>
      </c>
      <c r="P64" s="2">
        <v>45768</v>
      </c>
      <c r="R64">
        <v>1</v>
      </c>
      <c r="S64" s="3">
        <v>5860</v>
      </c>
      <c r="T64" t="s">
        <v>65</v>
      </c>
      <c r="U64" t="s">
        <v>517</v>
      </c>
      <c r="V64">
        <v>0</v>
      </c>
      <c r="W64" s="3">
        <v>5360</v>
      </c>
      <c r="X64">
        <v>500</v>
      </c>
      <c r="Y64">
        <v>0</v>
      </c>
      <c r="Z64">
        <v>0</v>
      </c>
      <c r="AA64">
        <v>0</v>
      </c>
      <c r="AD64">
        <v>0</v>
      </c>
      <c r="AM64" t="s">
        <v>518</v>
      </c>
      <c r="AN64" t="s">
        <v>465</v>
      </c>
      <c r="AP64">
        <v>0</v>
      </c>
      <c r="AQ64">
        <v>0</v>
      </c>
      <c r="AR64">
        <v>0</v>
      </c>
      <c r="AS64">
        <v>0</v>
      </c>
      <c r="AT64">
        <v>0</v>
      </c>
      <c r="AU64">
        <v>0</v>
      </c>
      <c r="AY64" t="s">
        <v>63</v>
      </c>
      <c r="AZ64" t="s">
        <v>6564</v>
      </c>
      <c r="BA64">
        <v>0</v>
      </c>
      <c r="BC64" t="s">
        <v>465</v>
      </c>
      <c r="BF64" t="s">
        <v>3076</v>
      </c>
    </row>
    <row r="65" spans="1:58" x14ac:dyDescent="0.35">
      <c r="A65" t="s">
        <v>5389</v>
      </c>
      <c r="B65">
        <v>10000</v>
      </c>
      <c r="C65">
        <v>20000</v>
      </c>
      <c r="D65" s="2">
        <v>45769</v>
      </c>
      <c r="E65" t="s">
        <v>59</v>
      </c>
      <c r="F65" t="s">
        <v>5390</v>
      </c>
      <c r="G65" t="s">
        <v>5391</v>
      </c>
      <c r="I65">
        <v>1</v>
      </c>
      <c r="J65" t="s">
        <v>183</v>
      </c>
      <c r="K65">
        <v>65</v>
      </c>
      <c r="L65" t="s">
        <v>352</v>
      </c>
      <c r="M65" s="3">
        <v>6600</v>
      </c>
      <c r="P65" s="2">
        <v>45768</v>
      </c>
      <c r="R65">
        <v>5</v>
      </c>
      <c r="S65" s="3">
        <v>33000</v>
      </c>
      <c r="T65" t="s">
        <v>65</v>
      </c>
      <c r="U65" t="s">
        <v>353</v>
      </c>
      <c r="V65">
        <v>0</v>
      </c>
      <c r="W65" s="3">
        <v>33000</v>
      </c>
      <c r="X65">
        <v>0</v>
      </c>
      <c r="Y65">
        <v>0</v>
      </c>
      <c r="Z65">
        <v>0</v>
      </c>
      <c r="AA65">
        <v>0</v>
      </c>
      <c r="AD65">
        <v>0</v>
      </c>
      <c r="AM65" t="s">
        <v>354</v>
      </c>
      <c r="AN65" t="s">
        <v>355</v>
      </c>
      <c r="AP65">
        <v>0</v>
      </c>
      <c r="AQ65">
        <v>0</v>
      </c>
      <c r="AR65">
        <v>0</v>
      </c>
      <c r="AS65">
        <v>0</v>
      </c>
      <c r="AT65">
        <v>0</v>
      </c>
      <c r="AU65">
        <v>0</v>
      </c>
      <c r="AY65" t="s">
        <v>63</v>
      </c>
      <c r="AZ65" t="s">
        <v>5392</v>
      </c>
      <c r="BA65">
        <v>0</v>
      </c>
      <c r="BC65" t="s">
        <v>355</v>
      </c>
      <c r="BF65" t="s">
        <v>5393</v>
      </c>
    </row>
    <row r="66" spans="1:58" x14ac:dyDescent="0.35">
      <c r="A66" t="s">
        <v>5549</v>
      </c>
      <c r="B66">
        <v>10000</v>
      </c>
      <c r="C66">
        <v>10000</v>
      </c>
      <c r="D66" s="2">
        <v>45769</v>
      </c>
      <c r="E66" t="s">
        <v>59</v>
      </c>
      <c r="F66" t="s">
        <v>5390</v>
      </c>
      <c r="G66" t="s">
        <v>5391</v>
      </c>
      <c r="I66">
        <v>1</v>
      </c>
      <c r="J66" t="s">
        <v>183</v>
      </c>
      <c r="K66">
        <v>65</v>
      </c>
      <c r="L66" t="s">
        <v>352</v>
      </c>
      <c r="M66" s="3">
        <v>4000</v>
      </c>
      <c r="P66" s="2">
        <v>45768</v>
      </c>
      <c r="R66">
        <v>5</v>
      </c>
      <c r="S66" s="3">
        <v>20000</v>
      </c>
      <c r="T66" t="s">
        <v>65</v>
      </c>
      <c r="U66" t="s">
        <v>353</v>
      </c>
      <c r="V66">
        <v>0</v>
      </c>
      <c r="W66" s="3">
        <v>20000</v>
      </c>
      <c r="X66">
        <v>0</v>
      </c>
      <c r="Y66">
        <v>0</v>
      </c>
      <c r="Z66">
        <v>0</v>
      </c>
      <c r="AA66">
        <v>0</v>
      </c>
      <c r="AD66">
        <v>0</v>
      </c>
      <c r="AM66" t="s">
        <v>354</v>
      </c>
      <c r="AN66" t="s">
        <v>355</v>
      </c>
      <c r="AP66">
        <v>0</v>
      </c>
      <c r="AQ66">
        <v>0</v>
      </c>
      <c r="AR66">
        <v>0</v>
      </c>
      <c r="AS66">
        <v>0</v>
      </c>
      <c r="AT66">
        <v>0</v>
      </c>
      <c r="AU66">
        <v>0</v>
      </c>
      <c r="AY66" t="s">
        <v>63</v>
      </c>
      <c r="AZ66" t="s">
        <v>5550</v>
      </c>
      <c r="BA66">
        <v>0</v>
      </c>
      <c r="BC66" t="s">
        <v>355</v>
      </c>
      <c r="BF66" t="s">
        <v>5551</v>
      </c>
    </row>
    <row r="67" spans="1:58" x14ac:dyDescent="0.35">
      <c r="A67" t="s">
        <v>3125</v>
      </c>
      <c r="B67">
        <v>10000</v>
      </c>
      <c r="C67">
        <v>10000</v>
      </c>
      <c r="D67" s="2">
        <v>45768</v>
      </c>
      <c r="E67" t="s">
        <v>59</v>
      </c>
      <c r="F67" t="s">
        <v>3126</v>
      </c>
      <c r="G67" t="s">
        <v>3127</v>
      </c>
      <c r="I67">
        <v>1</v>
      </c>
      <c r="J67" t="s">
        <v>183</v>
      </c>
      <c r="K67">
        <v>31</v>
      </c>
      <c r="L67" t="s">
        <v>2529</v>
      </c>
      <c r="M67">
        <v>50</v>
      </c>
      <c r="P67" s="2">
        <v>45768</v>
      </c>
      <c r="R67">
        <v>4</v>
      </c>
      <c r="S67">
        <v>200</v>
      </c>
      <c r="T67" t="s">
        <v>65</v>
      </c>
      <c r="U67" t="s">
        <v>3128</v>
      </c>
      <c r="V67">
        <v>0</v>
      </c>
      <c r="W67">
        <v>200</v>
      </c>
      <c r="X67">
        <v>0</v>
      </c>
      <c r="Y67">
        <v>0</v>
      </c>
      <c r="Z67">
        <v>0</v>
      </c>
      <c r="AA67">
        <v>0</v>
      </c>
      <c r="AD67">
        <v>0</v>
      </c>
      <c r="AM67" t="s">
        <v>3129</v>
      </c>
      <c r="AN67" t="s">
        <v>3130</v>
      </c>
      <c r="AP67">
        <v>0</v>
      </c>
      <c r="AQ67">
        <v>0</v>
      </c>
      <c r="AR67">
        <v>0</v>
      </c>
      <c r="AS67">
        <v>0</v>
      </c>
      <c r="AT67">
        <v>0</v>
      </c>
      <c r="AU67">
        <v>0</v>
      </c>
      <c r="AY67" t="s">
        <v>63</v>
      </c>
      <c r="AZ67" t="s">
        <v>5552</v>
      </c>
      <c r="BA67">
        <v>0</v>
      </c>
      <c r="BC67" t="s">
        <v>3130</v>
      </c>
      <c r="BF67" t="s">
        <v>3131</v>
      </c>
    </row>
    <row r="68" spans="1:58" x14ac:dyDescent="0.35">
      <c r="A68" t="s">
        <v>5553</v>
      </c>
      <c r="B68">
        <v>10000</v>
      </c>
      <c r="C68">
        <v>10000</v>
      </c>
      <c r="D68" s="2">
        <v>45769</v>
      </c>
      <c r="E68" t="s">
        <v>59</v>
      </c>
      <c r="F68" t="s">
        <v>846</v>
      </c>
      <c r="G68" t="s">
        <v>3269</v>
      </c>
      <c r="I68">
        <v>1</v>
      </c>
      <c r="J68" t="s">
        <v>183</v>
      </c>
      <c r="K68">
        <v>31</v>
      </c>
      <c r="L68" t="s">
        <v>2529</v>
      </c>
      <c r="M68">
        <v>500</v>
      </c>
      <c r="P68" s="2">
        <v>45768</v>
      </c>
      <c r="R68">
        <v>1</v>
      </c>
      <c r="S68">
        <v>500</v>
      </c>
      <c r="T68" t="s">
        <v>65</v>
      </c>
      <c r="U68" t="s">
        <v>5554</v>
      </c>
      <c r="V68">
        <v>0</v>
      </c>
      <c r="W68">
        <v>500</v>
      </c>
      <c r="X68">
        <v>0</v>
      </c>
      <c r="Y68">
        <v>0</v>
      </c>
      <c r="Z68">
        <v>0</v>
      </c>
      <c r="AA68">
        <v>0</v>
      </c>
      <c r="AD68">
        <v>0</v>
      </c>
      <c r="AM68" t="s">
        <v>5555</v>
      </c>
      <c r="AN68" t="s">
        <v>2732</v>
      </c>
      <c r="AP68">
        <v>0</v>
      </c>
      <c r="AQ68">
        <v>0</v>
      </c>
      <c r="AR68">
        <v>0</v>
      </c>
      <c r="AS68">
        <v>0</v>
      </c>
      <c r="AT68">
        <v>0</v>
      </c>
      <c r="AU68">
        <v>0</v>
      </c>
      <c r="AY68" t="s">
        <v>63</v>
      </c>
      <c r="AZ68" t="s">
        <v>5556</v>
      </c>
      <c r="BA68">
        <v>0</v>
      </c>
      <c r="BC68" t="s">
        <v>2732</v>
      </c>
      <c r="BF68" t="s">
        <v>3274</v>
      </c>
    </row>
    <row r="69" spans="1:58" x14ac:dyDescent="0.35">
      <c r="A69" t="s">
        <v>3282</v>
      </c>
      <c r="B69">
        <v>10000</v>
      </c>
      <c r="C69">
        <v>10000</v>
      </c>
      <c r="D69" s="2">
        <v>45770</v>
      </c>
      <c r="E69" t="s">
        <v>59</v>
      </c>
      <c r="F69" t="s">
        <v>3283</v>
      </c>
      <c r="G69" t="s">
        <v>3284</v>
      </c>
      <c r="I69">
        <v>1</v>
      </c>
      <c r="J69" t="s">
        <v>183</v>
      </c>
      <c r="K69" t="s">
        <v>3822</v>
      </c>
      <c r="L69" t="s">
        <v>144</v>
      </c>
      <c r="M69" s="3">
        <v>5000</v>
      </c>
      <c r="P69" s="2">
        <v>45768</v>
      </c>
      <c r="R69">
        <v>1</v>
      </c>
      <c r="S69" s="3">
        <v>5000</v>
      </c>
      <c r="T69" t="s">
        <v>65</v>
      </c>
      <c r="U69" t="s">
        <v>3285</v>
      </c>
      <c r="V69">
        <v>0</v>
      </c>
      <c r="W69" s="3">
        <v>5000</v>
      </c>
      <c r="X69">
        <v>0</v>
      </c>
      <c r="Y69">
        <v>0</v>
      </c>
      <c r="Z69">
        <v>0</v>
      </c>
      <c r="AA69">
        <v>0</v>
      </c>
      <c r="AD69">
        <v>0</v>
      </c>
      <c r="AM69" t="s">
        <v>3286</v>
      </c>
      <c r="AN69" t="s">
        <v>225</v>
      </c>
      <c r="AP69">
        <v>0</v>
      </c>
      <c r="AQ69">
        <v>0</v>
      </c>
      <c r="AR69">
        <v>0</v>
      </c>
      <c r="AS69">
        <v>0</v>
      </c>
      <c r="AT69">
        <v>0</v>
      </c>
      <c r="AU69">
        <v>0</v>
      </c>
      <c r="AY69" t="s">
        <v>63</v>
      </c>
      <c r="AZ69" t="s">
        <v>5557</v>
      </c>
      <c r="BA69">
        <v>0</v>
      </c>
      <c r="BC69" t="s">
        <v>225</v>
      </c>
      <c r="BF69" t="s">
        <v>2905</v>
      </c>
    </row>
    <row r="70" spans="1:58" x14ac:dyDescent="0.35">
      <c r="A70" t="s">
        <v>5403</v>
      </c>
      <c r="B70">
        <v>10000</v>
      </c>
      <c r="C70">
        <v>20000</v>
      </c>
      <c r="D70" s="2">
        <v>45769</v>
      </c>
      <c r="E70" t="s">
        <v>59</v>
      </c>
      <c r="F70" t="s">
        <v>5404</v>
      </c>
      <c r="G70" t="s">
        <v>726</v>
      </c>
      <c r="I70">
        <v>2</v>
      </c>
      <c r="J70" t="s">
        <v>183</v>
      </c>
      <c r="K70">
        <v>86</v>
      </c>
      <c r="L70" t="s">
        <v>1696</v>
      </c>
      <c r="M70" s="3">
        <v>2834</v>
      </c>
      <c r="P70" s="2">
        <v>45768</v>
      </c>
      <c r="R70">
        <v>12</v>
      </c>
      <c r="S70" s="3">
        <v>34008</v>
      </c>
      <c r="T70" t="s">
        <v>65</v>
      </c>
      <c r="U70" t="s">
        <v>727</v>
      </c>
      <c r="V70">
        <v>0</v>
      </c>
      <c r="W70" s="3">
        <v>30000</v>
      </c>
      <c r="X70" s="3">
        <v>4008</v>
      </c>
      <c r="Y70">
        <v>0</v>
      </c>
      <c r="Z70">
        <v>0</v>
      </c>
      <c r="AA70">
        <v>0</v>
      </c>
      <c r="AD70">
        <v>0</v>
      </c>
      <c r="AM70" t="s">
        <v>728</v>
      </c>
      <c r="AN70" t="s">
        <v>729</v>
      </c>
      <c r="AP70">
        <v>0</v>
      </c>
      <c r="AQ70">
        <v>0</v>
      </c>
      <c r="AR70">
        <v>0</v>
      </c>
      <c r="AS70">
        <v>0</v>
      </c>
      <c r="AT70">
        <v>0</v>
      </c>
      <c r="AU70">
        <v>0</v>
      </c>
      <c r="AY70" t="s">
        <v>63</v>
      </c>
      <c r="AZ70" t="s">
        <v>5405</v>
      </c>
      <c r="BA70">
        <v>0</v>
      </c>
      <c r="BC70" t="s">
        <v>729</v>
      </c>
      <c r="BF70" t="s">
        <v>5406</v>
      </c>
    </row>
    <row r="71" spans="1:58" x14ac:dyDescent="0.35">
      <c r="A71" t="s">
        <v>4183</v>
      </c>
      <c r="B71">
        <v>10000</v>
      </c>
      <c r="C71">
        <v>10000</v>
      </c>
      <c r="D71" s="2">
        <v>45777</v>
      </c>
      <c r="E71" t="s">
        <v>59</v>
      </c>
      <c r="F71" t="s">
        <v>4184</v>
      </c>
      <c r="G71" t="s">
        <v>4173</v>
      </c>
      <c r="I71">
        <v>1</v>
      </c>
      <c r="J71" t="s">
        <v>183</v>
      </c>
      <c r="K71" t="s">
        <v>944</v>
      </c>
      <c r="L71" t="s">
        <v>945</v>
      </c>
      <c r="M71" s="3">
        <v>4260</v>
      </c>
      <c r="P71" s="2">
        <v>45768</v>
      </c>
      <c r="R71">
        <v>27</v>
      </c>
      <c r="S71" s="3">
        <v>115020</v>
      </c>
      <c r="T71" t="s">
        <v>65</v>
      </c>
      <c r="U71" t="s">
        <v>4185</v>
      </c>
      <c r="V71">
        <v>0</v>
      </c>
      <c r="W71" s="3">
        <v>100000</v>
      </c>
      <c r="X71" s="3">
        <v>15020</v>
      </c>
      <c r="Y71">
        <v>0</v>
      </c>
      <c r="Z71">
        <v>0</v>
      </c>
      <c r="AA71">
        <v>0</v>
      </c>
      <c r="AD71">
        <v>0</v>
      </c>
      <c r="AM71" t="s">
        <v>4186</v>
      </c>
      <c r="AN71" t="s">
        <v>108</v>
      </c>
      <c r="AP71">
        <v>0</v>
      </c>
      <c r="AQ71">
        <v>0</v>
      </c>
      <c r="AR71">
        <v>0</v>
      </c>
      <c r="AS71">
        <v>0</v>
      </c>
      <c r="AT71">
        <v>0</v>
      </c>
      <c r="AU71">
        <v>0</v>
      </c>
      <c r="AY71" t="s">
        <v>63</v>
      </c>
      <c r="AZ71" t="s">
        <v>6306</v>
      </c>
      <c r="BA71">
        <v>0</v>
      </c>
      <c r="BC71" t="s">
        <v>108</v>
      </c>
      <c r="BF71" t="s">
        <v>4187</v>
      </c>
    </row>
    <row r="72" spans="1:58" x14ac:dyDescent="0.35">
      <c r="A72" t="s">
        <v>5558</v>
      </c>
      <c r="B72">
        <v>10000</v>
      </c>
      <c r="C72">
        <v>10000</v>
      </c>
      <c r="D72" s="2">
        <v>45775</v>
      </c>
      <c r="E72" t="s">
        <v>59</v>
      </c>
      <c r="F72" t="s">
        <v>5559</v>
      </c>
      <c r="G72" t="s">
        <v>3717</v>
      </c>
      <c r="I72">
        <v>1</v>
      </c>
      <c r="J72" t="s">
        <v>183</v>
      </c>
      <c r="K72">
        <v>88</v>
      </c>
      <c r="L72" t="s">
        <v>144</v>
      </c>
      <c r="M72">
        <v>900</v>
      </c>
      <c r="P72" s="2">
        <v>45768</v>
      </c>
      <c r="R72">
        <v>6</v>
      </c>
      <c r="S72" s="3">
        <v>5400</v>
      </c>
      <c r="T72" t="s">
        <v>65</v>
      </c>
      <c r="U72" t="s">
        <v>5560</v>
      </c>
      <c r="V72">
        <v>0</v>
      </c>
      <c r="W72" s="3">
        <v>5000</v>
      </c>
      <c r="X72">
        <v>400</v>
      </c>
      <c r="Y72">
        <v>0</v>
      </c>
      <c r="Z72">
        <v>0</v>
      </c>
      <c r="AA72">
        <v>0</v>
      </c>
      <c r="AD72">
        <v>0</v>
      </c>
      <c r="AM72" t="s">
        <v>5561</v>
      </c>
      <c r="AN72" t="s">
        <v>3720</v>
      </c>
      <c r="AP72">
        <v>0</v>
      </c>
      <c r="AQ72">
        <v>0</v>
      </c>
      <c r="AR72">
        <v>0</v>
      </c>
      <c r="AS72">
        <v>0</v>
      </c>
      <c r="AT72">
        <v>0</v>
      </c>
      <c r="AU72">
        <v>0</v>
      </c>
      <c r="AY72" t="s">
        <v>63</v>
      </c>
      <c r="AZ72" t="s">
        <v>5562</v>
      </c>
      <c r="BA72">
        <v>0</v>
      </c>
      <c r="BC72" t="s">
        <v>3720</v>
      </c>
      <c r="BF72" t="s">
        <v>3721</v>
      </c>
    </row>
    <row r="73" spans="1:58" x14ac:dyDescent="0.35">
      <c r="A73" t="s">
        <v>5563</v>
      </c>
      <c r="B73">
        <v>10000</v>
      </c>
      <c r="C73">
        <v>10000</v>
      </c>
      <c r="D73" s="2">
        <v>45775</v>
      </c>
      <c r="E73" t="s">
        <v>59</v>
      </c>
      <c r="F73" t="s">
        <v>5559</v>
      </c>
      <c r="G73" t="s">
        <v>3717</v>
      </c>
      <c r="I73">
        <v>1</v>
      </c>
      <c r="J73" t="s">
        <v>183</v>
      </c>
      <c r="K73">
        <v>88</v>
      </c>
      <c r="L73" t="s">
        <v>144</v>
      </c>
      <c r="M73">
        <v>900</v>
      </c>
      <c r="P73" s="2">
        <v>45768</v>
      </c>
      <c r="R73">
        <v>6</v>
      </c>
      <c r="S73" s="3">
        <v>5400</v>
      </c>
      <c r="T73" t="s">
        <v>65</v>
      </c>
      <c r="U73" t="s">
        <v>5564</v>
      </c>
      <c r="V73">
        <v>0</v>
      </c>
      <c r="W73" s="3">
        <v>5000</v>
      </c>
      <c r="X73">
        <v>400</v>
      </c>
      <c r="Y73">
        <v>0</v>
      </c>
      <c r="Z73">
        <v>0</v>
      </c>
      <c r="AA73">
        <v>0</v>
      </c>
      <c r="AD73">
        <v>0</v>
      </c>
      <c r="AM73" t="s">
        <v>5565</v>
      </c>
      <c r="AN73" t="s">
        <v>3720</v>
      </c>
      <c r="AP73">
        <v>0</v>
      </c>
      <c r="AQ73">
        <v>0</v>
      </c>
      <c r="AR73">
        <v>0</v>
      </c>
      <c r="AS73">
        <v>0</v>
      </c>
      <c r="AT73">
        <v>0</v>
      </c>
      <c r="AU73">
        <v>0</v>
      </c>
      <c r="AY73" t="s">
        <v>63</v>
      </c>
      <c r="AZ73" t="s">
        <v>5566</v>
      </c>
      <c r="BA73">
        <v>0</v>
      </c>
      <c r="BC73" t="s">
        <v>3720</v>
      </c>
      <c r="BF73" t="s">
        <v>3721</v>
      </c>
    </row>
    <row r="74" spans="1:58" x14ac:dyDescent="0.35">
      <c r="A74" t="s">
        <v>5567</v>
      </c>
      <c r="B74">
        <v>10000</v>
      </c>
      <c r="C74">
        <v>10000</v>
      </c>
      <c r="D74" s="2">
        <v>45775</v>
      </c>
      <c r="E74" t="s">
        <v>59</v>
      </c>
      <c r="F74" t="s">
        <v>5559</v>
      </c>
      <c r="G74" t="s">
        <v>3717</v>
      </c>
      <c r="I74">
        <v>1</v>
      </c>
      <c r="J74" t="s">
        <v>183</v>
      </c>
      <c r="K74">
        <v>88</v>
      </c>
      <c r="L74" t="s">
        <v>144</v>
      </c>
      <c r="M74">
        <v>900</v>
      </c>
      <c r="P74" s="2">
        <v>45768</v>
      </c>
      <c r="R74">
        <v>6</v>
      </c>
      <c r="S74" s="3">
        <v>5400</v>
      </c>
      <c r="T74" t="s">
        <v>65</v>
      </c>
      <c r="U74" t="s">
        <v>5568</v>
      </c>
      <c r="V74">
        <v>0</v>
      </c>
      <c r="W74" s="3">
        <v>5000</v>
      </c>
      <c r="X74">
        <v>400</v>
      </c>
      <c r="Y74">
        <v>0</v>
      </c>
      <c r="Z74">
        <v>0</v>
      </c>
      <c r="AA74">
        <v>0</v>
      </c>
      <c r="AD74">
        <v>0</v>
      </c>
      <c r="AM74" t="s">
        <v>5569</v>
      </c>
      <c r="AN74" t="s">
        <v>3720</v>
      </c>
      <c r="AP74">
        <v>0</v>
      </c>
      <c r="AQ74">
        <v>0</v>
      </c>
      <c r="AR74">
        <v>0</v>
      </c>
      <c r="AS74">
        <v>0</v>
      </c>
      <c r="AT74">
        <v>0</v>
      </c>
      <c r="AU74">
        <v>0</v>
      </c>
      <c r="AY74" t="s">
        <v>63</v>
      </c>
      <c r="AZ74" t="s">
        <v>5570</v>
      </c>
      <c r="BA74">
        <v>0</v>
      </c>
      <c r="BC74" t="s">
        <v>3720</v>
      </c>
      <c r="BF74" t="s">
        <v>3721</v>
      </c>
    </row>
    <row r="75" spans="1:58" x14ac:dyDescent="0.35">
      <c r="A75" t="s">
        <v>3715</v>
      </c>
      <c r="B75">
        <v>10000</v>
      </c>
      <c r="C75">
        <v>10000</v>
      </c>
      <c r="D75" s="2">
        <v>45775</v>
      </c>
      <c r="E75" t="s">
        <v>59</v>
      </c>
      <c r="F75" t="s">
        <v>3716</v>
      </c>
      <c r="G75" t="s">
        <v>3717</v>
      </c>
      <c r="I75">
        <v>1</v>
      </c>
      <c r="J75" t="s">
        <v>183</v>
      </c>
      <c r="K75">
        <v>88</v>
      </c>
      <c r="L75" t="s">
        <v>144</v>
      </c>
      <c r="M75">
        <v>900</v>
      </c>
      <c r="P75" s="2">
        <v>45768</v>
      </c>
      <c r="R75">
        <v>6</v>
      </c>
      <c r="S75" s="3">
        <v>5400</v>
      </c>
      <c r="T75" t="s">
        <v>65</v>
      </c>
      <c r="U75" t="s">
        <v>3718</v>
      </c>
      <c r="V75">
        <v>0</v>
      </c>
      <c r="W75" s="3">
        <v>5000</v>
      </c>
      <c r="X75">
        <v>400</v>
      </c>
      <c r="Y75">
        <v>0</v>
      </c>
      <c r="Z75">
        <v>0</v>
      </c>
      <c r="AA75">
        <v>0</v>
      </c>
      <c r="AD75">
        <v>0</v>
      </c>
      <c r="AM75" t="s">
        <v>3719</v>
      </c>
      <c r="AN75" t="s">
        <v>3720</v>
      </c>
      <c r="AP75">
        <v>0</v>
      </c>
      <c r="AQ75">
        <v>0</v>
      </c>
      <c r="AR75">
        <v>0</v>
      </c>
      <c r="AS75">
        <v>0</v>
      </c>
      <c r="AT75">
        <v>0</v>
      </c>
      <c r="AU75">
        <v>0</v>
      </c>
      <c r="AY75" t="s">
        <v>63</v>
      </c>
      <c r="AZ75" t="s">
        <v>5571</v>
      </c>
      <c r="BA75">
        <v>0</v>
      </c>
      <c r="BC75" t="s">
        <v>3720</v>
      </c>
      <c r="BF75" t="s">
        <v>3721</v>
      </c>
    </row>
    <row r="76" spans="1:58" x14ac:dyDescent="0.35">
      <c r="A76" t="s">
        <v>3722</v>
      </c>
      <c r="B76">
        <v>10000</v>
      </c>
      <c r="C76">
        <v>10000</v>
      </c>
      <c r="D76" s="2">
        <v>45775</v>
      </c>
      <c r="E76" t="s">
        <v>59</v>
      </c>
      <c r="F76" t="s">
        <v>3716</v>
      </c>
      <c r="G76" t="s">
        <v>3717</v>
      </c>
      <c r="I76">
        <v>1</v>
      </c>
      <c r="J76" t="s">
        <v>183</v>
      </c>
      <c r="K76">
        <v>88</v>
      </c>
      <c r="L76" t="s">
        <v>144</v>
      </c>
      <c r="M76" s="3">
        <v>1000</v>
      </c>
      <c r="P76" s="2">
        <v>45768</v>
      </c>
      <c r="R76">
        <v>6</v>
      </c>
      <c r="S76" s="3">
        <v>6000</v>
      </c>
      <c r="T76" t="s">
        <v>65</v>
      </c>
      <c r="U76" t="s">
        <v>3723</v>
      </c>
      <c r="V76">
        <v>0</v>
      </c>
      <c r="W76" s="3">
        <v>5000</v>
      </c>
      <c r="X76" s="3">
        <v>1000</v>
      </c>
      <c r="Y76">
        <v>0</v>
      </c>
      <c r="Z76">
        <v>0</v>
      </c>
      <c r="AA76">
        <v>0</v>
      </c>
      <c r="AD76">
        <v>0</v>
      </c>
      <c r="AM76" t="s">
        <v>3724</v>
      </c>
      <c r="AN76" t="s">
        <v>3720</v>
      </c>
      <c r="AP76">
        <v>0</v>
      </c>
      <c r="AQ76">
        <v>0</v>
      </c>
      <c r="AR76">
        <v>0</v>
      </c>
      <c r="AS76">
        <v>0</v>
      </c>
      <c r="AT76">
        <v>0</v>
      </c>
      <c r="AU76">
        <v>0</v>
      </c>
      <c r="AY76" t="s">
        <v>63</v>
      </c>
      <c r="AZ76" t="s">
        <v>5572</v>
      </c>
      <c r="BA76">
        <v>0</v>
      </c>
      <c r="BC76" t="s">
        <v>3720</v>
      </c>
      <c r="BF76" t="s">
        <v>3721</v>
      </c>
    </row>
    <row r="77" spans="1:58" x14ac:dyDescent="0.35">
      <c r="A77" t="s">
        <v>4201</v>
      </c>
      <c r="B77">
        <v>10000</v>
      </c>
      <c r="C77">
        <v>10000</v>
      </c>
      <c r="D77" s="2">
        <v>45777</v>
      </c>
      <c r="E77" t="s">
        <v>59</v>
      </c>
      <c r="F77" t="s">
        <v>4202</v>
      </c>
      <c r="G77" t="s">
        <v>4173</v>
      </c>
      <c r="I77">
        <v>1</v>
      </c>
      <c r="J77" t="s">
        <v>183</v>
      </c>
      <c r="K77" t="s">
        <v>944</v>
      </c>
      <c r="L77" t="s">
        <v>945</v>
      </c>
      <c r="M77" s="3">
        <v>4260</v>
      </c>
      <c r="P77" s="2">
        <v>45768</v>
      </c>
      <c r="R77">
        <v>27</v>
      </c>
      <c r="S77" s="3">
        <v>115020</v>
      </c>
      <c r="T77" t="s">
        <v>65</v>
      </c>
      <c r="U77" t="s">
        <v>4185</v>
      </c>
      <c r="V77">
        <v>0</v>
      </c>
      <c r="W77" s="3">
        <v>100000</v>
      </c>
      <c r="X77" s="3">
        <v>15020</v>
      </c>
      <c r="Y77">
        <v>0</v>
      </c>
      <c r="Z77">
        <v>0</v>
      </c>
      <c r="AA77">
        <v>0</v>
      </c>
      <c r="AD77">
        <v>0</v>
      </c>
      <c r="AM77" t="s">
        <v>4186</v>
      </c>
      <c r="AN77" t="s">
        <v>108</v>
      </c>
      <c r="AP77">
        <v>0</v>
      </c>
      <c r="AQ77">
        <v>0</v>
      </c>
      <c r="AR77">
        <v>0</v>
      </c>
      <c r="AS77">
        <v>0</v>
      </c>
      <c r="AT77">
        <v>0</v>
      </c>
      <c r="AU77">
        <v>0</v>
      </c>
      <c r="AY77" t="s">
        <v>63</v>
      </c>
      <c r="AZ77" t="s">
        <v>6308</v>
      </c>
      <c r="BA77">
        <v>0</v>
      </c>
      <c r="BC77" t="s">
        <v>108</v>
      </c>
      <c r="BF77" t="s">
        <v>4203</v>
      </c>
    </row>
    <row r="78" spans="1:58" x14ac:dyDescent="0.35">
      <c r="A78" t="s">
        <v>4204</v>
      </c>
      <c r="B78">
        <v>10000</v>
      </c>
      <c r="C78">
        <v>10000</v>
      </c>
      <c r="D78" s="2">
        <v>45777</v>
      </c>
      <c r="E78" t="s">
        <v>59</v>
      </c>
      <c r="F78" t="s">
        <v>4205</v>
      </c>
      <c r="G78" t="s">
        <v>4173</v>
      </c>
      <c r="I78">
        <v>1</v>
      </c>
      <c r="J78" t="s">
        <v>183</v>
      </c>
      <c r="K78" t="s">
        <v>944</v>
      </c>
      <c r="L78" t="s">
        <v>945</v>
      </c>
      <c r="M78" s="3">
        <v>4260</v>
      </c>
      <c r="P78" s="2">
        <v>45768</v>
      </c>
      <c r="R78">
        <v>54</v>
      </c>
      <c r="S78" s="3">
        <v>230040</v>
      </c>
      <c r="T78" t="s">
        <v>65</v>
      </c>
      <c r="U78" t="s">
        <v>1557</v>
      </c>
      <c r="V78">
        <v>0</v>
      </c>
      <c r="W78" s="3">
        <v>200000</v>
      </c>
      <c r="X78" s="3">
        <v>30040</v>
      </c>
      <c r="Y78">
        <v>0</v>
      </c>
      <c r="Z78">
        <v>0</v>
      </c>
      <c r="AA78">
        <v>0</v>
      </c>
      <c r="AD78">
        <v>0</v>
      </c>
      <c r="AM78" t="s">
        <v>1558</v>
      </c>
      <c r="AN78" t="s">
        <v>108</v>
      </c>
      <c r="AP78">
        <v>0</v>
      </c>
      <c r="AQ78">
        <v>0</v>
      </c>
      <c r="AR78">
        <v>0</v>
      </c>
      <c r="AS78">
        <v>0</v>
      </c>
      <c r="AT78">
        <v>0</v>
      </c>
      <c r="AU78">
        <v>0</v>
      </c>
      <c r="AY78" t="s">
        <v>63</v>
      </c>
      <c r="AZ78" t="s">
        <v>6309</v>
      </c>
      <c r="BA78">
        <v>0</v>
      </c>
      <c r="BC78" t="s">
        <v>108</v>
      </c>
      <c r="BF78" t="s">
        <v>4206</v>
      </c>
    </row>
    <row r="79" spans="1:58" x14ac:dyDescent="0.35">
      <c r="A79" t="s">
        <v>3132</v>
      </c>
      <c r="B79">
        <v>10000</v>
      </c>
      <c r="C79">
        <v>10000</v>
      </c>
      <c r="D79" s="2">
        <v>45768</v>
      </c>
      <c r="E79" t="s">
        <v>59</v>
      </c>
      <c r="F79" t="s">
        <v>3133</v>
      </c>
      <c r="G79" t="s">
        <v>2739</v>
      </c>
      <c r="I79">
        <v>1</v>
      </c>
      <c r="J79" t="s">
        <v>183</v>
      </c>
      <c r="K79">
        <v>59</v>
      </c>
      <c r="L79" t="s">
        <v>73</v>
      </c>
      <c r="M79" s="3">
        <v>1200</v>
      </c>
      <c r="P79" s="2">
        <v>45768</v>
      </c>
      <c r="R79">
        <v>10</v>
      </c>
      <c r="S79" s="3">
        <v>12000</v>
      </c>
      <c r="T79" t="s">
        <v>65</v>
      </c>
      <c r="U79">
        <v>112024840001</v>
      </c>
      <c r="V79">
        <v>0</v>
      </c>
      <c r="W79" s="3">
        <v>12000</v>
      </c>
      <c r="X79">
        <v>0</v>
      </c>
      <c r="Y79">
        <v>0</v>
      </c>
      <c r="Z79">
        <v>0</v>
      </c>
      <c r="AA79">
        <v>0</v>
      </c>
      <c r="AD79">
        <v>0</v>
      </c>
      <c r="AM79">
        <v>11202484</v>
      </c>
      <c r="AN79" t="s">
        <v>571</v>
      </c>
      <c r="AP79">
        <v>0</v>
      </c>
      <c r="AQ79">
        <v>0</v>
      </c>
      <c r="AR79">
        <v>0</v>
      </c>
      <c r="AS79">
        <v>0</v>
      </c>
      <c r="AT79">
        <v>0</v>
      </c>
      <c r="AU79">
        <v>0</v>
      </c>
      <c r="AY79" t="s">
        <v>63</v>
      </c>
      <c r="AZ79" t="s">
        <v>5573</v>
      </c>
      <c r="BA79">
        <v>0</v>
      </c>
      <c r="BC79" t="s">
        <v>571</v>
      </c>
      <c r="BF79" t="s">
        <v>3134</v>
      </c>
    </row>
    <row r="80" spans="1:58" x14ac:dyDescent="0.35">
      <c r="A80" t="s">
        <v>5574</v>
      </c>
      <c r="B80">
        <v>10000</v>
      </c>
      <c r="C80">
        <v>10000</v>
      </c>
      <c r="D80" s="2">
        <v>45769</v>
      </c>
      <c r="E80" t="s">
        <v>59</v>
      </c>
      <c r="F80" t="s">
        <v>5537</v>
      </c>
      <c r="G80" t="s">
        <v>1718</v>
      </c>
      <c r="I80">
        <v>1</v>
      </c>
      <c r="J80" t="s">
        <v>183</v>
      </c>
      <c r="K80">
        <v>63</v>
      </c>
      <c r="L80" t="s">
        <v>136</v>
      </c>
      <c r="M80" s="3">
        <v>4000</v>
      </c>
      <c r="P80" s="2">
        <v>45768</v>
      </c>
      <c r="R80">
        <v>20</v>
      </c>
      <c r="S80" s="3">
        <v>80000</v>
      </c>
      <c r="T80" t="s">
        <v>65</v>
      </c>
      <c r="U80" t="s">
        <v>1719</v>
      </c>
      <c r="V80">
        <v>0</v>
      </c>
      <c r="W80" s="3">
        <v>80000</v>
      </c>
      <c r="X80">
        <v>0</v>
      </c>
      <c r="Y80">
        <v>0</v>
      </c>
      <c r="Z80">
        <v>0</v>
      </c>
      <c r="AA80">
        <v>0</v>
      </c>
      <c r="AD80">
        <v>0</v>
      </c>
      <c r="AM80" t="s">
        <v>1720</v>
      </c>
      <c r="AN80" t="s">
        <v>170</v>
      </c>
      <c r="AP80">
        <v>0</v>
      </c>
      <c r="AQ80">
        <v>0</v>
      </c>
      <c r="AR80">
        <v>0</v>
      </c>
      <c r="AS80">
        <v>0</v>
      </c>
      <c r="AT80">
        <v>0</v>
      </c>
      <c r="AU80">
        <v>0</v>
      </c>
      <c r="AY80" t="s">
        <v>63</v>
      </c>
      <c r="AZ80" t="s">
        <v>5575</v>
      </c>
      <c r="BA80">
        <v>0</v>
      </c>
      <c r="BC80" t="s">
        <v>170</v>
      </c>
      <c r="BF80" t="s">
        <v>5576</v>
      </c>
    </row>
    <row r="81" spans="1:58" x14ac:dyDescent="0.35">
      <c r="A81" t="s">
        <v>5577</v>
      </c>
      <c r="B81">
        <v>10000</v>
      </c>
      <c r="C81">
        <v>10000</v>
      </c>
      <c r="D81" s="2">
        <v>45772</v>
      </c>
      <c r="E81" t="s">
        <v>59</v>
      </c>
      <c r="F81" t="s">
        <v>5578</v>
      </c>
      <c r="G81">
        <v>17190809009</v>
      </c>
      <c r="I81">
        <v>1</v>
      </c>
      <c r="J81" t="s">
        <v>183</v>
      </c>
      <c r="K81">
        <v>68</v>
      </c>
      <c r="L81" t="s">
        <v>830</v>
      </c>
      <c r="M81" s="3">
        <v>25000</v>
      </c>
      <c r="P81" s="2">
        <v>45768</v>
      </c>
      <c r="R81">
        <v>2</v>
      </c>
      <c r="S81" s="3">
        <v>50000</v>
      </c>
      <c r="T81" t="s">
        <v>65</v>
      </c>
      <c r="U81" t="s">
        <v>1315</v>
      </c>
      <c r="V81">
        <v>0</v>
      </c>
      <c r="W81" s="3">
        <v>50000</v>
      </c>
      <c r="X81">
        <v>0</v>
      </c>
      <c r="Y81">
        <v>0</v>
      </c>
      <c r="Z81">
        <v>0</v>
      </c>
      <c r="AA81">
        <v>0</v>
      </c>
      <c r="AD81">
        <v>0</v>
      </c>
      <c r="AM81" t="s">
        <v>1316</v>
      </c>
      <c r="AN81" t="s">
        <v>170</v>
      </c>
      <c r="AP81">
        <v>0</v>
      </c>
      <c r="AQ81">
        <v>0</v>
      </c>
      <c r="AR81">
        <v>0</v>
      </c>
      <c r="AS81">
        <v>0</v>
      </c>
      <c r="AT81">
        <v>0</v>
      </c>
      <c r="AU81">
        <v>0</v>
      </c>
      <c r="AY81" t="s">
        <v>63</v>
      </c>
      <c r="AZ81" t="s">
        <v>5579</v>
      </c>
      <c r="BA81">
        <v>0</v>
      </c>
      <c r="BC81" t="s">
        <v>170</v>
      </c>
      <c r="BF81" t="s">
        <v>5580</v>
      </c>
    </row>
    <row r="82" spans="1:58" x14ac:dyDescent="0.35">
      <c r="A82" t="s">
        <v>5581</v>
      </c>
      <c r="B82">
        <v>10000</v>
      </c>
      <c r="C82">
        <v>10000</v>
      </c>
      <c r="D82" s="2">
        <v>45769</v>
      </c>
      <c r="E82" t="s">
        <v>59</v>
      </c>
      <c r="F82" t="s">
        <v>3170</v>
      </c>
      <c r="G82" t="s">
        <v>5582</v>
      </c>
      <c r="I82">
        <v>1</v>
      </c>
      <c r="J82" t="s">
        <v>183</v>
      </c>
      <c r="K82">
        <v>70</v>
      </c>
      <c r="L82" t="s">
        <v>272</v>
      </c>
      <c r="M82" s="3">
        <v>15000</v>
      </c>
      <c r="P82" s="2">
        <v>45768</v>
      </c>
      <c r="R82">
        <v>6</v>
      </c>
      <c r="S82" s="3">
        <v>90000</v>
      </c>
      <c r="T82" t="s">
        <v>65</v>
      </c>
      <c r="U82" t="s">
        <v>2616</v>
      </c>
      <c r="V82">
        <v>0</v>
      </c>
      <c r="W82" s="3">
        <v>90000</v>
      </c>
      <c r="X82">
        <v>0</v>
      </c>
      <c r="Y82">
        <v>0</v>
      </c>
      <c r="Z82">
        <v>0</v>
      </c>
      <c r="AA82">
        <v>0</v>
      </c>
      <c r="AD82">
        <v>0</v>
      </c>
      <c r="AM82" t="s">
        <v>2617</v>
      </c>
      <c r="AN82" t="s">
        <v>170</v>
      </c>
      <c r="AP82">
        <v>0</v>
      </c>
      <c r="AQ82">
        <v>0</v>
      </c>
      <c r="AR82">
        <v>0</v>
      </c>
      <c r="AS82">
        <v>0</v>
      </c>
      <c r="AT82">
        <v>0</v>
      </c>
      <c r="AU82">
        <v>0</v>
      </c>
      <c r="AY82" t="s">
        <v>63</v>
      </c>
      <c r="AZ82" t="s">
        <v>5583</v>
      </c>
      <c r="BA82">
        <v>0</v>
      </c>
      <c r="BC82" t="s">
        <v>170</v>
      </c>
      <c r="BF82" t="s">
        <v>5584</v>
      </c>
    </row>
    <row r="83" spans="1:58" x14ac:dyDescent="0.35">
      <c r="A83" t="s">
        <v>5585</v>
      </c>
      <c r="B83">
        <v>10000</v>
      </c>
      <c r="C83">
        <v>10000</v>
      </c>
      <c r="D83" s="2">
        <v>45769</v>
      </c>
      <c r="E83" t="s">
        <v>59</v>
      </c>
      <c r="F83" t="s">
        <v>5537</v>
      </c>
      <c r="G83" t="s">
        <v>1718</v>
      </c>
      <c r="I83">
        <v>1</v>
      </c>
      <c r="J83" t="s">
        <v>183</v>
      </c>
      <c r="K83">
        <v>63</v>
      </c>
      <c r="L83" t="s">
        <v>136</v>
      </c>
      <c r="M83" s="3">
        <v>4000</v>
      </c>
      <c r="P83" s="2">
        <v>45768</v>
      </c>
      <c r="R83">
        <v>20</v>
      </c>
      <c r="S83" s="3">
        <v>80000</v>
      </c>
      <c r="T83" t="s">
        <v>65</v>
      </c>
      <c r="U83" t="s">
        <v>1719</v>
      </c>
      <c r="V83">
        <v>0</v>
      </c>
      <c r="W83" s="3">
        <v>80000</v>
      </c>
      <c r="X83">
        <v>0</v>
      </c>
      <c r="Y83">
        <v>0</v>
      </c>
      <c r="Z83">
        <v>0</v>
      </c>
      <c r="AA83">
        <v>0</v>
      </c>
      <c r="AD83">
        <v>0</v>
      </c>
      <c r="AM83" t="s">
        <v>1720</v>
      </c>
      <c r="AN83" t="s">
        <v>275</v>
      </c>
      <c r="AP83">
        <v>0</v>
      </c>
      <c r="AQ83">
        <v>0</v>
      </c>
      <c r="AR83">
        <v>0</v>
      </c>
      <c r="AS83">
        <v>0</v>
      </c>
      <c r="AT83">
        <v>0</v>
      </c>
      <c r="AU83">
        <v>0</v>
      </c>
      <c r="AY83" t="s">
        <v>63</v>
      </c>
      <c r="AZ83" t="s">
        <v>5586</v>
      </c>
      <c r="BA83">
        <v>0</v>
      </c>
      <c r="BC83" t="s">
        <v>275</v>
      </c>
      <c r="BF83" t="s">
        <v>5587</v>
      </c>
    </row>
    <row r="84" spans="1:58" x14ac:dyDescent="0.35">
      <c r="A84" t="s">
        <v>5588</v>
      </c>
      <c r="B84">
        <v>10000</v>
      </c>
      <c r="C84">
        <v>10000</v>
      </c>
      <c r="D84" s="2">
        <v>45769</v>
      </c>
      <c r="E84" t="s">
        <v>59</v>
      </c>
      <c r="F84" t="s">
        <v>5390</v>
      </c>
      <c r="G84" t="s">
        <v>2715</v>
      </c>
      <c r="I84">
        <v>1</v>
      </c>
      <c r="J84" t="s">
        <v>183</v>
      </c>
      <c r="K84">
        <v>26</v>
      </c>
      <c r="L84" t="s">
        <v>648</v>
      </c>
      <c r="M84" s="3">
        <v>9000</v>
      </c>
      <c r="P84" s="2">
        <v>45768</v>
      </c>
      <c r="R84">
        <v>4</v>
      </c>
      <c r="S84" s="3">
        <v>36000</v>
      </c>
      <c r="T84" t="s">
        <v>65</v>
      </c>
      <c r="U84" t="s">
        <v>2516</v>
      </c>
      <c r="V84">
        <v>0</v>
      </c>
      <c r="W84" s="3">
        <v>36000</v>
      </c>
      <c r="X84">
        <v>0</v>
      </c>
      <c r="Y84">
        <v>0</v>
      </c>
      <c r="Z84">
        <v>0</v>
      </c>
      <c r="AA84">
        <v>0</v>
      </c>
      <c r="AD84">
        <v>0</v>
      </c>
      <c r="AM84" t="s">
        <v>2517</v>
      </c>
      <c r="AN84" t="s">
        <v>275</v>
      </c>
      <c r="AP84">
        <v>0</v>
      </c>
      <c r="AQ84">
        <v>0</v>
      </c>
      <c r="AR84">
        <v>0</v>
      </c>
      <c r="AS84">
        <v>0</v>
      </c>
      <c r="AT84">
        <v>0</v>
      </c>
      <c r="AU84">
        <v>0</v>
      </c>
      <c r="AY84" t="s">
        <v>63</v>
      </c>
      <c r="AZ84" t="s">
        <v>5589</v>
      </c>
      <c r="BA84">
        <v>0</v>
      </c>
      <c r="BC84" t="s">
        <v>275</v>
      </c>
      <c r="BF84" t="s">
        <v>5590</v>
      </c>
    </row>
    <row r="85" spans="1:58" x14ac:dyDescent="0.35">
      <c r="A85" t="s">
        <v>4227</v>
      </c>
      <c r="B85">
        <v>10000</v>
      </c>
      <c r="C85">
        <v>10000</v>
      </c>
      <c r="D85" s="2">
        <v>45777</v>
      </c>
      <c r="E85" t="s">
        <v>59</v>
      </c>
      <c r="F85" t="s">
        <v>4228</v>
      </c>
      <c r="G85" t="s">
        <v>4173</v>
      </c>
      <c r="I85">
        <v>1</v>
      </c>
      <c r="J85" t="s">
        <v>183</v>
      </c>
      <c r="K85" t="s">
        <v>944</v>
      </c>
      <c r="L85" t="s">
        <v>945</v>
      </c>
      <c r="M85" s="3">
        <v>4260</v>
      </c>
      <c r="P85" s="2">
        <v>45768</v>
      </c>
      <c r="R85">
        <v>27</v>
      </c>
      <c r="S85" s="3">
        <v>115020</v>
      </c>
      <c r="T85" t="s">
        <v>65</v>
      </c>
      <c r="U85" t="s">
        <v>4229</v>
      </c>
      <c r="V85">
        <v>0</v>
      </c>
      <c r="W85" s="3">
        <v>100000</v>
      </c>
      <c r="X85" s="3">
        <v>15020</v>
      </c>
      <c r="Y85">
        <v>0</v>
      </c>
      <c r="Z85">
        <v>0</v>
      </c>
      <c r="AA85">
        <v>0</v>
      </c>
      <c r="AD85">
        <v>0</v>
      </c>
      <c r="AM85" t="s">
        <v>4230</v>
      </c>
      <c r="AN85" t="s">
        <v>108</v>
      </c>
      <c r="AP85">
        <v>0</v>
      </c>
      <c r="AQ85">
        <v>0</v>
      </c>
      <c r="AR85">
        <v>0</v>
      </c>
      <c r="AS85">
        <v>0</v>
      </c>
      <c r="AT85">
        <v>0</v>
      </c>
      <c r="AU85">
        <v>0</v>
      </c>
      <c r="AY85" t="s">
        <v>63</v>
      </c>
      <c r="AZ85" t="s">
        <v>6316</v>
      </c>
      <c r="BA85">
        <v>0</v>
      </c>
      <c r="BC85" t="s">
        <v>108</v>
      </c>
      <c r="BF85" t="s">
        <v>4231</v>
      </c>
    </row>
    <row r="86" spans="1:58" x14ac:dyDescent="0.35">
      <c r="A86" t="s">
        <v>3135</v>
      </c>
      <c r="B86">
        <v>10000</v>
      </c>
      <c r="C86">
        <v>10000</v>
      </c>
      <c r="D86" s="2">
        <v>45768</v>
      </c>
      <c r="E86" t="s">
        <v>59</v>
      </c>
      <c r="F86" s="4">
        <v>0.47810185185185183</v>
      </c>
      <c r="G86" t="s">
        <v>1220</v>
      </c>
      <c r="I86">
        <v>1</v>
      </c>
      <c r="J86" t="s">
        <v>183</v>
      </c>
      <c r="K86">
        <v>79</v>
      </c>
      <c r="L86" t="s">
        <v>92</v>
      </c>
      <c r="M86">
        <v>4</v>
      </c>
      <c r="P86" s="2">
        <v>45768</v>
      </c>
      <c r="R86">
        <v>4</v>
      </c>
      <c r="S86">
        <v>16</v>
      </c>
      <c r="T86" t="s">
        <v>65</v>
      </c>
      <c r="U86" t="s">
        <v>3136</v>
      </c>
      <c r="V86">
        <v>0</v>
      </c>
      <c r="W86">
        <v>15</v>
      </c>
      <c r="X86">
        <v>1</v>
      </c>
      <c r="Y86">
        <v>0</v>
      </c>
      <c r="Z86">
        <v>0</v>
      </c>
      <c r="AA86">
        <v>0</v>
      </c>
      <c r="AD86">
        <v>0</v>
      </c>
      <c r="AM86" t="s">
        <v>3137</v>
      </c>
      <c r="AN86" t="s">
        <v>3095</v>
      </c>
      <c r="AP86">
        <v>0</v>
      </c>
      <c r="AQ86">
        <v>0</v>
      </c>
      <c r="AR86">
        <v>0</v>
      </c>
      <c r="AS86">
        <v>0</v>
      </c>
      <c r="AT86">
        <v>0</v>
      </c>
      <c r="AU86">
        <v>0</v>
      </c>
      <c r="AY86" t="s">
        <v>63</v>
      </c>
      <c r="AZ86" t="s">
        <v>5591</v>
      </c>
      <c r="BA86">
        <v>0</v>
      </c>
      <c r="BC86" t="s">
        <v>3095</v>
      </c>
      <c r="BF86" t="s">
        <v>3138</v>
      </c>
    </row>
    <row r="87" spans="1:58" x14ac:dyDescent="0.35">
      <c r="A87" t="s">
        <v>3135</v>
      </c>
      <c r="B87">
        <v>10000</v>
      </c>
      <c r="C87">
        <v>20000</v>
      </c>
      <c r="D87" s="2">
        <v>45768</v>
      </c>
      <c r="E87" t="s">
        <v>59</v>
      </c>
      <c r="F87" s="4">
        <v>0.47810185185185183</v>
      </c>
      <c r="G87" t="s">
        <v>1220</v>
      </c>
      <c r="I87">
        <v>2</v>
      </c>
      <c r="J87" t="s">
        <v>183</v>
      </c>
      <c r="K87">
        <v>105</v>
      </c>
      <c r="L87" t="s">
        <v>281</v>
      </c>
      <c r="M87">
        <v>15</v>
      </c>
      <c r="P87" s="2">
        <v>45768</v>
      </c>
      <c r="R87">
        <v>1</v>
      </c>
      <c r="S87">
        <v>15</v>
      </c>
      <c r="T87" t="s">
        <v>65</v>
      </c>
      <c r="U87" t="s">
        <v>3136</v>
      </c>
      <c r="V87">
        <v>0</v>
      </c>
      <c r="W87">
        <v>15</v>
      </c>
      <c r="X87">
        <v>0</v>
      </c>
      <c r="Y87">
        <v>0</v>
      </c>
      <c r="Z87">
        <v>0</v>
      </c>
      <c r="AA87">
        <v>0</v>
      </c>
      <c r="AD87">
        <v>0</v>
      </c>
      <c r="AM87" t="s">
        <v>3137</v>
      </c>
      <c r="AN87" t="s">
        <v>3095</v>
      </c>
      <c r="AP87">
        <v>0</v>
      </c>
      <c r="AQ87">
        <v>0</v>
      </c>
      <c r="AR87">
        <v>0</v>
      </c>
      <c r="AS87">
        <v>0</v>
      </c>
      <c r="AT87">
        <v>0</v>
      </c>
      <c r="AU87">
        <v>0</v>
      </c>
      <c r="AY87" t="s">
        <v>63</v>
      </c>
      <c r="AZ87" t="s">
        <v>5591</v>
      </c>
      <c r="BA87">
        <v>0</v>
      </c>
      <c r="BC87" t="s">
        <v>3095</v>
      </c>
      <c r="BF87" t="s">
        <v>3138</v>
      </c>
    </row>
    <row r="88" spans="1:58" x14ac:dyDescent="0.35">
      <c r="A88" t="s">
        <v>3139</v>
      </c>
      <c r="B88">
        <v>10000</v>
      </c>
      <c r="C88">
        <v>10000</v>
      </c>
      <c r="D88" s="2">
        <v>45768</v>
      </c>
      <c r="E88" t="s">
        <v>59</v>
      </c>
      <c r="F88" t="s">
        <v>3140</v>
      </c>
      <c r="G88" t="s">
        <v>3141</v>
      </c>
      <c r="I88">
        <v>1</v>
      </c>
      <c r="J88" t="s">
        <v>183</v>
      </c>
      <c r="K88">
        <v>112</v>
      </c>
      <c r="L88" t="s">
        <v>2634</v>
      </c>
      <c r="M88">
        <v>4</v>
      </c>
      <c r="P88" s="2">
        <v>45768</v>
      </c>
      <c r="R88">
        <v>15</v>
      </c>
      <c r="S88">
        <v>60</v>
      </c>
      <c r="T88" t="s">
        <v>65</v>
      </c>
      <c r="U88" t="s">
        <v>3142</v>
      </c>
      <c r="V88">
        <v>0</v>
      </c>
      <c r="W88">
        <v>60</v>
      </c>
      <c r="X88">
        <v>0</v>
      </c>
      <c r="Y88">
        <v>0</v>
      </c>
      <c r="Z88">
        <v>0</v>
      </c>
      <c r="AA88">
        <v>0</v>
      </c>
      <c r="AD88">
        <v>0</v>
      </c>
      <c r="AM88" t="s">
        <v>3143</v>
      </c>
      <c r="AN88" t="s">
        <v>68</v>
      </c>
      <c r="AP88">
        <v>0</v>
      </c>
      <c r="AQ88">
        <v>0</v>
      </c>
      <c r="AR88">
        <v>0</v>
      </c>
      <c r="AS88">
        <v>0</v>
      </c>
      <c r="AT88">
        <v>0</v>
      </c>
      <c r="AU88">
        <v>0</v>
      </c>
      <c r="AY88" t="s">
        <v>63</v>
      </c>
      <c r="AZ88" t="s">
        <v>5592</v>
      </c>
      <c r="BA88">
        <v>0</v>
      </c>
      <c r="BC88" t="s">
        <v>68</v>
      </c>
      <c r="BF88" t="s">
        <v>3144</v>
      </c>
    </row>
    <row r="89" spans="1:58" x14ac:dyDescent="0.35">
      <c r="A89" t="s">
        <v>3145</v>
      </c>
      <c r="B89">
        <v>10000</v>
      </c>
      <c r="C89">
        <v>10000</v>
      </c>
      <c r="D89" s="2">
        <v>45768</v>
      </c>
      <c r="E89" t="s">
        <v>59</v>
      </c>
      <c r="F89" t="s">
        <v>3140</v>
      </c>
      <c r="G89" t="s">
        <v>3146</v>
      </c>
      <c r="I89">
        <v>1</v>
      </c>
      <c r="J89" t="s">
        <v>183</v>
      </c>
      <c r="K89">
        <v>112</v>
      </c>
      <c r="L89" t="s">
        <v>2634</v>
      </c>
      <c r="M89">
        <v>12</v>
      </c>
      <c r="P89" s="2">
        <v>45768</v>
      </c>
      <c r="R89">
        <v>10</v>
      </c>
      <c r="S89">
        <v>120</v>
      </c>
      <c r="T89" t="s">
        <v>65</v>
      </c>
      <c r="U89" t="s">
        <v>3147</v>
      </c>
      <c r="V89">
        <v>0</v>
      </c>
      <c r="W89">
        <v>120</v>
      </c>
      <c r="X89">
        <v>0</v>
      </c>
      <c r="Y89">
        <v>0</v>
      </c>
      <c r="Z89">
        <v>0</v>
      </c>
      <c r="AA89">
        <v>0</v>
      </c>
      <c r="AD89">
        <v>0</v>
      </c>
      <c r="AM89" t="s">
        <v>3148</v>
      </c>
      <c r="AN89" t="s">
        <v>68</v>
      </c>
      <c r="AP89">
        <v>0</v>
      </c>
      <c r="AQ89">
        <v>0</v>
      </c>
      <c r="AR89">
        <v>0</v>
      </c>
      <c r="AS89">
        <v>0</v>
      </c>
      <c r="AT89">
        <v>0</v>
      </c>
      <c r="AU89">
        <v>0</v>
      </c>
      <c r="AY89" t="s">
        <v>63</v>
      </c>
      <c r="AZ89" t="s">
        <v>5593</v>
      </c>
      <c r="BA89">
        <v>0</v>
      </c>
      <c r="BC89" t="s">
        <v>68</v>
      </c>
      <c r="BF89" t="s">
        <v>3144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8889D-5271-43E6-8AFE-5C0DDEE74F2E}">
  <dimension ref="A1:BF99"/>
  <sheetViews>
    <sheetView topLeftCell="A89" workbookViewId="0">
      <selection activeCell="A4" sqref="A4:XFD99"/>
    </sheetView>
  </sheetViews>
  <sheetFormatPr defaultRowHeight="14.5" x14ac:dyDescent="0.35"/>
  <cols>
    <col min="4" max="4" width="9.08984375" bestFit="1" customWidth="1"/>
    <col min="6" max="6" width="10.81640625" bestFit="1" customWidth="1"/>
    <col min="16" max="16" width="12.54296875" customWidth="1"/>
    <col min="21" max="21" width="15.90625" customWidth="1"/>
  </cols>
  <sheetData>
    <row r="1" spans="1:58" x14ac:dyDescent="0.35">
      <c r="A1" t="s">
        <v>6089</v>
      </c>
    </row>
    <row r="2" spans="1:58" x14ac:dyDescent="0.35">
      <c r="A2" t="s">
        <v>6545</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5595</v>
      </c>
      <c r="B5">
        <v>10000</v>
      </c>
      <c r="C5">
        <v>10000</v>
      </c>
      <c r="D5" s="2">
        <v>45771</v>
      </c>
      <c r="E5" t="s">
        <v>59</v>
      </c>
      <c r="F5" t="s">
        <v>5596</v>
      </c>
      <c r="G5" t="s">
        <v>5597</v>
      </c>
      <c r="H5" t="s">
        <v>843</v>
      </c>
      <c r="I5">
        <v>1</v>
      </c>
      <c r="J5" t="s">
        <v>63</v>
      </c>
      <c r="K5" t="s">
        <v>152</v>
      </c>
      <c r="L5" t="s">
        <v>153</v>
      </c>
      <c r="M5" s="3">
        <v>36000</v>
      </c>
      <c r="P5" s="2">
        <v>45769</v>
      </c>
      <c r="R5">
        <v>12</v>
      </c>
      <c r="S5" s="3">
        <v>432000</v>
      </c>
      <c r="T5" t="s">
        <v>65</v>
      </c>
      <c r="U5">
        <v>80256230001</v>
      </c>
      <c r="V5">
        <v>0</v>
      </c>
      <c r="W5">
        <v>0</v>
      </c>
      <c r="X5">
        <v>0</v>
      </c>
      <c r="Y5">
        <v>0</v>
      </c>
      <c r="Z5">
        <v>0</v>
      </c>
      <c r="AA5">
        <v>0</v>
      </c>
      <c r="AD5">
        <v>0</v>
      </c>
      <c r="AH5" t="s">
        <v>63</v>
      </c>
      <c r="AI5">
        <v>0</v>
      </c>
      <c r="AJ5" t="s">
        <v>63</v>
      </c>
      <c r="AM5">
        <v>8025623</v>
      </c>
      <c r="AN5" t="s">
        <v>162</v>
      </c>
      <c r="AP5">
        <v>0</v>
      </c>
      <c r="AQ5">
        <v>0</v>
      </c>
      <c r="AR5">
        <v>0</v>
      </c>
      <c r="AS5">
        <v>0</v>
      </c>
      <c r="AT5">
        <v>0</v>
      </c>
      <c r="AU5">
        <v>0</v>
      </c>
      <c r="AY5" t="s">
        <v>63</v>
      </c>
      <c r="BC5" t="s">
        <v>162</v>
      </c>
      <c r="BF5" t="s">
        <v>5598</v>
      </c>
    </row>
    <row r="6" spans="1:58" x14ac:dyDescent="0.35">
      <c r="A6" t="s">
        <v>3156</v>
      </c>
      <c r="B6">
        <v>10000</v>
      </c>
      <c r="C6">
        <v>20000</v>
      </c>
      <c r="D6" s="2">
        <v>45769</v>
      </c>
      <c r="E6" t="s">
        <v>59</v>
      </c>
      <c r="F6" t="s">
        <v>3157</v>
      </c>
      <c r="G6" t="s">
        <v>2123</v>
      </c>
      <c r="H6" t="s">
        <v>1401</v>
      </c>
      <c r="I6">
        <v>1</v>
      </c>
      <c r="J6" t="s">
        <v>63</v>
      </c>
      <c r="K6">
        <v>94</v>
      </c>
      <c r="L6" t="s">
        <v>81</v>
      </c>
      <c r="M6" s="3">
        <v>3000</v>
      </c>
      <c r="P6" s="2">
        <v>45769</v>
      </c>
      <c r="R6">
        <v>4</v>
      </c>
      <c r="S6" s="3">
        <v>12000</v>
      </c>
      <c r="T6" t="s">
        <v>65</v>
      </c>
      <c r="U6" t="s">
        <v>1402</v>
      </c>
      <c r="V6">
        <v>0</v>
      </c>
      <c r="W6">
        <v>0</v>
      </c>
      <c r="X6">
        <v>0</v>
      </c>
      <c r="Y6">
        <v>0</v>
      </c>
      <c r="Z6">
        <v>0</v>
      </c>
      <c r="AA6">
        <v>0</v>
      </c>
      <c r="AD6">
        <v>0</v>
      </c>
      <c r="AH6" t="s">
        <v>63</v>
      </c>
      <c r="AI6">
        <v>0</v>
      </c>
      <c r="AJ6" t="s">
        <v>63</v>
      </c>
      <c r="AM6" t="s">
        <v>1403</v>
      </c>
      <c r="AN6" t="s">
        <v>84</v>
      </c>
      <c r="AP6">
        <v>0</v>
      </c>
      <c r="AQ6">
        <v>0</v>
      </c>
      <c r="AR6">
        <v>0</v>
      </c>
      <c r="AS6">
        <v>0</v>
      </c>
      <c r="AT6">
        <v>0</v>
      </c>
      <c r="AU6">
        <v>0</v>
      </c>
      <c r="AY6" t="s">
        <v>63</v>
      </c>
      <c r="BC6" t="s">
        <v>84</v>
      </c>
      <c r="BF6" t="s">
        <v>3158</v>
      </c>
    </row>
    <row r="7" spans="1:58" x14ac:dyDescent="0.35">
      <c r="A7" t="s">
        <v>3214</v>
      </c>
      <c r="B7">
        <v>10000</v>
      </c>
      <c r="C7">
        <v>30000</v>
      </c>
      <c r="D7" s="2">
        <v>45770</v>
      </c>
      <c r="E7" t="s">
        <v>59</v>
      </c>
      <c r="F7" t="s">
        <v>3215</v>
      </c>
      <c r="G7" t="s">
        <v>182</v>
      </c>
      <c r="I7">
        <v>1</v>
      </c>
      <c r="J7" t="s">
        <v>183</v>
      </c>
      <c r="K7">
        <v>73</v>
      </c>
      <c r="L7" t="s">
        <v>184</v>
      </c>
      <c r="M7" s="3">
        <v>6700</v>
      </c>
      <c r="P7" s="2">
        <v>45769</v>
      </c>
      <c r="R7">
        <v>30</v>
      </c>
      <c r="S7" s="3">
        <v>201000</v>
      </c>
      <c r="T7" t="s">
        <v>65</v>
      </c>
      <c r="U7" t="s">
        <v>185</v>
      </c>
      <c r="V7">
        <v>0</v>
      </c>
      <c r="W7" s="3">
        <v>200000</v>
      </c>
      <c r="X7" s="3">
        <v>1000</v>
      </c>
      <c r="Y7">
        <v>0</v>
      </c>
      <c r="Z7">
        <v>0</v>
      </c>
      <c r="AA7">
        <v>0</v>
      </c>
      <c r="AD7">
        <v>0</v>
      </c>
      <c r="AM7" t="s">
        <v>186</v>
      </c>
      <c r="AN7" t="s">
        <v>187</v>
      </c>
      <c r="AP7">
        <v>0</v>
      </c>
      <c r="AQ7">
        <v>0</v>
      </c>
      <c r="AR7">
        <v>0</v>
      </c>
      <c r="AS7">
        <v>0</v>
      </c>
      <c r="AT7">
        <v>0</v>
      </c>
      <c r="AU7">
        <v>0</v>
      </c>
      <c r="AY7" t="s">
        <v>63</v>
      </c>
      <c r="AZ7" t="s">
        <v>5602</v>
      </c>
      <c r="BA7">
        <v>0</v>
      </c>
      <c r="BC7" t="s">
        <v>187</v>
      </c>
      <c r="BF7" t="s">
        <v>3216</v>
      </c>
    </row>
    <row r="8" spans="1:58" x14ac:dyDescent="0.35">
      <c r="A8" t="s">
        <v>3214</v>
      </c>
      <c r="B8">
        <v>10000</v>
      </c>
      <c r="C8">
        <v>40000</v>
      </c>
      <c r="D8" s="2">
        <v>45770</v>
      </c>
      <c r="E8" t="s">
        <v>59</v>
      </c>
      <c r="F8" t="s">
        <v>3215</v>
      </c>
      <c r="G8" t="s">
        <v>182</v>
      </c>
      <c r="I8">
        <v>2</v>
      </c>
      <c r="J8" t="s">
        <v>183</v>
      </c>
      <c r="K8">
        <v>73</v>
      </c>
      <c r="L8" t="s">
        <v>184</v>
      </c>
      <c r="M8" s="3">
        <v>6667</v>
      </c>
      <c r="P8" s="2">
        <v>45769</v>
      </c>
      <c r="R8">
        <v>30</v>
      </c>
      <c r="S8" s="3">
        <v>200010</v>
      </c>
      <c r="T8" t="s">
        <v>65</v>
      </c>
      <c r="U8" t="s">
        <v>185</v>
      </c>
      <c r="V8">
        <v>0</v>
      </c>
      <c r="W8" s="3">
        <v>200000</v>
      </c>
      <c r="X8">
        <v>10</v>
      </c>
      <c r="Y8">
        <v>0</v>
      </c>
      <c r="Z8">
        <v>0</v>
      </c>
      <c r="AA8">
        <v>0</v>
      </c>
      <c r="AD8">
        <v>0</v>
      </c>
      <c r="AM8" t="s">
        <v>186</v>
      </c>
      <c r="AN8" t="s">
        <v>187</v>
      </c>
      <c r="AP8">
        <v>0</v>
      </c>
      <c r="AQ8">
        <v>0</v>
      </c>
      <c r="AR8">
        <v>0</v>
      </c>
      <c r="AS8">
        <v>0</v>
      </c>
      <c r="AT8">
        <v>0</v>
      </c>
      <c r="AU8">
        <v>0</v>
      </c>
      <c r="AY8" t="s">
        <v>63</v>
      </c>
      <c r="AZ8" t="s">
        <v>5602</v>
      </c>
      <c r="BA8">
        <v>0</v>
      </c>
      <c r="BC8" t="s">
        <v>187</v>
      </c>
      <c r="BF8" t="s">
        <v>3216</v>
      </c>
    </row>
    <row r="9" spans="1:58" x14ac:dyDescent="0.35">
      <c r="A9" t="s">
        <v>3217</v>
      </c>
      <c r="B9">
        <v>10000</v>
      </c>
      <c r="C9">
        <v>30000</v>
      </c>
      <c r="D9" s="2">
        <v>45770</v>
      </c>
      <c r="E9" t="s">
        <v>59</v>
      </c>
      <c r="F9" t="s">
        <v>3218</v>
      </c>
      <c r="G9" t="s">
        <v>182</v>
      </c>
      <c r="I9">
        <v>1</v>
      </c>
      <c r="J9" t="s">
        <v>183</v>
      </c>
      <c r="K9">
        <v>73</v>
      </c>
      <c r="L9" t="s">
        <v>184</v>
      </c>
      <c r="M9" s="3">
        <v>12167</v>
      </c>
      <c r="P9" s="2">
        <v>45769</v>
      </c>
      <c r="R9">
        <v>30</v>
      </c>
      <c r="S9" s="3">
        <v>365010</v>
      </c>
      <c r="T9" t="s">
        <v>65</v>
      </c>
      <c r="U9" t="s">
        <v>185</v>
      </c>
      <c r="V9">
        <v>0</v>
      </c>
      <c r="W9" s="3">
        <v>360000</v>
      </c>
      <c r="X9" s="3">
        <v>5010</v>
      </c>
      <c r="Y9">
        <v>0</v>
      </c>
      <c r="Z9">
        <v>0</v>
      </c>
      <c r="AA9">
        <v>0</v>
      </c>
      <c r="AD9">
        <v>0</v>
      </c>
      <c r="AM9" t="s">
        <v>186</v>
      </c>
      <c r="AN9" t="s">
        <v>187</v>
      </c>
      <c r="AP9">
        <v>0</v>
      </c>
      <c r="AQ9">
        <v>0</v>
      </c>
      <c r="AR9">
        <v>0</v>
      </c>
      <c r="AS9">
        <v>0</v>
      </c>
      <c r="AT9">
        <v>0</v>
      </c>
      <c r="AU9">
        <v>0</v>
      </c>
      <c r="AY9" t="s">
        <v>63</v>
      </c>
      <c r="AZ9" t="s">
        <v>5603</v>
      </c>
      <c r="BA9">
        <v>0</v>
      </c>
      <c r="BC9" t="s">
        <v>187</v>
      </c>
      <c r="BF9" t="s">
        <v>3219</v>
      </c>
    </row>
    <row r="10" spans="1:58" x14ac:dyDescent="0.35">
      <c r="A10" t="s">
        <v>3217</v>
      </c>
      <c r="B10">
        <v>10000</v>
      </c>
      <c r="C10">
        <v>40000</v>
      </c>
      <c r="D10" s="2">
        <v>45770</v>
      </c>
      <c r="E10" t="s">
        <v>59</v>
      </c>
      <c r="F10" t="s">
        <v>3218</v>
      </c>
      <c r="G10" t="s">
        <v>182</v>
      </c>
      <c r="I10">
        <v>2</v>
      </c>
      <c r="J10" t="s">
        <v>183</v>
      </c>
      <c r="K10">
        <v>73</v>
      </c>
      <c r="L10" t="s">
        <v>433</v>
      </c>
      <c r="M10" s="3">
        <v>8334</v>
      </c>
      <c r="P10" s="2">
        <v>45769</v>
      </c>
      <c r="R10">
        <v>30</v>
      </c>
      <c r="S10" s="3">
        <v>250020</v>
      </c>
      <c r="T10" t="s">
        <v>65</v>
      </c>
      <c r="U10" t="s">
        <v>185</v>
      </c>
      <c r="V10">
        <v>0</v>
      </c>
      <c r="W10" s="3">
        <v>246568</v>
      </c>
      <c r="X10" s="3">
        <v>3452</v>
      </c>
      <c r="Y10">
        <v>0</v>
      </c>
      <c r="Z10">
        <v>0</v>
      </c>
      <c r="AA10">
        <v>0</v>
      </c>
      <c r="AD10">
        <v>0</v>
      </c>
      <c r="AM10" t="s">
        <v>186</v>
      </c>
      <c r="AN10" t="s">
        <v>187</v>
      </c>
      <c r="AP10">
        <v>0</v>
      </c>
      <c r="AQ10">
        <v>0</v>
      </c>
      <c r="AR10">
        <v>0</v>
      </c>
      <c r="AS10">
        <v>0</v>
      </c>
      <c r="AT10">
        <v>0</v>
      </c>
      <c r="AU10">
        <v>0</v>
      </c>
      <c r="AY10" t="s">
        <v>63</v>
      </c>
      <c r="AZ10" t="s">
        <v>5603</v>
      </c>
      <c r="BA10">
        <v>0</v>
      </c>
      <c r="BC10" t="s">
        <v>187</v>
      </c>
      <c r="BF10" t="s">
        <v>3219</v>
      </c>
    </row>
    <row r="11" spans="1:58" x14ac:dyDescent="0.35">
      <c r="A11" t="s">
        <v>3217</v>
      </c>
      <c r="B11">
        <v>10000</v>
      </c>
      <c r="C11">
        <v>50000</v>
      </c>
      <c r="D11" s="2">
        <v>45770</v>
      </c>
      <c r="E11" t="s">
        <v>59</v>
      </c>
      <c r="F11" t="s">
        <v>3218</v>
      </c>
      <c r="G11" t="s">
        <v>182</v>
      </c>
      <c r="I11">
        <v>2</v>
      </c>
      <c r="J11" t="s">
        <v>183</v>
      </c>
      <c r="K11" t="s">
        <v>152</v>
      </c>
      <c r="L11" t="s">
        <v>153</v>
      </c>
      <c r="M11" s="3">
        <v>3834</v>
      </c>
      <c r="P11" s="2">
        <v>45769</v>
      </c>
      <c r="R11">
        <v>30</v>
      </c>
      <c r="S11" s="3">
        <v>115020</v>
      </c>
      <c r="T11" t="s">
        <v>65</v>
      </c>
      <c r="U11" t="s">
        <v>185</v>
      </c>
      <c r="V11">
        <v>0</v>
      </c>
      <c r="W11" s="3">
        <v>113432</v>
      </c>
      <c r="X11" s="3">
        <v>1588</v>
      </c>
      <c r="Y11">
        <v>0</v>
      </c>
      <c r="Z11">
        <v>0</v>
      </c>
      <c r="AA11">
        <v>0</v>
      </c>
      <c r="AD11">
        <v>0</v>
      </c>
      <c r="AM11" t="s">
        <v>186</v>
      </c>
      <c r="AN11" t="s">
        <v>187</v>
      </c>
      <c r="AP11">
        <v>0</v>
      </c>
      <c r="AQ11">
        <v>0</v>
      </c>
      <c r="AR11">
        <v>0</v>
      </c>
      <c r="AS11">
        <v>0</v>
      </c>
      <c r="AT11">
        <v>0</v>
      </c>
      <c r="AU11">
        <v>0</v>
      </c>
      <c r="AY11" t="s">
        <v>63</v>
      </c>
      <c r="AZ11" t="s">
        <v>5603</v>
      </c>
      <c r="BA11">
        <v>0</v>
      </c>
      <c r="BC11" t="s">
        <v>187</v>
      </c>
      <c r="BF11" t="s">
        <v>3219</v>
      </c>
    </row>
    <row r="12" spans="1:58" x14ac:dyDescent="0.35">
      <c r="A12" t="s">
        <v>5108</v>
      </c>
      <c r="B12">
        <v>10000</v>
      </c>
      <c r="C12">
        <v>20000</v>
      </c>
      <c r="D12" s="2">
        <v>45775</v>
      </c>
      <c r="E12" t="s">
        <v>59</v>
      </c>
      <c r="F12" t="s">
        <v>5594</v>
      </c>
      <c r="G12" t="s">
        <v>4822</v>
      </c>
      <c r="I12">
        <v>2</v>
      </c>
      <c r="J12" t="s">
        <v>183</v>
      </c>
      <c r="K12" t="s">
        <v>5173</v>
      </c>
      <c r="L12" t="s">
        <v>945</v>
      </c>
      <c r="M12" s="3">
        <v>3667</v>
      </c>
      <c r="P12" s="2">
        <v>45769</v>
      </c>
      <c r="R12">
        <v>6</v>
      </c>
      <c r="S12" s="3">
        <v>22002</v>
      </c>
      <c r="T12" t="s">
        <v>65</v>
      </c>
      <c r="U12" t="s">
        <v>4823</v>
      </c>
      <c r="V12">
        <v>0</v>
      </c>
      <c r="W12" s="3">
        <v>22002</v>
      </c>
      <c r="X12">
        <v>0</v>
      </c>
      <c r="Y12">
        <v>0</v>
      </c>
      <c r="Z12">
        <v>0</v>
      </c>
      <c r="AA12">
        <v>0</v>
      </c>
      <c r="AD12">
        <v>0</v>
      </c>
      <c r="AM12" t="s">
        <v>4824</v>
      </c>
      <c r="AN12" t="s">
        <v>448</v>
      </c>
      <c r="AP12">
        <v>0</v>
      </c>
      <c r="AQ12">
        <v>0</v>
      </c>
      <c r="AR12">
        <v>0</v>
      </c>
      <c r="AS12">
        <v>0</v>
      </c>
      <c r="AT12">
        <v>0</v>
      </c>
      <c r="AU12">
        <v>0</v>
      </c>
      <c r="AY12" t="s">
        <v>63</v>
      </c>
      <c r="AZ12" t="s">
        <v>6529</v>
      </c>
      <c r="BA12">
        <v>0</v>
      </c>
      <c r="BC12" t="s">
        <v>448</v>
      </c>
      <c r="BF12" t="s">
        <v>4049</v>
      </c>
    </row>
    <row r="13" spans="1:58" x14ac:dyDescent="0.35">
      <c r="A13" t="s">
        <v>5604</v>
      </c>
      <c r="B13">
        <v>10000</v>
      </c>
      <c r="C13">
        <v>10000</v>
      </c>
      <c r="D13" s="2">
        <v>45771</v>
      </c>
      <c r="E13" t="s">
        <v>59</v>
      </c>
      <c r="F13" t="s">
        <v>5605</v>
      </c>
      <c r="G13" t="s">
        <v>2398</v>
      </c>
      <c r="I13">
        <v>1</v>
      </c>
      <c r="J13" t="s">
        <v>183</v>
      </c>
      <c r="K13">
        <v>86</v>
      </c>
      <c r="L13" t="s">
        <v>1696</v>
      </c>
      <c r="M13" s="3">
        <v>15000</v>
      </c>
      <c r="P13" s="2">
        <v>45769</v>
      </c>
      <c r="R13">
        <v>8</v>
      </c>
      <c r="S13" s="3">
        <v>120000</v>
      </c>
      <c r="T13" t="s">
        <v>65</v>
      </c>
      <c r="U13" t="s">
        <v>3460</v>
      </c>
      <c r="V13">
        <v>0</v>
      </c>
      <c r="W13" s="3">
        <v>120000</v>
      </c>
      <c r="X13">
        <v>0</v>
      </c>
      <c r="Y13">
        <v>0</v>
      </c>
      <c r="Z13">
        <v>0</v>
      </c>
      <c r="AA13">
        <v>0</v>
      </c>
      <c r="AD13">
        <v>0</v>
      </c>
      <c r="AM13" t="s">
        <v>3461</v>
      </c>
      <c r="AN13" t="s">
        <v>203</v>
      </c>
      <c r="AP13">
        <v>0</v>
      </c>
      <c r="AQ13">
        <v>0</v>
      </c>
      <c r="AR13">
        <v>0</v>
      </c>
      <c r="AS13">
        <v>0</v>
      </c>
      <c r="AT13">
        <v>0</v>
      </c>
      <c r="AU13">
        <v>0</v>
      </c>
      <c r="AY13" t="s">
        <v>63</v>
      </c>
      <c r="AZ13" t="s">
        <v>5606</v>
      </c>
      <c r="BA13">
        <v>0</v>
      </c>
      <c r="BC13" t="s">
        <v>203</v>
      </c>
      <c r="BF13" t="s">
        <v>5607</v>
      </c>
    </row>
    <row r="14" spans="1:58" x14ac:dyDescent="0.35">
      <c r="A14" t="s">
        <v>72</v>
      </c>
      <c r="B14">
        <v>10000</v>
      </c>
      <c r="C14">
        <v>30000</v>
      </c>
      <c r="D14" s="2">
        <v>45771</v>
      </c>
      <c r="E14" t="s">
        <v>59</v>
      </c>
      <c r="F14" t="s">
        <v>5608</v>
      </c>
      <c r="G14">
        <v>502200327</v>
      </c>
      <c r="I14">
        <v>1</v>
      </c>
      <c r="J14" t="s">
        <v>183</v>
      </c>
      <c r="K14">
        <v>59</v>
      </c>
      <c r="L14" t="s">
        <v>73</v>
      </c>
      <c r="M14" s="3">
        <v>40000</v>
      </c>
      <c r="P14" s="2">
        <v>45769</v>
      </c>
      <c r="R14">
        <v>18</v>
      </c>
      <c r="S14" s="3">
        <v>720000</v>
      </c>
      <c r="T14" t="s">
        <v>65</v>
      </c>
      <c r="U14">
        <v>7062430001</v>
      </c>
      <c r="V14">
        <v>0</v>
      </c>
      <c r="W14" s="3">
        <v>690000</v>
      </c>
      <c r="X14" s="3">
        <v>30000</v>
      </c>
      <c r="Y14">
        <v>0</v>
      </c>
      <c r="Z14">
        <v>0</v>
      </c>
      <c r="AA14">
        <v>0</v>
      </c>
      <c r="AD14">
        <v>0</v>
      </c>
      <c r="AM14" t="s">
        <v>74</v>
      </c>
      <c r="AN14" t="s">
        <v>75</v>
      </c>
      <c r="AP14">
        <v>0</v>
      </c>
      <c r="AQ14">
        <v>0</v>
      </c>
      <c r="AR14">
        <v>0</v>
      </c>
      <c r="AS14">
        <v>0</v>
      </c>
      <c r="AT14">
        <v>0</v>
      </c>
      <c r="AU14">
        <v>0</v>
      </c>
      <c r="AY14" t="s">
        <v>63</v>
      </c>
      <c r="AZ14" t="s">
        <v>4444</v>
      </c>
      <c r="BA14">
        <v>0</v>
      </c>
      <c r="BC14" t="s">
        <v>75</v>
      </c>
      <c r="BF14" t="s">
        <v>76</v>
      </c>
    </row>
    <row r="15" spans="1:58" x14ac:dyDescent="0.35">
      <c r="A15" t="s">
        <v>3220</v>
      </c>
      <c r="B15">
        <v>10000</v>
      </c>
      <c r="C15">
        <v>40000</v>
      </c>
      <c r="D15" s="2">
        <v>45770</v>
      </c>
      <c r="E15" t="s">
        <v>59</v>
      </c>
      <c r="F15" t="s">
        <v>3221</v>
      </c>
      <c r="G15" t="s">
        <v>3222</v>
      </c>
      <c r="I15">
        <v>1</v>
      </c>
      <c r="J15" t="s">
        <v>183</v>
      </c>
      <c r="K15">
        <v>94</v>
      </c>
      <c r="L15" t="s">
        <v>81</v>
      </c>
      <c r="M15" s="3">
        <v>1500</v>
      </c>
      <c r="P15" s="2">
        <v>45769</v>
      </c>
      <c r="R15">
        <v>4</v>
      </c>
      <c r="S15" s="3">
        <v>6000</v>
      </c>
      <c r="T15" t="s">
        <v>65</v>
      </c>
      <c r="U15" t="s">
        <v>1410</v>
      </c>
      <c r="V15">
        <v>0</v>
      </c>
      <c r="W15" s="3">
        <v>4000</v>
      </c>
      <c r="X15" s="3">
        <v>2000</v>
      </c>
      <c r="Y15">
        <v>0</v>
      </c>
      <c r="Z15">
        <v>0</v>
      </c>
      <c r="AA15">
        <v>0</v>
      </c>
      <c r="AD15">
        <v>0</v>
      </c>
      <c r="AM15" t="s">
        <v>1411</v>
      </c>
      <c r="AN15" t="s">
        <v>84</v>
      </c>
      <c r="AP15">
        <v>0</v>
      </c>
      <c r="AQ15">
        <v>0</v>
      </c>
      <c r="AR15">
        <v>0</v>
      </c>
      <c r="AS15">
        <v>0</v>
      </c>
      <c r="AT15">
        <v>0</v>
      </c>
      <c r="AU15">
        <v>0</v>
      </c>
      <c r="AY15" t="s">
        <v>63</v>
      </c>
      <c r="AZ15" t="s">
        <v>5609</v>
      </c>
      <c r="BA15">
        <v>0</v>
      </c>
      <c r="BC15" t="s">
        <v>84</v>
      </c>
      <c r="BF15" t="s">
        <v>3223</v>
      </c>
    </row>
    <row r="16" spans="1:58" x14ac:dyDescent="0.35">
      <c r="A16" t="s">
        <v>3224</v>
      </c>
      <c r="B16">
        <v>10000</v>
      </c>
      <c r="C16">
        <v>10000</v>
      </c>
      <c r="D16" s="2">
        <v>45770</v>
      </c>
      <c r="E16" t="s">
        <v>59</v>
      </c>
      <c r="F16" t="s">
        <v>3225</v>
      </c>
      <c r="G16" t="s">
        <v>842</v>
      </c>
      <c r="I16">
        <v>1</v>
      </c>
      <c r="J16" t="s">
        <v>183</v>
      </c>
      <c r="K16">
        <v>73</v>
      </c>
      <c r="L16" t="s">
        <v>184</v>
      </c>
      <c r="M16" s="3">
        <v>36000</v>
      </c>
      <c r="P16" s="2">
        <v>45769</v>
      </c>
      <c r="R16">
        <v>12</v>
      </c>
      <c r="S16" s="3">
        <v>432000</v>
      </c>
      <c r="T16" t="s">
        <v>65</v>
      </c>
      <c r="U16">
        <v>80256220001</v>
      </c>
      <c r="V16">
        <v>0</v>
      </c>
      <c r="W16" s="3">
        <v>432000</v>
      </c>
      <c r="X16">
        <v>0</v>
      </c>
      <c r="Y16">
        <v>0</v>
      </c>
      <c r="Z16">
        <v>0</v>
      </c>
      <c r="AA16">
        <v>0</v>
      </c>
      <c r="AD16">
        <v>0</v>
      </c>
      <c r="AM16">
        <v>8025622</v>
      </c>
      <c r="AN16" t="s">
        <v>162</v>
      </c>
      <c r="AP16">
        <v>0</v>
      </c>
      <c r="AQ16">
        <v>0</v>
      </c>
      <c r="AR16">
        <v>0</v>
      </c>
      <c r="AS16">
        <v>0</v>
      </c>
      <c r="AT16">
        <v>0</v>
      </c>
      <c r="AU16">
        <v>0</v>
      </c>
      <c r="AY16" t="s">
        <v>63</v>
      </c>
      <c r="AZ16" t="s">
        <v>6546</v>
      </c>
      <c r="BA16">
        <v>0</v>
      </c>
      <c r="BC16" t="s">
        <v>162</v>
      </c>
      <c r="BF16" t="s">
        <v>3226</v>
      </c>
    </row>
    <row r="17" spans="1:58" x14ac:dyDescent="0.35">
      <c r="A17" t="s">
        <v>5610</v>
      </c>
      <c r="B17">
        <v>10000</v>
      </c>
      <c r="C17">
        <v>10000</v>
      </c>
      <c r="D17" s="2">
        <v>45771</v>
      </c>
      <c r="E17" t="s">
        <v>59</v>
      </c>
      <c r="F17" t="s">
        <v>5611</v>
      </c>
      <c r="G17" t="s">
        <v>3469</v>
      </c>
      <c r="I17">
        <v>1</v>
      </c>
      <c r="J17" t="s">
        <v>183</v>
      </c>
      <c r="K17">
        <v>72</v>
      </c>
      <c r="L17" t="s">
        <v>161</v>
      </c>
      <c r="M17" s="3">
        <v>19600</v>
      </c>
      <c r="P17" s="2">
        <v>45769</v>
      </c>
      <c r="R17">
        <v>5</v>
      </c>
      <c r="S17" s="3">
        <v>98000</v>
      </c>
      <c r="T17" t="s">
        <v>65</v>
      </c>
      <c r="U17">
        <v>83624420001</v>
      </c>
      <c r="V17">
        <v>0</v>
      </c>
      <c r="W17" s="3">
        <v>90000</v>
      </c>
      <c r="X17" s="3">
        <v>8000</v>
      </c>
      <c r="Y17">
        <v>0</v>
      </c>
      <c r="Z17">
        <v>0</v>
      </c>
      <c r="AA17">
        <v>0</v>
      </c>
      <c r="AD17">
        <v>0</v>
      </c>
      <c r="AM17">
        <v>8362442</v>
      </c>
      <c r="AN17" t="s">
        <v>162</v>
      </c>
      <c r="AP17">
        <v>0</v>
      </c>
      <c r="AQ17">
        <v>0</v>
      </c>
      <c r="AR17">
        <v>0</v>
      </c>
      <c r="AS17">
        <v>0</v>
      </c>
      <c r="AT17">
        <v>0</v>
      </c>
      <c r="AU17">
        <v>0</v>
      </c>
      <c r="AY17" t="s">
        <v>63</v>
      </c>
      <c r="AZ17" t="s">
        <v>5612</v>
      </c>
      <c r="BA17">
        <v>0</v>
      </c>
      <c r="BC17" t="s">
        <v>162</v>
      </c>
      <c r="BF17" t="s">
        <v>3466</v>
      </c>
    </row>
    <row r="18" spans="1:58" x14ac:dyDescent="0.35">
      <c r="A18" t="s">
        <v>3467</v>
      </c>
      <c r="B18">
        <v>10000</v>
      </c>
      <c r="C18">
        <v>10000</v>
      </c>
      <c r="D18" s="2">
        <v>45771</v>
      </c>
      <c r="E18" t="s">
        <v>59</v>
      </c>
      <c r="F18" t="s">
        <v>3468</v>
      </c>
      <c r="G18" t="s">
        <v>3469</v>
      </c>
      <c r="I18">
        <v>1</v>
      </c>
      <c r="J18" t="s">
        <v>183</v>
      </c>
      <c r="K18">
        <v>72</v>
      </c>
      <c r="L18" t="s">
        <v>161</v>
      </c>
      <c r="M18" s="3">
        <v>2800</v>
      </c>
      <c r="P18" s="2">
        <v>45769</v>
      </c>
      <c r="R18">
        <v>5</v>
      </c>
      <c r="S18" s="3">
        <v>14000</v>
      </c>
      <c r="T18" t="s">
        <v>65</v>
      </c>
      <c r="U18">
        <v>83634490001</v>
      </c>
      <c r="V18">
        <v>0</v>
      </c>
      <c r="W18" s="3">
        <v>10000</v>
      </c>
      <c r="X18" s="3">
        <v>4000</v>
      </c>
      <c r="Y18">
        <v>0</v>
      </c>
      <c r="Z18">
        <v>0</v>
      </c>
      <c r="AA18">
        <v>0</v>
      </c>
      <c r="AD18">
        <v>0</v>
      </c>
      <c r="AM18">
        <v>8363449</v>
      </c>
      <c r="AN18" t="s">
        <v>162</v>
      </c>
      <c r="AP18">
        <v>0</v>
      </c>
      <c r="AQ18">
        <v>0</v>
      </c>
      <c r="AR18">
        <v>0</v>
      </c>
      <c r="AS18">
        <v>0</v>
      </c>
      <c r="AT18">
        <v>0</v>
      </c>
      <c r="AU18">
        <v>0</v>
      </c>
      <c r="AY18" t="s">
        <v>63</v>
      </c>
      <c r="AZ18" t="s">
        <v>5613</v>
      </c>
      <c r="BA18">
        <v>0</v>
      </c>
      <c r="BC18" t="s">
        <v>162</v>
      </c>
      <c r="BF18" t="s">
        <v>3466</v>
      </c>
    </row>
    <row r="19" spans="1:58" x14ac:dyDescent="0.35">
      <c r="A19" t="s">
        <v>3470</v>
      </c>
      <c r="B19">
        <v>10000</v>
      </c>
      <c r="C19">
        <v>10000</v>
      </c>
      <c r="D19" s="2">
        <v>45771</v>
      </c>
      <c r="E19" t="s">
        <v>59</v>
      </c>
      <c r="F19" t="s">
        <v>3471</v>
      </c>
      <c r="G19" t="s">
        <v>3469</v>
      </c>
      <c r="I19">
        <v>1</v>
      </c>
      <c r="J19" t="s">
        <v>183</v>
      </c>
      <c r="K19">
        <v>72</v>
      </c>
      <c r="L19" t="s">
        <v>161</v>
      </c>
      <c r="M19" s="3">
        <v>2800</v>
      </c>
      <c r="P19" s="2">
        <v>45769</v>
      </c>
      <c r="R19">
        <v>5</v>
      </c>
      <c r="S19" s="3">
        <v>14000</v>
      </c>
      <c r="T19" t="s">
        <v>65</v>
      </c>
      <c r="U19">
        <v>83635750001</v>
      </c>
      <c r="V19">
        <v>0</v>
      </c>
      <c r="W19" s="3">
        <v>10000</v>
      </c>
      <c r="X19" s="3">
        <v>4000</v>
      </c>
      <c r="Y19">
        <v>0</v>
      </c>
      <c r="Z19">
        <v>0</v>
      </c>
      <c r="AA19">
        <v>0</v>
      </c>
      <c r="AD19">
        <v>0</v>
      </c>
      <c r="AM19">
        <v>8363575</v>
      </c>
      <c r="AN19" t="s">
        <v>162</v>
      </c>
      <c r="AP19">
        <v>0</v>
      </c>
      <c r="AQ19">
        <v>0</v>
      </c>
      <c r="AR19">
        <v>0</v>
      </c>
      <c r="AS19">
        <v>0</v>
      </c>
      <c r="AT19">
        <v>0</v>
      </c>
      <c r="AU19">
        <v>0</v>
      </c>
      <c r="AY19" t="s">
        <v>63</v>
      </c>
      <c r="AZ19" t="s">
        <v>5614</v>
      </c>
      <c r="BA19">
        <v>0</v>
      </c>
      <c r="BC19" t="s">
        <v>162</v>
      </c>
      <c r="BF19" t="s">
        <v>3466</v>
      </c>
    </row>
    <row r="20" spans="1:58" x14ac:dyDescent="0.35">
      <c r="A20" t="s">
        <v>3472</v>
      </c>
      <c r="B20">
        <v>10000</v>
      </c>
      <c r="C20">
        <v>10000</v>
      </c>
      <c r="D20" s="2">
        <v>45771</v>
      </c>
      <c r="E20" t="s">
        <v>59</v>
      </c>
      <c r="F20" t="s">
        <v>3473</v>
      </c>
      <c r="G20" t="s">
        <v>3469</v>
      </c>
      <c r="I20">
        <v>1</v>
      </c>
      <c r="J20" t="s">
        <v>183</v>
      </c>
      <c r="K20">
        <v>72</v>
      </c>
      <c r="L20" t="s">
        <v>161</v>
      </c>
      <c r="M20" s="3">
        <v>2800</v>
      </c>
      <c r="P20" s="2">
        <v>45769</v>
      </c>
      <c r="R20">
        <v>5</v>
      </c>
      <c r="S20" s="3">
        <v>14000</v>
      </c>
      <c r="T20" t="s">
        <v>65</v>
      </c>
      <c r="U20">
        <v>83635760001</v>
      </c>
      <c r="V20">
        <v>0</v>
      </c>
      <c r="W20" s="3">
        <v>10000</v>
      </c>
      <c r="X20" s="3">
        <v>4000</v>
      </c>
      <c r="Y20">
        <v>0</v>
      </c>
      <c r="Z20">
        <v>0</v>
      </c>
      <c r="AA20">
        <v>0</v>
      </c>
      <c r="AD20">
        <v>0</v>
      </c>
      <c r="AM20">
        <v>8363576</v>
      </c>
      <c r="AN20" t="s">
        <v>162</v>
      </c>
      <c r="AP20">
        <v>0</v>
      </c>
      <c r="AQ20">
        <v>0</v>
      </c>
      <c r="AR20">
        <v>0</v>
      </c>
      <c r="AS20">
        <v>0</v>
      </c>
      <c r="AT20">
        <v>0</v>
      </c>
      <c r="AU20">
        <v>0</v>
      </c>
      <c r="AY20" t="s">
        <v>63</v>
      </c>
      <c r="AZ20" t="s">
        <v>5615</v>
      </c>
      <c r="BA20">
        <v>0</v>
      </c>
      <c r="BC20" t="s">
        <v>162</v>
      </c>
      <c r="BF20" t="s">
        <v>3466</v>
      </c>
    </row>
    <row r="21" spans="1:58" x14ac:dyDescent="0.35">
      <c r="A21" t="s">
        <v>3227</v>
      </c>
      <c r="B21">
        <v>10000</v>
      </c>
      <c r="C21">
        <v>30000</v>
      </c>
      <c r="D21" s="2">
        <v>45770</v>
      </c>
      <c r="E21" t="s">
        <v>59</v>
      </c>
      <c r="F21" t="s">
        <v>3228</v>
      </c>
      <c r="G21">
        <v>10656256092</v>
      </c>
      <c r="I21">
        <v>3</v>
      </c>
      <c r="J21" t="s">
        <v>183</v>
      </c>
      <c r="K21">
        <v>85</v>
      </c>
      <c r="L21" t="s">
        <v>940</v>
      </c>
      <c r="M21" s="3">
        <v>10000</v>
      </c>
      <c r="P21" s="2">
        <v>45769</v>
      </c>
      <c r="R21">
        <v>11</v>
      </c>
      <c r="S21" s="3">
        <v>110000</v>
      </c>
      <c r="T21" t="s">
        <v>65</v>
      </c>
      <c r="U21" t="s">
        <v>478</v>
      </c>
      <c r="V21">
        <v>0</v>
      </c>
      <c r="W21" s="3">
        <v>100000</v>
      </c>
      <c r="X21" s="3">
        <v>10000</v>
      </c>
      <c r="Y21">
        <v>0</v>
      </c>
      <c r="Z21">
        <v>0</v>
      </c>
      <c r="AA21">
        <v>0</v>
      </c>
      <c r="AD21">
        <v>0</v>
      </c>
      <c r="AM21" t="s">
        <v>479</v>
      </c>
      <c r="AN21" t="s">
        <v>108</v>
      </c>
      <c r="AP21">
        <v>0</v>
      </c>
      <c r="AQ21">
        <v>0</v>
      </c>
      <c r="AR21">
        <v>0</v>
      </c>
      <c r="AS21">
        <v>0</v>
      </c>
      <c r="AT21">
        <v>0</v>
      </c>
      <c r="AU21">
        <v>0</v>
      </c>
      <c r="AY21" t="s">
        <v>63</v>
      </c>
      <c r="AZ21" t="s">
        <v>4475</v>
      </c>
      <c r="BA21">
        <v>0</v>
      </c>
      <c r="BC21" t="s">
        <v>108</v>
      </c>
      <c r="BF21" t="s">
        <v>3229</v>
      </c>
    </row>
    <row r="22" spans="1:58" x14ac:dyDescent="0.35">
      <c r="A22" t="s">
        <v>3616</v>
      </c>
      <c r="B22">
        <v>10000</v>
      </c>
      <c r="C22">
        <v>10000</v>
      </c>
      <c r="D22" s="2">
        <v>45772</v>
      </c>
      <c r="E22" t="s">
        <v>59</v>
      </c>
      <c r="F22" s="4">
        <v>0.46633101851851849</v>
      </c>
      <c r="G22" t="s">
        <v>3469</v>
      </c>
      <c r="I22">
        <v>1</v>
      </c>
      <c r="J22" t="s">
        <v>183</v>
      </c>
      <c r="K22">
        <v>72</v>
      </c>
      <c r="L22" t="s">
        <v>161</v>
      </c>
      <c r="M22" s="3">
        <v>2000</v>
      </c>
      <c r="P22" s="2">
        <v>45769</v>
      </c>
      <c r="R22">
        <v>4</v>
      </c>
      <c r="S22" s="3">
        <v>8000</v>
      </c>
      <c r="T22" t="s">
        <v>65</v>
      </c>
      <c r="U22">
        <v>5000579950001</v>
      </c>
      <c r="V22">
        <v>0</v>
      </c>
      <c r="W22" s="3">
        <v>6000</v>
      </c>
      <c r="X22" s="3">
        <v>2000</v>
      </c>
      <c r="Y22">
        <v>0</v>
      </c>
      <c r="Z22">
        <v>0</v>
      </c>
      <c r="AA22">
        <v>0</v>
      </c>
      <c r="AD22">
        <v>0</v>
      </c>
      <c r="AM22">
        <v>500057995</v>
      </c>
      <c r="AN22" t="s">
        <v>162</v>
      </c>
      <c r="AP22">
        <v>0</v>
      </c>
      <c r="AQ22">
        <v>0</v>
      </c>
      <c r="AR22">
        <v>0</v>
      </c>
      <c r="AS22">
        <v>0</v>
      </c>
      <c r="AT22">
        <v>0</v>
      </c>
      <c r="AU22">
        <v>0</v>
      </c>
      <c r="AY22" t="s">
        <v>63</v>
      </c>
      <c r="AZ22" t="s">
        <v>5616</v>
      </c>
      <c r="BA22">
        <v>0</v>
      </c>
      <c r="BC22" t="s">
        <v>162</v>
      </c>
      <c r="BF22" t="s">
        <v>1146</v>
      </c>
    </row>
    <row r="23" spans="1:58" x14ac:dyDescent="0.35">
      <c r="A23" t="s">
        <v>3230</v>
      </c>
      <c r="B23">
        <v>10000</v>
      </c>
      <c r="C23">
        <v>10000</v>
      </c>
      <c r="D23" s="2">
        <v>45770</v>
      </c>
      <c r="E23" t="s">
        <v>59</v>
      </c>
      <c r="F23" s="4">
        <v>0.46946759259259258</v>
      </c>
      <c r="G23">
        <v>860909190918</v>
      </c>
      <c r="I23">
        <v>1</v>
      </c>
      <c r="J23" t="s">
        <v>183</v>
      </c>
      <c r="K23">
        <v>79</v>
      </c>
      <c r="L23" t="s">
        <v>92</v>
      </c>
      <c r="M23">
        <v>143</v>
      </c>
      <c r="P23" s="2">
        <v>45769</v>
      </c>
      <c r="R23">
        <v>28</v>
      </c>
      <c r="S23" s="3">
        <v>4004</v>
      </c>
      <c r="T23" t="s">
        <v>65</v>
      </c>
      <c r="U23" t="s">
        <v>3231</v>
      </c>
      <c r="V23">
        <v>0</v>
      </c>
      <c r="W23" s="3">
        <v>3925</v>
      </c>
      <c r="X23">
        <v>79</v>
      </c>
      <c r="Y23">
        <v>0</v>
      </c>
      <c r="Z23">
        <v>0</v>
      </c>
      <c r="AA23">
        <v>0</v>
      </c>
      <c r="AD23">
        <v>0</v>
      </c>
      <c r="AM23" t="s">
        <v>3232</v>
      </c>
      <c r="AN23" t="s">
        <v>108</v>
      </c>
      <c r="AP23">
        <v>0</v>
      </c>
      <c r="AQ23">
        <v>0</v>
      </c>
      <c r="AR23">
        <v>0</v>
      </c>
      <c r="AS23">
        <v>0</v>
      </c>
      <c r="AT23">
        <v>0</v>
      </c>
      <c r="AU23">
        <v>0</v>
      </c>
      <c r="AY23" t="s">
        <v>63</v>
      </c>
      <c r="AZ23" t="s">
        <v>5509</v>
      </c>
      <c r="BA23">
        <v>0</v>
      </c>
      <c r="BC23" t="s">
        <v>108</v>
      </c>
      <c r="BF23" t="s">
        <v>3233</v>
      </c>
    </row>
    <row r="24" spans="1:58" x14ac:dyDescent="0.35">
      <c r="A24" t="s">
        <v>3152</v>
      </c>
      <c r="B24">
        <v>10000</v>
      </c>
      <c r="C24">
        <v>10000</v>
      </c>
      <c r="D24" s="2">
        <v>45769</v>
      </c>
      <c r="E24" t="s">
        <v>59</v>
      </c>
      <c r="F24" t="s">
        <v>3153</v>
      </c>
      <c r="G24" t="s">
        <v>713</v>
      </c>
      <c r="I24">
        <v>1</v>
      </c>
      <c r="J24" t="s">
        <v>183</v>
      </c>
      <c r="K24">
        <v>82</v>
      </c>
      <c r="L24" t="s">
        <v>352</v>
      </c>
      <c r="M24" s="3">
        <v>1035</v>
      </c>
      <c r="P24" s="2">
        <v>45769</v>
      </c>
      <c r="R24">
        <v>20</v>
      </c>
      <c r="S24" s="3">
        <v>20700</v>
      </c>
      <c r="T24" t="s">
        <v>65</v>
      </c>
      <c r="U24" t="s">
        <v>3154</v>
      </c>
      <c r="V24">
        <v>0</v>
      </c>
      <c r="W24" s="3">
        <v>20700</v>
      </c>
      <c r="X24">
        <v>0</v>
      </c>
      <c r="Y24">
        <v>0</v>
      </c>
      <c r="Z24">
        <v>0</v>
      </c>
      <c r="AA24">
        <v>0</v>
      </c>
      <c r="AD24">
        <v>0</v>
      </c>
      <c r="AM24" t="s">
        <v>3155</v>
      </c>
      <c r="AN24" t="s">
        <v>622</v>
      </c>
      <c r="AP24">
        <v>0</v>
      </c>
      <c r="AQ24">
        <v>0</v>
      </c>
      <c r="AR24">
        <v>0</v>
      </c>
      <c r="AS24">
        <v>0</v>
      </c>
      <c r="AT24">
        <v>0</v>
      </c>
      <c r="AU24">
        <v>0</v>
      </c>
      <c r="AY24" t="s">
        <v>63</v>
      </c>
      <c r="AZ24" t="s">
        <v>5617</v>
      </c>
      <c r="BA24">
        <v>0</v>
      </c>
      <c r="BC24" t="s">
        <v>622</v>
      </c>
      <c r="BF24" t="s">
        <v>2851</v>
      </c>
    </row>
    <row r="25" spans="1:58" x14ac:dyDescent="0.35">
      <c r="A25" t="s">
        <v>3234</v>
      </c>
      <c r="B25">
        <v>10000</v>
      </c>
      <c r="C25">
        <v>10000</v>
      </c>
      <c r="D25" s="2">
        <v>45770</v>
      </c>
      <c r="E25" t="s">
        <v>59</v>
      </c>
      <c r="F25" t="s">
        <v>3235</v>
      </c>
      <c r="G25" t="s">
        <v>1667</v>
      </c>
      <c r="I25">
        <v>1</v>
      </c>
      <c r="J25" t="s">
        <v>183</v>
      </c>
      <c r="K25">
        <v>78</v>
      </c>
      <c r="L25" t="s">
        <v>216</v>
      </c>
      <c r="M25">
        <v>500</v>
      </c>
      <c r="P25" s="2">
        <v>45769</v>
      </c>
      <c r="R25">
        <v>1</v>
      </c>
      <c r="S25">
        <v>500</v>
      </c>
      <c r="T25" t="s">
        <v>65</v>
      </c>
      <c r="U25">
        <v>10100860001</v>
      </c>
      <c r="V25">
        <v>0</v>
      </c>
      <c r="W25">
        <v>500</v>
      </c>
      <c r="X25">
        <v>0</v>
      </c>
      <c r="Y25">
        <v>0</v>
      </c>
      <c r="Z25">
        <v>0</v>
      </c>
      <c r="AA25">
        <v>0</v>
      </c>
      <c r="AD25">
        <v>0</v>
      </c>
      <c r="AM25">
        <v>1010086</v>
      </c>
      <c r="AN25" t="s">
        <v>1726</v>
      </c>
      <c r="AP25">
        <v>0</v>
      </c>
      <c r="AQ25">
        <v>0</v>
      </c>
      <c r="AR25">
        <v>0</v>
      </c>
      <c r="AS25">
        <v>0</v>
      </c>
      <c r="AT25">
        <v>0</v>
      </c>
      <c r="AU25">
        <v>0</v>
      </c>
      <c r="AY25" t="s">
        <v>63</v>
      </c>
      <c r="AZ25" t="s">
        <v>5618</v>
      </c>
      <c r="BA25">
        <v>0</v>
      </c>
      <c r="BC25" t="s">
        <v>1726</v>
      </c>
      <c r="BF25" t="s">
        <v>1727</v>
      </c>
    </row>
    <row r="26" spans="1:58" x14ac:dyDescent="0.35">
      <c r="A26" t="s">
        <v>3482</v>
      </c>
      <c r="B26">
        <v>10000</v>
      </c>
      <c r="C26">
        <v>10000</v>
      </c>
      <c r="D26" s="2">
        <v>45772</v>
      </c>
      <c r="E26" t="s">
        <v>59</v>
      </c>
      <c r="F26" t="s">
        <v>3483</v>
      </c>
      <c r="G26" t="s">
        <v>3484</v>
      </c>
      <c r="I26">
        <v>1</v>
      </c>
      <c r="J26" t="s">
        <v>183</v>
      </c>
      <c r="K26">
        <v>72</v>
      </c>
      <c r="L26" t="s">
        <v>161</v>
      </c>
      <c r="M26" s="3">
        <v>1250</v>
      </c>
      <c r="P26" s="2">
        <v>45769</v>
      </c>
      <c r="R26">
        <v>4</v>
      </c>
      <c r="S26" s="3">
        <v>5000</v>
      </c>
      <c r="T26" t="s">
        <v>65</v>
      </c>
      <c r="U26">
        <v>86084000001</v>
      </c>
      <c r="V26">
        <v>0</v>
      </c>
      <c r="W26" s="3">
        <v>3000</v>
      </c>
      <c r="X26" s="3">
        <v>2000</v>
      </c>
      <c r="Y26">
        <v>0</v>
      </c>
      <c r="Z26">
        <v>0</v>
      </c>
      <c r="AA26">
        <v>0</v>
      </c>
      <c r="AD26">
        <v>0</v>
      </c>
      <c r="AM26">
        <v>8608400</v>
      </c>
      <c r="AN26" t="s">
        <v>162</v>
      </c>
      <c r="AP26">
        <v>0</v>
      </c>
      <c r="AQ26">
        <v>0</v>
      </c>
      <c r="AR26">
        <v>0</v>
      </c>
      <c r="AS26">
        <v>0</v>
      </c>
      <c r="AT26">
        <v>0</v>
      </c>
      <c r="AU26">
        <v>0</v>
      </c>
      <c r="AY26" t="s">
        <v>63</v>
      </c>
      <c r="AZ26" t="s">
        <v>5619</v>
      </c>
      <c r="BA26">
        <v>0</v>
      </c>
      <c r="BC26" t="s">
        <v>162</v>
      </c>
      <c r="BF26" t="s">
        <v>3485</v>
      </c>
    </row>
    <row r="27" spans="1:58" x14ac:dyDescent="0.35">
      <c r="A27" t="s">
        <v>4736</v>
      </c>
      <c r="B27">
        <v>10000</v>
      </c>
      <c r="C27">
        <v>30000</v>
      </c>
      <c r="D27" s="2">
        <v>45771</v>
      </c>
      <c r="E27" t="s">
        <v>59</v>
      </c>
      <c r="F27" t="s">
        <v>4921</v>
      </c>
      <c r="G27">
        <v>10620258107</v>
      </c>
      <c r="I27">
        <v>3</v>
      </c>
      <c r="J27" t="s">
        <v>183</v>
      </c>
      <c r="K27">
        <v>85</v>
      </c>
      <c r="L27" t="s">
        <v>940</v>
      </c>
      <c r="M27" s="3">
        <v>36364</v>
      </c>
      <c r="P27" s="2">
        <v>45769</v>
      </c>
      <c r="R27">
        <v>11</v>
      </c>
      <c r="S27" s="3">
        <v>400004</v>
      </c>
      <c r="T27" t="s">
        <v>65</v>
      </c>
      <c r="U27" t="s">
        <v>504</v>
      </c>
      <c r="V27">
        <v>0</v>
      </c>
      <c r="W27" s="3">
        <v>400000</v>
      </c>
      <c r="X27">
        <v>4</v>
      </c>
      <c r="Y27">
        <v>0</v>
      </c>
      <c r="Z27">
        <v>0</v>
      </c>
      <c r="AA27">
        <v>0</v>
      </c>
      <c r="AD27">
        <v>0</v>
      </c>
      <c r="AM27" t="s">
        <v>505</v>
      </c>
      <c r="AN27" t="s">
        <v>108</v>
      </c>
      <c r="AP27">
        <v>0</v>
      </c>
      <c r="AQ27">
        <v>0</v>
      </c>
      <c r="AR27">
        <v>0</v>
      </c>
      <c r="AS27">
        <v>0</v>
      </c>
      <c r="AT27">
        <v>0</v>
      </c>
      <c r="AU27">
        <v>0</v>
      </c>
      <c r="AY27" t="s">
        <v>63</v>
      </c>
      <c r="AZ27" t="s">
        <v>4738</v>
      </c>
      <c r="BA27">
        <v>0</v>
      </c>
      <c r="BC27" t="s">
        <v>108</v>
      </c>
      <c r="BF27" t="s">
        <v>4739</v>
      </c>
    </row>
    <row r="28" spans="1:58" x14ac:dyDescent="0.35">
      <c r="A28" t="s">
        <v>3981</v>
      </c>
      <c r="B28">
        <v>10000</v>
      </c>
      <c r="C28">
        <v>10000</v>
      </c>
      <c r="D28" s="2">
        <v>45776</v>
      </c>
      <c r="E28" t="s">
        <v>59</v>
      </c>
      <c r="F28" t="s">
        <v>5599</v>
      </c>
      <c r="G28" t="s">
        <v>3983</v>
      </c>
      <c r="I28">
        <v>1</v>
      </c>
      <c r="J28" t="s">
        <v>183</v>
      </c>
      <c r="K28">
        <v>93</v>
      </c>
      <c r="L28" t="s">
        <v>1248</v>
      </c>
      <c r="M28" s="3">
        <v>1790</v>
      </c>
      <c r="P28" s="2">
        <v>45769</v>
      </c>
      <c r="R28">
        <v>24</v>
      </c>
      <c r="S28" s="3">
        <v>42960</v>
      </c>
      <c r="T28" t="s">
        <v>65</v>
      </c>
      <c r="U28" t="s">
        <v>3984</v>
      </c>
      <c r="V28">
        <v>0</v>
      </c>
      <c r="W28" s="3">
        <v>38201</v>
      </c>
      <c r="X28" s="3">
        <v>4759</v>
      </c>
      <c r="Y28">
        <v>0</v>
      </c>
      <c r="Z28">
        <v>0</v>
      </c>
      <c r="AA28">
        <v>0</v>
      </c>
      <c r="AD28">
        <v>0</v>
      </c>
      <c r="AM28" t="s">
        <v>3985</v>
      </c>
      <c r="AN28" t="s">
        <v>448</v>
      </c>
      <c r="AP28">
        <v>0</v>
      </c>
      <c r="AQ28">
        <v>0</v>
      </c>
      <c r="AR28">
        <v>0</v>
      </c>
      <c r="AS28">
        <v>0</v>
      </c>
      <c r="AT28">
        <v>0</v>
      </c>
      <c r="AU28">
        <v>0</v>
      </c>
      <c r="AY28" t="s">
        <v>63</v>
      </c>
      <c r="AZ28" t="s">
        <v>6398</v>
      </c>
      <c r="BA28">
        <v>0</v>
      </c>
      <c r="BC28" t="s">
        <v>448</v>
      </c>
      <c r="BF28" t="s">
        <v>3986</v>
      </c>
    </row>
    <row r="29" spans="1:58" x14ac:dyDescent="0.35">
      <c r="A29" t="s">
        <v>5012</v>
      </c>
      <c r="B29">
        <v>10000</v>
      </c>
      <c r="C29">
        <v>60000</v>
      </c>
      <c r="D29" s="2">
        <v>45772</v>
      </c>
      <c r="E29" t="s">
        <v>59</v>
      </c>
      <c r="F29" t="s">
        <v>5013</v>
      </c>
      <c r="G29" t="s">
        <v>5014</v>
      </c>
      <c r="I29">
        <v>2</v>
      </c>
      <c r="J29" t="s">
        <v>183</v>
      </c>
      <c r="K29">
        <v>62</v>
      </c>
      <c r="L29" t="s">
        <v>175</v>
      </c>
      <c r="M29" s="3">
        <v>26400</v>
      </c>
      <c r="P29" s="2">
        <v>45769</v>
      </c>
      <c r="R29">
        <v>1</v>
      </c>
      <c r="S29" s="3">
        <v>26400</v>
      </c>
      <c r="T29" t="s">
        <v>65</v>
      </c>
      <c r="U29" t="s">
        <v>831</v>
      </c>
      <c r="V29">
        <v>0</v>
      </c>
      <c r="W29" s="3">
        <v>26120</v>
      </c>
      <c r="X29">
        <v>280</v>
      </c>
      <c r="Y29">
        <v>0</v>
      </c>
      <c r="Z29">
        <v>0</v>
      </c>
      <c r="AA29">
        <v>0</v>
      </c>
      <c r="AD29">
        <v>0</v>
      </c>
      <c r="AM29" t="s">
        <v>832</v>
      </c>
      <c r="AN29" t="s">
        <v>833</v>
      </c>
      <c r="AP29">
        <v>0</v>
      </c>
      <c r="AQ29">
        <v>0</v>
      </c>
      <c r="AR29">
        <v>0</v>
      </c>
      <c r="AS29">
        <v>0</v>
      </c>
      <c r="AT29">
        <v>0</v>
      </c>
      <c r="AU29">
        <v>0</v>
      </c>
      <c r="AY29" t="s">
        <v>63</v>
      </c>
      <c r="AZ29" t="s">
        <v>5015</v>
      </c>
      <c r="BA29">
        <v>0</v>
      </c>
      <c r="BC29" t="s">
        <v>833</v>
      </c>
      <c r="BF29" t="s">
        <v>4428</v>
      </c>
    </row>
    <row r="30" spans="1:58" x14ac:dyDescent="0.35">
      <c r="A30" t="s">
        <v>3159</v>
      </c>
      <c r="B30">
        <v>10000</v>
      </c>
      <c r="C30">
        <v>20000</v>
      </c>
      <c r="D30" s="2">
        <v>45769</v>
      </c>
      <c r="E30" t="s">
        <v>59</v>
      </c>
      <c r="F30" t="s">
        <v>3160</v>
      </c>
      <c r="G30" t="s">
        <v>3161</v>
      </c>
      <c r="I30">
        <v>1</v>
      </c>
      <c r="J30" t="s">
        <v>183</v>
      </c>
      <c r="K30">
        <v>60</v>
      </c>
      <c r="L30" t="s">
        <v>222</v>
      </c>
      <c r="M30" s="3">
        <v>3334</v>
      </c>
      <c r="P30" s="2">
        <v>45769</v>
      </c>
      <c r="R30">
        <v>6</v>
      </c>
      <c r="S30" s="3">
        <v>20004</v>
      </c>
      <c r="T30" t="s">
        <v>65</v>
      </c>
      <c r="U30" t="s">
        <v>3162</v>
      </c>
      <c r="V30">
        <v>0</v>
      </c>
      <c r="W30" s="3">
        <v>20000</v>
      </c>
      <c r="X30">
        <v>4</v>
      </c>
      <c r="Y30">
        <v>0</v>
      </c>
      <c r="Z30">
        <v>0</v>
      </c>
      <c r="AA30">
        <v>0</v>
      </c>
      <c r="AD30">
        <v>0</v>
      </c>
      <c r="AM30" t="s">
        <v>3163</v>
      </c>
      <c r="AN30" t="s">
        <v>3164</v>
      </c>
      <c r="AP30">
        <v>0</v>
      </c>
      <c r="AQ30">
        <v>0</v>
      </c>
      <c r="AR30">
        <v>0</v>
      </c>
      <c r="AS30">
        <v>0</v>
      </c>
      <c r="AT30">
        <v>0</v>
      </c>
      <c r="AU30">
        <v>0</v>
      </c>
      <c r="AY30" t="s">
        <v>63</v>
      </c>
      <c r="AZ30" t="s">
        <v>3362</v>
      </c>
      <c r="BA30">
        <v>0</v>
      </c>
      <c r="BC30" t="s">
        <v>3164</v>
      </c>
      <c r="BF30" t="s">
        <v>3165</v>
      </c>
    </row>
    <row r="31" spans="1:58" x14ac:dyDescent="0.35">
      <c r="A31" t="s">
        <v>3166</v>
      </c>
      <c r="B31">
        <v>10000</v>
      </c>
      <c r="C31">
        <v>20000</v>
      </c>
      <c r="D31" s="2">
        <v>45769</v>
      </c>
      <c r="E31" t="s">
        <v>59</v>
      </c>
      <c r="F31" t="s">
        <v>3167</v>
      </c>
      <c r="G31" t="s">
        <v>719</v>
      </c>
      <c r="I31">
        <v>2</v>
      </c>
      <c r="J31" t="s">
        <v>183</v>
      </c>
      <c r="K31">
        <v>60</v>
      </c>
      <c r="L31" t="s">
        <v>222</v>
      </c>
      <c r="M31" s="3">
        <v>13000</v>
      </c>
      <c r="P31" s="2">
        <v>45769</v>
      </c>
      <c r="R31">
        <v>1</v>
      </c>
      <c r="S31" s="3">
        <v>13000</v>
      </c>
      <c r="T31" t="s">
        <v>65</v>
      </c>
      <c r="U31">
        <v>8077000001</v>
      </c>
      <c r="V31">
        <v>0</v>
      </c>
      <c r="W31" s="3">
        <v>10000</v>
      </c>
      <c r="X31" s="3">
        <v>3000</v>
      </c>
      <c r="Y31">
        <v>0</v>
      </c>
      <c r="Z31">
        <v>0</v>
      </c>
      <c r="AA31">
        <v>0</v>
      </c>
      <c r="AD31">
        <v>0</v>
      </c>
      <c r="AM31">
        <v>807700</v>
      </c>
      <c r="AN31" t="s">
        <v>210</v>
      </c>
      <c r="AP31">
        <v>0</v>
      </c>
      <c r="AQ31">
        <v>0</v>
      </c>
      <c r="AR31">
        <v>0</v>
      </c>
      <c r="AS31">
        <v>0</v>
      </c>
      <c r="AT31">
        <v>0</v>
      </c>
      <c r="AU31">
        <v>0</v>
      </c>
      <c r="AY31" t="s">
        <v>63</v>
      </c>
      <c r="AZ31" t="s">
        <v>3363</v>
      </c>
      <c r="BA31">
        <v>0</v>
      </c>
      <c r="BC31" t="s">
        <v>210</v>
      </c>
      <c r="BF31" t="s">
        <v>3168</v>
      </c>
    </row>
    <row r="32" spans="1:58" x14ac:dyDescent="0.35">
      <c r="A32" t="s">
        <v>3236</v>
      </c>
      <c r="B32">
        <v>10000</v>
      </c>
      <c r="C32">
        <v>10000</v>
      </c>
      <c r="D32" s="2">
        <v>45770</v>
      </c>
      <c r="E32" t="s">
        <v>59</v>
      </c>
      <c r="F32" t="s">
        <v>3237</v>
      </c>
      <c r="G32" t="s">
        <v>2592</v>
      </c>
      <c r="I32">
        <v>1</v>
      </c>
      <c r="J32" t="s">
        <v>183</v>
      </c>
      <c r="K32">
        <v>46</v>
      </c>
      <c r="L32" t="s">
        <v>231</v>
      </c>
      <c r="M32" s="3">
        <v>14000</v>
      </c>
      <c r="P32" s="2">
        <v>45769</v>
      </c>
      <c r="R32">
        <v>1</v>
      </c>
      <c r="S32" s="3">
        <v>14000</v>
      </c>
      <c r="T32" t="s">
        <v>65</v>
      </c>
      <c r="U32" t="s">
        <v>3238</v>
      </c>
      <c r="V32">
        <v>0</v>
      </c>
      <c r="W32" s="3">
        <v>14000</v>
      </c>
      <c r="X32">
        <v>0</v>
      </c>
      <c r="Y32">
        <v>0</v>
      </c>
      <c r="Z32">
        <v>0</v>
      </c>
      <c r="AA32">
        <v>0</v>
      </c>
      <c r="AD32">
        <v>0</v>
      </c>
      <c r="AM32" t="s">
        <v>3239</v>
      </c>
      <c r="AN32" t="s">
        <v>465</v>
      </c>
      <c r="AP32">
        <v>0</v>
      </c>
      <c r="AQ32">
        <v>0</v>
      </c>
      <c r="AR32">
        <v>0</v>
      </c>
      <c r="AS32">
        <v>0</v>
      </c>
      <c r="AT32">
        <v>0</v>
      </c>
      <c r="AU32">
        <v>0</v>
      </c>
      <c r="AY32" t="s">
        <v>63</v>
      </c>
      <c r="AZ32" t="s">
        <v>5620</v>
      </c>
      <c r="BA32">
        <v>0</v>
      </c>
      <c r="BC32" t="s">
        <v>465</v>
      </c>
      <c r="BF32" t="s">
        <v>2460</v>
      </c>
    </row>
    <row r="33" spans="1:58" x14ac:dyDescent="0.35">
      <c r="A33" t="s">
        <v>3240</v>
      </c>
      <c r="B33">
        <v>10000</v>
      </c>
      <c r="C33">
        <v>10000</v>
      </c>
      <c r="D33" s="2">
        <v>45770</v>
      </c>
      <c r="E33" t="s">
        <v>59</v>
      </c>
      <c r="F33" s="4">
        <v>0.47136574074074072</v>
      </c>
      <c r="G33" t="s">
        <v>3241</v>
      </c>
      <c r="I33">
        <v>1</v>
      </c>
      <c r="J33" t="s">
        <v>183</v>
      </c>
      <c r="K33">
        <v>22</v>
      </c>
      <c r="L33" t="s">
        <v>685</v>
      </c>
      <c r="M33" s="3">
        <v>6000</v>
      </c>
      <c r="P33" s="2">
        <v>45769</v>
      </c>
      <c r="R33">
        <v>1</v>
      </c>
      <c r="S33" s="3">
        <v>6000</v>
      </c>
      <c r="T33" t="s">
        <v>65</v>
      </c>
      <c r="U33" t="s">
        <v>3242</v>
      </c>
      <c r="V33">
        <v>0</v>
      </c>
      <c r="W33" s="3">
        <v>6000</v>
      </c>
      <c r="X33">
        <v>0</v>
      </c>
      <c r="Y33">
        <v>0</v>
      </c>
      <c r="Z33">
        <v>0</v>
      </c>
      <c r="AA33">
        <v>0</v>
      </c>
      <c r="AD33">
        <v>0</v>
      </c>
      <c r="AM33" t="s">
        <v>3243</v>
      </c>
      <c r="AN33" t="s">
        <v>465</v>
      </c>
      <c r="AP33">
        <v>0</v>
      </c>
      <c r="AQ33">
        <v>0</v>
      </c>
      <c r="AR33">
        <v>0</v>
      </c>
      <c r="AS33">
        <v>0</v>
      </c>
      <c r="AT33">
        <v>0</v>
      </c>
      <c r="AU33">
        <v>0</v>
      </c>
      <c r="AY33" t="s">
        <v>63</v>
      </c>
      <c r="AZ33" t="s">
        <v>5621</v>
      </c>
      <c r="BA33">
        <v>0</v>
      </c>
      <c r="BC33" t="s">
        <v>465</v>
      </c>
      <c r="BF33" t="s">
        <v>2776</v>
      </c>
    </row>
    <row r="34" spans="1:58" x14ac:dyDescent="0.35">
      <c r="A34" t="s">
        <v>3244</v>
      </c>
      <c r="B34">
        <v>10000</v>
      </c>
      <c r="C34">
        <v>10000</v>
      </c>
      <c r="D34" s="2">
        <v>45770</v>
      </c>
      <c r="E34" t="s">
        <v>59</v>
      </c>
      <c r="F34" t="s">
        <v>3221</v>
      </c>
      <c r="G34" t="s">
        <v>3241</v>
      </c>
      <c r="I34">
        <v>1</v>
      </c>
      <c r="J34" t="s">
        <v>183</v>
      </c>
      <c r="K34">
        <v>22</v>
      </c>
      <c r="L34" t="s">
        <v>685</v>
      </c>
      <c r="M34" s="3">
        <v>6000</v>
      </c>
      <c r="P34" s="2">
        <v>45769</v>
      </c>
      <c r="R34">
        <v>1</v>
      </c>
      <c r="S34" s="3">
        <v>6000</v>
      </c>
      <c r="T34" t="s">
        <v>65</v>
      </c>
      <c r="U34" t="s">
        <v>3245</v>
      </c>
      <c r="V34">
        <v>0</v>
      </c>
      <c r="W34" s="3">
        <v>6000</v>
      </c>
      <c r="X34">
        <v>0</v>
      </c>
      <c r="Y34">
        <v>0</v>
      </c>
      <c r="Z34">
        <v>0</v>
      </c>
      <c r="AA34">
        <v>0</v>
      </c>
      <c r="AD34">
        <v>0</v>
      </c>
      <c r="AM34" t="s">
        <v>3246</v>
      </c>
      <c r="AN34" t="s">
        <v>465</v>
      </c>
      <c r="AP34">
        <v>0</v>
      </c>
      <c r="AQ34">
        <v>0</v>
      </c>
      <c r="AR34">
        <v>0</v>
      </c>
      <c r="AS34">
        <v>0</v>
      </c>
      <c r="AT34">
        <v>0</v>
      </c>
      <c r="AU34">
        <v>0</v>
      </c>
      <c r="AY34" t="s">
        <v>63</v>
      </c>
      <c r="AZ34" t="s">
        <v>5622</v>
      </c>
      <c r="BA34">
        <v>0</v>
      </c>
      <c r="BC34" t="s">
        <v>465</v>
      </c>
      <c r="BF34" t="s">
        <v>2776</v>
      </c>
    </row>
    <row r="35" spans="1:58" x14ac:dyDescent="0.35">
      <c r="A35" t="s">
        <v>5477</v>
      </c>
      <c r="B35">
        <v>10000</v>
      </c>
      <c r="C35">
        <v>20000</v>
      </c>
      <c r="D35" s="2">
        <v>45776</v>
      </c>
      <c r="E35" t="s">
        <v>59</v>
      </c>
      <c r="F35" t="s">
        <v>5478</v>
      </c>
      <c r="G35" t="s">
        <v>5479</v>
      </c>
      <c r="I35">
        <v>1</v>
      </c>
      <c r="J35" t="s">
        <v>183</v>
      </c>
      <c r="K35">
        <v>93</v>
      </c>
      <c r="L35" t="s">
        <v>1248</v>
      </c>
      <c r="M35" s="3">
        <v>5611</v>
      </c>
      <c r="P35" s="2">
        <v>45769</v>
      </c>
      <c r="R35">
        <v>18</v>
      </c>
      <c r="S35" s="3">
        <v>100998</v>
      </c>
      <c r="T35" t="s">
        <v>65</v>
      </c>
      <c r="U35" t="s">
        <v>1391</v>
      </c>
      <c r="V35">
        <v>0</v>
      </c>
      <c r="W35" s="3">
        <v>96235</v>
      </c>
      <c r="X35" s="3">
        <v>4763</v>
      </c>
      <c r="Y35">
        <v>0</v>
      </c>
      <c r="Z35">
        <v>0</v>
      </c>
      <c r="AA35">
        <v>0</v>
      </c>
      <c r="AD35">
        <v>0</v>
      </c>
      <c r="AM35" t="s">
        <v>1392</v>
      </c>
      <c r="AN35" t="s">
        <v>108</v>
      </c>
      <c r="AP35">
        <v>0</v>
      </c>
      <c r="AQ35">
        <v>0</v>
      </c>
      <c r="AR35">
        <v>0</v>
      </c>
      <c r="AS35">
        <v>0</v>
      </c>
      <c r="AT35">
        <v>0</v>
      </c>
      <c r="AU35">
        <v>0</v>
      </c>
      <c r="AY35" t="s">
        <v>63</v>
      </c>
      <c r="AZ35" t="s">
        <v>6466</v>
      </c>
      <c r="BA35">
        <v>0</v>
      </c>
      <c r="BC35" t="s">
        <v>108</v>
      </c>
      <c r="BF35" t="s">
        <v>5480</v>
      </c>
    </row>
    <row r="36" spans="1:58" x14ac:dyDescent="0.35">
      <c r="A36" t="s">
        <v>5359</v>
      </c>
      <c r="B36">
        <v>10000</v>
      </c>
      <c r="C36">
        <v>20000</v>
      </c>
      <c r="D36" s="2">
        <v>45772</v>
      </c>
      <c r="E36" t="s">
        <v>59</v>
      </c>
      <c r="F36" t="s">
        <v>3514</v>
      </c>
      <c r="G36" t="s">
        <v>5360</v>
      </c>
      <c r="I36">
        <v>2</v>
      </c>
      <c r="J36" t="s">
        <v>183</v>
      </c>
      <c r="K36">
        <v>92</v>
      </c>
      <c r="L36" t="s">
        <v>281</v>
      </c>
      <c r="M36" s="3">
        <v>1200</v>
      </c>
      <c r="P36" s="2">
        <v>45769</v>
      </c>
      <c r="R36">
        <v>1</v>
      </c>
      <c r="S36" s="3">
        <v>1200</v>
      </c>
      <c r="T36" t="s">
        <v>65</v>
      </c>
      <c r="U36" t="s">
        <v>5361</v>
      </c>
      <c r="V36">
        <v>0</v>
      </c>
      <c r="W36" s="3">
        <v>1000</v>
      </c>
      <c r="X36">
        <v>200</v>
      </c>
      <c r="Y36">
        <v>0</v>
      </c>
      <c r="Z36">
        <v>0</v>
      </c>
      <c r="AA36">
        <v>0</v>
      </c>
      <c r="AD36">
        <v>0</v>
      </c>
      <c r="AM36" t="s">
        <v>5362</v>
      </c>
      <c r="AN36" t="s">
        <v>5363</v>
      </c>
      <c r="AP36">
        <v>0</v>
      </c>
      <c r="AQ36">
        <v>0</v>
      </c>
      <c r="AR36">
        <v>0</v>
      </c>
      <c r="AS36">
        <v>0</v>
      </c>
      <c r="AT36">
        <v>0</v>
      </c>
      <c r="AU36">
        <v>0</v>
      </c>
      <c r="AY36" t="s">
        <v>63</v>
      </c>
      <c r="AZ36" t="s">
        <v>5364</v>
      </c>
      <c r="BA36">
        <v>0</v>
      </c>
      <c r="BC36" t="s">
        <v>5363</v>
      </c>
      <c r="BF36" t="s">
        <v>5365</v>
      </c>
    </row>
    <row r="37" spans="1:58" x14ac:dyDescent="0.35">
      <c r="A37" t="s">
        <v>3247</v>
      </c>
      <c r="B37">
        <v>10000</v>
      </c>
      <c r="C37">
        <v>20000</v>
      </c>
      <c r="D37" s="2">
        <v>45770</v>
      </c>
      <c r="E37" t="s">
        <v>59</v>
      </c>
      <c r="F37" t="s">
        <v>3248</v>
      </c>
      <c r="G37" t="s">
        <v>1455</v>
      </c>
      <c r="I37">
        <v>2</v>
      </c>
      <c r="J37" t="s">
        <v>183</v>
      </c>
      <c r="K37">
        <v>92</v>
      </c>
      <c r="L37" t="s">
        <v>281</v>
      </c>
      <c r="M37" s="3">
        <v>3200</v>
      </c>
      <c r="P37" s="2">
        <v>45769</v>
      </c>
      <c r="R37">
        <v>1</v>
      </c>
      <c r="S37" s="3">
        <v>3200</v>
      </c>
      <c r="T37" t="s">
        <v>65</v>
      </c>
      <c r="U37" t="s">
        <v>3249</v>
      </c>
      <c r="V37">
        <v>0</v>
      </c>
      <c r="W37" s="3">
        <v>3000</v>
      </c>
      <c r="X37">
        <v>200</v>
      </c>
      <c r="Y37">
        <v>0</v>
      </c>
      <c r="Z37">
        <v>0</v>
      </c>
      <c r="AA37">
        <v>0</v>
      </c>
      <c r="AD37">
        <v>0</v>
      </c>
      <c r="AM37" t="s">
        <v>3250</v>
      </c>
      <c r="AN37" t="s">
        <v>3251</v>
      </c>
      <c r="AP37">
        <v>0</v>
      </c>
      <c r="AQ37">
        <v>0</v>
      </c>
      <c r="AR37">
        <v>0</v>
      </c>
      <c r="AS37">
        <v>0</v>
      </c>
      <c r="AT37">
        <v>0</v>
      </c>
      <c r="AU37">
        <v>0</v>
      </c>
      <c r="AY37" t="s">
        <v>63</v>
      </c>
      <c r="AZ37" t="s">
        <v>5454</v>
      </c>
      <c r="BA37">
        <v>0</v>
      </c>
      <c r="BC37" t="s">
        <v>3251</v>
      </c>
      <c r="BF37" t="s">
        <v>3252</v>
      </c>
    </row>
    <row r="38" spans="1:58" x14ac:dyDescent="0.35">
      <c r="A38" t="s">
        <v>3169</v>
      </c>
      <c r="B38">
        <v>10000</v>
      </c>
      <c r="C38">
        <v>10000</v>
      </c>
      <c r="D38" s="2">
        <v>45769</v>
      </c>
      <c r="E38" t="s">
        <v>59</v>
      </c>
      <c r="F38" t="s">
        <v>3170</v>
      </c>
      <c r="G38" t="s">
        <v>167</v>
      </c>
      <c r="I38">
        <v>1</v>
      </c>
      <c r="J38" t="s">
        <v>183</v>
      </c>
      <c r="K38">
        <v>63</v>
      </c>
      <c r="L38" t="s">
        <v>136</v>
      </c>
      <c r="M38" s="3">
        <v>10000</v>
      </c>
      <c r="P38" s="2">
        <v>45769</v>
      </c>
      <c r="R38">
        <v>60</v>
      </c>
      <c r="S38" s="3">
        <v>600000</v>
      </c>
      <c r="T38" t="s">
        <v>65</v>
      </c>
      <c r="U38" t="s">
        <v>168</v>
      </c>
      <c r="V38">
        <v>0</v>
      </c>
      <c r="W38" s="3">
        <v>600000</v>
      </c>
      <c r="X38">
        <v>0</v>
      </c>
      <c r="Y38">
        <v>0</v>
      </c>
      <c r="Z38">
        <v>0</v>
      </c>
      <c r="AA38">
        <v>0</v>
      </c>
      <c r="AD38">
        <v>0</v>
      </c>
      <c r="AM38" t="s">
        <v>169</v>
      </c>
      <c r="AN38" t="s">
        <v>275</v>
      </c>
      <c r="AP38">
        <v>0</v>
      </c>
      <c r="AQ38">
        <v>0</v>
      </c>
      <c r="AR38">
        <v>0</v>
      </c>
      <c r="AS38">
        <v>0</v>
      </c>
      <c r="AT38">
        <v>0</v>
      </c>
      <c r="AU38">
        <v>0</v>
      </c>
      <c r="AY38" t="s">
        <v>63</v>
      </c>
      <c r="AZ38" t="s">
        <v>5623</v>
      </c>
      <c r="BA38">
        <v>0</v>
      </c>
      <c r="BC38" t="s">
        <v>275</v>
      </c>
      <c r="BF38" t="s">
        <v>3171</v>
      </c>
    </row>
    <row r="39" spans="1:58" x14ac:dyDescent="0.35">
      <c r="A39" t="s">
        <v>3253</v>
      </c>
      <c r="B39">
        <v>10000</v>
      </c>
      <c r="C39">
        <v>10000</v>
      </c>
      <c r="D39" s="2">
        <v>45770</v>
      </c>
      <c r="E39" t="s">
        <v>59</v>
      </c>
      <c r="F39" s="4">
        <v>0.47711805555555553</v>
      </c>
      <c r="G39" t="s">
        <v>167</v>
      </c>
      <c r="I39">
        <v>1</v>
      </c>
      <c r="J39" t="s">
        <v>183</v>
      </c>
      <c r="K39">
        <v>63</v>
      </c>
      <c r="L39" t="s">
        <v>136</v>
      </c>
      <c r="M39" s="3">
        <v>10000</v>
      </c>
      <c r="P39" s="2">
        <v>45769</v>
      </c>
      <c r="R39">
        <v>60</v>
      </c>
      <c r="S39" s="3">
        <v>600000</v>
      </c>
      <c r="T39" t="s">
        <v>65</v>
      </c>
      <c r="U39" t="s">
        <v>168</v>
      </c>
      <c r="V39">
        <v>0</v>
      </c>
      <c r="W39" s="3">
        <v>600000</v>
      </c>
      <c r="X39">
        <v>0</v>
      </c>
      <c r="Y39">
        <v>0</v>
      </c>
      <c r="Z39">
        <v>0</v>
      </c>
      <c r="AA39">
        <v>0</v>
      </c>
      <c r="AD39">
        <v>0</v>
      </c>
      <c r="AM39" t="s">
        <v>169</v>
      </c>
      <c r="AN39" t="s">
        <v>275</v>
      </c>
      <c r="AP39">
        <v>0</v>
      </c>
      <c r="AQ39">
        <v>0</v>
      </c>
      <c r="AR39">
        <v>0</v>
      </c>
      <c r="AS39">
        <v>0</v>
      </c>
      <c r="AT39">
        <v>0</v>
      </c>
      <c r="AU39">
        <v>0</v>
      </c>
      <c r="AY39" t="s">
        <v>63</v>
      </c>
      <c r="AZ39" t="s">
        <v>5624</v>
      </c>
      <c r="BA39">
        <v>0</v>
      </c>
      <c r="BC39" t="s">
        <v>275</v>
      </c>
      <c r="BF39" t="s">
        <v>3254</v>
      </c>
    </row>
    <row r="40" spans="1:58" x14ac:dyDescent="0.35">
      <c r="A40" t="s">
        <v>3172</v>
      </c>
      <c r="B40">
        <v>10000</v>
      </c>
      <c r="C40">
        <v>10000</v>
      </c>
      <c r="D40" s="2">
        <v>45769</v>
      </c>
      <c r="E40" t="s">
        <v>59</v>
      </c>
      <c r="F40" t="s">
        <v>3173</v>
      </c>
      <c r="G40" t="s">
        <v>2739</v>
      </c>
      <c r="I40">
        <v>1</v>
      </c>
      <c r="J40" t="s">
        <v>183</v>
      </c>
      <c r="K40">
        <v>59</v>
      </c>
      <c r="L40" t="s">
        <v>73</v>
      </c>
      <c r="M40">
        <v>258</v>
      </c>
      <c r="P40" s="2">
        <v>45769</v>
      </c>
      <c r="R40">
        <v>4</v>
      </c>
      <c r="S40" s="3">
        <v>1030</v>
      </c>
      <c r="T40" t="s">
        <v>65</v>
      </c>
      <c r="U40">
        <v>112887590001</v>
      </c>
      <c r="V40">
        <v>0</v>
      </c>
      <c r="W40" s="3">
        <v>1030</v>
      </c>
      <c r="X40">
        <v>0</v>
      </c>
      <c r="Y40">
        <v>0</v>
      </c>
      <c r="Z40">
        <v>0</v>
      </c>
      <c r="AA40">
        <v>0</v>
      </c>
      <c r="AD40">
        <v>0</v>
      </c>
      <c r="AM40">
        <v>11288759</v>
      </c>
      <c r="AN40" t="s">
        <v>571</v>
      </c>
      <c r="AP40">
        <v>0</v>
      </c>
      <c r="AQ40">
        <v>0</v>
      </c>
      <c r="AR40">
        <v>0</v>
      </c>
      <c r="AS40">
        <v>0</v>
      </c>
      <c r="AT40">
        <v>0</v>
      </c>
      <c r="AU40">
        <v>0</v>
      </c>
      <c r="AY40" t="s">
        <v>63</v>
      </c>
      <c r="AZ40" t="s">
        <v>3364</v>
      </c>
      <c r="BA40">
        <v>0</v>
      </c>
      <c r="BC40" t="s">
        <v>571</v>
      </c>
      <c r="BF40" t="s">
        <v>3174</v>
      </c>
    </row>
    <row r="41" spans="1:58" x14ac:dyDescent="0.35">
      <c r="A41" t="s">
        <v>3172</v>
      </c>
      <c r="B41">
        <v>20000</v>
      </c>
      <c r="C41">
        <v>10000</v>
      </c>
      <c r="D41" s="2">
        <v>45769</v>
      </c>
      <c r="E41" t="s">
        <v>59</v>
      </c>
      <c r="F41" t="s">
        <v>3173</v>
      </c>
      <c r="G41" t="s">
        <v>2739</v>
      </c>
      <c r="I41">
        <v>1</v>
      </c>
      <c r="J41" t="s">
        <v>183</v>
      </c>
      <c r="K41">
        <v>59</v>
      </c>
      <c r="L41" t="s">
        <v>73</v>
      </c>
      <c r="M41">
        <v>258</v>
      </c>
      <c r="P41" s="2">
        <v>45769</v>
      </c>
      <c r="R41">
        <v>4</v>
      </c>
      <c r="S41" s="3">
        <v>1030</v>
      </c>
      <c r="T41" t="s">
        <v>65</v>
      </c>
      <c r="U41">
        <v>112887590001</v>
      </c>
      <c r="V41">
        <v>0</v>
      </c>
      <c r="W41" s="3">
        <v>1030</v>
      </c>
      <c r="X41">
        <v>0</v>
      </c>
      <c r="Y41">
        <v>0</v>
      </c>
      <c r="Z41">
        <v>0</v>
      </c>
      <c r="AA41">
        <v>0</v>
      </c>
      <c r="AD41">
        <v>0</v>
      </c>
      <c r="AM41">
        <v>11288759</v>
      </c>
      <c r="AN41" t="s">
        <v>571</v>
      </c>
      <c r="AP41">
        <v>0</v>
      </c>
      <c r="AQ41">
        <v>0</v>
      </c>
      <c r="AR41">
        <v>0</v>
      </c>
      <c r="AS41">
        <v>0</v>
      </c>
      <c r="AT41">
        <v>0</v>
      </c>
      <c r="AU41">
        <v>0</v>
      </c>
      <c r="AY41" t="s">
        <v>63</v>
      </c>
      <c r="AZ41" t="s">
        <v>3364</v>
      </c>
      <c r="BA41">
        <v>0</v>
      </c>
      <c r="BC41" t="s">
        <v>571</v>
      </c>
      <c r="BF41" t="s">
        <v>3174</v>
      </c>
    </row>
    <row r="42" spans="1:58" x14ac:dyDescent="0.35">
      <c r="A42" t="s">
        <v>3175</v>
      </c>
      <c r="B42">
        <v>10000</v>
      </c>
      <c r="C42">
        <v>10000</v>
      </c>
      <c r="D42" s="2">
        <v>45769</v>
      </c>
      <c r="E42" t="s">
        <v>59</v>
      </c>
      <c r="F42" t="s">
        <v>3176</v>
      </c>
      <c r="G42" t="s">
        <v>2715</v>
      </c>
      <c r="I42">
        <v>1</v>
      </c>
      <c r="J42" t="s">
        <v>183</v>
      </c>
      <c r="K42">
        <v>26</v>
      </c>
      <c r="L42" t="s">
        <v>648</v>
      </c>
      <c r="M42" s="3">
        <v>4500</v>
      </c>
      <c r="P42" s="2">
        <v>45769</v>
      </c>
      <c r="R42">
        <v>4</v>
      </c>
      <c r="S42" s="3">
        <v>18000</v>
      </c>
      <c r="T42" t="s">
        <v>65</v>
      </c>
      <c r="U42" t="s">
        <v>2273</v>
      </c>
      <c r="V42">
        <v>0</v>
      </c>
      <c r="W42" s="3">
        <v>18000</v>
      </c>
      <c r="X42">
        <v>0</v>
      </c>
      <c r="Y42">
        <v>0</v>
      </c>
      <c r="Z42">
        <v>0</v>
      </c>
      <c r="AA42">
        <v>0</v>
      </c>
      <c r="AD42">
        <v>0</v>
      </c>
      <c r="AM42" t="s">
        <v>2274</v>
      </c>
      <c r="AN42" t="s">
        <v>170</v>
      </c>
      <c r="AP42">
        <v>0</v>
      </c>
      <c r="AQ42">
        <v>0</v>
      </c>
      <c r="AR42">
        <v>0</v>
      </c>
      <c r="AS42">
        <v>0</v>
      </c>
      <c r="AT42">
        <v>0</v>
      </c>
      <c r="AU42">
        <v>0</v>
      </c>
      <c r="AY42" t="s">
        <v>63</v>
      </c>
      <c r="AZ42" t="s">
        <v>5625</v>
      </c>
      <c r="BA42">
        <v>0</v>
      </c>
      <c r="BC42" t="s">
        <v>170</v>
      </c>
      <c r="BF42" t="s">
        <v>3177</v>
      </c>
    </row>
    <row r="43" spans="1:58" x14ac:dyDescent="0.35">
      <c r="A43" t="s">
        <v>3255</v>
      </c>
      <c r="B43">
        <v>10000</v>
      </c>
      <c r="C43">
        <v>10000</v>
      </c>
      <c r="D43" s="2">
        <v>45770</v>
      </c>
      <c r="E43" t="s">
        <v>59</v>
      </c>
      <c r="F43" t="s">
        <v>3256</v>
      </c>
      <c r="G43" t="s">
        <v>2715</v>
      </c>
      <c r="I43">
        <v>1</v>
      </c>
      <c r="J43" t="s">
        <v>183</v>
      </c>
      <c r="K43">
        <v>26</v>
      </c>
      <c r="L43" t="s">
        <v>648</v>
      </c>
      <c r="M43" s="3">
        <v>4500</v>
      </c>
      <c r="P43" s="2">
        <v>45769</v>
      </c>
      <c r="R43">
        <v>4</v>
      </c>
      <c r="S43" s="3">
        <v>18000</v>
      </c>
      <c r="T43" t="s">
        <v>65</v>
      </c>
      <c r="U43" t="s">
        <v>2273</v>
      </c>
      <c r="V43">
        <v>0</v>
      </c>
      <c r="W43" s="3">
        <v>18000</v>
      </c>
      <c r="X43">
        <v>0</v>
      </c>
      <c r="Y43">
        <v>0</v>
      </c>
      <c r="Z43">
        <v>0</v>
      </c>
      <c r="AA43">
        <v>0</v>
      </c>
      <c r="AD43">
        <v>0</v>
      </c>
      <c r="AM43" t="s">
        <v>2274</v>
      </c>
      <c r="AN43" t="s">
        <v>275</v>
      </c>
      <c r="AP43">
        <v>0</v>
      </c>
      <c r="AQ43">
        <v>0</v>
      </c>
      <c r="AR43">
        <v>0</v>
      </c>
      <c r="AS43">
        <v>0</v>
      </c>
      <c r="AT43">
        <v>0</v>
      </c>
      <c r="AU43">
        <v>0</v>
      </c>
      <c r="AY43" t="s">
        <v>63</v>
      </c>
      <c r="AZ43" t="s">
        <v>5626</v>
      </c>
      <c r="BA43">
        <v>0</v>
      </c>
      <c r="BC43" t="s">
        <v>275</v>
      </c>
      <c r="BF43" t="s">
        <v>3257</v>
      </c>
    </row>
    <row r="44" spans="1:58" x14ac:dyDescent="0.35">
      <c r="A44" t="s">
        <v>3258</v>
      </c>
      <c r="B44">
        <v>10000</v>
      </c>
      <c r="C44">
        <v>10000</v>
      </c>
      <c r="D44" s="2">
        <v>45770</v>
      </c>
      <c r="E44" t="s">
        <v>59</v>
      </c>
      <c r="F44" t="s">
        <v>3259</v>
      </c>
      <c r="G44" t="s">
        <v>3260</v>
      </c>
      <c r="I44">
        <v>1</v>
      </c>
      <c r="J44" t="s">
        <v>183</v>
      </c>
      <c r="K44">
        <v>32</v>
      </c>
      <c r="L44" t="s">
        <v>516</v>
      </c>
      <c r="M44" s="3">
        <v>5860</v>
      </c>
      <c r="P44" s="2">
        <v>45769</v>
      </c>
      <c r="R44">
        <v>1</v>
      </c>
      <c r="S44" s="3">
        <v>5860</v>
      </c>
      <c r="T44" t="s">
        <v>65</v>
      </c>
      <c r="U44" t="s">
        <v>2212</v>
      </c>
      <c r="V44">
        <v>0</v>
      </c>
      <c r="W44" s="3">
        <v>5360</v>
      </c>
      <c r="X44">
        <v>500</v>
      </c>
      <c r="Y44">
        <v>0</v>
      </c>
      <c r="Z44">
        <v>0</v>
      </c>
      <c r="AA44">
        <v>0</v>
      </c>
      <c r="AD44">
        <v>0</v>
      </c>
      <c r="AM44" t="s">
        <v>2213</v>
      </c>
      <c r="AN44" t="s">
        <v>465</v>
      </c>
      <c r="AP44">
        <v>0</v>
      </c>
      <c r="AQ44">
        <v>0</v>
      </c>
      <c r="AR44">
        <v>0</v>
      </c>
      <c r="AS44">
        <v>0</v>
      </c>
      <c r="AT44">
        <v>0</v>
      </c>
      <c r="AU44">
        <v>0</v>
      </c>
      <c r="AY44" t="s">
        <v>63</v>
      </c>
      <c r="AZ44" t="s">
        <v>5627</v>
      </c>
      <c r="BA44">
        <v>0</v>
      </c>
      <c r="BC44" t="s">
        <v>465</v>
      </c>
      <c r="BF44" t="s">
        <v>3074</v>
      </c>
    </row>
    <row r="45" spans="1:58" x14ac:dyDescent="0.35">
      <c r="A45" t="s">
        <v>3261</v>
      </c>
      <c r="B45">
        <v>10000</v>
      </c>
      <c r="C45">
        <v>10000</v>
      </c>
      <c r="D45" s="2">
        <v>45770</v>
      </c>
      <c r="E45" t="s">
        <v>59</v>
      </c>
      <c r="F45" t="s">
        <v>3259</v>
      </c>
      <c r="G45" t="s">
        <v>3260</v>
      </c>
      <c r="I45">
        <v>1</v>
      </c>
      <c r="J45" t="s">
        <v>183</v>
      </c>
      <c r="K45">
        <v>32</v>
      </c>
      <c r="L45" t="s">
        <v>516</v>
      </c>
      <c r="M45" s="3">
        <v>5860</v>
      </c>
      <c r="P45" s="2">
        <v>45769</v>
      </c>
      <c r="R45">
        <v>1</v>
      </c>
      <c r="S45" s="3">
        <v>5860</v>
      </c>
      <c r="T45" t="s">
        <v>65</v>
      </c>
      <c r="U45" t="s">
        <v>2212</v>
      </c>
      <c r="V45">
        <v>0</v>
      </c>
      <c r="W45" s="3">
        <v>5360</v>
      </c>
      <c r="X45">
        <v>500</v>
      </c>
      <c r="Y45">
        <v>0</v>
      </c>
      <c r="Z45">
        <v>0</v>
      </c>
      <c r="AA45">
        <v>0</v>
      </c>
      <c r="AD45">
        <v>0</v>
      </c>
      <c r="AM45" t="s">
        <v>2213</v>
      </c>
      <c r="AN45" t="s">
        <v>465</v>
      </c>
      <c r="AP45">
        <v>0</v>
      </c>
      <c r="AQ45">
        <v>0</v>
      </c>
      <c r="AR45">
        <v>0</v>
      </c>
      <c r="AS45">
        <v>0</v>
      </c>
      <c r="AT45">
        <v>0</v>
      </c>
      <c r="AU45">
        <v>0</v>
      </c>
      <c r="AY45" t="s">
        <v>63</v>
      </c>
      <c r="AZ45" t="s">
        <v>6547</v>
      </c>
      <c r="BA45">
        <v>0</v>
      </c>
      <c r="BC45" t="s">
        <v>465</v>
      </c>
      <c r="BF45" t="s">
        <v>3076</v>
      </c>
    </row>
    <row r="46" spans="1:58" x14ac:dyDescent="0.35">
      <c r="A46" t="s">
        <v>3178</v>
      </c>
      <c r="B46">
        <v>10000</v>
      </c>
      <c r="C46">
        <v>10000</v>
      </c>
      <c r="D46" s="2">
        <v>45769</v>
      </c>
      <c r="E46" t="s">
        <v>59</v>
      </c>
      <c r="F46" t="s">
        <v>3179</v>
      </c>
      <c r="G46" t="s">
        <v>3180</v>
      </c>
      <c r="I46">
        <v>1</v>
      </c>
      <c r="J46" t="s">
        <v>183</v>
      </c>
      <c r="K46">
        <v>78</v>
      </c>
      <c r="L46" t="s">
        <v>216</v>
      </c>
      <c r="M46">
        <v>100</v>
      </c>
      <c r="P46" s="2">
        <v>45769</v>
      </c>
      <c r="R46">
        <v>1</v>
      </c>
      <c r="S46">
        <v>100</v>
      </c>
      <c r="T46" t="s">
        <v>65</v>
      </c>
      <c r="U46">
        <v>107355740001</v>
      </c>
      <c r="V46">
        <v>0</v>
      </c>
      <c r="W46">
        <v>100</v>
      </c>
      <c r="X46">
        <v>0</v>
      </c>
      <c r="Y46">
        <v>0</v>
      </c>
      <c r="Z46">
        <v>0</v>
      </c>
      <c r="AA46">
        <v>0</v>
      </c>
      <c r="AD46">
        <v>0</v>
      </c>
      <c r="AM46">
        <v>10735574</v>
      </c>
      <c r="AN46" t="s">
        <v>282</v>
      </c>
      <c r="AP46">
        <v>0</v>
      </c>
      <c r="AQ46">
        <v>0</v>
      </c>
      <c r="AR46">
        <v>0</v>
      </c>
      <c r="AS46">
        <v>0</v>
      </c>
      <c r="AT46">
        <v>0</v>
      </c>
      <c r="AU46">
        <v>0</v>
      </c>
      <c r="AY46" t="s">
        <v>63</v>
      </c>
      <c r="AZ46" t="s">
        <v>3365</v>
      </c>
      <c r="BA46">
        <v>0</v>
      </c>
      <c r="BC46" t="s">
        <v>282</v>
      </c>
      <c r="BF46" t="s">
        <v>3181</v>
      </c>
    </row>
    <row r="47" spans="1:58" x14ac:dyDescent="0.35">
      <c r="A47" t="s">
        <v>3182</v>
      </c>
      <c r="B47">
        <v>10000</v>
      </c>
      <c r="C47">
        <v>10000</v>
      </c>
      <c r="D47" s="2">
        <v>45769</v>
      </c>
      <c r="E47" t="s">
        <v>59</v>
      </c>
      <c r="F47" t="s">
        <v>3179</v>
      </c>
      <c r="G47" t="s">
        <v>3180</v>
      </c>
      <c r="I47">
        <v>1</v>
      </c>
      <c r="J47" t="s">
        <v>183</v>
      </c>
      <c r="K47">
        <v>78</v>
      </c>
      <c r="L47" t="s">
        <v>216</v>
      </c>
      <c r="M47">
        <v>5</v>
      </c>
      <c r="P47" s="2">
        <v>45769</v>
      </c>
      <c r="R47">
        <v>1</v>
      </c>
      <c r="S47">
        <v>5</v>
      </c>
      <c r="T47" t="s">
        <v>65</v>
      </c>
      <c r="U47">
        <v>107355740001</v>
      </c>
      <c r="V47">
        <v>0</v>
      </c>
      <c r="W47">
        <v>5</v>
      </c>
      <c r="X47">
        <v>0</v>
      </c>
      <c r="Y47">
        <v>0</v>
      </c>
      <c r="Z47">
        <v>0</v>
      </c>
      <c r="AA47">
        <v>0</v>
      </c>
      <c r="AD47">
        <v>0</v>
      </c>
      <c r="AM47">
        <v>10735574</v>
      </c>
      <c r="AN47" t="s">
        <v>282</v>
      </c>
      <c r="AP47">
        <v>0</v>
      </c>
      <c r="AQ47">
        <v>0</v>
      </c>
      <c r="AR47">
        <v>0</v>
      </c>
      <c r="AS47">
        <v>0</v>
      </c>
      <c r="AT47">
        <v>0</v>
      </c>
      <c r="AU47">
        <v>0</v>
      </c>
      <c r="AY47" t="s">
        <v>63</v>
      </c>
      <c r="AZ47" t="s">
        <v>3366</v>
      </c>
      <c r="BA47">
        <v>0</v>
      </c>
      <c r="BC47" t="s">
        <v>282</v>
      </c>
      <c r="BF47" t="s">
        <v>3183</v>
      </c>
    </row>
    <row r="48" spans="1:58" x14ac:dyDescent="0.35">
      <c r="A48" t="s">
        <v>3262</v>
      </c>
      <c r="B48">
        <v>10000</v>
      </c>
      <c r="C48">
        <v>10000</v>
      </c>
      <c r="D48" s="2">
        <v>45770</v>
      </c>
      <c r="E48" t="s">
        <v>59</v>
      </c>
      <c r="F48" t="s">
        <v>3263</v>
      </c>
      <c r="G48">
        <v>860909082244</v>
      </c>
      <c r="I48">
        <v>1</v>
      </c>
      <c r="J48" t="s">
        <v>183</v>
      </c>
      <c r="K48">
        <v>79</v>
      </c>
      <c r="L48" t="s">
        <v>92</v>
      </c>
      <c r="M48">
        <v>465</v>
      </c>
      <c r="P48" s="2">
        <v>45769</v>
      </c>
      <c r="R48">
        <v>14</v>
      </c>
      <c r="S48" s="3">
        <v>6510</v>
      </c>
      <c r="T48" t="s">
        <v>65</v>
      </c>
      <c r="U48" t="s">
        <v>3264</v>
      </c>
      <c r="V48">
        <v>0</v>
      </c>
      <c r="W48" s="3">
        <v>5000</v>
      </c>
      <c r="X48" s="3">
        <v>1510</v>
      </c>
      <c r="Y48">
        <v>0</v>
      </c>
      <c r="Z48">
        <v>0</v>
      </c>
      <c r="AA48">
        <v>0</v>
      </c>
      <c r="AD48">
        <v>0</v>
      </c>
      <c r="AM48" t="s">
        <v>3265</v>
      </c>
      <c r="AN48" t="s">
        <v>147</v>
      </c>
      <c r="AP48">
        <v>0</v>
      </c>
      <c r="AQ48">
        <v>0</v>
      </c>
      <c r="AR48">
        <v>0</v>
      </c>
      <c r="AS48">
        <v>0</v>
      </c>
      <c r="AT48">
        <v>0</v>
      </c>
      <c r="AU48">
        <v>0</v>
      </c>
      <c r="AY48" t="s">
        <v>63</v>
      </c>
      <c r="AZ48" t="s">
        <v>5628</v>
      </c>
      <c r="BA48">
        <v>0</v>
      </c>
      <c r="BC48" t="s">
        <v>147</v>
      </c>
      <c r="BF48" t="s">
        <v>3266</v>
      </c>
    </row>
    <row r="49" spans="1:58" x14ac:dyDescent="0.35">
      <c r="A49" t="s">
        <v>3267</v>
      </c>
      <c r="B49">
        <v>10000</v>
      </c>
      <c r="C49">
        <v>10000</v>
      </c>
      <c r="D49" s="2">
        <v>45770</v>
      </c>
      <c r="E49" t="s">
        <v>59</v>
      </c>
      <c r="F49" t="s">
        <v>3268</v>
      </c>
      <c r="G49" t="s">
        <v>3269</v>
      </c>
      <c r="I49">
        <v>1</v>
      </c>
      <c r="J49" t="s">
        <v>183</v>
      </c>
      <c r="K49">
        <v>31</v>
      </c>
      <c r="L49" t="s">
        <v>2529</v>
      </c>
      <c r="M49" s="3">
        <v>1000</v>
      </c>
      <c r="P49" s="2">
        <v>45769</v>
      </c>
      <c r="R49">
        <v>1</v>
      </c>
      <c r="S49" s="3">
        <v>1000</v>
      </c>
      <c r="T49" t="s">
        <v>65</v>
      </c>
      <c r="U49" t="s">
        <v>3270</v>
      </c>
      <c r="V49">
        <v>0</v>
      </c>
      <c r="W49" s="3">
        <v>1000</v>
      </c>
      <c r="X49">
        <v>0</v>
      </c>
      <c r="Y49">
        <v>0</v>
      </c>
      <c r="Z49">
        <v>0</v>
      </c>
      <c r="AA49">
        <v>0</v>
      </c>
      <c r="AD49">
        <v>0</v>
      </c>
      <c r="AM49" t="s">
        <v>3271</v>
      </c>
      <c r="AN49" t="s">
        <v>2732</v>
      </c>
      <c r="AP49">
        <v>0</v>
      </c>
      <c r="AQ49">
        <v>0</v>
      </c>
      <c r="AR49">
        <v>0</v>
      </c>
      <c r="AS49">
        <v>0</v>
      </c>
      <c r="AT49">
        <v>0</v>
      </c>
      <c r="AU49">
        <v>0</v>
      </c>
      <c r="AY49" t="s">
        <v>63</v>
      </c>
      <c r="AZ49" t="s">
        <v>5629</v>
      </c>
      <c r="BA49">
        <v>0</v>
      </c>
      <c r="BC49" t="s">
        <v>2732</v>
      </c>
      <c r="BF49" t="s">
        <v>3272</v>
      </c>
    </row>
    <row r="50" spans="1:58" x14ac:dyDescent="0.35">
      <c r="A50" t="s">
        <v>3273</v>
      </c>
      <c r="B50">
        <v>10000</v>
      </c>
      <c r="C50">
        <v>10000</v>
      </c>
      <c r="D50" s="2">
        <v>45770</v>
      </c>
      <c r="E50" t="s">
        <v>59</v>
      </c>
      <c r="F50" t="s">
        <v>3268</v>
      </c>
      <c r="G50" t="s">
        <v>3269</v>
      </c>
      <c r="I50">
        <v>1</v>
      </c>
      <c r="J50" t="s">
        <v>183</v>
      </c>
      <c r="K50">
        <v>31</v>
      </c>
      <c r="L50" t="s">
        <v>2529</v>
      </c>
      <c r="M50" s="3">
        <v>1500</v>
      </c>
      <c r="P50" s="2">
        <v>45769</v>
      </c>
      <c r="R50">
        <v>1</v>
      </c>
      <c r="S50" s="3">
        <v>1500</v>
      </c>
      <c r="T50" t="s">
        <v>65</v>
      </c>
      <c r="U50" t="s">
        <v>2730</v>
      </c>
      <c r="V50">
        <v>0</v>
      </c>
      <c r="W50" s="3">
        <v>1500</v>
      </c>
      <c r="X50">
        <v>0</v>
      </c>
      <c r="Y50">
        <v>0</v>
      </c>
      <c r="Z50">
        <v>0</v>
      </c>
      <c r="AA50">
        <v>0</v>
      </c>
      <c r="AD50">
        <v>0</v>
      </c>
      <c r="AM50" t="s">
        <v>2731</v>
      </c>
      <c r="AN50" t="s">
        <v>2732</v>
      </c>
      <c r="AP50">
        <v>0</v>
      </c>
      <c r="AQ50">
        <v>0</v>
      </c>
      <c r="AR50">
        <v>0</v>
      </c>
      <c r="AS50">
        <v>0</v>
      </c>
      <c r="AT50">
        <v>0</v>
      </c>
      <c r="AU50">
        <v>0</v>
      </c>
      <c r="AY50" t="s">
        <v>63</v>
      </c>
      <c r="AZ50" t="s">
        <v>5630</v>
      </c>
      <c r="BA50">
        <v>0</v>
      </c>
      <c r="BC50" t="s">
        <v>2732</v>
      </c>
      <c r="BF50" t="s">
        <v>3274</v>
      </c>
    </row>
    <row r="51" spans="1:58" x14ac:dyDescent="0.35">
      <c r="A51" t="s">
        <v>3275</v>
      </c>
      <c r="B51">
        <v>10000</v>
      </c>
      <c r="C51">
        <v>10000</v>
      </c>
      <c r="D51" s="2">
        <v>45770</v>
      </c>
      <c r="E51" t="s">
        <v>59</v>
      </c>
      <c r="F51" t="s">
        <v>3268</v>
      </c>
      <c r="G51" t="s">
        <v>3269</v>
      </c>
      <c r="I51">
        <v>1</v>
      </c>
      <c r="J51" t="s">
        <v>183</v>
      </c>
      <c r="K51">
        <v>31</v>
      </c>
      <c r="L51" t="s">
        <v>2529</v>
      </c>
      <c r="M51">
        <v>500</v>
      </c>
      <c r="P51" s="2">
        <v>45769</v>
      </c>
      <c r="R51">
        <v>1</v>
      </c>
      <c r="S51">
        <v>500</v>
      </c>
      <c r="T51" t="s">
        <v>65</v>
      </c>
      <c r="U51" t="s">
        <v>3276</v>
      </c>
      <c r="V51">
        <v>0</v>
      </c>
      <c r="W51">
        <v>500</v>
      </c>
      <c r="X51">
        <v>0</v>
      </c>
      <c r="Y51">
        <v>0</v>
      </c>
      <c r="Z51">
        <v>0</v>
      </c>
      <c r="AA51">
        <v>0</v>
      </c>
      <c r="AD51">
        <v>0</v>
      </c>
      <c r="AM51" t="s">
        <v>3277</v>
      </c>
      <c r="AN51" t="s">
        <v>2732</v>
      </c>
      <c r="AP51">
        <v>0</v>
      </c>
      <c r="AQ51">
        <v>0</v>
      </c>
      <c r="AR51">
        <v>0</v>
      </c>
      <c r="AS51">
        <v>0</v>
      </c>
      <c r="AT51">
        <v>0</v>
      </c>
      <c r="AU51">
        <v>0</v>
      </c>
      <c r="AY51" t="s">
        <v>63</v>
      </c>
      <c r="AZ51" t="s">
        <v>5631</v>
      </c>
      <c r="BA51">
        <v>0</v>
      </c>
      <c r="BC51" t="s">
        <v>2732</v>
      </c>
      <c r="BF51" t="s">
        <v>3274</v>
      </c>
    </row>
    <row r="52" spans="1:58" x14ac:dyDescent="0.35">
      <c r="A52" t="s">
        <v>3278</v>
      </c>
      <c r="B52">
        <v>10000</v>
      </c>
      <c r="C52">
        <v>10000</v>
      </c>
      <c r="D52" s="2">
        <v>45770</v>
      </c>
      <c r="E52" t="s">
        <v>59</v>
      </c>
      <c r="F52" t="s">
        <v>3237</v>
      </c>
      <c r="G52" t="s">
        <v>3279</v>
      </c>
      <c r="I52">
        <v>1</v>
      </c>
      <c r="J52" t="s">
        <v>183</v>
      </c>
      <c r="K52">
        <v>95</v>
      </c>
      <c r="L52" t="s">
        <v>454</v>
      </c>
      <c r="M52" s="3">
        <v>14286</v>
      </c>
      <c r="P52" s="2">
        <v>45769</v>
      </c>
      <c r="R52">
        <v>14</v>
      </c>
      <c r="S52" s="3">
        <v>200004</v>
      </c>
      <c r="T52" t="s">
        <v>65</v>
      </c>
      <c r="U52">
        <v>86.915900010000001</v>
      </c>
      <c r="V52">
        <v>0</v>
      </c>
      <c r="W52" s="3">
        <v>222000</v>
      </c>
      <c r="X52" s="3">
        <v>-21996</v>
      </c>
      <c r="Y52">
        <v>0</v>
      </c>
      <c r="Z52">
        <v>0</v>
      </c>
      <c r="AA52">
        <v>0</v>
      </c>
      <c r="AD52">
        <v>0</v>
      </c>
      <c r="AM52">
        <v>86.915899999999993</v>
      </c>
      <c r="AN52" t="s">
        <v>1048</v>
      </c>
      <c r="AP52">
        <v>0</v>
      </c>
      <c r="AQ52">
        <v>0</v>
      </c>
      <c r="AR52">
        <v>0</v>
      </c>
      <c r="AS52">
        <v>0</v>
      </c>
      <c r="AT52">
        <v>0</v>
      </c>
      <c r="AU52">
        <v>0</v>
      </c>
      <c r="AY52" t="s">
        <v>63</v>
      </c>
      <c r="AZ52" t="s">
        <v>5632</v>
      </c>
      <c r="BA52">
        <v>0</v>
      </c>
      <c r="BC52" t="s">
        <v>1048</v>
      </c>
      <c r="BF52" t="s">
        <v>3281</v>
      </c>
    </row>
    <row r="53" spans="1:58" x14ac:dyDescent="0.35">
      <c r="A53" t="s">
        <v>3282</v>
      </c>
      <c r="B53">
        <v>10000</v>
      </c>
      <c r="C53">
        <v>20000</v>
      </c>
      <c r="D53" s="2">
        <v>45770</v>
      </c>
      <c r="E53" t="s">
        <v>59</v>
      </c>
      <c r="F53" t="s">
        <v>3283</v>
      </c>
      <c r="G53" t="s">
        <v>3284</v>
      </c>
      <c r="I53">
        <v>2</v>
      </c>
      <c r="J53" t="s">
        <v>183</v>
      </c>
      <c r="K53">
        <v>100</v>
      </c>
      <c r="L53" t="s">
        <v>281</v>
      </c>
      <c r="M53" s="3">
        <v>5000</v>
      </c>
      <c r="P53" s="2">
        <v>45769</v>
      </c>
      <c r="R53">
        <v>1</v>
      </c>
      <c r="S53" s="3">
        <v>5000</v>
      </c>
      <c r="T53" t="s">
        <v>65</v>
      </c>
      <c r="U53" t="s">
        <v>3285</v>
      </c>
      <c r="V53">
        <v>0</v>
      </c>
      <c r="W53" s="3">
        <v>5000</v>
      </c>
      <c r="X53">
        <v>0</v>
      </c>
      <c r="Y53">
        <v>0</v>
      </c>
      <c r="Z53">
        <v>0</v>
      </c>
      <c r="AA53">
        <v>0</v>
      </c>
      <c r="AD53">
        <v>0</v>
      </c>
      <c r="AM53" t="s">
        <v>3286</v>
      </c>
      <c r="AN53" t="s">
        <v>225</v>
      </c>
      <c r="AP53">
        <v>0</v>
      </c>
      <c r="AQ53">
        <v>0</v>
      </c>
      <c r="AR53">
        <v>0</v>
      </c>
      <c r="AS53">
        <v>0</v>
      </c>
      <c r="AT53">
        <v>0</v>
      </c>
      <c r="AU53">
        <v>0</v>
      </c>
      <c r="AY53" t="s">
        <v>63</v>
      </c>
      <c r="AZ53" t="s">
        <v>5557</v>
      </c>
      <c r="BA53">
        <v>0</v>
      </c>
      <c r="BC53" t="s">
        <v>225</v>
      </c>
      <c r="BF53" t="s">
        <v>2905</v>
      </c>
    </row>
    <row r="54" spans="1:58" x14ac:dyDescent="0.35">
      <c r="A54" t="s">
        <v>3287</v>
      </c>
      <c r="B54">
        <v>10000</v>
      </c>
      <c r="C54">
        <v>10000</v>
      </c>
      <c r="D54" s="2">
        <v>45770</v>
      </c>
      <c r="E54" t="s">
        <v>59</v>
      </c>
      <c r="F54" t="s">
        <v>3288</v>
      </c>
      <c r="G54" t="s">
        <v>3289</v>
      </c>
      <c r="I54">
        <v>1</v>
      </c>
      <c r="J54" t="s">
        <v>183</v>
      </c>
      <c r="K54">
        <v>82</v>
      </c>
      <c r="L54" t="s">
        <v>352</v>
      </c>
      <c r="M54" s="3">
        <v>15000</v>
      </c>
      <c r="P54" s="2">
        <v>45769</v>
      </c>
      <c r="R54">
        <v>2</v>
      </c>
      <c r="S54" s="3">
        <v>30000</v>
      </c>
      <c r="T54" t="s">
        <v>65</v>
      </c>
      <c r="U54" t="s">
        <v>3290</v>
      </c>
      <c r="V54">
        <v>0</v>
      </c>
      <c r="W54" s="3">
        <v>30000</v>
      </c>
      <c r="X54">
        <v>0</v>
      </c>
      <c r="Y54">
        <v>0</v>
      </c>
      <c r="Z54">
        <v>0</v>
      </c>
      <c r="AA54">
        <v>0</v>
      </c>
      <c r="AD54">
        <v>0</v>
      </c>
      <c r="AM54">
        <v>4521394</v>
      </c>
      <c r="AN54" t="s">
        <v>162</v>
      </c>
      <c r="AP54">
        <v>0</v>
      </c>
      <c r="AQ54">
        <v>0</v>
      </c>
      <c r="AR54">
        <v>0</v>
      </c>
      <c r="AS54">
        <v>0</v>
      </c>
      <c r="AT54">
        <v>0</v>
      </c>
      <c r="AU54">
        <v>0</v>
      </c>
      <c r="AY54" t="s">
        <v>63</v>
      </c>
      <c r="AZ54" t="s">
        <v>5633</v>
      </c>
      <c r="BA54">
        <v>0</v>
      </c>
      <c r="BC54" t="s">
        <v>162</v>
      </c>
      <c r="BF54" t="s">
        <v>3291</v>
      </c>
    </row>
    <row r="55" spans="1:58" x14ac:dyDescent="0.35">
      <c r="A55" t="s">
        <v>3292</v>
      </c>
      <c r="B55">
        <v>10000</v>
      </c>
      <c r="C55">
        <v>10000</v>
      </c>
      <c r="D55" s="2">
        <v>45770</v>
      </c>
      <c r="E55" t="s">
        <v>59</v>
      </c>
      <c r="F55" t="s">
        <v>3259</v>
      </c>
      <c r="G55" t="s">
        <v>3260</v>
      </c>
      <c r="I55">
        <v>1</v>
      </c>
      <c r="J55" t="s">
        <v>183</v>
      </c>
      <c r="K55">
        <v>32</v>
      </c>
      <c r="L55" t="s">
        <v>516</v>
      </c>
      <c r="M55" s="3">
        <v>5860</v>
      </c>
      <c r="P55" s="2">
        <v>45769</v>
      </c>
      <c r="R55">
        <v>1</v>
      </c>
      <c r="S55" s="3">
        <v>5860</v>
      </c>
      <c r="T55" t="s">
        <v>65</v>
      </c>
      <c r="U55" t="s">
        <v>2212</v>
      </c>
      <c r="V55">
        <v>0</v>
      </c>
      <c r="W55" s="3">
        <v>5360</v>
      </c>
      <c r="X55">
        <v>500</v>
      </c>
      <c r="Y55">
        <v>0</v>
      </c>
      <c r="Z55">
        <v>0</v>
      </c>
      <c r="AA55">
        <v>0</v>
      </c>
      <c r="AD55">
        <v>0</v>
      </c>
      <c r="AM55" t="s">
        <v>2213</v>
      </c>
      <c r="AN55" t="s">
        <v>465</v>
      </c>
      <c r="AP55">
        <v>0</v>
      </c>
      <c r="AQ55">
        <v>0</v>
      </c>
      <c r="AR55">
        <v>0</v>
      </c>
      <c r="AS55">
        <v>0</v>
      </c>
      <c r="AT55">
        <v>0</v>
      </c>
      <c r="AU55">
        <v>0</v>
      </c>
      <c r="AY55" t="s">
        <v>63</v>
      </c>
      <c r="AZ55" t="s">
        <v>6548</v>
      </c>
      <c r="BA55">
        <v>0</v>
      </c>
      <c r="BC55" t="s">
        <v>465</v>
      </c>
      <c r="BF55" t="s">
        <v>3293</v>
      </c>
    </row>
    <row r="56" spans="1:58" x14ac:dyDescent="0.35">
      <c r="A56" t="s">
        <v>5600</v>
      </c>
      <c r="B56">
        <v>10000</v>
      </c>
      <c r="C56">
        <v>10000</v>
      </c>
      <c r="D56" s="2">
        <v>45771</v>
      </c>
      <c r="E56" t="s">
        <v>59</v>
      </c>
      <c r="F56" t="s">
        <v>5601</v>
      </c>
      <c r="G56" t="s">
        <v>3260</v>
      </c>
      <c r="I56">
        <v>1</v>
      </c>
      <c r="J56" t="s">
        <v>183</v>
      </c>
      <c r="K56">
        <v>32</v>
      </c>
      <c r="L56" t="s">
        <v>516</v>
      </c>
      <c r="M56" s="3">
        <v>5860</v>
      </c>
      <c r="P56" s="2">
        <v>45769</v>
      </c>
      <c r="R56">
        <v>1</v>
      </c>
      <c r="S56" s="3">
        <v>5860</v>
      </c>
      <c r="T56" t="s">
        <v>65</v>
      </c>
      <c r="U56" t="s">
        <v>2212</v>
      </c>
      <c r="V56">
        <v>0</v>
      </c>
      <c r="W56" s="3">
        <v>5360</v>
      </c>
      <c r="X56">
        <v>500</v>
      </c>
      <c r="Y56">
        <v>0</v>
      </c>
      <c r="Z56">
        <v>0</v>
      </c>
      <c r="AA56">
        <v>0</v>
      </c>
      <c r="AD56">
        <v>0</v>
      </c>
      <c r="AM56" t="s">
        <v>2213</v>
      </c>
      <c r="AN56" t="s">
        <v>465</v>
      </c>
      <c r="AP56">
        <v>0</v>
      </c>
      <c r="AQ56">
        <v>0</v>
      </c>
      <c r="AR56">
        <v>0</v>
      </c>
      <c r="AS56">
        <v>0</v>
      </c>
      <c r="AT56">
        <v>0</v>
      </c>
      <c r="AU56">
        <v>0</v>
      </c>
      <c r="AY56" t="s">
        <v>63</v>
      </c>
      <c r="AZ56" t="s">
        <v>6549</v>
      </c>
      <c r="BA56">
        <v>0</v>
      </c>
      <c r="BC56" t="s">
        <v>465</v>
      </c>
      <c r="BF56" t="s">
        <v>3662</v>
      </c>
    </row>
    <row r="57" spans="1:58" x14ac:dyDescent="0.35">
      <c r="A57" t="s">
        <v>3184</v>
      </c>
      <c r="B57">
        <v>10000</v>
      </c>
      <c r="C57">
        <v>10000</v>
      </c>
      <c r="D57" s="2">
        <v>45769</v>
      </c>
      <c r="E57" t="s">
        <v>59</v>
      </c>
      <c r="F57" s="4">
        <v>0.47076388888888887</v>
      </c>
      <c r="G57" t="s">
        <v>2739</v>
      </c>
      <c r="I57">
        <v>1</v>
      </c>
      <c r="J57" t="s">
        <v>183</v>
      </c>
      <c r="K57">
        <v>59</v>
      </c>
      <c r="L57" t="s">
        <v>73</v>
      </c>
      <c r="M57">
        <v>258</v>
      </c>
      <c r="P57" s="2">
        <v>45769</v>
      </c>
      <c r="R57">
        <v>4</v>
      </c>
      <c r="S57" s="3">
        <v>1032</v>
      </c>
      <c r="T57" t="s">
        <v>65</v>
      </c>
      <c r="U57">
        <v>112887750001</v>
      </c>
      <c r="V57">
        <v>0</v>
      </c>
      <c r="W57" s="3">
        <v>1030</v>
      </c>
      <c r="X57">
        <v>2</v>
      </c>
      <c r="Y57">
        <v>0</v>
      </c>
      <c r="Z57">
        <v>0</v>
      </c>
      <c r="AA57">
        <v>0</v>
      </c>
      <c r="AD57">
        <v>0</v>
      </c>
      <c r="AM57">
        <v>11288775</v>
      </c>
      <c r="AN57" t="s">
        <v>571</v>
      </c>
      <c r="AP57">
        <v>0</v>
      </c>
      <c r="AQ57">
        <v>0</v>
      </c>
      <c r="AR57">
        <v>0</v>
      </c>
      <c r="AS57">
        <v>0</v>
      </c>
      <c r="AT57">
        <v>0</v>
      </c>
      <c r="AU57">
        <v>0</v>
      </c>
      <c r="AY57" t="s">
        <v>63</v>
      </c>
      <c r="AZ57" t="s">
        <v>3367</v>
      </c>
      <c r="BA57">
        <v>0</v>
      </c>
      <c r="BC57" t="s">
        <v>571</v>
      </c>
      <c r="BF57" t="s">
        <v>3185</v>
      </c>
    </row>
    <row r="58" spans="1:58" x14ac:dyDescent="0.35">
      <c r="A58" t="s">
        <v>3186</v>
      </c>
      <c r="B58">
        <v>10000</v>
      </c>
      <c r="C58">
        <v>10000</v>
      </c>
      <c r="D58" s="2">
        <v>45769</v>
      </c>
      <c r="E58" t="s">
        <v>59</v>
      </c>
      <c r="F58" s="4">
        <v>0.47076388888888887</v>
      </c>
      <c r="G58" t="s">
        <v>2739</v>
      </c>
      <c r="I58">
        <v>1</v>
      </c>
      <c r="J58" t="s">
        <v>183</v>
      </c>
      <c r="K58">
        <v>59</v>
      </c>
      <c r="L58" t="s">
        <v>73</v>
      </c>
      <c r="M58">
        <v>258</v>
      </c>
      <c r="P58" s="2">
        <v>45769</v>
      </c>
      <c r="R58">
        <v>4</v>
      </c>
      <c r="S58" s="3">
        <v>1032</v>
      </c>
      <c r="T58" t="s">
        <v>65</v>
      </c>
      <c r="U58">
        <v>112887750001</v>
      </c>
      <c r="V58">
        <v>0</v>
      </c>
      <c r="W58" s="3">
        <v>1030</v>
      </c>
      <c r="X58">
        <v>2</v>
      </c>
      <c r="Y58">
        <v>0</v>
      </c>
      <c r="Z58">
        <v>0</v>
      </c>
      <c r="AA58">
        <v>0</v>
      </c>
      <c r="AD58">
        <v>0</v>
      </c>
      <c r="AM58">
        <v>11288775</v>
      </c>
      <c r="AN58" t="s">
        <v>571</v>
      </c>
      <c r="AP58">
        <v>0</v>
      </c>
      <c r="AQ58">
        <v>0</v>
      </c>
      <c r="AR58">
        <v>0</v>
      </c>
      <c r="AS58">
        <v>0</v>
      </c>
      <c r="AT58">
        <v>0</v>
      </c>
      <c r="AU58">
        <v>0</v>
      </c>
      <c r="AY58" t="s">
        <v>63</v>
      </c>
      <c r="AZ58" t="s">
        <v>3368</v>
      </c>
      <c r="BA58">
        <v>0</v>
      </c>
      <c r="BC58" t="s">
        <v>571</v>
      </c>
      <c r="BF58" t="s">
        <v>3187</v>
      </c>
    </row>
    <row r="59" spans="1:58" x14ac:dyDescent="0.35">
      <c r="A59" t="s">
        <v>3294</v>
      </c>
      <c r="B59">
        <v>10000</v>
      </c>
      <c r="C59">
        <v>10000</v>
      </c>
      <c r="D59" s="2">
        <v>45770</v>
      </c>
      <c r="E59" t="s">
        <v>59</v>
      </c>
      <c r="F59" t="s">
        <v>3295</v>
      </c>
      <c r="G59">
        <v>860909190918</v>
      </c>
      <c r="I59">
        <v>1</v>
      </c>
      <c r="J59" t="s">
        <v>183</v>
      </c>
      <c r="K59">
        <v>79</v>
      </c>
      <c r="L59" t="s">
        <v>92</v>
      </c>
      <c r="M59">
        <v>172</v>
      </c>
      <c r="P59" s="2">
        <v>45769</v>
      </c>
      <c r="R59">
        <v>76</v>
      </c>
      <c r="S59" s="3">
        <v>13072</v>
      </c>
      <c r="T59" t="s">
        <v>65</v>
      </c>
      <c r="U59">
        <v>200910250001</v>
      </c>
      <c r="V59">
        <v>0</v>
      </c>
      <c r="W59" s="3">
        <v>12000</v>
      </c>
      <c r="X59" s="3">
        <v>1072</v>
      </c>
      <c r="Y59">
        <v>0</v>
      </c>
      <c r="Z59">
        <v>0</v>
      </c>
      <c r="AA59">
        <v>0</v>
      </c>
      <c r="AD59">
        <v>0</v>
      </c>
      <c r="AM59">
        <v>20091025</v>
      </c>
      <c r="AN59" t="s">
        <v>1848</v>
      </c>
      <c r="AP59">
        <v>0</v>
      </c>
      <c r="AQ59">
        <v>0</v>
      </c>
      <c r="AR59">
        <v>0</v>
      </c>
      <c r="AS59">
        <v>0</v>
      </c>
      <c r="AT59">
        <v>0</v>
      </c>
      <c r="AU59">
        <v>0</v>
      </c>
      <c r="AY59" t="s">
        <v>63</v>
      </c>
      <c r="AZ59" t="s">
        <v>5634</v>
      </c>
      <c r="BA59">
        <v>0</v>
      </c>
      <c r="BC59" t="s">
        <v>1848</v>
      </c>
      <c r="BF59" t="s">
        <v>3296</v>
      </c>
    </row>
    <row r="60" spans="1:58" x14ac:dyDescent="0.35">
      <c r="A60" t="s">
        <v>3297</v>
      </c>
      <c r="B60">
        <v>10000</v>
      </c>
      <c r="C60">
        <v>10000</v>
      </c>
      <c r="D60" s="2">
        <v>45770</v>
      </c>
      <c r="E60" t="s">
        <v>59</v>
      </c>
      <c r="F60" t="s">
        <v>3268</v>
      </c>
      <c r="G60" t="s">
        <v>3269</v>
      </c>
      <c r="I60">
        <v>1</v>
      </c>
      <c r="J60" t="s">
        <v>183</v>
      </c>
      <c r="K60">
        <v>31</v>
      </c>
      <c r="L60" t="s">
        <v>2529</v>
      </c>
      <c r="M60" s="3">
        <v>1000</v>
      </c>
      <c r="P60" s="2">
        <v>45769</v>
      </c>
      <c r="R60">
        <v>1</v>
      </c>
      <c r="S60" s="3">
        <v>1000</v>
      </c>
      <c r="T60" t="s">
        <v>65</v>
      </c>
      <c r="U60" t="s">
        <v>3298</v>
      </c>
      <c r="V60">
        <v>0</v>
      </c>
      <c r="W60" s="3">
        <v>1000</v>
      </c>
      <c r="X60">
        <v>0</v>
      </c>
      <c r="Y60">
        <v>0</v>
      </c>
      <c r="Z60">
        <v>0</v>
      </c>
      <c r="AA60">
        <v>0</v>
      </c>
      <c r="AD60">
        <v>0</v>
      </c>
      <c r="AM60" t="s">
        <v>3299</v>
      </c>
      <c r="AN60" t="s">
        <v>2732</v>
      </c>
      <c r="AP60">
        <v>0</v>
      </c>
      <c r="AQ60">
        <v>0</v>
      </c>
      <c r="AR60">
        <v>0</v>
      </c>
      <c r="AS60">
        <v>0</v>
      </c>
      <c r="AT60">
        <v>0</v>
      </c>
      <c r="AU60">
        <v>0</v>
      </c>
      <c r="AY60" t="s">
        <v>63</v>
      </c>
      <c r="AZ60" t="s">
        <v>5635</v>
      </c>
      <c r="BA60">
        <v>0</v>
      </c>
      <c r="BC60" t="s">
        <v>2732</v>
      </c>
      <c r="BF60" t="s">
        <v>3300</v>
      </c>
    </row>
    <row r="61" spans="1:58" x14ac:dyDescent="0.35">
      <c r="A61" t="s">
        <v>3301</v>
      </c>
      <c r="B61">
        <v>10000</v>
      </c>
      <c r="C61">
        <v>10000</v>
      </c>
      <c r="D61" s="2">
        <v>45770</v>
      </c>
      <c r="E61" t="s">
        <v>59</v>
      </c>
      <c r="F61" t="s">
        <v>3256</v>
      </c>
      <c r="G61" t="s">
        <v>3302</v>
      </c>
      <c r="I61">
        <v>1</v>
      </c>
      <c r="J61" t="s">
        <v>183</v>
      </c>
      <c r="K61">
        <v>60</v>
      </c>
      <c r="L61" t="s">
        <v>222</v>
      </c>
      <c r="M61" s="3">
        <v>1000</v>
      </c>
      <c r="P61" s="2">
        <v>45769</v>
      </c>
      <c r="R61">
        <v>1</v>
      </c>
      <c r="S61" s="3">
        <v>1000</v>
      </c>
      <c r="T61" t="s">
        <v>65</v>
      </c>
      <c r="U61" t="s">
        <v>3303</v>
      </c>
      <c r="V61">
        <v>0</v>
      </c>
      <c r="W61" s="3">
        <v>1000</v>
      </c>
      <c r="X61">
        <v>0</v>
      </c>
      <c r="Y61">
        <v>0</v>
      </c>
      <c r="Z61">
        <v>0</v>
      </c>
      <c r="AA61">
        <v>0</v>
      </c>
      <c r="AD61">
        <v>0</v>
      </c>
      <c r="AM61" t="s">
        <v>3304</v>
      </c>
      <c r="AN61" t="s">
        <v>465</v>
      </c>
      <c r="AP61">
        <v>0</v>
      </c>
      <c r="AQ61">
        <v>0</v>
      </c>
      <c r="AR61">
        <v>0</v>
      </c>
      <c r="AS61">
        <v>0</v>
      </c>
      <c r="AT61">
        <v>0</v>
      </c>
      <c r="AU61">
        <v>0</v>
      </c>
      <c r="AY61" t="s">
        <v>63</v>
      </c>
      <c r="AZ61" t="s">
        <v>5636</v>
      </c>
      <c r="BA61">
        <v>0</v>
      </c>
      <c r="BC61" t="s">
        <v>465</v>
      </c>
      <c r="BF61" t="s">
        <v>3305</v>
      </c>
    </row>
    <row r="62" spans="1:58" x14ac:dyDescent="0.35">
      <c r="A62" t="s">
        <v>3306</v>
      </c>
      <c r="B62">
        <v>10000</v>
      </c>
      <c r="C62">
        <v>10000</v>
      </c>
      <c r="D62" s="2">
        <v>45770</v>
      </c>
      <c r="E62" t="s">
        <v>59</v>
      </c>
      <c r="F62" t="s">
        <v>3215</v>
      </c>
      <c r="G62" t="s">
        <v>3307</v>
      </c>
      <c r="I62">
        <v>1</v>
      </c>
      <c r="J62" t="s">
        <v>183</v>
      </c>
      <c r="K62">
        <v>61</v>
      </c>
      <c r="L62" t="s">
        <v>209</v>
      </c>
      <c r="M62" s="3">
        <v>2000</v>
      </c>
      <c r="P62" s="2">
        <v>45769</v>
      </c>
      <c r="R62">
        <v>1</v>
      </c>
      <c r="S62" s="3">
        <v>2000</v>
      </c>
      <c r="T62" t="s">
        <v>65</v>
      </c>
      <c r="U62" t="s">
        <v>3308</v>
      </c>
      <c r="V62">
        <v>0</v>
      </c>
      <c r="W62" s="3">
        <v>2000</v>
      </c>
      <c r="X62">
        <v>0</v>
      </c>
      <c r="Y62">
        <v>0</v>
      </c>
      <c r="Z62">
        <v>0</v>
      </c>
      <c r="AA62">
        <v>0</v>
      </c>
      <c r="AD62">
        <v>0</v>
      </c>
      <c r="AM62" t="s">
        <v>3309</v>
      </c>
      <c r="AN62" t="s">
        <v>2222</v>
      </c>
      <c r="AP62">
        <v>0</v>
      </c>
      <c r="AQ62">
        <v>0</v>
      </c>
      <c r="AR62">
        <v>0</v>
      </c>
      <c r="AS62">
        <v>0</v>
      </c>
      <c r="AT62">
        <v>0</v>
      </c>
      <c r="AU62">
        <v>0</v>
      </c>
      <c r="AY62" t="s">
        <v>63</v>
      </c>
      <c r="AZ62" t="s">
        <v>5637</v>
      </c>
      <c r="BA62">
        <v>0</v>
      </c>
      <c r="BC62" t="s">
        <v>2222</v>
      </c>
      <c r="BF62" t="s">
        <v>3043</v>
      </c>
    </row>
    <row r="63" spans="1:58" x14ac:dyDescent="0.35">
      <c r="A63" t="s">
        <v>3310</v>
      </c>
      <c r="B63">
        <v>10000</v>
      </c>
      <c r="C63">
        <v>10000</v>
      </c>
      <c r="D63" s="2">
        <v>45770</v>
      </c>
      <c r="E63" t="s">
        <v>59</v>
      </c>
      <c r="F63" t="s">
        <v>3228</v>
      </c>
      <c r="G63" t="s">
        <v>3307</v>
      </c>
      <c r="I63">
        <v>1</v>
      </c>
      <c r="J63" t="s">
        <v>183</v>
      </c>
      <c r="K63">
        <v>61</v>
      </c>
      <c r="L63" t="s">
        <v>209</v>
      </c>
      <c r="M63" s="3">
        <v>5000</v>
      </c>
      <c r="P63" s="2">
        <v>45769</v>
      </c>
      <c r="R63">
        <v>1</v>
      </c>
      <c r="S63" s="3">
        <v>5000</v>
      </c>
      <c r="T63" t="s">
        <v>65</v>
      </c>
      <c r="U63" t="s">
        <v>3311</v>
      </c>
      <c r="V63">
        <v>0</v>
      </c>
      <c r="W63" s="3">
        <v>5000</v>
      </c>
      <c r="X63">
        <v>0</v>
      </c>
      <c r="Y63">
        <v>0</v>
      </c>
      <c r="Z63">
        <v>0</v>
      </c>
      <c r="AA63">
        <v>0</v>
      </c>
      <c r="AD63">
        <v>0</v>
      </c>
      <c r="AM63" t="s">
        <v>3312</v>
      </c>
      <c r="AN63" t="s">
        <v>2222</v>
      </c>
      <c r="AP63">
        <v>0</v>
      </c>
      <c r="AQ63">
        <v>0</v>
      </c>
      <c r="AR63">
        <v>0</v>
      </c>
      <c r="AS63">
        <v>0</v>
      </c>
      <c r="AT63">
        <v>0</v>
      </c>
      <c r="AU63">
        <v>0</v>
      </c>
      <c r="AY63" t="s">
        <v>63</v>
      </c>
      <c r="AZ63" t="s">
        <v>5638</v>
      </c>
      <c r="BA63">
        <v>0</v>
      </c>
      <c r="BC63" t="s">
        <v>2222</v>
      </c>
      <c r="BF63" t="s">
        <v>3043</v>
      </c>
    </row>
    <row r="64" spans="1:58" x14ac:dyDescent="0.35">
      <c r="A64" t="s">
        <v>3188</v>
      </c>
      <c r="B64">
        <v>10000</v>
      </c>
      <c r="C64">
        <v>10000</v>
      </c>
      <c r="D64" s="2">
        <v>45769</v>
      </c>
      <c r="E64" t="s">
        <v>59</v>
      </c>
      <c r="F64" t="s">
        <v>3189</v>
      </c>
      <c r="G64" t="s">
        <v>3190</v>
      </c>
      <c r="I64">
        <v>1</v>
      </c>
      <c r="J64" t="s">
        <v>183</v>
      </c>
      <c r="K64">
        <v>66</v>
      </c>
      <c r="L64" t="s">
        <v>3192</v>
      </c>
      <c r="M64">
        <v>200</v>
      </c>
      <c r="P64" s="2">
        <v>45769</v>
      </c>
      <c r="R64">
        <v>1</v>
      </c>
      <c r="S64">
        <v>200</v>
      </c>
      <c r="T64" t="s">
        <v>65</v>
      </c>
      <c r="U64" t="s">
        <v>3193</v>
      </c>
      <c r="V64">
        <v>0</v>
      </c>
      <c r="W64">
        <v>200</v>
      </c>
      <c r="X64">
        <v>0</v>
      </c>
      <c r="Y64">
        <v>0</v>
      </c>
      <c r="Z64">
        <v>0</v>
      </c>
      <c r="AA64">
        <v>0</v>
      </c>
      <c r="AD64">
        <v>0</v>
      </c>
      <c r="AM64" t="s">
        <v>3194</v>
      </c>
      <c r="AN64" t="s">
        <v>178</v>
      </c>
      <c r="AP64">
        <v>0</v>
      </c>
      <c r="AQ64">
        <v>0</v>
      </c>
      <c r="AR64">
        <v>0</v>
      </c>
      <c r="AS64">
        <v>0</v>
      </c>
      <c r="AT64">
        <v>0</v>
      </c>
      <c r="AU64">
        <v>0</v>
      </c>
      <c r="AY64" t="s">
        <v>63</v>
      </c>
      <c r="AZ64" t="s">
        <v>5639</v>
      </c>
      <c r="BA64">
        <v>0</v>
      </c>
      <c r="BC64" t="s">
        <v>178</v>
      </c>
      <c r="BF64" t="s">
        <v>3195</v>
      </c>
    </row>
    <row r="65" spans="1:58" x14ac:dyDescent="0.35">
      <c r="A65" t="s">
        <v>3196</v>
      </c>
      <c r="B65">
        <v>10000</v>
      </c>
      <c r="C65">
        <v>10000</v>
      </c>
      <c r="D65" s="2">
        <v>45769</v>
      </c>
      <c r="E65" t="s">
        <v>59</v>
      </c>
      <c r="F65" t="s">
        <v>3189</v>
      </c>
      <c r="G65" t="s">
        <v>3197</v>
      </c>
      <c r="I65">
        <v>1</v>
      </c>
      <c r="J65" t="s">
        <v>183</v>
      </c>
      <c r="K65">
        <v>62</v>
      </c>
      <c r="L65" t="s">
        <v>830</v>
      </c>
      <c r="M65">
        <v>200</v>
      </c>
      <c r="P65" s="2">
        <v>45769</v>
      </c>
      <c r="R65">
        <v>1</v>
      </c>
      <c r="S65">
        <v>200</v>
      </c>
      <c r="T65" t="s">
        <v>65</v>
      </c>
      <c r="U65" t="s">
        <v>3199</v>
      </c>
      <c r="V65">
        <v>0</v>
      </c>
      <c r="W65">
        <v>200</v>
      </c>
      <c r="X65">
        <v>0</v>
      </c>
      <c r="Y65">
        <v>0</v>
      </c>
      <c r="Z65">
        <v>0</v>
      </c>
      <c r="AA65">
        <v>0</v>
      </c>
      <c r="AD65">
        <v>0</v>
      </c>
      <c r="AM65" t="s">
        <v>3200</v>
      </c>
      <c r="AN65" t="s">
        <v>178</v>
      </c>
      <c r="AP65">
        <v>0</v>
      </c>
      <c r="AQ65">
        <v>0</v>
      </c>
      <c r="AR65">
        <v>0</v>
      </c>
      <c r="AS65">
        <v>0</v>
      </c>
      <c r="AT65">
        <v>0</v>
      </c>
      <c r="AU65">
        <v>0</v>
      </c>
      <c r="AY65" t="s">
        <v>63</v>
      </c>
      <c r="AZ65" t="s">
        <v>5640</v>
      </c>
      <c r="BA65">
        <v>0</v>
      </c>
      <c r="BC65" t="s">
        <v>178</v>
      </c>
      <c r="BF65" t="s">
        <v>3201</v>
      </c>
    </row>
    <row r="66" spans="1:58" x14ac:dyDescent="0.35">
      <c r="A66" t="s">
        <v>3202</v>
      </c>
      <c r="B66">
        <v>10000</v>
      </c>
      <c r="C66">
        <v>10000</v>
      </c>
      <c r="D66" s="2">
        <v>45769</v>
      </c>
      <c r="E66" t="s">
        <v>59</v>
      </c>
      <c r="F66" t="s">
        <v>3189</v>
      </c>
      <c r="G66" t="s">
        <v>3197</v>
      </c>
      <c r="I66">
        <v>1</v>
      </c>
      <c r="J66" t="s">
        <v>183</v>
      </c>
      <c r="K66">
        <v>62</v>
      </c>
      <c r="L66" t="s">
        <v>830</v>
      </c>
      <c r="M66">
        <v>20</v>
      </c>
      <c r="P66" s="2">
        <v>45769</v>
      </c>
      <c r="R66">
        <v>1</v>
      </c>
      <c r="S66">
        <v>20</v>
      </c>
      <c r="T66" t="s">
        <v>65</v>
      </c>
      <c r="U66" t="s">
        <v>3199</v>
      </c>
      <c r="V66">
        <v>0</v>
      </c>
      <c r="W66">
        <v>20</v>
      </c>
      <c r="X66">
        <v>0</v>
      </c>
      <c r="Y66">
        <v>0</v>
      </c>
      <c r="Z66">
        <v>0</v>
      </c>
      <c r="AA66">
        <v>0</v>
      </c>
      <c r="AD66">
        <v>0</v>
      </c>
      <c r="AM66" t="s">
        <v>3200</v>
      </c>
      <c r="AN66" t="s">
        <v>178</v>
      </c>
      <c r="AP66">
        <v>0</v>
      </c>
      <c r="AQ66">
        <v>0</v>
      </c>
      <c r="AR66">
        <v>0</v>
      </c>
      <c r="AS66">
        <v>0</v>
      </c>
      <c r="AT66">
        <v>0</v>
      </c>
      <c r="AU66">
        <v>0</v>
      </c>
      <c r="AY66" t="s">
        <v>63</v>
      </c>
      <c r="AZ66" t="s">
        <v>5641</v>
      </c>
      <c r="BA66">
        <v>0</v>
      </c>
      <c r="BC66" t="s">
        <v>178</v>
      </c>
      <c r="BF66" t="s">
        <v>3203</v>
      </c>
    </row>
    <row r="67" spans="1:58" x14ac:dyDescent="0.35">
      <c r="A67" t="s">
        <v>3204</v>
      </c>
      <c r="B67">
        <v>10000</v>
      </c>
      <c r="C67">
        <v>10000</v>
      </c>
      <c r="D67" s="2">
        <v>45769</v>
      </c>
      <c r="E67" t="s">
        <v>59</v>
      </c>
      <c r="F67" t="s">
        <v>3189</v>
      </c>
      <c r="G67" t="s">
        <v>3190</v>
      </c>
      <c r="I67">
        <v>1</v>
      </c>
      <c r="J67" t="s">
        <v>183</v>
      </c>
      <c r="K67">
        <v>66</v>
      </c>
      <c r="L67" t="s">
        <v>3192</v>
      </c>
      <c r="M67">
        <v>50</v>
      </c>
      <c r="P67" s="2">
        <v>45769</v>
      </c>
      <c r="R67">
        <v>1</v>
      </c>
      <c r="S67">
        <v>50</v>
      </c>
      <c r="T67" t="s">
        <v>65</v>
      </c>
      <c r="U67" t="s">
        <v>3193</v>
      </c>
      <c r="V67">
        <v>0</v>
      </c>
      <c r="W67">
        <v>50</v>
      </c>
      <c r="X67">
        <v>0</v>
      </c>
      <c r="Y67">
        <v>0</v>
      </c>
      <c r="Z67">
        <v>0</v>
      </c>
      <c r="AA67">
        <v>0</v>
      </c>
      <c r="AD67">
        <v>0</v>
      </c>
      <c r="AM67" t="s">
        <v>3194</v>
      </c>
      <c r="AN67" t="s">
        <v>178</v>
      </c>
      <c r="AP67">
        <v>0</v>
      </c>
      <c r="AQ67">
        <v>0</v>
      </c>
      <c r="AR67">
        <v>0</v>
      </c>
      <c r="AS67">
        <v>0</v>
      </c>
      <c r="AT67">
        <v>0</v>
      </c>
      <c r="AU67">
        <v>0</v>
      </c>
      <c r="AY67" t="s">
        <v>63</v>
      </c>
      <c r="AZ67" t="s">
        <v>3369</v>
      </c>
      <c r="BA67">
        <v>0</v>
      </c>
      <c r="BC67" t="s">
        <v>178</v>
      </c>
      <c r="BF67" t="s">
        <v>3205</v>
      </c>
    </row>
    <row r="68" spans="1:58" x14ac:dyDescent="0.35">
      <c r="A68" t="s">
        <v>5642</v>
      </c>
      <c r="B68">
        <v>10000</v>
      </c>
      <c r="C68">
        <v>10000</v>
      </c>
      <c r="D68" s="2">
        <v>45775</v>
      </c>
      <c r="E68" t="s">
        <v>59</v>
      </c>
      <c r="F68" t="s">
        <v>5643</v>
      </c>
      <c r="G68" t="s">
        <v>3717</v>
      </c>
      <c r="I68">
        <v>1</v>
      </c>
      <c r="J68" t="s">
        <v>183</v>
      </c>
      <c r="K68">
        <v>88</v>
      </c>
      <c r="L68" t="s">
        <v>144</v>
      </c>
      <c r="M68">
        <v>900</v>
      </c>
      <c r="P68" s="2">
        <v>45769</v>
      </c>
      <c r="R68">
        <v>6</v>
      </c>
      <c r="S68" s="3">
        <v>5400</v>
      </c>
      <c r="T68" t="s">
        <v>65</v>
      </c>
      <c r="U68" t="s">
        <v>5644</v>
      </c>
      <c r="V68">
        <v>0</v>
      </c>
      <c r="W68" s="3">
        <v>5000</v>
      </c>
      <c r="X68">
        <v>400</v>
      </c>
      <c r="Y68">
        <v>0</v>
      </c>
      <c r="Z68">
        <v>0</v>
      </c>
      <c r="AA68">
        <v>0</v>
      </c>
      <c r="AD68">
        <v>0</v>
      </c>
      <c r="AM68" t="s">
        <v>5645</v>
      </c>
      <c r="AN68" t="s">
        <v>3720</v>
      </c>
      <c r="AP68">
        <v>0</v>
      </c>
      <c r="AQ68">
        <v>0</v>
      </c>
      <c r="AR68">
        <v>0</v>
      </c>
      <c r="AS68">
        <v>0</v>
      </c>
      <c r="AT68">
        <v>0</v>
      </c>
      <c r="AU68">
        <v>0</v>
      </c>
      <c r="AY68" t="s">
        <v>63</v>
      </c>
      <c r="AZ68" t="s">
        <v>5646</v>
      </c>
      <c r="BA68">
        <v>0</v>
      </c>
      <c r="BC68" t="s">
        <v>3720</v>
      </c>
      <c r="BF68" t="s">
        <v>3721</v>
      </c>
    </row>
    <row r="69" spans="1:58" x14ac:dyDescent="0.35">
      <c r="A69" t="s">
        <v>5647</v>
      </c>
      <c r="B69">
        <v>10000</v>
      </c>
      <c r="C69">
        <v>10000</v>
      </c>
      <c r="D69" s="2">
        <v>45775</v>
      </c>
      <c r="E69" t="s">
        <v>59</v>
      </c>
      <c r="F69" t="s">
        <v>5643</v>
      </c>
      <c r="G69" t="s">
        <v>3717</v>
      </c>
      <c r="I69">
        <v>1</v>
      </c>
      <c r="J69" t="s">
        <v>183</v>
      </c>
      <c r="K69">
        <v>88</v>
      </c>
      <c r="L69" t="s">
        <v>144</v>
      </c>
      <c r="M69">
        <v>910</v>
      </c>
      <c r="P69" s="2">
        <v>45769</v>
      </c>
      <c r="R69">
        <v>6</v>
      </c>
      <c r="S69" s="3">
        <v>5460</v>
      </c>
      <c r="T69" t="s">
        <v>65</v>
      </c>
      <c r="U69" t="s">
        <v>5648</v>
      </c>
      <c r="V69">
        <v>0</v>
      </c>
      <c r="W69" s="3">
        <v>5000</v>
      </c>
      <c r="X69">
        <v>460</v>
      </c>
      <c r="Y69">
        <v>0</v>
      </c>
      <c r="Z69">
        <v>0</v>
      </c>
      <c r="AA69">
        <v>0</v>
      </c>
      <c r="AD69">
        <v>0</v>
      </c>
      <c r="AM69" t="s">
        <v>5649</v>
      </c>
      <c r="AN69" t="s">
        <v>3720</v>
      </c>
      <c r="AP69">
        <v>0</v>
      </c>
      <c r="AQ69">
        <v>0</v>
      </c>
      <c r="AR69">
        <v>0</v>
      </c>
      <c r="AS69">
        <v>0</v>
      </c>
      <c r="AT69">
        <v>0</v>
      </c>
      <c r="AU69">
        <v>0</v>
      </c>
      <c r="AY69" t="s">
        <v>63</v>
      </c>
      <c r="AZ69" t="s">
        <v>5650</v>
      </c>
      <c r="BA69">
        <v>0</v>
      </c>
      <c r="BC69" t="s">
        <v>3720</v>
      </c>
      <c r="BF69" t="s">
        <v>3721</v>
      </c>
    </row>
    <row r="70" spans="1:58" x14ac:dyDescent="0.35">
      <c r="A70" t="s">
        <v>5651</v>
      </c>
      <c r="B70">
        <v>10000</v>
      </c>
      <c r="C70">
        <v>10000</v>
      </c>
      <c r="D70" s="2">
        <v>45775</v>
      </c>
      <c r="E70" t="s">
        <v>59</v>
      </c>
      <c r="F70" t="s">
        <v>5643</v>
      </c>
      <c r="G70" t="s">
        <v>3717</v>
      </c>
      <c r="I70">
        <v>1</v>
      </c>
      <c r="J70" t="s">
        <v>183</v>
      </c>
      <c r="K70">
        <v>88</v>
      </c>
      <c r="L70" t="s">
        <v>144</v>
      </c>
      <c r="M70">
        <v>900</v>
      </c>
      <c r="P70" s="2">
        <v>45769</v>
      </c>
      <c r="R70">
        <v>6</v>
      </c>
      <c r="S70" s="3">
        <v>5400</v>
      </c>
      <c r="T70" t="s">
        <v>65</v>
      </c>
      <c r="U70" t="s">
        <v>5652</v>
      </c>
      <c r="V70">
        <v>0</v>
      </c>
      <c r="W70" s="3">
        <v>5000</v>
      </c>
      <c r="X70">
        <v>400</v>
      </c>
      <c r="Y70">
        <v>0</v>
      </c>
      <c r="Z70">
        <v>0</v>
      </c>
      <c r="AA70">
        <v>0</v>
      </c>
      <c r="AD70">
        <v>0</v>
      </c>
      <c r="AM70" t="s">
        <v>5653</v>
      </c>
      <c r="AN70" t="s">
        <v>3720</v>
      </c>
      <c r="AP70">
        <v>0</v>
      </c>
      <c r="AQ70">
        <v>0</v>
      </c>
      <c r="AR70">
        <v>0</v>
      </c>
      <c r="AS70">
        <v>0</v>
      </c>
      <c r="AT70">
        <v>0</v>
      </c>
      <c r="AU70">
        <v>0</v>
      </c>
      <c r="AY70" t="s">
        <v>63</v>
      </c>
      <c r="AZ70" t="s">
        <v>5654</v>
      </c>
      <c r="BA70">
        <v>0</v>
      </c>
      <c r="BC70" t="s">
        <v>3720</v>
      </c>
      <c r="BF70" t="s">
        <v>3721</v>
      </c>
    </row>
    <row r="71" spans="1:58" x14ac:dyDescent="0.35">
      <c r="A71" t="s">
        <v>5655</v>
      </c>
      <c r="B71">
        <v>10000</v>
      </c>
      <c r="C71">
        <v>10000</v>
      </c>
      <c r="D71" s="2">
        <v>45775</v>
      </c>
      <c r="E71" t="s">
        <v>59</v>
      </c>
      <c r="F71" t="s">
        <v>5643</v>
      </c>
      <c r="G71" t="s">
        <v>3717</v>
      </c>
      <c r="I71">
        <v>1</v>
      </c>
      <c r="J71" t="s">
        <v>183</v>
      </c>
      <c r="K71">
        <v>88</v>
      </c>
      <c r="L71" t="s">
        <v>144</v>
      </c>
      <c r="M71">
        <v>900</v>
      </c>
      <c r="P71" s="2">
        <v>45769</v>
      </c>
      <c r="R71">
        <v>6</v>
      </c>
      <c r="S71" s="3">
        <v>5400</v>
      </c>
      <c r="T71" t="s">
        <v>65</v>
      </c>
      <c r="U71" t="s">
        <v>5656</v>
      </c>
      <c r="V71">
        <v>0</v>
      </c>
      <c r="W71" s="3">
        <v>5000</v>
      </c>
      <c r="X71">
        <v>400</v>
      </c>
      <c r="Y71">
        <v>0</v>
      </c>
      <c r="Z71">
        <v>0</v>
      </c>
      <c r="AA71">
        <v>0</v>
      </c>
      <c r="AD71">
        <v>0</v>
      </c>
      <c r="AM71" t="s">
        <v>5657</v>
      </c>
      <c r="AN71" t="s">
        <v>3720</v>
      </c>
      <c r="AP71">
        <v>0</v>
      </c>
      <c r="AQ71">
        <v>0</v>
      </c>
      <c r="AR71">
        <v>0</v>
      </c>
      <c r="AS71">
        <v>0</v>
      </c>
      <c r="AT71">
        <v>0</v>
      </c>
      <c r="AU71">
        <v>0</v>
      </c>
      <c r="AY71" t="s">
        <v>63</v>
      </c>
      <c r="AZ71" t="s">
        <v>5658</v>
      </c>
      <c r="BA71">
        <v>0</v>
      </c>
      <c r="BC71" t="s">
        <v>3720</v>
      </c>
      <c r="BF71" t="s">
        <v>3721</v>
      </c>
    </row>
    <row r="72" spans="1:58" x14ac:dyDescent="0.35">
      <c r="A72" t="s">
        <v>5659</v>
      </c>
      <c r="B72">
        <v>10000</v>
      </c>
      <c r="C72">
        <v>10000</v>
      </c>
      <c r="D72" s="2">
        <v>45775</v>
      </c>
      <c r="E72" t="s">
        <v>59</v>
      </c>
      <c r="F72" t="s">
        <v>5643</v>
      </c>
      <c r="G72" t="s">
        <v>3717</v>
      </c>
      <c r="I72">
        <v>1</v>
      </c>
      <c r="J72" t="s">
        <v>183</v>
      </c>
      <c r="K72">
        <v>88</v>
      </c>
      <c r="L72" t="s">
        <v>144</v>
      </c>
      <c r="M72">
        <v>900</v>
      </c>
      <c r="P72" s="2">
        <v>45769</v>
      </c>
      <c r="R72">
        <v>6</v>
      </c>
      <c r="S72" s="3">
        <v>5400</v>
      </c>
      <c r="T72" t="s">
        <v>65</v>
      </c>
      <c r="U72" t="s">
        <v>5660</v>
      </c>
      <c r="V72">
        <v>0</v>
      </c>
      <c r="W72" s="3">
        <v>5000</v>
      </c>
      <c r="X72">
        <v>400</v>
      </c>
      <c r="Y72">
        <v>0</v>
      </c>
      <c r="Z72">
        <v>0</v>
      </c>
      <c r="AA72">
        <v>0</v>
      </c>
      <c r="AD72">
        <v>0</v>
      </c>
      <c r="AM72" t="s">
        <v>5661</v>
      </c>
      <c r="AN72" t="s">
        <v>3720</v>
      </c>
      <c r="AP72">
        <v>0</v>
      </c>
      <c r="AQ72">
        <v>0</v>
      </c>
      <c r="AR72">
        <v>0</v>
      </c>
      <c r="AS72">
        <v>0</v>
      </c>
      <c r="AT72">
        <v>0</v>
      </c>
      <c r="AU72">
        <v>0</v>
      </c>
      <c r="AY72" t="s">
        <v>63</v>
      </c>
      <c r="AZ72" t="s">
        <v>5662</v>
      </c>
      <c r="BA72">
        <v>0</v>
      </c>
      <c r="BC72" t="s">
        <v>3720</v>
      </c>
      <c r="BF72" t="s">
        <v>3721</v>
      </c>
    </row>
    <row r="73" spans="1:58" x14ac:dyDescent="0.35">
      <c r="A73" t="s">
        <v>5663</v>
      </c>
      <c r="B73">
        <v>10000</v>
      </c>
      <c r="C73">
        <v>10000</v>
      </c>
      <c r="D73" s="2">
        <v>45775</v>
      </c>
      <c r="E73" t="s">
        <v>59</v>
      </c>
      <c r="F73" t="s">
        <v>5559</v>
      </c>
      <c r="G73" t="s">
        <v>3717</v>
      </c>
      <c r="I73">
        <v>1</v>
      </c>
      <c r="J73" t="s">
        <v>183</v>
      </c>
      <c r="K73">
        <v>88</v>
      </c>
      <c r="L73" t="s">
        <v>144</v>
      </c>
      <c r="M73">
        <v>900</v>
      </c>
      <c r="P73" s="2">
        <v>45769</v>
      </c>
      <c r="R73">
        <v>6</v>
      </c>
      <c r="S73" s="3">
        <v>5400</v>
      </c>
      <c r="T73" t="s">
        <v>65</v>
      </c>
      <c r="U73" t="s">
        <v>5664</v>
      </c>
      <c r="V73">
        <v>0</v>
      </c>
      <c r="W73" s="3">
        <v>5000</v>
      </c>
      <c r="X73">
        <v>400</v>
      </c>
      <c r="Y73">
        <v>0</v>
      </c>
      <c r="Z73">
        <v>0</v>
      </c>
      <c r="AA73">
        <v>0</v>
      </c>
      <c r="AD73">
        <v>0</v>
      </c>
      <c r="AM73" t="s">
        <v>5665</v>
      </c>
      <c r="AN73" t="s">
        <v>3720</v>
      </c>
      <c r="AP73">
        <v>0</v>
      </c>
      <c r="AQ73">
        <v>0</v>
      </c>
      <c r="AR73">
        <v>0</v>
      </c>
      <c r="AS73">
        <v>0</v>
      </c>
      <c r="AT73">
        <v>0</v>
      </c>
      <c r="AU73">
        <v>0</v>
      </c>
      <c r="AY73" t="s">
        <v>63</v>
      </c>
      <c r="AZ73" t="s">
        <v>5666</v>
      </c>
      <c r="BA73">
        <v>0</v>
      </c>
      <c r="BC73" t="s">
        <v>3720</v>
      </c>
      <c r="BF73" t="s">
        <v>3721</v>
      </c>
    </row>
    <row r="74" spans="1:58" x14ac:dyDescent="0.35">
      <c r="A74" t="s">
        <v>5667</v>
      </c>
      <c r="B74">
        <v>10000</v>
      </c>
      <c r="C74">
        <v>10000</v>
      </c>
      <c r="D74" s="2">
        <v>45775</v>
      </c>
      <c r="E74" t="s">
        <v>59</v>
      </c>
      <c r="F74" t="s">
        <v>5559</v>
      </c>
      <c r="G74" t="s">
        <v>3717</v>
      </c>
      <c r="I74">
        <v>1</v>
      </c>
      <c r="J74" t="s">
        <v>183</v>
      </c>
      <c r="K74">
        <v>88</v>
      </c>
      <c r="L74" t="s">
        <v>144</v>
      </c>
      <c r="M74">
        <v>900</v>
      </c>
      <c r="P74" s="2">
        <v>45769</v>
      </c>
      <c r="R74">
        <v>6</v>
      </c>
      <c r="S74" s="3">
        <v>5400</v>
      </c>
      <c r="T74" t="s">
        <v>65</v>
      </c>
      <c r="U74" t="s">
        <v>5668</v>
      </c>
      <c r="V74">
        <v>0</v>
      </c>
      <c r="W74" s="3">
        <v>5000</v>
      </c>
      <c r="X74">
        <v>400</v>
      </c>
      <c r="Y74">
        <v>0</v>
      </c>
      <c r="Z74">
        <v>0</v>
      </c>
      <c r="AA74">
        <v>0</v>
      </c>
      <c r="AD74">
        <v>0</v>
      </c>
      <c r="AM74" t="s">
        <v>5669</v>
      </c>
      <c r="AN74" t="s">
        <v>3720</v>
      </c>
      <c r="AP74">
        <v>0</v>
      </c>
      <c r="AQ74">
        <v>0</v>
      </c>
      <c r="AR74">
        <v>0</v>
      </c>
      <c r="AS74">
        <v>0</v>
      </c>
      <c r="AT74">
        <v>0</v>
      </c>
      <c r="AU74">
        <v>0</v>
      </c>
      <c r="AY74" t="s">
        <v>63</v>
      </c>
      <c r="AZ74" t="s">
        <v>5670</v>
      </c>
      <c r="BA74">
        <v>0</v>
      </c>
      <c r="BC74" t="s">
        <v>3720</v>
      </c>
      <c r="BF74" t="s">
        <v>3721</v>
      </c>
    </row>
    <row r="75" spans="1:58" x14ac:dyDescent="0.35">
      <c r="A75" t="s">
        <v>4033</v>
      </c>
      <c r="B75">
        <v>10000</v>
      </c>
      <c r="C75">
        <v>20000</v>
      </c>
      <c r="D75" s="2">
        <v>45776</v>
      </c>
      <c r="E75" t="s">
        <v>59</v>
      </c>
      <c r="F75" s="4">
        <v>0.46378472222222222</v>
      </c>
      <c r="G75" t="s">
        <v>4034</v>
      </c>
      <c r="I75">
        <v>1</v>
      </c>
      <c r="J75" t="s">
        <v>183</v>
      </c>
      <c r="K75">
        <v>79</v>
      </c>
      <c r="L75" t="s">
        <v>92</v>
      </c>
      <c r="M75" s="3">
        <v>1101</v>
      </c>
      <c r="P75" s="2">
        <v>45769</v>
      </c>
      <c r="R75">
        <v>308</v>
      </c>
      <c r="S75" s="3">
        <v>339108</v>
      </c>
      <c r="T75" t="s">
        <v>65</v>
      </c>
      <c r="U75" t="s">
        <v>4035</v>
      </c>
      <c r="V75">
        <v>0</v>
      </c>
      <c r="W75" s="3">
        <v>300000</v>
      </c>
      <c r="X75" s="3">
        <v>39108</v>
      </c>
      <c r="Y75">
        <v>0</v>
      </c>
      <c r="Z75">
        <v>0</v>
      </c>
      <c r="AA75">
        <v>0</v>
      </c>
      <c r="AD75">
        <v>0</v>
      </c>
      <c r="AM75" t="s">
        <v>4036</v>
      </c>
      <c r="AN75" t="s">
        <v>108</v>
      </c>
      <c r="AP75">
        <v>0</v>
      </c>
      <c r="AQ75">
        <v>0</v>
      </c>
      <c r="AR75">
        <v>0</v>
      </c>
      <c r="AS75">
        <v>0</v>
      </c>
      <c r="AT75">
        <v>0</v>
      </c>
      <c r="AU75">
        <v>0</v>
      </c>
      <c r="AY75" t="s">
        <v>63</v>
      </c>
      <c r="AZ75" t="s">
        <v>6418</v>
      </c>
      <c r="BA75">
        <v>0</v>
      </c>
      <c r="BC75" t="s">
        <v>108</v>
      </c>
      <c r="BF75" t="s">
        <v>4037</v>
      </c>
    </row>
    <row r="76" spans="1:58" x14ac:dyDescent="0.35">
      <c r="A76" t="s">
        <v>3313</v>
      </c>
      <c r="B76">
        <v>10000</v>
      </c>
      <c r="C76">
        <v>10000</v>
      </c>
      <c r="D76" s="2">
        <v>45770</v>
      </c>
      <c r="E76" t="s">
        <v>59</v>
      </c>
      <c r="F76" s="4">
        <v>0.47409722222222223</v>
      </c>
      <c r="G76">
        <v>860909190918</v>
      </c>
      <c r="I76">
        <v>1</v>
      </c>
      <c r="J76" t="s">
        <v>183</v>
      </c>
      <c r="K76">
        <v>79</v>
      </c>
      <c r="L76" t="s">
        <v>92</v>
      </c>
      <c r="M76">
        <v>139</v>
      </c>
      <c r="P76" s="2">
        <v>45769</v>
      </c>
      <c r="R76">
        <v>36</v>
      </c>
      <c r="S76" s="3">
        <v>5000</v>
      </c>
      <c r="T76" t="s">
        <v>65</v>
      </c>
      <c r="U76">
        <v>200742620001</v>
      </c>
      <c r="V76">
        <v>0</v>
      </c>
      <c r="W76" s="3">
        <v>2000</v>
      </c>
      <c r="X76" s="3">
        <v>3000</v>
      </c>
      <c r="Y76">
        <v>0</v>
      </c>
      <c r="Z76">
        <v>0</v>
      </c>
      <c r="AA76">
        <v>0</v>
      </c>
      <c r="AD76">
        <v>0</v>
      </c>
      <c r="AM76">
        <v>20074262</v>
      </c>
      <c r="AN76" t="s">
        <v>571</v>
      </c>
      <c r="AP76">
        <v>0</v>
      </c>
      <c r="AQ76">
        <v>0</v>
      </c>
      <c r="AR76">
        <v>0</v>
      </c>
      <c r="AS76">
        <v>0</v>
      </c>
      <c r="AT76">
        <v>0</v>
      </c>
      <c r="AU76">
        <v>0</v>
      </c>
      <c r="AY76" t="s">
        <v>63</v>
      </c>
      <c r="AZ76" t="s">
        <v>5671</v>
      </c>
      <c r="BA76">
        <v>0</v>
      </c>
      <c r="BC76" t="s">
        <v>571</v>
      </c>
      <c r="BF76" t="s">
        <v>3314</v>
      </c>
    </row>
    <row r="77" spans="1:58" x14ac:dyDescent="0.35">
      <c r="A77" t="s">
        <v>3313</v>
      </c>
      <c r="B77">
        <v>20000</v>
      </c>
      <c r="C77">
        <v>10000</v>
      </c>
      <c r="D77" s="2">
        <v>45770</v>
      </c>
      <c r="E77" t="s">
        <v>59</v>
      </c>
      <c r="F77" s="4">
        <v>0.47409722222222223</v>
      </c>
      <c r="G77">
        <v>860909190918</v>
      </c>
      <c r="I77">
        <v>1</v>
      </c>
      <c r="J77" t="s">
        <v>183</v>
      </c>
      <c r="K77">
        <v>79</v>
      </c>
      <c r="L77" t="s">
        <v>92</v>
      </c>
      <c r="M77">
        <v>111</v>
      </c>
      <c r="P77" s="2">
        <v>45769</v>
      </c>
      <c r="R77">
        <v>36</v>
      </c>
      <c r="S77" s="3">
        <v>4000</v>
      </c>
      <c r="T77" t="s">
        <v>65</v>
      </c>
      <c r="U77">
        <v>200742620001</v>
      </c>
      <c r="V77">
        <v>0</v>
      </c>
      <c r="W77" s="3">
        <v>4000</v>
      </c>
      <c r="X77">
        <v>0</v>
      </c>
      <c r="Y77">
        <v>0</v>
      </c>
      <c r="Z77">
        <v>0</v>
      </c>
      <c r="AA77">
        <v>0</v>
      </c>
      <c r="AD77">
        <v>0</v>
      </c>
      <c r="AM77">
        <v>20074262</v>
      </c>
      <c r="AN77" t="s">
        <v>571</v>
      </c>
      <c r="AP77">
        <v>0</v>
      </c>
      <c r="AQ77">
        <v>0</v>
      </c>
      <c r="AR77">
        <v>0</v>
      </c>
      <c r="AS77">
        <v>0</v>
      </c>
      <c r="AT77">
        <v>0</v>
      </c>
      <c r="AU77">
        <v>0</v>
      </c>
      <c r="AY77" t="s">
        <v>63</v>
      </c>
      <c r="AZ77" t="s">
        <v>5671</v>
      </c>
      <c r="BA77">
        <v>0</v>
      </c>
      <c r="BC77" t="s">
        <v>571</v>
      </c>
      <c r="BF77" t="s">
        <v>3314</v>
      </c>
    </row>
    <row r="78" spans="1:58" x14ac:dyDescent="0.35">
      <c r="A78" t="s">
        <v>3315</v>
      </c>
      <c r="B78">
        <v>10000</v>
      </c>
      <c r="C78">
        <v>10000</v>
      </c>
      <c r="D78" s="2">
        <v>45770</v>
      </c>
      <c r="E78" t="s">
        <v>59</v>
      </c>
      <c r="F78" t="s">
        <v>3316</v>
      </c>
      <c r="G78">
        <v>860909190918</v>
      </c>
      <c r="I78">
        <v>1</v>
      </c>
      <c r="J78" t="s">
        <v>183</v>
      </c>
      <c r="K78">
        <v>79</v>
      </c>
      <c r="L78" t="s">
        <v>92</v>
      </c>
      <c r="M78">
        <v>83</v>
      </c>
      <c r="P78" s="2">
        <v>45769</v>
      </c>
      <c r="R78">
        <v>108</v>
      </c>
      <c r="S78" s="3">
        <v>9012</v>
      </c>
      <c r="T78" t="s">
        <v>65</v>
      </c>
      <c r="U78">
        <v>200717140001</v>
      </c>
      <c r="V78">
        <v>0</v>
      </c>
      <c r="W78" s="3">
        <v>8000</v>
      </c>
      <c r="X78" s="3">
        <v>1012</v>
      </c>
      <c r="Y78">
        <v>0</v>
      </c>
      <c r="Z78">
        <v>0</v>
      </c>
      <c r="AA78">
        <v>0</v>
      </c>
      <c r="AD78">
        <v>0</v>
      </c>
      <c r="AM78">
        <v>20071714</v>
      </c>
      <c r="AN78" t="s">
        <v>571</v>
      </c>
      <c r="AP78">
        <v>0</v>
      </c>
      <c r="AQ78">
        <v>0</v>
      </c>
      <c r="AR78">
        <v>0</v>
      </c>
      <c r="AS78">
        <v>0</v>
      </c>
      <c r="AT78">
        <v>0</v>
      </c>
      <c r="AU78">
        <v>0</v>
      </c>
      <c r="AY78" t="s">
        <v>63</v>
      </c>
      <c r="AZ78" t="s">
        <v>6542</v>
      </c>
      <c r="BA78">
        <v>0</v>
      </c>
      <c r="BC78" t="s">
        <v>571</v>
      </c>
      <c r="BF78" t="s">
        <v>3318</v>
      </c>
    </row>
    <row r="79" spans="1:58" x14ac:dyDescent="0.35">
      <c r="A79" t="s">
        <v>3315</v>
      </c>
      <c r="B79">
        <v>20000</v>
      </c>
      <c r="C79">
        <v>10000</v>
      </c>
      <c r="D79" s="2">
        <v>45770</v>
      </c>
      <c r="E79" t="s">
        <v>59</v>
      </c>
      <c r="F79" t="s">
        <v>3316</v>
      </c>
      <c r="G79">
        <v>860909190918</v>
      </c>
      <c r="I79">
        <v>1</v>
      </c>
      <c r="J79" t="s">
        <v>183</v>
      </c>
      <c r="K79">
        <v>79</v>
      </c>
      <c r="L79" t="s">
        <v>92</v>
      </c>
      <c r="M79">
        <v>37</v>
      </c>
      <c r="P79" s="2">
        <v>45769</v>
      </c>
      <c r="R79">
        <v>108</v>
      </c>
      <c r="S79" s="3">
        <v>4000</v>
      </c>
      <c r="T79" t="s">
        <v>65</v>
      </c>
      <c r="U79">
        <v>200717140001</v>
      </c>
      <c r="V79">
        <v>0</v>
      </c>
      <c r="W79" s="3">
        <v>4000</v>
      </c>
      <c r="X79">
        <v>0</v>
      </c>
      <c r="Y79">
        <v>0</v>
      </c>
      <c r="Z79">
        <v>0</v>
      </c>
      <c r="AA79">
        <v>0</v>
      </c>
      <c r="AD79">
        <v>0</v>
      </c>
      <c r="AM79">
        <v>20071714</v>
      </c>
      <c r="AN79" t="s">
        <v>571</v>
      </c>
      <c r="AP79">
        <v>0</v>
      </c>
      <c r="AQ79">
        <v>0</v>
      </c>
      <c r="AR79">
        <v>0</v>
      </c>
      <c r="AS79">
        <v>0</v>
      </c>
      <c r="AT79">
        <v>0</v>
      </c>
      <c r="AU79">
        <v>0</v>
      </c>
      <c r="AY79" t="s">
        <v>63</v>
      </c>
      <c r="AZ79" t="s">
        <v>6542</v>
      </c>
      <c r="BA79">
        <v>0</v>
      </c>
      <c r="BC79" t="s">
        <v>571</v>
      </c>
      <c r="BF79" t="s">
        <v>3318</v>
      </c>
    </row>
    <row r="80" spans="1:58" x14ac:dyDescent="0.35">
      <c r="A80" t="s">
        <v>3315</v>
      </c>
      <c r="B80">
        <v>30000</v>
      </c>
      <c r="C80">
        <v>10000</v>
      </c>
      <c r="D80" s="2">
        <v>45770</v>
      </c>
      <c r="E80" t="s">
        <v>59</v>
      </c>
      <c r="F80" t="s">
        <v>3316</v>
      </c>
      <c r="G80">
        <v>860909190918</v>
      </c>
      <c r="I80">
        <v>1</v>
      </c>
      <c r="J80" t="s">
        <v>183</v>
      </c>
      <c r="K80">
        <v>79</v>
      </c>
      <c r="L80" t="s">
        <v>92</v>
      </c>
      <c r="M80">
        <v>19</v>
      </c>
      <c r="P80" s="2">
        <v>45769</v>
      </c>
      <c r="R80">
        <v>108</v>
      </c>
      <c r="S80" s="3">
        <v>2000</v>
      </c>
      <c r="T80" t="s">
        <v>65</v>
      </c>
      <c r="U80">
        <v>200717140001</v>
      </c>
      <c r="V80">
        <v>0</v>
      </c>
      <c r="W80" s="3">
        <v>2000</v>
      </c>
      <c r="X80">
        <v>0</v>
      </c>
      <c r="Y80">
        <v>0</v>
      </c>
      <c r="Z80">
        <v>0</v>
      </c>
      <c r="AA80">
        <v>0</v>
      </c>
      <c r="AD80">
        <v>0</v>
      </c>
      <c r="AM80">
        <v>20071714</v>
      </c>
      <c r="AN80" t="s">
        <v>571</v>
      </c>
      <c r="AP80">
        <v>0</v>
      </c>
      <c r="AQ80">
        <v>0</v>
      </c>
      <c r="AR80">
        <v>0</v>
      </c>
      <c r="AS80">
        <v>0</v>
      </c>
      <c r="AT80">
        <v>0</v>
      </c>
      <c r="AU80">
        <v>0</v>
      </c>
      <c r="AY80" t="s">
        <v>63</v>
      </c>
      <c r="AZ80" t="s">
        <v>6542</v>
      </c>
      <c r="BA80">
        <v>0</v>
      </c>
      <c r="BC80" t="s">
        <v>571</v>
      </c>
      <c r="BF80" t="s">
        <v>3318</v>
      </c>
    </row>
    <row r="81" spans="1:58" x14ac:dyDescent="0.35">
      <c r="A81" t="s">
        <v>3319</v>
      </c>
      <c r="B81">
        <v>10000</v>
      </c>
      <c r="C81">
        <v>10000</v>
      </c>
      <c r="D81" s="2">
        <v>45770</v>
      </c>
      <c r="E81" t="s">
        <v>59</v>
      </c>
      <c r="F81" s="4">
        <v>0.47339120370370369</v>
      </c>
      <c r="G81">
        <v>860909190918</v>
      </c>
      <c r="I81">
        <v>1</v>
      </c>
      <c r="J81" t="s">
        <v>183</v>
      </c>
      <c r="K81">
        <v>79</v>
      </c>
      <c r="L81" t="s">
        <v>92</v>
      </c>
      <c r="M81">
        <v>195</v>
      </c>
      <c r="P81" s="2">
        <v>45769</v>
      </c>
      <c r="R81">
        <v>36</v>
      </c>
      <c r="S81" s="3">
        <v>7020</v>
      </c>
      <c r="T81" t="s">
        <v>65</v>
      </c>
      <c r="U81">
        <v>200742640001</v>
      </c>
      <c r="V81">
        <v>0</v>
      </c>
      <c r="W81" s="3">
        <v>6000</v>
      </c>
      <c r="X81" s="3">
        <v>1020</v>
      </c>
      <c r="Y81">
        <v>0</v>
      </c>
      <c r="Z81">
        <v>0</v>
      </c>
      <c r="AA81">
        <v>0</v>
      </c>
      <c r="AD81">
        <v>0</v>
      </c>
      <c r="AM81">
        <v>20074264</v>
      </c>
      <c r="AN81" t="s">
        <v>571</v>
      </c>
      <c r="AP81">
        <v>0</v>
      </c>
      <c r="AQ81">
        <v>0</v>
      </c>
      <c r="AR81">
        <v>0</v>
      </c>
      <c r="AS81">
        <v>0</v>
      </c>
      <c r="AT81">
        <v>0</v>
      </c>
      <c r="AU81">
        <v>0</v>
      </c>
      <c r="AY81" t="s">
        <v>63</v>
      </c>
      <c r="AZ81" t="s">
        <v>5672</v>
      </c>
      <c r="BA81">
        <v>0</v>
      </c>
      <c r="BC81" t="s">
        <v>571</v>
      </c>
      <c r="BF81" t="s">
        <v>3320</v>
      </c>
    </row>
    <row r="82" spans="1:58" x14ac:dyDescent="0.35">
      <c r="A82" t="s">
        <v>3321</v>
      </c>
      <c r="B82">
        <v>10000</v>
      </c>
      <c r="C82">
        <v>10000</v>
      </c>
      <c r="D82" s="2">
        <v>45770</v>
      </c>
      <c r="E82" t="s">
        <v>59</v>
      </c>
      <c r="F82" t="s">
        <v>3322</v>
      </c>
      <c r="G82">
        <v>860909190918</v>
      </c>
      <c r="I82">
        <v>1</v>
      </c>
      <c r="J82" t="s">
        <v>183</v>
      </c>
      <c r="K82">
        <v>79</v>
      </c>
      <c r="L82" t="s">
        <v>92</v>
      </c>
      <c r="M82">
        <v>750</v>
      </c>
      <c r="P82" s="2">
        <v>45769</v>
      </c>
      <c r="R82">
        <v>108</v>
      </c>
      <c r="S82" s="3">
        <v>81000</v>
      </c>
      <c r="T82" t="s">
        <v>65</v>
      </c>
      <c r="U82">
        <v>200645610001</v>
      </c>
      <c r="V82">
        <v>0</v>
      </c>
      <c r="W82" s="3">
        <v>5000</v>
      </c>
      <c r="X82" s="3">
        <v>76000</v>
      </c>
      <c r="Y82">
        <v>0</v>
      </c>
      <c r="Z82">
        <v>0</v>
      </c>
      <c r="AA82">
        <v>0</v>
      </c>
      <c r="AD82">
        <v>0</v>
      </c>
      <c r="AM82">
        <v>20064561</v>
      </c>
      <c r="AN82" t="s">
        <v>571</v>
      </c>
      <c r="AP82">
        <v>0</v>
      </c>
      <c r="AQ82">
        <v>0</v>
      </c>
      <c r="AR82">
        <v>0</v>
      </c>
      <c r="AS82">
        <v>0</v>
      </c>
      <c r="AT82">
        <v>0</v>
      </c>
      <c r="AU82">
        <v>0</v>
      </c>
      <c r="AY82" t="s">
        <v>63</v>
      </c>
      <c r="AZ82" t="s">
        <v>6543</v>
      </c>
      <c r="BA82">
        <v>0</v>
      </c>
      <c r="BC82" t="s">
        <v>571</v>
      </c>
      <c r="BF82" t="s">
        <v>3323</v>
      </c>
    </row>
    <row r="83" spans="1:58" x14ac:dyDescent="0.35">
      <c r="A83" t="s">
        <v>5673</v>
      </c>
      <c r="B83">
        <v>10000</v>
      </c>
      <c r="C83">
        <v>20000</v>
      </c>
      <c r="D83" s="2">
        <v>45771</v>
      </c>
      <c r="E83" t="s">
        <v>59</v>
      </c>
      <c r="F83" t="s">
        <v>5674</v>
      </c>
      <c r="G83">
        <v>860909190918</v>
      </c>
      <c r="I83">
        <v>1</v>
      </c>
      <c r="J83" t="s">
        <v>183</v>
      </c>
      <c r="K83">
        <v>79</v>
      </c>
      <c r="L83" t="s">
        <v>92</v>
      </c>
      <c r="M83">
        <v>143</v>
      </c>
      <c r="P83" s="2">
        <v>45769</v>
      </c>
      <c r="R83">
        <v>28</v>
      </c>
      <c r="S83" s="3">
        <v>4004</v>
      </c>
      <c r="T83" t="s">
        <v>65</v>
      </c>
      <c r="U83">
        <v>200645590001</v>
      </c>
      <c r="V83">
        <v>0</v>
      </c>
      <c r="W83" s="3">
        <v>2500</v>
      </c>
      <c r="X83" s="3">
        <v>1504</v>
      </c>
      <c r="Y83">
        <v>0</v>
      </c>
      <c r="Z83">
        <v>0</v>
      </c>
      <c r="AA83">
        <v>0</v>
      </c>
      <c r="AD83">
        <v>0</v>
      </c>
      <c r="AM83">
        <v>20064559</v>
      </c>
      <c r="AN83" t="s">
        <v>571</v>
      </c>
      <c r="AP83">
        <v>0</v>
      </c>
      <c r="AQ83">
        <v>0</v>
      </c>
      <c r="AR83">
        <v>0</v>
      </c>
      <c r="AS83">
        <v>0</v>
      </c>
      <c r="AT83">
        <v>0</v>
      </c>
      <c r="AU83">
        <v>0</v>
      </c>
      <c r="AY83" t="s">
        <v>63</v>
      </c>
      <c r="AZ83" t="s">
        <v>5675</v>
      </c>
      <c r="BA83">
        <v>0</v>
      </c>
      <c r="BC83" t="s">
        <v>571</v>
      </c>
      <c r="BF83" t="s">
        <v>5676</v>
      </c>
    </row>
    <row r="84" spans="1:58" x14ac:dyDescent="0.35">
      <c r="A84" t="s">
        <v>3324</v>
      </c>
      <c r="B84">
        <v>10000</v>
      </c>
      <c r="C84">
        <v>10000</v>
      </c>
      <c r="D84" s="2">
        <v>45770</v>
      </c>
      <c r="E84" t="s">
        <v>59</v>
      </c>
      <c r="F84" s="4">
        <v>0.47711805555555553</v>
      </c>
      <c r="G84" t="s">
        <v>167</v>
      </c>
      <c r="I84">
        <v>1</v>
      </c>
      <c r="J84" t="s">
        <v>183</v>
      </c>
      <c r="K84">
        <v>63</v>
      </c>
      <c r="L84" t="s">
        <v>136</v>
      </c>
      <c r="M84" s="3">
        <v>1000</v>
      </c>
      <c r="P84" s="2">
        <v>45769</v>
      </c>
      <c r="R84">
        <v>40</v>
      </c>
      <c r="S84" s="3">
        <v>40000</v>
      </c>
      <c r="T84" t="s">
        <v>65</v>
      </c>
      <c r="U84" t="s">
        <v>1274</v>
      </c>
      <c r="V84">
        <v>0</v>
      </c>
      <c r="W84" s="3">
        <v>40000</v>
      </c>
      <c r="X84">
        <v>0</v>
      </c>
      <c r="Y84">
        <v>0</v>
      </c>
      <c r="Z84">
        <v>0</v>
      </c>
      <c r="AA84">
        <v>0</v>
      </c>
      <c r="AD84">
        <v>0</v>
      </c>
      <c r="AM84" t="s">
        <v>1275</v>
      </c>
      <c r="AN84" t="s">
        <v>170</v>
      </c>
      <c r="AP84">
        <v>0</v>
      </c>
      <c r="AQ84">
        <v>0</v>
      </c>
      <c r="AR84">
        <v>0</v>
      </c>
      <c r="AS84">
        <v>0</v>
      </c>
      <c r="AT84">
        <v>0</v>
      </c>
      <c r="AU84">
        <v>0</v>
      </c>
      <c r="AY84" t="s">
        <v>63</v>
      </c>
      <c r="AZ84" t="s">
        <v>5677</v>
      </c>
      <c r="BA84">
        <v>0</v>
      </c>
      <c r="BC84" t="s">
        <v>170</v>
      </c>
      <c r="BF84" t="s">
        <v>3325</v>
      </c>
    </row>
    <row r="85" spans="1:58" x14ac:dyDescent="0.35">
      <c r="A85" t="s">
        <v>3326</v>
      </c>
      <c r="B85">
        <v>10000</v>
      </c>
      <c r="C85">
        <v>10000</v>
      </c>
      <c r="D85" s="2">
        <v>45770</v>
      </c>
      <c r="E85" t="s">
        <v>59</v>
      </c>
      <c r="F85" s="4">
        <v>0.47711805555555553</v>
      </c>
      <c r="G85" t="s">
        <v>167</v>
      </c>
      <c r="I85">
        <v>1</v>
      </c>
      <c r="J85" t="s">
        <v>183</v>
      </c>
      <c r="K85">
        <v>63</v>
      </c>
      <c r="L85" t="s">
        <v>136</v>
      </c>
      <c r="M85" s="3">
        <v>2000</v>
      </c>
      <c r="P85" s="2">
        <v>45769</v>
      </c>
      <c r="R85">
        <v>40</v>
      </c>
      <c r="S85" s="3">
        <v>80000</v>
      </c>
      <c r="T85" t="s">
        <v>65</v>
      </c>
      <c r="U85" t="s">
        <v>1274</v>
      </c>
      <c r="V85">
        <v>0</v>
      </c>
      <c r="W85" s="3">
        <v>80000</v>
      </c>
      <c r="X85">
        <v>0</v>
      </c>
      <c r="Y85">
        <v>0</v>
      </c>
      <c r="Z85">
        <v>0</v>
      </c>
      <c r="AA85">
        <v>0</v>
      </c>
      <c r="AD85">
        <v>0</v>
      </c>
      <c r="AM85" t="s">
        <v>1275</v>
      </c>
      <c r="AN85" t="s">
        <v>170</v>
      </c>
      <c r="AP85">
        <v>0</v>
      </c>
      <c r="AQ85">
        <v>0</v>
      </c>
      <c r="AR85">
        <v>0</v>
      </c>
      <c r="AS85">
        <v>0</v>
      </c>
      <c r="AT85">
        <v>0</v>
      </c>
      <c r="AU85">
        <v>0</v>
      </c>
      <c r="AY85" t="s">
        <v>63</v>
      </c>
      <c r="AZ85" t="s">
        <v>5678</v>
      </c>
      <c r="BA85">
        <v>0</v>
      </c>
      <c r="BC85" t="s">
        <v>170</v>
      </c>
      <c r="BF85" t="s">
        <v>3327</v>
      </c>
    </row>
    <row r="86" spans="1:58" x14ac:dyDescent="0.35">
      <c r="A86" t="s">
        <v>3328</v>
      </c>
      <c r="B86">
        <v>10000</v>
      </c>
      <c r="C86">
        <v>10000</v>
      </c>
      <c r="D86" s="2">
        <v>45770</v>
      </c>
      <c r="E86" t="s">
        <v>59</v>
      </c>
      <c r="F86" s="4">
        <v>0.47711805555555553</v>
      </c>
      <c r="G86" t="s">
        <v>167</v>
      </c>
      <c r="I86">
        <v>1</v>
      </c>
      <c r="J86" t="s">
        <v>183</v>
      </c>
      <c r="K86">
        <v>63</v>
      </c>
      <c r="L86" t="s">
        <v>136</v>
      </c>
      <c r="M86" s="3">
        <v>3334</v>
      </c>
      <c r="P86" s="2">
        <v>45769</v>
      </c>
      <c r="R86">
        <v>60</v>
      </c>
      <c r="S86" s="3">
        <v>200040</v>
      </c>
      <c r="T86" t="s">
        <v>65</v>
      </c>
      <c r="U86" t="s">
        <v>168</v>
      </c>
      <c r="V86">
        <v>0</v>
      </c>
      <c r="W86" s="3">
        <v>200000</v>
      </c>
      <c r="X86">
        <v>40</v>
      </c>
      <c r="Y86">
        <v>0</v>
      </c>
      <c r="Z86">
        <v>0</v>
      </c>
      <c r="AA86">
        <v>0</v>
      </c>
      <c r="AD86">
        <v>0</v>
      </c>
      <c r="AM86" t="s">
        <v>169</v>
      </c>
      <c r="AN86" t="s">
        <v>170</v>
      </c>
      <c r="AP86">
        <v>0</v>
      </c>
      <c r="AQ86">
        <v>0</v>
      </c>
      <c r="AR86">
        <v>0</v>
      </c>
      <c r="AS86">
        <v>0</v>
      </c>
      <c r="AT86">
        <v>0</v>
      </c>
      <c r="AU86">
        <v>0</v>
      </c>
      <c r="AY86" t="s">
        <v>63</v>
      </c>
      <c r="AZ86" t="s">
        <v>5679</v>
      </c>
      <c r="BA86">
        <v>0</v>
      </c>
      <c r="BC86" t="s">
        <v>170</v>
      </c>
      <c r="BF86" t="s">
        <v>3329</v>
      </c>
    </row>
    <row r="87" spans="1:58" x14ac:dyDescent="0.35">
      <c r="A87" t="s">
        <v>5680</v>
      </c>
      <c r="B87">
        <v>10000</v>
      </c>
      <c r="C87">
        <v>10000</v>
      </c>
      <c r="D87" s="2">
        <v>45772</v>
      </c>
      <c r="E87" t="s">
        <v>59</v>
      </c>
      <c r="F87" t="s">
        <v>5681</v>
      </c>
      <c r="G87" t="s">
        <v>5682</v>
      </c>
      <c r="I87">
        <v>1</v>
      </c>
      <c r="J87" t="s">
        <v>183</v>
      </c>
      <c r="K87">
        <v>66</v>
      </c>
      <c r="L87" t="s">
        <v>3192</v>
      </c>
      <c r="M87" s="3">
        <v>150000</v>
      </c>
      <c r="P87" s="2">
        <v>45769</v>
      </c>
      <c r="R87">
        <v>1</v>
      </c>
      <c r="S87" s="3">
        <v>150000</v>
      </c>
      <c r="T87" t="s">
        <v>65</v>
      </c>
      <c r="U87" t="s">
        <v>3193</v>
      </c>
      <c r="V87">
        <v>0</v>
      </c>
      <c r="W87" s="3">
        <v>150000</v>
      </c>
      <c r="X87">
        <v>0</v>
      </c>
      <c r="Y87">
        <v>0</v>
      </c>
      <c r="Z87">
        <v>0</v>
      </c>
      <c r="AA87">
        <v>0</v>
      </c>
      <c r="AD87">
        <v>0</v>
      </c>
      <c r="AM87" t="s">
        <v>3194</v>
      </c>
      <c r="AN87" t="s">
        <v>275</v>
      </c>
      <c r="AP87">
        <v>0</v>
      </c>
      <c r="AQ87">
        <v>0</v>
      </c>
      <c r="AR87">
        <v>0</v>
      </c>
      <c r="AS87">
        <v>0</v>
      </c>
      <c r="AT87">
        <v>0</v>
      </c>
      <c r="AU87">
        <v>0</v>
      </c>
      <c r="AY87" t="s">
        <v>63</v>
      </c>
      <c r="AZ87" t="s">
        <v>5683</v>
      </c>
      <c r="BA87">
        <v>0</v>
      </c>
      <c r="BC87" t="s">
        <v>275</v>
      </c>
      <c r="BF87" t="s">
        <v>5684</v>
      </c>
    </row>
    <row r="88" spans="1:58" x14ac:dyDescent="0.35">
      <c r="A88" t="s">
        <v>3330</v>
      </c>
      <c r="B88">
        <v>10000</v>
      </c>
      <c r="C88">
        <v>10000</v>
      </c>
      <c r="D88" s="2">
        <v>45770</v>
      </c>
      <c r="E88" t="s">
        <v>59</v>
      </c>
      <c r="F88" s="4">
        <v>0.47768518518518521</v>
      </c>
      <c r="G88" t="s">
        <v>2715</v>
      </c>
      <c r="I88">
        <v>1</v>
      </c>
      <c r="J88" t="s">
        <v>183</v>
      </c>
      <c r="K88">
        <v>70</v>
      </c>
      <c r="L88" t="s">
        <v>272</v>
      </c>
      <c r="M88" s="3">
        <v>15000</v>
      </c>
      <c r="P88" s="2">
        <v>45769</v>
      </c>
      <c r="R88">
        <v>6</v>
      </c>
      <c r="S88" s="3">
        <v>90000</v>
      </c>
      <c r="T88" t="s">
        <v>65</v>
      </c>
      <c r="U88" t="s">
        <v>2616</v>
      </c>
      <c r="V88">
        <v>0</v>
      </c>
      <c r="W88" s="3">
        <v>90000</v>
      </c>
      <c r="X88">
        <v>0</v>
      </c>
      <c r="Y88">
        <v>0</v>
      </c>
      <c r="Z88">
        <v>0</v>
      </c>
      <c r="AA88">
        <v>0</v>
      </c>
      <c r="AD88">
        <v>0</v>
      </c>
      <c r="AM88" t="s">
        <v>2617</v>
      </c>
      <c r="AN88" t="s">
        <v>275</v>
      </c>
      <c r="AP88">
        <v>0</v>
      </c>
      <c r="AQ88">
        <v>0</v>
      </c>
      <c r="AR88">
        <v>0</v>
      </c>
      <c r="AS88">
        <v>0</v>
      </c>
      <c r="AT88">
        <v>0</v>
      </c>
      <c r="AU88">
        <v>0</v>
      </c>
      <c r="AY88" t="s">
        <v>63</v>
      </c>
      <c r="AZ88" t="s">
        <v>5685</v>
      </c>
      <c r="BA88">
        <v>0</v>
      </c>
      <c r="BC88" t="s">
        <v>275</v>
      </c>
      <c r="BF88" t="s">
        <v>3331</v>
      </c>
    </row>
    <row r="89" spans="1:58" x14ac:dyDescent="0.35">
      <c r="A89" t="s">
        <v>3332</v>
      </c>
      <c r="B89">
        <v>10000</v>
      </c>
      <c r="C89">
        <v>10000</v>
      </c>
      <c r="D89" s="2">
        <v>45770</v>
      </c>
      <c r="E89" t="s">
        <v>59</v>
      </c>
      <c r="F89" t="s">
        <v>3333</v>
      </c>
      <c r="G89" t="s">
        <v>3334</v>
      </c>
      <c r="I89">
        <v>1</v>
      </c>
      <c r="J89" t="s">
        <v>183</v>
      </c>
      <c r="K89">
        <v>66</v>
      </c>
      <c r="L89" t="s">
        <v>3192</v>
      </c>
      <c r="M89">
        <v>200</v>
      </c>
      <c r="P89" s="2">
        <v>45769</v>
      </c>
      <c r="R89">
        <v>1</v>
      </c>
      <c r="S89">
        <v>200</v>
      </c>
      <c r="T89" t="s">
        <v>65</v>
      </c>
      <c r="U89" t="s">
        <v>3335</v>
      </c>
      <c r="V89">
        <v>0</v>
      </c>
      <c r="W89">
        <v>200</v>
      </c>
      <c r="X89">
        <v>0</v>
      </c>
      <c r="Y89">
        <v>0</v>
      </c>
      <c r="Z89">
        <v>0</v>
      </c>
      <c r="AA89">
        <v>0</v>
      </c>
      <c r="AD89">
        <v>0</v>
      </c>
      <c r="AM89" t="s">
        <v>3336</v>
      </c>
      <c r="AN89" t="s">
        <v>178</v>
      </c>
      <c r="AP89">
        <v>0</v>
      </c>
      <c r="AQ89">
        <v>0</v>
      </c>
      <c r="AR89">
        <v>0</v>
      </c>
      <c r="AS89">
        <v>0</v>
      </c>
      <c r="AT89">
        <v>0</v>
      </c>
      <c r="AU89">
        <v>0</v>
      </c>
      <c r="AY89" t="s">
        <v>63</v>
      </c>
      <c r="AZ89" t="s">
        <v>5686</v>
      </c>
      <c r="BA89">
        <v>0</v>
      </c>
      <c r="BC89" t="s">
        <v>178</v>
      </c>
      <c r="BF89" t="s">
        <v>3337</v>
      </c>
    </row>
    <row r="90" spans="1:58" x14ac:dyDescent="0.35">
      <c r="A90" t="s">
        <v>3338</v>
      </c>
      <c r="B90">
        <v>10000</v>
      </c>
      <c r="C90">
        <v>10000</v>
      </c>
      <c r="D90" s="2">
        <v>45770</v>
      </c>
      <c r="E90" t="s">
        <v>59</v>
      </c>
      <c r="F90" t="s">
        <v>3333</v>
      </c>
      <c r="G90" t="s">
        <v>3334</v>
      </c>
      <c r="I90">
        <v>1</v>
      </c>
      <c r="J90" t="s">
        <v>183</v>
      </c>
      <c r="K90">
        <v>66</v>
      </c>
      <c r="L90" t="s">
        <v>3192</v>
      </c>
      <c r="M90">
        <v>50</v>
      </c>
      <c r="P90" s="2">
        <v>45769</v>
      </c>
      <c r="R90">
        <v>1</v>
      </c>
      <c r="S90">
        <v>50</v>
      </c>
      <c r="T90" t="s">
        <v>65</v>
      </c>
      <c r="U90" t="s">
        <v>3335</v>
      </c>
      <c r="V90">
        <v>0</v>
      </c>
      <c r="W90">
        <v>50</v>
      </c>
      <c r="X90">
        <v>0</v>
      </c>
      <c r="Y90">
        <v>0</v>
      </c>
      <c r="Z90">
        <v>0</v>
      </c>
      <c r="AA90">
        <v>0</v>
      </c>
      <c r="AD90">
        <v>0</v>
      </c>
      <c r="AM90" t="s">
        <v>3336</v>
      </c>
      <c r="AN90" t="s">
        <v>178</v>
      </c>
      <c r="AP90">
        <v>0</v>
      </c>
      <c r="AQ90">
        <v>0</v>
      </c>
      <c r="AR90">
        <v>0</v>
      </c>
      <c r="AS90">
        <v>0</v>
      </c>
      <c r="AT90">
        <v>0</v>
      </c>
      <c r="AU90">
        <v>0</v>
      </c>
      <c r="AY90" t="s">
        <v>63</v>
      </c>
      <c r="AZ90" t="s">
        <v>5687</v>
      </c>
      <c r="BA90">
        <v>0</v>
      </c>
      <c r="BC90" t="s">
        <v>178</v>
      </c>
      <c r="BF90" t="s">
        <v>3339</v>
      </c>
    </row>
    <row r="91" spans="1:58" x14ac:dyDescent="0.35">
      <c r="A91" t="s">
        <v>3340</v>
      </c>
      <c r="B91">
        <v>10000</v>
      </c>
      <c r="C91">
        <v>10000</v>
      </c>
      <c r="D91" s="2">
        <v>45770</v>
      </c>
      <c r="E91" t="s">
        <v>59</v>
      </c>
      <c r="F91" t="s">
        <v>3333</v>
      </c>
      <c r="G91" t="s">
        <v>3334</v>
      </c>
      <c r="I91">
        <v>1</v>
      </c>
      <c r="J91" t="s">
        <v>183</v>
      </c>
      <c r="K91">
        <v>66</v>
      </c>
      <c r="L91" t="s">
        <v>3192</v>
      </c>
      <c r="M91">
        <v>240</v>
      </c>
      <c r="P91" s="2">
        <v>45769</v>
      </c>
      <c r="R91">
        <v>1</v>
      </c>
      <c r="S91">
        <v>240</v>
      </c>
      <c r="T91" t="s">
        <v>65</v>
      </c>
      <c r="U91" t="s">
        <v>3335</v>
      </c>
      <c r="V91">
        <v>0</v>
      </c>
      <c r="W91">
        <v>240</v>
      </c>
      <c r="X91">
        <v>0</v>
      </c>
      <c r="Y91">
        <v>0</v>
      </c>
      <c r="Z91">
        <v>0</v>
      </c>
      <c r="AA91">
        <v>0</v>
      </c>
      <c r="AD91">
        <v>0</v>
      </c>
      <c r="AM91" t="s">
        <v>3336</v>
      </c>
      <c r="AN91" t="s">
        <v>178</v>
      </c>
      <c r="AP91">
        <v>0</v>
      </c>
      <c r="AQ91">
        <v>0</v>
      </c>
      <c r="AR91">
        <v>0</v>
      </c>
      <c r="AS91">
        <v>0</v>
      </c>
      <c r="AT91">
        <v>0</v>
      </c>
      <c r="AU91">
        <v>0</v>
      </c>
      <c r="AY91" t="s">
        <v>63</v>
      </c>
      <c r="AZ91" t="s">
        <v>5688</v>
      </c>
      <c r="BA91">
        <v>0</v>
      </c>
      <c r="BC91" t="s">
        <v>178</v>
      </c>
      <c r="BF91" t="s">
        <v>3341</v>
      </c>
    </row>
    <row r="92" spans="1:58" x14ac:dyDescent="0.35">
      <c r="A92" t="s">
        <v>3342</v>
      </c>
      <c r="B92">
        <v>10000</v>
      </c>
      <c r="C92">
        <v>10000</v>
      </c>
      <c r="D92" s="2">
        <v>45770</v>
      </c>
      <c r="E92" t="s">
        <v>59</v>
      </c>
      <c r="F92" t="s">
        <v>3343</v>
      </c>
      <c r="G92" t="s">
        <v>3344</v>
      </c>
      <c r="I92">
        <v>1</v>
      </c>
      <c r="J92" t="s">
        <v>183</v>
      </c>
      <c r="K92">
        <v>88</v>
      </c>
      <c r="L92" t="s">
        <v>144</v>
      </c>
      <c r="M92">
        <v>800</v>
      </c>
      <c r="P92" s="2">
        <v>45769</v>
      </c>
      <c r="R92">
        <v>1</v>
      </c>
      <c r="S92">
        <v>800</v>
      </c>
      <c r="T92" t="s">
        <v>65</v>
      </c>
      <c r="U92" t="s">
        <v>3346</v>
      </c>
      <c r="V92">
        <v>0</v>
      </c>
      <c r="W92">
        <v>500</v>
      </c>
      <c r="X92">
        <v>300</v>
      </c>
      <c r="Y92">
        <v>0</v>
      </c>
      <c r="Z92">
        <v>0</v>
      </c>
      <c r="AA92">
        <v>0</v>
      </c>
      <c r="AD92">
        <v>0</v>
      </c>
      <c r="AM92" t="s">
        <v>3347</v>
      </c>
      <c r="AN92" t="s">
        <v>3348</v>
      </c>
      <c r="AP92">
        <v>0</v>
      </c>
      <c r="AQ92">
        <v>0</v>
      </c>
      <c r="AR92">
        <v>0</v>
      </c>
      <c r="AS92">
        <v>0</v>
      </c>
      <c r="AT92">
        <v>0</v>
      </c>
      <c r="AU92">
        <v>0</v>
      </c>
      <c r="AY92" t="s">
        <v>63</v>
      </c>
      <c r="AZ92" t="s">
        <v>6550</v>
      </c>
      <c r="BA92">
        <v>0</v>
      </c>
      <c r="BC92" t="s">
        <v>3348</v>
      </c>
      <c r="BF92" t="s">
        <v>3349</v>
      </c>
    </row>
    <row r="93" spans="1:58" x14ac:dyDescent="0.35">
      <c r="A93" t="s">
        <v>3342</v>
      </c>
      <c r="B93">
        <v>10000</v>
      </c>
      <c r="C93">
        <v>20000</v>
      </c>
      <c r="D93" s="2">
        <v>45770</v>
      </c>
      <c r="E93" t="s">
        <v>59</v>
      </c>
      <c r="F93" t="s">
        <v>3343</v>
      </c>
      <c r="G93" t="s">
        <v>3344</v>
      </c>
      <c r="I93">
        <v>2</v>
      </c>
      <c r="J93" t="s">
        <v>183</v>
      </c>
      <c r="K93">
        <v>92</v>
      </c>
      <c r="L93" t="s">
        <v>281</v>
      </c>
      <c r="M93">
        <v>600</v>
      </c>
      <c r="P93" s="2">
        <v>45769</v>
      </c>
      <c r="R93">
        <v>1</v>
      </c>
      <c r="S93">
        <v>600</v>
      </c>
      <c r="T93" t="s">
        <v>65</v>
      </c>
      <c r="U93" t="s">
        <v>3346</v>
      </c>
      <c r="V93">
        <v>0</v>
      </c>
      <c r="W93">
        <v>500</v>
      </c>
      <c r="X93">
        <v>100</v>
      </c>
      <c r="Y93">
        <v>0</v>
      </c>
      <c r="Z93">
        <v>0</v>
      </c>
      <c r="AA93">
        <v>0</v>
      </c>
      <c r="AD93">
        <v>0</v>
      </c>
      <c r="AM93" t="s">
        <v>3347</v>
      </c>
      <c r="AN93" t="s">
        <v>3348</v>
      </c>
      <c r="AP93">
        <v>0</v>
      </c>
      <c r="AQ93">
        <v>0</v>
      </c>
      <c r="AR93">
        <v>0</v>
      </c>
      <c r="AS93">
        <v>0</v>
      </c>
      <c r="AT93">
        <v>0</v>
      </c>
      <c r="AU93">
        <v>0</v>
      </c>
      <c r="AY93" t="s">
        <v>63</v>
      </c>
      <c r="AZ93" t="s">
        <v>6550</v>
      </c>
      <c r="BA93">
        <v>0</v>
      </c>
      <c r="BC93" t="s">
        <v>3348</v>
      </c>
      <c r="BF93" t="s">
        <v>3349</v>
      </c>
    </row>
    <row r="94" spans="1:58" x14ac:dyDescent="0.35">
      <c r="A94" t="s">
        <v>3206</v>
      </c>
      <c r="B94">
        <v>10000</v>
      </c>
      <c r="C94">
        <v>10000</v>
      </c>
      <c r="D94" s="2">
        <v>45769</v>
      </c>
      <c r="E94" t="s">
        <v>59</v>
      </c>
      <c r="F94" t="s">
        <v>3207</v>
      </c>
      <c r="G94" t="s">
        <v>3208</v>
      </c>
      <c r="I94">
        <v>1</v>
      </c>
      <c r="J94" t="s">
        <v>183</v>
      </c>
      <c r="K94">
        <v>82</v>
      </c>
      <c r="L94" t="s">
        <v>352</v>
      </c>
      <c r="M94" s="3">
        <v>4000</v>
      </c>
      <c r="P94" s="2">
        <v>45769</v>
      </c>
      <c r="R94">
        <v>5</v>
      </c>
      <c r="S94" s="3">
        <v>20000</v>
      </c>
      <c r="T94" t="s">
        <v>65</v>
      </c>
      <c r="U94" t="s">
        <v>353</v>
      </c>
      <c r="V94">
        <v>0</v>
      </c>
      <c r="W94" s="3">
        <v>20000</v>
      </c>
      <c r="X94">
        <v>0</v>
      </c>
      <c r="Y94">
        <v>0</v>
      </c>
      <c r="Z94">
        <v>0</v>
      </c>
      <c r="AA94">
        <v>0</v>
      </c>
      <c r="AD94">
        <v>0</v>
      </c>
      <c r="AM94" t="s">
        <v>354</v>
      </c>
      <c r="AN94" t="s">
        <v>355</v>
      </c>
      <c r="AP94">
        <v>0</v>
      </c>
      <c r="AQ94">
        <v>0</v>
      </c>
      <c r="AR94">
        <v>0</v>
      </c>
      <c r="AS94">
        <v>0</v>
      </c>
      <c r="AT94">
        <v>0</v>
      </c>
      <c r="AU94">
        <v>0</v>
      </c>
      <c r="AY94" t="s">
        <v>63</v>
      </c>
      <c r="AZ94" t="s">
        <v>5689</v>
      </c>
      <c r="BA94">
        <v>0</v>
      </c>
      <c r="BC94" t="s">
        <v>355</v>
      </c>
      <c r="BF94" t="s">
        <v>3209</v>
      </c>
    </row>
    <row r="95" spans="1:58" x14ac:dyDescent="0.35">
      <c r="A95" t="s">
        <v>3210</v>
      </c>
      <c r="B95">
        <v>10000</v>
      </c>
      <c r="C95">
        <v>10000</v>
      </c>
      <c r="D95" s="2">
        <v>45769</v>
      </c>
      <c r="E95" t="s">
        <v>59</v>
      </c>
      <c r="F95" t="s">
        <v>3211</v>
      </c>
      <c r="I95">
        <v>1</v>
      </c>
      <c r="J95" t="s">
        <v>183</v>
      </c>
      <c r="K95" t="s">
        <v>3212</v>
      </c>
      <c r="M95">
        <v>2</v>
      </c>
      <c r="P95" s="2">
        <v>45769</v>
      </c>
      <c r="R95">
        <v>1</v>
      </c>
      <c r="S95">
        <v>2</v>
      </c>
      <c r="T95" t="s">
        <v>65</v>
      </c>
      <c r="U95" t="s">
        <v>2688</v>
      </c>
      <c r="V95">
        <v>0</v>
      </c>
      <c r="W95">
        <v>1</v>
      </c>
      <c r="X95">
        <v>1</v>
      </c>
      <c r="Y95">
        <v>0</v>
      </c>
      <c r="Z95">
        <v>0</v>
      </c>
      <c r="AA95">
        <v>0</v>
      </c>
      <c r="AD95">
        <v>0</v>
      </c>
      <c r="AM95" t="s">
        <v>2689</v>
      </c>
      <c r="AN95" t="s">
        <v>2690</v>
      </c>
      <c r="AP95">
        <v>0</v>
      </c>
      <c r="AQ95">
        <v>0</v>
      </c>
      <c r="AR95">
        <v>0</v>
      </c>
      <c r="AS95">
        <v>0</v>
      </c>
      <c r="AT95">
        <v>0</v>
      </c>
      <c r="AU95">
        <v>0</v>
      </c>
      <c r="AY95" t="s">
        <v>63</v>
      </c>
      <c r="AZ95" t="s">
        <v>3370</v>
      </c>
      <c r="BA95">
        <v>0</v>
      </c>
      <c r="BC95" t="s">
        <v>2690</v>
      </c>
      <c r="BF95" t="s">
        <v>3213</v>
      </c>
    </row>
    <row r="96" spans="1:58" x14ac:dyDescent="0.35">
      <c r="A96" t="s">
        <v>3350</v>
      </c>
      <c r="B96">
        <v>10000</v>
      </c>
      <c r="C96">
        <v>10000</v>
      </c>
      <c r="D96" s="2">
        <v>45770</v>
      </c>
      <c r="E96" t="s">
        <v>59</v>
      </c>
      <c r="F96" t="s">
        <v>3351</v>
      </c>
      <c r="G96" t="s">
        <v>3352</v>
      </c>
      <c r="I96">
        <v>1</v>
      </c>
      <c r="J96" t="s">
        <v>183</v>
      </c>
      <c r="K96">
        <v>62</v>
      </c>
      <c r="L96" t="s">
        <v>830</v>
      </c>
      <c r="M96">
        <v>20</v>
      </c>
      <c r="P96" s="2">
        <v>45769</v>
      </c>
      <c r="R96">
        <v>1</v>
      </c>
      <c r="S96">
        <v>20</v>
      </c>
      <c r="T96" t="s">
        <v>65</v>
      </c>
      <c r="U96" t="s">
        <v>3353</v>
      </c>
      <c r="V96">
        <v>0</v>
      </c>
      <c r="W96">
        <v>20</v>
      </c>
      <c r="X96">
        <v>0</v>
      </c>
      <c r="Y96">
        <v>0</v>
      </c>
      <c r="Z96">
        <v>0</v>
      </c>
      <c r="AA96">
        <v>0</v>
      </c>
      <c r="AD96">
        <v>0</v>
      </c>
      <c r="AM96" t="s">
        <v>3354</v>
      </c>
      <c r="AN96" t="s">
        <v>178</v>
      </c>
      <c r="AP96">
        <v>0</v>
      </c>
      <c r="AQ96">
        <v>0</v>
      </c>
      <c r="AR96">
        <v>0</v>
      </c>
      <c r="AS96">
        <v>0</v>
      </c>
      <c r="AT96">
        <v>0</v>
      </c>
      <c r="AU96">
        <v>0</v>
      </c>
      <c r="AY96" t="s">
        <v>63</v>
      </c>
      <c r="AZ96" t="s">
        <v>5690</v>
      </c>
      <c r="BA96">
        <v>0</v>
      </c>
      <c r="BC96" t="s">
        <v>178</v>
      </c>
      <c r="BF96" t="s">
        <v>3355</v>
      </c>
    </row>
    <row r="97" spans="1:58" x14ac:dyDescent="0.35">
      <c r="A97" t="s">
        <v>3356</v>
      </c>
      <c r="B97">
        <v>10000</v>
      </c>
      <c r="C97">
        <v>10000</v>
      </c>
      <c r="D97" s="2">
        <v>45770</v>
      </c>
      <c r="E97" t="s">
        <v>59</v>
      </c>
      <c r="F97" t="s">
        <v>3351</v>
      </c>
      <c r="G97" t="s">
        <v>3352</v>
      </c>
      <c r="I97">
        <v>1</v>
      </c>
      <c r="J97" t="s">
        <v>183</v>
      </c>
      <c r="K97">
        <v>62</v>
      </c>
      <c r="L97" t="s">
        <v>830</v>
      </c>
      <c r="M97">
        <v>240</v>
      </c>
      <c r="P97" s="2">
        <v>45769</v>
      </c>
      <c r="R97">
        <v>1</v>
      </c>
      <c r="S97">
        <v>240</v>
      </c>
      <c r="T97" t="s">
        <v>65</v>
      </c>
      <c r="U97" t="s">
        <v>3353</v>
      </c>
      <c r="V97">
        <v>0</v>
      </c>
      <c r="W97">
        <v>240</v>
      </c>
      <c r="X97">
        <v>0</v>
      </c>
      <c r="Y97">
        <v>0</v>
      </c>
      <c r="Z97">
        <v>0</v>
      </c>
      <c r="AA97">
        <v>0</v>
      </c>
      <c r="AD97">
        <v>0</v>
      </c>
      <c r="AM97" t="s">
        <v>3354</v>
      </c>
      <c r="AN97" t="s">
        <v>178</v>
      </c>
      <c r="AP97">
        <v>0</v>
      </c>
      <c r="AQ97">
        <v>0</v>
      </c>
      <c r="AR97">
        <v>0</v>
      </c>
      <c r="AS97">
        <v>0</v>
      </c>
      <c r="AT97">
        <v>0</v>
      </c>
      <c r="AU97">
        <v>0</v>
      </c>
      <c r="AY97" t="s">
        <v>63</v>
      </c>
      <c r="AZ97" t="s">
        <v>5691</v>
      </c>
      <c r="BA97">
        <v>0</v>
      </c>
      <c r="BC97" t="s">
        <v>178</v>
      </c>
      <c r="BF97" t="s">
        <v>3357</v>
      </c>
    </row>
    <row r="98" spans="1:58" x14ac:dyDescent="0.35">
      <c r="A98" t="s">
        <v>3358</v>
      </c>
      <c r="B98">
        <v>10000</v>
      </c>
      <c r="C98">
        <v>10000</v>
      </c>
      <c r="D98" s="2">
        <v>45770</v>
      </c>
      <c r="E98" t="s">
        <v>59</v>
      </c>
      <c r="F98" t="s">
        <v>3351</v>
      </c>
      <c r="G98" t="s">
        <v>3352</v>
      </c>
      <c r="I98">
        <v>1</v>
      </c>
      <c r="J98" t="s">
        <v>183</v>
      </c>
      <c r="K98">
        <v>62</v>
      </c>
      <c r="L98" t="s">
        <v>830</v>
      </c>
      <c r="M98">
        <v>50</v>
      </c>
      <c r="P98" s="2">
        <v>45769</v>
      </c>
      <c r="R98">
        <v>1</v>
      </c>
      <c r="S98">
        <v>50</v>
      </c>
      <c r="T98" t="s">
        <v>65</v>
      </c>
      <c r="U98" t="s">
        <v>3353</v>
      </c>
      <c r="V98">
        <v>0</v>
      </c>
      <c r="W98">
        <v>50</v>
      </c>
      <c r="X98">
        <v>0</v>
      </c>
      <c r="Y98">
        <v>0</v>
      </c>
      <c r="Z98">
        <v>0</v>
      </c>
      <c r="AA98">
        <v>0</v>
      </c>
      <c r="AD98">
        <v>0</v>
      </c>
      <c r="AM98" t="s">
        <v>3354</v>
      </c>
      <c r="AN98" t="s">
        <v>275</v>
      </c>
      <c r="AP98">
        <v>0</v>
      </c>
      <c r="AQ98">
        <v>0</v>
      </c>
      <c r="AR98">
        <v>0</v>
      </c>
      <c r="AS98">
        <v>0</v>
      </c>
      <c r="AT98">
        <v>0</v>
      </c>
      <c r="AU98">
        <v>0</v>
      </c>
      <c r="AY98" t="s">
        <v>63</v>
      </c>
      <c r="AZ98" t="s">
        <v>5692</v>
      </c>
      <c r="BA98">
        <v>0</v>
      </c>
      <c r="BC98" t="s">
        <v>275</v>
      </c>
      <c r="BF98" t="s">
        <v>3359</v>
      </c>
    </row>
    <row r="99" spans="1:58" x14ac:dyDescent="0.35">
      <c r="A99" t="s">
        <v>3360</v>
      </c>
      <c r="B99">
        <v>10000</v>
      </c>
      <c r="C99">
        <v>10000</v>
      </c>
      <c r="D99" s="2">
        <v>45770</v>
      </c>
      <c r="E99" t="s">
        <v>59</v>
      </c>
      <c r="F99" t="s">
        <v>3333</v>
      </c>
      <c r="G99" t="s">
        <v>3334</v>
      </c>
      <c r="I99">
        <v>1</v>
      </c>
      <c r="J99" t="s">
        <v>183</v>
      </c>
      <c r="K99">
        <v>66</v>
      </c>
      <c r="L99" t="s">
        <v>3192</v>
      </c>
      <c r="M99">
        <v>50</v>
      </c>
      <c r="P99" s="2">
        <v>45769</v>
      </c>
      <c r="R99">
        <v>1</v>
      </c>
      <c r="S99">
        <v>50</v>
      </c>
      <c r="T99" t="s">
        <v>65</v>
      </c>
      <c r="U99" t="s">
        <v>3335</v>
      </c>
      <c r="V99">
        <v>0</v>
      </c>
      <c r="W99">
        <v>50</v>
      </c>
      <c r="X99">
        <v>0</v>
      </c>
      <c r="Y99">
        <v>0</v>
      </c>
      <c r="Z99">
        <v>0</v>
      </c>
      <c r="AA99">
        <v>0</v>
      </c>
      <c r="AD99">
        <v>0</v>
      </c>
      <c r="AM99" t="s">
        <v>3336</v>
      </c>
      <c r="AN99" t="s">
        <v>275</v>
      </c>
      <c r="AP99">
        <v>0</v>
      </c>
      <c r="AQ99">
        <v>0</v>
      </c>
      <c r="AR99">
        <v>0</v>
      </c>
      <c r="AS99">
        <v>0</v>
      </c>
      <c r="AT99">
        <v>0</v>
      </c>
      <c r="AU99">
        <v>0</v>
      </c>
      <c r="AY99" t="s">
        <v>63</v>
      </c>
      <c r="AZ99" t="s">
        <v>5693</v>
      </c>
      <c r="BA99">
        <v>0</v>
      </c>
      <c r="BC99" t="s">
        <v>275</v>
      </c>
      <c r="BF99" t="s">
        <v>3361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51644-3A6C-4D69-A509-76FAA948B231}">
  <dimension ref="A1:BF98"/>
  <sheetViews>
    <sheetView topLeftCell="A89" workbookViewId="0">
      <selection activeCell="A4" sqref="A4:XFD98"/>
    </sheetView>
  </sheetViews>
  <sheetFormatPr defaultRowHeight="14.5" x14ac:dyDescent="0.35"/>
  <cols>
    <col min="16" max="16" width="9.26953125" customWidth="1"/>
  </cols>
  <sheetData>
    <row r="1" spans="1:58" x14ac:dyDescent="0.35">
      <c r="A1" t="s">
        <v>6089</v>
      </c>
    </row>
    <row r="2" spans="1:58" x14ac:dyDescent="0.35">
      <c r="A2" t="s">
        <v>6525</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5595</v>
      </c>
      <c r="B5">
        <v>10000</v>
      </c>
      <c r="C5">
        <v>20000</v>
      </c>
      <c r="D5" s="2">
        <v>45771</v>
      </c>
      <c r="E5" t="s">
        <v>59</v>
      </c>
      <c r="F5" t="s">
        <v>5596</v>
      </c>
      <c r="G5" t="s">
        <v>5597</v>
      </c>
      <c r="H5" t="s">
        <v>843</v>
      </c>
      <c r="I5">
        <v>1</v>
      </c>
      <c r="J5" t="s">
        <v>63</v>
      </c>
      <c r="K5">
        <v>73</v>
      </c>
      <c r="L5" t="s">
        <v>184</v>
      </c>
      <c r="M5" s="3">
        <v>24000</v>
      </c>
      <c r="P5" s="2">
        <v>45770</v>
      </c>
      <c r="R5">
        <v>12</v>
      </c>
      <c r="S5" s="3">
        <v>288000</v>
      </c>
      <c r="T5" t="s">
        <v>65</v>
      </c>
      <c r="U5">
        <v>80256230001</v>
      </c>
      <c r="V5">
        <v>0</v>
      </c>
      <c r="W5">
        <v>0</v>
      </c>
      <c r="X5">
        <v>0</v>
      </c>
      <c r="Y5">
        <v>0</v>
      </c>
      <c r="Z5">
        <v>0</v>
      </c>
      <c r="AA5">
        <v>0</v>
      </c>
      <c r="AD5">
        <v>0</v>
      </c>
      <c r="AH5" t="s">
        <v>63</v>
      </c>
      <c r="AI5">
        <v>0</v>
      </c>
      <c r="AJ5" t="s">
        <v>63</v>
      </c>
      <c r="AM5">
        <v>8025623</v>
      </c>
      <c r="AN5" t="s">
        <v>162</v>
      </c>
      <c r="AP5">
        <v>0</v>
      </c>
      <c r="AQ5">
        <v>0</v>
      </c>
      <c r="AR5">
        <v>0</v>
      </c>
      <c r="AS5">
        <v>0</v>
      </c>
      <c r="AT5">
        <v>0</v>
      </c>
      <c r="AU5">
        <v>0</v>
      </c>
      <c r="AY5" t="s">
        <v>63</v>
      </c>
      <c r="BC5" t="s">
        <v>162</v>
      </c>
      <c r="BF5" t="s">
        <v>5598</v>
      </c>
    </row>
    <row r="6" spans="1:58" x14ac:dyDescent="0.35">
      <c r="A6" t="s">
        <v>5698</v>
      </c>
      <c r="B6">
        <v>10000</v>
      </c>
      <c r="C6">
        <v>10000</v>
      </c>
      <c r="D6" s="2">
        <v>45772</v>
      </c>
      <c r="E6" t="s">
        <v>59</v>
      </c>
      <c r="F6" t="s">
        <v>5699</v>
      </c>
      <c r="G6" t="s">
        <v>3451</v>
      </c>
      <c r="H6" t="s">
        <v>843</v>
      </c>
      <c r="I6">
        <v>1</v>
      </c>
      <c r="J6" t="s">
        <v>63</v>
      </c>
      <c r="K6" t="s">
        <v>152</v>
      </c>
      <c r="L6" t="s">
        <v>153</v>
      </c>
      <c r="M6" s="3">
        <v>60000</v>
      </c>
      <c r="P6" s="2">
        <v>45770</v>
      </c>
      <c r="R6">
        <v>12</v>
      </c>
      <c r="S6" s="3">
        <v>720000</v>
      </c>
      <c r="T6" t="s">
        <v>65</v>
      </c>
      <c r="U6">
        <v>80256230001</v>
      </c>
      <c r="V6">
        <v>0</v>
      </c>
      <c r="W6">
        <v>0</v>
      </c>
      <c r="X6">
        <v>0</v>
      </c>
      <c r="Y6">
        <v>0</v>
      </c>
      <c r="Z6">
        <v>0</v>
      </c>
      <c r="AA6">
        <v>0</v>
      </c>
      <c r="AD6">
        <v>0</v>
      </c>
      <c r="AH6" t="s">
        <v>63</v>
      </c>
      <c r="AI6">
        <v>0</v>
      </c>
      <c r="AJ6" t="s">
        <v>63</v>
      </c>
      <c r="AM6">
        <v>8025623</v>
      </c>
      <c r="AN6" t="s">
        <v>162</v>
      </c>
      <c r="AP6">
        <v>0</v>
      </c>
      <c r="AQ6">
        <v>0</v>
      </c>
      <c r="AR6">
        <v>0</v>
      </c>
      <c r="AS6">
        <v>0</v>
      </c>
      <c r="AT6">
        <v>0</v>
      </c>
      <c r="AU6">
        <v>0</v>
      </c>
      <c r="AY6" t="s">
        <v>63</v>
      </c>
      <c r="BC6" t="s">
        <v>162</v>
      </c>
      <c r="BF6" t="s">
        <v>5700</v>
      </c>
    </row>
    <row r="7" spans="1:58" x14ac:dyDescent="0.35">
      <c r="A7" t="s">
        <v>5701</v>
      </c>
      <c r="B7">
        <v>10000</v>
      </c>
      <c r="C7">
        <v>30000</v>
      </c>
      <c r="D7" s="2">
        <v>45771</v>
      </c>
      <c r="E7" t="s">
        <v>59</v>
      </c>
      <c r="F7" t="s">
        <v>646</v>
      </c>
      <c r="G7" t="s">
        <v>4147</v>
      </c>
      <c r="H7" t="s">
        <v>2087</v>
      </c>
      <c r="I7">
        <v>1</v>
      </c>
      <c r="J7" t="s">
        <v>63</v>
      </c>
      <c r="K7">
        <v>94</v>
      </c>
      <c r="L7" t="s">
        <v>81</v>
      </c>
      <c r="M7" s="3">
        <v>9000</v>
      </c>
      <c r="P7" s="2">
        <v>45770</v>
      </c>
      <c r="R7">
        <v>4</v>
      </c>
      <c r="S7" s="3">
        <v>36000</v>
      </c>
      <c r="T7" t="s">
        <v>65</v>
      </c>
      <c r="U7" t="s">
        <v>5702</v>
      </c>
      <c r="V7">
        <v>0</v>
      </c>
      <c r="W7">
        <v>0</v>
      </c>
      <c r="X7">
        <v>0</v>
      </c>
      <c r="Y7">
        <v>0</v>
      </c>
      <c r="Z7">
        <v>0</v>
      </c>
      <c r="AA7">
        <v>0</v>
      </c>
      <c r="AD7">
        <v>0</v>
      </c>
      <c r="AH7" t="s">
        <v>63</v>
      </c>
      <c r="AI7">
        <v>0</v>
      </c>
      <c r="AJ7" t="s">
        <v>63</v>
      </c>
      <c r="AM7" t="s">
        <v>5703</v>
      </c>
      <c r="AN7" t="s">
        <v>84</v>
      </c>
      <c r="AP7">
        <v>0</v>
      </c>
      <c r="AQ7">
        <v>0</v>
      </c>
      <c r="AR7">
        <v>0</v>
      </c>
      <c r="AS7">
        <v>0</v>
      </c>
      <c r="AT7">
        <v>0</v>
      </c>
      <c r="AU7">
        <v>0</v>
      </c>
      <c r="AY7" t="s">
        <v>63</v>
      </c>
      <c r="BC7" t="s">
        <v>84</v>
      </c>
      <c r="BF7" t="s">
        <v>5704</v>
      </c>
    </row>
    <row r="8" spans="1:58" x14ac:dyDescent="0.35">
      <c r="A8" t="s">
        <v>5705</v>
      </c>
      <c r="B8">
        <v>10000</v>
      </c>
      <c r="C8">
        <v>10000</v>
      </c>
      <c r="D8" s="2">
        <v>45771</v>
      </c>
      <c r="E8" t="s">
        <v>59</v>
      </c>
      <c r="F8" t="s">
        <v>5706</v>
      </c>
      <c r="G8" t="s">
        <v>2496</v>
      </c>
      <c r="H8" t="s">
        <v>2087</v>
      </c>
      <c r="I8">
        <v>1</v>
      </c>
      <c r="J8" t="s">
        <v>63</v>
      </c>
      <c r="K8">
        <v>94</v>
      </c>
      <c r="L8" t="s">
        <v>81</v>
      </c>
      <c r="M8" s="3">
        <v>9000</v>
      </c>
      <c r="P8" s="2">
        <v>45770</v>
      </c>
      <c r="R8">
        <v>4</v>
      </c>
      <c r="S8" s="3">
        <v>36000</v>
      </c>
      <c r="T8" t="s">
        <v>65</v>
      </c>
      <c r="U8" t="s">
        <v>5702</v>
      </c>
      <c r="V8">
        <v>0</v>
      </c>
      <c r="W8">
        <v>0</v>
      </c>
      <c r="X8">
        <v>0</v>
      </c>
      <c r="Y8">
        <v>0</v>
      </c>
      <c r="Z8">
        <v>0</v>
      </c>
      <c r="AA8">
        <v>0</v>
      </c>
      <c r="AD8">
        <v>0</v>
      </c>
      <c r="AH8" t="s">
        <v>63</v>
      </c>
      <c r="AI8">
        <v>0</v>
      </c>
      <c r="AJ8" t="s">
        <v>63</v>
      </c>
      <c r="AM8" t="s">
        <v>5703</v>
      </c>
      <c r="AN8" t="s">
        <v>84</v>
      </c>
      <c r="AP8">
        <v>0</v>
      </c>
      <c r="AQ8">
        <v>0</v>
      </c>
      <c r="AR8">
        <v>0</v>
      </c>
      <c r="AS8">
        <v>0</v>
      </c>
      <c r="AT8">
        <v>0</v>
      </c>
      <c r="AU8">
        <v>0</v>
      </c>
      <c r="AY8" t="s">
        <v>63</v>
      </c>
      <c r="BC8" t="s">
        <v>84</v>
      </c>
      <c r="BF8" t="s">
        <v>5707</v>
      </c>
    </row>
    <row r="9" spans="1:58" x14ac:dyDescent="0.35">
      <c r="A9" t="s">
        <v>6471</v>
      </c>
      <c r="B9">
        <v>10000</v>
      </c>
      <c r="C9">
        <v>30000</v>
      </c>
      <c r="D9" s="2">
        <v>45784</v>
      </c>
      <c r="E9" t="s">
        <v>59</v>
      </c>
      <c r="F9" t="s">
        <v>6472</v>
      </c>
      <c r="G9" t="s">
        <v>6473</v>
      </c>
      <c r="H9" t="s">
        <v>6474</v>
      </c>
      <c r="I9">
        <v>2</v>
      </c>
      <c r="J9" t="s">
        <v>63</v>
      </c>
      <c r="K9">
        <v>77</v>
      </c>
      <c r="L9" t="s">
        <v>192</v>
      </c>
      <c r="M9" s="3">
        <v>17667</v>
      </c>
      <c r="P9" s="2">
        <v>45770</v>
      </c>
      <c r="R9">
        <v>6</v>
      </c>
      <c r="S9" s="3">
        <v>106002</v>
      </c>
      <c r="T9" t="s">
        <v>65</v>
      </c>
      <c r="U9" t="s">
        <v>3489</v>
      </c>
      <c r="V9">
        <v>0</v>
      </c>
      <c r="W9">
        <v>0</v>
      </c>
      <c r="X9">
        <v>0</v>
      </c>
      <c r="Y9">
        <v>0</v>
      </c>
      <c r="Z9">
        <v>0</v>
      </c>
      <c r="AA9">
        <v>0</v>
      </c>
      <c r="AD9">
        <v>0</v>
      </c>
      <c r="AH9" t="s">
        <v>63</v>
      </c>
      <c r="AI9">
        <v>0</v>
      </c>
      <c r="AJ9" t="s">
        <v>63</v>
      </c>
      <c r="AM9" t="s">
        <v>3490</v>
      </c>
      <c r="AN9" t="s">
        <v>108</v>
      </c>
      <c r="AP9">
        <v>0</v>
      </c>
      <c r="AQ9">
        <v>0</v>
      </c>
      <c r="AR9">
        <v>0</v>
      </c>
      <c r="AS9">
        <v>0</v>
      </c>
      <c r="AT9">
        <v>0</v>
      </c>
      <c r="AU9">
        <v>0</v>
      </c>
      <c r="AY9" t="s">
        <v>63</v>
      </c>
      <c r="BC9" t="s">
        <v>108</v>
      </c>
      <c r="BF9" t="s">
        <v>6475</v>
      </c>
    </row>
    <row r="10" spans="1:58" x14ac:dyDescent="0.35">
      <c r="A10" t="s">
        <v>3553</v>
      </c>
      <c r="B10">
        <v>10000</v>
      </c>
      <c r="C10">
        <v>10000</v>
      </c>
      <c r="D10" s="2">
        <v>45772</v>
      </c>
      <c r="E10" t="s">
        <v>59</v>
      </c>
      <c r="F10" t="s">
        <v>2268</v>
      </c>
      <c r="G10" t="s">
        <v>2893</v>
      </c>
      <c r="H10" t="s">
        <v>3549</v>
      </c>
      <c r="I10">
        <v>1</v>
      </c>
      <c r="J10" t="s">
        <v>63</v>
      </c>
      <c r="K10">
        <v>79</v>
      </c>
      <c r="L10" t="s">
        <v>92</v>
      </c>
      <c r="M10">
        <v>250</v>
      </c>
      <c r="P10" s="2">
        <v>45770</v>
      </c>
      <c r="R10">
        <v>6</v>
      </c>
      <c r="S10" s="3">
        <v>1500</v>
      </c>
      <c r="T10" t="s">
        <v>65</v>
      </c>
      <c r="U10" t="s">
        <v>3550</v>
      </c>
      <c r="V10">
        <v>0</v>
      </c>
      <c r="W10">
        <v>0</v>
      </c>
      <c r="X10">
        <v>0</v>
      </c>
      <c r="Y10">
        <v>0</v>
      </c>
      <c r="Z10">
        <v>0</v>
      </c>
      <c r="AA10">
        <v>0</v>
      </c>
      <c r="AD10">
        <v>0</v>
      </c>
      <c r="AH10" t="s">
        <v>63</v>
      </c>
      <c r="AI10">
        <v>0</v>
      </c>
      <c r="AJ10" t="s">
        <v>63</v>
      </c>
      <c r="AM10" t="s">
        <v>3551</v>
      </c>
      <c r="AN10" t="s">
        <v>622</v>
      </c>
      <c r="AP10">
        <v>0</v>
      </c>
      <c r="AQ10">
        <v>0</v>
      </c>
      <c r="AR10">
        <v>0</v>
      </c>
      <c r="AS10">
        <v>0</v>
      </c>
      <c r="AT10">
        <v>0</v>
      </c>
      <c r="AU10">
        <v>0</v>
      </c>
      <c r="AY10" t="s">
        <v>63</v>
      </c>
      <c r="BC10" t="s">
        <v>622</v>
      </c>
      <c r="BF10" t="s">
        <v>3554</v>
      </c>
    </row>
    <row r="11" spans="1:58" x14ac:dyDescent="0.35">
      <c r="A11" t="s">
        <v>6526</v>
      </c>
      <c r="B11">
        <v>10000</v>
      </c>
      <c r="C11">
        <v>10000</v>
      </c>
      <c r="D11" s="2">
        <v>45786</v>
      </c>
      <c r="E11" t="s">
        <v>59</v>
      </c>
      <c r="F11" t="s">
        <v>6461</v>
      </c>
      <c r="G11" t="s">
        <v>6527</v>
      </c>
      <c r="H11" t="s">
        <v>119</v>
      </c>
      <c r="I11">
        <v>1</v>
      </c>
      <c r="J11" t="s">
        <v>63</v>
      </c>
      <c r="K11">
        <v>79</v>
      </c>
      <c r="L11" t="s">
        <v>92</v>
      </c>
      <c r="M11" s="3">
        <v>2937</v>
      </c>
      <c r="P11" s="2">
        <v>45770</v>
      </c>
      <c r="R11">
        <v>297</v>
      </c>
      <c r="S11" s="3">
        <v>872289</v>
      </c>
      <c r="T11" t="s">
        <v>65</v>
      </c>
      <c r="U11" t="s">
        <v>4440</v>
      </c>
      <c r="V11">
        <v>0</v>
      </c>
      <c r="W11">
        <v>0</v>
      </c>
      <c r="X11">
        <v>0</v>
      </c>
      <c r="Y11">
        <v>0</v>
      </c>
      <c r="Z11">
        <v>0</v>
      </c>
      <c r="AA11">
        <v>0</v>
      </c>
      <c r="AD11">
        <v>0</v>
      </c>
      <c r="AH11" t="s">
        <v>63</v>
      </c>
      <c r="AI11">
        <v>0</v>
      </c>
      <c r="AJ11" t="s">
        <v>63</v>
      </c>
      <c r="AM11" t="s">
        <v>4441</v>
      </c>
      <c r="AN11" t="s">
        <v>108</v>
      </c>
      <c r="AP11">
        <v>0</v>
      </c>
      <c r="AQ11">
        <v>0</v>
      </c>
      <c r="AR11">
        <v>0</v>
      </c>
      <c r="AS11">
        <v>0</v>
      </c>
      <c r="AT11">
        <v>0</v>
      </c>
      <c r="AU11">
        <v>0</v>
      </c>
      <c r="AY11" t="s">
        <v>63</v>
      </c>
      <c r="BC11" t="s">
        <v>108</v>
      </c>
      <c r="BF11" t="s">
        <v>6528</v>
      </c>
    </row>
    <row r="12" spans="1:58" x14ac:dyDescent="0.35">
      <c r="A12" t="s">
        <v>6476</v>
      </c>
      <c r="B12">
        <v>10000</v>
      </c>
      <c r="C12">
        <v>10000</v>
      </c>
      <c r="D12" s="2">
        <v>45786</v>
      </c>
      <c r="E12" t="s">
        <v>59</v>
      </c>
      <c r="F12" t="s">
        <v>6477</v>
      </c>
      <c r="G12">
        <v>10620258084</v>
      </c>
      <c r="H12" t="s">
        <v>119</v>
      </c>
      <c r="I12">
        <v>1</v>
      </c>
      <c r="J12" t="s">
        <v>63</v>
      </c>
      <c r="K12">
        <v>79</v>
      </c>
      <c r="L12" t="s">
        <v>92</v>
      </c>
      <c r="M12">
        <v>716</v>
      </c>
      <c r="P12" s="2">
        <v>45770</v>
      </c>
      <c r="R12">
        <v>297</v>
      </c>
      <c r="S12" s="3">
        <v>212652</v>
      </c>
      <c r="T12" t="s">
        <v>65</v>
      </c>
      <c r="U12" t="s">
        <v>6478</v>
      </c>
      <c r="V12">
        <v>0</v>
      </c>
      <c r="W12">
        <v>0</v>
      </c>
      <c r="X12">
        <v>0</v>
      </c>
      <c r="Y12">
        <v>0</v>
      </c>
      <c r="Z12">
        <v>0</v>
      </c>
      <c r="AA12">
        <v>0</v>
      </c>
      <c r="AD12">
        <v>0</v>
      </c>
      <c r="AH12" t="s">
        <v>63</v>
      </c>
      <c r="AI12">
        <v>0</v>
      </c>
      <c r="AJ12" t="s">
        <v>63</v>
      </c>
      <c r="AM12" t="s">
        <v>6479</v>
      </c>
      <c r="AN12" t="s">
        <v>108</v>
      </c>
      <c r="AP12">
        <v>0</v>
      </c>
      <c r="AQ12">
        <v>0</v>
      </c>
      <c r="AR12">
        <v>0</v>
      </c>
      <c r="AS12">
        <v>0</v>
      </c>
      <c r="AT12">
        <v>0</v>
      </c>
      <c r="AU12">
        <v>0</v>
      </c>
      <c r="AY12" t="s">
        <v>63</v>
      </c>
      <c r="BC12" t="s">
        <v>108</v>
      </c>
      <c r="BF12" t="s">
        <v>6480</v>
      </c>
    </row>
    <row r="13" spans="1:58" x14ac:dyDescent="0.35">
      <c r="A13" t="s">
        <v>5108</v>
      </c>
      <c r="B13">
        <v>10000</v>
      </c>
      <c r="C13">
        <v>30000</v>
      </c>
      <c r="D13" s="2">
        <v>45775</v>
      </c>
      <c r="E13" t="s">
        <v>59</v>
      </c>
      <c r="F13" t="s">
        <v>5594</v>
      </c>
      <c r="G13" t="s">
        <v>4822</v>
      </c>
      <c r="I13">
        <v>2</v>
      </c>
      <c r="J13" t="s">
        <v>183</v>
      </c>
      <c r="K13">
        <v>76</v>
      </c>
      <c r="L13" t="s">
        <v>200</v>
      </c>
      <c r="M13" s="3">
        <v>68000</v>
      </c>
      <c r="P13" s="2">
        <v>45770</v>
      </c>
      <c r="R13">
        <v>6</v>
      </c>
      <c r="S13" s="3">
        <v>408000</v>
      </c>
      <c r="T13" t="s">
        <v>65</v>
      </c>
      <c r="U13" t="s">
        <v>4823</v>
      </c>
      <c r="V13">
        <v>0</v>
      </c>
      <c r="W13" s="3">
        <v>407998</v>
      </c>
      <c r="X13">
        <v>2</v>
      </c>
      <c r="Y13">
        <v>0</v>
      </c>
      <c r="Z13">
        <v>0</v>
      </c>
      <c r="AA13">
        <v>0</v>
      </c>
      <c r="AD13">
        <v>0</v>
      </c>
      <c r="AM13" t="s">
        <v>4824</v>
      </c>
      <c r="AN13" t="s">
        <v>448</v>
      </c>
      <c r="AP13">
        <v>0</v>
      </c>
      <c r="AQ13">
        <v>0</v>
      </c>
      <c r="AR13">
        <v>0</v>
      </c>
      <c r="AS13">
        <v>0</v>
      </c>
      <c r="AT13">
        <v>0</v>
      </c>
      <c r="AU13">
        <v>0</v>
      </c>
      <c r="AY13" t="s">
        <v>63</v>
      </c>
      <c r="AZ13" t="s">
        <v>6529</v>
      </c>
      <c r="BA13">
        <v>0</v>
      </c>
      <c r="BC13" t="s">
        <v>448</v>
      </c>
      <c r="BF13" t="s">
        <v>4049</v>
      </c>
    </row>
    <row r="14" spans="1:58" x14ac:dyDescent="0.35">
      <c r="A14" t="s">
        <v>3371</v>
      </c>
      <c r="B14">
        <v>10000</v>
      </c>
      <c r="C14">
        <v>20000</v>
      </c>
      <c r="D14" s="2">
        <v>45770</v>
      </c>
      <c r="E14" t="s">
        <v>59</v>
      </c>
      <c r="F14" t="s">
        <v>3372</v>
      </c>
      <c r="G14" t="s">
        <v>3373</v>
      </c>
      <c r="I14">
        <v>2</v>
      </c>
      <c r="J14" t="s">
        <v>183</v>
      </c>
      <c r="K14">
        <v>60</v>
      </c>
      <c r="L14" t="s">
        <v>222</v>
      </c>
      <c r="M14" s="3">
        <v>10000</v>
      </c>
      <c r="P14" s="2">
        <v>45770</v>
      </c>
      <c r="R14">
        <v>1</v>
      </c>
      <c r="S14" s="3">
        <v>10000</v>
      </c>
      <c r="T14" t="s">
        <v>65</v>
      </c>
      <c r="U14" t="s">
        <v>3374</v>
      </c>
      <c r="V14">
        <v>0</v>
      </c>
      <c r="W14" s="3">
        <v>10000</v>
      </c>
      <c r="X14">
        <v>0</v>
      </c>
      <c r="Y14">
        <v>0</v>
      </c>
      <c r="Z14">
        <v>0</v>
      </c>
      <c r="AA14">
        <v>0</v>
      </c>
      <c r="AD14">
        <v>0</v>
      </c>
      <c r="AM14" t="s">
        <v>3375</v>
      </c>
      <c r="AN14" t="s">
        <v>3376</v>
      </c>
      <c r="AP14">
        <v>0</v>
      </c>
      <c r="AQ14">
        <v>0</v>
      </c>
      <c r="AR14">
        <v>0</v>
      </c>
      <c r="AS14">
        <v>0</v>
      </c>
      <c r="AT14">
        <v>0</v>
      </c>
      <c r="AU14">
        <v>0</v>
      </c>
      <c r="AY14" t="s">
        <v>63</v>
      </c>
      <c r="AZ14" t="s">
        <v>5731</v>
      </c>
      <c r="BA14">
        <v>0</v>
      </c>
      <c r="BC14" t="s">
        <v>3376</v>
      </c>
      <c r="BF14" t="s">
        <v>3377</v>
      </c>
    </row>
    <row r="15" spans="1:58" x14ac:dyDescent="0.35">
      <c r="A15" t="s">
        <v>5732</v>
      </c>
      <c r="B15">
        <v>10000</v>
      </c>
      <c r="C15">
        <v>20000</v>
      </c>
      <c r="D15" s="2">
        <v>45771</v>
      </c>
      <c r="E15" t="s">
        <v>59</v>
      </c>
      <c r="F15" t="s">
        <v>5733</v>
      </c>
      <c r="G15" t="s">
        <v>3373</v>
      </c>
      <c r="I15">
        <v>2</v>
      </c>
      <c r="J15" t="s">
        <v>183</v>
      </c>
      <c r="K15">
        <v>60</v>
      </c>
      <c r="L15" t="s">
        <v>222</v>
      </c>
      <c r="M15" s="3">
        <v>16000</v>
      </c>
      <c r="P15" s="2">
        <v>45770</v>
      </c>
      <c r="R15">
        <v>1</v>
      </c>
      <c r="S15" s="3">
        <v>16000</v>
      </c>
      <c r="T15" t="s">
        <v>65</v>
      </c>
      <c r="U15" t="s">
        <v>5734</v>
      </c>
      <c r="V15">
        <v>0</v>
      </c>
      <c r="W15" s="3">
        <v>16000</v>
      </c>
      <c r="X15">
        <v>0</v>
      </c>
      <c r="Y15">
        <v>0</v>
      </c>
      <c r="Z15">
        <v>0</v>
      </c>
      <c r="AA15">
        <v>0</v>
      </c>
      <c r="AD15">
        <v>0</v>
      </c>
      <c r="AM15" t="s">
        <v>5735</v>
      </c>
      <c r="AN15" t="s">
        <v>3376</v>
      </c>
      <c r="AP15">
        <v>0</v>
      </c>
      <c r="AQ15">
        <v>0</v>
      </c>
      <c r="AR15">
        <v>0</v>
      </c>
      <c r="AS15">
        <v>0</v>
      </c>
      <c r="AT15">
        <v>0</v>
      </c>
      <c r="AU15">
        <v>0</v>
      </c>
      <c r="AY15" t="s">
        <v>63</v>
      </c>
      <c r="AZ15" t="s">
        <v>5736</v>
      </c>
      <c r="BA15">
        <v>0</v>
      </c>
      <c r="BC15" t="s">
        <v>3376</v>
      </c>
      <c r="BF15" t="s">
        <v>3377</v>
      </c>
    </row>
    <row r="16" spans="1:58" x14ac:dyDescent="0.35">
      <c r="A16" t="s">
        <v>3454</v>
      </c>
      <c r="B16">
        <v>10000</v>
      </c>
      <c r="C16">
        <v>50000</v>
      </c>
      <c r="D16" s="2">
        <v>45772</v>
      </c>
      <c r="E16" t="s">
        <v>59</v>
      </c>
      <c r="F16" t="s">
        <v>3455</v>
      </c>
      <c r="G16" t="s">
        <v>3456</v>
      </c>
      <c r="I16">
        <v>1</v>
      </c>
      <c r="J16" t="s">
        <v>183</v>
      </c>
      <c r="K16">
        <v>103</v>
      </c>
      <c r="L16" t="s">
        <v>3800</v>
      </c>
      <c r="M16" s="3">
        <v>15000</v>
      </c>
      <c r="P16" s="2">
        <v>45770</v>
      </c>
      <c r="R16">
        <v>8</v>
      </c>
      <c r="S16" s="3">
        <v>120000</v>
      </c>
      <c r="T16" t="s">
        <v>65</v>
      </c>
      <c r="U16" t="s">
        <v>66</v>
      </c>
      <c r="V16">
        <v>0</v>
      </c>
      <c r="W16" s="3">
        <v>120000</v>
      </c>
      <c r="X16">
        <v>0</v>
      </c>
      <c r="Y16">
        <v>0</v>
      </c>
      <c r="Z16">
        <v>0</v>
      </c>
      <c r="AA16">
        <v>0</v>
      </c>
      <c r="AD16">
        <v>0</v>
      </c>
      <c r="AM16" t="s">
        <v>67</v>
      </c>
      <c r="AN16" t="s">
        <v>68</v>
      </c>
      <c r="AP16">
        <v>0</v>
      </c>
      <c r="AQ16">
        <v>0</v>
      </c>
      <c r="AR16">
        <v>0</v>
      </c>
      <c r="AS16">
        <v>0</v>
      </c>
      <c r="AT16">
        <v>0</v>
      </c>
      <c r="AU16">
        <v>0</v>
      </c>
      <c r="AY16" t="s">
        <v>63</v>
      </c>
      <c r="AZ16" t="s">
        <v>5421</v>
      </c>
      <c r="BA16">
        <v>0</v>
      </c>
      <c r="BC16" t="s">
        <v>68</v>
      </c>
      <c r="BF16" t="s">
        <v>3457</v>
      </c>
    </row>
    <row r="17" spans="1:58" x14ac:dyDescent="0.35">
      <c r="A17" t="s">
        <v>3378</v>
      </c>
      <c r="B17">
        <v>10000</v>
      </c>
      <c r="C17">
        <v>10000</v>
      </c>
      <c r="D17" s="2">
        <v>45770</v>
      </c>
      <c r="E17" t="s">
        <v>59</v>
      </c>
      <c r="F17" t="s">
        <v>3379</v>
      </c>
      <c r="G17" t="s">
        <v>3380</v>
      </c>
      <c r="I17">
        <v>1</v>
      </c>
      <c r="J17" t="s">
        <v>183</v>
      </c>
      <c r="K17">
        <v>112</v>
      </c>
      <c r="L17" t="s">
        <v>454</v>
      </c>
      <c r="M17" s="3">
        <v>2500</v>
      </c>
      <c r="P17" s="2">
        <v>45770</v>
      </c>
      <c r="R17">
        <v>12</v>
      </c>
      <c r="S17" s="3">
        <v>30000</v>
      </c>
      <c r="T17" t="s">
        <v>65</v>
      </c>
      <c r="U17" t="s">
        <v>3381</v>
      </c>
      <c r="V17">
        <v>0</v>
      </c>
      <c r="W17" s="3">
        <v>33500</v>
      </c>
      <c r="X17" s="3">
        <v>-3500</v>
      </c>
      <c r="Y17">
        <v>0</v>
      </c>
      <c r="Z17">
        <v>0</v>
      </c>
      <c r="AA17">
        <v>0</v>
      </c>
      <c r="AD17">
        <v>0</v>
      </c>
      <c r="AM17" t="s">
        <v>3382</v>
      </c>
      <c r="AN17" t="s">
        <v>68</v>
      </c>
      <c r="AP17">
        <v>0</v>
      </c>
      <c r="AQ17">
        <v>0</v>
      </c>
      <c r="AR17">
        <v>0</v>
      </c>
      <c r="AS17">
        <v>0</v>
      </c>
      <c r="AT17">
        <v>0</v>
      </c>
      <c r="AU17">
        <v>0</v>
      </c>
      <c r="AY17" t="s">
        <v>63</v>
      </c>
      <c r="AZ17" t="s">
        <v>5737</v>
      </c>
      <c r="BA17">
        <v>0</v>
      </c>
      <c r="BC17" t="s">
        <v>68</v>
      </c>
      <c r="BF17" t="s">
        <v>3383</v>
      </c>
    </row>
    <row r="18" spans="1:58" x14ac:dyDescent="0.35">
      <c r="A18" t="s">
        <v>5694</v>
      </c>
      <c r="B18">
        <v>10000</v>
      </c>
      <c r="C18">
        <v>10000</v>
      </c>
      <c r="D18" s="2">
        <v>45777</v>
      </c>
      <c r="E18" t="s">
        <v>59</v>
      </c>
      <c r="F18" t="s">
        <v>5695</v>
      </c>
      <c r="G18" t="s">
        <v>5696</v>
      </c>
      <c r="I18">
        <v>1</v>
      </c>
      <c r="J18" t="s">
        <v>183</v>
      </c>
      <c r="K18">
        <v>110</v>
      </c>
      <c r="L18" t="s">
        <v>664</v>
      </c>
      <c r="M18" s="3">
        <v>126000</v>
      </c>
      <c r="P18" s="2">
        <v>45770</v>
      </c>
      <c r="R18">
        <v>4</v>
      </c>
      <c r="S18" s="3">
        <v>504000</v>
      </c>
      <c r="T18" t="s">
        <v>65</v>
      </c>
      <c r="U18" t="s">
        <v>455</v>
      </c>
      <c r="V18">
        <v>0</v>
      </c>
      <c r="W18" s="3">
        <v>504000</v>
      </c>
      <c r="X18">
        <v>0</v>
      </c>
      <c r="Y18">
        <v>0</v>
      </c>
      <c r="Z18">
        <v>0</v>
      </c>
      <c r="AA18">
        <v>0</v>
      </c>
      <c r="AD18">
        <v>0</v>
      </c>
      <c r="AM18" t="s">
        <v>456</v>
      </c>
      <c r="AN18" t="s">
        <v>203</v>
      </c>
      <c r="AP18">
        <v>0</v>
      </c>
      <c r="AQ18">
        <v>0</v>
      </c>
      <c r="AR18">
        <v>0</v>
      </c>
      <c r="AS18">
        <v>0</v>
      </c>
      <c r="AT18">
        <v>0</v>
      </c>
      <c r="AU18">
        <v>0</v>
      </c>
      <c r="AY18" t="s">
        <v>63</v>
      </c>
      <c r="AZ18" t="s">
        <v>6530</v>
      </c>
      <c r="BA18">
        <v>0</v>
      </c>
      <c r="BC18" t="s">
        <v>203</v>
      </c>
      <c r="BF18" t="s">
        <v>5697</v>
      </c>
    </row>
    <row r="19" spans="1:58" x14ac:dyDescent="0.35">
      <c r="A19" t="s">
        <v>5738</v>
      </c>
      <c r="B19">
        <v>10000</v>
      </c>
      <c r="C19">
        <v>10000</v>
      </c>
      <c r="D19" s="2">
        <v>45771</v>
      </c>
      <c r="E19" t="s">
        <v>59</v>
      </c>
      <c r="F19" t="s">
        <v>5739</v>
      </c>
      <c r="G19" t="s">
        <v>2398</v>
      </c>
      <c r="I19">
        <v>1</v>
      </c>
      <c r="J19" t="s">
        <v>183</v>
      </c>
      <c r="K19">
        <v>86</v>
      </c>
      <c r="L19" t="s">
        <v>1696</v>
      </c>
      <c r="M19" s="3">
        <v>8250</v>
      </c>
      <c r="P19" s="2">
        <v>45770</v>
      </c>
      <c r="R19">
        <v>8</v>
      </c>
      <c r="S19" s="3">
        <v>66000</v>
      </c>
      <c r="T19" t="s">
        <v>65</v>
      </c>
      <c r="U19" t="s">
        <v>3460</v>
      </c>
      <c r="V19">
        <v>0</v>
      </c>
      <c r="W19" s="3">
        <v>66000</v>
      </c>
      <c r="X19">
        <v>0</v>
      </c>
      <c r="Y19">
        <v>0</v>
      </c>
      <c r="Z19">
        <v>0</v>
      </c>
      <c r="AA19">
        <v>0</v>
      </c>
      <c r="AD19">
        <v>0</v>
      </c>
      <c r="AM19" t="s">
        <v>3461</v>
      </c>
      <c r="AN19" t="s">
        <v>203</v>
      </c>
      <c r="AP19">
        <v>0</v>
      </c>
      <c r="AQ19">
        <v>0</v>
      </c>
      <c r="AR19">
        <v>0</v>
      </c>
      <c r="AS19">
        <v>0</v>
      </c>
      <c r="AT19">
        <v>0</v>
      </c>
      <c r="AU19">
        <v>0</v>
      </c>
      <c r="AY19" t="s">
        <v>63</v>
      </c>
      <c r="AZ19" t="s">
        <v>5740</v>
      </c>
      <c r="BA19">
        <v>0</v>
      </c>
      <c r="BC19" t="s">
        <v>203</v>
      </c>
      <c r="BF19" t="s">
        <v>5741</v>
      </c>
    </row>
    <row r="20" spans="1:58" x14ac:dyDescent="0.35">
      <c r="A20" t="s">
        <v>5610</v>
      </c>
      <c r="B20">
        <v>10000</v>
      </c>
      <c r="C20">
        <v>20000</v>
      </c>
      <c r="D20" s="2">
        <v>45771</v>
      </c>
      <c r="E20" t="s">
        <v>59</v>
      </c>
      <c r="F20" t="s">
        <v>5611</v>
      </c>
      <c r="G20" t="s">
        <v>3469</v>
      </c>
      <c r="I20">
        <v>2</v>
      </c>
      <c r="J20" t="s">
        <v>183</v>
      </c>
      <c r="K20">
        <v>71</v>
      </c>
      <c r="L20" t="s">
        <v>368</v>
      </c>
      <c r="M20" s="3">
        <v>10000</v>
      </c>
      <c r="P20" s="2">
        <v>45770</v>
      </c>
      <c r="R20">
        <v>9</v>
      </c>
      <c r="S20" s="3">
        <v>90000</v>
      </c>
      <c r="T20" t="s">
        <v>65</v>
      </c>
      <c r="U20">
        <v>83624420001</v>
      </c>
      <c r="V20">
        <v>0</v>
      </c>
      <c r="W20" s="3">
        <v>90000</v>
      </c>
      <c r="X20">
        <v>0</v>
      </c>
      <c r="Y20">
        <v>0</v>
      </c>
      <c r="Z20">
        <v>0</v>
      </c>
      <c r="AA20">
        <v>0</v>
      </c>
      <c r="AD20">
        <v>0</v>
      </c>
      <c r="AM20">
        <v>8362442</v>
      </c>
      <c r="AN20" t="s">
        <v>162</v>
      </c>
      <c r="AP20">
        <v>0</v>
      </c>
      <c r="AQ20">
        <v>0</v>
      </c>
      <c r="AR20">
        <v>0</v>
      </c>
      <c r="AS20">
        <v>0</v>
      </c>
      <c r="AT20">
        <v>0</v>
      </c>
      <c r="AU20">
        <v>0</v>
      </c>
      <c r="AY20" t="s">
        <v>63</v>
      </c>
      <c r="AZ20" t="s">
        <v>5612</v>
      </c>
      <c r="BA20">
        <v>0</v>
      </c>
      <c r="BC20" t="s">
        <v>162</v>
      </c>
      <c r="BF20" t="s">
        <v>3466</v>
      </c>
    </row>
    <row r="21" spans="1:58" x14ac:dyDescent="0.35">
      <c r="A21" t="s">
        <v>5742</v>
      </c>
      <c r="B21">
        <v>10000</v>
      </c>
      <c r="C21">
        <v>10000</v>
      </c>
      <c r="D21" s="2">
        <v>45771</v>
      </c>
      <c r="E21" t="s">
        <v>59</v>
      </c>
      <c r="F21" t="s">
        <v>5743</v>
      </c>
      <c r="G21" t="s">
        <v>3469</v>
      </c>
      <c r="I21">
        <v>1</v>
      </c>
      <c r="J21" t="s">
        <v>183</v>
      </c>
      <c r="K21">
        <v>72</v>
      </c>
      <c r="L21" t="s">
        <v>161</v>
      </c>
      <c r="M21" s="3">
        <v>13600</v>
      </c>
      <c r="P21" s="2">
        <v>45770</v>
      </c>
      <c r="R21">
        <v>5</v>
      </c>
      <c r="S21" s="3">
        <v>68000</v>
      </c>
      <c r="T21" t="s">
        <v>65</v>
      </c>
      <c r="U21">
        <v>83634470001</v>
      </c>
      <c r="V21">
        <v>0</v>
      </c>
      <c r="W21" s="3">
        <v>60000</v>
      </c>
      <c r="X21" s="3">
        <v>8000</v>
      </c>
      <c r="Y21">
        <v>0</v>
      </c>
      <c r="Z21">
        <v>0</v>
      </c>
      <c r="AA21">
        <v>0</v>
      </c>
      <c r="AD21">
        <v>0</v>
      </c>
      <c r="AM21">
        <v>8363447</v>
      </c>
      <c r="AN21" t="s">
        <v>162</v>
      </c>
      <c r="AP21">
        <v>0</v>
      </c>
      <c r="AQ21">
        <v>0</v>
      </c>
      <c r="AR21">
        <v>0</v>
      </c>
      <c r="AS21">
        <v>0</v>
      </c>
      <c r="AT21">
        <v>0</v>
      </c>
      <c r="AU21">
        <v>0</v>
      </c>
      <c r="AY21" t="s">
        <v>63</v>
      </c>
      <c r="AZ21" t="s">
        <v>5744</v>
      </c>
      <c r="BA21">
        <v>0</v>
      </c>
      <c r="BC21" t="s">
        <v>162</v>
      </c>
      <c r="BF21" t="s">
        <v>3466</v>
      </c>
    </row>
    <row r="22" spans="1:58" x14ac:dyDescent="0.35">
      <c r="A22" t="s">
        <v>5742</v>
      </c>
      <c r="B22">
        <v>10000</v>
      </c>
      <c r="C22">
        <v>20000</v>
      </c>
      <c r="D22" s="2">
        <v>45771</v>
      </c>
      <c r="E22" t="s">
        <v>59</v>
      </c>
      <c r="F22" t="s">
        <v>5743</v>
      </c>
      <c r="G22" t="s">
        <v>3469</v>
      </c>
      <c r="I22">
        <v>2</v>
      </c>
      <c r="J22" t="s">
        <v>183</v>
      </c>
      <c r="K22">
        <v>71</v>
      </c>
      <c r="L22" t="s">
        <v>368</v>
      </c>
      <c r="M22" s="3">
        <v>6667</v>
      </c>
      <c r="P22" s="2">
        <v>45770</v>
      </c>
      <c r="R22">
        <v>9</v>
      </c>
      <c r="S22" s="3">
        <v>60003</v>
      </c>
      <c r="T22" t="s">
        <v>65</v>
      </c>
      <c r="U22">
        <v>83634470001</v>
      </c>
      <c r="V22">
        <v>0</v>
      </c>
      <c r="W22" s="3">
        <v>60000</v>
      </c>
      <c r="X22">
        <v>3</v>
      </c>
      <c r="Y22">
        <v>0</v>
      </c>
      <c r="Z22">
        <v>0</v>
      </c>
      <c r="AA22">
        <v>0</v>
      </c>
      <c r="AD22">
        <v>0</v>
      </c>
      <c r="AM22">
        <v>8363447</v>
      </c>
      <c r="AN22" t="s">
        <v>162</v>
      </c>
      <c r="AP22">
        <v>0</v>
      </c>
      <c r="AQ22">
        <v>0</v>
      </c>
      <c r="AR22">
        <v>0</v>
      </c>
      <c r="AS22">
        <v>0</v>
      </c>
      <c r="AT22">
        <v>0</v>
      </c>
      <c r="AU22">
        <v>0</v>
      </c>
      <c r="AY22" t="s">
        <v>63</v>
      </c>
      <c r="AZ22" t="s">
        <v>5744</v>
      </c>
      <c r="BA22">
        <v>0</v>
      </c>
      <c r="BC22" t="s">
        <v>162</v>
      </c>
      <c r="BF22" t="s">
        <v>3466</v>
      </c>
    </row>
    <row r="23" spans="1:58" x14ac:dyDescent="0.35">
      <c r="A23" t="s">
        <v>4451</v>
      </c>
      <c r="B23">
        <v>10000</v>
      </c>
      <c r="C23">
        <v>30000</v>
      </c>
      <c r="D23" s="2">
        <v>45771</v>
      </c>
      <c r="E23" t="s">
        <v>59</v>
      </c>
      <c r="F23" t="s">
        <v>4452</v>
      </c>
      <c r="G23">
        <v>10620258022</v>
      </c>
      <c r="I23">
        <v>3</v>
      </c>
      <c r="J23" t="s">
        <v>183</v>
      </c>
      <c r="K23">
        <v>85</v>
      </c>
      <c r="L23" t="s">
        <v>940</v>
      </c>
      <c r="M23" s="3">
        <v>20000</v>
      </c>
      <c r="P23" s="2">
        <v>45770</v>
      </c>
      <c r="R23">
        <v>11</v>
      </c>
      <c r="S23" s="3">
        <v>220000</v>
      </c>
      <c r="T23" t="s">
        <v>65</v>
      </c>
      <c r="U23" t="s">
        <v>4453</v>
      </c>
      <c r="V23">
        <v>0</v>
      </c>
      <c r="W23" s="3">
        <v>200000</v>
      </c>
      <c r="X23" s="3">
        <v>20000</v>
      </c>
      <c r="Y23">
        <v>0</v>
      </c>
      <c r="Z23">
        <v>0</v>
      </c>
      <c r="AA23">
        <v>0</v>
      </c>
      <c r="AD23">
        <v>0</v>
      </c>
      <c r="AM23" t="s">
        <v>4454</v>
      </c>
      <c r="AN23" t="s">
        <v>108</v>
      </c>
      <c r="AP23">
        <v>0</v>
      </c>
      <c r="AQ23">
        <v>0</v>
      </c>
      <c r="AR23">
        <v>0</v>
      </c>
      <c r="AS23">
        <v>0</v>
      </c>
      <c r="AT23">
        <v>0</v>
      </c>
      <c r="AU23">
        <v>0</v>
      </c>
      <c r="AY23" t="s">
        <v>63</v>
      </c>
      <c r="AZ23" t="s">
        <v>4455</v>
      </c>
      <c r="BA23">
        <v>0</v>
      </c>
      <c r="BC23" t="s">
        <v>108</v>
      </c>
      <c r="BF23" t="s">
        <v>4456</v>
      </c>
    </row>
    <row r="24" spans="1:58" x14ac:dyDescent="0.35">
      <c r="A24" t="s">
        <v>4994</v>
      </c>
      <c r="B24">
        <v>10000</v>
      </c>
      <c r="C24">
        <v>20000</v>
      </c>
      <c r="D24" s="2">
        <v>45771</v>
      </c>
      <c r="E24" t="s">
        <v>59</v>
      </c>
      <c r="F24" s="4">
        <v>0.44167824074074075</v>
      </c>
      <c r="G24" t="s">
        <v>5745</v>
      </c>
      <c r="I24">
        <v>2</v>
      </c>
      <c r="J24" t="s">
        <v>183</v>
      </c>
      <c r="K24">
        <v>77</v>
      </c>
      <c r="L24" t="s">
        <v>192</v>
      </c>
      <c r="M24" s="3">
        <v>10667</v>
      </c>
      <c r="P24" s="2">
        <v>45770</v>
      </c>
      <c r="R24">
        <v>6</v>
      </c>
      <c r="S24" s="3">
        <v>64002</v>
      </c>
      <c r="T24" t="s">
        <v>65</v>
      </c>
      <c r="U24" t="s">
        <v>3489</v>
      </c>
      <c r="V24">
        <v>0</v>
      </c>
      <c r="W24" s="3">
        <v>60000</v>
      </c>
      <c r="X24" s="3">
        <v>4002</v>
      </c>
      <c r="Y24">
        <v>0</v>
      </c>
      <c r="Z24">
        <v>0</v>
      </c>
      <c r="AA24">
        <v>0</v>
      </c>
      <c r="AD24">
        <v>0</v>
      </c>
      <c r="AM24" t="s">
        <v>3490</v>
      </c>
      <c r="AN24" t="s">
        <v>108</v>
      </c>
      <c r="AP24">
        <v>0</v>
      </c>
      <c r="AQ24">
        <v>0</v>
      </c>
      <c r="AR24">
        <v>0</v>
      </c>
      <c r="AS24">
        <v>0</v>
      </c>
      <c r="AT24">
        <v>0</v>
      </c>
      <c r="AU24">
        <v>0</v>
      </c>
      <c r="AY24" t="s">
        <v>63</v>
      </c>
      <c r="AZ24" t="s">
        <v>4997</v>
      </c>
      <c r="BA24">
        <v>0</v>
      </c>
      <c r="BC24" t="s">
        <v>108</v>
      </c>
      <c r="BF24" t="s">
        <v>4998</v>
      </c>
    </row>
    <row r="25" spans="1:58" x14ac:dyDescent="0.35">
      <c r="A25" t="s">
        <v>4994</v>
      </c>
      <c r="B25">
        <v>10000</v>
      </c>
      <c r="C25">
        <v>30000</v>
      </c>
      <c r="D25" s="2">
        <v>45771</v>
      </c>
      <c r="E25" t="s">
        <v>59</v>
      </c>
      <c r="F25" s="4">
        <v>0.44167824074074075</v>
      </c>
      <c r="G25" t="s">
        <v>5745</v>
      </c>
      <c r="I25">
        <v>3</v>
      </c>
      <c r="J25" t="s">
        <v>183</v>
      </c>
      <c r="K25">
        <v>91</v>
      </c>
      <c r="L25" t="s">
        <v>805</v>
      </c>
      <c r="M25" s="3">
        <v>20000</v>
      </c>
      <c r="P25" s="2">
        <v>45770</v>
      </c>
      <c r="R25">
        <v>3</v>
      </c>
      <c r="S25" s="3">
        <v>60000</v>
      </c>
      <c r="T25" t="s">
        <v>65</v>
      </c>
      <c r="U25" t="s">
        <v>3489</v>
      </c>
      <c r="V25">
        <v>0</v>
      </c>
      <c r="W25" s="3">
        <v>60000</v>
      </c>
      <c r="X25">
        <v>0</v>
      </c>
      <c r="Y25">
        <v>0</v>
      </c>
      <c r="Z25">
        <v>0</v>
      </c>
      <c r="AA25">
        <v>0</v>
      </c>
      <c r="AD25">
        <v>0</v>
      </c>
      <c r="AM25" t="s">
        <v>3490</v>
      </c>
      <c r="AN25" t="s">
        <v>108</v>
      </c>
      <c r="AP25">
        <v>0</v>
      </c>
      <c r="AQ25">
        <v>0</v>
      </c>
      <c r="AR25">
        <v>0</v>
      </c>
      <c r="AS25">
        <v>0</v>
      </c>
      <c r="AT25">
        <v>0</v>
      </c>
      <c r="AU25">
        <v>0</v>
      </c>
      <c r="AY25" t="s">
        <v>63</v>
      </c>
      <c r="AZ25" t="s">
        <v>4997</v>
      </c>
      <c r="BA25">
        <v>0</v>
      </c>
      <c r="BC25" t="s">
        <v>108</v>
      </c>
      <c r="BF25" t="s">
        <v>4998</v>
      </c>
    </row>
    <row r="26" spans="1:58" x14ac:dyDescent="0.35">
      <c r="A26" t="s">
        <v>3384</v>
      </c>
      <c r="B26">
        <v>10000</v>
      </c>
      <c r="C26">
        <v>30000</v>
      </c>
      <c r="D26" s="2">
        <v>45770</v>
      </c>
      <c r="E26" t="s">
        <v>59</v>
      </c>
      <c r="F26" s="4">
        <v>0.47258101851851853</v>
      </c>
      <c r="G26">
        <v>10656256087</v>
      </c>
      <c r="I26">
        <v>3</v>
      </c>
      <c r="J26" t="s">
        <v>183</v>
      </c>
      <c r="K26">
        <v>85</v>
      </c>
      <c r="L26" t="s">
        <v>940</v>
      </c>
      <c r="M26" s="3">
        <v>20000</v>
      </c>
      <c r="P26" s="2">
        <v>45770</v>
      </c>
      <c r="R26">
        <v>11</v>
      </c>
      <c r="S26" s="3">
        <v>220000</v>
      </c>
      <c r="T26" t="s">
        <v>65</v>
      </c>
      <c r="U26" t="s">
        <v>3385</v>
      </c>
      <c r="V26">
        <v>0</v>
      </c>
      <c r="W26" s="3">
        <v>200000</v>
      </c>
      <c r="X26" s="3">
        <v>20000</v>
      </c>
      <c r="Y26">
        <v>0</v>
      </c>
      <c r="Z26">
        <v>0</v>
      </c>
      <c r="AA26">
        <v>0</v>
      </c>
      <c r="AD26">
        <v>0</v>
      </c>
      <c r="AM26" t="s">
        <v>3386</v>
      </c>
      <c r="AN26" t="s">
        <v>108</v>
      </c>
      <c r="AP26">
        <v>0</v>
      </c>
      <c r="AQ26">
        <v>0</v>
      </c>
      <c r="AR26">
        <v>0</v>
      </c>
      <c r="AS26">
        <v>0</v>
      </c>
      <c r="AT26">
        <v>0</v>
      </c>
      <c r="AU26">
        <v>0</v>
      </c>
      <c r="AY26" t="s">
        <v>63</v>
      </c>
      <c r="AZ26" t="s">
        <v>4485</v>
      </c>
      <c r="BA26">
        <v>0</v>
      </c>
      <c r="BC26" t="s">
        <v>108</v>
      </c>
      <c r="BF26" t="s">
        <v>3387</v>
      </c>
    </row>
    <row r="27" spans="1:58" x14ac:dyDescent="0.35">
      <c r="A27" t="s">
        <v>3230</v>
      </c>
      <c r="B27">
        <v>10000</v>
      </c>
      <c r="C27">
        <v>20000</v>
      </c>
      <c r="D27" s="2">
        <v>45770</v>
      </c>
      <c r="E27" t="s">
        <v>59</v>
      </c>
      <c r="F27" s="4">
        <v>0.47001157407407407</v>
      </c>
      <c r="G27">
        <v>860909190918</v>
      </c>
      <c r="I27">
        <v>2</v>
      </c>
      <c r="J27" t="s">
        <v>183</v>
      </c>
      <c r="K27">
        <v>86</v>
      </c>
      <c r="L27" t="s">
        <v>1696</v>
      </c>
      <c r="M27">
        <v>50</v>
      </c>
      <c r="P27" s="2">
        <v>45770</v>
      </c>
      <c r="R27">
        <v>7</v>
      </c>
      <c r="S27">
        <v>350</v>
      </c>
      <c r="T27" t="s">
        <v>65</v>
      </c>
      <c r="U27" t="s">
        <v>3231</v>
      </c>
      <c r="V27">
        <v>0</v>
      </c>
      <c r="W27" s="3">
        <v>200000</v>
      </c>
      <c r="X27" s="3">
        <v>-199650</v>
      </c>
      <c r="Y27">
        <v>0</v>
      </c>
      <c r="Z27">
        <v>0</v>
      </c>
      <c r="AA27">
        <v>0</v>
      </c>
      <c r="AD27">
        <v>0</v>
      </c>
      <c r="AM27" t="s">
        <v>3232</v>
      </c>
      <c r="AN27" t="s">
        <v>108</v>
      </c>
      <c r="AP27">
        <v>0</v>
      </c>
      <c r="AQ27">
        <v>0</v>
      </c>
      <c r="AR27">
        <v>0</v>
      </c>
      <c r="AS27">
        <v>0</v>
      </c>
      <c r="AT27">
        <v>0</v>
      </c>
      <c r="AU27">
        <v>0</v>
      </c>
      <c r="AY27" t="s">
        <v>63</v>
      </c>
      <c r="AZ27" t="s">
        <v>5509</v>
      </c>
      <c r="BA27">
        <v>0</v>
      </c>
      <c r="BC27" t="s">
        <v>108</v>
      </c>
      <c r="BF27" t="s">
        <v>3233</v>
      </c>
    </row>
    <row r="28" spans="1:58" x14ac:dyDescent="0.35">
      <c r="A28" t="s">
        <v>3388</v>
      </c>
      <c r="B28">
        <v>10000</v>
      </c>
      <c r="C28">
        <v>40000</v>
      </c>
      <c r="D28" s="2">
        <v>45770</v>
      </c>
      <c r="E28" t="s">
        <v>59</v>
      </c>
      <c r="F28" t="s">
        <v>3389</v>
      </c>
      <c r="G28">
        <v>1062058024</v>
      </c>
      <c r="I28">
        <v>3</v>
      </c>
      <c r="J28" t="s">
        <v>183</v>
      </c>
      <c r="K28">
        <v>85</v>
      </c>
      <c r="L28" t="s">
        <v>940</v>
      </c>
      <c r="M28" s="3">
        <v>20000</v>
      </c>
      <c r="P28" s="2">
        <v>45770</v>
      </c>
      <c r="R28">
        <v>11</v>
      </c>
      <c r="S28" s="3">
        <v>220000</v>
      </c>
      <c r="T28" t="s">
        <v>65</v>
      </c>
      <c r="U28" t="s">
        <v>3390</v>
      </c>
      <c r="V28">
        <v>0</v>
      </c>
      <c r="W28" s="3">
        <v>200000</v>
      </c>
      <c r="X28" s="3">
        <v>20000</v>
      </c>
      <c r="Y28">
        <v>0</v>
      </c>
      <c r="Z28">
        <v>0</v>
      </c>
      <c r="AA28">
        <v>0</v>
      </c>
      <c r="AD28">
        <v>0</v>
      </c>
      <c r="AM28" t="s">
        <v>3391</v>
      </c>
      <c r="AN28" t="s">
        <v>108</v>
      </c>
      <c r="AP28">
        <v>0</v>
      </c>
      <c r="AQ28">
        <v>0</v>
      </c>
      <c r="AR28">
        <v>0</v>
      </c>
      <c r="AS28">
        <v>0</v>
      </c>
      <c r="AT28">
        <v>0</v>
      </c>
      <c r="AU28">
        <v>0</v>
      </c>
      <c r="AY28" t="s">
        <v>63</v>
      </c>
      <c r="AZ28" t="s">
        <v>4540</v>
      </c>
      <c r="BA28">
        <v>0</v>
      </c>
      <c r="BC28" t="s">
        <v>108</v>
      </c>
      <c r="BF28" t="s">
        <v>3392</v>
      </c>
    </row>
    <row r="29" spans="1:58" x14ac:dyDescent="0.35">
      <c r="A29" t="s">
        <v>4560</v>
      </c>
      <c r="B29">
        <v>10000</v>
      </c>
      <c r="C29">
        <v>30000</v>
      </c>
      <c r="D29" s="2">
        <v>45771</v>
      </c>
      <c r="E29" t="s">
        <v>59</v>
      </c>
      <c r="F29" t="s">
        <v>4600</v>
      </c>
      <c r="G29">
        <v>10620258020</v>
      </c>
      <c r="I29">
        <v>3</v>
      </c>
      <c r="J29" t="s">
        <v>183</v>
      </c>
      <c r="K29">
        <v>85</v>
      </c>
      <c r="L29" t="s">
        <v>940</v>
      </c>
      <c r="M29" s="3">
        <v>16364</v>
      </c>
      <c r="P29" s="2">
        <v>45770</v>
      </c>
      <c r="R29">
        <v>11</v>
      </c>
      <c r="S29" s="3">
        <v>180004</v>
      </c>
      <c r="T29" t="s">
        <v>65</v>
      </c>
      <c r="U29" t="s">
        <v>4562</v>
      </c>
      <c r="V29">
        <v>0</v>
      </c>
      <c r="W29" s="3">
        <v>200000</v>
      </c>
      <c r="X29" s="3">
        <v>-19996</v>
      </c>
      <c r="Y29">
        <v>0</v>
      </c>
      <c r="Z29">
        <v>0</v>
      </c>
      <c r="AA29">
        <v>0</v>
      </c>
      <c r="AD29">
        <v>0</v>
      </c>
      <c r="AM29" t="s">
        <v>4563</v>
      </c>
      <c r="AN29" t="s">
        <v>108</v>
      </c>
      <c r="AP29">
        <v>0</v>
      </c>
      <c r="AQ29">
        <v>0</v>
      </c>
      <c r="AR29">
        <v>0</v>
      </c>
      <c r="AS29">
        <v>0</v>
      </c>
      <c r="AT29">
        <v>0</v>
      </c>
      <c r="AU29">
        <v>0</v>
      </c>
      <c r="AY29" t="s">
        <v>63</v>
      </c>
      <c r="AZ29" t="s">
        <v>6531</v>
      </c>
      <c r="BA29">
        <v>0</v>
      </c>
      <c r="BC29" t="s">
        <v>108</v>
      </c>
      <c r="BF29" t="s">
        <v>4564</v>
      </c>
    </row>
    <row r="30" spans="1:58" x14ac:dyDescent="0.35">
      <c r="A30" t="s">
        <v>5708</v>
      </c>
      <c r="B30">
        <v>10000</v>
      </c>
      <c r="C30">
        <v>10000</v>
      </c>
      <c r="D30" s="2">
        <v>45782</v>
      </c>
      <c r="E30" t="s">
        <v>59</v>
      </c>
      <c r="F30" t="s">
        <v>5709</v>
      </c>
      <c r="G30" t="s">
        <v>5710</v>
      </c>
      <c r="I30">
        <v>1</v>
      </c>
      <c r="J30" t="s">
        <v>183</v>
      </c>
      <c r="K30">
        <v>88</v>
      </c>
      <c r="L30" t="s">
        <v>144</v>
      </c>
      <c r="M30" s="3">
        <v>2500</v>
      </c>
      <c r="P30" s="2">
        <v>45770</v>
      </c>
      <c r="R30">
        <v>1</v>
      </c>
      <c r="S30" s="3">
        <v>2500</v>
      </c>
      <c r="T30" t="s">
        <v>65</v>
      </c>
      <c r="U30">
        <v>2356240001</v>
      </c>
      <c r="V30">
        <v>0</v>
      </c>
      <c r="W30" s="3">
        <v>2000</v>
      </c>
      <c r="X30">
        <v>500</v>
      </c>
      <c r="Y30">
        <v>0</v>
      </c>
      <c r="Z30">
        <v>0</v>
      </c>
      <c r="AA30">
        <v>0</v>
      </c>
      <c r="AD30">
        <v>0</v>
      </c>
      <c r="AM30">
        <v>235624</v>
      </c>
      <c r="AN30" t="s">
        <v>210</v>
      </c>
      <c r="AP30">
        <v>0</v>
      </c>
      <c r="AQ30">
        <v>0</v>
      </c>
      <c r="AR30">
        <v>0</v>
      </c>
      <c r="AS30">
        <v>0</v>
      </c>
      <c r="AT30">
        <v>0</v>
      </c>
      <c r="AU30">
        <v>0</v>
      </c>
      <c r="AY30" t="s">
        <v>63</v>
      </c>
      <c r="AZ30" t="s">
        <v>6532</v>
      </c>
      <c r="BA30">
        <v>0</v>
      </c>
      <c r="BC30" t="s">
        <v>210</v>
      </c>
      <c r="BF30" t="s">
        <v>5712</v>
      </c>
    </row>
    <row r="31" spans="1:58" x14ac:dyDescent="0.35">
      <c r="A31" t="s">
        <v>5746</v>
      </c>
      <c r="B31">
        <v>10000</v>
      </c>
      <c r="C31">
        <v>10000</v>
      </c>
      <c r="D31" s="2">
        <v>45771</v>
      </c>
      <c r="E31" t="s">
        <v>59</v>
      </c>
      <c r="F31" t="s">
        <v>4452</v>
      </c>
      <c r="G31" t="s">
        <v>5747</v>
      </c>
      <c r="I31">
        <v>1</v>
      </c>
      <c r="J31" t="s">
        <v>183</v>
      </c>
      <c r="K31">
        <v>31</v>
      </c>
      <c r="L31" t="s">
        <v>2529</v>
      </c>
      <c r="M31">
        <v>834</v>
      </c>
      <c r="P31" s="2">
        <v>45770</v>
      </c>
      <c r="R31">
        <v>18</v>
      </c>
      <c r="S31" s="3">
        <v>15012</v>
      </c>
      <c r="T31" t="s">
        <v>65</v>
      </c>
      <c r="U31">
        <v>200899990001</v>
      </c>
      <c r="V31">
        <v>0</v>
      </c>
      <c r="W31" s="3">
        <v>15000</v>
      </c>
      <c r="X31">
        <v>12</v>
      </c>
      <c r="Y31">
        <v>0</v>
      </c>
      <c r="Z31">
        <v>0</v>
      </c>
      <c r="AA31">
        <v>0</v>
      </c>
      <c r="AD31">
        <v>0</v>
      </c>
      <c r="AM31" t="s">
        <v>5748</v>
      </c>
      <c r="AN31" t="s">
        <v>1907</v>
      </c>
      <c r="AP31">
        <v>0</v>
      </c>
      <c r="AQ31">
        <v>0</v>
      </c>
      <c r="AR31">
        <v>0</v>
      </c>
      <c r="AS31">
        <v>0</v>
      </c>
      <c r="AT31">
        <v>0</v>
      </c>
      <c r="AU31">
        <v>0</v>
      </c>
      <c r="AY31" t="s">
        <v>63</v>
      </c>
      <c r="AZ31" t="s">
        <v>5749</v>
      </c>
      <c r="BA31">
        <v>0</v>
      </c>
      <c r="BC31" t="s">
        <v>1907</v>
      </c>
      <c r="BF31" t="s">
        <v>5750</v>
      </c>
    </row>
    <row r="32" spans="1:58" x14ac:dyDescent="0.35">
      <c r="A32" t="s">
        <v>3486</v>
      </c>
      <c r="B32">
        <v>10000</v>
      </c>
      <c r="C32">
        <v>30000</v>
      </c>
      <c r="D32" s="2">
        <v>45772</v>
      </c>
      <c r="E32" t="s">
        <v>59</v>
      </c>
      <c r="F32" t="s">
        <v>3487</v>
      </c>
      <c r="G32" t="s">
        <v>3488</v>
      </c>
      <c r="I32">
        <v>2</v>
      </c>
      <c r="J32" t="s">
        <v>183</v>
      </c>
      <c r="K32">
        <v>77</v>
      </c>
      <c r="L32" t="s">
        <v>192</v>
      </c>
      <c r="M32" s="3">
        <v>26500</v>
      </c>
      <c r="P32" s="2">
        <v>45770</v>
      </c>
      <c r="R32">
        <v>6</v>
      </c>
      <c r="S32" s="3">
        <v>159000</v>
      </c>
      <c r="T32" t="s">
        <v>65</v>
      </c>
      <c r="U32" t="s">
        <v>3489</v>
      </c>
      <c r="V32">
        <v>0</v>
      </c>
      <c r="W32" s="3">
        <v>150000</v>
      </c>
      <c r="X32" s="3">
        <v>9000</v>
      </c>
      <c r="Y32">
        <v>0</v>
      </c>
      <c r="Z32">
        <v>0</v>
      </c>
      <c r="AA32">
        <v>0</v>
      </c>
      <c r="AD32">
        <v>0</v>
      </c>
      <c r="AM32" t="s">
        <v>3490</v>
      </c>
      <c r="AN32" t="s">
        <v>108</v>
      </c>
      <c r="AP32">
        <v>0</v>
      </c>
      <c r="AQ32">
        <v>0</v>
      </c>
      <c r="AR32">
        <v>0</v>
      </c>
      <c r="AS32">
        <v>0</v>
      </c>
      <c r="AT32">
        <v>0</v>
      </c>
      <c r="AU32">
        <v>0</v>
      </c>
      <c r="AY32" t="s">
        <v>63</v>
      </c>
      <c r="AZ32" t="s">
        <v>5119</v>
      </c>
      <c r="BA32">
        <v>0</v>
      </c>
      <c r="BC32" t="s">
        <v>108</v>
      </c>
      <c r="BF32" t="s">
        <v>3491</v>
      </c>
    </row>
    <row r="33" spans="1:58" x14ac:dyDescent="0.35">
      <c r="A33" t="s">
        <v>3393</v>
      </c>
      <c r="B33">
        <v>10000</v>
      </c>
      <c r="C33">
        <v>30000</v>
      </c>
      <c r="D33" s="2">
        <v>45770</v>
      </c>
      <c r="E33" t="s">
        <v>59</v>
      </c>
      <c r="F33" t="s">
        <v>3394</v>
      </c>
      <c r="G33">
        <v>10620258019</v>
      </c>
      <c r="I33">
        <v>3</v>
      </c>
      <c r="J33" t="s">
        <v>183</v>
      </c>
      <c r="K33">
        <v>85</v>
      </c>
      <c r="L33" t="s">
        <v>940</v>
      </c>
      <c r="M33" s="3">
        <v>20000</v>
      </c>
      <c r="P33" s="2">
        <v>45770</v>
      </c>
      <c r="R33">
        <v>11</v>
      </c>
      <c r="S33" s="3">
        <v>220000</v>
      </c>
      <c r="T33" t="s">
        <v>65</v>
      </c>
      <c r="U33" t="s">
        <v>3395</v>
      </c>
      <c r="V33">
        <v>0</v>
      </c>
      <c r="W33" s="3">
        <v>200000</v>
      </c>
      <c r="X33" s="3">
        <v>20000</v>
      </c>
      <c r="Y33">
        <v>0</v>
      </c>
      <c r="Z33">
        <v>0</v>
      </c>
      <c r="AA33">
        <v>0</v>
      </c>
      <c r="AD33">
        <v>0</v>
      </c>
      <c r="AM33" t="s">
        <v>3396</v>
      </c>
      <c r="AN33" t="s">
        <v>108</v>
      </c>
      <c r="AP33">
        <v>0</v>
      </c>
      <c r="AQ33">
        <v>0</v>
      </c>
      <c r="AR33">
        <v>0</v>
      </c>
      <c r="AS33">
        <v>0</v>
      </c>
      <c r="AT33">
        <v>0</v>
      </c>
      <c r="AU33">
        <v>0</v>
      </c>
      <c r="AY33" t="s">
        <v>63</v>
      </c>
      <c r="AZ33" t="s">
        <v>4591</v>
      </c>
      <c r="BA33">
        <v>0</v>
      </c>
      <c r="BC33" t="s">
        <v>108</v>
      </c>
      <c r="BF33" t="s">
        <v>3397</v>
      </c>
    </row>
    <row r="34" spans="1:58" x14ac:dyDescent="0.35">
      <c r="A34" t="s">
        <v>5713</v>
      </c>
      <c r="B34">
        <v>10000</v>
      </c>
      <c r="C34">
        <v>10000</v>
      </c>
      <c r="D34" s="2">
        <v>45775</v>
      </c>
      <c r="E34" t="s">
        <v>59</v>
      </c>
      <c r="F34" s="4">
        <v>0.45678240740740739</v>
      </c>
      <c r="G34" t="s">
        <v>3983</v>
      </c>
      <c r="I34">
        <v>1</v>
      </c>
      <c r="J34" t="s">
        <v>183</v>
      </c>
      <c r="K34">
        <v>93</v>
      </c>
      <c r="L34" t="s">
        <v>1248</v>
      </c>
      <c r="M34" s="3">
        <v>2300</v>
      </c>
      <c r="P34" s="2">
        <v>45770</v>
      </c>
      <c r="R34">
        <v>24</v>
      </c>
      <c r="S34" s="3">
        <v>55200</v>
      </c>
      <c r="T34" t="s">
        <v>65</v>
      </c>
      <c r="U34" t="s">
        <v>5714</v>
      </c>
      <c r="V34">
        <v>0</v>
      </c>
      <c r="W34" s="3">
        <v>50000</v>
      </c>
      <c r="X34" s="3">
        <v>5200</v>
      </c>
      <c r="Y34">
        <v>0</v>
      </c>
      <c r="Z34">
        <v>0</v>
      </c>
      <c r="AA34">
        <v>0</v>
      </c>
      <c r="AD34">
        <v>0</v>
      </c>
      <c r="AM34" t="s">
        <v>5715</v>
      </c>
      <c r="AN34" t="s">
        <v>448</v>
      </c>
      <c r="AP34">
        <v>0</v>
      </c>
      <c r="AQ34">
        <v>0</v>
      </c>
      <c r="AR34">
        <v>0</v>
      </c>
      <c r="AS34">
        <v>0</v>
      </c>
      <c r="AT34">
        <v>0</v>
      </c>
      <c r="AU34">
        <v>0</v>
      </c>
      <c r="AY34" t="s">
        <v>63</v>
      </c>
      <c r="AZ34" t="s">
        <v>6465</v>
      </c>
      <c r="BA34">
        <v>0</v>
      </c>
      <c r="BC34" t="s">
        <v>448</v>
      </c>
      <c r="BF34" t="s">
        <v>3986</v>
      </c>
    </row>
    <row r="35" spans="1:58" x14ac:dyDescent="0.35">
      <c r="A35" t="s">
        <v>2189</v>
      </c>
      <c r="B35">
        <v>10000</v>
      </c>
      <c r="C35">
        <v>30000</v>
      </c>
      <c r="D35" s="2">
        <v>45771</v>
      </c>
      <c r="E35" t="s">
        <v>59</v>
      </c>
      <c r="F35" t="s">
        <v>5751</v>
      </c>
      <c r="G35" t="s">
        <v>1880</v>
      </c>
      <c r="I35">
        <v>1</v>
      </c>
      <c r="J35" t="s">
        <v>183</v>
      </c>
      <c r="K35">
        <v>78</v>
      </c>
      <c r="L35" t="s">
        <v>216</v>
      </c>
      <c r="M35" s="3">
        <v>1500</v>
      </c>
      <c r="P35" s="2">
        <v>45770</v>
      </c>
      <c r="R35">
        <v>16</v>
      </c>
      <c r="S35" s="3">
        <v>24000</v>
      </c>
      <c r="T35" t="s">
        <v>65</v>
      </c>
      <c r="U35" t="s">
        <v>2094</v>
      </c>
      <c r="V35">
        <v>0</v>
      </c>
      <c r="W35" s="3">
        <v>10000</v>
      </c>
      <c r="X35" s="3">
        <v>14000</v>
      </c>
      <c r="Y35">
        <v>0</v>
      </c>
      <c r="Z35">
        <v>0</v>
      </c>
      <c r="AA35">
        <v>0</v>
      </c>
      <c r="AD35">
        <v>0</v>
      </c>
      <c r="AM35" t="s">
        <v>2095</v>
      </c>
      <c r="AN35" t="s">
        <v>170</v>
      </c>
      <c r="AP35">
        <v>0</v>
      </c>
      <c r="AQ35">
        <v>0</v>
      </c>
      <c r="AR35">
        <v>0</v>
      </c>
      <c r="AS35">
        <v>0</v>
      </c>
      <c r="AT35">
        <v>0</v>
      </c>
      <c r="AU35">
        <v>0</v>
      </c>
      <c r="AY35" t="s">
        <v>63</v>
      </c>
      <c r="AZ35" t="s">
        <v>4854</v>
      </c>
      <c r="BA35">
        <v>0</v>
      </c>
      <c r="BC35" t="s">
        <v>170</v>
      </c>
      <c r="BF35" t="s">
        <v>2190</v>
      </c>
    </row>
    <row r="36" spans="1:58" x14ac:dyDescent="0.35">
      <c r="A36" t="s">
        <v>5752</v>
      </c>
      <c r="B36">
        <v>10000</v>
      </c>
      <c r="C36">
        <v>10000</v>
      </c>
      <c r="D36" s="2">
        <v>45771</v>
      </c>
      <c r="E36" t="s">
        <v>59</v>
      </c>
      <c r="F36" t="s">
        <v>5753</v>
      </c>
      <c r="G36" t="s">
        <v>1428</v>
      </c>
      <c r="I36">
        <v>1</v>
      </c>
      <c r="J36" t="s">
        <v>183</v>
      </c>
      <c r="K36">
        <v>78</v>
      </c>
      <c r="L36" t="s">
        <v>216</v>
      </c>
      <c r="M36" s="3">
        <v>5000</v>
      </c>
      <c r="P36" s="2">
        <v>45770</v>
      </c>
      <c r="R36">
        <v>16</v>
      </c>
      <c r="S36" s="3">
        <v>80000</v>
      </c>
      <c r="T36" t="s">
        <v>65</v>
      </c>
      <c r="U36" t="s">
        <v>3002</v>
      </c>
      <c r="V36">
        <v>0</v>
      </c>
      <c r="W36" s="3">
        <v>80000</v>
      </c>
      <c r="X36">
        <v>0</v>
      </c>
      <c r="Y36">
        <v>0</v>
      </c>
      <c r="Z36">
        <v>0</v>
      </c>
      <c r="AA36">
        <v>0</v>
      </c>
      <c r="AD36">
        <v>0</v>
      </c>
      <c r="AM36" t="s">
        <v>3003</v>
      </c>
      <c r="AN36" t="s">
        <v>170</v>
      </c>
      <c r="AP36">
        <v>0</v>
      </c>
      <c r="AQ36">
        <v>0</v>
      </c>
      <c r="AR36">
        <v>0</v>
      </c>
      <c r="AS36">
        <v>0</v>
      </c>
      <c r="AT36">
        <v>0</v>
      </c>
      <c r="AU36">
        <v>0</v>
      </c>
      <c r="AY36" t="s">
        <v>63</v>
      </c>
      <c r="AZ36" t="s">
        <v>5754</v>
      </c>
      <c r="BA36">
        <v>0</v>
      </c>
      <c r="BC36" t="s">
        <v>170</v>
      </c>
      <c r="BF36" t="s">
        <v>5755</v>
      </c>
    </row>
    <row r="37" spans="1:58" x14ac:dyDescent="0.35">
      <c r="A37" t="s">
        <v>5752</v>
      </c>
      <c r="B37">
        <v>10000</v>
      </c>
      <c r="C37">
        <v>20000</v>
      </c>
      <c r="D37" s="2">
        <v>45771</v>
      </c>
      <c r="E37" t="s">
        <v>59</v>
      </c>
      <c r="F37" t="s">
        <v>5753</v>
      </c>
      <c r="G37" t="s">
        <v>1428</v>
      </c>
      <c r="I37">
        <v>2</v>
      </c>
      <c r="J37" t="s">
        <v>183</v>
      </c>
      <c r="K37">
        <v>63</v>
      </c>
      <c r="L37" t="s">
        <v>136</v>
      </c>
      <c r="M37" s="3">
        <v>5000</v>
      </c>
      <c r="P37" s="2">
        <v>45770</v>
      </c>
      <c r="R37">
        <v>16</v>
      </c>
      <c r="S37" s="3">
        <v>80000</v>
      </c>
      <c r="T37" t="s">
        <v>65</v>
      </c>
      <c r="U37" t="s">
        <v>3002</v>
      </c>
      <c r="V37">
        <v>0</v>
      </c>
      <c r="W37" s="3">
        <v>80000</v>
      </c>
      <c r="X37">
        <v>0</v>
      </c>
      <c r="Y37">
        <v>0</v>
      </c>
      <c r="Z37">
        <v>0</v>
      </c>
      <c r="AA37">
        <v>0</v>
      </c>
      <c r="AD37">
        <v>0</v>
      </c>
      <c r="AM37" t="s">
        <v>3003</v>
      </c>
      <c r="AN37" t="s">
        <v>170</v>
      </c>
      <c r="AP37">
        <v>0</v>
      </c>
      <c r="AQ37">
        <v>0</v>
      </c>
      <c r="AR37">
        <v>0</v>
      </c>
      <c r="AS37">
        <v>0</v>
      </c>
      <c r="AT37">
        <v>0</v>
      </c>
      <c r="AU37">
        <v>0</v>
      </c>
      <c r="AY37" t="s">
        <v>63</v>
      </c>
      <c r="AZ37" t="s">
        <v>5754</v>
      </c>
      <c r="BA37">
        <v>0</v>
      </c>
      <c r="BC37" t="s">
        <v>170</v>
      </c>
      <c r="BF37" t="s">
        <v>5755</v>
      </c>
    </row>
    <row r="38" spans="1:58" x14ac:dyDescent="0.35">
      <c r="A38" t="s">
        <v>4936</v>
      </c>
      <c r="B38">
        <v>10000</v>
      </c>
      <c r="C38">
        <v>20000</v>
      </c>
      <c r="D38" s="2">
        <v>45771</v>
      </c>
      <c r="E38" t="s">
        <v>59</v>
      </c>
      <c r="F38" s="4">
        <v>0.46805555555555556</v>
      </c>
      <c r="G38" t="s">
        <v>2230</v>
      </c>
      <c r="I38">
        <v>2</v>
      </c>
      <c r="J38" t="s">
        <v>183</v>
      </c>
      <c r="K38">
        <v>100</v>
      </c>
      <c r="L38" t="s">
        <v>281</v>
      </c>
      <c r="M38">
        <v>70</v>
      </c>
      <c r="P38" s="2">
        <v>45770</v>
      </c>
      <c r="R38">
        <v>1</v>
      </c>
      <c r="S38">
        <v>70</v>
      </c>
      <c r="T38" t="s">
        <v>65</v>
      </c>
      <c r="U38" t="s">
        <v>4937</v>
      </c>
      <c r="V38">
        <v>0</v>
      </c>
      <c r="W38">
        <v>50</v>
      </c>
      <c r="X38">
        <v>20</v>
      </c>
      <c r="Y38">
        <v>0</v>
      </c>
      <c r="Z38">
        <v>0</v>
      </c>
      <c r="AA38">
        <v>0</v>
      </c>
      <c r="AD38">
        <v>0</v>
      </c>
      <c r="AM38" t="s">
        <v>4938</v>
      </c>
      <c r="AN38" t="s">
        <v>762</v>
      </c>
      <c r="AP38">
        <v>0</v>
      </c>
      <c r="AQ38">
        <v>0</v>
      </c>
      <c r="AR38">
        <v>0</v>
      </c>
      <c r="AS38">
        <v>0</v>
      </c>
      <c r="AT38">
        <v>0</v>
      </c>
      <c r="AU38">
        <v>0</v>
      </c>
      <c r="AY38" t="s">
        <v>63</v>
      </c>
      <c r="AZ38" t="s">
        <v>4939</v>
      </c>
      <c r="BA38">
        <v>0</v>
      </c>
      <c r="BC38" t="s">
        <v>762</v>
      </c>
      <c r="BF38" t="s">
        <v>4940</v>
      </c>
    </row>
    <row r="39" spans="1:58" x14ac:dyDescent="0.35">
      <c r="A39" t="s">
        <v>4941</v>
      </c>
      <c r="B39">
        <v>10000</v>
      </c>
      <c r="C39">
        <v>20000</v>
      </c>
      <c r="D39" s="2">
        <v>45771</v>
      </c>
      <c r="E39" t="s">
        <v>59</v>
      </c>
      <c r="F39" s="4">
        <v>0.46864583333333332</v>
      </c>
      <c r="G39" t="s">
        <v>4942</v>
      </c>
      <c r="I39">
        <v>2</v>
      </c>
      <c r="J39" t="s">
        <v>183</v>
      </c>
      <c r="K39">
        <v>100</v>
      </c>
      <c r="L39" t="s">
        <v>281</v>
      </c>
      <c r="M39">
        <v>350</v>
      </c>
      <c r="P39" s="2">
        <v>45770</v>
      </c>
      <c r="R39">
        <v>1</v>
      </c>
      <c r="S39">
        <v>350</v>
      </c>
      <c r="T39" t="s">
        <v>65</v>
      </c>
      <c r="U39" t="s">
        <v>4943</v>
      </c>
      <c r="V39">
        <v>0</v>
      </c>
      <c r="W39">
        <v>100</v>
      </c>
      <c r="X39">
        <v>250</v>
      </c>
      <c r="Y39">
        <v>0</v>
      </c>
      <c r="Z39">
        <v>0</v>
      </c>
      <c r="AA39">
        <v>0</v>
      </c>
      <c r="AD39">
        <v>0</v>
      </c>
      <c r="AM39" t="s">
        <v>4944</v>
      </c>
      <c r="AN39" t="s">
        <v>762</v>
      </c>
      <c r="AP39">
        <v>0</v>
      </c>
      <c r="AQ39">
        <v>0</v>
      </c>
      <c r="AR39">
        <v>0</v>
      </c>
      <c r="AS39">
        <v>0</v>
      </c>
      <c r="AT39">
        <v>0</v>
      </c>
      <c r="AU39">
        <v>0</v>
      </c>
      <c r="AY39" t="s">
        <v>63</v>
      </c>
      <c r="AZ39" t="s">
        <v>4945</v>
      </c>
      <c r="BA39">
        <v>0</v>
      </c>
      <c r="BC39" t="s">
        <v>762</v>
      </c>
      <c r="BF39" t="s">
        <v>4940</v>
      </c>
    </row>
    <row r="40" spans="1:58" x14ac:dyDescent="0.35">
      <c r="A40" t="s">
        <v>5016</v>
      </c>
      <c r="B40">
        <v>10000</v>
      </c>
      <c r="C40">
        <v>20000</v>
      </c>
      <c r="D40" s="2">
        <v>45771</v>
      </c>
      <c r="E40" t="s">
        <v>59</v>
      </c>
      <c r="F40" s="4">
        <v>0.46935185185185185</v>
      </c>
      <c r="G40" t="s">
        <v>5017</v>
      </c>
      <c r="I40">
        <v>2</v>
      </c>
      <c r="J40" t="s">
        <v>183</v>
      </c>
      <c r="K40">
        <v>100</v>
      </c>
      <c r="L40" t="s">
        <v>281</v>
      </c>
      <c r="M40">
        <v>700</v>
      </c>
      <c r="P40" s="2">
        <v>45770</v>
      </c>
      <c r="R40">
        <v>1</v>
      </c>
      <c r="S40">
        <v>700</v>
      </c>
      <c r="T40" t="s">
        <v>65</v>
      </c>
      <c r="U40">
        <v>107112140001</v>
      </c>
      <c r="V40">
        <v>0</v>
      </c>
      <c r="W40">
        <v>500</v>
      </c>
      <c r="X40">
        <v>200</v>
      </c>
      <c r="Y40">
        <v>0</v>
      </c>
      <c r="Z40">
        <v>0</v>
      </c>
      <c r="AA40">
        <v>0</v>
      </c>
      <c r="AD40">
        <v>0</v>
      </c>
      <c r="AM40">
        <v>10711214</v>
      </c>
      <c r="AN40" t="s">
        <v>282</v>
      </c>
      <c r="AP40">
        <v>0</v>
      </c>
      <c r="AQ40">
        <v>0</v>
      </c>
      <c r="AR40">
        <v>0</v>
      </c>
      <c r="AS40">
        <v>0</v>
      </c>
      <c r="AT40">
        <v>0</v>
      </c>
      <c r="AU40">
        <v>0</v>
      </c>
      <c r="AY40" t="s">
        <v>63</v>
      </c>
      <c r="AZ40" t="s">
        <v>5018</v>
      </c>
      <c r="BA40">
        <v>0</v>
      </c>
      <c r="BC40" t="s">
        <v>282</v>
      </c>
      <c r="BF40" t="s">
        <v>5019</v>
      </c>
    </row>
    <row r="41" spans="1:58" x14ac:dyDescent="0.35">
      <c r="A41" t="s">
        <v>5756</v>
      </c>
      <c r="B41">
        <v>10000</v>
      </c>
      <c r="C41">
        <v>10000</v>
      </c>
      <c r="D41" s="2">
        <v>45771</v>
      </c>
      <c r="E41" t="s">
        <v>59</v>
      </c>
      <c r="F41" t="s">
        <v>5757</v>
      </c>
      <c r="G41" t="s">
        <v>3302</v>
      </c>
      <c r="I41">
        <v>1</v>
      </c>
      <c r="J41" t="s">
        <v>183</v>
      </c>
      <c r="K41">
        <v>46</v>
      </c>
      <c r="L41" t="s">
        <v>231</v>
      </c>
      <c r="M41" s="3">
        <v>1000</v>
      </c>
      <c r="P41" s="2">
        <v>45770</v>
      </c>
      <c r="R41">
        <v>1</v>
      </c>
      <c r="S41" s="3">
        <v>1000</v>
      </c>
      <c r="T41" t="s">
        <v>65</v>
      </c>
      <c r="U41" t="s">
        <v>5758</v>
      </c>
      <c r="V41">
        <v>0</v>
      </c>
      <c r="W41" s="3">
        <v>1000</v>
      </c>
      <c r="X41">
        <v>0</v>
      </c>
      <c r="Y41">
        <v>0</v>
      </c>
      <c r="Z41">
        <v>0</v>
      </c>
      <c r="AA41">
        <v>0</v>
      </c>
      <c r="AD41">
        <v>0</v>
      </c>
      <c r="AM41" t="s">
        <v>5759</v>
      </c>
      <c r="AN41" t="s">
        <v>465</v>
      </c>
      <c r="AP41">
        <v>0</v>
      </c>
      <c r="AQ41">
        <v>0</v>
      </c>
      <c r="AR41">
        <v>0</v>
      </c>
      <c r="AS41">
        <v>0</v>
      </c>
      <c r="AT41">
        <v>0</v>
      </c>
      <c r="AU41">
        <v>0</v>
      </c>
      <c r="AY41" t="s">
        <v>63</v>
      </c>
      <c r="AZ41" t="s">
        <v>5760</v>
      </c>
      <c r="BA41">
        <v>0</v>
      </c>
      <c r="BC41" t="s">
        <v>465</v>
      </c>
      <c r="BF41" t="s">
        <v>2460</v>
      </c>
    </row>
    <row r="42" spans="1:58" x14ac:dyDescent="0.35">
      <c r="A42" t="s">
        <v>5761</v>
      </c>
      <c r="B42">
        <v>10000</v>
      </c>
      <c r="C42">
        <v>10000</v>
      </c>
      <c r="D42" s="2">
        <v>45775</v>
      </c>
      <c r="E42" t="s">
        <v>59</v>
      </c>
      <c r="F42" t="s">
        <v>3701</v>
      </c>
      <c r="G42" t="s">
        <v>2447</v>
      </c>
      <c r="I42">
        <v>1</v>
      </c>
      <c r="J42" t="s">
        <v>183</v>
      </c>
      <c r="K42">
        <v>12</v>
      </c>
      <c r="L42" t="s">
        <v>462</v>
      </c>
      <c r="M42" s="3">
        <v>30000</v>
      </c>
      <c r="P42" s="2">
        <v>45770</v>
      </c>
      <c r="R42">
        <v>1</v>
      </c>
      <c r="S42" s="3">
        <v>30000</v>
      </c>
      <c r="T42" t="s">
        <v>65</v>
      </c>
      <c r="U42" t="s">
        <v>2448</v>
      </c>
      <c r="V42">
        <v>0</v>
      </c>
      <c r="W42" s="3">
        <v>30000</v>
      </c>
      <c r="X42">
        <v>0</v>
      </c>
      <c r="Y42">
        <v>0</v>
      </c>
      <c r="Z42">
        <v>0</v>
      </c>
      <c r="AA42">
        <v>0</v>
      </c>
      <c r="AD42">
        <v>0</v>
      </c>
      <c r="AM42" t="s">
        <v>2449</v>
      </c>
      <c r="AN42" t="s">
        <v>465</v>
      </c>
      <c r="AP42">
        <v>0</v>
      </c>
      <c r="AQ42">
        <v>0</v>
      </c>
      <c r="AR42">
        <v>0</v>
      </c>
      <c r="AS42">
        <v>0</v>
      </c>
      <c r="AT42">
        <v>0</v>
      </c>
      <c r="AU42">
        <v>0</v>
      </c>
      <c r="AY42" t="s">
        <v>63</v>
      </c>
      <c r="AZ42" t="s">
        <v>5762</v>
      </c>
      <c r="BA42">
        <v>0</v>
      </c>
      <c r="BC42" t="s">
        <v>465</v>
      </c>
      <c r="BF42" t="s">
        <v>2594</v>
      </c>
    </row>
    <row r="43" spans="1:58" x14ac:dyDescent="0.35">
      <c r="A43" t="s">
        <v>5763</v>
      </c>
      <c r="B43">
        <v>10000</v>
      </c>
      <c r="C43">
        <v>10000</v>
      </c>
      <c r="D43" s="2">
        <v>45771</v>
      </c>
      <c r="E43" t="s">
        <v>59</v>
      </c>
      <c r="F43" s="4">
        <v>0.44167824074074075</v>
      </c>
      <c r="G43" t="s">
        <v>3528</v>
      </c>
      <c r="I43">
        <v>1</v>
      </c>
      <c r="J43" t="s">
        <v>183</v>
      </c>
      <c r="K43">
        <v>22</v>
      </c>
      <c r="L43" t="s">
        <v>685</v>
      </c>
      <c r="M43" s="3">
        <v>6000</v>
      </c>
      <c r="P43" s="2">
        <v>45770</v>
      </c>
      <c r="R43">
        <v>1</v>
      </c>
      <c r="S43" s="3">
        <v>6000</v>
      </c>
      <c r="T43" t="s">
        <v>65</v>
      </c>
      <c r="U43" t="s">
        <v>5764</v>
      </c>
      <c r="V43">
        <v>0</v>
      </c>
      <c r="W43" s="3">
        <v>6000</v>
      </c>
      <c r="X43">
        <v>0</v>
      </c>
      <c r="Y43">
        <v>0</v>
      </c>
      <c r="Z43">
        <v>0</v>
      </c>
      <c r="AA43">
        <v>0</v>
      </c>
      <c r="AD43">
        <v>0</v>
      </c>
      <c r="AM43" t="s">
        <v>5765</v>
      </c>
      <c r="AN43" t="s">
        <v>465</v>
      </c>
      <c r="AP43">
        <v>0</v>
      </c>
      <c r="AQ43">
        <v>0</v>
      </c>
      <c r="AR43">
        <v>0</v>
      </c>
      <c r="AS43">
        <v>0</v>
      </c>
      <c r="AT43">
        <v>0</v>
      </c>
      <c r="AU43">
        <v>0</v>
      </c>
      <c r="AY43" t="s">
        <v>63</v>
      </c>
      <c r="AZ43" t="s">
        <v>5766</v>
      </c>
      <c r="BA43">
        <v>0</v>
      </c>
      <c r="BC43" t="s">
        <v>465</v>
      </c>
      <c r="BF43" t="s">
        <v>2678</v>
      </c>
    </row>
    <row r="44" spans="1:58" x14ac:dyDescent="0.35">
      <c r="A44" t="s">
        <v>3398</v>
      </c>
      <c r="B44">
        <v>10000</v>
      </c>
      <c r="C44">
        <v>10000</v>
      </c>
      <c r="D44" s="2">
        <v>45770</v>
      </c>
      <c r="E44" t="s">
        <v>59</v>
      </c>
      <c r="F44" t="s">
        <v>3237</v>
      </c>
      <c r="G44" t="s">
        <v>3241</v>
      </c>
      <c r="I44">
        <v>1</v>
      </c>
      <c r="J44" t="s">
        <v>183</v>
      </c>
      <c r="K44">
        <v>22</v>
      </c>
      <c r="L44" t="s">
        <v>685</v>
      </c>
      <c r="M44" s="3">
        <v>6000</v>
      </c>
      <c r="P44" s="2">
        <v>45770</v>
      </c>
      <c r="R44">
        <v>1</v>
      </c>
      <c r="S44" s="3">
        <v>6000</v>
      </c>
      <c r="T44" t="s">
        <v>65</v>
      </c>
      <c r="U44" t="s">
        <v>3399</v>
      </c>
      <c r="V44">
        <v>0</v>
      </c>
      <c r="W44" s="3">
        <v>6000</v>
      </c>
      <c r="X44">
        <v>0</v>
      </c>
      <c r="Y44">
        <v>0</v>
      </c>
      <c r="Z44">
        <v>0</v>
      </c>
      <c r="AA44">
        <v>0</v>
      </c>
      <c r="AD44">
        <v>0</v>
      </c>
      <c r="AM44" t="s">
        <v>3400</v>
      </c>
      <c r="AN44" t="s">
        <v>465</v>
      </c>
      <c r="AP44">
        <v>0</v>
      </c>
      <c r="AQ44">
        <v>0</v>
      </c>
      <c r="AR44">
        <v>0</v>
      </c>
      <c r="AS44">
        <v>0</v>
      </c>
      <c r="AT44">
        <v>0</v>
      </c>
      <c r="AU44">
        <v>0</v>
      </c>
      <c r="AY44" t="s">
        <v>63</v>
      </c>
      <c r="AZ44" t="s">
        <v>5767</v>
      </c>
      <c r="BA44">
        <v>0</v>
      </c>
      <c r="BC44" t="s">
        <v>465</v>
      </c>
      <c r="BF44" t="s">
        <v>2776</v>
      </c>
    </row>
    <row r="45" spans="1:58" x14ac:dyDescent="0.35">
      <c r="A45" t="s">
        <v>5768</v>
      </c>
      <c r="B45">
        <v>10000</v>
      </c>
      <c r="C45">
        <v>10000</v>
      </c>
      <c r="D45" s="2">
        <v>45771</v>
      </c>
      <c r="E45" t="s">
        <v>59</v>
      </c>
      <c r="F45" t="s">
        <v>5605</v>
      </c>
      <c r="G45" t="s">
        <v>3241</v>
      </c>
      <c r="I45">
        <v>1</v>
      </c>
      <c r="J45" t="s">
        <v>183</v>
      </c>
      <c r="K45">
        <v>22</v>
      </c>
      <c r="L45" t="s">
        <v>685</v>
      </c>
      <c r="M45" s="3">
        <v>6000</v>
      </c>
      <c r="P45" s="2">
        <v>45770</v>
      </c>
      <c r="R45">
        <v>1</v>
      </c>
      <c r="S45" s="3">
        <v>6000</v>
      </c>
      <c r="T45" t="s">
        <v>65</v>
      </c>
      <c r="U45" t="s">
        <v>5769</v>
      </c>
      <c r="V45">
        <v>0</v>
      </c>
      <c r="W45" s="3">
        <v>6000</v>
      </c>
      <c r="X45">
        <v>0</v>
      </c>
      <c r="Y45">
        <v>0</v>
      </c>
      <c r="Z45">
        <v>0</v>
      </c>
      <c r="AA45">
        <v>0</v>
      </c>
      <c r="AD45">
        <v>0</v>
      </c>
      <c r="AM45" t="s">
        <v>5770</v>
      </c>
      <c r="AN45" t="s">
        <v>465</v>
      </c>
      <c r="AP45">
        <v>0</v>
      </c>
      <c r="AQ45">
        <v>0</v>
      </c>
      <c r="AR45">
        <v>0</v>
      </c>
      <c r="AS45">
        <v>0</v>
      </c>
      <c r="AT45">
        <v>0</v>
      </c>
      <c r="AU45">
        <v>0</v>
      </c>
      <c r="AY45" t="s">
        <v>63</v>
      </c>
      <c r="AZ45" t="s">
        <v>5771</v>
      </c>
      <c r="BA45">
        <v>0</v>
      </c>
      <c r="BC45" t="s">
        <v>465</v>
      </c>
      <c r="BF45" t="s">
        <v>2776</v>
      </c>
    </row>
    <row r="46" spans="1:58" x14ac:dyDescent="0.35">
      <c r="A46" t="s">
        <v>5141</v>
      </c>
      <c r="B46">
        <v>10000</v>
      </c>
      <c r="C46">
        <v>20000</v>
      </c>
      <c r="D46" s="2">
        <v>45771</v>
      </c>
      <c r="E46" t="s">
        <v>59</v>
      </c>
      <c r="F46" t="s">
        <v>5142</v>
      </c>
      <c r="G46" t="s">
        <v>5143</v>
      </c>
      <c r="I46">
        <v>2</v>
      </c>
      <c r="J46" t="s">
        <v>183</v>
      </c>
      <c r="K46">
        <v>105</v>
      </c>
      <c r="L46" t="s">
        <v>281</v>
      </c>
      <c r="M46" s="3">
        <v>1200</v>
      </c>
      <c r="P46" s="2">
        <v>45770</v>
      </c>
      <c r="R46">
        <v>1</v>
      </c>
      <c r="S46" s="3">
        <v>1200</v>
      </c>
      <c r="T46" t="s">
        <v>65</v>
      </c>
      <c r="U46" t="s">
        <v>5144</v>
      </c>
      <c r="V46">
        <v>0</v>
      </c>
      <c r="W46" s="3">
        <v>1000</v>
      </c>
      <c r="X46">
        <v>200</v>
      </c>
      <c r="Y46">
        <v>0</v>
      </c>
      <c r="Z46">
        <v>0</v>
      </c>
      <c r="AA46">
        <v>0</v>
      </c>
      <c r="AD46">
        <v>0</v>
      </c>
      <c r="AM46" t="s">
        <v>5145</v>
      </c>
      <c r="AN46" t="s">
        <v>5146</v>
      </c>
      <c r="AP46">
        <v>0</v>
      </c>
      <c r="AQ46">
        <v>0</v>
      </c>
      <c r="AR46">
        <v>0</v>
      </c>
      <c r="AS46">
        <v>0</v>
      </c>
      <c r="AT46">
        <v>0</v>
      </c>
      <c r="AU46">
        <v>0</v>
      </c>
      <c r="AY46" t="s">
        <v>63</v>
      </c>
      <c r="AZ46" t="s">
        <v>5147</v>
      </c>
      <c r="BA46">
        <v>0</v>
      </c>
      <c r="BC46" t="s">
        <v>5146</v>
      </c>
      <c r="BF46" t="s">
        <v>5148</v>
      </c>
    </row>
    <row r="47" spans="1:58" x14ac:dyDescent="0.35">
      <c r="A47" t="s">
        <v>3646</v>
      </c>
      <c r="B47">
        <v>10000</v>
      </c>
      <c r="C47">
        <v>10000</v>
      </c>
      <c r="D47" s="2">
        <v>45772</v>
      </c>
      <c r="E47" t="s">
        <v>59</v>
      </c>
      <c r="F47" t="s">
        <v>3647</v>
      </c>
      <c r="G47">
        <v>310180293</v>
      </c>
      <c r="I47">
        <v>1</v>
      </c>
      <c r="J47" t="s">
        <v>183</v>
      </c>
      <c r="K47">
        <v>88</v>
      </c>
      <c r="L47" t="s">
        <v>144</v>
      </c>
      <c r="M47">
        <v>100</v>
      </c>
      <c r="P47" s="2">
        <v>45770</v>
      </c>
      <c r="R47">
        <v>1</v>
      </c>
      <c r="S47">
        <v>100</v>
      </c>
      <c r="T47" t="s">
        <v>65</v>
      </c>
      <c r="U47" t="s">
        <v>3648</v>
      </c>
      <c r="V47">
        <v>0</v>
      </c>
      <c r="W47">
        <v>7</v>
      </c>
      <c r="X47">
        <v>93</v>
      </c>
      <c r="Y47">
        <v>0</v>
      </c>
      <c r="Z47">
        <v>0</v>
      </c>
      <c r="AA47">
        <v>0</v>
      </c>
      <c r="AD47">
        <v>0</v>
      </c>
      <c r="AM47" t="s">
        <v>3649</v>
      </c>
      <c r="AN47" t="s">
        <v>1629</v>
      </c>
      <c r="AP47">
        <v>0</v>
      </c>
      <c r="AQ47">
        <v>0</v>
      </c>
      <c r="AR47">
        <v>0</v>
      </c>
      <c r="AS47">
        <v>0</v>
      </c>
      <c r="AT47">
        <v>0</v>
      </c>
      <c r="AU47">
        <v>0</v>
      </c>
      <c r="AY47" t="s">
        <v>63</v>
      </c>
      <c r="AZ47" t="s">
        <v>5772</v>
      </c>
      <c r="BA47">
        <v>0</v>
      </c>
      <c r="BC47" t="s">
        <v>1629</v>
      </c>
      <c r="BF47" t="s">
        <v>3650</v>
      </c>
    </row>
    <row r="48" spans="1:58" x14ac:dyDescent="0.35">
      <c r="A48" t="s">
        <v>5527</v>
      </c>
      <c r="B48">
        <v>10000</v>
      </c>
      <c r="C48">
        <v>20000</v>
      </c>
      <c r="D48" s="2">
        <v>45772</v>
      </c>
      <c r="E48" t="s">
        <v>59</v>
      </c>
      <c r="F48" t="s">
        <v>5528</v>
      </c>
      <c r="G48" t="s">
        <v>5529</v>
      </c>
      <c r="I48">
        <v>2</v>
      </c>
      <c r="J48" t="s">
        <v>183</v>
      </c>
      <c r="K48">
        <v>92</v>
      </c>
      <c r="L48" t="s">
        <v>281</v>
      </c>
      <c r="M48" s="3">
        <v>6400</v>
      </c>
      <c r="P48" s="2">
        <v>45770</v>
      </c>
      <c r="R48">
        <v>1</v>
      </c>
      <c r="S48" s="3">
        <v>6400</v>
      </c>
      <c r="T48" t="s">
        <v>65</v>
      </c>
      <c r="U48" t="s">
        <v>1511</v>
      </c>
      <c r="V48">
        <v>0</v>
      </c>
      <c r="W48" s="3">
        <v>2600</v>
      </c>
      <c r="X48" s="3">
        <v>3800</v>
      </c>
      <c r="Y48">
        <v>0</v>
      </c>
      <c r="Z48">
        <v>0</v>
      </c>
      <c r="AA48">
        <v>0</v>
      </c>
      <c r="AD48">
        <v>0</v>
      </c>
      <c r="AM48" t="s">
        <v>1512</v>
      </c>
      <c r="AN48" t="s">
        <v>400</v>
      </c>
      <c r="AP48">
        <v>0</v>
      </c>
      <c r="AQ48">
        <v>0</v>
      </c>
      <c r="AR48">
        <v>0</v>
      </c>
      <c r="AS48">
        <v>0</v>
      </c>
      <c r="AT48">
        <v>0</v>
      </c>
      <c r="AU48">
        <v>0</v>
      </c>
      <c r="AY48" t="s">
        <v>63</v>
      </c>
      <c r="AZ48" t="s">
        <v>5530</v>
      </c>
      <c r="BA48">
        <v>0</v>
      </c>
      <c r="BC48" t="s">
        <v>400</v>
      </c>
      <c r="BF48" t="s">
        <v>5531</v>
      </c>
    </row>
    <row r="49" spans="1:58" x14ac:dyDescent="0.35">
      <c r="A49" t="s">
        <v>5716</v>
      </c>
      <c r="B49">
        <v>10000</v>
      </c>
      <c r="C49">
        <v>10000</v>
      </c>
      <c r="D49" s="2">
        <v>45775</v>
      </c>
      <c r="E49" t="s">
        <v>59</v>
      </c>
      <c r="F49" t="s">
        <v>3707</v>
      </c>
      <c r="G49" t="s">
        <v>1834</v>
      </c>
      <c r="I49">
        <v>1</v>
      </c>
      <c r="J49" t="s">
        <v>183</v>
      </c>
      <c r="K49">
        <v>29</v>
      </c>
      <c r="L49" t="s">
        <v>739</v>
      </c>
      <c r="M49" s="3">
        <v>24000</v>
      </c>
      <c r="P49" s="2">
        <v>45770</v>
      </c>
      <c r="R49">
        <v>2</v>
      </c>
      <c r="S49" s="3">
        <v>48000</v>
      </c>
      <c r="T49" t="s">
        <v>65</v>
      </c>
      <c r="U49" t="s">
        <v>649</v>
      </c>
      <c r="V49">
        <v>0</v>
      </c>
      <c r="W49" s="3">
        <v>48000</v>
      </c>
      <c r="X49">
        <v>0</v>
      </c>
      <c r="Y49">
        <v>0</v>
      </c>
      <c r="Z49">
        <v>0</v>
      </c>
      <c r="AA49">
        <v>0</v>
      </c>
      <c r="AD49">
        <v>0</v>
      </c>
      <c r="AM49" t="s">
        <v>650</v>
      </c>
      <c r="AN49" t="s">
        <v>275</v>
      </c>
      <c r="AP49">
        <v>0</v>
      </c>
      <c r="AQ49">
        <v>0</v>
      </c>
      <c r="AR49">
        <v>0</v>
      </c>
      <c r="AS49">
        <v>0</v>
      </c>
      <c r="AT49">
        <v>0</v>
      </c>
      <c r="AU49">
        <v>0</v>
      </c>
      <c r="AY49" t="s">
        <v>63</v>
      </c>
      <c r="AZ49" t="s">
        <v>6533</v>
      </c>
      <c r="BA49">
        <v>0</v>
      </c>
      <c r="BC49" t="s">
        <v>275</v>
      </c>
      <c r="BF49" t="s">
        <v>5717</v>
      </c>
    </row>
    <row r="50" spans="1:58" x14ac:dyDescent="0.35">
      <c r="A50" t="s">
        <v>5773</v>
      </c>
      <c r="B50">
        <v>10000</v>
      </c>
      <c r="C50">
        <v>10000</v>
      </c>
      <c r="D50" s="2">
        <v>45771</v>
      </c>
      <c r="E50" t="s">
        <v>59</v>
      </c>
      <c r="F50" t="s">
        <v>5774</v>
      </c>
      <c r="G50" t="s">
        <v>1428</v>
      </c>
      <c r="I50">
        <v>1</v>
      </c>
      <c r="J50" t="s">
        <v>183</v>
      </c>
      <c r="K50">
        <v>78</v>
      </c>
      <c r="L50" t="s">
        <v>216</v>
      </c>
      <c r="M50" s="3">
        <v>2750</v>
      </c>
      <c r="P50" s="2">
        <v>45770</v>
      </c>
      <c r="R50">
        <v>16</v>
      </c>
      <c r="S50" s="3">
        <v>44000</v>
      </c>
      <c r="T50" t="s">
        <v>65</v>
      </c>
      <c r="U50" t="s">
        <v>3002</v>
      </c>
      <c r="V50">
        <v>0</v>
      </c>
      <c r="W50" s="3">
        <v>40000</v>
      </c>
      <c r="X50" s="3">
        <v>4000</v>
      </c>
      <c r="Y50">
        <v>0</v>
      </c>
      <c r="Z50">
        <v>0</v>
      </c>
      <c r="AA50">
        <v>0</v>
      </c>
      <c r="AD50">
        <v>0</v>
      </c>
      <c r="AM50" t="s">
        <v>3003</v>
      </c>
      <c r="AN50" t="s">
        <v>275</v>
      </c>
      <c r="AP50">
        <v>0</v>
      </c>
      <c r="AQ50">
        <v>0</v>
      </c>
      <c r="AR50">
        <v>0</v>
      </c>
      <c r="AS50">
        <v>0</v>
      </c>
      <c r="AT50">
        <v>0</v>
      </c>
      <c r="AU50">
        <v>0</v>
      </c>
      <c r="AY50" t="s">
        <v>63</v>
      </c>
      <c r="AZ50" t="s">
        <v>5775</v>
      </c>
      <c r="BA50">
        <v>0</v>
      </c>
      <c r="BC50" t="s">
        <v>275</v>
      </c>
      <c r="BF50" t="s">
        <v>5776</v>
      </c>
    </row>
    <row r="51" spans="1:58" x14ac:dyDescent="0.35">
      <c r="A51" t="s">
        <v>5773</v>
      </c>
      <c r="B51">
        <v>10000</v>
      </c>
      <c r="C51">
        <v>20000</v>
      </c>
      <c r="D51" s="2">
        <v>45771</v>
      </c>
      <c r="E51" t="s">
        <v>59</v>
      </c>
      <c r="F51" t="s">
        <v>5774</v>
      </c>
      <c r="G51" t="s">
        <v>1428</v>
      </c>
      <c r="I51">
        <v>2</v>
      </c>
      <c r="J51" t="s">
        <v>183</v>
      </c>
      <c r="K51">
        <v>63</v>
      </c>
      <c r="L51" t="s">
        <v>136</v>
      </c>
      <c r="M51" s="3">
        <v>2500</v>
      </c>
      <c r="P51" s="2">
        <v>45770</v>
      </c>
      <c r="R51">
        <v>16</v>
      </c>
      <c r="S51" s="3">
        <v>40000</v>
      </c>
      <c r="T51" t="s">
        <v>65</v>
      </c>
      <c r="U51" t="s">
        <v>3002</v>
      </c>
      <c r="V51">
        <v>0</v>
      </c>
      <c r="W51" s="3">
        <v>40000</v>
      </c>
      <c r="X51">
        <v>0</v>
      </c>
      <c r="Y51">
        <v>0</v>
      </c>
      <c r="Z51">
        <v>0</v>
      </c>
      <c r="AA51">
        <v>0</v>
      </c>
      <c r="AD51">
        <v>0</v>
      </c>
      <c r="AM51" t="s">
        <v>3003</v>
      </c>
      <c r="AN51" t="s">
        <v>275</v>
      </c>
      <c r="AP51">
        <v>0</v>
      </c>
      <c r="AQ51">
        <v>0</v>
      </c>
      <c r="AR51">
        <v>0</v>
      </c>
      <c r="AS51">
        <v>0</v>
      </c>
      <c r="AT51">
        <v>0</v>
      </c>
      <c r="AU51">
        <v>0</v>
      </c>
      <c r="AY51" t="s">
        <v>63</v>
      </c>
      <c r="AZ51" t="s">
        <v>5775</v>
      </c>
      <c r="BA51">
        <v>0</v>
      </c>
      <c r="BC51" t="s">
        <v>275</v>
      </c>
      <c r="BF51" t="s">
        <v>5776</v>
      </c>
    </row>
    <row r="52" spans="1:58" x14ac:dyDescent="0.35">
      <c r="A52" t="s">
        <v>5057</v>
      </c>
      <c r="B52">
        <v>10000</v>
      </c>
      <c r="C52">
        <v>30000</v>
      </c>
      <c r="D52" s="2">
        <v>45771</v>
      </c>
      <c r="E52" t="s">
        <v>59</v>
      </c>
      <c r="F52" t="s">
        <v>5058</v>
      </c>
      <c r="G52">
        <v>10620258012</v>
      </c>
      <c r="I52">
        <v>3</v>
      </c>
      <c r="J52" t="s">
        <v>183</v>
      </c>
      <c r="K52">
        <v>85</v>
      </c>
      <c r="L52" t="s">
        <v>940</v>
      </c>
      <c r="M52" s="3">
        <v>20000</v>
      </c>
      <c r="P52" s="2">
        <v>45770</v>
      </c>
      <c r="R52">
        <v>11</v>
      </c>
      <c r="S52" s="3">
        <v>220000</v>
      </c>
      <c r="T52" t="s">
        <v>65</v>
      </c>
      <c r="U52" t="s">
        <v>5059</v>
      </c>
      <c r="V52">
        <v>0</v>
      </c>
      <c r="W52" s="3">
        <v>200000</v>
      </c>
      <c r="X52" s="3">
        <v>20000</v>
      </c>
      <c r="Y52">
        <v>0</v>
      </c>
      <c r="Z52">
        <v>0</v>
      </c>
      <c r="AA52">
        <v>0</v>
      </c>
      <c r="AD52">
        <v>0</v>
      </c>
      <c r="AM52" t="s">
        <v>5060</v>
      </c>
      <c r="AN52" t="s">
        <v>108</v>
      </c>
      <c r="AP52">
        <v>0</v>
      </c>
      <c r="AQ52">
        <v>0</v>
      </c>
      <c r="AR52">
        <v>0</v>
      </c>
      <c r="AS52">
        <v>0</v>
      </c>
      <c r="AT52">
        <v>0</v>
      </c>
      <c r="AU52">
        <v>0</v>
      </c>
      <c r="AY52" t="s">
        <v>63</v>
      </c>
      <c r="AZ52" t="s">
        <v>5061</v>
      </c>
      <c r="BA52">
        <v>0</v>
      </c>
      <c r="BC52" t="s">
        <v>108</v>
      </c>
      <c r="BF52" t="s">
        <v>5062</v>
      </c>
    </row>
    <row r="53" spans="1:58" x14ac:dyDescent="0.35">
      <c r="A53" t="s">
        <v>6534</v>
      </c>
      <c r="B53">
        <v>10000</v>
      </c>
      <c r="C53">
        <v>10000</v>
      </c>
      <c r="D53" s="2">
        <v>45783</v>
      </c>
      <c r="E53" t="s">
        <v>59</v>
      </c>
      <c r="F53" t="s">
        <v>1823</v>
      </c>
      <c r="G53" t="s">
        <v>6535</v>
      </c>
      <c r="I53">
        <v>1</v>
      </c>
      <c r="J53" t="s">
        <v>183</v>
      </c>
      <c r="K53">
        <v>72</v>
      </c>
      <c r="L53" t="s">
        <v>869</v>
      </c>
      <c r="M53" s="3">
        <v>6000</v>
      </c>
      <c r="P53" s="2">
        <v>45770</v>
      </c>
      <c r="R53">
        <v>1</v>
      </c>
      <c r="S53" s="3">
        <v>6000</v>
      </c>
      <c r="T53" t="s">
        <v>65</v>
      </c>
      <c r="U53" t="s">
        <v>6536</v>
      </c>
      <c r="V53">
        <v>0</v>
      </c>
      <c r="W53" s="3">
        <v>7100</v>
      </c>
      <c r="X53" s="3">
        <v>-1100</v>
      </c>
      <c r="Y53">
        <v>0</v>
      </c>
      <c r="Z53">
        <v>0</v>
      </c>
      <c r="AA53">
        <v>0</v>
      </c>
      <c r="AD53">
        <v>0</v>
      </c>
      <c r="AM53" t="s">
        <v>6537</v>
      </c>
      <c r="AN53" t="s">
        <v>68</v>
      </c>
      <c r="AP53">
        <v>0</v>
      </c>
      <c r="AQ53">
        <v>0</v>
      </c>
      <c r="AR53">
        <v>0</v>
      </c>
      <c r="AS53">
        <v>0</v>
      </c>
      <c r="AT53">
        <v>0</v>
      </c>
      <c r="AU53">
        <v>0</v>
      </c>
      <c r="AY53" t="s">
        <v>63</v>
      </c>
      <c r="AZ53" t="s">
        <v>6538</v>
      </c>
      <c r="BA53">
        <v>0</v>
      </c>
      <c r="BC53" t="s">
        <v>68</v>
      </c>
      <c r="BF53" t="s">
        <v>6539</v>
      </c>
    </row>
    <row r="54" spans="1:58" x14ac:dyDescent="0.35">
      <c r="A54" t="s">
        <v>5718</v>
      </c>
      <c r="B54">
        <v>10000</v>
      </c>
      <c r="C54">
        <v>10000</v>
      </c>
      <c r="D54" s="2">
        <v>45782</v>
      </c>
      <c r="E54" t="s">
        <v>59</v>
      </c>
      <c r="F54" s="4">
        <v>0.48531249999999998</v>
      </c>
      <c r="G54">
        <v>10620258084</v>
      </c>
      <c r="I54">
        <v>1</v>
      </c>
      <c r="J54" t="s">
        <v>183</v>
      </c>
      <c r="K54">
        <v>79</v>
      </c>
      <c r="L54" t="s">
        <v>92</v>
      </c>
      <c r="M54">
        <v>135</v>
      </c>
      <c r="P54" s="2">
        <v>45770</v>
      </c>
      <c r="R54">
        <v>297</v>
      </c>
      <c r="S54" s="3">
        <v>40095</v>
      </c>
      <c r="T54" t="s">
        <v>65</v>
      </c>
      <c r="U54" t="s">
        <v>5719</v>
      </c>
      <c r="V54">
        <v>0</v>
      </c>
      <c r="W54" s="3">
        <v>30000</v>
      </c>
      <c r="X54" s="3">
        <v>10095</v>
      </c>
      <c r="Y54">
        <v>0</v>
      </c>
      <c r="Z54">
        <v>0</v>
      </c>
      <c r="AA54">
        <v>0</v>
      </c>
      <c r="AD54">
        <v>0</v>
      </c>
      <c r="AM54" t="s">
        <v>5720</v>
      </c>
      <c r="AN54" t="s">
        <v>108</v>
      </c>
      <c r="AP54">
        <v>0</v>
      </c>
      <c r="AQ54">
        <v>0</v>
      </c>
      <c r="AR54">
        <v>0</v>
      </c>
      <c r="AS54">
        <v>0</v>
      </c>
      <c r="AT54">
        <v>0</v>
      </c>
      <c r="AU54">
        <v>0</v>
      </c>
      <c r="AY54" t="s">
        <v>63</v>
      </c>
      <c r="AZ54" t="s">
        <v>6159</v>
      </c>
      <c r="BA54">
        <v>0</v>
      </c>
      <c r="BC54" t="s">
        <v>108</v>
      </c>
      <c r="BF54" t="s">
        <v>5052</v>
      </c>
    </row>
    <row r="55" spans="1:58" x14ac:dyDescent="0.35">
      <c r="A55" t="s">
        <v>3262</v>
      </c>
      <c r="B55">
        <v>10000</v>
      </c>
      <c r="C55">
        <v>20000</v>
      </c>
      <c r="D55" s="2">
        <v>45770</v>
      </c>
      <c r="E55" t="s">
        <v>59</v>
      </c>
      <c r="F55" t="s">
        <v>3263</v>
      </c>
      <c r="G55">
        <v>860909082244</v>
      </c>
      <c r="I55">
        <v>2</v>
      </c>
      <c r="J55" t="s">
        <v>183</v>
      </c>
      <c r="K55">
        <v>71</v>
      </c>
      <c r="L55" t="s">
        <v>368</v>
      </c>
      <c r="M55" s="3">
        <v>1250</v>
      </c>
      <c r="P55" s="2">
        <v>45770</v>
      </c>
      <c r="R55">
        <v>4</v>
      </c>
      <c r="S55" s="3">
        <v>5000</v>
      </c>
      <c r="T55" t="s">
        <v>65</v>
      </c>
      <c r="U55" t="s">
        <v>3264</v>
      </c>
      <c r="V55">
        <v>0</v>
      </c>
      <c r="W55" s="3">
        <v>5000</v>
      </c>
      <c r="X55">
        <v>0</v>
      </c>
      <c r="Y55">
        <v>0</v>
      </c>
      <c r="Z55">
        <v>0</v>
      </c>
      <c r="AA55">
        <v>0</v>
      </c>
      <c r="AD55">
        <v>0</v>
      </c>
      <c r="AM55" t="s">
        <v>3265</v>
      </c>
      <c r="AN55" t="s">
        <v>147</v>
      </c>
      <c r="AP55">
        <v>0</v>
      </c>
      <c r="AQ55">
        <v>0</v>
      </c>
      <c r="AR55">
        <v>0</v>
      </c>
      <c r="AS55">
        <v>0</v>
      </c>
      <c r="AT55">
        <v>0</v>
      </c>
      <c r="AU55">
        <v>0</v>
      </c>
      <c r="AY55" t="s">
        <v>63</v>
      </c>
      <c r="AZ55" t="s">
        <v>5628</v>
      </c>
      <c r="BA55">
        <v>0</v>
      </c>
      <c r="BC55" t="s">
        <v>147</v>
      </c>
      <c r="BF55" t="s">
        <v>3266</v>
      </c>
    </row>
    <row r="56" spans="1:58" x14ac:dyDescent="0.35">
      <c r="A56" t="s">
        <v>3548</v>
      </c>
      <c r="B56">
        <v>10000</v>
      </c>
      <c r="C56">
        <v>10000</v>
      </c>
      <c r="D56" s="2">
        <v>45772</v>
      </c>
      <c r="E56" t="s">
        <v>59</v>
      </c>
      <c r="F56" t="s">
        <v>2268</v>
      </c>
      <c r="G56" t="s">
        <v>2893</v>
      </c>
      <c r="I56">
        <v>1</v>
      </c>
      <c r="J56" t="s">
        <v>183</v>
      </c>
      <c r="K56">
        <v>79</v>
      </c>
      <c r="L56" t="s">
        <v>92</v>
      </c>
      <c r="M56">
        <v>34</v>
      </c>
      <c r="P56" s="2">
        <v>45770</v>
      </c>
      <c r="R56">
        <v>6</v>
      </c>
      <c r="S56">
        <v>204</v>
      </c>
      <c r="T56" t="s">
        <v>65</v>
      </c>
      <c r="U56" t="s">
        <v>3550</v>
      </c>
      <c r="V56">
        <v>0</v>
      </c>
      <c r="W56">
        <v>100</v>
      </c>
      <c r="X56">
        <v>104</v>
      </c>
      <c r="Y56">
        <v>0</v>
      </c>
      <c r="Z56">
        <v>0</v>
      </c>
      <c r="AA56">
        <v>0</v>
      </c>
      <c r="AD56">
        <v>0</v>
      </c>
      <c r="AM56" t="s">
        <v>3551</v>
      </c>
      <c r="AN56" t="s">
        <v>622</v>
      </c>
      <c r="AP56">
        <v>0</v>
      </c>
      <c r="AQ56">
        <v>0</v>
      </c>
      <c r="AR56">
        <v>0</v>
      </c>
      <c r="AS56">
        <v>0</v>
      </c>
      <c r="AT56">
        <v>0</v>
      </c>
      <c r="AU56">
        <v>0</v>
      </c>
      <c r="AY56" t="s">
        <v>63</v>
      </c>
      <c r="AZ56" t="s">
        <v>5777</v>
      </c>
      <c r="BA56">
        <v>0</v>
      </c>
      <c r="BC56" t="s">
        <v>622</v>
      </c>
      <c r="BF56" t="s">
        <v>3552</v>
      </c>
    </row>
    <row r="57" spans="1:58" x14ac:dyDescent="0.35">
      <c r="A57" t="s">
        <v>5721</v>
      </c>
      <c r="B57">
        <v>10000</v>
      </c>
      <c r="C57">
        <v>10000</v>
      </c>
      <c r="D57" s="2">
        <v>45771</v>
      </c>
      <c r="E57" t="s">
        <v>59</v>
      </c>
      <c r="F57" t="s">
        <v>5601</v>
      </c>
      <c r="G57" t="s">
        <v>3534</v>
      </c>
      <c r="I57">
        <v>1</v>
      </c>
      <c r="J57" t="s">
        <v>183</v>
      </c>
      <c r="K57">
        <v>32</v>
      </c>
      <c r="L57" t="s">
        <v>516</v>
      </c>
      <c r="M57" s="3">
        <v>5860</v>
      </c>
      <c r="P57" s="2">
        <v>45770</v>
      </c>
      <c r="R57">
        <v>1</v>
      </c>
      <c r="S57" s="3">
        <v>5860</v>
      </c>
      <c r="T57" t="s">
        <v>65</v>
      </c>
      <c r="U57" t="s">
        <v>517</v>
      </c>
      <c r="V57">
        <v>0</v>
      </c>
      <c r="W57" s="3">
        <v>5360</v>
      </c>
      <c r="X57">
        <v>500</v>
      </c>
      <c r="Y57">
        <v>0</v>
      </c>
      <c r="Z57">
        <v>0</v>
      </c>
      <c r="AA57">
        <v>0</v>
      </c>
      <c r="AD57">
        <v>0</v>
      </c>
      <c r="AM57" t="s">
        <v>518</v>
      </c>
      <c r="AN57" t="s">
        <v>465</v>
      </c>
      <c r="AP57">
        <v>0</v>
      </c>
      <c r="AQ57">
        <v>0</v>
      </c>
      <c r="AR57">
        <v>0</v>
      </c>
      <c r="AS57">
        <v>0</v>
      </c>
      <c r="AT57">
        <v>0</v>
      </c>
      <c r="AU57">
        <v>0</v>
      </c>
      <c r="AY57" t="s">
        <v>63</v>
      </c>
      <c r="AZ57" t="s">
        <v>6540</v>
      </c>
      <c r="BA57">
        <v>0</v>
      </c>
      <c r="BC57" t="s">
        <v>465</v>
      </c>
      <c r="BF57" t="s">
        <v>3293</v>
      </c>
    </row>
    <row r="58" spans="1:58" x14ac:dyDescent="0.35">
      <c r="A58" t="s">
        <v>5722</v>
      </c>
      <c r="B58">
        <v>10000</v>
      </c>
      <c r="C58">
        <v>10000</v>
      </c>
      <c r="D58" s="2">
        <v>45772</v>
      </c>
      <c r="E58" t="s">
        <v>59</v>
      </c>
      <c r="F58" t="s">
        <v>3533</v>
      </c>
      <c r="G58" t="s">
        <v>3534</v>
      </c>
      <c r="I58">
        <v>1</v>
      </c>
      <c r="J58" t="s">
        <v>183</v>
      </c>
      <c r="K58">
        <v>32</v>
      </c>
      <c r="L58" t="s">
        <v>516</v>
      </c>
      <c r="M58" s="3">
        <v>5860</v>
      </c>
      <c r="P58" s="2">
        <v>45770</v>
      </c>
      <c r="R58">
        <v>1</v>
      </c>
      <c r="S58" s="3">
        <v>5860</v>
      </c>
      <c r="T58" t="s">
        <v>65</v>
      </c>
      <c r="U58" t="s">
        <v>517</v>
      </c>
      <c r="V58">
        <v>0</v>
      </c>
      <c r="W58" s="3">
        <v>5360</v>
      </c>
      <c r="X58">
        <v>500</v>
      </c>
      <c r="Y58">
        <v>0</v>
      </c>
      <c r="Z58">
        <v>0</v>
      </c>
      <c r="AA58">
        <v>0</v>
      </c>
      <c r="AD58">
        <v>0</v>
      </c>
      <c r="AM58" t="s">
        <v>518</v>
      </c>
      <c r="AN58" t="s">
        <v>465</v>
      </c>
      <c r="AP58">
        <v>0</v>
      </c>
      <c r="AQ58">
        <v>0</v>
      </c>
      <c r="AR58">
        <v>0</v>
      </c>
      <c r="AS58">
        <v>0</v>
      </c>
      <c r="AT58">
        <v>0</v>
      </c>
      <c r="AU58">
        <v>0</v>
      </c>
      <c r="AY58" t="s">
        <v>63</v>
      </c>
      <c r="AZ58" t="s">
        <v>6541</v>
      </c>
      <c r="BA58">
        <v>0</v>
      </c>
      <c r="BC58" t="s">
        <v>465</v>
      </c>
      <c r="BF58" t="s">
        <v>3662</v>
      </c>
    </row>
    <row r="59" spans="1:58" x14ac:dyDescent="0.35">
      <c r="A59" t="s">
        <v>5463</v>
      </c>
      <c r="B59">
        <v>10000</v>
      </c>
      <c r="C59">
        <v>20000</v>
      </c>
      <c r="D59" s="2">
        <v>45771</v>
      </c>
      <c r="E59" t="s">
        <v>59</v>
      </c>
      <c r="F59" t="s">
        <v>5464</v>
      </c>
      <c r="G59" t="s">
        <v>2957</v>
      </c>
      <c r="I59">
        <v>2</v>
      </c>
      <c r="J59" t="s">
        <v>183</v>
      </c>
      <c r="K59">
        <v>105</v>
      </c>
      <c r="L59" t="s">
        <v>281</v>
      </c>
      <c r="M59" s="3">
        <v>1000</v>
      </c>
      <c r="P59" s="2">
        <v>45770</v>
      </c>
      <c r="R59">
        <v>1</v>
      </c>
      <c r="S59" s="3">
        <v>1000</v>
      </c>
      <c r="T59" t="s">
        <v>65</v>
      </c>
      <c r="U59" t="s">
        <v>5465</v>
      </c>
      <c r="V59">
        <v>0</v>
      </c>
      <c r="W59" s="3">
        <v>1000</v>
      </c>
      <c r="X59">
        <v>0</v>
      </c>
      <c r="Y59">
        <v>0</v>
      </c>
      <c r="Z59">
        <v>0</v>
      </c>
      <c r="AA59">
        <v>0</v>
      </c>
      <c r="AD59">
        <v>0</v>
      </c>
      <c r="AM59" t="s">
        <v>5466</v>
      </c>
      <c r="AN59" t="s">
        <v>2960</v>
      </c>
      <c r="AP59">
        <v>0</v>
      </c>
      <c r="AQ59">
        <v>0</v>
      </c>
      <c r="AR59">
        <v>0</v>
      </c>
      <c r="AS59">
        <v>0</v>
      </c>
      <c r="AT59">
        <v>0</v>
      </c>
      <c r="AU59">
        <v>0</v>
      </c>
      <c r="AY59" t="s">
        <v>63</v>
      </c>
      <c r="AZ59" t="s">
        <v>5467</v>
      </c>
      <c r="BA59">
        <v>0</v>
      </c>
      <c r="BC59" t="s">
        <v>2960</v>
      </c>
      <c r="BF59" t="s">
        <v>5468</v>
      </c>
    </row>
    <row r="60" spans="1:58" x14ac:dyDescent="0.35">
      <c r="A60" t="s">
        <v>5469</v>
      </c>
      <c r="B60">
        <v>10000</v>
      </c>
      <c r="C60">
        <v>20000</v>
      </c>
      <c r="D60" s="2">
        <v>45771</v>
      </c>
      <c r="E60" t="s">
        <v>59</v>
      </c>
      <c r="F60" t="s">
        <v>4211</v>
      </c>
      <c r="G60" t="s">
        <v>2969</v>
      </c>
      <c r="I60">
        <v>2</v>
      </c>
      <c r="J60" t="s">
        <v>183</v>
      </c>
      <c r="K60">
        <v>105</v>
      </c>
      <c r="L60" t="s">
        <v>281</v>
      </c>
      <c r="M60" s="3">
        <v>1000</v>
      </c>
      <c r="P60" s="2">
        <v>45770</v>
      </c>
      <c r="R60">
        <v>1</v>
      </c>
      <c r="S60" s="3">
        <v>1000</v>
      </c>
      <c r="T60" t="s">
        <v>65</v>
      </c>
      <c r="U60" t="s">
        <v>5470</v>
      </c>
      <c r="V60">
        <v>0</v>
      </c>
      <c r="W60" s="3">
        <v>1000</v>
      </c>
      <c r="X60">
        <v>0</v>
      </c>
      <c r="Y60">
        <v>0</v>
      </c>
      <c r="Z60">
        <v>0</v>
      </c>
      <c r="AA60">
        <v>0</v>
      </c>
      <c r="AD60">
        <v>0</v>
      </c>
      <c r="AM60" t="s">
        <v>5471</v>
      </c>
      <c r="AN60" t="s">
        <v>2960</v>
      </c>
      <c r="AP60">
        <v>0</v>
      </c>
      <c r="AQ60">
        <v>0</v>
      </c>
      <c r="AR60">
        <v>0</v>
      </c>
      <c r="AS60">
        <v>0</v>
      </c>
      <c r="AT60">
        <v>0</v>
      </c>
      <c r="AU60">
        <v>0</v>
      </c>
      <c r="AY60" t="s">
        <v>63</v>
      </c>
      <c r="AZ60" t="s">
        <v>5472</v>
      </c>
      <c r="BA60">
        <v>0</v>
      </c>
      <c r="BC60" t="s">
        <v>2960</v>
      </c>
      <c r="BF60" t="s">
        <v>5468</v>
      </c>
    </row>
    <row r="61" spans="1:58" x14ac:dyDescent="0.35">
      <c r="A61" t="s">
        <v>3294</v>
      </c>
      <c r="B61">
        <v>10000</v>
      </c>
      <c r="C61">
        <v>20000</v>
      </c>
      <c r="D61" s="2">
        <v>45770</v>
      </c>
      <c r="E61" t="s">
        <v>59</v>
      </c>
      <c r="F61" t="s">
        <v>3295</v>
      </c>
      <c r="G61">
        <v>860909190918</v>
      </c>
      <c r="I61">
        <v>2</v>
      </c>
      <c r="J61" t="s">
        <v>183</v>
      </c>
      <c r="K61">
        <v>86</v>
      </c>
      <c r="L61" t="s">
        <v>1696</v>
      </c>
      <c r="M61">
        <v>600</v>
      </c>
      <c r="P61" s="2">
        <v>45770</v>
      </c>
      <c r="R61">
        <v>20</v>
      </c>
      <c r="S61" s="3">
        <v>12000</v>
      </c>
      <c r="T61" t="s">
        <v>65</v>
      </c>
      <c r="U61">
        <v>200910250001</v>
      </c>
      <c r="V61">
        <v>0</v>
      </c>
      <c r="W61" s="3">
        <v>12000</v>
      </c>
      <c r="X61">
        <v>0</v>
      </c>
      <c r="Y61">
        <v>0</v>
      </c>
      <c r="Z61">
        <v>0</v>
      </c>
      <c r="AA61">
        <v>0</v>
      </c>
      <c r="AD61">
        <v>0</v>
      </c>
      <c r="AM61">
        <v>20091025</v>
      </c>
      <c r="AN61" t="s">
        <v>1848</v>
      </c>
      <c r="AP61">
        <v>0</v>
      </c>
      <c r="AQ61">
        <v>0</v>
      </c>
      <c r="AR61">
        <v>0</v>
      </c>
      <c r="AS61">
        <v>0</v>
      </c>
      <c r="AT61">
        <v>0</v>
      </c>
      <c r="AU61">
        <v>0</v>
      </c>
      <c r="AY61" t="s">
        <v>63</v>
      </c>
      <c r="AZ61" t="s">
        <v>5634</v>
      </c>
      <c r="BA61">
        <v>0</v>
      </c>
      <c r="BC61" t="s">
        <v>1848</v>
      </c>
      <c r="BF61" t="s">
        <v>3296</v>
      </c>
    </row>
    <row r="62" spans="1:58" x14ac:dyDescent="0.35">
      <c r="A62" t="s">
        <v>3401</v>
      </c>
      <c r="B62">
        <v>10000</v>
      </c>
      <c r="C62">
        <v>10000</v>
      </c>
      <c r="D62" s="2">
        <v>45770</v>
      </c>
      <c r="E62" t="s">
        <v>59</v>
      </c>
      <c r="F62" t="s">
        <v>3402</v>
      </c>
      <c r="G62" t="s">
        <v>3403</v>
      </c>
      <c r="I62">
        <v>1</v>
      </c>
      <c r="J62" t="s">
        <v>183</v>
      </c>
      <c r="K62">
        <v>60</v>
      </c>
      <c r="L62" t="s">
        <v>222</v>
      </c>
      <c r="M62" s="3">
        <v>3000</v>
      </c>
      <c r="P62" s="2">
        <v>45770</v>
      </c>
      <c r="R62">
        <v>1</v>
      </c>
      <c r="S62" s="3">
        <v>3000</v>
      </c>
      <c r="T62" t="s">
        <v>65</v>
      </c>
      <c r="U62" t="s">
        <v>3404</v>
      </c>
      <c r="V62">
        <v>0</v>
      </c>
      <c r="W62" s="3">
        <v>3000</v>
      </c>
      <c r="X62">
        <v>0</v>
      </c>
      <c r="Y62">
        <v>0</v>
      </c>
      <c r="Z62">
        <v>0</v>
      </c>
      <c r="AA62">
        <v>0</v>
      </c>
      <c r="AD62">
        <v>0</v>
      </c>
      <c r="AM62" t="s">
        <v>3405</v>
      </c>
      <c r="AN62" t="s">
        <v>465</v>
      </c>
      <c r="AP62">
        <v>0</v>
      </c>
      <c r="AQ62">
        <v>0</v>
      </c>
      <c r="AR62">
        <v>0</v>
      </c>
      <c r="AS62">
        <v>0</v>
      </c>
      <c r="AT62">
        <v>0</v>
      </c>
      <c r="AU62">
        <v>0</v>
      </c>
      <c r="AY62" t="s">
        <v>63</v>
      </c>
      <c r="AZ62" t="s">
        <v>5778</v>
      </c>
      <c r="BA62">
        <v>0</v>
      </c>
      <c r="BC62" t="s">
        <v>465</v>
      </c>
      <c r="BF62" t="s">
        <v>2997</v>
      </c>
    </row>
    <row r="63" spans="1:58" x14ac:dyDescent="0.35">
      <c r="A63" t="s">
        <v>3406</v>
      </c>
      <c r="B63">
        <v>10000</v>
      </c>
      <c r="C63">
        <v>10000</v>
      </c>
      <c r="D63" s="2">
        <v>45770</v>
      </c>
      <c r="E63" t="s">
        <v>59</v>
      </c>
      <c r="F63" t="s">
        <v>3407</v>
      </c>
      <c r="G63" t="s">
        <v>2447</v>
      </c>
      <c r="I63">
        <v>1</v>
      </c>
      <c r="J63" t="s">
        <v>183</v>
      </c>
      <c r="K63">
        <v>12</v>
      </c>
      <c r="L63" t="s">
        <v>462</v>
      </c>
      <c r="M63" s="3">
        <v>1000</v>
      </c>
      <c r="P63" s="2">
        <v>45770</v>
      </c>
      <c r="R63">
        <v>1</v>
      </c>
      <c r="S63" s="3">
        <v>1000</v>
      </c>
      <c r="T63" t="s">
        <v>65</v>
      </c>
      <c r="U63" t="s">
        <v>3408</v>
      </c>
      <c r="V63">
        <v>0</v>
      </c>
      <c r="W63" s="3">
        <v>1000</v>
      </c>
      <c r="X63">
        <v>0</v>
      </c>
      <c r="Y63">
        <v>0</v>
      </c>
      <c r="Z63">
        <v>0</v>
      </c>
      <c r="AA63">
        <v>0</v>
      </c>
      <c r="AD63">
        <v>0</v>
      </c>
      <c r="AM63" t="s">
        <v>3409</v>
      </c>
      <c r="AN63" t="s">
        <v>465</v>
      </c>
      <c r="AP63">
        <v>0</v>
      </c>
      <c r="AQ63">
        <v>0</v>
      </c>
      <c r="AR63">
        <v>0</v>
      </c>
      <c r="AS63">
        <v>0</v>
      </c>
      <c r="AT63">
        <v>0</v>
      </c>
      <c r="AU63">
        <v>0</v>
      </c>
      <c r="AY63" t="s">
        <v>63</v>
      </c>
      <c r="AZ63" t="s">
        <v>5779</v>
      </c>
      <c r="BA63">
        <v>0</v>
      </c>
      <c r="BC63" t="s">
        <v>465</v>
      </c>
      <c r="BF63" t="s">
        <v>3410</v>
      </c>
    </row>
    <row r="64" spans="1:58" x14ac:dyDescent="0.35">
      <c r="A64" t="s">
        <v>3411</v>
      </c>
      <c r="B64">
        <v>10000</v>
      </c>
      <c r="C64">
        <v>10000</v>
      </c>
      <c r="D64" s="2">
        <v>45770</v>
      </c>
      <c r="E64" t="s">
        <v>59</v>
      </c>
      <c r="F64" t="s">
        <v>3412</v>
      </c>
      <c r="G64" t="s">
        <v>3413</v>
      </c>
      <c r="I64">
        <v>1</v>
      </c>
      <c r="J64" t="s">
        <v>183</v>
      </c>
      <c r="K64">
        <v>61</v>
      </c>
      <c r="L64" t="s">
        <v>209</v>
      </c>
      <c r="M64" s="3">
        <v>2000</v>
      </c>
      <c r="P64" s="2">
        <v>45770</v>
      </c>
      <c r="R64">
        <v>1</v>
      </c>
      <c r="S64" s="3">
        <v>2000</v>
      </c>
      <c r="T64" t="s">
        <v>65</v>
      </c>
      <c r="U64" t="s">
        <v>3414</v>
      </c>
      <c r="V64">
        <v>0</v>
      </c>
      <c r="W64" s="3">
        <v>2000</v>
      </c>
      <c r="X64">
        <v>0</v>
      </c>
      <c r="Y64">
        <v>0</v>
      </c>
      <c r="Z64">
        <v>0</v>
      </c>
      <c r="AA64">
        <v>0</v>
      </c>
      <c r="AD64">
        <v>0</v>
      </c>
      <c r="AM64" t="s">
        <v>3415</v>
      </c>
      <c r="AN64" t="s">
        <v>2222</v>
      </c>
      <c r="AP64">
        <v>0</v>
      </c>
      <c r="AQ64">
        <v>0</v>
      </c>
      <c r="AR64">
        <v>0</v>
      </c>
      <c r="AS64">
        <v>0</v>
      </c>
      <c r="AT64">
        <v>0</v>
      </c>
      <c r="AU64">
        <v>0</v>
      </c>
      <c r="AY64" t="s">
        <v>63</v>
      </c>
      <c r="AZ64" t="s">
        <v>5780</v>
      </c>
      <c r="BA64">
        <v>0</v>
      </c>
      <c r="BC64" t="s">
        <v>2222</v>
      </c>
      <c r="BF64" t="s">
        <v>3043</v>
      </c>
    </row>
    <row r="65" spans="1:58" x14ac:dyDescent="0.35">
      <c r="A65" t="s">
        <v>3416</v>
      </c>
      <c r="B65">
        <v>10000</v>
      </c>
      <c r="C65">
        <v>10000</v>
      </c>
      <c r="D65" s="2">
        <v>45770</v>
      </c>
      <c r="E65" t="s">
        <v>59</v>
      </c>
      <c r="F65" t="s">
        <v>3417</v>
      </c>
      <c r="G65" t="s">
        <v>3418</v>
      </c>
      <c r="I65">
        <v>1</v>
      </c>
      <c r="J65" t="s">
        <v>183</v>
      </c>
      <c r="K65">
        <v>61</v>
      </c>
      <c r="L65" t="s">
        <v>209</v>
      </c>
      <c r="M65" s="3">
        <v>2000</v>
      </c>
      <c r="P65" s="2">
        <v>45770</v>
      </c>
      <c r="R65">
        <v>1</v>
      </c>
      <c r="S65" s="3">
        <v>2000</v>
      </c>
      <c r="T65" t="s">
        <v>65</v>
      </c>
      <c r="U65" t="s">
        <v>3419</v>
      </c>
      <c r="V65">
        <v>0</v>
      </c>
      <c r="W65" s="3">
        <v>2000</v>
      </c>
      <c r="X65">
        <v>0</v>
      </c>
      <c r="Y65">
        <v>0</v>
      </c>
      <c r="Z65">
        <v>0</v>
      </c>
      <c r="AA65">
        <v>0</v>
      </c>
      <c r="AD65">
        <v>0</v>
      </c>
      <c r="AM65" t="s">
        <v>3420</v>
      </c>
      <c r="AN65" t="s">
        <v>2222</v>
      </c>
      <c r="AP65">
        <v>0</v>
      </c>
      <c r="AQ65">
        <v>0</v>
      </c>
      <c r="AR65">
        <v>0</v>
      </c>
      <c r="AS65">
        <v>0</v>
      </c>
      <c r="AT65">
        <v>0</v>
      </c>
      <c r="AU65">
        <v>0</v>
      </c>
      <c r="AY65" t="s">
        <v>63</v>
      </c>
      <c r="AZ65" t="s">
        <v>5781</v>
      </c>
      <c r="BA65">
        <v>0</v>
      </c>
      <c r="BC65" t="s">
        <v>2222</v>
      </c>
      <c r="BF65" t="s">
        <v>3043</v>
      </c>
    </row>
    <row r="66" spans="1:58" x14ac:dyDescent="0.35">
      <c r="A66" t="s">
        <v>3421</v>
      </c>
      <c r="B66">
        <v>10000</v>
      </c>
      <c r="C66">
        <v>10000</v>
      </c>
      <c r="D66" s="2">
        <v>45770</v>
      </c>
      <c r="E66" t="s">
        <v>59</v>
      </c>
      <c r="F66" t="s">
        <v>3417</v>
      </c>
      <c r="G66" t="s">
        <v>3422</v>
      </c>
      <c r="I66">
        <v>1</v>
      </c>
      <c r="J66" t="s">
        <v>183</v>
      </c>
      <c r="K66">
        <v>86</v>
      </c>
      <c r="L66" t="s">
        <v>1696</v>
      </c>
      <c r="M66" s="3">
        <v>2500</v>
      </c>
      <c r="P66" s="2">
        <v>45770</v>
      </c>
      <c r="R66">
        <v>16</v>
      </c>
      <c r="S66" s="3">
        <v>40000</v>
      </c>
      <c r="T66" t="s">
        <v>65</v>
      </c>
      <c r="U66" t="s">
        <v>3423</v>
      </c>
      <c r="V66">
        <v>0</v>
      </c>
      <c r="W66" s="3">
        <v>40000</v>
      </c>
      <c r="X66">
        <v>0</v>
      </c>
      <c r="Y66">
        <v>0</v>
      </c>
      <c r="Z66">
        <v>0</v>
      </c>
      <c r="AA66">
        <v>0</v>
      </c>
      <c r="AD66">
        <v>0</v>
      </c>
      <c r="AM66" t="s">
        <v>3424</v>
      </c>
      <c r="AN66" t="s">
        <v>108</v>
      </c>
      <c r="AP66">
        <v>0</v>
      </c>
      <c r="AQ66">
        <v>0</v>
      </c>
      <c r="AR66">
        <v>0</v>
      </c>
      <c r="AS66">
        <v>0</v>
      </c>
      <c r="AT66">
        <v>0</v>
      </c>
      <c r="AU66">
        <v>0</v>
      </c>
      <c r="AY66" t="s">
        <v>63</v>
      </c>
      <c r="AZ66" t="s">
        <v>5782</v>
      </c>
      <c r="BA66">
        <v>0</v>
      </c>
      <c r="BC66" t="s">
        <v>108</v>
      </c>
      <c r="BF66" t="s">
        <v>3425</v>
      </c>
    </row>
    <row r="67" spans="1:58" x14ac:dyDescent="0.35">
      <c r="A67" t="s">
        <v>3426</v>
      </c>
      <c r="B67">
        <v>10000</v>
      </c>
      <c r="C67">
        <v>10000</v>
      </c>
      <c r="D67" s="2">
        <v>45770</v>
      </c>
      <c r="E67" t="s">
        <v>59</v>
      </c>
      <c r="F67" t="s">
        <v>3427</v>
      </c>
      <c r="G67" t="s">
        <v>3428</v>
      </c>
      <c r="I67">
        <v>1</v>
      </c>
      <c r="J67" t="s">
        <v>183</v>
      </c>
      <c r="K67">
        <v>31</v>
      </c>
      <c r="L67" t="s">
        <v>2529</v>
      </c>
      <c r="M67">
        <v>334</v>
      </c>
      <c r="P67" s="2">
        <v>45770</v>
      </c>
      <c r="R67">
        <v>6</v>
      </c>
      <c r="S67" s="3">
        <v>2004</v>
      </c>
      <c r="T67" t="s">
        <v>65</v>
      </c>
      <c r="U67" t="s">
        <v>3429</v>
      </c>
      <c r="V67">
        <v>0</v>
      </c>
      <c r="W67" s="3">
        <v>2000</v>
      </c>
      <c r="X67">
        <v>4</v>
      </c>
      <c r="Y67">
        <v>0</v>
      </c>
      <c r="Z67">
        <v>0</v>
      </c>
      <c r="AA67">
        <v>0</v>
      </c>
      <c r="AD67">
        <v>0</v>
      </c>
      <c r="AM67" t="s">
        <v>3430</v>
      </c>
      <c r="AN67" t="s">
        <v>3431</v>
      </c>
      <c r="AP67">
        <v>0</v>
      </c>
      <c r="AQ67">
        <v>0</v>
      </c>
      <c r="AR67">
        <v>0</v>
      </c>
      <c r="AS67">
        <v>0</v>
      </c>
      <c r="AT67">
        <v>0</v>
      </c>
      <c r="AU67">
        <v>0</v>
      </c>
      <c r="AY67" t="s">
        <v>63</v>
      </c>
      <c r="AZ67" t="s">
        <v>5783</v>
      </c>
      <c r="BA67">
        <v>0</v>
      </c>
      <c r="BC67" t="s">
        <v>3431</v>
      </c>
      <c r="BF67" t="s">
        <v>3432</v>
      </c>
    </row>
    <row r="68" spans="1:58" x14ac:dyDescent="0.35">
      <c r="A68" t="s">
        <v>3725</v>
      </c>
      <c r="B68">
        <v>10000</v>
      </c>
      <c r="C68">
        <v>10000</v>
      </c>
      <c r="D68" s="2">
        <v>45775</v>
      </c>
      <c r="E68" t="s">
        <v>59</v>
      </c>
      <c r="F68" t="s">
        <v>3716</v>
      </c>
      <c r="G68" t="s">
        <v>3717</v>
      </c>
      <c r="I68">
        <v>1</v>
      </c>
      <c r="J68" t="s">
        <v>183</v>
      </c>
      <c r="K68">
        <v>88</v>
      </c>
      <c r="L68" t="s">
        <v>144</v>
      </c>
      <c r="M68">
        <v>900</v>
      </c>
      <c r="P68" s="2">
        <v>45770</v>
      </c>
      <c r="R68">
        <v>6</v>
      </c>
      <c r="S68" s="3">
        <v>5400</v>
      </c>
      <c r="T68" t="s">
        <v>65</v>
      </c>
      <c r="U68" t="s">
        <v>3726</v>
      </c>
      <c r="V68">
        <v>0</v>
      </c>
      <c r="W68" s="3">
        <v>5000</v>
      </c>
      <c r="X68">
        <v>400</v>
      </c>
      <c r="Y68">
        <v>0</v>
      </c>
      <c r="Z68">
        <v>0</v>
      </c>
      <c r="AA68">
        <v>0</v>
      </c>
      <c r="AD68">
        <v>0</v>
      </c>
      <c r="AM68" t="s">
        <v>3727</v>
      </c>
      <c r="AN68" t="s">
        <v>3720</v>
      </c>
      <c r="AP68">
        <v>0</v>
      </c>
      <c r="AQ68">
        <v>0</v>
      </c>
      <c r="AR68">
        <v>0</v>
      </c>
      <c r="AS68">
        <v>0</v>
      </c>
      <c r="AT68">
        <v>0</v>
      </c>
      <c r="AU68">
        <v>0</v>
      </c>
      <c r="AY68" t="s">
        <v>63</v>
      </c>
      <c r="AZ68" t="s">
        <v>5784</v>
      </c>
      <c r="BA68">
        <v>0</v>
      </c>
      <c r="BC68" t="s">
        <v>3720</v>
      </c>
      <c r="BF68" t="s">
        <v>3721</v>
      </c>
    </row>
    <row r="69" spans="1:58" x14ac:dyDescent="0.35">
      <c r="A69" t="s">
        <v>3728</v>
      </c>
      <c r="B69">
        <v>10000</v>
      </c>
      <c r="C69">
        <v>10000</v>
      </c>
      <c r="D69" s="2">
        <v>45775</v>
      </c>
      <c r="E69" t="s">
        <v>59</v>
      </c>
      <c r="F69" t="s">
        <v>3716</v>
      </c>
      <c r="G69" t="s">
        <v>3717</v>
      </c>
      <c r="I69">
        <v>1</v>
      </c>
      <c r="J69" t="s">
        <v>183</v>
      </c>
      <c r="K69">
        <v>88</v>
      </c>
      <c r="L69" t="s">
        <v>144</v>
      </c>
      <c r="M69">
        <v>900</v>
      </c>
      <c r="P69" s="2">
        <v>45770</v>
      </c>
      <c r="R69">
        <v>6</v>
      </c>
      <c r="S69" s="3">
        <v>5400</v>
      </c>
      <c r="T69" t="s">
        <v>65</v>
      </c>
      <c r="U69" t="s">
        <v>3729</v>
      </c>
      <c r="V69">
        <v>0</v>
      </c>
      <c r="W69" s="3">
        <v>5000</v>
      </c>
      <c r="X69">
        <v>400</v>
      </c>
      <c r="Y69">
        <v>0</v>
      </c>
      <c r="Z69">
        <v>0</v>
      </c>
      <c r="AA69">
        <v>0</v>
      </c>
      <c r="AD69">
        <v>0</v>
      </c>
      <c r="AM69" t="s">
        <v>3730</v>
      </c>
      <c r="AN69" t="s">
        <v>3720</v>
      </c>
      <c r="AP69">
        <v>0</v>
      </c>
      <c r="AQ69">
        <v>0</v>
      </c>
      <c r="AR69">
        <v>0</v>
      </c>
      <c r="AS69">
        <v>0</v>
      </c>
      <c r="AT69">
        <v>0</v>
      </c>
      <c r="AU69">
        <v>0</v>
      </c>
      <c r="AY69" t="s">
        <v>63</v>
      </c>
      <c r="AZ69" t="s">
        <v>5785</v>
      </c>
      <c r="BA69">
        <v>0</v>
      </c>
      <c r="BC69" t="s">
        <v>3720</v>
      </c>
      <c r="BF69" t="s">
        <v>3721</v>
      </c>
    </row>
    <row r="70" spans="1:58" x14ac:dyDescent="0.35">
      <c r="A70" t="s">
        <v>5786</v>
      </c>
      <c r="B70">
        <v>10000</v>
      </c>
      <c r="C70">
        <v>20000</v>
      </c>
      <c r="D70" s="2">
        <v>45771</v>
      </c>
      <c r="E70" t="s">
        <v>59</v>
      </c>
      <c r="F70" s="4">
        <v>0.44059027777777776</v>
      </c>
      <c r="G70" t="s">
        <v>5787</v>
      </c>
      <c r="I70">
        <v>1</v>
      </c>
      <c r="J70" t="s">
        <v>183</v>
      </c>
      <c r="K70">
        <v>82</v>
      </c>
      <c r="L70" t="s">
        <v>352</v>
      </c>
      <c r="M70" s="3">
        <v>23750</v>
      </c>
      <c r="P70" s="2">
        <v>45770</v>
      </c>
      <c r="R70">
        <v>2</v>
      </c>
      <c r="S70" s="3">
        <v>47500</v>
      </c>
      <c r="T70" t="s">
        <v>65</v>
      </c>
      <c r="U70" t="s">
        <v>2911</v>
      </c>
      <c r="V70">
        <v>0</v>
      </c>
      <c r="W70" s="3">
        <v>47500</v>
      </c>
      <c r="X70">
        <v>0</v>
      </c>
      <c r="Y70">
        <v>0</v>
      </c>
      <c r="Z70">
        <v>0</v>
      </c>
      <c r="AA70">
        <v>0</v>
      </c>
      <c r="AD70">
        <v>0</v>
      </c>
      <c r="AM70" t="s">
        <v>2912</v>
      </c>
      <c r="AN70" t="s">
        <v>2913</v>
      </c>
      <c r="AP70">
        <v>0</v>
      </c>
      <c r="AQ70">
        <v>0</v>
      </c>
      <c r="AR70">
        <v>0</v>
      </c>
      <c r="AS70">
        <v>0</v>
      </c>
      <c r="AT70">
        <v>0</v>
      </c>
      <c r="AU70">
        <v>0</v>
      </c>
      <c r="AY70" t="s">
        <v>63</v>
      </c>
      <c r="AZ70" t="s">
        <v>5788</v>
      </c>
      <c r="BA70">
        <v>0</v>
      </c>
      <c r="BC70" t="s">
        <v>2913</v>
      </c>
      <c r="BF70" t="s">
        <v>5789</v>
      </c>
    </row>
    <row r="71" spans="1:58" x14ac:dyDescent="0.35">
      <c r="A71" t="s">
        <v>5723</v>
      </c>
      <c r="B71">
        <v>10000</v>
      </c>
      <c r="C71">
        <v>10000</v>
      </c>
      <c r="D71" s="2">
        <v>45782</v>
      </c>
      <c r="E71" t="s">
        <v>59</v>
      </c>
      <c r="F71" s="4">
        <v>0.42043981481481479</v>
      </c>
      <c r="G71" t="s">
        <v>5724</v>
      </c>
      <c r="I71">
        <v>1</v>
      </c>
      <c r="J71" t="s">
        <v>183</v>
      </c>
      <c r="K71">
        <v>79</v>
      </c>
      <c r="L71" t="s">
        <v>92</v>
      </c>
      <c r="M71">
        <v>716</v>
      </c>
      <c r="P71" s="2">
        <v>45770</v>
      </c>
      <c r="R71">
        <v>297</v>
      </c>
      <c r="S71" s="3">
        <v>212652</v>
      </c>
      <c r="T71" t="s">
        <v>65</v>
      </c>
      <c r="U71" t="s">
        <v>5725</v>
      </c>
      <c r="V71">
        <v>0</v>
      </c>
      <c r="W71" s="3">
        <v>180000</v>
      </c>
      <c r="X71" s="3">
        <v>32652</v>
      </c>
      <c r="Y71">
        <v>0</v>
      </c>
      <c r="Z71">
        <v>0</v>
      </c>
      <c r="AA71">
        <v>0</v>
      </c>
      <c r="AD71">
        <v>0</v>
      </c>
      <c r="AM71" t="s">
        <v>5726</v>
      </c>
      <c r="AN71" t="s">
        <v>108</v>
      </c>
      <c r="AP71">
        <v>0</v>
      </c>
      <c r="AQ71">
        <v>0</v>
      </c>
      <c r="AR71">
        <v>0</v>
      </c>
      <c r="AS71">
        <v>0</v>
      </c>
      <c r="AT71">
        <v>0</v>
      </c>
      <c r="AU71">
        <v>0</v>
      </c>
      <c r="AY71" t="s">
        <v>63</v>
      </c>
      <c r="AZ71" t="s">
        <v>6483</v>
      </c>
      <c r="BA71">
        <v>0</v>
      </c>
      <c r="BC71" t="s">
        <v>108</v>
      </c>
      <c r="BF71" t="s">
        <v>5727</v>
      </c>
    </row>
    <row r="72" spans="1:58" x14ac:dyDescent="0.35">
      <c r="A72" t="s">
        <v>5790</v>
      </c>
      <c r="B72">
        <v>10000</v>
      </c>
      <c r="C72">
        <v>10000</v>
      </c>
      <c r="D72" s="2">
        <v>45771</v>
      </c>
      <c r="E72" t="s">
        <v>59</v>
      </c>
      <c r="F72" t="s">
        <v>5596</v>
      </c>
      <c r="G72" t="s">
        <v>719</v>
      </c>
      <c r="I72">
        <v>1</v>
      </c>
      <c r="J72" t="s">
        <v>183</v>
      </c>
      <c r="K72">
        <v>61</v>
      </c>
      <c r="L72" t="s">
        <v>209</v>
      </c>
      <c r="M72">
        <v>500</v>
      </c>
      <c r="P72" s="2">
        <v>45770</v>
      </c>
      <c r="R72">
        <v>1</v>
      </c>
      <c r="S72">
        <v>500</v>
      </c>
      <c r="T72" t="s">
        <v>65</v>
      </c>
      <c r="U72">
        <v>1631660001</v>
      </c>
      <c r="V72">
        <v>0</v>
      </c>
      <c r="W72">
        <v>500</v>
      </c>
      <c r="X72">
        <v>0</v>
      </c>
      <c r="Y72">
        <v>0</v>
      </c>
      <c r="Z72">
        <v>0</v>
      </c>
      <c r="AA72">
        <v>0</v>
      </c>
      <c r="AD72">
        <v>0</v>
      </c>
      <c r="AM72">
        <v>163166</v>
      </c>
      <c r="AN72" t="s">
        <v>5791</v>
      </c>
      <c r="AP72">
        <v>0</v>
      </c>
      <c r="AQ72">
        <v>0</v>
      </c>
      <c r="AR72">
        <v>0</v>
      </c>
      <c r="AS72">
        <v>0</v>
      </c>
      <c r="AT72">
        <v>0</v>
      </c>
      <c r="AU72">
        <v>0</v>
      </c>
      <c r="AY72" t="s">
        <v>63</v>
      </c>
      <c r="AZ72" t="s">
        <v>5792</v>
      </c>
      <c r="BA72">
        <v>0</v>
      </c>
      <c r="BC72" t="s">
        <v>5791</v>
      </c>
      <c r="BF72" t="s">
        <v>5793</v>
      </c>
    </row>
    <row r="73" spans="1:58" x14ac:dyDescent="0.35">
      <c r="A73" t="s">
        <v>3313</v>
      </c>
      <c r="B73">
        <v>10000</v>
      </c>
      <c r="C73">
        <v>20000</v>
      </c>
      <c r="D73" s="2">
        <v>45770</v>
      </c>
      <c r="E73" t="s">
        <v>59</v>
      </c>
      <c r="F73" s="4">
        <v>0.47409722222222223</v>
      </c>
      <c r="G73">
        <v>860909190918</v>
      </c>
      <c r="I73">
        <v>2</v>
      </c>
      <c r="J73" t="s">
        <v>183</v>
      </c>
      <c r="K73">
        <v>86</v>
      </c>
      <c r="L73" t="s">
        <v>1696</v>
      </c>
      <c r="M73">
        <v>945</v>
      </c>
      <c r="P73" s="2">
        <v>45770</v>
      </c>
      <c r="R73">
        <v>9</v>
      </c>
      <c r="S73" s="3">
        <v>8505</v>
      </c>
      <c r="T73" t="s">
        <v>65</v>
      </c>
      <c r="U73">
        <v>200742620001</v>
      </c>
      <c r="V73">
        <v>0</v>
      </c>
      <c r="W73" s="3">
        <v>2000</v>
      </c>
      <c r="X73" s="3">
        <v>6505</v>
      </c>
      <c r="Y73">
        <v>0</v>
      </c>
      <c r="Z73">
        <v>0</v>
      </c>
      <c r="AA73">
        <v>0</v>
      </c>
      <c r="AD73">
        <v>0</v>
      </c>
      <c r="AM73">
        <v>20074262</v>
      </c>
      <c r="AN73" t="s">
        <v>571</v>
      </c>
      <c r="AP73">
        <v>0</v>
      </c>
      <c r="AQ73">
        <v>0</v>
      </c>
      <c r="AR73">
        <v>0</v>
      </c>
      <c r="AS73">
        <v>0</v>
      </c>
      <c r="AT73">
        <v>0</v>
      </c>
      <c r="AU73">
        <v>0</v>
      </c>
      <c r="AY73" t="s">
        <v>63</v>
      </c>
      <c r="AZ73" t="s">
        <v>5671</v>
      </c>
      <c r="BA73">
        <v>0</v>
      </c>
      <c r="BC73" t="s">
        <v>571</v>
      </c>
      <c r="BF73" t="s">
        <v>3314</v>
      </c>
    </row>
    <row r="74" spans="1:58" x14ac:dyDescent="0.35">
      <c r="A74" t="s">
        <v>3315</v>
      </c>
      <c r="B74">
        <v>10000</v>
      </c>
      <c r="C74">
        <v>20000</v>
      </c>
      <c r="D74" s="2">
        <v>45770</v>
      </c>
      <c r="E74" t="s">
        <v>59</v>
      </c>
      <c r="F74" t="s">
        <v>3316</v>
      </c>
      <c r="G74">
        <v>860909190918</v>
      </c>
      <c r="I74">
        <v>2</v>
      </c>
      <c r="J74" t="s">
        <v>183</v>
      </c>
      <c r="K74">
        <v>86</v>
      </c>
      <c r="L74" t="s">
        <v>1696</v>
      </c>
      <c r="M74">
        <v>519</v>
      </c>
      <c r="P74" s="2">
        <v>45770</v>
      </c>
      <c r="R74">
        <v>27</v>
      </c>
      <c r="S74" s="3">
        <v>14013</v>
      </c>
      <c r="T74" t="s">
        <v>65</v>
      </c>
      <c r="U74">
        <v>200717140001</v>
      </c>
      <c r="V74">
        <v>0</v>
      </c>
      <c r="W74" s="3">
        <v>8000</v>
      </c>
      <c r="X74" s="3">
        <v>6013</v>
      </c>
      <c r="Y74">
        <v>0</v>
      </c>
      <c r="Z74">
        <v>0</v>
      </c>
      <c r="AA74">
        <v>0</v>
      </c>
      <c r="AD74">
        <v>0</v>
      </c>
      <c r="AM74">
        <v>20071714</v>
      </c>
      <c r="AN74" t="s">
        <v>571</v>
      </c>
      <c r="AP74">
        <v>0</v>
      </c>
      <c r="AQ74">
        <v>0</v>
      </c>
      <c r="AR74">
        <v>0</v>
      </c>
      <c r="AS74">
        <v>0</v>
      </c>
      <c r="AT74">
        <v>0</v>
      </c>
      <c r="AU74">
        <v>0</v>
      </c>
      <c r="AY74" t="s">
        <v>63</v>
      </c>
      <c r="AZ74" t="s">
        <v>6542</v>
      </c>
      <c r="BA74">
        <v>0</v>
      </c>
      <c r="BC74" t="s">
        <v>571</v>
      </c>
      <c r="BF74" t="s">
        <v>3318</v>
      </c>
    </row>
    <row r="75" spans="1:58" x14ac:dyDescent="0.35">
      <c r="A75" t="s">
        <v>3319</v>
      </c>
      <c r="B75">
        <v>10000</v>
      </c>
      <c r="C75">
        <v>20000</v>
      </c>
      <c r="D75" s="2">
        <v>45770</v>
      </c>
      <c r="E75" t="s">
        <v>59</v>
      </c>
      <c r="F75" s="4">
        <v>0.47339120370370369</v>
      </c>
      <c r="G75">
        <v>860909190918</v>
      </c>
      <c r="I75">
        <v>2</v>
      </c>
      <c r="J75" t="s">
        <v>183</v>
      </c>
      <c r="K75">
        <v>86</v>
      </c>
      <c r="L75" t="s">
        <v>1696</v>
      </c>
      <c r="M75">
        <v>734</v>
      </c>
      <c r="P75" s="2">
        <v>45770</v>
      </c>
      <c r="R75">
        <v>9</v>
      </c>
      <c r="S75" s="3">
        <v>6606</v>
      </c>
      <c r="T75" t="s">
        <v>65</v>
      </c>
      <c r="U75">
        <v>200742640001</v>
      </c>
      <c r="V75">
        <v>0</v>
      </c>
      <c r="W75" s="3">
        <v>6000</v>
      </c>
      <c r="X75">
        <v>606</v>
      </c>
      <c r="Y75">
        <v>0</v>
      </c>
      <c r="Z75">
        <v>0</v>
      </c>
      <c r="AA75">
        <v>0</v>
      </c>
      <c r="AD75">
        <v>0</v>
      </c>
      <c r="AM75">
        <v>20074264</v>
      </c>
      <c r="AN75" t="s">
        <v>571</v>
      </c>
      <c r="AP75">
        <v>0</v>
      </c>
      <c r="AQ75">
        <v>0</v>
      </c>
      <c r="AR75">
        <v>0</v>
      </c>
      <c r="AS75">
        <v>0</v>
      </c>
      <c r="AT75">
        <v>0</v>
      </c>
      <c r="AU75">
        <v>0</v>
      </c>
      <c r="AY75" t="s">
        <v>63</v>
      </c>
      <c r="AZ75" t="s">
        <v>5672</v>
      </c>
      <c r="BA75">
        <v>0</v>
      </c>
      <c r="BC75" t="s">
        <v>571</v>
      </c>
      <c r="BF75" t="s">
        <v>3320</v>
      </c>
    </row>
    <row r="76" spans="1:58" x14ac:dyDescent="0.35">
      <c r="A76" t="s">
        <v>3321</v>
      </c>
      <c r="B76">
        <v>10000</v>
      </c>
      <c r="C76">
        <v>20000</v>
      </c>
      <c r="D76" s="2">
        <v>45770</v>
      </c>
      <c r="E76" t="s">
        <v>59</v>
      </c>
      <c r="F76" t="s">
        <v>3322</v>
      </c>
      <c r="G76">
        <v>860909190918</v>
      </c>
      <c r="I76">
        <v>32</v>
      </c>
      <c r="J76" t="s">
        <v>183</v>
      </c>
      <c r="K76">
        <v>86</v>
      </c>
      <c r="L76" t="s">
        <v>1696</v>
      </c>
      <c r="M76">
        <v>275</v>
      </c>
      <c r="P76" s="2">
        <v>45770</v>
      </c>
      <c r="R76">
        <v>27</v>
      </c>
      <c r="S76" s="3">
        <v>7425</v>
      </c>
      <c r="T76" t="s">
        <v>65</v>
      </c>
      <c r="U76">
        <v>200645610001</v>
      </c>
      <c r="V76">
        <v>0</v>
      </c>
      <c r="W76" s="3">
        <v>5000</v>
      </c>
      <c r="X76" s="3">
        <v>2425</v>
      </c>
      <c r="Y76">
        <v>0</v>
      </c>
      <c r="Z76">
        <v>0</v>
      </c>
      <c r="AA76">
        <v>0</v>
      </c>
      <c r="AD76">
        <v>0</v>
      </c>
      <c r="AM76">
        <v>20064561</v>
      </c>
      <c r="AN76" t="s">
        <v>571</v>
      </c>
      <c r="AP76">
        <v>0</v>
      </c>
      <c r="AQ76">
        <v>0</v>
      </c>
      <c r="AR76">
        <v>0</v>
      </c>
      <c r="AS76">
        <v>0</v>
      </c>
      <c r="AT76">
        <v>0</v>
      </c>
      <c r="AU76">
        <v>0</v>
      </c>
      <c r="AY76" t="s">
        <v>63</v>
      </c>
      <c r="AZ76" t="s">
        <v>6543</v>
      </c>
      <c r="BA76">
        <v>0</v>
      </c>
      <c r="BC76" t="s">
        <v>571</v>
      </c>
      <c r="BF76" t="s">
        <v>3323</v>
      </c>
    </row>
    <row r="77" spans="1:58" x14ac:dyDescent="0.35">
      <c r="A77" t="s">
        <v>5673</v>
      </c>
      <c r="B77">
        <v>10000</v>
      </c>
      <c r="C77">
        <v>30000</v>
      </c>
      <c r="D77" s="2">
        <v>45771</v>
      </c>
      <c r="E77" t="s">
        <v>59</v>
      </c>
      <c r="F77" t="s">
        <v>5674</v>
      </c>
      <c r="G77">
        <v>860909190918</v>
      </c>
      <c r="I77">
        <v>2</v>
      </c>
      <c r="J77" t="s">
        <v>183</v>
      </c>
      <c r="K77">
        <v>86</v>
      </c>
      <c r="L77" t="s">
        <v>1696</v>
      </c>
      <c r="M77">
        <v>500</v>
      </c>
      <c r="P77" s="2">
        <v>45770</v>
      </c>
      <c r="R77">
        <v>7</v>
      </c>
      <c r="S77" s="3">
        <v>3500</v>
      </c>
      <c r="T77" t="s">
        <v>65</v>
      </c>
      <c r="U77">
        <v>200645590001</v>
      </c>
      <c r="V77">
        <v>0</v>
      </c>
      <c r="W77" s="3">
        <v>2500</v>
      </c>
      <c r="X77" s="3">
        <v>1000</v>
      </c>
      <c r="Y77">
        <v>0</v>
      </c>
      <c r="Z77">
        <v>0</v>
      </c>
      <c r="AA77">
        <v>0</v>
      </c>
      <c r="AD77">
        <v>0</v>
      </c>
      <c r="AM77">
        <v>20064559</v>
      </c>
      <c r="AN77" t="s">
        <v>571</v>
      </c>
      <c r="AP77">
        <v>0</v>
      </c>
      <c r="AQ77">
        <v>0</v>
      </c>
      <c r="AR77">
        <v>0</v>
      </c>
      <c r="AS77">
        <v>0</v>
      </c>
      <c r="AT77">
        <v>0</v>
      </c>
      <c r="AU77">
        <v>0</v>
      </c>
      <c r="AY77" t="s">
        <v>63</v>
      </c>
      <c r="AZ77" t="s">
        <v>5675</v>
      </c>
      <c r="BA77">
        <v>0</v>
      </c>
      <c r="BC77" t="s">
        <v>571</v>
      </c>
      <c r="BF77" t="s">
        <v>5676</v>
      </c>
    </row>
    <row r="78" spans="1:58" x14ac:dyDescent="0.35">
      <c r="A78" t="s">
        <v>5794</v>
      </c>
      <c r="B78">
        <v>10000</v>
      </c>
      <c r="C78">
        <v>10000</v>
      </c>
      <c r="D78" s="2">
        <v>45771</v>
      </c>
      <c r="E78" t="s">
        <v>59</v>
      </c>
      <c r="F78" t="s">
        <v>5795</v>
      </c>
      <c r="G78" t="s">
        <v>553</v>
      </c>
      <c r="I78">
        <v>1</v>
      </c>
      <c r="J78" t="s">
        <v>183</v>
      </c>
      <c r="K78">
        <v>63</v>
      </c>
      <c r="L78" t="s">
        <v>136</v>
      </c>
      <c r="M78" s="3">
        <v>2000</v>
      </c>
      <c r="P78" s="2">
        <v>45770</v>
      </c>
      <c r="R78">
        <v>40</v>
      </c>
      <c r="S78" s="3">
        <v>80000</v>
      </c>
      <c r="T78" t="s">
        <v>65</v>
      </c>
      <c r="U78" t="s">
        <v>1982</v>
      </c>
      <c r="V78">
        <v>0</v>
      </c>
      <c r="W78" s="3">
        <v>80000</v>
      </c>
      <c r="X78">
        <v>0</v>
      </c>
      <c r="Y78">
        <v>0</v>
      </c>
      <c r="Z78">
        <v>0</v>
      </c>
      <c r="AA78">
        <v>0</v>
      </c>
      <c r="AD78">
        <v>0</v>
      </c>
      <c r="AM78" t="s">
        <v>1983</v>
      </c>
      <c r="AN78" t="s">
        <v>170</v>
      </c>
      <c r="AP78">
        <v>0</v>
      </c>
      <c r="AQ78">
        <v>0</v>
      </c>
      <c r="AR78">
        <v>0</v>
      </c>
      <c r="AS78">
        <v>0</v>
      </c>
      <c r="AT78">
        <v>0</v>
      </c>
      <c r="AU78">
        <v>0</v>
      </c>
      <c r="AY78" t="s">
        <v>63</v>
      </c>
      <c r="AZ78" t="s">
        <v>5796</v>
      </c>
      <c r="BA78">
        <v>0</v>
      </c>
      <c r="BC78" t="s">
        <v>170</v>
      </c>
      <c r="BF78" t="s">
        <v>5797</v>
      </c>
    </row>
    <row r="79" spans="1:58" x14ac:dyDescent="0.35">
      <c r="A79" t="s">
        <v>5798</v>
      </c>
      <c r="B79">
        <v>10000</v>
      </c>
      <c r="C79">
        <v>10000</v>
      </c>
      <c r="D79" s="2">
        <v>45772</v>
      </c>
      <c r="E79" t="s">
        <v>59</v>
      </c>
      <c r="F79" t="s">
        <v>5799</v>
      </c>
      <c r="G79" t="s">
        <v>5800</v>
      </c>
      <c r="I79">
        <v>1</v>
      </c>
      <c r="J79" t="s">
        <v>183</v>
      </c>
      <c r="K79">
        <v>70</v>
      </c>
      <c r="L79" t="s">
        <v>272</v>
      </c>
      <c r="M79" s="3">
        <v>22500</v>
      </c>
      <c r="P79" s="2">
        <v>45770</v>
      </c>
      <c r="R79">
        <v>4</v>
      </c>
      <c r="S79" s="3">
        <v>90000</v>
      </c>
      <c r="T79" t="s">
        <v>65</v>
      </c>
      <c r="U79" t="s">
        <v>2407</v>
      </c>
      <c r="V79">
        <v>0</v>
      </c>
      <c r="W79" s="3">
        <v>90000</v>
      </c>
      <c r="X79">
        <v>0</v>
      </c>
      <c r="Y79">
        <v>0</v>
      </c>
      <c r="Z79">
        <v>0</v>
      </c>
      <c r="AA79">
        <v>0</v>
      </c>
      <c r="AD79">
        <v>0</v>
      </c>
      <c r="AM79" t="s">
        <v>2408</v>
      </c>
      <c r="AN79" t="s">
        <v>170</v>
      </c>
      <c r="AP79">
        <v>0</v>
      </c>
      <c r="AQ79">
        <v>0</v>
      </c>
      <c r="AR79">
        <v>0</v>
      </c>
      <c r="AS79">
        <v>0</v>
      </c>
      <c r="AT79">
        <v>0</v>
      </c>
      <c r="AU79">
        <v>0</v>
      </c>
      <c r="AY79" t="s">
        <v>63</v>
      </c>
      <c r="AZ79" t="s">
        <v>5801</v>
      </c>
      <c r="BA79">
        <v>0</v>
      </c>
      <c r="BC79" t="s">
        <v>170</v>
      </c>
      <c r="BF79" t="s">
        <v>5802</v>
      </c>
    </row>
    <row r="80" spans="1:58" x14ac:dyDescent="0.35">
      <c r="A80" t="s">
        <v>5803</v>
      </c>
      <c r="B80">
        <v>10000</v>
      </c>
      <c r="C80">
        <v>10000</v>
      </c>
      <c r="D80" s="2">
        <v>45771</v>
      </c>
      <c r="E80" t="s">
        <v>59</v>
      </c>
      <c r="F80" t="s">
        <v>3589</v>
      </c>
      <c r="G80" t="s">
        <v>167</v>
      </c>
      <c r="I80">
        <v>1</v>
      </c>
      <c r="J80" t="s">
        <v>183</v>
      </c>
      <c r="K80">
        <v>63</v>
      </c>
      <c r="L80" t="s">
        <v>136</v>
      </c>
      <c r="M80" s="3">
        <v>1334</v>
      </c>
      <c r="P80" s="2">
        <v>45770</v>
      </c>
      <c r="R80">
        <v>30</v>
      </c>
      <c r="S80" s="3">
        <v>40020</v>
      </c>
      <c r="T80" t="s">
        <v>65</v>
      </c>
      <c r="U80" t="s">
        <v>584</v>
      </c>
      <c r="V80">
        <v>0</v>
      </c>
      <c r="W80" s="3">
        <v>40000</v>
      </c>
      <c r="X80">
        <v>20</v>
      </c>
      <c r="Y80">
        <v>0</v>
      </c>
      <c r="Z80">
        <v>0</v>
      </c>
      <c r="AA80">
        <v>0</v>
      </c>
      <c r="AD80">
        <v>0</v>
      </c>
      <c r="AM80" t="s">
        <v>585</v>
      </c>
      <c r="AN80" t="s">
        <v>170</v>
      </c>
      <c r="AP80">
        <v>0</v>
      </c>
      <c r="AQ80">
        <v>0</v>
      </c>
      <c r="AR80">
        <v>0</v>
      </c>
      <c r="AS80">
        <v>0</v>
      </c>
      <c r="AT80">
        <v>0</v>
      </c>
      <c r="AU80">
        <v>0</v>
      </c>
      <c r="AY80" t="s">
        <v>63</v>
      </c>
      <c r="AZ80" t="s">
        <v>5804</v>
      </c>
      <c r="BA80">
        <v>0</v>
      </c>
      <c r="BC80" t="s">
        <v>170</v>
      </c>
      <c r="BF80" t="s">
        <v>5805</v>
      </c>
    </row>
    <row r="81" spans="1:58" x14ac:dyDescent="0.35">
      <c r="A81" t="s">
        <v>5806</v>
      </c>
      <c r="B81">
        <v>10000</v>
      </c>
      <c r="C81">
        <v>10000</v>
      </c>
      <c r="D81" s="2">
        <v>45771</v>
      </c>
      <c r="E81" t="s">
        <v>59</v>
      </c>
      <c r="F81" t="s">
        <v>3527</v>
      </c>
      <c r="G81" t="s">
        <v>5807</v>
      </c>
      <c r="I81">
        <v>1</v>
      </c>
      <c r="J81" t="s">
        <v>183</v>
      </c>
      <c r="K81">
        <v>26</v>
      </c>
      <c r="L81" t="s">
        <v>648</v>
      </c>
      <c r="M81" s="3">
        <v>9000</v>
      </c>
      <c r="P81" s="2">
        <v>45770</v>
      </c>
      <c r="R81">
        <v>4</v>
      </c>
      <c r="S81" s="3">
        <v>36000</v>
      </c>
      <c r="T81" t="s">
        <v>65</v>
      </c>
      <c r="U81" t="s">
        <v>2716</v>
      </c>
      <c r="V81">
        <v>0</v>
      </c>
      <c r="W81" s="3">
        <v>36000</v>
      </c>
      <c r="X81">
        <v>0</v>
      </c>
      <c r="Y81">
        <v>0</v>
      </c>
      <c r="Z81">
        <v>0</v>
      </c>
      <c r="AA81">
        <v>0</v>
      </c>
      <c r="AD81">
        <v>0</v>
      </c>
      <c r="AM81" t="s">
        <v>2717</v>
      </c>
      <c r="AN81" t="s">
        <v>170</v>
      </c>
      <c r="AP81">
        <v>0</v>
      </c>
      <c r="AQ81">
        <v>0</v>
      </c>
      <c r="AR81">
        <v>0</v>
      </c>
      <c r="AS81">
        <v>0</v>
      </c>
      <c r="AT81">
        <v>0</v>
      </c>
      <c r="AU81">
        <v>0</v>
      </c>
      <c r="AY81" t="s">
        <v>63</v>
      </c>
      <c r="AZ81" t="s">
        <v>5808</v>
      </c>
      <c r="BA81">
        <v>0</v>
      </c>
      <c r="BC81" t="s">
        <v>170</v>
      </c>
      <c r="BF81" t="s">
        <v>5809</v>
      </c>
    </row>
    <row r="82" spans="1:58" x14ac:dyDescent="0.35">
      <c r="A82" t="s">
        <v>3433</v>
      </c>
      <c r="B82">
        <v>10000</v>
      </c>
      <c r="C82">
        <v>10000</v>
      </c>
      <c r="D82" s="2">
        <v>45770</v>
      </c>
      <c r="E82" t="s">
        <v>59</v>
      </c>
      <c r="F82" t="s">
        <v>3412</v>
      </c>
      <c r="G82" t="s">
        <v>2715</v>
      </c>
      <c r="I82">
        <v>1</v>
      </c>
      <c r="J82" t="s">
        <v>183</v>
      </c>
      <c r="K82">
        <v>26</v>
      </c>
      <c r="L82" t="s">
        <v>648</v>
      </c>
      <c r="M82" s="3">
        <v>4500</v>
      </c>
      <c r="P82" s="2">
        <v>45770</v>
      </c>
      <c r="R82">
        <v>4</v>
      </c>
      <c r="S82" s="3">
        <v>18000</v>
      </c>
      <c r="T82" t="s">
        <v>65</v>
      </c>
      <c r="U82" t="s">
        <v>2273</v>
      </c>
      <c r="V82">
        <v>0</v>
      </c>
      <c r="W82" s="3">
        <v>18000</v>
      </c>
      <c r="X82">
        <v>0</v>
      </c>
      <c r="Y82">
        <v>0</v>
      </c>
      <c r="Z82">
        <v>0</v>
      </c>
      <c r="AA82">
        <v>0</v>
      </c>
      <c r="AD82">
        <v>0</v>
      </c>
      <c r="AM82" t="s">
        <v>2274</v>
      </c>
      <c r="AN82" t="s">
        <v>170</v>
      </c>
      <c r="AP82">
        <v>0</v>
      </c>
      <c r="AQ82">
        <v>0</v>
      </c>
      <c r="AR82">
        <v>0</v>
      </c>
      <c r="AS82">
        <v>0</v>
      </c>
      <c r="AT82">
        <v>0</v>
      </c>
      <c r="AU82">
        <v>0</v>
      </c>
      <c r="AY82" t="s">
        <v>63</v>
      </c>
      <c r="AZ82" t="s">
        <v>5810</v>
      </c>
      <c r="BA82">
        <v>0</v>
      </c>
      <c r="BC82" t="s">
        <v>170</v>
      </c>
      <c r="BF82" t="s">
        <v>3434</v>
      </c>
    </row>
    <row r="83" spans="1:58" x14ac:dyDescent="0.35">
      <c r="A83" t="s">
        <v>5811</v>
      </c>
      <c r="B83">
        <v>10000</v>
      </c>
      <c r="C83">
        <v>10000</v>
      </c>
      <c r="D83" s="2">
        <v>45771</v>
      </c>
      <c r="E83" t="s">
        <v>59</v>
      </c>
      <c r="F83" t="s">
        <v>5795</v>
      </c>
      <c r="G83" t="s">
        <v>167</v>
      </c>
      <c r="I83">
        <v>1</v>
      </c>
      <c r="J83" t="s">
        <v>183</v>
      </c>
      <c r="K83">
        <v>63</v>
      </c>
      <c r="L83" t="s">
        <v>136</v>
      </c>
      <c r="M83" s="3">
        <v>5000</v>
      </c>
      <c r="P83" s="2">
        <v>45770</v>
      </c>
      <c r="R83">
        <v>60</v>
      </c>
      <c r="S83" s="3">
        <v>300000</v>
      </c>
      <c r="T83" t="s">
        <v>65</v>
      </c>
      <c r="U83" t="s">
        <v>1023</v>
      </c>
      <c r="V83">
        <v>0</v>
      </c>
      <c r="W83" s="3">
        <v>300000</v>
      </c>
      <c r="X83">
        <v>0</v>
      </c>
      <c r="Y83">
        <v>0</v>
      </c>
      <c r="Z83">
        <v>0</v>
      </c>
      <c r="AA83">
        <v>0</v>
      </c>
      <c r="AD83">
        <v>0</v>
      </c>
      <c r="AM83" t="s">
        <v>1024</v>
      </c>
      <c r="AN83" t="s">
        <v>170</v>
      </c>
      <c r="AP83">
        <v>0</v>
      </c>
      <c r="AQ83">
        <v>0</v>
      </c>
      <c r="AR83">
        <v>0</v>
      </c>
      <c r="AS83">
        <v>0</v>
      </c>
      <c r="AT83">
        <v>0</v>
      </c>
      <c r="AU83">
        <v>0</v>
      </c>
      <c r="AY83" t="s">
        <v>63</v>
      </c>
      <c r="AZ83" t="s">
        <v>5812</v>
      </c>
      <c r="BA83">
        <v>0</v>
      </c>
      <c r="BC83" t="s">
        <v>170</v>
      </c>
      <c r="BF83" t="s">
        <v>5813</v>
      </c>
    </row>
    <row r="84" spans="1:58" x14ac:dyDescent="0.35">
      <c r="A84" t="s">
        <v>5814</v>
      </c>
      <c r="B84">
        <v>10000</v>
      </c>
      <c r="C84">
        <v>10000</v>
      </c>
      <c r="D84" s="2">
        <v>45771</v>
      </c>
      <c r="E84" t="s">
        <v>59</v>
      </c>
      <c r="F84" t="s">
        <v>5815</v>
      </c>
      <c r="G84">
        <v>1006323</v>
      </c>
      <c r="I84">
        <v>1</v>
      </c>
      <c r="J84" t="s">
        <v>183</v>
      </c>
      <c r="K84">
        <v>63</v>
      </c>
      <c r="L84" t="s">
        <v>136</v>
      </c>
      <c r="M84" s="3">
        <v>5000</v>
      </c>
      <c r="P84" s="2">
        <v>45770</v>
      </c>
      <c r="R84">
        <v>40</v>
      </c>
      <c r="S84" s="3">
        <v>200000</v>
      </c>
      <c r="T84" t="s">
        <v>65</v>
      </c>
      <c r="U84" t="s">
        <v>1990</v>
      </c>
      <c r="V84">
        <v>0</v>
      </c>
      <c r="W84" s="3">
        <v>200000</v>
      </c>
      <c r="X84">
        <v>0</v>
      </c>
      <c r="Y84">
        <v>0</v>
      </c>
      <c r="Z84">
        <v>0</v>
      </c>
      <c r="AA84">
        <v>0</v>
      </c>
      <c r="AD84">
        <v>0</v>
      </c>
      <c r="AM84" t="s">
        <v>1991</v>
      </c>
      <c r="AN84" t="s">
        <v>170</v>
      </c>
      <c r="AP84">
        <v>0</v>
      </c>
      <c r="AQ84">
        <v>0</v>
      </c>
      <c r="AR84">
        <v>0</v>
      </c>
      <c r="AS84">
        <v>0</v>
      </c>
      <c r="AT84">
        <v>0</v>
      </c>
      <c r="AU84">
        <v>0</v>
      </c>
      <c r="AY84" t="s">
        <v>63</v>
      </c>
      <c r="AZ84" t="s">
        <v>5816</v>
      </c>
      <c r="BA84">
        <v>0</v>
      </c>
      <c r="BC84" t="s">
        <v>170</v>
      </c>
      <c r="BF84" t="s">
        <v>5817</v>
      </c>
    </row>
    <row r="85" spans="1:58" x14ac:dyDescent="0.35">
      <c r="A85" t="s">
        <v>5818</v>
      </c>
      <c r="B85">
        <v>10000</v>
      </c>
      <c r="C85">
        <v>10000</v>
      </c>
      <c r="D85" s="2">
        <v>45771</v>
      </c>
      <c r="E85" t="s">
        <v>59</v>
      </c>
      <c r="F85" t="s">
        <v>5815</v>
      </c>
      <c r="G85" t="s">
        <v>167</v>
      </c>
      <c r="I85">
        <v>1</v>
      </c>
      <c r="J85" t="s">
        <v>183</v>
      </c>
      <c r="K85">
        <v>63</v>
      </c>
      <c r="L85" t="s">
        <v>136</v>
      </c>
      <c r="M85" s="3">
        <v>1334</v>
      </c>
      <c r="P85" s="2">
        <v>45770</v>
      </c>
      <c r="R85">
        <v>60</v>
      </c>
      <c r="S85" s="3">
        <v>80040</v>
      </c>
      <c r="T85" t="s">
        <v>65</v>
      </c>
      <c r="U85" t="s">
        <v>5819</v>
      </c>
      <c r="V85">
        <v>0</v>
      </c>
      <c r="W85" s="3">
        <v>80000</v>
      </c>
      <c r="X85">
        <v>40</v>
      </c>
      <c r="Y85">
        <v>0</v>
      </c>
      <c r="Z85">
        <v>0</v>
      </c>
      <c r="AA85">
        <v>0</v>
      </c>
      <c r="AD85">
        <v>0</v>
      </c>
      <c r="AM85" t="s">
        <v>5820</v>
      </c>
      <c r="AN85" t="s">
        <v>170</v>
      </c>
      <c r="AP85">
        <v>0</v>
      </c>
      <c r="AQ85">
        <v>0</v>
      </c>
      <c r="AR85">
        <v>0</v>
      </c>
      <c r="AS85">
        <v>0</v>
      </c>
      <c r="AT85">
        <v>0</v>
      </c>
      <c r="AU85">
        <v>0</v>
      </c>
      <c r="AY85" t="s">
        <v>63</v>
      </c>
      <c r="AZ85" t="s">
        <v>5821</v>
      </c>
      <c r="BA85">
        <v>0</v>
      </c>
      <c r="BC85" t="s">
        <v>170</v>
      </c>
      <c r="BF85" t="s">
        <v>5822</v>
      </c>
    </row>
    <row r="86" spans="1:58" x14ac:dyDescent="0.35">
      <c r="A86" t="s">
        <v>3557</v>
      </c>
      <c r="B86">
        <v>10000</v>
      </c>
      <c r="C86">
        <v>10000</v>
      </c>
      <c r="D86" s="2">
        <v>45771</v>
      </c>
      <c r="E86" t="s">
        <v>59</v>
      </c>
      <c r="F86" t="s">
        <v>5823</v>
      </c>
      <c r="G86" t="s">
        <v>1880</v>
      </c>
      <c r="I86">
        <v>1</v>
      </c>
      <c r="J86" t="s">
        <v>183</v>
      </c>
      <c r="K86">
        <v>78</v>
      </c>
      <c r="L86" t="s">
        <v>216</v>
      </c>
      <c r="M86" s="3">
        <v>1000</v>
      </c>
      <c r="P86" s="2">
        <v>45770</v>
      </c>
      <c r="R86">
        <v>16</v>
      </c>
      <c r="S86" s="3">
        <v>16000</v>
      </c>
      <c r="T86" t="s">
        <v>65</v>
      </c>
      <c r="U86" t="s">
        <v>3035</v>
      </c>
      <c r="V86">
        <v>0</v>
      </c>
      <c r="W86" s="3">
        <v>10000</v>
      </c>
      <c r="X86" s="3">
        <v>6000</v>
      </c>
      <c r="Y86">
        <v>0</v>
      </c>
      <c r="Z86">
        <v>0</v>
      </c>
      <c r="AA86">
        <v>0</v>
      </c>
      <c r="AD86">
        <v>0</v>
      </c>
      <c r="AM86" t="s">
        <v>3036</v>
      </c>
      <c r="AN86" t="s">
        <v>170</v>
      </c>
      <c r="AP86">
        <v>0</v>
      </c>
      <c r="AQ86">
        <v>0</v>
      </c>
      <c r="AR86">
        <v>0</v>
      </c>
      <c r="AS86">
        <v>0</v>
      </c>
      <c r="AT86">
        <v>0</v>
      </c>
      <c r="AU86">
        <v>0</v>
      </c>
      <c r="AY86" t="s">
        <v>63</v>
      </c>
      <c r="AZ86" t="s">
        <v>5824</v>
      </c>
      <c r="BA86">
        <v>0</v>
      </c>
      <c r="BC86" t="s">
        <v>170</v>
      </c>
      <c r="BF86" t="s">
        <v>3559</v>
      </c>
    </row>
    <row r="87" spans="1:58" x14ac:dyDescent="0.35">
      <c r="A87" t="s">
        <v>3560</v>
      </c>
      <c r="B87">
        <v>10000</v>
      </c>
      <c r="C87">
        <v>10000</v>
      </c>
      <c r="D87" s="2">
        <v>45771</v>
      </c>
      <c r="E87" t="s">
        <v>59</v>
      </c>
      <c r="F87" t="s">
        <v>3561</v>
      </c>
      <c r="G87" t="s">
        <v>1880</v>
      </c>
      <c r="I87">
        <v>1</v>
      </c>
      <c r="J87" t="s">
        <v>183</v>
      </c>
      <c r="K87">
        <v>78</v>
      </c>
      <c r="L87" t="s">
        <v>216</v>
      </c>
      <c r="M87" s="3">
        <v>4000</v>
      </c>
      <c r="P87" s="2">
        <v>45770</v>
      </c>
      <c r="R87">
        <v>16</v>
      </c>
      <c r="S87" s="3">
        <v>64000</v>
      </c>
      <c r="T87" t="s">
        <v>65</v>
      </c>
      <c r="U87" t="s">
        <v>1882</v>
      </c>
      <c r="V87">
        <v>0</v>
      </c>
      <c r="W87" s="3">
        <v>60000</v>
      </c>
      <c r="X87" s="3">
        <v>4000</v>
      </c>
      <c r="Y87">
        <v>0</v>
      </c>
      <c r="Z87">
        <v>0</v>
      </c>
      <c r="AA87">
        <v>0</v>
      </c>
      <c r="AD87">
        <v>0</v>
      </c>
      <c r="AM87" t="s">
        <v>1883</v>
      </c>
      <c r="AN87" t="s">
        <v>170</v>
      </c>
      <c r="AP87">
        <v>0</v>
      </c>
      <c r="AQ87">
        <v>0</v>
      </c>
      <c r="AR87">
        <v>0</v>
      </c>
      <c r="AS87">
        <v>0</v>
      </c>
      <c r="AT87">
        <v>0</v>
      </c>
      <c r="AU87">
        <v>0</v>
      </c>
      <c r="AY87" t="s">
        <v>63</v>
      </c>
      <c r="AZ87" t="s">
        <v>5825</v>
      </c>
      <c r="BA87">
        <v>0</v>
      </c>
      <c r="BC87" t="s">
        <v>170</v>
      </c>
      <c r="BF87" t="s">
        <v>3562</v>
      </c>
    </row>
    <row r="88" spans="1:58" x14ac:dyDescent="0.35">
      <c r="A88" t="s">
        <v>3565</v>
      </c>
      <c r="B88">
        <v>10000</v>
      </c>
      <c r="C88">
        <v>10000</v>
      </c>
      <c r="D88" s="2">
        <v>45771</v>
      </c>
      <c r="E88" t="s">
        <v>59</v>
      </c>
      <c r="F88" t="s">
        <v>3566</v>
      </c>
      <c r="G88" t="s">
        <v>1428</v>
      </c>
      <c r="I88">
        <v>1</v>
      </c>
      <c r="J88" t="s">
        <v>183</v>
      </c>
      <c r="K88">
        <v>78</v>
      </c>
      <c r="L88" t="s">
        <v>216</v>
      </c>
      <c r="M88" s="3">
        <v>5500</v>
      </c>
      <c r="P88" s="2">
        <v>45770</v>
      </c>
      <c r="R88">
        <v>16</v>
      </c>
      <c r="S88" s="3">
        <v>88000</v>
      </c>
      <c r="T88" t="s">
        <v>65</v>
      </c>
      <c r="U88" t="s">
        <v>3002</v>
      </c>
      <c r="V88">
        <v>0</v>
      </c>
      <c r="W88" s="3">
        <v>80000</v>
      </c>
      <c r="X88" s="3">
        <v>8000</v>
      </c>
      <c r="Y88">
        <v>0</v>
      </c>
      <c r="Z88">
        <v>0</v>
      </c>
      <c r="AA88">
        <v>0</v>
      </c>
      <c r="AD88">
        <v>0</v>
      </c>
      <c r="AM88" t="s">
        <v>3003</v>
      </c>
      <c r="AN88" t="s">
        <v>170</v>
      </c>
      <c r="AP88">
        <v>0</v>
      </c>
      <c r="AQ88">
        <v>0</v>
      </c>
      <c r="AR88">
        <v>0</v>
      </c>
      <c r="AS88">
        <v>0</v>
      </c>
      <c r="AT88">
        <v>0</v>
      </c>
      <c r="AU88">
        <v>0</v>
      </c>
      <c r="AY88" t="s">
        <v>63</v>
      </c>
      <c r="AZ88" t="s">
        <v>6522</v>
      </c>
      <c r="BA88">
        <v>0</v>
      </c>
      <c r="BC88" t="s">
        <v>170</v>
      </c>
      <c r="BF88" t="s">
        <v>3567</v>
      </c>
    </row>
    <row r="89" spans="1:58" x14ac:dyDescent="0.35">
      <c r="A89" t="s">
        <v>5826</v>
      </c>
      <c r="B89">
        <v>10000</v>
      </c>
      <c r="C89">
        <v>10000</v>
      </c>
      <c r="D89" s="2">
        <v>45771</v>
      </c>
      <c r="E89" t="s">
        <v>59</v>
      </c>
      <c r="F89" t="s">
        <v>5815</v>
      </c>
      <c r="G89" t="s">
        <v>1834</v>
      </c>
      <c r="I89">
        <v>1</v>
      </c>
      <c r="J89" t="s">
        <v>183</v>
      </c>
      <c r="K89">
        <v>70</v>
      </c>
      <c r="L89" t="s">
        <v>272</v>
      </c>
      <c r="M89" s="3">
        <v>6667</v>
      </c>
      <c r="P89" s="2">
        <v>45770</v>
      </c>
      <c r="R89">
        <v>6</v>
      </c>
      <c r="S89" s="3">
        <v>40002</v>
      </c>
      <c r="T89" t="s">
        <v>65</v>
      </c>
      <c r="U89" t="s">
        <v>1865</v>
      </c>
      <c r="V89">
        <v>0</v>
      </c>
      <c r="W89" s="3">
        <v>40000</v>
      </c>
      <c r="X89">
        <v>2</v>
      </c>
      <c r="Y89">
        <v>0</v>
      </c>
      <c r="Z89">
        <v>0</v>
      </c>
      <c r="AA89">
        <v>0</v>
      </c>
      <c r="AD89">
        <v>0</v>
      </c>
      <c r="AM89" t="s">
        <v>1866</v>
      </c>
      <c r="AN89" t="s">
        <v>275</v>
      </c>
      <c r="AP89">
        <v>0</v>
      </c>
      <c r="AQ89">
        <v>0</v>
      </c>
      <c r="AR89">
        <v>0</v>
      </c>
      <c r="AS89">
        <v>0</v>
      </c>
      <c r="AT89">
        <v>0</v>
      </c>
      <c r="AU89">
        <v>0</v>
      </c>
      <c r="AY89" t="s">
        <v>63</v>
      </c>
      <c r="AZ89" t="s">
        <v>5827</v>
      </c>
      <c r="BA89">
        <v>0</v>
      </c>
      <c r="BC89" t="s">
        <v>275</v>
      </c>
      <c r="BF89" t="s">
        <v>5828</v>
      </c>
    </row>
    <row r="90" spans="1:58" x14ac:dyDescent="0.35">
      <c r="A90" t="s">
        <v>5680</v>
      </c>
      <c r="B90">
        <v>10000</v>
      </c>
      <c r="C90">
        <v>20000</v>
      </c>
      <c r="D90" s="2">
        <v>45772</v>
      </c>
      <c r="E90" t="s">
        <v>59</v>
      </c>
      <c r="F90" t="s">
        <v>5681</v>
      </c>
      <c r="G90" t="s">
        <v>5682</v>
      </c>
      <c r="I90">
        <v>1</v>
      </c>
      <c r="J90" t="s">
        <v>183</v>
      </c>
      <c r="K90" t="s">
        <v>3819</v>
      </c>
      <c r="L90" t="s">
        <v>3801</v>
      </c>
      <c r="M90" s="3">
        <v>90000</v>
      </c>
      <c r="P90" s="2">
        <v>45770</v>
      </c>
      <c r="R90">
        <v>1</v>
      </c>
      <c r="S90" s="3">
        <v>90000</v>
      </c>
      <c r="T90" t="s">
        <v>65</v>
      </c>
      <c r="U90" t="s">
        <v>3193</v>
      </c>
      <c r="V90">
        <v>0</v>
      </c>
      <c r="W90" s="3">
        <v>90000</v>
      </c>
      <c r="X90">
        <v>0</v>
      </c>
      <c r="Y90">
        <v>0</v>
      </c>
      <c r="Z90">
        <v>0</v>
      </c>
      <c r="AA90">
        <v>0</v>
      </c>
      <c r="AD90">
        <v>0</v>
      </c>
      <c r="AM90" t="s">
        <v>3194</v>
      </c>
      <c r="AN90" t="s">
        <v>275</v>
      </c>
      <c r="AP90">
        <v>0</v>
      </c>
      <c r="AQ90">
        <v>0</v>
      </c>
      <c r="AR90">
        <v>0</v>
      </c>
      <c r="AS90">
        <v>0</v>
      </c>
      <c r="AT90">
        <v>0</v>
      </c>
      <c r="AU90">
        <v>0</v>
      </c>
      <c r="AY90" t="s">
        <v>63</v>
      </c>
      <c r="AZ90" t="s">
        <v>5683</v>
      </c>
      <c r="BA90">
        <v>0</v>
      </c>
      <c r="BC90" t="s">
        <v>275</v>
      </c>
      <c r="BF90" t="s">
        <v>5684</v>
      </c>
    </row>
    <row r="91" spans="1:58" x14ac:dyDescent="0.35">
      <c r="A91" t="s">
        <v>3571</v>
      </c>
      <c r="B91">
        <v>10000</v>
      </c>
      <c r="C91">
        <v>10000</v>
      </c>
      <c r="D91" s="2">
        <v>45772</v>
      </c>
      <c r="E91" t="s">
        <v>59</v>
      </c>
      <c r="F91" t="s">
        <v>3572</v>
      </c>
      <c r="G91" t="s">
        <v>3573</v>
      </c>
      <c r="I91">
        <v>1</v>
      </c>
      <c r="J91" t="s">
        <v>183</v>
      </c>
      <c r="K91" t="s">
        <v>438</v>
      </c>
      <c r="L91" t="s">
        <v>439</v>
      </c>
      <c r="M91" s="3">
        <v>18900</v>
      </c>
      <c r="P91" s="2">
        <v>45770</v>
      </c>
      <c r="R91">
        <v>2</v>
      </c>
      <c r="S91" s="3">
        <v>37800</v>
      </c>
      <c r="T91" t="s">
        <v>65</v>
      </c>
      <c r="U91" t="s">
        <v>1181</v>
      </c>
      <c r="V91">
        <v>0</v>
      </c>
      <c r="W91" s="3">
        <v>37800</v>
      </c>
      <c r="X91">
        <v>0</v>
      </c>
      <c r="Y91">
        <v>0</v>
      </c>
      <c r="Z91">
        <v>0</v>
      </c>
      <c r="AA91">
        <v>0</v>
      </c>
      <c r="AD91">
        <v>0</v>
      </c>
      <c r="AM91" t="s">
        <v>1182</v>
      </c>
      <c r="AN91" t="s">
        <v>275</v>
      </c>
      <c r="AP91">
        <v>0</v>
      </c>
      <c r="AQ91">
        <v>0</v>
      </c>
      <c r="AR91">
        <v>0</v>
      </c>
      <c r="AS91">
        <v>0</v>
      </c>
      <c r="AT91">
        <v>0</v>
      </c>
      <c r="AU91">
        <v>0</v>
      </c>
      <c r="AY91" t="s">
        <v>63</v>
      </c>
      <c r="AZ91" t="s">
        <v>5829</v>
      </c>
      <c r="BA91">
        <v>0</v>
      </c>
      <c r="BC91" t="s">
        <v>275</v>
      </c>
      <c r="BF91" t="s">
        <v>3574</v>
      </c>
    </row>
    <row r="92" spans="1:58" x14ac:dyDescent="0.35">
      <c r="A92" t="s">
        <v>5728</v>
      </c>
      <c r="B92">
        <v>10000</v>
      </c>
      <c r="C92">
        <v>10000</v>
      </c>
      <c r="D92" s="2">
        <v>45777</v>
      </c>
      <c r="E92" t="s">
        <v>59</v>
      </c>
      <c r="F92" t="s">
        <v>4244</v>
      </c>
      <c r="G92" t="s">
        <v>5729</v>
      </c>
      <c r="I92">
        <v>1</v>
      </c>
      <c r="J92" t="s">
        <v>183</v>
      </c>
      <c r="K92">
        <v>62</v>
      </c>
      <c r="L92" t="s">
        <v>830</v>
      </c>
      <c r="M92" s="3">
        <v>200000</v>
      </c>
      <c r="P92" s="2">
        <v>45770</v>
      </c>
      <c r="R92">
        <v>1</v>
      </c>
      <c r="S92" s="3">
        <v>200000</v>
      </c>
      <c r="T92" t="s">
        <v>65</v>
      </c>
      <c r="U92" t="s">
        <v>3199</v>
      </c>
      <c r="V92">
        <v>0</v>
      </c>
      <c r="W92" s="3">
        <v>200000</v>
      </c>
      <c r="X92">
        <v>0</v>
      </c>
      <c r="Y92">
        <v>0</v>
      </c>
      <c r="Z92">
        <v>0</v>
      </c>
      <c r="AA92">
        <v>0</v>
      </c>
      <c r="AD92">
        <v>0</v>
      </c>
      <c r="AM92" t="s">
        <v>3200</v>
      </c>
      <c r="AN92" t="s">
        <v>275</v>
      </c>
      <c r="AP92">
        <v>0</v>
      </c>
      <c r="AQ92">
        <v>0</v>
      </c>
      <c r="AR92">
        <v>0</v>
      </c>
      <c r="AS92">
        <v>0</v>
      </c>
      <c r="AT92">
        <v>0</v>
      </c>
      <c r="AU92">
        <v>0</v>
      </c>
      <c r="AY92" t="s">
        <v>63</v>
      </c>
      <c r="AZ92" t="s">
        <v>6544</v>
      </c>
      <c r="BA92">
        <v>0</v>
      </c>
      <c r="BC92" t="s">
        <v>275</v>
      </c>
      <c r="BF92" t="s">
        <v>5730</v>
      </c>
    </row>
    <row r="93" spans="1:58" x14ac:dyDescent="0.35">
      <c r="A93" t="s">
        <v>3435</v>
      </c>
      <c r="B93">
        <v>10000</v>
      </c>
      <c r="C93">
        <v>10000</v>
      </c>
      <c r="D93" s="2">
        <v>45770</v>
      </c>
      <c r="E93" t="s">
        <v>59</v>
      </c>
      <c r="F93" t="s">
        <v>3436</v>
      </c>
      <c r="G93">
        <v>59469</v>
      </c>
      <c r="I93">
        <v>1</v>
      </c>
      <c r="J93" t="s">
        <v>183</v>
      </c>
      <c r="K93">
        <v>73</v>
      </c>
      <c r="L93" t="s">
        <v>184</v>
      </c>
      <c r="M93" s="3">
        <v>4813</v>
      </c>
      <c r="P93" s="2">
        <v>45770</v>
      </c>
      <c r="R93">
        <v>12</v>
      </c>
      <c r="S93" s="3">
        <v>57756</v>
      </c>
      <c r="T93" t="s">
        <v>65</v>
      </c>
      <c r="U93" t="s">
        <v>2318</v>
      </c>
      <c r="V93">
        <v>0</v>
      </c>
      <c r="W93" s="3">
        <v>57750</v>
      </c>
      <c r="X93">
        <v>6</v>
      </c>
      <c r="Y93">
        <v>0</v>
      </c>
      <c r="Z93">
        <v>0</v>
      </c>
      <c r="AA93">
        <v>0</v>
      </c>
      <c r="AD93">
        <v>0</v>
      </c>
      <c r="AM93" t="s">
        <v>2319</v>
      </c>
      <c r="AN93" t="s">
        <v>68</v>
      </c>
      <c r="AP93">
        <v>0</v>
      </c>
      <c r="AQ93">
        <v>0</v>
      </c>
      <c r="AR93">
        <v>0</v>
      </c>
      <c r="AS93">
        <v>0</v>
      </c>
      <c r="AT93">
        <v>0</v>
      </c>
      <c r="AU93">
        <v>0</v>
      </c>
      <c r="AY93" t="s">
        <v>63</v>
      </c>
      <c r="AZ93" t="s">
        <v>5830</v>
      </c>
      <c r="BA93">
        <v>0</v>
      </c>
      <c r="BC93" t="s">
        <v>68</v>
      </c>
      <c r="BF93" t="s">
        <v>3437</v>
      </c>
    </row>
    <row r="94" spans="1:58" x14ac:dyDescent="0.35">
      <c r="A94" t="s">
        <v>3435</v>
      </c>
      <c r="B94">
        <v>10000</v>
      </c>
      <c r="C94">
        <v>20000</v>
      </c>
      <c r="D94" s="2">
        <v>45770</v>
      </c>
      <c r="E94" t="s">
        <v>59</v>
      </c>
      <c r="F94" t="s">
        <v>3436</v>
      </c>
      <c r="G94">
        <v>59469</v>
      </c>
      <c r="I94">
        <v>2</v>
      </c>
      <c r="J94" t="s">
        <v>183</v>
      </c>
      <c r="K94">
        <v>96</v>
      </c>
      <c r="L94" t="s">
        <v>613</v>
      </c>
      <c r="M94" s="3">
        <v>9625</v>
      </c>
      <c r="P94" s="2">
        <v>45770</v>
      </c>
      <c r="R94">
        <v>6</v>
      </c>
      <c r="S94" s="3">
        <v>57750</v>
      </c>
      <c r="T94" t="s">
        <v>65</v>
      </c>
      <c r="U94" t="s">
        <v>2318</v>
      </c>
      <c r="V94">
        <v>0</v>
      </c>
      <c r="W94" s="3">
        <v>57750</v>
      </c>
      <c r="X94">
        <v>0</v>
      </c>
      <c r="Y94">
        <v>0</v>
      </c>
      <c r="Z94">
        <v>0</v>
      </c>
      <c r="AA94">
        <v>0</v>
      </c>
      <c r="AD94">
        <v>0</v>
      </c>
      <c r="AM94" t="s">
        <v>2319</v>
      </c>
      <c r="AN94" t="s">
        <v>68</v>
      </c>
      <c r="AP94">
        <v>0</v>
      </c>
      <c r="AQ94">
        <v>0</v>
      </c>
      <c r="AR94">
        <v>0</v>
      </c>
      <c r="AS94">
        <v>0</v>
      </c>
      <c r="AT94">
        <v>0</v>
      </c>
      <c r="AU94">
        <v>0</v>
      </c>
      <c r="AY94" t="s">
        <v>63</v>
      </c>
      <c r="AZ94" t="s">
        <v>5830</v>
      </c>
      <c r="BA94">
        <v>0</v>
      </c>
      <c r="BC94" t="s">
        <v>68</v>
      </c>
      <c r="BF94" t="s">
        <v>3437</v>
      </c>
    </row>
    <row r="95" spans="1:58" x14ac:dyDescent="0.35">
      <c r="A95" t="s">
        <v>4098</v>
      </c>
      <c r="B95">
        <v>10000</v>
      </c>
      <c r="C95">
        <v>10000</v>
      </c>
      <c r="D95" s="2">
        <v>45777</v>
      </c>
      <c r="E95" t="s">
        <v>59</v>
      </c>
      <c r="F95" t="s">
        <v>4099</v>
      </c>
      <c r="G95" t="s">
        <v>4100</v>
      </c>
      <c r="I95">
        <v>1</v>
      </c>
      <c r="J95" t="s">
        <v>183</v>
      </c>
      <c r="K95">
        <v>88</v>
      </c>
      <c r="L95" t="s">
        <v>144</v>
      </c>
      <c r="M95">
        <v>800</v>
      </c>
      <c r="P95" s="2">
        <v>45770</v>
      </c>
      <c r="R95">
        <v>1</v>
      </c>
      <c r="S95">
        <v>800</v>
      </c>
      <c r="T95" t="s">
        <v>65</v>
      </c>
      <c r="U95">
        <v>107431260001</v>
      </c>
      <c r="V95">
        <v>0</v>
      </c>
      <c r="W95">
        <v>500</v>
      </c>
      <c r="X95">
        <v>300</v>
      </c>
      <c r="Y95">
        <v>0</v>
      </c>
      <c r="Z95">
        <v>0</v>
      </c>
      <c r="AA95">
        <v>0</v>
      </c>
      <c r="AD95">
        <v>0</v>
      </c>
      <c r="AM95">
        <v>10743126</v>
      </c>
      <c r="AN95" t="s">
        <v>282</v>
      </c>
      <c r="AP95">
        <v>0</v>
      </c>
      <c r="AQ95">
        <v>0</v>
      </c>
      <c r="AR95">
        <v>0</v>
      </c>
      <c r="AS95">
        <v>0</v>
      </c>
      <c r="AT95">
        <v>0</v>
      </c>
      <c r="AU95">
        <v>0</v>
      </c>
      <c r="AY95" t="s">
        <v>63</v>
      </c>
      <c r="AZ95" t="s">
        <v>6317</v>
      </c>
      <c r="BA95">
        <v>0</v>
      </c>
      <c r="BC95" t="s">
        <v>282</v>
      </c>
      <c r="BF95" t="s">
        <v>4101</v>
      </c>
    </row>
    <row r="96" spans="1:58" x14ac:dyDescent="0.35">
      <c r="A96" t="s">
        <v>3438</v>
      </c>
      <c r="B96">
        <v>10000</v>
      </c>
      <c r="C96">
        <v>10000</v>
      </c>
      <c r="D96" s="2">
        <v>45770</v>
      </c>
      <c r="E96" t="s">
        <v>59</v>
      </c>
      <c r="F96" t="s">
        <v>3379</v>
      </c>
      <c r="G96" t="s">
        <v>3439</v>
      </c>
      <c r="I96">
        <v>1</v>
      </c>
      <c r="J96" t="s">
        <v>183</v>
      </c>
      <c r="K96">
        <v>117</v>
      </c>
      <c r="L96" t="s">
        <v>1377</v>
      </c>
      <c r="M96">
        <v>125</v>
      </c>
      <c r="P96" s="2">
        <v>45770</v>
      </c>
      <c r="R96">
        <v>4</v>
      </c>
      <c r="S96">
        <v>500</v>
      </c>
      <c r="T96" t="s">
        <v>65</v>
      </c>
      <c r="U96" t="s">
        <v>3440</v>
      </c>
      <c r="V96">
        <v>0</v>
      </c>
      <c r="W96">
        <v>500</v>
      </c>
      <c r="X96">
        <v>0</v>
      </c>
      <c r="Y96">
        <v>0</v>
      </c>
      <c r="Z96">
        <v>0</v>
      </c>
      <c r="AA96">
        <v>0</v>
      </c>
      <c r="AD96">
        <v>0</v>
      </c>
      <c r="AM96" t="s">
        <v>3441</v>
      </c>
      <c r="AN96" t="s">
        <v>355</v>
      </c>
      <c r="AP96">
        <v>0</v>
      </c>
      <c r="AQ96">
        <v>0</v>
      </c>
      <c r="AR96">
        <v>0</v>
      </c>
      <c r="AS96">
        <v>0</v>
      </c>
      <c r="AT96">
        <v>0</v>
      </c>
      <c r="AU96">
        <v>0</v>
      </c>
      <c r="AY96" t="s">
        <v>63</v>
      </c>
      <c r="AZ96" t="s">
        <v>5831</v>
      </c>
      <c r="BA96">
        <v>0</v>
      </c>
      <c r="BC96" t="s">
        <v>355</v>
      </c>
      <c r="BF96" t="s">
        <v>3442</v>
      </c>
    </row>
    <row r="97" spans="1:58" x14ac:dyDescent="0.35">
      <c r="A97" t="s">
        <v>3443</v>
      </c>
      <c r="B97">
        <v>10000</v>
      </c>
      <c r="C97">
        <v>10000</v>
      </c>
      <c r="D97" s="2">
        <v>45770</v>
      </c>
      <c r="E97" t="s">
        <v>59</v>
      </c>
      <c r="F97" t="s">
        <v>3444</v>
      </c>
      <c r="G97" t="s">
        <v>3445</v>
      </c>
      <c r="I97">
        <v>1</v>
      </c>
      <c r="J97" t="s">
        <v>183</v>
      </c>
      <c r="K97">
        <v>61</v>
      </c>
      <c r="L97" t="s">
        <v>209</v>
      </c>
      <c r="M97">
        <v>50</v>
      </c>
      <c r="P97" s="2">
        <v>45770</v>
      </c>
      <c r="R97">
        <v>2</v>
      </c>
      <c r="S97">
        <v>100</v>
      </c>
      <c r="T97" t="s">
        <v>65</v>
      </c>
      <c r="U97" t="s">
        <v>3446</v>
      </c>
      <c r="V97">
        <v>0</v>
      </c>
      <c r="W97">
        <v>100</v>
      </c>
      <c r="X97">
        <v>0</v>
      </c>
      <c r="Y97">
        <v>0</v>
      </c>
      <c r="Z97">
        <v>0</v>
      </c>
      <c r="AA97">
        <v>0</v>
      </c>
      <c r="AD97">
        <v>0</v>
      </c>
      <c r="AM97" t="s">
        <v>3447</v>
      </c>
      <c r="AN97" t="s">
        <v>762</v>
      </c>
      <c r="AP97">
        <v>0</v>
      </c>
      <c r="AQ97">
        <v>0</v>
      </c>
      <c r="AR97">
        <v>0</v>
      </c>
      <c r="AS97">
        <v>0</v>
      </c>
      <c r="AT97">
        <v>0</v>
      </c>
      <c r="AU97">
        <v>0</v>
      </c>
      <c r="AY97" t="s">
        <v>63</v>
      </c>
      <c r="AZ97" t="s">
        <v>5832</v>
      </c>
      <c r="BA97">
        <v>0</v>
      </c>
      <c r="BC97" t="s">
        <v>762</v>
      </c>
      <c r="BF97" t="s">
        <v>3448</v>
      </c>
    </row>
    <row r="98" spans="1:58" x14ac:dyDescent="0.35">
      <c r="A98" t="s">
        <v>5833</v>
      </c>
      <c r="B98">
        <v>10000</v>
      </c>
      <c r="C98">
        <v>10000</v>
      </c>
      <c r="D98" s="2">
        <v>45771</v>
      </c>
      <c r="E98" t="s">
        <v>59</v>
      </c>
      <c r="F98" t="s">
        <v>5834</v>
      </c>
      <c r="G98">
        <v>411180125</v>
      </c>
      <c r="I98">
        <v>1</v>
      </c>
      <c r="J98" t="s">
        <v>183</v>
      </c>
      <c r="K98">
        <v>90</v>
      </c>
      <c r="L98" t="s">
        <v>1190</v>
      </c>
      <c r="M98">
        <v>80</v>
      </c>
      <c r="P98" s="2">
        <v>45770</v>
      </c>
      <c r="R98">
        <v>126</v>
      </c>
      <c r="S98" s="3">
        <v>10080</v>
      </c>
      <c r="T98" t="s">
        <v>65</v>
      </c>
      <c r="U98" t="s">
        <v>5835</v>
      </c>
      <c r="V98">
        <v>0</v>
      </c>
      <c r="W98" s="3">
        <v>10000</v>
      </c>
      <c r="X98">
        <v>80</v>
      </c>
      <c r="Y98">
        <v>0</v>
      </c>
      <c r="Z98">
        <v>0</v>
      </c>
      <c r="AA98">
        <v>0</v>
      </c>
      <c r="AD98">
        <v>0</v>
      </c>
      <c r="AM98" t="s">
        <v>5836</v>
      </c>
      <c r="AN98" t="s">
        <v>5837</v>
      </c>
      <c r="AP98">
        <v>0</v>
      </c>
      <c r="AQ98">
        <v>0</v>
      </c>
      <c r="AR98">
        <v>0</v>
      </c>
      <c r="AS98">
        <v>0</v>
      </c>
      <c r="AT98">
        <v>0</v>
      </c>
      <c r="AU98">
        <v>0</v>
      </c>
      <c r="AY98" t="s">
        <v>63</v>
      </c>
      <c r="AZ98" t="s">
        <v>5838</v>
      </c>
      <c r="BA98">
        <v>0</v>
      </c>
      <c r="BC98" t="s">
        <v>5837</v>
      </c>
      <c r="BF98" t="s">
        <v>5839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9F201-216F-4644-8E26-4CD5A4162850}">
  <dimension ref="A1:BF91"/>
  <sheetViews>
    <sheetView topLeftCell="A89" workbookViewId="0">
      <selection sqref="A1:XFD91"/>
    </sheetView>
  </sheetViews>
  <sheetFormatPr defaultRowHeight="14.5" x14ac:dyDescent="0.35"/>
  <cols>
    <col min="4" max="4" width="9.08984375" bestFit="1" customWidth="1"/>
    <col min="6" max="6" width="10.81640625" bestFit="1" customWidth="1"/>
    <col min="12" max="12" width="9.54296875" customWidth="1"/>
    <col min="16" max="16" width="14.453125" bestFit="1" customWidth="1"/>
  </cols>
  <sheetData>
    <row r="1" spans="1:5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x14ac:dyDescent="0.35">
      <c r="A2" t="s">
        <v>3449</v>
      </c>
      <c r="B2">
        <v>10000</v>
      </c>
      <c r="C2">
        <v>10000</v>
      </c>
      <c r="D2" s="2">
        <v>45772</v>
      </c>
      <c r="E2" t="s">
        <v>59</v>
      </c>
      <c r="F2" t="s">
        <v>3450</v>
      </c>
      <c r="G2" t="s">
        <v>3451</v>
      </c>
      <c r="H2" t="s">
        <v>3452</v>
      </c>
      <c r="I2">
        <v>1</v>
      </c>
      <c r="J2" t="s">
        <v>63</v>
      </c>
      <c r="K2">
        <v>73</v>
      </c>
      <c r="L2" t="s">
        <v>184</v>
      </c>
      <c r="M2" s="3">
        <v>24000</v>
      </c>
      <c r="P2" s="2">
        <v>45771</v>
      </c>
      <c r="R2">
        <v>12</v>
      </c>
      <c r="S2" s="3">
        <v>288000</v>
      </c>
      <c r="T2" t="s">
        <v>65</v>
      </c>
      <c r="U2">
        <v>80256250001</v>
      </c>
      <c r="V2">
        <v>0</v>
      </c>
      <c r="W2">
        <v>0</v>
      </c>
      <c r="X2">
        <v>0</v>
      </c>
      <c r="Y2">
        <v>0</v>
      </c>
      <c r="Z2">
        <v>0</v>
      </c>
      <c r="AA2">
        <v>0</v>
      </c>
      <c r="AD2">
        <v>0</v>
      </c>
      <c r="AH2" t="s">
        <v>63</v>
      </c>
      <c r="AI2">
        <v>0</v>
      </c>
      <c r="AJ2" t="s">
        <v>63</v>
      </c>
      <c r="AM2">
        <v>8025625</v>
      </c>
      <c r="AN2" t="s">
        <v>162</v>
      </c>
      <c r="AP2">
        <v>0</v>
      </c>
      <c r="AQ2">
        <v>0</v>
      </c>
      <c r="AR2">
        <v>0</v>
      </c>
      <c r="AS2">
        <v>0</v>
      </c>
      <c r="AT2">
        <v>0</v>
      </c>
      <c r="AU2">
        <v>0</v>
      </c>
      <c r="AY2" t="s">
        <v>63</v>
      </c>
      <c r="BC2" t="s">
        <v>162</v>
      </c>
      <c r="BF2" t="s">
        <v>3453</v>
      </c>
    </row>
    <row r="3" spans="1:58" x14ac:dyDescent="0.35">
      <c r="A3" t="s">
        <v>5840</v>
      </c>
      <c r="B3">
        <v>10000</v>
      </c>
      <c r="C3">
        <v>10000</v>
      </c>
      <c r="D3" s="2">
        <v>45775</v>
      </c>
      <c r="E3" t="s">
        <v>59</v>
      </c>
      <c r="F3" t="s">
        <v>3701</v>
      </c>
      <c r="G3" t="s">
        <v>3451</v>
      </c>
      <c r="H3" t="s">
        <v>1370</v>
      </c>
      <c r="I3">
        <v>1</v>
      </c>
      <c r="J3" t="s">
        <v>63</v>
      </c>
      <c r="K3" t="s">
        <v>152</v>
      </c>
      <c r="L3" t="s">
        <v>153</v>
      </c>
      <c r="M3" s="3">
        <v>36000</v>
      </c>
      <c r="P3" s="2">
        <v>45771</v>
      </c>
      <c r="R3">
        <v>12</v>
      </c>
      <c r="S3" s="3">
        <v>432000</v>
      </c>
      <c r="T3" t="s">
        <v>65</v>
      </c>
      <c r="U3">
        <v>80256220001</v>
      </c>
      <c r="V3">
        <v>0</v>
      </c>
      <c r="W3">
        <v>0</v>
      </c>
      <c r="X3">
        <v>0</v>
      </c>
      <c r="Y3">
        <v>0</v>
      </c>
      <c r="Z3">
        <v>0</v>
      </c>
      <c r="AA3">
        <v>0</v>
      </c>
      <c r="AD3">
        <v>0</v>
      </c>
      <c r="AH3" t="s">
        <v>63</v>
      </c>
      <c r="AI3">
        <v>0</v>
      </c>
      <c r="AJ3" t="s">
        <v>63</v>
      </c>
      <c r="AM3">
        <v>8025622</v>
      </c>
      <c r="AN3" t="s">
        <v>162</v>
      </c>
      <c r="AP3">
        <v>0</v>
      </c>
      <c r="AQ3">
        <v>0</v>
      </c>
      <c r="AR3">
        <v>0</v>
      </c>
      <c r="AS3">
        <v>0</v>
      </c>
      <c r="AT3">
        <v>0</v>
      </c>
      <c r="AU3">
        <v>0</v>
      </c>
      <c r="AY3" t="s">
        <v>63</v>
      </c>
      <c r="BC3" t="s">
        <v>162</v>
      </c>
      <c r="BF3" t="s">
        <v>5841</v>
      </c>
    </row>
    <row r="4" spans="1:58" x14ac:dyDescent="0.35">
      <c r="A4" t="s">
        <v>4334</v>
      </c>
      <c r="B4">
        <v>10000</v>
      </c>
      <c r="C4">
        <v>10000</v>
      </c>
      <c r="D4" s="2">
        <v>45779</v>
      </c>
      <c r="E4" t="s">
        <v>59</v>
      </c>
      <c r="F4" t="s">
        <v>4335</v>
      </c>
      <c r="G4" t="s">
        <v>1428</v>
      </c>
      <c r="H4" t="s">
        <v>1429</v>
      </c>
      <c r="I4">
        <v>1</v>
      </c>
      <c r="J4" t="s">
        <v>63</v>
      </c>
      <c r="K4">
        <v>78</v>
      </c>
      <c r="L4" t="s">
        <v>216</v>
      </c>
      <c r="M4" s="3">
        <v>8000</v>
      </c>
      <c r="P4" s="2">
        <v>45771</v>
      </c>
      <c r="R4">
        <v>16</v>
      </c>
      <c r="S4" s="3">
        <v>128000</v>
      </c>
      <c r="T4" t="s">
        <v>65</v>
      </c>
      <c r="U4" t="s">
        <v>1353</v>
      </c>
      <c r="V4">
        <v>0</v>
      </c>
      <c r="W4">
        <v>0</v>
      </c>
      <c r="X4">
        <v>0</v>
      </c>
      <c r="Y4">
        <v>0</v>
      </c>
      <c r="Z4">
        <v>0</v>
      </c>
      <c r="AA4">
        <v>0</v>
      </c>
      <c r="AD4">
        <v>0</v>
      </c>
      <c r="AH4" t="s">
        <v>63</v>
      </c>
      <c r="AI4">
        <v>0</v>
      </c>
      <c r="AJ4" t="s">
        <v>63</v>
      </c>
      <c r="AM4" t="s">
        <v>1354</v>
      </c>
      <c r="AN4" t="s">
        <v>275</v>
      </c>
      <c r="AP4">
        <v>0</v>
      </c>
      <c r="AQ4">
        <v>0</v>
      </c>
      <c r="AR4">
        <v>0</v>
      </c>
      <c r="AS4">
        <v>0</v>
      </c>
      <c r="AT4">
        <v>0</v>
      </c>
      <c r="AU4">
        <v>0</v>
      </c>
      <c r="AY4" t="s">
        <v>63</v>
      </c>
      <c r="BC4" t="s">
        <v>275</v>
      </c>
      <c r="BF4" t="s">
        <v>4336</v>
      </c>
    </row>
    <row r="5" spans="1:58" x14ac:dyDescent="0.35">
      <c r="A5" t="s">
        <v>4066</v>
      </c>
      <c r="B5">
        <v>10000</v>
      </c>
      <c r="C5">
        <v>10000</v>
      </c>
      <c r="D5" s="2">
        <v>45776</v>
      </c>
      <c r="E5" t="s">
        <v>59</v>
      </c>
      <c r="F5" t="s">
        <v>4067</v>
      </c>
      <c r="G5" t="s">
        <v>4046</v>
      </c>
      <c r="H5" t="s">
        <v>2941</v>
      </c>
      <c r="I5">
        <v>1</v>
      </c>
      <c r="J5" t="s">
        <v>63</v>
      </c>
      <c r="K5">
        <v>93</v>
      </c>
      <c r="L5" t="s">
        <v>92</v>
      </c>
      <c r="M5" s="3">
        <v>1100</v>
      </c>
      <c r="P5" s="2">
        <v>45771</v>
      </c>
      <c r="R5">
        <v>24</v>
      </c>
      <c r="S5" s="3">
        <v>26400</v>
      </c>
      <c r="T5" t="s">
        <v>65</v>
      </c>
      <c r="U5" t="s">
        <v>4068</v>
      </c>
      <c r="V5">
        <v>0</v>
      </c>
      <c r="W5">
        <v>0</v>
      </c>
      <c r="X5">
        <v>0</v>
      </c>
      <c r="Y5">
        <v>0</v>
      </c>
      <c r="Z5">
        <v>0</v>
      </c>
      <c r="AA5">
        <v>0</v>
      </c>
      <c r="AD5">
        <v>0</v>
      </c>
      <c r="AH5" t="s">
        <v>63</v>
      </c>
      <c r="AI5">
        <v>0</v>
      </c>
      <c r="AJ5" t="s">
        <v>63</v>
      </c>
      <c r="AM5" t="s">
        <v>4069</v>
      </c>
      <c r="AN5" t="s">
        <v>448</v>
      </c>
      <c r="AP5">
        <v>0</v>
      </c>
      <c r="AQ5">
        <v>0</v>
      </c>
      <c r="AR5">
        <v>0</v>
      </c>
      <c r="AS5">
        <v>0</v>
      </c>
      <c r="AT5">
        <v>0</v>
      </c>
      <c r="AU5">
        <v>0</v>
      </c>
      <c r="AY5" t="s">
        <v>63</v>
      </c>
      <c r="BC5" t="s">
        <v>448</v>
      </c>
      <c r="BF5" t="s">
        <v>3986</v>
      </c>
    </row>
    <row r="6" spans="1:58" x14ac:dyDescent="0.35">
      <c r="A6" t="s">
        <v>4066</v>
      </c>
      <c r="B6">
        <v>10000</v>
      </c>
      <c r="C6">
        <v>20000</v>
      </c>
      <c r="D6" s="2">
        <v>45776</v>
      </c>
      <c r="E6" t="s">
        <v>59</v>
      </c>
      <c r="F6" t="s">
        <v>4067</v>
      </c>
      <c r="G6" t="s">
        <v>4046</v>
      </c>
      <c r="H6" t="s">
        <v>2941</v>
      </c>
      <c r="I6">
        <v>1</v>
      </c>
      <c r="J6" t="s">
        <v>63</v>
      </c>
      <c r="K6" t="s">
        <v>812</v>
      </c>
      <c r="L6" t="s">
        <v>813</v>
      </c>
      <c r="M6" s="3">
        <v>1460</v>
      </c>
      <c r="P6" s="2">
        <v>45771</v>
      </c>
      <c r="R6">
        <v>24</v>
      </c>
      <c r="S6" s="3">
        <v>35040</v>
      </c>
      <c r="T6" t="s">
        <v>65</v>
      </c>
      <c r="U6" t="s">
        <v>4068</v>
      </c>
      <c r="V6">
        <v>0</v>
      </c>
      <c r="W6">
        <v>0</v>
      </c>
      <c r="X6">
        <v>0</v>
      </c>
      <c r="Y6">
        <v>0</v>
      </c>
      <c r="Z6">
        <v>0</v>
      </c>
      <c r="AA6">
        <v>0</v>
      </c>
      <c r="AD6">
        <v>0</v>
      </c>
      <c r="AH6" t="s">
        <v>63</v>
      </c>
      <c r="AI6">
        <v>0</v>
      </c>
      <c r="AJ6" t="s">
        <v>63</v>
      </c>
      <c r="AM6" t="s">
        <v>4069</v>
      </c>
      <c r="AN6" t="s">
        <v>448</v>
      </c>
      <c r="AP6">
        <v>0</v>
      </c>
      <c r="AQ6">
        <v>0</v>
      </c>
      <c r="AR6">
        <v>0</v>
      </c>
      <c r="AS6">
        <v>0</v>
      </c>
      <c r="AT6">
        <v>0</v>
      </c>
      <c r="AU6">
        <v>0</v>
      </c>
      <c r="AY6" t="s">
        <v>63</v>
      </c>
      <c r="BC6" t="s">
        <v>448</v>
      </c>
      <c r="BF6" t="s">
        <v>3986</v>
      </c>
    </row>
    <row r="7" spans="1:58" x14ac:dyDescent="0.35">
      <c r="A7" t="s">
        <v>5842</v>
      </c>
      <c r="B7">
        <v>10000</v>
      </c>
      <c r="C7">
        <v>10000</v>
      </c>
      <c r="D7" s="2">
        <v>45775</v>
      </c>
      <c r="E7" t="s">
        <v>59</v>
      </c>
      <c r="F7" t="s">
        <v>3768</v>
      </c>
      <c r="G7" t="s">
        <v>5843</v>
      </c>
      <c r="H7" t="s">
        <v>3746</v>
      </c>
      <c r="I7">
        <v>1</v>
      </c>
      <c r="J7" t="s">
        <v>63</v>
      </c>
      <c r="K7">
        <v>22</v>
      </c>
      <c r="L7" t="s">
        <v>685</v>
      </c>
      <c r="M7" s="3">
        <v>25000</v>
      </c>
      <c r="P7" s="2">
        <v>45771</v>
      </c>
      <c r="R7">
        <v>2</v>
      </c>
      <c r="S7" s="3">
        <v>50000</v>
      </c>
      <c r="T7" t="s">
        <v>65</v>
      </c>
      <c r="U7" t="s">
        <v>5844</v>
      </c>
      <c r="V7">
        <v>0</v>
      </c>
      <c r="W7">
        <v>0</v>
      </c>
      <c r="X7">
        <v>0</v>
      </c>
      <c r="Y7">
        <v>0</v>
      </c>
      <c r="Z7">
        <v>0</v>
      </c>
      <c r="AA7">
        <v>0</v>
      </c>
      <c r="AD7">
        <v>0</v>
      </c>
      <c r="AH7" t="s">
        <v>63</v>
      </c>
      <c r="AI7">
        <v>0</v>
      </c>
      <c r="AJ7" t="s">
        <v>63</v>
      </c>
      <c r="AM7" t="s">
        <v>5845</v>
      </c>
      <c r="AN7" t="s">
        <v>622</v>
      </c>
      <c r="AP7">
        <v>0</v>
      </c>
      <c r="AQ7">
        <v>0</v>
      </c>
      <c r="AR7">
        <v>0</v>
      </c>
      <c r="AS7">
        <v>0</v>
      </c>
      <c r="AT7">
        <v>0</v>
      </c>
      <c r="AU7">
        <v>0</v>
      </c>
      <c r="AY7" t="s">
        <v>63</v>
      </c>
      <c r="BC7" t="s">
        <v>622</v>
      </c>
      <c r="BF7" t="s">
        <v>3118</v>
      </c>
    </row>
    <row r="8" spans="1:58" x14ac:dyDescent="0.35">
      <c r="A8" t="s">
        <v>3509</v>
      </c>
      <c r="B8">
        <v>10000</v>
      </c>
      <c r="C8">
        <v>20000</v>
      </c>
      <c r="D8" s="2">
        <v>45772</v>
      </c>
      <c r="E8" t="s">
        <v>59</v>
      </c>
      <c r="F8" s="4">
        <v>0.46587962962962964</v>
      </c>
      <c r="G8" t="s">
        <v>2496</v>
      </c>
      <c r="H8" t="s">
        <v>2087</v>
      </c>
      <c r="I8">
        <v>1</v>
      </c>
      <c r="J8" t="s">
        <v>63</v>
      </c>
      <c r="K8">
        <v>94</v>
      </c>
      <c r="L8" t="s">
        <v>81</v>
      </c>
      <c r="M8" s="3">
        <v>9000</v>
      </c>
      <c r="P8" s="2">
        <v>45771</v>
      </c>
      <c r="R8">
        <v>4</v>
      </c>
      <c r="S8" s="3">
        <v>36000</v>
      </c>
      <c r="T8" t="s">
        <v>65</v>
      </c>
      <c r="U8" t="s">
        <v>3510</v>
      </c>
      <c r="V8">
        <v>0</v>
      </c>
      <c r="W8">
        <v>0</v>
      </c>
      <c r="X8">
        <v>0</v>
      </c>
      <c r="Y8">
        <v>0</v>
      </c>
      <c r="Z8">
        <v>0</v>
      </c>
      <c r="AA8">
        <v>0</v>
      </c>
      <c r="AD8">
        <v>0</v>
      </c>
      <c r="AH8" t="s">
        <v>63</v>
      </c>
      <c r="AI8">
        <v>0</v>
      </c>
      <c r="AJ8" t="s">
        <v>63</v>
      </c>
      <c r="AM8" t="s">
        <v>3511</v>
      </c>
      <c r="AN8" t="s">
        <v>84</v>
      </c>
      <c r="AP8">
        <v>0</v>
      </c>
      <c r="AQ8">
        <v>0</v>
      </c>
      <c r="AR8">
        <v>0</v>
      </c>
      <c r="AS8">
        <v>0</v>
      </c>
      <c r="AT8">
        <v>0</v>
      </c>
      <c r="AU8">
        <v>0</v>
      </c>
      <c r="AY8" t="s">
        <v>63</v>
      </c>
      <c r="BC8" t="s">
        <v>84</v>
      </c>
      <c r="BF8" t="s">
        <v>3512</v>
      </c>
    </row>
    <row r="9" spans="1:58" x14ac:dyDescent="0.35">
      <c r="A9" t="s">
        <v>3521</v>
      </c>
      <c r="B9">
        <v>10000</v>
      </c>
      <c r="C9">
        <v>20000</v>
      </c>
      <c r="D9" s="2">
        <v>45772</v>
      </c>
      <c r="E9" t="s">
        <v>59</v>
      </c>
      <c r="F9" t="s">
        <v>1701</v>
      </c>
      <c r="G9">
        <v>10620258008</v>
      </c>
      <c r="H9" t="s">
        <v>3522</v>
      </c>
      <c r="I9">
        <v>2</v>
      </c>
      <c r="J9" t="s">
        <v>63</v>
      </c>
      <c r="K9">
        <v>77</v>
      </c>
      <c r="L9" t="s">
        <v>192</v>
      </c>
      <c r="M9">
        <v>423</v>
      </c>
      <c r="P9" s="2">
        <v>45771</v>
      </c>
      <c r="R9">
        <v>180</v>
      </c>
      <c r="S9" s="3">
        <v>76140</v>
      </c>
      <c r="T9" t="s">
        <v>65</v>
      </c>
      <c r="U9" t="s">
        <v>3523</v>
      </c>
      <c r="V9">
        <v>0</v>
      </c>
      <c r="W9">
        <v>0</v>
      </c>
      <c r="X9">
        <v>0</v>
      </c>
      <c r="Y9">
        <v>0</v>
      </c>
      <c r="Z9">
        <v>0</v>
      </c>
      <c r="AA9">
        <v>0</v>
      </c>
      <c r="AD9">
        <v>0</v>
      </c>
      <c r="AH9" t="s">
        <v>63</v>
      </c>
      <c r="AI9">
        <v>0</v>
      </c>
      <c r="AJ9" t="s">
        <v>63</v>
      </c>
      <c r="AM9" t="s">
        <v>3524</v>
      </c>
      <c r="AN9" t="s">
        <v>108</v>
      </c>
      <c r="AP9">
        <v>0</v>
      </c>
      <c r="AQ9">
        <v>0</v>
      </c>
      <c r="AR9">
        <v>0</v>
      </c>
      <c r="AS9">
        <v>0</v>
      </c>
      <c r="AT9">
        <v>0</v>
      </c>
      <c r="AU9">
        <v>0</v>
      </c>
      <c r="AY9" t="s">
        <v>63</v>
      </c>
      <c r="BC9" t="s">
        <v>108</v>
      </c>
      <c r="BF9" t="s">
        <v>3525</v>
      </c>
    </row>
    <row r="10" spans="1:58" x14ac:dyDescent="0.35">
      <c r="A10" t="s">
        <v>4341</v>
      </c>
      <c r="B10">
        <v>10000</v>
      </c>
      <c r="C10">
        <v>10000</v>
      </c>
      <c r="D10" s="2">
        <v>45779</v>
      </c>
      <c r="E10" t="s">
        <v>59</v>
      </c>
      <c r="F10" t="s">
        <v>4342</v>
      </c>
      <c r="G10" t="s">
        <v>1428</v>
      </c>
      <c r="H10" t="s">
        <v>1429</v>
      </c>
      <c r="I10">
        <v>1</v>
      </c>
      <c r="J10" t="s">
        <v>63</v>
      </c>
      <c r="K10">
        <v>78</v>
      </c>
      <c r="L10" t="s">
        <v>216</v>
      </c>
      <c r="M10" s="3">
        <v>2750</v>
      </c>
      <c r="P10" s="2">
        <v>45771</v>
      </c>
      <c r="R10">
        <v>16</v>
      </c>
      <c r="S10" s="3">
        <v>44000</v>
      </c>
      <c r="T10" t="s">
        <v>65</v>
      </c>
      <c r="U10" t="s">
        <v>1353</v>
      </c>
      <c r="V10">
        <v>0</v>
      </c>
      <c r="W10">
        <v>0</v>
      </c>
      <c r="X10">
        <v>0</v>
      </c>
      <c r="Y10">
        <v>0</v>
      </c>
      <c r="Z10">
        <v>0</v>
      </c>
      <c r="AA10">
        <v>0</v>
      </c>
      <c r="AD10">
        <v>0</v>
      </c>
      <c r="AH10" t="s">
        <v>63</v>
      </c>
      <c r="AI10">
        <v>0</v>
      </c>
      <c r="AJ10" t="s">
        <v>63</v>
      </c>
      <c r="AM10" t="s">
        <v>1354</v>
      </c>
      <c r="AN10" t="s">
        <v>170</v>
      </c>
      <c r="AP10">
        <v>0</v>
      </c>
      <c r="AQ10">
        <v>0</v>
      </c>
      <c r="AR10">
        <v>0</v>
      </c>
      <c r="AS10">
        <v>0</v>
      </c>
      <c r="AT10">
        <v>0</v>
      </c>
      <c r="AU10">
        <v>0</v>
      </c>
      <c r="AY10" t="s">
        <v>63</v>
      </c>
      <c r="BC10" t="s">
        <v>170</v>
      </c>
      <c r="BF10" t="s">
        <v>4343</v>
      </c>
    </row>
    <row r="11" spans="1:58" x14ac:dyDescent="0.35">
      <c r="A11" t="s">
        <v>3526</v>
      </c>
      <c r="B11">
        <v>10000</v>
      </c>
      <c r="C11">
        <v>10000</v>
      </c>
      <c r="D11" s="2">
        <v>45771</v>
      </c>
      <c r="E11" t="s">
        <v>59</v>
      </c>
      <c r="F11" t="s">
        <v>3527</v>
      </c>
      <c r="G11" t="s">
        <v>3528</v>
      </c>
      <c r="H11" t="s">
        <v>1815</v>
      </c>
      <c r="I11">
        <v>1</v>
      </c>
      <c r="J11" t="s">
        <v>63</v>
      </c>
      <c r="K11">
        <v>22</v>
      </c>
      <c r="L11" t="s">
        <v>685</v>
      </c>
      <c r="M11" s="3">
        <v>4000</v>
      </c>
      <c r="P11" s="2">
        <v>45771</v>
      </c>
      <c r="R11">
        <v>1</v>
      </c>
      <c r="S11" s="3">
        <v>4000</v>
      </c>
      <c r="T11" t="s">
        <v>65</v>
      </c>
      <c r="U11" t="s">
        <v>3529</v>
      </c>
      <c r="V11">
        <v>0</v>
      </c>
      <c r="W11">
        <v>0</v>
      </c>
      <c r="X11">
        <v>0</v>
      </c>
      <c r="Y11">
        <v>0</v>
      </c>
      <c r="Z11">
        <v>0</v>
      </c>
      <c r="AA11">
        <v>0</v>
      </c>
      <c r="AD11">
        <v>0</v>
      </c>
      <c r="AH11" t="s">
        <v>63</v>
      </c>
      <c r="AI11">
        <v>0</v>
      </c>
      <c r="AJ11" t="s">
        <v>63</v>
      </c>
      <c r="AM11" t="s">
        <v>3530</v>
      </c>
      <c r="AN11" t="s">
        <v>465</v>
      </c>
      <c r="AP11">
        <v>0</v>
      </c>
      <c r="AQ11">
        <v>0</v>
      </c>
      <c r="AR11">
        <v>0</v>
      </c>
      <c r="AS11">
        <v>0</v>
      </c>
      <c r="AT11">
        <v>0</v>
      </c>
      <c r="AU11">
        <v>0</v>
      </c>
      <c r="AY11" t="s">
        <v>63</v>
      </c>
      <c r="BC11" t="s">
        <v>465</v>
      </c>
      <c r="BF11" t="s">
        <v>3531</v>
      </c>
    </row>
    <row r="12" spans="1:58" x14ac:dyDescent="0.35">
      <c r="A12" t="s">
        <v>3553</v>
      </c>
      <c r="B12">
        <v>10000</v>
      </c>
      <c r="C12">
        <v>20000</v>
      </c>
      <c r="D12" s="2">
        <v>45772</v>
      </c>
      <c r="E12" t="s">
        <v>59</v>
      </c>
      <c r="F12" t="s">
        <v>2268</v>
      </c>
      <c r="G12" t="s">
        <v>2893</v>
      </c>
      <c r="H12" t="s">
        <v>3549</v>
      </c>
      <c r="I12">
        <v>2</v>
      </c>
      <c r="J12" t="s">
        <v>63</v>
      </c>
      <c r="K12">
        <v>92</v>
      </c>
      <c r="L12" t="s">
        <v>281</v>
      </c>
      <c r="M12" s="3">
        <v>1200</v>
      </c>
      <c r="P12" s="2">
        <v>45771</v>
      </c>
      <c r="R12">
        <v>1</v>
      </c>
      <c r="S12" s="3">
        <v>1200</v>
      </c>
      <c r="T12" t="s">
        <v>65</v>
      </c>
      <c r="U12" t="s">
        <v>3550</v>
      </c>
      <c r="V12">
        <v>0</v>
      </c>
      <c r="W12">
        <v>0</v>
      </c>
      <c r="X12">
        <v>0</v>
      </c>
      <c r="Y12">
        <v>0</v>
      </c>
      <c r="Z12">
        <v>0</v>
      </c>
      <c r="AA12">
        <v>0</v>
      </c>
      <c r="AD12">
        <v>0</v>
      </c>
      <c r="AH12" t="s">
        <v>63</v>
      </c>
      <c r="AI12">
        <v>0</v>
      </c>
      <c r="AJ12" t="s">
        <v>63</v>
      </c>
      <c r="AM12" t="s">
        <v>3551</v>
      </c>
      <c r="AN12" t="s">
        <v>622</v>
      </c>
      <c r="AP12">
        <v>0</v>
      </c>
      <c r="AQ12">
        <v>0</v>
      </c>
      <c r="AR12">
        <v>0</v>
      </c>
      <c r="AS12">
        <v>0</v>
      </c>
      <c r="AT12">
        <v>0</v>
      </c>
      <c r="AU12">
        <v>0</v>
      </c>
      <c r="AY12" t="s">
        <v>63</v>
      </c>
      <c r="BC12" t="s">
        <v>622</v>
      </c>
      <c r="BF12" t="s">
        <v>3554</v>
      </c>
    </row>
    <row r="13" spans="1:58" x14ac:dyDescent="0.35">
      <c r="A13" t="s">
        <v>3555</v>
      </c>
      <c r="B13">
        <v>10000</v>
      </c>
      <c r="C13">
        <v>10000</v>
      </c>
      <c r="D13" s="2">
        <v>45772</v>
      </c>
      <c r="E13" t="s">
        <v>59</v>
      </c>
      <c r="F13" t="s">
        <v>3533</v>
      </c>
      <c r="G13" t="s">
        <v>3556</v>
      </c>
      <c r="H13" t="s">
        <v>914</v>
      </c>
      <c r="I13">
        <v>1</v>
      </c>
      <c r="J13" t="s">
        <v>63</v>
      </c>
      <c r="K13">
        <v>32</v>
      </c>
      <c r="L13" t="s">
        <v>516</v>
      </c>
      <c r="M13" s="3">
        <v>5860</v>
      </c>
      <c r="P13" s="2">
        <v>45771</v>
      </c>
      <c r="R13">
        <v>1</v>
      </c>
      <c r="S13" s="3">
        <v>5860</v>
      </c>
      <c r="T13" t="s">
        <v>65</v>
      </c>
      <c r="U13" t="s">
        <v>915</v>
      </c>
      <c r="V13">
        <v>0</v>
      </c>
      <c r="W13">
        <v>0</v>
      </c>
      <c r="X13">
        <v>0</v>
      </c>
      <c r="Y13">
        <v>0</v>
      </c>
      <c r="Z13">
        <v>0</v>
      </c>
      <c r="AA13">
        <v>0</v>
      </c>
      <c r="AD13">
        <v>0</v>
      </c>
      <c r="AH13" t="s">
        <v>63</v>
      </c>
      <c r="AI13">
        <v>0</v>
      </c>
      <c r="AJ13" t="s">
        <v>63</v>
      </c>
      <c r="AM13" t="s">
        <v>916</v>
      </c>
      <c r="AN13" t="s">
        <v>465</v>
      </c>
      <c r="AP13">
        <v>0</v>
      </c>
      <c r="AQ13">
        <v>0</v>
      </c>
      <c r="AR13">
        <v>0</v>
      </c>
      <c r="AS13">
        <v>0</v>
      </c>
      <c r="AT13">
        <v>0</v>
      </c>
      <c r="AU13">
        <v>0</v>
      </c>
      <c r="AY13" t="s">
        <v>63</v>
      </c>
      <c r="BC13" t="s">
        <v>465</v>
      </c>
      <c r="BF13" t="s">
        <v>3293</v>
      </c>
    </row>
    <row r="14" spans="1:58" x14ac:dyDescent="0.35">
      <c r="A14" t="s">
        <v>4089</v>
      </c>
      <c r="B14">
        <v>10000</v>
      </c>
      <c r="C14">
        <v>10000</v>
      </c>
      <c r="D14" s="2">
        <v>45776</v>
      </c>
      <c r="E14" t="s">
        <v>59</v>
      </c>
      <c r="F14" t="s">
        <v>4090</v>
      </c>
      <c r="G14" t="s">
        <v>4023</v>
      </c>
      <c r="H14" t="s">
        <v>4091</v>
      </c>
      <c r="I14">
        <v>1</v>
      </c>
      <c r="J14" t="s">
        <v>63</v>
      </c>
      <c r="K14">
        <v>72</v>
      </c>
      <c r="L14" t="s">
        <v>869</v>
      </c>
      <c r="M14">
        <v>500</v>
      </c>
      <c r="P14" s="2">
        <v>45771</v>
      </c>
      <c r="R14">
        <v>6</v>
      </c>
      <c r="S14" s="3">
        <v>3000</v>
      </c>
      <c r="T14" t="s">
        <v>65</v>
      </c>
      <c r="U14" t="s">
        <v>4092</v>
      </c>
      <c r="V14">
        <v>0</v>
      </c>
      <c r="W14">
        <v>0</v>
      </c>
      <c r="X14">
        <v>0</v>
      </c>
      <c r="Y14">
        <v>0</v>
      </c>
      <c r="Z14">
        <v>0</v>
      </c>
      <c r="AA14">
        <v>0</v>
      </c>
      <c r="AD14">
        <v>0</v>
      </c>
      <c r="AH14" t="s">
        <v>63</v>
      </c>
      <c r="AI14">
        <v>0</v>
      </c>
      <c r="AJ14" t="s">
        <v>63</v>
      </c>
      <c r="AM14" t="s">
        <v>4093</v>
      </c>
      <c r="AN14" t="s">
        <v>282</v>
      </c>
      <c r="AP14">
        <v>0</v>
      </c>
      <c r="AQ14">
        <v>0</v>
      </c>
      <c r="AR14">
        <v>0</v>
      </c>
      <c r="AS14">
        <v>0</v>
      </c>
      <c r="AT14">
        <v>0</v>
      </c>
      <c r="AU14">
        <v>0</v>
      </c>
      <c r="AY14" t="s">
        <v>63</v>
      </c>
      <c r="BC14" t="s">
        <v>282</v>
      </c>
      <c r="BF14" t="s">
        <v>4094</v>
      </c>
    </row>
    <row r="15" spans="1:58" x14ac:dyDescent="0.35">
      <c r="A15" t="s">
        <v>4033</v>
      </c>
      <c r="B15">
        <v>10000</v>
      </c>
      <c r="C15">
        <v>30000</v>
      </c>
      <c r="D15" s="2">
        <v>45776</v>
      </c>
      <c r="E15" t="s">
        <v>59</v>
      </c>
      <c r="F15" s="4">
        <v>0.46378472222222222</v>
      </c>
      <c r="G15" t="s">
        <v>4034</v>
      </c>
      <c r="H15" t="s">
        <v>477</v>
      </c>
      <c r="I15">
        <v>2</v>
      </c>
      <c r="J15" t="s">
        <v>63</v>
      </c>
      <c r="K15">
        <v>77</v>
      </c>
      <c r="L15" t="s">
        <v>192</v>
      </c>
      <c r="M15" s="3">
        <v>3705</v>
      </c>
      <c r="P15" s="2">
        <v>45771</v>
      </c>
      <c r="R15">
        <v>88</v>
      </c>
      <c r="S15" s="3">
        <v>326040</v>
      </c>
      <c r="T15" t="s">
        <v>65</v>
      </c>
      <c r="U15" t="s">
        <v>4035</v>
      </c>
      <c r="V15">
        <v>0</v>
      </c>
      <c r="W15">
        <v>0</v>
      </c>
      <c r="X15">
        <v>0</v>
      </c>
      <c r="Y15">
        <v>0</v>
      </c>
      <c r="Z15">
        <v>0</v>
      </c>
      <c r="AA15">
        <v>0</v>
      </c>
      <c r="AD15">
        <v>0</v>
      </c>
      <c r="AH15" t="s">
        <v>63</v>
      </c>
      <c r="AI15">
        <v>0</v>
      </c>
      <c r="AJ15" t="s">
        <v>63</v>
      </c>
      <c r="AM15" t="s">
        <v>4036</v>
      </c>
      <c r="AN15" t="s">
        <v>108</v>
      </c>
      <c r="AP15">
        <v>0</v>
      </c>
      <c r="AQ15">
        <v>0</v>
      </c>
      <c r="AR15">
        <v>0</v>
      </c>
      <c r="AS15">
        <v>0</v>
      </c>
      <c r="AT15">
        <v>0</v>
      </c>
      <c r="AU15">
        <v>0</v>
      </c>
      <c r="AY15" t="s">
        <v>63</v>
      </c>
      <c r="BC15" t="s">
        <v>108</v>
      </c>
      <c r="BF15" t="s">
        <v>4037</v>
      </c>
    </row>
    <row r="16" spans="1:58" x14ac:dyDescent="0.35">
      <c r="A16" t="s">
        <v>3563</v>
      </c>
      <c r="B16">
        <v>10000</v>
      </c>
      <c r="C16">
        <v>10000</v>
      </c>
      <c r="D16" s="2">
        <v>45772</v>
      </c>
      <c r="E16" t="s">
        <v>59</v>
      </c>
      <c r="F16" t="s">
        <v>3497</v>
      </c>
      <c r="G16" t="s">
        <v>1880</v>
      </c>
      <c r="H16" t="s">
        <v>1881</v>
      </c>
      <c r="I16">
        <v>1</v>
      </c>
      <c r="J16" t="s">
        <v>63</v>
      </c>
      <c r="K16">
        <v>78</v>
      </c>
      <c r="L16" t="s">
        <v>216</v>
      </c>
      <c r="M16" s="3">
        <v>4000</v>
      </c>
      <c r="P16" s="2">
        <v>45771</v>
      </c>
      <c r="R16">
        <v>16</v>
      </c>
      <c r="S16" s="3">
        <v>64000</v>
      </c>
      <c r="T16" t="s">
        <v>65</v>
      </c>
      <c r="U16" t="s">
        <v>1882</v>
      </c>
      <c r="V16">
        <v>0</v>
      </c>
      <c r="W16">
        <v>0</v>
      </c>
      <c r="X16">
        <v>0</v>
      </c>
      <c r="Y16">
        <v>0</v>
      </c>
      <c r="Z16">
        <v>0</v>
      </c>
      <c r="AA16">
        <v>0</v>
      </c>
      <c r="AD16">
        <v>0</v>
      </c>
      <c r="AH16" t="s">
        <v>63</v>
      </c>
      <c r="AI16">
        <v>0</v>
      </c>
      <c r="AJ16" t="s">
        <v>63</v>
      </c>
      <c r="AM16" t="s">
        <v>1883</v>
      </c>
      <c r="AN16" t="s">
        <v>170</v>
      </c>
      <c r="AP16">
        <v>0</v>
      </c>
      <c r="AQ16">
        <v>0</v>
      </c>
      <c r="AR16">
        <v>0</v>
      </c>
      <c r="AS16">
        <v>0</v>
      </c>
      <c r="AT16">
        <v>0</v>
      </c>
      <c r="AU16">
        <v>0</v>
      </c>
      <c r="AY16" t="s">
        <v>63</v>
      </c>
      <c r="BC16" t="s">
        <v>170</v>
      </c>
      <c r="BF16" t="s">
        <v>3564</v>
      </c>
    </row>
    <row r="17" spans="1:58" x14ac:dyDescent="0.35">
      <c r="A17" t="s">
        <v>3563</v>
      </c>
      <c r="B17">
        <v>10000</v>
      </c>
      <c r="C17">
        <v>20000</v>
      </c>
      <c r="D17" s="2">
        <v>45772</v>
      </c>
      <c r="E17" t="s">
        <v>59</v>
      </c>
      <c r="F17" t="s">
        <v>3497</v>
      </c>
      <c r="G17" t="s">
        <v>1880</v>
      </c>
      <c r="H17" t="s">
        <v>1881</v>
      </c>
      <c r="I17">
        <v>2</v>
      </c>
      <c r="J17" t="s">
        <v>63</v>
      </c>
      <c r="K17">
        <v>63</v>
      </c>
      <c r="L17" t="s">
        <v>136</v>
      </c>
      <c r="M17" s="3">
        <v>3750</v>
      </c>
      <c r="P17" s="2">
        <v>45771</v>
      </c>
      <c r="R17">
        <v>16</v>
      </c>
      <c r="S17" s="3">
        <v>60000</v>
      </c>
      <c r="T17" t="s">
        <v>65</v>
      </c>
      <c r="U17" t="s">
        <v>1882</v>
      </c>
      <c r="V17">
        <v>0</v>
      </c>
      <c r="W17">
        <v>0</v>
      </c>
      <c r="X17">
        <v>0</v>
      </c>
      <c r="Y17">
        <v>0</v>
      </c>
      <c r="Z17">
        <v>0</v>
      </c>
      <c r="AA17">
        <v>0</v>
      </c>
      <c r="AD17">
        <v>0</v>
      </c>
      <c r="AH17" t="s">
        <v>63</v>
      </c>
      <c r="AI17">
        <v>0</v>
      </c>
      <c r="AJ17" t="s">
        <v>63</v>
      </c>
      <c r="AM17" t="s">
        <v>1883</v>
      </c>
      <c r="AN17" t="s">
        <v>170</v>
      </c>
      <c r="AP17">
        <v>0</v>
      </c>
      <c r="AQ17">
        <v>0</v>
      </c>
      <c r="AR17">
        <v>0</v>
      </c>
      <c r="AS17">
        <v>0</v>
      </c>
      <c r="AT17">
        <v>0</v>
      </c>
      <c r="AU17">
        <v>0</v>
      </c>
      <c r="AY17" t="s">
        <v>63</v>
      </c>
      <c r="BC17" t="s">
        <v>170</v>
      </c>
      <c r="BF17" t="s">
        <v>3564</v>
      </c>
    </row>
    <row r="18" spans="1:58" x14ac:dyDescent="0.35">
      <c r="A18" t="s">
        <v>3565</v>
      </c>
      <c r="B18">
        <v>10000</v>
      </c>
      <c r="C18">
        <v>20000</v>
      </c>
      <c r="D18" s="2">
        <v>45771</v>
      </c>
      <c r="E18" t="s">
        <v>59</v>
      </c>
      <c r="F18" t="s">
        <v>3566</v>
      </c>
      <c r="G18" t="s">
        <v>1428</v>
      </c>
      <c r="H18" t="s">
        <v>1429</v>
      </c>
      <c r="I18">
        <v>2</v>
      </c>
      <c r="J18" t="s">
        <v>63</v>
      </c>
      <c r="K18">
        <v>63</v>
      </c>
      <c r="L18" t="s">
        <v>136</v>
      </c>
      <c r="M18" s="3">
        <v>5000</v>
      </c>
      <c r="P18" s="2">
        <v>45771</v>
      </c>
      <c r="R18">
        <v>16</v>
      </c>
      <c r="S18" s="3">
        <v>80000</v>
      </c>
      <c r="T18" t="s">
        <v>65</v>
      </c>
      <c r="U18" t="s">
        <v>3002</v>
      </c>
      <c r="V18">
        <v>0</v>
      </c>
      <c r="W18">
        <v>0</v>
      </c>
      <c r="X18">
        <v>0</v>
      </c>
      <c r="Y18">
        <v>0</v>
      </c>
      <c r="Z18">
        <v>0</v>
      </c>
      <c r="AA18">
        <v>0</v>
      </c>
      <c r="AD18">
        <v>0</v>
      </c>
      <c r="AH18" t="s">
        <v>63</v>
      </c>
      <c r="AI18">
        <v>0</v>
      </c>
      <c r="AJ18" t="s">
        <v>63</v>
      </c>
      <c r="AM18" t="s">
        <v>3003</v>
      </c>
      <c r="AN18" t="s">
        <v>170</v>
      </c>
      <c r="AP18">
        <v>0</v>
      </c>
      <c r="AQ18">
        <v>0</v>
      </c>
      <c r="AR18">
        <v>0</v>
      </c>
      <c r="AS18">
        <v>0</v>
      </c>
      <c r="AT18">
        <v>0</v>
      </c>
      <c r="AU18">
        <v>0</v>
      </c>
      <c r="AY18" t="s">
        <v>63</v>
      </c>
      <c r="BC18" t="s">
        <v>170</v>
      </c>
      <c r="BF18" t="s">
        <v>3567</v>
      </c>
    </row>
    <row r="19" spans="1:58" x14ac:dyDescent="0.35">
      <c r="A19" t="s">
        <v>5846</v>
      </c>
      <c r="B19">
        <v>10000</v>
      </c>
      <c r="C19">
        <v>10000</v>
      </c>
      <c r="D19" s="2">
        <v>45777</v>
      </c>
      <c r="E19" t="s">
        <v>59</v>
      </c>
      <c r="F19" t="s">
        <v>5847</v>
      </c>
      <c r="G19" t="s">
        <v>5848</v>
      </c>
      <c r="H19" t="s">
        <v>3191</v>
      </c>
      <c r="I19">
        <v>1</v>
      </c>
      <c r="J19" t="s">
        <v>63</v>
      </c>
      <c r="K19" t="s">
        <v>3819</v>
      </c>
      <c r="L19" t="s">
        <v>3801</v>
      </c>
      <c r="M19" s="3">
        <v>120000</v>
      </c>
      <c r="P19" s="2">
        <v>45771</v>
      </c>
      <c r="R19">
        <v>1</v>
      </c>
      <c r="S19" s="3">
        <v>120000</v>
      </c>
      <c r="T19" t="s">
        <v>65</v>
      </c>
      <c r="U19" t="s">
        <v>3193</v>
      </c>
      <c r="V19">
        <v>0</v>
      </c>
      <c r="W19">
        <v>0</v>
      </c>
      <c r="X19">
        <v>0</v>
      </c>
      <c r="Y19">
        <v>0</v>
      </c>
      <c r="Z19">
        <v>0</v>
      </c>
      <c r="AA19">
        <v>0</v>
      </c>
      <c r="AD19">
        <v>0</v>
      </c>
      <c r="AH19" t="s">
        <v>63</v>
      </c>
      <c r="AI19">
        <v>0</v>
      </c>
      <c r="AJ19" t="s">
        <v>63</v>
      </c>
      <c r="AM19" t="s">
        <v>3194</v>
      </c>
      <c r="AN19" t="s">
        <v>275</v>
      </c>
      <c r="AP19">
        <v>0</v>
      </c>
      <c r="AQ19">
        <v>0</v>
      </c>
      <c r="AR19">
        <v>0</v>
      </c>
      <c r="AS19">
        <v>0</v>
      </c>
      <c r="AT19">
        <v>0</v>
      </c>
      <c r="AU19">
        <v>0</v>
      </c>
      <c r="AY19" t="s">
        <v>63</v>
      </c>
      <c r="BC19" t="s">
        <v>275</v>
      </c>
      <c r="BF19" t="s">
        <v>5849</v>
      </c>
    </row>
    <row r="20" spans="1:58" x14ac:dyDescent="0.35">
      <c r="A20" t="s">
        <v>5850</v>
      </c>
      <c r="B20">
        <v>10000</v>
      </c>
      <c r="C20">
        <v>30000</v>
      </c>
      <c r="D20" s="2">
        <v>45776</v>
      </c>
      <c r="E20" t="s">
        <v>59</v>
      </c>
      <c r="F20" t="s">
        <v>5851</v>
      </c>
      <c r="G20" t="s">
        <v>5852</v>
      </c>
      <c r="H20" t="s">
        <v>5853</v>
      </c>
      <c r="I20">
        <v>1</v>
      </c>
      <c r="J20" t="s">
        <v>63</v>
      </c>
      <c r="K20">
        <v>117</v>
      </c>
      <c r="L20" t="s">
        <v>1377</v>
      </c>
      <c r="M20" s="3">
        <v>3334</v>
      </c>
      <c r="P20" s="2">
        <v>45771</v>
      </c>
      <c r="R20">
        <v>3</v>
      </c>
      <c r="S20" s="3">
        <v>10002</v>
      </c>
      <c r="T20" t="s">
        <v>65</v>
      </c>
      <c r="U20" t="s">
        <v>5854</v>
      </c>
      <c r="V20">
        <v>0</v>
      </c>
      <c r="W20">
        <v>0</v>
      </c>
      <c r="X20">
        <v>0</v>
      </c>
      <c r="Y20">
        <v>0</v>
      </c>
      <c r="Z20">
        <v>0</v>
      </c>
      <c r="AA20">
        <v>0</v>
      </c>
      <c r="AD20">
        <v>0</v>
      </c>
      <c r="AH20" t="s">
        <v>63</v>
      </c>
      <c r="AI20">
        <v>0</v>
      </c>
      <c r="AJ20" t="s">
        <v>63</v>
      </c>
      <c r="AM20" t="s">
        <v>5855</v>
      </c>
      <c r="AN20" t="s">
        <v>2395</v>
      </c>
      <c r="AP20">
        <v>0</v>
      </c>
      <c r="AQ20">
        <v>0</v>
      </c>
      <c r="AR20">
        <v>0</v>
      </c>
      <c r="AS20">
        <v>0</v>
      </c>
      <c r="AT20">
        <v>0</v>
      </c>
      <c r="AU20">
        <v>0</v>
      </c>
      <c r="AY20" t="s">
        <v>63</v>
      </c>
      <c r="BC20" t="s">
        <v>2395</v>
      </c>
      <c r="BF20" t="s">
        <v>5856</v>
      </c>
    </row>
    <row r="21" spans="1:58" x14ac:dyDescent="0.35">
      <c r="A21" t="s">
        <v>4021</v>
      </c>
      <c r="B21">
        <v>10000</v>
      </c>
      <c r="C21">
        <v>10000</v>
      </c>
      <c r="D21" s="2">
        <v>45776</v>
      </c>
      <c r="E21" t="s">
        <v>59</v>
      </c>
      <c r="F21" t="s">
        <v>4022</v>
      </c>
      <c r="G21" t="s">
        <v>4023</v>
      </c>
      <c r="H21" t="s">
        <v>4024</v>
      </c>
      <c r="I21">
        <v>1</v>
      </c>
      <c r="J21" t="s">
        <v>63</v>
      </c>
      <c r="K21">
        <v>72</v>
      </c>
      <c r="L21" t="s">
        <v>869</v>
      </c>
      <c r="M21" s="3">
        <v>1000</v>
      </c>
      <c r="P21" s="2">
        <v>45771</v>
      </c>
      <c r="R21">
        <v>6</v>
      </c>
      <c r="S21" s="3">
        <v>6000</v>
      </c>
      <c r="T21" t="s">
        <v>65</v>
      </c>
      <c r="U21" t="s">
        <v>4025</v>
      </c>
      <c r="V21">
        <v>0</v>
      </c>
      <c r="W21">
        <v>0</v>
      </c>
      <c r="X21">
        <v>0</v>
      </c>
      <c r="Y21">
        <v>0</v>
      </c>
      <c r="Z21">
        <v>0</v>
      </c>
      <c r="AA21">
        <v>0</v>
      </c>
      <c r="AD21">
        <v>0</v>
      </c>
      <c r="AH21" t="s">
        <v>63</v>
      </c>
      <c r="AI21">
        <v>0</v>
      </c>
      <c r="AJ21" t="s">
        <v>63</v>
      </c>
      <c r="AM21" t="s">
        <v>4026</v>
      </c>
      <c r="AN21" t="s">
        <v>282</v>
      </c>
      <c r="AP21">
        <v>0</v>
      </c>
      <c r="AQ21">
        <v>0</v>
      </c>
      <c r="AR21">
        <v>0</v>
      </c>
      <c r="AS21">
        <v>0</v>
      </c>
      <c r="AT21">
        <v>0</v>
      </c>
      <c r="AU21">
        <v>0</v>
      </c>
      <c r="AY21" t="s">
        <v>63</v>
      </c>
      <c r="BC21" t="s">
        <v>282</v>
      </c>
      <c r="BF21" t="s">
        <v>4027</v>
      </c>
    </row>
    <row r="22" spans="1:58" x14ac:dyDescent="0.35">
      <c r="A22" t="s">
        <v>3581</v>
      </c>
      <c r="B22">
        <v>10000</v>
      </c>
      <c r="C22">
        <v>10000</v>
      </c>
      <c r="D22" s="2">
        <v>45771</v>
      </c>
      <c r="E22" t="s">
        <v>59</v>
      </c>
      <c r="F22" t="s">
        <v>3582</v>
      </c>
      <c r="G22" t="s">
        <v>3583</v>
      </c>
      <c r="H22" t="s">
        <v>3584</v>
      </c>
      <c r="I22">
        <v>1</v>
      </c>
      <c r="J22" t="s">
        <v>63</v>
      </c>
      <c r="K22">
        <v>95</v>
      </c>
      <c r="L22" t="s">
        <v>454</v>
      </c>
      <c r="M22">
        <v>358</v>
      </c>
      <c r="P22" s="2">
        <v>45771</v>
      </c>
      <c r="R22">
        <v>28</v>
      </c>
      <c r="S22" s="3">
        <v>10016</v>
      </c>
      <c r="T22" t="s">
        <v>65</v>
      </c>
      <c r="U22" t="s">
        <v>3585</v>
      </c>
      <c r="V22">
        <v>0</v>
      </c>
      <c r="W22">
        <v>0</v>
      </c>
      <c r="X22">
        <v>0</v>
      </c>
      <c r="Y22">
        <v>0</v>
      </c>
      <c r="Z22">
        <v>0</v>
      </c>
      <c r="AA22">
        <v>0</v>
      </c>
      <c r="AD22">
        <v>0</v>
      </c>
      <c r="AH22" t="s">
        <v>63</v>
      </c>
      <c r="AI22">
        <v>0</v>
      </c>
      <c r="AJ22" t="s">
        <v>63</v>
      </c>
      <c r="AM22" t="s">
        <v>3586</v>
      </c>
      <c r="AN22" t="s">
        <v>465</v>
      </c>
      <c r="AP22">
        <v>0</v>
      </c>
      <c r="AQ22">
        <v>0</v>
      </c>
      <c r="AR22">
        <v>0</v>
      </c>
      <c r="AS22">
        <v>0</v>
      </c>
      <c r="AT22">
        <v>0</v>
      </c>
      <c r="AU22">
        <v>0</v>
      </c>
      <c r="AY22" t="s">
        <v>63</v>
      </c>
      <c r="BC22" t="s">
        <v>465</v>
      </c>
      <c r="BF22" t="s">
        <v>3587</v>
      </c>
    </row>
    <row r="23" spans="1:58" x14ac:dyDescent="0.35">
      <c r="A23" t="s">
        <v>3581</v>
      </c>
      <c r="B23">
        <v>20000</v>
      </c>
      <c r="C23">
        <v>10000</v>
      </c>
      <c r="D23" s="2">
        <v>45771</v>
      </c>
      <c r="E23" t="s">
        <v>59</v>
      </c>
      <c r="F23" t="s">
        <v>3582</v>
      </c>
      <c r="G23" t="s">
        <v>3583</v>
      </c>
      <c r="H23" t="s">
        <v>3584</v>
      </c>
      <c r="I23">
        <v>1</v>
      </c>
      <c r="J23" t="s">
        <v>63</v>
      </c>
      <c r="K23">
        <v>95</v>
      </c>
      <c r="L23" t="s">
        <v>454</v>
      </c>
      <c r="M23">
        <v>357</v>
      </c>
      <c r="P23" s="2">
        <v>45771</v>
      </c>
      <c r="R23">
        <v>28</v>
      </c>
      <c r="S23" s="3">
        <v>10000</v>
      </c>
      <c r="T23" t="s">
        <v>65</v>
      </c>
      <c r="U23" t="s">
        <v>3585</v>
      </c>
      <c r="V23">
        <v>0</v>
      </c>
      <c r="W23">
        <v>0</v>
      </c>
      <c r="X23">
        <v>0</v>
      </c>
      <c r="Y23">
        <v>0</v>
      </c>
      <c r="Z23">
        <v>0</v>
      </c>
      <c r="AA23">
        <v>0</v>
      </c>
      <c r="AD23">
        <v>0</v>
      </c>
      <c r="AH23" t="s">
        <v>63</v>
      </c>
      <c r="AI23">
        <v>0</v>
      </c>
      <c r="AJ23" t="s">
        <v>63</v>
      </c>
      <c r="AM23" t="s">
        <v>3586</v>
      </c>
      <c r="AN23" t="s">
        <v>465</v>
      </c>
      <c r="AP23">
        <v>0</v>
      </c>
      <c r="AQ23">
        <v>0</v>
      </c>
      <c r="AR23">
        <v>0</v>
      </c>
      <c r="AS23">
        <v>0</v>
      </c>
      <c r="AT23">
        <v>0</v>
      </c>
      <c r="AU23">
        <v>0</v>
      </c>
      <c r="AY23" t="s">
        <v>63</v>
      </c>
      <c r="BC23" t="s">
        <v>465</v>
      </c>
      <c r="BF23" t="s">
        <v>3587</v>
      </c>
    </row>
    <row r="24" spans="1:58" x14ac:dyDescent="0.35">
      <c r="A24" t="s">
        <v>3581</v>
      </c>
      <c r="B24">
        <v>30000</v>
      </c>
      <c r="C24">
        <v>10000</v>
      </c>
      <c r="D24" s="2">
        <v>45771</v>
      </c>
      <c r="E24" t="s">
        <v>59</v>
      </c>
      <c r="F24" t="s">
        <v>3582</v>
      </c>
      <c r="G24" t="s">
        <v>3583</v>
      </c>
      <c r="H24" t="s">
        <v>3584</v>
      </c>
      <c r="I24">
        <v>1</v>
      </c>
      <c r="J24" t="s">
        <v>63</v>
      </c>
      <c r="K24">
        <v>95</v>
      </c>
      <c r="L24" t="s">
        <v>454</v>
      </c>
      <c r="M24">
        <v>357</v>
      </c>
      <c r="P24" s="2">
        <v>45771</v>
      </c>
      <c r="R24">
        <v>28</v>
      </c>
      <c r="S24" s="3">
        <v>10000</v>
      </c>
      <c r="T24" t="s">
        <v>65</v>
      </c>
      <c r="U24" t="s">
        <v>3585</v>
      </c>
      <c r="V24">
        <v>0</v>
      </c>
      <c r="W24">
        <v>0</v>
      </c>
      <c r="X24">
        <v>0</v>
      </c>
      <c r="Y24">
        <v>0</v>
      </c>
      <c r="Z24">
        <v>0</v>
      </c>
      <c r="AA24">
        <v>0</v>
      </c>
      <c r="AD24">
        <v>0</v>
      </c>
      <c r="AH24" t="s">
        <v>63</v>
      </c>
      <c r="AI24">
        <v>0</v>
      </c>
      <c r="AJ24" t="s">
        <v>63</v>
      </c>
      <c r="AM24" t="s">
        <v>3586</v>
      </c>
      <c r="AN24" t="s">
        <v>465</v>
      </c>
      <c r="AP24">
        <v>0</v>
      </c>
      <c r="AQ24">
        <v>0</v>
      </c>
      <c r="AR24">
        <v>0</v>
      </c>
      <c r="AS24">
        <v>0</v>
      </c>
      <c r="AT24">
        <v>0</v>
      </c>
      <c r="AU24">
        <v>0</v>
      </c>
      <c r="AY24" t="s">
        <v>63</v>
      </c>
      <c r="BC24" t="s">
        <v>465</v>
      </c>
      <c r="BF24" t="s">
        <v>3587</v>
      </c>
    </row>
    <row r="25" spans="1:58" x14ac:dyDescent="0.35">
      <c r="A25" t="s">
        <v>3581</v>
      </c>
      <c r="B25">
        <v>40000</v>
      </c>
      <c r="C25">
        <v>10000</v>
      </c>
      <c r="D25" s="2">
        <v>45771</v>
      </c>
      <c r="E25" t="s">
        <v>59</v>
      </c>
      <c r="F25" t="s">
        <v>3582</v>
      </c>
      <c r="G25" t="s">
        <v>3583</v>
      </c>
      <c r="H25" t="s">
        <v>3584</v>
      </c>
      <c r="I25">
        <v>1</v>
      </c>
      <c r="J25" t="s">
        <v>63</v>
      </c>
      <c r="K25">
        <v>95</v>
      </c>
      <c r="L25" t="s">
        <v>454</v>
      </c>
      <c r="M25">
        <v>357</v>
      </c>
      <c r="P25" s="2">
        <v>45771</v>
      </c>
      <c r="R25">
        <v>28</v>
      </c>
      <c r="S25" s="3">
        <v>10000</v>
      </c>
      <c r="T25" t="s">
        <v>65</v>
      </c>
      <c r="U25" t="s">
        <v>3585</v>
      </c>
      <c r="V25">
        <v>0</v>
      </c>
      <c r="W25">
        <v>0</v>
      </c>
      <c r="X25">
        <v>0</v>
      </c>
      <c r="Y25">
        <v>0</v>
      </c>
      <c r="Z25">
        <v>0</v>
      </c>
      <c r="AA25">
        <v>0</v>
      </c>
      <c r="AD25">
        <v>0</v>
      </c>
      <c r="AH25" t="s">
        <v>63</v>
      </c>
      <c r="AI25">
        <v>0</v>
      </c>
      <c r="AJ25" t="s">
        <v>63</v>
      </c>
      <c r="AM25" t="s">
        <v>3586</v>
      </c>
      <c r="AN25" t="s">
        <v>465</v>
      </c>
      <c r="AP25">
        <v>0</v>
      </c>
      <c r="AQ25">
        <v>0</v>
      </c>
      <c r="AR25">
        <v>0</v>
      </c>
      <c r="AS25">
        <v>0</v>
      </c>
      <c r="AT25">
        <v>0</v>
      </c>
      <c r="AU25">
        <v>0</v>
      </c>
      <c r="AY25" t="s">
        <v>63</v>
      </c>
      <c r="BC25" t="s">
        <v>465</v>
      </c>
      <c r="BF25" t="s">
        <v>3587</v>
      </c>
    </row>
    <row r="26" spans="1:58" x14ac:dyDescent="0.35">
      <c r="A26" t="s">
        <v>3581</v>
      </c>
      <c r="B26">
        <v>50000</v>
      </c>
      <c r="C26">
        <v>10000</v>
      </c>
      <c r="D26" s="2">
        <v>45771</v>
      </c>
      <c r="E26" t="s">
        <v>59</v>
      </c>
      <c r="F26" t="s">
        <v>3582</v>
      </c>
      <c r="G26" t="s">
        <v>3583</v>
      </c>
      <c r="H26" t="s">
        <v>3584</v>
      </c>
      <c r="I26">
        <v>1</v>
      </c>
      <c r="J26" t="s">
        <v>63</v>
      </c>
      <c r="K26">
        <v>95</v>
      </c>
      <c r="L26" t="s">
        <v>454</v>
      </c>
      <c r="M26">
        <v>357</v>
      </c>
      <c r="P26" s="2">
        <v>45771</v>
      </c>
      <c r="R26">
        <v>28</v>
      </c>
      <c r="S26" s="3">
        <v>10000</v>
      </c>
      <c r="T26" t="s">
        <v>65</v>
      </c>
      <c r="U26" t="s">
        <v>3585</v>
      </c>
      <c r="V26">
        <v>0</v>
      </c>
      <c r="W26">
        <v>0</v>
      </c>
      <c r="X26">
        <v>0</v>
      </c>
      <c r="Y26">
        <v>0</v>
      </c>
      <c r="Z26">
        <v>0</v>
      </c>
      <c r="AA26">
        <v>0</v>
      </c>
      <c r="AD26">
        <v>0</v>
      </c>
      <c r="AH26" t="s">
        <v>63</v>
      </c>
      <c r="AI26">
        <v>0</v>
      </c>
      <c r="AJ26" t="s">
        <v>63</v>
      </c>
      <c r="AM26" t="s">
        <v>3586</v>
      </c>
      <c r="AN26" t="s">
        <v>465</v>
      </c>
      <c r="AP26">
        <v>0</v>
      </c>
      <c r="AQ26">
        <v>0</v>
      </c>
      <c r="AR26">
        <v>0</v>
      </c>
      <c r="AS26">
        <v>0</v>
      </c>
      <c r="AT26">
        <v>0</v>
      </c>
      <c r="AU26">
        <v>0</v>
      </c>
      <c r="AY26" t="s">
        <v>63</v>
      </c>
      <c r="BC26" t="s">
        <v>465</v>
      </c>
      <c r="BF26" t="s">
        <v>3587</v>
      </c>
    </row>
    <row r="27" spans="1:58" x14ac:dyDescent="0.35">
      <c r="A27" t="s">
        <v>3581</v>
      </c>
      <c r="B27">
        <v>60000</v>
      </c>
      <c r="C27">
        <v>10000</v>
      </c>
      <c r="D27" s="2">
        <v>45771</v>
      </c>
      <c r="E27" t="s">
        <v>59</v>
      </c>
      <c r="F27" t="s">
        <v>3582</v>
      </c>
      <c r="G27" t="s">
        <v>3583</v>
      </c>
      <c r="H27" t="s">
        <v>3584</v>
      </c>
      <c r="I27">
        <v>1</v>
      </c>
      <c r="J27" t="s">
        <v>63</v>
      </c>
      <c r="K27">
        <v>95</v>
      </c>
      <c r="L27" t="s">
        <v>454</v>
      </c>
      <c r="M27">
        <v>357</v>
      </c>
      <c r="P27" s="2">
        <v>45771</v>
      </c>
      <c r="R27">
        <v>28</v>
      </c>
      <c r="S27" s="3">
        <v>10000</v>
      </c>
      <c r="T27" t="s">
        <v>65</v>
      </c>
      <c r="U27" t="s">
        <v>3585</v>
      </c>
      <c r="V27">
        <v>0</v>
      </c>
      <c r="W27">
        <v>0</v>
      </c>
      <c r="X27">
        <v>0</v>
      </c>
      <c r="Y27">
        <v>0</v>
      </c>
      <c r="Z27">
        <v>0</v>
      </c>
      <c r="AA27">
        <v>0</v>
      </c>
      <c r="AD27">
        <v>0</v>
      </c>
      <c r="AH27" t="s">
        <v>63</v>
      </c>
      <c r="AI27">
        <v>0</v>
      </c>
      <c r="AJ27" t="s">
        <v>63</v>
      </c>
      <c r="AM27" t="s">
        <v>3586</v>
      </c>
      <c r="AN27" t="s">
        <v>465</v>
      </c>
      <c r="AP27">
        <v>0</v>
      </c>
      <c r="AQ27">
        <v>0</v>
      </c>
      <c r="AR27">
        <v>0</v>
      </c>
      <c r="AS27">
        <v>0</v>
      </c>
      <c r="AT27">
        <v>0</v>
      </c>
      <c r="AU27">
        <v>0</v>
      </c>
      <c r="AY27" t="s">
        <v>63</v>
      </c>
      <c r="BC27" t="s">
        <v>465</v>
      </c>
      <c r="BF27" t="s">
        <v>3587</v>
      </c>
    </row>
    <row r="28" spans="1:58" x14ac:dyDescent="0.35">
      <c r="A28" t="s">
        <v>3581</v>
      </c>
      <c r="B28">
        <v>70000</v>
      </c>
      <c r="C28">
        <v>10000</v>
      </c>
      <c r="D28" s="2">
        <v>45771</v>
      </c>
      <c r="E28" t="s">
        <v>59</v>
      </c>
      <c r="F28" t="s">
        <v>3582</v>
      </c>
      <c r="G28" t="s">
        <v>3583</v>
      </c>
      <c r="H28" t="s">
        <v>3584</v>
      </c>
      <c r="I28">
        <v>1</v>
      </c>
      <c r="J28" t="s">
        <v>63</v>
      </c>
      <c r="K28">
        <v>95</v>
      </c>
      <c r="L28" t="s">
        <v>454</v>
      </c>
      <c r="M28">
        <v>357</v>
      </c>
      <c r="P28" s="2">
        <v>45771</v>
      </c>
      <c r="R28">
        <v>28</v>
      </c>
      <c r="S28" s="3">
        <v>10000</v>
      </c>
      <c r="T28" t="s">
        <v>65</v>
      </c>
      <c r="U28" t="s">
        <v>3585</v>
      </c>
      <c r="V28">
        <v>0</v>
      </c>
      <c r="W28">
        <v>0</v>
      </c>
      <c r="X28">
        <v>0</v>
      </c>
      <c r="Y28">
        <v>0</v>
      </c>
      <c r="Z28">
        <v>0</v>
      </c>
      <c r="AA28">
        <v>0</v>
      </c>
      <c r="AD28">
        <v>0</v>
      </c>
      <c r="AH28" t="s">
        <v>63</v>
      </c>
      <c r="AI28">
        <v>0</v>
      </c>
      <c r="AJ28" t="s">
        <v>63</v>
      </c>
      <c r="AM28" t="s">
        <v>3586</v>
      </c>
      <c r="AN28" t="s">
        <v>465</v>
      </c>
      <c r="AP28">
        <v>0</v>
      </c>
      <c r="AQ28">
        <v>0</v>
      </c>
      <c r="AR28">
        <v>0</v>
      </c>
      <c r="AS28">
        <v>0</v>
      </c>
      <c r="AT28">
        <v>0</v>
      </c>
      <c r="AU28">
        <v>0</v>
      </c>
      <c r="AY28" t="s">
        <v>63</v>
      </c>
      <c r="BC28" t="s">
        <v>465</v>
      </c>
      <c r="BF28" t="s">
        <v>3587</v>
      </c>
    </row>
    <row r="29" spans="1:58" x14ac:dyDescent="0.35">
      <c r="A29" t="s">
        <v>3581</v>
      </c>
      <c r="B29">
        <v>80000</v>
      </c>
      <c r="C29">
        <v>10000</v>
      </c>
      <c r="D29" s="2">
        <v>45771</v>
      </c>
      <c r="E29" t="s">
        <v>59</v>
      </c>
      <c r="F29" t="s">
        <v>3582</v>
      </c>
      <c r="G29" t="s">
        <v>3583</v>
      </c>
      <c r="H29" t="s">
        <v>3584</v>
      </c>
      <c r="I29">
        <v>1</v>
      </c>
      <c r="J29" t="s">
        <v>63</v>
      </c>
      <c r="K29">
        <v>95</v>
      </c>
      <c r="L29" t="s">
        <v>454</v>
      </c>
      <c r="M29">
        <v>357</v>
      </c>
      <c r="P29" s="2">
        <v>45771</v>
      </c>
      <c r="R29">
        <v>28</v>
      </c>
      <c r="S29" s="3">
        <v>10000</v>
      </c>
      <c r="T29" t="s">
        <v>65</v>
      </c>
      <c r="U29" t="s">
        <v>3585</v>
      </c>
      <c r="V29">
        <v>0</v>
      </c>
      <c r="W29">
        <v>0</v>
      </c>
      <c r="X29">
        <v>0</v>
      </c>
      <c r="Y29">
        <v>0</v>
      </c>
      <c r="Z29">
        <v>0</v>
      </c>
      <c r="AA29">
        <v>0</v>
      </c>
      <c r="AD29">
        <v>0</v>
      </c>
      <c r="AH29" t="s">
        <v>63</v>
      </c>
      <c r="AI29">
        <v>0</v>
      </c>
      <c r="AJ29" t="s">
        <v>63</v>
      </c>
      <c r="AM29" t="s">
        <v>3586</v>
      </c>
      <c r="AN29" t="s">
        <v>465</v>
      </c>
      <c r="AP29">
        <v>0</v>
      </c>
      <c r="AQ29">
        <v>0</v>
      </c>
      <c r="AR29">
        <v>0</v>
      </c>
      <c r="AS29">
        <v>0</v>
      </c>
      <c r="AT29">
        <v>0</v>
      </c>
      <c r="AU29">
        <v>0</v>
      </c>
      <c r="AY29" t="s">
        <v>63</v>
      </c>
      <c r="BC29" t="s">
        <v>465</v>
      </c>
      <c r="BF29" t="s">
        <v>3587</v>
      </c>
    </row>
    <row r="30" spans="1:58" x14ac:dyDescent="0.35">
      <c r="A30" t="s">
        <v>3581</v>
      </c>
      <c r="B30">
        <v>90000</v>
      </c>
      <c r="C30">
        <v>10000</v>
      </c>
      <c r="D30" s="2">
        <v>45771</v>
      </c>
      <c r="E30" t="s">
        <v>59</v>
      </c>
      <c r="F30" t="s">
        <v>3582</v>
      </c>
      <c r="G30" t="s">
        <v>3583</v>
      </c>
      <c r="H30" t="s">
        <v>3584</v>
      </c>
      <c r="I30">
        <v>1</v>
      </c>
      <c r="J30" t="s">
        <v>63</v>
      </c>
      <c r="K30">
        <v>95</v>
      </c>
      <c r="L30" t="s">
        <v>454</v>
      </c>
      <c r="M30">
        <v>357</v>
      </c>
      <c r="P30" s="2">
        <v>45771</v>
      </c>
      <c r="R30">
        <v>28</v>
      </c>
      <c r="S30" s="3">
        <v>10000</v>
      </c>
      <c r="T30" t="s">
        <v>65</v>
      </c>
      <c r="U30" t="s">
        <v>3585</v>
      </c>
      <c r="V30">
        <v>0</v>
      </c>
      <c r="W30">
        <v>0</v>
      </c>
      <c r="X30">
        <v>0</v>
      </c>
      <c r="Y30">
        <v>0</v>
      </c>
      <c r="Z30">
        <v>0</v>
      </c>
      <c r="AA30">
        <v>0</v>
      </c>
      <c r="AD30">
        <v>0</v>
      </c>
      <c r="AH30" t="s">
        <v>63</v>
      </c>
      <c r="AI30">
        <v>0</v>
      </c>
      <c r="AJ30" t="s">
        <v>63</v>
      </c>
      <c r="AM30" t="s">
        <v>3586</v>
      </c>
      <c r="AN30" t="s">
        <v>465</v>
      </c>
      <c r="AP30">
        <v>0</v>
      </c>
      <c r="AQ30">
        <v>0</v>
      </c>
      <c r="AR30">
        <v>0</v>
      </c>
      <c r="AS30">
        <v>0</v>
      </c>
      <c r="AT30">
        <v>0</v>
      </c>
      <c r="AU30">
        <v>0</v>
      </c>
      <c r="AY30" t="s">
        <v>63</v>
      </c>
      <c r="BC30" t="s">
        <v>465</v>
      </c>
      <c r="BF30" t="s">
        <v>3587</v>
      </c>
    </row>
    <row r="31" spans="1:58" x14ac:dyDescent="0.35">
      <c r="A31" t="s">
        <v>3581</v>
      </c>
      <c r="B31">
        <v>100000</v>
      </c>
      <c r="C31">
        <v>10000</v>
      </c>
      <c r="D31" s="2">
        <v>45771</v>
      </c>
      <c r="E31" t="s">
        <v>59</v>
      </c>
      <c r="F31" t="s">
        <v>3582</v>
      </c>
      <c r="G31" t="s">
        <v>3583</v>
      </c>
      <c r="H31" t="s">
        <v>3584</v>
      </c>
      <c r="I31">
        <v>1</v>
      </c>
      <c r="J31" t="s">
        <v>63</v>
      </c>
      <c r="K31">
        <v>95</v>
      </c>
      <c r="L31" t="s">
        <v>454</v>
      </c>
      <c r="M31">
        <v>357</v>
      </c>
      <c r="P31" s="2">
        <v>45771</v>
      </c>
      <c r="R31">
        <v>28</v>
      </c>
      <c r="S31" s="3">
        <v>10000</v>
      </c>
      <c r="T31" t="s">
        <v>65</v>
      </c>
      <c r="U31" t="s">
        <v>3585</v>
      </c>
      <c r="V31">
        <v>0</v>
      </c>
      <c r="W31">
        <v>0</v>
      </c>
      <c r="X31">
        <v>0</v>
      </c>
      <c r="Y31">
        <v>0</v>
      </c>
      <c r="Z31">
        <v>0</v>
      </c>
      <c r="AA31">
        <v>0</v>
      </c>
      <c r="AD31">
        <v>0</v>
      </c>
      <c r="AH31" t="s">
        <v>63</v>
      </c>
      <c r="AI31">
        <v>0</v>
      </c>
      <c r="AJ31" t="s">
        <v>63</v>
      </c>
      <c r="AM31" t="s">
        <v>3586</v>
      </c>
      <c r="AN31" t="s">
        <v>465</v>
      </c>
      <c r="AP31">
        <v>0</v>
      </c>
      <c r="AQ31">
        <v>0</v>
      </c>
      <c r="AR31">
        <v>0</v>
      </c>
      <c r="AS31">
        <v>0</v>
      </c>
      <c r="AT31">
        <v>0</v>
      </c>
      <c r="AU31">
        <v>0</v>
      </c>
      <c r="AY31" t="s">
        <v>63</v>
      </c>
      <c r="BC31" t="s">
        <v>465</v>
      </c>
      <c r="BF31" t="s">
        <v>3587</v>
      </c>
    </row>
    <row r="32" spans="1:58" x14ac:dyDescent="0.35">
      <c r="A32" t="s">
        <v>5857</v>
      </c>
      <c r="B32">
        <v>10000</v>
      </c>
      <c r="C32">
        <v>10000</v>
      </c>
      <c r="D32" s="2">
        <v>45782</v>
      </c>
      <c r="E32" t="s">
        <v>59</v>
      </c>
      <c r="F32" t="s">
        <v>5858</v>
      </c>
      <c r="G32" t="s">
        <v>5859</v>
      </c>
      <c r="H32" t="s">
        <v>62</v>
      </c>
      <c r="I32">
        <v>1</v>
      </c>
      <c r="J32" t="s">
        <v>63</v>
      </c>
      <c r="K32" t="s">
        <v>70</v>
      </c>
      <c r="L32" t="s">
        <v>1171</v>
      </c>
      <c r="M32" s="3">
        <v>55000</v>
      </c>
      <c r="P32" s="2">
        <v>45771</v>
      </c>
      <c r="R32">
        <v>8</v>
      </c>
      <c r="S32" s="3">
        <v>440000</v>
      </c>
      <c r="T32" t="s">
        <v>65</v>
      </c>
      <c r="U32" t="s">
        <v>66</v>
      </c>
      <c r="V32">
        <v>0</v>
      </c>
      <c r="W32">
        <v>0</v>
      </c>
      <c r="X32">
        <v>0</v>
      </c>
      <c r="Y32">
        <v>0</v>
      </c>
      <c r="Z32">
        <v>0</v>
      </c>
      <c r="AA32">
        <v>0</v>
      </c>
      <c r="AD32">
        <v>0</v>
      </c>
      <c r="AH32" t="s">
        <v>63</v>
      </c>
      <c r="AI32">
        <v>0</v>
      </c>
      <c r="AJ32" t="s">
        <v>63</v>
      </c>
      <c r="AM32" t="s">
        <v>67</v>
      </c>
      <c r="AN32" t="s">
        <v>68</v>
      </c>
      <c r="AP32">
        <v>0</v>
      </c>
      <c r="AQ32">
        <v>0</v>
      </c>
      <c r="AR32">
        <v>0</v>
      </c>
      <c r="AS32">
        <v>0</v>
      </c>
      <c r="AT32">
        <v>0</v>
      </c>
      <c r="AU32">
        <v>0</v>
      </c>
      <c r="AY32" t="s">
        <v>63</v>
      </c>
      <c r="BC32" t="s">
        <v>68</v>
      </c>
      <c r="BF32" t="s">
        <v>5860</v>
      </c>
    </row>
    <row r="33" spans="1:58" x14ac:dyDescent="0.35">
      <c r="A33" t="s">
        <v>5861</v>
      </c>
      <c r="B33">
        <v>10000</v>
      </c>
      <c r="C33">
        <v>10000</v>
      </c>
      <c r="D33" s="2">
        <v>45776</v>
      </c>
      <c r="E33" t="s">
        <v>59</v>
      </c>
      <c r="F33" t="s">
        <v>5862</v>
      </c>
      <c r="G33" t="s">
        <v>5863</v>
      </c>
      <c r="H33" t="s">
        <v>1912</v>
      </c>
      <c r="I33">
        <v>1</v>
      </c>
      <c r="J33" t="s">
        <v>63</v>
      </c>
      <c r="K33">
        <v>79</v>
      </c>
      <c r="L33" t="s">
        <v>92</v>
      </c>
      <c r="M33">
        <v>139</v>
      </c>
      <c r="P33" s="2">
        <v>45771</v>
      </c>
      <c r="R33">
        <v>36</v>
      </c>
      <c r="S33" s="3">
        <v>5004</v>
      </c>
      <c r="T33" t="s">
        <v>65</v>
      </c>
      <c r="U33" t="s">
        <v>1913</v>
      </c>
      <c r="V33">
        <v>0</v>
      </c>
      <c r="W33">
        <v>0</v>
      </c>
      <c r="X33">
        <v>0</v>
      </c>
      <c r="Y33">
        <v>0</v>
      </c>
      <c r="Z33">
        <v>0</v>
      </c>
      <c r="AA33">
        <v>0</v>
      </c>
      <c r="AD33">
        <v>0</v>
      </c>
      <c r="AH33" t="s">
        <v>63</v>
      </c>
      <c r="AI33">
        <v>0</v>
      </c>
      <c r="AJ33" t="s">
        <v>63</v>
      </c>
      <c r="AM33" t="s">
        <v>1914</v>
      </c>
      <c r="AN33" t="s">
        <v>1915</v>
      </c>
      <c r="AP33">
        <v>0</v>
      </c>
      <c r="AQ33">
        <v>0</v>
      </c>
      <c r="AR33">
        <v>0</v>
      </c>
      <c r="AS33">
        <v>0</v>
      </c>
      <c r="AT33">
        <v>0</v>
      </c>
      <c r="AU33">
        <v>0</v>
      </c>
      <c r="AY33" t="s">
        <v>63</v>
      </c>
      <c r="BC33" t="s">
        <v>1915</v>
      </c>
      <c r="BF33" t="s">
        <v>5864</v>
      </c>
    </row>
    <row r="34" spans="1:58" x14ac:dyDescent="0.35">
      <c r="A34" t="s">
        <v>5865</v>
      </c>
      <c r="B34">
        <v>10000</v>
      </c>
      <c r="C34">
        <v>10000</v>
      </c>
      <c r="D34" s="2">
        <v>45776</v>
      </c>
      <c r="E34" t="s">
        <v>59</v>
      </c>
      <c r="F34" t="s">
        <v>5866</v>
      </c>
      <c r="G34" t="s">
        <v>5863</v>
      </c>
      <c r="H34" t="s">
        <v>1919</v>
      </c>
      <c r="I34">
        <v>1</v>
      </c>
      <c r="J34" t="s">
        <v>63</v>
      </c>
      <c r="K34">
        <v>79</v>
      </c>
      <c r="L34" t="s">
        <v>92</v>
      </c>
      <c r="M34">
        <v>60</v>
      </c>
      <c r="P34" s="2">
        <v>45771</v>
      </c>
      <c r="R34">
        <v>84</v>
      </c>
      <c r="S34" s="3">
        <v>5040</v>
      </c>
      <c r="T34" t="s">
        <v>65</v>
      </c>
      <c r="U34" t="s">
        <v>1920</v>
      </c>
      <c r="V34">
        <v>0</v>
      </c>
      <c r="W34">
        <v>0</v>
      </c>
      <c r="X34">
        <v>0</v>
      </c>
      <c r="Y34">
        <v>0</v>
      </c>
      <c r="Z34">
        <v>0</v>
      </c>
      <c r="AA34">
        <v>0</v>
      </c>
      <c r="AD34">
        <v>0</v>
      </c>
      <c r="AH34" t="s">
        <v>63</v>
      </c>
      <c r="AI34">
        <v>0</v>
      </c>
      <c r="AJ34" t="s">
        <v>63</v>
      </c>
      <c r="AM34" t="s">
        <v>1921</v>
      </c>
      <c r="AN34" t="s">
        <v>1915</v>
      </c>
      <c r="AP34">
        <v>0</v>
      </c>
      <c r="AQ34">
        <v>0</v>
      </c>
      <c r="AR34">
        <v>0</v>
      </c>
      <c r="AS34">
        <v>0</v>
      </c>
      <c r="AT34">
        <v>0</v>
      </c>
      <c r="AU34">
        <v>0</v>
      </c>
      <c r="AY34" t="s">
        <v>63</v>
      </c>
      <c r="BC34" t="s">
        <v>1915</v>
      </c>
      <c r="BF34" t="s">
        <v>5864</v>
      </c>
    </row>
    <row r="35" spans="1:58" x14ac:dyDescent="0.35">
      <c r="A35" t="s">
        <v>5867</v>
      </c>
      <c r="B35">
        <v>10000</v>
      </c>
      <c r="C35">
        <v>10000</v>
      </c>
      <c r="D35" s="2">
        <v>45776</v>
      </c>
      <c r="E35" t="s">
        <v>59</v>
      </c>
      <c r="F35" t="s">
        <v>5866</v>
      </c>
      <c r="G35" t="s">
        <v>5863</v>
      </c>
      <c r="H35" t="s">
        <v>1924</v>
      </c>
      <c r="I35">
        <v>1</v>
      </c>
      <c r="J35" t="s">
        <v>63</v>
      </c>
      <c r="K35">
        <v>79</v>
      </c>
      <c r="L35" t="s">
        <v>92</v>
      </c>
      <c r="M35">
        <v>40</v>
      </c>
      <c r="P35" s="2">
        <v>45771</v>
      </c>
      <c r="R35">
        <v>126</v>
      </c>
      <c r="S35" s="3">
        <v>5040</v>
      </c>
      <c r="T35" t="s">
        <v>65</v>
      </c>
      <c r="U35" t="s">
        <v>1925</v>
      </c>
      <c r="V35">
        <v>0</v>
      </c>
      <c r="W35">
        <v>0</v>
      </c>
      <c r="X35">
        <v>0</v>
      </c>
      <c r="Y35">
        <v>0</v>
      </c>
      <c r="Z35">
        <v>0</v>
      </c>
      <c r="AA35">
        <v>0</v>
      </c>
      <c r="AD35">
        <v>0</v>
      </c>
      <c r="AH35" t="s">
        <v>63</v>
      </c>
      <c r="AI35">
        <v>0</v>
      </c>
      <c r="AJ35" t="s">
        <v>63</v>
      </c>
      <c r="AM35" t="s">
        <v>1926</v>
      </c>
      <c r="AN35" t="s">
        <v>1915</v>
      </c>
      <c r="AP35">
        <v>0</v>
      </c>
      <c r="AQ35">
        <v>0</v>
      </c>
      <c r="AR35">
        <v>0</v>
      </c>
      <c r="AS35">
        <v>0</v>
      </c>
      <c r="AT35">
        <v>0</v>
      </c>
      <c r="AU35">
        <v>0</v>
      </c>
      <c r="AY35" t="s">
        <v>63</v>
      </c>
      <c r="BC35" t="s">
        <v>1915</v>
      </c>
      <c r="BF35" t="s">
        <v>5864</v>
      </c>
    </row>
    <row r="36" spans="1:58" x14ac:dyDescent="0.35">
      <c r="A36" t="s">
        <v>5868</v>
      </c>
      <c r="B36">
        <v>10000</v>
      </c>
      <c r="C36">
        <v>10000</v>
      </c>
      <c r="D36" s="2">
        <v>45776</v>
      </c>
      <c r="E36" t="s">
        <v>59</v>
      </c>
      <c r="F36" t="s">
        <v>5862</v>
      </c>
      <c r="G36" t="s">
        <v>5863</v>
      </c>
      <c r="H36" t="s">
        <v>1929</v>
      </c>
      <c r="I36">
        <v>1</v>
      </c>
      <c r="J36" t="s">
        <v>63</v>
      </c>
      <c r="K36">
        <v>79</v>
      </c>
      <c r="L36" t="s">
        <v>92</v>
      </c>
      <c r="M36">
        <v>24</v>
      </c>
      <c r="P36" s="2">
        <v>45771</v>
      </c>
      <c r="R36">
        <v>210</v>
      </c>
      <c r="S36" s="3">
        <v>5040</v>
      </c>
      <c r="T36" t="s">
        <v>65</v>
      </c>
      <c r="U36" t="s">
        <v>1930</v>
      </c>
      <c r="V36">
        <v>0</v>
      </c>
      <c r="W36">
        <v>0</v>
      </c>
      <c r="X36">
        <v>0</v>
      </c>
      <c r="Y36">
        <v>0</v>
      </c>
      <c r="Z36">
        <v>0</v>
      </c>
      <c r="AA36">
        <v>0</v>
      </c>
      <c r="AD36">
        <v>0</v>
      </c>
      <c r="AH36" t="s">
        <v>63</v>
      </c>
      <c r="AI36">
        <v>0</v>
      </c>
      <c r="AJ36" t="s">
        <v>63</v>
      </c>
      <c r="AM36" t="s">
        <v>1931</v>
      </c>
      <c r="AN36" t="s">
        <v>1915</v>
      </c>
      <c r="AP36">
        <v>0</v>
      </c>
      <c r="AQ36">
        <v>0</v>
      </c>
      <c r="AR36">
        <v>0</v>
      </c>
      <c r="AS36">
        <v>0</v>
      </c>
      <c r="AT36">
        <v>0</v>
      </c>
      <c r="AU36">
        <v>0</v>
      </c>
      <c r="AY36" t="s">
        <v>63</v>
      </c>
      <c r="BC36" t="s">
        <v>1915</v>
      </c>
      <c r="BF36" t="s">
        <v>5864</v>
      </c>
    </row>
    <row r="37" spans="1:58" x14ac:dyDescent="0.35">
      <c r="A37" t="s">
        <v>5869</v>
      </c>
      <c r="B37">
        <v>10000</v>
      </c>
      <c r="C37">
        <v>10000</v>
      </c>
      <c r="D37" s="2">
        <v>45776</v>
      </c>
      <c r="E37" t="s">
        <v>59</v>
      </c>
      <c r="F37" t="s">
        <v>5870</v>
      </c>
      <c r="G37" t="s">
        <v>5863</v>
      </c>
      <c r="H37" t="s">
        <v>1934</v>
      </c>
      <c r="I37">
        <v>1</v>
      </c>
      <c r="J37" t="s">
        <v>63</v>
      </c>
      <c r="K37">
        <v>79</v>
      </c>
      <c r="L37" t="s">
        <v>92</v>
      </c>
      <c r="M37">
        <v>19</v>
      </c>
      <c r="P37" s="2">
        <v>45771</v>
      </c>
      <c r="R37">
        <v>270</v>
      </c>
      <c r="S37" s="3">
        <v>5130</v>
      </c>
      <c r="T37" t="s">
        <v>65</v>
      </c>
      <c r="U37" t="s">
        <v>1935</v>
      </c>
      <c r="V37">
        <v>0</v>
      </c>
      <c r="W37">
        <v>0</v>
      </c>
      <c r="X37">
        <v>0</v>
      </c>
      <c r="Y37">
        <v>0</v>
      </c>
      <c r="Z37">
        <v>0</v>
      </c>
      <c r="AA37">
        <v>0</v>
      </c>
      <c r="AD37">
        <v>0</v>
      </c>
      <c r="AH37" t="s">
        <v>63</v>
      </c>
      <c r="AI37">
        <v>0</v>
      </c>
      <c r="AJ37" t="s">
        <v>63</v>
      </c>
      <c r="AM37" t="s">
        <v>1936</v>
      </c>
      <c r="AN37" t="s">
        <v>1915</v>
      </c>
      <c r="AP37">
        <v>0</v>
      </c>
      <c r="AQ37">
        <v>0</v>
      </c>
      <c r="AR37">
        <v>0</v>
      </c>
      <c r="AS37">
        <v>0</v>
      </c>
      <c r="AT37">
        <v>0</v>
      </c>
      <c r="AU37">
        <v>0</v>
      </c>
      <c r="AY37" t="s">
        <v>63</v>
      </c>
      <c r="BC37" t="s">
        <v>1915</v>
      </c>
      <c r="BF37" t="s">
        <v>5864</v>
      </c>
    </row>
    <row r="38" spans="1:58" x14ac:dyDescent="0.35">
      <c r="A38" t="s">
        <v>5871</v>
      </c>
      <c r="B38">
        <v>10000</v>
      </c>
      <c r="C38">
        <v>10000</v>
      </c>
      <c r="D38" s="2">
        <v>45776</v>
      </c>
      <c r="E38" t="s">
        <v>59</v>
      </c>
      <c r="F38" t="s">
        <v>5870</v>
      </c>
      <c r="G38" t="s">
        <v>5863</v>
      </c>
      <c r="H38" t="s">
        <v>1939</v>
      </c>
      <c r="I38">
        <v>1</v>
      </c>
      <c r="J38" t="s">
        <v>63</v>
      </c>
      <c r="K38">
        <v>79</v>
      </c>
      <c r="L38" t="s">
        <v>92</v>
      </c>
      <c r="M38">
        <v>24</v>
      </c>
      <c r="P38" s="2">
        <v>45771</v>
      </c>
      <c r="R38">
        <v>210</v>
      </c>
      <c r="S38" s="3">
        <v>5040</v>
      </c>
      <c r="T38" t="s">
        <v>65</v>
      </c>
      <c r="U38" t="s">
        <v>1940</v>
      </c>
      <c r="V38">
        <v>0</v>
      </c>
      <c r="W38">
        <v>0</v>
      </c>
      <c r="X38">
        <v>0</v>
      </c>
      <c r="Y38">
        <v>0</v>
      </c>
      <c r="Z38">
        <v>0</v>
      </c>
      <c r="AA38">
        <v>0</v>
      </c>
      <c r="AD38">
        <v>0</v>
      </c>
      <c r="AH38" t="s">
        <v>63</v>
      </c>
      <c r="AI38">
        <v>0</v>
      </c>
      <c r="AJ38" t="s">
        <v>63</v>
      </c>
      <c r="AM38" t="s">
        <v>1941</v>
      </c>
      <c r="AN38" t="s">
        <v>1915</v>
      </c>
      <c r="AP38">
        <v>0</v>
      </c>
      <c r="AQ38">
        <v>0</v>
      </c>
      <c r="AR38">
        <v>0</v>
      </c>
      <c r="AS38">
        <v>0</v>
      </c>
      <c r="AT38">
        <v>0</v>
      </c>
      <c r="AU38">
        <v>0</v>
      </c>
      <c r="AY38" t="s">
        <v>63</v>
      </c>
      <c r="BC38" t="s">
        <v>1915</v>
      </c>
      <c r="BF38" t="s">
        <v>5864</v>
      </c>
    </row>
    <row r="39" spans="1:58" x14ac:dyDescent="0.35">
      <c r="A39" t="s">
        <v>5872</v>
      </c>
      <c r="B39">
        <v>10000</v>
      </c>
      <c r="C39">
        <v>10000</v>
      </c>
      <c r="D39" s="2">
        <v>45776</v>
      </c>
      <c r="E39" t="s">
        <v>59</v>
      </c>
      <c r="F39" t="s">
        <v>5866</v>
      </c>
      <c r="G39" t="s">
        <v>5863</v>
      </c>
      <c r="H39" t="s">
        <v>1939</v>
      </c>
      <c r="I39">
        <v>1</v>
      </c>
      <c r="J39" t="s">
        <v>63</v>
      </c>
      <c r="K39">
        <v>79</v>
      </c>
      <c r="L39" t="s">
        <v>92</v>
      </c>
      <c r="M39">
        <v>40</v>
      </c>
      <c r="P39" s="2">
        <v>45771</v>
      </c>
      <c r="R39">
        <v>126</v>
      </c>
      <c r="S39" s="3">
        <v>5040</v>
      </c>
      <c r="T39" t="s">
        <v>65</v>
      </c>
      <c r="U39" t="s">
        <v>1944</v>
      </c>
      <c r="V39">
        <v>0</v>
      </c>
      <c r="W39">
        <v>0</v>
      </c>
      <c r="X39">
        <v>0</v>
      </c>
      <c r="Y39">
        <v>0</v>
      </c>
      <c r="Z39">
        <v>0</v>
      </c>
      <c r="AA39">
        <v>0</v>
      </c>
      <c r="AD39">
        <v>0</v>
      </c>
      <c r="AH39" t="s">
        <v>63</v>
      </c>
      <c r="AI39">
        <v>0</v>
      </c>
      <c r="AJ39" t="s">
        <v>63</v>
      </c>
      <c r="AM39" t="s">
        <v>1945</v>
      </c>
      <c r="AN39" t="s">
        <v>1915</v>
      </c>
      <c r="AP39">
        <v>0</v>
      </c>
      <c r="AQ39">
        <v>0</v>
      </c>
      <c r="AR39">
        <v>0</v>
      </c>
      <c r="AS39">
        <v>0</v>
      </c>
      <c r="AT39">
        <v>0</v>
      </c>
      <c r="AU39">
        <v>0</v>
      </c>
      <c r="AY39" t="s">
        <v>63</v>
      </c>
      <c r="BC39" t="s">
        <v>1915</v>
      </c>
      <c r="BF39" t="s">
        <v>5864</v>
      </c>
    </row>
    <row r="40" spans="1:58" x14ac:dyDescent="0.35">
      <c r="A40" t="s">
        <v>5873</v>
      </c>
      <c r="B40">
        <v>10000</v>
      </c>
      <c r="C40">
        <v>10000</v>
      </c>
      <c r="D40" s="2">
        <v>45776</v>
      </c>
      <c r="E40" t="s">
        <v>59</v>
      </c>
      <c r="F40" t="s">
        <v>5874</v>
      </c>
      <c r="G40" t="s">
        <v>5875</v>
      </c>
      <c r="H40" t="s">
        <v>1949</v>
      </c>
      <c r="I40">
        <v>1</v>
      </c>
      <c r="J40" t="s">
        <v>63</v>
      </c>
      <c r="K40">
        <v>79</v>
      </c>
      <c r="L40" t="s">
        <v>92</v>
      </c>
      <c r="M40">
        <v>24</v>
      </c>
      <c r="P40" s="2">
        <v>45771</v>
      </c>
      <c r="R40">
        <v>210</v>
      </c>
      <c r="S40" s="3">
        <v>5040</v>
      </c>
      <c r="T40" t="s">
        <v>65</v>
      </c>
      <c r="U40" t="s">
        <v>1950</v>
      </c>
      <c r="V40">
        <v>0</v>
      </c>
      <c r="W40">
        <v>0</v>
      </c>
      <c r="X40">
        <v>0</v>
      </c>
      <c r="Y40">
        <v>0</v>
      </c>
      <c r="Z40">
        <v>0</v>
      </c>
      <c r="AA40">
        <v>0</v>
      </c>
      <c r="AD40">
        <v>0</v>
      </c>
      <c r="AH40" t="s">
        <v>63</v>
      </c>
      <c r="AI40">
        <v>0</v>
      </c>
      <c r="AJ40" t="s">
        <v>63</v>
      </c>
      <c r="AM40" t="s">
        <v>1951</v>
      </c>
      <c r="AN40" t="s">
        <v>1915</v>
      </c>
      <c r="AP40">
        <v>0</v>
      </c>
      <c r="AQ40">
        <v>0</v>
      </c>
      <c r="AR40">
        <v>0</v>
      </c>
      <c r="AS40">
        <v>0</v>
      </c>
      <c r="AT40">
        <v>0</v>
      </c>
      <c r="AU40">
        <v>0</v>
      </c>
      <c r="AY40" t="s">
        <v>63</v>
      </c>
      <c r="BC40" t="s">
        <v>1915</v>
      </c>
      <c r="BF40" t="s">
        <v>5876</v>
      </c>
    </row>
    <row r="41" spans="1:58" x14ac:dyDescent="0.35">
      <c r="A41" t="s">
        <v>5877</v>
      </c>
      <c r="B41">
        <v>10000</v>
      </c>
      <c r="C41">
        <v>10000</v>
      </c>
      <c r="D41" s="2">
        <v>45776</v>
      </c>
      <c r="E41" t="s">
        <v>59</v>
      </c>
      <c r="F41" t="s">
        <v>5870</v>
      </c>
      <c r="G41" t="s">
        <v>5863</v>
      </c>
      <c r="H41" t="s">
        <v>1955</v>
      </c>
      <c r="I41">
        <v>1</v>
      </c>
      <c r="J41" t="s">
        <v>63</v>
      </c>
      <c r="K41">
        <v>79</v>
      </c>
      <c r="L41" t="s">
        <v>92</v>
      </c>
      <c r="M41">
        <v>12</v>
      </c>
      <c r="P41" s="2">
        <v>45771</v>
      </c>
      <c r="R41">
        <v>450</v>
      </c>
      <c r="S41" s="3">
        <v>5400</v>
      </c>
      <c r="T41" t="s">
        <v>65</v>
      </c>
      <c r="U41" t="s">
        <v>1956</v>
      </c>
      <c r="V41">
        <v>0</v>
      </c>
      <c r="W41">
        <v>0</v>
      </c>
      <c r="X41">
        <v>0</v>
      </c>
      <c r="Y41">
        <v>0</v>
      </c>
      <c r="Z41">
        <v>0</v>
      </c>
      <c r="AA41">
        <v>0</v>
      </c>
      <c r="AD41">
        <v>0</v>
      </c>
      <c r="AH41" t="s">
        <v>63</v>
      </c>
      <c r="AI41">
        <v>0</v>
      </c>
      <c r="AJ41" t="s">
        <v>63</v>
      </c>
      <c r="AM41" t="s">
        <v>1957</v>
      </c>
      <c r="AN41" t="s">
        <v>1915</v>
      </c>
      <c r="AP41">
        <v>0</v>
      </c>
      <c r="AQ41">
        <v>0</v>
      </c>
      <c r="AR41">
        <v>0</v>
      </c>
      <c r="AS41">
        <v>0</v>
      </c>
      <c r="AT41">
        <v>0</v>
      </c>
      <c r="AU41">
        <v>0</v>
      </c>
      <c r="AY41" t="s">
        <v>63</v>
      </c>
      <c r="BC41" t="s">
        <v>1915</v>
      </c>
      <c r="BF41" t="s">
        <v>5876</v>
      </c>
    </row>
    <row r="42" spans="1:58" x14ac:dyDescent="0.35">
      <c r="A42" t="s">
        <v>5878</v>
      </c>
      <c r="B42">
        <v>10000</v>
      </c>
      <c r="C42">
        <v>10000</v>
      </c>
      <c r="D42" s="2">
        <v>45776</v>
      </c>
      <c r="E42" t="s">
        <v>59</v>
      </c>
      <c r="F42" t="s">
        <v>5879</v>
      </c>
      <c r="G42" t="s">
        <v>5863</v>
      </c>
      <c r="H42" t="s">
        <v>1960</v>
      </c>
      <c r="I42">
        <v>1</v>
      </c>
      <c r="J42" t="s">
        <v>63</v>
      </c>
      <c r="K42">
        <v>79</v>
      </c>
      <c r="L42" t="s">
        <v>92</v>
      </c>
      <c r="M42">
        <v>34</v>
      </c>
      <c r="P42" s="2">
        <v>45771</v>
      </c>
      <c r="R42">
        <v>150</v>
      </c>
      <c r="S42" s="3">
        <v>5100</v>
      </c>
      <c r="T42" t="s">
        <v>65</v>
      </c>
      <c r="U42" t="s">
        <v>1961</v>
      </c>
      <c r="V42">
        <v>0</v>
      </c>
      <c r="W42">
        <v>0</v>
      </c>
      <c r="X42">
        <v>0</v>
      </c>
      <c r="Y42">
        <v>0</v>
      </c>
      <c r="Z42">
        <v>0</v>
      </c>
      <c r="AA42">
        <v>0</v>
      </c>
      <c r="AD42">
        <v>0</v>
      </c>
      <c r="AH42" t="s">
        <v>63</v>
      </c>
      <c r="AI42">
        <v>0</v>
      </c>
      <c r="AJ42" t="s">
        <v>63</v>
      </c>
      <c r="AM42" t="s">
        <v>1962</v>
      </c>
      <c r="AN42" t="s">
        <v>1915</v>
      </c>
      <c r="AP42">
        <v>0</v>
      </c>
      <c r="AQ42">
        <v>0</v>
      </c>
      <c r="AR42">
        <v>0</v>
      </c>
      <c r="AS42">
        <v>0</v>
      </c>
      <c r="AT42">
        <v>0</v>
      </c>
      <c r="AU42">
        <v>0</v>
      </c>
      <c r="AY42" t="s">
        <v>63</v>
      </c>
      <c r="BC42" t="s">
        <v>1915</v>
      </c>
      <c r="BF42" t="s">
        <v>5876</v>
      </c>
    </row>
    <row r="43" spans="1:58" x14ac:dyDescent="0.35">
      <c r="A43" t="s">
        <v>5880</v>
      </c>
      <c r="B43">
        <v>10000</v>
      </c>
      <c r="C43">
        <v>10000</v>
      </c>
      <c r="D43" s="2">
        <v>45776</v>
      </c>
      <c r="E43" t="s">
        <v>59</v>
      </c>
      <c r="F43" t="s">
        <v>5881</v>
      </c>
      <c r="G43" t="s">
        <v>5875</v>
      </c>
      <c r="H43" t="s">
        <v>1964</v>
      </c>
      <c r="I43">
        <v>1</v>
      </c>
      <c r="J43" t="s">
        <v>63</v>
      </c>
      <c r="K43">
        <v>79</v>
      </c>
      <c r="L43" t="s">
        <v>92</v>
      </c>
      <c r="M43">
        <v>56</v>
      </c>
      <c r="P43" s="2">
        <v>45771</v>
      </c>
      <c r="R43">
        <v>54</v>
      </c>
      <c r="S43" s="3">
        <v>3024</v>
      </c>
      <c r="T43" t="s">
        <v>65</v>
      </c>
      <c r="U43" t="s">
        <v>1965</v>
      </c>
      <c r="V43">
        <v>0</v>
      </c>
      <c r="W43">
        <v>0</v>
      </c>
      <c r="X43">
        <v>0</v>
      </c>
      <c r="Y43">
        <v>0</v>
      </c>
      <c r="Z43">
        <v>0</v>
      </c>
      <c r="AA43">
        <v>0</v>
      </c>
      <c r="AD43">
        <v>0</v>
      </c>
      <c r="AH43" t="s">
        <v>63</v>
      </c>
      <c r="AI43">
        <v>0</v>
      </c>
      <c r="AJ43" t="s">
        <v>63</v>
      </c>
      <c r="AM43" t="s">
        <v>1966</v>
      </c>
      <c r="AN43" t="s">
        <v>1915</v>
      </c>
      <c r="AP43">
        <v>0</v>
      </c>
      <c r="AQ43">
        <v>0</v>
      </c>
      <c r="AR43">
        <v>0</v>
      </c>
      <c r="AS43">
        <v>0</v>
      </c>
      <c r="AT43">
        <v>0</v>
      </c>
      <c r="AU43">
        <v>0</v>
      </c>
      <c r="AY43" t="s">
        <v>63</v>
      </c>
      <c r="BC43" t="s">
        <v>1915</v>
      </c>
      <c r="BF43" t="s">
        <v>5876</v>
      </c>
    </row>
    <row r="44" spans="1:58" x14ac:dyDescent="0.35">
      <c r="A44" t="s">
        <v>5882</v>
      </c>
      <c r="B44">
        <v>10000</v>
      </c>
      <c r="C44">
        <v>10000</v>
      </c>
      <c r="D44" s="2">
        <v>45776</v>
      </c>
      <c r="E44" t="s">
        <v>59</v>
      </c>
      <c r="F44" t="s">
        <v>5879</v>
      </c>
      <c r="G44" t="s">
        <v>5863</v>
      </c>
      <c r="H44" t="s">
        <v>1969</v>
      </c>
      <c r="I44">
        <v>1</v>
      </c>
      <c r="J44" t="s">
        <v>63</v>
      </c>
      <c r="K44">
        <v>79</v>
      </c>
      <c r="L44" t="s">
        <v>92</v>
      </c>
      <c r="M44">
        <v>42</v>
      </c>
      <c r="P44" s="2">
        <v>45771</v>
      </c>
      <c r="R44">
        <v>48</v>
      </c>
      <c r="S44" s="3">
        <v>2016</v>
      </c>
      <c r="T44" t="s">
        <v>65</v>
      </c>
      <c r="U44" t="s">
        <v>1970</v>
      </c>
      <c r="V44">
        <v>0</v>
      </c>
      <c r="W44">
        <v>0</v>
      </c>
      <c r="X44">
        <v>0</v>
      </c>
      <c r="Y44">
        <v>0</v>
      </c>
      <c r="Z44">
        <v>0</v>
      </c>
      <c r="AA44">
        <v>0</v>
      </c>
      <c r="AD44">
        <v>0</v>
      </c>
      <c r="AH44" t="s">
        <v>63</v>
      </c>
      <c r="AI44">
        <v>0</v>
      </c>
      <c r="AJ44" t="s">
        <v>63</v>
      </c>
      <c r="AM44" t="s">
        <v>1971</v>
      </c>
      <c r="AN44" t="s">
        <v>1915</v>
      </c>
      <c r="AP44">
        <v>0</v>
      </c>
      <c r="AQ44">
        <v>0</v>
      </c>
      <c r="AR44">
        <v>0</v>
      </c>
      <c r="AS44">
        <v>0</v>
      </c>
      <c r="AT44">
        <v>0</v>
      </c>
      <c r="AU44">
        <v>0</v>
      </c>
      <c r="AY44" t="s">
        <v>63</v>
      </c>
      <c r="BC44" t="s">
        <v>1915</v>
      </c>
      <c r="BF44" t="s">
        <v>5876</v>
      </c>
    </row>
    <row r="45" spans="1:58" x14ac:dyDescent="0.35">
      <c r="A45" t="s">
        <v>5883</v>
      </c>
      <c r="B45">
        <v>10000</v>
      </c>
      <c r="C45">
        <v>10000</v>
      </c>
      <c r="D45" s="2">
        <v>45776</v>
      </c>
      <c r="E45" t="s">
        <v>59</v>
      </c>
      <c r="F45" t="s">
        <v>5870</v>
      </c>
      <c r="G45" t="s">
        <v>5863</v>
      </c>
      <c r="H45" t="s">
        <v>1974</v>
      </c>
      <c r="I45">
        <v>1</v>
      </c>
      <c r="J45" t="s">
        <v>63</v>
      </c>
      <c r="K45">
        <v>79</v>
      </c>
      <c r="L45" t="s">
        <v>92</v>
      </c>
      <c r="M45">
        <v>100</v>
      </c>
      <c r="P45" s="2">
        <v>45771</v>
      </c>
      <c r="R45">
        <v>30</v>
      </c>
      <c r="S45" s="3">
        <v>3000</v>
      </c>
      <c r="T45" t="s">
        <v>65</v>
      </c>
      <c r="U45" t="s">
        <v>1975</v>
      </c>
      <c r="V45">
        <v>0</v>
      </c>
      <c r="W45">
        <v>0</v>
      </c>
      <c r="X45">
        <v>0</v>
      </c>
      <c r="Y45">
        <v>0</v>
      </c>
      <c r="Z45">
        <v>0</v>
      </c>
      <c r="AA45">
        <v>0</v>
      </c>
      <c r="AD45">
        <v>0</v>
      </c>
      <c r="AH45" t="s">
        <v>63</v>
      </c>
      <c r="AI45">
        <v>0</v>
      </c>
      <c r="AJ45" t="s">
        <v>63</v>
      </c>
      <c r="AM45" t="s">
        <v>1976</v>
      </c>
      <c r="AN45" t="s">
        <v>1915</v>
      </c>
      <c r="AP45">
        <v>0</v>
      </c>
      <c r="AQ45">
        <v>0</v>
      </c>
      <c r="AR45">
        <v>0</v>
      </c>
      <c r="AS45">
        <v>0</v>
      </c>
      <c r="AT45">
        <v>0</v>
      </c>
      <c r="AU45">
        <v>0</v>
      </c>
      <c r="AY45" t="s">
        <v>63</v>
      </c>
      <c r="BC45" t="s">
        <v>1915</v>
      </c>
      <c r="BF45" t="s">
        <v>5876</v>
      </c>
    </row>
    <row r="46" spans="1:58" x14ac:dyDescent="0.35">
      <c r="A46" t="s">
        <v>5884</v>
      </c>
      <c r="B46">
        <v>10000</v>
      </c>
      <c r="C46">
        <v>10000</v>
      </c>
      <c r="D46" s="2">
        <v>45776</v>
      </c>
      <c r="E46" t="s">
        <v>59</v>
      </c>
      <c r="F46" t="s">
        <v>5881</v>
      </c>
      <c r="G46" t="s">
        <v>5875</v>
      </c>
      <c r="H46" t="s">
        <v>1978</v>
      </c>
      <c r="I46">
        <v>1</v>
      </c>
      <c r="J46" t="s">
        <v>63</v>
      </c>
      <c r="K46">
        <v>79</v>
      </c>
      <c r="L46" t="s">
        <v>92</v>
      </c>
      <c r="M46">
        <v>56</v>
      </c>
      <c r="P46" s="2">
        <v>45771</v>
      </c>
      <c r="R46">
        <v>18</v>
      </c>
      <c r="S46" s="3">
        <v>1008</v>
      </c>
      <c r="T46" t="s">
        <v>65</v>
      </c>
      <c r="U46" t="s">
        <v>1979</v>
      </c>
      <c r="V46">
        <v>0</v>
      </c>
      <c r="W46">
        <v>0</v>
      </c>
      <c r="X46">
        <v>0</v>
      </c>
      <c r="Y46">
        <v>0</v>
      </c>
      <c r="Z46">
        <v>0</v>
      </c>
      <c r="AA46">
        <v>0</v>
      </c>
      <c r="AD46">
        <v>0</v>
      </c>
      <c r="AH46" t="s">
        <v>63</v>
      </c>
      <c r="AI46">
        <v>0</v>
      </c>
      <c r="AJ46" t="s">
        <v>63</v>
      </c>
      <c r="AM46" t="s">
        <v>1980</v>
      </c>
      <c r="AN46" t="s">
        <v>1915</v>
      </c>
      <c r="AP46">
        <v>0</v>
      </c>
      <c r="AQ46">
        <v>0</v>
      </c>
      <c r="AR46">
        <v>0</v>
      </c>
      <c r="AS46">
        <v>0</v>
      </c>
      <c r="AT46">
        <v>0</v>
      </c>
      <c r="AU46">
        <v>0</v>
      </c>
      <c r="AY46" t="s">
        <v>63</v>
      </c>
      <c r="BC46" t="s">
        <v>1915</v>
      </c>
      <c r="BF46" t="s">
        <v>5876</v>
      </c>
    </row>
    <row r="47" spans="1:58" x14ac:dyDescent="0.35">
      <c r="A47" t="s">
        <v>3454</v>
      </c>
      <c r="B47">
        <v>10000</v>
      </c>
      <c r="C47">
        <v>60000</v>
      </c>
      <c r="D47" s="2">
        <v>45772</v>
      </c>
      <c r="E47" t="s">
        <v>59</v>
      </c>
      <c r="F47" t="s">
        <v>3455</v>
      </c>
      <c r="G47" t="s">
        <v>3456</v>
      </c>
      <c r="I47">
        <v>1</v>
      </c>
      <c r="J47" t="s">
        <v>183</v>
      </c>
      <c r="K47">
        <v>103</v>
      </c>
      <c r="L47" t="s">
        <v>1314</v>
      </c>
      <c r="M47" s="3">
        <v>13125</v>
      </c>
      <c r="P47" s="2">
        <v>45771</v>
      </c>
      <c r="R47">
        <v>8</v>
      </c>
      <c r="S47" s="3">
        <v>105000</v>
      </c>
      <c r="T47" t="s">
        <v>65</v>
      </c>
      <c r="U47" t="s">
        <v>66</v>
      </c>
      <c r="V47">
        <v>0</v>
      </c>
      <c r="W47" s="3">
        <v>105000</v>
      </c>
      <c r="X47">
        <v>0</v>
      </c>
      <c r="Y47">
        <v>0</v>
      </c>
      <c r="Z47">
        <v>0</v>
      </c>
      <c r="AA47">
        <v>0</v>
      </c>
      <c r="AD47">
        <v>0</v>
      </c>
      <c r="AM47" t="s">
        <v>67</v>
      </c>
      <c r="AN47" t="s">
        <v>68</v>
      </c>
      <c r="AP47">
        <v>0</v>
      </c>
      <c r="AQ47">
        <v>0</v>
      </c>
      <c r="AR47">
        <v>0</v>
      </c>
      <c r="AS47">
        <v>0</v>
      </c>
      <c r="AT47">
        <v>0</v>
      </c>
      <c r="AU47">
        <v>0</v>
      </c>
      <c r="AY47" t="s">
        <v>63</v>
      </c>
      <c r="AZ47" t="s">
        <v>5421</v>
      </c>
      <c r="BA47">
        <v>0</v>
      </c>
      <c r="BC47" t="s">
        <v>68</v>
      </c>
      <c r="BF47" t="s">
        <v>3457</v>
      </c>
    </row>
    <row r="48" spans="1:58" x14ac:dyDescent="0.35">
      <c r="A48" t="s">
        <v>3458</v>
      </c>
      <c r="B48">
        <v>10000</v>
      </c>
      <c r="C48">
        <v>10000</v>
      </c>
      <c r="D48" s="2">
        <v>45772</v>
      </c>
      <c r="E48" t="s">
        <v>59</v>
      </c>
      <c r="F48" s="4">
        <v>0.49002314814814812</v>
      </c>
      <c r="G48" t="s">
        <v>2398</v>
      </c>
      <c r="I48">
        <v>1</v>
      </c>
      <c r="J48" t="s">
        <v>183</v>
      </c>
      <c r="K48">
        <v>86</v>
      </c>
      <c r="L48" t="s">
        <v>1696</v>
      </c>
      <c r="M48" s="3">
        <v>39000</v>
      </c>
      <c r="P48" s="2">
        <v>45771</v>
      </c>
      <c r="R48">
        <v>8</v>
      </c>
      <c r="S48" s="3">
        <v>312000</v>
      </c>
      <c r="T48" t="s">
        <v>65</v>
      </c>
      <c r="U48" t="s">
        <v>3460</v>
      </c>
      <c r="V48">
        <v>0</v>
      </c>
      <c r="W48" s="3">
        <v>312000</v>
      </c>
      <c r="X48">
        <v>0</v>
      </c>
      <c r="Y48">
        <v>0</v>
      </c>
      <c r="Z48">
        <v>0</v>
      </c>
      <c r="AA48">
        <v>0</v>
      </c>
      <c r="AD48">
        <v>0</v>
      </c>
      <c r="AM48" t="s">
        <v>3461</v>
      </c>
      <c r="AN48" t="s">
        <v>203</v>
      </c>
      <c r="AP48">
        <v>0</v>
      </c>
      <c r="AQ48">
        <v>0</v>
      </c>
      <c r="AR48">
        <v>0</v>
      </c>
      <c r="AS48">
        <v>0</v>
      </c>
      <c r="AT48">
        <v>0</v>
      </c>
      <c r="AU48">
        <v>0</v>
      </c>
      <c r="AY48" t="s">
        <v>63</v>
      </c>
      <c r="AZ48" t="s">
        <v>5885</v>
      </c>
      <c r="BA48">
        <v>0</v>
      </c>
      <c r="BC48" t="s">
        <v>203</v>
      </c>
      <c r="BF48" t="s">
        <v>3462</v>
      </c>
    </row>
    <row r="49" spans="1:58" x14ac:dyDescent="0.35">
      <c r="A49" t="s">
        <v>3463</v>
      </c>
      <c r="B49">
        <v>10000</v>
      </c>
      <c r="C49">
        <v>10000</v>
      </c>
      <c r="D49" s="2">
        <v>45772</v>
      </c>
      <c r="E49" t="s">
        <v>59</v>
      </c>
      <c r="F49" t="s">
        <v>3464</v>
      </c>
      <c r="G49" t="s">
        <v>3465</v>
      </c>
      <c r="I49">
        <v>1</v>
      </c>
      <c r="J49" t="s">
        <v>183</v>
      </c>
      <c r="K49">
        <v>71</v>
      </c>
      <c r="L49" t="s">
        <v>368</v>
      </c>
      <c r="M49" s="3">
        <v>5000</v>
      </c>
      <c r="P49" s="2">
        <v>45771</v>
      </c>
      <c r="R49">
        <v>4</v>
      </c>
      <c r="S49" s="3">
        <v>20000</v>
      </c>
      <c r="T49" t="s">
        <v>65</v>
      </c>
      <c r="U49">
        <v>83624410001</v>
      </c>
      <c r="V49">
        <v>0</v>
      </c>
      <c r="W49" s="3">
        <v>20000</v>
      </c>
      <c r="X49">
        <v>0</v>
      </c>
      <c r="Y49">
        <v>0</v>
      </c>
      <c r="Z49">
        <v>0</v>
      </c>
      <c r="AA49">
        <v>0</v>
      </c>
      <c r="AD49">
        <v>0</v>
      </c>
      <c r="AM49">
        <v>8362441</v>
      </c>
      <c r="AN49" t="s">
        <v>162</v>
      </c>
      <c r="AP49">
        <v>0</v>
      </c>
      <c r="AQ49">
        <v>0</v>
      </c>
      <c r="AR49">
        <v>0</v>
      </c>
      <c r="AS49">
        <v>0</v>
      </c>
      <c r="AT49">
        <v>0</v>
      </c>
      <c r="AU49">
        <v>0</v>
      </c>
      <c r="AY49" t="s">
        <v>63</v>
      </c>
      <c r="AZ49" t="s">
        <v>5886</v>
      </c>
      <c r="BA49">
        <v>0</v>
      </c>
      <c r="BC49" t="s">
        <v>162</v>
      </c>
      <c r="BF49" t="s">
        <v>3466</v>
      </c>
    </row>
    <row r="50" spans="1:58" x14ac:dyDescent="0.35">
      <c r="A50" t="s">
        <v>3467</v>
      </c>
      <c r="B50">
        <v>10000</v>
      </c>
      <c r="C50">
        <v>20000</v>
      </c>
      <c r="D50" s="2">
        <v>45771</v>
      </c>
      <c r="E50" t="s">
        <v>59</v>
      </c>
      <c r="F50" t="s">
        <v>3468</v>
      </c>
      <c r="G50" t="s">
        <v>3469</v>
      </c>
      <c r="I50">
        <v>2</v>
      </c>
      <c r="J50" t="s">
        <v>183</v>
      </c>
      <c r="K50">
        <v>71</v>
      </c>
      <c r="L50" t="s">
        <v>368</v>
      </c>
      <c r="M50" s="3">
        <v>1112</v>
      </c>
      <c r="P50" s="2">
        <v>45771</v>
      </c>
      <c r="R50">
        <v>9</v>
      </c>
      <c r="S50" s="3">
        <v>10008</v>
      </c>
      <c r="T50" t="s">
        <v>65</v>
      </c>
      <c r="U50">
        <v>83634490001</v>
      </c>
      <c r="V50">
        <v>0</v>
      </c>
      <c r="W50" s="3">
        <v>10000</v>
      </c>
      <c r="X50">
        <v>8</v>
      </c>
      <c r="Y50">
        <v>0</v>
      </c>
      <c r="Z50">
        <v>0</v>
      </c>
      <c r="AA50">
        <v>0</v>
      </c>
      <c r="AD50">
        <v>0</v>
      </c>
      <c r="AM50">
        <v>8363449</v>
      </c>
      <c r="AN50" t="s">
        <v>162</v>
      </c>
      <c r="AP50">
        <v>0</v>
      </c>
      <c r="AQ50">
        <v>0</v>
      </c>
      <c r="AR50">
        <v>0</v>
      </c>
      <c r="AS50">
        <v>0</v>
      </c>
      <c r="AT50">
        <v>0</v>
      </c>
      <c r="AU50">
        <v>0</v>
      </c>
      <c r="AY50" t="s">
        <v>63</v>
      </c>
      <c r="AZ50" t="s">
        <v>5613</v>
      </c>
      <c r="BA50">
        <v>0</v>
      </c>
      <c r="BC50" t="s">
        <v>162</v>
      </c>
      <c r="BF50" t="s">
        <v>3466</v>
      </c>
    </row>
    <row r="51" spans="1:58" x14ac:dyDescent="0.35">
      <c r="A51" t="s">
        <v>3470</v>
      </c>
      <c r="B51">
        <v>10000</v>
      </c>
      <c r="C51">
        <v>20000</v>
      </c>
      <c r="D51" s="2">
        <v>45771</v>
      </c>
      <c r="E51" t="s">
        <v>59</v>
      </c>
      <c r="F51" t="s">
        <v>3471</v>
      </c>
      <c r="G51" t="s">
        <v>3469</v>
      </c>
      <c r="I51">
        <v>2</v>
      </c>
      <c r="J51" t="s">
        <v>183</v>
      </c>
      <c r="K51">
        <v>71</v>
      </c>
      <c r="L51" t="s">
        <v>368</v>
      </c>
      <c r="M51" s="3">
        <v>1112</v>
      </c>
      <c r="P51" s="2">
        <v>45771</v>
      </c>
      <c r="R51">
        <v>9</v>
      </c>
      <c r="S51" s="3">
        <v>10008</v>
      </c>
      <c r="T51" t="s">
        <v>65</v>
      </c>
      <c r="U51">
        <v>83635750001</v>
      </c>
      <c r="V51">
        <v>0</v>
      </c>
      <c r="W51" s="3">
        <v>10000</v>
      </c>
      <c r="X51">
        <v>8</v>
      </c>
      <c r="Y51">
        <v>0</v>
      </c>
      <c r="Z51">
        <v>0</v>
      </c>
      <c r="AA51">
        <v>0</v>
      </c>
      <c r="AD51">
        <v>0</v>
      </c>
      <c r="AM51">
        <v>8363575</v>
      </c>
      <c r="AN51" t="s">
        <v>162</v>
      </c>
      <c r="AP51">
        <v>0</v>
      </c>
      <c r="AQ51">
        <v>0</v>
      </c>
      <c r="AR51">
        <v>0</v>
      </c>
      <c r="AS51">
        <v>0</v>
      </c>
      <c r="AT51">
        <v>0</v>
      </c>
      <c r="AU51">
        <v>0</v>
      </c>
      <c r="AY51" t="s">
        <v>63</v>
      </c>
      <c r="AZ51" t="s">
        <v>5614</v>
      </c>
      <c r="BA51">
        <v>0</v>
      </c>
      <c r="BC51" t="s">
        <v>162</v>
      </c>
      <c r="BF51" t="s">
        <v>3466</v>
      </c>
    </row>
    <row r="52" spans="1:58" x14ac:dyDescent="0.35">
      <c r="A52" t="s">
        <v>3472</v>
      </c>
      <c r="B52">
        <v>10000</v>
      </c>
      <c r="C52">
        <v>20000</v>
      </c>
      <c r="D52" s="2">
        <v>45771</v>
      </c>
      <c r="E52" t="s">
        <v>59</v>
      </c>
      <c r="F52" t="s">
        <v>3473</v>
      </c>
      <c r="G52" t="s">
        <v>3469</v>
      </c>
      <c r="I52">
        <v>2</v>
      </c>
      <c r="J52" t="s">
        <v>183</v>
      </c>
      <c r="K52">
        <v>71</v>
      </c>
      <c r="L52" t="s">
        <v>368</v>
      </c>
      <c r="M52" s="3">
        <v>1112</v>
      </c>
      <c r="P52" s="2">
        <v>45771</v>
      </c>
      <c r="R52">
        <v>9</v>
      </c>
      <c r="S52" s="3">
        <v>10008</v>
      </c>
      <c r="T52" t="s">
        <v>65</v>
      </c>
      <c r="U52">
        <v>83635760001</v>
      </c>
      <c r="V52">
        <v>0</v>
      </c>
      <c r="W52" s="3">
        <v>10000</v>
      </c>
      <c r="X52">
        <v>8</v>
      </c>
      <c r="Y52">
        <v>0</v>
      </c>
      <c r="Z52">
        <v>0</v>
      </c>
      <c r="AA52">
        <v>0</v>
      </c>
      <c r="AD52">
        <v>0</v>
      </c>
      <c r="AM52">
        <v>8363576</v>
      </c>
      <c r="AN52" t="s">
        <v>162</v>
      </c>
      <c r="AP52">
        <v>0</v>
      </c>
      <c r="AQ52">
        <v>0</v>
      </c>
      <c r="AR52">
        <v>0</v>
      </c>
      <c r="AS52">
        <v>0</v>
      </c>
      <c r="AT52">
        <v>0</v>
      </c>
      <c r="AU52">
        <v>0</v>
      </c>
      <c r="AY52" t="s">
        <v>63</v>
      </c>
      <c r="AZ52" t="s">
        <v>5615</v>
      </c>
      <c r="BA52">
        <v>0</v>
      </c>
      <c r="BC52" t="s">
        <v>162</v>
      </c>
      <c r="BF52" t="s">
        <v>3466</v>
      </c>
    </row>
    <row r="53" spans="1:58" x14ac:dyDescent="0.35">
      <c r="A53" t="s">
        <v>3474</v>
      </c>
      <c r="B53">
        <v>10000</v>
      </c>
      <c r="C53">
        <v>30000</v>
      </c>
      <c r="D53" s="2">
        <v>45772</v>
      </c>
      <c r="E53" t="s">
        <v>59</v>
      </c>
      <c r="F53" t="s">
        <v>3475</v>
      </c>
      <c r="G53">
        <v>10656256092</v>
      </c>
      <c r="I53">
        <v>3</v>
      </c>
      <c r="J53" t="s">
        <v>183</v>
      </c>
      <c r="K53">
        <v>85</v>
      </c>
      <c r="L53" t="s">
        <v>940</v>
      </c>
      <c r="M53" s="3">
        <v>20000</v>
      </c>
      <c r="P53" s="2">
        <v>45771</v>
      </c>
      <c r="R53">
        <v>11</v>
      </c>
      <c r="S53" s="3">
        <v>220000</v>
      </c>
      <c r="T53" t="s">
        <v>65</v>
      </c>
      <c r="U53" t="s">
        <v>3476</v>
      </c>
      <c r="V53">
        <v>0</v>
      </c>
      <c r="W53" s="3">
        <v>200000</v>
      </c>
      <c r="X53" s="3">
        <v>20000</v>
      </c>
      <c r="Y53">
        <v>0</v>
      </c>
      <c r="Z53">
        <v>0</v>
      </c>
      <c r="AA53">
        <v>0</v>
      </c>
      <c r="AD53">
        <v>0</v>
      </c>
      <c r="AM53" t="s">
        <v>3477</v>
      </c>
      <c r="AN53" t="s">
        <v>108</v>
      </c>
      <c r="AP53">
        <v>0</v>
      </c>
      <c r="AQ53">
        <v>0</v>
      </c>
      <c r="AR53">
        <v>0</v>
      </c>
      <c r="AS53">
        <v>0</v>
      </c>
      <c r="AT53">
        <v>0</v>
      </c>
      <c r="AU53">
        <v>0</v>
      </c>
      <c r="AY53" t="s">
        <v>63</v>
      </c>
      <c r="AZ53" t="s">
        <v>4476</v>
      </c>
      <c r="BA53">
        <v>0</v>
      </c>
      <c r="BC53" t="s">
        <v>108</v>
      </c>
      <c r="BF53" t="s">
        <v>3478</v>
      </c>
    </row>
    <row r="54" spans="1:58" x14ac:dyDescent="0.35">
      <c r="A54" t="s">
        <v>3479</v>
      </c>
      <c r="B54">
        <v>10000</v>
      </c>
      <c r="C54">
        <v>30000</v>
      </c>
      <c r="D54" s="2">
        <v>45771</v>
      </c>
      <c r="E54" t="s">
        <v>59</v>
      </c>
      <c r="F54" t="s">
        <v>3480</v>
      </c>
      <c r="G54">
        <v>10620258097</v>
      </c>
      <c r="I54">
        <v>3</v>
      </c>
      <c r="J54" t="s">
        <v>183</v>
      </c>
      <c r="K54">
        <v>85</v>
      </c>
      <c r="L54" t="s">
        <v>940</v>
      </c>
      <c r="M54" s="3">
        <v>27273</v>
      </c>
      <c r="P54" s="2">
        <v>45771</v>
      </c>
      <c r="R54">
        <v>11</v>
      </c>
      <c r="S54" s="3">
        <v>300003</v>
      </c>
      <c r="T54" t="s">
        <v>65</v>
      </c>
      <c r="U54" t="s">
        <v>908</v>
      </c>
      <c r="V54">
        <v>0</v>
      </c>
      <c r="W54" s="3">
        <v>300000</v>
      </c>
      <c r="X54">
        <v>3</v>
      </c>
      <c r="Y54">
        <v>0</v>
      </c>
      <c r="Z54">
        <v>0</v>
      </c>
      <c r="AA54">
        <v>0</v>
      </c>
      <c r="AD54">
        <v>0</v>
      </c>
      <c r="AM54" t="s">
        <v>909</v>
      </c>
      <c r="AN54" t="s">
        <v>108</v>
      </c>
      <c r="AP54">
        <v>0</v>
      </c>
      <c r="AQ54">
        <v>0</v>
      </c>
      <c r="AR54">
        <v>0</v>
      </c>
      <c r="AS54">
        <v>0</v>
      </c>
      <c r="AT54">
        <v>0</v>
      </c>
      <c r="AU54">
        <v>0</v>
      </c>
      <c r="AY54" t="s">
        <v>63</v>
      </c>
      <c r="AZ54" t="s">
        <v>4719</v>
      </c>
      <c r="BA54">
        <v>0</v>
      </c>
      <c r="BC54" t="s">
        <v>108</v>
      </c>
      <c r="BF54" t="s">
        <v>3481</v>
      </c>
    </row>
    <row r="55" spans="1:58" x14ac:dyDescent="0.35">
      <c r="A55" t="s">
        <v>3482</v>
      </c>
      <c r="B55">
        <v>10000</v>
      </c>
      <c r="C55">
        <v>20000</v>
      </c>
      <c r="D55" s="2">
        <v>45772</v>
      </c>
      <c r="E55" t="s">
        <v>59</v>
      </c>
      <c r="F55" t="s">
        <v>3483</v>
      </c>
      <c r="G55" t="s">
        <v>3484</v>
      </c>
      <c r="I55">
        <v>2</v>
      </c>
      <c r="J55" t="s">
        <v>183</v>
      </c>
      <c r="K55">
        <v>71</v>
      </c>
      <c r="L55" t="s">
        <v>368</v>
      </c>
      <c r="M55">
        <v>500</v>
      </c>
      <c r="P55" s="2">
        <v>45771</v>
      </c>
      <c r="R55">
        <v>6</v>
      </c>
      <c r="S55" s="3">
        <v>3000</v>
      </c>
      <c r="T55" t="s">
        <v>65</v>
      </c>
      <c r="U55">
        <v>86084000001</v>
      </c>
      <c r="V55">
        <v>0</v>
      </c>
      <c r="W55" s="3">
        <v>3000</v>
      </c>
      <c r="X55">
        <v>0</v>
      </c>
      <c r="Y55">
        <v>0</v>
      </c>
      <c r="Z55">
        <v>0</v>
      </c>
      <c r="AA55">
        <v>0</v>
      </c>
      <c r="AD55">
        <v>0</v>
      </c>
      <c r="AM55">
        <v>8608400</v>
      </c>
      <c r="AN55" t="s">
        <v>162</v>
      </c>
      <c r="AP55">
        <v>0</v>
      </c>
      <c r="AQ55">
        <v>0</v>
      </c>
      <c r="AR55">
        <v>0</v>
      </c>
      <c r="AS55">
        <v>0</v>
      </c>
      <c r="AT55">
        <v>0</v>
      </c>
      <c r="AU55">
        <v>0</v>
      </c>
      <c r="AY55" t="s">
        <v>63</v>
      </c>
      <c r="AZ55" t="s">
        <v>5619</v>
      </c>
      <c r="BA55">
        <v>0</v>
      </c>
      <c r="BC55" t="s">
        <v>162</v>
      </c>
      <c r="BF55" t="s">
        <v>3485</v>
      </c>
    </row>
    <row r="56" spans="1:58" x14ac:dyDescent="0.35">
      <c r="A56" t="s">
        <v>3486</v>
      </c>
      <c r="B56">
        <v>10000</v>
      </c>
      <c r="C56">
        <v>40000</v>
      </c>
      <c r="D56" s="2">
        <v>45772</v>
      </c>
      <c r="E56" t="s">
        <v>59</v>
      </c>
      <c r="F56" t="s">
        <v>3487</v>
      </c>
      <c r="G56" t="s">
        <v>3488</v>
      </c>
      <c r="I56">
        <v>3</v>
      </c>
      <c r="J56" t="s">
        <v>183</v>
      </c>
      <c r="K56">
        <v>91</v>
      </c>
      <c r="L56" t="s">
        <v>805</v>
      </c>
      <c r="M56" s="3">
        <v>50000</v>
      </c>
      <c r="P56" s="2">
        <v>45771</v>
      </c>
      <c r="R56">
        <v>3</v>
      </c>
      <c r="S56" s="3">
        <v>150000</v>
      </c>
      <c r="T56" t="s">
        <v>65</v>
      </c>
      <c r="U56" t="s">
        <v>3489</v>
      </c>
      <c r="V56">
        <v>0</v>
      </c>
      <c r="W56" s="3">
        <v>150000</v>
      </c>
      <c r="X56">
        <v>0</v>
      </c>
      <c r="Y56">
        <v>0</v>
      </c>
      <c r="Z56">
        <v>0</v>
      </c>
      <c r="AA56">
        <v>0</v>
      </c>
      <c r="AD56">
        <v>0</v>
      </c>
      <c r="AM56" t="s">
        <v>3490</v>
      </c>
      <c r="AN56" t="s">
        <v>108</v>
      </c>
      <c r="AP56">
        <v>0</v>
      </c>
      <c r="AQ56">
        <v>0</v>
      </c>
      <c r="AR56">
        <v>0</v>
      </c>
      <c r="AS56">
        <v>0</v>
      </c>
      <c r="AT56">
        <v>0</v>
      </c>
      <c r="AU56">
        <v>0</v>
      </c>
      <c r="AY56" t="s">
        <v>63</v>
      </c>
      <c r="AZ56" t="s">
        <v>5119</v>
      </c>
      <c r="BA56">
        <v>0</v>
      </c>
      <c r="BC56" t="s">
        <v>108</v>
      </c>
      <c r="BF56" t="s">
        <v>3491</v>
      </c>
    </row>
    <row r="57" spans="1:58" x14ac:dyDescent="0.35">
      <c r="A57" t="s">
        <v>3492</v>
      </c>
      <c r="B57">
        <v>10000</v>
      </c>
      <c r="C57">
        <v>30000</v>
      </c>
      <c r="D57" s="2">
        <v>45772</v>
      </c>
      <c r="E57" t="s">
        <v>59</v>
      </c>
      <c r="F57" t="s">
        <v>3493</v>
      </c>
      <c r="G57">
        <v>10620258097</v>
      </c>
      <c r="I57">
        <v>3</v>
      </c>
      <c r="J57" t="s">
        <v>183</v>
      </c>
      <c r="K57">
        <v>85</v>
      </c>
      <c r="L57" t="s">
        <v>940</v>
      </c>
      <c r="M57" s="3">
        <v>27273</v>
      </c>
      <c r="P57" s="2">
        <v>45771</v>
      </c>
      <c r="R57">
        <v>11</v>
      </c>
      <c r="S57" s="3">
        <v>300003</v>
      </c>
      <c r="T57" t="s">
        <v>65</v>
      </c>
      <c r="U57" t="s">
        <v>524</v>
      </c>
      <c r="V57">
        <v>0</v>
      </c>
      <c r="W57" s="3">
        <v>300000</v>
      </c>
      <c r="X57">
        <v>3</v>
      </c>
      <c r="Y57">
        <v>0</v>
      </c>
      <c r="Z57">
        <v>0</v>
      </c>
      <c r="AA57">
        <v>0</v>
      </c>
      <c r="AD57">
        <v>0</v>
      </c>
      <c r="AM57" t="s">
        <v>525</v>
      </c>
      <c r="AN57" t="s">
        <v>108</v>
      </c>
      <c r="AP57">
        <v>0</v>
      </c>
      <c r="AQ57">
        <v>0</v>
      </c>
      <c r="AR57">
        <v>0</v>
      </c>
      <c r="AS57">
        <v>0</v>
      </c>
      <c r="AT57">
        <v>0</v>
      </c>
      <c r="AU57">
        <v>0</v>
      </c>
      <c r="AY57" t="s">
        <v>63</v>
      </c>
      <c r="AZ57" t="s">
        <v>4740</v>
      </c>
      <c r="BA57">
        <v>0</v>
      </c>
      <c r="BC57" t="s">
        <v>108</v>
      </c>
      <c r="BF57" t="s">
        <v>3494</v>
      </c>
    </row>
    <row r="58" spans="1:58" x14ac:dyDescent="0.35">
      <c r="A58" t="s">
        <v>2189</v>
      </c>
      <c r="B58">
        <v>10000</v>
      </c>
      <c r="C58">
        <v>40000</v>
      </c>
      <c r="D58" s="2">
        <v>45771</v>
      </c>
      <c r="E58" t="s">
        <v>59</v>
      </c>
      <c r="F58" t="s">
        <v>3495</v>
      </c>
      <c r="G58" t="s">
        <v>1880</v>
      </c>
      <c r="I58">
        <v>2</v>
      </c>
      <c r="J58" t="s">
        <v>183</v>
      </c>
      <c r="K58">
        <v>63</v>
      </c>
      <c r="L58" t="s">
        <v>136</v>
      </c>
      <c r="M58" s="3">
        <v>1250</v>
      </c>
      <c r="P58" s="2">
        <v>45771</v>
      </c>
      <c r="R58">
        <v>16</v>
      </c>
      <c r="S58" s="3">
        <v>20000</v>
      </c>
      <c r="T58" t="s">
        <v>65</v>
      </c>
      <c r="U58" t="s">
        <v>2094</v>
      </c>
      <c r="V58">
        <v>0</v>
      </c>
      <c r="W58" s="3">
        <v>10000</v>
      </c>
      <c r="X58" s="3">
        <v>10000</v>
      </c>
      <c r="Y58">
        <v>0</v>
      </c>
      <c r="Z58">
        <v>0</v>
      </c>
      <c r="AA58">
        <v>0</v>
      </c>
      <c r="AD58">
        <v>0</v>
      </c>
      <c r="AM58" t="s">
        <v>2095</v>
      </c>
      <c r="AN58" t="s">
        <v>170</v>
      </c>
      <c r="AP58">
        <v>0</v>
      </c>
      <c r="AQ58">
        <v>0</v>
      </c>
      <c r="AR58">
        <v>0</v>
      </c>
      <c r="AS58">
        <v>0</v>
      </c>
      <c r="AT58">
        <v>0</v>
      </c>
      <c r="AU58">
        <v>0</v>
      </c>
      <c r="AY58" t="s">
        <v>63</v>
      </c>
      <c r="AZ58" t="s">
        <v>4854</v>
      </c>
      <c r="BA58">
        <v>0</v>
      </c>
      <c r="BC58" t="s">
        <v>170</v>
      </c>
      <c r="BF58" t="s">
        <v>2190</v>
      </c>
    </row>
    <row r="59" spans="1:58" x14ac:dyDescent="0.35">
      <c r="A59" t="s">
        <v>3496</v>
      </c>
      <c r="B59">
        <v>10000</v>
      </c>
      <c r="C59">
        <v>10000</v>
      </c>
      <c r="D59" s="2">
        <v>45772</v>
      </c>
      <c r="E59" t="s">
        <v>59</v>
      </c>
      <c r="F59" t="s">
        <v>3497</v>
      </c>
      <c r="G59" t="s">
        <v>3498</v>
      </c>
      <c r="I59">
        <v>1</v>
      </c>
      <c r="J59" t="s">
        <v>183</v>
      </c>
      <c r="K59">
        <v>78</v>
      </c>
      <c r="L59" t="s">
        <v>216</v>
      </c>
      <c r="M59" s="3">
        <v>2750</v>
      </c>
      <c r="P59" s="2">
        <v>45771</v>
      </c>
      <c r="R59">
        <v>16</v>
      </c>
      <c r="S59" s="3">
        <v>44000</v>
      </c>
      <c r="T59" t="s">
        <v>65</v>
      </c>
      <c r="U59" t="s">
        <v>1353</v>
      </c>
      <c r="V59">
        <v>0</v>
      </c>
      <c r="W59" s="3">
        <v>40000</v>
      </c>
      <c r="X59" s="3">
        <v>4000</v>
      </c>
      <c r="Y59">
        <v>0</v>
      </c>
      <c r="Z59">
        <v>0</v>
      </c>
      <c r="AA59">
        <v>0</v>
      </c>
      <c r="AD59">
        <v>0</v>
      </c>
      <c r="AM59" t="s">
        <v>1354</v>
      </c>
      <c r="AN59" t="s">
        <v>170</v>
      </c>
      <c r="AP59">
        <v>0</v>
      </c>
      <c r="AQ59">
        <v>0</v>
      </c>
      <c r="AR59">
        <v>0</v>
      </c>
      <c r="AS59">
        <v>0</v>
      </c>
      <c r="AT59">
        <v>0</v>
      </c>
      <c r="AU59">
        <v>0</v>
      </c>
      <c r="AY59" t="s">
        <v>63</v>
      </c>
      <c r="AZ59" t="s">
        <v>5887</v>
      </c>
      <c r="BA59">
        <v>0</v>
      </c>
      <c r="BC59" t="s">
        <v>170</v>
      </c>
      <c r="BF59" t="s">
        <v>3499</v>
      </c>
    </row>
    <row r="60" spans="1:58" x14ac:dyDescent="0.35">
      <c r="A60" t="s">
        <v>3496</v>
      </c>
      <c r="B60">
        <v>10000</v>
      </c>
      <c r="C60">
        <v>20000</v>
      </c>
      <c r="D60" s="2">
        <v>45772</v>
      </c>
      <c r="E60" t="s">
        <v>59</v>
      </c>
      <c r="F60" t="s">
        <v>3497</v>
      </c>
      <c r="G60" t="s">
        <v>3498</v>
      </c>
      <c r="I60">
        <v>2</v>
      </c>
      <c r="J60" t="s">
        <v>183</v>
      </c>
      <c r="K60">
        <v>63</v>
      </c>
      <c r="L60" t="s">
        <v>136</v>
      </c>
      <c r="M60" s="3">
        <v>2500</v>
      </c>
      <c r="P60" s="2">
        <v>45771</v>
      </c>
      <c r="R60">
        <v>16</v>
      </c>
      <c r="S60" s="3">
        <v>40000</v>
      </c>
      <c r="T60" t="s">
        <v>65</v>
      </c>
      <c r="U60" t="s">
        <v>1353</v>
      </c>
      <c r="V60">
        <v>0</v>
      </c>
      <c r="W60" s="3">
        <v>40000</v>
      </c>
      <c r="X60">
        <v>0</v>
      </c>
      <c r="Y60">
        <v>0</v>
      </c>
      <c r="Z60">
        <v>0</v>
      </c>
      <c r="AA60">
        <v>0</v>
      </c>
      <c r="AD60">
        <v>0</v>
      </c>
      <c r="AM60" t="s">
        <v>1354</v>
      </c>
      <c r="AN60" t="s">
        <v>170</v>
      </c>
      <c r="AP60">
        <v>0</v>
      </c>
      <c r="AQ60">
        <v>0</v>
      </c>
      <c r="AR60">
        <v>0</v>
      </c>
      <c r="AS60">
        <v>0</v>
      </c>
      <c r="AT60">
        <v>0</v>
      </c>
      <c r="AU60">
        <v>0</v>
      </c>
      <c r="AY60" t="s">
        <v>63</v>
      </c>
      <c r="AZ60" t="s">
        <v>5887</v>
      </c>
      <c r="BA60">
        <v>0</v>
      </c>
      <c r="BC60" t="s">
        <v>170</v>
      </c>
      <c r="BF60" t="s">
        <v>3499</v>
      </c>
    </row>
    <row r="61" spans="1:58" x14ac:dyDescent="0.35">
      <c r="A61" t="s">
        <v>3500</v>
      </c>
      <c r="B61">
        <v>10000</v>
      </c>
      <c r="C61">
        <v>10000</v>
      </c>
      <c r="D61" s="2">
        <v>45772</v>
      </c>
      <c r="E61" t="s">
        <v>59</v>
      </c>
      <c r="F61" t="s">
        <v>3464</v>
      </c>
      <c r="G61" t="s">
        <v>3501</v>
      </c>
      <c r="I61">
        <v>1</v>
      </c>
      <c r="J61" t="s">
        <v>183</v>
      </c>
      <c r="K61">
        <v>82</v>
      </c>
      <c r="L61" t="s">
        <v>352</v>
      </c>
      <c r="M61">
        <v>770</v>
      </c>
      <c r="P61" s="2">
        <v>45771</v>
      </c>
      <c r="R61">
        <v>26</v>
      </c>
      <c r="S61" s="3">
        <v>20020</v>
      </c>
      <c r="T61" t="s">
        <v>65</v>
      </c>
      <c r="U61">
        <v>112023880001</v>
      </c>
      <c r="V61">
        <v>0</v>
      </c>
      <c r="W61" s="3">
        <v>20000</v>
      </c>
      <c r="X61">
        <v>20</v>
      </c>
      <c r="Y61">
        <v>0</v>
      </c>
      <c r="Z61">
        <v>0</v>
      </c>
      <c r="AA61">
        <v>0</v>
      </c>
      <c r="AD61">
        <v>0</v>
      </c>
      <c r="AM61">
        <v>11202388</v>
      </c>
      <c r="AN61" t="s">
        <v>571</v>
      </c>
      <c r="AP61">
        <v>0</v>
      </c>
      <c r="AQ61">
        <v>0</v>
      </c>
      <c r="AR61">
        <v>0</v>
      </c>
      <c r="AS61">
        <v>0</v>
      </c>
      <c r="AT61">
        <v>0</v>
      </c>
      <c r="AU61">
        <v>0</v>
      </c>
      <c r="AY61" t="s">
        <v>63</v>
      </c>
      <c r="AZ61" t="s">
        <v>5888</v>
      </c>
      <c r="BA61">
        <v>0</v>
      </c>
      <c r="BC61" t="s">
        <v>571</v>
      </c>
      <c r="BF61" t="s">
        <v>3502</v>
      </c>
    </row>
    <row r="62" spans="1:58" x14ac:dyDescent="0.35">
      <c r="A62" t="s">
        <v>3503</v>
      </c>
      <c r="B62">
        <v>10000</v>
      </c>
      <c r="C62">
        <v>10000</v>
      </c>
      <c r="D62" s="2">
        <v>45771</v>
      </c>
      <c r="E62" t="s">
        <v>59</v>
      </c>
      <c r="F62" t="s">
        <v>3504</v>
      </c>
      <c r="G62" t="s">
        <v>3501</v>
      </c>
      <c r="I62">
        <v>1</v>
      </c>
      <c r="J62" t="s">
        <v>183</v>
      </c>
      <c r="K62">
        <v>82</v>
      </c>
      <c r="L62" t="s">
        <v>352</v>
      </c>
      <c r="M62" s="3">
        <v>10000</v>
      </c>
      <c r="P62" s="2">
        <v>45771</v>
      </c>
      <c r="R62">
        <v>3</v>
      </c>
      <c r="S62" s="3">
        <v>30000</v>
      </c>
      <c r="T62" t="s">
        <v>65</v>
      </c>
      <c r="U62">
        <v>200183090001</v>
      </c>
      <c r="V62">
        <v>0</v>
      </c>
      <c r="W62" s="3">
        <v>30000</v>
      </c>
      <c r="X62">
        <v>0</v>
      </c>
      <c r="Y62">
        <v>0</v>
      </c>
      <c r="Z62">
        <v>0</v>
      </c>
      <c r="AA62">
        <v>0</v>
      </c>
      <c r="AD62">
        <v>0</v>
      </c>
      <c r="AM62">
        <v>20018309</v>
      </c>
      <c r="AN62" t="s">
        <v>571</v>
      </c>
      <c r="AP62">
        <v>0</v>
      </c>
      <c r="AQ62">
        <v>0</v>
      </c>
      <c r="AR62">
        <v>0</v>
      </c>
      <c r="AS62">
        <v>0</v>
      </c>
      <c r="AT62">
        <v>0</v>
      </c>
      <c r="AU62">
        <v>0</v>
      </c>
      <c r="AY62" t="s">
        <v>63</v>
      </c>
      <c r="AZ62" t="s">
        <v>5889</v>
      </c>
      <c r="BA62">
        <v>0</v>
      </c>
      <c r="BC62" t="s">
        <v>571</v>
      </c>
      <c r="BF62" t="s">
        <v>3505</v>
      </c>
    </row>
    <row r="63" spans="1:58" x14ac:dyDescent="0.35">
      <c r="A63" t="s">
        <v>5890</v>
      </c>
      <c r="B63">
        <v>10000</v>
      </c>
      <c r="C63">
        <v>10000</v>
      </c>
      <c r="D63" s="2">
        <v>45772</v>
      </c>
      <c r="E63" t="s">
        <v>59</v>
      </c>
      <c r="F63" t="s">
        <v>3667</v>
      </c>
      <c r="G63">
        <v>1006323</v>
      </c>
      <c r="I63">
        <v>1</v>
      </c>
      <c r="J63" t="s">
        <v>183</v>
      </c>
      <c r="K63">
        <v>63</v>
      </c>
      <c r="L63" t="s">
        <v>136</v>
      </c>
      <c r="M63" s="3">
        <v>6000</v>
      </c>
      <c r="P63" s="2">
        <v>45771</v>
      </c>
      <c r="R63">
        <v>90</v>
      </c>
      <c r="S63" s="3">
        <v>540000</v>
      </c>
      <c r="T63" t="s">
        <v>65</v>
      </c>
      <c r="U63" t="s">
        <v>254</v>
      </c>
      <c r="V63">
        <v>0</v>
      </c>
      <c r="W63" s="3">
        <v>540000</v>
      </c>
      <c r="X63">
        <v>0</v>
      </c>
      <c r="Y63">
        <v>0</v>
      </c>
      <c r="Z63">
        <v>0</v>
      </c>
      <c r="AA63">
        <v>0</v>
      </c>
      <c r="AD63">
        <v>0</v>
      </c>
      <c r="AM63" t="s">
        <v>255</v>
      </c>
      <c r="AN63" t="s">
        <v>139</v>
      </c>
      <c r="AP63">
        <v>0</v>
      </c>
      <c r="AQ63">
        <v>0</v>
      </c>
      <c r="AR63">
        <v>0</v>
      </c>
      <c r="AS63">
        <v>0</v>
      </c>
      <c r="AT63">
        <v>0</v>
      </c>
      <c r="AU63">
        <v>0</v>
      </c>
      <c r="AY63" t="s">
        <v>63</v>
      </c>
      <c r="AZ63" t="s">
        <v>5891</v>
      </c>
      <c r="BA63">
        <v>0</v>
      </c>
      <c r="BC63" t="s">
        <v>139</v>
      </c>
      <c r="BF63" t="s">
        <v>3012</v>
      </c>
    </row>
    <row r="64" spans="1:58" x14ac:dyDescent="0.35">
      <c r="A64" t="s">
        <v>3506</v>
      </c>
      <c r="B64">
        <v>10000</v>
      </c>
      <c r="C64">
        <v>10000</v>
      </c>
      <c r="D64" s="2">
        <v>45772</v>
      </c>
      <c r="E64" t="s">
        <v>59</v>
      </c>
      <c r="F64" t="s">
        <v>3507</v>
      </c>
      <c r="G64" t="s">
        <v>1689</v>
      </c>
      <c r="I64">
        <v>1</v>
      </c>
      <c r="J64" t="s">
        <v>183</v>
      </c>
      <c r="K64">
        <v>61</v>
      </c>
      <c r="L64" t="s">
        <v>209</v>
      </c>
      <c r="M64" s="3">
        <v>6000</v>
      </c>
      <c r="P64" s="2">
        <v>45771</v>
      </c>
      <c r="R64">
        <v>1</v>
      </c>
      <c r="S64" s="3">
        <v>6000</v>
      </c>
      <c r="T64" t="s">
        <v>65</v>
      </c>
      <c r="U64" t="s">
        <v>1690</v>
      </c>
      <c r="V64">
        <v>0</v>
      </c>
      <c r="W64" s="3">
        <v>3000</v>
      </c>
      <c r="X64" s="3">
        <v>3000</v>
      </c>
      <c r="Y64">
        <v>0</v>
      </c>
      <c r="Z64">
        <v>0</v>
      </c>
      <c r="AA64">
        <v>0</v>
      </c>
      <c r="AD64">
        <v>0</v>
      </c>
      <c r="AM64" t="s">
        <v>1691</v>
      </c>
      <c r="AN64" t="s">
        <v>622</v>
      </c>
      <c r="AP64">
        <v>0</v>
      </c>
      <c r="AQ64">
        <v>0</v>
      </c>
      <c r="AR64">
        <v>0</v>
      </c>
      <c r="AS64">
        <v>0</v>
      </c>
      <c r="AT64">
        <v>0</v>
      </c>
      <c r="AU64">
        <v>0</v>
      </c>
      <c r="AY64" t="s">
        <v>63</v>
      </c>
      <c r="AZ64" t="s">
        <v>5892</v>
      </c>
      <c r="BA64">
        <v>0</v>
      </c>
      <c r="BC64" t="s">
        <v>622</v>
      </c>
      <c r="BF64" t="s">
        <v>3508</v>
      </c>
    </row>
    <row r="65" spans="1:58" x14ac:dyDescent="0.35">
      <c r="A65" t="s">
        <v>3513</v>
      </c>
      <c r="B65">
        <v>10000</v>
      </c>
      <c r="C65">
        <v>10000</v>
      </c>
      <c r="D65" s="2">
        <v>45772</v>
      </c>
      <c r="E65" t="s">
        <v>59</v>
      </c>
      <c r="F65" t="s">
        <v>3514</v>
      </c>
      <c r="G65" t="s">
        <v>3302</v>
      </c>
      <c r="I65">
        <v>1</v>
      </c>
      <c r="J65" t="s">
        <v>183</v>
      </c>
      <c r="K65">
        <v>46</v>
      </c>
      <c r="L65" t="s">
        <v>231</v>
      </c>
      <c r="M65" s="3">
        <v>3000</v>
      </c>
      <c r="P65" s="2">
        <v>45771</v>
      </c>
      <c r="R65">
        <v>1</v>
      </c>
      <c r="S65" s="3">
        <v>3000</v>
      </c>
      <c r="T65" t="s">
        <v>65</v>
      </c>
      <c r="U65" t="s">
        <v>3515</v>
      </c>
      <c r="V65">
        <v>0</v>
      </c>
      <c r="W65" s="3">
        <v>3000</v>
      </c>
      <c r="X65">
        <v>0</v>
      </c>
      <c r="Y65">
        <v>0</v>
      </c>
      <c r="Z65">
        <v>0</v>
      </c>
      <c r="AA65">
        <v>0</v>
      </c>
      <c r="AD65">
        <v>0</v>
      </c>
      <c r="AM65" t="s">
        <v>3516</v>
      </c>
      <c r="AN65" t="s">
        <v>465</v>
      </c>
      <c r="AP65">
        <v>0</v>
      </c>
      <c r="AQ65">
        <v>0</v>
      </c>
      <c r="AR65">
        <v>0</v>
      </c>
      <c r="AS65">
        <v>0</v>
      </c>
      <c r="AT65">
        <v>0</v>
      </c>
      <c r="AU65">
        <v>0</v>
      </c>
      <c r="AY65" t="s">
        <v>63</v>
      </c>
      <c r="AZ65" t="s">
        <v>5893</v>
      </c>
      <c r="BA65">
        <v>0</v>
      </c>
      <c r="BC65" t="s">
        <v>465</v>
      </c>
      <c r="BF65" t="s">
        <v>2594</v>
      </c>
    </row>
    <row r="66" spans="1:58" x14ac:dyDescent="0.35">
      <c r="A66" t="s">
        <v>3517</v>
      </c>
      <c r="B66">
        <v>10000</v>
      </c>
      <c r="C66">
        <v>10000</v>
      </c>
      <c r="D66" s="2">
        <v>45771</v>
      </c>
      <c r="E66" t="s">
        <v>59</v>
      </c>
      <c r="F66" t="s">
        <v>3518</v>
      </c>
      <c r="G66" t="s">
        <v>3302</v>
      </c>
      <c r="I66">
        <v>1</v>
      </c>
      <c r="J66" t="s">
        <v>183</v>
      </c>
      <c r="K66">
        <v>46</v>
      </c>
      <c r="L66" t="s">
        <v>231</v>
      </c>
      <c r="M66" s="3">
        <v>1000</v>
      </c>
      <c r="P66" s="2">
        <v>45771</v>
      </c>
      <c r="R66">
        <v>1</v>
      </c>
      <c r="S66" s="3">
        <v>1000</v>
      </c>
      <c r="T66" t="s">
        <v>65</v>
      </c>
      <c r="U66" t="s">
        <v>3519</v>
      </c>
      <c r="V66">
        <v>0</v>
      </c>
      <c r="W66" s="3">
        <v>1000</v>
      </c>
      <c r="X66">
        <v>0</v>
      </c>
      <c r="Y66">
        <v>0</v>
      </c>
      <c r="Z66">
        <v>0</v>
      </c>
      <c r="AA66">
        <v>0</v>
      </c>
      <c r="AD66">
        <v>0</v>
      </c>
      <c r="AM66" t="s">
        <v>3520</v>
      </c>
      <c r="AN66" t="s">
        <v>465</v>
      </c>
      <c r="AP66">
        <v>0</v>
      </c>
      <c r="AQ66">
        <v>0</v>
      </c>
      <c r="AR66">
        <v>0</v>
      </c>
      <c r="AS66">
        <v>0</v>
      </c>
      <c r="AT66">
        <v>0</v>
      </c>
      <c r="AU66">
        <v>0</v>
      </c>
      <c r="AY66" t="s">
        <v>63</v>
      </c>
      <c r="AZ66" t="s">
        <v>5894</v>
      </c>
      <c r="BA66">
        <v>0</v>
      </c>
      <c r="BC66" t="s">
        <v>465</v>
      </c>
      <c r="BF66" t="s">
        <v>2675</v>
      </c>
    </row>
    <row r="67" spans="1:58" x14ac:dyDescent="0.35">
      <c r="A67" t="s">
        <v>3770</v>
      </c>
      <c r="B67">
        <v>10000</v>
      </c>
      <c r="C67">
        <v>10000</v>
      </c>
      <c r="D67" s="2">
        <v>45775</v>
      </c>
      <c r="E67" t="s">
        <v>59</v>
      </c>
      <c r="F67" t="s">
        <v>3739</v>
      </c>
      <c r="G67" t="s">
        <v>3771</v>
      </c>
      <c r="I67">
        <v>1</v>
      </c>
      <c r="J67" t="s">
        <v>183</v>
      </c>
      <c r="K67">
        <v>60</v>
      </c>
      <c r="L67" t="s">
        <v>222</v>
      </c>
      <c r="M67" s="3">
        <v>20000</v>
      </c>
      <c r="P67" s="2">
        <v>45771</v>
      </c>
      <c r="R67">
        <v>1</v>
      </c>
      <c r="S67" s="3">
        <v>20000</v>
      </c>
      <c r="T67" t="s">
        <v>65</v>
      </c>
      <c r="U67" t="s">
        <v>3773</v>
      </c>
      <c r="V67">
        <v>0</v>
      </c>
      <c r="W67" s="3">
        <v>20000</v>
      </c>
      <c r="X67">
        <v>0</v>
      </c>
      <c r="Y67">
        <v>0</v>
      </c>
      <c r="Z67">
        <v>0</v>
      </c>
      <c r="AA67">
        <v>0</v>
      </c>
      <c r="AD67">
        <v>0</v>
      </c>
      <c r="AM67" t="s">
        <v>3774</v>
      </c>
      <c r="AN67" t="s">
        <v>3775</v>
      </c>
      <c r="AP67">
        <v>0</v>
      </c>
      <c r="AQ67">
        <v>0</v>
      </c>
      <c r="AR67">
        <v>0</v>
      </c>
      <c r="AS67">
        <v>0</v>
      </c>
      <c r="AT67">
        <v>0</v>
      </c>
      <c r="AU67">
        <v>0</v>
      </c>
      <c r="AY67" t="s">
        <v>63</v>
      </c>
      <c r="AZ67" t="s">
        <v>5895</v>
      </c>
      <c r="BA67">
        <v>0</v>
      </c>
      <c r="BC67" t="s">
        <v>3775</v>
      </c>
      <c r="BF67" t="s">
        <v>3776</v>
      </c>
    </row>
    <row r="68" spans="1:58" x14ac:dyDescent="0.35">
      <c r="A68" t="s">
        <v>3532</v>
      </c>
      <c r="B68">
        <v>10000</v>
      </c>
      <c r="C68">
        <v>20000</v>
      </c>
      <c r="D68" s="2">
        <v>45772</v>
      </c>
      <c r="E68" t="s">
        <v>59</v>
      </c>
      <c r="F68" t="s">
        <v>3533</v>
      </c>
      <c r="G68" t="s">
        <v>3534</v>
      </c>
      <c r="I68">
        <v>1</v>
      </c>
      <c r="J68" t="s">
        <v>183</v>
      </c>
      <c r="K68">
        <v>32</v>
      </c>
      <c r="L68" t="s">
        <v>516</v>
      </c>
      <c r="M68" s="3">
        <v>5860</v>
      </c>
      <c r="P68" s="2">
        <v>45771</v>
      </c>
      <c r="R68">
        <v>1</v>
      </c>
      <c r="S68" s="3">
        <v>5860</v>
      </c>
      <c r="T68" t="s">
        <v>65</v>
      </c>
      <c r="U68" t="s">
        <v>915</v>
      </c>
      <c r="V68">
        <v>0</v>
      </c>
      <c r="W68" s="3">
        <v>2680</v>
      </c>
      <c r="X68" s="3">
        <v>3180</v>
      </c>
      <c r="Y68">
        <v>0</v>
      </c>
      <c r="Z68">
        <v>0</v>
      </c>
      <c r="AA68">
        <v>0</v>
      </c>
      <c r="AD68">
        <v>0</v>
      </c>
      <c r="AM68" t="s">
        <v>916</v>
      </c>
      <c r="AN68" t="s">
        <v>465</v>
      </c>
      <c r="AP68">
        <v>0</v>
      </c>
      <c r="AQ68">
        <v>0</v>
      </c>
      <c r="AR68">
        <v>0</v>
      </c>
      <c r="AS68">
        <v>0</v>
      </c>
      <c r="AT68">
        <v>0</v>
      </c>
      <c r="AU68">
        <v>0</v>
      </c>
      <c r="AY68" t="s">
        <v>63</v>
      </c>
      <c r="AZ68" t="s">
        <v>5278</v>
      </c>
      <c r="BA68">
        <v>0</v>
      </c>
      <c r="BC68" t="s">
        <v>465</v>
      </c>
      <c r="BF68" t="s">
        <v>3074</v>
      </c>
    </row>
    <row r="69" spans="1:58" x14ac:dyDescent="0.35">
      <c r="A69" t="s">
        <v>3535</v>
      </c>
      <c r="B69">
        <v>10000</v>
      </c>
      <c r="C69">
        <v>10000</v>
      </c>
      <c r="D69" s="2">
        <v>45772</v>
      </c>
      <c r="E69" t="s">
        <v>59</v>
      </c>
      <c r="F69" t="s">
        <v>3536</v>
      </c>
      <c r="G69" t="s">
        <v>3537</v>
      </c>
      <c r="I69">
        <v>1</v>
      </c>
      <c r="J69" t="s">
        <v>183</v>
      </c>
      <c r="K69">
        <v>60</v>
      </c>
      <c r="L69" t="s">
        <v>222</v>
      </c>
      <c r="M69" s="3">
        <v>1000</v>
      </c>
      <c r="P69" s="2">
        <v>45771</v>
      </c>
      <c r="R69">
        <v>1</v>
      </c>
      <c r="S69" s="3">
        <v>1000</v>
      </c>
      <c r="T69" t="s">
        <v>65</v>
      </c>
      <c r="U69" t="s">
        <v>3538</v>
      </c>
      <c r="V69">
        <v>0</v>
      </c>
      <c r="W69" s="3">
        <v>1000</v>
      </c>
      <c r="X69">
        <v>0</v>
      </c>
      <c r="Y69">
        <v>0</v>
      </c>
      <c r="Z69">
        <v>0</v>
      </c>
      <c r="AA69">
        <v>0</v>
      </c>
      <c r="AD69">
        <v>0</v>
      </c>
      <c r="AM69" t="s">
        <v>3539</v>
      </c>
      <c r="AN69" t="s">
        <v>3540</v>
      </c>
      <c r="AP69">
        <v>0</v>
      </c>
      <c r="AQ69">
        <v>0</v>
      </c>
      <c r="AR69">
        <v>0</v>
      </c>
      <c r="AS69">
        <v>0</v>
      </c>
      <c r="AT69">
        <v>0</v>
      </c>
      <c r="AU69">
        <v>0</v>
      </c>
      <c r="AY69" t="s">
        <v>63</v>
      </c>
      <c r="AZ69" t="s">
        <v>5896</v>
      </c>
      <c r="BA69">
        <v>0</v>
      </c>
      <c r="BC69" t="s">
        <v>3540</v>
      </c>
      <c r="BF69" t="s">
        <v>3541</v>
      </c>
    </row>
    <row r="70" spans="1:58" x14ac:dyDescent="0.35">
      <c r="A70" t="s">
        <v>3542</v>
      </c>
      <c r="B70">
        <v>10000</v>
      </c>
      <c r="C70">
        <v>10000</v>
      </c>
      <c r="D70" s="2">
        <v>45771</v>
      </c>
      <c r="E70" t="s">
        <v>59</v>
      </c>
      <c r="F70" t="s">
        <v>3543</v>
      </c>
      <c r="G70" t="s">
        <v>3544</v>
      </c>
      <c r="I70">
        <v>1</v>
      </c>
      <c r="J70" t="s">
        <v>183</v>
      </c>
      <c r="K70">
        <v>71</v>
      </c>
      <c r="L70" t="s">
        <v>368</v>
      </c>
      <c r="M70" s="3">
        <v>4313</v>
      </c>
      <c r="P70" s="2">
        <v>45771</v>
      </c>
      <c r="R70">
        <v>16</v>
      </c>
      <c r="S70" s="3">
        <v>69008</v>
      </c>
      <c r="T70" t="s">
        <v>65</v>
      </c>
      <c r="U70" t="s">
        <v>3545</v>
      </c>
      <c r="V70">
        <v>0</v>
      </c>
      <c r="W70" s="3">
        <v>69000</v>
      </c>
      <c r="X70">
        <v>8</v>
      </c>
      <c r="Y70">
        <v>0</v>
      </c>
      <c r="Z70">
        <v>0</v>
      </c>
      <c r="AA70">
        <v>0</v>
      </c>
      <c r="AD70">
        <v>0</v>
      </c>
      <c r="AM70" t="s">
        <v>3546</v>
      </c>
      <c r="AN70" t="s">
        <v>592</v>
      </c>
      <c r="AP70">
        <v>0</v>
      </c>
      <c r="AQ70">
        <v>0</v>
      </c>
      <c r="AR70">
        <v>0</v>
      </c>
      <c r="AS70">
        <v>0</v>
      </c>
      <c r="AT70">
        <v>0</v>
      </c>
      <c r="AU70">
        <v>0</v>
      </c>
      <c r="AY70" t="s">
        <v>63</v>
      </c>
      <c r="AZ70" t="s">
        <v>5897</v>
      </c>
      <c r="BA70">
        <v>0</v>
      </c>
      <c r="BC70" t="s">
        <v>592</v>
      </c>
      <c r="BF70" t="s">
        <v>3547</v>
      </c>
    </row>
    <row r="71" spans="1:58" x14ac:dyDescent="0.35">
      <c r="A71" t="s">
        <v>3548</v>
      </c>
      <c r="B71">
        <v>10000</v>
      </c>
      <c r="C71">
        <v>20000</v>
      </c>
      <c r="D71" s="2">
        <v>45772</v>
      </c>
      <c r="E71" t="s">
        <v>59</v>
      </c>
      <c r="F71" t="s">
        <v>2268</v>
      </c>
      <c r="G71" t="s">
        <v>2893</v>
      </c>
      <c r="I71">
        <v>2</v>
      </c>
      <c r="J71" t="s">
        <v>183</v>
      </c>
      <c r="K71">
        <v>92</v>
      </c>
      <c r="L71" t="s">
        <v>281</v>
      </c>
      <c r="M71">
        <v>200</v>
      </c>
      <c r="P71" s="2">
        <v>45771</v>
      </c>
      <c r="R71">
        <v>1</v>
      </c>
      <c r="S71">
        <v>200</v>
      </c>
      <c r="T71" t="s">
        <v>65</v>
      </c>
      <c r="U71" t="s">
        <v>3550</v>
      </c>
      <c r="V71">
        <v>0</v>
      </c>
      <c r="W71">
        <v>100</v>
      </c>
      <c r="X71">
        <v>100</v>
      </c>
      <c r="Y71">
        <v>0</v>
      </c>
      <c r="Z71">
        <v>0</v>
      </c>
      <c r="AA71">
        <v>0</v>
      </c>
      <c r="AD71">
        <v>0</v>
      </c>
      <c r="AM71" t="s">
        <v>3551</v>
      </c>
      <c r="AN71" t="s">
        <v>622</v>
      </c>
      <c r="AP71">
        <v>0</v>
      </c>
      <c r="AQ71">
        <v>0</v>
      </c>
      <c r="AR71">
        <v>0</v>
      </c>
      <c r="AS71">
        <v>0</v>
      </c>
      <c r="AT71">
        <v>0</v>
      </c>
      <c r="AU71">
        <v>0</v>
      </c>
      <c r="AY71" t="s">
        <v>63</v>
      </c>
      <c r="AZ71" t="s">
        <v>5777</v>
      </c>
      <c r="BA71">
        <v>0</v>
      </c>
      <c r="BC71" t="s">
        <v>622</v>
      </c>
      <c r="BF71" t="s">
        <v>3552</v>
      </c>
    </row>
    <row r="72" spans="1:58" x14ac:dyDescent="0.35">
      <c r="A72" t="s">
        <v>5642</v>
      </c>
      <c r="B72">
        <v>10000</v>
      </c>
      <c r="C72">
        <v>20000</v>
      </c>
      <c r="D72" s="2">
        <v>45775</v>
      </c>
      <c r="E72" t="s">
        <v>59</v>
      </c>
      <c r="F72" t="s">
        <v>5643</v>
      </c>
      <c r="G72" t="s">
        <v>3717</v>
      </c>
      <c r="I72">
        <v>2</v>
      </c>
      <c r="J72" t="s">
        <v>183</v>
      </c>
      <c r="K72">
        <v>105</v>
      </c>
      <c r="L72" t="s">
        <v>281</v>
      </c>
      <c r="M72" s="3">
        <v>1700</v>
      </c>
      <c r="P72" s="2">
        <v>45771</v>
      </c>
      <c r="R72">
        <v>3</v>
      </c>
      <c r="S72" s="3">
        <v>5100</v>
      </c>
      <c r="T72" t="s">
        <v>65</v>
      </c>
      <c r="U72" t="s">
        <v>5644</v>
      </c>
      <c r="V72">
        <v>0</v>
      </c>
      <c r="W72" s="3">
        <v>5000</v>
      </c>
      <c r="X72">
        <v>100</v>
      </c>
      <c r="Y72">
        <v>0</v>
      </c>
      <c r="Z72">
        <v>0</v>
      </c>
      <c r="AA72">
        <v>0</v>
      </c>
      <c r="AD72">
        <v>0</v>
      </c>
      <c r="AM72" t="s">
        <v>5645</v>
      </c>
      <c r="AN72" t="s">
        <v>3720</v>
      </c>
      <c r="AP72">
        <v>0</v>
      </c>
      <c r="AQ72">
        <v>0</v>
      </c>
      <c r="AR72">
        <v>0</v>
      </c>
      <c r="AS72">
        <v>0</v>
      </c>
      <c r="AT72">
        <v>0</v>
      </c>
      <c r="AU72">
        <v>0</v>
      </c>
      <c r="AY72" t="s">
        <v>63</v>
      </c>
      <c r="AZ72" t="s">
        <v>5646</v>
      </c>
      <c r="BA72">
        <v>0</v>
      </c>
      <c r="BC72" t="s">
        <v>3720</v>
      </c>
      <c r="BF72" t="s">
        <v>3721</v>
      </c>
    </row>
    <row r="73" spans="1:58" x14ac:dyDescent="0.35">
      <c r="A73" t="s">
        <v>5647</v>
      </c>
      <c r="B73">
        <v>10000</v>
      </c>
      <c r="C73">
        <v>20000</v>
      </c>
      <c r="D73" s="2">
        <v>45775</v>
      </c>
      <c r="E73" t="s">
        <v>59</v>
      </c>
      <c r="F73" t="s">
        <v>5643</v>
      </c>
      <c r="G73" t="s">
        <v>3717</v>
      </c>
      <c r="I73">
        <v>2</v>
      </c>
      <c r="J73" t="s">
        <v>183</v>
      </c>
      <c r="K73">
        <v>105</v>
      </c>
      <c r="L73" t="s">
        <v>281</v>
      </c>
      <c r="M73" s="3">
        <v>1700</v>
      </c>
      <c r="P73" s="2">
        <v>45771</v>
      </c>
      <c r="R73">
        <v>3</v>
      </c>
      <c r="S73" s="3">
        <v>5100</v>
      </c>
      <c r="T73" t="s">
        <v>65</v>
      </c>
      <c r="U73" t="s">
        <v>5648</v>
      </c>
      <c r="V73">
        <v>0</v>
      </c>
      <c r="W73" s="3">
        <v>5000</v>
      </c>
      <c r="X73">
        <v>100</v>
      </c>
      <c r="Y73">
        <v>0</v>
      </c>
      <c r="Z73">
        <v>0</v>
      </c>
      <c r="AA73">
        <v>0</v>
      </c>
      <c r="AD73">
        <v>0</v>
      </c>
      <c r="AM73" t="s">
        <v>5649</v>
      </c>
      <c r="AN73" t="s">
        <v>3720</v>
      </c>
      <c r="AP73">
        <v>0</v>
      </c>
      <c r="AQ73">
        <v>0</v>
      </c>
      <c r="AR73">
        <v>0</v>
      </c>
      <c r="AS73">
        <v>0</v>
      </c>
      <c r="AT73">
        <v>0</v>
      </c>
      <c r="AU73">
        <v>0</v>
      </c>
      <c r="AY73" t="s">
        <v>63</v>
      </c>
      <c r="AZ73" t="s">
        <v>5650</v>
      </c>
      <c r="BA73">
        <v>0</v>
      </c>
      <c r="BC73" t="s">
        <v>3720</v>
      </c>
      <c r="BF73" t="s">
        <v>3721</v>
      </c>
    </row>
    <row r="74" spans="1:58" x14ac:dyDescent="0.35">
      <c r="A74" t="s">
        <v>5651</v>
      </c>
      <c r="B74">
        <v>10000</v>
      </c>
      <c r="C74">
        <v>20000</v>
      </c>
      <c r="D74" s="2">
        <v>45775</v>
      </c>
      <c r="E74" t="s">
        <v>59</v>
      </c>
      <c r="F74" t="s">
        <v>5643</v>
      </c>
      <c r="G74" t="s">
        <v>3717</v>
      </c>
      <c r="I74">
        <v>2</v>
      </c>
      <c r="J74" t="s">
        <v>183</v>
      </c>
      <c r="K74">
        <v>105</v>
      </c>
      <c r="L74" t="s">
        <v>281</v>
      </c>
      <c r="M74" s="3">
        <v>1700</v>
      </c>
      <c r="P74" s="2">
        <v>45771</v>
      </c>
      <c r="R74">
        <v>3</v>
      </c>
      <c r="S74" s="3">
        <v>5100</v>
      </c>
      <c r="T74" t="s">
        <v>65</v>
      </c>
      <c r="U74" t="s">
        <v>5652</v>
      </c>
      <c r="V74">
        <v>0</v>
      </c>
      <c r="W74" s="3">
        <v>5000</v>
      </c>
      <c r="X74">
        <v>100</v>
      </c>
      <c r="Y74">
        <v>0</v>
      </c>
      <c r="Z74">
        <v>0</v>
      </c>
      <c r="AA74">
        <v>0</v>
      </c>
      <c r="AD74">
        <v>0</v>
      </c>
      <c r="AM74" t="s">
        <v>5653</v>
      </c>
      <c r="AN74" t="s">
        <v>3720</v>
      </c>
      <c r="AP74">
        <v>0</v>
      </c>
      <c r="AQ74">
        <v>0</v>
      </c>
      <c r="AR74">
        <v>0</v>
      </c>
      <c r="AS74">
        <v>0</v>
      </c>
      <c r="AT74">
        <v>0</v>
      </c>
      <c r="AU74">
        <v>0</v>
      </c>
      <c r="AY74" t="s">
        <v>63</v>
      </c>
      <c r="AZ74" t="s">
        <v>5654</v>
      </c>
      <c r="BA74">
        <v>0</v>
      </c>
      <c r="BC74" t="s">
        <v>3720</v>
      </c>
      <c r="BF74" t="s">
        <v>3721</v>
      </c>
    </row>
    <row r="75" spans="1:58" x14ac:dyDescent="0.35">
      <c r="A75" t="s">
        <v>5655</v>
      </c>
      <c r="B75">
        <v>10000</v>
      </c>
      <c r="C75">
        <v>20000</v>
      </c>
      <c r="D75" s="2">
        <v>45775</v>
      </c>
      <c r="E75" t="s">
        <v>59</v>
      </c>
      <c r="F75" t="s">
        <v>5643</v>
      </c>
      <c r="G75" t="s">
        <v>3717</v>
      </c>
      <c r="I75">
        <v>2</v>
      </c>
      <c r="J75" t="s">
        <v>183</v>
      </c>
      <c r="K75">
        <v>105</v>
      </c>
      <c r="L75" t="s">
        <v>281</v>
      </c>
      <c r="M75" s="3">
        <v>1700</v>
      </c>
      <c r="P75" s="2">
        <v>45771</v>
      </c>
      <c r="R75">
        <v>3</v>
      </c>
      <c r="S75" s="3">
        <v>5100</v>
      </c>
      <c r="T75" t="s">
        <v>65</v>
      </c>
      <c r="U75" t="s">
        <v>5656</v>
      </c>
      <c r="V75">
        <v>0</v>
      </c>
      <c r="W75" s="3">
        <v>5000</v>
      </c>
      <c r="X75">
        <v>100</v>
      </c>
      <c r="Y75">
        <v>0</v>
      </c>
      <c r="Z75">
        <v>0</v>
      </c>
      <c r="AA75">
        <v>0</v>
      </c>
      <c r="AD75">
        <v>0</v>
      </c>
      <c r="AM75" t="s">
        <v>5657</v>
      </c>
      <c r="AN75" t="s">
        <v>3720</v>
      </c>
      <c r="AP75">
        <v>0</v>
      </c>
      <c r="AQ75">
        <v>0</v>
      </c>
      <c r="AR75">
        <v>0</v>
      </c>
      <c r="AS75">
        <v>0</v>
      </c>
      <c r="AT75">
        <v>0</v>
      </c>
      <c r="AU75">
        <v>0</v>
      </c>
      <c r="AY75" t="s">
        <v>63</v>
      </c>
      <c r="AZ75" t="s">
        <v>5658</v>
      </c>
      <c r="BA75">
        <v>0</v>
      </c>
      <c r="BC75" t="s">
        <v>3720</v>
      </c>
      <c r="BF75" t="s">
        <v>3721</v>
      </c>
    </row>
    <row r="76" spans="1:58" x14ac:dyDescent="0.35">
      <c r="A76" t="s">
        <v>5659</v>
      </c>
      <c r="B76">
        <v>10000</v>
      </c>
      <c r="C76">
        <v>20000</v>
      </c>
      <c r="D76" s="2">
        <v>45775</v>
      </c>
      <c r="E76" t="s">
        <v>59</v>
      </c>
      <c r="F76" t="s">
        <v>5643</v>
      </c>
      <c r="G76" t="s">
        <v>3717</v>
      </c>
      <c r="I76">
        <v>2</v>
      </c>
      <c r="J76" t="s">
        <v>183</v>
      </c>
      <c r="K76">
        <v>105</v>
      </c>
      <c r="L76" t="s">
        <v>281</v>
      </c>
      <c r="M76" s="3">
        <v>1700</v>
      </c>
      <c r="P76" s="2">
        <v>45771</v>
      </c>
      <c r="R76">
        <v>3</v>
      </c>
      <c r="S76" s="3">
        <v>5100</v>
      </c>
      <c r="T76" t="s">
        <v>65</v>
      </c>
      <c r="U76" t="s">
        <v>5660</v>
      </c>
      <c r="V76">
        <v>0</v>
      </c>
      <c r="W76" s="3">
        <v>5000</v>
      </c>
      <c r="X76">
        <v>100</v>
      </c>
      <c r="Y76">
        <v>0</v>
      </c>
      <c r="Z76">
        <v>0</v>
      </c>
      <c r="AA76">
        <v>0</v>
      </c>
      <c r="AD76">
        <v>0</v>
      </c>
      <c r="AM76" t="s">
        <v>5661</v>
      </c>
      <c r="AN76" t="s">
        <v>3720</v>
      </c>
      <c r="AP76">
        <v>0</v>
      </c>
      <c r="AQ76">
        <v>0</v>
      </c>
      <c r="AR76">
        <v>0</v>
      </c>
      <c r="AS76">
        <v>0</v>
      </c>
      <c r="AT76">
        <v>0</v>
      </c>
      <c r="AU76">
        <v>0</v>
      </c>
      <c r="AY76" t="s">
        <v>63</v>
      </c>
      <c r="AZ76" t="s">
        <v>5662</v>
      </c>
      <c r="BA76">
        <v>0</v>
      </c>
      <c r="BC76" t="s">
        <v>3720</v>
      </c>
      <c r="BF76" t="s">
        <v>3721</v>
      </c>
    </row>
    <row r="77" spans="1:58" x14ac:dyDescent="0.35">
      <c r="A77" t="s">
        <v>5663</v>
      </c>
      <c r="B77">
        <v>10000</v>
      </c>
      <c r="C77">
        <v>20000</v>
      </c>
      <c r="D77" s="2">
        <v>45775</v>
      </c>
      <c r="E77" t="s">
        <v>59</v>
      </c>
      <c r="F77" t="s">
        <v>5559</v>
      </c>
      <c r="G77" t="s">
        <v>3717</v>
      </c>
      <c r="I77">
        <v>2</v>
      </c>
      <c r="J77" t="s">
        <v>183</v>
      </c>
      <c r="K77">
        <v>105</v>
      </c>
      <c r="L77" t="s">
        <v>281</v>
      </c>
      <c r="M77" s="3">
        <v>1700</v>
      </c>
      <c r="P77" s="2">
        <v>45771</v>
      </c>
      <c r="R77">
        <v>3</v>
      </c>
      <c r="S77" s="3">
        <v>5100</v>
      </c>
      <c r="T77" t="s">
        <v>65</v>
      </c>
      <c r="U77" t="s">
        <v>5664</v>
      </c>
      <c r="V77">
        <v>0</v>
      </c>
      <c r="W77" s="3">
        <v>5000</v>
      </c>
      <c r="X77">
        <v>100</v>
      </c>
      <c r="Y77">
        <v>0</v>
      </c>
      <c r="Z77">
        <v>0</v>
      </c>
      <c r="AA77">
        <v>0</v>
      </c>
      <c r="AD77">
        <v>0</v>
      </c>
      <c r="AM77" t="s">
        <v>5665</v>
      </c>
      <c r="AN77" t="s">
        <v>3720</v>
      </c>
      <c r="AP77">
        <v>0</v>
      </c>
      <c r="AQ77">
        <v>0</v>
      </c>
      <c r="AR77">
        <v>0</v>
      </c>
      <c r="AS77">
        <v>0</v>
      </c>
      <c r="AT77">
        <v>0</v>
      </c>
      <c r="AU77">
        <v>0</v>
      </c>
      <c r="AY77" t="s">
        <v>63</v>
      </c>
      <c r="AZ77" t="s">
        <v>5666</v>
      </c>
      <c r="BA77">
        <v>0</v>
      </c>
      <c r="BC77" t="s">
        <v>3720</v>
      </c>
      <c r="BF77" t="s">
        <v>3721</v>
      </c>
    </row>
    <row r="78" spans="1:58" x14ac:dyDescent="0.35">
      <c r="A78" t="s">
        <v>5667</v>
      </c>
      <c r="B78">
        <v>10000</v>
      </c>
      <c r="C78">
        <v>20000</v>
      </c>
      <c r="D78" s="2">
        <v>45775</v>
      </c>
      <c r="E78" t="s">
        <v>59</v>
      </c>
      <c r="F78" t="s">
        <v>5559</v>
      </c>
      <c r="G78" t="s">
        <v>3717</v>
      </c>
      <c r="I78">
        <v>2</v>
      </c>
      <c r="J78" t="s">
        <v>183</v>
      </c>
      <c r="K78">
        <v>105</v>
      </c>
      <c r="L78" t="s">
        <v>281</v>
      </c>
      <c r="M78" s="3">
        <v>1700</v>
      </c>
      <c r="P78" s="2">
        <v>45771</v>
      </c>
      <c r="R78">
        <v>3</v>
      </c>
      <c r="S78" s="3">
        <v>5100</v>
      </c>
      <c r="T78" t="s">
        <v>65</v>
      </c>
      <c r="U78" t="s">
        <v>5668</v>
      </c>
      <c r="V78">
        <v>0</v>
      </c>
      <c r="W78" s="3">
        <v>5000</v>
      </c>
      <c r="X78">
        <v>100</v>
      </c>
      <c r="Y78">
        <v>0</v>
      </c>
      <c r="Z78">
        <v>0</v>
      </c>
      <c r="AA78">
        <v>0</v>
      </c>
      <c r="AD78">
        <v>0</v>
      </c>
      <c r="AM78" t="s">
        <v>5669</v>
      </c>
      <c r="AN78" t="s">
        <v>3720</v>
      </c>
      <c r="AP78">
        <v>0</v>
      </c>
      <c r="AQ78">
        <v>0</v>
      </c>
      <c r="AR78">
        <v>0</v>
      </c>
      <c r="AS78">
        <v>0</v>
      </c>
      <c r="AT78">
        <v>0</v>
      </c>
      <c r="AU78">
        <v>0</v>
      </c>
      <c r="AY78" t="s">
        <v>63</v>
      </c>
      <c r="AZ78" t="s">
        <v>5670</v>
      </c>
      <c r="BA78">
        <v>0</v>
      </c>
      <c r="BC78" t="s">
        <v>3720</v>
      </c>
      <c r="BF78" t="s">
        <v>3721</v>
      </c>
    </row>
    <row r="79" spans="1:58" x14ac:dyDescent="0.35">
      <c r="A79" t="s">
        <v>5558</v>
      </c>
      <c r="B79">
        <v>10000</v>
      </c>
      <c r="C79">
        <v>20000</v>
      </c>
      <c r="D79" s="2">
        <v>45775</v>
      </c>
      <c r="E79" t="s">
        <v>59</v>
      </c>
      <c r="F79" t="s">
        <v>5559</v>
      </c>
      <c r="G79" t="s">
        <v>3717</v>
      </c>
      <c r="I79">
        <v>2</v>
      </c>
      <c r="J79" t="s">
        <v>183</v>
      </c>
      <c r="K79">
        <v>105</v>
      </c>
      <c r="L79" t="s">
        <v>281</v>
      </c>
      <c r="M79" s="3">
        <v>1700</v>
      </c>
      <c r="P79" s="2">
        <v>45771</v>
      </c>
      <c r="R79">
        <v>3</v>
      </c>
      <c r="S79" s="3">
        <v>5100</v>
      </c>
      <c r="T79" t="s">
        <v>65</v>
      </c>
      <c r="U79" t="s">
        <v>5560</v>
      </c>
      <c r="V79">
        <v>0</v>
      </c>
      <c r="W79" s="3">
        <v>5000</v>
      </c>
      <c r="X79">
        <v>100</v>
      </c>
      <c r="Y79">
        <v>0</v>
      </c>
      <c r="Z79">
        <v>0</v>
      </c>
      <c r="AA79">
        <v>0</v>
      </c>
      <c r="AD79">
        <v>0</v>
      </c>
      <c r="AM79" t="s">
        <v>5561</v>
      </c>
      <c r="AN79" t="s">
        <v>3720</v>
      </c>
      <c r="AP79">
        <v>0</v>
      </c>
      <c r="AQ79">
        <v>0</v>
      </c>
      <c r="AR79">
        <v>0</v>
      </c>
      <c r="AS79">
        <v>0</v>
      </c>
      <c r="AT79">
        <v>0</v>
      </c>
      <c r="AU79">
        <v>0</v>
      </c>
      <c r="AY79" t="s">
        <v>63</v>
      </c>
      <c r="AZ79" t="s">
        <v>5562</v>
      </c>
      <c r="BA79">
        <v>0</v>
      </c>
      <c r="BC79" t="s">
        <v>3720</v>
      </c>
      <c r="BF79" t="s">
        <v>3721</v>
      </c>
    </row>
    <row r="80" spans="1:58" x14ac:dyDescent="0.35">
      <c r="A80" t="s">
        <v>5563</v>
      </c>
      <c r="B80">
        <v>10000</v>
      </c>
      <c r="C80">
        <v>20000</v>
      </c>
      <c r="D80" s="2">
        <v>45775</v>
      </c>
      <c r="E80" t="s">
        <v>59</v>
      </c>
      <c r="F80" t="s">
        <v>5559</v>
      </c>
      <c r="G80" t="s">
        <v>3717</v>
      </c>
      <c r="I80">
        <v>2</v>
      </c>
      <c r="J80" t="s">
        <v>183</v>
      </c>
      <c r="K80">
        <v>105</v>
      </c>
      <c r="L80" t="s">
        <v>281</v>
      </c>
      <c r="M80" s="3">
        <v>1700</v>
      </c>
      <c r="P80" s="2">
        <v>45771</v>
      </c>
      <c r="R80">
        <v>3</v>
      </c>
      <c r="S80" s="3">
        <v>5100</v>
      </c>
      <c r="T80" t="s">
        <v>65</v>
      </c>
      <c r="U80" t="s">
        <v>5564</v>
      </c>
      <c r="V80">
        <v>0</v>
      </c>
      <c r="W80" s="3">
        <v>5000</v>
      </c>
      <c r="X80">
        <v>100</v>
      </c>
      <c r="Y80">
        <v>0</v>
      </c>
      <c r="Z80">
        <v>0</v>
      </c>
      <c r="AA80">
        <v>0</v>
      </c>
      <c r="AD80">
        <v>0</v>
      </c>
      <c r="AM80" t="s">
        <v>5565</v>
      </c>
      <c r="AN80" t="s">
        <v>3720</v>
      </c>
      <c r="AP80">
        <v>0</v>
      </c>
      <c r="AQ80">
        <v>0</v>
      </c>
      <c r="AR80">
        <v>0</v>
      </c>
      <c r="AS80">
        <v>0</v>
      </c>
      <c r="AT80">
        <v>0</v>
      </c>
      <c r="AU80">
        <v>0</v>
      </c>
      <c r="AY80" t="s">
        <v>63</v>
      </c>
      <c r="AZ80" t="s">
        <v>5566</v>
      </c>
      <c r="BA80">
        <v>0</v>
      </c>
      <c r="BC80" t="s">
        <v>3720</v>
      </c>
      <c r="BF80" t="s">
        <v>3721</v>
      </c>
    </row>
    <row r="81" spans="1:58" x14ac:dyDescent="0.35">
      <c r="A81" t="s">
        <v>5567</v>
      </c>
      <c r="B81">
        <v>10000</v>
      </c>
      <c r="C81">
        <v>20000</v>
      </c>
      <c r="D81" s="2">
        <v>45775</v>
      </c>
      <c r="E81" t="s">
        <v>59</v>
      </c>
      <c r="F81" t="s">
        <v>5559</v>
      </c>
      <c r="G81" t="s">
        <v>3717</v>
      </c>
      <c r="I81">
        <v>2</v>
      </c>
      <c r="J81" t="s">
        <v>183</v>
      </c>
      <c r="K81">
        <v>105</v>
      </c>
      <c r="L81" t="s">
        <v>281</v>
      </c>
      <c r="M81" s="3">
        <v>1700</v>
      </c>
      <c r="P81" s="2">
        <v>45771</v>
      </c>
      <c r="R81">
        <v>3</v>
      </c>
      <c r="S81" s="3">
        <v>5100</v>
      </c>
      <c r="T81" t="s">
        <v>65</v>
      </c>
      <c r="U81" t="s">
        <v>5568</v>
      </c>
      <c r="V81">
        <v>0</v>
      </c>
      <c r="W81" s="3">
        <v>5000</v>
      </c>
      <c r="X81">
        <v>100</v>
      </c>
      <c r="Y81">
        <v>0</v>
      </c>
      <c r="Z81">
        <v>0</v>
      </c>
      <c r="AA81">
        <v>0</v>
      </c>
      <c r="AD81">
        <v>0</v>
      </c>
      <c r="AM81" t="s">
        <v>5569</v>
      </c>
      <c r="AN81" t="s">
        <v>3720</v>
      </c>
      <c r="AP81">
        <v>0</v>
      </c>
      <c r="AQ81">
        <v>0</v>
      </c>
      <c r="AR81">
        <v>0</v>
      </c>
      <c r="AS81">
        <v>0</v>
      </c>
      <c r="AT81">
        <v>0</v>
      </c>
      <c r="AU81">
        <v>0</v>
      </c>
      <c r="AY81" t="s">
        <v>63</v>
      </c>
      <c r="AZ81" t="s">
        <v>5570</v>
      </c>
      <c r="BA81">
        <v>0</v>
      </c>
      <c r="BC81" t="s">
        <v>3720</v>
      </c>
      <c r="BF81" t="s">
        <v>3721</v>
      </c>
    </row>
    <row r="82" spans="1:58" x14ac:dyDescent="0.35">
      <c r="A82" t="s">
        <v>3557</v>
      </c>
      <c r="B82">
        <v>10000</v>
      </c>
      <c r="C82">
        <v>20000</v>
      </c>
      <c r="D82" s="2">
        <v>45771</v>
      </c>
      <c r="E82" t="s">
        <v>59</v>
      </c>
      <c r="F82" t="s">
        <v>3558</v>
      </c>
      <c r="G82" t="s">
        <v>1880</v>
      </c>
      <c r="I82">
        <v>2</v>
      </c>
      <c r="J82" t="s">
        <v>183</v>
      </c>
      <c r="K82">
        <v>63</v>
      </c>
      <c r="L82" t="s">
        <v>136</v>
      </c>
      <c r="M82">
        <v>625</v>
      </c>
      <c r="P82" s="2">
        <v>45771</v>
      </c>
      <c r="R82">
        <v>16</v>
      </c>
      <c r="S82" s="3">
        <v>10000</v>
      </c>
      <c r="T82" t="s">
        <v>65</v>
      </c>
      <c r="U82" t="s">
        <v>3035</v>
      </c>
      <c r="V82">
        <v>0</v>
      </c>
      <c r="W82" s="3">
        <v>10000</v>
      </c>
      <c r="X82">
        <v>0</v>
      </c>
      <c r="Y82">
        <v>0</v>
      </c>
      <c r="Z82">
        <v>0</v>
      </c>
      <c r="AA82">
        <v>0</v>
      </c>
      <c r="AD82">
        <v>0</v>
      </c>
      <c r="AM82" t="s">
        <v>3036</v>
      </c>
      <c r="AN82" t="s">
        <v>170</v>
      </c>
      <c r="AP82">
        <v>0</v>
      </c>
      <c r="AQ82">
        <v>0</v>
      </c>
      <c r="AR82">
        <v>0</v>
      </c>
      <c r="AS82">
        <v>0</v>
      </c>
      <c r="AT82">
        <v>0</v>
      </c>
      <c r="AU82">
        <v>0</v>
      </c>
      <c r="AY82" t="s">
        <v>63</v>
      </c>
      <c r="AZ82" t="s">
        <v>5824</v>
      </c>
      <c r="BA82">
        <v>0</v>
      </c>
      <c r="BC82" t="s">
        <v>170</v>
      </c>
      <c r="BF82" t="s">
        <v>3559</v>
      </c>
    </row>
    <row r="83" spans="1:58" x14ac:dyDescent="0.35">
      <c r="A83" t="s">
        <v>3560</v>
      </c>
      <c r="B83">
        <v>10000</v>
      </c>
      <c r="C83">
        <v>20000</v>
      </c>
      <c r="D83" s="2">
        <v>45771</v>
      </c>
      <c r="E83" t="s">
        <v>59</v>
      </c>
      <c r="F83" t="s">
        <v>3561</v>
      </c>
      <c r="G83" t="s">
        <v>1880</v>
      </c>
      <c r="I83">
        <v>2</v>
      </c>
      <c r="J83" t="s">
        <v>183</v>
      </c>
      <c r="K83">
        <v>63</v>
      </c>
      <c r="L83" t="s">
        <v>136</v>
      </c>
      <c r="M83" s="3">
        <v>3750</v>
      </c>
      <c r="P83" s="2">
        <v>45771</v>
      </c>
      <c r="R83">
        <v>16</v>
      </c>
      <c r="S83" s="3">
        <v>60000</v>
      </c>
      <c r="T83" t="s">
        <v>65</v>
      </c>
      <c r="U83" t="s">
        <v>1882</v>
      </c>
      <c r="V83">
        <v>0</v>
      </c>
      <c r="W83" s="3">
        <v>60000</v>
      </c>
      <c r="X83">
        <v>0</v>
      </c>
      <c r="Y83">
        <v>0</v>
      </c>
      <c r="Z83">
        <v>0</v>
      </c>
      <c r="AA83">
        <v>0</v>
      </c>
      <c r="AD83">
        <v>0</v>
      </c>
      <c r="AM83" t="s">
        <v>1883</v>
      </c>
      <c r="AN83" t="s">
        <v>170</v>
      </c>
      <c r="AP83">
        <v>0</v>
      </c>
      <c r="AQ83">
        <v>0</v>
      </c>
      <c r="AR83">
        <v>0</v>
      </c>
      <c r="AS83">
        <v>0</v>
      </c>
      <c r="AT83">
        <v>0</v>
      </c>
      <c r="AU83">
        <v>0</v>
      </c>
      <c r="AY83" t="s">
        <v>63</v>
      </c>
      <c r="AZ83" t="s">
        <v>5825</v>
      </c>
      <c r="BA83">
        <v>0</v>
      </c>
      <c r="BC83" t="s">
        <v>170</v>
      </c>
      <c r="BF83" t="s">
        <v>3562</v>
      </c>
    </row>
    <row r="84" spans="1:58" x14ac:dyDescent="0.35">
      <c r="A84" t="s">
        <v>5577</v>
      </c>
      <c r="B84">
        <v>10000</v>
      </c>
      <c r="C84">
        <v>20000</v>
      </c>
      <c r="D84" s="2">
        <v>45772</v>
      </c>
      <c r="E84" t="s">
        <v>59</v>
      </c>
      <c r="F84" t="s">
        <v>5578</v>
      </c>
      <c r="G84">
        <v>17190809009</v>
      </c>
      <c r="I84">
        <v>1</v>
      </c>
      <c r="J84" t="s">
        <v>183</v>
      </c>
      <c r="K84" t="s">
        <v>3820</v>
      </c>
      <c r="L84" t="s">
        <v>439</v>
      </c>
      <c r="M84" s="3">
        <v>25000</v>
      </c>
      <c r="P84" s="2">
        <v>45771</v>
      </c>
      <c r="R84">
        <v>2</v>
      </c>
      <c r="S84" s="3">
        <v>50000</v>
      </c>
      <c r="T84" t="s">
        <v>65</v>
      </c>
      <c r="U84" t="s">
        <v>1315</v>
      </c>
      <c r="V84">
        <v>0</v>
      </c>
      <c r="W84" s="3">
        <v>50000</v>
      </c>
      <c r="X84">
        <v>0</v>
      </c>
      <c r="Y84">
        <v>0</v>
      </c>
      <c r="Z84">
        <v>0</v>
      </c>
      <c r="AA84">
        <v>0</v>
      </c>
      <c r="AD84">
        <v>0</v>
      </c>
      <c r="AM84" t="s">
        <v>1316</v>
      </c>
      <c r="AN84" t="s">
        <v>170</v>
      </c>
      <c r="AP84">
        <v>0</v>
      </c>
      <c r="AQ84">
        <v>0</v>
      </c>
      <c r="AR84">
        <v>0</v>
      </c>
      <c r="AS84">
        <v>0</v>
      </c>
      <c r="AT84">
        <v>0</v>
      </c>
      <c r="AU84">
        <v>0</v>
      </c>
      <c r="AY84" t="s">
        <v>63</v>
      </c>
      <c r="AZ84" t="s">
        <v>5579</v>
      </c>
      <c r="BA84">
        <v>0</v>
      </c>
      <c r="BC84" t="s">
        <v>170</v>
      </c>
      <c r="BF84" t="s">
        <v>5580</v>
      </c>
    </row>
    <row r="85" spans="1:58" x14ac:dyDescent="0.35">
      <c r="A85" t="s">
        <v>3666</v>
      </c>
      <c r="B85">
        <v>10000</v>
      </c>
      <c r="C85">
        <v>10000</v>
      </c>
      <c r="D85" s="2">
        <v>45772</v>
      </c>
      <c r="E85" t="s">
        <v>59</v>
      </c>
      <c r="F85" t="s">
        <v>3667</v>
      </c>
      <c r="G85" t="s">
        <v>3668</v>
      </c>
      <c r="I85">
        <v>1</v>
      </c>
      <c r="J85" t="s">
        <v>183</v>
      </c>
      <c r="K85">
        <v>90</v>
      </c>
      <c r="L85" t="s">
        <v>1190</v>
      </c>
      <c r="M85" s="3">
        <v>10800</v>
      </c>
      <c r="P85" s="2">
        <v>45771</v>
      </c>
      <c r="R85">
        <v>2</v>
      </c>
      <c r="S85" s="3">
        <v>21600</v>
      </c>
      <c r="T85" t="s">
        <v>65</v>
      </c>
      <c r="U85" t="s">
        <v>1181</v>
      </c>
      <c r="V85">
        <v>0</v>
      </c>
      <c r="W85" s="3">
        <v>21600</v>
      </c>
      <c r="X85">
        <v>0</v>
      </c>
      <c r="Y85">
        <v>0</v>
      </c>
      <c r="Z85">
        <v>0</v>
      </c>
      <c r="AA85">
        <v>0</v>
      </c>
      <c r="AD85">
        <v>0</v>
      </c>
      <c r="AM85" t="s">
        <v>1182</v>
      </c>
      <c r="AN85" t="s">
        <v>170</v>
      </c>
      <c r="AP85">
        <v>0</v>
      </c>
      <c r="AQ85">
        <v>0</v>
      </c>
      <c r="AR85">
        <v>0</v>
      </c>
      <c r="AS85">
        <v>0</v>
      </c>
      <c r="AT85">
        <v>0</v>
      </c>
      <c r="AU85">
        <v>0</v>
      </c>
      <c r="AY85" t="s">
        <v>63</v>
      </c>
      <c r="AZ85" t="s">
        <v>5898</v>
      </c>
      <c r="BA85">
        <v>0</v>
      </c>
      <c r="BC85" t="s">
        <v>170</v>
      </c>
      <c r="BF85" t="s">
        <v>3669</v>
      </c>
    </row>
    <row r="86" spans="1:58" x14ac:dyDescent="0.35">
      <c r="A86" t="s">
        <v>3568</v>
      </c>
      <c r="B86">
        <v>10000</v>
      </c>
      <c r="C86">
        <v>10000</v>
      </c>
      <c r="D86" s="2">
        <v>45771</v>
      </c>
      <c r="E86" t="s">
        <v>59</v>
      </c>
      <c r="F86" t="s">
        <v>3527</v>
      </c>
      <c r="G86" t="s">
        <v>3569</v>
      </c>
      <c r="I86">
        <v>1</v>
      </c>
      <c r="J86" t="s">
        <v>183</v>
      </c>
      <c r="K86">
        <v>26</v>
      </c>
      <c r="L86" t="s">
        <v>648</v>
      </c>
      <c r="M86" s="3">
        <v>9000</v>
      </c>
      <c r="P86" s="2">
        <v>45771</v>
      </c>
      <c r="R86">
        <v>4</v>
      </c>
      <c r="S86" s="3">
        <v>36000</v>
      </c>
      <c r="T86" t="s">
        <v>65</v>
      </c>
      <c r="U86" t="s">
        <v>2716</v>
      </c>
      <c r="V86">
        <v>0</v>
      </c>
      <c r="W86" s="3">
        <v>36000</v>
      </c>
      <c r="X86">
        <v>0</v>
      </c>
      <c r="Y86">
        <v>0</v>
      </c>
      <c r="Z86">
        <v>0</v>
      </c>
      <c r="AA86">
        <v>0</v>
      </c>
      <c r="AD86">
        <v>0</v>
      </c>
      <c r="AM86" t="s">
        <v>2717</v>
      </c>
      <c r="AN86" t="s">
        <v>275</v>
      </c>
      <c r="AP86">
        <v>0</v>
      </c>
      <c r="AQ86">
        <v>0</v>
      </c>
      <c r="AR86">
        <v>0</v>
      </c>
      <c r="AS86">
        <v>0</v>
      </c>
      <c r="AT86">
        <v>0</v>
      </c>
      <c r="AU86">
        <v>0</v>
      </c>
      <c r="AY86" t="s">
        <v>63</v>
      </c>
      <c r="AZ86" t="s">
        <v>5899</v>
      </c>
      <c r="BA86">
        <v>0</v>
      </c>
      <c r="BC86" t="s">
        <v>275</v>
      </c>
      <c r="BF86" t="s">
        <v>3570</v>
      </c>
    </row>
    <row r="87" spans="1:58" x14ac:dyDescent="0.35">
      <c r="A87" t="s">
        <v>5900</v>
      </c>
      <c r="B87">
        <v>10000</v>
      </c>
      <c r="C87">
        <v>10000</v>
      </c>
      <c r="D87" s="2">
        <v>45776</v>
      </c>
      <c r="E87" t="s">
        <v>59</v>
      </c>
      <c r="F87" t="s">
        <v>5901</v>
      </c>
      <c r="G87">
        <v>17190809007</v>
      </c>
      <c r="I87">
        <v>1</v>
      </c>
      <c r="J87" t="s">
        <v>183</v>
      </c>
      <c r="K87" t="s">
        <v>3820</v>
      </c>
      <c r="L87" t="s">
        <v>439</v>
      </c>
      <c r="M87" s="3">
        <v>50000</v>
      </c>
      <c r="P87" s="2">
        <v>45771</v>
      </c>
      <c r="R87">
        <v>2</v>
      </c>
      <c r="S87" s="3">
        <v>100000</v>
      </c>
      <c r="T87" t="s">
        <v>65</v>
      </c>
      <c r="U87" t="s">
        <v>1315</v>
      </c>
      <c r="V87">
        <v>0</v>
      </c>
      <c r="W87" s="3">
        <v>100000</v>
      </c>
      <c r="X87">
        <v>0</v>
      </c>
      <c r="Y87">
        <v>0</v>
      </c>
      <c r="Z87">
        <v>0</v>
      </c>
      <c r="AA87">
        <v>0</v>
      </c>
      <c r="AD87">
        <v>0</v>
      </c>
      <c r="AM87" t="s">
        <v>1316</v>
      </c>
      <c r="AN87" t="s">
        <v>275</v>
      </c>
      <c r="AP87">
        <v>0</v>
      </c>
      <c r="AQ87">
        <v>0</v>
      </c>
      <c r="AR87">
        <v>0</v>
      </c>
      <c r="AS87">
        <v>0</v>
      </c>
      <c r="AT87">
        <v>0</v>
      </c>
      <c r="AU87">
        <v>0</v>
      </c>
      <c r="AY87" t="s">
        <v>63</v>
      </c>
      <c r="AZ87" t="s">
        <v>5902</v>
      </c>
      <c r="BA87">
        <v>0</v>
      </c>
      <c r="BC87" t="s">
        <v>275</v>
      </c>
      <c r="BF87" t="s">
        <v>5903</v>
      </c>
    </row>
    <row r="88" spans="1:58" x14ac:dyDescent="0.35">
      <c r="A88" t="s">
        <v>3571</v>
      </c>
      <c r="B88">
        <v>10000</v>
      </c>
      <c r="C88">
        <v>20000</v>
      </c>
      <c r="D88" s="2">
        <v>45772</v>
      </c>
      <c r="E88" t="s">
        <v>59</v>
      </c>
      <c r="F88" t="s">
        <v>3572</v>
      </c>
      <c r="G88" t="s">
        <v>3573</v>
      </c>
      <c r="I88">
        <v>1</v>
      </c>
      <c r="J88" t="s">
        <v>183</v>
      </c>
      <c r="K88">
        <v>90</v>
      </c>
      <c r="L88" t="s">
        <v>1190</v>
      </c>
      <c r="M88" s="3">
        <v>8100</v>
      </c>
      <c r="P88" s="2">
        <v>45771</v>
      </c>
      <c r="R88">
        <v>2</v>
      </c>
      <c r="S88" s="3">
        <v>16200</v>
      </c>
      <c r="T88" t="s">
        <v>65</v>
      </c>
      <c r="U88" t="s">
        <v>1181</v>
      </c>
      <c r="V88">
        <v>0</v>
      </c>
      <c r="W88" s="3">
        <v>16200</v>
      </c>
      <c r="X88">
        <v>0</v>
      </c>
      <c r="Y88">
        <v>0</v>
      </c>
      <c r="Z88">
        <v>0</v>
      </c>
      <c r="AA88">
        <v>0</v>
      </c>
      <c r="AD88">
        <v>0</v>
      </c>
      <c r="AM88" t="s">
        <v>1182</v>
      </c>
      <c r="AN88" t="s">
        <v>275</v>
      </c>
      <c r="AP88">
        <v>0</v>
      </c>
      <c r="AQ88">
        <v>0</v>
      </c>
      <c r="AR88">
        <v>0</v>
      </c>
      <c r="AS88">
        <v>0</v>
      </c>
      <c r="AT88">
        <v>0</v>
      </c>
      <c r="AU88">
        <v>0</v>
      </c>
      <c r="AY88" t="s">
        <v>63</v>
      </c>
      <c r="AZ88" t="s">
        <v>5829</v>
      </c>
      <c r="BA88">
        <v>0</v>
      </c>
      <c r="BC88" t="s">
        <v>275</v>
      </c>
      <c r="BF88" t="s">
        <v>3574</v>
      </c>
    </row>
    <row r="89" spans="1:58" x14ac:dyDescent="0.35">
      <c r="A89" t="s">
        <v>3575</v>
      </c>
      <c r="B89">
        <v>10000</v>
      </c>
      <c r="C89">
        <v>10000</v>
      </c>
      <c r="D89" s="2">
        <v>45772</v>
      </c>
      <c r="E89" t="s">
        <v>59</v>
      </c>
      <c r="F89" t="s">
        <v>3536</v>
      </c>
      <c r="G89" t="s">
        <v>3576</v>
      </c>
      <c r="I89">
        <v>1</v>
      </c>
      <c r="J89" t="s">
        <v>183</v>
      </c>
      <c r="K89">
        <v>31</v>
      </c>
      <c r="L89" t="s">
        <v>2529</v>
      </c>
      <c r="M89" s="3">
        <v>3000</v>
      </c>
      <c r="P89" s="2">
        <v>45771</v>
      </c>
      <c r="R89">
        <v>1</v>
      </c>
      <c r="S89" s="3">
        <v>3000</v>
      </c>
      <c r="T89" t="s">
        <v>65</v>
      </c>
      <c r="U89" t="s">
        <v>3577</v>
      </c>
      <c r="V89">
        <v>0</v>
      </c>
      <c r="W89" s="3">
        <v>3000</v>
      </c>
      <c r="X89">
        <v>0</v>
      </c>
      <c r="Y89">
        <v>0</v>
      </c>
      <c r="Z89">
        <v>0</v>
      </c>
      <c r="AA89">
        <v>0</v>
      </c>
      <c r="AD89">
        <v>0</v>
      </c>
      <c r="AM89" t="s">
        <v>3578</v>
      </c>
      <c r="AN89" t="s">
        <v>3579</v>
      </c>
      <c r="AP89">
        <v>0</v>
      </c>
      <c r="AQ89">
        <v>0</v>
      </c>
      <c r="AR89">
        <v>0</v>
      </c>
      <c r="AS89">
        <v>0</v>
      </c>
      <c r="AT89">
        <v>0</v>
      </c>
      <c r="AU89">
        <v>0</v>
      </c>
      <c r="AY89" t="s">
        <v>63</v>
      </c>
      <c r="AZ89" t="s">
        <v>5904</v>
      </c>
      <c r="BA89">
        <v>0</v>
      </c>
      <c r="BC89" t="s">
        <v>3579</v>
      </c>
      <c r="BF89" t="s">
        <v>3580</v>
      </c>
    </row>
    <row r="90" spans="1:58" x14ac:dyDescent="0.35">
      <c r="A90" t="s">
        <v>3588</v>
      </c>
      <c r="B90">
        <v>10000</v>
      </c>
      <c r="C90">
        <v>10000</v>
      </c>
      <c r="D90" s="2">
        <v>45771</v>
      </c>
      <c r="E90" t="s">
        <v>59</v>
      </c>
      <c r="F90" t="s">
        <v>3589</v>
      </c>
      <c r="G90" t="s">
        <v>3334</v>
      </c>
      <c r="I90">
        <v>1</v>
      </c>
      <c r="J90" t="s">
        <v>183</v>
      </c>
      <c r="K90">
        <v>66</v>
      </c>
      <c r="L90" t="s">
        <v>3192</v>
      </c>
      <c r="M90" s="3">
        <v>5000</v>
      </c>
      <c r="P90" s="2">
        <v>45771</v>
      </c>
      <c r="R90">
        <v>1</v>
      </c>
      <c r="S90" s="3">
        <v>5000</v>
      </c>
      <c r="T90" t="s">
        <v>65</v>
      </c>
      <c r="U90" t="s">
        <v>3335</v>
      </c>
      <c r="V90">
        <v>0</v>
      </c>
      <c r="W90" s="3">
        <v>5000</v>
      </c>
      <c r="X90">
        <v>0</v>
      </c>
      <c r="Y90">
        <v>0</v>
      </c>
      <c r="Z90">
        <v>0</v>
      </c>
      <c r="AA90">
        <v>0</v>
      </c>
      <c r="AD90">
        <v>0</v>
      </c>
      <c r="AM90" t="s">
        <v>3336</v>
      </c>
      <c r="AN90" t="s">
        <v>275</v>
      </c>
      <c r="AP90">
        <v>0</v>
      </c>
      <c r="AQ90">
        <v>0</v>
      </c>
      <c r="AR90">
        <v>0</v>
      </c>
      <c r="AS90">
        <v>0</v>
      </c>
      <c r="AT90">
        <v>0</v>
      </c>
      <c r="AU90">
        <v>0</v>
      </c>
      <c r="AY90" t="s">
        <v>63</v>
      </c>
      <c r="AZ90" t="s">
        <v>5905</v>
      </c>
      <c r="BA90">
        <v>0</v>
      </c>
      <c r="BC90" t="s">
        <v>275</v>
      </c>
      <c r="BF90" t="s">
        <v>3590</v>
      </c>
    </row>
    <row r="91" spans="1:58" x14ac:dyDescent="0.35">
      <c r="A91" t="s">
        <v>3591</v>
      </c>
      <c r="B91">
        <v>10000</v>
      </c>
      <c r="C91">
        <v>10000</v>
      </c>
      <c r="D91" s="2">
        <v>45771</v>
      </c>
      <c r="E91" t="s">
        <v>59</v>
      </c>
      <c r="F91" t="s">
        <v>3592</v>
      </c>
      <c r="G91" t="s">
        <v>3593</v>
      </c>
      <c r="I91">
        <v>1</v>
      </c>
      <c r="J91" t="s">
        <v>183</v>
      </c>
      <c r="K91">
        <v>62</v>
      </c>
      <c r="L91" t="s">
        <v>830</v>
      </c>
      <c r="M91" s="3">
        <v>2000</v>
      </c>
      <c r="P91" s="2">
        <v>45771</v>
      </c>
      <c r="R91">
        <v>1</v>
      </c>
      <c r="S91" s="3">
        <v>2000</v>
      </c>
      <c r="T91" t="s">
        <v>65</v>
      </c>
      <c r="U91" t="s">
        <v>3353</v>
      </c>
      <c r="V91">
        <v>0</v>
      </c>
      <c r="W91" s="3">
        <v>2000</v>
      </c>
      <c r="X91">
        <v>0</v>
      </c>
      <c r="Y91">
        <v>0</v>
      </c>
      <c r="Z91">
        <v>0</v>
      </c>
      <c r="AA91">
        <v>0</v>
      </c>
      <c r="AD91">
        <v>0</v>
      </c>
      <c r="AM91" t="s">
        <v>3354</v>
      </c>
      <c r="AN91" t="s">
        <v>275</v>
      </c>
      <c r="AP91">
        <v>0</v>
      </c>
      <c r="AQ91">
        <v>0</v>
      </c>
      <c r="AR91">
        <v>0</v>
      </c>
      <c r="AS91">
        <v>0</v>
      </c>
      <c r="AT91">
        <v>0</v>
      </c>
      <c r="AU91">
        <v>0</v>
      </c>
      <c r="AY91" t="s">
        <v>63</v>
      </c>
      <c r="AZ91" t="s">
        <v>5906</v>
      </c>
      <c r="BA91">
        <v>0</v>
      </c>
      <c r="BC91" t="s">
        <v>275</v>
      </c>
      <c r="BF91" t="s">
        <v>3594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D303E-1EA4-4E7A-9E8B-621167B7EFA7}">
  <sheetPr filterMode="1"/>
  <dimension ref="A1:BG125"/>
  <sheetViews>
    <sheetView topLeftCell="A10" workbookViewId="0">
      <selection activeCell="D130" sqref="D130"/>
    </sheetView>
  </sheetViews>
  <sheetFormatPr defaultColWidth="11.08984375" defaultRowHeight="14.5" x14ac:dyDescent="0.35"/>
  <cols>
    <col min="59" max="59" width="16.90625" bestFit="1" customWidth="1"/>
  </cols>
  <sheetData>
    <row r="1" spans="1:59" x14ac:dyDescent="0.35">
      <c r="A1" t="s">
        <v>6089</v>
      </c>
      <c r="BG1" s="1" t="s">
        <v>3814</v>
      </c>
    </row>
    <row r="2" spans="1:59" x14ac:dyDescent="0.35">
      <c r="A2" t="s">
        <v>6484</v>
      </c>
      <c r="BG2" t="e">
        <f>INDEX(#REF!,MATCH('25-Apr'!L2,#REF!,))</f>
        <v>#REF!</v>
      </c>
    </row>
    <row r="3" spans="1:59" x14ac:dyDescent="0.35">
      <c r="D3" s="2"/>
      <c r="M3" s="3"/>
      <c r="P3" s="2"/>
      <c r="S3" s="3"/>
      <c r="BG3" t="e">
        <f>INDEX(#REF!,MATCH('25-Apr'!L3,#REF!,))</f>
        <v>#REF!</v>
      </c>
    </row>
    <row r="4" spans="1:59"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c r="BG4" t="e">
        <f>INDEX(#REF!,MATCH('25-Apr'!L4,#REF!,))</f>
        <v>#REF!</v>
      </c>
    </row>
    <row r="5" spans="1:59" x14ac:dyDescent="0.35">
      <c r="A5" t="s">
        <v>6234</v>
      </c>
      <c r="B5">
        <v>10000</v>
      </c>
      <c r="C5">
        <v>10000</v>
      </c>
      <c r="D5" s="2">
        <v>45786</v>
      </c>
      <c r="E5" t="s">
        <v>59</v>
      </c>
      <c r="F5" t="s">
        <v>6235</v>
      </c>
      <c r="G5" t="s">
        <v>4046</v>
      </c>
      <c r="H5" t="s">
        <v>2941</v>
      </c>
      <c r="I5">
        <v>1</v>
      </c>
      <c r="J5" t="s">
        <v>63</v>
      </c>
      <c r="K5" t="s">
        <v>812</v>
      </c>
      <c r="L5" t="s">
        <v>813</v>
      </c>
      <c r="M5" s="3">
        <v>1983</v>
      </c>
      <c r="P5" s="2">
        <v>45771</v>
      </c>
      <c r="R5">
        <v>24</v>
      </c>
      <c r="S5" s="3">
        <v>47592</v>
      </c>
      <c r="T5" t="s">
        <v>65</v>
      </c>
      <c r="U5" t="s">
        <v>6236</v>
      </c>
      <c r="V5">
        <v>0</v>
      </c>
      <c r="W5">
        <v>0</v>
      </c>
      <c r="X5">
        <v>0</v>
      </c>
      <c r="Y5">
        <v>0</v>
      </c>
      <c r="Z5">
        <v>0</v>
      </c>
      <c r="AA5">
        <v>0</v>
      </c>
      <c r="AD5">
        <v>0</v>
      </c>
      <c r="AH5" t="s">
        <v>63</v>
      </c>
      <c r="AI5">
        <v>0</v>
      </c>
      <c r="AJ5" t="s">
        <v>63</v>
      </c>
      <c r="AM5" t="s">
        <v>6237</v>
      </c>
      <c r="AN5" t="s">
        <v>448</v>
      </c>
      <c r="AP5">
        <v>0</v>
      </c>
      <c r="AQ5">
        <v>0</v>
      </c>
      <c r="AR5">
        <v>0</v>
      </c>
      <c r="AS5">
        <v>0</v>
      </c>
      <c r="AT5">
        <v>0</v>
      </c>
      <c r="AU5">
        <v>0</v>
      </c>
      <c r="AY5" t="s">
        <v>63</v>
      </c>
      <c r="BC5" t="s">
        <v>448</v>
      </c>
      <c r="BF5" t="s">
        <v>4049</v>
      </c>
      <c r="BG5" t="e">
        <f>INDEX(#REF!,MATCH('25-Apr'!L5,#REF!,))</f>
        <v>#REF!</v>
      </c>
    </row>
    <row r="6" spans="1:59" x14ac:dyDescent="0.35">
      <c r="A6" t="s">
        <v>6234</v>
      </c>
      <c r="B6">
        <v>10000</v>
      </c>
      <c r="C6">
        <v>20000</v>
      </c>
      <c r="D6" s="2">
        <v>45786</v>
      </c>
      <c r="E6" t="s">
        <v>59</v>
      </c>
      <c r="F6" t="s">
        <v>6235</v>
      </c>
      <c r="G6" t="s">
        <v>4046</v>
      </c>
      <c r="H6" t="s">
        <v>2941</v>
      </c>
      <c r="I6">
        <v>1</v>
      </c>
      <c r="J6" t="s">
        <v>63</v>
      </c>
      <c r="K6">
        <v>93</v>
      </c>
      <c r="L6" t="s">
        <v>92</v>
      </c>
      <c r="M6" s="3">
        <v>6500</v>
      </c>
      <c r="P6" s="2">
        <v>45771</v>
      </c>
      <c r="R6">
        <v>24</v>
      </c>
      <c r="S6" s="3">
        <v>156000</v>
      </c>
      <c r="T6" t="s">
        <v>65</v>
      </c>
      <c r="U6" t="s">
        <v>6236</v>
      </c>
      <c r="V6">
        <v>0</v>
      </c>
      <c r="W6">
        <v>0</v>
      </c>
      <c r="X6">
        <v>0</v>
      </c>
      <c r="Y6">
        <v>0</v>
      </c>
      <c r="Z6">
        <v>0</v>
      </c>
      <c r="AA6">
        <v>0</v>
      </c>
      <c r="AD6">
        <v>0</v>
      </c>
      <c r="AH6" t="s">
        <v>63</v>
      </c>
      <c r="AI6">
        <v>0</v>
      </c>
      <c r="AJ6" t="s">
        <v>63</v>
      </c>
      <c r="AM6" t="s">
        <v>6237</v>
      </c>
      <c r="AN6" t="s">
        <v>448</v>
      </c>
      <c r="AP6">
        <v>0</v>
      </c>
      <c r="AQ6">
        <v>0</v>
      </c>
      <c r="AR6">
        <v>0</v>
      </c>
      <c r="AS6">
        <v>0</v>
      </c>
      <c r="AT6">
        <v>0</v>
      </c>
      <c r="AU6">
        <v>0</v>
      </c>
      <c r="AY6" t="s">
        <v>63</v>
      </c>
      <c r="BC6" t="s">
        <v>448</v>
      </c>
      <c r="BF6" t="s">
        <v>4049</v>
      </c>
      <c r="BG6" t="e">
        <f>INDEX(#REF!,MATCH('25-Apr'!L6,#REF!,))</f>
        <v>#REF!</v>
      </c>
    </row>
    <row r="7" spans="1:59" x14ac:dyDescent="0.35">
      <c r="A7" t="s">
        <v>3449</v>
      </c>
      <c r="B7">
        <v>10000</v>
      </c>
      <c r="C7">
        <v>10000</v>
      </c>
      <c r="D7" s="2">
        <v>45772</v>
      </c>
      <c r="E7" t="s">
        <v>59</v>
      </c>
      <c r="F7" t="s">
        <v>3450</v>
      </c>
      <c r="G7" t="s">
        <v>3451</v>
      </c>
      <c r="H7" t="s">
        <v>3452</v>
      </c>
      <c r="I7">
        <v>1</v>
      </c>
      <c r="J7" t="s">
        <v>63</v>
      </c>
      <c r="K7">
        <v>73</v>
      </c>
      <c r="L7" t="s">
        <v>184</v>
      </c>
      <c r="M7" s="3">
        <v>24000</v>
      </c>
      <c r="P7" s="2">
        <v>45771</v>
      </c>
      <c r="R7">
        <v>12</v>
      </c>
      <c r="S7" s="3">
        <v>288000</v>
      </c>
      <c r="T7" t="s">
        <v>65</v>
      </c>
      <c r="U7">
        <v>80256250001</v>
      </c>
      <c r="V7">
        <v>0</v>
      </c>
      <c r="W7">
        <v>0</v>
      </c>
      <c r="X7">
        <v>0</v>
      </c>
      <c r="Y7">
        <v>0</v>
      </c>
      <c r="Z7">
        <v>0</v>
      </c>
      <c r="AA7">
        <v>0</v>
      </c>
      <c r="AD7">
        <v>0</v>
      </c>
      <c r="AH7" t="s">
        <v>63</v>
      </c>
      <c r="AI7">
        <v>0</v>
      </c>
      <c r="AJ7" t="s">
        <v>63</v>
      </c>
      <c r="AM7">
        <v>8025625</v>
      </c>
      <c r="AN7" t="s">
        <v>162</v>
      </c>
      <c r="AP7">
        <v>0</v>
      </c>
      <c r="AQ7">
        <v>0</v>
      </c>
      <c r="AR7">
        <v>0</v>
      </c>
      <c r="AS7">
        <v>0</v>
      </c>
      <c r="AT7">
        <v>0</v>
      </c>
      <c r="AU7">
        <v>0</v>
      </c>
      <c r="AY7" t="s">
        <v>63</v>
      </c>
      <c r="BC7" t="s">
        <v>162</v>
      </c>
      <c r="BF7" t="s">
        <v>3453</v>
      </c>
      <c r="BG7" t="e">
        <f>INDEX(#REF!,MATCH('25-Apr'!L7,#REF!,))</f>
        <v>#REF!</v>
      </c>
    </row>
    <row r="8" spans="1:59" x14ac:dyDescent="0.35">
      <c r="A8" t="s">
        <v>5840</v>
      </c>
      <c r="B8">
        <v>10000</v>
      </c>
      <c r="C8">
        <v>10000</v>
      </c>
      <c r="D8" s="2">
        <v>45775</v>
      </c>
      <c r="E8" t="s">
        <v>59</v>
      </c>
      <c r="F8" t="s">
        <v>3701</v>
      </c>
      <c r="G8" t="s">
        <v>3451</v>
      </c>
      <c r="H8" t="s">
        <v>1370</v>
      </c>
      <c r="I8">
        <v>1</v>
      </c>
      <c r="J8" t="s">
        <v>63</v>
      </c>
      <c r="K8" t="s">
        <v>152</v>
      </c>
      <c r="L8" t="s">
        <v>153</v>
      </c>
      <c r="M8" s="3">
        <v>36000</v>
      </c>
      <c r="P8" s="2">
        <v>45771</v>
      </c>
      <c r="R8">
        <v>12</v>
      </c>
      <c r="S8" s="3">
        <v>432000</v>
      </c>
      <c r="T8" t="s">
        <v>65</v>
      </c>
      <c r="U8">
        <v>80256220001</v>
      </c>
      <c r="V8">
        <v>0</v>
      </c>
      <c r="W8">
        <v>0</v>
      </c>
      <c r="X8">
        <v>0</v>
      </c>
      <c r="Y8">
        <v>0</v>
      </c>
      <c r="Z8">
        <v>0</v>
      </c>
      <c r="AA8">
        <v>0</v>
      </c>
      <c r="AD8">
        <v>0</v>
      </c>
      <c r="AH8" t="s">
        <v>63</v>
      </c>
      <c r="AI8">
        <v>0</v>
      </c>
      <c r="AJ8" t="s">
        <v>63</v>
      </c>
      <c r="AM8">
        <v>8025622</v>
      </c>
      <c r="AN8" t="s">
        <v>162</v>
      </c>
      <c r="AP8">
        <v>0</v>
      </c>
      <c r="AQ8">
        <v>0</v>
      </c>
      <c r="AR8">
        <v>0</v>
      </c>
      <c r="AS8">
        <v>0</v>
      </c>
      <c r="AT8">
        <v>0</v>
      </c>
      <c r="AU8">
        <v>0</v>
      </c>
      <c r="AY8" t="s">
        <v>63</v>
      </c>
      <c r="BC8" t="s">
        <v>162</v>
      </c>
      <c r="BF8" t="s">
        <v>5841</v>
      </c>
      <c r="BG8" t="e">
        <f>INDEX(#REF!,MATCH('25-Apr'!L8,#REF!,))</f>
        <v>#REF!</v>
      </c>
    </row>
    <row r="9" spans="1:59" x14ac:dyDescent="0.35">
      <c r="A9" t="s">
        <v>3553</v>
      </c>
      <c r="B9">
        <v>10000</v>
      </c>
      <c r="C9">
        <v>20000</v>
      </c>
      <c r="D9" s="2">
        <v>45772</v>
      </c>
      <c r="E9" t="s">
        <v>59</v>
      </c>
      <c r="F9" t="s">
        <v>2268</v>
      </c>
      <c r="G9" t="s">
        <v>2893</v>
      </c>
      <c r="H9" t="s">
        <v>3549</v>
      </c>
      <c r="I9">
        <v>2</v>
      </c>
      <c r="J9" t="s">
        <v>63</v>
      </c>
      <c r="K9">
        <v>92</v>
      </c>
      <c r="L9" t="s">
        <v>281</v>
      </c>
      <c r="M9" s="3">
        <v>1200</v>
      </c>
      <c r="P9" s="2">
        <v>45771</v>
      </c>
      <c r="R9">
        <v>1</v>
      </c>
      <c r="S9" s="3">
        <v>1200</v>
      </c>
      <c r="T9" t="s">
        <v>65</v>
      </c>
      <c r="U9" t="s">
        <v>3550</v>
      </c>
      <c r="V9">
        <v>0</v>
      </c>
      <c r="W9">
        <v>0</v>
      </c>
      <c r="X9">
        <v>0</v>
      </c>
      <c r="Y9">
        <v>0</v>
      </c>
      <c r="Z9">
        <v>0</v>
      </c>
      <c r="AA9">
        <v>0</v>
      </c>
      <c r="AD9">
        <v>0</v>
      </c>
      <c r="AH9" t="s">
        <v>63</v>
      </c>
      <c r="AI9">
        <v>0</v>
      </c>
      <c r="AJ9" t="s">
        <v>63</v>
      </c>
      <c r="AM9" t="s">
        <v>3551</v>
      </c>
      <c r="AN9" t="s">
        <v>622</v>
      </c>
      <c r="AP9">
        <v>0</v>
      </c>
      <c r="AQ9">
        <v>0</v>
      </c>
      <c r="AR9">
        <v>0</v>
      </c>
      <c r="AS9">
        <v>0</v>
      </c>
      <c r="AT9">
        <v>0</v>
      </c>
      <c r="AU9">
        <v>0</v>
      </c>
      <c r="AY9" t="s">
        <v>63</v>
      </c>
      <c r="BC9" t="s">
        <v>622</v>
      </c>
      <c r="BF9" t="s">
        <v>3554</v>
      </c>
      <c r="BG9" t="e">
        <f>INDEX(#REF!,MATCH('25-Apr'!L9,#REF!,))</f>
        <v>#REF!</v>
      </c>
    </row>
    <row r="10" spans="1:59" x14ac:dyDescent="0.35">
      <c r="A10" t="s">
        <v>6485</v>
      </c>
      <c r="B10">
        <v>10000</v>
      </c>
      <c r="C10">
        <v>20000</v>
      </c>
      <c r="D10" s="2">
        <v>45785</v>
      </c>
      <c r="E10" t="s">
        <v>59</v>
      </c>
      <c r="F10" t="s">
        <v>6486</v>
      </c>
      <c r="G10" t="s">
        <v>6487</v>
      </c>
      <c r="H10" t="s">
        <v>477</v>
      </c>
      <c r="I10">
        <v>2</v>
      </c>
      <c r="J10" t="s">
        <v>63</v>
      </c>
      <c r="K10">
        <v>77</v>
      </c>
      <c r="L10" t="s">
        <v>192</v>
      </c>
      <c r="M10" s="3">
        <v>1250</v>
      </c>
      <c r="P10" s="2">
        <v>45771</v>
      </c>
      <c r="R10">
        <v>88</v>
      </c>
      <c r="S10" s="3">
        <v>110000</v>
      </c>
      <c r="T10" t="s">
        <v>65</v>
      </c>
      <c r="U10" t="s">
        <v>6362</v>
      </c>
      <c r="V10">
        <v>0</v>
      </c>
      <c r="W10">
        <v>0</v>
      </c>
      <c r="X10">
        <v>0</v>
      </c>
      <c r="Y10">
        <v>0</v>
      </c>
      <c r="Z10">
        <v>0</v>
      </c>
      <c r="AA10">
        <v>0</v>
      </c>
      <c r="AD10">
        <v>0</v>
      </c>
      <c r="AH10" t="s">
        <v>63</v>
      </c>
      <c r="AI10">
        <v>0</v>
      </c>
      <c r="AJ10" t="s">
        <v>63</v>
      </c>
      <c r="AM10" t="s">
        <v>6363</v>
      </c>
      <c r="AN10" t="s">
        <v>108</v>
      </c>
      <c r="AP10">
        <v>0</v>
      </c>
      <c r="AQ10">
        <v>0</v>
      </c>
      <c r="AR10">
        <v>0</v>
      </c>
      <c r="AS10">
        <v>0</v>
      </c>
      <c r="AT10">
        <v>0</v>
      </c>
      <c r="AU10">
        <v>0</v>
      </c>
      <c r="AY10" t="s">
        <v>63</v>
      </c>
      <c r="BC10" t="s">
        <v>108</v>
      </c>
      <c r="BF10" t="s">
        <v>6488</v>
      </c>
      <c r="BG10" t="e">
        <f>INDEX(#REF!,MATCH('25-Apr'!L10,#REF!,))</f>
        <v>#REF!</v>
      </c>
    </row>
    <row r="11" spans="1:59" x14ac:dyDescent="0.35">
      <c r="A11" t="s">
        <v>6344</v>
      </c>
      <c r="B11">
        <v>10000</v>
      </c>
      <c r="C11">
        <v>10000</v>
      </c>
      <c r="D11" s="2">
        <v>45784</v>
      </c>
      <c r="E11" t="s">
        <v>59</v>
      </c>
      <c r="F11" t="s">
        <v>6345</v>
      </c>
      <c r="G11" t="s">
        <v>6346</v>
      </c>
      <c r="H11" t="s">
        <v>477</v>
      </c>
      <c r="I11">
        <v>1</v>
      </c>
      <c r="J11" t="s">
        <v>63</v>
      </c>
      <c r="K11" t="s">
        <v>944</v>
      </c>
      <c r="L11" t="s">
        <v>945</v>
      </c>
      <c r="M11" s="3">
        <v>4110</v>
      </c>
      <c r="P11" s="2">
        <v>45771</v>
      </c>
      <c r="R11">
        <v>28</v>
      </c>
      <c r="S11" s="3">
        <v>115080</v>
      </c>
      <c r="T11" t="s">
        <v>65</v>
      </c>
      <c r="U11" t="s">
        <v>6347</v>
      </c>
      <c r="V11">
        <v>0</v>
      </c>
      <c r="W11">
        <v>0</v>
      </c>
      <c r="X11">
        <v>0</v>
      </c>
      <c r="Y11">
        <v>0</v>
      </c>
      <c r="Z11">
        <v>0</v>
      </c>
      <c r="AA11">
        <v>0</v>
      </c>
      <c r="AD11">
        <v>0</v>
      </c>
      <c r="AH11" t="s">
        <v>63</v>
      </c>
      <c r="AI11">
        <v>0</v>
      </c>
      <c r="AJ11" t="s">
        <v>63</v>
      </c>
      <c r="AM11" t="s">
        <v>6348</v>
      </c>
      <c r="AN11" t="s">
        <v>108</v>
      </c>
      <c r="AP11">
        <v>0</v>
      </c>
      <c r="AQ11">
        <v>0</v>
      </c>
      <c r="AR11">
        <v>0</v>
      </c>
      <c r="AS11">
        <v>0</v>
      </c>
      <c r="AT11">
        <v>0</v>
      </c>
      <c r="AU11">
        <v>0</v>
      </c>
      <c r="AY11" t="s">
        <v>63</v>
      </c>
      <c r="BC11" t="s">
        <v>108</v>
      </c>
      <c r="BF11" t="s">
        <v>6349</v>
      </c>
      <c r="BG11" t="e">
        <f>INDEX(#REF!,MATCH('25-Apr'!L11,#REF!,))</f>
        <v>#REF!</v>
      </c>
    </row>
    <row r="12" spans="1:59" x14ac:dyDescent="0.35">
      <c r="A12" t="s">
        <v>6489</v>
      </c>
      <c r="B12">
        <v>10000</v>
      </c>
      <c r="C12">
        <v>20000</v>
      </c>
      <c r="D12" s="2">
        <v>45785</v>
      </c>
      <c r="E12" t="s">
        <v>59</v>
      </c>
      <c r="F12" t="s">
        <v>1295</v>
      </c>
      <c r="G12" t="s">
        <v>6487</v>
      </c>
      <c r="H12" t="s">
        <v>477</v>
      </c>
      <c r="I12">
        <v>2</v>
      </c>
      <c r="J12" t="s">
        <v>63</v>
      </c>
      <c r="K12">
        <v>77</v>
      </c>
      <c r="L12" t="s">
        <v>192</v>
      </c>
      <c r="M12" s="3">
        <v>1250</v>
      </c>
      <c r="P12" s="2">
        <v>45771</v>
      </c>
      <c r="R12">
        <v>88</v>
      </c>
      <c r="S12" s="3">
        <v>110000</v>
      </c>
      <c r="T12" t="s">
        <v>65</v>
      </c>
      <c r="U12" t="s">
        <v>899</v>
      </c>
      <c r="V12">
        <v>0</v>
      </c>
      <c r="W12">
        <v>0</v>
      </c>
      <c r="X12">
        <v>0</v>
      </c>
      <c r="Y12">
        <v>0</v>
      </c>
      <c r="Z12">
        <v>0</v>
      </c>
      <c r="AA12">
        <v>0</v>
      </c>
      <c r="AD12">
        <v>0</v>
      </c>
      <c r="AH12" t="s">
        <v>63</v>
      </c>
      <c r="AI12">
        <v>0</v>
      </c>
      <c r="AJ12" t="s">
        <v>63</v>
      </c>
      <c r="AM12" t="s">
        <v>900</v>
      </c>
      <c r="AN12" t="s">
        <v>108</v>
      </c>
      <c r="AP12">
        <v>0</v>
      </c>
      <c r="AQ12">
        <v>0</v>
      </c>
      <c r="AR12">
        <v>0</v>
      </c>
      <c r="AS12">
        <v>0</v>
      </c>
      <c r="AT12">
        <v>0</v>
      </c>
      <c r="AU12">
        <v>0</v>
      </c>
      <c r="AY12" t="s">
        <v>63</v>
      </c>
      <c r="BC12" t="s">
        <v>108</v>
      </c>
      <c r="BF12" t="s">
        <v>6490</v>
      </c>
      <c r="BG12" t="e">
        <f>INDEX(#REF!,MATCH('25-Apr'!L12,#REF!,))</f>
        <v>#REF!</v>
      </c>
    </row>
    <row r="13" spans="1:59" x14ac:dyDescent="0.35">
      <c r="A13" t="s">
        <v>6491</v>
      </c>
      <c r="B13">
        <v>10000</v>
      </c>
      <c r="C13">
        <v>20000</v>
      </c>
      <c r="D13" s="2">
        <v>45785</v>
      </c>
      <c r="E13" t="s">
        <v>59</v>
      </c>
      <c r="F13" t="s">
        <v>6492</v>
      </c>
      <c r="G13" t="s">
        <v>6487</v>
      </c>
      <c r="H13" t="s">
        <v>477</v>
      </c>
      <c r="I13">
        <v>2</v>
      </c>
      <c r="J13" t="s">
        <v>63</v>
      </c>
      <c r="K13">
        <v>77</v>
      </c>
      <c r="L13" t="s">
        <v>192</v>
      </c>
      <c r="M13" s="3">
        <v>2500</v>
      </c>
      <c r="P13" s="2">
        <v>45771</v>
      </c>
      <c r="R13">
        <v>88</v>
      </c>
      <c r="S13" s="3">
        <v>220000</v>
      </c>
      <c r="T13" t="s">
        <v>65</v>
      </c>
      <c r="U13" t="s">
        <v>6270</v>
      </c>
      <c r="V13">
        <v>0</v>
      </c>
      <c r="W13">
        <v>0</v>
      </c>
      <c r="X13">
        <v>0</v>
      </c>
      <c r="Y13">
        <v>0</v>
      </c>
      <c r="Z13">
        <v>0</v>
      </c>
      <c r="AA13">
        <v>0</v>
      </c>
      <c r="AD13">
        <v>0</v>
      </c>
      <c r="AH13" t="s">
        <v>63</v>
      </c>
      <c r="AI13">
        <v>0</v>
      </c>
      <c r="AJ13" t="s">
        <v>63</v>
      </c>
      <c r="AM13" t="s">
        <v>6271</v>
      </c>
      <c r="AN13" t="s">
        <v>108</v>
      </c>
      <c r="AP13">
        <v>0</v>
      </c>
      <c r="AQ13">
        <v>0</v>
      </c>
      <c r="AR13">
        <v>0</v>
      </c>
      <c r="AS13">
        <v>0</v>
      </c>
      <c r="AT13">
        <v>0</v>
      </c>
      <c r="AU13">
        <v>0</v>
      </c>
      <c r="AY13" t="s">
        <v>63</v>
      </c>
      <c r="BC13" t="s">
        <v>108</v>
      </c>
      <c r="BF13" t="s">
        <v>6493</v>
      </c>
      <c r="BG13" t="e">
        <f>INDEX(#REF!,MATCH('25-Apr'!L13,#REF!,))</f>
        <v>#REF!</v>
      </c>
    </row>
    <row r="14" spans="1:59" x14ac:dyDescent="0.35">
      <c r="A14" t="s">
        <v>6494</v>
      </c>
      <c r="B14">
        <v>10000</v>
      </c>
      <c r="C14">
        <v>20000</v>
      </c>
      <c r="D14" s="2">
        <v>45786</v>
      </c>
      <c r="E14" t="s">
        <v>59</v>
      </c>
      <c r="F14" s="4">
        <v>0.45841435185185186</v>
      </c>
      <c r="G14" t="s">
        <v>6487</v>
      </c>
      <c r="H14" t="s">
        <v>477</v>
      </c>
      <c r="I14">
        <v>2</v>
      </c>
      <c r="J14" t="s">
        <v>63</v>
      </c>
      <c r="K14">
        <v>77</v>
      </c>
      <c r="L14" t="s">
        <v>192</v>
      </c>
      <c r="M14" s="3">
        <v>1250</v>
      </c>
      <c r="P14" s="2">
        <v>45771</v>
      </c>
      <c r="R14">
        <v>88</v>
      </c>
      <c r="S14" s="3">
        <v>110000</v>
      </c>
      <c r="T14" t="s">
        <v>65</v>
      </c>
      <c r="U14" t="s">
        <v>4659</v>
      </c>
      <c r="V14">
        <v>0</v>
      </c>
      <c r="W14">
        <v>0</v>
      </c>
      <c r="X14">
        <v>0</v>
      </c>
      <c r="Y14">
        <v>0</v>
      </c>
      <c r="Z14">
        <v>0</v>
      </c>
      <c r="AA14">
        <v>0</v>
      </c>
      <c r="AD14">
        <v>0</v>
      </c>
      <c r="AH14" t="s">
        <v>63</v>
      </c>
      <c r="AI14">
        <v>0</v>
      </c>
      <c r="AJ14" t="s">
        <v>63</v>
      </c>
      <c r="AM14" t="s">
        <v>4660</v>
      </c>
      <c r="AN14" t="s">
        <v>108</v>
      </c>
      <c r="AP14">
        <v>0</v>
      </c>
      <c r="AQ14">
        <v>0</v>
      </c>
      <c r="AR14">
        <v>0</v>
      </c>
      <c r="AS14">
        <v>0</v>
      </c>
      <c r="AT14">
        <v>0</v>
      </c>
      <c r="AU14">
        <v>0</v>
      </c>
      <c r="AY14" t="s">
        <v>63</v>
      </c>
      <c r="BC14" t="s">
        <v>108</v>
      </c>
      <c r="BF14" t="s">
        <v>6495</v>
      </c>
      <c r="BG14" t="e">
        <f>INDEX(#REF!,MATCH('25-Apr'!L14,#REF!,))</f>
        <v>#REF!</v>
      </c>
    </row>
    <row r="15" spans="1:59" x14ac:dyDescent="0.35">
      <c r="A15" t="s">
        <v>6350</v>
      </c>
      <c r="B15">
        <v>10000</v>
      </c>
      <c r="C15">
        <v>10000</v>
      </c>
      <c r="D15" s="2">
        <v>45784</v>
      </c>
      <c r="E15" t="s">
        <v>59</v>
      </c>
      <c r="F15" t="s">
        <v>6351</v>
      </c>
      <c r="G15" t="s">
        <v>6346</v>
      </c>
      <c r="H15" t="s">
        <v>477</v>
      </c>
      <c r="I15">
        <v>1</v>
      </c>
      <c r="J15" t="s">
        <v>63</v>
      </c>
      <c r="K15" t="s">
        <v>944</v>
      </c>
      <c r="L15" t="s">
        <v>945</v>
      </c>
      <c r="M15" s="3">
        <v>4110</v>
      </c>
      <c r="P15" s="2">
        <v>45771</v>
      </c>
      <c r="R15">
        <v>28</v>
      </c>
      <c r="S15" s="3">
        <v>115080</v>
      </c>
      <c r="T15" t="s">
        <v>65</v>
      </c>
      <c r="U15" t="s">
        <v>6352</v>
      </c>
      <c r="V15">
        <v>0</v>
      </c>
      <c r="W15">
        <v>0</v>
      </c>
      <c r="X15">
        <v>0</v>
      </c>
      <c r="Y15">
        <v>0</v>
      </c>
      <c r="Z15">
        <v>0</v>
      </c>
      <c r="AA15">
        <v>0</v>
      </c>
      <c r="AD15">
        <v>0</v>
      </c>
      <c r="AH15" t="s">
        <v>63</v>
      </c>
      <c r="AI15">
        <v>0</v>
      </c>
      <c r="AJ15" t="s">
        <v>63</v>
      </c>
      <c r="AM15" t="s">
        <v>6353</v>
      </c>
      <c r="AN15" t="s">
        <v>108</v>
      </c>
      <c r="AP15">
        <v>0</v>
      </c>
      <c r="AQ15">
        <v>0</v>
      </c>
      <c r="AR15">
        <v>0</v>
      </c>
      <c r="AS15">
        <v>0</v>
      </c>
      <c r="AT15">
        <v>0</v>
      </c>
      <c r="AU15">
        <v>0</v>
      </c>
      <c r="AY15" t="s">
        <v>63</v>
      </c>
      <c r="BC15" t="s">
        <v>108</v>
      </c>
      <c r="BF15" t="s">
        <v>6354</v>
      </c>
      <c r="BG15" t="e">
        <f>INDEX(#REF!,MATCH('25-Apr'!L15,#REF!,))</f>
        <v>#REF!</v>
      </c>
    </row>
    <row r="16" spans="1:59" hidden="1" x14ac:dyDescent="0.35">
      <c r="A16" t="s">
        <v>6496</v>
      </c>
      <c r="B16">
        <v>10000</v>
      </c>
      <c r="C16">
        <v>20000</v>
      </c>
      <c r="D16" s="2">
        <v>45785</v>
      </c>
      <c r="E16" t="s">
        <v>59</v>
      </c>
      <c r="F16" t="s">
        <v>6497</v>
      </c>
      <c r="G16" t="s">
        <v>6487</v>
      </c>
      <c r="H16" t="s">
        <v>477</v>
      </c>
      <c r="I16">
        <v>2</v>
      </c>
      <c r="J16" t="s">
        <v>63</v>
      </c>
      <c r="K16">
        <v>77</v>
      </c>
      <c r="L16" t="s">
        <v>192</v>
      </c>
      <c r="M16" s="3">
        <v>2500</v>
      </c>
      <c r="P16" s="2">
        <v>45771</v>
      </c>
      <c r="R16">
        <v>88</v>
      </c>
      <c r="S16" s="3">
        <v>220000</v>
      </c>
      <c r="T16" t="s">
        <v>65</v>
      </c>
      <c r="U16" t="s">
        <v>3476</v>
      </c>
      <c r="V16">
        <v>0</v>
      </c>
      <c r="W16">
        <v>0</v>
      </c>
      <c r="X16">
        <v>0</v>
      </c>
      <c r="Y16">
        <v>0</v>
      </c>
      <c r="Z16">
        <v>0</v>
      </c>
      <c r="AA16">
        <v>0</v>
      </c>
      <c r="AD16">
        <v>0</v>
      </c>
      <c r="AH16" t="s">
        <v>63</v>
      </c>
      <c r="AI16">
        <v>0</v>
      </c>
      <c r="AJ16" t="s">
        <v>63</v>
      </c>
      <c r="AM16" t="s">
        <v>3477</v>
      </c>
      <c r="AN16" t="s">
        <v>108</v>
      </c>
      <c r="AP16">
        <v>0</v>
      </c>
      <c r="AQ16">
        <v>0</v>
      </c>
      <c r="AR16">
        <v>0</v>
      </c>
      <c r="AS16">
        <v>0</v>
      </c>
      <c r="AT16">
        <v>0</v>
      </c>
      <c r="AU16">
        <v>0</v>
      </c>
      <c r="AY16" t="s">
        <v>63</v>
      </c>
      <c r="BC16" t="s">
        <v>108</v>
      </c>
      <c r="BF16" t="s">
        <v>6498</v>
      </c>
      <c r="BG16" t="e">
        <f>INDEX(#REF!,MATCH('25-Apr'!L16,#REF!,))</f>
        <v>#REF!</v>
      </c>
    </row>
    <row r="17" spans="1:59" hidden="1" x14ac:dyDescent="0.35">
      <c r="A17" t="s">
        <v>6355</v>
      </c>
      <c r="B17">
        <v>10000</v>
      </c>
      <c r="C17">
        <v>10000</v>
      </c>
      <c r="D17" s="2">
        <v>45786</v>
      </c>
      <c r="E17" t="s">
        <v>59</v>
      </c>
      <c r="F17" t="s">
        <v>6356</v>
      </c>
      <c r="G17" t="s">
        <v>6346</v>
      </c>
      <c r="H17" t="s">
        <v>477</v>
      </c>
      <c r="I17">
        <v>1</v>
      </c>
      <c r="J17" t="s">
        <v>63</v>
      </c>
      <c r="K17" t="s">
        <v>944</v>
      </c>
      <c r="L17" t="s">
        <v>945</v>
      </c>
      <c r="M17" s="3">
        <v>4110</v>
      </c>
      <c r="P17" s="2">
        <v>45771</v>
      </c>
      <c r="R17">
        <v>28</v>
      </c>
      <c r="S17" s="3">
        <v>115080</v>
      </c>
      <c r="T17" t="s">
        <v>65</v>
      </c>
      <c r="U17" t="s">
        <v>6357</v>
      </c>
      <c r="V17">
        <v>0</v>
      </c>
      <c r="W17">
        <v>0</v>
      </c>
      <c r="X17">
        <v>0</v>
      </c>
      <c r="Y17">
        <v>0</v>
      </c>
      <c r="Z17">
        <v>0</v>
      </c>
      <c r="AA17">
        <v>0</v>
      </c>
      <c r="AD17">
        <v>0</v>
      </c>
      <c r="AH17" t="s">
        <v>63</v>
      </c>
      <c r="AI17">
        <v>0</v>
      </c>
      <c r="AJ17" t="s">
        <v>63</v>
      </c>
      <c r="AM17" t="s">
        <v>6358</v>
      </c>
      <c r="AN17" t="s">
        <v>108</v>
      </c>
      <c r="AP17">
        <v>0</v>
      </c>
      <c r="AQ17">
        <v>0</v>
      </c>
      <c r="AR17">
        <v>0</v>
      </c>
      <c r="AS17">
        <v>0</v>
      </c>
      <c r="AT17">
        <v>0</v>
      </c>
      <c r="AU17">
        <v>0</v>
      </c>
      <c r="AY17" t="s">
        <v>63</v>
      </c>
      <c r="BC17" t="s">
        <v>108</v>
      </c>
      <c r="BF17" t="s">
        <v>6359</v>
      </c>
      <c r="BG17" t="e">
        <f>INDEX(#REF!,MATCH('25-Apr'!L17,#REF!,))</f>
        <v>#REF!</v>
      </c>
    </row>
    <row r="18" spans="1:59" hidden="1" x14ac:dyDescent="0.35">
      <c r="A18" t="s">
        <v>6499</v>
      </c>
      <c r="B18">
        <v>10000</v>
      </c>
      <c r="C18">
        <v>20000</v>
      </c>
      <c r="D18" s="2">
        <v>45785</v>
      </c>
      <c r="E18" t="s">
        <v>59</v>
      </c>
      <c r="F18" t="s">
        <v>2053</v>
      </c>
      <c r="G18" t="s">
        <v>6487</v>
      </c>
      <c r="H18" t="s">
        <v>477</v>
      </c>
      <c r="I18">
        <v>2</v>
      </c>
      <c r="J18" t="s">
        <v>63</v>
      </c>
      <c r="K18">
        <v>77</v>
      </c>
      <c r="L18" t="s">
        <v>192</v>
      </c>
      <c r="M18" s="3">
        <v>1250</v>
      </c>
      <c r="P18" s="2">
        <v>45771</v>
      </c>
      <c r="R18">
        <v>88</v>
      </c>
      <c r="S18" s="3">
        <v>110000</v>
      </c>
      <c r="T18" t="s">
        <v>65</v>
      </c>
      <c r="U18" t="s">
        <v>6500</v>
      </c>
      <c r="V18">
        <v>0</v>
      </c>
      <c r="W18">
        <v>0</v>
      </c>
      <c r="X18">
        <v>0</v>
      </c>
      <c r="Y18">
        <v>0</v>
      </c>
      <c r="Z18">
        <v>0</v>
      </c>
      <c r="AA18">
        <v>0</v>
      </c>
      <c r="AD18">
        <v>0</v>
      </c>
      <c r="AH18" t="s">
        <v>63</v>
      </c>
      <c r="AI18">
        <v>0</v>
      </c>
      <c r="AJ18" t="s">
        <v>63</v>
      </c>
      <c r="AM18" t="s">
        <v>6501</v>
      </c>
      <c r="AN18" t="s">
        <v>108</v>
      </c>
      <c r="AP18">
        <v>0</v>
      </c>
      <c r="AQ18">
        <v>0</v>
      </c>
      <c r="AR18">
        <v>0</v>
      </c>
      <c r="AS18">
        <v>0</v>
      </c>
      <c r="AT18">
        <v>0</v>
      </c>
      <c r="AU18">
        <v>0</v>
      </c>
      <c r="AY18" t="s">
        <v>63</v>
      </c>
      <c r="BC18" t="s">
        <v>108</v>
      </c>
      <c r="BF18" t="s">
        <v>6502</v>
      </c>
      <c r="BG18" t="e">
        <f>INDEX(#REF!,MATCH('25-Apr'!L18,#REF!,))</f>
        <v>#REF!</v>
      </c>
    </row>
    <row r="19" spans="1:59" hidden="1" x14ac:dyDescent="0.35">
      <c r="A19" t="s">
        <v>6503</v>
      </c>
      <c r="B19">
        <v>10000</v>
      </c>
      <c r="C19">
        <v>20000</v>
      </c>
      <c r="D19" s="2">
        <v>45785</v>
      </c>
      <c r="E19" t="s">
        <v>59</v>
      </c>
      <c r="F19" t="s">
        <v>6504</v>
      </c>
      <c r="G19" t="s">
        <v>6487</v>
      </c>
      <c r="H19" t="s">
        <v>477</v>
      </c>
      <c r="I19">
        <v>2</v>
      </c>
      <c r="J19" t="s">
        <v>63</v>
      </c>
      <c r="K19">
        <v>77</v>
      </c>
      <c r="L19" t="s">
        <v>192</v>
      </c>
      <c r="M19" s="3">
        <v>1250</v>
      </c>
      <c r="P19" s="2">
        <v>45771</v>
      </c>
      <c r="R19">
        <v>88</v>
      </c>
      <c r="S19" s="3">
        <v>110000</v>
      </c>
      <c r="T19" t="s">
        <v>65</v>
      </c>
      <c r="U19" t="s">
        <v>4664</v>
      </c>
      <c r="V19">
        <v>0</v>
      </c>
      <c r="W19">
        <v>0</v>
      </c>
      <c r="X19">
        <v>0</v>
      </c>
      <c r="Y19">
        <v>0</v>
      </c>
      <c r="Z19">
        <v>0</v>
      </c>
      <c r="AA19">
        <v>0</v>
      </c>
      <c r="AD19">
        <v>0</v>
      </c>
      <c r="AH19" t="s">
        <v>63</v>
      </c>
      <c r="AI19">
        <v>0</v>
      </c>
      <c r="AJ19" t="s">
        <v>63</v>
      </c>
      <c r="AM19" t="s">
        <v>4665</v>
      </c>
      <c r="AN19" t="s">
        <v>108</v>
      </c>
      <c r="AP19">
        <v>0</v>
      </c>
      <c r="AQ19">
        <v>0</v>
      </c>
      <c r="AR19">
        <v>0</v>
      </c>
      <c r="AS19">
        <v>0</v>
      </c>
      <c r="AT19">
        <v>0</v>
      </c>
      <c r="AU19">
        <v>0</v>
      </c>
      <c r="AY19" t="s">
        <v>63</v>
      </c>
      <c r="BC19" t="s">
        <v>108</v>
      </c>
      <c r="BF19" t="s">
        <v>6505</v>
      </c>
      <c r="BG19" t="e">
        <f>INDEX(#REF!,MATCH('25-Apr'!L19,#REF!,))</f>
        <v>#REF!</v>
      </c>
    </row>
    <row r="20" spans="1:59" hidden="1" x14ac:dyDescent="0.35">
      <c r="A20" t="s">
        <v>6506</v>
      </c>
      <c r="B20">
        <v>10000</v>
      </c>
      <c r="C20">
        <v>20000</v>
      </c>
      <c r="D20" s="2">
        <v>45785</v>
      </c>
      <c r="E20" t="s">
        <v>59</v>
      </c>
      <c r="F20" t="s">
        <v>6507</v>
      </c>
      <c r="G20" t="s">
        <v>6487</v>
      </c>
      <c r="H20" t="s">
        <v>477</v>
      </c>
      <c r="I20">
        <v>2</v>
      </c>
      <c r="J20" t="s">
        <v>63</v>
      </c>
      <c r="K20">
        <v>77</v>
      </c>
      <c r="L20" t="s">
        <v>192</v>
      </c>
      <c r="M20" s="3">
        <v>1250</v>
      </c>
      <c r="P20" s="2">
        <v>45771</v>
      </c>
      <c r="R20">
        <v>88</v>
      </c>
      <c r="S20" s="3">
        <v>110000</v>
      </c>
      <c r="T20" t="s">
        <v>65</v>
      </c>
      <c r="U20" t="s">
        <v>6508</v>
      </c>
      <c r="V20">
        <v>0</v>
      </c>
      <c r="W20">
        <v>0</v>
      </c>
      <c r="X20">
        <v>0</v>
      </c>
      <c r="Y20">
        <v>0</v>
      </c>
      <c r="Z20">
        <v>0</v>
      </c>
      <c r="AA20">
        <v>0</v>
      </c>
      <c r="AD20">
        <v>0</v>
      </c>
      <c r="AH20" t="s">
        <v>63</v>
      </c>
      <c r="AI20">
        <v>0</v>
      </c>
      <c r="AJ20" t="s">
        <v>63</v>
      </c>
      <c r="AM20" t="s">
        <v>6509</v>
      </c>
      <c r="AN20" t="s">
        <v>108</v>
      </c>
      <c r="AP20">
        <v>0</v>
      </c>
      <c r="AQ20">
        <v>0</v>
      </c>
      <c r="AR20">
        <v>0</v>
      </c>
      <c r="AS20">
        <v>0</v>
      </c>
      <c r="AT20">
        <v>0</v>
      </c>
      <c r="AU20">
        <v>0</v>
      </c>
      <c r="AY20" t="s">
        <v>63</v>
      </c>
      <c r="BC20" t="s">
        <v>108</v>
      </c>
      <c r="BF20" t="s">
        <v>6510</v>
      </c>
      <c r="BG20" t="e">
        <f>INDEX(#REF!,MATCH('25-Apr'!L20,#REF!,))</f>
        <v>#REF!</v>
      </c>
    </row>
    <row r="21" spans="1:59" hidden="1" x14ac:dyDescent="0.35">
      <c r="A21" t="s">
        <v>6511</v>
      </c>
      <c r="B21">
        <v>10000</v>
      </c>
      <c r="C21">
        <v>20000</v>
      </c>
      <c r="D21" s="2">
        <v>45785</v>
      </c>
      <c r="E21" t="s">
        <v>59</v>
      </c>
      <c r="F21" t="s">
        <v>6512</v>
      </c>
      <c r="G21" t="s">
        <v>6487</v>
      </c>
      <c r="H21" t="s">
        <v>477</v>
      </c>
      <c r="I21">
        <v>2</v>
      </c>
      <c r="J21" t="s">
        <v>63</v>
      </c>
      <c r="K21">
        <v>77</v>
      </c>
      <c r="L21" t="s">
        <v>192</v>
      </c>
      <c r="M21" s="3">
        <v>1250</v>
      </c>
      <c r="P21" s="2">
        <v>45771</v>
      </c>
      <c r="R21">
        <v>88</v>
      </c>
      <c r="S21" s="3">
        <v>110000</v>
      </c>
      <c r="T21" t="s">
        <v>65</v>
      </c>
      <c r="U21" t="s">
        <v>658</v>
      </c>
      <c r="V21">
        <v>0</v>
      </c>
      <c r="W21">
        <v>0</v>
      </c>
      <c r="X21">
        <v>0</v>
      </c>
      <c r="Y21">
        <v>0</v>
      </c>
      <c r="Z21">
        <v>0</v>
      </c>
      <c r="AA21">
        <v>0</v>
      </c>
      <c r="AD21">
        <v>0</v>
      </c>
      <c r="AH21" t="s">
        <v>63</v>
      </c>
      <c r="AI21">
        <v>0</v>
      </c>
      <c r="AJ21" t="s">
        <v>63</v>
      </c>
      <c r="AM21" t="s">
        <v>659</v>
      </c>
      <c r="AN21" t="s">
        <v>108</v>
      </c>
      <c r="AP21">
        <v>0</v>
      </c>
      <c r="AQ21">
        <v>0</v>
      </c>
      <c r="AR21">
        <v>0</v>
      </c>
      <c r="AS21">
        <v>0</v>
      </c>
      <c r="AT21">
        <v>0</v>
      </c>
      <c r="AU21">
        <v>0</v>
      </c>
      <c r="AY21" t="s">
        <v>63</v>
      </c>
      <c r="BC21" t="s">
        <v>108</v>
      </c>
      <c r="BF21" t="s">
        <v>6513</v>
      </c>
      <c r="BG21" t="e">
        <f>INDEX(#REF!,MATCH('25-Apr'!L21,#REF!,))</f>
        <v>#REF!</v>
      </c>
    </row>
    <row r="22" spans="1:59" hidden="1" x14ac:dyDescent="0.35">
      <c r="A22" t="s">
        <v>6360</v>
      </c>
      <c r="B22">
        <v>10000</v>
      </c>
      <c r="C22">
        <v>10000</v>
      </c>
      <c r="D22" s="2">
        <v>45784</v>
      </c>
      <c r="E22" t="s">
        <v>59</v>
      </c>
      <c r="F22" t="s">
        <v>6361</v>
      </c>
      <c r="G22" t="s">
        <v>6346</v>
      </c>
      <c r="H22" t="s">
        <v>477</v>
      </c>
      <c r="I22">
        <v>1</v>
      </c>
      <c r="J22" t="s">
        <v>63</v>
      </c>
      <c r="K22" t="s">
        <v>944</v>
      </c>
      <c r="L22" t="s">
        <v>945</v>
      </c>
      <c r="M22" s="3">
        <v>4110</v>
      </c>
      <c r="P22" s="2">
        <v>45771</v>
      </c>
      <c r="R22">
        <v>28</v>
      </c>
      <c r="S22" s="3">
        <v>115080</v>
      </c>
      <c r="T22" t="s">
        <v>65</v>
      </c>
      <c r="U22" t="s">
        <v>6362</v>
      </c>
      <c r="V22">
        <v>0</v>
      </c>
      <c r="W22">
        <v>0</v>
      </c>
      <c r="X22">
        <v>0</v>
      </c>
      <c r="Y22">
        <v>0</v>
      </c>
      <c r="Z22">
        <v>0</v>
      </c>
      <c r="AA22">
        <v>0</v>
      </c>
      <c r="AD22">
        <v>0</v>
      </c>
      <c r="AH22" t="s">
        <v>63</v>
      </c>
      <c r="AI22">
        <v>0</v>
      </c>
      <c r="AJ22" t="s">
        <v>63</v>
      </c>
      <c r="AM22" t="s">
        <v>6363</v>
      </c>
      <c r="AN22" t="s">
        <v>108</v>
      </c>
      <c r="AP22">
        <v>0</v>
      </c>
      <c r="AQ22">
        <v>0</v>
      </c>
      <c r="AR22">
        <v>0</v>
      </c>
      <c r="AS22">
        <v>0</v>
      </c>
      <c r="AT22">
        <v>0</v>
      </c>
      <c r="AU22">
        <v>0</v>
      </c>
      <c r="AY22" t="s">
        <v>63</v>
      </c>
      <c r="BC22" t="s">
        <v>108</v>
      </c>
      <c r="BF22" t="s">
        <v>6364</v>
      </c>
      <c r="BG22" t="e">
        <f>INDEX(#REF!,MATCH('25-Apr'!L22,#REF!,))</f>
        <v>#REF!</v>
      </c>
    </row>
    <row r="23" spans="1:59" hidden="1" x14ac:dyDescent="0.35">
      <c r="A23" t="s">
        <v>6365</v>
      </c>
      <c r="B23">
        <v>10000</v>
      </c>
      <c r="C23">
        <v>10000</v>
      </c>
      <c r="D23" s="2">
        <v>45784</v>
      </c>
      <c r="E23" t="s">
        <v>59</v>
      </c>
      <c r="F23" t="s">
        <v>6366</v>
      </c>
      <c r="G23" t="s">
        <v>6346</v>
      </c>
      <c r="H23" t="s">
        <v>477</v>
      </c>
      <c r="I23">
        <v>1</v>
      </c>
      <c r="J23" t="s">
        <v>63</v>
      </c>
      <c r="K23" t="s">
        <v>944</v>
      </c>
      <c r="L23" t="s">
        <v>945</v>
      </c>
      <c r="M23" s="3">
        <v>4110</v>
      </c>
      <c r="P23" s="2">
        <v>45771</v>
      </c>
      <c r="R23">
        <v>28</v>
      </c>
      <c r="S23" s="3">
        <v>115080</v>
      </c>
      <c r="T23" t="s">
        <v>65</v>
      </c>
      <c r="U23" t="s">
        <v>4659</v>
      </c>
      <c r="V23">
        <v>0</v>
      </c>
      <c r="W23">
        <v>0</v>
      </c>
      <c r="X23">
        <v>0</v>
      </c>
      <c r="Y23">
        <v>0</v>
      </c>
      <c r="Z23">
        <v>0</v>
      </c>
      <c r="AA23">
        <v>0</v>
      </c>
      <c r="AD23">
        <v>0</v>
      </c>
      <c r="AH23" t="s">
        <v>63</v>
      </c>
      <c r="AI23">
        <v>0</v>
      </c>
      <c r="AJ23" t="s">
        <v>63</v>
      </c>
      <c r="AM23" t="s">
        <v>4660</v>
      </c>
      <c r="AN23" t="s">
        <v>108</v>
      </c>
      <c r="AP23">
        <v>0</v>
      </c>
      <c r="AQ23">
        <v>0</v>
      </c>
      <c r="AR23">
        <v>0</v>
      </c>
      <c r="AS23">
        <v>0</v>
      </c>
      <c r="AT23">
        <v>0</v>
      </c>
      <c r="AU23">
        <v>0</v>
      </c>
      <c r="AY23" t="s">
        <v>63</v>
      </c>
      <c r="BC23" t="s">
        <v>108</v>
      </c>
      <c r="BF23" t="s">
        <v>6367</v>
      </c>
      <c r="BG23" t="e">
        <f>INDEX(#REF!,MATCH('25-Apr'!L23,#REF!,))</f>
        <v>#REF!</v>
      </c>
    </row>
    <row r="24" spans="1:59" hidden="1" x14ac:dyDescent="0.35">
      <c r="A24" t="s">
        <v>6372</v>
      </c>
      <c r="B24">
        <v>10000</v>
      </c>
      <c r="C24">
        <v>10000</v>
      </c>
      <c r="D24" s="2">
        <v>45784</v>
      </c>
      <c r="E24" t="s">
        <v>59</v>
      </c>
      <c r="F24" t="s">
        <v>6373</v>
      </c>
      <c r="G24" t="s">
        <v>6346</v>
      </c>
      <c r="H24" t="s">
        <v>477</v>
      </c>
      <c r="I24">
        <v>1</v>
      </c>
      <c r="J24" t="s">
        <v>63</v>
      </c>
      <c r="K24" t="s">
        <v>944</v>
      </c>
      <c r="L24" t="s">
        <v>945</v>
      </c>
      <c r="M24" s="3">
        <v>4110</v>
      </c>
      <c r="P24" s="2">
        <v>45771</v>
      </c>
      <c r="R24">
        <v>28</v>
      </c>
      <c r="S24" s="3">
        <v>115080</v>
      </c>
      <c r="T24" t="s">
        <v>65</v>
      </c>
      <c r="U24" t="s">
        <v>4664</v>
      </c>
      <c r="V24">
        <v>0</v>
      </c>
      <c r="W24">
        <v>0</v>
      </c>
      <c r="X24">
        <v>0</v>
      </c>
      <c r="Y24">
        <v>0</v>
      </c>
      <c r="Z24">
        <v>0</v>
      </c>
      <c r="AA24">
        <v>0</v>
      </c>
      <c r="AD24">
        <v>0</v>
      </c>
      <c r="AH24" t="s">
        <v>63</v>
      </c>
      <c r="AI24">
        <v>0</v>
      </c>
      <c r="AJ24" t="s">
        <v>63</v>
      </c>
      <c r="AM24" t="s">
        <v>4665</v>
      </c>
      <c r="AN24" t="s">
        <v>108</v>
      </c>
      <c r="AP24">
        <v>0</v>
      </c>
      <c r="AQ24">
        <v>0</v>
      </c>
      <c r="AR24">
        <v>0</v>
      </c>
      <c r="AS24">
        <v>0</v>
      </c>
      <c r="AT24">
        <v>0</v>
      </c>
      <c r="AU24">
        <v>0</v>
      </c>
      <c r="AY24" t="s">
        <v>63</v>
      </c>
      <c r="BC24" t="s">
        <v>108</v>
      </c>
      <c r="BF24" t="s">
        <v>6374</v>
      </c>
      <c r="BG24" t="e">
        <f>INDEX(#REF!,MATCH('25-Apr'!L24,#REF!,))</f>
        <v>#REF!</v>
      </c>
    </row>
    <row r="25" spans="1:59" x14ac:dyDescent="0.35">
      <c r="A25" t="s">
        <v>6375</v>
      </c>
      <c r="B25">
        <v>10000</v>
      </c>
      <c r="C25">
        <v>10000</v>
      </c>
      <c r="D25" s="2">
        <v>45784</v>
      </c>
      <c r="E25" t="s">
        <v>59</v>
      </c>
      <c r="F25" t="s">
        <v>1319</v>
      </c>
      <c r="G25" t="s">
        <v>6346</v>
      </c>
      <c r="H25" t="s">
        <v>477</v>
      </c>
      <c r="I25">
        <v>1</v>
      </c>
      <c r="J25" t="s">
        <v>63</v>
      </c>
      <c r="K25" t="s">
        <v>944</v>
      </c>
      <c r="L25" t="s">
        <v>945</v>
      </c>
      <c r="M25" s="3">
        <v>4110</v>
      </c>
      <c r="P25" s="2">
        <v>45771</v>
      </c>
      <c r="R25">
        <v>28</v>
      </c>
      <c r="S25" s="3">
        <v>115080</v>
      </c>
      <c r="T25" t="s">
        <v>65</v>
      </c>
      <c r="U25" t="s">
        <v>6376</v>
      </c>
      <c r="V25">
        <v>0</v>
      </c>
      <c r="W25">
        <v>0</v>
      </c>
      <c r="X25">
        <v>0</v>
      </c>
      <c r="Y25">
        <v>0</v>
      </c>
      <c r="Z25">
        <v>0</v>
      </c>
      <c r="AA25">
        <v>0</v>
      </c>
      <c r="AD25">
        <v>0</v>
      </c>
      <c r="AH25" t="s">
        <v>63</v>
      </c>
      <c r="AI25">
        <v>0</v>
      </c>
      <c r="AJ25" t="s">
        <v>63</v>
      </c>
      <c r="AM25" t="s">
        <v>6377</v>
      </c>
      <c r="AN25" t="s">
        <v>108</v>
      </c>
      <c r="AP25">
        <v>0</v>
      </c>
      <c r="AQ25">
        <v>0</v>
      </c>
      <c r="AR25">
        <v>0</v>
      </c>
      <c r="AS25">
        <v>0</v>
      </c>
      <c r="AT25">
        <v>0</v>
      </c>
      <c r="AU25">
        <v>0</v>
      </c>
      <c r="AY25" t="s">
        <v>63</v>
      </c>
      <c r="BC25" t="s">
        <v>108</v>
      </c>
      <c r="BF25" t="s">
        <v>6378</v>
      </c>
      <c r="BG25" t="e">
        <f>INDEX(#REF!,MATCH('25-Apr'!L25,#REF!,))</f>
        <v>#REF!</v>
      </c>
    </row>
    <row r="26" spans="1:59" hidden="1" x14ac:dyDescent="0.35">
      <c r="A26" t="s">
        <v>5846</v>
      </c>
      <c r="B26">
        <v>10000</v>
      </c>
      <c r="C26">
        <v>10000</v>
      </c>
      <c r="D26" s="2">
        <v>45777</v>
      </c>
      <c r="E26" t="s">
        <v>59</v>
      </c>
      <c r="F26" t="s">
        <v>5847</v>
      </c>
      <c r="G26" t="s">
        <v>5848</v>
      </c>
      <c r="H26" t="s">
        <v>3191</v>
      </c>
      <c r="I26">
        <v>1</v>
      </c>
      <c r="J26" t="s">
        <v>63</v>
      </c>
      <c r="K26" t="s">
        <v>3819</v>
      </c>
      <c r="L26" t="s">
        <v>3801</v>
      </c>
      <c r="M26" s="3">
        <v>120000</v>
      </c>
      <c r="P26" s="2">
        <v>45771</v>
      </c>
      <c r="R26">
        <v>1</v>
      </c>
      <c r="S26" s="3">
        <v>120000</v>
      </c>
      <c r="T26" t="s">
        <v>65</v>
      </c>
      <c r="U26" t="s">
        <v>3193</v>
      </c>
      <c r="V26">
        <v>0</v>
      </c>
      <c r="W26">
        <v>0</v>
      </c>
      <c r="X26">
        <v>0</v>
      </c>
      <c r="Y26">
        <v>0</v>
      </c>
      <c r="Z26">
        <v>0</v>
      </c>
      <c r="AA26">
        <v>0</v>
      </c>
      <c r="AD26">
        <v>0</v>
      </c>
      <c r="AH26" t="s">
        <v>63</v>
      </c>
      <c r="AI26">
        <v>0</v>
      </c>
      <c r="AJ26" t="s">
        <v>63</v>
      </c>
      <c r="AM26" t="s">
        <v>3194</v>
      </c>
      <c r="AN26" t="s">
        <v>275</v>
      </c>
      <c r="AP26">
        <v>0</v>
      </c>
      <c r="AQ26">
        <v>0</v>
      </c>
      <c r="AR26">
        <v>0</v>
      </c>
      <c r="AS26">
        <v>0</v>
      </c>
      <c r="AT26">
        <v>0</v>
      </c>
      <c r="AU26">
        <v>0</v>
      </c>
      <c r="AY26" t="s">
        <v>63</v>
      </c>
      <c r="BC26" t="s">
        <v>275</v>
      </c>
      <c r="BF26" t="s">
        <v>5849</v>
      </c>
      <c r="BG26" t="e">
        <f>INDEX(#REF!,MATCH('25-Apr'!L26,#REF!,))</f>
        <v>#REF!</v>
      </c>
    </row>
    <row r="27" spans="1:59" hidden="1" x14ac:dyDescent="0.35">
      <c r="A27" t="s">
        <v>6252</v>
      </c>
      <c r="B27">
        <v>10000</v>
      </c>
      <c r="C27">
        <v>30000</v>
      </c>
      <c r="D27" s="2">
        <v>45793</v>
      </c>
      <c r="E27" t="s">
        <v>59</v>
      </c>
      <c r="F27" t="s">
        <v>1701</v>
      </c>
      <c r="G27" t="s">
        <v>6253</v>
      </c>
      <c r="H27" t="s">
        <v>477</v>
      </c>
      <c r="I27">
        <v>1</v>
      </c>
      <c r="J27" t="s">
        <v>63</v>
      </c>
      <c r="K27" t="s">
        <v>944</v>
      </c>
      <c r="L27" t="s">
        <v>945</v>
      </c>
      <c r="M27" s="3">
        <v>4110</v>
      </c>
      <c r="P27" s="2">
        <v>45771</v>
      </c>
      <c r="R27">
        <v>28</v>
      </c>
      <c r="S27" s="3">
        <v>115080</v>
      </c>
      <c r="T27" t="s">
        <v>65</v>
      </c>
      <c r="U27" t="s">
        <v>6254</v>
      </c>
      <c r="V27">
        <v>0</v>
      </c>
      <c r="W27">
        <v>0</v>
      </c>
      <c r="X27">
        <v>0</v>
      </c>
      <c r="Y27">
        <v>0</v>
      </c>
      <c r="Z27">
        <v>0</v>
      </c>
      <c r="AA27">
        <v>0</v>
      </c>
      <c r="AD27">
        <v>0</v>
      </c>
      <c r="AH27" t="s">
        <v>63</v>
      </c>
      <c r="AI27">
        <v>0</v>
      </c>
      <c r="AJ27" t="s">
        <v>63</v>
      </c>
      <c r="AM27" t="s">
        <v>6255</v>
      </c>
      <c r="AN27" t="s">
        <v>108</v>
      </c>
      <c r="AP27">
        <v>0</v>
      </c>
      <c r="AQ27">
        <v>0</v>
      </c>
      <c r="AR27">
        <v>0</v>
      </c>
      <c r="AS27">
        <v>0</v>
      </c>
      <c r="AT27">
        <v>0</v>
      </c>
      <c r="AU27">
        <v>0</v>
      </c>
      <c r="AY27" t="s">
        <v>63</v>
      </c>
      <c r="BC27" t="s">
        <v>108</v>
      </c>
      <c r="BF27" t="s">
        <v>6256</v>
      </c>
      <c r="BG27" t="e">
        <f>INDEX(#REF!,MATCH('25-Apr'!L27,#REF!,))</f>
        <v>#REF!</v>
      </c>
    </row>
    <row r="28" spans="1:59" hidden="1" x14ac:dyDescent="0.35">
      <c r="A28" t="s">
        <v>6257</v>
      </c>
      <c r="B28">
        <v>10000</v>
      </c>
      <c r="C28">
        <v>30000</v>
      </c>
      <c r="D28" s="2">
        <v>45793</v>
      </c>
      <c r="E28" t="s">
        <v>59</v>
      </c>
      <c r="F28" t="s">
        <v>6258</v>
      </c>
      <c r="G28" t="s">
        <v>6253</v>
      </c>
      <c r="H28" t="s">
        <v>477</v>
      </c>
      <c r="I28">
        <v>1</v>
      </c>
      <c r="J28" t="s">
        <v>63</v>
      </c>
      <c r="K28" t="s">
        <v>944</v>
      </c>
      <c r="L28" t="s">
        <v>945</v>
      </c>
      <c r="M28" s="3">
        <v>4110</v>
      </c>
      <c r="P28" s="2">
        <v>45771</v>
      </c>
      <c r="R28">
        <v>28</v>
      </c>
      <c r="S28" s="3">
        <v>115080</v>
      </c>
      <c r="T28" t="s">
        <v>65</v>
      </c>
      <c r="U28" t="s">
        <v>488</v>
      </c>
      <c r="V28">
        <v>0</v>
      </c>
      <c r="W28">
        <v>0</v>
      </c>
      <c r="X28">
        <v>0</v>
      </c>
      <c r="Y28">
        <v>0</v>
      </c>
      <c r="Z28">
        <v>0</v>
      </c>
      <c r="AA28">
        <v>0</v>
      </c>
      <c r="AD28">
        <v>0</v>
      </c>
      <c r="AH28" t="s">
        <v>63</v>
      </c>
      <c r="AI28">
        <v>0</v>
      </c>
      <c r="AJ28" t="s">
        <v>63</v>
      </c>
      <c r="AM28" t="s">
        <v>489</v>
      </c>
      <c r="AN28" t="s">
        <v>108</v>
      </c>
      <c r="AP28">
        <v>0</v>
      </c>
      <c r="AQ28">
        <v>0</v>
      </c>
      <c r="AR28">
        <v>0</v>
      </c>
      <c r="AS28">
        <v>0</v>
      </c>
      <c r="AT28">
        <v>0</v>
      </c>
      <c r="AU28">
        <v>0</v>
      </c>
      <c r="AY28" t="s">
        <v>63</v>
      </c>
      <c r="BC28" t="s">
        <v>108</v>
      </c>
      <c r="BF28" t="s">
        <v>6259</v>
      </c>
      <c r="BG28" t="e">
        <f>INDEX(#REF!,MATCH('25-Apr'!L28,#REF!,))</f>
        <v>#REF!</v>
      </c>
    </row>
    <row r="29" spans="1:59" x14ac:dyDescent="0.35">
      <c r="A29" t="s">
        <v>6260</v>
      </c>
      <c r="B29">
        <v>10000</v>
      </c>
      <c r="C29">
        <v>30000</v>
      </c>
      <c r="D29" s="2">
        <v>45793</v>
      </c>
      <c r="E29" t="s">
        <v>59</v>
      </c>
      <c r="F29" t="s">
        <v>6261</v>
      </c>
      <c r="G29" t="s">
        <v>6253</v>
      </c>
      <c r="H29" t="s">
        <v>477</v>
      </c>
      <c r="I29">
        <v>1</v>
      </c>
      <c r="J29" t="s">
        <v>63</v>
      </c>
      <c r="K29" t="s">
        <v>944</v>
      </c>
      <c r="L29" t="s">
        <v>945</v>
      </c>
      <c r="M29" s="3">
        <v>4110</v>
      </c>
      <c r="P29" s="2">
        <v>45771</v>
      </c>
      <c r="R29">
        <v>28</v>
      </c>
      <c r="S29" s="3">
        <v>115080</v>
      </c>
      <c r="T29" t="s">
        <v>65</v>
      </c>
      <c r="U29" t="s">
        <v>483</v>
      </c>
      <c r="V29">
        <v>0</v>
      </c>
      <c r="W29">
        <v>0</v>
      </c>
      <c r="X29">
        <v>0</v>
      </c>
      <c r="Y29">
        <v>0</v>
      </c>
      <c r="Z29">
        <v>0</v>
      </c>
      <c r="AA29">
        <v>0</v>
      </c>
      <c r="AD29">
        <v>0</v>
      </c>
      <c r="AH29" t="s">
        <v>63</v>
      </c>
      <c r="AI29">
        <v>0</v>
      </c>
      <c r="AJ29" t="s">
        <v>63</v>
      </c>
      <c r="AM29" t="s">
        <v>484</v>
      </c>
      <c r="AN29" t="s">
        <v>108</v>
      </c>
      <c r="AP29">
        <v>0</v>
      </c>
      <c r="AQ29">
        <v>0</v>
      </c>
      <c r="AR29">
        <v>0</v>
      </c>
      <c r="AS29">
        <v>0</v>
      </c>
      <c r="AT29">
        <v>0</v>
      </c>
      <c r="AU29">
        <v>0</v>
      </c>
      <c r="AY29" t="s">
        <v>63</v>
      </c>
      <c r="BC29" t="s">
        <v>108</v>
      </c>
      <c r="BF29" t="s">
        <v>6262</v>
      </c>
      <c r="BG29" t="e">
        <f>INDEX(#REF!,MATCH('25-Apr'!L29,#REF!,))</f>
        <v>#REF!</v>
      </c>
    </row>
    <row r="30" spans="1:59" x14ac:dyDescent="0.35">
      <c r="A30" t="s">
        <v>6263</v>
      </c>
      <c r="B30">
        <v>10000</v>
      </c>
      <c r="C30">
        <v>30000</v>
      </c>
      <c r="D30" s="2">
        <v>45793</v>
      </c>
      <c r="E30" t="s">
        <v>59</v>
      </c>
      <c r="F30" t="s">
        <v>758</v>
      </c>
      <c r="G30" t="s">
        <v>6253</v>
      </c>
      <c r="H30" t="s">
        <v>477</v>
      </c>
      <c r="I30">
        <v>1</v>
      </c>
      <c r="J30" t="s">
        <v>63</v>
      </c>
      <c r="K30" t="s">
        <v>944</v>
      </c>
      <c r="L30" t="s">
        <v>945</v>
      </c>
      <c r="M30" s="3">
        <v>4110</v>
      </c>
      <c r="P30" s="2">
        <v>45771</v>
      </c>
      <c r="R30">
        <v>56</v>
      </c>
      <c r="S30" s="3">
        <v>230160</v>
      </c>
      <c r="T30" t="s">
        <v>65</v>
      </c>
      <c r="U30" t="s">
        <v>908</v>
      </c>
      <c r="V30">
        <v>0</v>
      </c>
      <c r="W30">
        <v>0</v>
      </c>
      <c r="X30">
        <v>0</v>
      </c>
      <c r="Y30">
        <v>0</v>
      </c>
      <c r="Z30">
        <v>0</v>
      </c>
      <c r="AA30">
        <v>0</v>
      </c>
      <c r="AD30">
        <v>0</v>
      </c>
      <c r="AH30" t="s">
        <v>63</v>
      </c>
      <c r="AI30">
        <v>0</v>
      </c>
      <c r="AJ30" t="s">
        <v>63</v>
      </c>
      <c r="AM30" t="s">
        <v>909</v>
      </c>
      <c r="AN30" t="s">
        <v>108</v>
      </c>
      <c r="AP30">
        <v>0</v>
      </c>
      <c r="AQ30">
        <v>0</v>
      </c>
      <c r="AR30">
        <v>0</v>
      </c>
      <c r="AS30">
        <v>0</v>
      </c>
      <c r="AT30">
        <v>0</v>
      </c>
      <c r="AU30">
        <v>0</v>
      </c>
      <c r="AY30" t="s">
        <v>63</v>
      </c>
      <c r="BC30" t="s">
        <v>108</v>
      </c>
      <c r="BF30" t="s">
        <v>6264</v>
      </c>
      <c r="BG30" t="e">
        <f>INDEX(#REF!,MATCH('25-Apr'!L30,#REF!,))</f>
        <v>#REF!</v>
      </c>
    </row>
    <row r="31" spans="1:59" x14ac:dyDescent="0.35">
      <c r="A31" t="s">
        <v>6379</v>
      </c>
      <c r="B31">
        <v>10000</v>
      </c>
      <c r="C31">
        <v>10000</v>
      </c>
      <c r="D31" s="2">
        <v>45784</v>
      </c>
      <c r="E31" t="s">
        <v>59</v>
      </c>
      <c r="F31" t="s">
        <v>6380</v>
      </c>
      <c r="G31" t="s">
        <v>6346</v>
      </c>
      <c r="H31" t="s">
        <v>477</v>
      </c>
      <c r="I31">
        <v>1</v>
      </c>
      <c r="J31" t="s">
        <v>63</v>
      </c>
      <c r="K31" t="s">
        <v>944</v>
      </c>
      <c r="L31" t="s">
        <v>945</v>
      </c>
      <c r="M31" s="3">
        <v>4110</v>
      </c>
      <c r="P31" s="2">
        <v>45771</v>
      </c>
      <c r="R31">
        <v>28</v>
      </c>
      <c r="S31" s="3">
        <v>115080</v>
      </c>
      <c r="T31" t="s">
        <v>65</v>
      </c>
      <c r="U31" t="s">
        <v>1589</v>
      </c>
      <c r="V31">
        <v>0</v>
      </c>
      <c r="W31">
        <v>0</v>
      </c>
      <c r="X31">
        <v>0</v>
      </c>
      <c r="Y31">
        <v>0</v>
      </c>
      <c r="Z31">
        <v>0</v>
      </c>
      <c r="AA31">
        <v>0</v>
      </c>
      <c r="AD31">
        <v>0</v>
      </c>
      <c r="AH31" t="s">
        <v>63</v>
      </c>
      <c r="AI31">
        <v>0</v>
      </c>
      <c r="AJ31" t="s">
        <v>63</v>
      </c>
      <c r="AM31" t="s">
        <v>1590</v>
      </c>
      <c r="AN31" t="s">
        <v>108</v>
      </c>
      <c r="AP31">
        <v>0</v>
      </c>
      <c r="AQ31">
        <v>0</v>
      </c>
      <c r="AR31">
        <v>0</v>
      </c>
      <c r="AS31">
        <v>0</v>
      </c>
      <c r="AT31">
        <v>0</v>
      </c>
      <c r="AU31">
        <v>0</v>
      </c>
      <c r="AY31" t="s">
        <v>63</v>
      </c>
      <c r="BC31" t="s">
        <v>108</v>
      </c>
      <c r="BF31" t="s">
        <v>6381</v>
      </c>
      <c r="BG31" t="e">
        <f>INDEX(#REF!,MATCH('25-Apr'!L31,#REF!,))</f>
        <v>#REF!</v>
      </c>
    </row>
    <row r="32" spans="1:59" x14ac:dyDescent="0.35">
      <c r="A32" t="s">
        <v>6265</v>
      </c>
      <c r="B32">
        <v>10000</v>
      </c>
      <c r="C32">
        <v>30000</v>
      </c>
      <c r="D32" s="2">
        <v>45793</v>
      </c>
      <c r="E32" t="s">
        <v>59</v>
      </c>
      <c r="F32" t="s">
        <v>6266</v>
      </c>
      <c r="G32" t="s">
        <v>6253</v>
      </c>
      <c r="H32" t="s">
        <v>477</v>
      </c>
      <c r="I32">
        <v>1</v>
      </c>
      <c r="J32" t="s">
        <v>63</v>
      </c>
      <c r="K32" t="s">
        <v>944</v>
      </c>
      <c r="L32" t="s">
        <v>945</v>
      </c>
      <c r="M32" s="3">
        <v>4110</v>
      </c>
      <c r="P32" s="2">
        <v>45771</v>
      </c>
      <c r="R32">
        <v>56</v>
      </c>
      <c r="S32" s="3">
        <v>230160</v>
      </c>
      <c r="T32" t="s">
        <v>65</v>
      </c>
      <c r="U32" t="s">
        <v>5033</v>
      </c>
      <c r="V32">
        <v>0</v>
      </c>
      <c r="W32">
        <v>0</v>
      </c>
      <c r="X32">
        <v>0</v>
      </c>
      <c r="Y32">
        <v>0</v>
      </c>
      <c r="Z32">
        <v>0</v>
      </c>
      <c r="AA32">
        <v>0</v>
      </c>
      <c r="AD32">
        <v>0</v>
      </c>
      <c r="AH32" t="s">
        <v>63</v>
      </c>
      <c r="AI32">
        <v>0</v>
      </c>
      <c r="AJ32" t="s">
        <v>63</v>
      </c>
      <c r="AM32" t="s">
        <v>5034</v>
      </c>
      <c r="AN32" t="s">
        <v>108</v>
      </c>
      <c r="AP32">
        <v>0</v>
      </c>
      <c r="AQ32">
        <v>0</v>
      </c>
      <c r="AR32">
        <v>0</v>
      </c>
      <c r="AS32">
        <v>0</v>
      </c>
      <c r="AT32">
        <v>0</v>
      </c>
      <c r="AU32">
        <v>0</v>
      </c>
      <c r="AY32" t="s">
        <v>63</v>
      </c>
      <c r="BC32" t="s">
        <v>108</v>
      </c>
      <c r="BF32" t="s">
        <v>6267</v>
      </c>
      <c r="BG32" t="e">
        <f>INDEX(#REF!,MATCH('25-Apr'!L32,#REF!,))</f>
        <v>#REF!</v>
      </c>
    </row>
    <row r="33" spans="1:59" hidden="1" x14ac:dyDescent="0.35">
      <c r="A33" t="s">
        <v>6268</v>
      </c>
      <c r="B33">
        <v>10000</v>
      </c>
      <c r="C33">
        <v>30000</v>
      </c>
      <c r="D33" s="2">
        <v>45793</v>
      </c>
      <c r="E33" t="s">
        <v>59</v>
      </c>
      <c r="F33" t="s">
        <v>6269</v>
      </c>
      <c r="G33" t="s">
        <v>6253</v>
      </c>
      <c r="H33" t="s">
        <v>477</v>
      </c>
      <c r="I33">
        <v>1</v>
      </c>
      <c r="J33" t="s">
        <v>63</v>
      </c>
      <c r="K33" t="s">
        <v>944</v>
      </c>
      <c r="L33" t="s">
        <v>945</v>
      </c>
      <c r="M33" s="3">
        <v>4110</v>
      </c>
      <c r="P33" s="2">
        <v>45771</v>
      </c>
      <c r="R33">
        <v>28</v>
      </c>
      <c r="S33" s="3">
        <v>115080</v>
      </c>
      <c r="T33" t="s">
        <v>65</v>
      </c>
      <c r="U33" t="s">
        <v>6270</v>
      </c>
      <c r="V33">
        <v>0</v>
      </c>
      <c r="W33">
        <v>0</v>
      </c>
      <c r="X33">
        <v>0</v>
      </c>
      <c r="Y33">
        <v>0</v>
      </c>
      <c r="Z33">
        <v>0</v>
      </c>
      <c r="AA33">
        <v>0</v>
      </c>
      <c r="AD33">
        <v>0</v>
      </c>
      <c r="AH33" t="s">
        <v>63</v>
      </c>
      <c r="AI33">
        <v>0</v>
      </c>
      <c r="AJ33" t="s">
        <v>63</v>
      </c>
      <c r="AM33" t="s">
        <v>6271</v>
      </c>
      <c r="AN33" t="s">
        <v>108</v>
      </c>
      <c r="AP33">
        <v>0</v>
      </c>
      <c r="AQ33">
        <v>0</v>
      </c>
      <c r="AR33">
        <v>0</v>
      </c>
      <c r="AS33">
        <v>0</v>
      </c>
      <c r="AT33">
        <v>0</v>
      </c>
      <c r="AU33">
        <v>0</v>
      </c>
      <c r="AY33" t="s">
        <v>63</v>
      </c>
      <c r="BC33" t="s">
        <v>108</v>
      </c>
      <c r="BF33" t="s">
        <v>6272</v>
      </c>
      <c r="BG33" t="e">
        <f>INDEX(#REF!,MATCH('25-Apr'!L33,#REF!,))</f>
        <v>#REF!</v>
      </c>
    </row>
    <row r="34" spans="1:59" hidden="1" x14ac:dyDescent="0.35">
      <c r="A34" t="s">
        <v>6382</v>
      </c>
      <c r="B34">
        <v>10000</v>
      </c>
      <c r="C34">
        <v>10000</v>
      </c>
      <c r="D34" s="2">
        <v>45784</v>
      </c>
      <c r="E34" t="s">
        <v>59</v>
      </c>
      <c r="F34" t="s">
        <v>6383</v>
      </c>
      <c r="G34" t="s">
        <v>6346</v>
      </c>
      <c r="H34" t="s">
        <v>477</v>
      </c>
      <c r="I34">
        <v>1</v>
      </c>
      <c r="J34" t="s">
        <v>63</v>
      </c>
      <c r="K34" t="s">
        <v>944</v>
      </c>
      <c r="L34" t="s">
        <v>945</v>
      </c>
      <c r="M34" s="3">
        <v>4110</v>
      </c>
      <c r="P34" s="2">
        <v>45771</v>
      </c>
      <c r="R34">
        <v>28</v>
      </c>
      <c r="S34" s="3">
        <v>115080</v>
      </c>
      <c r="T34" t="s">
        <v>65</v>
      </c>
      <c r="U34" t="s">
        <v>6384</v>
      </c>
      <c r="V34">
        <v>0</v>
      </c>
      <c r="W34">
        <v>0</v>
      </c>
      <c r="X34">
        <v>0</v>
      </c>
      <c r="Y34">
        <v>0</v>
      </c>
      <c r="Z34">
        <v>0</v>
      </c>
      <c r="AA34">
        <v>0</v>
      </c>
      <c r="AD34">
        <v>0</v>
      </c>
      <c r="AH34" t="s">
        <v>63</v>
      </c>
      <c r="AI34">
        <v>0</v>
      </c>
      <c r="AJ34" t="s">
        <v>63</v>
      </c>
      <c r="AM34" t="s">
        <v>6385</v>
      </c>
      <c r="AN34" t="s">
        <v>108</v>
      </c>
      <c r="AP34">
        <v>0</v>
      </c>
      <c r="AQ34">
        <v>0</v>
      </c>
      <c r="AR34">
        <v>0</v>
      </c>
      <c r="AS34">
        <v>0</v>
      </c>
      <c r="AT34">
        <v>0</v>
      </c>
      <c r="AU34">
        <v>0</v>
      </c>
      <c r="AY34" t="s">
        <v>63</v>
      </c>
      <c r="BC34" t="s">
        <v>108</v>
      </c>
      <c r="BF34" t="s">
        <v>6386</v>
      </c>
      <c r="BG34" t="e">
        <f>INDEX(#REF!,MATCH('25-Apr'!L34,#REF!,))</f>
        <v>#REF!</v>
      </c>
    </row>
    <row r="35" spans="1:59" hidden="1" x14ac:dyDescent="0.35">
      <c r="A35" t="s">
        <v>6273</v>
      </c>
      <c r="B35">
        <v>10000</v>
      </c>
      <c r="C35">
        <v>30000</v>
      </c>
      <c r="D35" s="2">
        <v>45793</v>
      </c>
      <c r="E35" t="s">
        <v>59</v>
      </c>
      <c r="F35" t="s">
        <v>6274</v>
      </c>
      <c r="G35" t="s">
        <v>6253</v>
      </c>
      <c r="H35" t="s">
        <v>477</v>
      </c>
      <c r="I35">
        <v>1</v>
      </c>
      <c r="J35" t="s">
        <v>63</v>
      </c>
      <c r="K35" t="s">
        <v>944</v>
      </c>
      <c r="L35" t="s">
        <v>945</v>
      </c>
      <c r="M35" s="3">
        <v>4110</v>
      </c>
      <c r="P35" s="2">
        <v>45771</v>
      </c>
      <c r="R35">
        <v>56</v>
      </c>
      <c r="S35" s="3">
        <v>230160</v>
      </c>
      <c r="T35" t="s">
        <v>65</v>
      </c>
      <c r="U35" t="s">
        <v>903</v>
      </c>
      <c r="V35">
        <v>0</v>
      </c>
      <c r="W35">
        <v>0</v>
      </c>
      <c r="X35">
        <v>0</v>
      </c>
      <c r="Y35">
        <v>0</v>
      </c>
      <c r="Z35">
        <v>0</v>
      </c>
      <c r="AA35">
        <v>0</v>
      </c>
      <c r="AD35">
        <v>0</v>
      </c>
      <c r="AH35" t="s">
        <v>63</v>
      </c>
      <c r="AI35">
        <v>0</v>
      </c>
      <c r="AJ35" t="s">
        <v>63</v>
      </c>
      <c r="AM35" t="s">
        <v>904</v>
      </c>
      <c r="AN35" t="s">
        <v>108</v>
      </c>
      <c r="AP35">
        <v>0</v>
      </c>
      <c r="AQ35">
        <v>0</v>
      </c>
      <c r="AR35">
        <v>0</v>
      </c>
      <c r="AS35">
        <v>0</v>
      </c>
      <c r="AT35">
        <v>0</v>
      </c>
      <c r="AU35">
        <v>0</v>
      </c>
      <c r="AY35" t="s">
        <v>63</v>
      </c>
      <c r="BC35" t="s">
        <v>108</v>
      </c>
      <c r="BF35" t="s">
        <v>6275</v>
      </c>
      <c r="BG35" t="e">
        <f>INDEX(#REF!,MATCH('25-Apr'!L35,#REF!,))</f>
        <v>#REF!</v>
      </c>
    </row>
    <row r="36" spans="1:59" hidden="1" x14ac:dyDescent="0.35">
      <c r="A36" t="s">
        <v>6276</v>
      </c>
      <c r="B36">
        <v>10000</v>
      </c>
      <c r="C36">
        <v>30000</v>
      </c>
      <c r="D36" s="2">
        <v>45793</v>
      </c>
      <c r="E36" t="s">
        <v>59</v>
      </c>
      <c r="F36" t="s">
        <v>3091</v>
      </c>
      <c r="G36" t="s">
        <v>6253</v>
      </c>
      <c r="H36" t="s">
        <v>477</v>
      </c>
      <c r="I36">
        <v>1</v>
      </c>
      <c r="J36" t="s">
        <v>63</v>
      </c>
      <c r="K36" t="s">
        <v>944</v>
      </c>
      <c r="L36" t="s">
        <v>945</v>
      </c>
      <c r="M36" s="3">
        <v>4110</v>
      </c>
      <c r="P36" s="2">
        <v>45771</v>
      </c>
      <c r="R36">
        <v>28</v>
      </c>
      <c r="S36" s="3">
        <v>115080</v>
      </c>
      <c r="T36" t="s">
        <v>65</v>
      </c>
      <c r="U36" t="s">
        <v>5044</v>
      </c>
      <c r="V36">
        <v>0</v>
      </c>
      <c r="W36">
        <v>0</v>
      </c>
      <c r="X36">
        <v>0</v>
      </c>
      <c r="Y36">
        <v>0</v>
      </c>
      <c r="Z36">
        <v>0</v>
      </c>
      <c r="AA36">
        <v>0</v>
      </c>
      <c r="AD36">
        <v>0</v>
      </c>
      <c r="AH36" t="s">
        <v>63</v>
      </c>
      <c r="AI36">
        <v>0</v>
      </c>
      <c r="AJ36" t="s">
        <v>63</v>
      </c>
      <c r="AM36" t="s">
        <v>5045</v>
      </c>
      <c r="AN36" t="s">
        <v>108</v>
      </c>
      <c r="AP36">
        <v>0</v>
      </c>
      <c r="AQ36">
        <v>0</v>
      </c>
      <c r="AR36">
        <v>0</v>
      </c>
      <c r="AS36">
        <v>0</v>
      </c>
      <c r="AT36">
        <v>0</v>
      </c>
      <c r="AU36">
        <v>0</v>
      </c>
      <c r="AY36" t="s">
        <v>63</v>
      </c>
      <c r="BC36" t="s">
        <v>108</v>
      </c>
      <c r="BF36" t="s">
        <v>6277</v>
      </c>
      <c r="BG36" t="e">
        <f>INDEX(#REF!,MATCH('25-Apr'!L36,#REF!,))</f>
        <v>#REF!</v>
      </c>
    </row>
    <row r="37" spans="1:59" hidden="1" x14ac:dyDescent="0.35">
      <c r="A37" t="s">
        <v>5857</v>
      </c>
      <c r="B37">
        <v>10000</v>
      </c>
      <c r="C37">
        <v>10000</v>
      </c>
      <c r="D37" s="2">
        <v>45782</v>
      </c>
      <c r="E37" t="s">
        <v>59</v>
      </c>
      <c r="F37" t="s">
        <v>5858</v>
      </c>
      <c r="G37" t="s">
        <v>5859</v>
      </c>
      <c r="H37" t="s">
        <v>62</v>
      </c>
      <c r="I37">
        <v>1</v>
      </c>
      <c r="J37" t="s">
        <v>63</v>
      </c>
      <c r="K37" t="s">
        <v>70</v>
      </c>
      <c r="L37" t="s">
        <v>1171</v>
      </c>
      <c r="M37" s="3">
        <v>55000</v>
      </c>
      <c r="P37" s="2">
        <v>45771</v>
      </c>
      <c r="R37">
        <v>8</v>
      </c>
      <c r="S37" s="3">
        <v>440000</v>
      </c>
      <c r="T37" t="s">
        <v>65</v>
      </c>
      <c r="U37" t="s">
        <v>66</v>
      </c>
      <c r="V37">
        <v>0</v>
      </c>
      <c r="W37">
        <v>0</v>
      </c>
      <c r="X37">
        <v>0</v>
      </c>
      <c r="Y37">
        <v>0</v>
      </c>
      <c r="Z37">
        <v>0</v>
      </c>
      <c r="AA37">
        <v>0</v>
      </c>
      <c r="AD37">
        <v>0</v>
      </c>
      <c r="AH37" t="s">
        <v>63</v>
      </c>
      <c r="AI37">
        <v>0</v>
      </c>
      <c r="AJ37" t="s">
        <v>63</v>
      </c>
      <c r="AM37" t="s">
        <v>67</v>
      </c>
      <c r="AN37" t="s">
        <v>68</v>
      </c>
      <c r="AP37">
        <v>0</v>
      </c>
      <c r="AQ37">
        <v>0</v>
      </c>
      <c r="AR37">
        <v>0</v>
      </c>
      <c r="AS37">
        <v>0</v>
      </c>
      <c r="AT37">
        <v>0</v>
      </c>
      <c r="AU37">
        <v>0</v>
      </c>
      <c r="AY37" t="s">
        <v>63</v>
      </c>
      <c r="BC37" t="s">
        <v>68</v>
      </c>
      <c r="BF37" t="s">
        <v>5860</v>
      </c>
      <c r="BG37" t="e">
        <f>INDEX(#REF!,MATCH('25-Apr'!L37,#REF!,))</f>
        <v>#REF!</v>
      </c>
    </row>
    <row r="38" spans="1:59" x14ac:dyDescent="0.35">
      <c r="A38" t="s">
        <v>3454</v>
      </c>
      <c r="B38">
        <v>10000</v>
      </c>
      <c r="C38">
        <v>60000</v>
      </c>
      <c r="D38" s="2">
        <v>45772</v>
      </c>
      <c r="E38" t="s">
        <v>59</v>
      </c>
      <c r="F38" t="s">
        <v>3455</v>
      </c>
      <c r="G38" t="s">
        <v>3456</v>
      </c>
      <c r="I38">
        <v>1</v>
      </c>
      <c r="J38" t="s">
        <v>183</v>
      </c>
      <c r="K38">
        <v>103</v>
      </c>
      <c r="L38" t="s">
        <v>1314</v>
      </c>
      <c r="M38" s="3">
        <v>13125</v>
      </c>
      <c r="P38" s="2">
        <v>45771</v>
      </c>
      <c r="R38">
        <v>8</v>
      </c>
      <c r="S38" s="3">
        <v>105000</v>
      </c>
      <c r="T38" t="s">
        <v>65</v>
      </c>
      <c r="U38" t="s">
        <v>66</v>
      </c>
      <c r="V38">
        <v>0</v>
      </c>
      <c r="W38" s="3">
        <v>105000</v>
      </c>
      <c r="X38">
        <v>0</v>
      </c>
      <c r="Y38">
        <v>0</v>
      </c>
      <c r="Z38">
        <v>0</v>
      </c>
      <c r="AA38">
        <v>0</v>
      </c>
      <c r="AD38">
        <v>0</v>
      </c>
      <c r="AM38" t="s">
        <v>67</v>
      </c>
      <c r="AN38" t="s">
        <v>68</v>
      </c>
      <c r="AP38">
        <v>0</v>
      </c>
      <c r="AQ38">
        <v>0</v>
      </c>
      <c r="AR38">
        <v>0</v>
      </c>
      <c r="AS38">
        <v>0</v>
      </c>
      <c r="AT38">
        <v>0</v>
      </c>
      <c r="AU38">
        <v>0</v>
      </c>
      <c r="AY38" t="s">
        <v>63</v>
      </c>
      <c r="AZ38" t="s">
        <v>5421</v>
      </c>
      <c r="BA38">
        <v>0</v>
      </c>
      <c r="BC38" t="s">
        <v>68</v>
      </c>
      <c r="BF38" t="s">
        <v>3457</v>
      </c>
      <c r="BG38" t="e">
        <f>INDEX(#REF!,MATCH('25-Apr'!L38,#REF!,))</f>
        <v>#REF!</v>
      </c>
    </row>
    <row r="39" spans="1:59" x14ac:dyDescent="0.35">
      <c r="A39" t="s">
        <v>3458</v>
      </c>
      <c r="B39">
        <v>10000</v>
      </c>
      <c r="C39">
        <v>10000</v>
      </c>
      <c r="D39" s="2">
        <v>45772</v>
      </c>
      <c r="E39" t="s">
        <v>59</v>
      </c>
      <c r="F39" s="4">
        <v>0.49002314814814812</v>
      </c>
      <c r="G39" t="s">
        <v>2398</v>
      </c>
      <c r="I39">
        <v>1</v>
      </c>
      <c r="J39" t="s">
        <v>183</v>
      </c>
      <c r="K39">
        <v>86</v>
      </c>
      <c r="L39" t="s">
        <v>1696</v>
      </c>
      <c r="M39" s="3">
        <v>39000</v>
      </c>
      <c r="P39" s="2">
        <v>45771</v>
      </c>
      <c r="R39">
        <v>8</v>
      </c>
      <c r="S39" s="3">
        <v>312000</v>
      </c>
      <c r="T39" t="s">
        <v>65</v>
      </c>
      <c r="U39" t="s">
        <v>3460</v>
      </c>
      <c r="V39">
        <v>0</v>
      </c>
      <c r="W39" s="3">
        <v>312000</v>
      </c>
      <c r="X39">
        <v>0</v>
      </c>
      <c r="Y39">
        <v>0</v>
      </c>
      <c r="Z39">
        <v>0</v>
      </c>
      <c r="AA39">
        <v>0</v>
      </c>
      <c r="AD39">
        <v>0</v>
      </c>
      <c r="AM39" t="s">
        <v>3461</v>
      </c>
      <c r="AN39" t="s">
        <v>203</v>
      </c>
      <c r="AP39">
        <v>0</v>
      </c>
      <c r="AQ39">
        <v>0</v>
      </c>
      <c r="AR39">
        <v>0</v>
      </c>
      <c r="AS39">
        <v>0</v>
      </c>
      <c r="AT39">
        <v>0</v>
      </c>
      <c r="AU39">
        <v>0</v>
      </c>
      <c r="AY39" t="s">
        <v>63</v>
      </c>
      <c r="AZ39" t="s">
        <v>5885</v>
      </c>
      <c r="BA39">
        <v>0</v>
      </c>
      <c r="BC39" t="s">
        <v>203</v>
      </c>
      <c r="BF39" t="s">
        <v>3462</v>
      </c>
      <c r="BG39" t="e">
        <f>INDEX(#REF!,MATCH('25-Apr'!L39,#REF!,))</f>
        <v>#REF!</v>
      </c>
    </row>
    <row r="40" spans="1:59" hidden="1" x14ac:dyDescent="0.35">
      <c r="A40" t="s">
        <v>3463</v>
      </c>
      <c r="B40">
        <v>10000</v>
      </c>
      <c r="C40">
        <v>10000</v>
      </c>
      <c r="D40" s="2">
        <v>45772</v>
      </c>
      <c r="E40" t="s">
        <v>59</v>
      </c>
      <c r="F40" t="s">
        <v>3464</v>
      </c>
      <c r="G40" t="s">
        <v>3465</v>
      </c>
      <c r="I40">
        <v>1</v>
      </c>
      <c r="J40" t="s">
        <v>183</v>
      </c>
      <c r="K40">
        <v>71</v>
      </c>
      <c r="L40" t="s">
        <v>368</v>
      </c>
      <c r="M40" s="3">
        <v>5000</v>
      </c>
      <c r="P40" s="2">
        <v>45771</v>
      </c>
      <c r="R40">
        <v>4</v>
      </c>
      <c r="S40" s="3">
        <v>20000</v>
      </c>
      <c r="T40" t="s">
        <v>65</v>
      </c>
      <c r="U40">
        <v>83624410001</v>
      </c>
      <c r="V40">
        <v>0</v>
      </c>
      <c r="W40" s="3">
        <v>20000</v>
      </c>
      <c r="X40">
        <v>0</v>
      </c>
      <c r="Y40">
        <v>0</v>
      </c>
      <c r="Z40">
        <v>0</v>
      </c>
      <c r="AA40">
        <v>0</v>
      </c>
      <c r="AD40">
        <v>0</v>
      </c>
      <c r="AM40">
        <v>8362441</v>
      </c>
      <c r="AN40" t="s">
        <v>162</v>
      </c>
      <c r="AP40">
        <v>0</v>
      </c>
      <c r="AQ40">
        <v>0</v>
      </c>
      <c r="AR40">
        <v>0</v>
      </c>
      <c r="AS40">
        <v>0</v>
      </c>
      <c r="AT40">
        <v>0</v>
      </c>
      <c r="AU40">
        <v>0</v>
      </c>
      <c r="AY40" t="s">
        <v>63</v>
      </c>
      <c r="AZ40" t="s">
        <v>5886</v>
      </c>
      <c r="BA40">
        <v>0</v>
      </c>
      <c r="BC40" t="s">
        <v>162</v>
      </c>
      <c r="BF40" t="s">
        <v>3466</v>
      </c>
      <c r="BG40" t="e">
        <f>INDEX(#REF!,MATCH('25-Apr'!L40,#REF!,))</f>
        <v>#REF!</v>
      </c>
    </row>
    <row r="41" spans="1:59" hidden="1" x14ac:dyDescent="0.35">
      <c r="A41" t="s">
        <v>3467</v>
      </c>
      <c r="B41">
        <v>10000</v>
      </c>
      <c r="C41">
        <v>20000</v>
      </c>
      <c r="D41" s="2">
        <v>45771</v>
      </c>
      <c r="E41" t="s">
        <v>59</v>
      </c>
      <c r="F41" t="s">
        <v>3468</v>
      </c>
      <c r="G41" t="s">
        <v>3469</v>
      </c>
      <c r="I41">
        <v>2</v>
      </c>
      <c r="J41" t="s">
        <v>183</v>
      </c>
      <c r="K41">
        <v>71</v>
      </c>
      <c r="L41" t="s">
        <v>368</v>
      </c>
      <c r="M41" s="3">
        <v>1112</v>
      </c>
      <c r="P41" s="2">
        <v>45771</v>
      </c>
      <c r="R41">
        <v>9</v>
      </c>
      <c r="S41" s="3">
        <v>10008</v>
      </c>
      <c r="T41" t="s">
        <v>65</v>
      </c>
      <c r="U41">
        <v>83634490001</v>
      </c>
      <c r="V41">
        <v>0</v>
      </c>
      <c r="W41" s="3">
        <v>10000</v>
      </c>
      <c r="X41">
        <v>8</v>
      </c>
      <c r="Y41">
        <v>0</v>
      </c>
      <c r="Z41">
        <v>0</v>
      </c>
      <c r="AA41">
        <v>0</v>
      </c>
      <c r="AD41">
        <v>0</v>
      </c>
      <c r="AM41">
        <v>8363449</v>
      </c>
      <c r="AN41" t="s">
        <v>162</v>
      </c>
      <c r="AP41">
        <v>0</v>
      </c>
      <c r="AQ41">
        <v>0</v>
      </c>
      <c r="AR41">
        <v>0</v>
      </c>
      <c r="AS41">
        <v>0</v>
      </c>
      <c r="AT41">
        <v>0</v>
      </c>
      <c r="AU41">
        <v>0</v>
      </c>
      <c r="AY41" t="s">
        <v>63</v>
      </c>
      <c r="AZ41" t="s">
        <v>5613</v>
      </c>
      <c r="BA41">
        <v>0</v>
      </c>
      <c r="BC41" t="s">
        <v>162</v>
      </c>
      <c r="BF41" t="s">
        <v>3466</v>
      </c>
      <c r="BG41" t="e">
        <f>INDEX(#REF!,MATCH('25-Apr'!L41,#REF!,))</f>
        <v>#REF!</v>
      </c>
    </row>
    <row r="42" spans="1:59" hidden="1" x14ac:dyDescent="0.35">
      <c r="A42" t="s">
        <v>3470</v>
      </c>
      <c r="B42">
        <v>10000</v>
      </c>
      <c r="C42">
        <v>20000</v>
      </c>
      <c r="D42" s="2">
        <v>45771</v>
      </c>
      <c r="E42" t="s">
        <v>59</v>
      </c>
      <c r="F42" t="s">
        <v>3471</v>
      </c>
      <c r="G42" t="s">
        <v>3469</v>
      </c>
      <c r="I42">
        <v>2</v>
      </c>
      <c r="J42" t="s">
        <v>183</v>
      </c>
      <c r="K42">
        <v>71</v>
      </c>
      <c r="L42" t="s">
        <v>368</v>
      </c>
      <c r="M42" s="3">
        <v>1112</v>
      </c>
      <c r="P42" s="2">
        <v>45771</v>
      </c>
      <c r="R42">
        <v>9</v>
      </c>
      <c r="S42" s="3">
        <v>10008</v>
      </c>
      <c r="T42" t="s">
        <v>65</v>
      </c>
      <c r="U42">
        <v>83635750001</v>
      </c>
      <c r="V42">
        <v>0</v>
      </c>
      <c r="W42" s="3">
        <v>10000</v>
      </c>
      <c r="X42">
        <v>8</v>
      </c>
      <c r="Y42">
        <v>0</v>
      </c>
      <c r="Z42">
        <v>0</v>
      </c>
      <c r="AA42">
        <v>0</v>
      </c>
      <c r="AD42">
        <v>0</v>
      </c>
      <c r="AM42">
        <v>8363575</v>
      </c>
      <c r="AN42" t="s">
        <v>162</v>
      </c>
      <c r="AP42">
        <v>0</v>
      </c>
      <c r="AQ42">
        <v>0</v>
      </c>
      <c r="AR42">
        <v>0</v>
      </c>
      <c r="AS42">
        <v>0</v>
      </c>
      <c r="AT42">
        <v>0</v>
      </c>
      <c r="AU42">
        <v>0</v>
      </c>
      <c r="AY42" t="s">
        <v>63</v>
      </c>
      <c r="AZ42" t="s">
        <v>5614</v>
      </c>
      <c r="BA42">
        <v>0</v>
      </c>
      <c r="BC42" t="s">
        <v>162</v>
      </c>
      <c r="BF42" t="s">
        <v>3466</v>
      </c>
      <c r="BG42" t="e">
        <f>INDEX(#REF!,MATCH('25-Apr'!L42,#REF!,))</f>
        <v>#REF!</v>
      </c>
    </row>
    <row r="43" spans="1:59" hidden="1" x14ac:dyDescent="0.35">
      <c r="A43" t="s">
        <v>3472</v>
      </c>
      <c r="B43">
        <v>10000</v>
      </c>
      <c r="C43">
        <v>20000</v>
      </c>
      <c r="D43" s="2">
        <v>45771</v>
      </c>
      <c r="E43" t="s">
        <v>59</v>
      </c>
      <c r="F43" t="s">
        <v>3473</v>
      </c>
      <c r="G43" t="s">
        <v>3469</v>
      </c>
      <c r="I43">
        <v>2</v>
      </c>
      <c r="J43" t="s">
        <v>183</v>
      </c>
      <c r="K43">
        <v>71</v>
      </c>
      <c r="L43" t="s">
        <v>368</v>
      </c>
      <c r="M43" s="3">
        <v>1112</v>
      </c>
      <c r="P43" s="2">
        <v>45771</v>
      </c>
      <c r="R43">
        <v>9</v>
      </c>
      <c r="S43" s="3">
        <v>10008</v>
      </c>
      <c r="T43" t="s">
        <v>65</v>
      </c>
      <c r="U43">
        <v>83635760001</v>
      </c>
      <c r="V43">
        <v>0</v>
      </c>
      <c r="W43" s="3">
        <v>10000</v>
      </c>
      <c r="X43">
        <v>8</v>
      </c>
      <c r="Y43">
        <v>0</v>
      </c>
      <c r="Z43">
        <v>0</v>
      </c>
      <c r="AA43">
        <v>0</v>
      </c>
      <c r="AD43">
        <v>0</v>
      </c>
      <c r="AM43">
        <v>8363576</v>
      </c>
      <c r="AN43" t="s">
        <v>162</v>
      </c>
      <c r="AP43">
        <v>0</v>
      </c>
      <c r="AQ43">
        <v>0</v>
      </c>
      <c r="AR43">
        <v>0</v>
      </c>
      <c r="AS43">
        <v>0</v>
      </c>
      <c r="AT43">
        <v>0</v>
      </c>
      <c r="AU43">
        <v>0</v>
      </c>
      <c r="AY43" t="s">
        <v>63</v>
      </c>
      <c r="AZ43" t="s">
        <v>5615</v>
      </c>
      <c r="BA43">
        <v>0</v>
      </c>
      <c r="BC43" t="s">
        <v>162</v>
      </c>
      <c r="BF43" t="s">
        <v>3466</v>
      </c>
      <c r="BG43" t="e">
        <f>INDEX(#REF!,MATCH('25-Apr'!L43,#REF!,))</f>
        <v>#REF!</v>
      </c>
    </row>
    <row r="44" spans="1:59" hidden="1" x14ac:dyDescent="0.35">
      <c r="A44" t="s">
        <v>3474</v>
      </c>
      <c r="B44">
        <v>10000</v>
      </c>
      <c r="C44">
        <v>30000</v>
      </c>
      <c r="D44" s="2">
        <v>45772</v>
      </c>
      <c r="E44" t="s">
        <v>59</v>
      </c>
      <c r="F44" t="s">
        <v>3475</v>
      </c>
      <c r="G44">
        <v>10656256092</v>
      </c>
      <c r="I44">
        <v>3</v>
      </c>
      <c r="J44" t="s">
        <v>183</v>
      </c>
      <c r="K44">
        <v>85</v>
      </c>
      <c r="L44" t="s">
        <v>940</v>
      </c>
      <c r="M44" s="3">
        <v>20000</v>
      </c>
      <c r="P44" s="2">
        <v>45771</v>
      </c>
      <c r="R44">
        <v>11</v>
      </c>
      <c r="S44" s="3">
        <v>220000</v>
      </c>
      <c r="T44" t="s">
        <v>65</v>
      </c>
      <c r="U44" t="s">
        <v>3476</v>
      </c>
      <c r="V44">
        <v>0</v>
      </c>
      <c r="W44" s="3">
        <v>200000</v>
      </c>
      <c r="X44" s="3">
        <v>20000</v>
      </c>
      <c r="Y44">
        <v>0</v>
      </c>
      <c r="Z44">
        <v>0</v>
      </c>
      <c r="AA44">
        <v>0</v>
      </c>
      <c r="AD44">
        <v>0</v>
      </c>
      <c r="AM44" t="s">
        <v>3477</v>
      </c>
      <c r="AN44" t="s">
        <v>108</v>
      </c>
      <c r="AP44">
        <v>0</v>
      </c>
      <c r="AQ44">
        <v>0</v>
      </c>
      <c r="AR44">
        <v>0</v>
      </c>
      <c r="AS44">
        <v>0</v>
      </c>
      <c r="AT44">
        <v>0</v>
      </c>
      <c r="AU44">
        <v>0</v>
      </c>
      <c r="AY44" t="s">
        <v>63</v>
      </c>
      <c r="AZ44" t="s">
        <v>4476</v>
      </c>
      <c r="BA44">
        <v>0</v>
      </c>
      <c r="BC44" t="s">
        <v>108</v>
      </c>
      <c r="BF44" t="s">
        <v>3478</v>
      </c>
      <c r="BG44" t="e">
        <f>INDEX(#REF!,MATCH('25-Apr'!L44,#REF!,))</f>
        <v>#REF!</v>
      </c>
    </row>
    <row r="45" spans="1:59" x14ac:dyDescent="0.35">
      <c r="A45" t="s">
        <v>3479</v>
      </c>
      <c r="B45">
        <v>10000</v>
      </c>
      <c r="C45">
        <v>30000</v>
      </c>
      <c r="D45" s="2">
        <v>45771</v>
      </c>
      <c r="E45" t="s">
        <v>59</v>
      </c>
      <c r="F45" t="s">
        <v>3480</v>
      </c>
      <c r="G45">
        <v>10620258097</v>
      </c>
      <c r="I45">
        <v>3</v>
      </c>
      <c r="J45" t="s">
        <v>183</v>
      </c>
      <c r="K45">
        <v>85</v>
      </c>
      <c r="L45" t="s">
        <v>940</v>
      </c>
      <c r="M45" s="3">
        <v>27273</v>
      </c>
      <c r="P45" s="2">
        <v>45771</v>
      </c>
      <c r="R45">
        <v>11</v>
      </c>
      <c r="S45" s="3">
        <v>300003</v>
      </c>
      <c r="T45" t="s">
        <v>65</v>
      </c>
      <c r="U45" t="s">
        <v>908</v>
      </c>
      <c r="V45">
        <v>0</v>
      </c>
      <c r="W45" s="3">
        <v>300000</v>
      </c>
      <c r="X45">
        <v>3</v>
      </c>
      <c r="Y45">
        <v>0</v>
      </c>
      <c r="Z45">
        <v>0</v>
      </c>
      <c r="AA45">
        <v>0</v>
      </c>
      <c r="AD45">
        <v>0</v>
      </c>
      <c r="AM45" t="s">
        <v>909</v>
      </c>
      <c r="AN45" t="s">
        <v>108</v>
      </c>
      <c r="AP45">
        <v>0</v>
      </c>
      <c r="AQ45">
        <v>0</v>
      </c>
      <c r="AR45">
        <v>0</v>
      </c>
      <c r="AS45">
        <v>0</v>
      </c>
      <c r="AT45">
        <v>0</v>
      </c>
      <c r="AU45">
        <v>0</v>
      </c>
      <c r="AY45" t="s">
        <v>63</v>
      </c>
      <c r="AZ45" t="s">
        <v>4719</v>
      </c>
      <c r="BA45">
        <v>0</v>
      </c>
      <c r="BC45" t="s">
        <v>108</v>
      </c>
      <c r="BF45" t="s">
        <v>3481</v>
      </c>
      <c r="BG45" t="e">
        <f>INDEX(#REF!,MATCH('25-Apr'!L45,#REF!,))</f>
        <v>#REF!</v>
      </c>
    </row>
    <row r="46" spans="1:59" hidden="1" x14ac:dyDescent="0.35">
      <c r="A46" t="s">
        <v>4334</v>
      </c>
      <c r="B46">
        <v>10000</v>
      </c>
      <c r="C46">
        <v>10000</v>
      </c>
      <c r="D46" s="2">
        <v>45779</v>
      </c>
      <c r="E46" t="s">
        <v>59</v>
      </c>
      <c r="F46" t="s">
        <v>4335</v>
      </c>
      <c r="G46" t="s">
        <v>1428</v>
      </c>
      <c r="I46">
        <v>1</v>
      </c>
      <c r="J46" t="s">
        <v>183</v>
      </c>
      <c r="K46">
        <v>78</v>
      </c>
      <c r="L46" t="s">
        <v>216</v>
      </c>
      <c r="M46" s="3">
        <v>8000</v>
      </c>
      <c r="P46" s="2">
        <v>45771</v>
      </c>
      <c r="R46">
        <v>16</v>
      </c>
      <c r="S46" s="3">
        <v>128000</v>
      </c>
      <c r="T46" t="s">
        <v>65</v>
      </c>
      <c r="U46" t="s">
        <v>1353</v>
      </c>
      <c r="V46">
        <v>0</v>
      </c>
      <c r="W46" s="3">
        <v>120000</v>
      </c>
      <c r="X46" s="3">
        <v>8000</v>
      </c>
      <c r="Y46">
        <v>0</v>
      </c>
      <c r="Z46">
        <v>0</v>
      </c>
      <c r="AA46">
        <v>0</v>
      </c>
      <c r="AD46">
        <v>0</v>
      </c>
      <c r="AM46" t="s">
        <v>1354</v>
      </c>
      <c r="AN46" t="s">
        <v>275</v>
      </c>
      <c r="AP46">
        <v>0</v>
      </c>
      <c r="AQ46">
        <v>0</v>
      </c>
      <c r="AR46">
        <v>0</v>
      </c>
      <c r="AS46">
        <v>0</v>
      </c>
      <c r="AT46">
        <v>0</v>
      </c>
      <c r="AU46">
        <v>0</v>
      </c>
      <c r="AY46" t="s">
        <v>63</v>
      </c>
      <c r="AZ46" t="s">
        <v>6145</v>
      </c>
      <c r="BA46">
        <v>0</v>
      </c>
      <c r="BC46" t="s">
        <v>275</v>
      </c>
      <c r="BF46" t="s">
        <v>4336</v>
      </c>
      <c r="BG46" t="e">
        <f>INDEX(#REF!,MATCH('25-Apr'!L46,#REF!,))</f>
        <v>#REF!</v>
      </c>
    </row>
    <row r="47" spans="1:59" x14ac:dyDescent="0.35">
      <c r="A47" t="s">
        <v>3482</v>
      </c>
      <c r="B47">
        <v>10000</v>
      </c>
      <c r="C47">
        <v>20000</v>
      </c>
      <c r="D47" s="2">
        <v>45772</v>
      </c>
      <c r="E47" t="s">
        <v>59</v>
      </c>
      <c r="F47" t="s">
        <v>3483</v>
      </c>
      <c r="G47" t="s">
        <v>3484</v>
      </c>
      <c r="I47">
        <v>2</v>
      </c>
      <c r="J47" t="s">
        <v>183</v>
      </c>
      <c r="K47">
        <v>71</v>
      </c>
      <c r="L47" t="s">
        <v>368</v>
      </c>
      <c r="M47">
        <v>500</v>
      </c>
      <c r="P47" s="2">
        <v>45771</v>
      </c>
      <c r="R47">
        <v>6</v>
      </c>
      <c r="S47" s="3">
        <v>3000</v>
      </c>
      <c r="T47" t="s">
        <v>65</v>
      </c>
      <c r="U47">
        <v>86084000001</v>
      </c>
      <c r="V47">
        <v>0</v>
      </c>
      <c r="W47" s="3">
        <v>3000</v>
      </c>
      <c r="X47">
        <v>0</v>
      </c>
      <c r="Y47">
        <v>0</v>
      </c>
      <c r="Z47">
        <v>0</v>
      </c>
      <c r="AA47">
        <v>0</v>
      </c>
      <c r="AD47">
        <v>0</v>
      </c>
      <c r="AM47">
        <v>8608400</v>
      </c>
      <c r="AN47" t="s">
        <v>162</v>
      </c>
      <c r="AP47">
        <v>0</v>
      </c>
      <c r="AQ47">
        <v>0</v>
      </c>
      <c r="AR47">
        <v>0</v>
      </c>
      <c r="AS47">
        <v>0</v>
      </c>
      <c r="AT47">
        <v>0</v>
      </c>
      <c r="AU47">
        <v>0</v>
      </c>
      <c r="AY47" t="s">
        <v>63</v>
      </c>
      <c r="AZ47" t="s">
        <v>5619</v>
      </c>
      <c r="BA47">
        <v>0</v>
      </c>
      <c r="BC47" t="s">
        <v>162</v>
      </c>
      <c r="BF47" t="s">
        <v>3485</v>
      </c>
      <c r="BG47" t="e">
        <f>INDEX(#REF!,MATCH('25-Apr'!L47,#REF!,))</f>
        <v>#REF!</v>
      </c>
    </row>
    <row r="48" spans="1:59" hidden="1" x14ac:dyDescent="0.35">
      <c r="A48" t="s">
        <v>3486</v>
      </c>
      <c r="B48">
        <v>10000</v>
      </c>
      <c r="C48">
        <v>40000</v>
      </c>
      <c r="D48" s="2">
        <v>45772</v>
      </c>
      <c r="E48" t="s">
        <v>59</v>
      </c>
      <c r="F48" t="s">
        <v>3487</v>
      </c>
      <c r="G48" t="s">
        <v>3488</v>
      </c>
      <c r="I48">
        <v>3</v>
      </c>
      <c r="J48" t="s">
        <v>183</v>
      </c>
      <c r="K48">
        <v>91</v>
      </c>
      <c r="L48" t="s">
        <v>805</v>
      </c>
      <c r="M48" s="3">
        <v>50000</v>
      </c>
      <c r="P48" s="2">
        <v>45771</v>
      </c>
      <c r="R48">
        <v>3</v>
      </c>
      <c r="S48" s="3">
        <v>150000</v>
      </c>
      <c r="T48" t="s">
        <v>65</v>
      </c>
      <c r="U48" t="s">
        <v>3489</v>
      </c>
      <c r="V48">
        <v>0</v>
      </c>
      <c r="W48" s="3">
        <v>150000</v>
      </c>
      <c r="X48">
        <v>0</v>
      </c>
      <c r="Y48">
        <v>0</v>
      </c>
      <c r="Z48">
        <v>0</v>
      </c>
      <c r="AA48">
        <v>0</v>
      </c>
      <c r="AD48">
        <v>0</v>
      </c>
      <c r="AM48" t="s">
        <v>3490</v>
      </c>
      <c r="AN48" t="s">
        <v>108</v>
      </c>
      <c r="AP48">
        <v>0</v>
      </c>
      <c r="AQ48">
        <v>0</v>
      </c>
      <c r="AR48">
        <v>0</v>
      </c>
      <c r="AS48">
        <v>0</v>
      </c>
      <c r="AT48">
        <v>0</v>
      </c>
      <c r="AU48">
        <v>0</v>
      </c>
      <c r="AY48" t="s">
        <v>63</v>
      </c>
      <c r="AZ48" t="s">
        <v>5119</v>
      </c>
      <c r="BA48">
        <v>0</v>
      </c>
      <c r="BC48" t="s">
        <v>108</v>
      </c>
      <c r="BF48" t="s">
        <v>3491</v>
      </c>
      <c r="BG48" t="e">
        <f>INDEX(#REF!,MATCH('25-Apr'!L48,#REF!,))</f>
        <v>#REF!</v>
      </c>
    </row>
    <row r="49" spans="1:59" hidden="1" x14ac:dyDescent="0.35">
      <c r="A49" t="s">
        <v>3492</v>
      </c>
      <c r="B49">
        <v>10000</v>
      </c>
      <c r="C49">
        <v>30000</v>
      </c>
      <c r="D49" s="2">
        <v>45772</v>
      </c>
      <c r="E49" t="s">
        <v>59</v>
      </c>
      <c r="F49" t="s">
        <v>3493</v>
      </c>
      <c r="G49">
        <v>10620258097</v>
      </c>
      <c r="I49">
        <v>3</v>
      </c>
      <c r="J49" t="s">
        <v>183</v>
      </c>
      <c r="K49">
        <v>85</v>
      </c>
      <c r="L49" t="s">
        <v>940</v>
      </c>
      <c r="M49" s="3">
        <v>27273</v>
      </c>
      <c r="P49" s="2">
        <v>45771</v>
      </c>
      <c r="R49">
        <v>11</v>
      </c>
      <c r="S49" s="3">
        <v>300003</v>
      </c>
      <c r="T49" t="s">
        <v>65</v>
      </c>
      <c r="U49" t="s">
        <v>524</v>
      </c>
      <c r="V49">
        <v>0</v>
      </c>
      <c r="W49" s="3">
        <v>300000</v>
      </c>
      <c r="X49">
        <v>3</v>
      </c>
      <c r="Y49">
        <v>0</v>
      </c>
      <c r="Z49">
        <v>0</v>
      </c>
      <c r="AA49">
        <v>0</v>
      </c>
      <c r="AD49">
        <v>0</v>
      </c>
      <c r="AM49" t="s">
        <v>525</v>
      </c>
      <c r="AN49" t="s">
        <v>108</v>
      </c>
      <c r="AP49">
        <v>0</v>
      </c>
      <c r="AQ49">
        <v>0</v>
      </c>
      <c r="AR49">
        <v>0</v>
      </c>
      <c r="AS49">
        <v>0</v>
      </c>
      <c r="AT49">
        <v>0</v>
      </c>
      <c r="AU49">
        <v>0</v>
      </c>
      <c r="AY49" t="s">
        <v>63</v>
      </c>
      <c r="AZ49" t="s">
        <v>4740</v>
      </c>
      <c r="BA49">
        <v>0</v>
      </c>
      <c r="BC49" t="s">
        <v>108</v>
      </c>
      <c r="BF49" t="s">
        <v>3494</v>
      </c>
      <c r="BG49" t="e">
        <f>INDEX(#REF!,MATCH('25-Apr'!L49,#REF!,))</f>
        <v>#REF!</v>
      </c>
    </row>
    <row r="50" spans="1:59" x14ac:dyDescent="0.35">
      <c r="A50" t="s">
        <v>4066</v>
      </c>
      <c r="B50">
        <v>10000</v>
      </c>
      <c r="C50">
        <v>10000</v>
      </c>
      <c r="D50" s="2">
        <v>45776</v>
      </c>
      <c r="E50" t="s">
        <v>59</v>
      </c>
      <c r="F50" t="s">
        <v>4067</v>
      </c>
      <c r="G50" t="s">
        <v>4046</v>
      </c>
      <c r="I50">
        <v>1</v>
      </c>
      <c r="J50" t="s">
        <v>183</v>
      </c>
      <c r="K50">
        <v>93</v>
      </c>
      <c r="L50" t="s">
        <v>92</v>
      </c>
      <c r="M50" s="3">
        <v>1100</v>
      </c>
      <c r="P50" s="2">
        <v>45771</v>
      </c>
      <c r="R50">
        <v>24</v>
      </c>
      <c r="S50" s="3">
        <v>26400</v>
      </c>
      <c r="T50" t="s">
        <v>65</v>
      </c>
      <c r="U50" t="s">
        <v>4068</v>
      </c>
      <c r="V50">
        <v>0</v>
      </c>
      <c r="W50" s="3">
        <v>21484</v>
      </c>
      <c r="X50" s="3">
        <v>4916</v>
      </c>
      <c r="Y50">
        <v>0</v>
      </c>
      <c r="Z50">
        <v>0</v>
      </c>
      <c r="AA50">
        <v>0</v>
      </c>
      <c r="AD50">
        <v>0</v>
      </c>
      <c r="AM50" t="s">
        <v>4069</v>
      </c>
      <c r="AN50" t="s">
        <v>448</v>
      </c>
      <c r="AP50">
        <v>0</v>
      </c>
      <c r="AQ50">
        <v>0</v>
      </c>
      <c r="AR50">
        <v>0</v>
      </c>
      <c r="AS50">
        <v>0</v>
      </c>
      <c r="AT50">
        <v>0</v>
      </c>
      <c r="AU50">
        <v>0</v>
      </c>
      <c r="AY50" t="s">
        <v>63</v>
      </c>
      <c r="AZ50" t="s">
        <v>6289</v>
      </c>
      <c r="BA50">
        <v>0</v>
      </c>
      <c r="BC50" t="s">
        <v>448</v>
      </c>
      <c r="BF50" t="s">
        <v>3986</v>
      </c>
      <c r="BG50" t="e">
        <f>INDEX(#REF!,MATCH('25-Apr'!L50,#REF!,))</f>
        <v>#REF!</v>
      </c>
    </row>
    <row r="51" spans="1:59" x14ac:dyDescent="0.35">
      <c r="A51" t="s">
        <v>4066</v>
      </c>
      <c r="B51">
        <v>10000</v>
      </c>
      <c r="C51">
        <v>20000</v>
      </c>
      <c r="D51" s="2">
        <v>45776</v>
      </c>
      <c r="E51" t="s">
        <v>59</v>
      </c>
      <c r="F51" t="s">
        <v>4067</v>
      </c>
      <c r="G51" t="s">
        <v>4046</v>
      </c>
      <c r="I51">
        <v>1</v>
      </c>
      <c r="J51" t="s">
        <v>183</v>
      </c>
      <c r="K51" t="s">
        <v>812</v>
      </c>
      <c r="L51" t="s">
        <v>813</v>
      </c>
      <c r="M51" s="3">
        <v>1460</v>
      </c>
      <c r="P51" s="2">
        <v>45771</v>
      </c>
      <c r="R51">
        <v>24</v>
      </c>
      <c r="S51" s="3">
        <v>35040</v>
      </c>
      <c r="T51" t="s">
        <v>65</v>
      </c>
      <c r="U51" t="s">
        <v>4068</v>
      </c>
      <c r="V51">
        <v>0</v>
      </c>
      <c r="W51" s="3">
        <v>28516</v>
      </c>
      <c r="X51" s="3">
        <v>6524</v>
      </c>
      <c r="Y51">
        <v>0</v>
      </c>
      <c r="Z51">
        <v>0</v>
      </c>
      <c r="AA51">
        <v>0</v>
      </c>
      <c r="AD51">
        <v>0</v>
      </c>
      <c r="AM51" t="s">
        <v>4069</v>
      </c>
      <c r="AN51" t="s">
        <v>448</v>
      </c>
      <c r="AP51">
        <v>0</v>
      </c>
      <c r="AQ51">
        <v>0</v>
      </c>
      <c r="AR51">
        <v>0</v>
      </c>
      <c r="AS51">
        <v>0</v>
      </c>
      <c r="AT51">
        <v>0</v>
      </c>
      <c r="AU51">
        <v>0</v>
      </c>
      <c r="AY51" t="s">
        <v>63</v>
      </c>
      <c r="AZ51" t="s">
        <v>6289</v>
      </c>
      <c r="BA51">
        <v>0</v>
      </c>
      <c r="BC51" t="s">
        <v>448</v>
      </c>
      <c r="BF51" t="s">
        <v>3986</v>
      </c>
    </row>
    <row r="52" spans="1:59" x14ac:dyDescent="0.35">
      <c r="A52" t="s">
        <v>2189</v>
      </c>
      <c r="B52">
        <v>10000</v>
      </c>
      <c r="C52">
        <v>40000</v>
      </c>
      <c r="D52" s="2">
        <v>45771</v>
      </c>
      <c r="E52" t="s">
        <v>59</v>
      </c>
      <c r="F52" t="s">
        <v>3495</v>
      </c>
      <c r="G52" t="s">
        <v>1880</v>
      </c>
      <c r="I52">
        <v>2</v>
      </c>
      <c r="J52" t="s">
        <v>183</v>
      </c>
      <c r="K52">
        <v>63</v>
      </c>
      <c r="L52" t="s">
        <v>136</v>
      </c>
      <c r="M52" s="3">
        <v>1250</v>
      </c>
      <c r="P52" s="2">
        <v>45771</v>
      </c>
      <c r="R52">
        <v>16</v>
      </c>
      <c r="S52" s="3">
        <v>20000</v>
      </c>
      <c r="T52" t="s">
        <v>65</v>
      </c>
      <c r="U52" t="s">
        <v>2094</v>
      </c>
      <c r="V52">
        <v>0</v>
      </c>
      <c r="W52" s="3">
        <v>10000</v>
      </c>
      <c r="X52" s="3">
        <v>10000</v>
      </c>
      <c r="Y52">
        <v>0</v>
      </c>
      <c r="Z52">
        <v>0</v>
      </c>
      <c r="AA52">
        <v>0</v>
      </c>
      <c r="AD52">
        <v>0</v>
      </c>
      <c r="AM52" t="s">
        <v>2095</v>
      </c>
      <c r="AN52" t="s">
        <v>170</v>
      </c>
      <c r="AP52">
        <v>0</v>
      </c>
      <c r="AQ52">
        <v>0</v>
      </c>
      <c r="AR52">
        <v>0</v>
      </c>
      <c r="AS52">
        <v>0</v>
      </c>
      <c r="AT52">
        <v>0</v>
      </c>
      <c r="AU52">
        <v>0</v>
      </c>
      <c r="AY52" t="s">
        <v>63</v>
      </c>
      <c r="AZ52" t="s">
        <v>4854</v>
      </c>
      <c r="BA52">
        <v>0</v>
      </c>
      <c r="BC52" t="s">
        <v>170</v>
      </c>
      <c r="BF52" t="s">
        <v>2190</v>
      </c>
    </row>
    <row r="53" spans="1:59" x14ac:dyDescent="0.35">
      <c r="A53" t="s">
        <v>3496</v>
      </c>
      <c r="B53">
        <v>10000</v>
      </c>
      <c r="C53">
        <v>10000</v>
      </c>
      <c r="D53" s="2">
        <v>45772</v>
      </c>
      <c r="E53" t="s">
        <v>59</v>
      </c>
      <c r="F53" t="s">
        <v>3497</v>
      </c>
      <c r="G53" t="s">
        <v>3498</v>
      </c>
      <c r="I53">
        <v>1</v>
      </c>
      <c r="J53" t="s">
        <v>183</v>
      </c>
      <c r="K53">
        <v>78</v>
      </c>
      <c r="L53" t="s">
        <v>216</v>
      </c>
      <c r="M53" s="3">
        <v>2750</v>
      </c>
      <c r="P53" s="2">
        <v>45771</v>
      </c>
      <c r="R53">
        <v>16</v>
      </c>
      <c r="S53" s="3">
        <v>44000</v>
      </c>
      <c r="T53" t="s">
        <v>65</v>
      </c>
      <c r="U53" t="s">
        <v>1353</v>
      </c>
      <c r="V53">
        <v>0</v>
      </c>
      <c r="W53" s="3">
        <v>40000</v>
      </c>
      <c r="X53" s="3">
        <v>4000</v>
      </c>
      <c r="Y53">
        <v>0</v>
      </c>
      <c r="Z53">
        <v>0</v>
      </c>
      <c r="AA53">
        <v>0</v>
      </c>
      <c r="AD53">
        <v>0</v>
      </c>
      <c r="AM53" t="s">
        <v>1354</v>
      </c>
      <c r="AN53" t="s">
        <v>170</v>
      </c>
      <c r="AP53">
        <v>0</v>
      </c>
      <c r="AQ53">
        <v>0</v>
      </c>
      <c r="AR53">
        <v>0</v>
      </c>
      <c r="AS53">
        <v>0</v>
      </c>
      <c r="AT53">
        <v>0</v>
      </c>
      <c r="AU53">
        <v>0</v>
      </c>
      <c r="AY53" t="s">
        <v>63</v>
      </c>
      <c r="AZ53" t="s">
        <v>5887</v>
      </c>
      <c r="BA53">
        <v>0</v>
      </c>
      <c r="BC53" t="s">
        <v>170</v>
      </c>
      <c r="BF53" t="s">
        <v>3499</v>
      </c>
    </row>
    <row r="54" spans="1:59" x14ac:dyDescent="0.35">
      <c r="A54" t="s">
        <v>3496</v>
      </c>
      <c r="B54">
        <v>10000</v>
      </c>
      <c r="C54">
        <v>20000</v>
      </c>
      <c r="D54" s="2">
        <v>45772</v>
      </c>
      <c r="E54" t="s">
        <v>59</v>
      </c>
      <c r="F54" t="s">
        <v>3497</v>
      </c>
      <c r="G54" t="s">
        <v>3498</v>
      </c>
      <c r="I54">
        <v>2</v>
      </c>
      <c r="J54" t="s">
        <v>183</v>
      </c>
      <c r="K54">
        <v>63</v>
      </c>
      <c r="L54" t="s">
        <v>136</v>
      </c>
      <c r="M54" s="3">
        <v>2500</v>
      </c>
      <c r="P54" s="2">
        <v>45771</v>
      </c>
      <c r="R54">
        <v>16</v>
      </c>
      <c r="S54" s="3">
        <v>40000</v>
      </c>
      <c r="T54" t="s">
        <v>65</v>
      </c>
      <c r="U54" t="s">
        <v>1353</v>
      </c>
      <c r="V54">
        <v>0</v>
      </c>
      <c r="W54" s="3">
        <v>40000</v>
      </c>
      <c r="X54">
        <v>0</v>
      </c>
      <c r="Y54">
        <v>0</v>
      </c>
      <c r="Z54">
        <v>0</v>
      </c>
      <c r="AA54">
        <v>0</v>
      </c>
      <c r="AD54">
        <v>0</v>
      </c>
      <c r="AM54" t="s">
        <v>1354</v>
      </c>
      <c r="AN54" t="s">
        <v>170</v>
      </c>
      <c r="AP54">
        <v>0</v>
      </c>
      <c r="AQ54">
        <v>0</v>
      </c>
      <c r="AR54">
        <v>0</v>
      </c>
      <c r="AS54">
        <v>0</v>
      </c>
      <c r="AT54">
        <v>0</v>
      </c>
      <c r="AU54">
        <v>0</v>
      </c>
      <c r="AY54" t="s">
        <v>63</v>
      </c>
      <c r="AZ54" t="s">
        <v>5887</v>
      </c>
      <c r="BA54">
        <v>0</v>
      </c>
      <c r="BC54" t="s">
        <v>170</v>
      </c>
      <c r="BF54" t="s">
        <v>3499</v>
      </c>
    </row>
    <row r="55" spans="1:59" x14ac:dyDescent="0.35">
      <c r="A55" t="s">
        <v>5842</v>
      </c>
      <c r="B55">
        <v>10000</v>
      </c>
      <c r="C55">
        <v>10000</v>
      </c>
      <c r="D55" s="2">
        <v>45775</v>
      </c>
      <c r="E55" t="s">
        <v>59</v>
      </c>
      <c r="F55" t="s">
        <v>3768</v>
      </c>
      <c r="G55" t="s">
        <v>5843</v>
      </c>
      <c r="I55">
        <v>1</v>
      </c>
      <c r="J55" t="s">
        <v>183</v>
      </c>
      <c r="K55">
        <v>22</v>
      </c>
      <c r="L55" t="s">
        <v>685</v>
      </c>
      <c r="M55" s="3">
        <v>25000</v>
      </c>
      <c r="P55" s="2">
        <v>45771</v>
      </c>
      <c r="R55">
        <v>2</v>
      </c>
      <c r="S55" s="3">
        <v>50000</v>
      </c>
      <c r="T55" t="s">
        <v>65</v>
      </c>
      <c r="U55" t="s">
        <v>5844</v>
      </c>
      <c r="V55">
        <v>0</v>
      </c>
      <c r="W55" s="3">
        <v>50000</v>
      </c>
      <c r="X55">
        <v>0</v>
      </c>
      <c r="Y55">
        <v>0</v>
      </c>
      <c r="Z55">
        <v>0</v>
      </c>
      <c r="AA55">
        <v>0</v>
      </c>
      <c r="AD55">
        <v>0</v>
      </c>
      <c r="AM55" t="s">
        <v>5845</v>
      </c>
      <c r="AN55" t="s">
        <v>622</v>
      </c>
      <c r="AP55">
        <v>0</v>
      </c>
      <c r="AQ55">
        <v>0</v>
      </c>
      <c r="AR55">
        <v>0</v>
      </c>
      <c r="AS55">
        <v>0</v>
      </c>
      <c r="AT55">
        <v>0</v>
      </c>
      <c r="AU55">
        <v>0</v>
      </c>
      <c r="AY55" t="s">
        <v>63</v>
      </c>
      <c r="AZ55" t="s">
        <v>6514</v>
      </c>
      <c r="BA55">
        <v>0</v>
      </c>
      <c r="BC55" t="s">
        <v>622</v>
      </c>
      <c r="BF55" t="s">
        <v>3118</v>
      </c>
    </row>
    <row r="56" spans="1:59" x14ac:dyDescent="0.35">
      <c r="A56" t="s">
        <v>3500</v>
      </c>
      <c r="B56">
        <v>10000</v>
      </c>
      <c r="C56">
        <v>10000</v>
      </c>
      <c r="D56" s="2">
        <v>45772</v>
      </c>
      <c r="E56" t="s">
        <v>59</v>
      </c>
      <c r="F56" t="s">
        <v>3464</v>
      </c>
      <c r="G56" t="s">
        <v>3501</v>
      </c>
      <c r="I56">
        <v>1</v>
      </c>
      <c r="J56" t="s">
        <v>183</v>
      </c>
      <c r="K56">
        <v>82</v>
      </c>
      <c r="L56" t="s">
        <v>352</v>
      </c>
      <c r="M56">
        <v>770</v>
      </c>
      <c r="P56" s="2">
        <v>45771</v>
      </c>
      <c r="R56">
        <v>26</v>
      </c>
      <c r="S56" s="3">
        <v>20020</v>
      </c>
      <c r="T56" t="s">
        <v>65</v>
      </c>
      <c r="U56">
        <v>112023880001</v>
      </c>
      <c r="V56">
        <v>0</v>
      </c>
      <c r="W56" s="3">
        <v>20000</v>
      </c>
      <c r="X56">
        <v>20</v>
      </c>
      <c r="Y56">
        <v>0</v>
      </c>
      <c r="Z56">
        <v>0</v>
      </c>
      <c r="AA56">
        <v>0</v>
      </c>
      <c r="AD56">
        <v>0</v>
      </c>
      <c r="AM56">
        <v>11202388</v>
      </c>
      <c r="AN56" t="s">
        <v>571</v>
      </c>
      <c r="AP56">
        <v>0</v>
      </c>
      <c r="AQ56">
        <v>0</v>
      </c>
      <c r="AR56">
        <v>0</v>
      </c>
      <c r="AS56">
        <v>0</v>
      </c>
      <c r="AT56">
        <v>0</v>
      </c>
      <c r="AU56">
        <v>0</v>
      </c>
      <c r="AY56" t="s">
        <v>63</v>
      </c>
      <c r="AZ56" t="s">
        <v>5888</v>
      </c>
      <c r="BA56">
        <v>0</v>
      </c>
      <c r="BC56" t="s">
        <v>571</v>
      </c>
      <c r="BF56" t="s">
        <v>3502</v>
      </c>
    </row>
    <row r="57" spans="1:59" x14ac:dyDescent="0.35">
      <c r="A57" t="s">
        <v>3503</v>
      </c>
      <c r="B57">
        <v>10000</v>
      </c>
      <c r="C57">
        <v>10000</v>
      </c>
      <c r="D57" s="2">
        <v>45771</v>
      </c>
      <c r="E57" t="s">
        <v>59</v>
      </c>
      <c r="F57" t="s">
        <v>3504</v>
      </c>
      <c r="G57" t="s">
        <v>3501</v>
      </c>
      <c r="I57">
        <v>1</v>
      </c>
      <c r="J57" t="s">
        <v>183</v>
      </c>
      <c r="K57">
        <v>82</v>
      </c>
      <c r="L57" t="s">
        <v>352</v>
      </c>
      <c r="M57" s="3">
        <v>10000</v>
      </c>
      <c r="P57" s="2">
        <v>45771</v>
      </c>
      <c r="R57">
        <v>3</v>
      </c>
      <c r="S57" s="3">
        <v>30000</v>
      </c>
      <c r="T57" t="s">
        <v>65</v>
      </c>
      <c r="U57">
        <v>200183090001</v>
      </c>
      <c r="V57">
        <v>0</v>
      </c>
      <c r="W57" s="3">
        <v>30000</v>
      </c>
      <c r="X57">
        <v>0</v>
      </c>
      <c r="Y57">
        <v>0</v>
      </c>
      <c r="Z57">
        <v>0</v>
      </c>
      <c r="AA57">
        <v>0</v>
      </c>
      <c r="AD57">
        <v>0</v>
      </c>
      <c r="AM57">
        <v>20018309</v>
      </c>
      <c r="AN57" t="s">
        <v>571</v>
      </c>
      <c r="AP57">
        <v>0</v>
      </c>
      <c r="AQ57">
        <v>0</v>
      </c>
      <c r="AR57">
        <v>0</v>
      </c>
      <c r="AS57">
        <v>0</v>
      </c>
      <c r="AT57">
        <v>0</v>
      </c>
      <c r="AU57">
        <v>0</v>
      </c>
      <c r="AY57" t="s">
        <v>63</v>
      </c>
      <c r="AZ57" t="s">
        <v>5889</v>
      </c>
      <c r="BA57">
        <v>0</v>
      </c>
      <c r="BC57" t="s">
        <v>571</v>
      </c>
      <c r="BF57" t="s">
        <v>3505</v>
      </c>
    </row>
    <row r="58" spans="1:59" x14ac:dyDescent="0.35">
      <c r="A58" t="s">
        <v>5890</v>
      </c>
      <c r="B58">
        <v>10000</v>
      </c>
      <c r="C58">
        <v>10000</v>
      </c>
      <c r="D58" s="2">
        <v>45772</v>
      </c>
      <c r="E58" t="s">
        <v>59</v>
      </c>
      <c r="F58" t="s">
        <v>3667</v>
      </c>
      <c r="G58">
        <v>1006323</v>
      </c>
      <c r="I58">
        <v>1</v>
      </c>
      <c r="J58" t="s">
        <v>183</v>
      </c>
      <c r="K58">
        <v>63</v>
      </c>
      <c r="L58" t="s">
        <v>136</v>
      </c>
      <c r="M58" s="3">
        <v>6000</v>
      </c>
      <c r="P58" s="2">
        <v>45771</v>
      </c>
      <c r="R58">
        <v>90</v>
      </c>
      <c r="S58" s="3">
        <v>540000</v>
      </c>
      <c r="T58" t="s">
        <v>65</v>
      </c>
      <c r="U58" t="s">
        <v>254</v>
      </c>
      <c r="V58">
        <v>0</v>
      </c>
      <c r="W58" s="3">
        <v>540000</v>
      </c>
      <c r="X58">
        <v>0</v>
      </c>
      <c r="Y58">
        <v>0</v>
      </c>
      <c r="Z58">
        <v>0</v>
      </c>
      <c r="AA58">
        <v>0</v>
      </c>
      <c r="AD58">
        <v>0</v>
      </c>
      <c r="AM58" t="s">
        <v>255</v>
      </c>
      <c r="AN58" t="s">
        <v>139</v>
      </c>
      <c r="AP58">
        <v>0</v>
      </c>
      <c r="AQ58">
        <v>0</v>
      </c>
      <c r="AR58">
        <v>0</v>
      </c>
      <c r="AS58">
        <v>0</v>
      </c>
      <c r="AT58">
        <v>0</v>
      </c>
      <c r="AU58">
        <v>0</v>
      </c>
      <c r="AY58" t="s">
        <v>63</v>
      </c>
      <c r="AZ58" t="s">
        <v>5891</v>
      </c>
      <c r="BA58">
        <v>0</v>
      </c>
      <c r="BC58" t="s">
        <v>139</v>
      </c>
      <c r="BF58" t="s">
        <v>3012</v>
      </c>
    </row>
    <row r="59" spans="1:59" x14ac:dyDescent="0.35">
      <c r="A59" t="s">
        <v>3506</v>
      </c>
      <c r="B59">
        <v>10000</v>
      </c>
      <c r="C59">
        <v>10000</v>
      </c>
      <c r="D59" s="2">
        <v>45772</v>
      </c>
      <c r="E59" t="s">
        <v>59</v>
      </c>
      <c r="F59" t="s">
        <v>3507</v>
      </c>
      <c r="G59" t="s">
        <v>1689</v>
      </c>
      <c r="I59">
        <v>1</v>
      </c>
      <c r="J59" t="s">
        <v>183</v>
      </c>
      <c r="K59">
        <v>61</v>
      </c>
      <c r="L59" t="s">
        <v>209</v>
      </c>
      <c r="M59" s="3">
        <v>6000</v>
      </c>
      <c r="P59" s="2">
        <v>45771</v>
      </c>
      <c r="R59">
        <v>1</v>
      </c>
      <c r="S59" s="3">
        <v>6000</v>
      </c>
      <c r="T59" t="s">
        <v>65</v>
      </c>
      <c r="U59" t="s">
        <v>1690</v>
      </c>
      <c r="V59">
        <v>0</v>
      </c>
      <c r="W59" s="3">
        <v>3000</v>
      </c>
      <c r="X59" s="3">
        <v>3000</v>
      </c>
      <c r="Y59">
        <v>0</v>
      </c>
      <c r="Z59">
        <v>0</v>
      </c>
      <c r="AA59">
        <v>0</v>
      </c>
      <c r="AD59">
        <v>0</v>
      </c>
      <c r="AM59" t="s">
        <v>1691</v>
      </c>
      <c r="AN59" t="s">
        <v>622</v>
      </c>
      <c r="AP59">
        <v>0</v>
      </c>
      <c r="AQ59">
        <v>0</v>
      </c>
      <c r="AR59">
        <v>0</v>
      </c>
      <c r="AS59">
        <v>0</v>
      </c>
      <c r="AT59">
        <v>0</v>
      </c>
      <c r="AU59">
        <v>0</v>
      </c>
      <c r="AY59" t="s">
        <v>63</v>
      </c>
      <c r="AZ59" t="s">
        <v>5892</v>
      </c>
      <c r="BA59">
        <v>0</v>
      </c>
      <c r="BC59" t="s">
        <v>622</v>
      </c>
      <c r="BF59" t="s">
        <v>3508</v>
      </c>
    </row>
    <row r="60" spans="1:59" x14ac:dyDescent="0.35">
      <c r="A60" t="s">
        <v>3509</v>
      </c>
      <c r="B60">
        <v>10000</v>
      </c>
      <c r="C60">
        <v>20000</v>
      </c>
      <c r="D60" s="2">
        <v>45772</v>
      </c>
      <c r="E60" t="s">
        <v>59</v>
      </c>
      <c r="F60" s="4">
        <v>0.46587962962962964</v>
      </c>
      <c r="G60" t="s">
        <v>2496</v>
      </c>
      <c r="I60">
        <v>1</v>
      </c>
      <c r="J60" t="s">
        <v>183</v>
      </c>
      <c r="K60">
        <v>94</v>
      </c>
      <c r="L60" t="s">
        <v>81</v>
      </c>
      <c r="M60" s="3">
        <v>9000</v>
      </c>
      <c r="P60" s="2">
        <v>45771</v>
      </c>
      <c r="R60">
        <v>4</v>
      </c>
      <c r="S60" s="3">
        <v>36000</v>
      </c>
      <c r="T60" t="s">
        <v>65</v>
      </c>
      <c r="U60" t="s">
        <v>3510</v>
      </c>
      <c r="V60">
        <v>0</v>
      </c>
      <c r="W60" s="3">
        <v>36000</v>
      </c>
      <c r="X60">
        <v>0</v>
      </c>
      <c r="Y60">
        <v>0</v>
      </c>
      <c r="Z60">
        <v>0</v>
      </c>
      <c r="AA60">
        <v>0</v>
      </c>
      <c r="AD60">
        <v>0</v>
      </c>
      <c r="AM60" t="s">
        <v>3511</v>
      </c>
      <c r="AN60" t="s">
        <v>84</v>
      </c>
      <c r="AP60">
        <v>0</v>
      </c>
      <c r="AQ60">
        <v>0</v>
      </c>
      <c r="AR60">
        <v>0</v>
      </c>
      <c r="AS60">
        <v>0</v>
      </c>
      <c r="AT60">
        <v>0</v>
      </c>
      <c r="AU60">
        <v>0</v>
      </c>
      <c r="AY60" t="s">
        <v>63</v>
      </c>
      <c r="AZ60" t="s">
        <v>6515</v>
      </c>
      <c r="BA60">
        <v>0</v>
      </c>
      <c r="BC60" t="s">
        <v>84</v>
      </c>
      <c r="BF60" t="s">
        <v>3512</v>
      </c>
    </row>
    <row r="61" spans="1:59" x14ac:dyDescent="0.35">
      <c r="A61" t="s">
        <v>3513</v>
      </c>
      <c r="B61">
        <v>10000</v>
      </c>
      <c r="C61">
        <v>10000</v>
      </c>
      <c r="D61" s="2">
        <v>45772</v>
      </c>
      <c r="E61" t="s">
        <v>59</v>
      </c>
      <c r="F61" t="s">
        <v>3514</v>
      </c>
      <c r="G61" t="s">
        <v>3302</v>
      </c>
      <c r="I61">
        <v>1</v>
      </c>
      <c r="J61" t="s">
        <v>183</v>
      </c>
      <c r="K61">
        <v>46</v>
      </c>
      <c r="L61" t="s">
        <v>231</v>
      </c>
      <c r="M61" s="3">
        <v>3000</v>
      </c>
      <c r="P61" s="2">
        <v>45771</v>
      </c>
      <c r="R61">
        <v>1</v>
      </c>
      <c r="S61" s="3">
        <v>3000</v>
      </c>
      <c r="T61" t="s">
        <v>65</v>
      </c>
      <c r="U61" t="s">
        <v>3515</v>
      </c>
      <c r="V61">
        <v>0</v>
      </c>
      <c r="W61" s="3">
        <v>3000</v>
      </c>
      <c r="X61">
        <v>0</v>
      </c>
      <c r="Y61">
        <v>0</v>
      </c>
      <c r="Z61">
        <v>0</v>
      </c>
      <c r="AA61">
        <v>0</v>
      </c>
      <c r="AD61">
        <v>0</v>
      </c>
      <c r="AM61" t="s">
        <v>3516</v>
      </c>
      <c r="AN61" t="s">
        <v>465</v>
      </c>
      <c r="AP61">
        <v>0</v>
      </c>
      <c r="AQ61">
        <v>0</v>
      </c>
      <c r="AR61">
        <v>0</v>
      </c>
      <c r="AS61">
        <v>0</v>
      </c>
      <c r="AT61">
        <v>0</v>
      </c>
      <c r="AU61">
        <v>0</v>
      </c>
      <c r="AY61" t="s">
        <v>63</v>
      </c>
      <c r="AZ61" t="s">
        <v>5893</v>
      </c>
      <c r="BA61">
        <v>0</v>
      </c>
      <c r="BC61" t="s">
        <v>465</v>
      </c>
      <c r="BF61" t="s">
        <v>2594</v>
      </c>
    </row>
    <row r="62" spans="1:59" x14ac:dyDescent="0.35">
      <c r="A62" t="s">
        <v>3517</v>
      </c>
      <c r="B62">
        <v>10000</v>
      </c>
      <c r="C62">
        <v>10000</v>
      </c>
      <c r="D62" s="2">
        <v>45771</v>
      </c>
      <c r="E62" t="s">
        <v>59</v>
      </c>
      <c r="F62" t="s">
        <v>3518</v>
      </c>
      <c r="G62" t="s">
        <v>3302</v>
      </c>
      <c r="I62">
        <v>1</v>
      </c>
      <c r="J62" t="s">
        <v>183</v>
      </c>
      <c r="K62">
        <v>46</v>
      </c>
      <c r="L62" t="s">
        <v>231</v>
      </c>
      <c r="M62" s="3">
        <v>1000</v>
      </c>
      <c r="P62" s="2">
        <v>45771</v>
      </c>
      <c r="R62">
        <v>1</v>
      </c>
      <c r="S62" s="3">
        <v>1000</v>
      </c>
      <c r="T62" t="s">
        <v>65</v>
      </c>
      <c r="U62" t="s">
        <v>3519</v>
      </c>
      <c r="V62">
        <v>0</v>
      </c>
      <c r="W62" s="3">
        <v>1000</v>
      </c>
      <c r="X62">
        <v>0</v>
      </c>
      <c r="Y62">
        <v>0</v>
      </c>
      <c r="Z62">
        <v>0</v>
      </c>
      <c r="AA62">
        <v>0</v>
      </c>
      <c r="AD62">
        <v>0</v>
      </c>
      <c r="AM62" t="s">
        <v>3520</v>
      </c>
      <c r="AN62" t="s">
        <v>465</v>
      </c>
      <c r="AP62">
        <v>0</v>
      </c>
      <c r="AQ62">
        <v>0</v>
      </c>
      <c r="AR62">
        <v>0</v>
      </c>
      <c r="AS62">
        <v>0</v>
      </c>
      <c r="AT62">
        <v>0</v>
      </c>
      <c r="AU62">
        <v>0</v>
      </c>
      <c r="AY62" t="s">
        <v>63</v>
      </c>
      <c r="AZ62" t="s">
        <v>5894</v>
      </c>
      <c r="BA62">
        <v>0</v>
      </c>
      <c r="BC62" t="s">
        <v>465</v>
      </c>
      <c r="BF62" t="s">
        <v>2675</v>
      </c>
    </row>
    <row r="63" spans="1:59" x14ac:dyDescent="0.35">
      <c r="A63" t="s">
        <v>3521</v>
      </c>
      <c r="B63">
        <v>10000</v>
      </c>
      <c r="C63">
        <v>20000</v>
      </c>
      <c r="D63" s="2">
        <v>45772</v>
      </c>
      <c r="E63" t="s">
        <v>59</v>
      </c>
      <c r="F63" t="s">
        <v>1701</v>
      </c>
      <c r="G63">
        <v>10620258008</v>
      </c>
      <c r="I63">
        <v>2</v>
      </c>
      <c r="J63" t="s">
        <v>183</v>
      </c>
      <c r="K63">
        <v>77</v>
      </c>
      <c r="L63" t="s">
        <v>192</v>
      </c>
      <c r="M63">
        <v>423</v>
      </c>
      <c r="P63" s="2">
        <v>45771</v>
      </c>
      <c r="R63">
        <v>180</v>
      </c>
      <c r="S63" s="3">
        <v>76140</v>
      </c>
      <c r="T63" t="s">
        <v>65</v>
      </c>
      <c r="U63" t="s">
        <v>3523</v>
      </c>
      <c r="V63">
        <v>0</v>
      </c>
      <c r="W63" s="3">
        <v>60000</v>
      </c>
      <c r="X63" s="3">
        <v>16140</v>
      </c>
      <c r="Y63">
        <v>0</v>
      </c>
      <c r="Z63">
        <v>0</v>
      </c>
      <c r="AA63">
        <v>0</v>
      </c>
      <c r="AD63">
        <v>0</v>
      </c>
      <c r="AM63" t="s">
        <v>3524</v>
      </c>
      <c r="AN63" t="s">
        <v>108</v>
      </c>
      <c r="AP63">
        <v>0</v>
      </c>
      <c r="AQ63">
        <v>0</v>
      </c>
      <c r="AR63">
        <v>0</v>
      </c>
      <c r="AS63">
        <v>0</v>
      </c>
      <c r="AT63">
        <v>0</v>
      </c>
      <c r="AU63">
        <v>0</v>
      </c>
      <c r="AY63" t="s">
        <v>63</v>
      </c>
      <c r="AZ63" t="s">
        <v>6516</v>
      </c>
      <c r="BA63">
        <v>0</v>
      </c>
      <c r="BC63" t="s">
        <v>108</v>
      </c>
      <c r="BF63" t="s">
        <v>3525</v>
      </c>
    </row>
    <row r="64" spans="1:59" x14ac:dyDescent="0.35">
      <c r="A64" t="s">
        <v>4341</v>
      </c>
      <c r="B64">
        <v>10000</v>
      </c>
      <c r="C64">
        <v>10000</v>
      </c>
      <c r="D64" s="2">
        <v>45779</v>
      </c>
      <c r="E64" t="s">
        <v>59</v>
      </c>
      <c r="F64" t="s">
        <v>4342</v>
      </c>
      <c r="G64" t="s">
        <v>1428</v>
      </c>
      <c r="I64">
        <v>1</v>
      </c>
      <c r="J64" t="s">
        <v>183</v>
      </c>
      <c r="K64">
        <v>78</v>
      </c>
      <c r="L64" t="s">
        <v>216</v>
      </c>
      <c r="M64" s="3">
        <v>2750</v>
      </c>
      <c r="P64" s="2">
        <v>45771</v>
      </c>
      <c r="R64">
        <v>16</v>
      </c>
      <c r="S64" s="3">
        <v>44000</v>
      </c>
      <c r="T64" t="s">
        <v>65</v>
      </c>
      <c r="U64" t="s">
        <v>1353</v>
      </c>
      <c r="V64">
        <v>0</v>
      </c>
      <c r="W64" s="3">
        <v>40000</v>
      </c>
      <c r="X64" s="3">
        <v>4000</v>
      </c>
      <c r="Y64">
        <v>0</v>
      </c>
      <c r="Z64">
        <v>0</v>
      </c>
      <c r="AA64">
        <v>0</v>
      </c>
      <c r="AD64">
        <v>0</v>
      </c>
      <c r="AM64" t="s">
        <v>1354</v>
      </c>
      <c r="AN64" t="s">
        <v>170</v>
      </c>
      <c r="AP64">
        <v>0</v>
      </c>
      <c r="AQ64">
        <v>0</v>
      </c>
      <c r="AR64">
        <v>0</v>
      </c>
      <c r="AS64">
        <v>0</v>
      </c>
      <c r="AT64">
        <v>0</v>
      </c>
      <c r="AU64">
        <v>0</v>
      </c>
      <c r="AY64" t="s">
        <v>63</v>
      </c>
      <c r="AZ64" t="s">
        <v>6155</v>
      </c>
      <c r="BA64">
        <v>0</v>
      </c>
      <c r="BC64" t="s">
        <v>170</v>
      </c>
      <c r="BF64" t="s">
        <v>4343</v>
      </c>
    </row>
    <row r="65" spans="1:58" x14ac:dyDescent="0.35">
      <c r="A65" t="s">
        <v>3526</v>
      </c>
      <c r="B65">
        <v>10000</v>
      </c>
      <c r="C65">
        <v>10000</v>
      </c>
      <c r="D65" s="2">
        <v>45771</v>
      </c>
      <c r="E65" t="s">
        <v>59</v>
      </c>
      <c r="F65" t="s">
        <v>3527</v>
      </c>
      <c r="G65" t="s">
        <v>3528</v>
      </c>
      <c r="I65">
        <v>1</v>
      </c>
      <c r="J65" t="s">
        <v>183</v>
      </c>
      <c r="K65">
        <v>22</v>
      </c>
      <c r="L65" t="s">
        <v>685</v>
      </c>
      <c r="M65" s="3">
        <v>4000</v>
      </c>
      <c r="P65" s="2">
        <v>45771</v>
      </c>
      <c r="R65">
        <v>1</v>
      </c>
      <c r="S65" s="3">
        <v>4000</v>
      </c>
      <c r="T65" t="s">
        <v>65</v>
      </c>
      <c r="U65" t="s">
        <v>3529</v>
      </c>
      <c r="V65">
        <v>0</v>
      </c>
      <c r="W65" s="3">
        <v>4000</v>
      </c>
      <c r="X65">
        <v>0</v>
      </c>
      <c r="Y65">
        <v>0</v>
      </c>
      <c r="Z65">
        <v>0</v>
      </c>
      <c r="AA65">
        <v>0</v>
      </c>
      <c r="AD65">
        <v>0</v>
      </c>
      <c r="AM65" t="s">
        <v>3530</v>
      </c>
      <c r="AN65" t="s">
        <v>465</v>
      </c>
      <c r="AP65">
        <v>0</v>
      </c>
      <c r="AQ65">
        <v>0</v>
      </c>
      <c r="AR65">
        <v>0</v>
      </c>
      <c r="AS65">
        <v>0</v>
      </c>
      <c r="AT65">
        <v>0</v>
      </c>
      <c r="AU65">
        <v>0</v>
      </c>
      <c r="AY65" t="s">
        <v>63</v>
      </c>
      <c r="AZ65" t="s">
        <v>6517</v>
      </c>
      <c r="BA65">
        <v>0</v>
      </c>
      <c r="BC65" t="s">
        <v>465</v>
      </c>
      <c r="BF65" t="s">
        <v>3531</v>
      </c>
    </row>
    <row r="66" spans="1:58" x14ac:dyDescent="0.35">
      <c r="A66" t="s">
        <v>3770</v>
      </c>
      <c r="B66">
        <v>10000</v>
      </c>
      <c r="C66">
        <v>10000</v>
      </c>
      <c r="D66" s="2">
        <v>45775</v>
      </c>
      <c r="E66" t="s">
        <v>59</v>
      </c>
      <c r="F66" t="s">
        <v>3739</v>
      </c>
      <c r="G66" t="s">
        <v>3771</v>
      </c>
      <c r="I66">
        <v>1</v>
      </c>
      <c r="J66" t="s">
        <v>183</v>
      </c>
      <c r="K66">
        <v>60</v>
      </c>
      <c r="L66" t="s">
        <v>222</v>
      </c>
      <c r="M66" s="3">
        <v>20000</v>
      </c>
      <c r="P66" s="2">
        <v>45771</v>
      </c>
      <c r="R66">
        <v>1</v>
      </c>
      <c r="S66" s="3">
        <v>20000</v>
      </c>
      <c r="T66" t="s">
        <v>65</v>
      </c>
      <c r="U66" t="s">
        <v>3773</v>
      </c>
      <c r="V66">
        <v>0</v>
      </c>
      <c r="W66" s="3">
        <v>20000</v>
      </c>
      <c r="X66">
        <v>0</v>
      </c>
      <c r="Y66">
        <v>0</v>
      </c>
      <c r="Z66">
        <v>0</v>
      </c>
      <c r="AA66">
        <v>0</v>
      </c>
      <c r="AD66">
        <v>0</v>
      </c>
      <c r="AM66" t="s">
        <v>3774</v>
      </c>
      <c r="AN66" t="s">
        <v>3775</v>
      </c>
      <c r="AP66">
        <v>0</v>
      </c>
      <c r="AQ66">
        <v>0</v>
      </c>
      <c r="AR66">
        <v>0</v>
      </c>
      <c r="AS66">
        <v>0</v>
      </c>
      <c r="AT66">
        <v>0</v>
      </c>
      <c r="AU66">
        <v>0</v>
      </c>
      <c r="AY66" t="s">
        <v>63</v>
      </c>
      <c r="AZ66" t="s">
        <v>5895</v>
      </c>
      <c r="BA66">
        <v>0</v>
      </c>
      <c r="BC66" t="s">
        <v>3775</v>
      </c>
      <c r="BF66" t="s">
        <v>3776</v>
      </c>
    </row>
    <row r="67" spans="1:58" x14ac:dyDescent="0.35">
      <c r="A67" t="s">
        <v>3532</v>
      </c>
      <c r="B67">
        <v>10000</v>
      </c>
      <c r="C67">
        <v>20000</v>
      </c>
      <c r="D67" s="2">
        <v>45772</v>
      </c>
      <c r="E67" t="s">
        <v>59</v>
      </c>
      <c r="F67" t="s">
        <v>3533</v>
      </c>
      <c r="G67" t="s">
        <v>3534</v>
      </c>
      <c r="I67">
        <v>1</v>
      </c>
      <c r="J67" t="s">
        <v>183</v>
      </c>
      <c r="K67">
        <v>32</v>
      </c>
      <c r="L67" t="s">
        <v>516</v>
      </c>
      <c r="M67" s="3">
        <v>5860</v>
      </c>
      <c r="P67" s="2">
        <v>45771</v>
      </c>
      <c r="R67">
        <v>1</v>
      </c>
      <c r="S67" s="3">
        <v>5860</v>
      </c>
      <c r="T67" t="s">
        <v>65</v>
      </c>
      <c r="U67" t="s">
        <v>915</v>
      </c>
      <c r="V67">
        <v>0</v>
      </c>
      <c r="W67" s="3">
        <v>2680</v>
      </c>
      <c r="X67" s="3">
        <v>3180</v>
      </c>
      <c r="Y67">
        <v>0</v>
      </c>
      <c r="Z67">
        <v>0</v>
      </c>
      <c r="AA67">
        <v>0</v>
      </c>
      <c r="AD67">
        <v>0</v>
      </c>
      <c r="AM67" t="s">
        <v>916</v>
      </c>
      <c r="AN67" t="s">
        <v>465</v>
      </c>
      <c r="AP67">
        <v>0</v>
      </c>
      <c r="AQ67">
        <v>0</v>
      </c>
      <c r="AR67">
        <v>0</v>
      </c>
      <c r="AS67">
        <v>0</v>
      </c>
      <c r="AT67">
        <v>0</v>
      </c>
      <c r="AU67">
        <v>0</v>
      </c>
      <c r="AY67" t="s">
        <v>63</v>
      </c>
      <c r="AZ67" t="s">
        <v>5278</v>
      </c>
      <c r="BA67">
        <v>0</v>
      </c>
      <c r="BC67" t="s">
        <v>465</v>
      </c>
      <c r="BF67" t="s">
        <v>3074</v>
      </c>
    </row>
    <row r="68" spans="1:58" x14ac:dyDescent="0.35">
      <c r="A68" t="s">
        <v>3535</v>
      </c>
      <c r="B68">
        <v>10000</v>
      </c>
      <c r="C68">
        <v>10000</v>
      </c>
      <c r="D68" s="2">
        <v>45772</v>
      </c>
      <c r="E68" t="s">
        <v>59</v>
      </c>
      <c r="F68" t="s">
        <v>3536</v>
      </c>
      <c r="G68" t="s">
        <v>3537</v>
      </c>
      <c r="I68">
        <v>1</v>
      </c>
      <c r="J68" t="s">
        <v>183</v>
      </c>
      <c r="K68">
        <v>60</v>
      </c>
      <c r="L68" t="s">
        <v>222</v>
      </c>
      <c r="M68" s="3">
        <v>1000</v>
      </c>
      <c r="P68" s="2">
        <v>45771</v>
      </c>
      <c r="R68">
        <v>1</v>
      </c>
      <c r="S68" s="3">
        <v>1000</v>
      </c>
      <c r="T68" t="s">
        <v>65</v>
      </c>
      <c r="U68" t="s">
        <v>3538</v>
      </c>
      <c r="V68">
        <v>0</v>
      </c>
      <c r="W68" s="3">
        <v>1000</v>
      </c>
      <c r="X68">
        <v>0</v>
      </c>
      <c r="Y68">
        <v>0</v>
      </c>
      <c r="Z68">
        <v>0</v>
      </c>
      <c r="AA68">
        <v>0</v>
      </c>
      <c r="AD68">
        <v>0</v>
      </c>
      <c r="AM68" t="s">
        <v>3539</v>
      </c>
      <c r="AN68" t="s">
        <v>3540</v>
      </c>
      <c r="AP68">
        <v>0</v>
      </c>
      <c r="AQ68">
        <v>0</v>
      </c>
      <c r="AR68">
        <v>0</v>
      </c>
      <c r="AS68">
        <v>0</v>
      </c>
      <c r="AT68">
        <v>0</v>
      </c>
      <c r="AU68">
        <v>0</v>
      </c>
      <c r="AY68" t="s">
        <v>63</v>
      </c>
      <c r="AZ68" t="s">
        <v>5896</v>
      </c>
      <c r="BA68">
        <v>0</v>
      </c>
      <c r="BC68" t="s">
        <v>3540</v>
      </c>
      <c r="BF68" t="s">
        <v>3541</v>
      </c>
    </row>
    <row r="69" spans="1:58" x14ac:dyDescent="0.35">
      <c r="A69" t="s">
        <v>3542</v>
      </c>
      <c r="B69">
        <v>10000</v>
      </c>
      <c r="C69">
        <v>10000</v>
      </c>
      <c r="D69" s="2">
        <v>45771</v>
      </c>
      <c r="E69" t="s">
        <v>59</v>
      </c>
      <c r="F69" t="s">
        <v>3543</v>
      </c>
      <c r="G69" t="s">
        <v>3544</v>
      </c>
      <c r="I69">
        <v>1</v>
      </c>
      <c r="J69" t="s">
        <v>183</v>
      </c>
      <c r="K69">
        <v>71</v>
      </c>
      <c r="L69" t="s">
        <v>368</v>
      </c>
      <c r="M69" s="3">
        <v>4313</v>
      </c>
      <c r="P69" s="2">
        <v>45771</v>
      </c>
      <c r="R69">
        <v>16</v>
      </c>
      <c r="S69" s="3">
        <v>69008</v>
      </c>
      <c r="T69" t="s">
        <v>65</v>
      </c>
      <c r="U69" t="s">
        <v>3545</v>
      </c>
      <c r="V69">
        <v>0</v>
      </c>
      <c r="W69" s="3">
        <v>69000</v>
      </c>
      <c r="X69">
        <v>8</v>
      </c>
      <c r="Y69">
        <v>0</v>
      </c>
      <c r="Z69">
        <v>0</v>
      </c>
      <c r="AA69">
        <v>0</v>
      </c>
      <c r="AD69">
        <v>0</v>
      </c>
      <c r="AM69" t="s">
        <v>3546</v>
      </c>
      <c r="AN69" t="s">
        <v>592</v>
      </c>
      <c r="AP69">
        <v>0</v>
      </c>
      <c r="AQ69">
        <v>0</v>
      </c>
      <c r="AR69">
        <v>0</v>
      </c>
      <c r="AS69">
        <v>0</v>
      </c>
      <c r="AT69">
        <v>0</v>
      </c>
      <c r="AU69">
        <v>0</v>
      </c>
      <c r="AY69" t="s">
        <v>63</v>
      </c>
      <c r="AZ69" t="s">
        <v>5897</v>
      </c>
      <c r="BA69">
        <v>0</v>
      </c>
      <c r="BC69" t="s">
        <v>592</v>
      </c>
      <c r="BF69" t="s">
        <v>3547</v>
      </c>
    </row>
    <row r="70" spans="1:58" x14ac:dyDescent="0.35">
      <c r="A70" t="s">
        <v>3548</v>
      </c>
      <c r="B70">
        <v>10000</v>
      </c>
      <c r="C70">
        <v>20000</v>
      </c>
      <c r="D70" s="2">
        <v>45772</v>
      </c>
      <c r="E70" t="s">
        <v>59</v>
      </c>
      <c r="F70" t="s">
        <v>2268</v>
      </c>
      <c r="G70" t="s">
        <v>2893</v>
      </c>
      <c r="I70">
        <v>2</v>
      </c>
      <c r="J70" t="s">
        <v>183</v>
      </c>
      <c r="K70">
        <v>92</v>
      </c>
      <c r="L70" t="s">
        <v>281</v>
      </c>
      <c r="M70">
        <v>200</v>
      </c>
      <c r="P70" s="2">
        <v>45771</v>
      </c>
      <c r="R70">
        <v>1</v>
      </c>
      <c r="S70">
        <v>200</v>
      </c>
      <c r="T70" t="s">
        <v>65</v>
      </c>
      <c r="U70" t="s">
        <v>3550</v>
      </c>
      <c r="V70">
        <v>0</v>
      </c>
      <c r="W70">
        <v>100</v>
      </c>
      <c r="X70">
        <v>100</v>
      </c>
      <c r="Y70">
        <v>0</v>
      </c>
      <c r="Z70">
        <v>0</v>
      </c>
      <c r="AA70">
        <v>0</v>
      </c>
      <c r="AD70">
        <v>0</v>
      </c>
      <c r="AM70" t="s">
        <v>3551</v>
      </c>
      <c r="AN70" t="s">
        <v>622</v>
      </c>
      <c r="AP70">
        <v>0</v>
      </c>
      <c r="AQ70">
        <v>0</v>
      </c>
      <c r="AR70">
        <v>0</v>
      </c>
      <c r="AS70">
        <v>0</v>
      </c>
      <c r="AT70">
        <v>0</v>
      </c>
      <c r="AU70">
        <v>0</v>
      </c>
      <c r="AY70" t="s">
        <v>63</v>
      </c>
      <c r="AZ70" t="s">
        <v>5777</v>
      </c>
      <c r="BA70">
        <v>0</v>
      </c>
      <c r="BC70" t="s">
        <v>622</v>
      </c>
      <c r="BF70" t="s">
        <v>3552</v>
      </c>
    </row>
    <row r="71" spans="1:58" x14ac:dyDescent="0.35">
      <c r="A71" t="s">
        <v>3555</v>
      </c>
      <c r="B71">
        <v>10000</v>
      </c>
      <c r="C71">
        <v>10000</v>
      </c>
      <c r="D71" s="2">
        <v>45772</v>
      </c>
      <c r="E71" t="s">
        <v>59</v>
      </c>
      <c r="F71" t="s">
        <v>3533</v>
      </c>
      <c r="G71" t="s">
        <v>3556</v>
      </c>
      <c r="I71">
        <v>1</v>
      </c>
      <c r="J71" t="s">
        <v>183</v>
      </c>
      <c r="K71">
        <v>32</v>
      </c>
      <c r="L71" t="s">
        <v>516</v>
      </c>
      <c r="M71" s="3">
        <v>5860</v>
      </c>
      <c r="P71" s="2">
        <v>45771</v>
      </c>
      <c r="R71">
        <v>1</v>
      </c>
      <c r="S71" s="3">
        <v>5860</v>
      </c>
      <c r="T71" t="s">
        <v>65</v>
      </c>
      <c r="U71" t="s">
        <v>915</v>
      </c>
      <c r="V71">
        <v>0</v>
      </c>
      <c r="W71" s="3">
        <v>5360</v>
      </c>
      <c r="X71">
        <v>500</v>
      </c>
      <c r="Y71">
        <v>0</v>
      </c>
      <c r="Z71">
        <v>0</v>
      </c>
      <c r="AA71">
        <v>0</v>
      </c>
      <c r="AD71">
        <v>0</v>
      </c>
      <c r="AM71" t="s">
        <v>916</v>
      </c>
      <c r="AN71" t="s">
        <v>465</v>
      </c>
      <c r="AP71">
        <v>0</v>
      </c>
      <c r="AQ71">
        <v>0</v>
      </c>
      <c r="AR71">
        <v>0</v>
      </c>
      <c r="AS71">
        <v>0</v>
      </c>
      <c r="AT71">
        <v>0</v>
      </c>
      <c r="AU71">
        <v>0</v>
      </c>
      <c r="AY71" t="s">
        <v>63</v>
      </c>
      <c r="AZ71" t="s">
        <v>6518</v>
      </c>
      <c r="BA71">
        <v>0</v>
      </c>
      <c r="BC71" t="s">
        <v>465</v>
      </c>
      <c r="BF71" t="s">
        <v>3293</v>
      </c>
    </row>
    <row r="72" spans="1:58" x14ac:dyDescent="0.35">
      <c r="A72" t="s">
        <v>6169</v>
      </c>
      <c r="B72">
        <v>10000</v>
      </c>
      <c r="C72">
        <v>10000</v>
      </c>
      <c r="D72" s="2">
        <v>45783</v>
      </c>
      <c r="E72" t="s">
        <v>59</v>
      </c>
      <c r="F72" t="s">
        <v>6519</v>
      </c>
      <c r="G72" t="s">
        <v>6520</v>
      </c>
      <c r="I72">
        <v>1</v>
      </c>
      <c r="J72" t="s">
        <v>183</v>
      </c>
      <c r="K72" t="s">
        <v>944</v>
      </c>
      <c r="L72" t="s">
        <v>945</v>
      </c>
      <c r="M72" s="3">
        <v>3540</v>
      </c>
      <c r="P72" s="2">
        <v>45771</v>
      </c>
      <c r="R72">
        <v>308</v>
      </c>
      <c r="S72" s="3">
        <v>1090320</v>
      </c>
      <c r="T72" t="s">
        <v>65</v>
      </c>
      <c r="U72" t="s">
        <v>1506</v>
      </c>
      <c r="V72">
        <v>0</v>
      </c>
      <c r="W72" s="3">
        <v>1000000</v>
      </c>
      <c r="X72" s="3">
        <v>90320</v>
      </c>
      <c r="Y72">
        <v>0</v>
      </c>
      <c r="Z72">
        <v>0</v>
      </c>
      <c r="AA72">
        <v>0</v>
      </c>
      <c r="AD72">
        <v>0</v>
      </c>
      <c r="AM72" t="s">
        <v>1507</v>
      </c>
      <c r="AN72" t="s">
        <v>108</v>
      </c>
      <c r="AP72">
        <v>0</v>
      </c>
      <c r="AQ72">
        <v>0</v>
      </c>
      <c r="AR72">
        <v>0</v>
      </c>
      <c r="AS72">
        <v>0</v>
      </c>
      <c r="AT72">
        <v>0</v>
      </c>
      <c r="AU72">
        <v>0</v>
      </c>
      <c r="AY72" t="s">
        <v>63</v>
      </c>
      <c r="AZ72" t="s">
        <v>6171</v>
      </c>
      <c r="BA72">
        <v>0</v>
      </c>
      <c r="BC72" t="s">
        <v>108</v>
      </c>
      <c r="BF72" t="s">
        <v>6172</v>
      </c>
    </row>
    <row r="73" spans="1:58" x14ac:dyDescent="0.35">
      <c r="A73" t="s">
        <v>5642</v>
      </c>
      <c r="B73">
        <v>10000</v>
      </c>
      <c r="C73">
        <v>20000</v>
      </c>
      <c r="D73" s="2">
        <v>45775</v>
      </c>
      <c r="E73" t="s">
        <v>59</v>
      </c>
      <c r="F73" t="s">
        <v>5643</v>
      </c>
      <c r="G73" t="s">
        <v>3717</v>
      </c>
      <c r="I73">
        <v>2</v>
      </c>
      <c r="J73" t="s">
        <v>183</v>
      </c>
      <c r="K73">
        <v>105</v>
      </c>
      <c r="L73" t="s">
        <v>281</v>
      </c>
      <c r="M73" s="3">
        <v>1700</v>
      </c>
      <c r="P73" s="2">
        <v>45771</v>
      </c>
      <c r="R73">
        <v>3</v>
      </c>
      <c r="S73" s="3">
        <v>5100</v>
      </c>
      <c r="T73" t="s">
        <v>65</v>
      </c>
      <c r="U73" t="s">
        <v>5644</v>
      </c>
      <c r="V73">
        <v>0</v>
      </c>
      <c r="W73" s="3">
        <v>5000</v>
      </c>
      <c r="X73">
        <v>100</v>
      </c>
      <c r="Y73">
        <v>0</v>
      </c>
      <c r="Z73">
        <v>0</v>
      </c>
      <c r="AA73">
        <v>0</v>
      </c>
      <c r="AD73">
        <v>0</v>
      </c>
      <c r="AM73" t="s">
        <v>5645</v>
      </c>
      <c r="AN73" t="s">
        <v>3720</v>
      </c>
      <c r="AP73">
        <v>0</v>
      </c>
      <c r="AQ73">
        <v>0</v>
      </c>
      <c r="AR73">
        <v>0</v>
      </c>
      <c r="AS73">
        <v>0</v>
      </c>
      <c r="AT73">
        <v>0</v>
      </c>
      <c r="AU73">
        <v>0</v>
      </c>
      <c r="AY73" t="s">
        <v>63</v>
      </c>
      <c r="AZ73" t="s">
        <v>5646</v>
      </c>
      <c r="BA73">
        <v>0</v>
      </c>
      <c r="BC73" t="s">
        <v>3720</v>
      </c>
      <c r="BF73" t="s">
        <v>3721</v>
      </c>
    </row>
    <row r="74" spans="1:58" x14ac:dyDescent="0.35">
      <c r="A74" t="s">
        <v>5647</v>
      </c>
      <c r="B74">
        <v>10000</v>
      </c>
      <c r="C74">
        <v>20000</v>
      </c>
      <c r="D74" s="2">
        <v>45775</v>
      </c>
      <c r="E74" t="s">
        <v>59</v>
      </c>
      <c r="F74" t="s">
        <v>5643</v>
      </c>
      <c r="G74" t="s">
        <v>3717</v>
      </c>
      <c r="I74">
        <v>2</v>
      </c>
      <c r="J74" t="s">
        <v>183</v>
      </c>
      <c r="K74">
        <v>105</v>
      </c>
      <c r="L74" t="s">
        <v>281</v>
      </c>
      <c r="M74" s="3">
        <v>1700</v>
      </c>
      <c r="P74" s="2">
        <v>45771</v>
      </c>
      <c r="R74">
        <v>3</v>
      </c>
      <c r="S74" s="3">
        <v>5100</v>
      </c>
      <c r="T74" t="s">
        <v>65</v>
      </c>
      <c r="U74" t="s">
        <v>5648</v>
      </c>
      <c r="V74">
        <v>0</v>
      </c>
      <c r="W74" s="3">
        <v>5000</v>
      </c>
      <c r="X74">
        <v>100</v>
      </c>
      <c r="Y74">
        <v>0</v>
      </c>
      <c r="Z74">
        <v>0</v>
      </c>
      <c r="AA74">
        <v>0</v>
      </c>
      <c r="AD74">
        <v>0</v>
      </c>
      <c r="AM74" t="s">
        <v>5649</v>
      </c>
      <c r="AN74" t="s">
        <v>3720</v>
      </c>
      <c r="AP74">
        <v>0</v>
      </c>
      <c r="AQ74">
        <v>0</v>
      </c>
      <c r="AR74">
        <v>0</v>
      </c>
      <c r="AS74">
        <v>0</v>
      </c>
      <c r="AT74">
        <v>0</v>
      </c>
      <c r="AU74">
        <v>0</v>
      </c>
      <c r="AY74" t="s">
        <v>63</v>
      </c>
      <c r="AZ74" t="s">
        <v>5650</v>
      </c>
      <c r="BA74">
        <v>0</v>
      </c>
      <c r="BC74" t="s">
        <v>3720</v>
      </c>
      <c r="BF74" t="s">
        <v>3721</v>
      </c>
    </row>
    <row r="75" spans="1:58" x14ac:dyDescent="0.35">
      <c r="A75" t="s">
        <v>5651</v>
      </c>
      <c r="B75">
        <v>10000</v>
      </c>
      <c r="C75">
        <v>20000</v>
      </c>
      <c r="D75" s="2">
        <v>45775</v>
      </c>
      <c r="E75" t="s">
        <v>59</v>
      </c>
      <c r="F75" t="s">
        <v>5643</v>
      </c>
      <c r="G75" t="s">
        <v>3717</v>
      </c>
      <c r="I75">
        <v>2</v>
      </c>
      <c r="J75" t="s">
        <v>183</v>
      </c>
      <c r="K75">
        <v>105</v>
      </c>
      <c r="L75" t="s">
        <v>281</v>
      </c>
      <c r="M75" s="3">
        <v>1700</v>
      </c>
      <c r="P75" s="2">
        <v>45771</v>
      </c>
      <c r="R75">
        <v>3</v>
      </c>
      <c r="S75" s="3">
        <v>5100</v>
      </c>
      <c r="T75" t="s">
        <v>65</v>
      </c>
      <c r="U75" t="s">
        <v>5652</v>
      </c>
      <c r="V75">
        <v>0</v>
      </c>
      <c r="W75" s="3">
        <v>5000</v>
      </c>
      <c r="X75">
        <v>100</v>
      </c>
      <c r="Y75">
        <v>0</v>
      </c>
      <c r="Z75">
        <v>0</v>
      </c>
      <c r="AA75">
        <v>0</v>
      </c>
      <c r="AD75">
        <v>0</v>
      </c>
      <c r="AM75" t="s">
        <v>5653</v>
      </c>
      <c r="AN75" t="s">
        <v>3720</v>
      </c>
      <c r="AP75">
        <v>0</v>
      </c>
      <c r="AQ75">
        <v>0</v>
      </c>
      <c r="AR75">
        <v>0</v>
      </c>
      <c r="AS75">
        <v>0</v>
      </c>
      <c r="AT75">
        <v>0</v>
      </c>
      <c r="AU75">
        <v>0</v>
      </c>
      <c r="AY75" t="s">
        <v>63</v>
      </c>
      <c r="AZ75" t="s">
        <v>5654</v>
      </c>
      <c r="BA75">
        <v>0</v>
      </c>
      <c r="BC75" t="s">
        <v>3720</v>
      </c>
      <c r="BF75" t="s">
        <v>3721</v>
      </c>
    </row>
    <row r="76" spans="1:58" x14ac:dyDescent="0.35">
      <c r="A76" t="s">
        <v>5655</v>
      </c>
      <c r="B76">
        <v>10000</v>
      </c>
      <c r="C76">
        <v>20000</v>
      </c>
      <c r="D76" s="2">
        <v>45775</v>
      </c>
      <c r="E76" t="s">
        <v>59</v>
      </c>
      <c r="F76" t="s">
        <v>5643</v>
      </c>
      <c r="G76" t="s">
        <v>3717</v>
      </c>
      <c r="I76">
        <v>2</v>
      </c>
      <c r="J76" t="s">
        <v>183</v>
      </c>
      <c r="K76">
        <v>105</v>
      </c>
      <c r="L76" t="s">
        <v>281</v>
      </c>
      <c r="M76" s="3">
        <v>1700</v>
      </c>
      <c r="P76" s="2">
        <v>45771</v>
      </c>
      <c r="R76">
        <v>3</v>
      </c>
      <c r="S76" s="3">
        <v>5100</v>
      </c>
      <c r="T76" t="s">
        <v>65</v>
      </c>
      <c r="U76" t="s">
        <v>5656</v>
      </c>
      <c r="V76">
        <v>0</v>
      </c>
      <c r="W76" s="3">
        <v>5000</v>
      </c>
      <c r="X76">
        <v>100</v>
      </c>
      <c r="Y76">
        <v>0</v>
      </c>
      <c r="Z76">
        <v>0</v>
      </c>
      <c r="AA76">
        <v>0</v>
      </c>
      <c r="AD76">
        <v>0</v>
      </c>
      <c r="AM76" t="s">
        <v>5657</v>
      </c>
      <c r="AN76" t="s">
        <v>3720</v>
      </c>
      <c r="AP76">
        <v>0</v>
      </c>
      <c r="AQ76">
        <v>0</v>
      </c>
      <c r="AR76">
        <v>0</v>
      </c>
      <c r="AS76">
        <v>0</v>
      </c>
      <c r="AT76">
        <v>0</v>
      </c>
      <c r="AU76">
        <v>0</v>
      </c>
      <c r="AY76" t="s">
        <v>63</v>
      </c>
      <c r="AZ76" t="s">
        <v>5658</v>
      </c>
      <c r="BA76">
        <v>0</v>
      </c>
      <c r="BC76" t="s">
        <v>3720</v>
      </c>
      <c r="BF76" t="s">
        <v>3721</v>
      </c>
    </row>
    <row r="77" spans="1:58" x14ac:dyDescent="0.35">
      <c r="A77" t="s">
        <v>5659</v>
      </c>
      <c r="B77">
        <v>10000</v>
      </c>
      <c r="C77">
        <v>20000</v>
      </c>
      <c r="D77" s="2">
        <v>45775</v>
      </c>
      <c r="E77" t="s">
        <v>59</v>
      </c>
      <c r="F77" t="s">
        <v>5643</v>
      </c>
      <c r="G77" t="s">
        <v>3717</v>
      </c>
      <c r="I77">
        <v>2</v>
      </c>
      <c r="J77" t="s">
        <v>183</v>
      </c>
      <c r="K77">
        <v>105</v>
      </c>
      <c r="L77" t="s">
        <v>281</v>
      </c>
      <c r="M77" s="3">
        <v>1700</v>
      </c>
      <c r="P77" s="2">
        <v>45771</v>
      </c>
      <c r="R77">
        <v>3</v>
      </c>
      <c r="S77" s="3">
        <v>5100</v>
      </c>
      <c r="T77" t="s">
        <v>65</v>
      </c>
      <c r="U77" t="s">
        <v>5660</v>
      </c>
      <c r="V77">
        <v>0</v>
      </c>
      <c r="W77" s="3">
        <v>5000</v>
      </c>
      <c r="X77">
        <v>100</v>
      </c>
      <c r="Y77">
        <v>0</v>
      </c>
      <c r="Z77">
        <v>0</v>
      </c>
      <c r="AA77">
        <v>0</v>
      </c>
      <c r="AD77">
        <v>0</v>
      </c>
      <c r="AM77" t="s">
        <v>5661</v>
      </c>
      <c r="AN77" t="s">
        <v>3720</v>
      </c>
      <c r="AP77">
        <v>0</v>
      </c>
      <c r="AQ77">
        <v>0</v>
      </c>
      <c r="AR77">
        <v>0</v>
      </c>
      <c r="AS77">
        <v>0</v>
      </c>
      <c r="AT77">
        <v>0</v>
      </c>
      <c r="AU77">
        <v>0</v>
      </c>
      <c r="AY77" t="s">
        <v>63</v>
      </c>
      <c r="AZ77" t="s">
        <v>5662</v>
      </c>
      <c r="BA77">
        <v>0</v>
      </c>
      <c r="BC77" t="s">
        <v>3720</v>
      </c>
      <c r="BF77" t="s">
        <v>3721</v>
      </c>
    </row>
    <row r="78" spans="1:58" x14ac:dyDescent="0.35">
      <c r="A78" t="s">
        <v>5663</v>
      </c>
      <c r="B78">
        <v>10000</v>
      </c>
      <c r="C78">
        <v>20000</v>
      </c>
      <c r="D78" s="2">
        <v>45775</v>
      </c>
      <c r="E78" t="s">
        <v>59</v>
      </c>
      <c r="F78" t="s">
        <v>5559</v>
      </c>
      <c r="G78" t="s">
        <v>3717</v>
      </c>
      <c r="I78">
        <v>2</v>
      </c>
      <c r="J78" t="s">
        <v>183</v>
      </c>
      <c r="K78">
        <v>105</v>
      </c>
      <c r="L78" t="s">
        <v>281</v>
      </c>
      <c r="M78" s="3">
        <v>1700</v>
      </c>
      <c r="P78" s="2">
        <v>45771</v>
      </c>
      <c r="R78">
        <v>3</v>
      </c>
      <c r="S78" s="3">
        <v>5100</v>
      </c>
      <c r="T78" t="s">
        <v>65</v>
      </c>
      <c r="U78" t="s">
        <v>5664</v>
      </c>
      <c r="V78">
        <v>0</v>
      </c>
      <c r="W78" s="3">
        <v>5000</v>
      </c>
      <c r="X78">
        <v>100</v>
      </c>
      <c r="Y78">
        <v>0</v>
      </c>
      <c r="Z78">
        <v>0</v>
      </c>
      <c r="AA78">
        <v>0</v>
      </c>
      <c r="AD78">
        <v>0</v>
      </c>
      <c r="AM78" t="s">
        <v>5665</v>
      </c>
      <c r="AN78" t="s">
        <v>3720</v>
      </c>
      <c r="AP78">
        <v>0</v>
      </c>
      <c r="AQ78">
        <v>0</v>
      </c>
      <c r="AR78">
        <v>0</v>
      </c>
      <c r="AS78">
        <v>0</v>
      </c>
      <c r="AT78">
        <v>0</v>
      </c>
      <c r="AU78">
        <v>0</v>
      </c>
      <c r="AY78" t="s">
        <v>63</v>
      </c>
      <c r="AZ78" t="s">
        <v>5666</v>
      </c>
      <c r="BA78">
        <v>0</v>
      </c>
      <c r="BC78" t="s">
        <v>3720</v>
      </c>
      <c r="BF78" t="s">
        <v>3721</v>
      </c>
    </row>
    <row r="79" spans="1:58" x14ac:dyDescent="0.35">
      <c r="A79" t="s">
        <v>5667</v>
      </c>
      <c r="B79">
        <v>10000</v>
      </c>
      <c r="C79">
        <v>20000</v>
      </c>
      <c r="D79" s="2">
        <v>45775</v>
      </c>
      <c r="E79" t="s">
        <v>59</v>
      </c>
      <c r="F79" t="s">
        <v>5559</v>
      </c>
      <c r="G79" t="s">
        <v>3717</v>
      </c>
      <c r="I79">
        <v>2</v>
      </c>
      <c r="J79" t="s">
        <v>183</v>
      </c>
      <c r="K79">
        <v>105</v>
      </c>
      <c r="L79" t="s">
        <v>281</v>
      </c>
      <c r="M79" s="3">
        <v>1700</v>
      </c>
      <c r="P79" s="2">
        <v>45771</v>
      </c>
      <c r="R79">
        <v>3</v>
      </c>
      <c r="S79" s="3">
        <v>5100</v>
      </c>
      <c r="T79" t="s">
        <v>65</v>
      </c>
      <c r="U79" t="s">
        <v>5668</v>
      </c>
      <c r="V79">
        <v>0</v>
      </c>
      <c r="W79" s="3">
        <v>5000</v>
      </c>
      <c r="X79">
        <v>100</v>
      </c>
      <c r="Y79">
        <v>0</v>
      </c>
      <c r="Z79">
        <v>0</v>
      </c>
      <c r="AA79">
        <v>0</v>
      </c>
      <c r="AD79">
        <v>0</v>
      </c>
      <c r="AM79" t="s">
        <v>5669</v>
      </c>
      <c r="AN79" t="s">
        <v>3720</v>
      </c>
      <c r="AP79">
        <v>0</v>
      </c>
      <c r="AQ79">
        <v>0</v>
      </c>
      <c r="AR79">
        <v>0</v>
      </c>
      <c r="AS79">
        <v>0</v>
      </c>
      <c r="AT79">
        <v>0</v>
      </c>
      <c r="AU79">
        <v>0</v>
      </c>
      <c r="AY79" t="s">
        <v>63</v>
      </c>
      <c r="AZ79" t="s">
        <v>5670</v>
      </c>
      <c r="BA79">
        <v>0</v>
      </c>
      <c r="BC79" t="s">
        <v>3720</v>
      </c>
      <c r="BF79" t="s">
        <v>3721</v>
      </c>
    </row>
    <row r="80" spans="1:58" x14ac:dyDescent="0.35">
      <c r="A80" t="s">
        <v>5558</v>
      </c>
      <c r="B80">
        <v>10000</v>
      </c>
      <c r="C80">
        <v>20000</v>
      </c>
      <c r="D80" s="2">
        <v>45775</v>
      </c>
      <c r="E80" t="s">
        <v>59</v>
      </c>
      <c r="F80" t="s">
        <v>5559</v>
      </c>
      <c r="G80" t="s">
        <v>3717</v>
      </c>
      <c r="I80">
        <v>2</v>
      </c>
      <c r="J80" t="s">
        <v>183</v>
      </c>
      <c r="K80">
        <v>105</v>
      </c>
      <c r="L80" t="s">
        <v>281</v>
      </c>
      <c r="M80" s="3">
        <v>1700</v>
      </c>
      <c r="P80" s="2">
        <v>45771</v>
      </c>
      <c r="R80">
        <v>3</v>
      </c>
      <c r="S80" s="3">
        <v>5100</v>
      </c>
      <c r="T80" t="s">
        <v>65</v>
      </c>
      <c r="U80" t="s">
        <v>5560</v>
      </c>
      <c r="V80">
        <v>0</v>
      </c>
      <c r="W80" s="3">
        <v>5000</v>
      </c>
      <c r="X80">
        <v>100</v>
      </c>
      <c r="Y80">
        <v>0</v>
      </c>
      <c r="Z80">
        <v>0</v>
      </c>
      <c r="AA80">
        <v>0</v>
      </c>
      <c r="AD80">
        <v>0</v>
      </c>
      <c r="AM80" t="s">
        <v>5561</v>
      </c>
      <c r="AN80" t="s">
        <v>3720</v>
      </c>
      <c r="AP80">
        <v>0</v>
      </c>
      <c r="AQ80">
        <v>0</v>
      </c>
      <c r="AR80">
        <v>0</v>
      </c>
      <c r="AS80">
        <v>0</v>
      </c>
      <c r="AT80">
        <v>0</v>
      </c>
      <c r="AU80">
        <v>0</v>
      </c>
      <c r="AY80" t="s">
        <v>63</v>
      </c>
      <c r="AZ80" t="s">
        <v>5562</v>
      </c>
      <c r="BA80">
        <v>0</v>
      </c>
      <c r="BC80" t="s">
        <v>3720</v>
      </c>
      <c r="BF80" t="s">
        <v>3721</v>
      </c>
    </row>
    <row r="81" spans="1:58" x14ac:dyDescent="0.35">
      <c r="A81" t="s">
        <v>5563</v>
      </c>
      <c r="B81">
        <v>10000</v>
      </c>
      <c r="C81">
        <v>20000</v>
      </c>
      <c r="D81" s="2">
        <v>45775</v>
      </c>
      <c r="E81" t="s">
        <v>59</v>
      </c>
      <c r="F81" t="s">
        <v>5559</v>
      </c>
      <c r="G81" t="s">
        <v>3717</v>
      </c>
      <c r="I81">
        <v>2</v>
      </c>
      <c r="J81" t="s">
        <v>183</v>
      </c>
      <c r="K81">
        <v>105</v>
      </c>
      <c r="L81" t="s">
        <v>281</v>
      </c>
      <c r="M81" s="3">
        <v>1700</v>
      </c>
      <c r="P81" s="2">
        <v>45771</v>
      </c>
      <c r="R81">
        <v>3</v>
      </c>
      <c r="S81" s="3">
        <v>5100</v>
      </c>
      <c r="T81" t="s">
        <v>65</v>
      </c>
      <c r="U81" t="s">
        <v>5564</v>
      </c>
      <c r="V81">
        <v>0</v>
      </c>
      <c r="W81" s="3">
        <v>5000</v>
      </c>
      <c r="X81">
        <v>100</v>
      </c>
      <c r="Y81">
        <v>0</v>
      </c>
      <c r="Z81">
        <v>0</v>
      </c>
      <c r="AA81">
        <v>0</v>
      </c>
      <c r="AD81">
        <v>0</v>
      </c>
      <c r="AM81" t="s">
        <v>5565</v>
      </c>
      <c r="AN81" t="s">
        <v>3720</v>
      </c>
      <c r="AP81">
        <v>0</v>
      </c>
      <c r="AQ81">
        <v>0</v>
      </c>
      <c r="AR81">
        <v>0</v>
      </c>
      <c r="AS81">
        <v>0</v>
      </c>
      <c r="AT81">
        <v>0</v>
      </c>
      <c r="AU81">
        <v>0</v>
      </c>
      <c r="AY81" t="s">
        <v>63</v>
      </c>
      <c r="AZ81" t="s">
        <v>5566</v>
      </c>
      <c r="BA81">
        <v>0</v>
      </c>
      <c r="BC81" t="s">
        <v>3720</v>
      </c>
      <c r="BF81" t="s">
        <v>3721</v>
      </c>
    </row>
    <row r="82" spans="1:58" x14ac:dyDescent="0.35">
      <c r="A82" t="s">
        <v>5567</v>
      </c>
      <c r="B82">
        <v>10000</v>
      </c>
      <c r="C82">
        <v>20000</v>
      </c>
      <c r="D82" s="2">
        <v>45775</v>
      </c>
      <c r="E82" t="s">
        <v>59</v>
      </c>
      <c r="F82" t="s">
        <v>5559</v>
      </c>
      <c r="G82" t="s">
        <v>3717</v>
      </c>
      <c r="I82">
        <v>2</v>
      </c>
      <c r="J82" t="s">
        <v>183</v>
      </c>
      <c r="K82">
        <v>105</v>
      </c>
      <c r="L82" t="s">
        <v>281</v>
      </c>
      <c r="M82" s="3">
        <v>1700</v>
      </c>
      <c r="P82" s="2">
        <v>45771</v>
      </c>
      <c r="R82">
        <v>3</v>
      </c>
      <c r="S82" s="3">
        <v>5100</v>
      </c>
      <c r="T82" t="s">
        <v>65</v>
      </c>
      <c r="U82" t="s">
        <v>5568</v>
      </c>
      <c r="V82">
        <v>0</v>
      </c>
      <c r="W82" s="3">
        <v>5000</v>
      </c>
      <c r="X82">
        <v>100</v>
      </c>
      <c r="Y82">
        <v>0</v>
      </c>
      <c r="Z82">
        <v>0</v>
      </c>
      <c r="AA82">
        <v>0</v>
      </c>
      <c r="AD82">
        <v>0</v>
      </c>
      <c r="AM82" t="s">
        <v>5569</v>
      </c>
      <c r="AN82" t="s">
        <v>3720</v>
      </c>
      <c r="AP82">
        <v>0</v>
      </c>
      <c r="AQ82">
        <v>0</v>
      </c>
      <c r="AR82">
        <v>0</v>
      </c>
      <c r="AS82">
        <v>0</v>
      </c>
      <c r="AT82">
        <v>0</v>
      </c>
      <c r="AU82">
        <v>0</v>
      </c>
      <c r="AY82" t="s">
        <v>63</v>
      </c>
      <c r="AZ82" t="s">
        <v>5570</v>
      </c>
      <c r="BA82">
        <v>0</v>
      </c>
      <c r="BC82" t="s">
        <v>3720</v>
      </c>
      <c r="BF82" t="s">
        <v>3721</v>
      </c>
    </row>
    <row r="83" spans="1:58" x14ac:dyDescent="0.35">
      <c r="A83" t="s">
        <v>6412</v>
      </c>
      <c r="B83">
        <v>10000</v>
      </c>
      <c r="C83">
        <v>10000</v>
      </c>
      <c r="D83" s="2">
        <v>45784</v>
      </c>
      <c r="E83" t="s">
        <v>59</v>
      </c>
      <c r="F83" t="s">
        <v>1571</v>
      </c>
      <c r="G83" t="s">
        <v>6346</v>
      </c>
      <c r="I83">
        <v>1</v>
      </c>
      <c r="J83" t="s">
        <v>183</v>
      </c>
      <c r="K83" t="s">
        <v>944</v>
      </c>
      <c r="L83" t="s">
        <v>945</v>
      </c>
      <c r="M83" s="3">
        <v>4110</v>
      </c>
      <c r="P83" s="2">
        <v>45771</v>
      </c>
      <c r="R83">
        <v>28</v>
      </c>
      <c r="S83" s="3">
        <v>115080</v>
      </c>
      <c r="T83" t="s">
        <v>65</v>
      </c>
      <c r="U83" t="s">
        <v>5044</v>
      </c>
      <c r="V83">
        <v>0</v>
      </c>
      <c r="W83" s="3">
        <v>100000</v>
      </c>
      <c r="X83" s="3">
        <v>15080</v>
      </c>
      <c r="Y83">
        <v>0</v>
      </c>
      <c r="Z83">
        <v>0</v>
      </c>
      <c r="AA83">
        <v>0</v>
      </c>
      <c r="AD83">
        <v>0</v>
      </c>
      <c r="AM83" t="s">
        <v>5045</v>
      </c>
      <c r="AN83" t="s">
        <v>108</v>
      </c>
      <c r="AP83">
        <v>0</v>
      </c>
      <c r="AQ83">
        <v>0</v>
      </c>
      <c r="AR83">
        <v>0</v>
      </c>
      <c r="AS83">
        <v>0</v>
      </c>
      <c r="AT83">
        <v>0</v>
      </c>
      <c r="AU83">
        <v>0</v>
      </c>
      <c r="AY83" t="s">
        <v>63</v>
      </c>
      <c r="AZ83" t="s">
        <v>6413</v>
      </c>
      <c r="BA83">
        <v>0</v>
      </c>
      <c r="BC83" t="s">
        <v>108</v>
      </c>
      <c r="BF83" t="s">
        <v>6414</v>
      </c>
    </row>
    <row r="84" spans="1:58" x14ac:dyDescent="0.35">
      <c r="A84" t="s">
        <v>6415</v>
      </c>
      <c r="B84">
        <v>10000</v>
      </c>
      <c r="C84">
        <v>10000</v>
      </c>
      <c r="D84" s="2">
        <v>45784</v>
      </c>
      <c r="E84" t="s">
        <v>59</v>
      </c>
      <c r="F84" t="s">
        <v>912</v>
      </c>
      <c r="G84" t="s">
        <v>6346</v>
      </c>
      <c r="I84">
        <v>1</v>
      </c>
      <c r="J84" t="s">
        <v>183</v>
      </c>
      <c r="K84" t="s">
        <v>944</v>
      </c>
      <c r="L84" t="s">
        <v>945</v>
      </c>
      <c r="M84" s="3">
        <v>4110</v>
      </c>
      <c r="P84" s="2">
        <v>45771</v>
      </c>
      <c r="R84">
        <v>28</v>
      </c>
      <c r="S84" s="3">
        <v>115080</v>
      </c>
      <c r="T84" t="s">
        <v>65</v>
      </c>
      <c r="U84" t="s">
        <v>880</v>
      </c>
      <c r="V84">
        <v>0</v>
      </c>
      <c r="W84" s="3">
        <v>100000</v>
      </c>
      <c r="X84" s="3">
        <v>15080</v>
      </c>
      <c r="Y84">
        <v>0</v>
      </c>
      <c r="Z84">
        <v>0</v>
      </c>
      <c r="AA84">
        <v>0</v>
      </c>
      <c r="AD84">
        <v>0</v>
      </c>
      <c r="AM84" t="s">
        <v>881</v>
      </c>
      <c r="AN84" t="s">
        <v>108</v>
      </c>
      <c r="AP84">
        <v>0</v>
      </c>
      <c r="AQ84">
        <v>0</v>
      </c>
      <c r="AR84">
        <v>0</v>
      </c>
      <c r="AS84">
        <v>0</v>
      </c>
      <c r="AT84">
        <v>0</v>
      </c>
      <c r="AU84">
        <v>0</v>
      </c>
      <c r="AY84" t="s">
        <v>63</v>
      </c>
      <c r="AZ84" t="s">
        <v>6416</v>
      </c>
      <c r="BA84">
        <v>0</v>
      </c>
      <c r="BC84" t="s">
        <v>108</v>
      </c>
      <c r="BF84" t="s">
        <v>6417</v>
      </c>
    </row>
    <row r="85" spans="1:58" x14ac:dyDescent="0.35">
      <c r="A85" t="s">
        <v>4089</v>
      </c>
      <c r="B85">
        <v>10000</v>
      </c>
      <c r="C85">
        <v>10000</v>
      </c>
      <c r="D85" s="2">
        <v>45776</v>
      </c>
      <c r="E85" t="s">
        <v>59</v>
      </c>
      <c r="F85" t="s">
        <v>4090</v>
      </c>
      <c r="G85" t="s">
        <v>4023</v>
      </c>
      <c r="I85">
        <v>1</v>
      </c>
      <c r="J85" t="s">
        <v>183</v>
      </c>
      <c r="K85">
        <v>72</v>
      </c>
      <c r="L85" t="s">
        <v>869</v>
      </c>
      <c r="M85">
        <v>500</v>
      </c>
      <c r="P85" s="2">
        <v>45771</v>
      </c>
      <c r="R85">
        <v>6</v>
      </c>
      <c r="S85" s="3">
        <v>3000</v>
      </c>
      <c r="T85" t="s">
        <v>65</v>
      </c>
      <c r="U85" t="s">
        <v>4092</v>
      </c>
      <c r="V85">
        <v>0</v>
      </c>
      <c r="W85" s="3">
        <v>1000</v>
      </c>
      <c r="X85" s="3">
        <v>2000</v>
      </c>
      <c r="Y85">
        <v>0</v>
      </c>
      <c r="Z85">
        <v>0</v>
      </c>
      <c r="AA85">
        <v>0</v>
      </c>
      <c r="AD85">
        <v>0</v>
      </c>
      <c r="AM85" t="s">
        <v>4093</v>
      </c>
      <c r="AN85" t="s">
        <v>282</v>
      </c>
      <c r="AP85">
        <v>0</v>
      </c>
      <c r="AQ85">
        <v>0</v>
      </c>
      <c r="AR85">
        <v>0</v>
      </c>
      <c r="AS85">
        <v>0</v>
      </c>
      <c r="AT85">
        <v>0</v>
      </c>
      <c r="AU85">
        <v>0</v>
      </c>
      <c r="AY85" t="s">
        <v>63</v>
      </c>
      <c r="AZ85" t="s">
        <v>6307</v>
      </c>
      <c r="BA85">
        <v>0</v>
      </c>
      <c r="BC85" t="s">
        <v>282</v>
      </c>
      <c r="BF85" t="s">
        <v>4094</v>
      </c>
    </row>
    <row r="86" spans="1:58" x14ac:dyDescent="0.35">
      <c r="A86" t="s">
        <v>4033</v>
      </c>
      <c r="B86">
        <v>10000</v>
      </c>
      <c r="C86">
        <v>30000</v>
      </c>
      <c r="D86" s="2">
        <v>45776</v>
      </c>
      <c r="E86" t="s">
        <v>59</v>
      </c>
      <c r="F86" s="4">
        <v>0.46378472222222222</v>
      </c>
      <c r="G86" t="s">
        <v>4034</v>
      </c>
      <c r="I86">
        <v>2</v>
      </c>
      <c r="J86" t="s">
        <v>183</v>
      </c>
      <c r="K86">
        <v>77</v>
      </c>
      <c r="L86" t="s">
        <v>192</v>
      </c>
      <c r="M86" s="3">
        <v>3705</v>
      </c>
      <c r="P86" s="2">
        <v>45771</v>
      </c>
      <c r="R86">
        <v>88</v>
      </c>
      <c r="S86" s="3">
        <v>326040</v>
      </c>
      <c r="T86" t="s">
        <v>65</v>
      </c>
      <c r="U86" t="s">
        <v>4035</v>
      </c>
      <c r="V86">
        <v>0</v>
      </c>
      <c r="W86" s="3">
        <v>300000</v>
      </c>
      <c r="X86" s="3">
        <v>26040</v>
      </c>
      <c r="Y86">
        <v>0</v>
      </c>
      <c r="Z86">
        <v>0</v>
      </c>
      <c r="AA86">
        <v>0</v>
      </c>
      <c r="AD86">
        <v>0</v>
      </c>
      <c r="AM86" t="s">
        <v>4036</v>
      </c>
      <c r="AN86" t="s">
        <v>108</v>
      </c>
      <c r="AP86">
        <v>0</v>
      </c>
      <c r="AQ86">
        <v>0</v>
      </c>
      <c r="AR86">
        <v>0</v>
      </c>
      <c r="AS86">
        <v>0</v>
      </c>
      <c r="AT86">
        <v>0</v>
      </c>
      <c r="AU86">
        <v>0</v>
      </c>
      <c r="AY86" t="s">
        <v>63</v>
      </c>
      <c r="AZ86" t="s">
        <v>6418</v>
      </c>
      <c r="BA86">
        <v>0</v>
      </c>
      <c r="BC86" t="s">
        <v>108</v>
      </c>
      <c r="BF86" t="s">
        <v>4037</v>
      </c>
    </row>
    <row r="87" spans="1:58" x14ac:dyDescent="0.35">
      <c r="A87" t="s">
        <v>3557</v>
      </c>
      <c r="B87">
        <v>10000</v>
      </c>
      <c r="C87">
        <v>20000</v>
      </c>
      <c r="D87" s="2">
        <v>45771</v>
      </c>
      <c r="E87" t="s">
        <v>59</v>
      </c>
      <c r="F87" t="s">
        <v>3558</v>
      </c>
      <c r="G87" t="s">
        <v>1880</v>
      </c>
      <c r="I87">
        <v>2</v>
      </c>
      <c r="J87" t="s">
        <v>183</v>
      </c>
      <c r="K87">
        <v>63</v>
      </c>
      <c r="L87" t="s">
        <v>136</v>
      </c>
      <c r="M87">
        <v>625</v>
      </c>
      <c r="P87" s="2">
        <v>45771</v>
      </c>
      <c r="R87">
        <v>16</v>
      </c>
      <c r="S87" s="3">
        <v>10000</v>
      </c>
      <c r="T87" t="s">
        <v>65</v>
      </c>
      <c r="U87" t="s">
        <v>3035</v>
      </c>
      <c r="V87">
        <v>0</v>
      </c>
      <c r="W87" s="3">
        <v>10000</v>
      </c>
      <c r="X87">
        <v>0</v>
      </c>
      <c r="Y87">
        <v>0</v>
      </c>
      <c r="Z87">
        <v>0</v>
      </c>
      <c r="AA87">
        <v>0</v>
      </c>
      <c r="AD87">
        <v>0</v>
      </c>
      <c r="AM87" t="s">
        <v>3036</v>
      </c>
      <c r="AN87" t="s">
        <v>170</v>
      </c>
      <c r="AP87">
        <v>0</v>
      </c>
      <c r="AQ87">
        <v>0</v>
      </c>
      <c r="AR87">
        <v>0</v>
      </c>
      <c r="AS87">
        <v>0</v>
      </c>
      <c r="AT87">
        <v>0</v>
      </c>
      <c r="AU87">
        <v>0</v>
      </c>
      <c r="AY87" t="s">
        <v>63</v>
      </c>
      <c r="AZ87" t="s">
        <v>5824</v>
      </c>
      <c r="BA87">
        <v>0</v>
      </c>
      <c r="BC87" t="s">
        <v>170</v>
      </c>
      <c r="BF87" t="s">
        <v>3559</v>
      </c>
    </row>
    <row r="88" spans="1:58" x14ac:dyDescent="0.35">
      <c r="A88" t="s">
        <v>3560</v>
      </c>
      <c r="B88">
        <v>10000</v>
      </c>
      <c r="C88">
        <v>20000</v>
      </c>
      <c r="D88" s="2">
        <v>45771</v>
      </c>
      <c r="E88" t="s">
        <v>59</v>
      </c>
      <c r="F88" t="s">
        <v>3561</v>
      </c>
      <c r="G88" t="s">
        <v>1880</v>
      </c>
      <c r="I88">
        <v>2</v>
      </c>
      <c r="J88" t="s">
        <v>183</v>
      </c>
      <c r="K88">
        <v>63</v>
      </c>
      <c r="L88" t="s">
        <v>136</v>
      </c>
      <c r="M88" s="3">
        <v>3750</v>
      </c>
      <c r="P88" s="2">
        <v>45771</v>
      </c>
      <c r="R88">
        <v>16</v>
      </c>
      <c r="S88" s="3">
        <v>60000</v>
      </c>
      <c r="T88" t="s">
        <v>65</v>
      </c>
      <c r="U88" t="s">
        <v>1882</v>
      </c>
      <c r="V88">
        <v>0</v>
      </c>
      <c r="W88" s="3">
        <v>60000</v>
      </c>
      <c r="X88">
        <v>0</v>
      </c>
      <c r="Y88">
        <v>0</v>
      </c>
      <c r="Z88">
        <v>0</v>
      </c>
      <c r="AA88">
        <v>0</v>
      </c>
      <c r="AD88">
        <v>0</v>
      </c>
      <c r="AM88" t="s">
        <v>1883</v>
      </c>
      <c r="AN88" t="s">
        <v>170</v>
      </c>
      <c r="AP88">
        <v>0</v>
      </c>
      <c r="AQ88">
        <v>0</v>
      </c>
      <c r="AR88">
        <v>0</v>
      </c>
      <c r="AS88">
        <v>0</v>
      </c>
      <c r="AT88">
        <v>0</v>
      </c>
      <c r="AU88">
        <v>0</v>
      </c>
      <c r="AY88" t="s">
        <v>63</v>
      </c>
      <c r="AZ88" t="s">
        <v>5825</v>
      </c>
      <c r="BA88">
        <v>0</v>
      </c>
      <c r="BC88" t="s">
        <v>170</v>
      </c>
      <c r="BF88" t="s">
        <v>3562</v>
      </c>
    </row>
    <row r="89" spans="1:58" x14ac:dyDescent="0.35">
      <c r="A89" t="s">
        <v>3563</v>
      </c>
      <c r="B89">
        <v>10000</v>
      </c>
      <c r="C89">
        <v>10000</v>
      </c>
      <c r="D89" s="2">
        <v>45772</v>
      </c>
      <c r="E89" t="s">
        <v>59</v>
      </c>
      <c r="F89" t="s">
        <v>3497</v>
      </c>
      <c r="G89" t="s">
        <v>1880</v>
      </c>
      <c r="I89">
        <v>1</v>
      </c>
      <c r="J89" t="s">
        <v>183</v>
      </c>
      <c r="K89">
        <v>78</v>
      </c>
      <c r="L89" t="s">
        <v>216</v>
      </c>
      <c r="M89" s="3">
        <v>4000</v>
      </c>
      <c r="P89" s="2">
        <v>45771</v>
      </c>
      <c r="R89">
        <v>16</v>
      </c>
      <c r="S89" s="3">
        <v>64000</v>
      </c>
      <c r="T89" t="s">
        <v>65</v>
      </c>
      <c r="U89" t="s">
        <v>1882</v>
      </c>
      <c r="V89">
        <v>0</v>
      </c>
      <c r="W89" s="3">
        <v>60000</v>
      </c>
      <c r="X89" s="3">
        <v>4000</v>
      </c>
      <c r="Y89">
        <v>0</v>
      </c>
      <c r="Z89">
        <v>0</v>
      </c>
      <c r="AA89">
        <v>0</v>
      </c>
      <c r="AD89">
        <v>0</v>
      </c>
      <c r="AM89" t="s">
        <v>1883</v>
      </c>
      <c r="AN89" t="s">
        <v>170</v>
      </c>
      <c r="AP89">
        <v>0</v>
      </c>
      <c r="AQ89">
        <v>0</v>
      </c>
      <c r="AR89">
        <v>0</v>
      </c>
      <c r="AS89">
        <v>0</v>
      </c>
      <c r="AT89">
        <v>0</v>
      </c>
      <c r="AU89">
        <v>0</v>
      </c>
      <c r="AY89" t="s">
        <v>63</v>
      </c>
      <c r="AZ89" t="s">
        <v>6521</v>
      </c>
      <c r="BA89">
        <v>0</v>
      </c>
      <c r="BC89" t="s">
        <v>170</v>
      </c>
      <c r="BF89" t="s">
        <v>3564</v>
      </c>
    </row>
    <row r="90" spans="1:58" x14ac:dyDescent="0.35">
      <c r="A90" t="s">
        <v>3563</v>
      </c>
      <c r="B90">
        <v>10000</v>
      </c>
      <c r="C90">
        <v>20000</v>
      </c>
      <c r="D90" s="2">
        <v>45772</v>
      </c>
      <c r="E90" t="s">
        <v>59</v>
      </c>
      <c r="F90" t="s">
        <v>3497</v>
      </c>
      <c r="G90" t="s">
        <v>1880</v>
      </c>
      <c r="I90">
        <v>2</v>
      </c>
      <c r="J90" t="s">
        <v>183</v>
      </c>
      <c r="K90">
        <v>63</v>
      </c>
      <c r="L90" t="s">
        <v>136</v>
      </c>
      <c r="M90" s="3">
        <v>3750</v>
      </c>
      <c r="P90" s="2">
        <v>45771</v>
      </c>
      <c r="R90">
        <v>16</v>
      </c>
      <c r="S90" s="3">
        <v>60000</v>
      </c>
      <c r="T90" t="s">
        <v>65</v>
      </c>
      <c r="U90" t="s">
        <v>1882</v>
      </c>
      <c r="V90">
        <v>0</v>
      </c>
      <c r="W90" s="3">
        <v>60000</v>
      </c>
      <c r="X90">
        <v>0</v>
      </c>
      <c r="Y90">
        <v>0</v>
      </c>
      <c r="Z90">
        <v>0</v>
      </c>
      <c r="AA90">
        <v>0</v>
      </c>
      <c r="AD90">
        <v>0</v>
      </c>
      <c r="AM90" t="s">
        <v>1883</v>
      </c>
      <c r="AN90" t="s">
        <v>170</v>
      </c>
      <c r="AP90">
        <v>0</v>
      </c>
      <c r="AQ90">
        <v>0</v>
      </c>
      <c r="AR90">
        <v>0</v>
      </c>
      <c r="AS90">
        <v>0</v>
      </c>
      <c r="AT90">
        <v>0</v>
      </c>
      <c r="AU90">
        <v>0</v>
      </c>
      <c r="AY90" t="s">
        <v>63</v>
      </c>
      <c r="AZ90" t="s">
        <v>6521</v>
      </c>
      <c r="BA90">
        <v>0</v>
      </c>
      <c r="BC90" t="s">
        <v>170</v>
      </c>
      <c r="BF90" t="s">
        <v>3564</v>
      </c>
    </row>
    <row r="91" spans="1:58" x14ac:dyDescent="0.35">
      <c r="A91" t="s">
        <v>3565</v>
      </c>
      <c r="B91">
        <v>10000</v>
      </c>
      <c r="C91">
        <v>20000</v>
      </c>
      <c r="D91" s="2">
        <v>45771</v>
      </c>
      <c r="E91" t="s">
        <v>59</v>
      </c>
      <c r="F91" t="s">
        <v>3566</v>
      </c>
      <c r="G91" t="s">
        <v>1428</v>
      </c>
      <c r="I91">
        <v>2</v>
      </c>
      <c r="J91" t="s">
        <v>183</v>
      </c>
      <c r="K91">
        <v>63</v>
      </c>
      <c r="L91" t="s">
        <v>136</v>
      </c>
      <c r="M91" s="3">
        <v>5000</v>
      </c>
      <c r="P91" s="2">
        <v>45771</v>
      </c>
      <c r="R91">
        <v>16</v>
      </c>
      <c r="S91" s="3">
        <v>80000</v>
      </c>
      <c r="T91" t="s">
        <v>65</v>
      </c>
      <c r="U91" t="s">
        <v>3002</v>
      </c>
      <c r="V91">
        <v>0</v>
      </c>
      <c r="W91" s="3">
        <v>80000</v>
      </c>
      <c r="X91">
        <v>0</v>
      </c>
      <c r="Y91">
        <v>0</v>
      </c>
      <c r="Z91">
        <v>0</v>
      </c>
      <c r="AA91">
        <v>0</v>
      </c>
      <c r="AD91">
        <v>0</v>
      </c>
      <c r="AM91" t="s">
        <v>3003</v>
      </c>
      <c r="AN91" t="s">
        <v>170</v>
      </c>
      <c r="AP91">
        <v>0</v>
      </c>
      <c r="AQ91">
        <v>0</v>
      </c>
      <c r="AR91">
        <v>0</v>
      </c>
      <c r="AS91">
        <v>0</v>
      </c>
      <c r="AT91">
        <v>0</v>
      </c>
      <c r="AU91">
        <v>0</v>
      </c>
      <c r="AY91" t="s">
        <v>63</v>
      </c>
      <c r="AZ91" t="s">
        <v>6522</v>
      </c>
      <c r="BA91">
        <v>0</v>
      </c>
      <c r="BC91" t="s">
        <v>170</v>
      </c>
      <c r="BF91" t="s">
        <v>3567</v>
      </c>
    </row>
    <row r="92" spans="1:58" x14ac:dyDescent="0.35">
      <c r="A92" t="s">
        <v>5577</v>
      </c>
      <c r="B92">
        <v>10000</v>
      </c>
      <c r="C92">
        <v>20000</v>
      </c>
      <c r="D92" s="2">
        <v>45772</v>
      </c>
      <c r="E92" t="s">
        <v>59</v>
      </c>
      <c r="F92" t="s">
        <v>5578</v>
      </c>
      <c r="G92">
        <v>17190809009</v>
      </c>
      <c r="I92">
        <v>1</v>
      </c>
      <c r="J92" t="s">
        <v>183</v>
      </c>
      <c r="K92" t="s">
        <v>3820</v>
      </c>
      <c r="L92" t="s">
        <v>439</v>
      </c>
      <c r="M92" s="3">
        <v>25000</v>
      </c>
      <c r="P92" s="2">
        <v>45771</v>
      </c>
      <c r="R92">
        <v>2</v>
      </c>
      <c r="S92" s="3">
        <v>50000</v>
      </c>
      <c r="T92" t="s">
        <v>65</v>
      </c>
      <c r="U92" t="s">
        <v>1315</v>
      </c>
      <c r="V92">
        <v>0</v>
      </c>
      <c r="W92" s="3">
        <v>50000</v>
      </c>
      <c r="X92">
        <v>0</v>
      </c>
      <c r="Y92">
        <v>0</v>
      </c>
      <c r="Z92">
        <v>0</v>
      </c>
      <c r="AA92">
        <v>0</v>
      </c>
      <c r="AD92">
        <v>0</v>
      </c>
      <c r="AM92" t="s">
        <v>1316</v>
      </c>
      <c r="AN92" t="s">
        <v>170</v>
      </c>
      <c r="AP92">
        <v>0</v>
      </c>
      <c r="AQ92">
        <v>0</v>
      </c>
      <c r="AR92">
        <v>0</v>
      </c>
      <c r="AS92">
        <v>0</v>
      </c>
      <c r="AT92">
        <v>0</v>
      </c>
      <c r="AU92">
        <v>0</v>
      </c>
      <c r="AY92" t="s">
        <v>63</v>
      </c>
      <c r="AZ92" t="s">
        <v>5579</v>
      </c>
      <c r="BA92">
        <v>0</v>
      </c>
      <c r="BC92" t="s">
        <v>170</v>
      </c>
      <c r="BF92" t="s">
        <v>5580</v>
      </c>
    </row>
    <row r="93" spans="1:58" x14ac:dyDescent="0.35">
      <c r="A93" t="s">
        <v>3666</v>
      </c>
      <c r="B93">
        <v>10000</v>
      </c>
      <c r="C93">
        <v>10000</v>
      </c>
      <c r="D93" s="2">
        <v>45772</v>
      </c>
      <c r="E93" t="s">
        <v>59</v>
      </c>
      <c r="F93" t="s">
        <v>3667</v>
      </c>
      <c r="G93" t="s">
        <v>3668</v>
      </c>
      <c r="I93">
        <v>1</v>
      </c>
      <c r="J93" t="s">
        <v>183</v>
      </c>
      <c r="K93">
        <v>90</v>
      </c>
      <c r="L93" t="s">
        <v>1190</v>
      </c>
      <c r="M93" s="3">
        <v>10800</v>
      </c>
      <c r="P93" s="2">
        <v>45771</v>
      </c>
      <c r="R93">
        <v>2</v>
      </c>
      <c r="S93" s="3">
        <v>21600</v>
      </c>
      <c r="T93" t="s">
        <v>65</v>
      </c>
      <c r="U93" t="s">
        <v>1181</v>
      </c>
      <c r="V93">
        <v>0</v>
      </c>
      <c r="W93" s="3">
        <v>21600</v>
      </c>
      <c r="X93">
        <v>0</v>
      </c>
      <c r="Y93">
        <v>0</v>
      </c>
      <c r="Z93">
        <v>0</v>
      </c>
      <c r="AA93">
        <v>0</v>
      </c>
      <c r="AD93">
        <v>0</v>
      </c>
      <c r="AM93" t="s">
        <v>1182</v>
      </c>
      <c r="AN93" t="s">
        <v>170</v>
      </c>
      <c r="AP93">
        <v>0</v>
      </c>
      <c r="AQ93">
        <v>0</v>
      </c>
      <c r="AR93">
        <v>0</v>
      </c>
      <c r="AS93">
        <v>0</v>
      </c>
      <c r="AT93">
        <v>0</v>
      </c>
      <c r="AU93">
        <v>0</v>
      </c>
      <c r="AY93" t="s">
        <v>63</v>
      </c>
      <c r="AZ93" t="s">
        <v>5898</v>
      </c>
      <c r="BA93">
        <v>0</v>
      </c>
      <c r="BC93" t="s">
        <v>170</v>
      </c>
      <c r="BF93" t="s">
        <v>3669</v>
      </c>
    </row>
    <row r="94" spans="1:58" x14ac:dyDescent="0.35">
      <c r="A94" t="s">
        <v>3568</v>
      </c>
      <c r="B94">
        <v>10000</v>
      </c>
      <c r="C94">
        <v>10000</v>
      </c>
      <c r="D94" s="2">
        <v>45771</v>
      </c>
      <c r="E94" t="s">
        <v>59</v>
      </c>
      <c r="F94" t="s">
        <v>3527</v>
      </c>
      <c r="G94" t="s">
        <v>3569</v>
      </c>
      <c r="I94">
        <v>1</v>
      </c>
      <c r="J94" t="s">
        <v>183</v>
      </c>
      <c r="K94">
        <v>26</v>
      </c>
      <c r="L94" t="s">
        <v>648</v>
      </c>
      <c r="M94" s="3">
        <v>9000</v>
      </c>
      <c r="P94" s="2">
        <v>45771</v>
      </c>
      <c r="R94">
        <v>4</v>
      </c>
      <c r="S94" s="3">
        <v>36000</v>
      </c>
      <c r="T94" t="s">
        <v>65</v>
      </c>
      <c r="U94" t="s">
        <v>2716</v>
      </c>
      <c r="V94">
        <v>0</v>
      </c>
      <c r="W94" s="3">
        <v>36000</v>
      </c>
      <c r="X94">
        <v>0</v>
      </c>
      <c r="Y94">
        <v>0</v>
      </c>
      <c r="Z94">
        <v>0</v>
      </c>
      <c r="AA94">
        <v>0</v>
      </c>
      <c r="AD94">
        <v>0</v>
      </c>
      <c r="AM94" t="s">
        <v>2717</v>
      </c>
      <c r="AN94" t="s">
        <v>275</v>
      </c>
      <c r="AP94">
        <v>0</v>
      </c>
      <c r="AQ94">
        <v>0</v>
      </c>
      <c r="AR94">
        <v>0</v>
      </c>
      <c r="AS94">
        <v>0</v>
      </c>
      <c r="AT94">
        <v>0</v>
      </c>
      <c r="AU94">
        <v>0</v>
      </c>
      <c r="AY94" t="s">
        <v>63</v>
      </c>
      <c r="AZ94" t="s">
        <v>5899</v>
      </c>
      <c r="BA94">
        <v>0</v>
      </c>
      <c r="BC94" t="s">
        <v>275</v>
      </c>
      <c r="BF94" t="s">
        <v>3570</v>
      </c>
    </row>
    <row r="95" spans="1:58" x14ac:dyDescent="0.35">
      <c r="A95" t="s">
        <v>5900</v>
      </c>
      <c r="B95">
        <v>10000</v>
      </c>
      <c r="C95">
        <v>10000</v>
      </c>
      <c r="D95" s="2">
        <v>45776</v>
      </c>
      <c r="E95" t="s">
        <v>59</v>
      </c>
      <c r="F95" t="s">
        <v>5901</v>
      </c>
      <c r="G95">
        <v>17190809007</v>
      </c>
      <c r="I95">
        <v>1</v>
      </c>
      <c r="J95" t="s">
        <v>183</v>
      </c>
      <c r="K95" t="s">
        <v>3820</v>
      </c>
      <c r="L95" t="s">
        <v>439</v>
      </c>
      <c r="M95" s="3">
        <v>50000</v>
      </c>
      <c r="P95" s="2">
        <v>45771</v>
      </c>
      <c r="R95">
        <v>2</v>
      </c>
      <c r="S95" s="3">
        <v>100000</v>
      </c>
      <c r="T95" t="s">
        <v>65</v>
      </c>
      <c r="U95" t="s">
        <v>1315</v>
      </c>
      <c r="V95">
        <v>0</v>
      </c>
      <c r="W95" s="3">
        <v>100000</v>
      </c>
      <c r="X95">
        <v>0</v>
      </c>
      <c r="Y95">
        <v>0</v>
      </c>
      <c r="Z95">
        <v>0</v>
      </c>
      <c r="AA95">
        <v>0</v>
      </c>
      <c r="AD95">
        <v>0</v>
      </c>
      <c r="AM95" t="s">
        <v>1316</v>
      </c>
      <c r="AN95" t="s">
        <v>275</v>
      </c>
      <c r="AP95">
        <v>0</v>
      </c>
      <c r="AQ95">
        <v>0</v>
      </c>
      <c r="AR95">
        <v>0</v>
      </c>
      <c r="AS95">
        <v>0</v>
      </c>
      <c r="AT95">
        <v>0</v>
      </c>
      <c r="AU95">
        <v>0</v>
      </c>
      <c r="AY95" t="s">
        <v>63</v>
      </c>
      <c r="AZ95" t="s">
        <v>5902</v>
      </c>
      <c r="BA95">
        <v>0</v>
      </c>
      <c r="BC95" t="s">
        <v>275</v>
      </c>
      <c r="BF95" t="s">
        <v>5903</v>
      </c>
    </row>
    <row r="96" spans="1:58" x14ac:dyDescent="0.35">
      <c r="A96" t="s">
        <v>3571</v>
      </c>
      <c r="B96">
        <v>10000</v>
      </c>
      <c r="C96">
        <v>20000</v>
      </c>
      <c r="D96" s="2">
        <v>45772</v>
      </c>
      <c r="E96" t="s">
        <v>59</v>
      </c>
      <c r="F96" t="s">
        <v>3572</v>
      </c>
      <c r="G96" t="s">
        <v>3573</v>
      </c>
      <c r="I96">
        <v>1</v>
      </c>
      <c r="J96" t="s">
        <v>183</v>
      </c>
      <c r="K96">
        <v>90</v>
      </c>
      <c r="L96" t="s">
        <v>1190</v>
      </c>
      <c r="M96" s="3">
        <v>8100</v>
      </c>
      <c r="P96" s="2">
        <v>45771</v>
      </c>
      <c r="R96">
        <v>2</v>
      </c>
      <c r="S96" s="3">
        <v>16200</v>
      </c>
      <c r="T96" t="s">
        <v>65</v>
      </c>
      <c r="U96" t="s">
        <v>1181</v>
      </c>
      <c r="V96">
        <v>0</v>
      </c>
      <c r="W96" s="3">
        <v>16200</v>
      </c>
      <c r="X96">
        <v>0</v>
      </c>
      <c r="Y96">
        <v>0</v>
      </c>
      <c r="Z96">
        <v>0</v>
      </c>
      <c r="AA96">
        <v>0</v>
      </c>
      <c r="AD96">
        <v>0</v>
      </c>
      <c r="AM96" t="s">
        <v>1182</v>
      </c>
      <c r="AN96" t="s">
        <v>275</v>
      </c>
      <c r="AP96">
        <v>0</v>
      </c>
      <c r="AQ96">
        <v>0</v>
      </c>
      <c r="AR96">
        <v>0</v>
      </c>
      <c r="AS96">
        <v>0</v>
      </c>
      <c r="AT96">
        <v>0</v>
      </c>
      <c r="AU96">
        <v>0</v>
      </c>
      <c r="AY96" t="s">
        <v>63</v>
      </c>
      <c r="AZ96" t="s">
        <v>5829</v>
      </c>
      <c r="BA96">
        <v>0</v>
      </c>
      <c r="BC96" t="s">
        <v>275</v>
      </c>
      <c r="BF96" t="s">
        <v>3574</v>
      </c>
    </row>
    <row r="97" spans="1:58" x14ac:dyDescent="0.35">
      <c r="A97" t="s">
        <v>3575</v>
      </c>
      <c r="B97">
        <v>10000</v>
      </c>
      <c r="C97">
        <v>10000</v>
      </c>
      <c r="D97" s="2">
        <v>45772</v>
      </c>
      <c r="E97" t="s">
        <v>59</v>
      </c>
      <c r="F97" t="s">
        <v>3536</v>
      </c>
      <c r="G97" t="s">
        <v>3576</v>
      </c>
      <c r="I97">
        <v>1</v>
      </c>
      <c r="J97" t="s">
        <v>183</v>
      </c>
      <c r="K97">
        <v>31</v>
      </c>
      <c r="L97" t="s">
        <v>2529</v>
      </c>
      <c r="M97" s="3">
        <v>3000</v>
      </c>
      <c r="P97" s="2">
        <v>45771</v>
      </c>
      <c r="R97">
        <v>1</v>
      </c>
      <c r="S97" s="3">
        <v>3000</v>
      </c>
      <c r="T97" t="s">
        <v>65</v>
      </c>
      <c r="U97" t="s">
        <v>3577</v>
      </c>
      <c r="V97">
        <v>0</v>
      </c>
      <c r="W97" s="3">
        <v>3000</v>
      </c>
      <c r="X97">
        <v>0</v>
      </c>
      <c r="Y97">
        <v>0</v>
      </c>
      <c r="Z97">
        <v>0</v>
      </c>
      <c r="AA97">
        <v>0</v>
      </c>
      <c r="AD97">
        <v>0</v>
      </c>
      <c r="AM97" t="s">
        <v>3578</v>
      </c>
      <c r="AN97" t="s">
        <v>3579</v>
      </c>
      <c r="AP97">
        <v>0</v>
      </c>
      <c r="AQ97">
        <v>0</v>
      </c>
      <c r="AR97">
        <v>0</v>
      </c>
      <c r="AS97">
        <v>0</v>
      </c>
      <c r="AT97">
        <v>0</v>
      </c>
      <c r="AU97">
        <v>0</v>
      </c>
      <c r="AY97" t="s">
        <v>63</v>
      </c>
      <c r="AZ97" t="s">
        <v>5904</v>
      </c>
      <c r="BA97">
        <v>0</v>
      </c>
      <c r="BC97" t="s">
        <v>3579</v>
      </c>
      <c r="BF97" t="s">
        <v>3580</v>
      </c>
    </row>
    <row r="98" spans="1:58" x14ac:dyDescent="0.35">
      <c r="A98" t="s">
        <v>5850</v>
      </c>
      <c r="B98">
        <v>10000</v>
      </c>
      <c r="C98">
        <v>30000</v>
      </c>
      <c r="D98" s="2">
        <v>45776</v>
      </c>
      <c r="E98" t="s">
        <v>59</v>
      </c>
      <c r="F98" t="s">
        <v>5851</v>
      </c>
      <c r="G98" t="s">
        <v>5852</v>
      </c>
      <c r="I98">
        <v>1</v>
      </c>
      <c r="J98" t="s">
        <v>183</v>
      </c>
      <c r="K98">
        <v>117</v>
      </c>
      <c r="L98" t="s">
        <v>1377</v>
      </c>
      <c r="M98" s="3">
        <v>3334</v>
      </c>
      <c r="P98" s="2">
        <v>45771</v>
      </c>
      <c r="R98">
        <v>3</v>
      </c>
      <c r="S98" s="3">
        <v>10002</v>
      </c>
      <c r="T98" t="s">
        <v>65</v>
      </c>
      <c r="U98" t="s">
        <v>5854</v>
      </c>
      <c r="V98">
        <v>0</v>
      </c>
      <c r="W98" s="3">
        <v>10000</v>
      </c>
      <c r="X98">
        <v>2</v>
      </c>
      <c r="Y98">
        <v>0</v>
      </c>
      <c r="Z98">
        <v>0</v>
      </c>
      <c r="AA98">
        <v>0</v>
      </c>
      <c r="AD98">
        <v>0</v>
      </c>
      <c r="AM98" t="s">
        <v>5855</v>
      </c>
      <c r="AN98" t="s">
        <v>2395</v>
      </c>
      <c r="AP98">
        <v>0</v>
      </c>
      <c r="AQ98">
        <v>0</v>
      </c>
      <c r="AR98">
        <v>0</v>
      </c>
      <c r="AS98">
        <v>0</v>
      </c>
      <c r="AT98">
        <v>0</v>
      </c>
      <c r="AU98">
        <v>0</v>
      </c>
      <c r="AY98" t="s">
        <v>63</v>
      </c>
      <c r="AZ98" t="s">
        <v>6523</v>
      </c>
      <c r="BA98">
        <v>0</v>
      </c>
      <c r="BC98" t="s">
        <v>2395</v>
      </c>
      <c r="BF98" t="s">
        <v>5856</v>
      </c>
    </row>
    <row r="99" spans="1:58" x14ac:dyDescent="0.35">
      <c r="A99" t="s">
        <v>4021</v>
      </c>
      <c r="B99">
        <v>10000</v>
      </c>
      <c r="C99">
        <v>10000</v>
      </c>
      <c r="D99" s="2">
        <v>45776</v>
      </c>
      <c r="E99" t="s">
        <v>59</v>
      </c>
      <c r="F99" t="s">
        <v>4022</v>
      </c>
      <c r="G99" t="s">
        <v>4023</v>
      </c>
      <c r="I99">
        <v>1</v>
      </c>
      <c r="J99" t="s">
        <v>183</v>
      </c>
      <c r="K99">
        <v>72</v>
      </c>
      <c r="L99" t="s">
        <v>869</v>
      </c>
      <c r="M99" s="3">
        <v>1000</v>
      </c>
      <c r="P99" s="2">
        <v>45771</v>
      </c>
      <c r="R99">
        <v>6</v>
      </c>
      <c r="S99" s="3">
        <v>6000</v>
      </c>
      <c r="T99" t="s">
        <v>65</v>
      </c>
      <c r="U99" t="s">
        <v>4025</v>
      </c>
      <c r="V99">
        <v>0</v>
      </c>
      <c r="W99" s="3">
        <v>5000</v>
      </c>
      <c r="X99" s="3">
        <v>1000</v>
      </c>
      <c r="Y99">
        <v>0</v>
      </c>
      <c r="Z99">
        <v>0</v>
      </c>
      <c r="AA99">
        <v>0</v>
      </c>
      <c r="AD99">
        <v>0</v>
      </c>
      <c r="AM99" t="s">
        <v>4026</v>
      </c>
      <c r="AN99" t="s">
        <v>282</v>
      </c>
      <c r="AP99">
        <v>0</v>
      </c>
      <c r="AQ99">
        <v>0</v>
      </c>
      <c r="AR99">
        <v>0</v>
      </c>
      <c r="AS99">
        <v>0</v>
      </c>
      <c r="AT99">
        <v>0</v>
      </c>
      <c r="AU99">
        <v>0</v>
      </c>
      <c r="AY99" t="s">
        <v>63</v>
      </c>
      <c r="AZ99" t="s">
        <v>6422</v>
      </c>
      <c r="BA99">
        <v>0</v>
      </c>
      <c r="BC99" t="s">
        <v>282</v>
      </c>
      <c r="BF99" t="s">
        <v>4027</v>
      </c>
    </row>
    <row r="100" spans="1:58" x14ac:dyDescent="0.35">
      <c r="A100" t="s">
        <v>3581</v>
      </c>
      <c r="B100">
        <v>10000</v>
      </c>
      <c r="C100">
        <v>10000</v>
      </c>
      <c r="D100" s="2">
        <v>45771</v>
      </c>
      <c r="E100" t="s">
        <v>59</v>
      </c>
      <c r="F100" t="s">
        <v>3582</v>
      </c>
      <c r="G100" t="s">
        <v>3583</v>
      </c>
      <c r="I100">
        <v>1</v>
      </c>
      <c r="J100" t="s">
        <v>183</v>
      </c>
      <c r="K100">
        <v>95</v>
      </c>
      <c r="L100" t="s">
        <v>454</v>
      </c>
      <c r="M100">
        <v>358</v>
      </c>
      <c r="P100" s="2">
        <v>45771</v>
      </c>
      <c r="R100">
        <v>28</v>
      </c>
      <c r="S100" s="3">
        <v>10016</v>
      </c>
      <c r="T100" t="s">
        <v>65</v>
      </c>
      <c r="U100" t="s">
        <v>3585</v>
      </c>
      <c r="V100">
        <v>0</v>
      </c>
      <c r="W100" s="3">
        <v>10000</v>
      </c>
      <c r="X100">
        <v>16</v>
      </c>
      <c r="Y100">
        <v>0</v>
      </c>
      <c r="Z100">
        <v>0</v>
      </c>
      <c r="AA100">
        <v>0</v>
      </c>
      <c r="AD100">
        <v>0</v>
      </c>
      <c r="AM100" t="s">
        <v>3586</v>
      </c>
      <c r="AN100" t="s">
        <v>465</v>
      </c>
      <c r="AP100">
        <v>0</v>
      </c>
      <c r="AQ100">
        <v>0</v>
      </c>
      <c r="AR100">
        <v>0</v>
      </c>
      <c r="AS100">
        <v>0</v>
      </c>
      <c r="AT100">
        <v>0</v>
      </c>
      <c r="AU100">
        <v>0</v>
      </c>
      <c r="AY100" t="s">
        <v>63</v>
      </c>
      <c r="AZ100" t="s">
        <v>6524</v>
      </c>
      <c r="BA100">
        <v>0</v>
      </c>
      <c r="BC100" t="s">
        <v>465</v>
      </c>
      <c r="BF100" t="s">
        <v>3587</v>
      </c>
    </row>
    <row r="101" spans="1:58" x14ac:dyDescent="0.35">
      <c r="A101" t="s">
        <v>3581</v>
      </c>
      <c r="B101">
        <v>20000</v>
      </c>
      <c r="C101">
        <v>10000</v>
      </c>
      <c r="D101" s="2">
        <v>45771</v>
      </c>
      <c r="E101" t="s">
        <v>59</v>
      </c>
      <c r="F101" t="s">
        <v>3582</v>
      </c>
      <c r="G101" t="s">
        <v>3583</v>
      </c>
      <c r="I101">
        <v>1</v>
      </c>
      <c r="J101" t="s">
        <v>183</v>
      </c>
      <c r="K101">
        <v>95</v>
      </c>
      <c r="L101" t="s">
        <v>454</v>
      </c>
      <c r="M101">
        <v>357</v>
      </c>
      <c r="P101" s="2">
        <v>45771</v>
      </c>
      <c r="R101">
        <v>28</v>
      </c>
      <c r="S101" s="3">
        <v>10000</v>
      </c>
      <c r="T101" t="s">
        <v>65</v>
      </c>
      <c r="U101" t="s">
        <v>3585</v>
      </c>
      <c r="V101">
        <v>0</v>
      </c>
      <c r="W101" s="3">
        <v>10000</v>
      </c>
      <c r="X101">
        <v>0</v>
      </c>
      <c r="Y101">
        <v>0</v>
      </c>
      <c r="Z101">
        <v>0</v>
      </c>
      <c r="AA101">
        <v>0</v>
      </c>
      <c r="AD101">
        <v>0</v>
      </c>
      <c r="AM101" t="s">
        <v>3586</v>
      </c>
      <c r="AN101" t="s">
        <v>465</v>
      </c>
      <c r="AP101">
        <v>0</v>
      </c>
      <c r="AQ101">
        <v>0</v>
      </c>
      <c r="AR101">
        <v>0</v>
      </c>
      <c r="AS101">
        <v>0</v>
      </c>
      <c r="AT101">
        <v>0</v>
      </c>
      <c r="AU101">
        <v>0</v>
      </c>
      <c r="AY101" t="s">
        <v>63</v>
      </c>
      <c r="AZ101" t="s">
        <v>6524</v>
      </c>
      <c r="BA101">
        <v>0</v>
      </c>
      <c r="BC101" t="s">
        <v>465</v>
      </c>
      <c r="BF101" t="s">
        <v>3587</v>
      </c>
    </row>
    <row r="102" spans="1:58" x14ac:dyDescent="0.35">
      <c r="A102" t="s">
        <v>3581</v>
      </c>
      <c r="B102">
        <v>30000</v>
      </c>
      <c r="C102">
        <v>10000</v>
      </c>
      <c r="D102" s="2">
        <v>45771</v>
      </c>
      <c r="E102" t="s">
        <v>59</v>
      </c>
      <c r="F102" t="s">
        <v>3582</v>
      </c>
      <c r="G102" t="s">
        <v>3583</v>
      </c>
      <c r="I102">
        <v>1</v>
      </c>
      <c r="J102" t="s">
        <v>183</v>
      </c>
      <c r="K102">
        <v>95</v>
      </c>
      <c r="L102" t="s">
        <v>454</v>
      </c>
      <c r="M102">
        <v>357</v>
      </c>
      <c r="P102" s="2">
        <v>45771</v>
      </c>
      <c r="R102">
        <v>28</v>
      </c>
      <c r="S102" s="3">
        <v>10000</v>
      </c>
      <c r="T102" t="s">
        <v>65</v>
      </c>
      <c r="U102" t="s">
        <v>3585</v>
      </c>
      <c r="V102">
        <v>0</v>
      </c>
      <c r="W102" s="3">
        <v>10000</v>
      </c>
      <c r="X102">
        <v>0</v>
      </c>
      <c r="Y102">
        <v>0</v>
      </c>
      <c r="Z102">
        <v>0</v>
      </c>
      <c r="AA102">
        <v>0</v>
      </c>
      <c r="AD102">
        <v>0</v>
      </c>
      <c r="AM102" t="s">
        <v>3586</v>
      </c>
      <c r="AN102" t="s">
        <v>465</v>
      </c>
      <c r="AP102">
        <v>0</v>
      </c>
      <c r="AQ102">
        <v>0</v>
      </c>
      <c r="AR102">
        <v>0</v>
      </c>
      <c r="AS102">
        <v>0</v>
      </c>
      <c r="AT102">
        <v>0</v>
      </c>
      <c r="AU102">
        <v>0</v>
      </c>
      <c r="AY102" t="s">
        <v>63</v>
      </c>
      <c r="AZ102" t="s">
        <v>6524</v>
      </c>
      <c r="BA102">
        <v>0</v>
      </c>
      <c r="BC102" t="s">
        <v>465</v>
      </c>
      <c r="BF102" t="s">
        <v>3587</v>
      </c>
    </row>
    <row r="103" spans="1:58" x14ac:dyDescent="0.35">
      <c r="A103" t="s">
        <v>3581</v>
      </c>
      <c r="B103">
        <v>40000</v>
      </c>
      <c r="C103">
        <v>10000</v>
      </c>
      <c r="D103" s="2">
        <v>45771</v>
      </c>
      <c r="E103" t="s">
        <v>59</v>
      </c>
      <c r="F103" t="s">
        <v>3582</v>
      </c>
      <c r="G103" t="s">
        <v>3583</v>
      </c>
      <c r="I103">
        <v>1</v>
      </c>
      <c r="J103" t="s">
        <v>183</v>
      </c>
      <c r="K103">
        <v>95</v>
      </c>
      <c r="L103" t="s">
        <v>454</v>
      </c>
      <c r="M103">
        <v>357</v>
      </c>
      <c r="P103" s="2">
        <v>45771</v>
      </c>
      <c r="R103">
        <v>28</v>
      </c>
      <c r="S103" s="3">
        <v>10000</v>
      </c>
      <c r="T103" t="s">
        <v>65</v>
      </c>
      <c r="U103" t="s">
        <v>3585</v>
      </c>
      <c r="V103">
        <v>0</v>
      </c>
      <c r="W103" s="3">
        <v>10000</v>
      </c>
      <c r="X103">
        <v>0</v>
      </c>
      <c r="Y103">
        <v>0</v>
      </c>
      <c r="Z103">
        <v>0</v>
      </c>
      <c r="AA103">
        <v>0</v>
      </c>
      <c r="AD103">
        <v>0</v>
      </c>
      <c r="AM103" t="s">
        <v>3586</v>
      </c>
      <c r="AN103" t="s">
        <v>465</v>
      </c>
      <c r="AP103">
        <v>0</v>
      </c>
      <c r="AQ103">
        <v>0</v>
      </c>
      <c r="AR103">
        <v>0</v>
      </c>
      <c r="AS103">
        <v>0</v>
      </c>
      <c r="AT103">
        <v>0</v>
      </c>
      <c r="AU103">
        <v>0</v>
      </c>
      <c r="AY103" t="s">
        <v>63</v>
      </c>
      <c r="AZ103" t="s">
        <v>6524</v>
      </c>
      <c r="BA103">
        <v>0</v>
      </c>
      <c r="BC103" t="s">
        <v>465</v>
      </c>
      <c r="BF103" t="s">
        <v>3587</v>
      </c>
    </row>
    <row r="104" spans="1:58" x14ac:dyDescent="0.35">
      <c r="A104" t="s">
        <v>3581</v>
      </c>
      <c r="B104">
        <v>50000</v>
      </c>
      <c r="C104">
        <v>10000</v>
      </c>
      <c r="D104" s="2">
        <v>45771</v>
      </c>
      <c r="E104" t="s">
        <v>59</v>
      </c>
      <c r="F104" t="s">
        <v>3582</v>
      </c>
      <c r="G104" t="s">
        <v>3583</v>
      </c>
      <c r="I104">
        <v>1</v>
      </c>
      <c r="J104" t="s">
        <v>183</v>
      </c>
      <c r="K104">
        <v>95</v>
      </c>
      <c r="L104" t="s">
        <v>454</v>
      </c>
      <c r="M104">
        <v>357</v>
      </c>
      <c r="P104" s="2">
        <v>45771</v>
      </c>
      <c r="R104">
        <v>28</v>
      </c>
      <c r="S104" s="3">
        <v>10000</v>
      </c>
      <c r="T104" t="s">
        <v>65</v>
      </c>
      <c r="U104" t="s">
        <v>3585</v>
      </c>
      <c r="V104">
        <v>0</v>
      </c>
      <c r="W104" s="3">
        <v>10000</v>
      </c>
      <c r="X104">
        <v>0</v>
      </c>
      <c r="Y104">
        <v>0</v>
      </c>
      <c r="Z104">
        <v>0</v>
      </c>
      <c r="AA104">
        <v>0</v>
      </c>
      <c r="AD104">
        <v>0</v>
      </c>
      <c r="AM104" t="s">
        <v>3586</v>
      </c>
      <c r="AN104" t="s">
        <v>465</v>
      </c>
      <c r="AP104">
        <v>0</v>
      </c>
      <c r="AQ104">
        <v>0</v>
      </c>
      <c r="AR104">
        <v>0</v>
      </c>
      <c r="AS104">
        <v>0</v>
      </c>
      <c r="AT104">
        <v>0</v>
      </c>
      <c r="AU104">
        <v>0</v>
      </c>
      <c r="AY104" t="s">
        <v>63</v>
      </c>
      <c r="AZ104" t="s">
        <v>6524</v>
      </c>
      <c r="BA104">
        <v>0</v>
      </c>
      <c r="BC104" t="s">
        <v>465</v>
      </c>
      <c r="BF104" t="s">
        <v>3587</v>
      </c>
    </row>
    <row r="105" spans="1:58" x14ac:dyDescent="0.35">
      <c r="A105" t="s">
        <v>3581</v>
      </c>
      <c r="B105">
        <v>60000</v>
      </c>
      <c r="C105">
        <v>10000</v>
      </c>
      <c r="D105" s="2">
        <v>45771</v>
      </c>
      <c r="E105" t="s">
        <v>59</v>
      </c>
      <c r="F105" t="s">
        <v>3582</v>
      </c>
      <c r="G105" t="s">
        <v>3583</v>
      </c>
      <c r="I105">
        <v>1</v>
      </c>
      <c r="J105" t="s">
        <v>183</v>
      </c>
      <c r="K105">
        <v>95</v>
      </c>
      <c r="L105" t="s">
        <v>454</v>
      </c>
      <c r="M105">
        <v>357</v>
      </c>
      <c r="P105" s="2">
        <v>45771</v>
      </c>
      <c r="R105">
        <v>28</v>
      </c>
      <c r="S105" s="3">
        <v>10000</v>
      </c>
      <c r="T105" t="s">
        <v>65</v>
      </c>
      <c r="U105" t="s">
        <v>3585</v>
      </c>
      <c r="V105">
        <v>0</v>
      </c>
      <c r="W105" s="3">
        <v>10000</v>
      </c>
      <c r="X105">
        <v>0</v>
      </c>
      <c r="Y105">
        <v>0</v>
      </c>
      <c r="Z105">
        <v>0</v>
      </c>
      <c r="AA105">
        <v>0</v>
      </c>
      <c r="AD105">
        <v>0</v>
      </c>
      <c r="AM105" t="s">
        <v>3586</v>
      </c>
      <c r="AN105" t="s">
        <v>465</v>
      </c>
      <c r="AP105">
        <v>0</v>
      </c>
      <c r="AQ105">
        <v>0</v>
      </c>
      <c r="AR105">
        <v>0</v>
      </c>
      <c r="AS105">
        <v>0</v>
      </c>
      <c r="AT105">
        <v>0</v>
      </c>
      <c r="AU105">
        <v>0</v>
      </c>
      <c r="AY105" t="s">
        <v>63</v>
      </c>
      <c r="AZ105" t="s">
        <v>6524</v>
      </c>
      <c r="BA105">
        <v>0</v>
      </c>
      <c r="BC105" t="s">
        <v>465</v>
      </c>
      <c r="BF105" t="s">
        <v>3587</v>
      </c>
    </row>
    <row r="106" spans="1:58" x14ac:dyDescent="0.35">
      <c r="A106" t="s">
        <v>3581</v>
      </c>
      <c r="B106">
        <v>70000</v>
      </c>
      <c r="C106">
        <v>10000</v>
      </c>
      <c r="D106" s="2">
        <v>45771</v>
      </c>
      <c r="E106" t="s">
        <v>59</v>
      </c>
      <c r="F106" t="s">
        <v>3582</v>
      </c>
      <c r="G106" t="s">
        <v>3583</v>
      </c>
      <c r="I106">
        <v>1</v>
      </c>
      <c r="J106" t="s">
        <v>183</v>
      </c>
      <c r="K106">
        <v>95</v>
      </c>
      <c r="L106" t="s">
        <v>454</v>
      </c>
      <c r="M106">
        <v>357</v>
      </c>
      <c r="P106" s="2">
        <v>45771</v>
      </c>
      <c r="R106">
        <v>28</v>
      </c>
      <c r="S106" s="3">
        <v>10000</v>
      </c>
      <c r="T106" t="s">
        <v>65</v>
      </c>
      <c r="U106" t="s">
        <v>3585</v>
      </c>
      <c r="V106">
        <v>0</v>
      </c>
      <c r="W106" s="3">
        <v>10000</v>
      </c>
      <c r="X106">
        <v>0</v>
      </c>
      <c r="Y106">
        <v>0</v>
      </c>
      <c r="Z106">
        <v>0</v>
      </c>
      <c r="AA106">
        <v>0</v>
      </c>
      <c r="AD106">
        <v>0</v>
      </c>
      <c r="AM106" t="s">
        <v>3586</v>
      </c>
      <c r="AN106" t="s">
        <v>465</v>
      </c>
      <c r="AP106">
        <v>0</v>
      </c>
      <c r="AQ106">
        <v>0</v>
      </c>
      <c r="AR106">
        <v>0</v>
      </c>
      <c r="AS106">
        <v>0</v>
      </c>
      <c r="AT106">
        <v>0</v>
      </c>
      <c r="AU106">
        <v>0</v>
      </c>
      <c r="AY106" t="s">
        <v>63</v>
      </c>
      <c r="AZ106" t="s">
        <v>6524</v>
      </c>
      <c r="BA106">
        <v>0</v>
      </c>
      <c r="BC106" t="s">
        <v>465</v>
      </c>
      <c r="BF106" t="s">
        <v>3587</v>
      </c>
    </row>
    <row r="107" spans="1:58" x14ac:dyDescent="0.35">
      <c r="A107" t="s">
        <v>3581</v>
      </c>
      <c r="B107">
        <v>80000</v>
      </c>
      <c r="C107">
        <v>10000</v>
      </c>
      <c r="D107" s="2">
        <v>45771</v>
      </c>
      <c r="E107" t="s">
        <v>59</v>
      </c>
      <c r="F107" t="s">
        <v>3582</v>
      </c>
      <c r="G107" t="s">
        <v>3583</v>
      </c>
      <c r="I107">
        <v>1</v>
      </c>
      <c r="J107" t="s">
        <v>183</v>
      </c>
      <c r="K107">
        <v>95</v>
      </c>
      <c r="L107" t="s">
        <v>454</v>
      </c>
      <c r="M107">
        <v>357</v>
      </c>
      <c r="P107" s="2">
        <v>45771</v>
      </c>
      <c r="R107">
        <v>28</v>
      </c>
      <c r="S107" s="3">
        <v>10000</v>
      </c>
      <c r="T107" t="s">
        <v>65</v>
      </c>
      <c r="U107" t="s">
        <v>3585</v>
      </c>
      <c r="V107">
        <v>0</v>
      </c>
      <c r="W107" s="3">
        <v>10000</v>
      </c>
      <c r="X107">
        <v>0</v>
      </c>
      <c r="Y107">
        <v>0</v>
      </c>
      <c r="Z107">
        <v>0</v>
      </c>
      <c r="AA107">
        <v>0</v>
      </c>
      <c r="AD107">
        <v>0</v>
      </c>
      <c r="AM107" t="s">
        <v>3586</v>
      </c>
      <c r="AN107" t="s">
        <v>465</v>
      </c>
      <c r="AP107">
        <v>0</v>
      </c>
      <c r="AQ107">
        <v>0</v>
      </c>
      <c r="AR107">
        <v>0</v>
      </c>
      <c r="AS107">
        <v>0</v>
      </c>
      <c r="AT107">
        <v>0</v>
      </c>
      <c r="AU107">
        <v>0</v>
      </c>
      <c r="AY107" t="s">
        <v>63</v>
      </c>
      <c r="AZ107" t="s">
        <v>6524</v>
      </c>
      <c r="BA107">
        <v>0</v>
      </c>
      <c r="BC107" t="s">
        <v>465</v>
      </c>
      <c r="BF107" t="s">
        <v>3587</v>
      </c>
    </row>
    <row r="108" spans="1:58" x14ac:dyDescent="0.35">
      <c r="A108" t="s">
        <v>3581</v>
      </c>
      <c r="B108">
        <v>90000</v>
      </c>
      <c r="C108">
        <v>10000</v>
      </c>
      <c r="D108" s="2">
        <v>45771</v>
      </c>
      <c r="E108" t="s">
        <v>59</v>
      </c>
      <c r="F108" t="s">
        <v>3582</v>
      </c>
      <c r="G108" t="s">
        <v>3583</v>
      </c>
      <c r="I108">
        <v>1</v>
      </c>
      <c r="J108" t="s">
        <v>183</v>
      </c>
      <c r="K108">
        <v>95</v>
      </c>
      <c r="L108" t="s">
        <v>454</v>
      </c>
      <c r="M108">
        <v>357</v>
      </c>
      <c r="P108" s="2">
        <v>45771</v>
      </c>
      <c r="R108">
        <v>28</v>
      </c>
      <c r="S108" s="3">
        <v>10000</v>
      </c>
      <c r="T108" t="s">
        <v>65</v>
      </c>
      <c r="U108" t="s">
        <v>3585</v>
      </c>
      <c r="V108">
        <v>0</v>
      </c>
      <c r="W108" s="3">
        <v>10000</v>
      </c>
      <c r="X108">
        <v>0</v>
      </c>
      <c r="Y108">
        <v>0</v>
      </c>
      <c r="Z108">
        <v>0</v>
      </c>
      <c r="AA108">
        <v>0</v>
      </c>
      <c r="AD108">
        <v>0</v>
      </c>
      <c r="AM108" t="s">
        <v>3586</v>
      </c>
      <c r="AN108" t="s">
        <v>465</v>
      </c>
      <c r="AP108">
        <v>0</v>
      </c>
      <c r="AQ108">
        <v>0</v>
      </c>
      <c r="AR108">
        <v>0</v>
      </c>
      <c r="AS108">
        <v>0</v>
      </c>
      <c r="AT108">
        <v>0</v>
      </c>
      <c r="AU108">
        <v>0</v>
      </c>
      <c r="AY108" t="s">
        <v>63</v>
      </c>
      <c r="AZ108" t="s">
        <v>6524</v>
      </c>
      <c r="BA108">
        <v>0</v>
      </c>
      <c r="BC108" t="s">
        <v>465</v>
      </c>
      <c r="BF108" t="s">
        <v>3587</v>
      </c>
    </row>
    <row r="109" spans="1:58" x14ac:dyDescent="0.35">
      <c r="A109" t="s">
        <v>3581</v>
      </c>
      <c r="B109">
        <v>100000</v>
      </c>
      <c r="C109">
        <v>10000</v>
      </c>
      <c r="D109" s="2">
        <v>45771</v>
      </c>
      <c r="E109" t="s">
        <v>59</v>
      </c>
      <c r="F109" t="s">
        <v>3582</v>
      </c>
      <c r="G109" t="s">
        <v>3583</v>
      </c>
      <c r="I109">
        <v>1</v>
      </c>
      <c r="J109" t="s">
        <v>183</v>
      </c>
      <c r="K109">
        <v>95</v>
      </c>
      <c r="L109" t="s">
        <v>454</v>
      </c>
      <c r="M109">
        <v>357</v>
      </c>
      <c r="P109" s="2">
        <v>45771</v>
      </c>
      <c r="R109">
        <v>28</v>
      </c>
      <c r="S109" s="3">
        <v>10000</v>
      </c>
      <c r="T109" t="s">
        <v>65</v>
      </c>
      <c r="U109" t="s">
        <v>3585</v>
      </c>
      <c r="V109">
        <v>0</v>
      </c>
      <c r="W109" s="3">
        <v>10000</v>
      </c>
      <c r="X109">
        <v>0</v>
      </c>
      <c r="Y109">
        <v>0</v>
      </c>
      <c r="Z109">
        <v>0</v>
      </c>
      <c r="AA109">
        <v>0</v>
      </c>
      <c r="AD109">
        <v>0</v>
      </c>
      <c r="AM109" t="s">
        <v>3586</v>
      </c>
      <c r="AN109" t="s">
        <v>465</v>
      </c>
      <c r="AP109">
        <v>0</v>
      </c>
      <c r="AQ109">
        <v>0</v>
      </c>
      <c r="AR109">
        <v>0</v>
      </c>
      <c r="AS109">
        <v>0</v>
      </c>
      <c r="AT109">
        <v>0</v>
      </c>
      <c r="AU109">
        <v>0</v>
      </c>
      <c r="AY109" t="s">
        <v>63</v>
      </c>
      <c r="AZ109" t="s">
        <v>6524</v>
      </c>
      <c r="BA109">
        <v>0</v>
      </c>
      <c r="BC109" t="s">
        <v>465</v>
      </c>
      <c r="BF109" t="s">
        <v>3587</v>
      </c>
    </row>
    <row r="110" spans="1:58" x14ac:dyDescent="0.35">
      <c r="A110" t="s">
        <v>3588</v>
      </c>
      <c r="B110">
        <v>10000</v>
      </c>
      <c r="C110">
        <v>10000</v>
      </c>
      <c r="D110" s="2">
        <v>45771</v>
      </c>
      <c r="E110" t="s">
        <v>59</v>
      </c>
      <c r="F110" t="s">
        <v>3589</v>
      </c>
      <c r="G110" t="s">
        <v>3334</v>
      </c>
      <c r="I110">
        <v>1</v>
      </c>
      <c r="J110" t="s">
        <v>183</v>
      </c>
      <c r="K110">
        <v>66</v>
      </c>
      <c r="L110" t="s">
        <v>3192</v>
      </c>
      <c r="M110" s="3">
        <v>5000</v>
      </c>
      <c r="P110" s="2">
        <v>45771</v>
      </c>
      <c r="R110">
        <v>1</v>
      </c>
      <c r="S110" s="3">
        <v>5000</v>
      </c>
      <c r="T110" t="s">
        <v>65</v>
      </c>
      <c r="U110" t="s">
        <v>3335</v>
      </c>
      <c r="V110">
        <v>0</v>
      </c>
      <c r="W110" s="3">
        <v>5000</v>
      </c>
      <c r="X110">
        <v>0</v>
      </c>
      <c r="Y110">
        <v>0</v>
      </c>
      <c r="Z110">
        <v>0</v>
      </c>
      <c r="AA110">
        <v>0</v>
      </c>
      <c r="AD110">
        <v>0</v>
      </c>
      <c r="AM110" t="s">
        <v>3336</v>
      </c>
      <c r="AN110" t="s">
        <v>275</v>
      </c>
      <c r="AP110">
        <v>0</v>
      </c>
      <c r="AQ110">
        <v>0</v>
      </c>
      <c r="AR110">
        <v>0</v>
      </c>
      <c r="AS110">
        <v>0</v>
      </c>
      <c r="AT110">
        <v>0</v>
      </c>
      <c r="AU110">
        <v>0</v>
      </c>
      <c r="AY110" t="s">
        <v>63</v>
      </c>
      <c r="AZ110" t="s">
        <v>5905</v>
      </c>
      <c r="BA110">
        <v>0</v>
      </c>
      <c r="BC110" t="s">
        <v>275</v>
      </c>
      <c r="BF110" t="s">
        <v>3590</v>
      </c>
    </row>
    <row r="111" spans="1:58" x14ac:dyDescent="0.35">
      <c r="A111" t="s">
        <v>3591</v>
      </c>
      <c r="B111">
        <v>10000</v>
      </c>
      <c r="C111">
        <v>10000</v>
      </c>
      <c r="D111" s="2">
        <v>45771</v>
      </c>
      <c r="E111" t="s">
        <v>59</v>
      </c>
      <c r="F111" t="s">
        <v>3592</v>
      </c>
      <c r="G111" t="s">
        <v>3593</v>
      </c>
      <c r="I111">
        <v>1</v>
      </c>
      <c r="J111" t="s">
        <v>183</v>
      </c>
      <c r="K111">
        <v>62</v>
      </c>
      <c r="L111" t="s">
        <v>830</v>
      </c>
      <c r="M111" s="3">
        <v>2000</v>
      </c>
      <c r="P111" s="2">
        <v>45771</v>
      </c>
      <c r="R111">
        <v>1</v>
      </c>
      <c r="S111" s="3">
        <v>2000</v>
      </c>
      <c r="T111" t="s">
        <v>65</v>
      </c>
      <c r="U111" t="s">
        <v>3353</v>
      </c>
      <c r="V111">
        <v>0</v>
      </c>
      <c r="W111" s="3">
        <v>2000</v>
      </c>
      <c r="X111">
        <v>0</v>
      </c>
      <c r="Y111">
        <v>0</v>
      </c>
      <c r="Z111">
        <v>0</v>
      </c>
      <c r="AA111">
        <v>0</v>
      </c>
      <c r="AD111">
        <v>0</v>
      </c>
      <c r="AM111" t="s">
        <v>3354</v>
      </c>
      <c r="AN111" t="s">
        <v>275</v>
      </c>
      <c r="AP111">
        <v>0</v>
      </c>
      <c r="AQ111">
        <v>0</v>
      </c>
      <c r="AR111">
        <v>0</v>
      </c>
      <c r="AS111">
        <v>0</v>
      </c>
      <c r="AT111">
        <v>0</v>
      </c>
      <c r="AU111">
        <v>0</v>
      </c>
      <c r="AY111" t="s">
        <v>63</v>
      </c>
      <c r="AZ111" t="s">
        <v>5906</v>
      </c>
      <c r="BA111">
        <v>0</v>
      </c>
      <c r="BC111" t="s">
        <v>275</v>
      </c>
      <c r="BF111" t="s">
        <v>3594</v>
      </c>
    </row>
    <row r="112" spans="1:58" x14ac:dyDescent="0.35">
      <c r="A112" t="s">
        <v>5861</v>
      </c>
      <c r="B112">
        <v>10000</v>
      </c>
      <c r="C112">
        <v>10000</v>
      </c>
      <c r="D112" s="2">
        <v>45776</v>
      </c>
      <c r="E112" t="s">
        <v>59</v>
      </c>
      <c r="F112" t="s">
        <v>5862</v>
      </c>
      <c r="G112" t="s">
        <v>5863</v>
      </c>
      <c r="I112">
        <v>1</v>
      </c>
      <c r="J112" t="s">
        <v>183</v>
      </c>
      <c r="K112">
        <v>79</v>
      </c>
      <c r="L112" t="s">
        <v>92</v>
      </c>
      <c r="M112">
        <v>139</v>
      </c>
      <c r="P112" s="2">
        <v>45771</v>
      </c>
      <c r="R112">
        <v>36</v>
      </c>
      <c r="S112" s="3">
        <v>5004</v>
      </c>
      <c r="T112" t="s">
        <v>65</v>
      </c>
      <c r="U112" t="s">
        <v>1913</v>
      </c>
      <c r="V112">
        <v>0</v>
      </c>
      <c r="W112" s="3">
        <v>5000</v>
      </c>
      <c r="X112">
        <v>4</v>
      </c>
      <c r="Y112">
        <v>0</v>
      </c>
      <c r="Z112">
        <v>0</v>
      </c>
      <c r="AA112">
        <v>0</v>
      </c>
      <c r="AD112">
        <v>0</v>
      </c>
      <c r="AM112" t="s">
        <v>1914</v>
      </c>
      <c r="AN112" t="s">
        <v>1915</v>
      </c>
      <c r="AP112">
        <v>0</v>
      </c>
      <c r="AQ112">
        <v>0</v>
      </c>
      <c r="AR112">
        <v>0</v>
      </c>
      <c r="AS112">
        <v>0</v>
      </c>
      <c r="AT112">
        <v>0</v>
      </c>
      <c r="AU112">
        <v>0</v>
      </c>
      <c r="AY112" t="s">
        <v>63</v>
      </c>
      <c r="AZ112" t="s">
        <v>6429</v>
      </c>
      <c r="BA112">
        <v>0</v>
      </c>
      <c r="BC112" t="s">
        <v>1915</v>
      </c>
      <c r="BF112" t="s">
        <v>5864</v>
      </c>
    </row>
    <row r="113" spans="1:58" x14ac:dyDescent="0.35">
      <c r="A113" t="s">
        <v>5865</v>
      </c>
      <c r="B113">
        <v>10000</v>
      </c>
      <c r="C113">
        <v>10000</v>
      </c>
      <c r="D113" s="2">
        <v>45776</v>
      </c>
      <c r="E113" t="s">
        <v>59</v>
      </c>
      <c r="F113" t="s">
        <v>5866</v>
      </c>
      <c r="G113" t="s">
        <v>5863</v>
      </c>
      <c r="I113">
        <v>1</v>
      </c>
      <c r="J113" t="s">
        <v>183</v>
      </c>
      <c r="K113">
        <v>79</v>
      </c>
      <c r="L113" t="s">
        <v>92</v>
      </c>
      <c r="M113">
        <v>60</v>
      </c>
      <c r="P113" s="2">
        <v>45771</v>
      </c>
      <c r="R113">
        <v>84</v>
      </c>
      <c r="S113" s="3">
        <v>5040</v>
      </c>
      <c r="T113" t="s">
        <v>65</v>
      </c>
      <c r="U113" t="s">
        <v>1920</v>
      </c>
      <c r="V113">
        <v>0</v>
      </c>
      <c r="W113" s="3">
        <v>5000</v>
      </c>
      <c r="X113">
        <v>40</v>
      </c>
      <c r="Y113">
        <v>0</v>
      </c>
      <c r="Z113">
        <v>0</v>
      </c>
      <c r="AA113">
        <v>0</v>
      </c>
      <c r="AD113">
        <v>0</v>
      </c>
      <c r="AM113" t="s">
        <v>1921</v>
      </c>
      <c r="AN113" t="s">
        <v>1915</v>
      </c>
      <c r="AP113">
        <v>0</v>
      </c>
      <c r="AQ113">
        <v>0</v>
      </c>
      <c r="AR113">
        <v>0</v>
      </c>
      <c r="AS113">
        <v>0</v>
      </c>
      <c r="AT113">
        <v>0</v>
      </c>
      <c r="AU113">
        <v>0</v>
      </c>
      <c r="AY113" t="s">
        <v>63</v>
      </c>
      <c r="AZ113" t="s">
        <v>6430</v>
      </c>
      <c r="BA113">
        <v>0</v>
      </c>
      <c r="BC113" t="s">
        <v>1915</v>
      </c>
      <c r="BF113" t="s">
        <v>5864</v>
      </c>
    </row>
    <row r="114" spans="1:58" x14ac:dyDescent="0.35">
      <c r="A114" t="s">
        <v>5867</v>
      </c>
      <c r="B114">
        <v>10000</v>
      </c>
      <c r="C114">
        <v>10000</v>
      </c>
      <c r="D114" s="2">
        <v>45776</v>
      </c>
      <c r="E114" t="s">
        <v>59</v>
      </c>
      <c r="F114" t="s">
        <v>5866</v>
      </c>
      <c r="G114" t="s">
        <v>5863</v>
      </c>
      <c r="I114">
        <v>1</v>
      </c>
      <c r="J114" t="s">
        <v>183</v>
      </c>
      <c r="K114">
        <v>79</v>
      </c>
      <c r="L114" t="s">
        <v>92</v>
      </c>
      <c r="M114">
        <v>40</v>
      </c>
      <c r="P114" s="2">
        <v>45771</v>
      </c>
      <c r="R114">
        <v>126</v>
      </c>
      <c r="S114" s="3">
        <v>5040</v>
      </c>
      <c r="T114" t="s">
        <v>65</v>
      </c>
      <c r="U114" t="s">
        <v>1925</v>
      </c>
      <c r="V114">
        <v>0</v>
      </c>
      <c r="W114" s="3">
        <v>5000</v>
      </c>
      <c r="X114">
        <v>40</v>
      </c>
      <c r="Y114">
        <v>0</v>
      </c>
      <c r="Z114">
        <v>0</v>
      </c>
      <c r="AA114">
        <v>0</v>
      </c>
      <c r="AD114">
        <v>0</v>
      </c>
      <c r="AM114" t="s">
        <v>1926</v>
      </c>
      <c r="AN114" t="s">
        <v>1915</v>
      </c>
      <c r="AP114">
        <v>0</v>
      </c>
      <c r="AQ114">
        <v>0</v>
      </c>
      <c r="AR114">
        <v>0</v>
      </c>
      <c r="AS114">
        <v>0</v>
      </c>
      <c r="AT114">
        <v>0</v>
      </c>
      <c r="AU114">
        <v>0</v>
      </c>
      <c r="AY114" t="s">
        <v>63</v>
      </c>
      <c r="AZ114" t="s">
        <v>6431</v>
      </c>
      <c r="BA114">
        <v>0</v>
      </c>
      <c r="BC114" t="s">
        <v>1915</v>
      </c>
      <c r="BF114" t="s">
        <v>5864</v>
      </c>
    </row>
    <row r="115" spans="1:58" x14ac:dyDescent="0.35">
      <c r="A115" t="s">
        <v>5868</v>
      </c>
      <c r="B115">
        <v>10000</v>
      </c>
      <c r="C115">
        <v>10000</v>
      </c>
      <c r="D115" s="2">
        <v>45776</v>
      </c>
      <c r="E115" t="s">
        <v>59</v>
      </c>
      <c r="F115" t="s">
        <v>5862</v>
      </c>
      <c r="G115" t="s">
        <v>5863</v>
      </c>
      <c r="I115">
        <v>1</v>
      </c>
      <c r="J115" t="s">
        <v>183</v>
      </c>
      <c r="K115">
        <v>79</v>
      </c>
      <c r="L115" t="s">
        <v>92</v>
      </c>
      <c r="M115">
        <v>24</v>
      </c>
      <c r="P115" s="2">
        <v>45771</v>
      </c>
      <c r="R115">
        <v>210</v>
      </c>
      <c r="S115" s="3">
        <v>5040</v>
      </c>
      <c r="T115" t="s">
        <v>65</v>
      </c>
      <c r="U115" t="s">
        <v>1930</v>
      </c>
      <c r="V115">
        <v>0</v>
      </c>
      <c r="W115" s="3">
        <v>5000</v>
      </c>
      <c r="X115">
        <v>40</v>
      </c>
      <c r="Y115">
        <v>0</v>
      </c>
      <c r="Z115">
        <v>0</v>
      </c>
      <c r="AA115">
        <v>0</v>
      </c>
      <c r="AD115">
        <v>0</v>
      </c>
      <c r="AM115" t="s">
        <v>1931</v>
      </c>
      <c r="AN115" t="s">
        <v>1915</v>
      </c>
      <c r="AP115">
        <v>0</v>
      </c>
      <c r="AQ115">
        <v>0</v>
      </c>
      <c r="AR115">
        <v>0</v>
      </c>
      <c r="AS115">
        <v>0</v>
      </c>
      <c r="AT115">
        <v>0</v>
      </c>
      <c r="AU115">
        <v>0</v>
      </c>
      <c r="AY115" t="s">
        <v>63</v>
      </c>
      <c r="AZ115" t="s">
        <v>6432</v>
      </c>
      <c r="BA115">
        <v>0</v>
      </c>
      <c r="BC115" t="s">
        <v>1915</v>
      </c>
      <c r="BF115" t="s">
        <v>5864</v>
      </c>
    </row>
    <row r="116" spans="1:58" x14ac:dyDescent="0.35">
      <c r="A116" t="s">
        <v>5869</v>
      </c>
      <c r="B116">
        <v>10000</v>
      </c>
      <c r="C116">
        <v>10000</v>
      </c>
      <c r="D116" s="2">
        <v>45776</v>
      </c>
      <c r="E116" t="s">
        <v>59</v>
      </c>
      <c r="F116" t="s">
        <v>5870</v>
      </c>
      <c r="G116" t="s">
        <v>5863</v>
      </c>
      <c r="I116">
        <v>1</v>
      </c>
      <c r="J116" t="s">
        <v>183</v>
      </c>
      <c r="K116">
        <v>79</v>
      </c>
      <c r="L116" t="s">
        <v>92</v>
      </c>
      <c r="M116">
        <v>19</v>
      </c>
      <c r="P116" s="2">
        <v>45771</v>
      </c>
      <c r="R116">
        <v>270</v>
      </c>
      <c r="S116" s="3">
        <v>5130</v>
      </c>
      <c r="T116" t="s">
        <v>65</v>
      </c>
      <c r="U116" t="s">
        <v>1935</v>
      </c>
      <c r="V116">
        <v>0</v>
      </c>
      <c r="W116" s="3">
        <v>5000</v>
      </c>
      <c r="X116">
        <v>130</v>
      </c>
      <c r="Y116">
        <v>0</v>
      </c>
      <c r="Z116">
        <v>0</v>
      </c>
      <c r="AA116">
        <v>0</v>
      </c>
      <c r="AD116">
        <v>0</v>
      </c>
      <c r="AM116" t="s">
        <v>1936</v>
      </c>
      <c r="AN116" t="s">
        <v>1915</v>
      </c>
      <c r="AP116">
        <v>0</v>
      </c>
      <c r="AQ116">
        <v>0</v>
      </c>
      <c r="AR116">
        <v>0</v>
      </c>
      <c r="AS116">
        <v>0</v>
      </c>
      <c r="AT116">
        <v>0</v>
      </c>
      <c r="AU116">
        <v>0</v>
      </c>
      <c r="AY116" t="s">
        <v>63</v>
      </c>
      <c r="AZ116" t="s">
        <v>6433</v>
      </c>
      <c r="BA116">
        <v>0</v>
      </c>
      <c r="BC116" t="s">
        <v>1915</v>
      </c>
      <c r="BF116" t="s">
        <v>5864</v>
      </c>
    </row>
    <row r="117" spans="1:58" x14ac:dyDescent="0.35">
      <c r="A117" t="s">
        <v>5871</v>
      </c>
      <c r="B117">
        <v>10000</v>
      </c>
      <c r="C117">
        <v>10000</v>
      </c>
      <c r="D117" s="2">
        <v>45776</v>
      </c>
      <c r="E117" t="s">
        <v>59</v>
      </c>
      <c r="F117" t="s">
        <v>5870</v>
      </c>
      <c r="G117" t="s">
        <v>5863</v>
      </c>
      <c r="I117">
        <v>1</v>
      </c>
      <c r="J117" t="s">
        <v>183</v>
      </c>
      <c r="K117">
        <v>79</v>
      </c>
      <c r="L117" t="s">
        <v>92</v>
      </c>
      <c r="M117">
        <v>24</v>
      </c>
      <c r="P117" s="2">
        <v>45771</v>
      </c>
      <c r="R117">
        <v>210</v>
      </c>
      <c r="S117" s="3">
        <v>5040</v>
      </c>
      <c r="T117" t="s">
        <v>65</v>
      </c>
      <c r="U117" t="s">
        <v>1940</v>
      </c>
      <c r="V117">
        <v>0</v>
      </c>
      <c r="W117" s="3">
        <v>5000</v>
      </c>
      <c r="X117">
        <v>40</v>
      </c>
      <c r="Y117">
        <v>0</v>
      </c>
      <c r="Z117">
        <v>0</v>
      </c>
      <c r="AA117">
        <v>0</v>
      </c>
      <c r="AD117">
        <v>0</v>
      </c>
      <c r="AM117" t="s">
        <v>1941</v>
      </c>
      <c r="AN117" t="s">
        <v>1915</v>
      </c>
      <c r="AP117">
        <v>0</v>
      </c>
      <c r="AQ117">
        <v>0</v>
      </c>
      <c r="AR117">
        <v>0</v>
      </c>
      <c r="AS117">
        <v>0</v>
      </c>
      <c r="AT117">
        <v>0</v>
      </c>
      <c r="AU117">
        <v>0</v>
      </c>
      <c r="AY117" t="s">
        <v>63</v>
      </c>
      <c r="AZ117" t="s">
        <v>6434</v>
      </c>
      <c r="BA117">
        <v>0</v>
      </c>
      <c r="BC117" t="s">
        <v>1915</v>
      </c>
      <c r="BF117" t="s">
        <v>5864</v>
      </c>
    </row>
    <row r="118" spans="1:58" x14ac:dyDescent="0.35">
      <c r="A118" t="s">
        <v>5872</v>
      </c>
      <c r="B118">
        <v>10000</v>
      </c>
      <c r="C118">
        <v>10000</v>
      </c>
      <c r="D118" s="2">
        <v>45776</v>
      </c>
      <c r="E118" t="s">
        <v>59</v>
      </c>
      <c r="F118" t="s">
        <v>5866</v>
      </c>
      <c r="G118" t="s">
        <v>5863</v>
      </c>
      <c r="I118">
        <v>1</v>
      </c>
      <c r="J118" t="s">
        <v>183</v>
      </c>
      <c r="K118">
        <v>79</v>
      </c>
      <c r="L118" t="s">
        <v>92</v>
      </c>
      <c r="M118">
        <v>40</v>
      </c>
      <c r="P118" s="2">
        <v>45771</v>
      </c>
      <c r="R118">
        <v>126</v>
      </c>
      <c r="S118" s="3">
        <v>5040</v>
      </c>
      <c r="T118" t="s">
        <v>65</v>
      </c>
      <c r="U118" t="s">
        <v>1944</v>
      </c>
      <c r="V118">
        <v>0</v>
      </c>
      <c r="W118" s="3">
        <v>5000</v>
      </c>
      <c r="X118">
        <v>40</v>
      </c>
      <c r="Y118">
        <v>0</v>
      </c>
      <c r="Z118">
        <v>0</v>
      </c>
      <c r="AA118">
        <v>0</v>
      </c>
      <c r="AD118">
        <v>0</v>
      </c>
      <c r="AM118" t="s">
        <v>1945</v>
      </c>
      <c r="AN118" t="s">
        <v>1915</v>
      </c>
      <c r="AP118">
        <v>0</v>
      </c>
      <c r="AQ118">
        <v>0</v>
      </c>
      <c r="AR118">
        <v>0</v>
      </c>
      <c r="AS118">
        <v>0</v>
      </c>
      <c r="AT118">
        <v>0</v>
      </c>
      <c r="AU118">
        <v>0</v>
      </c>
      <c r="AY118" t="s">
        <v>63</v>
      </c>
      <c r="AZ118" t="s">
        <v>6435</v>
      </c>
      <c r="BA118">
        <v>0</v>
      </c>
      <c r="BC118" t="s">
        <v>1915</v>
      </c>
      <c r="BF118" t="s">
        <v>5864</v>
      </c>
    </row>
    <row r="119" spans="1:58" x14ac:dyDescent="0.35">
      <c r="A119" t="s">
        <v>5873</v>
      </c>
      <c r="B119">
        <v>10000</v>
      </c>
      <c r="C119">
        <v>10000</v>
      </c>
      <c r="D119" s="2">
        <v>45776</v>
      </c>
      <c r="E119" t="s">
        <v>59</v>
      </c>
      <c r="F119" t="s">
        <v>5874</v>
      </c>
      <c r="G119" t="s">
        <v>5875</v>
      </c>
      <c r="I119">
        <v>1</v>
      </c>
      <c r="J119" t="s">
        <v>183</v>
      </c>
      <c r="K119">
        <v>79</v>
      </c>
      <c r="L119" t="s">
        <v>92</v>
      </c>
      <c r="M119">
        <v>24</v>
      </c>
      <c r="P119" s="2">
        <v>45771</v>
      </c>
      <c r="R119">
        <v>210</v>
      </c>
      <c r="S119" s="3">
        <v>5040</v>
      </c>
      <c r="T119" t="s">
        <v>65</v>
      </c>
      <c r="U119" t="s">
        <v>1950</v>
      </c>
      <c r="V119">
        <v>0</v>
      </c>
      <c r="W119" s="3">
        <v>5000</v>
      </c>
      <c r="X119">
        <v>40</v>
      </c>
      <c r="Y119">
        <v>0</v>
      </c>
      <c r="Z119">
        <v>0</v>
      </c>
      <c r="AA119">
        <v>0</v>
      </c>
      <c r="AD119">
        <v>0</v>
      </c>
      <c r="AM119" t="s">
        <v>1951</v>
      </c>
      <c r="AN119" t="s">
        <v>1915</v>
      </c>
      <c r="AP119">
        <v>0</v>
      </c>
      <c r="AQ119">
        <v>0</v>
      </c>
      <c r="AR119">
        <v>0</v>
      </c>
      <c r="AS119">
        <v>0</v>
      </c>
      <c r="AT119">
        <v>0</v>
      </c>
      <c r="AU119">
        <v>0</v>
      </c>
      <c r="AY119" t="s">
        <v>63</v>
      </c>
      <c r="AZ119" t="s">
        <v>6436</v>
      </c>
      <c r="BA119">
        <v>0</v>
      </c>
      <c r="BC119" t="s">
        <v>1915</v>
      </c>
      <c r="BF119" t="s">
        <v>5876</v>
      </c>
    </row>
    <row r="120" spans="1:58" x14ac:dyDescent="0.35">
      <c r="A120" t="s">
        <v>5877</v>
      </c>
      <c r="B120">
        <v>10000</v>
      </c>
      <c r="C120">
        <v>10000</v>
      </c>
      <c r="D120" s="2">
        <v>45776</v>
      </c>
      <c r="E120" t="s">
        <v>59</v>
      </c>
      <c r="F120" t="s">
        <v>5870</v>
      </c>
      <c r="G120" t="s">
        <v>5863</v>
      </c>
      <c r="I120">
        <v>1</v>
      </c>
      <c r="J120" t="s">
        <v>183</v>
      </c>
      <c r="K120">
        <v>79</v>
      </c>
      <c r="L120" t="s">
        <v>92</v>
      </c>
      <c r="M120">
        <v>12</v>
      </c>
      <c r="P120" s="2">
        <v>45771</v>
      </c>
      <c r="R120">
        <v>450</v>
      </c>
      <c r="S120" s="3">
        <v>5400</v>
      </c>
      <c r="T120" t="s">
        <v>65</v>
      </c>
      <c r="U120" t="s">
        <v>1956</v>
      </c>
      <c r="V120">
        <v>0</v>
      </c>
      <c r="W120" s="3">
        <v>5000</v>
      </c>
      <c r="X120">
        <v>400</v>
      </c>
      <c r="Y120">
        <v>0</v>
      </c>
      <c r="Z120">
        <v>0</v>
      </c>
      <c r="AA120">
        <v>0</v>
      </c>
      <c r="AD120">
        <v>0</v>
      </c>
      <c r="AM120" t="s">
        <v>1957</v>
      </c>
      <c r="AN120" t="s">
        <v>1915</v>
      </c>
      <c r="AP120">
        <v>0</v>
      </c>
      <c r="AQ120">
        <v>0</v>
      </c>
      <c r="AR120">
        <v>0</v>
      </c>
      <c r="AS120">
        <v>0</v>
      </c>
      <c r="AT120">
        <v>0</v>
      </c>
      <c r="AU120">
        <v>0</v>
      </c>
      <c r="AY120" t="s">
        <v>63</v>
      </c>
      <c r="AZ120" t="s">
        <v>6437</v>
      </c>
      <c r="BA120">
        <v>0</v>
      </c>
      <c r="BC120" t="s">
        <v>1915</v>
      </c>
      <c r="BF120" t="s">
        <v>5876</v>
      </c>
    </row>
    <row r="121" spans="1:58" x14ac:dyDescent="0.35">
      <c r="A121" t="s">
        <v>5878</v>
      </c>
      <c r="B121">
        <v>10000</v>
      </c>
      <c r="C121">
        <v>10000</v>
      </c>
      <c r="D121" s="2">
        <v>45776</v>
      </c>
      <c r="E121" t="s">
        <v>59</v>
      </c>
      <c r="F121" t="s">
        <v>5879</v>
      </c>
      <c r="G121" t="s">
        <v>5863</v>
      </c>
      <c r="I121">
        <v>1</v>
      </c>
      <c r="J121" t="s">
        <v>183</v>
      </c>
      <c r="K121">
        <v>79</v>
      </c>
      <c r="L121" t="s">
        <v>92</v>
      </c>
      <c r="M121">
        <v>34</v>
      </c>
      <c r="P121" s="2">
        <v>45771</v>
      </c>
      <c r="R121">
        <v>150</v>
      </c>
      <c r="S121" s="3">
        <v>5100</v>
      </c>
      <c r="T121" t="s">
        <v>65</v>
      </c>
      <c r="U121" t="s">
        <v>1961</v>
      </c>
      <c r="V121">
        <v>0</v>
      </c>
      <c r="W121" s="3">
        <v>5000</v>
      </c>
      <c r="X121">
        <v>100</v>
      </c>
      <c r="Y121">
        <v>0</v>
      </c>
      <c r="Z121">
        <v>0</v>
      </c>
      <c r="AA121">
        <v>0</v>
      </c>
      <c r="AD121">
        <v>0</v>
      </c>
      <c r="AM121" t="s">
        <v>1962</v>
      </c>
      <c r="AN121" t="s">
        <v>1915</v>
      </c>
      <c r="AP121">
        <v>0</v>
      </c>
      <c r="AQ121">
        <v>0</v>
      </c>
      <c r="AR121">
        <v>0</v>
      </c>
      <c r="AS121">
        <v>0</v>
      </c>
      <c r="AT121">
        <v>0</v>
      </c>
      <c r="AU121">
        <v>0</v>
      </c>
      <c r="AY121" t="s">
        <v>63</v>
      </c>
      <c r="AZ121" t="s">
        <v>6438</v>
      </c>
      <c r="BA121">
        <v>0</v>
      </c>
      <c r="BC121" t="s">
        <v>1915</v>
      </c>
      <c r="BF121" t="s">
        <v>5876</v>
      </c>
    </row>
    <row r="122" spans="1:58" x14ac:dyDescent="0.35">
      <c r="A122" t="s">
        <v>5880</v>
      </c>
      <c r="B122">
        <v>10000</v>
      </c>
      <c r="C122">
        <v>10000</v>
      </c>
      <c r="D122" s="2">
        <v>45776</v>
      </c>
      <c r="E122" t="s">
        <v>59</v>
      </c>
      <c r="F122" t="s">
        <v>5881</v>
      </c>
      <c r="G122" t="s">
        <v>5875</v>
      </c>
      <c r="I122">
        <v>1</v>
      </c>
      <c r="J122" t="s">
        <v>183</v>
      </c>
      <c r="K122">
        <v>79</v>
      </c>
      <c r="L122" t="s">
        <v>92</v>
      </c>
      <c r="M122">
        <v>56</v>
      </c>
      <c r="P122" s="2">
        <v>45771</v>
      </c>
      <c r="R122">
        <v>54</v>
      </c>
      <c r="S122" s="3">
        <v>3024</v>
      </c>
      <c r="T122" t="s">
        <v>65</v>
      </c>
      <c r="U122" t="s">
        <v>1965</v>
      </c>
      <c r="V122">
        <v>0</v>
      </c>
      <c r="W122" s="3">
        <v>3000</v>
      </c>
      <c r="X122">
        <v>24</v>
      </c>
      <c r="Y122">
        <v>0</v>
      </c>
      <c r="Z122">
        <v>0</v>
      </c>
      <c r="AA122">
        <v>0</v>
      </c>
      <c r="AD122">
        <v>0</v>
      </c>
      <c r="AM122" t="s">
        <v>1966</v>
      </c>
      <c r="AN122" t="s">
        <v>1915</v>
      </c>
      <c r="AP122">
        <v>0</v>
      </c>
      <c r="AQ122">
        <v>0</v>
      </c>
      <c r="AR122">
        <v>0</v>
      </c>
      <c r="AS122">
        <v>0</v>
      </c>
      <c r="AT122">
        <v>0</v>
      </c>
      <c r="AU122">
        <v>0</v>
      </c>
      <c r="AY122" t="s">
        <v>63</v>
      </c>
      <c r="AZ122" t="s">
        <v>6439</v>
      </c>
      <c r="BA122">
        <v>0</v>
      </c>
      <c r="BC122" t="s">
        <v>1915</v>
      </c>
      <c r="BF122" t="s">
        <v>5876</v>
      </c>
    </row>
    <row r="123" spans="1:58" x14ac:dyDescent="0.35">
      <c r="A123" t="s">
        <v>5882</v>
      </c>
      <c r="B123">
        <v>10000</v>
      </c>
      <c r="C123">
        <v>10000</v>
      </c>
      <c r="D123" s="2">
        <v>45776</v>
      </c>
      <c r="E123" t="s">
        <v>59</v>
      </c>
      <c r="F123" t="s">
        <v>5879</v>
      </c>
      <c r="G123" t="s">
        <v>5863</v>
      </c>
      <c r="I123">
        <v>1</v>
      </c>
      <c r="J123" t="s">
        <v>183</v>
      </c>
      <c r="K123">
        <v>79</v>
      </c>
      <c r="L123" t="s">
        <v>92</v>
      </c>
      <c r="M123">
        <v>42</v>
      </c>
      <c r="P123" s="2">
        <v>45771</v>
      </c>
      <c r="R123">
        <v>48</v>
      </c>
      <c r="S123" s="3">
        <v>2016</v>
      </c>
      <c r="T123" t="s">
        <v>65</v>
      </c>
      <c r="U123" t="s">
        <v>1970</v>
      </c>
      <c r="V123">
        <v>0</v>
      </c>
      <c r="W123" s="3">
        <v>2000</v>
      </c>
      <c r="X123">
        <v>16</v>
      </c>
      <c r="Y123">
        <v>0</v>
      </c>
      <c r="Z123">
        <v>0</v>
      </c>
      <c r="AA123">
        <v>0</v>
      </c>
      <c r="AD123">
        <v>0</v>
      </c>
      <c r="AM123" t="s">
        <v>1971</v>
      </c>
      <c r="AN123" t="s">
        <v>1915</v>
      </c>
      <c r="AP123">
        <v>0</v>
      </c>
      <c r="AQ123">
        <v>0</v>
      </c>
      <c r="AR123">
        <v>0</v>
      </c>
      <c r="AS123">
        <v>0</v>
      </c>
      <c r="AT123">
        <v>0</v>
      </c>
      <c r="AU123">
        <v>0</v>
      </c>
      <c r="AY123" t="s">
        <v>63</v>
      </c>
      <c r="AZ123" t="s">
        <v>6440</v>
      </c>
      <c r="BA123">
        <v>0</v>
      </c>
      <c r="BC123" t="s">
        <v>1915</v>
      </c>
      <c r="BF123" t="s">
        <v>5876</v>
      </c>
    </row>
    <row r="124" spans="1:58" x14ac:dyDescent="0.35">
      <c r="A124" t="s">
        <v>5883</v>
      </c>
      <c r="B124">
        <v>10000</v>
      </c>
      <c r="C124">
        <v>10000</v>
      </c>
      <c r="D124" s="2">
        <v>45776</v>
      </c>
      <c r="E124" t="s">
        <v>59</v>
      </c>
      <c r="F124" t="s">
        <v>5870</v>
      </c>
      <c r="G124" t="s">
        <v>5863</v>
      </c>
      <c r="I124">
        <v>1</v>
      </c>
      <c r="J124" t="s">
        <v>183</v>
      </c>
      <c r="K124">
        <v>79</v>
      </c>
      <c r="L124" t="s">
        <v>92</v>
      </c>
      <c r="M124">
        <v>100</v>
      </c>
      <c r="P124" s="2">
        <v>45771</v>
      </c>
      <c r="R124">
        <v>30</v>
      </c>
      <c r="S124" s="3">
        <v>3000</v>
      </c>
      <c r="T124" t="s">
        <v>65</v>
      </c>
      <c r="U124" t="s">
        <v>1975</v>
      </c>
      <c r="V124">
        <v>0</v>
      </c>
      <c r="W124" s="3">
        <v>3000</v>
      </c>
      <c r="X124">
        <v>0</v>
      </c>
      <c r="Y124">
        <v>0</v>
      </c>
      <c r="Z124">
        <v>0</v>
      </c>
      <c r="AA124">
        <v>0</v>
      </c>
      <c r="AD124">
        <v>0</v>
      </c>
      <c r="AM124" t="s">
        <v>1976</v>
      </c>
      <c r="AN124" t="s">
        <v>1915</v>
      </c>
      <c r="AP124">
        <v>0</v>
      </c>
      <c r="AQ124">
        <v>0</v>
      </c>
      <c r="AR124">
        <v>0</v>
      </c>
      <c r="AS124">
        <v>0</v>
      </c>
      <c r="AT124">
        <v>0</v>
      </c>
      <c r="AU124">
        <v>0</v>
      </c>
      <c r="AY124" t="s">
        <v>63</v>
      </c>
      <c r="AZ124" t="s">
        <v>6441</v>
      </c>
      <c r="BA124">
        <v>0</v>
      </c>
      <c r="BC124" t="s">
        <v>1915</v>
      </c>
      <c r="BF124" t="s">
        <v>5876</v>
      </c>
    </row>
    <row r="125" spans="1:58" x14ac:dyDescent="0.35">
      <c r="A125" t="s">
        <v>5884</v>
      </c>
      <c r="B125">
        <v>10000</v>
      </c>
      <c r="C125">
        <v>10000</v>
      </c>
      <c r="D125" s="2">
        <v>45776</v>
      </c>
      <c r="E125" t="s">
        <v>59</v>
      </c>
      <c r="F125" t="s">
        <v>5881</v>
      </c>
      <c r="G125" t="s">
        <v>5875</v>
      </c>
      <c r="I125">
        <v>1</v>
      </c>
      <c r="J125" t="s">
        <v>183</v>
      </c>
      <c r="K125">
        <v>79</v>
      </c>
      <c r="L125" t="s">
        <v>92</v>
      </c>
      <c r="M125">
        <v>56</v>
      </c>
      <c r="P125" s="2">
        <v>45771</v>
      </c>
      <c r="R125">
        <v>18</v>
      </c>
      <c r="S125" s="3">
        <v>1008</v>
      </c>
      <c r="T125" t="s">
        <v>65</v>
      </c>
      <c r="U125" t="s">
        <v>1979</v>
      </c>
      <c r="V125">
        <v>0</v>
      </c>
      <c r="W125" s="3">
        <v>1000</v>
      </c>
      <c r="X125">
        <v>8</v>
      </c>
      <c r="Y125">
        <v>0</v>
      </c>
      <c r="Z125">
        <v>0</v>
      </c>
      <c r="AA125">
        <v>0</v>
      </c>
      <c r="AD125">
        <v>0</v>
      </c>
      <c r="AM125" t="s">
        <v>1980</v>
      </c>
      <c r="AN125" t="s">
        <v>1915</v>
      </c>
      <c r="AP125">
        <v>0</v>
      </c>
      <c r="AQ125">
        <v>0</v>
      </c>
      <c r="AR125">
        <v>0</v>
      </c>
      <c r="AS125">
        <v>0</v>
      </c>
      <c r="AT125">
        <v>0</v>
      </c>
      <c r="AU125">
        <v>0</v>
      </c>
      <c r="AY125" t="s">
        <v>63</v>
      </c>
      <c r="AZ125" t="s">
        <v>6442</v>
      </c>
      <c r="BA125">
        <v>0</v>
      </c>
      <c r="BC125" t="s">
        <v>1915</v>
      </c>
      <c r="BF125" t="s">
        <v>5876</v>
      </c>
    </row>
  </sheetData>
  <autoFilter ref="A1:BG50" xr:uid="{AB6D303E-1EA4-4E7A-9E8B-621167B7EFA7}">
    <filterColumn colId="58">
      <filters>
        <filter val="0"/>
      </filters>
    </filterColumn>
  </autoFilter>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8EF74-571B-41F4-B8E8-42B535905DF0}">
  <dimension ref="A1:CR49"/>
  <sheetViews>
    <sheetView topLeftCell="A45" workbookViewId="0">
      <selection activeCell="A4" sqref="A4:XFD49"/>
    </sheetView>
  </sheetViews>
  <sheetFormatPr defaultRowHeight="14.5" x14ac:dyDescent="0.35"/>
  <cols>
    <col min="54" max="54" width="14.453125" bestFit="1" customWidth="1"/>
    <col min="59" max="59" width="15.7265625" bestFit="1" customWidth="1"/>
  </cols>
  <sheetData>
    <row r="1" spans="1:96" x14ac:dyDescent="0.35">
      <c r="A1" t="s">
        <v>6089</v>
      </c>
    </row>
    <row r="2" spans="1:96" x14ac:dyDescent="0.35">
      <c r="A2" t="s">
        <v>6460</v>
      </c>
    </row>
    <row r="3" spans="1:96" x14ac:dyDescent="0.35">
      <c r="D3" s="2"/>
      <c r="M3" s="3"/>
      <c r="P3" s="2"/>
      <c r="S3" s="3"/>
      <c r="AP3" s="2"/>
      <c r="AY3" s="3"/>
      <c r="BB3" s="2"/>
      <c r="BE3" s="3"/>
    </row>
    <row r="4" spans="1:96"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c r="BG4" s="1" t="s">
        <v>20</v>
      </c>
      <c r="BH4" s="1" t="s">
        <v>21</v>
      </c>
      <c r="BI4" s="1" t="s">
        <v>22</v>
      </c>
      <c r="BJ4" s="1" t="s">
        <v>23</v>
      </c>
      <c r="BK4" s="1" t="s">
        <v>24</v>
      </c>
      <c r="BL4" s="1" t="s">
        <v>25</v>
      </c>
      <c r="BM4" s="1" t="s">
        <v>26</v>
      </c>
      <c r="BN4" s="1" t="s">
        <v>27</v>
      </c>
      <c r="BO4" s="1" t="s">
        <v>28</v>
      </c>
      <c r="BP4" s="1" t="s">
        <v>29</v>
      </c>
      <c r="BQ4" s="1" t="s">
        <v>30</v>
      </c>
      <c r="BR4" s="1" t="s">
        <v>31</v>
      </c>
      <c r="BS4" s="1" t="s">
        <v>32</v>
      </c>
      <c r="BT4" s="1" t="s">
        <v>33</v>
      </c>
      <c r="BU4" s="1" t="s">
        <v>34</v>
      </c>
      <c r="BV4" s="1" t="s">
        <v>35</v>
      </c>
      <c r="BW4" s="1" t="s">
        <v>36</v>
      </c>
      <c r="BX4" s="1" t="s">
        <v>37</v>
      </c>
      <c r="BY4" s="1" t="s">
        <v>38</v>
      </c>
      <c r="BZ4" s="1" t="s">
        <v>39</v>
      </c>
      <c r="CA4" s="1" t="s">
        <v>40</v>
      </c>
      <c r="CB4" s="1" t="s">
        <v>41</v>
      </c>
      <c r="CC4" s="1" t="s">
        <v>42</v>
      </c>
      <c r="CD4" s="1" t="s">
        <v>43</v>
      </c>
      <c r="CE4" s="1" t="s">
        <v>44</v>
      </c>
      <c r="CF4" s="1" t="s">
        <v>45</v>
      </c>
      <c r="CG4" s="1" t="s">
        <v>46</v>
      </c>
      <c r="CH4" s="1" t="s">
        <v>47</v>
      </c>
      <c r="CI4" s="1" t="s">
        <v>48</v>
      </c>
      <c r="CJ4" s="1" t="s">
        <v>49</v>
      </c>
      <c r="CK4" s="1" t="s">
        <v>50</v>
      </c>
      <c r="CL4" s="1" t="s">
        <v>51</v>
      </c>
      <c r="CM4" s="1" t="s">
        <v>52</v>
      </c>
      <c r="CN4" s="1" t="s">
        <v>53</v>
      </c>
      <c r="CO4" s="1" t="s">
        <v>54</v>
      </c>
      <c r="CP4" s="1" t="s">
        <v>55</v>
      </c>
      <c r="CQ4" s="1" t="s">
        <v>56</v>
      </c>
      <c r="CR4" s="1" t="s">
        <v>57</v>
      </c>
    </row>
    <row r="5" spans="1:96" x14ac:dyDescent="0.35">
      <c r="A5" t="s">
        <v>5942</v>
      </c>
      <c r="B5">
        <v>10000</v>
      </c>
      <c r="C5">
        <v>10000</v>
      </c>
      <c r="D5" s="2">
        <v>45776</v>
      </c>
      <c r="E5" t="s">
        <v>59</v>
      </c>
      <c r="F5" t="s">
        <v>3979</v>
      </c>
      <c r="G5" t="s">
        <v>3642</v>
      </c>
      <c r="H5" t="s">
        <v>2485</v>
      </c>
      <c r="I5">
        <v>1</v>
      </c>
      <c r="J5" t="s">
        <v>63</v>
      </c>
      <c r="K5">
        <v>86</v>
      </c>
      <c r="L5" t="s">
        <v>1696</v>
      </c>
      <c r="M5" s="3">
        <v>40000</v>
      </c>
      <c r="P5" s="2">
        <v>45773</v>
      </c>
      <c r="R5">
        <v>5</v>
      </c>
      <c r="S5" s="3">
        <v>200000</v>
      </c>
      <c r="T5" t="s">
        <v>65</v>
      </c>
      <c r="U5" t="s">
        <v>2486</v>
      </c>
      <c r="V5">
        <v>0</v>
      </c>
      <c r="W5">
        <v>0</v>
      </c>
      <c r="X5">
        <v>0</v>
      </c>
      <c r="Y5">
        <v>0</v>
      </c>
      <c r="Z5">
        <v>0</v>
      </c>
      <c r="AA5">
        <v>0</v>
      </c>
      <c r="AD5">
        <v>0</v>
      </c>
      <c r="AH5" t="s">
        <v>63</v>
      </c>
      <c r="AI5">
        <v>0</v>
      </c>
      <c r="AJ5" t="s">
        <v>63</v>
      </c>
      <c r="AM5" t="s">
        <v>2487</v>
      </c>
      <c r="AN5" t="s">
        <v>203</v>
      </c>
      <c r="AP5">
        <v>0</v>
      </c>
      <c r="AQ5">
        <v>0</v>
      </c>
      <c r="AR5">
        <v>0</v>
      </c>
      <c r="AS5">
        <v>0</v>
      </c>
      <c r="AT5">
        <v>0</v>
      </c>
      <c r="AU5">
        <v>0</v>
      </c>
      <c r="AY5" t="s">
        <v>63</v>
      </c>
      <c r="BC5" t="s">
        <v>203</v>
      </c>
      <c r="BF5" t="s">
        <v>5943</v>
      </c>
      <c r="BG5" t="s">
        <v>2486</v>
      </c>
      <c r="BH5">
        <v>0</v>
      </c>
      <c r="BI5">
        <v>0</v>
      </c>
      <c r="BJ5">
        <v>0</v>
      </c>
      <c r="BK5">
        <v>0</v>
      </c>
      <c r="BL5">
        <v>0</v>
      </c>
      <c r="BM5">
        <v>0</v>
      </c>
      <c r="BP5">
        <v>0</v>
      </c>
      <c r="BT5" t="s">
        <v>63</v>
      </c>
      <c r="BU5">
        <v>0</v>
      </c>
      <c r="BV5" t="s">
        <v>63</v>
      </c>
      <c r="BY5" t="s">
        <v>2487</v>
      </c>
      <c r="BZ5" t="s">
        <v>203</v>
      </c>
      <c r="CB5">
        <v>0</v>
      </c>
      <c r="CC5">
        <v>0</v>
      </c>
      <c r="CD5">
        <v>0</v>
      </c>
      <c r="CE5">
        <v>0</v>
      </c>
      <c r="CF5">
        <v>0</v>
      </c>
      <c r="CG5">
        <v>0</v>
      </c>
      <c r="CK5" t="s">
        <v>63</v>
      </c>
      <c r="CO5" t="s">
        <v>203</v>
      </c>
      <c r="CR5" t="s">
        <v>5943</v>
      </c>
    </row>
    <row r="6" spans="1:96" x14ac:dyDescent="0.35">
      <c r="A6" t="s">
        <v>3741</v>
      </c>
      <c r="B6">
        <v>10000</v>
      </c>
      <c r="C6">
        <v>10000</v>
      </c>
      <c r="D6" s="2">
        <v>45775</v>
      </c>
      <c r="E6" t="s">
        <v>59</v>
      </c>
      <c r="F6" t="s">
        <v>2209</v>
      </c>
      <c r="G6" t="s">
        <v>3742</v>
      </c>
      <c r="H6" t="s">
        <v>3743</v>
      </c>
      <c r="I6">
        <v>1</v>
      </c>
      <c r="J6" t="s">
        <v>63</v>
      </c>
      <c r="K6">
        <v>73</v>
      </c>
      <c r="L6" t="s">
        <v>184</v>
      </c>
      <c r="M6" s="3">
        <v>7667</v>
      </c>
      <c r="P6" s="2">
        <v>45773</v>
      </c>
      <c r="R6">
        <v>3</v>
      </c>
      <c r="S6" s="3">
        <v>23001</v>
      </c>
      <c r="T6" t="s">
        <v>65</v>
      </c>
      <c r="U6" t="s">
        <v>1326</v>
      </c>
      <c r="V6">
        <v>0</v>
      </c>
      <c r="W6">
        <v>0</v>
      </c>
      <c r="X6">
        <v>0</v>
      </c>
      <c r="Y6">
        <v>0</v>
      </c>
      <c r="Z6">
        <v>0</v>
      </c>
      <c r="AA6">
        <v>0</v>
      </c>
      <c r="AD6">
        <v>0</v>
      </c>
      <c r="AH6" t="s">
        <v>63</v>
      </c>
      <c r="AI6">
        <v>0</v>
      </c>
      <c r="AJ6" t="s">
        <v>63</v>
      </c>
      <c r="AM6" t="s">
        <v>1327</v>
      </c>
      <c r="AN6" t="s">
        <v>320</v>
      </c>
      <c r="AP6">
        <v>0</v>
      </c>
      <c r="AQ6">
        <v>0</v>
      </c>
      <c r="AR6">
        <v>0</v>
      </c>
      <c r="AS6">
        <v>0</v>
      </c>
      <c r="AT6">
        <v>0</v>
      </c>
      <c r="AU6">
        <v>0</v>
      </c>
      <c r="AY6" t="s">
        <v>63</v>
      </c>
      <c r="BC6" t="s">
        <v>320</v>
      </c>
      <c r="BF6" t="s">
        <v>1699</v>
      </c>
      <c r="BG6" t="s">
        <v>1326</v>
      </c>
      <c r="BH6">
        <v>0</v>
      </c>
      <c r="BI6">
        <v>0</v>
      </c>
      <c r="BJ6">
        <v>0</v>
      </c>
      <c r="BK6">
        <v>0</v>
      </c>
      <c r="BL6">
        <v>0</v>
      </c>
      <c r="BM6">
        <v>0</v>
      </c>
      <c r="BP6">
        <v>0</v>
      </c>
      <c r="BT6" t="s">
        <v>63</v>
      </c>
      <c r="BU6">
        <v>0</v>
      </c>
      <c r="BV6" t="s">
        <v>63</v>
      </c>
      <c r="BY6" t="s">
        <v>1327</v>
      </c>
      <c r="BZ6" t="s">
        <v>320</v>
      </c>
      <c r="CB6">
        <v>0</v>
      </c>
      <c r="CC6">
        <v>0</v>
      </c>
      <c r="CD6">
        <v>0</v>
      </c>
      <c r="CE6">
        <v>0</v>
      </c>
      <c r="CF6">
        <v>0</v>
      </c>
      <c r="CG6">
        <v>0</v>
      </c>
      <c r="CK6" t="s">
        <v>63</v>
      </c>
      <c r="CO6" t="s">
        <v>320</v>
      </c>
      <c r="CR6" t="s">
        <v>1699</v>
      </c>
    </row>
    <row r="7" spans="1:96" x14ac:dyDescent="0.35">
      <c r="A7" t="s">
        <v>5944</v>
      </c>
      <c r="B7">
        <v>10000</v>
      </c>
      <c r="C7">
        <v>10000</v>
      </c>
      <c r="D7" s="2">
        <v>45779</v>
      </c>
      <c r="E7" t="s">
        <v>59</v>
      </c>
      <c r="F7" t="s">
        <v>5945</v>
      </c>
      <c r="G7" t="s">
        <v>5946</v>
      </c>
      <c r="H7" t="s">
        <v>5947</v>
      </c>
      <c r="I7">
        <v>1</v>
      </c>
      <c r="J7" t="s">
        <v>63</v>
      </c>
      <c r="K7">
        <v>79</v>
      </c>
      <c r="L7" t="s">
        <v>92</v>
      </c>
      <c r="M7" s="3">
        <v>9200</v>
      </c>
      <c r="P7" s="2">
        <v>45773</v>
      </c>
      <c r="R7">
        <v>936</v>
      </c>
      <c r="S7" s="3">
        <v>8611200</v>
      </c>
      <c r="T7" t="s">
        <v>65</v>
      </c>
      <c r="U7" t="s">
        <v>5948</v>
      </c>
      <c r="V7">
        <v>0</v>
      </c>
      <c r="W7">
        <v>0</v>
      </c>
      <c r="X7">
        <v>0</v>
      </c>
      <c r="Y7">
        <v>0</v>
      </c>
      <c r="Z7">
        <v>0</v>
      </c>
      <c r="AA7">
        <v>0</v>
      </c>
      <c r="AD7">
        <v>0</v>
      </c>
      <c r="AH7" t="s">
        <v>63</v>
      </c>
      <c r="AI7">
        <v>0</v>
      </c>
      <c r="AJ7" t="s">
        <v>63</v>
      </c>
      <c r="AM7" t="s">
        <v>5949</v>
      </c>
      <c r="AN7" t="s">
        <v>75</v>
      </c>
      <c r="AP7">
        <v>0</v>
      </c>
      <c r="AQ7">
        <v>0</v>
      </c>
      <c r="AR7">
        <v>0</v>
      </c>
      <c r="AS7">
        <v>0</v>
      </c>
      <c r="AT7">
        <v>0</v>
      </c>
      <c r="AU7">
        <v>0</v>
      </c>
      <c r="AY7" t="s">
        <v>63</v>
      </c>
      <c r="BC7" t="s">
        <v>75</v>
      </c>
      <c r="BF7" t="s">
        <v>5950</v>
      </c>
      <c r="BG7" t="s">
        <v>5948</v>
      </c>
      <c r="BH7">
        <v>0</v>
      </c>
      <c r="BI7">
        <v>0</v>
      </c>
      <c r="BJ7">
        <v>0</v>
      </c>
      <c r="BK7">
        <v>0</v>
      </c>
      <c r="BL7">
        <v>0</v>
      </c>
      <c r="BM7">
        <v>0</v>
      </c>
      <c r="BP7">
        <v>0</v>
      </c>
      <c r="BT7" t="s">
        <v>63</v>
      </c>
      <c r="BU7">
        <v>0</v>
      </c>
      <c r="BV7" t="s">
        <v>63</v>
      </c>
      <c r="BY7" t="s">
        <v>5949</v>
      </c>
      <c r="BZ7" t="s">
        <v>75</v>
      </c>
      <c r="CB7">
        <v>0</v>
      </c>
      <c r="CC7">
        <v>0</v>
      </c>
      <c r="CD7">
        <v>0</v>
      </c>
      <c r="CE7">
        <v>0</v>
      </c>
      <c r="CF7">
        <v>0</v>
      </c>
      <c r="CG7">
        <v>0</v>
      </c>
      <c r="CK7" t="s">
        <v>63</v>
      </c>
      <c r="CO7" t="s">
        <v>75</v>
      </c>
      <c r="CR7" t="s">
        <v>5950</v>
      </c>
    </row>
    <row r="8" spans="1:96" x14ac:dyDescent="0.35">
      <c r="A8" t="s">
        <v>6095</v>
      </c>
      <c r="B8">
        <v>10000</v>
      </c>
      <c r="C8">
        <v>20000</v>
      </c>
      <c r="D8" s="2">
        <v>45786</v>
      </c>
      <c r="E8" t="s">
        <v>59</v>
      </c>
      <c r="F8" t="s">
        <v>6461</v>
      </c>
      <c r="G8">
        <v>10620258073</v>
      </c>
      <c r="H8" t="s">
        <v>105</v>
      </c>
      <c r="I8">
        <v>1</v>
      </c>
      <c r="J8" t="s">
        <v>63</v>
      </c>
      <c r="K8" t="s">
        <v>944</v>
      </c>
      <c r="L8" t="s">
        <v>945</v>
      </c>
      <c r="M8">
        <v>540</v>
      </c>
      <c r="P8" s="2">
        <v>45773</v>
      </c>
      <c r="R8">
        <v>176</v>
      </c>
      <c r="S8" s="3">
        <v>95040</v>
      </c>
      <c r="T8" t="s">
        <v>65</v>
      </c>
      <c r="U8" t="s">
        <v>847</v>
      </c>
      <c r="V8">
        <v>0</v>
      </c>
      <c r="W8">
        <v>0</v>
      </c>
      <c r="X8">
        <v>0</v>
      </c>
      <c r="Y8">
        <v>0</v>
      </c>
      <c r="Z8">
        <v>0</v>
      </c>
      <c r="AA8">
        <v>0</v>
      </c>
      <c r="AD8">
        <v>0</v>
      </c>
      <c r="AH8" t="s">
        <v>63</v>
      </c>
      <c r="AI8">
        <v>0</v>
      </c>
      <c r="AJ8" t="s">
        <v>63</v>
      </c>
      <c r="AM8" t="s">
        <v>848</v>
      </c>
      <c r="AN8" t="s">
        <v>108</v>
      </c>
      <c r="AP8">
        <v>0</v>
      </c>
      <c r="AQ8">
        <v>0</v>
      </c>
      <c r="AR8">
        <v>0</v>
      </c>
      <c r="AS8">
        <v>0</v>
      </c>
      <c r="AT8">
        <v>0</v>
      </c>
      <c r="AU8">
        <v>0</v>
      </c>
      <c r="AY8" t="s">
        <v>63</v>
      </c>
      <c r="BC8" t="s">
        <v>108</v>
      </c>
      <c r="BF8" t="s">
        <v>6097</v>
      </c>
      <c r="BG8" t="s">
        <v>847</v>
      </c>
      <c r="BH8">
        <v>0</v>
      </c>
      <c r="BI8">
        <v>0</v>
      </c>
      <c r="BJ8">
        <v>0</v>
      </c>
      <c r="BK8">
        <v>0</v>
      </c>
      <c r="BL8">
        <v>0</v>
      </c>
      <c r="BM8">
        <v>0</v>
      </c>
      <c r="BP8">
        <v>0</v>
      </c>
      <c r="BT8" t="s">
        <v>63</v>
      </c>
      <c r="BU8">
        <v>0</v>
      </c>
      <c r="BV8" t="s">
        <v>63</v>
      </c>
      <c r="BY8" t="s">
        <v>848</v>
      </c>
      <c r="BZ8" t="s">
        <v>108</v>
      </c>
      <c r="CB8">
        <v>0</v>
      </c>
      <c r="CC8">
        <v>0</v>
      </c>
      <c r="CD8">
        <v>0</v>
      </c>
      <c r="CE8">
        <v>0</v>
      </c>
      <c r="CF8">
        <v>0</v>
      </c>
      <c r="CG8">
        <v>0</v>
      </c>
      <c r="CK8" t="s">
        <v>63</v>
      </c>
      <c r="CO8" t="s">
        <v>108</v>
      </c>
      <c r="CR8" t="s">
        <v>6097</v>
      </c>
    </row>
    <row r="9" spans="1:96" x14ac:dyDescent="0.35">
      <c r="A9" t="s">
        <v>6245</v>
      </c>
      <c r="B9">
        <v>10000</v>
      </c>
      <c r="C9">
        <v>10000</v>
      </c>
      <c r="D9" s="2">
        <v>45786</v>
      </c>
      <c r="E9" t="s">
        <v>59</v>
      </c>
      <c r="F9" t="s">
        <v>6246</v>
      </c>
      <c r="G9">
        <v>10620258075</v>
      </c>
      <c r="H9" t="s">
        <v>477</v>
      </c>
      <c r="I9">
        <v>1</v>
      </c>
      <c r="J9" t="s">
        <v>63</v>
      </c>
      <c r="K9" t="s">
        <v>944</v>
      </c>
      <c r="L9" t="s">
        <v>945</v>
      </c>
      <c r="M9">
        <v>755</v>
      </c>
      <c r="P9" s="2">
        <v>45773</v>
      </c>
      <c r="R9">
        <v>308</v>
      </c>
      <c r="S9" s="3">
        <v>232540</v>
      </c>
      <c r="T9" t="s">
        <v>65</v>
      </c>
      <c r="U9" t="s">
        <v>4633</v>
      </c>
      <c r="V9">
        <v>0</v>
      </c>
      <c r="W9">
        <v>0</v>
      </c>
      <c r="X9">
        <v>0</v>
      </c>
      <c r="Y9">
        <v>0</v>
      </c>
      <c r="Z9">
        <v>0</v>
      </c>
      <c r="AA9">
        <v>0</v>
      </c>
      <c r="AD9">
        <v>0</v>
      </c>
      <c r="AH9" t="s">
        <v>63</v>
      </c>
      <c r="AI9">
        <v>0</v>
      </c>
      <c r="AJ9" t="s">
        <v>63</v>
      </c>
      <c r="AM9" t="s">
        <v>4634</v>
      </c>
      <c r="AN9" t="s">
        <v>108</v>
      </c>
      <c r="AP9">
        <v>0</v>
      </c>
      <c r="AQ9">
        <v>0</v>
      </c>
      <c r="AR9">
        <v>0</v>
      </c>
      <c r="AS9">
        <v>0</v>
      </c>
      <c r="AT9">
        <v>0</v>
      </c>
      <c r="AU9">
        <v>0</v>
      </c>
      <c r="AY9" t="s">
        <v>63</v>
      </c>
      <c r="BC9" t="s">
        <v>108</v>
      </c>
      <c r="BF9" t="s">
        <v>6247</v>
      </c>
      <c r="BG9" t="s">
        <v>4633</v>
      </c>
      <c r="BH9">
        <v>0</v>
      </c>
      <c r="BI9">
        <v>0</v>
      </c>
      <c r="BJ9">
        <v>0</v>
      </c>
      <c r="BK9">
        <v>0</v>
      </c>
      <c r="BL9">
        <v>0</v>
      </c>
      <c r="BM9">
        <v>0</v>
      </c>
      <c r="BP9">
        <v>0</v>
      </c>
      <c r="BT9" t="s">
        <v>63</v>
      </c>
      <c r="BU9">
        <v>0</v>
      </c>
      <c r="BV9" t="s">
        <v>63</v>
      </c>
      <c r="BY9" t="s">
        <v>4634</v>
      </c>
      <c r="BZ9" t="s">
        <v>108</v>
      </c>
      <c r="CB9">
        <v>0</v>
      </c>
      <c r="CC9">
        <v>0</v>
      </c>
      <c r="CD9">
        <v>0</v>
      </c>
      <c r="CE9">
        <v>0</v>
      </c>
      <c r="CF9">
        <v>0</v>
      </c>
      <c r="CG9">
        <v>0</v>
      </c>
      <c r="CK9" t="s">
        <v>63</v>
      </c>
      <c r="CO9" t="s">
        <v>108</v>
      </c>
      <c r="CR9" t="s">
        <v>6247</v>
      </c>
    </row>
    <row r="10" spans="1:96" x14ac:dyDescent="0.35">
      <c r="A10" t="s">
        <v>6098</v>
      </c>
      <c r="B10">
        <v>10000</v>
      </c>
      <c r="C10">
        <v>10000</v>
      </c>
      <c r="D10" s="2">
        <v>45786</v>
      </c>
      <c r="E10" t="s">
        <v>59</v>
      </c>
      <c r="F10" t="s">
        <v>6461</v>
      </c>
      <c r="G10">
        <v>10620258072</v>
      </c>
      <c r="H10" t="s">
        <v>105</v>
      </c>
      <c r="I10">
        <v>1</v>
      </c>
      <c r="J10" t="s">
        <v>63</v>
      </c>
      <c r="K10" t="s">
        <v>944</v>
      </c>
      <c r="L10" t="s">
        <v>945</v>
      </c>
      <c r="M10">
        <v>540</v>
      </c>
      <c r="P10" s="2">
        <v>45773</v>
      </c>
      <c r="R10">
        <v>176</v>
      </c>
      <c r="S10" s="3">
        <v>95040</v>
      </c>
      <c r="T10" t="s">
        <v>65</v>
      </c>
      <c r="U10" t="s">
        <v>112</v>
      </c>
      <c r="V10">
        <v>0</v>
      </c>
      <c r="W10">
        <v>0</v>
      </c>
      <c r="X10">
        <v>0</v>
      </c>
      <c r="Y10">
        <v>0</v>
      </c>
      <c r="Z10">
        <v>0</v>
      </c>
      <c r="AA10">
        <v>0</v>
      </c>
      <c r="AD10">
        <v>0</v>
      </c>
      <c r="AH10" t="s">
        <v>63</v>
      </c>
      <c r="AI10">
        <v>0</v>
      </c>
      <c r="AJ10" t="s">
        <v>63</v>
      </c>
      <c r="AM10" t="s">
        <v>113</v>
      </c>
      <c r="AN10" t="s">
        <v>108</v>
      </c>
      <c r="AP10">
        <v>0</v>
      </c>
      <c r="AQ10">
        <v>0</v>
      </c>
      <c r="AR10">
        <v>0</v>
      </c>
      <c r="AS10">
        <v>0</v>
      </c>
      <c r="AT10">
        <v>0</v>
      </c>
      <c r="AU10">
        <v>0</v>
      </c>
      <c r="AY10" t="s">
        <v>63</v>
      </c>
      <c r="BC10" t="s">
        <v>108</v>
      </c>
      <c r="BF10" t="s">
        <v>6100</v>
      </c>
      <c r="BG10" t="s">
        <v>112</v>
      </c>
      <c r="BH10">
        <v>0</v>
      </c>
      <c r="BI10">
        <v>0</v>
      </c>
      <c r="BJ10">
        <v>0</v>
      </c>
      <c r="BK10">
        <v>0</v>
      </c>
      <c r="BL10">
        <v>0</v>
      </c>
      <c r="BM10">
        <v>0</v>
      </c>
      <c r="BP10">
        <v>0</v>
      </c>
      <c r="BT10" t="s">
        <v>63</v>
      </c>
      <c r="BU10">
        <v>0</v>
      </c>
      <c r="BV10" t="s">
        <v>63</v>
      </c>
      <c r="BY10" t="s">
        <v>113</v>
      </c>
      <c r="BZ10" t="s">
        <v>108</v>
      </c>
      <c r="CB10">
        <v>0</v>
      </c>
      <c r="CC10">
        <v>0</v>
      </c>
      <c r="CD10">
        <v>0</v>
      </c>
      <c r="CE10">
        <v>0</v>
      </c>
      <c r="CF10">
        <v>0</v>
      </c>
      <c r="CG10">
        <v>0</v>
      </c>
      <c r="CK10" t="s">
        <v>63</v>
      </c>
      <c r="CO10" t="s">
        <v>108</v>
      </c>
      <c r="CR10" t="s">
        <v>6100</v>
      </c>
    </row>
    <row r="11" spans="1:96" x14ac:dyDescent="0.35">
      <c r="A11" t="s">
        <v>6101</v>
      </c>
      <c r="B11">
        <v>10000</v>
      </c>
      <c r="C11">
        <v>10000</v>
      </c>
      <c r="D11" s="2">
        <v>45786</v>
      </c>
      <c r="E11" t="s">
        <v>59</v>
      </c>
      <c r="F11" t="s">
        <v>6462</v>
      </c>
      <c r="G11">
        <v>10620258072</v>
      </c>
      <c r="H11" t="s">
        <v>105</v>
      </c>
      <c r="I11">
        <v>1</v>
      </c>
      <c r="J11" t="s">
        <v>63</v>
      </c>
      <c r="K11" t="s">
        <v>944</v>
      </c>
      <c r="L11" t="s">
        <v>945</v>
      </c>
      <c r="M11">
        <v>540</v>
      </c>
      <c r="P11" s="2">
        <v>45773</v>
      </c>
      <c r="R11">
        <v>176</v>
      </c>
      <c r="S11" s="3">
        <v>95040</v>
      </c>
      <c r="T11" t="s">
        <v>65</v>
      </c>
      <c r="U11" t="s">
        <v>6103</v>
      </c>
      <c r="V11">
        <v>0</v>
      </c>
      <c r="W11">
        <v>0</v>
      </c>
      <c r="X11">
        <v>0</v>
      </c>
      <c r="Y11">
        <v>0</v>
      </c>
      <c r="Z11">
        <v>0</v>
      </c>
      <c r="AA11">
        <v>0</v>
      </c>
      <c r="AD11">
        <v>0</v>
      </c>
      <c r="AH11" t="s">
        <v>63</v>
      </c>
      <c r="AI11">
        <v>0</v>
      </c>
      <c r="AJ11" t="s">
        <v>63</v>
      </c>
      <c r="AM11" t="s">
        <v>6104</v>
      </c>
      <c r="AN11" t="s">
        <v>108</v>
      </c>
      <c r="AP11">
        <v>0</v>
      </c>
      <c r="AQ11">
        <v>0</v>
      </c>
      <c r="AR11">
        <v>0</v>
      </c>
      <c r="AS11">
        <v>0</v>
      </c>
      <c r="AT11">
        <v>0</v>
      </c>
      <c r="AU11">
        <v>0</v>
      </c>
      <c r="AY11" t="s">
        <v>63</v>
      </c>
      <c r="BC11" t="s">
        <v>108</v>
      </c>
      <c r="BF11" t="s">
        <v>6105</v>
      </c>
      <c r="BG11" t="s">
        <v>6103</v>
      </c>
      <c r="BH11">
        <v>0</v>
      </c>
      <c r="BI11">
        <v>0</v>
      </c>
      <c r="BJ11">
        <v>0</v>
      </c>
      <c r="BK11">
        <v>0</v>
      </c>
      <c r="BL11">
        <v>0</v>
      </c>
      <c r="BM11">
        <v>0</v>
      </c>
      <c r="BP11">
        <v>0</v>
      </c>
      <c r="BT11" t="s">
        <v>63</v>
      </c>
      <c r="BU11">
        <v>0</v>
      </c>
      <c r="BV11" t="s">
        <v>63</v>
      </c>
      <c r="BY11" t="s">
        <v>6104</v>
      </c>
      <c r="BZ11" t="s">
        <v>108</v>
      </c>
      <c r="CB11">
        <v>0</v>
      </c>
      <c r="CC11">
        <v>0</v>
      </c>
      <c r="CD11">
        <v>0</v>
      </c>
      <c r="CE11">
        <v>0</v>
      </c>
      <c r="CF11">
        <v>0</v>
      </c>
      <c r="CG11">
        <v>0</v>
      </c>
      <c r="CK11" t="s">
        <v>63</v>
      </c>
      <c r="CO11" t="s">
        <v>108</v>
      </c>
      <c r="CR11" t="s">
        <v>6105</v>
      </c>
    </row>
    <row r="12" spans="1:96" x14ac:dyDescent="0.35">
      <c r="A12" t="s">
        <v>6368</v>
      </c>
      <c r="B12">
        <v>10000</v>
      </c>
      <c r="C12">
        <v>10000</v>
      </c>
      <c r="D12" s="2">
        <v>45785</v>
      </c>
      <c r="E12" t="s">
        <v>59</v>
      </c>
      <c r="F12" t="s">
        <v>6369</v>
      </c>
      <c r="G12" t="s">
        <v>6370</v>
      </c>
      <c r="H12" t="s">
        <v>477</v>
      </c>
      <c r="I12">
        <v>1</v>
      </c>
      <c r="J12" t="s">
        <v>63</v>
      </c>
      <c r="K12" t="s">
        <v>944</v>
      </c>
      <c r="L12" t="s">
        <v>945</v>
      </c>
      <c r="M12" s="3">
        <v>1105</v>
      </c>
      <c r="P12" s="2">
        <v>45773</v>
      </c>
      <c r="R12">
        <v>308</v>
      </c>
      <c r="S12" s="3">
        <v>340340</v>
      </c>
      <c r="T12" t="s">
        <v>65</v>
      </c>
      <c r="U12" t="s">
        <v>524</v>
      </c>
      <c r="V12">
        <v>0</v>
      </c>
      <c r="W12">
        <v>0</v>
      </c>
      <c r="X12">
        <v>0</v>
      </c>
      <c r="Y12">
        <v>0</v>
      </c>
      <c r="Z12">
        <v>0</v>
      </c>
      <c r="AA12">
        <v>0</v>
      </c>
      <c r="AD12">
        <v>0</v>
      </c>
      <c r="AH12" t="s">
        <v>63</v>
      </c>
      <c r="AI12">
        <v>0</v>
      </c>
      <c r="AJ12" t="s">
        <v>63</v>
      </c>
      <c r="AM12" t="s">
        <v>525</v>
      </c>
      <c r="AN12" t="s">
        <v>108</v>
      </c>
      <c r="AP12">
        <v>0</v>
      </c>
      <c r="AQ12">
        <v>0</v>
      </c>
      <c r="AR12">
        <v>0</v>
      </c>
      <c r="AS12">
        <v>0</v>
      </c>
      <c r="AT12">
        <v>0</v>
      </c>
      <c r="AU12">
        <v>0</v>
      </c>
      <c r="AY12" t="s">
        <v>63</v>
      </c>
      <c r="BC12" t="s">
        <v>108</v>
      </c>
      <c r="BF12" t="s">
        <v>6371</v>
      </c>
      <c r="BG12" t="s">
        <v>524</v>
      </c>
      <c r="BH12">
        <v>0</v>
      </c>
      <c r="BI12">
        <v>0</v>
      </c>
      <c r="BJ12">
        <v>0</v>
      </c>
      <c r="BK12">
        <v>0</v>
      </c>
      <c r="BL12">
        <v>0</v>
      </c>
      <c r="BM12">
        <v>0</v>
      </c>
      <c r="BP12">
        <v>0</v>
      </c>
      <c r="BT12" t="s">
        <v>63</v>
      </c>
      <c r="BU12">
        <v>0</v>
      </c>
      <c r="BV12" t="s">
        <v>63</v>
      </c>
      <c r="BY12" t="s">
        <v>525</v>
      </c>
      <c r="BZ12" t="s">
        <v>108</v>
      </c>
      <c r="CB12">
        <v>0</v>
      </c>
      <c r="CC12">
        <v>0</v>
      </c>
      <c r="CD12">
        <v>0</v>
      </c>
      <c r="CE12">
        <v>0</v>
      </c>
      <c r="CF12">
        <v>0</v>
      </c>
      <c r="CG12">
        <v>0</v>
      </c>
      <c r="CK12" t="s">
        <v>63</v>
      </c>
      <c r="CO12" t="s">
        <v>108</v>
      </c>
      <c r="CR12" t="s">
        <v>6371</v>
      </c>
    </row>
    <row r="13" spans="1:96" x14ac:dyDescent="0.35">
      <c r="A13" t="s">
        <v>3789</v>
      </c>
      <c r="B13">
        <v>10000</v>
      </c>
      <c r="C13">
        <v>10000</v>
      </c>
      <c r="D13" s="2">
        <v>45775</v>
      </c>
      <c r="E13" t="s">
        <v>59</v>
      </c>
      <c r="F13" t="s">
        <v>3790</v>
      </c>
      <c r="G13" t="s">
        <v>3687</v>
      </c>
      <c r="H13" t="s">
        <v>2453</v>
      </c>
      <c r="I13">
        <v>1</v>
      </c>
      <c r="J13" t="s">
        <v>63</v>
      </c>
      <c r="K13">
        <v>59</v>
      </c>
      <c r="L13" t="s">
        <v>2529</v>
      </c>
      <c r="M13" s="3">
        <v>6667</v>
      </c>
      <c r="P13" s="2">
        <v>45773</v>
      </c>
      <c r="R13">
        <v>3</v>
      </c>
      <c r="S13" s="3">
        <v>20001</v>
      </c>
      <c r="T13" t="s">
        <v>65</v>
      </c>
      <c r="U13" t="s">
        <v>2454</v>
      </c>
      <c r="V13">
        <v>0</v>
      </c>
      <c r="W13">
        <v>0</v>
      </c>
      <c r="X13">
        <v>0</v>
      </c>
      <c r="Y13">
        <v>0</v>
      </c>
      <c r="Z13">
        <v>0</v>
      </c>
      <c r="AA13">
        <v>0</v>
      </c>
      <c r="AD13">
        <v>0</v>
      </c>
      <c r="AH13" t="s">
        <v>63</v>
      </c>
      <c r="AI13">
        <v>0</v>
      </c>
      <c r="AJ13" t="s">
        <v>63</v>
      </c>
      <c r="AM13" t="s">
        <v>2455</v>
      </c>
      <c r="AN13" t="s">
        <v>465</v>
      </c>
      <c r="AP13">
        <v>0</v>
      </c>
      <c r="AQ13">
        <v>0</v>
      </c>
      <c r="AR13">
        <v>0</v>
      </c>
      <c r="AS13">
        <v>0</v>
      </c>
      <c r="AT13">
        <v>0</v>
      </c>
      <c r="AU13">
        <v>0</v>
      </c>
      <c r="AY13" t="s">
        <v>63</v>
      </c>
      <c r="BC13" t="s">
        <v>465</v>
      </c>
      <c r="BF13" t="s">
        <v>3791</v>
      </c>
      <c r="BG13" t="s">
        <v>2454</v>
      </c>
      <c r="BH13">
        <v>0</v>
      </c>
      <c r="BI13">
        <v>0</v>
      </c>
      <c r="BJ13">
        <v>0</v>
      </c>
      <c r="BK13">
        <v>0</v>
      </c>
      <c r="BL13">
        <v>0</v>
      </c>
      <c r="BM13">
        <v>0</v>
      </c>
      <c r="BP13">
        <v>0</v>
      </c>
      <c r="BT13" t="s">
        <v>63</v>
      </c>
      <c r="BU13">
        <v>0</v>
      </c>
      <c r="BV13" t="s">
        <v>63</v>
      </c>
      <c r="BY13" t="s">
        <v>2455</v>
      </c>
      <c r="BZ13" t="s">
        <v>465</v>
      </c>
      <c r="CB13">
        <v>0</v>
      </c>
      <c r="CC13">
        <v>0</v>
      </c>
      <c r="CD13">
        <v>0</v>
      </c>
      <c r="CE13">
        <v>0</v>
      </c>
      <c r="CF13">
        <v>0</v>
      </c>
      <c r="CG13">
        <v>0</v>
      </c>
      <c r="CK13" t="s">
        <v>63</v>
      </c>
      <c r="CO13" t="s">
        <v>465</v>
      </c>
      <c r="CR13" t="s">
        <v>3791</v>
      </c>
    </row>
    <row r="14" spans="1:96" x14ac:dyDescent="0.35">
      <c r="A14" t="s">
        <v>3738</v>
      </c>
      <c r="B14">
        <v>10000</v>
      </c>
      <c r="C14">
        <v>10000</v>
      </c>
      <c r="D14" s="2">
        <v>45775</v>
      </c>
      <c r="E14" t="s">
        <v>59</v>
      </c>
      <c r="F14" t="s">
        <v>3739</v>
      </c>
      <c r="G14" t="s">
        <v>2056</v>
      </c>
      <c r="I14">
        <v>1</v>
      </c>
      <c r="J14" t="s">
        <v>183</v>
      </c>
      <c r="K14">
        <v>71</v>
      </c>
      <c r="L14" t="s">
        <v>368</v>
      </c>
      <c r="M14" s="3">
        <v>13500</v>
      </c>
      <c r="P14" s="2">
        <v>45773</v>
      </c>
      <c r="R14">
        <v>8</v>
      </c>
      <c r="S14" s="3">
        <v>108000</v>
      </c>
      <c r="T14" t="s">
        <v>65</v>
      </c>
      <c r="U14" t="s">
        <v>2058</v>
      </c>
      <c r="V14">
        <v>0</v>
      </c>
      <c r="W14" s="3">
        <v>108000</v>
      </c>
      <c r="X14">
        <v>0</v>
      </c>
      <c r="Y14">
        <v>0</v>
      </c>
      <c r="Z14">
        <v>0</v>
      </c>
      <c r="AA14">
        <v>0</v>
      </c>
      <c r="AD14">
        <v>0</v>
      </c>
      <c r="AM14" t="s">
        <v>2059</v>
      </c>
      <c r="AN14" t="s">
        <v>203</v>
      </c>
      <c r="AP14">
        <v>0</v>
      </c>
      <c r="AQ14">
        <v>0</v>
      </c>
      <c r="AR14">
        <v>0</v>
      </c>
      <c r="AS14">
        <v>0</v>
      </c>
      <c r="AT14">
        <v>0</v>
      </c>
      <c r="AU14">
        <v>0</v>
      </c>
      <c r="AY14" t="s">
        <v>63</v>
      </c>
      <c r="AZ14" t="s">
        <v>6463</v>
      </c>
      <c r="BA14">
        <v>0</v>
      </c>
      <c r="BC14" t="s">
        <v>203</v>
      </c>
      <c r="BF14" t="s">
        <v>3740</v>
      </c>
      <c r="BG14" t="s">
        <v>2058</v>
      </c>
      <c r="BH14">
        <v>0</v>
      </c>
      <c r="BI14" s="3">
        <v>108000</v>
      </c>
      <c r="BJ14">
        <v>0</v>
      </c>
      <c r="BK14">
        <v>0</v>
      </c>
      <c r="BL14">
        <v>0</v>
      </c>
      <c r="BM14">
        <v>0</v>
      </c>
      <c r="BP14">
        <v>0</v>
      </c>
      <c r="BY14" t="s">
        <v>2059</v>
      </c>
      <c r="BZ14" t="s">
        <v>203</v>
      </c>
      <c r="CB14">
        <v>0</v>
      </c>
      <c r="CC14">
        <v>0</v>
      </c>
      <c r="CD14">
        <v>0</v>
      </c>
      <c r="CE14">
        <v>0</v>
      </c>
      <c r="CF14">
        <v>0</v>
      </c>
      <c r="CG14">
        <v>0</v>
      </c>
      <c r="CK14" t="s">
        <v>63</v>
      </c>
      <c r="CL14" t="s">
        <v>6463</v>
      </c>
      <c r="CM14">
        <v>0</v>
      </c>
      <c r="CO14" t="s">
        <v>203</v>
      </c>
      <c r="CR14" t="s">
        <v>3740</v>
      </c>
    </row>
    <row r="15" spans="1:96" x14ac:dyDescent="0.35">
      <c r="A15" t="s">
        <v>5907</v>
      </c>
      <c r="B15">
        <v>10000</v>
      </c>
      <c r="C15">
        <v>20000</v>
      </c>
      <c r="D15" s="2">
        <v>45775</v>
      </c>
      <c r="E15" t="s">
        <v>59</v>
      </c>
      <c r="F15" t="s">
        <v>5908</v>
      </c>
      <c r="G15" t="s">
        <v>5909</v>
      </c>
      <c r="I15">
        <v>1</v>
      </c>
      <c r="J15" t="s">
        <v>183</v>
      </c>
      <c r="K15">
        <v>111</v>
      </c>
      <c r="L15" t="s">
        <v>454</v>
      </c>
      <c r="M15" s="3">
        <v>46875</v>
      </c>
      <c r="P15" s="2">
        <v>45773</v>
      </c>
      <c r="R15">
        <v>8</v>
      </c>
      <c r="S15" s="3">
        <v>375000</v>
      </c>
      <c r="T15" t="s">
        <v>65</v>
      </c>
      <c r="U15" t="s">
        <v>201</v>
      </c>
      <c r="V15">
        <v>0</v>
      </c>
      <c r="W15" s="3">
        <v>375000</v>
      </c>
      <c r="X15">
        <v>0</v>
      </c>
      <c r="Y15">
        <v>0</v>
      </c>
      <c r="Z15">
        <v>0</v>
      </c>
      <c r="AA15">
        <v>0</v>
      </c>
      <c r="AD15">
        <v>0</v>
      </c>
      <c r="AM15" t="s">
        <v>202</v>
      </c>
      <c r="AN15" t="s">
        <v>203</v>
      </c>
      <c r="AP15">
        <v>0</v>
      </c>
      <c r="AQ15">
        <v>0</v>
      </c>
      <c r="AR15">
        <v>0</v>
      </c>
      <c r="AS15">
        <v>0</v>
      </c>
      <c r="AT15">
        <v>0</v>
      </c>
      <c r="AU15">
        <v>0</v>
      </c>
      <c r="AY15" t="s">
        <v>63</v>
      </c>
      <c r="AZ15" t="s">
        <v>6464</v>
      </c>
      <c r="BA15">
        <v>0</v>
      </c>
      <c r="BC15" t="s">
        <v>203</v>
      </c>
      <c r="BF15" t="s">
        <v>5910</v>
      </c>
      <c r="BG15" t="s">
        <v>201</v>
      </c>
      <c r="BH15">
        <v>0</v>
      </c>
      <c r="BI15" s="3">
        <v>375000</v>
      </c>
      <c r="BJ15">
        <v>0</v>
      </c>
      <c r="BK15">
        <v>0</v>
      </c>
      <c r="BL15">
        <v>0</v>
      </c>
      <c r="BM15">
        <v>0</v>
      </c>
      <c r="BP15">
        <v>0</v>
      </c>
      <c r="BY15" t="s">
        <v>202</v>
      </c>
      <c r="BZ15" t="s">
        <v>203</v>
      </c>
      <c r="CB15">
        <v>0</v>
      </c>
      <c r="CC15">
        <v>0</v>
      </c>
      <c r="CD15">
        <v>0</v>
      </c>
      <c r="CE15">
        <v>0</v>
      </c>
      <c r="CF15">
        <v>0</v>
      </c>
      <c r="CG15">
        <v>0</v>
      </c>
      <c r="CK15" t="s">
        <v>63</v>
      </c>
      <c r="CL15" t="s">
        <v>6464</v>
      </c>
      <c r="CM15">
        <v>0</v>
      </c>
      <c r="CO15" t="s">
        <v>203</v>
      </c>
      <c r="CR15" t="s">
        <v>5910</v>
      </c>
    </row>
    <row r="16" spans="1:96" x14ac:dyDescent="0.35">
      <c r="A16" t="s">
        <v>4062</v>
      </c>
      <c r="B16">
        <v>10000</v>
      </c>
      <c r="C16">
        <v>10000</v>
      </c>
      <c r="D16" s="2">
        <v>45776</v>
      </c>
      <c r="E16" t="s">
        <v>59</v>
      </c>
      <c r="F16" t="s">
        <v>4063</v>
      </c>
      <c r="G16" t="s">
        <v>3469</v>
      </c>
      <c r="I16">
        <v>1</v>
      </c>
      <c r="J16" t="s">
        <v>183</v>
      </c>
      <c r="K16">
        <v>72</v>
      </c>
      <c r="L16" t="s">
        <v>161</v>
      </c>
      <c r="M16" s="3">
        <v>1750</v>
      </c>
      <c r="P16" s="2">
        <v>45773</v>
      </c>
      <c r="R16">
        <v>4</v>
      </c>
      <c r="S16" s="3">
        <v>7000</v>
      </c>
      <c r="T16" t="s">
        <v>65</v>
      </c>
      <c r="U16">
        <v>83615030001</v>
      </c>
      <c r="V16">
        <v>0</v>
      </c>
      <c r="W16" s="3">
        <v>5000</v>
      </c>
      <c r="X16" s="3">
        <v>2000</v>
      </c>
      <c r="Y16">
        <v>0</v>
      </c>
      <c r="Z16">
        <v>0</v>
      </c>
      <c r="AA16">
        <v>0</v>
      </c>
      <c r="AD16">
        <v>0</v>
      </c>
      <c r="AM16">
        <v>8361503</v>
      </c>
      <c r="AN16" t="s">
        <v>162</v>
      </c>
      <c r="AP16">
        <v>0</v>
      </c>
      <c r="AQ16">
        <v>0</v>
      </c>
      <c r="AR16">
        <v>0</v>
      </c>
      <c r="AS16">
        <v>0</v>
      </c>
      <c r="AT16">
        <v>0</v>
      </c>
      <c r="AU16">
        <v>0</v>
      </c>
      <c r="AY16" t="s">
        <v>63</v>
      </c>
      <c r="AZ16" t="s">
        <v>4260</v>
      </c>
      <c r="BA16">
        <v>0</v>
      </c>
      <c r="BC16" t="s">
        <v>162</v>
      </c>
      <c r="BF16" t="s">
        <v>1146</v>
      </c>
      <c r="BG16">
        <v>83615030001</v>
      </c>
      <c r="BH16">
        <v>0</v>
      </c>
      <c r="BI16" s="3">
        <v>5000</v>
      </c>
      <c r="BJ16" s="3">
        <v>2000</v>
      </c>
      <c r="BK16">
        <v>0</v>
      </c>
      <c r="BL16">
        <v>0</v>
      </c>
      <c r="BM16">
        <v>0</v>
      </c>
      <c r="BP16">
        <v>0</v>
      </c>
      <c r="BY16">
        <v>8361503</v>
      </c>
      <c r="BZ16" t="s">
        <v>162</v>
      </c>
      <c r="CB16">
        <v>0</v>
      </c>
      <c r="CC16">
        <v>0</v>
      </c>
      <c r="CD16">
        <v>0</v>
      </c>
      <c r="CE16">
        <v>0</v>
      </c>
      <c r="CF16">
        <v>0</v>
      </c>
      <c r="CG16">
        <v>0</v>
      </c>
      <c r="CK16" t="s">
        <v>63</v>
      </c>
      <c r="CL16" t="s">
        <v>4260</v>
      </c>
      <c r="CM16">
        <v>0</v>
      </c>
      <c r="CO16" t="s">
        <v>162</v>
      </c>
      <c r="CR16" t="s">
        <v>1146</v>
      </c>
    </row>
    <row r="17" spans="1:96" x14ac:dyDescent="0.35">
      <c r="A17" t="s">
        <v>3978</v>
      </c>
      <c r="B17">
        <v>10000</v>
      </c>
      <c r="C17">
        <v>10000</v>
      </c>
      <c r="D17" s="2">
        <v>45776</v>
      </c>
      <c r="E17" t="s">
        <v>59</v>
      </c>
      <c r="F17" t="s">
        <v>3979</v>
      </c>
      <c r="G17" t="s">
        <v>3469</v>
      </c>
      <c r="I17">
        <v>1</v>
      </c>
      <c r="J17" t="s">
        <v>183</v>
      </c>
      <c r="K17">
        <v>72</v>
      </c>
      <c r="L17" t="s">
        <v>161</v>
      </c>
      <c r="M17">
        <v>375</v>
      </c>
      <c r="P17" s="2">
        <v>45773</v>
      </c>
      <c r="R17">
        <v>24</v>
      </c>
      <c r="S17" s="3">
        <v>9000</v>
      </c>
      <c r="T17" t="s">
        <v>65</v>
      </c>
      <c r="U17">
        <v>5000422950001</v>
      </c>
      <c r="V17">
        <v>0</v>
      </c>
      <c r="W17" s="3">
        <v>5000</v>
      </c>
      <c r="X17" s="3">
        <v>4000</v>
      </c>
      <c r="Y17">
        <v>0</v>
      </c>
      <c r="Z17">
        <v>0</v>
      </c>
      <c r="AA17">
        <v>0</v>
      </c>
      <c r="AD17">
        <v>0</v>
      </c>
      <c r="AM17">
        <v>500042295</v>
      </c>
      <c r="AN17" t="s">
        <v>162</v>
      </c>
      <c r="AP17">
        <v>0</v>
      </c>
      <c r="AQ17">
        <v>0</v>
      </c>
      <c r="AR17">
        <v>0</v>
      </c>
      <c r="AS17">
        <v>0</v>
      </c>
      <c r="AT17">
        <v>0</v>
      </c>
      <c r="AU17">
        <v>0</v>
      </c>
      <c r="AY17" t="s">
        <v>63</v>
      </c>
      <c r="AZ17" t="s">
        <v>5960</v>
      </c>
      <c r="BA17">
        <v>0</v>
      </c>
      <c r="BC17" t="s">
        <v>162</v>
      </c>
      <c r="BF17" t="s">
        <v>3980</v>
      </c>
      <c r="BG17">
        <v>5000422950001</v>
      </c>
      <c r="BH17">
        <v>0</v>
      </c>
      <c r="BI17" s="3">
        <v>5000</v>
      </c>
      <c r="BJ17" s="3">
        <v>4000</v>
      </c>
      <c r="BK17">
        <v>0</v>
      </c>
      <c r="BL17">
        <v>0</v>
      </c>
      <c r="BM17">
        <v>0</v>
      </c>
      <c r="BP17">
        <v>0</v>
      </c>
      <c r="BY17">
        <v>500042295</v>
      </c>
      <c r="BZ17" t="s">
        <v>162</v>
      </c>
      <c r="CB17">
        <v>0</v>
      </c>
      <c r="CC17">
        <v>0</v>
      </c>
      <c r="CD17">
        <v>0</v>
      </c>
      <c r="CE17">
        <v>0</v>
      </c>
      <c r="CF17">
        <v>0</v>
      </c>
      <c r="CG17">
        <v>0</v>
      </c>
      <c r="CK17" t="s">
        <v>63</v>
      </c>
      <c r="CL17" t="s">
        <v>5960</v>
      </c>
      <c r="CM17">
        <v>0</v>
      </c>
      <c r="CO17" t="s">
        <v>162</v>
      </c>
      <c r="CR17" t="s">
        <v>3980</v>
      </c>
    </row>
    <row r="18" spans="1:96" x14ac:dyDescent="0.35">
      <c r="A18" t="s">
        <v>5713</v>
      </c>
      <c r="B18">
        <v>10000</v>
      </c>
      <c r="C18">
        <v>20000</v>
      </c>
      <c r="D18" s="2">
        <v>45775</v>
      </c>
      <c r="E18" t="s">
        <v>59</v>
      </c>
      <c r="F18" s="4">
        <v>0.45678240740740739</v>
      </c>
      <c r="G18" t="s">
        <v>3983</v>
      </c>
      <c r="I18">
        <v>2</v>
      </c>
      <c r="J18" t="s">
        <v>183</v>
      </c>
      <c r="K18">
        <v>76</v>
      </c>
      <c r="L18" t="s">
        <v>200</v>
      </c>
      <c r="M18" s="3">
        <v>8667</v>
      </c>
      <c r="P18" s="2">
        <v>45773</v>
      </c>
      <c r="R18">
        <v>6</v>
      </c>
      <c r="S18" s="3">
        <v>52002</v>
      </c>
      <c r="T18" t="s">
        <v>65</v>
      </c>
      <c r="U18" t="s">
        <v>5714</v>
      </c>
      <c r="V18">
        <v>0</v>
      </c>
      <c r="W18" s="3">
        <v>50000</v>
      </c>
      <c r="X18" s="3">
        <v>2002</v>
      </c>
      <c r="Y18">
        <v>0</v>
      </c>
      <c r="Z18">
        <v>0</v>
      </c>
      <c r="AA18">
        <v>0</v>
      </c>
      <c r="AD18">
        <v>0</v>
      </c>
      <c r="AM18" t="s">
        <v>5715</v>
      </c>
      <c r="AN18" t="s">
        <v>448</v>
      </c>
      <c r="AP18">
        <v>0</v>
      </c>
      <c r="AQ18">
        <v>0</v>
      </c>
      <c r="AR18">
        <v>0</v>
      </c>
      <c r="AS18">
        <v>0</v>
      </c>
      <c r="AT18">
        <v>0</v>
      </c>
      <c r="AU18">
        <v>0</v>
      </c>
      <c r="AY18" t="s">
        <v>63</v>
      </c>
      <c r="AZ18" t="s">
        <v>6465</v>
      </c>
      <c r="BA18">
        <v>0</v>
      </c>
      <c r="BC18" t="s">
        <v>448</v>
      </c>
      <c r="BF18" t="s">
        <v>3986</v>
      </c>
      <c r="BG18" t="s">
        <v>5714</v>
      </c>
      <c r="BH18">
        <v>0</v>
      </c>
      <c r="BI18" s="3">
        <v>50000</v>
      </c>
      <c r="BJ18" s="3">
        <v>2002</v>
      </c>
      <c r="BK18">
        <v>0</v>
      </c>
      <c r="BL18">
        <v>0</v>
      </c>
      <c r="BM18">
        <v>0</v>
      </c>
      <c r="BP18">
        <v>0</v>
      </c>
      <c r="BY18" t="s">
        <v>5715</v>
      </c>
      <c r="BZ18" t="s">
        <v>448</v>
      </c>
      <c r="CB18">
        <v>0</v>
      </c>
      <c r="CC18">
        <v>0</v>
      </c>
      <c r="CD18">
        <v>0</v>
      </c>
      <c r="CE18">
        <v>0</v>
      </c>
      <c r="CF18">
        <v>0</v>
      </c>
      <c r="CG18">
        <v>0</v>
      </c>
      <c r="CK18" t="s">
        <v>63</v>
      </c>
      <c r="CL18" t="s">
        <v>6465</v>
      </c>
      <c r="CM18">
        <v>0</v>
      </c>
      <c r="CO18" t="s">
        <v>448</v>
      </c>
      <c r="CR18" t="s">
        <v>3986</v>
      </c>
    </row>
    <row r="19" spans="1:96" x14ac:dyDescent="0.35">
      <c r="A19" t="s">
        <v>3744</v>
      </c>
      <c r="B19">
        <v>10000</v>
      </c>
      <c r="C19">
        <v>10000</v>
      </c>
      <c r="D19" s="2">
        <v>45775</v>
      </c>
      <c r="E19" t="s">
        <v>59</v>
      </c>
      <c r="F19" t="s">
        <v>3704</v>
      </c>
      <c r="G19" t="s">
        <v>3745</v>
      </c>
      <c r="I19">
        <v>1</v>
      </c>
      <c r="J19" t="s">
        <v>183</v>
      </c>
      <c r="K19">
        <v>22</v>
      </c>
      <c r="L19" t="s">
        <v>685</v>
      </c>
      <c r="M19" s="3">
        <v>9500</v>
      </c>
      <c r="P19" s="2">
        <v>45773</v>
      </c>
      <c r="R19">
        <v>2</v>
      </c>
      <c r="S19" s="3">
        <v>19000</v>
      </c>
      <c r="T19" t="s">
        <v>65</v>
      </c>
      <c r="U19" t="s">
        <v>3747</v>
      </c>
      <c r="V19">
        <v>0</v>
      </c>
      <c r="W19" s="3">
        <v>19000</v>
      </c>
      <c r="X19">
        <v>0</v>
      </c>
      <c r="Y19">
        <v>0</v>
      </c>
      <c r="Z19">
        <v>0</v>
      </c>
      <c r="AA19">
        <v>0</v>
      </c>
      <c r="AD19">
        <v>0</v>
      </c>
      <c r="AM19" t="s">
        <v>3748</v>
      </c>
      <c r="AN19" t="s">
        <v>622</v>
      </c>
      <c r="AP19">
        <v>0</v>
      </c>
      <c r="AQ19">
        <v>0</v>
      </c>
      <c r="AR19">
        <v>0</v>
      </c>
      <c r="AS19">
        <v>0</v>
      </c>
      <c r="AT19">
        <v>0</v>
      </c>
      <c r="AU19">
        <v>0</v>
      </c>
      <c r="AY19" t="s">
        <v>63</v>
      </c>
      <c r="AZ19" t="s">
        <v>5961</v>
      </c>
      <c r="BA19">
        <v>0</v>
      </c>
      <c r="BC19" t="s">
        <v>622</v>
      </c>
      <c r="BF19" t="s">
        <v>3118</v>
      </c>
      <c r="BG19" t="s">
        <v>3747</v>
      </c>
      <c r="BH19">
        <v>0</v>
      </c>
      <c r="BI19" s="3">
        <v>19000</v>
      </c>
      <c r="BJ19">
        <v>0</v>
      </c>
      <c r="BK19">
        <v>0</v>
      </c>
      <c r="BL19">
        <v>0</v>
      </c>
      <c r="BM19">
        <v>0</v>
      </c>
      <c r="BP19">
        <v>0</v>
      </c>
      <c r="BY19" t="s">
        <v>3748</v>
      </c>
      <c r="BZ19" t="s">
        <v>622</v>
      </c>
      <c r="CB19">
        <v>0</v>
      </c>
      <c r="CC19">
        <v>0</v>
      </c>
      <c r="CD19">
        <v>0</v>
      </c>
      <c r="CE19">
        <v>0</v>
      </c>
      <c r="CF19">
        <v>0</v>
      </c>
      <c r="CG19">
        <v>0</v>
      </c>
      <c r="CK19" t="s">
        <v>63</v>
      </c>
      <c r="CL19" t="s">
        <v>5961</v>
      </c>
      <c r="CM19">
        <v>0</v>
      </c>
      <c r="CO19" t="s">
        <v>622</v>
      </c>
      <c r="CR19" t="s">
        <v>3118</v>
      </c>
    </row>
    <row r="20" spans="1:96" x14ac:dyDescent="0.35">
      <c r="A20" t="s">
        <v>3749</v>
      </c>
      <c r="B20">
        <v>10000</v>
      </c>
      <c r="C20">
        <v>10000</v>
      </c>
      <c r="D20" s="2">
        <v>45775</v>
      </c>
      <c r="E20" t="s">
        <v>59</v>
      </c>
      <c r="F20" t="s">
        <v>3704</v>
      </c>
      <c r="G20" t="s">
        <v>3750</v>
      </c>
      <c r="I20">
        <v>1</v>
      </c>
      <c r="J20" t="s">
        <v>183</v>
      </c>
      <c r="K20">
        <v>78</v>
      </c>
      <c r="L20" t="s">
        <v>216</v>
      </c>
      <c r="M20" s="3">
        <v>3667</v>
      </c>
      <c r="P20" s="2">
        <v>45773</v>
      </c>
      <c r="R20">
        <v>3</v>
      </c>
      <c r="S20" s="3">
        <v>11001</v>
      </c>
      <c r="T20" t="s">
        <v>65</v>
      </c>
      <c r="U20" t="s">
        <v>3752</v>
      </c>
      <c r="V20">
        <v>0</v>
      </c>
      <c r="W20" s="3">
        <v>11000</v>
      </c>
      <c r="X20">
        <v>1</v>
      </c>
      <c r="Y20">
        <v>0</v>
      </c>
      <c r="Z20">
        <v>0</v>
      </c>
      <c r="AA20">
        <v>0</v>
      </c>
      <c r="AD20">
        <v>0</v>
      </c>
      <c r="AM20" t="s">
        <v>3753</v>
      </c>
      <c r="AN20" t="s">
        <v>3060</v>
      </c>
      <c r="AP20">
        <v>0</v>
      </c>
      <c r="AQ20">
        <v>0</v>
      </c>
      <c r="AR20">
        <v>0</v>
      </c>
      <c r="AS20">
        <v>0</v>
      </c>
      <c r="AT20">
        <v>0</v>
      </c>
      <c r="AU20">
        <v>0</v>
      </c>
      <c r="AY20" t="s">
        <v>63</v>
      </c>
      <c r="AZ20" t="s">
        <v>5962</v>
      </c>
      <c r="BA20">
        <v>0</v>
      </c>
      <c r="BC20" t="s">
        <v>3060</v>
      </c>
      <c r="BF20" t="s">
        <v>3754</v>
      </c>
      <c r="BG20" t="s">
        <v>3752</v>
      </c>
      <c r="BH20">
        <v>0</v>
      </c>
      <c r="BI20" s="3">
        <v>11000</v>
      </c>
      <c r="BJ20">
        <v>1</v>
      </c>
      <c r="BK20">
        <v>0</v>
      </c>
      <c r="BL20">
        <v>0</v>
      </c>
      <c r="BM20">
        <v>0</v>
      </c>
      <c r="BP20">
        <v>0</v>
      </c>
      <c r="BY20" t="s">
        <v>3753</v>
      </c>
      <c r="BZ20" t="s">
        <v>3060</v>
      </c>
      <c r="CB20">
        <v>0</v>
      </c>
      <c r="CC20">
        <v>0</v>
      </c>
      <c r="CD20">
        <v>0</v>
      </c>
      <c r="CE20">
        <v>0</v>
      </c>
      <c r="CF20">
        <v>0</v>
      </c>
      <c r="CG20">
        <v>0</v>
      </c>
      <c r="CK20" t="s">
        <v>63</v>
      </c>
      <c r="CL20" t="s">
        <v>5962</v>
      </c>
      <c r="CM20">
        <v>0</v>
      </c>
      <c r="CO20" t="s">
        <v>3060</v>
      </c>
      <c r="CR20" t="s">
        <v>3754</v>
      </c>
    </row>
    <row r="21" spans="1:96" x14ac:dyDescent="0.35">
      <c r="A21" t="s">
        <v>3755</v>
      </c>
      <c r="B21">
        <v>10000</v>
      </c>
      <c r="C21">
        <v>20000</v>
      </c>
      <c r="D21" s="2">
        <v>45775</v>
      </c>
      <c r="E21" t="s">
        <v>59</v>
      </c>
      <c r="F21" t="s">
        <v>3707</v>
      </c>
      <c r="G21" t="s">
        <v>3750</v>
      </c>
      <c r="I21">
        <v>1</v>
      </c>
      <c r="J21" t="s">
        <v>183</v>
      </c>
      <c r="K21">
        <v>78</v>
      </c>
      <c r="L21" t="s">
        <v>216</v>
      </c>
      <c r="M21">
        <v>67</v>
      </c>
      <c r="P21" s="2">
        <v>45773</v>
      </c>
      <c r="R21">
        <v>3</v>
      </c>
      <c r="S21">
        <v>201</v>
      </c>
      <c r="T21" t="s">
        <v>65</v>
      </c>
      <c r="U21" t="s">
        <v>3756</v>
      </c>
      <c r="V21">
        <v>0</v>
      </c>
      <c r="W21">
        <v>200</v>
      </c>
      <c r="X21">
        <v>1</v>
      </c>
      <c r="Y21">
        <v>0</v>
      </c>
      <c r="Z21">
        <v>0</v>
      </c>
      <c r="AA21">
        <v>0</v>
      </c>
      <c r="AD21">
        <v>0</v>
      </c>
      <c r="AM21" t="s">
        <v>3757</v>
      </c>
      <c r="AN21" t="s">
        <v>3060</v>
      </c>
      <c r="AP21">
        <v>0</v>
      </c>
      <c r="AQ21">
        <v>0</v>
      </c>
      <c r="AR21">
        <v>0</v>
      </c>
      <c r="AS21">
        <v>0</v>
      </c>
      <c r="AT21">
        <v>0</v>
      </c>
      <c r="AU21">
        <v>0</v>
      </c>
      <c r="AY21" t="s">
        <v>63</v>
      </c>
      <c r="AZ21" t="s">
        <v>5963</v>
      </c>
      <c r="BA21">
        <v>0</v>
      </c>
      <c r="BC21" t="s">
        <v>3060</v>
      </c>
      <c r="BF21" t="s">
        <v>3758</v>
      </c>
      <c r="BG21" t="s">
        <v>3756</v>
      </c>
      <c r="BH21">
        <v>0</v>
      </c>
      <c r="BI21">
        <v>200</v>
      </c>
      <c r="BJ21">
        <v>1</v>
      </c>
      <c r="BK21">
        <v>0</v>
      </c>
      <c r="BL21">
        <v>0</v>
      </c>
      <c r="BM21">
        <v>0</v>
      </c>
      <c r="BP21">
        <v>0</v>
      </c>
      <c r="BY21" t="s">
        <v>3757</v>
      </c>
      <c r="BZ21" t="s">
        <v>3060</v>
      </c>
      <c r="CB21">
        <v>0</v>
      </c>
      <c r="CC21">
        <v>0</v>
      </c>
      <c r="CD21">
        <v>0</v>
      </c>
      <c r="CE21">
        <v>0</v>
      </c>
      <c r="CF21">
        <v>0</v>
      </c>
      <c r="CG21">
        <v>0</v>
      </c>
      <c r="CK21" t="s">
        <v>63</v>
      </c>
      <c r="CL21" t="s">
        <v>5963</v>
      </c>
      <c r="CM21">
        <v>0</v>
      </c>
      <c r="CO21" t="s">
        <v>3060</v>
      </c>
      <c r="CR21" t="s">
        <v>3758</v>
      </c>
    </row>
    <row r="22" spans="1:96" x14ac:dyDescent="0.35">
      <c r="A22" t="s">
        <v>5964</v>
      </c>
      <c r="B22">
        <v>10000</v>
      </c>
      <c r="C22">
        <v>10000</v>
      </c>
      <c r="D22" s="2">
        <v>45776</v>
      </c>
      <c r="E22" t="s">
        <v>59</v>
      </c>
      <c r="F22" t="s">
        <v>3976</v>
      </c>
      <c r="G22" t="s">
        <v>2447</v>
      </c>
      <c r="I22">
        <v>1</v>
      </c>
      <c r="J22" t="s">
        <v>183</v>
      </c>
      <c r="K22">
        <v>12</v>
      </c>
      <c r="L22" t="s">
        <v>462</v>
      </c>
      <c r="M22" s="3">
        <v>30000</v>
      </c>
      <c r="P22" s="2">
        <v>45773</v>
      </c>
      <c r="R22">
        <v>1</v>
      </c>
      <c r="S22" s="3">
        <v>30000</v>
      </c>
      <c r="T22" t="s">
        <v>65</v>
      </c>
      <c r="U22" t="s">
        <v>2670</v>
      </c>
      <c r="V22">
        <v>0</v>
      </c>
      <c r="W22" s="3">
        <v>30000</v>
      </c>
      <c r="X22">
        <v>0</v>
      </c>
      <c r="Y22">
        <v>0</v>
      </c>
      <c r="Z22">
        <v>0</v>
      </c>
      <c r="AA22">
        <v>0</v>
      </c>
      <c r="AD22">
        <v>0</v>
      </c>
      <c r="AM22" t="s">
        <v>2671</v>
      </c>
      <c r="AN22" t="s">
        <v>465</v>
      </c>
      <c r="AP22">
        <v>0</v>
      </c>
      <c r="AQ22">
        <v>0</v>
      </c>
      <c r="AR22">
        <v>0</v>
      </c>
      <c r="AS22">
        <v>0</v>
      </c>
      <c r="AT22">
        <v>0</v>
      </c>
      <c r="AU22">
        <v>0</v>
      </c>
      <c r="AY22" t="s">
        <v>63</v>
      </c>
      <c r="AZ22" t="s">
        <v>5965</v>
      </c>
      <c r="BA22">
        <v>0</v>
      </c>
      <c r="BC22" t="s">
        <v>465</v>
      </c>
      <c r="BF22" t="s">
        <v>2675</v>
      </c>
      <c r="BG22" t="s">
        <v>2670</v>
      </c>
      <c r="BH22">
        <v>0</v>
      </c>
      <c r="BI22" s="3">
        <v>30000</v>
      </c>
      <c r="BJ22">
        <v>0</v>
      </c>
      <c r="BK22">
        <v>0</v>
      </c>
      <c r="BL22">
        <v>0</v>
      </c>
      <c r="BM22">
        <v>0</v>
      </c>
      <c r="BP22">
        <v>0</v>
      </c>
      <c r="BY22" t="s">
        <v>2671</v>
      </c>
      <c r="BZ22" t="s">
        <v>465</v>
      </c>
      <c r="CB22">
        <v>0</v>
      </c>
      <c r="CC22">
        <v>0</v>
      </c>
      <c r="CD22">
        <v>0</v>
      </c>
      <c r="CE22">
        <v>0</v>
      </c>
      <c r="CF22">
        <v>0</v>
      </c>
      <c r="CG22">
        <v>0</v>
      </c>
      <c r="CK22" t="s">
        <v>63</v>
      </c>
      <c r="CL22" t="s">
        <v>5965</v>
      </c>
      <c r="CM22">
        <v>0</v>
      </c>
      <c r="CO22" t="s">
        <v>465</v>
      </c>
      <c r="CR22" t="s">
        <v>2675</v>
      </c>
    </row>
    <row r="23" spans="1:96" x14ac:dyDescent="0.35">
      <c r="A23" t="s">
        <v>5966</v>
      </c>
      <c r="B23">
        <v>10000</v>
      </c>
      <c r="C23">
        <v>10000</v>
      </c>
      <c r="D23" s="2">
        <v>45775</v>
      </c>
      <c r="E23" t="s">
        <v>59</v>
      </c>
      <c r="F23" t="s">
        <v>5956</v>
      </c>
      <c r="G23" t="s">
        <v>3015</v>
      </c>
      <c r="I23">
        <v>1</v>
      </c>
      <c r="J23" t="s">
        <v>183</v>
      </c>
      <c r="K23">
        <v>46</v>
      </c>
      <c r="L23" t="s">
        <v>231</v>
      </c>
      <c r="M23" s="3">
        <v>1000</v>
      </c>
      <c r="P23" s="2">
        <v>45773</v>
      </c>
      <c r="R23">
        <v>1</v>
      </c>
      <c r="S23" s="3">
        <v>1000</v>
      </c>
      <c r="T23" t="s">
        <v>65</v>
      </c>
      <c r="U23" t="s">
        <v>5967</v>
      </c>
      <c r="V23">
        <v>0</v>
      </c>
      <c r="W23" s="3">
        <v>1000</v>
      </c>
      <c r="X23">
        <v>0</v>
      </c>
      <c r="Y23">
        <v>0</v>
      </c>
      <c r="Z23">
        <v>0</v>
      </c>
      <c r="AA23">
        <v>0</v>
      </c>
      <c r="AD23">
        <v>0</v>
      </c>
      <c r="AM23" t="s">
        <v>5968</v>
      </c>
      <c r="AN23" t="s">
        <v>465</v>
      </c>
      <c r="AP23">
        <v>0</v>
      </c>
      <c r="AQ23">
        <v>0</v>
      </c>
      <c r="AR23">
        <v>0</v>
      </c>
      <c r="AS23">
        <v>0</v>
      </c>
      <c r="AT23">
        <v>0</v>
      </c>
      <c r="AU23">
        <v>0</v>
      </c>
      <c r="AY23" t="s">
        <v>63</v>
      </c>
      <c r="AZ23" t="s">
        <v>5969</v>
      </c>
      <c r="BA23">
        <v>0</v>
      </c>
      <c r="BC23" t="s">
        <v>465</v>
      </c>
      <c r="BF23" t="s">
        <v>2675</v>
      </c>
      <c r="BG23" t="s">
        <v>5967</v>
      </c>
      <c r="BH23">
        <v>0</v>
      </c>
      <c r="BI23" s="3">
        <v>1000</v>
      </c>
      <c r="BJ23">
        <v>0</v>
      </c>
      <c r="BK23">
        <v>0</v>
      </c>
      <c r="BL23">
        <v>0</v>
      </c>
      <c r="BM23">
        <v>0</v>
      </c>
      <c r="BP23">
        <v>0</v>
      </c>
      <c r="BY23" t="s">
        <v>5968</v>
      </c>
      <c r="BZ23" t="s">
        <v>465</v>
      </c>
      <c r="CB23">
        <v>0</v>
      </c>
      <c r="CC23">
        <v>0</v>
      </c>
      <c r="CD23">
        <v>0</v>
      </c>
      <c r="CE23">
        <v>0</v>
      </c>
      <c r="CF23">
        <v>0</v>
      </c>
      <c r="CG23">
        <v>0</v>
      </c>
      <c r="CK23" t="s">
        <v>63</v>
      </c>
      <c r="CL23" t="s">
        <v>5969</v>
      </c>
      <c r="CM23">
        <v>0</v>
      </c>
      <c r="CO23" t="s">
        <v>465</v>
      </c>
      <c r="CR23" t="s">
        <v>2675</v>
      </c>
    </row>
    <row r="24" spans="1:96" x14ac:dyDescent="0.35">
      <c r="A24" t="s">
        <v>3759</v>
      </c>
      <c r="B24">
        <v>10000</v>
      </c>
      <c r="C24">
        <v>30000</v>
      </c>
      <c r="D24" s="2">
        <v>45775</v>
      </c>
      <c r="E24" t="s">
        <v>59</v>
      </c>
      <c r="F24" t="s">
        <v>3760</v>
      </c>
      <c r="G24">
        <v>10620258101</v>
      </c>
      <c r="I24">
        <v>3</v>
      </c>
      <c r="J24" t="s">
        <v>183</v>
      </c>
      <c r="K24">
        <v>85</v>
      </c>
      <c r="L24" t="s">
        <v>940</v>
      </c>
      <c r="M24" s="3">
        <v>8000</v>
      </c>
      <c r="P24" s="2">
        <v>45773</v>
      </c>
      <c r="R24">
        <v>11</v>
      </c>
      <c r="S24" s="3">
        <v>88000</v>
      </c>
      <c r="T24" t="s">
        <v>65</v>
      </c>
      <c r="U24" t="s">
        <v>3761</v>
      </c>
      <c r="V24">
        <v>0</v>
      </c>
      <c r="W24" s="3">
        <v>80000</v>
      </c>
      <c r="X24" s="3">
        <v>8000</v>
      </c>
      <c r="Y24">
        <v>0</v>
      </c>
      <c r="Z24">
        <v>0</v>
      </c>
      <c r="AA24">
        <v>0</v>
      </c>
      <c r="AD24">
        <v>0</v>
      </c>
      <c r="AM24" t="s">
        <v>3762</v>
      </c>
      <c r="AN24" t="s">
        <v>108</v>
      </c>
      <c r="AP24">
        <v>0</v>
      </c>
      <c r="AQ24">
        <v>0</v>
      </c>
      <c r="AR24">
        <v>0</v>
      </c>
      <c r="AS24">
        <v>0</v>
      </c>
      <c r="AT24">
        <v>0</v>
      </c>
      <c r="AU24">
        <v>0</v>
      </c>
      <c r="AY24" t="s">
        <v>63</v>
      </c>
      <c r="AZ24" t="s">
        <v>4959</v>
      </c>
      <c r="BA24">
        <v>0</v>
      </c>
      <c r="BC24" t="s">
        <v>108</v>
      </c>
      <c r="BF24" t="s">
        <v>3763</v>
      </c>
      <c r="BG24" t="s">
        <v>3761</v>
      </c>
      <c r="BH24">
        <v>0</v>
      </c>
      <c r="BI24" s="3">
        <v>80000</v>
      </c>
      <c r="BJ24" s="3">
        <v>8000</v>
      </c>
      <c r="BK24">
        <v>0</v>
      </c>
      <c r="BL24">
        <v>0</v>
      </c>
      <c r="BM24">
        <v>0</v>
      </c>
      <c r="BP24">
        <v>0</v>
      </c>
      <c r="BY24" t="s">
        <v>3762</v>
      </c>
      <c r="BZ24" t="s">
        <v>108</v>
      </c>
      <c r="CB24">
        <v>0</v>
      </c>
      <c r="CC24">
        <v>0</v>
      </c>
      <c r="CD24">
        <v>0</v>
      </c>
      <c r="CE24">
        <v>0</v>
      </c>
      <c r="CF24">
        <v>0</v>
      </c>
      <c r="CG24">
        <v>0</v>
      </c>
      <c r="CK24" t="s">
        <v>63</v>
      </c>
      <c r="CL24" t="s">
        <v>4959</v>
      </c>
      <c r="CM24">
        <v>0</v>
      </c>
      <c r="CO24" t="s">
        <v>108</v>
      </c>
      <c r="CR24" t="s">
        <v>3763</v>
      </c>
    </row>
    <row r="25" spans="1:96" x14ac:dyDescent="0.35">
      <c r="A25" t="s">
        <v>3764</v>
      </c>
      <c r="B25">
        <v>10000</v>
      </c>
      <c r="C25">
        <v>30000</v>
      </c>
      <c r="D25" s="2">
        <v>45775</v>
      </c>
      <c r="E25" t="s">
        <v>59</v>
      </c>
      <c r="F25" t="s">
        <v>3765</v>
      </c>
      <c r="G25">
        <v>10620258100</v>
      </c>
      <c r="I25">
        <v>3</v>
      </c>
      <c r="J25" t="s">
        <v>183</v>
      </c>
      <c r="K25">
        <v>85</v>
      </c>
      <c r="L25" t="s">
        <v>940</v>
      </c>
      <c r="M25" s="3">
        <v>8000</v>
      </c>
      <c r="P25" s="2">
        <v>45773</v>
      </c>
      <c r="R25">
        <v>11</v>
      </c>
      <c r="S25" s="3">
        <v>88000</v>
      </c>
      <c r="T25" t="s">
        <v>65</v>
      </c>
      <c r="U25" t="s">
        <v>847</v>
      </c>
      <c r="V25">
        <v>0</v>
      </c>
      <c r="W25" s="3">
        <v>80000</v>
      </c>
      <c r="X25" s="3">
        <v>8000</v>
      </c>
      <c r="Y25">
        <v>0</v>
      </c>
      <c r="Z25">
        <v>0</v>
      </c>
      <c r="AA25">
        <v>0</v>
      </c>
      <c r="AD25">
        <v>0</v>
      </c>
      <c r="AM25" t="s">
        <v>848</v>
      </c>
      <c r="AN25" t="s">
        <v>108</v>
      </c>
      <c r="AP25">
        <v>0</v>
      </c>
      <c r="AQ25">
        <v>0</v>
      </c>
      <c r="AR25">
        <v>0</v>
      </c>
      <c r="AS25">
        <v>0</v>
      </c>
      <c r="AT25">
        <v>0</v>
      </c>
      <c r="AU25">
        <v>0</v>
      </c>
      <c r="AY25" t="s">
        <v>63</v>
      </c>
      <c r="AZ25" t="s">
        <v>4960</v>
      </c>
      <c r="BA25">
        <v>0</v>
      </c>
      <c r="BC25" t="s">
        <v>108</v>
      </c>
      <c r="BF25" t="s">
        <v>3766</v>
      </c>
      <c r="BG25" t="s">
        <v>847</v>
      </c>
      <c r="BH25">
        <v>0</v>
      </c>
      <c r="BI25" s="3">
        <v>80000</v>
      </c>
      <c r="BJ25" s="3">
        <v>8000</v>
      </c>
      <c r="BK25">
        <v>0</v>
      </c>
      <c r="BL25">
        <v>0</v>
      </c>
      <c r="BM25">
        <v>0</v>
      </c>
      <c r="BP25">
        <v>0</v>
      </c>
      <c r="BY25" t="s">
        <v>848</v>
      </c>
      <c r="BZ25" t="s">
        <v>108</v>
      </c>
      <c r="CB25">
        <v>0</v>
      </c>
      <c r="CC25">
        <v>0</v>
      </c>
      <c r="CD25">
        <v>0</v>
      </c>
      <c r="CE25">
        <v>0</v>
      </c>
      <c r="CF25">
        <v>0</v>
      </c>
      <c r="CG25">
        <v>0</v>
      </c>
      <c r="CK25" t="s">
        <v>63</v>
      </c>
      <c r="CL25" t="s">
        <v>4960</v>
      </c>
      <c r="CM25">
        <v>0</v>
      </c>
      <c r="CO25" t="s">
        <v>108</v>
      </c>
      <c r="CR25" t="s">
        <v>3766</v>
      </c>
    </row>
    <row r="26" spans="1:96" x14ac:dyDescent="0.35">
      <c r="A26" t="s">
        <v>5477</v>
      </c>
      <c r="B26">
        <v>10000</v>
      </c>
      <c r="C26">
        <v>30000</v>
      </c>
      <c r="D26" s="2">
        <v>45777</v>
      </c>
      <c r="E26" t="s">
        <v>59</v>
      </c>
      <c r="F26" t="s">
        <v>5951</v>
      </c>
      <c r="G26" t="s">
        <v>5952</v>
      </c>
      <c r="I26">
        <v>2</v>
      </c>
      <c r="J26" t="s">
        <v>183</v>
      </c>
      <c r="K26">
        <v>77</v>
      </c>
      <c r="L26" t="s">
        <v>192</v>
      </c>
      <c r="M26" s="3">
        <v>34667</v>
      </c>
      <c r="P26" s="2">
        <v>45773</v>
      </c>
      <c r="R26">
        <v>6</v>
      </c>
      <c r="S26" s="3">
        <v>208002</v>
      </c>
      <c r="T26" t="s">
        <v>65</v>
      </c>
      <c r="U26" t="s">
        <v>1391</v>
      </c>
      <c r="V26">
        <v>0</v>
      </c>
      <c r="W26" s="3">
        <v>200000</v>
      </c>
      <c r="X26" s="3">
        <v>8002</v>
      </c>
      <c r="Y26">
        <v>0</v>
      </c>
      <c r="Z26">
        <v>0</v>
      </c>
      <c r="AA26">
        <v>0</v>
      </c>
      <c r="AD26">
        <v>0</v>
      </c>
      <c r="AM26" t="s">
        <v>1392</v>
      </c>
      <c r="AN26" t="s">
        <v>108</v>
      </c>
      <c r="AP26">
        <v>0</v>
      </c>
      <c r="AQ26">
        <v>0</v>
      </c>
      <c r="AR26">
        <v>0</v>
      </c>
      <c r="AS26">
        <v>0</v>
      </c>
      <c r="AT26">
        <v>0</v>
      </c>
      <c r="AU26">
        <v>0</v>
      </c>
      <c r="AY26" t="s">
        <v>63</v>
      </c>
      <c r="AZ26" t="s">
        <v>6466</v>
      </c>
      <c r="BA26">
        <v>0</v>
      </c>
      <c r="BC26" t="s">
        <v>108</v>
      </c>
      <c r="BF26" t="s">
        <v>5480</v>
      </c>
      <c r="BG26" t="s">
        <v>1391</v>
      </c>
      <c r="BH26">
        <v>0</v>
      </c>
      <c r="BI26" s="3">
        <v>200000</v>
      </c>
      <c r="BJ26" s="3">
        <v>8002</v>
      </c>
      <c r="BK26">
        <v>0</v>
      </c>
      <c r="BL26">
        <v>0</v>
      </c>
      <c r="BM26">
        <v>0</v>
      </c>
      <c r="BP26">
        <v>0</v>
      </c>
      <c r="BY26" t="s">
        <v>1392</v>
      </c>
      <c r="BZ26" t="s">
        <v>108</v>
      </c>
      <c r="CB26">
        <v>0</v>
      </c>
      <c r="CC26">
        <v>0</v>
      </c>
      <c r="CD26">
        <v>0</v>
      </c>
      <c r="CE26">
        <v>0</v>
      </c>
      <c r="CF26">
        <v>0</v>
      </c>
      <c r="CG26">
        <v>0</v>
      </c>
      <c r="CK26" t="s">
        <v>63</v>
      </c>
      <c r="CL26" t="s">
        <v>6466</v>
      </c>
      <c r="CM26">
        <v>0</v>
      </c>
      <c r="CO26" t="s">
        <v>108</v>
      </c>
      <c r="CR26" t="s">
        <v>5480</v>
      </c>
    </row>
    <row r="27" spans="1:96" x14ac:dyDescent="0.35">
      <c r="A27" t="s">
        <v>5477</v>
      </c>
      <c r="B27">
        <v>10000</v>
      </c>
      <c r="C27">
        <v>40000</v>
      </c>
      <c r="D27" s="2">
        <v>45777</v>
      </c>
      <c r="E27" t="s">
        <v>59</v>
      </c>
      <c r="F27" t="s">
        <v>5953</v>
      </c>
      <c r="G27" t="s">
        <v>5954</v>
      </c>
      <c r="I27">
        <v>3</v>
      </c>
      <c r="J27" t="s">
        <v>183</v>
      </c>
      <c r="K27">
        <v>91</v>
      </c>
      <c r="L27" t="s">
        <v>805</v>
      </c>
      <c r="M27" s="3">
        <v>66667</v>
      </c>
      <c r="P27" s="2">
        <v>45773</v>
      </c>
      <c r="R27">
        <v>3</v>
      </c>
      <c r="S27" s="3">
        <v>200001</v>
      </c>
      <c r="T27" t="s">
        <v>65</v>
      </c>
      <c r="U27" t="s">
        <v>1391</v>
      </c>
      <c r="V27">
        <v>0</v>
      </c>
      <c r="W27" s="3">
        <v>200000</v>
      </c>
      <c r="X27">
        <v>1</v>
      </c>
      <c r="Y27">
        <v>0</v>
      </c>
      <c r="Z27">
        <v>0</v>
      </c>
      <c r="AA27">
        <v>0</v>
      </c>
      <c r="AD27">
        <v>0</v>
      </c>
      <c r="AM27" t="s">
        <v>1392</v>
      </c>
      <c r="AN27" t="s">
        <v>108</v>
      </c>
      <c r="AP27">
        <v>0</v>
      </c>
      <c r="AQ27">
        <v>0</v>
      </c>
      <c r="AR27">
        <v>0</v>
      </c>
      <c r="AS27">
        <v>0</v>
      </c>
      <c r="AT27">
        <v>0</v>
      </c>
      <c r="AU27">
        <v>0</v>
      </c>
      <c r="AY27" t="s">
        <v>63</v>
      </c>
      <c r="AZ27" t="s">
        <v>6466</v>
      </c>
      <c r="BA27">
        <v>0</v>
      </c>
      <c r="BC27" t="s">
        <v>108</v>
      </c>
      <c r="BF27" t="s">
        <v>5480</v>
      </c>
      <c r="BG27" t="s">
        <v>1391</v>
      </c>
      <c r="BH27">
        <v>0</v>
      </c>
      <c r="BI27" s="3">
        <v>200000</v>
      </c>
      <c r="BJ27">
        <v>1</v>
      </c>
      <c r="BK27">
        <v>0</v>
      </c>
      <c r="BL27">
        <v>0</v>
      </c>
      <c r="BM27">
        <v>0</v>
      </c>
      <c r="BP27">
        <v>0</v>
      </c>
      <c r="BY27" t="s">
        <v>1392</v>
      </c>
      <c r="BZ27" t="s">
        <v>108</v>
      </c>
      <c r="CB27">
        <v>0</v>
      </c>
      <c r="CC27">
        <v>0</v>
      </c>
      <c r="CD27">
        <v>0</v>
      </c>
      <c r="CE27">
        <v>0</v>
      </c>
      <c r="CF27">
        <v>0</v>
      </c>
      <c r="CG27">
        <v>0</v>
      </c>
      <c r="CK27" t="s">
        <v>63</v>
      </c>
      <c r="CL27" t="s">
        <v>6466</v>
      </c>
      <c r="CM27">
        <v>0</v>
      </c>
      <c r="CO27" t="s">
        <v>108</v>
      </c>
      <c r="CR27" t="s">
        <v>5480</v>
      </c>
    </row>
    <row r="28" spans="1:96" x14ac:dyDescent="0.35">
      <c r="A28" t="s">
        <v>5955</v>
      </c>
      <c r="B28">
        <v>10000</v>
      </c>
      <c r="C28">
        <v>10000</v>
      </c>
      <c r="D28" s="2">
        <v>45775</v>
      </c>
      <c r="E28" t="s">
        <v>59</v>
      </c>
      <c r="F28" t="s">
        <v>5956</v>
      </c>
      <c r="G28" t="s">
        <v>2592</v>
      </c>
      <c r="I28">
        <v>1</v>
      </c>
      <c r="J28" t="s">
        <v>183</v>
      </c>
      <c r="K28">
        <v>46</v>
      </c>
      <c r="L28" t="s">
        <v>231</v>
      </c>
      <c r="M28" s="3">
        <v>3000</v>
      </c>
      <c r="P28" s="2">
        <v>45773</v>
      </c>
      <c r="R28">
        <v>1</v>
      </c>
      <c r="S28" s="3">
        <v>3000</v>
      </c>
      <c r="T28" t="s">
        <v>65</v>
      </c>
      <c r="U28" t="s">
        <v>5957</v>
      </c>
      <c r="V28">
        <v>0</v>
      </c>
      <c r="W28" s="3">
        <v>3000</v>
      </c>
      <c r="X28">
        <v>0</v>
      </c>
      <c r="Y28">
        <v>0</v>
      </c>
      <c r="Z28">
        <v>0</v>
      </c>
      <c r="AA28">
        <v>0</v>
      </c>
      <c r="AD28">
        <v>0</v>
      </c>
      <c r="AM28" t="s">
        <v>5958</v>
      </c>
      <c r="AN28" t="s">
        <v>465</v>
      </c>
      <c r="AP28">
        <v>0</v>
      </c>
      <c r="AQ28">
        <v>0</v>
      </c>
      <c r="AR28">
        <v>0</v>
      </c>
      <c r="AS28">
        <v>0</v>
      </c>
      <c r="AT28">
        <v>0</v>
      </c>
      <c r="AU28">
        <v>0</v>
      </c>
      <c r="AY28" t="s">
        <v>63</v>
      </c>
      <c r="AZ28" t="s">
        <v>6467</v>
      </c>
      <c r="BA28">
        <v>0</v>
      </c>
      <c r="BC28" t="s">
        <v>465</v>
      </c>
      <c r="BF28" t="s">
        <v>3531</v>
      </c>
      <c r="BG28" t="s">
        <v>5957</v>
      </c>
      <c r="BH28">
        <v>0</v>
      </c>
      <c r="BI28" s="3">
        <v>3000</v>
      </c>
      <c r="BJ28">
        <v>0</v>
      </c>
      <c r="BK28">
        <v>0</v>
      </c>
      <c r="BL28">
        <v>0</v>
      </c>
      <c r="BM28">
        <v>0</v>
      </c>
      <c r="BP28">
        <v>0</v>
      </c>
      <c r="BY28" t="s">
        <v>5958</v>
      </c>
      <c r="BZ28" t="s">
        <v>465</v>
      </c>
      <c r="CB28">
        <v>0</v>
      </c>
      <c r="CC28">
        <v>0</v>
      </c>
      <c r="CD28">
        <v>0</v>
      </c>
      <c r="CE28">
        <v>0</v>
      </c>
      <c r="CF28">
        <v>0</v>
      </c>
      <c r="CG28">
        <v>0</v>
      </c>
      <c r="CK28" t="s">
        <v>63</v>
      </c>
      <c r="CL28" t="s">
        <v>6467</v>
      </c>
      <c r="CM28">
        <v>0</v>
      </c>
      <c r="CO28" t="s">
        <v>465</v>
      </c>
      <c r="CR28" t="s">
        <v>3531</v>
      </c>
    </row>
    <row r="29" spans="1:96" x14ac:dyDescent="0.35">
      <c r="A29" t="s">
        <v>3767</v>
      </c>
      <c r="B29">
        <v>10000</v>
      </c>
      <c r="C29">
        <v>10000</v>
      </c>
      <c r="D29" s="2">
        <v>45775</v>
      </c>
      <c r="E29" t="s">
        <v>59</v>
      </c>
      <c r="F29" t="s">
        <v>3768</v>
      </c>
      <c r="G29" t="s">
        <v>2739</v>
      </c>
      <c r="I29">
        <v>1</v>
      </c>
      <c r="J29" t="s">
        <v>183</v>
      </c>
      <c r="K29">
        <v>59</v>
      </c>
      <c r="L29" t="s">
        <v>73</v>
      </c>
      <c r="M29" s="3">
        <v>1660</v>
      </c>
      <c r="P29" s="2">
        <v>45773</v>
      </c>
      <c r="R29">
        <v>2</v>
      </c>
      <c r="S29" s="3">
        <v>3320</v>
      </c>
      <c r="T29" t="s">
        <v>65</v>
      </c>
      <c r="U29">
        <v>112886950001</v>
      </c>
      <c r="V29">
        <v>0</v>
      </c>
      <c r="W29" s="3">
        <v>3320</v>
      </c>
      <c r="X29">
        <v>0</v>
      </c>
      <c r="Y29">
        <v>0</v>
      </c>
      <c r="Z29">
        <v>0</v>
      </c>
      <c r="AA29">
        <v>0</v>
      </c>
      <c r="AD29">
        <v>0</v>
      </c>
      <c r="AM29">
        <v>11288695</v>
      </c>
      <c r="AN29" t="s">
        <v>571</v>
      </c>
      <c r="AP29">
        <v>0</v>
      </c>
      <c r="AQ29">
        <v>0</v>
      </c>
      <c r="AR29">
        <v>0</v>
      </c>
      <c r="AS29">
        <v>0</v>
      </c>
      <c r="AT29">
        <v>0</v>
      </c>
      <c r="AU29">
        <v>0</v>
      </c>
      <c r="AY29" t="s">
        <v>63</v>
      </c>
      <c r="AZ29" t="s">
        <v>5970</v>
      </c>
      <c r="BA29">
        <v>0</v>
      </c>
      <c r="BC29" t="s">
        <v>571</v>
      </c>
      <c r="BF29" t="s">
        <v>3769</v>
      </c>
      <c r="BG29">
        <v>112886950001</v>
      </c>
      <c r="BH29">
        <v>0</v>
      </c>
      <c r="BI29" s="3">
        <v>3320</v>
      </c>
      <c r="BJ29">
        <v>0</v>
      </c>
      <c r="BK29">
        <v>0</v>
      </c>
      <c r="BL29">
        <v>0</v>
      </c>
      <c r="BM29">
        <v>0</v>
      </c>
      <c r="BP29">
        <v>0</v>
      </c>
      <c r="BY29">
        <v>11288695</v>
      </c>
      <c r="BZ29" t="s">
        <v>571</v>
      </c>
      <c r="CB29">
        <v>0</v>
      </c>
      <c r="CC29">
        <v>0</v>
      </c>
      <c r="CD29">
        <v>0</v>
      </c>
      <c r="CE29">
        <v>0</v>
      </c>
      <c r="CF29">
        <v>0</v>
      </c>
      <c r="CG29">
        <v>0</v>
      </c>
      <c r="CK29" t="s">
        <v>63</v>
      </c>
      <c r="CL29" t="s">
        <v>5970</v>
      </c>
      <c r="CM29">
        <v>0</v>
      </c>
      <c r="CO29" t="s">
        <v>571</v>
      </c>
      <c r="CR29" t="s">
        <v>3769</v>
      </c>
    </row>
    <row r="30" spans="1:96" x14ac:dyDescent="0.35">
      <c r="A30" t="s">
        <v>3767</v>
      </c>
      <c r="B30">
        <v>20000</v>
      </c>
      <c r="C30">
        <v>10000</v>
      </c>
      <c r="D30" s="2">
        <v>45775</v>
      </c>
      <c r="E30" t="s">
        <v>59</v>
      </c>
      <c r="F30" t="s">
        <v>3768</v>
      </c>
      <c r="G30" t="s">
        <v>2739</v>
      </c>
      <c r="I30">
        <v>1</v>
      </c>
      <c r="J30" t="s">
        <v>183</v>
      </c>
      <c r="K30">
        <v>59</v>
      </c>
      <c r="L30" t="s">
        <v>73</v>
      </c>
      <c r="M30" s="3">
        <v>1660</v>
      </c>
      <c r="P30" s="2">
        <v>45773</v>
      </c>
      <c r="R30">
        <v>2</v>
      </c>
      <c r="S30" s="3">
        <v>3320</v>
      </c>
      <c r="T30" t="s">
        <v>65</v>
      </c>
      <c r="U30">
        <v>112886950001</v>
      </c>
      <c r="V30">
        <v>0</v>
      </c>
      <c r="W30" s="3">
        <v>3320</v>
      </c>
      <c r="X30">
        <v>0</v>
      </c>
      <c r="Y30">
        <v>0</v>
      </c>
      <c r="Z30">
        <v>0</v>
      </c>
      <c r="AA30">
        <v>0</v>
      </c>
      <c r="AD30">
        <v>0</v>
      </c>
      <c r="AM30">
        <v>11288695</v>
      </c>
      <c r="AN30" t="s">
        <v>571</v>
      </c>
      <c r="AP30">
        <v>0</v>
      </c>
      <c r="AQ30">
        <v>0</v>
      </c>
      <c r="AR30">
        <v>0</v>
      </c>
      <c r="AS30">
        <v>0</v>
      </c>
      <c r="AT30">
        <v>0</v>
      </c>
      <c r="AU30">
        <v>0</v>
      </c>
      <c r="AY30" t="s">
        <v>63</v>
      </c>
      <c r="AZ30" t="s">
        <v>5970</v>
      </c>
      <c r="BA30">
        <v>0</v>
      </c>
      <c r="BC30" t="s">
        <v>571</v>
      </c>
      <c r="BF30" t="s">
        <v>3769</v>
      </c>
      <c r="BG30">
        <v>112886950001</v>
      </c>
      <c r="BH30">
        <v>0</v>
      </c>
      <c r="BI30" s="3">
        <v>3320</v>
      </c>
      <c r="BJ30">
        <v>0</v>
      </c>
      <c r="BK30">
        <v>0</v>
      </c>
      <c r="BL30">
        <v>0</v>
      </c>
      <c r="BM30">
        <v>0</v>
      </c>
      <c r="BP30">
        <v>0</v>
      </c>
      <c r="BY30">
        <v>11288695</v>
      </c>
      <c r="BZ30" t="s">
        <v>571</v>
      </c>
      <c r="CB30">
        <v>0</v>
      </c>
      <c r="CC30">
        <v>0</v>
      </c>
      <c r="CD30">
        <v>0</v>
      </c>
      <c r="CE30">
        <v>0</v>
      </c>
      <c r="CF30">
        <v>0</v>
      </c>
      <c r="CG30">
        <v>0</v>
      </c>
      <c r="CK30" t="s">
        <v>63</v>
      </c>
      <c r="CL30" t="s">
        <v>5970</v>
      </c>
      <c r="CM30">
        <v>0</v>
      </c>
      <c r="CO30" t="s">
        <v>571</v>
      </c>
      <c r="CR30" t="s">
        <v>3769</v>
      </c>
    </row>
    <row r="31" spans="1:96" x14ac:dyDescent="0.35">
      <c r="A31" t="s">
        <v>3770</v>
      </c>
      <c r="B31">
        <v>10000</v>
      </c>
      <c r="C31">
        <v>20000</v>
      </c>
      <c r="D31" s="2">
        <v>45775</v>
      </c>
      <c r="E31" t="s">
        <v>59</v>
      </c>
      <c r="F31" t="s">
        <v>3739</v>
      </c>
      <c r="G31" t="s">
        <v>3771</v>
      </c>
      <c r="I31">
        <v>2</v>
      </c>
      <c r="J31" t="s">
        <v>183</v>
      </c>
      <c r="K31">
        <v>61</v>
      </c>
      <c r="L31" t="s">
        <v>209</v>
      </c>
      <c r="M31" s="3">
        <v>5000</v>
      </c>
      <c r="P31" s="2">
        <v>45773</v>
      </c>
      <c r="R31">
        <v>4</v>
      </c>
      <c r="S31" s="3">
        <v>20000</v>
      </c>
      <c r="T31" t="s">
        <v>65</v>
      </c>
      <c r="U31" t="s">
        <v>3773</v>
      </c>
      <c r="V31">
        <v>0</v>
      </c>
      <c r="W31" s="3">
        <v>20000</v>
      </c>
      <c r="X31">
        <v>0</v>
      </c>
      <c r="Y31">
        <v>0</v>
      </c>
      <c r="Z31">
        <v>0</v>
      </c>
      <c r="AA31">
        <v>0</v>
      </c>
      <c r="AD31">
        <v>0</v>
      </c>
      <c r="AM31" t="s">
        <v>3774</v>
      </c>
      <c r="AN31" t="s">
        <v>3775</v>
      </c>
      <c r="AP31">
        <v>0</v>
      </c>
      <c r="AQ31">
        <v>0</v>
      </c>
      <c r="AR31">
        <v>0</v>
      </c>
      <c r="AS31">
        <v>0</v>
      </c>
      <c r="AT31">
        <v>0</v>
      </c>
      <c r="AU31">
        <v>0</v>
      </c>
      <c r="AY31" t="s">
        <v>63</v>
      </c>
      <c r="AZ31" t="s">
        <v>5895</v>
      </c>
      <c r="BA31">
        <v>0</v>
      </c>
      <c r="BC31" t="s">
        <v>3775</v>
      </c>
      <c r="BF31" t="s">
        <v>3776</v>
      </c>
      <c r="BG31" t="s">
        <v>3773</v>
      </c>
      <c r="BH31">
        <v>0</v>
      </c>
      <c r="BI31" s="3">
        <v>20000</v>
      </c>
      <c r="BJ31">
        <v>0</v>
      </c>
      <c r="BK31">
        <v>0</v>
      </c>
      <c r="BL31">
        <v>0</v>
      </c>
      <c r="BM31">
        <v>0</v>
      </c>
      <c r="BP31">
        <v>0</v>
      </c>
      <c r="BY31" t="s">
        <v>3774</v>
      </c>
      <c r="BZ31" t="s">
        <v>3775</v>
      </c>
      <c r="CB31">
        <v>0</v>
      </c>
      <c r="CC31">
        <v>0</v>
      </c>
      <c r="CD31">
        <v>0</v>
      </c>
      <c r="CE31">
        <v>0</v>
      </c>
      <c r="CF31">
        <v>0</v>
      </c>
      <c r="CG31">
        <v>0</v>
      </c>
      <c r="CK31" t="s">
        <v>63</v>
      </c>
      <c r="CL31" t="s">
        <v>5895</v>
      </c>
      <c r="CM31">
        <v>0</v>
      </c>
      <c r="CO31" t="s">
        <v>3775</v>
      </c>
      <c r="CR31" t="s">
        <v>3776</v>
      </c>
    </row>
    <row r="32" spans="1:96" x14ac:dyDescent="0.35">
      <c r="A32" t="s">
        <v>4276</v>
      </c>
      <c r="B32">
        <v>10000</v>
      </c>
      <c r="C32">
        <v>10000</v>
      </c>
      <c r="D32" s="2">
        <v>45777</v>
      </c>
      <c r="E32" t="s">
        <v>59</v>
      </c>
      <c r="F32" t="s">
        <v>4277</v>
      </c>
      <c r="G32" t="s">
        <v>4278</v>
      </c>
      <c r="I32">
        <v>1</v>
      </c>
      <c r="J32" t="s">
        <v>183</v>
      </c>
      <c r="K32">
        <v>61</v>
      </c>
      <c r="L32" t="s">
        <v>209</v>
      </c>
      <c r="M32" s="3">
        <v>10000</v>
      </c>
      <c r="P32" s="2">
        <v>45773</v>
      </c>
      <c r="R32">
        <v>1</v>
      </c>
      <c r="S32" s="3">
        <v>10000</v>
      </c>
      <c r="T32" t="s">
        <v>65</v>
      </c>
      <c r="U32" t="s">
        <v>4280</v>
      </c>
      <c r="V32">
        <v>0</v>
      </c>
      <c r="W32" s="3">
        <v>10000</v>
      </c>
      <c r="X32">
        <v>0</v>
      </c>
      <c r="Y32">
        <v>0</v>
      </c>
      <c r="Z32">
        <v>0</v>
      </c>
      <c r="AA32">
        <v>0</v>
      </c>
      <c r="AD32">
        <v>0</v>
      </c>
      <c r="AM32" t="s">
        <v>4281</v>
      </c>
      <c r="AN32" t="s">
        <v>742</v>
      </c>
      <c r="AP32">
        <v>0</v>
      </c>
      <c r="AQ32">
        <v>0</v>
      </c>
      <c r="AR32">
        <v>0</v>
      </c>
      <c r="AS32">
        <v>0</v>
      </c>
      <c r="AT32">
        <v>0</v>
      </c>
      <c r="AU32">
        <v>0</v>
      </c>
      <c r="AY32" t="s">
        <v>63</v>
      </c>
      <c r="AZ32" t="s">
        <v>6160</v>
      </c>
      <c r="BA32">
        <v>0</v>
      </c>
      <c r="BC32" t="s">
        <v>742</v>
      </c>
      <c r="BF32" t="s">
        <v>4282</v>
      </c>
      <c r="BG32" t="s">
        <v>4280</v>
      </c>
      <c r="BH32">
        <v>0</v>
      </c>
      <c r="BI32" s="3">
        <v>10000</v>
      </c>
      <c r="BJ32">
        <v>0</v>
      </c>
      <c r="BK32">
        <v>0</v>
      </c>
      <c r="BL32">
        <v>0</v>
      </c>
      <c r="BM32">
        <v>0</v>
      </c>
      <c r="BP32">
        <v>0</v>
      </c>
      <c r="BY32" t="s">
        <v>4281</v>
      </c>
      <c r="BZ32" t="s">
        <v>742</v>
      </c>
      <c r="CB32">
        <v>0</v>
      </c>
      <c r="CC32">
        <v>0</v>
      </c>
      <c r="CD32">
        <v>0</v>
      </c>
      <c r="CE32">
        <v>0</v>
      </c>
      <c r="CF32">
        <v>0</v>
      </c>
      <c r="CG32">
        <v>0</v>
      </c>
      <c r="CK32" t="s">
        <v>63</v>
      </c>
      <c r="CL32" t="s">
        <v>6160</v>
      </c>
      <c r="CM32">
        <v>0</v>
      </c>
      <c r="CO32" t="s">
        <v>742</v>
      </c>
      <c r="CR32" t="s">
        <v>4282</v>
      </c>
    </row>
    <row r="33" spans="1:96" x14ac:dyDescent="0.35">
      <c r="A33" t="s">
        <v>4010</v>
      </c>
      <c r="B33">
        <v>10000</v>
      </c>
      <c r="C33">
        <v>10000</v>
      </c>
      <c r="D33" s="2">
        <v>45776</v>
      </c>
      <c r="E33" t="s">
        <v>59</v>
      </c>
      <c r="F33" t="s">
        <v>4011</v>
      </c>
      <c r="G33" t="s">
        <v>3469</v>
      </c>
      <c r="I33">
        <v>1</v>
      </c>
      <c r="J33" t="s">
        <v>183</v>
      </c>
      <c r="K33">
        <v>72</v>
      </c>
      <c r="L33" t="s">
        <v>161</v>
      </c>
      <c r="M33" s="3">
        <v>3550</v>
      </c>
      <c r="P33" s="2">
        <v>45773</v>
      </c>
      <c r="R33">
        <v>4</v>
      </c>
      <c r="S33" s="3">
        <v>14200</v>
      </c>
      <c r="T33" t="s">
        <v>65</v>
      </c>
      <c r="U33">
        <v>5000532060001</v>
      </c>
      <c r="V33">
        <v>0</v>
      </c>
      <c r="W33" s="3">
        <v>11200</v>
      </c>
      <c r="X33" s="3">
        <v>3000</v>
      </c>
      <c r="Y33">
        <v>0</v>
      </c>
      <c r="Z33">
        <v>0</v>
      </c>
      <c r="AA33">
        <v>0</v>
      </c>
      <c r="AD33">
        <v>0</v>
      </c>
      <c r="AM33">
        <v>500053206</v>
      </c>
      <c r="AN33" t="s">
        <v>162</v>
      </c>
      <c r="AP33">
        <v>0</v>
      </c>
      <c r="AQ33">
        <v>0</v>
      </c>
      <c r="AR33">
        <v>0</v>
      </c>
      <c r="AS33">
        <v>0</v>
      </c>
      <c r="AT33">
        <v>0</v>
      </c>
      <c r="AU33">
        <v>0</v>
      </c>
      <c r="AY33" t="s">
        <v>63</v>
      </c>
      <c r="AZ33" t="s">
        <v>6408</v>
      </c>
      <c r="BA33">
        <v>0</v>
      </c>
      <c r="BC33" t="s">
        <v>162</v>
      </c>
      <c r="BF33" t="s">
        <v>3913</v>
      </c>
      <c r="BG33">
        <v>5000532060001</v>
      </c>
      <c r="BH33">
        <v>0</v>
      </c>
      <c r="BI33" s="3">
        <v>11200</v>
      </c>
      <c r="BJ33" s="3">
        <v>3000</v>
      </c>
      <c r="BK33">
        <v>0</v>
      </c>
      <c r="BL33">
        <v>0</v>
      </c>
      <c r="BM33">
        <v>0</v>
      </c>
      <c r="BP33">
        <v>0</v>
      </c>
      <c r="BY33">
        <v>500053206</v>
      </c>
      <c r="BZ33" t="s">
        <v>162</v>
      </c>
      <c r="CB33">
        <v>0</v>
      </c>
      <c r="CC33">
        <v>0</v>
      </c>
      <c r="CD33">
        <v>0</v>
      </c>
      <c r="CE33">
        <v>0</v>
      </c>
      <c r="CF33">
        <v>0</v>
      </c>
      <c r="CG33">
        <v>0</v>
      </c>
      <c r="CK33" t="s">
        <v>63</v>
      </c>
      <c r="CL33" t="s">
        <v>6408</v>
      </c>
      <c r="CM33">
        <v>0</v>
      </c>
      <c r="CO33" t="s">
        <v>162</v>
      </c>
      <c r="CR33" t="s">
        <v>3913</v>
      </c>
    </row>
    <row r="34" spans="1:96" x14ac:dyDescent="0.35">
      <c r="A34" t="s">
        <v>4013</v>
      </c>
      <c r="B34">
        <v>10000</v>
      </c>
      <c r="C34">
        <v>10000</v>
      </c>
      <c r="D34" s="2">
        <v>45776</v>
      </c>
      <c r="E34" t="s">
        <v>59</v>
      </c>
      <c r="F34" t="s">
        <v>4011</v>
      </c>
      <c r="G34" t="s">
        <v>3469</v>
      </c>
      <c r="I34">
        <v>1</v>
      </c>
      <c r="J34" t="s">
        <v>183</v>
      </c>
      <c r="K34">
        <v>72</v>
      </c>
      <c r="L34" t="s">
        <v>161</v>
      </c>
      <c r="M34" s="3">
        <v>4950</v>
      </c>
      <c r="P34" s="2">
        <v>45773</v>
      </c>
      <c r="R34">
        <v>4</v>
      </c>
      <c r="S34" s="3">
        <v>19800</v>
      </c>
      <c r="T34" t="s">
        <v>65</v>
      </c>
      <c r="U34">
        <v>5000532080001</v>
      </c>
      <c r="V34">
        <v>0</v>
      </c>
      <c r="W34" s="3">
        <v>16800</v>
      </c>
      <c r="X34" s="3">
        <v>3000</v>
      </c>
      <c r="Y34">
        <v>0</v>
      </c>
      <c r="Z34">
        <v>0</v>
      </c>
      <c r="AA34">
        <v>0</v>
      </c>
      <c r="AD34">
        <v>0</v>
      </c>
      <c r="AM34">
        <v>500053208</v>
      </c>
      <c r="AN34" t="s">
        <v>162</v>
      </c>
      <c r="AP34">
        <v>0</v>
      </c>
      <c r="AQ34">
        <v>0</v>
      </c>
      <c r="AR34">
        <v>0</v>
      </c>
      <c r="AS34">
        <v>0</v>
      </c>
      <c r="AT34">
        <v>0</v>
      </c>
      <c r="AU34">
        <v>0</v>
      </c>
      <c r="AY34" t="s">
        <v>63</v>
      </c>
      <c r="AZ34" t="s">
        <v>6409</v>
      </c>
      <c r="BA34">
        <v>0</v>
      </c>
      <c r="BC34" t="s">
        <v>162</v>
      </c>
      <c r="BF34" t="s">
        <v>3913</v>
      </c>
      <c r="BG34">
        <v>5000532080001</v>
      </c>
      <c r="BH34">
        <v>0</v>
      </c>
      <c r="BI34" s="3">
        <v>16800</v>
      </c>
      <c r="BJ34" s="3">
        <v>3000</v>
      </c>
      <c r="BK34">
        <v>0</v>
      </c>
      <c r="BL34">
        <v>0</v>
      </c>
      <c r="BM34">
        <v>0</v>
      </c>
      <c r="BP34">
        <v>0</v>
      </c>
      <c r="BY34">
        <v>500053208</v>
      </c>
      <c r="BZ34" t="s">
        <v>162</v>
      </c>
      <c r="CB34">
        <v>0</v>
      </c>
      <c r="CC34">
        <v>0</v>
      </c>
      <c r="CD34">
        <v>0</v>
      </c>
      <c r="CE34">
        <v>0</v>
      </c>
      <c r="CF34">
        <v>0</v>
      </c>
      <c r="CG34">
        <v>0</v>
      </c>
      <c r="CK34" t="s">
        <v>63</v>
      </c>
      <c r="CL34" t="s">
        <v>6409</v>
      </c>
      <c r="CM34">
        <v>0</v>
      </c>
      <c r="CO34" t="s">
        <v>162</v>
      </c>
      <c r="CR34" t="s">
        <v>3913</v>
      </c>
    </row>
    <row r="35" spans="1:96" x14ac:dyDescent="0.35">
      <c r="A35" t="s">
        <v>3912</v>
      </c>
      <c r="B35">
        <v>10000</v>
      </c>
      <c r="C35">
        <v>10000</v>
      </c>
      <c r="D35" s="2">
        <v>45775</v>
      </c>
      <c r="E35" t="s">
        <v>59</v>
      </c>
      <c r="F35" t="s">
        <v>3896</v>
      </c>
      <c r="G35" t="s">
        <v>3469</v>
      </c>
      <c r="I35">
        <v>1</v>
      </c>
      <c r="J35" t="s">
        <v>183</v>
      </c>
      <c r="K35">
        <v>72</v>
      </c>
      <c r="L35" t="s">
        <v>161</v>
      </c>
      <c r="M35" s="3">
        <v>3333</v>
      </c>
      <c r="P35" s="2">
        <v>45773</v>
      </c>
      <c r="R35">
        <v>6</v>
      </c>
      <c r="S35" s="3">
        <v>20000</v>
      </c>
      <c r="T35" t="s">
        <v>65</v>
      </c>
      <c r="U35">
        <v>5000538100001</v>
      </c>
      <c r="V35">
        <v>0</v>
      </c>
      <c r="W35" s="3">
        <v>14000</v>
      </c>
      <c r="X35" s="3">
        <v>6000</v>
      </c>
      <c r="Y35">
        <v>0</v>
      </c>
      <c r="Z35">
        <v>0</v>
      </c>
      <c r="AA35">
        <v>0</v>
      </c>
      <c r="AD35">
        <v>0</v>
      </c>
      <c r="AM35">
        <v>500053810</v>
      </c>
      <c r="AN35" t="s">
        <v>162</v>
      </c>
      <c r="AP35">
        <v>0</v>
      </c>
      <c r="AQ35">
        <v>0</v>
      </c>
      <c r="AR35">
        <v>0</v>
      </c>
      <c r="AS35">
        <v>0</v>
      </c>
      <c r="AT35">
        <v>0</v>
      </c>
      <c r="AU35">
        <v>0</v>
      </c>
      <c r="AY35" t="s">
        <v>63</v>
      </c>
      <c r="AZ35" t="s">
        <v>6410</v>
      </c>
      <c r="BA35">
        <v>0</v>
      </c>
      <c r="BC35" t="s">
        <v>162</v>
      </c>
      <c r="BF35" t="s">
        <v>3913</v>
      </c>
      <c r="BG35">
        <v>5000538100001</v>
      </c>
      <c r="BH35">
        <v>0</v>
      </c>
      <c r="BI35" s="3">
        <v>14000</v>
      </c>
      <c r="BJ35" s="3">
        <v>6000</v>
      </c>
      <c r="BK35">
        <v>0</v>
      </c>
      <c r="BL35">
        <v>0</v>
      </c>
      <c r="BM35">
        <v>0</v>
      </c>
      <c r="BP35">
        <v>0</v>
      </c>
      <c r="BY35">
        <v>500053810</v>
      </c>
      <c r="BZ35" t="s">
        <v>162</v>
      </c>
      <c r="CB35">
        <v>0</v>
      </c>
      <c r="CC35">
        <v>0</v>
      </c>
      <c r="CD35">
        <v>0</v>
      </c>
      <c r="CE35">
        <v>0</v>
      </c>
      <c r="CF35">
        <v>0</v>
      </c>
      <c r="CG35">
        <v>0</v>
      </c>
      <c r="CK35" t="s">
        <v>63</v>
      </c>
      <c r="CL35" t="s">
        <v>6410</v>
      </c>
      <c r="CM35">
        <v>0</v>
      </c>
      <c r="CO35" t="s">
        <v>162</v>
      </c>
      <c r="CR35" t="s">
        <v>3913</v>
      </c>
    </row>
    <row r="36" spans="1:96" x14ac:dyDescent="0.35">
      <c r="A36" t="s">
        <v>3912</v>
      </c>
      <c r="B36">
        <v>20000</v>
      </c>
      <c r="C36">
        <v>10000</v>
      </c>
      <c r="D36" s="2">
        <v>45775</v>
      </c>
      <c r="E36" t="s">
        <v>59</v>
      </c>
      <c r="F36" t="s">
        <v>3896</v>
      </c>
      <c r="G36" t="s">
        <v>3469</v>
      </c>
      <c r="I36">
        <v>1</v>
      </c>
      <c r="J36" t="s">
        <v>183</v>
      </c>
      <c r="K36">
        <v>72</v>
      </c>
      <c r="L36" t="s">
        <v>161</v>
      </c>
      <c r="M36" s="3">
        <v>4667</v>
      </c>
      <c r="P36" s="2">
        <v>45773</v>
      </c>
      <c r="R36">
        <v>6</v>
      </c>
      <c r="S36" s="3">
        <v>28000</v>
      </c>
      <c r="T36" t="s">
        <v>65</v>
      </c>
      <c r="U36">
        <v>5000538100001</v>
      </c>
      <c r="V36">
        <v>0</v>
      </c>
      <c r="W36" s="3">
        <v>28000</v>
      </c>
      <c r="X36">
        <v>0</v>
      </c>
      <c r="Y36">
        <v>0</v>
      </c>
      <c r="Z36">
        <v>0</v>
      </c>
      <c r="AA36">
        <v>0</v>
      </c>
      <c r="AD36">
        <v>0</v>
      </c>
      <c r="AM36">
        <v>500053810</v>
      </c>
      <c r="AN36" t="s">
        <v>162</v>
      </c>
      <c r="AP36">
        <v>0</v>
      </c>
      <c r="AQ36">
        <v>0</v>
      </c>
      <c r="AR36">
        <v>0</v>
      </c>
      <c r="AS36">
        <v>0</v>
      </c>
      <c r="AT36">
        <v>0</v>
      </c>
      <c r="AU36">
        <v>0</v>
      </c>
      <c r="AY36" t="s">
        <v>63</v>
      </c>
      <c r="AZ36" t="s">
        <v>6410</v>
      </c>
      <c r="BA36">
        <v>0</v>
      </c>
      <c r="BC36" t="s">
        <v>162</v>
      </c>
      <c r="BF36" t="s">
        <v>3913</v>
      </c>
      <c r="BG36">
        <v>5000538100001</v>
      </c>
      <c r="BH36">
        <v>0</v>
      </c>
      <c r="BI36" s="3">
        <v>28000</v>
      </c>
      <c r="BJ36">
        <v>0</v>
      </c>
      <c r="BK36">
        <v>0</v>
      </c>
      <c r="BL36">
        <v>0</v>
      </c>
      <c r="BM36">
        <v>0</v>
      </c>
      <c r="BP36">
        <v>0</v>
      </c>
      <c r="BY36">
        <v>500053810</v>
      </c>
      <c r="BZ36" t="s">
        <v>162</v>
      </c>
      <c r="CB36">
        <v>0</v>
      </c>
      <c r="CC36">
        <v>0</v>
      </c>
      <c r="CD36">
        <v>0</v>
      </c>
      <c r="CE36">
        <v>0</v>
      </c>
      <c r="CF36">
        <v>0</v>
      </c>
      <c r="CG36">
        <v>0</v>
      </c>
      <c r="CK36" t="s">
        <v>63</v>
      </c>
      <c r="CL36" t="s">
        <v>6410</v>
      </c>
      <c r="CM36">
        <v>0</v>
      </c>
      <c r="CO36" t="s">
        <v>162</v>
      </c>
      <c r="CR36" t="s">
        <v>3913</v>
      </c>
    </row>
    <row r="37" spans="1:96" x14ac:dyDescent="0.35">
      <c r="A37" t="s">
        <v>3914</v>
      </c>
      <c r="B37">
        <v>10000</v>
      </c>
      <c r="C37">
        <v>10000</v>
      </c>
      <c r="D37" s="2">
        <v>45775</v>
      </c>
      <c r="E37" t="s">
        <v>59</v>
      </c>
      <c r="F37" t="s">
        <v>5959</v>
      </c>
      <c r="G37" t="s">
        <v>3469</v>
      </c>
      <c r="I37">
        <v>1</v>
      </c>
      <c r="J37" t="s">
        <v>183</v>
      </c>
      <c r="K37">
        <v>72</v>
      </c>
      <c r="L37" t="s">
        <v>161</v>
      </c>
      <c r="M37" s="3">
        <v>6167</v>
      </c>
      <c r="P37" s="2">
        <v>45773</v>
      </c>
      <c r="R37">
        <v>6</v>
      </c>
      <c r="S37" s="3">
        <v>37002</v>
      </c>
      <c r="T37" t="s">
        <v>65</v>
      </c>
      <c r="U37">
        <v>5000538120001</v>
      </c>
      <c r="V37">
        <v>0</v>
      </c>
      <c r="W37" s="3">
        <v>28000</v>
      </c>
      <c r="X37" s="3">
        <v>9002</v>
      </c>
      <c r="Y37">
        <v>0</v>
      </c>
      <c r="Z37">
        <v>0</v>
      </c>
      <c r="AA37">
        <v>0</v>
      </c>
      <c r="AD37">
        <v>0</v>
      </c>
      <c r="AM37">
        <v>500053812</v>
      </c>
      <c r="AN37" t="s">
        <v>162</v>
      </c>
      <c r="AP37">
        <v>0</v>
      </c>
      <c r="AQ37">
        <v>0</v>
      </c>
      <c r="AR37">
        <v>0</v>
      </c>
      <c r="AS37">
        <v>0</v>
      </c>
      <c r="AT37">
        <v>0</v>
      </c>
      <c r="AU37">
        <v>0</v>
      </c>
      <c r="AY37" t="s">
        <v>63</v>
      </c>
      <c r="AZ37" t="s">
        <v>6411</v>
      </c>
      <c r="BA37">
        <v>0</v>
      </c>
      <c r="BC37" t="s">
        <v>162</v>
      </c>
      <c r="BF37" t="s">
        <v>3913</v>
      </c>
      <c r="BG37">
        <v>5000538120001</v>
      </c>
      <c r="BH37">
        <v>0</v>
      </c>
      <c r="BI37" s="3">
        <v>28000</v>
      </c>
      <c r="BJ37" s="3">
        <v>9002</v>
      </c>
      <c r="BK37">
        <v>0</v>
      </c>
      <c r="BL37">
        <v>0</v>
      </c>
      <c r="BM37">
        <v>0</v>
      </c>
      <c r="BP37">
        <v>0</v>
      </c>
      <c r="BY37">
        <v>500053812</v>
      </c>
      <c r="BZ37" t="s">
        <v>162</v>
      </c>
      <c r="CB37">
        <v>0</v>
      </c>
      <c r="CC37">
        <v>0</v>
      </c>
      <c r="CD37">
        <v>0</v>
      </c>
      <c r="CE37">
        <v>0</v>
      </c>
      <c r="CF37">
        <v>0</v>
      </c>
      <c r="CG37">
        <v>0</v>
      </c>
      <c r="CK37" t="s">
        <v>63</v>
      </c>
      <c r="CL37" t="s">
        <v>6411</v>
      </c>
      <c r="CM37">
        <v>0</v>
      </c>
      <c r="CO37" t="s">
        <v>162</v>
      </c>
      <c r="CR37" t="s">
        <v>3913</v>
      </c>
    </row>
    <row r="38" spans="1:96" x14ac:dyDescent="0.35">
      <c r="A38" t="s">
        <v>3914</v>
      </c>
      <c r="B38">
        <v>20000</v>
      </c>
      <c r="C38">
        <v>10000</v>
      </c>
      <c r="D38" s="2">
        <v>45775</v>
      </c>
      <c r="E38" t="s">
        <v>59</v>
      </c>
      <c r="F38" t="s">
        <v>5959</v>
      </c>
      <c r="G38" t="s">
        <v>3469</v>
      </c>
      <c r="I38">
        <v>1</v>
      </c>
      <c r="J38" t="s">
        <v>183</v>
      </c>
      <c r="K38">
        <v>72</v>
      </c>
      <c r="L38" t="s">
        <v>161</v>
      </c>
      <c r="M38" s="3">
        <v>4667</v>
      </c>
      <c r="P38" s="2">
        <v>45773</v>
      </c>
      <c r="R38">
        <v>6</v>
      </c>
      <c r="S38" s="3">
        <v>28000</v>
      </c>
      <c r="T38" t="s">
        <v>65</v>
      </c>
      <c r="U38">
        <v>5000538120001</v>
      </c>
      <c r="V38">
        <v>0</v>
      </c>
      <c r="W38" s="3">
        <v>28000</v>
      </c>
      <c r="X38">
        <v>0</v>
      </c>
      <c r="Y38">
        <v>0</v>
      </c>
      <c r="Z38">
        <v>0</v>
      </c>
      <c r="AA38">
        <v>0</v>
      </c>
      <c r="AD38">
        <v>0</v>
      </c>
      <c r="AM38">
        <v>500053812</v>
      </c>
      <c r="AN38" t="s">
        <v>162</v>
      </c>
      <c r="AP38">
        <v>0</v>
      </c>
      <c r="AQ38">
        <v>0</v>
      </c>
      <c r="AR38">
        <v>0</v>
      </c>
      <c r="AS38">
        <v>0</v>
      </c>
      <c r="AT38">
        <v>0</v>
      </c>
      <c r="AU38">
        <v>0</v>
      </c>
      <c r="AY38" t="s">
        <v>63</v>
      </c>
      <c r="AZ38" t="s">
        <v>6411</v>
      </c>
      <c r="BA38">
        <v>0</v>
      </c>
      <c r="BC38" t="s">
        <v>162</v>
      </c>
      <c r="BF38" t="s">
        <v>3913</v>
      </c>
      <c r="BG38">
        <v>5000538120001</v>
      </c>
      <c r="BH38">
        <v>0</v>
      </c>
      <c r="BI38" s="3">
        <v>28000</v>
      </c>
      <c r="BJ38">
        <v>0</v>
      </c>
      <c r="BK38">
        <v>0</v>
      </c>
      <c r="BL38">
        <v>0</v>
      </c>
      <c r="BM38">
        <v>0</v>
      </c>
      <c r="BP38">
        <v>0</v>
      </c>
      <c r="BY38">
        <v>500053812</v>
      </c>
      <c r="BZ38" t="s">
        <v>162</v>
      </c>
      <c r="CB38">
        <v>0</v>
      </c>
      <c r="CC38">
        <v>0</v>
      </c>
      <c r="CD38">
        <v>0</v>
      </c>
      <c r="CE38">
        <v>0</v>
      </c>
      <c r="CF38">
        <v>0</v>
      </c>
      <c r="CG38">
        <v>0</v>
      </c>
      <c r="CK38" t="s">
        <v>63</v>
      </c>
      <c r="CL38" t="s">
        <v>6411</v>
      </c>
      <c r="CM38">
        <v>0</v>
      </c>
      <c r="CO38" t="s">
        <v>162</v>
      </c>
      <c r="CR38" t="s">
        <v>3913</v>
      </c>
    </row>
    <row r="39" spans="1:96" x14ac:dyDescent="0.35">
      <c r="A39" t="s">
        <v>3914</v>
      </c>
      <c r="B39">
        <v>30000</v>
      </c>
      <c r="C39">
        <v>10000</v>
      </c>
      <c r="D39" s="2">
        <v>45775</v>
      </c>
      <c r="E39" t="s">
        <v>59</v>
      </c>
      <c r="F39" t="s">
        <v>5959</v>
      </c>
      <c r="G39" t="s">
        <v>3469</v>
      </c>
      <c r="I39">
        <v>1</v>
      </c>
      <c r="J39" t="s">
        <v>183</v>
      </c>
      <c r="K39">
        <v>72</v>
      </c>
      <c r="L39" t="s">
        <v>161</v>
      </c>
      <c r="M39" s="3">
        <v>2333</v>
      </c>
      <c r="P39" s="2">
        <v>45773</v>
      </c>
      <c r="R39">
        <v>6</v>
      </c>
      <c r="S39" s="3">
        <v>14000</v>
      </c>
      <c r="T39" t="s">
        <v>65</v>
      </c>
      <c r="U39">
        <v>5000538120001</v>
      </c>
      <c r="V39">
        <v>0</v>
      </c>
      <c r="W39" s="3">
        <v>14000</v>
      </c>
      <c r="X39">
        <v>0</v>
      </c>
      <c r="Y39">
        <v>0</v>
      </c>
      <c r="Z39">
        <v>0</v>
      </c>
      <c r="AA39">
        <v>0</v>
      </c>
      <c r="AD39">
        <v>0</v>
      </c>
      <c r="AM39">
        <v>500053812</v>
      </c>
      <c r="AN39" t="s">
        <v>162</v>
      </c>
      <c r="AP39">
        <v>0</v>
      </c>
      <c r="AQ39">
        <v>0</v>
      </c>
      <c r="AR39">
        <v>0</v>
      </c>
      <c r="AS39">
        <v>0</v>
      </c>
      <c r="AT39">
        <v>0</v>
      </c>
      <c r="AU39">
        <v>0</v>
      </c>
      <c r="AY39" t="s">
        <v>63</v>
      </c>
      <c r="AZ39" t="s">
        <v>6411</v>
      </c>
      <c r="BA39">
        <v>0</v>
      </c>
      <c r="BC39" t="s">
        <v>162</v>
      </c>
      <c r="BF39" t="s">
        <v>3913</v>
      </c>
      <c r="BG39">
        <v>5000538120001</v>
      </c>
      <c r="BH39">
        <v>0</v>
      </c>
      <c r="BI39" s="3">
        <v>14000</v>
      </c>
      <c r="BJ39">
        <v>0</v>
      </c>
      <c r="BK39">
        <v>0</v>
      </c>
      <c r="BL39">
        <v>0</v>
      </c>
      <c r="BM39">
        <v>0</v>
      </c>
      <c r="BP39">
        <v>0</v>
      </c>
      <c r="BY39">
        <v>500053812</v>
      </c>
      <c r="BZ39" t="s">
        <v>162</v>
      </c>
      <c r="CB39">
        <v>0</v>
      </c>
      <c r="CC39">
        <v>0</v>
      </c>
      <c r="CD39">
        <v>0</v>
      </c>
      <c r="CE39">
        <v>0</v>
      </c>
      <c r="CF39">
        <v>0</v>
      </c>
      <c r="CG39">
        <v>0</v>
      </c>
      <c r="CK39" t="s">
        <v>63</v>
      </c>
      <c r="CL39" t="s">
        <v>6411</v>
      </c>
      <c r="CM39">
        <v>0</v>
      </c>
      <c r="CO39" t="s">
        <v>162</v>
      </c>
      <c r="CR39" t="s">
        <v>3913</v>
      </c>
    </row>
    <row r="40" spans="1:96" x14ac:dyDescent="0.35">
      <c r="A40" t="s">
        <v>3777</v>
      </c>
      <c r="B40">
        <v>10000</v>
      </c>
      <c r="C40">
        <v>10000</v>
      </c>
      <c r="D40" s="2">
        <v>45775</v>
      </c>
      <c r="E40" t="s">
        <v>59</v>
      </c>
      <c r="F40" t="s">
        <v>1089</v>
      </c>
      <c r="G40" t="s">
        <v>3778</v>
      </c>
      <c r="I40">
        <v>1</v>
      </c>
      <c r="J40" t="s">
        <v>183</v>
      </c>
      <c r="K40">
        <v>32</v>
      </c>
      <c r="L40" t="s">
        <v>516</v>
      </c>
      <c r="M40" s="3">
        <v>5860</v>
      </c>
      <c r="P40" s="2">
        <v>45773</v>
      </c>
      <c r="R40">
        <v>1</v>
      </c>
      <c r="S40" s="3">
        <v>5860</v>
      </c>
      <c r="T40" t="s">
        <v>65</v>
      </c>
      <c r="U40" t="s">
        <v>1227</v>
      </c>
      <c r="V40">
        <v>0</v>
      </c>
      <c r="W40" s="3">
        <v>5360</v>
      </c>
      <c r="X40">
        <v>500</v>
      </c>
      <c r="Y40">
        <v>0</v>
      </c>
      <c r="Z40">
        <v>0</v>
      </c>
      <c r="AA40">
        <v>0</v>
      </c>
      <c r="AD40">
        <v>0</v>
      </c>
      <c r="AM40" t="s">
        <v>1228</v>
      </c>
      <c r="AN40" t="s">
        <v>465</v>
      </c>
      <c r="AP40">
        <v>0</v>
      </c>
      <c r="AQ40">
        <v>0</v>
      </c>
      <c r="AR40">
        <v>0</v>
      </c>
      <c r="AS40">
        <v>0</v>
      </c>
      <c r="AT40">
        <v>0</v>
      </c>
      <c r="AU40">
        <v>0</v>
      </c>
      <c r="AY40" t="s">
        <v>63</v>
      </c>
      <c r="AZ40" t="s">
        <v>6468</v>
      </c>
      <c r="BA40">
        <v>0</v>
      </c>
      <c r="BC40" t="s">
        <v>465</v>
      </c>
      <c r="BF40" t="s">
        <v>3662</v>
      </c>
      <c r="BG40" t="s">
        <v>1227</v>
      </c>
      <c r="BH40">
        <v>0</v>
      </c>
      <c r="BI40" s="3">
        <v>5360</v>
      </c>
      <c r="BJ40">
        <v>500</v>
      </c>
      <c r="BK40">
        <v>0</v>
      </c>
      <c r="BL40">
        <v>0</v>
      </c>
      <c r="BM40">
        <v>0</v>
      </c>
      <c r="BP40">
        <v>0</v>
      </c>
      <c r="BY40" t="s">
        <v>1228</v>
      </c>
      <c r="BZ40" t="s">
        <v>465</v>
      </c>
      <c r="CB40">
        <v>0</v>
      </c>
      <c r="CC40">
        <v>0</v>
      </c>
      <c r="CD40">
        <v>0</v>
      </c>
      <c r="CE40">
        <v>0</v>
      </c>
      <c r="CF40">
        <v>0</v>
      </c>
      <c r="CG40">
        <v>0</v>
      </c>
      <c r="CK40" t="s">
        <v>63</v>
      </c>
      <c r="CL40" t="s">
        <v>6468</v>
      </c>
      <c r="CM40">
        <v>0</v>
      </c>
      <c r="CO40" t="s">
        <v>465</v>
      </c>
      <c r="CR40" t="s">
        <v>3662</v>
      </c>
    </row>
    <row r="41" spans="1:96" x14ac:dyDescent="0.35">
      <c r="A41" t="s">
        <v>3779</v>
      </c>
      <c r="B41">
        <v>10000</v>
      </c>
      <c r="C41">
        <v>10000</v>
      </c>
      <c r="D41" s="2">
        <v>45775</v>
      </c>
      <c r="E41" t="s">
        <v>59</v>
      </c>
      <c r="F41" t="s">
        <v>3780</v>
      </c>
      <c r="G41" t="s">
        <v>2739</v>
      </c>
      <c r="I41">
        <v>1</v>
      </c>
      <c r="J41" t="s">
        <v>183</v>
      </c>
      <c r="K41">
        <v>59</v>
      </c>
      <c r="L41" t="s">
        <v>73</v>
      </c>
      <c r="M41" s="3">
        <v>3735</v>
      </c>
      <c r="P41" s="2">
        <v>45773</v>
      </c>
      <c r="R41">
        <v>2</v>
      </c>
      <c r="S41" s="3">
        <v>7470</v>
      </c>
      <c r="T41" t="s">
        <v>65</v>
      </c>
      <c r="U41">
        <v>112887240001</v>
      </c>
      <c r="V41">
        <v>0</v>
      </c>
      <c r="W41" s="3">
        <v>7470</v>
      </c>
      <c r="X41">
        <v>0</v>
      </c>
      <c r="Y41">
        <v>0</v>
      </c>
      <c r="Z41">
        <v>0</v>
      </c>
      <c r="AA41">
        <v>0</v>
      </c>
      <c r="AD41">
        <v>0</v>
      </c>
      <c r="AM41">
        <v>11288724</v>
      </c>
      <c r="AN41" t="s">
        <v>571</v>
      </c>
      <c r="AP41">
        <v>0</v>
      </c>
      <c r="AQ41">
        <v>0</v>
      </c>
      <c r="AR41">
        <v>0</v>
      </c>
      <c r="AS41">
        <v>0</v>
      </c>
      <c r="AT41">
        <v>0</v>
      </c>
      <c r="AU41">
        <v>0</v>
      </c>
      <c r="AY41" t="s">
        <v>63</v>
      </c>
      <c r="AZ41" t="s">
        <v>5971</v>
      </c>
      <c r="BA41">
        <v>0</v>
      </c>
      <c r="BC41" t="s">
        <v>571</v>
      </c>
      <c r="BF41" t="s">
        <v>3781</v>
      </c>
      <c r="BG41">
        <v>112887240001</v>
      </c>
      <c r="BH41">
        <v>0</v>
      </c>
      <c r="BI41" s="3">
        <v>7470</v>
      </c>
      <c r="BJ41">
        <v>0</v>
      </c>
      <c r="BK41">
        <v>0</v>
      </c>
      <c r="BL41">
        <v>0</v>
      </c>
      <c r="BM41">
        <v>0</v>
      </c>
      <c r="BP41">
        <v>0</v>
      </c>
      <c r="BY41">
        <v>11288724</v>
      </c>
      <c r="BZ41" t="s">
        <v>571</v>
      </c>
      <c r="CB41">
        <v>0</v>
      </c>
      <c r="CC41">
        <v>0</v>
      </c>
      <c r="CD41">
        <v>0</v>
      </c>
      <c r="CE41">
        <v>0</v>
      </c>
      <c r="CF41">
        <v>0</v>
      </c>
      <c r="CG41">
        <v>0</v>
      </c>
      <c r="CK41" t="s">
        <v>63</v>
      </c>
      <c r="CL41" t="s">
        <v>5971</v>
      </c>
      <c r="CM41">
        <v>0</v>
      </c>
      <c r="CO41" t="s">
        <v>571</v>
      </c>
      <c r="CR41" t="s">
        <v>3781</v>
      </c>
    </row>
    <row r="42" spans="1:96" x14ac:dyDescent="0.35">
      <c r="A42" t="s">
        <v>3782</v>
      </c>
      <c r="B42">
        <v>10000</v>
      </c>
      <c r="C42">
        <v>10000</v>
      </c>
      <c r="D42" s="2">
        <v>45775</v>
      </c>
      <c r="E42" t="s">
        <v>59</v>
      </c>
      <c r="F42" t="s">
        <v>3780</v>
      </c>
      <c r="G42" t="s">
        <v>2739</v>
      </c>
      <c r="I42">
        <v>1</v>
      </c>
      <c r="J42" t="s">
        <v>183</v>
      </c>
      <c r="K42">
        <v>59</v>
      </c>
      <c r="L42" t="s">
        <v>73</v>
      </c>
      <c r="M42" s="3">
        <v>1245</v>
      </c>
      <c r="P42" s="2">
        <v>45773</v>
      </c>
      <c r="R42">
        <v>2</v>
      </c>
      <c r="S42" s="3">
        <v>2490</v>
      </c>
      <c r="T42" t="s">
        <v>65</v>
      </c>
      <c r="U42">
        <v>112887240001</v>
      </c>
      <c r="V42">
        <v>0</v>
      </c>
      <c r="W42" s="3">
        <v>2490</v>
      </c>
      <c r="X42">
        <v>0</v>
      </c>
      <c r="Y42">
        <v>0</v>
      </c>
      <c r="Z42">
        <v>0</v>
      </c>
      <c r="AA42">
        <v>0</v>
      </c>
      <c r="AD42">
        <v>0</v>
      </c>
      <c r="AM42">
        <v>11288724</v>
      </c>
      <c r="AN42" t="s">
        <v>571</v>
      </c>
      <c r="AP42">
        <v>0</v>
      </c>
      <c r="AQ42">
        <v>0</v>
      </c>
      <c r="AR42">
        <v>0</v>
      </c>
      <c r="AS42">
        <v>0</v>
      </c>
      <c r="AT42">
        <v>0</v>
      </c>
      <c r="AU42">
        <v>0</v>
      </c>
      <c r="AY42" t="s">
        <v>63</v>
      </c>
      <c r="AZ42" t="s">
        <v>5972</v>
      </c>
      <c r="BA42">
        <v>0</v>
      </c>
      <c r="BC42" t="s">
        <v>571</v>
      </c>
      <c r="BF42" t="s">
        <v>3783</v>
      </c>
      <c r="BG42">
        <v>112887240001</v>
      </c>
      <c r="BH42">
        <v>0</v>
      </c>
      <c r="BI42" s="3">
        <v>2490</v>
      </c>
      <c r="BJ42">
        <v>0</v>
      </c>
      <c r="BK42">
        <v>0</v>
      </c>
      <c r="BL42">
        <v>0</v>
      </c>
      <c r="BM42">
        <v>0</v>
      </c>
      <c r="BP42">
        <v>0</v>
      </c>
      <c r="BY42">
        <v>11288724</v>
      </c>
      <c r="BZ42" t="s">
        <v>571</v>
      </c>
      <c r="CB42">
        <v>0</v>
      </c>
      <c r="CC42">
        <v>0</v>
      </c>
      <c r="CD42">
        <v>0</v>
      </c>
      <c r="CE42">
        <v>0</v>
      </c>
      <c r="CF42">
        <v>0</v>
      </c>
      <c r="CG42">
        <v>0</v>
      </c>
      <c r="CK42" t="s">
        <v>63</v>
      </c>
      <c r="CL42" t="s">
        <v>5972</v>
      </c>
      <c r="CM42">
        <v>0</v>
      </c>
      <c r="CO42" t="s">
        <v>571</v>
      </c>
      <c r="CR42" t="s">
        <v>3783</v>
      </c>
    </row>
    <row r="43" spans="1:96" x14ac:dyDescent="0.35">
      <c r="A43" t="s">
        <v>3782</v>
      </c>
      <c r="B43">
        <v>20000</v>
      </c>
      <c r="C43">
        <v>10000</v>
      </c>
      <c r="D43" s="2">
        <v>45775</v>
      </c>
      <c r="E43" t="s">
        <v>59</v>
      </c>
      <c r="F43" t="s">
        <v>3780</v>
      </c>
      <c r="G43" t="s">
        <v>2739</v>
      </c>
      <c r="I43">
        <v>1</v>
      </c>
      <c r="J43" t="s">
        <v>183</v>
      </c>
      <c r="K43">
        <v>59</v>
      </c>
      <c r="L43" t="s">
        <v>73</v>
      </c>
      <c r="M43" s="3">
        <v>1245</v>
      </c>
      <c r="P43" s="2">
        <v>45773</v>
      </c>
      <c r="R43">
        <v>2</v>
      </c>
      <c r="S43" s="3">
        <v>2490</v>
      </c>
      <c r="T43" t="s">
        <v>65</v>
      </c>
      <c r="U43">
        <v>112887240001</v>
      </c>
      <c r="V43">
        <v>0</v>
      </c>
      <c r="W43" s="3">
        <v>2490</v>
      </c>
      <c r="X43">
        <v>0</v>
      </c>
      <c r="Y43">
        <v>0</v>
      </c>
      <c r="Z43">
        <v>0</v>
      </c>
      <c r="AA43">
        <v>0</v>
      </c>
      <c r="AD43">
        <v>0</v>
      </c>
      <c r="AM43">
        <v>11288724</v>
      </c>
      <c r="AN43" t="s">
        <v>571</v>
      </c>
      <c r="AP43">
        <v>0</v>
      </c>
      <c r="AQ43">
        <v>0</v>
      </c>
      <c r="AR43">
        <v>0</v>
      </c>
      <c r="AS43">
        <v>0</v>
      </c>
      <c r="AT43">
        <v>0</v>
      </c>
      <c r="AU43">
        <v>0</v>
      </c>
      <c r="AY43" t="s">
        <v>63</v>
      </c>
      <c r="AZ43" t="s">
        <v>5972</v>
      </c>
      <c r="BA43">
        <v>0</v>
      </c>
      <c r="BC43" t="s">
        <v>571</v>
      </c>
      <c r="BF43" t="s">
        <v>3783</v>
      </c>
      <c r="BG43">
        <v>112887240001</v>
      </c>
      <c r="BH43">
        <v>0</v>
      </c>
      <c r="BI43" s="3">
        <v>2490</v>
      </c>
      <c r="BJ43">
        <v>0</v>
      </c>
      <c r="BK43">
        <v>0</v>
      </c>
      <c r="BL43">
        <v>0</v>
      </c>
      <c r="BM43">
        <v>0</v>
      </c>
      <c r="BP43">
        <v>0</v>
      </c>
      <c r="BY43">
        <v>11288724</v>
      </c>
      <c r="BZ43" t="s">
        <v>571</v>
      </c>
      <c r="CB43">
        <v>0</v>
      </c>
      <c r="CC43">
        <v>0</v>
      </c>
      <c r="CD43">
        <v>0</v>
      </c>
      <c r="CE43">
        <v>0</v>
      </c>
      <c r="CF43">
        <v>0</v>
      </c>
      <c r="CG43">
        <v>0</v>
      </c>
      <c r="CK43" t="s">
        <v>63</v>
      </c>
      <c r="CL43" t="s">
        <v>5972</v>
      </c>
      <c r="CM43">
        <v>0</v>
      </c>
      <c r="CO43" t="s">
        <v>571</v>
      </c>
      <c r="CR43" t="s">
        <v>3783</v>
      </c>
    </row>
    <row r="44" spans="1:96" x14ac:dyDescent="0.35">
      <c r="A44" t="s">
        <v>3782</v>
      </c>
      <c r="B44">
        <v>30000</v>
      </c>
      <c r="C44">
        <v>10000</v>
      </c>
      <c r="D44" s="2">
        <v>45775</v>
      </c>
      <c r="E44" t="s">
        <v>59</v>
      </c>
      <c r="F44" t="s">
        <v>3780</v>
      </c>
      <c r="G44" t="s">
        <v>2739</v>
      </c>
      <c r="I44">
        <v>1</v>
      </c>
      <c r="J44" t="s">
        <v>183</v>
      </c>
      <c r="K44">
        <v>59</v>
      </c>
      <c r="L44" t="s">
        <v>73</v>
      </c>
      <c r="M44" s="3">
        <v>1245</v>
      </c>
      <c r="P44" s="2">
        <v>45773</v>
      </c>
      <c r="R44">
        <v>2</v>
      </c>
      <c r="S44" s="3">
        <v>2490</v>
      </c>
      <c r="T44" t="s">
        <v>65</v>
      </c>
      <c r="U44">
        <v>112887240001</v>
      </c>
      <c r="V44">
        <v>0</v>
      </c>
      <c r="W44" s="3">
        <v>2490</v>
      </c>
      <c r="X44">
        <v>0</v>
      </c>
      <c r="Y44">
        <v>0</v>
      </c>
      <c r="Z44">
        <v>0</v>
      </c>
      <c r="AA44">
        <v>0</v>
      </c>
      <c r="AD44">
        <v>0</v>
      </c>
      <c r="AM44">
        <v>11288724</v>
      </c>
      <c r="AN44" t="s">
        <v>571</v>
      </c>
      <c r="AP44">
        <v>0</v>
      </c>
      <c r="AQ44">
        <v>0</v>
      </c>
      <c r="AR44">
        <v>0</v>
      </c>
      <c r="AS44">
        <v>0</v>
      </c>
      <c r="AT44">
        <v>0</v>
      </c>
      <c r="AU44">
        <v>0</v>
      </c>
      <c r="AY44" t="s">
        <v>63</v>
      </c>
      <c r="AZ44" t="s">
        <v>5972</v>
      </c>
      <c r="BA44">
        <v>0</v>
      </c>
      <c r="BC44" t="s">
        <v>571</v>
      </c>
      <c r="BF44" t="s">
        <v>3783</v>
      </c>
      <c r="BG44">
        <v>112887240001</v>
      </c>
      <c r="BH44">
        <v>0</v>
      </c>
      <c r="BI44" s="3">
        <v>2490</v>
      </c>
      <c r="BJ44">
        <v>0</v>
      </c>
      <c r="BK44">
        <v>0</v>
      </c>
      <c r="BL44">
        <v>0</v>
      </c>
      <c r="BM44">
        <v>0</v>
      </c>
      <c r="BP44">
        <v>0</v>
      </c>
      <c r="BY44">
        <v>11288724</v>
      </c>
      <c r="BZ44" t="s">
        <v>571</v>
      </c>
      <c r="CB44">
        <v>0</v>
      </c>
      <c r="CC44">
        <v>0</v>
      </c>
      <c r="CD44">
        <v>0</v>
      </c>
      <c r="CE44">
        <v>0</v>
      </c>
      <c r="CF44">
        <v>0</v>
      </c>
      <c r="CG44">
        <v>0</v>
      </c>
      <c r="CK44" t="s">
        <v>63</v>
      </c>
      <c r="CL44" t="s">
        <v>5972</v>
      </c>
      <c r="CM44">
        <v>0</v>
      </c>
      <c r="CO44" t="s">
        <v>571</v>
      </c>
      <c r="CR44" t="s">
        <v>3783</v>
      </c>
    </row>
    <row r="45" spans="1:96" x14ac:dyDescent="0.35">
      <c r="A45" t="s">
        <v>3784</v>
      </c>
      <c r="B45">
        <v>10000</v>
      </c>
      <c r="C45">
        <v>10000</v>
      </c>
      <c r="D45" s="2">
        <v>45775</v>
      </c>
      <c r="E45" t="s">
        <v>59</v>
      </c>
      <c r="F45" t="s">
        <v>3704</v>
      </c>
      <c r="G45" t="s">
        <v>2739</v>
      </c>
      <c r="I45">
        <v>1</v>
      </c>
      <c r="J45" t="s">
        <v>183</v>
      </c>
      <c r="K45">
        <v>59</v>
      </c>
      <c r="L45" t="s">
        <v>73</v>
      </c>
      <c r="M45">
        <v>415</v>
      </c>
      <c r="P45" s="2">
        <v>45773</v>
      </c>
      <c r="R45">
        <v>2</v>
      </c>
      <c r="S45">
        <v>830</v>
      </c>
      <c r="T45" t="s">
        <v>65</v>
      </c>
      <c r="U45">
        <v>112887320001</v>
      </c>
      <c r="V45">
        <v>0</v>
      </c>
      <c r="W45">
        <v>830</v>
      </c>
      <c r="X45">
        <v>0</v>
      </c>
      <c r="Y45">
        <v>0</v>
      </c>
      <c r="Z45">
        <v>0</v>
      </c>
      <c r="AA45">
        <v>0</v>
      </c>
      <c r="AD45">
        <v>0</v>
      </c>
      <c r="AM45">
        <v>11288732</v>
      </c>
      <c r="AN45" t="s">
        <v>571</v>
      </c>
      <c r="AP45">
        <v>0</v>
      </c>
      <c r="AQ45">
        <v>0</v>
      </c>
      <c r="AR45">
        <v>0</v>
      </c>
      <c r="AS45">
        <v>0</v>
      </c>
      <c r="AT45">
        <v>0</v>
      </c>
      <c r="AU45">
        <v>0</v>
      </c>
      <c r="AY45" t="s">
        <v>63</v>
      </c>
      <c r="AZ45" t="s">
        <v>5973</v>
      </c>
      <c r="BA45">
        <v>0</v>
      </c>
      <c r="BC45" t="s">
        <v>571</v>
      </c>
      <c r="BF45" t="s">
        <v>3785</v>
      </c>
      <c r="BG45">
        <v>112887320001</v>
      </c>
      <c r="BH45">
        <v>0</v>
      </c>
      <c r="BI45">
        <v>830</v>
      </c>
      <c r="BJ45">
        <v>0</v>
      </c>
      <c r="BK45">
        <v>0</v>
      </c>
      <c r="BL45">
        <v>0</v>
      </c>
      <c r="BM45">
        <v>0</v>
      </c>
      <c r="BP45">
        <v>0</v>
      </c>
      <c r="BY45">
        <v>11288732</v>
      </c>
      <c r="BZ45" t="s">
        <v>571</v>
      </c>
      <c r="CB45">
        <v>0</v>
      </c>
      <c r="CC45">
        <v>0</v>
      </c>
      <c r="CD45">
        <v>0</v>
      </c>
      <c r="CE45">
        <v>0</v>
      </c>
      <c r="CF45">
        <v>0</v>
      </c>
      <c r="CG45">
        <v>0</v>
      </c>
      <c r="CK45" t="s">
        <v>63</v>
      </c>
      <c r="CL45" t="s">
        <v>5973</v>
      </c>
      <c r="CM45">
        <v>0</v>
      </c>
      <c r="CO45" t="s">
        <v>571</v>
      </c>
      <c r="CR45" t="s">
        <v>3785</v>
      </c>
    </row>
    <row r="46" spans="1:96" x14ac:dyDescent="0.35">
      <c r="A46" t="s">
        <v>3786</v>
      </c>
      <c r="B46">
        <v>10000</v>
      </c>
      <c r="C46">
        <v>10000</v>
      </c>
      <c r="D46" s="2">
        <v>45775</v>
      </c>
      <c r="E46" t="s">
        <v>59</v>
      </c>
      <c r="F46" t="s">
        <v>3787</v>
      </c>
      <c r="G46" t="s">
        <v>3569</v>
      </c>
      <c r="I46">
        <v>1</v>
      </c>
      <c r="J46" t="s">
        <v>183</v>
      </c>
      <c r="K46">
        <v>26</v>
      </c>
      <c r="L46" t="s">
        <v>648</v>
      </c>
      <c r="M46" s="3">
        <v>9000</v>
      </c>
      <c r="P46" s="2">
        <v>45773</v>
      </c>
      <c r="R46">
        <v>4</v>
      </c>
      <c r="S46" s="3">
        <v>36000</v>
      </c>
      <c r="T46" t="s">
        <v>65</v>
      </c>
      <c r="U46" t="s">
        <v>2931</v>
      </c>
      <c r="V46">
        <v>0</v>
      </c>
      <c r="W46" s="3">
        <v>36000</v>
      </c>
      <c r="X46">
        <v>0</v>
      </c>
      <c r="Y46">
        <v>0</v>
      </c>
      <c r="Z46">
        <v>0</v>
      </c>
      <c r="AA46">
        <v>0</v>
      </c>
      <c r="AD46">
        <v>0</v>
      </c>
      <c r="AM46" t="s">
        <v>2932</v>
      </c>
      <c r="AN46" t="s">
        <v>170</v>
      </c>
      <c r="AP46">
        <v>0</v>
      </c>
      <c r="AQ46">
        <v>0</v>
      </c>
      <c r="AR46">
        <v>0</v>
      </c>
      <c r="AS46">
        <v>0</v>
      </c>
      <c r="AT46">
        <v>0</v>
      </c>
      <c r="AU46">
        <v>0</v>
      </c>
      <c r="AY46" t="s">
        <v>63</v>
      </c>
      <c r="AZ46" t="s">
        <v>6469</v>
      </c>
      <c r="BA46">
        <v>0</v>
      </c>
      <c r="BC46" t="s">
        <v>170</v>
      </c>
      <c r="BF46" t="s">
        <v>3788</v>
      </c>
      <c r="BG46" t="s">
        <v>2931</v>
      </c>
      <c r="BH46">
        <v>0</v>
      </c>
      <c r="BI46" s="3">
        <v>36000</v>
      </c>
      <c r="BJ46">
        <v>0</v>
      </c>
      <c r="BK46">
        <v>0</v>
      </c>
      <c r="BL46">
        <v>0</v>
      </c>
      <c r="BM46">
        <v>0</v>
      </c>
      <c r="BP46">
        <v>0</v>
      </c>
      <c r="BY46" t="s">
        <v>2932</v>
      </c>
      <c r="BZ46" t="s">
        <v>170</v>
      </c>
      <c r="CB46">
        <v>0</v>
      </c>
      <c r="CC46">
        <v>0</v>
      </c>
      <c r="CD46">
        <v>0</v>
      </c>
      <c r="CE46">
        <v>0</v>
      </c>
      <c r="CF46">
        <v>0</v>
      </c>
      <c r="CG46">
        <v>0</v>
      </c>
      <c r="CK46" t="s">
        <v>63</v>
      </c>
      <c r="CL46" t="s">
        <v>6469</v>
      </c>
      <c r="CM46">
        <v>0</v>
      </c>
      <c r="CO46" t="s">
        <v>170</v>
      </c>
      <c r="CR46" t="s">
        <v>3788</v>
      </c>
    </row>
    <row r="47" spans="1:96" x14ac:dyDescent="0.35">
      <c r="A47" t="s">
        <v>3792</v>
      </c>
      <c r="B47">
        <v>10000</v>
      </c>
      <c r="C47">
        <v>10000</v>
      </c>
      <c r="D47" s="2">
        <v>45775</v>
      </c>
      <c r="E47" t="s">
        <v>59</v>
      </c>
      <c r="F47" t="s">
        <v>3790</v>
      </c>
      <c r="G47" t="s">
        <v>3687</v>
      </c>
      <c r="I47">
        <v>1</v>
      </c>
      <c r="J47" t="s">
        <v>183</v>
      </c>
      <c r="K47">
        <v>59</v>
      </c>
      <c r="L47" t="s">
        <v>2529</v>
      </c>
      <c r="M47" s="3">
        <v>1000</v>
      </c>
      <c r="P47" s="2">
        <v>45773</v>
      </c>
      <c r="R47">
        <v>3</v>
      </c>
      <c r="S47" s="3">
        <v>3000</v>
      </c>
      <c r="T47" t="s">
        <v>65</v>
      </c>
      <c r="U47" t="s">
        <v>3793</v>
      </c>
      <c r="V47">
        <v>0</v>
      </c>
      <c r="W47" s="3">
        <v>3000</v>
      </c>
      <c r="X47">
        <v>0</v>
      </c>
      <c r="Y47">
        <v>0</v>
      </c>
      <c r="Z47">
        <v>0</v>
      </c>
      <c r="AA47">
        <v>0</v>
      </c>
      <c r="AD47">
        <v>0</v>
      </c>
      <c r="AM47" t="s">
        <v>3794</v>
      </c>
      <c r="AN47" t="s">
        <v>465</v>
      </c>
      <c r="AP47">
        <v>0</v>
      </c>
      <c r="AQ47">
        <v>0</v>
      </c>
      <c r="AR47">
        <v>0</v>
      </c>
      <c r="AS47">
        <v>0</v>
      </c>
      <c r="AT47">
        <v>0</v>
      </c>
      <c r="AU47">
        <v>0</v>
      </c>
      <c r="AY47" t="s">
        <v>63</v>
      </c>
      <c r="AZ47" t="s">
        <v>6470</v>
      </c>
      <c r="BA47">
        <v>0</v>
      </c>
      <c r="BC47" t="s">
        <v>465</v>
      </c>
      <c r="BF47" t="s">
        <v>3791</v>
      </c>
      <c r="BG47" t="s">
        <v>3793</v>
      </c>
      <c r="BH47">
        <v>0</v>
      </c>
      <c r="BI47" s="3">
        <v>3000</v>
      </c>
      <c r="BJ47">
        <v>0</v>
      </c>
      <c r="BK47">
        <v>0</v>
      </c>
      <c r="BL47">
        <v>0</v>
      </c>
      <c r="BM47">
        <v>0</v>
      </c>
      <c r="BP47">
        <v>0</v>
      </c>
      <c r="BY47" t="s">
        <v>3794</v>
      </c>
      <c r="BZ47" t="s">
        <v>465</v>
      </c>
      <c r="CB47">
        <v>0</v>
      </c>
      <c r="CC47">
        <v>0</v>
      </c>
      <c r="CD47">
        <v>0</v>
      </c>
      <c r="CE47">
        <v>0</v>
      </c>
      <c r="CF47">
        <v>0</v>
      </c>
      <c r="CG47">
        <v>0</v>
      </c>
      <c r="CK47" t="s">
        <v>63</v>
      </c>
      <c r="CL47" t="s">
        <v>6470</v>
      </c>
      <c r="CM47">
        <v>0</v>
      </c>
      <c r="CO47" t="s">
        <v>465</v>
      </c>
      <c r="CR47" t="s">
        <v>3791</v>
      </c>
    </row>
    <row r="48" spans="1:96" x14ac:dyDescent="0.35">
      <c r="A48" t="s">
        <v>3795</v>
      </c>
      <c r="B48">
        <v>10000</v>
      </c>
      <c r="C48">
        <v>10000</v>
      </c>
      <c r="D48" s="2">
        <v>45775</v>
      </c>
      <c r="E48" t="s">
        <v>59</v>
      </c>
      <c r="F48" t="s">
        <v>3711</v>
      </c>
      <c r="G48" t="s">
        <v>3796</v>
      </c>
      <c r="I48">
        <v>1</v>
      </c>
      <c r="J48" t="s">
        <v>183</v>
      </c>
      <c r="K48">
        <v>78</v>
      </c>
      <c r="L48" t="s">
        <v>216</v>
      </c>
      <c r="M48">
        <v>17</v>
      </c>
      <c r="P48" s="2">
        <v>45773</v>
      </c>
      <c r="R48">
        <v>6</v>
      </c>
      <c r="S48">
        <v>104</v>
      </c>
      <c r="T48" t="s">
        <v>65</v>
      </c>
      <c r="U48" t="s">
        <v>2991</v>
      </c>
      <c r="V48">
        <v>0</v>
      </c>
      <c r="W48">
        <v>100</v>
      </c>
      <c r="X48">
        <v>4</v>
      </c>
      <c r="Y48">
        <v>0</v>
      </c>
      <c r="Z48">
        <v>0</v>
      </c>
      <c r="AA48">
        <v>0</v>
      </c>
      <c r="AD48">
        <v>0</v>
      </c>
      <c r="AM48" t="s">
        <v>2992</v>
      </c>
      <c r="AN48" t="s">
        <v>622</v>
      </c>
      <c r="AP48">
        <v>0</v>
      </c>
      <c r="AQ48">
        <v>0</v>
      </c>
      <c r="AR48">
        <v>0</v>
      </c>
      <c r="AS48">
        <v>0</v>
      </c>
      <c r="AT48">
        <v>0</v>
      </c>
      <c r="AU48">
        <v>0</v>
      </c>
      <c r="AY48" t="s">
        <v>63</v>
      </c>
      <c r="AZ48" t="s">
        <v>5974</v>
      </c>
      <c r="BA48">
        <v>0</v>
      </c>
      <c r="BC48" t="s">
        <v>622</v>
      </c>
      <c r="BF48" t="s">
        <v>3797</v>
      </c>
      <c r="BG48" t="s">
        <v>2991</v>
      </c>
      <c r="BH48">
        <v>0</v>
      </c>
      <c r="BI48">
        <v>100</v>
      </c>
      <c r="BJ48">
        <v>4</v>
      </c>
      <c r="BK48">
        <v>0</v>
      </c>
      <c r="BL48">
        <v>0</v>
      </c>
      <c r="BM48">
        <v>0</v>
      </c>
      <c r="BP48">
        <v>0</v>
      </c>
      <c r="BY48" t="s">
        <v>2992</v>
      </c>
      <c r="BZ48" t="s">
        <v>622</v>
      </c>
      <c r="CB48">
        <v>0</v>
      </c>
      <c r="CC48">
        <v>0</v>
      </c>
      <c r="CD48">
        <v>0</v>
      </c>
      <c r="CE48">
        <v>0</v>
      </c>
      <c r="CF48">
        <v>0</v>
      </c>
      <c r="CG48">
        <v>0</v>
      </c>
      <c r="CK48" t="s">
        <v>63</v>
      </c>
      <c r="CL48" t="s">
        <v>5974</v>
      </c>
      <c r="CM48">
        <v>0</v>
      </c>
      <c r="CO48" t="s">
        <v>622</v>
      </c>
      <c r="CR48" t="s">
        <v>3797</v>
      </c>
    </row>
    <row r="49" spans="1:96" x14ac:dyDescent="0.35">
      <c r="A49" t="s">
        <v>3795</v>
      </c>
      <c r="B49">
        <v>20000</v>
      </c>
      <c r="C49">
        <v>10000</v>
      </c>
      <c r="D49" s="2">
        <v>45775</v>
      </c>
      <c r="E49" t="s">
        <v>59</v>
      </c>
      <c r="F49" t="s">
        <v>3711</v>
      </c>
      <c r="G49" t="s">
        <v>3796</v>
      </c>
      <c r="I49">
        <v>1</v>
      </c>
      <c r="J49" t="s">
        <v>183</v>
      </c>
      <c r="K49">
        <v>78</v>
      </c>
      <c r="L49" t="s">
        <v>216</v>
      </c>
      <c r="M49">
        <v>17</v>
      </c>
      <c r="P49" s="2">
        <v>45773</v>
      </c>
      <c r="R49">
        <v>6</v>
      </c>
      <c r="S49">
        <v>100</v>
      </c>
      <c r="T49" t="s">
        <v>65</v>
      </c>
      <c r="U49" t="s">
        <v>2991</v>
      </c>
      <c r="V49">
        <v>0</v>
      </c>
      <c r="W49">
        <v>100</v>
      </c>
      <c r="X49">
        <v>0</v>
      </c>
      <c r="Y49">
        <v>0</v>
      </c>
      <c r="Z49">
        <v>0</v>
      </c>
      <c r="AA49">
        <v>0</v>
      </c>
      <c r="AD49">
        <v>0</v>
      </c>
      <c r="AM49" t="s">
        <v>2992</v>
      </c>
      <c r="AN49" t="s">
        <v>622</v>
      </c>
      <c r="AP49">
        <v>0</v>
      </c>
      <c r="AQ49">
        <v>0</v>
      </c>
      <c r="AR49">
        <v>0</v>
      </c>
      <c r="AS49">
        <v>0</v>
      </c>
      <c r="AT49">
        <v>0</v>
      </c>
      <c r="AU49">
        <v>0</v>
      </c>
      <c r="AY49" t="s">
        <v>63</v>
      </c>
      <c r="AZ49" t="s">
        <v>5974</v>
      </c>
      <c r="BA49">
        <v>0</v>
      </c>
      <c r="BC49" t="s">
        <v>622</v>
      </c>
      <c r="BF49" t="s">
        <v>3797</v>
      </c>
      <c r="BG49" t="s">
        <v>2991</v>
      </c>
      <c r="BH49">
        <v>0</v>
      </c>
      <c r="BI49">
        <v>100</v>
      </c>
      <c r="BJ49">
        <v>0</v>
      </c>
      <c r="BK49">
        <v>0</v>
      </c>
      <c r="BL49">
        <v>0</v>
      </c>
      <c r="BM49">
        <v>0</v>
      </c>
      <c r="BP49">
        <v>0</v>
      </c>
      <c r="BY49" t="s">
        <v>2992</v>
      </c>
      <c r="BZ49" t="s">
        <v>622</v>
      </c>
      <c r="CB49">
        <v>0</v>
      </c>
      <c r="CC49">
        <v>0</v>
      </c>
      <c r="CD49">
        <v>0</v>
      </c>
      <c r="CE49">
        <v>0</v>
      </c>
      <c r="CF49">
        <v>0</v>
      </c>
      <c r="CG49">
        <v>0</v>
      </c>
      <c r="CK49" t="s">
        <v>63</v>
      </c>
      <c r="CL49" t="s">
        <v>5974</v>
      </c>
      <c r="CM49">
        <v>0</v>
      </c>
      <c r="CO49" t="s">
        <v>622</v>
      </c>
      <c r="CR49" t="s">
        <v>3797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F1B6F-6F45-4B0A-B864-3F412C918B0C}">
  <dimension ref="A1:BF101"/>
  <sheetViews>
    <sheetView topLeftCell="A89" workbookViewId="0">
      <selection activeCell="A101" sqref="A101"/>
    </sheetView>
  </sheetViews>
  <sheetFormatPr defaultRowHeight="14.5" x14ac:dyDescent="0.35"/>
  <cols>
    <col min="5" max="5" width="10.90625" customWidth="1"/>
    <col min="6" max="6" width="10.90625" bestFit="1" customWidth="1"/>
  </cols>
  <sheetData>
    <row r="1" spans="1:58" x14ac:dyDescent="0.35">
      <c r="A1" t="s">
        <v>6089</v>
      </c>
    </row>
    <row r="2" spans="1:58" x14ac:dyDescent="0.35">
      <c r="A2" t="s">
        <v>6343</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3975</v>
      </c>
      <c r="B5">
        <v>10000</v>
      </c>
      <c r="C5">
        <v>10000</v>
      </c>
      <c r="D5" s="2">
        <v>45776</v>
      </c>
      <c r="E5" t="s">
        <v>59</v>
      </c>
      <c r="F5" t="s">
        <v>3976</v>
      </c>
      <c r="G5" t="s">
        <v>3451</v>
      </c>
      <c r="H5" t="s">
        <v>843</v>
      </c>
      <c r="I5">
        <v>1</v>
      </c>
      <c r="J5" t="s">
        <v>63</v>
      </c>
      <c r="K5">
        <v>73</v>
      </c>
      <c r="L5" t="s">
        <v>184</v>
      </c>
      <c r="M5" s="3">
        <v>30000</v>
      </c>
      <c r="P5" s="2">
        <v>45775</v>
      </c>
      <c r="R5">
        <v>12</v>
      </c>
      <c r="S5" s="3">
        <v>360000</v>
      </c>
      <c r="T5" t="s">
        <v>65</v>
      </c>
      <c r="U5">
        <v>80256230001</v>
      </c>
      <c r="V5">
        <v>0</v>
      </c>
      <c r="W5">
        <v>0</v>
      </c>
      <c r="X5">
        <v>0</v>
      </c>
      <c r="Y5">
        <v>0</v>
      </c>
      <c r="Z5">
        <v>0</v>
      </c>
      <c r="AA5">
        <v>0</v>
      </c>
      <c r="AD5">
        <v>0</v>
      </c>
      <c r="AH5" t="s">
        <v>63</v>
      </c>
      <c r="AI5">
        <v>0</v>
      </c>
      <c r="AJ5" t="s">
        <v>63</v>
      </c>
      <c r="AM5">
        <v>8025623</v>
      </c>
      <c r="AN5" t="s">
        <v>162</v>
      </c>
      <c r="AP5">
        <v>0</v>
      </c>
      <c r="AQ5">
        <v>0</v>
      </c>
      <c r="AR5">
        <v>0</v>
      </c>
      <c r="AS5">
        <v>0</v>
      </c>
      <c r="AT5">
        <v>0</v>
      </c>
      <c r="AU5">
        <v>0</v>
      </c>
      <c r="AY5" t="s">
        <v>63</v>
      </c>
      <c r="BC5" t="s">
        <v>162</v>
      </c>
      <c r="BF5" t="s">
        <v>3977</v>
      </c>
    </row>
    <row r="6" spans="1:58" x14ac:dyDescent="0.35">
      <c r="A6" t="s">
        <v>3975</v>
      </c>
      <c r="B6">
        <v>10000</v>
      </c>
      <c r="C6">
        <v>20000</v>
      </c>
      <c r="D6" s="2">
        <v>45776</v>
      </c>
      <c r="E6" t="s">
        <v>59</v>
      </c>
      <c r="F6" t="s">
        <v>3976</v>
      </c>
      <c r="G6" t="s">
        <v>3451</v>
      </c>
      <c r="H6" t="s">
        <v>843</v>
      </c>
      <c r="I6">
        <v>1</v>
      </c>
      <c r="J6" t="s">
        <v>63</v>
      </c>
      <c r="K6" t="s">
        <v>152</v>
      </c>
      <c r="L6" t="s">
        <v>153</v>
      </c>
      <c r="M6" s="3">
        <v>30000</v>
      </c>
      <c r="P6" s="2">
        <v>45775</v>
      </c>
      <c r="R6">
        <v>12</v>
      </c>
      <c r="S6" s="3">
        <v>360000</v>
      </c>
      <c r="T6" t="s">
        <v>65</v>
      </c>
      <c r="U6">
        <v>80256230001</v>
      </c>
      <c r="V6">
        <v>0</v>
      </c>
      <c r="W6">
        <v>0</v>
      </c>
      <c r="X6">
        <v>0</v>
      </c>
      <c r="Y6">
        <v>0</v>
      </c>
      <c r="Z6">
        <v>0</v>
      </c>
      <c r="AA6">
        <v>0</v>
      </c>
      <c r="AD6">
        <v>0</v>
      </c>
      <c r="AH6" t="s">
        <v>63</v>
      </c>
      <c r="AI6">
        <v>0</v>
      </c>
      <c r="AJ6" t="s">
        <v>63</v>
      </c>
      <c r="AM6">
        <v>8025623</v>
      </c>
      <c r="AN6" t="s">
        <v>162</v>
      </c>
      <c r="AP6">
        <v>0</v>
      </c>
      <c r="AQ6">
        <v>0</v>
      </c>
      <c r="AR6">
        <v>0</v>
      </c>
      <c r="AS6">
        <v>0</v>
      </c>
      <c r="AT6">
        <v>0</v>
      </c>
      <c r="AU6">
        <v>0</v>
      </c>
      <c r="AY6" t="s">
        <v>63</v>
      </c>
      <c r="BC6" t="s">
        <v>162</v>
      </c>
      <c r="BF6" t="s">
        <v>3977</v>
      </c>
    </row>
    <row r="7" spans="1:58" x14ac:dyDescent="0.35">
      <c r="A7" t="s">
        <v>5978</v>
      </c>
      <c r="B7">
        <v>10000</v>
      </c>
      <c r="C7">
        <v>10000</v>
      </c>
      <c r="D7" s="2">
        <v>45777</v>
      </c>
      <c r="E7" t="s">
        <v>59</v>
      </c>
      <c r="F7" t="s">
        <v>5979</v>
      </c>
      <c r="G7" t="s">
        <v>5980</v>
      </c>
      <c r="H7" t="s">
        <v>1828</v>
      </c>
      <c r="I7">
        <v>1</v>
      </c>
      <c r="J7" t="s">
        <v>63</v>
      </c>
      <c r="K7">
        <v>65</v>
      </c>
      <c r="L7" t="s">
        <v>340</v>
      </c>
      <c r="M7" s="3">
        <v>67500</v>
      </c>
      <c r="P7" s="2">
        <v>45775</v>
      </c>
      <c r="R7">
        <v>4</v>
      </c>
      <c r="S7" s="3">
        <v>270000</v>
      </c>
      <c r="T7" t="s">
        <v>65</v>
      </c>
      <c r="U7" t="s">
        <v>1829</v>
      </c>
      <c r="V7">
        <v>0</v>
      </c>
      <c r="W7">
        <v>0</v>
      </c>
      <c r="X7">
        <v>0</v>
      </c>
      <c r="Y7">
        <v>0</v>
      </c>
      <c r="Z7">
        <v>0</v>
      </c>
      <c r="AA7">
        <v>0</v>
      </c>
      <c r="AD7">
        <v>0</v>
      </c>
      <c r="AH7" t="s">
        <v>63</v>
      </c>
      <c r="AI7">
        <v>0</v>
      </c>
      <c r="AJ7" t="s">
        <v>63</v>
      </c>
      <c r="AM7" t="s">
        <v>1830</v>
      </c>
      <c r="AN7" t="s">
        <v>1786</v>
      </c>
      <c r="AP7">
        <v>0</v>
      </c>
      <c r="AQ7">
        <v>0</v>
      </c>
      <c r="AR7">
        <v>0</v>
      </c>
      <c r="AS7">
        <v>0</v>
      </c>
      <c r="AT7">
        <v>0</v>
      </c>
      <c r="AU7">
        <v>0</v>
      </c>
      <c r="AY7" t="s">
        <v>63</v>
      </c>
      <c r="BC7" t="s">
        <v>1786</v>
      </c>
      <c r="BF7" t="s">
        <v>5981</v>
      </c>
    </row>
    <row r="8" spans="1:58" x14ac:dyDescent="0.35">
      <c r="A8" t="s">
        <v>3997</v>
      </c>
      <c r="B8">
        <v>10000</v>
      </c>
      <c r="C8">
        <v>10000</v>
      </c>
      <c r="D8" s="2">
        <v>45776</v>
      </c>
      <c r="E8" t="s">
        <v>59</v>
      </c>
      <c r="F8" t="s">
        <v>3993</v>
      </c>
      <c r="G8" t="s">
        <v>3994</v>
      </c>
      <c r="H8" t="s">
        <v>3995</v>
      </c>
      <c r="I8">
        <v>1</v>
      </c>
      <c r="J8" t="s">
        <v>63</v>
      </c>
      <c r="K8">
        <v>22</v>
      </c>
      <c r="L8" t="s">
        <v>685</v>
      </c>
      <c r="M8">
        <v>500</v>
      </c>
      <c r="P8" s="2">
        <v>45775</v>
      </c>
      <c r="R8">
        <v>2</v>
      </c>
      <c r="S8" s="3">
        <v>1000</v>
      </c>
      <c r="T8" t="s">
        <v>65</v>
      </c>
      <c r="U8">
        <v>701529000001</v>
      </c>
      <c r="V8">
        <v>0</v>
      </c>
      <c r="W8">
        <v>0</v>
      </c>
      <c r="X8">
        <v>0</v>
      </c>
      <c r="Y8">
        <v>0</v>
      </c>
      <c r="Z8">
        <v>0</v>
      </c>
      <c r="AA8">
        <v>0</v>
      </c>
      <c r="AD8">
        <v>0</v>
      </c>
      <c r="AH8" t="s">
        <v>63</v>
      </c>
      <c r="AI8">
        <v>0</v>
      </c>
      <c r="AJ8" t="s">
        <v>63</v>
      </c>
      <c r="AM8">
        <v>70152900</v>
      </c>
      <c r="AN8" t="s">
        <v>210</v>
      </c>
      <c r="AP8">
        <v>0</v>
      </c>
      <c r="AQ8">
        <v>0</v>
      </c>
      <c r="AR8">
        <v>0</v>
      </c>
      <c r="AS8">
        <v>0</v>
      </c>
      <c r="AT8">
        <v>0</v>
      </c>
      <c r="AU8">
        <v>0</v>
      </c>
      <c r="AY8" t="s">
        <v>63</v>
      </c>
      <c r="BC8" t="s">
        <v>210</v>
      </c>
      <c r="BF8" t="s">
        <v>3996</v>
      </c>
    </row>
    <row r="9" spans="1:58" x14ac:dyDescent="0.35">
      <c r="A9" t="s">
        <v>3998</v>
      </c>
      <c r="B9">
        <v>10000</v>
      </c>
      <c r="C9">
        <v>10000</v>
      </c>
      <c r="D9" s="2">
        <v>45776</v>
      </c>
      <c r="E9" t="s">
        <v>59</v>
      </c>
      <c r="F9" t="s">
        <v>3999</v>
      </c>
      <c r="G9" t="s">
        <v>2368</v>
      </c>
      <c r="H9" t="s">
        <v>2124</v>
      </c>
      <c r="I9">
        <v>1</v>
      </c>
      <c r="J9" t="s">
        <v>63</v>
      </c>
      <c r="K9">
        <v>94</v>
      </c>
      <c r="L9" t="s">
        <v>81</v>
      </c>
      <c r="M9" s="3">
        <v>3000</v>
      </c>
      <c r="P9" s="2">
        <v>45775</v>
      </c>
      <c r="R9">
        <v>6</v>
      </c>
      <c r="S9" s="3">
        <v>18000</v>
      </c>
      <c r="T9" t="s">
        <v>65</v>
      </c>
      <c r="U9" t="s">
        <v>3892</v>
      </c>
      <c r="V9">
        <v>0</v>
      </c>
      <c r="W9">
        <v>0</v>
      </c>
      <c r="X9">
        <v>0</v>
      </c>
      <c r="Y9">
        <v>0</v>
      </c>
      <c r="Z9">
        <v>0</v>
      </c>
      <c r="AA9">
        <v>0</v>
      </c>
      <c r="AD9">
        <v>0</v>
      </c>
      <c r="AH9" t="s">
        <v>63</v>
      </c>
      <c r="AI9">
        <v>0</v>
      </c>
      <c r="AJ9" t="s">
        <v>63</v>
      </c>
      <c r="AM9" t="s">
        <v>3893</v>
      </c>
      <c r="AN9" t="s">
        <v>84</v>
      </c>
      <c r="AP9">
        <v>0</v>
      </c>
      <c r="AQ9">
        <v>0</v>
      </c>
      <c r="AR9">
        <v>0</v>
      </c>
      <c r="AS9">
        <v>0</v>
      </c>
      <c r="AT9">
        <v>0</v>
      </c>
      <c r="AU9">
        <v>0</v>
      </c>
      <c r="AY9" t="s">
        <v>63</v>
      </c>
      <c r="BC9" t="s">
        <v>84</v>
      </c>
      <c r="BF9" t="s">
        <v>4000</v>
      </c>
    </row>
    <row r="10" spans="1:58" x14ac:dyDescent="0.35">
      <c r="A10" t="s">
        <v>4007</v>
      </c>
      <c r="B10">
        <v>10000</v>
      </c>
      <c r="C10">
        <v>20000</v>
      </c>
      <c r="D10" s="2">
        <v>45776</v>
      </c>
      <c r="E10" t="s">
        <v>59</v>
      </c>
      <c r="F10" t="s">
        <v>3999</v>
      </c>
      <c r="G10" t="s">
        <v>4008</v>
      </c>
      <c r="H10" t="s">
        <v>2392</v>
      </c>
      <c r="I10">
        <v>1</v>
      </c>
      <c r="J10" t="s">
        <v>63</v>
      </c>
      <c r="K10">
        <v>82</v>
      </c>
      <c r="L10" t="s">
        <v>352</v>
      </c>
      <c r="M10" s="3">
        <v>5143</v>
      </c>
      <c r="P10" s="2">
        <v>45775</v>
      </c>
      <c r="R10">
        <v>140</v>
      </c>
      <c r="S10" s="3">
        <v>720020</v>
      </c>
      <c r="T10" t="s">
        <v>65</v>
      </c>
      <c r="U10" t="s">
        <v>2393</v>
      </c>
      <c r="V10">
        <v>0</v>
      </c>
      <c r="W10">
        <v>0</v>
      </c>
      <c r="X10">
        <v>0</v>
      </c>
      <c r="Y10">
        <v>0</v>
      </c>
      <c r="Z10">
        <v>0</v>
      </c>
      <c r="AA10">
        <v>0</v>
      </c>
      <c r="AD10">
        <v>0</v>
      </c>
      <c r="AH10" t="s">
        <v>63</v>
      </c>
      <c r="AI10">
        <v>0</v>
      </c>
      <c r="AJ10" t="s">
        <v>63</v>
      </c>
      <c r="AM10" t="s">
        <v>2394</v>
      </c>
      <c r="AN10" t="s">
        <v>2606</v>
      </c>
      <c r="AP10">
        <v>0</v>
      </c>
      <c r="AQ10">
        <v>0</v>
      </c>
      <c r="AR10">
        <v>0</v>
      </c>
      <c r="AS10">
        <v>0</v>
      </c>
      <c r="AT10">
        <v>0</v>
      </c>
      <c r="AU10">
        <v>0</v>
      </c>
      <c r="AY10" t="s">
        <v>63</v>
      </c>
      <c r="BC10" t="s">
        <v>2606</v>
      </c>
      <c r="BF10" t="s">
        <v>4009</v>
      </c>
    </row>
    <row r="11" spans="1:58" x14ac:dyDescent="0.35">
      <c r="A11" t="s">
        <v>6344</v>
      </c>
      <c r="B11">
        <v>10000</v>
      </c>
      <c r="C11">
        <v>20000</v>
      </c>
      <c r="D11" s="2">
        <v>45784</v>
      </c>
      <c r="E11" t="s">
        <v>59</v>
      </c>
      <c r="F11" t="s">
        <v>6345</v>
      </c>
      <c r="G11" t="s">
        <v>6346</v>
      </c>
      <c r="H11" t="s">
        <v>477</v>
      </c>
      <c r="I11">
        <v>2</v>
      </c>
      <c r="J11" t="s">
        <v>63</v>
      </c>
      <c r="K11">
        <v>77</v>
      </c>
      <c r="L11" t="s">
        <v>192</v>
      </c>
      <c r="M11" s="3">
        <v>1250</v>
      </c>
      <c r="P11" s="2">
        <v>45775</v>
      </c>
      <c r="R11">
        <v>88</v>
      </c>
      <c r="S11" s="3">
        <v>110000</v>
      </c>
      <c r="T11" t="s">
        <v>65</v>
      </c>
      <c r="U11" t="s">
        <v>6347</v>
      </c>
      <c r="V11">
        <v>0</v>
      </c>
      <c r="W11">
        <v>0</v>
      </c>
      <c r="X11">
        <v>0</v>
      </c>
      <c r="Y11">
        <v>0</v>
      </c>
      <c r="Z11">
        <v>0</v>
      </c>
      <c r="AA11">
        <v>0</v>
      </c>
      <c r="AD11">
        <v>0</v>
      </c>
      <c r="AH11" t="s">
        <v>63</v>
      </c>
      <c r="AI11">
        <v>0</v>
      </c>
      <c r="AJ11" t="s">
        <v>63</v>
      </c>
      <c r="AM11" t="s">
        <v>6348</v>
      </c>
      <c r="AN11" t="s">
        <v>108</v>
      </c>
      <c r="AP11">
        <v>0</v>
      </c>
      <c r="AQ11">
        <v>0</v>
      </c>
      <c r="AR11">
        <v>0</v>
      </c>
      <c r="AS11">
        <v>0</v>
      </c>
      <c r="AT11">
        <v>0</v>
      </c>
      <c r="AU11">
        <v>0</v>
      </c>
      <c r="AY11" t="s">
        <v>63</v>
      </c>
      <c r="BC11" t="s">
        <v>108</v>
      </c>
      <c r="BF11" t="s">
        <v>6349</v>
      </c>
    </row>
    <row r="12" spans="1:58" x14ac:dyDescent="0.35">
      <c r="A12" t="s">
        <v>6350</v>
      </c>
      <c r="B12">
        <v>10000</v>
      </c>
      <c r="C12">
        <v>20000</v>
      </c>
      <c r="D12" s="2">
        <v>45784</v>
      </c>
      <c r="E12" t="s">
        <v>59</v>
      </c>
      <c r="F12" t="s">
        <v>6351</v>
      </c>
      <c r="G12" t="s">
        <v>6346</v>
      </c>
      <c r="H12" t="s">
        <v>477</v>
      </c>
      <c r="I12">
        <v>2</v>
      </c>
      <c r="J12" t="s">
        <v>63</v>
      </c>
      <c r="K12">
        <v>77</v>
      </c>
      <c r="L12" t="s">
        <v>192</v>
      </c>
      <c r="M12" s="3">
        <v>1250</v>
      </c>
      <c r="P12" s="2">
        <v>45775</v>
      </c>
      <c r="R12">
        <v>88</v>
      </c>
      <c r="S12" s="3">
        <v>110000</v>
      </c>
      <c r="T12" t="s">
        <v>65</v>
      </c>
      <c r="U12" t="s">
        <v>6352</v>
      </c>
      <c r="V12">
        <v>0</v>
      </c>
      <c r="W12">
        <v>0</v>
      </c>
      <c r="X12">
        <v>0</v>
      </c>
      <c r="Y12">
        <v>0</v>
      </c>
      <c r="Z12">
        <v>0</v>
      </c>
      <c r="AA12">
        <v>0</v>
      </c>
      <c r="AD12">
        <v>0</v>
      </c>
      <c r="AH12" t="s">
        <v>63</v>
      </c>
      <c r="AI12">
        <v>0</v>
      </c>
      <c r="AJ12" t="s">
        <v>63</v>
      </c>
      <c r="AM12" t="s">
        <v>6353</v>
      </c>
      <c r="AN12" t="s">
        <v>108</v>
      </c>
      <c r="AP12">
        <v>0</v>
      </c>
      <c r="AQ12">
        <v>0</v>
      </c>
      <c r="AR12">
        <v>0</v>
      </c>
      <c r="AS12">
        <v>0</v>
      </c>
      <c r="AT12">
        <v>0</v>
      </c>
      <c r="AU12">
        <v>0</v>
      </c>
      <c r="AY12" t="s">
        <v>63</v>
      </c>
      <c r="BC12" t="s">
        <v>108</v>
      </c>
      <c r="BF12" t="s">
        <v>6354</v>
      </c>
    </row>
    <row r="13" spans="1:58" x14ac:dyDescent="0.35">
      <c r="A13" t="s">
        <v>6355</v>
      </c>
      <c r="B13">
        <v>10000</v>
      </c>
      <c r="C13">
        <v>20000</v>
      </c>
      <c r="D13" s="2">
        <v>45786</v>
      </c>
      <c r="E13" t="s">
        <v>59</v>
      </c>
      <c r="F13" t="s">
        <v>6356</v>
      </c>
      <c r="G13" t="s">
        <v>6346</v>
      </c>
      <c r="H13" t="s">
        <v>477</v>
      </c>
      <c r="I13">
        <v>2</v>
      </c>
      <c r="J13" t="s">
        <v>63</v>
      </c>
      <c r="K13">
        <v>77</v>
      </c>
      <c r="L13" t="s">
        <v>192</v>
      </c>
      <c r="M13" s="3">
        <v>1250</v>
      </c>
      <c r="P13" s="2">
        <v>45775</v>
      </c>
      <c r="R13">
        <v>88</v>
      </c>
      <c r="S13" s="3">
        <v>110000</v>
      </c>
      <c r="T13" t="s">
        <v>65</v>
      </c>
      <c r="U13" t="s">
        <v>6357</v>
      </c>
      <c r="V13">
        <v>0</v>
      </c>
      <c r="W13">
        <v>0</v>
      </c>
      <c r="X13">
        <v>0</v>
      </c>
      <c r="Y13">
        <v>0</v>
      </c>
      <c r="Z13">
        <v>0</v>
      </c>
      <c r="AA13">
        <v>0</v>
      </c>
      <c r="AD13">
        <v>0</v>
      </c>
      <c r="AH13" t="s">
        <v>63</v>
      </c>
      <c r="AI13">
        <v>0</v>
      </c>
      <c r="AJ13" t="s">
        <v>63</v>
      </c>
      <c r="AM13" t="s">
        <v>6358</v>
      </c>
      <c r="AN13" t="s">
        <v>108</v>
      </c>
      <c r="AP13">
        <v>0</v>
      </c>
      <c r="AQ13">
        <v>0</v>
      </c>
      <c r="AR13">
        <v>0</v>
      </c>
      <c r="AS13">
        <v>0</v>
      </c>
      <c r="AT13">
        <v>0</v>
      </c>
      <c r="AU13">
        <v>0</v>
      </c>
      <c r="AY13" t="s">
        <v>63</v>
      </c>
      <c r="BC13" t="s">
        <v>108</v>
      </c>
      <c r="BF13" t="s">
        <v>6359</v>
      </c>
    </row>
    <row r="14" spans="1:58" x14ac:dyDescent="0.35">
      <c r="A14" t="s">
        <v>6360</v>
      </c>
      <c r="B14">
        <v>10000</v>
      </c>
      <c r="C14">
        <v>20000</v>
      </c>
      <c r="D14" s="2">
        <v>45784</v>
      </c>
      <c r="E14" t="s">
        <v>59</v>
      </c>
      <c r="F14" t="s">
        <v>6361</v>
      </c>
      <c r="G14" t="s">
        <v>6346</v>
      </c>
      <c r="H14" t="s">
        <v>477</v>
      </c>
      <c r="I14">
        <v>2</v>
      </c>
      <c r="J14" t="s">
        <v>63</v>
      </c>
      <c r="K14">
        <v>77</v>
      </c>
      <c r="L14" t="s">
        <v>192</v>
      </c>
      <c r="M14" s="3">
        <v>1250</v>
      </c>
      <c r="P14" s="2">
        <v>45775</v>
      </c>
      <c r="R14">
        <v>88</v>
      </c>
      <c r="S14" s="3">
        <v>110000</v>
      </c>
      <c r="T14" t="s">
        <v>65</v>
      </c>
      <c r="U14" t="s">
        <v>6362</v>
      </c>
      <c r="V14">
        <v>0</v>
      </c>
      <c r="W14">
        <v>0</v>
      </c>
      <c r="X14">
        <v>0</v>
      </c>
      <c r="Y14">
        <v>0</v>
      </c>
      <c r="Z14">
        <v>0</v>
      </c>
      <c r="AA14">
        <v>0</v>
      </c>
      <c r="AD14">
        <v>0</v>
      </c>
      <c r="AH14" t="s">
        <v>63</v>
      </c>
      <c r="AI14">
        <v>0</v>
      </c>
      <c r="AJ14" t="s">
        <v>63</v>
      </c>
      <c r="AM14" t="s">
        <v>6363</v>
      </c>
      <c r="AN14" t="s">
        <v>108</v>
      </c>
      <c r="AP14">
        <v>0</v>
      </c>
      <c r="AQ14">
        <v>0</v>
      </c>
      <c r="AR14">
        <v>0</v>
      </c>
      <c r="AS14">
        <v>0</v>
      </c>
      <c r="AT14">
        <v>0</v>
      </c>
      <c r="AU14">
        <v>0</v>
      </c>
      <c r="AY14" t="s">
        <v>63</v>
      </c>
      <c r="BC14" t="s">
        <v>108</v>
      </c>
      <c r="BF14" t="s">
        <v>6364</v>
      </c>
    </row>
    <row r="15" spans="1:58" x14ac:dyDescent="0.35">
      <c r="A15" t="s">
        <v>6365</v>
      </c>
      <c r="B15">
        <v>10000</v>
      </c>
      <c r="C15">
        <v>20000</v>
      </c>
      <c r="D15" s="2">
        <v>45784</v>
      </c>
      <c r="E15" t="s">
        <v>59</v>
      </c>
      <c r="F15" t="s">
        <v>6366</v>
      </c>
      <c r="G15" t="s">
        <v>6346</v>
      </c>
      <c r="H15" t="s">
        <v>477</v>
      </c>
      <c r="I15">
        <v>2</v>
      </c>
      <c r="J15" t="s">
        <v>63</v>
      </c>
      <c r="K15">
        <v>77</v>
      </c>
      <c r="L15" t="s">
        <v>192</v>
      </c>
      <c r="M15" s="3">
        <v>1250</v>
      </c>
      <c r="P15" s="2">
        <v>45775</v>
      </c>
      <c r="R15">
        <v>88</v>
      </c>
      <c r="S15" s="3">
        <v>110000</v>
      </c>
      <c r="T15" t="s">
        <v>65</v>
      </c>
      <c r="U15" t="s">
        <v>4659</v>
      </c>
      <c r="V15">
        <v>0</v>
      </c>
      <c r="W15">
        <v>0</v>
      </c>
      <c r="X15">
        <v>0</v>
      </c>
      <c r="Y15">
        <v>0</v>
      </c>
      <c r="Z15">
        <v>0</v>
      </c>
      <c r="AA15">
        <v>0</v>
      </c>
      <c r="AD15">
        <v>0</v>
      </c>
      <c r="AH15" t="s">
        <v>63</v>
      </c>
      <c r="AI15">
        <v>0</v>
      </c>
      <c r="AJ15" t="s">
        <v>63</v>
      </c>
      <c r="AM15" t="s">
        <v>4660</v>
      </c>
      <c r="AN15" t="s">
        <v>108</v>
      </c>
      <c r="AP15">
        <v>0</v>
      </c>
      <c r="AQ15">
        <v>0</v>
      </c>
      <c r="AR15">
        <v>0</v>
      </c>
      <c r="AS15">
        <v>0</v>
      </c>
      <c r="AT15">
        <v>0</v>
      </c>
      <c r="AU15">
        <v>0</v>
      </c>
      <c r="AY15" t="s">
        <v>63</v>
      </c>
      <c r="BC15" t="s">
        <v>108</v>
      </c>
      <c r="BF15" t="s">
        <v>6367</v>
      </c>
    </row>
    <row r="16" spans="1:58" x14ac:dyDescent="0.35">
      <c r="A16" t="s">
        <v>6368</v>
      </c>
      <c r="B16">
        <v>10000</v>
      </c>
      <c r="C16">
        <v>20000</v>
      </c>
      <c r="D16" s="2">
        <v>45785</v>
      </c>
      <c r="E16" t="s">
        <v>59</v>
      </c>
      <c r="F16" t="s">
        <v>6369</v>
      </c>
      <c r="G16" t="s">
        <v>6370</v>
      </c>
      <c r="H16" t="s">
        <v>477</v>
      </c>
      <c r="I16">
        <v>2</v>
      </c>
      <c r="J16" t="s">
        <v>63</v>
      </c>
      <c r="K16">
        <v>77</v>
      </c>
      <c r="L16" t="s">
        <v>192</v>
      </c>
      <c r="M16" s="3">
        <v>3705</v>
      </c>
      <c r="P16" s="2">
        <v>45775</v>
      </c>
      <c r="R16">
        <v>88</v>
      </c>
      <c r="S16" s="3">
        <v>326040</v>
      </c>
      <c r="T16" t="s">
        <v>65</v>
      </c>
      <c r="U16" t="s">
        <v>524</v>
      </c>
      <c r="V16">
        <v>0</v>
      </c>
      <c r="W16">
        <v>0</v>
      </c>
      <c r="X16">
        <v>0</v>
      </c>
      <c r="Y16">
        <v>0</v>
      </c>
      <c r="Z16">
        <v>0</v>
      </c>
      <c r="AA16">
        <v>0</v>
      </c>
      <c r="AD16">
        <v>0</v>
      </c>
      <c r="AH16" t="s">
        <v>63</v>
      </c>
      <c r="AI16">
        <v>0</v>
      </c>
      <c r="AJ16" t="s">
        <v>63</v>
      </c>
      <c r="AM16" t="s">
        <v>525</v>
      </c>
      <c r="AN16" t="s">
        <v>108</v>
      </c>
      <c r="AP16">
        <v>0</v>
      </c>
      <c r="AQ16">
        <v>0</v>
      </c>
      <c r="AR16">
        <v>0</v>
      </c>
      <c r="AS16">
        <v>0</v>
      </c>
      <c r="AT16">
        <v>0</v>
      </c>
      <c r="AU16">
        <v>0</v>
      </c>
      <c r="AY16" t="s">
        <v>63</v>
      </c>
      <c r="BC16" t="s">
        <v>108</v>
      </c>
      <c r="BF16" t="s">
        <v>6371</v>
      </c>
    </row>
    <row r="17" spans="1:58" x14ac:dyDescent="0.35">
      <c r="A17" t="s">
        <v>6372</v>
      </c>
      <c r="B17">
        <v>10000</v>
      </c>
      <c r="C17">
        <v>20000</v>
      </c>
      <c r="D17" s="2">
        <v>45784</v>
      </c>
      <c r="E17" t="s">
        <v>59</v>
      </c>
      <c r="F17" t="s">
        <v>6373</v>
      </c>
      <c r="G17" t="s">
        <v>6346</v>
      </c>
      <c r="H17" t="s">
        <v>477</v>
      </c>
      <c r="I17">
        <v>2</v>
      </c>
      <c r="J17" t="s">
        <v>63</v>
      </c>
      <c r="K17">
        <v>77</v>
      </c>
      <c r="L17" t="s">
        <v>192</v>
      </c>
      <c r="M17" s="3">
        <v>1250</v>
      </c>
      <c r="P17" s="2">
        <v>45775</v>
      </c>
      <c r="R17">
        <v>88</v>
      </c>
      <c r="S17" s="3">
        <v>110000</v>
      </c>
      <c r="T17" t="s">
        <v>65</v>
      </c>
      <c r="U17" t="s">
        <v>4664</v>
      </c>
      <c r="V17">
        <v>0</v>
      </c>
      <c r="W17">
        <v>0</v>
      </c>
      <c r="X17">
        <v>0</v>
      </c>
      <c r="Y17">
        <v>0</v>
      </c>
      <c r="Z17">
        <v>0</v>
      </c>
      <c r="AA17">
        <v>0</v>
      </c>
      <c r="AD17">
        <v>0</v>
      </c>
      <c r="AH17" t="s">
        <v>63</v>
      </c>
      <c r="AI17">
        <v>0</v>
      </c>
      <c r="AJ17" t="s">
        <v>63</v>
      </c>
      <c r="AM17" t="s">
        <v>4665</v>
      </c>
      <c r="AN17" t="s">
        <v>108</v>
      </c>
      <c r="AP17">
        <v>0</v>
      </c>
      <c r="AQ17">
        <v>0</v>
      </c>
      <c r="AR17">
        <v>0</v>
      </c>
      <c r="AS17">
        <v>0</v>
      </c>
      <c r="AT17">
        <v>0</v>
      </c>
      <c r="AU17">
        <v>0</v>
      </c>
      <c r="AY17" t="s">
        <v>63</v>
      </c>
      <c r="BC17" t="s">
        <v>108</v>
      </c>
      <c r="BF17" t="s">
        <v>6374</v>
      </c>
    </row>
    <row r="18" spans="1:58" x14ac:dyDescent="0.35">
      <c r="A18" t="s">
        <v>6375</v>
      </c>
      <c r="B18">
        <v>10000</v>
      </c>
      <c r="C18">
        <v>20000</v>
      </c>
      <c r="D18" s="2">
        <v>45784</v>
      </c>
      <c r="E18" t="s">
        <v>59</v>
      </c>
      <c r="F18" t="s">
        <v>1319</v>
      </c>
      <c r="G18" t="s">
        <v>6346</v>
      </c>
      <c r="H18" t="s">
        <v>477</v>
      </c>
      <c r="I18">
        <v>2</v>
      </c>
      <c r="J18" t="s">
        <v>63</v>
      </c>
      <c r="K18">
        <v>77</v>
      </c>
      <c r="L18" t="s">
        <v>192</v>
      </c>
      <c r="M18" s="3">
        <v>1250</v>
      </c>
      <c r="P18" s="2">
        <v>45775</v>
      </c>
      <c r="R18">
        <v>88</v>
      </c>
      <c r="S18" s="3">
        <v>110000</v>
      </c>
      <c r="T18" t="s">
        <v>65</v>
      </c>
      <c r="U18" t="s">
        <v>6376</v>
      </c>
      <c r="V18">
        <v>0</v>
      </c>
      <c r="W18">
        <v>0</v>
      </c>
      <c r="X18">
        <v>0</v>
      </c>
      <c r="Y18">
        <v>0</v>
      </c>
      <c r="Z18">
        <v>0</v>
      </c>
      <c r="AA18">
        <v>0</v>
      </c>
      <c r="AD18">
        <v>0</v>
      </c>
      <c r="AH18" t="s">
        <v>63</v>
      </c>
      <c r="AI18">
        <v>0</v>
      </c>
      <c r="AJ18" t="s">
        <v>63</v>
      </c>
      <c r="AM18" t="s">
        <v>6377</v>
      </c>
      <c r="AN18" t="s">
        <v>108</v>
      </c>
      <c r="AP18">
        <v>0</v>
      </c>
      <c r="AQ18">
        <v>0</v>
      </c>
      <c r="AR18">
        <v>0</v>
      </c>
      <c r="AS18">
        <v>0</v>
      </c>
      <c r="AT18">
        <v>0</v>
      </c>
      <c r="AU18">
        <v>0</v>
      </c>
      <c r="AY18" t="s">
        <v>63</v>
      </c>
      <c r="BC18" t="s">
        <v>108</v>
      </c>
      <c r="BF18" t="s">
        <v>6378</v>
      </c>
    </row>
    <row r="19" spans="1:58" x14ac:dyDescent="0.35">
      <c r="A19" t="s">
        <v>5846</v>
      </c>
      <c r="B19">
        <v>10000</v>
      </c>
      <c r="C19">
        <v>30000</v>
      </c>
      <c r="D19" s="2">
        <v>45777</v>
      </c>
      <c r="E19" t="s">
        <v>59</v>
      </c>
      <c r="F19" t="s">
        <v>5847</v>
      </c>
      <c r="G19" t="s">
        <v>5848</v>
      </c>
      <c r="H19" t="s">
        <v>3191</v>
      </c>
      <c r="I19">
        <v>1</v>
      </c>
      <c r="J19" t="s">
        <v>63</v>
      </c>
      <c r="K19" t="s">
        <v>5990</v>
      </c>
      <c r="L19" t="s">
        <v>3801</v>
      </c>
      <c r="M19" s="3">
        <v>25000</v>
      </c>
      <c r="P19" s="2">
        <v>45775</v>
      </c>
      <c r="R19">
        <v>1</v>
      </c>
      <c r="S19" s="3">
        <v>25000</v>
      </c>
      <c r="T19" t="s">
        <v>65</v>
      </c>
      <c r="U19" t="s">
        <v>3193</v>
      </c>
      <c r="V19">
        <v>0</v>
      </c>
      <c r="W19">
        <v>0</v>
      </c>
      <c r="X19">
        <v>0</v>
      </c>
      <c r="Y19">
        <v>0</v>
      </c>
      <c r="Z19">
        <v>0</v>
      </c>
      <c r="AA19">
        <v>0</v>
      </c>
      <c r="AD19">
        <v>0</v>
      </c>
      <c r="AH19" t="s">
        <v>63</v>
      </c>
      <c r="AI19">
        <v>0</v>
      </c>
      <c r="AJ19" t="s">
        <v>63</v>
      </c>
      <c r="AM19" t="s">
        <v>3194</v>
      </c>
      <c r="AN19" t="s">
        <v>275</v>
      </c>
      <c r="AP19">
        <v>0</v>
      </c>
      <c r="AQ19">
        <v>0</v>
      </c>
      <c r="AR19">
        <v>0</v>
      </c>
      <c r="AS19">
        <v>0</v>
      </c>
      <c r="AT19">
        <v>0</v>
      </c>
      <c r="AU19">
        <v>0</v>
      </c>
      <c r="AY19" t="s">
        <v>63</v>
      </c>
      <c r="BC19" t="s">
        <v>275</v>
      </c>
      <c r="BF19" t="s">
        <v>5849</v>
      </c>
    </row>
    <row r="20" spans="1:58" x14ac:dyDescent="0.35">
      <c r="A20" t="s">
        <v>6379</v>
      </c>
      <c r="B20">
        <v>10000</v>
      </c>
      <c r="C20">
        <v>20000</v>
      </c>
      <c r="D20" s="2">
        <v>45784</v>
      </c>
      <c r="E20" t="s">
        <v>59</v>
      </c>
      <c r="F20" t="s">
        <v>6380</v>
      </c>
      <c r="G20" t="s">
        <v>6346</v>
      </c>
      <c r="H20" t="s">
        <v>477</v>
      </c>
      <c r="I20">
        <v>2</v>
      </c>
      <c r="J20" t="s">
        <v>63</v>
      </c>
      <c r="K20">
        <v>77</v>
      </c>
      <c r="L20" t="s">
        <v>192</v>
      </c>
      <c r="M20" s="3">
        <v>1250</v>
      </c>
      <c r="P20" s="2">
        <v>45775</v>
      </c>
      <c r="R20">
        <v>88</v>
      </c>
      <c r="S20" s="3">
        <v>110000</v>
      </c>
      <c r="T20" t="s">
        <v>65</v>
      </c>
      <c r="U20" t="s">
        <v>1589</v>
      </c>
      <c r="V20">
        <v>0</v>
      </c>
      <c r="W20">
        <v>0</v>
      </c>
      <c r="X20">
        <v>0</v>
      </c>
      <c r="Y20">
        <v>0</v>
      </c>
      <c r="Z20">
        <v>0</v>
      </c>
      <c r="AA20">
        <v>0</v>
      </c>
      <c r="AD20">
        <v>0</v>
      </c>
      <c r="AH20" t="s">
        <v>63</v>
      </c>
      <c r="AI20">
        <v>0</v>
      </c>
      <c r="AJ20" t="s">
        <v>63</v>
      </c>
      <c r="AM20" t="s">
        <v>1590</v>
      </c>
      <c r="AN20" t="s">
        <v>108</v>
      </c>
      <c r="AP20">
        <v>0</v>
      </c>
      <c r="AQ20">
        <v>0</v>
      </c>
      <c r="AR20">
        <v>0</v>
      </c>
      <c r="AS20">
        <v>0</v>
      </c>
      <c r="AT20">
        <v>0</v>
      </c>
      <c r="AU20">
        <v>0</v>
      </c>
      <c r="AY20" t="s">
        <v>63</v>
      </c>
      <c r="BC20" t="s">
        <v>108</v>
      </c>
      <c r="BF20" t="s">
        <v>6381</v>
      </c>
    </row>
    <row r="21" spans="1:58" x14ac:dyDescent="0.35">
      <c r="A21" t="s">
        <v>6382</v>
      </c>
      <c r="B21">
        <v>10000</v>
      </c>
      <c r="C21">
        <v>20000</v>
      </c>
      <c r="D21" s="2">
        <v>45784</v>
      </c>
      <c r="E21" t="s">
        <v>59</v>
      </c>
      <c r="F21" t="s">
        <v>6383</v>
      </c>
      <c r="G21" t="s">
        <v>6346</v>
      </c>
      <c r="H21" t="s">
        <v>477</v>
      </c>
      <c r="I21">
        <v>2</v>
      </c>
      <c r="J21" t="s">
        <v>63</v>
      </c>
      <c r="K21">
        <v>77</v>
      </c>
      <c r="L21" t="s">
        <v>192</v>
      </c>
      <c r="M21" s="3">
        <v>1250</v>
      </c>
      <c r="P21" s="2">
        <v>45775</v>
      </c>
      <c r="R21">
        <v>88</v>
      </c>
      <c r="S21" s="3">
        <v>110000</v>
      </c>
      <c r="T21" t="s">
        <v>65</v>
      </c>
      <c r="U21" t="s">
        <v>6384</v>
      </c>
      <c r="V21">
        <v>0</v>
      </c>
      <c r="W21">
        <v>0</v>
      </c>
      <c r="X21">
        <v>0</v>
      </c>
      <c r="Y21">
        <v>0</v>
      </c>
      <c r="Z21">
        <v>0</v>
      </c>
      <c r="AA21">
        <v>0</v>
      </c>
      <c r="AD21">
        <v>0</v>
      </c>
      <c r="AH21" t="s">
        <v>63</v>
      </c>
      <c r="AI21">
        <v>0</v>
      </c>
      <c r="AJ21" t="s">
        <v>63</v>
      </c>
      <c r="AM21" t="s">
        <v>6385</v>
      </c>
      <c r="AN21" t="s">
        <v>108</v>
      </c>
      <c r="AP21">
        <v>0</v>
      </c>
      <c r="AQ21">
        <v>0</v>
      </c>
      <c r="AR21">
        <v>0</v>
      </c>
      <c r="AS21">
        <v>0</v>
      </c>
      <c r="AT21">
        <v>0</v>
      </c>
      <c r="AU21">
        <v>0</v>
      </c>
      <c r="AY21" t="s">
        <v>63</v>
      </c>
      <c r="BC21" t="s">
        <v>108</v>
      </c>
      <c r="BF21" t="s">
        <v>6386</v>
      </c>
    </row>
    <row r="22" spans="1:58" x14ac:dyDescent="0.35">
      <c r="A22" t="s">
        <v>5857</v>
      </c>
      <c r="B22">
        <v>20000</v>
      </c>
      <c r="C22">
        <v>30000</v>
      </c>
      <c r="D22" s="2">
        <v>45782</v>
      </c>
      <c r="E22" t="s">
        <v>59</v>
      </c>
      <c r="F22" t="s">
        <v>5858</v>
      </c>
      <c r="G22" t="s">
        <v>5859</v>
      </c>
      <c r="H22" t="s">
        <v>62</v>
      </c>
      <c r="I22">
        <v>1</v>
      </c>
      <c r="J22" t="s">
        <v>63</v>
      </c>
      <c r="K22">
        <v>103</v>
      </c>
      <c r="L22" t="s">
        <v>64</v>
      </c>
      <c r="M22" s="3">
        <v>22500</v>
      </c>
      <c r="P22" s="2">
        <v>45775</v>
      </c>
      <c r="R22">
        <v>8</v>
      </c>
      <c r="S22" s="3">
        <v>180000</v>
      </c>
      <c r="T22" t="s">
        <v>65</v>
      </c>
      <c r="U22" t="s">
        <v>66</v>
      </c>
      <c r="V22">
        <v>0</v>
      </c>
      <c r="W22">
        <v>0</v>
      </c>
      <c r="X22">
        <v>0</v>
      </c>
      <c r="Y22">
        <v>0</v>
      </c>
      <c r="Z22">
        <v>0</v>
      </c>
      <c r="AA22">
        <v>0</v>
      </c>
      <c r="AD22">
        <v>0</v>
      </c>
      <c r="AH22" t="s">
        <v>63</v>
      </c>
      <c r="AI22">
        <v>0</v>
      </c>
      <c r="AJ22" t="s">
        <v>63</v>
      </c>
      <c r="AM22" t="s">
        <v>67</v>
      </c>
      <c r="AN22" t="s">
        <v>68</v>
      </c>
      <c r="AP22">
        <v>0</v>
      </c>
      <c r="AQ22">
        <v>0</v>
      </c>
      <c r="AR22">
        <v>0</v>
      </c>
      <c r="AS22">
        <v>0</v>
      </c>
      <c r="AT22">
        <v>0</v>
      </c>
      <c r="AU22">
        <v>0</v>
      </c>
      <c r="AY22" t="s">
        <v>63</v>
      </c>
      <c r="BC22" t="s">
        <v>68</v>
      </c>
      <c r="BF22" t="s">
        <v>5860</v>
      </c>
    </row>
    <row r="23" spans="1:58" x14ac:dyDescent="0.35">
      <c r="A23" t="s">
        <v>4028</v>
      </c>
      <c r="B23">
        <v>10000</v>
      </c>
      <c r="C23">
        <v>10000</v>
      </c>
      <c r="D23" s="2">
        <v>45776</v>
      </c>
      <c r="E23" t="s">
        <v>59</v>
      </c>
      <c r="F23" t="s">
        <v>3988</v>
      </c>
      <c r="G23" t="s">
        <v>4029</v>
      </c>
      <c r="H23" t="s">
        <v>515</v>
      </c>
      <c r="I23">
        <v>1</v>
      </c>
      <c r="J23" t="s">
        <v>63</v>
      </c>
      <c r="K23">
        <v>32</v>
      </c>
      <c r="L23" t="s">
        <v>516</v>
      </c>
      <c r="M23" s="3">
        <v>5860</v>
      </c>
      <c r="P23" s="2">
        <v>45775</v>
      </c>
      <c r="R23">
        <v>1</v>
      </c>
      <c r="S23" s="3">
        <v>5860</v>
      </c>
      <c r="T23" t="s">
        <v>65</v>
      </c>
      <c r="U23" t="s">
        <v>517</v>
      </c>
      <c r="V23">
        <v>0</v>
      </c>
      <c r="W23">
        <v>0</v>
      </c>
      <c r="X23">
        <v>0</v>
      </c>
      <c r="Y23">
        <v>0</v>
      </c>
      <c r="Z23">
        <v>0</v>
      </c>
      <c r="AA23">
        <v>0</v>
      </c>
      <c r="AD23">
        <v>0</v>
      </c>
      <c r="AH23" t="s">
        <v>63</v>
      </c>
      <c r="AI23">
        <v>0</v>
      </c>
      <c r="AJ23" t="s">
        <v>63</v>
      </c>
      <c r="AM23" t="s">
        <v>518</v>
      </c>
      <c r="AN23" t="s">
        <v>465</v>
      </c>
      <c r="AP23">
        <v>0</v>
      </c>
      <c r="AQ23">
        <v>0</v>
      </c>
      <c r="AR23">
        <v>0</v>
      </c>
      <c r="AS23">
        <v>0</v>
      </c>
      <c r="AT23">
        <v>0</v>
      </c>
      <c r="AU23">
        <v>0</v>
      </c>
      <c r="AY23" t="s">
        <v>63</v>
      </c>
      <c r="BC23" t="s">
        <v>465</v>
      </c>
      <c r="BF23" t="s">
        <v>3690</v>
      </c>
    </row>
    <row r="24" spans="1:58" x14ac:dyDescent="0.35">
      <c r="A24" t="s">
        <v>6387</v>
      </c>
      <c r="B24">
        <v>10000</v>
      </c>
      <c r="C24">
        <v>20000</v>
      </c>
      <c r="D24" s="2">
        <v>45791</v>
      </c>
      <c r="E24" t="s">
        <v>116</v>
      </c>
      <c r="F24" s="4">
        <v>0.47473379629629631</v>
      </c>
      <c r="G24" t="s">
        <v>3778</v>
      </c>
      <c r="H24" t="s">
        <v>1226</v>
      </c>
      <c r="I24">
        <v>1</v>
      </c>
      <c r="J24" t="s">
        <v>63</v>
      </c>
      <c r="K24">
        <v>32</v>
      </c>
      <c r="L24" t="s">
        <v>516</v>
      </c>
      <c r="M24" s="3">
        <v>5860</v>
      </c>
      <c r="P24" s="2">
        <v>45775</v>
      </c>
      <c r="R24">
        <v>1</v>
      </c>
      <c r="S24" s="3">
        <v>5860</v>
      </c>
      <c r="T24" t="s">
        <v>65</v>
      </c>
      <c r="U24" t="s">
        <v>1227</v>
      </c>
      <c r="V24">
        <v>0</v>
      </c>
      <c r="W24">
        <v>0</v>
      </c>
      <c r="X24">
        <v>0</v>
      </c>
      <c r="Y24">
        <v>0</v>
      </c>
      <c r="Z24">
        <v>0</v>
      </c>
      <c r="AA24">
        <v>0</v>
      </c>
      <c r="AD24">
        <v>0</v>
      </c>
      <c r="AH24" t="s">
        <v>63</v>
      </c>
      <c r="AI24">
        <v>0</v>
      </c>
      <c r="AJ24" t="s">
        <v>63</v>
      </c>
      <c r="AM24" t="s">
        <v>1228</v>
      </c>
      <c r="AN24" t="s">
        <v>465</v>
      </c>
      <c r="AP24">
        <v>0</v>
      </c>
      <c r="AQ24">
        <v>0</v>
      </c>
      <c r="AR24">
        <v>0</v>
      </c>
      <c r="AS24">
        <v>0</v>
      </c>
      <c r="AT24">
        <v>0</v>
      </c>
      <c r="AU24">
        <v>0</v>
      </c>
      <c r="AY24" t="s">
        <v>63</v>
      </c>
      <c r="BC24" t="s">
        <v>465</v>
      </c>
      <c r="BF24" t="s">
        <v>3690</v>
      </c>
    </row>
    <row r="25" spans="1:58" x14ac:dyDescent="0.35">
      <c r="A25" t="s">
        <v>4030</v>
      </c>
      <c r="B25">
        <v>10000</v>
      </c>
      <c r="C25">
        <v>10000</v>
      </c>
      <c r="D25" s="2">
        <v>45776</v>
      </c>
      <c r="E25" t="s">
        <v>59</v>
      </c>
      <c r="F25" t="s">
        <v>3988</v>
      </c>
      <c r="G25" t="s">
        <v>4031</v>
      </c>
      <c r="H25" t="s">
        <v>515</v>
      </c>
      <c r="I25">
        <v>1</v>
      </c>
      <c r="J25" t="s">
        <v>63</v>
      </c>
      <c r="K25">
        <v>32</v>
      </c>
      <c r="L25" t="s">
        <v>516</v>
      </c>
      <c r="M25" s="3">
        <v>5860</v>
      </c>
      <c r="P25" s="2">
        <v>45775</v>
      </c>
      <c r="R25">
        <v>1</v>
      </c>
      <c r="S25" s="3">
        <v>5860</v>
      </c>
      <c r="T25" t="s">
        <v>65</v>
      </c>
      <c r="U25" t="s">
        <v>517</v>
      </c>
      <c r="V25">
        <v>0</v>
      </c>
      <c r="W25">
        <v>0</v>
      </c>
      <c r="X25">
        <v>0</v>
      </c>
      <c r="Y25">
        <v>0</v>
      </c>
      <c r="Z25">
        <v>0</v>
      </c>
      <c r="AA25">
        <v>0</v>
      </c>
      <c r="AD25">
        <v>0</v>
      </c>
      <c r="AH25" t="s">
        <v>63</v>
      </c>
      <c r="AI25">
        <v>0</v>
      </c>
      <c r="AJ25" t="s">
        <v>63</v>
      </c>
      <c r="AM25" t="s">
        <v>518</v>
      </c>
      <c r="AN25" t="s">
        <v>465</v>
      </c>
      <c r="AP25">
        <v>0</v>
      </c>
      <c r="AQ25">
        <v>0</v>
      </c>
      <c r="AR25">
        <v>0</v>
      </c>
      <c r="AS25">
        <v>0</v>
      </c>
      <c r="AT25">
        <v>0</v>
      </c>
      <c r="AU25">
        <v>0</v>
      </c>
      <c r="AY25" t="s">
        <v>63</v>
      </c>
      <c r="BC25" t="s">
        <v>465</v>
      </c>
      <c r="BF25" t="s">
        <v>4032</v>
      </c>
    </row>
    <row r="26" spans="1:58" x14ac:dyDescent="0.35">
      <c r="A26" t="s">
        <v>5915</v>
      </c>
      <c r="B26">
        <v>10000</v>
      </c>
      <c r="C26">
        <v>20000</v>
      </c>
      <c r="D26" s="2">
        <v>45776</v>
      </c>
      <c r="E26" t="s">
        <v>59</v>
      </c>
      <c r="F26" t="s">
        <v>5916</v>
      </c>
      <c r="G26">
        <v>10620258074</v>
      </c>
      <c r="H26" t="s">
        <v>543</v>
      </c>
      <c r="I26">
        <v>2</v>
      </c>
      <c r="J26" t="s">
        <v>63</v>
      </c>
      <c r="K26">
        <v>77</v>
      </c>
      <c r="L26" t="s">
        <v>192</v>
      </c>
      <c r="M26">
        <v>423</v>
      </c>
      <c r="P26" s="2">
        <v>45775</v>
      </c>
      <c r="R26">
        <v>180</v>
      </c>
      <c r="S26" s="3">
        <v>76140</v>
      </c>
      <c r="T26" t="s">
        <v>65</v>
      </c>
      <c r="U26" t="s">
        <v>5917</v>
      </c>
      <c r="V26">
        <v>0</v>
      </c>
      <c r="W26">
        <v>0</v>
      </c>
      <c r="X26">
        <v>0</v>
      </c>
      <c r="Y26">
        <v>0</v>
      </c>
      <c r="Z26">
        <v>0</v>
      </c>
      <c r="AA26">
        <v>0</v>
      </c>
      <c r="AD26">
        <v>0</v>
      </c>
      <c r="AH26" t="s">
        <v>63</v>
      </c>
      <c r="AI26">
        <v>0</v>
      </c>
      <c r="AJ26" t="s">
        <v>63</v>
      </c>
      <c r="AM26" t="s">
        <v>5918</v>
      </c>
      <c r="AN26" t="s">
        <v>2690</v>
      </c>
      <c r="AP26">
        <v>0</v>
      </c>
      <c r="AQ26">
        <v>0</v>
      </c>
      <c r="AR26">
        <v>0</v>
      </c>
      <c r="AS26">
        <v>0</v>
      </c>
      <c r="AT26">
        <v>0</v>
      </c>
      <c r="AU26">
        <v>0</v>
      </c>
      <c r="AY26" t="s">
        <v>63</v>
      </c>
      <c r="BC26" t="s">
        <v>2690</v>
      </c>
      <c r="BF26" t="s">
        <v>5919</v>
      </c>
    </row>
    <row r="27" spans="1:58" x14ac:dyDescent="0.35">
      <c r="A27" t="s">
        <v>6388</v>
      </c>
      <c r="B27">
        <v>10000</v>
      </c>
      <c r="C27">
        <v>20000</v>
      </c>
      <c r="D27" s="2">
        <v>45785</v>
      </c>
      <c r="E27" t="s">
        <v>59</v>
      </c>
      <c r="F27" t="s">
        <v>6389</v>
      </c>
      <c r="G27" t="s">
        <v>6390</v>
      </c>
      <c r="H27" t="s">
        <v>943</v>
      </c>
      <c r="I27">
        <v>1</v>
      </c>
      <c r="J27" t="s">
        <v>63</v>
      </c>
      <c r="K27" t="s">
        <v>944</v>
      </c>
      <c r="L27" t="s">
        <v>945</v>
      </c>
      <c r="M27" s="3">
        <v>14467</v>
      </c>
      <c r="P27" s="2">
        <v>45775</v>
      </c>
      <c r="R27">
        <v>15</v>
      </c>
      <c r="S27" s="3">
        <v>217005</v>
      </c>
      <c r="T27" t="s">
        <v>65</v>
      </c>
      <c r="U27" t="s">
        <v>1391</v>
      </c>
      <c r="V27">
        <v>0</v>
      </c>
      <c r="W27">
        <v>0</v>
      </c>
      <c r="X27">
        <v>0</v>
      </c>
      <c r="Y27">
        <v>0</v>
      </c>
      <c r="Z27">
        <v>0</v>
      </c>
      <c r="AA27">
        <v>0</v>
      </c>
      <c r="AD27">
        <v>0</v>
      </c>
      <c r="AH27" t="s">
        <v>63</v>
      </c>
      <c r="AI27">
        <v>0</v>
      </c>
      <c r="AJ27" t="s">
        <v>63</v>
      </c>
      <c r="AM27" t="s">
        <v>1392</v>
      </c>
      <c r="AN27" t="s">
        <v>108</v>
      </c>
      <c r="AP27">
        <v>0</v>
      </c>
      <c r="AQ27">
        <v>0</v>
      </c>
      <c r="AR27">
        <v>0</v>
      </c>
      <c r="AS27">
        <v>0</v>
      </c>
      <c r="AT27">
        <v>0</v>
      </c>
      <c r="AU27">
        <v>0</v>
      </c>
      <c r="AY27" t="s">
        <v>63</v>
      </c>
      <c r="BC27" t="s">
        <v>108</v>
      </c>
      <c r="BF27" t="s">
        <v>6391</v>
      </c>
    </row>
    <row r="28" spans="1:58" x14ac:dyDescent="0.35">
      <c r="A28" t="s">
        <v>6392</v>
      </c>
      <c r="B28">
        <v>10000</v>
      </c>
      <c r="C28">
        <v>10000</v>
      </c>
      <c r="D28" s="2">
        <v>45783</v>
      </c>
      <c r="E28" t="s">
        <v>116</v>
      </c>
      <c r="F28" t="s">
        <v>6393</v>
      </c>
      <c r="G28" t="s">
        <v>5946</v>
      </c>
      <c r="H28" t="s">
        <v>5947</v>
      </c>
      <c r="I28">
        <v>1</v>
      </c>
      <c r="J28" t="s">
        <v>63</v>
      </c>
      <c r="K28">
        <v>79</v>
      </c>
      <c r="L28" t="s">
        <v>92</v>
      </c>
      <c r="M28" s="3">
        <v>5500</v>
      </c>
      <c r="P28" s="2">
        <v>45775</v>
      </c>
      <c r="R28">
        <v>936</v>
      </c>
      <c r="S28" s="3">
        <v>5148000</v>
      </c>
      <c r="T28" t="s">
        <v>65</v>
      </c>
      <c r="U28" t="s">
        <v>5948</v>
      </c>
      <c r="V28">
        <v>0</v>
      </c>
      <c r="W28">
        <v>0</v>
      </c>
      <c r="X28">
        <v>0</v>
      </c>
      <c r="Y28">
        <v>0</v>
      </c>
      <c r="Z28">
        <v>0</v>
      </c>
      <c r="AA28">
        <v>0</v>
      </c>
      <c r="AD28">
        <v>0</v>
      </c>
      <c r="AH28" t="s">
        <v>63</v>
      </c>
      <c r="AI28">
        <v>0</v>
      </c>
      <c r="AJ28" t="s">
        <v>63</v>
      </c>
      <c r="AM28" t="s">
        <v>5949</v>
      </c>
      <c r="AN28" t="s">
        <v>75</v>
      </c>
      <c r="AP28">
        <v>0</v>
      </c>
      <c r="AQ28">
        <v>0</v>
      </c>
      <c r="AR28">
        <v>0</v>
      </c>
      <c r="AS28">
        <v>0</v>
      </c>
      <c r="AT28">
        <v>0</v>
      </c>
      <c r="AU28">
        <v>0</v>
      </c>
      <c r="AY28" t="s">
        <v>63</v>
      </c>
      <c r="BC28" t="s">
        <v>75</v>
      </c>
      <c r="BF28" t="s">
        <v>6394</v>
      </c>
    </row>
    <row r="29" spans="1:58" x14ac:dyDescent="0.35">
      <c r="A29" t="s">
        <v>6392</v>
      </c>
      <c r="B29">
        <v>10000</v>
      </c>
      <c r="C29">
        <v>20000</v>
      </c>
      <c r="D29" s="2">
        <v>45783</v>
      </c>
      <c r="E29" t="s">
        <v>116</v>
      </c>
      <c r="F29" t="s">
        <v>6393</v>
      </c>
      <c r="G29" t="s">
        <v>5946</v>
      </c>
      <c r="H29" t="s">
        <v>5947</v>
      </c>
      <c r="I29">
        <v>1</v>
      </c>
      <c r="J29" t="s">
        <v>63</v>
      </c>
      <c r="K29" t="s">
        <v>944</v>
      </c>
      <c r="L29" t="s">
        <v>945</v>
      </c>
      <c r="M29" s="3">
        <v>3100</v>
      </c>
      <c r="P29" s="2">
        <v>45775</v>
      </c>
      <c r="R29">
        <v>936</v>
      </c>
      <c r="S29" s="3">
        <v>2901600</v>
      </c>
      <c r="T29" t="s">
        <v>65</v>
      </c>
      <c r="U29" t="s">
        <v>5948</v>
      </c>
      <c r="V29">
        <v>0</v>
      </c>
      <c r="W29">
        <v>0</v>
      </c>
      <c r="X29">
        <v>0</v>
      </c>
      <c r="Y29">
        <v>0</v>
      </c>
      <c r="Z29">
        <v>0</v>
      </c>
      <c r="AA29">
        <v>0</v>
      </c>
      <c r="AD29">
        <v>0</v>
      </c>
      <c r="AH29" t="s">
        <v>63</v>
      </c>
      <c r="AI29">
        <v>0</v>
      </c>
      <c r="AJ29" t="s">
        <v>63</v>
      </c>
      <c r="AM29" t="s">
        <v>5949</v>
      </c>
      <c r="AN29" t="s">
        <v>75</v>
      </c>
      <c r="AP29">
        <v>0</v>
      </c>
      <c r="AQ29">
        <v>0</v>
      </c>
      <c r="AR29">
        <v>0</v>
      </c>
      <c r="AS29">
        <v>0</v>
      </c>
      <c r="AT29">
        <v>0</v>
      </c>
      <c r="AU29">
        <v>0</v>
      </c>
      <c r="AY29" t="s">
        <v>63</v>
      </c>
      <c r="BC29" t="s">
        <v>75</v>
      </c>
      <c r="BF29" t="s">
        <v>6394</v>
      </c>
    </row>
    <row r="30" spans="1:58" x14ac:dyDescent="0.35">
      <c r="A30" t="s">
        <v>6133</v>
      </c>
      <c r="B30">
        <v>10000</v>
      </c>
      <c r="C30">
        <v>20000</v>
      </c>
      <c r="D30" s="2">
        <v>45786</v>
      </c>
      <c r="E30" t="s">
        <v>59</v>
      </c>
      <c r="F30" t="s">
        <v>6134</v>
      </c>
      <c r="G30">
        <v>860909190918</v>
      </c>
      <c r="H30" t="s">
        <v>6131</v>
      </c>
      <c r="I30">
        <v>2</v>
      </c>
      <c r="J30" t="s">
        <v>63</v>
      </c>
      <c r="K30">
        <v>86</v>
      </c>
      <c r="L30" t="s">
        <v>1696</v>
      </c>
      <c r="M30" s="3">
        <v>13000</v>
      </c>
      <c r="P30" s="2">
        <v>45775</v>
      </c>
      <c r="R30">
        <v>1</v>
      </c>
      <c r="S30" s="3">
        <v>13000</v>
      </c>
      <c r="T30" t="s">
        <v>65</v>
      </c>
      <c r="U30">
        <v>200699050001</v>
      </c>
      <c r="V30">
        <v>0</v>
      </c>
      <c r="W30">
        <v>0</v>
      </c>
      <c r="X30">
        <v>0</v>
      </c>
      <c r="Y30">
        <v>0</v>
      </c>
      <c r="Z30">
        <v>0</v>
      </c>
      <c r="AA30">
        <v>0</v>
      </c>
      <c r="AD30">
        <v>0</v>
      </c>
      <c r="AH30" t="s">
        <v>63</v>
      </c>
      <c r="AI30">
        <v>0</v>
      </c>
      <c r="AJ30" t="s">
        <v>63</v>
      </c>
      <c r="AM30">
        <v>20069905</v>
      </c>
      <c r="AN30" t="s">
        <v>571</v>
      </c>
      <c r="AP30">
        <v>0</v>
      </c>
      <c r="AQ30">
        <v>0</v>
      </c>
      <c r="AR30">
        <v>0</v>
      </c>
      <c r="AS30">
        <v>0</v>
      </c>
      <c r="AT30">
        <v>0</v>
      </c>
      <c r="AU30">
        <v>0</v>
      </c>
      <c r="AY30" t="s">
        <v>63</v>
      </c>
      <c r="BC30" t="s">
        <v>571</v>
      </c>
      <c r="BF30" t="s">
        <v>6135</v>
      </c>
    </row>
    <row r="31" spans="1:58" x14ac:dyDescent="0.35">
      <c r="A31" t="s">
        <v>5991</v>
      </c>
      <c r="B31">
        <v>10000</v>
      </c>
      <c r="C31">
        <v>10000</v>
      </c>
      <c r="D31" s="2">
        <v>45779</v>
      </c>
      <c r="E31" t="s">
        <v>59</v>
      </c>
      <c r="F31" t="s">
        <v>5992</v>
      </c>
      <c r="G31" t="s">
        <v>5993</v>
      </c>
      <c r="H31" t="s">
        <v>3191</v>
      </c>
      <c r="I31">
        <v>1</v>
      </c>
      <c r="J31" t="s">
        <v>63</v>
      </c>
      <c r="K31" t="s">
        <v>5990</v>
      </c>
      <c r="L31" t="s">
        <v>3801</v>
      </c>
      <c r="M31" s="3">
        <v>60000</v>
      </c>
      <c r="P31" s="2">
        <v>45775</v>
      </c>
      <c r="R31">
        <v>1</v>
      </c>
      <c r="S31" s="3">
        <v>60000</v>
      </c>
      <c r="T31" t="s">
        <v>65</v>
      </c>
      <c r="U31" t="s">
        <v>3193</v>
      </c>
      <c r="V31">
        <v>0</v>
      </c>
      <c r="W31">
        <v>0</v>
      </c>
      <c r="X31">
        <v>0</v>
      </c>
      <c r="Y31">
        <v>0</v>
      </c>
      <c r="Z31">
        <v>0</v>
      </c>
      <c r="AA31">
        <v>0</v>
      </c>
      <c r="AD31">
        <v>0</v>
      </c>
      <c r="AH31" t="s">
        <v>63</v>
      </c>
      <c r="AI31">
        <v>0</v>
      </c>
      <c r="AJ31" t="s">
        <v>63</v>
      </c>
      <c r="AM31" t="s">
        <v>3194</v>
      </c>
      <c r="AN31" t="s">
        <v>170</v>
      </c>
      <c r="AP31">
        <v>0</v>
      </c>
      <c r="AQ31">
        <v>0</v>
      </c>
      <c r="AR31">
        <v>0</v>
      </c>
      <c r="AS31">
        <v>0</v>
      </c>
      <c r="AT31">
        <v>0</v>
      </c>
      <c r="AU31">
        <v>0</v>
      </c>
      <c r="AY31" t="s">
        <v>63</v>
      </c>
      <c r="BC31" t="s">
        <v>170</v>
      </c>
      <c r="BF31" t="s">
        <v>5994</v>
      </c>
    </row>
    <row r="32" spans="1:58" x14ac:dyDescent="0.35">
      <c r="A32" t="s">
        <v>3968</v>
      </c>
      <c r="B32">
        <v>10000</v>
      </c>
      <c r="C32">
        <v>20000</v>
      </c>
      <c r="D32" s="2">
        <v>45776</v>
      </c>
      <c r="E32" t="s">
        <v>59</v>
      </c>
      <c r="F32" t="s">
        <v>3969</v>
      </c>
      <c r="G32" t="s">
        <v>3970</v>
      </c>
      <c r="I32">
        <v>2</v>
      </c>
      <c r="J32" t="s">
        <v>183</v>
      </c>
      <c r="K32">
        <v>60</v>
      </c>
      <c r="L32" t="s">
        <v>222</v>
      </c>
      <c r="M32" s="3">
        <v>3500</v>
      </c>
      <c r="P32" s="2">
        <v>45775</v>
      </c>
      <c r="R32">
        <v>1</v>
      </c>
      <c r="S32" s="3">
        <v>3500</v>
      </c>
      <c r="T32" t="s">
        <v>65</v>
      </c>
      <c r="U32" t="s">
        <v>3971</v>
      </c>
      <c r="V32">
        <v>0</v>
      </c>
      <c r="W32" s="3">
        <v>1500</v>
      </c>
      <c r="X32" s="3">
        <v>2000</v>
      </c>
      <c r="Y32">
        <v>0</v>
      </c>
      <c r="Z32">
        <v>0</v>
      </c>
      <c r="AA32">
        <v>0</v>
      </c>
      <c r="AD32">
        <v>0</v>
      </c>
      <c r="AM32" t="s">
        <v>3972</v>
      </c>
      <c r="AN32" t="s">
        <v>3973</v>
      </c>
      <c r="AP32">
        <v>0</v>
      </c>
      <c r="AQ32">
        <v>0</v>
      </c>
      <c r="AR32">
        <v>0</v>
      </c>
      <c r="AS32">
        <v>0</v>
      </c>
      <c r="AT32">
        <v>0</v>
      </c>
      <c r="AU32">
        <v>0</v>
      </c>
      <c r="AY32" t="s">
        <v>63</v>
      </c>
      <c r="AZ32" t="s">
        <v>4258</v>
      </c>
      <c r="BA32">
        <v>0</v>
      </c>
      <c r="BC32" t="s">
        <v>3973</v>
      </c>
      <c r="BF32" t="s">
        <v>3974</v>
      </c>
    </row>
    <row r="33" spans="1:58" x14ac:dyDescent="0.35">
      <c r="A33" t="s">
        <v>3866</v>
      </c>
      <c r="B33">
        <v>10000</v>
      </c>
      <c r="C33">
        <v>10000</v>
      </c>
      <c r="D33" s="2">
        <v>45775</v>
      </c>
      <c r="E33" t="s">
        <v>59</v>
      </c>
      <c r="F33" s="4">
        <v>0.45678240740740739</v>
      </c>
      <c r="G33" t="s">
        <v>3750</v>
      </c>
      <c r="I33">
        <v>1</v>
      </c>
      <c r="J33" t="s">
        <v>183</v>
      </c>
      <c r="K33">
        <v>78</v>
      </c>
      <c r="L33" t="s">
        <v>216</v>
      </c>
      <c r="M33" s="3">
        <v>1000</v>
      </c>
      <c r="P33" s="2">
        <v>45775</v>
      </c>
      <c r="R33">
        <v>1</v>
      </c>
      <c r="S33" s="3">
        <v>1000</v>
      </c>
      <c r="T33" t="s">
        <v>65</v>
      </c>
      <c r="U33" t="s">
        <v>3867</v>
      </c>
      <c r="V33">
        <v>0</v>
      </c>
      <c r="W33" s="3">
        <v>1000</v>
      </c>
      <c r="X33">
        <v>0</v>
      </c>
      <c r="Y33">
        <v>0</v>
      </c>
      <c r="Z33">
        <v>0</v>
      </c>
      <c r="AA33">
        <v>0</v>
      </c>
      <c r="AD33">
        <v>0</v>
      </c>
      <c r="AM33" t="s">
        <v>3868</v>
      </c>
      <c r="AN33" t="s">
        <v>3060</v>
      </c>
      <c r="AP33">
        <v>0</v>
      </c>
      <c r="AQ33">
        <v>0</v>
      </c>
      <c r="AR33">
        <v>0</v>
      </c>
      <c r="AS33">
        <v>0</v>
      </c>
      <c r="AT33">
        <v>0</v>
      </c>
      <c r="AU33">
        <v>0</v>
      </c>
      <c r="AY33" t="s">
        <v>63</v>
      </c>
      <c r="AZ33" t="s">
        <v>5997</v>
      </c>
      <c r="BA33">
        <v>0</v>
      </c>
      <c r="BC33" t="s">
        <v>3060</v>
      </c>
      <c r="BF33" t="s">
        <v>3869</v>
      </c>
    </row>
    <row r="34" spans="1:58" x14ac:dyDescent="0.35">
      <c r="A34" t="s">
        <v>5975</v>
      </c>
      <c r="B34">
        <v>10000</v>
      </c>
      <c r="C34">
        <v>10000</v>
      </c>
      <c r="D34" s="2">
        <v>45776</v>
      </c>
      <c r="E34" t="s">
        <v>59</v>
      </c>
      <c r="F34" t="s">
        <v>5976</v>
      </c>
      <c r="G34" t="s">
        <v>5909</v>
      </c>
      <c r="I34">
        <v>1</v>
      </c>
      <c r="J34" t="s">
        <v>183</v>
      </c>
      <c r="K34">
        <v>111</v>
      </c>
      <c r="L34" t="s">
        <v>454</v>
      </c>
      <c r="M34" s="3">
        <v>26250</v>
      </c>
      <c r="P34" s="2">
        <v>45775</v>
      </c>
      <c r="R34">
        <v>8</v>
      </c>
      <c r="S34" s="3">
        <v>210000</v>
      </c>
      <c r="T34" t="s">
        <v>65</v>
      </c>
      <c r="U34" t="s">
        <v>201</v>
      </c>
      <c r="V34">
        <v>0</v>
      </c>
      <c r="W34" s="3">
        <v>204000</v>
      </c>
      <c r="X34" s="3">
        <v>6000</v>
      </c>
      <c r="Y34">
        <v>0</v>
      </c>
      <c r="Z34">
        <v>0</v>
      </c>
      <c r="AA34">
        <v>0</v>
      </c>
      <c r="AD34">
        <v>0</v>
      </c>
      <c r="AM34" t="s">
        <v>202</v>
      </c>
      <c r="AN34" t="s">
        <v>203</v>
      </c>
      <c r="AP34">
        <v>0</v>
      </c>
      <c r="AQ34">
        <v>0</v>
      </c>
      <c r="AR34">
        <v>0</v>
      </c>
      <c r="AS34">
        <v>0</v>
      </c>
      <c r="AT34">
        <v>0</v>
      </c>
      <c r="AU34">
        <v>0</v>
      </c>
      <c r="AY34" t="s">
        <v>63</v>
      </c>
      <c r="AZ34" t="s">
        <v>6395</v>
      </c>
      <c r="BA34">
        <v>0</v>
      </c>
      <c r="BC34" t="s">
        <v>203</v>
      </c>
      <c r="BF34" t="s">
        <v>5977</v>
      </c>
    </row>
    <row r="35" spans="1:58" x14ac:dyDescent="0.35">
      <c r="A35" t="s">
        <v>3870</v>
      </c>
      <c r="B35">
        <v>10000</v>
      </c>
      <c r="C35">
        <v>10000</v>
      </c>
      <c r="D35" s="2">
        <v>45775</v>
      </c>
      <c r="E35" t="s">
        <v>59</v>
      </c>
      <c r="F35" t="s">
        <v>3871</v>
      </c>
      <c r="G35" t="s">
        <v>3872</v>
      </c>
      <c r="I35">
        <v>1</v>
      </c>
      <c r="J35" t="s">
        <v>183</v>
      </c>
      <c r="K35">
        <v>22</v>
      </c>
      <c r="L35" t="s">
        <v>685</v>
      </c>
      <c r="M35" s="3">
        <v>3000</v>
      </c>
      <c r="P35" s="2">
        <v>45775</v>
      </c>
      <c r="R35">
        <v>1</v>
      </c>
      <c r="S35" s="3">
        <v>3000</v>
      </c>
      <c r="T35" t="s">
        <v>65</v>
      </c>
      <c r="U35" t="s">
        <v>3874</v>
      </c>
      <c r="V35">
        <v>0</v>
      </c>
      <c r="W35" s="3">
        <v>3000</v>
      </c>
      <c r="X35">
        <v>0</v>
      </c>
      <c r="Y35">
        <v>0</v>
      </c>
      <c r="Z35">
        <v>0</v>
      </c>
      <c r="AA35">
        <v>0</v>
      </c>
      <c r="AD35">
        <v>0</v>
      </c>
      <c r="AM35" t="s">
        <v>3875</v>
      </c>
      <c r="AN35" t="s">
        <v>622</v>
      </c>
      <c r="AP35">
        <v>0</v>
      </c>
      <c r="AQ35">
        <v>0</v>
      </c>
      <c r="AR35">
        <v>0</v>
      </c>
      <c r="AS35">
        <v>0</v>
      </c>
      <c r="AT35">
        <v>0</v>
      </c>
      <c r="AU35">
        <v>0</v>
      </c>
      <c r="AY35" t="s">
        <v>63</v>
      </c>
      <c r="AZ35" t="s">
        <v>6396</v>
      </c>
      <c r="BA35">
        <v>0</v>
      </c>
      <c r="BC35" t="s">
        <v>622</v>
      </c>
      <c r="BF35" t="s">
        <v>3876</v>
      </c>
    </row>
    <row r="36" spans="1:58" x14ac:dyDescent="0.35">
      <c r="A36" t="s">
        <v>3877</v>
      </c>
      <c r="B36">
        <v>10000</v>
      </c>
      <c r="C36">
        <v>30000</v>
      </c>
      <c r="D36" s="2">
        <v>45775</v>
      </c>
      <c r="E36" t="s">
        <v>59</v>
      </c>
      <c r="F36" t="s">
        <v>3878</v>
      </c>
      <c r="G36">
        <v>10656256089</v>
      </c>
      <c r="I36">
        <v>3</v>
      </c>
      <c r="J36" t="s">
        <v>183</v>
      </c>
      <c r="K36">
        <v>85</v>
      </c>
      <c r="L36" t="s">
        <v>940</v>
      </c>
      <c r="M36" s="3">
        <v>100546</v>
      </c>
      <c r="P36" s="2">
        <v>45775</v>
      </c>
      <c r="R36">
        <v>11</v>
      </c>
      <c r="S36" s="3">
        <v>1106006</v>
      </c>
      <c r="T36" t="s">
        <v>65</v>
      </c>
      <c r="U36" t="s">
        <v>1506</v>
      </c>
      <c r="V36">
        <v>0</v>
      </c>
      <c r="W36" s="3">
        <v>1060000</v>
      </c>
      <c r="X36" s="3">
        <v>46006</v>
      </c>
      <c r="Y36">
        <v>0</v>
      </c>
      <c r="Z36">
        <v>0</v>
      </c>
      <c r="AA36">
        <v>0</v>
      </c>
      <c r="AD36">
        <v>0</v>
      </c>
      <c r="AM36" t="s">
        <v>1507</v>
      </c>
      <c r="AN36" t="s">
        <v>108</v>
      </c>
      <c r="AP36">
        <v>0</v>
      </c>
      <c r="AQ36">
        <v>0</v>
      </c>
      <c r="AR36">
        <v>0</v>
      </c>
      <c r="AS36">
        <v>0</v>
      </c>
      <c r="AT36">
        <v>0</v>
      </c>
      <c r="AU36">
        <v>0</v>
      </c>
      <c r="AY36" t="s">
        <v>63</v>
      </c>
      <c r="AZ36" t="s">
        <v>6397</v>
      </c>
      <c r="BA36">
        <v>0</v>
      </c>
      <c r="BC36" t="s">
        <v>108</v>
      </c>
      <c r="BF36" t="s">
        <v>3879</v>
      </c>
    </row>
    <row r="37" spans="1:58" x14ac:dyDescent="0.35">
      <c r="A37" t="s">
        <v>3978</v>
      </c>
      <c r="B37">
        <v>10000</v>
      </c>
      <c r="C37">
        <v>20000</v>
      </c>
      <c r="D37" s="2">
        <v>45776</v>
      </c>
      <c r="E37" t="s">
        <v>59</v>
      </c>
      <c r="F37" t="s">
        <v>3979</v>
      </c>
      <c r="G37" t="s">
        <v>3469</v>
      </c>
      <c r="I37">
        <v>2</v>
      </c>
      <c r="J37" t="s">
        <v>183</v>
      </c>
      <c r="K37">
        <v>71</v>
      </c>
      <c r="L37" t="s">
        <v>368</v>
      </c>
      <c r="M37">
        <v>417</v>
      </c>
      <c r="P37" s="2">
        <v>45775</v>
      </c>
      <c r="R37">
        <v>12</v>
      </c>
      <c r="S37" s="3">
        <v>5004</v>
      </c>
      <c r="T37" t="s">
        <v>65</v>
      </c>
      <c r="U37">
        <v>5000422950001</v>
      </c>
      <c r="V37">
        <v>0</v>
      </c>
      <c r="W37" s="3">
        <v>5000</v>
      </c>
      <c r="X37">
        <v>4</v>
      </c>
      <c r="Y37">
        <v>0</v>
      </c>
      <c r="Z37">
        <v>0</v>
      </c>
      <c r="AA37">
        <v>0</v>
      </c>
      <c r="AD37">
        <v>0</v>
      </c>
      <c r="AM37">
        <v>500042295</v>
      </c>
      <c r="AN37" t="s">
        <v>162</v>
      </c>
      <c r="AP37">
        <v>0</v>
      </c>
      <c r="AQ37">
        <v>0</v>
      </c>
      <c r="AR37">
        <v>0</v>
      </c>
      <c r="AS37">
        <v>0</v>
      </c>
      <c r="AT37">
        <v>0</v>
      </c>
      <c r="AU37">
        <v>0</v>
      </c>
      <c r="AY37" t="s">
        <v>63</v>
      </c>
      <c r="AZ37" t="s">
        <v>5960</v>
      </c>
      <c r="BA37">
        <v>0</v>
      </c>
      <c r="BC37" t="s">
        <v>162</v>
      </c>
      <c r="BF37" t="s">
        <v>3980</v>
      </c>
    </row>
    <row r="38" spans="1:58" x14ac:dyDescent="0.35">
      <c r="A38" t="s">
        <v>3981</v>
      </c>
      <c r="B38">
        <v>10000</v>
      </c>
      <c r="C38">
        <v>30000</v>
      </c>
      <c r="D38" s="2">
        <v>45776</v>
      </c>
      <c r="E38" t="s">
        <v>59</v>
      </c>
      <c r="F38" t="s">
        <v>3982</v>
      </c>
      <c r="G38" t="s">
        <v>3983</v>
      </c>
      <c r="I38">
        <v>2</v>
      </c>
      <c r="J38" t="s">
        <v>183</v>
      </c>
      <c r="K38">
        <v>76</v>
      </c>
      <c r="L38" t="s">
        <v>200</v>
      </c>
      <c r="M38" s="3">
        <v>16334</v>
      </c>
      <c r="P38" s="2">
        <v>45775</v>
      </c>
      <c r="R38">
        <v>6</v>
      </c>
      <c r="S38" s="3">
        <v>98004</v>
      </c>
      <c r="T38" t="s">
        <v>65</v>
      </c>
      <c r="U38" t="s">
        <v>3984</v>
      </c>
      <c r="V38">
        <v>0</v>
      </c>
      <c r="W38" s="3">
        <v>87500</v>
      </c>
      <c r="X38" s="3">
        <v>10504</v>
      </c>
      <c r="Y38">
        <v>0</v>
      </c>
      <c r="Z38">
        <v>0</v>
      </c>
      <c r="AA38">
        <v>0</v>
      </c>
      <c r="AD38">
        <v>0</v>
      </c>
      <c r="AM38" t="s">
        <v>3985</v>
      </c>
      <c r="AN38" t="s">
        <v>448</v>
      </c>
      <c r="AP38">
        <v>0</v>
      </c>
      <c r="AQ38">
        <v>0</v>
      </c>
      <c r="AR38">
        <v>0</v>
      </c>
      <c r="AS38">
        <v>0</v>
      </c>
      <c r="AT38">
        <v>0</v>
      </c>
      <c r="AU38">
        <v>0</v>
      </c>
      <c r="AY38" t="s">
        <v>63</v>
      </c>
      <c r="AZ38" t="s">
        <v>6398</v>
      </c>
      <c r="BA38">
        <v>0</v>
      </c>
      <c r="BC38" t="s">
        <v>448</v>
      </c>
      <c r="BF38" t="s">
        <v>3986</v>
      </c>
    </row>
    <row r="39" spans="1:58" x14ac:dyDescent="0.35">
      <c r="A39" t="s">
        <v>3880</v>
      </c>
      <c r="B39">
        <v>10000</v>
      </c>
      <c r="C39">
        <v>10000</v>
      </c>
      <c r="D39" s="2">
        <v>45775</v>
      </c>
      <c r="E39" t="s">
        <v>59</v>
      </c>
      <c r="F39" t="s">
        <v>3881</v>
      </c>
      <c r="G39" t="s">
        <v>3882</v>
      </c>
      <c r="I39">
        <v>1</v>
      </c>
      <c r="J39" t="s">
        <v>183</v>
      </c>
      <c r="K39">
        <v>78</v>
      </c>
      <c r="L39" t="s">
        <v>216</v>
      </c>
      <c r="M39">
        <v>600</v>
      </c>
      <c r="P39" s="2">
        <v>45775</v>
      </c>
      <c r="R39">
        <v>5</v>
      </c>
      <c r="S39" s="3">
        <v>3000</v>
      </c>
      <c r="T39" t="s">
        <v>65</v>
      </c>
      <c r="U39" t="s">
        <v>3883</v>
      </c>
      <c r="V39">
        <v>0</v>
      </c>
      <c r="W39" s="3">
        <v>3000</v>
      </c>
      <c r="X39">
        <v>0</v>
      </c>
      <c r="Y39">
        <v>0</v>
      </c>
      <c r="Z39">
        <v>0</v>
      </c>
      <c r="AA39">
        <v>0</v>
      </c>
      <c r="AD39">
        <v>0</v>
      </c>
      <c r="AM39" t="s">
        <v>3884</v>
      </c>
      <c r="AN39" t="s">
        <v>622</v>
      </c>
      <c r="AP39">
        <v>0</v>
      </c>
      <c r="AQ39">
        <v>0</v>
      </c>
      <c r="AR39">
        <v>0</v>
      </c>
      <c r="AS39">
        <v>0</v>
      </c>
      <c r="AT39">
        <v>0</v>
      </c>
      <c r="AU39">
        <v>0</v>
      </c>
      <c r="AY39" t="s">
        <v>63</v>
      </c>
      <c r="AZ39" t="s">
        <v>5998</v>
      </c>
      <c r="BA39">
        <v>0</v>
      </c>
      <c r="BC39" t="s">
        <v>622</v>
      </c>
      <c r="BF39" t="s">
        <v>3118</v>
      </c>
    </row>
    <row r="40" spans="1:58" x14ac:dyDescent="0.35">
      <c r="A40" t="s">
        <v>3885</v>
      </c>
      <c r="B40">
        <v>10000</v>
      </c>
      <c r="C40">
        <v>10000</v>
      </c>
      <c r="D40" s="2">
        <v>45775</v>
      </c>
      <c r="E40" t="s">
        <v>59</v>
      </c>
      <c r="F40" t="s">
        <v>3881</v>
      </c>
      <c r="G40" t="s">
        <v>3045</v>
      </c>
      <c r="I40">
        <v>1</v>
      </c>
      <c r="J40" t="s">
        <v>183</v>
      </c>
      <c r="K40">
        <v>78</v>
      </c>
      <c r="L40" t="s">
        <v>216</v>
      </c>
      <c r="M40">
        <v>645</v>
      </c>
      <c r="P40" s="2">
        <v>45775</v>
      </c>
      <c r="R40">
        <v>1</v>
      </c>
      <c r="S40">
        <v>645</v>
      </c>
      <c r="T40" t="s">
        <v>65</v>
      </c>
      <c r="U40" t="s">
        <v>3886</v>
      </c>
      <c r="V40">
        <v>0</v>
      </c>
      <c r="W40">
        <v>645</v>
      </c>
      <c r="X40">
        <v>0</v>
      </c>
      <c r="Y40">
        <v>0</v>
      </c>
      <c r="Z40">
        <v>0</v>
      </c>
      <c r="AA40">
        <v>0</v>
      </c>
      <c r="AD40">
        <v>0</v>
      </c>
      <c r="AM40" t="s">
        <v>3887</v>
      </c>
      <c r="AN40" t="s">
        <v>3888</v>
      </c>
      <c r="AP40">
        <v>0</v>
      </c>
      <c r="AQ40">
        <v>0</v>
      </c>
      <c r="AR40">
        <v>0</v>
      </c>
      <c r="AS40">
        <v>0</v>
      </c>
      <c r="AT40">
        <v>0</v>
      </c>
      <c r="AU40">
        <v>0</v>
      </c>
      <c r="AY40" t="s">
        <v>63</v>
      </c>
      <c r="AZ40" t="s">
        <v>5999</v>
      </c>
      <c r="BA40">
        <v>0</v>
      </c>
      <c r="BC40" t="s">
        <v>3888</v>
      </c>
      <c r="BF40" t="s">
        <v>3889</v>
      </c>
    </row>
    <row r="41" spans="1:58" x14ac:dyDescent="0.35">
      <c r="A41" t="s">
        <v>3506</v>
      </c>
      <c r="B41">
        <v>10000</v>
      </c>
      <c r="C41">
        <v>20000</v>
      </c>
      <c r="D41" s="2">
        <v>45776</v>
      </c>
      <c r="E41" t="s">
        <v>59</v>
      </c>
      <c r="F41" t="s">
        <v>6000</v>
      </c>
      <c r="G41" t="s">
        <v>1689</v>
      </c>
      <c r="I41">
        <v>1</v>
      </c>
      <c r="J41" t="s">
        <v>183</v>
      </c>
      <c r="K41">
        <v>78</v>
      </c>
      <c r="L41" t="s">
        <v>216</v>
      </c>
      <c r="M41" s="3">
        <v>6000</v>
      </c>
      <c r="P41" s="2">
        <v>45775</v>
      </c>
      <c r="R41">
        <v>1</v>
      </c>
      <c r="S41" s="3">
        <v>6000</v>
      </c>
      <c r="T41" t="s">
        <v>65</v>
      </c>
      <c r="U41" t="s">
        <v>1690</v>
      </c>
      <c r="V41">
        <v>0</v>
      </c>
      <c r="W41" s="3">
        <v>3000</v>
      </c>
      <c r="X41" s="3">
        <v>3000</v>
      </c>
      <c r="Y41">
        <v>0</v>
      </c>
      <c r="Z41">
        <v>0</v>
      </c>
      <c r="AA41">
        <v>0</v>
      </c>
      <c r="AD41">
        <v>0</v>
      </c>
      <c r="AM41" t="s">
        <v>1691</v>
      </c>
      <c r="AN41" t="s">
        <v>622</v>
      </c>
      <c r="AP41">
        <v>0</v>
      </c>
      <c r="AQ41">
        <v>0</v>
      </c>
      <c r="AR41">
        <v>0</v>
      </c>
      <c r="AS41">
        <v>0</v>
      </c>
      <c r="AT41">
        <v>0</v>
      </c>
      <c r="AU41">
        <v>0</v>
      </c>
      <c r="AY41" t="s">
        <v>63</v>
      </c>
      <c r="AZ41" t="s">
        <v>5892</v>
      </c>
      <c r="BA41">
        <v>0</v>
      </c>
      <c r="BC41" t="s">
        <v>622</v>
      </c>
      <c r="BF41" t="s">
        <v>3508</v>
      </c>
    </row>
    <row r="42" spans="1:58" x14ac:dyDescent="0.35">
      <c r="A42" t="s">
        <v>3992</v>
      </c>
      <c r="B42">
        <v>10000</v>
      </c>
      <c r="C42">
        <v>10000</v>
      </c>
      <c r="D42" s="2">
        <v>45776</v>
      </c>
      <c r="E42" t="s">
        <v>59</v>
      </c>
      <c r="F42" t="s">
        <v>3993</v>
      </c>
      <c r="G42" t="s">
        <v>3994</v>
      </c>
      <c r="I42">
        <v>1</v>
      </c>
      <c r="J42" t="s">
        <v>183</v>
      </c>
      <c r="K42">
        <v>22</v>
      </c>
      <c r="L42" t="s">
        <v>685</v>
      </c>
      <c r="M42">
        <v>700</v>
      </c>
      <c r="P42" s="2">
        <v>45775</v>
      </c>
      <c r="R42">
        <v>2</v>
      </c>
      <c r="S42" s="3">
        <v>1400</v>
      </c>
      <c r="T42" t="s">
        <v>65</v>
      </c>
      <c r="U42">
        <v>701520660001</v>
      </c>
      <c r="V42">
        <v>0</v>
      </c>
      <c r="W42" s="3">
        <v>1400</v>
      </c>
      <c r="X42">
        <v>0</v>
      </c>
      <c r="Y42">
        <v>0</v>
      </c>
      <c r="Z42">
        <v>0</v>
      </c>
      <c r="AA42">
        <v>0</v>
      </c>
      <c r="AD42">
        <v>0</v>
      </c>
      <c r="AM42">
        <v>70152066</v>
      </c>
      <c r="AN42" t="s">
        <v>210</v>
      </c>
      <c r="AP42">
        <v>0</v>
      </c>
      <c r="AQ42">
        <v>0</v>
      </c>
      <c r="AR42">
        <v>0</v>
      </c>
      <c r="AS42">
        <v>0</v>
      </c>
      <c r="AT42">
        <v>0</v>
      </c>
      <c r="AU42">
        <v>0</v>
      </c>
      <c r="AY42" t="s">
        <v>63</v>
      </c>
      <c r="AZ42" t="s">
        <v>6399</v>
      </c>
      <c r="BA42">
        <v>0</v>
      </c>
      <c r="BC42" t="s">
        <v>210</v>
      </c>
      <c r="BF42" t="s">
        <v>3996</v>
      </c>
    </row>
    <row r="43" spans="1:58" x14ac:dyDescent="0.35">
      <c r="A43" t="s">
        <v>3890</v>
      </c>
      <c r="B43">
        <v>10000</v>
      </c>
      <c r="C43">
        <v>20000</v>
      </c>
      <c r="D43" s="2">
        <v>45775</v>
      </c>
      <c r="E43" t="s">
        <v>59</v>
      </c>
      <c r="F43" t="s">
        <v>3891</v>
      </c>
      <c r="G43" t="s">
        <v>2368</v>
      </c>
      <c r="I43">
        <v>1</v>
      </c>
      <c r="J43" t="s">
        <v>183</v>
      </c>
      <c r="K43">
        <v>94</v>
      </c>
      <c r="L43" t="s">
        <v>81</v>
      </c>
      <c r="M43" s="3">
        <v>3000</v>
      </c>
      <c r="P43" s="2">
        <v>45775</v>
      </c>
      <c r="R43">
        <v>6</v>
      </c>
      <c r="S43" s="3">
        <v>18000</v>
      </c>
      <c r="T43" t="s">
        <v>65</v>
      </c>
      <c r="U43" t="s">
        <v>3892</v>
      </c>
      <c r="V43">
        <v>0</v>
      </c>
      <c r="W43" s="3">
        <v>18000</v>
      </c>
      <c r="X43">
        <v>0</v>
      </c>
      <c r="Y43">
        <v>0</v>
      </c>
      <c r="Z43">
        <v>0</v>
      </c>
      <c r="AA43">
        <v>0</v>
      </c>
      <c r="AD43">
        <v>0</v>
      </c>
      <c r="AM43" t="s">
        <v>3893</v>
      </c>
      <c r="AN43" t="s">
        <v>84</v>
      </c>
      <c r="AP43">
        <v>0</v>
      </c>
      <c r="AQ43">
        <v>0</v>
      </c>
      <c r="AR43">
        <v>0</v>
      </c>
      <c r="AS43">
        <v>0</v>
      </c>
      <c r="AT43">
        <v>0</v>
      </c>
      <c r="AU43">
        <v>0</v>
      </c>
      <c r="AY43" t="s">
        <v>63</v>
      </c>
      <c r="AZ43" t="s">
        <v>6400</v>
      </c>
      <c r="BA43">
        <v>0</v>
      </c>
      <c r="BC43" t="s">
        <v>84</v>
      </c>
      <c r="BF43" t="s">
        <v>3894</v>
      </c>
    </row>
    <row r="44" spans="1:58" x14ac:dyDescent="0.35">
      <c r="A44" t="s">
        <v>5982</v>
      </c>
      <c r="B44">
        <v>10000</v>
      </c>
      <c r="C44">
        <v>10000</v>
      </c>
      <c r="D44" s="2">
        <v>45776</v>
      </c>
      <c r="E44" t="s">
        <v>59</v>
      </c>
      <c r="F44" t="s">
        <v>5983</v>
      </c>
      <c r="G44" t="s">
        <v>5984</v>
      </c>
      <c r="I44">
        <v>1</v>
      </c>
      <c r="J44" t="s">
        <v>183</v>
      </c>
      <c r="K44">
        <v>61</v>
      </c>
      <c r="L44" t="s">
        <v>209</v>
      </c>
      <c r="M44" s="3">
        <v>25000</v>
      </c>
      <c r="P44" s="2">
        <v>45775</v>
      </c>
      <c r="R44">
        <v>1</v>
      </c>
      <c r="S44" s="3">
        <v>25000</v>
      </c>
      <c r="T44" t="s">
        <v>65</v>
      </c>
      <c r="U44" t="s">
        <v>5986</v>
      </c>
      <c r="V44">
        <v>0</v>
      </c>
      <c r="W44" s="3">
        <v>25000</v>
      </c>
      <c r="X44">
        <v>0</v>
      </c>
      <c r="Y44">
        <v>0</v>
      </c>
      <c r="Z44">
        <v>0</v>
      </c>
      <c r="AA44">
        <v>0</v>
      </c>
      <c r="AD44">
        <v>0</v>
      </c>
      <c r="AM44" t="s">
        <v>5987</v>
      </c>
      <c r="AN44" t="s">
        <v>2640</v>
      </c>
      <c r="AP44">
        <v>0</v>
      </c>
      <c r="AQ44">
        <v>0</v>
      </c>
      <c r="AR44">
        <v>0</v>
      </c>
      <c r="AS44">
        <v>0</v>
      </c>
      <c r="AT44">
        <v>0</v>
      </c>
      <c r="AU44">
        <v>0</v>
      </c>
      <c r="AY44" t="s">
        <v>63</v>
      </c>
      <c r="AZ44" t="s">
        <v>6401</v>
      </c>
      <c r="BA44">
        <v>0</v>
      </c>
      <c r="BC44" t="s">
        <v>2640</v>
      </c>
      <c r="BF44" t="s">
        <v>4170</v>
      </c>
    </row>
    <row r="45" spans="1:58" x14ac:dyDescent="0.35">
      <c r="A45" t="s">
        <v>6001</v>
      </c>
      <c r="B45">
        <v>10000</v>
      </c>
      <c r="C45">
        <v>10000</v>
      </c>
      <c r="D45" s="2">
        <v>45776</v>
      </c>
      <c r="E45" t="s">
        <v>59</v>
      </c>
      <c r="F45" t="s">
        <v>5976</v>
      </c>
      <c r="G45" t="s">
        <v>2592</v>
      </c>
      <c r="I45">
        <v>1</v>
      </c>
      <c r="J45" t="s">
        <v>183</v>
      </c>
      <c r="K45">
        <v>46</v>
      </c>
      <c r="L45" t="s">
        <v>231</v>
      </c>
      <c r="M45" s="3">
        <v>9000</v>
      </c>
      <c r="P45" s="2">
        <v>45775</v>
      </c>
      <c r="R45">
        <v>1</v>
      </c>
      <c r="S45" s="3">
        <v>9000</v>
      </c>
      <c r="T45" t="s">
        <v>65</v>
      </c>
      <c r="U45" t="s">
        <v>1819</v>
      </c>
      <c r="V45">
        <v>0</v>
      </c>
      <c r="W45" s="3">
        <v>9000</v>
      </c>
      <c r="X45">
        <v>0</v>
      </c>
      <c r="Y45">
        <v>0</v>
      </c>
      <c r="Z45">
        <v>0</v>
      </c>
      <c r="AA45">
        <v>0</v>
      </c>
      <c r="AD45">
        <v>0</v>
      </c>
      <c r="AM45" t="s">
        <v>1820</v>
      </c>
      <c r="AN45" t="s">
        <v>465</v>
      </c>
      <c r="AP45">
        <v>0</v>
      </c>
      <c r="AQ45">
        <v>0</v>
      </c>
      <c r="AR45">
        <v>0</v>
      </c>
      <c r="AS45">
        <v>0</v>
      </c>
      <c r="AT45">
        <v>0</v>
      </c>
      <c r="AU45">
        <v>0</v>
      </c>
      <c r="AY45" t="s">
        <v>63</v>
      </c>
      <c r="AZ45" t="s">
        <v>6002</v>
      </c>
      <c r="BA45">
        <v>0</v>
      </c>
      <c r="BC45" t="s">
        <v>465</v>
      </c>
      <c r="BF45" t="s">
        <v>2594</v>
      </c>
    </row>
    <row r="46" spans="1:58" x14ac:dyDescent="0.35">
      <c r="A46" t="s">
        <v>5988</v>
      </c>
      <c r="B46">
        <v>10000</v>
      </c>
      <c r="C46">
        <v>10000</v>
      </c>
      <c r="D46" s="2">
        <v>45777</v>
      </c>
      <c r="E46" t="s">
        <v>59</v>
      </c>
      <c r="F46" s="4">
        <v>0.5379976851851852</v>
      </c>
      <c r="G46" t="s">
        <v>2447</v>
      </c>
      <c r="I46">
        <v>1</v>
      </c>
      <c r="J46" t="s">
        <v>183</v>
      </c>
      <c r="K46">
        <v>12</v>
      </c>
      <c r="L46" t="s">
        <v>5989</v>
      </c>
      <c r="M46" s="3">
        <v>30000</v>
      </c>
      <c r="P46" s="2">
        <v>45775</v>
      </c>
      <c r="R46">
        <v>1</v>
      </c>
      <c r="S46" s="3">
        <v>30000</v>
      </c>
      <c r="T46" t="s">
        <v>65</v>
      </c>
      <c r="U46" t="s">
        <v>2670</v>
      </c>
      <c r="V46">
        <v>0</v>
      </c>
      <c r="W46" s="3">
        <v>30000</v>
      </c>
      <c r="X46">
        <v>0</v>
      </c>
      <c r="Y46">
        <v>0</v>
      </c>
      <c r="Z46">
        <v>0</v>
      </c>
      <c r="AA46">
        <v>0</v>
      </c>
      <c r="AD46">
        <v>0</v>
      </c>
      <c r="AM46" t="s">
        <v>2671</v>
      </c>
      <c r="AN46" t="s">
        <v>465</v>
      </c>
      <c r="AP46">
        <v>0</v>
      </c>
      <c r="AQ46">
        <v>0</v>
      </c>
      <c r="AR46">
        <v>0</v>
      </c>
      <c r="AS46">
        <v>0</v>
      </c>
      <c r="AT46">
        <v>0</v>
      </c>
      <c r="AU46">
        <v>0</v>
      </c>
      <c r="AY46" t="s">
        <v>63</v>
      </c>
      <c r="AZ46" t="s">
        <v>6402</v>
      </c>
      <c r="BA46">
        <v>0</v>
      </c>
      <c r="BC46" t="s">
        <v>465</v>
      </c>
      <c r="BF46" t="s">
        <v>3640</v>
      </c>
    </row>
    <row r="47" spans="1:58" x14ac:dyDescent="0.35">
      <c r="A47" t="s">
        <v>4001</v>
      </c>
      <c r="B47">
        <v>10000</v>
      </c>
      <c r="C47">
        <v>10000</v>
      </c>
      <c r="D47" s="2">
        <v>45776</v>
      </c>
      <c r="E47" t="s">
        <v>59</v>
      </c>
      <c r="F47" t="s">
        <v>3993</v>
      </c>
      <c r="G47" t="s">
        <v>4002</v>
      </c>
      <c r="I47">
        <v>1</v>
      </c>
      <c r="J47" t="s">
        <v>183</v>
      </c>
      <c r="K47">
        <v>22</v>
      </c>
      <c r="L47" t="s">
        <v>685</v>
      </c>
      <c r="M47" s="3">
        <v>1000</v>
      </c>
      <c r="P47" s="2">
        <v>45775</v>
      </c>
      <c r="R47">
        <v>1</v>
      </c>
      <c r="S47" s="3">
        <v>1000</v>
      </c>
      <c r="T47" t="s">
        <v>65</v>
      </c>
      <c r="U47" t="s">
        <v>4004</v>
      </c>
      <c r="V47">
        <v>0</v>
      </c>
      <c r="W47" s="3">
        <v>1000</v>
      </c>
      <c r="X47">
        <v>0</v>
      </c>
      <c r="Y47">
        <v>0</v>
      </c>
      <c r="Z47">
        <v>0</v>
      </c>
      <c r="AA47">
        <v>0</v>
      </c>
      <c r="AD47">
        <v>0</v>
      </c>
      <c r="AM47" t="s">
        <v>4005</v>
      </c>
      <c r="AN47" t="s">
        <v>3888</v>
      </c>
      <c r="AP47">
        <v>0</v>
      </c>
      <c r="AQ47">
        <v>0</v>
      </c>
      <c r="AR47">
        <v>0</v>
      </c>
      <c r="AS47">
        <v>0</v>
      </c>
      <c r="AT47">
        <v>0</v>
      </c>
      <c r="AU47">
        <v>0</v>
      </c>
      <c r="AY47" t="s">
        <v>63</v>
      </c>
      <c r="AZ47" t="s">
        <v>6403</v>
      </c>
      <c r="BA47">
        <v>0</v>
      </c>
      <c r="BC47" t="s">
        <v>3888</v>
      </c>
      <c r="BF47" t="s">
        <v>4006</v>
      </c>
    </row>
    <row r="48" spans="1:58" x14ac:dyDescent="0.35">
      <c r="A48" t="s">
        <v>4074</v>
      </c>
      <c r="B48">
        <v>10000</v>
      </c>
      <c r="C48">
        <v>10000</v>
      </c>
      <c r="D48" s="2">
        <v>45776</v>
      </c>
      <c r="E48" t="s">
        <v>59</v>
      </c>
      <c r="F48" t="s">
        <v>4050</v>
      </c>
      <c r="G48" t="s">
        <v>4075</v>
      </c>
      <c r="I48">
        <v>1</v>
      </c>
      <c r="J48" t="s">
        <v>183</v>
      </c>
      <c r="K48">
        <v>29</v>
      </c>
      <c r="L48" t="s">
        <v>648</v>
      </c>
      <c r="M48" s="3">
        <v>15000</v>
      </c>
      <c r="P48" s="2">
        <v>45775</v>
      </c>
      <c r="R48">
        <v>2</v>
      </c>
      <c r="S48" s="3">
        <v>30000</v>
      </c>
      <c r="T48" t="s">
        <v>65</v>
      </c>
      <c r="U48" t="s">
        <v>649</v>
      </c>
      <c r="V48">
        <v>0</v>
      </c>
      <c r="W48" s="3">
        <v>30000</v>
      </c>
      <c r="X48">
        <v>0</v>
      </c>
      <c r="Y48">
        <v>0</v>
      </c>
      <c r="Z48">
        <v>0</v>
      </c>
      <c r="AA48">
        <v>0</v>
      </c>
      <c r="AD48">
        <v>0</v>
      </c>
      <c r="AM48" t="s">
        <v>650</v>
      </c>
      <c r="AN48" t="s">
        <v>275</v>
      </c>
      <c r="AP48">
        <v>0</v>
      </c>
      <c r="AQ48">
        <v>0</v>
      </c>
      <c r="AR48">
        <v>0</v>
      </c>
      <c r="AS48">
        <v>0</v>
      </c>
      <c r="AT48">
        <v>0</v>
      </c>
      <c r="AU48">
        <v>0</v>
      </c>
      <c r="AY48" t="s">
        <v>63</v>
      </c>
      <c r="AZ48" t="s">
        <v>6291</v>
      </c>
      <c r="BA48">
        <v>0</v>
      </c>
      <c r="BC48" t="s">
        <v>275</v>
      </c>
      <c r="BF48" t="s">
        <v>4076</v>
      </c>
    </row>
    <row r="49" spans="1:58" x14ac:dyDescent="0.35">
      <c r="A49" t="s">
        <v>3895</v>
      </c>
      <c r="B49">
        <v>10000</v>
      </c>
      <c r="C49">
        <v>10000</v>
      </c>
      <c r="D49" s="2">
        <v>45775</v>
      </c>
      <c r="E49" t="s">
        <v>59</v>
      </c>
      <c r="F49" t="s">
        <v>3896</v>
      </c>
      <c r="G49" t="s">
        <v>2739</v>
      </c>
      <c r="I49">
        <v>1</v>
      </c>
      <c r="J49" t="s">
        <v>183</v>
      </c>
      <c r="K49">
        <v>59</v>
      </c>
      <c r="L49" t="s">
        <v>73</v>
      </c>
      <c r="M49" s="3">
        <v>2842</v>
      </c>
      <c r="P49" s="2">
        <v>45775</v>
      </c>
      <c r="R49">
        <v>4</v>
      </c>
      <c r="S49" s="3">
        <v>11368</v>
      </c>
      <c r="T49" t="s">
        <v>65</v>
      </c>
      <c r="U49">
        <v>150352550001</v>
      </c>
      <c r="V49">
        <v>0</v>
      </c>
      <c r="W49" s="3">
        <v>11366</v>
      </c>
      <c r="X49">
        <v>2</v>
      </c>
      <c r="Y49">
        <v>0</v>
      </c>
      <c r="Z49">
        <v>0</v>
      </c>
      <c r="AA49">
        <v>0</v>
      </c>
      <c r="AD49">
        <v>0</v>
      </c>
      <c r="AM49">
        <v>15035255</v>
      </c>
      <c r="AN49" t="s">
        <v>571</v>
      </c>
      <c r="AP49">
        <v>0</v>
      </c>
      <c r="AQ49">
        <v>0</v>
      </c>
      <c r="AR49">
        <v>0</v>
      </c>
      <c r="AS49">
        <v>0</v>
      </c>
      <c r="AT49">
        <v>0</v>
      </c>
      <c r="AU49">
        <v>0</v>
      </c>
      <c r="AY49" t="s">
        <v>63</v>
      </c>
      <c r="AZ49" t="s">
        <v>6404</v>
      </c>
      <c r="BA49">
        <v>0</v>
      </c>
      <c r="BC49" t="s">
        <v>571</v>
      </c>
      <c r="BF49" t="s">
        <v>3897</v>
      </c>
    </row>
    <row r="50" spans="1:58" x14ac:dyDescent="0.35">
      <c r="A50" t="s">
        <v>3898</v>
      </c>
      <c r="B50">
        <v>10000</v>
      </c>
      <c r="C50">
        <v>10000</v>
      </c>
      <c r="D50" s="2">
        <v>45775</v>
      </c>
      <c r="E50" t="s">
        <v>59</v>
      </c>
      <c r="F50" t="s">
        <v>3899</v>
      </c>
      <c r="G50" t="s">
        <v>2739</v>
      </c>
      <c r="I50">
        <v>1</v>
      </c>
      <c r="J50" t="s">
        <v>183</v>
      </c>
      <c r="K50">
        <v>59</v>
      </c>
      <c r="L50" t="s">
        <v>73</v>
      </c>
      <c r="M50" s="3">
        <v>1549</v>
      </c>
      <c r="P50" s="2">
        <v>45775</v>
      </c>
      <c r="R50">
        <v>4</v>
      </c>
      <c r="S50" s="3">
        <v>6196</v>
      </c>
      <c r="T50" t="s">
        <v>65</v>
      </c>
      <c r="U50">
        <v>150487590001</v>
      </c>
      <c r="V50">
        <v>0</v>
      </c>
      <c r="W50" s="3">
        <v>6196</v>
      </c>
      <c r="X50">
        <v>0</v>
      </c>
      <c r="Y50">
        <v>0</v>
      </c>
      <c r="Z50">
        <v>0</v>
      </c>
      <c r="AA50">
        <v>0</v>
      </c>
      <c r="AD50">
        <v>0</v>
      </c>
      <c r="AM50">
        <v>15048759</v>
      </c>
      <c r="AN50" t="s">
        <v>571</v>
      </c>
      <c r="AP50">
        <v>0</v>
      </c>
      <c r="AQ50">
        <v>0</v>
      </c>
      <c r="AR50">
        <v>0</v>
      </c>
      <c r="AS50">
        <v>0</v>
      </c>
      <c r="AT50">
        <v>0</v>
      </c>
      <c r="AU50">
        <v>0</v>
      </c>
      <c r="AY50" t="s">
        <v>63</v>
      </c>
      <c r="AZ50" t="s">
        <v>6405</v>
      </c>
      <c r="BA50">
        <v>0</v>
      </c>
      <c r="BC50" t="s">
        <v>571</v>
      </c>
      <c r="BF50" t="s">
        <v>3900</v>
      </c>
    </row>
    <row r="51" spans="1:58" x14ac:dyDescent="0.35">
      <c r="A51" t="s">
        <v>3901</v>
      </c>
      <c r="B51">
        <v>10000</v>
      </c>
      <c r="C51">
        <v>10000</v>
      </c>
      <c r="D51" s="2">
        <v>45775</v>
      </c>
      <c r="E51" t="s">
        <v>59</v>
      </c>
      <c r="F51" t="s">
        <v>3902</v>
      </c>
      <c r="G51" t="s">
        <v>3903</v>
      </c>
      <c r="I51">
        <v>1</v>
      </c>
      <c r="J51" t="s">
        <v>183</v>
      </c>
      <c r="K51">
        <v>22</v>
      </c>
      <c r="L51" t="s">
        <v>685</v>
      </c>
      <c r="M51" s="3">
        <v>1000</v>
      </c>
      <c r="P51" s="2">
        <v>45775</v>
      </c>
      <c r="R51">
        <v>1</v>
      </c>
      <c r="S51" s="3">
        <v>1000</v>
      </c>
      <c r="T51" t="s">
        <v>65</v>
      </c>
      <c r="U51" t="s">
        <v>3905</v>
      </c>
      <c r="V51">
        <v>0</v>
      </c>
      <c r="W51" s="3">
        <v>1000</v>
      </c>
      <c r="X51">
        <v>0</v>
      </c>
      <c r="Y51">
        <v>0</v>
      </c>
      <c r="Z51">
        <v>0</v>
      </c>
      <c r="AA51">
        <v>0</v>
      </c>
      <c r="AD51">
        <v>0</v>
      </c>
      <c r="AM51" t="s">
        <v>3906</v>
      </c>
      <c r="AN51" t="s">
        <v>3907</v>
      </c>
      <c r="AP51">
        <v>0</v>
      </c>
      <c r="AQ51">
        <v>0</v>
      </c>
      <c r="AR51">
        <v>0</v>
      </c>
      <c r="AS51">
        <v>0</v>
      </c>
      <c r="AT51">
        <v>0</v>
      </c>
      <c r="AU51">
        <v>0</v>
      </c>
      <c r="AY51" t="s">
        <v>63</v>
      </c>
      <c r="AZ51" t="s">
        <v>6406</v>
      </c>
      <c r="BA51">
        <v>0</v>
      </c>
      <c r="BC51" t="s">
        <v>3907</v>
      </c>
      <c r="BF51" t="s">
        <v>3908</v>
      </c>
    </row>
    <row r="52" spans="1:58" x14ac:dyDescent="0.35">
      <c r="A52" t="s">
        <v>3909</v>
      </c>
      <c r="B52">
        <v>10000</v>
      </c>
      <c r="C52">
        <v>10000</v>
      </c>
      <c r="D52" s="2">
        <v>45775</v>
      </c>
      <c r="E52" t="s">
        <v>59</v>
      </c>
      <c r="F52" t="s">
        <v>3902</v>
      </c>
      <c r="G52" t="s">
        <v>3903</v>
      </c>
      <c r="I52">
        <v>1</v>
      </c>
      <c r="J52" t="s">
        <v>183</v>
      </c>
      <c r="K52">
        <v>22</v>
      </c>
      <c r="L52" t="s">
        <v>685</v>
      </c>
      <c r="M52" s="3">
        <v>1000</v>
      </c>
      <c r="P52" s="2">
        <v>45775</v>
      </c>
      <c r="R52">
        <v>1</v>
      </c>
      <c r="S52" s="3">
        <v>1000</v>
      </c>
      <c r="T52" t="s">
        <v>65</v>
      </c>
      <c r="U52" t="s">
        <v>3910</v>
      </c>
      <c r="V52">
        <v>0</v>
      </c>
      <c r="W52" s="3">
        <v>1000</v>
      </c>
      <c r="X52">
        <v>0</v>
      </c>
      <c r="Y52">
        <v>0</v>
      </c>
      <c r="Z52">
        <v>0</v>
      </c>
      <c r="AA52">
        <v>0</v>
      </c>
      <c r="AD52">
        <v>0</v>
      </c>
      <c r="AM52" t="s">
        <v>3911</v>
      </c>
      <c r="AN52" t="s">
        <v>3907</v>
      </c>
      <c r="AP52">
        <v>0</v>
      </c>
      <c r="AQ52">
        <v>0</v>
      </c>
      <c r="AR52">
        <v>0</v>
      </c>
      <c r="AS52">
        <v>0</v>
      </c>
      <c r="AT52">
        <v>0</v>
      </c>
      <c r="AU52">
        <v>0</v>
      </c>
      <c r="AY52" t="s">
        <v>63</v>
      </c>
      <c r="AZ52" t="s">
        <v>6407</v>
      </c>
      <c r="BA52">
        <v>0</v>
      </c>
      <c r="BC52" t="s">
        <v>3907</v>
      </c>
      <c r="BF52" t="s">
        <v>3908</v>
      </c>
    </row>
    <row r="53" spans="1:58" x14ac:dyDescent="0.35">
      <c r="A53" t="s">
        <v>4010</v>
      </c>
      <c r="B53">
        <v>10000</v>
      </c>
      <c r="C53">
        <v>20000</v>
      </c>
      <c r="D53" s="2">
        <v>45776</v>
      </c>
      <c r="E53" t="s">
        <v>59</v>
      </c>
      <c r="F53" t="s">
        <v>4011</v>
      </c>
      <c r="G53" t="s">
        <v>3469</v>
      </c>
      <c r="I53">
        <v>2</v>
      </c>
      <c r="J53" t="s">
        <v>183</v>
      </c>
      <c r="K53">
        <v>71</v>
      </c>
      <c r="L53" t="s">
        <v>368</v>
      </c>
      <c r="M53" s="3">
        <v>1867</v>
      </c>
      <c r="P53" s="2">
        <v>45775</v>
      </c>
      <c r="R53">
        <v>6</v>
      </c>
      <c r="S53" s="3">
        <v>11202</v>
      </c>
      <c r="T53" t="s">
        <v>65</v>
      </c>
      <c r="U53">
        <v>5000532060001</v>
      </c>
      <c r="V53">
        <v>0</v>
      </c>
      <c r="W53" s="3">
        <v>11200</v>
      </c>
      <c r="X53">
        <v>2</v>
      </c>
      <c r="Y53">
        <v>0</v>
      </c>
      <c r="Z53">
        <v>0</v>
      </c>
      <c r="AA53">
        <v>0</v>
      </c>
      <c r="AD53">
        <v>0</v>
      </c>
      <c r="AM53">
        <v>500053206</v>
      </c>
      <c r="AN53" t="s">
        <v>162</v>
      </c>
      <c r="AP53">
        <v>0</v>
      </c>
      <c r="AQ53">
        <v>0</v>
      </c>
      <c r="AR53">
        <v>0</v>
      </c>
      <c r="AS53">
        <v>0</v>
      </c>
      <c r="AT53">
        <v>0</v>
      </c>
      <c r="AU53">
        <v>0</v>
      </c>
      <c r="AY53" t="s">
        <v>63</v>
      </c>
      <c r="AZ53" t="s">
        <v>6408</v>
      </c>
      <c r="BA53">
        <v>0</v>
      </c>
      <c r="BC53" t="s">
        <v>162</v>
      </c>
      <c r="BF53" t="s">
        <v>3913</v>
      </c>
    </row>
    <row r="54" spans="1:58" x14ac:dyDescent="0.35">
      <c r="A54" t="s">
        <v>4013</v>
      </c>
      <c r="B54">
        <v>10000</v>
      </c>
      <c r="C54">
        <v>20000</v>
      </c>
      <c r="D54" s="2">
        <v>45776</v>
      </c>
      <c r="E54" t="s">
        <v>59</v>
      </c>
      <c r="F54" t="s">
        <v>4011</v>
      </c>
      <c r="G54" t="s">
        <v>3469</v>
      </c>
      <c r="I54">
        <v>2</v>
      </c>
      <c r="J54" t="s">
        <v>183</v>
      </c>
      <c r="K54">
        <v>71</v>
      </c>
      <c r="L54" t="s">
        <v>368</v>
      </c>
      <c r="M54" s="3">
        <v>2800</v>
      </c>
      <c r="P54" s="2">
        <v>45775</v>
      </c>
      <c r="R54">
        <v>6</v>
      </c>
      <c r="S54" s="3">
        <v>16800</v>
      </c>
      <c r="T54" t="s">
        <v>65</v>
      </c>
      <c r="U54">
        <v>5000532080001</v>
      </c>
      <c r="V54">
        <v>0</v>
      </c>
      <c r="W54" s="3">
        <v>16800</v>
      </c>
      <c r="X54">
        <v>0</v>
      </c>
      <c r="Y54">
        <v>0</v>
      </c>
      <c r="Z54">
        <v>0</v>
      </c>
      <c r="AA54">
        <v>0</v>
      </c>
      <c r="AD54">
        <v>0</v>
      </c>
      <c r="AM54">
        <v>500053208</v>
      </c>
      <c r="AN54" t="s">
        <v>162</v>
      </c>
      <c r="AP54">
        <v>0</v>
      </c>
      <c r="AQ54">
        <v>0</v>
      </c>
      <c r="AR54">
        <v>0</v>
      </c>
      <c r="AS54">
        <v>0</v>
      </c>
      <c r="AT54">
        <v>0</v>
      </c>
      <c r="AU54">
        <v>0</v>
      </c>
      <c r="AY54" t="s">
        <v>63</v>
      </c>
      <c r="AZ54" t="s">
        <v>6409</v>
      </c>
      <c r="BA54">
        <v>0</v>
      </c>
      <c r="BC54" t="s">
        <v>162</v>
      </c>
      <c r="BF54" t="s">
        <v>3913</v>
      </c>
    </row>
    <row r="55" spans="1:58" x14ac:dyDescent="0.35">
      <c r="A55" t="s">
        <v>3912</v>
      </c>
      <c r="B55">
        <v>10000</v>
      </c>
      <c r="C55">
        <v>20000</v>
      </c>
      <c r="D55" s="2">
        <v>45775</v>
      </c>
      <c r="E55" t="s">
        <v>59</v>
      </c>
      <c r="F55" t="s">
        <v>3896</v>
      </c>
      <c r="G55" t="s">
        <v>3469</v>
      </c>
      <c r="I55">
        <v>2</v>
      </c>
      <c r="J55" t="s">
        <v>183</v>
      </c>
      <c r="K55">
        <v>71</v>
      </c>
      <c r="L55" t="s">
        <v>368</v>
      </c>
      <c r="M55" s="3">
        <v>7000</v>
      </c>
      <c r="P55" s="2">
        <v>45775</v>
      </c>
      <c r="R55">
        <v>6</v>
      </c>
      <c r="S55" s="3">
        <v>42000</v>
      </c>
      <c r="T55" t="s">
        <v>65</v>
      </c>
      <c r="U55">
        <v>5000538100001</v>
      </c>
      <c r="V55">
        <v>0</v>
      </c>
      <c r="W55" s="3">
        <v>14000</v>
      </c>
      <c r="X55" s="3">
        <v>28000</v>
      </c>
      <c r="Y55">
        <v>0</v>
      </c>
      <c r="Z55">
        <v>0</v>
      </c>
      <c r="AA55">
        <v>0</v>
      </c>
      <c r="AD55">
        <v>0</v>
      </c>
      <c r="AM55">
        <v>500053810</v>
      </c>
      <c r="AN55" t="s">
        <v>162</v>
      </c>
      <c r="AP55">
        <v>0</v>
      </c>
      <c r="AQ55">
        <v>0</v>
      </c>
      <c r="AR55">
        <v>0</v>
      </c>
      <c r="AS55">
        <v>0</v>
      </c>
      <c r="AT55">
        <v>0</v>
      </c>
      <c r="AU55">
        <v>0</v>
      </c>
      <c r="AY55" t="s">
        <v>63</v>
      </c>
      <c r="AZ55" t="s">
        <v>6410</v>
      </c>
      <c r="BA55">
        <v>0</v>
      </c>
      <c r="BC55" t="s">
        <v>162</v>
      </c>
      <c r="BF55" t="s">
        <v>3913</v>
      </c>
    </row>
    <row r="56" spans="1:58" x14ac:dyDescent="0.35">
      <c r="A56" t="s">
        <v>3914</v>
      </c>
      <c r="B56">
        <v>10000</v>
      </c>
      <c r="C56">
        <v>20000</v>
      </c>
      <c r="D56" s="2">
        <v>45775</v>
      </c>
      <c r="E56" t="s">
        <v>59</v>
      </c>
      <c r="F56" t="s">
        <v>3915</v>
      </c>
      <c r="G56" t="s">
        <v>3469</v>
      </c>
      <c r="I56">
        <v>2</v>
      </c>
      <c r="J56" t="s">
        <v>183</v>
      </c>
      <c r="K56">
        <v>71</v>
      </c>
      <c r="L56" t="s">
        <v>368</v>
      </c>
      <c r="M56" s="3">
        <v>11667</v>
      </c>
      <c r="P56" s="2">
        <v>45775</v>
      </c>
      <c r="R56">
        <v>6</v>
      </c>
      <c r="S56" s="3">
        <v>70002</v>
      </c>
      <c r="T56" t="s">
        <v>65</v>
      </c>
      <c r="U56">
        <v>5000538120001</v>
      </c>
      <c r="V56">
        <v>0</v>
      </c>
      <c r="W56" s="3">
        <v>28000</v>
      </c>
      <c r="X56" s="3">
        <v>42002</v>
      </c>
      <c r="Y56">
        <v>0</v>
      </c>
      <c r="Z56">
        <v>0</v>
      </c>
      <c r="AA56">
        <v>0</v>
      </c>
      <c r="AD56">
        <v>0</v>
      </c>
      <c r="AM56">
        <v>500053812</v>
      </c>
      <c r="AN56" t="s">
        <v>162</v>
      </c>
      <c r="AP56">
        <v>0</v>
      </c>
      <c r="AQ56">
        <v>0</v>
      </c>
      <c r="AR56">
        <v>0</v>
      </c>
      <c r="AS56">
        <v>0</v>
      </c>
      <c r="AT56">
        <v>0</v>
      </c>
      <c r="AU56">
        <v>0</v>
      </c>
      <c r="AY56" t="s">
        <v>63</v>
      </c>
      <c r="AZ56" t="s">
        <v>6411</v>
      </c>
      <c r="BA56">
        <v>0</v>
      </c>
      <c r="BC56" t="s">
        <v>162</v>
      </c>
      <c r="BF56" t="s">
        <v>3913</v>
      </c>
    </row>
    <row r="57" spans="1:58" x14ac:dyDescent="0.35">
      <c r="A57" t="s">
        <v>6412</v>
      </c>
      <c r="B57">
        <v>10000</v>
      </c>
      <c r="C57">
        <v>20000</v>
      </c>
      <c r="D57" s="2">
        <v>45784</v>
      </c>
      <c r="E57" t="s">
        <v>59</v>
      </c>
      <c r="F57" t="s">
        <v>1571</v>
      </c>
      <c r="G57" t="s">
        <v>6346</v>
      </c>
      <c r="I57">
        <v>2</v>
      </c>
      <c r="J57" t="s">
        <v>183</v>
      </c>
      <c r="K57">
        <v>77</v>
      </c>
      <c r="L57" t="s">
        <v>192</v>
      </c>
      <c r="M57" s="3">
        <v>1250</v>
      </c>
      <c r="P57" s="2">
        <v>45775</v>
      </c>
      <c r="R57">
        <v>88</v>
      </c>
      <c r="S57" s="3">
        <v>110000</v>
      </c>
      <c r="T57" t="s">
        <v>65</v>
      </c>
      <c r="U57" t="s">
        <v>5044</v>
      </c>
      <c r="V57">
        <v>0</v>
      </c>
      <c r="W57" s="3">
        <v>100000</v>
      </c>
      <c r="X57" s="3">
        <v>10000</v>
      </c>
      <c r="Y57">
        <v>0</v>
      </c>
      <c r="Z57">
        <v>0</v>
      </c>
      <c r="AA57">
        <v>0</v>
      </c>
      <c r="AD57">
        <v>0</v>
      </c>
      <c r="AM57" t="s">
        <v>5045</v>
      </c>
      <c r="AN57" t="s">
        <v>108</v>
      </c>
      <c r="AP57">
        <v>0</v>
      </c>
      <c r="AQ57">
        <v>0</v>
      </c>
      <c r="AR57">
        <v>0</v>
      </c>
      <c r="AS57">
        <v>0</v>
      </c>
      <c r="AT57">
        <v>0</v>
      </c>
      <c r="AU57">
        <v>0</v>
      </c>
      <c r="AY57" t="s">
        <v>63</v>
      </c>
      <c r="AZ57" t="s">
        <v>6413</v>
      </c>
      <c r="BA57">
        <v>0</v>
      </c>
      <c r="BC57" t="s">
        <v>108</v>
      </c>
      <c r="BF57" t="s">
        <v>6414</v>
      </c>
    </row>
    <row r="58" spans="1:58" x14ac:dyDescent="0.35">
      <c r="A58" t="s">
        <v>6415</v>
      </c>
      <c r="B58">
        <v>10000</v>
      </c>
      <c r="C58">
        <v>20000</v>
      </c>
      <c r="D58" s="2">
        <v>45784</v>
      </c>
      <c r="E58" t="s">
        <v>59</v>
      </c>
      <c r="F58" t="s">
        <v>912</v>
      </c>
      <c r="G58" t="s">
        <v>6346</v>
      </c>
      <c r="I58">
        <v>2</v>
      </c>
      <c r="J58" t="s">
        <v>183</v>
      </c>
      <c r="K58">
        <v>77</v>
      </c>
      <c r="L58" t="s">
        <v>192</v>
      </c>
      <c r="M58" s="3">
        <v>1250</v>
      </c>
      <c r="P58" s="2">
        <v>45775</v>
      </c>
      <c r="R58">
        <v>88</v>
      </c>
      <c r="S58" s="3">
        <v>110000</v>
      </c>
      <c r="T58" t="s">
        <v>65</v>
      </c>
      <c r="U58" t="s">
        <v>880</v>
      </c>
      <c r="V58">
        <v>0</v>
      </c>
      <c r="W58" s="3">
        <v>100000</v>
      </c>
      <c r="X58" s="3">
        <v>10000</v>
      </c>
      <c r="Y58">
        <v>0</v>
      </c>
      <c r="Z58">
        <v>0</v>
      </c>
      <c r="AA58">
        <v>0</v>
      </c>
      <c r="AD58">
        <v>0</v>
      </c>
      <c r="AM58" t="s">
        <v>881</v>
      </c>
      <c r="AN58" t="s">
        <v>108</v>
      </c>
      <c r="AP58">
        <v>0</v>
      </c>
      <c r="AQ58">
        <v>0</v>
      </c>
      <c r="AR58">
        <v>0</v>
      </c>
      <c r="AS58">
        <v>0</v>
      </c>
      <c r="AT58">
        <v>0</v>
      </c>
      <c r="AU58">
        <v>0</v>
      </c>
      <c r="AY58" t="s">
        <v>63</v>
      </c>
      <c r="AZ58" t="s">
        <v>6416</v>
      </c>
      <c r="BA58">
        <v>0</v>
      </c>
      <c r="BC58" t="s">
        <v>108</v>
      </c>
      <c r="BF58" t="s">
        <v>6417</v>
      </c>
    </row>
    <row r="59" spans="1:58" x14ac:dyDescent="0.35">
      <c r="A59" t="s">
        <v>4033</v>
      </c>
      <c r="B59">
        <v>10000</v>
      </c>
      <c r="C59">
        <v>40000</v>
      </c>
      <c r="D59" s="2">
        <v>45776</v>
      </c>
      <c r="E59" t="s">
        <v>59</v>
      </c>
      <c r="F59" s="4">
        <v>0.46378472222222222</v>
      </c>
      <c r="G59" t="s">
        <v>4034</v>
      </c>
      <c r="I59">
        <v>3</v>
      </c>
      <c r="J59" t="s">
        <v>183</v>
      </c>
      <c r="K59">
        <v>85</v>
      </c>
      <c r="L59" t="s">
        <v>940</v>
      </c>
      <c r="M59" s="3">
        <v>27273</v>
      </c>
      <c r="P59" s="2">
        <v>45775</v>
      </c>
      <c r="R59">
        <v>11</v>
      </c>
      <c r="S59" s="3">
        <v>300003</v>
      </c>
      <c r="T59" t="s">
        <v>65</v>
      </c>
      <c r="U59" t="s">
        <v>4035</v>
      </c>
      <c r="V59">
        <v>0</v>
      </c>
      <c r="W59" s="3">
        <v>300000</v>
      </c>
      <c r="X59">
        <v>3</v>
      </c>
      <c r="Y59">
        <v>0</v>
      </c>
      <c r="Z59">
        <v>0</v>
      </c>
      <c r="AA59">
        <v>0</v>
      </c>
      <c r="AD59">
        <v>0</v>
      </c>
      <c r="AM59" t="s">
        <v>4036</v>
      </c>
      <c r="AN59" t="s">
        <v>108</v>
      </c>
      <c r="AP59">
        <v>0</v>
      </c>
      <c r="AQ59">
        <v>0</v>
      </c>
      <c r="AR59">
        <v>0</v>
      </c>
      <c r="AS59">
        <v>0</v>
      </c>
      <c r="AT59">
        <v>0</v>
      </c>
      <c r="AU59">
        <v>0</v>
      </c>
      <c r="AY59" t="s">
        <v>63</v>
      </c>
      <c r="AZ59" t="s">
        <v>6418</v>
      </c>
      <c r="BA59">
        <v>0</v>
      </c>
      <c r="BC59" t="s">
        <v>108</v>
      </c>
      <c r="BF59" t="s">
        <v>4037</v>
      </c>
    </row>
    <row r="60" spans="1:58" x14ac:dyDescent="0.35">
      <c r="A60" t="s">
        <v>4014</v>
      </c>
      <c r="B60">
        <v>10000</v>
      </c>
      <c r="C60">
        <v>10000</v>
      </c>
      <c r="D60" s="2">
        <v>45776</v>
      </c>
      <c r="E60" t="s">
        <v>59</v>
      </c>
      <c r="F60" t="s">
        <v>4015</v>
      </c>
      <c r="G60" t="s">
        <v>570</v>
      </c>
      <c r="I60">
        <v>1</v>
      </c>
      <c r="J60" t="s">
        <v>183</v>
      </c>
      <c r="K60">
        <v>59</v>
      </c>
      <c r="L60" t="s">
        <v>73</v>
      </c>
      <c r="M60">
        <v>500</v>
      </c>
      <c r="P60" s="2">
        <v>45775</v>
      </c>
      <c r="R60">
        <v>6</v>
      </c>
      <c r="S60" s="3">
        <v>3000</v>
      </c>
      <c r="T60" t="s">
        <v>65</v>
      </c>
      <c r="U60" t="s">
        <v>2521</v>
      </c>
      <c r="V60">
        <v>0</v>
      </c>
      <c r="W60" s="3">
        <v>3000</v>
      </c>
      <c r="X60">
        <v>0</v>
      </c>
      <c r="Y60">
        <v>0</v>
      </c>
      <c r="Z60">
        <v>0</v>
      </c>
      <c r="AA60">
        <v>0</v>
      </c>
      <c r="AD60">
        <v>0</v>
      </c>
      <c r="AM60" t="s">
        <v>2522</v>
      </c>
      <c r="AN60" t="s">
        <v>571</v>
      </c>
      <c r="AP60">
        <v>0</v>
      </c>
      <c r="AQ60">
        <v>0</v>
      </c>
      <c r="AR60">
        <v>0</v>
      </c>
      <c r="AS60">
        <v>0</v>
      </c>
      <c r="AT60">
        <v>0</v>
      </c>
      <c r="AU60">
        <v>0</v>
      </c>
      <c r="AY60" t="s">
        <v>63</v>
      </c>
      <c r="AZ60" t="s">
        <v>6003</v>
      </c>
      <c r="BA60">
        <v>0</v>
      </c>
      <c r="BC60" t="s">
        <v>571</v>
      </c>
      <c r="BF60" t="s">
        <v>4016</v>
      </c>
    </row>
    <row r="61" spans="1:58" x14ac:dyDescent="0.35">
      <c r="A61" t="s">
        <v>4017</v>
      </c>
      <c r="B61">
        <v>10000</v>
      </c>
      <c r="C61">
        <v>10000</v>
      </c>
      <c r="D61" s="2">
        <v>45776</v>
      </c>
      <c r="E61" t="s">
        <v>59</v>
      </c>
      <c r="F61" t="s">
        <v>4015</v>
      </c>
      <c r="G61" t="s">
        <v>570</v>
      </c>
      <c r="I61">
        <v>1</v>
      </c>
      <c r="J61" t="s">
        <v>183</v>
      </c>
      <c r="K61">
        <v>59</v>
      </c>
      <c r="L61" t="s">
        <v>73</v>
      </c>
      <c r="M61" s="3">
        <v>1000</v>
      </c>
      <c r="P61" s="2">
        <v>45775</v>
      </c>
      <c r="R61">
        <v>6</v>
      </c>
      <c r="S61" s="3">
        <v>6000</v>
      </c>
      <c r="T61" t="s">
        <v>65</v>
      </c>
      <c r="U61" t="s">
        <v>2521</v>
      </c>
      <c r="V61">
        <v>0</v>
      </c>
      <c r="W61" s="3">
        <v>6000</v>
      </c>
      <c r="X61">
        <v>0</v>
      </c>
      <c r="Y61">
        <v>0</v>
      </c>
      <c r="Z61">
        <v>0</v>
      </c>
      <c r="AA61">
        <v>0</v>
      </c>
      <c r="AD61">
        <v>0</v>
      </c>
      <c r="AM61" t="s">
        <v>2522</v>
      </c>
      <c r="AN61" t="s">
        <v>571</v>
      </c>
      <c r="AP61">
        <v>0</v>
      </c>
      <c r="AQ61">
        <v>0</v>
      </c>
      <c r="AR61">
        <v>0</v>
      </c>
      <c r="AS61">
        <v>0</v>
      </c>
      <c r="AT61">
        <v>0</v>
      </c>
      <c r="AU61">
        <v>0</v>
      </c>
      <c r="AY61" t="s">
        <v>63</v>
      </c>
      <c r="AZ61" t="s">
        <v>6419</v>
      </c>
      <c r="BA61">
        <v>0</v>
      </c>
      <c r="BC61" t="s">
        <v>571</v>
      </c>
      <c r="BF61" t="s">
        <v>4018</v>
      </c>
    </row>
    <row r="62" spans="1:58" x14ac:dyDescent="0.35">
      <c r="A62" t="s">
        <v>4019</v>
      </c>
      <c r="B62">
        <v>10000</v>
      </c>
      <c r="C62">
        <v>10000</v>
      </c>
      <c r="D62" s="2">
        <v>45776</v>
      </c>
      <c r="E62" t="s">
        <v>59</v>
      </c>
      <c r="F62" t="s">
        <v>4015</v>
      </c>
      <c r="G62" t="s">
        <v>570</v>
      </c>
      <c r="I62">
        <v>1</v>
      </c>
      <c r="J62" t="s">
        <v>183</v>
      </c>
      <c r="K62">
        <v>59</v>
      </c>
      <c r="L62" t="s">
        <v>73</v>
      </c>
      <c r="M62" s="3">
        <v>1000</v>
      </c>
      <c r="P62" s="2">
        <v>45775</v>
      </c>
      <c r="R62">
        <v>6</v>
      </c>
      <c r="S62" s="3">
        <v>6000</v>
      </c>
      <c r="T62" t="s">
        <v>65</v>
      </c>
      <c r="U62" t="s">
        <v>2521</v>
      </c>
      <c r="V62">
        <v>0</v>
      </c>
      <c r="W62" s="3">
        <v>6000</v>
      </c>
      <c r="X62">
        <v>0</v>
      </c>
      <c r="Y62">
        <v>0</v>
      </c>
      <c r="Z62">
        <v>0</v>
      </c>
      <c r="AA62">
        <v>0</v>
      </c>
      <c r="AD62">
        <v>0</v>
      </c>
      <c r="AM62" t="s">
        <v>2522</v>
      </c>
      <c r="AN62" t="s">
        <v>571</v>
      </c>
      <c r="AP62">
        <v>0</v>
      </c>
      <c r="AQ62">
        <v>0</v>
      </c>
      <c r="AR62">
        <v>0</v>
      </c>
      <c r="AS62">
        <v>0</v>
      </c>
      <c r="AT62">
        <v>0</v>
      </c>
      <c r="AU62">
        <v>0</v>
      </c>
      <c r="AY62" t="s">
        <v>63</v>
      </c>
      <c r="AZ62" t="s">
        <v>6420</v>
      </c>
      <c r="BA62">
        <v>0</v>
      </c>
      <c r="BC62" t="s">
        <v>571</v>
      </c>
      <c r="BF62" t="s">
        <v>4020</v>
      </c>
    </row>
    <row r="63" spans="1:58" x14ac:dyDescent="0.35">
      <c r="A63" t="s">
        <v>4019</v>
      </c>
      <c r="B63">
        <v>20000</v>
      </c>
      <c r="C63">
        <v>10000</v>
      </c>
      <c r="D63" s="2">
        <v>45776</v>
      </c>
      <c r="E63" t="s">
        <v>59</v>
      </c>
      <c r="F63" t="s">
        <v>4015</v>
      </c>
      <c r="G63" t="s">
        <v>570</v>
      </c>
      <c r="I63">
        <v>1</v>
      </c>
      <c r="J63" t="s">
        <v>183</v>
      </c>
      <c r="K63">
        <v>59</v>
      </c>
      <c r="L63" t="s">
        <v>73</v>
      </c>
      <c r="M63" s="3">
        <v>1000</v>
      </c>
      <c r="P63" s="2">
        <v>45775</v>
      </c>
      <c r="R63">
        <v>6</v>
      </c>
      <c r="S63" s="3">
        <v>6000</v>
      </c>
      <c r="T63" t="s">
        <v>65</v>
      </c>
      <c r="U63" t="s">
        <v>2521</v>
      </c>
      <c r="V63">
        <v>0</v>
      </c>
      <c r="W63" s="3">
        <v>6000</v>
      </c>
      <c r="X63">
        <v>0</v>
      </c>
      <c r="Y63">
        <v>0</v>
      </c>
      <c r="Z63">
        <v>0</v>
      </c>
      <c r="AA63">
        <v>0</v>
      </c>
      <c r="AD63">
        <v>0</v>
      </c>
      <c r="AM63" t="s">
        <v>2522</v>
      </c>
      <c r="AN63" t="s">
        <v>571</v>
      </c>
      <c r="AP63">
        <v>0</v>
      </c>
      <c r="AQ63">
        <v>0</v>
      </c>
      <c r="AR63">
        <v>0</v>
      </c>
      <c r="AS63">
        <v>0</v>
      </c>
      <c r="AT63">
        <v>0</v>
      </c>
      <c r="AU63">
        <v>0</v>
      </c>
      <c r="AY63" t="s">
        <v>63</v>
      </c>
      <c r="AZ63" t="s">
        <v>6420</v>
      </c>
      <c r="BA63">
        <v>0</v>
      </c>
      <c r="BC63" t="s">
        <v>571</v>
      </c>
      <c r="BF63" t="s">
        <v>4020</v>
      </c>
    </row>
    <row r="64" spans="1:58" x14ac:dyDescent="0.35">
      <c r="A64" t="s">
        <v>3916</v>
      </c>
      <c r="B64">
        <v>10000</v>
      </c>
      <c r="C64">
        <v>20000</v>
      </c>
      <c r="D64" s="2">
        <v>45775</v>
      </c>
      <c r="E64" t="s">
        <v>59</v>
      </c>
      <c r="F64" t="s">
        <v>3917</v>
      </c>
      <c r="G64" t="s">
        <v>3918</v>
      </c>
      <c r="I64">
        <v>1</v>
      </c>
      <c r="J64" t="s">
        <v>183</v>
      </c>
      <c r="K64">
        <v>60</v>
      </c>
      <c r="L64" t="s">
        <v>222</v>
      </c>
      <c r="M64" s="3">
        <v>7050</v>
      </c>
      <c r="P64" s="2">
        <v>45775</v>
      </c>
      <c r="R64">
        <v>2</v>
      </c>
      <c r="S64" s="3">
        <v>14100</v>
      </c>
      <c r="T64" t="s">
        <v>65</v>
      </c>
      <c r="U64" t="s">
        <v>3919</v>
      </c>
      <c r="V64">
        <v>0</v>
      </c>
      <c r="W64" s="3">
        <v>18900</v>
      </c>
      <c r="X64" s="3">
        <v>-4800</v>
      </c>
      <c r="Y64">
        <v>0</v>
      </c>
      <c r="Z64">
        <v>0</v>
      </c>
      <c r="AA64">
        <v>0</v>
      </c>
      <c r="AD64">
        <v>0</v>
      </c>
      <c r="AM64" t="s">
        <v>3920</v>
      </c>
      <c r="AN64" t="s">
        <v>68</v>
      </c>
      <c r="AP64">
        <v>0</v>
      </c>
      <c r="AQ64">
        <v>0</v>
      </c>
      <c r="AR64">
        <v>0</v>
      </c>
      <c r="AS64">
        <v>0</v>
      </c>
      <c r="AT64">
        <v>0</v>
      </c>
      <c r="AU64">
        <v>0</v>
      </c>
      <c r="AY64" t="s">
        <v>63</v>
      </c>
      <c r="AZ64" t="s">
        <v>6421</v>
      </c>
      <c r="BA64">
        <v>0</v>
      </c>
      <c r="BC64" t="s">
        <v>68</v>
      </c>
      <c r="BF64" t="s">
        <v>3921</v>
      </c>
    </row>
    <row r="65" spans="1:58" x14ac:dyDescent="0.35">
      <c r="A65" t="s">
        <v>4038</v>
      </c>
      <c r="B65">
        <v>10000</v>
      </c>
      <c r="C65">
        <v>10000</v>
      </c>
      <c r="D65" s="2">
        <v>45776</v>
      </c>
      <c r="E65" t="s">
        <v>59</v>
      </c>
      <c r="F65" s="4">
        <v>0.46488425925925925</v>
      </c>
      <c r="G65" t="s">
        <v>4039</v>
      </c>
      <c r="I65">
        <v>1</v>
      </c>
      <c r="J65" t="s">
        <v>183</v>
      </c>
      <c r="K65" t="s">
        <v>812</v>
      </c>
      <c r="L65" t="s">
        <v>813</v>
      </c>
      <c r="M65">
        <v>400</v>
      </c>
      <c r="P65" s="2">
        <v>45775</v>
      </c>
      <c r="R65">
        <v>20</v>
      </c>
      <c r="S65" s="3">
        <v>8000</v>
      </c>
      <c r="T65" t="s">
        <v>65</v>
      </c>
      <c r="U65" t="s">
        <v>4041</v>
      </c>
      <c r="V65">
        <v>0</v>
      </c>
      <c r="W65" s="3">
        <v>3000</v>
      </c>
      <c r="X65" s="3">
        <v>5000</v>
      </c>
      <c r="Y65">
        <v>0</v>
      </c>
      <c r="Z65">
        <v>0</v>
      </c>
      <c r="AA65">
        <v>0</v>
      </c>
      <c r="AD65">
        <v>0</v>
      </c>
      <c r="AM65" t="s">
        <v>4042</v>
      </c>
      <c r="AN65" t="s">
        <v>147</v>
      </c>
      <c r="AP65">
        <v>0</v>
      </c>
      <c r="AQ65">
        <v>0</v>
      </c>
      <c r="AR65">
        <v>0</v>
      </c>
      <c r="AS65">
        <v>0</v>
      </c>
      <c r="AT65">
        <v>0</v>
      </c>
      <c r="AU65">
        <v>0</v>
      </c>
      <c r="AY65" t="s">
        <v>63</v>
      </c>
      <c r="AZ65" t="s">
        <v>6318</v>
      </c>
      <c r="BA65">
        <v>0</v>
      </c>
      <c r="BC65" t="s">
        <v>147</v>
      </c>
      <c r="BF65" t="s">
        <v>4043</v>
      </c>
    </row>
    <row r="66" spans="1:58" x14ac:dyDescent="0.35">
      <c r="A66" t="s">
        <v>4021</v>
      </c>
      <c r="B66">
        <v>10000</v>
      </c>
      <c r="C66">
        <v>20000</v>
      </c>
      <c r="D66" s="2">
        <v>45776</v>
      </c>
      <c r="E66" t="s">
        <v>59</v>
      </c>
      <c r="F66" t="s">
        <v>4022</v>
      </c>
      <c r="G66" t="s">
        <v>4023</v>
      </c>
      <c r="I66">
        <v>2</v>
      </c>
      <c r="J66" t="s">
        <v>183</v>
      </c>
      <c r="K66">
        <v>60</v>
      </c>
      <c r="L66" t="s">
        <v>222</v>
      </c>
      <c r="M66" s="3">
        <v>3000</v>
      </c>
      <c r="P66" s="2">
        <v>45775</v>
      </c>
      <c r="R66">
        <v>2</v>
      </c>
      <c r="S66" s="3">
        <v>6000</v>
      </c>
      <c r="T66" t="s">
        <v>65</v>
      </c>
      <c r="U66" t="s">
        <v>4025</v>
      </c>
      <c r="V66">
        <v>0</v>
      </c>
      <c r="W66" s="3">
        <v>5000</v>
      </c>
      <c r="X66" s="3">
        <v>1000</v>
      </c>
      <c r="Y66">
        <v>0</v>
      </c>
      <c r="Z66">
        <v>0</v>
      </c>
      <c r="AA66">
        <v>0</v>
      </c>
      <c r="AD66">
        <v>0</v>
      </c>
      <c r="AM66" t="s">
        <v>4026</v>
      </c>
      <c r="AN66" t="s">
        <v>282</v>
      </c>
      <c r="AP66">
        <v>0</v>
      </c>
      <c r="AQ66">
        <v>0</v>
      </c>
      <c r="AR66">
        <v>0</v>
      </c>
      <c r="AS66">
        <v>0</v>
      </c>
      <c r="AT66">
        <v>0</v>
      </c>
      <c r="AU66">
        <v>0</v>
      </c>
      <c r="AY66" t="s">
        <v>63</v>
      </c>
      <c r="AZ66" t="s">
        <v>6422</v>
      </c>
      <c r="BA66">
        <v>0</v>
      </c>
      <c r="BC66" t="s">
        <v>282</v>
      </c>
      <c r="BF66" t="s">
        <v>4027</v>
      </c>
    </row>
    <row r="67" spans="1:58" x14ac:dyDescent="0.35">
      <c r="A67" t="s">
        <v>3922</v>
      </c>
      <c r="B67">
        <v>10000</v>
      </c>
      <c r="C67">
        <v>10000</v>
      </c>
      <c r="D67" s="2">
        <v>45775</v>
      </c>
      <c r="E67" t="s">
        <v>59</v>
      </c>
      <c r="F67" t="s">
        <v>3923</v>
      </c>
      <c r="G67" t="s">
        <v>3924</v>
      </c>
      <c r="I67">
        <v>1</v>
      </c>
      <c r="J67" t="s">
        <v>183</v>
      </c>
      <c r="K67">
        <v>22</v>
      </c>
      <c r="L67" t="s">
        <v>685</v>
      </c>
      <c r="M67">
        <v>600</v>
      </c>
      <c r="P67" s="2">
        <v>45775</v>
      </c>
      <c r="R67">
        <v>2</v>
      </c>
      <c r="S67" s="3">
        <v>1200</v>
      </c>
      <c r="T67" t="s">
        <v>65</v>
      </c>
      <c r="U67" t="s">
        <v>3926</v>
      </c>
      <c r="V67">
        <v>0</v>
      </c>
      <c r="W67" s="3">
        <v>1200</v>
      </c>
      <c r="X67">
        <v>0</v>
      </c>
      <c r="Y67">
        <v>0</v>
      </c>
      <c r="Z67">
        <v>0</v>
      </c>
      <c r="AA67">
        <v>0</v>
      </c>
      <c r="AD67">
        <v>0</v>
      </c>
      <c r="AM67" t="s">
        <v>3927</v>
      </c>
      <c r="AN67" t="s">
        <v>1741</v>
      </c>
      <c r="AP67">
        <v>0</v>
      </c>
      <c r="AQ67">
        <v>0</v>
      </c>
      <c r="AR67">
        <v>0</v>
      </c>
      <c r="AS67">
        <v>0</v>
      </c>
      <c r="AT67">
        <v>0</v>
      </c>
      <c r="AU67">
        <v>0</v>
      </c>
      <c r="AY67" t="s">
        <v>63</v>
      </c>
      <c r="AZ67" t="s">
        <v>6423</v>
      </c>
      <c r="BA67">
        <v>0</v>
      </c>
      <c r="BC67" t="s">
        <v>1741</v>
      </c>
      <c r="BF67" t="s">
        <v>3928</v>
      </c>
    </row>
    <row r="68" spans="1:58" x14ac:dyDescent="0.35">
      <c r="A68" t="s">
        <v>6424</v>
      </c>
      <c r="B68">
        <v>10000</v>
      </c>
      <c r="C68">
        <v>10000</v>
      </c>
      <c r="D68" s="2">
        <v>45784</v>
      </c>
      <c r="E68" t="s">
        <v>59</v>
      </c>
      <c r="F68" s="4">
        <v>0.48310185185185184</v>
      </c>
      <c r="G68" t="s">
        <v>6425</v>
      </c>
      <c r="I68">
        <v>1</v>
      </c>
      <c r="J68" t="s">
        <v>183</v>
      </c>
      <c r="K68">
        <v>88</v>
      </c>
      <c r="L68" t="s">
        <v>144</v>
      </c>
      <c r="M68" s="3">
        <v>3250</v>
      </c>
      <c r="P68" s="2">
        <v>45775</v>
      </c>
      <c r="R68">
        <v>2</v>
      </c>
      <c r="S68" s="3">
        <v>6500</v>
      </c>
      <c r="T68" t="s">
        <v>65</v>
      </c>
      <c r="U68" t="s">
        <v>6426</v>
      </c>
      <c r="V68">
        <v>0</v>
      </c>
      <c r="W68" s="3">
        <v>6000</v>
      </c>
      <c r="X68">
        <v>500</v>
      </c>
      <c r="Y68">
        <v>0</v>
      </c>
      <c r="Z68">
        <v>0</v>
      </c>
      <c r="AA68">
        <v>0</v>
      </c>
      <c r="AD68">
        <v>0</v>
      </c>
      <c r="AM68" t="s">
        <v>6427</v>
      </c>
      <c r="AN68" t="s">
        <v>629</v>
      </c>
      <c r="AP68">
        <v>0</v>
      </c>
      <c r="AQ68">
        <v>0</v>
      </c>
      <c r="AR68">
        <v>0</v>
      </c>
      <c r="AS68">
        <v>0</v>
      </c>
      <c r="AT68">
        <v>0</v>
      </c>
      <c r="AU68">
        <v>0</v>
      </c>
      <c r="AY68" t="s">
        <v>63</v>
      </c>
      <c r="AZ68" t="s">
        <v>6428</v>
      </c>
      <c r="BA68">
        <v>0</v>
      </c>
      <c r="BC68" t="s">
        <v>629</v>
      </c>
      <c r="BF68" t="s">
        <v>6327</v>
      </c>
    </row>
    <row r="69" spans="1:58" x14ac:dyDescent="0.35">
      <c r="A69" t="s">
        <v>5861</v>
      </c>
      <c r="B69">
        <v>10000</v>
      </c>
      <c r="C69">
        <v>20000</v>
      </c>
      <c r="D69" s="2">
        <v>45776</v>
      </c>
      <c r="E69" t="s">
        <v>59</v>
      </c>
      <c r="F69" t="s">
        <v>5862</v>
      </c>
      <c r="G69" t="s">
        <v>5863</v>
      </c>
      <c r="I69">
        <v>2</v>
      </c>
      <c r="J69" t="s">
        <v>183</v>
      </c>
      <c r="K69">
        <v>105</v>
      </c>
      <c r="L69" t="s">
        <v>281</v>
      </c>
      <c r="M69">
        <v>167</v>
      </c>
      <c r="P69" s="2">
        <v>45775</v>
      </c>
      <c r="R69">
        <v>30</v>
      </c>
      <c r="S69" s="3">
        <v>5010</v>
      </c>
      <c r="T69" t="s">
        <v>65</v>
      </c>
      <c r="U69" t="s">
        <v>1913</v>
      </c>
      <c r="V69">
        <v>0</v>
      </c>
      <c r="W69" s="3">
        <v>5000</v>
      </c>
      <c r="X69">
        <v>10</v>
      </c>
      <c r="Y69">
        <v>0</v>
      </c>
      <c r="Z69">
        <v>0</v>
      </c>
      <c r="AA69">
        <v>0</v>
      </c>
      <c r="AD69">
        <v>0</v>
      </c>
      <c r="AM69" t="s">
        <v>1914</v>
      </c>
      <c r="AN69" t="s">
        <v>1915</v>
      </c>
      <c r="AP69">
        <v>0</v>
      </c>
      <c r="AQ69">
        <v>0</v>
      </c>
      <c r="AR69">
        <v>0</v>
      </c>
      <c r="AS69">
        <v>0</v>
      </c>
      <c r="AT69">
        <v>0</v>
      </c>
      <c r="AU69">
        <v>0</v>
      </c>
      <c r="AY69" t="s">
        <v>63</v>
      </c>
      <c r="AZ69" t="s">
        <v>6429</v>
      </c>
      <c r="BA69">
        <v>0</v>
      </c>
      <c r="BC69" t="s">
        <v>1915</v>
      </c>
      <c r="BF69" t="s">
        <v>5864</v>
      </c>
    </row>
    <row r="70" spans="1:58" x14ac:dyDescent="0.35">
      <c r="A70" t="s">
        <v>5865</v>
      </c>
      <c r="B70">
        <v>10000</v>
      </c>
      <c r="C70">
        <v>20000</v>
      </c>
      <c r="D70" s="2">
        <v>45776</v>
      </c>
      <c r="E70" t="s">
        <v>59</v>
      </c>
      <c r="F70" t="s">
        <v>5866</v>
      </c>
      <c r="G70" t="s">
        <v>5863</v>
      </c>
      <c r="I70">
        <v>2</v>
      </c>
      <c r="J70" t="s">
        <v>183</v>
      </c>
      <c r="K70">
        <v>105</v>
      </c>
      <c r="L70" t="s">
        <v>281</v>
      </c>
      <c r="M70">
        <v>143</v>
      </c>
      <c r="P70" s="2">
        <v>45775</v>
      </c>
      <c r="R70">
        <v>35</v>
      </c>
      <c r="S70" s="3">
        <v>5005</v>
      </c>
      <c r="T70" t="s">
        <v>65</v>
      </c>
      <c r="U70" t="s">
        <v>1920</v>
      </c>
      <c r="V70">
        <v>0</v>
      </c>
      <c r="W70" s="3">
        <v>5000</v>
      </c>
      <c r="X70">
        <v>5</v>
      </c>
      <c r="Y70">
        <v>0</v>
      </c>
      <c r="Z70">
        <v>0</v>
      </c>
      <c r="AA70">
        <v>0</v>
      </c>
      <c r="AD70">
        <v>0</v>
      </c>
      <c r="AM70" t="s">
        <v>1921</v>
      </c>
      <c r="AN70" t="s">
        <v>1915</v>
      </c>
      <c r="AP70">
        <v>0</v>
      </c>
      <c r="AQ70">
        <v>0</v>
      </c>
      <c r="AR70">
        <v>0</v>
      </c>
      <c r="AS70">
        <v>0</v>
      </c>
      <c r="AT70">
        <v>0</v>
      </c>
      <c r="AU70">
        <v>0</v>
      </c>
      <c r="AY70" t="s">
        <v>63</v>
      </c>
      <c r="AZ70" t="s">
        <v>6430</v>
      </c>
      <c r="BA70">
        <v>0</v>
      </c>
      <c r="BC70" t="s">
        <v>1915</v>
      </c>
      <c r="BF70" t="s">
        <v>5864</v>
      </c>
    </row>
    <row r="71" spans="1:58" x14ac:dyDescent="0.35">
      <c r="A71" t="s">
        <v>5867</v>
      </c>
      <c r="B71">
        <v>10000</v>
      </c>
      <c r="C71">
        <v>20000</v>
      </c>
      <c r="D71" s="2">
        <v>45776</v>
      </c>
      <c r="E71" t="s">
        <v>59</v>
      </c>
      <c r="F71" t="s">
        <v>5866</v>
      </c>
      <c r="G71" t="s">
        <v>5863</v>
      </c>
      <c r="I71">
        <v>2</v>
      </c>
      <c r="J71" t="s">
        <v>183</v>
      </c>
      <c r="K71">
        <v>105</v>
      </c>
      <c r="L71" t="s">
        <v>281</v>
      </c>
      <c r="M71">
        <v>143</v>
      </c>
      <c r="P71" s="2">
        <v>45775</v>
      </c>
      <c r="R71">
        <v>35</v>
      </c>
      <c r="S71" s="3">
        <v>5005</v>
      </c>
      <c r="T71" t="s">
        <v>65</v>
      </c>
      <c r="U71" t="s">
        <v>1925</v>
      </c>
      <c r="V71">
        <v>0</v>
      </c>
      <c r="W71" s="3">
        <v>5000</v>
      </c>
      <c r="X71">
        <v>5</v>
      </c>
      <c r="Y71">
        <v>0</v>
      </c>
      <c r="Z71">
        <v>0</v>
      </c>
      <c r="AA71">
        <v>0</v>
      </c>
      <c r="AD71">
        <v>0</v>
      </c>
      <c r="AM71" t="s">
        <v>1926</v>
      </c>
      <c r="AN71" t="s">
        <v>1915</v>
      </c>
      <c r="AP71">
        <v>0</v>
      </c>
      <c r="AQ71">
        <v>0</v>
      </c>
      <c r="AR71">
        <v>0</v>
      </c>
      <c r="AS71">
        <v>0</v>
      </c>
      <c r="AT71">
        <v>0</v>
      </c>
      <c r="AU71">
        <v>0</v>
      </c>
      <c r="AY71" t="s">
        <v>63</v>
      </c>
      <c r="AZ71" t="s">
        <v>6431</v>
      </c>
      <c r="BA71">
        <v>0</v>
      </c>
      <c r="BC71" t="s">
        <v>1915</v>
      </c>
      <c r="BF71" t="s">
        <v>5864</v>
      </c>
    </row>
    <row r="72" spans="1:58" x14ac:dyDescent="0.35">
      <c r="A72" t="s">
        <v>5868</v>
      </c>
      <c r="B72">
        <v>10000</v>
      </c>
      <c r="C72">
        <v>20000</v>
      </c>
      <c r="D72" s="2">
        <v>45776</v>
      </c>
      <c r="E72" t="s">
        <v>59</v>
      </c>
      <c r="F72" t="s">
        <v>5862</v>
      </c>
      <c r="G72" t="s">
        <v>5863</v>
      </c>
      <c r="I72">
        <v>2</v>
      </c>
      <c r="J72" t="s">
        <v>183</v>
      </c>
      <c r="K72">
        <v>105</v>
      </c>
      <c r="L72" t="s">
        <v>281</v>
      </c>
      <c r="M72">
        <v>143</v>
      </c>
      <c r="P72" s="2">
        <v>45775</v>
      </c>
      <c r="R72">
        <v>35</v>
      </c>
      <c r="S72" s="3">
        <v>5005</v>
      </c>
      <c r="T72" t="s">
        <v>65</v>
      </c>
      <c r="U72" t="s">
        <v>1930</v>
      </c>
      <c r="V72">
        <v>0</v>
      </c>
      <c r="W72" s="3">
        <v>5000</v>
      </c>
      <c r="X72">
        <v>5</v>
      </c>
      <c r="Y72">
        <v>0</v>
      </c>
      <c r="Z72">
        <v>0</v>
      </c>
      <c r="AA72">
        <v>0</v>
      </c>
      <c r="AD72">
        <v>0</v>
      </c>
      <c r="AM72" t="s">
        <v>1931</v>
      </c>
      <c r="AN72" t="s">
        <v>1915</v>
      </c>
      <c r="AP72">
        <v>0</v>
      </c>
      <c r="AQ72">
        <v>0</v>
      </c>
      <c r="AR72">
        <v>0</v>
      </c>
      <c r="AS72">
        <v>0</v>
      </c>
      <c r="AT72">
        <v>0</v>
      </c>
      <c r="AU72">
        <v>0</v>
      </c>
      <c r="AY72" t="s">
        <v>63</v>
      </c>
      <c r="AZ72" t="s">
        <v>6432</v>
      </c>
      <c r="BA72">
        <v>0</v>
      </c>
      <c r="BC72" t="s">
        <v>1915</v>
      </c>
      <c r="BF72" t="s">
        <v>5864</v>
      </c>
    </row>
    <row r="73" spans="1:58" x14ac:dyDescent="0.35">
      <c r="A73" t="s">
        <v>5869</v>
      </c>
      <c r="B73">
        <v>10000</v>
      </c>
      <c r="C73">
        <v>20000</v>
      </c>
      <c r="D73" s="2">
        <v>45776</v>
      </c>
      <c r="E73" t="s">
        <v>59</v>
      </c>
      <c r="F73" t="s">
        <v>5870</v>
      </c>
      <c r="G73" t="s">
        <v>5863</v>
      </c>
      <c r="I73">
        <v>2</v>
      </c>
      <c r="J73" t="s">
        <v>183</v>
      </c>
      <c r="K73">
        <v>105</v>
      </c>
      <c r="L73" t="s">
        <v>281</v>
      </c>
      <c r="M73">
        <v>112</v>
      </c>
      <c r="P73" s="2">
        <v>45775</v>
      </c>
      <c r="R73">
        <v>45</v>
      </c>
      <c r="S73" s="3">
        <v>5040</v>
      </c>
      <c r="T73" t="s">
        <v>65</v>
      </c>
      <c r="U73" t="s">
        <v>1935</v>
      </c>
      <c r="V73">
        <v>0</v>
      </c>
      <c r="W73" s="3">
        <v>5000</v>
      </c>
      <c r="X73">
        <v>40</v>
      </c>
      <c r="Y73">
        <v>0</v>
      </c>
      <c r="Z73">
        <v>0</v>
      </c>
      <c r="AA73">
        <v>0</v>
      </c>
      <c r="AD73">
        <v>0</v>
      </c>
      <c r="AM73" t="s">
        <v>1936</v>
      </c>
      <c r="AN73" t="s">
        <v>1915</v>
      </c>
      <c r="AP73">
        <v>0</v>
      </c>
      <c r="AQ73">
        <v>0</v>
      </c>
      <c r="AR73">
        <v>0</v>
      </c>
      <c r="AS73">
        <v>0</v>
      </c>
      <c r="AT73">
        <v>0</v>
      </c>
      <c r="AU73">
        <v>0</v>
      </c>
      <c r="AY73" t="s">
        <v>63</v>
      </c>
      <c r="AZ73" t="s">
        <v>6433</v>
      </c>
      <c r="BA73">
        <v>0</v>
      </c>
      <c r="BC73" t="s">
        <v>1915</v>
      </c>
      <c r="BF73" t="s">
        <v>5864</v>
      </c>
    </row>
    <row r="74" spans="1:58" x14ac:dyDescent="0.35">
      <c r="A74" t="s">
        <v>5871</v>
      </c>
      <c r="B74">
        <v>10000</v>
      </c>
      <c r="C74">
        <v>20000</v>
      </c>
      <c r="D74" s="2">
        <v>45776</v>
      </c>
      <c r="E74" t="s">
        <v>59</v>
      </c>
      <c r="F74" t="s">
        <v>5870</v>
      </c>
      <c r="G74" t="s">
        <v>5863</v>
      </c>
      <c r="I74">
        <v>2</v>
      </c>
      <c r="J74" t="s">
        <v>183</v>
      </c>
      <c r="K74">
        <v>105</v>
      </c>
      <c r="L74" t="s">
        <v>281</v>
      </c>
      <c r="M74">
        <v>143</v>
      </c>
      <c r="P74" s="2">
        <v>45775</v>
      </c>
      <c r="R74">
        <v>35</v>
      </c>
      <c r="S74" s="3">
        <v>5005</v>
      </c>
      <c r="T74" t="s">
        <v>65</v>
      </c>
      <c r="U74" t="s">
        <v>1940</v>
      </c>
      <c r="V74">
        <v>0</v>
      </c>
      <c r="W74" s="3">
        <v>5000</v>
      </c>
      <c r="X74">
        <v>5</v>
      </c>
      <c r="Y74">
        <v>0</v>
      </c>
      <c r="Z74">
        <v>0</v>
      </c>
      <c r="AA74">
        <v>0</v>
      </c>
      <c r="AD74">
        <v>0</v>
      </c>
      <c r="AM74" t="s">
        <v>1941</v>
      </c>
      <c r="AN74" t="s">
        <v>1915</v>
      </c>
      <c r="AP74">
        <v>0</v>
      </c>
      <c r="AQ74">
        <v>0</v>
      </c>
      <c r="AR74">
        <v>0</v>
      </c>
      <c r="AS74">
        <v>0</v>
      </c>
      <c r="AT74">
        <v>0</v>
      </c>
      <c r="AU74">
        <v>0</v>
      </c>
      <c r="AY74" t="s">
        <v>63</v>
      </c>
      <c r="AZ74" t="s">
        <v>6434</v>
      </c>
      <c r="BA74">
        <v>0</v>
      </c>
      <c r="BC74" t="s">
        <v>1915</v>
      </c>
      <c r="BF74" t="s">
        <v>5864</v>
      </c>
    </row>
    <row r="75" spans="1:58" x14ac:dyDescent="0.35">
      <c r="A75" t="s">
        <v>5872</v>
      </c>
      <c r="B75">
        <v>10000</v>
      </c>
      <c r="C75">
        <v>20000</v>
      </c>
      <c r="D75" s="2">
        <v>45776</v>
      </c>
      <c r="E75" t="s">
        <v>59</v>
      </c>
      <c r="F75" t="s">
        <v>5866</v>
      </c>
      <c r="G75" t="s">
        <v>5863</v>
      </c>
      <c r="I75">
        <v>2</v>
      </c>
      <c r="J75" t="s">
        <v>183</v>
      </c>
      <c r="K75">
        <v>105</v>
      </c>
      <c r="L75" t="s">
        <v>281</v>
      </c>
      <c r="M75">
        <v>143</v>
      </c>
      <c r="P75" s="2">
        <v>45775</v>
      </c>
      <c r="R75">
        <v>35</v>
      </c>
      <c r="S75" s="3">
        <v>5005</v>
      </c>
      <c r="T75" t="s">
        <v>65</v>
      </c>
      <c r="U75" t="s">
        <v>1944</v>
      </c>
      <c r="V75">
        <v>0</v>
      </c>
      <c r="W75" s="3">
        <v>5000</v>
      </c>
      <c r="X75">
        <v>5</v>
      </c>
      <c r="Y75">
        <v>0</v>
      </c>
      <c r="Z75">
        <v>0</v>
      </c>
      <c r="AA75">
        <v>0</v>
      </c>
      <c r="AD75">
        <v>0</v>
      </c>
      <c r="AM75" t="s">
        <v>1945</v>
      </c>
      <c r="AN75" t="s">
        <v>1915</v>
      </c>
      <c r="AP75">
        <v>0</v>
      </c>
      <c r="AQ75">
        <v>0</v>
      </c>
      <c r="AR75">
        <v>0</v>
      </c>
      <c r="AS75">
        <v>0</v>
      </c>
      <c r="AT75">
        <v>0</v>
      </c>
      <c r="AU75">
        <v>0</v>
      </c>
      <c r="AY75" t="s">
        <v>63</v>
      </c>
      <c r="AZ75" t="s">
        <v>6435</v>
      </c>
      <c r="BA75">
        <v>0</v>
      </c>
      <c r="BC75" t="s">
        <v>1915</v>
      </c>
      <c r="BF75" t="s">
        <v>5864</v>
      </c>
    </row>
    <row r="76" spans="1:58" x14ac:dyDescent="0.35">
      <c r="A76" t="s">
        <v>5873</v>
      </c>
      <c r="B76">
        <v>10000</v>
      </c>
      <c r="C76">
        <v>20000</v>
      </c>
      <c r="D76" s="2">
        <v>45776</v>
      </c>
      <c r="E76" t="s">
        <v>59</v>
      </c>
      <c r="F76" t="s">
        <v>5874</v>
      </c>
      <c r="G76" t="s">
        <v>5875</v>
      </c>
      <c r="I76">
        <v>2</v>
      </c>
      <c r="J76" t="s">
        <v>183</v>
      </c>
      <c r="K76">
        <v>105</v>
      </c>
      <c r="L76" t="s">
        <v>281</v>
      </c>
      <c r="M76">
        <v>143</v>
      </c>
      <c r="P76" s="2">
        <v>45775</v>
      </c>
      <c r="R76">
        <v>35</v>
      </c>
      <c r="S76" s="3">
        <v>5005</v>
      </c>
      <c r="T76" t="s">
        <v>65</v>
      </c>
      <c r="U76" t="s">
        <v>1950</v>
      </c>
      <c r="V76">
        <v>0</v>
      </c>
      <c r="W76" s="3">
        <v>5000</v>
      </c>
      <c r="X76">
        <v>5</v>
      </c>
      <c r="Y76">
        <v>0</v>
      </c>
      <c r="Z76">
        <v>0</v>
      </c>
      <c r="AA76">
        <v>0</v>
      </c>
      <c r="AD76">
        <v>0</v>
      </c>
      <c r="AM76" t="s">
        <v>1951</v>
      </c>
      <c r="AN76" t="s">
        <v>1915</v>
      </c>
      <c r="AP76">
        <v>0</v>
      </c>
      <c r="AQ76">
        <v>0</v>
      </c>
      <c r="AR76">
        <v>0</v>
      </c>
      <c r="AS76">
        <v>0</v>
      </c>
      <c r="AT76">
        <v>0</v>
      </c>
      <c r="AU76">
        <v>0</v>
      </c>
      <c r="AY76" t="s">
        <v>63</v>
      </c>
      <c r="AZ76" t="s">
        <v>6436</v>
      </c>
      <c r="BA76">
        <v>0</v>
      </c>
      <c r="BC76" t="s">
        <v>1915</v>
      </c>
      <c r="BF76" t="s">
        <v>5876</v>
      </c>
    </row>
    <row r="77" spans="1:58" x14ac:dyDescent="0.35">
      <c r="A77" t="s">
        <v>5877</v>
      </c>
      <c r="B77">
        <v>10000</v>
      </c>
      <c r="C77">
        <v>20000</v>
      </c>
      <c r="D77" s="2">
        <v>45776</v>
      </c>
      <c r="E77" t="s">
        <v>59</v>
      </c>
      <c r="F77" t="s">
        <v>5870</v>
      </c>
      <c r="G77" t="s">
        <v>5863</v>
      </c>
      <c r="I77">
        <v>2</v>
      </c>
      <c r="J77" t="s">
        <v>183</v>
      </c>
      <c r="K77">
        <v>105</v>
      </c>
      <c r="L77" t="s">
        <v>281</v>
      </c>
      <c r="M77">
        <v>67</v>
      </c>
      <c r="P77" s="2">
        <v>45775</v>
      </c>
      <c r="R77">
        <v>75</v>
      </c>
      <c r="S77" s="3">
        <v>5025</v>
      </c>
      <c r="T77" t="s">
        <v>65</v>
      </c>
      <c r="U77" t="s">
        <v>1956</v>
      </c>
      <c r="V77">
        <v>0</v>
      </c>
      <c r="W77" s="3">
        <v>5000</v>
      </c>
      <c r="X77">
        <v>25</v>
      </c>
      <c r="Y77">
        <v>0</v>
      </c>
      <c r="Z77">
        <v>0</v>
      </c>
      <c r="AA77">
        <v>0</v>
      </c>
      <c r="AD77">
        <v>0</v>
      </c>
      <c r="AM77" t="s">
        <v>1957</v>
      </c>
      <c r="AN77" t="s">
        <v>1915</v>
      </c>
      <c r="AP77">
        <v>0</v>
      </c>
      <c r="AQ77">
        <v>0</v>
      </c>
      <c r="AR77">
        <v>0</v>
      </c>
      <c r="AS77">
        <v>0</v>
      </c>
      <c r="AT77">
        <v>0</v>
      </c>
      <c r="AU77">
        <v>0</v>
      </c>
      <c r="AY77" t="s">
        <v>63</v>
      </c>
      <c r="AZ77" t="s">
        <v>6437</v>
      </c>
      <c r="BA77">
        <v>0</v>
      </c>
      <c r="BC77" t="s">
        <v>1915</v>
      </c>
      <c r="BF77" t="s">
        <v>5876</v>
      </c>
    </row>
    <row r="78" spans="1:58" x14ac:dyDescent="0.35">
      <c r="A78" t="s">
        <v>5878</v>
      </c>
      <c r="B78">
        <v>10000</v>
      </c>
      <c r="C78">
        <v>20000</v>
      </c>
      <c r="D78" s="2">
        <v>45776</v>
      </c>
      <c r="E78" t="s">
        <v>59</v>
      </c>
      <c r="F78" t="s">
        <v>5879</v>
      </c>
      <c r="G78" t="s">
        <v>5863</v>
      </c>
      <c r="I78">
        <v>2</v>
      </c>
      <c r="J78" t="s">
        <v>183</v>
      </c>
      <c r="K78">
        <v>105</v>
      </c>
      <c r="L78" t="s">
        <v>281</v>
      </c>
      <c r="M78">
        <v>200</v>
      </c>
      <c r="P78" s="2">
        <v>45775</v>
      </c>
      <c r="R78">
        <v>25</v>
      </c>
      <c r="S78" s="3">
        <v>5000</v>
      </c>
      <c r="T78" t="s">
        <v>65</v>
      </c>
      <c r="U78" t="s">
        <v>1961</v>
      </c>
      <c r="V78">
        <v>0</v>
      </c>
      <c r="W78" s="3">
        <v>5000</v>
      </c>
      <c r="X78">
        <v>0</v>
      </c>
      <c r="Y78">
        <v>0</v>
      </c>
      <c r="Z78">
        <v>0</v>
      </c>
      <c r="AA78">
        <v>0</v>
      </c>
      <c r="AD78">
        <v>0</v>
      </c>
      <c r="AM78" t="s">
        <v>1962</v>
      </c>
      <c r="AN78" t="s">
        <v>1915</v>
      </c>
      <c r="AP78">
        <v>0</v>
      </c>
      <c r="AQ78">
        <v>0</v>
      </c>
      <c r="AR78">
        <v>0</v>
      </c>
      <c r="AS78">
        <v>0</v>
      </c>
      <c r="AT78">
        <v>0</v>
      </c>
      <c r="AU78">
        <v>0</v>
      </c>
      <c r="AY78" t="s">
        <v>63</v>
      </c>
      <c r="AZ78" t="s">
        <v>6438</v>
      </c>
      <c r="BA78">
        <v>0</v>
      </c>
      <c r="BC78" t="s">
        <v>1915</v>
      </c>
      <c r="BF78" t="s">
        <v>5876</v>
      </c>
    </row>
    <row r="79" spans="1:58" x14ac:dyDescent="0.35">
      <c r="A79" t="s">
        <v>5880</v>
      </c>
      <c r="B79">
        <v>10000</v>
      </c>
      <c r="C79">
        <v>20000</v>
      </c>
      <c r="D79" s="2">
        <v>45776</v>
      </c>
      <c r="E79" t="s">
        <v>59</v>
      </c>
      <c r="F79" t="s">
        <v>5881</v>
      </c>
      <c r="G79" t="s">
        <v>5875</v>
      </c>
      <c r="I79">
        <v>2</v>
      </c>
      <c r="J79" t="s">
        <v>183</v>
      </c>
      <c r="K79">
        <v>105</v>
      </c>
      <c r="L79" t="s">
        <v>281</v>
      </c>
      <c r="M79">
        <v>334</v>
      </c>
      <c r="P79" s="2">
        <v>45775</v>
      </c>
      <c r="R79">
        <v>9</v>
      </c>
      <c r="S79" s="3">
        <v>3006</v>
      </c>
      <c r="T79" t="s">
        <v>65</v>
      </c>
      <c r="U79" t="s">
        <v>1965</v>
      </c>
      <c r="V79">
        <v>0</v>
      </c>
      <c r="W79" s="3">
        <v>3000</v>
      </c>
      <c r="X79">
        <v>6</v>
      </c>
      <c r="Y79">
        <v>0</v>
      </c>
      <c r="Z79">
        <v>0</v>
      </c>
      <c r="AA79">
        <v>0</v>
      </c>
      <c r="AD79">
        <v>0</v>
      </c>
      <c r="AM79" t="s">
        <v>1966</v>
      </c>
      <c r="AN79" t="s">
        <v>1915</v>
      </c>
      <c r="AP79">
        <v>0</v>
      </c>
      <c r="AQ79">
        <v>0</v>
      </c>
      <c r="AR79">
        <v>0</v>
      </c>
      <c r="AS79">
        <v>0</v>
      </c>
      <c r="AT79">
        <v>0</v>
      </c>
      <c r="AU79">
        <v>0</v>
      </c>
      <c r="AY79" t="s">
        <v>63</v>
      </c>
      <c r="AZ79" t="s">
        <v>6439</v>
      </c>
      <c r="BA79">
        <v>0</v>
      </c>
      <c r="BC79" t="s">
        <v>1915</v>
      </c>
      <c r="BF79" t="s">
        <v>5876</v>
      </c>
    </row>
    <row r="80" spans="1:58" x14ac:dyDescent="0.35">
      <c r="A80" t="s">
        <v>5882</v>
      </c>
      <c r="B80">
        <v>10000</v>
      </c>
      <c r="C80">
        <v>20000</v>
      </c>
      <c r="D80" s="2">
        <v>45776</v>
      </c>
      <c r="E80" t="s">
        <v>59</v>
      </c>
      <c r="F80" t="s">
        <v>5879</v>
      </c>
      <c r="G80" t="s">
        <v>5863</v>
      </c>
      <c r="I80">
        <v>2</v>
      </c>
      <c r="J80" t="s">
        <v>183</v>
      </c>
      <c r="K80">
        <v>105</v>
      </c>
      <c r="L80" t="s">
        <v>281</v>
      </c>
      <c r="M80">
        <v>250</v>
      </c>
      <c r="P80" s="2">
        <v>45775</v>
      </c>
      <c r="R80">
        <v>8</v>
      </c>
      <c r="S80" s="3">
        <v>2000</v>
      </c>
      <c r="T80" t="s">
        <v>65</v>
      </c>
      <c r="U80" t="s">
        <v>1970</v>
      </c>
      <c r="V80">
        <v>0</v>
      </c>
      <c r="W80" s="3">
        <v>2000</v>
      </c>
      <c r="X80">
        <v>0</v>
      </c>
      <c r="Y80">
        <v>0</v>
      </c>
      <c r="Z80">
        <v>0</v>
      </c>
      <c r="AA80">
        <v>0</v>
      </c>
      <c r="AD80">
        <v>0</v>
      </c>
      <c r="AM80" t="s">
        <v>1971</v>
      </c>
      <c r="AN80" t="s">
        <v>1915</v>
      </c>
      <c r="AP80">
        <v>0</v>
      </c>
      <c r="AQ80">
        <v>0</v>
      </c>
      <c r="AR80">
        <v>0</v>
      </c>
      <c r="AS80">
        <v>0</v>
      </c>
      <c r="AT80">
        <v>0</v>
      </c>
      <c r="AU80">
        <v>0</v>
      </c>
      <c r="AY80" t="s">
        <v>63</v>
      </c>
      <c r="AZ80" t="s">
        <v>6440</v>
      </c>
      <c r="BA80">
        <v>0</v>
      </c>
      <c r="BC80" t="s">
        <v>1915</v>
      </c>
      <c r="BF80" t="s">
        <v>5876</v>
      </c>
    </row>
    <row r="81" spans="1:58" x14ac:dyDescent="0.35">
      <c r="A81" t="s">
        <v>5883</v>
      </c>
      <c r="B81">
        <v>10000</v>
      </c>
      <c r="C81">
        <v>20000</v>
      </c>
      <c r="D81" s="2">
        <v>45776</v>
      </c>
      <c r="E81" t="s">
        <v>59</v>
      </c>
      <c r="F81" t="s">
        <v>5870</v>
      </c>
      <c r="G81" t="s">
        <v>5863</v>
      </c>
      <c r="I81">
        <v>2</v>
      </c>
      <c r="J81" t="s">
        <v>183</v>
      </c>
      <c r="K81">
        <v>105</v>
      </c>
      <c r="L81" t="s">
        <v>281</v>
      </c>
      <c r="M81">
        <v>200</v>
      </c>
      <c r="P81" s="2">
        <v>45775</v>
      </c>
      <c r="R81">
        <v>15</v>
      </c>
      <c r="S81" s="3">
        <v>3000</v>
      </c>
      <c r="T81" t="s">
        <v>65</v>
      </c>
      <c r="U81" t="s">
        <v>1975</v>
      </c>
      <c r="V81">
        <v>0</v>
      </c>
      <c r="W81" s="3">
        <v>3000</v>
      </c>
      <c r="X81">
        <v>0</v>
      </c>
      <c r="Y81">
        <v>0</v>
      </c>
      <c r="Z81">
        <v>0</v>
      </c>
      <c r="AA81">
        <v>0</v>
      </c>
      <c r="AD81">
        <v>0</v>
      </c>
      <c r="AM81" t="s">
        <v>1976</v>
      </c>
      <c r="AN81" t="s">
        <v>1915</v>
      </c>
      <c r="AP81">
        <v>0</v>
      </c>
      <c r="AQ81">
        <v>0</v>
      </c>
      <c r="AR81">
        <v>0</v>
      </c>
      <c r="AS81">
        <v>0</v>
      </c>
      <c r="AT81">
        <v>0</v>
      </c>
      <c r="AU81">
        <v>0</v>
      </c>
      <c r="AY81" t="s">
        <v>63</v>
      </c>
      <c r="AZ81" t="s">
        <v>6441</v>
      </c>
      <c r="BA81">
        <v>0</v>
      </c>
      <c r="BC81" t="s">
        <v>1915</v>
      </c>
      <c r="BF81" t="s">
        <v>5876</v>
      </c>
    </row>
    <row r="82" spans="1:58" x14ac:dyDescent="0.35">
      <c r="A82" t="s">
        <v>5884</v>
      </c>
      <c r="B82">
        <v>10000</v>
      </c>
      <c r="C82">
        <v>20000</v>
      </c>
      <c r="D82" s="2">
        <v>45776</v>
      </c>
      <c r="E82" t="s">
        <v>59</v>
      </c>
      <c r="F82" t="s">
        <v>5881</v>
      </c>
      <c r="G82" t="s">
        <v>5875</v>
      </c>
      <c r="I82">
        <v>2</v>
      </c>
      <c r="J82" t="s">
        <v>183</v>
      </c>
      <c r="K82">
        <v>105</v>
      </c>
      <c r="L82" t="s">
        <v>281</v>
      </c>
      <c r="M82">
        <v>334</v>
      </c>
      <c r="P82" s="2">
        <v>45775</v>
      </c>
      <c r="R82">
        <v>3</v>
      </c>
      <c r="S82" s="3">
        <v>1002</v>
      </c>
      <c r="T82" t="s">
        <v>65</v>
      </c>
      <c r="U82" t="s">
        <v>1979</v>
      </c>
      <c r="V82">
        <v>0</v>
      </c>
      <c r="W82" s="3">
        <v>1000</v>
      </c>
      <c r="X82">
        <v>2</v>
      </c>
      <c r="Y82">
        <v>0</v>
      </c>
      <c r="Z82">
        <v>0</v>
      </c>
      <c r="AA82">
        <v>0</v>
      </c>
      <c r="AD82">
        <v>0</v>
      </c>
      <c r="AM82" t="s">
        <v>1980</v>
      </c>
      <c r="AN82" t="s">
        <v>1915</v>
      </c>
      <c r="AP82">
        <v>0</v>
      </c>
      <c r="AQ82">
        <v>0</v>
      </c>
      <c r="AR82">
        <v>0</v>
      </c>
      <c r="AS82">
        <v>0</v>
      </c>
      <c r="AT82">
        <v>0</v>
      </c>
      <c r="AU82">
        <v>0</v>
      </c>
      <c r="AY82" t="s">
        <v>63</v>
      </c>
      <c r="AZ82" t="s">
        <v>6442</v>
      </c>
      <c r="BA82">
        <v>0</v>
      </c>
      <c r="BC82" t="s">
        <v>1915</v>
      </c>
      <c r="BF82" t="s">
        <v>5876</v>
      </c>
    </row>
    <row r="83" spans="1:58" x14ac:dyDescent="0.35">
      <c r="A83" t="s">
        <v>6443</v>
      </c>
      <c r="B83">
        <v>10000</v>
      </c>
      <c r="C83">
        <v>10000</v>
      </c>
      <c r="D83" s="2">
        <v>45784</v>
      </c>
      <c r="E83" t="s">
        <v>59</v>
      </c>
      <c r="F83" t="s">
        <v>6444</v>
      </c>
      <c r="G83" t="s">
        <v>6445</v>
      </c>
      <c r="I83">
        <v>1</v>
      </c>
      <c r="J83" t="s">
        <v>183</v>
      </c>
      <c r="K83">
        <v>88</v>
      </c>
      <c r="L83" t="s">
        <v>144</v>
      </c>
      <c r="M83" s="3">
        <v>2000</v>
      </c>
      <c r="P83" s="2">
        <v>45775</v>
      </c>
      <c r="R83">
        <v>1</v>
      </c>
      <c r="S83" s="3">
        <v>2000</v>
      </c>
      <c r="T83" t="s">
        <v>65</v>
      </c>
      <c r="U83">
        <v>107343420001</v>
      </c>
      <c r="V83">
        <v>0</v>
      </c>
      <c r="W83" s="3">
        <v>1400</v>
      </c>
      <c r="X83">
        <v>600</v>
      </c>
      <c r="Y83">
        <v>0</v>
      </c>
      <c r="Z83">
        <v>0</v>
      </c>
      <c r="AA83">
        <v>0</v>
      </c>
      <c r="AD83">
        <v>0</v>
      </c>
      <c r="AM83">
        <v>10734342</v>
      </c>
      <c r="AN83" t="s">
        <v>282</v>
      </c>
      <c r="AP83">
        <v>0</v>
      </c>
      <c r="AQ83">
        <v>0</v>
      </c>
      <c r="AR83">
        <v>0</v>
      </c>
      <c r="AS83">
        <v>0</v>
      </c>
      <c r="AT83">
        <v>0</v>
      </c>
      <c r="AU83">
        <v>0</v>
      </c>
      <c r="AY83" t="s">
        <v>63</v>
      </c>
      <c r="AZ83" t="s">
        <v>6446</v>
      </c>
      <c r="BA83">
        <v>0</v>
      </c>
      <c r="BC83" t="s">
        <v>282</v>
      </c>
      <c r="BF83" t="s">
        <v>6447</v>
      </c>
    </row>
    <row r="84" spans="1:58" x14ac:dyDescent="0.35">
      <c r="A84" t="s">
        <v>3929</v>
      </c>
      <c r="B84">
        <v>10000</v>
      </c>
      <c r="C84">
        <v>10000</v>
      </c>
      <c r="D84" s="2">
        <v>45775</v>
      </c>
      <c r="E84" t="s">
        <v>59</v>
      </c>
      <c r="F84" t="s">
        <v>3930</v>
      </c>
      <c r="G84" t="s">
        <v>2902</v>
      </c>
      <c r="I84">
        <v>1</v>
      </c>
      <c r="J84" t="s">
        <v>183</v>
      </c>
      <c r="K84">
        <v>82</v>
      </c>
      <c r="L84" t="s">
        <v>352</v>
      </c>
      <c r="M84">
        <v>250</v>
      </c>
      <c r="P84" s="2">
        <v>45775</v>
      </c>
      <c r="R84">
        <v>4</v>
      </c>
      <c r="S84" s="3">
        <v>1000</v>
      </c>
      <c r="T84" t="s">
        <v>65</v>
      </c>
      <c r="U84" t="s">
        <v>3932</v>
      </c>
      <c r="V84">
        <v>0</v>
      </c>
      <c r="W84" s="3">
        <v>1000</v>
      </c>
      <c r="X84">
        <v>0</v>
      </c>
      <c r="Y84">
        <v>0</v>
      </c>
      <c r="Z84">
        <v>0</v>
      </c>
      <c r="AA84">
        <v>0</v>
      </c>
      <c r="AD84">
        <v>0</v>
      </c>
      <c r="AM84" t="s">
        <v>3933</v>
      </c>
      <c r="AN84" t="s">
        <v>225</v>
      </c>
      <c r="AP84">
        <v>0</v>
      </c>
      <c r="AQ84">
        <v>0</v>
      </c>
      <c r="AR84">
        <v>0</v>
      </c>
      <c r="AS84">
        <v>0</v>
      </c>
      <c r="AT84">
        <v>0</v>
      </c>
      <c r="AU84">
        <v>0</v>
      </c>
      <c r="AY84" t="s">
        <v>63</v>
      </c>
      <c r="AZ84" t="s">
        <v>6448</v>
      </c>
      <c r="BA84">
        <v>0</v>
      </c>
      <c r="BC84" t="s">
        <v>225</v>
      </c>
      <c r="BF84" t="s">
        <v>3934</v>
      </c>
    </row>
    <row r="85" spans="1:58" x14ac:dyDescent="0.35">
      <c r="A85" t="s">
        <v>3935</v>
      </c>
      <c r="B85">
        <v>10000</v>
      </c>
      <c r="C85">
        <v>10000</v>
      </c>
      <c r="D85" s="2">
        <v>45775</v>
      </c>
      <c r="E85" t="s">
        <v>59</v>
      </c>
      <c r="F85" t="s">
        <v>3936</v>
      </c>
      <c r="G85" t="s">
        <v>719</v>
      </c>
      <c r="I85">
        <v>1</v>
      </c>
      <c r="J85" t="s">
        <v>183</v>
      </c>
      <c r="K85">
        <v>82</v>
      </c>
      <c r="L85" t="s">
        <v>352</v>
      </c>
      <c r="M85" s="3">
        <v>1429</v>
      </c>
      <c r="P85" s="2">
        <v>45775</v>
      </c>
      <c r="R85">
        <v>7</v>
      </c>
      <c r="S85" s="3">
        <v>10003</v>
      </c>
      <c r="T85" t="s">
        <v>65</v>
      </c>
      <c r="U85" t="s">
        <v>3938</v>
      </c>
      <c r="V85">
        <v>0</v>
      </c>
      <c r="W85" s="3">
        <v>10000</v>
      </c>
      <c r="X85">
        <v>3</v>
      </c>
      <c r="Y85">
        <v>0</v>
      </c>
      <c r="Z85">
        <v>0</v>
      </c>
      <c r="AA85">
        <v>0</v>
      </c>
      <c r="AD85">
        <v>0</v>
      </c>
      <c r="AM85" t="s">
        <v>3939</v>
      </c>
      <c r="AN85" t="s">
        <v>225</v>
      </c>
      <c r="AP85">
        <v>0</v>
      </c>
      <c r="AQ85">
        <v>0</v>
      </c>
      <c r="AR85">
        <v>0</v>
      </c>
      <c r="AS85">
        <v>0</v>
      </c>
      <c r="AT85">
        <v>0</v>
      </c>
      <c r="AU85">
        <v>0</v>
      </c>
      <c r="AY85" t="s">
        <v>63</v>
      </c>
      <c r="AZ85" t="s">
        <v>6449</v>
      </c>
      <c r="BA85">
        <v>0</v>
      </c>
      <c r="BC85" t="s">
        <v>225</v>
      </c>
      <c r="BF85" t="s">
        <v>3934</v>
      </c>
    </row>
    <row r="86" spans="1:58" x14ac:dyDescent="0.35">
      <c r="A86" t="s">
        <v>3940</v>
      </c>
      <c r="B86">
        <v>10000</v>
      </c>
      <c r="C86">
        <v>10000</v>
      </c>
      <c r="D86" s="2">
        <v>45775</v>
      </c>
      <c r="E86" t="s">
        <v>59</v>
      </c>
      <c r="F86" s="4">
        <v>0.45313657407407409</v>
      </c>
      <c r="G86" t="s">
        <v>1528</v>
      </c>
      <c r="I86">
        <v>1</v>
      </c>
      <c r="J86" t="s">
        <v>183</v>
      </c>
      <c r="K86">
        <v>82</v>
      </c>
      <c r="L86" t="s">
        <v>352</v>
      </c>
      <c r="M86">
        <v>334</v>
      </c>
      <c r="P86" s="2">
        <v>45775</v>
      </c>
      <c r="R86">
        <v>3</v>
      </c>
      <c r="S86" s="3">
        <v>1002</v>
      </c>
      <c r="T86" t="s">
        <v>65</v>
      </c>
      <c r="U86" t="s">
        <v>3942</v>
      </c>
      <c r="V86">
        <v>0</v>
      </c>
      <c r="W86" s="3">
        <v>1000</v>
      </c>
      <c r="X86">
        <v>2</v>
      </c>
      <c r="Y86">
        <v>0</v>
      </c>
      <c r="Z86">
        <v>0</v>
      </c>
      <c r="AA86">
        <v>0</v>
      </c>
      <c r="AD86">
        <v>0</v>
      </c>
      <c r="AM86" t="s">
        <v>3943</v>
      </c>
      <c r="AN86" t="s">
        <v>225</v>
      </c>
      <c r="AP86">
        <v>0</v>
      </c>
      <c r="AQ86">
        <v>0</v>
      </c>
      <c r="AR86">
        <v>0</v>
      </c>
      <c r="AS86">
        <v>0</v>
      </c>
      <c r="AT86">
        <v>0</v>
      </c>
      <c r="AU86">
        <v>0</v>
      </c>
      <c r="AY86" t="s">
        <v>63</v>
      </c>
      <c r="AZ86" t="s">
        <v>6450</v>
      </c>
      <c r="BA86">
        <v>0</v>
      </c>
      <c r="BC86" t="s">
        <v>225</v>
      </c>
      <c r="BF86" t="s">
        <v>3934</v>
      </c>
    </row>
    <row r="87" spans="1:58" x14ac:dyDescent="0.35">
      <c r="A87" t="s">
        <v>3944</v>
      </c>
      <c r="B87">
        <v>10000</v>
      </c>
      <c r="C87">
        <v>10000</v>
      </c>
      <c r="D87" s="2">
        <v>45775</v>
      </c>
      <c r="E87" t="s">
        <v>59</v>
      </c>
      <c r="F87" t="s">
        <v>3930</v>
      </c>
      <c r="G87" t="s">
        <v>2902</v>
      </c>
      <c r="I87">
        <v>1</v>
      </c>
      <c r="J87" t="s">
        <v>183</v>
      </c>
      <c r="K87">
        <v>82</v>
      </c>
      <c r="L87" t="s">
        <v>352</v>
      </c>
      <c r="M87" s="3">
        <v>1000</v>
      </c>
      <c r="P87" s="2">
        <v>45775</v>
      </c>
      <c r="R87">
        <v>4</v>
      </c>
      <c r="S87" s="3">
        <v>4000</v>
      </c>
      <c r="T87" t="s">
        <v>65</v>
      </c>
      <c r="U87" t="s">
        <v>3932</v>
      </c>
      <c r="V87">
        <v>0</v>
      </c>
      <c r="W87" s="3">
        <v>4000</v>
      </c>
      <c r="X87">
        <v>0</v>
      </c>
      <c r="Y87">
        <v>0</v>
      </c>
      <c r="Z87">
        <v>0</v>
      </c>
      <c r="AA87">
        <v>0</v>
      </c>
      <c r="AD87">
        <v>0</v>
      </c>
      <c r="AM87" t="s">
        <v>3933</v>
      </c>
      <c r="AN87" t="s">
        <v>225</v>
      </c>
      <c r="AP87">
        <v>0</v>
      </c>
      <c r="AQ87">
        <v>0</v>
      </c>
      <c r="AR87">
        <v>0</v>
      </c>
      <c r="AS87">
        <v>0</v>
      </c>
      <c r="AT87">
        <v>0</v>
      </c>
      <c r="AU87">
        <v>0</v>
      </c>
      <c r="AY87" t="s">
        <v>63</v>
      </c>
      <c r="AZ87" t="s">
        <v>6004</v>
      </c>
      <c r="BA87">
        <v>0</v>
      </c>
      <c r="BC87" t="s">
        <v>225</v>
      </c>
      <c r="BF87" t="s">
        <v>3945</v>
      </c>
    </row>
    <row r="88" spans="1:58" x14ac:dyDescent="0.35">
      <c r="A88" t="s">
        <v>3946</v>
      </c>
      <c r="B88">
        <v>10000</v>
      </c>
      <c r="C88">
        <v>10000</v>
      </c>
      <c r="D88" s="2">
        <v>45775</v>
      </c>
      <c r="E88" t="s">
        <v>59</v>
      </c>
      <c r="F88" s="4">
        <v>0.45313657407407409</v>
      </c>
      <c r="G88" t="s">
        <v>1528</v>
      </c>
      <c r="I88">
        <v>1</v>
      </c>
      <c r="J88" t="s">
        <v>183</v>
      </c>
      <c r="K88">
        <v>82</v>
      </c>
      <c r="L88" t="s">
        <v>352</v>
      </c>
      <c r="M88">
        <v>334</v>
      </c>
      <c r="P88" s="2">
        <v>45775</v>
      </c>
      <c r="R88">
        <v>3</v>
      </c>
      <c r="S88" s="3">
        <v>1002</v>
      </c>
      <c r="T88" t="s">
        <v>65</v>
      </c>
      <c r="U88" t="s">
        <v>3942</v>
      </c>
      <c r="V88">
        <v>0</v>
      </c>
      <c r="W88" s="3">
        <v>1000</v>
      </c>
      <c r="X88">
        <v>2</v>
      </c>
      <c r="Y88">
        <v>0</v>
      </c>
      <c r="Z88">
        <v>0</v>
      </c>
      <c r="AA88">
        <v>0</v>
      </c>
      <c r="AD88">
        <v>0</v>
      </c>
      <c r="AM88" t="s">
        <v>3943</v>
      </c>
      <c r="AN88" t="s">
        <v>225</v>
      </c>
      <c r="AP88">
        <v>0</v>
      </c>
      <c r="AQ88">
        <v>0</v>
      </c>
      <c r="AR88">
        <v>0</v>
      </c>
      <c r="AS88">
        <v>0</v>
      </c>
      <c r="AT88">
        <v>0</v>
      </c>
      <c r="AU88">
        <v>0</v>
      </c>
      <c r="AY88" t="s">
        <v>63</v>
      </c>
      <c r="AZ88" t="s">
        <v>6005</v>
      </c>
      <c r="BA88">
        <v>0</v>
      </c>
      <c r="BC88" t="s">
        <v>225</v>
      </c>
      <c r="BF88" t="s">
        <v>3945</v>
      </c>
    </row>
    <row r="89" spans="1:58" x14ac:dyDescent="0.35">
      <c r="A89" t="s">
        <v>3947</v>
      </c>
      <c r="B89">
        <v>10000</v>
      </c>
      <c r="C89">
        <v>10000</v>
      </c>
      <c r="D89" s="2">
        <v>45775</v>
      </c>
      <c r="E89" t="s">
        <v>59</v>
      </c>
      <c r="F89" t="s">
        <v>3936</v>
      </c>
      <c r="G89" t="s">
        <v>3948</v>
      </c>
      <c r="I89">
        <v>1</v>
      </c>
      <c r="J89" t="s">
        <v>183</v>
      </c>
      <c r="K89">
        <v>112</v>
      </c>
      <c r="L89" t="s">
        <v>2634</v>
      </c>
      <c r="M89" s="3">
        <v>4608</v>
      </c>
      <c r="P89" s="2">
        <v>45775</v>
      </c>
      <c r="R89">
        <v>14</v>
      </c>
      <c r="S89" s="3">
        <v>64512</v>
      </c>
      <c r="T89" t="s">
        <v>65</v>
      </c>
      <c r="U89">
        <v>86.915900010000001</v>
      </c>
      <c r="V89">
        <v>0</v>
      </c>
      <c r="W89" s="3">
        <v>64500</v>
      </c>
      <c r="X89">
        <v>12</v>
      </c>
      <c r="Y89">
        <v>0</v>
      </c>
      <c r="Z89">
        <v>0</v>
      </c>
      <c r="AA89">
        <v>0</v>
      </c>
      <c r="AD89">
        <v>0</v>
      </c>
      <c r="AM89">
        <v>86.915899999999993</v>
      </c>
      <c r="AN89" t="s">
        <v>1048</v>
      </c>
      <c r="AP89">
        <v>0</v>
      </c>
      <c r="AQ89">
        <v>0</v>
      </c>
      <c r="AR89">
        <v>0</v>
      </c>
      <c r="AS89">
        <v>0</v>
      </c>
      <c r="AT89">
        <v>0</v>
      </c>
      <c r="AU89">
        <v>0</v>
      </c>
      <c r="AY89" t="s">
        <v>63</v>
      </c>
      <c r="AZ89" t="s">
        <v>6451</v>
      </c>
      <c r="BA89">
        <v>0</v>
      </c>
      <c r="BC89" t="s">
        <v>1048</v>
      </c>
      <c r="BF89" t="s">
        <v>3949</v>
      </c>
    </row>
    <row r="90" spans="1:58" x14ac:dyDescent="0.35">
      <c r="A90" t="s">
        <v>3950</v>
      </c>
      <c r="B90">
        <v>10000</v>
      </c>
      <c r="C90">
        <v>10000</v>
      </c>
      <c r="D90" s="2">
        <v>45775</v>
      </c>
      <c r="E90" t="s">
        <v>59</v>
      </c>
      <c r="F90" t="s">
        <v>3871</v>
      </c>
      <c r="G90" t="s">
        <v>3951</v>
      </c>
      <c r="I90">
        <v>1</v>
      </c>
      <c r="J90" t="s">
        <v>183</v>
      </c>
      <c r="K90">
        <v>82</v>
      </c>
      <c r="L90" t="s">
        <v>352</v>
      </c>
      <c r="M90" s="3">
        <v>1000</v>
      </c>
      <c r="P90" s="2">
        <v>45775</v>
      </c>
      <c r="R90">
        <v>10</v>
      </c>
      <c r="S90" s="3">
        <v>10000</v>
      </c>
      <c r="T90" t="s">
        <v>65</v>
      </c>
      <c r="U90" t="s">
        <v>3952</v>
      </c>
      <c r="V90">
        <v>0</v>
      </c>
      <c r="W90" s="3">
        <v>10000</v>
      </c>
      <c r="X90">
        <v>0</v>
      </c>
      <c r="Y90">
        <v>0</v>
      </c>
      <c r="Z90">
        <v>0</v>
      </c>
      <c r="AA90">
        <v>0</v>
      </c>
      <c r="AD90">
        <v>0</v>
      </c>
      <c r="AM90" t="s">
        <v>3953</v>
      </c>
      <c r="AN90" t="s">
        <v>622</v>
      </c>
      <c r="AP90">
        <v>0</v>
      </c>
      <c r="AQ90">
        <v>0</v>
      </c>
      <c r="AR90">
        <v>0</v>
      </c>
      <c r="AS90">
        <v>0</v>
      </c>
      <c r="AT90">
        <v>0</v>
      </c>
      <c r="AU90">
        <v>0</v>
      </c>
      <c r="AY90" t="s">
        <v>63</v>
      </c>
      <c r="AZ90" t="s">
        <v>6006</v>
      </c>
      <c r="BA90">
        <v>0</v>
      </c>
      <c r="BC90" t="s">
        <v>622</v>
      </c>
      <c r="BF90" t="s">
        <v>3954</v>
      </c>
    </row>
    <row r="91" spans="1:58" x14ac:dyDescent="0.35">
      <c r="A91" t="s">
        <v>6452</v>
      </c>
      <c r="B91">
        <v>10000</v>
      </c>
      <c r="C91">
        <v>10000</v>
      </c>
      <c r="D91" s="2">
        <v>45783</v>
      </c>
      <c r="E91" t="s">
        <v>59</v>
      </c>
      <c r="F91" t="s">
        <v>6453</v>
      </c>
      <c r="G91" t="s">
        <v>6454</v>
      </c>
      <c r="I91">
        <v>1</v>
      </c>
      <c r="J91" t="s">
        <v>183</v>
      </c>
      <c r="K91">
        <v>88</v>
      </c>
      <c r="L91" t="s">
        <v>144</v>
      </c>
      <c r="M91">
        <v>800</v>
      </c>
      <c r="P91" s="2">
        <v>45775</v>
      </c>
      <c r="R91">
        <v>1</v>
      </c>
      <c r="S91">
        <v>800</v>
      </c>
      <c r="T91" t="s">
        <v>65</v>
      </c>
      <c r="U91">
        <v>107324230001</v>
      </c>
      <c r="V91">
        <v>0</v>
      </c>
      <c r="W91">
        <v>500</v>
      </c>
      <c r="X91">
        <v>300</v>
      </c>
      <c r="Y91">
        <v>0</v>
      </c>
      <c r="Z91">
        <v>0</v>
      </c>
      <c r="AA91">
        <v>0</v>
      </c>
      <c r="AD91">
        <v>0</v>
      </c>
      <c r="AM91">
        <v>10732423</v>
      </c>
      <c r="AN91" t="s">
        <v>282</v>
      </c>
      <c r="AP91">
        <v>0</v>
      </c>
      <c r="AQ91">
        <v>0</v>
      </c>
      <c r="AR91">
        <v>0</v>
      </c>
      <c r="AS91">
        <v>0</v>
      </c>
      <c r="AT91">
        <v>0</v>
      </c>
      <c r="AU91">
        <v>0</v>
      </c>
      <c r="AY91" t="s">
        <v>63</v>
      </c>
      <c r="AZ91" t="s">
        <v>6455</v>
      </c>
      <c r="BA91">
        <v>0</v>
      </c>
      <c r="BC91" t="s">
        <v>282</v>
      </c>
      <c r="BF91" t="s">
        <v>6456</v>
      </c>
    </row>
    <row r="92" spans="1:58" x14ac:dyDescent="0.35">
      <c r="A92" t="s">
        <v>3955</v>
      </c>
      <c r="B92">
        <v>10000</v>
      </c>
      <c r="C92">
        <v>10000</v>
      </c>
      <c r="D92" s="2">
        <v>45775</v>
      </c>
      <c r="E92" t="s">
        <v>59</v>
      </c>
      <c r="F92" t="s">
        <v>3899</v>
      </c>
      <c r="G92" t="s">
        <v>2739</v>
      </c>
      <c r="I92">
        <v>1</v>
      </c>
      <c r="J92" t="s">
        <v>183</v>
      </c>
      <c r="K92">
        <v>59</v>
      </c>
      <c r="L92" t="s">
        <v>73</v>
      </c>
      <c r="M92" s="3">
        <v>3098</v>
      </c>
      <c r="P92" s="2">
        <v>45775</v>
      </c>
      <c r="R92">
        <v>4</v>
      </c>
      <c r="S92" s="3">
        <v>12392</v>
      </c>
      <c r="T92" t="s">
        <v>65</v>
      </c>
      <c r="U92">
        <v>150487590001</v>
      </c>
      <c r="V92">
        <v>0</v>
      </c>
      <c r="W92" s="3">
        <v>12392</v>
      </c>
      <c r="X92">
        <v>0</v>
      </c>
      <c r="Y92">
        <v>0</v>
      </c>
      <c r="Z92">
        <v>0</v>
      </c>
      <c r="AA92">
        <v>0</v>
      </c>
      <c r="AD92">
        <v>0</v>
      </c>
      <c r="AM92">
        <v>15048759</v>
      </c>
      <c r="AN92" t="s">
        <v>571</v>
      </c>
      <c r="AP92">
        <v>0</v>
      </c>
      <c r="AQ92">
        <v>0</v>
      </c>
      <c r="AR92">
        <v>0</v>
      </c>
      <c r="AS92">
        <v>0</v>
      </c>
      <c r="AT92">
        <v>0</v>
      </c>
      <c r="AU92">
        <v>0</v>
      </c>
      <c r="AY92" t="s">
        <v>63</v>
      </c>
      <c r="AZ92" t="s">
        <v>6457</v>
      </c>
      <c r="BA92">
        <v>0</v>
      </c>
      <c r="BC92" t="s">
        <v>571</v>
      </c>
      <c r="BF92" t="s">
        <v>3956</v>
      </c>
    </row>
    <row r="93" spans="1:58" x14ac:dyDescent="0.35">
      <c r="A93" t="s">
        <v>3957</v>
      </c>
      <c r="B93">
        <v>10000</v>
      </c>
      <c r="C93">
        <v>10000</v>
      </c>
      <c r="D93" s="2">
        <v>45775</v>
      </c>
      <c r="E93" t="s">
        <v>59</v>
      </c>
      <c r="F93" t="s">
        <v>3899</v>
      </c>
      <c r="G93" t="s">
        <v>2739</v>
      </c>
      <c r="I93">
        <v>1</v>
      </c>
      <c r="J93" t="s">
        <v>183</v>
      </c>
      <c r="K93">
        <v>59</v>
      </c>
      <c r="L93" t="s">
        <v>73</v>
      </c>
      <c r="M93" s="3">
        <v>3098</v>
      </c>
      <c r="P93" s="2">
        <v>45775</v>
      </c>
      <c r="R93">
        <v>4</v>
      </c>
      <c r="S93" s="3">
        <v>12392</v>
      </c>
      <c r="T93" t="s">
        <v>65</v>
      </c>
      <c r="U93">
        <v>150487590001</v>
      </c>
      <c r="V93">
        <v>0</v>
      </c>
      <c r="W93" s="3">
        <v>12392</v>
      </c>
      <c r="X93">
        <v>0</v>
      </c>
      <c r="Y93">
        <v>0</v>
      </c>
      <c r="Z93">
        <v>0</v>
      </c>
      <c r="AA93">
        <v>0</v>
      </c>
      <c r="AD93">
        <v>0</v>
      </c>
      <c r="AM93">
        <v>15048759</v>
      </c>
      <c r="AN93" t="s">
        <v>571</v>
      </c>
      <c r="AP93">
        <v>0</v>
      </c>
      <c r="AQ93">
        <v>0</v>
      </c>
      <c r="AR93">
        <v>0</v>
      </c>
      <c r="AS93">
        <v>0</v>
      </c>
      <c r="AT93">
        <v>0</v>
      </c>
      <c r="AU93">
        <v>0</v>
      </c>
      <c r="AY93" t="s">
        <v>63</v>
      </c>
      <c r="AZ93" t="s">
        <v>6458</v>
      </c>
      <c r="BA93">
        <v>0</v>
      </c>
      <c r="BC93" t="s">
        <v>571</v>
      </c>
      <c r="BF93" t="s">
        <v>3958</v>
      </c>
    </row>
    <row r="94" spans="1:58" x14ac:dyDescent="0.35">
      <c r="A94" t="s">
        <v>4115</v>
      </c>
      <c r="B94">
        <v>10000</v>
      </c>
      <c r="C94">
        <v>10000</v>
      </c>
      <c r="D94" s="2">
        <v>45776</v>
      </c>
      <c r="E94" t="s">
        <v>59</v>
      </c>
      <c r="F94" s="4">
        <v>0.48458333333333331</v>
      </c>
      <c r="G94" t="s">
        <v>4116</v>
      </c>
      <c r="I94">
        <v>1</v>
      </c>
      <c r="J94" t="s">
        <v>183</v>
      </c>
      <c r="K94">
        <v>31</v>
      </c>
      <c r="L94" t="s">
        <v>2529</v>
      </c>
      <c r="M94" s="3">
        <v>39870</v>
      </c>
      <c r="P94" s="2">
        <v>45775</v>
      </c>
      <c r="R94">
        <v>1</v>
      </c>
      <c r="S94" s="3">
        <v>39870</v>
      </c>
      <c r="T94" t="s">
        <v>65</v>
      </c>
      <c r="U94">
        <v>111818390001</v>
      </c>
      <c r="V94">
        <v>0</v>
      </c>
      <c r="W94" s="3">
        <v>39870</v>
      </c>
      <c r="X94">
        <v>0</v>
      </c>
      <c r="Y94">
        <v>0</v>
      </c>
      <c r="Z94">
        <v>0</v>
      </c>
      <c r="AA94">
        <v>0</v>
      </c>
      <c r="AD94">
        <v>0</v>
      </c>
      <c r="AM94">
        <v>11181839</v>
      </c>
      <c r="AN94" t="s">
        <v>571</v>
      </c>
      <c r="AP94">
        <v>0</v>
      </c>
      <c r="AQ94">
        <v>0</v>
      </c>
      <c r="AR94">
        <v>0</v>
      </c>
      <c r="AS94">
        <v>0</v>
      </c>
      <c r="AT94">
        <v>0</v>
      </c>
      <c r="AU94">
        <v>0</v>
      </c>
      <c r="AY94" t="s">
        <v>63</v>
      </c>
      <c r="AZ94" t="s">
        <v>6329</v>
      </c>
      <c r="BA94">
        <v>0</v>
      </c>
      <c r="BC94" t="s">
        <v>571</v>
      </c>
      <c r="BF94" t="s">
        <v>4117</v>
      </c>
    </row>
    <row r="95" spans="1:58" x14ac:dyDescent="0.35">
      <c r="A95" t="s">
        <v>4115</v>
      </c>
      <c r="B95">
        <v>20000</v>
      </c>
      <c r="C95">
        <v>10000</v>
      </c>
      <c r="D95" s="2">
        <v>45776</v>
      </c>
      <c r="E95" t="s">
        <v>59</v>
      </c>
      <c r="F95" s="4">
        <v>0.48458333333333331</v>
      </c>
      <c r="G95" t="s">
        <v>4116</v>
      </c>
      <c r="I95">
        <v>1</v>
      </c>
      <c r="J95" t="s">
        <v>183</v>
      </c>
      <c r="K95">
        <v>31</v>
      </c>
      <c r="L95" t="s">
        <v>2529</v>
      </c>
      <c r="M95" s="3">
        <v>39870</v>
      </c>
      <c r="P95" s="2">
        <v>45775</v>
      </c>
      <c r="R95">
        <v>1</v>
      </c>
      <c r="S95" s="3">
        <v>39870</v>
      </c>
      <c r="T95" t="s">
        <v>65</v>
      </c>
      <c r="U95">
        <v>111818390001</v>
      </c>
      <c r="V95">
        <v>0</v>
      </c>
      <c r="W95" s="3">
        <v>39870</v>
      </c>
      <c r="X95">
        <v>0</v>
      </c>
      <c r="Y95">
        <v>0</v>
      </c>
      <c r="Z95">
        <v>0</v>
      </c>
      <c r="AA95">
        <v>0</v>
      </c>
      <c r="AD95">
        <v>0</v>
      </c>
      <c r="AM95">
        <v>11181839</v>
      </c>
      <c r="AN95" t="s">
        <v>571</v>
      </c>
      <c r="AP95">
        <v>0</v>
      </c>
      <c r="AQ95">
        <v>0</v>
      </c>
      <c r="AR95">
        <v>0</v>
      </c>
      <c r="AS95">
        <v>0</v>
      </c>
      <c r="AT95">
        <v>0</v>
      </c>
      <c r="AU95">
        <v>0</v>
      </c>
      <c r="AY95" t="s">
        <v>63</v>
      </c>
      <c r="AZ95" t="s">
        <v>6329</v>
      </c>
      <c r="BA95">
        <v>0</v>
      </c>
      <c r="BC95" t="s">
        <v>571</v>
      </c>
      <c r="BF95" t="s">
        <v>4117</v>
      </c>
    </row>
    <row r="96" spans="1:58" x14ac:dyDescent="0.35">
      <c r="A96" t="s">
        <v>3959</v>
      </c>
      <c r="B96">
        <v>10000</v>
      </c>
      <c r="C96">
        <v>10000</v>
      </c>
      <c r="D96" s="2">
        <v>45775</v>
      </c>
      <c r="E96" t="s">
        <v>59</v>
      </c>
      <c r="F96" t="s">
        <v>3923</v>
      </c>
      <c r="G96">
        <v>310180293</v>
      </c>
      <c r="I96">
        <v>1</v>
      </c>
      <c r="J96" t="s">
        <v>183</v>
      </c>
      <c r="K96">
        <v>88</v>
      </c>
      <c r="L96" t="s">
        <v>144</v>
      </c>
      <c r="M96">
        <v>100</v>
      </c>
      <c r="P96" s="2">
        <v>45775</v>
      </c>
      <c r="R96">
        <v>1</v>
      </c>
      <c r="S96">
        <v>100</v>
      </c>
      <c r="T96" t="s">
        <v>65</v>
      </c>
      <c r="U96" t="s">
        <v>3960</v>
      </c>
      <c r="V96">
        <v>0</v>
      </c>
      <c r="W96">
        <v>20</v>
      </c>
      <c r="X96">
        <v>80</v>
      </c>
      <c r="Y96">
        <v>0</v>
      </c>
      <c r="Z96">
        <v>0</v>
      </c>
      <c r="AA96">
        <v>0</v>
      </c>
      <c r="AD96">
        <v>0</v>
      </c>
      <c r="AM96" t="s">
        <v>3961</v>
      </c>
      <c r="AN96" t="s">
        <v>1629</v>
      </c>
      <c r="AP96">
        <v>0</v>
      </c>
      <c r="AQ96">
        <v>0</v>
      </c>
      <c r="AR96">
        <v>0</v>
      </c>
      <c r="AS96">
        <v>0</v>
      </c>
      <c r="AT96">
        <v>0</v>
      </c>
      <c r="AU96">
        <v>0</v>
      </c>
      <c r="AY96" t="s">
        <v>63</v>
      </c>
      <c r="AZ96" t="s">
        <v>6007</v>
      </c>
      <c r="BA96">
        <v>0</v>
      </c>
      <c r="BC96" t="s">
        <v>1629</v>
      </c>
      <c r="BF96" t="s">
        <v>3962</v>
      </c>
    </row>
    <row r="97" spans="1:58" x14ac:dyDescent="0.35">
      <c r="A97" t="s">
        <v>3959</v>
      </c>
      <c r="B97">
        <v>10000</v>
      </c>
      <c r="C97">
        <v>20000</v>
      </c>
      <c r="D97" s="2">
        <v>45775</v>
      </c>
      <c r="E97" t="s">
        <v>59</v>
      </c>
      <c r="F97" t="s">
        <v>3923</v>
      </c>
      <c r="G97">
        <v>310180293</v>
      </c>
      <c r="I97">
        <v>2</v>
      </c>
      <c r="J97" t="s">
        <v>183</v>
      </c>
      <c r="K97">
        <v>105</v>
      </c>
      <c r="L97" t="s">
        <v>281</v>
      </c>
      <c r="M97">
        <v>4</v>
      </c>
      <c r="P97" s="2">
        <v>45775</v>
      </c>
      <c r="R97">
        <v>5</v>
      </c>
      <c r="S97">
        <v>20</v>
      </c>
      <c r="T97" t="s">
        <v>65</v>
      </c>
      <c r="U97" t="s">
        <v>3960</v>
      </c>
      <c r="V97">
        <v>0</v>
      </c>
      <c r="W97">
        <v>20</v>
      </c>
      <c r="X97">
        <v>0</v>
      </c>
      <c r="Y97">
        <v>0</v>
      </c>
      <c r="Z97">
        <v>0</v>
      </c>
      <c r="AA97">
        <v>0</v>
      </c>
      <c r="AD97">
        <v>0</v>
      </c>
      <c r="AM97" t="s">
        <v>3961</v>
      </c>
      <c r="AN97" t="s">
        <v>1629</v>
      </c>
      <c r="AP97">
        <v>0</v>
      </c>
      <c r="AQ97">
        <v>0</v>
      </c>
      <c r="AR97">
        <v>0</v>
      </c>
      <c r="AS97">
        <v>0</v>
      </c>
      <c r="AT97">
        <v>0</v>
      </c>
      <c r="AU97">
        <v>0</v>
      </c>
      <c r="AY97" t="s">
        <v>63</v>
      </c>
      <c r="AZ97" t="s">
        <v>6007</v>
      </c>
      <c r="BA97">
        <v>0</v>
      </c>
      <c r="BC97" t="s">
        <v>1629</v>
      </c>
      <c r="BF97" t="s">
        <v>3962</v>
      </c>
    </row>
    <row r="98" spans="1:58" x14ac:dyDescent="0.35">
      <c r="A98" t="s">
        <v>3963</v>
      </c>
      <c r="B98">
        <v>10000</v>
      </c>
      <c r="C98">
        <v>10000</v>
      </c>
      <c r="D98" s="2">
        <v>45775</v>
      </c>
      <c r="E98" t="s">
        <v>59</v>
      </c>
      <c r="F98" t="s">
        <v>3964</v>
      </c>
      <c r="G98" t="s">
        <v>3965</v>
      </c>
      <c r="I98">
        <v>1</v>
      </c>
      <c r="J98" t="s">
        <v>183</v>
      </c>
      <c r="K98">
        <v>88</v>
      </c>
      <c r="L98" t="s">
        <v>144</v>
      </c>
      <c r="M98">
        <v>100</v>
      </c>
      <c r="P98" s="2">
        <v>45775</v>
      </c>
      <c r="R98">
        <v>1</v>
      </c>
      <c r="S98">
        <v>100</v>
      </c>
      <c r="T98" t="s">
        <v>65</v>
      </c>
      <c r="U98" t="s">
        <v>3966</v>
      </c>
      <c r="V98">
        <v>0</v>
      </c>
      <c r="W98">
        <v>20</v>
      </c>
      <c r="X98">
        <v>80</v>
      </c>
      <c r="Y98">
        <v>0</v>
      </c>
      <c r="Z98">
        <v>0</v>
      </c>
      <c r="AA98">
        <v>0</v>
      </c>
      <c r="AD98">
        <v>0</v>
      </c>
      <c r="AM98" t="s">
        <v>3967</v>
      </c>
      <c r="AN98" t="s">
        <v>1629</v>
      </c>
      <c r="AP98">
        <v>0</v>
      </c>
      <c r="AQ98">
        <v>0</v>
      </c>
      <c r="AR98">
        <v>0</v>
      </c>
      <c r="AS98">
        <v>0</v>
      </c>
      <c r="AT98">
        <v>0</v>
      </c>
      <c r="AU98">
        <v>0</v>
      </c>
      <c r="AY98" t="s">
        <v>63</v>
      </c>
      <c r="AZ98" t="s">
        <v>6008</v>
      </c>
      <c r="BA98">
        <v>0</v>
      </c>
      <c r="BC98" t="s">
        <v>1629</v>
      </c>
      <c r="BF98" t="s">
        <v>3962</v>
      </c>
    </row>
    <row r="99" spans="1:58" x14ac:dyDescent="0.35">
      <c r="A99" t="s">
        <v>3963</v>
      </c>
      <c r="B99">
        <v>10000</v>
      </c>
      <c r="C99">
        <v>20000</v>
      </c>
      <c r="D99" s="2">
        <v>45775</v>
      </c>
      <c r="E99" t="s">
        <v>59</v>
      </c>
      <c r="F99" t="s">
        <v>3964</v>
      </c>
      <c r="G99" t="s">
        <v>3965</v>
      </c>
      <c r="I99">
        <v>2</v>
      </c>
      <c r="J99" t="s">
        <v>183</v>
      </c>
      <c r="K99">
        <v>92</v>
      </c>
      <c r="L99" t="s">
        <v>281</v>
      </c>
      <c r="M99">
        <v>7</v>
      </c>
      <c r="P99" s="2">
        <v>45775</v>
      </c>
      <c r="R99">
        <v>3</v>
      </c>
      <c r="S99">
        <v>21</v>
      </c>
      <c r="T99" t="s">
        <v>65</v>
      </c>
      <c r="U99" t="s">
        <v>3966</v>
      </c>
      <c r="V99">
        <v>0</v>
      </c>
      <c r="W99">
        <v>20</v>
      </c>
      <c r="X99">
        <v>1</v>
      </c>
      <c r="Y99">
        <v>0</v>
      </c>
      <c r="Z99">
        <v>0</v>
      </c>
      <c r="AA99">
        <v>0</v>
      </c>
      <c r="AD99">
        <v>0</v>
      </c>
      <c r="AM99" t="s">
        <v>3967</v>
      </c>
      <c r="AN99" t="s">
        <v>1629</v>
      </c>
      <c r="AP99">
        <v>0</v>
      </c>
      <c r="AQ99">
        <v>0</v>
      </c>
      <c r="AR99">
        <v>0</v>
      </c>
      <c r="AS99">
        <v>0</v>
      </c>
      <c r="AT99">
        <v>0</v>
      </c>
      <c r="AU99">
        <v>0</v>
      </c>
      <c r="AY99" t="s">
        <v>63</v>
      </c>
      <c r="AZ99" t="s">
        <v>6008</v>
      </c>
      <c r="BA99">
        <v>0</v>
      </c>
      <c r="BC99" t="s">
        <v>1629</v>
      </c>
      <c r="BF99" t="s">
        <v>3962</v>
      </c>
    </row>
    <row r="100" spans="1:58" x14ac:dyDescent="0.35">
      <c r="A100" t="s">
        <v>4238</v>
      </c>
      <c r="B100">
        <v>10000</v>
      </c>
      <c r="C100">
        <v>10000</v>
      </c>
      <c r="D100" s="2">
        <v>45777</v>
      </c>
      <c r="E100" t="s">
        <v>59</v>
      </c>
      <c r="F100" t="s">
        <v>4239</v>
      </c>
      <c r="G100" t="s">
        <v>4240</v>
      </c>
      <c r="I100">
        <v>1</v>
      </c>
      <c r="J100" t="s">
        <v>183</v>
      </c>
      <c r="K100">
        <v>88</v>
      </c>
      <c r="L100" t="s">
        <v>144</v>
      </c>
      <c r="M100" s="3">
        <v>1000</v>
      </c>
      <c r="P100" s="2">
        <v>45775</v>
      </c>
      <c r="R100">
        <v>1</v>
      </c>
      <c r="S100" s="3">
        <v>1000</v>
      </c>
      <c r="T100" t="s">
        <v>65</v>
      </c>
      <c r="U100">
        <v>190030320001</v>
      </c>
      <c r="V100">
        <v>0</v>
      </c>
      <c r="W100" s="3">
        <v>1000</v>
      </c>
      <c r="X100">
        <v>0</v>
      </c>
      <c r="Y100">
        <v>0</v>
      </c>
      <c r="Z100">
        <v>0</v>
      </c>
      <c r="AA100">
        <v>0</v>
      </c>
      <c r="AD100">
        <v>0</v>
      </c>
      <c r="AM100">
        <v>19003032</v>
      </c>
      <c r="AN100" t="s">
        <v>282</v>
      </c>
      <c r="AP100">
        <v>0</v>
      </c>
      <c r="AQ100">
        <v>0</v>
      </c>
      <c r="AR100">
        <v>0</v>
      </c>
      <c r="AS100">
        <v>0</v>
      </c>
      <c r="AT100">
        <v>0</v>
      </c>
      <c r="AU100">
        <v>0</v>
      </c>
      <c r="AY100" t="s">
        <v>63</v>
      </c>
      <c r="AZ100" t="s">
        <v>6330</v>
      </c>
      <c r="BA100">
        <v>0</v>
      </c>
      <c r="BC100" t="s">
        <v>282</v>
      </c>
      <c r="BF100" t="s">
        <v>4242</v>
      </c>
    </row>
    <row r="101" spans="1:58" x14ac:dyDescent="0.35">
      <c r="A101" t="s">
        <v>5995</v>
      </c>
      <c r="B101">
        <v>10000</v>
      </c>
      <c r="C101">
        <v>20000</v>
      </c>
      <c r="D101" s="2">
        <v>45779</v>
      </c>
      <c r="E101" t="s">
        <v>59</v>
      </c>
      <c r="F101" t="s">
        <v>5992</v>
      </c>
      <c r="G101">
        <v>17190809007</v>
      </c>
      <c r="I101">
        <v>1</v>
      </c>
      <c r="J101" t="s">
        <v>183</v>
      </c>
      <c r="K101">
        <v>68</v>
      </c>
      <c r="L101" t="s">
        <v>439</v>
      </c>
      <c r="M101" s="3">
        <v>50000</v>
      </c>
      <c r="P101" s="2">
        <v>45775</v>
      </c>
      <c r="R101">
        <v>2</v>
      </c>
      <c r="S101" s="3">
        <v>100000</v>
      </c>
      <c r="T101" t="s">
        <v>65</v>
      </c>
      <c r="U101" t="s">
        <v>1315</v>
      </c>
      <c r="V101">
        <v>0</v>
      </c>
      <c r="W101" s="3">
        <v>100000</v>
      </c>
      <c r="X101">
        <v>0</v>
      </c>
      <c r="Y101">
        <v>0</v>
      </c>
      <c r="Z101">
        <v>0</v>
      </c>
      <c r="AA101">
        <v>0</v>
      </c>
      <c r="AD101">
        <v>0</v>
      </c>
      <c r="AM101" t="s">
        <v>1316</v>
      </c>
      <c r="AN101" t="s">
        <v>170</v>
      </c>
      <c r="AP101">
        <v>0</v>
      </c>
      <c r="AQ101">
        <v>0</v>
      </c>
      <c r="AR101">
        <v>0</v>
      </c>
      <c r="AS101">
        <v>0</v>
      </c>
      <c r="AT101">
        <v>0</v>
      </c>
      <c r="AU101">
        <v>0</v>
      </c>
      <c r="AY101" t="s">
        <v>63</v>
      </c>
      <c r="AZ101" t="s">
        <v>6459</v>
      </c>
      <c r="BA101">
        <v>0</v>
      </c>
      <c r="BC101" t="s">
        <v>170</v>
      </c>
      <c r="BF101" t="s">
        <v>5996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8D93-2ABB-4E65-8AEB-00877FD59F1A}">
  <dimension ref="A1:BF110"/>
  <sheetViews>
    <sheetView topLeftCell="A83" workbookViewId="0">
      <selection activeCell="G119" sqref="G119"/>
    </sheetView>
  </sheetViews>
  <sheetFormatPr defaultRowHeight="14.5" x14ac:dyDescent="0.35"/>
  <cols>
    <col min="4" max="4" width="9.08984375" bestFit="1" customWidth="1"/>
    <col min="16" max="16" width="9.08984375" bestFit="1" customWidth="1"/>
  </cols>
  <sheetData>
    <row r="1" spans="1:58" x14ac:dyDescent="0.35">
      <c r="A1" t="s">
        <v>6089</v>
      </c>
    </row>
    <row r="2" spans="1:58" x14ac:dyDescent="0.35">
      <c r="A2" t="s">
        <v>6228</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6229</v>
      </c>
      <c r="B5">
        <v>10000</v>
      </c>
      <c r="C5">
        <v>10000</v>
      </c>
      <c r="D5" s="2">
        <v>45786</v>
      </c>
      <c r="E5" t="s">
        <v>59</v>
      </c>
      <c r="F5" t="s">
        <v>6230</v>
      </c>
      <c r="G5" t="s">
        <v>6231</v>
      </c>
      <c r="H5" t="s">
        <v>2941</v>
      </c>
      <c r="I5">
        <v>1</v>
      </c>
      <c r="J5" t="s">
        <v>63</v>
      </c>
      <c r="K5" t="s">
        <v>812</v>
      </c>
      <c r="L5" t="s">
        <v>813</v>
      </c>
      <c r="M5" s="3">
        <v>5146</v>
      </c>
      <c r="P5" s="2">
        <v>45776</v>
      </c>
      <c r="R5">
        <v>24</v>
      </c>
      <c r="S5" s="3">
        <v>123504</v>
      </c>
      <c r="T5" t="s">
        <v>65</v>
      </c>
      <c r="U5" t="s">
        <v>6232</v>
      </c>
      <c r="V5">
        <v>0</v>
      </c>
      <c r="W5">
        <v>0</v>
      </c>
      <c r="X5">
        <v>0</v>
      </c>
      <c r="Y5">
        <v>0</v>
      </c>
      <c r="Z5">
        <v>0</v>
      </c>
      <c r="AA5">
        <v>0</v>
      </c>
      <c r="AD5">
        <v>0</v>
      </c>
      <c r="AH5" t="s">
        <v>63</v>
      </c>
      <c r="AI5">
        <v>0</v>
      </c>
      <c r="AJ5" t="s">
        <v>63</v>
      </c>
      <c r="AM5" t="s">
        <v>6233</v>
      </c>
      <c r="AN5" t="s">
        <v>448</v>
      </c>
      <c r="AP5">
        <v>0</v>
      </c>
      <c r="AQ5">
        <v>0</v>
      </c>
      <c r="AR5">
        <v>0</v>
      </c>
      <c r="AS5">
        <v>0</v>
      </c>
      <c r="AT5">
        <v>0</v>
      </c>
      <c r="AU5">
        <v>0</v>
      </c>
      <c r="AY5" t="s">
        <v>63</v>
      </c>
      <c r="BC5" t="s">
        <v>448</v>
      </c>
      <c r="BF5" t="s">
        <v>4049</v>
      </c>
    </row>
    <row r="6" spans="1:58" x14ac:dyDescent="0.35">
      <c r="A6" t="s">
        <v>6234</v>
      </c>
      <c r="B6">
        <v>10000</v>
      </c>
      <c r="C6">
        <v>40000</v>
      </c>
      <c r="D6" s="2">
        <v>45786</v>
      </c>
      <c r="E6" t="s">
        <v>59</v>
      </c>
      <c r="F6" t="s">
        <v>6235</v>
      </c>
      <c r="G6" t="s">
        <v>4046</v>
      </c>
      <c r="H6" t="s">
        <v>2941</v>
      </c>
      <c r="I6">
        <v>2</v>
      </c>
      <c r="J6" t="s">
        <v>63</v>
      </c>
      <c r="K6">
        <v>76</v>
      </c>
      <c r="L6" t="s">
        <v>200</v>
      </c>
      <c r="M6" s="3">
        <v>50000</v>
      </c>
      <c r="P6" s="2">
        <v>45776</v>
      </c>
      <c r="R6">
        <v>6</v>
      </c>
      <c r="S6" s="3">
        <v>300000</v>
      </c>
      <c r="T6" t="s">
        <v>65</v>
      </c>
      <c r="U6" t="s">
        <v>6236</v>
      </c>
      <c r="V6">
        <v>0</v>
      </c>
      <c r="W6">
        <v>0</v>
      </c>
      <c r="X6">
        <v>0</v>
      </c>
      <c r="Y6">
        <v>0</v>
      </c>
      <c r="Z6">
        <v>0</v>
      </c>
      <c r="AA6">
        <v>0</v>
      </c>
      <c r="AD6">
        <v>0</v>
      </c>
      <c r="AH6" t="s">
        <v>63</v>
      </c>
      <c r="AI6">
        <v>0</v>
      </c>
      <c r="AJ6" t="s">
        <v>63</v>
      </c>
      <c r="AM6" t="s">
        <v>6237</v>
      </c>
      <c r="AN6" t="s">
        <v>448</v>
      </c>
      <c r="AP6">
        <v>0</v>
      </c>
      <c r="AQ6">
        <v>0</v>
      </c>
      <c r="AR6">
        <v>0</v>
      </c>
      <c r="AS6">
        <v>0</v>
      </c>
      <c r="AT6">
        <v>0</v>
      </c>
      <c r="AU6">
        <v>0</v>
      </c>
      <c r="AY6" t="s">
        <v>63</v>
      </c>
      <c r="BC6" t="s">
        <v>448</v>
      </c>
      <c r="BF6" t="s">
        <v>4049</v>
      </c>
    </row>
    <row r="7" spans="1:58" x14ac:dyDescent="0.35">
      <c r="A7" t="s">
        <v>6238</v>
      </c>
      <c r="B7">
        <v>10000</v>
      </c>
      <c r="C7">
        <v>10000</v>
      </c>
      <c r="D7" s="2">
        <v>45783</v>
      </c>
      <c r="E7" t="s">
        <v>59</v>
      </c>
      <c r="F7" t="s">
        <v>6239</v>
      </c>
      <c r="G7" t="s">
        <v>3451</v>
      </c>
      <c r="H7" t="s">
        <v>843</v>
      </c>
      <c r="I7">
        <v>1</v>
      </c>
      <c r="J7" t="s">
        <v>63</v>
      </c>
      <c r="K7" t="s">
        <v>152</v>
      </c>
      <c r="L7" t="s">
        <v>153</v>
      </c>
      <c r="M7" s="3">
        <v>34500</v>
      </c>
      <c r="P7" s="2">
        <v>45776</v>
      </c>
      <c r="R7">
        <v>12</v>
      </c>
      <c r="S7" s="3">
        <v>414000</v>
      </c>
      <c r="T7" t="s">
        <v>65</v>
      </c>
      <c r="U7">
        <v>80256230001</v>
      </c>
      <c r="V7">
        <v>0</v>
      </c>
      <c r="W7">
        <v>0</v>
      </c>
      <c r="X7">
        <v>0</v>
      </c>
      <c r="Y7">
        <v>0</v>
      </c>
      <c r="Z7">
        <v>0</v>
      </c>
      <c r="AA7">
        <v>0</v>
      </c>
      <c r="AD7">
        <v>0</v>
      </c>
      <c r="AH7" t="s">
        <v>63</v>
      </c>
      <c r="AI7">
        <v>0</v>
      </c>
      <c r="AJ7" t="s">
        <v>63</v>
      </c>
      <c r="AM7">
        <v>8025623</v>
      </c>
      <c r="AN7" t="s">
        <v>162</v>
      </c>
      <c r="AP7">
        <v>0</v>
      </c>
      <c r="AQ7">
        <v>0</v>
      </c>
      <c r="AR7">
        <v>0</v>
      </c>
      <c r="AS7">
        <v>0</v>
      </c>
      <c r="AT7">
        <v>0</v>
      </c>
      <c r="AU7">
        <v>0</v>
      </c>
      <c r="AY7" t="s">
        <v>63</v>
      </c>
      <c r="BC7" t="s">
        <v>162</v>
      </c>
      <c r="BF7" t="s">
        <v>6240</v>
      </c>
    </row>
    <row r="8" spans="1:58" x14ac:dyDescent="0.35">
      <c r="A8" t="s">
        <v>6241</v>
      </c>
      <c r="B8">
        <v>10000</v>
      </c>
      <c r="C8">
        <v>10000</v>
      </c>
      <c r="D8" s="2">
        <v>45783</v>
      </c>
      <c r="E8" t="s">
        <v>59</v>
      </c>
      <c r="F8" t="s">
        <v>6242</v>
      </c>
      <c r="G8" t="s">
        <v>6231</v>
      </c>
      <c r="H8" t="s">
        <v>2941</v>
      </c>
      <c r="I8">
        <v>1</v>
      </c>
      <c r="J8" t="s">
        <v>63</v>
      </c>
      <c r="K8" t="s">
        <v>812</v>
      </c>
      <c r="L8" t="s">
        <v>813</v>
      </c>
      <c r="M8" s="3">
        <v>2065</v>
      </c>
      <c r="P8" s="2">
        <v>45776</v>
      </c>
      <c r="R8">
        <v>24</v>
      </c>
      <c r="S8" s="3">
        <v>49560</v>
      </c>
      <c r="T8" t="s">
        <v>65</v>
      </c>
      <c r="U8" t="s">
        <v>6243</v>
      </c>
      <c r="V8">
        <v>0</v>
      </c>
      <c r="W8">
        <v>0</v>
      </c>
      <c r="X8">
        <v>0</v>
      </c>
      <c r="Y8">
        <v>0</v>
      </c>
      <c r="Z8">
        <v>0</v>
      </c>
      <c r="AA8">
        <v>0</v>
      </c>
      <c r="AD8">
        <v>0</v>
      </c>
      <c r="AH8" t="s">
        <v>63</v>
      </c>
      <c r="AI8">
        <v>0</v>
      </c>
      <c r="AJ8" t="s">
        <v>63</v>
      </c>
      <c r="AM8" t="s">
        <v>6244</v>
      </c>
      <c r="AN8" t="s">
        <v>448</v>
      </c>
      <c r="AP8">
        <v>0</v>
      </c>
      <c r="AQ8">
        <v>0</v>
      </c>
      <c r="AR8">
        <v>0</v>
      </c>
      <c r="AS8">
        <v>0</v>
      </c>
      <c r="AT8">
        <v>0</v>
      </c>
      <c r="AU8">
        <v>0</v>
      </c>
      <c r="AY8" t="s">
        <v>63</v>
      </c>
      <c r="BC8" t="s">
        <v>448</v>
      </c>
      <c r="BF8" t="s">
        <v>3986</v>
      </c>
    </row>
    <row r="9" spans="1:58" x14ac:dyDescent="0.35">
      <c r="A9" t="s">
        <v>5944</v>
      </c>
      <c r="B9">
        <v>10000</v>
      </c>
      <c r="C9">
        <v>20000</v>
      </c>
      <c r="D9" s="2">
        <v>45779</v>
      </c>
      <c r="E9" t="s">
        <v>59</v>
      </c>
      <c r="F9" t="s">
        <v>5945</v>
      </c>
      <c r="G9" t="s">
        <v>5946</v>
      </c>
      <c r="H9" t="s">
        <v>5947</v>
      </c>
      <c r="I9">
        <v>2</v>
      </c>
      <c r="J9" t="s">
        <v>63</v>
      </c>
      <c r="K9">
        <v>112</v>
      </c>
      <c r="L9" t="s">
        <v>2634</v>
      </c>
      <c r="M9" s="3">
        <v>66600</v>
      </c>
      <c r="P9" s="2">
        <v>45776</v>
      </c>
      <c r="R9">
        <v>104</v>
      </c>
      <c r="S9" s="3">
        <v>6926400</v>
      </c>
      <c r="T9" t="s">
        <v>65</v>
      </c>
      <c r="U9" t="s">
        <v>5948</v>
      </c>
      <c r="V9">
        <v>0</v>
      </c>
      <c r="W9">
        <v>0</v>
      </c>
      <c r="X9">
        <v>0</v>
      </c>
      <c r="Y9">
        <v>0</v>
      </c>
      <c r="Z9">
        <v>0</v>
      </c>
      <c r="AA9">
        <v>0</v>
      </c>
      <c r="AD9">
        <v>0</v>
      </c>
      <c r="AH9" t="s">
        <v>63</v>
      </c>
      <c r="AI9">
        <v>0</v>
      </c>
      <c r="AJ9" t="s">
        <v>63</v>
      </c>
      <c r="AM9" t="s">
        <v>5949</v>
      </c>
      <c r="AN9" t="s">
        <v>75</v>
      </c>
      <c r="AP9">
        <v>0</v>
      </c>
      <c r="AQ9">
        <v>0</v>
      </c>
      <c r="AR9">
        <v>0</v>
      </c>
      <c r="AS9">
        <v>0</v>
      </c>
      <c r="AT9">
        <v>0</v>
      </c>
      <c r="AU9">
        <v>0</v>
      </c>
      <c r="AY9" t="s">
        <v>63</v>
      </c>
      <c r="BC9" t="s">
        <v>75</v>
      </c>
      <c r="BF9" t="s">
        <v>5950</v>
      </c>
    </row>
    <row r="10" spans="1:58" x14ac:dyDescent="0.35">
      <c r="A10" t="s">
        <v>4070</v>
      </c>
      <c r="B10">
        <v>10000</v>
      </c>
      <c r="C10">
        <v>10000</v>
      </c>
      <c r="D10" s="2">
        <v>45776</v>
      </c>
      <c r="E10" t="s">
        <v>59</v>
      </c>
      <c r="F10" t="s">
        <v>4071</v>
      </c>
      <c r="G10" t="s">
        <v>4072</v>
      </c>
      <c r="H10" t="s">
        <v>2124</v>
      </c>
      <c r="I10">
        <v>1</v>
      </c>
      <c r="J10" t="s">
        <v>63</v>
      </c>
      <c r="K10">
        <v>94</v>
      </c>
      <c r="L10" t="s">
        <v>81</v>
      </c>
      <c r="M10" s="3">
        <v>3000</v>
      </c>
      <c r="P10" s="2">
        <v>45776</v>
      </c>
      <c r="R10">
        <v>6</v>
      </c>
      <c r="S10" s="3">
        <v>18000</v>
      </c>
      <c r="T10" t="s">
        <v>65</v>
      </c>
      <c r="U10" t="s">
        <v>2125</v>
      </c>
      <c r="V10">
        <v>0</v>
      </c>
      <c r="W10">
        <v>0</v>
      </c>
      <c r="X10">
        <v>0</v>
      </c>
      <c r="Y10">
        <v>0</v>
      </c>
      <c r="Z10">
        <v>0</v>
      </c>
      <c r="AA10">
        <v>0</v>
      </c>
      <c r="AD10">
        <v>0</v>
      </c>
      <c r="AH10" t="s">
        <v>63</v>
      </c>
      <c r="AI10">
        <v>0</v>
      </c>
      <c r="AJ10" t="s">
        <v>63</v>
      </c>
      <c r="AM10" t="s">
        <v>2126</v>
      </c>
      <c r="AN10" t="s">
        <v>84</v>
      </c>
      <c r="AP10">
        <v>0</v>
      </c>
      <c r="AQ10">
        <v>0</v>
      </c>
      <c r="AR10">
        <v>0</v>
      </c>
      <c r="AS10">
        <v>0</v>
      </c>
      <c r="AT10">
        <v>0</v>
      </c>
      <c r="AU10">
        <v>0</v>
      </c>
      <c r="AY10" t="s">
        <v>63</v>
      </c>
      <c r="BC10" t="s">
        <v>84</v>
      </c>
      <c r="BF10" t="s">
        <v>4073</v>
      </c>
    </row>
    <row r="11" spans="1:58" x14ac:dyDescent="0.35">
      <c r="A11" t="s">
        <v>4162</v>
      </c>
      <c r="B11">
        <v>10000</v>
      </c>
      <c r="C11">
        <v>10000</v>
      </c>
      <c r="D11" s="2">
        <v>45777</v>
      </c>
      <c r="E11" t="s">
        <v>59</v>
      </c>
      <c r="F11" t="s">
        <v>4163</v>
      </c>
      <c r="G11" t="s">
        <v>4072</v>
      </c>
      <c r="H11" t="s">
        <v>2124</v>
      </c>
      <c r="I11">
        <v>1</v>
      </c>
      <c r="J11" t="s">
        <v>63</v>
      </c>
      <c r="K11">
        <v>94</v>
      </c>
      <c r="L11" t="s">
        <v>81</v>
      </c>
      <c r="M11" s="3">
        <v>3000</v>
      </c>
      <c r="P11" s="2">
        <v>45776</v>
      </c>
      <c r="R11">
        <v>6</v>
      </c>
      <c r="S11" s="3">
        <v>18000</v>
      </c>
      <c r="T11" t="s">
        <v>65</v>
      </c>
      <c r="U11" t="s">
        <v>2125</v>
      </c>
      <c r="V11">
        <v>0</v>
      </c>
      <c r="W11">
        <v>0</v>
      </c>
      <c r="X11">
        <v>0</v>
      </c>
      <c r="Y11">
        <v>0</v>
      </c>
      <c r="Z11">
        <v>0</v>
      </c>
      <c r="AA11">
        <v>0</v>
      </c>
      <c r="AD11">
        <v>0</v>
      </c>
      <c r="AH11" t="s">
        <v>63</v>
      </c>
      <c r="AI11">
        <v>0</v>
      </c>
      <c r="AJ11" t="s">
        <v>63</v>
      </c>
      <c r="AM11" t="s">
        <v>2126</v>
      </c>
      <c r="AN11" t="s">
        <v>84</v>
      </c>
      <c r="AP11">
        <v>0</v>
      </c>
      <c r="AQ11">
        <v>0</v>
      </c>
      <c r="AR11">
        <v>0</v>
      </c>
      <c r="AS11">
        <v>0</v>
      </c>
      <c r="AT11">
        <v>0</v>
      </c>
      <c r="AU11">
        <v>0</v>
      </c>
      <c r="AY11" t="s">
        <v>63</v>
      </c>
      <c r="BC11" t="s">
        <v>84</v>
      </c>
      <c r="BF11" t="s">
        <v>4164</v>
      </c>
    </row>
    <row r="12" spans="1:58" x14ac:dyDescent="0.35">
      <c r="A12" t="s">
        <v>3553</v>
      </c>
      <c r="B12">
        <v>10000</v>
      </c>
      <c r="C12">
        <v>40000</v>
      </c>
      <c r="D12" s="2">
        <v>45779</v>
      </c>
      <c r="E12" t="s">
        <v>59</v>
      </c>
      <c r="F12" s="4">
        <v>0.48321759259259262</v>
      </c>
      <c r="G12" t="s">
        <v>2893</v>
      </c>
      <c r="H12" t="s">
        <v>3549</v>
      </c>
      <c r="I12">
        <v>1</v>
      </c>
      <c r="J12" t="s">
        <v>63</v>
      </c>
      <c r="K12">
        <v>79</v>
      </c>
      <c r="L12" t="s">
        <v>92</v>
      </c>
      <c r="M12">
        <v>250</v>
      </c>
      <c r="P12" s="2">
        <v>45776</v>
      </c>
      <c r="R12">
        <v>6</v>
      </c>
      <c r="S12" s="3">
        <v>1500</v>
      </c>
      <c r="T12" t="s">
        <v>65</v>
      </c>
      <c r="U12" t="s">
        <v>3550</v>
      </c>
      <c r="V12">
        <v>0</v>
      </c>
      <c r="W12">
        <v>0</v>
      </c>
      <c r="X12">
        <v>0</v>
      </c>
      <c r="Y12">
        <v>0</v>
      </c>
      <c r="Z12">
        <v>0</v>
      </c>
      <c r="AA12">
        <v>0</v>
      </c>
      <c r="AD12">
        <v>0</v>
      </c>
      <c r="AH12" t="s">
        <v>63</v>
      </c>
      <c r="AI12">
        <v>0</v>
      </c>
      <c r="AJ12" t="s">
        <v>63</v>
      </c>
      <c r="AM12" t="s">
        <v>3551</v>
      </c>
      <c r="AN12" t="s">
        <v>622</v>
      </c>
      <c r="AP12">
        <v>0</v>
      </c>
      <c r="AQ12">
        <v>0</v>
      </c>
      <c r="AR12">
        <v>0</v>
      </c>
      <c r="AS12">
        <v>0</v>
      </c>
      <c r="AT12">
        <v>0</v>
      </c>
      <c r="AU12">
        <v>0</v>
      </c>
      <c r="AY12" t="s">
        <v>63</v>
      </c>
      <c r="BC12" t="s">
        <v>622</v>
      </c>
      <c r="BF12" t="s">
        <v>3554</v>
      </c>
    </row>
    <row r="13" spans="1:58" x14ac:dyDescent="0.35">
      <c r="A13" t="s">
        <v>4188</v>
      </c>
      <c r="B13">
        <v>10000</v>
      </c>
      <c r="C13">
        <v>30000</v>
      </c>
      <c r="D13" s="2">
        <v>45777</v>
      </c>
      <c r="E13" t="s">
        <v>59</v>
      </c>
      <c r="F13" t="s">
        <v>4189</v>
      </c>
      <c r="G13" t="s">
        <v>4173</v>
      </c>
      <c r="H13" t="s">
        <v>119</v>
      </c>
      <c r="I13">
        <v>3</v>
      </c>
      <c r="J13" t="s">
        <v>63</v>
      </c>
      <c r="K13">
        <v>85</v>
      </c>
      <c r="L13" t="s">
        <v>940</v>
      </c>
      <c r="M13" s="3">
        <v>10000</v>
      </c>
      <c r="P13" s="2">
        <v>45776</v>
      </c>
      <c r="R13">
        <v>11</v>
      </c>
      <c r="S13" s="3">
        <v>110000</v>
      </c>
      <c r="T13" t="s">
        <v>65</v>
      </c>
      <c r="U13" t="s">
        <v>4190</v>
      </c>
      <c r="V13">
        <v>0</v>
      </c>
      <c r="W13">
        <v>0</v>
      </c>
      <c r="X13">
        <v>0</v>
      </c>
      <c r="Y13">
        <v>0</v>
      </c>
      <c r="Z13">
        <v>0</v>
      </c>
      <c r="AA13">
        <v>0</v>
      </c>
      <c r="AD13">
        <v>0</v>
      </c>
      <c r="AH13" t="s">
        <v>63</v>
      </c>
      <c r="AI13">
        <v>0</v>
      </c>
      <c r="AJ13" t="s">
        <v>63</v>
      </c>
      <c r="AM13" t="s">
        <v>4191</v>
      </c>
      <c r="AN13" t="s">
        <v>108</v>
      </c>
      <c r="AP13">
        <v>0</v>
      </c>
      <c r="AQ13">
        <v>0</v>
      </c>
      <c r="AR13">
        <v>0</v>
      </c>
      <c r="AS13">
        <v>0</v>
      </c>
      <c r="AT13">
        <v>0</v>
      </c>
      <c r="AU13">
        <v>0</v>
      </c>
      <c r="AY13" t="s">
        <v>63</v>
      </c>
      <c r="BC13" t="s">
        <v>108</v>
      </c>
      <c r="BF13" t="s">
        <v>4192</v>
      </c>
    </row>
    <row r="14" spans="1:58" x14ac:dyDescent="0.35">
      <c r="A14" t="s">
        <v>6245</v>
      </c>
      <c r="B14">
        <v>10000</v>
      </c>
      <c r="C14">
        <v>20000</v>
      </c>
      <c r="D14" s="2">
        <v>45786</v>
      </c>
      <c r="E14" t="s">
        <v>59</v>
      </c>
      <c r="F14" t="s">
        <v>6246</v>
      </c>
      <c r="G14">
        <v>10620258075</v>
      </c>
      <c r="H14" t="s">
        <v>477</v>
      </c>
      <c r="I14">
        <v>2</v>
      </c>
      <c r="J14" t="s">
        <v>63</v>
      </c>
      <c r="K14">
        <v>77</v>
      </c>
      <c r="L14" t="s">
        <v>192</v>
      </c>
      <c r="M14" s="3">
        <v>2500</v>
      </c>
      <c r="P14" s="2">
        <v>45776</v>
      </c>
      <c r="R14">
        <v>88</v>
      </c>
      <c r="S14" s="3">
        <v>220000</v>
      </c>
      <c r="T14" t="s">
        <v>65</v>
      </c>
      <c r="U14" t="s">
        <v>4633</v>
      </c>
      <c r="V14">
        <v>0</v>
      </c>
      <c r="W14">
        <v>0</v>
      </c>
      <c r="X14">
        <v>0</v>
      </c>
      <c r="Y14">
        <v>0</v>
      </c>
      <c r="Z14">
        <v>0</v>
      </c>
      <c r="AA14">
        <v>0</v>
      </c>
      <c r="AD14">
        <v>0</v>
      </c>
      <c r="AH14" t="s">
        <v>63</v>
      </c>
      <c r="AI14">
        <v>0</v>
      </c>
      <c r="AJ14" t="s">
        <v>63</v>
      </c>
      <c r="AM14" t="s">
        <v>4634</v>
      </c>
      <c r="AN14" t="s">
        <v>108</v>
      </c>
      <c r="AP14">
        <v>0</v>
      </c>
      <c r="AQ14">
        <v>0</v>
      </c>
      <c r="AR14">
        <v>0</v>
      </c>
      <c r="AS14">
        <v>0</v>
      </c>
      <c r="AT14">
        <v>0</v>
      </c>
      <c r="AU14">
        <v>0</v>
      </c>
      <c r="AY14" t="s">
        <v>63</v>
      </c>
      <c r="BC14" t="s">
        <v>108</v>
      </c>
      <c r="BF14" t="s">
        <v>6247</v>
      </c>
    </row>
    <row r="15" spans="1:58" x14ac:dyDescent="0.35">
      <c r="A15" t="s">
        <v>4193</v>
      </c>
      <c r="B15">
        <v>10000</v>
      </c>
      <c r="C15">
        <v>30000</v>
      </c>
      <c r="D15" s="2">
        <v>45777</v>
      </c>
      <c r="E15" t="s">
        <v>59</v>
      </c>
      <c r="F15" t="s">
        <v>4194</v>
      </c>
      <c r="G15" t="s">
        <v>4173</v>
      </c>
      <c r="H15" t="s">
        <v>119</v>
      </c>
      <c r="I15">
        <v>3</v>
      </c>
      <c r="J15" t="s">
        <v>63</v>
      </c>
      <c r="K15">
        <v>85</v>
      </c>
      <c r="L15" t="s">
        <v>940</v>
      </c>
      <c r="M15" s="3">
        <v>10000</v>
      </c>
      <c r="P15" s="2">
        <v>45776</v>
      </c>
      <c r="R15">
        <v>11</v>
      </c>
      <c r="S15" s="3">
        <v>110000</v>
      </c>
      <c r="T15" t="s">
        <v>65</v>
      </c>
      <c r="U15" t="s">
        <v>1195</v>
      </c>
      <c r="V15">
        <v>0</v>
      </c>
      <c r="W15">
        <v>0</v>
      </c>
      <c r="X15">
        <v>0</v>
      </c>
      <c r="Y15">
        <v>0</v>
      </c>
      <c r="Z15">
        <v>0</v>
      </c>
      <c r="AA15">
        <v>0</v>
      </c>
      <c r="AD15">
        <v>0</v>
      </c>
      <c r="AH15" t="s">
        <v>63</v>
      </c>
      <c r="AI15">
        <v>0</v>
      </c>
      <c r="AJ15" t="s">
        <v>63</v>
      </c>
      <c r="AM15" t="s">
        <v>1196</v>
      </c>
      <c r="AN15" t="s">
        <v>108</v>
      </c>
      <c r="AP15">
        <v>0</v>
      </c>
      <c r="AQ15">
        <v>0</v>
      </c>
      <c r="AR15">
        <v>0</v>
      </c>
      <c r="AS15">
        <v>0</v>
      </c>
      <c r="AT15">
        <v>0</v>
      </c>
      <c r="AU15">
        <v>0</v>
      </c>
      <c r="AY15" t="s">
        <v>63</v>
      </c>
      <c r="BC15" t="s">
        <v>108</v>
      </c>
      <c r="BF15" t="s">
        <v>4195</v>
      </c>
    </row>
    <row r="16" spans="1:58" x14ac:dyDescent="0.35">
      <c r="A16" t="s">
        <v>4196</v>
      </c>
      <c r="B16">
        <v>10000</v>
      </c>
      <c r="C16">
        <v>30000</v>
      </c>
      <c r="D16" s="2">
        <v>45777</v>
      </c>
      <c r="E16" t="s">
        <v>59</v>
      </c>
      <c r="F16" t="s">
        <v>4197</v>
      </c>
      <c r="G16" t="s">
        <v>4173</v>
      </c>
      <c r="H16" t="s">
        <v>119</v>
      </c>
      <c r="I16">
        <v>3</v>
      </c>
      <c r="J16" t="s">
        <v>63</v>
      </c>
      <c r="K16">
        <v>85</v>
      </c>
      <c r="L16" t="s">
        <v>940</v>
      </c>
      <c r="M16" s="3">
        <v>10000</v>
      </c>
      <c r="P16" s="2">
        <v>45776</v>
      </c>
      <c r="R16">
        <v>11</v>
      </c>
      <c r="S16" s="3">
        <v>110000</v>
      </c>
      <c r="T16" t="s">
        <v>65</v>
      </c>
      <c r="U16" t="s">
        <v>4198</v>
      </c>
      <c r="V16">
        <v>0</v>
      </c>
      <c r="W16">
        <v>0</v>
      </c>
      <c r="X16">
        <v>0</v>
      </c>
      <c r="Y16">
        <v>0</v>
      </c>
      <c r="Z16">
        <v>0</v>
      </c>
      <c r="AA16">
        <v>0</v>
      </c>
      <c r="AD16">
        <v>0</v>
      </c>
      <c r="AH16" t="s">
        <v>63</v>
      </c>
      <c r="AI16">
        <v>0</v>
      </c>
      <c r="AJ16" t="s">
        <v>63</v>
      </c>
      <c r="AM16" t="s">
        <v>4199</v>
      </c>
      <c r="AN16" t="s">
        <v>108</v>
      </c>
      <c r="AP16">
        <v>0</v>
      </c>
      <c r="AQ16">
        <v>0</v>
      </c>
      <c r="AR16">
        <v>0</v>
      </c>
      <c r="AS16">
        <v>0</v>
      </c>
      <c r="AT16">
        <v>0</v>
      </c>
      <c r="AU16">
        <v>0</v>
      </c>
      <c r="AY16" t="s">
        <v>63</v>
      </c>
      <c r="BC16" t="s">
        <v>108</v>
      </c>
      <c r="BF16" t="s">
        <v>4200</v>
      </c>
    </row>
    <row r="17" spans="1:58" x14ac:dyDescent="0.35">
      <c r="A17" t="s">
        <v>6248</v>
      </c>
      <c r="B17">
        <v>10000</v>
      </c>
      <c r="C17">
        <v>30000</v>
      </c>
      <c r="D17" s="2">
        <v>45785</v>
      </c>
      <c r="E17" t="s">
        <v>59</v>
      </c>
      <c r="F17" t="s">
        <v>6249</v>
      </c>
      <c r="G17" t="s">
        <v>6250</v>
      </c>
      <c r="H17" t="s">
        <v>119</v>
      </c>
      <c r="I17">
        <v>3</v>
      </c>
      <c r="J17" t="s">
        <v>63</v>
      </c>
      <c r="K17">
        <v>85</v>
      </c>
      <c r="L17" t="s">
        <v>940</v>
      </c>
      <c r="M17" s="3">
        <v>10000</v>
      </c>
      <c r="P17" s="2">
        <v>45776</v>
      </c>
      <c r="R17">
        <v>11</v>
      </c>
      <c r="S17" s="3">
        <v>110000</v>
      </c>
      <c r="T17" t="s">
        <v>65</v>
      </c>
      <c r="U17" t="s">
        <v>4198</v>
      </c>
      <c r="V17">
        <v>0</v>
      </c>
      <c r="W17">
        <v>0</v>
      </c>
      <c r="X17">
        <v>0</v>
      </c>
      <c r="Y17">
        <v>0</v>
      </c>
      <c r="Z17">
        <v>0</v>
      </c>
      <c r="AA17">
        <v>0</v>
      </c>
      <c r="AD17">
        <v>0</v>
      </c>
      <c r="AH17" t="s">
        <v>63</v>
      </c>
      <c r="AI17">
        <v>0</v>
      </c>
      <c r="AJ17" t="s">
        <v>63</v>
      </c>
      <c r="AM17" t="s">
        <v>4199</v>
      </c>
      <c r="AN17" t="s">
        <v>108</v>
      </c>
      <c r="AP17">
        <v>0</v>
      </c>
      <c r="AQ17">
        <v>0</v>
      </c>
      <c r="AR17">
        <v>0</v>
      </c>
      <c r="AS17">
        <v>0</v>
      </c>
      <c r="AT17">
        <v>0</v>
      </c>
      <c r="AU17">
        <v>0</v>
      </c>
      <c r="AY17" t="s">
        <v>63</v>
      </c>
      <c r="BC17" t="s">
        <v>108</v>
      </c>
      <c r="BF17" t="s">
        <v>6251</v>
      </c>
    </row>
    <row r="18" spans="1:58" x14ac:dyDescent="0.35">
      <c r="A18" t="s">
        <v>4207</v>
      </c>
      <c r="B18">
        <v>10000</v>
      </c>
      <c r="C18">
        <v>30000</v>
      </c>
      <c r="D18" s="2">
        <v>45777</v>
      </c>
      <c r="E18" t="s">
        <v>59</v>
      </c>
      <c r="F18" t="s">
        <v>4208</v>
      </c>
      <c r="G18" t="s">
        <v>4173</v>
      </c>
      <c r="H18" t="s">
        <v>119</v>
      </c>
      <c r="I18">
        <v>3</v>
      </c>
      <c r="J18" t="s">
        <v>63</v>
      </c>
      <c r="K18">
        <v>85</v>
      </c>
      <c r="L18" t="s">
        <v>940</v>
      </c>
      <c r="M18" s="3">
        <v>10000</v>
      </c>
      <c r="P18" s="2">
        <v>45776</v>
      </c>
      <c r="R18">
        <v>11</v>
      </c>
      <c r="S18" s="3">
        <v>110000</v>
      </c>
      <c r="T18" t="s">
        <v>65</v>
      </c>
      <c r="U18" t="s">
        <v>1547</v>
      </c>
      <c r="V18">
        <v>0</v>
      </c>
      <c r="W18">
        <v>0</v>
      </c>
      <c r="X18">
        <v>0</v>
      </c>
      <c r="Y18">
        <v>0</v>
      </c>
      <c r="Z18">
        <v>0</v>
      </c>
      <c r="AA18">
        <v>0</v>
      </c>
      <c r="AD18">
        <v>0</v>
      </c>
      <c r="AH18" t="s">
        <v>63</v>
      </c>
      <c r="AI18">
        <v>0</v>
      </c>
      <c r="AJ18" t="s">
        <v>63</v>
      </c>
      <c r="AM18" t="s">
        <v>1548</v>
      </c>
      <c r="AN18" t="s">
        <v>108</v>
      </c>
      <c r="AP18">
        <v>0</v>
      </c>
      <c r="AQ18">
        <v>0</v>
      </c>
      <c r="AR18">
        <v>0</v>
      </c>
      <c r="AS18">
        <v>0</v>
      </c>
      <c r="AT18">
        <v>0</v>
      </c>
      <c r="AU18">
        <v>0</v>
      </c>
      <c r="AY18" t="s">
        <v>63</v>
      </c>
      <c r="BC18" t="s">
        <v>108</v>
      </c>
      <c r="BF18" t="s">
        <v>4209</v>
      </c>
    </row>
    <row r="19" spans="1:58" x14ac:dyDescent="0.35">
      <c r="A19" t="s">
        <v>6252</v>
      </c>
      <c r="B19">
        <v>10000</v>
      </c>
      <c r="C19">
        <v>40000</v>
      </c>
      <c r="D19" s="2">
        <v>45793</v>
      </c>
      <c r="E19" t="s">
        <v>59</v>
      </c>
      <c r="F19" t="s">
        <v>1701</v>
      </c>
      <c r="G19" t="s">
        <v>6253</v>
      </c>
      <c r="H19" t="s">
        <v>477</v>
      </c>
      <c r="I19">
        <v>2</v>
      </c>
      <c r="J19" t="s">
        <v>63</v>
      </c>
      <c r="K19">
        <v>77</v>
      </c>
      <c r="L19" t="s">
        <v>192</v>
      </c>
      <c r="M19" s="3">
        <v>1250</v>
      </c>
      <c r="P19" s="2">
        <v>45776</v>
      </c>
      <c r="R19">
        <v>88</v>
      </c>
      <c r="S19" s="3">
        <v>110000</v>
      </c>
      <c r="T19" t="s">
        <v>65</v>
      </c>
      <c r="U19" t="s">
        <v>6254</v>
      </c>
      <c r="V19">
        <v>0</v>
      </c>
      <c r="W19">
        <v>0</v>
      </c>
      <c r="X19">
        <v>0</v>
      </c>
      <c r="Y19">
        <v>0</v>
      </c>
      <c r="Z19">
        <v>0</v>
      </c>
      <c r="AA19">
        <v>0</v>
      </c>
      <c r="AD19">
        <v>0</v>
      </c>
      <c r="AH19" t="s">
        <v>63</v>
      </c>
      <c r="AI19">
        <v>0</v>
      </c>
      <c r="AJ19" t="s">
        <v>63</v>
      </c>
      <c r="AM19" t="s">
        <v>6255</v>
      </c>
      <c r="AN19" t="s">
        <v>108</v>
      </c>
      <c r="AP19">
        <v>0</v>
      </c>
      <c r="AQ19">
        <v>0</v>
      </c>
      <c r="AR19">
        <v>0</v>
      </c>
      <c r="AS19">
        <v>0</v>
      </c>
      <c r="AT19">
        <v>0</v>
      </c>
      <c r="AU19">
        <v>0</v>
      </c>
      <c r="AY19" t="s">
        <v>63</v>
      </c>
      <c r="BC19" t="s">
        <v>108</v>
      </c>
      <c r="BF19" t="s">
        <v>6256</v>
      </c>
    </row>
    <row r="20" spans="1:58" x14ac:dyDescent="0.35">
      <c r="A20" t="s">
        <v>6257</v>
      </c>
      <c r="B20">
        <v>10000</v>
      </c>
      <c r="C20">
        <v>40000</v>
      </c>
      <c r="D20" s="2">
        <v>45793</v>
      </c>
      <c r="E20" t="s">
        <v>59</v>
      </c>
      <c r="F20" t="s">
        <v>6258</v>
      </c>
      <c r="G20" t="s">
        <v>6253</v>
      </c>
      <c r="H20" t="s">
        <v>477</v>
      </c>
      <c r="I20">
        <v>2</v>
      </c>
      <c r="J20" t="s">
        <v>63</v>
      </c>
      <c r="K20">
        <v>77</v>
      </c>
      <c r="L20" t="s">
        <v>192</v>
      </c>
      <c r="M20" s="3">
        <v>1250</v>
      </c>
      <c r="P20" s="2">
        <v>45776</v>
      </c>
      <c r="R20">
        <v>88</v>
      </c>
      <c r="S20" s="3">
        <v>110000</v>
      </c>
      <c r="T20" t="s">
        <v>65</v>
      </c>
      <c r="U20" t="s">
        <v>488</v>
      </c>
      <c r="V20">
        <v>0</v>
      </c>
      <c r="W20">
        <v>0</v>
      </c>
      <c r="X20">
        <v>0</v>
      </c>
      <c r="Y20">
        <v>0</v>
      </c>
      <c r="Z20">
        <v>0</v>
      </c>
      <c r="AA20">
        <v>0</v>
      </c>
      <c r="AD20">
        <v>0</v>
      </c>
      <c r="AH20" t="s">
        <v>63</v>
      </c>
      <c r="AI20">
        <v>0</v>
      </c>
      <c r="AJ20" t="s">
        <v>63</v>
      </c>
      <c r="AM20" t="s">
        <v>489</v>
      </c>
      <c r="AN20" t="s">
        <v>108</v>
      </c>
      <c r="AP20">
        <v>0</v>
      </c>
      <c r="AQ20">
        <v>0</v>
      </c>
      <c r="AR20">
        <v>0</v>
      </c>
      <c r="AS20">
        <v>0</v>
      </c>
      <c r="AT20">
        <v>0</v>
      </c>
      <c r="AU20">
        <v>0</v>
      </c>
      <c r="AY20" t="s">
        <v>63</v>
      </c>
      <c r="BC20" t="s">
        <v>108</v>
      </c>
      <c r="BF20" t="s">
        <v>6259</v>
      </c>
    </row>
    <row r="21" spans="1:58" x14ac:dyDescent="0.35">
      <c r="A21" t="s">
        <v>6260</v>
      </c>
      <c r="B21">
        <v>10000</v>
      </c>
      <c r="C21">
        <v>40000</v>
      </c>
      <c r="D21" s="2">
        <v>45793</v>
      </c>
      <c r="E21" t="s">
        <v>59</v>
      </c>
      <c r="F21" t="s">
        <v>6261</v>
      </c>
      <c r="G21" t="s">
        <v>6253</v>
      </c>
      <c r="H21" t="s">
        <v>477</v>
      </c>
      <c r="I21">
        <v>2</v>
      </c>
      <c r="J21" t="s">
        <v>63</v>
      </c>
      <c r="K21">
        <v>77</v>
      </c>
      <c r="L21" t="s">
        <v>192</v>
      </c>
      <c r="M21" s="3">
        <v>1250</v>
      </c>
      <c r="P21" s="2">
        <v>45776</v>
      </c>
      <c r="R21">
        <v>88</v>
      </c>
      <c r="S21" s="3">
        <v>110000</v>
      </c>
      <c r="T21" t="s">
        <v>65</v>
      </c>
      <c r="U21" t="s">
        <v>483</v>
      </c>
      <c r="V21">
        <v>0</v>
      </c>
      <c r="W21">
        <v>0</v>
      </c>
      <c r="X21">
        <v>0</v>
      </c>
      <c r="Y21">
        <v>0</v>
      </c>
      <c r="Z21">
        <v>0</v>
      </c>
      <c r="AA21">
        <v>0</v>
      </c>
      <c r="AD21">
        <v>0</v>
      </c>
      <c r="AH21" t="s">
        <v>63</v>
      </c>
      <c r="AI21">
        <v>0</v>
      </c>
      <c r="AJ21" t="s">
        <v>63</v>
      </c>
      <c r="AM21" t="s">
        <v>484</v>
      </c>
      <c r="AN21" t="s">
        <v>108</v>
      </c>
      <c r="AP21">
        <v>0</v>
      </c>
      <c r="AQ21">
        <v>0</v>
      </c>
      <c r="AR21">
        <v>0</v>
      </c>
      <c r="AS21">
        <v>0</v>
      </c>
      <c r="AT21">
        <v>0</v>
      </c>
      <c r="AU21">
        <v>0</v>
      </c>
      <c r="AY21" t="s">
        <v>63</v>
      </c>
      <c r="BC21" t="s">
        <v>108</v>
      </c>
      <c r="BF21" t="s">
        <v>6262</v>
      </c>
    </row>
    <row r="22" spans="1:58" x14ac:dyDescent="0.35">
      <c r="A22" t="s">
        <v>6263</v>
      </c>
      <c r="B22">
        <v>10000</v>
      </c>
      <c r="C22">
        <v>40000</v>
      </c>
      <c r="D22" s="2">
        <v>45793</v>
      </c>
      <c r="E22" t="s">
        <v>59</v>
      </c>
      <c r="F22" t="s">
        <v>758</v>
      </c>
      <c r="G22" t="s">
        <v>6253</v>
      </c>
      <c r="H22" t="s">
        <v>477</v>
      </c>
      <c r="I22">
        <v>2</v>
      </c>
      <c r="J22" t="s">
        <v>63</v>
      </c>
      <c r="K22">
        <v>77</v>
      </c>
      <c r="L22" t="s">
        <v>192</v>
      </c>
      <c r="M22" s="3">
        <v>2500</v>
      </c>
      <c r="P22" s="2">
        <v>45776</v>
      </c>
      <c r="R22">
        <v>88</v>
      </c>
      <c r="S22" s="3">
        <v>220000</v>
      </c>
      <c r="T22" t="s">
        <v>65</v>
      </c>
      <c r="U22" t="s">
        <v>908</v>
      </c>
      <c r="V22">
        <v>0</v>
      </c>
      <c r="W22">
        <v>0</v>
      </c>
      <c r="X22">
        <v>0</v>
      </c>
      <c r="Y22">
        <v>0</v>
      </c>
      <c r="Z22">
        <v>0</v>
      </c>
      <c r="AA22">
        <v>0</v>
      </c>
      <c r="AD22">
        <v>0</v>
      </c>
      <c r="AH22" t="s">
        <v>63</v>
      </c>
      <c r="AI22">
        <v>0</v>
      </c>
      <c r="AJ22" t="s">
        <v>63</v>
      </c>
      <c r="AM22" t="s">
        <v>909</v>
      </c>
      <c r="AN22" t="s">
        <v>108</v>
      </c>
      <c r="AP22">
        <v>0</v>
      </c>
      <c r="AQ22">
        <v>0</v>
      </c>
      <c r="AR22">
        <v>0</v>
      </c>
      <c r="AS22">
        <v>0</v>
      </c>
      <c r="AT22">
        <v>0</v>
      </c>
      <c r="AU22">
        <v>0</v>
      </c>
      <c r="AY22" t="s">
        <v>63</v>
      </c>
      <c r="BC22" t="s">
        <v>108</v>
      </c>
      <c r="BF22" t="s">
        <v>6264</v>
      </c>
    </row>
    <row r="23" spans="1:58" x14ac:dyDescent="0.35">
      <c r="A23" t="s">
        <v>6265</v>
      </c>
      <c r="B23">
        <v>10000</v>
      </c>
      <c r="C23">
        <v>40000</v>
      </c>
      <c r="D23" s="2">
        <v>45793</v>
      </c>
      <c r="E23" t="s">
        <v>59</v>
      </c>
      <c r="F23" t="s">
        <v>6266</v>
      </c>
      <c r="G23" t="s">
        <v>6253</v>
      </c>
      <c r="H23" t="s">
        <v>477</v>
      </c>
      <c r="I23">
        <v>2</v>
      </c>
      <c r="J23" t="s">
        <v>63</v>
      </c>
      <c r="K23">
        <v>77</v>
      </c>
      <c r="L23" t="s">
        <v>192</v>
      </c>
      <c r="M23" s="3">
        <v>2500</v>
      </c>
      <c r="P23" s="2">
        <v>45776</v>
      </c>
      <c r="R23">
        <v>88</v>
      </c>
      <c r="S23" s="3">
        <v>220000</v>
      </c>
      <c r="T23" t="s">
        <v>65</v>
      </c>
      <c r="U23" t="s">
        <v>5033</v>
      </c>
      <c r="V23">
        <v>0</v>
      </c>
      <c r="W23">
        <v>0</v>
      </c>
      <c r="X23">
        <v>0</v>
      </c>
      <c r="Y23">
        <v>0</v>
      </c>
      <c r="Z23">
        <v>0</v>
      </c>
      <c r="AA23">
        <v>0</v>
      </c>
      <c r="AD23">
        <v>0</v>
      </c>
      <c r="AH23" t="s">
        <v>63</v>
      </c>
      <c r="AI23">
        <v>0</v>
      </c>
      <c r="AJ23" t="s">
        <v>63</v>
      </c>
      <c r="AM23" t="s">
        <v>5034</v>
      </c>
      <c r="AN23" t="s">
        <v>108</v>
      </c>
      <c r="AP23">
        <v>0</v>
      </c>
      <c r="AQ23">
        <v>0</v>
      </c>
      <c r="AR23">
        <v>0</v>
      </c>
      <c r="AS23">
        <v>0</v>
      </c>
      <c r="AT23">
        <v>0</v>
      </c>
      <c r="AU23">
        <v>0</v>
      </c>
      <c r="AY23" t="s">
        <v>63</v>
      </c>
      <c r="BC23" t="s">
        <v>108</v>
      </c>
      <c r="BF23" t="s">
        <v>6267</v>
      </c>
    </row>
    <row r="24" spans="1:58" x14ac:dyDescent="0.35">
      <c r="A24" t="s">
        <v>6268</v>
      </c>
      <c r="B24">
        <v>10000</v>
      </c>
      <c r="C24">
        <v>40000</v>
      </c>
      <c r="D24" s="2">
        <v>45793</v>
      </c>
      <c r="E24" t="s">
        <v>59</v>
      </c>
      <c r="F24" t="s">
        <v>6269</v>
      </c>
      <c r="G24" t="s">
        <v>6253</v>
      </c>
      <c r="H24" t="s">
        <v>477</v>
      </c>
      <c r="I24">
        <v>2</v>
      </c>
      <c r="J24" t="s">
        <v>63</v>
      </c>
      <c r="K24">
        <v>77</v>
      </c>
      <c r="L24" t="s">
        <v>192</v>
      </c>
      <c r="M24" s="3">
        <v>1250</v>
      </c>
      <c r="P24" s="2">
        <v>45776</v>
      </c>
      <c r="R24">
        <v>88</v>
      </c>
      <c r="S24" s="3">
        <v>110000</v>
      </c>
      <c r="T24" t="s">
        <v>65</v>
      </c>
      <c r="U24" t="s">
        <v>6270</v>
      </c>
      <c r="V24">
        <v>0</v>
      </c>
      <c r="W24">
        <v>0</v>
      </c>
      <c r="X24">
        <v>0</v>
      </c>
      <c r="Y24">
        <v>0</v>
      </c>
      <c r="Z24">
        <v>0</v>
      </c>
      <c r="AA24">
        <v>0</v>
      </c>
      <c r="AD24">
        <v>0</v>
      </c>
      <c r="AH24" t="s">
        <v>63</v>
      </c>
      <c r="AI24">
        <v>0</v>
      </c>
      <c r="AJ24" t="s">
        <v>63</v>
      </c>
      <c r="AM24" t="s">
        <v>6271</v>
      </c>
      <c r="AN24" t="s">
        <v>108</v>
      </c>
      <c r="AP24">
        <v>0</v>
      </c>
      <c r="AQ24">
        <v>0</v>
      </c>
      <c r="AR24">
        <v>0</v>
      </c>
      <c r="AS24">
        <v>0</v>
      </c>
      <c r="AT24">
        <v>0</v>
      </c>
      <c r="AU24">
        <v>0</v>
      </c>
      <c r="AY24" t="s">
        <v>63</v>
      </c>
      <c r="BC24" t="s">
        <v>108</v>
      </c>
      <c r="BF24" t="s">
        <v>6272</v>
      </c>
    </row>
    <row r="25" spans="1:58" x14ac:dyDescent="0.35">
      <c r="A25" t="s">
        <v>6273</v>
      </c>
      <c r="B25">
        <v>10000</v>
      </c>
      <c r="C25">
        <v>40000</v>
      </c>
      <c r="D25" s="2">
        <v>45793</v>
      </c>
      <c r="E25" t="s">
        <v>59</v>
      </c>
      <c r="F25" t="s">
        <v>6274</v>
      </c>
      <c r="G25" t="s">
        <v>6253</v>
      </c>
      <c r="H25" t="s">
        <v>477</v>
      </c>
      <c r="I25">
        <v>2</v>
      </c>
      <c r="J25" t="s">
        <v>63</v>
      </c>
      <c r="K25">
        <v>77</v>
      </c>
      <c r="L25" t="s">
        <v>192</v>
      </c>
      <c r="M25" s="3">
        <v>2500</v>
      </c>
      <c r="P25" s="2">
        <v>45776</v>
      </c>
      <c r="R25">
        <v>88</v>
      </c>
      <c r="S25" s="3">
        <v>220000</v>
      </c>
      <c r="T25" t="s">
        <v>65</v>
      </c>
      <c r="U25" t="s">
        <v>903</v>
      </c>
      <c r="V25">
        <v>0</v>
      </c>
      <c r="W25">
        <v>0</v>
      </c>
      <c r="X25">
        <v>0</v>
      </c>
      <c r="Y25">
        <v>0</v>
      </c>
      <c r="Z25">
        <v>0</v>
      </c>
      <c r="AA25">
        <v>0</v>
      </c>
      <c r="AD25">
        <v>0</v>
      </c>
      <c r="AH25" t="s">
        <v>63</v>
      </c>
      <c r="AI25">
        <v>0</v>
      </c>
      <c r="AJ25" t="s">
        <v>63</v>
      </c>
      <c r="AM25" t="s">
        <v>904</v>
      </c>
      <c r="AN25" t="s">
        <v>108</v>
      </c>
      <c r="AP25">
        <v>0</v>
      </c>
      <c r="AQ25">
        <v>0</v>
      </c>
      <c r="AR25">
        <v>0</v>
      </c>
      <c r="AS25">
        <v>0</v>
      </c>
      <c r="AT25">
        <v>0</v>
      </c>
      <c r="AU25">
        <v>0</v>
      </c>
      <c r="AY25" t="s">
        <v>63</v>
      </c>
      <c r="BC25" t="s">
        <v>108</v>
      </c>
      <c r="BF25" t="s">
        <v>6275</v>
      </c>
    </row>
    <row r="26" spans="1:58" x14ac:dyDescent="0.35">
      <c r="A26" t="s">
        <v>6276</v>
      </c>
      <c r="B26">
        <v>10000</v>
      </c>
      <c r="C26">
        <v>40000</v>
      </c>
      <c r="D26" s="2">
        <v>45793</v>
      </c>
      <c r="E26" t="s">
        <v>59</v>
      </c>
      <c r="F26" t="s">
        <v>3091</v>
      </c>
      <c r="G26" t="s">
        <v>6253</v>
      </c>
      <c r="H26" t="s">
        <v>477</v>
      </c>
      <c r="I26">
        <v>2</v>
      </c>
      <c r="J26" t="s">
        <v>63</v>
      </c>
      <c r="K26">
        <v>77</v>
      </c>
      <c r="L26" t="s">
        <v>192</v>
      </c>
      <c r="M26" s="3">
        <v>1250</v>
      </c>
      <c r="P26" s="2">
        <v>45776</v>
      </c>
      <c r="R26">
        <v>88</v>
      </c>
      <c r="S26" s="3">
        <v>110000</v>
      </c>
      <c r="T26" t="s">
        <v>65</v>
      </c>
      <c r="U26" t="s">
        <v>5044</v>
      </c>
      <c r="V26">
        <v>0</v>
      </c>
      <c r="W26">
        <v>0</v>
      </c>
      <c r="X26">
        <v>0</v>
      </c>
      <c r="Y26">
        <v>0</v>
      </c>
      <c r="Z26">
        <v>0</v>
      </c>
      <c r="AA26">
        <v>0</v>
      </c>
      <c r="AD26">
        <v>0</v>
      </c>
      <c r="AH26" t="s">
        <v>63</v>
      </c>
      <c r="AI26">
        <v>0</v>
      </c>
      <c r="AJ26" t="s">
        <v>63</v>
      </c>
      <c r="AM26" t="s">
        <v>5045</v>
      </c>
      <c r="AN26" t="s">
        <v>108</v>
      </c>
      <c r="AP26">
        <v>0</v>
      </c>
      <c r="AQ26">
        <v>0</v>
      </c>
      <c r="AR26">
        <v>0</v>
      </c>
      <c r="AS26">
        <v>0</v>
      </c>
      <c r="AT26">
        <v>0</v>
      </c>
      <c r="AU26">
        <v>0</v>
      </c>
      <c r="AY26" t="s">
        <v>63</v>
      </c>
      <c r="BC26" t="s">
        <v>108</v>
      </c>
      <c r="BF26" t="s">
        <v>6277</v>
      </c>
    </row>
    <row r="27" spans="1:58" x14ac:dyDescent="0.35">
      <c r="A27" t="s">
        <v>5857</v>
      </c>
      <c r="B27">
        <v>10000</v>
      </c>
      <c r="C27">
        <v>30000</v>
      </c>
      <c r="D27" s="2">
        <v>45782</v>
      </c>
      <c r="E27" t="s">
        <v>59</v>
      </c>
      <c r="F27" t="s">
        <v>5858</v>
      </c>
      <c r="G27" t="s">
        <v>5859</v>
      </c>
      <c r="H27" t="s">
        <v>62</v>
      </c>
      <c r="I27">
        <v>1</v>
      </c>
      <c r="J27" t="s">
        <v>63</v>
      </c>
      <c r="K27" t="s">
        <v>70</v>
      </c>
      <c r="L27" t="s">
        <v>3800</v>
      </c>
      <c r="M27">
        <v>25</v>
      </c>
      <c r="P27" s="2">
        <v>45776</v>
      </c>
      <c r="R27">
        <v>8</v>
      </c>
      <c r="S27">
        <v>200</v>
      </c>
      <c r="T27" t="s">
        <v>65</v>
      </c>
      <c r="U27" t="s">
        <v>66</v>
      </c>
      <c r="V27">
        <v>0</v>
      </c>
      <c r="W27">
        <v>0</v>
      </c>
      <c r="X27">
        <v>0</v>
      </c>
      <c r="Y27">
        <v>0</v>
      </c>
      <c r="Z27">
        <v>0</v>
      </c>
      <c r="AA27">
        <v>0</v>
      </c>
      <c r="AD27">
        <v>0</v>
      </c>
      <c r="AH27" t="s">
        <v>63</v>
      </c>
      <c r="AI27">
        <v>0</v>
      </c>
      <c r="AJ27" t="s">
        <v>63</v>
      </c>
      <c r="AM27" t="s">
        <v>67</v>
      </c>
      <c r="AN27" t="s">
        <v>68</v>
      </c>
      <c r="AP27">
        <v>0</v>
      </c>
      <c r="AQ27">
        <v>0</v>
      </c>
      <c r="AR27">
        <v>0</v>
      </c>
      <c r="AS27">
        <v>0</v>
      </c>
      <c r="AT27">
        <v>0</v>
      </c>
      <c r="AU27">
        <v>0</v>
      </c>
      <c r="AY27" t="s">
        <v>63</v>
      </c>
      <c r="BC27" t="s">
        <v>68</v>
      </c>
      <c r="BF27" t="s">
        <v>5860</v>
      </c>
    </row>
    <row r="28" spans="1:58" x14ac:dyDescent="0.35">
      <c r="A28" t="s">
        <v>5857</v>
      </c>
      <c r="B28">
        <v>20000</v>
      </c>
      <c r="C28">
        <v>40000</v>
      </c>
      <c r="D28" s="2">
        <v>45782</v>
      </c>
      <c r="E28" t="s">
        <v>59</v>
      </c>
      <c r="F28" t="s">
        <v>5858</v>
      </c>
      <c r="G28" t="s">
        <v>5859</v>
      </c>
      <c r="H28" t="s">
        <v>62</v>
      </c>
      <c r="I28">
        <v>1</v>
      </c>
      <c r="J28" t="s">
        <v>63</v>
      </c>
      <c r="K28" t="s">
        <v>70</v>
      </c>
      <c r="L28" t="s">
        <v>3800</v>
      </c>
      <c r="M28" s="3">
        <v>22475</v>
      </c>
      <c r="P28" s="2">
        <v>45776</v>
      </c>
      <c r="R28">
        <v>8</v>
      </c>
      <c r="S28" s="3">
        <v>179800</v>
      </c>
      <c r="T28" t="s">
        <v>65</v>
      </c>
      <c r="U28" t="s">
        <v>66</v>
      </c>
      <c r="V28">
        <v>0</v>
      </c>
      <c r="W28">
        <v>0</v>
      </c>
      <c r="X28">
        <v>0</v>
      </c>
      <c r="Y28">
        <v>0</v>
      </c>
      <c r="Z28">
        <v>0</v>
      </c>
      <c r="AA28">
        <v>0</v>
      </c>
      <c r="AD28">
        <v>0</v>
      </c>
      <c r="AH28" t="s">
        <v>63</v>
      </c>
      <c r="AI28">
        <v>0</v>
      </c>
      <c r="AJ28" t="s">
        <v>63</v>
      </c>
      <c r="AM28" t="s">
        <v>67</v>
      </c>
      <c r="AN28" t="s">
        <v>68</v>
      </c>
      <c r="AP28">
        <v>0</v>
      </c>
      <c r="AQ28">
        <v>0</v>
      </c>
      <c r="AR28">
        <v>0</v>
      </c>
      <c r="AS28">
        <v>0</v>
      </c>
      <c r="AT28">
        <v>0</v>
      </c>
      <c r="AU28">
        <v>0</v>
      </c>
      <c r="AY28" t="s">
        <v>63</v>
      </c>
      <c r="BC28" t="s">
        <v>68</v>
      </c>
      <c r="BF28" t="s">
        <v>5860</v>
      </c>
    </row>
    <row r="29" spans="1:58" x14ac:dyDescent="0.35">
      <c r="A29" t="s">
        <v>4102</v>
      </c>
      <c r="B29">
        <v>10000</v>
      </c>
      <c r="C29">
        <v>10000</v>
      </c>
      <c r="D29" s="2">
        <v>45777</v>
      </c>
      <c r="E29" t="s">
        <v>59</v>
      </c>
      <c r="F29" t="s">
        <v>4096</v>
      </c>
      <c r="G29" t="s">
        <v>4103</v>
      </c>
      <c r="H29" t="s">
        <v>2211</v>
      </c>
      <c r="I29">
        <v>1</v>
      </c>
      <c r="J29" t="s">
        <v>63</v>
      </c>
      <c r="K29">
        <v>32</v>
      </c>
      <c r="L29" t="s">
        <v>516</v>
      </c>
      <c r="M29" s="3">
        <v>5860</v>
      </c>
      <c r="P29" s="2">
        <v>45776</v>
      </c>
      <c r="R29">
        <v>1</v>
      </c>
      <c r="S29" s="3">
        <v>5860</v>
      </c>
      <c r="T29" t="s">
        <v>65</v>
      </c>
      <c r="U29" t="s">
        <v>2212</v>
      </c>
      <c r="V29">
        <v>0</v>
      </c>
      <c r="W29">
        <v>0</v>
      </c>
      <c r="X29">
        <v>0</v>
      </c>
      <c r="Y29">
        <v>0</v>
      </c>
      <c r="Z29">
        <v>0</v>
      </c>
      <c r="AA29">
        <v>0</v>
      </c>
      <c r="AD29">
        <v>0</v>
      </c>
      <c r="AH29" t="s">
        <v>63</v>
      </c>
      <c r="AI29">
        <v>0</v>
      </c>
      <c r="AJ29" t="s">
        <v>63</v>
      </c>
      <c r="AM29" t="s">
        <v>2213</v>
      </c>
      <c r="AN29" t="s">
        <v>465</v>
      </c>
      <c r="AP29">
        <v>0</v>
      </c>
      <c r="AQ29">
        <v>0</v>
      </c>
      <c r="AR29">
        <v>0</v>
      </c>
      <c r="AS29">
        <v>0</v>
      </c>
      <c r="AT29">
        <v>0</v>
      </c>
      <c r="AU29">
        <v>0</v>
      </c>
      <c r="AY29" t="s">
        <v>63</v>
      </c>
      <c r="BC29" t="s">
        <v>465</v>
      </c>
      <c r="BF29" t="s">
        <v>3690</v>
      </c>
    </row>
    <row r="30" spans="1:58" x14ac:dyDescent="0.35">
      <c r="A30" t="s">
        <v>4233</v>
      </c>
      <c r="B30">
        <v>10000</v>
      </c>
      <c r="C30">
        <v>10000</v>
      </c>
      <c r="D30" s="2">
        <v>45777</v>
      </c>
      <c r="E30" t="s">
        <v>59</v>
      </c>
      <c r="F30" s="4">
        <v>0.53704861111111113</v>
      </c>
      <c r="G30" t="s">
        <v>4234</v>
      </c>
      <c r="H30" t="s">
        <v>2211</v>
      </c>
      <c r="I30">
        <v>1</v>
      </c>
      <c r="J30" t="s">
        <v>63</v>
      </c>
      <c r="K30">
        <v>32</v>
      </c>
      <c r="L30" t="s">
        <v>516</v>
      </c>
      <c r="M30" s="3">
        <v>5860</v>
      </c>
      <c r="P30" s="2">
        <v>45776</v>
      </c>
      <c r="R30">
        <v>1</v>
      </c>
      <c r="S30" s="3">
        <v>5860</v>
      </c>
      <c r="T30" t="s">
        <v>65</v>
      </c>
      <c r="U30" t="s">
        <v>2212</v>
      </c>
      <c r="V30">
        <v>0</v>
      </c>
      <c r="W30">
        <v>0</v>
      </c>
      <c r="X30">
        <v>0</v>
      </c>
      <c r="Y30">
        <v>0</v>
      </c>
      <c r="Z30">
        <v>0</v>
      </c>
      <c r="AA30">
        <v>0</v>
      </c>
      <c r="AD30">
        <v>0</v>
      </c>
      <c r="AH30" t="s">
        <v>63</v>
      </c>
      <c r="AI30">
        <v>0</v>
      </c>
      <c r="AJ30" t="s">
        <v>63</v>
      </c>
      <c r="AM30" t="s">
        <v>2213</v>
      </c>
      <c r="AN30" t="s">
        <v>465</v>
      </c>
      <c r="AP30">
        <v>0</v>
      </c>
      <c r="AQ30">
        <v>0</v>
      </c>
      <c r="AR30">
        <v>0</v>
      </c>
      <c r="AS30">
        <v>0</v>
      </c>
      <c r="AT30">
        <v>0</v>
      </c>
      <c r="AU30">
        <v>0</v>
      </c>
      <c r="AY30" t="s">
        <v>63</v>
      </c>
      <c r="BC30" t="s">
        <v>465</v>
      </c>
      <c r="BF30" t="s">
        <v>4032</v>
      </c>
    </row>
    <row r="31" spans="1:58" x14ac:dyDescent="0.35">
      <c r="A31" t="s">
        <v>4104</v>
      </c>
      <c r="B31">
        <v>10000</v>
      </c>
      <c r="C31">
        <v>10000</v>
      </c>
      <c r="D31" s="2">
        <v>45777</v>
      </c>
      <c r="E31" t="s">
        <v>59</v>
      </c>
      <c r="F31" t="s">
        <v>4096</v>
      </c>
      <c r="G31" t="s">
        <v>4105</v>
      </c>
      <c r="H31" t="s">
        <v>515</v>
      </c>
      <c r="I31">
        <v>1</v>
      </c>
      <c r="J31" t="s">
        <v>63</v>
      </c>
      <c r="K31">
        <v>32</v>
      </c>
      <c r="L31" t="s">
        <v>516</v>
      </c>
      <c r="M31" s="3">
        <v>5860</v>
      </c>
      <c r="P31" s="2">
        <v>45776</v>
      </c>
      <c r="R31">
        <v>1</v>
      </c>
      <c r="S31" s="3">
        <v>5860</v>
      </c>
      <c r="T31" t="s">
        <v>65</v>
      </c>
      <c r="U31" t="s">
        <v>517</v>
      </c>
      <c r="V31">
        <v>0</v>
      </c>
      <c r="W31">
        <v>0</v>
      </c>
      <c r="X31">
        <v>0</v>
      </c>
      <c r="Y31">
        <v>0</v>
      </c>
      <c r="Z31">
        <v>0</v>
      </c>
      <c r="AA31">
        <v>0</v>
      </c>
      <c r="AD31">
        <v>0</v>
      </c>
      <c r="AH31" t="s">
        <v>63</v>
      </c>
      <c r="AI31">
        <v>0</v>
      </c>
      <c r="AJ31" t="s">
        <v>63</v>
      </c>
      <c r="AM31" t="s">
        <v>518</v>
      </c>
      <c r="AN31" t="s">
        <v>465</v>
      </c>
      <c r="AP31">
        <v>0</v>
      </c>
      <c r="AQ31">
        <v>0</v>
      </c>
      <c r="AR31">
        <v>0</v>
      </c>
      <c r="AS31">
        <v>0</v>
      </c>
      <c r="AT31">
        <v>0</v>
      </c>
      <c r="AU31">
        <v>0</v>
      </c>
      <c r="AY31" t="s">
        <v>63</v>
      </c>
      <c r="BC31" t="s">
        <v>465</v>
      </c>
      <c r="BF31" t="s">
        <v>4106</v>
      </c>
    </row>
    <row r="32" spans="1:58" x14ac:dyDescent="0.35">
      <c r="A32" t="s">
        <v>6129</v>
      </c>
      <c r="B32">
        <v>10000</v>
      </c>
      <c r="C32">
        <v>10000</v>
      </c>
      <c r="D32" s="2">
        <v>45786</v>
      </c>
      <c r="E32" t="s">
        <v>59</v>
      </c>
      <c r="F32" t="s">
        <v>6130</v>
      </c>
      <c r="G32">
        <v>860909190918</v>
      </c>
      <c r="H32" t="s">
        <v>6131</v>
      </c>
      <c r="I32">
        <v>1</v>
      </c>
      <c r="J32" t="s">
        <v>63</v>
      </c>
      <c r="K32">
        <v>79</v>
      </c>
      <c r="L32" t="s">
        <v>92</v>
      </c>
      <c r="M32">
        <v>167</v>
      </c>
      <c r="P32" s="2">
        <v>45776</v>
      </c>
      <c r="R32">
        <v>42</v>
      </c>
      <c r="S32" s="3">
        <v>7020</v>
      </c>
      <c r="T32" t="s">
        <v>65</v>
      </c>
      <c r="U32">
        <v>200717160001</v>
      </c>
      <c r="V32">
        <v>0</v>
      </c>
      <c r="W32">
        <v>0</v>
      </c>
      <c r="X32">
        <v>0</v>
      </c>
      <c r="Y32">
        <v>0</v>
      </c>
      <c r="Z32">
        <v>0</v>
      </c>
      <c r="AA32">
        <v>0</v>
      </c>
      <c r="AD32">
        <v>0</v>
      </c>
      <c r="AH32" t="s">
        <v>63</v>
      </c>
      <c r="AI32">
        <v>0</v>
      </c>
      <c r="AJ32" t="s">
        <v>63</v>
      </c>
      <c r="AM32">
        <v>20071716</v>
      </c>
      <c r="AN32" t="s">
        <v>571</v>
      </c>
      <c r="AP32">
        <v>0</v>
      </c>
      <c r="AQ32">
        <v>0</v>
      </c>
      <c r="AR32">
        <v>0</v>
      </c>
      <c r="AS32">
        <v>0</v>
      </c>
      <c r="AT32">
        <v>0</v>
      </c>
      <c r="AU32">
        <v>0</v>
      </c>
      <c r="AY32" t="s">
        <v>63</v>
      </c>
      <c r="BC32" t="s">
        <v>571</v>
      </c>
      <c r="BF32" t="s">
        <v>6132</v>
      </c>
    </row>
    <row r="33" spans="1:58" x14ac:dyDescent="0.35">
      <c r="A33" t="s">
        <v>6129</v>
      </c>
      <c r="B33">
        <v>20000</v>
      </c>
      <c r="C33">
        <v>10000</v>
      </c>
      <c r="D33" s="2">
        <v>45786</v>
      </c>
      <c r="E33" t="s">
        <v>59</v>
      </c>
      <c r="F33" t="s">
        <v>6130</v>
      </c>
      <c r="G33">
        <v>860909190918</v>
      </c>
      <c r="H33" t="s">
        <v>6131</v>
      </c>
      <c r="I33">
        <v>1</v>
      </c>
      <c r="J33" t="s">
        <v>63</v>
      </c>
      <c r="K33">
        <v>79</v>
      </c>
      <c r="L33" t="s">
        <v>92</v>
      </c>
      <c r="M33">
        <v>71</v>
      </c>
      <c r="P33" s="2">
        <v>45776</v>
      </c>
      <c r="R33">
        <v>42</v>
      </c>
      <c r="S33" s="3">
        <v>3000</v>
      </c>
      <c r="T33" t="s">
        <v>65</v>
      </c>
      <c r="U33">
        <v>200717160001</v>
      </c>
      <c r="V33">
        <v>0</v>
      </c>
      <c r="W33">
        <v>0</v>
      </c>
      <c r="X33">
        <v>0</v>
      </c>
      <c r="Y33">
        <v>0</v>
      </c>
      <c r="Z33">
        <v>0</v>
      </c>
      <c r="AA33">
        <v>0</v>
      </c>
      <c r="AD33">
        <v>0</v>
      </c>
      <c r="AH33" t="s">
        <v>63</v>
      </c>
      <c r="AI33">
        <v>0</v>
      </c>
      <c r="AJ33" t="s">
        <v>63</v>
      </c>
      <c r="AM33">
        <v>20071716</v>
      </c>
      <c r="AN33" t="s">
        <v>571</v>
      </c>
      <c r="AP33">
        <v>0</v>
      </c>
      <c r="AQ33">
        <v>0</v>
      </c>
      <c r="AR33">
        <v>0</v>
      </c>
      <c r="AS33">
        <v>0</v>
      </c>
      <c r="AT33">
        <v>0</v>
      </c>
      <c r="AU33">
        <v>0</v>
      </c>
      <c r="AY33" t="s">
        <v>63</v>
      </c>
      <c r="BC33" t="s">
        <v>571</v>
      </c>
      <c r="BF33" t="s">
        <v>6132</v>
      </c>
    </row>
    <row r="34" spans="1:58" x14ac:dyDescent="0.35">
      <c r="A34" t="s">
        <v>6129</v>
      </c>
      <c r="B34">
        <v>30000</v>
      </c>
      <c r="C34">
        <v>10000</v>
      </c>
      <c r="D34" s="2">
        <v>45786</v>
      </c>
      <c r="E34" t="s">
        <v>59</v>
      </c>
      <c r="F34" t="s">
        <v>6130</v>
      </c>
      <c r="G34">
        <v>860909190918</v>
      </c>
      <c r="H34" t="s">
        <v>6131</v>
      </c>
      <c r="I34">
        <v>1</v>
      </c>
      <c r="J34" t="s">
        <v>63</v>
      </c>
      <c r="K34">
        <v>79</v>
      </c>
      <c r="L34" t="s">
        <v>92</v>
      </c>
      <c r="M34">
        <v>71</v>
      </c>
      <c r="P34" s="2">
        <v>45776</v>
      </c>
      <c r="R34">
        <v>42</v>
      </c>
      <c r="S34" s="3">
        <v>3000</v>
      </c>
      <c r="T34" t="s">
        <v>65</v>
      </c>
      <c r="U34">
        <v>200717160001</v>
      </c>
      <c r="V34">
        <v>0</v>
      </c>
      <c r="W34">
        <v>0</v>
      </c>
      <c r="X34">
        <v>0</v>
      </c>
      <c r="Y34">
        <v>0</v>
      </c>
      <c r="Z34">
        <v>0</v>
      </c>
      <c r="AA34">
        <v>0</v>
      </c>
      <c r="AD34">
        <v>0</v>
      </c>
      <c r="AH34" t="s">
        <v>63</v>
      </c>
      <c r="AI34">
        <v>0</v>
      </c>
      <c r="AJ34" t="s">
        <v>63</v>
      </c>
      <c r="AM34">
        <v>20071716</v>
      </c>
      <c r="AN34" t="s">
        <v>571</v>
      </c>
      <c r="AP34">
        <v>0</v>
      </c>
      <c r="AQ34">
        <v>0</v>
      </c>
      <c r="AR34">
        <v>0</v>
      </c>
      <c r="AS34">
        <v>0</v>
      </c>
      <c r="AT34">
        <v>0</v>
      </c>
      <c r="AU34">
        <v>0</v>
      </c>
      <c r="AY34" t="s">
        <v>63</v>
      </c>
      <c r="BC34" t="s">
        <v>571</v>
      </c>
      <c r="BF34" t="s">
        <v>6132</v>
      </c>
    </row>
    <row r="35" spans="1:58" x14ac:dyDescent="0.35">
      <c r="A35" t="s">
        <v>6031</v>
      </c>
      <c r="B35">
        <v>10000</v>
      </c>
      <c r="C35">
        <v>10000</v>
      </c>
      <c r="D35" s="2">
        <v>45779</v>
      </c>
      <c r="E35" t="s">
        <v>59</v>
      </c>
      <c r="F35" t="s">
        <v>6032</v>
      </c>
      <c r="G35" t="s">
        <v>6033</v>
      </c>
      <c r="H35" t="s">
        <v>3198</v>
      </c>
      <c r="I35">
        <v>1</v>
      </c>
      <c r="J35" t="s">
        <v>63</v>
      </c>
      <c r="K35">
        <v>62</v>
      </c>
      <c r="L35" t="s">
        <v>830</v>
      </c>
      <c r="M35" s="3">
        <v>50000</v>
      </c>
      <c r="P35" s="2">
        <v>45776</v>
      </c>
      <c r="R35">
        <v>1</v>
      </c>
      <c r="S35" s="3">
        <v>50000</v>
      </c>
      <c r="T35" t="s">
        <v>65</v>
      </c>
      <c r="U35" t="s">
        <v>3199</v>
      </c>
      <c r="V35">
        <v>0</v>
      </c>
      <c r="W35">
        <v>0</v>
      </c>
      <c r="X35">
        <v>0</v>
      </c>
      <c r="Y35">
        <v>0</v>
      </c>
      <c r="Z35">
        <v>0</v>
      </c>
      <c r="AA35">
        <v>0</v>
      </c>
      <c r="AD35">
        <v>0</v>
      </c>
      <c r="AH35" t="s">
        <v>63</v>
      </c>
      <c r="AI35">
        <v>0</v>
      </c>
      <c r="AJ35" t="s">
        <v>63</v>
      </c>
      <c r="AM35" t="s">
        <v>3200</v>
      </c>
      <c r="AN35" t="s">
        <v>170</v>
      </c>
      <c r="AP35">
        <v>0</v>
      </c>
      <c r="AQ35">
        <v>0</v>
      </c>
      <c r="AR35">
        <v>0</v>
      </c>
      <c r="AS35">
        <v>0</v>
      </c>
      <c r="AT35">
        <v>0</v>
      </c>
      <c r="AU35">
        <v>0</v>
      </c>
      <c r="AY35" t="s">
        <v>63</v>
      </c>
      <c r="BC35" t="s">
        <v>170</v>
      </c>
      <c r="BF35" t="s">
        <v>6034</v>
      </c>
    </row>
    <row r="36" spans="1:58" x14ac:dyDescent="0.35">
      <c r="A36" t="s">
        <v>6031</v>
      </c>
      <c r="B36">
        <v>10000</v>
      </c>
      <c r="C36">
        <v>20000</v>
      </c>
      <c r="D36" s="2">
        <v>45779</v>
      </c>
      <c r="E36" t="s">
        <v>59</v>
      </c>
      <c r="F36" t="s">
        <v>6032</v>
      </c>
      <c r="G36" t="s">
        <v>6033</v>
      </c>
      <c r="H36" t="s">
        <v>3198</v>
      </c>
      <c r="I36">
        <v>1</v>
      </c>
      <c r="J36" t="s">
        <v>63</v>
      </c>
      <c r="K36" t="s">
        <v>3818</v>
      </c>
      <c r="L36" t="s">
        <v>3801</v>
      </c>
      <c r="M36" s="3">
        <v>30000</v>
      </c>
      <c r="P36" s="2">
        <v>45776</v>
      </c>
      <c r="R36">
        <v>1</v>
      </c>
      <c r="S36" s="3">
        <v>30000</v>
      </c>
      <c r="T36" t="s">
        <v>65</v>
      </c>
      <c r="U36" t="s">
        <v>3199</v>
      </c>
      <c r="V36">
        <v>0</v>
      </c>
      <c r="W36">
        <v>0</v>
      </c>
      <c r="X36">
        <v>0</v>
      </c>
      <c r="Y36">
        <v>0</v>
      </c>
      <c r="Z36">
        <v>0</v>
      </c>
      <c r="AA36">
        <v>0</v>
      </c>
      <c r="AD36">
        <v>0</v>
      </c>
      <c r="AH36" t="s">
        <v>63</v>
      </c>
      <c r="AI36">
        <v>0</v>
      </c>
      <c r="AJ36" t="s">
        <v>63</v>
      </c>
      <c r="AM36" t="s">
        <v>3200</v>
      </c>
      <c r="AN36" t="s">
        <v>170</v>
      </c>
      <c r="AP36">
        <v>0</v>
      </c>
      <c r="AQ36">
        <v>0</v>
      </c>
      <c r="AR36">
        <v>0</v>
      </c>
      <c r="AS36">
        <v>0</v>
      </c>
      <c r="AT36">
        <v>0</v>
      </c>
      <c r="AU36">
        <v>0</v>
      </c>
      <c r="AY36" t="s">
        <v>63</v>
      </c>
      <c r="BC36" t="s">
        <v>170</v>
      </c>
      <c r="BF36" t="s">
        <v>6034</v>
      </c>
    </row>
    <row r="37" spans="1:58" x14ac:dyDescent="0.35">
      <c r="A37" t="s">
        <v>4434</v>
      </c>
      <c r="B37">
        <v>10000</v>
      </c>
      <c r="C37">
        <v>10000</v>
      </c>
      <c r="D37" s="2">
        <v>45782</v>
      </c>
      <c r="E37" t="s">
        <v>59</v>
      </c>
      <c r="F37" t="s">
        <v>1561</v>
      </c>
      <c r="G37" t="s">
        <v>4435</v>
      </c>
      <c r="H37" t="s">
        <v>3198</v>
      </c>
      <c r="I37">
        <v>1</v>
      </c>
      <c r="J37" t="s">
        <v>63</v>
      </c>
      <c r="K37" t="s">
        <v>3818</v>
      </c>
      <c r="L37" t="s">
        <v>3801</v>
      </c>
      <c r="M37" s="3">
        <v>20000</v>
      </c>
      <c r="P37" s="2">
        <v>45776</v>
      </c>
      <c r="R37">
        <v>1</v>
      </c>
      <c r="S37" s="3">
        <v>20000</v>
      </c>
      <c r="T37" t="s">
        <v>65</v>
      </c>
      <c r="U37" t="s">
        <v>3199</v>
      </c>
      <c r="V37">
        <v>0</v>
      </c>
      <c r="W37">
        <v>0</v>
      </c>
      <c r="X37">
        <v>0</v>
      </c>
      <c r="Y37">
        <v>0</v>
      </c>
      <c r="Z37">
        <v>0</v>
      </c>
      <c r="AA37">
        <v>0</v>
      </c>
      <c r="AD37">
        <v>0</v>
      </c>
      <c r="AH37" t="s">
        <v>63</v>
      </c>
      <c r="AI37">
        <v>0</v>
      </c>
      <c r="AJ37" t="s">
        <v>63</v>
      </c>
      <c r="AM37" t="s">
        <v>3200</v>
      </c>
      <c r="AN37" t="s">
        <v>170</v>
      </c>
      <c r="AP37">
        <v>0</v>
      </c>
      <c r="AQ37">
        <v>0</v>
      </c>
      <c r="AR37">
        <v>0</v>
      </c>
      <c r="AS37">
        <v>0</v>
      </c>
      <c r="AT37">
        <v>0</v>
      </c>
      <c r="AU37">
        <v>0</v>
      </c>
      <c r="AY37" t="s">
        <v>63</v>
      </c>
      <c r="BC37" t="s">
        <v>170</v>
      </c>
      <c r="BF37" t="s">
        <v>4436</v>
      </c>
    </row>
    <row r="38" spans="1:58" x14ac:dyDescent="0.35">
      <c r="A38" t="s">
        <v>6278</v>
      </c>
      <c r="B38">
        <v>10000</v>
      </c>
      <c r="C38">
        <v>10000</v>
      </c>
      <c r="D38" s="2">
        <v>45785</v>
      </c>
      <c r="E38" t="s">
        <v>59</v>
      </c>
      <c r="F38" t="s">
        <v>6279</v>
      </c>
      <c r="G38" t="s">
        <v>6280</v>
      </c>
      <c r="H38" t="s">
        <v>3191</v>
      </c>
      <c r="I38">
        <v>1</v>
      </c>
      <c r="J38" t="s">
        <v>63</v>
      </c>
      <c r="K38">
        <v>66</v>
      </c>
      <c r="L38" t="s">
        <v>3192</v>
      </c>
      <c r="M38" s="3">
        <v>280000</v>
      </c>
      <c r="P38" s="2">
        <v>45776</v>
      </c>
      <c r="R38">
        <v>1</v>
      </c>
      <c r="S38" s="3">
        <v>280000</v>
      </c>
      <c r="T38" t="s">
        <v>65</v>
      </c>
      <c r="U38" t="s">
        <v>3193</v>
      </c>
      <c r="V38">
        <v>0</v>
      </c>
      <c r="W38">
        <v>0</v>
      </c>
      <c r="X38">
        <v>0</v>
      </c>
      <c r="Y38">
        <v>0</v>
      </c>
      <c r="Z38">
        <v>0</v>
      </c>
      <c r="AA38">
        <v>0</v>
      </c>
      <c r="AD38">
        <v>0</v>
      </c>
      <c r="AH38" t="s">
        <v>63</v>
      </c>
      <c r="AI38">
        <v>0</v>
      </c>
      <c r="AJ38" t="s">
        <v>63</v>
      </c>
      <c r="AM38" t="s">
        <v>3194</v>
      </c>
      <c r="AN38" t="s">
        <v>275</v>
      </c>
      <c r="AP38">
        <v>0</v>
      </c>
      <c r="AQ38">
        <v>0</v>
      </c>
      <c r="AR38">
        <v>0</v>
      </c>
      <c r="AS38">
        <v>0</v>
      </c>
      <c r="AT38">
        <v>0</v>
      </c>
      <c r="AU38">
        <v>0</v>
      </c>
      <c r="AY38" t="s">
        <v>63</v>
      </c>
      <c r="BC38" t="s">
        <v>275</v>
      </c>
      <c r="BF38" t="s">
        <v>6281</v>
      </c>
    </row>
    <row r="39" spans="1:58" x14ac:dyDescent="0.35">
      <c r="A39" t="s">
        <v>6009</v>
      </c>
      <c r="B39">
        <v>10000</v>
      </c>
      <c r="C39">
        <v>20000</v>
      </c>
      <c r="D39" s="2">
        <v>45779</v>
      </c>
      <c r="E39" t="s">
        <v>59</v>
      </c>
      <c r="F39" s="4">
        <v>0.48241898148148149</v>
      </c>
      <c r="G39" t="s">
        <v>6010</v>
      </c>
      <c r="I39">
        <v>1</v>
      </c>
      <c r="J39" t="s">
        <v>183</v>
      </c>
      <c r="K39">
        <v>111</v>
      </c>
      <c r="L39" t="s">
        <v>454</v>
      </c>
      <c r="M39" s="3">
        <v>60000</v>
      </c>
      <c r="P39" s="2">
        <v>45776</v>
      </c>
      <c r="R39">
        <v>10</v>
      </c>
      <c r="S39" s="3">
        <v>600000</v>
      </c>
      <c r="T39" t="s">
        <v>65</v>
      </c>
      <c r="U39" t="s">
        <v>6012</v>
      </c>
      <c r="V39">
        <v>0</v>
      </c>
      <c r="W39" s="3">
        <v>600000</v>
      </c>
      <c r="X39">
        <v>0</v>
      </c>
      <c r="Y39">
        <v>0</v>
      </c>
      <c r="Z39">
        <v>0</v>
      </c>
      <c r="AA39">
        <v>0</v>
      </c>
      <c r="AD39">
        <v>0</v>
      </c>
      <c r="AM39" t="s">
        <v>6013</v>
      </c>
      <c r="AN39" t="s">
        <v>1807</v>
      </c>
      <c r="AP39">
        <v>0</v>
      </c>
      <c r="AQ39">
        <v>0</v>
      </c>
      <c r="AR39">
        <v>0</v>
      </c>
      <c r="AS39">
        <v>0</v>
      </c>
      <c r="AT39">
        <v>0</v>
      </c>
      <c r="AU39">
        <v>0</v>
      </c>
      <c r="AY39" t="s">
        <v>63</v>
      </c>
      <c r="AZ39" t="s">
        <v>6282</v>
      </c>
      <c r="BA39">
        <v>0</v>
      </c>
      <c r="BC39" t="s">
        <v>1807</v>
      </c>
      <c r="BF39" t="s">
        <v>6014</v>
      </c>
    </row>
    <row r="40" spans="1:58" x14ac:dyDescent="0.35">
      <c r="A40" t="s">
        <v>4044</v>
      </c>
      <c r="B40">
        <v>10000</v>
      </c>
      <c r="C40">
        <v>20000</v>
      </c>
      <c r="D40" s="2">
        <v>45776</v>
      </c>
      <c r="E40" t="s">
        <v>59</v>
      </c>
      <c r="F40" t="s">
        <v>4045</v>
      </c>
      <c r="G40" t="s">
        <v>4046</v>
      </c>
      <c r="I40">
        <v>2</v>
      </c>
      <c r="J40" t="s">
        <v>183</v>
      </c>
      <c r="K40">
        <v>76</v>
      </c>
      <c r="L40" t="s">
        <v>200</v>
      </c>
      <c r="M40" s="3">
        <v>5000</v>
      </c>
      <c r="P40" s="2">
        <v>45776</v>
      </c>
      <c r="R40">
        <v>6</v>
      </c>
      <c r="S40" s="3">
        <v>30000</v>
      </c>
      <c r="T40" t="s">
        <v>65</v>
      </c>
      <c r="U40" t="s">
        <v>4047</v>
      </c>
      <c r="V40">
        <v>0</v>
      </c>
      <c r="W40" s="3">
        <v>20000</v>
      </c>
      <c r="X40" s="3">
        <v>10000</v>
      </c>
      <c r="Y40">
        <v>0</v>
      </c>
      <c r="Z40">
        <v>0</v>
      </c>
      <c r="AA40">
        <v>0</v>
      </c>
      <c r="AD40">
        <v>0</v>
      </c>
      <c r="AM40" t="s">
        <v>4048</v>
      </c>
      <c r="AN40" t="s">
        <v>448</v>
      </c>
      <c r="AP40">
        <v>0</v>
      </c>
      <c r="AQ40">
        <v>0</v>
      </c>
      <c r="AR40">
        <v>0</v>
      </c>
      <c r="AS40">
        <v>0</v>
      </c>
      <c r="AT40">
        <v>0</v>
      </c>
      <c r="AU40">
        <v>0</v>
      </c>
      <c r="AY40" t="s">
        <v>63</v>
      </c>
      <c r="AZ40" t="s">
        <v>6283</v>
      </c>
      <c r="BA40">
        <v>0</v>
      </c>
      <c r="BC40" t="s">
        <v>448</v>
      </c>
      <c r="BF40" t="s">
        <v>4049</v>
      </c>
    </row>
    <row r="41" spans="1:58" x14ac:dyDescent="0.35">
      <c r="A41" t="s">
        <v>3968</v>
      </c>
      <c r="B41">
        <v>10000</v>
      </c>
      <c r="C41">
        <v>30000</v>
      </c>
      <c r="D41" s="2">
        <v>45776</v>
      </c>
      <c r="E41" t="s">
        <v>59</v>
      </c>
      <c r="F41" t="s">
        <v>4050</v>
      </c>
      <c r="G41" t="s">
        <v>3970</v>
      </c>
      <c r="I41">
        <v>1</v>
      </c>
      <c r="J41" t="s">
        <v>183</v>
      </c>
      <c r="K41">
        <v>88</v>
      </c>
      <c r="L41" t="s">
        <v>144</v>
      </c>
      <c r="M41" s="3">
        <v>3500</v>
      </c>
      <c r="P41" s="2">
        <v>45776</v>
      </c>
      <c r="R41">
        <v>1</v>
      </c>
      <c r="S41" s="3">
        <v>3500</v>
      </c>
      <c r="T41" t="s">
        <v>65</v>
      </c>
      <c r="U41" t="s">
        <v>3971</v>
      </c>
      <c r="V41">
        <v>0</v>
      </c>
      <c r="W41" s="3">
        <v>1500</v>
      </c>
      <c r="X41" s="3">
        <v>2000</v>
      </c>
      <c r="Y41">
        <v>0</v>
      </c>
      <c r="Z41">
        <v>0</v>
      </c>
      <c r="AA41">
        <v>0</v>
      </c>
      <c r="AD41">
        <v>0</v>
      </c>
      <c r="AM41" t="s">
        <v>3972</v>
      </c>
      <c r="AN41" t="s">
        <v>3973</v>
      </c>
      <c r="AP41">
        <v>0</v>
      </c>
      <c r="AQ41">
        <v>0</v>
      </c>
      <c r="AR41">
        <v>0</v>
      </c>
      <c r="AS41">
        <v>0</v>
      </c>
      <c r="AT41">
        <v>0</v>
      </c>
      <c r="AU41">
        <v>0</v>
      </c>
      <c r="AY41" t="s">
        <v>63</v>
      </c>
      <c r="AZ41" t="s">
        <v>4258</v>
      </c>
      <c r="BA41">
        <v>0</v>
      </c>
      <c r="BC41" t="s">
        <v>3973</v>
      </c>
      <c r="BF41" t="s">
        <v>3974</v>
      </c>
    </row>
    <row r="42" spans="1:58" x14ac:dyDescent="0.35">
      <c r="A42" t="s">
        <v>3968</v>
      </c>
      <c r="B42">
        <v>10000</v>
      </c>
      <c r="C42">
        <v>40000</v>
      </c>
      <c r="D42" s="2">
        <v>45776</v>
      </c>
      <c r="E42" t="s">
        <v>59</v>
      </c>
      <c r="F42" t="s">
        <v>4050</v>
      </c>
      <c r="G42" t="s">
        <v>3970</v>
      </c>
      <c r="I42">
        <v>2</v>
      </c>
      <c r="J42" t="s">
        <v>183</v>
      </c>
      <c r="K42">
        <v>60</v>
      </c>
      <c r="L42" t="s">
        <v>222</v>
      </c>
      <c r="M42" s="3">
        <v>3500</v>
      </c>
      <c r="P42" s="2">
        <v>45776</v>
      </c>
      <c r="R42">
        <v>1</v>
      </c>
      <c r="S42" s="3">
        <v>3500</v>
      </c>
      <c r="T42" t="s">
        <v>65</v>
      </c>
      <c r="U42" t="s">
        <v>3971</v>
      </c>
      <c r="V42">
        <v>0</v>
      </c>
      <c r="W42" s="3">
        <v>1500</v>
      </c>
      <c r="X42" s="3">
        <v>2000</v>
      </c>
      <c r="Y42">
        <v>0</v>
      </c>
      <c r="Z42">
        <v>0</v>
      </c>
      <c r="AA42">
        <v>0</v>
      </c>
      <c r="AD42">
        <v>0</v>
      </c>
      <c r="AM42" t="s">
        <v>3972</v>
      </c>
      <c r="AN42" t="s">
        <v>3973</v>
      </c>
      <c r="AP42">
        <v>0</v>
      </c>
      <c r="AQ42">
        <v>0</v>
      </c>
      <c r="AR42">
        <v>0</v>
      </c>
      <c r="AS42">
        <v>0</v>
      </c>
      <c r="AT42">
        <v>0</v>
      </c>
      <c r="AU42">
        <v>0</v>
      </c>
      <c r="AY42" t="s">
        <v>63</v>
      </c>
      <c r="AZ42" t="s">
        <v>4258</v>
      </c>
      <c r="BA42">
        <v>0</v>
      </c>
      <c r="BC42" t="s">
        <v>3973</v>
      </c>
      <c r="BF42" t="s">
        <v>3974</v>
      </c>
    </row>
    <row r="43" spans="1:58" x14ac:dyDescent="0.35">
      <c r="A43" t="s">
        <v>4051</v>
      </c>
      <c r="B43">
        <v>10000</v>
      </c>
      <c r="C43">
        <v>10000</v>
      </c>
      <c r="D43" s="2">
        <v>45776</v>
      </c>
      <c r="E43" t="s">
        <v>59</v>
      </c>
      <c r="F43" t="s">
        <v>4052</v>
      </c>
      <c r="G43" t="s">
        <v>1515</v>
      </c>
      <c r="I43">
        <v>1</v>
      </c>
      <c r="J43" t="s">
        <v>183</v>
      </c>
      <c r="K43">
        <v>59</v>
      </c>
      <c r="L43" t="s">
        <v>73</v>
      </c>
      <c r="M43" s="3">
        <v>2500</v>
      </c>
      <c r="P43" s="2">
        <v>45776</v>
      </c>
      <c r="R43">
        <v>2</v>
      </c>
      <c r="S43" s="3">
        <v>5000</v>
      </c>
      <c r="T43" t="s">
        <v>65</v>
      </c>
      <c r="U43" t="s">
        <v>4054</v>
      </c>
      <c r="V43">
        <v>0</v>
      </c>
      <c r="W43" s="3">
        <v>5000</v>
      </c>
      <c r="X43">
        <v>0</v>
      </c>
      <c r="Y43">
        <v>0</v>
      </c>
      <c r="Z43">
        <v>0</v>
      </c>
      <c r="AA43">
        <v>0</v>
      </c>
      <c r="AD43">
        <v>0</v>
      </c>
      <c r="AM43" t="s">
        <v>4055</v>
      </c>
      <c r="AN43" t="s">
        <v>622</v>
      </c>
      <c r="AP43">
        <v>0</v>
      </c>
      <c r="AQ43">
        <v>0</v>
      </c>
      <c r="AR43">
        <v>0</v>
      </c>
      <c r="AS43">
        <v>0</v>
      </c>
      <c r="AT43">
        <v>0</v>
      </c>
      <c r="AU43">
        <v>0</v>
      </c>
      <c r="AY43" t="s">
        <v>63</v>
      </c>
      <c r="AZ43" t="s">
        <v>6284</v>
      </c>
      <c r="BA43">
        <v>0</v>
      </c>
      <c r="BC43" t="s">
        <v>622</v>
      </c>
      <c r="BF43" t="s">
        <v>2341</v>
      </c>
    </row>
    <row r="44" spans="1:58" x14ac:dyDescent="0.35">
      <c r="A44" t="s">
        <v>4139</v>
      </c>
      <c r="B44">
        <v>10000</v>
      </c>
      <c r="C44">
        <v>10000</v>
      </c>
      <c r="D44" s="2">
        <v>45777</v>
      </c>
      <c r="E44" t="s">
        <v>59</v>
      </c>
      <c r="F44" t="s">
        <v>4140</v>
      </c>
      <c r="G44" t="s">
        <v>4141</v>
      </c>
      <c r="I44">
        <v>1</v>
      </c>
      <c r="J44" t="s">
        <v>183</v>
      </c>
      <c r="K44">
        <v>73</v>
      </c>
      <c r="L44" t="s">
        <v>184</v>
      </c>
      <c r="M44" s="3">
        <v>7500</v>
      </c>
      <c r="P44" s="2">
        <v>45776</v>
      </c>
      <c r="R44">
        <v>8</v>
      </c>
      <c r="S44" s="3">
        <v>60000</v>
      </c>
      <c r="T44" t="s">
        <v>65</v>
      </c>
      <c r="U44" t="s">
        <v>4143</v>
      </c>
      <c r="V44">
        <v>0</v>
      </c>
      <c r="W44" s="3">
        <v>60000</v>
      </c>
      <c r="X44">
        <v>0</v>
      </c>
      <c r="Y44">
        <v>0</v>
      </c>
      <c r="Z44">
        <v>0</v>
      </c>
      <c r="AA44">
        <v>0</v>
      </c>
      <c r="AD44">
        <v>0</v>
      </c>
      <c r="AM44" t="s">
        <v>4144</v>
      </c>
      <c r="AN44" t="s">
        <v>203</v>
      </c>
      <c r="AP44">
        <v>0</v>
      </c>
      <c r="AQ44">
        <v>0</v>
      </c>
      <c r="AR44">
        <v>0</v>
      </c>
      <c r="AS44">
        <v>0</v>
      </c>
      <c r="AT44">
        <v>0</v>
      </c>
      <c r="AU44">
        <v>0</v>
      </c>
      <c r="AY44" t="s">
        <v>63</v>
      </c>
      <c r="AZ44" t="s">
        <v>6285</v>
      </c>
      <c r="BA44">
        <v>0</v>
      </c>
      <c r="BC44" t="s">
        <v>203</v>
      </c>
      <c r="BF44" t="s">
        <v>4145</v>
      </c>
    </row>
    <row r="45" spans="1:58" x14ac:dyDescent="0.35">
      <c r="A45" t="s">
        <v>4146</v>
      </c>
      <c r="B45">
        <v>10000</v>
      </c>
      <c r="C45">
        <v>10000</v>
      </c>
      <c r="D45" s="2">
        <v>45777</v>
      </c>
      <c r="E45" t="s">
        <v>59</v>
      </c>
      <c r="F45" t="s">
        <v>4140</v>
      </c>
      <c r="G45" t="s">
        <v>4147</v>
      </c>
      <c r="I45">
        <v>1</v>
      </c>
      <c r="J45" t="s">
        <v>183</v>
      </c>
      <c r="K45">
        <v>94</v>
      </c>
      <c r="L45" t="s">
        <v>81</v>
      </c>
      <c r="M45" s="3">
        <v>9000</v>
      </c>
      <c r="P45" s="2">
        <v>45776</v>
      </c>
      <c r="R45">
        <v>2</v>
      </c>
      <c r="S45" s="3">
        <v>18000</v>
      </c>
      <c r="T45" t="s">
        <v>65</v>
      </c>
      <c r="U45" t="s">
        <v>4149</v>
      </c>
      <c r="V45">
        <v>0</v>
      </c>
      <c r="W45" s="3">
        <v>18000</v>
      </c>
      <c r="X45">
        <v>0</v>
      </c>
      <c r="Y45">
        <v>0</v>
      </c>
      <c r="Z45">
        <v>0</v>
      </c>
      <c r="AA45">
        <v>0</v>
      </c>
      <c r="AD45">
        <v>0</v>
      </c>
      <c r="AM45" t="s">
        <v>4150</v>
      </c>
      <c r="AN45" t="s">
        <v>84</v>
      </c>
      <c r="AP45">
        <v>0</v>
      </c>
      <c r="AQ45">
        <v>0</v>
      </c>
      <c r="AR45">
        <v>0</v>
      </c>
      <c r="AS45">
        <v>0</v>
      </c>
      <c r="AT45">
        <v>0</v>
      </c>
      <c r="AU45">
        <v>0</v>
      </c>
      <c r="AY45" t="s">
        <v>63</v>
      </c>
      <c r="AZ45" t="s">
        <v>6286</v>
      </c>
      <c r="BA45">
        <v>0</v>
      </c>
      <c r="BC45" t="s">
        <v>84</v>
      </c>
      <c r="BF45" t="s">
        <v>4151</v>
      </c>
    </row>
    <row r="46" spans="1:58" x14ac:dyDescent="0.35">
      <c r="A46" t="s">
        <v>4056</v>
      </c>
      <c r="B46">
        <v>10000</v>
      </c>
      <c r="C46">
        <v>10000</v>
      </c>
      <c r="D46" s="2">
        <v>45776</v>
      </c>
      <c r="E46" t="s">
        <v>59</v>
      </c>
      <c r="F46" t="s">
        <v>4057</v>
      </c>
      <c r="G46" t="s">
        <v>4058</v>
      </c>
      <c r="I46">
        <v>1</v>
      </c>
      <c r="J46" t="s">
        <v>183</v>
      </c>
      <c r="K46">
        <v>86</v>
      </c>
      <c r="L46" t="s">
        <v>1696</v>
      </c>
      <c r="M46" s="3">
        <v>4500</v>
      </c>
      <c r="P46" s="2">
        <v>45776</v>
      </c>
      <c r="R46">
        <v>4</v>
      </c>
      <c r="S46" s="3">
        <v>18000</v>
      </c>
      <c r="T46" t="s">
        <v>65</v>
      </c>
      <c r="U46" t="s">
        <v>4059</v>
      </c>
      <c r="V46">
        <v>0</v>
      </c>
      <c r="W46" s="3">
        <v>18000</v>
      </c>
      <c r="X46">
        <v>0</v>
      </c>
      <c r="Y46">
        <v>0</v>
      </c>
      <c r="Z46">
        <v>0</v>
      </c>
      <c r="AA46">
        <v>0</v>
      </c>
      <c r="AD46">
        <v>0</v>
      </c>
      <c r="AM46" t="s">
        <v>4060</v>
      </c>
      <c r="AN46" t="s">
        <v>203</v>
      </c>
      <c r="AP46">
        <v>0</v>
      </c>
      <c r="AQ46">
        <v>0</v>
      </c>
      <c r="AR46">
        <v>0</v>
      </c>
      <c r="AS46">
        <v>0</v>
      </c>
      <c r="AT46">
        <v>0</v>
      </c>
      <c r="AU46">
        <v>0</v>
      </c>
      <c r="AY46" t="s">
        <v>63</v>
      </c>
      <c r="AZ46" t="s">
        <v>4259</v>
      </c>
      <c r="BA46">
        <v>0</v>
      </c>
      <c r="BC46" t="s">
        <v>203</v>
      </c>
      <c r="BF46" t="s">
        <v>4061</v>
      </c>
    </row>
    <row r="47" spans="1:58" x14ac:dyDescent="0.35">
      <c r="A47" t="s">
        <v>4062</v>
      </c>
      <c r="B47">
        <v>10000</v>
      </c>
      <c r="C47">
        <v>20000</v>
      </c>
      <c r="D47" s="2">
        <v>45776</v>
      </c>
      <c r="E47" t="s">
        <v>59</v>
      </c>
      <c r="F47" t="s">
        <v>4063</v>
      </c>
      <c r="G47" t="s">
        <v>3469</v>
      </c>
      <c r="I47">
        <v>2</v>
      </c>
      <c r="J47" t="s">
        <v>183</v>
      </c>
      <c r="K47">
        <v>71</v>
      </c>
      <c r="L47" t="s">
        <v>368</v>
      </c>
      <c r="M47">
        <v>834</v>
      </c>
      <c r="P47" s="2">
        <v>45776</v>
      </c>
      <c r="R47">
        <v>6</v>
      </c>
      <c r="S47" s="3">
        <v>5004</v>
      </c>
      <c r="T47" t="s">
        <v>65</v>
      </c>
      <c r="U47">
        <v>83615030001</v>
      </c>
      <c r="V47">
        <v>0</v>
      </c>
      <c r="W47" s="3">
        <v>5000</v>
      </c>
      <c r="X47">
        <v>4</v>
      </c>
      <c r="Y47">
        <v>0</v>
      </c>
      <c r="Z47">
        <v>0</v>
      </c>
      <c r="AA47">
        <v>0</v>
      </c>
      <c r="AD47">
        <v>0</v>
      </c>
      <c r="AM47">
        <v>8361503</v>
      </c>
      <c r="AN47" t="s">
        <v>162</v>
      </c>
      <c r="AP47">
        <v>0</v>
      </c>
      <c r="AQ47">
        <v>0</v>
      </c>
      <c r="AR47">
        <v>0</v>
      </c>
      <c r="AS47">
        <v>0</v>
      </c>
      <c r="AT47">
        <v>0</v>
      </c>
      <c r="AU47">
        <v>0</v>
      </c>
      <c r="AY47" t="s">
        <v>63</v>
      </c>
      <c r="AZ47" t="s">
        <v>4260</v>
      </c>
      <c r="BA47">
        <v>0</v>
      </c>
      <c r="BC47" t="s">
        <v>162</v>
      </c>
      <c r="BF47" t="s">
        <v>1146</v>
      </c>
    </row>
    <row r="48" spans="1:58" x14ac:dyDescent="0.35">
      <c r="A48" t="s">
        <v>4261</v>
      </c>
      <c r="B48">
        <v>10000</v>
      </c>
      <c r="C48">
        <v>10000</v>
      </c>
      <c r="D48" s="2">
        <v>45777</v>
      </c>
      <c r="E48" t="s">
        <v>59</v>
      </c>
      <c r="F48" t="s">
        <v>4262</v>
      </c>
      <c r="G48" t="s">
        <v>4079</v>
      </c>
      <c r="I48">
        <v>1</v>
      </c>
      <c r="J48" t="s">
        <v>183</v>
      </c>
      <c r="K48">
        <v>72</v>
      </c>
      <c r="L48" t="s">
        <v>869</v>
      </c>
      <c r="M48" s="3">
        <v>1750</v>
      </c>
      <c r="P48" s="2">
        <v>45776</v>
      </c>
      <c r="R48">
        <v>4</v>
      </c>
      <c r="S48" s="3">
        <v>7000</v>
      </c>
      <c r="T48" t="s">
        <v>65</v>
      </c>
      <c r="U48">
        <v>5000444450001</v>
      </c>
      <c r="V48">
        <v>0</v>
      </c>
      <c r="W48" s="3">
        <v>5000</v>
      </c>
      <c r="X48" s="3">
        <v>2000</v>
      </c>
      <c r="Y48">
        <v>0</v>
      </c>
      <c r="Z48">
        <v>0</v>
      </c>
      <c r="AA48">
        <v>0</v>
      </c>
      <c r="AD48">
        <v>0</v>
      </c>
      <c r="AM48">
        <v>500044445</v>
      </c>
      <c r="AN48" t="s">
        <v>162</v>
      </c>
      <c r="AP48">
        <v>0</v>
      </c>
      <c r="AQ48">
        <v>0</v>
      </c>
      <c r="AR48">
        <v>0</v>
      </c>
      <c r="AS48">
        <v>0</v>
      </c>
      <c r="AT48">
        <v>0</v>
      </c>
      <c r="AU48">
        <v>0</v>
      </c>
      <c r="AY48" t="s">
        <v>63</v>
      </c>
      <c r="AZ48" t="s">
        <v>4263</v>
      </c>
      <c r="BA48">
        <v>0</v>
      </c>
      <c r="BC48" t="s">
        <v>162</v>
      </c>
      <c r="BF48" t="s">
        <v>1146</v>
      </c>
    </row>
    <row r="49" spans="1:58" x14ac:dyDescent="0.35">
      <c r="A49" t="s">
        <v>4261</v>
      </c>
      <c r="B49">
        <v>10000</v>
      </c>
      <c r="C49">
        <v>20000</v>
      </c>
      <c r="D49" s="2">
        <v>45777</v>
      </c>
      <c r="E49" t="s">
        <v>59</v>
      </c>
      <c r="F49" t="s">
        <v>4256</v>
      </c>
      <c r="G49" t="s">
        <v>4079</v>
      </c>
      <c r="I49">
        <v>2</v>
      </c>
      <c r="J49" t="s">
        <v>183</v>
      </c>
      <c r="K49">
        <v>71</v>
      </c>
      <c r="L49" t="s">
        <v>368</v>
      </c>
      <c r="M49">
        <v>834</v>
      </c>
      <c r="P49" s="2">
        <v>45776</v>
      </c>
      <c r="R49">
        <v>6</v>
      </c>
      <c r="S49" s="3">
        <v>5004</v>
      </c>
      <c r="T49" t="s">
        <v>65</v>
      </c>
      <c r="U49">
        <v>5000444450001</v>
      </c>
      <c r="V49">
        <v>0</v>
      </c>
      <c r="W49" s="3">
        <v>5000</v>
      </c>
      <c r="X49">
        <v>4</v>
      </c>
      <c r="Y49">
        <v>0</v>
      </c>
      <c r="Z49">
        <v>0</v>
      </c>
      <c r="AA49">
        <v>0</v>
      </c>
      <c r="AD49">
        <v>0</v>
      </c>
      <c r="AM49">
        <v>500044445</v>
      </c>
      <c r="AN49" t="s">
        <v>162</v>
      </c>
      <c r="AP49">
        <v>0</v>
      </c>
      <c r="AQ49">
        <v>0</v>
      </c>
      <c r="AR49">
        <v>0</v>
      </c>
      <c r="AS49">
        <v>0</v>
      </c>
      <c r="AT49">
        <v>0</v>
      </c>
      <c r="AU49">
        <v>0</v>
      </c>
      <c r="AY49" t="s">
        <v>63</v>
      </c>
      <c r="AZ49" t="s">
        <v>4263</v>
      </c>
      <c r="BA49">
        <v>0</v>
      </c>
      <c r="BC49" t="s">
        <v>162</v>
      </c>
      <c r="BF49" t="s">
        <v>1146</v>
      </c>
    </row>
    <row r="50" spans="1:58" x14ac:dyDescent="0.35">
      <c r="A50" t="s">
        <v>4064</v>
      </c>
      <c r="B50">
        <v>10000</v>
      </c>
      <c r="C50">
        <v>20000</v>
      </c>
      <c r="D50" s="2">
        <v>45776</v>
      </c>
      <c r="E50" t="s">
        <v>59</v>
      </c>
      <c r="F50" t="s">
        <v>4065</v>
      </c>
      <c r="G50" t="s">
        <v>822</v>
      </c>
      <c r="I50">
        <v>2</v>
      </c>
      <c r="J50" t="s">
        <v>183</v>
      </c>
      <c r="K50">
        <v>71</v>
      </c>
      <c r="L50" t="s">
        <v>368</v>
      </c>
      <c r="M50">
        <v>834</v>
      </c>
      <c r="P50" s="2">
        <v>45776</v>
      </c>
      <c r="R50">
        <v>6</v>
      </c>
      <c r="S50" s="3">
        <v>5004</v>
      </c>
      <c r="T50" t="s">
        <v>65</v>
      </c>
      <c r="U50">
        <v>5000514810001</v>
      </c>
      <c r="V50">
        <v>0</v>
      </c>
      <c r="W50" s="3">
        <v>5000</v>
      </c>
      <c r="X50">
        <v>4</v>
      </c>
      <c r="Y50">
        <v>0</v>
      </c>
      <c r="Z50">
        <v>0</v>
      </c>
      <c r="AA50">
        <v>0</v>
      </c>
      <c r="AD50">
        <v>0</v>
      </c>
      <c r="AM50">
        <v>500051481</v>
      </c>
      <c r="AN50" t="s">
        <v>162</v>
      </c>
      <c r="AP50">
        <v>0</v>
      </c>
      <c r="AQ50">
        <v>0</v>
      </c>
      <c r="AR50">
        <v>0</v>
      </c>
      <c r="AS50">
        <v>0</v>
      </c>
      <c r="AT50">
        <v>0</v>
      </c>
      <c r="AU50">
        <v>0</v>
      </c>
      <c r="AY50" t="s">
        <v>63</v>
      </c>
      <c r="AZ50" t="s">
        <v>4264</v>
      </c>
      <c r="BA50">
        <v>0</v>
      </c>
      <c r="BC50" t="s">
        <v>162</v>
      </c>
      <c r="BF50" t="s">
        <v>1146</v>
      </c>
    </row>
    <row r="51" spans="1:58" x14ac:dyDescent="0.35">
      <c r="A51" t="s">
        <v>4152</v>
      </c>
      <c r="B51">
        <v>10000</v>
      </c>
      <c r="C51">
        <v>10000</v>
      </c>
      <c r="D51" s="2">
        <v>45777</v>
      </c>
      <c r="E51" t="s">
        <v>59</v>
      </c>
      <c r="F51" s="4">
        <v>0.5379976851851852</v>
      </c>
      <c r="G51" t="s">
        <v>1063</v>
      </c>
      <c r="I51">
        <v>1</v>
      </c>
      <c r="J51" t="s">
        <v>183</v>
      </c>
      <c r="K51">
        <v>78</v>
      </c>
      <c r="L51" t="s">
        <v>216</v>
      </c>
      <c r="M51" s="3">
        <v>12500</v>
      </c>
      <c r="P51" s="2">
        <v>45776</v>
      </c>
      <c r="R51">
        <v>4</v>
      </c>
      <c r="S51" s="3">
        <v>50000</v>
      </c>
      <c r="T51" t="s">
        <v>65</v>
      </c>
      <c r="U51" t="s">
        <v>1064</v>
      </c>
      <c r="V51">
        <v>0</v>
      </c>
      <c r="W51" s="3">
        <v>50000</v>
      </c>
      <c r="X51">
        <v>0</v>
      </c>
      <c r="Y51">
        <v>0</v>
      </c>
      <c r="Z51">
        <v>0</v>
      </c>
      <c r="AA51">
        <v>0</v>
      </c>
      <c r="AD51">
        <v>0</v>
      </c>
      <c r="AM51" t="s">
        <v>1065</v>
      </c>
      <c r="AN51" t="s">
        <v>95</v>
      </c>
      <c r="AP51">
        <v>0</v>
      </c>
      <c r="AQ51">
        <v>0</v>
      </c>
      <c r="AR51">
        <v>0</v>
      </c>
      <c r="AS51">
        <v>0</v>
      </c>
      <c r="AT51">
        <v>0</v>
      </c>
      <c r="AU51">
        <v>0</v>
      </c>
      <c r="AY51" t="s">
        <v>63</v>
      </c>
      <c r="AZ51" t="s">
        <v>6287</v>
      </c>
      <c r="BA51">
        <v>0</v>
      </c>
      <c r="BC51" t="s">
        <v>95</v>
      </c>
      <c r="BF51" t="s">
        <v>4154</v>
      </c>
    </row>
    <row r="52" spans="1:58" x14ac:dyDescent="0.35">
      <c r="A52" t="s">
        <v>4265</v>
      </c>
      <c r="B52">
        <v>10000</v>
      </c>
      <c r="C52">
        <v>20000</v>
      </c>
      <c r="D52" s="2">
        <v>45777</v>
      </c>
      <c r="E52" t="s">
        <v>59</v>
      </c>
      <c r="F52" t="s">
        <v>4266</v>
      </c>
      <c r="G52" t="s">
        <v>4157</v>
      </c>
      <c r="I52">
        <v>2</v>
      </c>
      <c r="J52" t="s">
        <v>183</v>
      </c>
      <c r="K52">
        <v>100</v>
      </c>
      <c r="L52" t="s">
        <v>281</v>
      </c>
      <c r="M52">
        <v>500</v>
      </c>
      <c r="P52" s="2">
        <v>45776</v>
      </c>
      <c r="R52">
        <v>1</v>
      </c>
      <c r="S52">
        <v>500</v>
      </c>
      <c r="T52" t="s">
        <v>65</v>
      </c>
      <c r="U52" t="s">
        <v>4267</v>
      </c>
      <c r="V52">
        <v>0</v>
      </c>
      <c r="W52">
        <v>500</v>
      </c>
      <c r="X52">
        <v>0</v>
      </c>
      <c r="Y52">
        <v>0</v>
      </c>
      <c r="Z52">
        <v>0</v>
      </c>
      <c r="AA52">
        <v>0</v>
      </c>
      <c r="AD52">
        <v>0</v>
      </c>
      <c r="AM52" t="s">
        <v>4268</v>
      </c>
      <c r="AN52" t="s">
        <v>282</v>
      </c>
      <c r="AP52">
        <v>0</v>
      </c>
      <c r="AQ52">
        <v>0</v>
      </c>
      <c r="AR52">
        <v>0</v>
      </c>
      <c r="AS52">
        <v>0</v>
      </c>
      <c r="AT52">
        <v>0</v>
      </c>
      <c r="AU52">
        <v>0</v>
      </c>
      <c r="AY52" t="s">
        <v>63</v>
      </c>
      <c r="AZ52" t="s">
        <v>4269</v>
      </c>
      <c r="BA52">
        <v>0</v>
      </c>
      <c r="BC52" t="s">
        <v>282</v>
      </c>
      <c r="BF52" t="s">
        <v>4161</v>
      </c>
    </row>
    <row r="53" spans="1:58" x14ac:dyDescent="0.35">
      <c r="A53" t="s">
        <v>4155</v>
      </c>
      <c r="B53">
        <v>10000</v>
      </c>
      <c r="C53">
        <v>20000</v>
      </c>
      <c r="D53" s="2">
        <v>45777</v>
      </c>
      <c r="E53" t="s">
        <v>59</v>
      </c>
      <c r="F53" t="s">
        <v>4156</v>
      </c>
      <c r="G53" t="s">
        <v>4157</v>
      </c>
      <c r="I53">
        <v>2</v>
      </c>
      <c r="J53" t="s">
        <v>183</v>
      </c>
      <c r="K53">
        <v>100</v>
      </c>
      <c r="L53" t="s">
        <v>281</v>
      </c>
      <c r="M53" s="3">
        <v>1000</v>
      </c>
      <c r="P53" s="2">
        <v>45776</v>
      </c>
      <c r="R53">
        <v>1</v>
      </c>
      <c r="S53" s="3">
        <v>1000</v>
      </c>
      <c r="T53" t="s">
        <v>65</v>
      </c>
      <c r="U53" t="s">
        <v>4159</v>
      </c>
      <c r="V53">
        <v>0</v>
      </c>
      <c r="W53" s="3">
        <v>1000</v>
      </c>
      <c r="X53">
        <v>0</v>
      </c>
      <c r="Y53">
        <v>0</v>
      </c>
      <c r="Z53">
        <v>0</v>
      </c>
      <c r="AA53">
        <v>0</v>
      </c>
      <c r="AD53">
        <v>0</v>
      </c>
      <c r="AM53" t="s">
        <v>4160</v>
      </c>
      <c r="AN53" t="s">
        <v>282</v>
      </c>
      <c r="AP53">
        <v>0</v>
      </c>
      <c r="AQ53">
        <v>0</v>
      </c>
      <c r="AR53">
        <v>0</v>
      </c>
      <c r="AS53">
        <v>0</v>
      </c>
      <c r="AT53">
        <v>0</v>
      </c>
      <c r="AU53">
        <v>0</v>
      </c>
      <c r="AY53" t="s">
        <v>63</v>
      </c>
      <c r="AZ53" t="s">
        <v>6288</v>
      </c>
      <c r="BA53">
        <v>0</v>
      </c>
      <c r="BC53" t="s">
        <v>282</v>
      </c>
      <c r="BF53" t="s">
        <v>4161</v>
      </c>
    </row>
    <row r="54" spans="1:58" x14ac:dyDescent="0.35">
      <c r="A54" t="s">
        <v>4066</v>
      </c>
      <c r="B54">
        <v>10000</v>
      </c>
      <c r="C54">
        <v>30000</v>
      </c>
      <c r="D54" s="2">
        <v>45776</v>
      </c>
      <c r="E54" t="s">
        <v>59</v>
      </c>
      <c r="F54" t="s">
        <v>4067</v>
      </c>
      <c r="G54" t="s">
        <v>4046</v>
      </c>
      <c r="I54">
        <v>2</v>
      </c>
      <c r="J54" t="s">
        <v>183</v>
      </c>
      <c r="K54">
        <v>76</v>
      </c>
      <c r="L54" t="s">
        <v>200</v>
      </c>
      <c r="M54" s="3">
        <v>9167</v>
      </c>
      <c r="P54" s="2">
        <v>45776</v>
      </c>
      <c r="R54">
        <v>6</v>
      </c>
      <c r="S54" s="3">
        <v>55002</v>
      </c>
      <c r="T54" t="s">
        <v>65</v>
      </c>
      <c r="U54" t="s">
        <v>4068</v>
      </c>
      <c r="V54">
        <v>0</v>
      </c>
      <c r="W54" s="3">
        <v>50000</v>
      </c>
      <c r="X54" s="3">
        <v>5002</v>
      </c>
      <c r="Y54">
        <v>0</v>
      </c>
      <c r="Z54">
        <v>0</v>
      </c>
      <c r="AA54">
        <v>0</v>
      </c>
      <c r="AD54">
        <v>0</v>
      </c>
      <c r="AM54" t="s">
        <v>4069</v>
      </c>
      <c r="AN54" t="s">
        <v>448</v>
      </c>
      <c r="AP54">
        <v>0</v>
      </c>
      <c r="AQ54">
        <v>0</v>
      </c>
      <c r="AR54">
        <v>0</v>
      </c>
      <c r="AS54">
        <v>0</v>
      </c>
      <c r="AT54">
        <v>0</v>
      </c>
      <c r="AU54">
        <v>0</v>
      </c>
      <c r="AY54" t="s">
        <v>63</v>
      </c>
      <c r="AZ54" t="s">
        <v>6289</v>
      </c>
      <c r="BA54">
        <v>0</v>
      </c>
      <c r="BC54" t="s">
        <v>448</v>
      </c>
      <c r="BF54" t="s">
        <v>3986</v>
      </c>
    </row>
    <row r="55" spans="1:58" x14ac:dyDescent="0.35">
      <c r="A55" t="s">
        <v>4165</v>
      </c>
      <c r="B55">
        <v>10000</v>
      </c>
      <c r="C55">
        <v>10000</v>
      </c>
      <c r="D55" s="2">
        <v>45777</v>
      </c>
      <c r="E55" t="s">
        <v>59</v>
      </c>
      <c r="F55" s="4">
        <v>0.53704861111111113</v>
      </c>
      <c r="G55" t="s">
        <v>4166</v>
      </c>
      <c r="I55">
        <v>1</v>
      </c>
      <c r="J55" t="s">
        <v>183</v>
      </c>
      <c r="K55">
        <v>61</v>
      </c>
      <c r="L55" t="s">
        <v>209</v>
      </c>
      <c r="M55">
        <v>500</v>
      </c>
      <c r="P55" s="2">
        <v>45776</v>
      </c>
      <c r="R55">
        <v>1</v>
      </c>
      <c r="S55">
        <v>500</v>
      </c>
      <c r="T55" t="s">
        <v>65</v>
      </c>
      <c r="U55" t="s">
        <v>4168</v>
      </c>
      <c r="V55">
        <v>0</v>
      </c>
      <c r="W55">
        <v>500</v>
      </c>
      <c r="X55">
        <v>0</v>
      </c>
      <c r="Y55">
        <v>0</v>
      </c>
      <c r="Z55">
        <v>0</v>
      </c>
      <c r="AA55">
        <v>0</v>
      </c>
      <c r="AD55">
        <v>0</v>
      </c>
      <c r="AM55" t="s">
        <v>4169</v>
      </c>
      <c r="AN55" t="s">
        <v>2640</v>
      </c>
      <c r="AP55">
        <v>0</v>
      </c>
      <c r="AQ55">
        <v>0</v>
      </c>
      <c r="AR55">
        <v>0</v>
      </c>
      <c r="AS55">
        <v>0</v>
      </c>
      <c r="AT55">
        <v>0</v>
      </c>
      <c r="AU55">
        <v>0</v>
      </c>
      <c r="AY55" t="s">
        <v>63</v>
      </c>
      <c r="AZ55" t="s">
        <v>6290</v>
      </c>
      <c r="BA55">
        <v>0</v>
      </c>
      <c r="BC55" t="s">
        <v>2640</v>
      </c>
      <c r="BF55" t="s">
        <v>4170</v>
      </c>
    </row>
    <row r="56" spans="1:58" x14ac:dyDescent="0.35">
      <c r="A56" t="s">
        <v>4074</v>
      </c>
      <c r="B56">
        <v>10000</v>
      </c>
      <c r="C56">
        <v>20000</v>
      </c>
      <c r="D56" s="2">
        <v>45776</v>
      </c>
      <c r="E56" t="s">
        <v>59</v>
      </c>
      <c r="F56" t="s">
        <v>4050</v>
      </c>
      <c r="G56" t="s">
        <v>4075</v>
      </c>
      <c r="I56">
        <v>1</v>
      </c>
      <c r="J56" t="s">
        <v>183</v>
      </c>
      <c r="K56">
        <v>29</v>
      </c>
      <c r="L56" t="s">
        <v>739</v>
      </c>
      <c r="M56" s="3">
        <v>9000</v>
      </c>
      <c r="P56" s="2">
        <v>45776</v>
      </c>
      <c r="R56">
        <v>2</v>
      </c>
      <c r="S56" s="3">
        <v>18000</v>
      </c>
      <c r="T56" t="s">
        <v>65</v>
      </c>
      <c r="U56" t="s">
        <v>649</v>
      </c>
      <c r="V56">
        <v>0</v>
      </c>
      <c r="W56" s="3">
        <v>18000</v>
      </c>
      <c r="X56">
        <v>0</v>
      </c>
      <c r="Y56">
        <v>0</v>
      </c>
      <c r="Z56">
        <v>0</v>
      </c>
      <c r="AA56">
        <v>0</v>
      </c>
      <c r="AD56">
        <v>0</v>
      </c>
      <c r="AM56" t="s">
        <v>650</v>
      </c>
      <c r="AN56" t="s">
        <v>275</v>
      </c>
      <c r="AP56">
        <v>0</v>
      </c>
      <c r="AQ56">
        <v>0</v>
      </c>
      <c r="AR56">
        <v>0</v>
      </c>
      <c r="AS56">
        <v>0</v>
      </c>
      <c r="AT56">
        <v>0</v>
      </c>
      <c r="AU56">
        <v>0</v>
      </c>
      <c r="AY56" t="s">
        <v>63</v>
      </c>
      <c r="AZ56" t="s">
        <v>6291</v>
      </c>
      <c r="BA56">
        <v>0</v>
      </c>
      <c r="BC56" t="s">
        <v>275</v>
      </c>
      <c r="BF56" t="s">
        <v>4076</v>
      </c>
    </row>
    <row r="57" spans="1:58" x14ac:dyDescent="0.35">
      <c r="A57" t="s">
        <v>6015</v>
      </c>
      <c r="B57">
        <v>10000</v>
      </c>
      <c r="C57">
        <v>10000</v>
      </c>
      <c r="D57" s="2">
        <v>45779</v>
      </c>
      <c r="E57" t="s">
        <v>59</v>
      </c>
      <c r="F57" t="s">
        <v>6016</v>
      </c>
      <c r="G57" t="s">
        <v>6017</v>
      </c>
      <c r="I57">
        <v>1</v>
      </c>
      <c r="J57" t="s">
        <v>183</v>
      </c>
      <c r="K57">
        <v>29</v>
      </c>
      <c r="L57" t="s">
        <v>739</v>
      </c>
      <c r="M57" s="3">
        <v>24000</v>
      </c>
      <c r="P57" s="2">
        <v>45776</v>
      </c>
      <c r="R57">
        <v>2</v>
      </c>
      <c r="S57" s="3">
        <v>48000</v>
      </c>
      <c r="T57" t="s">
        <v>65</v>
      </c>
      <c r="U57" t="s">
        <v>649</v>
      </c>
      <c r="V57">
        <v>0</v>
      </c>
      <c r="W57" s="3">
        <v>48000</v>
      </c>
      <c r="X57">
        <v>0</v>
      </c>
      <c r="Y57">
        <v>0</v>
      </c>
      <c r="Z57">
        <v>0</v>
      </c>
      <c r="AA57">
        <v>0</v>
      </c>
      <c r="AD57">
        <v>0</v>
      </c>
      <c r="AM57" t="s">
        <v>650</v>
      </c>
      <c r="AN57" t="s">
        <v>275</v>
      </c>
      <c r="AP57">
        <v>0</v>
      </c>
      <c r="AQ57">
        <v>0</v>
      </c>
      <c r="AR57">
        <v>0</v>
      </c>
      <c r="AS57">
        <v>0</v>
      </c>
      <c r="AT57">
        <v>0</v>
      </c>
      <c r="AU57">
        <v>0</v>
      </c>
      <c r="AY57" t="s">
        <v>63</v>
      </c>
      <c r="AZ57" t="s">
        <v>6292</v>
      </c>
      <c r="BA57">
        <v>0</v>
      </c>
      <c r="BC57" t="s">
        <v>275</v>
      </c>
      <c r="BF57" t="s">
        <v>6018</v>
      </c>
    </row>
    <row r="58" spans="1:58" x14ac:dyDescent="0.35">
      <c r="A58" t="s">
        <v>4171</v>
      </c>
      <c r="B58">
        <v>10000</v>
      </c>
      <c r="C58">
        <v>30000</v>
      </c>
      <c r="D58" s="2">
        <v>45777</v>
      </c>
      <c r="E58" t="s">
        <v>59</v>
      </c>
      <c r="F58" t="s">
        <v>4172</v>
      </c>
      <c r="G58" t="s">
        <v>4173</v>
      </c>
      <c r="I58">
        <v>3</v>
      </c>
      <c r="J58" t="s">
        <v>183</v>
      </c>
      <c r="K58">
        <v>85</v>
      </c>
      <c r="L58" t="s">
        <v>940</v>
      </c>
      <c r="M58" s="3">
        <v>10000</v>
      </c>
      <c r="P58" s="2">
        <v>45776</v>
      </c>
      <c r="R58">
        <v>11</v>
      </c>
      <c r="S58" s="3">
        <v>110000</v>
      </c>
      <c r="T58" t="s">
        <v>65</v>
      </c>
      <c r="U58" t="s">
        <v>1547</v>
      </c>
      <c r="V58">
        <v>0</v>
      </c>
      <c r="W58" s="3">
        <v>100000</v>
      </c>
      <c r="X58" s="3">
        <v>10000</v>
      </c>
      <c r="Y58">
        <v>0</v>
      </c>
      <c r="Z58">
        <v>0</v>
      </c>
      <c r="AA58">
        <v>0</v>
      </c>
      <c r="AD58">
        <v>0</v>
      </c>
      <c r="AM58" t="s">
        <v>1548</v>
      </c>
      <c r="AN58" t="s">
        <v>108</v>
      </c>
      <c r="AP58">
        <v>0</v>
      </c>
      <c r="AQ58">
        <v>0</v>
      </c>
      <c r="AR58">
        <v>0</v>
      </c>
      <c r="AS58">
        <v>0</v>
      </c>
      <c r="AT58">
        <v>0</v>
      </c>
      <c r="AU58">
        <v>0</v>
      </c>
      <c r="AY58" t="s">
        <v>63</v>
      </c>
      <c r="AZ58" t="s">
        <v>6293</v>
      </c>
      <c r="BA58">
        <v>0</v>
      </c>
      <c r="BC58" t="s">
        <v>108</v>
      </c>
      <c r="BF58" t="s">
        <v>4174</v>
      </c>
    </row>
    <row r="59" spans="1:58" x14ac:dyDescent="0.35">
      <c r="A59" t="s">
        <v>4175</v>
      </c>
      <c r="B59">
        <v>10000</v>
      </c>
      <c r="C59">
        <v>10000</v>
      </c>
      <c r="D59" s="2">
        <v>45777</v>
      </c>
      <c r="E59" t="s">
        <v>59</v>
      </c>
      <c r="F59" t="s">
        <v>4176</v>
      </c>
      <c r="G59" t="s">
        <v>4079</v>
      </c>
      <c r="I59">
        <v>1</v>
      </c>
      <c r="J59" t="s">
        <v>183</v>
      </c>
      <c r="K59">
        <v>72</v>
      </c>
      <c r="L59" t="s">
        <v>869</v>
      </c>
      <c r="M59" s="3">
        <v>1750</v>
      </c>
      <c r="P59" s="2">
        <v>45776</v>
      </c>
      <c r="R59">
        <v>4</v>
      </c>
      <c r="S59" s="3">
        <v>7000</v>
      </c>
      <c r="T59" t="s">
        <v>65</v>
      </c>
      <c r="U59">
        <v>83614970001</v>
      </c>
      <c r="V59">
        <v>0</v>
      </c>
      <c r="W59" s="3">
        <v>5000</v>
      </c>
      <c r="X59" s="3">
        <v>2000</v>
      </c>
      <c r="Y59">
        <v>0</v>
      </c>
      <c r="Z59">
        <v>0</v>
      </c>
      <c r="AA59">
        <v>0</v>
      </c>
      <c r="AD59">
        <v>0</v>
      </c>
      <c r="AM59">
        <v>8361497</v>
      </c>
      <c r="AN59" t="s">
        <v>162</v>
      </c>
      <c r="AP59">
        <v>0</v>
      </c>
      <c r="AQ59">
        <v>0</v>
      </c>
      <c r="AR59">
        <v>0</v>
      </c>
      <c r="AS59">
        <v>0</v>
      </c>
      <c r="AT59">
        <v>0</v>
      </c>
      <c r="AU59">
        <v>0</v>
      </c>
      <c r="AY59" t="s">
        <v>63</v>
      </c>
      <c r="AZ59" t="s">
        <v>6161</v>
      </c>
      <c r="BA59">
        <v>0</v>
      </c>
      <c r="BC59" t="s">
        <v>162</v>
      </c>
      <c r="BF59" t="s">
        <v>4080</v>
      </c>
    </row>
    <row r="60" spans="1:58" x14ac:dyDescent="0.35">
      <c r="A60" t="s">
        <v>4177</v>
      </c>
      <c r="B60">
        <v>10000</v>
      </c>
      <c r="C60">
        <v>10000</v>
      </c>
      <c r="D60" s="2">
        <v>45777</v>
      </c>
      <c r="E60" t="s">
        <v>59</v>
      </c>
      <c r="F60" t="s">
        <v>4178</v>
      </c>
      <c r="G60" t="s">
        <v>4079</v>
      </c>
      <c r="I60">
        <v>1</v>
      </c>
      <c r="J60" t="s">
        <v>183</v>
      </c>
      <c r="K60">
        <v>72</v>
      </c>
      <c r="L60" t="s">
        <v>869</v>
      </c>
      <c r="M60" s="3">
        <v>2250</v>
      </c>
      <c r="P60" s="2">
        <v>45776</v>
      </c>
      <c r="R60">
        <v>4</v>
      </c>
      <c r="S60" s="3">
        <v>9000</v>
      </c>
      <c r="T60" t="s">
        <v>65</v>
      </c>
      <c r="U60">
        <v>83615120001</v>
      </c>
      <c r="V60">
        <v>0</v>
      </c>
      <c r="W60" s="3">
        <v>7000</v>
      </c>
      <c r="X60" s="3">
        <v>2000</v>
      </c>
      <c r="Y60">
        <v>0</v>
      </c>
      <c r="Z60">
        <v>0</v>
      </c>
      <c r="AA60">
        <v>0</v>
      </c>
      <c r="AD60">
        <v>0</v>
      </c>
      <c r="AM60">
        <v>8361512</v>
      </c>
      <c r="AN60" t="s">
        <v>162</v>
      </c>
      <c r="AP60">
        <v>0</v>
      </c>
      <c r="AQ60">
        <v>0</v>
      </c>
      <c r="AR60">
        <v>0</v>
      </c>
      <c r="AS60">
        <v>0</v>
      </c>
      <c r="AT60">
        <v>0</v>
      </c>
      <c r="AU60">
        <v>0</v>
      </c>
      <c r="AY60" t="s">
        <v>63</v>
      </c>
      <c r="AZ60" t="s">
        <v>6162</v>
      </c>
      <c r="BA60">
        <v>0</v>
      </c>
      <c r="BC60" t="s">
        <v>162</v>
      </c>
      <c r="BF60" t="s">
        <v>4080</v>
      </c>
    </row>
    <row r="61" spans="1:58" x14ac:dyDescent="0.35">
      <c r="A61" t="s">
        <v>4077</v>
      </c>
      <c r="B61">
        <v>10000</v>
      </c>
      <c r="C61">
        <v>10000</v>
      </c>
      <c r="D61" s="2">
        <v>45777</v>
      </c>
      <c r="E61" t="s">
        <v>59</v>
      </c>
      <c r="F61" t="s">
        <v>4078</v>
      </c>
      <c r="G61" t="s">
        <v>4079</v>
      </c>
      <c r="I61">
        <v>1</v>
      </c>
      <c r="J61" t="s">
        <v>183</v>
      </c>
      <c r="K61">
        <v>72</v>
      </c>
      <c r="L61" t="s">
        <v>869</v>
      </c>
      <c r="M61" s="3">
        <v>2000</v>
      </c>
      <c r="P61" s="2">
        <v>45776</v>
      </c>
      <c r="R61">
        <v>4</v>
      </c>
      <c r="S61" s="3">
        <v>8000</v>
      </c>
      <c r="T61" t="s">
        <v>65</v>
      </c>
      <c r="U61">
        <v>83615330001</v>
      </c>
      <c r="V61">
        <v>0</v>
      </c>
      <c r="W61" s="3">
        <v>6000</v>
      </c>
      <c r="X61" s="3">
        <v>2000</v>
      </c>
      <c r="Y61">
        <v>0</v>
      </c>
      <c r="Z61">
        <v>0</v>
      </c>
      <c r="AA61">
        <v>0</v>
      </c>
      <c r="AD61">
        <v>0</v>
      </c>
      <c r="AM61">
        <v>8361533</v>
      </c>
      <c r="AN61" t="s">
        <v>162</v>
      </c>
      <c r="AP61">
        <v>0</v>
      </c>
      <c r="AQ61">
        <v>0</v>
      </c>
      <c r="AR61">
        <v>0</v>
      </c>
      <c r="AS61">
        <v>0</v>
      </c>
      <c r="AT61">
        <v>0</v>
      </c>
      <c r="AU61">
        <v>0</v>
      </c>
      <c r="AY61" t="s">
        <v>63</v>
      </c>
      <c r="AZ61" t="s">
        <v>6294</v>
      </c>
      <c r="BA61">
        <v>0</v>
      </c>
      <c r="BC61" t="s">
        <v>162</v>
      </c>
      <c r="BF61" t="s">
        <v>4080</v>
      </c>
    </row>
    <row r="62" spans="1:58" x14ac:dyDescent="0.35">
      <c r="A62" t="s">
        <v>4077</v>
      </c>
      <c r="B62">
        <v>10000</v>
      </c>
      <c r="C62">
        <v>20000</v>
      </c>
      <c r="D62" s="2">
        <v>45777</v>
      </c>
      <c r="E62" t="s">
        <v>59</v>
      </c>
      <c r="F62" t="s">
        <v>4078</v>
      </c>
      <c r="G62" t="s">
        <v>4079</v>
      </c>
      <c r="I62">
        <v>2</v>
      </c>
      <c r="J62" t="s">
        <v>183</v>
      </c>
      <c r="K62">
        <v>71</v>
      </c>
      <c r="L62" t="s">
        <v>368</v>
      </c>
      <c r="M62" s="3">
        <v>1000</v>
      </c>
      <c r="P62" s="2">
        <v>45776</v>
      </c>
      <c r="R62">
        <v>6</v>
      </c>
      <c r="S62" s="3">
        <v>6000</v>
      </c>
      <c r="T62" t="s">
        <v>65</v>
      </c>
      <c r="U62">
        <v>83615330001</v>
      </c>
      <c r="V62">
        <v>0</v>
      </c>
      <c r="W62" s="3">
        <v>6000</v>
      </c>
      <c r="X62">
        <v>0</v>
      </c>
      <c r="Y62">
        <v>0</v>
      </c>
      <c r="Z62">
        <v>0</v>
      </c>
      <c r="AA62">
        <v>0</v>
      </c>
      <c r="AD62">
        <v>0</v>
      </c>
      <c r="AM62">
        <v>8361533</v>
      </c>
      <c r="AN62" t="s">
        <v>162</v>
      </c>
      <c r="AP62">
        <v>0</v>
      </c>
      <c r="AQ62">
        <v>0</v>
      </c>
      <c r="AR62">
        <v>0</v>
      </c>
      <c r="AS62">
        <v>0</v>
      </c>
      <c r="AT62">
        <v>0</v>
      </c>
      <c r="AU62">
        <v>0</v>
      </c>
      <c r="AY62" t="s">
        <v>63</v>
      </c>
      <c r="AZ62" t="s">
        <v>6294</v>
      </c>
      <c r="BA62">
        <v>0</v>
      </c>
      <c r="BC62" t="s">
        <v>162</v>
      </c>
      <c r="BF62" t="s">
        <v>4080</v>
      </c>
    </row>
    <row r="63" spans="1:58" x14ac:dyDescent="0.35">
      <c r="A63" t="s">
        <v>4179</v>
      </c>
      <c r="B63">
        <v>10000</v>
      </c>
      <c r="C63">
        <v>10000</v>
      </c>
      <c r="D63" s="2">
        <v>45777</v>
      </c>
      <c r="E63" t="s">
        <v>59</v>
      </c>
      <c r="F63" s="4">
        <v>0.54115740740740736</v>
      </c>
      <c r="G63" t="s">
        <v>4079</v>
      </c>
      <c r="I63">
        <v>1</v>
      </c>
      <c r="J63" t="s">
        <v>183</v>
      </c>
      <c r="K63">
        <v>72</v>
      </c>
      <c r="L63" t="s">
        <v>869</v>
      </c>
      <c r="M63" s="3">
        <v>6000</v>
      </c>
      <c r="P63" s="2">
        <v>45776</v>
      </c>
      <c r="R63">
        <v>4</v>
      </c>
      <c r="S63" s="3">
        <v>24000</v>
      </c>
      <c r="T63" t="s">
        <v>65</v>
      </c>
      <c r="U63">
        <v>5000444460001</v>
      </c>
      <c r="V63">
        <v>0</v>
      </c>
      <c r="W63" s="3">
        <v>20000</v>
      </c>
      <c r="X63" s="3">
        <v>4000</v>
      </c>
      <c r="Y63">
        <v>0</v>
      </c>
      <c r="Z63">
        <v>0</v>
      </c>
      <c r="AA63">
        <v>0</v>
      </c>
      <c r="AD63">
        <v>0</v>
      </c>
      <c r="AM63">
        <v>500044446</v>
      </c>
      <c r="AN63" t="s">
        <v>162</v>
      </c>
      <c r="AP63">
        <v>0</v>
      </c>
      <c r="AQ63">
        <v>0</v>
      </c>
      <c r="AR63">
        <v>0</v>
      </c>
      <c r="AS63">
        <v>0</v>
      </c>
      <c r="AT63">
        <v>0</v>
      </c>
      <c r="AU63">
        <v>0</v>
      </c>
      <c r="AY63" t="s">
        <v>63</v>
      </c>
      <c r="AZ63" t="s">
        <v>6295</v>
      </c>
      <c r="BA63">
        <v>0</v>
      </c>
      <c r="BC63" t="s">
        <v>162</v>
      </c>
      <c r="BF63" t="s">
        <v>4082</v>
      </c>
    </row>
    <row r="64" spans="1:58" x14ac:dyDescent="0.35">
      <c r="A64" t="s">
        <v>4179</v>
      </c>
      <c r="B64">
        <v>10000</v>
      </c>
      <c r="C64">
        <v>20000</v>
      </c>
      <c r="D64" s="2">
        <v>45777</v>
      </c>
      <c r="E64" t="s">
        <v>59</v>
      </c>
      <c r="F64" s="4">
        <v>0.54115740740740736</v>
      </c>
      <c r="G64" t="s">
        <v>4079</v>
      </c>
      <c r="I64">
        <v>2</v>
      </c>
      <c r="J64" t="s">
        <v>183</v>
      </c>
      <c r="K64">
        <v>71</v>
      </c>
      <c r="L64" t="s">
        <v>368</v>
      </c>
      <c r="M64" s="3">
        <v>3334</v>
      </c>
      <c r="P64" s="2">
        <v>45776</v>
      </c>
      <c r="R64">
        <v>6</v>
      </c>
      <c r="S64" s="3">
        <v>20004</v>
      </c>
      <c r="T64" t="s">
        <v>65</v>
      </c>
      <c r="U64">
        <v>5000444460001</v>
      </c>
      <c r="V64">
        <v>0</v>
      </c>
      <c r="W64" s="3">
        <v>20000</v>
      </c>
      <c r="X64">
        <v>4</v>
      </c>
      <c r="Y64">
        <v>0</v>
      </c>
      <c r="Z64">
        <v>0</v>
      </c>
      <c r="AA64">
        <v>0</v>
      </c>
      <c r="AD64">
        <v>0</v>
      </c>
      <c r="AM64">
        <v>500044446</v>
      </c>
      <c r="AN64" t="s">
        <v>162</v>
      </c>
      <c r="AP64">
        <v>0</v>
      </c>
      <c r="AQ64">
        <v>0</v>
      </c>
      <c r="AR64">
        <v>0</v>
      </c>
      <c r="AS64">
        <v>0</v>
      </c>
      <c r="AT64">
        <v>0</v>
      </c>
      <c r="AU64">
        <v>0</v>
      </c>
      <c r="AY64" t="s">
        <v>63</v>
      </c>
      <c r="AZ64" t="s">
        <v>6295</v>
      </c>
      <c r="BA64">
        <v>0</v>
      </c>
      <c r="BC64" t="s">
        <v>162</v>
      </c>
      <c r="BF64" t="s">
        <v>4082</v>
      </c>
    </row>
    <row r="65" spans="1:58" x14ac:dyDescent="0.35">
      <c r="A65" t="s">
        <v>4081</v>
      </c>
      <c r="B65">
        <v>10000</v>
      </c>
      <c r="C65">
        <v>10000</v>
      </c>
      <c r="D65" s="2">
        <v>45776</v>
      </c>
      <c r="E65" t="s">
        <v>59</v>
      </c>
      <c r="F65" t="s">
        <v>4065</v>
      </c>
      <c r="G65" t="s">
        <v>4079</v>
      </c>
      <c r="I65">
        <v>1</v>
      </c>
      <c r="J65" t="s">
        <v>183</v>
      </c>
      <c r="K65">
        <v>72</v>
      </c>
      <c r="L65" t="s">
        <v>869</v>
      </c>
      <c r="M65" s="3">
        <v>1750</v>
      </c>
      <c r="P65" s="2">
        <v>45776</v>
      </c>
      <c r="R65">
        <v>4</v>
      </c>
      <c r="S65" s="3">
        <v>7000</v>
      </c>
      <c r="T65" t="s">
        <v>65</v>
      </c>
      <c r="U65">
        <v>5000514810001</v>
      </c>
      <c r="V65">
        <v>0</v>
      </c>
      <c r="W65" s="3">
        <v>5000</v>
      </c>
      <c r="X65" s="3">
        <v>2000</v>
      </c>
      <c r="Y65">
        <v>0</v>
      </c>
      <c r="Z65">
        <v>0</v>
      </c>
      <c r="AA65">
        <v>0</v>
      </c>
      <c r="AD65">
        <v>0</v>
      </c>
      <c r="AM65">
        <v>500051481</v>
      </c>
      <c r="AN65" t="s">
        <v>162</v>
      </c>
      <c r="AP65">
        <v>0</v>
      </c>
      <c r="AQ65">
        <v>0</v>
      </c>
      <c r="AR65">
        <v>0</v>
      </c>
      <c r="AS65">
        <v>0</v>
      </c>
      <c r="AT65">
        <v>0</v>
      </c>
      <c r="AU65">
        <v>0</v>
      </c>
      <c r="AY65" t="s">
        <v>63</v>
      </c>
      <c r="AZ65" t="s">
        <v>6296</v>
      </c>
      <c r="BA65">
        <v>0</v>
      </c>
      <c r="BC65" t="s">
        <v>162</v>
      </c>
      <c r="BF65" t="s">
        <v>4082</v>
      </c>
    </row>
    <row r="66" spans="1:58" x14ac:dyDescent="0.35">
      <c r="A66" t="s">
        <v>4081</v>
      </c>
      <c r="B66">
        <v>10000</v>
      </c>
      <c r="C66">
        <v>20000</v>
      </c>
      <c r="D66" s="2">
        <v>45776</v>
      </c>
      <c r="E66" t="s">
        <v>59</v>
      </c>
      <c r="F66" t="s">
        <v>4065</v>
      </c>
      <c r="G66" t="s">
        <v>4079</v>
      </c>
      <c r="I66">
        <v>2</v>
      </c>
      <c r="J66" t="s">
        <v>183</v>
      </c>
      <c r="K66">
        <v>71</v>
      </c>
      <c r="L66" t="s">
        <v>368</v>
      </c>
      <c r="M66">
        <v>834</v>
      </c>
      <c r="P66" s="2">
        <v>45776</v>
      </c>
      <c r="R66">
        <v>6</v>
      </c>
      <c r="S66" s="3">
        <v>5004</v>
      </c>
      <c r="T66" t="s">
        <v>65</v>
      </c>
      <c r="U66">
        <v>5000514810001</v>
      </c>
      <c r="V66">
        <v>0</v>
      </c>
      <c r="W66" s="3">
        <v>5000</v>
      </c>
      <c r="X66">
        <v>4</v>
      </c>
      <c r="Y66">
        <v>0</v>
      </c>
      <c r="Z66">
        <v>0</v>
      </c>
      <c r="AA66">
        <v>0</v>
      </c>
      <c r="AD66">
        <v>0</v>
      </c>
      <c r="AM66">
        <v>500051481</v>
      </c>
      <c r="AN66" t="s">
        <v>162</v>
      </c>
      <c r="AP66">
        <v>0</v>
      </c>
      <c r="AQ66">
        <v>0</v>
      </c>
      <c r="AR66">
        <v>0</v>
      </c>
      <c r="AS66">
        <v>0</v>
      </c>
      <c r="AT66">
        <v>0</v>
      </c>
      <c r="AU66">
        <v>0</v>
      </c>
      <c r="AY66" t="s">
        <v>63</v>
      </c>
      <c r="AZ66" t="s">
        <v>6296</v>
      </c>
      <c r="BA66">
        <v>0</v>
      </c>
      <c r="BC66" t="s">
        <v>162</v>
      </c>
      <c r="BF66" t="s">
        <v>4082</v>
      </c>
    </row>
    <row r="67" spans="1:58" x14ac:dyDescent="0.35">
      <c r="A67" t="s">
        <v>4083</v>
      </c>
      <c r="B67">
        <v>10000</v>
      </c>
      <c r="C67">
        <v>10000</v>
      </c>
      <c r="D67" s="2">
        <v>45777</v>
      </c>
      <c r="E67" t="s">
        <v>59</v>
      </c>
      <c r="F67" t="s">
        <v>4078</v>
      </c>
      <c r="G67" t="s">
        <v>4079</v>
      </c>
      <c r="I67">
        <v>1</v>
      </c>
      <c r="J67" t="s">
        <v>183</v>
      </c>
      <c r="K67">
        <v>72</v>
      </c>
      <c r="L67" t="s">
        <v>869</v>
      </c>
      <c r="M67" s="3">
        <v>1750</v>
      </c>
      <c r="P67" s="2">
        <v>45776</v>
      </c>
      <c r="R67">
        <v>4</v>
      </c>
      <c r="S67" s="3">
        <v>7000</v>
      </c>
      <c r="T67" t="s">
        <v>65</v>
      </c>
      <c r="U67">
        <v>5000635510001</v>
      </c>
      <c r="V67">
        <v>0</v>
      </c>
      <c r="W67" s="3">
        <v>5000</v>
      </c>
      <c r="X67" s="3">
        <v>2000</v>
      </c>
      <c r="Y67">
        <v>0</v>
      </c>
      <c r="Z67">
        <v>0</v>
      </c>
      <c r="AA67">
        <v>0</v>
      </c>
      <c r="AD67">
        <v>0</v>
      </c>
      <c r="AM67">
        <v>500063551</v>
      </c>
      <c r="AN67" t="s">
        <v>162</v>
      </c>
      <c r="AP67">
        <v>0</v>
      </c>
      <c r="AQ67">
        <v>0</v>
      </c>
      <c r="AR67">
        <v>0</v>
      </c>
      <c r="AS67">
        <v>0</v>
      </c>
      <c r="AT67">
        <v>0</v>
      </c>
      <c r="AU67">
        <v>0</v>
      </c>
      <c r="AY67" t="s">
        <v>63</v>
      </c>
      <c r="AZ67" t="s">
        <v>6297</v>
      </c>
      <c r="BA67">
        <v>0</v>
      </c>
      <c r="BC67" t="s">
        <v>162</v>
      </c>
      <c r="BF67" t="s">
        <v>4082</v>
      </c>
    </row>
    <row r="68" spans="1:58" x14ac:dyDescent="0.35">
      <c r="A68" t="s">
        <v>4083</v>
      </c>
      <c r="B68">
        <v>10000</v>
      </c>
      <c r="C68">
        <v>20000</v>
      </c>
      <c r="D68" s="2">
        <v>45777</v>
      </c>
      <c r="E68" t="s">
        <v>59</v>
      </c>
      <c r="F68" t="s">
        <v>4078</v>
      </c>
      <c r="G68" t="s">
        <v>4079</v>
      </c>
      <c r="I68">
        <v>2</v>
      </c>
      <c r="J68" t="s">
        <v>183</v>
      </c>
      <c r="K68">
        <v>71</v>
      </c>
      <c r="L68" t="s">
        <v>368</v>
      </c>
      <c r="M68">
        <v>834</v>
      </c>
      <c r="P68" s="2">
        <v>45776</v>
      </c>
      <c r="R68">
        <v>6</v>
      </c>
      <c r="S68" s="3">
        <v>5004</v>
      </c>
      <c r="T68" t="s">
        <v>65</v>
      </c>
      <c r="U68">
        <v>5000635510001</v>
      </c>
      <c r="V68">
        <v>0</v>
      </c>
      <c r="W68" s="3">
        <v>5000</v>
      </c>
      <c r="X68">
        <v>4</v>
      </c>
      <c r="Y68">
        <v>0</v>
      </c>
      <c r="Z68">
        <v>0</v>
      </c>
      <c r="AA68">
        <v>0</v>
      </c>
      <c r="AD68">
        <v>0</v>
      </c>
      <c r="AM68">
        <v>500063551</v>
      </c>
      <c r="AN68" t="s">
        <v>162</v>
      </c>
      <c r="AP68">
        <v>0</v>
      </c>
      <c r="AQ68">
        <v>0</v>
      </c>
      <c r="AR68">
        <v>0</v>
      </c>
      <c r="AS68">
        <v>0</v>
      </c>
      <c r="AT68">
        <v>0</v>
      </c>
      <c r="AU68">
        <v>0</v>
      </c>
      <c r="AY68" t="s">
        <v>63</v>
      </c>
      <c r="AZ68" t="s">
        <v>6297</v>
      </c>
      <c r="BA68">
        <v>0</v>
      </c>
      <c r="BC68" t="s">
        <v>162</v>
      </c>
      <c r="BF68" t="s">
        <v>4082</v>
      </c>
    </row>
    <row r="69" spans="1:58" x14ac:dyDescent="0.35">
      <c r="A69" t="s">
        <v>4180</v>
      </c>
      <c r="B69">
        <v>10000</v>
      </c>
      <c r="C69">
        <v>10000</v>
      </c>
      <c r="D69" s="2">
        <v>45777</v>
      </c>
      <c r="E69" t="s">
        <v>59</v>
      </c>
      <c r="F69" t="s">
        <v>4181</v>
      </c>
      <c r="G69" t="s">
        <v>4079</v>
      </c>
      <c r="I69">
        <v>1</v>
      </c>
      <c r="J69" t="s">
        <v>183</v>
      </c>
      <c r="K69">
        <v>72</v>
      </c>
      <c r="L69" t="s">
        <v>869</v>
      </c>
      <c r="M69" s="3">
        <v>2500</v>
      </c>
      <c r="P69" s="2">
        <v>45776</v>
      </c>
      <c r="R69">
        <v>4</v>
      </c>
      <c r="S69" s="3">
        <v>10000</v>
      </c>
      <c r="T69" t="s">
        <v>65</v>
      </c>
      <c r="U69">
        <v>5000443910001</v>
      </c>
      <c r="V69">
        <v>0</v>
      </c>
      <c r="W69" s="3">
        <v>8000</v>
      </c>
      <c r="X69" s="3">
        <v>2000</v>
      </c>
      <c r="Y69">
        <v>0</v>
      </c>
      <c r="Z69">
        <v>0</v>
      </c>
      <c r="AA69">
        <v>0</v>
      </c>
      <c r="AD69">
        <v>0</v>
      </c>
      <c r="AM69">
        <v>500044391</v>
      </c>
      <c r="AN69" t="s">
        <v>162</v>
      </c>
      <c r="AP69">
        <v>0</v>
      </c>
      <c r="AQ69">
        <v>0</v>
      </c>
      <c r="AR69">
        <v>0</v>
      </c>
      <c r="AS69">
        <v>0</v>
      </c>
      <c r="AT69">
        <v>0</v>
      </c>
      <c r="AU69">
        <v>0</v>
      </c>
      <c r="AY69" t="s">
        <v>63</v>
      </c>
      <c r="AZ69" t="s">
        <v>6298</v>
      </c>
      <c r="BA69">
        <v>0</v>
      </c>
      <c r="BC69" t="s">
        <v>162</v>
      </c>
      <c r="BF69" t="s">
        <v>4182</v>
      </c>
    </row>
    <row r="70" spans="1:58" x14ac:dyDescent="0.35">
      <c r="A70" t="s">
        <v>4180</v>
      </c>
      <c r="B70">
        <v>10000</v>
      </c>
      <c r="C70">
        <v>20000</v>
      </c>
      <c r="D70" s="2">
        <v>45777</v>
      </c>
      <c r="E70" t="s">
        <v>59</v>
      </c>
      <c r="F70" t="s">
        <v>4181</v>
      </c>
      <c r="G70" t="s">
        <v>4079</v>
      </c>
      <c r="I70">
        <v>2</v>
      </c>
      <c r="J70" t="s">
        <v>183</v>
      </c>
      <c r="K70">
        <v>71</v>
      </c>
      <c r="L70" t="s">
        <v>368</v>
      </c>
      <c r="M70" s="3">
        <v>1334</v>
      </c>
      <c r="P70" s="2">
        <v>45776</v>
      </c>
      <c r="R70">
        <v>6</v>
      </c>
      <c r="S70" s="3">
        <v>8004</v>
      </c>
      <c r="T70" t="s">
        <v>65</v>
      </c>
      <c r="U70">
        <v>5000443910001</v>
      </c>
      <c r="V70">
        <v>0</v>
      </c>
      <c r="W70" s="3">
        <v>8000</v>
      </c>
      <c r="X70">
        <v>4</v>
      </c>
      <c r="Y70">
        <v>0</v>
      </c>
      <c r="Z70">
        <v>0</v>
      </c>
      <c r="AA70">
        <v>0</v>
      </c>
      <c r="AD70">
        <v>0</v>
      </c>
      <c r="AM70">
        <v>500044391</v>
      </c>
      <c r="AN70" t="s">
        <v>162</v>
      </c>
      <c r="AP70">
        <v>0</v>
      </c>
      <c r="AQ70">
        <v>0</v>
      </c>
      <c r="AR70">
        <v>0</v>
      </c>
      <c r="AS70">
        <v>0</v>
      </c>
      <c r="AT70">
        <v>0</v>
      </c>
      <c r="AU70">
        <v>0</v>
      </c>
      <c r="AY70" t="s">
        <v>63</v>
      </c>
      <c r="AZ70" t="s">
        <v>6298</v>
      </c>
      <c r="BA70">
        <v>0</v>
      </c>
      <c r="BC70" t="s">
        <v>162</v>
      </c>
      <c r="BF70" t="s">
        <v>4182</v>
      </c>
    </row>
    <row r="71" spans="1:58" x14ac:dyDescent="0.35">
      <c r="A71" t="s">
        <v>6299</v>
      </c>
      <c r="B71">
        <v>10000</v>
      </c>
      <c r="C71">
        <v>10000</v>
      </c>
      <c r="D71" s="2">
        <v>45782</v>
      </c>
      <c r="E71" t="s">
        <v>59</v>
      </c>
      <c r="F71" t="s">
        <v>6300</v>
      </c>
      <c r="G71" t="s">
        <v>6301</v>
      </c>
      <c r="I71">
        <v>1</v>
      </c>
      <c r="J71" t="s">
        <v>183</v>
      </c>
      <c r="K71">
        <v>82</v>
      </c>
      <c r="L71" t="s">
        <v>352</v>
      </c>
      <c r="M71" s="3">
        <v>75000</v>
      </c>
      <c r="P71" s="2">
        <v>45776</v>
      </c>
      <c r="R71">
        <v>4</v>
      </c>
      <c r="S71" s="3">
        <v>300000</v>
      </c>
      <c r="T71" t="s">
        <v>65</v>
      </c>
      <c r="U71" t="s">
        <v>455</v>
      </c>
      <c r="V71">
        <v>0</v>
      </c>
      <c r="W71" s="3">
        <v>300000</v>
      </c>
      <c r="X71">
        <v>0</v>
      </c>
      <c r="Y71">
        <v>0</v>
      </c>
      <c r="Z71">
        <v>0</v>
      </c>
      <c r="AA71">
        <v>0</v>
      </c>
      <c r="AD71">
        <v>0</v>
      </c>
      <c r="AM71" t="s">
        <v>456</v>
      </c>
      <c r="AN71" t="s">
        <v>6302</v>
      </c>
      <c r="AP71">
        <v>0</v>
      </c>
      <c r="AQ71">
        <v>0</v>
      </c>
      <c r="AR71">
        <v>0</v>
      </c>
      <c r="AS71">
        <v>0</v>
      </c>
      <c r="AT71">
        <v>0</v>
      </c>
      <c r="AU71">
        <v>0</v>
      </c>
      <c r="AY71" t="s">
        <v>63</v>
      </c>
      <c r="AZ71" t="s">
        <v>6303</v>
      </c>
      <c r="BA71">
        <v>0</v>
      </c>
      <c r="BC71" t="s">
        <v>6302</v>
      </c>
      <c r="BF71" t="s">
        <v>6304</v>
      </c>
    </row>
    <row r="72" spans="1:58" x14ac:dyDescent="0.35">
      <c r="A72" t="s">
        <v>4084</v>
      </c>
      <c r="B72">
        <v>10000</v>
      </c>
      <c r="C72">
        <v>10000</v>
      </c>
      <c r="D72" s="2">
        <v>45776</v>
      </c>
      <c r="E72" t="s">
        <v>59</v>
      </c>
      <c r="F72" t="s">
        <v>4085</v>
      </c>
      <c r="G72" t="s">
        <v>2739</v>
      </c>
      <c r="I72">
        <v>1</v>
      </c>
      <c r="J72" t="s">
        <v>183</v>
      </c>
      <c r="K72">
        <v>59</v>
      </c>
      <c r="L72" t="s">
        <v>73</v>
      </c>
      <c r="M72" s="3">
        <v>1200</v>
      </c>
      <c r="P72" s="2">
        <v>45776</v>
      </c>
      <c r="R72">
        <v>10</v>
      </c>
      <c r="S72" s="3">
        <v>12000</v>
      </c>
      <c r="T72" t="s">
        <v>65</v>
      </c>
      <c r="U72" t="s">
        <v>4087</v>
      </c>
      <c r="V72">
        <v>0</v>
      </c>
      <c r="W72" s="3">
        <v>12000</v>
      </c>
      <c r="X72">
        <v>0</v>
      </c>
      <c r="Y72">
        <v>0</v>
      </c>
      <c r="Z72">
        <v>0</v>
      </c>
      <c r="AA72">
        <v>0</v>
      </c>
      <c r="AD72">
        <v>0</v>
      </c>
      <c r="AM72" t="s">
        <v>4088</v>
      </c>
      <c r="AN72" t="s">
        <v>1848</v>
      </c>
      <c r="AP72">
        <v>0</v>
      </c>
      <c r="AQ72">
        <v>0</v>
      </c>
      <c r="AR72">
        <v>0</v>
      </c>
      <c r="AS72">
        <v>0</v>
      </c>
      <c r="AT72">
        <v>0</v>
      </c>
      <c r="AU72">
        <v>0</v>
      </c>
      <c r="AY72" t="s">
        <v>63</v>
      </c>
      <c r="AZ72" t="s">
        <v>6305</v>
      </c>
      <c r="BA72">
        <v>0</v>
      </c>
      <c r="BC72" t="s">
        <v>1848</v>
      </c>
      <c r="BF72" t="s">
        <v>3296</v>
      </c>
    </row>
    <row r="73" spans="1:58" x14ac:dyDescent="0.35">
      <c r="A73" t="s">
        <v>4183</v>
      </c>
      <c r="B73">
        <v>10000</v>
      </c>
      <c r="C73">
        <v>30000</v>
      </c>
      <c r="D73" s="2">
        <v>45777</v>
      </c>
      <c r="E73" t="s">
        <v>59</v>
      </c>
      <c r="F73" t="s">
        <v>4184</v>
      </c>
      <c r="G73" t="s">
        <v>4173</v>
      </c>
      <c r="I73">
        <v>3</v>
      </c>
      <c r="J73" t="s">
        <v>183</v>
      </c>
      <c r="K73">
        <v>85</v>
      </c>
      <c r="L73" t="s">
        <v>940</v>
      </c>
      <c r="M73" s="3">
        <v>10000</v>
      </c>
      <c r="P73" s="2">
        <v>45776</v>
      </c>
      <c r="R73">
        <v>11</v>
      </c>
      <c r="S73" s="3">
        <v>110000</v>
      </c>
      <c r="T73" t="s">
        <v>65</v>
      </c>
      <c r="U73" t="s">
        <v>4185</v>
      </c>
      <c r="V73">
        <v>0</v>
      </c>
      <c r="W73" s="3">
        <v>100000</v>
      </c>
      <c r="X73" s="3">
        <v>10000</v>
      </c>
      <c r="Y73">
        <v>0</v>
      </c>
      <c r="Z73">
        <v>0</v>
      </c>
      <c r="AA73">
        <v>0</v>
      </c>
      <c r="AD73">
        <v>0</v>
      </c>
      <c r="AM73" t="s">
        <v>4186</v>
      </c>
      <c r="AN73" t="s">
        <v>108</v>
      </c>
      <c r="AP73">
        <v>0</v>
      </c>
      <c r="AQ73">
        <v>0</v>
      </c>
      <c r="AR73">
        <v>0</v>
      </c>
      <c r="AS73">
        <v>0</v>
      </c>
      <c r="AT73">
        <v>0</v>
      </c>
      <c r="AU73">
        <v>0</v>
      </c>
      <c r="AY73" t="s">
        <v>63</v>
      </c>
      <c r="AZ73" t="s">
        <v>6306</v>
      </c>
      <c r="BA73">
        <v>0</v>
      </c>
      <c r="BC73" t="s">
        <v>108</v>
      </c>
      <c r="BF73" t="s">
        <v>4187</v>
      </c>
    </row>
    <row r="74" spans="1:58" x14ac:dyDescent="0.35">
      <c r="A74" t="s">
        <v>4089</v>
      </c>
      <c r="B74">
        <v>10000</v>
      </c>
      <c r="C74">
        <v>20000</v>
      </c>
      <c r="D74" s="2">
        <v>45776</v>
      </c>
      <c r="E74" t="s">
        <v>59</v>
      </c>
      <c r="F74" t="s">
        <v>4090</v>
      </c>
      <c r="G74" t="s">
        <v>4023</v>
      </c>
      <c r="I74">
        <v>2</v>
      </c>
      <c r="J74" t="s">
        <v>183</v>
      </c>
      <c r="K74">
        <v>60</v>
      </c>
      <c r="L74" t="s">
        <v>222</v>
      </c>
      <c r="M74" s="3">
        <v>1500</v>
      </c>
      <c r="P74" s="2">
        <v>45776</v>
      </c>
      <c r="R74">
        <v>2</v>
      </c>
      <c r="S74" s="3">
        <v>3000</v>
      </c>
      <c r="T74" t="s">
        <v>65</v>
      </c>
      <c r="U74" t="s">
        <v>4092</v>
      </c>
      <c r="V74">
        <v>0</v>
      </c>
      <c r="W74" s="3">
        <v>1000</v>
      </c>
      <c r="X74" s="3">
        <v>2000</v>
      </c>
      <c r="Y74">
        <v>0</v>
      </c>
      <c r="Z74">
        <v>0</v>
      </c>
      <c r="AA74">
        <v>0</v>
      </c>
      <c r="AD74">
        <v>0</v>
      </c>
      <c r="AM74" t="s">
        <v>4093</v>
      </c>
      <c r="AN74" t="s">
        <v>282</v>
      </c>
      <c r="AP74">
        <v>0</v>
      </c>
      <c r="AQ74">
        <v>0</v>
      </c>
      <c r="AR74">
        <v>0</v>
      </c>
      <c r="AS74">
        <v>0</v>
      </c>
      <c r="AT74">
        <v>0</v>
      </c>
      <c r="AU74">
        <v>0</v>
      </c>
      <c r="AY74" t="s">
        <v>63</v>
      </c>
      <c r="AZ74" t="s">
        <v>6307</v>
      </c>
      <c r="BA74">
        <v>0</v>
      </c>
      <c r="BC74" t="s">
        <v>282</v>
      </c>
      <c r="BF74" t="s">
        <v>4094</v>
      </c>
    </row>
    <row r="75" spans="1:58" x14ac:dyDescent="0.35">
      <c r="A75" t="s">
        <v>4201</v>
      </c>
      <c r="B75">
        <v>10000</v>
      </c>
      <c r="C75">
        <v>30000</v>
      </c>
      <c r="D75" s="2">
        <v>45777</v>
      </c>
      <c r="E75" t="s">
        <v>59</v>
      </c>
      <c r="F75" t="s">
        <v>4202</v>
      </c>
      <c r="G75" t="s">
        <v>4173</v>
      </c>
      <c r="I75">
        <v>3</v>
      </c>
      <c r="J75" t="s">
        <v>183</v>
      </c>
      <c r="K75">
        <v>85</v>
      </c>
      <c r="L75" t="s">
        <v>940</v>
      </c>
      <c r="M75" s="3">
        <v>10000</v>
      </c>
      <c r="P75" s="2">
        <v>45776</v>
      </c>
      <c r="R75">
        <v>11</v>
      </c>
      <c r="S75" s="3">
        <v>110000</v>
      </c>
      <c r="T75" t="s">
        <v>65</v>
      </c>
      <c r="U75" t="s">
        <v>4185</v>
      </c>
      <c r="V75">
        <v>0</v>
      </c>
      <c r="W75" s="3">
        <v>100000</v>
      </c>
      <c r="X75" s="3">
        <v>10000</v>
      </c>
      <c r="Y75">
        <v>0</v>
      </c>
      <c r="Z75">
        <v>0</v>
      </c>
      <c r="AA75">
        <v>0</v>
      </c>
      <c r="AD75">
        <v>0</v>
      </c>
      <c r="AM75" t="s">
        <v>4186</v>
      </c>
      <c r="AN75" t="s">
        <v>108</v>
      </c>
      <c r="AP75">
        <v>0</v>
      </c>
      <c r="AQ75">
        <v>0</v>
      </c>
      <c r="AR75">
        <v>0</v>
      </c>
      <c r="AS75">
        <v>0</v>
      </c>
      <c r="AT75">
        <v>0</v>
      </c>
      <c r="AU75">
        <v>0</v>
      </c>
      <c r="AY75" t="s">
        <v>63</v>
      </c>
      <c r="AZ75" t="s">
        <v>6308</v>
      </c>
      <c r="BA75">
        <v>0</v>
      </c>
      <c r="BC75" t="s">
        <v>108</v>
      </c>
      <c r="BF75" t="s">
        <v>4203</v>
      </c>
    </row>
    <row r="76" spans="1:58" x14ac:dyDescent="0.35">
      <c r="A76" t="s">
        <v>4204</v>
      </c>
      <c r="B76">
        <v>10000</v>
      </c>
      <c r="C76">
        <v>30000</v>
      </c>
      <c r="D76" s="2">
        <v>45777</v>
      </c>
      <c r="E76" t="s">
        <v>59</v>
      </c>
      <c r="F76" t="s">
        <v>4205</v>
      </c>
      <c r="G76" t="s">
        <v>4173</v>
      </c>
      <c r="I76">
        <v>3</v>
      </c>
      <c r="J76" t="s">
        <v>183</v>
      </c>
      <c r="K76">
        <v>85</v>
      </c>
      <c r="L76" t="s">
        <v>940</v>
      </c>
      <c r="M76" s="3">
        <v>20000</v>
      </c>
      <c r="P76" s="2">
        <v>45776</v>
      </c>
      <c r="R76">
        <v>11</v>
      </c>
      <c r="S76" s="3">
        <v>220000</v>
      </c>
      <c r="T76" t="s">
        <v>65</v>
      </c>
      <c r="U76" t="s">
        <v>1557</v>
      </c>
      <c r="V76">
        <v>0</v>
      </c>
      <c r="W76" s="3">
        <v>200000</v>
      </c>
      <c r="X76" s="3">
        <v>20000</v>
      </c>
      <c r="Y76">
        <v>0</v>
      </c>
      <c r="Z76">
        <v>0</v>
      </c>
      <c r="AA76">
        <v>0</v>
      </c>
      <c r="AD76">
        <v>0</v>
      </c>
      <c r="AM76" t="s">
        <v>1558</v>
      </c>
      <c r="AN76" t="s">
        <v>108</v>
      </c>
      <c r="AP76">
        <v>0</v>
      </c>
      <c r="AQ76">
        <v>0</v>
      </c>
      <c r="AR76">
        <v>0</v>
      </c>
      <c r="AS76">
        <v>0</v>
      </c>
      <c r="AT76">
        <v>0</v>
      </c>
      <c r="AU76">
        <v>0</v>
      </c>
      <c r="AY76" t="s">
        <v>63</v>
      </c>
      <c r="AZ76" t="s">
        <v>6309</v>
      </c>
      <c r="BA76">
        <v>0</v>
      </c>
      <c r="BC76" t="s">
        <v>108</v>
      </c>
      <c r="BF76" t="s">
        <v>4206</v>
      </c>
    </row>
    <row r="77" spans="1:58" x14ac:dyDescent="0.35">
      <c r="A77" t="s">
        <v>6019</v>
      </c>
      <c r="B77">
        <v>10000</v>
      </c>
      <c r="C77">
        <v>10000</v>
      </c>
      <c r="D77" s="2">
        <v>45779</v>
      </c>
      <c r="E77" t="s">
        <v>59</v>
      </c>
      <c r="F77" t="s">
        <v>6020</v>
      </c>
      <c r="G77" t="s">
        <v>6021</v>
      </c>
      <c r="I77">
        <v>1</v>
      </c>
      <c r="J77" t="s">
        <v>183</v>
      </c>
      <c r="K77">
        <v>60</v>
      </c>
      <c r="L77" t="s">
        <v>222</v>
      </c>
      <c r="M77" s="3">
        <v>55334</v>
      </c>
      <c r="P77" s="2">
        <v>45776</v>
      </c>
      <c r="R77">
        <v>3</v>
      </c>
      <c r="S77" s="3">
        <v>166002</v>
      </c>
      <c r="T77" t="s">
        <v>65</v>
      </c>
      <c r="U77" t="s">
        <v>6023</v>
      </c>
      <c r="V77">
        <v>0</v>
      </c>
      <c r="W77" s="3">
        <v>166000</v>
      </c>
      <c r="X77">
        <v>2</v>
      </c>
      <c r="Y77">
        <v>0</v>
      </c>
      <c r="Z77">
        <v>0</v>
      </c>
      <c r="AA77">
        <v>0</v>
      </c>
      <c r="AD77">
        <v>0</v>
      </c>
      <c r="AM77" t="s">
        <v>6024</v>
      </c>
      <c r="AN77" t="s">
        <v>592</v>
      </c>
      <c r="AP77">
        <v>0</v>
      </c>
      <c r="AQ77">
        <v>0</v>
      </c>
      <c r="AR77">
        <v>0</v>
      </c>
      <c r="AS77">
        <v>0</v>
      </c>
      <c r="AT77">
        <v>0</v>
      </c>
      <c r="AU77">
        <v>0</v>
      </c>
      <c r="AY77" t="s">
        <v>63</v>
      </c>
      <c r="AZ77" t="s">
        <v>6310</v>
      </c>
      <c r="BA77">
        <v>0</v>
      </c>
      <c r="BC77" t="s">
        <v>592</v>
      </c>
      <c r="BF77" t="s">
        <v>6025</v>
      </c>
    </row>
    <row r="78" spans="1:58" x14ac:dyDescent="0.35">
      <c r="A78" t="s">
        <v>4210</v>
      </c>
      <c r="B78">
        <v>10000</v>
      </c>
      <c r="C78">
        <v>10000</v>
      </c>
      <c r="D78" s="2">
        <v>45777</v>
      </c>
      <c r="E78" t="s">
        <v>59</v>
      </c>
      <c r="F78" t="s">
        <v>4211</v>
      </c>
      <c r="G78">
        <v>1006323</v>
      </c>
      <c r="I78">
        <v>1</v>
      </c>
      <c r="J78" t="s">
        <v>183</v>
      </c>
      <c r="K78">
        <v>63</v>
      </c>
      <c r="L78" t="s">
        <v>136</v>
      </c>
      <c r="M78" s="3">
        <v>2400</v>
      </c>
      <c r="P78" s="2">
        <v>45776</v>
      </c>
      <c r="R78">
        <v>50</v>
      </c>
      <c r="S78" s="3">
        <v>120000</v>
      </c>
      <c r="T78" t="s">
        <v>65</v>
      </c>
      <c r="U78" t="s">
        <v>1269</v>
      </c>
      <c r="V78">
        <v>0</v>
      </c>
      <c r="W78" s="3">
        <v>120000</v>
      </c>
      <c r="X78">
        <v>0</v>
      </c>
      <c r="Y78">
        <v>0</v>
      </c>
      <c r="Z78">
        <v>0</v>
      </c>
      <c r="AA78">
        <v>0</v>
      </c>
      <c r="AD78">
        <v>0</v>
      </c>
      <c r="AM78" t="s">
        <v>1270</v>
      </c>
      <c r="AN78" t="s">
        <v>170</v>
      </c>
      <c r="AP78">
        <v>0</v>
      </c>
      <c r="AQ78">
        <v>0</v>
      </c>
      <c r="AR78">
        <v>0</v>
      </c>
      <c r="AS78">
        <v>0</v>
      </c>
      <c r="AT78">
        <v>0</v>
      </c>
      <c r="AU78">
        <v>0</v>
      </c>
      <c r="AY78" t="s">
        <v>63</v>
      </c>
      <c r="AZ78" t="s">
        <v>6311</v>
      </c>
      <c r="BA78">
        <v>0</v>
      </c>
      <c r="BC78" t="s">
        <v>170</v>
      </c>
      <c r="BF78" t="s">
        <v>4212</v>
      </c>
    </row>
    <row r="79" spans="1:58" x14ac:dyDescent="0.35">
      <c r="A79" t="s">
        <v>4213</v>
      </c>
      <c r="B79">
        <v>10000</v>
      </c>
      <c r="C79">
        <v>10000</v>
      </c>
      <c r="D79" s="2">
        <v>45777</v>
      </c>
      <c r="E79" t="s">
        <v>59</v>
      </c>
      <c r="F79" t="s">
        <v>4211</v>
      </c>
      <c r="G79">
        <v>1006323</v>
      </c>
      <c r="I79">
        <v>1</v>
      </c>
      <c r="J79" t="s">
        <v>183</v>
      </c>
      <c r="K79">
        <v>63</v>
      </c>
      <c r="L79" t="s">
        <v>136</v>
      </c>
      <c r="M79" s="3">
        <v>4000</v>
      </c>
      <c r="P79" s="2">
        <v>45776</v>
      </c>
      <c r="R79">
        <v>30</v>
      </c>
      <c r="S79" s="3">
        <v>120000</v>
      </c>
      <c r="T79" t="s">
        <v>65</v>
      </c>
      <c r="U79" t="s">
        <v>2186</v>
      </c>
      <c r="V79">
        <v>0</v>
      </c>
      <c r="W79" s="3">
        <v>120000</v>
      </c>
      <c r="X79">
        <v>0</v>
      </c>
      <c r="Y79">
        <v>0</v>
      </c>
      <c r="Z79">
        <v>0</v>
      </c>
      <c r="AA79">
        <v>0</v>
      </c>
      <c r="AD79">
        <v>0</v>
      </c>
      <c r="AM79" t="s">
        <v>2187</v>
      </c>
      <c r="AN79" t="s">
        <v>170</v>
      </c>
      <c r="AP79">
        <v>0</v>
      </c>
      <c r="AQ79">
        <v>0</v>
      </c>
      <c r="AR79">
        <v>0</v>
      </c>
      <c r="AS79">
        <v>0</v>
      </c>
      <c r="AT79">
        <v>0</v>
      </c>
      <c r="AU79">
        <v>0</v>
      </c>
      <c r="AY79" t="s">
        <v>63</v>
      </c>
      <c r="AZ79" t="s">
        <v>6312</v>
      </c>
      <c r="BA79">
        <v>0</v>
      </c>
      <c r="BC79" t="s">
        <v>170</v>
      </c>
      <c r="BF79" t="s">
        <v>4214</v>
      </c>
    </row>
    <row r="80" spans="1:58" x14ac:dyDescent="0.35">
      <c r="A80" t="s">
        <v>4215</v>
      </c>
      <c r="B80">
        <v>10000</v>
      </c>
      <c r="C80">
        <v>10000</v>
      </c>
      <c r="D80" s="2">
        <v>45777</v>
      </c>
      <c r="E80" t="s">
        <v>59</v>
      </c>
      <c r="F80" t="s">
        <v>4216</v>
      </c>
      <c r="G80">
        <v>1006323</v>
      </c>
      <c r="I80">
        <v>1</v>
      </c>
      <c r="J80" t="s">
        <v>183</v>
      </c>
      <c r="K80">
        <v>63</v>
      </c>
      <c r="L80" t="s">
        <v>136</v>
      </c>
      <c r="M80" s="3">
        <v>1600</v>
      </c>
      <c r="P80" s="2">
        <v>45776</v>
      </c>
      <c r="R80">
        <v>50</v>
      </c>
      <c r="S80" s="3">
        <v>80000</v>
      </c>
      <c r="T80" t="s">
        <v>65</v>
      </c>
      <c r="U80" t="s">
        <v>1269</v>
      </c>
      <c r="V80">
        <v>0</v>
      </c>
      <c r="W80" s="3">
        <v>80000</v>
      </c>
      <c r="X80">
        <v>0</v>
      </c>
      <c r="Y80">
        <v>0</v>
      </c>
      <c r="Z80">
        <v>0</v>
      </c>
      <c r="AA80">
        <v>0</v>
      </c>
      <c r="AD80">
        <v>0</v>
      </c>
      <c r="AM80" t="s">
        <v>1270</v>
      </c>
      <c r="AN80" t="s">
        <v>275</v>
      </c>
      <c r="AP80">
        <v>0</v>
      </c>
      <c r="AQ80">
        <v>0</v>
      </c>
      <c r="AR80">
        <v>0</v>
      </c>
      <c r="AS80">
        <v>0</v>
      </c>
      <c r="AT80">
        <v>0</v>
      </c>
      <c r="AU80">
        <v>0</v>
      </c>
      <c r="AY80" t="s">
        <v>63</v>
      </c>
      <c r="AZ80" t="s">
        <v>6313</v>
      </c>
      <c r="BA80">
        <v>0</v>
      </c>
      <c r="BC80" t="s">
        <v>275</v>
      </c>
      <c r="BF80" t="s">
        <v>4217</v>
      </c>
    </row>
    <row r="81" spans="1:58" x14ac:dyDescent="0.35">
      <c r="A81" t="s">
        <v>4218</v>
      </c>
      <c r="B81">
        <v>10000</v>
      </c>
      <c r="C81">
        <v>10000</v>
      </c>
      <c r="D81" s="2">
        <v>45777</v>
      </c>
      <c r="E81" t="s">
        <v>59</v>
      </c>
      <c r="F81" t="s">
        <v>4216</v>
      </c>
      <c r="G81">
        <v>8613409</v>
      </c>
      <c r="I81">
        <v>1</v>
      </c>
      <c r="J81" t="s">
        <v>183</v>
      </c>
      <c r="K81">
        <v>63</v>
      </c>
      <c r="L81" t="s">
        <v>136</v>
      </c>
      <c r="M81" s="3">
        <v>1174</v>
      </c>
      <c r="P81" s="2">
        <v>45776</v>
      </c>
      <c r="R81">
        <v>75</v>
      </c>
      <c r="S81" s="3">
        <v>88050</v>
      </c>
      <c r="T81" t="s">
        <v>65</v>
      </c>
      <c r="U81" t="s">
        <v>962</v>
      </c>
      <c r="V81">
        <v>0</v>
      </c>
      <c r="W81" s="3">
        <v>88000</v>
      </c>
      <c r="X81">
        <v>50</v>
      </c>
      <c r="Y81">
        <v>0</v>
      </c>
      <c r="Z81">
        <v>0</v>
      </c>
      <c r="AA81">
        <v>0</v>
      </c>
      <c r="AD81">
        <v>0</v>
      </c>
      <c r="AM81" t="s">
        <v>963</v>
      </c>
      <c r="AN81" t="s">
        <v>275</v>
      </c>
      <c r="AP81">
        <v>0</v>
      </c>
      <c r="AQ81">
        <v>0</v>
      </c>
      <c r="AR81">
        <v>0</v>
      </c>
      <c r="AS81">
        <v>0</v>
      </c>
      <c r="AT81">
        <v>0</v>
      </c>
      <c r="AU81">
        <v>0</v>
      </c>
      <c r="AY81" t="s">
        <v>63</v>
      </c>
      <c r="AZ81" t="s">
        <v>6314</v>
      </c>
      <c r="BA81">
        <v>0</v>
      </c>
      <c r="BC81" t="s">
        <v>275</v>
      </c>
      <c r="BF81" t="s">
        <v>4219</v>
      </c>
    </row>
    <row r="82" spans="1:58" x14ac:dyDescent="0.35">
      <c r="A82" t="s">
        <v>4220</v>
      </c>
      <c r="B82">
        <v>10000</v>
      </c>
      <c r="C82">
        <v>10000</v>
      </c>
      <c r="D82" s="2">
        <v>45777</v>
      </c>
      <c r="E82" t="s">
        <v>59</v>
      </c>
      <c r="F82" t="s">
        <v>4221</v>
      </c>
      <c r="G82" t="s">
        <v>2398</v>
      </c>
      <c r="I82">
        <v>1</v>
      </c>
      <c r="J82" t="s">
        <v>183</v>
      </c>
      <c r="K82">
        <v>86</v>
      </c>
      <c r="L82" t="s">
        <v>1696</v>
      </c>
      <c r="M82" s="3">
        <v>27500</v>
      </c>
      <c r="P82" s="2">
        <v>45776</v>
      </c>
      <c r="R82">
        <v>2</v>
      </c>
      <c r="S82" s="3">
        <v>55000</v>
      </c>
      <c r="T82" t="s">
        <v>65</v>
      </c>
      <c r="U82" t="s">
        <v>4223</v>
      </c>
      <c r="V82">
        <v>0</v>
      </c>
      <c r="W82" s="3">
        <v>55000</v>
      </c>
      <c r="X82">
        <v>0</v>
      </c>
      <c r="Y82">
        <v>0</v>
      </c>
      <c r="Z82">
        <v>0</v>
      </c>
      <c r="AA82">
        <v>0</v>
      </c>
      <c r="AD82">
        <v>0</v>
      </c>
      <c r="AM82" t="s">
        <v>4224</v>
      </c>
      <c r="AN82" t="s">
        <v>4225</v>
      </c>
      <c r="AP82">
        <v>0</v>
      </c>
      <c r="AQ82">
        <v>0</v>
      </c>
      <c r="AR82">
        <v>0</v>
      </c>
      <c r="AS82">
        <v>0</v>
      </c>
      <c r="AT82">
        <v>0</v>
      </c>
      <c r="AU82">
        <v>0</v>
      </c>
      <c r="AY82" t="s">
        <v>63</v>
      </c>
      <c r="AZ82" t="s">
        <v>6315</v>
      </c>
      <c r="BA82">
        <v>0</v>
      </c>
      <c r="BC82" t="s">
        <v>4225</v>
      </c>
      <c r="BF82" t="s">
        <v>4226</v>
      </c>
    </row>
    <row r="83" spans="1:58" x14ac:dyDescent="0.35">
      <c r="A83" t="s">
        <v>4227</v>
      </c>
      <c r="B83">
        <v>10000</v>
      </c>
      <c r="C83">
        <v>30000</v>
      </c>
      <c r="D83" s="2">
        <v>45777</v>
      </c>
      <c r="E83" t="s">
        <v>59</v>
      </c>
      <c r="F83" t="s">
        <v>4228</v>
      </c>
      <c r="G83" t="s">
        <v>4173</v>
      </c>
      <c r="I83">
        <v>3</v>
      </c>
      <c r="J83" t="s">
        <v>183</v>
      </c>
      <c r="K83">
        <v>85</v>
      </c>
      <c r="L83" t="s">
        <v>940</v>
      </c>
      <c r="M83" s="3">
        <v>10000</v>
      </c>
      <c r="P83" s="2">
        <v>45776</v>
      </c>
      <c r="R83">
        <v>11</v>
      </c>
      <c r="S83" s="3">
        <v>110000</v>
      </c>
      <c r="T83" t="s">
        <v>65</v>
      </c>
      <c r="U83" t="s">
        <v>4229</v>
      </c>
      <c r="V83">
        <v>0</v>
      </c>
      <c r="W83" s="3">
        <v>100000</v>
      </c>
      <c r="X83" s="3">
        <v>10000</v>
      </c>
      <c r="Y83">
        <v>0</v>
      </c>
      <c r="Z83">
        <v>0</v>
      </c>
      <c r="AA83">
        <v>0</v>
      </c>
      <c r="AD83">
        <v>0</v>
      </c>
      <c r="AM83" t="s">
        <v>4230</v>
      </c>
      <c r="AN83" t="s">
        <v>108</v>
      </c>
      <c r="AP83">
        <v>0</v>
      </c>
      <c r="AQ83">
        <v>0</v>
      </c>
      <c r="AR83">
        <v>0</v>
      </c>
      <c r="AS83">
        <v>0</v>
      </c>
      <c r="AT83">
        <v>0</v>
      </c>
      <c r="AU83">
        <v>0</v>
      </c>
      <c r="AY83" t="s">
        <v>63</v>
      </c>
      <c r="AZ83" t="s">
        <v>6316</v>
      </c>
      <c r="BA83">
        <v>0</v>
      </c>
      <c r="BC83" t="s">
        <v>108</v>
      </c>
      <c r="BF83" t="s">
        <v>4231</v>
      </c>
    </row>
    <row r="84" spans="1:58" x14ac:dyDescent="0.35">
      <c r="A84" t="s">
        <v>4095</v>
      </c>
      <c r="B84">
        <v>10000</v>
      </c>
      <c r="C84">
        <v>10000</v>
      </c>
      <c r="D84" s="2">
        <v>45777</v>
      </c>
      <c r="E84" t="s">
        <v>59</v>
      </c>
      <c r="F84" t="s">
        <v>4096</v>
      </c>
      <c r="G84" t="s">
        <v>2864</v>
      </c>
      <c r="I84">
        <v>1</v>
      </c>
      <c r="J84" t="s">
        <v>183</v>
      </c>
      <c r="K84">
        <v>59</v>
      </c>
      <c r="L84" t="s">
        <v>73</v>
      </c>
      <c r="M84" s="3">
        <v>3000</v>
      </c>
      <c r="P84" s="2">
        <v>45776</v>
      </c>
      <c r="R84">
        <v>1</v>
      </c>
      <c r="S84" s="3">
        <v>3000</v>
      </c>
      <c r="T84" t="s">
        <v>65</v>
      </c>
      <c r="U84" t="s">
        <v>708</v>
      </c>
      <c r="V84">
        <v>0</v>
      </c>
      <c r="W84" s="3">
        <v>3000</v>
      </c>
      <c r="X84">
        <v>0</v>
      </c>
      <c r="Y84">
        <v>0</v>
      </c>
      <c r="Z84">
        <v>0</v>
      </c>
      <c r="AA84">
        <v>0</v>
      </c>
      <c r="AD84">
        <v>0</v>
      </c>
      <c r="AM84" t="s">
        <v>709</v>
      </c>
      <c r="AN84" t="s">
        <v>355</v>
      </c>
      <c r="AP84">
        <v>0</v>
      </c>
      <c r="AQ84">
        <v>0</v>
      </c>
      <c r="AR84">
        <v>0</v>
      </c>
      <c r="AS84">
        <v>0</v>
      </c>
      <c r="AT84">
        <v>0</v>
      </c>
      <c r="AU84">
        <v>0</v>
      </c>
      <c r="AY84" t="s">
        <v>63</v>
      </c>
      <c r="AZ84" t="s">
        <v>6035</v>
      </c>
      <c r="BA84">
        <v>0</v>
      </c>
      <c r="BC84" t="s">
        <v>355</v>
      </c>
      <c r="BF84" t="s">
        <v>4097</v>
      </c>
    </row>
    <row r="85" spans="1:58" x14ac:dyDescent="0.35">
      <c r="A85" t="s">
        <v>4098</v>
      </c>
      <c r="B85">
        <v>10000</v>
      </c>
      <c r="C85">
        <v>20000</v>
      </c>
      <c r="D85" s="2">
        <v>45777</v>
      </c>
      <c r="E85" t="s">
        <v>59</v>
      </c>
      <c r="F85" t="s">
        <v>4099</v>
      </c>
      <c r="G85" t="s">
        <v>4100</v>
      </c>
      <c r="I85">
        <v>2</v>
      </c>
      <c r="J85" t="s">
        <v>183</v>
      </c>
      <c r="K85">
        <v>100</v>
      </c>
      <c r="L85" t="s">
        <v>281</v>
      </c>
      <c r="M85">
        <v>600</v>
      </c>
      <c r="P85" s="2">
        <v>45776</v>
      </c>
      <c r="R85">
        <v>1</v>
      </c>
      <c r="S85">
        <v>600</v>
      </c>
      <c r="T85" t="s">
        <v>65</v>
      </c>
      <c r="U85">
        <v>107431260001</v>
      </c>
      <c r="V85">
        <v>0</v>
      </c>
      <c r="W85">
        <v>500</v>
      </c>
      <c r="X85">
        <v>100</v>
      </c>
      <c r="Y85">
        <v>0</v>
      </c>
      <c r="Z85">
        <v>0</v>
      </c>
      <c r="AA85">
        <v>0</v>
      </c>
      <c r="AD85">
        <v>0</v>
      </c>
      <c r="AM85">
        <v>10743126</v>
      </c>
      <c r="AN85" t="s">
        <v>282</v>
      </c>
      <c r="AP85">
        <v>0</v>
      </c>
      <c r="AQ85">
        <v>0</v>
      </c>
      <c r="AR85">
        <v>0</v>
      </c>
      <c r="AS85">
        <v>0</v>
      </c>
      <c r="AT85">
        <v>0</v>
      </c>
      <c r="AU85">
        <v>0</v>
      </c>
      <c r="AY85" t="s">
        <v>63</v>
      </c>
      <c r="AZ85" t="s">
        <v>6317</v>
      </c>
      <c r="BA85">
        <v>0</v>
      </c>
      <c r="BC85" t="s">
        <v>282</v>
      </c>
      <c r="BF85" t="s">
        <v>4101</v>
      </c>
    </row>
    <row r="86" spans="1:58" x14ac:dyDescent="0.35">
      <c r="A86" t="s">
        <v>4038</v>
      </c>
      <c r="B86">
        <v>10000</v>
      </c>
      <c r="C86">
        <v>20000</v>
      </c>
      <c r="D86" s="2">
        <v>45776</v>
      </c>
      <c r="E86" t="s">
        <v>59</v>
      </c>
      <c r="F86" s="4">
        <v>0.46488425925925925</v>
      </c>
      <c r="G86" t="s">
        <v>4039</v>
      </c>
      <c r="I86">
        <v>2</v>
      </c>
      <c r="J86" t="s">
        <v>183</v>
      </c>
      <c r="K86">
        <v>71</v>
      </c>
      <c r="L86" t="s">
        <v>368</v>
      </c>
      <c r="M86">
        <v>750</v>
      </c>
      <c r="P86" s="2">
        <v>45776</v>
      </c>
      <c r="R86">
        <v>4</v>
      </c>
      <c r="S86" s="3">
        <v>3000</v>
      </c>
      <c r="T86" t="s">
        <v>65</v>
      </c>
      <c r="U86" t="s">
        <v>4041</v>
      </c>
      <c r="V86">
        <v>0</v>
      </c>
      <c r="W86" s="3">
        <v>3000</v>
      </c>
      <c r="X86">
        <v>0</v>
      </c>
      <c r="Y86">
        <v>0</v>
      </c>
      <c r="Z86">
        <v>0</v>
      </c>
      <c r="AA86">
        <v>0</v>
      </c>
      <c r="AD86">
        <v>0</v>
      </c>
      <c r="AM86" t="s">
        <v>4042</v>
      </c>
      <c r="AN86" t="s">
        <v>147</v>
      </c>
      <c r="AP86">
        <v>0</v>
      </c>
      <c r="AQ86">
        <v>0</v>
      </c>
      <c r="AR86">
        <v>0</v>
      </c>
      <c r="AS86">
        <v>0</v>
      </c>
      <c r="AT86">
        <v>0</v>
      </c>
      <c r="AU86">
        <v>0</v>
      </c>
      <c r="AY86" t="s">
        <v>63</v>
      </c>
      <c r="AZ86" t="s">
        <v>6318</v>
      </c>
      <c r="BA86">
        <v>0</v>
      </c>
      <c r="BC86" t="s">
        <v>147</v>
      </c>
      <c r="BF86" t="s">
        <v>4043</v>
      </c>
    </row>
    <row r="87" spans="1:58" x14ac:dyDescent="0.35">
      <c r="A87" t="s">
        <v>3685</v>
      </c>
      <c r="B87">
        <v>10000</v>
      </c>
      <c r="C87">
        <v>20000</v>
      </c>
      <c r="D87" s="2">
        <v>45777</v>
      </c>
      <c r="E87" t="s">
        <v>59</v>
      </c>
      <c r="F87" t="s">
        <v>4232</v>
      </c>
      <c r="G87" t="s">
        <v>2763</v>
      </c>
      <c r="I87">
        <v>1</v>
      </c>
      <c r="J87" t="s">
        <v>183</v>
      </c>
      <c r="K87">
        <v>22</v>
      </c>
      <c r="L87" t="s">
        <v>685</v>
      </c>
      <c r="M87" s="3">
        <v>20000</v>
      </c>
      <c r="P87" s="2">
        <v>45776</v>
      </c>
      <c r="R87">
        <v>2</v>
      </c>
      <c r="S87" s="3">
        <v>40000</v>
      </c>
      <c r="T87" t="s">
        <v>65</v>
      </c>
      <c r="U87" t="s">
        <v>2454</v>
      </c>
      <c r="V87">
        <v>0</v>
      </c>
      <c r="W87" s="3">
        <v>20000</v>
      </c>
      <c r="X87" s="3">
        <v>20000</v>
      </c>
      <c r="Y87">
        <v>0</v>
      </c>
      <c r="Z87">
        <v>0</v>
      </c>
      <c r="AA87">
        <v>0</v>
      </c>
      <c r="AD87">
        <v>0</v>
      </c>
      <c r="AM87" t="s">
        <v>2455</v>
      </c>
      <c r="AN87" t="s">
        <v>465</v>
      </c>
      <c r="AP87">
        <v>0</v>
      </c>
      <c r="AQ87">
        <v>0</v>
      </c>
      <c r="AR87">
        <v>0</v>
      </c>
      <c r="AS87">
        <v>0</v>
      </c>
      <c r="AT87">
        <v>0</v>
      </c>
      <c r="AU87">
        <v>0</v>
      </c>
      <c r="AY87" t="s">
        <v>63</v>
      </c>
      <c r="AZ87" t="s">
        <v>6319</v>
      </c>
      <c r="BA87">
        <v>0</v>
      </c>
      <c r="BC87" t="s">
        <v>465</v>
      </c>
      <c r="BF87" t="s">
        <v>3688</v>
      </c>
    </row>
    <row r="88" spans="1:58" x14ac:dyDescent="0.35">
      <c r="A88" t="s">
        <v>4107</v>
      </c>
      <c r="B88">
        <v>10000</v>
      </c>
      <c r="C88">
        <v>10000</v>
      </c>
      <c r="D88" s="2">
        <v>45777</v>
      </c>
      <c r="E88" t="s">
        <v>59</v>
      </c>
      <c r="F88" t="s">
        <v>4099</v>
      </c>
      <c r="G88" t="s">
        <v>3528</v>
      </c>
      <c r="I88">
        <v>1</v>
      </c>
      <c r="J88" t="s">
        <v>183</v>
      </c>
      <c r="K88">
        <v>60</v>
      </c>
      <c r="L88" t="s">
        <v>222</v>
      </c>
      <c r="M88" s="3">
        <v>4000</v>
      </c>
      <c r="P88" s="2">
        <v>45776</v>
      </c>
      <c r="R88">
        <v>1</v>
      </c>
      <c r="S88" s="3">
        <v>4000</v>
      </c>
      <c r="T88" t="s">
        <v>65</v>
      </c>
      <c r="U88" t="s">
        <v>4109</v>
      </c>
      <c r="V88">
        <v>0</v>
      </c>
      <c r="W88" s="3">
        <v>4000</v>
      </c>
      <c r="X88">
        <v>0</v>
      </c>
      <c r="Y88">
        <v>0</v>
      </c>
      <c r="Z88">
        <v>0</v>
      </c>
      <c r="AA88">
        <v>0</v>
      </c>
      <c r="AD88">
        <v>0</v>
      </c>
      <c r="AM88" t="s">
        <v>4110</v>
      </c>
      <c r="AN88" t="s">
        <v>465</v>
      </c>
      <c r="AP88">
        <v>0</v>
      </c>
      <c r="AQ88">
        <v>0</v>
      </c>
      <c r="AR88">
        <v>0</v>
      </c>
      <c r="AS88">
        <v>0</v>
      </c>
      <c r="AT88">
        <v>0</v>
      </c>
      <c r="AU88">
        <v>0</v>
      </c>
      <c r="AY88" t="s">
        <v>63</v>
      </c>
      <c r="AZ88" t="s">
        <v>6320</v>
      </c>
      <c r="BA88">
        <v>0</v>
      </c>
      <c r="BC88" t="s">
        <v>465</v>
      </c>
      <c r="BF88" t="s">
        <v>4111</v>
      </c>
    </row>
    <row r="89" spans="1:58" x14ac:dyDescent="0.35">
      <c r="A89" t="s">
        <v>6321</v>
      </c>
      <c r="B89">
        <v>10000</v>
      </c>
      <c r="C89">
        <v>10000</v>
      </c>
      <c r="D89" s="2">
        <v>45783</v>
      </c>
      <c r="E89" t="s">
        <v>59</v>
      </c>
      <c r="F89" t="s">
        <v>6322</v>
      </c>
      <c r="G89" t="s">
        <v>6323</v>
      </c>
      <c r="I89">
        <v>1</v>
      </c>
      <c r="J89" t="s">
        <v>183</v>
      </c>
      <c r="K89">
        <v>88</v>
      </c>
      <c r="L89" t="s">
        <v>144</v>
      </c>
      <c r="M89" s="3">
        <v>6500</v>
      </c>
      <c r="P89" s="2">
        <v>45776</v>
      </c>
      <c r="R89">
        <v>1</v>
      </c>
      <c r="S89" s="3">
        <v>6500</v>
      </c>
      <c r="T89" t="s">
        <v>65</v>
      </c>
      <c r="U89" t="s">
        <v>6324</v>
      </c>
      <c r="V89">
        <v>0</v>
      </c>
      <c r="W89" s="3">
        <v>6000</v>
      </c>
      <c r="X89">
        <v>500</v>
      </c>
      <c r="Y89">
        <v>0</v>
      </c>
      <c r="Z89">
        <v>0</v>
      </c>
      <c r="AA89">
        <v>0</v>
      </c>
      <c r="AD89">
        <v>0</v>
      </c>
      <c r="AM89" t="s">
        <v>6325</v>
      </c>
      <c r="AN89" t="s">
        <v>629</v>
      </c>
      <c r="AP89">
        <v>0</v>
      </c>
      <c r="AQ89">
        <v>0</v>
      </c>
      <c r="AR89">
        <v>0</v>
      </c>
      <c r="AS89">
        <v>0</v>
      </c>
      <c r="AT89">
        <v>0</v>
      </c>
      <c r="AU89">
        <v>0</v>
      </c>
      <c r="AY89" t="s">
        <v>63</v>
      </c>
      <c r="AZ89" t="s">
        <v>6326</v>
      </c>
      <c r="BA89">
        <v>0</v>
      </c>
      <c r="BC89" t="s">
        <v>629</v>
      </c>
      <c r="BF89" t="s">
        <v>6327</v>
      </c>
    </row>
    <row r="90" spans="1:58" x14ac:dyDescent="0.35">
      <c r="A90" t="s">
        <v>4112</v>
      </c>
      <c r="B90">
        <v>10000</v>
      </c>
      <c r="C90">
        <v>20000</v>
      </c>
      <c r="D90" s="2">
        <v>45776</v>
      </c>
      <c r="E90" t="s">
        <v>59</v>
      </c>
      <c r="F90" t="s">
        <v>4113</v>
      </c>
      <c r="G90" t="s">
        <v>3469</v>
      </c>
      <c r="I90">
        <v>2</v>
      </c>
      <c r="J90" t="s">
        <v>183</v>
      </c>
      <c r="K90">
        <v>71</v>
      </c>
      <c r="L90" t="s">
        <v>368</v>
      </c>
      <c r="M90">
        <v>834</v>
      </c>
      <c r="P90" s="2">
        <v>45776</v>
      </c>
      <c r="R90">
        <v>6</v>
      </c>
      <c r="S90" s="3">
        <v>5004</v>
      </c>
      <c r="T90" t="s">
        <v>65</v>
      </c>
      <c r="U90">
        <v>5000514990001</v>
      </c>
      <c r="V90">
        <v>0</v>
      </c>
      <c r="W90" s="3">
        <v>5000</v>
      </c>
      <c r="X90">
        <v>4</v>
      </c>
      <c r="Y90">
        <v>0</v>
      </c>
      <c r="Z90">
        <v>0</v>
      </c>
      <c r="AA90">
        <v>0</v>
      </c>
      <c r="AD90">
        <v>0</v>
      </c>
      <c r="AM90">
        <v>500051499</v>
      </c>
      <c r="AN90" t="s">
        <v>162</v>
      </c>
      <c r="AP90">
        <v>0</v>
      </c>
      <c r="AQ90">
        <v>0</v>
      </c>
      <c r="AR90">
        <v>0</v>
      </c>
      <c r="AS90">
        <v>0</v>
      </c>
      <c r="AT90">
        <v>0</v>
      </c>
      <c r="AU90">
        <v>0</v>
      </c>
      <c r="AY90" t="s">
        <v>63</v>
      </c>
      <c r="AZ90" t="s">
        <v>6328</v>
      </c>
      <c r="BA90">
        <v>0</v>
      </c>
      <c r="BC90" t="s">
        <v>162</v>
      </c>
      <c r="BF90" t="s">
        <v>4114</v>
      </c>
    </row>
    <row r="91" spans="1:58" x14ac:dyDescent="0.35">
      <c r="A91" t="s">
        <v>4115</v>
      </c>
      <c r="B91">
        <v>10000</v>
      </c>
      <c r="C91">
        <v>20000</v>
      </c>
      <c r="D91" s="2">
        <v>45776</v>
      </c>
      <c r="E91" t="s">
        <v>59</v>
      </c>
      <c r="F91" s="4">
        <v>0.48458333333333331</v>
      </c>
      <c r="G91" t="s">
        <v>4116</v>
      </c>
      <c r="I91">
        <v>2</v>
      </c>
      <c r="J91" t="s">
        <v>183</v>
      </c>
      <c r="K91">
        <v>86</v>
      </c>
      <c r="L91" t="s">
        <v>1696</v>
      </c>
      <c r="M91" s="3">
        <v>1329</v>
      </c>
      <c r="P91" s="2">
        <v>45776</v>
      </c>
      <c r="R91">
        <v>60</v>
      </c>
      <c r="S91" s="3">
        <v>79740</v>
      </c>
      <c r="T91" t="s">
        <v>65</v>
      </c>
      <c r="U91">
        <v>111818390001</v>
      </c>
      <c r="V91">
        <v>0</v>
      </c>
      <c r="W91" s="3">
        <v>39870</v>
      </c>
      <c r="X91" s="3">
        <v>39870</v>
      </c>
      <c r="Y91">
        <v>0</v>
      </c>
      <c r="Z91">
        <v>0</v>
      </c>
      <c r="AA91">
        <v>0</v>
      </c>
      <c r="AD91">
        <v>0</v>
      </c>
      <c r="AM91">
        <v>11181839</v>
      </c>
      <c r="AN91" t="s">
        <v>571</v>
      </c>
      <c r="AP91">
        <v>0</v>
      </c>
      <c r="AQ91">
        <v>0</v>
      </c>
      <c r="AR91">
        <v>0</v>
      </c>
      <c r="AS91">
        <v>0</v>
      </c>
      <c r="AT91">
        <v>0</v>
      </c>
      <c r="AU91">
        <v>0</v>
      </c>
      <c r="AY91" t="s">
        <v>63</v>
      </c>
      <c r="AZ91" t="s">
        <v>6329</v>
      </c>
      <c r="BA91">
        <v>0</v>
      </c>
      <c r="BC91" t="s">
        <v>571</v>
      </c>
      <c r="BF91" t="s">
        <v>4117</v>
      </c>
    </row>
    <row r="92" spans="1:58" x14ac:dyDescent="0.35">
      <c r="A92" t="s">
        <v>4235</v>
      </c>
      <c r="B92">
        <v>10000</v>
      </c>
      <c r="C92">
        <v>10000</v>
      </c>
      <c r="D92" s="2">
        <v>45777</v>
      </c>
      <c r="E92" t="s">
        <v>59</v>
      </c>
      <c r="F92" t="s">
        <v>4236</v>
      </c>
      <c r="G92">
        <v>860909190918</v>
      </c>
      <c r="I92">
        <v>1</v>
      </c>
      <c r="J92" t="s">
        <v>183</v>
      </c>
      <c r="K92">
        <v>79</v>
      </c>
      <c r="L92" t="s">
        <v>92</v>
      </c>
      <c r="M92">
        <v>64</v>
      </c>
      <c r="P92" s="2">
        <v>45776</v>
      </c>
      <c r="R92">
        <v>63</v>
      </c>
      <c r="S92" s="3">
        <v>4032</v>
      </c>
      <c r="T92" t="s">
        <v>65</v>
      </c>
      <c r="U92">
        <v>200699060001</v>
      </c>
      <c r="V92">
        <v>0</v>
      </c>
      <c r="W92" s="3">
        <v>2000</v>
      </c>
      <c r="X92" s="3">
        <v>2032</v>
      </c>
      <c r="Y92">
        <v>0</v>
      </c>
      <c r="Z92">
        <v>0</v>
      </c>
      <c r="AA92">
        <v>0</v>
      </c>
      <c r="AD92">
        <v>0</v>
      </c>
      <c r="AM92">
        <v>20069906</v>
      </c>
      <c r="AN92" t="s">
        <v>571</v>
      </c>
      <c r="AP92">
        <v>0</v>
      </c>
      <c r="AQ92">
        <v>0</v>
      </c>
      <c r="AR92">
        <v>0</v>
      </c>
      <c r="AS92">
        <v>0</v>
      </c>
      <c r="AT92">
        <v>0</v>
      </c>
      <c r="AU92">
        <v>0</v>
      </c>
      <c r="AY92" t="s">
        <v>63</v>
      </c>
      <c r="AZ92" t="s">
        <v>6199</v>
      </c>
      <c r="BA92">
        <v>0</v>
      </c>
      <c r="BC92" t="s">
        <v>571</v>
      </c>
      <c r="BF92" t="s">
        <v>4237</v>
      </c>
    </row>
    <row r="93" spans="1:58" x14ac:dyDescent="0.35">
      <c r="A93" t="s">
        <v>4238</v>
      </c>
      <c r="B93">
        <v>10000</v>
      </c>
      <c r="C93">
        <v>20000</v>
      </c>
      <c r="D93" s="2">
        <v>45777</v>
      </c>
      <c r="E93" t="s">
        <v>59</v>
      </c>
      <c r="F93" t="s">
        <v>4239</v>
      </c>
      <c r="G93" t="s">
        <v>4240</v>
      </c>
      <c r="I93">
        <v>2</v>
      </c>
      <c r="J93" t="s">
        <v>183</v>
      </c>
      <c r="K93">
        <v>100</v>
      </c>
      <c r="L93" t="s">
        <v>281</v>
      </c>
      <c r="M93" s="3">
        <v>1000</v>
      </c>
      <c r="P93" s="2">
        <v>45776</v>
      </c>
      <c r="R93">
        <v>1</v>
      </c>
      <c r="S93" s="3">
        <v>1000</v>
      </c>
      <c r="T93" t="s">
        <v>65</v>
      </c>
      <c r="U93">
        <v>190030320001</v>
      </c>
      <c r="V93">
        <v>0</v>
      </c>
      <c r="W93" s="3">
        <v>1000</v>
      </c>
      <c r="X93">
        <v>0</v>
      </c>
      <c r="Y93">
        <v>0</v>
      </c>
      <c r="Z93">
        <v>0</v>
      </c>
      <c r="AA93">
        <v>0</v>
      </c>
      <c r="AD93">
        <v>0</v>
      </c>
      <c r="AM93">
        <v>19003032</v>
      </c>
      <c r="AN93" t="s">
        <v>282</v>
      </c>
      <c r="AP93">
        <v>0</v>
      </c>
      <c r="AQ93">
        <v>0</v>
      </c>
      <c r="AR93">
        <v>0</v>
      </c>
      <c r="AS93">
        <v>0</v>
      </c>
      <c r="AT93">
        <v>0</v>
      </c>
      <c r="AU93">
        <v>0</v>
      </c>
      <c r="AY93" t="s">
        <v>63</v>
      </c>
      <c r="AZ93" t="s">
        <v>6330</v>
      </c>
      <c r="BA93">
        <v>0</v>
      </c>
      <c r="BC93" t="s">
        <v>282</v>
      </c>
      <c r="BF93" t="s">
        <v>4242</v>
      </c>
    </row>
    <row r="94" spans="1:58" x14ac:dyDescent="0.35">
      <c r="A94" t="s">
        <v>4243</v>
      </c>
      <c r="B94">
        <v>10000</v>
      </c>
      <c r="C94">
        <v>10000</v>
      </c>
      <c r="D94" s="2">
        <v>45777</v>
      </c>
      <c r="E94" t="s">
        <v>59</v>
      </c>
      <c r="F94" t="s">
        <v>4244</v>
      </c>
      <c r="G94">
        <v>1006323</v>
      </c>
      <c r="I94">
        <v>1</v>
      </c>
      <c r="J94" t="s">
        <v>183</v>
      </c>
      <c r="K94">
        <v>63</v>
      </c>
      <c r="L94" t="s">
        <v>136</v>
      </c>
      <c r="M94" s="3">
        <v>1600</v>
      </c>
      <c r="P94" s="2">
        <v>45776</v>
      </c>
      <c r="R94">
        <v>50</v>
      </c>
      <c r="S94" s="3">
        <v>80000</v>
      </c>
      <c r="T94" t="s">
        <v>65</v>
      </c>
      <c r="U94" t="s">
        <v>1269</v>
      </c>
      <c r="V94">
        <v>0</v>
      </c>
      <c r="W94" s="3">
        <v>80000</v>
      </c>
      <c r="X94">
        <v>0</v>
      </c>
      <c r="Y94">
        <v>0</v>
      </c>
      <c r="Z94">
        <v>0</v>
      </c>
      <c r="AA94">
        <v>0</v>
      </c>
      <c r="AD94">
        <v>0</v>
      </c>
      <c r="AM94" t="s">
        <v>1270</v>
      </c>
      <c r="AN94" t="s">
        <v>170</v>
      </c>
      <c r="AP94">
        <v>0</v>
      </c>
      <c r="AQ94">
        <v>0</v>
      </c>
      <c r="AR94">
        <v>0</v>
      </c>
      <c r="AS94">
        <v>0</v>
      </c>
      <c r="AT94">
        <v>0</v>
      </c>
      <c r="AU94">
        <v>0</v>
      </c>
      <c r="AY94" t="s">
        <v>63</v>
      </c>
      <c r="AZ94" t="s">
        <v>6331</v>
      </c>
      <c r="BA94">
        <v>0</v>
      </c>
      <c r="BC94" t="s">
        <v>170</v>
      </c>
      <c r="BF94" t="s">
        <v>4245</v>
      </c>
    </row>
    <row r="95" spans="1:58" x14ac:dyDescent="0.35">
      <c r="A95" t="s">
        <v>4246</v>
      </c>
      <c r="B95">
        <v>10000</v>
      </c>
      <c r="C95">
        <v>10000</v>
      </c>
      <c r="D95" s="2">
        <v>45777</v>
      </c>
      <c r="E95" t="s">
        <v>59</v>
      </c>
      <c r="F95" t="s">
        <v>4247</v>
      </c>
      <c r="G95">
        <v>1006323</v>
      </c>
      <c r="I95">
        <v>1</v>
      </c>
      <c r="J95" t="s">
        <v>183</v>
      </c>
      <c r="K95">
        <v>63</v>
      </c>
      <c r="L95" t="s">
        <v>136</v>
      </c>
      <c r="M95" s="3">
        <v>4000</v>
      </c>
      <c r="P95" s="2">
        <v>45776</v>
      </c>
      <c r="R95">
        <v>30</v>
      </c>
      <c r="S95" s="3">
        <v>120000</v>
      </c>
      <c r="T95" t="s">
        <v>65</v>
      </c>
      <c r="U95" t="s">
        <v>2186</v>
      </c>
      <c r="V95">
        <v>0</v>
      </c>
      <c r="W95" s="3">
        <v>120000</v>
      </c>
      <c r="X95">
        <v>0</v>
      </c>
      <c r="Y95">
        <v>0</v>
      </c>
      <c r="Z95">
        <v>0</v>
      </c>
      <c r="AA95">
        <v>0</v>
      </c>
      <c r="AD95">
        <v>0</v>
      </c>
      <c r="AM95" t="s">
        <v>2187</v>
      </c>
      <c r="AN95" t="s">
        <v>170</v>
      </c>
      <c r="AP95">
        <v>0</v>
      </c>
      <c r="AQ95">
        <v>0</v>
      </c>
      <c r="AR95">
        <v>0</v>
      </c>
      <c r="AS95">
        <v>0</v>
      </c>
      <c r="AT95">
        <v>0</v>
      </c>
      <c r="AU95">
        <v>0</v>
      </c>
      <c r="AY95" t="s">
        <v>63</v>
      </c>
      <c r="AZ95" t="s">
        <v>6332</v>
      </c>
      <c r="BA95">
        <v>0</v>
      </c>
      <c r="BC95" t="s">
        <v>170</v>
      </c>
      <c r="BF95" t="s">
        <v>4248</v>
      </c>
    </row>
    <row r="96" spans="1:58" x14ac:dyDescent="0.35">
      <c r="A96" t="s">
        <v>6026</v>
      </c>
      <c r="B96">
        <v>10000</v>
      </c>
      <c r="C96">
        <v>20000</v>
      </c>
      <c r="D96" s="2">
        <v>45779</v>
      </c>
      <c r="E96" t="s">
        <v>59</v>
      </c>
      <c r="F96" t="s">
        <v>6027</v>
      </c>
      <c r="G96" t="s">
        <v>167</v>
      </c>
      <c r="I96">
        <v>1</v>
      </c>
      <c r="J96" t="s">
        <v>183</v>
      </c>
      <c r="K96">
        <v>63</v>
      </c>
      <c r="L96" t="s">
        <v>136</v>
      </c>
      <c r="M96" s="3">
        <v>2000</v>
      </c>
      <c r="P96" s="2">
        <v>45776</v>
      </c>
      <c r="R96">
        <v>40</v>
      </c>
      <c r="S96" s="3">
        <v>80000</v>
      </c>
      <c r="T96" t="s">
        <v>65</v>
      </c>
      <c r="U96" t="s">
        <v>1274</v>
      </c>
      <c r="V96">
        <v>0</v>
      </c>
      <c r="W96" s="3">
        <v>80000</v>
      </c>
      <c r="X96">
        <v>0</v>
      </c>
      <c r="Y96">
        <v>0</v>
      </c>
      <c r="Z96">
        <v>0</v>
      </c>
      <c r="AA96">
        <v>0</v>
      </c>
      <c r="AD96">
        <v>0</v>
      </c>
      <c r="AM96" t="s">
        <v>1275</v>
      </c>
      <c r="AN96" t="s">
        <v>170</v>
      </c>
      <c r="AP96">
        <v>0</v>
      </c>
      <c r="AQ96">
        <v>0</v>
      </c>
      <c r="AR96">
        <v>0</v>
      </c>
      <c r="AS96">
        <v>0</v>
      </c>
      <c r="AT96">
        <v>0</v>
      </c>
      <c r="AU96">
        <v>0</v>
      </c>
      <c r="AY96" t="s">
        <v>63</v>
      </c>
      <c r="AZ96" t="s">
        <v>6333</v>
      </c>
      <c r="BA96">
        <v>0</v>
      </c>
      <c r="BC96" t="s">
        <v>170</v>
      </c>
      <c r="BF96" t="s">
        <v>6028</v>
      </c>
    </row>
    <row r="97" spans="1:58" x14ac:dyDescent="0.35">
      <c r="A97" t="s">
        <v>6029</v>
      </c>
      <c r="B97">
        <v>10000</v>
      </c>
      <c r="C97">
        <v>20000</v>
      </c>
      <c r="D97" s="2">
        <v>45779</v>
      </c>
      <c r="E97" t="s">
        <v>59</v>
      </c>
      <c r="F97" t="s">
        <v>6027</v>
      </c>
      <c r="G97" t="s">
        <v>167</v>
      </c>
      <c r="I97">
        <v>1</v>
      </c>
      <c r="J97" t="s">
        <v>183</v>
      </c>
      <c r="K97">
        <v>63</v>
      </c>
      <c r="L97" t="s">
        <v>136</v>
      </c>
      <c r="M97" s="3">
        <v>2000</v>
      </c>
      <c r="P97" s="2">
        <v>45776</v>
      </c>
      <c r="R97">
        <v>40</v>
      </c>
      <c r="S97" s="3">
        <v>80000</v>
      </c>
      <c r="T97" t="s">
        <v>65</v>
      </c>
      <c r="U97" t="s">
        <v>1274</v>
      </c>
      <c r="V97">
        <v>0</v>
      </c>
      <c r="W97" s="3">
        <v>80000</v>
      </c>
      <c r="X97">
        <v>0</v>
      </c>
      <c r="Y97">
        <v>0</v>
      </c>
      <c r="Z97">
        <v>0</v>
      </c>
      <c r="AA97">
        <v>0</v>
      </c>
      <c r="AD97">
        <v>0</v>
      </c>
      <c r="AM97" t="s">
        <v>1275</v>
      </c>
      <c r="AN97" t="s">
        <v>170</v>
      </c>
      <c r="AP97">
        <v>0</v>
      </c>
      <c r="AQ97">
        <v>0</v>
      </c>
      <c r="AR97">
        <v>0</v>
      </c>
      <c r="AS97">
        <v>0</v>
      </c>
      <c r="AT97">
        <v>0</v>
      </c>
      <c r="AU97">
        <v>0</v>
      </c>
      <c r="AY97" t="s">
        <v>63</v>
      </c>
      <c r="AZ97" t="s">
        <v>6334</v>
      </c>
      <c r="BA97">
        <v>0</v>
      </c>
      <c r="BC97" t="s">
        <v>170</v>
      </c>
      <c r="BF97" t="s">
        <v>6030</v>
      </c>
    </row>
    <row r="98" spans="1:58" x14ac:dyDescent="0.35">
      <c r="A98" t="s">
        <v>4249</v>
      </c>
      <c r="B98">
        <v>10000</v>
      </c>
      <c r="C98">
        <v>10000</v>
      </c>
      <c r="D98" s="2">
        <v>45777</v>
      </c>
      <c r="E98" t="s">
        <v>59</v>
      </c>
      <c r="F98" t="s">
        <v>4247</v>
      </c>
      <c r="G98">
        <v>8613409</v>
      </c>
      <c r="I98">
        <v>1</v>
      </c>
      <c r="J98" t="s">
        <v>183</v>
      </c>
      <c r="K98">
        <v>63</v>
      </c>
      <c r="L98" t="s">
        <v>136</v>
      </c>
      <c r="M98" s="3">
        <v>1760</v>
      </c>
      <c r="P98" s="2">
        <v>45776</v>
      </c>
      <c r="R98">
        <v>75</v>
      </c>
      <c r="S98" s="3">
        <v>132000</v>
      </c>
      <c r="T98" t="s">
        <v>65</v>
      </c>
      <c r="U98" t="s">
        <v>962</v>
      </c>
      <c r="V98">
        <v>0</v>
      </c>
      <c r="W98" s="3">
        <v>132000</v>
      </c>
      <c r="X98">
        <v>0</v>
      </c>
      <c r="Y98">
        <v>0</v>
      </c>
      <c r="Z98">
        <v>0</v>
      </c>
      <c r="AA98">
        <v>0</v>
      </c>
      <c r="AD98">
        <v>0</v>
      </c>
      <c r="AM98" t="s">
        <v>963</v>
      </c>
      <c r="AN98" t="s">
        <v>170</v>
      </c>
      <c r="AP98">
        <v>0</v>
      </c>
      <c r="AQ98">
        <v>0</v>
      </c>
      <c r="AR98">
        <v>0</v>
      </c>
      <c r="AS98">
        <v>0</v>
      </c>
      <c r="AT98">
        <v>0</v>
      </c>
      <c r="AU98">
        <v>0</v>
      </c>
      <c r="AY98" t="s">
        <v>63</v>
      </c>
      <c r="AZ98" t="s">
        <v>6335</v>
      </c>
      <c r="BA98">
        <v>0</v>
      </c>
      <c r="BC98" t="s">
        <v>170</v>
      </c>
      <c r="BF98" t="s">
        <v>4250</v>
      </c>
    </row>
    <row r="99" spans="1:58" x14ac:dyDescent="0.35">
      <c r="A99" t="s">
        <v>4251</v>
      </c>
      <c r="B99">
        <v>10000</v>
      </c>
      <c r="C99">
        <v>10000</v>
      </c>
      <c r="D99" s="2">
        <v>45777</v>
      </c>
      <c r="E99" t="s">
        <v>59</v>
      </c>
      <c r="F99" t="s">
        <v>4244</v>
      </c>
      <c r="G99">
        <v>1006323</v>
      </c>
      <c r="I99">
        <v>1</v>
      </c>
      <c r="J99" t="s">
        <v>183</v>
      </c>
      <c r="K99">
        <v>63</v>
      </c>
      <c r="L99" t="s">
        <v>136</v>
      </c>
      <c r="M99">
        <v>800</v>
      </c>
      <c r="P99" s="2">
        <v>45776</v>
      </c>
      <c r="R99">
        <v>50</v>
      </c>
      <c r="S99" s="3">
        <v>40000</v>
      </c>
      <c r="T99" t="s">
        <v>65</v>
      </c>
      <c r="U99" t="s">
        <v>1269</v>
      </c>
      <c r="V99">
        <v>0</v>
      </c>
      <c r="W99" s="3">
        <v>40000</v>
      </c>
      <c r="X99">
        <v>0</v>
      </c>
      <c r="Y99">
        <v>0</v>
      </c>
      <c r="Z99">
        <v>0</v>
      </c>
      <c r="AA99">
        <v>0</v>
      </c>
      <c r="AD99">
        <v>0</v>
      </c>
      <c r="AM99" t="s">
        <v>1270</v>
      </c>
      <c r="AN99" t="s">
        <v>275</v>
      </c>
      <c r="AP99">
        <v>0</v>
      </c>
      <c r="AQ99">
        <v>0</v>
      </c>
      <c r="AR99">
        <v>0</v>
      </c>
      <c r="AS99">
        <v>0</v>
      </c>
      <c r="AT99">
        <v>0</v>
      </c>
      <c r="AU99">
        <v>0</v>
      </c>
      <c r="AY99" t="s">
        <v>63</v>
      </c>
      <c r="AZ99" t="s">
        <v>6336</v>
      </c>
      <c r="BA99">
        <v>0</v>
      </c>
      <c r="BC99" t="s">
        <v>275</v>
      </c>
      <c r="BF99" t="s">
        <v>4252</v>
      </c>
    </row>
    <row r="100" spans="1:58" x14ac:dyDescent="0.35">
      <c r="A100" t="s">
        <v>4118</v>
      </c>
      <c r="B100">
        <v>10000</v>
      </c>
      <c r="C100">
        <v>10000</v>
      </c>
      <c r="D100" s="2">
        <v>45776</v>
      </c>
      <c r="E100" t="s">
        <v>59</v>
      </c>
      <c r="F100" t="s">
        <v>4119</v>
      </c>
      <c r="G100" t="s">
        <v>4120</v>
      </c>
      <c r="I100">
        <v>1</v>
      </c>
      <c r="J100" t="s">
        <v>183</v>
      </c>
      <c r="K100">
        <v>31</v>
      </c>
      <c r="L100" t="s">
        <v>2529</v>
      </c>
      <c r="M100" s="3">
        <v>1000</v>
      </c>
      <c r="P100" s="2">
        <v>45776</v>
      </c>
      <c r="R100">
        <v>1</v>
      </c>
      <c r="S100" s="3">
        <v>1000</v>
      </c>
      <c r="T100" t="s">
        <v>65</v>
      </c>
      <c r="U100" t="s">
        <v>2730</v>
      </c>
      <c r="V100">
        <v>0</v>
      </c>
      <c r="W100" s="3">
        <v>1000</v>
      </c>
      <c r="X100">
        <v>0</v>
      </c>
      <c r="Y100">
        <v>0</v>
      </c>
      <c r="Z100">
        <v>0</v>
      </c>
      <c r="AA100">
        <v>0</v>
      </c>
      <c r="AD100">
        <v>0</v>
      </c>
      <c r="AM100" t="s">
        <v>2731</v>
      </c>
      <c r="AN100" t="s">
        <v>2732</v>
      </c>
      <c r="AP100">
        <v>0</v>
      </c>
      <c r="AQ100">
        <v>0</v>
      </c>
      <c r="AR100">
        <v>0</v>
      </c>
      <c r="AS100">
        <v>0</v>
      </c>
      <c r="AT100">
        <v>0</v>
      </c>
      <c r="AU100">
        <v>0</v>
      </c>
      <c r="AY100" t="s">
        <v>63</v>
      </c>
      <c r="AZ100" t="s">
        <v>6337</v>
      </c>
      <c r="BA100">
        <v>0</v>
      </c>
      <c r="BC100" t="s">
        <v>2732</v>
      </c>
      <c r="BF100" t="s">
        <v>4121</v>
      </c>
    </row>
    <row r="101" spans="1:58" x14ac:dyDescent="0.35">
      <c r="A101" t="s">
        <v>4122</v>
      </c>
      <c r="B101">
        <v>10000</v>
      </c>
      <c r="C101">
        <v>10000</v>
      </c>
      <c r="D101" s="2">
        <v>45776</v>
      </c>
      <c r="E101" t="s">
        <v>59</v>
      </c>
      <c r="F101" t="s">
        <v>4119</v>
      </c>
      <c r="G101" t="s">
        <v>4123</v>
      </c>
      <c r="I101">
        <v>1</v>
      </c>
      <c r="J101" t="s">
        <v>183</v>
      </c>
      <c r="K101">
        <v>31</v>
      </c>
      <c r="L101" t="s">
        <v>2529</v>
      </c>
      <c r="M101">
        <v>500</v>
      </c>
      <c r="P101" s="2">
        <v>45776</v>
      </c>
      <c r="R101">
        <v>24</v>
      </c>
      <c r="S101" s="3">
        <v>12000</v>
      </c>
      <c r="T101" t="s">
        <v>65</v>
      </c>
      <c r="U101">
        <v>106441050001</v>
      </c>
      <c r="V101">
        <v>0</v>
      </c>
      <c r="W101" s="3">
        <v>12000</v>
      </c>
      <c r="X101">
        <v>0</v>
      </c>
      <c r="Y101">
        <v>0</v>
      </c>
      <c r="Z101">
        <v>0</v>
      </c>
      <c r="AA101">
        <v>0</v>
      </c>
      <c r="AD101">
        <v>0</v>
      </c>
      <c r="AM101">
        <v>10644105</v>
      </c>
      <c r="AN101" t="s">
        <v>282</v>
      </c>
      <c r="AP101">
        <v>0</v>
      </c>
      <c r="AQ101">
        <v>0</v>
      </c>
      <c r="AR101">
        <v>0</v>
      </c>
      <c r="AS101">
        <v>0</v>
      </c>
      <c r="AT101">
        <v>0</v>
      </c>
      <c r="AU101">
        <v>0</v>
      </c>
      <c r="AY101" t="s">
        <v>63</v>
      </c>
      <c r="AZ101" t="s">
        <v>6338</v>
      </c>
      <c r="BA101">
        <v>0</v>
      </c>
      <c r="BC101" t="s">
        <v>282</v>
      </c>
      <c r="BF101" t="s">
        <v>4125</v>
      </c>
    </row>
    <row r="102" spans="1:58" x14ac:dyDescent="0.35">
      <c r="A102" t="s">
        <v>4253</v>
      </c>
      <c r="B102">
        <v>10000</v>
      </c>
      <c r="C102">
        <v>10000</v>
      </c>
      <c r="D102" s="2">
        <v>45777</v>
      </c>
      <c r="E102" t="s">
        <v>59</v>
      </c>
      <c r="F102" t="s">
        <v>4254</v>
      </c>
      <c r="G102" t="s">
        <v>4079</v>
      </c>
      <c r="I102">
        <v>1</v>
      </c>
      <c r="J102" t="s">
        <v>183</v>
      </c>
      <c r="K102">
        <v>72</v>
      </c>
      <c r="L102" t="s">
        <v>869</v>
      </c>
      <c r="M102" s="3">
        <v>2250</v>
      </c>
      <c r="P102" s="2">
        <v>45776</v>
      </c>
      <c r="R102">
        <v>4</v>
      </c>
      <c r="S102" s="3">
        <v>9000</v>
      </c>
      <c r="T102" t="s">
        <v>65</v>
      </c>
      <c r="U102">
        <v>83615120001</v>
      </c>
      <c r="V102">
        <v>0</v>
      </c>
      <c r="W102" s="3">
        <v>6000</v>
      </c>
      <c r="X102" s="3">
        <v>3000</v>
      </c>
      <c r="Y102">
        <v>0</v>
      </c>
      <c r="Z102">
        <v>0</v>
      </c>
      <c r="AA102">
        <v>0</v>
      </c>
      <c r="AD102">
        <v>0</v>
      </c>
      <c r="AM102">
        <v>8361512</v>
      </c>
      <c r="AN102" t="s">
        <v>162</v>
      </c>
      <c r="AP102">
        <v>0</v>
      </c>
      <c r="AQ102">
        <v>0</v>
      </c>
      <c r="AR102">
        <v>0</v>
      </c>
      <c r="AS102">
        <v>0</v>
      </c>
      <c r="AT102">
        <v>0</v>
      </c>
      <c r="AU102">
        <v>0</v>
      </c>
      <c r="AY102" t="s">
        <v>63</v>
      </c>
      <c r="AZ102" t="s">
        <v>6205</v>
      </c>
      <c r="BA102">
        <v>0</v>
      </c>
      <c r="BC102" t="s">
        <v>162</v>
      </c>
      <c r="BF102" t="s">
        <v>4127</v>
      </c>
    </row>
    <row r="103" spans="1:58" x14ac:dyDescent="0.35">
      <c r="A103" t="s">
        <v>4253</v>
      </c>
      <c r="B103">
        <v>20000</v>
      </c>
      <c r="C103">
        <v>10000</v>
      </c>
      <c r="D103" s="2">
        <v>45777</v>
      </c>
      <c r="E103" t="s">
        <v>59</v>
      </c>
      <c r="F103" t="s">
        <v>4254</v>
      </c>
      <c r="G103" t="s">
        <v>4079</v>
      </c>
      <c r="I103">
        <v>1</v>
      </c>
      <c r="J103" t="s">
        <v>183</v>
      </c>
      <c r="K103">
        <v>72</v>
      </c>
      <c r="L103" t="s">
        <v>869</v>
      </c>
      <c r="M103" s="3">
        <v>3000</v>
      </c>
      <c r="P103" s="2">
        <v>45776</v>
      </c>
      <c r="R103">
        <v>4</v>
      </c>
      <c r="S103" s="3">
        <v>12000</v>
      </c>
      <c r="T103" t="s">
        <v>65</v>
      </c>
      <c r="U103">
        <v>83615120001</v>
      </c>
      <c r="V103">
        <v>0</v>
      </c>
      <c r="W103" s="3">
        <v>12000</v>
      </c>
      <c r="X103">
        <v>0</v>
      </c>
      <c r="Y103">
        <v>0</v>
      </c>
      <c r="Z103">
        <v>0</v>
      </c>
      <c r="AA103">
        <v>0</v>
      </c>
      <c r="AD103">
        <v>0</v>
      </c>
      <c r="AM103">
        <v>8361512</v>
      </c>
      <c r="AN103" t="s">
        <v>162</v>
      </c>
      <c r="AP103">
        <v>0</v>
      </c>
      <c r="AQ103">
        <v>0</v>
      </c>
      <c r="AR103">
        <v>0</v>
      </c>
      <c r="AS103">
        <v>0</v>
      </c>
      <c r="AT103">
        <v>0</v>
      </c>
      <c r="AU103">
        <v>0</v>
      </c>
      <c r="AY103" t="s">
        <v>63</v>
      </c>
      <c r="AZ103" t="s">
        <v>6205</v>
      </c>
      <c r="BA103">
        <v>0</v>
      </c>
      <c r="BC103" t="s">
        <v>162</v>
      </c>
      <c r="BF103" t="s">
        <v>4127</v>
      </c>
    </row>
    <row r="104" spans="1:58" x14ac:dyDescent="0.35">
      <c r="A104" t="s">
        <v>4255</v>
      </c>
      <c r="B104">
        <v>10000</v>
      </c>
      <c r="C104">
        <v>10000</v>
      </c>
      <c r="D104" s="2">
        <v>45777</v>
      </c>
      <c r="E104" t="s">
        <v>59</v>
      </c>
      <c r="F104" t="s">
        <v>4256</v>
      </c>
      <c r="G104" t="s">
        <v>4079</v>
      </c>
      <c r="I104">
        <v>1</v>
      </c>
      <c r="J104" t="s">
        <v>183</v>
      </c>
      <c r="K104">
        <v>72</v>
      </c>
      <c r="L104" t="s">
        <v>869</v>
      </c>
      <c r="M104" s="3">
        <v>2250</v>
      </c>
      <c r="P104" s="2">
        <v>45776</v>
      </c>
      <c r="R104">
        <v>4</v>
      </c>
      <c r="S104" s="3">
        <v>9000</v>
      </c>
      <c r="T104" t="s">
        <v>65</v>
      </c>
      <c r="U104">
        <v>5000443910001</v>
      </c>
      <c r="V104">
        <v>0</v>
      </c>
      <c r="W104" s="3">
        <v>7000</v>
      </c>
      <c r="X104" s="3">
        <v>2000</v>
      </c>
      <c r="Y104">
        <v>0</v>
      </c>
      <c r="Z104">
        <v>0</v>
      </c>
      <c r="AA104">
        <v>0</v>
      </c>
      <c r="AD104">
        <v>0</v>
      </c>
      <c r="AM104">
        <v>500044391</v>
      </c>
      <c r="AN104" t="s">
        <v>162</v>
      </c>
      <c r="AP104">
        <v>0</v>
      </c>
      <c r="AQ104">
        <v>0</v>
      </c>
      <c r="AR104">
        <v>0</v>
      </c>
      <c r="AS104">
        <v>0</v>
      </c>
      <c r="AT104">
        <v>0</v>
      </c>
      <c r="AU104">
        <v>0</v>
      </c>
      <c r="AY104" t="s">
        <v>63</v>
      </c>
      <c r="AZ104" t="s">
        <v>6339</v>
      </c>
      <c r="BA104">
        <v>0</v>
      </c>
      <c r="BC104" t="s">
        <v>162</v>
      </c>
      <c r="BF104" t="s">
        <v>4127</v>
      </c>
    </row>
    <row r="105" spans="1:58" x14ac:dyDescent="0.35">
      <c r="A105" t="s">
        <v>4255</v>
      </c>
      <c r="B105">
        <v>10000</v>
      </c>
      <c r="C105">
        <v>20000</v>
      </c>
      <c r="D105" s="2">
        <v>45777</v>
      </c>
      <c r="E105" t="s">
        <v>59</v>
      </c>
      <c r="F105" t="s">
        <v>4256</v>
      </c>
      <c r="G105" t="s">
        <v>4079</v>
      </c>
      <c r="I105">
        <v>2</v>
      </c>
      <c r="J105" t="s">
        <v>183</v>
      </c>
      <c r="K105">
        <v>71</v>
      </c>
      <c r="L105" t="s">
        <v>368</v>
      </c>
      <c r="M105" s="3">
        <v>1167</v>
      </c>
      <c r="P105" s="2">
        <v>45776</v>
      </c>
      <c r="R105">
        <v>6</v>
      </c>
      <c r="S105" s="3">
        <v>7002</v>
      </c>
      <c r="T105" t="s">
        <v>65</v>
      </c>
      <c r="U105">
        <v>5000443910001</v>
      </c>
      <c r="V105">
        <v>0</v>
      </c>
      <c r="W105" s="3">
        <v>7000</v>
      </c>
      <c r="X105">
        <v>2</v>
      </c>
      <c r="Y105">
        <v>0</v>
      </c>
      <c r="Z105">
        <v>0</v>
      </c>
      <c r="AA105">
        <v>0</v>
      </c>
      <c r="AD105">
        <v>0</v>
      </c>
      <c r="AM105">
        <v>500044391</v>
      </c>
      <c r="AN105" t="s">
        <v>162</v>
      </c>
      <c r="AP105">
        <v>0</v>
      </c>
      <c r="AQ105">
        <v>0</v>
      </c>
      <c r="AR105">
        <v>0</v>
      </c>
      <c r="AS105">
        <v>0</v>
      </c>
      <c r="AT105">
        <v>0</v>
      </c>
      <c r="AU105">
        <v>0</v>
      </c>
      <c r="AY105" t="s">
        <v>63</v>
      </c>
      <c r="AZ105" t="s">
        <v>6339</v>
      </c>
      <c r="BA105">
        <v>0</v>
      </c>
      <c r="BC105" t="s">
        <v>162</v>
      </c>
      <c r="BF105" t="s">
        <v>4127</v>
      </c>
    </row>
    <row r="106" spans="1:58" x14ac:dyDescent="0.35">
      <c r="A106" t="s">
        <v>4257</v>
      </c>
      <c r="B106">
        <v>10000</v>
      </c>
      <c r="C106">
        <v>10000</v>
      </c>
      <c r="D106" s="2">
        <v>45777</v>
      </c>
      <c r="E106" t="s">
        <v>59</v>
      </c>
      <c r="F106" s="4">
        <v>0.53886574074074078</v>
      </c>
      <c r="G106" t="s">
        <v>4079</v>
      </c>
      <c r="I106">
        <v>1</v>
      </c>
      <c r="J106" t="s">
        <v>183</v>
      </c>
      <c r="K106">
        <v>72</v>
      </c>
      <c r="L106" t="s">
        <v>869</v>
      </c>
      <c r="M106" s="3">
        <v>4500</v>
      </c>
      <c r="P106" s="2">
        <v>45776</v>
      </c>
      <c r="R106">
        <v>4</v>
      </c>
      <c r="S106" s="3">
        <v>18000</v>
      </c>
      <c r="T106" t="s">
        <v>65</v>
      </c>
      <c r="U106">
        <v>5000444460001</v>
      </c>
      <c r="V106">
        <v>0</v>
      </c>
      <c r="W106" s="3">
        <v>15000</v>
      </c>
      <c r="X106" s="3">
        <v>3000</v>
      </c>
      <c r="Y106">
        <v>0</v>
      </c>
      <c r="Z106">
        <v>0</v>
      </c>
      <c r="AA106">
        <v>0</v>
      </c>
      <c r="AD106">
        <v>0</v>
      </c>
      <c r="AM106">
        <v>500044446</v>
      </c>
      <c r="AN106" t="s">
        <v>162</v>
      </c>
      <c r="AP106">
        <v>0</v>
      </c>
      <c r="AQ106">
        <v>0</v>
      </c>
      <c r="AR106">
        <v>0</v>
      </c>
      <c r="AS106">
        <v>0</v>
      </c>
      <c r="AT106">
        <v>0</v>
      </c>
      <c r="AU106">
        <v>0</v>
      </c>
      <c r="AY106" t="s">
        <v>63</v>
      </c>
      <c r="AZ106" t="s">
        <v>6206</v>
      </c>
      <c r="BA106">
        <v>0</v>
      </c>
      <c r="BC106" t="s">
        <v>162</v>
      </c>
      <c r="BF106" t="s">
        <v>4127</v>
      </c>
    </row>
    <row r="107" spans="1:58" x14ac:dyDescent="0.35">
      <c r="A107" t="s">
        <v>4126</v>
      </c>
      <c r="B107">
        <v>10000</v>
      </c>
      <c r="C107">
        <v>10000</v>
      </c>
      <c r="D107" s="2">
        <v>45776</v>
      </c>
      <c r="E107" t="s">
        <v>59</v>
      </c>
      <c r="F107" t="s">
        <v>4065</v>
      </c>
      <c r="G107" t="s">
        <v>4079</v>
      </c>
      <c r="I107">
        <v>1</v>
      </c>
      <c r="J107" t="s">
        <v>183</v>
      </c>
      <c r="K107">
        <v>72</v>
      </c>
      <c r="L107" t="s">
        <v>869</v>
      </c>
      <c r="M107" s="3">
        <v>4500</v>
      </c>
      <c r="P107" s="2">
        <v>45776</v>
      </c>
      <c r="R107">
        <v>4</v>
      </c>
      <c r="S107" s="3">
        <v>18000</v>
      </c>
      <c r="T107" t="s">
        <v>65</v>
      </c>
      <c r="U107">
        <v>5000514810001</v>
      </c>
      <c r="V107">
        <v>0</v>
      </c>
      <c r="W107" s="3">
        <v>15000</v>
      </c>
      <c r="X107" s="3">
        <v>3000</v>
      </c>
      <c r="Y107">
        <v>0</v>
      </c>
      <c r="Z107">
        <v>0</v>
      </c>
      <c r="AA107">
        <v>0</v>
      </c>
      <c r="AD107">
        <v>0</v>
      </c>
      <c r="AM107">
        <v>500051481</v>
      </c>
      <c r="AN107" t="s">
        <v>162</v>
      </c>
      <c r="AP107">
        <v>0</v>
      </c>
      <c r="AQ107">
        <v>0</v>
      </c>
      <c r="AR107">
        <v>0</v>
      </c>
      <c r="AS107">
        <v>0</v>
      </c>
      <c r="AT107">
        <v>0</v>
      </c>
      <c r="AU107">
        <v>0</v>
      </c>
      <c r="AY107" t="s">
        <v>63</v>
      </c>
      <c r="AZ107" t="s">
        <v>6340</v>
      </c>
      <c r="BA107">
        <v>0</v>
      </c>
      <c r="BC107" t="s">
        <v>162</v>
      </c>
      <c r="BF107" t="s">
        <v>4127</v>
      </c>
    </row>
    <row r="108" spans="1:58" x14ac:dyDescent="0.35">
      <c r="A108" t="s">
        <v>4126</v>
      </c>
      <c r="B108">
        <v>10000</v>
      </c>
      <c r="C108">
        <v>20000</v>
      </c>
      <c r="D108" s="2">
        <v>45776</v>
      </c>
      <c r="E108" t="s">
        <v>59</v>
      </c>
      <c r="F108" t="s">
        <v>4065</v>
      </c>
      <c r="G108" t="s">
        <v>4079</v>
      </c>
      <c r="I108">
        <v>2</v>
      </c>
      <c r="J108" t="s">
        <v>183</v>
      </c>
      <c r="K108">
        <v>71</v>
      </c>
      <c r="L108" t="s">
        <v>368</v>
      </c>
      <c r="M108" s="3">
        <v>2500</v>
      </c>
      <c r="P108" s="2">
        <v>45776</v>
      </c>
      <c r="R108">
        <v>6</v>
      </c>
      <c r="S108" s="3">
        <v>15000</v>
      </c>
      <c r="T108" t="s">
        <v>65</v>
      </c>
      <c r="U108">
        <v>5000514810001</v>
      </c>
      <c r="V108">
        <v>0</v>
      </c>
      <c r="W108" s="3">
        <v>15000</v>
      </c>
      <c r="X108">
        <v>0</v>
      </c>
      <c r="Y108">
        <v>0</v>
      </c>
      <c r="Z108">
        <v>0</v>
      </c>
      <c r="AA108">
        <v>0</v>
      </c>
      <c r="AD108">
        <v>0</v>
      </c>
      <c r="AM108">
        <v>500051481</v>
      </c>
      <c r="AN108" t="s">
        <v>162</v>
      </c>
      <c r="AP108">
        <v>0</v>
      </c>
      <c r="AQ108">
        <v>0</v>
      </c>
      <c r="AR108">
        <v>0</v>
      </c>
      <c r="AS108">
        <v>0</v>
      </c>
      <c r="AT108">
        <v>0</v>
      </c>
      <c r="AU108">
        <v>0</v>
      </c>
      <c r="AY108" t="s">
        <v>63</v>
      </c>
      <c r="AZ108" t="s">
        <v>6340</v>
      </c>
      <c r="BA108">
        <v>0</v>
      </c>
      <c r="BC108" t="s">
        <v>162</v>
      </c>
      <c r="BF108" t="s">
        <v>4127</v>
      </c>
    </row>
    <row r="109" spans="1:58" x14ac:dyDescent="0.35">
      <c r="A109" t="s">
        <v>4128</v>
      </c>
      <c r="B109">
        <v>10000</v>
      </c>
      <c r="C109">
        <v>10000</v>
      </c>
      <c r="D109" s="2">
        <v>45776</v>
      </c>
      <c r="E109" t="s">
        <v>59</v>
      </c>
      <c r="F109" t="s">
        <v>4113</v>
      </c>
      <c r="G109">
        <v>412272026</v>
      </c>
      <c r="I109">
        <v>1</v>
      </c>
      <c r="J109" t="s">
        <v>183</v>
      </c>
      <c r="K109">
        <v>82</v>
      </c>
      <c r="L109" t="s">
        <v>352</v>
      </c>
      <c r="M109">
        <v>250</v>
      </c>
      <c r="P109" s="2">
        <v>45776</v>
      </c>
      <c r="R109">
        <v>2</v>
      </c>
      <c r="S109">
        <v>500</v>
      </c>
      <c r="T109" t="s">
        <v>65</v>
      </c>
      <c r="U109" t="s">
        <v>4130</v>
      </c>
      <c r="V109">
        <v>0</v>
      </c>
      <c r="W109">
        <v>500</v>
      </c>
      <c r="X109">
        <v>0</v>
      </c>
      <c r="Y109">
        <v>0</v>
      </c>
      <c r="Z109">
        <v>0</v>
      </c>
      <c r="AA109">
        <v>0</v>
      </c>
      <c r="AD109">
        <v>0</v>
      </c>
      <c r="AM109">
        <v>128906</v>
      </c>
      <c r="AN109" t="s">
        <v>4131</v>
      </c>
      <c r="AP109">
        <v>0</v>
      </c>
      <c r="AQ109">
        <v>0</v>
      </c>
      <c r="AR109">
        <v>0</v>
      </c>
      <c r="AS109">
        <v>0</v>
      </c>
      <c r="AT109">
        <v>0</v>
      </c>
      <c r="AU109">
        <v>0</v>
      </c>
      <c r="AY109" t="s">
        <v>63</v>
      </c>
      <c r="AZ109" t="s">
        <v>6341</v>
      </c>
      <c r="BA109">
        <v>0</v>
      </c>
      <c r="BC109" t="s">
        <v>4131</v>
      </c>
      <c r="BF109" t="s">
        <v>4132</v>
      </c>
    </row>
    <row r="110" spans="1:58" x14ac:dyDescent="0.35">
      <c r="A110" t="s">
        <v>4133</v>
      </c>
      <c r="B110">
        <v>10000</v>
      </c>
      <c r="C110">
        <v>10000</v>
      </c>
      <c r="D110" s="2">
        <v>45776</v>
      </c>
      <c r="E110" t="s">
        <v>59</v>
      </c>
      <c r="F110" s="4">
        <v>0.46488425925925925</v>
      </c>
      <c r="G110" t="s">
        <v>3951</v>
      </c>
      <c r="I110">
        <v>1</v>
      </c>
      <c r="J110" t="s">
        <v>183</v>
      </c>
      <c r="K110">
        <v>82</v>
      </c>
      <c r="L110" t="s">
        <v>352</v>
      </c>
      <c r="M110">
        <v>4</v>
      </c>
      <c r="P110" s="2">
        <v>45776</v>
      </c>
      <c r="R110">
        <v>30</v>
      </c>
      <c r="S110">
        <v>120</v>
      </c>
      <c r="T110" t="s">
        <v>65</v>
      </c>
      <c r="U110" t="s">
        <v>4135</v>
      </c>
      <c r="V110">
        <v>0</v>
      </c>
      <c r="W110">
        <v>100</v>
      </c>
      <c r="X110">
        <v>20</v>
      </c>
      <c r="Y110">
        <v>0</v>
      </c>
      <c r="Z110">
        <v>0</v>
      </c>
      <c r="AA110">
        <v>0</v>
      </c>
      <c r="AD110">
        <v>0</v>
      </c>
      <c r="AM110" t="s">
        <v>4136</v>
      </c>
      <c r="AN110" t="s">
        <v>4137</v>
      </c>
      <c r="AP110">
        <v>0</v>
      </c>
      <c r="AQ110">
        <v>0</v>
      </c>
      <c r="AR110">
        <v>0</v>
      </c>
      <c r="AS110">
        <v>0</v>
      </c>
      <c r="AT110">
        <v>0</v>
      </c>
      <c r="AU110">
        <v>0</v>
      </c>
      <c r="AY110" t="s">
        <v>63</v>
      </c>
      <c r="AZ110" t="s">
        <v>6342</v>
      </c>
      <c r="BA110">
        <v>0</v>
      </c>
      <c r="BC110" t="s">
        <v>4137</v>
      </c>
      <c r="BF110" t="s">
        <v>4138</v>
      </c>
    </row>
  </sheetData>
  <pageMargins left="0.70866141732283472" right="0.70866141732283472" top="0.74803149606299213" bottom="0.74803149606299213" header="0.31496062992125984" footer="0.31496062992125984"/>
  <pageSetup paperSize="9" scale="60" fitToHeight="0" orientation="landscape"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D144D-D71A-466C-AC43-92BCC8C47868}">
  <dimension ref="A1:BF89"/>
  <sheetViews>
    <sheetView topLeftCell="A70" workbookViewId="0">
      <selection activeCell="I82" sqref="I82"/>
    </sheetView>
  </sheetViews>
  <sheetFormatPr defaultRowHeight="14.5" x14ac:dyDescent="0.35"/>
  <cols>
    <col min="4" max="4" width="9.08984375" bestFit="1" customWidth="1"/>
    <col min="16" max="16" width="14.453125" bestFit="1" customWidth="1"/>
  </cols>
  <sheetData>
    <row r="1" spans="1:58" x14ac:dyDescent="0.35">
      <c r="A1" t="s">
        <v>6089</v>
      </c>
    </row>
    <row r="2" spans="1:58" x14ac:dyDescent="0.35">
      <c r="A2" t="s">
        <v>6090</v>
      </c>
    </row>
    <row r="3" spans="1:58" x14ac:dyDescent="0.35">
      <c r="D3" s="2"/>
      <c r="M3" s="3"/>
      <c r="P3" s="2"/>
      <c r="S3" s="3"/>
    </row>
    <row r="4" spans="1:58" x14ac:dyDescent="0.35">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c r="AA4" s="1" t="s">
        <v>26</v>
      </c>
      <c r="AB4" s="1" t="s">
        <v>27</v>
      </c>
      <c r="AC4" s="1" t="s">
        <v>28</v>
      </c>
      <c r="AD4" s="1" t="s">
        <v>29</v>
      </c>
      <c r="AE4" s="1" t="s">
        <v>30</v>
      </c>
      <c r="AF4" s="1" t="s">
        <v>31</v>
      </c>
      <c r="AG4" s="1" t="s">
        <v>32</v>
      </c>
      <c r="AH4" s="1" t="s">
        <v>33</v>
      </c>
      <c r="AI4" s="1" t="s">
        <v>34</v>
      </c>
      <c r="AJ4" s="1" t="s">
        <v>35</v>
      </c>
      <c r="AK4" s="1" t="s">
        <v>36</v>
      </c>
      <c r="AL4" s="1" t="s">
        <v>37</v>
      </c>
      <c r="AM4" s="1" t="s">
        <v>38</v>
      </c>
      <c r="AN4" s="1" t="s">
        <v>39</v>
      </c>
      <c r="AO4" s="1" t="s">
        <v>40</v>
      </c>
      <c r="AP4" s="1" t="s">
        <v>41</v>
      </c>
      <c r="AQ4" s="1" t="s">
        <v>42</v>
      </c>
      <c r="AR4" s="1" t="s">
        <v>43</v>
      </c>
      <c r="AS4" s="1" t="s">
        <v>44</v>
      </c>
      <c r="AT4" s="1" t="s">
        <v>45</v>
      </c>
      <c r="AU4" s="1" t="s">
        <v>46</v>
      </c>
      <c r="AV4" s="1" t="s">
        <v>47</v>
      </c>
      <c r="AW4" s="1" t="s">
        <v>48</v>
      </c>
      <c r="AX4" s="1" t="s">
        <v>49</v>
      </c>
      <c r="AY4" s="1" t="s">
        <v>50</v>
      </c>
      <c r="AZ4" s="1" t="s">
        <v>51</v>
      </c>
      <c r="BA4" s="1" t="s">
        <v>52</v>
      </c>
      <c r="BB4" s="1" t="s">
        <v>53</v>
      </c>
      <c r="BC4" s="1" t="s">
        <v>54</v>
      </c>
      <c r="BD4" s="1" t="s">
        <v>55</v>
      </c>
      <c r="BE4" s="1" t="s">
        <v>56</v>
      </c>
      <c r="BF4" s="1" t="s">
        <v>57</v>
      </c>
    </row>
    <row r="5" spans="1:58" x14ac:dyDescent="0.35">
      <c r="A5" t="s">
        <v>6091</v>
      </c>
      <c r="B5">
        <v>10000</v>
      </c>
      <c r="C5">
        <v>10000</v>
      </c>
      <c r="D5" s="2">
        <v>45783</v>
      </c>
      <c r="E5" t="s">
        <v>59</v>
      </c>
      <c r="F5" t="s">
        <v>6092</v>
      </c>
      <c r="G5" t="s">
        <v>6093</v>
      </c>
      <c r="H5" t="s">
        <v>1828</v>
      </c>
      <c r="I5">
        <v>1</v>
      </c>
      <c r="J5" t="s">
        <v>63</v>
      </c>
      <c r="K5">
        <v>65</v>
      </c>
      <c r="L5" t="s">
        <v>340</v>
      </c>
      <c r="M5" s="3">
        <v>62000</v>
      </c>
      <c r="P5" s="2">
        <v>45777</v>
      </c>
      <c r="R5">
        <v>2</v>
      </c>
      <c r="S5" s="3">
        <v>124000</v>
      </c>
      <c r="T5" t="s">
        <v>65</v>
      </c>
      <c r="U5" t="s">
        <v>1829</v>
      </c>
      <c r="V5">
        <v>0</v>
      </c>
      <c r="W5">
        <v>0</v>
      </c>
      <c r="X5">
        <v>0</v>
      </c>
      <c r="Y5">
        <v>0</v>
      </c>
      <c r="Z5">
        <v>0</v>
      </c>
      <c r="AA5">
        <v>0</v>
      </c>
      <c r="AD5">
        <v>0</v>
      </c>
      <c r="AH5" t="s">
        <v>63</v>
      </c>
      <c r="AI5">
        <v>0</v>
      </c>
      <c r="AJ5" t="s">
        <v>63</v>
      </c>
      <c r="AM5" t="s">
        <v>1830</v>
      </c>
      <c r="AN5" t="s">
        <v>1786</v>
      </c>
      <c r="AP5">
        <v>0</v>
      </c>
      <c r="AQ5">
        <v>0</v>
      </c>
      <c r="AR5">
        <v>0</v>
      </c>
      <c r="AS5">
        <v>0</v>
      </c>
      <c r="AT5">
        <v>0</v>
      </c>
      <c r="AU5">
        <v>0</v>
      </c>
      <c r="AY5" t="s">
        <v>63</v>
      </c>
      <c r="BC5" t="s">
        <v>1786</v>
      </c>
      <c r="BF5" t="s">
        <v>6094</v>
      </c>
    </row>
    <row r="6" spans="1:58" x14ac:dyDescent="0.35">
      <c r="A6" t="s">
        <v>3553</v>
      </c>
      <c r="B6">
        <v>10000</v>
      </c>
      <c r="C6">
        <v>50000</v>
      </c>
      <c r="D6" s="2">
        <v>45779</v>
      </c>
      <c r="E6" t="s">
        <v>59</v>
      </c>
      <c r="F6" s="4">
        <v>0.48321759259259262</v>
      </c>
      <c r="G6" t="s">
        <v>2893</v>
      </c>
      <c r="H6" t="s">
        <v>3549</v>
      </c>
      <c r="I6">
        <v>2</v>
      </c>
      <c r="J6" t="s">
        <v>63</v>
      </c>
      <c r="K6">
        <v>92</v>
      </c>
      <c r="L6" t="s">
        <v>281</v>
      </c>
      <c r="M6" s="3">
        <v>1200</v>
      </c>
      <c r="P6" s="2">
        <v>45777</v>
      </c>
      <c r="R6">
        <v>1</v>
      </c>
      <c r="S6" s="3">
        <v>1200</v>
      </c>
      <c r="T6" t="s">
        <v>65</v>
      </c>
      <c r="U6" t="s">
        <v>3550</v>
      </c>
      <c r="V6">
        <v>0</v>
      </c>
      <c r="W6">
        <v>0</v>
      </c>
      <c r="X6">
        <v>0</v>
      </c>
      <c r="Y6">
        <v>0</v>
      </c>
      <c r="Z6">
        <v>0</v>
      </c>
      <c r="AA6">
        <v>0</v>
      </c>
      <c r="AD6">
        <v>0</v>
      </c>
      <c r="AH6" t="s">
        <v>63</v>
      </c>
      <c r="AI6">
        <v>0</v>
      </c>
      <c r="AJ6" t="s">
        <v>63</v>
      </c>
      <c r="AM6" t="s">
        <v>3551</v>
      </c>
      <c r="AN6" t="s">
        <v>622</v>
      </c>
      <c r="AP6">
        <v>0</v>
      </c>
      <c r="AQ6">
        <v>0</v>
      </c>
      <c r="AR6">
        <v>0</v>
      </c>
      <c r="AS6">
        <v>0</v>
      </c>
      <c r="AT6">
        <v>0</v>
      </c>
      <c r="AU6">
        <v>0</v>
      </c>
      <c r="AY6" t="s">
        <v>63</v>
      </c>
      <c r="BC6" t="s">
        <v>622</v>
      </c>
      <c r="BF6" t="s">
        <v>3554</v>
      </c>
    </row>
    <row r="7" spans="1:58" x14ac:dyDescent="0.35">
      <c r="A7" t="s">
        <v>6095</v>
      </c>
      <c r="B7">
        <v>10000</v>
      </c>
      <c r="C7">
        <v>40000</v>
      </c>
      <c r="D7" s="2">
        <v>45790</v>
      </c>
      <c r="E7" t="s">
        <v>59</v>
      </c>
      <c r="F7" t="s">
        <v>6096</v>
      </c>
      <c r="G7">
        <v>10620258073</v>
      </c>
      <c r="H7" t="s">
        <v>105</v>
      </c>
      <c r="I7">
        <v>2</v>
      </c>
      <c r="J7" t="s">
        <v>63</v>
      </c>
      <c r="K7">
        <v>77</v>
      </c>
      <c r="L7" t="s">
        <v>192</v>
      </c>
      <c r="M7" s="3">
        <v>1364</v>
      </c>
      <c r="P7" s="2">
        <v>45777</v>
      </c>
      <c r="R7">
        <v>66</v>
      </c>
      <c r="S7" s="3">
        <v>90024</v>
      </c>
      <c r="T7" t="s">
        <v>65</v>
      </c>
      <c r="U7" t="s">
        <v>847</v>
      </c>
      <c r="V7">
        <v>0</v>
      </c>
      <c r="W7">
        <v>0</v>
      </c>
      <c r="X7">
        <v>0</v>
      </c>
      <c r="Y7">
        <v>0</v>
      </c>
      <c r="Z7">
        <v>0</v>
      </c>
      <c r="AA7">
        <v>0</v>
      </c>
      <c r="AD7">
        <v>0</v>
      </c>
      <c r="AH7" t="s">
        <v>63</v>
      </c>
      <c r="AI7">
        <v>0</v>
      </c>
      <c r="AJ7" t="s">
        <v>63</v>
      </c>
      <c r="AM7" t="s">
        <v>848</v>
      </c>
      <c r="AN7" t="s">
        <v>108</v>
      </c>
      <c r="AP7">
        <v>0</v>
      </c>
      <c r="AQ7">
        <v>0</v>
      </c>
      <c r="AR7">
        <v>0</v>
      </c>
      <c r="AS7">
        <v>0</v>
      </c>
      <c r="AT7">
        <v>0</v>
      </c>
      <c r="AU7">
        <v>0</v>
      </c>
      <c r="AY7" t="s">
        <v>63</v>
      </c>
      <c r="BC7" t="s">
        <v>108</v>
      </c>
      <c r="BF7" t="s">
        <v>6097</v>
      </c>
    </row>
    <row r="8" spans="1:58" x14ac:dyDescent="0.35">
      <c r="A8" t="s">
        <v>6098</v>
      </c>
      <c r="B8">
        <v>10000</v>
      </c>
      <c r="C8">
        <v>20000</v>
      </c>
      <c r="D8" s="2">
        <v>45790</v>
      </c>
      <c r="E8" t="s">
        <v>59</v>
      </c>
      <c r="F8" t="s">
        <v>6099</v>
      </c>
      <c r="G8">
        <v>10620258072</v>
      </c>
      <c r="H8" t="s">
        <v>105</v>
      </c>
      <c r="I8">
        <v>2</v>
      </c>
      <c r="J8" t="s">
        <v>63</v>
      </c>
      <c r="K8">
        <v>77</v>
      </c>
      <c r="L8" t="s">
        <v>192</v>
      </c>
      <c r="M8" s="3">
        <v>1364</v>
      </c>
      <c r="P8" s="2">
        <v>45777</v>
      </c>
      <c r="R8">
        <v>66</v>
      </c>
      <c r="S8" s="3">
        <v>90024</v>
      </c>
      <c r="T8" t="s">
        <v>65</v>
      </c>
      <c r="U8" t="s">
        <v>112</v>
      </c>
      <c r="V8">
        <v>0</v>
      </c>
      <c r="W8">
        <v>0</v>
      </c>
      <c r="X8">
        <v>0</v>
      </c>
      <c r="Y8">
        <v>0</v>
      </c>
      <c r="Z8">
        <v>0</v>
      </c>
      <c r="AA8">
        <v>0</v>
      </c>
      <c r="AD8">
        <v>0</v>
      </c>
      <c r="AH8" t="s">
        <v>63</v>
      </c>
      <c r="AI8">
        <v>0</v>
      </c>
      <c r="AJ8" t="s">
        <v>63</v>
      </c>
      <c r="AM8" t="s">
        <v>113</v>
      </c>
      <c r="AN8" t="s">
        <v>108</v>
      </c>
      <c r="AP8">
        <v>0</v>
      </c>
      <c r="AQ8">
        <v>0</v>
      </c>
      <c r="AR8">
        <v>0</v>
      </c>
      <c r="AS8">
        <v>0</v>
      </c>
      <c r="AT8">
        <v>0</v>
      </c>
      <c r="AU8">
        <v>0</v>
      </c>
      <c r="AY8" t="s">
        <v>63</v>
      </c>
      <c r="BC8" t="s">
        <v>108</v>
      </c>
      <c r="BF8" t="s">
        <v>6100</v>
      </c>
    </row>
    <row r="9" spans="1:58" x14ac:dyDescent="0.35">
      <c r="A9" t="s">
        <v>6101</v>
      </c>
      <c r="B9">
        <v>10000</v>
      </c>
      <c r="C9">
        <v>20000</v>
      </c>
      <c r="D9" s="2">
        <v>45790</v>
      </c>
      <c r="E9" t="s">
        <v>59</v>
      </c>
      <c r="F9" t="s">
        <v>6102</v>
      </c>
      <c r="G9">
        <v>10620258072</v>
      </c>
      <c r="H9" t="s">
        <v>105</v>
      </c>
      <c r="I9">
        <v>2</v>
      </c>
      <c r="J9" t="s">
        <v>63</v>
      </c>
      <c r="K9">
        <v>77</v>
      </c>
      <c r="L9" t="s">
        <v>192</v>
      </c>
      <c r="M9" s="3">
        <v>1364</v>
      </c>
      <c r="P9" s="2">
        <v>45777</v>
      </c>
      <c r="R9">
        <v>66</v>
      </c>
      <c r="S9" s="3">
        <v>90024</v>
      </c>
      <c r="T9" t="s">
        <v>65</v>
      </c>
      <c r="U9" t="s">
        <v>6103</v>
      </c>
      <c r="V9">
        <v>0</v>
      </c>
      <c r="W9">
        <v>0</v>
      </c>
      <c r="X9">
        <v>0</v>
      </c>
      <c r="Y9">
        <v>0</v>
      </c>
      <c r="Z9">
        <v>0</v>
      </c>
      <c r="AA9">
        <v>0</v>
      </c>
      <c r="AD9">
        <v>0</v>
      </c>
      <c r="AH9" t="s">
        <v>63</v>
      </c>
      <c r="AI9">
        <v>0</v>
      </c>
      <c r="AJ9" t="s">
        <v>63</v>
      </c>
      <c r="AM9" t="s">
        <v>6104</v>
      </c>
      <c r="AN9" t="s">
        <v>108</v>
      </c>
      <c r="AP9">
        <v>0</v>
      </c>
      <c r="AQ9">
        <v>0</v>
      </c>
      <c r="AR9">
        <v>0</v>
      </c>
      <c r="AS9">
        <v>0</v>
      </c>
      <c r="AT9">
        <v>0</v>
      </c>
      <c r="AU9">
        <v>0</v>
      </c>
      <c r="AY9" t="s">
        <v>63</v>
      </c>
      <c r="BC9" t="s">
        <v>108</v>
      </c>
      <c r="BF9" t="s">
        <v>6105</v>
      </c>
    </row>
    <row r="10" spans="1:58" x14ac:dyDescent="0.35">
      <c r="A10" t="s">
        <v>4367</v>
      </c>
      <c r="B10">
        <v>10000</v>
      </c>
      <c r="C10">
        <v>20000</v>
      </c>
      <c r="D10" s="2">
        <v>45779</v>
      </c>
      <c r="E10" t="s">
        <v>59</v>
      </c>
      <c r="F10" t="s">
        <v>4339</v>
      </c>
      <c r="G10" t="s">
        <v>4072</v>
      </c>
      <c r="H10" t="s">
        <v>1401</v>
      </c>
      <c r="I10">
        <v>1</v>
      </c>
      <c r="J10" t="s">
        <v>63</v>
      </c>
      <c r="K10">
        <v>94</v>
      </c>
      <c r="L10" t="s">
        <v>81</v>
      </c>
      <c r="M10" s="3">
        <v>3000</v>
      </c>
      <c r="P10" s="2">
        <v>45777</v>
      </c>
      <c r="R10">
        <v>4</v>
      </c>
      <c r="S10" s="3">
        <v>12000</v>
      </c>
      <c r="T10" t="s">
        <v>65</v>
      </c>
      <c r="U10" t="s">
        <v>1406</v>
      </c>
      <c r="V10">
        <v>0</v>
      </c>
      <c r="W10">
        <v>0</v>
      </c>
      <c r="X10">
        <v>0</v>
      </c>
      <c r="Y10">
        <v>0</v>
      </c>
      <c r="Z10">
        <v>0</v>
      </c>
      <c r="AA10">
        <v>0</v>
      </c>
      <c r="AD10">
        <v>0</v>
      </c>
      <c r="AH10" t="s">
        <v>63</v>
      </c>
      <c r="AI10">
        <v>0</v>
      </c>
      <c r="AJ10" t="s">
        <v>63</v>
      </c>
      <c r="AM10" t="s">
        <v>1407</v>
      </c>
      <c r="AN10" t="s">
        <v>84</v>
      </c>
      <c r="AP10">
        <v>0</v>
      </c>
      <c r="AQ10">
        <v>0</v>
      </c>
      <c r="AR10">
        <v>0</v>
      </c>
      <c r="AS10">
        <v>0</v>
      </c>
      <c r="AT10">
        <v>0</v>
      </c>
      <c r="AU10">
        <v>0</v>
      </c>
      <c r="AY10" t="s">
        <v>63</v>
      </c>
      <c r="BC10" t="s">
        <v>84</v>
      </c>
      <c r="BF10" t="s">
        <v>4368</v>
      </c>
    </row>
    <row r="11" spans="1:58" x14ac:dyDescent="0.35">
      <c r="A11" t="s">
        <v>4296</v>
      </c>
      <c r="B11">
        <v>10000</v>
      </c>
      <c r="C11">
        <v>10000</v>
      </c>
      <c r="D11" s="2">
        <v>45777</v>
      </c>
      <c r="E11" t="s">
        <v>59</v>
      </c>
      <c r="F11" t="s">
        <v>4297</v>
      </c>
      <c r="G11" t="s">
        <v>4072</v>
      </c>
      <c r="H11" t="s">
        <v>1401</v>
      </c>
      <c r="I11">
        <v>1</v>
      </c>
      <c r="J11" t="s">
        <v>63</v>
      </c>
      <c r="K11">
        <v>94</v>
      </c>
      <c r="L11" t="s">
        <v>81</v>
      </c>
      <c r="M11" s="3">
        <v>3000</v>
      </c>
      <c r="P11" s="2">
        <v>45777</v>
      </c>
      <c r="R11">
        <v>4</v>
      </c>
      <c r="S11" s="3">
        <v>12000</v>
      </c>
      <c r="T11" t="s">
        <v>65</v>
      </c>
      <c r="U11" t="s">
        <v>1406</v>
      </c>
      <c r="V11">
        <v>0</v>
      </c>
      <c r="W11">
        <v>0</v>
      </c>
      <c r="X11">
        <v>0</v>
      </c>
      <c r="Y11">
        <v>0</v>
      </c>
      <c r="Z11">
        <v>0</v>
      </c>
      <c r="AA11">
        <v>0</v>
      </c>
      <c r="AD11">
        <v>0</v>
      </c>
      <c r="AH11" t="s">
        <v>63</v>
      </c>
      <c r="AI11">
        <v>0</v>
      </c>
      <c r="AJ11" t="s">
        <v>63</v>
      </c>
      <c r="AM11" t="s">
        <v>1407</v>
      </c>
      <c r="AN11" t="s">
        <v>84</v>
      </c>
      <c r="AP11">
        <v>0</v>
      </c>
      <c r="AQ11">
        <v>0</v>
      </c>
      <c r="AR11">
        <v>0</v>
      </c>
      <c r="AS11">
        <v>0</v>
      </c>
      <c r="AT11">
        <v>0</v>
      </c>
      <c r="AU11">
        <v>0</v>
      </c>
      <c r="AY11" t="s">
        <v>63</v>
      </c>
      <c r="BC11" t="s">
        <v>84</v>
      </c>
      <c r="BF11" t="s">
        <v>4298</v>
      </c>
    </row>
    <row r="12" spans="1:58" x14ac:dyDescent="0.35">
      <c r="A12" t="s">
        <v>6106</v>
      </c>
      <c r="B12">
        <v>10000</v>
      </c>
      <c r="C12">
        <v>10000</v>
      </c>
      <c r="D12" s="2">
        <v>45791</v>
      </c>
      <c r="E12" t="s">
        <v>59</v>
      </c>
      <c r="F12" s="4">
        <v>0.45785879629629628</v>
      </c>
      <c r="G12" t="s">
        <v>6107</v>
      </c>
      <c r="H12" t="s">
        <v>62</v>
      </c>
      <c r="I12">
        <v>1</v>
      </c>
      <c r="J12" t="s">
        <v>63</v>
      </c>
      <c r="K12" t="s">
        <v>70</v>
      </c>
      <c r="L12" t="s">
        <v>1171</v>
      </c>
      <c r="M12" s="3">
        <v>38125</v>
      </c>
      <c r="P12" s="2">
        <v>45777</v>
      </c>
      <c r="R12">
        <v>8</v>
      </c>
      <c r="S12" s="3">
        <v>305000</v>
      </c>
      <c r="T12" t="s">
        <v>65</v>
      </c>
      <c r="U12" t="s">
        <v>66</v>
      </c>
      <c r="V12">
        <v>0</v>
      </c>
      <c r="W12">
        <v>0</v>
      </c>
      <c r="X12">
        <v>0</v>
      </c>
      <c r="Y12">
        <v>0</v>
      </c>
      <c r="Z12">
        <v>0</v>
      </c>
      <c r="AA12">
        <v>0</v>
      </c>
      <c r="AD12">
        <v>0</v>
      </c>
      <c r="AH12" t="s">
        <v>63</v>
      </c>
      <c r="AI12">
        <v>0</v>
      </c>
      <c r="AJ12" t="s">
        <v>63</v>
      </c>
      <c r="AM12" t="s">
        <v>67</v>
      </c>
      <c r="AN12" t="s">
        <v>68</v>
      </c>
      <c r="AP12">
        <v>0</v>
      </c>
      <c r="AQ12">
        <v>0</v>
      </c>
      <c r="AR12">
        <v>0</v>
      </c>
      <c r="AS12">
        <v>0</v>
      </c>
      <c r="AT12">
        <v>0</v>
      </c>
      <c r="AU12">
        <v>0</v>
      </c>
      <c r="AY12" t="s">
        <v>63</v>
      </c>
      <c r="BC12" t="s">
        <v>68</v>
      </c>
      <c r="BF12" t="s">
        <v>6108</v>
      </c>
    </row>
    <row r="13" spans="1:58" x14ac:dyDescent="0.35">
      <c r="A13" t="s">
        <v>3789</v>
      </c>
      <c r="B13">
        <v>10000</v>
      </c>
      <c r="C13">
        <v>20000</v>
      </c>
      <c r="D13" s="2">
        <v>45782</v>
      </c>
      <c r="E13" t="s">
        <v>59</v>
      </c>
      <c r="F13" s="4">
        <v>0.47471064814814817</v>
      </c>
      <c r="G13" t="s">
        <v>2763</v>
      </c>
      <c r="H13" t="s">
        <v>2453</v>
      </c>
      <c r="I13">
        <v>1</v>
      </c>
      <c r="J13" t="s">
        <v>63</v>
      </c>
      <c r="K13">
        <v>22</v>
      </c>
      <c r="L13" t="s">
        <v>685</v>
      </c>
      <c r="M13" s="3">
        <v>20000</v>
      </c>
      <c r="P13" s="2">
        <v>45777</v>
      </c>
      <c r="R13">
        <v>2</v>
      </c>
      <c r="S13" s="3">
        <v>40000</v>
      </c>
      <c r="T13" t="s">
        <v>65</v>
      </c>
      <c r="U13" t="s">
        <v>2454</v>
      </c>
      <c r="V13">
        <v>0</v>
      </c>
      <c r="W13">
        <v>0</v>
      </c>
      <c r="X13">
        <v>0</v>
      </c>
      <c r="Y13">
        <v>0</v>
      </c>
      <c r="Z13">
        <v>0</v>
      </c>
      <c r="AA13">
        <v>0</v>
      </c>
      <c r="AD13">
        <v>0</v>
      </c>
      <c r="AH13" t="s">
        <v>63</v>
      </c>
      <c r="AI13">
        <v>0</v>
      </c>
      <c r="AJ13" t="s">
        <v>63</v>
      </c>
      <c r="AM13" t="s">
        <v>2455</v>
      </c>
      <c r="AN13" t="s">
        <v>465</v>
      </c>
      <c r="AP13">
        <v>0</v>
      </c>
      <c r="AQ13">
        <v>0</v>
      </c>
      <c r="AR13">
        <v>0</v>
      </c>
      <c r="AS13">
        <v>0</v>
      </c>
      <c r="AT13">
        <v>0</v>
      </c>
      <c r="AU13">
        <v>0</v>
      </c>
      <c r="AY13" t="s">
        <v>63</v>
      </c>
      <c r="BC13" t="s">
        <v>465</v>
      </c>
      <c r="BF13" t="s">
        <v>3791</v>
      </c>
    </row>
    <row r="14" spans="1:58" x14ac:dyDescent="0.35">
      <c r="A14" t="s">
        <v>6109</v>
      </c>
      <c r="B14">
        <v>10000</v>
      </c>
      <c r="C14">
        <v>10000</v>
      </c>
      <c r="D14" s="2">
        <v>45785</v>
      </c>
      <c r="E14" t="s">
        <v>59</v>
      </c>
      <c r="F14" t="s">
        <v>6110</v>
      </c>
      <c r="G14" t="s">
        <v>6111</v>
      </c>
      <c r="H14" t="s">
        <v>6112</v>
      </c>
      <c r="I14">
        <v>1</v>
      </c>
      <c r="J14" t="s">
        <v>63</v>
      </c>
      <c r="K14">
        <v>88</v>
      </c>
      <c r="L14" t="s">
        <v>144</v>
      </c>
      <c r="M14" s="3">
        <v>1500</v>
      </c>
      <c r="P14" s="2">
        <v>45777</v>
      </c>
      <c r="R14">
        <v>1</v>
      </c>
      <c r="S14" s="3">
        <v>1500</v>
      </c>
      <c r="T14" t="s">
        <v>65</v>
      </c>
      <c r="U14" t="s">
        <v>6113</v>
      </c>
      <c r="V14">
        <v>0</v>
      </c>
      <c r="W14">
        <v>0</v>
      </c>
      <c r="X14">
        <v>0</v>
      </c>
      <c r="Y14">
        <v>0</v>
      </c>
      <c r="Z14">
        <v>0</v>
      </c>
      <c r="AA14">
        <v>0</v>
      </c>
      <c r="AD14">
        <v>0</v>
      </c>
      <c r="AH14" t="s">
        <v>63</v>
      </c>
      <c r="AI14">
        <v>0</v>
      </c>
      <c r="AJ14" t="s">
        <v>63</v>
      </c>
      <c r="AM14" t="s">
        <v>6114</v>
      </c>
      <c r="AN14" t="s">
        <v>6115</v>
      </c>
      <c r="AP14">
        <v>0</v>
      </c>
      <c r="AQ14">
        <v>0</v>
      </c>
      <c r="AR14">
        <v>0</v>
      </c>
      <c r="AS14">
        <v>0</v>
      </c>
      <c r="AT14">
        <v>0</v>
      </c>
      <c r="AU14">
        <v>0</v>
      </c>
      <c r="AY14" t="s">
        <v>63</v>
      </c>
      <c r="BC14" t="s">
        <v>6115</v>
      </c>
      <c r="BF14" t="s">
        <v>6116</v>
      </c>
    </row>
    <row r="15" spans="1:58" x14ac:dyDescent="0.35">
      <c r="A15" t="s">
        <v>6117</v>
      </c>
      <c r="B15">
        <v>10000</v>
      </c>
      <c r="C15">
        <v>10000</v>
      </c>
      <c r="D15" s="2">
        <v>45785</v>
      </c>
      <c r="E15" t="s">
        <v>59</v>
      </c>
      <c r="F15" s="4">
        <v>0.4306712962962963</v>
      </c>
      <c r="G15" t="s">
        <v>6118</v>
      </c>
      <c r="H15" t="s">
        <v>6119</v>
      </c>
      <c r="I15">
        <v>1</v>
      </c>
      <c r="J15" t="s">
        <v>63</v>
      </c>
      <c r="K15">
        <v>88</v>
      </c>
      <c r="L15" t="s">
        <v>144</v>
      </c>
      <c r="M15" s="3">
        <v>2300</v>
      </c>
      <c r="P15" s="2">
        <v>45777</v>
      </c>
      <c r="R15">
        <v>3</v>
      </c>
      <c r="S15" s="3">
        <v>6900</v>
      </c>
      <c r="T15" t="s">
        <v>65</v>
      </c>
      <c r="U15" t="s">
        <v>6120</v>
      </c>
      <c r="V15">
        <v>0</v>
      </c>
      <c r="W15">
        <v>0</v>
      </c>
      <c r="X15">
        <v>0</v>
      </c>
      <c r="Y15">
        <v>0</v>
      </c>
      <c r="Z15">
        <v>0</v>
      </c>
      <c r="AA15">
        <v>0</v>
      </c>
      <c r="AD15">
        <v>0</v>
      </c>
      <c r="AH15" t="s">
        <v>63</v>
      </c>
      <c r="AI15">
        <v>0</v>
      </c>
      <c r="AJ15" t="s">
        <v>63</v>
      </c>
      <c r="AM15" t="s">
        <v>6121</v>
      </c>
      <c r="AN15" t="s">
        <v>629</v>
      </c>
      <c r="AP15">
        <v>0</v>
      </c>
      <c r="AQ15">
        <v>0</v>
      </c>
      <c r="AR15">
        <v>0</v>
      </c>
      <c r="AS15">
        <v>0</v>
      </c>
      <c r="AT15">
        <v>0</v>
      </c>
      <c r="AU15">
        <v>0</v>
      </c>
      <c r="AY15" t="s">
        <v>63</v>
      </c>
      <c r="BC15" t="s">
        <v>629</v>
      </c>
      <c r="BF15" t="s">
        <v>6122</v>
      </c>
    </row>
    <row r="16" spans="1:58" x14ac:dyDescent="0.35">
      <c r="A16" t="s">
        <v>6123</v>
      </c>
      <c r="B16">
        <v>10000</v>
      </c>
      <c r="C16">
        <v>10000</v>
      </c>
      <c r="D16" s="2">
        <v>45786</v>
      </c>
      <c r="E16" t="s">
        <v>59</v>
      </c>
      <c r="F16" t="s">
        <v>6124</v>
      </c>
      <c r="G16">
        <v>860909387547</v>
      </c>
      <c r="H16" t="s">
        <v>6125</v>
      </c>
      <c r="I16">
        <v>1</v>
      </c>
      <c r="J16" t="s">
        <v>63</v>
      </c>
      <c r="K16">
        <v>79</v>
      </c>
      <c r="L16" t="s">
        <v>92</v>
      </c>
      <c r="M16" s="3">
        <v>1000</v>
      </c>
      <c r="P16" s="2">
        <v>45777</v>
      </c>
      <c r="R16">
        <v>6</v>
      </c>
      <c r="S16" s="3">
        <v>6000</v>
      </c>
      <c r="T16" t="s">
        <v>65</v>
      </c>
      <c r="U16" t="s">
        <v>6126</v>
      </c>
      <c r="V16">
        <v>0</v>
      </c>
      <c r="W16">
        <v>0</v>
      </c>
      <c r="X16">
        <v>0</v>
      </c>
      <c r="Y16">
        <v>0</v>
      </c>
      <c r="Z16">
        <v>0</v>
      </c>
      <c r="AA16">
        <v>0</v>
      </c>
      <c r="AD16">
        <v>0</v>
      </c>
      <c r="AH16" t="s">
        <v>63</v>
      </c>
      <c r="AI16">
        <v>0</v>
      </c>
      <c r="AJ16" t="s">
        <v>63</v>
      </c>
      <c r="AM16" t="s">
        <v>6127</v>
      </c>
      <c r="AN16" t="s">
        <v>1859</v>
      </c>
      <c r="AP16">
        <v>0</v>
      </c>
      <c r="AQ16">
        <v>0</v>
      </c>
      <c r="AR16">
        <v>0</v>
      </c>
      <c r="AS16">
        <v>0</v>
      </c>
      <c r="AT16">
        <v>0</v>
      </c>
      <c r="AU16">
        <v>0</v>
      </c>
      <c r="AY16" t="s">
        <v>63</v>
      </c>
      <c r="BC16" t="s">
        <v>1859</v>
      </c>
      <c r="BF16" t="s">
        <v>6128</v>
      </c>
    </row>
    <row r="17" spans="1:58" x14ac:dyDescent="0.35">
      <c r="A17" t="s">
        <v>6129</v>
      </c>
      <c r="B17">
        <v>10000</v>
      </c>
      <c r="C17">
        <v>20000</v>
      </c>
      <c r="D17" s="2">
        <v>45786</v>
      </c>
      <c r="E17" t="s">
        <v>59</v>
      </c>
      <c r="F17" t="s">
        <v>6130</v>
      </c>
      <c r="G17">
        <v>860909190918</v>
      </c>
      <c r="H17" t="s">
        <v>6131</v>
      </c>
      <c r="I17">
        <v>2</v>
      </c>
      <c r="J17" t="s">
        <v>63</v>
      </c>
      <c r="K17">
        <v>86</v>
      </c>
      <c r="L17" t="s">
        <v>1696</v>
      </c>
      <c r="M17" s="3">
        <v>13000</v>
      </c>
      <c r="P17" s="2">
        <v>45777</v>
      </c>
      <c r="R17">
        <v>1</v>
      </c>
      <c r="S17" s="3">
        <v>13000</v>
      </c>
      <c r="T17" t="s">
        <v>65</v>
      </c>
      <c r="U17">
        <v>200717160001</v>
      </c>
      <c r="V17">
        <v>0</v>
      </c>
      <c r="W17">
        <v>0</v>
      </c>
      <c r="X17">
        <v>0</v>
      </c>
      <c r="Y17">
        <v>0</v>
      </c>
      <c r="Z17">
        <v>0</v>
      </c>
      <c r="AA17">
        <v>0</v>
      </c>
      <c r="AD17">
        <v>0</v>
      </c>
      <c r="AH17" t="s">
        <v>63</v>
      </c>
      <c r="AI17">
        <v>0</v>
      </c>
      <c r="AJ17" t="s">
        <v>63</v>
      </c>
      <c r="AM17">
        <v>20071716</v>
      </c>
      <c r="AN17" t="s">
        <v>571</v>
      </c>
      <c r="AP17">
        <v>0</v>
      </c>
      <c r="AQ17">
        <v>0</v>
      </c>
      <c r="AR17">
        <v>0</v>
      </c>
      <c r="AS17">
        <v>0</v>
      </c>
      <c r="AT17">
        <v>0</v>
      </c>
      <c r="AU17">
        <v>0</v>
      </c>
      <c r="AY17" t="s">
        <v>63</v>
      </c>
      <c r="BC17" t="s">
        <v>571</v>
      </c>
      <c r="BF17" t="s">
        <v>6132</v>
      </c>
    </row>
    <row r="18" spans="1:58" x14ac:dyDescent="0.35">
      <c r="A18" t="s">
        <v>6129</v>
      </c>
      <c r="B18">
        <v>10000</v>
      </c>
      <c r="C18">
        <v>30000</v>
      </c>
      <c r="D18" s="2">
        <v>45786</v>
      </c>
      <c r="E18" t="s">
        <v>59</v>
      </c>
      <c r="F18" t="s">
        <v>6130</v>
      </c>
      <c r="G18">
        <v>860909190918</v>
      </c>
      <c r="H18" t="s">
        <v>6131</v>
      </c>
      <c r="I18">
        <v>3</v>
      </c>
      <c r="J18" t="s">
        <v>63</v>
      </c>
      <c r="K18">
        <v>73</v>
      </c>
      <c r="L18" t="s">
        <v>184</v>
      </c>
      <c r="M18" s="3">
        <v>13000</v>
      </c>
      <c r="P18" s="2">
        <v>45777</v>
      </c>
      <c r="R18">
        <v>1</v>
      </c>
      <c r="S18" s="3">
        <v>13000</v>
      </c>
      <c r="T18" t="s">
        <v>65</v>
      </c>
      <c r="U18">
        <v>200717160001</v>
      </c>
      <c r="V18">
        <v>0</v>
      </c>
      <c r="W18">
        <v>0</v>
      </c>
      <c r="X18">
        <v>0</v>
      </c>
      <c r="Y18">
        <v>0</v>
      </c>
      <c r="Z18">
        <v>0</v>
      </c>
      <c r="AA18">
        <v>0</v>
      </c>
      <c r="AD18">
        <v>0</v>
      </c>
      <c r="AH18" t="s">
        <v>63</v>
      </c>
      <c r="AI18">
        <v>0</v>
      </c>
      <c r="AJ18" t="s">
        <v>63</v>
      </c>
      <c r="AM18">
        <v>20071716</v>
      </c>
      <c r="AN18" t="s">
        <v>571</v>
      </c>
      <c r="AP18">
        <v>0</v>
      </c>
      <c r="AQ18">
        <v>0</v>
      </c>
      <c r="AR18">
        <v>0</v>
      </c>
      <c r="AS18">
        <v>0</v>
      </c>
      <c r="AT18">
        <v>0</v>
      </c>
      <c r="AU18">
        <v>0</v>
      </c>
      <c r="AY18" t="s">
        <v>63</v>
      </c>
      <c r="BC18" t="s">
        <v>571</v>
      </c>
      <c r="BF18" t="s">
        <v>6132</v>
      </c>
    </row>
    <row r="19" spans="1:58" x14ac:dyDescent="0.35">
      <c r="A19" t="s">
        <v>6133</v>
      </c>
      <c r="B19">
        <v>10000</v>
      </c>
      <c r="C19">
        <v>30000</v>
      </c>
      <c r="D19" s="2">
        <v>45786</v>
      </c>
      <c r="E19" t="s">
        <v>59</v>
      </c>
      <c r="F19" t="s">
        <v>6134</v>
      </c>
      <c r="G19">
        <v>860909190918</v>
      </c>
      <c r="H19" t="s">
        <v>6131</v>
      </c>
      <c r="I19">
        <v>3</v>
      </c>
      <c r="J19" t="s">
        <v>63</v>
      </c>
      <c r="K19">
        <v>73</v>
      </c>
      <c r="L19" t="s">
        <v>184</v>
      </c>
      <c r="M19" s="3">
        <v>13000</v>
      </c>
      <c r="P19" s="2">
        <v>45777</v>
      </c>
      <c r="R19">
        <v>1</v>
      </c>
      <c r="S19" s="3">
        <v>13000</v>
      </c>
      <c r="T19" t="s">
        <v>65</v>
      </c>
      <c r="U19">
        <v>200699050001</v>
      </c>
      <c r="V19">
        <v>0</v>
      </c>
      <c r="W19">
        <v>0</v>
      </c>
      <c r="X19">
        <v>0</v>
      </c>
      <c r="Y19">
        <v>0</v>
      </c>
      <c r="Z19">
        <v>0</v>
      </c>
      <c r="AA19">
        <v>0</v>
      </c>
      <c r="AD19">
        <v>0</v>
      </c>
      <c r="AH19" t="s">
        <v>63</v>
      </c>
      <c r="AI19">
        <v>0</v>
      </c>
      <c r="AJ19" t="s">
        <v>63</v>
      </c>
      <c r="AM19">
        <v>20069905</v>
      </c>
      <c r="AN19" t="s">
        <v>571</v>
      </c>
      <c r="AP19">
        <v>0</v>
      </c>
      <c r="AQ19">
        <v>0</v>
      </c>
      <c r="AR19">
        <v>0</v>
      </c>
      <c r="AS19">
        <v>0</v>
      </c>
      <c r="AT19">
        <v>0</v>
      </c>
      <c r="AU19">
        <v>0</v>
      </c>
      <c r="AY19" t="s">
        <v>63</v>
      </c>
      <c r="BC19" t="s">
        <v>571</v>
      </c>
      <c r="BF19" t="s">
        <v>6135</v>
      </c>
    </row>
    <row r="20" spans="1:58" x14ac:dyDescent="0.35">
      <c r="A20" t="s">
        <v>6136</v>
      </c>
      <c r="B20">
        <v>10000</v>
      </c>
      <c r="C20">
        <v>10000</v>
      </c>
      <c r="D20" s="2">
        <v>45783</v>
      </c>
      <c r="E20" t="s">
        <v>59</v>
      </c>
      <c r="F20" t="s">
        <v>6137</v>
      </c>
      <c r="G20" t="s">
        <v>1428</v>
      </c>
      <c r="H20" t="s">
        <v>1429</v>
      </c>
      <c r="I20">
        <v>1</v>
      </c>
      <c r="J20" t="s">
        <v>63</v>
      </c>
      <c r="K20">
        <v>78</v>
      </c>
      <c r="L20" t="s">
        <v>216</v>
      </c>
      <c r="M20" s="3">
        <v>2750</v>
      </c>
      <c r="P20" s="2">
        <v>45777</v>
      </c>
      <c r="R20">
        <v>16</v>
      </c>
      <c r="S20" s="3">
        <v>44000</v>
      </c>
      <c r="T20" t="s">
        <v>65</v>
      </c>
      <c r="U20" t="s">
        <v>1353</v>
      </c>
      <c r="V20">
        <v>0</v>
      </c>
      <c r="W20">
        <v>0</v>
      </c>
      <c r="X20">
        <v>0</v>
      </c>
      <c r="Y20">
        <v>0</v>
      </c>
      <c r="Z20">
        <v>0</v>
      </c>
      <c r="AA20">
        <v>0</v>
      </c>
      <c r="AD20">
        <v>0</v>
      </c>
      <c r="AH20" t="s">
        <v>63</v>
      </c>
      <c r="AI20">
        <v>0</v>
      </c>
      <c r="AJ20" t="s">
        <v>63</v>
      </c>
      <c r="AM20" t="s">
        <v>1354</v>
      </c>
      <c r="AN20" t="s">
        <v>170</v>
      </c>
      <c r="AP20">
        <v>0</v>
      </c>
      <c r="AQ20">
        <v>0</v>
      </c>
      <c r="AR20">
        <v>0</v>
      </c>
      <c r="AS20">
        <v>0</v>
      </c>
      <c r="AT20">
        <v>0</v>
      </c>
      <c r="AU20">
        <v>0</v>
      </c>
      <c r="AY20" t="s">
        <v>63</v>
      </c>
      <c r="BC20" t="s">
        <v>170</v>
      </c>
      <c r="BF20" t="s">
        <v>6138</v>
      </c>
    </row>
    <row r="21" spans="1:58" x14ac:dyDescent="0.35">
      <c r="A21" t="s">
        <v>4434</v>
      </c>
      <c r="B21">
        <v>10000</v>
      </c>
      <c r="C21">
        <v>20000</v>
      </c>
      <c r="D21" s="2">
        <v>45782</v>
      </c>
      <c r="E21" t="s">
        <v>59</v>
      </c>
      <c r="F21" t="s">
        <v>1561</v>
      </c>
      <c r="G21" t="s">
        <v>4435</v>
      </c>
      <c r="H21" t="s">
        <v>3198</v>
      </c>
      <c r="I21">
        <v>1</v>
      </c>
      <c r="J21" t="s">
        <v>63</v>
      </c>
      <c r="K21">
        <v>62</v>
      </c>
      <c r="L21" t="s">
        <v>830</v>
      </c>
      <c r="M21" s="3">
        <v>60000</v>
      </c>
      <c r="P21" s="2">
        <v>45777</v>
      </c>
      <c r="R21">
        <v>1</v>
      </c>
      <c r="S21" s="3">
        <v>60000</v>
      </c>
      <c r="T21" t="s">
        <v>65</v>
      </c>
      <c r="U21" t="s">
        <v>3199</v>
      </c>
      <c r="V21">
        <v>0</v>
      </c>
      <c r="W21">
        <v>0</v>
      </c>
      <c r="X21">
        <v>0</v>
      </c>
      <c r="Y21">
        <v>0</v>
      </c>
      <c r="Z21">
        <v>0</v>
      </c>
      <c r="AA21">
        <v>0</v>
      </c>
      <c r="AD21">
        <v>0</v>
      </c>
      <c r="AH21" t="s">
        <v>63</v>
      </c>
      <c r="AI21">
        <v>0</v>
      </c>
      <c r="AJ21" t="s">
        <v>63</v>
      </c>
      <c r="AM21" t="s">
        <v>3200</v>
      </c>
      <c r="AN21" t="s">
        <v>170</v>
      </c>
      <c r="AP21">
        <v>0</v>
      </c>
      <c r="AQ21">
        <v>0</v>
      </c>
      <c r="AR21">
        <v>0</v>
      </c>
      <c r="AS21">
        <v>0</v>
      </c>
      <c r="AT21">
        <v>0</v>
      </c>
      <c r="AU21">
        <v>0</v>
      </c>
      <c r="AY21" t="s">
        <v>63</v>
      </c>
      <c r="BC21" t="s">
        <v>170</v>
      </c>
      <c r="BF21" t="s">
        <v>4436</v>
      </c>
    </row>
    <row r="22" spans="1:58" x14ac:dyDescent="0.35">
      <c r="A22" t="s">
        <v>6139</v>
      </c>
      <c r="B22">
        <v>10000</v>
      </c>
      <c r="C22">
        <v>10000</v>
      </c>
      <c r="D22" s="2">
        <v>45783</v>
      </c>
      <c r="E22" t="s">
        <v>59</v>
      </c>
      <c r="F22" s="4">
        <v>0.46078703703703705</v>
      </c>
      <c r="G22" t="s">
        <v>6140</v>
      </c>
      <c r="H22" t="s">
        <v>4158</v>
      </c>
      <c r="I22">
        <v>1</v>
      </c>
      <c r="J22" t="s">
        <v>63</v>
      </c>
      <c r="K22">
        <v>88</v>
      </c>
      <c r="L22" t="s">
        <v>144</v>
      </c>
      <c r="M22" s="3">
        <v>1000</v>
      </c>
      <c r="P22" s="2">
        <v>45777</v>
      </c>
      <c r="R22">
        <v>1</v>
      </c>
      <c r="S22" s="3">
        <v>1000</v>
      </c>
      <c r="T22" t="s">
        <v>65</v>
      </c>
      <c r="U22">
        <v>190031810001</v>
      </c>
      <c r="V22">
        <v>0</v>
      </c>
      <c r="W22">
        <v>0</v>
      </c>
      <c r="X22">
        <v>0</v>
      </c>
      <c r="Y22">
        <v>0</v>
      </c>
      <c r="Z22">
        <v>0</v>
      </c>
      <c r="AA22">
        <v>0</v>
      </c>
      <c r="AD22">
        <v>0</v>
      </c>
      <c r="AH22" t="s">
        <v>63</v>
      </c>
      <c r="AI22">
        <v>0</v>
      </c>
      <c r="AJ22" t="s">
        <v>63</v>
      </c>
      <c r="AM22">
        <v>19003181</v>
      </c>
      <c r="AN22" t="s">
        <v>282</v>
      </c>
      <c r="AP22">
        <v>0</v>
      </c>
      <c r="AQ22">
        <v>0</v>
      </c>
      <c r="AR22">
        <v>0</v>
      </c>
      <c r="AS22">
        <v>0</v>
      </c>
      <c r="AT22">
        <v>0</v>
      </c>
      <c r="AU22">
        <v>0</v>
      </c>
      <c r="AY22" t="s">
        <v>63</v>
      </c>
      <c r="BC22" t="s">
        <v>282</v>
      </c>
      <c r="BF22" t="s">
        <v>6141</v>
      </c>
    </row>
    <row r="23" spans="1:58" x14ac:dyDescent="0.35">
      <c r="A23" t="s">
        <v>4328</v>
      </c>
      <c r="B23">
        <v>10000</v>
      </c>
      <c r="C23">
        <v>10000</v>
      </c>
      <c r="D23" s="2">
        <v>45779</v>
      </c>
      <c r="E23" t="s">
        <v>59</v>
      </c>
      <c r="F23" t="s">
        <v>1441</v>
      </c>
      <c r="G23" t="s">
        <v>4329</v>
      </c>
      <c r="I23">
        <v>1</v>
      </c>
      <c r="J23" t="s">
        <v>183</v>
      </c>
      <c r="K23">
        <v>61</v>
      </c>
      <c r="L23" t="s">
        <v>209</v>
      </c>
      <c r="M23" s="3">
        <v>2000</v>
      </c>
      <c r="P23" s="2">
        <v>45777</v>
      </c>
      <c r="R23">
        <v>1</v>
      </c>
      <c r="S23" s="3">
        <v>2000</v>
      </c>
      <c r="T23" t="s">
        <v>65</v>
      </c>
      <c r="U23" t="s">
        <v>4331</v>
      </c>
      <c r="V23">
        <v>0</v>
      </c>
      <c r="W23" s="3">
        <v>2000</v>
      </c>
      <c r="X23">
        <v>0</v>
      </c>
      <c r="Y23">
        <v>0</v>
      </c>
      <c r="Z23">
        <v>0</v>
      </c>
      <c r="AA23">
        <v>0</v>
      </c>
      <c r="AD23">
        <v>0</v>
      </c>
      <c r="AM23" t="s">
        <v>4332</v>
      </c>
      <c r="AN23" t="s">
        <v>1615</v>
      </c>
      <c r="AP23">
        <v>0</v>
      </c>
      <c r="AQ23">
        <v>0</v>
      </c>
      <c r="AR23">
        <v>0</v>
      </c>
      <c r="AS23">
        <v>0</v>
      </c>
      <c r="AT23">
        <v>0</v>
      </c>
      <c r="AU23">
        <v>0</v>
      </c>
      <c r="AY23" t="s">
        <v>63</v>
      </c>
      <c r="AZ23" t="s">
        <v>6142</v>
      </c>
      <c r="BA23">
        <v>0</v>
      </c>
      <c r="BC23" t="s">
        <v>1615</v>
      </c>
      <c r="BF23" t="s">
        <v>4333</v>
      </c>
    </row>
    <row r="24" spans="1:58" x14ac:dyDescent="0.35">
      <c r="A24" t="s">
        <v>4382</v>
      </c>
      <c r="B24">
        <v>10000</v>
      </c>
      <c r="C24">
        <v>10000</v>
      </c>
      <c r="D24" s="2">
        <v>45779</v>
      </c>
      <c r="E24" t="s">
        <v>59</v>
      </c>
      <c r="F24" t="s">
        <v>4383</v>
      </c>
      <c r="G24" t="s">
        <v>4079</v>
      </c>
      <c r="I24">
        <v>1</v>
      </c>
      <c r="J24" t="s">
        <v>183</v>
      </c>
      <c r="K24">
        <v>72</v>
      </c>
      <c r="L24" t="s">
        <v>869</v>
      </c>
      <c r="M24" s="3">
        <v>4000</v>
      </c>
      <c r="P24" s="2">
        <v>45777</v>
      </c>
      <c r="R24">
        <v>6</v>
      </c>
      <c r="S24" s="3">
        <v>24000</v>
      </c>
      <c r="T24" t="s">
        <v>65</v>
      </c>
      <c r="U24" t="s">
        <v>4384</v>
      </c>
      <c r="V24">
        <v>0</v>
      </c>
      <c r="W24" s="3">
        <v>20000</v>
      </c>
      <c r="X24" s="3">
        <v>4000</v>
      </c>
      <c r="Y24">
        <v>0</v>
      </c>
      <c r="Z24">
        <v>0</v>
      </c>
      <c r="AA24">
        <v>0</v>
      </c>
      <c r="AD24">
        <v>0</v>
      </c>
      <c r="AM24" t="s">
        <v>4385</v>
      </c>
      <c r="AN24" t="s">
        <v>162</v>
      </c>
      <c r="AP24">
        <v>0</v>
      </c>
      <c r="AQ24">
        <v>0</v>
      </c>
      <c r="AR24">
        <v>0</v>
      </c>
      <c r="AS24">
        <v>0</v>
      </c>
      <c r="AT24">
        <v>0</v>
      </c>
      <c r="AU24">
        <v>0</v>
      </c>
      <c r="AY24" t="s">
        <v>63</v>
      </c>
      <c r="AZ24" t="s">
        <v>6143</v>
      </c>
      <c r="BA24">
        <v>0</v>
      </c>
      <c r="BC24" t="s">
        <v>162</v>
      </c>
      <c r="BF24" t="s">
        <v>870</v>
      </c>
    </row>
    <row r="25" spans="1:58" x14ac:dyDescent="0.35">
      <c r="A25" t="s">
        <v>4270</v>
      </c>
      <c r="B25">
        <v>10000</v>
      </c>
      <c r="C25">
        <v>10000</v>
      </c>
      <c r="D25" s="2">
        <v>45777</v>
      </c>
      <c r="E25" t="s">
        <v>59</v>
      </c>
      <c r="F25" t="s">
        <v>4271</v>
      </c>
      <c r="G25" t="s">
        <v>339</v>
      </c>
      <c r="I25">
        <v>1</v>
      </c>
      <c r="J25" t="s">
        <v>183</v>
      </c>
      <c r="K25">
        <v>78</v>
      </c>
      <c r="L25" t="s">
        <v>216</v>
      </c>
      <c r="M25">
        <v>100</v>
      </c>
      <c r="P25" s="2">
        <v>45777</v>
      </c>
      <c r="R25">
        <v>1</v>
      </c>
      <c r="S25">
        <v>100</v>
      </c>
      <c r="T25" t="s">
        <v>65</v>
      </c>
      <c r="U25" t="s">
        <v>4273</v>
      </c>
      <c r="V25">
        <v>0</v>
      </c>
      <c r="W25">
        <v>100</v>
      </c>
      <c r="X25">
        <v>0</v>
      </c>
      <c r="Y25">
        <v>0</v>
      </c>
      <c r="Z25">
        <v>0</v>
      </c>
      <c r="AA25">
        <v>0</v>
      </c>
      <c r="AD25">
        <v>0</v>
      </c>
      <c r="AM25" t="s">
        <v>4274</v>
      </c>
      <c r="AN25" t="s">
        <v>3973</v>
      </c>
      <c r="AP25">
        <v>0</v>
      </c>
      <c r="AQ25">
        <v>0</v>
      </c>
      <c r="AR25">
        <v>0</v>
      </c>
      <c r="AS25">
        <v>0</v>
      </c>
      <c r="AT25">
        <v>0</v>
      </c>
      <c r="AU25">
        <v>0</v>
      </c>
      <c r="AY25" t="s">
        <v>63</v>
      </c>
      <c r="AZ25" t="s">
        <v>6144</v>
      </c>
      <c r="BA25">
        <v>0</v>
      </c>
      <c r="BC25" t="s">
        <v>3973</v>
      </c>
      <c r="BF25" t="s">
        <v>4275</v>
      </c>
    </row>
    <row r="26" spans="1:58" x14ac:dyDescent="0.35">
      <c r="A26" t="s">
        <v>4334</v>
      </c>
      <c r="B26">
        <v>10000</v>
      </c>
      <c r="C26">
        <v>20000</v>
      </c>
      <c r="D26" s="2">
        <v>45779</v>
      </c>
      <c r="E26" t="s">
        <v>59</v>
      </c>
      <c r="F26" t="s">
        <v>4335</v>
      </c>
      <c r="G26" t="s">
        <v>1428</v>
      </c>
      <c r="I26">
        <v>2</v>
      </c>
      <c r="J26" t="s">
        <v>183</v>
      </c>
      <c r="K26">
        <v>63</v>
      </c>
      <c r="L26" t="s">
        <v>136</v>
      </c>
      <c r="M26" s="3">
        <v>7500</v>
      </c>
      <c r="P26" s="2">
        <v>45777</v>
      </c>
      <c r="R26">
        <v>16</v>
      </c>
      <c r="S26" s="3">
        <v>120000</v>
      </c>
      <c r="T26" t="s">
        <v>65</v>
      </c>
      <c r="U26" t="s">
        <v>1353</v>
      </c>
      <c r="V26">
        <v>0</v>
      </c>
      <c r="W26" s="3">
        <v>120000</v>
      </c>
      <c r="X26">
        <v>0</v>
      </c>
      <c r="Y26">
        <v>0</v>
      </c>
      <c r="Z26">
        <v>0</v>
      </c>
      <c r="AA26">
        <v>0</v>
      </c>
      <c r="AD26">
        <v>0</v>
      </c>
      <c r="AM26" t="s">
        <v>1354</v>
      </c>
      <c r="AN26" t="s">
        <v>275</v>
      </c>
      <c r="AP26">
        <v>0</v>
      </c>
      <c r="AQ26">
        <v>0</v>
      </c>
      <c r="AR26">
        <v>0</v>
      </c>
      <c r="AS26">
        <v>0</v>
      </c>
      <c r="AT26">
        <v>0</v>
      </c>
      <c r="AU26">
        <v>0</v>
      </c>
      <c r="AY26" t="s">
        <v>63</v>
      </c>
      <c r="AZ26" t="s">
        <v>6145</v>
      </c>
      <c r="BA26">
        <v>0</v>
      </c>
      <c r="BC26" t="s">
        <v>275</v>
      </c>
      <c r="BF26" t="s">
        <v>4336</v>
      </c>
    </row>
    <row r="27" spans="1:58" x14ac:dyDescent="0.35">
      <c r="A27" t="s">
        <v>6146</v>
      </c>
      <c r="B27">
        <v>10000</v>
      </c>
      <c r="C27">
        <v>10000</v>
      </c>
      <c r="D27" s="2">
        <v>45783</v>
      </c>
      <c r="E27" t="s">
        <v>59</v>
      </c>
      <c r="F27" t="s">
        <v>6147</v>
      </c>
      <c r="G27" t="s">
        <v>1428</v>
      </c>
      <c r="I27">
        <v>1</v>
      </c>
      <c r="J27" t="s">
        <v>183</v>
      </c>
      <c r="K27">
        <v>78</v>
      </c>
      <c r="L27" t="s">
        <v>216</v>
      </c>
      <c r="M27" s="3">
        <v>8000</v>
      </c>
      <c r="P27" s="2">
        <v>45777</v>
      </c>
      <c r="R27">
        <v>16</v>
      </c>
      <c r="S27" s="3">
        <v>128000</v>
      </c>
      <c r="T27" t="s">
        <v>65</v>
      </c>
      <c r="U27" t="s">
        <v>1353</v>
      </c>
      <c r="V27">
        <v>0</v>
      </c>
      <c r="W27" s="3">
        <v>120000</v>
      </c>
      <c r="X27" s="3">
        <v>8000</v>
      </c>
      <c r="Y27">
        <v>0</v>
      </c>
      <c r="Z27">
        <v>0</v>
      </c>
      <c r="AA27">
        <v>0</v>
      </c>
      <c r="AD27">
        <v>0</v>
      </c>
      <c r="AM27" t="s">
        <v>1354</v>
      </c>
      <c r="AN27" t="s">
        <v>275</v>
      </c>
      <c r="AP27">
        <v>0</v>
      </c>
      <c r="AQ27">
        <v>0</v>
      </c>
      <c r="AR27">
        <v>0</v>
      </c>
      <c r="AS27">
        <v>0</v>
      </c>
      <c r="AT27">
        <v>0</v>
      </c>
      <c r="AU27">
        <v>0</v>
      </c>
      <c r="AY27" t="s">
        <v>63</v>
      </c>
      <c r="AZ27" t="s">
        <v>6148</v>
      </c>
      <c r="BA27">
        <v>0</v>
      </c>
      <c r="BC27" t="s">
        <v>275</v>
      </c>
      <c r="BF27" t="s">
        <v>6149</v>
      </c>
    </row>
    <row r="28" spans="1:58" x14ac:dyDescent="0.35">
      <c r="A28" t="s">
        <v>4337</v>
      </c>
      <c r="B28">
        <v>10000</v>
      </c>
      <c r="C28">
        <v>10000</v>
      </c>
      <c r="D28" s="2">
        <v>45779</v>
      </c>
      <c r="E28" t="s">
        <v>59</v>
      </c>
      <c r="F28" t="s">
        <v>1441</v>
      </c>
      <c r="G28" t="s">
        <v>4305</v>
      </c>
      <c r="I28">
        <v>1</v>
      </c>
      <c r="J28" t="s">
        <v>183</v>
      </c>
      <c r="K28">
        <v>46</v>
      </c>
      <c r="L28" t="s">
        <v>231</v>
      </c>
      <c r="M28" s="3">
        <v>3000</v>
      </c>
      <c r="P28" s="2">
        <v>45777</v>
      </c>
      <c r="R28">
        <v>1</v>
      </c>
      <c r="S28" s="3">
        <v>3000</v>
      </c>
      <c r="T28" t="s">
        <v>65</v>
      </c>
      <c r="U28" t="s">
        <v>1816</v>
      </c>
      <c r="V28">
        <v>0</v>
      </c>
      <c r="W28" s="3">
        <v>3000</v>
      </c>
      <c r="X28">
        <v>0</v>
      </c>
      <c r="Y28">
        <v>0</v>
      </c>
      <c r="Z28">
        <v>0</v>
      </c>
      <c r="AA28">
        <v>0</v>
      </c>
      <c r="AD28">
        <v>0</v>
      </c>
      <c r="AM28" t="s">
        <v>1817</v>
      </c>
      <c r="AN28" t="s">
        <v>465</v>
      </c>
      <c r="AP28">
        <v>0</v>
      </c>
      <c r="AQ28">
        <v>0</v>
      </c>
      <c r="AR28">
        <v>0</v>
      </c>
      <c r="AS28">
        <v>0</v>
      </c>
      <c r="AT28">
        <v>0</v>
      </c>
      <c r="AU28">
        <v>0</v>
      </c>
      <c r="AY28" t="s">
        <v>63</v>
      </c>
      <c r="AZ28" t="s">
        <v>6150</v>
      </c>
      <c r="BA28">
        <v>0</v>
      </c>
      <c r="BC28" t="s">
        <v>465</v>
      </c>
      <c r="BF28" t="s">
        <v>2678</v>
      </c>
    </row>
    <row r="29" spans="1:58" x14ac:dyDescent="0.35">
      <c r="A29" t="s">
        <v>4386</v>
      </c>
      <c r="B29">
        <v>10000</v>
      </c>
      <c r="C29">
        <v>10000</v>
      </c>
      <c r="D29" s="2">
        <v>45779</v>
      </c>
      <c r="E29" t="s">
        <v>59</v>
      </c>
      <c r="F29" t="s">
        <v>4387</v>
      </c>
      <c r="G29" t="s">
        <v>4388</v>
      </c>
      <c r="I29">
        <v>1</v>
      </c>
      <c r="J29" t="s">
        <v>183</v>
      </c>
      <c r="K29">
        <v>12</v>
      </c>
      <c r="L29" t="s">
        <v>462</v>
      </c>
      <c r="M29" s="3">
        <v>30000</v>
      </c>
      <c r="P29" s="2">
        <v>45777</v>
      </c>
      <c r="R29">
        <v>1</v>
      </c>
      <c r="S29" s="3">
        <v>30000</v>
      </c>
      <c r="T29" t="s">
        <v>65</v>
      </c>
      <c r="U29" t="s">
        <v>2448</v>
      </c>
      <c r="V29">
        <v>0</v>
      </c>
      <c r="W29" s="3">
        <v>30000</v>
      </c>
      <c r="X29">
        <v>0</v>
      </c>
      <c r="Y29">
        <v>0</v>
      </c>
      <c r="Z29">
        <v>0</v>
      </c>
      <c r="AA29">
        <v>0</v>
      </c>
      <c r="AD29">
        <v>0</v>
      </c>
      <c r="AM29" t="s">
        <v>2449</v>
      </c>
      <c r="AN29" t="s">
        <v>465</v>
      </c>
      <c r="AP29">
        <v>0</v>
      </c>
      <c r="AQ29">
        <v>0</v>
      </c>
      <c r="AR29">
        <v>0</v>
      </c>
      <c r="AS29">
        <v>0</v>
      </c>
      <c r="AT29">
        <v>0</v>
      </c>
      <c r="AU29">
        <v>0</v>
      </c>
      <c r="AY29" t="s">
        <v>63</v>
      </c>
      <c r="AZ29" t="s">
        <v>6151</v>
      </c>
      <c r="BA29">
        <v>0</v>
      </c>
      <c r="BC29" t="s">
        <v>465</v>
      </c>
      <c r="BF29" t="s">
        <v>2678</v>
      </c>
    </row>
    <row r="30" spans="1:58" x14ac:dyDescent="0.35">
      <c r="A30" t="s">
        <v>4886</v>
      </c>
      <c r="B30">
        <v>10000</v>
      </c>
      <c r="C30">
        <v>30000</v>
      </c>
      <c r="D30" s="2">
        <v>45782</v>
      </c>
      <c r="E30" t="s">
        <v>59</v>
      </c>
      <c r="F30" s="4">
        <v>0.48427083333333332</v>
      </c>
      <c r="G30">
        <v>10620258104</v>
      </c>
      <c r="I30">
        <v>3</v>
      </c>
      <c r="J30" t="s">
        <v>183</v>
      </c>
      <c r="K30">
        <v>85</v>
      </c>
      <c r="L30" t="s">
        <v>940</v>
      </c>
      <c r="M30" s="3">
        <v>3637</v>
      </c>
      <c r="P30" s="2">
        <v>45777</v>
      </c>
      <c r="R30">
        <v>11</v>
      </c>
      <c r="S30" s="3">
        <v>40007</v>
      </c>
      <c r="T30" t="s">
        <v>65</v>
      </c>
      <c r="U30" t="s">
        <v>4397</v>
      </c>
      <c r="V30">
        <v>0</v>
      </c>
      <c r="W30" s="3">
        <v>40000</v>
      </c>
      <c r="X30">
        <v>7</v>
      </c>
      <c r="Y30">
        <v>0</v>
      </c>
      <c r="Z30">
        <v>0</v>
      </c>
      <c r="AA30">
        <v>0</v>
      </c>
      <c r="AD30">
        <v>0</v>
      </c>
      <c r="AM30" t="s">
        <v>4398</v>
      </c>
      <c r="AN30" t="s">
        <v>108</v>
      </c>
      <c r="AP30">
        <v>0</v>
      </c>
      <c r="AQ30">
        <v>0</v>
      </c>
      <c r="AR30">
        <v>0</v>
      </c>
      <c r="AS30">
        <v>0</v>
      </c>
      <c r="AT30">
        <v>0</v>
      </c>
      <c r="AU30">
        <v>0</v>
      </c>
      <c r="AY30" t="s">
        <v>63</v>
      </c>
      <c r="AZ30" t="s">
        <v>6152</v>
      </c>
      <c r="BA30">
        <v>0</v>
      </c>
      <c r="BC30" t="s">
        <v>108</v>
      </c>
      <c r="BF30" t="s">
        <v>4887</v>
      </c>
    </row>
    <row r="31" spans="1:58" x14ac:dyDescent="0.35">
      <c r="A31" t="s">
        <v>4888</v>
      </c>
      <c r="B31">
        <v>10000</v>
      </c>
      <c r="C31">
        <v>30000</v>
      </c>
      <c r="D31" s="2">
        <v>45782</v>
      </c>
      <c r="E31" t="s">
        <v>59</v>
      </c>
      <c r="F31" s="4">
        <v>0.48427083333333332</v>
      </c>
      <c r="G31">
        <v>1062058100</v>
      </c>
      <c r="I31">
        <v>3</v>
      </c>
      <c r="J31" t="s">
        <v>183</v>
      </c>
      <c r="K31">
        <v>85</v>
      </c>
      <c r="L31" t="s">
        <v>940</v>
      </c>
      <c r="M31" s="3">
        <v>1819</v>
      </c>
      <c r="P31" s="2">
        <v>45777</v>
      </c>
      <c r="R31">
        <v>11</v>
      </c>
      <c r="S31" s="3">
        <v>20009</v>
      </c>
      <c r="T31" t="s">
        <v>65</v>
      </c>
      <c r="U31" t="s">
        <v>4391</v>
      </c>
      <c r="V31">
        <v>0</v>
      </c>
      <c r="W31" s="3">
        <v>20000</v>
      </c>
      <c r="X31">
        <v>9</v>
      </c>
      <c r="Y31">
        <v>0</v>
      </c>
      <c r="Z31">
        <v>0</v>
      </c>
      <c r="AA31">
        <v>0</v>
      </c>
      <c r="AD31">
        <v>0</v>
      </c>
      <c r="AM31" t="s">
        <v>4392</v>
      </c>
      <c r="AN31" t="s">
        <v>108</v>
      </c>
      <c r="AP31">
        <v>0</v>
      </c>
      <c r="AQ31">
        <v>0</v>
      </c>
      <c r="AR31">
        <v>0</v>
      </c>
      <c r="AS31">
        <v>0</v>
      </c>
      <c r="AT31">
        <v>0</v>
      </c>
      <c r="AU31">
        <v>0</v>
      </c>
      <c r="AY31" t="s">
        <v>63</v>
      </c>
      <c r="AZ31" t="s">
        <v>6153</v>
      </c>
      <c r="BA31">
        <v>0</v>
      </c>
      <c r="BC31" t="s">
        <v>108</v>
      </c>
      <c r="BF31" t="s">
        <v>4889</v>
      </c>
    </row>
    <row r="32" spans="1:58" x14ac:dyDescent="0.35">
      <c r="A32" t="s">
        <v>4338</v>
      </c>
      <c r="B32">
        <v>10000</v>
      </c>
      <c r="C32">
        <v>10000</v>
      </c>
      <c r="D32" s="2">
        <v>45779</v>
      </c>
      <c r="E32" t="s">
        <v>59</v>
      </c>
      <c r="F32" t="s">
        <v>4339</v>
      </c>
      <c r="G32" t="s">
        <v>4319</v>
      </c>
      <c r="I32">
        <v>1</v>
      </c>
      <c r="J32" t="s">
        <v>183</v>
      </c>
      <c r="K32">
        <v>32</v>
      </c>
      <c r="L32" t="s">
        <v>516</v>
      </c>
      <c r="M32" s="3">
        <v>1000</v>
      </c>
      <c r="P32" s="2">
        <v>45777</v>
      </c>
      <c r="R32">
        <v>1</v>
      </c>
      <c r="S32" s="3">
        <v>1000</v>
      </c>
      <c r="T32" t="s">
        <v>65</v>
      </c>
      <c r="U32">
        <v>4.40170086001E+17</v>
      </c>
      <c r="V32">
        <v>0</v>
      </c>
      <c r="W32" s="3">
        <v>1000</v>
      </c>
      <c r="X32">
        <v>0</v>
      </c>
      <c r="Y32">
        <v>0</v>
      </c>
      <c r="Z32">
        <v>0</v>
      </c>
      <c r="AA32">
        <v>0</v>
      </c>
      <c r="AD32">
        <v>0</v>
      </c>
      <c r="AM32">
        <v>44017008600100</v>
      </c>
      <c r="AN32" t="s">
        <v>217</v>
      </c>
      <c r="AP32">
        <v>0</v>
      </c>
      <c r="AQ32">
        <v>0</v>
      </c>
      <c r="AR32">
        <v>0</v>
      </c>
      <c r="AS32">
        <v>0</v>
      </c>
      <c r="AT32">
        <v>0</v>
      </c>
      <c r="AU32">
        <v>0</v>
      </c>
      <c r="AY32" t="s">
        <v>63</v>
      </c>
      <c r="AZ32" t="s">
        <v>6154</v>
      </c>
      <c r="BA32">
        <v>0</v>
      </c>
      <c r="BC32" t="s">
        <v>217</v>
      </c>
      <c r="BF32" t="s">
        <v>4340</v>
      </c>
    </row>
    <row r="33" spans="1:58" x14ac:dyDescent="0.35">
      <c r="A33" t="s">
        <v>4341</v>
      </c>
      <c r="B33">
        <v>10000</v>
      </c>
      <c r="C33">
        <v>20000</v>
      </c>
      <c r="D33" s="2">
        <v>45779</v>
      </c>
      <c r="E33" t="s">
        <v>59</v>
      </c>
      <c r="F33" t="s">
        <v>4342</v>
      </c>
      <c r="G33" t="s">
        <v>1428</v>
      </c>
      <c r="I33">
        <v>2</v>
      </c>
      <c r="J33" t="s">
        <v>183</v>
      </c>
      <c r="K33">
        <v>63</v>
      </c>
      <c r="L33" t="s">
        <v>136</v>
      </c>
      <c r="M33" s="3">
        <v>2500</v>
      </c>
      <c r="P33" s="2">
        <v>45777</v>
      </c>
      <c r="R33">
        <v>16</v>
      </c>
      <c r="S33" s="3">
        <v>40000</v>
      </c>
      <c r="T33" t="s">
        <v>65</v>
      </c>
      <c r="U33" t="s">
        <v>1353</v>
      </c>
      <c r="V33">
        <v>0</v>
      </c>
      <c r="W33" s="3">
        <v>40000</v>
      </c>
      <c r="X33">
        <v>0</v>
      </c>
      <c r="Y33">
        <v>0</v>
      </c>
      <c r="Z33">
        <v>0</v>
      </c>
      <c r="AA33">
        <v>0</v>
      </c>
      <c r="AD33">
        <v>0</v>
      </c>
      <c r="AM33" t="s">
        <v>1354</v>
      </c>
      <c r="AN33" t="s">
        <v>170</v>
      </c>
      <c r="AP33">
        <v>0</v>
      </c>
      <c r="AQ33">
        <v>0</v>
      </c>
      <c r="AR33">
        <v>0</v>
      </c>
      <c r="AS33">
        <v>0</v>
      </c>
      <c r="AT33">
        <v>0</v>
      </c>
      <c r="AU33">
        <v>0</v>
      </c>
      <c r="AY33" t="s">
        <v>63</v>
      </c>
      <c r="AZ33" t="s">
        <v>6155</v>
      </c>
      <c r="BA33">
        <v>0</v>
      </c>
      <c r="BC33" t="s">
        <v>170</v>
      </c>
      <c r="BF33" t="s">
        <v>4343</v>
      </c>
    </row>
    <row r="34" spans="1:58" x14ac:dyDescent="0.35">
      <c r="A34" t="s">
        <v>4344</v>
      </c>
      <c r="B34">
        <v>10000</v>
      </c>
      <c r="C34">
        <v>20000</v>
      </c>
      <c r="D34" s="2">
        <v>45779</v>
      </c>
      <c r="E34" t="s">
        <v>59</v>
      </c>
      <c r="F34" t="s">
        <v>4345</v>
      </c>
      <c r="G34" t="s">
        <v>1428</v>
      </c>
      <c r="I34">
        <v>2</v>
      </c>
      <c r="J34" t="s">
        <v>183</v>
      </c>
      <c r="K34">
        <v>63</v>
      </c>
      <c r="L34" t="s">
        <v>136</v>
      </c>
      <c r="M34" s="3">
        <v>2500</v>
      </c>
      <c r="P34" s="2">
        <v>45777</v>
      </c>
      <c r="R34">
        <v>16</v>
      </c>
      <c r="S34" s="3">
        <v>40000</v>
      </c>
      <c r="T34" t="s">
        <v>65</v>
      </c>
      <c r="U34" t="s">
        <v>3655</v>
      </c>
      <c r="V34">
        <v>0</v>
      </c>
      <c r="W34" s="3">
        <v>40000</v>
      </c>
      <c r="X34">
        <v>0</v>
      </c>
      <c r="Y34">
        <v>0</v>
      </c>
      <c r="Z34">
        <v>0</v>
      </c>
      <c r="AA34">
        <v>0</v>
      </c>
      <c r="AD34">
        <v>0</v>
      </c>
      <c r="AM34" t="s">
        <v>3656</v>
      </c>
      <c r="AN34" t="s">
        <v>170</v>
      </c>
      <c r="AP34">
        <v>0</v>
      </c>
      <c r="AQ34">
        <v>0</v>
      </c>
      <c r="AR34">
        <v>0</v>
      </c>
      <c r="AS34">
        <v>0</v>
      </c>
      <c r="AT34">
        <v>0</v>
      </c>
      <c r="AU34">
        <v>0</v>
      </c>
      <c r="AY34" t="s">
        <v>63</v>
      </c>
      <c r="AZ34" t="s">
        <v>6156</v>
      </c>
      <c r="BA34">
        <v>0</v>
      </c>
      <c r="BC34" t="s">
        <v>170</v>
      </c>
      <c r="BF34" t="s">
        <v>4346</v>
      </c>
    </row>
    <row r="35" spans="1:58" x14ac:dyDescent="0.35">
      <c r="A35" t="s">
        <v>4389</v>
      </c>
      <c r="B35">
        <v>10000</v>
      </c>
      <c r="C35">
        <v>30000</v>
      </c>
      <c r="D35" s="2">
        <v>45779</v>
      </c>
      <c r="E35" t="s">
        <v>59</v>
      </c>
      <c r="F35" t="s">
        <v>4390</v>
      </c>
      <c r="G35">
        <v>10620258012</v>
      </c>
      <c r="I35">
        <v>3</v>
      </c>
      <c r="J35" t="s">
        <v>183</v>
      </c>
      <c r="K35">
        <v>85</v>
      </c>
      <c r="L35" t="s">
        <v>940</v>
      </c>
      <c r="M35" s="3">
        <v>1819</v>
      </c>
      <c r="P35" s="2">
        <v>45777</v>
      </c>
      <c r="R35">
        <v>11</v>
      </c>
      <c r="S35" s="3">
        <v>20009</v>
      </c>
      <c r="T35" t="s">
        <v>65</v>
      </c>
      <c r="U35" t="s">
        <v>4391</v>
      </c>
      <c r="V35">
        <v>0</v>
      </c>
      <c r="W35" s="3">
        <v>20000</v>
      </c>
      <c r="X35">
        <v>9</v>
      </c>
      <c r="Y35">
        <v>0</v>
      </c>
      <c r="Z35">
        <v>0</v>
      </c>
      <c r="AA35">
        <v>0</v>
      </c>
      <c r="AD35">
        <v>0</v>
      </c>
      <c r="AM35" t="s">
        <v>4392</v>
      </c>
      <c r="AN35" t="s">
        <v>108</v>
      </c>
      <c r="AP35">
        <v>0</v>
      </c>
      <c r="AQ35">
        <v>0</v>
      </c>
      <c r="AR35">
        <v>0</v>
      </c>
      <c r="AS35">
        <v>0</v>
      </c>
      <c r="AT35">
        <v>0</v>
      </c>
      <c r="AU35">
        <v>0</v>
      </c>
      <c r="AY35" t="s">
        <v>63</v>
      </c>
      <c r="AZ35" t="s">
        <v>6157</v>
      </c>
      <c r="BA35">
        <v>0</v>
      </c>
      <c r="BC35" t="s">
        <v>108</v>
      </c>
      <c r="BF35" t="s">
        <v>4393</v>
      </c>
    </row>
    <row r="36" spans="1:58" x14ac:dyDescent="0.35">
      <c r="A36" t="s">
        <v>4394</v>
      </c>
      <c r="B36">
        <v>10000</v>
      </c>
      <c r="C36">
        <v>30000</v>
      </c>
      <c r="D36" s="2">
        <v>45779</v>
      </c>
      <c r="E36" t="s">
        <v>59</v>
      </c>
      <c r="F36" t="s">
        <v>4395</v>
      </c>
      <c r="G36">
        <v>10620258009</v>
      </c>
      <c r="I36">
        <v>3</v>
      </c>
      <c r="J36" t="s">
        <v>183</v>
      </c>
      <c r="K36">
        <v>85</v>
      </c>
      <c r="L36" t="s">
        <v>940</v>
      </c>
      <c r="M36" s="3">
        <v>1819</v>
      </c>
      <c r="P36" s="2">
        <v>45777</v>
      </c>
      <c r="R36">
        <v>11</v>
      </c>
      <c r="S36" s="3">
        <v>20009</v>
      </c>
      <c r="T36" t="s">
        <v>65</v>
      </c>
      <c r="U36" t="s">
        <v>4397</v>
      </c>
      <c r="V36">
        <v>0</v>
      </c>
      <c r="W36" s="3">
        <v>20000</v>
      </c>
      <c r="X36">
        <v>9</v>
      </c>
      <c r="Y36">
        <v>0</v>
      </c>
      <c r="Z36">
        <v>0</v>
      </c>
      <c r="AA36">
        <v>0</v>
      </c>
      <c r="AD36">
        <v>0</v>
      </c>
      <c r="AM36" t="s">
        <v>4398</v>
      </c>
      <c r="AN36" t="s">
        <v>108</v>
      </c>
      <c r="AP36">
        <v>0</v>
      </c>
      <c r="AQ36">
        <v>0</v>
      </c>
      <c r="AR36">
        <v>0</v>
      </c>
      <c r="AS36">
        <v>0</v>
      </c>
      <c r="AT36">
        <v>0</v>
      </c>
      <c r="AU36">
        <v>0</v>
      </c>
      <c r="AY36" t="s">
        <v>63</v>
      </c>
      <c r="AZ36" t="s">
        <v>6158</v>
      </c>
      <c r="BA36">
        <v>0</v>
      </c>
      <c r="BC36" t="s">
        <v>108</v>
      </c>
      <c r="BF36" t="s">
        <v>4399</v>
      </c>
    </row>
    <row r="37" spans="1:58" x14ac:dyDescent="0.35">
      <c r="A37" t="s">
        <v>5718</v>
      </c>
      <c r="B37">
        <v>10000</v>
      </c>
      <c r="C37">
        <v>30000</v>
      </c>
      <c r="D37" s="2">
        <v>45782</v>
      </c>
      <c r="E37" t="s">
        <v>59</v>
      </c>
      <c r="F37" s="4">
        <v>0.48532407407407407</v>
      </c>
      <c r="G37">
        <v>10620258084</v>
      </c>
      <c r="I37">
        <v>3</v>
      </c>
      <c r="J37" t="s">
        <v>183</v>
      </c>
      <c r="K37">
        <v>85</v>
      </c>
      <c r="L37" t="s">
        <v>940</v>
      </c>
      <c r="M37" s="3">
        <v>2728</v>
      </c>
      <c r="P37" s="2">
        <v>45777</v>
      </c>
      <c r="R37">
        <v>11</v>
      </c>
      <c r="S37" s="3">
        <v>30008</v>
      </c>
      <c r="T37" t="s">
        <v>65</v>
      </c>
      <c r="U37" t="s">
        <v>5719</v>
      </c>
      <c r="V37">
        <v>0</v>
      </c>
      <c r="W37" s="3">
        <v>30000</v>
      </c>
      <c r="X37">
        <v>8</v>
      </c>
      <c r="Y37">
        <v>0</v>
      </c>
      <c r="Z37">
        <v>0</v>
      </c>
      <c r="AA37">
        <v>0</v>
      </c>
      <c r="AD37">
        <v>0</v>
      </c>
      <c r="AM37" t="s">
        <v>5720</v>
      </c>
      <c r="AN37" t="s">
        <v>108</v>
      </c>
      <c r="AP37">
        <v>0</v>
      </c>
      <c r="AQ37">
        <v>0</v>
      </c>
      <c r="AR37">
        <v>0</v>
      </c>
      <c r="AS37">
        <v>0</v>
      </c>
      <c r="AT37">
        <v>0</v>
      </c>
      <c r="AU37">
        <v>0</v>
      </c>
      <c r="AY37" t="s">
        <v>63</v>
      </c>
      <c r="AZ37" t="s">
        <v>6159</v>
      </c>
      <c r="BA37">
        <v>0</v>
      </c>
      <c r="BC37" t="s">
        <v>108</v>
      </c>
      <c r="BF37" t="s">
        <v>5052</v>
      </c>
    </row>
    <row r="38" spans="1:58" x14ac:dyDescent="0.35">
      <c r="A38" t="s">
        <v>4276</v>
      </c>
      <c r="B38">
        <v>10000</v>
      </c>
      <c r="C38">
        <v>20000</v>
      </c>
      <c r="D38" s="2">
        <v>45777</v>
      </c>
      <c r="E38" t="s">
        <v>59</v>
      </c>
      <c r="F38" t="s">
        <v>4277</v>
      </c>
      <c r="G38" t="s">
        <v>4278</v>
      </c>
      <c r="I38">
        <v>2</v>
      </c>
      <c r="J38" t="s">
        <v>183</v>
      </c>
      <c r="K38">
        <v>60</v>
      </c>
      <c r="L38" t="s">
        <v>222</v>
      </c>
      <c r="M38" s="3">
        <v>10000</v>
      </c>
      <c r="P38" s="2">
        <v>45777</v>
      </c>
      <c r="R38">
        <v>1</v>
      </c>
      <c r="S38" s="3">
        <v>10000</v>
      </c>
      <c r="T38" t="s">
        <v>65</v>
      </c>
      <c r="U38" t="s">
        <v>4280</v>
      </c>
      <c r="V38">
        <v>0</v>
      </c>
      <c r="W38" s="3">
        <v>10000</v>
      </c>
      <c r="X38">
        <v>0</v>
      </c>
      <c r="Y38">
        <v>0</v>
      </c>
      <c r="Z38">
        <v>0</v>
      </c>
      <c r="AA38">
        <v>0</v>
      </c>
      <c r="AD38">
        <v>0</v>
      </c>
      <c r="AM38" t="s">
        <v>4281</v>
      </c>
      <c r="AN38" t="s">
        <v>742</v>
      </c>
      <c r="AP38">
        <v>0</v>
      </c>
      <c r="AQ38">
        <v>0</v>
      </c>
      <c r="AR38">
        <v>0</v>
      </c>
      <c r="AS38">
        <v>0</v>
      </c>
      <c r="AT38">
        <v>0</v>
      </c>
      <c r="AU38">
        <v>0</v>
      </c>
      <c r="AY38" t="s">
        <v>63</v>
      </c>
      <c r="AZ38" t="s">
        <v>6160</v>
      </c>
      <c r="BA38">
        <v>0</v>
      </c>
      <c r="BC38" t="s">
        <v>742</v>
      </c>
      <c r="BF38" t="s">
        <v>4282</v>
      </c>
    </row>
    <row r="39" spans="1:58" x14ac:dyDescent="0.35">
      <c r="A39" t="s">
        <v>4175</v>
      </c>
      <c r="B39">
        <v>10000</v>
      </c>
      <c r="C39">
        <v>20000</v>
      </c>
      <c r="D39" s="2">
        <v>45777</v>
      </c>
      <c r="E39" t="s">
        <v>59</v>
      </c>
      <c r="F39" t="s">
        <v>4176</v>
      </c>
      <c r="G39" t="s">
        <v>4079</v>
      </c>
      <c r="I39">
        <v>2</v>
      </c>
      <c r="J39" t="s">
        <v>183</v>
      </c>
      <c r="K39">
        <v>71</v>
      </c>
      <c r="L39" t="s">
        <v>368</v>
      </c>
      <c r="M39">
        <v>834</v>
      </c>
      <c r="P39" s="2">
        <v>45777</v>
      </c>
      <c r="R39">
        <v>6</v>
      </c>
      <c r="S39" s="3">
        <v>5004</v>
      </c>
      <c r="T39" t="s">
        <v>65</v>
      </c>
      <c r="U39">
        <v>83614970001</v>
      </c>
      <c r="V39">
        <v>0</v>
      </c>
      <c r="W39" s="3">
        <v>5000</v>
      </c>
      <c r="X39">
        <v>4</v>
      </c>
      <c r="Y39">
        <v>0</v>
      </c>
      <c r="Z39">
        <v>0</v>
      </c>
      <c r="AA39">
        <v>0</v>
      </c>
      <c r="AD39">
        <v>0</v>
      </c>
      <c r="AM39">
        <v>8361497</v>
      </c>
      <c r="AN39" t="s">
        <v>162</v>
      </c>
      <c r="AP39">
        <v>0</v>
      </c>
      <c r="AQ39">
        <v>0</v>
      </c>
      <c r="AR39">
        <v>0</v>
      </c>
      <c r="AS39">
        <v>0</v>
      </c>
      <c r="AT39">
        <v>0</v>
      </c>
      <c r="AU39">
        <v>0</v>
      </c>
      <c r="AY39" t="s">
        <v>63</v>
      </c>
      <c r="AZ39" t="s">
        <v>6161</v>
      </c>
      <c r="BA39">
        <v>0</v>
      </c>
      <c r="BC39" t="s">
        <v>162</v>
      </c>
      <c r="BF39" t="s">
        <v>4080</v>
      </c>
    </row>
    <row r="40" spans="1:58" x14ac:dyDescent="0.35">
      <c r="A40" t="s">
        <v>4177</v>
      </c>
      <c r="B40">
        <v>10000</v>
      </c>
      <c r="C40">
        <v>20000</v>
      </c>
      <c r="D40" s="2">
        <v>45777</v>
      </c>
      <c r="E40" t="s">
        <v>59</v>
      </c>
      <c r="F40" t="s">
        <v>4178</v>
      </c>
      <c r="G40" t="s">
        <v>4079</v>
      </c>
      <c r="I40">
        <v>2</v>
      </c>
      <c r="J40" t="s">
        <v>183</v>
      </c>
      <c r="K40">
        <v>71</v>
      </c>
      <c r="L40" t="s">
        <v>368</v>
      </c>
      <c r="M40" s="3">
        <v>1167</v>
      </c>
      <c r="P40" s="2">
        <v>45777</v>
      </c>
      <c r="R40">
        <v>6</v>
      </c>
      <c r="S40" s="3">
        <v>7002</v>
      </c>
      <c r="T40" t="s">
        <v>65</v>
      </c>
      <c r="U40">
        <v>83615120001</v>
      </c>
      <c r="V40">
        <v>0</v>
      </c>
      <c r="W40" s="3">
        <v>7000</v>
      </c>
      <c r="X40">
        <v>2</v>
      </c>
      <c r="Y40">
        <v>0</v>
      </c>
      <c r="Z40">
        <v>0</v>
      </c>
      <c r="AA40">
        <v>0</v>
      </c>
      <c r="AD40">
        <v>0</v>
      </c>
      <c r="AM40">
        <v>8361512</v>
      </c>
      <c r="AN40" t="s">
        <v>162</v>
      </c>
      <c r="AP40">
        <v>0</v>
      </c>
      <c r="AQ40">
        <v>0</v>
      </c>
      <c r="AR40">
        <v>0</v>
      </c>
      <c r="AS40">
        <v>0</v>
      </c>
      <c r="AT40">
        <v>0</v>
      </c>
      <c r="AU40">
        <v>0</v>
      </c>
      <c r="AY40" t="s">
        <v>63</v>
      </c>
      <c r="AZ40" t="s">
        <v>6162</v>
      </c>
      <c r="BA40">
        <v>0</v>
      </c>
      <c r="BC40" t="s">
        <v>162</v>
      </c>
      <c r="BF40" t="s">
        <v>4080</v>
      </c>
    </row>
    <row r="41" spans="1:58" x14ac:dyDescent="0.35">
      <c r="A41" t="s">
        <v>4400</v>
      </c>
      <c r="B41">
        <v>10000</v>
      </c>
      <c r="C41">
        <v>10000</v>
      </c>
      <c r="D41" s="2">
        <v>45779</v>
      </c>
      <c r="E41" t="s">
        <v>59</v>
      </c>
      <c r="F41" t="s">
        <v>4401</v>
      </c>
      <c r="G41" t="s">
        <v>4079</v>
      </c>
      <c r="I41">
        <v>1</v>
      </c>
      <c r="J41" t="s">
        <v>183</v>
      </c>
      <c r="K41">
        <v>72</v>
      </c>
      <c r="L41" t="s">
        <v>869</v>
      </c>
      <c r="M41" s="3">
        <v>1750</v>
      </c>
      <c r="P41" s="2">
        <v>45777</v>
      </c>
      <c r="R41">
        <v>4</v>
      </c>
      <c r="S41" s="3">
        <v>7000</v>
      </c>
      <c r="T41" t="s">
        <v>65</v>
      </c>
      <c r="U41">
        <v>5000444140001</v>
      </c>
      <c r="V41">
        <v>0</v>
      </c>
      <c r="W41" s="3">
        <v>5000</v>
      </c>
      <c r="X41" s="3">
        <v>2000</v>
      </c>
      <c r="Y41">
        <v>0</v>
      </c>
      <c r="Z41">
        <v>0</v>
      </c>
      <c r="AA41">
        <v>0</v>
      </c>
      <c r="AD41">
        <v>0</v>
      </c>
      <c r="AM41">
        <v>500044414</v>
      </c>
      <c r="AN41" t="s">
        <v>162</v>
      </c>
      <c r="AP41">
        <v>0</v>
      </c>
      <c r="AQ41">
        <v>0</v>
      </c>
      <c r="AR41">
        <v>0</v>
      </c>
      <c r="AS41">
        <v>0</v>
      </c>
      <c r="AT41">
        <v>0</v>
      </c>
      <c r="AU41">
        <v>0</v>
      </c>
      <c r="AY41" t="s">
        <v>63</v>
      </c>
      <c r="AZ41" t="s">
        <v>6163</v>
      </c>
      <c r="BA41">
        <v>0</v>
      </c>
      <c r="BC41" t="s">
        <v>162</v>
      </c>
      <c r="BF41" t="s">
        <v>4402</v>
      </c>
    </row>
    <row r="42" spans="1:58" x14ac:dyDescent="0.35">
      <c r="A42" t="s">
        <v>4403</v>
      </c>
      <c r="B42">
        <v>10000</v>
      </c>
      <c r="C42">
        <v>10000</v>
      </c>
      <c r="D42" s="2">
        <v>45779</v>
      </c>
      <c r="E42" t="s">
        <v>59</v>
      </c>
      <c r="F42" t="s">
        <v>4404</v>
      </c>
      <c r="G42" t="s">
        <v>4079</v>
      </c>
      <c r="I42">
        <v>1</v>
      </c>
      <c r="J42" t="s">
        <v>183</v>
      </c>
      <c r="K42">
        <v>72</v>
      </c>
      <c r="L42" t="s">
        <v>869</v>
      </c>
      <c r="M42" s="3">
        <v>1750</v>
      </c>
      <c r="P42" s="2">
        <v>45777</v>
      </c>
      <c r="R42">
        <v>4</v>
      </c>
      <c r="S42" s="3">
        <v>7000</v>
      </c>
      <c r="T42" t="s">
        <v>65</v>
      </c>
      <c r="U42">
        <v>5000444260001</v>
      </c>
      <c r="V42">
        <v>0</v>
      </c>
      <c r="W42" s="3">
        <v>5000</v>
      </c>
      <c r="X42" s="3">
        <v>2000</v>
      </c>
      <c r="Y42">
        <v>0</v>
      </c>
      <c r="Z42">
        <v>0</v>
      </c>
      <c r="AA42">
        <v>0</v>
      </c>
      <c r="AD42">
        <v>0</v>
      </c>
      <c r="AM42">
        <v>500044426</v>
      </c>
      <c r="AN42" t="s">
        <v>162</v>
      </c>
      <c r="AP42">
        <v>0</v>
      </c>
      <c r="AQ42">
        <v>0</v>
      </c>
      <c r="AR42">
        <v>0</v>
      </c>
      <c r="AS42">
        <v>0</v>
      </c>
      <c r="AT42">
        <v>0</v>
      </c>
      <c r="AU42">
        <v>0</v>
      </c>
      <c r="AY42" t="s">
        <v>63</v>
      </c>
      <c r="AZ42" t="s">
        <v>6164</v>
      </c>
      <c r="BA42">
        <v>0</v>
      </c>
      <c r="BC42" t="s">
        <v>162</v>
      </c>
      <c r="BF42" t="s">
        <v>4402</v>
      </c>
    </row>
    <row r="43" spans="1:58" x14ac:dyDescent="0.35">
      <c r="A43" t="s">
        <v>4405</v>
      </c>
      <c r="B43">
        <v>10000</v>
      </c>
      <c r="C43">
        <v>10000</v>
      </c>
      <c r="D43" s="2">
        <v>45779</v>
      </c>
      <c r="E43" t="s">
        <v>59</v>
      </c>
      <c r="F43" t="s">
        <v>4406</v>
      </c>
      <c r="G43" t="s">
        <v>4079</v>
      </c>
      <c r="I43">
        <v>1</v>
      </c>
      <c r="J43" t="s">
        <v>183</v>
      </c>
      <c r="K43">
        <v>72</v>
      </c>
      <c r="L43" t="s">
        <v>869</v>
      </c>
      <c r="M43" s="3">
        <v>1750</v>
      </c>
      <c r="P43" s="2">
        <v>45777</v>
      </c>
      <c r="R43">
        <v>4</v>
      </c>
      <c r="S43" s="3">
        <v>7000</v>
      </c>
      <c r="T43" t="s">
        <v>65</v>
      </c>
      <c r="U43">
        <v>5000635520001</v>
      </c>
      <c r="V43">
        <v>0</v>
      </c>
      <c r="W43" s="3">
        <v>5000</v>
      </c>
      <c r="X43" s="3">
        <v>2000</v>
      </c>
      <c r="Y43">
        <v>0</v>
      </c>
      <c r="Z43">
        <v>0</v>
      </c>
      <c r="AA43">
        <v>0</v>
      </c>
      <c r="AD43">
        <v>0</v>
      </c>
      <c r="AM43">
        <v>500063552</v>
      </c>
      <c r="AN43" t="s">
        <v>162</v>
      </c>
      <c r="AP43">
        <v>0</v>
      </c>
      <c r="AQ43">
        <v>0</v>
      </c>
      <c r="AR43">
        <v>0</v>
      </c>
      <c r="AS43">
        <v>0</v>
      </c>
      <c r="AT43">
        <v>0</v>
      </c>
      <c r="AU43">
        <v>0</v>
      </c>
      <c r="AY43" t="s">
        <v>63</v>
      </c>
      <c r="AZ43" t="s">
        <v>6165</v>
      </c>
      <c r="BA43">
        <v>0</v>
      </c>
      <c r="BC43" t="s">
        <v>162</v>
      </c>
      <c r="BF43" t="s">
        <v>4402</v>
      </c>
    </row>
    <row r="44" spans="1:58" x14ac:dyDescent="0.35">
      <c r="A44" t="s">
        <v>4407</v>
      </c>
      <c r="B44">
        <v>10000</v>
      </c>
      <c r="C44">
        <v>10000</v>
      </c>
      <c r="D44" s="2">
        <v>45779</v>
      </c>
      <c r="E44" t="s">
        <v>59</v>
      </c>
      <c r="F44" t="s">
        <v>4408</v>
      </c>
      <c r="G44" t="s">
        <v>4079</v>
      </c>
      <c r="I44">
        <v>1</v>
      </c>
      <c r="J44" t="s">
        <v>183</v>
      </c>
      <c r="K44">
        <v>72</v>
      </c>
      <c r="L44" t="s">
        <v>869</v>
      </c>
      <c r="M44" s="3">
        <v>1750</v>
      </c>
      <c r="P44" s="2">
        <v>45777</v>
      </c>
      <c r="R44">
        <v>4</v>
      </c>
      <c r="S44" s="3">
        <v>7000</v>
      </c>
      <c r="T44" t="s">
        <v>65</v>
      </c>
      <c r="U44">
        <v>5000444070001</v>
      </c>
      <c r="V44">
        <v>0</v>
      </c>
      <c r="W44" s="3">
        <v>5000</v>
      </c>
      <c r="X44" s="3">
        <v>2000</v>
      </c>
      <c r="Y44">
        <v>0</v>
      </c>
      <c r="Z44">
        <v>0</v>
      </c>
      <c r="AA44">
        <v>0</v>
      </c>
      <c r="AD44">
        <v>0</v>
      </c>
      <c r="AM44">
        <v>500044407</v>
      </c>
      <c r="AN44" t="s">
        <v>162</v>
      </c>
      <c r="AP44">
        <v>0</v>
      </c>
      <c r="AQ44">
        <v>0</v>
      </c>
      <c r="AR44">
        <v>0</v>
      </c>
      <c r="AS44">
        <v>0</v>
      </c>
      <c r="AT44">
        <v>0</v>
      </c>
      <c r="AU44">
        <v>0</v>
      </c>
      <c r="AY44" t="s">
        <v>63</v>
      </c>
      <c r="AZ44" t="s">
        <v>6166</v>
      </c>
      <c r="BA44">
        <v>0</v>
      </c>
      <c r="BC44" t="s">
        <v>162</v>
      </c>
      <c r="BF44" t="s">
        <v>4409</v>
      </c>
    </row>
    <row r="45" spans="1:58" x14ac:dyDescent="0.35">
      <c r="A45" t="s">
        <v>4283</v>
      </c>
      <c r="B45">
        <v>10000</v>
      </c>
      <c r="C45">
        <v>10000</v>
      </c>
      <c r="D45" s="2">
        <v>45777</v>
      </c>
      <c r="E45" t="s">
        <v>59</v>
      </c>
      <c r="F45" t="s">
        <v>4284</v>
      </c>
      <c r="G45" t="s">
        <v>4285</v>
      </c>
      <c r="I45">
        <v>1</v>
      </c>
      <c r="J45" t="s">
        <v>183</v>
      </c>
      <c r="K45">
        <v>61</v>
      </c>
      <c r="L45" t="s">
        <v>209</v>
      </c>
      <c r="M45">
        <v>200</v>
      </c>
      <c r="P45" s="2">
        <v>45777</v>
      </c>
      <c r="R45">
        <v>1</v>
      </c>
      <c r="S45">
        <v>200</v>
      </c>
      <c r="T45" t="s">
        <v>65</v>
      </c>
      <c r="U45" t="s">
        <v>768</v>
      </c>
      <c r="V45">
        <v>0</v>
      </c>
      <c r="W45">
        <v>200</v>
      </c>
      <c r="X45">
        <v>0</v>
      </c>
      <c r="Y45">
        <v>0</v>
      </c>
      <c r="Z45">
        <v>0</v>
      </c>
      <c r="AA45">
        <v>0</v>
      </c>
      <c r="AD45">
        <v>0</v>
      </c>
      <c r="AM45" t="s">
        <v>769</v>
      </c>
      <c r="AN45" t="s">
        <v>762</v>
      </c>
      <c r="AP45">
        <v>0</v>
      </c>
      <c r="AQ45">
        <v>0</v>
      </c>
      <c r="AR45">
        <v>0</v>
      </c>
      <c r="AS45">
        <v>0</v>
      </c>
      <c r="AT45">
        <v>0</v>
      </c>
      <c r="AU45">
        <v>0</v>
      </c>
      <c r="AY45" t="s">
        <v>63</v>
      </c>
      <c r="AZ45" t="s">
        <v>6167</v>
      </c>
      <c r="BA45">
        <v>0</v>
      </c>
      <c r="BC45" t="s">
        <v>762</v>
      </c>
      <c r="BF45" t="s">
        <v>4287</v>
      </c>
    </row>
    <row r="46" spans="1:58" x14ac:dyDescent="0.35">
      <c r="A46" t="s">
        <v>4347</v>
      </c>
      <c r="B46">
        <v>10000</v>
      </c>
      <c r="C46">
        <v>10000</v>
      </c>
      <c r="D46" s="2">
        <v>45779</v>
      </c>
      <c r="E46" t="s">
        <v>59</v>
      </c>
      <c r="F46" t="s">
        <v>4348</v>
      </c>
      <c r="G46" t="s">
        <v>4349</v>
      </c>
      <c r="I46">
        <v>1</v>
      </c>
      <c r="J46" t="s">
        <v>183</v>
      </c>
      <c r="K46">
        <v>31</v>
      </c>
      <c r="L46" t="s">
        <v>2529</v>
      </c>
      <c r="M46" s="3">
        <v>2500</v>
      </c>
      <c r="P46" s="2">
        <v>45777</v>
      </c>
      <c r="R46">
        <v>40</v>
      </c>
      <c r="S46" s="3">
        <v>100000</v>
      </c>
      <c r="T46" t="s">
        <v>65</v>
      </c>
      <c r="U46" t="s">
        <v>4351</v>
      </c>
      <c r="V46">
        <v>0</v>
      </c>
      <c r="W46" s="3">
        <v>100000</v>
      </c>
      <c r="X46">
        <v>0</v>
      </c>
      <c r="Y46">
        <v>0</v>
      </c>
      <c r="Z46">
        <v>0</v>
      </c>
      <c r="AA46">
        <v>0</v>
      </c>
      <c r="AD46">
        <v>0</v>
      </c>
      <c r="AM46" t="s">
        <v>4352</v>
      </c>
      <c r="AN46" t="s">
        <v>1347</v>
      </c>
      <c r="AP46">
        <v>0</v>
      </c>
      <c r="AQ46">
        <v>0</v>
      </c>
      <c r="AR46">
        <v>0</v>
      </c>
      <c r="AS46">
        <v>0</v>
      </c>
      <c r="AT46">
        <v>0</v>
      </c>
      <c r="AU46">
        <v>0</v>
      </c>
      <c r="AY46" t="s">
        <v>63</v>
      </c>
      <c r="AZ46" t="s">
        <v>6168</v>
      </c>
      <c r="BA46">
        <v>0</v>
      </c>
      <c r="BC46" t="s">
        <v>1347</v>
      </c>
      <c r="BF46" t="s">
        <v>4353</v>
      </c>
    </row>
    <row r="47" spans="1:58" x14ac:dyDescent="0.35">
      <c r="A47" t="s">
        <v>6169</v>
      </c>
      <c r="B47">
        <v>10000</v>
      </c>
      <c r="C47">
        <v>20000</v>
      </c>
      <c r="D47" s="2">
        <v>45784</v>
      </c>
      <c r="E47" t="s">
        <v>59</v>
      </c>
      <c r="F47" t="s">
        <v>6170</v>
      </c>
      <c r="G47">
        <v>10620258076</v>
      </c>
      <c r="I47">
        <v>2</v>
      </c>
      <c r="J47" t="s">
        <v>183</v>
      </c>
      <c r="K47">
        <v>77</v>
      </c>
      <c r="L47" t="s">
        <v>192</v>
      </c>
      <c r="M47" s="3">
        <v>12160</v>
      </c>
      <c r="P47" s="2">
        <v>45777</v>
      </c>
      <c r="R47">
        <v>88</v>
      </c>
      <c r="S47" s="3">
        <v>1070080</v>
      </c>
      <c r="T47" t="s">
        <v>65</v>
      </c>
      <c r="U47" t="s">
        <v>1506</v>
      </c>
      <c r="V47">
        <v>0</v>
      </c>
      <c r="W47" s="3">
        <v>1000000</v>
      </c>
      <c r="X47" s="3">
        <v>70080</v>
      </c>
      <c r="Y47">
        <v>0</v>
      </c>
      <c r="Z47">
        <v>0</v>
      </c>
      <c r="AA47">
        <v>0</v>
      </c>
      <c r="AD47">
        <v>0</v>
      </c>
      <c r="AM47" t="s">
        <v>1507</v>
      </c>
      <c r="AN47" t="s">
        <v>108</v>
      </c>
      <c r="AP47">
        <v>0</v>
      </c>
      <c r="AQ47">
        <v>0</v>
      </c>
      <c r="AR47">
        <v>0</v>
      </c>
      <c r="AS47">
        <v>0</v>
      </c>
      <c r="AT47">
        <v>0</v>
      </c>
      <c r="AU47">
        <v>0</v>
      </c>
      <c r="AY47" t="s">
        <v>63</v>
      </c>
      <c r="AZ47" t="s">
        <v>6171</v>
      </c>
      <c r="BA47">
        <v>0</v>
      </c>
      <c r="BC47" t="s">
        <v>108</v>
      </c>
      <c r="BF47" t="s">
        <v>6172</v>
      </c>
    </row>
    <row r="48" spans="1:58" x14ac:dyDescent="0.35">
      <c r="A48" t="s">
        <v>4288</v>
      </c>
      <c r="B48">
        <v>10000</v>
      </c>
      <c r="C48">
        <v>10000</v>
      </c>
      <c r="D48" s="2">
        <v>45777</v>
      </c>
      <c r="E48" t="s">
        <v>59</v>
      </c>
      <c r="F48" t="s">
        <v>4271</v>
      </c>
      <c r="G48" t="s">
        <v>339</v>
      </c>
      <c r="I48">
        <v>1</v>
      </c>
      <c r="J48" t="s">
        <v>183</v>
      </c>
      <c r="K48">
        <v>78</v>
      </c>
      <c r="L48" t="s">
        <v>216</v>
      </c>
      <c r="M48">
        <v>100</v>
      </c>
      <c r="P48" s="2">
        <v>45777</v>
      </c>
      <c r="R48">
        <v>1</v>
      </c>
      <c r="S48">
        <v>100</v>
      </c>
      <c r="T48" t="s">
        <v>65</v>
      </c>
      <c r="U48" t="s">
        <v>4273</v>
      </c>
      <c r="V48">
        <v>0</v>
      </c>
      <c r="W48">
        <v>100</v>
      </c>
      <c r="X48">
        <v>0</v>
      </c>
      <c r="Y48">
        <v>0</v>
      </c>
      <c r="Z48">
        <v>0</v>
      </c>
      <c r="AA48">
        <v>0</v>
      </c>
      <c r="AD48">
        <v>0</v>
      </c>
      <c r="AM48" t="s">
        <v>4274</v>
      </c>
      <c r="AN48" t="s">
        <v>3973</v>
      </c>
      <c r="AP48">
        <v>0</v>
      </c>
      <c r="AQ48">
        <v>0</v>
      </c>
      <c r="AR48">
        <v>0</v>
      </c>
      <c r="AS48">
        <v>0</v>
      </c>
      <c r="AT48">
        <v>0</v>
      </c>
      <c r="AU48">
        <v>0</v>
      </c>
      <c r="AY48" t="s">
        <v>63</v>
      </c>
      <c r="AZ48" t="s">
        <v>6173</v>
      </c>
      <c r="BA48">
        <v>0</v>
      </c>
      <c r="BC48" t="s">
        <v>3973</v>
      </c>
      <c r="BF48" t="s">
        <v>4289</v>
      </c>
    </row>
    <row r="49" spans="1:58" x14ac:dyDescent="0.35">
      <c r="A49" t="s">
        <v>4354</v>
      </c>
      <c r="B49">
        <v>10000</v>
      </c>
      <c r="C49">
        <v>10000</v>
      </c>
      <c r="D49" s="2">
        <v>45779</v>
      </c>
      <c r="E49" t="s">
        <v>59</v>
      </c>
      <c r="F49" t="s">
        <v>4348</v>
      </c>
      <c r="G49" t="s">
        <v>2739</v>
      </c>
      <c r="I49">
        <v>1</v>
      </c>
      <c r="J49" t="s">
        <v>183</v>
      </c>
      <c r="K49">
        <v>59</v>
      </c>
      <c r="L49" t="s">
        <v>73</v>
      </c>
      <c r="M49" s="3">
        <v>1298</v>
      </c>
      <c r="P49" s="2">
        <v>45777</v>
      </c>
      <c r="R49">
        <v>2</v>
      </c>
      <c r="S49" s="3">
        <v>2595</v>
      </c>
      <c r="T49" t="s">
        <v>65</v>
      </c>
      <c r="U49">
        <v>150387540001</v>
      </c>
      <c r="V49">
        <v>0</v>
      </c>
      <c r="W49" s="3">
        <v>2595</v>
      </c>
      <c r="X49">
        <v>0</v>
      </c>
      <c r="Y49">
        <v>0</v>
      </c>
      <c r="Z49">
        <v>0</v>
      </c>
      <c r="AA49">
        <v>0</v>
      </c>
      <c r="AD49">
        <v>0</v>
      </c>
      <c r="AM49">
        <v>15038754</v>
      </c>
      <c r="AN49" t="s">
        <v>571</v>
      </c>
      <c r="AP49">
        <v>0</v>
      </c>
      <c r="AQ49">
        <v>0</v>
      </c>
      <c r="AR49">
        <v>0</v>
      </c>
      <c r="AS49">
        <v>0</v>
      </c>
      <c r="AT49">
        <v>0</v>
      </c>
      <c r="AU49">
        <v>0</v>
      </c>
      <c r="AY49" t="s">
        <v>63</v>
      </c>
      <c r="AZ49" t="s">
        <v>6174</v>
      </c>
      <c r="BA49">
        <v>0</v>
      </c>
      <c r="BC49" t="s">
        <v>571</v>
      </c>
      <c r="BF49" t="s">
        <v>4355</v>
      </c>
    </row>
    <row r="50" spans="1:58" x14ac:dyDescent="0.35">
      <c r="A50" t="s">
        <v>4354</v>
      </c>
      <c r="B50">
        <v>20000</v>
      </c>
      <c r="C50">
        <v>10000</v>
      </c>
      <c r="D50" s="2">
        <v>45779</v>
      </c>
      <c r="E50" t="s">
        <v>59</v>
      </c>
      <c r="F50" t="s">
        <v>4348</v>
      </c>
      <c r="G50" t="s">
        <v>2739</v>
      </c>
      <c r="I50">
        <v>1</v>
      </c>
      <c r="J50" t="s">
        <v>183</v>
      </c>
      <c r="K50">
        <v>59</v>
      </c>
      <c r="L50" t="s">
        <v>73</v>
      </c>
      <c r="M50" s="3">
        <v>1298</v>
      </c>
      <c r="P50" s="2">
        <v>45777</v>
      </c>
      <c r="R50">
        <v>2</v>
      </c>
      <c r="S50" s="3">
        <v>2595</v>
      </c>
      <c r="T50" t="s">
        <v>65</v>
      </c>
      <c r="U50">
        <v>150387540001</v>
      </c>
      <c r="V50">
        <v>0</v>
      </c>
      <c r="W50" s="3">
        <v>2595</v>
      </c>
      <c r="X50">
        <v>0</v>
      </c>
      <c r="Y50">
        <v>0</v>
      </c>
      <c r="Z50">
        <v>0</v>
      </c>
      <c r="AA50">
        <v>0</v>
      </c>
      <c r="AD50">
        <v>0</v>
      </c>
      <c r="AM50">
        <v>15038754</v>
      </c>
      <c r="AN50" t="s">
        <v>571</v>
      </c>
      <c r="AP50">
        <v>0</v>
      </c>
      <c r="AQ50">
        <v>0</v>
      </c>
      <c r="AR50">
        <v>0</v>
      </c>
      <c r="AS50">
        <v>0</v>
      </c>
      <c r="AT50">
        <v>0</v>
      </c>
      <c r="AU50">
        <v>0</v>
      </c>
      <c r="AY50" t="s">
        <v>63</v>
      </c>
      <c r="AZ50" t="s">
        <v>6174</v>
      </c>
      <c r="BA50">
        <v>0</v>
      </c>
      <c r="BC50" t="s">
        <v>571</v>
      </c>
      <c r="BF50" t="s">
        <v>4355</v>
      </c>
    </row>
    <row r="51" spans="1:58" x14ac:dyDescent="0.35">
      <c r="A51" t="s">
        <v>4354</v>
      </c>
      <c r="B51">
        <v>30000</v>
      </c>
      <c r="C51">
        <v>10000</v>
      </c>
      <c r="D51" s="2">
        <v>45779</v>
      </c>
      <c r="E51" t="s">
        <v>59</v>
      </c>
      <c r="F51" t="s">
        <v>4348</v>
      </c>
      <c r="G51" t="s">
        <v>2739</v>
      </c>
      <c r="I51">
        <v>1</v>
      </c>
      <c r="J51" t="s">
        <v>183</v>
      </c>
      <c r="K51">
        <v>59</v>
      </c>
      <c r="L51" t="s">
        <v>73</v>
      </c>
      <c r="M51" s="3">
        <v>2595</v>
      </c>
      <c r="P51" s="2">
        <v>45777</v>
      </c>
      <c r="R51">
        <v>2</v>
      </c>
      <c r="S51" s="3">
        <v>5190</v>
      </c>
      <c r="T51" t="s">
        <v>65</v>
      </c>
      <c r="U51">
        <v>150387540001</v>
      </c>
      <c r="V51">
        <v>0</v>
      </c>
      <c r="W51" s="3">
        <v>5190</v>
      </c>
      <c r="X51">
        <v>0</v>
      </c>
      <c r="Y51">
        <v>0</v>
      </c>
      <c r="Z51">
        <v>0</v>
      </c>
      <c r="AA51">
        <v>0</v>
      </c>
      <c r="AD51">
        <v>0</v>
      </c>
      <c r="AM51">
        <v>15038754</v>
      </c>
      <c r="AN51" t="s">
        <v>571</v>
      </c>
      <c r="AP51">
        <v>0</v>
      </c>
      <c r="AQ51">
        <v>0</v>
      </c>
      <c r="AR51">
        <v>0</v>
      </c>
      <c r="AS51">
        <v>0</v>
      </c>
      <c r="AT51">
        <v>0</v>
      </c>
      <c r="AU51">
        <v>0</v>
      </c>
      <c r="AY51" t="s">
        <v>63</v>
      </c>
      <c r="AZ51" t="s">
        <v>6174</v>
      </c>
      <c r="BA51">
        <v>0</v>
      </c>
      <c r="BC51" t="s">
        <v>571</v>
      </c>
      <c r="BF51" t="s">
        <v>4355</v>
      </c>
    </row>
    <row r="52" spans="1:58" x14ac:dyDescent="0.35">
      <c r="A52" t="s">
        <v>4356</v>
      </c>
      <c r="B52">
        <v>10000</v>
      </c>
      <c r="C52">
        <v>30000</v>
      </c>
      <c r="D52" s="2">
        <v>45779</v>
      </c>
      <c r="E52" t="s">
        <v>59</v>
      </c>
      <c r="F52" t="s">
        <v>4357</v>
      </c>
      <c r="G52" t="s">
        <v>1428</v>
      </c>
      <c r="I52">
        <v>2</v>
      </c>
      <c r="J52" t="s">
        <v>183</v>
      </c>
      <c r="K52">
        <v>63</v>
      </c>
      <c r="L52" t="s">
        <v>136</v>
      </c>
      <c r="M52" s="3">
        <v>5000</v>
      </c>
      <c r="P52" s="2">
        <v>45777</v>
      </c>
      <c r="R52">
        <v>16</v>
      </c>
      <c r="S52" s="3">
        <v>80000</v>
      </c>
      <c r="T52" t="s">
        <v>65</v>
      </c>
      <c r="U52" t="s">
        <v>2383</v>
      </c>
      <c r="V52">
        <v>0</v>
      </c>
      <c r="W52" s="3">
        <v>80000</v>
      </c>
      <c r="X52">
        <v>0</v>
      </c>
      <c r="Y52">
        <v>0</v>
      </c>
      <c r="Z52">
        <v>0</v>
      </c>
      <c r="AA52">
        <v>0</v>
      </c>
      <c r="AD52">
        <v>0</v>
      </c>
      <c r="AM52" t="s">
        <v>2384</v>
      </c>
      <c r="AN52" t="s">
        <v>170</v>
      </c>
      <c r="AP52">
        <v>0</v>
      </c>
      <c r="AQ52">
        <v>0</v>
      </c>
      <c r="AR52">
        <v>0</v>
      </c>
      <c r="AS52">
        <v>0</v>
      </c>
      <c r="AT52">
        <v>0</v>
      </c>
      <c r="AU52">
        <v>0</v>
      </c>
      <c r="AY52" t="s">
        <v>63</v>
      </c>
      <c r="AZ52" t="s">
        <v>6175</v>
      </c>
      <c r="BA52">
        <v>0</v>
      </c>
      <c r="BC52" t="s">
        <v>170</v>
      </c>
      <c r="BF52" t="s">
        <v>4358</v>
      </c>
    </row>
    <row r="53" spans="1:58" x14ac:dyDescent="0.35">
      <c r="A53" t="s">
        <v>4359</v>
      </c>
      <c r="B53">
        <v>10000</v>
      </c>
      <c r="C53">
        <v>20000</v>
      </c>
      <c r="D53" s="2">
        <v>45779</v>
      </c>
      <c r="E53" t="s">
        <v>59</v>
      </c>
      <c r="F53" t="s">
        <v>4360</v>
      </c>
      <c r="G53" t="s">
        <v>1428</v>
      </c>
      <c r="I53">
        <v>2</v>
      </c>
      <c r="J53" t="s">
        <v>183</v>
      </c>
      <c r="K53">
        <v>63</v>
      </c>
      <c r="L53" t="s">
        <v>136</v>
      </c>
      <c r="M53" s="3">
        <v>2500</v>
      </c>
      <c r="P53" s="2">
        <v>45777</v>
      </c>
      <c r="R53">
        <v>16</v>
      </c>
      <c r="S53" s="3">
        <v>40000</v>
      </c>
      <c r="T53" t="s">
        <v>65</v>
      </c>
      <c r="U53" t="s">
        <v>3655</v>
      </c>
      <c r="V53">
        <v>0</v>
      </c>
      <c r="W53" s="3">
        <v>40000</v>
      </c>
      <c r="X53">
        <v>0</v>
      </c>
      <c r="Y53">
        <v>0</v>
      </c>
      <c r="Z53">
        <v>0</v>
      </c>
      <c r="AA53">
        <v>0</v>
      </c>
      <c r="AD53">
        <v>0</v>
      </c>
      <c r="AM53" t="s">
        <v>3656</v>
      </c>
      <c r="AN53" t="s">
        <v>275</v>
      </c>
      <c r="AP53">
        <v>0</v>
      </c>
      <c r="AQ53">
        <v>0</v>
      </c>
      <c r="AR53">
        <v>0</v>
      </c>
      <c r="AS53">
        <v>0</v>
      </c>
      <c r="AT53">
        <v>0</v>
      </c>
      <c r="AU53">
        <v>0</v>
      </c>
      <c r="AY53" t="s">
        <v>63</v>
      </c>
      <c r="AZ53" t="s">
        <v>6176</v>
      </c>
      <c r="BA53">
        <v>0</v>
      </c>
      <c r="BC53" t="s">
        <v>275</v>
      </c>
      <c r="BF53" t="s">
        <v>4361</v>
      </c>
    </row>
    <row r="54" spans="1:58" x14ac:dyDescent="0.35">
      <c r="A54" t="s">
        <v>4362</v>
      </c>
      <c r="B54">
        <v>10000</v>
      </c>
      <c r="C54">
        <v>20000</v>
      </c>
      <c r="D54" s="2">
        <v>45779</v>
      </c>
      <c r="E54" t="s">
        <v>59</v>
      </c>
      <c r="F54" t="s">
        <v>4363</v>
      </c>
      <c r="G54" t="s">
        <v>1428</v>
      </c>
      <c r="I54">
        <v>2</v>
      </c>
      <c r="J54" t="s">
        <v>183</v>
      </c>
      <c r="K54">
        <v>63</v>
      </c>
      <c r="L54" t="s">
        <v>136</v>
      </c>
      <c r="M54" s="3">
        <v>2500</v>
      </c>
      <c r="P54" s="2">
        <v>45777</v>
      </c>
      <c r="R54">
        <v>16</v>
      </c>
      <c r="S54" s="3">
        <v>40000</v>
      </c>
      <c r="T54" t="s">
        <v>65</v>
      </c>
      <c r="U54" t="s">
        <v>2383</v>
      </c>
      <c r="V54">
        <v>0</v>
      </c>
      <c r="W54" s="3">
        <v>40000</v>
      </c>
      <c r="X54">
        <v>0</v>
      </c>
      <c r="Y54">
        <v>0</v>
      </c>
      <c r="Z54">
        <v>0</v>
      </c>
      <c r="AA54">
        <v>0</v>
      </c>
      <c r="AD54">
        <v>0</v>
      </c>
      <c r="AM54" t="s">
        <v>2384</v>
      </c>
      <c r="AN54" t="s">
        <v>275</v>
      </c>
      <c r="AP54">
        <v>0</v>
      </c>
      <c r="AQ54">
        <v>0</v>
      </c>
      <c r="AR54">
        <v>0</v>
      </c>
      <c r="AS54">
        <v>0</v>
      </c>
      <c r="AT54">
        <v>0</v>
      </c>
      <c r="AU54">
        <v>0</v>
      </c>
      <c r="AY54" t="s">
        <v>63</v>
      </c>
      <c r="AZ54" t="s">
        <v>6177</v>
      </c>
      <c r="BA54">
        <v>0</v>
      </c>
      <c r="BC54" t="s">
        <v>275</v>
      </c>
      <c r="BF54" t="s">
        <v>4364</v>
      </c>
    </row>
    <row r="55" spans="1:58" x14ac:dyDescent="0.35">
      <c r="A55" t="s">
        <v>4290</v>
      </c>
      <c r="B55">
        <v>10000</v>
      </c>
      <c r="C55">
        <v>20000</v>
      </c>
      <c r="D55" s="2">
        <v>45777</v>
      </c>
      <c r="E55" t="s">
        <v>59</v>
      </c>
      <c r="F55" s="4">
        <v>0.53704861111111113</v>
      </c>
      <c r="G55" t="s">
        <v>1515</v>
      </c>
      <c r="I55">
        <v>1</v>
      </c>
      <c r="J55" t="s">
        <v>183</v>
      </c>
      <c r="K55">
        <v>78</v>
      </c>
      <c r="L55" t="s">
        <v>216</v>
      </c>
      <c r="M55" s="3">
        <v>1000</v>
      </c>
      <c r="P55" s="2">
        <v>45777</v>
      </c>
      <c r="R55">
        <v>3</v>
      </c>
      <c r="S55" s="3">
        <v>3000</v>
      </c>
      <c r="T55" t="s">
        <v>65</v>
      </c>
      <c r="U55" t="s">
        <v>4292</v>
      </c>
      <c r="V55">
        <v>0</v>
      </c>
      <c r="W55" s="3">
        <v>3000</v>
      </c>
      <c r="X55">
        <v>0</v>
      </c>
      <c r="Y55">
        <v>0</v>
      </c>
      <c r="Z55">
        <v>0</v>
      </c>
      <c r="AA55">
        <v>0</v>
      </c>
      <c r="AD55">
        <v>0</v>
      </c>
      <c r="AM55" t="s">
        <v>4293</v>
      </c>
      <c r="AN55" t="s">
        <v>4294</v>
      </c>
      <c r="AP55">
        <v>0</v>
      </c>
      <c r="AQ55">
        <v>0</v>
      </c>
      <c r="AR55">
        <v>0</v>
      </c>
      <c r="AS55">
        <v>0</v>
      </c>
      <c r="AT55">
        <v>0</v>
      </c>
      <c r="AU55">
        <v>0</v>
      </c>
      <c r="AY55" t="s">
        <v>63</v>
      </c>
      <c r="AZ55" t="s">
        <v>6178</v>
      </c>
      <c r="BA55">
        <v>0</v>
      </c>
      <c r="BC55" t="s">
        <v>4294</v>
      </c>
      <c r="BF55" t="s">
        <v>4295</v>
      </c>
    </row>
    <row r="56" spans="1:58" x14ac:dyDescent="0.35">
      <c r="A56" t="s">
        <v>4410</v>
      </c>
      <c r="B56">
        <v>10000</v>
      </c>
      <c r="C56">
        <v>10000</v>
      </c>
      <c r="D56" s="2">
        <v>45779</v>
      </c>
      <c r="E56" t="s">
        <v>59</v>
      </c>
      <c r="F56" s="4">
        <v>0.48375000000000001</v>
      </c>
      <c r="G56" t="s">
        <v>2398</v>
      </c>
      <c r="I56">
        <v>1</v>
      </c>
      <c r="J56" t="s">
        <v>183</v>
      </c>
      <c r="K56">
        <v>86</v>
      </c>
      <c r="L56" t="s">
        <v>1696</v>
      </c>
      <c r="M56" s="3">
        <v>27500</v>
      </c>
      <c r="P56" s="2">
        <v>45777</v>
      </c>
      <c r="R56">
        <v>2</v>
      </c>
      <c r="S56" s="3">
        <v>55000</v>
      </c>
      <c r="T56" t="s">
        <v>65</v>
      </c>
      <c r="U56">
        <v>3000000434630000</v>
      </c>
      <c r="V56">
        <v>0</v>
      </c>
      <c r="W56" s="3">
        <v>55000</v>
      </c>
      <c r="X56">
        <v>0</v>
      </c>
      <c r="Y56">
        <v>0</v>
      </c>
      <c r="Z56">
        <v>0</v>
      </c>
      <c r="AA56">
        <v>0</v>
      </c>
      <c r="AD56">
        <v>0</v>
      </c>
      <c r="AM56">
        <v>300000043463</v>
      </c>
      <c r="AN56" t="s">
        <v>4225</v>
      </c>
      <c r="AP56">
        <v>0</v>
      </c>
      <c r="AQ56">
        <v>0</v>
      </c>
      <c r="AR56">
        <v>0</v>
      </c>
      <c r="AS56">
        <v>0</v>
      </c>
      <c r="AT56">
        <v>0</v>
      </c>
      <c r="AU56">
        <v>0</v>
      </c>
      <c r="AY56" t="s">
        <v>63</v>
      </c>
      <c r="AZ56" t="s">
        <v>6179</v>
      </c>
      <c r="BA56">
        <v>0</v>
      </c>
      <c r="BC56" t="s">
        <v>4225</v>
      </c>
      <c r="BF56" t="s">
        <v>4411</v>
      </c>
    </row>
    <row r="57" spans="1:58" x14ac:dyDescent="0.35">
      <c r="A57" t="s">
        <v>4365</v>
      </c>
      <c r="B57">
        <v>10000</v>
      </c>
      <c r="C57">
        <v>10000</v>
      </c>
      <c r="D57" s="2">
        <v>45779</v>
      </c>
      <c r="E57" t="s">
        <v>59</v>
      </c>
      <c r="F57" t="s">
        <v>4339</v>
      </c>
      <c r="G57" t="s">
        <v>4319</v>
      </c>
      <c r="I57">
        <v>1</v>
      </c>
      <c r="J57" t="s">
        <v>183</v>
      </c>
      <c r="K57">
        <v>32</v>
      </c>
      <c r="L57" t="s">
        <v>516</v>
      </c>
      <c r="M57" s="3">
        <v>1000</v>
      </c>
      <c r="P57" s="2">
        <v>45777</v>
      </c>
      <c r="R57">
        <v>1</v>
      </c>
      <c r="S57" s="3">
        <v>1000</v>
      </c>
      <c r="T57" t="s">
        <v>65</v>
      </c>
      <c r="U57">
        <v>4.40170086001E+17</v>
      </c>
      <c r="V57">
        <v>0</v>
      </c>
      <c r="W57" s="3">
        <v>1000</v>
      </c>
      <c r="X57">
        <v>0</v>
      </c>
      <c r="Y57">
        <v>0</v>
      </c>
      <c r="Z57">
        <v>0</v>
      </c>
      <c r="AA57">
        <v>0</v>
      </c>
      <c r="AD57">
        <v>0</v>
      </c>
      <c r="AM57">
        <v>44017008600100</v>
      </c>
      <c r="AN57" t="s">
        <v>217</v>
      </c>
      <c r="AP57">
        <v>0</v>
      </c>
      <c r="AQ57">
        <v>0</v>
      </c>
      <c r="AR57">
        <v>0</v>
      </c>
      <c r="AS57">
        <v>0</v>
      </c>
      <c r="AT57">
        <v>0</v>
      </c>
      <c r="AU57">
        <v>0</v>
      </c>
      <c r="AY57" t="s">
        <v>63</v>
      </c>
      <c r="AZ57" t="s">
        <v>6180</v>
      </c>
      <c r="BA57">
        <v>0</v>
      </c>
      <c r="BC57" t="s">
        <v>217</v>
      </c>
      <c r="BF57" t="s">
        <v>4366</v>
      </c>
    </row>
    <row r="58" spans="1:58" x14ac:dyDescent="0.35">
      <c r="A58" t="s">
        <v>4412</v>
      </c>
      <c r="B58">
        <v>10000</v>
      </c>
      <c r="C58">
        <v>10000</v>
      </c>
      <c r="D58" s="2">
        <v>45779</v>
      </c>
      <c r="E58" t="s">
        <v>59</v>
      </c>
      <c r="F58" t="s">
        <v>4413</v>
      </c>
      <c r="G58" t="s">
        <v>4079</v>
      </c>
      <c r="I58">
        <v>1</v>
      </c>
      <c r="J58" t="s">
        <v>183</v>
      </c>
      <c r="K58">
        <v>72</v>
      </c>
      <c r="L58" t="s">
        <v>869</v>
      </c>
      <c r="M58" s="3">
        <v>1750</v>
      </c>
      <c r="P58" s="2">
        <v>45777</v>
      </c>
      <c r="R58">
        <v>4</v>
      </c>
      <c r="S58" s="3">
        <v>7000</v>
      </c>
      <c r="T58" t="s">
        <v>65</v>
      </c>
      <c r="U58">
        <v>86090840001</v>
      </c>
      <c r="V58">
        <v>0</v>
      </c>
      <c r="W58" s="3">
        <v>5000</v>
      </c>
      <c r="X58" s="3">
        <v>2000</v>
      </c>
      <c r="Y58">
        <v>0</v>
      </c>
      <c r="Z58">
        <v>0</v>
      </c>
      <c r="AA58">
        <v>0</v>
      </c>
      <c r="AD58">
        <v>0</v>
      </c>
      <c r="AM58">
        <v>8609084</v>
      </c>
      <c r="AN58" t="s">
        <v>162</v>
      </c>
      <c r="AP58">
        <v>0</v>
      </c>
      <c r="AQ58">
        <v>0</v>
      </c>
      <c r="AR58">
        <v>0</v>
      </c>
      <c r="AS58">
        <v>0</v>
      </c>
      <c r="AT58">
        <v>0</v>
      </c>
      <c r="AU58">
        <v>0</v>
      </c>
      <c r="AY58" t="s">
        <v>63</v>
      </c>
      <c r="AZ58" t="s">
        <v>6181</v>
      </c>
      <c r="BA58">
        <v>0</v>
      </c>
      <c r="BC58" t="s">
        <v>162</v>
      </c>
      <c r="BF58" t="s">
        <v>4414</v>
      </c>
    </row>
    <row r="59" spans="1:58" x14ac:dyDescent="0.35">
      <c r="A59" t="s">
        <v>4415</v>
      </c>
      <c r="B59">
        <v>10000</v>
      </c>
      <c r="C59">
        <v>10000</v>
      </c>
      <c r="D59" s="2">
        <v>45779</v>
      </c>
      <c r="E59" t="s">
        <v>59</v>
      </c>
      <c r="F59" t="s">
        <v>4416</v>
      </c>
      <c r="G59" t="s">
        <v>4079</v>
      </c>
      <c r="I59">
        <v>1</v>
      </c>
      <c r="J59" t="s">
        <v>183</v>
      </c>
      <c r="K59">
        <v>72</v>
      </c>
      <c r="L59" t="s">
        <v>869</v>
      </c>
      <c r="M59" s="3">
        <v>1750</v>
      </c>
      <c r="P59" s="2">
        <v>45777</v>
      </c>
      <c r="R59">
        <v>4</v>
      </c>
      <c r="S59" s="3">
        <v>7000</v>
      </c>
      <c r="T59" t="s">
        <v>65</v>
      </c>
      <c r="U59">
        <v>86090850001</v>
      </c>
      <c r="V59">
        <v>0</v>
      </c>
      <c r="W59" s="3">
        <v>5000</v>
      </c>
      <c r="X59" s="3">
        <v>2000</v>
      </c>
      <c r="Y59">
        <v>0</v>
      </c>
      <c r="Z59">
        <v>0</v>
      </c>
      <c r="AA59">
        <v>0</v>
      </c>
      <c r="AD59">
        <v>0</v>
      </c>
      <c r="AM59">
        <v>8609085</v>
      </c>
      <c r="AN59" t="s">
        <v>162</v>
      </c>
      <c r="AP59">
        <v>0</v>
      </c>
      <c r="AQ59">
        <v>0</v>
      </c>
      <c r="AR59">
        <v>0</v>
      </c>
      <c r="AS59">
        <v>0</v>
      </c>
      <c r="AT59">
        <v>0</v>
      </c>
      <c r="AU59">
        <v>0</v>
      </c>
      <c r="AY59" t="s">
        <v>63</v>
      </c>
      <c r="AZ59" t="s">
        <v>6182</v>
      </c>
      <c r="BA59">
        <v>0</v>
      </c>
      <c r="BC59" t="s">
        <v>162</v>
      </c>
      <c r="BF59" t="s">
        <v>4414</v>
      </c>
    </row>
    <row r="60" spans="1:58" x14ac:dyDescent="0.35">
      <c r="A60" t="s">
        <v>4417</v>
      </c>
      <c r="B60">
        <v>10000</v>
      </c>
      <c r="C60">
        <v>10000</v>
      </c>
      <c r="D60" s="2">
        <v>45779</v>
      </c>
      <c r="E60" t="s">
        <v>59</v>
      </c>
      <c r="F60" t="s">
        <v>4418</v>
      </c>
      <c r="G60" t="s">
        <v>4079</v>
      </c>
      <c r="I60">
        <v>1</v>
      </c>
      <c r="J60" t="s">
        <v>183</v>
      </c>
      <c r="K60">
        <v>72</v>
      </c>
      <c r="L60" t="s">
        <v>869</v>
      </c>
      <c r="M60" s="3">
        <v>4000</v>
      </c>
      <c r="P60" s="2">
        <v>45777</v>
      </c>
      <c r="R60">
        <v>6</v>
      </c>
      <c r="S60" s="3">
        <v>24000</v>
      </c>
      <c r="T60" t="s">
        <v>65</v>
      </c>
      <c r="U60">
        <v>86090880001</v>
      </c>
      <c r="V60">
        <v>0</v>
      </c>
      <c r="W60" s="3">
        <v>20000</v>
      </c>
      <c r="X60" s="3">
        <v>4000</v>
      </c>
      <c r="Y60">
        <v>0</v>
      </c>
      <c r="Z60">
        <v>0</v>
      </c>
      <c r="AA60">
        <v>0</v>
      </c>
      <c r="AD60">
        <v>0</v>
      </c>
      <c r="AM60">
        <v>8609088</v>
      </c>
      <c r="AN60" t="s">
        <v>162</v>
      </c>
      <c r="AP60">
        <v>0</v>
      </c>
      <c r="AQ60">
        <v>0</v>
      </c>
      <c r="AR60">
        <v>0</v>
      </c>
      <c r="AS60">
        <v>0</v>
      </c>
      <c r="AT60">
        <v>0</v>
      </c>
      <c r="AU60">
        <v>0</v>
      </c>
      <c r="AY60" t="s">
        <v>63</v>
      </c>
      <c r="AZ60" t="s">
        <v>6183</v>
      </c>
      <c r="BA60">
        <v>0</v>
      </c>
      <c r="BC60" t="s">
        <v>162</v>
      </c>
      <c r="BF60" t="s">
        <v>4414</v>
      </c>
    </row>
    <row r="61" spans="1:58" x14ac:dyDescent="0.35">
      <c r="A61" t="s">
        <v>4419</v>
      </c>
      <c r="B61">
        <v>10000</v>
      </c>
      <c r="C61">
        <v>10000</v>
      </c>
      <c r="D61" s="2">
        <v>45779</v>
      </c>
      <c r="E61" t="s">
        <v>59</v>
      </c>
      <c r="F61" t="s">
        <v>4418</v>
      </c>
      <c r="G61" t="s">
        <v>4079</v>
      </c>
      <c r="I61">
        <v>1</v>
      </c>
      <c r="J61" t="s">
        <v>183</v>
      </c>
      <c r="K61">
        <v>72</v>
      </c>
      <c r="L61" t="s">
        <v>869</v>
      </c>
      <c r="M61" s="3">
        <v>3000</v>
      </c>
      <c r="P61" s="2">
        <v>45777</v>
      </c>
      <c r="R61">
        <v>6</v>
      </c>
      <c r="S61" s="3">
        <v>18000</v>
      </c>
      <c r="T61" t="s">
        <v>65</v>
      </c>
      <c r="U61">
        <v>86090890001</v>
      </c>
      <c r="V61">
        <v>0</v>
      </c>
      <c r="W61" s="3">
        <v>15000</v>
      </c>
      <c r="X61" s="3">
        <v>3000</v>
      </c>
      <c r="Y61">
        <v>0</v>
      </c>
      <c r="Z61">
        <v>0</v>
      </c>
      <c r="AA61">
        <v>0</v>
      </c>
      <c r="AD61">
        <v>0</v>
      </c>
      <c r="AM61">
        <v>8609089</v>
      </c>
      <c r="AN61" t="s">
        <v>162</v>
      </c>
      <c r="AP61">
        <v>0</v>
      </c>
      <c r="AQ61">
        <v>0</v>
      </c>
      <c r="AR61">
        <v>0</v>
      </c>
      <c r="AS61">
        <v>0</v>
      </c>
      <c r="AT61">
        <v>0</v>
      </c>
      <c r="AU61">
        <v>0</v>
      </c>
      <c r="AY61" t="s">
        <v>63</v>
      </c>
      <c r="AZ61" t="s">
        <v>6184</v>
      </c>
      <c r="BA61">
        <v>0</v>
      </c>
      <c r="BC61" t="s">
        <v>162</v>
      </c>
      <c r="BF61" t="s">
        <v>4414</v>
      </c>
    </row>
    <row r="62" spans="1:58" x14ac:dyDescent="0.35">
      <c r="A62" t="s">
        <v>4419</v>
      </c>
      <c r="B62">
        <v>10000</v>
      </c>
      <c r="C62">
        <v>20000</v>
      </c>
      <c r="D62" s="2">
        <v>45779</v>
      </c>
      <c r="E62" t="s">
        <v>59</v>
      </c>
      <c r="F62" t="s">
        <v>4418</v>
      </c>
      <c r="G62" t="s">
        <v>4079</v>
      </c>
      <c r="I62">
        <v>2</v>
      </c>
      <c r="J62" t="s">
        <v>183</v>
      </c>
      <c r="K62">
        <v>71</v>
      </c>
      <c r="L62" t="s">
        <v>368</v>
      </c>
      <c r="M62" s="3">
        <v>2500</v>
      </c>
      <c r="P62" s="2">
        <v>45777</v>
      </c>
      <c r="R62">
        <v>6</v>
      </c>
      <c r="S62" s="3">
        <v>15000</v>
      </c>
      <c r="T62" t="s">
        <v>65</v>
      </c>
      <c r="U62">
        <v>86090890001</v>
      </c>
      <c r="V62">
        <v>0</v>
      </c>
      <c r="W62" s="3">
        <v>15000</v>
      </c>
      <c r="X62">
        <v>0</v>
      </c>
      <c r="Y62">
        <v>0</v>
      </c>
      <c r="Z62">
        <v>0</v>
      </c>
      <c r="AA62">
        <v>0</v>
      </c>
      <c r="AD62">
        <v>0</v>
      </c>
      <c r="AM62">
        <v>8609089</v>
      </c>
      <c r="AN62" t="s">
        <v>162</v>
      </c>
      <c r="AP62">
        <v>0</v>
      </c>
      <c r="AQ62">
        <v>0</v>
      </c>
      <c r="AR62">
        <v>0</v>
      </c>
      <c r="AS62">
        <v>0</v>
      </c>
      <c r="AT62">
        <v>0</v>
      </c>
      <c r="AU62">
        <v>0</v>
      </c>
      <c r="AY62" t="s">
        <v>63</v>
      </c>
      <c r="AZ62" t="s">
        <v>6184</v>
      </c>
      <c r="BA62">
        <v>0</v>
      </c>
      <c r="BC62" t="s">
        <v>162</v>
      </c>
      <c r="BF62" t="s">
        <v>4414</v>
      </c>
    </row>
    <row r="63" spans="1:58" x14ac:dyDescent="0.35">
      <c r="A63" t="s">
        <v>4420</v>
      </c>
      <c r="B63">
        <v>10000</v>
      </c>
      <c r="C63">
        <v>10000</v>
      </c>
      <c r="D63" s="2">
        <v>45779</v>
      </c>
      <c r="E63" t="s">
        <v>59</v>
      </c>
      <c r="F63" t="s">
        <v>4421</v>
      </c>
      <c r="G63" t="s">
        <v>4079</v>
      </c>
      <c r="I63">
        <v>1</v>
      </c>
      <c r="J63" t="s">
        <v>183</v>
      </c>
      <c r="K63">
        <v>72</v>
      </c>
      <c r="L63" t="s">
        <v>869</v>
      </c>
      <c r="M63" s="3">
        <v>1750</v>
      </c>
      <c r="P63" s="2">
        <v>45777</v>
      </c>
      <c r="R63">
        <v>4</v>
      </c>
      <c r="S63" s="3">
        <v>7000</v>
      </c>
      <c r="T63" t="s">
        <v>65</v>
      </c>
      <c r="U63">
        <v>5000634590001</v>
      </c>
      <c r="V63">
        <v>0</v>
      </c>
      <c r="W63" s="3">
        <v>5000</v>
      </c>
      <c r="X63" s="3">
        <v>2000</v>
      </c>
      <c r="Y63">
        <v>0</v>
      </c>
      <c r="Z63">
        <v>0</v>
      </c>
      <c r="AA63">
        <v>0</v>
      </c>
      <c r="AD63">
        <v>0</v>
      </c>
      <c r="AM63">
        <v>500063459</v>
      </c>
      <c r="AN63" t="s">
        <v>162</v>
      </c>
      <c r="AP63">
        <v>0</v>
      </c>
      <c r="AQ63">
        <v>0</v>
      </c>
      <c r="AR63">
        <v>0</v>
      </c>
      <c r="AS63">
        <v>0</v>
      </c>
      <c r="AT63">
        <v>0</v>
      </c>
      <c r="AU63">
        <v>0</v>
      </c>
      <c r="AY63" t="s">
        <v>63</v>
      </c>
      <c r="AZ63" t="s">
        <v>6185</v>
      </c>
      <c r="BA63">
        <v>0</v>
      </c>
      <c r="BC63" t="s">
        <v>162</v>
      </c>
      <c r="BF63" t="s">
        <v>4422</v>
      </c>
    </row>
    <row r="64" spans="1:58" x14ac:dyDescent="0.35">
      <c r="A64" t="s">
        <v>4423</v>
      </c>
      <c r="B64">
        <v>10000</v>
      </c>
      <c r="C64">
        <v>10000</v>
      </c>
      <c r="D64" s="2">
        <v>45779</v>
      </c>
      <c r="E64" t="s">
        <v>59</v>
      </c>
      <c r="F64" t="s">
        <v>4424</v>
      </c>
      <c r="G64" t="s">
        <v>4079</v>
      </c>
      <c r="I64">
        <v>1</v>
      </c>
      <c r="J64" t="s">
        <v>183</v>
      </c>
      <c r="K64">
        <v>72</v>
      </c>
      <c r="L64" t="s">
        <v>869</v>
      </c>
      <c r="M64" s="3">
        <v>1750</v>
      </c>
      <c r="P64" s="2">
        <v>45777</v>
      </c>
      <c r="R64">
        <v>4</v>
      </c>
      <c r="S64" s="3">
        <v>7000</v>
      </c>
      <c r="T64" t="s">
        <v>65</v>
      </c>
      <c r="U64">
        <v>5000635410001</v>
      </c>
      <c r="V64">
        <v>0</v>
      </c>
      <c r="W64" s="3">
        <v>5000</v>
      </c>
      <c r="X64" s="3">
        <v>2000</v>
      </c>
      <c r="Y64">
        <v>0</v>
      </c>
      <c r="Z64">
        <v>0</v>
      </c>
      <c r="AA64">
        <v>0</v>
      </c>
      <c r="AD64">
        <v>0</v>
      </c>
      <c r="AM64">
        <v>500063541</v>
      </c>
      <c r="AN64" t="s">
        <v>162</v>
      </c>
      <c r="AP64">
        <v>0</v>
      </c>
      <c r="AQ64">
        <v>0</v>
      </c>
      <c r="AR64">
        <v>0</v>
      </c>
      <c r="AS64">
        <v>0</v>
      </c>
      <c r="AT64">
        <v>0</v>
      </c>
      <c r="AU64">
        <v>0</v>
      </c>
      <c r="AY64" t="s">
        <v>63</v>
      </c>
      <c r="AZ64" t="s">
        <v>6186</v>
      </c>
      <c r="BA64">
        <v>0</v>
      </c>
      <c r="BC64" t="s">
        <v>162</v>
      </c>
      <c r="BF64" t="s">
        <v>4422</v>
      </c>
    </row>
    <row r="65" spans="1:58" x14ac:dyDescent="0.35">
      <c r="A65" t="s">
        <v>4425</v>
      </c>
      <c r="B65">
        <v>10000</v>
      </c>
      <c r="C65">
        <v>20000</v>
      </c>
      <c r="D65" s="2">
        <v>45782</v>
      </c>
      <c r="E65" t="s">
        <v>59</v>
      </c>
      <c r="F65" t="s">
        <v>4426</v>
      </c>
      <c r="G65" t="s">
        <v>4427</v>
      </c>
      <c r="I65">
        <v>1</v>
      </c>
      <c r="J65" t="s">
        <v>183</v>
      </c>
      <c r="K65" t="s">
        <v>438</v>
      </c>
      <c r="L65" t="s">
        <v>439</v>
      </c>
      <c r="M65" s="3">
        <v>11000</v>
      </c>
      <c r="P65" s="2">
        <v>45777</v>
      </c>
      <c r="R65">
        <v>4</v>
      </c>
      <c r="S65" s="3">
        <v>44000</v>
      </c>
      <c r="T65" t="s">
        <v>65</v>
      </c>
      <c r="U65" t="s">
        <v>831</v>
      </c>
      <c r="V65">
        <v>0</v>
      </c>
      <c r="W65" s="3">
        <v>44000</v>
      </c>
      <c r="X65">
        <v>0</v>
      </c>
      <c r="Y65">
        <v>0</v>
      </c>
      <c r="Z65">
        <v>0</v>
      </c>
      <c r="AA65">
        <v>0</v>
      </c>
      <c r="AD65">
        <v>0</v>
      </c>
      <c r="AM65" t="s">
        <v>832</v>
      </c>
      <c r="AN65" t="s">
        <v>833</v>
      </c>
      <c r="AP65">
        <v>0</v>
      </c>
      <c r="AQ65">
        <v>0</v>
      </c>
      <c r="AR65">
        <v>0</v>
      </c>
      <c r="AS65">
        <v>0</v>
      </c>
      <c r="AT65">
        <v>0</v>
      </c>
      <c r="AU65">
        <v>0</v>
      </c>
      <c r="AY65" t="s">
        <v>63</v>
      </c>
      <c r="AZ65" t="s">
        <v>6187</v>
      </c>
      <c r="BA65">
        <v>0</v>
      </c>
      <c r="BC65" t="s">
        <v>833</v>
      </c>
      <c r="BF65" t="s">
        <v>4428</v>
      </c>
    </row>
    <row r="66" spans="1:58" x14ac:dyDescent="0.35">
      <c r="A66" t="s">
        <v>4299</v>
      </c>
      <c r="B66">
        <v>10000</v>
      </c>
      <c r="C66">
        <v>10000</v>
      </c>
      <c r="D66" s="2">
        <v>45777</v>
      </c>
      <c r="E66" t="s">
        <v>59</v>
      </c>
      <c r="F66" t="s">
        <v>4284</v>
      </c>
      <c r="G66" t="s">
        <v>4300</v>
      </c>
      <c r="I66">
        <v>1</v>
      </c>
      <c r="J66" t="s">
        <v>183</v>
      </c>
      <c r="K66">
        <v>61</v>
      </c>
      <c r="L66" t="s">
        <v>209</v>
      </c>
      <c r="M66">
        <v>400</v>
      </c>
      <c r="P66" s="2">
        <v>45777</v>
      </c>
      <c r="R66">
        <v>5</v>
      </c>
      <c r="S66" s="3">
        <v>2000</v>
      </c>
      <c r="T66" t="s">
        <v>65</v>
      </c>
      <c r="U66" t="s">
        <v>4302</v>
      </c>
      <c r="V66">
        <v>0</v>
      </c>
      <c r="W66" s="3">
        <v>2000</v>
      </c>
      <c r="X66">
        <v>0</v>
      </c>
      <c r="Y66">
        <v>0</v>
      </c>
      <c r="Z66">
        <v>0</v>
      </c>
      <c r="AA66">
        <v>0</v>
      </c>
      <c r="AD66">
        <v>0</v>
      </c>
      <c r="AM66" t="s">
        <v>4303</v>
      </c>
      <c r="AN66" t="s">
        <v>225</v>
      </c>
      <c r="AP66">
        <v>0</v>
      </c>
      <c r="AQ66">
        <v>0</v>
      </c>
      <c r="AR66">
        <v>0</v>
      </c>
      <c r="AS66">
        <v>0</v>
      </c>
      <c r="AT66">
        <v>0</v>
      </c>
      <c r="AU66">
        <v>0</v>
      </c>
      <c r="AY66" t="s">
        <v>63</v>
      </c>
      <c r="AZ66" t="s">
        <v>6188</v>
      </c>
      <c r="BA66">
        <v>0</v>
      </c>
      <c r="BC66" t="s">
        <v>225</v>
      </c>
      <c r="BF66" t="s">
        <v>3934</v>
      </c>
    </row>
    <row r="67" spans="1:58" x14ac:dyDescent="0.35">
      <c r="A67" t="s">
        <v>6189</v>
      </c>
      <c r="B67">
        <v>10000</v>
      </c>
      <c r="C67">
        <v>20000</v>
      </c>
      <c r="D67" s="2">
        <v>45783</v>
      </c>
      <c r="E67" t="s">
        <v>59</v>
      </c>
      <c r="F67" t="s">
        <v>6190</v>
      </c>
      <c r="G67" t="s">
        <v>6191</v>
      </c>
      <c r="I67">
        <v>1</v>
      </c>
      <c r="J67" t="s">
        <v>183</v>
      </c>
      <c r="K67">
        <v>61</v>
      </c>
      <c r="L67" t="s">
        <v>209</v>
      </c>
      <c r="M67">
        <v>600</v>
      </c>
      <c r="P67" s="2">
        <v>45777</v>
      </c>
      <c r="R67">
        <v>5</v>
      </c>
      <c r="S67" s="3">
        <v>3000</v>
      </c>
      <c r="T67" t="s">
        <v>65</v>
      </c>
      <c r="U67" t="s">
        <v>4302</v>
      </c>
      <c r="V67">
        <v>0</v>
      </c>
      <c r="W67" s="3">
        <v>3000</v>
      </c>
      <c r="X67">
        <v>0</v>
      </c>
      <c r="Y67">
        <v>0</v>
      </c>
      <c r="Z67">
        <v>0</v>
      </c>
      <c r="AA67">
        <v>0</v>
      </c>
      <c r="AD67">
        <v>0</v>
      </c>
      <c r="AM67" t="s">
        <v>4303</v>
      </c>
      <c r="AN67" t="s">
        <v>225</v>
      </c>
      <c r="AP67">
        <v>0</v>
      </c>
      <c r="AQ67">
        <v>0</v>
      </c>
      <c r="AR67">
        <v>0</v>
      </c>
      <c r="AS67">
        <v>0</v>
      </c>
      <c r="AT67">
        <v>0</v>
      </c>
      <c r="AU67">
        <v>0</v>
      </c>
      <c r="AY67" t="s">
        <v>63</v>
      </c>
      <c r="AZ67" t="s">
        <v>6192</v>
      </c>
      <c r="BA67">
        <v>0</v>
      </c>
      <c r="BC67" t="s">
        <v>225</v>
      </c>
      <c r="BF67" t="s">
        <v>3945</v>
      </c>
    </row>
    <row r="68" spans="1:58" x14ac:dyDescent="0.35">
      <c r="A68" t="s">
        <v>4429</v>
      </c>
      <c r="B68">
        <v>10000</v>
      </c>
      <c r="C68">
        <v>10000</v>
      </c>
      <c r="D68" s="2">
        <v>45779</v>
      </c>
      <c r="E68" t="s">
        <v>59</v>
      </c>
      <c r="F68" t="s">
        <v>4430</v>
      </c>
      <c r="G68" t="s">
        <v>607</v>
      </c>
      <c r="I68">
        <v>1</v>
      </c>
      <c r="J68" t="s">
        <v>183</v>
      </c>
      <c r="K68">
        <v>79</v>
      </c>
      <c r="L68" t="s">
        <v>92</v>
      </c>
      <c r="M68">
        <v>10</v>
      </c>
      <c r="P68" s="2">
        <v>45777</v>
      </c>
      <c r="R68">
        <v>24</v>
      </c>
      <c r="S68">
        <v>240</v>
      </c>
      <c r="T68" t="s">
        <v>65</v>
      </c>
      <c r="U68" t="s">
        <v>4431</v>
      </c>
      <c r="V68">
        <v>0</v>
      </c>
      <c r="W68" s="3">
        <v>1050</v>
      </c>
      <c r="X68">
        <v>-810</v>
      </c>
      <c r="Y68">
        <v>0</v>
      </c>
      <c r="Z68">
        <v>0</v>
      </c>
      <c r="AA68">
        <v>0</v>
      </c>
      <c r="AD68">
        <v>0</v>
      </c>
      <c r="AM68" t="s">
        <v>4432</v>
      </c>
      <c r="AN68" t="s">
        <v>1048</v>
      </c>
      <c r="AP68">
        <v>0</v>
      </c>
      <c r="AQ68">
        <v>0</v>
      </c>
      <c r="AR68">
        <v>0</v>
      </c>
      <c r="AS68">
        <v>0</v>
      </c>
      <c r="AT68">
        <v>0</v>
      </c>
      <c r="AU68">
        <v>0</v>
      </c>
      <c r="AY68" t="s">
        <v>63</v>
      </c>
      <c r="AZ68" t="s">
        <v>6193</v>
      </c>
      <c r="BA68">
        <v>0</v>
      </c>
      <c r="BC68" t="s">
        <v>1048</v>
      </c>
      <c r="BF68" t="s">
        <v>3949</v>
      </c>
    </row>
    <row r="69" spans="1:58" x14ac:dyDescent="0.35">
      <c r="A69" t="s">
        <v>4429</v>
      </c>
      <c r="B69">
        <v>10000</v>
      </c>
      <c r="C69">
        <v>20000</v>
      </c>
      <c r="D69" s="2">
        <v>45779</v>
      </c>
      <c r="E69" t="s">
        <v>59</v>
      </c>
      <c r="F69" t="s">
        <v>4433</v>
      </c>
      <c r="G69" t="s">
        <v>607</v>
      </c>
      <c r="I69">
        <v>2</v>
      </c>
      <c r="J69" t="s">
        <v>183</v>
      </c>
      <c r="K69">
        <v>82</v>
      </c>
      <c r="L69" t="s">
        <v>352</v>
      </c>
      <c r="M69">
        <v>150</v>
      </c>
      <c r="P69" s="2">
        <v>45777</v>
      </c>
      <c r="R69">
        <v>7</v>
      </c>
      <c r="S69" s="3">
        <v>1050</v>
      </c>
      <c r="T69" t="s">
        <v>65</v>
      </c>
      <c r="U69" t="s">
        <v>4431</v>
      </c>
      <c r="V69">
        <v>0</v>
      </c>
      <c r="W69" s="3">
        <v>1050</v>
      </c>
      <c r="X69">
        <v>0</v>
      </c>
      <c r="Y69">
        <v>0</v>
      </c>
      <c r="Z69">
        <v>0</v>
      </c>
      <c r="AA69">
        <v>0</v>
      </c>
      <c r="AD69">
        <v>0</v>
      </c>
      <c r="AM69" t="s">
        <v>4432</v>
      </c>
      <c r="AN69" t="s">
        <v>1048</v>
      </c>
      <c r="AP69">
        <v>0</v>
      </c>
      <c r="AQ69">
        <v>0</v>
      </c>
      <c r="AR69">
        <v>0</v>
      </c>
      <c r="AS69">
        <v>0</v>
      </c>
      <c r="AT69">
        <v>0</v>
      </c>
      <c r="AU69">
        <v>0</v>
      </c>
      <c r="AY69" t="s">
        <v>63</v>
      </c>
      <c r="AZ69" t="s">
        <v>6193</v>
      </c>
      <c r="BA69">
        <v>0</v>
      </c>
      <c r="BC69" t="s">
        <v>1048</v>
      </c>
      <c r="BF69" t="s">
        <v>3949</v>
      </c>
    </row>
    <row r="70" spans="1:58" x14ac:dyDescent="0.35">
      <c r="A70" t="s">
        <v>4304</v>
      </c>
      <c r="B70">
        <v>10000</v>
      </c>
      <c r="C70">
        <v>10000</v>
      </c>
      <c r="D70" s="2">
        <v>45777</v>
      </c>
      <c r="E70" t="s">
        <v>59</v>
      </c>
      <c r="F70" t="s">
        <v>4221</v>
      </c>
      <c r="G70" t="s">
        <v>4305</v>
      </c>
      <c r="I70">
        <v>1</v>
      </c>
      <c r="J70" t="s">
        <v>183</v>
      </c>
      <c r="K70">
        <v>46</v>
      </c>
      <c r="L70" t="s">
        <v>231</v>
      </c>
      <c r="M70" s="3">
        <v>6000</v>
      </c>
      <c r="P70" s="2">
        <v>45777</v>
      </c>
      <c r="R70">
        <v>1</v>
      </c>
      <c r="S70" s="3">
        <v>6000</v>
      </c>
      <c r="T70" t="s">
        <v>65</v>
      </c>
      <c r="U70" t="s">
        <v>4306</v>
      </c>
      <c r="V70">
        <v>0</v>
      </c>
      <c r="W70" s="3">
        <v>6000</v>
      </c>
      <c r="X70">
        <v>0</v>
      </c>
      <c r="Y70">
        <v>0</v>
      </c>
      <c r="Z70">
        <v>0</v>
      </c>
      <c r="AA70">
        <v>0</v>
      </c>
      <c r="AD70">
        <v>0</v>
      </c>
      <c r="AM70" t="s">
        <v>4307</v>
      </c>
      <c r="AN70" t="s">
        <v>2071</v>
      </c>
      <c r="AP70">
        <v>0</v>
      </c>
      <c r="AQ70">
        <v>0</v>
      </c>
      <c r="AR70">
        <v>0</v>
      </c>
      <c r="AS70">
        <v>0</v>
      </c>
      <c r="AT70">
        <v>0</v>
      </c>
      <c r="AU70">
        <v>0</v>
      </c>
      <c r="AY70" t="s">
        <v>63</v>
      </c>
      <c r="AZ70" t="s">
        <v>6194</v>
      </c>
      <c r="BA70">
        <v>0</v>
      </c>
      <c r="BC70" t="s">
        <v>2071</v>
      </c>
      <c r="BF70" t="s">
        <v>4308</v>
      </c>
    </row>
    <row r="71" spans="1:58" x14ac:dyDescent="0.35">
      <c r="A71" t="s">
        <v>6195</v>
      </c>
      <c r="B71">
        <v>10000</v>
      </c>
      <c r="C71">
        <v>20000</v>
      </c>
      <c r="D71" s="2">
        <v>45783</v>
      </c>
      <c r="E71" t="s">
        <v>59</v>
      </c>
      <c r="F71" t="s">
        <v>6196</v>
      </c>
      <c r="G71">
        <v>860909190918</v>
      </c>
      <c r="I71">
        <v>1</v>
      </c>
      <c r="J71" t="s">
        <v>183</v>
      </c>
      <c r="K71">
        <v>79</v>
      </c>
      <c r="L71" t="s">
        <v>92</v>
      </c>
      <c r="M71">
        <v>120</v>
      </c>
      <c r="P71" s="2">
        <v>45777</v>
      </c>
      <c r="R71">
        <v>42</v>
      </c>
      <c r="S71" s="3">
        <v>5030</v>
      </c>
      <c r="T71" t="s">
        <v>65</v>
      </c>
      <c r="U71">
        <v>200742630001</v>
      </c>
      <c r="V71">
        <v>0</v>
      </c>
      <c r="W71" s="3">
        <v>4000</v>
      </c>
      <c r="X71" s="3">
        <v>1030</v>
      </c>
      <c r="Y71">
        <v>0</v>
      </c>
      <c r="Z71">
        <v>0</v>
      </c>
      <c r="AA71">
        <v>0</v>
      </c>
      <c r="AD71">
        <v>0</v>
      </c>
      <c r="AM71">
        <v>20074263</v>
      </c>
      <c r="AN71" t="s">
        <v>571</v>
      </c>
      <c r="AP71">
        <v>0</v>
      </c>
      <c r="AQ71">
        <v>0</v>
      </c>
      <c r="AR71">
        <v>0</v>
      </c>
      <c r="AS71">
        <v>0</v>
      </c>
      <c r="AT71">
        <v>0</v>
      </c>
      <c r="AU71">
        <v>0</v>
      </c>
      <c r="AY71" t="s">
        <v>63</v>
      </c>
      <c r="AZ71" t="s">
        <v>6197</v>
      </c>
      <c r="BA71">
        <v>0</v>
      </c>
      <c r="BC71" t="s">
        <v>571</v>
      </c>
      <c r="BF71" t="s">
        <v>6198</v>
      </c>
    </row>
    <row r="72" spans="1:58" x14ac:dyDescent="0.35">
      <c r="A72" t="s">
        <v>6195</v>
      </c>
      <c r="B72">
        <v>20000</v>
      </c>
      <c r="C72">
        <v>10000</v>
      </c>
      <c r="D72" s="2">
        <v>45783</v>
      </c>
      <c r="E72" t="s">
        <v>59</v>
      </c>
      <c r="F72" t="s">
        <v>6196</v>
      </c>
      <c r="G72">
        <v>860909190918</v>
      </c>
      <c r="I72">
        <v>1</v>
      </c>
      <c r="J72" t="s">
        <v>183</v>
      </c>
      <c r="K72">
        <v>79</v>
      </c>
      <c r="L72" t="s">
        <v>92</v>
      </c>
      <c r="M72">
        <v>95</v>
      </c>
      <c r="P72" s="2">
        <v>45777</v>
      </c>
      <c r="R72">
        <v>42</v>
      </c>
      <c r="S72" s="3">
        <v>4000</v>
      </c>
      <c r="T72" t="s">
        <v>65</v>
      </c>
      <c r="U72">
        <v>200742630001</v>
      </c>
      <c r="V72">
        <v>0</v>
      </c>
      <c r="W72" s="3">
        <v>4000</v>
      </c>
      <c r="X72">
        <v>0</v>
      </c>
      <c r="Y72">
        <v>0</v>
      </c>
      <c r="Z72">
        <v>0</v>
      </c>
      <c r="AA72">
        <v>0</v>
      </c>
      <c r="AD72">
        <v>0</v>
      </c>
      <c r="AM72">
        <v>20074263</v>
      </c>
      <c r="AN72" t="s">
        <v>571</v>
      </c>
      <c r="AP72">
        <v>0</v>
      </c>
      <c r="AQ72">
        <v>0</v>
      </c>
      <c r="AR72">
        <v>0</v>
      </c>
      <c r="AS72">
        <v>0</v>
      </c>
      <c r="AT72">
        <v>0</v>
      </c>
      <c r="AU72">
        <v>0</v>
      </c>
      <c r="AY72" t="s">
        <v>63</v>
      </c>
      <c r="AZ72" t="s">
        <v>6197</v>
      </c>
      <c r="BA72">
        <v>0</v>
      </c>
      <c r="BC72" t="s">
        <v>571</v>
      </c>
      <c r="BF72" t="s">
        <v>6198</v>
      </c>
    </row>
    <row r="73" spans="1:58" x14ac:dyDescent="0.35">
      <c r="A73" t="s">
        <v>4235</v>
      </c>
      <c r="B73">
        <v>10000</v>
      </c>
      <c r="C73">
        <v>20000</v>
      </c>
      <c r="D73" s="2">
        <v>45777</v>
      </c>
      <c r="E73" t="s">
        <v>59</v>
      </c>
      <c r="F73" t="s">
        <v>4236</v>
      </c>
      <c r="G73">
        <v>860909190918</v>
      </c>
      <c r="I73">
        <v>2</v>
      </c>
      <c r="J73" t="s">
        <v>183</v>
      </c>
      <c r="K73">
        <v>86</v>
      </c>
      <c r="L73" t="s">
        <v>1696</v>
      </c>
      <c r="M73">
        <v>134</v>
      </c>
      <c r="P73" s="2">
        <v>45777</v>
      </c>
      <c r="R73">
        <v>27</v>
      </c>
      <c r="S73" s="3">
        <v>3618</v>
      </c>
      <c r="T73" t="s">
        <v>65</v>
      </c>
      <c r="U73">
        <v>200699060001</v>
      </c>
      <c r="V73">
        <v>0</v>
      </c>
      <c r="W73" s="3">
        <v>2000</v>
      </c>
      <c r="X73" s="3">
        <v>1618</v>
      </c>
      <c r="Y73">
        <v>0</v>
      </c>
      <c r="Z73">
        <v>0</v>
      </c>
      <c r="AA73">
        <v>0</v>
      </c>
      <c r="AD73">
        <v>0</v>
      </c>
      <c r="AM73">
        <v>20069906</v>
      </c>
      <c r="AN73" t="s">
        <v>571</v>
      </c>
      <c r="AP73">
        <v>0</v>
      </c>
      <c r="AQ73">
        <v>0</v>
      </c>
      <c r="AR73">
        <v>0</v>
      </c>
      <c r="AS73">
        <v>0</v>
      </c>
      <c r="AT73">
        <v>0</v>
      </c>
      <c r="AU73">
        <v>0</v>
      </c>
      <c r="AY73" t="s">
        <v>63</v>
      </c>
      <c r="AZ73" t="s">
        <v>6199</v>
      </c>
      <c r="BA73">
        <v>0</v>
      </c>
      <c r="BC73" t="s">
        <v>571</v>
      </c>
      <c r="BF73" t="s">
        <v>4237</v>
      </c>
    </row>
    <row r="74" spans="1:58" x14ac:dyDescent="0.35">
      <c r="A74" t="s">
        <v>4369</v>
      </c>
      <c r="B74">
        <v>10000</v>
      </c>
      <c r="C74">
        <v>10000</v>
      </c>
      <c r="D74" s="2">
        <v>45779</v>
      </c>
      <c r="E74" t="s">
        <v>59</v>
      </c>
      <c r="F74" t="s">
        <v>4370</v>
      </c>
      <c r="G74" t="s">
        <v>4371</v>
      </c>
      <c r="I74">
        <v>1</v>
      </c>
      <c r="J74" t="s">
        <v>183</v>
      </c>
      <c r="K74">
        <v>90</v>
      </c>
      <c r="L74" t="s">
        <v>1190</v>
      </c>
      <c r="M74">
        <v>81</v>
      </c>
      <c r="P74" s="2">
        <v>45777</v>
      </c>
      <c r="R74">
        <v>124</v>
      </c>
      <c r="S74" s="3">
        <v>10044</v>
      </c>
      <c r="T74" t="s">
        <v>65</v>
      </c>
      <c r="U74" t="s">
        <v>4373</v>
      </c>
      <c r="V74">
        <v>0</v>
      </c>
      <c r="W74" s="3">
        <v>10000</v>
      </c>
      <c r="X74">
        <v>44</v>
      </c>
      <c r="Y74">
        <v>0</v>
      </c>
      <c r="Z74">
        <v>0</v>
      </c>
      <c r="AA74">
        <v>0</v>
      </c>
      <c r="AD74">
        <v>0</v>
      </c>
      <c r="AM74" t="s">
        <v>4374</v>
      </c>
      <c r="AN74" t="s">
        <v>1786</v>
      </c>
      <c r="AP74">
        <v>0</v>
      </c>
      <c r="AQ74">
        <v>0</v>
      </c>
      <c r="AR74">
        <v>0</v>
      </c>
      <c r="AS74">
        <v>0</v>
      </c>
      <c r="AT74">
        <v>0</v>
      </c>
      <c r="AU74">
        <v>0</v>
      </c>
      <c r="AY74" t="s">
        <v>63</v>
      </c>
      <c r="AZ74" t="s">
        <v>6200</v>
      </c>
      <c r="BA74">
        <v>0</v>
      </c>
      <c r="BC74" t="s">
        <v>1786</v>
      </c>
      <c r="BF74" t="s">
        <v>4375</v>
      </c>
    </row>
    <row r="75" spans="1:58" x14ac:dyDescent="0.35">
      <c r="A75" t="s">
        <v>4376</v>
      </c>
      <c r="B75">
        <v>10000</v>
      </c>
      <c r="C75">
        <v>10000</v>
      </c>
      <c r="D75" s="2">
        <v>45779</v>
      </c>
      <c r="E75" t="s">
        <v>59</v>
      </c>
      <c r="F75" t="s">
        <v>4370</v>
      </c>
      <c r="G75" t="s">
        <v>4371</v>
      </c>
      <c r="I75">
        <v>1</v>
      </c>
      <c r="J75" t="s">
        <v>183</v>
      </c>
      <c r="K75">
        <v>90</v>
      </c>
      <c r="L75" t="s">
        <v>1190</v>
      </c>
      <c r="M75">
        <v>5</v>
      </c>
      <c r="P75" s="2">
        <v>45777</v>
      </c>
      <c r="R75">
        <v>124</v>
      </c>
      <c r="S75">
        <v>620</v>
      </c>
      <c r="T75" t="s">
        <v>65</v>
      </c>
      <c r="U75" t="s">
        <v>4373</v>
      </c>
      <c r="V75">
        <v>0</v>
      </c>
      <c r="W75">
        <v>500</v>
      </c>
      <c r="X75">
        <v>120</v>
      </c>
      <c r="Y75">
        <v>0</v>
      </c>
      <c r="Z75">
        <v>0</v>
      </c>
      <c r="AA75">
        <v>0</v>
      </c>
      <c r="AD75">
        <v>0</v>
      </c>
      <c r="AM75" t="s">
        <v>4374</v>
      </c>
      <c r="AN75" t="s">
        <v>1786</v>
      </c>
      <c r="AP75">
        <v>0</v>
      </c>
      <c r="AQ75">
        <v>0</v>
      </c>
      <c r="AR75">
        <v>0</v>
      </c>
      <c r="AS75">
        <v>0</v>
      </c>
      <c r="AT75">
        <v>0</v>
      </c>
      <c r="AU75">
        <v>0</v>
      </c>
      <c r="AY75" t="s">
        <v>63</v>
      </c>
      <c r="AZ75" t="s">
        <v>6201</v>
      </c>
      <c r="BA75">
        <v>0</v>
      </c>
      <c r="BC75" t="s">
        <v>1786</v>
      </c>
      <c r="BF75" t="s">
        <v>4377</v>
      </c>
    </row>
    <row r="76" spans="1:58" x14ac:dyDescent="0.35">
      <c r="A76" t="s">
        <v>4378</v>
      </c>
      <c r="B76">
        <v>10000</v>
      </c>
      <c r="C76">
        <v>10000</v>
      </c>
      <c r="D76" s="2">
        <v>45779</v>
      </c>
      <c r="E76" t="s">
        <v>59</v>
      </c>
      <c r="F76" t="s">
        <v>4370</v>
      </c>
      <c r="G76" t="s">
        <v>4371</v>
      </c>
      <c r="I76">
        <v>1</v>
      </c>
      <c r="J76" t="s">
        <v>183</v>
      </c>
      <c r="K76">
        <v>90</v>
      </c>
      <c r="L76" t="s">
        <v>1190</v>
      </c>
      <c r="M76">
        <v>2</v>
      </c>
      <c r="P76" s="2">
        <v>45777</v>
      </c>
      <c r="R76">
        <v>124</v>
      </c>
      <c r="S76">
        <v>296</v>
      </c>
      <c r="T76" t="s">
        <v>65</v>
      </c>
      <c r="U76" t="s">
        <v>4373</v>
      </c>
      <c r="V76">
        <v>0</v>
      </c>
      <c r="W76">
        <v>200</v>
      </c>
      <c r="X76">
        <v>96</v>
      </c>
      <c r="Y76">
        <v>0</v>
      </c>
      <c r="Z76">
        <v>0</v>
      </c>
      <c r="AA76">
        <v>0</v>
      </c>
      <c r="AD76">
        <v>0</v>
      </c>
      <c r="AM76" t="s">
        <v>4374</v>
      </c>
      <c r="AN76" t="s">
        <v>1786</v>
      </c>
      <c r="AP76">
        <v>0</v>
      </c>
      <c r="AQ76">
        <v>0</v>
      </c>
      <c r="AR76">
        <v>0</v>
      </c>
      <c r="AS76">
        <v>0</v>
      </c>
      <c r="AT76">
        <v>0</v>
      </c>
      <c r="AU76">
        <v>0</v>
      </c>
      <c r="AY76" t="s">
        <v>63</v>
      </c>
      <c r="AZ76" t="s">
        <v>6202</v>
      </c>
      <c r="BA76">
        <v>0</v>
      </c>
      <c r="BC76" t="s">
        <v>1786</v>
      </c>
      <c r="BF76" t="s">
        <v>4379</v>
      </c>
    </row>
    <row r="77" spans="1:58" x14ac:dyDescent="0.35">
      <c r="A77" t="s">
        <v>4378</v>
      </c>
      <c r="B77">
        <v>20000</v>
      </c>
      <c r="C77">
        <v>10000</v>
      </c>
      <c r="D77" s="2">
        <v>45779</v>
      </c>
      <c r="E77" t="s">
        <v>59</v>
      </c>
      <c r="F77" t="s">
        <v>4370</v>
      </c>
      <c r="G77" t="s">
        <v>4371</v>
      </c>
      <c r="I77">
        <v>1</v>
      </c>
      <c r="J77" t="s">
        <v>183</v>
      </c>
      <c r="K77">
        <v>90</v>
      </c>
      <c r="L77" t="s">
        <v>1190</v>
      </c>
      <c r="M77">
        <v>2</v>
      </c>
      <c r="P77" s="2">
        <v>45777</v>
      </c>
      <c r="R77">
        <v>124</v>
      </c>
      <c r="S77">
        <v>200</v>
      </c>
      <c r="T77" t="s">
        <v>65</v>
      </c>
      <c r="U77" t="s">
        <v>4373</v>
      </c>
      <c r="V77">
        <v>0</v>
      </c>
      <c r="W77">
        <v>200</v>
      </c>
      <c r="X77">
        <v>0</v>
      </c>
      <c r="Y77">
        <v>0</v>
      </c>
      <c r="Z77">
        <v>0</v>
      </c>
      <c r="AA77">
        <v>0</v>
      </c>
      <c r="AD77">
        <v>0</v>
      </c>
      <c r="AM77" t="s">
        <v>4374</v>
      </c>
      <c r="AN77" t="s">
        <v>1786</v>
      </c>
      <c r="AP77">
        <v>0</v>
      </c>
      <c r="AQ77">
        <v>0</v>
      </c>
      <c r="AR77">
        <v>0</v>
      </c>
      <c r="AS77">
        <v>0</v>
      </c>
      <c r="AT77">
        <v>0</v>
      </c>
      <c r="AU77">
        <v>0</v>
      </c>
      <c r="AY77" t="s">
        <v>63</v>
      </c>
      <c r="AZ77" t="s">
        <v>6202</v>
      </c>
      <c r="BA77">
        <v>0</v>
      </c>
      <c r="BC77" t="s">
        <v>1786</v>
      </c>
      <c r="BF77" t="s">
        <v>4379</v>
      </c>
    </row>
    <row r="78" spans="1:58" x14ac:dyDescent="0.35">
      <c r="A78" t="s">
        <v>4309</v>
      </c>
      <c r="B78">
        <v>10000</v>
      </c>
      <c r="C78">
        <v>10000</v>
      </c>
      <c r="D78" s="2">
        <v>45777</v>
      </c>
      <c r="E78" t="s">
        <v>59</v>
      </c>
      <c r="F78" t="s">
        <v>4310</v>
      </c>
      <c r="G78" t="s">
        <v>570</v>
      </c>
      <c r="I78">
        <v>1</v>
      </c>
      <c r="J78" t="s">
        <v>183</v>
      </c>
      <c r="K78">
        <v>59</v>
      </c>
      <c r="L78" t="s">
        <v>73</v>
      </c>
      <c r="M78" s="3">
        <v>5295</v>
      </c>
      <c r="P78" s="2">
        <v>45777</v>
      </c>
      <c r="R78">
        <v>1</v>
      </c>
      <c r="S78" s="3">
        <v>5295</v>
      </c>
      <c r="T78" t="s">
        <v>65</v>
      </c>
      <c r="U78">
        <v>150335490001</v>
      </c>
      <c r="V78">
        <v>0</v>
      </c>
      <c r="W78" s="3">
        <v>5295</v>
      </c>
      <c r="X78">
        <v>0</v>
      </c>
      <c r="Y78">
        <v>0</v>
      </c>
      <c r="Z78">
        <v>0</v>
      </c>
      <c r="AA78">
        <v>0</v>
      </c>
      <c r="AD78">
        <v>0</v>
      </c>
      <c r="AM78">
        <v>15033549</v>
      </c>
      <c r="AN78" t="s">
        <v>571</v>
      </c>
      <c r="AP78">
        <v>0</v>
      </c>
      <c r="AQ78">
        <v>0</v>
      </c>
      <c r="AR78">
        <v>0</v>
      </c>
      <c r="AS78">
        <v>0</v>
      </c>
      <c r="AT78">
        <v>0</v>
      </c>
      <c r="AU78">
        <v>0</v>
      </c>
      <c r="AY78" t="s">
        <v>63</v>
      </c>
      <c r="AZ78" t="s">
        <v>6203</v>
      </c>
      <c r="BA78">
        <v>0</v>
      </c>
      <c r="BC78" t="s">
        <v>571</v>
      </c>
      <c r="BF78" t="s">
        <v>4311</v>
      </c>
    </row>
    <row r="79" spans="1:58" x14ac:dyDescent="0.35">
      <c r="A79" t="s">
        <v>4309</v>
      </c>
      <c r="B79">
        <v>20000</v>
      </c>
      <c r="C79">
        <v>10000</v>
      </c>
      <c r="D79" s="2">
        <v>45777</v>
      </c>
      <c r="E79" t="s">
        <v>59</v>
      </c>
      <c r="F79" t="s">
        <v>4310</v>
      </c>
      <c r="G79" t="s">
        <v>570</v>
      </c>
      <c r="I79">
        <v>1</v>
      </c>
      <c r="J79" t="s">
        <v>183</v>
      </c>
      <c r="K79">
        <v>59</v>
      </c>
      <c r="L79" t="s">
        <v>73</v>
      </c>
      <c r="M79" s="3">
        <v>5295</v>
      </c>
      <c r="P79" s="2">
        <v>45777</v>
      </c>
      <c r="R79">
        <v>1</v>
      </c>
      <c r="S79" s="3">
        <v>5295</v>
      </c>
      <c r="T79" t="s">
        <v>65</v>
      </c>
      <c r="U79">
        <v>150335490001</v>
      </c>
      <c r="V79">
        <v>0</v>
      </c>
      <c r="W79" s="3">
        <v>5295</v>
      </c>
      <c r="X79">
        <v>0</v>
      </c>
      <c r="Y79">
        <v>0</v>
      </c>
      <c r="Z79">
        <v>0</v>
      </c>
      <c r="AA79">
        <v>0</v>
      </c>
      <c r="AD79">
        <v>0</v>
      </c>
      <c r="AM79">
        <v>15033549</v>
      </c>
      <c r="AN79" t="s">
        <v>571</v>
      </c>
      <c r="AP79">
        <v>0</v>
      </c>
      <c r="AQ79">
        <v>0</v>
      </c>
      <c r="AR79">
        <v>0</v>
      </c>
      <c r="AS79">
        <v>0</v>
      </c>
      <c r="AT79">
        <v>0</v>
      </c>
      <c r="AU79">
        <v>0</v>
      </c>
      <c r="AY79" t="s">
        <v>63</v>
      </c>
      <c r="AZ79" t="s">
        <v>6203</v>
      </c>
      <c r="BA79">
        <v>0</v>
      </c>
      <c r="BC79" t="s">
        <v>571</v>
      </c>
      <c r="BF79" t="s">
        <v>4311</v>
      </c>
    </row>
    <row r="80" spans="1:58" x14ac:dyDescent="0.35">
      <c r="A80" t="s">
        <v>4312</v>
      </c>
      <c r="B80">
        <v>10000</v>
      </c>
      <c r="C80">
        <v>10000</v>
      </c>
      <c r="D80" s="2">
        <v>45777</v>
      </c>
      <c r="E80" t="s">
        <v>59</v>
      </c>
      <c r="F80" t="s">
        <v>4271</v>
      </c>
      <c r="G80" t="s">
        <v>2893</v>
      </c>
      <c r="I80">
        <v>1</v>
      </c>
      <c r="J80" t="s">
        <v>183</v>
      </c>
      <c r="K80">
        <v>61</v>
      </c>
      <c r="L80" t="s">
        <v>209</v>
      </c>
      <c r="M80" s="3">
        <v>1000</v>
      </c>
      <c r="P80" s="2">
        <v>45777</v>
      </c>
      <c r="R80">
        <v>1</v>
      </c>
      <c r="S80" s="3">
        <v>1000</v>
      </c>
      <c r="T80" t="s">
        <v>65</v>
      </c>
      <c r="U80" t="s">
        <v>4314</v>
      </c>
      <c r="V80">
        <v>0</v>
      </c>
      <c r="W80" s="3">
        <v>1000</v>
      </c>
      <c r="X80">
        <v>0</v>
      </c>
      <c r="Y80">
        <v>0</v>
      </c>
      <c r="Z80">
        <v>0</v>
      </c>
      <c r="AA80">
        <v>0</v>
      </c>
      <c r="AD80">
        <v>0</v>
      </c>
      <c r="AM80" t="s">
        <v>4315</v>
      </c>
      <c r="AN80" t="s">
        <v>622</v>
      </c>
      <c r="AP80">
        <v>0</v>
      </c>
      <c r="AQ80">
        <v>0</v>
      </c>
      <c r="AR80">
        <v>0</v>
      </c>
      <c r="AS80">
        <v>0</v>
      </c>
      <c r="AT80">
        <v>0</v>
      </c>
      <c r="AU80">
        <v>0</v>
      </c>
      <c r="AY80" t="s">
        <v>63</v>
      </c>
      <c r="AZ80" t="s">
        <v>6204</v>
      </c>
      <c r="BA80">
        <v>0</v>
      </c>
      <c r="BC80" t="s">
        <v>622</v>
      </c>
      <c r="BF80" t="s">
        <v>4316</v>
      </c>
    </row>
    <row r="81" spans="1:58" x14ac:dyDescent="0.35">
      <c r="A81" t="s">
        <v>4253</v>
      </c>
      <c r="B81">
        <v>10000</v>
      </c>
      <c r="C81">
        <v>20000</v>
      </c>
      <c r="D81" s="2">
        <v>45777</v>
      </c>
      <c r="E81" t="s">
        <v>59</v>
      </c>
      <c r="F81" t="s">
        <v>4254</v>
      </c>
      <c r="G81" t="s">
        <v>4079</v>
      </c>
      <c r="I81">
        <v>2</v>
      </c>
      <c r="J81" t="s">
        <v>183</v>
      </c>
      <c r="K81">
        <v>71</v>
      </c>
      <c r="L81" t="s">
        <v>368</v>
      </c>
      <c r="M81" s="3">
        <v>3000</v>
      </c>
      <c r="P81" s="2">
        <v>45777</v>
      </c>
      <c r="R81">
        <v>6</v>
      </c>
      <c r="S81" s="3">
        <v>18000</v>
      </c>
      <c r="T81" t="s">
        <v>65</v>
      </c>
      <c r="U81">
        <v>83615120001</v>
      </c>
      <c r="V81">
        <v>0</v>
      </c>
      <c r="W81" s="3">
        <v>6000</v>
      </c>
      <c r="X81" s="3">
        <v>12000</v>
      </c>
      <c r="Y81">
        <v>0</v>
      </c>
      <c r="Z81">
        <v>0</v>
      </c>
      <c r="AA81">
        <v>0</v>
      </c>
      <c r="AD81">
        <v>0</v>
      </c>
      <c r="AM81">
        <v>8361512</v>
      </c>
      <c r="AN81" t="s">
        <v>162</v>
      </c>
      <c r="AP81">
        <v>0</v>
      </c>
      <c r="AQ81">
        <v>0</v>
      </c>
      <c r="AR81">
        <v>0</v>
      </c>
      <c r="AS81">
        <v>0</v>
      </c>
      <c r="AT81">
        <v>0</v>
      </c>
      <c r="AU81">
        <v>0</v>
      </c>
      <c r="AY81" t="s">
        <v>63</v>
      </c>
      <c r="AZ81" t="s">
        <v>6205</v>
      </c>
      <c r="BA81">
        <v>0</v>
      </c>
      <c r="BC81" t="s">
        <v>162</v>
      </c>
      <c r="BF81" t="s">
        <v>4127</v>
      </c>
    </row>
    <row r="82" spans="1:58" x14ac:dyDescent="0.35">
      <c r="A82" t="s">
        <v>4257</v>
      </c>
      <c r="B82">
        <v>10000</v>
      </c>
      <c r="C82">
        <v>20000</v>
      </c>
      <c r="D82" s="2">
        <v>45777</v>
      </c>
      <c r="E82" t="s">
        <v>59</v>
      </c>
      <c r="F82" s="4">
        <v>0.53886574074074078</v>
      </c>
      <c r="G82" t="s">
        <v>4079</v>
      </c>
      <c r="I82">
        <v>2</v>
      </c>
      <c r="J82" t="s">
        <v>183</v>
      </c>
      <c r="K82">
        <v>71</v>
      </c>
      <c r="L82" t="s">
        <v>368</v>
      </c>
      <c r="M82" s="3">
        <v>2500</v>
      </c>
      <c r="P82" s="2">
        <v>45777</v>
      </c>
      <c r="R82">
        <v>6</v>
      </c>
      <c r="S82" s="3">
        <v>15000</v>
      </c>
      <c r="T82" t="s">
        <v>65</v>
      </c>
      <c r="U82">
        <v>5000444460001</v>
      </c>
      <c r="V82">
        <v>0</v>
      </c>
      <c r="W82" s="3">
        <v>15000</v>
      </c>
      <c r="X82">
        <v>0</v>
      </c>
      <c r="Y82">
        <v>0</v>
      </c>
      <c r="Z82">
        <v>0</v>
      </c>
      <c r="AA82">
        <v>0</v>
      </c>
      <c r="AD82">
        <v>0</v>
      </c>
      <c r="AM82">
        <v>500044446</v>
      </c>
      <c r="AN82" t="s">
        <v>162</v>
      </c>
      <c r="AP82">
        <v>0</v>
      </c>
      <c r="AQ82">
        <v>0</v>
      </c>
      <c r="AR82">
        <v>0</v>
      </c>
      <c r="AS82">
        <v>0</v>
      </c>
      <c r="AT82">
        <v>0</v>
      </c>
      <c r="AU82">
        <v>0</v>
      </c>
      <c r="AY82" t="s">
        <v>63</v>
      </c>
      <c r="AZ82" t="s">
        <v>6206</v>
      </c>
      <c r="BA82">
        <v>0</v>
      </c>
      <c r="BC82" t="s">
        <v>162</v>
      </c>
      <c r="BF82" t="s">
        <v>4127</v>
      </c>
    </row>
    <row r="83" spans="1:58" x14ac:dyDescent="0.35">
      <c r="A83" t="s">
        <v>4380</v>
      </c>
      <c r="B83">
        <v>10000</v>
      </c>
      <c r="C83">
        <v>10000</v>
      </c>
      <c r="D83" s="2">
        <v>45779</v>
      </c>
      <c r="E83" t="s">
        <v>59</v>
      </c>
      <c r="F83" t="s">
        <v>4370</v>
      </c>
      <c r="G83" t="s">
        <v>4371</v>
      </c>
      <c r="I83">
        <v>1</v>
      </c>
      <c r="J83" t="s">
        <v>183</v>
      </c>
      <c r="K83">
        <v>90</v>
      </c>
      <c r="L83" t="s">
        <v>1190</v>
      </c>
      <c r="M83">
        <v>5</v>
      </c>
      <c r="P83" s="2">
        <v>45777</v>
      </c>
      <c r="R83">
        <v>124</v>
      </c>
      <c r="S83">
        <v>620</v>
      </c>
      <c r="T83" t="s">
        <v>65</v>
      </c>
      <c r="U83" t="s">
        <v>4373</v>
      </c>
      <c r="V83">
        <v>0</v>
      </c>
      <c r="W83">
        <v>500</v>
      </c>
      <c r="X83">
        <v>120</v>
      </c>
      <c r="Y83">
        <v>0</v>
      </c>
      <c r="Z83">
        <v>0</v>
      </c>
      <c r="AA83">
        <v>0</v>
      </c>
      <c r="AD83">
        <v>0</v>
      </c>
      <c r="AM83" t="s">
        <v>4374</v>
      </c>
      <c r="AN83" t="s">
        <v>1786</v>
      </c>
      <c r="AP83">
        <v>0</v>
      </c>
      <c r="AQ83">
        <v>0</v>
      </c>
      <c r="AR83">
        <v>0</v>
      </c>
      <c r="AS83">
        <v>0</v>
      </c>
      <c r="AT83">
        <v>0</v>
      </c>
      <c r="AU83">
        <v>0</v>
      </c>
      <c r="AY83" t="s">
        <v>63</v>
      </c>
      <c r="AZ83" t="s">
        <v>6207</v>
      </c>
      <c r="BA83">
        <v>0</v>
      </c>
      <c r="BC83" t="s">
        <v>1786</v>
      </c>
      <c r="BF83" t="s">
        <v>4381</v>
      </c>
    </row>
    <row r="84" spans="1:58" x14ac:dyDescent="0.35">
      <c r="A84" t="s">
        <v>4317</v>
      </c>
      <c r="B84">
        <v>10000</v>
      </c>
      <c r="C84">
        <v>20000</v>
      </c>
      <c r="D84" s="2">
        <v>45777</v>
      </c>
      <c r="E84" t="s">
        <v>59</v>
      </c>
      <c r="F84" t="s">
        <v>4318</v>
      </c>
      <c r="G84" t="s">
        <v>4319</v>
      </c>
      <c r="I84">
        <v>1</v>
      </c>
      <c r="J84" t="s">
        <v>183</v>
      </c>
      <c r="K84">
        <v>32</v>
      </c>
      <c r="L84" t="s">
        <v>516</v>
      </c>
      <c r="M84" s="3">
        <v>1000</v>
      </c>
      <c r="P84" s="2">
        <v>45777</v>
      </c>
      <c r="R84">
        <v>1</v>
      </c>
      <c r="S84" s="3">
        <v>1000</v>
      </c>
      <c r="T84" t="s">
        <v>65</v>
      </c>
      <c r="U84">
        <v>4.40170086001E+17</v>
      </c>
      <c r="V84">
        <v>0</v>
      </c>
      <c r="W84" s="3">
        <v>1000</v>
      </c>
      <c r="X84">
        <v>0</v>
      </c>
      <c r="Y84">
        <v>0</v>
      </c>
      <c r="Z84">
        <v>0</v>
      </c>
      <c r="AA84">
        <v>0</v>
      </c>
      <c r="AD84">
        <v>0</v>
      </c>
      <c r="AM84">
        <v>44017008600100</v>
      </c>
      <c r="AN84" t="s">
        <v>217</v>
      </c>
      <c r="AP84">
        <v>0</v>
      </c>
      <c r="AQ84">
        <v>0</v>
      </c>
      <c r="AR84">
        <v>0</v>
      </c>
      <c r="AS84">
        <v>0</v>
      </c>
      <c r="AT84">
        <v>0</v>
      </c>
      <c r="AU84">
        <v>0</v>
      </c>
      <c r="AY84" t="s">
        <v>63</v>
      </c>
      <c r="AZ84" t="s">
        <v>6208</v>
      </c>
      <c r="BA84">
        <v>0</v>
      </c>
      <c r="BC84" t="s">
        <v>217</v>
      </c>
      <c r="BF84" t="s">
        <v>4320</v>
      </c>
    </row>
    <row r="85" spans="1:58" x14ac:dyDescent="0.35">
      <c r="A85" t="s">
        <v>4321</v>
      </c>
      <c r="B85">
        <v>10000</v>
      </c>
      <c r="C85">
        <v>10000</v>
      </c>
      <c r="D85" s="2">
        <v>45777</v>
      </c>
      <c r="E85" t="s">
        <v>59</v>
      </c>
      <c r="F85" t="s">
        <v>4297</v>
      </c>
      <c r="G85" t="s">
        <v>4322</v>
      </c>
      <c r="I85">
        <v>1</v>
      </c>
      <c r="J85" t="s">
        <v>183</v>
      </c>
      <c r="K85">
        <v>71</v>
      </c>
      <c r="L85" t="s">
        <v>368</v>
      </c>
      <c r="M85" s="3">
        <v>3334</v>
      </c>
      <c r="P85" s="2">
        <v>45777</v>
      </c>
      <c r="R85">
        <v>3</v>
      </c>
      <c r="S85" s="3">
        <v>10002</v>
      </c>
      <c r="T85" t="s">
        <v>65</v>
      </c>
      <c r="U85" t="s">
        <v>4324</v>
      </c>
      <c r="V85">
        <v>0</v>
      </c>
      <c r="W85" s="3">
        <v>10000</v>
      </c>
      <c r="X85">
        <v>2</v>
      </c>
      <c r="Y85">
        <v>0</v>
      </c>
      <c r="Z85">
        <v>0</v>
      </c>
      <c r="AA85">
        <v>0</v>
      </c>
      <c r="AD85">
        <v>0</v>
      </c>
      <c r="AM85" t="s">
        <v>4325</v>
      </c>
      <c r="AN85" t="s">
        <v>4326</v>
      </c>
      <c r="AP85">
        <v>0</v>
      </c>
      <c r="AQ85">
        <v>0</v>
      </c>
      <c r="AR85">
        <v>0</v>
      </c>
      <c r="AS85">
        <v>0</v>
      </c>
      <c r="AT85">
        <v>0</v>
      </c>
      <c r="AU85">
        <v>0</v>
      </c>
      <c r="AY85" t="s">
        <v>63</v>
      </c>
      <c r="AZ85" t="s">
        <v>6209</v>
      </c>
      <c r="BA85">
        <v>0</v>
      </c>
      <c r="BC85" t="s">
        <v>4326</v>
      </c>
      <c r="BF85" t="s">
        <v>4327</v>
      </c>
    </row>
    <row r="86" spans="1:58" x14ac:dyDescent="0.35">
      <c r="A86" t="s">
        <v>6210</v>
      </c>
      <c r="B86">
        <v>10000</v>
      </c>
      <c r="C86">
        <v>10000</v>
      </c>
      <c r="D86" s="2">
        <v>45783</v>
      </c>
      <c r="E86" t="s">
        <v>59</v>
      </c>
      <c r="F86" t="s">
        <v>6211</v>
      </c>
      <c r="G86" t="s">
        <v>2829</v>
      </c>
      <c r="I86">
        <v>1</v>
      </c>
      <c r="J86" t="s">
        <v>183</v>
      </c>
      <c r="K86" t="s">
        <v>812</v>
      </c>
      <c r="L86" t="s">
        <v>813</v>
      </c>
      <c r="M86" s="3">
        <v>1700</v>
      </c>
      <c r="P86" s="2">
        <v>45777</v>
      </c>
      <c r="R86">
        <v>5</v>
      </c>
      <c r="S86" s="3">
        <v>8500</v>
      </c>
      <c r="T86" t="s">
        <v>65</v>
      </c>
      <c r="U86" t="s">
        <v>6212</v>
      </c>
      <c r="V86">
        <v>0</v>
      </c>
      <c r="W86" s="3">
        <v>6500</v>
      </c>
      <c r="X86" s="3">
        <v>2000</v>
      </c>
      <c r="Y86">
        <v>0</v>
      </c>
      <c r="Z86">
        <v>0</v>
      </c>
      <c r="AA86">
        <v>0</v>
      </c>
      <c r="AD86">
        <v>0</v>
      </c>
      <c r="AM86" t="s">
        <v>6213</v>
      </c>
      <c r="AN86" t="s">
        <v>729</v>
      </c>
      <c r="AP86">
        <v>0</v>
      </c>
      <c r="AQ86">
        <v>0</v>
      </c>
      <c r="AR86">
        <v>0</v>
      </c>
      <c r="AS86">
        <v>0</v>
      </c>
      <c r="AT86">
        <v>0</v>
      </c>
      <c r="AU86">
        <v>0</v>
      </c>
      <c r="AY86" t="s">
        <v>63</v>
      </c>
      <c r="AZ86" t="s">
        <v>6214</v>
      </c>
      <c r="BA86">
        <v>0</v>
      </c>
      <c r="BC86" t="s">
        <v>729</v>
      </c>
      <c r="BF86" t="s">
        <v>6215</v>
      </c>
    </row>
    <row r="87" spans="1:58" x14ac:dyDescent="0.35">
      <c r="A87" t="s">
        <v>6216</v>
      </c>
      <c r="B87">
        <v>10000</v>
      </c>
      <c r="C87">
        <v>10000</v>
      </c>
      <c r="D87" s="2">
        <v>45783</v>
      </c>
      <c r="E87" t="s">
        <v>59</v>
      </c>
      <c r="F87" t="s">
        <v>6217</v>
      </c>
      <c r="G87" t="s">
        <v>2829</v>
      </c>
      <c r="I87">
        <v>1</v>
      </c>
      <c r="J87" t="s">
        <v>183</v>
      </c>
      <c r="K87" t="s">
        <v>812</v>
      </c>
      <c r="L87" t="s">
        <v>813</v>
      </c>
      <c r="M87">
        <v>800</v>
      </c>
      <c r="P87" s="2">
        <v>45777</v>
      </c>
      <c r="R87">
        <v>5</v>
      </c>
      <c r="S87" s="3">
        <v>4000</v>
      </c>
      <c r="T87" t="s">
        <v>65</v>
      </c>
      <c r="U87" t="s">
        <v>6218</v>
      </c>
      <c r="V87">
        <v>0</v>
      </c>
      <c r="W87" s="3">
        <v>2000</v>
      </c>
      <c r="X87" s="3">
        <v>2000</v>
      </c>
      <c r="Y87">
        <v>0</v>
      </c>
      <c r="Z87">
        <v>0</v>
      </c>
      <c r="AA87">
        <v>0</v>
      </c>
      <c r="AD87">
        <v>0</v>
      </c>
      <c r="AM87" t="s">
        <v>6219</v>
      </c>
      <c r="AN87" t="s">
        <v>729</v>
      </c>
      <c r="AP87">
        <v>0</v>
      </c>
      <c r="AQ87">
        <v>0</v>
      </c>
      <c r="AR87">
        <v>0</v>
      </c>
      <c r="AS87">
        <v>0</v>
      </c>
      <c r="AT87">
        <v>0</v>
      </c>
      <c r="AU87">
        <v>0</v>
      </c>
      <c r="AY87" t="s">
        <v>63</v>
      </c>
      <c r="AZ87" t="s">
        <v>6220</v>
      </c>
      <c r="BA87">
        <v>0</v>
      </c>
      <c r="BC87" t="s">
        <v>729</v>
      </c>
      <c r="BF87" t="s">
        <v>6215</v>
      </c>
    </row>
    <row r="88" spans="1:58" x14ac:dyDescent="0.35">
      <c r="A88" t="s">
        <v>6221</v>
      </c>
      <c r="B88">
        <v>10000</v>
      </c>
      <c r="C88">
        <v>10000</v>
      </c>
      <c r="D88" s="2">
        <v>45783</v>
      </c>
      <c r="E88" t="s">
        <v>59</v>
      </c>
      <c r="F88" t="s">
        <v>6222</v>
      </c>
      <c r="G88" t="s">
        <v>6223</v>
      </c>
      <c r="I88">
        <v>1</v>
      </c>
      <c r="J88" t="s">
        <v>183</v>
      </c>
      <c r="K88" t="s">
        <v>812</v>
      </c>
      <c r="L88" t="s">
        <v>813</v>
      </c>
      <c r="M88" s="3">
        <v>1000</v>
      </c>
      <c r="P88" s="2">
        <v>45777</v>
      </c>
      <c r="R88">
        <v>5</v>
      </c>
      <c r="S88" s="3">
        <v>5000</v>
      </c>
      <c r="T88" t="s">
        <v>65</v>
      </c>
      <c r="U88" t="s">
        <v>6224</v>
      </c>
      <c r="V88">
        <v>0</v>
      </c>
      <c r="W88" s="3">
        <v>3000</v>
      </c>
      <c r="X88" s="3">
        <v>2000</v>
      </c>
      <c r="Y88">
        <v>0</v>
      </c>
      <c r="Z88">
        <v>0</v>
      </c>
      <c r="AA88">
        <v>0</v>
      </c>
      <c r="AD88">
        <v>0</v>
      </c>
      <c r="AM88" t="s">
        <v>6225</v>
      </c>
      <c r="AN88" t="s">
        <v>729</v>
      </c>
      <c r="AP88">
        <v>0</v>
      </c>
      <c r="AQ88">
        <v>0</v>
      </c>
      <c r="AR88">
        <v>0</v>
      </c>
      <c r="AS88">
        <v>0</v>
      </c>
      <c r="AT88">
        <v>0</v>
      </c>
      <c r="AU88">
        <v>0</v>
      </c>
      <c r="AY88" t="s">
        <v>63</v>
      </c>
      <c r="AZ88" t="s">
        <v>6226</v>
      </c>
      <c r="BA88">
        <v>0</v>
      </c>
      <c r="BC88" t="s">
        <v>729</v>
      </c>
      <c r="BF88" t="s">
        <v>6215</v>
      </c>
    </row>
    <row r="89" spans="1:58" x14ac:dyDescent="0.35">
      <c r="A89" t="s">
        <v>6036</v>
      </c>
      <c r="B89">
        <v>10000</v>
      </c>
      <c r="C89">
        <v>10000</v>
      </c>
      <c r="D89" s="2">
        <v>45782</v>
      </c>
      <c r="E89" t="s">
        <v>59</v>
      </c>
      <c r="F89" t="s">
        <v>6037</v>
      </c>
      <c r="G89">
        <v>10620258070</v>
      </c>
      <c r="I89">
        <v>1</v>
      </c>
      <c r="J89" t="s">
        <v>183</v>
      </c>
      <c r="K89">
        <v>79</v>
      </c>
      <c r="L89" t="s">
        <v>92</v>
      </c>
      <c r="M89">
        <v>130</v>
      </c>
      <c r="P89" s="2">
        <v>45777</v>
      </c>
      <c r="R89">
        <v>308</v>
      </c>
      <c r="S89" s="3">
        <v>40040</v>
      </c>
      <c r="T89" t="s">
        <v>65</v>
      </c>
      <c r="U89" t="s">
        <v>6038</v>
      </c>
      <c r="V89">
        <v>0</v>
      </c>
      <c r="W89" s="3">
        <v>30000</v>
      </c>
      <c r="X89" s="3">
        <v>10040</v>
      </c>
      <c r="Y89">
        <v>0</v>
      </c>
      <c r="Z89">
        <v>0</v>
      </c>
      <c r="AA89">
        <v>0</v>
      </c>
      <c r="AD89">
        <v>0</v>
      </c>
      <c r="AM89" t="s">
        <v>6039</v>
      </c>
      <c r="AN89" t="s">
        <v>108</v>
      </c>
      <c r="AP89">
        <v>0</v>
      </c>
      <c r="AQ89">
        <v>0</v>
      </c>
      <c r="AR89">
        <v>0</v>
      </c>
      <c r="AS89">
        <v>0</v>
      </c>
      <c r="AT89">
        <v>0</v>
      </c>
      <c r="AU89">
        <v>0</v>
      </c>
      <c r="AY89" t="s">
        <v>63</v>
      </c>
      <c r="AZ89" t="s">
        <v>6227</v>
      </c>
      <c r="BA89">
        <v>0</v>
      </c>
      <c r="BC89" t="s">
        <v>108</v>
      </c>
      <c r="BF89" t="s">
        <v>6040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B9480-9A4E-4661-A33F-55DD39173C6A}">
  <dimension ref="A3:BI60"/>
  <sheetViews>
    <sheetView workbookViewId="0">
      <selection activeCell="F18" sqref="F18"/>
    </sheetView>
  </sheetViews>
  <sheetFormatPr defaultRowHeight="14.5" x14ac:dyDescent="0.35"/>
  <cols>
    <col min="1" max="1" width="11" customWidth="1"/>
    <col min="2" max="2" width="22.90625" customWidth="1"/>
    <col min="3" max="4" width="6.81640625" customWidth="1"/>
    <col min="5" max="5" width="6.81640625" bestFit="1" customWidth="1"/>
    <col min="6" max="6" width="7.81640625" bestFit="1" customWidth="1"/>
    <col min="7" max="7" width="4.81640625" bestFit="1" customWidth="1"/>
    <col min="8" max="10" width="6.81640625" bestFit="1" customWidth="1"/>
    <col min="11" max="11" width="7.81640625" bestFit="1" customWidth="1"/>
    <col min="12" max="12" width="6.81640625" bestFit="1" customWidth="1"/>
    <col min="13" max="13" width="7.81640625" bestFit="1" customWidth="1"/>
    <col min="14" max="14" width="6.81640625" bestFit="1" customWidth="1"/>
    <col min="15" max="15" width="8.81640625" bestFit="1" customWidth="1"/>
    <col min="16" max="16" width="7.81640625" bestFit="1" customWidth="1"/>
    <col min="17" max="17" width="6.81640625" bestFit="1" customWidth="1"/>
    <col min="18" max="18" width="5.81640625" bestFit="1" customWidth="1"/>
    <col min="19" max="20" width="6.81640625" bestFit="1" customWidth="1"/>
    <col min="21" max="23" width="7.81640625" bestFit="1" customWidth="1"/>
    <col min="24" max="24" width="6.81640625" bestFit="1" customWidth="1"/>
    <col min="25" max="25" width="8.81640625" bestFit="1" customWidth="1"/>
    <col min="26" max="26" width="7.81640625" bestFit="1" customWidth="1"/>
    <col min="27" max="27" width="8.81640625" bestFit="1" customWidth="1"/>
    <col min="28" max="28" width="7.81640625" bestFit="1" customWidth="1"/>
    <col min="29" max="30" width="8.81640625" bestFit="1" customWidth="1"/>
    <col min="31" max="32" width="6.81640625" bestFit="1" customWidth="1"/>
    <col min="33" max="34" width="7.81640625" bestFit="1" customWidth="1"/>
    <col min="35" max="35" width="5.81640625" bestFit="1" customWidth="1"/>
    <col min="36" max="36" width="6.81640625" bestFit="1" customWidth="1"/>
    <col min="37" max="39" width="7.81640625" bestFit="1" customWidth="1"/>
    <col min="40" max="40" width="5.81640625" bestFit="1" customWidth="1"/>
    <col min="41" max="41" width="6.81640625" bestFit="1" customWidth="1"/>
    <col min="42" max="42" width="7.81640625" bestFit="1" customWidth="1"/>
    <col min="43" max="44" width="6.81640625" bestFit="1" customWidth="1"/>
    <col min="45" max="45" width="7.81640625" bestFit="1" customWidth="1"/>
    <col min="46" max="46" width="8.81640625" bestFit="1" customWidth="1"/>
    <col min="47" max="47" width="7.81640625" bestFit="1" customWidth="1"/>
    <col min="48" max="51" width="6.81640625" bestFit="1" customWidth="1"/>
    <col min="52" max="52" width="7.81640625" bestFit="1" customWidth="1"/>
    <col min="53" max="53" width="6.81640625" bestFit="1" customWidth="1"/>
    <col min="54" max="57" width="7.81640625" bestFit="1" customWidth="1"/>
    <col min="58" max="58" width="5.1796875" bestFit="1" customWidth="1"/>
    <col min="59" max="59" width="5.81640625" bestFit="1" customWidth="1"/>
    <col min="60" max="60" width="6.90625" bestFit="1" customWidth="1"/>
    <col min="61" max="61" width="10.7265625" bestFit="1" customWidth="1"/>
  </cols>
  <sheetData>
    <row r="3" spans="1:61" x14ac:dyDescent="0.35">
      <c r="C3" t="s">
        <v>3815</v>
      </c>
    </row>
    <row r="4" spans="1:61" x14ac:dyDescent="0.35">
      <c r="A4" t="s">
        <v>11</v>
      </c>
      <c r="B4" t="s">
        <v>3816</v>
      </c>
      <c r="C4">
        <v>12</v>
      </c>
      <c r="D4">
        <v>22</v>
      </c>
      <c r="E4">
        <v>26</v>
      </c>
      <c r="F4">
        <v>29</v>
      </c>
      <c r="G4">
        <v>30</v>
      </c>
      <c r="H4">
        <v>31</v>
      </c>
      <c r="I4">
        <v>32</v>
      </c>
      <c r="J4">
        <v>46</v>
      </c>
      <c r="K4">
        <v>59</v>
      </c>
      <c r="L4">
        <v>60</v>
      </c>
      <c r="M4">
        <v>61</v>
      </c>
      <c r="N4">
        <v>62</v>
      </c>
      <c r="O4">
        <v>63</v>
      </c>
      <c r="P4">
        <v>65</v>
      </c>
      <c r="Q4">
        <v>66</v>
      </c>
      <c r="R4">
        <v>67</v>
      </c>
      <c r="S4">
        <v>68</v>
      </c>
      <c r="T4">
        <v>70</v>
      </c>
      <c r="U4">
        <v>71</v>
      </c>
      <c r="V4">
        <v>72</v>
      </c>
      <c r="W4">
        <v>73</v>
      </c>
      <c r="X4">
        <v>75</v>
      </c>
      <c r="Y4">
        <v>77</v>
      </c>
      <c r="Z4">
        <v>78</v>
      </c>
      <c r="AA4">
        <v>79</v>
      </c>
      <c r="AB4">
        <v>82</v>
      </c>
      <c r="AC4">
        <v>85</v>
      </c>
      <c r="AD4">
        <v>86</v>
      </c>
      <c r="AE4">
        <v>87</v>
      </c>
      <c r="AF4">
        <v>88</v>
      </c>
      <c r="AG4">
        <v>90</v>
      </c>
      <c r="AH4">
        <v>91</v>
      </c>
      <c r="AI4">
        <v>92</v>
      </c>
      <c r="AJ4">
        <v>93</v>
      </c>
      <c r="AK4">
        <v>94</v>
      </c>
      <c r="AL4">
        <v>95</v>
      </c>
      <c r="AM4">
        <v>96</v>
      </c>
      <c r="AN4">
        <v>100</v>
      </c>
      <c r="AO4">
        <v>101</v>
      </c>
      <c r="AP4">
        <v>103</v>
      </c>
      <c r="AQ4">
        <v>105</v>
      </c>
      <c r="AR4">
        <v>110</v>
      </c>
      <c r="AS4">
        <v>111</v>
      </c>
      <c r="AT4">
        <v>112</v>
      </c>
      <c r="AU4" t="s">
        <v>70</v>
      </c>
      <c r="AV4" t="s">
        <v>3817</v>
      </c>
      <c r="AW4" t="s">
        <v>3818</v>
      </c>
      <c r="AX4" t="s">
        <v>3819</v>
      </c>
      <c r="AY4" t="s">
        <v>3820</v>
      </c>
      <c r="AZ4" t="s">
        <v>152</v>
      </c>
      <c r="BA4" t="s">
        <v>3821</v>
      </c>
      <c r="BB4" t="s">
        <v>944</v>
      </c>
      <c r="BC4" t="s">
        <v>438</v>
      </c>
      <c r="BD4" t="s">
        <v>812</v>
      </c>
      <c r="BE4" t="s">
        <v>1265</v>
      </c>
      <c r="BF4" t="s">
        <v>2625</v>
      </c>
      <c r="BG4" t="s">
        <v>3822</v>
      </c>
      <c r="BH4" t="s">
        <v>3823</v>
      </c>
      <c r="BI4" t="s">
        <v>3595</v>
      </c>
    </row>
    <row r="5" spans="1:61" x14ac:dyDescent="0.35">
      <c r="A5" t="s">
        <v>813</v>
      </c>
      <c r="B5" t="s">
        <v>3824</v>
      </c>
      <c r="BB5">
        <v>263025</v>
      </c>
      <c r="BD5">
        <v>3972280</v>
      </c>
      <c r="BI5">
        <v>4235305</v>
      </c>
    </row>
    <row r="6" spans="1:61" x14ac:dyDescent="0.35">
      <c r="A6" t="s">
        <v>81</v>
      </c>
      <c r="B6" t="s">
        <v>3825</v>
      </c>
      <c r="K6">
        <v>22154</v>
      </c>
      <c r="AK6">
        <v>979410</v>
      </c>
      <c r="BI6">
        <v>1001564</v>
      </c>
    </row>
    <row r="7" spans="1:61" x14ac:dyDescent="0.35">
      <c r="A7" t="s">
        <v>352</v>
      </c>
      <c r="B7" t="s">
        <v>3798</v>
      </c>
      <c r="AB7">
        <v>3125281</v>
      </c>
      <c r="AR7">
        <v>142000</v>
      </c>
      <c r="BI7">
        <v>3267281</v>
      </c>
    </row>
    <row r="8" spans="1:61" x14ac:dyDescent="0.35">
      <c r="A8" t="s">
        <v>3799</v>
      </c>
      <c r="B8" t="s">
        <v>3826</v>
      </c>
      <c r="AE8">
        <v>200</v>
      </c>
      <c r="BI8">
        <v>200</v>
      </c>
    </row>
    <row r="9" spans="1:61" x14ac:dyDescent="0.35">
      <c r="A9" t="s">
        <v>175</v>
      </c>
      <c r="B9" t="s">
        <v>3827</v>
      </c>
      <c r="AE9">
        <v>283700</v>
      </c>
      <c r="BI9">
        <v>283700</v>
      </c>
    </row>
    <row r="10" spans="1:61" x14ac:dyDescent="0.35">
      <c r="A10" t="s">
        <v>92</v>
      </c>
      <c r="B10" t="s">
        <v>3828</v>
      </c>
      <c r="U10">
        <v>3626112</v>
      </c>
      <c r="AA10">
        <v>18160598</v>
      </c>
      <c r="AJ10">
        <v>500341</v>
      </c>
      <c r="BI10">
        <v>22287051</v>
      </c>
    </row>
    <row r="11" spans="1:61" x14ac:dyDescent="0.35">
      <c r="A11" t="s">
        <v>869</v>
      </c>
      <c r="B11" t="s">
        <v>3829</v>
      </c>
      <c r="L11">
        <v>5000</v>
      </c>
      <c r="V11">
        <v>1779027</v>
      </c>
      <c r="AJ11">
        <v>88633</v>
      </c>
      <c r="BI11">
        <v>1872660</v>
      </c>
    </row>
    <row r="12" spans="1:61" x14ac:dyDescent="0.35">
      <c r="A12" t="s">
        <v>153</v>
      </c>
      <c r="B12" t="s">
        <v>3830</v>
      </c>
      <c r="AV12">
        <v>144000</v>
      </c>
      <c r="AZ12">
        <v>8213032</v>
      </c>
      <c r="BI12">
        <v>8357032</v>
      </c>
    </row>
    <row r="13" spans="1:61" x14ac:dyDescent="0.35">
      <c r="A13" t="s">
        <v>945</v>
      </c>
      <c r="B13" t="s">
        <v>3831</v>
      </c>
      <c r="AA13">
        <v>330120</v>
      </c>
      <c r="BB13">
        <v>2575471</v>
      </c>
      <c r="BI13">
        <v>2905591</v>
      </c>
    </row>
    <row r="14" spans="1:61" x14ac:dyDescent="0.35">
      <c r="A14" t="s">
        <v>3800</v>
      </c>
      <c r="B14" t="s">
        <v>3832</v>
      </c>
      <c r="AP14">
        <v>1205000</v>
      </c>
      <c r="BI14">
        <v>1205000</v>
      </c>
    </row>
    <row r="15" spans="1:61" x14ac:dyDescent="0.35">
      <c r="A15" t="s">
        <v>516</v>
      </c>
      <c r="B15" t="s">
        <v>3833</v>
      </c>
      <c r="I15">
        <v>228540</v>
      </c>
      <c r="M15">
        <v>11000</v>
      </c>
      <c r="BI15">
        <v>239540</v>
      </c>
    </row>
    <row r="16" spans="1:61" x14ac:dyDescent="0.35">
      <c r="A16" t="s">
        <v>1248</v>
      </c>
      <c r="B16" t="s">
        <v>3834</v>
      </c>
      <c r="AJ16">
        <v>273416</v>
      </c>
      <c r="BI16">
        <v>273416</v>
      </c>
    </row>
    <row r="17" spans="1:61" x14ac:dyDescent="0.35">
      <c r="A17" t="s">
        <v>222</v>
      </c>
      <c r="B17" t="s">
        <v>3835</v>
      </c>
      <c r="L17">
        <v>892686</v>
      </c>
      <c r="BI17">
        <v>892686</v>
      </c>
    </row>
    <row r="18" spans="1:61" x14ac:dyDescent="0.35">
      <c r="A18" t="s">
        <v>1190</v>
      </c>
      <c r="B18" t="s">
        <v>3836</v>
      </c>
      <c r="S18">
        <v>122000</v>
      </c>
      <c r="AG18">
        <v>8329828</v>
      </c>
      <c r="BI18">
        <v>8451828</v>
      </c>
    </row>
    <row r="19" spans="1:61" x14ac:dyDescent="0.35">
      <c r="A19" t="s">
        <v>454</v>
      </c>
      <c r="B19" t="s">
        <v>3837</v>
      </c>
      <c r="AL19">
        <v>3545044</v>
      </c>
      <c r="AR19">
        <v>306000</v>
      </c>
      <c r="AS19">
        <v>615000</v>
      </c>
      <c r="AT19">
        <v>112298</v>
      </c>
      <c r="BI19">
        <v>4578342</v>
      </c>
    </row>
    <row r="20" spans="1:61" x14ac:dyDescent="0.35">
      <c r="A20" t="s">
        <v>71</v>
      </c>
      <c r="B20" t="s">
        <v>3838</v>
      </c>
      <c r="AU20">
        <v>1830000</v>
      </c>
      <c r="BI20">
        <v>1830000</v>
      </c>
    </row>
    <row r="21" spans="1:61" x14ac:dyDescent="0.35">
      <c r="A21" t="s">
        <v>3801</v>
      </c>
      <c r="B21" t="s">
        <v>3839</v>
      </c>
      <c r="R21">
        <v>10000</v>
      </c>
      <c r="AW21">
        <v>225000</v>
      </c>
      <c r="AX21">
        <v>610000</v>
      </c>
      <c r="BI21">
        <v>845000</v>
      </c>
    </row>
    <row r="22" spans="1:61" x14ac:dyDescent="0.35">
      <c r="A22" t="s">
        <v>1696</v>
      </c>
      <c r="B22" t="s">
        <v>3840</v>
      </c>
      <c r="AD22">
        <v>21310330</v>
      </c>
      <c r="AQ22">
        <v>4400</v>
      </c>
      <c r="BI22">
        <v>21314730</v>
      </c>
    </row>
    <row r="23" spans="1:61" x14ac:dyDescent="0.35">
      <c r="A23" t="s">
        <v>200</v>
      </c>
      <c r="B23" t="s">
        <v>3841</v>
      </c>
      <c r="AR23">
        <v>358000</v>
      </c>
      <c r="AS23">
        <v>2328000</v>
      </c>
      <c r="BI23">
        <v>2686000</v>
      </c>
    </row>
    <row r="24" spans="1:61" x14ac:dyDescent="0.35">
      <c r="A24" t="s">
        <v>64</v>
      </c>
      <c r="B24" t="s">
        <v>3842</v>
      </c>
      <c r="AP24">
        <v>2085040</v>
      </c>
      <c r="BI24">
        <v>2085040</v>
      </c>
    </row>
    <row r="25" spans="1:61" x14ac:dyDescent="0.35">
      <c r="A25" t="s">
        <v>3192</v>
      </c>
      <c r="B25" t="s">
        <v>3843</v>
      </c>
      <c r="N25">
        <v>35000</v>
      </c>
      <c r="Q25">
        <v>820000</v>
      </c>
      <c r="BI25">
        <v>855000</v>
      </c>
    </row>
    <row r="26" spans="1:61" x14ac:dyDescent="0.35">
      <c r="A26" t="s">
        <v>1171</v>
      </c>
      <c r="B26" t="s">
        <v>3844</v>
      </c>
      <c r="AU26">
        <v>760000</v>
      </c>
      <c r="BI26">
        <v>760000</v>
      </c>
    </row>
    <row r="27" spans="1:61" x14ac:dyDescent="0.35">
      <c r="A27" t="s">
        <v>184</v>
      </c>
      <c r="B27" t="s">
        <v>3845</v>
      </c>
      <c r="W27">
        <v>7313278</v>
      </c>
      <c r="BI27">
        <v>7313278</v>
      </c>
    </row>
    <row r="28" spans="1:61" x14ac:dyDescent="0.35">
      <c r="A28" t="s">
        <v>664</v>
      </c>
      <c r="B28" t="s">
        <v>3846</v>
      </c>
      <c r="M28">
        <v>1018082</v>
      </c>
      <c r="BI28">
        <v>1018082</v>
      </c>
    </row>
    <row r="29" spans="1:61" x14ac:dyDescent="0.35">
      <c r="A29" t="s">
        <v>1314</v>
      </c>
      <c r="B29" t="s">
        <v>3847</v>
      </c>
      <c r="S29">
        <v>100000</v>
      </c>
      <c r="BI29">
        <v>100000</v>
      </c>
    </row>
    <row r="30" spans="1:61" x14ac:dyDescent="0.35">
      <c r="A30" t="s">
        <v>209</v>
      </c>
      <c r="B30" t="s">
        <v>3802</v>
      </c>
      <c r="M30">
        <v>171781</v>
      </c>
      <c r="BI30">
        <v>171781</v>
      </c>
    </row>
    <row r="31" spans="1:61" x14ac:dyDescent="0.35">
      <c r="A31" t="s">
        <v>192</v>
      </c>
      <c r="B31" t="s">
        <v>3848</v>
      </c>
      <c r="Y31">
        <v>20535379</v>
      </c>
      <c r="BI31">
        <v>20535379</v>
      </c>
    </row>
    <row r="32" spans="1:61" x14ac:dyDescent="0.35">
      <c r="A32" t="s">
        <v>1377</v>
      </c>
      <c r="B32" t="s">
        <v>3849</v>
      </c>
      <c r="N32">
        <v>35000</v>
      </c>
      <c r="X32">
        <v>244426</v>
      </c>
      <c r="AG32">
        <v>30008</v>
      </c>
      <c r="BI32">
        <v>309434</v>
      </c>
    </row>
    <row r="33" spans="1:61" x14ac:dyDescent="0.35">
      <c r="A33" t="s">
        <v>136</v>
      </c>
      <c r="B33" t="s">
        <v>3850</v>
      </c>
      <c r="O33">
        <v>16253739</v>
      </c>
      <c r="BI33">
        <v>16253739</v>
      </c>
    </row>
    <row r="34" spans="1:61" x14ac:dyDescent="0.35">
      <c r="A34" t="s">
        <v>216</v>
      </c>
      <c r="B34" t="s">
        <v>3803</v>
      </c>
      <c r="Z34">
        <v>2208878</v>
      </c>
      <c r="BI34">
        <v>2208878</v>
      </c>
    </row>
    <row r="35" spans="1:61" x14ac:dyDescent="0.35">
      <c r="A35" t="s">
        <v>281</v>
      </c>
      <c r="B35" t="s">
        <v>3851</v>
      </c>
      <c r="AD35">
        <v>4000</v>
      </c>
      <c r="AI35">
        <v>61480</v>
      </c>
      <c r="AN35">
        <v>38640</v>
      </c>
      <c r="AQ35">
        <v>121900</v>
      </c>
      <c r="BI35">
        <v>226020</v>
      </c>
    </row>
    <row r="36" spans="1:61" x14ac:dyDescent="0.35">
      <c r="A36" t="s">
        <v>830</v>
      </c>
      <c r="B36" t="s">
        <v>3852</v>
      </c>
      <c r="N36">
        <v>335000</v>
      </c>
      <c r="O36">
        <v>90000</v>
      </c>
      <c r="Q36">
        <v>55000</v>
      </c>
      <c r="R36">
        <v>50000</v>
      </c>
      <c r="S36">
        <v>38000</v>
      </c>
      <c r="BI36">
        <v>568000</v>
      </c>
    </row>
    <row r="37" spans="1:61" x14ac:dyDescent="0.35">
      <c r="A37" t="s">
        <v>161</v>
      </c>
      <c r="B37" t="s">
        <v>3853</v>
      </c>
      <c r="V37">
        <v>530212</v>
      </c>
      <c r="BI37">
        <v>530212</v>
      </c>
    </row>
    <row r="38" spans="1:61" x14ac:dyDescent="0.35">
      <c r="A38" t="s">
        <v>340</v>
      </c>
      <c r="B38" t="s">
        <v>3854</v>
      </c>
      <c r="P38">
        <v>2370609</v>
      </c>
      <c r="BI38">
        <v>2370609</v>
      </c>
    </row>
    <row r="39" spans="1:61" x14ac:dyDescent="0.35">
      <c r="A39" t="s">
        <v>462</v>
      </c>
      <c r="B39" t="s">
        <v>3804</v>
      </c>
      <c r="C39">
        <v>529001</v>
      </c>
      <c r="BI39">
        <v>529001</v>
      </c>
    </row>
    <row r="40" spans="1:61" x14ac:dyDescent="0.35">
      <c r="A40" t="s">
        <v>144</v>
      </c>
      <c r="B40" t="s">
        <v>3855</v>
      </c>
      <c r="AF40">
        <v>130540</v>
      </c>
      <c r="BF40">
        <v>1000</v>
      </c>
      <c r="BG40">
        <v>14024</v>
      </c>
      <c r="BI40">
        <v>145564</v>
      </c>
    </row>
    <row r="41" spans="1:61" x14ac:dyDescent="0.35">
      <c r="A41" t="s">
        <v>2634</v>
      </c>
      <c r="B41" t="s">
        <v>3856</v>
      </c>
      <c r="G41">
        <v>6000</v>
      </c>
      <c r="AS41">
        <v>124000</v>
      </c>
      <c r="AT41">
        <v>12402705</v>
      </c>
      <c r="BI41">
        <v>12532705</v>
      </c>
    </row>
    <row r="42" spans="1:61" x14ac:dyDescent="0.35">
      <c r="A42" t="s">
        <v>685</v>
      </c>
      <c r="B42" t="s">
        <v>3805</v>
      </c>
      <c r="D42">
        <v>562000</v>
      </c>
      <c r="BI42">
        <v>562000</v>
      </c>
    </row>
    <row r="43" spans="1:61" x14ac:dyDescent="0.35">
      <c r="A43" t="s">
        <v>739</v>
      </c>
      <c r="B43" t="s">
        <v>3806</v>
      </c>
      <c r="F43">
        <v>1759016</v>
      </c>
      <c r="H43">
        <v>5800</v>
      </c>
      <c r="M43">
        <v>10007</v>
      </c>
      <c r="AK43">
        <v>48000</v>
      </c>
      <c r="BI43">
        <v>1822823</v>
      </c>
    </row>
    <row r="44" spans="1:61" x14ac:dyDescent="0.35">
      <c r="A44" t="s">
        <v>2529</v>
      </c>
      <c r="B44" t="s">
        <v>3807</v>
      </c>
      <c r="H44">
        <v>590170</v>
      </c>
      <c r="BI44">
        <v>590170</v>
      </c>
    </row>
    <row r="45" spans="1:61" x14ac:dyDescent="0.35">
      <c r="A45" t="s">
        <v>3104</v>
      </c>
      <c r="B45" t="s">
        <v>3808</v>
      </c>
      <c r="I45">
        <v>5860</v>
      </c>
      <c r="K45">
        <v>63000</v>
      </c>
      <c r="BI45">
        <v>68860</v>
      </c>
    </row>
    <row r="46" spans="1:61" x14ac:dyDescent="0.35">
      <c r="A46" t="s">
        <v>231</v>
      </c>
      <c r="B46" t="s">
        <v>3809</v>
      </c>
      <c r="J46">
        <v>264002</v>
      </c>
      <c r="BI46">
        <v>264002</v>
      </c>
    </row>
    <row r="47" spans="1:61" x14ac:dyDescent="0.35">
      <c r="A47" t="s">
        <v>648</v>
      </c>
      <c r="B47" t="s">
        <v>3810</v>
      </c>
      <c r="E47">
        <v>216000</v>
      </c>
      <c r="F47">
        <v>2587000</v>
      </c>
      <c r="AT47">
        <v>20010</v>
      </c>
      <c r="BI47">
        <v>2823010</v>
      </c>
    </row>
    <row r="48" spans="1:61" x14ac:dyDescent="0.35">
      <c r="A48" t="s">
        <v>73</v>
      </c>
      <c r="B48" t="s">
        <v>3811</v>
      </c>
      <c r="K48">
        <v>2548548</v>
      </c>
      <c r="BI48">
        <v>2548548</v>
      </c>
    </row>
    <row r="49" spans="1:61" x14ac:dyDescent="0.35">
      <c r="A49" t="s">
        <v>272</v>
      </c>
      <c r="B49" t="s">
        <v>3812</v>
      </c>
      <c r="T49">
        <v>504000</v>
      </c>
      <c r="BI49">
        <v>504000</v>
      </c>
    </row>
    <row r="50" spans="1:61" x14ac:dyDescent="0.35">
      <c r="A50" t="s">
        <v>368</v>
      </c>
      <c r="B50" t="s">
        <v>3857</v>
      </c>
      <c r="U50">
        <v>2677420</v>
      </c>
      <c r="BI50">
        <v>2677420</v>
      </c>
    </row>
    <row r="51" spans="1:61" x14ac:dyDescent="0.35">
      <c r="A51" t="s">
        <v>433</v>
      </c>
      <c r="B51" t="s">
        <v>3858</v>
      </c>
      <c r="W51">
        <v>207000</v>
      </c>
      <c r="BI51">
        <v>207000</v>
      </c>
    </row>
    <row r="52" spans="1:61" x14ac:dyDescent="0.35">
      <c r="A52" t="s">
        <v>439</v>
      </c>
      <c r="B52" t="s">
        <v>3859</v>
      </c>
      <c r="X52">
        <v>240006</v>
      </c>
      <c r="AG52">
        <v>102600</v>
      </c>
      <c r="AY52">
        <v>190000</v>
      </c>
      <c r="BA52">
        <v>520217</v>
      </c>
      <c r="BC52">
        <v>1668088</v>
      </c>
      <c r="BI52">
        <v>2720911</v>
      </c>
    </row>
    <row r="53" spans="1:61" x14ac:dyDescent="0.35">
      <c r="A53" t="s">
        <v>3084</v>
      </c>
      <c r="B53" t="s">
        <v>3860</v>
      </c>
      <c r="AM53">
        <v>766500</v>
      </c>
      <c r="BI53">
        <v>766500</v>
      </c>
    </row>
    <row r="54" spans="1:61" x14ac:dyDescent="0.35">
      <c r="A54" t="s">
        <v>1013</v>
      </c>
      <c r="B54" t="s">
        <v>3861</v>
      </c>
      <c r="AM54">
        <v>1417500</v>
      </c>
      <c r="BE54">
        <v>1007004</v>
      </c>
      <c r="BI54">
        <v>2424504</v>
      </c>
    </row>
    <row r="55" spans="1:61" x14ac:dyDescent="0.35">
      <c r="A55" t="s">
        <v>3813</v>
      </c>
      <c r="B55" s="5" t="s">
        <v>3862</v>
      </c>
      <c r="AM55">
        <v>945000</v>
      </c>
      <c r="BI55">
        <v>945000</v>
      </c>
    </row>
    <row r="56" spans="1:61" x14ac:dyDescent="0.35">
      <c r="A56" t="s">
        <v>613</v>
      </c>
      <c r="B56" t="s">
        <v>3863</v>
      </c>
      <c r="AC56">
        <v>1842005</v>
      </c>
      <c r="AH56">
        <v>3864001</v>
      </c>
      <c r="AM56">
        <v>1639992</v>
      </c>
      <c r="AO56">
        <v>558499</v>
      </c>
      <c r="BI56">
        <v>7904497</v>
      </c>
    </row>
    <row r="57" spans="1:61" x14ac:dyDescent="0.35">
      <c r="A57" t="s">
        <v>940</v>
      </c>
      <c r="B57" t="s">
        <v>3864</v>
      </c>
      <c r="AC57">
        <v>13709157</v>
      </c>
      <c r="BI57">
        <v>13709157</v>
      </c>
    </row>
    <row r="58" spans="1:61" x14ac:dyDescent="0.35">
      <c r="A58" t="s">
        <v>805</v>
      </c>
      <c r="B58" t="s">
        <v>3865</v>
      </c>
      <c r="AH58">
        <v>2574000</v>
      </c>
      <c r="AM58">
        <v>94500</v>
      </c>
      <c r="AO58">
        <v>100000</v>
      </c>
      <c r="BI58">
        <v>2768500</v>
      </c>
    </row>
    <row r="59" spans="1:61" x14ac:dyDescent="0.35">
      <c r="A59" t="s">
        <v>3823</v>
      </c>
      <c r="BH59">
        <v>88</v>
      </c>
      <c r="BI59">
        <v>88</v>
      </c>
    </row>
    <row r="60" spans="1:61" x14ac:dyDescent="0.35">
      <c r="A60" t="s">
        <v>3595</v>
      </c>
      <c r="C60">
        <v>529001</v>
      </c>
      <c r="D60">
        <v>562000</v>
      </c>
      <c r="E60">
        <v>216000</v>
      </c>
      <c r="F60">
        <v>4346016</v>
      </c>
      <c r="G60">
        <v>6000</v>
      </c>
      <c r="H60">
        <v>595970</v>
      </c>
      <c r="I60">
        <v>234400</v>
      </c>
      <c r="J60">
        <v>264002</v>
      </c>
      <c r="K60">
        <v>2633702</v>
      </c>
      <c r="L60">
        <v>897686</v>
      </c>
      <c r="M60">
        <v>1210870</v>
      </c>
      <c r="N60">
        <v>405000</v>
      </c>
      <c r="O60">
        <v>16343739</v>
      </c>
      <c r="P60">
        <v>2370609</v>
      </c>
      <c r="Q60">
        <v>875000</v>
      </c>
      <c r="R60">
        <v>60000</v>
      </c>
      <c r="S60">
        <v>260000</v>
      </c>
      <c r="T60">
        <v>504000</v>
      </c>
      <c r="U60">
        <v>6303532</v>
      </c>
      <c r="V60">
        <v>2309239</v>
      </c>
      <c r="W60">
        <v>7520278</v>
      </c>
      <c r="X60">
        <v>484432</v>
      </c>
      <c r="Y60">
        <v>20535379</v>
      </c>
      <c r="Z60">
        <v>2208878</v>
      </c>
      <c r="AA60">
        <v>18490718</v>
      </c>
      <c r="AB60">
        <v>3125281</v>
      </c>
      <c r="AC60">
        <v>15551162</v>
      </c>
      <c r="AD60">
        <v>21314330</v>
      </c>
      <c r="AE60">
        <v>283900</v>
      </c>
      <c r="AF60">
        <v>130540</v>
      </c>
      <c r="AG60">
        <v>8462436</v>
      </c>
      <c r="AH60">
        <v>6438001</v>
      </c>
      <c r="AI60">
        <v>61480</v>
      </c>
      <c r="AJ60">
        <v>862390</v>
      </c>
      <c r="AK60">
        <v>1027410</v>
      </c>
      <c r="AL60">
        <v>3545044</v>
      </c>
      <c r="AM60">
        <v>4863492</v>
      </c>
      <c r="AN60">
        <v>38640</v>
      </c>
      <c r="AO60">
        <v>658499</v>
      </c>
      <c r="AP60">
        <v>3290040</v>
      </c>
      <c r="AQ60">
        <v>126300</v>
      </c>
      <c r="AR60">
        <v>806000</v>
      </c>
      <c r="AS60">
        <v>3067000</v>
      </c>
      <c r="AT60">
        <v>12535013</v>
      </c>
      <c r="AU60">
        <v>2590000</v>
      </c>
      <c r="AV60">
        <v>144000</v>
      </c>
      <c r="AW60">
        <v>225000</v>
      </c>
      <c r="AX60">
        <v>610000</v>
      </c>
      <c r="AY60">
        <v>190000</v>
      </c>
      <c r="AZ60">
        <v>8213032</v>
      </c>
      <c r="BA60">
        <v>520217</v>
      </c>
      <c r="BB60">
        <v>2838496</v>
      </c>
      <c r="BC60">
        <v>1668088</v>
      </c>
      <c r="BD60">
        <v>3972280</v>
      </c>
      <c r="BE60">
        <v>1007004</v>
      </c>
      <c r="BF60">
        <v>1000</v>
      </c>
      <c r="BG60">
        <v>14024</v>
      </c>
      <c r="BH60">
        <v>88</v>
      </c>
      <c r="BI60">
        <v>198346638</v>
      </c>
    </row>
  </sheetData>
  <autoFilter ref="A4:BI4" xr:uid="{BF0B9480-9A4E-4661-A33F-55DD39173C6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E1C51-C6C2-47F3-B657-385AE99D4258}">
  <dimension ref="A3:C14"/>
  <sheetViews>
    <sheetView topLeftCell="A7" workbookViewId="0">
      <selection activeCell="B23" sqref="B23"/>
    </sheetView>
  </sheetViews>
  <sheetFormatPr defaultRowHeight="14.5" x14ac:dyDescent="0.35"/>
  <cols>
    <col min="1" max="1" width="24.81640625" bestFit="1" customWidth="1"/>
    <col min="2" max="2" width="21.81640625" bestFit="1" customWidth="1"/>
    <col min="3" max="3" width="27" bestFit="1" customWidth="1"/>
    <col min="4" max="4" width="23.26953125" bestFit="1" customWidth="1"/>
  </cols>
  <sheetData>
    <row r="3" spans="1:3" x14ac:dyDescent="0.35">
      <c r="A3" s="9" t="s">
        <v>6080</v>
      </c>
      <c r="B3" t="s">
        <v>6081</v>
      </c>
      <c r="C3" t="s">
        <v>6082</v>
      </c>
    </row>
    <row r="4" spans="1:3" x14ac:dyDescent="0.35">
      <c r="A4" s="10" t="s">
        <v>813</v>
      </c>
      <c r="B4">
        <v>3299650</v>
      </c>
      <c r="C4">
        <v>2502986</v>
      </c>
    </row>
    <row r="5" spans="1:3" x14ac:dyDescent="0.35">
      <c r="A5" s="11" t="s">
        <v>3824</v>
      </c>
      <c r="B5">
        <v>3299650</v>
      </c>
      <c r="C5">
        <v>2502986</v>
      </c>
    </row>
    <row r="6" spans="1:3" x14ac:dyDescent="0.35">
      <c r="A6" s="10" t="s">
        <v>92</v>
      </c>
      <c r="B6">
        <v>6871887</v>
      </c>
      <c r="C6">
        <v>3729217</v>
      </c>
    </row>
    <row r="7" spans="1:3" x14ac:dyDescent="0.35">
      <c r="A7" s="11" t="s">
        <v>3828</v>
      </c>
      <c r="B7">
        <v>6871887</v>
      </c>
      <c r="C7">
        <v>3729217</v>
      </c>
    </row>
    <row r="8" spans="1:3" x14ac:dyDescent="0.35">
      <c r="A8" s="10" t="s">
        <v>869</v>
      </c>
      <c r="B8">
        <v>1604196</v>
      </c>
      <c r="C8">
        <v>1400000</v>
      </c>
    </row>
    <row r="9" spans="1:3" x14ac:dyDescent="0.35">
      <c r="A9" s="11" t="s">
        <v>3829</v>
      </c>
      <c r="B9">
        <v>1604196</v>
      </c>
      <c r="C9">
        <v>1400000</v>
      </c>
    </row>
    <row r="10" spans="1:3" x14ac:dyDescent="0.35">
      <c r="A10" s="10" t="s">
        <v>945</v>
      </c>
      <c r="B10">
        <v>4501862</v>
      </c>
      <c r="C10">
        <v>2317969</v>
      </c>
    </row>
    <row r="11" spans="1:3" x14ac:dyDescent="0.35">
      <c r="A11" s="11" t="s">
        <v>3831</v>
      </c>
      <c r="B11">
        <v>4501862</v>
      </c>
      <c r="C11">
        <v>2317969</v>
      </c>
    </row>
    <row r="12" spans="1:3" x14ac:dyDescent="0.35">
      <c r="A12" s="10" t="s">
        <v>1248</v>
      </c>
      <c r="B12">
        <v>642414</v>
      </c>
      <c r="C12">
        <v>359215</v>
      </c>
    </row>
    <row r="13" spans="1:3" x14ac:dyDescent="0.35">
      <c r="A13" s="11" t="s">
        <v>3834</v>
      </c>
      <c r="B13">
        <v>642414</v>
      </c>
      <c r="C13">
        <v>359215</v>
      </c>
    </row>
    <row r="14" spans="1:3" x14ac:dyDescent="0.35">
      <c r="A14" s="10" t="s">
        <v>3595</v>
      </c>
      <c r="B14">
        <v>16920009</v>
      </c>
      <c r="C14">
        <v>10309387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BD6F9-79AD-471F-B77C-FB1388A0C1D2}">
  <dimension ref="A1:G1267"/>
  <sheetViews>
    <sheetView workbookViewId="0">
      <selection activeCell="I18" sqref="I18"/>
    </sheetView>
  </sheetViews>
  <sheetFormatPr defaultRowHeight="14.5" x14ac:dyDescent="0.35"/>
  <cols>
    <col min="1" max="1" width="18.1796875" bestFit="1" customWidth="1"/>
    <col min="2" max="2" width="15.6328125" bestFit="1" customWidth="1"/>
    <col min="3" max="4" width="3.81640625" bestFit="1" customWidth="1"/>
    <col min="5" max="5" width="1.81640625" bestFit="1" customWidth="1"/>
    <col min="6" max="6" width="2.81640625" bestFit="1" customWidth="1"/>
    <col min="7" max="7" width="10.36328125" bestFit="1" customWidth="1"/>
  </cols>
  <sheetData>
    <row r="1" spans="1:7" x14ac:dyDescent="0.35">
      <c r="A1" s="9" t="s">
        <v>10</v>
      </c>
      <c r="B1" t="s">
        <v>6085</v>
      </c>
    </row>
    <row r="3" spans="1:7" x14ac:dyDescent="0.35">
      <c r="A3" s="9" t="s">
        <v>6083</v>
      </c>
      <c r="B3" s="9" t="s">
        <v>6084</v>
      </c>
    </row>
    <row r="4" spans="1:7" x14ac:dyDescent="0.35">
      <c r="A4" s="9" t="s">
        <v>6080</v>
      </c>
      <c r="B4">
        <v>1</v>
      </c>
      <c r="C4">
        <v>2</v>
      </c>
      <c r="D4">
        <v>3</v>
      </c>
      <c r="E4">
        <v>4</v>
      </c>
      <c r="F4">
        <v>32</v>
      </c>
      <c r="G4" t="s">
        <v>3595</v>
      </c>
    </row>
    <row r="5" spans="1:7" x14ac:dyDescent="0.35">
      <c r="A5" s="10" t="s">
        <v>1797</v>
      </c>
      <c r="B5">
        <v>1</v>
      </c>
      <c r="G5">
        <v>1</v>
      </c>
    </row>
    <row r="6" spans="1:7" x14ac:dyDescent="0.35">
      <c r="A6" s="10" t="s">
        <v>4820</v>
      </c>
      <c r="B6">
        <v>2</v>
      </c>
      <c r="C6">
        <v>3</v>
      </c>
      <c r="G6">
        <v>5</v>
      </c>
    </row>
    <row r="7" spans="1:7" x14ac:dyDescent="0.35">
      <c r="A7" s="10" t="s">
        <v>180</v>
      </c>
      <c r="B7">
        <v>1</v>
      </c>
      <c r="C7">
        <v>1</v>
      </c>
      <c r="G7">
        <v>2</v>
      </c>
    </row>
    <row r="8" spans="1:7" x14ac:dyDescent="0.35">
      <c r="A8" s="10" t="s">
        <v>806</v>
      </c>
      <c r="B8">
        <v>1</v>
      </c>
      <c r="G8">
        <v>1</v>
      </c>
    </row>
    <row r="9" spans="1:7" x14ac:dyDescent="0.35">
      <c r="A9" s="10" t="s">
        <v>3596</v>
      </c>
      <c r="B9">
        <v>1</v>
      </c>
      <c r="G9">
        <v>1</v>
      </c>
    </row>
    <row r="10" spans="1:7" x14ac:dyDescent="0.35">
      <c r="A10" s="10" t="s">
        <v>3214</v>
      </c>
      <c r="B10">
        <v>1</v>
      </c>
      <c r="C10">
        <v>1</v>
      </c>
      <c r="G10">
        <v>2</v>
      </c>
    </row>
    <row r="11" spans="1:7" x14ac:dyDescent="0.35">
      <c r="A11" s="10" t="s">
        <v>3217</v>
      </c>
      <c r="B11">
        <v>1</v>
      </c>
      <c r="C11">
        <v>2</v>
      </c>
      <c r="G11">
        <v>3</v>
      </c>
    </row>
    <row r="12" spans="1:7" x14ac:dyDescent="0.35">
      <c r="A12" s="10" t="s">
        <v>1802</v>
      </c>
      <c r="B12">
        <v>1</v>
      </c>
      <c r="G12">
        <v>1</v>
      </c>
    </row>
    <row r="13" spans="1:7" x14ac:dyDescent="0.35">
      <c r="A13" s="10" t="s">
        <v>5409</v>
      </c>
      <c r="C13">
        <v>1</v>
      </c>
      <c r="D13">
        <v>1</v>
      </c>
      <c r="G13">
        <v>2</v>
      </c>
    </row>
    <row r="14" spans="1:7" x14ac:dyDescent="0.35">
      <c r="A14" s="10" t="s">
        <v>5487</v>
      </c>
      <c r="D14">
        <v>1</v>
      </c>
      <c r="G14">
        <v>1</v>
      </c>
    </row>
    <row r="15" spans="1:7" x14ac:dyDescent="0.35">
      <c r="A15" s="10" t="s">
        <v>190</v>
      </c>
      <c r="C15">
        <v>1</v>
      </c>
      <c r="D15">
        <v>1</v>
      </c>
      <c r="G15">
        <v>2</v>
      </c>
    </row>
    <row r="16" spans="1:7" x14ac:dyDescent="0.35">
      <c r="A16" s="10" t="s">
        <v>3603</v>
      </c>
      <c r="B16">
        <v>2</v>
      </c>
      <c r="G16">
        <v>2</v>
      </c>
    </row>
    <row r="17" spans="1:7" x14ac:dyDescent="0.35">
      <c r="A17" s="10" t="s">
        <v>2052</v>
      </c>
      <c r="B17">
        <v>1</v>
      </c>
      <c r="G17">
        <v>1</v>
      </c>
    </row>
    <row r="18" spans="1:7" x14ac:dyDescent="0.35">
      <c r="A18" s="10" t="s">
        <v>2055</v>
      </c>
      <c r="B18">
        <v>1</v>
      </c>
      <c r="G18">
        <v>1</v>
      </c>
    </row>
    <row r="19" spans="1:7" x14ac:dyDescent="0.35">
      <c r="A19" s="10" t="s">
        <v>5180</v>
      </c>
      <c r="B19">
        <v>1</v>
      </c>
      <c r="G19">
        <v>1</v>
      </c>
    </row>
    <row r="20" spans="1:7" x14ac:dyDescent="0.35">
      <c r="A20" s="10" t="s">
        <v>2061</v>
      </c>
      <c r="B20">
        <v>1</v>
      </c>
      <c r="G20">
        <v>1</v>
      </c>
    </row>
    <row r="21" spans="1:7" x14ac:dyDescent="0.35">
      <c r="A21" s="10" t="s">
        <v>444</v>
      </c>
      <c r="B21">
        <v>3</v>
      </c>
      <c r="C21">
        <v>1</v>
      </c>
      <c r="G21">
        <v>4</v>
      </c>
    </row>
    <row r="22" spans="1:7" x14ac:dyDescent="0.35">
      <c r="A22" s="10" t="s">
        <v>2478</v>
      </c>
      <c r="C22">
        <v>1</v>
      </c>
      <c r="G22">
        <v>1</v>
      </c>
    </row>
    <row r="23" spans="1:7" x14ac:dyDescent="0.35">
      <c r="A23" s="10" t="s">
        <v>1155</v>
      </c>
      <c r="D23">
        <v>1</v>
      </c>
      <c r="G23">
        <v>1</v>
      </c>
    </row>
    <row r="24" spans="1:7" x14ac:dyDescent="0.35">
      <c r="A24" s="10" t="s">
        <v>3700</v>
      </c>
      <c r="B24">
        <v>2</v>
      </c>
      <c r="G24">
        <v>2</v>
      </c>
    </row>
    <row r="25" spans="1:7" x14ac:dyDescent="0.35">
      <c r="A25" s="10" t="s">
        <v>6009</v>
      </c>
      <c r="B25">
        <v>1</v>
      </c>
      <c r="G25">
        <v>1</v>
      </c>
    </row>
    <row r="26" spans="1:7" x14ac:dyDescent="0.35">
      <c r="A26" s="10" t="s">
        <v>4044</v>
      </c>
      <c r="B26">
        <v>1</v>
      </c>
      <c r="C26">
        <v>1</v>
      </c>
      <c r="G26">
        <v>2</v>
      </c>
    </row>
    <row r="27" spans="1:7" x14ac:dyDescent="0.35">
      <c r="A27" s="10" t="s">
        <v>5108</v>
      </c>
      <c r="B27">
        <v>1</v>
      </c>
      <c r="C27">
        <v>2</v>
      </c>
      <c r="G27">
        <v>3</v>
      </c>
    </row>
    <row r="28" spans="1:7" x14ac:dyDescent="0.35">
      <c r="A28" s="10" t="s">
        <v>3968</v>
      </c>
      <c r="B28">
        <v>2</v>
      </c>
      <c r="C28">
        <v>2</v>
      </c>
      <c r="G28">
        <v>4</v>
      </c>
    </row>
    <row r="29" spans="1:7" x14ac:dyDescent="0.35">
      <c r="A29" s="10" t="s">
        <v>5187</v>
      </c>
      <c r="B29">
        <v>1</v>
      </c>
      <c r="G29">
        <v>1</v>
      </c>
    </row>
    <row r="30" spans="1:7" x14ac:dyDescent="0.35">
      <c r="A30" s="10" t="s">
        <v>3738</v>
      </c>
      <c r="B30">
        <v>1</v>
      </c>
      <c r="G30">
        <v>1</v>
      </c>
    </row>
    <row r="31" spans="1:7" x14ac:dyDescent="0.35">
      <c r="A31" s="10" t="s">
        <v>2483</v>
      </c>
      <c r="B31">
        <v>1</v>
      </c>
      <c r="G31">
        <v>1</v>
      </c>
    </row>
    <row r="32" spans="1:7" x14ac:dyDescent="0.35">
      <c r="A32" s="10" t="s">
        <v>3044</v>
      </c>
      <c r="B32">
        <v>1</v>
      </c>
      <c r="G32">
        <v>1</v>
      </c>
    </row>
    <row r="33" spans="1:7" x14ac:dyDescent="0.35">
      <c r="A33" s="10" t="s">
        <v>1368</v>
      </c>
      <c r="B33">
        <v>2</v>
      </c>
      <c r="G33">
        <v>2</v>
      </c>
    </row>
    <row r="34" spans="1:7" x14ac:dyDescent="0.35">
      <c r="A34" s="10" t="s">
        <v>450</v>
      </c>
      <c r="B34">
        <v>1</v>
      </c>
      <c r="G34">
        <v>1</v>
      </c>
    </row>
    <row r="35" spans="1:7" x14ac:dyDescent="0.35">
      <c r="A35" s="10" t="s">
        <v>1372</v>
      </c>
      <c r="B35">
        <v>1</v>
      </c>
      <c r="G35">
        <v>1</v>
      </c>
    </row>
    <row r="36" spans="1:7" x14ac:dyDescent="0.35">
      <c r="A36" s="10" t="s">
        <v>1323</v>
      </c>
      <c r="B36">
        <v>1</v>
      </c>
      <c r="G36">
        <v>1</v>
      </c>
    </row>
    <row r="37" spans="1:7" x14ac:dyDescent="0.35">
      <c r="A37" s="10" t="s">
        <v>2063</v>
      </c>
      <c r="B37">
        <v>1</v>
      </c>
      <c r="G37">
        <v>1</v>
      </c>
    </row>
    <row r="38" spans="1:7" x14ac:dyDescent="0.35">
      <c r="A38" s="10" t="s">
        <v>2693</v>
      </c>
      <c r="B38">
        <v>1</v>
      </c>
      <c r="G38">
        <v>1</v>
      </c>
    </row>
    <row r="39" spans="1:7" x14ac:dyDescent="0.35">
      <c r="A39" s="10" t="s">
        <v>614</v>
      </c>
      <c r="B39">
        <v>1</v>
      </c>
      <c r="G39">
        <v>1</v>
      </c>
    </row>
    <row r="40" spans="1:7" x14ac:dyDescent="0.35">
      <c r="A40" s="10" t="s">
        <v>814</v>
      </c>
      <c r="B40">
        <v>1</v>
      </c>
      <c r="G40">
        <v>1</v>
      </c>
    </row>
    <row r="41" spans="1:7" x14ac:dyDescent="0.35">
      <c r="A41" s="10" t="s">
        <v>2327</v>
      </c>
      <c r="B41">
        <v>1</v>
      </c>
      <c r="G41">
        <v>1</v>
      </c>
    </row>
    <row r="42" spans="1:7" x14ac:dyDescent="0.35">
      <c r="A42" s="10" t="s">
        <v>197</v>
      </c>
      <c r="B42">
        <v>2</v>
      </c>
      <c r="G42">
        <v>2</v>
      </c>
    </row>
    <row r="43" spans="1:7" x14ac:dyDescent="0.35">
      <c r="A43" s="10" t="s">
        <v>5190</v>
      </c>
      <c r="B43">
        <v>1</v>
      </c>
      <c r="G43">
        <v>1</v>
      </c>
    </row>
    <row r="44" spans="1:7" x14ac:dyDescent="0.35">
      <c r="A44" s="10" t="s">
        <v>820</v>
      </c>
      <c r="B44">
        <v>1</v>
      </c>
      <c r="G44">
        <v>1</v>
      </c>
    </row>
    <row r="45" spans="1:7" x14ac:dyDescent="0.35">
      <c r="A45" s="10" t="s">
        <v>3866</v>
      </c>
      <c r="B45">
        <v>1</v>
      </c>
      <c r="G45">
        <v>1</v>
      </c>
    </row>
    <row r="46" spans="1:7" x14ac:dyDescent="0.35">
      <c r="A46" s="10" t="s">
        <v>826</v>
      </c>
      <c r="C46">
        <v>2</v>
      </c>
      <c r="G46">
        <v>2</v>
      </c>
    </row>
    <row r="47" spans="1:7" x14ac:dyDescent="0.35">
      <c r="A47" s="10" t="s">
        <v>2331</v>
      </c>
      <c r="B47">
        <v>3</v>
      </c>
      <c r="G47">
        <v>3</v>
      </c>
    </row>
    <row r="48" spans="1:7" x14ac:dyDescent="0.35">
      <c r="A48" s="10" t="s">
        <v>1592</v>
      </c>
      <c r="B48">
        <v>1</v>
      </c>
      <c r="G48">
        <v>1</v>
      </c>
    </row>
    <row r="49" spans="1:7" x14ac:dyDescent="0.35">
      <c r="A49" s="10" t="s">
        <v>2489</v>
      </c>
      <c r="B49">
        <v>2</v>
      </c>
      <c r="G49">
        <v>2</v>
      </c>
    </row>
    <row r="50" spans="1:7" x14ac:dyDescent="0.35">
      <c r="A50" s="10" t="s">
        <v>2697</v>
      </c>
      <c r="B50">
        <v>1</v>
      </c>
      <c r="G50">
        <v>1</v>
      </c>
    </row>
    <row r="51" spans="1:7" x14ac:dyDescent="0.35">
      <c r="A51" s="10" t="s">
        <v>2700</v>
      </c>
      <c r="B51">
        <v>1</v>
      </c>
      <c r="G51">
        <v>1</v>
      </c>
    </row>
    <row r="52" spans="1:7" x14ac:dyDescent="0.35">
      <c r="A52" s="10" t="s">
        <v>2635</v>
      </c>
      <c r="B52">
        <v>1</v>
      </c>
      <c r="G52">
        <v>1</v>
      </c>
    </row>
    <row r="53" spans="1:7" x14ac:dyDescent="0.35">
      <c r="A53" s="10" t="s">
        <v>2642</v>
      </c>
      <c r="B53">
        <v>1</v>
      </c>
      <c r="G53">
        <v>1</v>
      </c>
    </row>
    <row r="54" spans="1:7" x14ac:dyDescent="0.35">
      <c r="A54" s="10" t="s">
        <v>4892</v>
      </c>
      <c r="B54">
        <v>2</v>
      </c>
      <c r="G54">
        <v>2</v>
      </c>
    </row>
    <row r="55" spans="1:7" x14ac:dyDescent="0.35">
      <c r="A55" s="10" t="s">
        <v>5194</v>
      </c>
      <c r="B55">
        <v>1</v>
      </c>
      <c r="G55">
        <v>1</v>
      </c>
    </row>
    <row r="56" spans="1:7" x14ac:dyDescent="0.35">
      <c r="A56" s="10" t="s">
        <v>1597</v>
      </c>
      <c r="B56">
        <v>1</v>
      </c>
      <c r="G56">
        <v>1</v>
      </c>
    </row>
    <row r="57" spans="1:7" x14ac:dyDescent="0.35">
      <c r="A57" s="10" t="s">
        <v>4051</v>
      </c>
      <c r="B57">
        <v>1</v>
      </c>
      <c r="G57">
        <v>1</v>
      </c>
    </row>
    <row r="58" spans="1:7" x14ac:dyDescent="0.35">
      <c r="A58" s="10" t="s">
        <v>2337</v>
      </c>
      <c r="B58">
        <v>1</v>
      </c>
      <c r="G58">
        <v>1</v>
      </c>
    </row>
    <row r="59" spans="1:7" x14ac:dyDescent="0.35">
      <c r="A59" s="10" t="s">
        <v>3703</v>
      </c>
      <c r="B59">
        <v>1</v>
      </c>
      <c r="G59">
        <v>1</v>
      </c>
    </row>
    <row r="60" spans="1:7" x14ac:dyDescent="0.35">
      <c r="A60" s="10" t="s">
        <v>3449</v>
      </c>
      <c r="B60">
        <v>1</v>
      </c>
      <c r="G60">
        <v>1</v>
      </c>
    </row>
    <row r="61" spans="1:7" x14ac:dyDescent="0.35">
      <c r="A61" s="10" t="s">
        <v>58</v>
      </c>
      <c r="B61">
        <v>2</v>
      </c>
      <c r="G61">
        <v>2</v>
      </c>
    </row>
    <row r="62" spans="1:7" x14ac:dyDescent="0.35">
      <c r="A62" s="10" t="s">
        <v>618</v>
      </c>
      <c r="B62">
        <v>1</v>
      </c>
      <c r="G62">
        <v>1</v>
      </c>
    </row>
    <row r="63" spans="1:7" x14ac:dyDescent="0.35">
      <c r="A63" s="10" t="s">
        <v>1161</v>
      </c>
      <c r="B63">
        <v>1</v>
      </c>
      <c r="G63">
        <v>1</v>
      </c>
    </row>
    <row r="64" spans="1:7" x14ac:dyDescent="0.35">
      <c r="A64" s="10" t="s">
        <v>5417</v>
      </c>
      <c r="B64">
        <v>2</v>
      </c>
      <c r="G64">
        <v>2</v>
      </c>
    </row>
    <row r="65" spans="1:7" x14ac:dyDescent="0.35">
      <c r="A65" s="10" t="s">
        <v>5604</v>
      </c>
      <c r="B65">
        <v>1</v>
      </c>
      <c r="G65">
        <v>1</v>
      </c>
    </row>
    <row r="66" spans="1:7" x14ac:dyDescent="0.35">
      <c r="A66" s="10" t="s">
        <v>5494</v>
      </c>
      <c r="B66">
        <v>1</v>
      </c>
      <c r="G66">
        <v>1</v>
      </c>
    </row>
    <row r="67" spans="1:7" x14ac:dyDescent="0.35">
      <c r="A67" s="10" t="s">
        <v>625</v>
      </c>
      <c r="B67">
        <v>1</v>
      </c>
      <c r="G67">
        <v>1</v>
      </c>
    </row>
    <row r="68" spans="1:7" x14ac:dyDescent="0.35">
      <c r="A68" s="10" t="s">
        <v>632</v>
      </c>
      <c r="B68">
        <v>1</v>
      </c>
      <c r="G68">
        <v>1</v>
      </c>
    </row>
    <row r="69" spans="1:7" x14ac:dyDescent="0.35">
      <c r="A69" s="10" t="s">
        <v>1601</v>
      </c>
      <c r="B69">
        <v>1</v>
      </c>
      <c r="G69">
        <v>1</v>
      </c>
    </row>
    <row r="70" spans="1:7" x14ac:dyDescent="0.35">
      <c r="A70" s="10" t="s">
        <v>1605</v>
      </c>
      <c r="B70">
        <v>1</v>
      </c>
      <c r="G70">
        <v>1</v>
      </c>
    </row>
    <row r="71" spans="1:7" x14ac:dyDescent="0.35">
      <c r="A71" s="10" t="s">
        <v>636</v>
      </c>
      <c r="B71">
        <v>1</v>
      </c>
      <c r="G71">
        <v>1</v>
      </c>
    </row>
    <row r="72" spans="1:7" x14ac:dyDescent="0.35">
      <c r="A72" s="10" t="s">
        <v>639</v>
      </c>
      <c r="B72">
        <v>1</v>
      </c>
      <c r="G72">
        <v>1</v>
      </c>
    </row>
    <row r="73" spans="1:7" x14ac:dyDescent="0.35">
      <c r="A73" s="10" t="s">
        <v>642</v>
      </c>
      <c r="B73">
        <v>1</v>
      </c>
      <c r="G73">
        <v>1</v>
      </c>
    </row>
    <row r="74" spans="1:7" x14ac:dyDescent="0.35">
      <c r="A74" s="10" t="s">
        <v>3371</v>
      </c>
      <c r="C74">
        <v>1</v>
      </c>
      <c r="G74">
        <v>1</v>
      </c>
    </row>
    <row r="75" spans="1:7" x14ac:dyDescent="0.35">
      <c r="A75" s="10" t="s">
        <v>5732</v>
      </c>
      <c r="C75">
        <v>1</v>
      </c>
      <c r="G75">
        <v>1</v>
      </c>
    </row>
    <row r="76" spans="1:7" x14ac:dyDescent="0.35">
      <c r="A76" s="10" t="s">
        <v>72</v>
      </c>
      <c r="B76">
        <v>2</v>
      </c>
      <c r="G76">
        <v>2</v>
      </c>
    </row>
    <row r="77" spans="1:7" x14ac:dyDescent="0.35">
      <c r="A77" s="10" t="s">
        <v>5322</v>
      </c>
      <c r="B77">
        <v>2</v>
      </c>
      <c r="G77">
        <v>2</v>
      </c>
    </row>
    <row r="78" spans="1:7" x14ac:dyDescent="0.35">
      <c r="A78" s="10" t="s">
        <v>3606</v>
      </c>
      <c r="B78">
        <v>1</v>
      </c>
      <c r="G78">
        <v>1</v>
      </c>
    </row>
    <row r="79" spans="1:7" x14ac:dyDescent="0.35">
      <c r="A79" s="10" t="s">
        <v>206</v>
      </c>
      <c r="B79">
        <v>1</v>
      </c>
      <c r="G79">
        <v>1</v>
      </c>
    </row>
    <row r="80" spans="1:7" x14ac:dyDescent="0.35">
      <c r="A80" s="10" t="s">
        <v>1167</v>
      </c>
      <c r="B80">
        <v>4</v>
      </c>
      <c r="G80">
        <v>4</v>
      </c>
    </row>
    <row r="81" spans="1:7" x14ac:dyDescent="0.35">
      <c r="A81" s="10" t="s">
        <v>4898</v>
      </c>
      <c r="B81">
        <v>5</v>
      </c>
      <c r="G81">
        <v>5</v>
      </c>
    </row>
    <row r="82" spans="1:7" x14ac:dyDescent="0.35">
      <c r="A82" s="10" t="s">
        <v>3454</v>
      </c>
      <c r="B82">
        <v>5</v>
      </c>
      <c r="G82">
        <v>5</v>
      </c>
    </row>
    <row r="83" spans="1:7" x14ac:dyDescent="0.35">
      <c r="A83" s="10" t="s">
        <v>1062</v>
      </c>
      <c r="B83">
        <v>1</v>
      </c>
      <c r="G83">
        <v>1</v>
      </c>
    </row>
    <row r="84" spans="1:7" x14ac:dyDescent="0.35">
      <c r="A84" s="10" t="s">
        <v>3220</v>
      </c>
      <c r="B84">
        <v>1</v>
      </c>
      <c r="G84">
        <v>1</v>
      </c>
    </row>
    <row r="85" spans="1:7" x14ac:dyDescent="0.35">
      <c r="A85" s="10" t="s">
        <v>1330</v>
      </c>
      <c r="B85">
        <v>1</v>
      </c>
      <c r="G85">
        <v>1</v>
      </c>
    </row>
    <row r="86" spans="1:7" x14ac:dyDescent="0.35">
      <c r="A86" s="10" t="s">
        <v>213</v>
      </c>
      <c r="B86">
        <v>1</v>
      </c>
      <c r="G86">
        <v>1</v>
      </c>
    </row>
    <row r="87" spans="1:7" x14ac:dyDescent="0.35">
      <c r="A87" s="10" t="s">
        <v>1607</v>
      </c>
      <c r="B87">
        <v>1</v>
      </c>
      <c r="G87">
        <v>1</v>
      </c>
    </row>
    <row r="88" spans="1:7" x14ac:dyDescent="0.35">
      <c r="A88" s="10" t="s">
        <v>3378</v>
      </c>
      <c r="B88">
        <v>1</v>
      </c>
      <c r="G88">
        <v>1</v>
      </c>
    </row>
    <row r="89" spans="1:7" x14ac:dyDescent="0.35">
      <c r="A89" s="10" t="s">
        <v>2647</v>
      </c>
      <c r="B89">
        <v>2</v>
      </c>
      <c r="G89">
        <v>2</v>
      </c>
    </row>
    <row r="90" spans="1:7" x14ac:dyDescent="0.35">
      <c r="A90" s="10" t="s">
        <v>2704</v>
      </c>
      <c r="B90">
        <v>1</v>
      </c>
      <c r="G90">
        <v>1</v>
      </c>
    </row>
    <row r="91" spans="1:7" x14ac:dyDescent="0.35">
      <c r="A91" s="10" t="s">
        <v>2067</v>
      </c>
      <c r="B91">
        <v>1</v>
      </c>
      <c r="G91">
        <v>1</v>
      </c>
    </row>
    <row r="92" spans="1:7" x14ac:dyDescent="0.35">
      <c r="A92" s="10" t="s">
        <v>1172</v>
      </c>
      <c r="C92">
        <v>1</v>
      </c>
      <c r="G92">
        <v>1</v>
      </c>
    </row>
    <row r="93" spans="1:7" x14ac:dyDescent="0.35">
      <c r="A93" s="10" t="s">
        <v>1378</v>
      </c>
      <c r="C93">
        <v>1</v>
      </c>
      <c r="G93">
        <v>1</v>
      </c>
    </row>
    <row r="94" spans="1:7" x14ac:dyDescent="0.35">
      <c r="A94" s="10" t="s">
        <v>2342</v>
      </c>
      <c r="B94">
        <v>1</v>
      </c>
      <c r="G94">
        <v>1</v>
      </c>
    </row>
    <row r="95" spans="1:7" x14ac:dyDescent="0.35">
      <c r="A95" s="10" t="s">
        <v>2073</v>
      </c>
      <c r="B95">
        <v>1</v>
      </c>
      <c r="G95">
        <v>1</v>
      </c>
    </row>
    <row r="96" spans="1:7" x14ac:dyDescent="0.35">
      <c r="A96" s="10" t="s">
        <v>2348</v>
      </c>
      <c r="B96">
        <v>1</v>
      </c>
      <c r="G96">
        <v>1</v>
      </c>
    </row>
    <row r="97" spans="1:7" x14ac:dyDescent="0.35">
      <c r="A97" s="10" t="s">
        <v>835</v>
      </c>
      <c r="B97">
        <v>1</v>
      </c>
      <c r="G97">
        <v>1</v>
      </c>
    </row>
    <row r="98" spans="1:7" x14ac:dyDescent="0.35">
      <c r="A98" s="10" t="s">
        <v>645</v>
      </c>
      <c r="B98">
        <v>1</v>
      </c>
      <c r="G98">
        <v>1</v>
      </c>
    </row>
    <row r="99" spans="1:7" x14ac:dyDescent="0.35">
      <c r="A99" s="10" t="s">
        <v>1178</v>
      </c>
      <c r="B99">
        <v>2</v>
      </c>
      <c r="G99">
        <v>2</v>
      </c>
    </row>
    <row r="100" spans="1:7" x14ac:dyDescent="0.35">
      <c r="A100" s="10" t="s">
        <v>1809</v>
      </c>
      <c r="B100">
        <v>1</v>
      </c>
      <c r="G100">
        <v>1</v>
      </c>
    </row>
    <row r="101" spans="1:7" x14ac:dyDescent="0.35">
      <c r="A101" s="10" t="s">
        <v>220</v>
      </c>
      <c r="C101">
        <v>1</v>
      </c>
      <c r="G101">
        <v>1</v>
      </c>
    </row>
    <row r="102" spans="1:7" x14ac:dyDescent="0.35">
      <c r="A102" s="10" t="s">
        <v>1611</v>
      </c>
      <c r="B102">
        <v>1</v>
      </c>
      <c r="G102">
        <v>1</v>
      </c>
    </row>
    <row r="103" spans="1:7" x14ac:dyDescent="0.35">
      <c r="A103" s="10" t="s">
        <v>4328</v>
      </c>
      <c r="B103">
        <v>1</v>
      </c>
      <c r="G103">
        <v>1</v>
      </c>
    </row>
    <row r="104" spans="1:7" x14ac:dyDescent="0.35">
      <c r="A104" s="10" t="s">
        <v>4139</v>
      </c>
      <c r="B104">
        <v>1</v>
      </c>
      <c r="G104">
        <v>1</v>
      </c>
    </row>
    <row r="105" spans="1:7" x14ac:dyDescent="0.35">
      <c r="A105" s="10" t="s">
        <v>5694</v>
      </c>
      <c r="B105">
        <v>1</v>
      </c>
      <c r="G105">
        <v>1</v>
      </c>
    </row>
    <row r="106" spans="1:7" x14ac:dyDescent="0.35">
      <c r="A106" s="10" t="s">
        <v>1813</v>
      </c>
      <c r="B106">
        <v>1</v>
      </c>
      <c r="G106">
        <v>1</v>
      </c>
    </row>
    <row r="107" spans="1:7" x14ac:dyDescent="0.35">
      <c r="A107" s="10" t="s">
        <v>1532</v>
      </c>
      <c r="B107">
        <v>1</v>
      </c>
      <c r="G107">
        <v>1</v>
      </c>
    </row>
    <row r="108" spans="1:7" x14ac:dyDescent="0.35">
      <c r="A108" s="10" t="s">
        <v>1617</v>
      </c>
      <c r="B108">
        <v>1</v>
      </c>
      <c r="G108">
        <v>1</v>
      </c>
    </row>
    <row r="109" spans="1:7" x14ac:dyDescent="0.35">
      <c r="A109" s="10" t="s">
        <v>1381</v>
      </c>
      <c r="B109">
        <v>1</v>
      </c>
      <c r="G109">
        <v>1</v>
      </c>
    </row>
    <row r="110" spans="1:7" x14ac:dyDescent="0.35">
      <c r="A110" s="10" t="s">
        <v>1818</v>
      </c>
      <c r="B110">
        <v>1</v>
      </c>
      <c r="G110">
        <v>1</v>
      </c>
    </row>
    <row r="111" spans="1:7" x14ac:dyDescent="0.35">
      <c r="A111" s="10" t="s">
        <v>1068</v>
      </c>
      <c r="B111">
        <v>1</v>
      </c>
      <c r="G111">
        <v>1</v>
      </c>
    </row>
    <row r="112" spans="1:7" x14ac:dyDescent="0.35">
      <c r="A112" s="10" t="s">
        <v>1073</v>
      </c>
      <c r="B112">
        <v>1</v>
      </c>
      <c r="G112">
        <v>1</v>
      </c>
    </row>
    <row r="113" spans="1:7" x14ac:dyDescent="0.35">
      <c r="A113" s="10" t="s">
        <v>1620</v>
      </c>
      <c r="B113">
        <v>1</v>
      </c>
      <c r="G113">
        <v>1</v>
      </c>
    </row>
    <row r="114" spans="1:7" x14ac:dyDescent="0.35">
      <c r="A114" s="10" t="s">
        <v>1622</v>
      </c>
      <c r="B114">
        <v>1</v>
      </c>
      <c r="G114">
        <v>1</v>
      </c>
    </row>
    <row r="115" spans="1:7" x14ac:dyDescent="0.35">
      <c r="A115" s="10" t="s">
        <v>2076</v>
      </c>
      <c r="B115">
        <v>1</v>
      </c>
      <c r="G115">
        <v>1</v>
      </c>
    </row>
    <row r="116" spans="1:7" x14ac:dyDescent="0.35">
      <c r="A116" s="10" t="s">
        <v>2078</v>
      </c>
      <c r="B116">
        <v>1</v>
      </c>
      <c r="G116">
        <v>1</v>
      </c>
    </row>
    <row r="117" spans="1:7" x14ac:dyDescent="0.35">
      <c r="A117" s="10" t="s">
        <v>2080</v>
      </c>
      <c r="E117">
        <v>2</v>
      </c>
      <c r="G117">
        <v>2</v>
      </c>
    </row>
    <row r="118" spans="1:7" x14ac:dyDescent="0.35">
      <c r="A118" s="10" t="s">
        <v>228</v>
      </c>
      <c r="B118">
        <v>1</v>
      </c>
      <c r="G118">
        <v>1</v>
      </c>
    </row>
    <row r="119" spans="1:7" x14ac:dyDescent="0.35">
      <c r="A119" s="10" t="s">
        <v>2352</v>
      </c>
      <c r="B119">
        <v>1</v>
      </c>
      <c r="G119">
        <v>1</v>
      </c>
    </row>
    <row r="120" spans="1:7" x14ac:dyDescent="0.35">
      <c r="A120" s="10" t="s">
        <v>1624</v>
      </c>
      <c r="B120">
        <v>1</v>
      </c>
      <c r="G120">
        <v>1</v>
      </c>
    </row>
    <row r="121" spans="1:7" x14ac:dyDescent="0.35">
      <c r="A121" s="10" t="s">
        <v>5907</v>
      </c>
      <c r="B121">
        <v>1</v>
      </c>
      <c r="G121">
        <v>1</v>
      </c>
    </row>
    <row r="122" spans="1:7" x14ac:dyDescent="0.35">
      <c r="A122" s="10" t="s">
        <v>5738</v>
      </c>
      <c r="B122">
        <v>1</v>
      </c>
      <c r="G122">
        <v>1</v>
      </c>
    </row>
    <row r="123" spans="1:7" x14ac:dyDescent="0.35">
      <c r="A123" s="10" t="s">
        <v>458</v>
      </c>
      <c r="B123">
        <v>2</v>
      </c>
      <c r="G123">
        <v>2</v>
      </c>
    </row>
    <row r="124" spans="1:7" x14ac:dyDescent="0.35">
      <c r="A124" s="10" t="s">
        <v>2494</v>
      </c>
      <c r="B124">
        <v>1</v>
      </c>
      <c r="G124">
        <v>1</v>
      </c>
    </row>
    <row r="125" spans="1:7" x14ac:dyDescent="0.35">
      <c r="A125" s="10" t="s">
        <v>2653</v>
      </c>
      <c r="B125">
        <v>1</v>
      </c>
      <c r="G125">
        <v>1</v>
      </c>
    </row>
    <row r="126" spans="1:7" x14ac:dyDescent="0.35">
      <c r="A126" s="10" t="s">
        <v>467</v>
      </c>
      <c r="B126">
        <v>1</v>
      </c>
      <c r="G126">
        <v>1</v>
      </c>
    </row>
    <row r="127" spans="1:7" x14ac:dyDescent="0.35">
      <c r="A127" s="10" t="s">
        <v>653</v>
      </c>
      <c r="B127">
        <v>1</v>
      </c>
      <c r="G127">
        <v>1</v>
      </c>
    </row>
    <row r="128" spans="1:7" x14ac:dyDescent="0.35">
      <c r="A128" s="10" t="s">
        <v>1076</v>
      </c>
      <c r="B128">
        <v>1</v>
      </c>
      <c r="G128">
        <v>1</v>
      </c>
    </row>
    <row r="129" spans="1:7" x14ac:dyDescent="0.35">
      <c r="A129" s="10" t="s">
        <v>77</v>
      </c>
      <c r="B129">
        <v>1</v>
      </c>
      <c r="G129">
        <v>1</v>
      </c>
    </row>
    <row r="130" spans="1:7" x14ac:dyDescent="0.35">
      <c r="A130" s="10" t="s">
        <v>86</v>
      </c>
      <c r="B130">
        <v>1</v>
      </c>
      <c r="G130">
        <v>1</v>
      </c>
    </row>
    <row r="131" spans="1:7" x14ac:dyDescent="0.35">
      <c r="A131" s="10" t="s">
        <v>3049</v>
      </c>
      <c r="B131">
        <v>1</v>
      </c>
      <c r="G131">
        <v>1</v>
      </c>
    </row>
    <row r="132" spans="1:7" x14ac:dyDescent="0.35">
      <c r="A132" s="10" t="s">
        <v>3105</v>
      </c>
      <c r="B132">
        <v>1</v>
      </c>
      <c r="G132">
        <v>1</v>
      </c>
    </row>
    <row r="133" spans="1:7" x14ac:dyDescent="0.35">
      <c r="A133" s="10" t="s">
        <v>1388</v>
      </c>
      <c r="D133">
        <v>1</v>
      </c>
      <c r="G133">
        <v>1</v>
      </c>
    </row>
    <row r="134" spans="1:7" x14ac:dyDescent="0.35">
      <c r="A134" s="10" t="s">
        <v>656</v>
      </c>
      <c r="C134">
        <v>1</v>
      </c>
      <c r="D134">
        <v>1</v>
      </c>
      <c r="G134">
        <v>2</v>
      </c>
    </row>
    <row r="135" spans="1:7" x14ac:dyDescent="0.35">
      <c r="A135" s="10" t="s">
        <v>2500</v>
      </c>
      <c r="B135">
        <v>2</v>
      </c>
      <c r="G135">
        <v>2</v>
      </c>
    </row>
    <row r="136" spans="1:7" x14ac:dyDescent="0.35">
      <c r="A136" s="10" t="s">
        <v>1080</v>
      </c>
      <c r="B136">
        <v>1</v>
      </c>
      <c r="G136">
        <v>1</v>
      </c>
    </row>
    <row r="137" spans="1:7" x14ac:dyDescent="0.35">
      <c r="A137" s="10" t="s">
        <v>1085</v>
      </c>
      <c r="B137">
        <v>2</v>
      </c>
      <c r="G137">
        <v>2</v>
      </c>
    </row>
    <row r="138" spans="1:7" x14ac:dyDescent="0.35">
      <c r="A138" s="10" t="s">
        <v>2505</v>
      </c>
      <c r="B138">
        <v>1</v>
      </c>
      <c r="G138">
        <v>1</v>
      </c>
    </row>
    <row r="139" spans="1:7" x14ac:dyDescent="0.35">
      <c r="A139" s="10" t="s">
        <v>2357</v>
      </c>
      <c r="B139">
        <v>2</v>
      </c>
      <c r="G139">
        <v>2</v>
      </c>
    </row>
    <row r="140" spans="1:7" x14ac:dyDescent="0.35">
      <c r="A140" s="10" t="s">
        <v>3610</v>
      </c>
      <c r="B140">
        <v>1</v>
      </c>
      <c r="G140">
        <v>1</v>
      </c>
    </row>
    <row r="141" spans="1:7" x14ac:dyDescent="0.35">
      <c r="A141" s="10" t="s">
        <v>1088</v>
      </c>
      <c r="C141">
        <v>1</v>
      </c>
      <c r="G141">
        <v>1</v>
      </c>
    </row>
    <row r="142" spans="1:7" x14ac:dyDescent="0.35">
      <c r="A142" s="10" t="s">
        <v>662</v>
      </c>
      <c r="C142">
        <v>1</v>
      </c>
      <c r="G142">
        <v>1</v>
      </c>
    </row>
    <row r="143" spans="1:7" x14ac:dyDescent="0.35">
      <c r="A143" s="10" t="s">
        <v>668</v>
      </c>
      <c r="C143">
        <v>1</v>
      </c>
      <c r="G143">
        <v>1</v>
      </c>
    </row>
    <row r="144" spans="1:7" x14ac:dyDescent="0.35">
      <c r="A144" s="10" t="s">
        <v>237</v>
      </c>
      <c r="C144">
        <v>1</v>
      </c>
      <c r="G144">
        <v>1</v>
      </c>
    </row>
    <row r="145" spans="1:7" x14ac:dyDescent="0.35">
      <c r="A145" s="10" t="s">
        <v>1093</v>
      </c>
      <c r="C145">
        <v>1</v>
      </c>
      <c r="G145">
        <v>1</v>
      </c>
    </row>
    <row r="146" spans="1:7" x14ac:dyDescent="0.35">
      <c r="A146" s="10" t="s">
        <v>673</v>
      </c>
      <c r="C146">
        <v>1</v>
      </c>
      <c r="G146">
        <v>1</v>
      </c>
    </row>
    <row r="147" spans="1:7" x14ac:dyDescent="0.35">
      <c r="A147" s="10" t="s">
        <v>677</v>
      </c>
      <c r="C147">
        <v>1</v>
      </c>
      <c r="G147">
        <v>1</v>
      </c>
    </row>
    <row r="148" spans="1:7" x14ac:dyDescent="0.35">
      <c r="A148" s="10" t="s">
        <v>1098</v>
      </c>
      <c r="C148">
        <v>1</v>
      </c>
      <c r="G148">
        <v>1</v>
      </c>
    </row>
    <row r="149" spans="1:7" x14ac:dyDescent="0.35">
      <c r="A149" s="10" t="s">
        <v>2706</v>
      </c>
      <c r="B149">
        <v>1</v>
      </c>
      <c r="G149">
        <v>1</v>
      </c>
    </row>
    <row r="150" spans="1:7" x14ac:dyDescent="0.35">
      <c r="A150" s="10" t="s">
        <v>2084</v>
      </c>
      <c r="B150">
        <v>1</v>
      </c>
      <c r="G150">
        <v>1</v>
      </c>
    </row>
    <row r="151" spans="1:7" x14ac:dyDescent="0.35">
      <c r="A151" s="10" t="s">
        <v>2090</v>
      </c>
      <c r="B151">
        <v>1</v>
      </c>
      <c r="G151">
        <v>1</v>
      </c>
    </row>
    <row r="152" spans="1:7" x14ac:dyDescent="0.35">
      <c r="A152" s="10" t="s">
        <v>1184</v>
      </c>
      <c r="B152">
        <v>1</v>
      </c>
      <c r="G152">
        <v>1</v>
      </c>
    </row>
    <row r="153" spans="1:7" x14ac:dyDescent="0.35">
      <c r="A153" s="10" t="s">
        <v>1394</v>
      </c>
      <c r="B153">
        <v>1</v>
      </c>
      <c r="G153">
        <v>1</v>
      </c>
    </row>
    <row r="154" spans="1:7" x14ac:dyDescent="0.35">
      <c r="A154" s="10" t="s">
        <v>1631</v>
      </c>
      <c r="B154">
        <v>1</v>
      </c>
      <c r="G154">
        <v>1</v>
      </c>
    </row>
    <row r="155" spans="1:7" x14ac:dyDescent="0.35">
      <c r="A155" s="10" t="s">
        <v>243</v>
      </c>
      <c r="B155">
        <v>1</v>
      </c>
      <c r="G155">
        <v>1</v>
      </c>
    </row>
    <row r="156" spans="1:7" x14ac:dyDescent="0.35">
      <c r="A156" s="10" t="s">
        <v>1398</v>
      </c>
      <c r="B156">
        <v>1</v>
      </c>
      <c r="G156">
        <v>1</v>
      </c>
    </row>
    <row r="157" spans="1:7" x14ac:dyDescent="0.35">
      <c r="A157" s="10" t="s">
        <v>1404</v>
      </c>
      <c r="B157">
        <v>2</v>
      </c>
      <c r="G157">
        <v>2</v>
      </c>
    </row>
    <row r="158" spans="1:7" x14ac:dyDescent="0.35">
      <c r="A158" s="10" t="s">
        <v>1408</v>
      </c>
      <c r="B158">
        <v>1</v>
      </c>
      <c r="G158">
        <v>1</v>
      </c>
    </row>
    <row r="159" spans="1:7" x14ac:dyDescent="0.35">
      <c r="A159" s="10" t="s">
        <v>1412</v>
      </c>
      <c r="B159">
        <v>1</v>
      </c>
      <c r="G159">
        <v>1</v>
      </c>
    </row>
    <row r="160" spans="1:7" x14ac:dyDescent="0.35">
      <c r="A160" s="10" t="s">
        <v>1415</v>
      </c>
      <c r="B160">
        <v>1</v>
      </c>
      <c r="G160">
        <v>1</v>
      </c>
    </row>
    <row r="161" spans="1:7" x14ac:dyDescent="0.35">
      <c r="A161" s="10" t="s">
        <v>1822</v>
      </c>
      <c r="B161">
        <v>2</v>
      </c>
      <c r="G161">
        <v>2</v>
      </c>
    </row>
    <row r="162" spans="1:7" x14ac:dyDescent="0.35">
      <c r="A162" s="10" t="s">
        <v>2359</v>
      </c>
      <c r="B162">
        <v>2</v>
      </c>
      <c r="G162">
        <v>2</v>
      </c>
    </row>
    <row r="163" spans="1:7" x14ac:dyDescent="0.35">
      <c r="A163" s="10" t="s">
        <v>5197</v>
      </c>
      <c r="B163">
        <v>1</v>
      </c>
      <c r="G163">
        <v>1</v>
      </c>
    </row>
    <row r="164" spans="1:7" x14ac:dyDescent="0.35">
      <c r="A164" s="10" t="s">
        <v>5501</v>
      </c>
      <c r="B164">
        <v>2</v>
      </c>
      <c r="G164">
        <v>2</v>
      </c>
    </row>
    <row r="165" spans="1:7" x14ac:dyDescent="0.35">
      <c r="A165" s="10" t="s">
        <v>5505</v>
      </c>
      <c r="B165">
        <v>1</v>
      </c>
      <c r="G165">
        <v>1</v>
      </c>
    </row>
    <row r="166" spans="1:7" x14ac:dyDescent="0.35">
      <c r="A166" s="10" t="s">
        <v>3224</v>
      </c>
      <c r="B166">
        <v>1</v>
      </c>
      <c r="G166">
        <v>1</v>
      </c>
    </row>
    <row r="167" spans="1:7" x14ac:dyDescent="0.35">
      <c r="A167" s="10" t="s">
        <v>5840</v>
      </c>
      <c r="B167">
        <v>1</v>
      </c>
      <c r="G167">
        <v>1</v>
      </c>
    </row>
    <row r="168" spans="1:7" x14ac:dyDescent="0.35">
      <c r="A168" s="10" t="s">
        <v>3706</v>
      </c>
      <c r="B168">
        <v>1</v>
      </c>
      <c r="G168">
        <v>1</v>
      </c>
    </row>
    <row r="169" spans="1:7" x14ac:dyDescent="0.35">
      <c r="A169" s="10" t="s">
        <v>840</v>
      </c>
      <c r="B169">
        <v>2</v>
      </c>
      <c r="G169">
        <v>2</v>
      </c>
    </row>
    <row r="170" spans="1:7" x14ac:dyDescent="0.35">
      <c r="A170" s="10" t="s">
        <v>2362</v>
      </c>
      <c r="B170">
        <v>2</v>
      </c>
      <c r="G170">
        <v>2</v>
      </c>
    </row>
    <row r="171" spans="1:7" x14ac:dyDescent="0.35">
      <c r="A171" s="10" t="s">
        <v>2710</v>
      </c>
      <c r="B171">
        <v>2</v>
      </c>
      <c r="G171">
        <v>2</v>
      </c>
    </row>
    <row r="172" spans="1:7" x14ac:dyDescent="0.35">
      <c r="A172" s="10" t="s">
        <v>3052</v>
      </c>
      <c r="B172">
        <v>2</v>
      </c>
      <c r="G172">
        <v>2</v>
      </c>
    </row>
    <row r="173" spans="1:7" x14ac:dyDescent="0.35">
      <c r="A173" s="10" t="s">
        <v>5595</v>
      </c>
      <c r="B173">
        <v>2</v>
      </c>
      <c r="G173">
        <v>2</v>
      </c>
    </row>
    <row r="174" spans="1:7" x14ac:dyDescent="0.35">
      <c r="A174" s="10" t="s">
        <v>5698</v>
      </c>
      <c r="B174">
        <v>1</v>
      </c>
      <c r="G174">
        <v>1</v>
      </c>
    </row>
    <row r="175" spans="1:7" x14ac:dyDescent="0.35">
      <c r="A175" s="10" t="s">
        <v>3975</v>
      </c>
      <c r="B175">
        <v>2</v>
      </c>
      <c r="G175">
        <v>2</v>
      </c>
    </row>
    <row r="176" spans="1:7" x14ac:dyDescent="0.35">
      <c r="A176" s="10" t="s">
        <v>1188</v>
      </c>
      <c r="B176">
        <v>1</v>
      </c>
      <c r="G176">
        <v>1</v>
      </c>
    </row>
    <row r="177" spans="1:7" x14ac:dyDescent="0.35">
      <c r="A177" s="10" t="s">
        <v>247</v>
      </c>
      <c r="B177">
        <v>1</v>
      </c>
      <c r="G177">
        <v>1</v>
      </c>
    </row>
    <row r="178" spans="1:7" x14ac:dyDescent="0.35">
      <c r="A178" s="10" t="s">
        <v>2365</v>
      </c>
      <c r="B178">
        <v>1</v>
      </c>
      <c r="G178">
        <v>1</v>
      </c>
    </row>
    <row r="179" spans="1:7" x14ac:dyDescent="0.35">
      <c r="A179" s="10" t="s">
        <v>253</v>
      </c>
      <c r="B179">
        <v>1</v>
      </c>
      <c r="G179">
        <v>1</v>
      </c>
    </row>
    <row r="180" spans="1:7" x14ac:dyDescent="0.35">
      <c r="A180" s="10" t="s">
        <v>1418</v>
      </c>
      <c r="B180">
        <v>1</v>
      </c>
      <c r="G180">
        <v>1</v>
      </c>
    </row>
    <row r="181" spans="1:7" x14ac:dyDescent="0.35">
      <c r="A181" s="10" t="s">
        <v>257</v>
      </c>
      <c r="B181">
        <v>1</v>
      </c>
      <c r="C181">
        <v>1</v>
      </c>
      <c r="G181">
        <v>2</v>
      </c>
    </row>
    <row r="182" spans="1:7" x14ac:dyDescent="0.35">
      <c r="A182" s="10" t="s">
        <v>3055</v>
      </c>
      <c r="B182">
        <v>1</v>
      </c>
      <c r="G182">
        <v>1</v>
      </c>
    </row>
    <row r="183" spans="1:7" x14ac:dyDescent="0.35">
      <c r="A183" s="10" t="s">
        <v>1632</v>
      </c>
      <c r="B183">
        <v>1</v>
      </c>
      <c r="G183">
        <v>1</v>
      </c>
    </row>
    <row r="184" spans="1:7" x14ac:dyDescent="0.35">
      <c r="A184" s="10" t="s">
        <v>682</v>
      </c>
      <c r="B184">
        <v>1</v>
      </c>
      <c r="G184">
        <v>1</v>
      </c>
    </row>
    <row r="185" spans="1:7" x14ac:dyDescent="0.35">
      <c r="A185" s="10" t="s">
        <v>691</v>
      </c>
      <c r="B185">
        <v>1</v>
      </c>
      <c r="G185">
        <v>1</v>
      </c>
    </row>
    <row r="186" spans="1:7" x14ac:dyDescent="0.35">
      <c r="A186" s="10" t="s">
        <v>696</v>
      </c>
      <c r="B186">
        <v>1</v>
      </c>
      <c r="G186">
        <v>1</v>
      </c>
    </row>
    <row r="187" spans="1:7" x14ac:dyDescent="0.35">
      <c r="A187" s="10" t="s">
        <v>1336</v>
      </c>
      <c r="B187">
        <v>1</v>
      </c>
      <c r="G187">
        <v>1</v>
      </c>
    </row>
    <row r="188" spans="1:7" x14ac:dyDescent="0.35">
      <c r="A188" s="10" t="s">
        <v>700</v>
      </c>
      <c r="B188">
        <v>1</v>
      </c>
      <c r="G188">
        <v>1</v>
      </c>
    </row>
    <row r="189" spans="1:7" x14ac:dyDescent="0.35">
      <c r="A189" s="10" t="s">
        <v>1635</v>
      </c>
      <c r="B189">
        <v>1</v>
      </c>
      <c r="G189">
        <v>1</v>
      </c>
    </row>
    <row r="190" spans="1:7" x14ac:dyDescent="0.35">
      <c r="A190" s="10" t="s">
        <v>1639</v>
      </c>
      <c r="B190">
        <v>1</v>
      </c>
      <c r="G190">
        <v>1</v>
      </c>
    </row>
    <row r="191" spans="1:7" x14ac:dyDescent="0.35">
      <c r="A191" s="10" t="s">
        <v>1642</v>
      </c>
      <c r="B191">
        <v>1</v>
      </c>
      <c r="G191">
        <v>1</v>
      </c>
    </row>
    <row r="192" spans="1:7" x14ac:dyDescent="0.35">
      <c r="A192" s="10" t="s">
        <v>707</v>
      </c>
      <c r="B192">
        <v>1</v>
      </c>
      <c r="G192">
        <v>1</v>
      </c>
    </row>
    <row r="193" spans="1:7" x14ac:dyDescent="0.35">
      <c r="A193" s="10" t="s">
        <v>261</v>
      </c>
      <c r="B193">
        <v>1</v>
      </c>
      <c r="G193">
        <v>1</v>
      </c>
    </row>
    <row r="194" spans="1:7" x14ac:dyDescent="0.35">
      <c r="A194" s="10" t="s">
        <v>5071</v>
      </c>
      <c r="C194">
        <v>1</v>
      </c>
      <c r="D194">
        <v>1</v>
      </c>
      <c r="G194">
        <v>2</v>
      </c>
    </row>
    <row r="195" spans="1:7" x14ac:dyDescent="0.35">
      <c r="A195" s="10" t="s">
        <v>475</v>
      </c>
      <c r="C195">
        <v>1</v>
      </c>
      <c r="D195">
        <v>1</v>
      </c>
      <c r="G195">
        <v>2</v>
      </c>
    </row>
    <row r="196" spans="1:7" x14ac:dyDescent="0.35">
      <c r="A196" s="10" t="s">
        <v>481</v>
      </c>
      <c r="C196">
        <v>1</v>
      </c>
      <c r="D196">
        <v>1</v>
      </c>
      <c r="G196">
        <v>2</v>
      </c>
    </row>
    <row r="197" spans="1:7" x14ac:dyDescent="0.35">
      <c r="A197" s="10" t="s">
        <v>845</v>
      </c>
      <c r="C197">
        <v>1</v>
      </c>
      <c r="D197">
        <v>1</v>
      </c>
      <c r="G197">
        <v>2</v>
      </c>
    </row>
    <row r="198" spans="1:7" x14ac:dyDescent="0.35">
      <c r="A198" s="10" t="s">
        <v>486</v>
      </c>
      <c r="C198">
        <v>1</v>
      </c>
      <c r="D198">
        <v>1</v>
      </c>
      <c r="G198">
        <v>2</v>
      </c>
    </row>
    <row r="199" spans="1:7" x14ac:dyDescent="0.35">
      <c r="A199" s="10" t="s">
        <v>491</v>
      </c>
      <c r="C199">
        <v>1</v>
      </c>
      <c r="D199">
        <v>1</v>
      </c>
      <c r="G199">
        <v>2</v>
      </c>
    </row>
    <row r="200" spans="1:7" x14ac:dyDescent="0.35">
      <c r="A200" s="10" t="s">
        <v>850</v>
      </c>
      <c r="C200">
        <v>1</v>
      </c>
      <c r="D200">
        <v>1</v>
      </c>
      <c r="G200">
        <v>2</v>
      </c>
    </row>
    <row r="201" spans="1:7" x14ac:dyDescent="0.35">
      <c r="A201" s="10" t="s">
        <v>4146</v>
      </c>
      <c r="B201">
        <v>1</v>
      </c>
      <c r="G201">
        <v>1</v>
      </c>
    </row>
    <row r="202" spans="1:7" x14ac:dyDescent="0.35">
      <c r="A202" s="10" t="s">
        <v>2367</v>
      </c>
      <c r="B202">
        <v>1</v>
      </c>
      <c r="G202">
        <v>1</v>
      </c>
    </row>
    <row r="203" spans="1:7" x14ac:dyDescent="0.35">
      <c r="A203" s="10" t="s">
        <v>2372</v>
      </c>
      <c r="B203">
        <v>1</v>
      </c>
      <c r="G203">
        <v>1</v>
      </c>
    </row>
    <row r="204" spans="1:7" x14ac:dyDescent="0.35">
      <c r="A204" s="10" t="s">
        <v>5701</v>
      </c>
      <c r="B204">
        <v>1</v>
      </c>
      <c r="G204">
        <v>1</v>
      </c>
    </row>
    <row r="205" spans="1:7" x14ac:dyDescent="0.35">
      <c r="A205" s="10" t="s">
        <v>5705</v>
      </c>
      <c r="B205">
        <v>1</v>
      </c>
      <c r="G205">
        <v>1</v>
      </c>
    </row>
    <row r="206" spans="1:7" x14ac:dyDescent="0.35">
      <c r="A206" s="10" t="s">
        <v>1646</v>
      </c>
      <c r="B206">
        <v>1</v>
      </c>
      <c r="G206">
        <v>1</v>
      </c>
    </row>
    <row r="207" spans="1:7" x14ac:dyDescent="0.35">
      <c r="A207" s="10" t="s">
        <v>856</v>
      </c>
      <c r="B207">
        <v>1</v>
      </c>
      <c r="G207">
        <v>1</v>
      </c>
    </row>
    <row r="208" spans="1:7" x14ac:dyDescent="0.35">
      <c r="A208" s="10" t="s">
        <v>1825</v>
      </c>
      <c r="B208">
        <v>1</v>
      </c>
      <c r="G208">
        <v>1</v>
      </c>
    </row>
    <row r="209" spans="1:7" x14ac:dyDescent="0.35">
      <c r="A209" s="10" t="s">
        <v>712</v>
      </c>
      <c r="B209">
        <v>1</v>
      </c>
      <c r="G209">
        <v>1</v>
      </c>
    </row>
    <row r="210" spans="1:7" x14ac:dyDescent="0.35">
      <c r="A210" s="10" t="s">
        <v>5975</v>
      </c>
      <c r="B210">
        <v>1</v>
      </c>
      <c r="G210">
        <v>1</v>
      </c>
    </row>
    <row r="211" spans="1:7" x14ac:dyDescent="0.35">
      <c r="A211" s="10" t="s">
        <v>3458</v>
      </c>
      <c r="B211">
        <v>1</v>
      </c>
      <c r="G211">
        <v>1</v>
      </c>
    </row>
    <row r="212" spans="1:7" x14ac:dyDescent="0.35">
      <c r="A212" s="10" t="s">
        <v>1536</v>
      </c>
      <c r="B212">
        <v>1</v>
      </c>
      <c r="G212">
        <v>1</v>
      </c>
    </row>
    <row r="213" spans="1:7" x14ac:dyDescent="0.35">
      <c r="A213" s="10" t="s">
        <v>1342</v>
      </c>
      <c r="B213">
        <v>1</v>
      </c>
      <c r="G213">
        <v>1</v>
      </c>
    </row>
    <row r="214" spans="1:7" x14ac:dyDescent="0.35">
      <c r="A214" s="10" t="s">
        <v>718</v>
      </c>
      <c r="B214">
        <v>1</v>
      </c>
      <c r="G214">
        <v>1</v>
      </c>
    </row>
    <row r="215" spans="1:7" x14ac:dyDescent="0.35">
      <c r="A215" s="10" t="s">
        <v>2510</v>
      </c>
      <c r="B215">
        <v>1</v>
      </c>
      <c r="G215">
        <v>1</v>
      </c>
    </row>
    <row r="216" spans="1:7" x14ac:dyDescent="0.35">
      <c r="A216" s="10" t="s">
        <v>2374</v>
      </c>
      <c r="B216">
        <v>1</v>
      </c>
      <c r="G216">
        <v>1</v>
      </c>
    </row>
    <row r="217" spans="1:7" x14ac:dyDescent="0.35">
      <c r="A217" s="10" t="s">
        <v>265</v>
      </c>
      <c r="B217">
        <v>1</v>
      </c>
      <c r="G217">
        <v>1</v>
      </c>
    </row>
    <row r="218" spans="1:7" x14ac:dyDescent="0.35">
      <c r="A218" s="10" t="s">
        <v>2515</v>
      </c>
      <c r="B218">
        <v>1</v>
      </c>
      <c r="G218">
        <v>1</v>
      </c>
    </row>
    <row r="219" spans="1:7" x14ac:dyDescent="0.35">
      <c r="A219" s="10" t="s">
        <v>2377</v>
      </c>
      <c r="B219">
        <v>1</v>
      </c>
      <c r="G219">
        <v>1</v>
      </c>
    </row>
    <row r="220" spans="1:7" x14ac:dyDescent="0.35">
      <c r="A220" s="10" t="s">
        <v>2838</v>
      </c>
      <c r="B220">
        <v>1</v>
      </c>
      <c r="G220">
        <v>1</v>
      </c>
    </row>
    <row r="221" spans="1:7" x14ac:dyDescent="0.35">
      <c r="A221" s="10" t="s">
        <v>5202</v>
      </c>
      <c r="B221">
        <v>1</v>
      </c>
      <c r="G221">
        <v>1</v>
      </c>
    </row>
    <row r="222" spans="1:7" x14ac:dyDescent="0.35">
      <c r="A222" s="10" t="s">
        <v>5205</v>
      </c>
      <c r="B222">
        <v>1</v>
      </c>
      <c r="G222">
        <v>1</v>
      </c>
    </row>
    <row r="223" spans="1:7" x14ac:dyDescent="0.35">
      <c r="A223" s="10" t="s">
        <v>2093</v>
      </c>
      <c r="B223">
        <v>1</v>
      </c>
      <c r="C223">
        <v>1</v>
      </c>
      <c r="G223">
        <v>2</v>
      </c>
    </row>
    <row r="224" spans="1:7" x14ac:dyDescent="0.35">
      <c r="A224" s="10" t="s">
        <v>1350</v>
      </c>
      <c r="B224">
        <v>1</v>
      </c>
      <c r="C224">
        <v>1</v>
      </c>
      <c r="G224">
        <v>2</v>
      </c>
    </row>
    <row r="225" spans="1:7" x14ac:dyDescent="0.35">
      <c r="A225" s="10" t="s">
        <v>2097</v>
      </c>
      <c r="B225">
        <v>1</v>
      </c>
      <c r="C225">
        <v>1</v>
      </c>
      <c r="G225">
        <v>2</v>
      </c>
    </row>
    <row r="226" spans="1:7" x14ac:dyDescent="0.35">
      <c r="A226" s="10" t="s">
        <v>1422</v>
      </c>
      <c r="B226">
        <v>2</v>
      </c>
      <c r="G226">
        <v>2</v>
      </c>
    </row>
    <row r="227" spans="1:7" x14ac:dyDescent="0.35">
      <c r="A227" s="10" t="s">
        <v>724</v>
      </c>
      <c r="B227">
        <v>1</v>
      </c>
      <c r="C227">
        <v>1</v>
      </c>
      <c r="G227">
        <v>2</v>
      </c>
    </row>
    <row r="228" spans="1:7" x14ac:dyDescent="0.35">
      <c r="A228" s="10" t="s">
        <v>497</v>
      </c>
      <c r="C228">
        <v>1</v>
      </c>
      <c r="D228">
        <v>1</v>
      </c>
      <c r="G228">
        <v>2</v>
      </c>
    </row>
    <row r="229" spans="1:7" x14ac:dyDescent="0.35">
      <c r="A229" s="10" t="s">
        <v>1102</v>
      </c>
      <c r="B229">
        <v>1</v>
      </c>
      <c r="G229">
        <v>1</v>
      </c>
    </row>
    <row r="230" spans="1:7" x14ac:dyDescent="0.35">
      <c r="A230" s="10" t="s">
        <v>1108</v>
      </c>
      <c r="B230">
        <v>1</v>
      </c>
      <c r="G230">
        <v>1</v>
      </c>
    </row>
    <row r="231" spans="1:7" x14ac:dyDescent="0.35">
      <c r="A231" s="10" t="s">
        <v>732</v>
      </c>
      <c r="C231">
        <v>1</v>
      </c>
      <c r="G231">
        <v>1</v>
      </c>
    </row>
    <row r="232" spans="1:7" x14ac:dyDescent="0.35">
      <c r="A232" s="10" t="s">
        <v>2915</v>
      </c>
      <c r="B232">
        <v>2</v>
      </c>
      <c r="G232">
        <v>2</v>
      </c>
    </row>
    <row r="233" spans="1:7" x14ac:dyDescent="0.35">
      <c r="A233" s="10" t="s">
        <v>737</v>
      </c>
      <c r="B233">
        <v>1</v>
      </c>
      <c r="C233">
        <v>1</v>
      </c>
      <c r="G233">
        <v>2</v>
      </c>
    </row>
    <row r="234" spans="1:7" x14ac:dyDescent="0.35">
      <c r="A234" s="10" t="s">
        <v>2655</v>
      </c>
      <c r="B234">
        <v>1</v>
      </c>
      <c r="G234">
        <v>1</v>
      </c>
    </row>
    <row r="235" spans="1:7" x14ac:dyDescent="0.35">
      <c r="A235" s="10" t="s">
        <v>860</v>
      </c>
      <c r="B235">
        <v>1</v>
      </c>
      <c r="G235">
        <v>1</v>
      </c>
    </row>
    <row r="236" spans="1:7" x14ac:dyDescent="0.35">
      <c r="A236" s="10" t="s">
        <v>1648</v>
      </c>
      <c r="B236">
        <v>1</v>
      </c>
      <c r="G236">
        <v>1</v>
      </c>
    </row>
    <row r="237" spans="1:7" x14ac:dyDescent="0.35">
      <c r="A237" s="10" t="s">
        <v>1832</v>
      </c>
      <c r="B237">
        <v>2</v>
      </c>
      <c r="G237">
        <v>2</v>
      </c>
    </row>
    <row r="238" spans="1:7" x14ac:dyDescent="0.35">
      <c r="A238" s="10" t="s">
        <v>2713</v>
      </c>
      <c r="B238">
        <v>1</v>
      </c>
      <c r="G238">
        <v>1</v>
      </c>
    </row>
    <row r="239" spans="1:7" x14ac:dyDescent="0.35">
      <c r="A239" s="10" t="s">
        <v>1426</v>
      </c>
      <c r="B239">
        <v>1</v>
      </c>
      <c r="C239">
        <v>1</v>
      </c>
      <c r="G239">
        <v>2</v>
      </c>
    </row>
    <row r="240" spans="1:7" x14ac:dyDescent="0.35">
      <c r="A240" s="10" t="s">
        <v>1431</v>
      </c>
      <c r="B240">
        <v>1</v>
      </c>
      <c r="C240">
        <v>1</v>
      </c>
      <c r="G240">
        <v>2</v>
      </c>
    </row>
    <row r="241" spans="1:7" x14ac:dyDescent="0.35">
      <c r="A241" s="10" t="s">
        <v>1433</v>
      </c>
      <c r="B241">
        <v>1</v>
      </c>
      <c r="C241">
        <v>1</v>
      </c>
      <c r="G241">
        <v>2</v>
      </c>
    </row>
    <row r="242" spans="1:7" x14ac:dyDescent="0.35">
      <c r="A242" s="10" t="s">
        <v>2382</v>
      </c>
      <c r="B242">
        <v>1</v>
      </c>
      <c r="C242">
        <v>1</v>
      </c>
      <c r="G242">
        <v>2</v>
      </c>
    </row>
    <row r="243" spans="1:7" x14ac:dyDescent="0.35">
      <c r="A243" s="10" t="s">
        <v>269</v>
      </c>
      <c r="B243">
        <v>1</v>
      </c>
      <c r="G243">
        <v>1</v>
      </c>
    </row>
    <row r="244" spans="1:7" x14ac:dyDescent="0.35">
      <c r="A244" s="10" t="s">
        <v>865</v>
      </c>
      <c r="B244">
        <v>1</v>
      </c>
      <c r="G244">
        <v>1</v>
      </c>
    </row>
    <row r="245" spans="1:7" x14ac:dyDescent="0.35">
      <c r="A245" s="10" t="s">
        <v>1652</v>
      </c>
      <c r="B245">
        <v>1</v>
      </c>
      <c r="C245">
        <v>1</v>
      </c>
      <c r="G245">
        <v>2</v>
      </c>
    </row>
    <row r="246" spans="1:7" x14ac:dyDescent="0.35">
      <c r="A246" s="10" t="s">
        <v>502</v>
      </c>
      <c r="C246">
        <v>1</v>
      </c>
      <c r="D246">
        <v>1</v>
      </c>
      <c r="G246">
        <v>2</v>
      </c>
    </row>
    <row r="247" spans="1:7" x14ac:dyDescent="0.35">
      <c r="A247" s="10" t="s">
        <v>1193</v>
      </c>
      <c r="C247">
        <v>1</v>
      </c>
      <c r="D247">
        <v>1</v>
      </c>
      <c r="G247">
        <v>2</v>
      </c>
    </row>
    <row r="248" spans="1:7" x14ac:dyDescent="0.35">
      <c r="A248" s="10" t="s">
        <v>1836</v>
      </c>
      <c r="B248">
        <v>1</v>
      </c>
      <c r="G248">
        <v>1</v>
      </c>
    </row>
    <row r="249" spans="1:7" x14ac:dyDescent="0.35">
      <c r="A249" s="10" t="s">
        <v>1842</v>
      </c>
      <c r="B249">
        <v>3</v>
      </c>
      <c r="G249">
        <v>3</v>
      </c>
    </row>
    <row r="250" spans="1:7" x14ac:dyDescent="0.35">
      <c r="A250" s="10" t="s">
        <v>1357</v>
      </c>
      <c r="B250">
        <v>5</v>
      </c>
      <c r="G250">
        <v>5</v>
      </c>
    </row>
    <row r="251" spans="1:7" x14ac:dyDescent="0.35">
      <c r="A251" s="10" t="s">
        <v>1435</v>
      </c>
      <c r="B251">
        <v>2</v>
      </c>
      <c r="G251">
        <v>2</v>
      </c>
    </row>
    <row r="252" spans="1:7" x14ac:dyDescent="0.35">
      <c r="A252" s="10" t="s">
        <v>1112</v>
      </c>
      <c r="B252">
        <v>2</v>
      </c>
      <c r="G252">
        <v>2</v>
      </c>
    </row>
    <row r="253" spans="1:7" x14ac:dyDescent="0.35">
      <c r="A253" s="10" t="s">
        <v>2519</v>
      </c>
      <c r="B253">
        <v>2</v>
      </c>
      <c r="G253">
        <v>2</v>
      </c>
    </row>
    <row r="254" spans="1:7" x14ac:dyDescent="0.35">
      <c r="A254" s="10" t="s">
        <v>1118</v>
      </c>
      <c r="B254">
        <v>1</v>
      </c>
      <c r="G254">
        <v>1</v>
      </c>
    </row>
    <row r="255" spans="1:7" x14ac:dyDescent="0.35">
      <c r="A255" s="10" t="s">
        <v>2386</v>
      </c>
      <c r="B255">
        <v>2</v>
      </c>
      <c r="G255">
        <v>2</v>
      </c>
    </row>
    <row r="256" spans="1:7" x14ac:dyDescent="0.35">
      <c r="A256" s="10" t="s">
        <v>745</v>
      </c>
      <c r="B256">
        <v>3</v>
      </c>
      <c r="G256">
        <v>3</v>
      </c>
    </row>
    <row r="257" spans="1:7" x14ac:dyDescent="0.35">
      <c r="A257" s="10" t="s">
        <v>1360</v>
      </c>
      <c r="B257">
        <v>2</v>
      </c>
      <c r="G257">
        <v>2</v>
      </c>
    </row>
    <row r="258" spans="1:7" x14ac:dyDescent="0.35">
      <c r="A258" s="10" t="s">
        <v>1438</v>
      </c>
      <c r="B258">
        <v>2</v>
      </c>
      <c r="G258">
        <v>2</v>
      </c>
    </row>
    <row r="259" spans="1:7" x14ac:dyDescent="0.35">
      <c r="A259" s="10" t="s">
        <v>1440</v>
      </c>
      <c r="B259">
        <v>2</v>
      </c>
      <c r="G259">
        <v>2</v>
      </c>
    </row>
    <row r="260" spans="1:7" x14ac:dyDescent="0.35">
      <c r="A260" s="10" t="s">
        <v>750</v>
      </c>
      <c r="B260">
        <v>1</v>
      </c>
      <c r="G260">
        <v>1</v>
      </c>
    </row>
    <row r="261" spans="1:7" x14ac:dyDescent="0.35">
      <c r="A261" s="10" t="s">
        <v>4056</v>
      </c>
      <c r="B261">
        <v>1</v>
      </c>
      <c r="G261">
        <v>1</v>
      </c>
    </row>
    <row r="262" spans="1:7" x14ac:dyDescent="0.35">
      <c r="A262" s="10" t="s">
        <v>278</v>
      </c>
      <c r="C262">
        <v>1</v>
      </c>
      <c r="G262">
        <v>1</v>
      </c>
    </row>
    <row r="263" spans="1:7" x14ac:dyDescent="0.35">
      <c r="A263" s="10" t="s">
        <v>285</v>
      </c>
      <c r="C263">
        <v>1</v>
      </c>
      <c r="G263">
        <v>1</v>
      </c>
    </row>
    <row r="264" spans="1:7" x14ac:dyDescent="0.35">
      <c r="A264" s="10" t="s">
        <v>288</v>
      </c>
      <c r="B264">
        <v>1</v>
      </c>
      <c r="G264">
        <v>1</v>
      </c>
    </row>
    <row r="265" spans="1:7" x14ac:dyDescent="0.35">
      <c r="A265" s="10" t="s">
        <v>1443</v>
      </c>
      <c r="B265">
        <v>1</v>
      </c>
      <c r="G265">
        <v>1</v>
      </c>
    </row>
    <row r="266" spans="1:7" x14ac:dyDescent="0.35">
      <c r="A266" s="10" t="s">
        <v>1656</v>
      </c>
      <c r="B266">
        <v>1</v>
      </c>
      <c r="G266">
        <v>1</v>
      </c>
    </row>
    <row r="267" spans="1:7" x14ac:dyDescent="0.35">
      <c r="A267" s="10" t="s">
        <v>296</v>
      </c>
      <c r="C267">
        <v>1</v>
      </c>
      <c r="G267">
        <v>1</v>
      </c>
    </row>
    <row r="268" spans="1:7" x14ac:dyDescent="0.35">
      <c r="A268" s="10" t="s">
        <v>301</v>
      </c>
      <c r="C268">
        <v>1</v>
      </c>
      <c r="G268">
        <v>1</v>
      </c>
    </row>
    <row r="269" spans="1:7" x14ac:dyDescent="0.35">
      <c r="A269" s="10" t="s">
        <v>304</v>
      </c>
      <c r="C269">
        <v>1</v>
      </c>
      <c r="G269">
        <v>1</v>
      </c>
    </row>
    <row r="270" spans="1:7" x14ac:dyDescent="0.35">
      <c r="A270" s="10" t="s">
        <v>308</v>
      </c>
      <c r="C270">
        <v>1</v>
      </c>
      <c r="G270">
        <v>1</v>
      </c>
    </row>
    <row r="271" spans="1:7" x14ac:dyDescent="0.35">
      <c r="A271" s="10" t="s">
        <v>311</v>
      </c>
      <c r="C271">
        <v>1</v>
      </c>
      <c r="G271">
        <v>1</v>
      </c>
    </row>
    <row r="272" spans="1:7" x14ac:dyDescent="0.35">
      <c r="A272" s="10" t="s">
        <v>313</v>
      </c>
      <c r="C272">
        <v>1</v>
      </c>
      <c r="G272">
        <v>1</v>
      </c>
    </row>
    <row r="273" spans="1:7" x14ac:dyDescent="0.35">
      <c r="A273" s="10" t="s">
        <v>757</v>
      </c>
      <c r="C273">
        <v>1</v>
      </c>
      <c r="G273">
        <v>1</v>
      </c>
    </row>
    <row r="274" spans="1:7" x14ac:dyDescent="0.35">
      <c r="A274" s="10" t="s">
        <v>765</v>
      </c>
      <c r="B274">
        <v>1</v>
      </c>
      <c r="G274">
        <v>1</v>
      </c>
    </row>
    <row r="275" spans="1:7" x14ac:dyDescent="0.35">
      <c r="A275" s="10" t="s">
        <v>771</v>
      </c>
      <c r="B275">
        <v>1</v>
      </c>
      <c r="C275">
        <v>1</v>
      </c>
      <c r="G275">
        <v>2</v>
      </c>
    </row>
    <row r="276" spans="1:7" x14ac:dyDescent="0.35">
      <c r="A276" s="10" t="s">
        <v>1663</v>
      </c>
      <c r="B276">
        <v>1</v>
      </c>
      <c r="G276">
        <v>1</v>
      </c>
    </row>
    <row r="277" spans="1:7" x14ac:dyDescent="0.35">
      <c r="A277" s="10" t="s">
        <v>1666</v>
      </c>
      <c r="B277">
        <v>1</v>
      </c>
      <c r="G277">
        <v>1</v>
      </c>
    </row>
    <row r="278" spans="1:7" x14ac:dyDescent="0.35">
      <c r="A278" s="10" t="s">
        <v>1447</v>
      </c>
      <c r="B278">
        <v>1</v>
      </c>
      <c r="G278">
        <v>1</v>
      </c>
    </row>
    <row r="279" spans="1:7" x14ac:dyDescent="0.35">
      <c r="A279" s="10" t="s">
        <v>1844</v>
      </c>
      <c r="B279">
        <v>2</v>
      </c>
      <c r="G279">
        <v>2</v>
      </c>
    </row>
    <row r="280" spans="1:7" x14ac:dyDescent="0.35">
      <c r="A280" s="10" t="s">
        <v>868</v>
      </c>
      <c r="B280">
        <v>1</v>
      </c>
      <c r="C280">
        <v>1</v>
      </c>
      <c r="G280">
        <v>2</v>
      </c>
    </row>
    <row r="281" spans="1:7" x14ac:dyDescent="0.35">
      <c r="A281" s="10" t="s">
        <v>871</v>
      </c>
      <c r="B281">
        <v>1</v>
      </c>
      <c r="C281">
        <v>1</v>
      </c>
      <c r="G281">
        <v>2</v>
      </c>
    </row>
    <row r="282" spans="1:7" x14ac:dyDescent="0.35">
      <c r="A282" s="10" t="s">
        <v>4382</v>
      </c>
      <c r="B282">
        <v>1</v>
      </c>
      <c r="G282">
        <v>1</v>
      </c>
    </row>
    <row r="283" spans="1:7" x14ac:dyDescent="0.35">
      <c r="A283" s="10" t="s">
        <v>2389</v>
      </c>
      <c r="B283">
        <v>1</v>
      </c>
      <c r="G283">
        <v>1</v>
      </c>
    </row>
    <row r="284" spans="1:7" x14ac:dyDescent="0.35">
      <c r="A284" s="10" t="s">
        <v>1198</v>
      </c>
      <c r="B284">
        <v>1</v>
      </c>
      <c r="G284">
        <v>1</v>
      </c>
    </row>
    <row r="285" spans="1:7" x14ac:dyDescent="0.35">
      <c r="A285" s="10" t="s">
        <v>775</v>
      </c>
      <c r="B285">
        <v>1</v>
      </c>
      <c r="C285">
        <v>1</v>
      </c>
      <c r="G285">
        <v>2</v>
      </c>
    </row>
    <row r="286" spans="1:7" x14ac:dyDescent="0.35">
      <c r="A286" s="10" t="s">
        <v>1203</v>
      </c>
      <c r="C286">
        <v>1</v>
      </c>
      <c r="G286">
        <v>1</v>
      </c>
    </row>
    <row r="287" spans="1:7" x14ac:dyDescent="0.35">
      <c r="A287" s="10" t="s">
        <v>1210</v>
      </c>
      <c r="C287">
        <v>1</v>
      </c>
      <c r="G287">
        <v>1</v>
      </c>
    </row>
    <row r="288" spans="1:7" x14ac:dyDescent="0.35">
      <c r="A288" s="10" t="s">
        <v>782</v>
      </c>
      <c r="C288">
        <v>1</v>
      </c>
      <c r="G288">
        <v>1</v>
      </c>
    </row>
    <row r="289" spans="1:7" x14ac:dyDescent="0.35">
      <c r="A289" s="10" t="s">
        <v>1213</v>
      </c>
      <c r="B289">
        <v>1</v>
      </c>
      <c r="G289">
        <v>1</v>
      </c>
    </row>
    <row r="290" spans="1:7" x14ac:dyDescent="0.35">
      <c r="A290" s="10" t="s">
        <v>1850</v>
      </c>
      <c r="B290">
        <v>1</v>
      </c>
      <c r="G290">
        <v>1</v>
      </c>
    </row>
    <row r="291" spans="1:7" x14ac:dyDescent="0.35">
      <c r="A291" s="10" t="s">
        <v>315</v>
      </c>
      <c r="C291">
        <v>1</v>
      </c>
      <c r="G291">
        <v>1</v>
      </c>
    </row>
    <row r="292" spans="1:7" x14ac:dyDescent="0.35">
      <c r="A292" s="10" t="s">
        <v>3463</v>
      </c>
      <c r="B292">
        <v>1</v>
      </c>
      <c r="G292">
        <v>1</v>
      </c>
    </row>
    <row r="293" spans="1:7" x14ac:dyDescent="0.35">
      <c r="A293" s="10" t="s">
        <v>5610</v>
      </c>
      <c r="B293">
        <v>1</v>
      </c>
      <c r="C293">
        <v>1</v>
      </c>
      <c r="G293">
        <v>2</v>
      </c>
    </row>
    <row r="294" spans="1:7" x14ac:dyDescent="0.35">
      <c r="A294" s="10" t="s">
        <v>5742</v>
      </c>
      <c r="B294">
        <v>1</v>
      </c>
      <c r="C294">
        <v>1</v>
      </c>
      <c r="G294">
        <v>2</v>
      </c>
    </row>
    <row r="295" spans="1:7" x14ac:dyDescent="0.35">
      <c r="A295" s="10" t="s">
        <v>3467</v>
      </c>
      <c r="B295">
        <v>1</v>
      </c>
      <c r="C295">
        <v>1</v>
      </c>
      <c r="G295">
        <v>2</v>
      </c>
    </row>
    <row r="296" spans="1:7" x14ac:dyDescent="0.35">
      <c r="A296" s="10" t="s">
        <v>3470</v>
      </c>
      <c r="B296">
        <v>1</v>
      </c>
      <c r="C296">
        <v>1</v>
      </c>
      <c r="G296">
        <v>2</v>
      </c>
    </row>
    <row r="297" spans="1:7" x14ac:dyDescent="0.35">
      <c r="A297" s="10" t="s">
        <v>3472</v>
      </c>
      <c r="B297">
        <v>1</v>
      </c>
      <c r="C297">
        <v>1</v>
      </c>
      <c r="G297">
        <v>2</v>
      </c>
    </row>
    <row r="298" spans="1:7" x14ac:dyDescent="0.35">
      <c r="A298" s="10" t="s">
        <v>323</v>
      </c>
      <c r="C298">
        <v>1</v>
      </c>
      <c r="G298">
        <v>1</v>
      </c>
    </row>
    <row r="299" spans="1:7" x14ac:dyDescent="0.35">
      <c r="A299" s="10" t="s">
        <v>327</v>
      </c>
      <c r="C299">
        <v>1</v>
      </c>
      <c r="G299">
        <v>1</v>
      </c>
    </row>
    <row r="300" spans="1:7" x14ac:dyDescent="0.35">
      <c r="A300" s="10" t="s">
        <v>329</v>
      </c>
      <c r="C300">
        <v>1</v>
      </c>
      <c r="G300">
        <v>1</v>
      </c>
    </row>
    <row r="301" spans="1:7" x14ac:dyDescent="0.35">
      <c r="A301" s="10" t="s">
        <v>332</v>
      </c>
      <c r="C301">
        <v>1</v>
      </c>
      <c r="G301">
        <v>1</v>
      </c>
    </row>
    <row r="302" spans="1:7" x14ac:dyDescent="0.35">
      <c r="A302" s="10" t="s">
        <v>1854</v>
      </c>
      <c r="B302">
        <v>1</v>
      </c>
      <c r="G302">
        <v>1</v>
      </c>
    </row>
    <row r="303" spans="1:7" x14ac:dyDescent="0.35">
      <c r="A303" s="10" t="s">
        <v>2397</v>
      </c>
      <c r="B303">
        <v>1</v>
      </c>
      <c r="G303">
        <v>1</v>
      </c>
    </row>
    <row r="304" spans="1:7" x14ac:dyDescent="0.35">
      <c r="A304" s="10" t="s">
        <v>1121</v>
      </c>
      <c r="B304">
        <v>1</v>
      </c>
      <c r="G304">
        <v>1</v>
      </c>
    </row>
    <row r="305" spans="1:7" x14ac:dyDescent="0.35">
      <c r="A305" s="10" t="s">
        <v>334</v>
      </c>
      <c r="B305">
        <v>1</v>
      </c>
      <c r="G305">
        <v>1</v>
      </c>
    </row>
    <row r="306" spans="1:7" x14ac:dyDescent="0.35">
      <c r="A306" s="10" t="s">
        <v>4270</v>
      </c>
      <c r="B306">
        <v>1</v>
      </c>
      <c r="G306">
        <v>1</v>
      </c>
    </row>
    <row r="307" spans="1:7" x14ac:dyDescent="0.35">
      <c r="A307" s="10" t="s">
        <v>337</v>
      </c>
      <c r="B307">
        <v>1</v>
      </c>
      <c r="G307">
        <v>1</v>
      </c>
    </row>
    <row r="308" spans="1:7" x14ac:dyDescent="0.35">
      <c r="A308" s="10" t="s">
        <v>346</v>
      </c>
      <c r="B308">
        <v>1</v>
      </c>
      <c r="G308">
        <v>1</v>
      </c>
    </row>
    <row r="309" spans="1:7" x14ac:dyDescent="0.35">
      <c r="A309" s="10" t="s">
        <v>787</v>
      </c>
      <c r="C309">
        <v>1</v>
      </c>
      <c r="G309">
        <v>1</v>
      </c>
    </row>
    <row r="310" spans="1:7" x14ac:dyDescent="0.35">
      <c r="A310" s="10" t="s">
        <v>3870</v>
      </c>
      <c r="B310">
        <v>1</v>
      </c>
      <c r="G310">
        <v>1</v>
      </c>
    </row>
    <row r="311" spans="1:7" x14ac:dyDescent="0.35">
      <c r="A311" s="10" t="s">
        <v>1218</v>
      </c>
      <c r="C311">
        <v>1</v>
      </c>
      <c r="G311">
        <v>1</v>
      </c>
    </row>
    <row r="312" spans="1:7" x14ac:dyDescent="0.35">
      <c r="A312" s="10" t="s">
        <v>1454</v>
      </c>
      <c r="B312">
        <v>1</v>
      </c>
      <c r="C312">
        <v>1</v>
      </c>
      <c r="G312">
        <v>2</v>
      </c>
    </row>
    <row r="313" spans="1:7" x14ac:dyDescent="0.35">
      <c r="A313" s="10" t="s">
        <v>1127</v>
      </c>
      <c r="B313">
        <v>1</v>
      </c>
      <c r="G313">
        <v>1</v>
      </c>
    </row>
    <row r="314" spans="1:7" x14ac:dyDescent="0.35">
      <c r="A314" s="10" t="s">
        <v>350</v>
      </c>
      <c r="B314">
        <v>1</v>
      </c>
      <c r="G314">
        <v>1</v>
      </c>
    </row>
    <row r="315" spans="1:7" x14ac:dyDescent="0.35">
      <c r="A315" s="10" t="s">
        <v>1129</v>
      </c>
      <c r="B315">
        <v>1</v>
      </c>
      <c r="G315">
        <v>1</v>
      </c>
    </row>
    <row r="316" spans="1:7" x14ac:dyDescent="0.35">
      <c r="A316" s="10" t="s">
        <v>89</v>
      </c>
      <c r="B316">
        <v>1</v>
      </c>
      <c r="C316">
        <v>1</v>
      </c>
      <c r="G316">
        <v>2</v>
      </c>
    </row>
    <row r="317" spans="1:7" x14ac:dyDescent="0.35">
      <c r="A317" s="10" t="s">
        <v>97</v>
      </c>
      <c r="B317">
        <v>1</v>
      </c>
      <c r="C317">
        <v>1</v>
      </c>
      <c r="G317">
        <v>2</v>
      </c>
    </row>
    <row r="318" spans="1:7" x14ac:dyDescent="0.35">
      <c r="A318" s="10" t="s">
        <v>1670</v>
      </c>
      <c r="B318">
        <v>1</v>
      </c>
      <c r="C318">
        <v>1</v>
      </c>
      <c r="G318">
        <v>2</v>
      </c>
    </row>
    <row r="319" spans="1:7" x14ac:dyDescent="0.35">
      <c r="A319" s="10" t="s">
        <v>3710</v>
      </c>
      <c r="B319">
        <v>1</v>
      </c>
      <c r="G319">
        <v>1</v>
      </c>
    </row>
    <row r="320" spans="1:7" x14ac:dyDescent="0.35">
      <c r="A320" s="10" t="s">
        <v>1137</v>
      </c>
      <c r="B320">
        <v>1</v>
      </c>
      <c r="G320">
        <v>1</v>
      </c>
    </row>
    <row r="321" spans="1:7" x14ac:dyDescent="0.35">
      <c r="A321" s="10" t="s">
        <v>507</v>
      </c>
      <c r="C321">
        <v>1</v>
      </c>
      <c r="D321">
        <v>1</v>
      </c>
      <c r="G321">
        <v>2</v>
      </c>
    </row>
    <row r="322" spans="1:7" x14ac:dyDescent="0.35">
      <c r="A322" s="10" t="s">
        <v>103</v>
      </c>
      <c r="B322">
        <v>1</v>
      </c>
      <c r="C322">
        <v>1</v>
      </c>
      <c r="D322">
        <v>1</v>
      </c>
      <c r="G322">
        <v>3</v>
      </c>
    </row>
    <row r="323" spans="1:7" x14ac:dyDescent="0.35">
      <c r="A323" s="10" t="s">
        <v>873</v>
      </c>
      <c r="B323">
        <v>1</v>
      </c>
      <c r="C323">
        <v>1</v>
      </c>
      <c r="D323">
        <v>1</v>
      </c>
      <c r="G323">
        <v>3</v>
      </c>
    </row>
    <row r="324" spans="1:7" x14ac:dyDescent="0.35">
      <c r="A324" s="10" t="s">
        <v>4623</v>
      </c>
      <c r="B324">
        <v>1</v>
      </c>
      <c r="C324">
        <v>1</v>
      </c>
      <c r="D324">
        <v>1</v>
      </c>
      <c r="G324">
        <v>3</v>
      </c>
    </row>
    <row r="325" spans="1:7" x14ac:dyDescent="0.35">
      <c r="A325" s="10" t="s">
        <v>1675</v>
      </c>
      <c r="B325">
        <v>1</v>
      </c>
      <c r="C325">
        <v>1</v>
      </c>
      <c r="D325">
        <v>1</v>
      </c>
      <c r="G325">
        <v>3</v>
      </c>
    </row>
    <row r="326" spans="1:7" x14ac:dyDescent="0.35">
      <c r="A326" s="10" t="s">
        <v>879</v>
      </c>
      <c r="B326">
        <v>1</v>
      </c>
      <c r="C326">
        <v>1</v>
      </c>
      <c r="D326">
        <v>1</v>
      </c>
      <c r="G326">
        <v>3</v>
      </c>
    </row>
    <row r="327" spans="1:7" x14ac:dyDescent="0.35">
      <c r="A327" s="10" t="s">
        <v>883</v>
      </c>
      <c r="B327">
        <v>1</v>
      </c>
      <c r="C327">
        <v>1</v>
      </c>
      <c r="D327">
        <v>1</v>
      </c>
      <c r="G327">
        <v>3</v>
      </c>
    </row>
    <row r="328" spans="1:7" x14ac:dyDescent="0.35">
      <c r="A328" s="10" t="s">
        <v>888</v>
      </c>
      <c r="B328">
        <v>1</v>
      </c>
      <c r="C328">
        <v>1</v>
      </c>
      <c r="D328">
        <v>1</v>
      </c>
      <c r="G328">
        <v>3</v>
      </c>
    </row>
    <row r="329" spans="1:7" x14ac:dyDescent="0.35">
      <c r="A329" s="10" t="s">
        <v>892</v>
      </c>
      <c r="C329">
        <v>1</v>
      </c>
      <c r="D329">
        <v>1</v>
      </c>
      <c r="G329">
        <v>2</v>
      </c>
    </row>
    <row r="330" spans="1:7" x14ac:dyDescent="0.35">
      <c r="A330" s="10" t="s">
        <v>110</v>
      </c>
      <c r="B330">
        <v>1</v>
      </c>
      <c r="C330">
        <v>1</v>
      </c>
      <c r="D330">
        <v>1</v>
      </c>
      <c r="G330">
        <v>3</v>
      </c>
    </row>
    <row r="331" spans="1:7" x14ac:dyDescent="0.35">
      <c r="A331" s="10" t="s">
        <v>897</v>
      </c>
      <c r="B331">
        <v>1</v>
      </c>
      <c r="C331">
        <v>1</v>
      </c>
      <c r="D331">
        <v>1</v>
      </c>
      <c r="G331">
        <v>3</v>
      </c>
    </row>
    <row r="332" spans="1:7" x14ac:dyDescent="0.35">
      <c r="A332" s="10" t="s">
        <v>115</v>
      </c>
      <c r="B332">
        <v>1</v>
      </c>
      <c r="C332">
        <v>1</v>
      </c>
      <c r="D332">
        <v>1</v>
      </c>
      <c r="G332">
        <v>3</v>
      </c>
    </row>
    <row r="333" spans="1:7" x14ac:dyDescent="0.35">
      <c r="A333" s="10" t="s">
        <v>1459</v>
      </c>
      <c r="B333">
        <v>1</v>
      </c>
      <c r="G333">
        <v>1</v>
      </c>
    </row>
    <row r="334" spans="1:7" x14ac:dyDescent="0.35">
      <c r="A334" s="10" t="s">
        <v>3227</v>
      </c>
      <c r="C334">
        <v>1</v>
      </c>
      <c r="D334">
        <v>1</v>
      </c>
      <c r="G334">
        <v>2</v>
      </c>
    </row>
    <row r="335" spans="1:7" x14ac:dyDescent="0.35">
      <c r="A335" s="10" t="s">
        <v>3474</v>
      </c>
      <c r="C335">
        <v>1</v>
      </c>
      <c r="D335">
        <v>1</v>
      </c>
      <c r="G335">
        <v>2</v>
      </c>
    </row>
    <row r="336" spans="1:7" x14ac:dyDescent="0.35">
      <c r="A336" s="10" t="s">
        <v>902</v>
      </c>
      <c r="B336">
        <v>1</v>
      </c>
      <c r="C336">
        <v>1</v>
      </c>
      <c r="D336">
        <v>1</v>
      </c>
      <c r="G336">
        <v>3</v>
      </c>
    </row>
    <row r="337" spans="1:7" x14ac:dyDescent="0.35">
      <c r="A337" s="10" t="s">
        <v>1544</v>
      </c>
      <c r="B337">
        <v>1</v>
      </c>
      <c r="C337">
        <v>1</v>
      </c>
      <c r="D337">
        <v>1</v>
      </c>
      <c r="G337">
        <v>3</v>
      </c>
    </row>
    <row r="338" spans="1:7" x14ac:dyDescent="0.35">
      <c r="A338" s="10" t="s">
        <v>906</v>
      </c>
      <c r="B338">
        <v>1</v>
      </c>
      <c r="C338">
        <v>1</v>
      </c>
      <c r="D338">
        <v>1</v>
      </c>
      <c r="G338">
        <v>3</v>
      </c>
    </row>
    <row r="339" spans="1:7" x14ac:dyDescent="0.35">
      <c r="A339" s="10" t="s">
        <v>4631</v>
      </c>
      <c r="B339">
        <v>1</v>
      </c>
      <c r="C339">
        <v>1</v>
      </c>
      <c r="D339">
        <v>1</v>
      </c>
      <c r="G339">
        <v>3</v>
      </c>
    </row>
    <row r="340" spans="1:7" x14ac:dyDescent="0.35">
      <c r="A340" s="10" t="s">
        <v>123</v>
      </c>
      <c r="B340">
        <v>1</v>
      </c>
      <c r="C340">
        <v>1</v>
      </c>
      <c r="G340">
        <v>2</v>
      </c>
    </row>
    <row r="341" spans="1:7" x14ac:dyDescent="0.35">
      <c r="A341" s="10" t="s">
        <v>2102</v>
      </c>
      <c r="B341">
        <v>1</v>
      </c>
      <c r="C341">
        <v>1</v>
      </c>
      <c r="G341">
        <v>2</v>
      </c>
    </row>
    <row r="342" spans="1:7" x14ac:dyDescent="0.35">
      <c r="A342" s="10" t="s">
        <v>128</v>
      </c>
      <c r="B342">
        <v>1</v>
      </c>
      <c r="C342">
        <v>1</v>
      </c>
      <c r="G342">
        <v>2</v>
      </c>
    </row>
    <row r="343" spans="1:7" x14ac:dyDescent="0.35">
      <c r="A343" s="10" t="s">
        <v>2108</v>
      </c>
      <c r="B343">
        <v>1</v>
      </c>
      <c r="C343">
        <v>1</v>
      </c>
      <c r="G343">
        <v>2</v>
      </c>
    </row>
    <row r="344" spans="1:7" x14ac:dyDescent="0.35">
      <c r="A344" s="10" t="s">
        <v>2113</v>
      </c>
      <c r="B344">
        <v>1</v>
      </c>
      <c r="C344">
        <v>1</v>
      </c>
      <c r="G344">
        <v>2</v>
      </c>
    </row>
    <row r="345" spans="1:7" x14ac:dyDescent="0.35">
      <c r="A345" s="10" t="s">
        <v>911</v>
      </c>
      <c r="B345">
        <v>1</v>
      </c>
      <c r="G345">
        <v>1</v>
      </c>
    </row>
    <row r="346" spans="1:7" x14ac:dyDescent="0.35">
      <c r="A346" s="10" t="s">
        <v>1224</v>
      </c>
      <c r="B346">
        <v>1</v>
      </c>
      <c r="G346">
        <v>1</v>
      </c>
    </row>
    <row r="347" spans="1:7" x14ac:dyDescent="0.35">
      <c r="A347" s="10" t="s">
        <v>918</v>
      </c>
      <c r="B347">
        <v>1</v>
      </c>
      <c r="G347">
        <v>1</v>
      </c>
    </row>
    <row r="348" spans="1:7" x14ac:dyDescent="0.35">
      <c r="A348" s="10" t="s">
        <v>512</v>
      </c>
      <c r="B348">
        <v>1</v>
      </c>
      <c r="G348">
        <v>1</v>
      </c>
    </row>
    <row r="349" spans="1:7" x14ac:dyDescent="0.35">
      <c r="A349" s="10" t="s">
        <v>1229</v>
      </c>
      <c r="B349">
        <v>1</v>
      </c>
      <c r="G349">
        <v>1</v>
      </c>
    </row>
    <row r="350" spans="1:7" x14ac:dyDescent="0.35">
      <c r="A350" s="10" t="s">
        <v>919</v>
      </c>
      <c r="B350">
        <v>1</v>
      </c>
      <c r="G350">
        <v>1</v>
      </c>
    </row>
    <row r="351" spans="1:7" x14ac:dyDescent="0.35">
      <c r="A351" s="10" t="s">
        <v>520</v>
      </c>
      <c r="B351">
        <v>1</v>
      </c>
      <c r="G351">
        <v>1</v>
      </c>
    </row>
    <row r="352" spans="1:7" x14ac:dyDescent="0.35">
      <c r="A352" s="10" t="s">
        <v>1680</v>
      </c>
      <c r="B352">
        <v>1</v>
      </c>
      <c r="G352">
        <v>1</v>
      </c>
    </row>
    <row r="353" spans="1:7" x14ac:dyDescent="0.35">
      <c r="A353" s="10" t="s">
        <v>795</v>
      </c>
      <c r="B353">
        <v>1</v>
      </c>
      <c r="G353">
        <v>1</v>
      </c>
    </row>
    <row r="354" spans="1:7" x14ac:dyDescent="0.35">
      <c r="A354" s="10" t="s">
        <v>3877</v>
      </c>
      <c r="C354">
        <v>1</v>
      </c>
      <c r="D354">
        <v>1</v>
      </c>
      <c r="G354">
        <v>2</v>
      </c>
    </row>
    <row r="355" spans="1:7" x14ac:dyDescent="0.35">
      <c r="A355" s="10" t="s">
        <v>358</v>
      </c>
      <c r="B355">
        <v>1</v>
      </c>
      <c r="C355">
        <v>1</v>
      </c>
      <c r="G355">
        <v>2</v>
      </c>
    </row>
    <row r="356" spans="1:7" x14ac:dyDescent="0.35">
      <c r="A356" s="10" t="s">
        <v>362</v>
      </c>
      <c r="B356">
        <v>1</v>
      </c>
      <c r="C356">
        <v>1</v>
      </c>
      <c r="G356">
        <v>2</v>
      </c>
    </row>
    <row r="357" spans="1:7" x14ac:dyDescent="0.35">
      <c r="A357" s="10" t="s">
        <v>364</v>
      </c>
      <c r="B357">
        <v>1</v>
      </c>
      <c r="C357">
        <v>1</v>
      </c>
      <c r="G357">
        <v>2</v>
      </c>
    </row>
    <row r="358" spans="1:7" x14ac:dyDescent="0.35">
      <c r="A358" s="10" t="s">
        <v>366</v>
      </c>
      <c r="C358">
        <v>1</v>
      </c>
      <c r="G358">
        <v>1</v>
      </c>
    </row>
    <row r="359" spans="1:7" x14ac:dyDescent="0.35">
      <c r="A359" s="10" t="s">
        <v>370</v>
      </c>
      <c r="C359">
        <v>1</v>
      </c>
      <c r="G359">
        <v>1</v>
      </c>
    </row>
    <row r="360" spans="1:7" x14ac:dyDescent="0.35">
      <c r="A360" s="10" t="s">
        <v>920</v>
      </c>
      <c r="B360">
        <v>1</v>
      </c>
      <c r="C360">
        <v>1</v>
      </c>
      <c r="G360">
        <v>2</v>
      </c>
    </row>
    <row r="361" spans="1:7" x14ac:dyDescent="0.35">
      <c r="A361" s="10" t="s">
        <v>373</v>
      </c>
      <c r="C361">
        <v>1</v>
      </c>
      <c r="G361">
        <v>1</v>
      </c>
    </row>
    <row r="362" spans="1:7" x14ac:dyDescent="0.35">
      <c r="A362" s="10" t="s">
        <v>377</v>
      </c>
      <c r="C362">
        <v>1</v>
      </c>
      <c r="G362">
        <v>1</v>
      </c>
    </row>
    <row r="363" spans="1:7" x14ac:dyDescent="0.35">
      <c r="A363" s="10" t="s">
        <v>379</v>
      </c>
      <c r="C363">
        <v>1</v>
      </c>
      <c r="G363">
        <v>1</v>
      </c>
    </row>
    <row r="364" spans="1:7" x14ac:dyDescent="0.35">
      <c r="A364" s="10" t="s">
        <v>381</v>
      </c>
      <c r="C364">
        <v>1</v>
      </c>
      <c r="G364">
        <v>1</v>
      </c>
    </row>
    <row r="365" spans="1:7" x14ac:dyDescent="0.35">
      <c r="A365" s="10" t="s">
        <v>925</v>
      </c>
      <c r="B365">
        <v>1</v>
      </c>
      <c r="C365">
        <v>1</v>
      </c>
      <c r="G365">
        <v>2</v>
      </c>
    </row>
    <row r="366" spans="1:7" x14ac:dyDescent="0.35">
      <c r="A366" s="10" t="s">
        <v>927</v>
      </c>
      <c r="B366">
        <v>1</v>
      </c>
      <c r="C366">
        <v>2</v>
      </c>
      <c r="G366">
        <v>3</v>
      </c>
    </row>
    <row r="367" spans="1:7" x14ac:dyDescent="0.35">
      <c r="A367" s="10" t="s">
        <v>1140</v>
      </c>
      <c r="B367">
        <v>1</v>
      </c>
      <c r="C367">
        <v>1</v>
      </c>
      <c r="G367">
        <v>2</v>
      </c>
    </row>
    <row r="368" spans="1:7" x14ac:dyDescent="0.35">
      <c r="A368" s="10" t="s">
        <v>928</v>
      </c>
      <c r="B368">
        <v>1</v>
      </c>
      <c r="C368">
        <v>1</v>
      </c>
      <c r="G368">
        <v>2</v>
      </c>
    </row>
    <row r="369" spans="1:7" x14ac:dyDescent="0.35">
      <c r="A369" s="10" t="s">
        <v>383</v>
      </c>
      <c r="C369">
        <v>1</v>
      </c>
      <c r="G369">
        <v>1</v>
      </c>
    </row>
    <row r="370" spans="1:7" x14ac:dyDescent="0.35">
      <c r="A370" s="10" t="s">
        <v>387</v>
      </c>
      <c r="C370">
        <v>1</v>
      </c>
      <c r="G370">
        <v>1</v>
      </c>
    </row>
    <row r="371" spans="1:7" x14ac:dyDescent="0.35">
      <c r="A371" s="10" t="s">
        <v>4062</v>
      </c>
      <c r="C371">
        <v>1</v>
      </c>
      <c r="G371">
        <v>1</v>
      </c>
    </row>
    <row r="372" spans="1:7" x14ac:dyDescent="0.35">
      <c r="A372" s="10" t="s">
        <v>1143</v>
      </c>
      <c r="B372">
        <v>1</v>
      </c>
      <c r="C372">
        <v>1</v>
      </c>
      <c r="G372">
        <v>2</v>
      </c>
    </row>
    <row r="373" spans="1:7" x14ac:dyDescent="0.35">
      <c r="A373" s="10" t="s">
        <v>4261</v>
      </c>
      <c r="B373">
        <v>1</v>
      </c>
      <c r="C373">
        <v>1</v>
      </c>
      <c r="G373">
        <v>2</v>
      </c>
    </row>
    <row r="374" spans="1:7" x14ac:dyDescent="0.35">
      <c r="A374" s="10" t="s">
        <v>4064</v>
      </c>
      <c r="C374">
        <v>1</v>
      </c>
      <c r="G374">
        <v>1</v>
      </c>
    </row>
    <row r="375" spans="1:7" x14ac:dyDescent="0.35">
      <c r="A375" s="10" t="s">
        <v>3616</v>
      </c>
      <c r="B375">
        <v>1</v>
      </c>
      <c r="G375">
        <v>1</v>
      </c>
    </row>
    <row r="376" spans="1:7" x14ac:dyDescent="0.35">
      <c r="A376" s="10" t="s">
        <v>522</v>
      </c>
      <c r="C376">
        <v>1</v>
      </c>
      <c r="D376">
        <v>1</v>
      </c>
      <c r="G376">
        <v>2</v>
      </c>
    </row>
    <row r="377" spans="1:7" x14ac:dyDescent="0.35">
      <c r="A377" s="10" t="s">
        <v>527</v>
      </c>
      <c r="C377">
        <v>1</v>
      </c>
      <c r="G377">
        <v>1</v>
      </c>
    </row>
    <row r="378" spans="1:7" x14ac:dyDescent="0.35">
      <c r="A378" s="10" t="s">
        <v>390</v>
      </c>
      <c r="C378">
        <v>1</v>
      </c>
      <c r="G378">
        <v>1</v>
      </c>
    </row>
    <row r="379" spans="1:7" x14ac:dyDescent="0.35">
      <c r="A379" s="10" t="s">
        <v>393</v>
      </c>
      <c r="C379">
        <v>1</v>
      </c>
      <c r="G379">
        <v>1</v>
      </c>
    </row>
    <row r="380" spans="1:7" x14ac:dyDescent="0.35">
      <c r="A380" s="10" t="s">
        <v>2402</v>
      </c>
      <c r="B380">
        <v>1</v>
      </c>
      <c r="C380">
        <v>1</v>
      </c>
      <c r="G380">
        <v>2</v>
      </c>
    </row>
    <row r="381" spans="1:7" x14ac:dyDescent="0.35">
      <c r="A381" s="10" t="s">
        <v>2119</v>
      </c>
      <c r="B381">
        <v>1</v>
      </c>
      <c r="C381">
        <v>1</v>
      </c>
      <c r="G381">
        <v>2</v>
      </c>
    </row>
    <row r="382" spans="1:7" x14ac:dyDescent="0.35">
      <c r="A382" s="10" t="s">
        <v>1682</v>
      </c>
      <c r="B382">
        <v>1</v>
      </c>
      <c r="G382">
        <v>1</v>
      </c>
    </row>
    <row r="383" spans="1:7" x14ac:dyDescent="0.35">
      <c r="A383" s="10" t="s">
        <v>2524</v>
      </c>
      <c r="B383">
        <v>1</v>
      </c>
      <c r="G383">
        <v>1</v>
      </c>
    </row>
    <row r="384" spans="1:7" x14ac:dyDescent="0.35">
      <c r="A384" s="10" t="s">
        <v>1147</v>
      </c>
      <c r="B384">
        <v>1</v>
      </c>
      <c r="G384">
        <v>1</v>
      </c>
    </row>
    <row r="385" spans="1:7" x14ac:dyDescent="0.35">
      <c r="A385" s="10" t="s">
        <v>1464</v>
      </c>
      <c r="B385">
        <v>1</v>
      </c>
      <c r="C385">
        <v>1</v>
      </c>
      <c r="G385">
        <v>2</v>
      </c>
    </row>
    <row r="386" spans="1:7" x14ac:dyDescent="0.35">
      <c r="A386" s="10" t="s">
        <v>529</v>
      </c>
      <c r="C386">
        <v>1</v>
      </c>
      <c r="D386">
        <v>1</v>
      </c>
      <c r="G386">
        <v>2</v>
      </c>
    </row>
    <row r="387" spans="1:7" x14ac:dyDescent="0.35">
      <c r="A387" s="10" t="s">
        <v>396</v>
      </c>
      <c r="B387">
        <v>1</v>
      </c>
      <c r="G387">
        <v>1</v>
      </c>
    </row>
    <row r="388" spans="1:7" x14ac:dyDescent="0.35">
      <c r="A388" s="10" t="s">
        <v>801</v>
      </c>
      <c r="B388">
        <v>1</v>
      </c>
      <c r="G388">
        <v>1</v>
      </c>
    </row>
    <row r="389" spans="1:7" x14ac:dyDescent="0.35">
      <c r="A389" s="10" t="s">
        <v>1363</v>
      </c>
      <c r="B389">
        <v>1</v>
      </c>
      <c r="G389">
        <v>1</v>
      </c>
    </row>
    <row r="390" spans="1:7" x14ac:dyDescent="0.35">
      <c r="A390" s="10" t="s">
        <v>1230</v>
      </c>
      <c r="B390">
        <v>1</v>
      </c>
      <c r="C390">
        <v>1</v>
      </c>
      <c r="G390">
        <v>2</v>
      </c>
    </row>
    <row r="391" spans="1:7" x14ac:dyDescent="0.35">
      <c r="A391" s="10" t="s">
        <v>2526</v>
      </c>
      <c r="B391">
        <v>1</v>
      </c>
      <c r="G391">
        <v>1</v>
      </c>
    </row>
    <row r="392" spans="1:7" x14ac:dyDescent="0.35">
      <c r="A392" s="10" t="s">
        <v>2121</v>
      </c>
      <c r="B392">
        <v>1</v>
      </c>
      <c r="G392">
        <v>1</v>
      </c>
    </row>
    <row r="393" spans="1:7" x14ac:dyDescent="0.35">
      <c r="A393" s="10" t="s">
        <v>2403</v>
      </c>
      <c r="B393">
        <v>1</v>
      </c>
      <c r="G393">
        <v>1</v>
      </c>
    </row>
    <row r="394" spans="1:7" x14ac:dyDescent="0.35">
      <c r="A394" s="10" t="s">
        <v>2719</v>
      </c>
      <c r="B394">
        <v>1</v>
      </c>
      <c r="G394">
        <v>1</v>
      </c>
    </row>
    <row r="395" spans="1:7" x14ac:dyDescent="0.35">
      <c r="A395" s="10" t="s">
        <v>2722</v>
      </c>
      <c r="B395">
        <v>1</v>
      </c>
      <c r="G395">
        <v>1</v>
      </c>
    </row>
    <row r="396" spans="1:7" x14ac:dyDescent="0.35">
      <c r="A396" s="10" t="s">
        <v>5210</v>
      </c>
      <c r="B396">
        <v>1</v>
      </c>
      <c r="G396">
        <v>1</v>
      </c>
    </row>
    <row r="397" spans="1:7" x14ac:dyDescent="0.35">
      <c r="A397" s="10" t="s">
        <v>5169</v>
      </c>
      <c r="B397">
        <v>1</v>
      </c>
      <c r="G397">
        <v>1</v>
      </c>
    </row>
    <row r="398" spans="1:7" x14ac:dyDescent="0.35">
      <c r="A398" s="10" t="s">
        <v>5171</v>
      </c>
      <c r="B398">
        <v>1</v>
      </c>
      <c r="G398">
        <v>1</v>
      </c>
    </row>
    <row r="399" spans="1:7" x14ac:dyDescent="0.35">
      <c r="A399" s="10" t="s">
        <v>2920</v>
      </c>
      <c r="B399">
        <v>1</v>
      </c>
      <c r="G399">
        <v>1</v>
      </c>
    </row>
    <row r="400" spans="1:7" x14ac:dyDescent="0.35">
      <c r="A400" s="10" t="s">
        <v>5307</v>
      </c>
      <c r="B400">
        <v>1</v>
      </c>
      <c r="G400">
        <v>1</v>
      </c>
    </row>
    <row r="401" spans="1:7" x14ac:dyDescent="0.35">
      <c r="A401" s="10" t="s">
        <v>403</v>
      </c>
      <c r="C401">
        <v>1</v>
      </c>
      <c r="G401">
        <v>1</v>
      </c>
    </row>
    <row r="402" spans="1:7" x14ac:dyDescent="0.35">
      <c r="A402" s="10" t="s">
        <v>407</v>
      </c>
      <c r="C402">
        <v>1</v>
      </c>
      <c r="G402">
        <v>1</v>
      </c>
    </row>
    <row r="403" spans="1:7" x14ac:dyDescent="0.35">
      <c r="A403" s="10" t="s">
        <v>410</v>
      </c>
      <c r="C403">
        <v>1</v>
      </c>
      <c r="G403">
        <v>1</v>
      </c>
    </row>
    <row r="404" spans="1:7" x14ac:dyDescent="0.35">
      <c r="A404" s="10" t="s">
        <v>413</v>
      </c>
      <c r="B404">
        <v>2</v>
      </c>
      <c r="C404">
        <v>1</v>
      </c>
      <c r="G404">
        <v>3</v>
      </c>
    </row>
    <row r="405" spans="1:7" x14ac:dyDescent="0.35">
      <c r="A405" s="10" t="s">
        <v>417</v>
      </c>
      <c r="B405">
        <v>2</v>
      </c>
      <c r="C405">
        <v>1</v>
      </c>
      <c r="G405">
        <v>3</v>
      </c>
    </row>
    <row r="406" spans="1:7" x14ac:dyDescent="0.35">
      <c r="A406" s="10" t="s">
        <v>419</v>
      </c>
      <c r="B406">
        <v>1</v>
      </c>
      <c r="C406">
        <v>1</v>
      </c>
      <c r="G406">
        <v>2</v>
      </c>
    </row>
    <row r="407" spans="1:7" x14ac:dyDescent="0.35">
      <c r="A407" s="10" t="s">
        <v>421</v>
      </c>
      <c r="B407">
        <v>1</v>
      </c>
      <c r="C407">
        <v>1</v>
      </c>
      <c r="G407">
        <v>2</v>
      </c>
    </row>
    <row r="408" spans="1:7" x14ac:dyDescent="0.35">
      <c r="A408" s="10" t="s">
        <v>1237</v>
      </c>
      <c r="B408">
        <v>1</v>
      </c>
      <c r="C408">
        <v>1</v>
      </c>
      <c r="G408">
        <v>2</v>
      </c>
    </row>
    <row r="409" spans="1:7" x14ac:dyDescent="0.35">
      <c r="A409" s="10" t="s">
        <v>1244</v>
      </c>
      <c r="B409">
        <v>1</v>
      </c>
      <c r="C409">
        <v>1</v>
      </c>
      <c r="G409">
        <v>2</v>
      </c>
    </row>
    <row r="410" spans="1:7" x14ac:dyDescent="0.35">
      <c r="A410" s="10" t="s">
        <v>1861</v>
      </c>
      <c r="C410">
        <v>1</v>
      </c>
      <c r="G410">
        <v>1</v>
      </c>
    </row>
    <row r="411" spans="1:7" x14ac:dyDescent="0.35">
      <c r="A411" s="10" t="s">
        <v>1469</v>
      </c>
      <c r="B411">
        <v>1</v>
      </c>
      <c r="C411">
        <v>1</v>
      </c>
      <c r="G411">
        <v>2</v>
      </c>
    </row>
    <row r="412" spans="1:7" x14ac:dyDescent="0.35">
      <c r="A412" s="10" t="s">
        <v>534</v>
      </c>
      <c r="C412">
        <v>1</v>
      </c>
      <c r="G412">
        <v>1</v>
      </c>
    </row>
    <row r="413" spans="1:7" x14ac:dyDescent="0.35">
      <c r="A413" s="10" t="s">
        <v>1475</v>
      </c>
      <c r="B413">
        <v>1</v>
      </c>
      <c r="C413">
        <v>1</v>
      </c>
      <c r="G413">
        <v>2</v>
      </c>
    </row>
    <row r="414" spans="1:7" x14ac:dyDescent="0.35">
      <c r="A414" s="10" t="s">
        <v>929</v>
      </c>
      <c r="B414">
        <v>1</v>
      </c>
      <c r="G414">
        <v>1</v>
      </c>
    </row>
    <row r="415" spans="1:7" x14ac:dyDescent="0.35">
      <c r="A415" s="10" t="s">
        <v>1688</v>
      </c>
      <c r="B415">
        <v>1</v>
      </c>
      <c r="G415">
        <v>1</v>
      </c>
    </row>
    <row r="416" spans="1:7" x14ac:dyDescent="0.35">
      <c r="A416" s="10" t="s">
        <v>1482</v>
      </c>
      <c r="C416">
        <v>1</v>
      </c>
      <c r="G416">
        <v>1</v>
      </c>
    </row>
    <row r="417" spans="1:7" x14ac:dyDescent="0.35">
      <c r="A417" s="10" t="s">
        <v>934</v>
      </c>
      <c r="B417">
        <v>1</v>
      </c>
      <c r="C417">
        <v>1</v>
      </c>
      <c r="G417">
        <v>2</v>
      </c>
    </row>
    <row r="418" spans="1:7" x14ac:dyDescent="0.35">
      <c r="A418" s="10" t="s">
        <v>3978</v>
      </c>
      <c r="C418">
        <v>1</v>
      </c>
      <c r="G418">
        <v>1</v>
      </c>
    </row>
    <row r="419" spans="1:7" x14ac:dyDescent="0.35">
      <c r="A419" s="10" t="s">
        <v>541</v>
      </c>
      <c r="C419">
        <v>1</v>
      </c>
      <c r="G419">
        <v>1</v>
      </c>
    </row>
    <row r="420" spans="1:7" x14ac:dyDescent="0.35">
      <c r="A420" s="10" t="s">
        <v>547</v>
      </c>
      <c r="C420">
        <v>1</v>
      </c>
      <c r="D420">
        <v>1</v>
      </c>
      <c r="G420">
        <v>2</v>
      </c>
    </row>
    <row r="421" spans="1:7" x14ac:dyDescent="0.35">
      <c r="A421" s="10" t="s">
        <v>941</v>
      </c>
      <c r="B421">
        <v>2</v>
      </c>
      <c r="C421">
        <v>1</v>
      </c>
      <c r="D421">
        <v>1</v>
      </c>
      <c r="G421">
        <v>4</v>
      </c>
    </row>
    <row r="422" spans="1:7" x14ac:dyDescent="0.35">
      <c r="A422" s="10" t="s">
        <v>1550</v>
      </c>
      <c r="B422">
        <v>1</v>
      </c>
      <c r="C422">
        <v>1</v>
      </c>
      <c r="D422">
        <v>1</v>
      </c>
      <c r="G422">
        <v>3</v>
      </c>
    </row>
    <row r="423" spans="1:7" x14ac:dyDescent="0.35">
      <c r="A423" s="10" t="s">
        <v>4437</v>
      </c>
      <c r="B423">
        <v>1</v>
      </c>
      <c r="C423">
        <v>1</v>
      </c>
      <c r="D423">
        <v>1</v>
      </c>
      <c r="G423">
        <v>3</v>
      </c>
    </row>
    <row r="424" spans="1:7" x14ac:dyDescent="0.35">
      <c r="A424" s="10" t="s">
        <v>4451</v>
      </c>
      <c r="B424">
        <v>1</v>
      </c>
      <c r="C424">
        <v>1</v>
      </c>
      <c r="D424">
        <v>1</v>
      </c>
      <c r="G424">
        <v>3</v>
      </c>
    </row>
    <row r="425" spans="1:7" x14ac:dyDescent="0.35">
      <c r="A425" s="10" t="s">
        <v>4994</v>
      </c>
      <c r="B425">
        <v>1</v>
      </c>
      <c r="C425">
        <v>1</v>
      </c>
      <c r="D425">
        <v>1</v>
      </c>
      <c r="G425">
        <v>3</v>
      </c>
    </row>
    <row r="426" spans="1:7" x14ac:dyDescent="0.35">
      <c r="A426" s="10" t="s">
        <v>949</v>
      </c>
      <c r="B426">
        <v>1</v>
      </c>
      <c r="C426">
        <v>1</v>
      </c>
      <c r="D426">
        <v>1</v>
      </c>
      <c r="G426">
        <v>3</v>
      </c>
    </row>
    <row r="427" spans="1:7" x14ac:dyDescent="0.35">
      <c r="A427" s="10" t="s">
        <v>3479</v>
      </c>
      <c r="B427">
        <v>1</v>
      </c>
      <c r="C427">
        <v>1</v>
      </c>
      <c r="D427">
        <v>1</v>
      </c>
      <c r="G427">
        <v>3</v>
      </c>
    </row>
    <row r="428" spans="1:7" x14ac:dyDescent="0.35">
      <c r="A428" s="10" t="s">
        <v>2926</v>
      </c>
      <c r="B428">
        <v>1</v>
      </c>
      <c r="C428">
        <v>1</v>
      </c>
      <c r="D428">
        <v>1</v>
      </c>
      <c r="G428">
        <v>3</v>
      </c>
    </row>
    <row r="429" spans="1:7" x14ac:dyDescent="0.35">
      <c r="A429" s="10" t="s">
        <v>3384</v>
      </c>
      <c r="C429">
        <v>1</v>
      </c>
      <c r="D429">
        <v>1</v>
      </c>
      <c r="G429">
        <v>2</v>
      </c>
    </row>
    <row r="430" spans="1:7" x14ac:dyDescent="0.35">
      <c r="A430" s="10" t="s">
        <v>951</v>
      </c>
      <c r="C430">
        <v>1</v>
      </c>
      <c r="D430">
        <v>1</v>
      </c>
      <c r="G430">
        <v>2</v>
      </c>
    </row>
    <row r="431" spans="1:7" x14ac:dyDescent="0.35">
      <c r="A431" s="10" t="s">
        <v>3230</v>
      </c>
      <c r="B431">
        <v>2</v>
      </c>
      <c r="C431">
        <v>1</v>
      </c>
      <c r="G431">
        <v>3</v>
      </c>
    </row>
    <row r="432" spans="1:7" x14ac:dyDescent="0.35">
      <c r="A432" s="10" t="s">
        <v>4641</v>
      </c>
      <c r="B432">
        <v>1</v>
      </c>
      <c r="C432">
        <v>1</v>
      </c>
      <c r="D432">
        <v>1</v>
      </c>
      <c r="G432">
        <v>3</v>
      </c>
    </row>
    <row r="433" spans="1:7" x14ac:dyDescent="0.35">
      <c r="A433" s="10" t="s">
        <v>1249</v>
      </c>
      <c r="B433">
        <v>1</v>
      </c>
      <c r="C433">
        <v>1</v>
      </c>
      <c r="G433">
        <v>2</v>
      </c>
    </row>
    <row r="434" spans="1:7" x14ac:dyDescent="0.35">
      <c r="A434" s="10" t="s">
        <v>4644</v>
      </c>
      <c r="B434">
        <v>1</v>
      </c>
      <c r="C434">
        <v>1</v>
      </c>
      <c r="D434">
        <v>1</v>
      </c>
      <c r="G434">
        <v>3</v>
      </c>
    </row>
    <row r="435" spans="1:7" x14ac:dyDescent="0.35">
      <c r="A435" s="10" t="s">
        <v>956</v>
      </c>
      <c r="B435">
        <v>1</v>
      </c>
      <c r="C435">
        <v>1</v>
      </c>
      <c r="D435">
        <v>1</v>
      </c>
      <c r="G435">
        <v>3</v>
      </c>
    </row>
    <row r="436" spans="1:7" x14ac:dyDescent="0.35">
      <c r="A436" s="10" t="s">
        <v>1863</v>
      </c>
      <c r="B436">
        <v>1</v>
      </c>
      <c r="G436">
        <v>1</v>
      </c>
    </row>
    <row r="437" spans="1:7" x14ac:dyDescent="0.35">
      <c r="A437" s="10" t="s">
        <v>552</v>
      </c>
      <c r="B437">
        <v>1</v>
      </c>
      <c r="G437">
        <v>1</v>
      </c>
    </row>
    <row r="438" spans="1:7" x14ac:dyDescent="0.35">
      <c r="A438" s="10" t="s">
        <v>4334</v>
      </c>
      <c r="B438">
        <v>1</v>
      </c>
      <c r="C438">
        <v>1</v>
      </c>
      <c r="G438">
        <v>2</v>
      </c>
    </row>
    <row r="439" spans="1:7" x14ac:dyDescent="0.35">
      <c r="A439" s="10" t="s">
        <v>2998</v>
      </c>
      <c r="B439">
        <v>1</v>
      </c>
      <c r="C439">
        <v>1</v>
      </c>
      <c r="G439">
        <v>2</v>
      </c>
    </row>
    <row r="440" spans="1:7" x14ac:dyDescent="0.35">
      <c r="A440" s="10" t="s">
        <v>2128</v>
      </c>
      <c r="B440">
        <v>1</v>
      </c>
      <c r="C440">
        <v>1</v>
      </c>
      <c r="G440">
        <v>2</v>
      </c>
    </row>
    <row r="441" spans="1:7" x14ac:dyDescent="0.35">
      <c r="A441" s="10" t="s">
        <v>3001</v>
      </c>
      <c r="B441">
        <v>1</v>
      </c>
      <c r="C441">
        <v>1</v>
      </c>
      <c r="G441">
        <v>2</v>
      </c>
    </row>
    <row r="442" spans="1:7" x14ac:dyDescent="0.35">
      <c r="A442" s="10" t="s">
        <v>5426</v>
      </c>
      <c r="B442">
        <v>1</v>
      </c>
      <c r="C442">
        <v>1</v>
      </c>
      <c r="G442">
        <v>2</v>
      </c>
    </row>
    <row r="443" spans="1:7" x14ac:dyDescent="0.35">
      <c r="A443" s="10" t="s">
        <v>960</v>
      </c>
      <c r="B443">
        <v>1</v>
      </c>
      <c r="G443">
        <v>1</v>
      </c>
    </row>
    <row r="444" spans="1:7" x14ac:dyDescent="0.35">
      <c r="A444" s="10" t="s">
        <v>557</v>
      </c>
      <c r="B444">
        <v>1</v>
      </c>
      <c r="G444">
        <v>1</v>
      </c>
    </row>
    <row r="445" spans="1:7" x14ac:dyDescent="0.35">
      <c r="A445" s="10" t="s">
        <v>559</v>
      </c>
      <c r="B445">
        <v>1</v>
      </c>
      <c r="G445">
        <v>1</v>
      </c>
    </row>
    <row r="446" spans="1:7" x14ac:dyDescent="0.35">
      <c r="A446" s="10" t="s">
        <v>965</v>
      </c>
      <c r="C446">
        <v>1</v>
      </c>
      <c r="G446">
        <v>1</v>
      </c>
    </row>
    <row r="447" spans="1:7" x14ac:dyDescent="0.35">
      <c r="A447" s="10" t="s">
        <v>3741</v>
      </c>
      <c r="B447">
        <v>1</v>
      </c>
      <c r="G447">
        <v>1</v>
      </c>
    </row>
    <row r="448" spans="1:7" x14ac:dyDescent="0.35">
      <c r="A448" s="10" t="s">
        <v>1693</v>
      </c>
      <c r="B448">
        <v>1</v>
      </c>
      <c r="G448">
        <v>1</v>
      </c>
    </row>
    <row r="449" spans="1:7" x14ac:dyDescent="0.35">
      <c r="A449" s="10" t="s">
        <v>5329</v>
      </c>
      <c r="C449">
        <v>1</v>
      </c>
      <c r="G449">
        <v>1</v>
      </c>
    </row>
    <row r="450" spans="1:7" x14ac:dyDescent="0.35">
      <c r="A450" s="10" t="s">
        <v>561</v>
      </c>
      <c r="B450">
        <v>1</v>
      </c>
      <c r="G450">
        <v>1</v>
      </c>
    </row>
    <row r="451" spans="1:7" x14ac:dyDescent="0.35">
      <c r="A451" s="10" t="s">
        <v>1253</v>
      </c>
      <c r="B451">
        <v>1</v>
      </c>
      <c r="G451">
        <v>1</v>
      </c>
    </row>
    <row r="452" spans="1:7" x14ac:dyDescent="0.35">
      <c r="A452" s="10" t="s">
        <v>1256</v>
      </c>
      <c r="B452">
        <v>3</v>
      </c>
      <c r="G452">
        <v>3</v>
      </c>
    </row>
    <row r="453" spans="1:7" x14ac:dyDescent="0.35">
      <c r="A453" s="10" t="s">
        <v>971</v>
      </c>
      <c r="B453">
        <v>1</v>
      </c>
      <c r="G453">
        <v>1</v>
      </c>
    </row>
    <row r="454" spans="1:7" x14ac:dyDescent="0.35">
      <c r="A454" s="10" t="s">
        <v>975</v>
      </c>
      <c r="B454">
        <v>1</v>
      </c>
      <c r="G454">
        <v>1</v>
      </c>
    </row>
    <row r="455" spans="1:7" x14ac:dyDescent="0.35">
      <c r="A455" s="10" t="s">
        <v>1700</v>
      </c>
      <c r="B455">
        <v>1</v>
      </c>
      <c r="G455">
        <v>1</v>
      </c>
    </row>
    <row r="456" spans="1:7" x14ac:dyDescent="0.35">
      <c r="A456" s="10" t="s">
        <v>1703</v>
      </c>
      <c r="B456">
        <v>1</v>
      </c>
      <c r="G456">
        <v>1</v>
      </c>
    </row>
    <row r="457" spans="1:7" x14ac:dyDescent="0.35">
      <c r="A457" s="10" t="s">
        <v>977</v>
      </c>
      <c r="B457">
        <v>1</v>
      </c>
      <c r="G457">
        <v>1</v>
      </c>
    </row>
    <row r="458" spans="1:7" x14ac:dyDescent="0.35">
      <c r="A458" s="10" t="s">
        <v>1706</v>
      </c>
      <c r="B458">
        <v>1</v>
      </c>
      <c r="G458">
        <v>1</v>
      </c>
    </row>
    <row r="459" spans="1:7" x14ac:dyDescent="0.35">
      <c r="A459" s="10" t="s">
        <v>1708</v>
      </c>
      <c r="B459">
        <v>2</v>
      </c>
      <c r="G459">
        <v>2</v>
      </c>
    </row>
    <row r="460" spans="1:7" x14ac:dyDescent="0.35">
      <c r="A460" s="10" t="s">
        <v>981</v>
      </c>
      <c r="B460">
        <v>2</v>
      </c>
      <c r="G460">
        <v>2</v>
      </c>
    </row>
    <row r="461" spans="1:7" x14ac:dyDescent="0.35">
      <c r="A461" s="10" t="s">
        <v>983</v>
      </c>
      <c r="B461">
        <v>1</v>
      </c>
      <c r="C461">
        <v>1</v>
      </c>
      <c r="D461">
        <v>1</v>
      </c>
      <c r="G461">
        <v>3</v>
      </c>
    </row>
    <row r="462" spans="1:7" x14ac:dyDescent="0.35">
      <c r="A462" s="10" t="s">
        <v>568</v>
      </c>
      <c r="B462">
        <v>1</v>
      </c>
      <c r="G462">
        <v>1</v>
      </c>
    </row>
    <row r="463" spans="1:7" x14ac:dyDescent="0.35">
      <c r="A463" s="10" t="s">
        <v>423</v>
      </c>
      <c r="B463">
        <v>1</v>
      </c>
      <c r="G463">
        <v>1</v>
      </c>
    </row>
    <row r="464" spans="1:7" x14ac:dyDescent="0.35">
      <c r="A464" s="10" t="s">
        <v>573</v>
      </c>
      <c r="B464">
        <v>1</v>
      </c>
      <c r="G464">
        <v>1</v>
      </c>
    </row>
    <row r="465" spans="1:7" x14ac:dyDescent="0.35">
      <c r="A465" s="10" t="s">
        <v>1555</v>
      </c>
      <c r="B465">
        <v>1</v>
      </c>
      <c r="C465">
        <v>1</v>
      </c>
      <c r="D465">
        <v>1</v>
      </c>
      <c r="G465">
        <v>3</v>
      </c>
    </row>
    <row r="466" spans="1:7" x14ac:dyDescent="0.35">
      <c r="A466" s="10" t="s">
        <v>575</v>
      </c>
      <c r="B466">
        <v>1</v>
      </c>
      <c r="G466">
        <v>1</v>
      </c>
    </row>
    <row r="467" spans="1:7" x14ac:dyDescent="0.35">
      <c r="A467" s="10" t="s">
        <v>3388</v>
      </c>
      <c r="B467">
        <v>1</v>
      </c>
      <c r="C467">
        <v>1</v>
      </c>
      <c r="D467">
        <v>1</v>
      </c>
      <c r="G467">
        <v>3</v>
      </c>
    </row>
    <row r="468" spans="1:7" x14ac:dyDescent="0.35">
      <c r="A468" s="10" t="s">
        <v>1488</v>
      </c>
      <c r="B468">
        <v>2</v>
      </c>
      <c r="G468">
        <v>2</v>
      </c>
    </row>
    <row r="469" spans="1:7" x14ac:dyDescent="0.35">
      <c r="A469" s="10" t="s">
        <v>4560</v>
      </c>
      <c r="B469">
        <v>1</v>
      </c>
      <c r="C469">
        <v>1</v>
      </c>
      <c r="D469">
        <v>1</v>
      </c>
      <c r="G469">
        <v>3</v>
      </c>
    </row>
    <row r="470" spans="1:7" x14ac:dyDescent="0.35">
      <c r="A470" s="10" t="s">
        <v>1258</v>
      </c>
      <c r="B470">
        <v>2</v>
      </c>
      <c r="G470">
        <v>2</v>
      </c>
    </row>
    <row r="471" spans="1:7" x14ac:dyDescent="0.35">
      <c r="A471" s="10" t="s">
        <v>4651</v>
      </c>
      <c r="B471">
        <v>1</v>
      </c>
      <c r="C471">
        <v>1</v>
      </c>
      <c r="D471">
        <v>1</v>
      </c>
      <c r="G471">
        <v>3</v>
      </c>
    </row>
    <row r="472" spans="1:7" x14ac:dyDescent="0.35">
      <c r="A472" s="10" t="s">
        <v>1490</v>
      </c>
      <c r="B472">
        <v>1</v>
      </c>
      <c r="G472">
        <v>1</v>
      </c>
    </row>
    <row r="473" spans="1:7" x14ac:dyDescent="0.35">
      <c r="A473" s="10" t="s">
        <v>1492</v>
      </c>
      <c r="B473">
        <v>1</v>
      </c>
      <c r="G473">
        <v>1</v>
      </c>
    </row>
    <row r="474" spans="1:7" x14ac:dyDescent="0.35">
      <c r="A474" s="10" t="s">
        <v>1494</v>
      </c>
      <c r="B474">
        <v>3</v>
      </c>
      <c r="G474">
        <v>3</v>
      </c>
    </row>
    <row r="475" spans="1:7" x14ac:dyDescent="0.35">
      <c r="A475" s="10" t="s">
        <v>4657</v>
      </c>
      <c r="B475">
        <v>1</v>
      </c>
      <c r="C475">
        <v>1</v>
      </c>
      <c r="D475">
        <v>1</v>
      </c>
      <c r="G475">
        <v>3</v>
      </c>
    </row>
    <row r="476" spans="1:7" x14ac:dyDescent="0.35">
      <c r="A476" s="10" t="s">
        <v>4663</v>
      </c>
      <c r="B476">
        <v>1</v>
      </c>
      <c r="C476">
        <v>1</v>
      </c>
      <c r="D476">
        <v>1</v>
      </c>
      <c r="G476">
        <v>3</v>
      </c>
    </row>
    <row r="477" spans="1:7" x14ac:dyDescent="0.35">
      <c r="A477" s="10" t="s">
        <v>133</v>
      </c>
      <c r="B477">
        <v>1</v>
      </c>
      <c r="G477">
        <v>1</v>
      </c>
    </row>
    <row r="478" spans="1:7" x14ac:dyDescent="0.35">
      <c r="A478" s="10" t="s">
        <v>1711</v>
      </c>
      <c r="B478">
        <v>1</v>
      </c>
      <c r="G478">
        <v>1</v>
      </c>
    </row>
    <row r="479" spans="1:7" x14ac:dyDescent="0.35">
      <c r="A479" s="10" t="s">
        <v>141</v>
      </c>
      <c r="B479">
        <v>1</v>
      </c>
      <c r="C479">
        <v>1</v>
      </c>
      <c r="G479">
        <v>2</v>
      </c>
    </row>
    <row r="480" spans="1:7" x14ac:dyDescent="0.35">
      <c r="A480" s="10" t="s">
        <v>2844</v>
      </c>
      <c r="B480">
        <v>2</v>
      </c>
      <c r="G480">
        <v>2</v>
      </c>
    </row>
    <row r="481" spans="1:7" x14ac:dyDescent="0.35">
      <c r="A481" s="10" t="s">
        <v>428</v>
      </c>
      <c r="B481">
        <v>1</v>
      </c>
      <c r="G481">
        <v>1</v>
      </c>
    </row>
    <row r="482" spans="1:7" x14ac:dyDescent="0.35">
      <c r="A482" s="10" t="s">
        <v>1868</v>
      </c>
      <c r="C482">
        <v>1</v>
      </c>
      <c r="G482">
        <v>1</v>
      </c>
    </row>
    <row r="483" spans="1:7" x14ac:dyDescent="0.35">
      <c r="A483" s="10" t="s">
        <v>985</v>
      </c>
      <c r="B483">
        <v>1</v>
      </c>
      <c r="C483">
        <v>1</v>
      </c>
      <c r="G483">
        <v>2</v>
      </c>
    </row>
    <row r="484" spans="1:7" x14ac:dyDescent="0.35">
      <c r="A484" s="10" t="s">
        <v>2132</v>
      </c>
      <c r="B484">
        <v>1</v>
      </c>
      <c r="C484">
        <v>1</v>
      </c>
      <c r="G484">
        <v>2</v>
      </c>
    </row>
    <row r="485" spans="1:7" x14ac:dyDescent="0.35">
      <c r="A485" s="10" t="s">
        <v>2138</v>
      </c>
      <c r="B485">
        <v>1</v>
      </c>
      <c r="C485">
        <v>1</v>
      </c>
      <c r="G485">
        <v>2</v>
      </c>
    </row>
    <row r="486" spans="1:7" x14ac:dyDescent="0.35">
      <c r="A486" s="10" t="s">
        <v>5214</v>
      </c>
      <c r="B486">
        <v>1</v>
      </c>
      <c r="G486">
        <v>1</v>
      </c>
    </row>
    <row r="487" spans="1:7" x14ac:dyDescent="0.35">
      <c r="A487" s="10" t="s">
        <v>1153</v>
      </c>
      <c r="B487">
        <v>1</v>
      </c>
      <c r="G487">
        <v>1</v>
      </c>
    </row>
    <row r="488" spans="1:7" x14ac:dyDescent="0.35">
      <c r="A488" s="10" t="s">
        <v>991</v>
      </c>
      <c r="B488">
        <v>1</v>
      </c>
      <c r="G488">
        <v>1</v>
      </c>
    </row>
    <row r="489" spans="1:7" x14ac:dyDescent="0.35">
      <c r="A489" s="10" t="s">
        <v>1261</v>
      </c>
      <c r="B489">
        <v>1</v>
      </c>
      <c r="G489">
        <v>1</v>
      </c>
    </row>
    <row r="490" spans="1:7" x14ac:dyDescent="0.35">
      <c r="A490" s="10" t="s">
        <v>996</v>
      </c>
      <c r="B490">
        <v>1</v>
      </c>
      <c r="G490">
        <v>1</v>
      </c>
    </row>
    <row r="491" spans="1:7" x14ac:dyDescent="0.35">
      <c r="A491" s="10" t="s">
        <v>1001</v>
      </c>
      <c r="B491">
        <v>1</v>
      </c>
      <c r="G491">
        <v>1</v>
      </c>
    </row>
    <row r="492" spans="1:7" x14ac:dyDescent="0.35">
      <c r="A492" s="10" t="s">
        <v>1713</v>
      </c>
      <c r="B492">
        <v>1</v>
      </c>
      <c r="G492">
        <v>1</v>
      </c>
    </row>
    <row r="493" spans="1:7" x14ac:dyDescent="0.35">
      <c r="A493" s="10" t="s">
        <v>1005</v>
      </c>
      <c r="B493">
        <v>1</v>
      </c>
      <c r="G493">
        <v>1</v>
      </c>
    </row>
    <row r="494" spans="1:7" x14ac:dyDescent="0.35">
      <c r="A494" s="10" t="s">
        <v>1010</v>
      </c>
      <c r="B494">
        <v>1</v>
      </c>
      <c r="G494">
        <v>1</v>
      </c>
    </row>
    <row r="495" spans="1:7" x14ac:dyDescent="0.35">
      <c r="A495" s="10" t="s">
        <v>1011</v>
      </c>
      <c r="B495">
        <v>1</v>
      </c>
      <c r="G495">
        <v>1</v>
      </c>
    </row>
    <row r="496" spans="1:7" x14ac:dyDescent="0.35">
      <c r="A496" s="10" t="s">
        <v>1012</v>
      </c>
      <c r="B496">
        <v>1</v>
      </c>
      <c r="G496">
        <v>1</v>
      </c>
    </row>
    <row r="497" spans="1:7" x14ac:dyDescent="0.35">
      <c r="A497" s="10" t="s">
        <v>149</v>
      </c>
      <c r="B497">
        <v>2</v>
      </c>
      <c r="C497">
        <v>2</v>
      </c>
      <c r="G497">
        <v>4</v>
      </c>
    </row>
    <row r="498" spans="1:7" x14ac:dyDescent="0.35">
      <c r="A498" s="10" t="s">
        <v>431</v>
      </c>
      <c r="B498">
        <v>2</v>
      </c>
      <c r="C498">
        <v>1</v>
      </c>
      <c r="G498">
        <v>3</v>
      </c>
    </row>
    <row r="499" spans="1:7" x14ac:dyDescent="0.35">
      <c r="A499" s="10" t="s">
        <v>2847</v>
      </c>
      <c r="B499">
        <v>1</v>
      </c>
      <c r="G499">
        <v>1</v>
      </c>
    </row>
    <row r="500" spans="1:7" x14ac:dyDescent="0.35">
      <c r="A500" s="10" t="s">
        <v>2852</v>
      </c>
      <c r="B500">
        <v>1</v>
      </c>
      <c r="G500">
        <v>1</v>
      </c>
    </row>
    <row r="501" spans="1:7" x14ac:dyDescent="0.35">
      <c r="A501" s="10" t="s">
        <v>3152</v>
      </c>
      <c r="B501">
        <v>1</v>
      </c>
      <c r="G501">
        <v>1</v>
      </c>
    </row>
    <row r="502" spans="1:7" x14ac:dyDescent="0.35">
      <c r="A502" s="10" t="s">
        <v>1014</v>
      </c>
      <c r="B502">
        <v>1</v>
      </c>
      <c r="C502">
        <v>1</v>
      </c>
      <c r="D502">
        <v>1</v>
      </c>
      <c r="G502">
        <v>3</v>
      </c>
    </row>
    <row r="503" spans="1:7" x14ac:dyDescent="0.35">
      <c r="A503" s="10" t="s">
        <v>157</v>
      </c>
      <c r="B503">
        <v>1</v>
      </c>
      <c r="C503">
        <v>1</v>
      </c>
      <c r="G503">
        <v>2</v>
      </c>
    </row>
    <row r="504" spans="1:7" x14ac:dyDescent="0.35">
      <c r="A504" s="10" t="s">
        <v>164</v>
      </c>
      <c r="B504">
        <v>1</v>
      </c>
      <c r="C504">
        <v>1</v>
      </c>
      <c r="G504">
        <v>2</v>
      </c>
    </row>
    <row r="505" spans="1:7" x14ac:dyDescent="0.35">
      <c r="A505" s="10" t="s">
        <v>1019</v>
      </c>
      <c r="B505">
        <v>1</v>
      </c>
      <c r="C505">
        <v>1</v>
      </c>
      <c r="G505">
        <v>2</v>
      </c>
    </row>
    <row r="506" spans="1:7" x14ac:dyDescent="0.35">
      <c r="A506" s="10" t="s">
        <v>578</v>
      </c>
      <c r="B506">
        <v>1</v>
      </c>
      <c r="C506">
        <v>1</v>
      </c>
      <c r="G506">
        <v>2</v>
      </c>
    </row>
    <row r="507" spans="1:7" x14ac:dyDescent="0.35">
      <c r="A507" s="10" t="s">
        <v>580</v>
      </c>
      <c r="B507">
        <v>1</v>
      </c>
      <c r="C507">
        <v>1</v>
      </c>
      <c r="G507">
        <v>2</v>
      </c>
    </row>
    <row r="508" spans="1:7" x14ac:dyDescent="0.35">
      <c r="A508" s="10" t="s">
        <v>2406</v>
      </c>
      <c r="B508">
        <v>1</v>
      </c>
      <c r="G508">
        <v>1</v>
      </c>
    </row>
    <row r="509" spans="1:7" x14ac:dyDescent="0.35">
      <c r="A509" s="10" t="s">
        <v>582</v>
      </c>
      <c r="B509">
        <v>1</v>
      </c>
      <c r="G509">
        <v>1</v>
      </c>
    </row>
    <row r="510" spans="1:7" x14ac:dyDescent="0.35">
      <c r="A510" s="10" t="s">
        <v>1717</v>
      </c>
      <c r="B510">
        <v>1</v>
      </c>
      <c r="G510">
        <v>1</v>
      </c>
    </row>
    <row r="511" spans="1:7" x14ac:dyDescent="0.35">
      <c r="A511" s="10" t="s">
        <v>1875</v>
      </c>
      <c r="B511">
        <v>1</v>
      </c>
      <c r="G511">
        <v>1</v>
      </c>
    </row>
    <row r="512" spans="1:7" x14ac:dyDescent="0.35">
      <c r="A512" s="10" t="s">
        <v>2929</v>
      </c>
      <c r="B512">
        <v>1</v>
      </c>
      <c r="G512">
        <v>1</v>
      </c>
    </row>
    <row r="513" spans="1:7" x14ac:dyDescent="0.35">
      <c r="A513" s="10" t="s">
        <v>1266</v>
      </c>
      <c r="B513">
        <v>1</v>
      </c>
      <c r="G513">
        <v>1</v>
      </c>
    </row>
    <row r="514" spans="1:7" x14ac:dyDescent="0.35">
      <c r="A514" s="10" t="s">
        <v>1021</v>
      </c>
      <c r="B514">
        <v>1</v>
      </c>
      <c r="G514">
        <v>1</v>
      </c>
    </row>
    <row r="515" spans="1:7" x14ac:dyDescent="0.35">
      <c r="A515" s="10" t="s">
        <v>1272</v>
      </c>
      <c r="B515">
        <v>1</v>
      </c>
      <c r="G515">
        <v>1</v>
      </c>
    </row>
    <row r="516" spans="1:7" x14ac:dyDescent="0.35">
      <c r="A516" s="10" t="s">
        <v>1878</v>
      </c>
      <c r="B516">
        <v>1</v>
      </c>
      <c r="C516">
        <v>1</v>
      </c>
      <c r="G516">
        <v>2</v>
      </c>
    </row>
    <row r="517" spans="1:7" x14ac:dyDescent="0.35">
      <c r="A517" s="10" t="s">
        <v>1497</v>
      </c>
      <c r="B517">
        <v>1</v>
      </c>
      <c r="C517">
        <v>1</v>
      </c>
      <c r="G517">
        <v>2</v>
      </c>
    </row>
    <row r="518" spans="1:7" x14ac:dyDescent="0.35">
      <c r="A518" s="10" t="s">
        <v>3005</v>
      </c>
      <c r="B518">
        <v>1</v>
      </c>
      <c r="C518">
        <v>1</v>
      </c>
      <c r="G518">
        <v>2</v>
      </c>
    </row>
    <row r="519" spans="1:7" x14ac:dyDescent="0.35">
      <c r="A519" s="10" t="s">
        <v>1722</v>
      </c>
      <c r="B519">
        <v>2</v>
      </c>
      <c r="G519">
        <v>2</v>
      </c>
    </row>
    <row r="520" spans="1:7" x14ac:dyDescent="0.35">
      <c r="A520" s="10" t="s">
        <v>1026</v>
      </c>
      <c r="B520">
        <v>1</v>
      </c>
      <c r="G520">
        <v>1</v>
      </c>
    </row>
    <row r="521" spans="1:7" x14ac:dyDescent="0.35">
      <c r="A521" s="10" t="s">
        <v>437</v>
      </c>
      <c r="B521">
        <v>1</v>
      </c>
      <c r="G521">
        <v>1</v>
      </c>
    </row>
    <row r="522" spans="1:7" x14ac:dyDescent="0.35">
      <c r="A522" s="10" t="s">
        <v>165</v>
      </c>
      <c r="B522">
        <v>1</v>
      </c>
      <c r="G522">
        <v>1</v>
      </c>
    </row>
    <row r="523" spans="1:7" x14ac:dyDescent="0.35">
      <c r="A523" s="10" t="s">
        <v>1028</v>
      </c>
      <c r="B523">
        <v>1</v>
      </c>
      <c r="G523">
        <v>1</v>
      </c>
    </row>
    <row r="524" spans="1:7" x14ac:dyDescent="0.35">
      <c r="A524" s="10" t="s">
        <v>172</v>
      </c>
      <c r="B524">
        <v>1</v>
      </c>
      <c r="G524">
        <v>1</v>
      </c>
    </row>
    <row r="525" spans="1:7" x14ac:dyDescent="0.35">
      <c r="A525" s="10" t="s">
        <v>1032</v>
      </c>
      <c r="B525">
        <v>1</v>
      </c>
      <c r="C525">
        <v>1</v>
      </c>
      <c r="G525">
        <v>2</v>
      </c>
    </row>
    <row r="526" spans="1:7" x14ac:dyDescent="0.35">
      <c r="A526" s="10" t="s">
        <v>1499</v>
      </c>
      <c r="B526">
        <v>1</v>
      </c>
      <c r="C526">
        <v>1</v>
      </c>
      <c r="G526">
        <v>2</v>
      </c>
    </row>
    <row r="527" spans="1:7" x14ac:dyDescent="0.35">
      <c r="A527" s="10" t="s">
        <v>5708</v>
      </c>
      <c r="B527">
        <v>1</v>
      </c>
      <c r="G527">
        <v>1</v>
      </c>
    </row>
    <row r="528" spans="1:7" x14ac:dyDescent="0.35">
      <c r="A528" s="10" t="s">
        <v>1277</v>
      </c>
      <c r="B528">
        <v>1</v>
      </c>
      <c r="G528">
        <v>1</v>
      </c>
    </row>
    <row r="529" spans="1:7" x14ac:dyDescent="0.35">
      <c r="A529" s="10" t="s">
        <v>2934</v>
      </c>
      <c r="B529">
        <v>1</v>
      </c>
      <c r="G529">
        <v>1</v>
      </c>
    </row>
    <row r="530" spans="1:7" x14ac:dyDescent="0.35">
      <c r="A530" s="10" t="s">
        <v>2856</v>
      </c>
      <c r="B530">
        <v>1</v>
      </c>
      <c r="G530">
        <v>1</v>
      </c>
    </row>
    <row r="531" spans="1:7" x14ac:dyDescent="0.35">
      <c r="A531" s="10" t="s">
        <v>1725</v>
      </c>
      <c r="B531">
        <v>1</v>
      </c>
      <c r="G531">
        <v>1</v>
      </c>
    </row>
    <row r="532" spans="1:7" x14ac:dyDescent="0.35">
      <c r="A532" s="10" t="s">
        <v>3234</v>
      </c>
      <c r="B532">
        <v>1</v>
      </c>
      <c r="G532">
        <v>1</v>
      </c>
    </row>
    <row r="533" spans="1:7" x14ac:dyDescent="0.35">
      <c r="A533" s="10" t="s">
        <v>5222</v>
      </c>
      <c r="B533">
        <v>1</v>
      </c>
      <c r="G533">
        <v>1</v>
      </c>
    </row>
    <row r="534" spans="1:7" x14ac:dyDescent="0.35">
      <c r="A534" s="10" t="s">
        <v>1728</v>
      </c>
      <c r="B534">
        <v>1</v>
      </c>
      <c r="G534">
        <v>1</v>
      </c>
    </row>
    <row r="535" spans="1:7" x14ac:dyDescent="0.35">
      <c r="A535" s="10" t="s">
        <v>1885</v>
      </c>
      <c r="B535">
        <v>1</v>
      </c>
      <c r="G535">
        <v>1</v>
      </c>
    </row>
    <row r="536" spans="1:7" x14ac:dyDescent="0.35">
      <c r="A536" s="10" t="s">
        <v>1039</v>
      </c>
      <c r="B536">
        <v>1</v>
      </c>
      <c r="G536">
        <v>1</v>
      </c>
    </row>
    <row r="537" spans="1:7" x14ac:dyDescent="0.35">
      <c r="A537" s="10" t="s">
        <v>2144</v>
      </c>
      <c r="B537">
        <v>1</v>
      </c>
      <c r="C537">
        <v>1</v>
      </c>
      <c r="G537">
        <v>2</v>
      </c>
    </row>
    <row r="538" spans="1:7" x14ac:dyDescent="0.35">
      <c r="A538" s="10" t="s">
        <v>1043</v>
      </c>
      <c r="B538">
        <v>1</v>
      </c>
      <c r="C538">
        <v>1</v>
      </c>
      <c r="G538">
        <v>2</v>
      </c>
    </row>
    <row r="539" spans="1:7" x14ac:dyDescent="0.35">
      <c r="A539" s="10" t="s">
        <v>1891</v>
      </c>
      <c r="B539">
        <v>1</v>
      </c>
      <c r="G539">
        <v>1</v>
      </c>
    </row>
    <row r="540" spans="1:7" x14ac:dyDescent="0.35">
      <c r="A540" s="10" t="s">
        <v>4759</v>
      </c>
      <c r="B540">
        <v>1</v>
      </c>
      <c r="G540">
        <v>1</v>
      </c>
    </row>
    <row r="541" spans="1:7" x14ac:dyDescent="0.35">
      <c r="A541" s="10" t="s">
        <v>3482</v>
      </c>
      <c r="B541">
        <v>1</v>
      </c>
      <c r="C541">
        <v>1</v>
      </c>
      <c r="G541">
        <v>2</v>
      </c>
    </row>
    <row r="542" spans="1:7" x14ac:dyDescent="0.35">
      <c r="A542" s="10" t="s">
        <v>587</v>
      </c>
      <c r="B542">
        <v>1</v>
      </c>
      <c r="G542">
        <v>1</v>
      </c>
    </row>
    <row r="543" spans="1:7" x14ac:dyDescent="0.35">
      <c r="A543" s="10" t="s">
        <v>1895</v>
      </c>
      <c r="B543">
        <v>1</v>
      </c>
      <c r="G543">
        <v>1</v>
      </c>
    </row>
    <row r="544" spans="1:7" x14ac:dyDescent="0.35">
      <c r="A544" s="10" t="s">
        <v>2150</v>
      </c>
      <c r="B544">
        <v>1</v>
      </c>
      <c r="G544">
        <v>1</v>
      </c>
    </row>
    <row r="545" spans="1:7" x14ac:dyDescent="0.35">
      <c r="A545" s="10" t="s">
        <v>594</v>
      </c>
      <c r="B545">
        <v>1</v>
      </c>
      <c r="C545">
        <v>1</v>
      </c>
      <c r="G545">
        <v>2</v>
      </c>
    </row>
    <row r="546" spans="1:7" x14ac:dyDescent="0.35">
      <c r="A546" s="10" t="s">
        <v>601</v>
      </c>
      <c r="B546">
        <v>1</v>
      </c>
      <c r="C546">
        <v>1</v>
      </c>
      <c r="G546">
        <v>2</v>
      </c>
    </row>
    <row r="547" spans="1:7" x14ac:dyDescent="0.35">
      <c r="A547" s="10" t="s">
        <v>2154</v>
      </c>
      <c r="B547">
        <v>1</v>
      </c>
      <c r="G547">
        <v>1</v>
      </c>
    </row>
    <row r="548" spans="1:7" x14ac:dyDescent="0.35">
      <c r="A548" s="10" t="s">
        <v>1729</v>
      </c>
      <c r="B548">
        <v>1</v>
      </c>
      <c r="G548">
        <v>1</v>
      </c>
    </row>
    <row r="549" spans="1:7" x14ac:dyDescent="0.35">
      <c r="A549" s="10" t="s">
        <v>606</v>
      </c>
      <c r="B549">
        <v>1</v>
      </c>
      <c r="C549">
        <v>1</v>
      </c>
      <c r="G549">
        <v>2</v>
      </c>
    </row>
    <row r="550" spans="1:7" x14ac:dyDescent="0.35">
      <c r="A550" s="10" t="s">
        <v>2159</v>
      </c>
      <c r="B550">
        <v>1</v>
      </c>
      <c r="C550">
        <v>1</v>
      </c>
      <c r="G550">
        <v>2</v>
      </c>
    </row>
    <row r="551" spans="1:7" x14ac:dyDescent="0.35">
      <c r="A551" s="10" t="s">
        <v>4152</v>
      </c>
      <c r="B551">
        <v>1</v>
      </c>
      <c r="G551">
        <v>1</v>
      </c>
    </row>
    <row r="552" spans="1:7" x14ac:dyDescent="0.35">
      <c r="A552" s="10" t="s">
        <v>2164</v>
      </c>
      <c r="B552">
        <v>1</v>
      </c>
      <c r="C552">
        <v>1</v>
      </c>
      <c r="G552">
        <v>2</v>
      </c>
    </row>
    <row r="553" spans="1:7" x14ac:dyDescent="0.35">
      <c r="A553" s="10" t="s">
        <v>3108</v>
      </c>
      <c r="B553">
        <v>1</v>
      </c>
      <c r="G553">
        <v>1</v>
      </c>
    </row>
    <row r="554" spans="1:7" x14ac:dyDescent="0.35">
      <c r="A554" s="10" t="s">
        <v>2168</v>
      </c>
      <c r="B554">
        <v>1</v>
      </c>
      <c r="C554">
        <v>1</v>
      </c>
      <c r="G554">
        <v>2</v>
      </c>
    </row>
    <row r="555" spans="1:7" x14ac:dyDescent="0.35">
      <c r="A555" s="10" t="s">
        <v>1732</v>
      </c>
      <c r="B555">
        <v>1</v>
      </c>
      <c r="C555">
        <v>1</v>
      </c>
      <c r="G555">
        <v>2</v>
      </c>
    </row>
    <row r="556" spans="1:7" x14ac:dyDescent="0.35">
      <c r="A556" s="10" t="s">
        <v>2172</v>
      </c>
      <c r="B556">
        <v>1</v>
      </c>
      <c r="C556">
        <v>1</v>
      </c>
      <c r="G556">
        <v>2</v>
      </c>
    </row>
    <row r="557" spans="1:7" x14ac:dyDescent="0.35">
      <c r="A557" s="10" t="s">
        <v>2534</v>
      </c>
      <c r="B557">
        <v>1</v>
      </c>
      <c r="G557">
        <v>1</v>
      </c>
    </row>
    <row r="558" spans="1:7" x14ac:dyDescent="0.35">
      <c r="A558" s="10" t="s">
        <v>2539</v>
      </c>
      <c r="B558">
        <v>1</v>
      </c>
      <c r="G558">
        <v>1</v>
      </c>
    </row>
    <row r="559" spans="1:7" x14ac:dyDescent="0.35">
      <c r="A559" s="10" t="s">
        <v>2177</v>
      </c>
      <c r="B559">
        <v>1</v>
      </c>
      <c r="G559">
        <v>1</v>
      </c>
    </row>
    <row r="560" spans="1:7" x14ac:dyDescent="0.35">
      <c r="A560" s="10" t="s">
        <v>5978</v>
      </c>
      <c r="B560">
        <v>1</v>
      </c>
      <c r="G560">
        <v>1</v>
      </c>
    </row>
    <row r="561" spans="1:7" x14ac:dyDescent="0.35">
      <c r="A561" s="10" t="s">
        <v>1901</v>
      </c>
      <c r="B561">
        <v>2</v>
      </c>
      <c r="G561">
        <v>2</v>
      </c>
    </row>
    <row r="562" spans="1:7" x14ac:dyDescent="0.35">
      <c r="A562" s="10" t="s">
        <v>2726</v>
      </c>
      <c r="B562">
        <v>1</v>
      </c>
      <c r="G562">
        <v>1</v>
      </c>
    </row>
    <row r="563" spans="1:7" x14ac:dyDescent="0.35">
      <c r="A563" s="10" t="s">
        <v>2734</v>
      </c>
      <c r="B563">
        <v>1</v>
      </c>
      <c r="G563">
        <v>1</v>
      </c>
    </row>
    <row r="564" spans="1:7" x14ac:dyDescent="0.35">
      <c r="A564" s="10" t="s">
        <v>1050</v>
      </c>
      <c r="B564">
        <v>1</v>
      </c>
      <c r="G564">
        <v>1</v>
      </c>
    </row>
    <row r="565" spans="1:7" x14ac:dyDescent="0.35">
      <c r="A565" s="10" t="s">
        <v>1283</v>
      </c>
      <c r="B565">
        <v>1</v>
      </c>
      <c r="C565">
        <v>1</v>
      </c>
      <c r="G565">
        <v>2</v>
      </c>
    </row>
    <row r="566" spans="1:7" x14ac:dyDescent="0.35">
      <c r="A566" s="10" t="s">
        <v>1055</v>
      </c>
      <c r="B566">
        <v>2</v>
      </c>
      <c r="G566">
        <v>2</v>
      </c>
    </row>
    <row r="567" spans="1:7" x14ac:dyDescent="0.35">
      <c r="A567" s="10" t="s">
        <v>1060</v>
      </c>
      <c r="B567">
        <v>1</v>
      </c>
      <c r="G567">
        <v>1</v>
      </c>
    </row>
    <row r="568" spans="1:7" x14ac:dyDescent="0.35">
      <c r="A568" s="10" t="s">
        <v>4265</v>
      </c>
      <c r="B568">
        <v>1</v>
      </c>
      <c r="C568">
        <v>1</v>
      </c>
      <c r="G568">
        <v>2</v>
      </c>
    </row>
    <row r="569" spans="1:7" x14ac:dyDescent="0.35">
      <c r="A569" s="10" t="s">
        <v>4155</v>
      </c>
      <c r="B569">
        <v>1</v>
      </c>
      <c r="C569">
        <v>1</v>
      </c>
      <c r="G569">
        <v>2</v>
      </c>
    </row>
    <row r="570" spans="1:7" x14ac:dyDescent="0.35">
      <c r="A570" s="10" t="s">
        <v>1737</v>
      </c>
      <c r="B570">
        <v>1</v>
      </c>
      <c r="G570">
        <v>1</v>
      </c>
    </row>
    <row r="571" spans="1:7" x14ac:dyDescent="0.35">
      <c r="A571" s="10" t="s">
        <v>2410</v>
      </c>
      <c r="B571">
        <v>1</v>
      </c>
      <c r="G571">
        <v>1</v>
      </c>
    </row>
    <row r="572" spans="1:7" x14ac:dyDescent="0.35">
      <c r="A572" s="10" t="s">
        <v>1905</v>
      </c>
      <c r="B572">
        <v>1</v>
      </c>
      <c r="G572">
        <v>1</v>
      </c>
    </row>
    <row r="573" spans="1:7" x14ac:dyDescent="0.35">
      <c r="A573" s="10" t="s">
        <v>2541</v>
      </c>
      <c r="B573">
        <v>1</v>
      </c>
      <c r="G573">
        <v>1</v>
      </c>
    </row>
    <row r="574" spans="1:7" x14ac:dyDescent="0.35">
      <c r="A574" s="10" t="s">
        <v>2543</v>
      </c>
      <c r="B574">
        <v>1</v>
      </c>
      <c r="G574">
        <v>1</v>
      </c>
    </row>
    <row r="575" spans="1:7" x14ac:dyDescent="0.35">
      <c r="A575" s="10" t="s">
        <v>5746</v>
      </c>
      <c r="B575">
        <v>1</v>
      </c>
      <c r="G575">
        <v>1</v>
      </c>
    </row>
    <row r="576" spans="1:7" x14ac:dyDescent="0.35">
      <c r="A576" s="10" t="s">
        <v>2935</v>
      </c>
      <c r="B576">
        <v>1</v>
      </c>
      <c r="C576">
        <v>1</v>
      </c>
      <c r="D576">
        <v>1</v>
      </c>
      <c r="G576">
        <v>3</v>
      </c>
    </row>
    <row r="577" spans="1:7" x14ac:dyDescent="0.35">
      <c r="A577" s="10" t="s">
        <v>3486</v>
      </c>
      <c r="B577">
        <v>2</v>
      </c>
      <c r="C577">
        <v>1</v>
      </c>
      <c r="D577">
        <v>1</v>
      </c>
      <c r="G577">
        <v>4</v>
      </c>
    </row>
    <row r="578" spans="1:7" x14ac:dyDescent="0.35">
      <c r="A578" s="10" t="s">
        <v>3393</v>
      </c>
      <c r="B578">
        <v>1</v>
      </c>
      <c r="C578">
        <v>1</v>
      </c>
      <c r="D578">
        <v>1</v>
      </c>
      <c r="G578">
        <v>3</v>
      </c>
    </row>
    <row r="579" spans="1:7" x14ac:dyDescent="0.35">
      <c r="A579" s="10" t="s">
        <v>1288</v>
      </c>
      <c r="B579">
        <v>1</v>
      </c>
      <c r="C579">
        <v>1</v>
      </c>
      <c r="D579">
        <v>1</v>
      </c>
      <c r="G579">
        <v>3</v>
      </c>
    </row>
    <row r="580" spans="1:7" x14ac:dyDescent="0.35">
      <c r="A580" s="10" t="s">
        <v>4679</v>
      </c>
      <c r="B580">
        <v>1</v>
      </c>
      <c r="C580">
        <v>1</v>
      </c>
      <c r="G580">
        <v>2</v>
      </c>
    </row>
    <row r="581" spans="1:7" x14ac:dyDescent="0.35">
      <c r="A581" s="10" t="s">
        <v>1743</v>
      </c>
      <c r="B581">
        <v>1</v>
      </c>
      <c r="C581">
        <v>1</v>
      </c>
      <c r="D581">
        <v>1</v>
      </c>
      <c r="G581">
        <v>3</v>
      </c>
    </row>
    <row r="582" spans="1:7" x14ac:dyDescent="0.35">
      <c r="A582" s="10" t="s">
        <v>4736</v>
      </c>
      <c r="B582">
        <v>1</v>
      </c>
      <c r="C582">
        <v>1</v>
      </c>
      <c r="D582">
        <v>1</v>
      </c>
      <c r="G582">
        <v>3</v>
      </c>
    </row>
    <row r="583" spans="1:7" x14ac:dyDescent="0.35">
      <c r="A583" s="10" t="s">
        <v>3492</v>
      </c>
      <c r="B583">
        <v>1</v>
      </c>
      <c r="C583">
        <v>1</v>
      </c>
      <c r="D583">
        <v>1</v>
      </c>
      <c r="G583">
        <v>3</v>
      </c>
    </row>
    <row r="584" spans="1:7" x14ac:dyDescent="0.35">
      <c r="A584" s="10" t="s">
        <v>4670</v>
      </c>
      <c r="B584">
        <v>1</v>
      </c>
      <c r="C584">
        <v>1</v>
      </c>
      <c r="D584">
        <v>1</v>
      </c>
      <c r="G584">
        <v>3</v>
      </c>
    </row>
    <row r="585" spans="1:7" x14ac:dyDescent="0.35">
      <c r="A585" s="10" t="s">
        <v>1504</v>
      </c>
      <c r="B585">
        <v>1</v>
      </c>
      <c r="C585">
        <v>1</v>
      </c>
      <c r="D585">
        <v>1</v>
      </c>
      <c r="G585">
        <v>3</v>
      </c>
    </row>
    <row r="586" spans="1:7" x14ac:dyDescent="0.35">
      <c r="A586" s="10" t="s">
        <v>5002</v>
      </c>
      <c r="B586">
        <v>1</v>
      </c>
      <c r="C586">
        <v>1</v>
      </c>
      <c r="D586">
        <v>1</v>
      </c>
      <c r="G586">
        <v>3</v>
      </c>
    </row>
    <row r="587" spans="1:7" x14ac:dyDescent="0.35">
      <c r="A587" s="10" t="s">
        <v>2548</v>
      </c>
      <c r="B587">
        <v>6</v>
      </c>
      <c r="C587">
        <v>3</v>
      </c>
      <c r="G587">
        <v>9</v>
      </c>
    </row>
    <row r="588" spans="1:7" x14ac:dyDescent="0.35">
      <c r="A588" s="10" t="s">
        <v>2180</v>
      </c>
      <c r="B588">
        <v>1</v>
      </c>
      <c r="C588">
        <v>1</v>
      </c>
      <c r="G588">
        <v>2</v>
      </c>
    </row>
    <row r="589" spans="1:7" x14ac:dyDescent="0.35">
      <c r="A589" s="10" t="s">
        <v>1560</v>
      </c>
      <c r="B589">
        <v>1</v>
      </c>
      <c r="C589">
        <v>1</v>
      </c>
      <c r="D589">
        <v>1</v>
      </c>
      <c r="G589">
        <v>3</v>
      </c>
    </row>
    <row r="590" spans="1:7" x14ac:dyDescent="0.35">
      <c r="A590" s="10" t="s">
        <v>1566</v>
      </c>
      <c r="B590">
        <v>1</v>
      </c>
      <c r="C590">
        <v>1</v>
      </c>
      <c r="D590">
        <v>1</v>
      </c>
      <c r="G590">
        <v>3</v>
      </c>
    </row>
    <row r="591" spans="1:7" x14ac:dyDescent="0.35">
      <c r="A591" s="10" t="s">
        <v>1570</v>
      </c>
      <c r="B591">
        <v>1</v>
      </c>
      <c r="C591">
        <v>1</v>
      </c>
      <c r="D591">
        <v>1</v>
      </c>
      <c r="G591">
        <v>3</v>
      </c>
    </row>
    <row r="592" spans="1:7" x14ac:dyDescent="0.35">
      <c r="A592" s="10" t="s">
        <v>1294</v>
      </c>
      <c r="B592">
        <v>1</v>
      </c>
      <c r="C592">
        <v>1</v>
      </c>
      <c r="G592">
        <v>2</v>
      </c>
    </row>
    <row r="593" spans="1:7" x14ac:dyDescent="0.35">
      <c r="A593" s="10" t="s">
        <v>1575</v>
      </c>
      <c r="B593">
        <v>1</v>
      </c>
      <c r="C593">
        <v>1</v>
      </c>
      <c r="D593">
        <v>1</v>
      </c>
      <c r="G593">
        <v>3</v>
      </c>
    </row>
    <row r="594" spans="1:7" x14ac:dyDescent="0.35">
      <c r="A594" s="10" t="s">
        <v>1579</v>
      </c>
      <c r="B594">
        <v>1</v>
      </c>
      <c r="C594">
        <v>1</v>
      </c>
      <c r="D594">
        <v>1</v>
      </c>
      <c r="G594">
        <v>3</v>
      </c>
    </row>
    <row r="595" spans="1:7" x14ac:dyDescent="0.35">
      <c r="A595" s="10" t="s">
        <v>1583</v>
      </c>
      <c r="B595">
        <v>1</v>
      </c>
      <c r="C595">
        <v>1</v>
      </c>
      <c r="D595">
        <v>1</v>
      </c>
      <c r="G595">
        <v>3</v>
      </c>
    </row>
    <row r="596" spans="1:7" x14ac:dyDescent="0.35">
      <c r="A596" s="10" t="s">
        <v>1587</v>
      </c>
      <c r="B596">
        <v>1</v>
      </c>
      <c r="C596">
        <v>1</v>
      </c>
      <c r="D596">
        <v>1</v>
      </c>
      <c r="G596">
        <v>3</v>
      </c>
    </row>
    <row r="597" spans="1:7" x14ac:dyDescent="0.35">
      <c r="A597" s="10" t="s">
        <v>1909</v>
      </c>
      <c r="B597">
        <v>1</v>
      </c>
      <c r="C597">
        <v>1</v>
      </c>
      <c r="G597">
        <v>2</v>
      </c>
    </row>
    <row r="598" spans="1:7" x14ac:dyDescent="0.35">
      <c r="A598" s="10" t="s">
        <v>1917</v>
      </c>
      <c r="B598">
        <v>1</v>
      </c>
      <c r="C598">
        <v>1</v>
      </c>
      <c r="G598">
        <v>2</v>
      </c>
    </row>
    <row r="599" spans="1:7" x14ac:dyDescent="0.35">
      <c r="A599" s="10" t="s">
        <v>1922</v>
      </c>
      <c r="B599">
        <v>1</v>
      </c>
      <c r="C599">
        <v>1</v>
      </c>
      <c r="G599">
        <v>2</v>
      </c>
    </row>
    <row r="600" spans="1:7" x14ac:dyDescent="0.35">
      <c r="A600" s="10" t="s">
        <v>1927</v>
      </c>
      <c r="B600">
        <v>1</v>
      </c>
      <c r="C600">
        <v>1</v>
      </c>
      <c r="G600">
        <v>2</v>
      </c>
    </row>
    <row r="601" spans="1:7" x14ac:dyDescent="0.35">
      <c r="A601" s="10" t="s">
        <v>1932</v>
      </c>
      <c r="B601">
        <v>1</v>
      </c>
      <c r="C601">
        <v>1</v>
      </c>
      <c r="G601">
        <v>2</v>
      </c>
    </row>
    <row r="602" spans="1:7" x14ac:dyDescent="0.35">
      <c r="A602" s="10" t="s">
        <v>1937</v>
      </c>
      <c r="B602">
        <v>1</v>
      </c>
      <c r="C602">
        <v>1</v>
      </c>
      <c r="G602">
        <v>2</v>
      </c>
    </row>
    <row r="603" spans="1:7" x14ac:dyDescent="0.35">
      <c r="A603" s="10" t="s">
        <v>1942</v>
      </c>
      <c r="B603">
        <v>1</v>
      </c>
      <c r="C603">
        <v>1</v>
      </c>
      <c r="G603">
        <v>2</v>
      </c>
    </row>
    <row r="604" spans="1:7" x14ac:dyDescent="0.35">
      <c r="A604" s="10" t="s">
        <v>1946</v>
      </c>
      <c r="B604">
        <v>1</v>
      </c>
      <c r="C604">
        <v>1</v>
      </c>
      <c r="G604">
        <v>2</v>
      </c>
    </row>
    <row r="605" spans="1:7" x14ac:dyDescent="0.35">
      <c r="A605" s="10" t="s">
        <v>1953</v>
      </c>
      <c r="B605">
        <v>1</v>
      </c>
      <c r="C605">
        <v>1</v>
      </c>
      <c r="G605">
        <v>2</v>
      </c>
    </row>
    <row r="606" spans="1:7" x14ac:dyDescent="0.35">
      <c r="A606" s="10" t="s">
        <v>1958</v>
      </c>
      <c r="B606">
        <v>1</v>
      </c>
      <c r="C606">
        <v>1</v>
      </c>
      <c r="G606">
        <v>2</v>
      </c>
    </row>
    <row r="607" spans="1:7" x14ac:dyDescent="0.35">
      <c r="A607" s="10" t="s">
        <v>1963</v>
      </c>
      <c r="B607">
        <v>1</v>
      </c>
      <c r="C607">
        <v>1</v>
      </c>
      <c r="G607">
        <v>2</v>
      </c>
    </row>
    <row r="608" spans="1:7" x14ac:dyDescent="0.35">
      <c r="A608" s="10" t="s">
        <v>1967</v>
      </c>
      <c r="B608">
        <v>1</v>
      </c>
      <c r="C608">
        <v>1</v>
      </c>
      <c r="G608">
        <v>2</v>
      </c>
    </row>
    <row r="609" spans="1:7" x14ac:dyDescent="0.35">
      <c r="A609" s="10" t="s">
        <v>1972</v>
      </c>
      <c r="B609">
        <v>1</v>
      </c>
      <c r="C609">
        <v>1</v>
      </c>
      <c r="G609">
        <v>2</v>
      </c>
    </row>
    <row r="610" spans="1:7" x14ac:dyDescent="0.35">
      <c r="A610" s="10" t="s">
        <v>1977</v>
      </c>
      <c r="B610">
        <v>1</v>
      </c>
      <c r="C610">
        <v>1</v>
      </c>
      <c r="G610">
        <v>2</v>
      </c>
    </row>
    <row r="611" spans="1:7" x14ac:dyDescent="0.35">
      <c r="A611" s="10" t="s">
        <v>3156</v>
      </c>
      <c r="B611">
        <v>1</v>
      </c>
      <c r="G611">
        <v>1</v>
      </c>
    </row>
    <row r="612" spans="1:7" x14ac:dyDescent="0.35">
      <c r="A612" s="10" t="s">
        <v>2938</v>
      </c>
      <c r="B612">
        <v>1</v>
      </c>
      <c r="C612">
        <v>2</v>
      </c>
      <c r="G612">
        <v>3</v>
      </c>
    </row>
    <row r="613" spans="1:7" x14ac:dyDescent="0.35">
      <c r="A613" s="10" t="s">
        <v>3981</v>
      </c>
      <c r="B613">
        <v>2</v>
      </c>
      <c r="C613">
        <v>1</v>
      </c>
      <c r="G613">
        <v>3</v>
      </c>
    </row>
    <row r="614" spans="1:7" x14ac:dyDescent="0.35">
      <c r="A614" s="10" t="s">
        <v>5713</v>
      </c>
      <c r="B614">
        <v>1</v>
      </c>
      <c r="G614">
        <v>1</v>
      </c>
    </row>
    <row r="615" spans="1:7" x14ac:dyDescent="0.35">
      <c r="A615" s="10" t="s">
        <v>4066</v>
      </c>
      <c r="B615">
        <v>2</v>
      </c>
      <c r="C615">
        <v>1</v>
      </c>
      <c r="G615">
        <v>3</v>
      </c>
    </row>
    <row r="616" spans="1:7" x14ac:dyDescent="0.35">
      <c r="A616" s="10" t="s">
        <v>4741</v>
      </c>
      <c r="B616">
        <v>1</v>
      </c>
      <c r="C616">
        <v>2</v>
      </c>
      <c r="G616">
        <v>3</v>
      </c>
    </row>
    <row r="617" spans="1:7" x14ac:dyDescent="0.35">
      <c r="A617" s="10" t="s">
        <v>1299</v>
      </c>
      <c r="B617">
        <v>1</v>
      </c>
      <c r="C617">
        <v>1</v>
      </c>
      <c r="G617">
        <v>2</v>
      </c>
    </row>
    <row r="618" spans="1:7" x14ac:dyDescent="0.35">
      <c r="A618" s="10" t="s">
        <v>1981</v>
      </c>
      <c r="B618">
        <v>1</v>
      </c>
      <c r="G618">
        <v>1</v>
      </c>
    </row>
    <row r="619" spans="1:7" x14ac:dyDescent="0.35">
      <c r="A619" s="10" t="s">
        <v>1985</v>
      </c>
      <c r="B619">
        <v>1</v>
      </c>
      <c r="G619">
        <v>1</v>
      </c>
    </row>
    <row r="620" spans="1:7" x14ac:dyDescent="0.35">
      <c r="A620" s="10" t="s">
        <v>1987</v>
      </c>
      <c r="B620">
        <v>1</v>
      </c>
      <c r="G620">
        <v>1</v>
      </c>
    </row>
    <row r="621" spans="1:7" x14ac:dyDescent="0.35">
      <c r="A621" s="10" t="s">
        <v>1306</v>
      </c>
      <c r="B621">
        <v>1</v>
      </c>
      <c r="G621">
        <v>1</v>
      </c>
    </row>
    <row r="622" spans="1:7" x14ac:dyDescent="0.35">
      <c r="A622" s="10" t="s">
        <v>1989</v>
      </c>
      <c r="B622">
        <v>1</v>
      </c>
      <c r="G622">
        <v>1</v>
      </c>
    </row>
    <row r="623" spans="1:7" x14ac:dyDescent="0.35">
      <c r="A623" s="10" t="s">
        <v>2184</v>
      </c>
      <c r="B623">
        <v>1</v>
      </c>
      <c r="G623">
        <v>1</v>
      </c>
    </row>
    <row r="624" spans="1:7" x14ac:dyDescent="0.35">
      <c r="A624" s="10" t="s">
        <v>1993</v>
      </c>
      <c r="B624">
        <v>1</v>
      </c>
      <c r="G624">
        <v>1</v>
      </c>
    </row>
    <row r="625" spans="1:7" x14ac:dyDescent="0.35">
      <c r="A625" s="10" t="s">
        <v>1998</v>
      </c>
      <c r="B625">
        <v>1</v>
      </c>
      <c r="G625">
        <v>1</v>
      </c>
    </row>
    <row r="626" spans="1:7" x14ac:dyDescent="0.35">
      <c r="A626" s="10" t="s">
        <v>2000</v>
      </c>
      <c r="B626">
        <v>1</v>
      </c>
      <c r="C626">
        <v>1</v>
      </c>
      <c r="G626">
        <v>2</v>
      </c>
    </row>
    <row r="627" spans="1:7" x14ac:dyDescent="0.35">
      <c r="A627" s="10" t="s">
        <v>2189</v>
      </c>
      <c r="B627">
        <v>2</v>
      </c>
      <c r="C627">
        <v>2</v>
      </c>
      <c r="G627">
        <v>4</v>
      </c>
    </row>
    <row r="628" spans="1:7" x14ac:dyDescent="0.35">
      <c r="A628" s="10" t="s">
        <v>3496</v>
      </c>
      <c r="B628">
        <v>1</v>
      </c>
      <c r="C628">
        <v>1</v>
      </c>
      <c r="G628">
        <v>2</v>
      </c>
    </row>
    <row r="629" spans="1:7" x14ac:dyDescent="0.35">
      <c r="A629" s="10" t="s">
        <v>2191</v>
      </c>
      <c r="B629">
        <v>1</v>
      </c>
      <c r="C629">
        <v>1</v>
      </c>
      <c r="G629">
        <v>2</v>
      </c>
    </row>
    <row r="630" spans="1:7" x14ac:dyDescent="0.35">
      <c r="A630" s="10" t="s">
        <v>3008</v>
      </c>
      <c r="B630">
        <v>1</v>
      </c>
      <c r="C630">
        <v>1</v>
      </c>
      <c r="G630">
        <v>2</v>
      </c>
    </row>
    <row r="631" spans="1:7" x14ac:dyDescent="0.35">
      <c r="A631" s="10" t="s">
        <v>5752</v>
      </c>
      <c r="B631">
        <v>1</v>
      </c>
      <c r="C631">
        <v>1</v>
      </c>
      <c r="G631">
        <v>2</v>
      </c>
    </row>
    <row r="632" spans="1:7" x14ac:dyDescent="0.35">
      <c r="A632" s="10" t="s">
        <v>2194</v>
      </c>
      <c r="B632">
        <v>1</v>
      </c>
      <c r="G632">
        <v>1</v>
      </c>
    </row>
    <row r="633" spans="1:7" x14ac:dyDescent="0.35">
      <c r="A633" s="10" t="s">
        <v>2415</v>
      </c>
      <c r="B633">
        <v>1</v>
      </c>
      <c r="G633">
        <v>1</v>
      </c>
    </row>
    <row r="634" spans="1:7" x14ac:dyDescent="0.35">
      <c r="A634" s="10" t="s">
        <v>1308</v>
      </c>
      <c r="B634">
        <v>1</v>
      </c>
      <c r="G634">
        <v>1</v>
      </c>
    </row>
    <row r="635" spans="1:7" x14ac:dyDescent="0.35">
      <c r="A635" s="10" t="s">
        <v>2197</v>
      </c>
      <c r="B635">
        <v>1</v>
      </c>
      <c r="G635">
        <v>1</v>
      </c>
    </row>
    <row r="636" spans="1:7" x14ac:dyDescent="0.35">
      <c r="A636" s="10" t="s">
        <v>2003</v>
      </c>
      <c r="B636">
        <v>1</v>
      </c>
      <c r="G636">
        <v>1</v>
      </c>
    </row>
    <row r="637" spans="1:7" x14ac:dyDescent="0.35">
      <c r="A637" s="10" t="s">
        <v>1310</v>
      </c>
      <c r="B637">
        <v>1</v>
      </c>
      <c r="G637">
        <v>1</v>
      </c>
    </row>
    <row r="638" spans="1:7" x14ac:dyDescent="0.35">
      <c r="A638" s="10" t="s">
        <v>2202</v>
      </c>
      <c r="B638">
        <v>1</v>
      </c>
      <c r="C638">
        <v>1</v>
      </c>
      <c r="G638">
        <v>2</v>
      </c>
    </row>
    <row r="639" spans="1:7" x14ac:dyDescent="0.35">
      <c r="A639" s="10" t="s">
        <v>5433</v>
      </c>
      <c r="B639">
        <v>1</v>
      </c>
      <c r="C639">
        <v>1</v>
      </c>
      <c r="G639">
        <v>2</v>
      </c>
    </row>
    <row r="640" spans="1:7" x14ac:dyDescent="0.35">
      <c r="A640" s="10" t="s">
        <v>1312</v>
      </c>
      <c r="B640">
        <v>2</v>
      </c>
      <c r="G640">
        <v>2</v>
      </c>
    </row>
    <row r="641" spans="1:7" x14ac:dyDescent="0.35">
      <c r="A641" s="10" t="s">
        <v>2204</v>
      </c>
      <c r="B641">
        <v>1</v>
      </c>
      <c r="G641">
        <v>1</v>
      </c>
    </row>
    <row r="642" spans="1:7" x14ac:dyDescent="0.35">
      <c r="A642" s="10" t="s">
        <v>1746</v>
      </c>
      <c r="B642">
        <v>1</v>
      </c>
      <c r="C642">
        <v>1</v>
      </c>
      <c r="G642">
        <v>2</v>
      </c>
    </row>
    <row r="643" spans="1:7" x14ac:dyDescent="0.35">
      <c r="A643" s="10" t="s">
        <v>1509</v>
      </c>
      <c r="B643">
        <v>1</v>
      </c>
      <c r="C643">
        <v>1</v>
      </c>
      <c r="G643">
        <v>2</v>
      </c>
    </row>
    <row r="644" spans="1:7" x14ac:dyDescent="0.35">
      <c r="A644" s="10" t="s">
        <v>2005</v>
      </c>
      <c r="B644">
        <v>1</v>
      </c>
      <c r="G644">
        <v>1</v>
      </c>
    </row>
    <row r="645" spans="1:7" x14ac:dyDescent="0.35">
      <c r="A645" s="10" t="s">
        <v>1514</v>
      </c>
      <c r="B645">
        <v>1</v>
      </c>
      <c r="G645">
        <v>1</v>
      </c>
    </row>
    <row r="646" spans="1:7" x14ac:dyDescent="0.35">
      <c r="A646" s="10" t="s">
        <v>3880</v>
      </c>
      <c r="B646">
        <v>1</v>
      </c>
      <c r="G646">
        <v>1</v>
      </c>
    </row>
    <row r="647" spans="1:7" x14ac:dyDescent="0.35">
      <c r="A647" s="10" t="s">
        <v>3114</v>
      </c>
      <c r="B647">
        <v>1</v>
      </c>
      <c r="G647">
        <v>1</v>
      </c>
    </row>
    <row r="648" spans="1:7" x14ac:dyDescent="0.35">
      <c r="A648" s="10" t="s">
        <v>5512</v>
      </c>
      <c r="B648">
        <v>1</v>
      </c>
      <c r="G648">
        <v>1</v>
      </c>
    </row>
    <row r="649" spans="1:7" x14ac:dyDescent="0.35">
      <c r="A649" s="10" t="s">
        <v>3744</v>
      </c>
      <c r="B649">
        <v>1</v>
      </c>
      <c r="G649">
        <v>1</v>
      </c>
    </row>
    <row r="650" spans="1:7" x14ac:dyDescent="0.35">
      <c r="A650" s="10" t="s">
        <v>5842</v>
      </c>
      <c r="B650">
        <v>1</v>
      </c>
      <c r="G650">
        <v>1</v>
      </c>
    </row>
    <row r="651" spans="1:7" x14ac:dyDescent="0.35">
      <c r="A651" s="10" t="s">
        <v>1519</v>
      </c>
      <c r="B651">
        <v>1</v>
      </c>
      <c r="G651">
        <v>1</v>
      </c>
    </row>
    <row r="652" spans="1:7" x14ac:dyDescent="0.35">
      <c r="A652" s="10" t="s">
        <v>1524</v>
      </c>
      <c r="B652">
        <v>1</v>
      </c>
      <c r="G652">
        <v>1</v>
      </c>
    </row>
    <row r="653" spans="1:7" x14ac:dyDescent="0.35">
      <c r="A653" s="10" t="s">
        <v>5224</v>
      </c>
      <c r="B653">
        <v>2</v>
      </c>
      <c r="G653">
        <v>2</v>
      </c>
    </row>
    <row r="654" spans="1:7" x14ac:dyDescent="0.35">
      <c r="A654" s="10" t="s">
        <v>1748</v>
      </c>
      <c r="B654">
        <v>1</v>
      </c>
      <c r="G654">
        <v>1</v>
      </c>
    </row>
    <row r="655" spans="1:7" x14ac:dyDescent="0.35">
      <c r="A655" s="10" t="s">
        <v>3619</v>
      </c>
      <c r="B655">
        <v>2</v>
      </c>
      <c r="G655">
        <v>2</v>
      </c>
    </row>
    <row r="656" spans="1:7" x14ac:dyDescent="0.35">
      <c r="A656" s="10" t="s">
        <v>2659</v>
      </c>
      <c r="B656">
        <v>1</v>
      </c>
      <c r="G656">
        <v>1</v>
      </c>
    </row>
    <row r="657" spans="1:7" x14ac:dyDescent="0.35">
      <c r="A657" s="10" t="s">
        <v>2664</v>
      </c>
      <c r="B657">
        <v>1</v>
      </c>
      <c r="G657">
        <v>1</v>
      </c>
    </row>
    <row r="658" spans="1:7" x14ac:dyDescent="0.35">
      <c r="A658" s="10" t="s">
        <v>2666</v>
      </c>
      <c r="B658">
        <v>1</v>
      </c>
      <c r="G658">
        <v>1</v>
      </c>
    </row>
    <row r="659" spans="1:7" x14ac:dyDescent="0.35">
      <c r="A659" s="10" t="s">
        <v>2553</v>
      </c>
      <c r="B659">
        <v>1</v>
      </c>
      <c r="G659">
        <v>1</v>
      </c>
    </row>
    <row r="660" spans="1:7" x14ac:dyDescent="0.35">
      <c r="A660" s="10" t="s">
        <v>2557</v>
      </c>
      <c r="B660">
        <v>1</v>
      </c>
      <c r="G660">
        <v>1</v>
      </c>
    </row>
    <row r="661" spans="1:7" x14ac:dyDescent="0.35">
      <c r="A661" s="10" t="s">
        <v>1750</v>
      </c>
      <c r="B661">
        <v>1</v>
      </c>
      <c r="G661">
        <v>1</v>
      </c>
    </row>
    <row r="662" spans="1:7" x14ac:dyDescent="0.35">
      <c r="A662" s="10" t="s">
        <v>3622</v>
      </c>
      <c r="B662">
        <v>2</v>
      </c>
      <c r="G662">
        <v>2</v>
      </c>
    </row>
    <row r="663" spans="1:7" x14ac:dyDescent="0.35">
      <c r="A663" s="10" t="s">
        <v>3624</v>
      </c>
      <c r="B663">
        <v>1</v>
      </c>
      <c r="G663">
        <v>1</v>
      </c>
    </row>
    <row r="664" spans="1:7" x14ac:dyDescent="0.35">
      <c r="A664" s="10" t="s">
        <v>2737</v>
      </c>
      <c r="B664">
        <v>1</v>
      </c>
      <c r="G664">
        <v>1</v>
      </c>
    </row>
    <row r="665" spans="1:7" x14ac:dyDescent="0.35">
      <c r="A665" s="10" t="s">
        <v>2741</v>
      </c>
      <c r="B665">
        <v>1</v>
      </c>
      <c r="G665">
        <v>1</v>
      </c>
    </row>
    <row r="666" spans="1:7" x14ac:dyDescent="0.35">
      <c r="A666" s="10" t="s">
        <v>2858</v>
      </c>
      <c r="B666">
        <v>2</v>
      </c>
      <c r="G666">
        <v>2</v>
      </c>
    </row>
    <row r="667" spans="1:7" x14ac:dyDescent="0.35">
      <c r="A667" s="10" t="s">
        <v>5232</v>
      </c>
      <c r="B667">
        <v>2</v>
      </c>
      <c r="G667">
        <v>2</v>
      </c>
    </row>
    <row r="668" spans="1:7" x14ac:dyDescent="0.35">
      <c r="A668" s="10" t="s">
        <v>2559</v>
      </c>
      <c r="B668">
        <v>1</v>
      </c>
      <c r="G668">
        <v>1</v>
      </c>
    </row>
    <row r="669" spans="1:7" x14ac:dyDescent="0.35">
      <c r="A669" s="10" t="s">
        <v>3500</v>
      </c>
      <c r="B669">
        <v>1</v>
      </c>
      <c r="G669">
        <v>1</v>
      </c>
    </row>
    <row r="670" spans="1:7" x14ac:dyDescent="0.35">
      <c r="A670" s="10" t="s">
        <v>2561</v>
      </c>
      <c r="B670">
        <v>1</v>
      </c>
      <c r="C670">
        <v>1</v>
      </c>
      <c r="G670">
        <v>2</v>
      </c>
    </row>
    <row r="671" spans="1:7" x14ac:dyDescent="0.35">
      <c r="A671" s="10" t="s">
        <v>2861</v>
      </c>
      <c r="B671">
        <v>1</v>
      </c>
      <c r="C671">
        <v>1</v>
      </c>
      <c r="G671">
        <v>2</v>
      </c>
    </row>
    <row r="672" spans="1:7" x14ac:dyDescent="0.35">
      <c r="A672" s="10" t="s">
        <v>3503</v>
      </c>
      <c r="B672">
        <v>1</v>
      </c>
      <c r="G672">
        <v>1</v>
      </c>
    </row>
    <row r="673" spans="1:7" x14ac:dyDescent="0.35">
      <c r="A673" s="10" t="s">
        <v>2417</v>
      </c>
      <c r="B673">
        <v>2</v>
      </c>
      <c r="G673">
        <v>2</v>
      </c>
    </row>
    <row r="674" spans="1:7" x14ac:dyDescent="0.35">
      <c r="A674" s="10" t="s">
        <v>2206</v>
      </c>
      <c r="B674">
        <v>2</v>
      </c>
      <c r="C674">
        <v>1</v>
      </c>
      <c r="G674">
        <v>3</v>
      </c>
    </row>
    <row r="675" spans="1:7" x14ac:dyDescent="0.35">
      <c r="A675" s="10" t="s">
        <v>2008</v>
      </c>
      <c r="B675">
        <v>2</v>
      </c>
      <c r="C675">
        <v>1</v>
      </c>
      <c r="G675">
        <v>3</v>
      </c>
    </row>
    <row r="676" spans="1:7" x14ac:dyDescent="0.35">
      <c r="A676" s="10" t="s">
        <v>3627</v>
      </c>
      <c r="B676">
        <v>1</v>
      </c>
      <c r="G676">
        <v>1</v>
      </c>
    </row>
    <row r="677" spans="1:7" x14ac:dyDescent="0.35">
      <c r="A677" s="10" t="s">
        <v>2743</v>
      </c>
      <c r="B677">
        <v>1</v>
      </c>
      <c r="C677">
        <v>1</v>
      </c>
      <c r="G677">
        <v>2</v>
      </c>
    </row>
    <row r="678" spans="1:7" x14ac:dyDescent="0.35">
      <c r="A678" s="10" t="s">
        <v>2749</v>
      </c>
      <c r="B678">
        <v>1</v>
      </c>
      <c r="C678">
        <v>1</v>
      </c>
      <c r="G678">
        <v>2</v>
      </c>
    </row>
    <row r="679" spans="1:7" x14ac:dyDescent="0.35">
      <c r="A679" s="10" t="s">
        <v>2752</v>
      </c>
      <c r="B679">
        <v>1</v>
      </c>
      <c r="C679">
        <v>1</v>
      </c>
      <c r="G679">
        <v>2</v>
      </c>
    </row>
    <row r="680" spans="1:7" x14ac:dyDescent="0.35">
      <c r="A680" s="10" t="s">
        <v>2012</v>
      </c>
      <c r="B680">
        <v>2</v>
      </c>
      <c r="G680">
        <v>2</v>
      </c>
    </row>
    <row r="681" spans="1:7" x14ac:dyDescent="0.35">
      <c r="A681" s="10" t="s">
        <v>2208</v>
      </c>
      <c r="B681">
        <v>1</v>
      </c>
      <c r="G681">
        <v>1</v>
      </c>
    </row>
    <row r="682" spans="1:7" x14ac:dyDescent="0.35">
      <c r="A682" s="10" t="s">
        <v>2015</v>
      </c>
      <c r="B682">
        <v>1</v>
      </c>
      <c r="G682">
        <v>1</v>
      </c>
    </row>
    <row r="683" spans="1:7" x14ac:dyDescent="0.35">
      <c r="A683" s="10" t="s">
        <v>1753</v>
      </c>
      <c r="B683">
        <v>1</v>
      </c>
      <c r="G683">
        <v>1</v>
      </c>
    </row>
    <row r="684" spans="1:7" x14ac:dyDescent="0.35">
      <c r="A684" s="10" t="s">
        <v>2017</v>
      </c>
      <c r="B684">
        <v>1</v>
      </c>
      <c r="G684">
        <v>1</v>
      </c>
    </row>
    <row r="685" spans="1:7" x14ac:dyDescent="0.35">
      <c r="A685" s="10" t="s">
        <v>2419</v>
      </c>
      <c r="B685">
        <v>1</v>
      </c>
      <c r="G685">
        <v>1</v>
      </c>
    </row>
    <row r="686" spans="1:7" x14ac:dyDescent="0.35">
      <c r="A686" s="10" t="s">
        <v>2214</v>
      </c>
      <c r="B686">
        <v>1</v>
      </c>
      <c r="G686">
        <v>1</v>
      </c>
    </row>
    <row r="687" spans="1:7" x14ac:dyDescent="0.35">
      <c r="A687" s="10" t="s">
        <v>1755</v>
      </c>
      <c r="B687">
        <v>1</v>
      </c>
      <c r="G687">
        <v>1</v>
      </c>
    </row>
    <row r="688" spans="1:7" x14ac:dyDescent="0.35">
      <c r="A688" s="10" t="s">
        <v>5125</v>
      </c>
      <c r="B688">
        <v>1</v>
      </c>
      <c r="G688">
        <v>1</v>
      </c>
    </row>
    <row r="689" spans="1:7" x14ac:dyDescent="0.35">
      <c r="A689" s="10" t="s">
        <v>5516</v>
      </c>
      <c r="B689">
        <v>1</v>
      </c>
      <c r="G689">
        <v>1</v>
      </c>
    </row>
    <row r="690" spans="1:7" x14ac:dyDescent="0.35">
      <c r="A690" s="10" t="s">
        <v>3062</v>
      </c>
      <c r="B690">
        <v>1</v>
      </c>
      <c r="G690">
        <v>1</v>
      </c>
    </row>
    <row r="691" spans="1:7" x14ac:dyDescent="0.35">
      <c r="A691" s="10" t="s">
        <v>5339</v>
      </c>
      <c r="B691">
        <v>1</v>
      </c>
      <c r="G691">
        <v>1</v>
      </c>
    </row>
    <row r="692" spans="1:7" x14ac:dyDescent="0.35">
      <c r="A692" s="10" t="s">
        <v>1757</v>
      </c>
      <c r="B692">
        <v>1</v>
      </c>
      <c r="G692">
        <v>1</v>
      </c>
    </row>
    <row r="693" spans="1:7" x14ac:dyDescent="0.35">
      <c r="A693" s="10" t="s">
        <v>1761</v>
      </c>
      <c r="B693">
        <v>1</v>
      </c>
      <c r="G693">
        <v>1</v>
      </c>
    </row>
    <row r="694" spans="1:7" x14ac:dyDescent="0.35">
      <c r="A694" s="10" t="s">
        <v>1526</v>
      </c>
      <c r="B694">
        <v>1</v>
      </c>
      <c r="C694">
        <v>1</v>
      </c>
      <c r="G694">
        <v>2</v>
      </c>
    </row>
    <row r="695" spans="1:7" x14ac:dyDescent="0.35">
      <c r="A695" s="10" t="s">
        <v>1793</v>
      </c>
      <c r="B695">
        <v>1</v>
      </c>
      <c r="G695">
        <v>1</v>
      </c>
    </row>
    <row r="696" spans="1:7" x14ac:dyDescent="0.35">
      <c r="A696" s="10" t="s">
        <v>1795</v>
      </c>
      <c r="B696">
        <v>1</v>
      </c>
      <c r="G696">
        <v>1</v>
      </c>
    </row>
    <row r="697" spans="1:7" x14ac:dyDescent="0.35">
      <c r="A697" s="10" t="s">
        <v>1541</v>
      </c>
      <c r="B697">
        <v>1</v>
      </c>
      <c r="C697">
        <v>1</v>
      </c>
      <c r="G697">
        <v>2</v>
      </c>
    </row>
    <row r="698" spans="1:7" x14ac:dyDescent="0.35">
      <c r="A698" s="10" t="s">
        <v>3885</v>
      </c>
      <c r="B698">
        <v>1</v>
      </c>
      <c r="G698">
        <v>1</v>
      </c>
    </row>
    <row r="699" spans="1:7" x14ac:dyDescent="0.35">
      <c r="A699" s="10" t="s">
        <v>1318</v>
      </c>
      <c r="B699">
        <v>1</v>
      </c>
      <c r="C699">
        <v>1</v>
      </c>
      <c r="G699">
        <v>2</v>
      </c>
    </row>
    <row r="700" spans="1:7" x14ac:dyDescent="0.35">
      <c r="A700" s="10" t="s">
        <v>2018</v>
      </c>
      <c r="B700">
        <v>1</v>
      </c>
      <c r="G700">
        <v>1</v>
      </c>
    </row>
    <row r="701" spans="1:7" x14ac:dyDescent="0.35">
      <c r="A701" s="10" t="s">
        <v>1764</v>
      </c>
      <c r="B701">
        <v>1</v>
      </c>
      <c r="C701">
        <v>1</v>
      </c>
      <c r="G701">
        <v>2</v>
      </c>
    </row>
    <row r="702" spans="1:7" x14ac:dyDescent="0.35">
      <c r="A702" s="10" t="s">
        <v>1770</v>
      </c>
      <c r="B702">
        <v>1</v>
      </c>
      <c r="C702">
        <v>1</v>
      </c>
      <c r="G702">
        <v>2</v>
      </c>
    </row>
    <row r="703" spans="1:7" x14ac:dyDescent="0.35">
      <c r="A703" s="10" t="s">
        <v>2215</v>
      </c>
      <c r="B703">
        <v>1</v>
      </c>
      <c r="G703">
        <v>1</v>
      </c>
    </row>
    <row r="704" spans="1:7" x14ac:dyDescent="0.35">
      <c r="A704" s="10" t="s">
        <v>4801</v>
      </c>
      <c r="B704">
        <v>1</v>
      </c>
      <c r="G704">
        <v>1</v>
      </c>
    </row>
    <row r="705" spans="1:7" x14ac:dyDescent="0.35">
      <c r="A705" s="10" t="s">
        <v>1776</v>
      </c>
      <c r="B705">
        <v>1</v>
      </c>
      <c r="C705">
        <v>1</v>
      </c>
      <c r="G705">
        <v>2</v>
      </c>
    </row>
    <row r="706" spans="1:7" x14ac:dyDescent="0.35">
      <c r="A706" s="10" t="s">
        <v>2421</v>
      </c>
      <c r="B706">
        <v>1</v>
      </c>
      <c r="G706">
        <v>1</v>
      </c>
    </row>
    <row r="707" spans="1:7" x14ac:dyDescent="0.35">
      <c r="A707" s="10" t="s">
        <v>2422</v>
      </c>
      <c r="B707">
        <v>1</v>
      </c>
      <c r="G707">
        <v>1</v>
      </c>
    </row>
    <row r="708" spans="1:7" x14ac:dyDescent="0.35">
      <c r="A708" s="10" t="s">
        <v>2022</v>
      </c>
      <c r="B708">
        <v>1</v>
      </c>
      <c r="G708">
        <v>1</v>
      </c>
    </row>
    <row r="709" spans="1:7" x14ac:dyDescent="0.35">
      <c r="A709" s="10" t="s">
        <v>3010</v>
      </c>
      <c r="B709">
        <v>1</v>
      </c>
      <c r="G709">
        <v>1</v>
      </c>
    </row>
    <row r="710" spans="1:7" x14ac:dyDescent="0.35">
      <c r="A710" s="10" t="s">
        <v>5890</v>
      </c>
      <c r="B710">
        <v>1</v>
      </c>
      <c r="G710">
        <v>1</v>
      </c>
    </row>
    <row r="711" spans="1:7" x14ac:dyDescent="0.35">
      <c r="A711" s="10" t="s">
        <v>3987</v>
      </c>
      <c r="B711">
        <v>1</v>
      </c>
      <c r="G711">
        <v>1</v>
      </c>
    </row>
    <row r="712" spans="1:7" x14ac:dyDescent="0.35">
      <c r="A712" s="10" t="s">
        <v>2026</v>
      </c>
      <c r="B712">
        <v>1</v>
      </c>
      <c r="G712">
        <v>1</v>
      </c>
    </row>
    <row r="713" spans="1:7" x14ac:dyDescent="0.35">
      <c r="A713" s="10" t="s">
        <v>2218</v>
      </c>
      <c r="B713">
        <v>1</v>
      </c>
      <c r="G713">
        <v>1</v>
      </c>
    </row>
    <row r="714" spans="1:7" x14ac:dyDescent="0.35">
      <c r="A714" s="10" t="s">
        <v>1781</v>
      </c>
      <c r="B714">
        <v>1</v>
      </c>
      <c r="G714">
        <v>1</v>
      </c>
    </row>
    <row r="715" spans="1:7" x14ac:dyDescent="0.35">
      <c r="A715" s="10" t="s">
        <v>1788</v>
      </c>
      <c r="B715">
        <v>2</v>
      </c>
      <c r="C715">
        <v>3</v>
      </c>
      <c r="G715">
        <v>5</v>
      </c>
    </row>
    <row r="716" spans="1:7" x14ac:dyDescent="0.35">
      <c r="A716" s="10" t="s">
        <v>4814</v>
      </c>
      <c r="B716">
        <v>1</v>
      </c>
      <c r="C716">
        <v>1</v>
      </c>
      <c r="G716">
        <v>2</v>
      </c>
    </row>
    <row r="717" spans="1:7" x14ac:dyDescent="0.35">
      <c r="A717" s="10" t="s">
        <v>2224</v>
      </c>
      <c r="B717">
        <v>1</v>
      </c>
      <c r="G717">
        <v>1</v>
      </c>
    </row>
    <row r="718" spans="1:7" x14ac:dyDescent="0.35">
      <c r="A718" s="10" t="s">
        <v>2229</v>
      </c>
      <c r="B718">
        <v>1</v>
      </c>
      <c r="G718">
        <v>1</v>
      </c>
    </row>
    <row r="719" spans="1:7" x14ac:dyDescent="0.35">
      <c r="A719" s="10" t="s">
        <v>2863</v>
      </c>
      <c r="B719">
        <v>1</v>
      </c>
      <c r="G719">
        <v>1</v>
      </c>
    </row>
    <row r="720" spans="1:7" x14ac:dyDescent="0.35">
      <c r="A720" s="10" t="s">
        <v>2233</v>
      </c>
      <c r="B720">
        <v>1</v>
      </c>
      <c r="C720">
        <v>1</v>
      </c>
      <c r="G720">
        <v>2</v>
      </c>
    </row>
    <row r="721" spans="1:7" x14ac:dyDescent="0.35">
      <c r="A721" s="10" t="s">
        <v>2239</v>
      </c>
      <c r="B721">
        <v>1</v>
      </c>
      <c r="C721">
        <v>1</v>
      </c>
      <c r="G721">
        <v>2</v>
      </c>
    </row>
    <row r="722" spans="1:7" x14ac:dyDescent="0.35">
      <c r="A722" s="10" t="s">
        <v>2243</v>
      </c>
      <c r="B722">
        <v>1</v>
      </c>
      <c r="C722">
        <v>1</v>
      </c>
      <c r="G722">
        <v>2</v>
      </c>
    </row>
    <row r="723" spans="1:7" x14ac:dyDescent="0.35">
      <c r="A723" s="10" t="s">
        <v>2248</v>
      </c>
      <c r="B723">
        <v>1</v>
      </c>
      <c r="G723">
        <v>1</v>
      </c>
    </row>
    <row r="724" spans="1:7" x14ac:dyDescent="0.35">
      <c r="A724" s="10" t="s">
        <v>2033</v>
      </c>
      <c r="B724">
        <v>1</v>
      </c>
      <c r="G724">
        <v>1</v>
      </c>
    </row>
    <row r="725" spans="1:7" x14ac:dyDescent="0.35">
      <c r="A725" s="10" t="s">
        <v>2251</v>
      </c>
      <c r="B725">
        <v>1</v>
      </c>
      <c r="G725">
        <v>1</v>
      </c>
    </row>
    <row r="726" spans="1:7" x14ac:dyDescent="0.35">
      <c r="A726" s="10" t="s">
        <v>2756</v>
      </c>
      <c r="B726">
        <v>1</v>
      </c>
      <c r="G726">
        <v>1</v>
      </c>
    </row>
    <row r="727" spans="1:7" x14ac:dyDescent="0.35">
      <c r="A727" s="10" t="s">
        <v>2423</v>
      </c>
      <c r="B727">
        <v>1</v>
      </c>
      <c r="G727">
        <v>1</v>
      </c>
    </row>
    <row r="728" spans="1:7" x14ac:dyDescent="0.35">
      <c r="A728" s="10" t="s">
        <v>2565</v>
      </c>
      <c r="B728">
        <v>1</v>
      </c>
      <c r="G728">
        <v>1</v>
      </c>
    </row>
    <row r="729" spans="1:7" x14ac:dyDescent="0.35">
      <c r="A729" s="10" t="s">
        <v>2427</v>
      </c>
      <c r="B729">
        <v>1</v>
      </c>
      <c r="G729">
        <v>1</v>
      </c>
    </row>
    <row r="730" spans="1:7" x14ac:dyDescent="0.35">
      <c r="A730" s="10" t="s">
        <v>2252</v>
      </c>
      <c r="B730">
        <v>1</v>
      </c>
      <c r="G730">
        <v>1</v>
      </c>
    </row>
    <row r="731" spans="1:7" x14ac:dyDescent="0.35">
      <c r="A731" s="10" t="s">
        <v>2569</v>
      </c>
      <c r="B731">
        <v>1</v>
      </c>
      <c r="G731">
        <v>1</v>
      </c>
    </row>
    <row r="732" spans="1:7" x14ac:dyDescent="0.35">
      <c r="A732" s="10" t="s">
        <v>2035</v>
      </c>
      <c r="B732">
        <v>1</v>
      </c>
      <c r="C732">
        <v>1</v>
      </c>
      <c r="G732">
        <v>2</v>
      </c>
    </row>
    <row r="733" spans="1:7" x14ac:dyDescent="0.35">
      <c r="A733" s="10" t="s">
        <v>2256</v>
      </c>
      <c r="B733">
        <v>1</v>
      </c>
      <c r="G733">
        <v>1</v>
      </c>
    </row>
    <row r="734" spans="1:7" x14ac:dyDescent="0.35">
      <c r="A734" s="10" t="s">
        <v>2260</v>
      </c>
      <c r="B734">
        <v>1</v>
      </c>
      <c r="G734">
        <v>1</v>
      </c>
    </row>
    <row r="735" spans="1:7" x14ac:dyDescent="0.35">
      <c r="A735" s="10" t="s">
        <v>2866</v>
      </c>
      <c r="B735">
        <v>1</v>
      </c>
      <c r="G735">
        <v>1</v>
      </c>
    </row>
    <row r="736" spans="1:7" x14ac:dyDescent="0.35">
      <c r="A736" s="10" t="s">
        <v>2264</v>
      </c>
      <c r="B736">
        <v>1</v>
      </c>
      <c r="C736">
        <v>1</v>
      </c>
      <c r="G736">
        <v>2</v>
      </c>
    </row>
    <row r="737" spans="1:7" x14ac:dyDescent="0.35">
      <c r="A737" s="10" t="s">
        <v>2267</v>
      </c>
      <c r="B737">
        <v>1</v>
      </c>
      <c r="C737">
        <v>1</v>
      </c>
      <c r="G737">
        <v>2</v>
      </c>
    </row>
    <row r="738" spans="1:7" x14ac:dyDescent="0.35">
      <c r="A738" s="10" t="s">
        <v>2270</v>
      </c>
      <c r="B738">
        <v>2</v>
      </c>
      <c r="C738">
        <v>1</v>
      </c>
      <c r="G738">
        <v>3</v>
      </c>
    </row>
    <row r="739" spans="1:7" x14ac:dyDescent="0.35">
      <c r="A739" s="10" t="s">
        <v>5128</v>
      </c>
      <c r="B739">
        <v>1</v>
      </c>
      <c r="G739">
        <v>1</v>
      </c>
    </row>
    <row r="740" spans="1:7" x14ac:dyDescent="0.35">
      <c r="A740" s="10" t="s">
        <v>5944</v>
      </c>
      <c r="C740">
        <v>1</v>
      </c>
      <c r="G740">
        <v>1</v>
      </c>
    </row>
    <row r="741" spans="1:7" x14ac:dyDescent="0.35">
      <c r="A741" s="10" t="s">
        <v>4929</v>
      </c>
      <c r="B741">
        <v>1</v>
      </c>
      <c r="C741">
        <v>1</v>
      </c>
      <c r="G741">
        <v>2</v>
      </c>
    </row>
    <row r="742" spans="1:7" x14ac:dyDescent="0.35">
      <c r="A742" s="10" t="s">
        <v>3506</v>
      </c>
      <c r="B742">
        <v>2</v>
      </c>
      <c r="G742">
        <v>2</v>
      </c>
    </row>
    <row r="743" spans="1:7" x14ac:dyDescent="0.35">
      <c r="A743" s="10" t="s">
        <v>5012</v>
      </c>
      <c r="B743">
        <v>2</v>
      </c>
      <c r="C743">
        <v>3</v>
      </c>
      <c r="G743">
        <v>5</v>
      </c>
    </row>
    <row r="744" spans="1:7" x14ac:dyDescent="0.35">
      <c r="A744" s="10" t="s">
        <v>3749</v>
      </c>
      <c r="B744">
        <v>1</v>
      </c>
      <c r="G744">
        <v>1</v>
      </c>
    </row>
    <row r="745" spans="1:7" x14ac:dyDescent="0.35">
      <c r="A745" s="10" t="s">
        <v>5239</v>
      </c>
      <c r="B745">
        <v>1</v>
      </c>
      <c r="G745">
        <v>1</v>
      </c>
    </row>
    <row r="746" spans="1:7" x14ac:dyDescent="0.35">
      <c r="A746" s="10" t="s">
        <v>3159</v>
      </c>
      <c r="B746">
        <v>1</v>
      </c>
      <c r="G746">
        <v>1</v>
      </c>
    </row>
    <row r="747" spans="1:7" x14ac:dyDescent="0.35">
      <c r="A747" s="10" t="s">
        <v>4936</v>
      </c>
      <c r="B747">
        <v>1</v>
      </c>
      <c r="C747">
        <v>1</v>
      </c>
      <c r="G747">
        <v>2</v>
      </c>
    </row>
    <row r="748" spans="1:7" x14ac:dyDescent="0.35">
      <c r="A748" s="10" t="s">
        <v>4941</v>
      </c>
      <c r="B748">
        <v>1</v>
      </c>
      <c r="C748">
        <v>1</v>
      </c>
      <c r="G748">
        <v>2</v>
      </c>
    </row>
    <row r="749" spans="1:7" x14ac:dyDescent="0.35">
      <c r="A749" s="10" t="s">
        <v>2040</v>
      </c>
      <c r="B749">
        <v>1</v>
      </c>
      <c r="G749">
        <v>1</v>
      </c>
    </row>
    <row r="750" spans="1:7" x14ac:dyDescent="0.35">
      <c r="A750" s="10" t="s">
        <v>3166</v>
      </c>
      <c r="B750">
        <v>1</v>
      </c>
      <c r="C750">
        <v>1</v>
      </c>
      <c r="G750">
        <v>2</v>
      </c>
    </row>
    <row r="751" spans="1:7" x14ac:dyDescent="0.35">
      <c r="A751" s="10" t="s">
        <v>3992</v>
      </c>
      <c r="B751">
        <v>1</v>
      </c>
      <c r="G751">
        <v>1</v>
      </c>
    </row>
    <row r="752" spans="1:7" x14ac:dyDescent="0.35">
      <c r="A752" s="10" t="s">
        <v>3997</v>
      </c>
      <c r="B752">
        <v>1</v>
      </c>
      <c r="G752">
        <v>1</v>
      </c>
    </row>
    <row r="753" spans="1:7" x14ac:dyDescent="0.35">
      <c r="A753" s="10" t="s">
        <v>3755</v>
      </c>
      <c r="B753">
        <v>1</v>
      </c>
      <c r="G753">
        <v>1</v>
      </c>
    </row>
    <row r="754" spans="1:7" x14ac:dyDescent="0.35">
      <c r="A754" s="10" t="s">
        <v>3066</v>
      </c>
      <c r="B754">
        <v>1</v>
      </c>
      <c r="G754">
        <v>1</v>
      </c>
    </row>
    <row r="755" spans="1:7" x14ac:dyDescent="0.35">
      <c r="A755" s="10" t="s">
        <v>2045</v>
      </c>
      <c r="B755">
        <v>1</v>
      </c>
      <c r="C755">
        <v>1</v>
      </c>
      <c r="G755">
        <v>2</v>
      </c>
    </row>
    <row r="756" spans="1:7" x14ac:dyDescent="0.35">
      <c r="A756" s="10" t="s">
        <v>5016</v>
      </c>
      <c r="B756">
        <v>1</v>
      </c>
      <c r="C756">
        <v>1</v>
      </c>
      <c r="G756">
        <v>2</v>
      </c>
    </row>
    <row r="757" spans="1:7" x14ac:dyDescent="0.35">
      <c r="A757" s="10" t="s">
        <v>2048</v>
      </c>
      <c r="B757">
        <v>1</v>
      </c>
      <c r="C757">
        <v>1</v>
      </c>
      <c r="G757">
        <v>2</v>
      </c>
    </row>
    <row r="758" spans="1:7" x14ac:dyDescent="0.35">
      <c r="A758" s="10" t="s">
        <v>2571</v>
      </c>
      <c r="B758">
        <v>1</v>
      </c>
      <c r="C758">
        <v>1</v>
      </c>
      <c r="G758">
        <v>2</v>
      </c>
    </row>
    <row r="759" spans="1:7" x14ac:dyDescent="0.35">
      <c r="A759" s="10" t="s">
        <v>2573</v>
      </c>
      <c r="B759">
        <v>1</v>
      </c>
      <c r="C759">
        <v>1</v>
      </c>
      <c r="G759">
        <v>2</v>
      </c>
    </row>
    <row r="760" spans="1:7" x14ac:dyDescent="0.35">
      <c r="A760" s="10" t="s">
        <v>5082</v>
      </c>
      <c r="B760">
        <v>1</v>
      </c>
      <c r="G760">
        <v>1</v>
      </c>
    </row>
    <row r="761" spans="1:7" x14ac:dyDescent="0.35">
      <c r="A761" s="10" t="s">
        <v>2271</v>
      </c>
      <c r="B761">
        <v>1</v>
      </c>
      <c r="G761">
        <v>1</v>
      </c>
    </row>
    <row r="762" spans="1:7" x14ac:dyDescent="0.35">
      <c r="A762" s="10" t="s">
        <v>2276</v>
      </c>
      <c r="B762">
        <v>1</v>
      </c>
      <c r="G762">
        <v>1</v>
      </c>
    </row>
    <row r="763" spans="1:7" x14ac:dyDescent="0.35">
      <c r="A763" s="10" t="s">
        <v>2282</v>
      </c>
      <c r="B763">
        <v>1</v>
      </c>
      <c r="G763">
        <v>1</v>
      </c>
    </row>
    <row r="764" spans="1:7" x14ac:dyDescent="0.35">
      <c r="A764" s="10" t="s">
        <v>2432</v>
      </c>
      <c r="B764">
        <v>1</v>
      </c>
      <c r="G764">
        <v>1</v>
      </c>
    </row>
    <row r="765" spans="1:7" x14ac:dyDescent="0.35">
      <c r="A765" s="10" t="s">
        <v>2577</v>
      </c>
      <c r="B765">
        <v>1</v>
      </c>
      <c r="C765">
        <v>1</v>
      </c>
      <c r="G765">
        <v>2</v>
      </c>
    </row>
    <row r="766" spans="1:7" x14ac:dyDescent="0.35">
      <c r="A766" s="10" t="s">
        <v>2584</v>
      </c>
      <c r="B766">
        <v>1</v>
      </c>
      <c r="C766">
        <v>1</v>
      </c>
      <c r="G766">
        <v>2</v>
      </c>
    </row>
    <row r="767" spans="1:7" x14ac:dyDescent="0.35">
      <c r="A767" s="10" t="s">
        <v>2945</v>
      </c>
      <c r="B767">
        <v>1</v>
      </c>
      <c r="C767">
        <v>1</v>
      </c>
      <c r="D767">
        <v>1</v>
      </c>
      <c r="G767">
        <v>3</v>
      </c>
    </row>
    <row r="768" spans="1:7" x14ac:dyDescent="0.35">
      <c r="A768" s="10" t="s">
        <v>2759</v>
      </c>
      <c r="B768">
        <v>1</v>
      </c>
      <c r="G768">
        <v>1</v>
      </c>
    </row>
    <row r="769" spans="1:7" x14ac:dyDescent="0.35">
      <c r="A769" s="10" t="s">
        <v>3890</v>
      </c>
      <c r="B769">
        <v>1</v>
      </c>
      <c r="G769">
        <v>1</v>
      </c>
    </row>
    <row r="770" spans="1:7" x14ac:dyDescent="0.35">
      <c r="A770" s="10" t="s">
        <v>3998</v>
      </c>
      <c r="B770">
        <v>1</v>
      </c>
      <c r="G770">
        <v>1</v>
      </c>
    </row>
    <row r="771" spans="1:7" x14ac:dyDescent="0.35">
      <c r="A771" s="10" t="s">
        <v>4070</v>
      </c>
      <c r="B771">
        <v>1</v>
      </c>
      <c r="G771">
        <v>1</v>
      </c>
    </row>
    <row r="772" spans="1:7" x14ac:dyDescent="0.35">
      <c r="A772" s="10" t="s">
        <v>4162</v>
      </c>
      <c r="B772">
        <v>1</v>
      </c>
      <c r="G772">
        <v>1</v>
      </c>
    </row>
    <row r="773" spans="1:7" x14ac:dyDescent="0.35">
      <c r="A773" s="10" t="s">
        <v>3509</v>
      </c>
      <c r="B773">
        <v>1</v>
      </c>
      <c r="G773">
        <v>1</v>
      </c>
    </row>
    <row r="774" spans="1:7" x14ac:dyDescent="0.35">
      <c r="A774" s="10" t="s">
        <v>3630</v>
      </c>
      <c r="B774">
        <v>1</v>
      </c>
      <c r="G774">
        <v>1</v>
      </c>
    </row>
    <row r="775" spans="1:7" x14ac:dyDescent="0.35">
      <c r="A775" s="10" t="s">
        <v>5311</v>
      </c>
      <c r="B775">
        <v>1</v>
      </c>
      <c r="G775">
        <v>1</v>
      </c>
    </row>
    <row r="776" spans="1:7" x14ac:dyDescent="0.35">
      <c r="A776" s="10" t="s">
        <v>4948</v>
      </c>
      <c r="B776">
        <v>1</v>
      </c>
      <c r="C776">
        <v>1</v>
      </c>
      <c r="G776">
        <v>2</v>
      </c>
    </row>
    <row r="777" spans="1:7" x14ac:dyDescent="0.35">
      <c r="A777" s="10" t="s">
        <v>2434</v>
      </c>
      <c r="B777">
        <v>1</v>
      </c>
      <c r="C777">
        <v>1</v>
      </c>
      <c r="G777">
        <v>2</v>
      </c>
    </row>
    <row r="778" spans="1:7" x14ac:dyDescent="0.35">
      <c r="A778" s="10" t="s">
        <v>2438</v>
      </c>
      <c r="B778">
        <v>1</v>
      </c>
      <c r="C778">
        <v>1</v>
      </c>
      <c r="G778">
        <v>2</v>
      </c>
    </row>
    <row r="779" spans="1:7" x14ac:dyDescent="0.35">
      <c r="A779" s="10" t="s">
        <v>2442</v>
      </c>
      <c r="B779">
        <v>1</v>
      </c>
      <c r="C779">
        <v>1</v>
      </c>
      <c r="G779">
        <v>2</v>
      </c>
    </row>
    <row r="780" spans="1:7" x14ac:dyDescent="0.35">
      <c r="A780" s="10" t="s">
        <v>2446</v>
      </c>
      <c r="B780">
        <v>1</v>
      </c>
      <c r="G780">
        <v>1</v>
      </c>
    </row>
    <row r="781" spans="1:7" x14ac:dyDescent="0.35">
      <c r="A781" s="10" t="s">
        <v>2589</v>
      </c>
      <c r="B781">
        <v>1</v>
      </c>
      <c r="G781">
        <v>1</v>
      </c>
    </row>
    <row r="782" spans="1:7" x14ac:dyDescent="0.35">
      <c r="A782" s="10" t="s">
        <v>2668</v>
      </c>
      <c r="B782">
        <v>1</v>
      </c>
      <c r="G782">
        <v>1</v>
      </c>
    </row>
    <row r="783" spans="1:7" x14ac:dyDescent="0.35">
      <c r="A783" s="10" t="s">
        <v>2285</v>
      </c>
      <c r="B783">
        <v>1</v>
      </c>
      <c r="G783">
        <v>1</v>
      </c>
    </row>
    <row r="784" spans="1:7" x14ac:dyDescent="0.35">
      <c r="A784" s="10" t="s">
        <v>2450</v>
      </c>
      <c r="B784">
        <v>1</v>
      </c>
      <c r="G784">
        <v>1</v>
      </c>
    </row>
    <row r="785" spans="1:7" x14ac:dyDescent="0.35">
      <c r="A785" s="10" t="s">
        <v>5756</v>
      </c>
      <c r="B785">
        <v>1</v>
      </c>
      <c r="G785">
        <v>1</v>
      </c>
    </row>
    <row r="786" spans="1:7" x14ac:dyDescent="0.35">
      <c r="A786" s="10" t="s">
        <v>2456</v>
      </c>
      <c r="B786">
        <v>1</v>
      </c>
      <c r="G786">
        <v>1</v>
      </c>
    </row>
    <row r="787" spans="1:7" x14ac:dyDescent="0.35">
      <c r="A787" s="10" t="s">
        <v>3236</v>
      </c>
      <c r="B787">
        <v>1</v>
      </c>
      <c r="G787">
        <v>1</v>
      </c>
    </row>
    <row r="788" spans="1:7" x14ac:dyDescent="0.35">
      <c r="A788" s="10" t="s">
        <v>5341</v>
      </c>
      <c r="B788">
        <v>1</v>
      </c>
      <c r="G788">
        <v>1</v>
      </c>
    </row>
    <row r="789" spans="1:7" x14ac:dyDescent="0.35">
      <c r="A789" s="10" t="s">
        <v>5439</v>
      </c>
      <c r="B789">
        <v>1</v>
      </c>
      <c r="G789">
        <v>1</v>
      </c>
    </row>
    <row r="790" spans="1:7" x14ac:dyDescent="0.35">
      <c r="A790" s="10" t="s">
        <v>2591</v>
      </c>
      <c r="B790">
        <v>1</v>
      </c>
      <c r="G790">
        <v>1</v>
      </c>
    </row>
    <row r="791" spans="1:7" x14ac:dyDescent="0.35">
      <c r="A791" s="10" t="s">
        <v>2288</v>
      </c>
      <c r="B791">
        <v>1</v>
      </c>
      <c r="C791">
        <v>1</v>
      </c>
      <c r="G791">
        <v>2</v>
      </c>
    </row>
    <row r="792" spans="1:7" x14ac:dyDescent="0.35">
      <c r="A792" s="10" t="s">
        <v>2293</v>
      </c>
      <c r="B792">
        <v>1</v>
      </c>
      <c r="C792">
        <v>1</v>
      </c>
      <c r="G792">
        <v>2</v>
      </c>
    </row>
    <row r="793" spans="1:7" x14ac:dyDescent="0.35">
      <c r="A793" s="10" t="s">
        <v>2461</v>
      </c>
      <c r="B793">
        <v>1</v>
      </c>
      <c r="C793">
        <v>1</v>
      </c>
      <c r="G793">
        <v>2</v>
      </c>
    </row>
    <row r="794" spans="1:7" x14ac:dyDescent="0.35">
      <c r="A794" s="10" t="s">
        <v>2297</v>
      </c>
      <c r="B794">
        <v>1</v>
      </c>
      <c r="C794">
        <v>1</v>
      </c>
      <c r="G794">
        <v>2</v>
      </c>
    </row>
    <row r="795" spans="1:7" x14ac:dyDescent="0.35">
      <c r="A795" s="10" t="s">
        <v>2302</v>
      </c>
      <c r="B795">
        <v>1</v>
      </c>
      <c r="C795">
        <v>1</v>
      </c>
      <c r="G795">
        <v>2</v>
      </c>
    </row>
    <row r="796" spans="1:7" x14ac:dyDescent="0.35">
      <c r="A796" s="10" t="s">
        <v>2304</v>
      </c>
      <c r="B796">
        <v>1</v>
      </c>
      <c r="C796">
        <v>1</v>
      </c>
      <c r="G796">
        <v>2</v>
      </c>
    </row>
    <row r="797" spans="1:7" x14ac:dyDescent="0.35">
      <c r="A797" s="10" t="s">
        <v>2308</v>
      </c>
      <c r="B797">
        <v>1</v>
      </c>
      <c r="C797">
        <v>1</v>
      </c>
      <c r="G797">
        <v>2</v>
      </c>
    </row>
    <row r="798" spans="1:7" x14ac:dyDescent="0.35">
      <c r="A798" s="10" t="s">
        <v>2312</v>
      </c>
      <c r="B798">
        <v>1</v>
      </c>
      <c r="C798">
        <v>1</v>
      </c>
      <c r="G798">
        <v>2</v>
      </c>
    </row>
    <row r="799" spans="1:7" x14ac:dyDescent="0.35">
      <c r="A799" s="10" t="s">
        <v>5247</v>
      </c>
      <c r="B799">
        <v>1</v>
      </c>
      <c r="G799">
        <v>1</v>
      </c>
    </row>
    <row r="800" spans="1:7" x14ac:dyDescent="0.35">
      <c r="A800" s="10" t="s">
        <v>5441</v>
      </c>
      <c r="B800">
        <v>1</v>
      </c>
      <c r="G800">
        <v>1</v>
      </c>
    </row>
    <row r="801" spans="1:7" x14ac:dyDescent="0.35">
      <c r="A801" s="10" t="s">
        <v>2870</v>
      </c>
      <c r="B801">
        <v>1</v>
      </c>
      <c r="G801">
        <v>1</v>
      </c>
    </row>
    <row r="802" spans="1:7" x14ac:dyDescent="0.35">
      <c r="A802" s="10" t="s">
        <v>3013</v>
      </c>
      <c r="B802">
        <v>1</v>
      </c>
      <c r="G802">
        <v>1</v>
      </c>
    </row>
    <row r="803" spans="1:7" x14ac:dyDescent="0.35">
      <c r="A803" s="10" t="s">
        <v>5344</v>
      </c>
      <c r="B803">
        <v>1</v>
      </c>
      <c r="G803">
        <v>1</v>
      </c>
    </row>
    <row r="804" spans="1:7" x14ac:dyDescent="0.35">
      <c r="A804" s="10" t="s">
        <v>5348</v>
      </c>
      <c r="B804">
        <v>1</v>
      </c>
      <c r="G804">
        <v>1</v>
      </c>
    </row>
    <row r="805" spans="1:7" x14ac:dyDescent="0.35">
      <c r="A805" s="10" t="s">
        <v>5982</v>
      </c>
      <c r="B805">
        <v>1</v>
      </c>
      <c r="G805">
        <v>1</v>
      </c>
    </row>
    <row r="806" spans="1:7" x14ac:dyDescent="0.35">
      <c r="A806" s="10" t="s">
        <v>4165</v>
      </c>
      <c r="B806">
        <v>1</v>
      </c>
      <c r="G806">
        <v>1</v>
      </c>
    </row>
    <row r="807" spans="1:7" x14ac:dyDescent="0.35">
      <c r="A807" s="10" t="s">
        <v>3513</v>
      </c>
      <c r="B807">
        <v>1</v>
      </c>
      <c r="G807">
        <v>1</v>
      </c>
    </row>
    <row r="808" spans="1:7" x14ac:dyDescent="0.35">
      <c r="A808" s="10" t="s">
        <v>3632</v>
      </c>
      <c r="B808">
        <v>1</v>
      </c>
      <c r="G808">
        <v>1</v>
      </c>
    </row>
    <row r="809" spans="1:7" x14ac:dyDescent="0.35">
      <c r="A809" s="10" t="s">
        <v>6001</v>
      </c>
      <c r="B809">
        <v>1</v>
      </c>
      <c r="G809">
        <v>1</v>
      </c>
    </row>
    <row r="810" spans="1:7" x14ac:dyDescent="0.35">
      <c r="A810" s="10" t="s">
        <v>2762</v>
      </c>
      <c r="B810">
        <v>1</v>
      </c>
      <c r="G810">
        <v>1</v>
      </c>
    </row>
    <row r="811" spans="1:7" x14ac:dyDescent="0.35">
      <c r="A811" s="10" t="s">
        <v>5761</v>
      </c>
      <c r="B811">
        <v>1</v>
      </c>
      <c r="G811">
        <v>1</v>
      </c>
    </row>
    <row r="812" spans="1:7" x14ac:dyDescent="0.35">
      <c r="A812" s="10" t="s">
        <v>5519</v>
      </c>
      <c r="B812">
        <v>1</v>
      </c>
      <c r="G812">
        <v>1</v>
      </c>
    </row>
    <row r="813" spans="1:7" x14ac:dyDescent="0.35">
      <c r="A813" s="10" t="s">
        <v>2593</v>
      </c>
      <c r="B813">
        <v>1</v>
      </c>
      <c r="G813">
        <v>1</v>
      </c>
    </row>
    <row r="814" spans="1:7" x14ac:dyDescent="0.35">
      <c r="A814" s="10" t="s">
        <v>2595</v>
      </c>
      <c r="B814">
        <v>1</v>
      </c>
      <c r="G814">
        <v>1</v>
      </c>
    </row>
    <row r="815" spans="1:7" x14ac:dyDescent="0.35">
      <c r="A815" s="10" t="s">
        <v>5252</v>
      </c>
      <c r="B815">
        <v>1</v>
      </c>
      <c r="G815">
        <v>1</v>
      </c>
    </row>
    <row r="816" spans="1:7" x14ac:dyDescent="0.35">
      <c r="A816" s="10" t="s">
        <v>2766</v>
      </c>
      <c r="B816">
        <v>1</v>
      </c>
      <c r="G816">
        <v>1</v>
      </c>
    </row>
    <row r="817" spans="1:7" x14ac:dyDescent="0.35">
      <c r="A817" s="10" t="s">
        <v>5352</v>
      </c>
      <c r="B817">
        <v>1</v>
      </c>
      <c r="G817">
        <v>1</v>
      </c>
    </row>
    <row r="818" spans="1:7" x14ac:dyDescent="0.35">
      <c r="A818" s="10" t="s">
        <v>3517</v>
      </c>
      <c r="B818">
        <v>1</v>
      </c>
      <c r="G818">
        <v>1</v>
      </c>
    </row>
    <row r="819" spans="1:7" x14ac:dyDescent="0.35">
      <c r="A819" s="10" t="s">
        <v>2672</v>
      </c>
      <c r="B819">
        <v>1</v>
      </c>
      <c r="G819">
        <v>1</v>
      </c>
    </row>
    <row r="820" spans="1:7" x14ac:dyDescent="0.35">
      <c r="A820" s="10" t="s">
        <v>2768</v>
      </c>
      <c r="B820">
        <v>1</v>
      </c>
      <c r="G820">
        <v>1</v>
      </c>
    </row>
    <row r="821" spans="1:7" x14ac:dyDescent="0.35">
      <c r="A821" s="10" t="s">
        <v>4337</v>
      </c>
      <c r="B821">
        <v>1</v>
      </c>
      <c r="G821">
        <v>1</v>
      </c>
    </row>
    <row r="822" spans="1:7" x14ac:dyDescent="0.35">
      <c r="A822" s="10" t="s">
        <v>5763</v>
      </c>
      <c r="B822">
        <v>1</v>
      </c>
      <c r="G822">
        <v>1</v>
      </c>
    </row>
    <row r="823" spans="1:7" x14ac:dyDescent="0.35">
      <c r="A823" s="10" t="s">
        <v>4386</v>
      </c>
      <c r="B823">
        <v>1</v>
      </c>
      <c r="G823">
        <v>1</v>
      </c>
    </row>
    <row r="824" spans="1:7" x14ac:dyDescent="0.35">
      <c r="A824" s="10" t="s">
        <v>2676</v>
      </c>
      <c r="B824">
        <v>1</v>
      </c>
      <c r="G824">
        <v>1</v>
      </c>
    </row>
    <row r="825" spans="1:7" x14ac:dyDescent="0.35">
      <c r="A825" s="10" t="s">
        <v>5256</v>
      </c>
      <c r="B825">
        <v>1</v>
      </c>
      <c r="G825">
        <v>1</v>
      </c>
    </row>
    <row r="826" spans="1:7" x14ac:dyDescent="0.35">
      <c r="A826" s="10" t="s">
        <v>5357</v>
      </c>
      <c r="B826">
        <v>1</v>
      </c>
      <c r="G826">
        <v>1</v>
      </c>
    </row>
    <row r="827" spans="1:7" x14ac:dyDescent="0.35">
      <c r="A827" s="10" t="s">
        <v>5988</v>
      </c>
      <c r="B827">
        <v>1</v>
      </c>
      <c r="G827">
        <v>1</v>
      </c>
    </row>
    <row r="828" spans="1:7" x14ac:dyDescent="0.35">
      <c r="A828" s="10" t="s">
        <v>3636</v>
      </c>
      <c r="B828">
        <v>1</v>
      </c>
      <c r="G828">
        <v>1</v>
      </c>
    </row>
    <row r="829" spans="1:7" x14ac:dyDescent="0.35">
      <c r="A829" s="10" t="s">
        <v>5474</v>
      </c>
      <c r="B829">
        <v>1</v>
      </c>
      <c r="G829">
        <v>1</v>
      </c>
    </row>
    <row r="830" spans="1:7" x14ac:dyDescent="0.35">
      <c r="A830" s="10" t="s">
        <v>5313</v>
      </c>
      <c r="B830">
        <v>1</v>
      </c>
      <c r="G830">
        <v>1</v>
      </c>
    </row>
    <row r="831" spans="1:7" x14ac:dyDescent="0.35">
      <c r="A831" s="10" t="s">
        <v>2772</v>
      </c>
      <c r="B831">
        <v>1</v>
      </c>
      <c r="G831">
        <v>1</v>
      </c>
    </row>
    <row r="832" spans="1:7" x14ac:dyDescent="0.35">
      <c r="A832" s="10" t="s">
        <v>5258</v>
      </c>
      <c r="B832">
        <v>1</v>
      </c>
      <c r="G832">
        <v>1</v>
      </c>
    </row>
    <row r="833" spans="1:7" x14ac:dyDescent="0.35">
      <c r="A833" s="10" t="s">
        <v>3018</v>
      </c>
      <c r="B833">
        <v>1</v>
      </c>
      <c r="G833">
        <v>1</v>
      </c>
    </row>
    <row r="834" spans="1:7" x14ac:dyDescent="0.35">
      <c r="A834" s="10" t="s">
        <v>3240</v>
      </c>
      <c r="B834">
        <v>1</v>
      </c>
      <c r="G834">
        <v>1</v>
      </c>
    </row>
    <row r="835" spans="1:7" x14ac:dyDescent="0.35">
      <c r="A835" s="10" t="s">
        <v>3244</v>
      </c>
      <c r="B835">
        <v>1</v>
      </c>
      <c r="G835">
        <v>1</v>
      </c>
    </row>
    <row r="836" spans="1:7" x14ac:dyDescent="0.35">
      <c r="A836" s="10" t="s">
        <v>3398</v>
      </c>
      <c r="B836">
        <v>1</v>
      </c>
      <c r="G836">
        <v>1</v>
      </c>
    </row>
    <row r="837" spans="1:7" x14ac:dyDescent="0.35">
      <c r="A837" s="10" t="s">
        <v>5768</v>
      </c>
      <c r="B837">
        <v>1</v>
      </c>
      <c r="G837">
        <v>1</v>
      </c>
    </row>
    <row r="838" spans="1:7" x14ac:dyDescent="0.35">
      <c r="A838" s="10" t="s">
        <v>5138</v>
      </c>
      <c r="B838">
        <v>1</v>
      </c>
      <c r="G838">
        <v>1</v>
      </c>
    </row>
    <row r="839" spans="1:7" x14ac:dyDescent="0.35">
      <c r="A839" s="10" t="s">
        <v>2874</v>
      </c>
      <c r="B839">
        <v>1</v>
      </c>
      <c r="G839">
        <v>1</v>
      </c>
    </row>
    <row r="840" spans="1:7" x14ac:dyDescent="0.35">
      <c r="A840" s="10" t="s">
        <v>3021</v>
      </c>
      <c r="B840">
        <v>1</v>
      </c>
      <c r="G840">
        <v>1</v>
      </c>
    </row>
    <row r="841" spans="1:7" x14ac:dyDescent="0.35">
      <c r="A841" s="10" t="s">
        <v>5521</v>
      </c>
      <c r="B841">
        <v>1</v>
      </c>
      <c r="G841">
        <v>1</v>
      </c>
    </row>
    <row r="842" spans="1:7" x14ac:dyDescent="0.35">
      <c r="A842" s="10" t="s">
        <v>3068</v>
      </c>
      <c r="B842">
        <v>1</v>
      </c>
      <c r="G842">
        <v>1</v>
      </c>
    </row>
    <row r="843" spans="1:7" x14ac:dyDescent="0.35">
      <c r="A843" s="10" t="s">
        <v>2600</v>
      </c>
      <c r="B843">
        <v>1</v>
      </c>
      <c r="G843">
        <v>1</v>
      </c>
    </row>
    <row r="844" spans="1:7" x14ac:dyDescent="0.35">
      <c r="A844" s="10" t="s">
        <v>2465</v>
      </c>
      <c r="B844">
        <v>1</v>
      </c>
      <c r="G844">
        <v>1</v>
      </c>
    </row>
    <row r="845" spans="1:7" x14ac:dyDescent="0.35">
      <c r="A845" s="10" t="s">
        <v>4970</v>
      </c>
      <c r="B845">
        <v>1</v>
      </c>
      <c r="C845">
        <v>1</v>
      </c>
      <c r="D845">
        <v>1</v>
      </c>
      <c r="G845">
        <v>3</v>
      </c>
    </row>
    <row r="846" spans="1:7" x14ac:dyDescent="0.35">
      <c r="A846" s="10" t="s">
        <v>3759</v>
      </c>
      <c r="B846">
        <v>1</v>
      </c>
      <c r="C846">
        <v>1</v>
      </c>
      <c r="D846">
        <v>1</v>
      </c>
      <c r="G846">
        <v>3</v>
      </c>
    </row>
    <row r="847" spans="1:7" x14ac:dyDescent="0.35">
      <c r="A847" s="10" t="s">
        <v>5029</v>
      </c>
      <c r="B847">
        <v>1</v>
      </c>
      <c r="C847">
        <v>1</v>
      </c>
      <c r="D847">
        <v>1</v>
      </c>
      <c r="G847">
        <v>3</v>
      </c>
    </row>
    <row r="848" spans="1:7" x14ac:dyDescent="0.35">
      <c r="A848" s="10" t="s">
        <v>5032</v>
      </c>
      <c r="B848">
        <v>1</v>
      </c>
      <c r="C848">
        <v>1</v>
      </c>
      <c r="D848">
        <v>1</v>
      </c>
      <c r="G848">
        <v>3</v>
      </c>
    </row>
    <row r="849" spans="1:7" x14ac:dyDescent="0.35">
      <c r="A849" s="10" t="s">
        <v>3521</v>
      </c>
      <c r="B849">
        <v>1</v>
      </c>
      <c r="C849">
        <v>1</v>
      </c>
      <c r="G849">
        <v>2</v>
      </c>
    </row>
    <row r="850" spans="1:7" x14ac:dyDescent="0.35">
      <c r="A850" s="10" t="s">
        <v>5037</v>
      </c>
      <c r="B850">
        <v>1</v>
      </c>
      <c r="C850">
        <v>1</v>
      </c>
      <c r="D850">
        <v>1</v>
      </c>
      <c r="G850">
        <v>3</v>
      </c>
    </row>
    <row r="851" spans="1:7" x14ac:dyDescent="0.35">
      <c r="A851" s="10" t="s">
        <v>3764</v>
      </c>
      <c r="B851">
        <v>1</v>
      </c>
      <c r="C851">
        <v>1</v>
      </c>
      <c r="D851">
        <v>1</v>
      </c>
      <c r="G851">
        <v>3</v>
      </c>
    </row>
    <row r="852" spans="1:7" x14ac:dyDescent="0.35">
      <c r="A852" s="10" t="s">
        <v>4976</v>
      </c>
      <c r="B852">
        <v>1</v>
      </c>
      <c r="C852">
        <v>1</v>
      </c>
      <c r="D852">
        <v>1</v>
      </c>
      <c r="G852">
        <v>3</v>
      </c>
    </row>
    <row r="853" spans="1:7" x14ac:dyDescent="0.35">
      <c r="A853" s="10" t="s">
        <v>4886</v>
      </c>
      <c r="B853">
        <v>1</v>
      </c>
      <c r="C853">
        <v>1</v>
      </c>
      <c r="D853">
        <v>1</v>
      </c>
      <c r="G853">
        <v>3</v>
      </c>
    </row>
    <row r="854" spans="1:7" x14ac:dyDescent="0.35">
      <c r="A854" s="10" t="s">
        <v>5477</v>
      </c>
      <c r="B854">
        <v>2</v>
      </c>
      <c r="G854">
        <v>2</v>
      </c>
    </row>
    <row r="855" spans="1:7" x14ac:dyDescent="0.35">
      <c r="A855" s="10" t="s">
        <v>4888</v>
      </c>
      <c r="B855">
        <v>1</v>
      </c>
      <c r="C855">
        <v>1</v>
      </c>
      <c r="D855">
        <v>1</v>
      </c>
      <c r="G855">
        <v>3</v>
      </c>
    </row>
    <row r="856" spans="1:7" x14ac:dyDescent="0.35">
      <c r="A856" s="10" t="s">
        <v>5043</v>
      </c>
      <c r="B856">
        <v>1</v>
      </c>
      <c r="C856">
        <v>1</v>
      </c>
      <c r="D856">
        <v>1</v>
      </c>
      <c r="G856">
        <v>3</v>
      </c>
    </row>
    <row r="857" spans="1:7" x14ac:dyDescent="0.35">
      <c r="A857" s="10" t="s">
        <v>3641</v>
      </c>
      <c r="B857">
        <v>1</v>
      </c>
      <c r="G857">
        <v>1</v>
      </c>
    </row>
    <row r="858" spans="1:7" x14ac:dyDescent="0.35">
      <c r="A858" s="10" t="s">
        <v>2316</v>
      </c>
      <c r="B858">
        <v>1</v>
      </c>
      <c r="C858">
        <v>1</v>
      </c>
      <c r="G858">
        <v>2</v>
      </c>
    </row>
    <row r="859" spans="1:7" x14ac:dyDescent="0.35">
      <c r="A859" s="10" t="s">
        <v>2321</v>
      </c>
      <c r="B859">
        <v>2</v>
      </c>
      <c r="C859">
        <v>1</v>
      </c>
      <c r="G859">
        <v>3</v>
      </c>
    </row>
    <row r="860" spans="1:7" x14ac:dyDescent="0.35">
      <c r="A860" s="10" t="s">
        <v>5141</v>
      </c>
      <c r="B860">
        <v>1</v>
      </c>
      <c r="C860">
        <v>1</v>
      </c>
      <c r="G860">
        <v>2</v>
      </c>
    </row>
    <row r="861" spans="1:7" x14ac:dyDescent="0.35">
      <c r="A861" s="10" t="s">
        <v>2777</v>
      </c>
      <c r="B861">
        <v>1</v>
      </c>
      <c r="G861">
        <v>1</v>
      </c>
    </row>
    <row r="862" spans="1:7" x14ac:dyDescent="0.35">
      <c r="A862" s="10" t="s">
        <v>2779</v>
      </c>
      <c r="B862">
        <v>1</v>
      </c>
      <c r="C862">
        <v>1</v>
      </c>
      <c r="G862">
        <v>2</v>
      </c>
    </row>
    <row r="863" spans="1:7" x14ac:dyDescent="0.35">
      <c r="A863" s="10" t="s">
        <v>2784</v>
      </c>
      <c r="B863">
        <v>1</v>
      </c>
      <c r="C863">
        <v>1</v>
      </c>
      <c r="G863">
        <v>2</v>
      </c>
    </row>
    <row r="864" spans="1:7" x14ac:dyDescent="0.35">
      <c r="A864" s="10" t="s">
        <v>2323</v>
      </c>
      <c r="B864">
        <v>1</v>
      </c>
      <c r="C864">
        <v>1</v>
      </c>
      <c r="G864">
        <v>2</v>
      </c>
    </row>
    <row r="865" spans="1:7" x14ac:dyDescent="0.35">
      <c r="A865" s="10" t="s">
        <v>5048</v>
      </c>
      <c r="B865">
        <v>1</v>
      </c>
      <c r="C865">
        <v>1</v>
      </c>
      <c r="D865">
        <v>1</v>
      </c>
      <c r="G865">
        <v>3</v>
      </c>
    </row>
    <row r="866" spans="1:7" x14ac:dyDescent="0.35">
      <c r="A866" s="10" t="s">
        <v>4961</v>
      </c>
      <c r="B866">
        <v>1</v>
      </c>
      <c r="C866">
        <v>1</v>
      </c>
      <c r="G866">
        <v>2</v>
      </c>
    </row>
    <row r="867" spans="1:7" x14ac:dyDescent="0.35">
      <c r="A867" s="10" t="s">
        <v>2601</v>
      </c>
      <c r="B867">
        <v>1</v>
      </c>
      <c r="C867">
        <v>1</v>
      </c>
      <c r="G867">
        <v>2</v>
      </c>
    </row>
    <row r="868" spans="1:7" x14ac:dyDescent="0.35">
      <c r="A868" s="10" t="s">
        <v>2608</v>
      </c>
      <c r="B868">
        <v>1</v>
      </c>
      <c r="C868">
        <v>1</v>
      </c>
      <c r="G868">
        <v>2</v>
      </c>
    </row>
    <row r="869" spans="1:7" x14ac:dyDescent="0.35">
      <c r="A869" s="10" t="s">
        <v>5359</v>
      </c>
      <c r="B869">
        <v>1</v>
      </c>
      <c r="C869">
        <v>1</v>
      </c>
      <c r="G869">
        <v>2</v>
      </c>
    </row>
    <row r="870" spans="1:7" x14ac:dyDescent="0.35">
      <c r="A870" s="10" t="s">
        <v>4338</v>
      </c>
      <c r="B870">
        <v>1</v>
      </c>
      <c r="G870">
        <v>1</v>
      </c>
    </row>
    <row r="871" spans="1:7" x14ac:dyDescent="0.35">
      <c r="A871" s="10" t="s">
        <v>5449</v>
      </c>
      <c r="B871">
        <v>1</v>
      </c>
      <c r="C871">
        <v>1</v>
      </c>
      <c r="G871">
        <v>2</v>
      </c>
    </row>
    <row r="872" spans="1:7" x14ac:dyDescent="0.35">
      <c r="A872" s="10" t="s">
        <v>3247</v>
      </c>
      <c r="B872">
        <v>1</v>
      </c>
      <c r="C872">
        <v>1</v>
      </c>
      <c r="G872">
        <v>2</v>
      </c>
    </row>
    <row r="873" spans="1:7" x14ac:dyDescent="0.35">
      <c r="A873" s="10" t="s">
        <v>2467</v>
      </c>
      <c r="B873">
        <v>1</v>
      </c>
      <c r="C873">
        <v>1</v>
      </c>
      <c r="G873">
        <v>2</v>
      </c>
    </row>
    <row r="874" spans="1:7" x14ac:dyDescent="0.35">
      <c r="A874" s="10" t="s">
        <v>2469</v>
      </c>
      <c r="B874">
        <v>1</v>
      </c>
      <c r="C874">
        <v>1</v>
      </c>
      <c r="G874">
        <v>2</v>
      </c>
    </row>
    <row r="875" spans="1:7" x14ac:dyDescent="0.35">
      <c r="A875" s="10" t="s">
        <v>2471</v>
      </c>
      <c r="B875">
        <v>1</v>
      </c>
      <c r="C875">
        <v>1</v>
      </c>
      <c r="G875">
        <v>2</v>
      </c>
    </row>
    <row r="876" spans="1:7" x14ac:dyDescent="0.35">
      <c r="A876" s="10" t="s">
        <v>5088</v>
      </c>
      <c r="B876">
        <v>1</v>
      </c>
      <c r="C876">
        <v>1</v>
      </c>
      <c r="G876">
        <v>2</v>
      </c>
    </row>
    <row r="877" spans="1:7" x14ac:dyDescent="0.35">
      <c r="A877" s="10" t="s">
        <v>2472</v>
      </c>
      <c r="B877">
        <v>1</v>
      </c>
      <c r="C877">
        <v>1</v>
      </c>
      <c r="G877">
        <v>2</v>
      </c>
    </row>
    <row r="878" spans="1:7" x14ac:dyDescent="0.35">
      <c r="A878" s="10" t="s">
        <v>2611</v>
      </c>
      <c r="B878">
        <v>1</v>
      </c>
      <c r="C878">
        <v>1</v>
      </c>
      <c r="G878">
        <v>2</v>
      </c>
    </row>
    <row r="879" spans="1:7" x14ac:dyDescent="0.35">
      <c r="A879" s="10" t="s">
        <v>3072</v>
      </c>
      <c r="B879">
        <v>1</v>
      </c>
      <c r="C879">
        <v>1</v>
      </c>
      <c r="G879">
        <v>2</v>
      </c>
    </row>
    <row r="880" spans="1:7" x14ac:dyDescent="0.35">
      <c r="A880" s="10" t="s">
        <v>5091</v>
      </c>
      <c r="B880">
        <v>1</v>
      </c>
      <c r="C880">
        <v>1</v>
      </c>
      <c r="G880">
        <v>2</v>
      </c>
    </row>
    <row r="881" spans="1:7" x14ac:dyDescent="0.35">
      <c r="A881" s="10" t="s">
        <v>3026</v>
      </c>
      <c r="B881">
        <v>1</v>
      </c>
      <c r="C881">
        <v>1</v>
      </c>
      <c r="G881">
        <v>2</v>
      </c>
    </row>
    <row r="882" spans="1:7" x14ac:dyDescent="0.35">
      <c r="A882" s="10" t="s">
        <v>3028</v>
      </c>
      <c r="B882">
        <v>1</v>
      </c>
      <c r="C882">
        <v>1</v>
      </c>
      <c r="G882">
        <v>2</v>
      </c>
    </row>
    <row r="883" spans="1:7" x14ac:dyDescent="0.35">
      <c r="A883" s="10" t="s">
        <v>3030</v>
      </c>
      <c r="B883">
        <v>1</v>
      </c>
      <c r="C883">
        <v>1</v>
      </c>
      <c r="G883">
        <v>2</v>
      </c>
    </row>
    <row r="884" spans="1:7" x14ac:dyDescent="0.35">
      <c r="A884" s="10" t="s">
        <v>3032</v>
      </c>
      <c r="B884">
        <v>1</v>
      </c>
      <c r="C884">
        <v>1</v>
      </c>
      <c r="G884">
        <v>2</v>
      </c>
    </row>
    <row r="885" spans="1:7" x14ac:dyDescent="0.35">
      <c r="A885" s="10" t="s">
        <v>5093</v>
      </c>
      <c r="B885">
        <v>2</v>
      </c>
      <c r="C885">
        <v>1</v>
      </c>
      <c r="G885">
        <v>3</v>
      </c>
    </row>
    <row r="886" spans="1:7" x14ac:dyDescent="0.35">
      <c r="A886" s="10" t="s">
        <v>5097</v>
      </c>
      <c r="B886">
        <v>2</v>
      </c>
      <c r="C886">
        <v>1</v>
      </c>
      <c r="G886">
        <v>3</v>
      </c>
    </row>
    <row r="887" spans="1:7" x14ac:dyDescent="0.35">
      <c r="A887" s="10" t="s">
        <v>5099</v>
      </c>
      <c r="B887">
        <v>2</v>
      </c>
      <c r="C887">
        <v>1</v>
      </c>
      <c r="G887">
        <v>3</v>
      </c>
    </row>
    <row r="888" spans="1:7" x14ac:dyDescent="0.35">
      <c r="A888" s="10" t="s">
        <v>5102</v>
      </c>
      <c r="B888">
        <v>2</v>
      </c>
      <c r="C888">
        <v>1</v>
      </c>
      <c r="G888">
        <v>3</v>
      </c>
    </row>
    <row r="889" spans="1:7" x14ac:dyDescent="0.35">
      <c r="A889" s="10" t="s">
        <v>5366</v>
      </c>
      <c r="B889">
        <v>1</v>
      </c>
      <c r="G889">
        <v>1</v>
      </c>
    </row>
    <row r="890" spans="1:7" x14ac:dyDescent="0.35">
      <c r="A890" s="10" t="s">
        <v>2879</v>
      </c>
      <c r="B890">
        <v>1</v>
      </c>
      <c r="G890">
        <v>1</v>
      </c>
    </row>
    <row r="891" spans="1:7" x14ac:dyDescent="0.35">
      <c r="A891" s="10" t="s">
        <v>2788</v>
      </c>
      <c r="B891">
        <v>1</v>
      </c>
      <c r="G891">
        <v>1</v>
      </c>
    </row>
    <row r="892" spans="1:7" x14ac:dyDescent="0.35">
      <c r="A892" s="10" t="s">
        <v>3646</v>
      </c>
      <c r="B892">
        <v>1</v>
      </c>
      <c r="C892">
        <v>1</v>
      </c>
      <c r="G892">
        <v>2</v>
      </c>
    </row>
    <row r="893" spans="1:7" x14ac:dyDescent="0.35">
      <c r="A893" s="10" t="s">
        <v>3651</v>
      </c>
      <c r="B893">
        <v>1</v>
      </c>
      <c r="G893">
        <v>1</v>
      </c>
    </row>
    <row r="894" spans="1:7" x14ac:dyDescent="0.35">
      <c r="A894" s="10" t="s">
        <v>3119</v>
      </c>
      <c r="B894">
        <v>1</v>
      </c>
      <c r="G894">
        <v>1</v>
      </c>
    </row>
    <row r="895" spans="1:7" x14ac:dyDescent="0.35">
      <c r="A895" s="10" t="s">
        <v>4001</v>
      </c>
      <c r="B895">
        <v>1</v>
      </c>
      <c r="G895">
        <v>1</v>
      </c>
    </row>
    <row r="896" spans="1:7" x14ac:dyDescent="0.35">
      <c r="A896" s="10" t="s">
        <v>5527</v>
      </c>
      <c r="B896">
        <v>2</v>
      </c>
      <c r="C896">
        <v>1</v>
      </c>
      <c r="G896">
        <v>3</v>
      </c>
    </row>
    <row r="897" spans="1:7" x14ac:dyDescent="0.35">
      <c r="A897" s="10" t="s">
        <v>2474</v>
      </c>
      <c r="B897">
        <v>1</v>
      </c>
      <c r="C897">
        <v>1</v>
      </c>
      <c r="G897">
        <v>2</v>
      </c>
    </row>
    <row r="898" spans="1:7" x14ac:dyDescent="0.35">
      <c r="A898" s="10" t="s">
        <v>3149</v>
      </c>
      <c r="B898">
        <v>1</v>
      </c>
      <c r="G898">
        <v>1</v>
      </c>
    </row>
    <row r="899" spans="1:7" x14ac:dyDescent="0.35">
      <c r="A899" s="10" t="s">
        <v>5369</v>
      </c>
      <c r="B899">
        <v>1</v>
      </c>
      <c r="G899">
        <v>1</v>
      </c>
    </row>
    <row r="900" spans="1:7" x14ac:dyDescent="0.35">
      <c r="A900" s="10" t="s">
        <v>5372</v>
      </c>
      <c r="B900">
        <v>1</v>
      </c>
      <c r="G900">
        <v>1</v>
      </c>
    </row>
    <row r="901" spans="1:7" x14ac:dyDescent="0.35">
      <c r="A901" s="10" t="s">
        <v>2794</v>
      </c>
      <c r="B901">
        <v>1</v>
      </c>
      <c r="G901">
        <v>1</v>
      </c>
    </row>
    <row r="902" spans="1:7" x14ac:dyDescent="0.35">
      <c r="A902" s="10" t="s">
        <v>4341</v>
      </c>
      <c r="B902">
        <v>1</v>
      </c>
      <c r="C902">
        <v>1</v>
      </c>
      <c r="G902">
        <v>2</v>
      </c>
    </row>
    <row r="903" spans="1:7" x14ac:dyDescent="0.35">
      <c r="A903" s="10" t="s">
        <v>4344</v>
      </c>
      <c r="B903">
        <v>1</v>
      </c>
      <c r="C903">
        <v>1</v>
      </c>
      <c r="G903">
        <v>2</v>
      </c>
    </row>
    <row r="904" spans="1:7" x14ac:dyDescent="0.35">
      <c r="A904" s="10" t="s">
        <v>2613</v>
      </c>
      <c r="B904">
        <v>1</v>
      </c>
      <c r="G904">
        <v>1</v>
      </c>
    </row>
    <row r="905" spans="1:7" x14ac:dyDescent="0.35">
      <c r="A905" s="10" t="s">
        <v>2950</v>
      </c>
      <c r="B905">
        <v>1</v>
      </c>
      <c r="G905">
        <v>1</v>
      </c>
    </row>
    <row r="906" spans="1:7" x14ac:dyDescent="0.35">
      <c r="A906" s="10" t="s">
        <v>5532</v>
      </c>
      <c r="B906">
        <v>1</v>
      </c>
      <c r="G906">
        <v>1</v>
      </c>
    </row>
    <row r="907" spans="1:7" x14ac:dyDescent="0.35">
      <c r="A907" s="10" t="s">
        <v>5536</v>
      </c>
      <c r="B907">
        <v>1</v>
      </c>
      <c r="G907">
        <v>1</v>
      </c>
    </row>
    <row r="908" spans="1:7" x14ac:dyDescent="0.35">
      <c r="A908" s="10" t="s">
        <v>5154</v>
      </c>
      <c r="B908">
        <v>1</v>
      </c>
      <c r="G908">
        <v>1</v>
      </c>
    </row>
    <row r="909" spans="1:7" x14ac:dyDescent="0.35">
      <c r="A909" s="10" t="s">
        <v>2953</v>
      </c>
      <c r="B909">
        <v>1</v>
      </c>
      <c r="G909">
        <v>1</v>
      </c>
    </row>
    <row r="910" spans="1:7" x14ac:dyDescent="0.35">
      <c r="A910" s="10" t="s">
        <v>5716</v>
      </c>
      <c r="B910">
        <v>1</v>
      </c>
      <c r="G910">
        <v>1</v>
      </c>
    </row>
    <row r="911" spans="1:7" x14ac:dyDescent="0.35">
      <c r="A911" s="10" t="s">
        <v>4074</v>
      </c>
      <c r="B911">
        <v>2</v>
      </c>
      <c r="G911">
        <v>2</v>
      </c>
    </row>
    <row r="912" spans="1:7" x14ac:dyDescent="0.35">
      <c r="A912" s="10" t="s">
        <v>6015</v>
      </c>
      <c r="B912">
        <v>1</v>
      </c>
      <c r="G912">
        <v>1</v>
      </c>
    </row>
    <row r="913" spans="1:7" x14ac:dyDescent="0.35">
      <c r="A913" s="10" t="s">
        <v>3654</v>
      </c>
      <c r="B913">
        <v>1</v>
      </c>
      <c r="C913">
        <v>1</v>
      </c>
      <c r="G913">
        <v>2</v>
      </c>
    </row>
    <row r="914" spans="1:7" x14ac:dyDescent="0.35">
      <c r="A914" s="10" t="s">
        <v>5773</v>
      </c>
      <c r="B914">
        <v>1</v>
      </c>
      <c r="C914">
        <v>1</v>
      </c>
      <c r="G914">
        <v>2</v>
      </c>
    </row>
    <row r="915" spans="1:7" x14ac:dyDescent="0.35">
      <c r="A915" s="10" t="s">
        <v>5456</v>
      </c>
      <c r="B915">
        <v>1</v>
      </c>
      <c r="C915">
        <v>1</v>
      </c>
      <c r="G915">
        <v>2</v>
      </c>
    </row>
    <row r="916" spans="1:7" x14ac:dyDescent="0.35">
      <c r="A916" s="10" t="s">
        <v>5540</v>
      </c>
      <c r="B916">
        <v>1</v>
      </c>
      <c r="G916">
        <v>1</v>
      </c>
    </row>
    <row r="917" spans="1:7" x14ac:dyDescent="0.35">
      <c r="A917" s="10" t="s">
        <v>3169</v>
      </c>
      <c r="B917">
        <v>1</v>
      </c>
      <c r="G917">
        <v>1</v>
      </c>
    </row>
    <row r="918" spans="1:7" x14ac:dyDescent="0.35">
      <c r="A918" s="10" t="s">
        <v>3253</v>
      </c>
      <c r="B918">
        <v>1</v>
      </c>
      <c r="G918">
        <v>1</v>
      </c>
    </row>
    <row r="919" spans="1:7" x14ac:dyDescent="0.35">
      <c r="A919" s="10" t="s">
        <v>5377</v>
      </c>
      <c r="B919">
        <v>1</v>
      </c>
      <c r="C919">
        <v>1</v>
      </c>
      <c r="G919">
        <v>2</v>
      </c>
    </row>
    <row r="920" spans="1:7" x14ac:dyDescent="0.35">
      <c r="A920" s="10" t="s">
        <v>2796</v>
      </c>
      <c r="B920">
        <v>1</v>
      </c>
      <c r="G920">
        <v>1</v>
      </c>
    </row>
    <row r="921" spans="1:7" x14ac:dyDescent="0.35">
      <c r="A921" s="10" t="s">
        <v>2801</v>
      </c>
      <c r="B921">
        <v>1</v>
      </c>
      <c r="G921">
        <v>1</v>
      </c>
    </row>
    <row r="922" spans="1:7" x14ac:dyDescent="0.35">
      <c r="A922" s="10" t="s">
        <v>2619</v>
      </c>
      <c r="B922">
        <v>1</v>
      </c>
      <c r="G922">
        <v>1</v>
      </c>
    </row>
    <row r="923" spans="1:7" x14ac:dyDescent="0.35">
      <c r="A923" s="10" t="s">
        <v>5057</v>
      </c>
      <c r="B923">
        <v>1</v>
      </c>
      <c r="C923">
        <v>1</v>
      </c>
      <c r="D923">
        <v>1</v>
      </c>
      <c r="G923">
        <v>3</v>
      </c>
    </row>
    <row r="924" spans="1:7" x14ac:dyDescent="0.35">
      <c r="A924" s="10" t="s">
        <v>4389</v>
      </c>
      <c r="B924">
        <v>1</v>
      </c>
      <c r="C924">
        <v>1</v>
      </c>
      <c r="D924">
        <v>1</v>
      </c>
      <c r="G924">
        <v>3</v>
      </c>
    </row>
    <row r="925" spans="1:7" x14ac:dyDescent="0.35">
      <c r="A925" s="10" t="s">
        <v>4978</v>
      </c>
      <c r="B925">
        <v>1</v>
      </c>
      <c r="C925">
        <v>1</v>
      </c>
      <c r="D925">
        <v>1</v>
      </c>
      <c r="G925">
        <v>3</v>
      </c>
    </row>
    <row r="926" spans="1:7" x14ac:dyDescent="0.35">
      <c r="A926" s="10" t="s">
        <v>4171</v>
      </c>
      <c r="B926">
        <v>1</v>
      </c>
      <c r="D926">
        <v>1</v>
      </c>
      <c r="G926">
        <v>2</v>
      </c>
    </row>
    <row r="927" spans="1:7" x14ac:dyDescent="0.35">
      <c r="A927" s="10" t="s">
        <v>4394</v>
      </c>
      <c r="B927">
        <v>1</v>
      </c>
      <c r="C927">
        <v>1</v>
      </c>
      <c r="D927">
        <v>1</v>
      </c>
      <c r="G927">
        <v>3</v>
      </c>
    </row>
    <row r="928" spans="1:7" x14ac:dyDescent="0.35">
      <c r="A928" s="10" t="s">
        <v>5063</v>
      </c>
      <c r="B928">
        <v>1</v>
      </c>
      <c r="C928">
        <v>1</v>
      </c>
      <c r="D928">
        <v>1</v>
      </c>
      <c r="G928">
        <v>3</v>
      </c>
    </row>
    <row r="929" spans="1:7" x14ac:dyDescent="0.35">
      <c r="A929" s="10" t="s">
        <v>5382</v>
      </c>
      <c r="B929">
        <v>3</v>
      </c>
      <c r="C929">
        <v>1</v>
      </c>
      <c r="G929">
        <v>4</v>
      </c>
    </row>
    <row r="930" spans="1:7" x14ac:dyDescent="0.35">
      <c r="A930" s="10" t="s">
        <v>5266</v>
      </c>
      <c r="B930">
        <v>1</v>
      </c>
      <c r="C930">
        <v>1</v>
      </c>
      <c r="G930">
        <v>2</v>
      </c>
    </row>
    <row r="931" spans="1:7" x14ac:dyDescent="0.35">
      <c r="A931" s="10" t="s">
        <v>2955</v>
      </c>
      <c r="B931">
        <v>1</v>
      </c>
      <c r="C931">
        <v>1</v>
      </c>
      <c r="G931">
        <v>2</v>
      </c>
    </row>
    <row r="932" spans="1:7" x14ac:dyDescent="0.35">
      <c r="A932" s="10" t="s">
        <v>2962</v>
      </c>
      <c r="B932">
        <v>3</v>
      </c>
      <c r="C932">
        <v>1</v>
      </c>
      <c r="G932">
        <v>4</v>
      </c>
    </row>
    <row r="933" spans="1:7" x14ac:dyDescent="0.35">
      <c r="A933" s="10" t="s">
        <v>2967</v>
      </c>
      <c r="B933">
        <v>1</v>
      </c>
      <c r="C933">
        <v>1</v>
      </c>
      <c r="G933">
        <v>2</v>
      </c>
    </row>
    <row r="934" spans="1:7" x14ac:dyDescent="0.35">
      <c r="A934" s="10" t="s">
        <v>2973</v>
      </c>
      <c r="B934">
        <v>1</v>
      </c>
      <c r="C934">
        <v>1</v>
      </c>
      <c r="G934">
        <v>2</v>
      </c>
    </row>
    <row r="935" spans="1:7" x14ac:dyDescent="0.35">
      <c r="A935" s="10" t="s">
        <v>2807</v>
      </c>
      <c r="B935">
        <v>1</v>
      </c>
      <c r="G935">
        <v>1</v>
      </c>
    </row>
    <row r="936" spans="1:7" x14ac:dyDescent="0.35">
      <c r="A936" s="10" t="s">
        <v>2679</v>
      </c>
      <c r="B936">
        <v>1</v>
      </c>
      <c r="G936">
        <v>1</v>
      </c>
    </row>
    <row r="937" spans="1:7" x14ac:dyDescent="0.35">
      <c r="A937" s="10" t="s">
        <v>2808</v>
      </c>
      <c r="B937">
        <v>1</v>
      </c>
      <c r="G937">
        <v>1</v>
      </c>
    </row>
    <row r="938" spans="1:7" x14ac:dyDescent="0.35">
      <c r="A938" s="10" t="s">
        <v>2809</v>
      </c>
      <c r="B938">
        <v>1</v>
      </c>
      <c r="G938">
        <v>1</v>
      </c>
    </row>
    <row r="939" spans="1:7" x14ac:dyDescent="0.35">
      <c r="A939" s="10" t="s">
        <v>2814</v>
      </c>
      <c r="B939">
        <v>1</v>
      </c>
      <c r="G939">
        <v>1</v>
      </c>
    </row>
    <row r="940" spans="1:7" x14ac:dyDescent="0.35">
      <c r="A940" s="10" t="s">
        <v>2884</v>
      </c>
      <c r="B940">
        <v>1</v>
      </c>
      <c r="G940">
        <v>1</v>
      </c>
    </row>
    <row r="941" spans="1:7" x14ac:dyDescent="0.35">
      <c r="A941" s="10" t="s">
        <v>3526</v>
      </c>
      <c r="B941">
        <v>1</v>
      </c>
      <c r="G941">
        <v>1</v>
      </c>
    </row>
    <row r="942" spans="1:7" x14ac:dyDescent="0.35">
      <c r="A942" s="10" t="s">
        <v>2817</v>
      </c>
      <c r="B942">
        <v>1</v>
      </c>
      <c r="G942">
        <v>1</v>
      </c>
    </row>
    <row r="943" spans="1:7" x14ac:dyDescent="0.35">
      <c r="A943" s="10" t="s">
        <v>2822</v>
      </c>
      <c r="B943">
        <v>1</v>
      </c>
      <c r="G943">
        <v>1</v>
      </c>
    </row>
    <row r="944" spans="1:7" x14ac:dyDescent="0.35">
      <c r="A944" s="10" t="s">
        <v>2824</v>
      </c>
      <c r="B944">
        <v>2</v>
      </c>
      <c r="G944">
        <v>2</v>
      </c>
    </row>
    <row r="945" spans="1:7" x14ac:dyDescent="0.35">
      <c r="A945" s="10" t="s">
        <v>2681</v>
      </c>
      <c r="B945">
        <v>1</v>
      </c>
      <c r="G945">
        <v>1</v>
      </c>
    </row>
    <row r="946" spans="1:7" x14ac:dyDescent="0.35">
      <c r="A946" s="10" t="s">
        <v>2684</v>
      </c>
      <c r="B946">
        <v>1</v>
      </c>
      <c r="G946">
        <v>1</v>
      </c>
    </row>
    <row r="947" spans="1:7" x14ac:dyDescent="0.35">
      <c r="A947" s="10" t="s">
        <v>3172</v>
      </c>
      <c r="B947">
        <v>2</v>
      </c>
      <c r="G947">
        <v>2</v>
      </c>
    </row>
    <row r="948" spans="1:7" x14ac:dyDescent="0.35">
      <c r="A948" s="10" t="s">
        <v>3767</v>
      </c>
      <c r="B948">
        <v>2</v>
      </c>
      <c r="G948">
        <v>2</v>
      </c>
    </row>
    <row r="949" spans="1:7" x14ac:dyDescent="0.35">
      <c r="A949" s="10" t="s">
        <v>2888</v>
      </c>
      <c r="B949">
        <v>1</v>
      </c>
      <c r="G949">
        <v>1</v>
      </c>
    </row>
    <row r="950" spans="1:7" x14ac:dyDescent="0.35">
      <c r="A950" s="10" t="s">
        <v>2890</v>
      </c>
      <c r="B950">
        <v>2</v>
      </c>
      <c r="G950">
        <v>2</v>
      </c>
    </row>
    <row r="951" spans="1:7" x14ac:dyDescent="0.35">
      <c r="A951" s="10" t="s">
        <v>3895</v>
      </c>
      <c r="B951">
        <v>1</v>
      </c>
      <c r="G951">
        <v>1</v>
      </c>
    </row>
    <row r="952" spans="1:7" x14ac:dyDescent="0.35">
      <c r="A952" s="10" t="s">
        <v>3898</v>
      </c>
      <c r="B952">
        <v>1</v>
      </c>
      <c r="G952">
        <v>1</v>
      </c>
    </row>
    <row r="953" spans="1:7" x14ac:dyDescent="0.35">
      <c r="A953" s="10" t="s">
        <v>5718</v>
      </c>
      <c r="B953">
        <v>1</v>
      </c>
      <c r="D953">
        <v>1</v>
      </c>
      <c r="G953">
        <v>2</v>
      </c>
    </row>
    <row r="954" spans="1:7" x14ac:dyDescent="0.35">
      <c r="A954" s="10" t="s">
        <v>2892</v>
      </c>
      <c r="B954">
        <v>1</v>
      </c>
      <c r="G954">
        <v>1</v>
      </c>
    </row>
    <row r="955" spans="1:7" x14ac:dyDescent="0.35">
      <c r="A955" s="10" t="s">
        <v>5543</v>
      </c>
      <c r="B955">
        <v>1</v>
      </c>
      <c r="G955">
        <v>1</v>
      </c>
    </row>
    <row r="956" spans="1:7" x14ac:dyDescent="0.35">
      <c r="A956" s="10" t="s">
        <v>5546</v>
      </c>
      <c r="B956">
        <v>1</v>
      </c>
      <c r="G956">
        <v>1</v>
      </c>
    </row>
    <row r="957" spans="1:7" x14ac:dyDescent="0.35">
      <c r="A957" s="10" t="s">
        <v>2828</v>
      </c>
      <c r="B957">
        <v>1</v>
      </c>
      <c r="G957">
        <v>1</v>
      </c>
    </row>
    <row r="958" spans="1:7" x14ac:dyDescent="0.35">
      <c r="A958" s="10" t="s">
        <v>2623</v>
      </c>
      <c r="B958">
        <v>1</v>
      </c>
      <c r="C958">
        <v>1</v>
      </c>
      <c r="G958">
        <v>2</v>
      </c>
    </row>
    <row r="959" spans="1:7" x14ac:dyDescent="0.35">
      <c r="A959" s="10" t="s">
        <v>2630</v>
      </c>
      <c r="B959">
        <v>1</v>
      </c>
      <c r="C959">
        <v>1</v>
      </c>
      <c r="G959">
        <v>2</v>
      </c>
    </row>
    <row r="960" spans="1:7" x14ac:dyDescent="0.35">
      <c r="A960" s="10" t="s">
        <v>3081</v>
      </c>
      <c r="B960">
        <v>1</v>
      </c>
      <c r="C960">
        <v>1</v>
      </c>
      <c r="D960">
        <v>1</v>
      </c>
      <c r="G960">
        <v>3</v>
      </c>
    </row>
    <row r="961" spans="1:7" x14ac:dyDescent="0.35">
      <c r="A961" s="10" t="s">
        <v>3901</v>
      </c>
      <c r="B961">
        <v>1</v>
      </c>
      <c r="G961">
        <v>1</v>
      </c>
    </row>
    <row r="962" spans="1:7" x14ac:dyDescent="0.35">
      <c r="A962" s="10" t="s">
        <v>3909</v>
      </c>
      <c r="B962">
        <v>1</v>
      </c>
      <c r="G962">
        <v>1</v>
      </c>
    </row>
    <row r="963" spans="1:7" x14ac:dyDescent="0.35">
      <c r="A963" s="10" t="s">
        <v>3770</v>
      </c>
      <c r="B963">
        <v>1</v>
      </c>
      <c r="C963">
        <v>1</v>
      </c>
      <c r="G963">
        <v>2</v>
      </c>
    </row>
    <row r="964" spans="1:7" x14ac:dyDescent="0.35">
      <c r="A964" s="10" t="s">
        <v>2834</v>
      </c>
      <c r="B964">
        <v>1</v>
      </c>
      <c r="G964">
        <v>1</v>
      </c>
    </row>
    <row r="965" spans="1:7" x14ac:dyDescent="0.35">
      <c r="A965" s="10" t="s">
        <v>2686</v>
      </c>
      <c r="B965">
        <v>1</v>
      </c>
      <c r="G965">
        <v>1</v>
      </c>
    </row>
    <row r="966" spans="1:7" x14ac:dyDescent="0.35">
      <c r="A966" s="10" t="s">
        <v>3175</v>
      </c>
      <c r="B966">
        <v>1</v>
      </c>
      <c r="G966">
        <v>1</v>
      </c>
    </row>
    <row r="967" spans="1:7" x14ac:dyDescent="0.35">
      <c r="A967" s="10" t="s">
        <v>3255</v>
      </c>
      <c r="B967">
        <v>1</v>
      </c>
      <c r="G967">
        <v>1</v>
      </c>
    </row>
    <row r="968" spans="1:7" x14ac:dyDescent="0.35">
      <c r="A968" s="10" t="s">
        <v>3034</v>
      </c>
      <c r="B968">
        <v>1</v>
      </c>
      <c r="C968">
        <v>1</v>
      </c>
      <c r="G968">
        <v>2</v>
      </c>
    </row>
    <row r="969" spans="1:7" x14ac:dyDescent="0.35">
      <c r="A969" s="10" t="s">
        <v>3532</v>
      </c>
      <c r="B969">
        <v>2</v>
      </c>
      <c r="G969">
        <v>2</v>
      </c>
    </row>
    <row r="970" spans="1:7" x14ac:dyDescent="0.35">
      <c r="A970" s="10" t="s">
        <v>3258</v>
      </c>
      <c r="B970">
        <v>1</v>
      </c>
      <c r="G970">
        <v>1</v>
      </c>
    </row>
    <row r="971" spans="1:7" x14ac:dyDescent="0.35">
      <c r="A971" s="10" t="s">
        <v>3073</v>
      </c>
      <c r="B971">
        <v>1</v>
      </c>
      <c r="G971">
        <v>1</v>
      </c>
    </row>
    <row r="972" spans="1:7" x14ac:dyDescent="0.35">
      <c r="A972" s="10" t="s">
        <v>5387</v>
      </c>
      <c r="B972">
        <v>1</v>
      </c>
      <c r="G972">
        <v>1</v>
      </c>
    </row>
    <row r="973" spans="1:7" x14ac:dyDescent="0.35">
      <c r="A973" s="10" t="s">
        <v>5178</v>
      </c>
      <c r="B973">
        <v>1</v>
      </c>
      <c r="G973">
        <v>1</v>
      </c>
    </row>
    <row r="974" spans="1:7" x14ac:dyDescent="0.35">
      <c r="A974" s="10" t="s">
        <v>3261</v>
      </c>
      <c r="B974">
        <v>1</v>
      </c>
      <c r="G974">
        <v>1</v>
      </c>
    </row>
    <row r="975" spans="1:7" x14ac:dyDescent="0.35">
      <c r="A975" s="10" t="s">
        <v>5481</v>
      </c>
      <c r="B975">
        <v>1</v>
      </c>
      <c r="G975">
        <v>1</v>
      </c>
    </row>
    <row r="976" spans="1:7" x14ac:dyDescent="0.35">
      <c r="A976" s="10" t="s">
        <v>3075</v>
      </c>
      <c r="B976">
        <v>1</v>
      </c>
      <c r="G976">
        <v>1</v>
      </c>
    </row>
    <row r="977" spans="1:7" x14ac:dyDescent="0.35">
      <c r="A977" s="10" t="s">
        <v>2897</v>
      </c>
      <c r="B977">
        <v>1</v>
      </c>
      <c r="G977">
        <v>1</v>
      </c>
    </row>
    <row r="978" spans="1:7" x14ac:dyDescent="0.35">
      <c r="A978" s="10" t="s">
        <v>2899</v>
      </c>
      <c r="B978">
        <v>1</v>
      </c>
      <c r="G978">
        <v>1</v>
      </c>
    </row>
    <row r="979" spans="1:7" x14ac:dyDescent="0.35">
      <c r="A979" s="10" t="s">
        <v>2977</v>
      </c>
      <c r="B979">
        <v>1</v>
      </c>
      <c r="C979">
        <v>1</v>
      </c>
      <c r="G979">
        <v>2</v>
      </c>
    </row>
    <row r="980" spans="1:7" x14ac:dyDescent="0.35">
      <c r="A980" s="10" t="s">
        <v>5389</v>
      </c>
      <c r="B980">
        <v>2</v>
      </c>
      <c r="G980">
        <v>2</v>
      </c>
    </row>
    <row r="981" spans="1:7" x14ac:dyDescent="0.35">
      <c r="A981" s="10" t="s">
        <v>3178</v>
      </c>
      <c r="B981">
        <v>1</v>
      </c>
      <c r="G981">
        <v>1</v>
      </c>
    </row>
    <row r="982" spans="1:7" x14ac:dyDescent="0.35">
      <c r="A982" s="10" t="s">
        <v>3182</v>
      </c>
      <c r="B982">
        <v>1</v>
      </c>
      <c r="G982">
        <v>1</v>
      </c>
    </row>
    <row r="983" spans="1:7" x14ac:dyDescent="0.35">
      <c r="A983" s="10" t="s">
        <v>3535</v>
      </c>
      <c r="B983">
        <v>1</v>
      </c>
      <c r="G983">
        <v>1</v>
      </c>
    </row>
    <row r="984" spans="1:7" x14ac:dyDescent="0.35">
      <c r="A984" s="10" t="s">
        <v>5549</v>
      </c>
      <c r="B984">
        <v>1</v>
      </c>
      <c r="G984">
        <v>1</v>
      </c>
    </row>
    <row r="985" spans="1:7" x14ac:dyDescent="0.35">
      <c r="A985" s="10" t="s">
        <v>3262</v>
      </c>
      <c r="B985">
        <v>1</v>
      </c>
      <c r="C985">
        <v>1</v>
      </c>
      <c r="G985">
        <v>2</v>
      </c>
    </row>
    <row r="986" spans="1:7" x14ac:dyDescent="0.35">
      <c r="A986" s="10" t="s">
        <v>3125</v>
      </c>
      <c r="B986">
        <v>1</v>
      </c>
      <c r="G986">
        <v>1</v>
      </c>
    </row>
    <row r="987" spans="1:7" x14ac:dyDescent="0.35">
      <c r="A987" s="10" t="s">
        <v>3267</v>
      </c>
      <c r="B987">
        <v>1</v>
      </c>
      <c r="G987">
        <v>1</v>
      </c>
    </row>
    <row r="988" spans="1:7" x14ac:dyDescent="0.35">
      <c r="A988" s="10" t="s">
        <v>5394</v>
      </c>
      <c r="B988">
        <v>1</v>
      </c>
      <c r="G988">
        <v>1</v>
      </c>
    </row>
    <row r="989" spans="1:7" x14ac:dyDescent="0.35">
      <c r="A989" s="10" t="s">
        <v>3273</v>
      </c>
      <c r="B989">
        <v>1</v>
      </c>
      <c r="G989">
        <v>1</v>
      </c>
    </row>
    <row r="990" spans="1:7" x14ac:dyDescent="0.35">
      <c r="A990" s="10" t="s">
        <v>3275</v>
      </c>
      <c r="B990">
        <v>1</v>
      </c>
      <c r="G990">
        <v>1</v>
      </c>
    </row>
    <row r="991" spans="1:7" x14ac:dyDescent="0.35">
      <c r="A991" s="10" t="s">
        <v>5553</v>
      </c>
      <c r="B991">
        <v>1</v>
      </c>
      <c r="G991">
        <v>1</v>
      </c>
    </row>
    <row r="992" spans="1:7" x14ac:dyDescent="0.35">
      <c r="A992" s="10" t="s">
        <v>3542</v>
      </c>
      <c r="B992">
        <v>1</v>
      </c>
      <c r="G992">
        <v>1</v>
      </c>
    </row>
    <row r="993" spans="1:7" x14ac:dyDescent="0.35">
      <c r="A993" s="10" t="s">
        <v>5281</v>
      </c>
      <c r="B993">
        <v>1</v>
      </c>
      <c r="G993">
        <v>1</v>
      </c>
    </row>
    <row r="994" spans="1:7" x14ac:dyDescent="0.35">
      <c r="A994" s="10" t="s">
        <v>3278</v>
      </c>
      <c r="B994">
        <v>1</v>
      </c>
      <c r="G994">
        <v>1</v>
      </c>
    </row>
    <row r="995" spans="1:7" x14ac:dyDescent="0.35">
      <c r="A995" s="10" t="s">
        <v>4007</v>
      </c>
      <c r="B995">
        <v>1</v>
      </c>
      <c r="G995">
        <v>1</v>
      </c>
    </row>
    <row r="996" spans="1:7" x14ac:dyDescent="0.35">
      <c r="A996" s="10" t="s">
        <v>3548</v>
      </c>
      <c r="B996">
        <v>1</v>
      </c>
      <c r="C996">
        <v>1</v>
      </c>
      <c r="G996">
        <v>2</v>
      </c>
    </row>
    <row r="997" spans="1:7" x14ac:dyDescent="0.35">
      <c r="A997" s="10" t="s">
        <v>3553</v>
      </c>
      <c r="B997">
        <v>2</v>
      </c>
      <c r="C997">
        <v>2</v>
      </c>
      <c r="G997">
        <v>4</v>
      </c>
    </row>
    <row r="998" spans="1:7" x14ac:dyDescent="0.35">
      <c r="A998" s="10" t="s">
        <v>4276</v>
      </c>
      <c r="C998">
        <v>1</v>
      </c>
      <c r="G998">
        <v>1</v>
      </c>
    </row>
    <row r="999" spans="1:7" x14ac:dyDescent="0.35">
      <c r="A999" s="10" t="s">
        <v>4175</v>
      </c>
      <c r="B999">
        <v>1</v>
      </c>
      <c r="C999">
        <v>1</v>
      </c>
      <c r="G999">
        <v>2</v>
      </c>
    </row>
    <row r="1000" spans="1:7" x14ac:dyDescent="0.35">
      <c r="A1000" s="10" t="s">
        <v>4177</v>
      </c>
      <c r="B1000">
        <v>1</v>
      </c>
      <c r="C1000">
        <v>1</v>
      </c>
      <c r="G1000">
        <v>2</v>
      </c>
    </row>
    <row r="1001" spans="1:7" x14ac:dyDescent="0.35">
      <c r="A1001" s="10" t="s">
        <v>4077</v>
      </c>
      <c r="B1001">
        <v>1</v>
      </c>
      <c r="C1001">
        <v>1</v>
      </c>
      <c r="G1001">
        <v>2</v>
      </c>
    </row>
    <row r="1002" spans="1:7" x14ac:dyDescent="0.35">
      <c r="A1002" s="10" t="s">
        <v>4179</v>
      </c>
      <c r="B1002">
        <v>1</v>
      </c>
      <c r="C1002">
        <v>1</v>
      </c>
      <c r="G1002">
        <v>2</v>
      </c>
    </row>
    <row r="1003" spans="1:7" x14ac:dyDescent="0.35">
      <c r="A1003" s="10" t="s">
        <v>4081</v>
      </c>
      <c r="B1003">
        <v>1</v>
      </c>
      <c r="C1003">
        <v>1</v>
      </c>
      <c r="G1003">
        <v>2</v>
      </c>
    </row>
    <row r="1004" spans="1:7" x14ac:dyDescent="0.35">
      <c r="A1004" s="10" t="s">
        <v>4083</v>
      </c>
      <c r="B1004">
        <v>1</v>
      </c>
      <c r="C1004">
        <v>1</v>
      </c>
      <c r="G1004">
        <v>2</v>
      </c>
    </row>
    <row r="1005" spans="1:7" x14ac:dyDescent="0.35">
      <c r="A1005" s="10" t="s">
        <v>4180</v>
      </c>
      <c r="B1005">
        <v>1</v>
      </c>
      <c r="C1005">
        <v>1</v>
      </c>
      <c r="G1005">
        <v>2</v>
      </c>
    </row>
    <row r="1006" spans="1:7" x14ac:dyDescent="0.35">
      <c r="A1006" s="10" t="s">
        <v>4400</v>
      </c>
      <c r="B1006">
        <v>1</v>
      </c>
      <c r="G1006">
        <v>1</v>
      </c>
    </row>
    <row r="1007" spans="1:7" x14ac:dyDescent="0.35">
      <c r="A1007" s="10" t="s">
        <v>4403</v>
      </c>
      <c r="B1007">
        <v>1</v>
      </c>
      <c r="G1007">
        <v>1</v>
      </c>
    </row>
    <row r="1008" spans="1:7" x14ac:dyDescent="0.35">
      <c r="A1008" s="10" t="s">
        <v>4405</v>
      </c>
      <c r="B1008">
        <v>1</v>
      </c>
      <c r="G1008">
        <v>1</v>
      </c>
    </row>
    <row r="1009" spans="1:7" x14ac:dyDescent="0.35">
      <c r="A1009" s="10" t="s">
        <v>4407</v>
      </c>
      <c r="B1009">
        <v>1</v>
      </c>
      <c r="G1009">
        <v>1</v>
      </c>
    </row>
    <row r="1010" spans="1:7" x14ac:dyDescent="0.35">
      <c r="A1010" s="10" t="s">
        <v>2900</v>
      </c>
      <c r="B1010">
        <v>1</v>
      </c>
      <c r="G1010">
        <v>1</v>
      </c>
    </row>
    <row r="1011" spans="1:7" x14ac:dyDescent="0.35">
      <c r="A1011" s="10" t="s">
        <v>5287</v>
      </c>
      <c r="B1011">
        <v>1</v>
      </c>
      <c r="G1011">
        <v>1</v>
      </c>
    </row>
    <row r="1012" spans="1:7" x14ac:dyDescent="0.35">
      <c r="A1012" s="10" t="s">
        <v>3282</v>
      </c>
      <c r="B1012">
        <v>1</v>
      </c>
      <c r="C1012">
        <v>1</v>
      </c>
      <c r="G1012">
        <v>2</v>
      </c>
    </row>
    <row r="1013" spans="1:7" x14ac:dyDescent="0.35">
      <c r="A1013" s="10" t="s">
        <v>2983</v>
      </c>
      <c r="B1013">
        <v>1</v>
      </c>
      <c r="G1013">
        <v>1</v>
      </c>
    </row>
    <row r="1014" spans="1:7" x14ac:dyDescent="0.35">
      <c r="A1014" s="10" t="s">
        <v>5398</v>
      </c>
      <c r="B1014">
        <v>1</v>
      </c>
      <c r="G1014">
        <v>1</v>
      </c>
    </row>
    <row r="1015" spans="1:7" x14ac:dyDescent="0.35">
      <c r="A1015" s="10" t="s">
        <v>5291</v>
      </c>
      <c r="B1015">
        <v>1</v>
      </c>
      <c r="G1015">
        <v>1</v>
      </c>
    </row>
    <row r="1016" spans="1:7" x14ac:dyDescent="0.35">
      <c r="A1016" s="10" t="s">
        <v>5297</v>
      </c>
      <c r="B1016">
        <v>1</v>
      </c>
      <c r="G1016">
        <v>1</v>
      </c>
    </row>
    <row r="1017" spans="1:7" x14ac:dyDescent="0.35">
      <c r="A1017" s="10" t="s">
        <v>2906</v>
      </c>
      <c r="B1017">
        <v>1</v>
      </c>
      <c r="G1017">
        <v>1</v>
      </c>
    </row>
    <row r="1018" spans="1:7" x14ac:dyDescent="0.35">
      <c r="A1018" s="10" t="s">
        <v>2908</v>
      </c>
      <c r="B1018">
        <v>1</v>
      </c>
      <c r="G1018">
        <v>1</v>
      </c>
    </row>
    <row r="1019" spans="1:7" x14ac:dyDescent="0.35">
      <c r="A1019" s="10" t="s">
        <v>4010</v>
      </c>
      <c r="C1019">
        <v>1</v>
      </c>
      <c r="G1019">
        <v>1</v>
      </c>
    </row>
    <row r="1020" spans="1:7" x14ac:dyDescent="0.35">
      <c r="A1020" s="10" t="s">
        <v>4013</v>
      </c>
      <c r="C1020">
        <v>1</v>
      </c>
      <c r="G1020">
        <v>1</v>
      </c>
    </row>
    <row r="1021" spans="1:7" x14ac:dyDescent="0.35">
      <c r="A1021" s="10" t="s">
        <v>3912</v>
      </c>
      <c r="C1021">
        <v>1</v>
      </c>
      <c r="G1021">
        <v>1</v>
      </c>
    </row>
    <row r="1022" spans="1:7" x14ac:dyDescent="0.35">
      <c r="A1022" s="10" t="s">
        <v>3914</v>
      </c>
      <c r="C1022">
        <v>1</v>
      </c>
      <c r="G1022">
        <v>1</v>
      </c>
    </row>
    <row r="1023" spans="1:7" x14ac:dyDescent="0.35">
      <c r="A1023" s="10" t="s">
        <v>3038</v>
      </c>
      <c r="B1023">
        <v>1</v>
      </c>
      <c r="G1023">
        <v>1</v>
      </c>
    </row>
    <row r="1024" spans="1:7" x14ac:dyDescent="0.35">
      <c r="A1024" s="10" t="s">
        <v>3658</v>
      </c>
      <c r="B1024">
        <v>1</v>
      </c>
      <c r="G1024">
        <v>1</v>
      </c>
    </row>
    <row r="1025" spans="1:7" x14ac:dyDescent="0.35">
      <c r="A1025" s="10" t="s">
        <v>3287</v>
      </c>
      <c r="B1025">
        <v>1</v>
      </c>
      <c r="G1025">
        <v>1</v>
      </c>
    </row>
    <row r="1026" spans="1:7" x14ac:dyDescent="0.35">
      <c r="A1026" s="10" t="s">
        <v>5403</v>
      </c>
      <c r="B1026">
        <v>1</v>
      </c>
      <c r="C1026">
        <v>1</v>
      </c>
      <c r="G1026">
        <v>2</v>
      </c>
    </row>
    <row r="1027" spans="1:7" x14ac:dyDescent="0.35">
      <c r="A1027" s="10" t="s">
        <v>4283</v>
      </c>
      <c r="B1027">
        <v>1</v>
      </c>
      <c r="G1027">
        <v>1</v>
      </c>
    </row>
    <row r="1028" spans="1:7" x14ac:dyDescent="0.35">
      <c r="A1028" s="10" t="s">
        <v>3555</v>
      </c>
      <c r="B1028">
        <v>1</v>
      </c>
      <c r="G1028">
        <v>1</v>
      </c>
    </row>
    <row r="1029" spans="1:7" x14ac:dyDescent="0.35">
      <c r="A1029" s="10" t="s">
        <v>3292</v>
      </c>
      <c r="B1029">
        <v>1</v>
      </c>
      <c r="G1029">
        <v>1</v>
      </c>
    </row>
    <row r="1030" spans="1:7" x14ac:dyDescent="0.35">
      <c r="A1030" s="10" t="s">
        <v>5721</v>
      </c>
      <c r="B1030">
        <v>1</v>
      </c>
      <c r="G1030">
        <v>1</v>
      </c>
    </row>
    <row r="1031" spans="1:7" x14ac:dyDescent="0.35">
      <c r="A1031" s="10" t="s">
        <v>5600</v>
      </c>
      <c r="B1031">
        <v>1</v>
      </c>
      <c r="G1031">
        <v>1</v>
      </c>
    </row>
    <row r="1032" spans="1:7" x14ac:dyDescent="0.35">
      <c r="A1032" s="10" t="s">
        <v>5722</v>
      </c>
      <c r="B1032">
        <v>1</v>
      </c>
      <c r="G1032">
        <v>1</v>
      </c>
    </row>
    <row r="1033" spans="1:7" x14ac:dyDescent="0.35">
      <c r="A1033" s="10" t="s">
        <v>3777</v>
      </c>
      <c r="B1033">
        <v>1</v>
      </c>
      <c r="G1033">
        <v>1</v>
      </c>
    </row>
    <row r="1034" spans="1:7" x14ac:dyDescent="0.35">
      <c r="A1034" s="10" t="s">
        <v>3184</v>
      </c>
      <c r="B1034">
        <v>1</v>
      </c>
      <c r="G1034">
        <v>1</v>
      </c>
    </row>
    <row r="1035" spans="1:7" x14ac:dyDescent="0.35">
      <c r="A1035" s="10" t="s">
        <v>3186</v>
      </c>
      <c r="B1035">
        <v>1</v>
      </c>
      <c r="G1035">
        <v>1</v>
      </c>
    </row>
    <row r="1036" spans="1:7" x14ac:dyDescent="0.35">
      <c r="A1036" s="10" t="s">
        <v>5463</v>
      </c>
      <c r="B1036">
        <v>1</v>
      </c>
      <c r="C1036">
        <v>1</v>
      </c>
      <c r="G1036">
        <v>2</v>
      </c>
    </row>
    <row r="1037" spans="1:7" x14ac:dyDescent="0.35">
      <c r="A1037" s="10" t="s">
        <v>5469</v>
      </c>
      <c r="B1037">
        <v>1</v>
      </c>
      <c r="C1037">
        <v>1</v>
      </c>
      <c r="G1037">
        <v>2</v>
      </c>
    </row>
    <row r="1038" spans="1:7" x14ac:dyDescent="0.35">
      <c r="A1038" s="10" t="s">
        <v>5304</v>
      </c>
      <c r="B1038">
        <v>1</v>
      </c>
      <c r="C1038">
        <v>1</v>
      </c>
      <c r="G1038">
        <v>2</v>
      </c>
    </row>
    <row r="1039" spans="1:7" x14ac:dyDescent="0.35">
      <c r="A1039" s="10" t="s">
        <v>2988</v>
      </c>
      <c r="B1039">
        <v>2</v>
      </c>
      <c r="G1039">
        <v>2</v>
      </c>
    </row>
    <row r="1040" spans="1:7" x14ac:dyDescent="0.35">
      <c r="A1040" s="10" t="s">
        <v>5317</v>
      </c>
      <c r="B1040">
        <v>1</v>
      </c>
      <c r="G1040">
        <v>1</v>
      </c>
    </row>
    <row r="1041" spans="1:7" x14ac:dyDescent="0.35">
      <c r="A1041" s="10" t="s">
        <v>5482</v>
      </c>
      <c r="B1041">
        <v>1</v>
      </c>
      <c r="G1041">
        <v>1</v>
      </c>
    </row>
    <row r="1042" spans="1:7" x14ac:dyDescent="0.35">
      <c r="A1042" s="10" t="s">
        <v>5485</v>
      </c>
      <c r="B1042">
        <v>1</v>
      </c>
      <c r="G1042">
        <v>1</v>
      </c>
    </row>
    <row r="1043" spans="1:7" x14ac:dyDescent="0.35">
      <c r="A1043" s="10" t="s">
        <v>3294</v>
      </c>
      <c r="B1043">
        <v>1</v>
      </c>
      <c r="C1043">
        <v>1</v>
      </c>
      <c r="G1043">
        <v>2</v>
      </c>
    </row>
    <row r="1044" spans="1:7" x14ac:dyDescent="0.35">
      <c r="A1044" s="10" t="s">
        <v>4084</v>
      </c>
      <c r="B1044">
        <v>1</v>
      </c>
      <c r="G1044">
        <v>1</v>
      </c>
    </row>
    <row r="1045" spans="1:7" x14ac:dyDescent="0.35">
      <c r="A1045" s="10" t="s">
        <v>3401</v>
      </c>
      <c r="B1045">
        <v>1</v>
      </c>
      <c r="G1045">
        <v>1</v>
      </c>
    </row>
    <row r="1046" spans="1:7" x14ac:dyDescent="0.35">
      <c r="A1046" s="10" t="s">
        <v>2994</v>
      </c>
      <c r="B1046">
        <v>1</v>
      </c>
      <c r="G1046">
        <v>1</v>
      </c>
    </row>
    <row r="1047" spans="1:7" x14ac:dyDescent="0.35">
      <c r="A1047" s="10" t="s">
        <v>3297</v>
      </c>
      <c r="B1047">
        <v>1</v>
      </c>
      <c r="G1047">
        <v>1</v>
      </c>
    </row>
    <row r="1048" spans="1:7" x14ac:dyDescent="0.35">
      <c r="A1048" s="10" t="s">
        <v>3406</v>
      </c>
      <c r="B1048">
        <v>1</v>
      </c>
      <c r="G1048">
        <v>1</v>
      </c>
    </row>
    <row r="1049" spans="1:7" x14ac:dyDescent="0.35">
      <c r="A1049" s="10" t="s">
        <v>3301</v>
      </c>
      <c r="B1049">
        <v>1</v>
      </c>
      <c r="G1049">
        <v>1</v>
      </c>
    </row>
    <row r="1050" spans="1:7" x14ac:dyDescent="0.35">
      <c r="A1050" s="10" t="s">
        <v>3411</v>
      </c>
      <c r="B1050">
        <v>1</v>
      </c>
      <c r="G1050">
        <v>1</v>
      </c>
    </row>
    <row r="1051" spans="1:7" x14ac:dyDescent="0.35">
      <c r="A1051" s="10" t="s">
        <v>3416</v>
      </c>
      <c r="B1051">
        <v>1</v>
      </c>
      <c r="G1051">
        <v>1</v>
      </c>
    </row>
    <row r="1052" spans="1:7" x14ac:dyDescent="0.35">
      <c r="A1052" s="10" t="s">
        <v>3306</v>
      </c>
      <c r="B1052">
        <v>1</v>
      </c>
      <c r="G1052">
        <v>1</v>
      </c>
    </row>
    <row r="1053" spans="1:7" x14ac:dyDescent="0.35">
      <c r="A1053" s="10" t="s">
        <v>3310</v>
      </c>
      <c r="B1053">
        <v>1</v>
      </c>
      <c r="G1053">
        <v>1</v>
      </c>
    </row>
    <row r="1054" spans="1:7" x14ac:dyDescent="0.35">
      <c r="A1054" s="10" t="s">
        <v>3039</v>
      </c>
      <c r="B1054">
        <v>1</v>
      </c>
      <c r="G1054">
        <v>1</v>
      </c>
    </row>
    <row r="1055" spans="1:7" x14ac:dyDescent="0.35">
      <c r="A1055" s="10" t="s">
        <v>3421</v>
      </c>
      <c r="B1055">
        <v>1</v>
      </c>
      <c r="G1055">
        <v>1</v>
      </c>
    </row>
    <row r="1056" spans="1:7" x14ac:dyDescent="0.35">
      <c r="A1056" s="10" t="s">
        <v>4183</v>
      </c>
      <c r="B1056">
        <v>1</v>
      </c>
      <c r="D1056">
        <v>1</v>
      </c>
      <c r="G1056">
        <v>2</v>
      </c>
    </row>
    <row r="1057" spans="1:7" x14ac:dyDescent="0.35">
      <c r="A1057" s="10" t="s">
        <v>4188</v>
      </c>
      <c r="B1057">
        <v>1</v>
      </c>
      <c r="D1057">
        <v>1</v>
      </c>
      <c r="G1057">
        <v>2</v>
      </c>
    </row>
    <row r="1058" spans="1:7" x14ac:dyDescent="0.35">
      <c r="A1058" s="10" t="s">
        <v>4347</v>
      </c>
      <c r="B1058">
        <v>1</v>
      </c>
      <c r="G1058">
        <v>1</v>
      </c>
    </row>
    <row r="1059" spans="1:7" x14ac:dyDescent="0.35">
      <c r="A1059" s="10" t="s">
        <v>3426</v>
      </c>
      <c r="B1059">
        <v>1</v>
      </c>
      <c r="G1059">
        <v>1</v>
      </c>
    </row>
    <row r="1060" spans="1:7" x14ac:dyDescent="0.35">
      <c r="A1060" s="10" t="s">
        <v>4193</v>
      </c>
      <c r="B1060">
        <v>1</v>
      </c>
      <c r="D1060">
        <v>1</v>
      </c>
      <c r="G1060">
        <v>2</v>
      </c>
    </row>
    <row r="1061" spans="1:7" x14ac:dyDescent="0.35">
      <c r="A1061" s="10" t="s">
        <v>4196</v>
      </c>
      <c r="B1061">
        <v>1</v>
      </c>
      <c r="D1061">
        <v>1</v>
      </c>
      <c r="G1061">
        <v>2</v>
      </c>
    </row>
    <row r="1062" spans="1:7" x14ac:dyDescent="0.35">
      <c r="A1062" s="10" t="s">
        <v>3188</v>
      </c>
      <c r="B1062">
        <v>1</v>
      </c>
      <c r="G1062">
        <v>1</v>
      </c>
    </row>
    <row r="1063" spans="1:7" x14ac:dyDescent="0.35">
      <c r="A1063" s="10" t="s">
        <v>3196</v>
      </c>
      <c r="B1063">
        <v>1</v>
      </c>
      <c r="G1063">
        <v>1</v>
      </c>
    </row>
    <row r="1064" spans="1:7" x14ac:dyDescent="0.35">
      <c r="A1064" s="10" t="s">
        <v>3202</v>
      </c>
      <c r="B1064">
        <v>1</v>
      </c>
      <c r="G1064">
        <v>1</v>
      </c>
    </row>
    <row r="1065" spans="1:7" x14ac:dyDescent="0.35">
      <c r="A1065" s="10" t="s">
        <v>3204</v>
      </c>
      <c r="B1065">
        <v>1</v>
      </c>
      <c r="G1065">
        <v>1</v>
      </c>
    </row>
    <row r="1066" spans="1:7" x14ac:dyDescent="0.35">
      <c r="A1066" s="10" t="s">
        <v>5642</v>
      </c>
      <c r="B1066">
        <v>1</v>
      </c>
      <c r="C1066">
        <v>1</v>
      </c>
      <c r="G1066">
        <v>2</v>
      </c>
    </row>
    <row r="1067" spans="1:7" x14ac:dyDescent="0.35">
      <c r="A1067" s="10" t="s">
        <v>5647</v>
      </c>
      <c r="B1067">
        <v>1</v>
      </c>
      <c r="C1067">
        <v>1</v>
      </c>
      <c r="G1067">
        <v>2</v>
      </c>
    </row>
    <row r="1068" spans="1:7" x14ac:dyDescent="0.35">
      <c r="A1068" s="10" t="s">
        <v>5651</v>
      </c>
      <c r="B1068">
        <v>1</v>
      </c>
      <c r="C1068">
        <v>1</v>
      </c>
      <c r="G1068">
        <v>2</v>
      </c>
    </row>
    <row r="1069" spans="1:7" x14ac:dyDescent="0.35">
      <c r="A1069" s="10" t="s">
        <v>5655</v>
      </c>
      <c r="B1069">
        <v>1</v>
      </c>
      <c r="C1069">
        <v>1</v>
      </c>
      <c r="G1069">
        <v>2</v>
      </c>
    </row>
    <row r="1070" spans="1:7" x14ac:dyDescent="0.35">
      <c r="A1070" s="10" t="s">
        <v>5659</v>
      </c>
      <c r="B1070">
        <v>1</v>
      </c>
      <c r="C1070">
        <v>1</v>
      </c>
      <c r="G1070">
        <v>2</v>
      </c>
    </row>
    <row r="1071" spans="1:7" x14ac:dyDescent="0.35">
      <c r="A1071" s="10" t="s">
        <v>5663</v>
      </c>
      <c r="B1071">
        <v>1</v>
      </c>
      <c r="C1071">
        <v>1</v>
      </c>
      <c r="G1071">
        <v>2</v>
      </c>
    </row>
    <row r="1072" spans="1:7" x14ac:dyDescent="0.35">
      <c r="A1072" s="10" t="s">
        <v>5667</v>
      </c>
      <c r="B1072">
        <v>1</v>
      </c>
      <c r="C1072">
        <v>1</v>
      </c>
      <c r="G1072">
        <v>2</v>
      </c>
    </row>
    <row r="1073" spans="1:7" x14ac:dyDescent="0.35">
      <c r="A1073" s="10" t="s">
        <v>5558</v>
      </c>
      <c r="B1073">
        <v>1</v>
      </c>
      <c r="C1073">
        <v>1</v>
      </c>
      <c r="G1073">
        <v>2</v>
      </c>
    </row>
    <row r="1074" spans="1:7" x14ac:dyDescent="0.35">
      <c r="A1074" s="10" t="s">
        <v>5563</v>
      </c>
      <c r="B1074">
        <v>1</v>
      </c>
      <c r="C1074">
        <v>1</v>
      </c>
      <c r="G1074">
        <v>2</v>
      </c>
    </row>
    <row r="1075" spans="1:7" x14ac:dyDescent="0.35">
      <c r="A1075" s="10" t="s">
        <v>5567</v>
      </c>
      <c r="B1075">
        <v>1</v>
      </c>
      <c r="C1075">
        <v>1</v>
      </c>
      <c r="G1075">
        <v>2</v>
      </c>
    </row>
    <row r="1076" spans="1:7" x14ac:dyDescent="0.35">
      <c r="A1076" s="10" t="s">
        <v>3715</v>
      </c>
      <c r="B1076">
        <v>1</v>
      </c>
      <c r="C1076">
        <v>1</v>
      </c>
      <c r="G1076">
        <v>2</v>
      </c>
    </row>
    <row r="1077" spans="1:7" x14ac:dyDescent="0.35">
      <c r="A1077" s="10" t="s">
        <v>3722</v>
      </c>
      <c r="B1077">
        <v>1</v>
      </c>
      <c r="C1077">
        <v>1</v>
      </c>
      <c r="G1077">
        <v>2</v>
      </c>
    </row>
    <row r="1078" spans="1:7" x14ac:dyDescent="0.35">
      <c r="A1078" s="10" t="s">
        <v>3725</v>
      </c>
      <c r="B1078">
        <v>1</v>
      </c>
      <c r="C1078">
        <v>1</v>
      </c>
      <c r="G1078">
        <v>2</v>
      </c>
    </row>
    <row r="1079" spans="1:7" x14ac:dyDescent="0.35">
      <c r="A1079" s="10" t="s">
        <v>3728</v>
      </c>
      <c r="B1079">
        <v>1</v>
      </c>
      <c r="C1079">
        <v>1</v>
      </c>
      <c r="G1079">
        <v>2</v>
      </c>
    </row>
    <row r="1080" spans="1:7" x14ac:dyDescent="0.35">
      <c r="A1080" s="10" t="s">
        <v>4288</v>
      </c>
      <c r="B1080">
        <v>1</v>
      </c>
      <c r="G1080">
        <v>1</v>
      </c>
    </row>
    <row r="1081" spans="1:7" x14ac:dyDescent="0.35">
      <c r="A1081" s="10" t="s">
        <v>5786</v>
      </c>
      <c r="B1081">
        <v>1</v>
      </c>
      <c r="G1081">
        <v>1</v>
      </c>
    </row>
    <row r="1082" spans="1:7" x14ac:dyDescent="0.35">
      <c r="A1082" s="10" t="s">
        <v>5723</v>
      </c>
      <c r="B1082">
        <v>1</v>
      </c>
      <c r="G1082">
        <v>1</v>
      </c>
    </row>
    <row r="1083" spans="1:7" x14ac:dyDescent="0.35">
      <c r="A1083" s="10" t="s">
        <v>4089</v>
      </c>
      <c r="B1083">
        <v>1</v>
      </c>
      <c r="C1083">
        <v>1</v>
      </c>
      <c r="G1083">
        <v>2</v>
      </c>
    </row>
    <row r="1084" spans="1:7" x14ac:dyDescent="0.35">
      <c r="A1084" s="10" t="s">
        <v>4201</v>
      </c>
      <c r="B1084">
        <v>1</v>
      </c>
      <c r="C1084">
        <v>1</v>
      </c>
      <c r="D1084">
        <v>1</v>
      </c>
      <c r="G1084">
        <v>3</v>
      </c>
    </row>
    <row r="1085" spans="1:7" x14ac:dyDescent="0.35">
      <c r="A1085" s="10" t="s">
        <v>4033</v>
      </c>
      <c r="B1085">
        <v>1</v>
      </c>
      <c r="C1085">
        <v>1</v>
      </c>
      <c r="D1085">
        <v>1</v>
      </c>
      <c r="G1085">
        <v>3</v>
      </c>
    </row>
    <row r="1086" spans="1:7" x14ac:dyDescent="0.35">
      <c r="A1086" s="10" t="s">
        <v>4204</v>
      </c>
      <c r="B1086">
        <v>1</v>
      </c>
      <c r="D1086">
        <v>1</v>
      </c>
      <c r="G1086">
        <v>2</v>
      </c>
    </row>
    <row r="1087" spans="1:7" x14ac:dyDescent="0.35">
      <c r="A1087" s="10" t="s">
        <v>4207</v>
      </c>
      <c r="B1087">
        <v>1</v>
      </c>
      <c r="D1087">
        <v>1</v>
      </c>
      <c r="G1087">
        <v>2</v>
      </c>
    </row>
    <row r="1088" spans="1:7" x14ac:dyDescent="0.35">
      <c r="A1088" s="10" t="s">
        <v>3090</v>
      </c>
      <c r="B1088">
        <v>2</v>
      </c>
      <c r="C1088">
        <v>1</v>
      </c>
      <c r="G1088">
        <v>3</v>
      </c>
    </row>
    <row r="1089" spans="1:7" x14ac:dyDescent="0.35">
      <c r="A1089" s="10" t="s">
        <v>3098</v>
      </c>
      <c r="B1089">
        <v>1</v>
      </c>
      <c r="C1089">
        <v>1</v>
      </c>
      <c r="G1089">
        <v>2</v>
      </c>
    </row>
    <row r="1090" spans="1:7" x14ac:dyDescent="0.35">
      <c r="A1090" s="10" t="s">
        <v>5790</v>
      </c>
      <c r="B1090">
        <v>1</v>
      </c>
      <c r="G1090">
        <v>1</v>
      </c>
    </row>
    <row r="1091" spans="1:7" x14ac:dyDescent="0.35">
      <c r="A1091" s="10" t="s">
        <v>3313</v>
      </c>
      <c r="B1091">
        <v>2</v>
      </c>
      <c r="C1091">
        <v>1</v>
      </c>
      <c r="G1091">
        <v>3</v>
      </c>
    </row>
    <row r="1092" spans="1:7" x14ac:dyDescent="0.35">
      <c r="A1092" s="10" t="s">
        <v>3132</v>
      </c>
      <c r="B1092">
        <v>1</v>
      </c>
      <c r="G1092">
        <v>1</v>
      </c>
    </row>
    <row r="1093" spans="1:7" x14ac:dyDescent="0.35">
      <c r="A1093" s="10" t="s">
        <v>4014</v>
      </c>
      <c r="B1093">
        <v>1</v>
      </c>
      <c r="G1093">
        <v>1</v>
      </c>
    </row>
    <row r="1094" spans="1:7" x14ac:dyDescent="0.35">
      <c r="A1094" s="10" t="s">
        <v>4017</v>
      </c>
      <c r="B1094">
        <v>1</v>
      </c>
      <c r="G1094">
        <v>1</v>
      </c>
    </row>
    <row r="1095" spans="1:7" x14ac:dyDescent="0.35">
      <c r="A1095" s="10" t="s">
        <v>4019</v>
      </c>
      <c r="B1095">
        <v>2</v>
      </c>
      <c r="G1095">
        <v>2</v>
      </c>
    </row>
    <row r="1096" spans="1:7" x14ac:dyDescent="0.35">
      <c r="A1096" s="10" t="s">
        <v>3779</v>
      </c>
      <c r="B1096">
        <v>1</v>
      </c>
      <c r="G1096">
        <v>1</v>
      </c>
    </row>
    <row r="1097" spans="1:7" x14ac:dyDescent="0.35">
      <c r="A1097" s="10" t="s">
        <v>3782</v>
      </c>
      <c r="B1097">
        <v>3</v>
      </c>
      <c r="G1097">
        <v>3</v>
      </c>
    </row>
    <row r="1098" spans="1:7" x14ac:dyDescent="0.35">
      <c r="A1098" s="10" t="s">
        <v>3784</v>
      </c>
      <c r="B1098">
        <v>1</v>
      </c>
      <c r="G1098">
        <v>1</v>
      </c>
    </row>
    <row r="1099" spans="1:7" x14ac:dyDescent="0.35">
      <c r="A1099" s="10" t="s">
        <v>4354</v>
      </c>
      <c r="B1099">
        <v>3</v>
      </c>
      <c r="G1099">
        <v>3</v>
      </c>
    </row>
    <row r="1100" spans="1:7" x14ac:dyDescent="0.35">
      <c r="A1100" s="10" t="s">
        <v>3315</v>
      </c>
      <c r="B1100">
        <v>3</v>
      </c>
      <c r="C1100">
        <v>1</v>
      </c>
      <c r="G1100">
        <v>4</v>
      </c>
    </row>
    <row r="1101" spans="1:7" x14ac:dyDescent="0.35">
      <c r="A1101" s="10" t="s">
        <v>3319</v>
      </c>
      <c r="B1101">
        <v>1</v>
      </c>
      <c r="C1101">
        <v>1</v>
      </c>
      <c r="G1101">
        <v>2</v>
      </c>
    </row>
    <row r="1102" spans="1:7" x14ac:dyDescent="0.35">
      <c r="A1102" s="10" t="s">
        <v>3321</v>
      </c>
      <c r="B1102">
        <v>1</v>
      </c>
      <c r="F1102">
        <v>1</v>
      </c>
      <c r="G1102">
        <v>2</v>
      </c>
    </row>
    <row r="1103" spans="1:7" x14ac:dyDescent="0.35">
      <c r="A1103" s="10" t="s">
        <v>5673</v>
      </c>
      <c r="B1103">
        <v>1</v>
      </c>
      <c r="C1103">
        <v>1</v>
      </c>
      <c r="G1103">
        <v>2</v>
      </c>
    </row>
    <row r="1104" spans="1:7" x14ac:dyDescent="0.35">
      <c r="A1104" s="10" t="s">
        <v>6019</v>
      </c>
      <c r="B1104">
        <v>1</v>
      </c>
      <c r="G1104">
        <v>1</v>
      </c>
    </row>
    <row r="1105" spans="1:7" x14ac:dyDescent="0.35">
      <c r="A1105" s="10" t="s">
        <v>5794</v>
      </c>
      <c r="B1105">
        <v>1</v>
      </c>
      <c r="G1105">
        <v>1</v>
      </c>
    </row>
    <row r="1106" spans="1:7" x14ac:dyDescent="0.35">
      <c r="A1106" s="10" t="s">
        <v>5798</v>
      </c>
      <c r="B1106">
        <v>1</v>
      </c>
      <c r="G1106">
        <v>1</v>
      </c>
    </row>
    <row r="1107" spans="1:7" x14ac:dyDescent="0.35">
      <c r="A1107" s="10" t="s">
        <v>5803</v>
      </c>
      <c r="B1107">
        <v>1</v>
      </c>
      <c r="G1107">
        <v>1</v>
      </c>
    </row>
    <row r="1108" spans="1:7" x14ac:dyDescent="0.35">
      <c r="A1108" s="10" t="s">
        <v>5574</v>
      </c>
      <c r="B1108">
        <v>1</v>
      </c>
      <c r="G1108">
        <v>1</v>
      </c>
    </row>
    <row r="1109" spans="1:7" x14ac:dyDescent="0.35">
      <c r="A1109" s="10" t="s">
        <v>5806</v>
      </c>
      <c r="B1109">
        <v>1</v>
      </c>
      <c r="G1109">
        <v>1</v>
      </c>
    </row>
    <row r="1110" spans="1:7" x14ac:dyDescent="0.35">
      <c r="A1110" s="10" t="s">
        <v>3663</v>
      </c>
      <c r="B1110">
        <v>1</v>
      </c>
      <c r="G1110">
        <v>1</v>
      </c>
    </row>
    <row r="1111" spans="1:7" x14ac:dyDescent="0.35">
      <c r="A1111" s="10" t="s">
        <v>3786</v>
      </c>
      <c r="B1111">
        <v>1</v>
      </c>
      <c r="G1111">
        <v>1</v>
      </c>
    </row>
    <row r="1112" spans="1:7" x14ac:dyDescent="0.35">
      <c r="A1112" s="10" t="s">
        <v>3433</v>
      </c>
      <c r="B1112">
        <v>1</v>
      </c>
      <c r="G1112">
        <v>1</v>
      </c>
    </row>
    <row r="1113" spans="1:7" x14ac:dyDescent="0.35">
      <c r="A1113" s="10" t="s">
        <v>4210</v>
      </c>
      <c r="B1113">
        <v>1</v>
      </c>
      <c r="G1113">
        <v>1</v>
      </c>
    </row>
    <row r="1114" spans="1:7" x14ac:dyDescent="0.35">
      <c r="A1114" s="10" t="s">
        <v>5811</v>
      </c>
      <c r="B1114">
        <v>1</v>
      </c>
      <c r="G1114">
        <v>1</v>
      </c>
    </row>
    <row r="1115" spans="1:7" x14ac:dyDescent="0.35">
      <c r="A1115" s="10" t="s">
        <v>5814</v>
      </c>
      <c r="B1115">
        <v>1</v>
      </c>
      <c r="G1115">
        <v>1</v>
      </c>
    </row>
    <row r="1116" spans="1:7" x14ac:dyDescent="0.35">
      <c r="A1116" s="10" t="s">
        <v>4213</v>
      </c>
      <c r="B1116">
        <v>1</v>
      </c>
      <c r="G1116">
        <v>1</v>
      </c>
    </row>
    <row r="1117" spans="1:7" x14ac:dyDescent="0.35">
      <c r="A1117" s="10" t="s">
        <v>5818</v>
      </c>
      <c r="B1117">
        <v>1</v>
      </c>
      <c r="G1117">
        <v>1</v>
      </c>
    </row>
    <row r="1118" spans="1:7" x14ac:dyDescent="0.35">
      <c r="A1118" s="10" t="s">
        <v>3324</v>
      </c>
      <c r="B1118">
        <v>1</v>
      </c>
      <c r="G1118">
        <v>1</v>
      </c>
    </row>
    <row r="1119" spans="1:7" x14ac:dyDescent="0.35">
      <c r="A1119" s="10" t="s">
        <v>3326</v>
      </c>
      <c r="B1119">
        <v>1</v>
      </c>
      <c r="G1119">
        <v>1</v>
      </c>
    </row>
    <row r="1120" spans="1:7" x14ac:dyDescent="0.35">
      <c r="A1120" s="10" t="s">
        <v>3557</v>
      </c>
      <c r="B1120">
        <v>1</v>
      </c>
      <c r="C1120">
        <v>1</v>
      </c>
      <c r="G1120">
        <v>2</v>
      </c>
    </row>
    <row r="1121" spans="1:7" x14ac:dyDescent="0.35">
      <c r="A1121" s="10" t="s">
        <v>3560</v>
      </c>
      <c r="B1121">
        <v>1</v>
      </c>
      <c r="C1121">
        <v>1</v>
      </c>
      <c r="G1121">
        <v>2</v>
      </c>
    </row>
    <row r="1122" spans="1:7" x14ac:dyDescent="0.35">
      <c r="A1122" s="10" t="s">
        <v>3563</v>
      </c>
      <c r="B1122">
        <v>1</v>
      </c>
      <c r="C1122">
        <v>1</v>
      </c>
      <c r="G1122">
        <v>2</v>
      </c>
    </row>
    <row r="1123" spans="1:7" x14ac:dyDescent="0.35">
      <c r="A1123" s="10" t="s">
        <v>4356</v>
      </c>
      <c r="C1123">
        <v>1</v>
      </c>
      <c r="G1123">
        <v>1</v>
      </c>
    </row>
    <row r="1124" spans="1:7" x14ac:dyDescent="0.35">
      <c r="A1124" s="10" t="s">
        <v>3565</v>
      </c>
      <c r="B1124">
        <v>1</v>
      </c>
      <c r="C1124">
        <v>1</v>
      </c>
      <c r="G1124">
        <v>2</v>
      </c>
    </row>
    <row r="1125" spans="1:7" x14ac:dyDescent="0.35">
      <c r="A1125" s="10" t="s">
        <v>5577</v>
      </c>
      <c r="B1125">
        <v>2</v>
      </c>
      <c r="G1125">
        <v>2</v>
      </c>
    </row>
    <row r="1126" spans="1:7" x14ac:dyDescent="0.35">
      <c r="A1126" s="10" t="s">
        <v>5581</v>
      </c>
      <c r="B1126">
        <v>1</v>
      </c>
      <c r="G1126">
        <v>1</v>
      </c>
    </row>
    <row r="1127" spans="1:7" x14ac:dyDescent="0.35">
      <c r="A1127" s="10" t="s">
        <v>3666</v>
      </c>
      <c r="B1127">
        <v>2</v>
      </c>
      <c r="G1127">
        <v>2</v>
      </c>
    </row>
    <row r="1128" spans="1:7" x14ac:dyDescent="0.35">
      <c r="A1128" s="10" t="s">
        <v>3328</v>
      </c>
      <c r="B1128">
        <v>1</v>
      </c>
      <c r="G1128">
        <v>1</v>
      </c>
    </row>
    <row r="1129" spans="1:7" x14ac:dyDescent="0.35">
      <c r="A1129" s="10" t="s">
        <v>5585</v>
      </c>
      <c r="B1129">
        <v>1</v>
      </c>
      <c r="G1129">
        <v>1</v>
      </c>
    </row>
    <row r="1130" spans="1:7" x14ac:dyDescent="0.35">
      <c r="A1130" s="10" t="s">
        <v>5826</v>
      </c>
      <c r="B1130">
        <v>1</v>
      </c>
      <c r="G1130">
        <v>1</v>
      </c>
    </row>
    <row r="1131" spans="1:7" x14ac:dyDescent="0.35">
      <c r="A1131" s="10" t="s">
        <v>5588</v>
      </c>
      <c r="B1131">
        <v>1</v>
      </c>
      <c r="G1131">
        <v>1</v>
      </c>
    </row>
    <row r="1132" spans="1:7" x14ac:dyDescent="0.35">
      <c r="A1132" s="10" t="s">
        <v>3568</v>
      </c>
      <c r="B1132">
        <v>1</v>
      </c>
      <c r="G1132">
        <v>1</v>
      </c>
    </row>
    <row r="1133" spans="1:7" x14ac:dyDescent="0.35">
      <c r="A1133" s="10" t="s">
        <v>4215</v>
      </c>
      <c r="B1133">
        <v>1</v>
      </c>
      <c r="G1133">
        <v>1</v>
      </c>
    </row>
    <row r="1134" spans="1:7" x14ac:dyDescent="0.35">
      <c r="A1134" s="10" t="s">
        <v>4359</v>
      </c>
      <c r="B1134">
        <v>1</v>
      </c>
      <c r="C1134">
        <v>1</v>
      </c>
      <c r="G1134">
        <v>2</v>
      </c>
    </row>
    <row r="1135" spans="1:7" x14ac:dyDescent="0.35">
      <c r="A1135" s="10" t="s">
        <v>4362</v>
      </c>
      <c r="B1135">
        <v>1</v>
      </c>
      <c r="C1135">
        <v>1</v>
      </c>
      <c r="G1135">
        <v>2</v>
      </c>
    </row>
    <row r="1136" spans="1:7" x14ac:dyDescent="0.35">
      <c r="A1136" s="10" t="s">
        <v>5680</v>
      </c>
      <c r="B1136">
        <v>2</v>
      </c>
      <c r="G1136">
        <v>2</v>
      </c>
    </row>
    <row r="1137" spans="1:7" x14ac:dyDescent="0.35">
      <c r="A1137" s="10" t="s">
        <v>5846</v>
      </c>
      <c r="B1137">
        <v>3</v>
      </c>
      <c r="G1137">
        <v>3</v>
      </c>
    </row>
    <row r="1138" spans="1:7" x14ac:dyDescent="0.35">
      <c r="A1138" s="10" t="s">
        <v>5900</v>
      </c>
      <c r="B1138">
        <v>1</v>
      </c>
      <c r="G1138">
        <v>1</v>
      </c>
    </row>
    <row r="1139" spans="1:7" x14ac:dyDescent="0.35">
      <c r="A1139" s="10" t="s">
        <v>3330</v>
      </c>
      <c r="B1139">
        <v>1</v>
      </c>
      <c r="G1139">
        <v>1</v>
      </c>
    </row>
    <row r="1140" spans="1:7" x14ac:dyDescent="0.35">
      <c r="A1140" s="10" t="s">
        <v>3571</v>
      </c>
      <c r="B1140">
        <v>2</v>
      </c>
      <c r="G1140">
        <v>2</v>
      </c>
    </row>
    <row r="1141" spans="1:7" x14ac:dyDescent="0.35">
      <c r="A1141" s="10" t="s">
        <v>5911</v>
      </c>
      <c r="B1141">
        <v>1</v>
      </c>
      <c r="G1141">
        <v>1</v>
      </c>
    </row>
    <row r="1142" spans="1:7" x14ac:dyDescent="0.35">
      <c r="A1142" s="10" t="s">
        <v>5728</v>
      </c>
      <c r="B1142">
        <v>1</v>
      </c>
      <c r="G1142">
        <v>1</v>
      </c>
    </row>
    <row r="1143" spans="1:7" x14ac:dyDescent="0.35">
      <c r="A1143" s="10" t="s">
        <v>4218</v>
      </c>
      <c r="B1143">
        <v>1</v>
      </c>
      <c r="G1143">
        <v>1</v>
      </c>
    </row>
    <row r="1144" spans="1:7" x14ac:dyDescent="0.35">
      <c r="A1144" s="10" t="s">
        <v>4220</v>
      </c>
      <c r="B1144">
        <v>1</v>
      </c>
      <c r="G1144">
        <v>1</v>
      </c>
    </row>
    <row r="1145" spans="1:7" x14ac:dyDescent="0.35">
      <c r="A1145" s="10" t="s">
        <v>4227</v>
      </c>
      <c r="B1145">
        <v>1</v>
      </c>
      <c r="D1145">
        <v>1</v>
      </c>
      <c r="G1145">
        <v>2</v>
      </c>
    </row>
    <row r="1146" spans="1:7" x14ac:dyDescent="0.35">
      <c r="A1146" s="10" t="s">
        <v>3435</v>
      </c>
      <c r="B1146">
        <v>1</v>
      </c>
      <c r="C1146">
        <v>1</v>
      </c>
      <c r="G1146">
        <v>2</v>
      </c>
    </row>
    <row r="1147" spans="1:7" x14ac:dyDescent="0.35">
      <c r="A1147" s="10" t="s">
        <v>3731</v>
      </c>
      <c r="B1147">
        <v>1</v>
      </c>
      <c r="G1147">
        <v>1</v>
      </c>
    </row>
    <row r="1148" spans="1:7" x14ac:dyDescent="0.35">
      <c r="A1148" s="10" t="s">
        <v>4095</v>
      </c>
      <c r="B1148">
        <v>1</v>
      </c>
      <c r="G1148">
        <v>1</v>
      </c>
    </row>
    <row r="1149" spans="1:7" x14ac:dyDescent="0.35">
      <c r="A1149" s="10" t="s">
        <v>3332</v>
      </c>
      <c r="B1149">
        <v>1</v>
      </c>
      <c r="G1149">
        <v>1</v>
      </c>
    </row>
    <row r="1150" spans="1:7" x14ac:dyDescent="0.35">
      <c r="A1150" s="10" t="s">
        <v>3338</v>
      </c>
      <c r="B1150">
        <v>1</v>
      </c>
      <c r="G1150">
        <v>1</v>
      </c>
    </row>
    <row r="1151" spans="1:7" x14ac:dyDescent="0.35">
      <c r="A1151" s="10" t="s">
        <v>3340</v>
      </c>
      <c r="B1151">
        <v>1</v>
      </c>
      <c r="G1151">
        <v>1</v>
      </c>
    </row>
    <row r="1152" spans="1:7" x14ac:dyDescent="0.35">
      <c r="A1152" s="10" t="s">
        <v>3916</v>
      </c>
      <c r="B1152">
        <v>1</v>
      </c>
      <c r="G1152">
        <v>1</v>
      </c>
    </row>
    <row r="1153" spans="1:7" x14ac:dyDescent="0.35">
      <c r="A1153" s="10" t="s">
        <v>3342</v>
      </c>
      <c r="B1153">
        <v>1</v>
      </c>
      <c r="C1153">
        <v>1</v>
      </c>
      <c r="G1153">
        <v>2</v>
      </c>
    </row>
    <row r="1154" spans="1:7" x14ac:dyDescent="0.35">
      <c r="A1154" s="10" t="s">
        <v>3575</v>
      </c>
      <c r="B1154">
        <v>1</v>
      </c>
      <c r="G1154">
        <v>1</v>
      </c>
    </row>
    <row r="1155" spans="1:7" x14ac:dyDescent="0.35">
      <c r="A1155" s="10" t="s">
        <v>3670</v>
      </c>
      <c r="B1155">
        <v>1</v>
      </c>
      <c r="G1155">
        <v>1</v>
      </c>
    </row>
    <row r="1156" spans="1:7" x14ac:dyDescent="0.35">
      <c r="A1156" s="10" t="s">
        <v>3206</v>
      </c>
      <c r="B1156">
        <v>1</v>
      </c>
      <c r="G1156">
        <v>1</v>
      </c>
    </row>
    <row r="1157" spans="1:7" x14ac:dyDescent="0.35">
      <c r="A1157" s="10" t="s">
        <v>3674</v>
      </c>
      <c r="B1157">
        <v>1</v>
      </c>
      <c r="G1157">
        <v>1</v>
      </c>
    </row>
    <row r="1158" spans="1:7" x14ac:dyDescent="0.35">
      <c r="A1158" s="10" t="s">
        <v>3135</v>
      </c>
      <c r="B1158">
        <v>1</v>
      </c>
      <c r="C1158">
        <v>1</v>
      </c>
      <c r="G1158">
        <v>2</v>
      </c>
    </row>
    <row r="1159" spans="1:7" x14ac:dyDescent="0.35">
      <c r="A1159" s="10" t="s">
        <v>4098</v>
      </c>
      <c r="B1159">
        <v>1</v>
      </c>
      <c r="C1159">
        <v>1</v>
      </c>
      <c r="G1159">
        <v>2</v>
      </c>
    </row>
    <row r="1160" spans="1:7" x14ac:dyDescent="0.35">
      <c r="A1160" s="10" t="s">
        <v>4038</v>
      </c>
      <c r="B1160">
        <v>1</v>
      </c>
      <c r="C1160">
        <v>1</v>
      </c>
      <c r="G1160">
        <v>2</v>
      </c>
    </row>
    <row r="1161" spans="1:7" x14ac:dyDescent="0.35">
      <c r="A1161" s="10" t="s">
        <v>3139</v>
      </c>
      <c r="B1161">
        <v>1</v>
      </c>
      <c r="G1161">
        <v>1</v>
      </c>
    </row>
    <row r="1162" spans="1:7" x14ac:dyDescent="0.35">
      <c r="A1162" s="10" t="s">
        <v>3145</v>
      </c>
      <c r="B1162">
        <v>1</v>
      </c>
      <c r="G1162">
        <v>1</v>
      </c>
    </row>
    <row r="1163" spans="1:7" x14ac:dyDescent="0.35">
      <c r="A1163" s="10" t="s">
        <v>5850</v>
      </c>
      <c r="B1163">
        <v>1</v>
      </c>
      <c r="G1163">
        <v>1</v>
      </c>
    </row>
    <row r="1164" spans="1:7" x14ac:dyDescent="0.35">
      <c r="A1164" s="10" t="s">
        <v>4021</v>
      </c>
      <c r="B1164">
        <v>1</v>
      </c>
      <c r="C1164">
        <v>1</v>
      </c>
      <c r="G1164">
        <v>2</v>
      </c>
    </row>
    <row r="1165" spans="1:7" x14ac:dyDescent="0.35">
      <c r="A1165" s="10" t="s">
        <v>3210</v>
      </c>
      <c r="B1165">
        <v>1</v>
      </c>
      <c r="G1165">
        <v>1</v>
      </c>
    </row>
    <row r="1166" spans="1:7" x14ac:dyDescent="0.35">
      <c r="A1166" s="10" t="s">
        <v>4290</v>
      </c>
      <c r="B1166">
        <v>1</v>
      </c>
      <c r="G1166">
        <v>1</v>
      </c>
    </row>
    <row r="1167" spans="1:7" x14ac:dyDescent="0.35">
      <c r="A1167" s="10" t="s">
        <v>4410</v>
      </c>
      <c r="B1167">
        <v>1</v>
      </c>
      <c r="G1167">
        <v>1</v>
      </c>
    </row>
    <row r="1168" spans="1:7" x14ac:dyDescent="0.35">
      <c r="A1168" s="10" t="s">
        <v>3676</v>
      </c>
      <c r="B1168">
        <v>1</v>
      </c>
      <c r="G1168">
        <v>1</v>
      </c>
    </row>
    <row r="1169" spans="1:7" x14ac:dyDescent="0.35">
      <c r="A1169" s="10" t="s">
        <v>3681</v>
      </c>
      <c r="B1169">
        <v>1</v>
      </c>
      <c r="G1169">
        <v>1</v>
      </c>
    </row>
    <row r="1170" spans="1:7" x14ac:dyDescent="0.35">
      <c r="A1170" s="10" t="s">
        <v>3350</v>
      </c>
      <c r="B1170">
        <v>1</v>
      </c>
      <c r="G1170">
        <v>1</v>
      </c>
    </row>
    <row r="1171" spans="1:7" x14ac:dyDescent="0.35">
      <c r="A1171" s="10" t="s">
        <v>3356</v>
      </c>
      <c r="B1171">
        <v>1</v>
      </c>
      <c r="G1171">
        <v>1</v>
      </c>
    </row>
    <row r="1172" spans="1:7" x14ac:dyDescent="0.35">
      <c r="A1172" s="10" t="s">
        <v>3358</v>
      </c>
      <c r="B1172">
        <v>1</v>
      </c>
      <c r="G1172">
        <v>1</v>
      </c>
    </row>
    <row r="1173" spans="1:7" x14ac:dyDescent="0.35">
      <c r="A1173" s="10" t="s">
        <v>3438</v>
      </c>
      <c r="B1173">
        <v>1</v>
      </c>
      <c r="G1173">
        <v>1</v>
      </c>
    </row>
    <row r="1174" spans="1:7" x14ac:dyDescent="0.35">
      <c r="A1174" s="10" t="s">
        <v>3360</v>
      </c>
      <c r="B1174">
        <v>1</v>
      </c>
      <c r="G1174">
        <v>1</v>
      </c>
    </row>
    <row r="1175" spans="1:7" x14ac:dyDescent="0.35">
      <c r="A1175" s="10" t="s">
        <v>3443</v>
      </c>
      <c r="B1175">
        <v>1</v>
      </c>
      <c r="G1175">
        <v>1</v>
      </c>
    </row>
    <row r="1176" spans="1:7" x14ac:dyDescent="0.35">
      <c r="A1176" s="10" t="s">
        <v>4365</v>
      </c>
      <c r="B1176">
        <v>1</v>
      </c>
      <c r="G1176">
        <v>1</v>
      </c>
    </row>
    <row r="1177" spans="1:7" x14ac:dyDescent="0.35">
      <c r="A1177" s="10" t="s">
        <v>4367</v>
      </c>
      <c r="B1177">
        <v>1</v>
      </c>
      <c r="G1177">
        <v>1</v>
      </c>
    </row>
    <row r="1178" spans="1:7" x14ac:dyDescent="0.35">
      <c r="A1178" s="10" t="s">
        <v>4296</v>
      </c>
      <c r="B1178">
        <v>1</v>
      </c>
      <c r="G1178">
        <v>1</v>
      </c>
    </row>
    <row r="1179" spans="1:7" x14ac:dyDescent="0.35">
      <c r="A1179" s="10" t="s">
        <v>5833</v>
      </c>
      <c r="B1179">
        <v>1</v>
      </c>
      <c r="G1179">
        <v>1</v>
      </c>
    </row>
    <row r="1180" spans="1:7" x14ac:dyDescent="0.35">
      <c r="A1180" s="10" t="s">
        <v>3922</v>
      </c>
      <c r="B1180">
        <v>1</v>
      </c>
      <c r="G1180">
        <v>1</v>
      </c>
    </row>
    <row r="1181" spans="1:7" x14ac:dyDescent="0.35">
      <c r="A1181" s="10" t="s">
        <v>3581</v>
      </c>
      <c r="B1181">
        <v>10</v>
      </c>
      <c r="G1181">
        <v>10</v>
      </c>
    </row>
    <row r="1182" spans="1:7" x14ac:dyDescent="0.35">
      <c r="A1182" s="10" t="s">
        <v>5857</v>
      </c>
      <c r="B1182">
        <v>4</v>
      </c>
      <c r="G1182">
        <v>4</v>
      </c>
    </row>
    <row r="1183" spans="1:7" x14ac:dyDescent="0.35">
      <c r="A1183" s="10" t="s">
        <v>3685</v>
      </c>
      <c r="B1183">
        <v>2</v>
      </c>
      <c r="G1183">
        <v>2</v>
      </c>
    </row>
    <row r="1184" spans="1:7" x14ac:dyDescent="0.35">
      <c r="A1184" s="10" t="s">
        <v>3789</v>
      </c>
      <c r="B1184">
        <v>2</v>
      </c>
      <c r="G1184">
        <v>2</v>
      </c>
    </row>
    <row r="1185" spans="1:7" x14ac:dyDescent="0.35">
      <c r="A1185" s="10" t="s">
        <v>3792</v>
      </c>
      <c r="B1185">
        <v>1</v>
      </c>
      <c r="G1185">
        <v>1</v>
      </c>
    </row>
    <row r="1186" spans="1:7" x14ac:dyDescent="0.35">
      <c r="A1186" s="10" t="s">
        <v>3689</v>
      </c>
      <c r="B1186">
        <v>1</v>
      </c>
      <c r="G1186">
        <v>1</v>
      </c>
    </row>
    <row r="1187" spans="1:7" x14ac:dyDescent="0.35">
      <c r="A1187" s="10" t="s">
        <v>4102</v>
      </c>
      <c r="B1187">
        <v>1</v>
      </c>
      <c r="G1187">
        <v>1</v>
      </c>
    </row>
    <row r="1188" spans="1:7" x14ac:dyDescent="0.35">
      <c r="A1188" s="10" t="s">
        <v>4028</v>
      </c>
      <c r="B1188">
        <v>1</v>
      </c>
      <c r="G1188">
        <v>1</v>
      </c>
    </row>
    <row r="1189" spans="1:7" x14ac:dyDescent="0.35">
      <c r="A1189" s="10" t="s">
        <v>4233</v>
      </c>
      <c r="B1189">
        <v>1</v>
      </c>
      <c r="G1189">
        <v>1</v>
      </c>
    </row>
    <row r="1190" spans="1:7" x14ac:dyDescent="0.35">
      <c r="A1190" s="10" t="s">
        <v>4030</v>
      </c>
      <c r="B1190">
        <v>1</v>
      </c>
      <c r="G1190">
        <v>1</v>
      </c>
    </row>
    <row r="1191" spans="1:7" x14ac:dyDescent="0.35">
      <c r="A1191" s="10" t="s">
        <v>4104</v>
      </c>
      <c r="B1191">
        <v>1</v>
      </c>
      <c r="G1191">
        <v>1</v>
      </c>
    </row>
    <row r="1192" spans="1:7" x14ac:dyDescent="0.35">
      <c r="A1192" s="10" t="s">
        <v>4107</v>
      </c>
      <c r="B1192">
        <v>1</v>
      </c>
      <c r="G1192">
        <v>1</v>
      </c>
    </row>
    <row r="1193" spans="1:7" x14ac:dyDescent="0.35">
      <c r="A1193" s="10" t="s">
        <v>3691</v>
      </c>
      <c r="B1193">
        <v>1</v>
      </c>
      <c r="C1193">
        <v>1</v>
      </c>
      <c r="G1193">
        <v>2</v>
      </c>
    </row>
    <row r="1194" spans="1:7" x14ac:dyDescent="0.35">
      <c r="A1194" s="10" t="s">
        <v>3588</v>
      </c>
      <c r="B1194">
        <v>1</v>
      </c>
      <c r="G1194">
        <v>1</v>
      </c>
    </row>
    <row r="1195" spans="1:7" x14ac:dyDescent="0.35">
      <c r="A1195" s="10" t="s">
        <v>3591</v>
      </c>
      <c r="B1195">
        <v>1</v>
      </c>
      <c r="G1195">
        <v>1</v>
      </c>
    </row>
    <row r="1196" spans="1:7" x14ac:dyDescent="0.35">
      <c r="A1196" s="10" t="s">
        <v>4412</v>
      </c>
      <c r="B1196">
        <v>1</v>
      </c>
      <c r="G1196">
        <v>1</v>
      </c>
    </row>
    <row r="1197" spans="1:7" x14ac:dyDescent="0.35">
      <c r="A1197" s="10" t="s">
        <v>4415</v>
      </c>
      <c r="B1197">
        <v>1</v>
      </c>
      <c r="G1197">
        <v>1</v>
      </c>
    </row>
    <row r="1198" spans="1:7" x14ac:dyDescent="0.35">
      <c r="A1198" s="10" t="s">
        <v>4417</v>
      </c>
      <c r="B1198">
        <v>1</v>
      </c>
      <c r="G1198">
        <v>1</v>
      </c>
    </row>
    <row r="1199" spans="1:7" x14ac:dyDescent="0.35">
      <c r="A1199" s="10" t="s">
        <v>4419</v>
      </c>
      <c r="B1199">
        <v>1</v>
      </c>
      <c r="C1199">
        <v>1</v>
      </c>
      <c r="G1199">
        <v>2</v>
      </c>
    </row>
    <row r="1200" spans="1:7" x14ac:dyDescent="0.35">
      <c r="A1200" s="10" t="s">
        <v>5915</v>
      </c>
      <c r="C1200">
        <v>1</v>
      </c>
      <c r="G1200">
        <v>1</v>
      </c>
    </row>
    <row r="1201" spans="1:7" x14ac:dyDescent="0.35">
      <c r="A1201" s="10" t="s">
        <v>5861</v>
      </c>
      <c r="B1201">
        <v>1</v>
      </c>
      <c r="C1201">
        <v>1</v>
      </c>
      <c r="G1201">
        <v>2</v>
      </c>
    </row>
    <row r="1202" spans="1:7" x14ac:dyDescent="0.35">
      <c r="A1202" s="10" t="s">
        <v>5865</v>
      </c>
      <c r="B1202">
        <v>1</v>
      </c>
      <c r="C1202">
        <v>1</v>
      </c>
      <c r="G1202">
        <v>2</v>
      </c>
    </row>
    <row r="1203" spans="1:7" x14ac:dyDescent="0.35">
      <c r="A1203" s="10" t="s">
        <v>5867</v>
      </c>
      <c r="B1203">
        <v>1</v>
      </c>
      <c r="C1203">
        <v>1</v>
      </c>
      <c r="G1203">
        <v>2</v>
      </c>
    </row>
    <row r="1204" spans="1:7" x14ac:dyDescent="0.35">
      <c r="A1204" s="10" t="s">
        <v>5868</v>
      </c>
      <c r="B1204">
        <v>1</v>
      </c>
      <c r="C1204">
        <v>1</v>
      </c>
      <c r="G1204">
        <v>2</v>
      </c>
    </row>
    <row r="1205" spans="1:7" x14ac:dyDescent="0.35">
      <c r="A1205" s="10" t="s">
        <v>5869</v>
      </c>
      <c r="B1205">
        <v>1</v>
      </c>
      <c r="C1205">
        <v>1</v>
      </c>
      <c r="G1205">
        <v>2</v>
      </c>
    </row>
    <row r="1206" spans="1:7" x14ac:dyDescent="0.35">
      <c r="A1206" s="10" t="s">
        <v>5871</v>
      </c>
      <c r="B1206">
        <v>1</v>
      </c>
      <c r="C1206">
        <v>1</v>
      </c>
      <c r="G1206">
        <v>2</v>
      </c>
    </row>
    <row r="1207" spans="1:7" x14ac:dyDescent="0.35">
      <c r="A1207" s="10" t="s">
        <v>5872</v>
      </c>
      <c r="B1207">
        <v>1</v>
      </c>
      <c r="C1207">
        <v>1</v>
      </c>
      <c r="G1207">
        <v>2</v>
      </c>
    </row>
    <row r="1208" spans="1:7" x14ac:dyDescent="0.35">
      <c r="A1208" s="10" t="s">
        <v>5873</v>
      </c>
      <c r="B1208">
        <v>1</v>
      </c>
      <c r="C1208">
        <v>1</v>
      </c>
      <c r="G1208">
        <v>2</v>
      </c>
    </row>
    <row r="1209" spans="1:7" x14ac:dyDescent="0.35">
      <c r="A1209" s="10" t="s">
        <v>5877</v>
      </c>
      <c r="B1209">
        <v>1</v>
      </c>
      <c r="C1209">
        <v>1</v>
      </c>
      <c r="G1209">
        <v>2</v>
      </c>
    </row>
    <row r="1210" spans="1:7" x14ac:dyDescent="0.35">
      <c r="A1210" s="10" t="s">
        <v>5878</v>
      </c>
      <c r="B1210">
        <v>1</v>
      </c>
      <c r="C1210">
        <v>1</v>
      </c>
      <c r="G1210">
        <v>2</v>
      </c>
    </row>
    <row r="1211" spans="1:7" x14ac:dyDescent="0.35">
      <c r="A1211" s="10" t="s">
        <v>5880</v>
      </c>
      <c r="B1211">
        <v>1</v>
      </c>
      <c r="C1211">
        <v>1</v>
      </c>
      <c r="G1211">
        <v>2</v>
      </c>
    </row>
    <row r="1212" spans="1:7" x14ac:dyDescent="0.35">
      <c r="A1212" s="10" t="s">
        <v>5882</v>
      </c>
      <c r="B1212">
        <v>1</v>
      </c>
      <c r="C1212">
        <v>1</v>
      </c>
      <c r="G1212">
        <v>2</v>
      </c>
    </row>
    <row r="1213" spans="1:7" x14ac:dyDescent="0.35">
      <c r="A1213" s="10" t="s">
        <v>5883</v>
      </c>
      <c r="B1213">
        <v>1</v>
      </c>
      <c r="C1213">
        <v>1</v>
      </c>
      <c r="G1213">
        <v>2</v>
      </c>
    </row>
    <row r="1214" spans="1:7" x14ac:dyDescent="0.35">
      <c r="A1214" s="10" t="s">
        <v>5884</v>
      </c>
      <c r="B1214">
        <v>1</v>
      </c>
      <c r="C1214">
        <v>1</v>
      </c>
      <c r="G1214">
        <v>2</v>
      </c>
    </row>
    <row r="1215" spans="1:7" x14ac:dyDescent="0.35">
      <c r="A1215" s="10" t="s">
        <v>3795</v>
      </c>
      <c r="B1215">
        <v>2</v>
      </c>
      <c r="G1215">
        <v>2</v>
      </c>
    </row>
    <row r="1216" spans="1:7" x14ac:dyDescent="0.35">
      <c r="A1216" s="10" t="s">
        <v>4420</v>
      </c>
      <c r="B1216">
        <v>1</v>
      </c>
      <c r="G1216">
        <v>1</v>
      </c>
    </row>
    <row r="1217" spans="1:7" x14ac:dyDescent="0.35">
      <c r="A1217" s="10" t="s">
        <v>4423</v>
      </c>
      <c r="B1217">
        <v>1</v>
      </c>
      <c r="G1217">
        <v>1</v>
      </c>
    </row>
    <row r="1218" spans="1:7" x14ac:dyDescent="0.35">
      <c r="A1218" s="10" t="s">
        <v>4425</v>
      </c>
      <c r="B1218">
        <v>1</v>
      </c>
      <c r="G1218">
        <v>1</v>
      </c>
    </row>
    <row r="1219" spans="1:7" x14ac:dyDescent="0.35">
      <c r="A1219" s="10" t="s">
        <v>4112</v>
      </c>
      <c r="C1219">
        <v>1</v>
      </c>
      <c r="G1219">
        <v>1</v>
      </c>
    </row>
    <row r="1220" spans="1:7" x14ac:dyDescent="0.35">
      <c r="A1220" s="10" t="s">
        <v>4299</v>
      </c>
      <c r="B1220">
        <v>1</v>
      </c>
      <c r="G1220">
        <v>1</v>
      </c>
    </row>
    <row r="1221" spans="1:7" x14ac:dyDescent="0.35">
      <c r="A1221" s="10" t="s">
        <v>3929</v>
      </c>
      <c r="B1221">
        <v>1</v>
      </c>
      <c r="G1221">
        <v>1</v>
      </c>
    </row>
    <row r="1222" spans="1:7" x14ac:dyDescent="0.35">
      <c r="A1222" s="10" t="s">
        <v>3935</v>
      </c>
      <c r="B1222">
        <v>1</v>
      </c>
      <c r="G1222">
        <v>1</v>
      </c>
    </row>
    <row r="1223" spans="1:7" x14ac:dyDescent="0.35">
      <c r="A1223" s="10" t="s">
        <v>3940</v>
      </c>
      <c r="B1223">
        <v>1</v>
      </c>
      <c r="G1223">
        <v>1</v>
      </c>
    </row>
    <row r="1224" spans="1:7" x14ac:dyDescent="0.35">
      <c r="A1224" s="10" t="s">
        <v>3944</v>
      </c>
      <c r="B1224">
        <v>1</v>
      </c>
      <c r="G1224">
        <v>1</v>
      </c>
    </row>
    <row r="1225" spans="1:7" x14ac:dyDescent="0.35">
      <c r="A1225" s="10" t="s">
        <v>3946</v>
      </c>
      <c r="B1225">
        <v>1</v>
      </c>
      <c r="G1225">
        <v>1</v>
      </c>
    </row>
    <row r="1226" spans="1:7" x14ac:dyDescent="0.35">
      <c r="A1226" s="10" t="s">
        <v>4429</v>
      </c>
      <c r="B1226">
        <v>1</v>
      </c>
      <c r="C1226">
        <v>1</v>
      </c>
      <c r="G1226">
        <v>2</v>
      </c>
    </row>
    <row r="1227" spans="1:7" x14ac:dyDescent="0.35">
      <c r="A1227" s="10" t="s">
        <v>3947</v>
      </c>
      <c r="B1227">
        <v>1</v>
      </c>
      <c r="G1227">
        <v>1</v>
      </c>
    </row>
    <row r="1228" spans="1:7" x14ac:dyDescent="0.35">
      <c r="A1228" s="10" t="s">
        <v>3950</v>
      </c>
      <c r="B1228">
        <v>1</v>
      </c>
      <c r="G1228">
        <v>1</v>
      </c>
    </row>
    <row r="1229" spans="1:7" x14ac:dyDescent="0.35">
      <c r="A1229" s="10" t="s">
        <v>4304</v>
      </c>
      <c r="B1229">
        <v>1</v>
      </c>
      <c r="G1229">
        <v>1</v>
      </c>
    </row>
    <row r="1230" spans="1:7" x14ac:dyDescent="0.35">
      <c r="A1230" s="10" t="s">
        <v>3695</v>
      </c>
      <c r="B1230">
        <v>1</v>
      </c>
      <c r="G1230">
        <v>1</v>
      </c>
    </row>
    <row r="1231" spans="1:7" x14ac:dyDescent="0.35">
      <c r="A1231" s="10" t="s">
        <v>3698</v>
      </c>
      <c r="B1231">
        <v>1</v>
      </c>
      <c r="G1231">
        <v>1</v>
      </c>
    </row>
    <row r="1232" spans="1:7" x14ac:dyDescent="0.35">
      <c r="A1232" s="10" t="s">
        <v>3955</v>
      </c>
      <c r="B1232">
        <v>1</v>
      </c>
      <c r="G1232">
        <v>1</v>
      </c>
    </row>
    <row r="1233" spans="1:7" x14ac:dyDescent="0.35">
      <c r="A1233" s="10" t="s">
        <v>3957</v>
      </c>
      <c r="B1233">
        <v>1</v>
      </c>
      <c r="G1233">
        <v>1</v>
      </c>
    </row>
    <row r="1234" spans="1:7" x14ac:dyDescent="0.35">
      <c r="A1234" s="10" t="s">
        <v>3736</v>
      </c>
      <c r="B1234">
        <v>1</v>
      </c>
      <c r="G1234">
        <v>1</v>
      </c>
    </row>
    <row r="1235" spans="1:7" x14ac:dyDescent="0.35">
      <c r="A1235" s="10" t="s">
        <v>4115</v>
      </c>
      <c r="B1235">
        <v>2</v>
      </c>
      <c r="C1235">
        <v>1</v>
      </c>
      <c r="G1235">
        <v>3</v>
      </c>
    </row>
    <row r="1236" spans="1:7" x14ac:dyDescent="0.35">
      <c r="A1236" s="10" t="s">
        <v>4235</v>
      </c>
      <c r="B1236">
        <v>1</v>
      </c>
      <c r="C1236">
        <v>1</v>
      </c>
      <c r="G1236">
        <v>2</v>
      </c>
    </row>
    <row r="1237" spans="1:7" x14ac:dyDescent="0.35">
      <c r="A1237" s="10" t="s">
        <v>3959</v>
      </c>
      <c r="B1237">
        <v>1</v>
      </c>
      <c r="C1237">
        <v>1</v>
      </c>
      <c r="G1237">
        <v>2</v>
      </c>
    </row>
    <row r="1238" spans="1:7" x14ac:dyDescent="0.35">
      <c r="A1238" s="10" t="s">
        <v>3963</v>
      </c>
      <c r="B1238">
        <v>1</v>
      </c>
      <c r="C1238">
        <v>1</v>
      </c>
      <c r="G1238">
        <v>2</v>
      </c>
    </row>
    <row r="1239" spans="1:7" x14ac:dyDescent="0.35">
      <c r="A1239" s="10" t="s">
        <v>4369</v>
      </c>
      <c r="B1239">
        <v>1</v>
      </c>
      <c r="G1239">
        <v>1</v>
      </c>
    </row>
    <row r="1240" spans="1:7" x14ac:dyDescent="0.35">
      <c r="A1240" s="10" t="s">
        <v>4376</v>
      </c>
      <c r="B1240">
        <v>1</v>
      </c>
      <c r="G1240">
        <v>1</v>
      </c>
    </row>
    <row r="1241" spans="1:7" x14ac:dyDescent="0.35">
      <c r="A1241" s="10" t="s">
        <v>4378</v>
      </c>
      <c r="B1241">
        <v>2</v>
      </c>
      <c r="G1241">
        <v>2</v>
      </c>
    </row>
    <row r="1242" spans="1:7" x14ac:dyDescent="0.35">
      <c r="A1242" s="10" t="s">
        <v>4309</v>
      </c>
      <c r="B1242">
        <v>2</v>
      </c>
      <c r="G1242">
        <v>2</v>
      </c>
    </row>
    <row r="1243" spans="1:7" x14ac:dyDescent="0.35">
      <c r="A1243" s="10" t="s">
        <v>4238</v>
      </c>
      <c r="B1243">
        <v>1</v>
      </c>
      <c r="C1243">
        <v>1</v>
      </c>
      <c r="G1243">
        <v>2</v>
      </c>
    </row>
    <row r="1244" spans="1:7" x14ac:dyDescent="0.35">
      <c r="A1244" s="10" t="s">
        <v>4243</v>
      </c>
      <c r="B1244">
        <v>1</v>
      </c>
      <c r="G1244">
        <v>1</v>
      </c>
    </row>
    <row r="1245" spans="1:7" x14ac:dyDescent="0.35">
      <c r="A1245" s="10" t="s">
        <v>4246</v>
      </c>
      <c r="B1245">
        <v>1</v>
      </c>
      <c r="G1245">
        <v>1</v>
      </c>
    </row>
    <row r="1246" spans="1:7" x14ac:dyDescent="0.35">
      <c r="A1246" s="10" t="s">
        <v>6026</v>
      </c>
      <c r="B1246">
        <v>1</v>
      </c>
      <c r="G1246">
        <v>1</v>
      </c>
    </row>
    <row r="1247" spans="1:7" x14ac:dyDescent="0.35">
      <c r="A1247" s="10" t="s">
        <v>6029</v>
      </c>
      <c r="B1247">
        <v>1</v>
      </c>
      <c r="G1247">
        <v>1</v>
      </c>
    </row>
    <row r="1248" spans="1:7" x14ac:dyDescent="0.35">
      <c r="A1248" s="10" t="s">
        <v>5991</v>
      </c>
      <c r="B1248">
        <v>1</v>
      </c>
      <c r="G1248">
        <v>1</v>
      </c>
    </row>
    <row r="1249" spans="1:7" x14ac:dyDescent="0.35">
      <c r="A1249" s="10" t="s">
        <v>5995</v>
      </c>
      <c r="B1249">
        <v>1</v>
      </c>
      <c r="G1249">
        <v>1</v>
      </c>
    </row>
    <row r="1250" spans="1:7" x14ac:dyDescent="0.35">
      <c r="A1250" s="10" t="s">
        <v>6031</v>
      </c>
      <c r="B1250">
        <v>2</v>
      </c>
      <c r="G1250">
        <v>2</v>
      </c>
    </row>
    <row r="1251" spans="1:7" x14ac:dyDescent="0.35">
      <c r="A1251" s="10" t="s">
        <v>4434</v>
      </c>
      <c r="B1251">
        <v>2</v>
      </c>
      <c r="G1251">
        <v>2</v>
      </c>
    </row>
    <row r="1252" spans="1:7" x14ac:dyDescent="0.35">
      <c r="A1252" s="10" t="s">
        <v>4249</v>
      </c>
      <c r="B1252">
        <v>1</v>
      </c>
      <c r="G1252">
        <v>1</v>
      </c>
    </row>
    <row r="1253" spans="1:7" x14ac:dyDescent="0.35">
      <c r="A1253" s="10" t="s">
        <v>4251</v>
      </c>
      <c r="B1253">
        <v>1</v>
      </c>
      <c r="G1253">
        <v>1</v>
      </c>
    </row>
    <row r="1254" spans="1:7" x14ac:dyDescent="0.35">
      <c r="A1254" s="10" t="s">
        <v>4118</v>
      </c>
      <c r="B1254">
        <v>1</v>
      </c>
      <c r="G1254">
        <v>1</v>
      </c>
    </row>
    <row r="1255" spans="1:7" x14ac:dyDescent="0.35">
      <c r="A1255" s="10" t="s">
        <v>4312</v>
      </c>
      <c r="B1255">
        <v>1</v>
      </c>
      <c r="G1255">
        <v>1</v>
      </c>
    </row>
    <row r="1256" spans="1:7" x14ac:dyDescent="0.35">
      <c r="A1256" s="10" t="s">
        <v>4122</v>
      </c>
      <c r="B1256">
        <v>1</v>
      </c>
      <c r="G1256">
        <v>1</v>
      </c>
    </row>
    <row r="1257" spans="1:7" x14ac:dyDescent="0.35">
      <c r="A1257" s="10" t="s">
        <v>4253</v>
      </c>
      <c r="B1257">
        <v>2</v>
      </c>
      <c r="C1257">
        <v>1</v>
      </c>
      <c r="G1257">
        <v>3</v>
      </c>
    </row>
    <row r="1258" spans="1:7" x14ac:dyDescent="0.35">
      <c r="A1258" s="10" t="s">
        <v>4255</v>
      </c>
      <c r="B1258">
        <v>1</v>
      </c>
      <c r="C1258">
        <v>1</v>
      </c>
      <c r="G1258">
        <v>2</v>
      </c>
    </row>
    <row r="1259" spans="1:7" x14ac:dyDescent="0.35">
      <c r="A1259" s="10" t="s">
        <v>4257</v>
      </c>
      <c r="B1259">
        <v>1</v>
      </c>
      <c r="C1259">
        <v>1</v>
      </c>
      <c r="G1259">
        <v>2</v>
      </c>
    </row>
    <row r="1260" spans="1:7" x14ac:dyDescent="0.35">
      <c r="A1260" s="10" t="s">
        <v>4126</v>
      </c>
      <c r="B1260">
        <v>1</v>
      </c>
      <c r="C1260">
        <v>1</v>
      </c>
      <c r="G1260">
        <v>2</v>
      </c>
    </row>
    <row r="1261" spans="1:7" x14ac:dyDescent="0.35">
      <c r="A1261" s="10" t="s">
        <v>4128</v>
      </c>
      <c r="B1261">
        <v>1</v>
      </c>
      <c r="G1261">
        <v>1</v>
      </c>
    </row>
    <row r="1262" spans="1:7" x14ac:dyDescent="0.35">
      <c r="A1262" s="10" t="s">
        <v>4380</v>
      </c>
      <c r="B1262">
        <v>1</v>
      </c>
      <c r="G1262">
        <v>1</v>
      </c>
    </row>
    <row r="1263" spans="1:7" x14ac:dyDescent="0.35">
      <c r="A1263" s="10" t="s">
        <v>4133</v>
      </c>
      <c r="B1263">
        <v>1</v>
      </c>
      <c r="G1263">
        <v>1</v>
      </c>
    </row>
    <row r="1264" spans="1:7" x14ac:dyDescent="0.35">
      <c r="A1264" s="10" t="s">
        <v>4317</v>
      </c>
      <c r="B1264">
        <v>1</v>
      </c>
      <c r="G1264">
        <v>1</v>
      </c>
    </row>
    <row r="1265" spans="1:7" x14ac:dyDescent="0.35">
      <c r="A1265" s="10" t="s">
        <v>4321</v>
      </c>
      <c r="B1265">
        <v>1</v>
      </c>
      <c r="G1265">
        <v>1</v>
      </c>
    </row>
    <row r="1266" spans="1:7" x14ac:dyDescent="0.35">
      <c r="A1266" s="10" t="s">
        <v>6036</v>
      </c>
      <c r="B1266">
        <v>1</v>
      </c>
      <c r="G1266">
        <v>1</v>
      </c>
    </row>
    <row r="1267" spans="1:7" x14ac:dyDescent="0.35">
      <c r="A1267" s="10" t="s">
        <v>3595</v>
      </c>
      <c r="B1267">
        <v>1326</v>
      </c>
      <c r="C1267">
        <v>479</v>
      </c>
      <c r="D1267">
        <v>105</v>
      </c>
      <c r="E1267">
        <v>2</v>
      </c>
      <c r="F1267">
        <v>1</v>
      </c>
      <c r="G1267">
        <v>1913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DD09-6DDE-4F93-A3EC-C8C9797A507C}">
  <dimension ref="A1:CT1914"/>
  <sheetViews>
    <sheetView topLeftCell="AC1" workbookViewId="0">
      <selection activeCell="AH18" sqref="AH18"/>
    </sheetView>
  </sheetViews>
  <sheetFormatPr defaultRowHeight="14.5" x14ac:dyDescent="0.35"/>
  <cols>
    <col min="1" max="1" width="12.453125" customWidth="1"/>
    <col min="4" max="4" width="10.6328125" bestFit="1" customWidth="1"/>
    <col min="6" max="6" width="10.81640625" bestFit="1" customWidth="1"/>
    <col min="7" max="7" width="13.81640625" customWidth="1"/>
    <col min="11" max="11" width="8.7265625" style="7"/>
    <col min="12" max="12" width="14.81640625" customWidth="1"/>
    <col min="14" max="14" width="23" bestFit="1" customWidth="1"/>
    <col min="18" max="19" width="10" customWidth="1"/>
    <col min="23" max="23" width="22.453125" style="7" bestFit="1" customWidth="1"/>
    <col min="41" max="41" width="22.453125" style="7" bestFit="1" customWidth="1"/>
  </cols>
  <sheetData>
    <row r="1" spans="1:61" s="17" customFormat="1" ht="58" x14ac:dyDescent="0.35">
      <c r="A1" s="12" t="s">
        <v>0</v>
      </c>
      <c r="B1" s="12" t="s">
        <v>1</v>
      </c>
      <c r="C1" s="12" t="s">
        <v>2</v>
      </c>
      <c r="D1" s="12" t="s">
        <v>3</v>
      </c>
      <c r="E1" s="12" t="s">
        <v>4</v>
      </c>
      <c r="F1" s="12" t="s">
        <v>5</v>
      </c>
      <c r="G1" s="12" t="s">
        <v>6</v>
      </c>
      <c r="H1" s="12" t="s">
        <v>7</v>
      </c>
      <c r="I1" s="13" t="s">
        <v>8</v>
      </c>
      <c r="J1" s="12" t="s">
        <v>9</v>
      </c>
      <c r="K1" s="14" t="s">
        <v>10</v>
      </c>
      <c r="L1" s="15" t="s">
        <v>6041</v>
      </c>
      <c r="M1" s="16" t="s">
        <v>11</v>
      </c>
      <c r="N1" s="16" t="s">
        <v>3814</v>
      </c>
      <c r="O1" s="12" t="s">
        <v>12</v>
      </c>
      <c r="P1" s="12" t="s">
        <v>13</v>
      </c>
      <c r="Q1" s="12" t="s">
        <v>14</v>
      </c>
      <c r="R1" s="12" t="s">
        <v>15</v>
      </c>
      <c r="S1" s="12" t="s">
        <v>16</v>
      </c>
      <c r="T1" s="12" t="s">
        <v>17</v>
      </c>
      <c r="U1" s="12" t="s">
        <v>18</v>
      </c>
      <c r="V1" s="12" t="s">
        <v>19</v>
      </c>
      <c r="W1" s="18" t="s">
        <v>20</v>
      </c>
      <c r="X1" s="12" t="s">
        <v>21</v>
      </c>
      <c r="Y1" s="12" t="s">
        <v>22</v>
      </c>
      <c r="Z1" s="12" t="s">
        <v>23</v>
      </c>
      <c r="AA1" s="12" t="s">
        <v>24</v>
      </c>
      <c r="AB1" s="12" t="s">
        <v>25</v>
      </c>
      <c r="AC1" s="12" t="s">
        <v>26</v>
      </c>
      <c r="AD1" s="12" t="s">
        <v>27</v>
      </c>
      <c r="AE1" s="12" t="s">
        <v>28</v>
      </c>
      <c r="AF1" s="12" t="s">
        <v>29</v>
      </c>
      <c r="AG1" s="12" t="s">
        <v>30</v>
      </c>
      <c r="AH1" s="12" t="s">
        <v>31</v>
      </c>
      <c r="AI1" s="12" t="s">
        <v>32</v>
      </c>
      <c r="AJ1" s="12" t="s">
        <v>33</v>
      </c>
      <c r="AK1" s="12" t="s">
        <v>34</v>
      </c>
      <c r="AL1" s="12" t="s">
        <v>35</v>
      </c>
      <c r="AM1" s="12" t="s">
        <v>36</v>
      </c>
      <c r="AN1" s="12" t="s">
        <v>37</v>
      </c>
      <c r="AO1" s="18" t="s">
        <v>38</v>
      </c>
      <c r="AP1" s="12" t="s">
        <v>39</v>
      </c>
      <c r="AQ1" s="12" t="s">
        <v>40</v>
      </c>
      <c r="AR1" s="12" t="s">
        <v>41</v>
      </c>
      <c r="AS1" s="12" t="s">
        <v>42</v>
      </c>
      <c r="AT1" s="12" t="s">
        <v>43</v>
      </c>
      <c r="AU1" s="12" t="s">
        <v>44</v>
      </c>
      <c r="AV1" s="12" t="s">
        <v>45</v>
      </c>
      <c r="AW1" s="12" t="s">
        <v>46</v>
      </c>
      <c r="AX1" s="12" t="s">
        <v>47</v>
      </c>
      <c r="AY1" s="12" t="s">
        <v>48</v>
      </c>
      <c r="AZ1" s="12" t="s">
        <v>49</v>
      </c>
      <c r="BA1" s="12" t="s">
        <v>50</v>
      </c>
      <c r="BB1" s="12" t="s">
        <v>51</v>
      </c>
      <c r="BC1" s="12" t="s">
        <v>52</v>
      </c>
      <c r="BD1" s="12" t="s">
        <v>53</v>
      </c>
      <c r="BE1" s="12" t="s">
        <v>54</v>
      </c>
      <c r="BF1" s="12" t="s">
        <v>55</v>
      </c>
      <c r="BG1" s="12" t="s">
        <v>56</v>
      </c>
      <c r="BH1" s="12" t="s">
        <v>57</v>
      </c>
      <c r="BI1" s="17" t="s">
        <v>6086</v>
      </c>
    </row>
    <row r="2" spans="1:61" x14ac:dyDescent="0.35">
      <c r="A2" t="s">
        <v>89</v>
      </c>
      <c r="B2">
        <v>10000</v>
      </c>
      <c r="C2">
        <v>10000</v>
      </c>
      <c r="D2" s="2">
        <v>45751</v>
      </c>
      <c r="E2" t="s">
        <v>59</v>
      </c>
      <c r="F2" t="s">
        <v>90</v>
      </c>
      <c r="G2">
        <v>10620258022</v>
      </c>
      <c r="H2" t="s">
        <v>91</v>
      </c>
      <c r="I2">
        <v>1</v>
      </c>
      <c r="J2" t="s">
        <v>63</v>
      </c>
      <c r="K2">
        <v>79</v>
      </c>
      <c r="L2" t="s">
        <v>6076</v>
      </c>
      <c r="M2" t="s">
        <v>92</v>
      </c>
      <c r="N2" t="s">
        <v>3828</v>
      </c>
      <c r="O2">
        <v>200</v>
      </c>
      <c r="R2" s="2">
        <v>45748</v>
      </c>
      <c r="T2">
        <v>36</v>
      </c>
      <c r="U2" s="3">
        <v>7200</v>
      </c>
      <c r="V2" t="s">
        <v>65</v>
      </c>
      <c r="W2" t="s">
        <v>93</v>
      </c>
      <c r="X2">
        <v>0</v>
      </c>
      <c r="Y2">
        <v>0</v>
      </c>
      <c r="Z2">
        <v>0</v>
      </c>
      <c r="AA2">
        <v>0</v>
      </c>
      <c r="AB2">
        <v>0</v>
      </c>
      <c r="AC2">
        <v>0</v>
      </c>
      <c r="AF2">
        <v>0</v>
      </c>
      <c r="AJ2" t="s">
        <v>63</v>
      </c>
      <c r="AK2">
        <v>0</v>
      </c>
      <c r="AL2" t="s">
        <v>63</v>
      </c>
      <c r="AO2" t="s">
        <v>94</v>
      </c>
      <c r="AP2" t="s">
        <v>95</v>
      </c>
      <c r="AR2">
        <v>0</v>
      </c>
      <c r="AS2">
        <v>0</v>
      </c>
      <c r="AT2">
        <v>0</v>
      </c>
      <c r="AU2">
        <v>0</v>
      </c>
      <c r="AV2">
        <v>0</v>
      </c>
      <c r="AW2">
        <v>0</v>
      </c>
      <c r="BA2" t="s">
        <v>63</v>
      </c>
      <c r="BE2" t="s">
        <v>95</v>
      </c>
      <c r="BH2" t="s">
        <v>96</v>
      </c>
    </row>
    <row r="3" spans="1:61" x14ac:dyDescent="0.35">
      <c r="A3" t="s">
        <v>123</v>
      </c>
      <c r="B3">
        <v>10000</v>
      </c>
      <c r="C3">
        <v>10000</v>
      </c>
      <c r="D3" s="2">
        <v>45751</v>
      </c>
      <c r="E3" t="s">
        <v>59</v>
      </c>
      <c r="F3" t="s">
        <v>124</v>
      </c>
      <c r="G3">
        <v>10620258022</v>
      </c>
      <c r="H3" t="s">
        <v>91</v>
      </c>
      <c r="I3">
        <v>1</v>
      </c>
      <c r="J3" t="s">
        <v>63</v>
      </c>
      <c r="K3">
        <v>79</v>
      </c>
      <c r="L3" t="s">
        <v>6076</v>
      </c>
      <c r="M3" t="s">
        <v>92</v>
      </c>
      <c r="N3" t="s">
        <v>3828</v>
      </c>
      <c r="O3">
        <v>417</v>
      </c>
      <c r="R3" s="2">
        <v>45748</v>
      </c>
      <c r="T3">
        <v>36</v>
      </c>
      <c r="U3" s="3">
        <v>15012</v>
      </c>
      <c r="V3" t="s">
        <v>65</v>
      </c>
      <c r="W3" t="s">
        <v>125</v>
      </c>
      <c r="X3">
        <v>0</v>
      </c>
      <c r="Y3">
        <v>0</v>
      </c>
      <c r="Z3">
        <v>0</v>
      </c>
      <c r="AA3">
        <v>0</v>
      </c>
      <c r="AB3">
        <v>0</v>
      </c>
      <c r="AC3">
        <v>0</v>
      </c>
      <c r="AF3">
        <v>0</v>
      </c>
      <c r="AJ3" t="s">
        <v>63</v>
      </c>
      <c r="AK3">
        <v>0</v>
      </c>
      <c r="AL3" t="s">
        <v>63</v>
      </c>
      <c r="AO3" t="s">
        <v>126</v>
      </c>
      <c r="AP3" t="s">
        <v>95</v>
      </c>
      <c r="AR3">
        <v>0</v>
      </c>
      <c r="AS3">
        <v>0</v>
      </c>
      <c r="AT3">
        <v>0</v>
      </c>
      <c r="AU3">
        <v>0</v>
      </c>
      <c r="AV3">
        <v>0</v>
      </c>
      <c r="AW3">
        <v>0</v>
      </c>
      <c r="BA3" t="s">
        <v>63</v>
      </c>
      <c r="BE3" t="s">
        <v>95</v>
      </c>
      <c r="BH3" t="s">
        <v>127</v>
      </c>
    </row>
    <row r="4" spans="1:61" x14ac:dyDescent="0.35">
      <c r="A4" t="s">
        <v>128</v>
      </c>
      <c r="B4">
        <v>10000</v>
      </c>
      <c r="C4">
        <v>10000</v>
      </c>
      <c r="D4" s="2">
        <v>45751</v>
      </c>
      <c r="E4" t="s">
        <v>59</v>
      </c>
      <c r="F4" t="s">
        <v>129</v>
      </c>
      <c r="G4">
        <v>10620258022</v>
      </c>
      <c r="H4" t="s">
        <v>91</v>
      </c>
      <c r="I4">
        <v>1</v>
      </c>
      <c r="J4" t="s">
        <v>63</v>
      </c>
      <c r="K4">
        <v>79</v>
      </c>
      <c r="L4" t="s">
        <v>6076</v>
      </c>
      <c r="M4" t="s">
        <v>92</v>
      </c>
      <c r="N4" t="s">
        <v>3828</v>
      </c>
      <c r="O4">
        <v>167</v>
      </c>
      <c r="R4" s="2">
        <v>45748</v>
      </c>
      <c r="T4">
        <v>36</v>
      </c>
      <c r="U4" s="3">
        <v>6012</v>
      </c>
      <c r="V4" t="s">
        <v>65</v>
      </c>
      <c r="W4" t="s">
        <v>130</v>
      </c>
      <c r="X4">
        <v>0</v>
      </c>
      <c r="Y4">
        <v>0</v>
      </c>
      <c r="Z4">
        <v>0</v>
      </c>
      <c r="AA4">
        <v>0</v>
      </c>
      <c r="AB4">
        <v>0</v>
      </c>
      <c r="AC4">
        <v>0</v>
      </c>
      <c r="AF4">
        <v>0</v>
      </c>
      <c r="AJ4" t="s">
        <v>63</v>
      </c>
      <c r="AK4">
        <v>0</v>
      </c>
      <c r="AL4" t="s">
        <v>63</v>
      </c>
      <c r="AO4" t="s">
        <v>131</v>
      </c>
      <c r="AP4" t="s">
        <v>95</v>
      </c>
      <c r="AR4">
        <v>0</v>
      </c>
      <c r="AS4">
        <v>0</v>
      </c>
      <c r="AT4">
        <v>0</v>
      </c>
      <c r="AU4">
        <v>0</v>
      </c>
      <c r="AV4">
        <v>0</v>
      </c>
      <c r="AW4">
        <v>0</v>
      </c>
      <c r="BA4" t="s">
        <v>63</v>
      </c>
      <c r="BE4" t="s">
        <v>95</v>
      </c>
      <c r="BH4" t="s">
        <v>132</v>
      </c>
    </row>
    <row r="5" spans="1:61" x14ac:dyDescent="0.35">
      <c r="A5" t="s">
        <v>4437</v>
      </c>
      <c r="B5">
        <v>10000</v>
      </c>
      <c r="C5">
        <v>20000</v>
      </c>
      <c r="D5" s="2">
        <v>45779</v>
      </c>
      <c r="E5" t="s">
        <v>59</v>
      </c>
      <c r="F5" t="s">
        <v>4438</v>
      </c>
      <c r="G5" t="s">
        <v>4439</v>
      </c>
      <c r="H5" t="s">
        <v>119</v>
      </c>
      <c r="I5">
        <v>1</v>
      </c>
      <c r="J5" t="s">
        <v>63</v>
      </c>
      <c r="K5">
        <v>79</v>
      </c>
      <c r="L5" t="s">
        <v>6076</v>
      </c>
      <c r="M5" t="s">
        <v>92</v>
      </c>
      <c r="N5" t="s">
        <v>3828</v>
      </c>
      <c r="O5" s="3">
        <v>2570</v>
      </c>
      <c r="R5" s="2">
        <v>45748</v>
      </c>
      <c r="T5">
        <v>297</v>
      </c>
      <c r="U5" s="3">
        <v>763290</v>
      </c>
      <c r="V5" t="s">
        <v>65</v>
      </c>
      <c r="W5" t="s">
        <v>4440</v>
      </c>
      <c r="X5">
        <v>0</v>
      </c>
      <c r="Y5">
        <v>0</v>
      </c>
      <c r="Z5">
        <v>0</v>
      </c>
      <c r="AA5">
        <v>0</v>
      </c>
      <c r="AB5">
        <v>0</v>
      </c>
      <c r="AC5">
        <v>0</v>
      </c>
      <c r="AF5">
        <v>0</v>
      </c>
      <c r="AJ5" t="s">
        <v>63</v>
      </c>
      <c r="AK5">
        <v>0</v>
      </c>
      <c r="AL5" t="s">
        <v>63</v>
      </c>
      <c r="AO5" t="s">
        <v>4441</v>
      </c>
      <c r="AP5" t="s">
        <v>108</v>
      </c>
      <c r="AR5">
        <v>0</v>
      </c>
      <c r="AS5">
        <v>0</v>
      </c>
      <c r="AT5">
        <v>0</v>
      </c>
      <c r="AU5">
        <v>0</v>
      </c>
      <c r="AV5">
        <v>0</v>
      </c>
      <c r="AW5">
        <v>0</v>
      </c>
      <c r="BA5" t="s">
        <v>63</v>
      </c>
      <c r="BE5" t="s">
        <v>108</v>
      </c>
      <c r="BH5" t="s">
        <v>4442</v>
      </c>
    </row>
    <row r="6" spans="1:61" x14ac:dyDescent="0.35">
      <c r="A6" t="s">
        <v>180</v>
      </c>
      <c r="B6">
        <v>10000</v>
      </c>
      <c r="C6">
        <v>40000</v>
      </c>
      <c r="D6" s="2">
        <v>45748</v>
      </c>
      <c r="E6" t="s">
        <v>59</v>
      </c>
      <c r="F6" t="s">
        <v>181</v>
      </c>
      <c r="G6" t="s">
        <v>182</v>
      </c>
      <c r="I6">
        <v>1</v>
      </c>
      <c r="J6" t="s">
        <v>183</v>
      </c>
      <c r="K6">
        <v>73</v>
      </c>
      <c r="L6" t="s">
        <v>6042</v>
      </c>
      <c r="M6" t="s">
        <v>184</v>
      </c>
      <c r="N6" t="s">
        <v>3845</v>
      </c>
      <c r="O6" s="3">
        <v>3667</v>
      </c>
      <c r="R6" s="2">
        <v>45748</v>
      </c>
      <c r="T6">
        <v>30</v>
      </c>
      <c r="U6" s="3">
        <v>110010</v>
      </c>
      <c r="V6" t="s">
        <v>65</v>
      </c>
      <c r="W6" t="s">
        <v>185</v>
      </c>
      <c r="X6">
        <v>0</v>
      </c>
      <c r="Y6" s="3">
        <v>104761</v>
      </c>
      <c r="Z6" s="3">
        <v>5249</v>
      </c>
      <c r="AA6">
        <v>0</v>
      </c>
      <c r="AB6">
        <v>0</v>
      </c>
      <c r="AC6">
        <v>0</v>
      </c>
      <c r="AF6">
        <v>0</v>
      </c>
      <c r="AO6" t="s">
        <v>186</v>
      </c>
      <c r="AP6" t="s">
        <v>187</v>
      </c>
      <c r="AR6">
        <v>0</v>
      </c>
      <c r="AS6">
        <v>0</v>
      </c>
      <c r="AT6">
        <v>0</v>
      </c>
      <c r="AU6">
        <v>0</v>
      </c>
      <c r="AV6">
        <v>0</v>
      </c>
      <c r="AW6">
        <v>0</v>
      </c>
      <c r="BA6" t="s">
        <v>63</v>
      </c>
      <c r="BB6" t="s">
        <v>188</v>
      </c>
      <c r="BC6">
        <v>0</v>
      </c>
      <c r="BE6" t="s">
        <v>187</v>
      </c>
      <c r="BH6" t="s">
        <v>189</v>
      </c>
    </row>
    <row r="7" spans="1:61" x14ac:dyDescent="0.35">
      <c r="A7" t="s">
        <v>180</v>
      </c>
      <c r="B7">
        <v>10000</v>
      </c>
      <c r="C7">
        <v>50000</v>
      </c>
      <c r="D7" s="2">
        <v>45748</v>
      </c>
      <c r="E7" t="s">
        <v>59</v>
      </c>
      <c r="F7" t="s">
        <v>181</v>
      </c>
      <c r="G7" t="s">
        <v>182</v>
      </c>
      <c r="I7">
        <v>2</v>
      </c>
      <c r="J7" t="s">
        <v>183</v>
      </c>
      <c r="K7">
        <v>73</v>
      </c>
      <c r="L7" t="s">
        <v>6042</v>
      </c>
      <c r="M7" t="s">
        <v>184</v>
      </c>
      <c r="N7" t="s">
        <v>3845</v>
      </c>
      <c r="O7" s="3">
        <v>3334</v>
      </c>
      <c r="R7" s="2">
        <v>45748</v>
      </c>
      <c r="T7">
        <v>30</v>
      </c>
      <c r="U7" s="3">
        <v>100020</v>
      </c>
      <c r="V7" t="s">
        <v>65</v>
      </c>
      <c r="W7" t="s">
        <v>185</v>
      </c>
      <c r="X7">
        <v>0</v>
      </c>
      <c r="Y7" s="3">
        <v>100010</v>
      </c>
      <c r="Z7">
        <v>10</v>
      </c>
      <c r="AA7">
        <v>0</v>
      </c>
      <c r="AB7">
        <v>0</v>
      </c>
      <c r="AC7">
        <v>0</v>
      </c>
      <c r="AF7">
        <v>0</v>
      </c>
      <c r="AO7" t="s">
        <v>186</v>
      </c>
      <c r="AP7" t="s">
        <v>187</v>
      </c>
      <c r="AR7">
        <v>0</v>
      </c>
      <c r="AS7">
        <v>0</v>
      </c>
      <c r="AT7">
        <v>0</v>
      </c>
      <c r="AU7">
        <v>0</v>
      </c>
      <c r="AV7">
        <v>0</v>
      </c>
      <c r="AW7">
        <v>0</v>
      </c>
      <c r="BA7" t="s">
        <v>63</v>
      </c>
      <c r="BB7" t="s">
        <v>188</v>
      </c>
      <c r="BC7">
        <v>0</v>
      </c>
      <c r="BE7" t="s">
        <v>187</v>
      </c>
      <c r="BH7" t="s">
        <v>189</v>
      </c>
    </row>
    <row r="8" spans="1:61" x14ac:dyDescent="0.35">
      <c r="A8" t="s">
        <v>190</v>
      </c>
      <c r="B8">
        <v>10000</v>
      </c>
      <c r="C8">
        <v>30000</v>
      </c>
      <c r="D8" s="2">
        <v>45751</v>
      </c>
      <c r="E8" t="s">
        <v>59</v>
      </c>
      <c r="F8" s="4">
        <v>0.44092592592592594</v>
      </c>
      <c r="G8" t="s">
        <v>191</v>
      </c>
      <c r="I8">
        <v>2</v>
      </c>
      <c r="J8" t="s">
        <v>183</v>
      </c>
      <c r="K8">
        <v>77</v>
      </c>
      <c r="L8" t="s">
        <v>6043</v>
      </c>
      <c r="M8" t="s">
        <v>192</v>
      </c>
      <c r="N8" t="s">
        <v>3848</v>
      </c>
      <c r="O8" s="3">
        <v>29723</v>
      </c>
      <c r="R8" s="2">
        <v>45748</v>
      </c>
      <c r="T8">
        <v>36</v>
      </c>
      <c r="U8" s="3">
        <v>1070028</v>
      </c>
      <c r="V8" t="s">
        <v>65</v>
      </c>
      <c r="W8" t="s">
        <v>193</v>
      </c>
      <c r="X8">
        <v>0</v>
      </c>
      <c r="Y8" s="3">
        <v>1000000</v>
      </c>
      <c r="Z8" s="3">
        <v>70028</v>
      </c>
      <c r="AA8">
        <v>0</v>
      </c>
      <c r="AB8">
        <v>0</v>
      </c>
      <c r="AC8">
        <v>0</v>
      </c>
      <c r="AF8">
        <v>0</v>
      </c>
      <c r="AO8" t="s">
        <v>194</v>
      </c>
      <c r="AP8" t="s">
        <v>95</v>
      </c>
      <c r="AR8">
        <v>0</v>
      </c>
      <c r="AS8">
        <v>0</v>
      </c>
      <c r="AT8">
        <v>0</v>
      </c>
      <c r="AU8">
        <v>0</v>
      </c>
      <c r="AV8">
        <v>0</v>
      </c>
      <c r="AW8">
        <v>0</v>
      </c>
      <c r="BA8" t="s">
        <v>63</v>
      </c>
      <c r="BB8" t="s">
        <v>195</v>
      </c>
      <c r="BC8">
        <v>0</v>
      </c>
      <c r="BE8" t="s">
        <v>95</v>
      </c>
      <c r="BH8" t="s">
        <v>196</v>
      </c>
    </row>
    <row r="9" spans="1:61" x14ac:dyDescent="0.35">
      <c r="A9" t="s">
        <v>197</v>
      </c>
      <c r="B9">
        <v>10000</v>
      </c>
      <c r="C9">
        <v>10000</v>
      </c>
      <c r="D9" s="2">
        <v>45749</v>
      </c>
      <c r="E9" t="s">
        <v>59</v>
      </c>
      <c r="F9" t="s">
        <v>198</v>
      </c>
      <c r="G9" t="s">
        <v>199</v>
      </c>
      <c r="I9">
        <v>1</v>
      </c>
      <c r="J9" t="s">
        <v>183</v>
      </c>
      <c r="K9" s="7">
        <v>111</v>
      </c>
      <c r="L9" t="s">
        <v>6070</v>
      </c>
      <c r="M9" t="s">
        <v>200</v>
      </c>
      <c r="N9" t="s">
        <v>3841</v>
      </c>
      <c r="O9" s="3">
        <v>24375</v>
      </c>
      <c r="R9" s="2">
        <v>45748</v>
      </c>
      <c r="T9">
        <v>8</v>
      </c>
      <c r="U9" s="3">
        <v>195000</v>
      </c>
      <c r="V9" t="s">
        <v>65</v>
      </c>
      <c r="W9" t="s">
        <v>201</v>
      </c>
      <c r="X9">
        <v>0</v>
      </c>
      <c r="Y9" s="3">
        <v>195000</v>
      </c>
      <c r="Z9">
        <v>0</v>
      </c>
      <c r="AA9">
        <v>0</v>
      </c>
      <c r="AB9">
        <v>0</v>
      </c>
      <c r="AC9">
        <v>0</v>
      </c>
      <c r="AF9">
        <v>0</v>
      </c>
      <c r="AO9" t="s">
        <v>202</v>
      </c>
      <c r="AP9" t="s">
        <v>203</v>
      </c>
      <c r="AR9">
        <v>0</v>
      </c>
      <c r="AS9">
        <v>0</v>
      </c>
      <c r="AT9">
        <v>0</v>
      </c>
      <c r="AU9">
        <v>0</v>
      </c>
      <c r="AV9">
        <v>0</v>
      </c>
      <c r="AW9">
        <v>0</v>
      </c>
      <c r="BA9" t="s">
        <v>63</v>
      </c>
      <c r="BB9" t="s">
        <v>204</v>
      </c>
      <c r="BC9">
        <v>0</v>
      </c>
      <c r="BE9" t="s">
        <v>203</v>
      </c>
      <c r="BH9" t="s">
        <v>205</v>
      </c>
    </row>
    <row r="10" spans="1:61" x14ac:dyDescent="0.35">
      <c r="A10" t="s">
        <v>58</v>
      </c>
      <c r="B10">
        <v>10000</v>
      </c>
      <c r="C10">
        <v>10000</v>
      </c>
      <c r="D10" s="2">
        <v>45754</v>
      </c>
      <c r="E10" t="s">
        <v>59</v>
      </c>
      <c r="F10" t="s">
        <v>60</v>
      </c>
      <c r="G10" t="s">
        <v>61</v>
      </c>
      <c r="I10">
        <v>1</v>
      </c>
      <c r="J10" t="s">
        <v>183</v>
      </c>
      <c r="K10">
        <v>103</v>
      </c>
      <c r="L10" t="s">
        <v>6044</v>
      </c>
      <c r="M10" t="s">
        <v>64</v>
      </c>
      <c r="N10" t="s">
        <v>3842</v>
      </c>
      <c r="O10" s="3">
        <v>41875</v>
      </c>
      <c r="R10" s="2">
        <v>45748</v>
      </c>
      <c r="T10">
        <v>8</v>
      </c>
      <c r="U10" s="3">
        <v>335000</v>
      </c>
      <c r="V10" t="s">
        <v>65</v>
      </c>
      <c r="W10" t="s">
        <v>66</v>
      </c>
      <c r="X10">
        <v>0</v>
      </c>
      <c r="Y10" s="3">
        <v>335000</v>
      </c>
      <c r="Z10">
        <v>0</v>
      </c>
      <c r="AA10">
        <v>0</v>
      </c>
      <c r="AB10">
        <v>0</v>
      </c>
      <c r="AC10">
        <v>0</v>
      </c>
      <c r="AF10">
        <v>0</v>
      </c>
      <c r="AO10" t="s">
        <v>67</v>
      </c>
      <c r="AP10" t="s">
        <v>68</v>
      </c>
      <c r="AR10">
        <v>0</v>
      </c>
      <c r="AS10">
        <v>0</v>
      </c>
      <c r="AT10">
        <v>0</v>
      </c>
      <c r="AU10">
        <v>0</v>
      </c>
      <c r="AV10">
        <v>0</v>
      </c>
      <c r="AW10">
        <v>0</v>
      </c>
      <c r="BA10" t="s">
        <v>63</v>
      </c>
      <c r="BB10" t="s">
        <v>4443</v>
      </c>
      <c r="BC10">
        <v>0</v>
      </c>
      <c r="BE10" t="s">
        <v>68</v>
      </c>
      <c r="BH10" t="s">
        <v>69</v>
      </c>
    </row>
    <row r="11" spans="1:61" x14ac:dyDescent="0.35">
      <c r="A11" t="s">
        <v>58</v>
      </c>
      <c r="B11">
        <v>10000</v>
      </c>
      <c r="C11">
        <v>20000</v>
      </c>
      <c r="D11" s="2">
        <v>45754</v>
      </c>
      <c r="E11" t="s">
        <v>59</v>
      </c>
      <c r="F11" t="s">
        <v>60</v>
      </c>
      <c r="G11" t="s">
        <v>61</v>
      </c>
      <c r="I11">
        <v>1</v>
      </c>
      <c r="J11" t="s">
        <v>183</v>
      </c>
      <c r="K11" s="7" t="s">
        <v>70</v>
      </c>
      <c r="L11" t="s">
        <v>6044</v>
      </c>
      <c r="M11" t="s">
        <v>71</v>
      </c>
      <c r="N11" t="s">
        <v>3838</v>
      </c>
      <c r="O11" s="3">
        <v>48125</v>
      </c>
      <c r="R11" s="2">
        <v>45748</v>
      </c>
      <c r="T11">
        <v>8</v>
      </c>
      <c r="U11" s="3">
        <v>385000</v>
      </c>
      <c r="V11" t="s">
        <v>65</v>
      </c>
      <c r="W11" t="s">
        <v>66</v>
      </c>
      <c r="X11">
        <v>0</v>
      </c>
      <c r="Y11" s="3">
        <v>385000</v>
      </c>
      <c r="Z11">
        <v>0</v>
      </c>
      <c r="AA11">
        <v>0</v>
      </c>
      <c r="AB11">
        <v>0</v>
      </c>
      <c r="AC11">
        <v>0</v>
      </c>
      <c r="AF11">
        <v>0</v>
      </c>
      <c r="AO11" t="s">
        <v>67</v>
      </c>
      <c r="AP11" t="s">
        <v>68</v>
      </c>
      <c r="AR11">
        <v>0</v>
      </c>
      <c r="AS11">
        <v>0</v>
      </c>
      <c r="AT11">
        <v>0</v>
      </c>
      <c r="AU11">
        <v>0</v>
      </c>
      <c r="AV11">
        <v>0</v>
      </c>
      <c r="AW11">
        <v>0</v>
      </c>
      <c r="BA11" t="s">
        <v>63</v>
      </c>
      <c r="BB11" t="s">
        <v>4443</v>
      </c>
      <c r="BC11">
        <v>0</v>
      </c>
      <c r="BE11" t="s">
        <v>68</v>
      </c>
      <c r="BH11" t="s">
        <v>69</v>
      </c>
    </row>
    <row r="12" spans="1:61" x14ac:dyDescent="0.35">
      <c r="A12" t="s">
        <v>72</v>
      </c>
      <c r="B12">
        <v>10000</v>
      </c>
      <c r="C12">
        <v>10000</v>
      </c>
      <c r="D12" s="2">
        <v>45750</v>
      </c>
      <c r="E12" t="s">
        <v>59</v>
      </c>
      <c r="F12" s="4">
        <v>0.44218750000000001</v>
      </c>
      <c r="G12">
        <v>502200327</v>
      </c>
      <c r="I12">
        <v>1</v>
      </c>
      <c r="J12" t="s">
        <v>183</v>
      </c>
      <c r="K12">
        <v>59</v>
      </c>
      <c r="L12" t="s">
        <v>6045</v>
      </c>
      <c r="M12" t="s">
        <v>73</v>
      </c>
      <c r="N12" t="s">
        <v>3811</v>
      </c>
      <c r="O12" s="3">
        <v>32000</v>
      </c>
      <c r="R12" s="2">
        <v>45748</v>
      </c>
      <c r="T12">
        <v>18</v>
      </c>
      <c r="U12" s="3">
        <v>576000</v>
      </c>
      <c r="V12" t="s">
        <v>65</v>
      </c>
      <c r="W12">
        <v>7062430001</v>
      </c>
      <c r="X12">
        <v>0</v>
      </c>
      <c r="Y12" s="3">
        <v>552000</v>
      </c>
      <c r="Z12" s="3">
        <v>24000</v>
      </c>
      <c r="AA12">
        <v>0</v>
      </c>
      <c r="AB12">
        <v>0</v>
      </c>
      <c r="AC12">
        <v>0</v>
      </c>
      <c r="AF12">
        <v>0</v>
      </c>
      <c r="AO12" t="s">
        <v>74</v>
      </c>
      <c r="AP12" t="s">
        <v>75</v>
      </c>
      <c r="AR12">
        <v>0</v>
      </c>
      <c r="AS12">
        <v>0</v>
      </c>
      <c r="AT12">
        <v>0</v>
      </c>
      <c r="AU12">
        <v>0</v>
      </c>
      <c r="AV12">
        <v>0</v>
      </c>
      <c r="AW12">
        <v>0</v>
      </c>
      <c r="BA12" t="s">
        <v>63</v>
      </c>
      <c r="BB12" t="s">
        <v>4444</v>
      </c>
      <c r="BC12">
        <v>0</v>
      </c>
      <c r="BE12" t="s">
        <v>75</v>
      </c>
      <c r="BH12" t="s">
        <v>76</v>
      </c>
    </row>
    <row r="13" spans="1:61" x14ac:dyDescent="0.35">
      <c r="A13" t="s">
        <v>206</v>
      </c>
      <c r="B13">
        <v>10000</v>
      </c>
      <c r="C13">
        <v>10000</v>
      </c>
      <c r="D13" s="2">
        <v>45749</v>
      </c>
      <c r="E13" t="s">
        <v>59</v>
      </c>
      <c r="F13" t="s">
        <v>207</v>
      </c>
      <c r="G13" t="s">
        <v>208</v>
      </c>
      <c r="I13">
        <v>1</v>
      </c>
      <c r="J13" t="s">
        <v>183</v>
      </c>
      <c r="K13">
        <v>61</v>
      </c>
      <c r="L13" t="s">
        <v>6046</v>
      </c>
      <c r="M13" t="s">
        <v>209</v>
      </c>
      <c r="N13" t="s">
        <v>3802</v>
      </c>
      <c r="O13">
        <v>500</v>
      </c>
      <c r="R13" s="2">
        <v>45748</v>
      </c>
      <c r="T13">
        <v>1</v>
      </c>
      <c r="U13">
        <v>500</v>
      </c>
      <c r="V13" t="s">
        <v>65</v>
      </c>
      <c r="W13">
        <v>701684070001</v>
      </c>
      <c r="X13">
        <v>0</v>
      </c>
      <c r="Y13">
        <v>500</v>
      </c>
      <c r="Z13">
        <v>0</v>
      </c>
      <c r="AA13">
        <v>0</v>
      </c>
      <c r="AB13">
        <v>0</v>
      </c>
      <c r="AC13">
        <v>0</v>
      </c>
      <c r="AF13">
        <v>0</v>
      </c>
      <c r="AO13">
        <v>70168407</v>
      </c>
      <c r="AP13" t="s">
        <v>210</v>
      </c>
      <c r="AR13">
        <v>0</v>
      </c>
      <c r="AS13">
        <v>0</v>
      </c>
      <c r="AT13">
        <v>0</v>
      </c>
      <c r="AU13">
        <v>0</v>
      </c>
      <c r="AV13">
        <v>0</v>
      </c>
      <c r="AW13">
        <v>0</v>
      </c>
      <c r="BA13" t="s">
        <v>63</v>
      </c>
      <c r="BB13" t="s">
        <v>211</v>
      </c>
      <c r="BC13">
        <v>0</v>
      </c>
      <c r="BE13" t="s">
        <v>210</v>
      </c>
      <c r="BH13" t="s">
        <v>212</v>
      </c>
    </row>
    <row r="14" spans="1:61" x14ac:dyDescent="0.35">
      <c r="A14" t="s">
        <v>213</v>
      </c>
      <c r="B14">
        <v>10000</v>
      </c>
      <c r="C14">
        <v>10000</v>
      </c>
      <c r="D14" s="2">
        <v>45749</v>
      </c>
      <c r="E14" t="s">
        <v>59</v>
      </c>
      <c r="F14" t="s">
        <v>214</v>
      </c>
      <c r="G14" t="s">
        <v>215</v>
      </c>
      <c r="I14">
        <v>1</v>
      </c>
      <c r="J14" t="s">
        <v>183</v>
      </c>
      <c r="K14">
        <v>78</v>
      </c>
      <c r="L14" t="s">
        <v>6047</v>
      </c>
      <c r="M14" t="s">
        <v>216</v>
      </c>
      <c r="N14" t="s">
        <v>3803</v>
      </c>
      <c r="O14" s="3">
        <v>1000</v>
      </c>
      <c r="R14" s="2">
        <v>45748</v>
      </c>
      <c r="T14">
        <v>3</v>
      </c>
      <c r="U14" s="3">
        <v>3000</v>
      </c>
      <c r="V14" t="s">
        <v>65</v>
      </c>
      <c r="W14">
        <v>4.4017008600401997E+17</v>
      </c>
      <c r="X14">
        <v>0</v>
      </c>
      <c r="Y14" s="3">
        <v>3000</v>
      </c>
      <c r="Z14">
        <v>0</v>
      </c>
      <c r="AA14">
        <v>0</v>
      </c>
      <c r="AB14">
        <v>0</v>
      </c>
      <c r="AC14">
        <v>0</v>
      </c>
      <c r="AF14">
        <v>0</v>
      </c>
      <c r="AO14">
        <v>44017008600402</v>
      </c>
      <c r="AP14" t="s">
        <v>217</v>
      </c>
      <c r="AR14">
        <v>0</v>
      </c>
      <c r="AS14">
        <v>0</v>
      </c>
      <c r="AT14">
        <v>0</v>
      </c>
      <c r="AU14">
        <v>0</v>
      </c>
      <c r="AV14">
        <v>0</v>
      </c>
      <c r="AW14">
        <v>0</v>
      </c>
      <c r="BA14" t="s">
        <v>63</v>
      </c>
      <c r="BB14" t="s">
        <v>218</v>
      </c>
      <c r="BC14">
        <v>0</v>
      </c>
      <c r="BE14" t="s">
        <v>217</v>
      </c>
      <c r="BH14" t="s">
        <v>219</v>
      </c>
    </row>
    <row r="15" spans="1:61" x14ac:dyDescent="0.35">
      <c r="A15" t="s">
        <v>220</v>
      </c>
      <c r="B15">
        <v>10000</v>
      </c>
      <c r="C15">
        <v>40000</v>
      </c>
      <c r="D15" s="2">
        <v>45749</v>
      </c>
      <c r="E15" t="s">
        <v>59</v>
      </c>
      <c r="F15" t="s">
        <v>78</v>
      </c>
      <c r="G15" t="s">
        <v>221</v>
      </c>
      <c r="I15">
        <v>2</v>
      </c>
      <c r="J15" t="s">
        <v>183</v>
      </c>
      <c r="K15">
        <v>60</v>
      </c>
      <c r="L15" t="s">
        <v>6048</v>
      </c>
      <c r="M15" t="s">
        <v>222</v>
      </c>
      <c r="N15" t="s">
        <v>3835</v>
      </c>
      <c r="O15">
        <v>750</v>
      </c>
      <c r="R15" s="2">
        <v>45748</v>
      </c>
      <c r="T15">
        <v>2</v>
      </c>
      <c r="U15" s="3">
        <v>1500</v>
      </c>
      <c r="V15" t="s">
        <v>65</v>
      </c>
      <c r="W15" t="s">
        <v>223</v>
      </c>
      <c r="X15">
        <v>0</v>
      </c>
      <c r="Y15">
        <v>429</v>
      </c>
      <c r="Z15" s="3">
        <v>1071</v>
      </c>
      <c r="AA15">
        <v>0</v>
      </c>
      <c r="AB15">
        <v>0</v>
      </c>
      <c r="AC15">
        <v>0</v>
      </c>
      <c r="AF15">
        <v>0</v>
      </c>
      <c r="AO15" t="s">
        <v>224</v>
      </c>
      <c r="AP15" t="s">
        <v>225</v>
      </c>
      <c r="AR15">
        <v>0</v>
      </c>
      <c r="AS15">
        <v>0</v>
      </c>
      <c r="AT15">
        <v>0</v>
      </c>
      <c r="AU15">
        <v>0</v>
      </c>
      <c r="AV15">
        <v>0</v>
      </c>
      <c r="AW15">
        <v>0</v>
      </c>
      <c r="BA15" t="s">
        <v>63</v>
      </c>
      <c r="BB15" t="s">
        <v>226</v>
      </c>
      <c r="BC15">
        <v>0</v>
      </c>
      <c r="BE15" t="s">
        <v>225</v>
      </c>
      <c r="BH15" t="s">
        <v>227</v>
      </c>
    </row>
    <row r="16" spans="1:61" x14ac:dyDescent="0.35">
      <c r="A16" t="s">
        <v>228</v>
      </c>
      <c r="B16">
        <v>10000</v>
      </c>
      <c r="C16">
        <v>10000</v>
      </c>
      <c r="D16" s="2">
        <v>45748</v>
      </c>
      <c r="E16" t="s">
        <v>59</v>
      </c>
      <c r="F16" t="s">
        <v>229</v>
      </c>
      <c r="G16" t="s">
        <v>230</v>
      </c>
      <c r="I16">
        <v>1</v>
      </c>
      <c r="J16" t="s">
        <v>183</v>
      </c>
      <c r="K16">
        <v>46</v>
      </c>
      <c r="L16" t="s">
        <v>6049</v>
      </c>
      <c r="M16" t="s">
        <v>231</v>
      </c>
      <c r="N16" t="s">
        <v>3809</v>
      </c>
      <c r="O16" s="3">
        <v>3000</v>
      </c>
      <c r="R16" s="2">
        <v>45748</v>
      </c>
      <c r="T16">
        <v>1</v>
      </c>
      <c r="U16" s="3">
        <v>3000</v>
      </c>
      <c r="V16" t="s">
        <v>65</v>
      </c>
      <c r="W16" t="s">
        <v>232</v>
      </c>
      <c r="X16">
        <v>0</v>
      </c>
      <c r="Y16" s="3">
        <v>3000</v>
      </c>
      <c r="Z16">
        <v>0</v>
      </c>
      <c r="AA16">
        <v>0</v>
      </c>
      <c r="AB16">
        <v>0</v>
      </c>
      <c r="AC16">
        <v>0</v>
      </c>
      <c r="AF16">
        <v>0</v>
      </c>
      <c r="AO16" t="s">
        <v>233</v>
      </c>
      <c r="AP16" t="s">
        <v>234</v>
      </c>
      <c r="AR16">
        <v>0</v>
      </c>
      <c r="AS16">
        <v>0</v>
      </c>
      <c r="AT16">
        <v>0</v>
      </c>
      <c r="AU16">
        <v>0</v>
      </c>
      <c r="AV16">
        <v>0</v>
      </c>
      <c r="AW16">
        <v>0</v>
      </c>
      <c r="BA16" t="s">
        <v>63</v>
      </c>
      <c r="BB16" t="s">
        <v>235</v>
      </c>
      <c r="BC16">
        <v>0</v>
      </c>
      <c r="BE16" t="s">
        <v>234</v>
      </c>
      <c r="BH16" t="s">
        <v>236</v>
      </c>
    </row>
    <row r="17" spans="1:60" x14ac:dyDescent="0.35">
      <c r="A17" t="s">
        <v>77</v>
      </c>
      <c r="B17">
        <v>10000</v>
      </c>
      <c r="C17">
        <v>20000</v>
      </c>
      <c r="D17" s="2">
        <v>45749</v>
      </c>
      <c r="E17" t="s">
        <v>59</v>
      </c>
      <c r="F17" t="s">
        <v>78</v>
      </c>
      <c r="G17" t="s">
        <v>79</v>
      </c>
      <c r="I17">
        <v>1</v>
      </c>
      <c r="J17" t="s">
        <v>183</v>
      </c>
      <c r="K17">
        <v>94</v>
      </c>
      <c r="L17" t="s">
        <v>6050</v>
      </c>
      <c r="M17" t="s">
        <v>81</v>
      </c>
      <c r="N17" t="s">
        <v>3825</v>
      </c>
      <c r="O17" s="3">
        <v>10000</v>
      </c>
      <c r="R17" s="2">
        <v>45748</v>
      </c>
      <c r="T17">
        <v>4</v>
      </c>
      <c r="U17" s="3">
        <v>40000</v>
      </c>
      <c r="V17" t="s">
        <v>65</v>
      </c>
      <c r="W17" t="s">
        <v>82</v>
      </c>
      <c r="X17">
        <v>0</v>
      </c>
      <c r="Y17" s="3">
        <v>40000</v>
      </c>
      <c r="Z17">
        <v>0</v>
      </c>
      <c r="AA17">
        <v>0</v>
      </c>
      <c r="AB17">
        <v>0</v>
      </c>
      <c r="AC17">
        <v>0</v>
      </c>
      <c r="AF17">
        <v>0</v>
      </c>
      <c r="AO17" t="s">
        <v>83</v>
      </c>
      <c r="AP17" t="s">
        <v>84</v>
      </c>
      <c r="AR17">
        <v>0</v>
      </c>
      <c r="AS17">
        <v>0</v>
      </c>
      <c r="AT17">
        <v>0</v>
      </c>
      <c r="AU17">
        <v>0</v>
      </c>
      <c r="AV17">
        <v>0</v>
      </c>
      <c r="AW17">
        <v>0</v>
      </c>
      <c r="BA17" t="s">
        <v>63</v>
      </c>
      <c r="BB17" t="s">
        <v>4445</v>
      </c>
      <c r="BC17">
        <v>0</v>
      </c>
      <c r="BE17" t="s">
        <v>84</v>
      </c>
      <c r="BH17" t="s">
        <v>85</v>
      </c>
    </row>
    <row r="18" spans="1:60" x14ac:dyDescent="0.35">
      <c r="A18" t="s">
        <v>86</v>
      </c>
      <c r="B18">
        <v>10000</v>
      </c>
      <c r="C18">
        <v>10000</v>
      </c>
      <c r="D18" s="2">
        <v>45749</v>
      </c>
      <c r="E18" t="s">
        <v>59</v>
      </c>
      <c r="F18" t="s">
        <v>87</v>
      </c>
      <c r="G18" t="s">
        <v>79</v>
      </c>
      <c r="I18">
        <v>1</v>
      </c>
      <c r="J18" t="s">
        <v>183</v>
      </c>
      <c r="K18">
        <v>94</v>
      </c>
      <c r="L18" t="s">
        <v>6050</v>
      </c>
      <c r="M18" t="s">
        <v>81</v>
      </c>
      <c r="N18" t="s">
        <v>3825</v>
      </c>
      <c r="O18" s="3">
        <v>10000</v>
      </c>
      <c r="R18" s="2">
        <v>45748</v>
      </c>
      <c r="T18">
        <v>4</v>
      </c>
      <c r="U18" s="3">
        <v>40000</v>
      </c>
      <c r="V18" t="s">
        <v>65</v>
      </c>
      <c r="W18" t="s">
        <v>82</v>
      </c>
      <c r="X18">
        <v>0</v>
      </c>
      <c r="Y18" s="3">
        <v>40000</v>
      </c>
      <c r="Z18">
        <v>0</v>
      </c>
      <c r="AA18">
        <v>0</v>
      </c>
      <c r="AB18">
        <v>0</v>
      </c>
      <c r="AC18">
        <v>0</v>
      </c>
      <c r="AF18">
        <v>0</v>
      </c>
      <c r="AO18" t="s">
        <v>83</v>
      </c>
      <c r="AP18" t="s">
        <v>84</v>
      </c>
      <c r="AR18">
        <v>0</v>
      </c>
      <c r="AS18">
        <v>0</v>
      </c>
      <c r="AT18">
        <v>0</v>
      </c>
      <c r="AU18">
        <v>0</v>
      </c>
      <c r="AV18">
        <v>0</v>
      </c>
      <c r="AW18">
        <v>0</v>
      </c>
      <c r="BA18" t="s">
        <v>63</v>
      </c>
      <c r="BB18" t="s">
        <v>4446</v>
      </c>
      <c r="BC18">
        <v>0</v>
      </c>
      <c r="BE18" t="s">
        <v>84</v>
      </c>
      <c r="BH18" t="s">
        <v>88</v>
      </c>
    </row>
    <row r="19" spans="1:60" x14ac:dyDescent="0.35">
      <c r="A19" t="s">
        <v>237</v>
      </c>
      <c r="B19">
        <v>10000</v>
      </c>
      <c r="C19">
        <v>20000</v>
      </c>
      <c r="D19" s="2">
        <v>45749</v>
      </c>
      <c r="E19" t="s">
        <v>59</v>
      </c>
      <c r="F19" s="4">
        <v>0.47717592592592595</v>
      </c>
      <c r="G19" t="s">
        <v>238</v>
      </c>
      <c r="I19">
        <v>2</v>
      </c>
      <c r="J19" t="s">
        <v>183</v>
      </c>
      <c r="K19">
        <v>60</v>
      </c>
      <c r="L19" t="s">
        <v>6048</v>
      </c>
      <c r="M19" t="s">
        <v>222</v>
      </c>
      <c r="N19" t="s">
        <v>3835</v>
      </c>
      <c r="O19" s="3">
        <v>7000</v>
      </c>
      <c r="R19" s="2">
        <v>45748</v>
      </c>
      <c r="T19">
        <v>1</v>
      </c>
      <c r="U19" s="3">
        <v>7000</v>
      </c>
      <c r="V19" t="s">
        <v>65</v>
      </c>
      <c r="W19" t="s">
        <v>239</v>
      </c>
      <c r="X19">
        <v>0</v>
      </c>
      <c r="Y19" s="3">
        <v>5000</v>
      </c>
      <c r="Z19" s="3">
        <v>2000</v>
      </c>
      <c r="AA19">
        <v>0</v>
      </c>
      <c r="AB19">
        <v>0</v>
      </c>
      <c r="AC19">
        <v>0</v>
      </c>
      <c r="AF19">
        <v>0</v>
      </c>
      <c r="AO19" t="s">
        <v>240</v>
      </c>
      <c r="AP19" t="s">
        <v>162</v>
      </c>
      <c r="AR19">
        <v>0</v>
      </c>
      <c r="AS19">
        <v>0</v>
      </c>
      <c r="AT19">
        <v>0</v>
      </c>
      <c r="AU19">
        <v>0</v>
      </c>
      <c r="AV19">
        <v>0</v>
      </c>
      <c r="AW19">
        <v>0</v>
      </c>
      <c r="BA19" t="s">
        <v>63</v>
      </c>
      <c r="BB19" t="s">
        <v>241</v>
      </c>
      <c r="BC19">
        <v>0</v>
      </c>
      <c r="BE19" t="s">
        <v>162</v>
      </c>
      <c r="BH19" t="s">
        <v>242</v>
      </c>
    </row>
    <row r="20" spans="1:60" x14ac:dyDescent="0.35">
      <c r="A20" t="s">
        <v>243</v>
      </c>
      <c r="B20">
        <v>10000</v>
      </c>
      <c r="C20">
        <v>10000</v>
      </c>
      <c r="D20" s="2">
        <v>45749</v>
      </c>
      <c r="E20" t="s">
        <v>59</v>
      </c>
      <c r="F20" t="s">
        <v>78</v>
      </c>
      <c r="G20" t="s">
        <v>79</v>
      </c>
      <c r="I20">
        <v>1</v>
      </c>
      <c r="J20" t="s">
        <v>183</v>
      </c>
      <c r="K20">
        <v>94</v>
      </c>
      <c r="L20" t="s">
        <v>6050</v>
      </c>
      <c r="M20" t="s">
        <v>81</v>
      </c>
      <c r="N20" t="s">
        <v>3825</v>
      </c>
      <c r="O20">
        <v>250</v>
      </c>
      <c r="R20" s="2">
        <v>45748</v>
      </c>
      <c r="T20">
        <v>4</v>
      </c>
      <c r="U20" s="3">
        <v>1000</v>
      </c>
      <c r="V20" t="s">
        <v>65</v>
      </c>
      <c r="W20" t="s">
        <v>82</v>
      </c>
      <c r="X20">
        <v>0</v>
      </c>
      <c r="Y20" s="3">
        <v>1000</v>
      </c>
      <c r="Z20">
        <v>0</v>
      </c>
      <c r="AA20">
        <v>0</v>
      </c>
      <c r="AB20">
        <v>0</v>
      </c>
      <c r="AC20">
        <v>0</v>
      </c>
      <c r="AF20">
        <v>0</v>
      </c>
      <c r="AO20" t="s">
        <v>83</v>
      </c>
      <c r="AP20" t="s">
        <v>244</v>
      </c>
      <c r="AR20">
        <v>0</v>
      </c>
      <c r="AS20">
        <v>0</v>
      </c>
      <c r="AT20">
        <v>0</v>
      </c>
      <c r="AU20">
        <v>0</v>
      </c>
      <c r="AV20">
        <v>0</v>
      </c>
      <c r="AW20">
        <v>0</v>
      </c>
      <c r="BA20" t="s">
        <v>63</v>
      </c>
      <c r="BB20" t="s">
        <v>245</v>
      </c>
      <c r="BC20">
        <v>0</v>
      </c>
      <c r="BE20" t="s">
        <v>244</v>
      </c>
      <c r="BH20" t="s">
        <v>246</v>
      </c>
    </row>
    <row r="21" spans="1:60" x14ac:dyDescent="0.35">
      <c r="A21" t="s">
        <v>247</v>
      </c>
      <c r="B21">
        <v>10000</v>
      </c>
      <c r="C21">
        <v>10000</v>
      </c>
      <c r="D21" s="2">
        <v>45749</v>
      </c>
      <c r="E21" t="s">
        <v>59</v>
      </c>
      <c r="F21" t="s">
        <v>248</v>
      </c>
      <c r="G21" t="s">
        <v>249</v>
      </c>
      <c r="I21">
        <v>1</v>
      </c>
      <c r="J21" t="s">
        <v>183</v>
      </c>
      <c r="K21">
        <v>63</v>
      </c>
      <c r="L21" t="s">
        <v>6051</v>
      </c>
      <c r="M21" t="s">
        <v>136</v>
      </c>
      <c r="N21" t="s">
        <v>3850</v>
      </c>
      <c r="O21" s="3">
        <v>2500</v>
      </c>
      <c r="R21" s="2">
        <v>45748</v>
      </c>
      <c r="T21">
        <v>72</v>
      </c>
      <c r="U21" s="3">
        <v>180000</v>
      </c>
      <c r="V21" t="s">
        <v>65</v>
      </c>
      <c r="W21" t="s">
        <v>250</v>
      </c>
      <c r="X21">
        <v>0</v>
      </c>
      <c r="Y21" s="3">
        <v>180000</v>
      </c>
      <c r="Z21">
        <v>0</v>
      </c>
      <c r="AA21">
        <v>0</v>
      </c>
      <c r="AB21">
        <v>0</v>
      </c>
      <c r="AC21">
        <v>0</v>
      </c>
      <c r="AF21">
        <v>0</v>
      </c>
      <c r="AO21" t="s">
        <v>251</v>
      </c>
      <c r="AP21" t="s">
        <v>139</v>
      </c>
      <c r="AR21">
        <v>0</v>
      </c>
      <c r="AS21">
        <v>0</v>
      </c>
      <c r="AT21">
        <v>0</v>
      </c>
      <c r="AU21">
        <v>0</v>
      </c>
      <c r="AV21">
        <v>0</v>
      </c>
      <c r="AW21">
        <v>0</v>
      </c>
      <c r="BA21" t="s">
        <v>63</v>
      </c>
      <c r="BB21" t="s">
        <v>252</v>
      </c>
      <c r="BC21">
        <v>0</v>
      </c>
      <c r="BE21" t="s">
        <v>139</v>
      </c>
      <c r="BH21" t="s">
        <v>140</v>
      </c>
    </row>
    <row r="22" spans="1:60" x14ac:dyDescent="0.35">
      <c r="A22" t="s">
        <v>253</v>
      </c>
      <c r="B22">
        <v>10000</v>
      </c>
      <c r="C22">
        <v>10000</v>
      </c>
      <c r="D22" s="2">
        <v>45749</v>
      </c>
      <c r="E22" t="s">
        <v>59</v>
      </c>
      <c r="F22" t="s">
        <v>248</v>
      </c>
      <c r="G22">
        <v>1006323</v>
      </c>
      <c r="I22">
        <v>1</v>
      </c>
      <c r="J22" t="s">
        <v>183</v>
      </c>
      <c r="K22">
        <v>63</v>
      </c>
      <c r="L22" t="s">
        <v>6051</v>
      </c>
      <c r="M22" t="s">
        <v>136</v>
      </c>
      <c r="N22" t="s">
        <v>3850</v>
      </c>
      <c r="O22" s="3">
        <v>3334</v>
      </c>
      <c r="R22" s="2">
        <v>45748</v>
      </c>
      <c r="T22">
        <v>90</v>
      </c>
      <c r="U22" s="3">
        <v>300060</v>
      </c>
      <c r="V22" t="s">
        <v>65</v>
      </c>
      <c r="W22" t="s">
        <v>254</v>
      </c>
      <c r="X22">
        <v>0</v>
      </c>
      <c r="Y22" s="3">
        <v>300000</v>
      </c>
      <c r="Z22">
        <v>60</v>
      </c>
      <c r="AA22">
        <v>0</v>
      </c>
      <c r="AB22">
        <v>0</v>
      </c>
      <c r="AC22">
        <v>0</v>
      </c>
      <c r="AF22">
        <v>0</v>
      </c>
      <c r="AO22" t="s">
        <v>255</v>
      </c>
      <c r="AP22" t="s">
        <v>139</v>
      </c>
      <c r="AR22">
        <v>0</v>
      </c>
      <c r="AS22">
        <v>0</v>
      </c>
      <c r="AT22">
        <v>0</v>
      </c>
      <c r="AU22">
        <v>0</v>
      </c>
      <c r="AV22">
        <v>0</v>
      </c>
      <c r="AW22">
        <v>0</v>
      </c>
      <c r="BA22" t="s">
        <v>63</v>
      </c>
      <c r="BB22" t="s">
        <v>256</v>
      </c>
      <c r="BC22">
        <v>0</v>
      </c>
      <c r="BE22" t="s">
        <v>139</v>
      </c>
      <c r="BH22" t="s">
        <v>140</v>
      </c>
    </row>
    <row r="23" spans="1:60" x14ac:dyDescent="0.35">
      <c r="A23" t="s">
        <v>257</v>
      </c>
      <c r="B23">
        <v>10000</v>
      </c>
      <c r="C23">
        <v>10000</v>
      </c>
      <c r="D23" s="2">
        <v>45748</v>
      </c>
      <c r="E23" t="s">
        <v>59</v>
      </c>
      <c r="F23" t="s">
        <v>258</v>
      </c>
      <c r="G23" t="s">
        <v>182</v>
      </c>
      <c r="I23">
        <v>1</v>
      </c>
      <c r="J23" t="s">
        <v>183</v>
      </c>
      <c r="K23">
        <v>73</v>
      </c>
      <c r="L23" t="s">
        <v>6042</v>
      </c>
      <c r="M23" t="s">
        <v>184</v>
      </c>
      <c r="N23" t="s">
        <v>3845</v>
      </c>
      <c r="O23">
        <v>667</v>
      </c>
      <c r="R23" s="2">
        <v>45748</v>
      </c>
      <c r="T23">
        <v>30</v>
      </c>
      <c r="U23" s="3">
        <v>20010</v>
      </c>
      <c r="V23" t="s">
        <v>65</v>
      </c>
      <c r="W23" t="s">
        <v>185</v>
      </c>
      <c r="X23">
        <v>0</v>
      </c>
      <c r="Y23" s="3">
        <v>14334</v>
      </c>
      <c r="Z23" s="3">
        <v>5676</v>
      </c>
      <c r="AA23">
        <v>0</v>
      </c>
      <c r="AB23">
        <v>0</v>
      </c>
      <c r="AC23">
        <v>0</v>
      </c>
      <c r="AF23">
        <v>0</v>
      </c>
      <c r="AO23" t="s">
        <v>186</v>
      </c>
      <c r="AP23" t="s">
        <v>187</v>
      </c>
      <c r="AR23">
        <v>0</v>
      </c>
      <c r="AS23">
        <v>0</v>
      </c>
      <c r="AT23">
        <v>0</v>
      </c>
      <c r="AU23">
        <v>0</v>
      </c>
      <c r="AV23">
        <v>0</v>
      </c>
      <c r="AW23">
        <v>0</v>
      </c>
      <c r="BA23" t="s">
        <v>63</v>
      </c>
      <c r="BB23" t="s">
        <v>259</v>
      </c>
      <c r="BC23">
        <v>0</v>
      </c>
      <c r="BE23" t="s">
        <v>187</v>
      </c>
      <c r="BH23" t="s">
        <v>260</v>
      </c>
    </row>
    <row r="24" spans="1:60" x14ac:dyDescent="0.35">
      <c r="A24" t="s">
        <v>257</v>
      </c>
      <c r="B24">
        <v>10000</v>
      </c>
      <c r="C24">
        <v>20000</v>
      </c>
      <c r="D24" s="2">
        <v>45748</v>
      </c>
      <c r="E24" t="s">
        <v>59</v>
      </c>
      <c r="F24" t="s">
        <v>258</v>
      </c>
      <c r="G24" t="s">
        <v>182</v>
      </c>
      <c r="I24">
        <v>2</v>
      </c>
      <c r="J24" t="s">
        <v>183</v>
      </c>
      <c r="K24">
        <v>73</v>
      </c>
      <c r="L24" t="s">
        <v>6042</v>
      </c>
      <c r="M24" t="s">
        <v>184</v>
      </c>
      <c r="N24" t="s">
        <v>3845</v>
      </c>
      <c r="O24">
        <v>478</v>
      </c>
      <c r="R24" s="2">
        <v>45748</v>
      </c>
      <c r="T24">
        <v>30</v>
      </c>
      <c r="U24" s="3">
        <v>14340</v>
      </c>
      <c r="V24" t="s">
        <v>65</v>
      </c>
      <c r="W24" t="s">
        <v>185</v>
      </c>
      <c r="X24">
        <v>0</v>
      </c>
      <c r="Y24" s="3">
        <v>14334</v>
      </c>
      <c r="Z24">
        <v>6</v>
      </c>
      <c r="AA24">
        <v>0</v>
      </c>
      <c r="AB24">
        <v>0</v>
      </c>
      <c r="AC24">
        <v>0</v>
      </c>
      <c r="AF24">
        <v>0</v>
      </c>
      <c r="AO24" t="s">
        <v>186</v>
      </c>
      <c r="AP24" t="s">
        <v>187</v>
      </c>
      <c r="AR24">
        <v>0</v>
      </c>
      <c r="AS24">
        <v>0</v>
      </c>
      <c r="AT24">
        <v>0</v>
      </c>
      <c r="AU24">
        <v>0</v>
      </c>
      <c r="AV24">
        <v>0</v>
      </c>
      <c r="AW24">
        <v>0</v>
      </c>
      <c r="BA24" t="s">
        <v>63</v>
      </c>
      <c r="BB24" t="s">
        <v>259</v>
      </c>
      <c r="BC24">
        <v>0</v>
      </c>
      <c r="BE24" t="s">
        <v>187</v>
      </c>
      <c r="BH24" t="s">
        <v>260</v>
      </c>
    </row>
    <row r="25" spans="1:60" x14ac:dyDescent="0.35">
      <c r="A25" t="s">
        <v>261</v>
      </c>
      <c r="B25">
        <v>10000</v>
      </c>
      <c r="C25">
        <v>10000</v>
      </c>
      <c r="D25" s="2">
        <v>45748</v>
      </c>
      <c r="E25" t="s">
        <v>59</v>
      </c>
      <c r="F25" t="s">
        <v>262</v>
      </c>
      <c r="G25" t="s">
        <v>208</v>
      </c>
      <c r="I25">
        <v>1</v>
      </c>
      <c r="J25" t="s">
        <v>183</v>
      </c>
      <c r="K25">
        <v>61</v>
      </c>
      <c r="L25" t="s">
        <v>6046</v>
      </c>
      <c r="M25" t="s">
        <v>209</v>
      </c>
      <c r="N25" t="s">
        <v>3802</v>
      </c>
      <c r="O25" s="3">
        <v>3500</v>
      </c>
      <c r="R25" s="2">
        <v>45748</v>
      </c>
      <c r="T25">
        <v>1</v>
      </c>
      <c r="U25" s="3">
        <v>3500</v>
      </c>
      <c r="V25" t="s">
        <v>65</v>
      </c>
      <c r="W25">
        <v>701684140001</v>
      </c>
      <c r="X25">
        <v>0</v>
      </c>
      <c r="Y25" s="3">
        <v>3500</v>
      </c>
      <c r="Z25">
        <v>0</v>
      </c>
      <c r="AA25">
        <v>0</v>
      </c>
      <c r="AB25">
        <v>0</v>
      </c>
      <c r="AC25">
        <v>0</v>
      </c>
      <c r="AF25">
        <v>0</v>
      </c>
      <c r="AO25">
        <v>70168414</v>
      </c>
      <c r="AP25" t="s">
        <v>210</v>
      </c>
      <c r="AR25">
        <v>0</v>
      </c>
      <c r="AS25">
        <v>0</v>
      </c>
      <c r="AT25">
        <v>0</v>
      </c>
      <c r="AU25">
        <v>0</v>
      </c>
      <c r="AV25">
        <v>0</v>
      </c>
      <c r="AW25">
        <v>0</v>
      </c>
      <c r="BA25" t="s">
        <v>63</v>
      </c>
      <c r="BB25" t="s">
        <v>263</v>
      </c>
      <c r="BC25">
        <v>0</v>
      </c>
      <c r="BE25" t="s">
        <v>210</v>
      </c>
      <c r="BH25" t="s">
        <v>264</v>
      </c>
    </row>
    <row r="26" spans="1:60" x14ac:dyDescent="0.35">
      <c r="A26" t="s">
        <v>265</v>
      </c>
      <c r="B26">
        <v>10000</v>
      </c>
      <c r="C26">
        <v>10000</v>
      </c>
      <c r="D26" s="2">
        <v>45749</v>
      </c>
      <c r="E26" t="s">
        <v>59</v>
      </c>
      <c r="F26" t="s">
        <v>134</v>
      </c>
      <c r="G26" t="s">
        <v>249</v>
      </c>
      <c r="I26">
        <v>1</v>
      </c>
      <c r="J26" t="s">
        <v>183</v>
      </c>
      <c r="K26">
        <v>63</v>
      </c>
      <c r="L26" t="s">
        <v>6051</v>
      </c>
      <c r="M26" t="s">
        <v>136</v>
      </c>
      <c r="N26" t="s">
        <v>3850</v>
      </c>
      <c r="O26" s="3">
        <v>4667</v>
      </c>
      <c r="R26" s="2">
        <v>45748</v>
      </c>
      <c r="T26">
        <v>90</v>
      </c>
      <c r="U26" s="3">
        <v>420030</v>
      </c>
      <c r="V26" t="s">
        <v>65</v>
      </c>
      <c r="W26" t="s">
        <v>266</v>
      </c>
      <c r="X26">
        <v>0</v>
      </c>
      <c r="Y26" s="3">
        <v>420000</v>
      </c>
      <c r="Z26">
        <v>30</v>
      </c>
      <c r="AA26">
        <v>0</v>
      </c>
      <c r="AB26">
        <v>0</v>
      </c>
      <c r="AC26">
        <v>0</v>
      </c>
      <c r="AF26">
        <v>0</v>
      </c>
      <c r="AO26" t="s">
        <v>267</v>
      </c>
      <c r="AP26" t="s">
        <v>139</v>
      </c>
      <c r="AR26">
        <v>0</v>
      </c>
      <c r="AS26">
        <v>0</v>
      </c>
      <c r="AT26">
        <v>0</v>
      </c>
      <c r="AU26">
        <v>0</v>
      </c>
      <c r="AV26">
        <v>0</v>
      </c>
      <c r="AW26">
        <v>0</v>
      </c>
      <c r="BA26" t="s">
        <v>63</v>
      </c>
      <c r="BB26" t="s">
        <v>268</v>
      </c>
      <c r="BC26">
        <v>0</v>
      </c>
      <c r="BE26" t="s">
        <v>139</v>
      </c>
      <c r="BH26" t="s">
        <v>140</v>
      </c>
    </row>
    <row r="27" spans="1:60" x14ac:dyDescent="0.35">
      <c r="A27" t="s">
        <v>269</v>
      </c>
      <c r="B27">
        <v>10000</v>
      </c>
      <c r="C27">
        <v>10000</v>
      </c>
      <c r="D27" s="2">
        <v>45754</v>
      </c>
      <c r="E27" t="s">
        <v>59</v>
      </c>
      <c r="F27" t="s">
        <v>270</v>
      </c>
      <c r="G27" t="s">
        <v>271</v>
      </c>
      <c r="I27">
        <v>1</v>
      </c>
      <c r="J27" t="s">
        <v>183</v>
      </c>
      <c r="K27">
        <v>70</v>
      </c>
      <c r="L27" t="s">
        <v>6051</v>
      </c>
      <c r="M27" t="s">
        <v>272</v>
      </c>
      <c r="N27" t="s">
        <v>3812</v>
      </c>
      <c r="O27" s="3">
        <v>60000</v>
      </c>
      <c r="R27" s="2">
        <v>45748</v>
      </c>
      <c r="T27">
        <v>2</v>
      </c>
      <c r="U27" s="3">
        <v>120000</v>
      </c>
      <c r="V27" t="s">
        <v>65</v>
      </c>
      <c r="W27" t="s">
        <v>273</v>
      </c>
      <c r="X27">
        <v>0</v>
      </c>
      <c r="Y27" s="3">
        <v>120000</v>
      </c>
      <c r="Z27">
        <v>0</v>
      </c>
      <c r="AA27">
        <v>0</v>
      </c>
      <c r="AB27">
        <v>0</v>
      </c>
      <c r="AC27">
        <v>0</v>
      </c>
      <c r="AF27">
        <v>0</v>
      </c>
      <c r="AO27" t="s">
        <v>274</v>
      </c>
      <c r="AP27" t="s">
        <v>275</v>
      </c>
      <c r="AR27">
        <v>0</v>
      </c>
      <c r="AS27">
        <v>0</v>
      </c>
      <c r="AT27">
        <v>0</v>
      </c>
      <c r="AU27">
        <v>0</v>
      </c>
      <c r="AV27">
        <v>0</v>
      </c>
      <c r="AW27">
        <v>0</v>
      </c>
      <c r="BA27" t="s">
        <v>63</v>
      </c>
      <c r="BB27" t="s">
        <v>276</v>
      </c>
      <c r="BC27">
        <v>0</v>
      </c>
      <c r="BE27" t="s">
        <v>275</v>
      </c>
      <c r="BH27" t="s">
        <v>277</v>
      </c>
    </row>
    <row r="28" spans="1:60" x14ac:dyDescent="0.35">
      <c r="A28" t="s">
        <v>278</v>
      </c>
      <c r="B28">
        <v>10000</v>
      </c>
      <c r="C28">
        <v>20000</v>
      </c>
      <c r="D28" s="2">
        <v>45749</v>
      </c>
      <c r="E28" t="s">
        <v>59</v>
      </c>
      <c r="F28" t="s">
        <v>279</v>
      </c>
      <c r="G28" t="s">
        <v>280</v>
      </c>
      <c r="I28">
        <v>2</v>
      </c>
      <c r="J28" t="s">
        <v>183</v>
      </c>
      <c r="K28">
        <v>100</v>
      </c>
      <c r="L28" t="s">
        <v>6052</v>
      </c>
      <c r="M28" t="s">
        <v>281</v>
      </c>
      <c r="N28" t="s">
        <v>3851</v>
      </c>
      <c r="O28">
        <v>600</v>
      </c>
      <c r="R28" s="2">
        <v>45748</v>
      </c>
      <c r="T28">
        <v>1</v>
      </c>
      <c r="U28">
        <v>600</v>
      </c>
      <c r="V28" t="s">
        <v>65</v>
      </c>
      <c r="W28">
        <v>104489220001</v>
      </c>
      <c r="X28">
        <v>0</v>
      </c>
      <c r="Y28">
        <v>500</v>
      </c>
      <c r="Z28">
        <v>100</v>
      </c>
      <c r="AA28">
        <v>0</v>
      </c>
      <c r="AB28">
        <v>0</v>
      </c>
      <c r="AC28">
        <v>0</v>
      </c>
      <c r="AF28">
        <v>0</v>
      </c>
      <c r="AO28">
        <v>10448922</v>
      </c>
      <c r="AP28" t="s">
        <v>282</v>
      </c>
      <c r="AR28">
        <v>0</v>
      </c>
      <c r="AS28">
        <v>0</v>
      </c>
      <c r="AT28">
        <v>0</v>
      </c>
      <c r="AU28">
        <v>0</v>
      </c>
      <c r="AV28">
        <v>0</v>
      </c>
      <c r="AW28">
        <v>0</v>
      </c>
      <c r="BA28" t="s">
        <v>63</v>
      </c>
      <c r="BB28" t="s">
        <v>283</v>
      </c>
      <c r="BC28">
        <v>0</v>
      </c>
      <c r="BE28" t="s">
        <v>282</v>
      </c>
      <c r="BH28" t="s">
        <v>284</v>
      </c>
    </row>
    <row r="29" spans="1:60" x14ac:dyDescent="0.35">
      <c r="A29" t="s">
        <v>285</v>
      </c>
      <c r="B29">
        <v>10000</v>
      </c>
      <c r="C29">
        <v>20000</v>
      </c>
      <c r="D29" s="2">
        <v>45749</v>
      </c>
      <c r="E29" t="s">
        <v>59</v>
      </c>
      <c r="F29" t="s">
        <v>279</v>
      </c>
      <c r="G29" t="s">
        <v>280</v>
      </c>
      <c r="I29">
        <v>2</v>
      </c>
      <c r="J29" t="s">
        <v>183</v>
      </c>
      <c r="K29">
        <v>100</v>
      </c>
      <c r="L29" t="s">
        <v>6052</v>
      </c>
      <c r="M29" t="s">
        <v>281</v>
      </c>
      <c r="N29" t="s">
        <v>3851</v>
      </c>
      <c r="O29">
        <v>20</v>
      </c>
      <c r="R29" s="2">
        <v>45748</v>
      </c>
      <c r="T29">
        <v>1</v>
      </c>
      <c r="U29">
        <v>20</v>
      </c>
      <c r="V29" t="s">
        <v>65</v>
      </c>
      <c r="W29">
        <v>104489220001</v>
      </c>
      <c r="X29">
        <v>0</v>
      </c>
      <c r="Y29">
        <v>20</v>
      </c>
      <c r="Z29">
        <v>0</v>
      </c>
      <c r="AA29">
        <v>0</v>
      </c>
      <c r="AB29">
        <v>0</v>
      </c>
      <c r="AC29">
        <v>0</v>
      </c>
      <c r="AF29">
        <v>0</v>
      </c>
      <c r="AO29">
        <v>10448922</v>
      </c>
      <c r="AP29" t="s">
        <v>282</v>
      </c>
      <c r="AR29">
        <v>0</v>
      </c>
      <c r="AS29">
        <v>0</v>
      </c>
      <c r="AT29">
        <v>0</v>
      </c>
      <c r="AU29">
        <v>0</v>
      </c>
      <c r="AV29">
        <v>0</v>
      </c>
      <c r="AW29">
        <v>0</v>
      </c>
      <c r="BA29" t="s">
        <v>63</v>
      </c>
      <c r="BB29" t="s">
        <v>286</v>
      </c>
      <c r="BC29">
        <v>0</v>
      </c>
      <c r="BE29" t="s">
        <v>282</v>
      </c>
      <c r="BH29" t="s">
        <v>287</v>
      </c>
    </row>
    <row r="30" spans="1:60" x14ac:dyDescent="0.35">
      <c r="A30" t="s">
        <v>288</v>
      </c>
      <c r="B30">
        <v>10000</v>
      </c>
      <c r="C30">
        <v>10000</v>
      </c>
      <c r="D30" s="2">
        <v>45748</v>
      </c>
      <c r="E30" t="s">
        <v>59</v>
      </c>
      <c r="F30" t="s">
        <v>289</v>
      </c>
      <c r="G30" t="s">
        <v>290</v>
      </c>
      <c r="I30">
        <v>1</v>
      </c>
      <c r="J30" t="s">
        <v>183</v>
      </c>
      <c r="K30">
        <v>61</v>
      </c>
      <c r="L30" t="s">
        <v>6046</v>
      </c>
      <c r="M30" t="s">
        <v>209</v>
      </c>
      <c r="N30" t="s">
        <v>3802</v>
      </c>
      <c r="O30">
        <v>100</v>
      </c>
      <c r="R30" s="2">
        <v>45748</v>
      </c>
      <c r="T30">
        <v>1</v>
      </c>
      <c r="U30">
        <v>100</v>
      </c>
      <c r="V30" t="s">
        <v>65</v>
      </c>
      <c r="W30" t="s">
        <v>291</v>
      </c>
      <c r="X30">
        <v>0</v>
      </c>
      <c r="Y30">
        <v>100</v>
      </c>
      <c r="Z30">
        <v>0</v>
      </c>
      <c r="AA30">
        <v>0</v>
      </c>
      <c r="AB30">
        <v>0</v>
      </c>
      <c r="AC30">
        <v>0</v>
      </c>
      <c r="AF30">
        <v>0</v>
      </c>
      <c r="AO30" t="s">
        <v>292</v>
      </c>
      <c r="AP30" t="s">
        <v>293</v>
      </c>
      <c r="AR30">
        <v>0</v>
      </c>
      <c r="AS30">
        <v>0</v>
      </c>
      <c r="AT30">
        <v>0</v>
      </c>
      <c r="AU30">
        <v>0</v>
      </c>
      <c r="AV30">
        <v>0</v>
      </c>
      <c r="AW30">
        <v>0</v>
      </c>
      <c r="BA30" t="s">
        <v>63</v>
      </c>
      <c r="BB30" t="s">
        <v>294</v>
      </c>
      <c r="BC30">
        <v>0</v>
      </c>
      <c r="BE30" t="s">
        <v>293</v>
      </c>
      <c r="BH30" t="s">
        <v>295</v>
      </c>
    </row>
    <row r="31" spans="1:60" x14ac:dyDescent="0.35">
      <c r="A31" t="s">
        <v>296</v>
      </c>
      <c r="B31">
        <v>10000</v>
      </c>
      <c r="C31">
        <v>20000</v>
      </c>
      <c r="D31" s="2">
        <v>45749</v>
      </c>
      <c r="E31" t="s">
        <v>59</v>
      </c>
      <c r="F31" t="s">
        <v>297</v>
      </c>
      <c r="G31" t="s">
        <v>298</v>
      </c>
      <c r="I31">
        <v>2</v>
      </c>
      <c r="J31" t="s">
        <v>183</v>
      </c>
      <c r="K31">
        <v>100</v>
      </c>
      <c r="L31" t="s">
        <v>6052</v>
      </c>
      <c r="M31" t="s">
        <v>281</v>
      </c>
      <c r="N31" t="s">
        <v>3851</v>
      </c>
      <c r="O31">
        <v>600</v>
      </c>
      <c r="R31" s="2">
        <v>45748</v>
      </c>
      <c r="T31">
        <v>1</v>
      </c>
      <c r="U31">
        <v>600</v>
      </c>
      <c r="V31" t="s">
        <v>65</v>
      </c>
      <c r="W31">
        <v>107355880001</v>
      </c>
      <c r="X31">
        <v>0</v>
      </c>
      <c r="Y31">
        <v>500</v>
      </c>
      <c r="Z31">
        <v>100</v>
      </c>
      <c r="AA31">
        <v>0</v>
      </c>
      <c r="AB31">
        <v>0</v>
      </c>
      <c r="AC31">
        <v>0</v>
      </c>
      <c r="AF31">
        <v>0</v>
      </c>
      <c r="AO31">
        <v>10735588</v>
      </c>
      <c r="AP31" t="s">
        <v>282</v>
      </c>
      <c r="AR31">
        <v>0</v>
      </c>
      <c r="AS31">
        <v>0</v>
      </c>
      <c r="AT31">
        <v>0</v>
      </c>
      <c r="AU31">
        <v>0</v>
      </c>
      <c r="AV31">
        <v>0</v>
      </c>
      <c r="AW31">
        <v>0</v>
      </c>
      <c r="BA31" t="s">
        <v>63</v>
      </c>
      <c r="BB31" t="s">
        <v>299</v>
      </c>
      <c r="BC31">
        <v>0</v>
      </c>
      <c r="BE31" t="s">
        <v>282</v>
      </c>
      <c r="BH31" t="s">
        <v>300</v>
      </c>
    </row>
    <row r="32" spans="1:60" x14ac:dyDescent="0.35">
      <c r="A32" t="s">
        <v>301</v>
      </c>
      <c r="B32">
        <v>10000</v>
      </c>
      <c r="C32">
        <v>20000</v>
      </c>
      <c r="D32" s="2">
        <v>45749</v>
      </c>
      <c r="E32" t="s">
        <v>59</v>
      </c>
      <c r="F32" t="s">
        <v>302</v>
      </c>
      <c r="G32" t="s">
        <v>298</v>
      </c>
      <c r="I32">
        <v>2</v>
      </c>
      <c r="J32" t="s">
        <v>183</v>
      </c>
      <c r="K32">
        <v>100</v>
      </c>
      <c r="L32" t="s">
        <v>6052</v>
      </c>
      <c r="M32" t="s">
        <v>281</v>
      </c>
      <c r="N32" t="s">
        <v>3851</v>
      </c>
      <c r="O32">
        <v>600</v>
      </c>
      <c r="R32" s="2">
        <v>45748</v>
      </c>
      <c r="T32">
        <v>1</v>
      </c>
      <c r="U32">
        <v>600</v>
      </c>
      <c r="V32" t="s">
        <v>65</v>
      </c>
      <c r="W32">
        <v>107355890001</v>
      </c>
      <c r="X32">
        <v>0</v>
      </c>
      <c r="Y32">
        <v>500</v>
      </c>
      <c r="Z32">
        <v>100</v>
      </c>
      <c r="AA32">
        <v>0</v>
      </c>
      <c r="AB32">
        <v>0</v>
      </c>
      <c r="AC32">
        <v>0</v>
      </c>
      <c r="AF32">
        <v>0</v>
      </c>
      <c r="AO32">
        <v>10735589</v>
      </c>
      <c r="AP32" t="s">
        <v>282</v>
      </c>
      <c r="AR32">
        <v>0</v>
      </c>
      <c r="AS32">
        <v>0</v>
      </c>
      <c r="AT32">
        <v>0</v>
      </c>
      <c r="AU32">
        <v>0</v>
      </c>
      <c r="AV32">
        <v>0</v>
      </c>
      <c r="AW32">
        <v>0</v>
      </c>
      <c r="BA32" t="s">
        <v>63</v>
      </c>
      <c r="BB32" t="s">
        <v>303</v>
      </c>
      <c r="BC32">
        <v>0</v>
      </c>
      <c r="BE32" t="s">
        <v>282</v>
      </c>
      <c r="BH32" t="s">
        <v>300</v>
      </c>
    </row>
    <row r="33" spans="1:60" x14ac:dyDescent="0.35">
      <c r="A33" t="s">
        <v>304</v>
      </c>
      <c r="B33">
        <v>10000</v>
      </c>
      <c r="C33">
        <v>20000</v>
      </c>
      <c r="D33" s="2">
        <v>45749</v>
      </c>
      <c r="E33" t="s">
        <v>59</v>
      </c>
      <c r="F33" t="s">
        <v>305</v>
      </c>
      <c r="G33" t="s">
        <v>306</v>
      </c>
      <c r="I33">
        <v>2</v>
      </c>
      <c r="J33" t="s">
        <v>183</v>
      </c>
      <c r="K33">
        <v>92</v>
      </c>
      <c r="L33" t="s">
        <v>6053</v>
      </c>
      <c r="M33" t="s">
        <v>281</v>
      </c>
      <c r="N33" t="s">
        <v>3851</v>
      </c>
      <c r="O33">
        <v>600</v>
      </c>
      <c r="R33" s="2">
        <v>45748</v>
      </c>
      <c r="T33">
        <v>1</v>
      </c>
      <c r="U33">
        <v>600</v>
      </c>
      <c r="V33" t="s">
        <v>65</v>
      </c>
      <c r="W33">
        <v>107472350001</v>
      </c>
      <c r="X33">
        <v>0</v>
      </c>
      <c r="Y33">
        <v>500</v>
      </c>
      <c r="Z33">
        <v>100</v>
      </c>
      <c r="AA33">
        <v>0</v>
      </c>
      <c r="AB33">
        <v>0</v>
      </c>
      <c r="AC33">
        <v>0</v>
      </c>
      <c r="AF33">
        <v>0</v>
      </c>
      <c r="AO33">
        <v>10747235</v>
      </c>
      <c r="AP33" t="s">
        <v>282</v>
      </c>
      <c r="AR33">
        <v>0</v>
      </c>
      <c r="AS33">
        <v>0</v>
      </c>
      <c r="AT33">
        <v>0</v>
      </c>
      <c r="AU33">
        <v>0</v>
      </c>
      <c r="AV33">
        <v>0</v>
      </c>
      <c r="AW33">
        <v>0</v>
      </c>
      <c r="BA33" t="s">
        <v>63</v>
      </c>
      <c r="BB33" t="s">
        <v>307</v>
      </c>
      <c r="BC33">
        <v>0</v>
      </c>
      <c r="BE33" t="s">
        <v>282</v>
      </c>
      <c r="BH33" t="s">
        <v>300</v>
      </c>
    </row>
    <row r="34" spans="1:60" x14ac:dyDescent="0.35">
      <c r="A34" t="s">
        <v>308</v>
      </c>
      <c r="B34">
        <v>10000</v>
      </c>
      <c r="C34">
        <v>20000</v>
      </c>
      <c r="D34" s="2">
        <v>45749</v>
      </c>
      <c r="E34" t="s">
        <v>59</v>
      </c>
      <c r="F34" t="s">
        <v>297</v>
      </c>
      <c r="G34" t="s">
        <v>298</v>
      </c>
      <c r="I34">
        <v>2</v>
      </c>
      <c r="J34" t="s">
        <v>183</v>
      </c>
      <c r="K34">
        <v>100</v>
      </c>
      <c r="L34" t="s">
        <v>6052</v>
      </c>
      <c r="M34" t="s">
        <v>281</v>
      </c>
      <c r="N34" t="s">
        <v>3851</v>
      </c>
      <c r="O34">
        <v>20</v>
      </c>
      <c r="R34" s="2">
        <v>45748</v>
      </c>
      <c r="T34">
        <v>1</v>
      </c>
      <c r="U34">
        <v>20</v>
      </c>
      <c r="V34" t="s">
        <v>65</v>
      </c>
      <c r="W34">
        <v>107355880001</v>
      </c>
      <c r="X34">
        <v>0</v>
      </c>
      <c r="Y34">
        <v>20</v>
      </c>
      <c r="Z34">
        <v>0</v>
      </c>
      <c r="AA34">
        <v>0</v>
      </c>
      <c r="AB34">
        <v>0</v>
      </c>
      <c r="AC34">
        <v>0</v>
      </c>
      <c r="AF34">
        <v>0</v>
      </c>
      <c r="AO34">
        <v>10735588</v>
      </c>
      <c r="AP34" t="s">
        <v>282</v>
      </c>
      <c r="AR34">
        <v>0</v>
      </c>
      <c r="AS34">
        <v>0</v>
      </c>
      <c r="AT34">
        <v>0</v>
      </c>
      <c r="AU34">
        <v>0</v>
      </c>
      <c r="AV34">
        <v>0</v>
      </c>
      <c r="AW34">
        <v>0</v>
      </c>
      <c r="BA34" t="s">
        <v>63</v>
      </c>
      <c r="BB34" t="s">
        <v>309</v>
      </c>
      <c r="BC34">
        <v>0</v>
      </c>
      <c r="BE34" t="s">
        <v>282</v>
      </c>
      <c r="BH34" t="s">
        <v>310</v>
      </c>
    </row>
    <row r="35" spans="1:60" x14ac:dyDescent="0.35">
      <c r="A35" t="s">
        <v>311</v>
      </c>
      <c r="B35">
        <v>10000</v>
      </c>
      <c r="C35">
        <v>20000</v>
      </c>
      <c r="D35" s="2">
        <v>45749</v>
      </c>
      <c r="E35" t="s">
        <v>59</v>
      </c>
      <c r="F35" t="s">
        <v>302</v>
      </c>
      <c r="G35" t="s">
        <v>298</v>
      </c>
      <c r="I35">
        <v>2</v>
      </c>
      <c r="J35" t="s">
        <v>183</v>
      </c>
      <c r="K35">
        <v>100</v>
      </c>
      <c r="L35" t="s">
        <v>6052</v>
      </c>
      <c r="M35" t="s">
        <v>281</v>
      </c>
      <c r="N35" t="s">
        <v>3851</v>
      </c>
      <c r="O35">
        <v>20</v>
      </c>
      <c r="R35" s="2">
        <v>45748</v>
      </c>
      <c r="T35">
        <v>1</v>
      </c>
      <c r="U35">
        <v>20</v>
      </c>
      <c r="V35" t="s">
        <v>65</v>
      </c>
      <c r="W35">
        <v>107355890001</v>
      </c>
      <c r="X35">
        <v>0</v>
      </c>
      <c r="Y35">
        <v>20</v>
      </c>
      <c r="Z35">
        <v>0</v>
      </c>
      <c r="AA35">
        <v>0</v>
      </c>
      <c r="AB35">
        <v>0</v>
      </c>
      <c r="AC35">
        <v>0</v>
      </c>
      <c r="AF35">
        <v>0</v>
      </c>
      <c r="AO35">
        <v>10735589</v>
      </c>
      <c r="AP35" t="s">
        <v>282</v>
      </c>
      <c r="AR35">
        <v>0</v>
      </c>
      <c r="AS35">
        <v>0</v>
      </c>
      <c r="AT35">
        <v>0</v>
      </c>
      <c r="AU35">
        <v>0</v>
      </c>
      <c r="AV35">
        <v>0</v>
      </c>
      <c r="AW35">
        <v>0</v>
      </c>
      <c r="BA35" t="s">
        <v>63</v>
      </c>
      <c r="BB35" t="s">
        <v>312</v>
      </c>
      <c r="BC35">
        <v>0</v>
      </c>
      <c r="BE35" t="s">
        <v>282</v>
      </c>
      <c r="BH35" t="s">
        <v>310</v>
      </c>
    </row>
    <row r="36" spans="1:60" x14ac:dyDescent="0.35">
      <c r="A36" t="s">
        <v>313</v>
      </c>
      <c r="B36">
        <v>10000</v>
      </c>
      <c r="C36">
        <v>20000</v>
      </c>
      <c r="D36" s="2">
        <v>45749</v>
      </c>
      <c r="E36" t="s">
        <v>59</v>
      </c>
      <c r="F36" t="s">
        <v>305</v>
      </c>
      <c r="G36" t="s">
        <v>306</v>
      </c>
      <c r="I36">
        <v>2</v>
      </c>
      <c r="J36" t="s">
        <v>183</v>
      </c>
      <c r="K36">
        <v>92</v>
      </c>
      <c r="L36" t="s">
        <v>6053</v>
      </c>
      <c r="M36" t="s">
        <v>281</v>
      </c>
      <c r="N36" t="s">
        <v>3851</v>
      </c>
      <c r="O36">
        <v>20</v>
      </c>
      <c r="R36" s="2">
        <v>45748</v>
      </c>
      <c r="T36">
        <v>1</v>
      </c>
      <c r="U36">
        <v>20</v>
      </c>
      <c r="V36" t="s">
        <v>65</v>
      </c>
      <c r="W36">
        <v>107472350001</v>
      </c>
      <c r="X36">
        <v>0</v>
      </c>
      <c r="Y36">
        <v>20</v>
      </c>
      <c r="Z36">
        <v>0</v>
      </c>
      <c r="AA36">
        <v>0</v>
      </c>
      <c r="AB36">
        <v>0</v>
      </c>
      <c r="AC36">
        <v>0</v>
      </c>
      <c r="AF36">
        <v>0</v>
      </c>
      <c r="AO36">
        <v>10747235</v>
      </c>
      <c r="AP36" t="s">
        <v>282</v>
      </c>
      <c r="AR36">
        <v>0</v>
      </c>
      <c r="AS36">
        <v>0</v>
      </c>
      <c r="AT36">
        <v>0</v>
      </c>
      <c r="AU36">
        <v>0</v>
      </c>
      <c r="AV36">
        <v>0</v>
      </c>
      <c r="AW36">
        <v>0</v>
      </c>
      <c r="BA36" t="s">
        <v>63</v>
      </c>
      <c r="BB36" t="s">
        <v>314</v>
      </c>
      <c r="BC36">
        <v>0</v>
      </c>
      <c r="BE36" t="s">
        <v>282</v>
      </c>
      <c r="BH36" t="s">
        <v>310</v>
      </c>
    </row>
    <row r="37" spans="1:60" x14ac:dyDescent="0.35">
      <c r="A37" t="s">
        <v>315</v>
      </c>
      <c r="B37">
        <v>10000</v>
      </c>
      <c r="C37">
        <v>20000</v>
      </c>
      <c r="D37" s="2">
        <v>45748</v>
      </c>
      <c r="E37" t="s">
        <v>59</v>
      </c>
      <c r="F37" t="s">
        <v>316</v>
      </c>
      <c r="G37" t="s">
        <v>317</v>
      </c>
      <c r="I37">
        <v>2</v>
      </c>
      <c r="J37" t="s">
        <v>183</v>
      </c>
      <c r="K37">
        <v>73</v>
      </c>
      <c r="L37" t="s">
        <v>6042</v>
      </c>
      <c r="M37" t="s">
        <v>184</v>
      </c>
      <c r="N37" t="s">
        <v>3845</v>
      </c>
      <c r="O37">
        <v>250</v>
      </c>
      <c r="R37" s="2">
        <v>45748</v>
      </c>
      <c r="T37">
        <v>1</v>
      </c>
      <c r="U37">
        <v>250</v>
      </c>
      <c r="V37" t="s">
        <v>65</v>
      </c>
      <c r="W37" t="s">
        <v>318</v>
      </c>
      <c r="X37">
        <v>0</v>
      </c>
      <c r="Y37">
        <v>250</v>
      </c>
      <c r="Z37">
        <v>0</v>
      </c>
      <c r="AA37">
        <v>0</v>
      </c>
      <c r="AB37">
        <v>0</v>
      </c>
      <c r="AC37">
        <v>0</v>
      </c>
      <c r="AF37">
        <v>0</v>
      </c>
      <c r="AO37" t="s">
        <v>319</v>
      </c>
      <c r="AP37" t="s">
        <v>320</v>
      </c>
      <c r="AR37">
        <v>0</v>
      </c>
      <c r="AS37">
        <v>0</v>
      </c>
      <c r="AT37">
        <v>0</v>
      </c>
      <c r="AU37">
        <v>0</v>
      </c>
      <c r="AV37">
        <v>0</v>
      </c>
      <c r="AW37">
        <v>0</v>
      </c>
      <c r="BA37" t="s">
        <v>63</v>
      </c>
      <c r="BB37" t="s">
        <v>321</v>
      </c>
      <c r="BC37">
        <v>0</v>
      </c>
      <c r="BE37" t="s">
        <v>320</v>
      </c>
      <c r="BH37" t="s">
        <v>322</v>
      </c>
    </row>
    <row r="38" spans="1:60" x14ac:dyDescent="0.35">
      <c r="A38" t="s">
        <v>323</v>
      </c>
      <c r="B38">
        <v>10000</v>
      </c>
      <c r="C38">
        <v>20000</v>
      </c>
      <c r="D38" s="2">
        <v>45749</v>
      </c>
      <c r="E38" t="s">
        <v>59</v>
      </c>
      <c r="F38" s="4">
        <v>0.47629629629629627</v>
      </c>
      <c r="G38" t="s">
        <v>324</v>
      </c>
      <c r="I38">
        <v>2</v>
      </c>
      <c r="J38" t="s">
        <v>183</v>
      </c>
      <c r="K38">
        <v>92</v>
      </c>
      <c r="L38" t="s">
        <v>6053</v>
      </c>
      <c r="M38" t="s">
        <v>281</v>
      </c>
      <c r="N38" t="s">
        <v>3851</v>
      </c>
      <c r="O38">
        <v>600</v>
      </c>
      <c r="R38" s="2">
        <v>45748</v>
      </c>
      <c r="T38">
        <v>1</v>
      </c>
      <c r="U38">
        <v>600</v>
      </c>
      <c r="V38" t="s">
        <v>65</v>
      </c>
      <c r="W38">
        <v>107343730001</v>
      </c>
      <c r="X38">
        <v>0</v>
      </c>
      <c r="Y38">
        <v>500</v>
      </c>
      <c r="Z38">
        <v>100</v>
      </c>
      <c r="AA38">
        <v>0</v>
      </c>
      <c r="AB38">
        <v>0</v>
      </c>
      <c r="AC38">
        <v>0</v>
      </c>
      <c r="AF38">
        <v>0</v>
      </c>
      <c r="AO38">
        <v>10734373</v>
      </c>
      <c r="AP38" t="s">
        <v>282</v>
      </c>
      <c r="AR38">
        <v>0</v>
      </c>
      <c r="AS38">
        <v>0</v>
      </c>
      <c r="AT38">
        <v>0</v>
      </c>
      <c r="AU38">
        <v>0</v>
      </c>
      <c r="AV38">
        <v>0</v>
      </c>
      <c r="AW38">
        <v>0</v>
      </c>
      <c r="BA38" t="s">
        <v>63</v>
      </c>
      <c r="BB38" t="s">
        <v>325</v>
      </c>
      <c r="BC38">
        <v>0</v>
      </c>
      <c r="BE38" t="s">
        <v>282</v>
      </c>
      <c r="BH38" t="s">
        <v>326</v>
      </c>
    </row>
    <row r="39" spans="1:60" x14ac:dyDescent="0.35">
      <c r="A39" t="s">
        <v>327</v>
      </c>
      <c r="B39">
        <v>10000</v>
      </c>
      <c r="C39">
        <v>20000</v>
      </c>
      <c r="D39" s="2">
        <v>45749</v>
      </c>
      <c r="E39" t="s">
        <v>59</v>
      </c>
      <c r="F39" s="4">
        <v>0.47821759259259261</v>
      </c>
      <c r="G39" t="s">
        <v>324</v>
      </c>
      <c r="I39">
        <v>2</v>
      </c>
      <c r="J39" t="s">
        <v>183</v>
      </c>
      <c r="K39">
        <v>92</v>
      </c>
      <c r="L39" t="s">
        <v>6053</v>
      </c>
      <c r="M39" t="s">
        <v>281</v>
      </c>
      <c r="N39" t="s">
        <v>3851</v>
      </c>
      <c r="O39">
        <v>600</v>
      </c>
      <c r="R39" s="2">
        <v>45748</v>
      </c>
      <c r="T39">
        <v>1</v>
      </c>
      <c r="U39">
        <v>600</v>
      </c>
      <c r="V39" t="s">
        <v>65</v>
      </c>
      <c r="W39">
        <v>107343750001</v>
      </c>
      <c r="X39">
        <v>0</v>
      </c>
      <c r="Y39">
        <v>500</v>
      </c>
      <c r="Z39">
        <v>100</v>
      </c>
      <c r="AA39">
        <v>0</v>
      </c>
      <c r="AB39">
        <v>0</v>
      </c>
      <c r="AC39">
        <v>0</v>
      </c>
      <c r="AF39">
        <v>0</v>
      </c>
      <c r="AO39">
        <v>10734375</v>
      </c>
      <c r="AP39" t="s">
        <v>282</v>
      </c>
      <c r="AR39">
        <v>0</v>
      </c>
      <c r="AS39">
        <v>0</v>
      </c>
      <c r="AT39">
        <v>0</v>
      </c>
      <c r="AU39">
        <v>0</v>
      </c>
      <c r="AV39">
        <v>0</v>
      </c>
      <c r="AW39">
        <v>0</v>
      </c>
      <c r="BA39" t="s">
        <v>63</v>
      </c>
      <c r="BB39" t="s">
        <v>328</v>
      </c>
      <c r="BC39">
        <v>0</v>
      </c>
      <c r="BE39" t="s">
        <v>282</v>
      </c>
      <c r="BH39" t="s">
        <v>326</v>
      </c>
    </row>
    <row r="40" spans="1:60" x14ac:dyDescent="0.35">
      <c r="A40" t="s">
        <v>329</v>
      </c>
      <c r="B40">
        <v>10000</v>
      </c>
      <c r="C40">
        <v>20000</v>
      </c>
      <c r="D40" s="2">
        <v>45749</v>
      </c>
      <c r="E40" t="s">
        <v>59</v>
      </c>
      <c r="F40" s="4">
        <v>0.47629629629629627</v>
      </c>
      <c r="G40" t="s">
        <v>324</v>
      </c>
      <c r="I40">
        <v>2</v>
      </c>
      <c r="J40" t="s">
        <v>183</v>
      </c>
      <c r="K40">
        <v>92</v>
      </c>
      <c r="L40" t="s">
        <v>6053</v>
      </c>
      <c r="M40" t="s">
        <v>281</v>
      </c>
      <c r="N40" t="s">
        <v>3851</v>
      </c>
      <c r="O40">
        <v>20</v>
      </c>
      <c r="R40" s="2">
        <v>45748</v>
      </c>
      <c r="T40">
        <v>1</v>
      </c>
      <c r="U40">
        <v>20</v>
      </c>
      <c r="V40" t="s">
        <v>65</v>
      </c>
      <c r="W40">
        <v>107343730001</v>
      </c>
      <c r="X40">
        <v>0</v>
      </c>
      <c r="Y40">
        <v>20</v>
      </c>
      <c r="Z40">
        <v>0</v>
      </c>
      <c r="AA40">
        <v>0</v>
      </c>
      <c r="AB40">
        <v>0</v>
      </c>
      <c r="AC40">
        <v>0</v>
      </c>
      <c r="AF40">
        <v>0</v>
      </c>
      <c r="AO40">
        <v>10734373</v>
      </c>
      <c r="AP40" t="s">
        <v>282</v>
      </c>
      <c r="AR40">
        <v>0</v>
      </c>
      <c r="AS40">
        <v>0</v>
      </c>
      <c r="AT40">
        <v>0</v>
      </c>
      <c r="AU40">
        <v>0</v>
      </c>
      <c r="AV40">
        <v>0</v>
      </c>
      <c r="AW40">
        <v>0</v>
      </c>
      <c r="BA40" t="s">
        <v>63</v>
      </c>
      <c r="BB40" t="s">
        <v>330</v>
      </c>
      <c r="BC40">
        <v>0</v>
      </c>
      <c r="BE40" t="s">
        <v>282</v>
      </c>
      <c r="BH40" t="s">
        <v>331</v>
      </c>
    </row>
    <row r="41" spans="1:60" x14ac:dyDescent="0.35">
      <c r="A41" t="s">
        <v>332</v>
      </c>
      <c r="B41">
        <v>10000</v>
      </c>
      <c r="C41">
        <v>20000</v>
      </c>
      <c r="D41" s="2">
        <v>45749</v>
      </c>
      <c r="E41" t="s">
        <v>59</v>
      </c>
      <c r="F41" s="4">
        <v>0.47869212962962965</v>
      </c>
      <c r="G41" t="s">
        <v>324</v>
      </c>
      <c r="I41">
        <v>2</v>
      </c>
      <c r="J41" t="s">
        <v>183</v>
      </c>
      <c r="K41">
        <v>92</v>
      </c>
      <c r="L41" t="s">
        <v>6053</v>
      </c>
      <c r="M41" t="s">
        <v>281</v>
      </c>
      <c r="N41" t="s">
        <v>3851</v>
      </c>
      <c r="O41">
        <v>20</v>
      </c>
      <c r="R41" s="2">
        <v>45748</v>
      </c>
      <c r="T41">
        <v>1</v>
      </c>
      <c r="U41">
        <v>20</v>
      </c>
      <c r="V41" t="s">
        <v>65</v>
      </c>
      <c r="W41">
        <v>107343750001</v>
      </c>
      <c r="X41">
        <v>0</v>
      </c>
      <c r="Y41">
        <v>20</v>
      </c>
      <c r="Z41">
        <v>0</v>
      </c>
      <c r="AA41">
        <v>0</v>
      </c>
      <c r="AB41">
        <v>0</v>
      </c>
      <c r="AC41">
        <v>0</v>
      </c>
      <c r="AF41">
        <v>0</v>
      </c>
      <c r="AO41">
        <v>10734375</v>
      </c>
      <c r="AP41" t="s">
        <v>282</v>
      </c>
      <c r="AR41">
        <v>0</v>
      </c>
      <c r="AS41">
        <v>0</v>
      </c>
      <c r="AT41">
        <v>0</v>
      </c>
      <c r="AU41">
        <v>0</v>
      </c>
      <c r="AV41">
        <v>0</v>
      </c>
      <c r="AW41">
        <v>0</v>
      </c>
      <c r="BA41" t="s">
        <v>63</v>
      </c>
      <c r="BB41" t="s">
        <v>333</v>
      </c>
      <c r="BC41">
        <v>0</v>
      </c>
      <c r="BE41" t="s">
        <v>282</v>
      </c>
      <c r="BH41" t="s">
        <v>331</v>
      </c>
    </row>
    <row r="42" spans="1:60" x14ac:dyDescent="0.35">
      <c r="A42" t="s">
        <v>334</v>
      </c>
      <c r="B42">
        <v>10000</v>
      </c>
      <c r="C42">
        <v>10000</v>
      </c>
      <c r="D42" s="2">
        <v>45749</v>
      </c>
      <c r="E42" t="s">
        <v>59</v>
      </c>
      <c r="F42" t="s">
        <v>214</v>
      </c>
      <c r="G42" t="s">
        <v>215</v>
      </c>
      <c r="I42">
        <v>1</v>
      </c>
      <c r="J42" t="s">
        <v>183</v>
      </c>
      <c r="K42">
        <v>78</v>
      </c>
      <c r="L42" t="s">
        <v>6047</v>
      </c>
      <c r="M42" t="s">
        <v>216</v>
      </c>
      <c r="N42" t="s">
        <v>3803</v>
      </c>
      <c r="O42" s="3">
        <v>1000</v>
      </c>
      <c r="R42" s="2">
        <v>45748</v>
      </c>
      <c r="T42">
        <v>3</v>
      </c>
      <c r="U42" s="3">
        <v>3000</v>
      </c>
      <c r="V42" t="s">
        <v>65</v>
      </c>
      <c r="W42">
        <v>4.4017008600401997E+17</v>
      </c>
      <c r="X42">
        <v>0</v>
      </c>
      <c r="Y42" s="3">
        <v>3000</v>
      </c>
      <c r="Z42">
        <v>0</v>
      </c>
      <c r="AA42">
        <v>0</v>
      </c>
      <c r="AB42">
        <v>0</v>
      </c>
      <c r="AC42">
        <v>0</v>
      </c>
      <c r="AF42">
        <v>0</v>
      </c>
      <c r="AO42">
        <v>44017008600402</v>
      </c>
      <c r="AP42" t="s">
        <v>217</v>
      </c>
      <c r="AR42">
        <v>0</v>
      </c>
      <c r="AS42">
        <v>0</v>
      </c>
      <c r="AT42">
        <v>0</v>
      </c>
      <c r="AU42">
        <v>0</v>
      </c>
      <c r="AV42">
        <v>0</v>
      </c>
      <c r="AW42">
        <v>0</v>
      </c>
      <c r="BA42" t="s">
        <v>63</v>
      </c>
      <c r="BB42" t="s">
        <v>335</v>
      </c>
      <c r="BC42">
        <v>0</v>
      </c>
      <c r="BE42" t="s">
        <v>217</v>
      </c>
      <c r="BH42" t="s">
        <v>336</v>
      </c>
    </row>
    <row r="43" spans="1:60" x14ac:dyDescent="0.35">
      <c r="A43" t="s">
        <v>337</v>
      </c>
      <c r="B43">
        <v>10000</v>
      </c>
      <c r="C43">
        <v>10000</v>
      </c>
      <c r="D43" s="2">
        <v>45749</v>
      </c>
      <c r="E43" t="s">
        <v>59</v>
      </c>
      <c r="F43" t="s">
        <v>338</v>
      </c>
      <c r="G43" t="s">
        <v>339</v>
      </c>
      <c r="I43">
        <v>1</v>
      </c>
      <c r="J43" t="s">
        <v>183</v>
      </c>
      <c r="K43">
        <v>65</v>
      </c>
      <c r="L43" t="s">
        <v>6054</v>
      </c>
      <c r="M43" t="s">
        <v>340</v>
      </c>
      <c r="N43" t="s">
        <v>3854</v>
      </c>
      <c r="O43" s="3">
        <v>8000</v>
      </c>
      <c r="R43" s="2">
        <v>45748</v>
      </c>
      <c r="T43">
        <v>1</v>
      </c>
      <c r="U43" s="3">
        <v>8000</v>
      </c>
      <c r="V43" t="s">
        <v>65</v>
      </c>
      <c r="W43" t="s">
        <v>341</v>
      </c>
      <c r="X43">
        <v>0</v>
      </c>
      <c r="Y43" s="3">
        <v>8000</v>
      </c>
      <c r="Z43">
        <v>0</v>
      </c>
      <c r="AA43">
        <v>0</v>
      </c>
      <c r="AB43">
        <v>0</v>
      </c>
      <c r="AC43">
        <v>0</v>
      </c>
      <c r="AF43">
        <v>0</v>
      </c>
      <c r="AO43" t="s">
        <v>342</v>
      </c>
      <c r="AP43" t="s">
        <v>343</v>
      </c>
      <c r="AR43">
        <v>0</v>
      </c>
      <c r="AS43">
        <v>0</v>
      </c>
      <c r="AT43">
        <v>0</v>
      </c>
      <c r="AU43">
        <v>0</v>
      </c>
      <c r="AV43">
        <v>0</v>
      </c>
      <c r="AW43">
        <v>0</v>
      </c>
      <c r="BA43" t="s">
        <v>63</v>
      </c>
      <c r="BB43" t="s">
        <v>344</v>
      </c>
      <c r="BC43">
        <v>0</v>
      </c>
      <c r="BE43" t="s">
        <v>343</v>
      </c>
      <c r="BH43" t="s">
        <v>345</v>
      </c>
    </row>
    <row r="44" spans="1:60" x14ac:dyDescent="0.35">
      <c r="A44" t="s">
        <v>346</v>
      </c>
      <c r="B44">
        <v>10000</v>
      </c>
      <c r="C44">
        <v>10000</v>
      </c>
      <c r="D44" s="2">
        <v>45749</v>
      </c>
      <c r="E44" t="s">
        <v>59</v>
      </c>
      <c r="F44" s="4">
        <v>0.47379629629629627</v>
      </c>
      <c r="G44" t="s">
        <v>339</v>
      </c>
      <c r="I44">
        <v>1</v>
      </c>
      <c r="J44" t="s">
        <v>183</v>
      </c>
      <c r="K44">
        <v>65</v>
      </c>
      <c r="L44" t="s">
        <v>6054</v>
      </c>
      <c r="M44" t="s">
        <v>340</v>
      </c>
      <c r="N44" t="s">
        <v>3854</v>
      </c>
      <c r="O44" s="3">
        <v>8000</v>
      </c>
      <c r="R44" s="2">
        <v>45748</v>
      </c>
      <c r="T44">
        <v>1</v>
      </c>
      <c r="U44" s="3">
        <v>8000</v>
      </c>
      <c r="V44" t="s">
        <v>65</v>
      </c>
      <c r="W44" t="s">
        <v>347</v>
      </c>
      <c r="X44">
        <v>0</v>
      </c>
      <c r="Y44" s="3">
        <v>8000</v>
      </c>
      <c r="Z44">
        <v>0</v>
      </c>
      <c r="AA44">
        <v>0</v>
      </c>
      <c r="AB44">
        <v>0</v>
      </c>
      <c r="AC44">
        <v>0</v>
      </c>
      <c r="AF44">
        <v>0</v>
      </c>
      <c r="AO44" t="s">
        <v>348</v>
      </c>
      <c r="AP44" t="s">
        <v>343</v>
      </c>
      <c r="AR44">
        <v>0</v>
      </c>
      <c r="AS44">
        <v>0</v>
      </c>
      <c r="AT44">
        <v>0</v>
      </c>
      <c r="AU44">
        <v>0</v>
      </c>
      <c r="AV44">
        <v>0</v>
      </c>
      <c r="AW44">
        <v>0</v>
      </c>
      <c r="BA44" t="s">
        <v>63</v>
      </c>
      <c r="BB44" t="s">
        <v>349</v>
      </c>
      <c r="BC44">
        <v>0</v>
      </c>
      <c r="BE44" t="s">
        <v>343</v>
      </c>
      <c r="BH44" t="s">
        <v>345</v>
      </c>
    </row>
    <row r="45" spans="1:60" x14ac:dyDescent="0.35">
      <c r="A45" t="s">
        <v>350</v>
      </c>
      <c r="B45">
        <v>10000</v>
      </c>
      <c r="C45">
        <v>10000</v>
      </c>
      <c r="D45" s="2">
        <v>45749</v>
      </c>
      <c r="E45" t="s">
        <v>59</v>
      </c>
      <c r="F45" t="s">
        <v>207</v>
      </c>
      <c r="G45" t="s">
        <v>351</v>
      </c>
      <c r="I45">
        <v>1</v>
      </c>
      <c r="J45" t="s">
        <v>183</v>
      </c>
      <c r="K45">
        <v>82</v>
      </c>
      <c r="L45" t="s">
        <v>6055</v>
      </c>
      <c r="M45" t="s">
        <v>352</v>
      </c>
      <c r="N45" t="s">
        <v>3798</v>
      </c>
      <c r="O45" s="3">
        <v>12000</v>
      </c>
      <c r="R45" s="2">
        <v>45748</v>
      </c>
      <c r="T45">
        <v>5</v>
      </c>
      <c r="U45" s="3">
        <v>60000</v>
      </c>
      <c r="V45" t="s">
        <v>65</v>
      </c>
      <c r="W45" t="s">
        <v>353</v>
      </c>
      <c r="X45">
        <v>0</v>
      </c>
      <c r="Y45" s="3">
        <v>60000</v>
      </c>
      <c r="Z45">
        <v>0</v>
      </c>
      <c r="AA45">
        <v>0</v>
      </c>
      <c r="AB45">
        <v>0</v>
      </c>
      <c r="AC45">
        <v>0</v>
      </c>
      <c r="AF45">
        <v>0</v>
      </c>
      <c r="AO45" t="s">
        <v>354</v>
      </c>
      <c r="AP45" t="s">
        <v>355</v>
      </c>
      <c r="AR45">
        <v>0</v>
      </c>
      <c r="AS45">
        <v>0</v>
      </c>
      <c r="AT45">
        <v>0</v>
      </c>
      <c r="AU45">
        <v>0</v>
      </c>
      <c r="AV45">
        <v>0</v>
      </c>
      <c r="AW45">
        <v>0</v>
      </c>
      <c r="BA45" t="s">
        <v>63</v>
      </c>
      <c r="BB45" t="s">
        <v>356</v>
      </c>
      <c r="BC45">
        <v>0</v>
      </c>
      <c r="BE45" t="s">
        <v>355</v>
      </c>
      <c r="BH45" t="s">
        <v>357</v>
      </c>
    </row>
    <row r="46" spans="1:60" x14ac:dyDescent="0.35">
      <c r="A46" t="s">
        <v>97</v>
      </c>
      <c r="B46">
        <v>10000</v>
      </c>
      <c r="C46">
        <v>10000</v>
      </c>
      <c r="D46" s="2">
        <v>45751</v>
      </c>
      <c r="E46" t="s">
        <v>59</v>
      </c>
      <c r="F46" t="s">
        <v>98</v>
      </c>
      <c r="G46">
        <v>10620258022</v>
      </c>
      <c r="I46">
        <v>1</v>
      </c>
      <c r="J46" t="s">
        <v>183</v>
      </c>
      <c r="K46">
        <v>79</v>
      </c>
      <c r="L46" t="s">
        <v>6076</v>
      </c>
      <c r="M46" t="s">
        <v>92</v>
      </c>
      <c r="N46" t="s">
        <v>3828</v>
      </c>
      <c r="O46">
        <v>40</v>
      </c>
      <c r="R46" s="2">
        <v>45748</v>
      </c>
      <c r="T46">
        <v>550</v>
      </c>
      <c r="U46" s="3">
        <v>22000</v>
      </c>
      <c r="V46" t="s">
        <v>65</v>
      </c>
      <c r="W46" t="s">
        <v>100</v>
      </c>
      <c r="X46">
        <v>0</v>
      </c>
      <c r="Y46" s="3">
        <v>5000</v>
      </c>
      <c r="Z46" s="3">
        <v>17000</v>
      </c>
      <c r="AA46">
        <v>0</v>
      </c>
      <c r="AB46">
        <v>0</v>
      </c>
      <c r="AC46">
        <v>0</v>
      </c>
      <c r="AF46">
        <v>0</v>
      </c>
      <c r="AO46" t="s">
        <v>101</v>
      </c>
      <c r="AP46" t="s">
        <v>95</v>
      </c>
      <c r="AR46">
        <v>0</v>
      </c>
      <c r="AS46">
        <v>0</v>
      </c>
      <c r="AT46">
        <v>0</v>
      </c>
      <c r="AU46">
        <v>0</v>
      </c>
      <c r="AV46">
        <v>0</v>
      </c>
      <c r="AW46">
        <v>0</v>
      </c>
      <c r="BA46" t="s">
        <v>63</v>
      </c>
      <c r="BB46" t="s">
        <v>4447</v>
      </c>
      <c r="BC46">
        <v>0</v>
      </c>
      <c r="BE46" t="s">
        <v>95</v>
      </c>
      <c r="BH46" t="s">
        <v>102</v>
      </c>
    </row>
    <row r="47" spans="1:60" x14ac:dyDescent="0.35">
      <c r="A47" t="s">
        <v>103</v>
      </c>
      <c r="B47">
        <v>10000</v>
      </c>
      <c r="C47">
        <v>10000</v>
      </c>
      <c r="D47" s="2">
        <v>45751</v>
      </c>
      <c r="E47" t="s">
        <v>59</v>
      </c>
      <c r="F47" t="s">
        <v>104</v>
      </c>
      <c r="G47">
        <v>10656256095</v>
      </c>
      <c r="I47">
        <v>1</v>
      </c>
      <c r="J47" t="s">
        <v>183</v>
      </c>
      <c r="K47">
        <v>79</v>
      </c>
      <c r="L47" t="s">
        <v>6076</v>
      </c>
      <c r="M47" t="s">
        <v>92</v>
      </c>
      <c r="N47" t="s">
        <v>3828</v>
      </c>
      <c r="O47">
        <v>540</v>
      </c>
      <c r="R47" s="2">
        <v>45748</v>
      </c>
      <c r="T47">
        <v>176</v>
      </c>
      <c r="U47" s="3">
        <v>95040</v>
      </c>
      <c r="V47" t="s">
        <v>65</v>
      </c>
      <c r="W47" t="s">
        <v>106</v>
      </c>
      <c r="X47">
        <v>0</v>
      </c>
      <c r="Y47" s="3">
        <v>80000</v>
      </c>
      <c r="Z47" s="3">
        <v>15040</v>
      </c>
      <c r="AA47">
        <v>0</v>
      </c>
      <c r="AB47">
        <v>0</v>
      </c>
      <c r="AC47">
        <v>0</v>
      </c>
      <c r="AF47">
        <v>0</v>
      </c>
      <c r="AO47" t="s">
        <v>107</v>
      </c>
      <c r="AP47" t="s">
        <v>108</v>
      </c>
      <c r="AR47">
        <v>0</v>
      </c>
      <c r="AS47">
        <v>0</v>
      </c>
      <c r="AT47">
        <v>0</v>
      </c>
      <c r="AU47">
        <v>0</v>
      </c>
      <c r="AV47">
        <v>0</v>
      </c>
      <c r="AW47">
        <v>0</v>
      </c>
      <c r="BA47" t="s">
        <v>63</v>
      </c>
      <c r="BB47" t="s">
        <v>4448</v>
      </c>
      <c r="BC47">
        <v>0</v>
      </c>
      <c r="BE47" t="s">
        <v>108</v>
      </c>
      <c r="BH47" t="s">
        <v>109</v>
      </c>
    </row>
    <row r="48" spans="1:60" x14ac:dyDescent="0.35">
      <c r="A48" t="s">
        <v>110</v>
      </c>
      <c r="B48">
        <v>10000</v>
      </c>
      <c r="C48">
        <v>10000</v>
      </c>
      <c r="D48" s="2">
        <v>45755</v>
      </c>
      <c r="E48" t="s">
        <v>59</v>
      </c>
      <c r="F48" t="s">
        <v>111</v>
      </c>
      <c r="G48">
        <v>10656256095</v>
      </c>
      <c r="I48">
        <v>1</v>
      </c>
      <c r="J48" t="s">
        <v>183</v>
      </c>
      <c r="K48">
        <v>79</v>
      </c>
      <c r="L48" t="s">
        <v>6076</v>
      </c>
      <c r="M48" t="s">
        <v>92</v>
      </c>
      <c r="N48" t="s">
        <v>3828</v>
      </c>
      <c r="O48">
        <v>540</v>
      </c>
      <c r="R48" s="2">
        <v>45748</v>
      </c>
      <c r="T48">
        <v>176</v>
      </c>
      <c r="U48" s="3">
        <v>95040</v>
      </c>
      <c r="V48" t="s">
        <v>65</v>
      </c>
      <c r="W48" t="s">
        <v>112</v>
      </c>
      <c r="X48">
        <v>0</v>
      </c>
      <c r="Y48" s="3">
        <v>80000</v>
      </c>
      <c r="Z48" s="3">
        <v>15040</v>
      </c>
      <c r="AA48">
        <v>0</v>
      </c>
      <c r="AB48">
        <v>0</v>
      </c>
      <c r="AC48">
        <v>0</v>
      </c>
      <c r="AF48">
        <v>0</v>
      </c>
      <c r="AO48" t="s">
        <v>113</v>
      </c>
      <c r="AP48" t="s">
        <v>108</v>
      </c>
      <c r="AR48">
        <v>0</v>
      </c>
      <c r="AS48">
        <v>0</v>
      </c>
      <c r="AT48">
        <v>0</v>
      </c>
      <c r="AU48">
        <v>0</v>
      </c>
      <c r="AV48">
        <v>0</v>
      </c>
      <c r="AW48">
        <v>0</v>
      </c>
      <c r="BA48" t="s">
        <v>63</v>
      </c>
      <c r="BB48" t="s">
        <v>4449</v>
      </c>
      <c r="BC48">
        <v>0</v>
      </c>
      <c r="BE48" t="s">
        <v>108</v>
      </c>
      <c r="BH48" t="s">
        <v>114</v>
      </c>
    </row>
    <row r="49" spans="1:60" x14ac:dyDescent="0.35">
      <c r="A49" t="s">
        <v>115</v>
      </c>
      <c r="B49">
        <v>10000</v>
      </c>
      <c r="C49">
        <v>10000</v>
      </c>
      <c r="D49" s="2">
        <v>45754</v>
      </c>
      <c r="E49" t="s">
        <v>116</v>
      </c>
      <c r="F49" t="s">
        <v>117</v>
      </c>
      <c r="G49" t="s">
        <v>118</v>
      </c>
      <c r="I49">
        <v>1</v>
      </c>
      <c r="J49" t="s">
        <v>183</v>
      </c>
      <c r="K49">
        <v>79</v>
      </c>
      <c r="L49" t="s">
        <v>6076</v>
      </c>
      <c r="M49" t="s">
        <v>92</v>
      </c>
      <c r="N49" t="s">
        <v>3828</v>
      </c>
      <c r="O49" s="3">
        <v>1142</v>
      </c>
      <c r="R49" s="2">
        <v>45748</v>
      </c>
      <c r="T49">
        <v>297</v>
      </c>
      <c r="U49" s="3">
        <v>339174</v>
      </c>
      <c r="V49" t="s">
        <v>65</v>
      </c>
      <c r="W49" t="s">
        <v>120</v>
      </c>
      <c r="X49">
        <v>0</v>
      </c>
      <c r="Y49" s="3">
        <v>330000</v>
      </c>
      <c r="Z49" s="3">
        <v>9174</v>
      </c>
      <c r="AA49">
        <v>0</v>
      </c>
      <c r="AB49">
        <v>0</v>
      </c>
      <c r="AC49">
        <v>0</v>
      </c>
      <c r="AF49">
        <v>0</v>
      </c>
      <c r="AO49" t="s">
        <v>121</v>
      </c>
      <c r="AP49" t="s">
        <v>108</v>
      </c>
      <c r="AR49">
        <v>0</v>
      </c>
      <c r="AS49">
        <v>0</v>
      </c>
      <c r="AT49">
        <v>0</v>
      </c>
      <c r="AU49">
        <v>0</v>
      </c>
      <c r="AV49">
        <v>0</v>
      </c>
      <c r="AW49">
        <v>0</v>
      </c>
      <c r="BA49" t="s">
        <v>63</v>
      </c>
      <c r="BB49" t="s">
        <v>4450</v>
      </c>
      <c r="BC49">
        <v>0</v>
      </c>
      <c r="BE49" t="s">
        <v>108</v>
      </c>
      <c r="BH49" t="s">
        <v>122</v>
      </c>
    </row>
    <row r="50" spans="1:60" x14ac:dyDescent="0.35">
      <c r="A50" t="s">
        <v>358</v>
      </c>
      <c r="B50">
        <v>10000</v>
      </c>
      <c r="C50">
        <v>10000</v>
      </c>
      <c r="D50" s="2">
        <v>45749</v>
      </c>
      <c r="E50" t="s">
        <v>59</v>
      </c>
      <c r="F50" t="s">
        <v>359</v>
      </c>
      <c r="G50" t="s">
        <v>159</v>
      </c>
      <c r="I50">
        <v>1</v>
      </c>
      <c r="J50" t="s">
        <v>183</v>
      </c>
      <c r="K50">
        <v>72</v>
      </c>
      <c r="L50" t="s">
        <v>6056</v>
      </c>
      <c r="M50" t="s">
        <v>161</v>
      </c>
      <c r="N50" t="s">
        <v>3853</v>
      </c>
      <c r="O50" s="3">
        <v>3750</v>
      </c>
      <c r="R50" s="2">
        <v>45748</v>
      </c>
      <c r="T50">
        <v>4</v>
      </c>
      <c r="U50" s="3">
        <v>15000</v>
      </c>
      <c r="V50" t="s">
        <v>65</v>
      </c>
      <c r="W50">
        <v>5000443890001</v>
      </c>
      <c r="X50">
        <v>0</v>
      </c>
      <c r="Y50" s="3">
        <v>12000</v>
      </c>
      <c r="Z50" s="3">
        <v>3000</v>
      </c>
      <c r="AA50">
        <v>0</v>
      </c>
      <c r="AB50">
        <v>0</v>
      </c>
      <c r="AC50">
        <v>0</v>
      </c>
      <c r="AF50">
        <v>0</v>
      </c>
      <c r="AO50">
        <v>500044389</v>
      </c>
      <c r="AP50" t="s">
        <v>162</v>
      </c>
      <c r="AR50">
        <v>0</v>
      </c>
      <c r="AS50">
        <v>0</v>
      </c>
      <c r="AT50">
        <v>0</v>
      </c>
      <c r="AU50">
        <v>0</v>
      </c>
      <c r="AV50">
        <v>0</v>
      </c>
      <c r="AW50">
        <v>0</v>
      </c>
      <c r="BA50" t="s">
        <v>63</v>
      </c>
      <c r="BB50" t="s">
        <v>360</v>
      </c>
      <c r="BC50">
        <v>0</v>
      </c>
      <c r="BE50" t="s">
        <v>162</v>
      </c>
      <c r="BH50" t="s">
        <v>361</v>
      </c>
    </row>
    <row r="51" spans="1:60" x14ac:dyDescent="0.35">
      <c r="A51" t="s">
        <v>362</v>
      </c>
      <c r="B51">
        <v>10000</v>
      </c>
      <c r="C51">
        <v>10000</v>
      </c>
      <c r="D51" s="2">
        <v>45749</v>
      </c>
      <c r="E51" t="s">
        <v>59</v>
      </c>
      <c r="F51" t="s">
        <v>359</v>
      </c>
      <c r="G51" t="s">
        <v>159</v>
      </c>
      <c r="I51">
        <v>1</v>
      </c>
      <c r="J51" t="s">
        <v>183</v>
      </c>
      <c r="K51">
        <v>72</v>
      </c>
      <c r="L51" t="s">
        <v>6056</v>
      </c>
      <c r="M51" t="s">
        <v>161</v>
      </c>
      <c r="N51" t="s">
        <v>3853</v>
      </c>
      <c r="O51" s="3">
        <v>1750</v>
      </c>
      <c r="R51" s="2">
        <v>45748</v>
      </c>
      <c r="T51">
        <v>4</v>
      </c>
      <c r="U51" s="3">
        <v>7000</v>
      </c>
      <c r="V51" t="s">
        <v>65</v>
      </c>
      <c r="W51">
        <v>5000514790001</v>
      </c>
      <c r="X51">
        <v>0</v>
      </c>
      <c r="Y51" s="3">
        <v>5000</v>
      </c>
      <c r="Z51" s="3">
        <v>2000</v>
      </c>
      <c r="AA51">
        <v>0</v>
      </c>
      <c r="AB51">
        <v>0</v>
      </c>
      <c r="AC51">
        <v>0</v>
      </c>
      <c r="AF51">
        <v>0</v>
      </c>
      <c r="AO51">
        <v>500051479</v>
      </c>
      <c r="AP51" t="s">
        <v>162</v>
      </c>
      <c r="AR51">
        <v>0</v>
      </c>
      <c r="AS51">
        <v>0</v>
      </c>
      <c r="AT51">
        <v>0</v>
      </c>
      <c r="AU51">
        <v>0</v>
      </c>
      <c r="AV51">
        <v>0</v>
      </c>
      <c r="AW51">
        <v>0</v>
      </c>
      <c r="BA51" t="s">
        <v>63</v>
      </c>
      <c r="BB51" t="s">
        <v>363</v>
      </c>
      <c r="BC51">
        <v>0</v>
      </c>
      <c r="BE51" t="s">
        <v>162</v>
      </c>
      <c r="BH51" t="s">
        <v>361</v>
      </c>
    </row>
    <row r="52" spans="1:60" x14ac:dyDescent="0.35">
      <c r="A52" t="s">
        <v>364</v>
      </c>
      <c r="B52">
        <v>10000</v>
      </c>
      <c r="C52">
        <v>10000</v>
      </c>
      <c r="D52" s="2">
        <v>45749</v>
      </c>
      <c r="E52" t="s">
        <v>59</v>
      </c>
      <c r="F52" t="s">
        <v>359</v>
      </c>
      <c r="G52" t="s">
        <v>159</v>
      </c>
      <c r="I52">
        <v>1</v>
      </c>
      <c r="J52" t="s">
        <v>183</v>
      </c>
      <c r="K52">
        <v>72</v>
      </c>
      <c r="L52" t="s">
        <v>6056</v>
      </c>
      <c r="M52" t="s">
        <v>161</v>
      </c>
      <c r="N52" t="s">
        <v>3853</v>
      </c>
      <c r="O52" s="3">
        <v>2000</v>
      </c>
      <c r="R52" s="2">
        <v>45748</v>
      </c>
      <c r="T52">
        <v>4</v>
      </c>
      <c r="U52" s="3">
        <v>8000</v>
      </c>
      <c r="V52" t="s">
        <v>65</v>
      </c>
      <c r="W52">
        <v>5000514800001</v>
      </c>
      <c r="X52">
        <v>0</v>
      </c>
      <c r="Y52" s="3">
        <v>6000</v>
      </c>
      <c r="Z52" s="3">
        <v>2000</v>
      </c>
      <c r="AA52">
        <v>0</v>
      </c>
      <c r="AB52">
        <v>0</v>
      </c>
      <c r="AC52">
        <v>0</v>
      </c>
      <c r="AF52">
        <v>0</v>
      </c>
      <c r="AO52">
        <v>500051480</v>
      </c>
      <c r="AP52" t="s">
        <v>162</v>
      </c>
      <c r="AR52">
        <v>0</v>
      </c>
      <c r="AS52">
        <v>0</v>
      </c>
      <c r="AT52">
        <v>0</v>
      </c>
      <c r="AU52">
        <v>0</v>
      </c>
      <c r="AV52">
        <v>0</v>
      </c>
      <c r="AW52">
        <v>0</v>
      </c>
      <c r="BA52" t="s">
        <v>63</v>
      </c>
      <c r="BB52" t="s">
        <v>365</v>
      </c>
      <c r="BC52">
        <v>0</v>
      </c>
      <c r="BE52" t="s">
        <v>162</v>
      </c>
      <c r="BH52" t="s">
        <v>361</v>
      </c>
    </row>
    <row r="53" spans="1:60" x14ac:dyDescent="0.35">
      <c r="A53" t="s">
        <v>366</v>
      </c>
      <c r="B53">
        <v>10000</v>
      </c>
      <c r="C53">
        <v>20000</v>
      </c>
      <c r="D53" s="2">
        <v>45748</v>
      </c>
      <c r="E53" t="s">
        <v>59</v>
      </c>
      <c r="F53" t="s">
        <v>367</v>
      </c>
      <c r="G53" t="s">
        <v>159</v>
      </c>
      <c r="I53">
        <v>2</v>
      </c>
      <c r="J53" t="s">
        <v>183</v>
      </c>
      <c r="K53">
        <v>71</v>
      </c>
      <c r="L53" t="s">
        <v>6057</v>
      </c>
      <c r="M53" t="s">
        <v>368</v>
      </c>
      <c r="N53" t="s">
        <v>3857</v>
      </c>
      <c r="O53">
        <v>625</v>
      </c>
      <c r="R53" s="2">
        <v>45748</v>
      </c>
      <c r="T53">
        <v>8</v>
      </c>
      <c r="U53" s="3">
        <v>5000</v>
      </c>
      <c r="V53" t="s">
        <v>65</v>
      </c>
      <c r="W53">
        <v>5000562920001</v>
      </c>
      <c r="X53">
        <v>0</v>
      </c>
      <c r="Y53" s="3">
        <v>5000</v>
      </c>
      <c r="Z53">
        <v>0</v>
      </c>
      <c r="AA53">
        <v>0</v>
      </c>
      <c r="AB53">
        <v>0</v>
      </c>
      <c r="AC53">
        <v>0</v>
      </c>
      <c r="AF53">
        <v>0</v>
      </c>
      <c r="AO53">
        <v>500056292</v>
      </c>
      <c r="AP53" t="s">
        <v>162</v>
      </c>
      <c r="AR53">
        <v>0</v>
      </c>
      <c r="AS53">
        <v>0</v>
      </c>
      <c r="AT53">
        <v>0</v>
      </c>
      <c r="AU53">
        <v>0</v>
      </c>
      <c r="AV53">
        <v>0</v>
      </c>
      <c r="AW53">
        <v>0</v>
      </c>
      <c r="BA53" t="s">
        <v>63</v>
      </c>
      <c r="BB53" t="s">
        <v>369</v>
      </c>
      <c r="BC53">
        <v>0</v>
      </c>
      <c r="BE53" t="s">
        <v>162</v>
      </c>
      <c r="BH53" t="s">
        <v>361</v>
      </c>
    </row>
    <row r="54" spans="1:60" x14ac:dyDescent="0.35">
      <c r="A54" t="s">
        <v>370</v>
      </c>
      <c r="B54">
        <v>10000</v>
      </c>
      <c r="C54">
        <v>20000</v>
      </c>
      <c r="D54" s="2">
        <v>45748</v>
      </c>
      <c r="E54" t="s">
        <v>59</v>
      </c>
      <c r="F54" t="s">
        <v>371</v>
      </c>
      <c r="G54" t="s">
        <v>159</v>
      </c>
      <c r="I54">
        <v>2</v>
      </c>
      <c r="J54" t="s">
        <v>183</v>
      </c>
      <c r="K54">
        <v>71</v>
      </c>
      <c r="L54" t="s">
        <v>6057</v>
      </c>
      <c r="M54" t="s">
        <v>368</v>
      </c>
      <c r="N54" t="s">
        <v>3857</v>
      </c>
      <c r="O54">
        <v>750</v>
      </c>
      <c r="R54" s="2">
        <v>45748</v>
      </c>
      <c r="T54">
        <v>8</v>
      </c>
      <c r="U54" s="3">
        <v>6000</v>
      </c>
      <c r="V54" t="s">
        <v>65</v>
      </c>
      <c r="W54">
        <v>5000579950001</v>
      </c>
      <c r="X54">
        <v>0</v>
      </c>
      <c r="Y54" s="3">
        <v>6000</v>
      </c>
      <c r="Z54">
        <v>0</v>
      </c>
      <c r="AA54">
        <v>0</v>
      </c>
      <c r="AB54">
        <v>0</v>
      </c>
      <c r="AC54">
        <v>0</v>
      </c>
      <c r="AF54">
        <v>0</v>
      </c>
      <c r="AO54">
        <v>500057995</v>
      </c>
      <c r="AP54" t="s">
        <v>162</v>
      </c>
      <c r="AR54">
        <v>0</v>
      </c>
      <c r="AS54">
        <v>0</v>
      </c>
      <c r="AT54">
        <v>0</v>
      </c>
      <c r="AU54">
        <v>0</v>
      </c>
      <c r="AV54">
        <v>0</v>
      </c>
      <c r="AW54">
        <v>0</v>
      </c>
      <c r="BA54" t="s">
        <v>63</v>
      </c>
      <c r="BB54" t="s">
        <v>372</v>
      </c>
      <c r="BC54">
        <v>0</v>
      </c>
      <c r="BE54" t="s">
        <v>162</v>
      </c>
      <c r="BH54" t="s">
        <v>361</v>
      </c>
    </row>
    <row r="55" spans="1:60" x14ac:dyDescent="0.35">
      <c r="A55" t="s">
        <v>373</v>
      </c>
      <c r="B55">
        <v>10000</v>
      </c>
      <c r="C55">
        <v>20000</v>
      </c>
      <c r="D55" s="2">
        <v>45749</v>
      </c>
      <c r="E55" t="s">
        <v>59</v>
      </c>
      <c r="F55" t="s">
        <v>374</v>
      </c>
      <c r="G55" t="s">
        <v>159</v>
      </c>
      <c r="I55">
        <v>2</v>
      </c>
      <c r="J55" t="s">
        <v>183</v>
      </c>
      <c r="K55">
        <v>71</v>
      </c>
      <c r="L55" t="s">
        <v>6057</v>
      </c>
      <c r="M55" t="s">
        <v>368</v>
      </c>
      <c r="N55" t="s">
        <v>3857</v>
      </c>
      <c r="O55">
        <v>167</v>
      </c>
      <c r="R55" s="2">
        <v>45748</v>
      </c>
      <c r="T55">
        <v>6</v>
      </c>
      <c r="U55" s="3">
        <v>1002</v>
      </c>
      <c r="V55" t="s">
        <v>65</v>
      </c>
      <c r="W55">
        <v>5000514720001</v>
      </c>
      <c r="X55">
        <v>0</v>
      </c>
      <c r="Y55" s="3">
        <v>1000</v>
      </c>
      <c r="Z55">
        <v>2</v>
      </c>
      <c r="AA55">
        <v>0</v>
      </c>
      <c r="AB55">
        <v>0</v>
      </c>
      <c r="AC55">
        <v>0</v>
      </c>
      <c r="AF55">
        <v>0</v>
      </c>
      <c r="AO55">
        <v>500051472</v>
      </c>
      <c r="AP55" t="s">
        <v>162</v>
      </c>
      <c r="AR55">
        <v>0</v>
      </c>
      <c r="AS55">
        <v>0</v>
      </c>
      <c r="AT55">
        <v>0</v>
      </c>
      <c r="AU55">
        <v>0</v>
      </c>
      <c r="AV55">
        <v>0</v>
      </c>
      <c r="AW55">
        <v>0</v>
      </c>
      <c r="BA55" t="s">
        <v>63</v>
      </c>
      <c r="BB55" t="s">
        <v>375</v>
      </c>
      <c r="BC55">
        <v>0</v>
      </c>
      <c r="BE55" t="s">
        <v>162</v>
      </c>
      <c r="BH55" t="s">
        <v>376</v>
      </c>
    </row>
    <row r="56" spans="1:60" x14ac:dyDescent="0.35">
      <c r="A56" t="s">
        <v>377</v>
      </c>
      <c r="B56">
        <v>10000</v>
      </c>
      <c r="C56">
        <v>20000</v>
      </c>
      <c r="D56" s="2">
        <v>45749</v>
      </c>
      <c r="E56" t="s">
        <v>59</v>
      </c>
      <c r="F56" t="s">
        <v>374</v>
      </c>
      <c r="G56" t="s">
        <v>159</v>
      </c>
      <c r="I56">
        <v>2</v>
      </c>
      <c r="J56" t="s">
        <v>183</v>
      </c>
      <c r="K56">
        <v>71</v>
      </c>
      <c r="L56" t="s">
        <v>6057</v>
      </c>
      <c r="M56" t="s">
        <v>368</v>
      </c>
      <c r="N56" t="s">
        <v>3857</v>
      </c>
      <c r="O56">
        <v>834</v>
      </c>
      <c r="R56" s="2">
        <v>45748</v>
      </c>
      <c r="T56">
        <v>6</v>
      </c>
      <c r="U56" s="3">
        <v>5004</v>
      </c>
      <c r="V56" t="s">
        <v>65</v>
      </c>
      <c r="W56">
        <v>5000514730001</v>
      </c>
      <c r="X56">
        <v>0</v>
      </c>
      <c r="Y56" s="3">
        <v>5000</v>
      </c>
      <c r="Z56">
        <v>4</v>
      </c>
      <c r="AA56">
        <v>0</v>
      </c>
      <c r="AB56">
        <v>0</v>
      </c>
      <c r="AC56">
        <v>0</v>
      </c>
      <c r="AF56">
        <v>0</v>
      </c>
      <c r="AO56">
        <v>500051473</v>
      </c>
      <c r="AP56" t="s">
        <v>162</v>
      </c>
      <c r="AR56">
        <v>0</v>
      </c>
      <c r="AS56">
        <v>0</v>
      </c>
      <c r="AT56">
        <v>0</v>
      </c>
      <c r="AU56">
        <v>0</v>
      </c>
      <c r="AV56">
        <v>0</v>
      </c>
      <c r="AW56">
        <v>0</v>
      </c>
      <c r="BA56" t="s">
        <v>63</v>
      </c>
      <c r="BB56" t="s">
        <v>378</v>
      </c>
      <c r="BC56">
        <v>0</v>
      </c>
      <c r="BE56" t="s">
        <v>162</v>
      </c>
      <c r="BH56" t="s">
        <v>376</v>
      </c>
    </row>
    <row r="57" spans="1:60" x14ac:dyDescent="0.35">
      <c r="A57" t="s">
        <v>379</v>
      </c>
      <c r="B57">
        <v>10000</v>
      </c>
      <c r="C57">
        <v>20000</v>
      </c>
      <c r="D57" s="2">
        <v>45749</v>
      </c>
      <c r="E57" t="s">
        <v>59</v>
      </c>
      <c r="F57" t="s">
        <v>374</v>
      </c>
      <c r="G57" t="s">
        <v>159</v>
      </c>
      <c r="I57">
        <v>2</v>
      </c>
      <c r="J57" t="s">
        <v>183</v>
      </c>
      <c r="K57">
        <v>71</v>
      </c>
      <c r="L57" t="s">
        <v>6057</v>
      </c>
      <c r="M57" t="s">
        <v>368</v>
      </c>
      <c r="N57" t="s">
        <v>3857</v>
      </c>
      <c r="O57">
        <v>834</v>
      </c>
      <c r="R57" s="2">
        <v>45748</v>
      </c>
      <c r="T57">
        <v>6</v>
      </c>
      <c r="U57" s="3">
        <v>5004</v>
      </c>
      <c r="V57" t="s">
        <v>65</v>
      </c>
      <c r="W57">
        <v>5000579970001</v>
      </c>
      <c r="X57">
        <v>0</v>
      </c>
      <c r="Y57" s="3">
        <v>5000</v>
      </c>
      <c r="Z57">
        <v>4</v>
      </c>
      <c r="AA57">
        <v>0</v>
      </c>
      <c r="AB57">
        <v>0</v>
      </c>
      <c r="AC57">
        <v>0</v>
      </c>
      <c r="AF57">
        <v>0</v>
      </c>
      <c r="AO57">
        <v>500057997</v>
      </c>
      <c r="AP57" t="s">
        <v>162</v>
      </c>
      <c r="AR57">
        <v>0</v>
      </c>
      <c r="AS57">
        <v>0</v>
      </c>
      <c r="AT57">
        <v>0</v>
      </c>
      <c r="AU57">
        <v>0</v>
      </c>
      <c r="AV57">
        <v>0</v>
      </c>
      <c r="AW57">
        <v>0</v>
      </c>
      <c r="BA57" t="s">
        <v>63</v>
      </c>
      <c r="BB57" t="s">
        <v>380</v>
      </c>
      <c r="BC57">
        <v>0</v>
      </c>
      <c r="BE57" t="s">
        <v>162</v>
      </c>
      <c r="BH57" t="s">
        <v>376</v>
      </c>
    </row>
    <row r="58" spans="1:60" x14ac:dyDescent="0.35">
      <c r="A58" t="s">
        <v>381</v>
      </c>
      <c r="B58">
        <v>10000</v>
      </c>
      <c r="C58">
        <v>20000</v>
      </c>
      <c r="D58" s="2">
        <v>45749</v>
      </c>
      <c r="E58" t="s">
        <v>59</v>
      </c>
      <c r="F58" t="s">
        <v>374</v>
      </c>
      <c r="G58" t="s">
        <v>159</v>
      </c>
      <c r="I58">
        <v>2</v>
      </c>
      <c r="J58" t="s">
        <v>183</v>
      </c>
      <c r="K58">
        <v>71</v>
      </c>
      <c r="L58" t="s">
        <v>6057</v>
      </c>
      <c r="M58" t="s">
        <v>368</v>
      </c>
      <c r="N58" t="s">
        <v>3857</v>
      </c>
      <c r="O58">
        <v>834</v>
      </c>
      <c r="R58" s="2">
        <v>45748</v>
      </c>
      <c r="T58">
        <v>6</v>
      </c>
      <c r="U58" s="3">
        <v>5004</v>
      </c>
      <c r="V58" t="s">
        <v>65</v>
      </c>
      <c r="W58">
        <v>5000595780001</v>
      </c>
      <c r="X58">
        <v>0</v>
      </c>
      <c r="Y58" s="3">
        <v>5000</v>
      </c>
      <c r="Z58">
        <v>4</v>
      </c>
      <c r="AA58">
        <v>0</v>
      </c>
      <c r="AB58">
        <v>0</v>
      </c>
      <c r="AC58">
        <v>0</v>
      </c>
      <c r="AF58">
        <v>0</v>
      </c>
      <c r="AO58">
        <v>500059578</v>
      </c>
      <c r="AP58" t="s">
        <v>162</v>
      </c>
      <c r="AR58">
        <v>0</v>
      </c>
      <c r="AS58">
        <v>0</v>
      </c>
      <c r="AT58">
        <v>0</v>
      </c>
      <c r="AU58">
        <v>0</v>
      </c>
      <c r="AV58">
        <v>0</v>
      </c>
      <c r="AW58">
        <v>0</v>
      </c>
      <c r="BA58" t="s">
        <v>63</v>
      </c>
      <c r="BB58" t="s">
        <v>382</v>
      </c>
      <c r="BC58">
        <v>0</v>
      </c>
      <c r="BE58" t="s">
        <v>162</v>
      </c>
      <c r="BH58" t="s">
        <v>376</v>
      </c>
    </row>
    <row r="59" spans="1:60" x14ac:dyDescent="0.35">
      <c r="A59" t="s">
        <v>383</v>
      </c>
      <c r="B59">
        <v>10000</v>
      </c>
      <c r="C59">
        <v>20000</v>
      </c>
      <c r="D59" s="2">
        <v>45748</v>
      </c>
      <c r="E59" t="s">
        <v>59</v>
      </c>
      <c r="F59" t="s">
        <v>384</v>
      </c>
      <c r="G59" t="s">
        <v>159</v>
      </c>
      <c r="I59">
        <v>2</v>
      </c>
      <c r="J59" t="s">
        <v>183</v>
      </c>
      <c r="K59">
        <v>71</v>
      </c>
      <c r="L59" t="s">
        <v>6057</v>
      </c>
      <c r="M59" t="s">
        <v>368</v>
      </c>
      <c r="N59" t="s">
        <v>3857</v>
      </c>
      <c r="O59" s="3">
        <v>1875</v>
      </c>
      <c r="R59" s="2">
        <v>45748</v>
      </c>
      <c r="T59">
        <v>8</v>
      </c>
      <c r="U59" s="3">
        <v>15000</v>
      </c>
      <c r="V59" t="s">
        <v>65</v>
      </c>
      <c r="W59">
        <v>5000562920001</v>
      </c>
      <c r="X59">
        <v>0</v>
      </c>
      <c r="Y59" s="3">
        <v>15000</v>
      </c>
      <c r="Z59">
        <v>0</v>
      </c>
      <c r="AA59">
        <v>0</v>
      </c>
      <c r="AB59">
        <v>0</v>
      </c>
      <c r="AC59">
        <v>0</v>
      </c>
      <c r="AF59">
        <v>0</v>
      </c>
      <c r="AO59">
        <v>500056292</v>
      </c>
      <c r="AP59" t="s">
        <v>162</v>
      </c>
      <c r="AR59">
        <v>0</v>
      </c>
      <c r="AS59">
        <v>0</v>
      </c>
      <c r="AT59">
        <v>0</v>
      </c>
      <c r="AU59">
        <v>0</v>
      </c>
      <c r="AV59">
        <v>0</v>
      </c>
      <c r="AW59">
        <v>0</v>
      </c>
      <c r="BA59" t="s">
        <v>63</v>
      </c>
      <c r="BB59" t="s">
        <v>385</v>
      </c>
      <c r="BC59">
        <v>0</v>
      </c>
      <c r="BE59" t="s">
        <v>162</v>
      </c>
      <c r="BH59" t="s">
        <v>386</v>
      </c>
    </row>
    <row r="60" spans="1:60" x14ac:dyDescent="0.35">
      <c r="A60" t="s">
        <v>387</v>
      </c>
      <c r="B60">
        <v>10000</v>
      </c>
      <c r="C60">
        <v>20000</v>
      </c>
      <c r="D60" s="2">
        <v>45748</v>
      </c>
      <c r="E60" t="s">
        <v>59</v>
      </c>
      <c r="F60" t="s">
        <v>388</v>
      </c>
      <c r="G60" t="s">
        <v>159</v>
      </c>
      <c r="I60">
        <v>2</v>
      </c>
      <c r="J60" t="s">
        <v>183</v>
      </c>
      <c r="K60">
        <v>71</v>
      </c>
      <c r="L60" t="s">
        <v>6057</v>
      </c>
      <c r="M60" t="s">
        <v>368</v>
      </c>
      <c r="N60" t="s">
        <v>3857</v>
      </c>
      <c r="O60" s="3">
        <v>1875</v>
      </c>
      <c r="R60" s="2">
        <v>45748</v>
      </c>
      <c r="T60">
        <v>8</v>
      </c>
      <c r="U60" s="3">
        <v>15000</v>
      </c>
      <c r="V60" t="s">
        <v>65</v>
      </c>
      <c r="W60">
        <v>5000769160001</v>
      </c>
      <c r="X60">
        <v>0</v>
      </c>
      <c r="Y60" s="3">
        <v>15000</v>
      </c>
      <c r="Z60">
        <v>0</v>
      </c>
      <c r="AA60">
        <v>0</v>
      </c>
      <c r="AB60">
        <v>0</v>
      </c>
      <c r="AC60">
        <v>0</v>
      </c>
      <c r="AF60">
        <v>0</v>
      </c>
      <c r="AO60">
        <v>500076916</v>
      </c>
      <c r="AP60" t="s">
        <v>162</v>
      </c>
      <c r="AR60">
        <v>0</v>
      </c>
      <c r="AS60">
        <v>0</v>
      </c>
      <c r="AT60">
        <v>0</v>
      </c>
      <c r="AU60">
        <v>0</v>
      </c>
      <c r="AV60">
        <v>0</v>
      </c>
      <c r="AW60">
        <v>0</v>
      </c>
      <c r="BA60" t="s">
        <v>63</v>
      </c>
      <c r="BB60" t="s">
        <v>389</v>
      </c>
      <c r="BC60">
        <v>0</v>
      </c>
      <c r="BE60" t="s">
        <v>162</v>
      </c>
      <c r="BH60" t="s">
        <v>386</v>
      </c>
    </row>
    <row r="61" spans="1:60" x14ac:dyDescent="0.35">
      <c r="A61" t="s">
        <v>390</v>
      </c>
      <c r="B61">
        <v>10000</v>
      </c>
      <c r="C61">
        <v>20000</v>
      </c>
      <c r="D61" s="2">
        <v>45749</v>
      </c>
      <c r="E61" t="s">
        <v>59</v>
      </c>
      <c r="F61" t="s">
        <v>374</v>
      </c>
      <c r="G61" t="s">
        <v>159</v>
      </c>
      <c r="I61">
        <v>2</v>
      </c>
      <c r="J61" t="s">
        <v>183</v>
      </c>
      <c r="K61">
        <v>71</v>
      </c>
      <c r="L61" t="s">
        <v>6057</v>
      </c>
      <c r="M61" t="s">
        <v>368</v>
      </c>
      <c r="N61" t="s">
        <v>3857</v>
      </c>
      <c r="O61">
        <v>167</v>
      </c>
      <c r="R61" s="2">
        <v>45748</v>
      </c>
      <c r="T61">
        <v>6</v>
      </c>
      <c r="U61" s="3">
        <v>1002</v>
      </c>
      <c r="V61" t="s">
        <v>65</v>
      </c>
      <c r="W61">
        <v>5000444000001</v>
      </c>
      <c r="X61">
        <v>0</v>
      </c>
      <c r="Y61" s="3">
        <v>1000</v>
      </c>
      <c r="Z61">
        <v>2</v>
      </c>
      <c r="AA61">
        <v>0</v>
      </c>
      <c r="AB61">
        <v>0</v>
      </c>
      <c r="AC61">
        <v>0</v>
      </c>
      <c r="AF61">
        <v>0</v>
      </c>
      <c r="AO61">
        <v>500044400</v>
      </c>
      <c r="AP61" t="s">
        <v>162</v>
      </c>
      <c r="AR61">
        <v>0</v>
      </c>
      <c r="AS61">
        <v>0</v>
      </c>
      <c r="AT61">
        <v>0</v>
      </c>
      <c r="AU61">
        <v>0</v>
      </c>
      <c r="AV61">
        <v>0</v>
      </c>
      <c r="AW61">
        <v>0</v>
      </c>
      <c r="BA61" t="s">
        <v>63</v>
      </c>
      <c r="BB61" t="s">
        <v>391</v>
      </c>
      <c r="BC61">
        <v>0</v>
      </c>
      <c r="BE61" t="s">
        <v>162</v>
      </c>
      <c r="BH61" t="s">
        <v>392</v>
      </c>
    </row>
    <row r="62" spans="1:60" x14ac:dyDescent="0.35">
      <c r="A62" t="s">
        <v>393</v>
      </c>
      <c r="B62">
        <v>10000</v>
      </c>
      <c r="C62">
        <v>20000</v>
      </c>
      <c r="D62" s="2">
        <v>45749</v>
      </c>
      <c r="E62" t="s">
        <v>59</v>
      </c>
      <c r="F62" t="s">
        <v>394</v>
      </c>
      <c r="G62" t="s">
        <v>159</v>
      </c>
      <c r="I62">
        <v>2</v>
      </c>
      <c r="J62" t="s">
        <v>183</v>
      </c>
      <c r="K62">
        <v>71</v>
      </c>
      <c r="L62" t="s">
        <v>6057</v>
      </c>
      <c r="M62" t="s">
        <v>368</v>
      </c>
      <c r="N62" t="s">
        <v>3857</v>
      </c>
      <c r="O62">
        <v>834</v>
      </c>
      <c r="R62" s="2">
        <v>45748</v>
      </c>
      <c r="T62">
        <v>6</v>
      </c>
      <c r="U62" s="3">
        <v>5004</v>
      </c>
      <c r="V62" t="s">
        <v>65</v>
      </c>
      <c r="W62">
        <v>5000444260001</v>
      </c>
      <c r="X62">
        <v>0</v>
      </c>
      <c r="Y62" s="3">
        <v>5000</v>
      </c>
      <c r="Z62">
        <v>4</v>
      </c>
      <c r="AA62">
        <v>0</v>
      </c>
      <c r="AB62">
        <v>0</v>
      </c>
      <c r="AC62">
        <v>0</v>
      </c>
      <c r="AF62">
        <v>0</v>
      </c>
      <c r="AO62">
        <v>500044426</v>
      </c>
      <c r="AP62" t="s">
        <v>162</v>
      </c>
      <c r="AR62">
        <v>0</v>
      </c>
      <c r="AS62">
        <v>0</v>
      </c>
      <c r="AT62">
        <v>0</v>
      </c>
      <c r="AU62">
        <v>0</v>
      </c>
      <c r="AV62">
        <v>0</v>
      </c>
      <c r="AW62">
        <v>0</v>
      </c>
      <c r="BA62" t="s">
        <v>63</v>
      </c>
      <c r="BB62" t="s">
        <v>395</v>
      </c>
      <c r="BC62">
        <v>0</v>
      </c>
      <c r="BE62" t="s">
        <v>162</v>
      </c>
      <c r="BH62" t="s">
        <v>392</v>
      </c>
    </row>
    <row r="63" spans="1:60" x14ac:dyDescent="0.35">
      <c r="A63" t="s">
        <v>396</v>
      </c>
      <c r="B63">
        <v>10000</v>
      </c>
      <c r="C63">
        <v>10000</v>
      </c>
      <c r="D63" s="2">
        <v>45749</v>
      </c>
      <c r="E63" t="s">
        <v>59</v>
      </c>
      <c r="F63" t="s">
        <v>338</v>
      </c>
      <c r="G63" t="s">
        <v>397</v>
      </c>
      <c r="I63">
        <v>1</v>
      </c>
      <c r="J63" t="s">
        <v>183</v>
      </c>
      <c r="K63">
        <v>82</v>
      </c>
      <c r="L63" t="s">
        <v>6055</v>
      </c>
      <c r="M63" t="s">
        <v>352</v>
      </c>
      <c r="N63" t="s">
        <v>3798</v>
      </c>
      <c r="O63" s="3">
        <v>3334</v>
      </c>
      <c r="R63" s="2">
        <v>45748</v>
      </c>
      <c r="T63">
        <v>3</v>
      </c>
      <c r="U63" s="3">
        <v>10002</v>
      </c>
      <c r="V63" t="s">
        <v>65</v>
      </c>
      <c r="W63" t="s">
        <v>398</v>
      </c>
      <c r="X63">
        <v>0</v>
      </c>
      <c r="Y63" s="3">
        <v>10000</v>
      </c>
      <c r="Z63">
        <v>2</v>
      </c>
      <c r="AA63">
        <v>0</v>
      </c>
      <c r="AB63">
        <v>0</v>
      </c>
      <c r="AC63">
        <v>0</v>
      </c>
      <c r="AF63">
        <v>0</v>
      </c>
      <c r="AO63" t="s">
        <v>399</v>
      </c>
      <c r="AP63" t="s">
        <v>400</v>
      </c>
      <c r="AR63">
        <v>0</v>
      </c>
      <c r="AS63">
        <v>0</v>
      </c>
      <c r="AT63">
        <v>0</v>
      </c>
      <c r="AU63">
        <v>0</v>
      </c>
      <c r="AV63">
        <v>0</v>
      </c>
      <c r="AW63">
        <v>0</v>
      </c>
      <c r="BA63" t="s">
        <v>63</v>
      </c>
      <c r="BB63" t="s">
        <v>401</v>
      </c>
      <c r="BC63">
        <v>0</v>
      </c>
      <c r="BE63" t="s">
        <v>400</v>
      </c>
      <c r="BH63" t="s">
        <v>402</v>
      </c>
    </row>
    <row r="64" spans="1:60" x14ac:dyDescent="0.35">
      <c r="A64" t="s">
        <v>403</v>
      </c>
      <c r="B64">
        <v>10000</v>
      </c>
      <c r="C64">
        <v>20000</v>
      </c>
      <c r="D64" s="2">
        <v>45748</v>
      </c>
      <c r="E64" t="s">
        <v>59</v>
      </c>
      <c r="F64" t="s">
        <v>404</v>
      </c>
      <c r="G64" t="s">
        <v>159</v>
      </c>
      <c r="I64">
        <v>2</v>
      </c>
      <c r="J64" t="s">
        <v>183</v>
      </c>
      <c r="K64">
        <v>71</v>
      </c>
      <c r="L64" t="s">
        <v>6057</v>
      </c>
      <c r="M64" t="s">
        <v>368</v>
      </c>
      <c r="N64" t="s">
        <v>3857</v>
      </c>
      <c r="O64" s="3">
        <v>1000</v>
      </c>
      <c r="R64" s="2">
        <v>45748</v>
      </c>
      <c r="T64">
        <v>6</v>
      </c>
      <c r="U64" s="3">
        <v>6000</v>
      </c>
      <c r="V64" t="s">
        <v>65</v>
      </c>
      <c r="W64">
        <v>5000580730001</v>
      </c>
      <c r="X64">
        <v>0</v>
      </c>
      <c r="Y64" s="3">
        <v>6000</v>
      </c>
      <c r="Z64">
        <v>0</v>
      </c>
      <c r="AA64">
        <v>0</v>
      </c>
      <c r="AB64">
        <v>0</v>
      </c>
      <c r="AC64">
        <v>0</v>
      </c>
      <c r="AF64">
        <v>0</v>
      </c>
      <c r="AO64">
        <v>500058073</v>
      </c>
      <c r="AP64" t="s">
        <v>162</v>
      </c>
      <c r="AR64">
        <v>0</v>
      </c>
      <c r="AS64">
        <v>0</v>
      </c>
      <c r="AT64">
        <v>0</v>
      </c>
      <c r="AU64">
        <v>0</v>
      </c>
      <c r="AV64">
        <v>0</v>
      </c>
      <c r="AW64">
        <v>0</v>
      </c>
      <c r="BA64" t="s">
        <v>63</v>
      </c>
      <c r="BB64" t="s">
        <v>405</v>
      </c>
      <c r="BC64">
        <v>0</v>
      </c>
      <c r="BE64" t="s">
        <v>162</v>
      </c>
      <c r="BH64" t="s">
        <v>406</v>
      </c>
    </row>
    <row r="65" spans="1:60" x14ac:dyDescent="0.35">
      <c r="A65" t="s">
        <v>407</v>
      </c>
      <c r="B65">
        <v>10000</v>
      </c>
      <c r="C65">
        <v>20000</v>
      </c>
      <c r="D65" s="2">
        <v>45748</v>
      </c>
      <c r="E65" t="s">
        <v>59</v>
      </c>
      <c r="F65" t="s">
        <v>408</v>
      </c>
      <c r="G65" t="s">
        <v>159</v>
      </c>
      <c r="I65">
        <v>2</v>
      </c>
      <c r="J65" t="s">
        <v>183</v>
      </c>
      <c r="K65">
        <v>71</v>
      </c>
      <c r="L65" t="s">
        <v>6057</v>
      </c>
      <c r="M65" t="s">
        <v>368</v>
      </c>
      <c r="N65" t="s">
        <v>3857</v>
      </c>
      <c r="O65" s="3">
        <v>2000</v>
      </c>
      <c r="R65" s="2">
        <v>45748</v>
      </c>
      <c r="T65">
        <v>6</v>
      </c>
      <c r="U65" s="3">
        <v>12000</v>
      </c>
      <c r="V65" t="s">
        <v>65</v>
      </c>
      <c r="W65">
        <v>5000582200001</v>
      </c>
      <c r="X65">
        <v>0</v>
      </c>
      <c r="Y65" s="3">
        <v>12000</v>
      </c>
      <c r="Z65">
        <v>0</v>
      </c>
      <c r="AA65">
        <v>0</v>
      </c>
      <c r="AB65">
        <v>0</v>
      </c>
      <c r="AC65">
        <v>0</v>
      </c>
      <c r="AF65">
        <v>0</v>
      </c>
      <c r="AO65">
        <v>500058220</v>
      </c>
      <c r="AP65" t="s">
        <v>162</v>
      </c>
      <c r="AR65">
        <v>0</v>
      </c>
      <c r="AS65">
        <v>0</v>
      </c>
      <c r="AT65">
        <v>0</v>
      </c>
      <c r="AU65">
        <v>0</v>
      </c>
      <c r="AV65">
        <v>0</v>
      </c>
      <c r="AW65">
        <v>0</v>
      </c>
      <c r="BA65" t="s">
        <v>63</v>
      </c>
      <c r="BB65" t="s">
        <v>409</v>
      </c>
      <c r="BC65">
        <v>0</v>
      </c>
      <c r="BE65" t="s">
        <v>162</v>
      </c>
      <c r="BH65" t="s">
        <v>406</v>
      </c>
    </row>
    <row r="66" spans="1:60" x14ac:dyDescent="0.35">
      <c r="A66" t="s">
        <v>410</v>
      </c>
      <c r="B66">
        <v>10000</v>
      </c>
      <c r="C66">
        <v>20000</v>
      </c>
      <c r="D66" s="2">
        <v>45748</v>
      </c>
      <c r="E66" t="s">
        <v>59</v>
      </c>
      <c r="F66" t="s">
        <v>411</v>
      </c>
      <c r="G66" t="s">
        <v>159</v>
      </c>
      <c r="I66">
        <v>2</v>
      </c>
      <c r="J66" t="s">
        <v>183</v>
      </c>
      <c r="K66">
        <v>71</v>
      </c>
      <c r="L66" t="s">
        <v>6057</v>
      </c>
      <c r="M66" t="s">
        <v>368</v>
      </c>
      <c r="N66" t="s">
        <v>3857</v>
      </c>
      <c r="O66">
        <v>834</v>
      </c>
      <c r="R66" s="2">
        <v>45748</v>
      </c>
      <c r="T66">
        <v>6</v>
      </c>
      <c r="U66" s="3">
        <v>5004</v>
      </c>
      <c r="V66" t="s">
        <v>65</v>
      </c>
      <c r="W66">
        <v>5000582250001</v>
      </c>
      <c r="X66">
        <v>0</v>
      </c>
      <c r="Y66" s="3">
        <v>5000</v>
      </c>
      <c r="Z66">
        <v>4</v>
      </c>
      <c r="AA66">
        <v>0</v>
      </c>
      <c r="AB66">
        <v>0</v>
      </c>
      <c r="AC66">
        <v>0</v>
      </c>
      <c r="AF66">
        <v>0</v>
      </c>
      <c r="AO66">
        <v>500058225</v>
      </c>
      <c r="AP66" t="s">
        <v>162</v>
      </c>
      <c r="AR66">
        <v>0</v>
      </c>
      <c r="AS66">
        <v>0</v>
      </c>
      <c r="AT66">
        <v>0</v>
      </c>
      <c r="AU66">
        <v>0</v>
      </c>
      <c r="AV66">
        <v>0</v>
      </c>
      <c r="AW66">
        <v>0</v>
      </c>
      <c r="BA66" t="s">
        <v>63</v>
      </c>
      <c r="BB66" t="s">
        <v>412</v>
      </c>
      <c r="BC66">
        <v>0</v>
      </c>
      <c r="BE66" t="s">
        <v>162</v>
      </c>
      <c r="BH66" t="s">
        <v>406</v>
      </c>
    </row>
    <row r="67" spans="1:60" x14ac:dyDescent="0.35">
      <c r="A67" t="s">
        <v>413</v>
      </c>
      <c r="B67">
        <v>10000</v>
      </c>
      <c r="C67">
        <v>10000</v>
      </c>
      <c r="D67" s="2">
        <v>45750</v>
      </c>
      <c r="E67" t="s">
        <v>59</v>
      </c>
      <c r="F67" t="s">
        <v>414</v>
      </c>
      <c r="G67" t="s">
        <v>159</v>
      </c>
      <c r="I67">
        <v>1</v>
      </c>
      <c r="J67" t="s">
        <v>183</v>
      </c>
      <c r="K67">
        <v>72</v>
      </c>
      <c r="L67" t="s">
        <v>6056</v>
      </c>
      <c r="M67" t="s">
        <v>161</v>
      </c>
      <c r="N67" t="s">
        <v>3853</v>
      </c>
      <c r="O67" s="3">
        <v>1125</v>
      </c>
      <c r="R67" s="2">
        <v>45748</v>
      </c>
      <c r="T67">
        <v>4</v>
      </c>
      <c r="U67" s="3">
        <v>4500</v>
      </c>
      <c r="V67" t="s">
        <v>65</v>
      </c>
      <c r="W67">
        <v>5000478010001</v>
      </c>
      <c r="X67">
        <v>0</v>
      </c>
      <c r="Y67" s="3">
        <v>2500</v>
      </c>
      <c r="Z67" s="3">
        <v>2000</v>
      </c>
      <c r="AA67">
        <v>0</v>
      </c>
      <c r="AB67">
        <v>0</v>
      </c>
      <c r="AC67">
        <v>0</v>
      </c>
      <c r="AF67">
        <v>0</v>
      </c>
      <c r="AO67">
        <v>500047801</v>
      </c>
      <c r="AP67" t="s">
        <v>162</v>
      </c>
      <c r="AR67">
        <v>0</v>
      </c>
      <c r="AS67">
        <v>0</v>
      </c>
      <c r="AT67">
        <v>0</v>
      </c>
      <c r="AU67">
        <v>0</v>
      </c>
      <c r="AV67">
        <v>0</v>
      </c>
      <c r="AW67">
        <v>0</v>
      </c>
      <c r="BA67" t="s">
        <v>63</v>
      </c>
      <c r="BB67" t="s">
        <v>415</v>
      </c>
      <c r="BC67">
        <v>0</v>
      </c>
      <c r="BE67" t="s">
        <v>162</v>
      </c>
      <c r="BH67" t="s">
        <v>416</v>
      </c>
    </row>
    <row r="68" spans="1:60" x14ac:dyDescent="0.35">
      <c r="A68" t="s">
        <v>413</v>
      </c>
      <c r="B68">
        <v>20000</v>
      </c>
      <c r="C68">
        <v>10000</v>
      </c>
      <c r="D68" s="2">
        <v>45750</v>
      </c>
      <c r="E68" t="s">
        <v>59</v>
      </c>
      <c r="F68" t="s">
        <v>414</v>
      </c>
      <c r="G68" t="s">
        <v>159</v>
      </c>
      <c r="I68">
        <v>1</v>
      </c>
      <c r="J68" t="s">
        <v>183</v>
      </c>
      <c r="K68">
        <v>72</v>
      </c>
      <c r="L68" t="s">
        <v>6056</v>
      </c>
      <c r="M68" t="s">
        <v>161</v>
      </c>
      <c r="N68" t="s">
        <v>3853</v>
      </c>
      <c r="O68">
        <v>625</v>
      </c>
      <c r="R68" s="2">
        <v>45748</v>
      </c>
      <c r="T68">
        <v>4</v>
      </c>
      <c r="U68" s="3">
        <v>2500</v>
      </c>
      <c r="V68" t="s">
        <v>65</v>
      </c>
      <c r="W68">
        <v>5000478010001</v>
      </c>
      <c r="X68">
        <v>0</v>
      </c>
      <c r="Y68" s="3">
        <v>2500</v>
      </c>
      <c r="Z68">
        <v>0</v>
      </c>
      <c r="AA68">
        <v>0</v>
      </c>
      <c r="AB68">
        <v>0</v>
      </c>
      <c r="AC68">
        <v>0</v>
      </c>
      <c r="AF68">
        <v>0</v>
      </c>
      <c r="AO68">
        <v>500047801</v>
      </c>
      <c r="AP68" t="s">
        <v>162</v>
      </c>
      <c r="AR68">
        <v>0</v>
      </c>
      <c r="AS68">
        <v>0</v>
      </c>
      <c r="AT68">
        <v>0</v>
      </c>
      <c r="AU68">
        <v>0</v>
      </c>
      <c r="AV68">
        <v>0</v>
      </c>
      <c r="AW68">
        <v>0</v>
      </c>
      <c r="BA68" t="s">
        <v>63</v>
      </c>
      <c r="BB68" t="s">
        <v>415</v>
      </c>
      <c r="BC68">
        <v>0</v>
      </c>
      <c r="BE68" t="s">
        <v>162</v>
      </c>
      <c r="BH68" t="s">
        <v>416</v>
      </c>
    </row>
    <row r="69" spans="1:60" x14ac:dyDescent="0.35">
      <c r="A69" t="s">
        <v>417</v>
      </c>
      <c r="B69">
        <v>10000</v>
      </c>
      <c r="C69">
        <v>10000</v>
      </c>
      <c r="D69" s="2">
        <v>45750</v>
      </c>
      <c r="E69" t="s">
        <v>59</v>
      </c>
      <c r="F69" t="s">
        <v>414</v>
      </c>
      <c r="G69" t="s">
        <v>159</v>
      </c>
      <c r="I69">
        <v>1</v>
      </c>
      <c r="J69" t="s">
        <v>183</v>
      </c>
      <c r="K69">
        <v>72</v>
      </c>
      <c r="L69" t="s">
        <v>6056</v>
      </c>
      <c r="M69" t="s">
        <v>161</v>
      </c>
      <c r="N69" t="s">
        <v>3853</v>
      </c>
      <c r="O69" s="3">
        <v>1125</v>
      </c>
      <c r="R69" s="2">
        <v>45748</v>
      </c>
      <c r="T69">
        <v>4</v>
      </c>
      <c r="U69" s="3">
        <v>4500</v>
      </c>
      <c r="V69" t="s">
        <v>65</v>
      </c>
      <c r="W69">
        <v>5000596190001</v>
      </c>
      <c r="X69">
        <v>0</v>
      </c>
      <c r="Y69" s="3">
        <v>2500</v>
      </c>
      <c r="Z69" s="3">
        <v>2000</v>
      </c>
      <c r="AA69">
        <v>0</v>
      </c>
      <c r="AB69">
        <v>0</v>
      </c>
      <c r="AC69">
        <v>0</v>
      </c>
      <c r="AF69">
        <v>0</v>
      </c>
      <c r="AO69">
        <v>500059619</v>
      </c>
      <c r="AP69" t="s">
        <v>162</v>
      </c>
      <c r="AR69">
        <v>0</v>
      </c>
      <c r="AS69">
        <v>0</v>
      </c>
      <c r="AT69">
        <v>0</v>
      </c>
      <c r="AU69">
        <v>0</v>
      </c>
      <c r="AV69">
        <v>0</v>
      </c>
      <c r="AW69">
        <v>0</v>
      </c>
      <c r="BA69" t="s">
        <v>63</v>
      </c>
      <c r="BB69" t="s">
        <v>418</v>
      </c>
      <c r="BC69">
        <v>0</v>
      </c>
      <c r="BE69" t="s">
        <v>162</v>
      </c>
      <c r="BH69" t="s">
        <v>416</v>
      </c>
    </row>
    <row r="70" spans="1:60" x14ac:dyDescent="0.35">
      <c r="A70" t="s">
        <v>417</v>
      </c>
      <c r="B70">
        <v>20000</v>
      </c>
      <c r="C70">
        <v>10000</v>
      </c>
      <c r="D70" s="2">
        <v>45750</v>
      </c>
      <c r="E70" t="s">
        <v>59</v>
      </c>
      <c r="F70" t="s">
        <v>414</v>
      </c>
      <c r="G70" t="s">
        <v>159</v>
      </c>
      <c r="I70">
        <v>1</v>
      </c>
      <c r="J70" t="s">
        <v>183</v>
      </c>
      <c r="K70">
        <v>72</v>
      </c>
      <c r="L70" t="s">
        <v>6056</v>
      </c>
      <c r="M70" t="s">
        <v>161</v>
      </c>
      <c r="N70" t="s">
        <v>3853</v>
      </c>
      <c r="O70">
        <v>625</v>
      </c>
      <c r="R70" s="2">
        <v>45748</v>
      </c>
      <c r="T70">
        <v>4</v>
      </c>
      <c r="U70" s="3">
        <v>2500</v>
      </c>
      <c r="V70" t="s">
        <v>65</v>
      </c>
      <c r="W70">
        <v>5000596190001</v>
      </c>
      <c r="X70">
        <v>0</v>
      </c>
      <c r="Y70" s="3">
        <v>2500</v>
      </c>
      <c r="Z70">
        <v>0</v>
      </c>
      <c r="AA70">
        <v>0</v>
      </c>
      <c r="AB70">
        <v>0</v>
      </c>
      <c r="AC70">
        <v>0</v>
      </c>
      <c r="AF70">
        <v>0</v>
      </c>
      <c r="AO70">
        <v>500059619</v>
      </c>
      <c r="AP70" t="s">
        <v>162</v>
      </c>
      <c r="AR70">
        <v>0</v>
      </c>
      <c r="AS70">
        <v>0</v>
      </c>
      <c r="AT70">
        <v>0</v>
      </c>
      <c r="AU70">
        <v>0</v>
      </c>
      <c r="AV70">
        <v>0</v>
      </c>
      <c r="AW70">
        <v>0</v>
      </c>
      <c r="BA70" t="s">
        <v>63</v>
      </c>
      <c r="BB70" t="s">
        <v>418</v>
      </c>
      <c r="BC70">
        <v>0</v>
      </c>
      <c r="BE70" t="s">
        <v>162</v>
      </c>
      <c r="BH70" t="s">
        <v>416</v>
      </c>
    </row>
    <row r="71" spans="1:60" x14ac:dyDescent="0.35">
      <c r="A71" t="s">
        <v>419</v>
      </c>
      <c r="B71">
        <v>10000</v>
      </c>
      <c r="C71">
        <v>10000</v>
      </c>
      <c r="D71" s="2">
        <v>45749</v>
      </c>
      <c r="E71" t="s">
        <v>59</v>
      </c>
      <c r="F71" s="4">
        <v>0.47518518518518521</v>
      </c>
      <c r="G71" t="s">
        <v>159</v>
      </c>
      <c r="I71">
        <v>1</v>
      </c>
      <c r="J71" t="s">
        <v>183</v>
      </c>
      <c r="K71">
        <v>72</v>
      </c>
      <c r="L71" t="s">
        <v>6056</v>
      </c>
      <c r="M71" t="s">
        <v>161</v>
      </c>
      <c r="N71" t="s">
        <v>3853</v>
      </c>
      <c r="O71" s="3">
        <v>1750</v>
      </c>
      <c r="R71" s="2">
        <v>45748</v>
      </c>
      <c r="T71">
        <v>4</v>
      </c>
      <c r="U71" s="3">
        <v>7000</v>
      </c>
      <c r="V71" t="s">
        <v>65</v>
      </c>
      <c r="W71">
        <v>5000634590001</v>
      </c>
      <c r="X71">
        <v>0</v>
      </c>
      <c r="Y71" s="3">
        <v>5000</v>
      </c>
      <c r="Z71" s="3">
        <v>2000</v>
      </c>
      <c r="AA71">
        <v>0</v>
      </c>
      <c r="AB71">
        <v>0</v>
      </c>
      <c r="AC71">
        <v>0</v>
      </c>
      <c r="AF71">
        <v>0</v>
      </c>
      <c r="AO71">
        <v>500063459</v>
      </c>
      <c r="AP71" t="s">
        <v>162</v>
      </c>
      <c r="AR71">
        <v>0</v>
      </c>
      <c r="AS71">
        <v>0</v>
      </c>
      <c r="AT71">
        <v>0</v>
      </c>
      <c r="AU71">
        <v>0</v>
      </c>
      <c r="AV71">
        <v>0</v>
      </c>
      <c r="AW71">
        <v>0</v>
      </c>
      <c r="BA71" t="s">
        <v>63</v>
      </c>
      <c r="BB71" t="s">
        <v>420</v>
      </c>
      <c r="BC71">
        <v>0</v>
      </c>
      <c r="BE71" t="s">
        <v>162</v>
      </c>
      <c r="BH71" t="s">
        <v>416</v>
      </c>
    </row>
    <row r="72" spans="1:60" x14ac:dyDescent="0.35">
      <c r="A72" t="s">
        <v>421</v>
      </c>
      <c r="B72">
        <v>10000</v>
      </c>
      <c r="C72">
        <v>10000</v>
      </c>
      <c r="D72" s="2">
        <v>45749</v>
      </c>
      <c r="E72" t="s">
        <v>59</v>
      </c>
      <c r="F72" s="4">
        <v>0.47518518518518521</v>
      </c>
      <c r="G72" t="s">
        <v>159</v>
      </c>
      <c r="I72">
        <v>1</v>
      </c>
      <c r="J72" t="s">
        <v>183</v>
      </c>
      <c r="K72">
        <v>72</v>
      </c>
      <c r="L72" t="s">
        <v>6056</v>
      </c>
      <c r="M72" t="s">
        <v>161</v>
      </c>
      <c r="N72" t="s">
        <v>3853</v>
      </c>
      <c r="O72" s="3">
        <v>1750</v>
      </c>
      <c r="R72" s="2">
        <v>45748</v>
      </c>
      <c r="T72">
        <v>4</v>
      </c>
      <c r="U72" s="3">
        <v>7000</v>
      </c>
      <c r="V72" t="s">
        <v>65</v>
      </c>
      <c r="W72">
        <v>5000635400001</v>
      </c>
      <c r="X72">
        <v>0</v>
      </c>
      <c r="Y72" s="3">
        <v>5000</v>
      </c>
      <c r="Z72" s="3">
        <v>2000</v>
      </c>
      <c r="AA72">
        <v>0</v>
      </c>
      <c r="AB72">
        <v>0</v>
      </c>
      <c r="AC72">
        <v>0</v>
      </c>
      <c r="AF72">
        <v>0</v>
      </c>
      <c r="AO72">
        <v>500063540</v>
      </c>
      <c r="AP72" t="s">
        <v>162</v>
      </c>
      <c r="AR72">
        <v>0</v>
      </c>
      <c r="AS72">
        <v>0</v>
      </c>
      <c r="AT72">
        <v>0</v>
      </c>
      <c r="AU72">
        <v>0</v>
      </c>
      <c r="AV72">
        <v>0</v>
      </c>
      <c r="AW72">
        <v>0</v>
      </c>
      <c r="BA72" t="s">
        <v>63</v>
      </c>
      <c r="BB72" t="s">
        <v>422</v>
      </c>
      <c r="BC72">
        <v>0</v>
      </c>
      <c r="BE72" t="s">
        <v>162</v>
      </c>
      <c r="BH72" t="s">
        <v>416</v>
      </c>
    </row>
    <row r="73" spans="1:60" x14ac:dyDescent="0.35">
      <c r="A73" t="s">
        <v>4451</v>
      </c>
      <c r="B73">
        <v>10000</v>
      </c>
      <c r="C73">
        <v>10000</v>
      </c>
      <c r="D73" s="2">
        <v>45771</v>
      </c>
      <c r="E73" t="s">
        <v>59</v>
      </c>
      <c r="F73" t="s">
        <v>4452</v>
      </c>
      <c r="G73">
        <v>10620258022</v>
      </c>
      <c r="I73">
        <v>1</v>
      </c>
      <c r="J73" t="s">
        <v>183</v>
      </c>
      <c r="K73">
        <v>79</v>
      </c>
      <c r="L73" t="s">
        <v>6076</v>
      </c>
      <c r="M73" t="s">
        <v>92</v>
      </c>
      <c r="N73" t="s">
        <v>3828</v>
      </c>
      <c r="O73">
        <v>879</v>
      </c>
      <c r="R73" s="2">
        <v>45748</v>
      </c>
      <c r="T73">
        <v>264</v>
      </c>
      <c r="U73" s="3">
        <v>232056</v>
      </c>
      <c r="V73" t="s">
        <v>65</v>
      </c>
      <c r="W73" t="s">
        <v>4453</v>
      </c>
      <c r="X73">
        <v>0</v>
      </c>
      <c r="Y73" s="3">
        <v>200000</v>
      </c>
      <c r="Z73" s="3">
        <v>32056</v>
      </c>
      <c r="AA73">
        <v>0</v>
      </c>
      <c r="AB73">
        <v>0</v>
      </c>
      <c r="AC73">
        <v>0</v>
      </c>
      <c r="AF73">
        <v>0</v>
      </c>
      <c r="AO73" t="s">
        <v>4454</v>
      </c>
      <c r="AP73" t="s">
        <v>108</v>
      </c>
      <c r="AR73">
        <v>0</v>
      </c>
      <c r="AS73">
        <v>0</v>
      </c>
      <c r="AT73">
        <v>0</v>
      </c>
      <c r="AU73">
        <v>0</v>
      </c>
      <c r="AV73">
        <v>0</v>
      </c>
      <c r="AW73">
        <v>0</v>
      </c>
      <c r="BA73" t="s">
        <v>63</v>
      </c>
      <c r="BB73" t="s">
        <v>4455</v>
      </c>
      <c r="BC73">
        <v>0</v>
      </c>
      <c r="BE73" t="s">
        <v>108</v>
      </c>
      <c r="BH73" t="s">
        <v>4456</v>
      </c>
    </row>
    <row r="74" spans="1:60" x14ac:dyDescent="0.35">
      <c r="A74" t="s">
        <v>423</v>
      </c>
      <c r="B74">
        <v>10000</v>
      </c>
      <c r="C74">
        <v>40000</v>
      </c>
      <c r="D74" s="2">
        <v>45750</v>
      </c>
      <c r="E74" t="s">
        <v>59</v>
      </c>
      <c r="F74" t="s">
        <v>166</v>
      </c>
      <c r="G74" t="s">
        <v>135</v>
      </c>
      <c r="I74">
        <v>1</v>
      </c>
      <c r="J74" t="s">
        <v>183</v>
      </c>
      <c r="K74">
        <v>63</v>
      </c>
      <c r="L74" t="s">
        <v>6051</v>
      </c>
      <c r="M74" t="s">
        <v>136</v>
      </c>
      <c r="N74" t="s">
        <v>3850</v>
      </c>
      <c r="O74">
        <v>109</v>
      </c>
      <c r="R74" s="2">
        <v>45748</v>
      </c>
      <c r="T74">
        <v>60</v>
      </c>
      <c r="U74" s="3">
        <v>6540</v>
      </c>
      <c r="V74" t="s">
        <v>65</v>
      </c>
      <c r="W74" t="s">
        <v>424</v>
      </c>
      <c r="X74">
        <v>0</v>
      </c>
      <c r="Y74" s="3">
        <v>6500</v>
      </c>
      <c r="Z74">
        <v>40</v>
      </c>
      <c r="AA74">
        <v>0</v>
      </c>
      <c r="AB74">
        <v>0</v>
      </c>
      <c r="AC74">
        <v>0</v>
      </c>
      <c r="AF74">
        <v>0</v>
      </c>
      <c r="AO74" t="s">
        <v>425</v>
      </c>
      <c r="AP74" t="s">
        <v>139</v>
      </c>
      <c r="AR74">
        <v>0</v>
      </c>
      <c r="AS74">
        <v>0</v>
      </c>
      <c r="AT74">
        <v>0</v>
      </c>
      <c r="AU74">
        <v>0</v>
      </c>
      <c r="AV74">
        <v>0</v>
      </c>
      <c r="AW74">
        <v>0</v>
      </c>
      <c r="BA74" t="s">
        <v>63</v>
      </c>
      <c r="BB74" t="s">
        <v>426</v>
      </c>
      <c r="BC74">
        <v>0</v>
      </c>
      <c r="BE74" t="s">
        <v>139</v>
      </c>
      <c r="BH74" t="s">
        <v>427</v>
      </c>
    </row>
    <row r="75" spans="1:60" x14ac:dyDescent="0.35">
      <c r="A75" t="s">
        <v>133</v>
      </c>
      <c r="B75">
        <v>10000</v>
      </c>
      <c r="C75">
        <v>10000</v>
      </c>
      <c r="D75" s="2">
        <v>45749</v>
      </c>
      <c r="E75" t="s">
        <v>59</v>
      </c>
      <c r="F75" t="s">
        <v>134</v>
      </c>
      <c r="G75" t="s">
        <v>135</v>
      </c>
      <c r="I75">
        <v>1</v>
      </c>
      <c r="J75" t="s">
        <v>183</v>
      </c>
      <c r="K75">
        <v>63</v>
      </c>
      <c r="L75" t="s">
        <v>6051</v>
      </c>
      <c r="M75" t="s">
        <v>136</v>
      </c>
      <c r="N75" t="s">
        <v>3850</v>
      </c>
      <c r="O75" s="3">
        <v>1000</v>
      </c>
      <c r="R75" s="2">
        <v>45748</v>
      </c>
      <c r="T75">
        <v>40</v>
      </c>
      <c r="U75" s="3">
        <v>40000</v>
      </c>
      <c r="V75" t="s">
        <v>65</v>
      </c>
      <c r="W75" t="s">
        <v>137</v>
      </c>
      <c r="X75">
        <v>0</v>
      </c>
      <c r="Y75" s="3">
        <v>40000</v>
      </c>
      <c r="Z75">
        <v>0</v>
      </c>
      <c r="AA75">
        <v>0</v>
      </c>
      <c r="AB75">
        <v>0</v>
      </c>
      <c r="AC75">
        <v>0</v>
      </c>
      <c r="AF75">
        <v>0</v>
      </c>
      <c r="AO75" t="s">
        <v>138</v>
      </c>
      <c r="AP75" t="s">
        <v>139</v>
      </c>
      <c r="AR75">
        <v>0</v>
      </c>
      <c r="AS75">
        <v>0</v>
      </c>
      <c r="AT75">
        <v>0</v>
      </c>
      <c r="AU75">
        <v>0</v>
      </c>
      <c r="AV75">
        <v>0</v>
      </c>
      <c r="AW75">
        <v>0</v>
      </c>
      <c r="BA75" t="s">
        <v>63</v>
      </c>
      <c r="BB75" t="s">
        <v>4457</v>
      </c>
      <c r="BC75">
        <v>0</v>
      </c>
      <c r="BE75" t="s">
        <v>139</v>
      </c>
      <c r="BH75" t="s">
        <v>140</v>
      </c>
    </row>
    <row r="76" spans="1:60" x14ac:dyDescent="0.35">
      <c r="A76" t="s">
        <v>141</v>
      </c>
      <c r="B76">
        <v>10000</v>
      </c>
      <c r="C76">
        <v>10000</v>
      </c>
      <c r="D76" s="2">
        <v>45755</v>
      </c>
      <c r="E76" t="s">
        <v>59</v>
      </c>
      <c r="F76" t="s">
        <v>142</v>
      </c>
      <c r="G76" t="s">
        <v>143</v>
      </c>
      <c r="I76">
        <v>1</v>
      </c>
      <c r="J76" t="s">
        <v>183</v>
      </c>
      <c r="K76">
        <v>88</v>
      </c>
      <c r="L76" t="s">
        <v>6058</v>
      </c>
      <c r="M76" t="s">
        <v>144</v>
      </c>
      <c r="N76" t="s">
        <v>3855</v>
      </c>
      <c r="O76">
        <v>800</v>
      </c>
      <c r="R76" s="2">
        <v>45748</v>
      </c>
      <c r="T76">
        <v>1</v>
      </c>
      <c r="U76">
        <v>800</v>
      </c>
      <c r="V76" t="s">
        <v>65</v>
      </c>
      <c r="W76" t="s">
        <v>145</v>
      </c>
      <c r="X76">
        <v>0</v>
      </c>
      <c r="Y76">
        <v>500</v>
      </c>
      <c r="Z76">
        <v>300</v>
      </c>
      <c r="AA76">
        <v>0</v>
      </c>
      <c r="AB76">
        <v>0</v>
      </c>
      <c r="AC76">
        <v>0</v>
      </c>
      <c r="AF76">
        <v>0</v>
      </c>
      <c r="AO76" t="s">
        <v>146</v>
      </c>
      <c r="AP76" t="s">
        <v>147</v>
      </c>
      <c r="AR76">
        <v>0</v>
      </c>
      <c r="AS76">
        <v>0</v>
      </c>
      <c r="AT76">
        <v>0</v>
      </c>
      <c r="AU76">
        <v>0</v>
      </c>
      <c r="AV76">
        <v>0</v>
      </c>
      <c r="AW76">
        <v>0</v>
      </c>
      <c r="BA76" t="s">
        <v>63</v>
      </c>
      <c r="BB76" t="s">
        <v>4458</v>
      </c>
      <c r="BC76">
        <v>0</v>
      </c>
      <c r="BE76" t="s">
        <v>147</v>
      </c>
      <c r="BH76" t="s">
        <v>148</v>
      </c>
    </row>
    <row r="77" spans="1:60" x14ac:dyDescent="0.35">
      <c r="A77" t="s">
        <v>428</v>
      </c>
      <c r="B77">
        <v>10000</v>
      </c>
      <c r="C77">
        <v>10000</v>
      </c>
      <c r="D77" s="2">
        <v>45749</v>
      </c>
      <c r="E77" t="s">
        <v>59</v>
      </c>
      <c r="F77" t="s">
        <v>134</v>
      </c>
      <c r="G77" t="s">
        <v>135</v>
      </c>
      <c r="I77">
        <v>1</v>
      </c>
      <c r="J77" t="s">
        <v>183</v>
      </c>
      <c r="K77">
        <v>63</v>
      </c>
      <c r="L77" t="s">
        <v>6051</v>
      </c>
      <c r="M77" t="s">
        <v>136</v>
      </c>
      <c r="N77" t="s">
        <v>3850</v>
      </c>
      <c r="O77">
        <v>5</v>
      </c>
      <c r="R77" s="2">
        <v>45748</v>
      </c>
      <c r="T77">
        <v>40</v>
      </c>
      <c r="U77">
        <v>200</v>
      </c>
      <c r="V77" t="s">
        <v>65</v>
      </c>
      <c r="W77" t="s">
        <v>137</v>
      </c>
      <c r="X77">
        <v>0</v>
      </c>
      <c r="Y77">
        <v>182</v>
      </c>
      <c r="Z77">
        <v>18</v>
      </c>
      <c r="AA77">
        <v>0</v>
      </c>
      <c r="AB77">
        <v>0</v>
      </c>
      <c r="AC77">
        <v>0</v>
      </c>
      <c r="AF77">
        <v>0</v>
      </c>
      <c r="AO77" t="s">
        <v>138</v>
      </c>
      <c r="AP77" t="s">
        <v>139</v>
      </c>
      <c r="AR77">
        <v>0</v>
      </c>
      <c r="AS77">
        <v>0</v>
      </c>
      <c r="AT77">
        <v>0</v>
      </c>
      <c r="AU77">
        <v>0</v>
      </c>
      <c r="AV77">
        <v>0</v>
      </c>
      <c r="AW77">
        <v>0</v>
      </c>
      <c r="BA77" t="s">
        <v>63</v>
      </c>
      <c r="BB77" t="s">
        <v>429</v>
      </c>
      <c r="BC77">
        <v>0</v>
      </c>
      <c r="BE77" t="s">
        <v>139</v>
      </c>
      <c r="BH77" t="s">
        <v>430</v>
      </c>
    </row>
    <row r="78" spans="1:60" x14ac:dyDescent="0.35">
      <c r="A78" t="s">
        <v>149</v>
      </c>
      <c r="B78">
        <v>10000</v>
      </c>
      <c r="C78">
        <v>10000</v>
      </c>
      <c r="D78" s="2">
        <v>45754</v>
      </c>
      <c r="E78" t="s">
        <v>59</v>
      </c>
      <c r="F78" t="s">
        <v>150</v>
      </c>
      <c r="G78" t="s">
        <v>151</v>
      </c>
      <c r="I78">
        <v>1</v>
      </c>
      <c r="J78" t="s">
        <v>183</v>
      </c>
      <c r="K78" s="7" t="s">
        <v>152</v>
      </c>
      <c r="L78" t="s">
        <v>6070</v>
      </c>
      <c r="M78" t="s">
        <v>153</v>
      </c>
      <c r="N78" t="s">
        <v>3830</v>
      </c>
      <c r="O78" s="3">
        <v>55917</v>
      </c>
      <c r="R78" s="2">
        <v>45748</v>
      </c>
      <c r="T78">
        <v>12</v>
      </c>
      <c r="U78" s="3">
        <v>671004</v>
      </c>
      <c r="V78" t="s">
        <v>65</v>
      </c>
      <c r="W78" t="s">
        <v>154</v>
      </c>
      <c r="X78">
        <v>0</v>
      </c>
      <c r="Y78" s="3">
        <v>697647</v>
      </c>
      <c r="Z78" s="3">
        <v>-26643</v>
      </c>
      <c r="AA78">
        <v>0</v>
      </c>
      <c r="AB78">
        <v>0</v>
      </c>
      <c r="AC78">
        <v>0</v>
      </c>
      <c r="AF78">
        <v>0</v>
      </c>
      <c r="AO78" t="s">
        <v>155</v>
      </c>
      <c r="AP78" t="s">
        <v>68</v>
      </c>
      <c r="AR78">
        <v>0</v>
      </c>
      <c r="AS78">
        <v>0</v>
      </c>
      <c r="AT78">
        <v>0</v>
      </c>
      <c r="AU78">
        <v>0</v>
      </c>
      <c r="AV78">
        <v>0</v>
      </c>
      <c r="AW78">
        <v>0</v>
      </c>
      <c r="BA78" t="s">
        <v>63</v>
      </c>
      <c r="BB78" t="s">
        <v>4459</v>
      </c>
      <c r="BC78">
        <v>0</v>
      </c>
      <c r="BE78" t="s">
        <v>68</v>
      </c>
      <c r="BH78" t="s">
        <v>156</v>
      </c>
    </row>
    <row r="79" spans="1:60" x14ac:dyDescent="0.35">
      <c r="A79" t="s">
        <v>431</v>
      </c>
      <c r="B79">
        <v>10000</v>
      </c>
      <c r="C79">
        <v>10000</v>
      </c>
      <c r="D79" s="2">
        <v>45750</v>
      </c>
      <c r="E79" t="s">
        <v>59</v>
      </c>
      <c r="F79" t="s">
        <v>432</v>
      </c>
      <c r="G79">
        <v>59470</v>
      </c>
      <c r="I79">
        <v>1</v>
      </c>
      <c r="J79" t="s">
        <v>183</v>
      </c>
      <c r="K79">
        <v>73</v>
      </c>
      <c r="L79" t="s">
        <v>6042</v>
      </c>
      <c r="M79" t="s">
        <v>433</v>
      </c>
      <c r="N79" t="s">
        <v>3858</v>
      </c>
      <c r="O79" s="3">
        <v>5000</v>
      </c>
      <c r="R79" s="2">
        <v>45748</v>
      </c>
      <c r="T79">
        <v>12</v>
      </c>
      <c r="U79" s="3">
        <v>60000</v>
      </c>
      <c r="V79" t="s">
        <v>65</v>
      </c>
      <c r="W79" t="s">
        <v>434</v>
      </c>
      <c r="X79">
        <v>0</v>
      </c>
      <c r="Y79" s="3">
        <v>59998</v>
      </c>
      <c r="Z79">
        <v>2</v>
      </c>
      <c r="AA79">
        <v>0</v>
      </c>
      <c r="AB79">
        <v>0</v>
      </c>
      <c r="AC79">
        <v>0</v>
      </c>
      <c r="AF79">
        <v>0</v>
      </c>
      <c r="AO79" t="s">
        <v>435</v>
      </c>
      <c r="AP79" t="s">
        <v>68</v>
      </c>
      <c r="AR79">
        <v>0</v>
      </c>
      <c r="AS79">
        <v>0</v>
      </c>
      <c r="AT79">
        <v>0</v>
      </c>
      <c r="AU79">
        <v>0</v>
      </c>
      <c r="AV79">
        <v>0</v>
      </c>
      <c r="AW79">
        <v>0</v>
      </c>
      <c r="BA79" t="s">
        <v>63</v>
      </c>
      <c r="BB79" t="s">
        <v>436</v>
      </c>
      <c r="BC79">
        <v>0</v>
      </c>
      <c r="BE79" t="s">
        <v>68</v>
      </c>
      <c r="BH79" t="s">
        <v>156</v>
      </c>
    </row>
    <row r="80" spans="1:60" x14ac:dyDescent="0.35">
      <c r="A80" t="s">
        <v>431</v>
      </c>
      <c r="B80">
        <v>10000</v>
      </c>
      <c r="C80">
        <v>20000</v>
      </c>
      <c r="D80" s="2">
        <v>45750</v>
      </c>
      <c r="E80" t="s">
        <v>59</v>
      </c>
      <c r="F80" t="s">
        <v>432</v>
      </c>
      <c r="G80">
        <v>59470</v>
      </c>
      <c r="I80">
        <v>1</v>
      </c>
      <c r="J80" t="s">
        <v>183</v>
      </c>
      <c r="K80" s="7" t="s">
        <v>152</v>
      </c>
      <c r="L80" t="s">
        <v>6070</v>
      </c>
      <c r="M80" t="s">
        <v>153</v>
      </c>
      <c r="N80" t="s">
        <v>3830</v>
      </c>
      <c r="O80" s="3">
        <v>10313</v>
      </c>
      <c r="R80" s="2">
        <v>45748</v>
      </c>
      <c r="T80">
        <v>12</v>
      </c>
      <c r="U80" s="3">
        <v>123756</v>
      </c>
      <c r="V80" t="s">
        <v>65</v>
      </c>
      <c r="W80" t="s">
        <v>434</v>
      </c>
      <c r="X80">
        <v>0</v>
      </c>
      <c r="Y80" s="3">
        <v>123752</v>
      </c>
      <c r="Z80">
        <v>4</v>
      </c>
      <c r="AA80">
        <v>0</v>
      </c>
      <c r="AB80">
        <v>0</v>
      </c>
      <c r="AC80">
        <v>0</v>
      </c>
      <c r="AF80">
        <v>0</v>
      </c>
      <c r="AO80" t="s">
        <v>435</v>
      </c>
      <c r="AP80" t="s">
        <v>68</v>
      </c>
      <c r="AR80">
        <v>0</v>
      </c>
      <c r="AS80">
        <v>0</v>
      </c>
      <c r="AT80">
        <v>0</v>
      </c>
      <c r="AU80">
        <v>0</v>
      </c>
      <c r="AV80">
        <v>0</v>
      </c>
      <c r="AW80">
        <v>0</v>
      </c>
      <c r="BA80" t="s">
        <v>63</v>
      </c>
      <c r="BB80" t="s">
        <v>436</v>
      </c>
      <c r="BC80">
        <v>0</v>
      </c>
      <c r="BE80" t="s">
        <v>68</v>
      </c>
      <c r="BH80" t="s">
        <v>156</v>
      </c>
    </row>
    <row r="81" spans="1:60" x14ac:dyDescent="0.35">
      <c r="A81" t="s">
        <v>157</v>
      </c>
      <c r="B81">
        <v>10000</v>
      </c>
      <c r="C81">
        <v>20000</v>
      </c>
      <c r="D81" s="2">
        <v>45749</v>
      </c>
      <c r="E81" t="s">
        <v>59</v>
      </c>
      <c r="F81" t="s">
        <v>158</v>
      </c>
      <c r="G81" t="s">
        <v>159</v>
      </c>
      <c r="I81">
        <v>1</v>
      </c>
      <c r="J81" t="s">
        <v>183</v>
      </c>
      <c r="K81">
        <v>72</v>
      </c>
      <c r="L81" t="s">
        <v>6056</v>
      </c>
      <c r="M81" t="s">
        <v>161</v>
      </c>
      <c r="N81" t="s">
        <v>3853</v>
      </c>
      <c r="O81" s="3">
        <v>1750</v>
      </c>
      <c r="R81" s="2">
        <v>45748</v>
      </c>
      <c r="T81">
        <v>4</v>
      </c>
      <c r="U81" s="3">
        <v>7000</v>
      </c>
      <c r="V81" t="s">
        <v>65</v>
      </c>
      <c r="W81">
        <v>86090840001</v>
      </c>
      <c r="X81">
        <v>0</v>
      </c>
      <c r="Y81" s="3">
        <v>5000</v>
      </c>
      <c r="Z81" s="3">
        <v>2000</v>
      </c>
      <c r="AA81">
        <v>0</v>
      </c>
      <c r="AB81">
        <v>0</v>
      </c>
      <c r="AC81">
        <v>0</v>
      </c>
      <c r="AF81">
        <v>0</v>
      </c>
      <c r="AO81">
        <v>8609084</v>
      </c>
      <c r="AP81" t="s">
        <v>162</v>
      </c>
      <c r="AR81">
        <v>0</v>
      </c>
      <c r="AS81">
        <v>0</v>
      </c>
      <c r="AT81">
        <v>0</v>
      </c>
      <c r="AU81">
        <v>0</v>
      </c>
      <c r="AV81">
        <v>0</v>
      </c>
      <c r="AW81">
        <v>0</v>
      </c>
      <c r="BA81" t="s">
        <v>63</v>
      </c>
      <c r="BB81" t="s">
        <v>4460</v>
      </c>
      <c r="BC81">
        <v>0</v>
      </c>
      <c r="BE81" t="s">
        <v>162</v>
      </c>
      <c r="BH81" t="s">
        <v>163</v>
      </c>
    </row>
    <row r="82" spans="1:60" x14ac:dyDescent="0.35">
      <c r="A82" t="s">
        <v>164</v>
      </c>
      <c r="B82">
        <v>10000</v>
      </c>
      <c r="C82">
        <v>10000</v>
      </c>
      <c r="D82" s="2">
        <v>45749</v>
      </c>
      <c r="E82" t="s">
        <v>59</v>
      </c>
      <c r="F82" t="s">
        <v>158</v>
      </c>
      <c r="G82" t="s">
        <v>159</v>
      </c>
      <c r="I82">
        <v>1</v>
      </c>
      <c r="J82" t="s">
        <v>183</v>
      </c>
      <c r="K82">
        <v>72</v>
      </c>
      <c r="L82" t="s">
        <v>6056</v>
      </c>
      <c r="M82" t="s">
        <v>161</v>
      </c>
      <c r="N82" t="s">
        <v>3853</v>
      </c>
      <c r="O82" s="3">
        <v>1750</v>
      </c>
      <c r="R82" s="2">
        <v>45748</v>
      </c>
      <c r="T82">
        <v>4</v>
      </c>
      <c r="U82" s="3">
        <v>7000</v>
      </c>
      <c r="V82" t="s">
        <v>65</v>
      </c>
      <c r="W82">
        <v>86090860001</v>
      </c>
      <c r="X82">
        <v>0</v>
      </c>
      <c r="Y82" s="3">
        <v>5000</v>
      </c>
      <c r="Z82" s="3">
        <v>2000</v>
      </c>
      <c r="AA82">
        <v>0</v>
      </c>
      <c r="AB82">
        <v>0</v>
      </c>
      <c r="AC82">
        <v>0</v>
      </c>
      <c r="AF82">
        <v>0</v>
      </c>
      <c r="AO82">
        <v>8609086</v>
      </c>
      <c r="AP82" t="s">
        <v>162</v>
      </c>
      <c r="AR82">
        <v>0</v>
      </c>
      <c r="AS82">
        <v>0</v>
      </c>
      <c r="AT82">
        <v>0</v>
      </c>
      <c r="AU82">
        <v>0</v>
      </c>
      <c r="AV82">
        <v>0</v>
      </c>
      <c r="AW82">
        <v>0</v>
      </c>
      <c r="BA82" t="s">
        <v>63</v>
      </c>
      <c r="BB82" t="s">
        <v>4461</v>
      </c>
      <c r="BC82">
        <v>0</v>
      </c>
      <c r="BE82" t="s">
        <v>162</v>
      </c>
      <c r="BH82" t="s">
        <v>163</v>
      </c>
    </row>
    <row r="83" spans="1:60" x14ac:dyDescent="0.35">
      <c r="A83" t="s">
        <v>437</v>
      </c>
      <c r="B83">
        <v>10000</v>
      </c>
      <c r="C83">
        <v>20000</v>
      </c>
      <c r="D83" s="2">
        <v>45750</v>
      </c>
      <c r="E83" t="s">
        <v>59</v>
      </c>
      <c r="F83" t="s">
        <v>166</v>
      </c>
      <c r="G83">
        <v>1006323</v>
      </c>
      <c r="I83">
        <v>1</v>
      </c>
      <c r="J83" t="s">
        <v>183</v>
      </c>
      <c r="K83" s="7" t="s">
        <v>438</v>
      </c>
      <c r="L83" s="8" t="s">
        <v>6071</v>
      </c>
      <c r="M83" t="s">
        <v>439</v>
      </c>
      <c r="N83" t="s">
        <v>3859</v>
      </c>
      <c r="O83" s="3">
        <v>5264</v>
      </c>
      <c r="R83" s="2">
        <v>45748</v>
      </c>
      <c r="T83">
        <v>38</v>
      </c>
      <c r="U83" s="3">
        <v>200032</v>
      </c>
      <c r="V83" t="s">
        <v>65</v>
      </c>
      <c r="W83" t="s">
        <v>440</v>
      </c>
      <c r="X83">
        <v>0</v>
      </c>
      <c r="Y83" s="3">
        <v>200000</v>
      </c>
      <c r="Z83">
        <v>32</v>
      </c>
      <c r="AA83">
        <v>0</v>
      </c>
      <c r="AB83">
        <v>0</v>
      </c>
      <c r="AC83">
        <v>0</v>
      </c>
      <c r="AF83">
        <v>0</v>
      </c>
      <c r="AO83" t="s">
        <v>441</v>
      </c>
      <c r="AP83" t="s">
        <v>170</v>
      </c>
      <c r="AR83">
        <v>0</v>
      </c>
      <c r="AS83">
        <v>0</v>
      </c>
      <c r="AT83">
        <v>0</v>
      </c>
      <c r="AU83">
        <v>0</v>
      </c>
      <c r="AV83">
        <v>0</v>
      </c>
      <c r="AW83">
        <v>0</v>
      </c>
      <c r="BA83" t="s">
        <v>63</v>
      </c>
      <c r="BB83" t="s">
        <v>442</v>
      </c>
      <c r="BC83">
        <v>0</v>
      </c>
      <c r="BE83" t="s">
        <v>170</v>
      </c>
      <c r="BH83" t="s">
        <v>443</v>
      </c>
    </row>
    <row r="84" spans="1:60" x14ac:dyDescent="0.35">
      <c r="A84" t="s">
        <v>165</v>
      </c>
      <c r="B84">
        <v>10000</v>
      </c>
      <c r="C84">
        <v>10000</v>
      </c>
      <c r="D84" s="2">
        <v>45750</v>
      </c>
      <c r="E84" t="s">
        <v>59</v>
      </c>
      <c r="F84" t="s">
        <v>166</v>
      </c>
      <c r="G84" t="s">
        <v>167</v>
      </c>
      <c r="I84">
        <v>1</v>
      </c>
      <c r="J84" t="s">
        <v>183</v>
      </c>
      <c r="K84">
        <v>63</v>
      </c>
      <c r="L84" t="s">
        <v>6051</v>
      </c>
      <c r="M84" t="s">
        <v>136</v>
      </c>
      <c r="N84" t="s">
        <v>3850</v>
      </c>
      <c r="O84" s="3">
        <v>4000</v>
      </c>
      <c r="R84" s="2">
        <v>45748</v>
      </c>
      <c r="T84">
        <v>60</v>
      </c>
      <c r="U84" s="3">
        <v>240000</v>
      </c>
      <c r="V84" t="s">
        <v>65</v>
      </c>
      <c r="W84" t="s">
        <v>168</v>
      </c>
      <c r="X84">
        <v>0</v>
      </c>
      <c r="Y84" s="3">
        <v>240000</v>
      </c>
      <c r="Z84">
        <v>0</v>
      </c>
      <c r="AA84">
        <v>0</v>
      </c>
      <c r="AB84">
        <v>0</v>
      </c>
      <c r="AC84">
        <v>0</v>
      </c>
      <c r="AF84">
        <v>0</v>
      </c>
      <c r="AO84" t="s">
        <v>169</v>
      </c>
      <c r="AP84" t="s">
        <v>170</v>
      </c>
      <c r="AR84">
        <v>0</v>
      </c>
      <c r="AS84">
        <v>0</v>
      </c>
      <c r="AT84">
        <v>0</v>
      </c>
      <c r="AU84">
        <v>0</v>
      </c>
      <c r="AV84">
        <v>0</v>
      </c>
      <c r="AW84">
        <v>0</v>
      </c>
      <c r="BA84" t="s">
        <v>63</v>
      </c>
      <c r="BB84" t="s">
        <v>4462</v>
      </c>
      <c r="BC84">
        <v>0</v>
      </c>
      <c r="BE84" t="s">
        <v>170</v>
      </c>
      <c r="BH84" t="s">
        <v>171</v>
      </c>
    </row>
    <row r="85" spans="1:60" x14ac:dyDescent="0.35">
      <c r="A85" t="s">
        <v>172</v>
      </c>
      <c r="B85">
        <v>10000</v>
      </c>
      <c r="C85">
        <v>10000</v>
      </c>
      <c r="D85" s="2">
        <v>45751</v>
      </c>
      <c r="E85" t="s">
        <v>59</v>
      </c>
      <c r="F85" t="s">
        <v>173</v>
      </c>
      <c r="G85" t="s">
        <v>174</v>
      </c>
      <c r="I85">
        <v>1</v>
      </c>
      <c r="J85" t="s">
        <v>183</v>
      </c>
      <c r="K85">
        <v>87</v>
      </c>
      <c r="L85" t="s">
        <v>6059</v>
      </c>
      <c r="M85" t="s">
        <v>175</v>
      </c>
      <c r="N85" t="s">
        <v>3827</v>
      </c>
      <c r="O85">
        <v>100</v>
      </c>
      <c r="R85" s="2">
        <v>45748</v>
      </c>
      <c r="T85">
        <v>2</v>
      </c>
      <c r="U85">
        <v>200</v>
      </c>
      <c r="V85" t="s">
        <v>65</v>
      </c>
      <c r="W85" t="s">
        <v>176</v>
      </c>
      <c r="X85">
        <v>0</v>
      </c>
      <c r="Y85">
        <v>200</v>
      </c>
      <c r="Z85">
        <v>0</v>
      </c>
      <c r="AA85">
        <v>0</v>
      </c>
      <c r="AB85">
        <v>0</v>
      </c>
      <c r="AC85">
        <v>0</v>
      </c>
      <c r="AF85">
        <v>0</v>
      </c>
      <c r="AO85" t="s">
        <v>177</v>
      </c>
      <c r="AP85" t="s">
        <v>178</v>
      </c>
      <c r="AR85">
        <v>0</v>
      </c>
      <c r="AS85">
        <v>0</v>
      </c>
      <c r="AT85">
        <v>0</v>
      </c>
      <c r="AU85">
        <v>0</v>
      </c>
      <c r="AV85">
        <v>0</v>
      </c>
      <c r="AW85">
        <v>0</v>
      </c>
      <c r="BA85" t="s">
        <v>63</v>
      </c>
      <c r="BB85" t="s">
        <v>4463</v>
      </c>
      <c r="BC85">
        <v>0</v>
      </c>
      <c r="BE85" t="s">
        <v>178</v>
      </c>
      <c r="BH85" t="s">
        <v>179</v>
      </c>
    </row>
    <row r="86" spans="1:60" x14ac:dyDescent="0.35">
      <c r="A86" t="s">
        <v>190</v>
      </c>
      <c r="B86">
        <v>10000</v>
      </c>
      <c r="C86">
        <v>40000</v>
      </c>
      <c r="D86" s="2">
        <v>45751</v>
      </c>
      <c r="E86" t="s">
        <v>59</v>
      </c>
      <c r="F86" s="4">
        <v>0.44092592592592594</v>
      </c>
      <c r="G86" t="s">
        <v>191</v>
      </c>
      <c r="I86">
        <v>3</v>
      </c>
      <c r="J86" t="s">
        <v>183</v>
      </c>
      <c r="K86">
        <v>91</v>
      </c>
      <c r="L86" t="s">
        <v>6060</v>
      </c>
      <c r="M86" t="s">
        <v>613</v>
      </c>
      <c r="N86" t="s">
        <v>3863</v>
      </c>
      <c r="O86" s="3">
        <v>112000</v>
      </c>
      <c r="R86" s="2">
        <v>45749</v>
      </c>
      <c r="T86">
        <v>9</v>
      </c>
      <c r="U86" s="3">
        <v>1008000</v>
      </c>
      <c r="V86" t="s">
        <v>65</v>
      </c>
      <c r="W86" t="s">
        <v>193</v>
      </c>
      <c r="X86">
        <v>0</v>
      </c>
      <c r="Y86" s="3">
        <v>1000000</v>
      </c>
      <c r="Z86" s="3">
        <v>8000</v>
      </c>
      <c r="AA86">
        <v>0</v>
      </c>
      <c r="AB86">
        <v>0</v>
      </c>
      <c r="AC86">
        <v>0</v>
      </c>
      <c r="AF86">
        <v>0</v>
      </c>
      <c r="AO86" t="s">
        <v>194</v>
      </c>
      <c r="AP86" t="s">
        <v>95</v>
      </c>
      <c r="AR86">
        <v>0</v>
      </c>
      <c r="AS86">
        <v>0</v>
      </c>
      <c r="AT86">
        <v>0</v>
      </c>
      <c r="AU86">
        <v>0</v>
      </c>
      <c r="AV86">
        <v>0</v>
      </c>
      <c r="AW86">
        <v>0</v>
      </c>
      <c r="BA86" t="s">
        <v>63</v>
      </c>
      <c r="BB86" t="s">
        <v>195</v>
      </c>
      <c r="BC86">
        <v>0</v>
      </c>
      <c r="BE86" t="s">
        <v>95</v>
      </c>
      <c r="BH86" t="s">
        <v>196</v>
      </c>
    </row>
    <row r="87" spans="1:60" x14ac:dyDescent="0.35">
      <c r="A87" t="s">
        <v>444</v>
      </c>
      <c r="B87">
        <v>10000</v>
      </c>
      <c r="C87">
        <v>20000</v>
      </c>
      <c r="D87" s="2">
        <v>45758</v>
      </c>
      <c r="E87" t="s">
        <v>59</v>
      </c>
      <c r="F87" s="4">
        <v>0.46591435185185187</v>
      </c>
      <c r="G87" t="s">
        <v>445</v>
      </c>
      <c r="I87">
        <v>1</v>
      </c>
      <c r="J87" t="s">
        <v>183</v>
      </c>
      <c r="K87">
        <v>79</v>
      </c>
      <c r="L87" t="s">
        <v>6076</v>
      </c>
      <c r="M87" t="s">
        <v>92</v>
      </c>
      <c r="N87" t="s">
        <v>3828</v>
      </c>
      <c r="O87" s="3">
        <v>8700</v>
      </c>
      <c r="R87" s="2">
        <v>45749</v>
      </c>
      <c r="T87">
        <v>5</v>
      </c>
      <c r="U87" s="3">
        <v>43500</v>
      </c>
      <c r="V87" t="s">
        <v>65</v>
      </c>
      <c r="W87" t="s">
        <v>446</v>
      </c>
      <c r="X87">
        <v>0</v>
      </c>
      <c r="Y87" s="3">
        <v>40910</v>
      </c>
      <c r="Z87" s="3">
        <v>2590</v>
      </c>
      <c r="AA87">
        <v>0</v>
      </c>
      <c r="AB87">
        <v>0</v>
      </c>
      <c r="AC87">
        <v>0</v>
      </c>
      <c r="AF87">
        <v>0</v>
      </c>
      <c r="AO87" t="s">
        <v>447</v>
      </c>
      <c r="AP87" t="s">
        <v>448</v>
      </c>
      <c r="AR87">
        <v>0</v>
      </c>
      <c r="AS87">
        <v>0</v>
      </c>
      <c r="AT87">
        <v>0</v>
      </c>
      <c r="AU87">
        <v>0</v>
      </c>
      <c r="AV87">
        <v>0</v>
      </c>
      <c r="AW87">
        <v>0</v>
      </c>
      <c r="BA87" t="s">
        <v>63</v>
      </c>
      <c r="BB87" t="s">
        <v>4464</v>
      </c>
      <c r="BC87">
        <v>0</v>
      </c>
      <c r="BE87" t="s">
        <v>448</v>
      </c>
      <c r="BH87" t="s">
        <v>449</v>
      </c>
    </row>
    <row r="88" spans="1:60" x14ac:dyDescent="0.35">
      <c r="A88" t="s">
        <v>3968</v>
      </c>
      <c r="B88">
        <v>10000</v>
      </c>
      <c r="C88">
        <v>10000</v>
      </c>
      <c r="D88" s="2">
        <v>45776</v>
      </c>
      <c r="E88" t="s">
        <v>59</v>
      </c>
      <c r="F88" t="s">
        <v>3969</v>
      </c>
      <c r="G88" t="s">
        <v>3970</v>
      </c>
      <c r="I88">
        <v>1</v>
      </c>
      <c r="J88" t="s">
        <v>183</v>
      </c>
      <c r="K88">
        <v>88</v>
      </c>
      <c r="L88" t="s">
        <v>6058</v>
      </c>
      <c r="M88" t="s">
        <v>144</v>
      </c>
      <c r="N88" t="s">
        <v>3855</v>
      </c>
      <c r="O88" s="3">
        <v>3500</v>
      </c>
      <c r="R88" s="2">
        <v>45749</v>
      </c>
      <c r="T88">
        <v>1</v>
      </c>
      <c r="U88" s="3">
        <v>3500</v>
      </c>
      <c r="V88" t="s">
        <v>65</v>
      </c>
      <c r="W88" t="s">
        <v>3971</v>
      </c>
      <c r="X88">
        <v>0</v>
      </c>
      <c r="Y88" s="3">
        <v>1500</v>
      </c>
      <c r="Z88" s="3">
        <v>2000</v>
      </c>
      <c r="AA88">
        <v>0</v>
      </c>
      <c r="AB88">
        <v>0</v>
      </c>
      <c r="AC88">
        <v>0</v>
      </c>
      <c r="AF88">
        <v>0</v>
      </c>
      <c r="AO88" t="s">
        <v>3972</v>
      </c>
      <c r="AP88" t="s">
        <v>3973</v>
      </c>
      <c r="AR88">
        <v>0</v>
      </c>
      <c r="AS88">
        <v>0</v>
      </c>
      <c r="AT88">
        <v>0</v>
      </c>
      <c r="AU88">
        <v>0</v>
      </c>
      <c r="AV88">
        <v>0</v>
      </c>
      <c r="AW88">
        <v>0</v>
      </c>
      <c r="BA88" t="s">
        <v>63</v>
      </c>
      <c r="BB88" t="s">
        <v>4258</v>
      </c>
      <c r="BC88">
        <v>0</v>
      </c>
      <c r="BE88" t="s">
        <v>3973</v>
      </c>
      <c r="BH88" t="s">
        <v>3974</v>
      </c>
    </row>
    <row r="89" spans="1:60" x14ac:dyDescent="0.35">
      <c r="A89" t="s">
        <v>450</v>
      </c>
      <c r="B89">
        <v>10000</v>
      </c>
      <c r="C89">
        <v>20000</v>
      </c>
      <c r="D89" s="2">
        <v>45755</v>
      </c>
      <c r="E89" t="s">
        <v>59</v>
      </c>
      <c r="F89" t="s">
        <v>451</v>
      </c>
      <c r="G89" t="s">
        <v>452</v>
      </c>
      <c r="I89">
        <v>1</v>
      </c>
      <c r="J89" t="s">
        <v>183</v>
      </c>
      <c r="K89" s="7">
        <v>110</v>
      </c>
      <c r="L89" t="s">
        <v>6070</v>
      </c>
      <c r="M89" t="s">
        <v>454</v>
      </c>
      <c r="N89" t="s">
        <v>3837</v>
      </c>
      <c r="O89" s="3">
        <v>126000</v>
      </c>
      <c r="R89" s="2">
        <v>45749</v>
      </c>
      <c r="T89">
        <v>4</v>
      </c>
      <c r="U89" s="3">
        <v>504000</v>
      </c>
      <c r="V89" t="s">
        <v>65</v>
      </c>
      <c r="W89" t="s">
        <v>455</v>
      </c>
      <c r="X89">
        <v>0</v>
      </c>
      <c r="Y89" s="3">
        <v>504000</v>
      </c>
      <c r="Z89">
        <v>0</v>
      </c>
      <c r="AA89">
        <v>0</v>
      </c>
      <c r="AB89">
        <v>0</v>
      </c>
      <c r="AC89">
        <v>0</v>
      </c>
      <c r="AF89">
        <v>0</v>
      </c>
      <c r="AO89" t="s">
        <v>456</v>
      </c>
      <c r="AP89" t="s">
        <v>203</v>
      </c>
      <c r="AR89">
        <v>0</v>
      </c>
      <c r="AS89">
        <v>0</v>
      </c>
      <c r="AT89">
        <v>0</v>
      </c>
      <c r="AU89">
        <v>0</v>
      </c>
      <c r="AV89">
        <v>0</v>
      </c>
      <c r="AW89">
        <v>0</v>
      </c>
      <c r="BA89" t="s">
        <v>63</v>
      </c>
      <c r="BB89" t="s">
        <v>4465</v>
      </c>
      <c r="BC89">
        <v>0</v>
      </c>
      <c r="BE89" t="s">
        <v>203</v>
      </c>
      <c r="BH89" t="s">
        <v>457</v>
      </c>
    </row>
    <row r="90" spans="1:60" x14ac:dyDescent="0.35">
      <c r="A90" t="s">
        <v>614</v>
      </c>
      <c r="B90">
        <v>10000</v>
      </c>
      <c r="C90">
        <v>10000</v>
      </c>
      <c r="D90" s="2">
        <v>45750</v>
      </c>
      <c r="E90" t="s">
        <v>59</v>
      </c>
      <c r="F90" t="s">
        <v>414</v>
      </c>
      <c r="G90" t="s">
        <v>563</v>
      </c>
      <c r="I90">
        <v>1</v>
      </c>
      <c r="J90" t="s">
        <v>183</v>
      </c>
      <c r="K90">
        <v>65</v>
      </c>
      <c r="L90" t="s">
        <v>6054</v>
      </c>
      <c r="M90" t="s">
        <v>340</v>
      </c>
      <c r="N90" t="s">
        <v>3854</v>
      </c>
      <c r="O90" s="3">
        <v>9000</v>
      </c>
      <c r="R90" s="2">
        <v>45749</v>
      </c>
      <c r="T90">
        <v>6</v>
      </c>
      <c r="U90" s="3">
        <v>54000</v>
      </c>
      <c r="V90" t="s">
        <v>65</v>
      </c>
      <c r="W90" t="s">
        <v>564</v>
      </c>
      <c r="X90">
        <v>0</v>
      </c>
      <c r="Y90" s="3">
        <v>54000</v>
      </c>
      <c r="Z90">
        <v>0</v>
      </c>
      <c r="AA90">
        <v>0</v>
      </c>
      <c r="AB90">
        <v>0</v>
      </c>
      <c r="AC90">
        <v>0</v>
      </c>
      <c r="AF90">
        <v>0</v>
      </c>
      <c r="AO90" t="s">
        <v>565</v>
      </c>
      <c r="AP90" t="s">
        <v>203</v>
      </c>
      <c r="AR90">
        <v>0</v>
      </c>
      <c r="AS90">
        <v>0</v>
      </c>
      <c r="AT90">
        <v>0</v>
      </c>
      <c r="AU90">
        <v>0</v>
      </c>
      <c r="AV90">
        <v>0</v>
      </c>
      <c r="AW90">
        <v>0</v>
      </c>
      <c r="BA90" t="s">
        <v>63</v>
      </c>
      <c r="BB90" t="s">
        <v>615</v>
      </c>
      <c r="BC90">
        <v>0</v>
      </c>
      <c r="BE90" t="s">
        <v>203</v>
      </c>
      <c r="BH90" t="s">
        <v>616</v>
      </c>
    </row>
    <row r="91" spans="1:60" x14ac:dyDescent="0.35">
      <c r="A91" t="s">
        <v>197</v>
      </c>
      <c r="B91">
        <v>10000</v>
      </c>
      <c r="C91">
        <v>20000</v>
      </c>
      <c r="D91" s="2">
        <v>45749</v>
      </c>
      <c r="E91" t="s">
        <v>59</v>
      </c>
      <c r="F91" t="s">
        <v>617</v>
      </c>
      <c r="G91" t="s">
        <v>199</v>
      </c>
      <c r="I91">
        <v>1</v>
      </c>
      <c r="J91" t="s">
        <v>183</v>
      </c>
      <c r="K91" s="7">
        <v>111</v>
      </c>
      <c r="L91" t="s">
        <v>6070</v>
      </c>
      <c r="M91" t="s">
        <v>352</v>
      </c>
      <c r="N91" t="s">
        <v>3798</v>
      </c>
      <c r="O91" s="3">
        <v>5625</v>
      </c>
      <c r="R91" s="2">
        <v>45749</v>
      </c>
      <c r="T91">
        <v>8</v>
      </c>
      <c r="U91" s="3">
        <v>45000</v>
      </c>
      <c r="V91" t="s">
        <v>65</v>
      </c>
      <c r="W91" t="s">
        <v>201</v>
      </c>
      <c r="X91">
        <v>0</v>
      </c>
      <c r="Y91" s="3">
        <v>45000</v>
      </c>
      <c r="Z91">
        <v>0</v>
      </c>
      <c r="AA91">
        <v>0</v>
      </c>
      <c r="AB91">
        <v>0</v>
      </c>
      <c r="AC91">
        <v>0</v>
      </c>
      <c r="AF91">
        <v>0</v>
      </c>
      <c r="AO91" t="s">
        <v>202</v>
      </c>
      <c r="AP91" t="s">
        <v>203</v>
      </c>
      <c r="AR91">
        <v>0</v>
      </c>
      <c r="AS91">
        <v>0</v>
      </c>
      <c r="AT91">
        <v>0</v>
      </c>
      <c r="AU91">
        <v>0</v>
      </c>
      <c r="AV91">
        <v>0</v>
      </c>
      <c r="AW91">
        <v>0</v>
      </c>
      <c r="BA91" t="s">
        <v>63</v>
      </c>
      <c r="BB91" t="s">
        <v>204</v>
      </c>
      <c r="BC91">
        <v>0</v>
      </c>
      <c r="BE91" t="s">
        <v>203</v>
      </c>
      <c r="BH91" t="s">
        <v>205</v>
      </c>
    </row>
    <row r="92" spans="1:60" x14ac:dyDescent="0.35">
      <c r="A92" t="s">
        <v>618</v>
      </c>
      <c r="B92">
        <v>10000</v>
      </c>
      <c r="C92">
        <v>10000</v>
      </c>
      <c r="D92" s="2">
        <v>45749</v>
      </c>
      <c r="E92" t="s">
        <v>59</v>
      </c>
      <c r="F92" t="s">
        <v>588</v>
      </c>
      <c r="G92" t="s">
        <v>619</v>
      </c>
      <c r="I92">
        <v>1</v>
      </c>
      <c r="J92" t="s">
        <v>183</v>
      </c>
      <c r="K92">
        <v>61</v>
      </c>
      <c r="L92" t="s">
        <v>6046</v>
      </c>
      <c r="M92" t="s">
        <v>209</v>
      </c>
      <c r="N92" t="s">
        <v>3802</v>
      </c>
      <c r="O92" s="3">
        <v>1000</v>
      </c>
      <c r="R92" s="2">
        <v>45749</v>
      </c>
      <c r="T92">
        <v>4</v>
      </c>
      <c r="U92" s="3">
        <v>4000</v>
      </c>
      <c r="V92" t="s">
        <v>65</v>
      </c>
      <c r="W92" t="s">
        <v>620</v>
      </c>
      <c r="X92">
        <v>0</v>
      </c>
      <c r="Y92" s="3">
        <v>4000</v>
      </c>
      <c r="Z92">
        <v>0</v>
      </c>
      <c r="AA92">
        <v>0</v>
      </c>
      <c r="AB92">
        <v>0</v>
      </c>
      <c r="AC92">
        <v>0</v>
      </c>
      <c r="AF92">
        <v>0</v>
      </c>
      <c r="AO92" t="s">
        <v>621</v>
      </c>
      <c r="AP92" t="s">
        <v>622</v>
      </c>
      <c r="AR92">
        <v>0</v>
      </c>
      <c r="AS92">
        <v>0</v>
      </c>
      <c r="AT92">
        <v>0</v>
      </c>
      <c r="AU92">
        <v>0</v>
      </c>
      <c r="AV92">
        <v>0</v>
      </c>
      <c r="AW92">
        <v>0</v>
      </c>
      <c r="BA92" t="s">
        <v>63</v>
      </c>
      <c r="BB92" t="s">
        <v>623</v>
      </c>
      <c r="BC92">
        <v>0</v>
      </c>
      <c r="BE92" t="s">
        <v>622</v>
      </c>
      <c r="BH92" t="s">
        <v>624</v>
      </c>
    </row>
    <row r="93" spans="1:60" x14ac:dyDescent="0.35">
      <c r="A93" t="s">
        <v>625</v>
      </c>
      <c r="B93">
        <v>10000</v>
      </c>
      <c r="C93">
        <v>10000</v>
      </c>
      <c r="D93" s="2">
        <v>45750</v>
      </c>
      <c r="E93" t="s">
        <v>59</v>
      </c>
      <c r="F93" s="4">
        <v>0.42329861111111111</v>
      </c>
      <c r="G93" t="s">
        <v>626</v>
      </c>
      <c r="I93">
        <v>1</v>
      </c>
      <c r="J93" t="s">
        <v>183</v>
      </c>
      <c r="K93">
        <v>82</v>
      </c>
      <c r="L93" t="s">
        <v>6055</v>
      </c>
      <c r="M93" t="s">
        <v>352</v>
      </c>
      <c r="N93" t="s">
        <v>3798</v>
      </c>
      <c r="O93" s="3">
        <v>15000</v>
      </c>
      <c r="R93" s="2">
        <v>45749</v>
      </c>
      <c r="T93">
        <v>2</v>
      </c>
      <c r="U93" s="3">
        <v>30000</v>
      </c>
      <c r="V93" t="s">
        <v>65</v>
      </c>
      <c r="W93" t="s">
        <v>627</v>
      </c>
      <c r="X93">
        <v>0</v>
      </c>
      <c r="Y93" s="3">
        <v>30000</v>
      </c>
      <c r="Z93">
        <v>0</v>
      </c>
      <c r="AA93">
        <v>0</v>
      </c>
      <c r="AB93">
        <v>0</v>
      </c>
      <c r="AC93">
        <v>0</v>
      </c>
      <c r="AF93">
        <v>0</v>
      </c>
      <c r="AO93" t="s">
        <v>628</v>
      </c>
      <c r="AP93" t="s">
        <v>629</v>
      </c>
      <c r="AR93">
        <v>0</v>
      </c>
      <c r="AS93">
        <v>0</v>
      </c>
      <c r="AT93">
        <v>0</v>
      </c>
      <c r="AU93">
        <v>0</v>
      </c>
      <c r="AV93">
        <v>0</v>
      </c>
      <c r="AW93">
        <v>0</v>
      </c>
      <c r="BA93" t="s">
        <v>63</v>
      </c>
      <c r="BB93" t="s">
        <v>630</v>
      </c>
      <c r="BC93">
        <v>0</v>
      </c>
      <c r="BE93" t="s">
        <v>629</v>
      </c>
      <c r="BH93" t="s">
        <v>631</v>
      </c>
    </row>
    <row r="94" spans="1:60" x14ac:dyDescent="0.35">
      <c r="A94" t="s">
        <v>632</v>
      </c>
      <c r="B94">
        <v>10000</v>
      </c>
      <c r="C94">
        <v>10000</v>
      </c>
      <c r="D94" s="2">
        <v>45749</v>
      </c>
      <c r="E94" t="s">
        <v>59</v>
      </c>
      <c r="F94" t="s">
        <v>633</v>
      </c>
      <c r="G94" t="s">
        <v>570</v>
      </c>
      <c r="I94">
        <v>1</v>
      </c>
      <c r="J94" t="s">
        <v>183</v>
      </c>
      <c r="K94">
        <v>46</v>
      </c>
      <c r="L94" t="s">
        <v>6049</v>
      </c>
      <c r="M94" t="s">
        <v>231</v>
      </c>
      <c r="N94" t="s">
        <v>3809</v>
      </c>
      <c r="O94">
        <v>258</v>
      </c>
      <c r="R94" s="2">
        <v>45749</v>
      </c>
      <c r="T94">
        <v>4</v>
      </c>
      <c r="U94" s="3">
        <v>1032</v>
      </c>
      <c r="V94" t="s">
        <v>65</v>
      </c>
      <c r="W94">
        <v>112887410001</v>
      </c>
      <c r="X94">
        <v>0</v>
      </c>
      <c r="Y94" s="3">
        <v>1030</v>
      </c>
      <c r="Z94">
        <v>2</v>
      </c>
      <c r="AA94">
        <v>0</v>
      </c>
      <c r="AB94">
        <v>0</v>
      </c>
      <c r="AC94">
        <v>0</v>
      </c>
      <c r="AF94">
        <v>0</v>
      </c>
      <c r="AO94">
        <v>11288741</v>
      </c>
      <c r="AP94" t="s">
        <v>571</v>
      </c>
      <c r="AR94">
        <v>0</v>
      </c>
      <c r="AS94">
        <v>0</v>
      </c>
      <c r="AT94">
        <v>0</v>
      </c>
      <c r="AU94">
        <v>0</v>
      </c>
      <c r="AV94">
        <v>0</v>
      </c>
      <c r="AW94">
        <v>0</v>
      </c>
      <c r="BA94" t="s">
        <v>63</v>
      </c>
      <c r="BB94" t="s">
        <v>634</v>
      </c>
      <c r="BC94">
        <v>0</v>
      </c>
      <c r="BE94" t="s">
        <v>571</v>
      </c>
      <c r="BH94" t="s">
        <v>635</v>
      </c>
    </row>
    <row r="95" spans="1:60" x14ac:dyDescent="0.35">
      <c r="A95" t="s">
        <v>636</v>
      </c>
      <c r="B95">
        <v>10000</v>
      </c>
      <c r="C95">
        <v>10000</v>
      </c>
      <c r="D95" s="2">
        <v>45749</v>
      </c>
      <c r="E95" t="s">
        <v>59</v>
      </c>
      <c r="F95" s="4">
        <v>0.47282407407407406</v>
      </c>
      <c r="G95" t="s">
        <v>570</v>
      </c>
      <c r="I95">
        <v>1</v>
      </c>
      <c r="J95" t="s">
        <v>183</v>
      </c>
      <c r="K95">
        <v>46</v>
      </c>
      <c r="L95" t="s">
        <v>6049</v>
      </c>
      <c r="M95" t="s">
        <v>231</v>
      </c>
      <c r="N95" t="s">
        <v>3809</v>
      </c>
      <c r="O95">
        <v>258</v>
      </c>
      <c r="R95" s="2">
        <v>45749</v>
      </c>
      <c r="T95">
        <v>4</v>
      </c>
      <c r="U95" s="3">
        <v>1032</v>
      </c>
      <c r="V95" t="s">
        <v>65</v>
      </c>
      <c r="W95">
        <v>112887590001</v>
      </c>
      <c r="X95">
        <v>0</v>
      </c>
      <c r="Y95" s="3">
        <v>1030</v>
      </c>
      <c r="Z95">
        <v>2</v>
      </c>
      <c r="AA95">
        <v>0</v>
      </c>
      <c r="AB95">
        <v>0</v>
      </c>
      <c r="AC95">
        <v>0</v>
      </c>
      <c r="AF95">
        <v>0</v>
      </c>
      <c r="AO95">
        <v>11288759</v>
      </c>
      <c r="AP95" t="s">
        <v>571</v>
      </c>
      <c r="AR95">
        <v>0</v>
      </c>
      <c r="AS95">
        <v>0</v>
      </c>
      <c r="AT95">
        <v>0</v>
      </c>
      <c r="AU95">
        <v>0</v>
      </c>
      <c r="AV95">
        <v>0</v>
      </c>
      <c r="AW95">
        <v>0</v>
      </c>
      <c r="BA95" t="s">
        <v>63</v>
      </c>
      <c r="BB95" t="s">
        <v>637</v>
      </c>
      <c r="BC95">
        <v>0</v>
      </c>
      <c r="BE95" t="s">
        <v>571</v>
      </c>
      <c r="BH95" t="s">
        <v>638</v>
      </c>
    </row>
    <row r="96" spans="1:60" x14ac:dyDescent="0.35">
      <c r="A96" t="s">
        <v>639</v>
      </c>
      <c r="B96">
        <v>10000</v>
      </c>
      <c r="C96">
        <v>10000</v>
      </c>
      <c r="D96" s="2">
        <v>45749</v>
      </c>
      <c r="E96" t="s">
        <v>59</v>
      </c>
      <c r="F96" s="4">
        <v>0.47282407407407406</v>
      </c>
      <c r="G96" t="s">
        <v>570</v>
      </c>
      <c r="I96">
        <v>1</v>
      </c>
      <c r="J96" t="s">
        <v>183</v>
      </c>
      <c r="K96">
        <v>46</v>
      </c>
      <c r="L96" t="s">
        <v>6049</v>
      </c>
      <c r="M96" t="s">
        <v>231</v>
      </c>
      <c r="N96" t="s">
        <v>3809</v>
      </c>
      <c r="O96">
        <v>258</v>
      </c>
      <c r="R96" s="2">
        <v>45749</v>
      </c>
      <c r="T96">
        <v>4</v>
      </c>
      <c r="U96" s="3">
        <v>1032</v>
      </c>
      <c r="V96" t="s">
        <v>65</v>
      </c>
      <c r="W96">
        <v>112887590001</v>
      </c>
      <c r="X96">
        <v>0</v>
      </c>
      <c r="Y96" s="3">
        <v>1030</v>
      </c>
      <c r="Z96">
        <v>2</v>
      </c>
      <c r="AA96">
        <v>0</v>
      </c>
      <c r="AB96">
        <v>0</v>
      </c>
      <c r="AC96">
        <v>0</v>
      </c>
      <c r="AF96">
        <v>0</v>
      </c>
      <c r="AO96">
        <v>11288759</v>
      </c>
      <c r="AP96" t="s">
        <v>571</v>
      </c>
      <c r="AR96">
        <v>0</v>
      </c>
      <c r="AS96">
        <v>0</v>
      </c>
      <c r="AT96">
        <v>0</v>
      </c>
      <c r="AU96">
        <v>0</v>
      </c>
      <c r="AV96">
        <v>0</v>
      </c>
      <c r="AW96">
        <v>0</v>
      </c>
      <c r="BA96" t="s">
        <v>63</v>
      </c>
      <c r="BB96" t="s">
        <v>640</v>
      </c>
      <c r="BC96">
        <v>0</v>
      </c>
      <c r="BE96" t="s">
        <v>571</v>
      </c>
      <c r="BH96" t="s">
        <v>641</v>
      </c>
    </row>
    <row r="97" spans="1:60" x14ac:dyDescent="0.35">
      <c r="A97" t="s">
        <v>642</v>
      </c>
      <c r="B97">
        <v>10000</v>
      </c>
      <c r="C97">
        <v>10000</v>
      </c>
      <c r="D97" s="2">
        <v>45749</v>
      </c>
      <c r="E97" t="s">
        <v>59</v>
      </c>
      <c r="F97" t="s">
        <v>576</v>
      </c>
      <c r="G97" t="s">
        <v>570</v>
      </c>
      <c r="I97">
        <v>1</v>
      </c>
      <c r="J97" t="s">
        <v>183</v>
      </c>
      <c r="K97">
        <v>46</v>
      </c>
      <c r="L97" t="s">
        <v>6049</v>
      </c>
      <c r="M97" t="s">
        <v>231</v>
      </c>
      <c r="N97" t="s">
        <v>3809</v>
      </c>
      <c r="O97">
        <v>258</v>
      </c>
      <c r="R97" s="2">
        <v>45749</v>
      </c>
      <c r="T97">
        <v>4</v>
      </c>
      <c r="U97" s="3">
        <v>1032</v>
      </c>
      <c r="V97" t="s">
        <v>65</v>
      </c>
      <c r="W97">
        <v>112887830001</v>
      </c>
      <c r="X97">
        <v>0</v>
      </c>
      <c r="Y97" s="3">
        <v>1030</v>
      </c>
      <c r="Z97">
        <v>2</v>
      </c>
      <c r="AA97">
        <v>0</v>
      </c>
      <c r="AB97">
        <v>0</v>
      </c>
      <c r="AC97">
        <v>0</v>
      </c>
      <c r="AF97">
        <v>0</v>
      </c>
      <c r="AO97">
        <v>11288783</v>
      </c>
      <c r="AP97" t="s">
        <v>571</v>
      </c>
      <c r="AR97">
        <v>0</v>
      </c>
      <c r="AS97">
        <v>0</v>
      </c>
      <c r="AT97">
        <v>0</v>
      </c>
      <c r="AU97">
        <v>0</v>
      </c>
      <c r="AV97">
        <v>0</v>
      </c>
      <c r="AW97">
        <v>0</v>
      </c>
      <c r="BA97" t="s">
        <v>63</v>
      </c>
      <c r="BB97" t="s">
        <v>643</v>
      </c>
      <c r="BC97">
        <v>0</v>
      </c>
      <c r="BE97" t="s">
        <v>571</v>
      </c>
      <c r="BH97" t="s">
        <v>644</v>
      </c>
    </row>
    <row r="98" spans="1:60" x14ac:dyDescent="0.35">
      <c r="A98" t="s">
        <v>645</v>
      </c>
      <c r="B98">
        <v>10000</v>
      </c>
      <c r="C98">
        <v>10000</v>
      </c>
      <c r="D98" s="2">
        <v>45751</v>
      </c>
      <c r="E98" t="s">
        <v>59</v>
      </c>
      <c r="F98" t="s">
        <v>646</v>
      </c>
      <c r="G98" t="s">
        <v>647</v>
      </c>
      <c r="I98">
        <v>1</v>
      </c>
      <c r="J98" t="s">
        <v>183</v>
      </c>
      <c r="K98">
        <v>29</v>
      </c>
      <c r="L98" t="s">
        <v>6061</v>
      </c>
      <c r="M98" t="s">
        <v>648</v>
      </c>
      <c r="N98" t="s">
        <v>3810</v>
      </c>
      <c r="O98" s="3">
        <v>24000</v>
      </c>
      <c r="R98" s="2">
        <v>45749</v>
      </c>
      <c r="T98">
        <v>2</v>
      </c>
      <c r="U98" s="3">
        <v>48000</v>
      </c>
      <c r="V98" t="s">
        <v>65</v>
      </c>
      <c r="W98" t="s">
        <v>649</v>
      </c>
      <c r="X98">
        <v>0</v>
      </c>
      <c r="Y98" s="3">
        <v>48000</v>
      </c>
      <c r="Z98">
        <v>0</v>
      </c>
      <c r="AA98">
        <v>0</v>
      </c>
      <c r="AB98">
        <v>0</v>
      </c>
      <c r="AC98">
        <v>0</v>
      </c>
      <c r="AF98">
        <v>0</v>
      </c>
      <c r="AO98" t="s">
        <v>650</v>
      </c>
      <c r="AP98" t="s">
        <v>275</v>
      </c>
      <c r="AR98">
        <v>0</v>
      </c>
      <c r="AS98">
        <v>0</v>
      </c>
      <c r="AT98">
        <v>0</v>
      </c>
      <c r="AU98">
        <v>0</v>
      </c>
      <c r="AV98">
        <v>0</v>
      </c>
      <c r="AW98">
        <v>0</v>
      </c>
      <c r="BA98" t="s">
        <v>63</v>
      </c>
      <c r="BB98" t="s">
        <v>651</v>
      </c>
      <c r="BC98">
        <v>0</v>
      </c>
      <c r="BE98" t="s">
        <v>275</v>
      </c>
      <c r="BH98" t="s">
        <v>652</v>
      </c>
    </row>
    <row r="99" spans="1:60" x14ac:dyDescent="0.35">
      <c r="A99" t="s">
        <v>458</v>
      </c>
      <c r="B99">
        <v>10000</v>
      </c>
      <c r="C99">
        <v>10000</v>
      </c>
      <c r="D99" s="2">
        <v>45754</v>
      </c>
      <c r="E99" t="s">
        <v>59</v>
      </c>
      <c r="F99" t="s">
        <v>459</v>
      </c>
      <c r="G99" t="s">
        <v>460</v>
      </c>
      <c r="I99">
        <v>1</v>
      </c>
      <c r="J99" t="s">
        <v>183</v>
      </c>
      <c r="K99">
        <v>12</v>
      </c>
      <c r="L99" t="s">
        <v>6062</v>
      </c>
      <c r="M99" t="s">
        <v>462</v>
      </c>
      <c r="N99" t="s">
        <v>3804</v>
      </c>
      <c r="O99" s="3">
        <v>42000</v>
      </c>
      <c r="R99" s="2">
        <v>45749</v>
      </c>
      <c r="T99">
        <v>1</v>
      </c>
      <c r="U99" s="3">
        <v>42000</v>
      </c>
      <c r="V99" t="s">
        <v>65</v>
      </c>
      <c r="W99" t="s">
        <v>463</v>
      </c>
      <c r="X99">
        <v>0</v>
      </c>
      <c r="Y99" s="3">
        <v>42000</v>
      </c>
      <c r="Z99">
        <v>0</v>
      </c>
      <c r="AA99">
        <v>0</v>
      </c>
      <c r="AB99">
        <v>0</v>
      </c>
      <c r="AC99">
        <v>0</v>
      </c>
      <c r="AF99">
        <v>0</v>
      </c>
      <c r="AO99" t="s">
        <v>464</v>
      </c>
      <c r="AP99" t="s">
        <v>465</v>
      </c>
      <c r="AR99">
        <v>0</v>
      </c>
      <c r="AS99">
        <v>0</v>
      </c>
      <c r="AT99">
        <v>0</v>
      </c>
      <c r="AU99">
        <v>0</v>
      </c>
      <c r="AV99">
        <v>0</v>
      </c>
      <c r="AW99">
        <v>0</v>
      </c>
      <c r="BA99" t="s">
        <v>63</v>
      </c>
      <c r="BB99" t="s">
        <v>4466</v>
      </c>
      <c r="BC99">
        <v>0</v>
      </c>
      <c r="BE99" t="s">
        <v>465</v>
      </c>
      <c r="BH99" t="s">
        <v>466</v>
      </c>
    </row>
    <row r="100" spans="1:60" x14ac:dyDescent="0.35">
      <c r="A100" t="s">
        <v>467</v>
      </c>
      <c r="B100">
        <v>10000</v>
      </c>
      <c r="C100">
        <v>30000</v>
      </c>
      <c r="D100" s="2">
        <v>45749</v>
      </c>
      <c r="E100" t="s">
        <v>59</v>
      </c>
      <c r="F100" t="s">
        <v>468</v>
      </c>
      <c r="G100" t="s">
        <v>469</v>
      </c>
      <c r="I100">
        <v>1</v>
      </c>
      <c r="J100" t="s">
        <v>183</v>
      </c>
      <c r="K100">
        <v>94</v>
      </c>
      <c r="L100" t="s">
        <v>6050</v>
      </c>
      <c r="M100" t="s">
        <v>471</v>
      </c>
      <c r="N100" t="e">
        <v>#N/A</v>
      </c>
      <c r="O100" s="3">
        <v>5000</v>
      </c>
      <c r="R100" s="2">
        <v>45749</v>
      </c>
      <c r="T100">
        <v>4</v>
      </c>
      <c r="U100" s="3">
        <v>20000</v>
      </c>
      <c r="V100" t="s">
        <v>65</v>
      </c>
      <c r="W100" t="s">
        <v>472</v>
      </c>
      <c r="X100">
        <v>0</v>
      </c>
      <c r="Y100" s="3">
        <v>20000</v>
      </c>
      <c r="Z100">
        <v>0</v>
      </c>
      <c r="AA100">
        <v>0</v>
      </c>
      <c r="AB100">
        <v>0</v>
      </c>
      <c r="AC100">
        <v>0</v>
      </c>
      <c r="AF100">
        <v>0</v>
      </c>
      <c r="AO100" t="s">
        <v>473</v>
      </c>
      <c r="AP100" t="s">
        <v>84</v>
      </c>
      <c r="AR100">
        <v>0</v>
      </c>
      <c r="AS100">
        <v>0</v>
      </c>
      <c r="AT100">
        <v>0</v>
      </c>
      <c r="AU100">
        <v>0</v>
      </c>
      <c r="AV100">
        <v>0</v>
      </c>
      <c r="AW100">
        <v>0</v>
      </c>
      <c r="BA100" t="s">
        <v>63</v>
      </c>
      <c r="BB100" t="s">
        <v>4467</v>
      </c>
      <c r="BC100">
        <v>0</v>
      </c>
      <c r="BE100" t="s">
        <v>84</v>
      </c>
      <c r="BH100" t="s">
        <v>474</v>
      </c>
    </row>
    <row r="101" spans="1:60" x14ac:dyDescent="0.35">
      <c r="A101" t="s">
        <v>653</v>
      </c>
      <c r="B101">
        <v>10000</v>
      </c>
      <c r="C101">
        <v>20000</v>
      </c>
      <c r="D101" s="2">
        <v>45749</v>
      </c>
      <c r="E101" t="s">
        <v>59</v>
      </c>
      <c r="F101" t="s">
        <v>588</v>
      </c>
      <c r="G101" t="s">
        <v>79</v>
      </c>
      <c r="I101">
        <v>1</v>
      </c>
      <c r="J101" t="s">
        <v>183</v>
      </c>
      <c r="K101">
        <v>94</v>
      </c>
      <c r="L101" t="s">
        <v>6050</v>
      </c>
      <c r="M101" t="s">
        <v>81</v>
      </c>
      <c r="N101" t="s">
        <v>3825</v>
      </c>
      <c r="O101" s="3">
        <v>5000</v>
      </c>
      <c r="R101" s="2">
        <v>45749</v>
      </c>
      <c r="T101">
        <v>4</v>
      </c>
      <c r="U101" s="3">
        <v>20000</v>
      </c>
      <c r="V101" t="s">
        <v>65</v>
      </c>
      <c r="W101" t="s">
        <v>472</v>
      </c>
      <c r="X101">
        <v>0</v>
      </c>
      <c r="Y101" s="3">
        <v>20000</v>
      </c>
      <c r="Z101">
        <v>0</v>
      </c>
      <c r="AA101">
        <v>0</v>
      </c>
      <c r="AB101">
        <v>0</v>
      </c>
      <c r="AC101">
        <v>0</v>
      </c>
      <c r="AF101">
        <v>0</v>
      </c>
      <c r="AO101" t="s">
        <v>473</v>
      </c>
      <c r="AP101" t="s">
        <v>84</v>
      </c>
      <c r="AR101">
        <v>0</v>
      </c>
      <c r="AS101">
        <v>0</v>
      </c>
      <c r="AT101">
        <v>0</v>
      </c>
      <c r="AU101">
        <v>0</v>
      </c>
      <c r="AV101">
        <v>0</v>
      </c>
      <c r="AW101">
        <v>0</v>
      </c>
      <c r="BA101" t="s">
        <v>63</v>
      </c>
      <c r="BB101" t="s">
        <v>654</v>
      </c>
      <c r="BC101">
        <v>0</v>
      </c>
      <c r="BE101" t="s">
        <v>84</v>
      </c>
      <c r="BH101" t="s">
        <v>655</v>
      </c>
    </row>
    <row r="102" spans="1:60" x14ac:dyDescent="0.35">
      <c r="A102" t="s">
        <v>656</v>
      </c>
      <c r="B102">
        <v>10000</v>
      </c>
      <c r="C102">
        <v>20000</v>
      </c>
      <c r="D102" s="2">
        <v>45751</v>
      </c>
      <c r="E102" t="s">
        <v>59</v>
      </c>
      <c r="F102" t="s">
        <v>657</v>
      </c>
      <c r="G102">
        <v>10620258046</v>
      </c>
      <c r="I102">
        <v>2</v>
      </c>
      <c r="J102" t="s">
        <v>183</v>
      </c>
      <c r="K102">
        <v>77</v>
      </c>
      <c r="L102" t="s">
        <v>6043</v>
      </c>
      <c r="M102" t="s">
        <v>192</v>
      </c>
      <c r="N102" t="s">
        <v>3848</v>
      </c>
      <c r="O102" s="3">
        <v>1285</v>
      </c>
      <c r="R102" s="2">
        <v>45749</v>
      </c>
      <c r="T102">
        <v>88</v>
      </c>
      <c r="U102" s="3">
        <v>113080</v>
      </c>
      <c r="V102" t="s">
        <v>65</v>
      </c>
      <c r="W102" t="s">
        <v>658</v>
      </c>
      <c r="X102">
        <v>0</v>
      </c>
      <c r="Y102" s="3">
        <v>100000</v>
      </c>
      <c r="Z102" s="3">
        <v>13080</v>
      </c>
      <c r="AA102">
        <v>0</v>
      </c>
      <c r="AB102">
        <v>0</v>
      </c>
      <c r="AC102">
        <v>0</v>
      </c>
      <c r="AF102">
        <v>0</v>
      </c>
      <c r="AO102" t="s">
        <v>659</v>
      </c>
      <c r="AP102" t="s">
        <v>108</v>
      </c>
      <c r="AR102">
        <v>0</v>
      </c>
      <c r="AS102">
        <v>0</v>
      </c>
      <c r="AT102">
        <v>0</v>
      </c>
      <c r="AU102">
        <v>0</v>
      </c>
      <c r="AV102">
        <v>0</v>
      </c>
      <c r="AW102">
        <v>0</v>
      </c>
      <c r="BA102" t="s">
        <v>63</v>
      </c>
      <c r="BB102" t="s">
        <v>660</v>
      </c>
      <c r="BC102">
        <v>0</v>
      </c>
      <c r="BE102" t="s">
        <v>108</v>
      </c>
      <c r="BH102" t="s">
        <v>661</v>
      </c>
    </row>
    <row r="103" spans="1:60" x14ac:dyDescent="0.35">
      <c r="A103" t="s">
        <v>662</v>
      </c>
      <c r="B103">
        <v>10000</v>
      </c>
      <c r="C103">
        <v>30000</v>
      </c>
      <c r="D103" s="2">
        <v>45750</v>
      </c>
      <c r="E103" t="s">
        <v>59</v>
      </c>
      <c r="F103" t="s">
        <v>663</v>
      </c>
      <c r="G103" t="s">
        <v>238</v>
      </c>
      <c r="I103">
        <v>2</v>
      </c>
      <c r="J103" t="s">
        <v>183</v>
      </c>
      <c r="K103">
        <v>60</v>
      </c>
      <c r="L103" t="s">
        <v>6048</v>
      </c>
      <c r="M103" t="s">
        <v>664</v>
      </c>
      <c r="N103" t="s">
        <v>3846</v>
      </c>
      <c r="O103" s="3">
        <v>3900</v>
      </c>
      <c r="R103" s="2">
        <v>45749</v>
      </c>
      <c r="T103">
        <v>1</v>
      </c>
      <c r="U103" s="3">
        <v>3900</v>
      </c>
      <c r="V103" t="s">
        <v>65</v>
      </c>
      <c r="W103" t="s">
        <v>665</v>
      </c>
      <c r="X103">
        <v>0</v>
      </c>
      <c r="Y103" s="3">
        <v>2000</v>
      </c>
      <c r="Z103" s="3">
        <v>1900</v>
      </c>
      <c r="AA103">
        <v>0</v>
      </c>
      <c r="AB103">
        <v>0</v>
      </c>
      <c r="AC103">
        <v>0</v>
      </c>
      <c r="AF103">
        <v>0</v>
      </c>
      <c r="AO103" t="s">
        <v>666</v>
      </c>
      <c r="AP103" t="s">
        <v>162</v>
      </c>
      <c r="AR103">
        <v>0</v>
      </c>
      <c r="AS103">
        <v>0</v>
      </c>
      <c r="AT103">
        <v>0</v>
      </c>
      <c r="AU103">
        <v>0</v>
      </c>
      <c r="AV103">
        <v>0</v>
      </c>
      <c r="AW103">
        <v>0</v>
      </c>
      <c r="BA103" t="s">
        <v>63</v>
      </c>
      <c r="BB103" t="s">
        <v>667</v>
      </c>
      <c r="BC103">
        <v>0</v>
      </c>
      <c r="BE103" t="s">
        <v>162</v>
      </c>
      <c r="BH103" t="s">
        <v>242</v>
      </c>
    </row>
    <row r="104" spans="1:60" x14ac:dyDescent="0.35">
      <c r="A104" t="s">
        <v>668</v>
      </c>
      <c r="B104">
        <v>10000</v>
      </c>
      <c r="C104">
        <v>20000</v>
      </c>
      <c r="D104" s="2">
        <v>45750</v>
      </c>
      <c r="E104" t="s">
        <v>59</v>
      </c>
      <c r="F104" t="s">
        <v>669</v>
      </c>
      <c r="G104" t="s">
        <v>238</v>
      </c>
      <c r="I104">
        <v>2</v>
      </c>
      <c r="J104" t="s">
        <v>183</v>
      </c>
      <c r="K104">
        <v>60</v>
      </c>
      <c r="L104" t="s">
        <v>6048</v>
      </c>
      <c r="M104" t="s">
        <v>222</v>
      </c>
      <c r="N104" t="s">
        <v>3835</v>
      </c>
      <c r="O104" s="3">
        <v>18000</v>
      </c>
      <c r="R104" s="2">
        <v>45749</v>
      </c>
      <c r="T104">
        <v>1</v>
      </c>
      <c r="U104" s="3">
        <v>18000</v>
      </c>
      <c r="V104" t="s">
        <v>65</v>
      </c>
      <c r="W104" t="s">
        <v>670</v>
      </c>
      <c r="X104">
        <v>0</v>
      </c>
      <c r="Y104" s="3">
        <v>15000</v>
      </c>
      <c r="Z104" s="3">
        <v>3000</v>
      </c>
      <c r="AA104">
        <v>0</v>
      </c>
      <c r="AB104">
        <v>0</v>
      </c>
      <c r="AC104">
        <v>0</v>
      </c>
      <c r="AF104">
        <v>0</v>
      </c>
      <c r="AO104" t="s">
        <v>671</v>
      </c>
      <c r="AP104" t="s">
        <v>162</v>
      </c>
      <c r="AR104">
        <v>0</v>
      </c>
      <c r="AS104">
        <v>0</v>
      </c>
      <c r="AT104">
        <v>0</v>
      </c>
      <c r="AU104">
        <v>0</v>
      </c>
      <c r="AV104">
        <v>0</v>
      </c>
      <c r="AW104">
        <v>0</v>
      </c>
      <c r="BA104" t="s">
        <v>63</v>
      </c>
      <c r="BB104" t="s">
        <v>672</v>
      </c>
      <c r="BC104">
        <v>0</v>
      </c>
      <c r="BE104" t="s">
        <v>162</v>
      </c>
      <c r="BH104" t="s">
        <v>242</v>
      </c>
    </row>
    <row r="105" spans="1:60" x14ac:dyDescent="0.35">
      <c r="A105" t="s">
        <v>673</v>
      </c>
      <c r="B105">
        <v>10000</v>
      </c>
      <c r="C105">
        <v>20000</v>
      </c>
      <c r="D105" s="2">
        <v>45749</v>
      </c>
      <c r="E105" t="s">
        <v>59</v>
      </c>
      <c r="F105" t="s">
        <v>198</v>
      </c>
      <c r="G105" t="s">
        <v>238</v>
      </c>
      <c r="I105">
        <v>2</v>
      </c>
      <c r="J105" t="s">
        <v>183</v>
      </c>
      <c r="K105">
        <v>60</v>
      </c>
      <c r="L105" t="s">
        <v>6048</v>
      </c>
      <c r="M105" t="s">
        <v>222</v>
      </c>
      <c r="N105" t="s">
        <v>3835</v>
      </c>
      <c r="O105" s="3">
        <v>2000</v>
      </c>
      <c r="R105" s="2">
        <v>45749</v>
      </c>
      <c r="T105">
        <v>1</v>
      </c>
      <c r="U105" s="3">
        <v>2000</v>
      </c>
      <c r="V105" t="s">
        <v>65</v>
      </c>
      <c r="W105" t="s">
        <v>674</v>
      </c>
      <c r="X105">
        <v>0</v>
      </c>
      <c r="Y105" s="3">
        <v>1000</v>
      </c>
      <c r="Z105" s="3">
        <v>1000</v>
      </c>
      <c r="AA105">
        <v>0</v>
      </c>
      <c r="AB105">
        <v>0</v>
      </c>
      <c r="AC105">
        <v>0</v>
      </c>
      <c r="AF105">
        <v>0</v>
      </c>
      <c r="AO105" t="s">
        <v>675</v>
      </c>
      <c r="AP105" t="s">
        <v>162</v>
      </c>
      <c r="AR105">
        <v>0</v>
      </c>
      <c r="AS105">
        <v>0</v>
      </c>
      <c r="AT105">
        <v>0</v>
      </c>
      <c r="AU105">
        <v>0</v>
      </c>
      <c r="AV105">
        <v>0</v>
      </c>
      <c r="AW105">
        <v>0</v>
      </c>
      <c r="BA105" t="s">
        <v>63</v>
      </c>
      <c r="BB105" t="s">
        <v>676</v>
      </c>
      <c r="BC105">
        <v>0</v>
      </c>
      <c r="BE105" t="s">
        <v>162</v>
      </c>
      <c r="BH105" t="s">
        <v>242</v>
      </c>
    </row>
    <row r="106" spans="1:60" x14ac:dyDescent="0.35">
      <c r="A106" t="s">
        <v>677</v>
      </c>
      <c r="B106">
        <v>10000</v>
      </c>
      <c r="C106">
        <v>20000</v>
      </c>
      <c r="D106" s="2">
        <v>45749</v>
      </c>
      <c r="E106" t="s">
        <v>59</v>
      </c>
      <c r="F106" t="s">
        <v>678</v>
      </c>
      <c r="G106" t="s">
        <v>238</v>
      </c>
      <c r="I106">
        <v>2</v>
      </c>
      <c r="J106" t="s">
        <v>183</v>
      </c>
      <c r="K106">
        <v>60</v>
      </c>
      <c r="L106" t="s">
        <v>6048</v>
      </c>
      <c r="M106" t="s">
        <v>664</v>
      </c>
      <c r="N106" t="s">
        <v>3846</v>
      </c>
      <c r="O106" s="3">
        <v>4000</v>
      </c>
      <c r="R106" s="2">
        <v>45749</v>
      </c>
      <c r="T106">
        <v>1</v>
      </c>
      <c r="U106" s="3">
        <v>4000</v>
      </c>
      <c r="V106" t="s">
        <v>65</v>
      </c>
      <c r="W106" t="s">
        <v>679</v>
      </c>
      <c r="X106">
        <v>0</v>
      </c>
      <c r="Y106" s="3">
        <v>2000</v>
      </c>
      <c r="Z106" s="3">
        <v>2000</v>
      </c>
      <c r="AA106">
        <v>0</v>
      </c>
      <c r="AB106">
        <v>0</v>
      </c>
      <c r="AC106">
        <v>0</v>
      </c>
      <c r="AF106">
        <v>0</v>
      </c>
      <c r="AO106" t="s">
        <v>680</v>
      </c>
      <c r="AP106" t="s">
        <v>162</v>
      </c>
      <c r="AR106">
        <v>0</v>
      </c>
      <c r="AS106">
        <v>0</v>
      </c>
      <c r="AT106">
        <v>0</v>
      </c>
      <c r="AU106">
        <v>0</v>
      </c>
      <c r="AV106">
        <v>0</v>
      </c>
      <c r="AW106">
        <v>0</v>
      </c>
      <c r="BA106" t="s">
        <v>63</v>
      </c>
      <c r="BB106" t="s">
        <v>681</v>
      </c>
      <c r="BC106">
        <v>0</v>
      </c>
      <c r="BE106" t="s">
        <v>162</v>
      </c>
      <c r="BH106" t="s">
        <v>242</v>
      </c>
    </row>
    <row r="107" spans="1:60" x14ac:dyDescent="0.35">
      <c r="A107" t="s">
        <v>682</v>
      </c>
      <c r="B107">
        <v>10000</v>
      </c>
      <c r="C107">
        <v>10000</v>
      </c>
      <c r="D107" s="2">
        <v>45750</v>
      </c>
      <c r="E107" t="s">
        <v>59</v>
      </c>
      <c r="F107" t="s">
        <v>683</v>
      </c>
      <c r="G107" t="s">
        <v>684</v>
      </c>
      <c r="I107">
        <v>1</v>
      </c>
      <c r="J107" t="s">
        <v>183</v>
      </c>
      <c r="K107">
        <v>22</v>
      </c>
      <c r="L107" t="s">
        <v>6063</v>
      </c>
      <c r="M107" t="s">
        <v>685</v>
      </c>
      <c r="N107" t="s">
        <v>3805</v>
      </c>
      <c r="O107" s="3">
        <v>1000</v>
      </c>
      <c r="R107" s="2">
        <v>45749</v>
      </c>
      <c r="T107">
        <v>1</v>
      </c>
      <c r="U107" s="3">
        <v>1000</v>
      </c>
      <c r="V107" t="s">
        <v>65</v>
      </c>
      <c r="W107" t="s">
        <v>686</v>
      </c>
      <c r="X107">
        <v>0</v>
      </c>
      <c r="Y107" s="3">
        <v>1000</v>
      </c>
      <c r="Z107">
        <v>0</v>
      </c>
      <c r="AA107">
        <v>0</v>
      </c>
      <c r="AB107">
        <v>0</v>
      </c>
      <c r="AC107">
        <v>0</v>
      </c>
      <c r="AF107">
        <v>0</v>
      </c>
      <c r="AO107" t="s">
        <v>687</v>
      </c>
      <c r="AP107" t="s">
        <v>688</v>
      </c>
      <c r="AR107">
        <v>0</v>
      </c>
      <c r="AS107">
        <v>0</v>
      </c>
      <c r="AT107">
        <v>0</v>
      </c>
      <c r="AU107">
        <v>0</v>
      </c>
      <c r="AV107">
        <v>0</v>
      </c>
      <c r="AW107">
        <v>0</v>
      </c>
      <c r="BA107" t="s">
        <v>63</v>
      </c>
      <c r="BB107" t="s">
        <v>689</v>
      </c>
      <c r="BC107">
        <v>0</v>
      </c>
      <c r="BE107" t="s">
        <v>688</v>
      </c>
      <c r="BH107" t="s">
        <v>690</v>
      </c>
    </row>
    <row r="108" spans="1:60" x14ac:dyDescent="0.35">
      <c r="A108" t="s">
        <v>691</v>
      </c>
      <c r="B108">
        <v>10000</v>
      </c>
      <c r="C108">
        <v>10000</v>
      </c>
      <c r="D108" s="2">
        <v>45749</v>
      </c>
      <c r="E108" t="s">
        <v>59</v>
      </c>
      <c r="F108" t="s">
        <v>692</v>
      </c>
      <c r="G108" t="s">
        <v>684</v>
      </c>
      <c r="I108">
        <v>1</v>
      </c>
      <c r="J108" t="s">
        <v>183</v>
      </c>
      <c r="K108">
        <v>22</v>
      </c>
      <c r="L108" t="s">
        <v>6063</v>
      </c>
      <c r="M108" t="s">
        <v>685</v>
      </c>
      <c r="N108" t="s">
        <v>3805</v>
      </c>
      <c r="O108" s="3">
        <v>1000</v>
      </c>
      <c r="R108" s="2">
        <v>45749</v>
      </c>
      <c r="T108">
        <v>1</v>
      </c>
      <c r="U108" s="3">
        <v>1000</v>
      </c>
      <c r="V108" t="s">
        <v>65</v>
      </c>
      <c r="W108" t="s">
        <v>693</v>
      </c>
      <c r="X108">
        <v>0</v>
      </c>
      <c r="Y108" s="3">
        <v>1000</v>
      </c>
      <c r="Z108">
        <v>0</v>
      </c>
      <c r="AA108">
        <v>0</v>
      </c>
      <c r="AB108">
        <v>0</v>
      </c>
      <c r="AC108">
        <v>0</v>
      </c>
      <c r="AF108">
        <v>0</v>
      </c>
      <c r="AO108" t="s">
        <v>694</v>
      </c>
      <c r="AP108" t="s">
        <v>688</v>
      </c>
      <c r="AR108">
        <v>0</v>
      </c>
      <c r="AS108">
        <v>0</v>
      </c>
      <c r="AT108">
        <v>0</v>
      </c>
      <c r="AU108">
        <v>0</v>
      </c>
      <c r="AV108">
        <v>0</v>
      </c>
      <c r="AW108">
        <v>0</v>
      </c>
      <c r="BA108" t="s">
        <v>63</v>
      </c>
      <c r="BB108" t="s">
        <v>695</v>
      </c>
      <c r="BC108">
        <v>0</v>
      </c>
      <c r="BE108" t="s">
        <v>688</v>
      </c>
      <c r="BH108" t="s">
        <v>690</v>
      </c>
    </row>
    <row r="109" spans="1:60" x14ac:dyDescent="0.35">
      <c r="A109" t="s">
        <v>696</v>
      </c>
      <c r="B109">
        <v>10000</v>
      </c>
      <c r="C109">
        <v>10000</v>
      </c>
      <c r="D109" s="2">
        <v>45750</v>
      </c>
      <c r="E109" t="s">
        <v>59</v>
      </c>
      <c r="F109" t="s">
        <v>683</v>
      </c>
      <c r="G109" t="s">
        <v>684</v>
      </c>
      <c r="I109">
        <v>1</v>
      </c>
      <c r="J109" t="s">
        <v>183</v>
      </c>
      <c r="K109">
        <v>22</v>
      </c>
      <c r="L109" t="s">
        <v>6063</v>
      </c>
      <c r="M109" t="s">
        <v>685</v>
      </c>
      <c r="N109" t="s">
        <v>3805</v>
      </c>
      <c r="O109" s="3">
        <v>2000</v>
      </c>
      <c r="R109" s="2">
        <v>45749</v>
      </c>
      <c r="T109">
        <v>1</v>
      </c>
      <c r="U109" s="3">
        <v>2000</v>
      </c>
      <c r="V109" t="s">
        <v>65</v>
      </c>
      <c r="W109" t="s">
        <v>697</v>
      </c>
      <c r="X109">
        <v>0</v>
      </c>
      <c r="Y109" s="3">
        <v>2000</v>
      </c>
      <c r="Z109">
        <v>0</v>
      </c>
      <c r="AA109">
        <v>0</v>
      </c>
      <c r="AB109">
        <v>0</v>
      </c>
      <c r="AC109">
        <v>0</v>
      </c>
      <c r="AF109">
        <v>0</v>
      </c>
      <c r="AO109" t="s">
        <v>698</v>
      </c>
      <c r="AP109" t="s">
        <v>688</v>
      </c>
      <c r="AR109">
        <v>0</v>
      </c>
      <c r="AS109">
        <v>0</v>
      </c>
      <c r="AT109">
        <v>0</v>
      </c>
      <c r="AU109">
        <v>0</v>
      </c>
      <c r="AV109">
        <v>0</v>
      </c>
      <c r="AW109">
        <v>0</v>
      </c>
      <c r="BA109" t="s">
        <v>63</v>
      </c>
      <c r="BB109" t="s">
        <v>699</v>
      </c>
      <c r="BC109">
        <v>0</v>
      </c>
      <c r="BE109" t="s">
        <v>688</v>
      </c>
      <c r="BH109" t="s">
        <v>690</v>
      </c>
    </row>
    <row r="110" spans="1:60" x14ac:dyDescent="0.35">
      <c r="A110" t="s">
        <v>700</v>
      </c>
      <c r="B110">
        <v>10000</v>
      </c>
      <c r="C110">
        <v>10000</v>
      </c>
      <c r="D110" s="2">
        <v>45749</v>
      </c>
      <c r="E110" t="s">
        <v>59</v>
      </c>
      <c r="F110" t="s">
        <v>701</v>
      </c>
      <c r="G110" t="s">
        <v>702</v>
      </c>
      <c r="I110">
        <v>1</v>
      </c>
      <c r="J110" t="s">
        <v>183</v>
      </c>
      <c r="K110">
        <v>22</v>
      </c>
      <c r="L110" t="s">
        <v>6063</v>
      </c>
      <c r="M110" t="s">
        <v>685</v>
      </c>
      <c r="N110" t="s">
        <v>3805</v>
      </c>
      <c r="O110" s="3">
        <v>7000</v>
      </c>
      <c r="R110" s="2">
        <v>45749</v>
      </c>
      <c r="T110">
        <v>1</v>
      </c>
      <c r="U110" s="3">
        <v>7000</v>
      </c>
      <c r="V110" t="s">
        <v>65</v>
      </c>
      <c r="W110" t="s">
        <v>703</v>
      </c>
      <c r="X110">
        <v>0</v>
      </c>
      <c r="Y110" s="3">
        <v>7000</v>
      </c>
      <c r="Z110">
        <v>0</v>
      </c>
      <c r="AA110">
        <v>0</v>
      </c>
      <c r="AB110">
        <v>0</v>
      </c>
      <c r="AC110">
        <v>0</v>
      </c>
      <c r="AF110">
        <v>0</v>
      </c>
      <c r="AO110" t="s">
        <v>704</v>
      </c>
      <c r="AP110" t="s">
        <v>465</v>
      </c>
      <c r="AR110">
        <v>0</v>
      </c>
      <c r="AS110">
        <v>0</v>
      </c>
      <c r="AT110">
        <v>0</v>
      </c>
      <c r="AU110">
        <v>0</v>
      </c>
      <c r="AV110">
        <v>0</v>
      </c>
      <c r="AW110">
        <v>0</v>
      </c>
      <c r="BA110" t="s">
        <v>63</v>
      </c>
      <c r="BB110" t="s">
        <v>705</v>
      </c>
      <c r="BC110">
        <v>0</v>
      </c>
      <c r="BE110" t="s">
        <v>465</v>
      </c>
      <c r="BH110" t="s">
        <v>706</v>
      </c>
    </row>
    <row r="111" spans="1:60" x14ac:dyDescent="0.35">
      <c r="A111" t="s">
        <v>707</v>
      </c>
      <c r="B111">
        <v>10000</v>
      </c>
      <c r="C111">
        <v>10000</v>
      </c>
      <c r="D111" s="2">
        <v>45750</v>
      </c>
      <c r="E111" t="s">
        <v>59</v>
      </c>
      <c r="F111" s="4">
        <v>0.42506944444444444</v>
      </c>
      <c r="G111" t="s">
        <v>351</v>
      </c>
      <c r="I111">
        <v>1</v>
      </c>
      <c r="J111" t="s">
        <v>183</v>
      </c>
      <c r="K111">
        <v>78</v>
      </c>
      <c r="L111" t="s">
        <v>6047</v>
      </c>
      <c r="M111" t="s">
        <v>216</v>
      </c>
      <c r="N111" t="s">
        <v>3803</v>
      </c>
      <c r="O111" s="3">
        <v>6000</v>
      </c>
      <c r="R111" s="2">
        <v>45749</v>
      </c>
      <c r="T111">
        <v>1</v>
      </c>
      <c r="U111" s="3">
        <v>6000</v>
      </c>
      <c r="V111" t="s">
        <v>65</v>
      </c>
      <c r="W111" t="s">
        <v>708</v>
      </c>
      <c r="X111">
        <v>0</v>
      </c>
      <c r="Y111" s="3">
        <v>6000</v>
      </c>
      <c r="Z111">
        <v>0</v>
      </c>
      <c r="AA111">
        <v>0</v>
      </c>
      <c r="AB111">
        <v>0</v>
      </c>
      <c r="AC111">
        <v>0</v>
      </c>
      <c r="AF111">
        <v>0</v>
      </c>
      <c r="AO111" t="s">
        <v>709</v>
      </c>
      <c r="AP111" t="s">
        <v>355</v>
      </c>
      <c r="AR111">
        <v>0</v>
      </c>
      <c r="AS111">
        <v>0</v>
      </c>
      <c r="AT111">
        <v>0</v>
      </c>
      <c r="AU111">
        <v>0</v>
      </c>
      <c r="AV111">
        <v>0</v>
      </c>
      <c r="AW111">
        <v>0</v>
      </c>
      <c r="BA111" t="s">
        <v>63</v>
      </c>
      <c r="BB111" t="s">
        <v>710</v>
      </c>
      <c r="BC111">
        <v>0</v>
      </c>
      <c r="BE111" t="s">
        <v>355</v>
      </c>
      <c r="BH111" t="s">
        <v>711</v>
      </c>
    </row>
    <row r="112" spans="1:60" x14ac:dyDescent="0.35">
      <c r="A112" t="s">
        <v>475</v>
      </c>
      <c r="B112">
        <v>10000</v>
      </c>
      <c r="C112">
        <v>20000</v>
      </c>
      <c r="D112" s="2">
        <v>45754</v>
      </c>
      <c r="E112" t="s">
        <v>59</v>
      </c>
      <c r="F112" t="s">
        <v>476</v>
      </c>
      <c r="G112">
        <v>10620258046</v>
      </c>
      <c r="I112">
        <v>2</v>
      </c>
      <c r="J112" t="s">
        <v>183</v>
      </c>
      <c r="K112">
        <v>77</v>
      </c>
      <c r="L112" t="s">
        <v>6043</v>
      </c>
      <c r="M112" t="s">
        <v>192</v>
      </c>
      <c r="N112" t="s">
        <v>3848</v>
      </c>
      <c r="O112" s="3">
        <v>1285</v>
      </c>
      <c r="R112" s="2">
        <v>45749</v>
      </c>
      <c r="T112">
        <v>88</v>
      </c>
      <c r="U112" s="3">
        <v>113080</v>
      </c>
      <c r="V112" t="s">
        <v>65</v>
      </c>
      <c r="W112" t="s">
        <v>478</v>
      </c>
      <c r="X112">
        <v>0</v>
      </c>
      <c r="Y112" s="3">
        <v>100000</v>
      </c>
      <c r="Z112" s="3">
        <v>13080</v>
      </c>
      <c r="AA112">
        <v>0</v>
      </c>
      <c r="AB112">
        <v>0</v>
      </c>
      <c r="AC112">
        <v>0</v>
      </c>
      <c r="AF112">
        <v>0</v>
      </c>
      <c r="AO112" t="s">
        <v>479</v>
      </c>
      <c r="AP112" t="s">
        <v>108</v>
      </c>
      <c r="AR112">
        <v>0</v>
      </c>
      <c r="AS112">
        <v>0</v>
      </c>
      <c r="AT112">
        <v>0</v>
      </c>
      <c r="AU112">
        <v>0</v>
      </c>
      <c r="AV112">
        <v>0</v>
      </c>
      <c r="AW112">
        <v>0</v>
      </c>
      <c r="BA112" t="s">
        <v>63</v>
      </c>
      <c r="BB112" t="s">
        <v>4468</v>
      </c>
      <c r="BC112">
        <v>0</v>
      </c>
      <c r="BE112" t="s">
        <v>108</v>
      </c>
      <c r="BH112" t="s">
        <v>480</v>
      </c>
    </row>
    <row r="113" spans="1:60" x14ac:dyDescent="0.35">
      <c r="A113" t="s">
        <v>481</v>
      </c>
      <c r="B113">
        <v>10000</v>
      </c>
      <c r="C113">
        <v>20000</v>
      </c>
      <c r="D113" s="2">
        <v>45754</v>
      </c>
      <c r="E113" t="s">
        <v>59</v>
      </c>
      <c r="F113" t="s">
        <v>482</v>
      </c>
      <c r="G113">
        <v>10620258046</v>
      </c>
      <c r="I113">
        <v>2</v>
      </c>
      <c r="J113" t="s">
        <v>183</v>
      </c>
      <c r="K113">
        <v>77</v>
      </c>
      <c r="L113" t="s">
        <v>6043</v>
      </c>
      <c r="M113" t="s">
        <v>192</v>
      </c>
      <c r="N113" t="s">
        <v>3848</v>
      </c>
      <c r="O113" s="3">
        <v>1285</v>
      </c>
      <c r="R113" s="2">
        <v>45749</v>
      </c>
      <c r="T113">
        <v>88</v>
      </c>
      <c r="U113" s="3">
        <v>113080</v>
      </c>
      <c r="V113" t="s">
        <v>65</v>
      </c>
      <c r="W113" t="s">
        <v>483</v>
      </c>
      <c r="X113">
        <v>0</v>
      </c>
      <c r="Y113" s="3">
        <v>100000</v>
      </c>
      <c r="Z113" s="3">
        <v>13080</v>
      </c>
      <c r="AA113">
        <v>0</v>
      </c>
      <c r="AB113">
        <v>0</v>
      </c>
      <c r="AC113">
        <v>0</v>
      </c>
      <c r="AF113">
        <v>0</v>
      </c>
      <c r="AO113" t="s">
        <v>484</v>
      </c>
      <c r="AP113" t="s">
        <v>108</v>
      </c>
      <c r="AR113">
        <v>0</v>
      </c>
      <c r="AS113">
        <v>0</v>
      </c>
      <c r="AT113">
        <v>0</v>
      </c>
      <c r="AU113">
        <v>0</v>
      </c>
      <c r="AV113">
        <v>0</v>
      </c>
      <c r="AW113">
        <v>0</v>
      </c>
      <c r="BA113" t="s">
        <v>63</v>
      </c>
      <c r="BB113" t="s">
        <v>4469</v>
      </c>
      <c r="BC113">
        <v>0</v>
      </c>
      <c r="BE113" t="s">
        <v>108</v>
      </c>
      <c r="BH113" t="s">
        <v>485</v>
      </c>
    </row>
    <row r="114" spans="1:60" x14ac:dyDescent="0.35">
      <c r="A114" t="s">
        <v>486</v>
      </c>
      <c r="B114">
        <v>10000</v>
      </c>
      <c r="C114">
        <v>20000</v>
      </c>
      <c r="D114" s="2">
        <v>45754</v>
      </c>
      <c r="E114" t="s">
        <v>59</v>
      </c>
      <c r="F114" t="s">
        <v>487</v>
      </c>
      <c r="G114">
        <v>10656256096</v>
      </c>
      <c r="I114">
        <v>2</v>
      </c>
      <c r="J114" t="s">
        <v>183</v>
      </c>
      <c r="K114">
        <v>77</v>
      </c>
      <c r="L114" t="s">
        <v>6043</v>
      </c>
      <c r="M114" t="s">
        <v>192</v>
      </c>
      <c r="N114" t="s">
        <v>3848</v>
      </c>
      <c r="O114" s="3">
        <v>1285</v>
      </c>
      <c r="R114" s="2">
        <v>45749</v>
      </c>
      <c r="T114">
        <v>88</v>
      </c>
      <c r="U114" s="3">
        <v>113080</v>
      </c>
      <c r="V114" t="s">
        <v>65</v>
      </c>
      <c r="W114" t="s">
        <v>488</v>
      </c>
      <c r="X114">
        <v>0</v>
      </c>
      <c r="Y114" s="3">
        <v>100000</v>
      </c>
      <c r="Z114" s="3">
        <v>13080</v>
      </c>
      <c r="AA114">
        <v>0</v>
      </c>
      <c r="AB114">
        <v>0</v>
      </c>
      <c r="AC114">
        <v>0</v>
      </c>
      <c r="AF114">
        <v>0</v>
      </c>
      <c r="AO114" t="s">
        <v>489</v>
      </c>
      <c r="AP114" t="s">
        <v>108</v>
      </c>
      <c r="AR114">
        <v>0</v>
      </c>
      <c r="AS114">
        <v>0</v>
      </c>
      <c r="AT114">
        <v>0</v>
      </c>
      <c r="AU114">
        <v>0</v>
      </c>
      <c r="AV114">
        <v>0</v>
      </c>
      <c r="AW114">
        <v>0</v>
      </c>
      <c r="BA114" t="s">
        <v>63</v>
      </c>
      <c r="BB114" t="s">
        <v>4470</v>
      </c>
      <c r="BC114">
        <v>0</v>
      </c>
      <c r="BE114" t="s">
        <v>108</v>
      </c>
      <c r="BH114" t="s">
        <v>490</v>
      </c>
    </row>
    <row r="115" spans="1:60" x14ac:dyDescent="0.35">
      <c r="A115" t="s">
        <v>491</v>
      </c>
      <c r="B115">
        <v>10000</v>
      </c>
      <c r="C115">
        <v>20000</v>
      </c>
      <c r="D115" s="2">
        <v>45754</v>
      </c>
      <c r="E115" t="s">
        <v>59</v>
      </c>
      <c r="F115" t="s">
        <v>492</v>
      </c>
      <c r="G115">
        <v>10620258039</v>
      </c>
      <c r="I115">
        <v>2</v>
      </c>
      <c r="J115" t="s">
        <v>183</v>
      </c>
      <c r="K115">
        <v>77</v>
      </c>
      <c r="L115" t="s">
        <v>6043</v>
      </c>
      <c r="M115" t="s">
        <v>192</v>
      </c>
      <c r="N115" t="s">
        <v>3848</v>
      </c>
      <c r="O115" s="3">
        <v>2884</v>
      </c>
      <c r="R115" s="2">
        <v>45749</v>
      </c>
      <c r="T115">
        <v>77</v>
      </c>
      <c r="U115" s="3">
        <v>222068</v>
      </c>
      <c r="V115" t="s">
        <v>65</v>
      </c>
      <c r="W115" t="s">
        <v>494</v>
      </c>
      <c r="X115">
        <v>0</v>
      </c>
      <c r="Y115" s="3">
        <v>200000</v>
      </c>
      <c r="Z115" s="3">
        <v>22068</v>
      </c>
      <c r="AA115">
        <v>0</v>
      </c>
      <c r="AB115">
        <v>0</v>
      </c>
      <c r="AC115">
        <v>0</v>
      </c>
      <c r="AF115">
        <v>0</v>
      </c>
      <c r="AO115" t="s">
        <v>495</v>
      </c>
      <c r="AP115" t="s">
        <v>108</v>
      </c>
      <c r="AR115">
        <v>0</v>
      </c>
      <c r="AS115">
        <v>0</v>
      </c>
      <c r="AT115">
        <v>0</v>
      </c>
      <c r="AU115">
        <v>0</v>
      </c>
      <c r="AV115">
        <v>0</v>
      </c>
      <c r="AW115">
        <v>0</v>
      </c>
      <c r="BA115" t="s">
        <v>63</v>
      </c>
      <c r="BB115" t="s">
        <v>4471</v>
      </c>
      <c r="BC115">
        <v>0</v>
      </c>
      <c r="BE115" t="s">
        <v>108</v>
      </c>
      <c r="BH115" t="s">
        <v>496</v>
      </c>
    </row>
    <row r="116" spans="1:60" x14ac:dyDescent="0.35">
      <c r="A116" t="s">
        <v>712</v>
      </c>
      <c r="B116">
        <v>10000</v>
      </c>
      <c r="C116">
        <v>10000</v>
      </c>
      <c r="D116" s="2">
        <v>45749</v>
      </c>
      <c r="E116" t="s">
        <v>59</v>
      </c>
      <c r="F116" s="4">
        <v>0.47378472222222223</v>
      </c>
      <c r="G116" t="s">
        <v>713</v>
      </c>
      <c r="I116">
        <v>1</v>
      </c>
      <c r="J116" t="s">
        <v>183</v>
      </c>
      <c r="K116">
        <v>65</v>
      </c>
      <c r="L116" t="s">
        <v>6054</v>
      </c>
      <c r="M116" t="s">
        <v>340</v>
      </c>
      <c r="N116" t="s">
        <v>3854</v>
      </c>
      <c r="O116">
        <v>112</v>
      </c>
      <c r="R116" s="2">
        <v>45749</v>
      </c>
      <c r="T116">
        <v>90</v>
      </c>
      <c r="U116" s="3">
        <v>10080</v>
      </c>
      <c r="V116" t="s">
        <v>65</v>
      </c>
      <c r="W116" t="s">
        <v>714</v>
      </c>
      <c r="X116">
        <v>0</v>
      </c>
      <c r="Y116" s="3">
        <v>10000</v>
      </c>
      <c r="Z116">
        <v>80</v>
      </c>
      <c r="AA116">
        <v>0</v>
      </c>
      <c r="AB116">
        <v>0</v>
      </c>
      <c r="AC116">
        <v>0</v>
      </c>
      <c r="AF116">
        <v>0</v>
      </c>
      <c r="AO116" t="s">
        <v>715</v>
      </c>
      <c r="AP116" t="s">
        <v>622</v>
      </c>
      <c r="AR116">
        <v>0</v>
      </c>
      <c r="AS116">
        <v>0</v>
      </c>
      <c r="AT116">
        <v>0</v>
      </c>
      <c r="AU116">
        <v>0</v>
      </c>
      <c r="AV116">
        <v>0</v>
      </c>
      <c r="AW116">
        <v>0</v>
      </c>
      <c r="BA116" t="s">
        <v>63</v>
      </c>
      <c r="BB116" t="s">
        <v>716</v>
      </c>
      <c r="BC116">
        <v>0</v>
      </c>
      <c r="BE116" t="s">
        <v>622</v>
      </c>
      <c r="BH116" t="s">
        <v>717</v>
      </c>
    </row>
    <row r="117" spans="1:60" x14ac:dyDescent="0.35">
      <c r="A117" t="s">
        <v>718</v>
      </c>
      <c r="B117">
        <v>10000</v>
      </c>
      <c r="C117">
        <v>10000</v>
      </c>
      <c r="D117" s="2">
        <v>45749</v>
      </c>
      <c r="E117" t="s">
        <v>59</v>
      </c>
      <c r="F117" t="s">
        <v>701</v>
      </c>
      <c r="G117" t="s">
        <v>719</v>
      </c>
      <c r="I117">
        <v>1</v>
      </c>
      <c r="J117" t="s">
        <v>183</v>
      </c>
      <c r="K117">
        <v>78</v>
      </c>
      <c r="L117" t="s">
        <v>6047</v>
      </c>
      <c r="M117" t="s">
        <v>216</v>
      </c>
      <c r="N117" t="s">
        <v>3803</v>
      </c>
      <c r="O117" s="3">
        <v>3500</v>
      </c>
      <c r="R117" s="2">
        <v>45749</v>
      </c>
      <c r="T117">
        <v>1</v>
      </c>
      <c r="U117" s="3">
        <v>3500</v>
      </c>
      <c r="V117" t="s">
        <v>65</v>
      </c>
      <c r="W117" t="s">
        <v>720</v>
      </c>
      <c r="X117">
        <v>0</v>
      </c>
      <c r="Y117" s="3">
        <v>3500</v>
      </c>
      <c r="Z117">
        <v>0</v>
      </c>
      <c r="AA117">
        <v>0</v>
      </c>
      <c r="AB117">
        <v>0</v>
      </c>
      <c r="AC117">
        <v>0</v>
      </c>
      <c r="AF117">
        <v>0</v>
      </c>
      <c r="AO117" t="s">
        <v>721</v>
      </c>
      <c r="AP117" t="s">
        <v>622</v>
      </c>
      <c r="AR117">
        <v>0</v>
      </c>
      <c r="AS117">
        <v>0</v>
      </c>
      <c r="AT117">
        <v>0</v>
      </c>
      <c r="AU117">
        <v>0</v>
      </c>
      <c r="AV117">
        <v>0</v>
      </c>
      <c r="AW117">
        <v>0</v>
      </c>
      <c r="BA117" t="s">
        <v>63</v>
      </c>
      <c r="BB117" t="s">
        <v>722</v>
      </c>
      <c r="BC117">
        <v>0</v>
      </c>
      <c r="BE117" t="s">
        <v>622</v>
      </c>
      <c r="BH117" t="s">
        <v>723</v>
      </c>
    </row>
    <row r="118" spans="1:60" x14ac:dyDescent="0.35">
      <c r="A118" t="s">
        <v>724</v>
      </c>
      <c r="B118">
        <v>10000</v>
      </c>
      <c r="C118">
        <v>10000</v>
      </c>
      <c r="D118" s="2">
        <v>45750</v>
      </c>
      <c r="E118" t="s">
        <v>59</v>
      </c>
      <c r="F118" t="s">
        <v>725</v>
      </c>
      <c r="G118" t="s">
        <v>726</v>
      </c>
      <c r="I118">
        <v>1</v>
      </c>
      <c r="J118" t="s">
        <v>183</v>
      </c>
      <c r="K118">
        <v>72</v>
      </c>
      <c r="L118" t="s">
        <v>6056</v>
      </c>
      <c r="M118" t="s">
        <v>161</v>
      </c>
      <c r="N118" t="s">
        <v>3853</v>
      </c>
      <c r="O118" s="3">
        <v>1459</v>
      </c>
      <c r="R118" s="2">
        <v>45749</v>
      </c>
      <c r="T118">
        <v>24</v>
      </c>
      <c r="U118" s="3">
        <v>35016</v>
      </c>
      <c r="V118" t="s">
        <v>65</v>
      </c>
      <c r="W118" t="s">
        <v>727</v>
      </c>
      <c r="X118">
        <v>0</v>
      </c>
      <c r="Y118" s="3">
        <v>30000</v>
      </c>
      <c r="Z118" s="3">
        <v>5016</v>
      </c>
      <c r="AA118">
        <v>0</v>
      </c>
      <c r="AB118">
        <v>0</v>
      </c>
      <c r="AC118">
        <v>0</v>
      </c>
      <c r="AF118">
        <v>0</v>
      </c>
      <c r="AO118" t="s">
        <v>728</v>
      </c>
      <c r="AP118" t="s">
        <v>729</v>
      </c>
      <c r="AR118">
        <v>0</v>
      </c>
      <c r="AS118">
        <v>0</v>
      </c>
      <c r="AT118">
        <v>0</v>
      </c>
      <c r="AU118">
        <v>0</v>
      </c>
      <c r="AV118">
        <v>0</v>
      </c>
      <c r="AW118">
        <v>0</v>
      </c>
      <c r="BA118" t="s">
        <v>63</v>
      </c>
      <c r="BB118" t="s">
        <v>730</v>
      </c>
      <c r="BC118">
        <v>0</v>
      </c>
      <c r="BE118" t="s">
        <v>729</v>
      </c>
      <c r="BH118" t="s">
        <v>731</v>
      </c>
    </row>
    <row r="119" spans="1:60" x14ac:dyDescent="0.35">
      <c r="A119" t="s">
        <v>497</v>
      </c>
      <c r="B119">
        <v>10000</v>
      </c>
      <c r="C119">
        <v>20000</v>
      </c>
      <c r="D119" s="2">
        <v>45754</v>
      </c>
      <c r="E119" t="s">
        <v>59</v>
      </c>
      <c r="F119" t="s">
        <v>498</v>
      </c>
      <c r="G119">
        <v>10620258046</v>
      </c>
      <c r="I119">
        <v>2</v>
      </c>
      <c r="J119" t="s">
        <v>183</v>
      </c>
      <c r="K119">
        <v>77</v>
      </c>
      <c r="L119" t="s">
        <v>6043</v>
      </c>
      <c r="M119" t="s">
        <v>192</v>
      </c>
      <c r="N119" t="s">
        <v>3848</v>
      </c>
      <c r="O119" s="3">
        <v>1285</v>
      </c>
      <c r="R119" s="2">
        <v>45749</v>
      </c>
      <c r="T119">
        <v>88</v>
      </c>
      <c r="U119" s="3">
        <v>113080</v>
      </c>
      <c r="V119" t="s">
        <v>65</v>
      </c>
      <c r="W119" t="s">
        <v>499</v>
      </c>
      <c r="X119">
        <v>0</v>
      </c>
      <c r="Y119" s="3">
        <v>100000</v>
      </c>
      <c r="Z119" s="3">
        <v>13080</v>
      </c>
      <c r="AA119">
        <v>0</v>
      </c>
      <c r="AB119">
        <v>0</v>
      </c>
      <c r="AC119">
        <v>0</v>
      </c>
      <c r="AF119">
        <v>0</v>
      </c>
      <c r="AO119" t="s">
        <v>500</v>
      </c>
      <c r="AP119" t="s">
        <v>108</v>
      </c>
      <c r="AR119">
        <v>0</v>
      </c>
      <c r="AS119">
        <v>0</v>
      </c>
      <c r="AT119">
        <v>0</v>
      </c>
      <c r="AU119">
        <v>0</v>
      </c>
      <c r="AV119">
        <v>0</v>
      </c>
      <c r="AW119">
        <v>0</v>
      </c>
      <c r="BA119" t="s">
        <v>63</v>
      </c>
      <c r="BB119" t="s">
        <v>4472</v>
      </c>
      <c r="BC119">
        <v>0</v>
      </c>
      <c r="BE119" t="s">
        <v>108</v>
      </c>
      <c r="BH119" t="s">
        <v>501</v>
      </c>
    </row>
    <row r="120" spans="1:60" x14ac:dyDescent="0.35">
      <c r="A120" t="s">
        <v>732</v>
      </c>
      <c r="B120">
        <v>10000</v>
      </c>
      <c r="C120">
        <v>20000</v>
      </c>
      <c r="D120" s="2">
        <v>45750</v>
      </c>
      <c r="E120" t="s">
        <v>59</v>
      </c>
      <c r="F120" t="s">
        <v>733</v>
      </c>
      <c r="G120" t="s">
        <v>734</v>
      </c>
      <c r="I120">
        <v>2</v>
      </c>
      <c r="J120" t="s">
        <v>183</v>
      </c>
      <c r="K120">
        <v>100</v>
      </c>
      <c r="L120" t="s">
        <v>6052</v>
      </c>
      <c r="M120" t="s">
        <v>281</v>
      </c>
      <c r="N120" t="s">
        <v>3851</v>
      </c>
      <c r="O120">
        <v>700</v>
      </c>
      <c r="R120" s="2">
        <v>45749</v>
      </c>
      <c r="T120">
        <v>1</v>
      </c>
      <c r="U120">
        <v>700</v>
      </c>
      <c r="V120" t="s">
        <v>65</v>
      </c>
      <c r="W120">
        <v>107176710001</v>
      </c>
      <c r="X120">
        <v>0</v>
      </c>
      <c r="Y120">
        <v>500</v>
      </c>
      <c r="Z120">
        <v>200</v>
      </c>
      <c r="AA120">
        <v>0</v>
      </c>
      <c r="AB120">
        <v>0</v>
      </c>
      <c r="AC120">
        <v>0</v>
      </c>
      <c r="AF120">
        <v>0</v>
      </c>
      <c r="AO120">
        <v>10717671</v>
      </c>
      <c r="AP120" t="s">
        <v>282</v>
      </c>
      <c r="AR120">
        <v>0</v>
      </c>
      <c r="AS120">
        <v>0</v>
      </c>
      <c r="AT120">
        <v>0</v>
      </c>
      <c r="AU120">
        <v>0</v>
      </c>
      <c r="AV120">
        <v>0</v>
      </c>
      <c r="AW120">
        <v>0</v>
      </c>
      <c r="BA120" t="s">
        <v>63</v>
      </c>
      <c r="BB120" t="s">
        <v>735</v>
      </c>
      <c r="BC120">
        <v>0</v>
      </c>
      <c r="BE120" t="s">
        <v>282</v>
      </c>
      <c r="BH120" t="s">
        <v>736</v>
      </c>
    </row>
    <row r="121" spans="1:60" x14ac:dyDescent="0.35">
      <c r="A121" t="s">
        <v>737</v>
      </c>
      <c r="B121">
        <v>10000</v>
      </c>
      <c r="C121">
        <v>10000</v>
      </c>
      <c r="D121" s="2">
        <v>45751</v>
      </c>
      <c r="E121" t="s">
        <v>59</v>
      </c>
      <c r="F121" t="s">
        <v>738</v>
      </c>
      <c r="G121">
        <v>501060725</v>
      </c>
      <c r="I121">
        <v>1</v>
      </c>
      <c r="J121" t="s">
        <v>183</v>
      </c>
      <c r="K121">
        <v>31</v>
      </c>
      <c r="L121" t="s">
        <v>6061</v>
      </c>
      <c r="M121" t="s">
        <v>739</v>
      </c>
      <c r="N121" t="s">
        <v>3806</v>
      </c>
      <c r="O121" s="3">
        <v>5000</v>
      </c>
      <c r="R121" s="2">
        <v>45749</v>
      </c>
      <c r="T121">
        <v>1</v>
      </c>
      <c r="U121" s="3">
        <v>5000</v>
      </c>
      <c r="V121" t="s">
        <v>65</v>
      </c>
      <c r="W121" t="s">
        <v>740</v>
      </c>
      <c r="X121">
        <v>0</v>
      </c>
      <c r="Y121" s="3">
        <v>5000</v>
      </c>
      <c r="Z121">
        <v>0</v>
      </c>
      <c r="AA121">
        <v>0</v>
      </c>
      <c r="AB121">
        <v>0</v>
      </c>
      <c r="AC121">
        <v>0</v>
      </c>
      <c r="AF121">
        <v>0</v>
      </c>
      <c r="AO121" t="s">
        <v>741</v>
      </c>
      <c r="AP121" t="s">
        <v>742</v>
      </c>
      <c r="AR121">
        <v>0</v>
      </c>
      <c r="AS121">
        <v>0</v>
      </c>
      <c r="AT121">
        <v>0</v>
      </c>
      <c r="AU121">
        <v>0</v>
      </c>
      <c r="AV121">
        <v>0</v>
      </c>
      <c r="AW121">
        <v>0</v>
      </c>
      <c r="BA121" t="s">
        <v>63</v>
      </c>
      <c r="BB121" t="s">
        <v>743</v>
      </c>
      <c r="BC121">
        <v>0</v>
      </c>
      <c r="BE121" t="s">
        <v>742</v>
      </c>
      <c r="BH121" t="s">
        <v>744</v>
      </c>
    </row>
    <row r="122" spans="1:60" x14ac:dyDescent="0.35">
      <c r="A122" t="s">
        <v>502</v>
      </c>
      <c r="B122">
        <v>10000</v>
      </c>
      <c r="C122">
        <v>20000</v>
      </c>
      <c r="D122" s="2">
        <v>45754</v>
      </c>
      <c r="E122" t="s">
        <v>59</v>
      </c>
      <c r="F122" t="s">
        <v>503</v>
      </c>
      <c r="G122">
        <v>10656256096</v>
      </c>
      <c r="I122">
        <v>2</v>
      </c>
      <c r="J122" t="s">
        <v>183</v>
      </c>
      <c r="K122">
        <v>77</v>
      </c>
      <c r="L122" t="s">
        <v>6043</v>
      </c>
      <c r="M122" t="s">
        <v>192</v>
      </c>
      <c r="N122" t="s">
        <v>3848</v>
      </c>
      <c r="O122">
        <v>853</v>
      </c>
      <c r="R122" s="2">
        <v>45749</v>
      </c>
      <c r="T122">
        <v>88</v>
      </c>
      <c r="U122" s="3">
        <v>75064</v>
      </c>
      <c r="V122" t="s">
        <v>65</v>
      </c>
      <c r="W122" t="s">
        <v>504</v>
      </c>
      <c r="X122">
        <v>0</v>
      </c>
      <c r="Y122" s="3">
        <v>60000</v>
      </c>
      <c r="Z122" s="3">
        <v>15064</v>
      </c>
      <c r="AA122">
        <v>0</v>
      </c>
      <c r="AB122">
        <v>0</v>
      </c>
      <c r="AC122">
        <v>0</v>
      </c>
      <c r="AF122">
        <v>0</v>
      </c>
      <c r="AO122" t="s">
        <v>505</v>
      </c>
      <c r="AP122" t="s">
        <v>108</v>
      </c>
      <c r="AR122">
        <v>0</v>
      </c>
      <c r="AS122">
        <v>0</v>
      </c>
      <c r="AT122">
        <v>0</v>
      </c>
      <c r="AU122">
        <v>0</v>
      </c>
      <c r="AV122">
        <v>0</v>
      </c>
      <c r="AW122">
        <v>0</v>
      </c>
      <c r="BA122" t="s">
        <v>63</v>
      </c>
      <c r="BB122" t="s">
        <v>4473</v>
      </c>
      <c r="BC122">
        <v>0</v>
      </c>
      <c r="BE122" t="s">
        <v>108</v>
      </c>
      <c r="BH122" t="s">
        <v>506</v>
      </c>
    </row>
    <row r="123" spans="1:60" x14ac:dyDescent="0.35">
      <c r="A123" t="s">
        <v>745</v>
      </c>
      <c r="B123">
        <v>10000</v>
      </c>
      <c r="C123">
        <v>10000</v>
      </c>
      <c r="D123" s="2">
        <v>45749</v>
      </c>
      <c r="E123" t="s">
        <v>59</v>
      </c>
      <c r="F123" t="s">
        <v>746</v>
      </c>
      <c r="G123" t="s">
        <v>747</v>
      </c>
      <c r="I123">
        <v>1</v>
      </c>
      <c r="J123" t="s">
        <v>183</v>
      </c>
      <c r="K123">
        <v>31</v>
      </c>
      <c r="L123" t="s">
        <v>6061</v>
      </c>
      <c r="M123" t="s">
        <v>739</v>
      </c>
      <c r="N123" t="s">
        <v>3806</v>
      </c>
      <c r="O123" s="3">
        <v>2500</v>
      </c>
      <c r="R123" s="2">
        <v>45749</v>
      </c>
      <c r="T123">
        <v>4</v>
      </c>
      <c r="U123" s="3">
        <v>10000</v>
      </c>
      <c r="V123" t="s">
        <v>65</v>
      </c>
      <c r="W123">
        <v>200129790001</v>
      </c>
      <c r="X123">
        <v>0</v>
      </c>
      <c r="Y123" s="3">
        <v>10000</v>
      </c>
      <c r="Z123">
        <v>0</v>
      </c>
      <c r="AA123">
        <v>0</v>
      </c>
      <c r="AB123">
        <v>0</v>
      </c>
      <c r="AC123">
        <v>0</v>
      </c>
      <c r="AF123">
        <v>0</v>
      </c>
      <c r="AO123">
        <v>20012979</v>
      </c>
      <c r="AP123" t="s">
        <v>571</v>
      </c>
      <c r="AR123">
        <v>0</v>
      </c>
      <c r="AS123">
        <v>0</v>
      </c>
      <c r="AT123">
        <v>0</v>
      </c>
      <c r="AU123">
        <v>0</v>
      </c>
      <c r="AV123">
        <v>0</v>
      </c>
      <c r="AW123">
        <v>0</v>
      </c>
      <c r="BA123" t="s">
        <v>63</v>
      </c>
      <c r="BB123" t="s">
        <v>748</v>
      </c>
      <c r="BC123">
        <v>0</v>
      </c>
      <c r="BE123" t="s">
        <v>571</v>
      </c>
      <c r="BH123" t="s">
        <v>749</v>
      </c>
    </row>
    <row r="124" spans="1:60" x14ac:dyDescent="0.35">
      <c r="A124" t="s">
        <v>745</v>
      </c>
      <c r="B124">
        <v>20000</v>
      </c>
      <c r="C124">
        <v>10000</v>
      </c>
      <c r="D124" s="2">
        <v>45749</v>
      </c>
      <c r="E124" t="s">
        <v>59</v>
      </c>
      <c r="F124" t="s">
        <v>746</v>
      </c>
      <c r="G124" t="s">
        <v>747</v>
      </c>
      <c r="I124">
        <v>1</v>
      </c>
      <c r="J124" t="s">
        <v>183</v>
      </c>
      <c r="K124">
        <v>31</v>
      </c>
      <c r="L124" t="s">
        <v>6061</v>
      </c>
      <c r="M124" t="s">
        <v>739</v>
      </c>
      <c r="N124" t="s">
        <v>3806</v>
      </c>
      <c r="O124" s="3">
        <v>2500</v>
      </c>
      <c r="R124" s="2">
        <v>45749</v>
      </c>
      <c r="T124">
        <v>4</v>
      </c>
      <c r="U124" s="3">
        <v>10000</v>
      </c>
      <c r="V124" t="s">
        <v>65</v>
      </c>
      <c r="W124">
        <v>200129790001</v>
      </c>
      <c r="X124">
        <v>0</v>
      </c>
      <c r="Y124" s="3">
        <v>10000</v>
      </c>
      <c r="Z124">
        <v>0</v>
      </c>
      <c r="AA124">
        <v>0</v>
      </c>
      <c r="AB124">
        <v>0</v>
      </c>
      <c r="AC124">
        <v>0</v>
      </c>
      <c r="AF124">
        <v>0</v>
      </c>
      <c r="AO124">
        <v>20012979</v>
      </c>
      <c r="AP124" t="s">
        <v>571</v>
      </c>
      <c r="AR124">
        <v>0</v>
      </c>
      <c r="AS124">
        <v>0</v>
      </c>
      <c r="AT124">
        <v>0</v>
      </c>
      <c r="AU124">
        <v>0</v>
      </c>
      <c r="AV124">
        <v>0</v>
      </c>
      <c r="AW124">
        <v>0</v>
      </c>
      <c r="BA124" t="s">
        <v>63</v>
      </c>
      <c r="BB124" t="s">
        <v>748</v>
      </c>
      <c r="BC124">
        <v>0</v>
      </c>
      <c r="BE124" t="s">
        <v>571</v>
      </c>
      <c r="BH124" t="s">
        <v>749</v>
      </c>
    </row>
    <row r="125" spans="1:60" x14ac:dyDescent="0.35">
      <c r="A125" t="s">
        <v>745</v>
      </c>
      <c r="B125">
        <v>30000</v>
      </c>
      <c r="C125">
        <v>10000</v>
      </c>
      <c r="D125" s="2">
        <v>45749</v>
      </c>
      <c r="E125" t="s">
        <v>59</v>
      </c>
      <c r="F125" t="s">
        <v>746</v>
      </c>
      <c r="G125" t="s">
        <v>747</v>
      </c>
      <c r="I125">
        <v>1</v>
      </c>
      <c r="J125" t="s">
        <v>183</v>
      </c>
      <c r="K125">
        <v>31</v>
      </c>
      <c r="L125" t="s">
        <v>6061</v>
      </c>
      <c r="M125" t="s">
        <v>739</v>
      </c>
      <c r="N125" t="s">
        <v>3806</v>
      </c>
      <c r="O125" s="3">
        <v>2500</v>
      </c>
      <c r="R125" s="2">
        <v>45749</v>
      </c>
      <c r="T125">
        <v>4</v>
      </c>
      <c r="U125" s="3">
        <v>10000</v>
      </c>
      <c r="V125" t="s">
        <v>65</v>
      </c>
      <c r="W125">
        <v>200129790001</v>
      </c>
      <c r="X125">
        <v>0</v>
      </c>
      <c r="Y125" s="3">
        <v>10000</v>
      </c>
      <c r="Z125">
        <v>0</v>
      </c>
      <c r="AA125">
        <v>0</v>
      </c>
      <c r="AB125">
        <v>0</v>
      </c>
      <c r="AC125">
        <v>0</v>
      </c>
      <c r="AF125">
        <v>0</v>
      </c>
      <c r="AO125">
        <v>20012979</v>
      </c>
      <c r="AP125" t="s">
        <v>571</v>
      </c>
      <c r="AR125">
        <v>0</v>
      </c>
      <c r="AS125">
        <v>0</v>
      </c>
      <c r="AT125">
        <v>0</v>
      </c>
      <c r="AU125">
        <v>0</v>
      </c>
      <c r="AV125">
        <v>0</v>
      </c>
      <c r="AW125">
        <v>0</v>
      </c>
      <c r="BA125" t="s">
        <v>63</v>
      </c>
      <c r="BB125" t="s">
        <v>748</v>
      </c>
      <c r="BC125">
        <v>0</v>
      </c>
      <c r="BE125" t="s">
        <v>571</v>
      </c>
      <c r="BH125" t="s">
        <v>749</v>
      </c>
    </row>
    <row r="126" spans="1:60" x14ac:dyDescent="0.35">
      <c r="A126" t="s">
        <v>750</v>
      </c>
      <c r="B126">
        <v>10000</v>
      </c>
      <c r="C126">
        <v>10000</v>
      </c>
      <c r="D126" s="2">
        <v>45750</v>
      </c>
      <c r="E126" t="s">
        <v>59</v>
      </c>
      <c r="F126" t="s">
        <v>751</v>
      </c>
      <c r="G126" t="s">
        <v>752</v>
      </c>
      <c r="I126">
        <v>1</v>
      </c>
      <c r="J126" t="s">
        <v>183</v>
      </c>
      <c r="K126">
        <v>71</v>
      </c>
      <c r="L126" t="s">
        <v>6057</v>
      </c>
      <c r="M126" t="s">
        <v>368</v>
      </c>
      <c r="N126" t="s">
        <v>3857</v>
      </c>
      <c r="O126" s="3">
        <v>1750</v>
      </c>
      <c r="R126" s="2">
        <v>45749</v>
      </c>
      <c r="T126">
        <v>8</v>
      </c>
      <c r="U126" s="3">
        <v>14000</v>
      </c>
      <c r="V126" t="s">
        <v>65</v>
      </c>
      <c r="W126" t="s">
        <v>753</v>
      </c>
      <c r="X126">
        <v>0</v>
      </c>
      <c r="Y126" s="3">
        <v>14000</v>
      </c>
      <c r="Z126">
        <v>0</v>
      </c>
      <c r="AA126">
        <v>0</v>
      </c>
      <c r="AB126">
        <v>0</v>
      </c>
      <c r="AC126">
        <v>0</v>
      </c>
      <c r="AF126">
        <v>0</v>
      </c>
      <c r="AO126" t="s">
        <v>754</v>
      </c>
      <c r="AP126" t="s">
        <v>355</v>
      </c>
      <c r="AR126">
        <v>0</v>
      </c>
      <c r="AS126">
        <v>0</v>
      </c>
      <c r="AT126">
        <v>0</v>
      </c>
      <c r="AU126">
        <v>0</v>
      </c>
      <c r="AV126">
        <v>0</v>
      </c>
      <c r="AW126">
        <v>0</v>
      </c>
      <c r="BA126" t="s">
        <v>63</v>
      </c>
      <c r="BB126" t="s">
        <v>755</v>
      </c>
      <c r="BC126">
        <v>0</v>
      </c>
      <c r="BE126" t="s">
        <v>355</v>
      </c>
      <c r="BH126" t="s">
        <v>756</v>
      </c>
    </row>
    <row r="127" spans="1:60" x14ac:dyDescent="0.35">
      <c r="A127" t="s">
        <v>757</v>
      </c>
      <c r="B127">
        <v>10000</v>
      </c>
      <c r="C127">
        <v>20000</v>
      </c>
      <c r="D127" s="2">
        <v>45750</v>
      </c>
      <c r="E127" t="s">
        <v>59</v>
      </c>
      <c r="F127" t="s">
        <v>758</v>
      </c>
      <c r="G127" t="s">
        <v>759</v>
      </c>
      <c r="I127">
        <v>2</v>
      </c>
      <c r="J127" t="s">
        <v>183</v>
      </c>
      <c r="K127">
        <v>100</v>
      </c>
      <c r="L127" t="s">
        <v>6052</v>
      </c>
      <c r="M127" t="s">
        <v>281</v>
      </c>
      <c r="N127" t="s">
        <v>3851</v>
      </c>
      <c r="O127">
        <v>250</v>
      </c>
      <c r="R127" s="2">
        <v>45749</v>
      </c>
      <c r="T127">
        <v>1</v>
      </c>
      <c r="U127">
        <v>250</v>
      </c>
      <c r="V127" t="s">
        <v>65</v>
      </c>
      <c r="W127" t="s">
        <v>760</v>
      </c>
      <c r="X127">
        <v>0</v>
      </c>
      <c r="Y127">
        <v>200</v>
      </c>
      <c r="Z127">
        <v>50</v>
      </c>
      <c r="AA127">
        <v>0</v>
      </c>
      <c r="AB127">
        <v>0</v>
      </c>
      <c r="AC127">
        <v>0</v>
      </c>
      <c r="AF127">
        <v>0</v>
      </c>
      <c r="AO127" t="s">
        <v>761</v>
      </c>
      <c r="AP127" t="s">
        <v>762</v>
      </c>
      <c r="AR127">
        <v>0</v>
      </c>
      <c r="AS127">
        <v>0</v>
      </c>
      <c r="AT127">
        <v>0</v>
      </c>
      <c r="AU127">
        <v>0</v>
      </c>
      <c r="AV127">
        <v>0</v>
      </c>
      <c r="AW127">
        <v>0</v>
      </c>
      <c r="BA127" t="s">
        <v>63</v>
      </c>
      <c r="BB127" t="s">
        <v>763</v>
      </c>
      <c r="BC127">
        <v>0</v>
      </c>
      <c r="BE127" t="s">
        <v>762</v>
      </c>
      <c r="BH127" t="s">
        <v>764</v>
      </c>
    </row>
    <row r="128" spans="1:60" x14ac:dyDescent="0.35">
      <c r="A128" t="s">
        <v>765</v>
      </c>
      <c r="B128">
        <v>10000</v>
      </c>
      <c r="C128">
        <v>10000</v>
      </c>
      <c r="D128" s="2">
        <v>45749</v>
      </c>
      <c r="E128" t="s">
        <v>59</v>
      </c>
      <c r="F128" t="s">
        <v>766</v>
      </c>
      <c r="G128" t="s">
        <v>767</v>
      </c>
      <c r="I128">
        <v>1</v>
      </c>
      <c r="J128" t="s">
        <v>183</v>
      </c>
      <c r="K128">
        <v>61</v>
      </c>
      <c r="L128" t="s">
        <v>6046</v>
      </c>
      <c r="M128" t="s">
        <v>209</v>
      </c>
      <c r="N128" t="s">
        <v>3802</v>
      </c>
      <c r="O128">
        <v>100</v>
      </c>
      <c r="R128" s="2">
        <v>45749</v>
      </c>
      <c r="T128">
        <v>1</v>
      </c>
      <c r="U128">
        <v>100</v>
      </c>
      <c r="V128" t="s">
        <v>65</v>
      </c>
      <c r="W128" t="s">
        <v>768</v>
      </c>
      <c r="X128">
        <v>0</v>
      </c>
      <c r="Y128">
        <v>100</v>
      </c>
      <c r="Z128">
        <v>0</v>
      </c>
      <c r="AA128">
        <v>0</v>
      </c>
      <c r="AB128">
        <v>0</v>
      </c>
      <c r="AC128">
        <v>0</v>
      </c>
      <c r="AF128">
        <v>0</v>
      </c>
      <c r="AO128" t="s">
        <v>769</v>
      </c>
      <c r="AP128" t="s">
        <v>762</v>
      </c>
      <c r="AR128">
        <v>0</v>
      </c>
      <c r="AS128">
        <v>0</v>
      </c>
      <c r="AT128">
        <v>0</v>
      </c>
      <c r="AU128">
        <v>0</v>
      </c>
      <c r="AV128">
        <v>0</v>
      </c>
      <c r="AW128">
        <v>0</v>
      </c>
      <c r="BA128" t="s">
        <v>63</v>
      </c>
      <c r="BB128" t="s">
        <v>770</v>
      </c>
      <c r="BC128">
        <v>0</v>
      </c>
      <c r="BE128" t="s">
        <v>762</v>
      </c>
      <c r="BH128" t="s">
        <v>764</v>
      </c>
    </row>
    <row r="129" spans="1:60" x14ac:dyDescent="0.35">
      <c r="A129" t="s">
        <v>771</v>
      </c>
      <c r="B129">
        <v>10000</v>
      </c>
      <c r="C129">
        <v>10000</v>
      </c>
      <c r="D129" s="2">
        <v>45751</v>
      </c>
      <c r="E129" t="s">
        <v>59</v>
      </c>
      <c r="F129" t="s">
        <v>772</v>
      </c>
      <c r="G129" t="s">
        <v>726</v>
      </c>
      <c r="I129">
        <v>1</v>
      </c>
      <c r="J129" t="s">
        <v>183</v>
      </c>
      <c r="K129">
        <v>72</v>
      </c>
      <c r="L129" t="s">
        <v>6056</v>
      </c>
      <c r="M129" t="s">
        <v>161</v>
      </c>
      <c r="N129" t="s">
        <v>3853</v>
      </c>
      <c r="O129" s="3">
        <v>3709</v>
      </c>
      <c r="R129" s="2">
        <v>45749</v>
      </c>
      <c r="T129">
        <v>24</v>
      </c>
      <c r="U129" s="3">
        <v>89016</v>
      </c>
      <c r="V129" t="s">
        <v>65</v>
      </c>
      <c r="W129" t="s">
        <v>727</v>
      </c>
      <c r="X129">
        <v>0</v>
      </c>
      <c r="Y129" s="3">
        <v>84000</v>
      </c>
      <c r="Z129" s="3">
        <v>5016</v>
      </c>
      <c r="AA129">
        <v>0</v>
      </c>
      <c r="AB129">
        <v>0</v>
      </c>
      <c r="AC129">
        <v>0</v>
      </c>
      <c r="AF129">
        <v>0</v>
      </c>
      <c r="AO129" t="s">
        <v>728</v>
      </c>
      <c r="AP129" t="s">
        <v>729</v>
      </c>
      <c r="AR129">
        <v>0</v>
      </c>
      <c r="AS129">
        <v>0</v>
      </c>
      <c r="AT129">
        <v>0</v>
      </c>
      <c r="AU129">
        <v>0</v>
      </c>
      <c r="AV129">
        <v>0</v>
      </c>
      <c r="AW129">
        <v>0</v>
      </c>
      <c r="BA129" t="s">
        <v>63</v>
      </c>
      <c r="BB129" t="s">
        <v>773</v>
      </c>
      <c r="BC129">
        <v>0</v>
      </c>
      <c r="BE129" t="s">
        <v>729</v>
      </c>
      <c r="BH129" t="s">
        <v>774</v>
      </c>
    </row>
    <row r="130" spans="1:60" x14ac:dyDescent="0.35">
      <c r="A130" t="s">
        <v>775</v>
      </c>
      <c r="B130">
        <v>10000</v>
      </c>
      <c r="C130">
        <v>10000</v>
      </c>
      <c r="D130" s="2">
        <v>45754</v>
      </c>
      <c r="E130" t="s">
        <v>116</v>
      </c>
      <c r="F130" t="s">
        <v>776</v>
      </c>
      <c r="G130">
        <v>211041725</v>
      </c>
      <c r="I130">
        <v>1</v>
      </c>
      <c r="J130" t="s">
        <v>183</v>
      </c>
      <c r="K130">
        <v>88</v>
      </c>
      <c r="L130" t="s">
        <v>6058</v>
      </c>
      <c r="M130" t="s">
        <v>144</v>
      </c>
      <c r="N130" t="s">
        <v>3855</v>
      </c>
      <c r="O130" s="3">
        <v>2200</v>
      </c>
      <c r="R130" s="2">
        <v>45749</v>
      </c>
      <c r="T130">
        <v>1</v>
      </c>
      <c r="U130" s="3">
        <v>2200</v>
      </c>
      <c r="V130" t="s">
        <v>65</v>
      </c>
      <c r="W130" t="s">
        <v>777</v>
      </c>
      <c r="X130">
        <v>0</v>
      </c>
      <c r="Y130" s="3">
        <v>2000</v>
      </c>
      <c r="Z130">
        <v>200</v>
      </c>
      <c r="AA130">
        <v>0</v>
      </c>
      <c r="AB130">
        <v>0</v>
      </c>
      <c r="AC130">
        <v>0</v>
      </c>
      <c r="AF130">
        <v>0</v>
      </c>
      <c r="AO130" t="s">
        <v>778</v>
      </c>
      <c r="AP130" t="s">
        <v>779</v>
      </c>
      <c r="AR130">
        <v>0</v>
      </c>
      <c r="AS130">
        <v>0</v>
      </c>
      <c r="AT130">
        <v>0</v>
      </c>
      <c r="AU130">
        <v>0</v>
      </c>
      <c r="AV130">
        <v>0</v>
      </c>
      <c r="AW130">
        <v>0</v>
      </c>
      <c r="BA130" t="s">
        <v>63</v>
      </c>
      <c r="BB130" t="s">
        <v>780</v>
      </c>
      <c r="BC130">
        <v>0</v>
      </c>
      <c r="BE130" t="s">
        <v>779</v>
      </c>
      <c r="BH130" t="s">
        <v>781</v>
      </c>
    </row>
    <row r="131" spans="1:60" x14ac:dyDescent="0.35">
      <c r="A131" t="s">
        <v>782</v>
      </c>
      <c r="B131">
        <v>10000</v>
      </c>
      <c r="C131">
        <v>20000</v>
      </c>
      <c r="D131" s="2">
        <v>45750</v>
      </c>
      <c r="E131" t="s">
        <v>59</v>
      </c>
      <c r="F131" t="s">
        <v>783</v>
      </c>
      <c r="G131" t="s">
        <v>784</v>
      </c>
      <c r="I131">
        <v>2</v>
      </c>
      <c r="J131" t="s">
        <v>183</v>
      </c>
      <c r="K131">
        <v>100</v>
      </c>
      <c r="L131" t="s">
        <v>6052</v>
      </c>
      <c r="M131" t="s">
        <v>281</v>
      </c>
      <c r="N131" t="s">
        <v>3851</v>
      </c>
      <c r="O131" s="3">
        <v>2600</v>
      </c>
      <c r="R131" s="2">
        <v>45749</v>
      </c>
      <c r="T131">
        <v>1</v>
      </c>
      <c r="U131" s="3">
        <v>2600</v>
      </c>
      <c r="V131" t="s">
        <v>65</v>
      </c>
      <c r="W131">
        <v>107431990001</v>
      </c>
      <c r="X131">
        <v>0</v>
      </c>
      <c r="Y131" s="3">
        <v>2400</v>
      </c>
      <c r="Z131">
        <v>200</v>
      </c>
      <c r="AA131">
        <v>0</v>
      </c>
      <c r="AB131">
        <v>0</v>
      </c>
      <c r="AC131">
        <v>0</v>
      </c>
      <c r="AF131">
        <v>0</v>
      </c>
      <c r="AO131">
        <v>10743199</v>
      </c>
      <c r="AP131" t="s">
        <v>282</v>
      </c>
      <c r="AR131">
        <v>0</v>
      </c>
      <c r="AS131">
        <v>0</v>
      </c>
      <c r="AT131">
        <v>0</v>
      </c>
      <c r="AU131">
        <v>0</v>
      </c>
      <c r="AV131">
        <v>0</v>
      </c>
      <c r="AW131">
        <v>0</v>
      </c>
      <c r="BA131" t="s">
        <v>63</v>
      </c>
      <c r="BB131" t="s">
        <v>785</v>
      </c>
      <c r="BC131">
        <v>0</v>
      </c>
      <c r="BE131" t="s">
        <v>282</v>
      </c>
      <c r="BH131" t="s">
        <v>786</v>
      </c>
    </row>
    <row r="132" spans="1:60" x14ac:dyDescent="0.35">
      <c r="A132" t="s">
        <v>787</v>
      </c>
      <c r="B132">
        <v>10000</v>
      </c>
      <c r="C132">
        <v>20000</v>
      </c>
      <c r="D132" s="2">
        <v>45750</v>
      </c>
      <c r="E132" t="s">
        <v>59</v>
      </c>
      <c r="F132" t="s">
        <v>788</v>
      </c>
      <c r="G132" t="s">
        <v>789</v>
      </c>
      <c r="I132">
        <v>2</v>
      </c>
      <c r="J132" t="s">
        <v>183</v>
      </c>
      <c r="K132">
        <v>92</v>
      </c>
      <c r="L132" t="s">
        <v>6053</v>
      </c>
      <c r="M132" t="s">
        <v>281</v>
      </c>
      <c r="N132" t="s">
        <v>3851</v>
      </c>
      <c r="O132" s="3">
        <v>1200</v>
      </c>
      <c r="R132" s="2">
        <v>45749</v>
      </c>
      <c r="T132">
        <v>1</v>
      </c>
      <c r="U132" s="3">
        <v>1200</v>
      </c>
      <c r="V132" t="s">
        <v>65</v>
      </c>
      <c r="W132" t="s">
        <v>790</v>
      </c>
      <c r="X132">
        <v>0</v>
      </c>
      <c r="Y132" s="3">
        <v>1000</v>
      </c>
      <c r="Z132">
        <v>200</v>
      </c>
      <c r="AA132">
        <v>0</v>
      </c>
      <c r="AB132">
        <v>0</v>
      </c>
      <c r="AC132">
        <v>0</v>
      </c>
      <c r="AF132">
        <v>0</v>
      </c>
      <c r="AO132" t="s">
        <v>791</v>
      </c>
      <c r="AP132" t="s">
        <v>792</v>
      </c>
      <c r="AR132">
        <v>0</v>
      </c>
      <c r="AS132">
        <v>0</v>
      </c>
      <c r="AT132">
        <v>0</v>
      </c>
      <c r="AU132">
        <v>0</v>
      </c>
      <c r="AV132">
        <v>0</v>
      </c>
      <c r="AW132">
        <v>0</v>
      </c>
      <c r="BA132" t="s">
        <v>63</v>
      </c>
      <c r="BB132" t="s">
        <v>793</v>
      </c>
      <c r="BC132">
        <v>0</v>
      </c>
      <c r="BE132" t="s">
        <v>792</v>
      </c>
      <c r="BH132" t="s">
        <v>794</v>
      </c>
    </row>
    <row r="133" spans="1:60" x14ac:dyDescent="0.35">
      <c r="A133" t="s">
        <v>507</v>
      </c>
      <c r="B133">
        <v>10000</v>
      </c>
      <c r="C133">
        <v>20000</v>
      </c>
      <c r="D133" s="2">
        <v>45755</v>
      </c>
      <c r="E133" t="s">
        <v>59</v>
      </c>
      <c r="F133" t="s">
        <v>508</v>
      </c>
      <c r="G133">
        <v>10656256085</v>
      </c>
      <c r="I133">
        <v>2</v>
      </c>
      <c r="J133" t="s">
        <v>183</v>
      </c>
      <c r="K133">
        <v>77</v>
      </c>
      <c r="L133" t="s">
        <v>6043</v>
      </c>
      <c r="M133" t="s">
        <v>192</v>
      </c>
      <c r="N133" t="s">
        <v>3848</v>
      </c>
      <c r="O133" s="3">
        <v>1285</v>
      </c>
      <c r="R133" s="2">
        <v>45749</v>
      </c>
      <c r="T133">
        <v>88</v>
      </c>
      <c r="U133" s="3">
        <v>113080</v>
      </c>
      <c r="V133" t="s">
        <v>65</v>
      </c>
      <c r="W133" t="s">
        <v>509</v>
      </c>
      <c r="X133">
        <v>0</v>
      </c>
      <c r="Y133" s="3">
        <v>100000</v>
      </c>
      <c r="Z133" s="3">
        <v>13080</v>
      </c>
      <c r="AA133">
        <v>0</v>
      </c>
      <c r="AB133">
        <v>0</v>
      </c>
      <c r="AC133">
        <v>0</v>
      </c>
      <c r="AF133">
        <v>0</v>
      </c>
      <c r="AO133" t="s">
        <v>510</v>
      </c>
      <c r="AP133" t="s">
        <v>108</v>
      </c>
      <c r="AR133">
        <v>0</v>
      </c>
      <c r="AS133">
        <v>0</v>
      </c>
      <c r="AT133">
        <v>0</v>
      </c>
      <c r="AU133">
        <v>0</v>
      </c>
      <c r="AV133">
        <v>0</v>
      </c>
      <c r="AW133">
        <v>0</v>
      </c>
      <c r="BA133" t="s">
        <v>63</v>
      </c>
      <c r="BB133" t="s">
        <v>4474</v>
      </c>
      <c r="BC133">
        <v>0</v>
      </c>
      <c r="BE133" t="s">
        <v>108</v>
      </c>
      <c r="BH133" t="s">
        <v>511</v>
      </c>
    </row>
    <row r="134" spans="1:60" x14ac:dyDescent="0.35">
      <c r="A134" t="s">
        <v>3227</v>
      </c>
      <c r="B134">
        <v>10000</v>
      </c>
      <c r="C134">
        <v>20000</v>
      </c>
      <c r="D134" s="2">
        <v>45770</v>
      </c>
      <c r="E134" t="s">
        <v>59</v>
      </c>
      <c r="F134" t="s">
        <v>3228</v>
      </c>
      <c r="G134">
        <v>10656256092</v>
      </c>
      <c r="I134">
        <v>2</v>
      </c>
      <c r="J134" t="s">
        <v>183</v>
      </c>
      <c r="K134">
        <v>77</v>
      </c>
      <c r="L134" t="s">
        <v>6043</v>
      </c>
      <c r="M134" t="s">
        <v>192</v>
      </c>
      <c r="N134" t="s">
        <v>3848</v>
      </c>
      <c r="O134" s="3">
        <v>1285</v>
      </c>
      <c r="R134" s="2">
        <v>45749</v>
      </c>
      <c r="T134">
        <v>88</v>
      </c>
      <c r="U134" s="3">
        <v>113080</v>
      </c>
      <c r="V134" t="s">
        <v>65</v>
      </c>
      <c r="W134" t="s">
        <v>478</v>
      </c>
      <c r="X134">
        <v>0</v>
      </c>
      <c r="Y134" s="3">
        <v>100000</v>
      </c>
      <c r="Z134" s="3">
        <v>13080</v>
      </c>
      <c r="AA134">
        <v>0</v>
      </c>
      <c r="AB134">
        <v>0</v>
      </c>
      <c r="AC134">
        <v>0</v>
      </c>
      <c r="AF134">
        <v>0</v>
      </c>
      <c r="AO134" t="s">
        <v>479</v>
      </c>
      <c r="AP134" t="s">
        <v>108</v>
      </c>
      <c r="AR134">
        <v>0</v>
      </c>
      <c r="AS134">
        <v>0</v>
      </c>
      <c r="AT134">
        <v>0</v>
      </c>
      <c r="AU134">
        <v>0</v>
      </c>
      <c r="AV134">
        <v>0</v>
      </c>
      <c r="AW134">
        <v>0</v>
      </c>
      <c r="BA134" t="s">
        <v>63</v>
      </c>
      <c r="BB134" t="s">
        <v>4475</v>
      </c>
      <c r="BC134">
        <v>0</v>
      </c>
      <c r="BE134" t="s">
        <v>108</v>
      </c>
      <c r="BH134" t="s">
        <v>3229</v>
      </c>
    </row>
    <row r="135" spans="1:60" x14ac:dyDescent="0.35">
      <c r="A135" t="s">
        <v>3474</v>
      </c>
      <c r="B135">
        <v>10000</v>
      </c>
      <c r="C135">
        <v>20000</v>
      </c>
      <c r="D135" s="2">
        <v>45772</v>
      </c>
      <c r="E135" t="s">
        <v>59</v>
      </c>
      <c r="F135" t="s">
        <v>3475</v>
      </c>
      <c r="G135">
        <v>10656256092</v>
      </c>
      <c r="I135">
        <v>2</v>
      </c>
      <c r="J135" t="s">
        <v>183</v>
      </c>
      <c r="K135">
        <v>77</v>
      </c>
      <c r="L135" t="s">
        <v>6043</v>
      </c>
      <c r="M135" t="s">
        <v>192</v>
      </c>
      <c r="N135" t="s">
        <v>3848</v>
      </c>
      <c r="O135" s="3">
        <v>2523</v>
      </c>
      <c r="R135" s="2">
        <v>45749</v>
      </c>
      <c r="T135">
        <v>88</v>
      </c>
      <c r="U135" s="3">
        <v>222024</v>
      </c>
      <c r="V135" t="s">
        <v>65</v>
      </c>
      <c r="W135" t="s">
        <v>3476</v>
      </c>
      <c r="X135">
        <v>0</v>
      </c>
      <c r="Y135" s="3">
        <v>200000</v>
      </c>
      <c r="Z135" s="3">
        <v>22024</v>
      </c>
      <c r="AA135">
        <v>0</v>
      </c>
      <c r="AB135">
        <v>0</v>
      </c>
      <c r="AC135">
        <v>0</v>
      </c>
      <c r="AF135">
        <v>0</v>
      </c>
      <c r="AO135" t="s">
        <v>3477</v>
      </c>
      <c r="AP135" t="s">
        <v>108</v>
      </c>
      <c r="AR135">
        <v>0</v>
      </c>
      <c r="AS135">
        <v>0</v>
      </c>
      <c r="AT135">
        <v>0</v>
      </c>
      <c r="AU135">
        <v>0</v>
      </c>
      <c r="AV135">
        <v>0</v>
      </c>
      <c r="AW135">
        <v>0</v>
      </c>
      <c r="BA135" t="s">
        <v>63</v>
      </c>
      <c r="BB135" t="s">
        <v>4476</v>
      </c>
      <c r="BC135">
        <v>0</v>
      </c>
      <c r="BE135" t="s">
        <v>108</v>
      </c>
      <c r="BH135" t="s">
        <v>3478</v>
      </c>
    </row>
    <row r="136" spans="1:60" x14ac:dyDescent="0.35">
      <c r="A136" t="s">
        <v>512</v>
      </c>
      <c r="B136">
        <v>10000</v>
      </c>
      <c r="C136">
        <v>10000</v>
      </c>
      <c r="D136" s="2">
        <v>45750</v>
      </c>
      <c r="E136" t="s">
        <v>59</v>
      </c>
      <c r="F136" t="s">
        <v>513</v>
      </c>
      <c r="G136" t="s">
        <v>514</v>
      </c>
      <c r="I136">
        <v>1</v>
      </c>
      <c r="J136" t="s">
        <v>183</v>
      </c>
      <c r="K136">
        <v>32</v>
      </c>
      <c r="L136" t="s">
        <v>6064</v>
      </c>
      <c r="M136" t="s">
        <v>516</v>
      </c>
      <c r="N136" t="s">
        <v>3833</v>
      </c>
      <c r="O136" s="3">
        <v>5860</v>
      </c>
      <c r="R136" s="2">
        <v>45749</v>
      </c>
      <c r="T136">
        <v>1</v>
      </c>
      <c r="U136" s="3">
        <v>5860</v>
      </c>
      <c r="V136" t="s">
        <v>65</v>
      </c>
      <c r="W136" t="s">
        <v>517</v>
      </c>
      <c r="X136">
        <v>0</v>
      </c>
      <c r="Y136" s="3">
        <v>5360</v>
      </c>
      <c r="Z136">
        <v>500</v>
      </c>
      <c r="AA136">
        <v>0</v>
      </c>
      <c r="AB136">
        <v>0</v>
      </c>
      <c r="AC136">
        <v>0</v>
      </c>
      <c r="AF136">
        <v>0</v>
      </c>
      <c r="AO136" t="s">
        <v>518</v>
      </c>
      <c r="AP136" t="s">
        <v>465</v>
      </c>
      <c r="AR136">
        <v>0</v>
      </c>
      <c r="AS136">
        <v>0</v>
      </c>
      <c r="AT136">
        <v>0</v>
      </c>
      <c r="AU136">
        <v>0</v>
      </c>
      <c r="AV136">
        <v>0</v>
      </c>
      <c r="AW136">
        <v>0</v>
      </c>
      <c r="BA136" t="s">
        <v>63</v>
      </c>
      <c r="BB136" t="s">
        <v>4477</v>
      </c>
      <c r="BC136">
        <v>0</v>
      </c>
      <c r="BE136" t="s">
        <v>465</v>
      </c>
      <c r="BH136" t="s">
        <v>519</v>
      </c>
    </row>
    <row r="137" spans="1:60" x14ac:dyDescent="0.35">
      <c r="A137" t="s">
        <v>520</v>
      </c>
      <c r="B137">
        <v>10000</v>
      </c>
      <c r="C137">
        <v>10000</v>
      </c>
      <c r="D137" s="2">
        <v>45750</v>
      </c>
      <c r="E137" t="s">
        <v>59</v>
      </c>
      <c r="F137" t="s">
        <v>513</v>
      </c>
      <c r="G137" t="s">
        <v>514</v>
      </c>
      <c r="I137">
        <v>1</v>
      </c>
      <c r="J137" t="s">
        <v>183</v>
      </c>
      <c r="K137">
        <v>32</v>
      </c>
      <c r="L137" t="s">
        <v>6064</v>
      </c>
      <c r="M137" t="s">
        <v>516</v>
      </c>
      <c r="N137" t="s">
        <v>3833</v>
      </c>
      <c r="O137" s="3">
        <v>5860</v>
      </c>
      <c r="R137" s="2">
        <v>45749</v>
      </c>
      <c r="T137">
        <v>1</v>
      </c>
      <c r="U137" s="3">
        <v>5860</v>
      </c>
      <c r="V137" t="s">
        <v>65</v>
      </c>
      <c r="W137" t="s">
        <v>517</v>
      </c>
      <c r="X137">
        <v>0</v>
      </c>
      <c r="Y137" s="3">
        <v>5360</v>
      </c>
      <c r="Z137">
        <v>500</v>
      </c>
      <c r="AA137">
        <v>0</v>
      </c>
      <c r="AB137">
        <v>0</v>
      </c>
      <c r="AC137">
        <v>0</v>
      </c>
      <c r="AF137">
        <v>0</v>
      </c>
      <c r="AO137" t="s">
        <v>518</v>
      </c>
      <c r="AP137" t="s">
        <v>465</v>
      </c>
      <c r="AR137">
        <v>0</v>
      </c>
      <c r="AS137">
        <v>0</v>
      </c>
      <c r="AT137">
        <v>0</v>
      </c>
      <c r="AU137">
        <v>0</v>
      </c>
      <c r="AV137">
        <v>0</v>
      </c>
      <c r="AW137">
        <v>0</v>
      </c>
      <c r="BA137" t="s">
        <v>63</v>
      </c>
      <c r="BB137" t="s">
        <v>4478</v>
      </c>
      <c r="BC137">
        <v>0</v>
      </c>
      <c r="BE137" t="s">
        <v>465</v>
      </c>
      <c r="BH137" t="s">
        <v>521</v>
      </c>
    </row>
    <row r="138" spans="1:60" x14ac:dyDescent="0.35">
      <c r="A138" t="s">
        <v>795</v>
      </c>
      <c r="B138">
        <v>10000</v>
      </c>
      <c r="C138">
        <v>10000</v>
      </c>
      <c r="D138" s="2">
        <v>45750</v>
      </c>
      <c r="E138" t="s">
        <v>59</v>
      </c>
      <c r="F138" t="s">
        <v>683</v>
      </c>
      <c r="G138" t="s">
        <v>796</v>
      </c>
      <c r="I138">
        <v>1</v>
      </c>
      <c r="J138" t="s">
        <v>183</v>
      </c>
      <c r="K138">
        <v>61</v>
      </c>
      <c r="L138" t="s">
        <v>6046</v>
      </c>
      <c r="M138" t="s">
        <v>209</v>
      </c>
      <c r="N138" t="s">
        <v>3802</v>
      </c>
      <c r="O138">
        <v>100</v>
      </c>
      <c r="R138" s="2">
        <v>45749</v>
      </c>
      <c r="T138">
        <v>1</v>
      </c>
      <c r="U138">
        <v>100</v>
      </c>
      <c r="V138" t="s">
        <v>65</v>
      </c>
      <c r="W138" t="s">
        <v>797</v>
      </c>
      <c r="X138">
        <v>0</v>
      </c>
      <c r="Y138">
        <v>100</v>
      </c>
      <c r="Z138">
        <v>0</v>
      </c>
      <c r="AA138">
        <v>0</v>
      </c>
      <c r="AB138">
        <v>0</v>
      </c>
      <c r="AC138">
        <v>0</v>
      </c>
      <c r="AF138">
        <v>0</v>
      </c>
      <c r="AO138" t="s">
        <v>798</v>
      </c>
      <c r="AP138" t="s">
        <v>622</v>
      </c>
      <c r="AR138">
        <v>0</v>
      </c>
      <c r="AS138">
        <v>0</v>
      </c>
      <c r="AT138">
        <v>0</v>
      </c>
      <c r="AU138">
        <v>0</v>
      </c>
      <c r="AV138">
        <v>0</v>
      </c>
      <c r="AW138">
        <v>0</v>
      </c>
      <c r="BA138" t="s">
        <v>63</v>
      </c>
      <c r="BB138" t="s">
        <v>799</v>
      </c>
      <c r="BC138">
        <v>0</v>
      </c>
      <c r="BE138" t="s">
        <v>622</v>
      </c>
      <c r="BH138" t="s">
        <v>800</v>
      </c>
    </row>
    <row r="139" spans="1:60" x14ac:dyDescent="0.35">
      <c r="A139" t="s">
        <v>358</v>
      </c>
      <c r="B139">
        <v>10000</v>
      </c>
      <c r="C139">
        <v>20000</v>
      </c>
      <c r="D139" s="2">
        <v>45749</v>
      </c>
      <c r="E139" t="s">
        <v>59</v>
      </c>
      <c r="F139" t="s">
        <v>359</v>
      </c>
      <c r="G139" t="s">
        <v>159</v>
      </c>
      <c r="I139">
        <v>2</v>
      </c>
      <c r="J139" t="s">
        <v>183</v>
      </c>
      <c r="K139">
        <v>71</v>
      </c>
      <c r="L139" t="s">
        <v>6057</v>
      </c>
      <c r="M139" t="s">
        <v>368</v>
      </c>
      <c r="N139" t="s">
        <v>3857</v>
      </c>
      <c r="O139" s="3">
        <v>2000</v>
      </c>
      <c r="R139" s="2">
        <v>45749</v>
      </c>
      <c r="T139">
        <v>6</v>
      </c>
      <c r="U139" s="3">
        <v>12000</v>
      </c>
      <c r="V139" t="s">
        <v>65</v>
      </c>
      <c r="W139">
        <v>5000443890001</v>
      </c>
      <c r="X139">
        <v>0</v>
      </c>
      <c r="Y139" s="3">
        <v>12000</v>
      </c>
      <c r="Z139">
        <v>0</v>
      </c>
      <c r="AA139">
        <v>0</v>
      </c>
      <c r="AB139">
        <v>0</v>
      </c>
      <c r="AC139">
        <v>0</v>
      </c>
      <c r="AF139">
        <v>0</v>
      </c>
      <c r="AO139">
        <v>500044389</v>
      </c>
      <c r="AP139" t="s">
        <v>162</v>
      </c>
      <c r="AR139">
        <v>0</v>
      </c>
      <c r="AS139">
        <v>0</v>
      </c>
      <c r="AT139">
        <v>0</v>
      </c>
      <c r="AU139">
        <v>0</v>
      </c>
      <c r="AV139">
        <v>0</v>
      </c>
      <c r="AW139">
        <v>0</v>
      </c>
      <c r="BA139" t="s">
        <v>63</v>
      </c>
      <c r="BB139" t="s">
        <v>360</v>
      </c>
      <c r="BC139">
        <v>0</v>
      </c>
      <c r="BE139" t="s">
        <v>162</v>
      </c>
      <c r="BH139" t="s">
        <v>361</v>
      </c>
    </row>
    <row r="140" spans="1:60" x14ac:dyDescent="0.35">
      <c r="A140" t="s">
        <v>362</v>
      </c>
      <c r="B140">
        <v>10000</v>
      </c>
      <c r="C140">
        <v>20000</v>
      </c>
      <c r="D140" s="2">
        <v>45749</v>
      </c>
      <c r="E140" t="s">
        <v>59</v>
      </c>
      <c r="F140" t="s">
        <v>359</v>
      </c>
      <c r="G140" t="s">
        <v>159</v>
      </c>
      <c r="I140">
        <v>2</v>
      </c>
      <c r="J140" t="s">
        <v>183</v>
      </c>
      <c r="K140">
        <v>71</v>
      </c>
      <c r="L140" t="s">
        <v>6057</v>
      </c>
      <c r="M140" t="s">
        <v>368</v>
      </c>
      <c r="N140" t="s">
        <v>3857</v>
      </c>
      <c r="O140">
        <v>834</v>
      </c>
      <c r="R140" s="2">
        <v>45749</v>
      </c>
      <c r="T140">
        <v>6</v>
      </c>
      <c r="U140" s="3">
        <v>5004</v>
      </c>
      <c r="V140" t="s">
        <v>65</v>
      </c>
      <c r="W140">
        <v>5000514790001</v>
      </c>
      <c r="X140">
        <v>0</v>
      </c>
      <c r="Y140" s="3">
        <v>5000</v>
      </c>
      <c r="Z140">
        <v>4</v>
      </c>
      <c r="AA140">
        <v>0</v>
      </c>
      <c r="AB140">
        <v>0</v>
      </c>
      <c r="AC140">
        <v>0</v>
      </c>
      <c r="AF140">
        <v>0</v>
      </c>
      <c r="AO140">
        <v>500051479</v>
      </c>
      <c r="AP140" t="s">
        <v>162</v>
      </c>
      <c r="AR140">
        <v>0</v>
      </c>
      <c r="AS140">
        <v>0</v>
      </c>
      <c r="AT140">
        <v>0</v>
      </c>
      <c r="AU140">
        <v>0</v>
      </c>
      <c r="AV140">
        <v>0</v>
      </c>
      <c r="AW140">
        <v>0</v>
      </c>
      <c r="BA140" t="s">
        <v>63</v>
      </c>
      <c r="BB140" t="s">
        <v>363</v>
      </c>
      <c r="BC140">
        <v>0</v>
      </c>
      <c r="BE140" t="s">
        <v>162</v>
      </c>
      <c r="BH140" t="s">
        <v>361</v>
      </c>
    </row>
    <row r="141" spans="1:60" x14ac:dyDescent="0.35">
      <c r="A141" t="s">
        <v>364</v>
      </c>
      <c r="B141">
        <v>10000</v>
      </c>
      <c r="C141">
        <v>20000</v>
      </c>
      <c r="D141" s="2">
        <v>45749</v>
      </c>
      <c r="E141" t="s">
        <v>59</v>
      </c>
      <c r="F141" t="s">
        <v>359</v>
      </c>
      <c r="G141" t="s">
        <v>159</v>
      </c>
      <c r="I141">
        <v>2</v>
      </c>
      <c r="J141" t="s">
        <v>183</v>
      </c>
      <c r="K141">
        <v>71</v>
      </c>
      <c r="L141" t="s">
        <v>6057</v>
      </c>
      <c r="M141" t="s">
        <v>368</v>
      </c>
      <c r="N141" t="s">
        <v>3857</v>
      </c>
      <c r="O141" s="3">
        <v>1000</v>
      </c>
      <c r="R141" s="2">
        <v>45749</v>
      </c>
      <c r="T141">
        <v>6</v>
      </c>
      <c r="U141" s="3">
        <v>6000</v>
      </c>
      <c r="V141" t="s">
        <v>65</v>
      </c>
      <c r="W141">
        <v>5000514800001</v>
      </c>
      <c r="X141">
        <v>0</v>
      </c>
      <c r="Y141" s="3">
        <v>6000</v>
      </c>
      <c r="Z141">
        <v>0</v>
      </c>
      <c r="AA141">
        <v>0</v>
      </c>
      <c r="AB141">
        <v>0</v>
      </c>
      <c r="AC141">
        <v>0</v>
      </c>
      <c r="AF141">
        <v>0</v>
      </c>
      <c r="AO141">
        <v>500051480</v>
      </c>
      <c r="AP141" t="s">
        <v>162</v>
      </c>
      <c r="AR141">
        <v>0</v>
      </c>
      <c r="AS141">
        <v>0</v>
      </c>
      <c r="AT141">
        <v>0</v>
      </c>
      <c r="AU141">
        <v>0</v>
      </c>
      <c r="AV141">
        <v>0</v>
      </c>
      <c r="AW141">
        <v>0</v>
      </c>
      <c r="BA141" t="s">
        <v>63</v>
      </c>
      <c r="BB141" t="s">
        <v>365</v>
      </c>
      <c r="BC141">
        <v>0</v>
      </c>
      <c r="BE141" t="s">
        <v>162</v>
      </c>
      <c r="BH141" t="s">
        <v>361</v>
      </c>
    </row>
    <row r="142" spans="1:60" x14ac:dyDescent="0.35">
      <c r="A142" t="s">
        <v>522</v>
      </c>
      <c r="B142">
        <v>10000</v>
      </c>
      <c r="C142">
        <v>20000</v>
      </c>
      <c r="D142" s="2">
        <v>45755</v>
      </c>
      <c r="E142" t="s">
        <v>59</v>
      </c>
      <c r="F142" t="s">
        <v>523</v>
      </c>
      <c r="G142">
        <v>10656256092</v>
      </c>
      <c r="I142">
        <v>2</v>
      </c>
      <c r="J142" t="s">
        <v>183</v>
      </c>
      <c r="K142">
        <v>77</v>
      </c>
      <c r="L142" t="s">
        <v>6043</v>
      </c>
      <c r="M142" t="s">
        <v>192</v>
      </c>
      <c r="N142" t="s">
        <v>3848</v>
      </c>
      <c r="O142" s="3">
        <v>2282</v>
      </c>
      <c r="R142" s="2">
        <v>45749</v>
      </c>
      <c r="T142">
        <v>88</v>
      </c>
      <c r="U142" s="3">
        <v>200816</v>
      </c>
      <c r="V142" t="s">
        <v>65</v>
      </c>
      <c r="W142" t="s">
        <v>524</v>
      </c>
      <c r="X142">
        <v>0</v>
      </c>
      <c r="Y142" s="3">
        <v>180000</v>
      </c>
      <c r="Z142" s="3">
        <v>20816</v>
      </c>
      <c r="AA142">
        <v>0</v>
      </c>
      <c r="AB142">
        <v>0</v>
      </c>
      <c r="AC142">
        <v>0</v>
      </c>
      <c r="AF142">
        <v>0</v>
      </c>
      <c r="AO142" t="s">
        <v>525</v>
      </c>
      <c r="AP142" t="s">
        <v>108</v>
      </c>
      <c r="AR142">
        <v>0</v>
      </c>
      <c r="AS142">
        <v>0</v>
      </c>
      <c r="AT142">
        <v>0</v>
      </c>
      <c r="AU142">
        <v>0</v>
      </c>
      <c r="AV142">
        <v>0</v>
      </c>
      <c r="AW142">
        <v>0</v>
      </c>
      <c r="BA142" t="s">
        <v>63</v>
      </c>
      <c r="BB142" t="s">
        <v>4479</v>
      </c>
      <c r="BC142">
        <v>0</v>
      </c>
      <c r="BE142" t="s">
        <v>108</v>
      </c>
      <c r="BH142" t="s">
        <v>526</v>
      </c>
    </row>
    <row r="143" spans="1:60" x14ac:dyDescent="0.35">
      <c r="A143" t="s">
        <v>527</v>
      </c>
      <c r="B143">
        <v>10000</v>
      </c>
      <c r="C143">
        <v>20000</v>
      </c>
      <c r="D143" s="2">
        <v>45749</v>
      </c>
      <c r="E143" t="s">
        <v>59</v>
      </c>
      <c r="F143" s="4">
        <v>0.47518518518518521</v>
      </c>
      <c r="G143" t="s">
        <v>159</v>
      </c>
      <c r="I143">
        <v>2</v>
      </c>
      <c r="J143" t="s">
        <v>183</v>
      </c>
      <c r="K143">
        <v>71</v>
      </c>
      <c r="L143" t="s">
        <v>6057</v>
      </c>
      <c r="M143" t="s">
        <v>368</v>
      </c>
      <c r="N143" t="s">
        <v>3857</v>
      </c>
      <c r="O143">
        <v>834</v>
      </c>
      <c r="R143" s="2">
        <v>45749</v>
      </c>
      <c r="T143">
        <v>6</v>
      </c>
      <c r="U143" s="3">
        <v>5004</v>
      </c>
      <c r="V143" t="s">
        <v>65</v>
      </c>
      <c r="W143">
        <v>5000435330001</v>
      </c>
      <c r="X143">
        <v>0</v>
      </c>
      <c r="Y143" s="3">
        <v>5000</v>
      </c>
      <c r="Z143">
        <v>4</v>
      </c>
      <c r="AA143">
        <v>0</v>
      </c>
      <c r="AB143">
        <v>0</v>
      </c>
      <c r="AC143">
        <v>0</v>
      </c>
      <c r="AF143">
        <v>0</v>
      </c>
      <c r="AO143">
        <v>500043533</v>
      </c>
      <c r="AP143" t="s">
        <v>162</v>
      </c>
      <c r="AR143">
        <v>0</v>
      </c>
      <c r="AS143">
        <v>0</v>
      </c>
      <c r="AT143">
        <v>0</v>
      </c>
      <c r="AU143">
        <v>0</v>
      </c>
      <c r="AV143">
        <v>0</v>
      </c>
      <c r="AW143">
        <v>0</v>
      </c>
      <c r="BA143" t="s">
        <v>63</v>
      </c>
      <c r="BB143" t="s">
        <v>4480</v>
      </c>
      <c r="BC143">
        <v>0</v>
      </c>
      <c r="BE143" t="s">
        <v>162</v>
      </c>
      <c r="BH143" t="s">
        <v>392</v>
      </c>
    </row>
    <row r="144" spans="1:60" x14ac:dyDescent="0.35">
      <c r="A144" t="s">
        <v>529</v>
      </c>
      <c r="B144">
        <v>10000</v>
      </c>
      <c r="C144">
        <v>20000</v>
      </c>
      <c r="D144" s="2">
        <v>45755</v>
      </c>
      <c r="E144" t="s">
        <v>59</v>
      </c>
      <c r="F144" t="s">
        <v>530</v>
      </c>
      <c r="G144">
        <v>10656256091</v>
      </c>
      <c r="I144">
        <v>2</v>
      </c>
      <c r="J144" t="s">
        <v>183</v>
      </c>
      <c r="K144">
        <v>77</v>
      </c>
      <c r="L144" t="s">
        <v>6043</v>
      </c>
      <c r="M144" t="s">
        <v>192</v>
      </c>
      <c r="N144" t="s">
        <v>3848</v>
      </c>
      <c r="O144">
        <v>637</v>
      </c>
      <c r="R144" s="2">
        <v>45749</v>
      </c>
      <c r="T144">
        <v>88</v>
      </c>
      <c r="U144" s="3">
        <v>56056</v>
      </c>
      <c r="V144" t="s">
        <v>65</v>
      </c>
      <c r="W144" t="s">
        <v>531</v>
      </c>
      <c r="X144">
        <v>0</v>
      </c>
      <c r="Y144" s="3">
        <v>40000</v>
      </c>
      <c r="Z144" s="3">
        <v>16056</v>
      </c>
      <c r="AA144">
        <v>0</v>
      </c>
      <c r="AB144">
        <v>0</v>
      </c>
      <c r="AC144">
        <v>0</v>
      </c>
      <c r="AF144">
        <v>0</v>
      </c>
      <c r="AO144" t="s">
        <v>532</v>
      </c>
      <c r="AP144" t="s">
        <v>108</v>
      </c>
      <c r="AR144">
        <v>0</v>
      </c>
      <c r="AS144">
        <v>0</v>
      </c>
      <c r="AT144">
        <v>0</v>
      </c>
      <c r="AU144">
        <v>0</v>
      </c>
      <c r="AV144">
        <v>0</v>
      </c>
      <c r="AW144">
        <v>0</v>
      </c>
      <c r="BA144" t="s">
        <v>63</v>
      </c>
      <c r="BB144" t="s">
        <v>4481</v>
      </c>
      <c r="BC144">
        <v>0</v>
      </c>
      <c r="BE144" t="s">
        <v>108</v>
      </c>
      <c r="BH144" t="s">
        <v>533</v>
      </c>
    </row>
    <row r="145" spans="1:60" x14ac:dyDescent="0.35">
      <c r="A145" t="s">
        <v>801</v>
      </c>
      <c r="B145">
        <v>10000</v>
      </c>
      <c r="C145">
        <v>10000</v>
      </c>
      <c r="D145" s="2">
        <v>45749</v>
      </c>
      <c r="E145" t="s">
        <v>59</v>
      </c>
      <c r="F145" s="4">
        <v>0.47282407407407406</v>
      </c>
      <c r="G145" t="s">
        <v>397</v>
      </c>
      <c r="I145">
        <v>1</v>
      </c>
      <c r="J145" t="s">
        <v>183</v>
      </c>
      <c r="K145">
        <v>82</v>
      </c>
      <c r="L145" t="s">
        <v>6055</v>
      </c>
      <c r="M145" t="s">
        <v>352</v>
      </c>
      <c r="N145" t="s">
        <v>3798</v>
      </c>
      <c r="O145" s="3">
        <v>3334</v>
      </c>
      <c r="R145" s="2">
        <v>45749</v>
      </c>
      <c r="T145">
        <v>3</v>
      </c>
      <c r="U145" s="3">
        <v>10002</v>
      </c>
      <c r="V145" t="s">
        <v>65</v>
      </c>
      <c r="W145" t="s">
        <v>802</v>
      </c>
      <c r="X145">
        <v>0</v>
      </c>
      <c r="Y145" s="3">
        <v>10000</v>
      </c>
      <c r="Z145">
        <v>2</v>
      </c>
      <c r="AA145">
        <v>0</v>
      </c>
      <c r="AB145">
        <v>0</v>
      </c>
      <c r="AC145">
        <v>0</v>
      </c>
      <c r="AF145">
        <v>0</v>
      </c>
      <c r="AO145" t="s">
        <v>803</v>
      </c>
      <c r="AP145" t="s">
        <v>400</v>
      </c>
      <c r="AR145">
        <v>0</v>
      </c>
      <c r="AS145">
        <v>0</v>
      </c>
      <c r="AT145">
        <v>0</v>
      </c>
      <c r="AU145">
        <v>0</v>
      </c>
      <c r="AV145">
        <v>0</v>
      </c>
      <c r="AW145">
        <v>0</v>
      </c>
      <c r="BA145" t="s">
        <v>63</v>
      </c>
      <c r="BB145" t="s">
        <v>804</v>
      </c>
      <c r="BC145">
        <v>0</v>
      </c>
      <c r="BE145" t="s">
        <v>400</v>
      </c>
      <c r="BH145" t="s">
        <v>402</v>
      </c>
    </row>
    <row r="146" spans="1:60" x14ac:dyDescent="0.35">
      <c r="A146" t="s">
        <v>413</v>
      </c>
      <c r="B146">
        <v>10000</v>
      </c>
      <c r="C146">
        <v>20000</v>
      </c>
      <c r="D146" s="2">
        <v>45750</v>
      </c>
      <c r="E146" t="s">
        <v>59</v>
      </c>
      <c r="F146" t="s">
        <v>414</v>
      </c>
      <c r="G146" t="s">
        <v>159</v>
      </c>
      <c r="I146">
        <v>2</v>
      </c>
      <c r="J146" t="s">
        <v>183</v>
      </c>
      <c r="K146">
        <v>71</v>
      </c>
      <c r="L146" t="s">
        <v>6057</v>
      </c>
      <c r="M146" t="s">
        <v>368</v>
      </c>
      <c r="N146" t="s">
        <v>3857</v>
      </c>
      <c r="O146">
        <v>834</v>
      </c>
      <c r="R146" s="2">
        <v>45749</v>
      </c>
      <c r="T146">
        <v>6</v>
      </c>
      <c r="U146" s="3">
        <v>5004</v>
      </c>
      <c r="V146" t="s">
        <v>65</v>
      </c>
      <c r="W146">
        <v>5000478010001</v>
      </c>
      <c r="X146">
        <v>0</v>
      </c>
      <c r="Y146" s="3">
        <v>2500</v>
      </c>
      <c r="Z146" s="3">
        <v>2504</v>
      </c>
      <c r="AA146">
        <v>0</v>
      </c>
      <c r="AB146">
        <v>0</v>
      </c>
      <c r="AC146">
        <v>0</v>
      </c>
      <c r="AF146">
        <v>0</v>
      </c>
      <c r="AO146">
        <v>500047801</v>
      </c>
      <c r="AP146" t="s">
        <v>162</v>
      </c>
      <c r="AR146">
        <v>0</v>
      </c>
      <c r="AS146">
        <v>0</v>
      </c>
      <c r="AT146">
        <v>0</v>
      </c>
      <c r="AU146">
        <v>0</v>
      </c>
      <c r="AV146">
        <v>0</v>
      </c>
      <c r="AW146">
        <v>0</v>
      </c>
      <c r="BA146" t="s">
        <v>63</v>
      </c>
      <c r="BB146" t="s">
        <v>415</v>
      </c>
      <c r="BC146">
        <v>0</v>
      </c>
      <c r="BE146" t="s">
        <v>162</v>
      </c>
      <c r="BH146" t="s">
        <v>416</v>
      </c>
    </row>
    <row r="147" spans="1:60" x14ac:dyDescent="0.35">
      <c r="A147" t="s">
        <v>417</v>
      </c>
      <c r="B147">
        <v>10000</v>
      </c>
      <c r="C147">
        <v>20000</v>
      </c>
      <c r="D147" s="2">
        <v>45750</v>
      </c>
      <c r="E147" t="s">
        <v>59</v>
      </c>
      <c r="F147" t="s">
        <v>414</v>
      </c>
      <c r="G147" t="s">
        <v>159</v>
      </c>
      <c r="I147">
        <v>2</v>
      </c>
      <c r="J147" t="s">
        <v>183</v>
      </c>
      <c r="K147">
        <v>71</v>
      </c>
      <c r="L147" t="s">
        <v>6057</v>
      </c>
      <c r="M147" t="s">
        <v>368</v>
      </c>
      <c r="N147" t="s">
        <v>3857</v>
      </c>
      <c r="O147">
        <v>834</v>
      </c>
      <c r="R147" s="2">
        <v>45749</v>
      </c>
      <c r="T147">
        <v>6</v>
      </c>
      <c r="U147" s="3">
        <v>5004</v>
      </c>
      <c r="V147" t="s">
        <v>65</v>
      </c>
      <c r="W147">
        <v>5000596190001</v>
      </c>
      <c r="X147">
        <v>0</v>
      </c>
      <c r="Y147" s="3">
        <v>2500</v>
      </c>
      <c r="Z147" s="3">
        <v>2504</v>
      </c>
      <c r="AA147">
        <v>0</v>
      </c>
      <c r="AB147">
        <v>0</v>
      </c>
      <c r="AC147">
        <v>0</v>
      </c>
      <c r="AF147">
        <v>0</v>
      </c>
      <c r="AO147">
        <v>500059619</v>
      </c>
      <c r="AP147" t="s">
        <v>162</v>
      </c>
      <c r="AR147">
        <v>0</v>
      </c>
      <c r="AS147">
        <v>0</v>
      </c>
      <c r="AT147">
        <v>0</v>
      </c>
      <c r="AU147">
        <v>0</v>
      </c>
      <c r="AV147">
        <v>0</v>
      </c>
      <c r="AW147">
        <v>0</v>
      </c>
      <c r="BA147" t="s">
        <v>63</v>
      </c>
      <c r="BB147" t="s">
        <v>418</v>
      </c>
      <c r="BC147">
        <v>0</v>
      </c>
      <c r="BE147" t="s">
        <v>162</v>
      </c>
      <c r="BH147" t="s">
        <v>416</v>
      </c>
    </row>
    <row r="148" spans="1:60" x14ac:dyDescent="0.35">
      <c r="A148" t="s">
        <v>419</v>
      </c>
      <c r="B148">
        <v>10000</v>
      </c>
      <c r="C148">
        <v>20000</v>
      </c>
      <c r="D148" s="2">
        <v>45749</v>
      </c>
      <c r="E148" t="s">
        <v>59</v>
      </c>
      <c r="F148" s="4">
        <v>0.47518518518518521</v>
      </c>
      <c r="G148" t="s">
        <v>159</v>
      </c>
      <c r="I148">
        <v>2</v>
      </c>
      <c r="J148" t="s">
        <v>183</v>
      </c>
      <c r="K148">
        <v>71</v>
      </c>
      <c r="L148" t="s">
        <v>6057</v>
      </c>
      <c r="M148" t="s">
        <v>368</v>
      </c>
      <c r="N148" t="s">
        <v>3857</v>
      </c>
      <c r="O148">
        <v>834</v>
      </c>
      <c r="R148" s="2">
        <v>45749</v>
      </c>
      <c r="T148">
        <v>6</v>
      </c>
      <c r="U148" s="3">
        <v>5004</v>
      </c>
      <c r="V148" t="s">
        <v>65</v>
      </c>
      <c r="W148">
        <v>5000634590001</v>
      </c>
      <c r="X148">
        <v>0</v>
      </c>
      <c r="Y148" s="3">
        <v>5000</v>
      </c>
      <c r="Z148">
        <v>4</v>
      </c>
      <c r="AA148">
        <v>0</v>
      </c>
      <c r="AB148">
        <v>0</v>
      </c>
      <c r="AC148">
        <v>0</v>
      </c>
      <c r="AF148">
        <v>0</v>
      </c>
      <c r="AO148">
        <v>500063459</v>
      </c>
      <c r="AP148" t="s">
        <v>162</v>
      </c>
      <c r="AR148">
        <v>0</v>
      </c>
      <c r="AS148">
        <v>0</v>
      </c>
      <c r="AT148">
        <v>0</v>
      </c>
      <c r="AU148">
        <v>0</v>
      </c>
      <c r="AV148">
        <v>0</v>
      </c>
      <c r="AW148">
        <v>0</v>
      </c>
      <c r="BA148" t="s">
        <v>63</v>
      </c>
      <c r="BB148" t="s">
        <v>420</v>
      </c>
      <c r="BC148">
        <v>0</v>
      </c>
      <c r="BE148" t="s">
        <v>162</v>
      </c>
      <c r="BH148" t="s">
        <v>416</v>
      </c>
    </row>
    <row r="149" spans="1:60" x14ac:dyDescent="0.35">
      <c r="A149" t="s">
        <v>421</v>
      </c>
      <c r="B149">
        <v>10000</v>
      </c>
      <c r="C149">
        <v>20000</v>
      </c>
      <c r="D149" s="2">
        <v>45749</v>
      </c>
      <c r="E149" t="s">
        <v>59</v>
      </c>
      <c r="F149" s="4">
        <v>0.47518518518518521</v>
      </c>
      <c r="G149" t="s">
        <v>159</v>
      </c>
      <c r="I149">
        <v>2</v>
      </c>
      <c r="J149" t="s">
        <v>183</v>
      </c>
      <c r="K149">
        <v>71</v>
      </c>
      <c r="L149" t="s">
        <v>6057</v>
      </c>
      <c r="M149" t="s">
        <v>368</v>
      </c>
      <c r="N149" t="s">
        <v>3857</v>
      </c>
      <c r="O149">
        <v>834</v>
      </c>
      <c r="R149" s="2">
        <v>45749</v>
      </c>
      <c r="T149">
        <v>6</v>
      </c>
      <c r="U149" s="3">
        <v>5004</v>
      </c>
      <c r="V149" t="s">
        <v>65</v>
      </c>
      <c r="W149">
        <v>5000635400001</v>
      </c>
      <c r="X149">
        <v>0</v>
      </c>
      <c r="Y149" s="3">
        <v>5000</v>
      </c>
      <c r="Z149">
        <v>4</v>
      </c>
      <c r="AA149">
        <v>0</v>
      </c>
      <c r="AB149">
        <v>0</v>
      </c>
      <c r="AC149">
        <v>0</v>
      </c>
      <c r="AF149">
        <v>0</v>
      </c>
      <c r="AO149">
        <v>500063540</v>
      </c>
      <c r="AP149" t="s">
        <v>162</v>
      </c>
      <c r="AR149">
        <v>0</v>
      </c>
      <c r="AS149">
        <v>0</v>
      </c>
      <c r="AT149">
        <v>0</v>
      </c>
      <c r="AU149">
        <v>0</v>
      </c>
      <c r="AV149">
        <v>0</v>
      </c>
      <c r="AW149">
        <v>0</v>
      </c>
      <c r="BA149" t="s">
        <v>63</v>
      </c>
      <c r="BB149" t="s">
        <v>422</v>
      </c>
      <c r="BC149">
        <v>0</v>
      </c>
      <c r="BE149" t="s">
        <v>162</v>
      </c>
      <c r="BH149" t="s">
        <v>416</v>
      </c>
    </row>
    <row r="150" spans="1:60" x14ac:dyDescent="0.35">
      <c r="A150" t="s">
        <v>534</v>
      </c>
      <c r="B150">
        <v>10000</v>
      </c>
      <c r="C150">
        <v>20000</v>
      </c>
      <c r="D150" s="2">
        <v>45751</v>
      </c>
      <c r="E150" t="s">
        <v>59</v>
      </c>
      <c r="F150" t="s">
        <v>535</v>
      </c>
      <c r="G150" t="s">
        <v>536</v>
      </c>
      <c r="I150">
        <v>2</v>
      </c>
      <c r="J150" t="s">
        <v>183</v>
      </c>
      <c r="K150">
        <v>92</v>
      </c>
      <c r="L150" t="s">
        <v>6053</v>
      </c>
      <c r="M150" t="s">
        <v>281</v>
      </c>
      <c r="N150" t="s">
        <v>3851</v>
      </c>
      <c r="O150" s="3">
        <v>4000</v>
      </c>
      <c r="R150" s="2">
        <v>45749</v>
      </c>
      <c r="T150">
        <v>3</v>
      </c>
      <c r="U150" s="3">
        <v>12000</v>
      </c>
      <c r="V150" t="s">
        <v>65</v>
      </c>
      <c r="W150" t="s">
        <v>537</v>
      </c>
      <c r="X150">
        <v>0</v>
      </c>
      <c r="Y150" s="3">
        <v>10000</v>
      </c>
      <c r="Z150" s="3">
        <v>2000</v>
      </c>
      <c r="AA150">
        <v>0</v>
      </c>
      <c r="AB150">
        <v>0</v>
      </c>
      <c r="AC150">
        <v>0</v>
      </c>
      <c r="AF150">
        <v>0</v>
      </c>
      <c r="AO150" t="s">
        <v>538</v>
      </c>
      <c r="AP150" t="s">
        <v>539</v>
      </c>
      <c r="AR150">
        <v>0</v>
      </c>
      <c r="AS150">
        <v>0</v>
      </c>
      <c r="AT150">
        <v>0</v>
      </c>
      <c r="AU150">
        <v>0</v>
      </c>
      <c r="AV150">
        <v>0</v>
      </c>
      <c r="AW150">
        <v>0</v>
      </c>
      <c r="BA150" t="s">
        <v>63</v>
      </c>
      <c r="BB150" t="s">
        <v>4482</v>
      </c>
      <c r="BC150">
        <v>0</v>
      </c>
      <c r="BE150" t="s">
        <v>539</v>
      </c>
      <c r="BH150" t="s">
        <v>540</v>
      </c>
    </row>
    <row r="151" spans="1:60" x14ac:dyDescent="0.35">
      <c r="A151" t="s">
        <v>541</v>
      </c>
      <c r="B151">
        <v>10000</v>
      </c>
      <c r="C151">
        <v>20000</v>
      </c>
      <c r="D151" s="2">
        <v>45750</v>
      </c>
      <c r="E151" t="s">
        <v>59</v>
      </c>
      <c r="F151" t="s">
        <v>542</v>
      </c>
      <c r="G151">
        <v>10656256085</v>
      </c>
      <c r="I151">
        <v>2</v>
      </c>
      <c r="J151" t="s">
        <v>183</v>
      </c>
      <c r="K151">
        <v>77</v>
      </c>
      <c r="L151" t="s">
        <v>6043</v>
      </c>
      <c r="M151" t="s">
        <v>192</v>
      </c>
      <c r="N151" t="s">
        <v>3848</v>
      </c>
      <c r="O151">
        <v>378</v>
      </c>
      <c r="R151" s="2">
        <v>45749</v>
      </c>
      <c r="T151">
        <v>180</v>
      </c>
      <c r="U151" s="3">
        <v>68040</v>
      </c>
      <c r="V151" t="s">
        <v>65</v>
      </c>
      <c r="W151" t="s">
        <v>544</v>
      </c>
      <c r="X151">
        <v>0</v>
      </c>
      <c r="Y151" s="3">
        <v>40000</v>
      </c>
      <c r="Z151" s="3">
        <v>28040</v>
      </c>
      <c r="AA151">
        <v>0</v>
      </c>
      <c r="AB151">
        <v>0</v>
      </c>
      <c r="AC151">
        <v>0</v>
      </c>
      <c r="AF151">
        <v>0</v>
      </c>
      <c r="AO151" t="s">
        <v>545</v>
      </c>
      <c r="AP151" t="s">
        <v>108</v>
      </c>
      <c r="AR151">
        <v>0</v>
      </c>
      <c r="AS151">
        <v>0</v>
      </c>
      <c r="AT151">
        <v>0</v>
      </c>
      <c r="AU151">
        <v>0</v>
      </c>
      <c r="AV151">
        <v>0</v>
      </c>
      <c r="AW151">
        <v>0</v>
      </c>
      <c r="BA151" t="s">
        <v>63</v>
      </c>
      <c r="BB151" t="s">
        <v>4483</v>
      </c>
      <c r="BC151">
        <v>0</v>
      </c>
      <c r="BE151" t="s">
        <v>108</v>
      </c>
      <c r="BH151" t="s">
        <v>546</v>
      </c>
    </row>
    <row r="152" spans="1:60" x14ac:dyDescent="0.35">
      <c r="A152" t="s">
        <v>547</v>
      </c>
      <c r="B152">
        <v>10000</v>
      </c>
      <c r="C152">
        <v>20000</v>
      </c>
      <c r="D152" s="2">
        <v>45751</v>
      </c>
      <c r="E152" t="s">
        <v>59</v>
      </c>
      <c r="F152" s="4">
        <v>0.48146990740740742</v>
      </c>
      <c r="G152">
        <v>10656256085</v>
      </c>
      <c r="I152">
        <v>2</v>
      </c>
      <c r="J152" t="s">
        <v>183</v>
      </c>
      <c r="K152">
        <v>77</v>
      </c>
      <c r="L152" t="s">
        <v>6043</v>
      </c>
      <c r="M152" t="s">
        <v>192</v>
      </c>
      <c r="N152" t="s">
        <v>3848</v>
      </c>
      <c r="O152">
        <v>936</v>
      </c>
      <c r="R152" s="2">
        <v>45749</v>
      </c>
      <c r="T152">
        <v>77</v>
      </c>
      <c r="U152" s="3">
        <v>72072</v>
      </c>
      <c r="V152" t="s">
        <v>65</v>
      </c>
      <c r="W152" t="s">
        <v>549</v>
      </c>
      <c r="X152">
        <v>0</v>
      </c>
      <c r="Y152" s="3">
        <v>50000</v>
      </c>
      <c r="Z152" s="3">
        <v>22072</v>
      </c>
      <c r="AA152">
        <v>0</v>
      </c>
      <c r="AB152">
        <v>0</v>
      </c>
      <c r="AC152">
        <v>0</v>
      </c>
      <c r="AF152">
        <v>0</v>
      </c>
      <c r="AO152" t="s">
        <v>550</v>
      </c>
      <c r="AP152" t="s">
        <v>108</v>
      </c>
      <c r="AR152">
        <v>0</v>
      </c>
      <c r="AS152">
        <v>0</v>
      </c>
      <c r="AT152">
        <v>0</v>
      </c>
      <c r="AU152">
        <v>0</v>
      </c>
      <c r="AV152">
        <v>0</v>
      </c>
      <c r="AW152">
        <v>0</v>
      </c>
      <c r="BA152" t="s">
        <v>63</v>
      </c>
      <c r="BB152" t="s">
        <v>4484</v>
      </c>
      <c r="BC152">
        <v>0</v>
      </c>
      <c r="BE152" t="s">
        <v>108</v>
      </c>
      <c r="BH152" t="s">
        <v>551</v>
      </c>
    </row>
    <row r="153" spans="1:60" x14ac:dyDescent="0.35">
      <c r="A153" t="s">
        <v>3384</v>
      </c>
      <c r="B153">
        <v>10000</v>
      </c>
      <c r="C153">
        <v>20000</v>
      </c>
      <c r="D153" s="2">
        <v>45770</v>
      </c>
      <c r="E153" t="s">
        <v>59</v>
      </c>
      <c r="F153" s="4">
        <v>0.47258101851851853</v>
      </c>
      <c r="G153">
        <v>10656256087</v>
      </c>
      <c r="I153">
        <v>2</v>
      </c>
      <c r="J153" t="s">
        <v>183</v>
      </c>
      <c r="K153">
        <v>77</v>
      </c>
      <c r="L153" t="s">
        <v>6043</v>
      </c>
      <c r="M153" t="s">
        <v>192</v>
      </c>
      <c r="N153" t="s">
        <v>3848</v>
      </c>
      <c r="O153" s="3">
        <v>2884</v>
      </c>
      <c r="R153" s="2">
        <v>45749</v>
      </c>
      <c r="T153">
        <v>77</v>
      </c>
      <c r="U153" s="3">
        <v>222068</v>
      </c>
      <c r="V153" t="s">
        <v>65</v>
      </c>
      <c r="W153" t="s">
        <v>3385</v>
      </c>
      <c r="X153">
        <v>0</v>
      </c>
      <c r="Y153" s="3">
        <v>200000</v>
      </c>
      <c r="Z153" s="3">
        <v>22068</v>
      </c>
      <c r="AA153">
        <v>0</v>
      </c>
      <c r="AB153">
        <v>0</v>
      </c>
      <c r="AC153">
        <v>0</v>
      </c>
      <c r="AF153">
        <v>0</v>
      </c>
      <c r="AO153" t="s">
        <v>3386</v>
      </c>
      <c r="AP153" t="s">
        <v>108</v>
      </c>
      <c r="AR153">
        <v>0</v>
      </c>
      <c r="AS153">
        <v>0</v>
      </c>
      <c r="AT153">
        <v>0</v>
      </c>
      <c r="AU153">
        <v>0</v>
      </c>
      <c r="AV153">
        <v>0</v>
      </c>
      <c r="AW153">
        <v>0</v>
      </c>
      <c r="BA153" t="s">
        <v>63</v>
      </c>
      <c r="BB153" t="s">
        <v>4485</v>
      </c>
      <c r="BC153">
        <v>0</v>
      </c>
      <c r="BE153" t="s">
        <v>108</v>
      </c>
      <c r="BH153" t="s">
        <v>3387</v>
      </c>
    </row>
    <row r="154" spans="1:60" x14ac:dyDescent="0.35">
      <c r="A154" t="s">
        <v>552</v>
      </c>
      <c r="B154">
        <v>10000</v>
      </c>
      <c r="C154">
        <v>10000</v>
      </c>
      <c r="D154" s="2">
        <v>45751</v>
      </c>
      <c r="E154" t="s">
        <v>59</v>
      </c>
      <c r="F154" t="s">
        <v>451</v>
      </c>
      <c r="G154" t="s">
        <v>553</v>
      </c>
      <c r="I154">
        <v>1</v>
      </c>
      <c r="J154" t="s">
        <v>183</v>
      </c>
      <c r="K154">
        <v>63</v>
      </c>
      <c r="L154" t="s">
        <v>6051</v>
      </c>
      <c r="M154" t="s">
        <v>136</v>
      </c>
      <c r="N154" t="s">
        <v>3850</v>
      </c>
      <c r="O154" s="3">
        <v>2000</v>
      </c>
      <c r="R154" s="2">
        <v>45749</v>
      </c>
      <c r="T154">
        <v>40</v>
      </c>
      <c r="U154" s="3">
        <v>80000</v>
      </c>
      <c r="V154" t="s">
        <v>65</v>
      </c>
      <c r="W154" t="s">
        <v>554</v>
      </c>
      <c r="X154">
        <v>0</v>
      </c>
      <c r="Y154" s="3">
        <v>80000</v>
      </c>
      <c r="Z154">
        <v>0</v>
      </c>
      <c r="AA154">
        <v>0</v>
      </c>
      <c r="AB154">
        <v>0</v>
      </c>
      <c r="AC154">
        <v>0</v>
      </c>
      <c r="AF154">
        <v>0</v>
      </c>
      <c r="AO154" t="s">
        <v>555</v>
      </c>
      <c r="AP154" t="s">
        <v>275</v>
      </c>
      <c r="AR154">
        <v>0</v>
      </c>
      <c r="AS154">
        <v>0</v>
      </c>
      <c r="AT154">
        <v>0</v>
      </c>
      <c r="AU154">
        <v>0</v>
      </c>
      <c r="AV154">
        <v>0</v>
      </c>
      <c r="AW154">
        <v>0</v>
      </c>
      <c r="BA154" t="s">
        <v>63</v>
      </c>
      <c r="BB154" t="s">
        <v>4486</v>
      </c>
      <c r="BC154">
        <v>0</v>
      </c>
      <c r="BE154" t="s">
        <v>275</v>
      </c>
      <c r="BH154" t="s">
        <v>556</v>
      </c>
    </row>
    <row r="155" spans="1:60" x14ac:dyDescent="0.35">
      <c r="A155" t="s">
        <v>557</v>
      </c>
      <c r="B155">
        <v>10000</v>
      </c>
      <c r="C155">
        <v>10000</v>
      </c>
      <c r="D155" s="2">
        <v>45750</v>
      </c>
      <c r="E155" t="s">
        <v>59</v>
      </c>
      <c r="F155" t="s">
        <v>166</v>
      </c>
      <c r="G155" t="s">
        <v>167</v>
      </c>
      <c r="I155">
        <v>1</v>
      </c>
      <c r="J155" t="s">
        <v>183</v>
      </c>
      <c r="K155">
        <v>63</v>
      </c>
      <c r="L155" t="s">
        <v>6051</v>
      </c>
      <c r="M155" t="s">
        <v>136</v>
      </c>
      <c r="N155" t="s">
        <v>3850</v>
      </c>
      <c r="O155" s="3">
        <v>10000</v>
      </c>
      <c r="R155" s="2">
        <v>45749</v>
      </c>
      <c r="T155">
        <v>60</v>
      </c>
      <c r="U155" s="3">
        <v>600000</v>
      </c>
      <c r="V155" t="s">
        <v>65</v>
      </c>
      <c r="W155" t="s">
        <v>168</v>
      </c>
      <c r="X155">
        <v>0</v>
      </c>
      <c r="Y155" s="3">
        <v>600000</v>
      </c>
      <c r="Z155">
        <v>0</v>
      </c>
      <c r="AA155">
        <v>0</v>
      </c>
      <c r="AB155">
        <v>0</v>
      </c>
      <c r="AC155">
        <v>0</v>
      </c>
      <c r="AF155">
        <v>0</v>
      </c>
      <c r="AO155" t="s">
        <v>169</v>
      </c>
      <c r="AP155" t="s">
        <v>275</v>
      </c>
      <c r="AR155">
        <v>0</v>
      </c>
      <c r="AS155">
        <v>0</v>
      </c>
      <c r="AT155">
        <v>0</v>
      </c>
      <c r="AU155">
        <v>0</v>
      </c>
      <c r="AV155">
        <v>0</v>
      </c>
      <c r="AW155">
        <v>0</v>
      </c>
      <c r="BA155" t="s">
        <v>63</v>
      </c>
      <c r="BB155" t="s">
        <v>4487</v>
      </c>
      <c r="BC155">
        <v>0</v>
      </c>
      <c r="BE155" t="s">
        <v>275</v>
      </c>
      <c r="BH155" t="s">
        <v>558</v>
      </c>
    </row>
    <row r="156" spans="1:60" x14ac:dyDescent="0.35">
      <c r="A156" t="s">
        <v>559</v>
      </c>
      <c r="B156">
        <v>10000</v>
      </c>
      <c r="C156">
        <v>10000</v>
      </c>
      <c r="D156" s="2">
        <v>45751</v>
      </c>
      <c r="E156" t="s">
        <v>59</v>
      </c>
      <c r="F156" t="s">
        <v>451</v>
      </c>
      <c r="G156" t="s">
        <v>167</v>
      </c>
      <c r="I156">
        <v>1</v>
      </c>
      <c r="J156" t="s">
        <v>183</v>
      </c>
      <c r="K156">
        <v>63</v>
      </c>
      <c r="L156" t="s">
        <v>6051</v>
      </c>
      <c r="M156" t="s">
        <v>136</v>
      </c>
      <c r="N156" t="s">
        <v>3850</v>
      </c>
      <c r="O156" s="3">
        <v>10000</v>
      </c>
      <c r="R156" s="2">
        <v>45749</v>
      </c>
      <c r="T156">
        <v>60</v>
      </c>
      <c r="U156" s="3">
        <v>600000</v>
      </c>
      <c r="V156" t="s">
        <v>65</v>
      </c>
      <c r="W156" t="s">
        <v>168</v>
      </c>
      <c r="X156">
        <v>0</v>
      </c>
      <c r="Y156" s="3">
        <v>600000</v>
      </c>
      <c r="Z156">
        <v>0</v>
      </c>
      <c r="AA156">
        <v>0</v>
      </c>
      <c r="AB156">
        <v>0</v>
      </c>
      <c r="AC156">
        <v>0</v>
      </c>
      <c r="AF156">
        <v>0</v>
      </c>
      <c r="AO156" t="s">
        <v>169</v>
      </c>
      <c r="AP156" t="s">
        <v>275</v>
      </c>
      <c r="AR156">
        <v>0</v>
      </c>
      <c r="AS156">
        <v>0</v>
      </c>
      <c r="AT156">
        <v>0</v>
      </c>
      <c r="AU156">
        <v>0</v>
      </c>
      <c r="AV156">
        <v>0</v>
      </c>
      <c r="AW156">
        <v>0</v>
      </c>
      <c r="BA156" t="s">
        <v>63</v>
      </c>
      <c r="BB156" t="s">
        <v>4488</v>
      </c>
      <c r="BC156">
        <v>0</v>
      </c>
      <c r="BE156" t="s">
        <v>275</v>
      </c>
      <c r="BH156" t="s">
        <v>560</v>
      </c>
    </row>
    <row r="157" spans="1:60" x14ac:dyDescent="0.35">
      <c r="A157" t="s">
        <v>561</v>
      </c>
      <c r="B157">
        <v>10000</v>
      </c>
      <c r="C157">
        <v>10000</v>
      </c>
      <c r="D157" s="2">
        <v>45749</v>
      </c>
      <c r="E157" t="s">
        <v>59</v>
      </c>
      <c r="F157" t="s">
        <v>562</v>
      </c>
      <c r="G157" t="s">
        <v>563</v>
      </c>
      <c r="I157">
        <v>1</v>
      </c>
      <c r="J157" t="s">
        <v>183</v>
      </c>
      <c r="K157">
        <v>65</v>
      </c>
      <c r="L157" t="s">
        <v>6054</v>
      </c>
      <c r="M157" t="s">
        <v>340</v>
      </c>
      <c r="N157" t="s">
        <v>3854</v>
      </c>
      <c r="O157" s="3">
        <v>9000</v>
      </c>
      <c r="R157" s="2">
        <v>45749</v>
      </c>
      <c r="T157">
        <v>6</v>
      </c>
      <c r="U157" s="3">
        <v>54000</v>
      </c>
      <c r="V157" t="s">
        <v>65</v>
      </c>
      <c r="W157" t="s">
        <v>564</v>
      </c>
      <c r="X157">
        <v>0</v>
      </c>
      <c r="Y157" s="3">
        <v>54000</v>
      </c>
      <c r="Z157">
        <v>0</v>
      </c>
      <c r="AA157">
        <v>0</v>
      </c>
      <c r="AB157">
        <v>0</v>
      </c>
      <c r="AC157">
        <v>0</v>
      </c>
      <c r="AF157">
        <v>0</v>
      </c>
      <c r="AO157" t="s">
        <v>565</v>
      </c>
      <c r="AP157" t="s">
        <v>566</v>
      </c>
      <c r="AR157">
        <v>0</v>
      </c>
      <c r="AS157">
        <v>0</v>
      </c>
      <c r="AT157">
        <v>0</v>
      </c>
      <c r="AU157">
        <v>0</v>
      </c>
      <c r="AV157">
        <v>0</v>
      </c>
      <c r="AW157">
        <v>0</v>
      </c>
      <c r="BA157" t="s">
        <v>63</v>
      </c>
      <c r="BB157" t="s">
        <v>4489</v>
      </c>
      <c r="BC157">
        <v>0</v>
      </c>
      <c r="BE157" t="s">
        <v>566</v>
      </c>
      <c r="BH157" t="s">
        <v>567</v>
      </c>
    </row>
    <row r="158" spans="1:60" x14ac:dyDescent="0.35">
      <c r="A158" t="s">
        <v>568</v>
      </c>
      <c r="B158">
        <v>10000</v>
      </c>
      <c r="C158">
        <v>10000</v>
      </c>
      <c r="D158" s="2">
        <v>45749</v>
      </c>
      <c r="E158" t="s">
        <v>59</v>
      </c>
      <c r="F158" t="s">
        <v>569</v>
      </c>
      <c r="G158" t="s">
        <v>570</v>
      </c>
      <c r="I158">
        <v>1</v>
      </c>
      <c r="J158" t="s">
        <v>183</v>
      </c>
      <c r="K158">
        <v>46</v>
      </c>
      <c r="L158" t="s">
        <v>6049</v>
      </c>
      <c r="M158" t="s">
        <v>231</v>
      </c>
      <c r="N158" t="s">
        <v>3809</v>
      </c>
      <c r="O158">
        <v>258</v>
      </c>
      <c r="R158" s="2">
        <v>45749</v>
      </c>
      <c r="T158">
        <v>4</v>
      </c>
      <c r="U158" s="3">
        <v>1032</v>
      </c>
      <c r="V158" t="s">
        <v>65</v>
      </c>
      <c r="W158">
        <v>112887410001</v>
      </c>
      <c r="X158">
        <v>0</v>
      </c>
      <c r="Y158" s="3">
        <v>1030</v>
      </c>
      <c r="Z158">
        <v>2</v>
      </c>
      <c r="AA158">
        <v>0</v>
      </c>
      <c r="AB158">
        <v>0</v>
      </c>
      <c r="AC158">
        <v>0</v>
      </c>
      <c r="AF158">
        <v>0</v>
      </c>
      <c r="AO158">
        <v>11288741</v>
      </c>
      <c r="AP158" t="s">
        <v>571</v>
      </c>
      <c r="AR158">
        <v>0</v>
      </c>
      <c r="AS158">
        <v>0</v>
      </c>
      <c r="AT158">
        <v>0</v>
      </c>
      <c r="AU158">
        <v>0</v>
      </c>
      <c r="AV158">
        <v>0</v>
      </c>
      <c r="AW158">
        <v>0</v>
      </c>
      <c r="BA158" t="s">
        <v>63</v>
      </c>
      <c r="BB158" t="s">
        <v>4490</v>
      </c>
      <c r="BC158">
        <v>0</v>
      </c>
      <c r="BE158" t="s">
        <v>571</v>
      </c>
      <c r="BH158" t="s">
        <v>572</v>
      </c>
    </row>
    <row r="159" spans="1:60" x14ac:dyDescent="0.35">
      <c r="A159" t="s">
        <v>573</v>
      </c>
      <c r="B159">
        <v>10000</v>
      </c>
      <c r="C159">
        <v>10000</v>
      </c>
      <c r="D159" s="2">
        <v>45749</v>
      </c>
      <c r="E159" t="s">
        <v>59</v>
      </c>
      <c r="F159" t="s">
        <v>569</v>
      </c>
      <c r="G159" t="s">
        <v>570</v>
      </c>
      <c r="I159">
        <v>1</v>
      </c>
      <c r="J159" t="s">
        <v>183</v>
      </c>
      <c r="K159">
        <v>46</v>
      </c>
      <c r="L159" t="s">
        <v>6049</v>
      </c>
      <c r="M159" t="s">
        <v>231</v>
      </c>
      <c r="N159" t="s">
        <v>3809</v>
      </c>
      <c r="O159">
        <v>258</v>
      </c>
      <c r="R159" s="2">
        <v>45749</v>
      </c>
      <c r="T159">
        <v>4</v>
      </c>
      <c r="U159" s="3">
        <v>1032</v>
      </c>
      <c r="V159" t="s">
        <v>65</v>
      </c>
      <c r="W159">
        <v>112887410001</v>
      </c>
      <c r="X159">
        <v>0</v>
      </c>
      <c r="Y159" s="3">
        <v>1030</v>
      </c>
      <c r="Z159">
        <v>2</v>
      </c>
      <c r="AA159">
        <v>0</v>
      </c>
      <c r="AB159">
        <v>0</v>
      </c>
      <c r="AC159">
        <v>0</v>
      </c>
      <c r="AF159">
        <v>0</v>
      </c>
      <c r="AO159">
        <v>11288741</v>
      </c>
      <c r="AP159" t="s">
        <v>571</v>
      </c>
      <c r="AR159">
        <v>0</v>
      </c>
      <c r="AS159">
        <v>0</v>
      </c>
      <c r="AT159">
        <v>0</v>
      </c>
      <c r="AU159">
        <v>0</v>
      </c>
      <c r="AV159">
        <v>0</v>
      </c>
      <c r="AW159">
        <v>0</v>
      </c>
      <c r="BA159" t="s">
        <v>63</v>
      </c>
      <c r="BB159" t="s">
        <v>4491</v>
      </c>
      <c r="BC159">
        <v>0</v>
      </c>
      <c r="BE159" t="s">
        <v>571</v>
      </c>
      <c r="BH159" t="s">
        <v>574</v>
      </c>
    </row>
    <row r="160" spans="1:60" x14ac:dyDescent="0.35">
      <c r="A160" t="s">
        <v>575</v>
      </c>
      <c r="B160">
        <v>10000</v>
      </c>
      <c r="C160">
        <v>10000</v>
      </c>
      <c r="D160" s="2">
        <v>45749</v>
      </c>
      <c r="E160" t="s">
        <v>59</v>
      </c>
      <c r="F160" t="s">
        <v>576</v>
      </c>
      <c r="G160" t="s">
        <v>570</v>
      </c>
      <c r="I160">
        <v>1</v>
      </c>
      <c r="J160" t="s">
        <v>183</v>
      </c>
      <c r="K160">
        <v>46</v>
      </c>
      <c r="L160" t="s">
        <v>6049</v>
      </c>
      <c r="M160" t="s">
        <v>231</v>
      </c>
      <c r="N160" t="s">
        <v>3809</v>
      </c>
      <c r="O160">
        <v>258</v>
      </c>
      <c r="R160" s="2">
        <v>45749</v>
      </c>
      <c r="T160">
        <v>4</v>
      </c>
      <c r="U160" s="3">
        <v>1032</v>
      </c>
      <c r="V160" t="s">
        <v>65</v>
      </c>
      <c r="W160">
        <v>112887830001</v>
      </c>
      <c r="X160">
        <v>0</v>
      </c>
      <c r="Y160" s="3">
        <v>1030</v>
      </c>
      <c r="Z160">
        <v>2</v>
      </c>
      <c r="AA160">
        <v>0</v>
      </c>
      <c r="AB160">
        <v>0</v>
      </c>
      <c r="AC160">
        <v>0</v>
      </c>
      <c r="AF160">
        <v>0</v>
      </c>
      <c r="AO160">
        <v>11288783</v>
      </c>
      <c r="AP160" t="s">
        <v>571</v>
      </c>
      <c r="AR160">
        <v>0</v>
      </c>
      <c r="AS160">
        <v>0</v>
      </c>
      <c r="AT160">
        <v>0</v>
      </c>
      <c r="AU160">
        <v>0</v>
      </c>
      <c r="AV160">
        <v>0</v>
      </c>
      <c r="AW160">
        <v>0</v>
      </c>
      <c r="BA160" t="s">
        <v>63</v>
      </c>
      <c r="BB160" t="s">
        <v>4492</v>
      </c>
      <c r="BC160">
        <v>0</v>
      </c>
      <c r="BE160" t="s">
        <v>571</v>
      </c>
      <c r="BH160" t="s">
        <v>577</v>
      </c>
    </row>
    <row r="161" spans="1:60" x14ac:dyDescent="0.35">
      <c r="A161" t="s">
        <v>149</v>
      </c>
      <c r="B161">
        <v>10000</v>
      </c>
      <c r="C161">
        <v>20000</v>
      </c>
      <c r="D161" s="2">
        <v>45754</v>
      </c>
      <c r="E161" t="s">
        <v>59</v>
      </c>
      <c r="F161" t="s">
        <v>150</v>
      </c>
      <c r="G161" t="s">
        <v>151</v>
      </c>
      <c r="I161">
        <v>1</v>
      </c>
      <c r="J161" t="s">
        <v>183</v>
      </c>
      <c r="K161">
        <v>73</v>
      </c>
      <c r="L161" t="s">
        <v>6042</v>
      </c>
      <c r="M161" t="s">
        <v>184</v>
      </c>
      <c r="N161" t="s">
        <v>3845</v>
      </c>
      <c r="O161" s="3">
        <v>65271</v>
      </c>
      <c r="R161" s="2">
        <v>45749</v>
      </c>
      <c r="T161">
        <v>12</v>
      </c>
      <c r="U161" s="3">
        <v>783252</v>
      </c>
      <c r="V161" t="s">
        <v>65</v>
      </c>
      <c r="W161" t="s">
        <v>154</v>
      </c>
      <c r="X161">
        <v>0</v>
      </c>
      <c r="Y161" s="3">
        <v>814353</v>
      </c>
      <c r="Z161" s="3">
        <v>-31101</v>
      </c>
      <c r="AA161">
        <v>0</v>
      </c>
      <c r="AB161">
        <v>0</v>
      </c>
      <c r="AC161">
        <v>0</v>
      </c>
      <c r="AF161">
        <v>0</v>
      </c>
      <c r="AO161" t="s">
        <v>155</v>
      </c>
      <c r="AP161" t="s">
        <v>68</v>
      </c>
      <c r="AR161">
        <v>0</v>
      </c>
      <c r="AS161">
        <v>0</v>
      </c>
      <c r="AT161">
        <v>0</v>
      </c>
      <c r="AU161">
        <v>0</v>
      </c>
      <c r="AV161">
        <v>0</v>
      </c>
      <c r="AW161">
        <v>0</v>
      </c>
      <c r="BA161" t="s">
        <v>63</v>
      </c>
      <c r="BB161" t="s">
        <v>4459</v>
      </c>
      <c r="BC161">
        <v>0</v>
      </c>
      <c r="BE161" t="s">
        <v>68</v>
      </c>
      <c r="BH161" t="s">
        <v>156</v>
      </c>
    </row>
    <row r="162" spans="1:60" x14ac:dyDescent="0.35">
      <c r="A162" t="s">
        <v>431</v>
      </c>
      <c r="B162">
        <v>10000</v>
      </c>
      <c r="C162">
        <v>30000</v>
      </c>
      <c r="D162" s="2">
        <v>45750</v>
      </c>
      <c r="E162" t="s">
        <v>59</v>
      </c>
      <c r="F162" t="s">
        <v>432</v>
      </c>
      <c r="G162">
        <v>59470</v>
      </c>
      <c r="I162">
        <v>2</v>
      </c>
      <c r="J162" t="s">
        <v>183</v>
      </c>
      <c r="K162">
        <v>96</v>
      </c>
      <c r="L162" t="s">
        <v>6060</v>
      </c>
      <c r="M162" t="s">
        <v>805</v>
      </c>
      <c r="N162" t="s">
        <v>3865</v>
      </c>
      <c r="O162" s="3">
        <v>30625</v>
      </c>
      <c r="R162" s="2">
        <v>45749</v>
      </c>
      <c r="T162">
        <v>6</v>
      </c>
      <c r="U162" s="3">
        <v>183750</v>
      </c>
      <c r="V162" t="s">
        <v>65</v>
      </c>
      <c r="W162" t="s">
        <v>434</v>
      </c>
      <c r="X162">
        <v>0</v>
      </c>
      <c r="Y162" s="3">
        <v>183750</v>
      </c>
      <c r="Z162">
        <v>0</v>
      </c>
      <c r="AA162">
        <v>0</v>
      </c>
      <c r="AB162">
        <v>0</v>
      </c>
      <c r="AC162">
        <v>0</v>
      </c>
      <c r="AF162">
        <v>0</v>
      </c>
      <c r="AO162" t="s">
        <v>435</v>
      </c>
      <c r="AP162" t="s">
        <v>68</v>
      </c>
      <c r="AR162">
        <v>0</v>
      </c>
      <c r="AS162">
        <v>0</v>
      </c>
      <c r="AT162">
        <v>0</v>
      </c>
      <c r="AU162">
        <v>0</v>
      </c>
      <c r="AV162">
        <v>0</v>
      </c>
      <c r="AW162">
        <v>0</v>
      </c>
      <c r="BA162" t="s">
        <v>63</v>
      </c>
      <c r="BB162" t="s">
        <v>436</v>
      </c>
      <c r="BC162">
        <v>0</v>
      </c>
      <c r="BE162" t="s">
        <v>68</v>
      </c>
      <c r="BH162" t="s">
        <v>156</v>
      </c>
    </row>
    <row r="163" spans="1:60" x14ac:dyDescent="0.35">
      <c r="A163" t="s">
        <v>157</v>
      </c>
      <c r="B163">
        <v>10000</v>
      </c>
      <c r="C163">
        <v>30000</v>
      </c>
      <c r="D163" s="2">
        <v>45749</v>
      </c>
      <c r="E163" t="s">
        <v>59</v>
      </c>
      <c r="F163" t="s">
        <v>158</v>
      </c>
      <c r="G163" t="s">
        <v>159</v>
      </c>
      <c r="I163">
        <v>2</v>
      </c>
      <c r="J163" t="s">
        <v>183</v>
      </c>
      <c r="K163">
        <v>71</v>
      </c>
      <c r="L163" t="s">
        <v>6057</v>
      </c>
      <c r="M163" t="s">
        <v>368</v>
      </c>
      <c r="N163" t="s">
        <v>3857</v>
      </c>
      <c r="O163" s="3">
        <v>1250</v>
      </c>
      <c r="R163" s="2">
        <v>45749</v>
      </c>
      <c r="T163">
        <v>4</v>
      </c>
      <c r="U163" s="3">
        <v>5000</v>
      </c>
      <c r="V163" t="s">
        <v>65</v>
      </c>
      <c r="W163">
        <v>86090840001</v>
      </c>
      <c r="X163">
        <v>0</v>
      </c>
      <c r="Y163" s="3">
        <v>5000</v>
      </c>
      <c r="Z163">
        <v>0</v>
      </c>
      <c r="AA163">
        <v>0</v>
      </c>
      <c r="AB163">
        <v>0</v>
      </c>
      <c r="AC163">
        <v>0</v>
      </c>
      <c r="AF163">
        <v>0</v>
      </c>
      <c r="AO163">
        <v>8609084</v>
      </c>
      <c r="AP163" t="s">
        <v>162</v>
      </c>
      <c r="AR163">
        <v>0</v>
      </c>
      <c r="AS163">
        <v>0</v>
      </c>
      <c r="AT163">
        <v>0</v>
      </c>
      <c r="AU163">
        <v>0</v>
      </c>
      <c r="AV163">
        <v>0</v>
      </c>
      <c r="AW163">
        <v>0</v>
      </c>
      <c r="BA163" t="s">
        <v>63</v>
      </c>
      <c r="BB163" t="s">
        <v>4460</v>
      </c>
      <c r="BC163">
        <v>0</v>
      </c>
      <c r="BE163" t="s">
        <v>162</v>
      </c>
      <c r="BH163" t="s">
        <v>163</v>
      </c>
    </row>
    <row r="164" spans="1:60" x14ac:dyDescent="0.35">
      <c r="A164" t="s">
        <v>164</v>
      </c>
      <c r="B164">
        <v>10000</v>
      </c>
      <c r="C164">
        <v>20000</v>
      </c>
      <c r="D164" s="2">
        <v>45749</v>
      </c>
      <c r="E164" t="s">
        <v>59</v>
      </c>
      <c r="F164" t="s">
        <v>158</v>
      </c>
      <c r="G164" t="s">
        <v>159</v>
      </c>
      <c r="I164">
        <v>2</v>
      </c>
      <c r="J164" t="s">
        <v>183</v>
      </c>
      <c r="K164">
        <v>71</v>
      </c>
      <c r="L164" t="s">
        <v>6057</v>
      </c>
      <c r="M164" t="s">
        <v>368</v>
      </c>
      <c r="N164" t="s">
        <v>3857</v>
      </c>
      <c r="O164" s="3">
        <v>1250</v>
      </c>
      <c r="R164" s="2">
        <v>45749</v>
      </c>
      <c r="T164">
        <v>4</v>
      </c>
      <c r="U164" s="3">
        <v>5000</v>
      </c>
      <c r="V164" t="s">
        <v>65</v>
      </c>
      <c r="W164">
        <v>86090860001</v>
      </c>
      <c r="X164">
        <v>0</v>
      </c>
      <c r="Y164" s="3">
        <v>5000</v>
      </c>
      <c r="Z164">
        <v>0</v>
      </c>
      <c r="AA164">
        <v>0</v>
      </c>
      <c r="AB164">
        <v>0</v>
      </c>
      <c r="AC164">
        <v>0</v>
      </c>
      <c r="AF164">
        <v>0</v>
      </c>
      <c r="AO164">
        <v>8609086</v>
      </c>
      <c r="AP164" t="s">
        <v>162</v>
      </c>
      <c r="AR164">
        <v>0</v>
      </c>
      <c r="AS164">
        <v>0</v>
      </c>
      <c r="AT164">
        <v>0</v>
      </c>
      <c r="AU164">
        <v>0</v>
      </c>
      <c r="AV164">
        <v>0</v>
      </c>
      <c r="AW164">
        <v>0</v>
      </c>
      <c r="BA164" t="s">
        <v>63</v>
      </c>
      <c r="BB164" t="s">
        <v>4461</v>
      </c>
      <c r="BC164">
        <v>0</v>
      </c>
      <c r="BE164" t="s">
        <v>162</v>
      </c>
      <c r="BH164" t="s">
        <v>163</v>
      </c>
    </row>
    <row r="165" spans="1:60" x14ac:dyDescent="0.35">
      <c r="A165" t="s">
        <v>578</v>
      </c>
      <c r="B165">
        <v>10000</v>
      </c>
      <c r="C165">
        <v>10000</v>
      </c>
      <c r="D165" s="2">
        <v>45751</v>
      </c>
      <c r="E165" t="s">
        <v>59</v>
      </c>
      <c r="F165" s="4">
        <v>0.48287037037037039</v>
      </c>
      <c r="G165" t="s">
        <v>159</v>
      </c>
      <c r="I165">
        <v>1</v>
      </c>
      <c r="J165" t="s">
        <v>183</v>
      </c>
      <c r="K165">
        <v>72</v>
      </c>
      <c r="L165" t="s">
        <v>6056</v>
      </c>
      <c r="M165" t="s">
        <v>161</v>
      </c>
      <c r="N165" t="s">
        <v>3853</v>
      </c>
      <c r="O165" s="3">
        <v>3834</v>
      </c>
      <c r="R165" s="2">
        <v>45749</v>
      </c>
      <c r="T165">
        <v>6</v>
      </c>
      <c r="U165" s="3">
        <v>23004</v>
      </c>
      <c r="V165" t="s">
        <v>65</v>
      </c>
      <c r="W165">
        <v>86090880001</v>
      </c>
      <c r="X165">
        <v>0</v>
      </c>
      <c r="Y165" s="3">
        <v>18000</v>
      </c>
      <c r="Z165" s="3">
        <v>5004</v>
      </c>
      <c r="AA165">
        <v>0</v>
      </c>
      <c r="AB165">
        <v>0</v>
      </c>
      <c r="AC165">
        <v>0</v>
      </c>
      <c r="AF165">
        <v>0</v>
      </c>
      <c r="AO165">
        <v>8609088</v>
      </c>
      <c r="AP165" t="s">
        <v>162</v>
      </c>
      <c r="AR165">
        <v>0</v>
      </c>
      <c r="AS165">
        <v>0</v>
      </c>
      <c r="AT165">
        <v>0</v>
      </c>
      <c r="AU165">
        <v>0</v>
      </c>
      <c r="AV165">
        <v>0</v>
      </c>
      <c r="AW165">
        <v>0</v>
      </c>
      <c r="BA165" t="s">
        <v>63</v>
      </c>
      <c r="BB165" t="s">
        <v>4493</v>
      </c>
      <c r="BC165">
        <v>0</v>
      </c>
      <c r="BE165" t="s">
        <v>162</v>
      </c>
      <c r="BH165" t="s">
        <v>163</v>
      </c>
    </row>
    <row r="166" spans="1:60" x14ac:dyDescent="0.35">
      <c r="A166" t="s">
        <v>580</v>
      </c>
      <c r="B166">
        <v>10000</v>
      </c>
      <c r="C166">
        <v>10000</v>
      </c>
      <c r="D166" s="2">
        <v>45750</v>
      </c>
      <c r="E166" t="s">
        <v>59</v>
      </c>
      <c r="F166" t="s">
        <v>581</v>
      </c>
      <c r="G166" t="s">
        <v>159</v>
      </c>
      <c r="I166">
        <v>1</v>
      </c>
      <c r="J166" t="s">
        <v>183</v>
      </c>
      <c r="K166">
        <v>72</v>
      </c>
      <c r="L166" t="s">
        <v>6056</v>
      </c>
      <c r="M166" t="s">
        <v>161</v>
      </c>
      <c r="N166" t="s">
        <v>3853</v>
      </c>
      <c r="O166" s="3">
        <v>2334</v>
      </c>
      <c r="R166" s="2">
        <v>45749</v>
      </c>
      <c r="T166">
        <v>6</v>
      </c>
      <c r="U166" s="3">
        <v>14004</v>
      </c>
      <c r="V166" t="s">
        <v>65</v>
      </c>
      <c r="W166">
        <v>86090890001</v>
      </c>
      <c r="X166">
        <v>0</v>
      </c>
      <c r="Y166" s="3">
        <v>10000</v>
      </c>
      <c r="Z166" s="3">
        <v>4004</v>
      </c>
      <c r="AA166">
        <v>0</v>
      </c>
      <c r="AB166">
        <v>0</v>
      </c>
      <c r="AC166">
        <v>0</v>
      </c>
      <c r="AF166">
        <v>0</v>
      </c>
      <c r="AO166">
        <v>8609089</v>
      </c>
      <c r="AP166" t="s">
        <v>162</v>
      </c>
      <c r="AR166">
        <v>0</v>
      </c>
      <c r="AS166">
        <v>0</v>
      </c>
      <c r="AT166">
        <v>0</v>
      </c>
      <c r="AU166">
        <v>0</v>
      </c>
      <c r="AV166">
        <v>0</v>
      </c>
      <c r="AW166">
        <v>0</v>
      </c>
      <c r="BA166" t="s">
        <v>63</v>
      </c>
      <c r="BB166" t="s">
        <v>4494</v>
      </c>
      <c r="BC166">
        <v>0</v>
      </c>
      <c r="BE166" t="s">
        <v>162</v>
      </c>
      <c r="BH166" t="s">
        <v>163</v>
      </c>
    </row>
    <row r="167" spans="1:60" x14ac:dyDescent="0.35">
      <c r="A167" t="s">
        <v>580</v>
      </c>
      <c r="B167">
        <v>10000</v>
      </c>
      <c r="C167">
        <v>20000</v>
      </c>
      <c r="D167" s="2">
        <v>45750</v>
      </c>
      <c r="E167" t="s">
        <v>59</v>
      </c>
      <c r="F167" t="s">
        <v>581</v>
      </c>
      <c r="G167" t="s">
        <v>159</v>
      </c>
      <c r="I167">
        <v>2</v>
      </c>
      <c r="J167" t="s">
        <v>183</v>
      </c>
      <c r="K167">
        <v>71</v>
      </c>
      <c r="L167" t="s">
        <v>6057</v>
      </c>
      <c r="M167" t="s">
        <v>368</v>
      </c>
      <c r="N167" t="s">
        <v>3857</v>
      </c>
      <c r="O167" s="3">
        <v>1667</v>
      </c>
      <c r="R167" s="2">
        <v>45749</v>
      </c>
      <c r="T167">
        <v>6</v>
      </c>
      <c r="U167" s="3">
        <v>10002</v>
      </c>
      <c r="V167" t="s">
        <v>65</v>
      </c>
      <c r="W167">
        <v>86090890001</v>
      </c>
      <c r="X167">
        <v>0</v>
      </c>
      <c r="Y167" s="3">
        <v>10000</v>
      </c>
      <c r="Z167">
        <v>2</v>
      </c>
      <c r="AA167">
        <v>0</v>
      </c>
      <c r="AB167">
        <v>0</v>
      </c>
      <c r="AC167">
        <v>0</v>
      </c>
      <c r="AF167">
        <v>0</v>
      </c>
      <c r="AO167">
        <v>8609089</v>
      </c>
      <c r="AP167" t="s">
        <v>162</v>
      </c>
      <c r="AR167">
        <v>0</v>
      </c>
      <c r="AS167">
        <v>0</v>
      </c>
      <c r="AT167">
        <v>0</v>
      </c>
      <c r="AU167">
        <v>0</v>
      </c>
      <c r="AV167">
        <v>0</v>
      </c>
      <c r="AW167">
        <v>0</v>
      </c>
      <c r="BA167" t="s">
        <v>63</v>
      </c>
      <c r="BB167" t="s">
        <v>4494</v>
      </c>
      <c r="BC167">
        <v>0</v>
      </c>
      <c r="BE167" t="s">
        <v>162</v>
      </c>
      <c r="BH167" t="s">
        <v>163</v>
      </c>
    </row>
    <row r="168" spans="1:60" x14ac:dyDescent="0.35">
      <c r="A168" t="s">
        <v>582</v>
      </c>
      <c r="B168">
        <v>10000</v>
      </c>
      <c r="C168">
        <v>10000</v>
      </c>
      <c r="D168" s="2">
        <v>45751</v>
      </c>
      <c r="E168" t="s">
        <v>59</v>
      </c>
      <c r="F168" t="s">
        <v>583</v>
      </c>
      <c r="G168" t="s">
        <v>167</v>
      </c>
      <c r="I168">
        <v>1</v>
      </c>
      <c r="J168" t="s">
        <v>183</v>
      </c>
      <c r="K168">
        <v>63</v>
      </c>
      <c r="L168" t="s">
        <v>6051</v>
      </c>
      <c r="M168" t="s">
        <v>136</v>
      </c>
      <c r="N168" t="s">
        <v>3850</v>
      </c>
      <c r="O168" s="3">
        <v>1334</v>
      </c>
      <c r="R168" s="2">
        <v>45749</v>
      </c>
      <c r="T168">
        <v>30</v>
      </c>
      <c r="U168" s="3">
        <v>40020</v>
      </c>
      <c r="V168" t="s">
        <v>65</v>
      </c>
      <c r="W168" t="s">
        <v>584</v>
      </c>
      <c r="X168">
        <v>0</v>
      </c>
      <c r="Y168" s="3">
        <v>40000</v>
      </c>
      <c r="Z168">
        <v>20</v>
      </c>
      <c r="AA168">
        <v>0</v>
      </c>
      <c r="AB168">
        <v>0</v>
      </c>
      <c r="AC168">
        <v>0</v>
      </c>
      <c r="AF168">
        <v>0</v>
      </c>
      <c r="AO168" t="s">
        <v>585</v>
      </c>
      <c r="AP168" t="s">
        <v>170</v>
      </c>
      <c r="AR168">
        <v>0</v>
      </c>
      <c r="AS168">
        <v>0</v>
      </c>
      <c r="AT168">
        <v>0</v>
      </c>
      <c r="AU168">
        <v>0</v>
      </c>
      <c r="AV168">
        <v>0</v>
      </c>
      <c r="AW168">
        <v>0</v>
      </c>
      <c r="BA168" t="s">
        <v>63</v>
      </c>
      <c r="BB168" t="s">
        <v>4495</v>
      </c>
      <c r="BC168">
        <v>0</v>
      </c>
      <c r="BE168" t="s">
        <v>170</v>
      </c>
      <c r="BH168" t="s">
        <v>586</v>
      </c>
    </row>
    <row r="169" spans="1:60" x14ac:dyDescent="0.35">
      <c r="A169" t="s">
        <v>587</v>
      </c>
      <c r="B169">
        <v>10000</v>
      </c>
      <c r="C169">
        <v>10000</v>
      </c>
      <c r="D169" s="2">
        <v>45749</v>
      </c>
      <c r="E169" t="s">
        <v>59</v>
      </c>
      <c r="F169" t="s">
        <v>588</v>
      </c>
      <c r="G169" t="s">
        <v>589</v>
      </c>
      <c r="I169">
        <v>1</v>
      </c>
      <c r="J169" t="s">
        <v>183</v>
      </c>
      <c r="K169">
        <v>61</v>
      </c>
      <c r="L169" t="s">
        <v>6046</v>
      </c>
      <c r="M169" t="s">
        <v>209</v>
      </c>
      <c r="N169" t="s">
        <v>3802</v>
      </c>
      <c r="O169" s="3">
        <v>2000</v>
      </c>
      <c r="R169" s="2">
        <v>45749</v>
      </c>
      <c r="T169">
        <v>5</v>
      </c>
      <c r="U169" s="3">
        <v>10000</v>
      </c>
      <c r="V169" t="s">
        <v>65</v>
      </c>
      <c r="W169" t="s">
        <v>590</v>
      </c>
      <c r="X169">
        <v>0</v>
      </c>
      <c r="Y169" s="3">
        <v>10000</v>
      </c>
      <c r="Z169">
        <v>0</v>
      </c>
      <c r="AA169">
        <v>0</v>
      </c>
      <c r="AB169">
        <v>0</v>
      </c>
      <c r="AC169">
        <v>0</v>
      </c>
      <c r="AF169">
        <v>0</v>
      </c>
      <c r="AO169" t="s">
        <v>591</v>
      </c>
      <c r="AP169" t="s">
        <v>592</v>
      </c>
      <c r="AR169">
        <v>0</v>
      </c>
      <c r="AS169">
        <v>0</v>
      </c>
      <c r="AT169">
        <v>0</v>
      </c>
      <c r="AU169">
        <v>0</v>
      </c>
      <c r="AV169">
        <v>0</v>
      </c>
      <c r="AW169">
        <v>0</v>
      </c>
      <c r="BA169" t="s">
        <v>63</v>
      </c>
      <c r="BB169" t="s">
        <v>4496</v>
      </c>
      <c r="BC169">
        <v>0</v>
      </c>
      <c r="BE169" t="s">
        <v>592</v>
      </c>
      <c r="BH169" t="s">
        <v>593</v>
      </c>
    </row>
    <row r="170" spans="1:60" x14ac:dyDescent="0.35">
      <c r="A170" t="s">
        <v>594</v>
      </c>
      <c r="B170">
        <v>10000</v>
      </c>
      <c r="C170">
        <v>10000</v>
      </c>
      <c r="D170" s="2">
        <v>45755</v>
      </c>
      <c r="E170" t="s">
        <v>59</v>
      </c>
      <c r="F170" t="s">
        <v>595</v>
      </c>
      <c r="G170" t="s">
        <v>596</v>
      </c>
      <c r="I170">
        <v>1</v>
      </c>
      <c r="J170" t="s">
        <v>183</v>
      </c>
      <c r="K170">
        <v>88</v>
      </c>
      <c r="L170" t="s">
        <v>6058</v>
      </c>
      <c r="M170" t="s">
        <v>144</v>
      </c>
      <c r="N170" t="s">
        <v>3855</v>
      </c>
      <c r="O170" s="3">
        <v>1300</v>
      </c>
      <c r="R170" s="2">
        <v>45749</v>
      </c>
      <c r="T170">
        <v>1</v>
      </c>
      <c r="U170" s="3">
        <v>1300</v>
      </c>
      <c r="V170" t="s">
        <v>65</v>
      </c>
      <c r="W170" t="s">
        <v>597</v>
      </c>
      <c r="X170">
        <v>0</v>
      </c>
      <c r="Y170" s="3">
        <v>1000</v>
      </c>
      <c r="Z170">
        <v>300</v>
      </c>
      <c r="AA170">
        <v>0</v>
      </c>
      <c r="AB170">
        <v>0</v>
      </c>
      <c r="AC170">
        <v>0</v>
      </c>
      <c r="AF170">
        <v>0</v>
      </c>
      <c r="AO170" t="s">
        <v>598</v>
      </c>
      <c r="AP170" t="s">
        <v>599</v>
      </c>
      <c r="AR170">
        <v>0</v>
      </c>
      <c r="AS170">
        <v>0</v>
      </c>
      <c r="AT170">
        <v>0</v>
      </c>
      <c r="AU170">
        <v>0</v>
      </c>
      <c r="AV170">
        <v>0</v>
      </c>
      <c r="AW170">
        <v>0</v>
      </c>
      <c r="BA170" t="s">
        <v>63</v>
      </c>
      <c r="BB170" t="s">
        <v>4497</v>
      </c>
      <c r="BC170">
        <v>0</v>
      </c>
      <c r="BE170" t="s">
        <v>599</v>
      </c>
      <c r="BH170" t="s">
        <v>600</v>
      </c>
    </row>
    <row r="171" spans="1:60" x14ac:dyDescent="0.35">
      <c r="A171" t="s">
        <v>601</v>
      </c>
      <c r="B171">
        <v>10000</v>
      </c>
      <c r="C171">
        <v>10000</v>
      </c>
      <c r="D171" s="2">
        <v>45755</v>
      </c>
      <c r="E171" t="s">
        <v>59</v>
      </c>
      <c r="F171" t="s">
        <v>602</v>
      </c>
      <c r="G171" t="s">
        <v>603</v>
      </c>
      <c r="I171">
        <v>1</v>
      </c>
      <c r="J171" t="s">
        <v>183</v>
      </c>
      <c r="K171">
        <v>88</v>
      </c>
      <c r="L171" t="s">
        <v>6058</v>
      </c>
      <c r="M171" t="s">
        <v>144</v>
      </c>
      <c r="N171" t="s">
        <v>3855</v>
      </c>
      <c r="O171" s="3">
        <v>1500</v>
      </c>
      <c r="R171" s="2">
        <v>45749</v>
      </c>
      <c r="T171">
        <v>1</v>
      </c>
      <c r="U171" s="3">
        <v>1500</v>
      </c>
      <c r="V171" t="s">
        <v>65</v>
      </c>
      <c r="W171" t="s">
        <v>604</v>
      </c>
      <c r="X171">
        <v>0</v>
      </c>
      <c r="Y171" s="3">
        <v>1000</v>
      </c>
      <c r="Z171">
        <v>500</v>
      </c>
      <c r="AA171">
        <v>0</v>
      </c>
      <c r="AB171">
        <v>0</v>
      </c>
      <c r="AC171">
        <v>0</v>
      </c>
      <c r="AF171">
        <v>0</v>
      </c>
      <c r="AO171" t="s">
        <v>605</v>
      </c>
      <c r="AP171" t="s">
        <v>599</v>
      </c>
      <c r="AR171">
        <v>0</v>
      </c>
      <c r="AS171">
        <v>0</v>
      </c>
      <c r="AT171">
        <v>0</v>
      </c>
      <c r="AU171">
        <v>0</v>
      </c>
      <c r="AV171">
        <v>0</v>
      </c>
      <c r="AW171">
        <v>0</v>
      </c>
      <c r="BA171" t="s">
        <v>63</v>
      </c>
      <c r="BB171" t="s">
        <v>4498</v>
      </c>
      <c r="BC171">
        <v>0</v>
      </c>
      <c r="BE171" t="s">
        <v>599</v>
      </c>
      <c r="BH171" t="s">
        <v>600</v>
      </c>
    </row>
    <row r="172" spans="1:60" x14ac:dyDescent="0.35">
      <c r="A172" t="s">
        <v>606</v>
      </c>
      <c r="B172">
        <v>10000</v>
      </c>
      <c r="C172">
        <v>10000</v>
      </c>
      <c r="D172" s="2">
        <v>45750</v>
      </c>
      <c r="E172" t="s">
        <v>59</v>
      </c>
      <c r="F172" s="4">
        <v>0.42402777777777778</v>
      </c>
      <c r="G172" t="s">
        <v>607</v>
      </c>
      <c r="I172">
        <v>1</v>
      </c>
      <c r="J172" t="s">
        <v>183</v>
      </c>
      <c r="K172">
        <v>79</v>
      </c>
      <c r="L172" t="s">
        <v>6076</v>
      </c>
      <c r="M172" t="s">
        <v>92</v>
      </c>
      <c r="N172" t="s">
        <v>3828</v>
      </c>
      <c r="O172">
        <v>286</v>
      </c>
      <c r="R172" s="2">
        <v>45749</v>
      </c>
      <c r="T172">
        <v>245</v>
      </c>
      <c r="U172" s="3">
        <v>70070</v>
      </c>
      <c r="V172" t="s">
        <v>65</v>
      </c>
      <c r="W172" t="s">
        <v>609</v>
      </c>
      <c r="X172">
        <v>0</v>
      </c>
      <c r="Y172" s="3">
        <v>50000</v>
      </c>
      <c r="Z172" s="3">
        <v>20070</v>
      </c>
      <c r="AA172">
        <v>0</v>
      </c>
      <c r="AB172">
        <v>0</v>
      </c>
      <c r="AC172">
        <v>0</v>
      </c>
      <c r="AF172">
        <v>0</v>
      </c>
      <c r="AO172" t="s">
        <v>610</v>
      </c>
      <c r="AP172" t="s">
        <v>611</v>
      </c>
      <c r="AR172">
        <v>0</v>
      </c>
      <c r="AS172">
        <v>0</v>
      </c>
      <c r="AT172">
        <v>0</v>
      </c>
      <c r="AU172">
        <v>0</v>
      </c>
      <c r="AV172">
        <v>0</v>
      </c>
      <c r="AW172">
        <v>0</v>
      </c>
      <c r="BA172" t="s">
        <v>63</v>
      </c>
      <c r="BB172" t="s">
        <v>4499</v>
      </c>
      <c r="BC172">
        <v>0</v>
      </c>
      <c r="BE172" t="s">
        <v>611</v>
      </c>
      <c r="BH172" t="s">
        <v>612</v>
      </c>
    </row>
    <row r="173" spans="1:60" x14ac:dyDescent="0.35">
      <c r="A173" t="s">
        <v>814</v>
      </c>
      <c r="B173">
        <v>10000</v>
      </c>
      <c r="C173">
        <v>40000</v>
      </c>
      <c r="D173" s="2">
        <v>45751</v>
      </c>
      <c r="E173" t="s">
        <v>59</v>
      </c>
      <c r="F173" t="s">
        <v>815</v>
      </c>
      <c r="G173" t="s">
        <v>816</v>
      </c>
      <c r="H173" t="s">
        <v>470</v>
      </c>
      <c r="I173">
        <v>1</v>
      </c>
      <c r="J173" t="s">
        <v>63</v>
      </c>
      <c r="K173">
        <v>94</v>
      </c>
      <c r="L173" t="s">
        <v>6050</v>
      </c>
      <c r="M173" t="s">
        <v>81</v>
      </c>
      <c r="N173" t="s">
        <v>3825</v>
      </c>
      <c r="O173" s="3">
        <v>10000</v>
      </c>
      <c r="R173" s="2">
        <v>45750</v>
      </c>
      <c r="T173">
        <v>4</v>
      </c>
      <c r="U173" s="3">
        <v>40000</v>
      </c>
      <c r="V173" t="s">
        <v>65</v>
      </c>
      <c r="W173" t="s">
        <v>817</v>
      </c>
      <c r="X173">
        <v>0</v>
      </c>
      <c r="Y173">
        <v>0</v>
      </c>
      <c r="Z173">
        <v>0</v>
      </c>
      <c r="AA173">
        <v>0</v>
      </c>
      <c r="AB173">
        <v>0</v>
      </c>
      <c r="AC173">
        <v>0</v>
      </c>
      <c r="AF173">
        <v>0</v>
      </c>
      <c r="AJ173" t="s">
        <v>63</v>
      </c>
      <c r="AK173">
        <v>0</v>
      </c>
      <c r="AL173" t="s">
        <v>63</v>
      </c>
      <c r="AO173" t="s">
        <v>818</v>
      </c>
      <c r="AP173" t="s">
        <v>84</v>
      </c>
      <c r="AR173">
        <v>0</v>
      </c>
      <c r="AS173">
        <v>0</v>
      </c>
      <c r="AT173">
        <v>0</v>
      </c>
      <c r="AU173">
        <v>0</v>
      </c>
      <c r="AV173">
        <v>0</v>
      </c>
      <c r="AW173">
        <v>0</v>
      </c>
      <c r="BA173" t="s">
        <v>63</v>
      </c>
      <c r="BE173" t="s">
        <v>84</v>
      </c>
      <c r="BH173" t="s">
        <v>819</v>
      </c>
    </row>
    <row r="174" spans="1:60" x14ac:dyDescent="0.35">
      <c r="A174" t="s">
        <v>4155</v>
      </c>
      <c r="B174">
        <v>10000</v>
      </c>
      <c r="C174">
        <v>10000</v>
      </c>
      <c r="D174" s="2">
        <v>45777</v>
      </c>
      <c r="E174" t="s">
        <v>59</v>
      </c>
      <c r="F174" t="s">
        <v>4156</v>
      </c>
      <c r="G174" t="s">
        <v>4157</v>
      </c>
      <c r="H174" t="s">
        <v>4158</v>
      </c>
      <c r="I174">
        <v>1</v>
      </c>
      <c r="J174" t="s">
        <v>63</v>
      </c>
      <c r="K174">
        <v>88</v>
      </c>
      <c r="L174" t="s">
        <v>6058</v>
      </c>
      <c r="M174" t="s">
        <v>144</v>
      </c>
      <c r="N174" t="s">
        <v>3855</v>
      </c>
      <c r="O174" s="3">
        <v>1000</v>
      </c>
      <c r="R174" s="2">
        <v>45750</v>
      </c>
      <c r="T174">
        <v>1</v>
      </c>
      <c r="U174" s="3">
        <v>1000</v>
      </c>
      <c r="V174" t="s">
        <v>65</v>
      </c>
      <c r="W174" t="s">
        <v>4159</v>
      </c>
      <c r="X174">
        <v>0</v>
      </c>
      <c r="Y174">
        <v>0</v>
      </c>
      <c r="Z174">
        <v>0</v>
      </c>
      <c r="AA174">
        <v>0</v>
      </c>
      <c r="AB174">
        <v>0</v>
      </c>
      <c r="AC174">
        <v>0</v>
      </c>
      <c r="AF174">
        <v>0</v>
      </c>
      <c r="AJ174" t="s">
        <v>63</v>
      </c>
      <c r="AK174">
        <v>0</v>
      </c>
      <c r="AL174" t="s">
        <v>63</v>
      </c>
      <c r="AO174" t="s">
        <v>4160</v>
      </c>
      <c r="AP174" t="s">
        <v>282</v>
      </c>
      <c r="AR174">
        <v>0</v>
      </c>
      <c r="AS174">
        <v>0</v>
      </c>
      <c r="AT174">
        <v>0</v>
      </c>
      <c r="AU174">
        <v>0</v>
      </c>
      <c r="AV174">
        <v>0</v>
      </c>
      <c r="AW174">
        <v>0</v>
      </c>
      <c r="BA174" t="s">
        <v>63</v>
      </c>
      <c r="BE174" t="s">
        <v>282</v>
      </c>
      <c r="BH174" t="s">
        <v>4161</v>
      </c>
    </row>
    <row r="175" spans="1:60" x14ac:dyDescent="0.35">
      <c r="A175" t="s">
        <v>806</v>
      </c>
      <c r="B175">
        <v>10000</v>
      </c>
      <c r="C175">
        <v>10000</v>
      </c>
      <c r="D175" s="2">
        <v>45761</v>
      </c>
      <c r="E175" t="s">
        <v>59</v>
      </c>
      <c r="F175" t="s">
        <v>807</v>
      </c>
      <c r="G175" t="s">
        <v>808</v>
      </c>
      <c r="I175">
        <v>1</v>
      </c>
      <c r="J175" t="s">
        <v>183</v>
      </c>
      <c r="K175">
        <v>82</v>
      </c>
      <c r="L175" t="s">
        <v>6055</v>
      </c>
      <c r="M175" t="s">
        <v>352</v>
      </c>
      <c r="N175" t="s">
        <v>3798</v>
      </c>
      <c r="O175" s="3">
        <v>100000</v>
      </c>
      <c r="R175" s="2">
        <v>45750</v>
      </c>
      <c r="T175">
        <v>1</v>
      </c>
      <c r="U175" s="3">
        <v>100000</v>
      </c>
      <c r="V175" t="s">
        <v>65</v>
      </c>
      <c r="W175" t="s">
        <v>809</v>
      </c>
      <c r="X175">
        <v>0</v>
      </c>
      <c r="Y175" s="3">
        <v>100000</v>
      </c>
      <c r="Z175">
        <v>0</v>
      </c>
      <c r="AA175">
        <v>0</v>
      </c>
      <c r="AB175">
        <v>0</v>
      </c>
      <c r="AC175">
        <v>0</v>
      </c>
      <c r="AF175">
        <v>0</v>
      </c>
      <c r="AO175" t="s">
        <v>810</v>
      </c>
      <c r="AP175" t="s">
        <v>629</v>
      </c>
      <c r="AR175">
        <v>0</v>
      </c>
      <c r="AS175">
        <v>0</v>
      </c>
      <c r="AT175">
        <v>0</v>
      </c>
      <c r="AU175">
        <v>0</v>
      </c>
      <c r="AV175">
        <v>0</v>
      </c>
      <c r="AW175">
        <v>0</v>
      </c>
      <c r="BA175" t="s">
        <v>63</v>
      </c>
      <c r="BB175" t="s">
        <v>4500</v>
      </c>
      <c r="BC175">
        <v>0</v>
      </c>
      <c r="BE175" t="s">
        <v>629</v>
      </c>
      <c r="BH175" t="s">
        <v>811</v>
      </c>
    </row>
    <row r="176" spans="1:60" x14ac:dyDescent="0.35">
      <c r="A176" t="s">
        <v>444</v>
      </c>
      <c r="B176">
        <v>10000</v>
      </c>
      <c r="C176">
        <v>30000</v>
      </c>
      <c r="D176" s="2">
        <v>45758</v>
      </c>
      <c r="E176" t="s">
        <v>59</v>
      </c>
      <c r="F176" s="4">
        <v>0.46591435185185187</v>
      </c>
      <c r="G176" t="s">
        <v>445</v>
      </c>
      <c r="I176">
        <v>1</v>
      </c>
      <c r="J176" t="s">
        <v>183</v>
      </c>
      <c r="K176" s="7" t="s">
        <v>812</v>
      </c>
      <c r="L176" t="s">
        <v>6072</v>
      </c>
      <c r="M176" t="s">
        <v>813</v>
      </c>
      <c r="N176" t="s">
        <v>3824</v>
      </c>
      <c r="O176" s="3">
        <v>14334</v>
      </c>
      <c r="R176" s="2">
        <v>45750</v>
      </c>
      <c r="T176">
        <v>6</v>
      </c>
      <c r="U176" s="3">
        <v>86004</v>
      </c>
      <c r="V176" t="s">
        <v>65</v>
      </c>
      <c r="W176" t="s">
        <v>446</v>
      </c>
      <c r="X176">
        <v>0</v>
      </c>
      <c r="Y176" s="3">
        <v>80884</v>
      </c>
      <c r="Z176" s="3">
        <v>5120</v>
      </c>
      <c r="AA176">
        <v>0</v>
      </c>
      <c r="AB176">
        <v>0</v>
      </c>
      <c r="AC176">
        <v>0</v>
      </c>
      <c r="AF176">
        <v>0</v>
      </c>
      <c r="AO176" t="s">
        <v>447</v>
      </c>
      <c r="AP176" t="s">
        <v>448</v>
      </c>
      <c r="AR176">
        <v>0</v>
      </c>
      <c r="AS176">
        <v>0</v>
      </c>
      <c r="AT176">
        <v>0</v>
      </c>
      <c r="AU176">
        <v>0</v>
      </c>
      <c r="AV176">
        <v>0</v>
      </c>
      <c r="AW176">
        <v>0</v>
      </c>
      <c r="BA176" t="s">
        <v>63</v>
      </c>
      <c r="BB176" t="s">
        <v>4464</v>
      </c>
      <c r="BC176">
        <v>0</v>
      </c>
      <c r="BE176" t="s">
        <v>448</v>
      </c>
      <c r="BH176" t="s">
        <v>449</v>
      </c>
    </row>
    <row r="177" spans="1:60" x14ac:dyDescent="0.35">
      <c r="A177" t="s">
        <v>444</v>
      </c>
      <c r="B177">
        <v>10000</v>
      </c>
      <c r="C177">
        <v>50000</v>
      </c>
      <c r="D177" s="2">
        <v>45758</v>
      </c>
      <c r="E177" t="s">
        <v>59</v>
      </c>
      <c r="F177" s="4">
        <v>0.46591435185185187</v>
      </c>
      <c r="G177" t="s">
        <v>445</v>
      </c>
      <c r="I177">
        <v>2</v>
      </c>
      <c r="J177" t="s">
        <v>183</v>
      </c>
      <c r="K177">
        <v>76</v>
      </c>
      <c r="L177" t="s">
        <v>6065</v>
      </c>
      <c r="M177" t="s">
        <v>200</v>
      </c>
      <c r="N177" t="s">
        <v>3841</v>
      </c>
      <c r="O177" s="3">
        <v>97000</v>
      </c>
      <c r="R177" s="2">
        <v>45750</v>
      </c>
      <c r="T177">
        <v>2</v>
      </c>
      <c r="U177" s="3">
        <v>194000</v>
      </c>
      <c r="V177" t="s">
        <v>65</v>
      </c>
      <c r="W177" t="s">
        <v>446</v>
      </c>
      <c r="X177">
        <v>0</v>
      </c>
      <c r="Y177" s="3">
        <v>205500</v>
      </c>
      <c r="Z177" s="3">
        <v>-11500</v>
      </c>
      <c r="AA177">
        <v>0</v>
      </c>
      <c r="AB177">
        <v>0</v>
      </c>
      <c r="AC177">
        <v>0</v>
      </c>
      <c r="AF177">
        <v>0</v>
      </c>
      <c r="AO177" t="s">
        <v>447</v>
      </c>
      <c r="AP177" t="s">
        <v>448</v>
      </c>
      <c r="AR177">
        <v>0</v>
      </c>
      <c r="AS177">
        <v>0</v>
      </c>
      <c r="AT177">
        <v>0</v>
      </c>
      <c r="AU177">
        <v>0</v>
      </c>
      <c r="AV177">
        <v>0</v>
      </c>
      <c r="AW177">
        <v>0</v>
      </c>
      <c r="BA177" t="s">
        <v>63</v>
      </c>
      <c r="BB177" t="s">
        <v>4464</v>
      </c>
      <c r="BC177">
        <v>0</v>
      </c>
      <c r="BE177" t="s">
        <v>448</v>
      </c>
      <c r="BH177" t="s">
        <v>449</v>
      </c>
    </row>
    <row r="178" spans="1:60" x14ac:dyDescent="0.35">
      <c r="A178" t="s">
        <v>820</v>
      </c>
      <c r="B178">
        <v>10000</v>
      </c>
      <c r="C178">
        <v>10000</v>
      </c>
      <c r="D178" s="2">
        <v>45754</v>
      </c>
      <c r="E178" t="s">
        <v>116</v>
      </c>
      <c r="F178" t="s">
        <v>821</v>
      </c>
      <c r="G178" t="s">
        <v>822</v>
      </c>
      <c r="I178">
        <v>1</v>
      </c>
      <c r="J178" t="s">
        <v>183</v>
      </c>
      <c r="K178">
        <v>102</v>
      </c>
      <c r="L178" t="s">
        <v>6050</v>
      </c>
      <c r="M178" t="s">
        <v>664</v>
      </c>
      <c r="N178" t="s">
        <v>3846</v>
      </c>
      <c r="O178" s="3">
        <v>27000</v>
      </c>
      <c r="R178" s="2">
        <v>45750</v>
      </c>
      <c r="T178">
        <v>2</v>
      </c>
      <c r="U178" s="3">
        <v>54000</v>
      </c>
      <c r="V178" t="s">
        <v>65</v>
      </c>
      <c r="W178" t="s">
        <v>823</v>
      </c>
      <c r="X178">
        <v>0</v>
      </c>
      <c r="Y178" s="3">
        <v>54000</v>
      </c>
      <c r="Z178">
        <v>0</v>
      </c>
      <c r="AA178">
        <v>0</v>
      </c>
      <c r="AB178">
        <v>0</v>
      </c>
      <c r="AC178">
        <v>0</v>
      </c>
      <c r="AF178">
        <v>0</v>
      </c>
      <c r="AO178" t="s">
        <v>824</v>
      </c>
      <c r="AP178" t="s">
        <v>203</v>
      </c>
      <c r="AR178">
        <v>0</v>
      </c>
      <c r="AS178">
        <v>0</v>
      </c>
      <c r="AT178">
        <v>0</v>
      </c>
      <c r="AU178">
        <v>0</v>
      </c>
      <c r="AV178">
        <v>0</v>
      </c>
      <c r="AW178">
        <v>0</v>
      </c>
      <c r="BA178" t="s">
        <v>63</v>
      </c>
      <c r="BB178" t="s">
        <v>4501</v>
      </c>
      <c r="BC178">
        <v>0</v>
      </c>
      <c r="BE178" t="s">
        <v>203</v>
      </c>
      <c r="BH178" t="s">
        <v>825</v>
      </c>
    </row>
    <row r="179" spans="1:60" x14ac:dyDescent="0.35">
      <c r="A179" t="s">
        <v>826</v>
      </c>
      <c r="B179">
        <v>10000</v>
      </c>
      <c r="C179">
        <v>20000</v>
      </c>
      <c r="D179" s="2">
        <v>45755</v>
      </c>
      <c r="E179" t="s">
        <v>59</v>
      </c>
      <c r="F179" t="s">
        <v>827</v>
      </c>
      <c r="G179" t="s">
        <v>828</v>
      </c>
      <c r="I179">
        <v>2</v>
      </c>
      <c r="J179" t="s">
        <v>183</v>
      </c>
      <c r="K179">
        <v>62</v>
      </c>
      <c r="L179" t="s">
        <v>6066</v>
      </c>
      <c r="M179" t="s">
        <v>830</v>
      </c>
      <c r="N179" t="s">
        <v>3852</v>
      </c>
      <c r="O179" s="3">
        <v>35000</v>
      </c>
      <c r="R179" s="2">
        <v>45750</v>
      </c>
      <c r="T179">
        <v>1</v>
      </c>
      <c r="U179" s="3">
        <v>35000</v>
      </c>
      <c r="V179" t="s">
        <v>65</v>
      </c>
      <c r="W179" t="s">
        <v>831</v>
      </c>
      <c r="X179">
        <v>0</v>
      </c>
      <c r="Y179" s="3">
        <v>35000</v>
      </c>
      <c r="Z179">
        <v>0</v>
      </c>
      <c r="AA179">
        <v>0</v>
      </c>
      <c r="AB179">
        <v>0</v>
      </c>
      <c r="AC179">
        <v>0</v>
      </c>
      <c r="AF179">
        <v>0</v>
      </c>
      <c r="AO179" t="s">
        <v>832</v>
      </c>
      <c r="AP179" t="s">
        <v>833</v>
      </c>
      <c r="AR179">
        <v>0</v>
      </c>
      <c r="AS179">
        <v>0</v>
      </c>
      <c r="AT179">
        <v>0</v>
      </c>
      <c r="AU179">
        <v>0</v>
      </c>
      <c r="AV179">
        <v>0</v>
      </c>
      <c r="AW179">
        <v>0</v>
      </c>
      <c r="BA179" t="s">
        <v>63</v>
      </c>
      <c r="BB179" t="s">
        <v>4502</v>
      </c>
      <c r="BC179">
        <v>0</v>
      </c>
      <c r="BE179" t="s">
        <v>833</v>
      </c>
      <c r="BH179" t="s">
        <v>834</v>
      </c>
    </row>
    <row r="180" spans="1:60" x14ac:dyDescent="0.35">
      <c r="A180" t="s">
        <v>1062</v>
      </c>
      <c r="B180">
        <v>10000</v>
      </c>
      <c r="C180">
        <v>20000</v>
      </c>
      <c r="D180" s="2">
        <v>45751</v>
      </c>
      <c r="E180" t="s">
        <v>59</v>
      </c>
      <c r="F180" s="4">
        <v>0.44171296296296297</v>
      </c>
      <c r="G180" t="s">
        <v>1063</v>
      </c>
      <c r="I180">
        <v>1</v>
      </c>
      <c r="J180" t="s">
        <v>183</v>
      </c>
      <c r="K180">
        <v>78</v>
      </c>
      <c r="L180" t="s">
        <v>6047</v>
      </c>
      <c r="M180" t="s">
        <v>216</v>
      </c>
      <c r="N180" t="s">
        <v>3803</v>
      </c>
      <c r="O180" s="3">
        <v>12500</v>
      </c>
      <c r="R180" s="2">
        <v>45750</v>
      </c>
      <c r="T180">
        <v>4</v>
      </c>
      <c r="U180" s="3">
        <v>50000</v>
      </c>
      <c r="V180" t="s">
        <v>65</v>
      </c>
      <c r="W180" t="s">
        <v>1064</v>
      </c>
      <c r="X180">
        <v>0</v>
      </c>
      <c r="Y180" s="3">
        <v>50000</v>
      </c>
      <c r="Z180">
        <v>0</v>
      </c>
      <c r="AA180">
        <v>0</v>
      </c>
      <c r="AB180">
        <v>0</v>
      </c>
      <c r="AC180">
        <v>0</v>
      </c>
      <c r="AF180">
        <v>0</v>
      </c>
      <c r="AO180" t="s">
        <v>1065</v>
      </c>
      <c r="AP180" t="s">
        <v>95</v>
      </c>
      <c r="AR180">
        <v>0</v>
      </c>
      <c r="AS180">
        <v>0</v>
      </c>
      <c r="AT180">
        <v>0</v>
      </c>
      <c r="AU180">
        <v>0</v>
      </c>
      <c r="AV180">
        <v>0</v>
      </c>
      <c r="AW180">
        <v>0</v>
      </c>
      <c r="BA180" t="s">
        <v>63</v>
      </c>
      <c r="BB180" t="s">
        <v>1066</v>
      </c>
      <c r="BC180">
        <v>0</v>
      </c>
      <c r="BE180" t="s">
        <v>95</v>
      </c>
      <c r="BH180" t="s">
        <v>1067</v>
      </c>
    </row>
    <row r="181" spans="1:60" x14ac:dyDescent="0.35">
      <c r="A181" t="s">
        <v>835</v>
      </c>
      <c r="B181">
        <v>10000</v>
      </c>
      <c r="C181">
        <v>10000</v>
      </c>
      <c r="D181" s="2">
        <v>45751</v>
      </c>
      <c r="E181" t="s">
        <v>59</v>
      </c>
      <c r="F181" t="s">
        <v>836</v>
      </c>
      <c r="G181" t="s">
        <v>796</v>
      </c>
      <c r="I181">
        <v>1</v>
      </c>
      <c r="J181" t="s">
        <v>183</v>
      </c>
      <c r="K181">
        <v>22</v>
      </c>
      <c r="L181" t="s">
        <v>6063</v>
      </c>
      <c r="M181" t="s">
        <v>685</v>
      </c>
      <c r="N181" t="s">
        <v>3805</v>
      </c>
      <c r="O181" s="3">
        <v>1000</v>
      </c>
      <c r="R181" s="2">
        <v>45750</v>
      </c>
      <c r="T181">
        <v>1</v>
      </c>
      <c r="U181" s="3">
        <v>1000</v>
      </c>
      <c r="V181" t="s">
        <v>65</v>
      </c>
      <c r="W181" t="s">
        <v>837</v>
      </c>
      <c r="X181">
        <v>0</v>
      </c>
      <c r="Y181" s="3">
        <v>1000</v>
      </c>
      <c r="Z181">
        <v>0</v>
      </c>
      <c r="AA181">
        <v>0</v>
      </c>
      <c r="AB181">
        <v>0</v>
      </c>
      <c r="AC181">
        <v>0</v>
      </c>
      <c r="AF181">
        <v>0</v>
      </c>
      <c r="AO181" t="s">
        <v>838</v>
      </c>
      <c r="AP181" t="s">
        <v>622</v>
      </c>
      <c r="AR181">
        <v>0</v>
      </c>
      <c r="AS181">
        <v>0</v>
      </c>
      <c r="AT181">
        <v>0</v>
      </c>
      <c r="AU181">
        <v>0</v>
      </c>
      <c r="AV181">
        <v>0</v>
      </c>
      <c r="AW181">
        <v>0</v>
      </c>
      <c r="BA181" t="s">
        <v>63</v>
      </c>
      <c r="BB181" t="s">
        <v>4503</v>
      </c>
      <c r="BC181">
        <v>0</v>
      </c>
      <c r="BE181" t="s">
        <v>622</v>
      </c>
      <c r="BH181" t="s">
        <v>839</v>
      </c>
    </row>
    <row r="182" spans="1:60" x14ac:dyDescent="0.35">
      <c r="A182" t="s">
        <v>1068</v>
      </c>
      <c r="B182">
        <v>10000</v>
      </c>
      <c r="C182">
        <v>10000</v>
      </c>
      <c r="D182" s="2">
        <v>45751</v>
      </c>
      <c r="E182" t="s">
        <v>59</v>
      </c>
      <c r="F182" t="s">
        <v>482</v>
      </c>
      <c r="G182" t="s">
        <v>570</v>
      </c>
      <c r="I182">
        <v>1</v>
      </c>
      <c r="J182" t="s">
        <v>183</v>
      </c>
      <c r="K182">
        <v>59</v>
      </c>
      <c r="L182" t="s">
        <v>6045</v>
      </c>
      <c r="M182" t="s">
        <v>73</v>
      </c>
      <c r="N182" t="s">
        <v>3811</v>
      </c>
      <c r="O182" s="3">
        <v>5000</v>
      </c>
      <c r="R182" s="2">
        <v>45750</v>
      </c>
      <c r="T182">
        <v>6</v>
      </c>
      <c r="U182" s="3">
        <v>30000</v>
      </c>
      <c r="V182" t="s">
        <v>65</v>
      </c>
      <c r="W182" t="s">
        <v>1069</v>
      </c>
      <c r="X182">
        <v>0</v>
      </c>
      <c r="Y182" s="3">
        <v>30000</v>
      </c>
      <c r="Z182">
        <v>0</v>
      </c>
      <c r="AA182">
        <v>0</v>
      </c>
      <c r="AB182">
        <v>0</v>
      </c>
      <c r="AC182">
        <v>0</v>
      </c>
      <c r="AF182">
        <v>0</v>
      </c>
      <c r="AO182" t="s">
        <v>1070</v>
      </c>
      <c r="AP182" t="s">
        <v>571</v>
      </c>
      <c r="AR182">
        <v>0</v>
      </c>
      <c r="AS182">
        <v>0</v>
      </c>
      <c r="AT182">
        <v>0</v>
      </c>
      <c r="AU182">
        <v>0</v>
      </c>
      <c r="AV182">
        <v>0</v>
      </c>
      <c r="AW182">
        <v>0</v>
      </c>
      <c r="BA182" t="s">
        <v>63</v>
      </c>
      <c r="BB182" t="s">
        <v>1071</v>
      </c>
      <c r="BC182">
        <v>0</v>
      </c>
      <c r="BE182" t="s">
        <v>571</v>
      </c>
      <c r="BH182" t="s">
        <v>1072</v>
      </c>
    </row>
    <row r="183" spans="1:60" x14ac:dyDescent="0.35">
      <c r="A183" t="s">
        <v>1073</v>
      </c>
      <c r="B183">
        <v>10000</v>
      </c>
      <c r="C183">
        <v>10000</v>
      </c>
      <c r="D183" s="2">
        <v>45751</v>
      </c>
      <c r="E183" t="s">
        <v>59</v>
      </c>
      <c r="F183" t="s">
        <v>482</v>
      </c>
      <c r="G183" t="s">
        <v>570</v>
      </c>
      <c r="I183">
        <v>1</v>
      </c>
      <c r="J183" t="s">
        <v>183</v>
      </c>
      <c r="K183">
        <v>59</v>
      </c>
      <c r="L183" t="s">
        <v>6045</v>
      </c>
      <c r="M183" t="s">
        <v>73</v>
      </c>
      <c r="N183" t="s">
        <v>3811</v>
      </c>
      <c r="O183" s="3">
        <v>5000</v>
      </c>
      <c r="R183" s="2">
        <v>45750</v>
      </c>
      <c r="T183">
        <v>6</v>
      </c>
      <c r="U183" s="3">
        <v>30000</v>
      </c>
      <c r="V183" t="s">
        <v>65</v>
      </c>
      <c r="W183" t="s">
        <v>1069</v>
      </c>
      <c r="X183">
        <v>0</v>
      </c>
      <c r="Y183" s="3">
        <v>30000</v>
      </c>
      <c r="Z183">
        <v>0</v>
      </c>
      <c r="AA183">
        <v>0</v>
      </c>
      <c r="AB183">
        <v>0</v>
      </c>
      <c r="AC183">
        <v>0</v>
      </c>
      <c r="AF183">
        <v>0</v>
      </c>
      <c r="AO183" t="s">
        <v>1070</v>
      </c>
      <c r="AP183" t="s">
        <v>571</v>
      </c>
      <c r="AR183">
        <v>0</v>
      </c>
      <c r="AS183">
        <v>0</v>
      </c>
      <c r="AT183">
        <v>0</v>
      </c>
      <c r="AU183">
        <v>0</v>
      </c>
      <c r="AV183">
        <v>0</v>
      </c>
      <c r="AW183">
        <v>0</v>
      </c>
      <c r="BA183" t="s">
        <v>63</v>
      </c>
      <c r="BB183" t="s">
        <v>1074</v>
      </c>
      <c r="BC183">
        <v>0</v>
      </c>
      <c r="BE183" t="s">
        <v>571</v>
      </c>
      <c r="BH183" t="s">
        <v>1075</v>
      </c>
    </row>
    <row r="184" spans="1:60" x14ac:dyDescent="0.35">
      <c r="A184" t="s">
        <v>1076</v>
      </c>
      <c r="B184">
        <v>10000</v>
      </c>
      <c r="C184">
        <v>10000</v>
      </c>
      <c r="D184" s="2">
        <v>45750</v>
      </c>
      <c r="E184" t="s">
        <v>59</v>
      </c>
      <c r="F184" s="4">
        <v>0.42506944444444444</v>
      </c>
      <c r="G184" t="s">
        <v>1077</v>
      </c>
      <c r="I184">
        <v>1</v>
      </c>
      <c r="J184" t="s">
        <v>183</v>
      </c>
      <c r="K184">
        <v>94</v>
      </c>
      <c r="L184" t="s">
        <v>6050</v>
      </c>
      <c r="M184" t="s">
        <v>81</v>
      </c>
      <c r="N184" t="s">
        <v>3825</v>
      </c>
      <c r="O184" s="3">
        <v>5000</v>
      </c>
      <c r="R184" s="2">
        <v>45750</v>
      </c>
      <c r="T184">
        <v>4</v>
      </c>
      <c r="U184" s="3">
        <v>20000</v>
      </c>
      <c r="V184" t="s">
        <v>65</v>
      </c>
      <c r="W184" t="s">
        <v>472</v>
      </c>
      <c r="X184">
        <v>0</v>
      </c>
      <c r="Y184" s="3">
        <v>20000</v>
      </c>
      <c r="Z184">
        <v>0</v>
      </c>
      <c r="AA184">
        <v>0</v>
      </c>
      <c r="AB184">
        <v>0</v>
      </c>
      <c r="AC184">
        <v>0</v>
      </c>
      <c r="AF184">
        <v>0</v>
      </c>
      <c r="AO184" t="s">
        <v>473</v>
      </c>
      <c r="AP184" t="s">
        <v>84</v>
      </c>
      <c r="AR184">
        <v>0</v>
      </c>
      <c r="AS184">
        <v>0</v>
      </c>
      <c r="AT184">
        <v>0</v>
      </c>
      <c r="AU184">
        <v>0</v>
      </c>
      <c r="AV184">
        <v>0</v>
      </c>
      <c r="AW184">
        <v>0</v>
      </c>
      <c r="BA184" t="s">
        <v>63</v>
      </c>
      <c r="BB184" t="s">
        <v>1078</v>
      </c>
      <c r="BC184">
        <v>0</v>
      </c>
      <c r="BE184" t="s">
        <v>84</v>
      </c>
      <c r="BH184" t="s">
        <v>1079</v>
      </c>
    </row>
    <row r="185" spans="1:60" x14ac:dyDescent="0.35">
      <c r="A185" t="s">
        <v>1080</v>
      </c>
      <c r="B185">
        <v>10000</v>
      </c>
      <c r="C185">
        <v>20000</v>
      </c>
      <c r="D185" s="2">
        <v>45750</v>
      </c>
      <c r="E185" t="s">
        <v>59</v>
      </c>
      <c r="F185" s="4">
        <v>0.46141203703703704</v>
      </c>
      <c r="G185" t="s">
        <v>570</v>
      </c>
      <c r="I185">
        <v>1</v>
      </c>
      <c r="J185" t="s">
        <v>183</v>
      </c>
      <c r="K185">
        <v>59</v>
      </c>
      <c r="L185" t="s">
        <v>6045</v>
      </c>
      <c r="M185" t="s">
        <v>73</v>
      </c>
      <c r="N185" t="s">
        <v>3811</v>
      </c>
      <c r="O185" s="3">
        <v>1000</v>
      </c>
      <c r="R185" s="2">
        <v>45750</v>
      </c>
      <c r="T185">
        <v>6</v>
      </c>
      <c r="U185" s="3">
        <v>6000</v>
      </c>
      <c r="V185" t="s">
        <v>65</v>
      </c>
      <c r="W185" t="s">
        <v>1081</v>
      </c>
      <c r="X185">
        <v>0</v>
      </c>
      <c r="Y185" s="3">
        <v>6000</v>
      </c>
      <c r="Z185">
        <v>0</v>
      </c>
      <c r="AA185">
        <v>0</v>
      </c>
      <c r="AB185">
        <v>0</v>
      </c>
      <c r="AC185">
        <v>0</v>
      </c>
      <c r="AF185">
        <v>0</v>
      </c>
      <c r="AO185" t="s">
        <v>1082</v>
      </c>
      <c r="AP185" t="s">
        <v>571</v>
      </c>
      <c r="AR185">
        <v>0</v>
      </c>
      <c r="AS185">
        <v>0</v>
      </c>
      <c r="AT185">
        <v>0</v>
      </c>
      <c r="AU185">
        <v>0</v>
      </c>
      <c r="AV185">
        <v>0</v>
      </c>
      <c r="AW185">
        <v>0</v>
      </c>
      <c r="BA185" t="s">
        <v>63</v>
      </c>
      <c r="BB185" t="s">
        <v>1083</v>
      </c>
      <c r="BC185">
        <v>0</v>
      </c>
      <c r="BE185" t="s">
        <v>571</v>
      </c>
      <c r="BH185" t="s">
        <v>1084</v>
      </c>
    </row>
    <row r="186" spans="1:60" x14ac:dyDescent="0.35">
      <c r="A186" t="s">
        <v>1085</v>
      </c>
      <c r="B186">
        <v>10000</v>
      </c>
      <c r="C186">
        <v>10000</v>
      </c>
      <c r="D186" s="2">
        <v>45750</v>
      </c>
      <c r="E186" t="s">
        <v>59</v>
      </c>
      <c r="F186" s="4">
        <v>0.46141203703703704</v>
      </c>
      <c r="G186" t="s">
        <v>570</v>
      </c>
      <c r="I186">
        <v>1</v>
      </c>
      <c r="J186" t="s">
        <v>183</v>
      </c>
      <c r="K186">
        <v>59</v>
      </c>
      <c r="L186" t="s">
        <v>6045</v>
      </c>
      <c r="M186" t="s">
        <v>73</v>
      </c>
      <c r="N186" t="s">
        <v>3811</v>
      </c>
      <c r="O186" s="3">
        <v>1000</v>
      </c>
      <c r="R186" s="2">
        <v>45750</v>
      </c>
      <c r="T186">
        <v>6</v>
      </c>
      <c r="U186" s="3">
        <v>6000</v>
      </c>
      <c r="V186" t="s">
        <v>65</v>
      </c>
      <c r="W186" t="s">
        <v>1081</v>
      </c>
      <c r="X186">
        <v>0</v>
      </c>
      <c r="Y186" s="3">
        <v>6000</v>
      </c>
      <c r="Z186">
        <v>0</v>
      </c>
      <c r="AA186">
        <v>0</v>
      </c>
      <c r="AB186">
        <v>0</v>
      </c>
      <c r="AC186">
        <v>0</v>
      </c>
      <c r="AF186">
        <v>0</v>
      </c>
      <c r="AO186" t="s">
        <v>1082</v>
      </c>
      <c r="AP186" t="s">
        <v>571</v>
      </c>
      <c r="AR186">
        <v>0</v>
      </c>
      <c r="AS186">
        <v>0</v>
      </c>
      <c r="AT186">
        <v>0</v>
      </c>
      <c r="AU186">
        <v>0</v>
      </c>
      <c r="AV186">
        <v>0</v>
      </c>
      <c r="AW186">
        <v>0</v>
      </c>
      <c r="BA186" t="s">
        <v>63</v>
      </c>
      <c r="BB186" t="s">
        <v>1086</v>
      </c>
      <c r="BC186">
        <v>0</v>
      </c>
      <c r="BE186" t="s">
        <v>571</v>
      </c>
      <c r="BH186" t="s">
        <v>1087</v>
      </c>
    </row>
    <row r="187" spans="1:60" x14ac:dyDescent="0.35">
      <c r="A187" t="s">
        <v>1085</v>
      </c>
      <c r="B187">
        <v>20000</v>
      </c>
      <c r="C187">
        <v>10000</v>
      </c>
      <c r="D187" s="2">
        <v>45750</v>
      </c>
      <c r="E187" t="s">
        <v>59</v>
      </c>
      <c r="F187" s="4">
        <v>0.46141203703703704</v>
      </c>
      <c r="G187" t="s">
        <v>570</v>
      </c>
      <c r="I187">
        <v>1</v>
      </c>
      <c r="J187" t="s">
        <v>183</v>
      </c>
      <c r="K187">
        <v>59</v>
      </c>
      <c r="L187" t="s">
        <v>6045</v>
      </c>
      <c r="M187" t="s">
        <v>73</v>
      </c>
      <c r="N187" t="s">
        <v>3811</v>
      </c>
      <c r="O187" s="3">
        <v>1000</v>
      </c>
      <c r="R187" s="2">
        <v>45750</v>
      </c>
      <c r="T187">
        <v>6</v>
      </c>
      <c r="U187" s="3">
        <v>6000</v>
      </c>
      <c r="V187" t="s">
        <v>65</v>
      </c>
      <c r="W187" t="s">
        <v>1081</v>
      </c>
      <c r="X187">
        <v>0</v>
      </c>
      <c r="Y187" s="3">
        <v>6000</v>
      </c>
      <c r="Z187">
        <v>0</v>
      </c>
      <c r="AA187">
        <v>0</v>
      </c>
      <c r="AB187">
        <v>0</v>
      </c>
      <c r="AC187">
        <v>0</v>
      </c>
      <c r="AF187">
        <v>0</v>
      </c>
      <c r="AO187" t="s">
        <v>1082</v>
      </c>
      <c r="AP187" t="s">
        <v>571</v>
      </c>
      <c r="AR187">
        <v>0</v>
      </c>
      <c r="AS187">
        <v>0</v>
      </c>
      <c r="AT187">
        <v>0</v>
      </c>
      <c r="AU187">
        <v>0</v>
      </c>
      <c r="AV187">
        <v>0</v>
      </c>
      <c r="AW187">
        <v>0</v>
      </c>
      <c r="BA187" t="s">
        <v>63</v>
      </c>
      <c r="BB187" t="s">
        <v>1086</v>
      </c>
      <c r="BC187">
        <v>0</v>
      </c>
      <c r="BE187" t="s">
        <v>571</v>
      </c>
      <c r="BH187" t="s">
        <v>1087</v>
      </c>
    </row>
    <row r="188" spans="1:60" x14ac:dyDescent="0.35">
      <c r="A188" t="s">
        <v>1088</v>
      </c>
      <c r="B188">
        <v>10000</v>
      </c>
      <c r="C188">
        <v>30000</v>
      </c>
      <c r="D188" s="2">
        <v>45751</v>
      </c>
      <c r="E188" t="s">
        <v>59</v>
      </c>
      <c r="F188" t="s">
        <v>1089</v>
      </c>
      <c r="G188" t="s">
        <v>238</v>
      </c>
      <c r="I188">
        <v>2</v>
      </c>
      <c r="J188" t="s">
        <v>183</v>
      </c>
      <c r="K188">
        <v>60</v>
      </c>
      <c r="L188" t="s">
        <v>6048</v>
      </c>
      <c r="M188" t="s">
        <v>222</v>
      </c>
      <c r="N188" t="s">
        <v>3835</v>
      </c>
      <c r="O188" s="3">
        <v>4000</v>
      </c>
      <c r="R188" s="2">
        <v>45750</v>
      </c>
      <c r="T188">
        <v>1</v>
      </c>
      <c r="U188" s="3">
        <v>4000</v>
      </c>
      <c r="V188" t="s">
        <v>65</v>
      </c>
      <c r="W188" t="s">
        <v>1090</v>
      </c>
      <c r="X188">
        <v>0</v>
      </c>
      <c r="Y188" s="3">
        <v>2000</v>
      </c>
      <c r="Z188" s="3">
        <v>2000</v>
      </c>
      <c r="AA188">
        <v>0</v>
      </c>
      <c r="AB188">
        <v>0</v>
      </c>
      <c r="AC188">
        <v>0</v>
      </c>
      <c r="AF188">
        <v>0</v>
      </c>
      <c r="AO188" t="s">
        <v>1091</v>
      </c>
      <c r="AP188" t="s">
        <v>162</v>
      </c>
      <c r="AR188">
        <v>0</v>
      </c>
      <c r="AS188">
        <v>0</v>
      </c>
      <c r="AT188">
        <v>0</v>
      </c>
      <c r="AU188">
        <v>0</v>
      </c>
      <c r="AV188">
        <v>0</v>
      </c>
      <c r="AW188">
        <v>0</v>
      </c>
      <c r="BA188" t="s">
        <v>63</v>
      </c>
      <c r="BB188" t="s">
        <v>1092</v>
      </c>
      <c r="BC188">
        <v>0</v>
      </c>
      <c r="BE188" t="s">
        <v>162</v>
      </c>
      <c r="BH188" t="s">
        <v>242</v>
      </c>
    </row>
    <row r="189" spans="1:60" x14ac:dyDescent="0.35">
      <c r="A189" t="s">
        <v>1093</v>
      </c>
      <c r="B189">
        <v>10000</v>
      </c>
      <c r="C189">
        <v>20000</v>
      </c>
      <c r="D189" s="2">
        <v>45751</v>
      </c>
      <c r="E189" t="s">
        <v>59</v>
      </c>
      <c r="F189" t="s">
        <v>1094</v>
      </c>
      <c r="G189" t="s">
        <v>238</v>
      </c>
      <c r="I189">
        <v>2</v>
      </c>
      <c r="J189" t="s">
        <v>183</v>
      </c>
      <c r="K189">
        <v>60</v>
      </c>
      <c r="L189" t="s">
        <v>6048</v>
      </c>
      <c r="M189" t="s">
        <v>222</v>
      </c>
      <c r="N189" t="s">
        <v>3835</v>
      </c>
      <c r="O189" s="3">
        <v>4900</v>
      </c>
      <c r="R189" s="2">
        <v>45750</v>
      </c>
      <c r="T189">
        <v>1</v>
      </c>
      <c r="U189" s="3">
        <v>4900</v>
      </c>
      <c r="V189" t="s">
        <v>65</v>
      </c>
      <c r="W189" t="s">
        <v>1095</v>
      </c>
      <c r="X189">
        <v>0</v>
      </c>
      <c r="Y189" s="3">
        <v>3000</v>
      </c>
      <c r="Z189" s="3">
        <v>1900</v>
      </c>
      <c r="AA189">
        <v>0</v>
      </c>
      <c r="AB189">
        <v>0</v>
      </c>
      <c r="AC189">
        <v>0</v>
      </c>
      <c r="AF189">
        <v>0</v>
      </c>
      <c r="AO189" t="s">
        <v>1096</v>
      </c>
      <c r="AP189" t="s">
        <v>162</v>
      </c>
      <c r="AR189">
        <v>0</v>
      </c>
      <c r="AS189">
        <v>0</v>
      </c>
      <c r="AT189">
        <v>0</v>
      </c>
      <c r="AU189">
        <v>0</v>
      </c>
      <c r="AV189">
        <v>0</v>
      </c>
      <c r="AW189">
        <v>0</v>
      </c>
      <c r="BA189" t="s">
        <v>63</v>
      </c>
      <c r="BB189" t="s">
        <v>1097</v>
      </c>
      <c r="BC189">
        <v>0</v>
      </c>
      <c r="BE189" t="s">
        <v>162</v>
      </c>
      <c r="BH189" t="s">
        <v>242</v>
      </c>
    </row>
    <row r="190" spans="1:60" x14ac:dyDescent="0.35">
      <c r="A190" t="s">
        <v>1098</v>
      </c>
      <c r="B190">
        <v>10000</v>
      </c>
      <c r="C190">
        <v>20000</v>
      </c>
      <c r="D190" s="2">
        <v>45751</v>
      </c>
      <c r="E190" t="s">
        <v>59</v>
      </c>
      <c r="F190" t="s">
        <v>646</v>
      </c>
      <c r="G190" t="s">
        <v>238</v>
      </c>
      <c r="I190">
        <v>2</v>
      </c>
      <c r="J190" t="s">
        <v>183</v>
      </c>
      <c r="K190">
        <v>60</v>
      </c>
      <c r="L190" t="s">
        <v>6048</v>
      </c>
      <c r="M190" t="s">
        <v>222</v>
      </c>
      <c r="N190" t="s">
        <v>3835</v>
      </c>
      <c r="O190" s="3">
        <v>3900</v>
      </c>
      <c r="R190" s="2">
        <v>45750</v>
      </c>
      <c r="T190">
        <v>1</v>
      </c>
      <c r="U190" s="3">
        <v>3900</v>
      </c>
      <c r="V190" t="s">
        <v>65</v>
      </c>
      <c r="W190" t="s">
        <v>1099</v>
      </c>
      <c r="X190">
        <v>0</v>
      </c>
      <c r="Y190" s="3">
        <v>2000</v>
      </c>
      <c r="Z190" s="3">
        <v>1900</v>
      </c>
      <c r="AA190">
        <v>0</v>
      </c>
      <c r="AB190">
        <v>0</v>
      </c>
      <c r="AC190">
        <v>0</v>
      </c>
      <c r="AF190">
        <v>0</v>
      </c>
      <c r="AO190" t="s">
        <v>1100</v>
      </c>
      <c r="AP190" t="s">
        <v>162</v>
      </c>
      <c r="AR190">
        <v>0</v>
      </c>
      <c r="AS190">
        <v>0</v>
      </c>
      <c r="AT190">
        <v>0</v>
      </c>
      <c r="AU190">
        <v>0</v>
      </c>
      <c r="AV190">
        <v>0</v>
      </c>
      <c r="AW190">
        <v>0</v>
      </c>
      <c r="BA190" t="s">
        <v>63</v>
      </c>
      <c r="BB190" t="s">
        <v>1101</v>
      </c>
      <c r="BC190">
        <v>0</v>
      </c>
      <c r="BE190" t="s">
        <v>162</v>
      </c>
      <c r="BH190" t="s">
        <v>242</v>
      </c>
    </row>
    <row r="191" spans="1:60" x14ac:dyDescent="0.35">
      <c r="A191" t="s">
        <v>840</v>
      </c>
      <c r="B191">
        <v>10000</v>
      </c>
      <c r="C191">
        <v>10000</v>
      </c>
      <c r="D191" s="2">
        <v>45754</v>
      </c>
      <c r="E191" t="s">
        <v>116</v>
      </c>
      <c r="F191" t="s">
        <v>841</v>
      </c>
      <c r="G191" t="s">
        <v>842</v>
      </c>
      <c r="I191">
        <v>1</v>
      </c>
      <c r="J191" t="s">
        <v>183</v>
      </c>
      <c r="K191" s="7" t="s">
        <v>152</v>
      </c>
      <c r="L191" t="s">
        <v>6070</v>
      </c>
      <c r="M191" t="s">
        <v>153</v>
      </c>
      <c r="N191" t="s">
        <v>3830</v>
      </c>
      <c r="O191" s="3">
        <v>18000</v>
      </c>
      <c r="R191" s="2">
        <v>45750</v>
      </c>
      <c r="T191">
        <v>12</v>
      </c>
      <c r="U191" s="3">
        <v>216000</v>
      </c>
      <c r="V191" t="s">
        <v>65</v>
      </c>
      <c r="W191">
        <v>80256230001</v>
      </c>
      <c r="X191">
        <v>0</v>
      </c>
      <c r="Y191" s="3">
        <v>216000</v>
      </c>
      <c r="Z191">
        <v>0</v>
      </c>
      <c r="AA191">
        <v>0</v>
      </c>
      <c r="AB191">
        <v>0</v>
      </c>
      <c r="AC191">
        <v>0</v>
      </c>
      <c r="AF191">
        <v>0</v>
      </c>
      <c r="AO191">
        <v>8025623</v>
      </c>
      <c r="AP191" t="s">
        <v>162</v>
      </c>
      <c r="AR191">
        <v>0</v>
      </c>
      <c r="AS191">
        <v>0</v>
      </c>
      <c r="AT191">
        <v>0</v>
      </c>
      <c r="AU191">
        <v>0</v>
      </c>
      <c r="AV191">
        <v>0</v>
      </c>
      <c r="AW191">
        <v>0</v>
      </c>
      <c r="BA191" t="s">
        <v>63</v>
      </c>
      <c r="BB191" t="s">
        <v>4504</v>
      </c>
      <c r="BC191">
        <v>0</v>
      </c>
      <c r="BE191" t="s">
        <v>162</v>
      </c>
      <c r="BH191" t="s">
        <v>844</v>
      </c>
    </row>
    <row r="192" spans="1:60" x14ac:dyDescent="0.35">
      <c r="A192" t="s">
        <v>845</v>
      </c>
      <c r="B192">
        <v>10000</v>
      </c>
      <c r="C192">
        <v>20000</v>
      </c>
      <c r="D192" s="2">
        <v>45754</v>
      </c>
      <c r="E192" t="s">
        <v>59</v>
      </c>
      <c r="F192" t="s">
        <v>846</v>
      </c>
      <c r="G192">
        <v>10620258037</v>
      </c>
      <c r="I192">
        <v>2</v>
      </c>
      <c r="J192" t="s">
        <v>183</v>
      </c>
      <c r="K192">
        <v>77</v>
      </c>
      <c r="L192" t="s">
        <v>6043</v>
      </c>
      <c r="M192" t="s">
        <v>192</v>
      </c>
      <c r="N192" t="s">
        <v>3848</v>
      </c>
      <c r="O192" s="3">
        <v>1410</v>
      </c>
      <c r="R192" s="2">
        <v>45750</v>
      </c>
      <c r="T192">
        <v>66</v>
      </c>
      <c r="U192" s="3">
        <v>93060</v>
      </c>
      <c r="V192" t="s">
        <v>65</v>
      </c>
      <c r="W192" t="s">
        <v>847</v>
      </c>
      <c r="X192">
        <v>0</v>
      </c>
      <c r="Y192" s="3">
        <v>80000</v>
      </c>
      <c r="Z192" s="3">
        <v>13060</v>
      </c>
      <c r="AA192">
        <v>0</v>
      </c>
      <c r="AB192">
        <v>0</v>
      </c>
      <c r="AC192">
        <v>0</v>
      </c>
      <c r="AF192">
        <v>0</v>
      </c>
      <c r="AO192" t="s">
        <v>848</v>
      </c>
      <c r="AP192" t="s">
        <v>108</v>
      </c>
      <c r="AR192">
        <v>0</v>
      </c>
      <c r="AS192">
        <v>0</v>
      </c>
      <c r="AT192">
        <v>0</v>
      </c>
      <c r="AU192">
        <v>0</v>
      </c>
      <c r="AV192">
        <v>0</v>
      </c>
      <c r="AW192">
        <v>0</v>
      </c>
      <c r="BA192" t="s">
        <v>63</v>
      </c>
      <c r="BB192" t="s">
        <v>4505</v>
      </c>
      <c r="BC192">
        <v>0</v>
      </c>
      <c r="BE192" t="s">
        <v>108</v>
      </c>
      <c r="BH192" t="s">
        <v>849</v>
      </c>
    </row>
    <row r="193" spans="1:61" x14ac:dyDescent="0.35">
      <c r="A193" t="s">
        <v>850</v>
      </c>
      <c r="B193">
        <v>10000</v>
      </c>
      <c r="C193">
        <v>50000</v>
      </c>
      <c r="D193" s="2">
        <v>45751</v>
      </c>
      <c r="E193" t="s">
        <v>59</v>
      </c>
      <c r="F193" t="s">
        <v>851</v>
      </c>
      <c r="G193" t="s">
        <v>852</v>
      </c>
      <c r="I193">
        <v>2</v>
      </c>
      <c r="J193" t="s">
        <v>183</v>
      </c>
      <c r="K193">
        <v>77</v>
      </c>
      <c r="L193" t="s">
        <v>6043</v>
      </c>
      <c r="M193" t="s">
        <v>192</v>
      </c>
      <c r="N193" t="s">
        <v>3848</v>
      </c>
      <c r="O193" s="3">
        <v>2728</v>
      </c>
      <c r="R193" s="2">
        <v>45750</v>
      </c>
      <c r="T193">
        <v>66</v>
      </c>
      <c r="U193" s="3">
        <v>180048</v>
      </c>
      <c r="V193" t="s">
        <v>65</v>
      </c>
      <c r="W193" t="s">
        <v>853</v>
      </c>
      <c r="X193">
        <v>0</v>
      </c>
      <c r="Y193" s="3">
        <v>99320</v>
      </c>
      <c r="Z193" s="3">
        <v>80728</v>
      </c>
      <c r="AA193">
        <v>0</v>
      </c>
      <c r="AB193">
        <v>0</v>
      </c>
      <c r="AC193">
        <v>0</v>
      </c>
      <c r="AF193">
        <v>0</v>
      </c>
      <c r="AO193" t="s">
        <v>854</v>
      </c>
      <c r="AP193" t="s">
        <v>108</v>
      </c>
      <c r="AR193">
        <v>0</v>
      </c>
      <c r="AS193">
        <v>0</v>
      </c>
      <c r="AT193">
        <v>0</v>
      </c>
      <c r="AU193">
        <v>0</v>
      </c>
      <c r="AV193">
        <v>0</v>
      </c>
      <c r="AW193">
        <v>0</v>
      </c>
      <c r="BA193" t="s">
        <v>63</v>
      </c>
      <c r="BB193" t="s">
        <v>4506</v>
      </c>
      <c r="BC193">
        <v>0</v>
      </c>
      <c r="BE193" t="s">
        <v>108</v>
      </c>
      <c r="BH193" t="s">
        <v>855</v>
      </c>
    </row>
    <row r="194" spans="1:61" x14ac:dyDescent="0.35">
      <c r="A194" t="s">
        <v>856</v>
      </c>
      <c r="B194">
        <v>10000</v>
      </c>
      <c r="C194">
        <v>20000</v>
      </c>
      <c r="D194" s="2">
        <v>45750</v>
      </c>
      <c r="E194" t="s">
        <v>59</v>
      </c>
      <c r="F194" t="s">
        <v>857</v>
      </c>
      <c r="G194" t="s">
        <v>858</v>
      </c>
      <c r="I194">
        <v>1</v>
      </c>
      <c r="J194" t="s">
        <v>183</v>
      </c>
      <c r="K194">
        <v>94</v>
      </c>
      <c r="L194" t="s">
        <v>6050</v>
      </c>
      <c r="M194" t="s">
        <v>81</v>
      </c>
      <c r="N194" t="s">
        <v>3825</v>
      </c>
      <c r="O194" s="3">
        <v>5000</v>
      </c>
      <c r="R194" s="2">
        <v>45750</v>
      </c>
      <c r="T194">
        <v>4</v>
      </c>
      <c r="U194" s="3">
        <v>20000</v>
      </c>
      <c r="V194" t="s">
        <v>65</v>
      </c>
      <c r="W194" t="s">
        <v>472</v>
      </c>
      <c r="X194">
        <v>0</v>
      </c>
      <c r="Y194" s="3">
        <v>20000</v>
      </c>
      <c r="Z194">
        <v>0</v>
      </c>
      <c r="AA194">
        <v>0</v>
      </c>
      <c r="AB194">
        <v>0</v>
      </c>
      <c r="AC194">
        <v>0</v>
      </c>
      <c r="AF194">
        <v>0</v>
      </c>
      <c r="AO194" t="s">
        <v>473</v>
      </c>
      <c r="AP194" t="s">
        <v>84</v>
      </c>
      <c r="AR194">
        <v>0</v>
      </c>
      <c r="AS194">
        <v>0</v>
      </c>
      <c r="AT194">
        <v>0</v>
      </c>
      <c r="AU194">
        <v>0</v>
      </c>
      <c r="AV194">
        <v>0</v>
      </c>
      <c r="AW194">
        <v>0</v>
      </c>
      <c r="BA194" t="s">
        <v>63</v>
      </c>
      <c r="BB194" t="s">
        <v>4507</v>
      </c>
      <c r="BC194">
        <v>0</v>
      </c>
      <c r="BE194" t="s">
        <v>84</v>
      </c>
      <c r="BH194" t="s">
        <v>859</v>
      </c>
    </row>
    <row r="195" spans="1:61" x14ac:dyDescent="0.35">
      <c r="A195" t="s">
        <v>724</v>
      </c>
      <c r="B195">
        <v>10000</v>
      </c>
      <c r="C195">
        <v>20000</v>
      </c>
      <c r="D195" s="2">
        <v>45750</v>
      </c>
      <c r="E195" t="s">
        <v>59</v>
      </c>
      <c r="F195" t="s">
        <v>725</v>
      </c>
      <c r="G195" t="s">
        <v>726</v>
      </c>
      <c r="I195">
        <v>2</v>
      </c>
      <c r="J195" t="s">
        <v>183</v>
      </c>
      <c r="K195">
        <v>86</v>
      </c>
      <c r="L195" t="s">
        <v>6043</v>
      </c>
      <c r="M195" t="s">
        <v>433</v>
      </c>
      <c r="N195" t="s">
        <v>3858</v>
      </c>
      <c r="O195" s="3">
        <v>2500</v>
      </c>
      <c r="R195" s="2">
        <v>45750</v>
      </c>
      <c r="T195">
        <v>12</v>
      </c>
      <c r="U195" s="3">
        <v>30000</v>
      </c>
      <c r="V195" t="s">
        <v>65</v>
      </c>
      <c r="W195" s="7" t="s">
        <v>727</v>
      </c>
      <c r="X195">
        <v>0</v>
      </c>
      <c r="Y195" s="3">
        <v>30000</v>
      </c>
      <c r="Z195">
        <v>0</v>
      </c>
      <c r="AA195">
        <v>0</v>
      </c>
      <c r="AB195">
        <v>60</v>
      </c>
      <c r="AC195">
        <v>67</v>
      </c>
      <c r="AD195" t="s">
        <v>6088</v>
      </c>
      <c r="AE195" t="s">
        <v>6088</v>
      </c>
      <c r="AF195">
        <f>((AB195+3)/1000)*((AC195+3)/1000)</f>
        <v>4.4100000000000007E-3</v>
      </c>
      <c r="AG195">
        <f>Y195*AF195</f>
        <v>132.30000000000001</v>
      </c>
      <c r="AO195" s="7" t="s">
        <v>728</v>
      </c>
      <c r="AP195" t="s">
        <v>729</v>
      </c>
      <c r="AR195">
        <v>0</v>
      </c>
      <c r="AS195">
        <v>0</v>
      </c>
      <c r="AT195">
        <v>0</v>
      </c>
      <c r="AU195">
        <v>0</v>
      </c>
      <c r="AV195">
        <v>0</v>
      </c>
      <c r="AW195">
        <v>0</v>
      </c>
      <c r="BA195" t="s">
        <v>63</v>
      </c>
      <c r="BB195" t="s">
        <v>730</v>
      </c>
      <c r="BC195">
        <v>0</v>
      </c>
      <c r="BE195" t="s">
        <v>729</v>
      </c>
      <c r="BH195" t="s">
        <v>731</v>
      </c>
      <c r="BI195" t="s">
        <v>6087</v>
      </c>
    </row>
    <row r="196" spans="1:61" x14ac:dyDescent="0.35">
      <c r="A196" t="s">
        <v>1102</v>
      </c>
      <c r="B196">
        <v>10000</v>
      </c>
      <c r="C196">
        <v>10000</v>
      </c>
      <c r="D196" s="2">
        <v>45751</v>
      </c>
      <c r="E196" t="s">
        <v>59</v>
      </c>
      <c r="F196" t="s">
        <v>836</v>
      </c>
      <c r="G196" t="s">
        <v>1103</v>
      </c>
      <c r="I196">
        <v>1</v>
      </c>
      <c r="J196" t="s">
        <v>183</v>
      </c>
      <c r="K196">
        <v>60</v>
      </c>
      <c r="L196" t="s">
        <v>6048</v>
      </c>
      <c r="M196" t="s">
        <v>222</v>
      </c>
      <c r="N196" t="s">
        <v>3835</v>
      </c>
      <c r="O196">
        <v>50</v>
      </c>
      <c r="R196" s="2">
        <v>45750</v>
      </c>
      <c r="T196">
        <v>5</v>
      </c>
      <c r="U196">
        <v>250</v>
      </c>
      <c r="V196" t="s">
        <v>65</v>
      </c>
      <c r="W196" t="s">
        <v>1104</v>
      </c>
      <c r="X196">
        <v>0</v>
      </c>
      <c r="Y196">
        <v>250</v>
      </c>
      <c r="Z196">
        <v>0</v>
      </c>
      <c r="AA196">
        <v>0</v>
      </c>
      <c r="AB196">
        <v>0</v>
      </c>
      <c r="AC196">
        <v>0</v>
      </c>
      <c r="AF196">
        <v>0</v>
      </c>
      <c r="AO196" t="s">
        <v>1105</v>
      </c>
      <c r="AP196" t="s">
        <v>68</v>
      </c>
      <c r="AR196">
        <v>0</v>
      </c>
      <c r="AS196">
        <v>0</v>
      </c>
      <c r="AT196">
        <v>0</v>
      </c>
      <c r="AU196">
        <v>0</v>
      </c>
      <c r="AV196">
        <v>0</v>
      </c>
      <c r="AW196">
        <v>0</v>
      </c>
      <c r="BA196" t="s">
        <v>63</v>
      </c>
      <c r="BB196" t="s">
        <v>1106</v>
      </c>
      <c r="BC196">
        <v>0</v>
      </c>
      <c r="BE196" t="s">
        <v>68</v>
      </c>
      <c r="BH196" t="s">
        <v>1107</v>
      </c>
    </row>
    <row r="197" spans="1:61" x14ac:dyDescent="0.35">
      <c r="A197" t="s">
        <v>1108</v>
      </c>
      <c r="B197">
        <v>10000</v>
      </c>
      <c r="C197">
        <v>10000</v>
      </c>
      <c r="D197" s="2">
        <v>45751</v>
      </c>
      <c r="E197" t="s">
        <v>59</v>
      </c>
      <c r="F197" t="s">
        <v>836</v>
      </c>
      <c r="G197" t="s">
        <v>1103</v>
      </c>
      <c r="I197">
        <v>1</v>
      </c>
      <c r="J197" t="s">
        <v>183</v>
      </c>
      <c r="K197">
        <v>60</v>
      </c>
      <c r="L197" t="s">
        <v>6048</v>
      </c>
      <c r="M197" t="s">
        <v>222</v>
      </c>
      <c r="N197" t="s">
        <v>3835</v>
      </c>
      <c r="O197">
        <v>50</v>
      </c>
      <c r="R197" s="2">
        <v>45750</v>
      </c>
      <c r="T197">
        <v>5</v>
      </c>
      <c r="U197">
        <v>250</v>
      </c>
      <c r="V197" t="s">
        <v>65</v>
      </c>
      <c r="W197" t="s">
        <v>1109</v>
      </c>
      <c r="X197">
        <v>0</v>
      </c>
      <c r="Y197">
        <v>250</v>
      </c>
      <c r="Z197">
        <v>0</v>
      </c>
      <c r="AA197">
        <v>0</v>
      </c>
      <c r="AB197">
        <v>0</v>
      </c>
      <c r="AC197">
        <v>0</v>
      </c>
      <c r="AF197">
        <v>0</v>
      </c>
      <c r="AO197" t="s">
        <v>1110</v>
      </c>
      <c r="AP197" t="s">
        <v>68</v>
      </c>
      <c r="AR197">
        <v>0</v>
      </c>
      <c r="AS197">
        <v>0</v>
      </c>
      <c r="AT197">
        <v>0</v>
      </c>
      <c r="AU197">
        <v>0</v>
      </c>
      <c r="AV197">
        <v>0</v>
      </c>
      <c r="AW197">
        <v>0</v>
      </c>
      <c r="BA197" t="s">
        <v>63</v>
      </c>
      <c r="BB197" t="s">
        <v>1111</v>
      </c>
      <c r="BC197">
        <v>0</v>
      </c>
      <c r="BE197" t="s">
        <v>68</v>
      </c>
      <c r="BH197" t="s">
        <v>1107</v>
      </c>
    </row>
    <row r="198" spans="1:61" x14ac:dyDescent="0.35">
      <c r="A198" t="s">
        <v>860</v>
      </c>
      <c r="B198">
        <v>10000</v>
      </c>
      <c r="C198">
        <v>10000</v>
      </c>
      <c r="D198" s="2">
        <v>45754</v>
      </c>
      <c r="E198" t="s">
        <v>116</v>
      </c>
      <c r="F198" t="s">
        <v>861</v>
      </c>
      <c r="G198" t="s">
        <v>862</v>
      </c>
      <c r="I198">
        <v>1</v>
      </c>
      <c r="J198" t="s">
        <v>183</v>
      </c>
      <c r="K198">
        <v>29</v>
      </c>
      <c r="L198" t="s">
        <v>6061</v>
      </c>
      <c r="M198" t="s">
        <v>648</v>
      </c>
      <c r="N198" t="s">
        <v>3810</v>
      </c>
      <c r="O198" s="3">
        <v>24000</v>
      </c>
      <c r="R198" s="2">
        <v>45750</v>
      </c>
      <c r="T198">
        <v>2</v>
      </c>
      <c r="U198" s="3">
        <v>48000</v>
      </c>
      <c r="V198" t="s">
        <v>65</v>
      </c>
      <c r="W198" t="s">
        <v>649</v>
      </c>
      <c r="X198">
        <v>0</v>
      </c>
      <c r="Y198" s="3">
        <v>48000</v>
      </c>
      <c r="Z198">
        <v>0</v>
      </c>
      <c r="AA198">
        <v>0</v>
      </c>
      <c r="AB198">
        <v>0</v>
      </c>
      <c r="AC198">
        <v>0</v>
      </c>
      <c r="AF198">
        <v>0</v>
      </c>
      <c r="AO198" t="s">
        <v>650</v>
      </c>
      <c r="AP198" t="s">
        <v>275</v>
      </c>
      <c r="AR198">
        <v>0</v>
      </c>
      <c r="AS198">
        <v>0</v>
      </c>
      <c r="AT198">
        <v>0</v>
      </c>
      <c r="AU198">
        <v>0</v>
      </c>
      <c r="AV198">
        <v>0</v>
      </c>
      <c r="AW198">
        <v>0</v>
      </c>
      <c r="BA198" t="s">
        <v>63</v>
      </c>
      <c r="BB198" t="s">
        <v>4508</v>
      </c>
      <c r="BC198">
        <v>0</v>
      </c>
      <c r="BE198" t="s">
        <v>275</v>
      </c>
      <c r="BH198" t="s">
        <v>864</v>
      </c>
    </row>
    <row r="199" spans="1:61" x14ac:dyDescent="0.35">
      <c r="A199" t="s">
        <v>865</v>
      </c>
      <c r="B199">
        <v>10000</v>
      </c>
      <c r="C199">
        <v>10000</v>
      </c>
      <c r="D199" s="2">
        <v>45756</v>
      </c>
      <c r="E199" t="s">
        <v>59</v>
      </c>
      <c r="F199" s="4">
        <v>0.44246527777777778</v>
      </c>
      <c r="G199" t="s">
        <v>866</v>
      </c>
      <c r="I199">
        <v>1</v>
      </c>
      <c r="J199" t="s">
        <v>183</v>
      </c>
      <c r="K199">
        <v>70</v>
      </c>
      <c r="L199" t="s">
        <v>6051</v>
      </c>
      <c r="M199" t="s">
        <v>272</v>
      </c>
      <c r="N199" t="s">
        <v>3812</v>
      </c>
      <c r="O199" s="3">
        <v>60000</v>
      </c>
      <c r="R199" s="2">
        <v>45750</v>
      </c>
      <c r="T199">
        <v>2</v>
      </c>
      <c r="U199" s="3">
        <v>120000</v>
      </c>
      <c r="V199" t="s">
        <v>65</v>
      </c>
      <c r="W199" t="s">
        <v>273</v>
      </c>
      <c r="X199">
        <v>0</v>
      </c>
      <c r="Y199" s="3">
        <v>120000</v>
      </c>
      <c r="Z199">
        <v>0</v>
      </c>
      <c r="AA199">
        <v>0</v>
      </c>
      <c r="AB199">
        <v>0</v>
      </c>
      <c r="AC199">
        <v>0</v>
      </c>
      <c r="AF199">
        <v>0</v>
      </c>
      <c r="AO199" t="s">
        <v>274</v>
      </c>
      <c r="AP199" t="s">
        <v>275</v>
      </c>
      <c r="AR199">
        <v>0</v>
      </c>
      <c r="AS199">
        <v>0</v>
      </c>
      <c r="AT199">
        <v>0</v>
      </c>
      <c r="AU199">
        <v>0</v>
      </c>
      <c r="AV199">
        <v>0</v>
      </c>
      <c r="AW199">
        <v>0</v>
      </c>
      <c r="BA199" t="s">
        <v>63</v>
      </c>
      <c r="BB199" t="s">
        <v>4509</v>
      </c>
      <c r="BC199">
        <v>0</v>
      </c>
      <c r="BE199" t="s">
        <v>275</v>
      </c>
      <c r="BH199" t="s">
        <v>867</v>
      </c>
    </row>
    <row r="200" spans="1:61" x14ac:dyDescent="0.35">
      <c r="A200" t="s">
        <v>1112</v>
      </c>
      <c r="B200">
        <v>10000</v>
      </c>
      <c r="C200">
        <v>20000</v>
      </c>
      <c r="D200" s="2">
        <v>45750</v>
      </c>
      <c r="E200" t="s">
        <v>59</v>
      </c>
      <c r="F200" t="s">
        <v>1113</v>
      </c>
      <c r="G200" t="s">
        <v>570</v>
      </c>
      <c r="I200">
        <v>1</v>
      </c>
      <c r="J200" t="s">
        <v>183</v>
      </c>
      <c r="K200">
        <v>59</v>
      </c>
      <c r="L200" t="s">
        <v>6045</v>
      </c>
      <c r="M200" t="s">
        <v>73</v>
      </c>
      <c r="N200" t="s">
        <v>3811</v>
      </c>
      <c r="O200" s="3">
        <v>1000</v>
      </c>
      <c r="R200" s="2">
        <v>45750</v>
      </c>
      <c r="T200">
        <v>6</v>
      </c>
      <c r="U200" s="3">
        <v>6000</v>
      </c>
      <c r="V200" t="s">
        <v>65</v>
      </c>
      <c r="W200" t="s">
        <v>1114</v>
      </c>
      <c r="X200">
        <v>0</v>
      </c>
      <c r="Y200" s="3">
        <v>6000</v>
      </c>
      <c r="Z200">
        <v>0</v>
      </c>
      <c r="AA200">
        <v>0</v>
      </c>
      <c r="AB200">
        <v>0</v>
      </c>
      <c r="AC200">
        <v>0</v>
      </c>
      <c r="AF200">
        <v>0</v>
      </c>
      <c r="AO200" t="s">
        <v>1115</v>
      </c>
      <c r="AP200" t="s">
        <v>571</v>
      </c>
      <c r="AR200">
        <v>0</v>
      </c>
      <c r="AS200">
        <v>0</v>
      </c>
      <c r="AT200">
        <v>0</v>
      </c>
      <c r="AU200">
        <v>0</v>
      </c>
      <c r="AV200">
        <v>0</v>
      </c>
      <c r="AW200">
        <v>0</v>
      </c>
      <c r="BA200" t="s">
        <v>63</v>
      </c>
      <c r="BB200" t="s">
        <v>1116</v>
      </c>
      <c r="BC200">
        <v>0</v>
      </c>
      <c r="BE200" t="s">
        <v>571</v>
      </c>
      <c r="BH200" t="s">
        <v>1117</v>
      </c>
    </row>
    <row r="201" spans="1:61" x14ac:dyDescent="0.35">
      <c r="A201" t="s">
        <v>1112</v>
      </c>
      <c r="B201">
        <v>20000</v>
      </c>
      <c r="C201">
        <v>10000</v>
      </c>
      <c r="D201" s="2">
        <v>45750</v>
      </c>
      <c r="E201" t="s">
        <v>59</v>
      </c>
      <c r="F201" t="s">
        <v>1113</v>
      </c>
      <c r="G201" t="s">
        <v>570</v>
      </c>
      <c r="I201">
        <v>1</v>
      </c>
      <c r="J201" t="s">
        <v>183</v>
      </c>
      <c r="K201">
        <v>59</v>
      </c>
      <c r="L201" t="s">
        <v>6045</v>
      </c>
      <c r="M201" t="s">
        <v>73</v>
      </c>
      <c r="N201" t="s">
        <v>3811</v>
      </c>
      <c r="O201" s="3">
        <v>1000</v>
      </c>
      <c r="R201" s="2">
        <v>45750</v>
      </c>
      <c r="T201">
        <v>6</v>
      </c>
      <c r="U201" s="3">
        <v>6000</v>
      </c>
      <c r="V201" t="s">
        <v>65</v>
      </c>
      <c r="W201" t="s">
        <v>1114</v>
      </c>
      <c r="X201">
        <v>0</v>
      </c>
      <c r="Y201" s="3">
        <v>6000</v>
      </c>
      <c r="Z201">
        <v>0</v>
      </c>
      <c r="AA201">
        <v>0</v>
      </c>
      <c r="AB201">
        <v>0</v>
      </c>
      <c r="AC201">
        <v>0</v>
      </c>
      <c r="AF201">
        <v>0</v>
      </c>
      <c r="AO201" t="s">
        <v>1115</v>
      </c>
      <c r="AP201" t="s">
        <v>571</v>
      </c>
      <c r="AR201">
        <v>0</v>
      </c>
      <c r="AS201">
        <v>0</v>
      </c>
      <c r="AT201">
        <v>0</v>
      </c>
      <c r="AU201">
        <v>0</v>
      </c>
      <c r="AV201">
        <v>0</v>
      </c>
      <c r="AW201">
        <v>0</v>
      </c>
      <c r="BA201" t="s">
        <v>63</v>
      </c>
      <c r="BB201" t="s">
        <v>1116</v>
      </c>
      <c r="BC201">
        <v>0</v>
      </c>
      <c r="BE201" t="s">
        <v>571</v>
      </c>
      <c r="BH201" t="s">
        <v>1117</v>
      </c>
    </row>
    <row r="202" spans="1:61" x14ac:dyDescent="0.35">
      <c r="A202" t="s">
        <v>1118</v>
      </c>
      <c r="B202">
        <v>10000</v>
      </c>
      <c r="C202">
        <v>10000</v>
      </c>
      <c r="D202" s="2">
        <v>45751</v>
      </c>
      <c r="E202" t="s">
        <v>59</v>
      </c>
      <c r="F202" t="s">
        <v>482</v>
      </c>
      <c r="G202" t="s">
        <v>570</v>
      </c>
      <c r="I202">
        <v>1</v>
      </c>
      <c r="J202" t="s">
        <v>183</v>
      </c>
      <c r="K202">
        <v>59</v>
      </c>
      <c r="L202" t="s">
        <v>6045</v>
      </c>
      <c r="M202" t="s">
        <v>73</v>
      </c>
      <c r="N202" t="s">
        <v>3811</v>
      </c>
      <c r="O202" s="3">
        <v>5000</v>
      </c>
      <c r="R202" s="2">
        <v>45750</v>
      </c>
      <c r="T202">
        <v>6</v>
      </c>
      <c r="U202" s="3">
        <v>30000</v>
      </c>
      <c r="V202" t="s">
        <v>65</v>
      </c>
      <c r="W202" t="s">
        <v>1069</v>
      </c>
      <c r="X202">
        <v>0</v>
      </c>
      <c r="Y202" s="3">
        <v>30000</v>
      </c>
      <c r="Z202">
        <v>0</v>
      </c>
      <c r="AA202">
        <v>0</v>
      </c>
      <c r="AB202">
        <v>0</v>
      </c>
      <c r="AC202">
        <v>0</v>
      </c>
      <c r="AF202">
        <v>0</v>
      </c>
      <c r="AO202" t="s">
        <v>1070</v>
      </c>
      <c r="AP202" t="s">
        <v>571</v>
      </c>
      <c r="AR202">
        <v>0</v>
      </c>
      <c r="AS202">
        <v>0</v>
      </c>
      <c r="AT202">
        <v>0</v>
      </c>
      <c r="AU202">
        <v>0</v>
      </c>
      <c r="AV202">
        <v>0</v>
      </c>
      <c r="AW202">
        <v>0</v>
      </c>
      <c r="BA202" t="s">
        <v>63</v>
      </c>
      <c r="BB202" t="s">
        <v>1119</v>
      </c>
      <c r="BC202">
        <v>0</v>
      </c>
      <c r="BE202" t="s">
        <v>571</v>
      </c>
      <c r="BH202" t="s">
        <v>1120</v>
      </c>
    </row>
    <row r="203" spans="1:61" x14ac:dyDescent="0.35">
      <c r="A203" t="s">
        <v>771</v>
      </c>
      <c r="B203">
        <v>10000</v>
      </c>
      <c r="C203">
        <v>20000</v>
      </c>
      <c r="D203" s="2">
        <v>45751</v>
      </c>
      <c r="E203" t="s">
        <v>59</v>
      </c>
      <c r="F203" t="s">
        <v>772</v>
      </c>
      <c r="G203" t="s">
        <v>726</v>
      </c>
      <c r="I203">
        <v>2</v>
      </c>
      <c r="J203" t="s">
        <v>183</v>
      </c>
      <c r="K203">
        <v>86</v>
      </c>
      <c r="L203" t="s">
        <v>6043</v>
      </c>
      <c r="M203" t="s">
        <v>433</v>
      </c>
      <c r="N203" t="s">
        <v>3858</v>
      </c>
      <c r="O203" s="3">
        <v>7000</v>
      </c>
      <c r="R203" s="2">
        <v>45750</v>
      </c>
      <c r="T203">
        <v>12</v>
      </c>
      <c r="U203" s="3">
        <v>84000</v>
      </c>
      <c r="V203" t="s">
        <v>65</v>
      </c>
      <c r="W203" s="7" t="s">
        <v>727</v>
      </c>
      <c r="X203">
        <v>0</v>
      </c>
      <c r="Y203" s="3">
        <v>84000</v>
      </c>
      <c r="Z203">
        <v>0</v>
      </c>
      <c r="AA203">
        <v>0</v>
      </c>
      <c r="AB203">
        <v>60</v>
      </c>
      <c r="AC203">
        <v>67</v>
      </c>
      <c r="AF203">
        <f>((AB203+3)/1000)*((AC203+3)/1000)</f>
        <v>4.4100000000000007E-3</v>
      </c>
      <c r="AG203">
        <f>Y203*AF203</f>
        <v>370.44000000000005</v>
      </c>
      <c r="AO203" s="7" t="s">
        <v>728</v>
      </c>
      <c r="AP203" t="s">
        <v>729</v>
      </c>
      <c r="AR203">
        <v>0</v>
      </c>
      <c r="AS203">
        <v>0</v>
      </c>
      <c r="AT203">
        <v>0</v>
      </c>
      <c r="AU203">
        <v>0</v>
      </c>
      <c r="AV203">
        <v>0</v>
      </c>
      <c r="AW203">
        <v>0</v>
      </c>
      <c r="BA203" t="s">
        <v>63</v>
      </c>
      <c r="BB203" t="s">
        <v>773</v>
      </c>
      <c r="BC203">
        <v>0</v>
      </c>
      <c r="BE203" t="s">
        <v>729</v>
      </c>
      <c r="BH203" t="s">
        <v>774</v>
      </c>
    </row>
    <row r="204" spans="1:61" x14ac:dyDescent="0.35">
      <c r="A204" t="s">
        <v>868</v>
      </c>
      <c r="B204">
        <v>10000</v>
      </c>
      <c r="C204">
        <v>10000</v>
      </c>
      <c r="D204" s="2">
        <v>45751</v>
      </c>
      <c r="E204" t="s">
        <v>59</v>
      </c>
      <c r="F204" t="s">
        <v>678</v>
      </c>
      <c r="G204" t="s">
        <v>159</v>
      </c>
      <c r="I204">
        <v>1</v>
      </c>
      <c r="J204" t="s">
        <v>183</v>
      </c>
      <c r="K204">
        <v>72</v>
      </c>
      <c r="L204" t="s">
        <v>6056</v>
      </c>
      <c r="M204" t="s">
        <v>869</v>
      </c>
      <c r="N204" t="s">
        <v>3829</v>
      </c>
      <c r="O204" s="3">
        <v>2500</v>
      </c>
      <c r="R204" s="2">
        <v>45750</v>
      </c>
      <c r="T204">
        <v>6</v>
      </c>
      <c r="U204" s="3">
        <v>15000</v>
      </c>
      <c r="V204" t="s">
        <v>65</v>
      </c>
      <c r="W204">
        <v>80834720001</v>
      </c>
      <c r="X204">
        <v>0</v>
      </c>
      <c r="Y204" s="3">
        <v>10000</v>
      </c>
      <c r="Z204" s="3">
        <v>5000</v>
      </c>
      <c r="AA204">
        <v>0</v>
      </c>
      <c r="AB204">
        <v>0</v>
      </c>
      <c r="AC204">
        <v>0</v>
      </c>
      <c r="AF204">
        <v>0</v>
      </c>
      <c r="AO204">
        <v>8083472</v>
      </c>
      <c r="AP204" t="s">
        <v>162</v>
      </c>
      <c r="AR204">
        <v>0</v>
      </c>
      <c r="AS204">
        <v>0</v>
      </c>
      <c r="AT204">
        <v>0</v>
      </c>
      <c r="AU204">
        <v>0</v>
      </c>
      <c r="AV204">
        <v>0</v>
      </c>
      <c r="AW204">
        <v>0</v>
      </c>
      <c r="BA204" t="s">
        <v>63</v>
      </c>
      <c r="BB204" t="s">
        <v>4510</v>
      </c>
      <c r="BC204">
        <v>0</v>
      </c>
      <c r="BE204" t="s">
        <v>162</v>
      </c>
      <c r="BH204" t="s">
        <v>870</v>
      </c>
    </row>
    <row r="205" spans="1:61" x14ac:dyDescent="0.35">
      <c r="A205" t="s">
        <v>871</v>
      </c>
      <c r="B205">
        <v>10000</v>
      </c>
      <c r="C205">
        <v>10000</v>
      </c>
      <c r="D205" s="2">
        <v>45756</v>
      </c>
      <c r="E205" t="s">
        <v>59</v>
      </c>
      <c r="F205" t="s">
        <v>872</v>
      </c>
      <c r="G205" t="s">
        <v>159</v>
      </c>
      <c r="I205">
        <v>1</v>
      </c>
      <c r="J205" t="s">
        <v>183</v>
      </c>
      <c r="K205">
        <v>72</v>
      </c>
      <c r="L205" t="s">
        <v>6056</v>
      </c>
      <c r="M205" t="s">
        <v>869</v>
      </c>
      <c r="N205" t="s">
        <v>3829</v>
      </c>
      <c r="O205" s="3">
        <v>1750</v>
      </c>
      <c r="R205" s="2">
        <v>45750</v>
      </c>
      <c r="T205">
        <v>4</v>
      </c>
      <c r="U205" s="3">
        <v>7000</v>
      </c>
      <c r="V205" t="s">
        <v>65</v>
      </c>
      <c r="W205">
        <v>80834730001</v>
      </c>
      <c r="X205">
        <v>0</v>
      </c>
      <c r="Y205" s="3">
        <v>5000</v>
      </c>
      <c r="Z205" s="3">
        <v>2000</v>
      </c>
      <c r="AA205">
        <v>0</v>
      </c>
      <c r="AB205">
        <v>0</v>
      </c>
      <c r="AC205">
        <v>0</v>
      </c>
      <c r="AF205">
        <v>0</v>
      </c>
      <c r="AO205">
        <v>8083473</v>
      </c>
      <c r="AP205" t="s">
        <v>162</v>
      </c>
      <c r="AR205">
        <v>0</v>
      </c>
      <c r="AS205">
        <v>0</v>
      </c>
      <c r="AT205">
        <v>0</v>
      </c>
      <c r="AU205">
        <v>0</v>
      </c>
      <c r="AV205">
        <v>0</v>
      </c>
      <c r="AW205">
        <v>0</v>
      </c>
      <c r="BA205" t="s">
        <v>63</v>
      </c>
      <c r="BB205" t="s">
        <v>4511</v>
      </c>
      <c r="BC205">
        <v>0</v>
      </c>
      <c r="BE205" t="s">
        <v>162</v>
      </c>
      <c r="BH205" t="s">
        <v>870</v>
      </c>
    </row>
    <row r="206" spans="1:61" x14ac:dyDescent="0.35">
      <c r="A206" t="s">
        <v>1121</v>
      </c>
      <c r="B206">
        <v>10000</v>
      </c>
      <c r="C206">
        <v>10000</v>
      </c>
      <c r="D206" s="2">
        <v>45751</v>
      </c>
      <c r="E206" t="s">
        <v>59</v>
      </c>
      <c r="F206" t="s">
        <v>1122</v>
      </c>
      <c r="G206" t="s">
        <v>351</v>
      </c>
      <c r="I206">
        <v>1</v>
      </c>
      <c r="J206" t="s">
        <v>183</v>
      </c>
      <c r="K206">
        <v>65</v>
      </c>
      <c r="L206" t="s">
        <v>6054</v>
      </c>
      <c r="M206" t="s">
        <v>340</v>
      </c>
      <c r="N206" t="s">
        <v>3854</v>
      </c>
      <c r="O206" s="3">
        <v>6667</v>
      </c>
      <c r="R206" s="2">
        <v>45750</v>
      </c>
      <c r="T206">
        <v>3</v>
      </c>
      <c r="U206" s="3">
        <v>20001</v>
      </c>
      <c r="V206" t="s">
        <v>65</v>
      </c>
      <c r="W206" t="s">
        <v>1123</v>
      </c>
      <c r="X206">
        <v>0</v>
      </c>
      <c r="Y206" s="3">
        <v>20000</v>
      </c>
      <c r="Z206">
        <v>1</v>
      </c>
      <c r="AA206">
        <v>0</v>
      </c>
      <c r="AB206">
        <v>0</v>
      </c>
      <c r="AC206">
        <v>0</v>
      </c>
      <c r="AF206">
        <v>0</v>
      </c>
      <c r="AO206" t="s">
        <v>1124</v>
      </c>
      <c r="AP206" t="s">
        <v>355</v>
      </c>
      <c r="AR206">
        <v>0</v>
      </c>
      <c r="AS206">
        <v>0</v>
      </c>
      <c r="AT206">
        <v>0</v>
      </c>
      <c r="AU206">
        <v>0</v>
      </c>
      <c r="AV206">
        <v>0</v>
      </c>
      <c r="AW206">
        <v>0</v>
      </c>
      <c r="BA206" t="s">
        <v>63</v>
      </c>
      <c r="BB206" t="s">
        <v>1125</v>
      </c>
      <c r="BC206">
        <v>0</v>
      </c>
      <c r="BE206" t="s">
        <v>355</v>
      </c>
      <c r="BH206" t="s">
        <v>1126</v>
      </c>
    </row>
    <row r="207" spans="1:61" x14ac:dyDescent="0.35">
      <c r="A207" t="s">
        <v>1127</v>
      </c>
      <c r="B207">
        <v>10000</v>
      </c>
      <c r="C207">
        <v>10000</v>
      </c>
      <c r="D207" s="2">
        <v>45750</v>
      </c>
      <c r="E207" t="s">
        <v>59</v>
      </c>
      <c r="F207" s="4">
        <v>0.42506944444444444</v>
      </c>
      <c r="G207" t="s">
        <v>351</v>
      </c>
      <c r="I207">
        <v>1</v>
      </c>
      <c r="J207" t="s">
        <v>183</v>
      </c>
      <c r="K207">
        <v>78</v>
      </c>
      <c r="L207" t="s">
        <v>6047</v>
      </c>
      <c r="M207" t="s">
        <v>216</v>
      </c>
      <c r="N207" t="s">
        <v>3803</v>
      </c>
      <c r="O207" s="3">
        <v>3000</v>
      </c>
      <c r="R207" s="2">
        <v>45750</v>
      </c>
      <c r="T207">
        <v>1</v>
      </c>
      <c r="U207" s="3">
        <v>3000</v>
      </c>
      <c r="V207" t="s">
        <v>65</v>
      </c>
      <c r="W207" t="s">
        <v>708</v>
      </c>
      <c r="X207">
        <v>0</v>
      </c>
      <c r="Y207" s="3">
        <v>3000</v>
      </c>
      <c r="Z207">
        <v>0</v>
      </c>
      <c r="AA207">
        <v>0</v>
      </c>
      <c r="AB207">
        <v>0</v>
      </c>
      <c r="AC207">
        <v>0</v>
      </c>
      <c r="AF207">
        <v>0</v>
      </c>
      <c r="AO207" t="s">
        <v>709</v>
      </c>
      <c r="AP207" t="s">
        <v>355</v>
      </c>
      <c r="AR207">
        <v>0</v>
      </c>
      <c r="AS207">
        <v>0</v>
      </c>
      <c r="AT207">
        <v>0</v>
      </c>
      <c r="AU207">
        <v>0</v>
      </c>
      <c r="AV207">
        <v>0</v>
      </c>
      <c r="AW207">
        <v>0</v>
      </c>
      <c r="BA207" t="s">
        <v>63</v>
      </c>
      <c r="BB207" t="s">
        <v>1128</v>
      </c>
      <c r="BC207">
        <v>0</v>
      </c>
      <c r="BE207" t="s">
        <v>355</v>
      </c>
      <c r="BH207" t="s">
        <v>357</v>
      </c>
    </row>
    <row r="208" spans="1:61" x14ac:dyDescent="0.35">
      <c r="A208" t="s">
        <v>1129</v>
      </c>
      <c r="B208">
        <v>10000</v>
      </c>
      <c r="C208">
        <v>10000</v>
      </c>
      <c r="D208" s="2">
        <v>45751</v>
      </c>
      <c r="E208" t="s">
        <v>59</v>
      </c>
      <c r="F208" t="s">
        <v>1130</v>
      </c>
      <c r="G208" t="s">
        <v>1131</v>
      </c>
      <c r="I208">
        <v>1</v>
      </c>
      <c r="J208" t="s">
        <v>183</v>
      </c>
      <c r="K208">
        <v>61</v>
      </c>
      <c r="L208" t="s">
        <v>6046</v>
      </c>
      <c r="M208" t="s">
        <v>209</v>
      </c>
      <c r="N208" t="s">
        <v>3802</v>
      </c>
      <c r="O208" s="3">
        <v>1000</v>
      </c>
      <c r="R208" s="2">
        <v>45750</v>
      </c>
      <c r="T208">
        <v>5</v>
      </c>
      <c r="U208" s="3">
        <v>5000</v>
      </c>
      <c r="V208" t="s">
        <v>65</v>
      </c>
      <c r="W208" t="s">
        <v>1132</v>
      </c>
      <c r="X208">
        <v>0</v>
      </c>
      <c r="Y208" s="3">
        <v>5000</v>
      </c>
      <c r="Z208">
        <v>0</v>
      </c>
      <c r="AA208">
        <v>0</v>
      </c>
      <c r="AB208">
        <v>0</v>
      </c>
      <c r="AC208">
        <v>0</v>
      </c>
      <c r="AF208">
        <v>0</v>
      </c>
      <c r="AO208" t="s">
        <v>1133</v>
      </c>
      <c r="AP208" t="s">
        <v>1134</v>
      </c>
      <c r="AR208">
        <v>0</v>
      </c>
      <c r="AS208">
        <v>0</v>
      </c>
      <c r="AT208">
        <v>0</v>
      </c>
      <c r="AU208">
        <v>0</v>
      </c>
      <c r="AV208">
        <v>0</v>
      </c>
      <c r="AW208">
        <v>0</v>
      </c>
      <c r="BA208" t="s">
        <v>63</v>
      </c>
      <c r="BB208" t="s">
        <v>1135</v>
      </c>
      <c r="BC208">
        <v>0</v>
      </c>
      <c r="BE208" t="s">
        <v>1134</v>
      </c>
      <c r="BH208" t="s">
        <v>1136</v>
      </c>
    </row>
    <row r="209" spans="1:60" x14ac:dyDescent="0.35">
      <c r="A209" t="s">
        <v>97</v>
      </c>
      <c r="B209">
        <v>10000</v>
      </c>
      <c r="C209">
        <v>20000</v>
      </c>
      <c r="D209" s="2">
        <v>45751</v>
      </c>
      <c r="E209" t="s">
        <v>59</v>
      </c>
      <c r="F209" t="s">
        <v>98</v>
      </c>
      <c r="G209">
        <v>10620258022</v>
      </c>
      <c r="I209">
        <v>2</v>
      </c>
      <c r="J209" t="s">
        <v>183</v>
      </c>
      <c r="K209">
        <v>77</v>
      </c>
      <c r="L209" t="s">
        <v>6043</v>
      </c>
      <c r="M209" t="s">
        <v>192</v>
      </c>
      <c r="N209" t="s">
        <v>3848</v>
      </c>
      <c r="O209">
        <v>130</v>
      </c>
      <c r="R209" s="2">
        <v>45750</v>
      </c>
      <c r="T209">
        <v>154</v>
      </c>
      <c r="U209" s="3">
        <v>20020</v>
      </c>
      <c r="V209" t="s">
        <v>65</v>
      </c>
      <c r="W209" t="s">
        <v>100</v>
      </c>
      <c r="X209">
        <v>0</v>
      </c>
      <c r="Y209" s="3">
        <v>5000</v>
      </c>
      <c r="Z209" s="3">
        <v>15020</v>
      </c>
      <c r="AA209">
        <v>0</v>
      </c>
      <c r="AB209">
        <v>0</v>
      </c>
      <c r="AC209">
        <v>0</v>
      </c>
      <c r="AF209">
        <v>0</v>
      </c>
      <c r="AO209" t="s">
        <v>101</v>
      </c>
      <c r="AP209" t="s">
        <v>95</v>
      </c>
      <c r="AR209">
        <v>0</v>
      </c>
      <c r="AS209">
        <v>0</v>
      </c>
      <c r="AT209">
        <v>0</v>
      </c>
      <c r="AU209">
        <v>0</v>
      </c>
      <c r="AV209">
        <v>0</v>
      </c>
      <c r="AW209">
        <v>0</v>
      </c>
      <c r="BA209" t="s">
        <v>63</v>
      </c>
      <c r="BB209" t="s">
        <v>4447</v>
      </c>
      <c r="BC209">
        <v>0</v>
      </c>
      <c r="BE209" t="s">
        <v>95</v>
      </c>
      <c r="BH209" t="s">
        <v>102</v>
      </c>
    </row>
    <row r="210" spans="1:60" x14ac:dyDescent="0.35">
      <c r="A210" t="s">
        <v>1137</v>
      </c>
      <c r="B210">
        <v>10000</v>
      </c>
      <c r="C210">
        <v>10000</v>
      </c>
      <c r="D210" s="2">
        <v>45750</v>
      </c>
      <c r="E210" t="s">
        <v>59</v>
      </c>
      <c r="F210" t="s">
        <v>930</v>
      </c>
      <c r="G210" t="s">
        <v>796</v>
      </c>
      <c r="I210">
        <v>1</v>
      </c>
      <c r="J210" t="s">
        <v>183</v>
      </c>
      <c r="K210">
        <v>22</v>
      </c>
      <c r="L210" t="s">
        <v>6063</v>
      </c>
      <c r="M210" t="s">
        <v>685</v>
      </c>
      <c r="N210" t="s">
        <v>3805</v>
      </c>
      <c r="O210" s="3">
        <v>5000</v>
      </c>
      <c r="R210" s="2">
        <v>45750</v>
      </c>
      <c r="T210">
        <v>2</v>
      </c>
      <c r="U210" s="3">
        <v>10000</v>
      </c>
      <c r="V210" t="s">
        <v>65</v>
      </c>
      <c r="W210" t="s">
        <v>931</v>
      </c>
      <c r="X210">
        <v>0</v>
      </c>
      <c r="Y210" s="3">
        <v>10000</v>
      </c>
      <c r="Z210">
        <v>0</v>
      </c>
      <c r="AA210">
        <v>0</v>
      </c>
      <c r="AB210">
        <v>0</v>
      </c>
      <c r="AC210">
        <v>0</v>
      </c>
      <c r="AF210">
        <v>0</v>
      </c>
      <c r="AO210" t="s">
        <v>932</v>
      </c>
      <c r="AP210" t="s">
        <v>622</v>
      </c>
      <c r="AR210">
        <v>0</v>
      </c>
      <c r="AS210">
        <v>0</v>
      </c>
      <c r="AT210">
        <v>0</v>
      </c>
      <c r="AU210">
        <v>0</v>
      </c>
      <c r="AV210">
        <v>0</v>
      </c>
      <c r="AW210">
        <v>0</v>
      </c>
      <c r="BA210" t="s">
        <v>63</v>
      </c>
      <c r="BB210" t="s">
        <v>1138</v>
      </c>
      <c r="BC210">
        <v>0</v>
      </c>
      <c r="BE210" t="s">
        <v>622</v>
      </c>
      <c r="BH210" t="s">
        <v>1139</v>
      </c>
    </row>
    <row r="211" spans="1:60" x14ac:dyDescent="0.35">
      <c r="A211" t="s">
        <v>103</v>
      </c>
      <c r="B211">
        <v>10000</v>
      </c>
      <c r="C211">
        <v>20000</v>
      </c>
      <c r="D211" s="2">
        <v>45751</v>
      </c>
      <c r="E211" t="s">
        <v>59</v>
      </c>
      <c r="F211" t="s">
        <v>104</v>
      </c>
      <c r="G211">
        <v>10656256095</v>
      </c>
      <c r="I211">
        <v>2</v>
      </c>
      <c r="J211" t="s">
        <v>183</v>
      </c>
      <c r="K211">
        <v>77</v>
      </c>
      <c r="L211" t="s">
        <v>6043</v>
      </c>
      <c r="M211" t="s">
        <v>192</v>
      </c>
      <c r="N211" t="s">
        <v>3848</v>
      </c>
      <c r="O211" s="3">
        <v>1364</v>
      </c>
      <c r="R211" s="2">
        <v>45750</v>
      </c>
      <c r="T211">
        <v>66</v>
      </c>
      <c r="U211" s="3">
        <v>90024</v>
      </c>
      <c r="V211" t="s">
        <v>65</v>
      </c>
      <c r="W211" t="s">
        <v>106</v>
      </c>
      <c r="X211">
        <v>0</v>
      </c>
      <c r="Y211" s="3">
        <v>80000</v>
      </c>
      <c r="Z211" s="3">
        <v>10024</v>
      </c>
      <c r="AA211">
        <v>0</v>
      </c>
      <c r="AB211">
        <v>0</v>
      </c>
      <c r="AC211">
        <v>0</v>
      </c>
      <c r="AF211">
        <v>0</v>
      </c>
      <c r="AO211" t="s">
        <v>107</v>
      </c>
      <c r="AP211" t="s">
        <v>108</v>
      </c>
      <c r="AR211">
        <v>0</v>
      </c>
      <c r="AS211">
        <v>0</v>
      </c>
      <c r="AT211">
        <v>0</v>
      </c>
      <c r="AU211">
        <v>0</v>
      </c>
      <c r="AV211">
        <v>0</v>
      </c>
      <c r="AW211">
        <v>0</v>
      </c>
      <c r="BA211" t="s">
        <v>63</v>
      </c>
      <c r="BB211" t="s">
        <v>4448</v>
      </c>
      <c r="BC211">
        <v>0</v>
      </c>
      <c r="BE211" t="s">
        <v>108</v>
      </c>
      <c r="BH211" t="s">
        <v>109</v>
      </c>
    </row>
    <row r="212" spans="1:60" x14ac:dyDescent="0.35">
      <c r="A212" t="s">
        <v>873</v>
      </c>
      <c r="B212">
        <v>10000</v>
      </c>
      <c r="C212">
        <v>10000</v>
      </c>
      <c r="D212" s="2">
        <v>45758</v>
      </c>
      <c r="E212" t="s">
        <v>59</v>
      </c>
      <c r="F212" t="s">
        <v>874</v>
      </c>
      <c r="G212" t="s">
        <v>875</v>
      </c>
      <c r="I212">
        <v>1</v>
      </c>
      <c r="J212" t="s">
        <v>183</v>
      </c>
      <c r="K212">
        <v>79</v>
      </c>
      <c r="L212" t="s">
        <v>6076</v>
      </c>
      <c r="M212" t="s">
        <v>92</v>
      </c>
      <c r="N212" t="s">
        <v>3828</v>
      </c>
      <c r="O212" s="3">
        <v>4108</v>
      </c>
      <c r="R212" s="2">
        <v>45750</v>
      </c>
      <c r="T212">
        <v>28</v>
      </c>
      <c r="U212" s="3">
        <v>115024</v>
      </c>
      <c r="V212" t="s">
        <v>65</v>
      </c>
      <c r="W212" t="s">
        <v>876</v>
      </c>
      <c r="X212">
        <v>0</v>
      </c>
      <c r="Y212" s="3">
        <v>100000</v>
      </c>
      <c r="Z212" s="3">
        <v>15024</v>
      </c>
      <c r="AA212">
        <v>0</v>
      </c>
      <c r="AB212">
        <v>0</v>
      </c>
      <c r="AC212">
        <v>0</v>
      </c>
      <c r="AF212">
        <v>0</v>
      </c>
      <c r="AO212" t="s">
        <v>877</v>
      </c>
      <c r="AP212" t="s">
        <v>108</v>
      </c>
      <c r="AR212">
        <v>0</v>
      </c>
      <c r="AS212">
        <v>0</v>
      </c>
      <c r="AT212">
        <v>0</v>
      </c>
      <c r="AU212">
        <v>0</v>
      </c>
      <c r="AV212">
        <v>0</v>
      </c>
      <c r="AW212">
        <v>0</v>
      </c>
      <c r="BA212" t="s">
        <v>63</v>
      </c>
      <c r="BB212" t="s">
        <v>4512</v>
      </c>
      <c r="BC212">
        <v>0</v>
      </c>
      <c r="BE212" t="s">
        <v>108</v>
      </c>
      <c r="BH212" t="s">
        <v>878</v>
      </c>
    </row>
    <row r="213" spans="1:60" x14ac:dyDescent="0.35">
      <c r="A213" t="s">
        <v>879</v>
      </c>
      <c r="B213">
        <v>10000</v>
      </c>
      <c r="C213">
        <v>10000</v>
      </c>
      <c r="D213" s="2">
        <v>45758</v>
      </c>
      <c r="E213" t="s">
        <v>59</v>
      </c>
      <c r="F213" t="s">
        <v>371</v>
      </c>
      <c r="G213" t="s">
        <v>875</v>
      </c>
      <c r="I213">
        <v>1</v>
      </c>
      <c r="J213" t="s">
        <v>183</v>
      </c>
      <c r="K213">
        <v>79</v>
      </c>
      <c r="L213" t="s">
        <v>6076</v>
      </c>
      <c r="M213" t="s">
        <v>92</v>
      </c>
      <c r="N213" t="s">
        <v>3828</v>
      </c>
      <c r="O213" s="3">
        <v>4108</v>
      </c>
      <c r="R213" s="2">
        <v>45750</v>
      </c>
      <c r="T213">
        <v>28</v>
      </c>
      <c r="U213" s="3">
        <v>115024</v>
      </c>
      <c r="V213" t="s">
        <v>65</v>
      </c>
      <c r="W213" t="s">
        <v>880</v>
      </c>
      <c r="X213">
        <v>0</v>
      </c>
      <c r="Y213" s="3">
        <v>100000</v>
      </c>
      <c r="Z213" s="3">
        <v>15024</v>
      </c>
      <c r="AA213">
        <v>0</v>
      </c>
      <c r="AB213">
        <v>0</v>
      </c>
      <c r="AC213">
        <v>0</v>
      </c>
      <c r="AF213">
        <v>0</v>
      </c>
      <c r="AO213" t="s">
        <v>881</v>
      </c>
      <c r="AP213" t="s">
        <v>108</v>
      </c>
      <c r="AR213">
        <v>0</v>
      </c>
      <c r="AS213">
        <v>0</v>
      </c>
      <c r="AT213">
        <v>0</v>
      </c>
      <c r="AU213">
        <v>0</v>
      </c>
      <c r="AV213">
        <v>0</v>
      </c>
      <c r="AW213">
        <v>0</v>
      </c>
      <c r="BA213" t="s">
        <v>63</v>
      </c>
      <c r="BB213" t="s">
        <v>4513</v>
      </c>
      <c r="BC213">
        <v>0</v>
      </c>
      <c r="BE213" t="s">
        <v>108</v>
      </c>
      <c r="BH213" t="s">
        <v>882</v>
      </c>
    </row>
    <row r="214" spans="1:60" x14ac:dyDescent="0.35">
      <c r="A214" t="s">
        <v>883</v>
      </c>
      <c r="B214">
        <v>10000</v>
      </c>
      <c r="C214">
        <v>10000</v>
      </c>
      <c r="D214" s="2">
        <v>45758</v>
      </c>
      <c r="E214" t="s">
        <v>59</v>
      </c>
      <c r="F214" t="s">
        <v>884</v>
      </c>
      <c r="G214" t="s">
        <v>875</v>
      </c>
      <c r="I214">
        <v>1</v>
      </c>
      <c r="J214" t="s">
        <v>183</v>
      </c>
      <c r="K214">
        <v>79</v>
      </c>
      <c r="L214" t="s">
        <v>6076</v>
      </c>
      <c r="M214" t="s">
        <v>92</v>
      </c>
      <c r="N214" t="s">
        <v>3828</v>
      </c>
      <c r="O214" s="3">
        <v>4108</v>
      </c>
      <c r="R214" s="2">
        <v>45750</v>
      </c>
      <c r="T214">
        <v>28</v>
      </c>
      <c r="U214" s="3">
        <v>115024</v>
      </c>
      <c r="V214" t="s">
        <v>65</v>
      </c>
      <c r="W214" t="s">
        <v>885</v>
      </c>
      <c r="X214">
        <v>0</v>
      </c>
      <c r="Y214" s="3">
        <v>100000</v>
      </c>
      <c r="Z214" s="3">
        <v>15024</v>
      </c>
      <c r="AA214">
        <v>0</v>
      </c>
      <c r="AB214">
        <v>0</v>
      </c>
      <c r="AC214">
        <v>0</v>
      </c>
      <c r="AF214">
        <v>0</v>
      </c>
      <c r="AO214" t="s">
        <v>886</v>
      </c>
      <c r="AP214" t="s">
        <v>108</v>
      </c>
      <c r="AR214">
        <v>0</v>
      </c>
      <c r="AS214">
        <v>0</v>
      </c>
      <c r="AT214">
        <v>0</v>
      </c>
      <c r="AU214">
        <v>0</v>
      </c>
      <c r="AV214">
        <v>0</v>
      </c>
      <c r="AW214">
        <v>0</v>
      </c>
      <c r="BA214" t="s">
        <v>63</v>
      </c>
      <c r="BB214" t="s">
        <v>4514</v>
      </c>
      <c r="BC214">
        <v>0</v>
      </c>
      <c r="BE214" t="s">
        <v>108</v>
      </c>
      <c r="BH214" t="s">
        <v>887</v>
      </c>
    </row>
    <row r="215" spans="1:60" x14ac:dyDescent="0.35">
      <c r="A215" t="s">
        <v>888</v>
      </c>
      <c r="B215">
        <v>10000</v>
      </c>
      <c r="C215">
        <v>10000</v>
      </c>
      <c r="D215" s="2">
        <v>45758</v>
      </c>
      <c r="E215" t="s">
        <v>59</v>
      </c>
      <c r="F215" t="s">
        <v>874</v>
      </c>
      <c r="G215" t="s">
        <v>875</v>
      </c>
      <c r="I215">
        <v>1</v>
      </c>
      <c r="J215" t="s">
        <v>183</v>
      </c>
      <c r="K215">
        <v>79</v>
      </c>
      <c r="L215" t="s">
        <v>6076</v>
      </c>
      <c r="M215" t="s">
        <v>92</v>
      </c>
      <c r="N215" t="s">
        <v>3828</v>
      </c>
      <c r="O215" s="3">
        <v>4108</v>
      </c>
      <c r="R215" s="2">
        <v>45750</v>
      </c>
      <c r="T215">
        <v>28</v>
      </c>
      <c r="U215" s="3">
        <v>115024</v>
      </c>
      <c r="V215" t="s">
        <v>65</v>
      </c>
      <c r="W215" t="s">
        <v>889</v>
      </c>
      <c r="X215">
        <v>0</v>
      </c>
      <c r="Y215" s="3">
        <v>100000</v>
      </c>
      <c r="Z215" s="3">
        <v>15024</v>
      </c>
      <c r="AA215">
        <v>0</v>
      </c>
      <c r="AB215">
        <v>0</v>
      </c>
      <c r="AC215">
        <v>0</v>
      </c>
      <c r="AF215">
        <v>0</v>
      </c>
      <c r="AO215" t="s">
        <v>890</v>
      </c>
      <c r="AP215" t="s">
        <v>108</v>
      </c>
      <c r="AR215">
        <v>0</v>
      </c>
      <c r="AS215">
        <v>0</v>
      </c>
      <c r="AT215">
        <v>0</v>
      </c>
      <c r="AU215">
        <v>0</v>
      </c>
      <c r="AV215">
        <v>0</v>
      </c>
      <c r="AW215">
        <v>0</v>
      </c>
      <c r="BA215" t="s">
        <v>63</v>
      </c>
      <c r="BB215" t="s">
        <v>4515</v>
      </c>
      <c r="BC215">
        <v>0</v>
      </c>
      <c r="BE215" t="s">
        <v>108</v>
      </c>
      <c r="BH215" t="s">
        <v>891</v>
      </c>
    </row>
    <row r="216" spans="1:60" x14ac:dyDescent="0.35">
      <c r="A216" t="s">
        <v>892</v>
      </c>
      <c r="B216">
        <v>10000</v>
      </c>
      <c r="C216">
        <v>20000</v>
      </c>
      <c r="D216" s="2">
        <v>45757</v>
      </c>
      <c r="E216" t="s">
        <v>59</v>
      </c>
      <c r="F216" t="s">
        <v>893</v>
      </c>
      <c r="G216">
        <v>10656256091</v>
      </c>
      <c r="I216">
        <v>2</v>
      </c>
      <c r="J216" t="s">
        <v>183</v>
      </c>
      <c r="K216">
        <v>77</v>
      </c>
      <c r="L216" t="s">
        <v>6043</v>
      </c>
      <c r="M216" t="s">
        <v>192</v>
      </c>
      <c r="N216" t="s">
        <v>3848</v>
      </c>
      <c r="O216" s="3">
        <v>3455</v>
      </c>
      <c r="R216" s="2">
        <v>45750</v>
      </c>
      <c r="T216">
        <v>66</v>
      </c>
      <c r="U216" s="3">
        <v>228030</v>
      </c>
      <c r="V216" t="s">
        <v>65</v>
      </c>
      <c r="W216" t="s">
        <v>894</v>
      </c>
      <c r="X216">
        <v>0</v>
      </c>
      <c r="Y216" s="3">
        <v>205000</v>
      </c>
      <c r="Z216" s="3">
        <v>23030</v>
      </c>
      <c r="AA216">
        <v>0</v>
      </c>
      <c r="AB216">
        <v>0</v>
      </c>
      <c r="AC216">
        <v>0</v>
      </c>
      <c r="AF216">
        <v>0</v>
      </c>
      <c r="AO216" t="s">
        <v>895</v>
      </c>
      <c r="AP216" t="s">
        <v>108</v>
      </c>
      <c r="AR216">
        <v>0</v>
      </c>
      <c r="AS216">
        <v>0</v>
      </c>
      <c r="AT216">
        <v>0</v>
      </c>
      <c r="AU216">
        <v>0</v>
      </c>
      <c r="AV216">
        <v>0</v>
      </c>
      <c r="AW216">
        <v>0</v>
      </c>
      <c r="BA216" t="s">
        <v>63</v>
      </c>
      <c r="BB216" t="s">
        <v>4516</v>
      </c>
      <c r="BC216">
        <v>0</v>
      </c>
      <c r="BE216" t="s">
        <v>108</v>
      </c>
      <c r="BH216" t="s">
        <v>896</v>
      </c>
    </row>
    <row r="217" spans="1:60" x14ac:dyDescent="0.35">
      <c r="A217" t="s">
        <v>110</v>
      </c>
      <c r="B217">
        <v>10000</v>
      </c>
      <c r="C217">
        <v>20000</v>
      </c>
      <c r="D217" s="2">
        <v>45755</v>
      </c>
      <c r="E217" t="s">
        <v>59</v>
      </c>
      <c r="F217" t="s">
        <v>111</v>
      </c>
      <c r="G217">
        <v>10656256095</v>
      </c>
      <c r="I217">
        <v>2</v>
      </c>
      <c r="J217" t="s">
        <v>183</v>
      </c>
      <c r="K217">
        <v>77</v>
      </c>
      <c r="L217" t="s">
        <v>6043</v>
      </c>
      <c r="M217" t="s">
        <v>192</v>
      </c>
      <c r="N217" t="s">
        <v>3848</v>
      </c>
      <c r="O217" s="3">
        <v>1364</v>
      </c>
      <c r="R217" s="2">
        <v>45750</v>
      </c>
      <c r="T217">
        <v>66</v>
      </c>
      <c r="U217" s="3">
        <v>90024</v>
      </c>
      <c r="V217" t="s">
        <v>65</v>
      </c>
      <c r="W217" t="s">
        <v>112</v>
      </c>
      <c r="X217">
        <v>0</v>
      </c>
      <c r="Y217" s="3">
        <v>80000</v>
      </c>
      <c r="Z217" s="3">
        <v>10024</v>
      </c>
      <c r="AA217">
        <v>0</v>
      </c>
      <c r="AB217">
        <v>0</v>
      </c>
      <c r="AC217">
        <v>0</v>
      </c>
      <c r="AF217">
        <v>0</v>
      </c>
      <c r="AO217" t="s">
        <v>113</v>
      </c>
      <c r="AP217" t="s">
        <v>108</v>
      </c>
      <c r="AR217">
        <v>0</v>
      </c>
      <c r="AS217">
        <v>0</v>
      </c>
      <c r="AT217">
        <v>0</v>
      </c>
      <c r="AU217">
        <v>0</v>
      </c>
      <c r="AV217">
        <v>0</v>
      </c>
      <c r="AW217">
        <v>0</v>
      </c>
      <c r="BA217" t="s">
        <v>63</v>
      </c>
      <c r="BB217" t="s">
        <v>4449</v>
      </c>
      <c r="BC217">
        <v>0</v>
      </c>
      <c r="BE217" t="s">
        <v>108</v>
      </c>
      <c r="BH217" t="s">
        <v>114</v>
      </c>
    </row>
    <row r="218" spans="1:60" x14ac:dyDescent="0.35">
      <c r="A218" t="s">
        <v>897</v>
      </c>
      <c r="B218">
        <v>10000</v>
      </c>
      <c r="C218">
        <v>10000</v>
      </c>
      <c r="D218" s="2">
        <v>45758</v>
      </c>
      <c r="E218" t="s">
        <v>59</v>
      </c>
      <c r="F218" t="s">
        <v>898</v>
      </c>
      <c r="G218" t="s">
        <v>875</v>
      </c>
      <c r="I218">
        <v>1</v>
      </c>
      <c r="J218" t="s">
        <v>183</v>
      </c>
      <c r="K218">
        <v>79</v>
      </c>
      <c r="L218" t="s">
        <v>6076</v>
      </c>
      <c r="M218" t="s">
        <v>92</v>
      </c>
      <c r="N218" t="s">
        <v>3828</v>
      </c>
      <c r="O218" s="3">
        <v>4108</v>
      </c>
      <c r="R218" s="2">
        <v>45750</v>
      </c>
      <c r="T218">
        <v>28</v>
      </c>
      <c r="U218" s="3">
        <v>115024</v>
      </c>
      <c r="V218" t="s">
        <v>65</v>
      </c>
      <c r="W218" t="s">
        <v>899</v>
      </c>
      <c r="X218">
        <v>0</v>
      </c>
      <c r="Y218" s="3">
        <v>100000</v>
      </c>
      <c r="Z218" s="3">
        <v>15024</v>
      </c>
      <c r="AA218">
        <v>0</v>
      </c>
      <c r="AB218">
        <v>0</v>
      </c>
      <c r="AC218">
        <v>0</v>
      </c>
      <c r="AF218">
        <v>0</v>
      </c>
      <c r="AO218" t="s">
        <v>900</v>
      </c>
      <c r="AP218" t="s">
        <v>108</v>
      </c>
      <c r="AR218">
        <v>0</v>
      </c>
      <c r="AS218">
        <v>0</v>
      </c>
      <c r="AT218">
        <v>0</v>
      </c>
      <c r="AU218">
        <v>0</v>
      </c>
      <c r="AV218">
        <v>0</v>
      </c>
      <c r="AW218">
        <v>0</v>
      </c>
      <c r="BA218" t="s">
        <v>63</v>
      </c>
      <c r="BB218" t="s">
        <v>4517</v>
      </c>
      <c r="BC218">
        <v>0</v>
      </c>
      <c r="BE218" t="s">
        <v>108</v>
      </c>
      <c r="BH218" t="s">
        <v>901</v>
      </c>
    </row>
    <row r="219" spans="1:60" x14ac:dyDescent="0.35">
      <c r="A219" t="s">
        <v>902</v>
      </c>
      <c r="B219">
        <v>10000</v>
      </c>
      <c r="C219">
        <v>10000</v>
      </c>
      <c r="D219" s="2">
        <v>45758</v>
      </c>
      <c r="E219" t="s">
        <v>59</v>
      </c>
      <c r="F219" t="s">
        <v>884</v>
      </c>
      <c r="G219" t="s">
        <v>875</v>
      </c>
      <c r="I219">
        <v>1</v>
      </c>
      <c r="J219" t="s">
        <v>183</v>
      </c>
      <c r="K219">
        <v>79</v>
      </c>
      <c r="L219" t="s">
        <v>6076</v>
      </c>
      <c r="M219" t="s">
        <v>92</v>
      </c>
      <c r="N219" t="s">
        <v>3828</v>
      </c>
      <c r="O219" s="3">
        <v>4108</v>
      </c>
      <c r="R219" s="2">
        <v>45750</v>
      </c>
      <c r="T219">
        <v>56</v>
      </c>
      <c r="U219" s="3">
        <v>230048</v>
      </c>
      <c r="V219" t="s">
        <v>65</v>
      </c>
      <c r="W219" t="s">
        <v>903</v>
      </c>
      <c r="X219">
        <v>0</v>
      </c>
      <c r="Y219" s="3">
        <v>200000</v>
      </c>
      <c r="Z219" s="3">
        <v>30048</v>
      </c>
      <c r="AA219">
        <v>0</v>
      </c>
      <c r="AB219">
        <v>0</v>
      </c>
      <c r="AC219">
        <v>0</v>
      </c>
      <c r="AF219">
        <v>0</v>
      </c>
      <c r="AO219" t="s">
        <v>904</v>
      </c>
      <c r="AP219" t="s">
        <v>108</v>
      </c>
      <c r="AR219">
        <v>0</v>
      </c>
      <c r="AS219">
        <v>0</v>
      </c>
      <c r="AT219">
        <v>0</v>
      </c>
      <c r="AU219">
        <v>0</v>
      </c>
      <c r="AV219">
        <v>0</v>
      </c>
      <c r="AW219">
        <v>0</v>
      </c>
      <c r="BA219" t="s">
        <v>63</v>
      </c>
      <c r="BB219" t="s">
        <v>4518</v>
      </c>
      <c r="BC219">
        <v>0</v>
      </c>
      <c r="BE219" t="s">
        <v>108</v>
      </c>
      <c r="BH219" t="s">
        <v>905</v>
      </c>
    </row>
    <row r="220" spans="1:60" x14ac:dyDescent="0.35">
      <c r="A220" t="s">
        <v>906</v>
      </c>
      <c r="B220">
        <v>10000</v>
      </c>
      <c r="C220">
        <v>10000</v>
      </c>
      <c r="D220" s="2">
        <v>45758</v>
      </c>
      <c r="E220" t="s">
        <v>59</v>
      </c>
      <c r="F220" t="s">
        <v>907</v>
      </c>
      <c r="G220" t="s">
        <v>875</v>
      </c>
      <c r="I220">
        <v>1</v>
      </c>
      <c r="J220" t="s">
        <v>183</v>
      </c>
      <c r="K220">
        <v>79</v>
      </c>
      <c r="L220" t="s">
        <v>6076</v>
      </c>
      <c r="M220" t="s">
        <v>92</v>
      </c>
      <c r="N220" t="s">
        <v>3828</v>
      </c>
      <c r="O220" s="3">
        <v>4108</v>
      </c>
      <c r="R220" s="2">
        <v>45750</v>
      </c>
      <c r="T220">
        <v>28</v>
      </c>
      <c r="U220" s="3">
        <v>115024</v>
      </c>
      <c r="V220" t="s">
        <v>65</v>
      </c>
      <c r="W220" t="s">
        <v>908</v>
      </c>
      <c r="X220">
        <v>0</v>
      </c>
      <c r="Y220" s="3">
        <v>100000</v>
      </c>
      <c r="Z220" s="3">
        <v>15024</v>
      </c>
      <c r="AA220">
        <v>0</v>
      </c>
      <c r="AB220">
        <v>0</v>
      </c>
      <c r="AC220">
        <v>0</v>
      </c>
      <c r="AF220">
        <v>0</v>
      </c>
      <c r="AO220" t="s">
        <v>909</v>
      </c>
      <c r="AP220" t="s">
        <v>108</v>
      </c>
      <c r="AR220">
        <v>0</v>
      </c>
      <c r="AS220">
        <v>0</v>
      </c>
      <c r="AT220">
        <v>0</v>
      </c>
      <c r="AU220">
        <v>0</v>
      </c>
      <c r="AV220">
        <v>0</v>
      </c>
      <c r="AW220">
        <v>0</v>
      </c>
      <c r="BA220" t="s">
        <v>63</v>
      </c>
      <c r="BB220" t="s">
        <v>4519</v>
      </c>
      <c r="BC220">
        <v>0</v>
      </c>
      <c r="BE220" t="s">
        <v>108</v>
      </c>
      <c r="BH220" t="s">
        <v>910</v>
      </c>
    </row>
    <row r="221" spans="1:60" x14ac:dyDescent="0.35">
      <c r="A221" t="s">
        <v>911</v>
      </c>
      <c r="B221">
        <v>10000</v>
      </c>
      <c r="C221">
        <v>10000</v>
      </c>
      <c r="D221" s="2">
        <v>45751</v>
      </c>
      <c r="E221" t="s">
        <v>59</v>
      </c>
      <c r="F221" t="s">
        <v>912</v>
      </c>
      <c r="G221" t="s">
        <v>913</v>
      </c>
      <c r="I221">
        <v>1</v>
      </c>
      <c r="J221" t="s">
        <v>183</v>
      </c>
      <c r="K221">
        <v>32</v>
      </c>
      <c r="L221" t="s">
        <v>6064</v>
      </c>
      <c r="M221" t="s">
        <v>516</v>
      </c>
      <c r="N221" t="s">
        <v>3833</v>
      </c>
      <c r="O221" s="3">
        <v>5860</v>
      </c>
      <c r="R221" s="2">
        <v>45750</v>
      </c>
      <c r="T221">
        <v>1</v>
      </c>
      <c r="U221" s="3">
        <v>5860</v>
      </c>
      <c r="V221" t="s">
        <v>65</v>
      </c>
      <c r="W221" t="s">
        <v>915</v>
      </c>
      <c r="X221">
        <v>0</v>
      </c>
      <c r="Y221" s="3">
        <v>5360</v>
      </c>
      <c r="Z221">
        <v>500</v>
      </c>
      <c r="AA221">
        <v>0</v>
      </c>
      <c r="AB221">
        <v>0</v>
      </c>
      <c r="AC221">
        <v>0</v>
      </c>
      <c r="AF221">
        <v>0</v>
      </c>
      <c r="AO221" t="s">
        <v>916</v>
      </c>
      <c r="AP221" t="s">
        <v>465</v>
      </c>
      <c r="AR221">
        <v>0</v>
      </c>
      <c r="AS221">
        <v>0</v>
      </c>
      <c r="AT221">
        <v>0</v>
      </c>
      <c r="AU221">
        <v>0</v>
      </c>
      <c r="AV221">
        <v>0</v>
      </c>
      <c r="AW221">
        <v>0</v>
      </c>
      <c r="BA221" t="s">
        <v>63</v>
      </c>
      <c r="BB221" t="s">
        <v>4520</v>
      </c>
      <c r="BC221">
        <v>0</v>
      </c>
      <c r="BE221" t="s">
        <v>465</v>
      </c>
      <c r="BH221" t="s">
        <v>917</v>
      </c>
    </row>
    <row r="222" spans="1:60" x14ac:dyDescent="0.35">
      <c r="A222" t="s">
        <v>918</v>
      </c>
      <c r="B222">
        <v>10000</v>
      </c>
      <c r="C222">
        <v>10000</v>
      </c>
      <c r="D222" s="2">
        <v>45751</v>
      </c>
      <c r="E222" t="s">
        <v>59</v>
      </c>
      <c r="F222" t="s">
        <v>912</v>
      </c>
      <c r="G222" t="s">
        <v>514</v>
      </c>
      <c r="I222">
        <v>1</v>
      </c>
      <c r="J222" t="s">
        <v>183</v>
      </c>
      <c r="K222">
        <v>32</v>
      </c>
      <c r="L222" t="s">
        <v>6064</v>
      </c>
      <c r="M222" t="s">
        <v>516</v>
      </c>
      <c r="N222" t="s">
        <v>3833</v>
      </c>
      <c r="O222" s="3">
        <v>5860</v>
      </c>
      <c r="R222" s="2">
        <v>45750</v>
      </c>
      <c r="T222">
        <v>1</v>
      </c>
      <c r="U222" s="3">
        <v>5860</v>
      </c>
      <c r="V222" t="s">
        <v>65</v>
      </c>
      <c r="W222" t="s">
        <v>915</v>
      </c>
      <c r="X222">
        <v>0</v>
      </c>
      <c r="Y222" s="3">
        <v>5360</v>
      </c>
      <c r="Z222">
        <v>500</v>
      </c>
      <c r="AA222">
        <v>0</v>
      </c>
      <c r="AB222">
        <v>0</v>
      </c>
      <c r="AC222">
        <v>0</v>
      </c>
      <c r="AF222">
        <v>0</v>
      </c>
      <c r="AO222" t="s">
        <v>916</v>
      </c>
      <c r="AP222" t="s">
        <v>465</v>
      </c>
      <c r="AR222">
        <v>0</v>
      </c>
      <c r="AS222">
        <v>0</v>
      </c>
      <c r="AT222">
        <v>0</v>
      </c>
      <c r="AU222">
        <v>0</v>
      </c>
      <c r="AV222">
        <v>0</v>
      </c>
      <c r="AW222">
        <v>0</v>
      </c>
      <c r="BA222" t="s">
        <v>63</v>
      </c>
      <c r="BB222" t="s">
        <v>4521</v>
      </c>
      <c r="BC222">
        <v>0</v>
      </c>
      <c r="BE222" t="s">
        <v>465</v>
      </c>
      <c r="BH222" t="s">
        <v>519</v>
      </c>
    </row>
    <row r="223" spans="1:60" x14ac:dyDescent="0.35">
      <c r="A223" t="s">
        <v>919</v>
      </c>
      <c r="B223">
        <v>10000</v>
      </c>
      <c r="C223">
        <v>10000</v>
      </c>
      <c r="D223" s="2">
        <v>45751</v>
      </c>
      <c r="E223" t="s">
        <v>59</v>
      </c>
      <c r="F223" t="s">
        <v>912</v>
      </c>
      <c r="G223" t="s">
        <v>913</v>
      </c>
      <c r="I223">
        <v>1</v>
      </c>
      <c r="J223" t="s">
        <v>183</v>
      </c>
      <c r="K223">
        <v>32</v>
      </c>
      <c r="L223" t="s">
        <v>6064</v>
      </c>
      <c r="M223" t="s">
        <v>516</v>
      </c>
      <c r="N223" t="s">
        <v>3833</v>
      </c>
      <c r="O223" s="3">
        <v>5860</v>
      </c>
      <c r="R223" s="2">
        <v>45750</v>
      </c>
      <c r="T223">
        <v>1</v>
      </c>
      <c r="U223" s="3">
        <v>5860</v>
      </c>
      <c r="V223" t="s">
        <v>65</v>
      </c>
      <c r="W223" t="s">
        <v>915</v>
      </c>
      <c r="X223">
        <v>0</v>
      </c>
      <c r="Y223" s="3">
        <v>5360</v>
      </c>
      <c r="Z223">
        <v>500</v>
      </c>
      <c r="AA223">
        <v>0</v>
      </c>
      <c r="AB223">
        <v>0</v>
      </c>
      <c r="AC223">
        <v>0</v>
      </c>
      <c r="AF223">
        <v>0</v>
      </c>
      <c r="AO223" t="s">
        <v>916</v>
      </c>
      <c r="AP223" t="s">
        <v>465</v>
      </c>
      <c r="AR223">
        <v>0</v>
      </c>
      <c r="AS223">
        <v>0</v>
      </c>
      <c r="AT223">
        <v>0</v>
      </c>
      <c r="AU223">
        <v>0</v>
      </c>
      <c r="AV223">
        <v>0</v>
      </c>
      <c r="AW223">
        <v>0</v>
      </c>
      <c r="BA223" t="s">
        <v>63</v>
      </c>
      <c r="BB223" t="s">
        <v>4522</v>
      </c>
      <c r="BC223">
        <v>0</v>
      </c>
      <c r="BE223" t="s">
        <v>465</v>
      </c>
      <c r="BH223" t="s">
        <v>521</v>
      </c>
    </row>
    <row r="224" spans="1:60" x14ac:dyDescent="0.35">
      <c r="A224" t="s">
        <v>920</v>
      </c>
      <c r="B224">
        <v>10000</v>
      </c>
      <c r="C224">
        <v>10000</v>
      </c>
      <c r="D224" s="2">
        <v>45755</v>
      </c>
      <c r="E224" t="s">
        <v>59</v>
      </c>
      <c r="F224" t="s">
        <v>921</v>
      </c>
      <c r="G224">
        <v>860909190840</v>
      </c>
      <c r="I224">
        <v>1</v>
      </c>
      <c r="J224" t="s">
        <v>183</v>
      </c>
      <c r="K224">
        <v>79</v>
      </c>
      <c r="L224" t="s">
        <v>6076</v>
      </c>
      <c r="M224" t="s">
        <v>92</v>
      </c>
      <c r="N224" t="s">
        <v>3828</v>
      </c>
      <c r="O224">
        <v>100</v>
      </c>
      <c r="R224" s="2">
        <v>45750</v>
      </c>
      <c r="T224">
        <v>20</v>
      </c>
      <c r="U224" s="3">
        <v>2000</v>
      </c>
      <c r="V224" t="s">
        <v>65</v>
      </c>
      <c r="W224">
        <v>200680320001</v>
      </c>
      <c r="X224">
        <v>0</v>
      </c>
      <c r="Y224" s="3">
        <v>1200</v>
      </c>
      <c r="Z224">
        <v>800</v>
      </c>
      <c r="AA224">
        <v>0</v>
      </c>
      <c r="AB224">
        <v>0</v>
      </c>
      <c r="AC224">
        <v>0</v>
      </c>
      <c r="AF224">
        <v>0</v>
      </c>
      <c r="AO224">
        <v>20068032</v>
      </c>
      <c r="AP224" t="s">
        <v>923</v>
      </c>
      <c r="AR224">
        <v>0</v>
      </c>
      <c r="AS224">
        <v>0</v>
      </c>
      <c r="AT224">
        <v>0</v>
      </c>
      <c r="AU224">
        <v>0</v>
      </c>
      <c r="AV224">
        <v>0</v>
      </c>
      <c r="AW224">
        <v>0</v>
      </c>
      <c r="BA224" t="s">
        <v>63</v>
      </c>
      <c r="BB224" t="s">
        <v>4523</v>
      </c>
      <c r="BC224">
        <v>0</v>
      </c>
      <c r="BE224" t="s">
        <v>923</v>
      </c>
      <c r="BH224" t="s">
        <v>924</v>
      </c>
    </row>
    <row r="225" spans="1:60" x14ac:dyDescent="0.35">
      <c r="A225" t="s">
        <v>925</v>
      </c>
      <c r="B225">
        <v>10000</v>
      </c>
      <c r="C225">
        <v>10000</v>
      </c>
      <c r="D225" s="2">
        <v>45754</v>
      </c>
      <c r="E225" t="s">
        <v>59</v>
      </c>
      <c r="F225" s="4">
        <v>0.53334490740740736</v>
      </c>
      <c r="G225" t="s">
        <v>159</v>
      </c>
      <c r="I225">
        <v>1</v>
      </c>
      <c r="J225" t="s">
        <v>183</v>
      </c>
      <c r="K225">
        <v>72</v>
      </c>
      <c r="L225" t="s">
        <v>6056</v>
      </c>
      <c r="M225" t="s">
        <v>869</v>
      </c>
      <c r="N225" t="s">
        <v>3829</v>
      </c>
      <c r="O225" s="3">
        <v>2750</v>
      </c>
      <c r="R225" s="2">
        <v>45750</v>
      </c>
      <c r="T225">
        <v>4</v>
      </c>
      <c r="U225" s="3">
        <v>11000</v>
      </c>
      <c r="V225" t="s">
        <v>65</v>
      </c>
      <c r="W225">
        <v>83614970001</v>
      </c>
      <c r="X225">
        <v>0</v>
      </c>
      <c r="Y225" s="3">
        <v>9000</v>
      </c>
      <c r="Z225" s="3">
        <v>2000</v>
      </c>
      <c r="AA225">
        <v>0</v>
      </c>
      <c r="AB225">
        <v>0</v>
      </c>
      <c r="AC225">
        <v>0</v>
      </c>
      <c r="AF225">
        <v>0</v>
      </c>
      <c r="AO225">
        <v>8361497</v>
      </c>
      <c r="AP225" t="s">
        <v>162</v>
      </c>
      <c r="AR225">
        <v>0</v>
      </c>
      <c r="AS225">
        <v>0</v>
      </c>
      <c r="AT225">
        <v>0</v>
      </c>
      <c r="AU225">
        <v>0</v>
      </c>
      <c r="AV225">
        <v>0</v>
      </c>
      <c r="AW225">
        <v>0</v>
      </c>
      <c r="BA225" t="s">
        <v>63</v>
      </c>
      <c r="BB225" t="s">
        <v>4524</v>
      </c>
      <c r="BC225">
        <v>0</v>
      </c>
      <c r="BE225" t="s">
        <v>162</v>
      </c>
      <c r="BH225" t="s">
        <v>386</v>
      </c>
    </row>
    <row r="226" spans="1:60" x14ac:dyDescent="0.35">
      <c r="A226" t="s">
        <v>927</v>
      </c>
      <c r="B226">
        <v>10000</v>
      </c>
      <c r="C226">
        <v>10000</v>
      </c>
      <c r="D226" s="2">
        <v>45754</v>
      </c>
      <c r="E226" t="s">
        <v>59</v>
      </c>
      <c r="F226" s="4">
        <v>0.48973379629629632</v>
      </c>
      <c r="G226" t="s">
        <v>159</v>
      </c>
      <c r="I226">
        <v>1</v>
      </c>
      <c r="J226" t="s">
        <v>183</v>
      </c>
      <c r="K226">
        <v>72</v>
      </c>
      <c r="L226" t="s">
        <v>6056</v>
      </c>
      <c r="M226" t="s">
        <v>869</v>
      </c>
      <c r="N226" t="s">
        <v>3829</v>
      </c>
      <c r="O226" s="3">
        <v>5750</v>
      </c>
      <c r="R226" s="2">
        <v>45750</v>
      </c>
      <c r="T226">
        <v>4</v>
      </c>
      <c r="U226" s="3">
        <v>23000</v>
      </c>
      <c r="V226" t="s">
        <v>65</v>
      </c>
      <c r="W226">
        <v>83615010001</v>
      </c>
      <c r="X226">
        <v>0</v>
      </c>
      <c r="Y226" s="3">
        <v>20000</v>
      </c>
      <c r="Z226" s="3">
        <v>3000</v>
      </c>
      <c r="AA226">
        <v>0</v>
      </c>
      <c r="AB226">
        <v>0</v>
      </c>
      <c r="AC226">
        <v>0</v>
      </c>
      <c r="AF226">
        <v>0</v>
      </c>
      <c r="AO226">
        <v>8361501</v>
      </c>
      <c r="AP226" t="s">
        <v>162</v>
      </c>
      <c r="AR226">
        <v>0</v>
      </c>
      <c r="AS226">
        <v>0</v>
      </c>
      <c r="AT226">
        <v>0</v>
      </c>
      <c r="AU226">
        <v>0</v>
      </c>
      <c r="AV226">
        <v>0</v>
      </c>
      <c r="AW226">
        <v>0</v>
      </c>
      <c r="BA226" t="s">
        <v>63</v>
      </c>
      <c r="BB226" t="s">
        <v>4525</v>
      </c>
      <c r="BC226">
        <v>0</v>
      </c>
      <c r="BE226" t="s">
        <v>162</v>
      </c>
      <c r="BH226" t="s">
        <v>386</v>
      </c>
    </row>
    <row r="227" spans="1:60" x14ac:dyDescent="0.35">
      <c r="A227" t="s">
        <v>1140</v>
      </c>
      <c r="B227">
        <v>10000</v>
      </c>
      <c r="C227">
        <v>10000</v>
      </c>
      <c r="D227" s="2">
        <v>45751</v>
      </c>
      <c r="E227" t="s">
        <v>59</v>
      </c>
      <c r="F227" t="s">
        <v>1141</v>
      </c>
      <c r="G227" t="s">
        <v>159</v>
      </c>
      <c r="I227">
        <v>1</v>
      </c>
      <c r="J227" t="s">
        <v>183</v>
      </c>
      <c r="K227">
        <v>72</v>
      </c>
      <c r="L227" t="s">
        <v>6056</v>
      </c>
      <c r="M227" t="s">
        <v>869</v>
      </c>
      <c r="N227" t="s">
        <v>3829</v>
      </c>
      <c r="O227" s="3">
        <v>1750</v>
      </c>
      <c r="R227" s="2">
        <v>45750</v>
      </c>
      <c r="T227">
        <v>4</v>
      </c>
      <c r="U227" s="3">
        <v>7000</v>
      </c>
      <c r="V227" t="s">
        <v>65</v>
      </c>
      <c r="W227">
        <v>86123360001</v>
      </c>
      <c r="X227">
        <v>0</v>
      </c>
      <c r="Y227" s="3">
        <v>5000</v>
      </c>
      <c r="Z227" s="3">
        <v>2000</v>
      </c>
      <c r="AA227">
        <v>0</v>
      </c>
      <c r="AB227">
        <v>0</v>
      </c>
      <c r="AC227">
        <v>0</v>
      </c>
      <c r="AF227">
        <v>0</v>
      </c>
      <c r="AO227">
        <v>8612336</v>
      </c>
      <c r="AP227" t="s">
        <v>162</v>
      </c>
      <c r="AR227">
        <v>0</v>
      </c>
      <c r="AS227">
        <v>0</v>
      </c>
      <c r="AT227">
        <v>0</v>
      </c>
      <c r="AU227">
        <v>0</v>
      </c>
      <c r="AV227">
        <v>0</v>
      </c>
      <c r="AW227">
        <v>0</v>
      </c>
      <c r="BA227" t="s">
        <v>63</v>
      </c>
      <c r="BB227" t="s">
        <v>1142</v>
      </c>
      <c r="BC227">
        <v>0</v>
      </c>
      <c r="BE227" t="s">
        <v>162</v>
      </c>
      <c r="BH227" t="s">
        <v>386</v>
      </c>
    </row>
    <row r="228" spans="1:60" x14ac:dyDescent="0.35">
      <c r="A228" t="s">
        <v>928</v>
      </c>
      <c r="B228">
        <v>10000</v>
      </c>
      <c r="C228">
        <v>10000</v>
      </c>
      <c r="D228" s="2">
        <v>45754</v>
      </c>
      <c r="E228" t="s">
        <v>59</v>
      </c>
      <c r="F228" s="4">
        <v>0.53291666666666671</v>
      </c>
      <c r="G228" t="s">
        <v>159</v>
      </c>
      <c r="I228">
        <v>1</v>
      </c>
      <c r="J228" t="s">
        <v>183</v>
      </c>
      <c r="K228">
        <v>72</v>
      </c>
      <c r="L228" t="s">
        <v>6056</v>
      </c>
      <c r="M228" t="s">
        <v>869</v>
      </c>
      <c r="N228" t="s">
        <v>3829</v>
      </c>
      <c r="O228" s="3">
        <v>2750</v>
      </c>
      <c r="R228" s="2">
        <v>45750</v>
      </c>
      <c r="T228">
        <v>4</v>
      </c>
      <c r="U228" s="3">
        <v>11000</v>
      </c>
      <c r="V228" t="s">
        <v>65</v>
      </c>
      <c r="W228">
        <v>5000443910001</v>
      </c>
      <c r="X228">
        <v>0</v>
      </c>
      <c r="Y228" s="3">
        <v>9000</v>
      </c>
      <c r="Z228" s="3">
        <v>2000</v>
      </c>
      <c r="AA228">
        <v>0</v>
      </c>
      <c r="AB228">
        <v>0</v>
      </c>
      <c r="AC228">
        <v>0</v>
      </c>
      <c r="AF228">
        <v>0</v>
      </c>
      <c r="AO228">
        <v>500044391</v>
      </c>
      <c r="AP228" t="s">
        <v>162</v>
      </c>
      <c r="AR228">
        <v>0</v>
      </c>
      <c r="AS228">
        <v>0</v>
      </c>
      <c r="AT228">
        <v>0</v>
      </c>
      <c r="AU228">
        <v>0</v>
      </c>
      <c r="AV228">
        <v>0</v>
      </c>
      <c r="AW228">
        <v>0</v>
      </c>
      <c r="BA228" t="s">
        <v>63</v>
      </c>
      <c r="BB228" t="s">
        <v>4526</v>
      </c>
      <c r="BC228">
        <v>0</v>
      </c>
      <c r="BE228" t="s">
        <v>162</v>
      </c>
      <c r="BH228" t="s">
        <v>386</v>
      </c>
    </row>
    <row r="229" spans="1:60" x14ac:dyDescent="0.35">
      <c r="A229" t="s">
        <v>1143</v>
      </c>
      <c r="B229">
        <v>10000</v>
      </c>
      <c r="C229">
        <v>10000</v>
      </c>
      <c r="D229" s="2">
        <v>45751</v>
      </c>
      <c r="E229" t="s">
        <v>59</v>
      </c>
      <c r="F229" t="s">
        <v>1144</v>
      </c>
      <c r="G229" t="s">
        <v>159</v>
      </c>
      <c r="I229">
        <v>1</v>
      </c>
      <c r="J229" t="s">
        <v>183</v>
      </c>
      <c r="K229">
        <v>72</v>
      </c>
      <c r="L229" t="s">
        <v>6056</v>
      </c>
      <c r="M229" t="s">
        <v>869</v>
      </c>
      <c r="N229" t="s">
        <v>3829</v>
      </c>
      <c r="O229" s="3">
        <v>1750</v>
      </c>
      <c r="R229" s="2">
        <v>45750</v>
      </c>
      <c r="T229">
        <v>4</v>
      </c>
      <c r="U229" s="3">
        <v>7000</v>
      </c>
      <c r="V229" t="s">
        <v>65</v>
      </c>
      <c r="W229">
        <v>86123360001</v>
      </c>
      <c r="X229">
        <v>0</v>
      </c>
      <c r="Y229" s="3">
        <v>5000</v>
      </c>
      <c r="Z229" s="3">
        <v>2000</v>
      </c>
      <c r="AA229">
        <v>0</v>
      </c>
      <c r="AB229">
        <v>0</v>
      </c>
      <c r="AC229">
        <v>0</v>
      </c>
      <c r="AF229">
        <v>0</v>
      </c>
      <c r="AO229">
        <v>8612336</v>
      </c>
      <c r="AP229" t="s">
        <v>162</v>
      </c>
      <c r="AR229">
        <v>0</v>
      </c>
      <c r="AS229">
        <v>0</v>
      </c>
      <c r="AT229">
        <v>0</v>
      </c>
      <c r="AU229">
        <v>0</v>
      </c>
      <c r="AV229">
        <v>0</v>
      </c>
      <c r="AW229">
        <v>0</v>
      </c>
      <c r="BA229" t="s">
        <v>63</v>
      </c>
      <c r="BB229" t="s">
        <v>1145</v>
      </c>
      <c r="BC229">
        <v>0</v>
      </c>
      <c r="BE229" t="s">
        <v>162</v>
      </c>
      <c r="BH229" t="s">
        <v>1146</v>
      </c>
    </row>
    <row r="230" spans="1:60" x14ac:dyDescent="0.35">
      <c r="A230" t="s">
        <v>1147</v>
      </c>
      <c r="B230">
        <v>10000</v>
      </c>
      <c r="C230">
        <v>10000</v>
      </c>
      <c r="D230" s="2">
        <v>45751</v>
      </c>
      <c r="E230" t="s">
        <v>59</v>
      </c>
      <c r="F230" s="4">
        <v>0.44172453703703701</v>
      </c>
      <c r="G230" t="s">
        <v>1148</v>
      </c>
      <c r="I230">
        <v>1</v>
      </c>
      <c r="J230" t="s">
        <v>183</v>
      </c>
      <c r="K230">
        <v>31</v>
      </c>
      <c r="L230" t="s">
        <v>6061</v>
      </c>
      <c r="M230" t="s">
        <v>739</v>
      </c>
      <c r="N230" t="s">
        <v>3806</v>
      </c>
      <c r="O230">
        <v>50</v>
      </c>
      <c r="R230" s="2">
        <v>45750</v>
      </c>
      <c r="T230">
        <v>1</v>
      </c>
      <c r="U230">
        <v>50</v>
      </c>
      <c r="V230" t="s">
        <v>65</v>
      </c>
      <c r="W230" t="s">
        <v>1149</v>
      </c>
      <c r="X230">
        <v>0</v>
      </c>
      <c r="Y230">
        <v>50</v>
      </c>
      <c r="Z230">
        <v>0</v>
      </c>
      <c r="AA230">
        <v>0</v>
      </c>
      <c r="AB230">
        <v>0</v>
      </c>
      <c r="AC230">
        <v>0</v>
      </c>
      <c r="AF230">
        <v>0</v>
      </c>
      <c r="AO230" t="s">
        <v>1150</v>
      </c>
      <c r="AP230" t="s">
        <v>762</v>
      </c>
      <c r="AR230">
        <v>0</v>
      </c>
      <c r="AS230">
        <v>0</v>
      </c>
      <c r="AT230">
        <v>0</v>
      </c>
      <c r="AU230">
        <v>0</v>
      </c>
      <c r="AV230">
        <v>0</v>
      </c>
      <c r="AW230">
        <v>0</v>
      </c>
      <c r="BA230" t="s">
        <v>63</v>
      </c>
      <c r="BB230" t="s">
        <v>1151</v>
      </c>
      <c r="BC230">
        <v>0</v>
      </c>
      <c r="BE230" t="s">
        <v>762</v>
      </c>
      <c r="BH230" t="s">
        <v>1152</v>
      </c>
    </row>
    <row r="231" spans="1:60" x14ac:dyDescent="0.35">
      <c r="A231" t="s">
        <v>929</v>
      </c>
      <c r="B231">
        <v>10000</v>
      </c>
      <c r="C231">
        <v>20000</v>
      </c>
      <c r="D231" s="2">
        <v>45750</v>
      </c>
      <c r="E231" t="s">
        <v>59</v>
      </c>
      <c r="F231" t="s">
        <v>930</v>
      </c>
      <c r="G231" t="s">
        <v>796</v>
      </c>
      <c r="I231">
        <v>1</v>
      </c>
      <c r="J231" t="s">
        <v>183</v>
      </c>
      <c r="K231">
        <v>22</v>
      </c>
      <c r="L231" t="s">
        <v>6063</v>
      </c>
      <c r="M231" t="s">
        <v>685</v>
      </c>
      <c r="N231" t="s">
        <v>3805</v>
      </c>
      <c r="O231" s="3">
        <v>2500</v>
      </c>
      <c r="R231" s="2">
        <v>45750</v>
      </c>
      <c r="T231">
        <v>2</v>
      </c>
      <c r="U231" s="3">
        <v>5000</v>
      </c>
      <c r="V231" t="s">
        <v>65</v>
      </c>
      <c r="W231" t="s">
        <v>931</v>
      </c>
      <c r="X231">
        <v>0</v>
      </c>
      <c r="Y231" s="3">
        <v>5000</v>
      </c>
      <c r="Z231">
        <v>0</v>
      </c>
      <c r="AA231">
        <v>0</v>
      </c>
      <c r="AB231">
        <v>0</v>
      </c>
      <c r="AC231">
        <v>0</v>
      </c>
      <c r="AF231">
        <v>0</v>
      </c>
      <c r="AO231" t="s">
        <v>932</v>
      </c>
      <c r="AP231" t="s">
        <v>622</v>
      </c>
      <c r="AR231">
        <v>0</v>
      </c>
      <c r="AS231">
        <v>0</v>
      </c>
      <c r="AT231">
        <v>0</v>
      </c>
      <c r="AU231">
        <v>0</v>
      </c>
      <c r="AV231">
        <v>0</v>
      </c>
      <c r="AW231">
        <v>0</v>
      </c>
      <c r="BA231" t="s">
        <v>63</v>
      </c>
      <c r="BB231" t="s">
        <v>4527</v>
      </c>
      <c r="BC231">
        <v>0</v>
      </c>
      <c r="BE231" t="s">
        <v>622</v>
      </c>
      <c r="BH231" t="s">
        <v>933</v>
      </c>
    </row>
    <row r="232" spans="1:60" x14ac:dyDescent="0.35">
      <c r="A232" t="s">
        <v>934</v>
      </c>
      <c r="B232">
        <v>10000</v>
      </c>
      <c r="C232">
        <v>10000</v>
      </c>
      <c r="D232" s="2">
        <v>45755</v>
      </c>
      <c r="E232" t="s">
        <v>59</v>
      </c>
      <c r="F232" t="s">
        <v>935</v>
      </c>
      <c r="G232" t="s">
        <v>936</v>
      </c>
      <c r="I232">
        <v>1</v>
      </c>
      <c r="J232" t="s">
        <v>183</v>
      </c>
      <c r="K232">
        <v>79</v>
      </c>
      <c r="L232" t="s">
        <v>6076</v>
      </c>
      <c r="M232" t="s">
        <v>92</v>
      </c>
      <c r="N232" t="s">
        <v>3828</v>
      </c>
      <c r="O232">
        <v>188</v>
      </c>
      <c r="R232" s="2">
        <v>45750</v>
      </c>
      <c r="T232">
        <v>24</v>
      </c>
      <c r="U232" s="3">
        <v>4512</v>
      </c>
      <c r="V232" t="s">
        <v>65</v>
      </c>
      <c r="W232" t="s">
        <v>937</v>
      </c>
      <c r="X232">
        <v>0</v>
      </c>
      <c r="Y232" s="3">
        <v>3000</v>
      </c>
      <c r="Z232" s="3">
        <v>1512</v>
      </c>
      <c r="AA232">
        <v>0</v>
      </c>
      <c r="AB232">
        <v>0</v>
      </c>
      <c r="AC232">
        <v>0</v>
      </c>
      <c r="AF232">
        <v>0</v>
      </c>
      <c r="AO232" t="s">
        <v>938</v>
      </c>
      <c r="AP232" t="s">
        <v>147</v>
      </c>
      <c r="AR232">
        <v>0</v>
      </c>
      <c r="AS232">
        <v>0</v>
      </c>
      <c r="AT232">
        <v>0</v>
      </c>
      <c r="AU232">
        <v>0</v>
      </c>
      <c r="AV232">
        <v>0</v>
      </c>
      <c r="AW232">
        <v>0</v>
      </c>
      <c r="BA232" t="s">
        <v>63</v>
      </c>
      <c r="BB232" t="s">
        <v>4528</v>
      </c>
      <c r="BC232">
        <v>0</v>
      </c>
      <c r="BE232" t="s">
        <v>147</v>
      </c>
      <c r="BH232" t="s">
        <v>939</v>
      </c>
    </row>
    <row r="233" spans="1:60" x14ac:dyDescent="0.35">
      <c r="A233" t="s">
        <v>547</v>
      </c>
      <c r="B233">
        <v>10000</v>
      </c>
      <c r="C233">
        <v>30000</v>
      </c>
      <c r="D233" s="2">
        <v>45751</v>
      </c>
      <c r="E233" t="s">
        <v>59</v>
      </c>
      <c r="F233" s="4">
        <v>0.48146990740740742</v>
      </c>
      <c r="G233">
        <v>10656256085</v>
      </c>
      <c r="I233">
        <v>3</v>
      </c>
      <c r="J233" t="s">
        <v>183</v>
      </c>
      <c r="K233">
        <v>85</v>
      </c>
      <c r="L233" t="s">
        <v>6060</v>
      </c>
      <c r="M233" t="s">
        <v>940</v>
      </c>
      <c r="N233" t="s">
        <v>3864</v>
      </c>
      <c r="O233" s="3">
        <v>4546</v>
      </c>
      <c r="R233" s="2">
        <v>45750</v>
      </c>
      <c r="T233">
        <v>11</v>
      </c>
      <c r="U233" s="3">
        <v>50006</v>
      </c>
      <c r="V233" t="s">
        <v>65</v>
      </c>
      <c r="W233" t="s">
        <v>549</v>
      </c>
      <c r="X233">
        <v>0</v>
      </c>
      <c r="Y233" s="3">
        <v>50000</v>
      </c>
      <c r="Z233">
        <v>6</v>
      </c>
      <c r="AA233">
        <v>0</v>
      </c>
      <c r="AB233">
        <v>0</v>
      </c>
      <c r="AC233">
        <v>0</v>
      </c>
      <c r="AF233">
        <v>0</v>
      </c>
      <c r="AO233" t="s">
        <v>550</v>
      </c>
      <c r="AP233" t="s">
        <v>108</v>
      </c>
      <c r="AR233">
        <v>0</v>
      </c>
      <c r="AS233">
        <v>0</v>
      </c>
      <c r="AT233">
        <v>0</v>
      </c>
      <c r="AU233">
        <v>0</v>
      </c>
      <c r="AV233">
        <v>0</v>
      </c>
      <c r="AW233">
        <v>0</v>
      </c>
      <c r="BA233" t="s">
        <v>63</v>
      </c>
      <c r="BB233" t="s">
        <v>4484</v>
      </c>
      <c r="BC233">
        <v>0</v>
      </c>
      <c r="BE233" t="s">
        <v>108</v>
      </c>
      <c r="BH233" t="s">
        <v>551</v>
      </c>
    </row>
    <row r="234" spans="1:60" x14ac:dyDescent="0.35">
      <c r="A234" t="s">
        <v>941</v>
      </c>
      <c r="B234">
        <v>10000</v>
      </c>
      <c r="C234">
        <v>10000</v>
      </c>
      <c r="D234" s="2">
        <v>45755</v>
      </c>
      <c r="E234" t="s">
        <v>59</v>
      </c>
      <c r="F234" s="4">
        <v>0.4541203703703704</v>
      </c>
      <c r="G234" t="s">
        <v>942</v>
      </c>
      <c r="I234">
        <v>1</v>
      </c>
      <c r="J234" t="s">
        <v>183</v>
      </c>
      <c r="K234" s="7" t="s">
        <v>944</v>
      </c>
      <c r="L234" t="s">
        <v>6076</v>
      </c>
      <c r="M234" t="s">
        <v>945</v>
      </c>
      <c r="N234" t="s">
        <v>3831</v>
      </c>
      <c r="O234" s="3">
        <v>8334</v>
      </c>
      <c r="R234" s="2">
        <v>45750</v>
      </c>
      <c r="T234">
        <v>15</v>
      </c>
      <c r="U234" s="3">
        <v>125010</v>
      </c>
      <c r="V234" t="s">
        <v>65</v>
      </c>
      <c r="W234" t="s">
        <v>946</v>
      </c>
      <c r="X234">
        <v>0</v>
      </c>
      <c r="Y234" s="3">
        <v>114683</v>
      </c>
      <c r="Z234" s="3">
        <v>10327</v>
      </c>
      <c r="AA234">
        <v>0</v>
      </c>
      <c r="AB234">
        <v>0</v>
      </c>
      <c r="AC234">
        <v>0</v>
      </c>
      <c r="AF234">
        <v>0</v>
      </c>
      <c r="AO234" t="s">
        <v>947</v>
      </c>
      <c r="AP234" t="s">
        <v>108</v>
      </c>
      <c r="AR234">
        <v>0</v>
      </c>
      <c r="AS234">
        <v>0</v>
      </c>
      <c r="AT234">
        <v>0</v>
      </c>
      <c r="AU234">
        <v>0</v>
      </c>
      <c r="AV234">
        <v>0</v>
      </c>
      <c r="AW234">
        <v>0</v>
      </c>
      <c r="BA234" t="s">
        <v>63</v>
      </c>
      <c r="BB234" t="s">
        <v>4529</v>
      </c>
      <c r="BC234">
        <v>0</v>
      </c>
      <c r="BE234" t="s">
        <v>108</v>
      </c>
      <c r="BH234" t="s">
        <v>948</v>
      </c>
    </row>
    <row r="235" spans="1:60" x14ac:dyDescent="0.35">
      <c r="A235" t="s">
        <v>4451</v>
      </c>
      <c r="B235">
        <v>10000</v>
      </c>
      <c r="C235">
        <v>20000</v>
      </c>
      <c r="D235" s="2">
        <v>45771</v>
      </c>
      <c r="E235" t="s">
        <v>59</v>
      </c>
      <c r="F235" t="s">
        <v>4452</v>
      </c>
      <c r="G235">
        <v>10620258022</v>
      </c>
      <c r="I235">
        <v>2</v>
      </c>
      <c r="J235" t="s">
        <v>183</v>
      </c>
      <c r="K235">
        <v>77</v>
      </c>
      <c r="L235" t="s">
        <v>6043</v>
      </c>
      <c r="M235" t="s">
        <v>192</v>
      </c>
      <c r="N235" t="s">
        <v>3848</v>
      </c>
      <c r="O235" s="3">
        <v>2884</v>
      </c>
      <c r="R235" s="2">
        <v>45750</v>
      </c>
      <c r="T235">
        <v>77</v>
      </c>
      <c r="U235" s="3">
        <v>222068</v>
      </c>
      <c r="V235" t="s">
        <v>65</v>
      </c>
      <c r="W235" t="s">
        <v>4453</v>
      </c>
      <c r="X235">
        <v>0</v>
      </c>
      <c r="Y235" s="3">
        <v>200000</v>
      </c>
      <c r="Z235" s="3">
        <v>22068</v>
      </c>
      <c r="AA235">
        <v>0</v>
      </c>
      <c r="AB235">
        <v>0</v>
      </c>
      <c r="AC235">
        <v>0</v>
      </c>
      <c r="AF235">
        <v>0</v>
      </c>
      <c r="AO235" t="s">
        <v>4454</v>
      </c>
      <c r="AP235" t="s">
        <v>108</v>
      </c>
      <c r="AR235">
        <v>0</v>
      </c>
      <c r="AS235">
        <v>0</v>
      </c>
      <c r="AT235">
        <v>0</v>
      </c>
      <c r="AU235">
        <v>0</v>
      </c>
      <c r="AV235">
        <v>0</v>
      </c>
      <c r="AW235">
        <v>0</v>
      </c>
      <c r="BA235" t="s">
        <v>63</v>
      </c>
      <c r="BB235" t="s">
        <v>4455</v>
      </c>
      <c r="BC235">
        <v>0</v>
      </c>
      <c r="BE235" t="s">
        <v>108</v>
      </c>
      <c r="BH235" t="s">
        <v>4456</v>
      </c>
    </row>
    <row r="236" spans="1:60" x14ac:dyDescent="0.35">
      <c r="A236" t="s">
        <v>949</v>
      </c>
      <c r="B236">
        <v>10000</v>
      </c>
      <c r="C236">
        <v>10000</v>
      </c>
      <c r="D236" s="2">
        <v>45758</v>
      </c>
      <c r="E236" t="s">
        <v>59</v>
      </c>
      <c r="F236" t="s">
        <v>884</v>
      </c>
      <c r="G236" t="s">
        <v>875</v>
      </c>
      <c r="I236">
        <v>1</v>
      </c>
      <c r="J236" t="s">
        <v>183</v>
      </c>
      <c r="K236">
        <v>79</v>
      </c>
      <c r="L236" t="s">
        <v>6076</v>
      </c>
      <c r="M236" t="s">
        <v>92</v>
      </c>
      <c r="N236" t="s">
        <v>3828</v>
      </c>
      <c r="O236" s="3">
        <v>4108</v>
      </c>
      <c r="R236" s="2">
        <v>45750</v>
      </c>
      <c r="T236">
        <v>28</v>
      </c>
      <c r="U236" s="3">
        <v>115024</v>
      </c>
      <c r="V236" t="s">
        <v>65</v>
      </c>
      <c r="W236" t="s">
        <v>524</v>
      </c>
      <c r="X236">
        <v>0</v>
      </c>
      <c r="Y236" s="3">
        <v>100000</v>
      </c>
      <c r="Z236" s="3">
        <v>15024</v>
      </c>
      <c r="AA236">
        <v>0</v>
      </c>
      <c r="AB236">
        <v>0</v>
      </c>
      <c r="AC236">
        <v>0</v>
      </c>
      <c r="AF236">
        <v>0</v>
      </c>
      <c r="AO236" t="s">
        <v>525</v>
      </c>
      <c r="AP236" t="s">
        <v>108</v>
      </c>
      <c r="AR236">
        <v>0</v>
      </c>
      <c r="AS236">
        <v>0</v>
      </c>
      <c r="AT236">
        <v>0</v>
      </c>
      <c r="AU236">
        <v>0</v>
      </c>
      <c r="AV236">
        <v>0</v>
      </c>
      <c r="AW236">
        <v>0</v>
      </c>
      <c r="BA236" t="s">
        <v>63</v>
      </c>
      <c r="BB236" t="s">
        <v>4530</v>
      </c>
      <c r="BC236">
        <v>0</v>
      </c>
      <c r="BE236" t="s">
        <v>108</v>
      </c>
      <c r="BH236" t="s">
        <v>950</v>
      </c>
    </row>
    <row r="237" spans="1:60" x14ac:dyDescent="0.35">
      <c r="A237" t="s">
        <v>951</v>
      </c>
      <c r="B237">
        <v>10000</v>
      </c>
      <c r="C237">
        <v>20000</v>
      </c>
      <c r="D237" s="2">
        <v>45757</v>
      </c>
      <c r="E237" t="s">
        <v>59</v>
      </c>
      <c r="F237" t="s">
        <v>952</v>
      </c>
      <c r="G237">
        <v>10656256087</v>
      </c>
      <c r="I237">
        <v>2</v>
      </c>
      <c r="J237" t="s">
        <v>183</v>
      </c>
      <c r="K237">
        <v>77</v>
      </c>
      <c r="L237" t="s">
        <v>6043</v>
      </c>
      <c r="M237" t="s">
        <v>192</v>
      </c>
      <c r="N237" t="s">
        <v>3848</v>
      </c>
      <c r="O237" s="3">
        <v>1455</v>
      </c>
      <c r="R237" s="2">
        <v>45750</v>
      </c>
      <c r="T237">
        <v>66</v>
      </c>
      <c r="U237" s="3">
        <v>96030</v>
      </c>
      <c r="V237" t="s">
        <v>65</v>
      </c>
      <c r="W237" t="s">
        <v>953</v>
      </c>
      <c r="X237">
        <v>0</v>
      </c>
      <c r="Y237" s="3">
        <v>80000</v>
      </c>
      <c r="Z237" s="3">
        <v>16030</v>
      </c>
      <c r="AA237">
        <v>0</v>
      </c>
      <c r="AB237">
        <v>0</v>
      </c>
      <c r="AC237">
        <v>0</v>
      </c>
      <c r="AF237">
        <v>0</v>
      </c>
      <c r="AO237" t="s">
        <v>954</v>
      </c>
      <c r="AP237" t="s">
        <v>108</v>
      </c>
      <c r="AR237">
        <v>0</v>
      </c>
      <c r="AS237">
        <v>0</v>
      </c>
      <c r="AT237">
        <v>0</v>
      </c>
      <c r="AU237">
        <v>0</v>
      </c>
      <c r="AV237">
        <v>0</v>
      </c>
      <c r="AW237">
        <v>0</v>
      </c>
      <c r="BA237" t="s">
        <v>63</v>
      </c>
      <c r="BB237" t="s">
        <v>4531</v>
      </c>
      <c r="BC237">
        <v>0</v>
      </c>
      <c r="BE237" t="s">
        <v>108</v>
      </c>
      <c r="BH237" t="s">
        <v>955</v>
      </c>
    </row>
    <row r="238" spans="1:60" x14ac:dyDescent="0.35">
      <c r="A238" t="s">
        <v>956</v>
      </c>
      <c r="B238">
        <v>10000</v>
      </c>
      <c r="C238">
        <v>10000</v>
      </c>
      <c r="D238" s="2">
        <v>45758</v>
      </c>
      <c r="E238" t="s">
        <v>59</v>
      </c>
      <c r="F238" t="s">
        <v>907</v>
      </c>
      <c r="G238" t="s">
        <v>875</v>
      </c>
      <c r="I238">
        <v>1</v>
      </c>
      <c r="J238" t="s">
        <v>183</v>
      </c>
      <c r="K238">
        <v>79</v>
      </c>
      <c r="L238" t="s">
        <v>6076</v>
      </c>
      <c r="M238" t="s">
        <v>92</v>
      </c>
      <c r="N238" t="s">
        <v>3828</v>
      </c>
      <c r="O238" s="3">
        <v>4108</v>
      </c>
      <c r="R238" s="2">
        <v>45750</v>
      </c>
      <c r="T238">
        <v>28</v>
      </c>
      <c r="U238" s="3">
        <v>115024</v>
      </c>
      <c r="V238" t="s">
        <v>65</v>
      </c>
      <c r="W238" t="s">
        <v>957</v>
      </c>
      <c r="X238">
        <v>0</v>
      </c>
      <c r="Y238" s="3">
        <v>100000</v>
      </c>
      <c r="Z238" s="3">
        <v>15024</v>
      </c>
      <c r="AA238">
        <v>0</v>
      </c>
      <c r="AB238">
        <v>0</v>
      </c>
      <c r="AC238">
        <v>0</v>
      </c>
      <c r="AF238">
        <v>0</v>
      </c>
      <c r="AO238" t="s">
        <v>958</v>
      </c>
      <c r="AP238" t="s">
        <v>108</v>
      </c>
      <c r="AR238">
        <v>0</v>
      </c>
      <c r="AS238">
        <v>0</v>
      </c>
      <c r="AT238">
        <v>0</v>
      </c>
      <c r="AU238">
        <v>0</v>
      </c>
      <c r="AV238">
        <v>0</v>
      </c>
      <c r="AW238">
        <v>0</v>
      </c>
      <c r="BA238" t="s">
        <v>63</v>
      </c>
      <c r="BB238" t="s">
        <v>4532</v>
      </c>
      <c r="BC238">
        <v>0</v>
      </c>
      <c r="BE238" t="s">
        <v>108</v>
      </c>
      <c r="BH238" t="s">
        <v>959</v>
      </c>
    </row>
    <row r="239" spans="1:60" x14ac:dyDescent="0.35">
      <c r="A239" t="s">
        <v>960</v>
      </c>
      <c r="B239">
        <v>10000</v>
      </c>
      <c r="C239">
        <v>10000</v>
      </c>
      <c r="D239" s="2">
        <v>45751</v>
      </c>
      <c r="E239" t="s">
        <v>59</v>
      </c>
      <c r="F239" t="s">
        <v>451</v>
      </c>
      <c r="G239">
        <v>8613409</v>
      </c>
      <c r="I239">
        <v>1</v>
      </c>
      <c r="J239" t="s">
        <v>183</v>
      </c>
      <c r="K239">
        <v>63</v>
      </c>
      <c r="L239" t="s">
        <v>6051</v>
      </c>
      <c r="M239" t="s">
        <v>136</v>
      </c>
      <c r="N239" t="s">
        <v>3850</v>
      </c>
      <c r="O239" s="3">
        <v>1174</v>
      </c>
      <c r="R239" s="2">
        <v>45750</v>
      </c>
      <c r="T239">
        <v>75</v>
      </c>
      <c r="U239" s="3">
        <v>88050</v>
      </c>
      <c r="V239" t="s">
        <v>65</v>
      </c>
      <c r="W239" t="s">
        <v>962</v>
      </c>
      <c r="X239">
        <v>0</v>
      </c>
      <c r="Y239" s="3">
        <v>88000</v>
      </c>
      <c r="Z239">
        <v>50</v>
      </c>
      <c r="AA239">
        <v>0</v>
      </c>
      <c r="AB239">
        <v>0</v>
      </c>
      <c r="AC239">
        <v>0</v>
      </c>
      <c r="AF239">
        <v>0</v>
      </c>
      <c r="AO239" t="s">
        <v>963</v>
      </c>
      <c r="AP239" t="s">
        <v>275</v>
      </c>
      <c r="AR239">
        <v>0</v>
      </c>
      <c r="AS239">
        <v>0</v>
      </c>
      <c r="AT239">
        <v>0</v>
      </c>
      <c r="AU239">
        <v>0</v>
      </c>
      <c r="AV239">
        <v>0</v>
      </c>
      <c r="AW239">
        <v>0</v>
      </c>
      <c r="BA239" t="s">
        <v>63</v>
      </c>
      <c r="BB239" t="s">
        <v>4533</v>
      </c>
      <c r="BC239">
        <v>0</v>
      </c>
      <c r="BE239" t="s">
        <v>275</v>
      </c>
      <c r="BH239" t="s">
        <v>964</v>
      </c>
    </row>
    <row r="240" spans="1:60" x14ac:dyDescent="0.35">
      <c r="A240" t="s">
        <v>965</v>
      </c>
      <c r="B240">
        <v>10000</v>
      </c>
      <c r="C240">
        <v>20000</v>
      </c>
      <c r="D240" s="2">
        <v>45751</v>
      </c>
      <c r="E240" t="s">
        <v>59</v>
      </c>
      <c r="F240" t="s">
        <v>966</v>
      </c>
      <c r="G240" t="s">
        <v>967</v>
      </c>
      <c r="I240">
        <v>2</v>
      </c>
      <c r="J240" t="s">
        <v>183</v>
      </c>
      <c r="K240">
        <v>100</v>
      </c>
      <c r="L240" t="s">
        <v>6052</v>
      </c>
      <c r="M240" t="s">
        <v>281</v>
      </c>
      <c r="N240" t="s">
        <v>3851</v>
      </c>
      <c r="O240">
        <v>400</v>
      </c>
      <c r="R240" s="2">
        <v>45750</v>
      </c>
      <c r="T240">
        <v>3</v>
      </c>
      <c r="U240" s="3">
        <v>1200</v>
      </c>
      <c r="V240" t="s">
        <v>65</v>
      </c>
      <c r="W240" t="s">
        <v>968</v>
      </c>
      <c r="X240">
        <v>0</v>
      </c>
      <c r="Y240" s="3">
        <v>1000</v>
      </c>
      <c r="Z240">
        <v>200</v>
      </c>
      <c r="AA240">
        <v>0</v>
      </c>
      <c r="AB240">
        <v>0</v>
      </c>
      <c r="AC240">
        <v>0</v>
      </c>
      <c r="AF240">
        <v>0</v>
      </c>
      <c r="AO240" t="s">
        <v>969</v>
      </c>
      <c r="AP240" t="s">
        <v>792</v>
      </c>
      <c r="AR240">
        <v>0</v>
      </c>
      <c r="AS240">
        <v>0</v>
      </c>
      <c r="AT240">
        <v>0</v>
      </c>
      <c r="AU240">
        <v>0</v>
      </c>
      <c r="AV240">
        <v>0</v>
      </c>
      <c r="AW240">
        <v>0</v>
      </c>
      <c r="BA240" t="s">
        <v>63</v>
      </c>
      <c r="BB240" t="s">
        <v>4534</v>
      </c>
      <c r="BC240">
        <v>0</v>
      </c>
      <c r="BE240" t="s">
        <v>792</v>
      </c>
      <c r="BH240" t="s">
        <v>970</v>
      </c>
    </row>
    <row r="241" spans="1:60" x14ac:dyDescent="0.35">
      <c r="A241" t="s">
        <v>971</v>
      </c>
      <c r="B241">
        <v>10000</v>
      </c>
      <c r="C241">
        <v>10000</v>
      </c>
      <c r="D241" s="2">
        <v>45750</v>
      </c>
      <c r="E241" t="s">
        <v>59</v>
      </c>
      <c r="F241" t="s">
        <v>972</v>
      </c>
      <c r="G241" t="s">
        <v>570</v>
      </c>
      <c r="I241">
        <v>1</v>
      </c>
      <c r="J241" t="s">
        <v>183</v>
      </c>
      <c r="K241">
        <v>46</v>
      </c>
      <c r="L241" t="s">
        <v>6049</v>
      </c>
      <c r="M241" t="s">
        <v>231</v>
      </c>
      <c r="N241" t="s">
        <v>3809</v>
      </c>
      <c r="O241">
        <v>373</v>
      </c>
      <c r="R241" s="2">
        <v>45750</v>
      </c>
      <c r="T241">
        <v>4</v>
      </c>
      <c r="U241" s="3">
        <v>1492</v>
      </c>
      <c r="V241" t="s">
        <v>65</v>
      </c>
      <c r="W241">
        <v>113275270001</v>
      </c>
      <c r="X241">
        <v>0</v>
      </c>
      <c r="Y241" s="3">
        <v>1490</v>
      </c>
      <c r="Z241">
        <v>2</v>
      </c>
      <c r="AA241">
        <v>0</v>
      </c>
      <c r="AB241">
        <v>0</v>
      </c>
      <c r="AC241">
        <v>0</v>
      </c>
      <c r="AF241">
        <v>0</v>
      </c>
      <c r="AO241">
        <v>11327527</v>
      </c>
      <c r="AP241" t="s">
        <v>571</v>
      </c>
      <c r="AR241">
        <v>0</v>
      </c>
      <c r="AS241">
        <v>0</v>
      </c>
      <c r="AT241">
        <v>0</v>
      </c>
      <c r="AU241">
        <v>0</v>
      </c>
      <c r="AV241">
        <v>0</v>
      </c>
      <c r="AW241">
        <v>0</v>
      </c>
      <c r="BA241" t="s">
        <v>63</v>
      </c>
      <c r="BB241" t="s">
        <v>4535</v>
      </c>
      <c r="BC241">
        <v>0</v>
      </c>
      <c r="BE241" t="s">
        <v>571</v>
      </c>
      <c r="BH241" t="s">
        <v>974</v>
      </c>
    </row>
    <row r="242" spans="1:60" x14ac:dyDescent="0.35">
      <c r="A242" t="s">
        <v>975</v>
      </c>
      <c r="B242">
        <v>10000</v>
      </c>
      <c r="C242">
        <v>10000</v>
      </c>
      <c r="D242" s="2">
        <v>45750</v>
      </c>
      <c r="E242" t="s">
        <v>59</v>
      </c>
      <c r="F242" t="s">
        <v>972</v>
      </c>
      <c r="G242" t="s">
        <v>570</v>
      </c>
      <c r="I242">
        <v>1</v>
      </c>
      <c r="J242" t="s">
        <v>183</v>
      </c>
      <c r="K242">
        <v>46</v>
      </c>
      <c r="L242" t="s">
        <v>6049</v>
      </c>
      <c r="M242" t="s">
        <v>231</v>
      </c>
      <c r="N242" t="s">
        <v>3809</v>
      </c>
      <c r="O242">
        <v>373</v>
      </c>
      <c r="R242" s="2">
        <v>45750</v>
      </c>
      <c r="T242">
        <v>4</v>
      </c>
      <c r="U242" s="3">
        <v>1492</v>
      </c>
      <c r="V242" t="s">
        <v>65</v>
      </c>
      <c r="W242">
        <v>113275270001</v>
      </c>
      <c r="X242">
        <v>0</v>
      </c>
      <c r="Y242" s="3">
        <v>1490</v>
      </c>
      <c r="Z242">
        <v>2</v>
      </c>
      <c r="AA242">
        <v>0</v>
      </c>
      <c r="AB242">
        <v>0</v>
      </c>
      <c r="AC242">
        <v>0</v>
      </c>
      <c r="AF242">
        <v>0</v>
      </c>
      <c r="AO242">
        <v>11327527</v>
      </c>
      <c r="AP242" t="s">
        <v>571</v>
      </c>
      <c r="AR242">
        <v>0</v>
      </c>
      <c r="AS242">
        <v>0</v>
      </c>
      <c r="AT242">
        <v>0</v>
      </c>
      <c r="AU242">
        <v>0</v>
      </c>
      <c r="AV242">
        <v>0</v>
      </c>
      <c r="AW242">
        <v>0</v>
      </c>
      <c r="BA242" t="s">
        <v>63</v>
      </c>
      <c r="BB242" t="s">
        <v>4536</v>
      </c>
      <c r="BC242">
        <v>0</v>
      </c>
      <c r="BE242" t="s">
        <v>571</v>
      </c>
      <c r="BH242" t="s">
        <v>976</v>
      </c>
    </row>
    <row r="243" spans="1:60" x14ac:dyDescent="0.35">
      <c r="A243" t="s">
        <v>977</v>
      </c>
      <c r="B243">
        <v>10000</v>
      </c>
      <c r="C243">
        <v>30000</v>
      </c>
      <c r="D243" s="2">
        <v>45751</v>
      </c>
      <c r="E243" t="s">
        <v>59</v>
      </c>
      <c r="F243" t="s">
        <v>978</v>
      </c>
      <c r="G243" t="s">
        <v>570</v>
      </c>
      <c r="I243">
        <v>1</v>
      </c>
      <c r="J243" t="s">
        <v>183</v>
      </c>
      <c r="K243">
        <v>46</v>
      </c>
      <c r="L243" t="s">
        <v>6049</v>
      </c>
      <c r="M243" t="s">
        <v>231</v>
      </c>
      <c r="N243" t="s">
        <v>3809</v>
      </c>
      <c r="O243">
        <v>830</v>
      </c>
      <c r="R243" s="2">
        <v>45750</v>
      </c>
      <c r="T243">
        <v>2</v>
      </c>
      <c r="U243" s="3">
        <v>1660</v>
      </c>
      <c r="V243" t="s">
        <v>65</v>
      </c>
      <c r="W243">
        <v>112886950001</v>
      </c>
      <c r="X243">
        <v>0</v>
      </c>
      <c r="Y243" s="3">
        <v>1660</v>
      </c>
      <c r="Z243">
        <v>0</v>
      </c>
      <c r="AA243">
        <v>0</v>
      </c>
      <c r="AB243">
        <v>0</v>
      </c>
      <c r="AC243">
        <v>0</v>
      </c>
      <c r="AF243">
        <v>0</v>
      </c>
      <c r="AO243">
        <v>11288695</v>
      </c>
      <c r="AP243" t="s">
        <v>571</v>
      </c>
      <c r="AR243">
        <v>0</v>
      </c>
      <c r="AS243">
        <v>0</v>
      </c>
      <c r="AT243">
        <v>0</v>
      </c>
      <c r="AU243">
        <v>0</v>
      </c>
      <c r="AV243">
        <v>0</v>
      </c>
      <c r="AW243">
        <v>0</v>
      </c>
      <c r="BA243" t="s">
        <v>63</v>
      </c>
      <c r="BB243" t="s">
        <v>4537</v>
      </c>
      <c r="BC243">
        <v>0</v>
      </c>
      <c r="BE243" t="s">
        <v>571</v>
      </c>
      <c r="BH243" t="s">
        <v>980</v>
      </c>
    </row>
    <row r="244" spans="1:60" x14ac:dyDescent="0.35">
      <c r="A244" t="s">
        <v>981</v>
      </c>
      <c r="B244">
        <v>10000</v>
      </c>
      <c r="C244">
        <v>10000</v>
      </c>
      <c r="D244" s="2">
        <v>45750</v>
      </c>
      <c r="E244" t="s">
        <v>59</v>
      </c>
      <c r="F244" t="s">
        <v>725</v>
      </c>
      <c r="G244" t="s">
        <v>570</v>
      </c>
      <c r="I244">
        <v>1</v>
      </c>
      <c r="J244" t="s">
        <v>183</v>
      </c>
      <c r="K244">
        <v>46</v>
      </c>
      <c r="L244" t="s">
        <v>6049</v>
      </c>
      <c r="M244" t="s">
        <v>231</v>
      </c>
      <c r="N244" t="s">
        <v>3809</v>
      </c>
      <c r="O244" s="3">
        <v>1660</v>
      </c>
      <c r="R244" s="2">
        <v>45750</v>
      </c>
      <c r="T244">
        <v>2</v>
      </c>
      <c r="U244" s="3">
        <v>3320</v>
      </c>
      <c r="V244" t="s">
        <v>65</v>
      </c>
      <c r="W244">
        <v>112886950001</v>
      </c>
      <c r="X244">
        <v>0</v>
      </c>
      <c r="Y244" s="3">
        <v>3320</v>
      </c>
      <c r="Z244">
        <v>0</v>
      </c>
      <c r="AA244">
        <v>0</v>
      </c>
      <c r="AB244">
        <v>0</v>
      </c>
      <c r="AC244">
        <v>0</v>
      </c>
      <c r="AF244">
        <v>0</v>
      </c>
      <c r="AO244">
        <v>11288695</v>
      </c>
      <c r="AP244" t="s">
        <v>571</v>
      </c>
      <c r="AR244">
        <v>0</v>
      </c>
      <c r="AS244">
        <v>0</v>
      </c>
      <c r="AT244">
        <v>0</v>
      </c>
      <c r="AU244">
        <v>0</v>
      </c>
      <c r="AV244">
        <v>0</v>
      </c>
      <c r="AW244">
        <v>0</v>
      </c>
      <c r="BA244" t="s">
        <v>63</v>
      </c>
      <c r="BB244" t="s">
        <v>4538</v>
      </c>
      <c r="BC244">
        <v>0</v>
      </c>
      <c r="BE244" t="s">
        <v>571</v>
      </c>
      <c r="BH244" t="s">
        <v>982</v>
      </c>
    </row>
    <row r="245" spans="1:60" x14ac:dyDescent="0.35">
      <c r="A245" t="s">
        <v>981</v>
      </c>
      <c r="B245">
        <v>20000</v>
      </c>
      <c r="C245">
        <v>10000</v>
      </c>
      <c r="D245" s="2">
        <v>45750</v>
      </c>
      <c r="E245" t="s">
        <v>59</v>
      </c>
      <c r="F245" t="s">
        <v>725</v>
      </c>
      <c r="G245" t="s">
        <v>570</v>
      </c>
      <c r="I245">
        <v>1</v>
      </c>
      <c r="J245" t="s">
        <v>183</v>
      </c>
      <c r="K245">
        <v>46</v>
      </c>
      <c r="L245" t="s">
        <v>6049</v>
      </c>
      <c r="M245" t="s">
        <v>231</v>
      </c>
      <c r="N245" t="s">
        <v>3809</v>
      </c>
      <c r="O245" s="3">
        <v>1660</v>
      </c>
      <c r="R245" s="2">
        <v>45750</v>
      </c>
      <c r="T245">
        <v>2</v>
      </c>
      <c r="U245" s="3">
        <v>3320</v>
      </c>
      <c r="V245" t="s">
        <v>65</v>
      </c>
      <c r="W245">
        <v>112886950001</v>
      </c>
      <c r="X245">
        <v>0</v>
      </c>
      <c r="Y245" s="3">
        <v>3320</v>
      </c>
      <c r="Z245">
        <v>0</v>
      </c>
      <c r="AA245">
        <v>0</v>
      </c>
      <c r="AB245">
        <v>0</v>
      </c>
      <c r="AC245">
        <v>0</v>
      </c>
      <c r="AF245">
        <v>0</v>
      </c>
      <c r="AO245">
        <v>11288695</v>
      </c>
      <c r="AP245" t="s">
        <v>571</v>
      </c>
      <c r="AR245">
        <v>0</v>
      </c>
      <c r="AS245">
        <v>0</v>
      </c>
      <c r="AT245">
        <v>0</v>
      </c>
      <c r="AU245">
        <v>0</v>
      </c>
      <c r="AV245">
        <v>0</v>
      </c>
      <c r="AW245">
        <v>0</v>
      </c>
      <c r="BA245" t="s">
        <v>63</v>
      </c>
      <c r="BB245" t="s">
        <v>4538</v>
      </c>
      <c r="BC245">
        <v>0</v>
      </c>
      <c r="BE245" t="s">
        <v>571</v>
      </c>
      <c r="BH245" t="s">
        <v>982</v>
      </c>
    </row>
    <row r="246" spans="1:60" x14ac:dyDescent="0.35">
      <c r="A246" t="s">
        <v>983</v>
      </c>
      <c r="B246">
        <v>10000</v>
      </c>
      <c r="C246">
        <v>10000</v>
      </c>
      <c r="D246" s="2">
        <v>45758</v>
      </c>
      <c r="E246" t="s">
        <v>59</v>
      </c>
      <c r="F246" t="s">
        <v>898</v>
      </c>
      <c r="G246" t="s">
        <v>875</v>
      </c>
      <c r="I246">
        <v>1</v>
      </c>
      <c r="J246" t="s">
        <v>183</v>
      </c>
      <c r="K246">
        <v>79</v>
      </c>
      <c r="L246" t="s">
        <v>6076</v>
      </c>
      <c r="M246" t="s">
        <v>92</v>
      </c>
      <c r="N246" t="s">
        <v>3828</v>
      </c>
      <c r="O246" s="3">
        <v>4108</v>
      </c>
      <c r="R246" s="2">
        <v>45750</v>
      </c>
      <c r="T246">
        <v>28</v>
      </c>
      <c r="U246" s="3">
        <v>115024</v>
      </c>
      <c r="V246" t="s">
        <v>65</v>
      </c>
      <c r="W246" t="s">
        <v>899</v>
      </c>
      <c r="X246">
        <v>0</v>
      </c>
      <c r="Y246" s="3">
        <v>100000</v>
      </c>
      <c r="Z246" s="3">
        <v>15024</v>
      </c>
      <c r="AA246">
        <v>0</v>
      </c>
      <c r="AB246">
        <v>0</v>
      </c>
      <c r="AC246">
        <v>0</v>
      </c>
      <c r="AF246">
        <v>0</v>
      </c>
      <c r="AO246" t="s">
        <v>900</v>
      </c>
      <c r="AP246" t="s">
        <v>108</v>
      </c>
      <c r="AR246">
        <v>0</v>
      </c>
      <c r="AS246">
        <v>0</v>
      </c>
      <c r="AT246">
        <v>0</v>
      </c>
      <c r="AU246">
        <v>0</v>
      </c>
      <c r="AV246">
        <v>0</v>
      </c>
      <c r="AW246">
        <v>0</v>
      </c>
      <c r="BA246" t="s">
        <v>63</v>
      </c>
      <c r="BB246" t="s">
        <v>4539</v>
      </c>
      <c r="BC246">
        <v>0</v>
      </c>
      <c r="BE246" t="s">
        <v>108</v>
      </c>
      <c r="BH246" t="s">
        <v>984</v>
      </c>
    </row>
    <row r="247" spans="1:60" x14ac:dyDescent="0.35">
      <c r="A247" t="s">
        <v>3388</v>
      </c>
      <c r="B247">
        <v>10000</v>
      </c>
      <c r="C247">
        <v>20000</v>
      </c>
      <c r="D247" s="2">
        <v>45770</v>
      </c>
      <c r="E247" t="s">
        <v>59</v>
      </c>
      <c r="F247" t="s">
        <v>3389</v>
      </c>
      <c r="G247">
        <v>1062058024</v>
      </c>
      <c r="I247">
        <v>1</v>
      </c>
      <c r="J247" t="s">
        <v>183</v>
      </c>
      <c r="K247">
        <v>79</v>
      </c>
      <c r="L247" t="s">
        <v>6076</v>
      </c>
      <c r="M247" t="s">
        <v>92</v>
      </c>
      <c r="N247" t="s">
        <v>3828</v>
      </c>
      <c r="O247">
        <v>879</v>
      </c>
      <c r="R247" s="2">
        <v>45750</v>
      </c>
      <c r="T247">
        <v>264</v>
      </c>
      <c r="U247" s="3">
        <v>232056</v>
      </c>
      <c r="V247" t="s">
        <v>65</v>
      </c>
      <c r="W247" t="s">
        <v>3390</v>
      </c>
      <c r="X247">
        <v>0</v>
      </c>
      <c r="Y247" s="3">
        <v>200000</v>
      </c>
      <c r="Z247" s="3">
        <v>32056</v>
      </c>
      <c r="AA247">
        <v>0</v>
      </c>
      <c r="AB247">
        <v>0</v>
      </c>
      <c r="AC247">
        <v>0</v>
      </c>
      <c r="AF247">
        <v>0</v>
      </c>
      <c r="AO247" t="s">
        <v>3391</v>
      </c>
      <c r="AP247" t="s">
        <v>108</v>
      </c>
      <c r="AR247">
        <v>0</v>
      </c>
      <c r="AS247">
        <v>0</v>
      </c>
      <c r="AT247">
        <v>0</v>
      </c>
      <c r="AU247">
        <v>0</v>
      </c>
      <c r="AV247">
        <v>0</v>
      </c>
      <c r="AW247">
        <v>0</v>
      </c>
      <c r="BA247" t="s">
        <v>63</v>
      </c>
      <c r="BB247" t="s">
        <v>4540</v>
      </c>
      <c r="BC247">
        <v>0</v>
      </c>
      <c r="BE247" t="s">
        <v>108</v>
      </c>
      <c r="BH247" t="s">
        <v>3392</v>
      </c>
    </row>
    <row r="248" spans="1:60" x14ac:dyDescent="0.35">
      <c r="A248" t="s">
        <v>3388</v>
      </c>
      <c r="B248">
        <v>10000</v>
      </c>
      <c r="C248">
        <v>30000</v>
      </c>
      <c r="D248" s="2">
        <v>45770</v>
      </c>
      <c r="E248" t="s">
        <v>59</v>
      </c>
      <c r="F248" t="s">
        <v>3389</v>
      </c>
      <c r="G248">
        <v>1062058024</v>
      </c>
      <c r="I248">
        <v>2</v>
      </c>
      <c r="J248" t="s">
        <v>183</v>
      </c>
      <c r="K248">
        <v>77</v>
      </c>
      <c r="L248" t="s">
        <v>6043</v>
      </c>
      <c r="M248" t="s">
        <v>192</v>
      </c>
      <c r="N248" t="s">
        <v>3848</v>
      </c>
      <c r="O248" s="3">
        <v>2884</v>
      </c>
      <c r="R248" s="2">
        <v>45750</v>
      </c>
      <c r="T248">
        <v>77</v>
      </c>
      <c r="U248" s="3">
        <v>222068</v>
      </c>
      <c r="V248" t="s">
        <v>65</v>
      </c>
      <c r="W248" t="s">
        <v>3390</v>
      </c>
      <c r="X248">
        <v>0</v>
      </c>
      <c r="Y248" s="3">
        <v>200000</v>
      </c>
      <c r="Z248" s="3">
        <v>22068</v>
      </c>
      <c r="AA248">
        <v>0</v>
      </c>
      <c r="AB248">
        <v>0</v>
      </c>
      <c r="AC248">
        <v>0</v>
      </c>
      <c r="AF248">
        <v>0</v>
      </c>
      <c r="AO248" t="s">
        <v>3391</v>
      </c>
      <c r="AP248" t="s">
        <v>108</v>
      </c>
      <c r="AR248">
        <v>0</v>
      </c>
      <c r="AS248">
        <v>0</v>
      </c>
      <c r="AT248">
        <v>0</v>
      </c>
      <c r="AU248">
        <v>0</v>
      </c>
      <c r="AV248">
        <v>0</v>
      </c>
      <c r="AW248">
        <v>0</v>
      </c>
      <c r="BA248" t="s">
        <v>63</v>
      </c>
      <c r="BB248" t="s">
        <v>4540</v>
      </c>
      <c r="BC248">
        <v>0</v>
      </c>
      <c r="BE248" t="s">
        <v>108</v>
      </c>
      <c r="BH248" t="s">
        <v>3392</v>
      </c>
    </row>
    <row r="249" spans="1:60" x14ac:dyDescent="0.35">
      <c r="A249" t="s">
        <v>985</v>
      </c>
      <c r="B249">
        <v>10000</v>
      </c>
      <c r="C249">
        <v>10000</v>
      </c>
      <c r="D249" s="2">
        <v>45754</v>
      </c>
      <c r="E249" t="s">
        <v>116</v>
      </c>
      <c r="F249" t="s">
        <v>986</v>
      </c>
      <c r="G249" t="s">
        <v>987</v>
      </c>
      <c r="I249">
        <v>1</v>
      </c>
      <c r="J249" t="s">
        <v>183</v>
      </c>
      <c r="K249">
        <v>88</v>
      </c>
      <c r="L249" t="s">
        <v>6058</v>
      </c>
      <c r="M249" t="s">
        <v>144</v>
      </c>
      <c r="N249" t="s">
        <v>3855</v>
      </c>
      <c r="O249" s="3">
        <v>2500</v>
      </c>
      <c r="R249" s="2">
        <v>45750</v>
      </c>
      <c r="T249">
        <v>1</v>
      </c>
      <c r="U249" s="3">
        <v>2500</v>
      </c>
      <c r="V249" t="s">
        <v>65</v>
      </c>
      <c r="W249" t="s">
        <v>988</v>
      </c>
      <c r="X249">
        <v>0</v>
      </c>
      <c r="Y249" s="3">
        <v>2000</v>
      </c>
      <c r="Z249">
        <v>500</v>
      </c>
      <c r="AA249">
        <v>0</v>
      </c>
      <c r="AB249">
        <v>0</v>
      </c>
      <c r="AC249">
        <v>0</v>
      </c>
      <c r="AF249">
        <v>0</v>
      </c>
      <c r="AO249" t="s">
        <v>989</v>
      </c>
      <c r="AP249" t="s">
        <v>147</v>
      </c>
      <c r="AR249">
        <v>0</v>
      </c>
      <c r="AS249">
        <v>0</v>
      </c>
      <c r="AT249">
        <v>0</v>
      </c>
      <c r="AU249">
        <v>0</v>
      </c>
      <c r="AV249">
        <v>0</v>
      </c>
      <c r="AW249">
        <v>0</v>
      </c>
      <c r="BA249" t="s">
        <v>63</v>
      </c>
      <c r="BB249" t="s">
        <v>4541</v>
      </c>
      <c r="BC249">
        <v>0</v>
      </c>
      <c r="BE249" t="s">
        <v>147</v>
      </c>
      <c r="BH249" t="s">
        <v>990</v>
      </c>
    </row>
    <row r="250" spans="1:60" x14ac:dyDescent="0.35">
      <c r="A250" t="s">
        <v>1153</v>
      </c>
      <c r="B250">
        <v>10000</v>
      </c>
      <c r="C250">
        <v>10000</v>
      </c>
      <c r="D250" s="2">
        <v>45750</v>
      </c>
      <c r="E250" t="s">
        <v>59</v>
      </c>
      <c r="F250" t="s">
        <v>1006</v>
      </c>
      <c r="G250" t="s">
        <v>998</v>
      </c>
      <c r="I250">
        <v>1</v>
      </c>
      <c r="J250" t="s">
        <v>183</v>
      </c>
      <c r="K250">
        <v>65</v>
      </c>
      <c r="L250" t="s">
        <v>6054</v>
      </c>
      <c r="M250" t="s">
        <v>340</v>
      </c>
      <c r="N250" t="s">
        <v>3854</v>
      </c>
      <c r="O250">
        <v>334</v>
      </c>
      <c r="R250" s="2">
        <v>45750</v>
      </c>
      <c r="T250">
        <v>3</v>
      </c>
      <c r="U250" s="3">
        <v>1002</v>
      </c>
      <c r="V250" t="s">
        <v>65</v>
      </c>
      <c r="W250" t="s">
        <v>1007</v>
      </c>
      <c r="X250">
        <v>0</v>
      </c>
      <c r="Y250" s="3">
        <v>1000</v>
      </c>
      <c r="Z250">
        <v>2</v>
      </c>
      <c r="AA250">
        <v>0</v>
      </c>
      <c r="AB250">
        <v>0</v>
      </c>
      <c r="AC250">
        <v>0</v>
      </c>
      <c r="AF250">
        <v>0</v>
      </c>
      <c r="AO250" t="s">
        <v>1008</v>
      </c>
      <c r="AP250" t="s">
        <v>225</v>
      </c>
      <c r="AR250">
        <v>0</v>
      </c>
      <c r="AS250">
        <v>0</v>
      </c>
      <c r="AT250">
        <v>0</v>
      </c>
      <c r="AU250">
        <v>0</v>
      </c>
      <c r="AV250">
        <v>0</v>
      </c>
      <c r="AW250">
        <v>0</v>
      </c>
      <c r="BA250" t="s">
        <v>63</v>
      </c>
      <c r="BB250" t="s">
        <v>1154</v>
      </c>
      <c r="BC250">
        <v>0</v>
      </c>
      <c r="BE250" t="s">
        <v>225</v>
      </c>
      <c r="BH250" t="s">
        <v>995</v>
      </c>
    </row>
    <row r="251" spans="1:60" x14ac:dyDescent="0.35">
      <c r="A251" t="s">
        <v>991</v>
      </c>
      <c r="B251">
        <v>10000</v>
      </c>
      <c r="C251">
        <v>10000</v>
      </c>
      <c r="D251" s="2">
        <v>45750</v>
      </c>
      <c r="E251" t="s">
        <v>59</v>
      </c>
      <c r="F251" t="s">
        <v>992</v>
      </c>
      <c r="G251" t="s">
        <v>719</v>
      </c>
      <c r="I251">
        <v>1</v>
      </c>
      <c r="J251" t="s">
        <v>183</v>
      </c>
      <c r="K251">
        <v>65</v>
      </c>
      <c r="L251" t="s">
        <v>6054</v>
      </c>
      <c r="M251" t="s">
        <v>340</v>
      </c>
      <c r="N251" t="s">
        <v>3854</v>
      </c>
      <c r="O251">
        <v>232</v>
      </c>
      <c r="R251" s="2">
        <v>45750</v>
      </c>
      <c r="T251">
        <v>13</v>
      </c>
      <c r="U251" s="3">
        <v>3016</v>
      </c>
      <c r="V251" t="s">
        <v>65</v>
      </c>
      <c r="W251" t="s">
        <v>993</v>
      </c>
      <c r="X251">
        <v>0</v>
      </c>
      <c r="Y251" s="3">
        <v>3000</v>
      </c>
      <c r="Z251">
        <v>16</v>
      </c>
      <c r="AA251">
        <v>0</v>
      </c>
      <c r="AB251">
        <v>0</v>
      </c>
      <c r="AC251">
        <v>0</v>
      </c>
      <c r="AF251">
        <v>0</v>
      </c>
      <c r="AO251" t="s">
        <v>994</v>
      </c>
      <c r="AP251" t="s">
        <v>225</v>
      </c>
      <c r="AR251">
        <v>0</v>
      </c>
      <c r="AS251">
        <v>0</v>
      </c>
      <c r="AT251">
        <v>0</v>
      </c>
      <c r="AU251">
        <v>0</v>
      </c>
      <c r="AV251">
        <v>0</v>
      </c>
      <c r="AW251">
        <v>0</v>
      </c>
      <c r="BA251" t="s">
        <v>63</v>
      </c>
      <c r="BB251" t="s">
        <v>4542</v>
      </c>
      <c r="BC251">
        <v>0</v>
      </c>
      <c r="BE251" t="s">
        <v>225</v>
      </c>
      <c r="BH251" t="s">
        <v>995</v>
      </c>
    </row>
    <row r="252" spans="1:60" x14ac:dyDescent="0.35">
      <c r="A252" t="s">
        <v>996</v>
      </c>
      <c r="B252">
        <v>10000</v>
      </c>
      <c r="C252">
        <v>10000</v>
      </c>
      <c r="D252" s="2">
        <v>45750</v>
      </c>
      <c r="E252" t="s">
        <v>59</v>
      </c>
      <c r="F252" t="s">
        <v>997</v>
      </c>
      <c r="G252" t="s">
        <v>998</v>
      </c>
      <c r="I252">
        <v>1</v>
      </c>
      <c r="J252" t="s">
        <v>183</v>
      </c>
      <c r="K252">
        <v>65</v>
      </c>
      <c r="L252" t="s">
        <v>6054</v>
      </c>
      <c r="M252" t="s">
        <v>340</v>
      </c>
      <c r="N252" t="s">
        <v>3854</v>
      </c>
      <c r="O252">
        <v>375</v>
      </c>
      <c r="R252" s="2">
        <v>45750</v>
      </c>
      <c r="T252">
        <v>8</v>
      </c>
      <c r="U252" s="3">
        <v>3000</v>
      </c>
      <c r="V252" t="s">
        <v>65</v>
      </c>
      <c r="W252" t="s">
        <v>999</v>
      </c>
      <c r="X252">
        <v>0</v>
      </c>
      <c r="Y252" s="3">
        <v>3000</v>
      </c>
      <c r="Z252">
        <v>0</v>
      </c>
      <c r="AA252">
        <v>0</v>
      </c>
      <c r="AB252">
        <v>0</v>
      </c>
      <c r="AC252">
        <v>0</v>
      </c>
      <c r="AF252">
        <v>0</v>
      </c>
      <c r="AO252" t="s">
        <v>1000</v>
      </c>
      <c r="AP252" t="s">
        <v>225</v>
      </c>
      <c r="AR252">
        <v>0</v>
      </c>
      <c r="AS252">
        <v>0</v>
      </c>
      <c r="AT252">
        <v>0</v>
      </c>
      <c r="AU252">
        <v>0</v>
      </c>
      <c r="AV252">
        <v>0</v>
      </c>
      <c r="AW252">
        <v>0</v>
      </c>
      <c r="BA252" t="s">
        <v>63</v>
      </c>
      <c r="BB252" t="s">
        <v>4543</v>
      </c>
      <c r="BC252">
        <v>0</v>
      </c>
      <c r="BE252" t="s">
        <v>225</v>
      </c>
      <c r="BH252" t="s">
        <v>995</v>
      </c>
    </row>
    <row r="253" spans="1:60" x14ac:dyDescent="0.35">
      <c r="A253" t="s">
        <v>1001</v>
      </c>
      <c r="B253">
        <v>10000</v>
      </c>
      <c r="C253">
        <v>10000</v>
      </c>
      <c r="D253" s="2">
        <v>45750</v>
      </c>
      <c r="E253" t="s">
        <v>59</v>
      </c>
      <c r="F253" t="s">
        <v>1002</v>
      </c>
      <c r="G253" t="s">
        <v>719</v>
      </c>
      <c r="I253">
        <v>1</v>
      </c>
      <c r="J253" t="s">
        <v>183</v>
      </c>
      <c r="K253">
        <v>65</v>
      </c>
      <c r="L253" t="s">
        <v>6054</v>
      </c>
      <c r="M253" t="s">
        <v>340</v>
      </c>
      <c r="N253" t="s">
        <v>3854</v>
      </c>
      <c r="O253">
        <v>157</v>
      </c>
      <c r="R253" s="2">
        <v>45750</v>
      </c>
      <c r="T253">
        <v>16</v>
      </c>
      <c r="U253" s="3">
        <v>2512</v>
      </c>
      <c r="V253" t="s">
        <v>65</v>
      </c>
      <c r="W253" t="s">
        <v>1003</v>
      </c>
      <c r="X253">
        <v>0</v>
      </c>
      <c r="Y253" s="3">
        <v>2500</v>
      </c>
      <c r="Z253">
        <v>12</v>
      </c>
      <c r="AA253">
        <v>0</v>
      </c>
      <c r="AB253">
        <v>0</v>
      </c>
      <c r="AC253">
        <v>0</v>
      </c>
      <c r="AF253">
        <v>0</v>
      </c>
      <c r="AO253" t="s">
        <v>1004</v>
      </c>
      <c r="AP253" t="s">
        <v>225</v>
      </c>
      <c r="AR253">
        <v>0</v>
      </c>
      <c r="AS253">
        <v>0</v>
      </c>
      <c r="AT253">
        <v>0</v>
      </c>
      <c r="AU253">
        <v>0</v>
      </c>
      <c r="AV253">
        <v>0</v>
      </c>
      <c r="AW253">
        <v>0</v>
      </c>
      <c r="BA253" t="s">
        <v>63</v>
      </c>
      <c r="BB253" t="s">
        <v>4544</v>
      </c>
      <c r="BC253">
        <v>0</v>
      </c>
      <c r="BE253" t="s">
        <v>225</v>
      </c>
      <c r="BH253" t="s">
        <v>995</v>
      </c>
    </row>
    <row r="254" spans="1:60" x14ac:dyDescent="0.35">
      <c r="A254" t="s">
        <v>1005</v>
      </c>
      <c r="B254">
        <v>10000</v>
      </c>
      <c r="C254">
        <v>10000</v>
      </c>
      <c r="D254" s="2">
        <v>45750</v>
      </c>
      <c r="E254" t="s">
        <v>59</v>
      </c>
      <c r="F254" t="s">
        <v>1006</v>
      </c>
      <c r="G254" t="s">
        <v>998</v>
      </c>
      <c r="I254">
        <v>1</v>
      </c>
      <c r="J254" t="s">
        <v>183</v>
      </c>
      <c r="K254">
        <v>65</v>
      </c>
      <c r="L254" t="s">
        <v>6054</v>
      </c>
      <c r="M254" t="s">
        <v>340</v>
      </c>
      <c r="N254" t="s">
        <v>3854</v>
      </c>
      <c r="O254" s="3">
        <v>1000</v>
      </c>
      <c r="R254" s="2">
        <v>45750</v>
      </c>
      <c r="T254">
        <v>3</v>
      </c>
      <c r="U254" s="3">
        <v>3000</v>
      </c>
      <c r="V254" t="s">
        <v>65</v>
      </c>
      <c r="W254" t="s">
        <v>1007</v>
      </c>
      <c r="X254">
        <v>0</v>
      </c>
      <c r="Y254" s="3">
        <v>3000</v>
      </c>
      <c r="Z254">
        <v>0</v>
      </c>
      <c r="AA254">
        <v>0</v>
      </c>
      <c r="AB254">
        <v>0</v>
      </c>
      <c r="AC254">
        <v>0</v>
      </c>
      <c r="AF254">
        <v>0</v>
      </c>
      <c r="AO254" t="s">
        <v>1008</v>
      </c>
      <c r="AP254" t="s">
        <v>225</v>
      </c>
      <c r="AR254">
        <v>0</v>
      </c>
      <c r="AS254">
        <v>0</v>
      </c>
      <c r="AT254">
        <v>0</v>
      </c>
      <c r="AU254">
        <v>0</v>
      </c>
      <c r="AV254">
        <v>0</v>
      </c>
      <c r="AW254">
        <v>0</v>
      </c>
      <c r="BA254" t="s">
        <v>63</v>
      </c>
      <c r="BB254" t="s">
        <v>4545</v>
      </c>
      <c r="BC254">
        <v>0</v>
      </c>
      <c r="BE254" t="s">
        <v>225</v>
      </c>
      <c r="BH254" t="s">
        <v>1009</v>
      </c>
    </row>
    <row r="255" spans="1:60" x14ac:dyDescent="0.35">
      <c r="A255" t="s">
        <v>1010</v>
      </c>
      <c r="B255">
        <v>10000</v>
      </c>
      <c r="C255">
        <v>10000</v>
      </c>
      <c r="D255" s="2">
        <v>45750</v>
      </c>
      <c r="E255" t="s">
        <v>59</v>
      </c>
      <c r="F255" t="s">
        <v>992</v>
      </c>
      <c r="G255" t="s">
        <v>719</v>
      </c>
      <c r="I255">
        <v>1</v>
      </c>
      <c r="J255" t="s">
        <v>183</v>
      </c>
      <c r="K255">
        <v>65</v>
      </c>
      <c r="L255" t="s">
        <v>6054</v>
      </c>
      <c r="M255" t="s">
        <v>340</v>
      </c>
      <c r="N255" t="s">
        <v>3854</v>
      </c>
      <c r="O255">
        <v>693</v>
      </c>
      <c r="R255" s="2">
        <v>45750</v>
      </c>
      <c r="T255">
        <v>13</v>
      </c>
      <c r="U255" s="3">
        <v>9009</v>
      </c>
      <c r="V255" t="s">
        <v>65</v>
      </c>
      <c r="W255" t="s">
        <v>993</v>
      </c>
      <c r="X255">
        <v>0</v>
      </c>
      <c r="Y255" s="3">
        <v>9000</v>
      </c>
      <c r="Z255">
        <v>9</v>
      </c>
      <c r="AA255">
        <v>0</v>
      </c>
      <c r="AB255">
        <v>0</v>
      </c>
      <c r="AC255">
        <v>0</v>
      </c>
      <c r="AF255">
        <v>0</v>
      </c>
      <c r="AO255" t="s">
        <v>994</v>
      </c>
      <c r="AP255" t="s">
        <v>225</v>
      </c>
      <c r="AR255">
        <v>0</v>
      </c>
      <c r="AS255">
        <v>0</v>
      </c>
      <c r="AT255">
        <v>0</v>
      </c>
      <c r="AU255">
        <v>0</v>
      </c>
      <c r="AV255">
        <v>0</v>
      </c>
      <c r="AW255">
        <v>0</v>
      </c>
      <c r="BA255" t="s">
        <v>63</v>
      </c>
      <c r="BB255" t="s">
        <v>4546</v>
      </c>
      <c r="BC255">
        <v>0</v>
      </c>
      <c r="BE255" t="s">
        <v>225</v>
      </c>
      <c r="BH255" t="s">
        <v>1009</v>
      </c>
    </row>
    <row r="256" spans="1:60" x14ac:dyDescent="0.35">
      <c r="A256" t="s">
        <v>1011</v>
      </c>
      <c r="B256">
        <v>10000</v>
      </c>
      <c r="C256">
        <v>10000</v>
      </c>
      <c r="D256" s="2">
        <v>45750</v>
      </c>
      <c r="E256" t="s">
        <v>59</v>
      </c>
      <c r="F256" t="s">
        <v>997</v>
      </c>
      <c r="G256" t="s">
        <v>998</v>
      </c>
      <c r="I256">
        <v>1</v>
      </c>
      <c r="J256" t="s">
        <v>183</v>
      </c>
      <c r="K256">
        <v>65</v>
      </c>
      <c r="L256" t="s">
        <v>6054</v>
      </c>
      <c r="M256" t="s">
        <v>340</v>
      </c>
      <c r="N256" t="s">
        <v>3854</v>
      </c>
      <c r="O256">
        <v>875</v>
      </c>
      <c r="R256" s="2">
        <v>45750</v>
      </c>
      <c r="T256">
        <v>8</v>
      </c>
      <c r="U256" s="3">
        <v>7000</v>
      </c>
      <c r="V256" t="s">
        <v>65</v>
      </c>
      <c r="W256" t="s">
        <v>999</v>
      </c>
      <c r="X256">
        <v>0</v>
      </c>
      <c r="Y256" s="3">
        <v>7000</v>
      </c>
      <c r="Z256">
        <v>0</v>
      </c>
      <c r="AA256">
        <v>0</v>
      </c>
      <c r="AB256">
        <v>0</v>
      </c>
      <c r="AC256">
        <v>0</v>
      </c>
      <c r="AF256">
        <v>0</v>
      </c>
      <c r="AO256" t="s">
        <v>1000</v>
      </c>
      <c r="AP256" t="s">
        <v>225</v>
      </c>
      <c r="AR256">
        <v>0</v>
      </c>
      <c r="AS256">
        <v>0</v>
      </c>
      <c r="AT256">
        <v>0</v>
      </c>
      <c r="AU256">
        <v>0</v>
      </c>
      <c r="AV256">
        <v>0</v>
      </c>
      <c r="AW256">
        <v>0</v>
      </c>
      <c r="BA256" t="s">
        <v>63</v>
      </c>
      <c r="BB256" t="s">
        <v>4547</v>
      </c>
      <c r="BC256">
        <v>0</v>
      </c>
      <c r="BE256" t="s">
        <v>225</v>
      </c>
      <c r="BH256" t="s">
        <v>1009</v>
      </c>
    </row>
    <row r="257" spans="1:60" x14ac:dyDescent="0.35">
      <c r="A257" t="s">
        <v>1012</v>
      </c>
      <c r="B257">
        <v>10000</v>
      </c>
      <c r="C257">
        <v>10000</v>
      </c>
      <c r="D257" s="2">
        <v>45750</v>
      </c>
      <c r="E257" t="s">
        <v>59</v>
      </c>
      <c r="F257" t="s">
        <v>1002</v>
      </c>
      <c r="G257" t="s">
        <v>719</v>
      </c>
      <c r="I257">
        <v>1</v>
      </c>
      <c r="J257" t="s">
        <v>183</v>
      </c>
      <c r="K257">
        <v>65</v>
      </c>
      <c r="L257" t="s">
        <v>6054</v>
      </c>
      <c r="M257" t="s">
        <v>340</v>
      </c>
      <c r="N257" t="s">
        <v>3854</v>
      </c>
      <c r="O257">
        <v>314</v>
      </c>
      <c r="R257" s="2">
        <v>45750</v>
      </c>
      <c r="T257">
        <v>16</v>
      </c>
      <c r="U257" s="3">
        <v>5024</v>
      </c>
      <c r="V257" t="s">
        <v>65</v>
      </c>
      <c r="W257" t="s">
        <v>1003</v>
      </c>
      <c r="X257">
        <v>0</v>
      </c>
      <c r="Y257" s="3">
        <v>5000</v>
      </c>
      <c r="Z257">
        <v>24</v>
      </c>
      <c r="AA257">
        <v>0</v>
      </c>
      <c r="AB257">
        <v>0</v>
      </c>
      <c r="AC257">
        <v>0</v>
      </c>
      <c r="AF257">
        <v>0</v>
      </c>
      <c r="AO257" t="s">
        <v>1004</v>
      </c>
      <c r="AP257" t="s">
        <v>225</v>
      </c>
      <c r="AR257">
        <v>0</v>
      </c>
      <c r="AS257">
        <v>0</v>
      </c>
      <c r="AT257">
        <v>0</v>
      </c>
      <c r="AU257">
        <v>0</v>
      </c>
      <c r="AV257">
        <v>0</v>
      </c>
      <c r="AW257">
        <v>0</v>
      </c>
      <c r="BA257" t="s">
        <v>63</v>
      </c>
      <c r="BB257" t="s">
        <v>4548</v>
      </c>
      <c r="BC257">
        <v>0</v>
      </c>
      <c r="BE257" t="s">
        <v>225</v>
      </c>
      <c r="BH257" t="s">
        <v>1009</v>
      </c>
    </row>
    <row r="258" spans="1:60" x14ac:dyDescent="0.35">
      <c r="A258" t="s">
        <v>149</v>
      </c>
      <c r="B258">
        <v>10000</v>
      </c>
      <c r="C258">
        <v>30000</v>
      </c>
      <c r="D258" s="2">
        <v>45754</v>
      </c>
      <c r="E258" t="s">
        <v>59</v>
      </c>
      <c r="F258" t="s">
        <v>150</v>
      </c>
      <c r="G258" t="s">
        <v>151</v>
      </c>
      <c r="I258">
        <v>2</v>
      </c>
      <c r="J258" t="s">
        <v>183</v>
      </c>
      <c r="K258">
        <v>96</v>
      </c>
      <c r="L258" t="s">
        <v>6060</v>
      </c>
      <c r="M258" t="s">
        <v>1013</v>
      </c>
      <c r="N258" t="s">
        <v>3861</v>
      </c>
      <c r="O258" s="3">
        <v>152250</v>
      </c>
      <c r="R258" s="2">
        <v>45750</v>
      </c>
      <c r="T258">
        <v>6</v>
      </c>
      <c r="U258" s="3">
        <v>913500</v>
      </c>
      <c r="V258" t="s">
        <v>65</v>
      </c>
      <c r="W258" t="s">
        <v>154</v>
      </c>
      <c r="X258">
        <v>0</v>
      </c>
      <c r="Y258" s="3">
        <v>949776</v>
      </c>
      <c r="Z258" s="3">
        <v>-36276</v>
      </c>
      <c r="AA258">
        <v>0</v>
      </c>
      <c r="AB258">
        <v>0</v>
      </c>
      <c r="AC258">
        <v>0</v>
      </c>
      <c r="AF258">
        <v>0</v>
      </c>
      <c r="AO258" t="s">
        <v>155</v>
      </c>
      <c r="AP258" t="s">
        <v>68</v>
      </c>
      <c r="AR258">
        <v>0</v>
      </c>
      <c r="AS258">
        <v>0</v>
      </c>
      <c r="AT258">
        <v>0</v>
      </c>
      <c r="AU258">
        <v>0</v>
      </c>
      <c r="AV258">
        <v>0</v>
      </c>
      <c r="AW258">
        <v>0</v>
      </c>
      <c r="BA258" t="s">
        <v>63</v>
      </c>
      <c r="BB258" t="s">
        <v>4459</v>
      </c>
      <c r="BC258">
        <v>0</v>
      </c>
      <c r="BE258" t="s">
        <v>68</v>
      </c>
      <c r="BH258" t="s">
        <v>156</v>
      </c>
    </row>
    <row r="259" spans="1:60" x14ac:dyDescent="0.35">
      <c r="A259" t="s">
        <v>1014</v>
      </c>
      <c r="B259">
        <v>10000</v>
      </c>
      <c r="C259">
        <v>10000</v>
      </c>
      <c r="D259" s="2">
        <v>45751</v>
      </c>
      <c r="E259" t="s">
        <v>59</v>
      </c>
      <c r="F259" t="s">
        <v>1015</v>
      </c>
      <c r="G259">
        <v>10620258024</v>
      </c>
      <c r="I259">
        <v>1</v>
      </c>
      <c r="J259" t="s">
        <v>183</v>
      </c>
      <c r="K259">
        <v>79</v>
      </c>
      <c r="L259" t="s">
        <v>6076</v>
      </c>
      <c r="M259" t="s">
        <v>92</v>
      </c>
      <c r="N259" t="s">
        <v>3828</v>
      </c>
      <c r="O259">
        <v>133</v>
      </c>
      <c r="R259" s="2">
        <v>45750</v>
      </c>
      <c r="T259">
        <v>264</v>
      </c>
      <c r="U259" s="3">
        <v>35112</v>
      </c>
      <c r="V259" t="s">
        <v>65</v>
      </c>
      <c r="W259" t="s">
        <v>1016</v>
      </c>
      <c r="X259">
        <v>0</v>
      </c>
      <c r="Y259" s="3">
        <v>20000</v>
      </c>
      <c r="Z259" s="3">
        <v>15112</v>
      </c>
      <c r="AA259">
        <v>0</v>
      </c>
      <c r="AB259">
        <v>0</v>
      </c>
      <c r="AC259">
        <v>0</v>
      </c>
      <c r="AF259">
        <v>0</v>
      </c>
      <c r="AO259" t="s">
        <v>1017</v>
      </c>
      <c r="AP259" t="s">
        <v>108</v>
      </c>
      <c r="AR259">
        <v>0</v>
      </c>
      <c r="AS259">
        <v>0</v>
      </c>
      <c r="AT259">
        <v>0</v>
      </c>
      <c r="AU259">
        <v>0</v>
      </c>
      <c r="AV259">
        <v>0</v>
      </c>
      <c r="AW259">
        <v>0</v>
      </c>
      <c r="BA259" t="s">
        <v>63</v>
      </c>
      <c r="BB259" t="s">
        <v>4549</v>
      </c>
      <c r="BC259">
        <v>0</v>
      </c>
      <c r="BE259" t="s">
        <v>108</v>
      </c>
      <c r="BH259" t="s">
        <v>1018</v>
      </c>
    </row>
    <row r="260" spans="1:60" x14ac:dyDescent="0.35">
      <c r="A260" t="s">
        <v>1014</v>
      </c>
      <c r="B260">
        <v>10000</v>
      </c>
      <c r="C260">
        <v>20000</v>
      </c>
      <c r="D260" s="2">
        <v>45751</v>
      </c>
      <c r="E260" t="s">
        <v>59</v>
      </c>
      <c r="F260" t="s">
        <v>1015</v>
      </c>
      <c r="G260">
        <v>10620258024</v>
      </c>
      <c r="I260">
        <v>2</v>
      </c>
      <c r="J260" t="s">
        <v>183</v>
      </c>
      <c r="K260">
        <v>77</v>
      </c>
      <c r="L260" t="s">
        <v>6043</v>
      </c>
      <c r="M260" t="s">
        <v>192</v>
      </c>
      <c r="N260" t="s">
        <v>3848</v>
      </c>
      <c r="O260">
        <v>416</v>
      </c>
      <c r="R260" s="2">
        <v>45750</v>
      </c>
      <c r="T260">
        <v>77</v>
      </c>
      <c r="U260" s="3">
        <v>32032</v>
      </c>
      <c r="V260" t="s">
        <v>65</v>
      </c>
      <c r="W260" t="s">
        <v>1016</v>
      </c>
      <c r="X260">
        <v>0</v>
      </c>
      <c r="Y260" s="3">
        <v>20000</v>
      </c>
      <c r="Z260" s="3">
        <v>12032</v>
      </c>
      <c r="AA260">
        <v>0</v>
      </c>
      <c r="AB260">
        <v>0</v>
      </c>
      <c r="AC260">
        <v>0</v>
      </c>
      <c r="AF260">
        <v>0</v>
      </c>
      <c r="AO260" t="s">
        <v>1017</v>
      </c>
      <c r="AP260" t="s">
        <v>108</v>
      </c>
      <c r="AR260">
        <v>0</v>
      </c>
      <c r="AS260">
        <v>0</v>
      </c>
      <c r="AT260">
        <v>0</v>
      </c>
      <c r="AU260">
        <v>0</v>
      </c>
      <c r="AV260">
        <v>0</v>
      </c>
      <c r="AW260">
        <v>0</v>
      </c>
      <c r="BA260" t="s">
        <v>63</v>
      </c>
      <c r="BB260" t="s">
        <v>4549</v>
      </c>
      <c r="BC260">
        <v>0</v>
      </c>
      <c r="BE260" t="s">
        <v>108</v>
      </c>
      <c r="BH260" t="s">
        <v>1018</v>
      </c>
    </row>
    <row r="261" spans="1:60" x14ac:dyDescent="0.35">
      <c r="A261" t="s">
        <v>1019</v>
      </c>
      <c r="B261">
        <v>10000</v>
      </c>
      <c r="C261">
        <v>10000</v>
      </c>
      <c r="D261" s="2">
        <v>45751</v>
      </c>
      <c r="E261" t="s">
        <v>59</v>
      </c>
      <c r="F261" t="s">
        <v>1020</v>
      </c>
      <c r="G261" t="s">
        <v>159</v>
      </c>
      <c r="I261">
        <v>1</v>
      </c>
      <c r="J261" t="s">
        <v>183</v>
      </c>
      <c r="K261">
        <v>72</v>
      </c>
      <c r="L261" t="s">
        <v>6056</v>
      </c>
      <c r="M261" t="s">
        <v>869</v>
      </c>
      <c r="N261" t="s">
        <v>3829</v>
      </c>
      <c r="O261" s="3">
        <v>2500</v>
      </c>
      <c r="R261" s="2">
        <v>45750</v>
      </c>
      <c r="T261">
        <v>6</v>
      </c>
      <c r="U261" s="3">
        <v>15000</v>
      </c>
      <c r="V261" t="s">
        <v>65</v>
      </c>
      <c r="W261">
        <v>86090870001</v>
      </c>
      <c r="X261">
        <v>0</v>
      </c>
      <c r="Y261" s="3">
        <v>10000</v>
      </c>
      <c r="Z261" s="3">
        <v>5000</v>
      </c>
      <c r="AA261">
        <v>0</v>
      </c>
      <c r="AB261">
        <v>0</v>
      </c>
      <c r="AC261">
        <v>0</v>
      </c>
      <c r="AF261">
        <v>0</v>
      </c>
      <c r="AO261">
        <v>8609087</v>
      </c>
      <c r="AP261" t="s">
        <v>162</v>
      </c>
      <c r="AR261">
        <v>0</v>
      </c>
      <c r="AS261">
        <v>0</v>
      </c>
      <c r="AT261">
        <v>0</v>
      </c>
      <c r="AU261">
        <v>0</v>
      </c>
      <c r="AV261">
        <v>0</v>
      </c>
      <c r="AW261">
        <v>0</v>
      </c>
      <c r="BA261" t="s">
        <v>63</v>
      </c>
      <c r="BB261" t="s">
        <v>4550</v>
      </c>
      <c r="BC261">
        <v>0</v>
      </c>
      <c r="BE261" t="s">
        <v>162</v>
      </c>
      <c r="BH261" t="s">
        <v>163</v>
      </c>
    </row>
    <row r="262" spans="1:60" x14ac:dyDescent="0.35">
      <c r="A262" t="s">
        <v>1021</v>
      </c>
      <c r="B262">
        <v>10000</v>
      </c>
      <c r="C262">
        <v>10000</v>
      </c>
      <c r="D262" s="2">
        <v>45754</v>
      </c>
      <c r="E262" t="s">
        <v>59</v>
      </c>
      <c r="F262" t="s">
        <v>1022</v>
      </c>
      <c r="G262" t="s">
        <v>167</v>
      </c>
      <c r="I262">
        <v>1</v>
      </c>
      <c r="J262" t="s">
        <v>183</v>
      </c>
      <c r="K262">
        <v>63</v>
      </c>
      <c r="L262" t="s">
        <v>6051</v>
      </c>
      <c r="M262" t="s">
        <v>136</v>
      </c>
      <c r="N262" t="s">
        <v>3850</v>
      </c>
      <c r="O262" s="3">
        <v>5000</v>
      </c>
      <c r="R262" s="2">
        <v>45750</v>
      </c>
      <c r="T262">
        <v>60</v>
      </c>
      <c r="U262" s="3">
        <v>300000</v>
      </c>
      <c r="V262" t="s">
        <v>65</v>
      </c>
      <c r="W262" t="s">
        <v>1023</v>
      </c>
      <c r="X262">
        <v>0</v>
      </c>
      <c r="Y262" s="3">
        <v>300000</v>
      </c>
      <c r="Z262">
        <v>0</v>
      </c>
      <c r="AA262">
        <v>0</v>
      </c>
      <c r="AB262">
        <v>0</v>
      </c>
      <c r="AC262">
        <v>0</v>
      </c>
      <c r="AF262">
        <v>0</v>
      </c>
      <c r="AO262" t="s">
        <v>1024</v>
      </c>
      <c r="AP262" t="s">
        <v>170</v>
      </c>
      <c r="AR262">
        <v>0</v>
      </c>
      <c r="AS262">
        <v>0</v>
      </c>
      <c r="AT262">
        <v>0</v>
      </c>
      <c r="AU262">
        <v>0</v>
      </c>
      <c r="AV262">
        <v>0</v>
      </c>
      <c r="AW262">
        <v>0</v>
      </c>
      <c r="BA262" t="s">
        <v>63</v>
      </c>
      <c r="BB262" t="s">
        <v>4551</v>
      </c>
      <c r="BC262">
        <v>0</v>
      </c>
      <c r="BE262" t="s">
        <v>170</v>
      </c>
      <c r="BH262" t="s">
        <v>1025</v>
      </c>
    </row>
    <row r="263" spans="1:60" x14ac:dyDescent="0.35">
      <c r="A263" t="s">
        <v>1026</v>
      </c>
      <c r="B263">
        <v>10000</v>
      </c>
      <c r="C263">
        <v>10000</v>
      </c>
      <c r="D263" s="2">
        <v>45751</v>
      </c>
      <c r="E263" t="s">
        <v>59</v>
      </c>
      <c r="F263" t="s">
        <v>451</v>
      </c>
      <c r="G263">
        <v>8613409</v>
      </c>
      <c r="I263">
        <v>1</v>
      </c>
      <c r="J263" t="s">
        <v>183</v>
      </c>
      <c r="K263">
        <v>63</v>
      </c>
      <c r="L263" t="s">
        <v>6051</v>
      </c>
      <c r="M263" t="s">
        <v>136</v>
      </c>
      <c r="N263" t="s">
        <v>3850</v>
      </c>
      <c r="O263" s="3">
        <v>1760</v>
      </c>
      <c r="R263" s="2">
        <v>45750</v>
      </c>
      <c r="T263">
        <v>75</v>
      </c>
      <c r="U263" s="3">
        <v>132000</v>
      </c>
      <c r="V263" t="s">
        <v>65</v>
      </c>
      <c r="W263" t="s">
        <v>962</v>
      </c>
      <c r="X263">
        <v>0</v>
      </c>
      <c r="Y263" s="3">
        <v>132000</v>
      </c>
      <c r="Z263">
        <v>0</v>
      </c>
      <c r="AA263">
        <v>0</v>
      </c>
      <c r="AB263">
        <v>0</v>
      </c>
      <c r="AC263">
        <v>0</v>
      </c>
      <c r="AF263">
        <v>0</v>
      </c>
      <c r="AO263" t="s">
        <v>963</v>
      </c>
      <c r="AP263" t="s">
        <v>170</v>
      </c>
      <c r="AR263">
        <v>0</v>
      </c>
      <c r="AS263">
        <v>0</v>
      </c>
      <c r="AT263">
        <v>0</v>
      </c>
      <c r="AU263">
        <v>0</v>
      </c>
      <c r="AV263">
        <v>0</v>
      </c>
      <c r="AW263">
        <v>0</v>
      </c>
      <c r="BA263" t="s">
        <v>63</v>
      </c>
      <c r="BB263" t="s">
        <v>4552</v>
      </c>
      <c r="BC263">
        <v>0</v>
      </c>
      <c r="BE263" t="s">
        <v>170</v>
      </c>
      <c r="BH263" t="s">
        <v>1027</v>
      </c>
    </row>
    <row r="264" spans="1:60" x14ac:dyDescent="0.35">
      <c r="A264" t="s">
        <v>1028</v>
      </c>
      <c r="B264">
        <v>10000</v>
      </c>
      <c r="C264">
        <v>10000</v>
      </c>
      <c r="D264" s="2">
        <v>45754</v>
      </c>
      <c r="E264" t="s">
        <v>59</v>
      </c>
      <c r="F264" t="s">
        <v>1022</v>
      </c>
      <c r="G264">
        <v>8613409</v>
      </c>
      <c r="I264">
        <v>1</v>
      </c>
      <c r="J264" t="s">
        <v>183</v>
      </c>
      <c r="K264">
        <v>63</v>
      </c>
      <c r="L264" t="s">
        <v>6051</v>
      </c>
      <c r="M264" t="s">
        <v>136</v>
      </c>
      <c r="N264" t="s">
        <v>3850</v>
      </c>
      <c r="O264" s="3">
        <v>1334</v>
      </c>
      <c r="R264" s="2">
        <v>45750</v>
      </c>
      <c r="T264">
        <v>60</v>
      </c>
      <c r="U264" s="3">
        <v>80040</v>
      </c>
      <c r="V264" t="s">
        <v>65</v>
      </c>
      <c r="W264" t="s">
        <v>1029</v>
      </c>
      <c r="X264">
        <v>0</v>
      </c>
      <c r="Y264" s="3">
        <v>80000</v>
      </c>
      <c r="Z264">
        <v>40</v>
      </c>
      <c r="AA264">
        <v>0</v>
      </c>
      <c r="AB264">
        <v>0</v>
      </c>
      <c r="AC264">
        <v>0</v>
      </c>
      <c r="AF264">
        <v>0</v>
      </c>
      <c r="AO264" t="s">
        <v>1030</v>
      </c>
      <c r="AP264" t="s">
        <v>170</v>
      </c>
      <c r="AR264">
        <v>0</v>
      </c>
      <c r="AS264">
        <v>0</v>
      </c>
      <c r="AT264">
        <v>0</v>
      </c>
      <c r="AU264">
        <v>0</v>
      </c>
      <c r="AV264">
        <v>0</v>
      </c>
      <c r="AW264">
        <v>0</v>
      </c>
      <c r="BA264" t="s">
        <v>63</v>
      </c>
      <c r="BB264" t="s">
        <v>4553</v>
      </c>
      <c r="BC264">
        <v>0</v>
      </c>
      <c r="BE264" t="s">
        <v>170</v>
      </c>
      <c r="BH264" t="s">
        <v>1031</v>
      </c>
    </row>
    <row r="265" spans="1:60" x14ac:dyDescent="0.35">
      <c r="A265" t="s">
        <v>1032</v>
      </c>
      <c r="B265">
        <v>10000</v>
      </c>
      <c r="C265">
        <v>10000</v>
      </c>
      <c r="D265" s="2">
        <v>45755</v>
      </c>
      <c r="E265" t="s">
        <v>59</v>
      </c>
      <c r="F265" t="s">
        <v>1033</v>
      </c>
      <c r="G265" t="s">
        <v>1034</v>
      </c>
      <c r="I265">
        <v>1</v>
      </c>
      <c r="J265" t="s">
        <v>183</v>
      </c>
      <c r="K265">
        <v>79</v>
      </c>
      <c r="L265" t="s">
        <v>6076</v>
      </c>
      <c r="M265" t="s">
        <v>92</v>
      </c>
      <c r="N265" t="s">
        <v>3828</v>
      </c>
      <c r="O265">
        <v>500</v>
      </c>
      <c r="R265" s="2">
        <v>45750</v>
      </c>
      <c r="T265">
        <v>250</v>
      </c>
      <c r="U265" s="3">
        <v>125000</v>
      </c>
      <c r="V265" t="s">
        <v>65</v>
      </c>
      <c r="W265" t="s">
        <v>1035</v>
      </c>
      <c r="X265">
        <v>0</v>
      </c>
      <c r="Y265" s="3">
        <v>100000</v>
      </c>
      <c r="Z265" s="3">
        <v>25000</v>
      </c>
      <c r="AA265">
        <v>0</v>
      </c>
      <c r="AB265">
        <v>0</v>
      </c>
      <c r="AC265">
        <v>0</v>
      </c>
      <c r="AF265">
        <v>0</v>
      </c>
      <c r="AO265" t="s">
        <v>1036</v>
      </c>
      <c r="AP265" t="s">
        <v>1037</v>
      </c>
      <c r="AR265">
        <v>0</v>
      </c>
      <c r="AS265">
        <v>0</v>
      </c>
      <c r="AT265">
        <v>0</v>
      </c>
      <c r="AU265">
        <v>0</v>
      </c>
      <c r="AV265">
        <v>0</v>
      </c>
      <c r="AW265">
        <v>0</v>
      </c>
      <c r="BA265" t="s">
        <v>63</v>
      </c>
      <c r="BB265" t="s">
        <v>4554</v>
      </c>
      <c r="BC265">
        <v>0</v>
      </c>
      <c r="BE265" t="s">
        <v>1037</v>
      </c>
      <c r="BH265" t="s">
        <v>1038</v>
      </c>
    </row>
    <row r="266" spans="1:60" x14ac:dyDescent="0.35">
      <c r="A266" t="s">
        <v>1039</v>
      </c>
      <c r="B266">
        <v>10000</v>
      </c>
      <c r="C266">
        <v>10000</v>
      </c>
      <c r="D266" s="2">
        <v>45750</v>
      </c>
      <c r="E266" t="s">
        <v>59</v>
      </c>
      <c r="F266" t="s">
        <v>1040</v>
      </c>
      <c r="G266" t="s">
        <v>1041</v>
      </c>
      <c r="I266">
        <v>1</v>
      </c>
      <c r="J266" t="s">
        <v>183</v>
      </c>
      <c r="K266">
        <v>61</v>
      </c>
      <c r="L266" t="s">
        <v>6046</v>
      </c>
      <c r="M266" t="s">
        <v>209</v>
      </c>
      <c r="N266" t="s">
        <v>3802</v>
      </c>
      <c r="O266">
        <v>200</v>
      </c>
      <c r="R266" s="2">
        <v>45750</v>
      </c>
      <c r="T266">
        <v>1</v>
      </c>
      <c r="U266">
        <v>200</v>
      </c>
      <c r="V266" t="s">
        <v>65</v>
      </c>
      <c r="W266">
        <v>107335250001</v>
      </c>
      <c r="X266">
        <v>0</v>
      </c>
      <c r="Y266">
        <v>200</v>
      </c>
      <c r="Z266">
        <v>0</v>
      </c>
      <c r="AA266">
        <v>0</v>
      </c>
      <c r="AB266">
        <v>0</v>
      </c>
      <c r="AC266">
        <v>0</v>
      </c>
      <c r="AF266">
        <v>0</v>
      </c>
      <c r="AO266">
        <v>10733525</v>
      </c>
      <c r="AP266" t="s">
        <v>282</v>
      </c>
      <c r="AR266">
        <v>0</v>
      </c>
      <c r="AS266">
        <v>0</v>
      </c>
      <c r="AT266">
        <v>0</v>
      </c>
      <c r="AU266">
        <v>0</v>
      </c>
      <c r="AV266">
        <v>0</v>
      </c>
      <c r="AW266">
        <v>0</v>
      </c>
      <c r="BA266" t="s">
        <v>63</v>
      </c>
      <c r="BB266" t="s">
        <v>4555</v>
      </c>
      <c r="BC266">
        <v>0</v>
      </c>
      <c r="BE266" t="s">
        <v>282</v>
      </c>
      <c r="BH266" t="s">
        <v>1042</v>
      </c>
    </row>
    <row r="267" spans="1:60" x14ac:dyDescent="0.35">
      <c r="A267" t="s">
        <v>1043</v>
      </c>
      <c r="B267">
        <v>10000</v>
      </c>
      <c r="C267">
        <v>20000</v>
      </c>
      <c r="D267" s="2">
        <v>45751</v>
      </c>
      <c r="E267" t="s">
        <v>59</v>
      </c>
      <c r="F267" t="s">
        <v>1044</v>
      </c>
      <c r="G267" t="s">
        <v>1045</v>
      </c>
      <c r="I267">
        <v>1</v>
      </c>
      <c r="J267" t="s">
        <v>183</v>
      </c>
      <c r="K267">
        <v>72</v>
      </c>
      <c r="L267" t="s">
        <v>6056</v>
      </c>
      <c r="M267" t="s">
        <v>869</v>
      </c>
      <c r="N267" t="s">
        <v>3829</v>
      </c>
      <c r="O267" s="3">
        <v>2000</v>
      </c>
      <c r="R267" s="2">
        <v>45750</v>
      </c>
      <c r="T267">
        <v>4</v>
      </c>
      <c r="U267" s="3">
        <v>8000</v>
      </c>
      <c r="V267" t="s">
        <v>65</v>
      </c>
      <c r="W267" t="s">
        <v>1046</v>
      </c>
      <c r="X267">
        <v>0</v>
      </c>
      <c r="Y267" s="3">
        <v>5000</v>
      </c>
      <c r="Z267" s="3">
        <v>3000</v>
      </c>
      <c r="AA267">
        <v>0</v>
      </c>
      <c r="AB267">
        <v>0</v>
      </c>
      <c r="AC267">
        <v>0</v>
      </c>
      <c r="AF267">
        <v>0</v>
      </c>
      <c r="AO267" t="s">
        <v>1047</v>
      </c>
      <c r="AP267" t="s">
        <v>1048</v>
      </c>
      <c r="AR267">
        <v>0</v>
      </c>
      <c r="AS267">
        <v>0</v>
      </c>
      <c r="AT267">
        <v>0</v>
      </c>
      <c r="AU267">
        <v>0</v>
      </c>
      <c r="AV267">
        <v>0</v>
      </c>
      <c r="AW267">
        <v>0</v>
      </c>
      <c r="BA267" t="s">
        <v>63</v>
      </c>
      <c r="BB267" t="s">
        <v>4556</v>
      </c>
      <c r="BC267">
        <v>0</v>
      </c>
      <c r="BE267" t="s">
        <v>1048</v>
      </c>
      <c r="BH267" t="s">
        <v>1049</v>
      </c>
    </row>
    <row r="268" spans="1:60" x14ac:dyDescent="0.35">
      <c r="A268" t="s">
        <v>606</v>
      </c>
      <c r="B268">
        <v>10000</v>
      </c>
      <c r="C268">
        <v>20000</v>
      </c>
      <c r="D268" s="2">
        <v>45750</v>
      </c>
      <c r="E268" t="s">
        <v>59</v>
      </c>
      <c r="F268" s="4">
        <v>0.42402777777777778</v>
      </c>
      <c r="G268" t="s">
        <v>607</v>
      </c>
      <c r="I268">
        <v>2</v>
      </c>
      <c r="J268" t="s">
        <v>183</v>
      </c>
      <c r="K268">
        <v>82</v>
      </c>
      <c r="L268" t="s">
        <v>6055</v>
      </c>
      <c r="M268" t="s">
        <v>352</v>
      </c>
      <c r="N268" t="s">
        <v>3798</v>
      </c>
      <c r="O268" s="3">
        <v>1072</v>
      </c>
      <c r="R268" s="2">
        <v>45750</v>
      </c>
      <c r="T268">
        <v>56</v>
      </c>
      <c r="U268" s="3">
        <v>60032</v>
      </c>
      <c r="V268" t="s">
        <v>65</v>
      </c>
      <c r="W268" t="s">
        <v>609</v>
      </c>
      <c r="X268">
        <v>0</v>
      </c>
      <c r="Y268" s="3">
        <v>50000</v>
      </c>
      <c r="Z268" s="3">
        <v>10032</v>
      </c>
      <c r="AA268">
        <v>0</v>
      </c>
      <c r="AB268">
        <v>0</v>
      </c>
      <c r="AC268">
        <v>0</v>
      </c>
      <c r="AF268">
        <v>0</v>
      </c>
      <c r="AO268" t="s">
        <v>610</v>
      </c>
      <c r="AP268" t="s">
        <v>611</v>
      </c>
      <c r="AR268">
        <v>0</v>
      </c>
      <c r="AS268">
        <v>0</v>
      </c>
      <c r="AT268">
        <v>0</v>
      </c>
      <c r="AU268">
        <v>0</v>
      </c>
      <c r="AV268">
        <v>0</v>
      </c>
      <c r="AW268">
        <v>0</v>
      </c>
      <c r="BA268" t="s">
        <v>63</v>
      </c>
      <c r="BB268" t="s">
        <v>4499</v>
      </c>
      <c r="BC268">
        <v>0</v>
      </c>
      <c r="BE268" t="s">
        <v>611</v>
      </c>
      <c r="BH268" t="s">
        <v>612</v>
      </c>
    </row>
    <row r="269" spans="1:60" x14ac:dyDescent="0.35">
      <c r="A269" t="s">
        <v>1050</v>
      </c>
      <c r="B269">
        <v>10000</v>
      </c>
      <c r="C269">
        <v>10000</v>
      </c>
      <c r="D269" s="2">
        <v>45751</v>
      </c>
      <c r="E269" t="s">
        <v>59</v>
      </c>
      <c r="F269" s="4">
        <v>0.48216435185185186</v>
      </c>
      <c r="G269" t="s">
        <v>1051</v>
      </c>
      <c r="I269">
        <v>1</v>
      </c>
      <c r="J269" t="s">
        <v>183</v>
      </c>
      <c r="K269">
        <v>22</v>
      </c>
      <c r="L269" t="s">
        <v>6063</v>
      </c>
      <c r="M269" t="s">
        <v>685</v>
      </c>
      <c r="N269" t="s">
        <v>3805</v>
      </c>
      <c r="O269" s="3">
        <v>2000</v>
      </c>
      <c r="R269" s="2">
        <v>45750</v>
      </c>
      <c r="T269">
        <v>1</v>
      </c>
      <c r="U269" s="3">
        <v>2000</v>
      </c>
      <c r="V269" t="s">
        <v>65</v>
      </c>
      <c r="W269" t="s">
        <v>1052</v>
      </c>
      <c r="X269">
        <v>0</v>
      </c>
      <c r="Y269" s="3">
        <v>2000</v>
      </c>
      <c r="Z269">
        <v>0</v>
      </c>
      <c r="AA269">
        <v>0</v>
      </c>
      <c r="AB269">
        <v>0</v>
      </c>
      <c r="AC269">
        <v>0</v>
      </c>
      <c r="AF269">
        <v>0</v>
      </c>
      <c r="AO269" t="s">
        <v>1053</v>
      </c>
      <c r="AP269" t="s">
        <v>465</v>
      </c>
      <c r="AR269">
        <v>0</v>
      </c>
      <c r="AS269">
        <v>0</v>
      </c>
      <c r="AT269">
        <v>0</v>
      </c>
      <c r="AU269">
        <v>0</v>
      </c>
      <c r="AV269">
        <v>0</v>
      </c>
      <c r="AW269">
        <v>0</v>
      </c>
      <c r="BA269" t="s">
        <v>63</v>
      </c>
      <c r="BB269" t="s">
        <v>4557</v>
      </c>
      <c r="BC269">
        <v>0</v>
      </c>
      <c r="BE269" t="s">
        <v>465</v>
      </c>
      <c r="BH269" t="s">
        <v>1054</v>
      </c>
    </row>
    <row r="270" spans="1:60" x14ac:dyDescent="0.35">
      <c r="A270" t="s">
        <v>1055</v>
      </c>
      <c r="B270">
        <v>10000</v>
      </c>
      <c r="C270">
        <v>10000</v>
      </c>
      <c r="D270" s="2">
        <v>45751</v>
      </c>
      <c r="E270" t="s">
        <v>59</v>
      </c>
      <c r="F270" t="s">
        <v>583</v>
      </c>
      <c r="G270" t="s">
        <v>1056</v>
      </c>
      <c r="I270">
        <v>1</v>
      </c>
      <c r="J270" t="s">
        <v>183</v>
      </c>
      <c r="K270">
        <v>63</v>
      </c>
      <c r="L270" t="s">
        <v>6051</v>
      </c>
      <c r="M270" t="s">
        <v>136</v>
      </c>
      <c r="N270" t="s">
        <v>3850</v>
      </c>
      <c r="O270">
        <v>200</v>
      </c>
      <c r="R270" s="2">
        <v>45750</v>
      </c>
      <c r="T270">
        <v>60</v>
      </c>
      <c r="U270" s="3">
        <v>12020</v>
      </c>
      <c r="V270" t="s">
        <v>65</v>
      </c>
      <c r="W270" t="s">
        <v>1057</v>
      </c>
      <c r="X270">
        <v>0</v>
      </c>
      <c r="Y270" s="3">
        <v>12000</v>
      </c>
      <c r="Z270">
        <v>20</v>
      </c>
      <c r="AA270">
        <v>0</v>
      </c>
      <c r="AB270">
        <v>0</v>
      </c>
      <c r="AC270">
        <v>0</v>
      </c>
      <c r="AF270">
        <v>0</v>
      </c>
      <c r="AO270" t="s">
        <v>1058</v>
      </c>
      <c r="AP270" t="s">
        <v>139</v>
      </c>
      <c r="AR270">
        <v>0</v>
      </c>
      <c r="AS270">
        <v>0</v>
      </c>
      <c r="AT270">
        <v>0</v>
      </c>
      <c r="AU270">
        <v>0</v>
      </c>
      <c r="AV270">
        <v>0</v>
      </c>
      <c r="AW270">
        <v>0</v>
      </c>
      <c r="BA270" t="s">
        <v>63</v>
      </c>
      <c r="BB270" t="s">
        <v>4558</v>
      </c>
      <c r="BC270">
        <v>0</v>
      </c>
      <c r="BE270" t="s">
        <v>139</v>
      </c>
      <c r="BH270" t="s">
        <v>1059</v>
      </c>
    </row>
    <row r="271" spans="1:60" x14ac:dyDescent="0.35">
      <c r="A271" t="s">
        <v>1055</v>
      </c>
      <c r="B271">
        <v>20000</v>
      </c>
      <c r="C271">
        <v>10000</v>
      </c>
      <c r="D271" s="2">
        <v>45751</v>
      </c>
      <c r="E271" t="s">
        <v>59</v>
      </c>
      <c r="F271" t="s">
        <v>583</v>
      </c>
      <c r="G271" t="s">
        <v>1056</v>
      </c>
      <c r="I271">
        <v>1</v>
      </c>
      <c r="J271" t="s">
        <v>183</v>
      </c>
      <c r="K271">
        <v>63</v>
      </c>
      <c r="L271" t="s">
        <v>6051</v>
      </c>
      <c r="M271" t="s">
        <v>136</v>
      </c>
      <c r="N271" t="s">
        <v>3850</v>
      </c>
      <c r="O271" s="3">
        <v>2267</v>
      </c>
      <c r="R271" s="2">
        <v>45750</v>
      </c>
      <c r="T271">
        <v>60</v>
      </c>
      <c r="U271" s="3">
        <v>136000</v>
      </c>
      <c r="V271" t="s">
        <v>65</v>
      </c>
      <c r="W271" t="s">
        <v>1057</v>
      </c>
      <c r="X271">
        <v>0</v>
      </c>
      <c r="Y271" s="3">
        <v>136000</v>
      </c>
      <c r="Z271">
        <v>0</v>
      </c>
      <c r="AA271">
        <v>0</v>
      </c>
      <c r="AB271">
        <v>0</v>
      </c>
      <c r="AC271">
        <v>0</v>
      </c>
      <c r="AF271">
        <v>0</v>
      </c>
      <c r="AO271" t="s">
        <v>1058</v>
      </c>
      <c r="AP271" t="s">
        <v>139</v>
      </c>
      <c r="AR271">
        <v>0</v>
      </c>
      <c r="AS271">
        <v>0</v>
      </c>
      <c r="AT271">
        <v>0</v>
      </c>
      <c r="AU271">
        <v>0</v>
      </c>
      <c r="AV271">
        <v>0</v>
      </c>
      <c r="AW271">
        <v>0</v>
      </c>
      <c r="BA271" t="s">
        <v>63</v>
      </c>
      <c r="BB271" t="s">
        <v>4558</v>
      </c>
      <c r="BC271">
        <v>0</v>
      </c>
      <c r="BE271" t="s">
        <v>139</v>
      </c>
      <c r="BH271" t="s">
        <v>1059</v>
      </c>
    </row>
    <row r="272" spans="1:60" x14ac:dyDescent="0.35">
      <c r="A272" t="s">
        <v>1060</v>
      </c>
      <c r="B272">
        <v>10000</v>
      </c>
      <c r="C272">
        <v>10000</v>
      </c>
      <c r="D272" s="2">
        <v>45751</v>
      </c>
      <c r="E272" t="s">
        <v>59</v>
      </c>
      <c r="F272" t="s">
        <v>583</v>
      </c>
      <c r="G272" t="s">
        <v>1056</v>
      </c>
      <c r="I272">
        <v>1</v>
      </c>
      <c r="J272" t="s">
        <v>183</v>
      </c>
      <c r="K272">
        <v>63</v>
      </c>
      <c r="L272" t="s">
        <v>6051</v>
      </c>
      <c r="M272" t="s">
        <v>136</v>
      </c>
      <c r="N272" t="s">
        <v>3850</v>
      </c>
      <c r="O272">
        <v>4</v>
      </c>
      <c r="R272" s="2">
        <v>45750</v>
      </c>
      <c r="T272">
        <v>60</v>
      </c>
      <c r="U272">
        <v>240</v>
      </c>
      <c r="V272" t="s">
        <v>65</v>
      </c>
      <c r="W272" t="s">
        <v>1057</v>
      </c>
      <c r="X272">
        <v>0</v>
      </c>
      <c r="Y272">
        <v>182</v>
      </c>
      <c r="Z272">
        <v>58</v>
      </c>
      <c r="AA272">
        <v>0</v>
      </c>
      <c r="AB272">
        <v>0</v>
      </c>
      <c r="AC272">
        <v>0</v>
      </c>
      <c r="AF272">
        <v>0</v>
      </c>
      <c r="AO272" t="s">
        <v>1058</v>
      </c>
      <c r="AP272" t="s">
        <v>139</v>
      </c>
      <c r="AR272">
        <v>0</v>
      </c>
      <c r="AS272">
        <v>0</v>
      </c>
      <c r="AT272">
        <v>0</v>
      </c>
      <c r="AU272">
        <v>0</v>
      </c>
      <c r="AV272">
        <v>0</v>
      </c>
      <c r="AW272">
        <v>0</v>
      </c>
      <c r="BA272" t="s">
        <v>63</v>
      </c>
      <c r="BB272" t="s">
        <v>4559</v>
      </c>
      <c r="BC272">
        <v>0</v>
      </c>
      <c r="BE272" t="s">
        <v>139</v>
      </c>
      <c r="BH272" t="s">
        <v>1061</v>
      </c>
    </row>
    <row r="273" spans="1:60" x14ac:dyDescent="0.35">
      <c r="A273" t="s">
        <v>4265</v>
      </c>
      <c r="B273">
        <v>10000</v>
      </c>
      <c r="C273">
        <v>10000</v>
      </c>
      <c r="D273" s="2">
        <v>45777</v>
      </c>
      <c r="E273" t="s">
        <v>59</v>
      </c>
      <c r="F273" t="s">
        <v>4266</v>
      </c>
      <c r="G273" t="s">
        <v>4157</v>
      </c>
      <c r="I273">
        <v>1</v>
      </c>
      <c r="J273" t="s">
        <v>183</v>
      </c>
      <c r="K273">
        <v>88</v>
      </c>
      <c r="L273" t="s">
        <v>6058</v>
      </c>
      <c r="M273" t="s">
        <v>144</v>
      </c>
      <c r="N273" t="s">
        <v>3855</v>
      </c>
      <c r="O273">
        <v>500</v>
      </c>
      <c r="R273" s="2">
        <v>45750</v>
      </c>
      <c r="T273">
        <v>1</v>
      </c>
      <c r="U273">
        <v>500</v>
      </c>
      <c r="V273" t="s">
        <v>65</v>
      </c>
      <c r="W273" t="s">
        <v>4267</v>
      </c>
      <c r="X273">
        <v>0</v>
      </c>
      <c r="Y273">
        <v>500</v>
      </c>
      <c r="Z273">
        <v>0</v>
      </c>
      <c r="AA273">
        <v>0</v>
      </c>
      <c r="AB273">
        <v>0</v>
      </c>
      <c r="AC273">
        <v>0</v>
      </c>
      <c r="AF273">
        <v>0</v>
      </c>
      <c r="AO273" t="s">
        <v>4268</v>
      </c>
      <c r="AP273" t="s">
        <v>282</v>
      </c>
      <c r="AR273">
        <v>0</v>
      </c>
      <c r="AS273">
        <v>0</v>
      </c>
      <c r="AT273">
        <v>0</v>
      </c>
      <c r="AU273">
        <v>0</v>
      </c>
      <c r="AV273">
        <v>0</v>
      </c>
      <c r="AW273">
        <v>0</v>
      </c>
      <c r="BA273" t="s">
        <v>63</v>
      </c>
      <c r="BB273" t="s">
        <v>4269</v>
      </c>
      <c r="BC273">
        <v>0</v>
      </c>
      <c r="BE273" t="s">
        <v>282</v>
      </c>
      <c r="BH273" t="s">
        <v>4161</v>
      </c>
    </row>
    <row r="274" spans="1:60" x14ac:dyDescent="0.35">
      <c r="A274" t="s">
        <v>1161</v>
      </c>
      <c r="B274">
        <v>10000</v>
      </c>
      <c r="C274">
        <v>20000</v>
      </c>
      <c r="D274" s="2">
        <v>45754</v>
      </c>
      <c r="E274" t="s">
        <v>116</v>
      </c>
      <c r="F274" t="s">
        <v>1162</v>
      </c>
      <c r="G274" t="s">
        <v>858</v>
      </c>
      <c r="H274" t="s">
        <v>1163</v>
      </c>
      <c r="I274">
        <v>1</v>
      </c>
      <c r="J274" t="s">
        <v>63</v>
      </c>
      <c r="K274">
        <v>94</v>
      </c>
      <c r="L274" t="s">
        <v>6050</v>
      </c>
      <c r="M274" t="s">
        <v>81</v>
      </c>
      <c r="N274" t="s">
        <v>3825</v>
      </c>
      <c r="O274" s="3">
        <v>3334</v>
      </c>
      <c r="R274" s="2">
        <v>45751</v>
      </c>
      <c r="T274">
        <v>6</v>
      </c>
      <c r="U274" s="3">
        <v>20004</v>
      </c>
      <c r="V274" t="s">
        <v>65</v>
      </c>
      <c r="W274" t="s">
        <v>1164</v>
      </c>
      <c r="X274">
        <v>0</v>
      </c>
      <c r="Y274">
        <v>0</v>
      </c>
      <c r="Z274">
        <v>0</v>
      </c>
      <c r="AA274">
        <v>0</v>
      </c>
      <c r="AB274">
        <v>0</v>
      </c>
      <c r="AC274">
        <v>0</v>
      </c>
      <c r="AF274">
        <v>0</v>
      </c>
      <c r="AJ274" t="s">
        <v>63</v>
      </c>
      <c r="AK274">
        <v>0</v>
      </c>
      <c r="AL274" t="s">
        <v>63</v>
      </c>
      <c r="AO274" t="s">
        <v>1165</v>
      </c>
      <c r="AP274" t="s">
        <v>84</v>
      </c>
      <c r="AR274">
        <v>0</v>
      </c>
      <c r="AS274">
        <v>0</v>
      </c>
      <c r="AT274">
        <v>0</v>
      </c>
      <c r="AU274">
        <v>0</v>
      </c>
      <c r="AV274">
        <v>0</v>
      </c>
      <c r="AW274">
        <v>0</v>
      </c>
      <c r="BA274" t="s">
        <v>63</v>
      </c>
      <c r="BE274" t="s">
        <v>84</v>
      </c>
      <c r="BH274" t="s">
        <v>1166</v>
      </c>
    </row>
    <row r="275" spans="1:60" x14ac:dyDescent="0.35">
      <c r="A275" t="s">
        <v>89</v>
      </c>
      <c r="B275">
        <v>10000</v>
      </c>
      <c r="C275">
        <v>20000</v>
      </c>
      <c r="D275" s="2">
        <v>45751</v>
      </c>
      <c r="E275" t="s">
        <v>59</v>
      </c>
      <c r="F275" t="s">
        <v>90</v>
      </c>
      <c r="G275">
        <v>10620258022</v>
      </c>
      <c r="H275" t="s">
        <v>91</v>
      </c>
      <c r="I275">
        <v>2</v>
      </c>
      <c r="J275" t="s">
        <v>63</v>
      </c>
      <c r="K275">
        <v>77</v>
      </c>
      <c r="L275" t="s">
        <v>6043</v>
      </c>
      <c r="M275" t="s">
        <v>192</v>
      </c>
      <c r="N275" t="s">
        <v>3848</v>
      </c>
      <c r="O275">
        <v>454</v>
      </c>
      <c r="R275" s="2">
        <v>45751</v>
      </c>
      <c r="T275">
        <v>15</v>
      </c>
      <c r="U275" s="3">
        <v>6810</v>
      </c>
      <c r="V275" t="s">
        <v>65</v>
      </c>
      <c r="W275" t="s">
        <v>93</v>
      </c>
      <c r="X275">
        <v>0</v>
      </c>
      <c r="Y275">
        <v>0</v>
      </c>
      <c r="Z275">
        <v>0</v>
      </c>
      <c r="AA275">
        <v>0</v>
      </c>
      <c r="AB275">
        <v>0</v>
      </c>
      <c r="AC275">
        <v>0</v>
      </c>
      <c r="AF275">
        <v>0</v>
      </c>
      <c r="AJ275" t="s">
        <v>63</v>
      </c>
      <c r="AK275">
        <v>0</v>
      </c>
      <c r="AL275" t="s">
        <v>63</v>
      </c>
      <c r="AO275" t="s">
        <v>94</v>
      </c>
      <c r="AP275" t="s">
        <v>95</v>
      </c>
      <c r="AR275">
        <v>0</v>
      </c>
      <c r="AS275">
        <v>0</v>
      </c>
      <c r="AT275">
        <v>0</v>
      </c>
      <c r="AU275">
        <v>0</v>
      </c>
      <c r="AV275">
        <v>0</v>
      </c>
      <c r="AW275">
        <v>0</v>
      </c>
      <c r="BA275" t="s">
        <v>63</v>
      </c>
      <c r="BE275" t="s">
        <v>95</v>
      </c>
      <c r="BH275" t="s">
        <v>96</v>
      </c>
    </row>
    <row r="276" spans="1:60" x14ac:dyDescent="0.35">
      <c r="A276" t="s">
        <v>123</v>
      </c>
      <c r="B276">
        <v>10000</v>
      </c>
      <c r="C276">
        <v>20000</v>
      </c>
      <c r="D276" s="2">
        <v>45751</v>
      </c>
      <c r="E276" t="s">
        <v>59</v>
      </c>
      <c r="F276" t="s">
        <v>124</v>
      </c>
      <c r="G276">
        <v>10620258022</v>
      </c>
      <c r="H276" t="s">
        <v>91</v>
      </c>
      <c r="I276">
        <v>2</v>
      </c>
      <c r="J276" t="s">
        <v>63</v>
      </c>
      <c r="K276">
        <v>77</v>
      </c>
      <c r="L276" t="s">
        <v>6043</v>
      </c>
      <c r="M276" t="s">
        <v>192</v>
      </c>
      <c r="N276" t="s">
        <v>3848</v>
      </c>
      <c r="O276">
        <v>934</v>
      </c>
      <c r="R276" s="2">
        <v>45751</v>
      </c>
      <c r="T276">
        <v>15</v>
      </c>
      <c r="U276" s="3">
        <v>14010</v>
      </c>
      <c r="V276" t="s">
        <v>65</v>
      </c>
      <c r="W276" t="s">
        <v>125</v>
      </c>
      <c r="X276">
        <v>0</v>
      </c>
      <c r="Y276">
        <v>0</v>
      </c>
      <c r="Z276">
        <v>0</v>
      </c>
      <c r="AA276">
        <v>0</v>
      </c>
      <c r="AB276">
        <v>0</v>
      </c>
      <c r="AC276">
        <v>0</v>
      </c>
      <c r="AF276">
        <v>0</v>
      </c>
      <c r="AJ276" t="s">
        <v>63</v>
      </c>
      <c r="AK276">
        <v>0</v>
      </c>
      <c r="AL276" t="s">
        <v>63</v>
      </c>
      <c r="AO276" t="s">
        <v>126</v>
      </c>
      <c r="AP276" t="s">
        <v>95</v>
      </c>
      <c r="AR276">
        <v>0</v>
      </c>
      <c r="AS276">
        <v>0</v>
      </c>
      <c r="AT276">
        <v>0</v>
      </c>
      <c r="AU276">
        <v>0</v>
      </c>
      <c r="AV276">
        <v>0</v>
      </c>
      <c r="AW276">
        <v>0</v>
      </c>
      <c r="BA276" t="s">
        <v>63</v>
      </c>
      <c r="BE276" t="s">
        <v>95</v>
      </c>
      <c r="BH276" t="s">
        <v>127</v>
      </c>
    </row>
    <row r="277" spans="1:60" x14ac:dyDescent="0.35">
      <c r="A277" t="s">
        <v>128</v>
      </c>
      <c r="B277">
        <v>10000</v>
      </c>
      <c r="C277">
        <v>20000</v>
      </c>
      <c r="D277" s="2">
        <v>45751</v>
      </c>
      <c r="E277" t="s">
        <v>59</v>
      </c>
      <c r="F277" t="s">
        <v>129</v>
      </c>
      <c r="G277">
        <v>10620258022</v>
      </c>
      <c r="H277" t="s">
        <v>91</v>
      </c>
      <c r="I277">
        <v>2</v>
      </c>
      <c r="J277" t="s">
        <v>63</v>
      </c>
      <c r="K277">
        <v>77</v>
      </c>
      <c r="L277" t="s">
        <v>6043</v>
      </c>
      <c r="M277" t="s">
        <v>192</v>
      </c>
      <c r="N277" t="s">
        <v>3848</v>
      </c>
      <c r="O277">
        <v>367</v>
      </c>
      <c r="R277" s="2">
        <v>45751</v>
      </c>
      <c r="T277">
        <v>15</v>
      </c>
      <c r="U277" s="3">
        <v>5505</v>
      </c>
      <c r="V277" t="s">
        <v>65</v>
      </c>
      <c r="W277" t="s">
        <v>130</v>
      </c>
      <c r="X277">
        <v>0</v>
      </c>
      <c r="Y277">
        <v>0</v>
      </c>
      <c r="Z277">
        <v>0</v>
      </c>
      <c r="AA277">
        <v>0</v>
      </c>
      <c r="AB277">
        <v>0</v>
      </c>
      <c r="AC277">
        <v>0</v>
      </c>
      <c r="AF277">
        <v>0</v>
      </c>
      <c r="AJ277" t="s">
        <v>63</v>
      </c>
      <c r="AK277">
        <v>0</v>
      </c>
      <c r="AL277" t="s">
        <v>63</v>
      </c>
      <c r="AO277" t="s">
        <v>131</v>
      </c>
      <c r="AP277" t="s">
        <v>95</v>
      </c>
      <c r="AR277">
        <v>0</v>
      </c>
      <c r="AS277">
        <v>0</v>
      </c>
      <c r="AT277">
        <v>0</v>
      </c>
      <c r="AU277">
        <v>0</v>
      </c>
      <c r="AV277">
        <v>0</v>
      </c>
      <c r="AW277">
        <v>0</v>
      </c>
      <c r="BA277" t="s">
        <v>63</v>
      </c>
      <c r="BE277" t="s">
        <v>95</v>
      </c>
      <c r="BH277" t="s">
        <v>132</v>
      </c>
    </row>
    <row r="278" spans="1:60" x14ac:dyDescent="0.35">
      <c r="A278" t="s">
        <v>4437</v>
      </c>
      <c r="B278">
        <v>10000</v>
      </c>
      <c r="C278">
        <v>30000</v>
      </c>
      <c r="D278" s="2">
        <v>45779</v>
      </c>
      <c r="E278" t="s">
        <v>59</v>
      </c>
      <c r="F278" t="s">
        <v>4438</v>
      </c>
      <c r="G278" t="s">
        <v>4439</v>
      </c>
      <c r="H278" t="s">
        <v>119</v>
      </c>
      <c r="I278">
        <v>2</v>
      </c>
      <c r="J278" t="s">
        <v>63</v>
      </c>
      <c r="K278">
        <v>77</v>
      </c>
      <c r="L278" t="s">
        <v>6043</v>
      </c>
      <c r="M278" t="s">
        <v>192</v>
      </c>
      <c r="N278" t="s">
        <v>3848</v>
      </c>
      <c r="O278" s="3">
        <v>8500</v>
      </c>
      <c r="R278" s="2">
        <v>45751</v>
      </c>
      <c r="T278">
        <v>88</v>
      </c>
      <c r="U278" s="3">
        <v>748000</v>
      </c>
      <c r="V278" t="s">
        <v>65</v>
      </c>
      <c r="W278" t="s">
        <v>4440</v>
      </c>
      <c r="X278">
        <v>0</v>
      </c>
      <c r="Y278">
        <v>0</v>
      </c>
      <c r="Z278">
        <v>0</v>
      </c>
      <c r="AA278">
        <v>0</v>
      </c>
      <c r="AB278">
        <v>0</v>
      </c>
      <c r="AC278">
        <v>0</v>
      </c>
      <c r="AF278">
        <v>0</v>
      </c>
      <c r="AJ278" t="s">
        <v>63</v>
      </c>
      <c r="AK278">
        <v>0</v>
      </c>
      <c r="AL278" t="s">
        <v>63</v>
      </c>
      <c r="AO278" t="s">
        <v>4441</v>
      </c>
      <c r="AP278" t="s">
        <v>108</v>
      </c>
      <c r="AR278">
        <v>0</v>
      </c>
      <c r="AS278">
        <v>0</v>
      </c>
      <c r="AT278">
        <v>0</v>
      </c>
      <c r="AU278">
        <v>0</v>
      </c>
      <c r="AV278">
        <v>0</v>
      </c>
      <c r="AW278">
        <v>0</v>
      </c>
      <c r="BA278" t="s">
        <v>63</v>
      </c>
      <c r="BE278" t="s">
        <v>108</v>
      </c>
      <c r="BH278" t="s">
        <v>4442</v>
      </c>
    </row>
    <row r="279" spans="1:60" x14ac:dyDescent="0.35">
      <c r="A279" t="s">
        <v>4560</v>
      </c>
      <c r="B279">
        <v>10000</v>
      </c>
      <c r="C279">
        <v>10000</v>
      </c>
      <c r="D279" s="2">
        <v>45771</v>
      </c>
      <c r="E279" t="s">
        <v>59</v>
      </c>
      <c r="F279" t="s">
        <v>4561</v>
      </c>
      <c r="G279">
        <v>10620258020</v>
      </c>
      <c r="H279" t="s">
        <v>493</v>
      </c>
      <c r="I279">
        <v>1</v>
      </c>
      <c r="J279" t="s">
        <v>63</v>
      </c>
      <c r="K279" s="7" t="s">
        <v>944</v>
      </c>
      <c r="L279" t="s">
        <v>6076</v>
      </c>
      <c r="M279" t="s">
        <v>945</v>
      </c>
      <c r="N279" t="s">
        <v>3831</v>
      </c>
      <c r="O279">
        <v>805</v>
      </c>
      <c r="R279" s="2">
        <v>45751</v>
      </c>
      <c r="T279">
        <v>264</v>
      </c>
      <c r="U279" s="3">
        <v>212520</v>
      </c>
      <c r="V279" t="s">
        <v>65</v>
      </c>
      <c r="W279" t="s">
        <v>4562</v>
      </c>
      <c r="X279">
        <v>0</v>
      </c>
      <c r="Y279">
        <v>0</v>
      </c>
      <c r="Z279">
        <v>0</v>
      </c>
      <c r="AA279">
        <v>0</v>
      </c>
      <c r="AB279">
        <v>0</v>
      </c>
      <c r="AC279">
        <v>0</v>
      </c>
      <c r="AF279">
        <v>0</v>
      </c>
      <c r="AJ279" t="s">
        <v>63</v>
      </c>
      <c r="AK279">
        <v>0</v>
      </c>
      <c r="AL279" t="s">
        <v>63</v>
      </c>
      <c r="AO279" t="s">
        <v>4563</v>
      </c>
      <c r="AP279" t="s">
        <v>108</v>
      </c>
      <c r="AR279">
        <v>0</v>
      </c>
      <c r="AS279">
        <v>0</v>
      </c>
      <c r="AT279">
        <v>0</v>
      </c>
      <c r="AU279">
        <v>0</v>
      </c>
      <c r="AV279">
        <v>0</v>
      </c>
      <c r="AW279">
        <v>0</v>
      </c>
      <c r="BA279" t="s">
        <v>63</v>
      </c>
      <c r="BE279" t="s">
        <v>108</v>
      </c>
      <c r="BH279" t="s">
        <v>4564</v>
      </c>
    </row>
    <row r="280" spans="1:60" x14ac:dyDescent="0.35">
      <c r="A280" t="s">
        <v>2938</v>
      </c>
      <c r="B280">
        <v>10000</v>
      </c>
      <c r="C280">
        <v>10000</v>
      </c>
      <c r="D280" s="2">
        <v>45763</v>
      </c>
      <c r="E280" t="s">
        <v>59</v>
      </c>
      <c r="F280" t="s">
        <v>2939</v>
      </c>
      <c r="G280" t="s">
        <v>2940</v>
      </c>
      <c r="H280" t="s">
        <v>2941</v>
      </c>
      <c r="I280">
        <v>1</v>
      </c>
      <c r="J280" t="s">
        <v>63</v>
      </c>
      <c r="K280" s="7" t="s">
        <v>812</v>
      </c>
      <c r="L280" t="s">
        <v>6072</v>
      </c>
      <c r="M280" t="s">
        <v>813</v>
      </c>
      <c r="N280" t="s">
        <v>3824</v>
      </c>
      <c r="O280" s="3">
        <v>4585</v>
      </c>
      <c r="R280" s="2">
        <v>45751</v>
      </c>
      <c r="T280">
        <v>24</v>
      </c>
      <c r="U280" s="3">
        <v>110040</v>
      </c>
      <c r="V280" t="s">
        <v>65</v>
      </c>
      <c r="W280" t="s">
        <v>2942</v>
      </c>
      <c r="X280">
        <v>0</v>
      </c>
      <c r="Y280">
        <v>0</v>
      </c>
      <c r="Z280">
        <v>0</v>
      </c>
      <c r="AA280">
        <v>0</v>
      </c>
      <c r="AB280">
        <v>0</v>
      </c>
      <c r="AC280">
        <v>0</v>
      </c>
      <c r="AF280">
        <v>0</v>
      </c>
      <c r="AJ280" t="s">
        <v>63</v>
      </c>
      <c r="AK280">
        <v>0</v>
      </c>
      <c r="AL280" t="s">
        <v>63</v>
      </c>
      <c r="AO280" t="s">
        <v>2943</v>
      </c>
      <c r="AP280" t="s">
        <v>448</v>
      </c>
      <c r="AR280">
        <v>0</v>
      </c>
      <c r="AS280">
        <v>0</v>
      </c>
      <c r="AT280">
        <v>0</v>
      </c>
      <c r="AU280">
        <v>0</v>
      </c>
      <c r="AV280">
        <v>0</v>
      </c>
      <c r="AW280">
        <v>0</v>
      </c>
      <c r="BA280" t="s">
        <v>63</v>
      </c>
      <c r="BE280" t="s">
        <v>448</v>
      </c>
      <c r="BH280" t="s">
        <v>2944</v>
      </c>
    </row>
    <row r="281" spans="1:60" x14ac:dyDescent="0.35">
      <c r="A281" t="s">
        <v>1155</v>
      </c>
      <c r="B281">
        <v>10000</v>
      </c>
      <c r="C281">
        <v>30000</v>
      </c>
      <c r="D281" s="2">
        <v>45754</v>
      </c>
      <c r="E281" t="s">
        <v>59</v>
      </c>
      <c r="F281" t="s">
        <v>1156</v>
      </c>
      <c r="G281" t="s">
        <v>1157</v>
      </c>
      <c r="I281">
        <v>3</v>
      </c>
      <c r="J281" t="s">
        <v>183</v>
      </c>
      <c r="K281">
        <v>91</v>
      </c>
      <c r="L281" t="s">
        <v>6060</v>
      </c>
      <c r="M281" t="s">
        <v>613</v>
      </c>
      <c r="N281" t="s">
        <v>3863</v>
      </c>
      <c r="O281" s="3">
        <v>56000</v>
      </c>
      <c r="R281" s="2">
        <v>45751</v>
      </c>
      <c r="T281">
        <v>9</v>
      </c>
      <c r="U281" s="3">
        <v>504000</v>
      </c>
      <c r="V281" t="s">
        <v>65</v>
      </c>
      <c r="W281" t="s">
        <v>1158</v>
      </c>
      <c r="X281">
        <v>0</v>
      </c>
      <c r="Y281" s="3">
        <v>500000</v>
      </c>
      <c r="Z281" s="3">
        <v>4000</v>
      </c>
      <c r="AA281">
        <v>0</v>
      </c>
      <c r="AB281">
        <v>0</v>
      </c>
      <c r="AC281">
        <v>0</v>
      </c>
      <c r="AF281">
        <v>0</v>
      </c>
      <c r="AO281" t="s">
        <v>1159</v>
      </c>
      <c r="AP281" t="s">
        <v>95</v>
      </c>
      <c r="AR281">
        <v>0</v>
      </c>
      <c r="AS281">
        <v>0</v>
      </c>
      <c r="AT281">
        <v>0</v>
      </c>
      <c r="AU281">
        <v>0</v>
      </c>
      <c r="AV281">
        <v>0</v>
      </c>
      <c r="AW281">
        <v>0</v>
      </c>
      <c r="BA281" t="s">
        <v>63</v>
      </c>
      <c r="BB281" t="s">
        <v>4565</v>
      </c>
      <c r="BC281">
        <v>0</v>
      </c>
      <c r="BE281" t="s">
        <v>95</v>
      </c>
      <c r="BH281" t="s">
        <v>1160</v>
      </c>
    </row>
    <row r="282" spans="1:60" x14ac:dyDescent="0.35">
      <c r="A282" t="s">
        <v>1323</v>
      </c>
      <c r="B282">
        <v>10000</v>
      </c>
      <c r="C282">
        <v>30000</v>
      </c>
      <c r="D282" s="2">
        <v>45751</v>
      </c>
      <c r="E282" t="s">
        <v>59</v>
      </c>
      <c r="F282" t="s">
        <v>1324</v>
      </c>
      <c r="G282" t="s">
        <v>1325</v>
      </c>
      <c r="I282">
        <v>1</v>
      </c>
      <c r="J282" t="s">
        <v>183</v>
      </c>
      <c r="K282">
        <v>86</v>
      </c>
      <c r="L282" t="s">
        <v>6043</v>
      </c>
      <c r="M282" t="s">
        <v>433</v>
      </c>
      <c r="N282" t="s">
        <v>3858</v>
      </c>
      <c r="O282" s="3">
        <v>8000</v>
      </c>
      <c r="R282" s="2">
        <v>45751</v>
      </c>
      <c r="T282">
        <v>6</v>
      </c>
      <c r="U282" s="3">
        <v>48000</v>
      </c>
      <c r="V282" t="s">
        <v>65</v>
      </c>
      <c r="W282" s="7" t="s">
        <v>1326</v>
      </c>
      <c r="X282">
        <v>0</v>
      </c>
      <c r="Y282" s="3">
        <v>47059</v>
      </c>
      <c r="Z282">
        <v>941</v>
      </c>
      <c r="AA282">
        <v>0</v>
      </c>
      <c r="AB282">
        <v>0</v>
      </c>
      <c r="AC282">
        <v>0</v>
      </c>
      <c r="AF282">
        <v>0</v>
      </c>
      <c r="AO282" s="7" t="s">
        <v>1327</v>
      </c>
      <c r="AP282" t="s">
        <v>320</v>
      </c>
      <c r="AR282">
        <v>0</v>
      </c>
      <c r="AS282">
        <v>0</v>
      </c>
      <c r="AT282">
        <v>0</v>
      </c>
      <c r="AU282">
        <v>0</v>
      </c>
      <c r="AV282">
        <v>0</v>
      </c>
      <c r="AW282">
        <v>0</v>
      </c>
      <c r="BA282" t="s">
        <v>63</v>
      </c>
      <c r="BB282" t="s">
        <v>1328</v>
      </c>
      <c r="BC282">
        <v>0</v>
      </c>
      <c r="BE282" t="s">
        <v>320</v>
      </c>
      <c r="BH282" t="s">
        <v>1329</v>
      </c>
    </row>
    <row r="283" spans="1:60" x14ac:dyDescent="0.35">
      <c r="A283" t="s">
        <v>1167</v>
      </c>
      <c r="B283">
        <v>10000</v>
      </c>
      <c r="C283">
        <v>10000</v>
      </c>
      <c r="D283" s="2">
        <v>45758</v>
      </c>
      <c r="E283" t="s">
        <v>59</v>
      </c>
      <c r="F283" t="s">
        <v>1168</v>
      </c>
      <c r="G283" t="s">
        <v>1169</v>
      </c>
      <c r="I283">
        <v>1</v>
      </c>
      <c r="J283" t="s">
        <v>183</v>
      </c>
      <c r="K283">
        <v>103</v>
      </c>
      <c r="L283" t="s">
        <v>6044</v>
      </c>
      <c r="M283" t="s">
        <v>64</v>
      </c>
      <c r="N283" t="s">
        <v>3842</v>
      </c>
      <c r="O283" s="3">
        <v>90000</v>
      </c>
      <c r="R283" s="2">
        <v>45751</v>
      </c>
      <c r="T283">
        <v>8</v>
      </c>
      <c r="U283" s="3">
        <v>720000</v>
      </c>
      <c r="V283" t="s">
        <v>65</v>
      </c>
      <c r="W283" t="s">
        <v>66</v>
      </c>
      <c r="X283">
        <v>0</v>
      </c>
      <c r="Y283" s="3">
        <v>720000</v>
      </c>
      <c r="Z283">
        <v>0</v>
      </c>
      <c r="AA283">
        <v>0</v>
      </c>
      <c r="AB283">
        <v>0</v>
      </c>
      <c r="AC283">
        <v>0</v>
      </c>
      <c r="AF283">
        <v>0</v>
      </c>
      <c r="AO283" t="s">
        <v>67</v>
      </c>
      <c r="AP283" t="s">
        <v>68</v>
      </c>
      <c r="AR283">
        <v>0</v>
      </c>
      <c r="AS283">
        <v>0</v>
      </c>
      <c r="AT283">
        <v>0</v>
      </c>
      <c r="AU283">
        <v>0</v>
      </c>
      <c r="AV283">
        <v>0</v>
      </c>
      <c r="AW283">
        <v>0</v>
      </c>
      <c r="BA283" t="s">
        <v>63</v>
      </c>
      <c r="BB283" t="s">
        <v>4566</v>
      </c>
      <c r="BC283">
        <v>0</v>
      </c>
      <c r="BE283" t="s">
        <v>68</v>
      </c>
      <c r="BH283" t="s">
        <v>1170</v>
      </c>
    </row>
    <row r="284" spans="1:60" x14ac:dyDescent="0.35">
      <c r="A284" t="s">
        <v>1167</v>
      </c>
      <c r="B284">
        <v>20000</v>
      </c>
      <c r="C284">
        <v>10000</v>
      </c>
      <c r="D284" s="2">
        <v>45758</v>
      </c>
      <c r="E284" t="s">
        <v>59</v>
      </c>
      <c r="F284" t="s">
        <v>1168</v>
      </c>
      <c r="G284" t="s">
        <v>1169</v>
      </c>
      <c r="I284">
        <v>1</v>
      </c>
      <c r="J284" t="s">
        <v>183</v>
      </c>
      <c r="K284">
        <v>103</v>
      </c>
      <c r="L284" t="s">
        <v>6044</v>
      </c>
      <c r="M284" t="s">
        <v>64</v>
      </c>
      <c r="N284" t="s">
        <v>3842</v>
      </c>
      <c r="O284" s="3">
        <v>10000</v>
      </c>
      <c r="R284" s="2">
        <v>45751</v>
      </c>
      <c r="T284">
        <v>8</v>
      </c>
      <c r="U284" s="3">
        <v>80000</v>
      </c>
      <c r="V284" t="s">
        <v>65</v>
      </c>
      <c r="W284" t="s">
        <v>66</v>
      </c>
      <c r="X284">
        <v>0</v>
      </c>
      <c r="Y284" s="3">
        <v>80000</v>
      </c>
      <c r="Z284">
        <v>0</v>
      </c>
      <c r="AA284">
        <v>0</v>
      </c>
      <c r="AB284">
        <v>0</v>
      </c>
      <c r="AC284">
        <v>0</v>
      </c>
      <c r="AF284">
        <v>0</v>
      </c>
      <c r="AO284" t="s">
        <v>67</v>
      </c>
      <c r="AP284" t="s">
        <v>68</v>
      </c>
      <c r="AR284">
        <v>0</v>
      </c>
      <c r="AS284">
        <v>0</v>
      </c>
      <c r="AT284">
        <v>0</v>
      </c>
      <c r="AU284">
        <v>0</v>
      </c>
      <c r="AV284">
        <v>0</v>
      </c>
      <c r="AW284">
        <v>0</v>
      </c>
      <c r="BA284" t="s">
        <v>63</v>
      </c>
      <c r="BB284" t="s">
        <v>4566</v>
      </c>
      <c r="BC284">
        <v>0</v>
      </c>
      <c r="BE284" t="s">
        <v>68</v>
      </c>
      <c r="BH284" t="s">
        <v>1170</v>
      </c>
    </row>
    <row r="285" spans="1:60" x14ac:dyDescent="0.35">
      <c r="A285" t="s">
        <v>1167</v>
      </c>
      <c r="B285">
        <v>20000</v>
      </c>
      <c r="C285">
        <v>20000</v>
      </c>
      <c r="D285" s="2">
        <v>45758</v>
      </c>
      <c r="E285" t="s">
        <v>59</v>
      </c>
      <c r="F285" t="s">
        <v>1168</v>
      </c>
      <c r="G285" t="s">
        <v>1169</v>
      </c>
      <c r="I285">
        <v>1</v>
      </c>
      <c r="J285" t="s">
        <v>183</v>
      </c>
      <c r="K285" s="7" t="s">
        <v>70</v>
      </c>
      <c r="L285" t="s">
        <v>6071</v>
      </c>
      <c r="M285" t="s">
        <v>1171</v>
      </c>
      <c r="N285" t="s">
        <v>3844</v>
      </c>
      <c r="O285" s="3">
        <v>35000</v>
      </c>
      <c r="R285" s="2">
        <v>45751</v>
      </c>
      <c r="T285">
        <v>8</v>
      </c>
      <c r="U285" s="3">
        <v>280000</v>
      </c>
      <c r="V285" t="s">
        <v>65</v>
      </c>
      <c r="W285" t="s">
        <v>66</v>
      </c>
      <c r="X285">
        <v>0</v>
      </c>
      <c r="Y285" s="3">
        <v>280000</v>
      </c>
      <c r="Z285">
        <v>0</v>
      </c>
      <c r="AA285">
        <v>0</v>
      </c>
      <c r="AB285">
        <v>0</v>
      </c>
      <c r="AC285">
        <v>0</v>
      </c>
      <c r="AF285">
        <v>0</v>
      </c>
      <c r="AO285" t="s">
        <v>67</v>
      </c>
      <c r="AP285" t="s">
        <v>68</v>
      </c>
      <c r="AR285">
        <v>0</v>
      </c>
      <c r="AS285">
        <v>0</v>
      </c>
      <c r="AT285">
        <v>0</v>
      </c>
      <c r="AU285">
        <v>0</v>
      </c>
      <c r="AV285">
        <v>0</v>
      </c>
      <c r="AW285">
        <v>0</v>
      </c>
      <c r="BA285" t="s">
        <v>63</v>
      </c>
      <c r="BB285" t="s">
        <v>4566</v>
      </c>
      <c r="BC285">
        <v>0</v>
      </c>
      <c r="BE285" t="s">
        <v>68</v>
      </c>
      <c r="BH285" t="s">
        <v>1170</v>
      </c>
    </row>
    <row r="286" spans="1:60" x14ac:dyDescent="0.35">
      <c r="A286" t="s">
        <v>1330</v>
      </c>
      <c r="B286">
        <v>10000</v>
      </c>
      <c r="C286">
        <v>20000</v>
      </c>
      <c r="D286" s="2">
        <v>45751</v>
      </c>
      <c r="E286" t="s">
        <v>59</v>
      </c>
      <c r="F286" t="s">
        <v>173</v>
      </c>
      <c r="G286" t="s">
        <v>1331</v>
      </c>
      <c r="I286">
        <v>1</v>
      </c>
      <c r="J286" t="s">
        <v>183</v>
      </c>
      <c r="K286">
        <v>61</v>
      </c>
      <c r="L286" t="s">
        <v>6046</v>
      </c>
      <c r="M286" t="s">
        <v>209</v>
      </c>
      <c r="N286" t="s">
        <v>3802</v>
      </c>
      <c r="O286" s="3">
        <v>1250</v>
      </c>
      <c r="R286" s="2">
        <v>45751</v>
      </c>
      <c r="T286">
        <v>8</v>
      </c>
      <c r="U286" s="3">
        <v>10000</v>
      </c>
      <c r="V286" t="s">
        <v>65</v>
      </c>
      <c r="W286" t="s">
        <v>1332</v>
      </c>
      <c r="X286">
        <v>0</v>
      </c>
      <c r="Y286" s="3">
        <v>10000</v>
      </c>
      <c r="Z286">
        <v>0</v>
      </c>
      <c r="AA286">
        <v>0</v>
      </c>
      <c r="AB286">
        <v>0</v>
      </c>
      <c r="AC286">
        <v>0</v>
      </c>
      <c r="AF286">
        <v>0</v>
      </c>
      <c r="AO286" t="s">
        <v>1333</v>
      </c>
      <c r="AP286" t="s">
        <v>622</v>
      </c>
      <c r="AR286">
        <v>0</v>
      </c>
      <c r="AS286">
        <v>0</v>
      </c>
      <c r="AT286">
        <v>0</v>
      </c>
      <c r="AU286">
        <v>0</v>
      </c>
      <c r="AV286">
        <v>0</v>
      </c>
      <c r="AW286">
        <v>0</v>
      </c>
      <c r="BA286" t="s">
        <v>63</v>
      </c>
      <c r="BB286" t="s">
        <v>1334</v>
      </c>
      <c r="BC286">
        <v>0</v>
      </c>
      <c r="BE286" t="s">
        <v>622</v>
      </c>
      <c r="BH286" t="s">
        <v>1335</v>
      </c>
    </row>
    <row r="287" spans="1:60" x14ac:dyDescent="0.35">
      <c r="A287" t="s">
        <v>1172</v>
      </c>
      <c r="B287">
        <v>10000</v>
      </c>
      <c r="C287">
        <v>20000</v>
      </c>
      <c r="D287" s="2">
        <v>45754</v>
      </c>
      <c r="E287" t="s">
        <v>59</v>
      </c>
      <c r="F287" t="s">
        <v>1173</v>
      </c>
      <c r="G287" t="s">
        <v>1174</v>
      </c>
      <c r="I287">
        <v>2</v>
      </c>
      <c r="J287" t="s">
        <v>183</v>
      </c>
      <c r="K287">
        <v>60</v>
      </c>
      <c r="L287" t="s">
        <v>6048</v>
      </c>
      <c r="M287" t="s">
        <v>222</v>
      </c>
      <c r="N287" t="s">
        <v>3835</v>
      </c>
      <c r="O287" s="3">
        <v>2000</v>
      </c>
      <c r="R287" s="2">
        <v>45751</v>
      </c>
      <c r="T287">
        <v>1</v>
      </c>
      <c r="U287" s="3">
        <v>2000</v>
      </c>
      <c r="V287" t="s">
        <v>65</v>
      </c>
      <c r="W287" t="s">
        <v>1175</v>
      </c>
      <c r="X287">
        <v>0</v>
      </c>
      <c r="Y287" s="3">
        <v>2000</v>
      </c>
      <c r="Z287">
        <v>0</v>
      </c>
      <c r="AA287">
        <v>0</v>
      </c>
      <c r="AB287">
        <v>0</v>
      </c>
      <c r="AC287">
        <v>0</v>
      </c>
      <c r="AF287">
        <v>0</v>
      </c>
      <c r="AO287" t="s">
        <v>1176</v>
      </c>
      <c r="AP287" t="s">
        <v>465</v>
      </c>
      <c r="AR287">
        <v>0</v>
      </c>
      <c r="AS287">
        <v>0</v>
      </c>
      <c r="AT287">
        <v>0</v>
      </c>
      <c r="AU287">
        <v>0</v>
      </c>
      <c r="AV287">
        <v>0</v>
      </c>
      <c r="AW287">
        <v>0</v>
      </c>
      <c r="BA287" t="s">
        <v>63</v>
      </c>
      <c r="BB287" t="s">
        <v>4567</v>
      </c>
      <c r="BC287">
        <v>0</v>
      </c>
      <c r="BE287" t="s">
        <v>465</v>
      </c>
      <c r="BH287" t="s">
        <v>1177</v>
      </c>
    </row>
    <row r="288" spans="1:60" x14ac:dyDescent="0.35">
      <c r="A288" t="s">
        <v>1178</v>
      </c>
      <c r="B288">
        <v>10000</v>
      </c>
      <c r="C288">
        <v>10000</v>
      </c>
      <c r="D288" s="2">
        <v>45756</v>
      </c>
      <c r="E288" t="s">
        <v>59</v>
      </c>
      <c r="F288" s="4">
        <v>0.44040509259259258</v>
      </c>
      <c r="G288" t="s">
        <v>1179</v>
      </c>
      <c r="I288">
        <v>1</v>
      </c>
      <c r="J288" t="s">
        <v>183</v>
      </c>
      <c r="K288" s="7" t="s">
        <v>438</v>
      </c>
      <c r="L288" t="s">
        <v>6071</v>
      </c>
      <c r="M288" t="s">
        <v>439</v>
      </c>
      <c r="N288" t="s">
        <v>3859</v>
      </c>
      <c r="O288" s="3">
        <v>36450</v>
      </c>
      <c r="R288" s="2">
        <v>45751</v>
      </c>
      <c r="T288">
        <v>2</v>
      </c>
      <c r="U288" s="3">
        <v>72900</v>
      </c>
      <c r="V288" t="s">
        <v>65</v>
      </c>
      <c r="W288" t="s">
        <v>1181</v>
      </c>
      <c r="X288">
        <v>0</v>
      </c>
      <c r="Y288" s="3">
        <v>72900</v>
      </c>
      <c r="Z288">
        <v>0</v>
      </c>
      <c r="AA288">
        <v>0</v>
      </c>
      <c r="AB288">
        <v>0</v>
      </c>
      <c r="AC288">
        <v>0</v>
      </c>
      <c r="AF288">
        <v>0</v>
      </c>
      <c r="AO288" t="s">
        <v>1182</v>
      </c>
      <c r="AP288" t="s">
        <v>275</v>
      </c>
      <c r="AR288">
        <v>0</v>
      </c>
      <c r="AS288">
        <v>0</v>
      </c>
      <c r="AT288">
        <v>0</v>
      </c>
      <c r="AU288">
        <v>0</v>
      </c>
      <c r="AV288">
        <v>0</v>
      </c>
      <c r="AW288">
        <v>0</v>
      </c>
      <c r="BA288" t="s">
        <v>63</v>
      </c>
      <c r="BB288" t="s">
        <v>4568</v>
      </c>
      <c r="BC288">
        <v>0</v>
      </c>
      <c r="BE288" t="s">
        <v>275</v>
      </c>
      <c r="BH288" t="s">
        <v>1183</v>
      </c>
    </row>
    <row r="289" spans="1:60" x14ac:dyDescent="0.35">
      <c r="A289" t="s">
        <v>656</v>
      </c>
      <c r="B289">
        <v>10000</v>
      </c>
      <c r="C289">
        <v>30000</v>
      </c>
      <c r="D289" s="2">
        <v>45751</v>
      </c>
      <c r="E289" t="s">
        <v>59</v>
      </c>
      <c r="F289" t="s">
        <v>657</v>
      </c>
      <c r="G289">
        <v>10620258046</v>
      </c>
      <c r="I289">
        <v>3</v>
      </c>
      <c r="J289" t="s">
        <v>183</v>
      </c>
      <c r="K289">
        <v>85</v>
      </c>
      <c r="L289" t="s">
        <v>6060</v>
      </c>
      <c r="M289" t="s">
        <v>940</v>
      </c>
      <c r="N289" t="s">
        <v>3864</v>
      </c>
      <c r="O289" s="3">
        <v>10000</v>
      </c>
      <c r="R289" s="2">
        <v>45751</v>
      </c>
      <c r="T289">
        <v>11</v>
      </c>
      <c r="U289" s="3">
        <v>110000</v>
      </c>
      <c r="V289" t="s">
        <v>65</v>
      </c>
      <c r="W289" t="s">
        <v>658</v>
      </c>
      <c r="X289">
        <v>0</v>
      </c>
      <c r="Y289" s="3">
        <v>100000</v>
      </c>
      <c r="Z289" s="3">
        <v>10000</v>
      </c>
      <c r="AA289">
        <v>0</v>
      </c>
      <c r="AB289">
        <v>0</v>
      </c>
      <c r="AC289">
        <v>0</v>
      </c>
      <c r="AF289">
        <v>0</v>
      </c>
      <c r="AO289" t="s">
        <v>659</v>
      </c>
      <c r="AP289" t="s">
        <v>108</v>
      </c>
      <c r="AR289">
        <v>0</v>
      </c>
      <c r="AS289">
        <v>0</v>
      </c>
      <c r="AT289">
        <v>0</v>
      </c>
      <c r="AU289">
        <v>0</v>
      </c>
      <c r="AV289">
        <v>0</v>
      </c>
      <c r="AW289">
        <v>0</v>
      </c>
      <c r="BA289" t="s">
        <v>63</v>
      </c>
      <c r="BB289" t="s">
        <v>660</v>
      </c>
      <c r="BC289">
        <v>0</v>
      </c>
      <c r="BE289" t="s">
        <v>108</v>
      </c>
      <c r="BH289" t="s">
        <v>661</v>
      </c>
    </row>
    <row r="290" spans="1:60" x14ac:dyDescent="0.35">
      <c r="A290" t="s">
        <v>1184</v>
      </c>
      <c r="B290">
        <v>10000</v>
      </c>
      <c r="C290">
        <v>10000</v>
      </c>
      <c r="D290" s="2">
        <v>45754</v>
      </c>
      <c r="E290" t="s">
        <v>59</v>
      </c>
      <c r="F290" t="s">
        <v>1185</v>
      </c>
      <c r="G290" t="s">
        <v>858</v>
      </c>
      <c r="I290">
        <v>1</v>
      </c>
      <c r="J290" t="s">
        <v>183</v>
      </c>
      <c r="K290">
        <v>94</v>
      </c>
      <c r="L290" t="s">
        <v>6050</v>
      </c>
      <c r="M290" t="s">
        <v>81</v>
      </c>
      <c r="N290" t="s">
        <v>3825</v>
      </c>
      <c r="O290">
        <v>167</v>
      </c>
      <c r="R290" s="2">
        <v>45751</v>
      </c>
      <c r="T290">
        <v>6</v>
      </c>
      <c r="U290" s="3">
        <v>1002</v>
      </c>
      <c r="V290" t="s">
        <v>65</v>
      </c>
      <c r="W290" t="s">
        <v>1186</v>
      </c>
      <c r="X290">
        <v>0</v>
      </c>
      <c r="Y290" s="3">
        <v>1000</v>
      </c>
      <c r="Z290">
        <v>2</v>
      </c>
      <c r="AA290">
        <v>0</v>
      </c>
      <c r="AB290">
        <v>0</v>
      </c>
      <c r="AC290">
        <v>0</v>
      </c>
      <c r="AF290">
        <v>0</v>
      </c>
      <c r="AO290" t="s">
        <v>1187</v>
      </c>
      <c r="AP290" t="s">
        <v>244</v>
      </c>
      <c r="AR290">
        <v>0</v>
      </c>
      <c r="AS290">
        <v>0</v>
      </c>
      <c r="AT290">
        <v>0</v>
      </c>
      <c r="AU290">
        <v>0</v>
      </c>
      <c r="AV290">
        <v>0</v>
      </c>
      <c r="AW290">
        <v>0</v>
      </c>
      <c r="BA290" t="s">
        <v>63</v>
      </c>
      <c r="BB290" t="s">
        <v>4569</v>
      </c>
      <c r="BC290">
        <v>0</v>
      </c>
      <c r="BE290" t="s">
        <v>244</v>
      </c>
      <c r="BH290" t="s">
        <v>246</v>
      </c>
    </row>
    <row r="291" spans="1:60" x14ac:dyDescent="0.35">
      <c r="A291" t="s">
        <v>840</v>
      </c>
      <c r="B291">
        <v>10000</v>
      </c>
      <c r="C291">
        <v>20000</v>
      </c>
      <c r="D291" s="2">
        <v>45754</v>
      </c>
      <c r="E291" t="s">
        <v>116</v>
      </c>
      <c r="F291" t="s">
        <v>841</v>
      </c>
      <c r="G291" t="s">
        <v>842</v>
      </c>
      <c r="I291">
        <v>1</v>
      </c>
      <c r="J291" t="s">
        <v>183</v>
      </c>
      <c r="K291">
        <v>73</v>
      </c>
      <c r="L291" t="s">
        <v>6042</v>
      </c>
      <c r="M291" t="s">
        <v>184</v>
      </c>
      <c r="N291" t="s">
        <v>3845</v>
      </c>
      <c r="O291" s="3">
        <v>42000</v>
      </c>
      <c r="R291" s="2">
        <v>45751</v>
      </c>
      <c r="T291">
        <v>12</v>
      </c>
      <c r="U291" s="3">
        <v>504000</v>
      </c>
      <c r="V291" t="s">
        <v>65</v>
      </c>
      <c r="W291">
        <v>80256230001</v>
      </c>
      <c r="X291">
        <v>0</v>
      </c>
      <c r="Y291" s="3">
        <v>504000</v>
      </c>
      <c r="Z291">
        <v>0</v>
      </c>
      <c r="AA291">
        <v>0</v>
      </c>
      <c r="AB291">
        <v>0</v>
      </c>
      <c r="AC291">
        <v>0</v>
      </c>
      <c r="AF291">
        <v>0</v>
      </c>
      <c r="AO291">
        <v>8025623</v>
      </c>
      <c r="AP291" t="s">
        <v>162</v>
      </c>
      <c r="AR291">
        <v>0</v>
      </c>
      <c r="AS291">
        <v>0</v>
      </c>
      <c r="AT291">
        <v>0</v>
      </c>
      <c r="AU291">
        <v>0</v>
      </c>
      <c r="AV291">
        <v>0</v>
      </c>
      <c r="AW291">
        <v>0</v>
      </c>
      <c r="BA291" t="s">
        <v>63</v>
      </c>
      <c r="BB291" t="s">
        <v>4504</v>
      </c>
      <c r="BC291">
        <v>0</v>
      </c>
      <c r="BE291" t="s">
        <v>162</v>
      </c>
      <c r="BH291" t="s">
        <v>844</v>
      </c>
    </row>
    <row r="292" spans="1:60" x14ac:dyDescent="0.35">
      <c r="A292" t="s">
        <v>1188</v>
      </c>
      <c r="B292">
        <v>10000</v>
      </c>
      <c r="C292">
        <v>10000</v>
      </c>
      <c r="D292" s="2">
        <v>45754</v>
      </c>
      <c r="E292" t="s">
        <v>59</v>
      </c>
      <c r="F292" t="s">
        <v>1189</v>
      </c>
      <c r="G292">
        <v>234402</v>
      </c>
      <c r="I292">
        <v>1</v>
      </c>
      <c r="J292" t="s">
        <v>183</v>
      </c>
      <c r="K292">
        <v>90</v>
      </c>
      <c r="L292" t="s">
        <v>6044</v>
      </c>
      <c r="M292" t="s">
        <v>1190</v>
      </c>
      <c r="N292" t="s">
        <v>3836</v>
      </c>
      <c r="O292">
        <v>334</v>
      </c>
      <c r="R292" s="2">
        <v>45751</v>
      </c>
      <c r="T292">
        <v>180</v>
      </c>
      <c r="U292" s="3">
        <v>60120</v>
      </c>
      <c r="V292" t="s">
        <v>65</v>
      </c>
      <c r="W292" t="s">
        <v>1191</v>
      </c>
      <c r="X292">
        <v>0</v>
      </c>
      <c r="Y292" s="3">
        <v>60000</v>
      </c>
      <c r="Z292">
        <v>120</v>
      </c>
      <c r="AA292">
        <v>0</v>
      </c>
      <c r="AB292">
        <v>0</v>
      </c>
      <c r="AC292">
        <v>0</v>
      </c>
      <c r="AF292">
        <v>0</v>
      </c>
      <c r="AO292" t="s">
        <v>1192</v>
      </c>
      <c r="AP292" t="s">
        <v>139</v>
      </c>
      <c r="AR292">
        <v>0</v>
      </c>
      <c r="AS292">
        <v>0</v>
      </c>
      <c r="AT292">
        <v>0</v>
      </c>
      <c r="AU292">
        <v>0</v>
      </c>
      <c r="AV292">
        <v>0</v>
      </c>
      <c r="AW292">
        <v>0</v>
      </c>
      <c r="BA292" t="s">
        <v>63</v>
      </c>
      <c r="BB292" t="s">
        <v>4570</v>
      </c>
      <c r="BC292">
        <v>0</v>
      </c>
      <c r="BE292" t="s">
        <v>139</v>
      </c>
      <c r="BH292" t="s">
        <v>140</v>
      </c>
    </row>
    <row r="293" spans="1:60" x14ac:dyDescent="0.35">
      <c r="A293" t="s">
        <v>1336</v>
      </c>
      <c r="B293">
        <v>10000</v>
      </c>
      <c r="C293">
        <v>20000</v>
      </c>
      <c r="D293" s="2">
        <v>45754</v>
      </c>
      <c r="E293" t="s">
        <v>59</v>
      </c>
      <c r="F293" t="s">
        <v>1337</v>
      </c>
      <c r="G293" t="s">
        <v>1338</v>
      </c>
      <c r="I293">
        <v>1</v>
      </c>
      <c r="J293" t="s">
        <v>183</v>
      </c>
      <c r="K293">
        <v>46</v>
      </c>
      <c r="L293" t="s">
        <v>6049</v>
      </c>
      <c r="M293" t="s">
        <v>231</v>
      </c>
      <c r="N293" t="s">
        <v>3809</v>
      </c>
      <c r="O293" s="3">
        <v>1000</v>
      </c>
      <c r="R293" s="2">
        <v>45751</v>
      </c>
      <c r="T293">
        <v>1</v>
      </c>
      <c r="U293" s="3">
        <v>1000</v>
      </c>
      <c r="V293" t="s">
        <v>65</v>
      </c>
      <c r="W293" t="s">
        <v>1339</v>
      </c>
      <c r="X293">
        <v>0</v>
      </c>
      <c r="Y293" s="3">
        <v>1000</v>
      </c>
      <c r="Z293">
        <v>0</v>
      </c>
      <c r="AA293">
        <v>0</v>
      </c>
      <c r="AB293">
        <v>0</v>
      </c>
      <c r="AC293">
        <v>0</v>
      </c>
      <c r="AF293">
        <v>0</v>
      </c>
      <c r="AO293" t="s">
        <v>1340</v>
      </c>
      <c r="AP293" t="s">
        <v>465</v>
      </c>
      <c r="AR293">
        <v>0</v>
      </c>
      <c r="AS293">
        <v>0</v>
      </c>
      <c r="AT293">
        <v>0</v>
      </c>
      <c r="AU293">
        <v>0</v>
      </c>
      <c r="AV293">
        <v>0</v>
      </c>
      <c r="AW293">
        <v>0</v>
      </c>
      <c r="BA293" t="s">
        <v>63</v>
      </c>
      <c r="BB293" t="s">
        <v>1341</v>
      </c>
      <c r="BC293">
        <v>0</v>
      </c>
      <c r="BE293" t="s">
        <v>465</v>
      </c>
      <c r="BH293" t="s">
        <v>706</v>
      </c>
    </row>
    <row r="294" spans="1:60" x14ac:dyDescent="0.35">
      <c r="A294" t="s">
        <v>850</v>
      </c>
      <c r="B294">
        <v>10000</v>
      </c>
      <c r="C294">
        <v>60000</v>
      </c>
      <c r="D294" s="2">
        <v>45751</v>
      </c>
      <c r="E294" t="s">
        <v>59</v>
      </c>
      <c r="F294" t="s">
        <v>851</v>
      </c>
      <c r="G294" t="s">
        <v>852</v>
      </c>
      <c r="I294">
        <v>3</v>
      </c>
      <c r="J294" t="s">
        <v>183</v>
      </c>
      <c r="K294">
        <v>85</v>
      </c>
      <c r="L294" t="s">
        <v>6060</v>
      </c>
      <c r="M294" t="s">
        <v>940</v>
      </c>
      <c r="N294" t="s">
        <v>3864</v>
      </c>
      <c r="O294" s="3">
        <v>16000</v>
      </c>
      <c r="R294" s="2">
        <v>45751</v>
      </c>
      <c r="T294">
        <v>11</v>
      </c>
      <c r="U294" s="3">
        <v>176000</v>
      </c>
      <c r="V294" t="s">
        <v>65</v>
      </c>
      <c r="W294" t="s">
        <v>853</v>
      </c>
      <c r="X294">
        <v>0</v>
      </c>
      <c r="Y294" s="3">
        <v>98462</v>
      </c>
      <c r="Z294" s="3">
        <v>77538</v>
      </c>
      <c r="AA294">
        <v>0</v>
      </c>
      <c r="AB294">
        <v>0</v>
      </c>
      <c r="AC294">
        <v>0</v>
      </c>
      <c r="AF294">
        <v>0</v>
      </c>
      <c r="AO294" t="s">
        <v>854</v>
      </c>
      <c r="AP294" t="s">
        <v>108</v>
      </c>
      <c r="AR294">
        <v>0</v>
      </c>
      <c r="AS294">
        <v>0</v>
      </c>
      <c r="AT294">
        <v>0</v>
      </c>
      <c r="AU294">
        <v>0</v>
      </c>
      <c r="AV294">
        <v>0</v>
      </c>
      <c r="AW294">
        <v>0</v>
      </c>
      <c r="BA294" t="s">
        <v>63</v>
      </c>
      <c r="BB294" t="s">
        <v>4506</v>
      </c>
      <c r="BC294">
        <v>0</v>
      </c>
      <c r="BE294" t="s">
        <v>108</v>
      </c>
      <c r="BH294" t="s">
        <v>855</v>
      </c>
    </row>
    <row r="295" spans="1:60" x14ac:dyDescent="0.35">
      <c r="A295" t="s">
        <v>1342</v>
      </c>
      <c r="B295">
        <v>10000</v>
      </c>
      <c r="C295">
        <v>10000</v>
      </c>
      <c r="D295" s="2">
        <v>45751</v>
      </c>
      <c r="E295" t="s">
        <v>59</v>
      </c>
      <c r="F295" t="s">
        <v>1343</v>
      </c>
      <c r="G295" t="s">
        <v>1344</v>
      </c>
      <c r="I295">
        <v>1</v>
      </c>
      <c r="J295" t="s">
        <v>183</v>
      </c>
      <c r="K295">
        <v>61</v>
      </c>
      <c r="L295" t="s">
        <v>6046</v>
      </c>
      <c r="M295" t="s">
        <v>209</v>
      </c>
      <c r="N295" t="s">
        <v>3802</v>
      </c>
      <c r="O295">
        <v>500</v>
      </c>
      <c r="R295" s="2">
        <v>45751</v>
      </c>
      <c r="T295">
        <v>1</v>
      </c>
      <c r="U295">
        <v>500</v>
      </c>
      <c r="V295" t="s">
        <v>65</v>
      </c>
      <c r="W295" t="s">
        <v>1345</v>
      </c>
      <c r="X295">
        <v>0</v>
      </c>
      <c r="Y295">
        <v>500</v>
      </c>
      <c r="Z295">
        <v>0</v>
      </c>
      <c r="AA295">
        <v>0</v>
      </c>
      <c r="AB295">
        <v>0</v>
      </c>
      <c r="AC295">
        <v>0</v>
      </c>
      <c r="AF295">
        <v>0</v>
      </c>
      <c r="AO295" t="s">
        <v>1346</v>
      </c>
      <c r="AP295" t="s">
        <v>1347</v>
      </c>
      <c r="AR295">
        <v>0</v>
      </c>
      <c r="AS295">
        <v>0</v>
      </c>
      <c r="AT295">
        <v>0</v>
      </c>
      <c r="AU295">
        <v>0</v>
      </c>
      <c r="AV295">
        <v>0</v>
      </c>
      <c r="AW295">
        <v>0</v>
      </c>
      <c r="BA295" t="s">
        <v>63</v>
      </c>
      <c r="BB295" t="s">
        <v>1348</v>
      </c>
      <c r="BC295">
        <v>0</v>
      </c>
      <c r="BE295" t="s">
        <v>1347</v>
      </c>
      <c r="BH295" t="s">
        <v>1349</v>
      </c>
    </row>
    <row r="296" spans="1:60" x14ac:dyDescent="0.35">
      <c r="A296" t="s">
        <v>1350</v>
      </c>
      <c r="B296">
        <v>10000</v>
      </c>
      <c r="C296">
        <v>10000</v>
      </c>
      <c r="D296" s="2">
        <v>45754</v>
      </c>
      <c r="E296" t="s">
        <v>59</v>
      </c>
      <c r="F296" t="s">
        <v>1351</v>
      </c>
      <c r="G296" t="s">
        <v>1352</v>
      </c>
      <c r="I296">
        <v>1</v>
      </c>
      <c r="J296" t="s">
        <v>183</v>
      </c>
      <c r="K296">
        <v>78</v>
      </c>
      <c r="L296" t="s">
        <v>6047</v>
      </c>
      <c r="M296" t="s">
        <v>216</v>
      </c>
      <c r="N296" t="s">
        <v>3803</v>
      </c>
      <c r="O296" s="3">
        <v>2750</v>
      </c>
      <c r="R296" s="2">
        <v>45751</v>
      </c>
      <c r="T296">
        <v>16</v>
      </c>
      <c r="U296" s="3">
        <v>44000</v>
      </c>
      <c r="V296" t="s">
        <v>65</v>
      </c>
      <c r="W296" t="s">
        <v>1353</v>
      </c>
      <c r="X296">
        <v>0</v>
      </c>
      <c r="Y296" s="3">
        <v>40000</v>
      </c>
      <c r="Z296" s="3">
        <v>4000</v>
      </c>
      <c r="AA296">
        <v>0</v>
      </c>
      <c r="AB296">
        <v>0</v>
      </c>
      <c r="AC296">
        <v>0</v>
      </c>
      <c r="AF296">
        <v>0</v>
      </c>
      <c r="AO296" t="s">
        <v>1354</v>
      </c>
      <c r="AP296" t="s">
        <v>170</v>
      </c>
      <c r="AR296">
        <v>0</v>
      </c>
      <c r="AS296">
        <v>0</v>
      </c>
      <c r="AT296">
        <v>0</v>
      </c>
      <c r="AU296">
        <v>0</v>
      </c>
      <c r="AV296">
        <v>0</v>
      </c>
      <c r="AW296">
        <v>0</v>
      </c>
      <c r="BA296" t="s">
        <v>63</v>
      </c>
      <c r="BB296" t="s">
        <v>1355</v>
      </c>
      <c r="BC296">
        <v>0</v>
      </c>
      <c r="BE296" t="s">
        <v>170</v>
      </c>
      <c r="BH296" t="s">
        <v>1356</v>
      </c>
    </row>
    <row r="297" spans="1:60" x14ac:dyDescent="0.35">
      <c r="A297" t="s">
        <v>1350</v>
      </c>
      <c r="B297">
        <v>10000</v>
      </c>
      <c r="C297">
        <v>20000</v>
      </c>
      <c r="D297" s="2">
        <v>45754</v>
      </c>
      <c r="E297" t="s">
        <v>59</v>
      </c>
      <c r="F297" t="s">
        <v>1351</v>
      </c>
      <c r="G297" t="s">
        <v>1352</v>
      </c>
      <c r="I297">
        <v>2</v>
      </c>
      <c r="J297" t="s">
        <v>183</v>
      </c>
      <c r="K297">
        <v>63</v>
      </c>
      <c r="L297" t="s">
        <v>6051</v>
      </c>
      <c r="M297" t="s">
        <v>136</v>
      </c>
      <c r="N297" t="s">
        <v>3850</v>
      </c>
      <c r="O297" s="3">
        <v>2500</v>
      </c>
      <c r="R297" s="2">
        <v>45751</v>
      </c>
      <c r="T297">
        <v>16</v>
      </c>
      <c r="U297" s="3">
        <v>40000</v>
      </c>
      <c r="V297" t="s">
        <v>65</v>
      </c>
      <c r="W297" t="s">
        <v>1353</v>
      </c>
      <c r="X297">
        <v>0</v>
      </c>
      <c r="Y297" s="3">
        <v>40000</v>
      </c>
      <c r="Z297">
        <v>0</v>
      </c>
      <c r="AA297">
        <v>0</v>
      </c>
      <c r="AB297">
        <v>0</v>
      </c>
      <c r="AC297">
        <v>0</v>
      </c>
      <c r="AF297">
        <v>0</v>
      </c>
      <c r="AO297" t="s">
        <v>1354</v>
      </c>
      <c r="AP297" t="s">
        <v>170</v>
      </c>
      <c r="AR297">
        <v>0</v>
      </c>
      <c r="AS297">
        <v>0</v>
      </c>
      <c r="AT297">
        <v>0</v>
      </c>
      <c r="AU297">
        <v>0</v>
      </c>
      <c r="AV297">
        <v>0</v>
      </c>
      <c r="AW297">
        <v>0</v>
      </c>
      <c r="BA297" t="s">
        <v>63</v>
      </c>
      <c r="BB297" t="s">
        <v>1355</v>
      </c>
      <c r="BC297">
        <v>0</v>
      </c>
      <c r="BE297" t="s">
        <v>170</v>
      </c>
      <c r="BH297" t="s">
        <v>1356</v>
      </c>
    </row>
    <row r="298" spans="1:60" x14ac:dyDescent="0.35">
      <c r="A298" t="s">
        <v>737</v>
      </c>
      <c r="B298">
        <v>10000</v>
      </c>
      <c r="C298">
        <v>20000</v>
      </c>
      <c r="D298" s="2">
        <v>45751</v>
      </c>
      <c r="E298" t="s">
        <v>59</v>
      </c>
      <c r="F298" t="s">
        <v>738</v>
      </c>
      <c r="G298">
        <v>501060725</v>
      </c>
      <c r="I298">
        <v>2</v>
      </c>
      <c r="J298" t="s">
        <v>183</v>
      </c>
      <c r="K298">
        <v>46</v>
      </c>
      <c r="L298" t="s">
        <v>6049</v>
      </c>
      <c r="M298" t="s">
        <v>231</v>
      </c>
      <c r="N298" t="s">
        <v>3809</v>
      </c>
      <c r="O298" s="3">
        <v>2500</v>
      </c>
      <c r="R298" s="2">
        <v>45751</v>
      </c>
      <c r="T298">
        <v>2</v>
      </c>
      <c r="U298" s="3">
        <v>5000</v>
      </c>
      <c r="V298" t="s">
        <v>65</v>
      </c>
      <c r="W298" t="s">
        <v>740</v>
      </c>
      <c r="X298">
        <v>0</v>
      </c>
      <c r="Y298" s="3">
        <v>5000</v>
      </c>
      <c r="Z298">
        <v>0</v>
      </c>
      <c r="AA298">
        <v>0</v>
      </c>
      <c r="AB298">
        <v>0</v>
      </c>
      <c r="AC298">
        <v>0</v>
      </c>
      <c r="AF298">
        <v>0</v>
      </c>
      <c r="AO298" t="s">
        <v>741</v>
      </c>
      <c r="AP298" t="s">
        <v>742</v>
      </c>
      <c r="AR298">
        <v>0</v>
      </c>
      <c r="AS298">
        <v>0</v>
      </c>
      <c r="AT298">
        <v>0</v>
      </c>
      <c r="AU298">
        <v>0</v>
      </c>
      <c r="AV298">
        <v>0</v>
      </c>
      <c r="AW298">
        <v>0</v>
      </c>
      <c r="BA298" t="s">
        <v>63</v>
      </c>
      <c r="BB298" t="s">
        <v>743</v>
      </c>
      <c r="BC298">
        <v>0</v>
      </c>
      <c r="BE298" t="s">
        <v>742</v>
      </c>
      <c r="BH298" t="s">
        <v>744</v>
      </c>
    </row>
    <row r="299" spans="1:60" x14ac:dyDescent="0.35">
      <c r="A299" t="s">
        <v>1193</v>
      </c>
      <c r="B299">
        <v>10000</v>
      </c>
      <c r="C299">
        <v>20000</v>
      </c>
      <c r="D299" s="2">
        <v>45754</v>
      </c>
      <c r="E299" t="s">
        <v>116</v>
      </c>
      <c r="F299" t="s">
        <v>1194</v>
      </c>
      <c r="G299">
        <v>10656256096</v>
      </c>
      <c r="I299">
        <v>2</v>
      </c>
      <c r="J299" t="s">
        <v>183</v>
      </c>
      <c r="K299">
        <v>77</v>
      </c>
      <c r="L299" t="s">
        <v>6043</v>
      </c>
      <c r="M299" t="s">
        <v>192</v>
      </c>
      <c r="N299" t="s">
        <v>3848</v>
      </c>
      <c r="O299" s="3">
        <v>1285</v>
      </c>
      <c r="R299" s="2">
        <v>45751</v>
      </c>
      <c r="T299">
        <v>88</v>
      </c>
      <c r="U299" s="3">
        <v>113080</v>
      </c>
      <c r="V299" t="s">
        <v>65</v>
      </c>
      <c r="W299" t="s">
        <v>1195</v>
      </c>
      <c r="X299">
        <v>0</v>
      </c>
      <c r="Y299" s="3">
        <v>100000</v>
      </c>
      <c r="Z299" s="3">
        <v>13080</v>
      </c>
      <c r="AA299">
        <v>0</v>
      </c>
      <c r="AB299">
        <v>0</v>
      </c>
      <c r="AC299">
        <v>0</v>
      </c>
      <c r="AF299">
        <v>0</v>
      </c>
      <c r="AO299" t="s">
        <v>1196</v>
      </c>
      <c r="AP299" t="s">
        <v>108</v>
      </c>
      <c r="AR299">
        <v>0</v>
      </c>
      <c r="AS299">
        <v>0</v>
      </c>
      <c r="AT299">
        <v>0</v>
      </c>
      <c r="AU299">
        <v>0</v>
      </c>
      <c r="AV299">
        <v>0</v>
      </c>
      <c r="AW299">
        <v>0</v>
      </c>
      <c r="BA299" t="s">
        <v>63</v>
      </c>
      <c r="BB299" t="s">
        <v>4571</v>
      </c>
      <c r="BC299">
        <v>0</v>
      </c>
      <c r="BE299" t="s">
        <v>108</v>
      </c>
      <c r="BH299" t="s">
        <v>1197</v>
      </c>
    </row>
    <row r="300" spans="1:60" x14ac:dyDescent="0.35">
      <c r="A300" t="s">
        <v>1357</v>
      </c>
      <c r="B300">
        <v>10000</v>
      </c>
      <c r="C300">
        <v>10000</v>
      </c>
      <c r="D300" s="2">
        <v>45751</v>
      </c>
      <c r="E300" t="s">
        <v>59</v>
      </c>
      <c r="F300" t="s">
        <v>815</v>
      </c>
      <c r="G300" t="s">
        <v>570</v>
      </c>
      <c r="I300">
        <v>1</v>
      </c>
      <c r="J300" t="s">
        <v>183</v>
      </c>
      <c r="K300">
        <v>59</v>
      </c>
      <c r="L300" t="s">
        <v>6045</v>
      </c>
      <c r="M300" t="s">
        <v>73</v>
      </c>
      <c r="N300" t="s">
        <v>3811</v>
      </c>
      <c r="O300" s="3">
        <v>1000</v>
      </c>
      <c r="R300" s="2">
        <v>45751</v>
      </c>
      <c r="T300">
        <v>10</v>
      </c>
      <c r="U300" s="3">
        <v>10000</v>
      </c>
      <c r="V300" t="s">
        <v>65</v>
      </c>
      <c r="W300">
        <v>112023700001</v>
      </c>
      <c r="X300">
        <v>0</v>
      </c>
      <c r="Y300" s="3">
        <v>10000</v>
      </c>
      <c r="Z300">
        <v>0</v>
      </c>
      <c r="AA300">
        <v>0</v>
      </c>
      <c r="AB300">
        <v>0</v>
      </c>
      <c r="AC300">
        <v>0</v>
      </c>
      <c r="AF300">
        <v>0</v>
      </c>
      <c r="AO300">
        <v>11202370</v>
      </c>
      <c r="AP300" t="s">
        <v>571</v>
      </c>
      <c r="AR300">
        <v>0</v>
      </c>
      <c r="AS300">
        <v>0</v>
      </c>
      <c r="AT300">
        <v>0</v>
      </c>
      <c r="AU300">
        <v>0</v>
      </c>
      <c r="AV300">
        <v>0</v>
      </c>
      <c r="AW300">
        <v>0</v>
      </c>
      <c r="BA300" t="s">
        <v>63</v>
      </c>
      <c r="BB300" t="s">
        <v>1358</v>
      </c>
      <c r="BC300">
        <v>0</v>
      </c>
      <c r="BE300" t="s">
        <v>571</v>
      </c>
      <c r="BH300" t="s">
        <v>1359</v>
      </c>
    </row>
    <row r="301" spans="1:60" x14ac:dyDescent="0.35">
      <c r="A301" t="s">
        <v>1357</v>
      </c>
      <c r="B301">
        <v>20000</v>
      </c>
      <c r="C301">
        <v>10000</v>
      </c>
      <c r="D301" s="2">
        <v>45751</v>
      </c>
      <c r="E301" t="s">
        <v>59</v>
      </c>
      <c r="F301" t="s">
        <v>815</v>
      </c>
      <c r="G301" t="s">
        <v>570</v>
      </c>
      <c r="I301">
        <v>1</v>
      </c>
      <c r="J301" t="s">
        <v>183</v>
      </c>
      <c r="K301">
        <v>59</v>
      </c>
      <c r="L301" t="s">
        <v>6045</v>
      </c>
      <c r="M301" t="s">
        <v>73</v>
      </c>
      <c r="N301" t="s">
        <v>3811</v>
      </c>
      <c r="O301" s="3">
        <v>1000</v>
      </c>
      <c r="R301" s="2">
        <v>45751</v>
      </c>
      <c r="T301">
        <v>10</v>
      </c>
      <c r="U301" s="3">
        <v>10000</v>
      </c>
      <c r="V301" t="s">
        <v>65</v>
      </c>
      <c r="W301">
        <v>112023700001</v>
      </c>
      <c r="X301">
        <v>0</v>
      </c>
      <c r="Y301" s="3">
        <v>10000</v>
      </c>
      <c r="Z301">
        <v>0</v>
      </c>
      <c r="AA301">
        <v>0</v>
      </c>
      <c r="AB301">
        <v>0</v>
      </c>
      <c r="AC301">
        <v>0</v>
      </c>
      <c r="AF301">
        <v>0</v>
      </c>
      <c r="AO301">
        <v>11202370</v>
      </c>
      <c r="AP301" t="s">
        <v>571</v>
      </c>
      <c r="AR301">
        <v>0</v>
      </c>
      <c r="AS301">
        <v>0</v>
      </c>
      <c r="AT301">
        <v>0</v>
      </c>
      <c r="AU301">
        <v>0</v>
      </c>
      <c r="AV301">
        <v>0</v>
      </c>
      <c r="AW301">
        <v>0</v>
      </c>
      <c r="BA301" t="s">
        <v>63</v>
      </c>
      <c r="BB301" t="s">
        <v>1358</v>
      </c>
      <c r="BC301">
        <v>0</v>
      </c>
      <c r="BE301" t="s">
        <v>571</v>
      </c>
      <c r="BH301" t="s">
        <v>1359</v>
      </c>
    </row>
    <row r="302" spans="1:60" x14ac:dyDescent="0.35">
      <c r="A302" t="s">
        <v>1357</v>
      </c>
      <c r="B302">
        <v>30000</v>
      </c>
      <c r="C302">
        <v>10000</v>
      </c>
      <c r="D302" s="2">
        <v>45751</v>
      </c>
      <c r="E302" t="s">
        <v>59</v>
      </c>
      <c r="F302" t="s">
        <v>815</v>
      </c>
      <c r="G302" t="s">
        <v>570</v>
      </c>
      <c r="I302">
        <v>1</v>
      </c>
      <c r="J302" t="s">
        <v>183</v>
      </c>
      <c r="K302">
        <v>59</v>
      </c>
      <c r="L302" t="s">
        <v>6045</v>
      </c>
      <c r="M302" t="s">
        <v>73</v>
      </c>
      <c r="N302" t="s">
        <v>3811</v>
      </c>
      <c r="O302" s="3">
        <v>1000</v>
      </c>
      <c r="R302" s="2">
        <v>45751</v>
      </c>
      <c r="T302">
        <v>10</v>
      </c>
      <c r="U302" s="3">
        <v>10000</v>
      </c>
      <c r="V302" t="s">
        <v>65</v>
      </c>
      <c r="W302">
        <v>112023700001</v>
      </c>
      <c r="X302">
        <v>0</v>
      </c>
      <c r="Y302" s="3">
        <v>10000</v>
      </c>
      <c r="Z302">
        <v>0</v>
      </c>
      <c r="AA302">
        <v>0</v>
      </c>
      <c r="AB302">
        <v>0</v>
      </c>
      <c r="AC302">
        <v>0</v>
      </c>
      <c r="AF302">
        <v>0</v>
      </c>
      <c r="AO302">
        <v>11202370</v>
      </c>
      <c r="AP302" t="s">
        <v>571</v>
      </c>
      <c r="AR302">
        <v>0</v>
      </c>
      <c r="AS302">
        <v>0</v>
      </c>
      <c r="AT302">
        <v>0</v>
      </c>
      <c r="AU302">
        <v>0</v>
      </c>
      <c r="AV302">
        <v>0</v>
      </c>
      <c r="AW302">
        <v>0</v>
      </c>
      <c r="BA302" t="s">
        <v>63</v>
      </c>
      <c r="BB302" t="s">
        <v>1358</v>
      </c>
      <c r="BC302">
        <v>0</v>
      </c>
      <c r="BE302" t="s">
        <v>571</v>
      </c>
      <c r="BH302" t="s">
        <v>1359</v>
      </c>
    </row>
    <row r="303" spans="1:60" x14ac:dyDescent="0.35">
      <c r="A303" t="s">
        <v>1357</v>
      </c>
      <c r="B303">
        <v>40000</v>
      </c>
      <c r="C303">
        <v>10000</v>
      </c>
      <c r="D303" s="2">
        <v>45751</v>
      </c>
      <c r="E303" t="s">
        <v>59</v>
      </c>
      <c r="F303" t="s">
        <v>815</v>
      </c>
      <c r="G303" t="s">
        <v>570</v>
      </c>
      <c r="I303">
        <v>1</v>
      </c>
      <c r="J303" t="s">
        <v>183</v>
      </c>
      <c r="K303">
        <v>59</v>
      </c>
      <c r="L303" t="s">
        <v>6045</v>
      </c>
      <c r="M303" t="s">
        <v>73</v>
      </c>
      <c r="N303" t="s">
        <v>3811</v>
      </c>
      <c r="O303" s="3">
        <v>1000</v>
      </c>
      <c r="R303" s="2">
        <v>45751</v>
      </c>
      <c r="T303">
        <v>10</v>
      </c>
      <c r="U303" s="3">
        <v>10000</v>
      </c>
      <c r="V303" t="s">
        <v>65</v>
      </c>
      <c r="W303">
        <v>112023700001</v>
      </c>
      <c r="X303">
        <v>0</v>
      </c>
      <c r="Y303" s="3">
        <v>10000</v>
      </c>
      <c r="Z303">
        <v>0</v>
      </c>
      <c r="AA303">
        <v>0</v>
      </c>
      <c r="AB303">
        <v>0</v>
      </c>
      <c r="AC303">
        <v>0</v>
      </c>
      <c r="AF303">
        <v>0</v>
      </c>
      <c r="AO303">
        <v>11202370</v>
      </c>
      <c r="AP303" t="s">
        <v>571</v>
      </c>
      <c r="AR303">
        <v>0</v>
      </c>
      <c r="AS303">
        <v>0</v>
      </c>
      <c r="AT303">
        <v>0</v>
      </c>
      <c r="AU303">
        <v>0</v>
      </c>
      <c r="AV303">
        <v>0</v>
      </c>
      <c r="AW303">
        <v>0</v>
      </c>
      <c r="BA303" t="s">
        <v>63</v>
      </c>
      <c r="BB303" t="s">
        <v>1358</v>
      </c>
      <c r="BC303">
        <v>0</v>
      </c>
      <c r="BE303" t="s">
        <v>571</v>
      </c>
      <c r="BH303" t="s">
        <v>1359</v>
      </c>
    </row>
    <row r="304" spans="1:60" x14ac:dyDescent="0.35">
      <c r="A304" t="s">
        <v>1357</v>
      </c>
      <c r="B304">
        <v>50000</v>
      </c>
      <c r="C304">
        <v>10000</v>
      </c>
      <c r="D304" s="2">
        <v>45751</v>
      </c>
      <c r="E304" t="s">
        <v>59</v>
      </c>
      <c r="F304" t="s">
        <v>815</v>
      </c>
      <c r="G304" t="s">
        <v>570</v>
      </c>
      <c r="I304">
        <v>1</v>
      </c>
      <c r="J304" t="s">
        <v>183</v>
      </c>
      <c r="K304">
        <v>59</v>
      </c>
      <c r="L304" t="s">
        <v>6045</v>
      </c>
      <c r="M304" t="s">
        <v>73</v>
      </c>
      <c r="N304" t="s">
        <v>3811</v>
      </c>
      <c r="O304">
        <v>500</v>
      </c>
      <c r="R304" s="2">
        <v>45751</v>
      </c>
      <c r="T304">
        <v>10</v>
      </c>
      <c r="U304" s="3">
        <v>5000</v>
      </c>
      <c r="V304" t="s">
        <v>65</v>
      </c>
      <c r="W304">
        <v>112023700001</v>
      </c>
      <c r="X304">
        <v>0</v>
      </c>
      <c r="Y304" s="3">
        <v>5000</v>
      </c>
      <c r="Z304">
        <v>0</v>
      </c>
      <c r="AA304">
        <v>0</v>
      </c>
      <c r="AB304">
        <v>0</v>
      </c>
      <c r="AC304">
        <v>0</v>
      </c>
      <c r="AF304">
        <v>0</v>
      </c>
      <c r="AO304">
        <v>11202370</v>
      </c>
      <c r="AP304" t="s">
        <v>571</v>
      </c>
      <c r="AR304">
        <v>0</v>
      </c>
      <c r="AS304">
        <v>0</v>
      </c>
      <c r="AT304">
        <v>0</v>
      </c>
      <c r="AU304">
        <v>0</v>
      </c>
      <c r="AV304">
        <v>0</v>
      </c>
      <c r="AW304">
        <v>0</v>
      </c>
      <c r="BA304" t="s">
        <v>63</v>
      </c>
      <c r="BB304" t="s">
        <v>1358</v>
      </c>
      <c r="BC304">
        <v>0</v>
      </c>
      <c r="BE304" t="s">
        <v>571</v>
      </c>
      <c r="BH304" t="s">
        <v>1359</v>
      </c>
    </row>
    <row r="305" spans="1:60" x14ac:dyDescent="0.35">
      <c r="A305" t="s">
        <v>1360</v>
      </c>
      <c r="B305">
        <v>10000</v>
      </c>
      <c r="C305">
        <v>10000</v>
      </c>
      <c r="D305" s="2">
        <v>45751</v>
      </c>
      <c r="E305" t="s">
        <v>59</v>
      </c>
      <c r="F305" t="s">
        <v>1259</v>
      </c>
      <c r="G305" t="s">
        <v>570</v>
      </c>
      <c r="I305">
        <v>1</v>
      </c>
      <c r="J305" t="s">
        <v>183</v>
      </c>
      <c r="K305">
        <v>59</v>
      </c>
      <c r="L305" t="s">
        <v>6045</v>
      </c>
      <c r="M305" t="s">
        <v>73</v>
      </c>
      <c r="N305" t="s">
        <v>3811</v>
      </c>
      <c r="O305">
        <v>300</v>
      </c>
      <c r="R305" s="2">
        <v>45751</v>
      </c>
      <c r="T305">
        <v>10</v>
      </c>
      <c r="U305" s="3">
        <v>3000</v>
      </c>
      <c r="V305" t="s">
        <v>65</v>
      </c>
      <c r="W305">
        <v>112024500001</v>
      </c>
      <c r="X305">
        <v>0</v>
      </c>
      <c r="Y305" s="3">
        <v>3000</v>
      </c>
      <c r="Z305">
        <v>0</v>
      </c>
      <c r="AA305">
        <v>0</v>
      </c>
      <c r="AB305">
        <v>0</v>
      </c>
      <c r="AC305">
        <v>0</v>
      </c>
      <c r="AF305">
        <v>0</v>
      </c>
      <c r="AO305">
        <v>11202450</v>
      </c>
      <c r="AP305" t="s">
        <v>571</v>
      </c>
      <c r="AR305">
        <v>0</v>
      </c>
      <c r="AS305">
        <v>0</v>
      </c>
      <c r="AT305">
        <v>0</v>
      </c>
      <c r="AU305">
        <v>0</v>
      </c>
      <c r="AV305">
        <v>0</v>
      </c>
      <c r="AW305">
        <v>0</v>
      </c>
      <c r="BA305" t="s">
        <v>63</v>
      </c>
      <c r="BB305" t="s">
        <v>1361</v>
      </c>
      <c r="BC305">
        <v>0</v>
      </c>
      <c r="BE305" t="s">
        <v>571</v>
      </c>
      <c r="BH305" t="s">
        <v>1362</v>
      </c>
    </row>
    <row r="306" spans="1:60" x14ac:dyDescent="0.35">
      <c r="A306" t="s">
        <v>1360</v>
      </c>
      <c r="B306">
        <v>20000</v>
      </c>
      <c r="C306">
        <v>10000</v>
      </c>
      <c r="D306" s="2">
        <v>45751</v>
      </c>
      <c r="E306" t="s">
        <v>59</v>
      </c>
      <c r="F306" t="s">
        <v>1259</v>
      </c>
      <c r="G306" t="s">
        <v>570</v>
      </c>
      <c r="I306">
        <v>1</v>
      </c>
      <c r="J306" t="s">
        <v>183</v>
      </c>
      <c r="K306">
        <v>59</v>
      </c>
      <c r="L306" t="s">
        <v>6045</v>
      </c>
      <c r="M306" t="s">
        <v>73</v>
      </c>
      <c r="N306" t="s">
        <v>3811</v>
      </c>
      <c r="O306">
        <v>200</v>
      </c>
      <c r="R306" s="2">
        <v>45751</v>
      </c>
      <c r="T306">
        <v>10</v>
      </c>
      <c r="U306" s="3">
        <v>2000</v>
      </c>
      <c r="V306" t="s">
        <v>65</v>
      </c>
      <c r="W306">
        <v>112024500001</v>
      </c>
      <c r="X306">
        <v>0</v>
      </c>
      <c r="Y306" s="3">
        <v>2000</v>
      </c>
      <c r="Z306">
        <v>0</v>
      </c>
      <c r="AA306">
        <v>0</v>
      </c>
      <c r="AB306">
        <v>0</v>
      </c>
      <c r="AC306">
        <v>0</v>
      </c>
      <c r="AF306">
        <v>0</v>
      </c>
      <c r="AO306">
        <v>11202450</v>
      </c>
      <c r="AP306" t="s">
        <v>571</v>
      </c>
      <c r="AR306">
        <v>0</v>
      </c>
      <c r="AS306">
        <v>0</v>
      </c>
      <c r="AT306">
        <v>0</v>
      </c>
      <c r="AU306">
        <v>0</v>
      </c>
      <c r="AV306">
        <v>0</v>
      </c>
      <c r="AW306">
        <v>0</v>
      </c>
      <c r="BA306" t="s">
        <v>63</v>
      </c>
      <c r="BB306" t="s">
        <v>1361</v>
      </c>
      <c r="BC306">
        <v>0</v>
      </c>
      <c r="BE306" t="s">
        <v>571</v>
      </c>
      <c r="BH306" t="s">
        <v>1362</v>
      </c>
    </row>
    <row r="307" spans="1:60" x14ac:dyDescent="0.35">
      <c r="A307" t="s">
        <v>868</v>
      </c>
      <c r="B307">
        <v>10000</v>
      </c>
      <c r="C307">
        <v>20000</v>
      </c>
      <c r="D307" s="2">
        <v>45751</v>
      </c>
      <c r="E307" t="s">
        <v>59</v>
      </c>
      <c r="F307" t="s">
        <v>678</v>
      </c>
      <c r="G307" t="s">
        <v>159</v>
      </c>
      <c r="I307">
        <v>2</v>
      </c>
      <c r="J307" t="s">
        <v>183</v>
      </c>
      <c r="K307">
        <v>71</v>
      </c>
      <c r="L307" t="s">
        <v>6057</v>
      </c>
      <c r="M307" t="s">
        <v>340</v>
      </c>
      <c r="N307" t="s">
        <v>3854</v>
      </c>
      <c r="O307" s="3">
        <v>2000</v>
      </c>
      <c r="R307" s="2">
        <v>45751</v>
      </c>
      <c r="T307">
        <v>6</v>
      </c>
      <c r="U307" s="3">
        <v>12000</v>
      </c>
      <c r="V307" t="s">
        <v>65</v>
      </c>
      <c r="W307">
        <v>80834720001</v>
      </c>
      <c r="X307">
        <v>0</v>
      </c>
      <c r="Y307" s="3">
        <v>10000</v>
      </c>
      <c r="Z307" s="3">
        <v>2000</v>
      </c>
      <c r="AA307">
        <v>0</v>
      </c>
      <c r="AB307">
        <v>0</v>
      </c>
      <c r="AC307">
        <v>0</v>
      </c>
      <c r="AF307">
        <v>0</v>
      </c>
      <c r="AO307">
        <v>8083472</v>
      </c>
      <c r="AP307" t="s">
        <v>162</v>
      </c>
      <c r="AR307">
        <v>0</v>
      </c>
      <c r="AS307">
        <v>0</v>
      </c>
      <c r="AT307">
        <v>0</v>
      </c>
      <c r="AU307">
        <v>0</v>
      </c>
      <c r="AV307">
        <v>0</v>
      </c>
      <c r="AW307">
        <v>0</v>
      </c>
      <c r="BA307" t="s">
        <v>63</v>
      </c>
      <c r="BB307" t="s">
        <v>4510</v>
      </c>
      <c r="BC307">
        <v>0</v>
      </c>
      <c r="BE307" t="s">
        <v>162</v>
      </c>
      <c r="BH307" t="s">
        <v>870</v>
      </c>
    </row>
    <row r="308" spans="1:60" x14ac:dyDescent="0.35">
      <c r="A308" t="s">
        <v>1198</v>
      </c>
      <c r="B308">
        <v>10000</v>
      </c>
      <c r="C308">
        <v>10000</v>
      </c>
      <c r="D308" s="2">
        <v>45754</v>
      </c>
      <c r="E308" t="s">
        <v>59</v>
      </c>
      <c r="F308" t="s">
        <v>1199</v>
      </c>
      <c r="G308">
        <v>91221325</v>
      </c>
      <c r="I308">
        <v>1</v>
      </c>
      <c r="J308" t="s">
        <v>183</v>
      </c>
      <c r="K308">
        <v>60</v>
      </c>
      <c r="L308" t="s">
        <v>6048</v>
      </c>
      <c r="M308" t="s">
        <v>222</v>
      </c>
      <c r="N308" t="s">
        <v>3835</v>
      </c>
      <c r="O308" s="3">
        <v>1667</v>
      </c>
      <c r="R308" s="2">
        <v>45751</v>
      </c>
      <c r="T308">
        <v>6</v>
      </c>
      <c r="U308" s="3">
        <v>10002</v>
      </c>
      <c r="V308" t="s">
        <v>65</v>
      </c>
      <c r="W308" t="s">
        <v>1200</v>
      </c>
      <c r="X308">
        <v>0</v>
      </c>
      <c r="Y308" s="3">
        <v>10000</v>
      </c>
      <c r="Z308">
        <v>2</v>
      </c>
      <c r="AA308">
        <v>0</v>
      </c>
      <c r="AB308">
        <v>0</v>
      </c>
      <c r="AC308">
        <v>0</v>
      </c>
      <c r="AF308">
        <v>0</v>
      </c>
      <c r="AO308" t="s">
        <v>1201</v>
      </c>
      <c r="AP308" t="s">
        <v>592</v>
      </c>
      <c r="AR308">
        <v>0</v>
      </c>
      <c r="AS308">
        <v>0</v>
      </c>
      <c r="AT308">
        <v>0</v>
      </c>
      <c r="AU308">
        <v>0</v>
      </c>
      <c r="AV308">
        <v>0</v>
      </c>
      <c r="AW308">
        <v>0</v>
      </c>
      <c r="BA308" t="s">
        <v>63</v>
      </c>
      <c r="BB308" t="s">
        <v>4572</v>
      </c>
      <c r="BC308">
        <v>0</v>
      </c>
      <c r="BE308" t="s">
        <v>592</v>
      </c>
      <c r="BH308" t="s">
        <v>1202</v>
      </c>
    </row>
    <row r="309" spans="1:60" x14ac:dyDescent="0.35">
      <c r="A309" t="s">
        <v>775</v>
      </c>
      <c r="B309">
        <v>10000</v>
      </c>
      <c r="C309">
        <v>20000</v>
      </c>
      <c r="D309" s="2">
        <v>45754</v>
      </c>
      <c r="E309" t="s">
        <v>116</v>
      </c>
      <c r="F309" t="s">
        <v>776</v>
      </c>
      <c r="G309">
        <v>211041725</v>
      </c>
      <c r="I309">
        <v>2</v>
      </c>
      <c r="J309" t="s">
        <v>183</v>
      </c>
      <c r="K309">
        <v>100</v>
      </c>
      <c r="L309" t="s">
        <v>6052</v>
      </c>
      <c r="M309" t="s">
        <v>281</v>
      </c>
      <c r="N309" t="s">
        <v>3851</v>
      </c>
      <c r="O309" s="3">
        <v>2100</v>
      </c>
      <c r="R309" s="2">
        <v>45751</v>
      </c>
      <c r="T309">
        <v>1</v>
      </c>
      <c r="U309" s="3">
        <v>2100</v>
      </c>
      <c r="V309" t="s">
        <v>65</v>
      </c>
      <c r="W309" t="s">
        <v>777</v>
      </c>
      <c r="X309">
        <v>0</v>
      </c>
      <c r="Y309" s="3">
        <v>2000</v>
      </c>
      <c r="Z309">
        <v>100</v>
      </c>
      <c r="AA309">
        <v>0</v>
      </c>
      <c r="AB309">
        <v>0</v>
      </c>
      <c r="AC309">
        <v>0</v>
      </c>
      <c r="AF309">
        <v>0</v>
      </c>
      <c r="AO309" t="s">
        <v>778</v>
      </c>
      <c r="AP309" t="s">
        <v>779</v>
      </c>
      <c r="AR309">
        <v>0</v>
      </c>
      <c r="AS309">
        <v>0</v>
      </c>
      <c r="AT309">
        <v>0</v>
      </c>
      <c r="AU309">
        <v>0</v>
      </c>
      <c r="AV309">
        <v>0</v>
      </c>
      <c r="AW309">
        <v>0</v>
      </c>
      <c r="BA309" t="s">
        <v>63</v>
      </c>
      <c r="BB309" t="s">
        <v>780</v>
      </c>
      <c r="BC309">
        <v>0</v>
      </c>
      <c r="BE309" t="s">
        <v>779</v>
      </c>
      <c r="BH309" t="s">
        <v>781</v>
      </c>
    </row>
    <row r="310" spans="1:60" x14ac:dyDescent="0.35">
      <c r="A310" t="s">
        <v>1203</v>
      </c>
      <c r="B310">
        <v>10000</v>
      </c>
      <c r="C310">
        <v>20000</v>
      </c>
      <c r="D310" s="2">
        <v>45755</v>
      </c>
      <c r="E310" t="s">
        <v>59</v>
      </c>
      <c r="F310" t="s">
        <v>1204</v>
      </c>
      <c r="G310" t="s">
        <v>1205</v>
      </c>
      <c r="I310">
        <v>2</v>
      </c>
      <c r="J310" t="s">
        <v>183</v>
      </c>
      <c r="K310">
        <v>105</v>
      </c>
      <c r="L310" t="s">
        <v>6067</v>
      </c>
      <c r="M310" t="s">
        <v>281</v>
      </c>
      <c r="N310" t="s">
        <v>3851</v>
      </c>
      <c r="O310" s="3">
        <v>2300</v>
      </c>
      <c r="R310" s="2">
        <v>45751</v>
      </c>
      <c r="T310">
        <v>1</v>
      </c>
      <c r="U310" s="3">
        <v>2300</v>
      </c>
      <c r="V310" t="s">
        <v>65</v>
      </c>
      <c r="W310" t="s">
        <v>1206</v>
      </c>
      <c r="X310">
        <v>0</v>
      </c>
      <c r="Y310" s="3">
        <v>2000</v>
      </c>
      <c r="Z310">
        <v>300</v>
      </c>
      <c r="AA310">
        <v>0</v>
      </c>
      <c r="AB310">
        <v>0</v>
      </c>
      <c r="AC310">
        <v>0</v>
      </c>
      <c r="AF310">
        <v>0</v>
      </c>
      <c r="AO310" t="s">
        <v>1207</v>
      </c>
      <c r="AP310" t="s">
        <v>1208</v>
      </c>
      <c r="AR310">
        <v>0</v>
      </c>
      <c r="AS310">
        <v>0</v>
      </c>
      <c r="AT310">
        <v>0</v>
      </c>
      <c r="AU310">
        <v>0</v>
      </c>
      <c r="AV310">
        <v>0</v>
      </c>
      <c r="AW310">
        <v>0</v>
      </c>
      <c r="BA310" t="s">
        <v>63</v>
      </c>
      <c r="BB310" t="s">
        <v>4573</v>
      </c>
      <c r="BC310">
        <v>0</v>
      </c>
      <c r="BE310" t="s">
        <v>1208</v>
      </c>
      <c r="BH310" t="s">
        <v>1209</v>
      </c>
    </row>
    <row r="311" spans="1:60" x14ac:dyDescent="0.35">
      <c r="A311" t="s">
        <v>1210</v>
      </c>
      <c r="B311">
        <v>10000</v>
      </c>
      <c r="C311">
        <v>20000</v>
      </c>
      <c r="D311" s="2">
        <v>45755</v>
      </c>
      <c r="E311" t="s">
        <v>59</v>
      </c>
      <c r="F311" t="s">
        <v>1204</v>
      </c>
      <c r="G311" t="s">
        <v>1205</v>
      </c>
      <c r="I311">
        <v>2</v>
      </c>
      <c r="J311" t="s">
        <v>183</v>
      </c>
      <c r="K311">
        <v>105</v>
      </c>
      <c r="L311" t="s">
        <v>6067</v>
      </c>
      <c r="M311" t="s">
        <v>281</v>
      </c>
      <c r="N311" t="s">
        <v>3851</v>
      </c>
      <c r="O311" s="3">
        <v>6300</v>
      </c>
      <c r="R311" s="2">
        <v>45751</v>
      </c>
      <c r="T311">
        <v>1</v>
      </c>
      <c r="U311" s="3">
        <v>6300</v>
      </c>
      <c r="V311" t="s">
        <v>65</v>
      </c>
      <c r="W311" t="s">
        <v>1211</v>
      </c>
      <c r="X311">
        <v>0</v>
      </c>
      <c r="Y311" s="3">
        <v>6000</v>
      </c>
      <c r="Z311">
        <v>300</v>
      </c>
      <c r="AA311">
        <v>0</v>
      </c>
      <c r="AB311">
        <v>0</v>
      </c>
      <c r="AC311">
        <v>0</v>
      </c>
      <c r="AF311">
        <v>0</v>
      </c>
      <c r="AO311" t="s">
        <v>1212</v>
      </c>
      <c r="AP311" t="s">
        <v>1208</v>
      </c>
      <c r="AR311">
        <v>0</v>
      </c>
      <c r="AS311">
        <v>0</v>
      </c>
      <c r="AT311">
        <v>0</v>
      </c>
      <c r="AU311">
        <v>0</v>
      </c>
      <c r="AV311">
        <v>0</v>
      </c>
      <c r="AW311">
        <v>0</v>
      </c>
      <c r="BA311" t="s">
        <v>63</v>
      </c>
      <c r="BB311" t="s">
        <v>4574</v>
      </c>
      <c r="BC311">
        <v>0</v>
      </c>
      <c r="BE311" t="s">
        <v>1208</v>
      </c>
      <c r="BH311" t="s">
        <v>1209</v>
      </c>
    </row>
    <row r="312" spans="1:60" x14ac:dyDescent="0.35">
      <c r="A312" t="s">
        <v>1213</v>
      </c>
      <c r="B312">
        <v>10000</v>
      </c>
      <c r="C312">
        <v>10000</v>
      </c>
      <c r="D312" s="2">
        <v>45754</v>
      </c>
      <c r="E312" t="s">
        <v>116</v>
      </c>
      <c r="F312" t="s">
        <v>776</v>
      </c>
      <c r="G312" t="s">
        <v>1214</v>
      </c>
      <c r="I312">
        <v>1</v>
      </c>
      <c r="J312" t="s">
        <v>183</v>
      </c>
      <c r="K312">
        <v>31</v>
      </c>
      <c r="L312" t="s">
        <v>6061</v>
      </c>
      <c r="M312" t="s">
        <v>739</v>
      </c>
      <c r="N312" t="s">
        <v>3806</v>
      </c>
      <c r="O312" s="3">
        <v>10000</v>
      </c>
      <c r="R312" s="2">
        <v>45751</v>
      </c>
      <c r="T312">
        <v>9</v>
      </c>
      <c r="U312" s="3">
        <v>90000</v>
      </c>
      <c r="V312" t="s">
        <v>65</v>
      </c>
      <c r="W312" t="s">
        <v>1215</v>
      </c>
      <c r="X312">
        <v>0</v>
      </c>
      <c r="Y312" s="3">
        <v>90000</v>
      </c>
      <c r="Z312">
        <v>0</v>
      </c>
      <c r="AA312">
        <v>0</v>
      </c>
      <c r="AB312">
        <v>0</v>
      </c>
      <c r="AC312">
        <v>0</v>
      </c>
      <c r="AF312">
        <v>0</v>
      </c>
      <c r="AO312" t="s">
        <v>1216</v>
      </c>
      <c r="AP312" t="s">
        <v>539</v>
      </c>
      <c r="AR312">
        <v>0</v>
      </c>
      <c r="AS312">
        <v>0</v>
      </c>
      <c r="AT312">
        <v>0</v>
      </c>
      <c r="AU312">
        <v>0</v>
      </c>
      <c r="AV312">
        <v>0</v>
      </c>
      <c r="AW312">
        <v>0</v>
      </c>
      <c r="BA312" t="s">
        <v>63</v>
      </c>
      <c r="BB312" t="s">
        <v>4575</v>
      </c>
      <c r="BC312">
        <v>0</v>
      </c>
      <c r="BE312" t="s">
        <v>539</v>
      </c>
      <c r="BH312" t="s">
        <v>1217</v>
      </c>
    </row>
    <row r="313" spans="1:60" x14ac:dyDescent="0.35">
      <c r="A313" t="s">
        <v>1218</v>
      </c>
      <c r="B313">
        <v>10000</v>
      </c>
      <c r="C313">
        <v>20000</v>
      </c>
      <c r="D313" s="2">
        <v>45754</v>
      </c>
      <c r="E313" t="s">
        <v>59</v>
      </c>
      <c r="F313" t="s">
        <v>1219</v>
      </c>
      <c r="G313" t="s">
        <v>1220</v>
      </c>
      <c r="I313">
        <v>2</v>
      </c>
      <c r="J313" t="s">
        <v>183</v>
      </c>
      <c r="K313">
        <v>60</v>
      </c>
      <c r="L313" t="s">
        <v>6048</v>
      </c>
      <c r="M313" t="s">
        <v>222</v>
      </c>
      <c r="N313" t="s">
        <v>3835</v>
      </c>
      <c r="O313">
        <v>800</v>
      </c>
      <c r="R313" s="2">
        <v>45751</v>
      </c>
      <c r="T313">
        <v>1</v>
      </c>
      <c r="U313">
        <v>800</v>
      </c>
      <c r="V313" t="s">
        <v>65</v>
      </c>
      <c r="W313" t="s">
        <v>1221</v>
      </c>
      <c r="X313">
        <v>0</v>
      </c>
      <c r="Y313">
        <v>850</v>
      </c>
      <c r="Z313">
        <v>-50</v>
      </c>
      <c r="AA313">
        <v>0</v>
      </c>
      <c r="AB313">
        <v>0</v>
      </c>
      <c r="AC313">
        <v>0</v>
      </c>
      <c r="AF313">
        <v>0</v>
      </c>
      <c r="AO313" t="s">
        <v>1222</v>
      </c>
      <c r="AP313" t="s">
        <v>923</v>
      </c>
      <c r="AR313">
        <v>0</v>
      </c>
      <c r="AS313">
        <v>0</v>
      </c>
      <c r="AT313">
        <v>0</v>
      </c>
      <c r="AU313">
        <v>0</v>
      </c>
      <c r="AV313">
        <v>0</v>
      </c>
      <c r="AW313">
        <v>0</v>
      </c>
      <c r="BA313" t="s">
        <v>63</v>
      </c>
      <c r="BB313" t="s">
        <v>4576</v>
      </c>
      <c r="BC313">
        <v>0</v>
      </c>
      <c r="BE313" t="s">
        <v>923</v>
      </c>
      <c r="BH313" t="s">
        <v>1223</v>
      </c>
    </row>
    <row r="314" spans="1:60" x14ac:dyDescent="0.35">
      <c r="A314" t="s">
        <v>103</v>
      </c>
      <c r="B314">
        <v>10000</v>
      </c>
      <c r="C314">
        <v>30000</v>
      </c>
      <c r="D314" s="2">
        <v>45751</v>
      </c>
      <c r="E314" t="s">
        <v>59</v>
      </c>
      <c r="F314" t="s">
        <v>104</v>
      </c>
      <c r="G314">
        <v>10656256095</v>
      </c>
      <c r="I314">
        <v>3</v>
      </c>
      <c r="J314" t="s">
        <v>183</v>
      </c>
      <c r="K314">
        <v>85</v>
      </c>
      <c r="L314" t="s">
        <v>6060</v>
      </c>
      <c r="M314" t="s">
        <v>940</v>
      </c>
      <c r="N314" t="s">
        <v>3864</v>
      </c>
      <c r="O314" s="3">
        <v>8000</v>
      </c>
      <c r="R314" s="2">
        <v>45751</v>
      </c>
      <c r="T314">
        <v>11</v>
      </c>
      <c r="U314" s="3">
        <v>88000</v>
      </c>
      <c r="V314" t="s">
        <v>65</v>
      </c>
      <c r="W314" t="s">
        <v>106</v>
      </c>
      <c r="X314">
        <v>0</v>
      </c>
      <c r="Y314" s="3">
        <v>80000</v>
      </c>
      <c r="Z314" s="3">
        <v>8000</v>
      </c>
      <c r="AA314">
        <v>0</v>
      </c>
      <c r="AB314">
        <v>0</v>
      </c>
      <c r="AC314">
        <v>0</v>
      </c>
      <c r="AF314">
        <v>0</v>
      </c>
      <c r="AO314" t="s">
        <v>107</v>
      </c>
      <c r="AP314" t="s">
        <v>108</v>
      </c>
      <c r="AR314">
        <v>0</v>
      </c>
      <c r="AS314">
        <v>0</v>
      </c>
      <c r="AT314">
        <v>0</v>
      </c>
      <c r="AU314">
        <v>0</v>
      </c>
      <c r="AV314">
        <v>0</v>
      </c>
      <c r="AW314">
        <v>0</v>
      </c>
      <c r="BA314" t="s">
        <v>63</v>
      </c>
      <c r="BB314" t="s">
        <v>4448</v>
      </c>
      <c r="BC314">
        <v>0</v>
      </c>
      <c r="BE314" t="s">
        <v>108</v>
      </c>
      <c r="BH314" t="s">
        <v>109</v>
      </c>
    </row>
    <row r="315" spans="1:60" x14ac:dyDescent="0.35">
      <c r="A315" t="s">
        <v>115</v>
      </c>
      <c r="B315">
        <v>10000</v>
      </c>
      <c r="C315">
        <v>20000</v>
      </c>
      <c r="D315" s="2">
        <v>45754</v>
      </c>
      <c r="E315" t="s">
        <v>116</v>
      </c>
      <c r="F315" t="s">
        <v>117</v>
      </c>
      <c r="G315" t="s">
        <v>118</v>
      </c>
      <c r="I315">
        <v>2</v>
      </c>
      <c r="J315" t="s">
        <v>183</v>
      </c>
      <c r="K315">
        <v>77</v>
      </c>
      <c r="L315" t="s">
        <v>6043</v>
      </c>
      <c r="M315" t="s">
        <v>192</v>
      </c>
      <c r="N315" t="s">
        <v>3848</v>
      </c>
      <c r="O315" s="3">
        <v>3705</v>
      </c>
      <c r="R315" s="2">
        <v>45751</v>
      </c>
      <c r="T315">
        <v>88</v>
      </c>
      <c r="U315" s="3">
        <v>326040</v>
      </c>
      <c r="V315" t="s">
        <v>65</v>
      </c>
      <c r="W315" t="s">
        <v>120</v>
      </c>
      <c r="X315">
        <v>0</v>
      </c>
      <c r="Y315" s="3">
        <v>330000</v>
      </c>
      <c r="Z315" s="3">
        <v>-3960</v>
      </c>
      <c r="AA315">
        <v>0</v>
      </c>
      <c r="AB315">
        <v>0</v>
      </c>
      <c r="AC315">
        <v>0</v>
      </c>
      <c r="AF315">
        <v>0</v>
      </c>
      <c r="AO315" t="s">
        <v>121</v>
      </c>
      <c r="AP315" t="s">
        <v>108</v>
      </c>
      <c r="AR315">
        <v>0</v>
      </c>
      <c r="AS315">
        <v>0</v>
      </c>
      <c r="AT315">
        <v>0</v>
      </c>
      <c r="AU315">
        <v>0</v>
      </c>
      <c r="AV315">
        <v>0</v>
      </c>
      <c r="AW315">
        <v>0</v>
      </c>
      <c r="BA315" t="s">
        <v>63</v>
      </c>
      <c r="BB315" t="s">
        <v>4450</v>
      </c>
      <c r="BC315">
        <v>0</v>
      </c>
      <c r="BE315" t="s">
        <v>108</v>
      </c>
      <c r="BH315" t="s">
        <v>122</v>
      </c>
    </row>
    <row r="316" spans="1:60" x14ac:dyDescent="0.35">
      <c r="A316" t="s">
        <v>1224</v>
      </c>
      <c r="B316">
        <v>10000</v>
      </c>
      <c r="C316">
        <v>10000</v>
      </c>
      <c r="D316" s="2">
        <v>45751</v>
      </c>
      <c r="E316" t="s">
        <v>59</v>
      </c>
      <c r="F316" t="s">
        <v>1225</v>
      </c>
      <c r="G316" t="s">
        <v>913</v>
      </c>
      <c r="I316">
        <v>1</v>
      </c>
      <c r="J316" t="s">
        <v>183</v>
      </c>
      <c r="K316">
        <v>32</v>
      </c>
      <c r="L316" t="s">
        <v>6064</v>
      </c>
      <c r="M316" t="s">
        <v>516</v>
      </c>
      <c r="N316" t="s">
        <v>3833</v>
      </c>
      <c r="O316" s="3">
        <v>5860</v>
      </c>
      <c r="R316" s="2">
        <v>45751</v>
      </c>
      <c r="T316">
        <v>1</v>
      </c>
      <c r="U316" s="3">
        <v>5860</v>
      </c>
      <c r="V316" t="s">
        <v>65</v>
      </c>
      <c r="W316" t="s">
        <v>1227</v>
      </c>
      <c r="X316">
        <v>0</v>
      </c>
      <c r="Y316" s="3">
        <v>5360</v>
      </c>
      <c r="Z316">
        <v>500</v>
      </c>
      <c r="AA316">
        <v>0</v>
      </c>
      <c r="AB316">
        <v>0</v>
      </c>
      <c r="AC316">
        <v>0</v>
      </c>
      <c r="AF316">
        <v>0</v>
      </c>
      <c r="AO316" t="s">
        <v>1228</v>
      </c>
      <c r="AP316" t="s">
        <v>465</v>
      </c>
      <c r="AR316">
        <v>0</v>
      </c>
      <c r="AS316">
        <v>0</v>
      </c>
      <c r="AT316">
        <v>0</v>
      </c>
      <c r="AU316">
        <v>0</v>
      </c>
      <c r="AV316">
        <v>0</v>
      </c>
      <c r="AW316">
        <v>0</v>
      </c>
      <c r="BA316" t="s">
        <v>63</v>
      </c>
      <c r="BB316" t="s">
        <v>4577</v>
      </c>
      <c r="BC316">
        <v>0</v>
      </c>
      <c r="BE316" t="s">
        <v>465</v>
      </c>
      <c r="BH316" t="s">
        <v>917</v>
      </c>
    </row>
    <row r="317" spans="1:60" x14ac:dyDescent="0.35">
      <c r="A317" t="s">
        <v>1229</v>
      </c>
      <c r="B317">
        <v>10000</v>
      </c>
      <c r="C317">
        <v>10000</v>
      </c>
      <c r="D317" s="2">
        <v>45751</v>
      </c>
      <c r="E317" t="s">
        <v>59</v>
      </c>
      <c r="F317" t="s">
        <v>1225</v>
      </c>
      <c r="G317" t="s">
        <v>913</v>
      </c>
      <c r="I317">
        <v>1</v>
      </c>
      <c r="J317" t="s">
        <v>183</v>
      </c>
      <c r="K317">
        <v>32</v>
      </c>
      <c r="L317" t="s">
        <v>6064</v>
      </c>
      <c r="M317" t="s">
        <v>516</v>
      </c>
      <c r="N317" t="s">
        <v>3833</v>
      </c>
      <c r="O317" s="3">
        <v>5860</v>
      </c>
      <c r="R317" s="2">
        <v>45751</v>
      </c>
      <c r="T317">
        <v>1</v>
      </c>
      <c r="U317" s="3">
        <v>5860</v>
      </c>
      <c r="V317" t="s">
        <v>65</v>
      </c>
      <c r="W317" t="s">
        <v>1227</v>
      </c>
      <c r="X317">
        <v>0</v>
      </c>
      <c r="Y317" s="3">
        <v>5360</v>
      </c>
      <c r="Z317">
        <v>500</v>
      </c>
      <c r="AA317">
        <v>0</v>
      </c>
      <c r="AB317">
        <v>0</v>
      </c>
      <c r="AC317">
        <v>0</v>
      </c>
      <c r="AF317">
        <v>0</v>
      </c>
      <c r="AO317" t="s">
        <v>1228</v>
      </c>
      <c r="AP317" t="s">
        <v>465</v>
      </c>
      <c r="AR317">
        <v>0</v>
      </c>
      <c r="AS317">
        <v>0</v>
      </c>
      <c r="AT317">
        <v>0</v>
      </c>
      <c r="AU317">
        <v>0</v>
      </c>
      <c r="AV317">
        <v>0</v>
      </c>
      <c r="AW317">
        <v>0</v>
      </c>
      <c r="BA317" t="s">
        <v>63</v>
      </c>
      <c r="BB317" t="s">
        <v>4578</v>
      </c>
      <c r="BC317">
        <v>0</v>
      </c>
      <c r="BE317" t="s">
        <v>465</v>
      </c>
      <c r="BH317" t="s">
        <v>519</v>
      </c>
    </row>
    <row r="318" spans="1:60" x14ac:dyDescent="0.35">
      <c r="A318" t="s">
        <v>927</v>
      </c>
      <c r="B318">
        <v>10000</v>
      </c>
      <c r="C318">
        <v>20000</v>
      </c>
      <c r="D318" s="2">
        <v>45754</v>
      </c>
      <c r="E318" t="s">
        <v>59</v>
      </c>
      <c r="F318" s="4">
        <v>0.48973379629629632</v>
      </c>
      <c r="G318" t="s">
        <v>159</v>
      </c>
      <c r="I318">
        <v>2</v>
      </c>
      <c r="J318" t="s">
        <v>183</v>
      </c>
      <c r="K318">
        <v>71</v>
      </c>
      <c r="L318" t="s">
        <v>6057</v>
      </c>
      <c r="M318" t="s">
        <v>340</v>
      </c>
      <c r="N318" t="s">
        <v>3854</v>
      </c>
      <c r="O318" s="3">
        <v>1667</v>
      </c>
      <c r="R318" s="2">
        <v>45751</v>
      </c>
      <c r="T318">
        <v>6</v>
      </c>
      <c r="U318" s="3">
        <v>10002</v>
      </c>
      <c r="V318" t="s">
        <v>65</v>
      </c>
      <c r="W318">
        <v>83615010001</v>
      </c>
      <c r="X318">
        <v>0</v>
      </c>
      <c r="Y318" s="3">
        <v>10000</v>
      </c>
      <c r="Z318">
        <v>2</v>
      </c>
      <c r="AA318">
        <v>0</v>
      </c>
      <c r="AB318">
        <v>0</v>
      </c>
      <c r="AC318">
        <v>0</v>
      </c>
      <c r="AF318">
        <v>0</v>
      </c>
      <c r="AO318">
        <v>8361501</v>
      </c>
      <c r="AP318" t="s">
        <v>162</v>
      </c>
      <c r="AR318">
        <v>0</v>
      </c>
      <c r="AS318">
        <v>0</v>
      </c>
      <c r="AT318">
        <v>0</v>
      </c>
      <c r="AU318">
        <v>0</v>
      </c>
      <c r="AV318">
        <v>0</v>
      </c>
      <c r="AW318">
        <v>0</v>
      </c>
      <c r="BA318" t="s">
        <v>63</v>
      </c>
      <c r="BB318" t="s">
        <v>4525</v>
      </c>
      <c r="BC318">
        <v>0</v>
      </c>
      <c r="BE318" t="s">
        <v>162</v>
      </c>
      <c r="BH318" t="s">
        <v>386</v>
      </c>
    </row>
    <row r="319" spans="1:60" x14ac:dyDescent="0.35">
      <c r="A319" t="s">
        <v>1140</v>
      </c>
      <c r="B319">
        <v>10000</v>
      </c>
      <c r="C319">
        <v>20000</v>
      </c>
      <c r="D319" s="2">
        <v>45751</v>
      </c>
      <c r="E319" t="s">
        <v>59</v>
      </c>
      <c r="F319" t="s">
        <v>1141</v>
      </c>
      <c r="G319" t="s">
        <v>159</v>
      </c>
      <c r="I319">
        <v>2</v>
      </c>
      <c r="J319" t="s">
        <v>183</v>
      </c>
      <c r="K319">
        <v>71</v>
      </c>
      <c r="L319" t="s">
        <v>6057</v>
      </c>
      <c r="M319" t="s">
        <v>340</v>
      </c>
      <c r="N319" t="s">
        <v>3854</v>
      </c>
      <c r="O319" s="3">
        <v>1000</v>
      </c>
      <c r="R319" s="2">
        <v>45751</v>
      </c>
      <c r="T319">
        <v>6</v>
      </c>
      <c r="U319" s="3">
        <v>6000</v>
      </c>
      <c r="V319" t="s">
        <v>65</v>
      </c>
      <c r="W319">
        <v>86123360001</v>
      </c>
      <c r="X319">
        <v>0</v>
      </c>
      <c r="Y319" s="3">
        <v>5000</v>
      </c>
      <c r="Z319" s="3">
        <v>1000</v>
      </c>
      <c r="AA319">
        <v>0</v>
      </c>
      <c r="AB319">
        <v>0</v>
      </c>
      <c r="AC319">
        <v>0</v>
      </c>
      <c r="AF319">
        <v>0</v>
      </c>
      <c r="AO319">
        <v>8612336</v>
      </c>
      <c r="AP319" t="s">
        <v>162</v>
      </c>
      <c r="AR319">
        <v>0</v>
      </c>
      <c r="AS319">
        <v>0</v>
      </c>
      <c r="AT319">
        <v>0</v>
      </c>
      <c r="AU319">
        <v>0</v>
      </c>
      <c r="AV319">
        <v>0</v>
      </c>
      <c r="AW319">
        <v>0</v>
      </c>
      <c r="BA319" t="s">
        <v>63</v>
      </c>
      <c r="BB319" t="s">
        <v>1142</v>
      </c>
      <c r="BC319">
        <v>0</v>
      </c>
      <c r="BE319" t="s">
        <v>162</v>
      </c>
      <c r="BH319" t="s">
        <v>386</v>
      </c>
    </row>
    <row r="320" spans="1:60" x14ac:dyDescent="0.35">
      <c r="A320" t="s">
        <v>1143</v>
      </c>
      <c r="B320">
        <v>10000</v>
      </c>
      <c r="C320">
        <v>20000</v>
      </c>
      <c r="D320" s="2">
        <v>45751</v>
      </c>
      <c r="E320" t="s">
        <v>59</v>
      </c>
      <c r="F320" t="s">
        <v>1144</v>
      </c>
      <c r="G320" t="s">
        <v>159</v>
      </c>
      <c r="I320">
        <v>2</v>
      </c>
      <c r="J320" t="s">
        <v>183</v>
      </c>
      <c r="K320">
        <v>71</v>
      </c>
      <c r="L320" t="s">
        <v>6057</v>
      </c>
      <c r="M320" t="s">
        <v>340</v>
      </c>
      <c r="N320" t="s">
        <v>3854</v>
      </c>
      <c r="O320" s="3">
        <v>1000</v>
      </c>
      <c r="R320" s="2">
        <v>45751</v>
      </c>
      <c r="T320">
        <v>6</v>
      </c>
      <c r="U320" s="3">
        <v>6000</v>
      </c>
      <c r="V320" t="s">
        <v>65</v>
      </c>
      <c r="W320">
        <v>86123360001</v>
      </c>
      <c r="X320">
        <v>0</v>
      </c>
      <c r="Y320" s="3">
        <v>5000</v>
      </c>
      <c r="Z320" s="3">
        <v>1000</v>
      </c>
      <c r="AA320">
        <v>0</v>
      </c>
      <c r="AB320">
        <v>0</v>
      </c>
      <c r="AC320">
        <v>0</v>
      </c>
      <c r="AF320">
        <v>0</v>
      </c>
      <c r="AO320">
        <v>8612336</v>
      </c>
      <c r="AP320" t="s">
        <v>162</v>
      </c>
      <c r="AR320">
        <v>0</v>
      </c>
      <c r="AS320">
        <v>0</v>
      </c>
      <c r="AT320">
        <v>0</v>
      </c>
      <c r="AU320">
        <v>0</v>
      </c>
      <c r="AV320">
        <v>0</v>
      </c>
      <c r="AW320">
        <v>0</v>
      </c>
      <c r="BA320" t="s">
        <v>63</v>
      </c>
      <c r="BB320" t="s">
        <v>1145</v>
      </c>
      <c r="BC320">
        <v>0</v>
      </c>
      <c r="BE320" t="s">
        <v>162</v>
      </c>
      <c r="BH320" t="s">
        <v>1146</v>
      </c>
    </row>
    <row r="321" spans="1:60" x14ac:dyDescent="0.35">
      <c r="A321" t="s">
        <v>1363</v>
      </c>
      <c r="B321">
        <v>10000</v>
      </c>
      <c r="C321">
        <v>10000</v>
      </c>
      <c r="D321" s="2">
        <v>45754</v>
      </c>
      <c r="E321" t="s">
        <v>59</v>
      </c>
      <c r="F321" t="s">
        <v>1364</v>
      </c>
      <c r="G321">
        <v>502190692</v>
      </c>
      <c r="I321">
        <v>1</v>
      </c>
      <c r="J321" t="s">
        <v>183</v>
      </c>
      <c r="K321">
        <v>22</v>
      </c>
      <c r="L321" t="s">
        <v>6063</v>
      </c>
      <c r="M321" t="s">
        <v>685</v>
      </c>
      <c r="N321" t="s">
        <v>3805</v>
      </c>
      <c r="O321" s="3">
        <v>10000</v>
      </c>
      <c r="R321" s="2">
        <v>45751</v>
      </c>
      <c r="T321">
        <v>1</v>
      </c>
      <c r="U321" s="3">
        <v>10000</v>
      </c>
      <c r="V321" t="s">
        <v>65</v>
      </c>
      <c r="W321" t="s">
        <v>1365</v>
      </c>
      <c r="X321">
        <v>0</v>
      </c>
      <c r="Y321" s="3">
        <v>10000</v>
      </c>
      <c r="Z321">
        <v>0</v>
      </c>
      <c r="AA321">
        <v>0</v>
      </c>
      <c r="AB321">
        <v>0</v>
      </c>
      <c r="AC321">
        <v>0</v>
      </c>
      <c r="AF321">
        <v>0</v>
      </c>
      <c r="AO321" t="s">
        <v>1366</v>
      </c>
      <c r="AP321" t="s">
        <v>400</v>
      </c>
      <c r="AR321">
        <v>0</v>
      </c>
      <c r="AS321">
        <v>0</v>
      </c>
      <c r="AT321">
        <v>0</v>
      </c>
      <c r="AU321">
        <v>0</v>
      </c>
      <c r="AV321">
        <v>0</v>
      </c>
      <c r="AW321">
        <v>0</v>
      </c>
      <c r="BA321" t="s">
        <v>63</v>
      </c>
      <c r="BB321" t="s">
        <v>1367</v>
      </c>
      <c r="BC321">
        <v>0</v>
      </c>
      <c r="BE321" t="s">
        <v>400</v>
      </c>
      <c r="BH321" t="s">
        <v>402</v>
      </c>
    </row>
    <row r="322" spans="1:60" x14ac:dyDescent="0.35">
      <c r="A322" t="s">
        <v>1230</v>
      </c>
      <c r="B322">
        <v>10000</v>
      </c>
      <c r="C322">
        <v>20000</v>
      </c>
      <c r="D322" s="2">
        <v>45758</v>
      </c>
      <c r="E322" t="s">
        <v>59</v>
      </c>
      <c r="F322" t="s">
        <v>1231</v>
      </c>
      <c r="G322" t="s">
        <v>1232</v>
      </c>
      <c r="I322">
        <v>1</v>
      </c>
      <c r="J322" t="s">
        <v>183</v>
      </c>
      <c r="K322">
        <v>72</v>
      </c>
      <c r="L322" t="s">
        <v>6056</v>
      </c>
      <c r="M322" t="s">
        <v>869</v>
      </c>
      <c r="N322" t="s">
        <v>3829</v>
      </c>
      <c r="O322" s="3">
        <v>6500</v>
      </c>
      <c r="R322" s="2">
        <v>45751</v>
      </c>
      <c r="T322">
        <v>20</v>
      </c>
      <c r="U322" s="3">
        <v>130000</v>
      </c>
      <c r="V322" t="s">
        <v>65</v>
      </c>
      <c r="W322" t="s">
        <v>1233</v>
      </c>
      <c r="X322">
        <v>0</v>
      </c>
      <c r="Y322" s="3">
        <v>100000</v>
      </c>
      <c r="Z322" s="3">
        <v>30000</v>
      </c>
      <c r="AA322">
        <v>0</v>
      </c>
      <c r="AB322">
        <v>0</v>
      </c>
      <c r="AC322">
        <v>0</v>
      </c>
      <c r="AF322">
        <v>0</v>
      </c>
      <c r="AO322" t="s">
        <v>1234</v>
      </c>
      <c r="AP322" t="s">
        <v>1235</v>
      </c>
      <c r="AR322">
        <v>0</v>
      </c>
      <c r="AS322">
        <v>0</v>
      </c>
      <c r="AT322">
        <v>0</v>
      </c>
      <c r="AU322">
        <v>0</v>
      </c>
      <c r="AV322">
        <v>0</v>
      </c>
      <c r="AW322">
        <v>0</v>
      </c>
      <c r="BA322" t="s">
        <v>63</v>
      </c>
      <c r="BB322" t="s">
        <v>4579</v>
      </c>
      <c r="BC322">
        <v>0</v>
      </c>
      <c r="BE322" t="s">
        <v>1235</v>
      </c>
      <c r="BH322" t="s">
        <v>1236</v>
      </c>
    </row>
    <row r="323" spans="1:60" x14ac:dyDescent="0.35">
      <c r="A323" t="s">
        <v>1237</v>
      </c>
      <c r="B323">
        <v>10000</v>
      </c>
      <c r="C323">
        <v>10000</v>
      </c>
      <c r="D323" s="2">
        <v>45754</v>
      </c>
      <c r="E323" t="s">
        <v>59</v>
      </c>
      <c r="F323" t="s">
        <v>1238</v>
      </c>
      <c r="G323" t="s">
        <v>1239</v>
      </c>
      <c r="I323">
        <v>1</v>
      </c>
      <c r="J323" t="s">
        <v>183</v>
      </c>
      <c r="K323">
        <v>72</v>
      </c>
      <c r="L323" t="s">
        <v>6056</v>
      </c>
      <c r="M323" t="s">
        <v>869</v>
      </c>
      <c r="N323" t="s">
        <v>3829</v>
      </c>
      <c r="O323" s="3">
        <v>3500</v>
      </c>
      <c r="R323" s="2">
        <v>45751</v>
      </c>
      <c r="T323">
        <v>4</v>
      </c>
      <c r="U323" s="3">
        <v>14000</v>
      </c>
      <c r="V323" t="s">
        <v>65</v>
      </c>
      <c r="W323" t="s">
        <v>1240</v>
      </c>
      <c r="X323">
        <v>0</v>
      </c>
      <c r="Y323" s="3">
        <v>10000</v>
      </c>
      <c r="Z323" s="3">
        <v>4000</v>
      </c>
      <c r="AA323">
        <v>0</v>
      </c>
      <c r="AB323">
        <v>0</v>
      </c>
      <c r="AC323">
        <v>0</v>
      </c>
      <c r="AF323">
        <v>0</v>
      </c>
      <c r="AO323" t="s">
        <v>1241</v>
      </c>
      <c r="AP323" t="s">
        <v>1242</v>
      </c>
      <c r="AR323">
        <v>0</v>
      </c>
      <c r="AS323">
        <v>0</v>
      </c>
      <c r="AT323">
        <v>0</v>
      </c>
      <c r="AU323">
        <v>0</v>
      </c>
      <c r="AV323">
        <v>0</v>
      </c>
      <c r="AW323">
        <v>0</v>
      </c>
      <c r="BA323" t="s">
        <v>63</v>
      </c>
      <c r="BB323" t="s">
        <v>4580</v>
      </c>
      <c r="BC323">
        <v>0</v>
      </c>
      <c r="BE323" t="s">
        <v>1242</v>
      </c>
      <c r="BH323" t="s">
        <v>1243</v>
      </c>
    </row>
    <row r="324" spans="1:60" x14ac:dyDescent="0.35">
      <c r="A324" t="s">
        <v>1244</v>
      </c>
      <c r="B324">
        <v>10000</v>
      </c>
      <c r="C324">
        <v>10000</v>
      </c>
      <c r="D324" s="2">
        <v>45754</v>
      </c>
      <c r="E324" t="s">
        <v>116</v>
      </c>
      <c r="F324" t="s">
        <v>1245</v>
      </c>
      <c r="G324" t="s">
        <v>1239</v>
      </c>
      <c r="I324">
        <v>1</v>
      </c>
      <c r="J324" t="s">
        <v>183</v>
      </c>
      <c r="K324">
        <v>72</v>
      </c>
      <c r="L324" t="s">
        <v>6056</v>
      </c>
      <c r="M324" t="s">
        <v>869</v>
      </c>
      <c r="N324" t="s">
        <v>3829</v>
      </c>
      <c r="O324" s="3">
        <v>6000</v>
      </c>
      <c r="R324" s="2">
        <v>45751</v>
      </c>
      <c r="T324">
        <v>6</v>
      </c>
      <c r="U324" s="3">
        <v>36000</v>
      </c>
      <c r="V324" t="s">
        <v>65</v>
      </c>
      <c r="W324" t="s">
        <v>1246</v>
      </c>
      <c r="X324">
        <v>0</v>
      </c>
      <c r="Y324" s="3">
        <v>30000</v>
      </c>
      <c r="Z324" s="3">
        <v>6000</v>
      </c>
      <c r="AA324">
        <v>0</v>
      </c>
      <c r="AB324">
        <v>0</v>
      </c>
      <c r="AC324">
        <v>0</v>
      </c>
      <c r="AF324">
        <v>0</v>
      </c>
      <c r="AO324" t="s">
        <v>1247</v>
      </c>
      <c r="AP324" t="s">
        <v>1242</v>
      </c>
      <c r="AR324">
        <v>0</v>
      </c>
      <c r="AS324">
        <v>0</v>
      </c>
      <c r="AT324">
        <v>0</v>
      </c>
      <c r="AU324">
        <v>0</v>
      </c>
      <c r="AV324">
        <v>0</v>
      </c>
      <c r="AW324">
        <v>0</v>
      </c>
      <c r="BA324" t="s">
        <v>63</v>
      </c>
      <c r="BB324" t="s">
        <v>4581</v>
      </c>
      <c r="BC324">
        <v>0</v>
      </c>
      <c r="BE324" t="s">
        <v>1242</v>
      </c>
      <c r="BH324" t="s">
        <v>1243</v>
      </c>
    </row>
    <row r="325" spans="1:60" x14ac:dyDescent="0.35">
      <c r="A325" t="s">
        <v>941</v>
      </c>
      <c r="B325">
        <v>10000</v>
      </c>
      <c r="C325">
        <v>20000</v>
      </c>
      <c r="D325" s="2">
        <v>45755</v>
      </c>
      <c r="E325" t="s">
        <v>59</v>
      </c>
      <c r="F325" s="4">
        <v>0.4541203703703704</v>
      </c>
      <c r="G325" t="s">
        <v>942</v>
      </c>
      <c r="I325">
        <v>1</v>
      </c>
      <c r="J325" t="s">
        <v>183</v>
      </c>
      <c r="K325">
        <v>79</v>
      </c>
      <c r="L325" t="s">
        <v>6076</v>
      </c>
      <c r="M325" t="s">
        <v>1248</v>
      </c>
      <c r="N325" t="s">
        <v>3834</v>
      </c>
      <c r="O325" s="3">
        <v>6200</v>
      </c>
      <c r="R325" s="2">
        <v>45751</v>
      </c>
      <c r="T325">
        <v>15</v>
      </c>
      <c r="U325" s="3">
        <v>93000</v>
      </c>
      <c r="V325" t="s">
        <v>65</v>
      </c>
      <c r="W325" t="s">
        <v>946</v>
      </c>
      <c r="X325">
        <v>0</v>
      </c>
      <c r="Y325" s="3">
        <v>85317</v>
      </c>
      <c r="Z325" s="3">
        <v>7683</v>
      </c>
      <c r="AA325">
        <v>0</v>
      </c>
      <c r="AB325">
        <v>0</v>
      </c>
      <c r="AC325">
        <v>0</v>
      </c>
      <c r="AF325">
        <v>0</v>
      </c>
      <c r="AO325" t="s">
        <v>947</v>
      </c>
      <c r="AP325" t="s">
        <v>108</v>
      </c>
      <c r="AR325">
        <v>0</v>
      </c>
      <c r="AS325">
        <v>0</v>
      </c>
      <c r="AT325">
        <v>0</v>
      </c>
      <c r="AU325">
        <v>0</v>
      </c>
      <c r="AV325">
        <v>0</v>
      </c>
      <c r="AW325">
        <v>0</v>
      </c>
      <c r="BA325" t="s">
        <v>63</v>
      </c>
      <c r="BB325" t="s">
        <v>4529</v>
      </c>
      <c r="BC325">
        <v>0</v>
      </c>
      <c r="BE325" t="s">
        <v>108</v>
      </c>
      <c r="BH325" t="s">
        <v>948</v>
      </c>
    </row>
    <row r="326" spans="1:60" x14ac:dyDescent="0.35">
      <c r="A326" t="s">
        <v>1249</v>
      </c>
      <c r="B326">
        <v>10000</v>
      </c>
      <c r="C326">
        <v>10000</v>
      </c>
      <c r="D326" s="2">
        <v>45751</v>
      </c>
      <c r="E326" t="s">
        <v>59</v>
      </c>
      <c r="F326" t="s">
        <v>1250</v>
      </c>
      <c r="G326" t="s">
        <v>1239</v>
      </c>
      <c r="I326">
        <v>1</v>
      </c>
      <c r="J326" t="s">
        <v>183</v>
      </c>
      <c r="K326">
        <v>72</v>
      </c>
      <c r="L326" t="s">
        <v>6056</v>
      </c>
      <c r="M326" t="s">
        <v>869</v>
      </c>
      <c r="N326" t="s">
        <v>3829</v>
      </c>
      <c r="O326">
        <v>750</v>
      </c>
      <c r="R326" s="2">
        <v>45751</v>
      </c>
      <c r="T326">
        <v>16</v>
      </c>
      <c r="U326" s="3">
        <v>12000</v>
      </c>
      <c r="V326" t="s">
        <v>65</v>
      </c>
      <c r="W326" t="s">
        <v>1251</v>
      </c>
      <c r="X326">
        <v>0</v>
      </c>
      <c r="Y326" s="3">
        <v>9000</v>
      </c>
      <c r="Z326" s="3">
        <v>3000</v>
      </c>
      <c r="AA326">
        <v>0</v>
      </c>
      <c r="AB326">
        <v>0</v>
      </c>
      <c r="AC326">
        <v>0</v>
      </c>
      <c r="AF326">
        <v>0</v>
      </c>
      <c r="AO326" t="s">
        <v>1252</v>
      </c>
      <c r="AP326" t="s">
        <v>1242</v>
      </c>
      <c r="AR326">
        <v>0</v>
      </c>
      <c r="AS326">
        <v>0</v>
      </c>
      <c r="AT326">
        <v>0</v>
      </c>
      <c r="AU326">
        <v>0</v>
      </c>
      <c r="AV326">
        <v>0</v>
      </c>
      <c r="AW326">
        <v>0</v>
      </c>
      <c r="BA326" t="s">
        <v>63</v>
      </c>
      <c r="BB326" t="s">
        <v>4582</v>
      </c>
      <c r="BC326">
        <v>0</v>
      </c>
      <c r="BE326" t="s">
        <v>1242</v>
      </c>
      <c r="BH326" t="s">
        <v>1243</v>
      </c>
    </row>
    <row r="327" spans="1:60" x14ac:dyDescent="0.35">
      <c r="A327" t="s">
        <v>1249</v>
      </c>
      <c r="B327">
        <v>10000</v>
      </c>
      <c r="C327">
        <v>20000</v>
      </c>
      <c r="D327" s="2">
        <v>45751</v>
      </c>
      <c r="E327" t="s">
        <v>59</v>
      </c>
      <c r="F327" t="s">
        <v>1250</v>
      </c>
      <c r="G327" t="s">
        <v>1239</v>
      </c>
      <c r="I327">
        <v>2</v>
      </c>
      <c r="J327" t="s">
        <v>183</v>
      </c>
      <c r="K327">
        <v>82</v>
      </c>
      <c r="L327" t="s">
        <v>6055</v>
      </c>
      <c r="M327" t="s">
        <v>352</v>
      </c>
      <c r="N327" t="s">
        <v>3798</v>
      </c>
      <c r="O327">
        <v>750</v>
      </c>
      <c r="R327" s="2">
        <v>45751</v>
      </c>
      <c r="T327">
        <v>16</v>
      </c>
      <c r="U327" s="3">
        <v>12000</v>
      </c>
      <c r="V327" t="s">
        <v>65</v>
      </c>
      <c r="W327" t="s">
        <v>1251</v>
      </c>
      <c r="X327">
        <v>0</v>
      </c>
      <c r="Y327" s="3">
        <v>9000</v>
      </c>
      <c r="Z327" s="3">
        <v>3000</v>
      </c>
      <c r="AA327">
        <v>0</v>
      </c>
      <c r="AB327">
        <v>0</v>
      </c>
      <c r="AC327">
        <v>0</v>
      </c>
      <c r="AF327">
        <v>0</v>
      </c>
      <c r="AO327" t="s">
        <v>1252</v>
      </c>
      <c r="AP327" t="s">
        <v>1242</v>
      </c>
      <c r="AR327">
        <v>0</v>
      </c>
      <c r="AS327">
        <v>0</v>
      </c>
      <c r="AT327">
        <v>0</v>
      </c>
      <c r="AU327">
        <v>0</v>
      </c>
      <c r="AV327">
        <v>0</v>
      </c>
      <c r="AW327">
        <v>0</v>
      </c>
      <c r="BA327" t="s">
        <v>63</v>
      </c>
      <c r="BB327" t="s">
        <v>4582</v>
      </c>
      <c r="BC327">
        <v>0</v>
      </c>
      <c r="BE327" t="s">
        <v>1242</v>
      </c>
      <c r="BH327" t="s">
        <v>1243</v>
      </c>
    </row>
    <row r="328" spans="1:60" x14ac:dyDescent="0.35">
      <c r="A328" t="s">
        <v>1253</v>
      </c>
      <c r="B328">
        <v>10000</v>
      </c>
      <c r="C328">
        <v>10000</v>
      </c>
      <c r="D328" s="2">
        <v>45751</v>
      </c>
      <c r="E328" t="s">
        <v>59</v>
      </c>
      <c r="F328" t="s">
        <v>1254</v>
      </c>
      <c r="G328" t="s">
        <v>570</v>
      </c>
      <c r="I328">
        <v>1</v>
      </c>
      <c r="J328" t="s">
        <v>183</v>
      </c>
      <c r="K328">
        <v>59</v>
      </c>
      <c r="L328" t="s">
        <v>6045</v>
      </c>
      <c r="M328" t="s">
        <v>73</v>
      </c>
      <c r="N328" t="s">
        <v>3811</v>
      </c>
      <c r="O328">
        <v>400</v>
      </c>
      <c r="R328" s="2">
        <v>45751</v>
      </c>
      <c r="T328">
        <v>10</v>
      </c>
      <c r="U328" s="3">
        <v>4000</v>
      </c>
      <c r="V328" t="s">
        <v>65</v>
      </c>
      <c r="W328">
        <v>112023960001</v>
      </c>
      <c r="X328">
        <v>0</v>
      </c>
      <c r="Y328" s="3">
        <v>4000</v>
      </c>
      <c r="Z328">
        <v>0</v>
      </c>
      <c r="AA328">
        <v>0</v>
      </c>
      <c r="AB328">
        <v>0</v>
      </c>
      <c r="AC328">
        <v>0</v>
      </c>
      <c r="AF328">
        <v>0</v>
      </c>
      <c r="AO328">
        <v>11202396</v>
      </c>
      <c r="AP328" t="s">
        <v>571</v>
      </c>
      <c r="AR328">
        <v>0</v>
      </c>
      <c r="AS328">
        <v>0</v>
      </c>
      <c r="AT328">
        <v>0</v>
      </c>
      <c r="AU328">
        <v>0</v>
      </c>
      <c r="AV328">
        <v>0</v>
      </c>
      <c r="AW328">
        <v>0</v>
      </c>
      <c r="BA328" t="s">
        <v>63</v>
      </c>
      <c r="BB328" t="s">
        <v>4583</v>
      </c>
      <c r="BC328">
        <v>0</v>
      </c>
      <c r="BE328" t="s">
        <v>571</v>
      </c>
      <c r="BH328" t="s">
        <v>1255</v>
      </c>
    </row>
    <row r="329" spans="1:60" x14ac:dyDescent="0.35">
      <c r="A329" t="s">
        <v>1256</v>
      </c>
      <c r="B329">
        <v>10000</v>
      </c>
      <c r="C329">
        <v>10000</v>
      </c>
      <c r="D329" s="2">
        <v>45751</v>
      </c>
      <c r="E329" t="s">
        <v>59</v>
      </c>
      <c r="F329" t="s">
        <v>1254</v>
      </c>
      <c r="G329" t="s">
        <v>570</v>
      </c>
      <c r="I329">
        <v>1</v>
      </c>
      <c r="J329" t="s">
        <v>183</v>
      </c>
      <c r="K329">
        <v>59</v>
      </c>
      <c r="L329" t="s">
        <v>6045</v>
      </c>
      <c r="M329" t="s">
        <v>73</v>
      </c>
      <c r="N329" t="s">
        <v>3811</v>
      </c>
      <c r="O329">
        <v>500</v>
      </c>
      <c r="R329" s="2">
        <v>45751</v>
      </c>
      <c r="T329">
        <v>10</v>
      </c>
      <c r="U329" s="3">
        <v>5000</v>
      </c>
      <c r="V329" t="s">
        <v>65</v>
      </c>
      <c r="W329">
        <v>112023960001</v>
      </c>
      <c r="X329">
        <v>0</v>
      </c>
      <c r="Y329" s="3">
        <v>5000</v>
      </c>
      <c r="Z329">
        <v>0</v>
      </c>
      <c r="AA329">
        <v>0</v>
      </c>
      <c r="AB329">
        <v>0</v>
      </c>
      <c r="AC329">
        <v>0</v>
      </c>
      <c r="AF329">
        <v>0</v>
      </c>
      <c r="AO329">
        <v>11202396</v>
      </c>
      <c r="AP329" t="s">
        <v>571</v>
      </c>
      <c r="AR329">
        <v>0</v>
      </c>
      <c r="AS329">
        <v>0</v>
      </c>
      <c r="AT329">
        <v>0</v>
      </c>
      <c r="AU329">
        <v>0</v>
      </c>
      <c r="AV329">
        <v>0</v>
      </c>
      <c r="AW329">
        <v>0</v>
      </c>
      <c r="BA329" t="s">
        <v>63</v>
      </c>
      <c r="BB329" t="s">
        <v>4584</v>
      </c>
      <c r="BC329">
        <v>0</v>
      </c>
      <c r="BE329" t="s">
        <v>571</v>
      </c>
      <c r="BH329" t="s">
        <v>1257</v>
      </c>
    </row>
    <row r="330" spans="1:60" x14ac:dyDescent="0.35">
      <c r="A330" t="s">
        <v>1256</v>
      </c>
      <c r="B330">
        <v>20000</v>
      </c>
      <c r="C330">
        <v>10000</v>
      </c>
      <c r="D330" s="2">
        <v>45751</v>
      </c>
      <c r="E330" t="s">
        <v>59</v>
      </c>
      <c r="F330" t="s">
        <v>1254</v>
      </c>
      <c r="G330" t="s">
        <v>570</v>
      </c>
      <c r="I330">
        <v>1</v>
      </c>
      <c r="J330" t="s">
        <v>183</v>
      </c>
      <c r="K330">
        <v>59</v>
      </c>
      <c r="L330" t="s">
        <v>6045</v>
      </c>
      <c r="M330" t="s">
        <v>73</v>
      </c>
      <c r="N330" t="s">
        <v>3811</v>
      </c>
      <c r="O330">
        <v>500</v>
      </c>
      <c r="R330" s="2">
        <v>45751</v>
      </c>
      <c r="T330">
        <v>10</v>
      </c>
      <c r="U330" s="3">
        <v>5000</v>
      </c>
      <c r="V330" t="s">
        <v>65</v>
      </c>
      <c r="W330">
        <v>112023960001</v>
      </c>
      <c r="X330">
        <v>0</v>
      </c>
      <c r="Y330" s="3">
        <v>5000</v>
      </c>
      <c r="Z330">
        <v>0</v>
      </c>
      <c r="AA330">
        <v>0</v>
      </c>
      <c r="AB330">
        <v>0</v>
      </c>
      <c r="AC330">
        <v>0</v>
      </c>
      <c r="AF330">
        <v>0</v>
      </c>
      <c r="AO330">
        <v>11202396</v>
      </c>
      <c r="AP330" t="s">
        <v>571</v>
      </c>
      <c r="AR330">
        <v>0</v>
      </c>
      <c r="AS330">
        <v>0</v>
      </c>
      <c r="AT330">
        <v>0</v>
      </c>
      <c r="AU330">
        <v>0</v>
      </c>
      <c r="AV330">
        <v>0</v>
      </c>
      <c r="AW330">
        <v>0</v>
      </c>
      <c r="BA330" t="s">
        <v>63</v>
      </c>
      <c r="BB330" t="s">
        <v>4584</v>
      </c>
      <c r="BC330">
        <v>0</v>
      </c>
      <c r="BE330" t="s">
        <v>571</v>
      </c>
      <c r="BH330" t="s">
        <v>1257</v>
      </c>
    </row>
    <row r="331" spans="1:60" x14ac:dyDescent="0.35">
      <c r="A331" t="s">
        <v>1256</v>
      </c>
      <c r="B331">
        <v>30000</v>
      </c>
      <c r="C331">
        <v>10000</v>
      </c>
      <c r="D331" s="2">
        <v>45751</v>
      </c>
      <c r="E331" t="s">
        <v>59</v>
      </c>
      <c r="F331" t="s">
        <v>1254</v>
      </c>
      <c r="G331" t="s">
        <v>570</v>
      </c>
      <c r="I331">
        <v>1</v>
      </c>
      <c r="J331" t="s">
        <v>183</v>
      </c>
      <c r="K331">
        <v>59</v>
      </c>
      <c r="L331" t="s">
        <v>6045</v>
      </c>
      <c r="M331" t="s">
        <v>73</v>
      </c>
      <c r="N331" t="s">
        <v>3811</v>
      </c>
      <c r="O331">
        <v>500</v>
      </c>
      <c r="R331" s="2">
        <v>45751</v>
      </c>
      <c r="T331">
        <v>10</v>
      </c>
      <c r="U331" s="3">
        <v>5000</v>
      </c>
      <c r="V331" t="s">
        <v>65</v>
      </c>
      <c r="W331">
        <v>112023960001</v>
      </c>
      <c r="X331">
        <v>0</v>
      </c>
      <c r="Y331" s="3">
        <v>5000</v>
      </c>
      <c r="Z331">
        <v>0</v>
      </c>
      <c r="AA331">
        <v>0</v>
      </c>
      <c r="AB331">
        <v>0</v>
      </c>
      <c r="AC331">
        <v>0</v>
      </c>
      <c r="AF331">
        <v>0</v>
      </c>
      <c r="AO331">
        <v>11202396</v>
      </c>
      <c r="AP331" t="s">
        <v>571</v>
      </c>
      <c r="AR331">
        <v>0</v>
      </c>
      <c r="AS331">
        <v>0</v>
      </c>
      <c r="AT331">
        <v>0</v>
      </c>
      <c r="AU331">
        <v>0</v>
      </c>
      <c r="AV331">
        <v>0</v>
      </c>
      <c r="AW331">
        <v>0</v>
      </c>
      <c r="BA331" t="s">
        <v>63</v>
      </c>
      <c r="BB331" t="s">
        <v>4584</v>
      </c>
      <c r="BC331">
        <v>0</v>
      </c>
      <c r="BE331" t="s">
        <v>571</v>
      </c>
      <c r="BH331" t="s">
        <v>1257</v>
      </c>
    </row>
    <row r="332" spans="1:60" x14ac:dyDescent="0.35">
      <c r="A332" t="s">
        <v>1258</v>
      </c>
      <c r="B332">
        <v>10000</v>
      </c>
      <c r="C332">
        <v>10000</v>
      </c>
      <c r="D332" s="2">
        <v>45751</v>
      </c>
      <c r="E332" t="s">
        <v>59</v>
      </c>
      <c r="F332" t="s">
        <v>1259</v>
      </c>
      <c r="G332" t="s">
        <v>570</v>
      </c>
      <c r="I332">
        <v>1</v>
      </c>
      <c r="J332" t="s">
        <v>183</v>
      </c>
      <c r="K332">
        <v>59</v>
      </c>
      <c r="L332" t="s">
        <v>6045</v>
      </c>
      <c r="M332" t="s">
        <v>73</v>
      </c>
      <c r="N332" t="s">
        <v>3811</v>
      </c>
      <c r="O332">
        <v>300</v>
      </c>
      <c r="R332" s="2">
        <v>45751</v>
      </c>
      <c r="T332">
        <v>10</v>
      </c>
      <c r="U332" s="3">
        <v>3000</v>
      </c>
      <c r="V332" t="s">
        <v>65</v>
      </c>
      <c r="W332">
        <v>112024500001</v>
      </c>
      <c r="X332">
        <v>0</v>
      </c>
      <c r="Y332" s="3">
        <v>3000</v>
      </c>
      <c r="Z332">
        <v>0</v>
      </c>
      <c r="AA332">
        <v>0</v>
      </c>
      <c r="AB332">
        <v>0</v>
      </c>
      <c r="AC332">
        <v>0</v>
      </c>
      <c r="AF332">
        <v>0</v>
      </c>
      <c r="AO332">
        <v>11202450</v>
      </c>
      <c r="AP332" t="s">
        <v>571</v>
      </c>
      <c r="AR332">
        <v>0</v>
      </c>
      <c r="AS332">
        <v>0</v>
      </c>
      <c r="AT332">
        <v>0</v>
      </c>
      <c r="AU332">
        <v>0</v>
      </c>
      <c r="AV332">
        <v>0</v>
      </c>
      <c r="AW332">
        <v>0</v>
      </c>
      <c r="BA332" t="s">
        <v>63</v>
      </c>
      <c r="BB332" t="s">
        <v>4585</v>
      </c>
      <c r="BC332">
        <v>0</v>
      </c>
      <c r="BE332" t="s">
        <v>571</v>
      </c>
      <c r="BH332" t="s">
        <v>1260</v>
      </c>
    </row>
    <row r="333" spans="1:60" x14ac:dyDescent="0.35">
      <c r="A333" t="s">
        <v>1258</v>
      </c>
      <c r="B333">
        <v>20000</v>
      </c>
      <c r="C333">
        <v>10000</v>
      </c>
      <c r="D333" s="2">
        <v>45751</v>
      </c>
      <c r="E333" t="s">
        <v>59</v>
      </c>
      <c r="F333" t="s">
        <v>1259</v>
      </c>
      <c r="G333" t="s">
        <v>570</v>
      </c>
      <c r="I333">
        <v>1</v>
      </c>
      <c r="J333" t="s">
        <v>183</v>
      </c>
      <c r="K333">
        <v>59</v>
      </c>
      <c r="L333" t="s">
        <v>6045</v>
      </c>
      <c r="M333" t="s">
        <v>73</v>
      </c>
      <c r="N333" t="s">
        <v>3811</v>
      </c>
      <c r="O333">
        <v>300</v>
      </c>
      <c r="R333" s="2">
        <v>45751</v>
      </c>
      <c r="T333">
        <v>10</v>
      </c>
      <c r="U333" s="3">
        <v>3000</v>
      </c>
      <c r="V333" t="s">
        <v>65</v>
      </c>
      <c r="W333">
        <v>112024500001</v>
      </c>
      <c r="X333">
        <v>0</v>
      </c>
      <c r="Y333" s="3">
        <v>3000</v>
      </c>
      <c r="Z333">
        <v>0</v>
      </c>
      <c r="AA333">
        <v>0</v>
      </c>
      <c r="AB333">
        <v>0</v>
      </c>
      <c r="AC333">
        <v>0</v>
      </c>
      <c r="AF333">
        <v>0</v>
      </c>
      <c r="AO333">
        <v>11202450</v>
      </c>
      <c r="AP333" t="s">
        <v>571</v>
      </c>
      <c r="AR333">
        <v>0</v>
      </c>
      <c r="AS333">
        <v>0</v>
      </c>
      <c r="AT333">
        <v>0</v>
      </c>
      <c r="AU333">
        <v>0</v>
      </c>
      <c r="AV333">
        <v>0</v>
      </c>
      <c r="AW333">
        <v>0</v>
      </c>
      <c r="BA333" t="s">
        <v>63</v>
      </c>
      <c r="BB333" t="s">
        <v>4585</v>
      </c>
      <c r="BC333">
        <v>0</v>
      </c>
      <c r="BE333" t="s">
        <v>571</v>
      </c>
      <c r="BH333" t="s">
        <v>1260</v>
      </c>
    </row>
    <row r="334" spans="1:60" x14ac:dyDescent="0.35">
      <c r="A334" t="s">
        <v>141</v>
      </c>
      <c r="B334">
        <v>10000</v>
      </c>
      <c r="C334">
        <v>20000</v>
      </c>
      <c r="D334" s="2">
        <v>45755</v>
      </c>
      <c r="E334" t="s">
        <v>59</v>
      </c>
      <c r="F334" t="s">
        <v>142</v>
      </c>
      <c r="G334" t="s">
        <v>143</v>
      </c>
      <c r="I334">
        <v>2</v>
      </c>
      <c r="J334" t="s">
        <v>183</v>
      </c>
      <c r="K334">
        <v>92</v>
      </c>
      <c r="L334" t="s">
        <v>6053</v>
      </c>
      <c r="M334" t="s">
        <v>281</v>
      </c>
      <c r="N334" t="s">
        <v>3851</v>
      </c>
      <c r="O334">
        <v>600</v>
      </c>
      <c r="R334" s="2">
        <v>45751</v>
      </c>
      <c r="T334">
        <v>1</v>
      </c>
      <c r="U334">
        <v>600</v>
      </c>
      <c r="V334" t="s">
        <v>65</v>
      </c>
      <c r="W334" t="s">
        <v>145</v>
      </c>
      <c r="X334">
        <v>0</v>
      </c>
      <c r="Y334">
        <v>500</v>
      </c>
      <c r="Z334">
        <v>100</v>
      </c>
      <c r="AA334">
        <v>0</v>
      </c>
      <c r="AB334">
        <v>0</v>
      </c>
      <c r="AC334">
        <v>0</v>
      </c>
      <c r="AF334">
        <v>0</v>
      </c>
      <c r="AO334" t="s">
        <v>146</v>
      </c>
      <c r="AP334" t="s">
        <v>147</v>
      </c>
      <c r="AR334">
        <v>0</v>
      </c>
      <c r="AS334">
        <v>0</v>
      </c>
      <c r="AT334">
        <v>0</v>
      </c>
      <c r="AU334">
        <v>0</v>
      </c>
      <c r="AV334">
        <v>0</v>
      </c>
      <c r="AW334">
        <v>0</v>
      </c>
      <c r="BA334" t="s">
        <v>63</v>
      </c>
      <c r="BB334" t="s">
        <v>4458</v>
      </c>
      <c r="BC334">
        <v>0</v>
      </c>
      <c r="BE334" t="s">
        <v>147</v>
      </c>
      <c r="BH334" t="s">
        <v>148</v>
      </c>
    </row>
    <row r="335" spans="1:60" x14ac:dyDescent="0.35">
      <c r="A335" t="s">
        <v>1261</v>
      </c>
      <c r="B335">
        <v>10000</v>
      </c>
      <c r="C335">
        <v>10000</v>
      </c>
      <c r="D335" s="2">
        <v>45751</v>
      </c>
      <c r="E335" t="s">
        <v>59</v>
      </c>
      <c r="F335" s="4">
        <v>0.48216435185185186</v>
      </c>
      <c r="G335" t="s">
        <v>1262</v>
      </c>
      <c r="I335">
        <v>1</v>
      </c>
      <c r="J335" t="s">
        <v>183</v>
      </c>
      <c r="K335">
        <v>22</v>
      </c>
      <c r="L335" t="s">
        <v>6063</v>
      </c>
      <c r="M335" t="s">
        <v>685</v>
      </c>
      <c r="N335" t="s">
        <v>3805</v>
      </c>
      <c r="O335">
        <v>200</v>
      </c>
      <c r="R335" s="2">
        <v>45751</v>
      </c>
      <c r="T335">
        <v>5</v>
      </c>
      <c r="U335" s="3">
        <v>1000</v>
      </c>
      <c r="V335" t="s">
        <v>65</v>
      </c>
      <c r="W335" t="s">
        <v>1263</v>
      </c>
      <c r="X335">
        <v>0</v>
      </c>
      <c r="Y335" s="3">
        <v>1000</v>
      </c>
      <c r="Z335">
        <v>0</v>
      </c>
      <c r="AA335">
        <v>0</v>
      </c>
      <c r="AB335">
        <v>0</v>
      </c>
      <c r="AC335">
        <v>0</v>
      </c>
      <c r="AF335">
        <v>0</v>
      </c>
      <c r="AO335" t="s">
        <v>1264</v>
      </c>
      <c r="AP335" t="s">
        <v>225</v>
      </c>
      <c r="AR335">
        <v>0</v>
      </c>
      <c r="AS335">
        <v>0</v>
      </c>
      <c r="AT335">
        <v>0</v>
      </c>
      <c r="AU335">
        <v>0</v>
      </c>
      <c r="AV335">
        <v>0</v>
      </c>
      <c r="AW335">
        <v>0</v>
      </c>
      <c r="BA335" t="s">
        <v>63</v>
      </c>
      <c r="BB335" t="s">
        <v>4586</v>
      </c>
      <c r="BC335">
        <v>0</v>
      </c>
      <c r="BE335" t="s">
        <v>225</v>
      </c>
      <c r="BH335" t="s">
        <v>995</v>
      </c>
    </row>
    <row r="336" spans="1:60" x14ac:dyDescent="0.35">
      <c r="A336" t="s">
        <v>149</v>
      </c>
      <c r="B336">
        <v>10000</v>
      </c>
      <c r="C336">
        <v>40000</v>
      </c>
      <c r="D336" s="2">
        <v>45754</v>
      </c>
      <c r="E336" t="s">
        <v>59</v>
      </c>
      <c r="F336" t="s">
        <v>150</v>
      </c>
      <c r="G336" t="s">
        <v>151</v>
      </c>
      <c r="I336">
        <v>2</v>
      </c>
      <c r="J336" t="s">
        <v>183</v>
      </c>
      <c r="K336" s="7" t="s">
        <v>1265</v>
      </c>
      <c r="L336" t="s">
        <v>6060</v>
      </c>
      <c r="M336" t="s">
        <v>805</v>
      </c>
      <c r="N336" t="s">
        <v>3865</v>
      </c>
      <c r="O336" s="3">
        <v>90125</v>
      </c>
      <c r="R336" s="2">
        <v>45751</v>
      </c>
      <c r="T336">
        <v>6</v>
      </c>
      <c r="U336" s="3">
        <v>540750</v>
      </c>
      <c r="V336" t="s">
        <v>65</v>
      </c>
      <c r="W336" t="s">
        <v>154</v>
      </c>
      <c r="X336">
        <v>0</v>
      </c>
      <c r="Y336" s="3">
        <v>562224</v>
      </c>
      <c r="Z336" s="3">
        <v>-21474</v>
      </c>
      <c r="AA336">
        <v>0</v>
      </c>
      <c r="AB336">
        <v>0</v>
      </c>
      <c r="AC336">
        <v>0</v>
      </c>
      <c r="AF336">
        <v>0</v>
      </c>
      <c r="AO336" t="s">
        <v>155</v>
      </c>
      <c r="AP336" t="s">
        <v>68</v>
      </c>
      <c r="AR336">
        <v>0</v>
      </c>
      <c r="AS336">
        <v>0</v>
      </c>
      <c r="AT336">
        <v>0</v>
      </c>
      <c r="AU336">
        <v>0</v>
      </c>
      <c r="AV336">
        <v>0</v>
      </c>
      <c r="AW336">
        <v>0</v>
      </c>
      <c r="BA336" t="s">
        <v>63</v>
      </c>
      <c r="BB336" t="s">
        <v>4459</v>
      </c>
      <c r="BC336">
        <v>0</v>
      </c>
      <c r="BE336" t="s">
        <v>68</v>
      </c>
      <c r="BH336" t="s">
        <v>156</v>
      </c>
    </row>
    <row r="337" spans="1:60" x14ac:dyDescent="0.35">
      <c r="A337" t="s">
        <v>1014</v>
      </c>
      <c r="B337">
        <v>10000</v>
      </c>
      <c r="C337">
        <v>30000</v>
      </c>
      <c r="D337" s="2">
        <v>45751</v>
      </c>
      <c r="E337" t="s">
        <v>59</v>
      </c>
      <c r="F337" t="s">
        <v>1015</v>
      </c>
      <c r="G337">
        <v>10620258024</v>
      </c>
      <c r="I337">
        <v>3</v>
      </c>
      <c r="J337" t="s">
        <v>183</v>
      </c>
      <c r="K337">
        <v>85</v>
      </c>
      <c r="L337" t="s">
        <v>6060</v>
      </c>
      <c r="M337" t="s">
        <v>940</v>
      </c>
      <c r="N337" t="s">
        <v>3864</v>
      </c>
      <c r="O337" s="3">
        <v>2728</v>
      </c>
      <c r="R337" s="2">
        <v>45751</v>
      </c>
      <c r="T337">
        <v>11</v>
      </c>
      <c r="U337" s="3">
        <v>30008</v>
      </c>
      <c r="V337" t="s">
        <v>65</v>
      </c>
      <c r="W337" t="s">
        <v>1016</v>
      </c>
      <c r="X337">
        <v>0</v>
      </c>
      <c r="Y337" s="3">
        <v>20000</v>
      </c>
      <c r="Z337" s="3">
        <v>10008</v>
      </c>
      <c r="AA337">
        <v>0</v>
      </c>
      <c r="AB337">
        <v>0</v>
      </c>
      <c r="AC337">
        <v>0</v>
      </c>
      <c r="AF337">
        <v>0</v>
      </c>
      <c r="AO337" t="s">
        <v>1017</v>
      </c>
      <c r="AP337" t="s">
        <v>108</v>
      </c>
      <c r="AR337">
        <v>0</v>
      </c>
      <c r="AS337">
        <v>0</v>
      </c>
      <c r="AT337">
        <v>0</v>
      </c>
      <c r="AU337">
        <v>0</v>
      </c>
      <c r="AV337">
        <v>0</v>
      </c>
      <c r="AW337">
        <v>0</v>
      </c>
      <c r="BA337" t="s">
        <v>63</v>
      </c>
      <c r="BB337" t="s">
        <v>4549</v>
      </c>
      <c r="BC337">
        <v>0</v>
      </c>
      <c r="BE337" t="s">
        <v>108</v>
      </c>
      <c r="BH337" t="s">
        <v>1018</v>
      </c>
    </row>
    <row r="338" spans="1:60" x14ac:dyDescent="0.35">
      <c r="A338" t="s">
        <v>1019</v>
      </c>
      <c r="B338">
        <v>10000</v>
      </c>
      <c r="C338">
        <v>20000</v>
      </c>
      <c r="D338" s="2">
        <v>45751</v>
      </c>
      <c r="E338" t="s">
        <v>59</v>
      </c>
      <c r="F338" t="s">
        <v>1020</v>
      </c>
      <c r="G338" t="s">
        <v>159</v>
      </c>
      <c r="I338">
        <v>2</v>
      </c>
      <c r="J338" t="s">
        <v>183</v>
      </c>
      <c r="K338">
        <v>71</v>
      </c>
      <c r="L338" t="s">
        <v>6057</v>
      </c>
      <c r="M338" t="s">
        <v>340</v>
      </c>
      <c r="N338" t="s">
        <v>3854</v>
      </c>
      <c r="O338" s="3">
        <v>2000</v>
      </c>
      <c r="R338" s="2">
        <v>45751</v>
      </c>
      <c r="T338">
        <v>6</v>
      </c>
      <c r="U338" s="3">
        <v>12000</v>
      </c>
      <c r="V338" t="s">
        <v>65</v>
      </c>
      <c r="W338">
        <v>86090870001</v>
      </c>
      <c r="X338">
        <v>0</v>
      </c>
      <c r="Y338" s="3">
        <v>10000</v>
      </c>
      <c r="Z338" s="3">
        <v>2000</v>
      </c>
      <c r="AA338">
        <v>0</v>
      </c>
      <c r="AB338">
        <v>0</v>
      </c>
      <c r="AC338">
        <v>0</v>
      </c>
      <c r="AF338">
        <v>0</v>
      </c>
      <c r="AO338">
        <v>8609087</v>
      </c>
      <c r="AP338" t="s">
        <v>162</v>
      </c>
      <c r="AR338">
        <v>0</v>
      </c>
      <c r="AS338">
        <v>0</v>
      </c>
      <c r="AT338">
        <v>0</v>
      </c>
      <c r="AU338">
        <v>0</v>
      </c>
      <c r="AV338">
        <v>0</v>
      </c>
      <c r="AW338">
        <v>0</v>
      </c>
      <c r="BA338" t="s">
        <v>63</v>
      </c>
      <c r="BB338" t="s">
        <v>4550</v>
      </c>
      <c r="BC338">
        <v>0</v>
      </c>
      <c r="BE338" t="s">
        <v>162</v>
      </c>
      <c r="BH338" t="s">
        <v>163</v>
      </c>
    </row>
    <row r="339" spans="1:60" x14ac:dyDescent="0.35">
      <c r="A339" t="s">
        <v>578</v>
      </c>
      <c r="B339">
        <v>10000</v>
      </c>
      <c r="C339">
        <v>20000</v>
      </c>
      <c r="D339" s="2">
        <v>45751</v>
      </c>
      <c r="E339" t="s">
        <v>59</v>
      </c>
      <c r="F339" s="4">
        <v>0.48287037037037039</v>
      </c>
      <c r="G339" t="s">
        <v>159</v>
      </c>
      <c r="I339">
        <v>2</v>
      </c>
      <c r="J339" t="s">
        <v>183</v>
      </c>
      <c r="K339">
        <v>71</v>
      </c>
      <c r="L339" t="s">
        <v>6057</v>
      </c>
      <c r="M339" t="s">
        <v>340</v>
      </c>
      <c r="N339" t="s">
        <v>3854</v>
      </c>
      <c r="O339" s="3">
        <v>3667</v>
      </c>
      <c r="R339" s="2">
        <v>45751</v>
      </c>
      <c r="T339">
        <v>6</v>
      </c>
      <c r="U339" s="3">
        <v>22002</v>
      </c>
      <c r="V339" t="s">
        <v>65</v>
      </c>
      <c r="W339">
        <v>86090880001</v>
      </c>
      <c r="X339">
        <v>0</v>
      </c>
      <c r="Y339" s="3">
        <v>18000</v>
      </c>
      <c r="Z339" s="3">
        <v>4002</v>
      </c>
      <c r="AA339">
        <v>0</v>
      </c>
      <c r="AB339">
        <v>0</v>
      </c>
      <c r="AC339">
        <v>0</v>
      </c>
      <c r="AF339">
        <v>0</v>
      </c>
      <c r="AO339">
        <v>8609088</v>
      </c>
      <c r="AP339" t="s">
        <v>162</v>
      </c>
      <c r="AR339">
        <v>0</v>
      </c>
      <c r="AS339">
        <v>0</v>
      </c>
      <c r="AT339">
        <v>0</v>
      </c>
      <c r="AU339">
        <v>0</v>
      </c>
      <c r="AV339">
        <v>0</v>
      </c>
      <c r="AW339">
        <v>0</v>
      </c>
      <c r="BA339" t="s">
        <v>63</v>
      </c>
      <c r="BB339" t="s">
        <v>4493</v>
      </c>
      <c r="BC339">
        <v>0</v>
      </c>
      <c r="BE339" t="s">
        <v>162</v>
      </c>
      <c r="BH339" t="s">
        <v>163</v>
      </c>
    </row>
    <row r="340" spans="1:60" x14ac:dyDescent="0.35">
      <c r="A340" t="s">
        <v>1266</v>
      </c>
      <c r="B340">
        <v>10000</v>
      </c>
      <c r="C340">
        <v>10000</v>
      </c>
      <c r="D340" s="2">
        <v>45755</v>
      </c>
      <c r="E340" t="s">
        <v>59</v>
      </c>
      <c r="F340" t="s">
        <v>1267</v>
      </c>
      <c r="G340">
        <v>1006323</v>
      </c>
      <c r="I340">
        <v>1</v>
      </c>
      <c r="J340" t="s">
        <v>183</v>
      </c>
      <c r="K340">
        <v>63</v>
      </c>
      <c r="L340" t="s">
        <v>6051</v>
      </c>
      <c r="M340" t="s">
        <v>136</v>
      </c>
      <c r="N340" t="s">
        <v>3850</v>
      </c>
      <c r="O340" s="3">
        <v>3200</v>
      </c>
      <c r="R340" s="2">
        <v>45751</v>
      </c>
      <c r="T340">
        <v>50</v>
      </c>
      <c r="U340" s="3">
        <v>160000</v>
      </c>
      <c r="V340" t="s">
        <v>65</v>
      </c>
      <c r="W340" t="s">
        <v>1269</v>
      </c>
      <c r="X340">
        <v>0</v>
      </c>
      <c r="Y340" s="3">
        <v>160000</v>
      </c>
      <c r="Z340">
        <v>0</v>
      </c>
      <c r="AA340">
        <v>0</v>
      </c>
      <c r="AB340">
        <v>0</v>
      </c>
      <c r="AC340">
        <v>0</v>
      </c>
      <c r="AF340">
        <v>0</v>
      </c>
      <c r="AO340" t="s">
        <v>1270</v>
      </c>
      <c r="AP340" t="s">
        <v>170</v>
      </c>
      <c r="AR340">
        <v>0</v>
      </c>
      <c r="AS340">
        <v>0</v>
      </c>
      <c r="AT340">
        <v>0</v>
      </c>
      <c r="AU340">
        <v>0</v>
      </c>
      <c r="AV340">
        <v>0</v>
      </c>
      <c r="AW340">
        <v>0</v>
      </c>
      <c r="BA340" t="s">
        <v>63</v>
      </c>
      <c r="BB340" t="s">
        <v>4587</v>
      </c>
      <c r="BC340">
        <v>0</v>
      </c>
      <c r="BE340" t="s">
        <v>170</v>
      </c>
      <c r="BH340" t="s">
        <v>1271</v>
      </c>
    </row>
    <row r="341" spans="1:60" x14ac:dyDescent="0.35">
      <c r="A341" t="s">
        <v>1272</v>
      </c>
      <c r="B341">
        <v>10000</v>
      </c>
      <c r="C341">
        <v>10000</v>
      </c>
      <c r="D341" s="2">
        <v>45754</v>
      </c>
      <c r="E341" t="s">
        <v>59</v>
      </c>
      <c r="F341" t="s">
        <v>1022</v>
      </c>
      <c r="G341" t="s">
        <v>167</v>
      </c>
      <c r="I341">
        <v>1</v>
      </c>
      <c r="J341" t="s">
        <v>183</v>
      </c>
      <c r="K341">
        <v>63</v>
      </c>
      <c r="L341" t="s">
        <v>6051</v>
      </c>
      <c r="M341" t="s">
        <v>136</v>
      </c>
      <c r="N341" t="s">
        <v>3850</v>
      </c>
      <c r="O341" s="3">
        <v>2667</v>
      </c>
      <c r="R341" s="2">
        <v>45751</v>
      </c>
      <c r="T341">
        <v>30</v>
      </c>
      <c r="U341" s="3">
        <v>80010</v>
      </c>
      <c r="V341" t="s">
        <v>65</v>
      </c>
      <c r="W341" t="s">
        <v>1274</v>
      </c>
      <c r="X341">
        <v>0</v>
      </c>
      <c r="Y341" s="3">
        <v>80000</v>
      </c>
      <c r="Z341">
        <v>10</v>
      </c>
      <c r="AA341">
        <v>0</v>
      </c>
      <c r="AB341">
        <v>0</v>
      </c>
      <c r="AC341">
        <v>0</v>
      </c>
      <c r="AF341">
        <v>0</v>
      </c>
      <c r="AO341" t="s">
        <v>1275</v>
      </c>
      <c r="AP341" t="s">
        <v>170</v>
      </c>
      <c r="AR341">
        <v>0</v>
      </c>
      <c r="AS341">
        <v>0</v>
      </c>
      <c r="AT341">
        <v>0</v>
      </c>
      <c r="AU341">
        <v>0</v>
      </c>
      <c r="AV341">
        <v>0</v>
      </c>
      <c r="AW341">
        <v>0</v>
      </c>
      <c r="BA341" t="s">
        <v>63</v>
      </c>
      <c r="BB341" t="s">
        <v>4588</v>
      </c>
      <c r="BC341">
        <v>0</v>
      </c>
      <c r="BE341" t="s">
        <v>170</v>
      </c>
      <c r="BH341" t="s">
        <v>1276</v>
      </c>
    </row>
    <row r="342" spans="1:60" x14ac:dyDescent="0.35">
      <c r="A342" t="s">
        <v>1277</v>
      </c>
      <c r="B342">
        <v>10000</v>
      </c>
      <c r="C342">
        <v>10000</v>
      </c>
      <c r="D342" s="2">
        <v>45751</v>
      </c>
      <c r="E342" t="s">
        <v>59</v>
      </c>
      <c r="F342" t="s">
        <v>1278</v>
      </c>
      <c r="G342" t="s">
        <v>1279</v>
      </c>
      <c r="I342">
        <v>1</v>
      </c>
      <c r="J342" t="s">
        <v>183</v>
      </c>
      <c r="K342">
        <v>78</v>
      </c>
      <c r="L342" t="s">
        <v>6047</v>
      </c>
      <c r="M342" t="s">
        <v>216</v>
      </c>
      <c r="N342" t="s">
        <v>3803</v>
      </c>
      <c r="O342">
        <v>667</v>
      </c>
      <c r="R342" s="2">
        <v>45751</v>
      </c>
      <c r="T342">
        <v>3</v>
      </c>
      <c r="U342" s="3">
        <v>2001</v>
      </c>
      <c r="V342" t="s">
        <v>65</v>
      </c>
      <c r="W342" t="s">
        <v>1280</v>
      </c>
      <c r="X342">
        <v>0</v>
      </c>
      <c r="Y342" s="3">
        <v>2000</v>
      </c>
      <c r="Z342">
        <v>1</v>
      </c>
      <c r="AA342">
        <v>0</v>
      </c>
      <c r="AB342">
        <v>0</v>
      </c>
      <c r="AC342">
        <v>0</v>
      </c>
      <c r="AF342">
        <v>0</v>
      </c>
      <c r="AO342" t="s">
        <v>1281</v>
      </c>
      <c r="AP342" t="s">
        <v>1048</v>
      </c>
      <c r="AR342">
        <v>0</v>
      </c>
      <c r="AS342">
        <v>0</v>
      </c>
      <c r="AT342">
        <v>0</v>
      </c>
      <c r="AU342">
        <v>0</v>
      </c>
      <c r="AV342">
        <v>0</v>
      </c>
      <c r="AW342">
        <v>0</v>
      </c>
      <c r="BA342" t="s">
        <v>63</v>
      </c>
      <c r="BB342" t="s">
        <v>4589</v>
      </c>
      <c r="BC342">
        <v>0</v>
      </c>
      <c r="BE342" t="s">
        <v>1048</v>
      </c>
      <c r="BH342" t="s">
        <v>1282</v>
      </c>
    </row>
    <row r="343" spans="1:60" x14ac:dyDescent="0.35">
      <c r="A343" t="s">
        <v>1043</v>
      </c>
      <c r="B343">
        <v>10000</v>
      </c>
      <c r="C343">
        <v>30000</v>
      </c>
      <c r="D343" s="2">
        <v>45751</v>
      </c>
      <c r="E343" t="s">
        <v>59</v>
      </c>
      <c r="F343" t="s">
        <v>1044</v>
      </c>
      <c r="G343" t="s">
        <v>1045</v>
      </c>
      <c r="I343">
        <v>2</v>
      </c>
      <c r="J343" t="s">
        <v>183</v>
      </c>
      <c r="K343">
        <v>82</v>
      </c>
      <c r="L343" t="s">
        <v>6055</v>
      </c>
      <c r="M343" t="s">
        <v>352</v>
      </c>
      <c r="N343" t="s">
        <v>3798</v>
      </c>
      <c r="O343">
        <v>875</v>
      </c>
      <c r="R343" s="2">
        <v>45751</v>
      </c>
      <c r="T343">
        <v>8</v>
      </c>
      <c r="U343" s="3">
        <v>7000</v>
      </c>
      <c r="V343" t="s">
        <v>65</v>
      </c>
      <c r="W343" t="s">
        <v>1046</v>
      </c>
      <c r="X343">
        <v>0</v>
      </c>
      <c r="Y343" s="3">
        <v>5000</v>
      </c>
      <c r="Z343" s="3">
        <v>2000</v>
      </c>
      <c r="AA343">
        <v>0</v>
      </c>
      <c r="AB343">
        <v>0</v>
      </c>
      <c r="AC343">
        <v>0</v>
      </c>
      <c r="AF343">
        <v>0</v>
      </c>
      <c r="AO343" t="s">
        <v>1047</v>
      </c>
      <c r="AP343" t="s">
        <v>1048</v>
      </c>
      <c r="AR343">
        <v>0</v>
      </c>
      <c r="AS343">
        <v>0</v>
      </c>
      <c r="AT343">
        <v>0</v>
      </c>
      <c r="AU343">
        <v>0</v>
      </c>
      <c r="AV343">
        <v>0</v>
      </c>
      <c r="AW343">
        <v>0</v>
      </c>
      <c r="BA343" t="s">
        <v>63</v>
      </c>
      <c r="BB343" t="s">
        <v>4556</v>
      </c>
      <c r="BC343">
        <v>0</v>
      </c>
      <c r="BE343" t="s">
        <v>1048</v>
      </c>
      <c r="BH343" t="s">
        <v>1049</v>
      </c>
    </row>
    <row r="344" spans="1:60" x14ac:dyDescent="0.35">
      <c r="A344" t="s">
        <v>1283</v>
      </c>
      <c r="B344">
        <v>10000</v>
      </c>
      <c r="C344">
        <v>10000</v>
      </c>
      <c r="D344" s="2">
        <v>45754</v>
      </c>
      <c r="E344" t="s">
        <v>59</v>
      </c>
      <c r="F344" t="s">
        <v>1284</v>
      </c>
      <c r="G344" t="s">
        <v>1285</v>
      </c>
      <c r="I344">
        <v>1</v>
      </c>
      <c r="J344" t="s">
        <v>183</v>
      </c>
      <c r="K344">
        <v>88</v>
      </c>
      <c r="L344" t="s">
        <v>6058</v>
      </c>
      <c r="M344" t="s">
        <v>144</v>
      </c>
      <c r="N344" t="s">
        <v>3855</v>
      </c>
      <c r="O344">
        <v>250</v>
      </c>
      <c r="R344" s="2">
        <v>45751</v>
      </c>
      <c r="T344">
        <v>2</v>
      </c>
      <c r="U344">
        <v>500</v>
      </c>
      <c r="V344" t="s">
        <v>65</v>
      </c>
      <c r="W344">
        <v>107110100001</v>
      </c>
      <c r="X344">
        <v>0</v>
      </c>
      <c r="Y344">
        <v>300</v>
      </c>
      <c r="Z344">
        <v>200</v>
      </c>
      <c r="AA344">
        <v>0</v>
      </c>
      <c r="AB344">
        <v>0</v>
      </c>
      <c r="AC344">
        <v>0</v>
      </c>
      <c r="AF344">
        <v>0</v>
      </c>
      <c r="AO344">
        <v>10711010</v>
      </c>
      <c r="AP344" t="s">
        <v>1286</v>
      </c>
      <c r="AR344">
        <v>0</v>
      </c>
      <c r="AS344">
        <v>0</v>
      </c>
      <c r="AT344">
        <v>0</v>
      </c>
      <c r="AU344">
        <v>0</v>
      </c>
      <c r="AV344">
        <v>0</v>
      </c>
      <c r="AW344">
        <v>0</v>
      </c>
      <c r="BA344" t="s">
        <v>63</v>
      </c>
      <c r="BB344" t="s">
        <v>4590</v>
      </c>
      <c r="BC344">
        <v>0</v>
      </c>
      <c r="BE344" t="s">
        <v>1286</v>
      </c>
      <c r="BH344" t="s">
        <v>1287</v>
      </c>
    </row>
    <row r="345" spans="1:60" x14ac:dyDescent="0.35">
      <c r="A345" t="s">
        <v>3393</v>
      </c>
      <c r="B345">
        <v>10000</v>
      </c>
      <c r="C345">
        <v>10000</v>
      </c>
      <c r="D345" s="2">
        <v>45770</v>
      </c>
      <c r="E345" t="s">
        <v>59</v>
      </c>
      <c r="F345" t="s">
        <v>3394</v>
      </c>
      <c r="G345">
        <v>10620258019</v>
      </c>
      <c r="I345">
        <v>1</v>
      </c>
      <c r="J345" t="s">
        <v>183</v>
      </c>
      <c r="K345" s="7" t="s">
        <v>944</v>
      </c>
      <c r="L345" t="s">
        <v>6076</v>
      </c>
      <c r="M345" t="s">
        <v>945</v>
      </c>
      <c r="N345" t="s">
        <v>3831</v>
      </c>
      <c r="O345">
        <v>880</v>
      </c>
      <c r="R345" s="2">
        <v>45751</v>
      </c>
      <c r="T345">
        <v>264</v>
      </c>
      <c r="U345" s="3">
        <v>232320</v>
      </c>
      <c r="V345" t="s">
        <v>65</v>
      </c>
      <c r="W345" t="s">
        <v>3395</v>
      </c>
      <c r="X345">
        <v>0</v>
      </c>
      <c r="Y345" s="3">
        <v>200000</v>
      </c>
      <c r="Z345" s="3">
        <v>32320</v>
      </c>
      <c r="AA345">
        <v>0</v>
      </c>
      <c r="AB345">
        <v>0</v>
      </c>
      <c r="AC345">
        <v>0</v>
      </c>
      <c r="AF345">
        <v>0</v>
      </c>
      <c r="AO345" t="s">
        <v>3396</v>
      </c>
      <c r="AP345" t="s">
        <v>108</v>
      </c>
      <c r="AR345">
        <v>0</v>
      </c>
      <c r="AS345">
        <v>0</v>
      </c>
      <c r="AT345">
        <v>0</v>
      </c>
      <c r="AU345">
        <v>0</v>
      </c>
      <c r="AV345">
        <v>0</v>
      </c>
      <c r="AW345">
        <v>0</v>
      </c>
      <c r="BA345" t="s">
        <v>63</v>
      </c>
      <c r="BB345" t="s">
        <v>4591</v>
      </c>
      <c r="BC345">
        <v>0</v>
      </c>
      <c r="BE345" t="s">
        <v>108</v>
      </c>
      <c r="BH345" t="s">
        <v>3397</v>
      </c>
    </row>
    <row r="346" spans="1:60" x14ac:dyDescent="0.35">
      <c r="A346" t="s">
        <v>1288</v>
      </c>
      <c r="B346">
        <v>10000</v>
      </c>
      <c r="C346">
        <v>10000</v>
      </c>
      <c r="D346" s="2">
        <v>45755</v>
      </c>
      <c r="E346" t="s">
        <v>59</v>
      </c>
      <c r="F346" t="s">
        <v>1289</v>
      </c>
      <c r="G346" t="s">
        <v>1290</v>
      </c>
      <c r="I346">
        <v>1</v>
      </c>
      <c r="J346" t="s">
        <v>183</v>
      </c>
      <c r="K346" s="7" t="s">
        <v>944</v>
      </c>
      <c r="L346" t="s">
        <v>6076</v>
      </c>
      <c r="M346" t="s">
        <v>945</v>
      </c>
      <c r="N346" t="s">
        <v>3831</v>
      </c>
      <c r="O346" s="3">
        <v>1700</v>
      </c>
      <c r="R346" s="2">
        <v>45751</v>
      </c>
      <c r="T346">
        <v>15</v>
      </c>
      <c r="U346" s="3">
        <v>25500</v>
      </c>
      <c r="V346" t="s">
        <v>65</v>
      </c>
      <c r="W346" t="s">
        <v>1291</v>
      </c>
      <c r="X346">
        <v>0</v>
      </c>
      <c r="Y346" s="3">
        <v>20000</v>
      </c>
      <c r="Z346" s="3">
        <v>5500</v>
      </c>
      <c r="AA346">
        <v>0</v>
      </c>
      <c r="AB346">
        <v>0</v>
      </c>
      <c r="AC346">
        <v>0</v>
      </c>
      <c r="AF346">
        <v>0</v>
      </c>
      <c r="AO346" t="s">
        <v>1292</v>
      </c>
      <c r="AP346" t="s">
        <v>108</v>
      </c>
      <c r="AR346">
        <v>0</v>
      </c>
      <c r="AS346">
        <v>0</v>
      </c>
      <c r="AT346">
        <v>0</v>
      </c>
      <c r="AU346">
        <v>0</v>
      </c>
      <c r="AV346">
        <v>0</v>
      </c>
      <c r="AW346">
        <v>0</v>
      </c>
      <c r="BA346" t="s">
        <v>63</v>
      </c>
      <c r="BB346" t="s">
        <v>4592</v>
      </c>
      <c r="BC346">
        <v>0</v>
      </c>
      <c r="BE346" t="s">
        <v>108</v>
      </c>
      <c r="BH346" t="s">
        <v>1293</v>
      </c>
    </row>
    <row r="347" spans="1:60" x14ac:dyDescent="0.35">
      <c r="A347" t="s">
        <v>1294</v>
      </c>
      <c r="B347">
        <v>10000</v>
      </c>
      <c r="C347">
        <v>10000</v>
      </c>
      <c r="D347" s="2">
        <v>45755</v>
      </c>
      <c r="E347" t="s">
        <v>59</v>
      </c>
      <c r="F347" t="s">
        <v>1295</v>
      </c>
      <c r="G347">
        <v>10620258020</v>
      </c>
      <c r="I347">
        <v>1</v>
      </c>
      <c r="J347" t="s">
        <v>183</v>
      </c>
      <c r="K347" s="7" t="s">
        <v>944</v>
      </c>
      <c r="L347" t="s">
        <v>6076</v>
      </c>
      <c r="M347" t="s">
        <v>945</v>
      </c>
      <c r="N347" t="s">
        <v>3831</v>
      </c>
      <c r="O347">
        <v>500</v>
      </c>
      <c r="R347" s="2">
        <v>45751</v>
      </c>
      <c r="T347">
        <v>660</v>
      </c>
      <c r="U347" s="3">
        <v>330000</v>
      </c>
      <c r="V347" t="s">
        <v>65</v>
      </c>
      <c r="W347" t="s">
        <v>1296</v>
      </c>
      <c r="X347">
        <v>0</v>
      </c>
      <c r="Y347" s="3">
        <v>280000</v>
      </c>
      <c r="Z347" s="3">
        <v>50000</v>
      </c>
      <c r="AA347">
        <v>0</v>
      </c>
      <c r="AB347">
        <v>0</v>
      </c>
      <c r="AC347">
        <v>0</v>
      </c>
      <c r="AF347">
        <v>0</v>
      </c>
      <c r="AO347" t="s">
        <v>1297</v>
      </c>
      <c r="AP347" t="s">
        <v>108</v>
      </c>
      <c r="AR347">
        <v>0</v>
      </c>
      <c r="AS347">
        <v>0</v>
      </c>
      <c r="AT347">
        <v>0</v>
      </c>
      <c r="AU347">
        <v>0</v>
      </c>
      <c r="AV347">
        <v>0</v>
      </c>
      <c r="AW347">
        <v>0</v>
      </c>
      <c r="BA347" t="s">
        <v>63</v>
      </c>
      <c r="BB347" t="s">
        <v>4593</v>
      </c>
      <c r="BC347">
        <v>0</v>
      </c>
      <c r="BE347" t="s">
        <v>108</v>
      </c>
      <c r="BH347" t="s">
        <v>1298</v>
      </c>
    </row>
    <row r="348" spans="1:60" x14ac:dyDescent="0.35">
      <c r="A348" t="s">
        <v>1299</v>
      </c>
      <c r="B348">
        <v>10000</v>
      </c>
      <c r="C348">
        <v>10000</v>
      </c>
      <c r="D348" s="2">
        <v>45755</v>
      </c>
      <c r="E348" t="s">
        <v>59</v>
      </c>
      <c r="F348" t="s">
        <v>1300</v>
      </c>
      <c r="G348" t="s">
        <v>1301</v>
      </c>
      <c r="I348">
        <v>1</v>
      </c>
      <c r="J348" t="s">
        <v>183</v>
      </c>
      <c r="K348">
        <v>88</v>
      </c>
      <c r="L348" t="s">
        <v>6058</v>
      </c>
      <c r="M348" t="s">
        <v>144</v>
      </c>
      <c r="N348" t="s">
        <v>3855</v>
      </c>
      <c r="O348" s="3">
        <v>2800</v>
      </c>
      <c r="R348" s="2">
        <v>45751</v>
      </c>
      <c r="T348">
        <v>2</v>
      </c>
      <c r="U348" s="3">
        <v>5600</v>
      </c>
      <c r="V348" t="s">
        <v>65</v>
      </c>
      <c r="W348" t="s">
        <v>1302</v>
      </c>
      <c r="X348">
        <v>0</v>
      </c>
      <c r="Y348" s="3">
        <v>5000</v>
      </c>
      <c r="Z348">
        <v>600</v>
      </c>
      <c r="AA348">
        <v>0</v>
      </c>
      <c r="AB348">
        <v>0</v>
      </c>
      <c r="AC348">
        <v>0</v>
      </c>
      <c r="AF348">
        <v>0</v>
      </c>
      <c r="AO348" t="s">
        <v>1303</v>
      </c>
      <c r="AP348" t="s">
        <v>1304</v>
      </c>
      <c r="AR348">
        <v>0</v>
      </c>
      <c r="AS348">
        <v>0</v>
      </c>
      <c r="AT348">
        <v>0</v>
      </c>
      <c r="AU348">
        <v>0</v>
      </c>
      <c r="AV348">
        <v>0</v>
      </c>
      <c r="AW348">
        <v>0</v>
      </c>
      <c r="BA348" t="s">
        <v>63</v>
      </c>
      <c r="BB348" t="s">
        <v>4594</v>
      </c>
      <c r="BC348">
        <v>0</v>
      </c>
      <c r="BE348" t="s">
        <v>1304</v>
      </c>
      <c r="BH348" t="s">
        <v>1305</v>
      </c>
    </row>
    <row r="349" spans="1:60" x14ac:dyDescent="0.35">
      <c r="A349" t="s">
        <v>1306</v>
      </c>
      <c r="B349">
        <v>10000</v>
      </c>
      <c r="C349">
        <v>10000</v>
      </c>
      <c r="D349" s="2">
        <v>45754</v>
      </c>
      <c r="E349" t="s">
        <v>59</v>
      </c>
      <c r="F349" t="s">
        <v>270</v>
      </c>
      <c r="G349" t="s">
        <v>167</v>
      </c>
      <c r="I349">
        <v>1</v>
      </c>
      <c r="J349" t="s">
        <v>183</v>
      </c>
      <c r="K349">
        <v>63</v>
      </c>
      <c r="L349" t="s">
        <v>6051</v>
      </c>
      <c r="M349" t="s">
        <v>136</v>
      </c>
      <c r="N349" t="s">
        <v>3850</v>
      </c>
      <c r="O349" s="3">
        <v>6000</v>
      </c>
      <c r="R349" s="2">
        <v>45751</v>
      </c>
      <c r="T349">
        <v>60</v>
      </c>
      <c r="U349" s="3">
        <v>360000</v>
      </c>
      <c r="V349" t="s">
        <v>65</v>
      </c>
      <c r="W349" t="s">
        <v>1023</v>
      </c>
      <c r="X349">
        <v>0</v>
      </c>
      <c r="Y349" s="3">
        <v>360000</v>
      </c>
      <c r="Z349">
        <v>0</v>
      </c>
      <c r="AA349">
        <v>0</v>
      </c>
      <c r="AB349">
        <v>0</v>
      </c>
      <c r="AC349">
        <v>0</v>
      </c>
      <c r="AF349">
        <v>0</v>
      </c>
      <c r="AO349" t="s">
        <v>1024</v>
      </c>
      <c r="AP349" t="s">
        <v>170</v>
      </c>
      <c r="AR349">
        <v>0</v>
      </c>
      <c r="AS349">
        <v>0</v>
      </c>
      <c r="AT349">
        <v>0</v>
      </c>
      <c r="AU349">
        <v>0</v>
      </c>
      <c r="AV349">
        <v>0</v>
      </c>
      <c r="AW349">
        <v>0</v>
      </c>
      <c r="BA349" t="s">
        <v>63</v>
      </c>
      <c r="BB349" t="s">
        <v>4595</v>
      </c>
      <c r="BC349">
        <v>0</v>
      </c>
      <c r="BE349" t="s">
        <v>170</v>
      </c>
      <c r="BH349" t="s">
        <v>1307</v>
      </c>
    </row>
    <row r="350" spans="1:60" x14ac:dyDescent="0.35">
      <c r="A350" t="s">
        <v>1308</v>
      </c>
      <c r="B350">
        <v>10000</v>
      </c>
      <c r="C350">
        <v>10000</v>
      </c>
      <c r="D350" s="2">
        <v>45754</v>
      </c>
      <c r="E350" t="s">
        <v>59</v>
      </c>
      <c r="F350" t="s">
        <v>270</v>
      </c>
      <c r="G350">
        <v>8613409</v>
      </c>
      <c r="I350">
        <v>1</v>
      </c>
      <c r="J350" t="s">
        <v>183</v>
      </c>
      <c r="K350">
        <v>63</v>
      </c>
      <c r="L350" t="s">
        <v>6051</v>
      </c>
      <c r="M350" t="s">
        <v>136</v>
      </c>
      <c r="N350" t="s">
        <v>3850</v>
      </c>
      <c r="O350" s="3">
        <v>1334</v>
      </c>
      <c r="R350" s="2">
        <v>45751</v>
      </c>
      <c r="T350">
        <v>60</v>
      </c>
      <c r="U350" s="3">
        <v>80040</v>
      </c>
      <c r="V350" t="s">
        <v>65</v>
      </c>
      <c r="W350" t="s">
        <v>1029</v>
      </c>
      <c r="X350">
        <v>0</v>
      </c>
      <c r="Y350" s="3">
        <v>80000</v>
      </c>
      <c r="Z350">
        <v>40</v>
      </c>
      <c r="AA350">
        <v>0</v>
      </c>
      <c r="AB350">
        <v>0</v>
      </c>
      <c r="AC350">
        <v>0</v>
      </c>
      <c r="AF350">
        <v>0</v>
      </c>
      <c r="AO350" t="s">
        <v>1030</v>
      </c>
      <c r="AP350" t="s">
        <v>170</v>
      </c>
      <c r="AR350">
        <v>0</v>
      </c>
      <c r="AS350">
        <v>0</v>
      </c>
      <c r="AT350">
        <v>0</v>
      </c>
      <c r="AU350">
        <v>0</v>
      </c>
      <c r="AV350">
        <v>0</v>
      </c>
      <c r="AW350">
        <v>0</v>
      </c>
      <c r="BA350" t="s">
        <v>63</v>
      </c>
      <c r="BB350" t="s">
        <v>4596</v>
      </c>
      <c r="BC350">
        <v>0</v>
      </c>
      <c r="BE350" t="s">
        <v>170</v>
      </c>
      <c r="BH350" t="s">
        <v>1309</v>
      </c>
    </row>
    <row r="351" spans="1:60" x14ac:dyDescent="0.35">
      <c r="A351" t="s">
        <v>1310</v>
      </c>
      <c r="B351">
        <v>10000</v>
      </c>
      <c r="C351">
        <v>10000</v>
      </c>
      <c r="D351" s="2">
        <v>45755</v>
      </c>
      <c r="E351" t="s">
        <v>59</v>
      </c>
      <c r="F351" t="s">
        <v>1267</v>
      </c>
      <c r="G351">
        <v>1006323</v>
      </c>
      <c r="I351">
        <v>1</v>
      </c>
      <c r="J351" t="s">
        <v>183</v>
      </c>
      <c r="K351">
        <v>63</v>
      </c>
      <c r="L351" t="s">
        <v>6051</v>
      </c>
      <c r="M351" t="s">
        <v>136</v>
      </c>
      <c r="N351" t="s">
        <v>3850</v>
      </c>
      <c r="O351" s="3">
        <v>1600</v>
      </c>
      <c r="R351" s="2">
        <v>45751</v>
      </c>
      <c r="T351">
        <v>50</v>
      </c>
      <c r="U351" s="3">
        <v>80000</v>
      </c>
      <c r="V351" t="s">
        <v>65</v>
      </c>
      <c r="W351" t="s">
        <v>1269</v>
      </c>
      <c r="X351">
        <v>0</v>
      </c>
      <c r="Y351" s="3">
        <v>80000</v>
      </c>
      <c r="Z351">
        <v>0</v>
      </c>
      <c r="AA351">
        <v>0</v>
      </c>
      <c r="AB351">
        <v>0</v>
      </c>
      <c r="AC351">
        <v>0</v>
      </c>
      <c r="AF351">
        <v>0</v>
      </c>
      <c r="AO351" t="s">
        <v>1270</v>
      </c>
      <c r="AP351" t="s">
        <v>275</v>
      </c>
      <c r="AR351">
        <v>0</v>
      </c>
      <c r="AS351">
        <v>0</v>
      </c>
      <c r="AT351">
        <v>0</v>
      </c>
      <c r="AU351">
        <v>0</v>
      </c>
      <c r="AV351">
        <v>0</v>
      </c>
      <c r="AW351">
        <v>0</v>
      </c>
      <c r="BA351" t="s">
        <v>63</v>
      </c>
      <c r="BB351" t="s">
        <v>4597</v>
      </c>
      <c r="BC351">
        <v>0</v>
      </c>
      <c r="BE351" t="s">
        <v>275</v>
      </c>
      <c r="BH351" t="s">
        <v>1311</v>
      </c>
    </row>
    <row r="352" spans="1:60" x14ac:dyDescent="0.35">
      <c r="A352" t="s">
        <v>1312</v>
      </c>
      <c r="B352">
        <v>10000</v>
      </c>
      <c r="C352">
        <v>10000</v>
      </c>
      <c r="D352" s="2">
        <v>45756</v>
      </c>
      <c r="E352" t="s">
        <v>59</v>
      </c>
      <c r="F352" s="4">
        <v>0.44246527777777778</v>
      </c>
      <c r="G352">
        <v>17190809009</v>
      </c>
      <c r="I352">
        <v>1</v>
      </c>
      <c r="J352" t="s">
        <v>183</v>
      </c>
      <c r="K352">
        <v>68</v>
      </c>
      <c r="L352" t="s">
        <v>6051</v>
      </c>
      <c r="M352" t="s">
        <v>1314</v>
      </c>
      <c r="N352" t="s">
        <v>3847</v>
      </c>
      <c r="O352" s="3">
        <v>15000</v>
      </c>
      <c r="R352" s="2">
        <v>45751</v>
      </c>
      <c r="T352">
        <v>2</v>
      </c>
      <c r="U352" s="3">
        <v>30000</v>
      </c>
      <c r="V352" t="s">
        <v>65</v>
      </c>
      <c r="W352" t="s">
        <v>1315</v>
      </c>
      <c r="X352">
        <v>0</v>
      </c>
      <c r="Y352" s="3">
        <v>30000</v>
      </c>
      <c r="Z352">
        <v>0</v>
      </c>
      <c r="AA352">
        <v>0</v>
      </c>
      <c r="AB352">
        <v>0</v>
      </c>
      <c r="AC352">
        <v>0</v>
      </c>
      <c r="AF352">
        <v>0</v>
      </c>
      <c r="AO352" t="s">
        <v>1316</v>
      </c>
      <c r="AP352" t="s">
        <v>275</v>
      </c>
      <c r="AR352">
        <v>0</v>
      </c>
      <c r="AS352">
        <v>0</v>
      </c>
      <c r="AT352">
        <v>0</v>
      </c>
      <c r="AU352">
        <v>0</v>
      </c>
      <c r="AV352">
        <v>0</v>
      </c>
      <c r="AW352">
        <v>0</v>
      </c>
      <c r="BA352" t="s">
        <v>63</v>
      </c>
      <c r="BB352" t="s">
        <v>4598</v>
      </c>
      <c r="BC352">
        <v>0</v>
      </c>
      <c r="BE352" t="s">
        <v>275</v>
      </c>
      <c r="BH352" t="s">
        <v>1317</v>
      </c>
    </row>
    <row r="353" spans="1:60" x14ac:dyDescent="0.35">
      <c r="A353" t="s">
        <v>1318</v>
      </c>
      <c r="B353">
        <v>10000</v>
      </c>
      <c r="C353">
        <v>10000</v>
      </c>
      <c r="D353" s="2">
        <v>45755</v>
      </c>
      <c r="E353" t="s">
        <v>59</v>
      </c>
      <c r="F353" t="s">
        <v>1319</v>
      </c>
      <c r="G353" t="s">
        <v>1320</v>
      </c>
      <c r="I353">
        <v>1</v>
      </c>
      <c r="J353" t="s">
        <v>183</v>
      </c>
      <c r="K353">
        <v>88</v>
      </c>
      <c r="L353" t="s">
        <v>6058</v>
      </c>
      <c r="M353" t="s">
        <v>144</v>
      </c>
      <c r="N353" t="s">
        <v>3855</v>
      </c>
      <c r="O353">
        <v>800</v>
      </c>
      <c r="R353" s="2">
        <v>45751</v>
      </c>
      <c r="T353">
        <v>1</v>
      </c>
      <c r="U353">
        <v>800</v>
      </c>
      <c r="V353" t="s">
        <v>65</v>
      </c>
      <c r="W353">
        <v>107156130001</v>
      </c>
      <c r="X353">
        <v>0</v>
      </c>
      <c r="Y353">
        <v>500</v>
      </c>
      <c r="Z353">
        <v>300</v>
      </c>
      <c r="AA353">
        <v>0</v>
      </c>
      <c r="AB353">
        <v>0</v>
      </c>
      <c r="AC353">
        <v>0</v>
      </c>
      <c r="AF353">
        <v>0</v>
      </c>
      <c r="AO353">
        <v>10715613</v>
      </c>
      <c r="AP353" t="s">
        <v>282</v>
      </c>
      <c r="AR353">
        <v>0</v>
      </c>
      <c r="AS353">
        <v>0</v>
      </c>
      <c r="AT353">
        <v>0</v>
      </c>
      <c r="AU353">
        <v>0</v>
      </c>
      <c r="AV353">
        <v>0</v>
      </c>
      <c r="AW353">
        <v>0</v>
      </c>
      <c r="BA353" t="s">
        <v>63</v>
      </c>
      <c r="BB353" t="s">
        <v>4599</v>
      </c>
      <c r="BC353">
        <v>0</v>
      </c>
      <c r="BE353" t="s">
        <v>282</v>
      </c>
      <c r="BH353" t="s">
        <v>1322</v>
      </c>
    </row>
    <row r="354" spans="1:60" x14ac:dyDescent="0.35">
      <c r="A354" t="s">
        <v>4560</v>
      </c>
      <c r="B354">
        <v>10000</v>
      </c>
      <c r="C354">
        <v>20000</v>
      </c>
      <c r="D354" s="2">
        <v>45771</v>
      </c>
      <c r="E354" t="s">
        <v>59</v>
      </c>
      <c r="F354" t="s">
        <v>4600</v>
      </c>
      <c r="G354">
        <v>10620258020</v>
      </c>
      <c r="H354" t="s">
        <v>493</v>
      </c>
      <c r="I354">
        <v>2</v>
      </c>
      <c r="J354" t="s">
        <v>63</v>
      </c>
      <c r="K354">
        <v>77</v>
      </c>
      <c r="L354" t="s">
        <v>6043</v>
      </c>
      <c r="M354" t="s">
        <v>192</v>
      </c>
      <c r="N354" t="s">
        <v>3848</v>
      </c>
      <c r="O354" s="3">
        <v>2598</v>
      </c>
      <c r="R354" s="2">
        <v>45752</v>
      </c>
      <c r="T354">
        <v>77</v>
      </c>
      <c r="U354" s="3">
        <v>200046</v>
      </c>
      <c r="V354" t="s">
        <v>65</v>
      </c>
      <c r="W354" t="s">
        <v>4562</v>
      </c>
      <c r="X354">
        <v>0</v>
      </c>
      <c r="Y354">
        <v>0</v>
      </c>
      <c r="Z354">
        <v>0</v>
      </c>
      <c r="AA354">
        <v>0</v>
      </c>
      <c r="AB354">
        <v>0</v>
      </c>
      <c r="AC354">
        <v>0</v>
      </c>
      <c r="AF354">
        <v>0</v>
      </c>
      <c r="AJ354" t="s">
        <v>63</v>
      </c>
      <c r="AK354">
        <v>0</v>
      </c>
      <c r="AL354" t="s">
        <v>63</v>
      </c>
      <c r="AO354" t="s">
        <v>4563</v>
      </c>
      <c r="AP354" t="s">
        <v>108</v>
      </c>
      <c r="AR354">
        <v>0</v>
      </c>
      <c r="AS354">
        <v>0</v>
      </c>
      <c r="AT354">
        <v>0</v>
      </c>
      <c r="AU354">
        <v>0</v>
      </c>
      <c r="AV354">
        <v>0</v>
      </c>
      <c r="AW354">
        <v>0</v>
      </c>
      <c r="BA354" t="s">
        <v>63</v>
      </c>
      <c r="BE354" t="s">
        <v>108</v>
      </c>
      <c r="BH354" t="s">
        <v>4564</v>
      </c>
    </row>
    <row r="355" spans="1:60" x14ac:dyDescent="0.35">
      <c r="A355" t="s">
        <v>1368</v>
      </c>
      <c r="B355">
        <v>10000</v>
      </c>
      <c r="C355">
        <v>10000</v>
      </c>
      <c r="D355" s="2">
        <v>45754</v>
      </c>
      <c r="E355" t="s">
        <v>116</v>
      </c>
      <c r="F355" t="s">
        <v>1369</v>
      </c>
      <c r="G355" t="s">
        <v>842</v>
      </c>
      <c r="I355">
        <v>1</v>
      </c>
      <c r="J355" t="s">
        <v>183</v>
      </c>
      <c r="K355">
        <v>73</v>
      </c>
      <c r="L355" t="s">
        <v>6042</v>
      </c>
      <c r="M355" t="s">
        <v>184</v>
      </c>
      <c r="N355" t="s">
        <v>3845</v>
      </c>
      <c r="O355" s="3">
        <v>30000</v>
      </c>
      <c r="R355" s="2">
        <v>45752</v>
      </c>
      <c r="T355">
        <v>12</v>
      </c>
      <c r="U355" s="3">
        <v>360000</v>
      </c>
      <c r="V355" t="s">
        <v>65</v>
      </c>
      <c r="W355">
        <v>80256220001</v>
      </c>
      <c r="X355">
        <v>0</v>
      </c>
      <c r="Y355" s="3">
        <v>360000</v>
      </c>
      <c r="Z355">
        <v>0</v>
      </c>
      <c r="AA355">
        <v>0</v>
      </c>
      <c r="AB355">
        <v>0</v>
      </c>
      <c r="AC355">
        <v>0</v>
      </c>
      <c r="AF355">
        <v>0</v>
      </c>
      <c r="AO355">
        <v>8025622</v>
      </c>
      <c r="AP355" t="s">
        <v>162</v>
      </c>
      <c r="AR355">
        <v>0</v>
      </c>
      <c r="AS355">
        <v>0</v>
      </c>
      <c r="AT355">
        <v>0</v>
      </c>
      <c r="AU355">
        <v>0</v>
      </c>
      <c r="AV355">
        <v>0</v>
      </c>
      <c r="AW355">
        <v>0</v>
      </c>
      <c r="BA355" t="s">
        <v>63</v>
      </c>
      <c r="BB355" t="s">
        <v>4601</v>
      </c>
      <c r="BC355">
        <v>0</v>
      </c>
      <c r="BE355" t="s">
        <v>162</v>
      </c>
      <c r="BH355" t="s">
        <v>1371</v>
      </c>
    </row>
    <row r="356" spans="1:60" x14ac:dyDescent="0.35">
      <c r="A356" t="s">
        <v>1368</v>
      </c>
      <c r="B356">
        <v>10000</v>
      </c>
      <c r="C356">
        <v>20000</v>
      </c>
      <c r="D356" s="2">
        <v>45754</v>
      </c>
      <c r="E356" t="s">
        <v>116</v>
      </c>
      <c r="F356" t="s">
        <v>1369</v>
      </c>
      <c r="G356" t="s">
        <v>842</v>
      </c>
      <c r="I356">
        <v>1</v>
      </c>
      <c r="J356" t="s">
        <v>183</v>
      </c>
      <c r="K356" s="7" t="s">
        <v>152</v>
      </c>
      <c r="L356" t="s">
        <v>6070</v>
      </c>
      <c r="M356" t="s">
        <v>153</v>
      </c>
      <c r="N356" t="s">
        <v>3830</v>
      </c>
      <c r="O356" s="3">
        <v>6000</v>
      </c>
      <c r="R356" s="2">
        <v>45752</v>
      </c>
      <c r="T356">
        <v>12</v>
      </c>
      <c r="U356" s="3">
        <v>72000</v>
      </c>
      <c r="V356" t="s">
        <v>65</v>
      </c>
      <c r="W356">
        <v>80256220001</v>
      </c>
      <c r="X356">
        <v>0</v>
      </c>
      <c r="Y356" s="3">
        <v>72000</v>
      </c>
      <c r="Z356">
        <v>0</v>
      </c>
      <c r="AA356">
        <v>0</v>
      </c>
      <c r="AB356">
        <v>0</v>
      </c>
      <c r="AC356">
        <v>0</v>
      </c>
      <c r="AF356">
        <v>0</v>
      </c>
      <c r="AO356">
        <v>8025622</v>
      </c>
      <c r="AP356" t="s">
        <v>162</v>
      </c>
      <c r="AR356">
        <v>0</v>
      </c>
      <c r="AS356">
        <v>0</v>
      </c>
      <c r="AT356">
        <v>0</v>
      </c>
      <c r="AU356">
        <v>0</v>
      </c>
      <c r="AV356">
        <v>0</v>
      </c>
      <c r="AW356">
        <v>0</v>
      </c>
      <c r="BA356" t="s">
        <v>63</v>
      </c>
      <c r="BB356" t="s">
        <v>4601</v>
      </c>
      <c r="BC356">
        <v>0</v>
      </c>
      <c r="BE356" t="s">
        <v>162</v>
      </c>
      <c r="BH356" t="s">
        <v>1371</v>
      </c>
    </row>
    <row r="357" spans="1:60" x14ac:dyDescent="0.35">
      <c r="A357" t="s">
        <v>1372</v>
      </c>
      <c r="B357">
        <v>10000</v>
      </c>
      <c r="C357">
        <v>30000</v>
      </c>
      <c r="D357" s="2">
        <v>45754</v>
      </c>
      <c r="E357" t="s">
        <v>59</v>
      </c>
      <c r="F357" t="s">
        <v>1373</v>
      </c>
      <c r="G357" t="s">
        <v>1374</v>
      </c>
      <c r="I357">
        <v>1</v>
      </c>
      <c r="J357" t="s">
        <v>183</v>
      </c>
      <c r="K357">
        <v>86</v>
      </c>
      <c r="L357" t="s">
        <v>6043</v>
      </c>
      <c r="M357" t="s">
        <v>433</v>
      </c>
      <c r="N357" t="s">
        <v>3858</v>
      </c>
      <c r="O357" s="3">
        <v>7500</v>
      </c>
      <c r="R357" s="2">
        <v>45752</v>
      </c>
      <c r="T357">
        <v>4</v>
      </c>
      <c r="U357" s="3">
        <v>30000</v>
      </c>
      <c r="V357" t="s">
        <v>65</v>
      </c>
      <c r="W357" s="7" t="s">
        <v>1375</v>
      </c>
      <c r="X357">
        <v>0</v>
      </c>
      <c r="Y357" s="3">
        <v>30000</v>
      </c>
      <c r="Z357">
        <v>0</v>
      </c>
      <c r="AA357">
        <v>0</v>
      </c>
      <c r="AB357">
        <v>0</v>
      </c>
      <c r="AC357">
        <v>0</v>
      </c>
      <c r="AF357">
        <v>0</v>
      </c>
      <c r="AO357" s="7" t="s">
        <v>1376</v>
      </c>
      <c r="AP357" t="s">
        <v>320</v>
      </c>
      <c r="AR357">
        <v>0</v>
      </c>
      <c r="AS357">
        <v>0</v>
      </c>
      <c r="AT357">
        <v>0</v>
      </c>
      <c r="AU357">
        <v>0</v>
      </c>
      <c r="AV357">
        <v>0</v>
      </c>
      <c r="AW357">
        <v>0</v>
      </c>
      <c r="BA357" t="s">
        <v>63</v>
      </c>
      <c r="BB357" t="s">
        <v>4602</v>
      </c>
      <c r="BC357">
        <v>0</v>
      </c>
      <c r="BE357" t="s">
        <v>320</v>
      </c>
      <c r="BH357" t="s">
        <v>1329</v>
      </c>
    </row>
    <row r="358" spans="1:60" x14ac:dyDescent="0.35">
      <c r="A358" t="s">
        <v>826</v>
      </c>
      <c r="B358">
        <v>10000</v>
      </c>
      <c r="C358">
        <v>30000</v>
      </c>
      <c r="D358" s="2">
        <v>45755</v>
      </c>
      <c r="E358" t="s">
        <v>59</v>
      </c>
      <c r="F358" t="s">
        <v>827</v>
      </c>
      <c r="G358" t="s">
        <v>828</v>
      </c>
      <c r="I358">
        <v>2</v>
      </c>
      <c r="J358" t="s">
        <v>183</v>
      </c>
      <c r="K358">
        <v>62</v>
      </c>
      <c r="L358" t="s">
        <v>6066</v>
      </c>
      <c r="M358" t="s">
        <v>1377</v>
      </c>
      <c r="N358" t="s">
        <v>3849</v>
      </c>
      <c r="O358" s="3">
        <v>35000</v>
      </c>
      <c r="R358" s="2">
        <v>45752</v>
      </c>
      <c r="T358">
        <v>1</v>
      </c>
      <c r="U358" s="3">
        <v>35000</v>
      </c>
      <c r="V358" t="s">
        <v>65</v>
      </c>
      <c r="W358" t="s">
        <v>831</v>
      </c>
      <c r="X358">
        <v>0</v>
      </c>
      <c r="Y358" s="3">
        <v>35000</v>
      </c>
      <c r="Z358">
        <v>0</v>
      </c>
      <c r="AA358">
        <v>0</v>
      </c>
      <c r="AB358">
        <v>0</v>
      </c>
      <c r="AC358">
        <v>0</v>
      </c>
      <c r="AF358">
        <v>0</v>
      </c>
      <c r="AO358" t="s">
        <v>832</v>
      </c>
      <c r="AP358" t="s">
        <v>833</v>
      </c>
      <c r="AR358">
        <v>0</v>
      </c>
      <c r="AS358">
        <v>0</v>
      </c>
      <c r="AT358">
        <v>0</v>
      </c>
      <c r="AU358">
        <v>0</v>
      </c>
      <c r="AV358">
        <v>0</v>
      </c>
      <c r="AW358">
        <v>0</v>
      </c>
      <c r="BA358" t="s">
        <v>63</v>
      </c>
      <c r="BB358" t="s">
        <v>4502</v>
      </c>
      <c r="BC358">
        <v>0</v>
      </c>
      <c r="BE358" t="s">
        <v>833</v>
      </c>
      <c r="BH358" t="s">
        <v>834</v>
      </c>
    </row>
    <row r="359" spans="1:60" x14ac:dyDescent="0.35">
      <c r="A359" t="s">
        <v>1167</v>
      </c>
      <c r="B359">
        <v>20000</v>
      </c>
      <c r="C359">
        <v>30000</v>
      </c>
      <c r="D359" s="2">
        <v>45758</v>
      </c>
      <c r="E359" t="s">
        <v>59</v>
      </c>
      <c r="F359" t="s">
        <v>1168</v>
      </c>
      <c r="G359" t="s">
        <v>1169</v>
      </c>
      <c r="I359">
        <v>1</v>
      </c>
      <c r="J359" t="s">
        <v>183</v>
      </c>
      <c r="K359" s="7" t="s">
        <v>70</v>
      </c>
      <c r="L359" t="s">
        <v>6071</v>
      </c>
      <c r="M359" t="s">
        <v>71</v>
      </c>
      <c r="N359" t="s">
        <v>3838</v>
      </c>
      <c r="O359" s="3">
        <v>45000</v>
      </c>
      <c r="R359" s="2">
        <v>45752</v>
      </c>
      <c r="T359">
        <v>8</v>
      </c>
      <c r="U359" s="3">
        <v>360000</v>
      </c>
      <c r="V359" t="s">
        <v>65</v>
      </c>
      <c r="W359" t="s">
        <v>66</v>
      </c>
      <c r="X359">
        <v>0</v>
      </c>
      <c r="Y359" s="3">
        <v>360000</v>
      </c>
      <c r="Z359">
        <v>0</v>
      </c>
      <c r="AA359">
        <v>0</v>
      </c>
      <c r="AB359">
        <v>0</v>
      </c>
      <c r="AC359">
        <v>0</v>
      </c>
      <c r="AF359">
        <v>0</v>
      </c>
      <c r="AO359" t="s">
        <v>67</v>
      </c>
      <c r="AP359" t="s">
        <v>68</v>
      </c>
      <c r="AR359">
        <v>0</v>
      </c>
      <c r="AS359">
        <v>0</v>
      </c>
      <c r="AT359">
        <v>0</v>
      </c>
      <c r="AU359">
        <v>0</v>
      </c>
      <c r="AV359">
        <v>0</v>
      </c>
      <c r="AW359">
        <v>0</v>
      </c>
      <c r="BA359" t="s">
        <v>63</v>
      </c>
      <c r="BB359" t="s">
        <v>4566</v>
      </c>
      <c r="BC359">
        <v>0</v>
      </c>
      <c r="BE359" t="s">
        <v>68</v>
      </c>
      <c r="BH359" t="s">
        <v>1170</v>
      </c>
    </row>
    <row r="360" spans="1:60" x14ac:dyDescent="0.35">
      <c r="A360" t="s">
        <v>1378</v>
      </c>
      <c r="B360">
        <v>10000</v>
      </c>
      <c r="C360">
        <v>20000</v>
      </c>
      <c r="D360" s="2">
        <v>45754</v>
      </c>
      <c r="E360" t="s">
        <v>59</v>
      </c>
      <c r="F360" t="s">
        <v>1379</v>
      </c>
      <c r="G360" t="s">
        <v>1174</v>
      </c>
      <c r="I360">
        <v>2</v>
      </c>
      <c r="J360" t="s">
        <v>183</v>
      </c>
      <c r="K360">
        <v>60</v>
      </c>
      <c r="L360" t="s">
        <v>6048</v>
      </c>
      <c r="M360" t="s">
        <v>222</v>
      </c>
      <c r="N360" t="s">
        <v>3835</v>
      </c>
      <c r="O360" s="3">
        <v>4500</v>
      </c>
      <c r="R360" s="2">
        <v>45752</v>
      </c>
      <c r="T360">
        <v>1</v>
      </c>
      <c r="U360" s="3">
        <v>4500</v>
      </c>
      <c r="V360" t="s">
        <v>65</v>
      </c>
      <c r="W360" t="s">
        <v>1175</v>
      </c>
      <c r="X360">
        <v>0</v>
      </c>
      <c r="Y360" s="3">
        <v>3000</v>
      </c>
      <c r="Z360" s="3">
        <v>1500</v>
      </c>
      <c r="AA360">
        <v>0</v>
      </c>
      <c r="AB360">
        <v>0</v>
      </c>
      <c r="AC360">
        <v>0</v>
      </c>
      <c r="AF360">
        <v>0</v>
      </c>
      <c r="AO360" t="s">
        <v>1176</v>
      </c>
      <c r="AP360" t="s">
        <v>465</v>
      </c>
      <c r="AR360">
        <v>0</v>
      </c>
      <c r="AS360">
        <v>0</v>
      </c>
      <c r="AT360">
        <v>0</v>
      </c>
      <c r="AU360">
        <v>0</v>
      </c>
      <c r="AV360">
        <v>0</v>
      </c>
      <c r="AW360">
        <v>0</v>
      </c>
      <c r="BA360" t="s">
        <v>63</v>
      </c>
      <c r="BB360" t="s">
        <v>4603</v>
      </c>
      <c r="BC360">
        <v>0</v>
      </c>
      <c r="BE360" t="s">
        <v>465</v>
      </c>
      <c r="BH360" t="s">
        <v>1380</v>
      </c>
    </row>
    <row r="361" spans="1:60" x14ac:dyDescent="0.35">
      <c r="A361" t="s">
        <v>1532</v>
      </c>
      <c r="B361">
        <v>10000</v>
      </c>
      <c r="C361">
        <v>10000</v>
      </c>
      <c r="D361" s="2">
        <v>45754</v>
      </c>
      <c r="E361" t="s">
        <v>59</v>
      </c>
      <c r="F361" t="s">
        <v>1441</v>
      </c>
      <c r="G361" t="s">
        <v>1338</v>
      </c>
      <c r="I361">
        <v>1</v>
      </c>
      <c r="J361" t="s">
        <v>183</v>
      </c>
      <c r="K361">
        <v>46</v>
      </c>
      <c r="L361" t="s">
        <v>6049</v>
      </c>
      <c r="M361" t="s">
        <v>231</v>
      </c>
      <c r="N361" t="s">
        <v>3809</v>
      </c>
      <c r="O361" s="3">
        <v>1000</v>
      </c>
      <c r="R361" s="2">
        <v>45752</v>
      </c>
      <c r="T361">
        <v>1</v>
      </c>
      <c r="U361" s="3">
        <v>1000</v>
      </c>
      <c r="V361" t="s">
        <v>65</v>
      </c>
      <c r="W361" t="s">
        <v>1533</v>
      </c>
      <c r="X361">
        <v>0</v>
      </c>
      <c r="Y361" s="3">
        <v>1000</v>
      </c>
      <c r="Z361">
        <v>0</v>
      </c>
      <c r="AA361">
        <v>0</v>
      </c>
      <c r="AB361">
        <v>0</v>
      </c>
      <c r="AC361">
        <v>0</v>
      </c>
      <c r="AF361">
        <v>0</v>
      </c>
      <c r="AO361" t="s">
        <v>1534</v>
      </c>
      <c r="AP361" t="s">
        <v>465</v>
      </c>
      <c r="AR361">
        <v>0</v>
      </c>
      <c r="AS361">
        <v>0</v>
      </c>
      <c r="AT361">
        <v>0</v>
      </c>
      <c r="AU361">
        <v>0</v>
      </c>
      <c r="AV361">
        <v>0</v>
      </c>
      <c r="AW361">
        <v>0</v>
      </c>
      <c r="BA361" t="s">
        <v>63</v>
      </c>
      <c r="BB361" t="s">
        <v>1535</v>
      </c>
      <c r="BC361">
        <v>0</v>
      </c>
      <c r="BE361" t="s">
        <v>465</v>
      </c>
      <c r="BH361" t="s">
        <v>1387</v>
      </c>
    </row>
    <row r="362" spans="1:60" x14ac:dyDescent="0.35">
      <c r="A362" t="s">
        <v>1381</v>
      </c>
      <c r="B362">
        <v>10000</v>
      </c>
      <c r="C362">
        <v>10000</v>
      </c>
      <c r="D362" s="2">
        <v>45754</v>
      </c>
      <c r="E362" t="s">
        <v>116</v>
      </c>
      <c r="F362" t="s">
        <v>1382</v>
      </c>
      <c r="G362" t="s">
        <v>1383</v>
      </c>
      <c r="I362">
        <v>1</v>
      </c>
      <c r="J362" t="s">
        <v>183</v>
      </c>
      <c r="K362">
        <v>46</v>
      </c>
      <c r="L362" t="s">
        <v>6049</v>
      </c>
      <c r="M362" t="s">
        <v>231</v>
      </c>
      <c r="N362" t="s">
        <v>3809</v>
      </c>
      <c r="O362" s="3">
        <v>3000</v>
      </c>
      <c r="R362" s="2">
        <v>45752</v>
      </c>
      <c r="T362">
        <v>1</v>
      </c>
      <c r="U362" s="3">
        <v>3000</v>
      </c>
      <c r="V362" t="s">
        <v>65</v>
      </c>
      <c r="W362" t="s">
        <v>1385</v>
      </c>
      <c r="X362">
        <v>0</v>
      </c>
      <c r="Y362" s="3">
        <v>3000</v>
      </c>
      <c r="Z362">
        <v>0</v>
      </c>
      <c r="AA362">
        <v>0</v>
      </c>
      <c r="AB362">
        <v>0</v>
      </c>
      <c r="AC362">
        <v>0</v>
      </c>
      <c r="AF362">
        <v>0</v>
      </c>
      <c r="AO362" t="s">
        <v>1386</v>
      </c>
      <c r="AP362" t="s">
        <v>465</v>
      </c>
      <c r="AR362">
        <v>0</v>
      </c>
      <c r="AS362">
        <v>0</v>
      </c>
      <c r="AT362">
        <v>0</v>
      </c>
      <c r="AU362">
        <v>0</v>
      </c>
      <c r="AV362">
        <v>0</v>
      </c>
      <c r="AW362">
        <v>0</v>
      </c>
      <c r="BA362" t="s">
        <v>63</v>
      </c>
      <c r="BB362" t="s">
        <v>4604</v>
      </c>
      <c r="BC362">
        <v>0</v>
      </c>
      <c r="BE362" t="s">
        <v>465</v>
      </c>
      <c r="BH362" t="s">
        <v>1387</v>
      </c>
    </row>
    <row r="363" spans="1:60" x14ac:dyDescent="0.35">
      <c r="A363" t="s">
        <v>458</v>
      </c>
      <c r="B363">
        <v>10000</v>
      </c>
      <c r="C363">
        <v>20000</v>
      </c>
      <c r="D363" s="2">
        <v>45754</v>
      </c>
      <c r="E363" t="s">
        <v>59</v>
      </c>
      <c r="F363" t="s">
        <v>459</v>
      </c>
      <c r="G363" t="s">
        <v>460</v>
      </c>
      <c r="I363">
        <v>1</v>
      </c>
      <c r="J363" t="s">
        <v>183</v>
      </c>
      <c r="K363">
        <v>12</v>
      </c>
      <c r="L363" t="s">
        <v>6062</v>
      </c>
      <c r="M363" t="s">
        <v>516</v>
      </c>
      <c r="N363" t="s">
        <v>3833</v>
      </c>
      <c r="O363" s="3">
        <v>3000</v>
      </c>
      <c r="R363" s="2">
        <v>45752</v>
      </c>
      <c r="T363">
        <v>1</v>
      </c>
      <c r="U363" s="3">
        <v>3000</v>
      </c>
      <c r="V363" t="s">
        <v>65</v>
      </c>
      <c r="W363" t="s">
        <v>463</v>
      </c>
      <c r="X363">
        <v>0</v>
      </c>
      <c r="Y363" s="3">
        <v>3000</v>
      </c>
      <c r="Z363">
        <v>0</v>
      </c>
      <c r="AA363">
        <v>0</v>
      </c>
      <c r="AB363">
        <v>0</v>
      </c>
      <c r="AC363">
        <v>0</v>
      </c>
      <c r="AF363">
        <v>0</v>
      </c>
      <c r="AO363" t="s">
        <v>464</v>
      </c>
      <c r="AP363" t="s">
        <v>465</v>
      </c>
      <c r="AR363">
        <v>0</v>
      </c>
      <c r="AS363">
        <v>0</v>
      </c>
      <c r="AT363">
        <v>0</v>
      </c>
      <c r="AU363">
        <v>0</v>
      </c>
      <c r="AV363">
        <v>0</v>
      </c>
      <c r="AW363">
        <v>0</v>
      </c>
      <c r="BA363" t="s">
        <v>63</v>
      </c>
      <c r="BB363" t="s">
        <v>4466</v>
      </c>
      <c r="BC363">
        <v>0</v>
      </c>
      <c r="BE363" t="s">
        <v>465</v>
      </c>
      <c r="BH363" t="s">
        <v>466</v>
      </c>
    </row>
    <row r="364" spans="1:60" x14ac:dyDescent="0.35">
      <c r="A364" t="s">
        <v>1388</v>
      </c>
      <c r="B364">
        <v>10000</v>
      </c>
      <c r="C364">
        <v>50000</v>
      </c>
      <c r="D364" s="2">
        <v>45754</v>
      </c>
      <c r="E364" t="s">
        <v>59</v>
      </c>
      <c r="F364" t="s">
        <v>1389</v>
      </c>
      <c r="G364" t="s">
        <v>1390</v>
      </c>
      <c r="I364">
        <v>3</v>
      </c>
      <c r="J364" t="s">
        <v>183</v>
      </c>
      <c r="K364">
        <v>91</v>
      </c>
      <c r="L364" t="s">
        <v>6060</v>
      </c>
      <c r="M364" t="s">
        <v>613</v>
      </c>
      <c r="N364" t="s">
        <v>3863</v>
      </c>
      <c r="O364" s="3">
        <v>66667</v>
      </c>
      <c r="R364" s="2">
        <v>45752</v>
      </c>
      <c r="T364">
        <v>3</v>
      </c>
      <c r="U364" s="3">
        <v>200001</v>
      </c>
      <c r="V364" t="s">
        <v>65</v>
      </c>
      <c r="W364" t="s">
        <v>1391</v>
      </c>
      <c r="X364">
        <v>0</v>
      </c>
      <c r="Y364" s="3">
        <v>185000</v>
      </c>
      <c r="Z364" s="3">
        <v>15001</v>
      </c>
      <c r="AA364">
        <v>0</v>
      </c>
      <c r="AB364">
        <v>0</v>
      </c>
      <c r="AC364">
        <v>0</v>
      </c>
      <c r="AF364">
        <v>0</v>
      </c>
      <c r="AO364" t="s">
        <v>1392</v>
      </c>
      <c r="AP364" t="s">
        <v>108</v>
      </c>
      <c r="AR364">
        <v>0</v>
      </c>
      <c r="AS364">
        <v>0</v>
      </c>
      <c r="AT364">
        <v>0</v>
      </c>
      <c r="AU364">
        <v>0</v>
      </c>
      <c r="AV364">
        <v>0</v>
      </c>
      <c r="AW364">
        <v>0</v>
      </c>
      <c r="BA364" t="s">
        <v>63</v>
      </c>
      <c r="BB364" t="s">
        <v>4605</v>
      </c>
      <c r="BC364">
        <v>0</v>
      </c>
      <c r="BE364" t="s">
        <v>108</v>
      </c>
      <c r="BH364" t="s">
        <v>1393</v>
      </c>
    </row>
    <row r="365" spans="1:60" x14ac:dyDescent="0.35">
      <c r="A365" t="s">
        <v>1394</v>
      </c>
      <c r="B365">
        <v>10000</v>
      </c>
      <c r="C365">
        <v>10000</v>
      </c>
      <c r="D365" s="2">
        <v>45754</v>
      </c>
      <c r="E365" t="s">
        <v>59</v>
      </c>
      <c r="F365" t="s">
        <v>1395</v>
      </c>
      <c r="G365" t="s">
        <v>858</v>
      </c>
      <c r="I365">
        <v>1</v>
      </c>
      <c r="J365" t="s">
        <v>183</v>
      </c>
      <c r="K365">
        <v>94</v>
      </c>
      <c r="L365" t="s">
        <v>6050</v>
      </c>
      <c r="M365" t="s">
        <v>81</v>
      </c>
      <c r="N365" t="s">
        <v>3825</v>
      </c>
      <c r="O365">
        <v>167</v>
      </c>
      <c r="R365" s="2">
        <v>45752</v>
      </c>
      <c r="T365">
        <v>6</v>
      </c>
      <c r="U365" s="3">
        <v>1002</v>
      </c>
      <c r="V365" t="s">
        <v>65</v>
      </c>
      <c r="W365" t="s">
        <v>1396</v>
      </c>
      <c r="X365">
        <v>0</v>
      </c>
      <c r="Y365" s="3">
        <v>1000</v>
      </c>
      <c r="Z365">
        <v>2</v>
      </c>
      <c r="AA365">
        <v>0</v>
      </c>
      <c r="AB365">
        <v>0</v>
      </c>
      <c r="AC365">
        <v>0</v>
      </c>
      <c r="AF365">
        <v>0</v>
      </c>
      <c r="AO365" t="s">
        <v>1397</v>
      </c>
      <c r="AP365" t="s">
        <v>244</v>
      </c>
      <c r="AR365">
        <v>0</v>
      </c>
      <c r="AS365">
        <v>0</v>
      </c>
      <c r="AT365">
        <v>0</v>
      </c>
      <c r="AU365">
        <v>0</v>
      </c>
      <c r="AV365">
        <v>0</v>
      </c>
      <c r="AW365">
        <v>0</v>
      </c>
      <c r="BA365" t="s">
        <v>63</v>
      </c>
      <c r="BB365" t="s">
        <v>4606</v>
      </c>
      <c r="BC365">
        <v>0</v>
      </c>
      <c r="BE365" t="s">
        <v>244</v>
      </c>
      <c r="BH365" t="s">
        <v>246</v>
      </c>
    </row>
    <row r="366" spans="1:60" x14ac:dyDescent="0.35">
      <c r="A366" t="s">
        <v>1398</v>
      </c>
      <c r="B366">
        <v>10000</v>
      </c>
      <c r="C366">
        <v>10000</v>
      </c>
      <c r="D366" s="2">
        <v>45754</v>
      </c>
      <c r="E366" t="s">
        <v>116</v>
      </c>
      <c r="F366" t="s">
        <v>1399</v>
      </c>
      <c r="G366" t="s">
        <v>1400</v>
      </c>
      <c r="I366">
        <v>1</v>
      </c>
      <c r="J366" t="s">
        <v>183</v>
      </c>
      <c r="K366">
        <v>94</v>
      </c>
      <c r="L366" t="s">
        <v>6050</v>
      </c>
      <c r="M366" t="s">
        <v>81</v>
      </c>
      <c r="N366" t="s">
        <v>3825</v>
      </c>
      <c r="O366">
        <v>500</v>
      </c>
      <c r="R366" s="2">
        <v>45752</v>
      </c>
      <c r="T366">
        <v>4</v>
      </c>
      <c r="U366" s="3">
        <v>2000</v>
      </c>
      <c r="V366" t="s">
        <v>65</v>
      </c>
      <c r="W366" t="s">
        <v>1402</v>
      </c>
      <c r="X366">
        <v>0</v>
      </c>
      <c r="Y366" s="3">
        <v>2000</v>
      </c>
      <c r="Z366">
        <v>0</v>
      </c>
      <c r="AA366">
        <v>0</v>
      </c>
      <c r="AB366">
        <v>0</v>
      </c>
      <c r="AC366">
        <v>0</v>
      </c>
      <c r="AF366">
        <v>0</v>
      </c>
      <c r="AO366" t="s">
        <v>1403</v>
      </c>
      <c r="AP366" t="s">
        <v>244</v>
      </c>
      <c r="AR366">
        <v>0</v>
      </c>
      <c r="AS366">
        <v>0</v>
      </c>
      <c r="AT366">
        <v>0</v>
      </c>
      <c r="AU366">
        <v>0</v>
      </c>
      <c r="AV366">
        <v>0</v>
      </c>
      <c r="AW366">
        <v>0</v>
      </c>
      <c r="BA366" t="s">
        <v>63</v>
      </c>
      <c r="BB366" t="s">
        <v>4607</v>
      </c>
      <c r="BC366">
        <v>0</v>
      </c>
      <c r="BE366" t="s">
        <v>244</v>
      </c>
      <c r="BH366" t="s">
        <v>246</v>
      </c>
    </row>
    <row r="367" spans="1:60" x14ac:dyDescent="0.35">
      <c r="A367" t="s">
        <v>1404</v>
      </c>
      <c r="B367">
        <v>10000</v>
      </c>
      <c r="C367">
        <v>10000</v>
      </c>
      <c r="D367" s="2">
        <v>45754</v>
      </c>
      <c r="E367" t="s">
        <v>59</v>
      </c>
      <c r="F367" t="s">
        <v>1405</v>
      </c>
      <c r="G367" t="s">
        <v>1400</v>
      </c>
      <c r="I367">
        <v>1</v>
      </c>
      <c r="J367" t="s">
        <v>183</v>
      </c>
      <c r="K367">
        <v>94</v>
      </c>
      <c r="L367" t="s">
        <v>6050</v>
      </c>
      <c r="M367" t="s">
        <v>81</v>
      </c>
      <c r="N367" t="s">
        <v>3825</v>
      </c>
      <c r="O367">
        <v>500</v>
      </c>
      <c r="R367" s="2">
        <v>45752</v>
      </c>
      <c r="T367">
        <v>4</v>
      </c>
      <c r="U367" s="3">
        <v>2000</v>
      </c>
      <c r="V367" t="s">
        <v>65</v>
      </c>
      <c r="W367" t="s">
        <v>1406</v>
      </c>
      <c r="X367">
        <v>0</v>
      </c>
      <c r="Y367" s="3">
        <v>1000</v>
      </c>
      <c r="Z367" s="3">
        <v>1000</v>
      </c>
      <c r="AA367">
        <v>0</v>
      </c>
      <c r="AB367">
        <v>0</v>
      </c>
      <c r="AC367">
        <v>0</v>
      </c>
      <c r="AF367">
        <v>0</v>
      </c>
      <c r="AO367" t="s">
        <v>1407</v>
      </c>
      <c r="AP367" t="s">
        <v>244</v>
      </c>
      <c r="AR367">
        <v>0</v>
      </c>
      <c r="AS367">
        <v>0</v>
      </c>
      <c r="AT367">
        <v>0</v>
      </c>
      <c r="AU367">
        <v>0</v>
      </c>
      <c r="AV367">
        <v>0</v>
      </c>
      <c r="AW367">
        <v>0</v>
      </c>
      <c r="BA367" t="s">
        <v>63</v>
      </c>
      <c r="BB367" t="s">
        <v>4608</v>
      </c>
      <c r="BC367">
        <v>0</v>
      </c>
      <c r="BE367" t="s">
        <v>244</v>
      </c>
      <c r="BH367" t="s">
        <v>246</v>
      </c>
    </row>
    <row r="368" spans="1:60" x14ac:dyDescent="0.35">
      <c r="A368" t="s">
        <v>1408</v>
      </c>
      <c r="B368">
        <v>10000</v>
      </c>
      <c r="C368">
        <v>10000</v>
      </c>
      <c r="D368" s="2">
        <v>45754</v>
      </c>
      <c r="E368" t="s">
        <v>59</v>
      </c>
      <c r="F368" t="s">
        <v>1405</v>
      </c>
      <c r="G368" t="s">
        <v>1409</v>
      </c>
      <c r="I368">
        <v>1</v>
      </c>
      <c r="J368" t="s">
        <v>183</v>
      </c>
      <c r="K368">
        <v>94</v>
      </c>
      <c r="L368" t="s">
        <v>6050</v>
      </c>
      <c r="M368" t="s">
        <v>81</v>
      </c>
      <c r="N368" t="s">
        <v>3825</v>
      </c>
      <c r="O368">
        <v>500</v>
      </c>
      <c r="R368" s="2">
        <v>45752</v>
      </c>
      <c r="T368">
        <v>4</v>
      </c>
      <c r="U368" s="3">
        <v>2000</v>
      </c>
      <c r="V368" t="s">
        <v>65</v>
      </c>
      <c r="W368" t="s">
        <v>1410</v>
      </c>
      <c r="X368">
        <v>0</v>
      </c>
      <c r="Y368" s="3">
        <v>2000</v>
      </c>
      <c r="Z368">
        <v>0</v>
      </c>
      <c r="AA368">
        <v>0</v>
      </c>
      <c r="AB368">
        <v>0</v>
      </c>
      <c r="AC368">
        <v>0</v>
      </c>
      <c r="AF368">
        <v>0</v>
      </c>
      <c r="AO368" t="s">
        <v>1411</v>
      </c>
      <c r="AP368" t="s">
        <v>244</v>
      </c>
      <c r="AR368">
        <v>0</v>
      </c>
      <c r="AS368">
        <v>0</v>
      </c>
      <c r="AT368">
        <v>0</v>
      </c>
      <c r="AU368">
        <v>0</v>
      </c>
      <c r="AV368">
        <v>0</v>
      </c>
      <c r="AW368">
        <v>0</v>
      </c>
      <c r="BA368" t="s">
        <v>63</v>
      </c>
      <c r="BB368" t="s">
        <v>4609</v>
      </c>
      <c r="BC368">
        <v>0</v>
      </c>
      <c r="BE368" t="s">
        <v>244</v>
      </c>
      <c r="BH368" t="s">
        <v>246</v>
      </c>
    </row>
    <row r="369" spans="1:60" x14ac:dyDescent="0.35">
      <c r="A369" t="s">
        <v>1412</v>
      </c>
      <c r="B369">
        <v>10000</v>
      </c>
      <c r="C369">
        <v>10000</v>
      </c>
      <c r="D369" s="2">
        <v>45754</v>
      </c>
      <c r="E369" t="s">
        <v>59</v>
      </c>
      <c r="F369" t="s">
        <v>1405</v>
      </c>
      <c r="G369" t="s">
        <v>1409</v>
      </c>
      <c r="I369">
        <v>1</v>
      </c>
      <c r="J369" t="s">
        <v>183</v>
      </c>
      <c r="K369">
        <v>94</v>
      </c>
      <c r="L369" t="s">
        <v>6050</v>
      </c>
      <c r="M369" t="s">
        <v>81</v>
      </c>
      <c r="N369" t="s">
        <v>3825</v>
      </c>
      <c r="O369">
        <v>500</v>
      </c>
      <c r="R369" s="2">
        <v>45752</v>
      </c>
      <c r="T369">
        <v>4</v>
      </c>
      <c r="U369" s="3">
        <v>2000</v>
      </c>
      <c r="V369" t="s">
        <v>65</v>
      </c>
      <c r="W369" t="s">
        <v>1413</v>
      </c>
      <c r="X369">
        <v>0</v>
      </c>
      <c r="Y369" s="3">
        <v>2000</v>
      </c>
      <c r="Z369">
        <v>0</v>
      </c>
      <c r="AA369">
        <v>0</v>
      </c>
      <c r="AB369">
        <v>0</v>
      </c>
      <c r="AC369">
        <v>0</v>
      </c>
      <c r="AF369">
        <v>0</v>
      </c>
      <c r="AO369" t="s">
        <v>1414</v>
      </c>
      <c r="AP369" t="s">
        <v>244</v>
      </c>
      <c r="AR369">
        <v>0</v>
      </c>
      <c r="AS369">
        <v>0</v>
      </c>
      <c r="AT369">
        <v>0</v>
      </c>
      <c r="AU369">
        <v>0</v>
      </c>
      <c r="AV369">
        <v>0</v>
      </c>
      <c r="AW369">
        <v>0</v>
      </c>
      <c r="BA369" t="s">
        <v>63</v>
      </c>
      <c r="BB369" t="s">
        <v>4610</v>
      </c>
      <c r="BC369">
        <v>0</v>
      </c>
      <c r="BE369" t="s">
        <v>244</v>
      </c>
      <c r="BH369" t="s">
        <v>246</v>
      </c>
    </row>
    <row r="370" spans="1:60" x14ac:dyDescent="0.35">
      <c r="A370" t="s">
        <v>1415</v>
      </c>
      <c r="B370">
        <v>10000</v>
      </c>
      <c r="C370">
        <v>10000</v>
      </c>
      <c r="D370" s="2">
        <v>45756</v>
      </c>
      <c r="E370" t="s">
        <v>59</v>
      </c>
      <c r="F370" t="s">
        <v>1416</v>
      </c>
      <c r="G370" t="s">
        <v>842</v>
      </c>
      <c r="I370">
        <v>1</v>
      </c>
      <c r="J370" t="s">
        <v>183</v>
      </c>
      <c r="K370" s="7" t="s">
        <v>152</v>
      </c>
      <c r="L370" t="s">
        <v>6070</v>
      </c>
      <c r="M370" t="s">
        <v>153</v>
      </c>
      <c r="N370" t="s">
        <v>3830</v>
      </c>
      <c r="O370" s="3">
        <v>36000</v>
      </c>
      <c r="R370" s="2">
        <v>45752</v>
      </c>
      <c r="T370">
        <v>12</v>
      </c>
      <c r="U370" s="3">
        <v>432000</v>
      </c>
      <c r="V370" t="s">
        <v>65</v>
      </c>
      <c r="W370">
        <v>80256220001</v>
      </c>
      <c r="X370">
        <v>0</v>
      </c>
      <c r="Y370" s="3">
        <v>432000</v>
      </c>
      <c r="Z370">
        <v>0</v>
      </c>
      <c r="AA370">
        <v>0</v>
      </c>
      <c r="AB370">
        <v>0</v>
      </c>
      <c r="AC370">
        <v>0</v>
      </c>
      <c r="AF370">
        <v>0</v>
      </c>
      <c r="AO370">
        <v>8025622</v>
      </c>
      <c r="AP370" t="s">
        <v>162</v>
      </c>
      <c r="AR370">
        <v>0</v>
      </c>
      <c r="AS370">
        <v>0</v>
      </c>
      <c r="AT370">
        <v>0</v>
      </c>
      <c r="AU370">
        <v>0</v>
      </c>
      <c r="AV370">
        <v>0</v>
      </c>
      <c r="AW370">
        <v>0</v>
      </c>
      <c r="BA370" t="s">
        <v>63</v>
      </c>
      <c r="BB370" t="s">
        <v>4611</v>
      </c>
      <c r="BC370">
        <v>0</v>
      </c>
      <c r="BE370" t="s">
        <v>162</v>
      </c>
      <c r="BH370" t="s">
        <v>1417</v>
      </c>
    </row>
    <row r="371" spans="1:60" x14ac:dyDescent="0.35">
      <c r="A371" t="s">
        <v>1418</v>
      </c>
      <c r="B371">
        <v>10000</v>
      </c>
      <c r="C371">
        <v>10000</v>
      </c>
      <c r="D371" s="2">
        <v>45755</v>
      </c>
      <c r="E371" t="s">
        <v>59</v>
      </c>
      <c r="F371" t="s">
        <v>1419</v>
      </c>
      <c r="G371" t="s">
        <v>1420</v>
      </c>
      <c r="I371">
        <v>1</v>
      </c>
      <c r="J371" t="s">
        <v>183</v>
      </c>
      <c r="K371">
        <v>102</v>
      </c>
      <c r="L371" t="s">
        <v>6050</v>
      </c>
      <c r="M371" t="s">
        <v>664</v>
      </c>
      <c r="N371" t="s">
        <v>3846</v>
      </c>
      <c r="O371" s="3">
        <v>27000</v>
      </c>
      <c r="R371" s="2">
        <v>45752</v>
      </c>
      <c r="T371">
        <v>2</v>
      </c>
      <c r="U371" s="3">
        <v>54000</v>
      </c>
      <c r="V371" t="s">
        <v>65</v>
      </c>
      <c r="W371" t="s">
        <v>823</v>
      </c>
      <c r="X371">
        <v>0</v>
      </c>
      <c r="Y371" s="3">
        <v>54000</v>
      </c>
      <c r="Z371">
        <v>0</v>
      </c>
      <c r="AA371">
        <v>0</v>
      </c>
      <c r="AB371">
        <v>0</v>
      </c>
      <c r="AC371">
        <v>0</v>
      </c>
      <c r="AF371">
        <v>0</v>
      </c>
      <c r="AO371" t="s">
        <v>824</v>
      </c>
      <c r="AP371" t="s">
        <v>203</v>
      </c>
      <c r="AR371">
        <v>0</v>
      </c>
      <c r="AS371">
        <v>0</v>
      </c>
      <c r="AT371">
        <v>0</v>
      </c>
      <c r="AU371">
        <v>0</v>
      </c>
      <c r="AV371">
        <v>0</v>
      </c>
      <c r="AW371">
        <v>0</v>
      </c>
      <c r="BA371" t="s">
        <v>63</v>
      </c>
      <c r="BB371" t="s">
        <v>4612</v>
      </c>
      <c r="BC371">
        <v>0</v>
      </c>
      <c r="BE371" t="s">
        <v>203</v>
      </c>
      <c r="BH371" t="s">
        <v>1421</v>
      </c>
    </row>
    <row r="372" spans="1:60" x14ac:dyDescent="0.35">
      <c r="A372" t="s">
        <v>475</v>
      </c>
      <c r="B372">
        <v>10000</v>
      </c>
      <c r="C372">
        <v>30000</v>
      </c>
      <c r="D372" s="2">
        <v>45754</v>
      </c>
      <c r="E372" t="s">
        <v>59</v>
      </c>
      <c r="F372" t="s">
        <v>476</v>
      </c>
      <c r="G372">
        <v>10620258046</v>
      </c>
      <c r="I372">
        <v>3</v>
      </c>
      <c r="J372" t="s">
        <v>183</v>
      </c>
      <c r="K372">
        <v>85</v>
      </c>
      <c r="L372" t="s">
        <v>6060</v>
      </c>
      <c r="M372" t="s">
        <v>940</v>
      </c>
      <c r="N372" t="s">
        <v>3864</v>
      </c>
      <c r="O372" s="3">
        <v>10000</v>
      </c>
      <c r="R372" s="2">
        <v>45752</v>
      </c>
      <c r="T372">
        <v>11</v>
      </c>
      <c r="U372" s="3">
        <v>110000</v>
      </c>
      <c r="V372" t="s">
        <v>65</v>
      </c>
      <c r="W372" t="s">
        <v>478</v>
      </c>
      <c r="X372">
        <v>0</v>
      </c>
      <c r="Y372" s="3">
        <v>100000</v>
      </c>
      <c r="Z372" s="3">
        <v>10000</v>
      </c>
      <c r="AA372">
        <v>0</v>
      </c>
      <c r="AB372">
        <v>0</v>
      </c>
      <c r="AC372">
        <v>0</v>
      </c>
      <c r="AF372">
        <v>0</v>
      </c>
      <c r="AO372" t="s">
        <v>479</v>
      </c>
      <c r="AP372" t="s">
        <v>108</v>
      </c>
      <c r="AR372">
        <v>0</v>
      </c>
      <c r="AS372">
        <v>0</v>
      </c>
      <c r="AT372">
        <v>0</v>
      </c>
      <c r="AU372">
        <v>0</v>
      </c>
      <c r="AV372">
        <v>0</v>
      </c>
      <c r="AW372">
        <v>0</v>
      </c>
      <c r="BA372" t="s">
        <v>63</v>
      </c>
      <c r="BB372" t="s">
        <v>4468</v>
      </c>
      <c r="BC372">
        <v>0</v>
      </c>
      <c r="BE372" t="s">
        <v>108</v>
      </c>
      <c r="BH372" t="s">
        <v>480</v>
      </c>
    </row>
    <row r="373" spans="1:60" x14ac:dyDescent="0.35">
      <c r="A373" t="s">
        <v>481</v>
      </c>
      <c r="B373">
        <v>10000</v>
      </c>
      <c r="C373">
        <v>30000</v>
      </c>
      <c r="D373" s="2">
        <v>45754</v>
      </c>
      <c r="E373" t="s">
        <v>59</v>
      </c>
      <c r="F373" t="s">
        <v>482</v>
      </c>
      <c r="G373">
        <v>10620258046</v>
      </c>
      <c r="I373">
        <v>3</v>
      </c>
      <c r="J373" t="s">
        <v>183</v>
      </c>
      <c r="K373">
        <v>85</v>
      </c>
      <c r="L373" t="s">
        <v>6060</v>
      </c>
      <c r="M373" t="s">
        <v>940</v>
      </c>
      <c r="N373" t="s">
        <v>3864</v>
      </c>
      <c r="O373" s="3">
        <v>10000</v>
      </c>
      <c r="R373" s="2">
        <v>45752</v>
      </c>
      <c r="T373">
        <v>11</v>
      </c>
      <c r="U373" s="3">
        <v>110000</v>
      </c>
      <c r="V373" t="s">
        <v>65</v>
      </c>
      <c r="W373" t="s">
        <v>483</v>
      </c>
      <c r="X373">
        <v>0</v>
      </c>
      <c r="Y373" s="3">
        <v>100000</v>
      </c>
      <c r="Z373" s="3">
        <v>10000</v>
      </c>
      <c r="AA373">
        <v>0</v>
      </c>
      <c r="AB373">
        <v>0</v>
      </c>
      <c r="AC373">
        <v>0</v>
      </c>
      <c r="AF373">
        <v>0</v>
      </c>
      <c r="AO373" t="s">
        <v>484</v>
      </c>
      <c r="AP373" t="s">
        <v>108</v>
      </c>
      <c r="AR373">
        <v>0</v>
      </c>
      <c r="AS373">
        <v>0</v>
      </c>
      <c r="AT373">
        <v>0</v>
      </c>
      <c r="AU373">
        <v>0</v>
      </c>
      <c r="AV373">
        <v>0</v>
      </c>
      <c r="AW373">
        <v>0</v>
      </c>
      <c r="BA373" t="s">
        <v>63</v>
      </c>
      <c r="BB373" t="s">
        <v>4469</v>
      </c>
      <c r="BC373">
        <v>0</v>
      </c>
      <c r="BE373" t="s">
        <v>108</v>
      </c>
      <c r="BH373" t="s">
        <v>485</v>
      </c>
    </row>
    <row r="374" spans="1:60" x14ac:dyDescent="0.35">
      <c r="A374" t="s">
        <v>845</v>
      </c>
      <c r="B374">
        <v>10000</v>
      </c>
      <c r="C374">
        <v>30000</v>
      </c>
      <c r="D374" s="2">
        <v>45754</v>
      </c>
      <c r="E374" t="s">
        <v>59</v>
      </c>
      <c r="F374" t="s">
        <v>846</v>
      </c>
      <c r="G374">
        <v>10620258037</v>
      </c>
      <c r="I374">
        <v>3</v>
      </c>
      <c r="J374" t="s">
        <v>183</v>
      </c>
      <c r="K374">
        <v>85</v>
      </c>
      <c r="L374" t="s">
        <v>6060</v>
      </c>
      <c r="M374" t="s">
        <v>940</v>
      </c>
      <c r="N374" t="s">
        <v>3864</v>
      </c>
      <c r="O374" s="3">
        <v>8000</v>
      </c>
      <c r="R374" s="2">
        <v>45752</v>
      </c>
      <c r="T374">
        <v>11</v>
      </c>
      <c r="U374" s="3">
        <v>88000</v>
      </c>
      <c r="V374" t="s">
        <v>65</v>
      </c>
      <c r="W374" t="s">
        <v>847</v>
      </c>
      <c r="X374">
        <v>0</v>
      </c>
      <c r="Y374" s="3">
        <v>80000</v>
      </c>
      <c r="Z374" s="3">
        <v>8000</v>
      </c>
      <c r="AA374">
        <v>0</v>
      </c>
      <c r="AB374">
        <v>0</v>
      </c>
      <c r="AC374">
        <v>0</v>
      </c>
      <c r="AF374">
        <v>0</v>
      </c>
      <c r="AO374" t="s">
        <v>848</v>
      </c>
      <c r="AP374" t="s">
        <v>108</v>
      </c>
      <c r="AR374">
        <v>0</v>
      </c>
      <c r="AS374">
        <v>0</v>
      </c>
      <c r="AT374">
        <v>0</v>
      </c>
      <c r="AU374">
        <v>0</v>
      </c>
      <c r="AV374">
        <v>0</v>
      </c>
      <c r="AW374">
        <v>0</v>
      </c>
      <c r="BA374" t="s">
        <v>63</v>
      </c>
      <c r="BB374" t="s">
        <v>4505</v>
      </c>
      <c r="BC374">
        <v>0</v>
      </c>
      <c r="BE374" t="s">
        <v>108</v>
      </c>
      <c r="BH374" t="s">
        <v>849</v>
      </c>
    </row>
    <row r="375" spans="1:60" x14ac:dyDescent="0.35">
      <c r="A375" t="s">
        <v>1536</v>
      </c>
      <c r="B375">
        <v>10000</v>
      </c>
      <c r="C375">
        <v>10000</v>
      </c>
      <c r="D375" s="2">
        <v>45754</v>
      </c>
      <c r="E375" t="s">
        <v>59</v>
      </c>
      <c r="F375" t="s">
        <v>1395</v>
      </c>
      <c r="G375" t="s">
        <v>1537</v>
      </c>
      <c r="I375">
        <v>1</v>
      </c>
      <c r="J375" t="s">
        <v>183</v>
      </c>
      <c r="K375">
        <v>61</v>
      </c>
      <c r="L375" t="s">
        <v>6046</v>
      </c>
      <c r="M375" t="s">
        <v>209</v>
      </c>
      <c r="N375" t="s">
        <v>3802</v>
      </c>
      <c r="O375" s="3">
        <v>1500</v>
      </c>
      <c r="R375" s="2">
        <v>45752</v>
      </c>
      <c r="T375">
        <v>1</v>
      </c>
      <c r="U375" s="3">
        <v>1500</v>
      </c>
      <c r="V375" t="s">
        <v>65</v>
      </c>
      <c r="W375" t="s">
        <v>1538</v>
      </c>
      <c r="X375">
        <v>0</v>
      </c>
      <c r="Y375" s="3">
        <v>1500</v>
      </c>
      <c r="Z375">
        <v>0</v>
      </c>
      <c r="AA375">
        <v>0</v>
      </c>
      <c r="AB375">
        <v>0</v>
      </c>
      <c r="AC375">
        <v>0</v>
      </c>
      <c r="AF375">
        <v>0</v>
      </c>
      <c r="AO375" t="s">
        <v>1539</v>
      </c>
      <c r="AP375" t="s">
        <v>1347</v>
      </c>
      <c r="AR375">
        <v>0</v>
      </c>
      <c r="AS375">
        <v>0</v>
      </c>
      <c r="AT375">
        <v>0</v>
      </c>
      <c r="AU375">
        <v>0</v>
      </c>
      <c r="AV375">
        <v>0</v>
      </c>
      <c r="AW375">
        <v>0</v>
      </c>
      <c r="BA375" t="s">
        <v>63</v>
      </c>
      <c r="BB375" t="s">
        <v>1540</v>
      </c>
      <c r="BC375">
        <v>0</v>
      </c>
      <c r="BE375" t="s">
        <v>1347</v>
      </c>
      <c r="BH375" t="s">
        <v>1349</v>
      </c>
    </row>
    <row r="376" spans="1:60" x14ac:dyDescent="0.35">
      <c r="A376" t="s">
        <v>1422</v>
      </c>
      <c r="B376">
        <v>10000</v>
      </c>
      <c r="C376">
        <v>10000</v>
      </c>
      <c r="D376" s="2">
        <v>45755</v>
      </c>
      <c r="E376" t="s">
        <v>59</v>
      </c>
      <c r="F376" t="s">
        <v>1423</v>
      </c>
      <c r="G376" t="s">
        <v>1424</v>
      </c>
      <c r="I376">
        <v>1</v>
      </c>
      <c r="J376" t="s">
        <v>183</v>
      </c>
      <c r="K376" s="7" t="s">
        <v>438</v>
      </c>
      <c r="L376" t="s">
        <v>6071</v>
      </c>
      <c r="M376" t="s">
        <v>439</v>
      </c>
      <c r="N376" t="s">
        <v>3859</v>
      </c>
      <c r="O376" s="3">
        <v>14850</v>
      </c>
      <c r="R376" s="2">
        <v>45752</v>
      </c>
      <c r="T376">
        <v>2</v>
      </c>
      <c r="U376" s="3">
        <v>29700</v>
      </c>
      <c r="V376" t="s">
        <v>65</v>
      </c>
      <c r="W376" t="s">
        <v>1181</v>
      </c>
      <c r="X376">
        <v>0</v>
      </c>
      <c r="Y376" s="3">
        <v>29700</v>
      </c>
      <c r="Z376">
        <v>0</v>
      </c>
      <c r="AA376">
        <v>0</v>
      </c>
      <c r="AB376">
        <v>0</v>
      </c>
      <c r="AC376">
        <v>0</v>
      </c>
      <c r="AF376">
        <v>0</v>
      </c>
      <c r="AO376" t="s">
        <v>1182</v>
      </c>
      <c r="AP376" t="s">
        <v>170</v>
      </c>
      <c r="AR376">
        <v>0</v>
      </c>
      <c r="AS376">
        <v>0</v>
      </c>
      <c r="AT376">
        <v>0</v>
      </c>
      <c r="AU376">
        <v>0</v>
      </c>
      <c r="AV376">
        <v>0</v>
      </c>
      <c r="AW376">
        <v>0</v>
      </c>
      <c r="BA376" t="s">
        <v>63</v>
      </c>
      <c r="BB376" t="s">
        <v>4613</v>
      </c>
      <c r="BC376">
        <v>0</v>
      </c>
      <c r="BE376" t="s">
        <v>170</v>
      </c>
      <c r="BH376" t="s">
        <v>1425</v>
      </c>
    </row>
    <row r="377" spans="1:60" x14ac:dyDescent="0.35">
      <c r="A377" t="s">
        <v>497</v>
      </c>
      <c r="B377">
        <v>10000</v>
      </c>
      <c r="C377">
        <v>30000</v>
      </c>
      <c r="D377" s="2">
        <v>45754</v>
      </c>
      <c r="E377" t="s">
        <v>59</v>
      </c>
      <c r="F377" t="s">
        <v>498</v>
      </c>
      <c r="G377">
        <v>10620258046</v>
      </c>
      <c r="I377">
        <v>3</v>
      </c>
      <c r="J377" t="s">
        <v>183</v>
      </c>
      <c r="K377">
        <v>85</v>
      </c>
      <c r="L377" t="s">
        <v>6060</v>
      </c>
      <c r="M377" t="s">
        <v>940</v>
      </c>
      <c r="N377" t="s">
        <v>3864</v>
      </c>
      <c r="O377" s="3">
        <v>10000</v>
      </c>
      <c r="R377" s="2">
        <v>45752</v>
      </c>
      <c r="T377">
        <v>11</v>
      </c>
      <c r="U377" s="3">
        <v>110000</v>
      </c>
      <c r="V377" t="s">
        <v>65</v>
      </c>
      <c r="W377" t="s">
        <v>499</v>
      </c>
      <c r="X377">
        <v>0</v>
      </c>
      <c r="Y377" s="3">
        <v>100000</v>
      </c>
      <c r="Z377" s="3">
        <v>10000</v>
      </c>
      <c r="AA377">
        <v>0</v>
      </c>
      <c r="AB377">
        <v>0</v>
      </c>
      <c r="AC377">
        <v>0</v>
      </c>
      <c r="AF377">
        <v>0</v>
      </c>
      <c r="AO377" t="s">
        <v>500</v>
      </c>
      <c r="AP377" t="s">
        <v>108</v>
      </c>
      <c r="AR377">
        <v>0</v>
      </c>
      <c r="AS377">
        <v>0</v>
      </c>
      <c r="AT377">
        <v>0</v>
      </c>
      <c r="AU377">
        <v>0</v>
      </c>
      <c r="AV377">
        <v>0</v>
      </c>
      <c r="AW377">
        <v>0</v>
      </c>
      <c r="BA377" t="s">
        <v>63</v>
      </c>
      <c r="BB377" t="s">
        <v>4472</v>
      </c>
      <c r="BC377">
        <v>0</v>
      </c>
      <c r="BE377" t="s">
        <v>108</v>
      </c>
      <c r="BH377" t="s">
        <v>501</v>
      </c>
    </row>
    <row r="378" spans="1:60" x14ac:dyDescent="0.35">
      <c r="A378" t="s">
        <v>1426</v>
      </c>
      <c r="B378">
        <v>10000</v>
      </c>
      <c r="C378">
        <v>10000</v>
      </c>
      <c r="D378" s="2">
        <v>45755</v>
      </c>
      <c r="E378" t="s">
        <v>59</v>
      </c>
      <c r="F378" t="s">
        <v>1427</v>
      </c>
      <c r="G378" t="s">
        <v>1428</v>
      </c>
      <c r="I378">
        <v>1</v>
      </c>
      <c r="J378" t="s">
        <v>183</v>
      </c>
      <c r="K378">
        <v>78</v>
      </c>
      <c r="L378" t="s">
        <v>6047</v>
      </c>
      <c r="M378" t="s">
        <v>216</v>
      </c>
      <c r="N378" t="s">
        <v>3803</v>
      </c>
      <c r="O378" s="3">
        <v>8000</v>
      </c>
      <c r="R378" s="2">
        <v>45752</v>
      </c>
      <c r="T378">
        <v>16</v>
      </c>
      <c r="U378" s="3">
        <v>128000</v>
      </c>
      <c r="V378" t="s">
        <v>65</v>
      </c>
      <c r="W378" t="s">
        <v>1353</v>
      </c>
      <c r="X378">
        <v>0</v>
      </c>
      <c r="Y378" s="3">
        <v>120000</v>
      </c>
      <c r="Z378" s="3">
        <v>8000</v>
      </c>
      <c r="AA378">
        <v>0</v>
      </c>
      <c r="AB378">
        <v>0</v>
      </c>
      <c r="AC378">
        <v>0</v>
      </c>
      <c r="AF378">
        <v>0</v>
      </c>
      <c r="AO378" t="s">
        <v>1354</v>
      </c>
      <c r="AP378" t="s">
        <v>275</v>
      </c>
      <c r="AR378">
        <v>0</v>
      </c>
      <c r="AS378">
        <v>0</v>
      </c>
      <c r="AT378">
        <v>0</v>
      </c>
      <c r="AU378">
        <v>0</v>
      </c>
      <c r="AV378">
        <v>0</v>
      </c>
      <c r="AW378">
        <v>0</v>
      </c>
      <c r="BA378" t="s">
        <v>63</v>
      </c>
      <c r="BB378" t="s">
        <v>4614</v>
      </c>
      <c r="BC378">
        <v>0</v>
      </c>
      <c r="BE378" t="s">
        <v>275</v>
      </c>
      <c r="BH378" t="s">
        <v>1430</v>
      </c>
    </row>
    <row r="379" spans="1:60" x14ac:dyDescent="0.35">
      <c r="A379" t="s">
        <v>1431</v>
      </c>
      <c r="B379">
        <v>10000</v>
      </c>
      <c r="C379">
        <v>10000</v>
      </c>
      <c r="D379" s="2">
        <v>45755</v>
      </c>
      <c r="E379" t="s">
        <v>59</v>
      </c>
      <c r="F379" t="s">
        <v>1427</v>
      </c>
      <c r="G379" t="s">
        <v>1428</v>
      </c>
      <c r="I379">
        <v>1</v>
      </c>
      <c r="J379" t="s">
        <v>183</v>
      </c>
      <c r="K379">
        <v>78</v>
      </c>
      <c r="L379" t="s">
        <v>6047</v>
      </c>
      <c r="M379" t="s">
        <v>216</v>
      </c>
      <c r="N379" t="s">
        <v>3803</v>
      </c>
      <c r="O379" s="3">
        <v>8000</v>
      </c>
      <c r="R379" s="2">
        <v>45752</v>
      </c>
      <c r="T379">
        <v>16</v>
      </c>
      <c r="U379" s="3">
        <v>128000</v>
      </c>
      <c r="V379" t="s">
        <v>65</v>
      </c>
      <c r="W379" t="s">
        <v>1353</v>
      </c>
      <c r="X379">
        <v>0</v>
      </c>
      <c r="Y379" s="3">
        <v>120000</v>
      </c>
      <c r="Z379" s="3">
        <v>8000</v>
      </c>
      <c r="AA379">
        <v>0</v>
      </c>
      <c r="AB379">
        <v>0</v>
      </c>
      <c r="AC379">
        <v>0</v>
      </c>
      <c r="AF379">
        <v>0</v>
      </c>
      <c r="AO379" t="s">
        <v>1354</v>
      </c>
      <c r="AP379" t="s">
        <v>275</v>
      </c>
      <c r="AR379">
        <v>0</v>
      </c>
      <c r="AS379">
        <v>0</v>
      </c>
      <c r="AT379">
        <v>0</v>
      </c>
      <c r="AU379">
        <v>0</v>
      </c>
      <c r="AV379">
        <v>0</v>
      </c>
      <c r="AW379">
        <v>0</v>
      </c>
      <c r="BA379" t="s">
        <v>63</v>
      </c>
      <c r="BB379" t="s">
        <v>4615</v>
      </c>
      <c r="BC379">
        <v>0</v>
      </c>
      <c r="BE379" t="s">
        <v>275</v>
      </c>
      <c r="BH379" t="s">
        <v>1432</v>
      </c>
    </row>
    <row r="380" spans="1:60" x14ac:dyDescent="0.35">
      <c r="A380" t="s">
        <v>1433</v>
      </c>
      <c r="B380">
        <v>10000</v>
      </c>
      <c r="C380">
        <v>10000</v>
      </c>
      <c r="D380" s="2">
        <v>45755</v>
      </c>
      <c r="E380" t="s">
        <v>59</v>
      </c>
      <c r="F380" t="s">
        <v>1427</v>
      </c>
      <c r="G380" t="s">
        <v>1428</v>
      </c>
      <c r="I380">
        <v>1</v>
      </c>
      <c r="J380" t="s">
        <v>183</v>
      </c>
      <c r="K380">
        <v>78</v>
      </c>
      <c r="L380" t="s">
        <v>6047</v>
      </c>
      <c r="M380" t="s">
        <v>216</v>
      </c>
      <c r="N380" t="s">
        <v>3803</v>
      </c>
      <c r="O380" s="3">
        <v>8000</v>
      </c>
      <c r="R380" s="2">
        <v>45752</v>
      </c>
      <c r="T380">
        <v>16</v>
      </c>
      <c r="U380" s="3">
        <v>128000</v>
      </c>
      <c r="V380" t="s">
        <v>65</v>
      </c>
      <c r="W380" t="s">
        <v>1353</v>
      </c>
      <c r="X380">
        <v>0</v>
      </c>
      <c r="Y380" s="3">
        <v>120000</v>
      </c>
      <c r="Z380" s="3">
        <v>8000</v>
      </c>
      <c r="AA380">
        <v>0</v>
      </c>
      <c r="AB380">
        <v>0</v>
      </c>
      <c r="AC380">
        <v>0</v>
      </c>
      <c r="AF380">
        <v>0</v>
      </c>
      <c r="AO380" t="s">
        <v>1354</v>
      </c>
      <c r="AP380" t="s">
        <v>275</v>
      </c>
      <c r="AR380">
        <v>0</v>
      </c>
      <c r="AS380">
        <v>0</v>
      </c>
      <c r="AT380">
        <v>0</v>
      </c>
      <c r="AU380">
        <v>0</v>
      </c>
      <c r="AV380">
        <v>0</v>
      </c>
      <c r="AW380">
        <v>0</v>
      </c>
      <c r="BA380" t="s">
        <v>63</v>
      </c>
      <c r="BB380" t="s">
        <v>4616</v>
      </c>
      <c r="BC380">
        <v>0</v>
      </c>
      <c r="BE380" t="s">
        <v>275</v>
      </c>
      <c r="BH380" t="s">
        <v>1434</v>
      </c>
    </row>
    <row r="381" spans="1:60" x14ac:dyDescent="0.35">
      <c r="A381" t="s">
        <v>502</v>
      </c>
      <c r="B381">
        <v>10000</v>
      </c>
      <c r="C381">
        <v>30000</v>
      </c>
      <c r="D381" s="2">
        <v>45754</v>
      </c>
      <c r="E381" t="s">
        <v>59</v>
      </c>
      <c r="F381" t="s">
        <v>503</v>
      </c>
      <c r="G381">
        <v>10656256096</v>
      </c>
      <c r="I381">
        <v>3</v>
      </c>
      <c r="J381" t="s">
        <v>183</v>
      </c>
      <c r="K381">
        <v>85</v>
      </c>
      <c r="L381" t="s">
        <v>6060</v>
      </c>
      <c r="M381" t="s">
        <v>940</v>
      </c>
      <c r="N381" t="s">
        <v>3864</v>
      </c>
      <c r="O381" s="3">
        <v>5455</v>
      </c>
      <c r="R381" s="2">
        <v>45752</v>
      </c>
      <c r="T381">
        <v>11</v>
      </c>
      <c r="U381" s="3">
        <v>60005</v>
      </c>
      <c r="V381" t="s">
        <v>65</v>
      </c>
      <c r="W381" t="s">
        <v>504</v>
      </c>
      <c r="X381">
        <v>0</v>
      </c>
      <c r="Y381" s="3">
        <v>60000</v>
      </c>
      <c r="Z381">
        <v>5</v>
      </c>
      <c r="AA381">
        <v>0</v>
      </c>
      <c r="AB381">
        <v>0</v>
      </c>
      <c r="AC381">
        <v>0</v>
      </c>
      <c r="AF381">
        <v>0</v>
      </c>
      <c r="AO381" t="s">
        <v>505</v>
      </c>
      <c r="AP381" t="s">
        <v>108</v>
      </c>
      <c r="AR381">
        <v>0</v>
      </c>
      <c r="AS381">
        <v>0</v>
      </c>
      <c r="AT381">
        <v>0</v>
      </c>
      <c r="AU381">
        <v>0</v>
      </c>
      <c r="AV381">
        <v>0</v>
      </c>
      <c r="AW381">
        <v>0</v>
      </c>
      <c r="BA381" t="s">
        <v>63</v>
      </c>
      <c r="BB381" t="s">
        <v>4473</v>
      </c>
      <c r="BC381">
        <v>0</v>
      </c>
      <c r="BE381" t="s">
        <v>108</v>
      </c>
      <c r="BH381" t="s">
        <v>506</v>
      </c>
    </row>
    <row r="382" spans="1:60" x14ac:dyDescent="0.35">
      <c r="A382" t="s">
        <v>1193</v>
      </c>
      <c r="B382">
        <v>10000</v>
      </c>
      <c r="C382">
        <v>30000</v>
      </c>
      <c r="D382" s="2">
        <v>45754</v>
      </c>
      <c r="E382" t="s">
        <v>116</v>
      </c>
      <c r="F382" t="s">
        <v>1194</v>
      </c>
      <c r="G382">
        <v>10656256096</v>
      </c>
      <c r="I382">
        <v>3</v>
      </c>
      <c r="J382" t="s">
        <v>183</v>
      </c>
      <c r="K382">
        <v>85</v>
      </c>
      <c r="L382" t="s">
        <v>6060</v>
      </c>
      <c r="M382" t="s">
        <v>940</v>
      </c>
      <c r="N382" t="s">
        <v>3864</v>
      </c>
      <c r="O382" s="3">
        <v>10000</v>
      </c>
      <c r="R382" s="2">
        <v>45752</v>
      </c>
      <c r="T382">
        <v>11</v>
      </c>
      <c r="U382" s="3">
        <v>110000</v>
      </c>
      <c r="V382" t="s">
        <v>65</v>
      </c>
      <c r="W382" t="s">
        <v>1195</v>
      </c>
      <c r="X382">
        <v>0</v>
      </c>
      <c r="Y382" s="3">
        <v>100000</v>
      </c>
      <c r="Z382" s="3">
        <v>10000</v>
      </c>
      <c r="AA382">
        <v>0</v>
      </c>
      <c r="AB382">
        <v>0</v>
      </c>
      <c r="AC382">
        <v>0</v>
      </c>
      <c r="AF382">
        <v>0</v>
      </c>
      <c r="AO382" t="s">
        <v>1196</v>
      </c>
      <c r="AP382" t="s">
        <v>108</v>
      </c>
      <c r="AR382">
        <v>0</v>
      </c>
      <c r="AS382">
        <v>0</v>
      </c>
      <c r="AT382">
        <v>0</v>
      </c>
      <c r="AU382">
        <v>0</v>
      </c>
      <c r="AV382">
        <v>0</v>
      </c>
      <c r="AW382">
        <v>0</v>
      </c>
      <c r="BA382" t="s">
        <v>63</v>
      </c>
      <c r="BB382" t="s">
        <v>4571</v>
      </c>
      <c r="BC382">
        <v>0</v>
      </c>
      <c r="BE382" t="s">
        <v>108</v>
      </c>
      <c r="BH382" t="s">
        <v>1197</v>
      </c>
    </row>
    <row r="383" spans="1:60" x14ac:dyDescent="0.35">
      <c r="A383" t="s">
        <v>1435</v>
      </c>
      <c r="B383">
        <v>10000</v>
      </c>
      <c r="C383">
        <v>10000</v>
      </c>
      <c r="D383" s="2">
        <v>45754</v>
      </c>
      <c r="E383" t="s">
        <v>116</v>
      </c>
      <c r="F383" t="s">
        <v>1436</v>
      </c>
      <c r="G383" t="s">
        <v>570</v>
      </c>
      <c r="I383">
        <v>1</v>
      </c>
      <c r="J383" t="s">
        <v>183</v>
      </c>
      <c r="K383">
        <v>59</v>
      </c>
      <c r="L383" t="s">
        <v>6045</v>
      </c>
      <c r="M383" t="s">
        <v>73</v>
      </c>
      <c r="N383" t="s">
        <v>3811</v>
      </c>
      <c r="O383" s="3">
        <v>1000</v>
      </c>
      <c r="R383" s="2">
        <v>45752</v>
      </c>
      <c r="T383">
        <v>10</v>
      </c>
      <c r="U383" s="3">
        <v>10000</v>
      </c>
      <c r="V383" t="s">
        <v>65</v>
      </c>
      <c r="W383">
        <v>112024330001</v>
      </c>
      <c r="X383">
        <v>0</v>
      </c>
      <c r="Y383" s="3">
        <v>10000</v>
      </c>
      <c r="Z383">
        <v>0</v>
      </c>
      <c r="AA383">
        <v>0</v>
      </c>
      <c r="AB383">
        <v>0</v>
      </c>
      <c r="AC383">
        <v>0</v>
      </c>
      <c r="AF383">
        <v>0</v>
      </c>
      <c r="AO383">
        <v>11202433</v>
      </c>
      <c r="AP383" t="s">
        <v>571</v>
      </c>
      <c r="AR383">
        <v>0</v>
      </c>
      <c r="AS383">
        <v>0</v>
      </c>
      <c r="AT383">
        <v>0</v>
      </c>
      <c r="AU383">
        <v>0</v>
      </c>
      <c r="AV383">
        <v>0</v>
      </c>
      <c r="AW383">
        <v>0</v>
      </c>
      <c r="BA383" t="s">
        <v>63</v>
      </c>
      <c r="BB383" t="s">
        <v>4617</v>
      </c>
      <c r="BC383">
        <v>0</v>
      </c>
      <c r="BE383" t="s">
        <v>571</v>
      </c>
      <c r="BH383" t="s">
        <v>1437</v>
      </c>
    </row>
    <row r="384" spans="1:60" x14ac:dyDescent="0.35">
      <c r="A384" t="s">
        <v>1435</v>
      </c>
      <c r="B384">
        <v>20000</v>
      </c>
      <c r="C384">
        <v>10000</v>
      </c>
      <c r="D384" s="2">
        <v>45754</v>
      </c>
      <c r="E384" t="s">
        <v>116</v>
      </c>
      <c r="F384" t="s">
        <v>1436</v>
      </c>
      <c r="G384" t="s">
        <v>570</v>
      </c>
      <c r="I384">
        <v>1</v>
      </c>
      <c r="J384" t="s">
        <v>183</v>
      </c>
      <c r="K384">
        <v>59</v>
      </c>
      <c r="L384" t="s">
        <v>6045</v>
      </c>
      <c r="M384" t="s">
        <v>73</v>
      </c>
      <c r="N384" t="s">
        <v>3811</v>
      </c>
      <c r="O384" s="3">
        <v>1000</v>
      </c>
      <c r="R384" s="2">
        <v>45752</v>
      </c>
      <c r="T384">
        <v>10</v>
      </c>
      <c r="U384" s="3">
        <v>10000</v>
      </c>
      <c r="V384" t="s">
        <v>65</v>
      </c>
      <c r="W384">
        <v>112024330001</v>
      </c>
      <c r="X384">
        <v>0</v>
      </c>
      <c r="Y384" s="3">
        <v>10000</v>
      </c>
      <c r="Z384">
        <v>0</v>
      </c>
      <c r="AA384">
        <v>0</v>
      </c>
      <c r="AB384">
        <v>0</v>
      </c>
      <c r="AC384">
        <v>0</v>
      </c>
      <c r="AF384">
        <v>0</v>
      </c>
      <c r="AO384">
        <v>11202433</v>
      </c>
      <c r="AP384" t="s">
        <v>571</v>
      </c>
      <c r="AR384">
        <v>0</v>
      </c>
      <c r="AS384">
        <v>0</v>
      </c>
      <c r="AT384">
        <v>0</v>
      </c>
      <c r="AU384">
        <v>0</v>
      </c>
      <c r="AV384">
        <v>0</v>
      </c>
      <c r="AW384">
        <v>0</v>
      </c>
      <c r="BA384" t="s">
        <v>63</v>
      </c>
      <c r="BB384" t="s">
        <v>4617</v>
      </c>
      <c r="BC384">
        <v>0</v>
      </c>
      <c r="BE384" t="s">
        <v>571</v>
      </c>
      <c r="BH384" t="s">
        <v>1437</v>
      </c>
    </row>
    <row r="385" spans="1:60" x14ac:dyDescent="0.35">
      <c r="A385" t="s">
        <v>1438</v>
      </c>
      <c r="B385">
        <v>20000</v>
      </c>
      <c r="C385">
        <v>10000</v>
      </c>
      <c r="D385" s="2">
        <v>45754</v>
      </c>
      <c r="E385" t="s">
        <v>116</v>
      </c>
      <c r="F385" t="s">
        <v>1382</v>
      </c>
      <c r="G385" t="s">
        <v>570</v>
      </c>
      <c r="I385">
        <v>1</v>
      </c>
      <c r="J385" t="s">
        <v>183</v>
      </c>
      <c r="K385">
        <v>59</v>
      </c>
      <c r="L385" t="s">
        <v>6045</v>
      </c>
      <c r="M385" t="s">
        <v>73</v>
      </c>
      <c r="N385" t="s">
        <v>3811</v>
      </c>
      <c r="O385">
        <v>800</v>
      </c>
      <c r="R385" s="2">
        <v>45752</v>
      </c>
      <c r="T385">
        <v>10</v>
      </c>
      <c r="U385" s="3">
        <v>8000</v>
      </c>
      <c r="V385" t="s">
        <v>65</v>
      </c>
      <c r="W385">
        <v>112063620001</v>
      </c>
      <c r="X385">
        <v>0</v>
      </c>
      <c r="Y385" s="3">
        <v>4000</v>
      </c>
      <c r="Z385" s="3">
        <v>4000</v>
      </c>
      <c r="AA385">
        <v>0</v>
      </c>
      <c r="AB385">
        <v>0</v>
      </c>
      <c r="AC385">
        <v>0</v>
      </c>
      <c r="AF385">
        <v>0</v>
      </c>
      <c r="AO385">
        <v>11206362</v>
      </c>
      <c r="AP385" t="s">
        <v>571</v>
      </c>
      <c r="AR385">
        <v>0</v>
      </c>
      <c r="AS385">
        <v>0</v>
      </c>
      <c r="AT385">
        <v>0</v>
      </c>
      <c r="AU385">
        <v>0</v>
      </c>
      <c r="AV385">
        <v>0</v>
      </c>
      <c r="AW385">
        <v>0</v>
      </c>
      <c r="BA385" t="s">
        <v>63</v>
      </c>
      <c r="BB385" t="s">
        <v>4618</v>
      </c>
      <c r="BC385">
        <v>0</v>
      </c>
      <c r="BE385" t="s">
        <v>571</v>
      </c>
      <c r="BH385" t="s">
        <v>1439</v>
      </c>
    </row>
    <row r="386" spans="1:60" x14ac:dyDescent="0.35">
      <c r="A386" t="s">
        <v>1438</v>
      </c>
      <c r="B386">
        <v>30000</v>
      </c>
      <c r="C386">
        <v>10000</v>
      </c>
      <c r="D386" s="2">
        <v>45754</v>
      </c>
      <c r="E386" t="s">
        <v>116</v>
      </c>
      <c r="F386" t="s">
        <v>1382</v>
      </c>
      <c r="G386" t="s">
        <v>570</v>
      </c>
      <c r="I386">
        <v>1</v>
      </c>
      <c r="J386" t="s">
        <v>183</v>
      </c>
      <c r="K386">
        <v>59</v>
      </c>
      <c r="L386" t="s">
        <v>6045</v>
      </c>
      <c r="M386" t="s">
        <v>73</v>
      </c>
      <c r="N386" t="s">
        <v>3811</v>
      </c>
      <c r="O386">
        <v>200</v>
      </c>
      <c r="R386" s="2">
        <v>45752</v>
      </c>
      <c r="T386">
        <v>10</v>
      </c>
      <c r="U386" s="3">
        <v>2000</v>
      </c>
      <c r="V386" t="s">
        <v>65</v>
      </c>
      <c r="W386">
        <v>112063620001</v>
      </c>
      <c r="X386">
        <v>0</v>
      </c>
      <c r="Y386" s="3">
        <v>2000</v>
      </c>
      <c r="Z386">
        <v>0</v>
      </c>
      <c r="AA386">
        <v>0</v>
      </c>
      <c r="AB386">
        <v>0</v>
      </c>
      <c r="AC386">
        <v>0</v>
      </c>
      <c r="AF386">
        <v>0</v>
      </c>
      <c r="AO386">
        <v>11206362</v>
      </c>
      <c r="AP386" t="s">
        <v>571</v>
      </c>
      <c r="AR386">
        <v>0</v>
      </c>
      <c r="AS386">
        <v>0</v>
      </c>
      <c r="AT386">
        <v>0</v>
      </c>
      <c r="AU386">
        <v>0</v>
      </c>
      <c r="AV386">
        <v>0</v>
      </c>
      <c r="AW386">
        <v>0</v>
      </c>
      <c r="BA386" t="s">
        <v>63</v>
      </c>
      <c r="BB386" t="s">
        <v>4618</v>
      </c>
      <c r="BC386">
        <v>0</v>
      </c>
      <c r="BE386" t="s">
        <v>571</v>
      </c>
      <c r="BH386" t="s">
        <v>1439</v>
      </c>
    </row>
    <row r="387" spans="1:60" x14ac:dyDescent="0.35">
      <c r="A387" t="s">
        <v>1440</v>
      </c>
      <c r="B387">
        <v>10000</v>
      </c>
      <c r="C387">
        <v>10000</v>
      </c>
      <c r="D387" s="2">
        <v>45754</v>
      </c>
      <c r="E387" t="s">
        <v>59</v>
      </c>
      <c r="F387" t="s">
        <v>1441</v>
      </c>
      <c r="G387" t="s">
        <v>570</v>
      </c>
      <c r="I387">
        <v>1</v>
      </c>
      <c r="J387" t="s">
        <v>183</v>
      </c>
      <c r="K387">
        <v>59</v>
      </c>
      <c r="L387" t="s">
        <v>6045</v>
      </c>
      <c r="M387" t="s">
        <v>73</v>
      </c>
      <c r="N387" t="s">
        <v>3811</v>
      </c>
      <c r="O387">
        <v>400</v>
      </c>
      <c r="R387" s="2">
        <v>45752</v>
      </c>
      <c r="T387">
        <v>10</v>
      </c>
      <c r="U387" s="3">
        <v>4000</v>
      </c>
      <c r="V387" t="s">
        <v>65</v>
      </c>
      <c r="W387">
        <v>112024250001</v>
      </c>
      <c r="X387">
        <v>0</v>
      </c>
      <c r="Y387" s="3">
        <v>4000</v>
      </c>
      <c r="Z387">
        <v>0</v>
      </c>
      <c r="AA387">
        <v>0</v>
      </c>
      <c r="AB387">
        <v>0</v>
      </c>
      <c r="AC387">
        <v>0</v>
      </c>
      <c r="AF387">
        <v>0</v>
      </c>
      <c r="AO387">
        <v>11202425</v>
      </c>
      <c r="AP387" t="s">
        <v>571</v>
      </c>
      <c r="AR387">
        <v>0</v>
      </c>
      <c r="AS387">
        <v>0</v>
      </c>
      <c r="AT387">
        <v>0</v>
      </c>
      <c r="AU387">
        <v>0</v>
      </c>
      <c r="AV387">
        <v>0</v>
      </c>
      <c r="AW387">
        <v>0</v>
      </c>
      <c r="BA387" t="s">
        <v>63</v>
      </c>
      <c r="BB387" t="s">
        <v>4619</v>
      </c>
      <c r="BC387">
        <v>0</v>
      </c>
      <c r="BE387" t="s">
        <v>571</v>
      </c>
      <c r="BH387" t="s">
        <v>1442</v>
      </c>
    </row>
    <row r="388" spans="1:60" x14ac:dyDescent="0.35">
      <c r="A388" t="s">
        <v>1440</v>
      </c>
      <c r="B388">
        <v>20000</v>
      </c>
      <c r="C388">
        <v>10000</v>
      </c>
      <c r="D388" s="2">
        <v>45754</v>
      </c>
      <c r="E388" t="s">
        <v>59</v>
      </c>
      <c r="F388" t="s">
        <v>1441</v>
      </c>
      <c r="G388" t="s">
        <v>570</v>
      </c>
      <c r="I388">
        <v>1</v>
      </c>
      <c r="J388" t="s">
        <v>183</v>
      </c>
      <c r="K388">
        <v>59</v>
      </c>
      <c r="L388" t="s">
        <v>6045</v>
      </c>
      <c r="M388" t="s">
        <v>73</v>
      </c>
      <c r="N388" t="s">
        <v>3811</v>
      </c>
      <c r="O388">
        <v>400</v>
      </c>
      <c r="R388" s="2">
        <v>45752</v>
      </c>
      <c r="T388">
        <v>10</v>
      </c>
      <c r="U388" s="3">
        <v>4000</v>
      </c>
      <c r="V388" t="s">
        <v>65</v>
      </c>
      <c r="W388">
        <v>112024250001</v>
      </c>
      <c r="X388">
        <v>0</v>
      </c>
      <c r="Y388" s="3">
        <v>4000</v>
      </c>
      <c r="Z388">
        <v>0</v>
      </c>
      <c r="AA388">
        <v>0</v>
      </c>
      <c r="AB388">
        <v>0</v>
      </c>
      <c r="AC388">
        <v>0</v>
      </c>
      <c r="AF388">
        <v>0</v>
      </c>
      <c r="AO388">
        <v>11202425</v>
      </c>
      <c r="AP388" t="s">
        <v>571</v>
      </c>
      <c r="AR388">
        <v>0</v>
      </c>
      <c r="AS388">
        <v>0</v>
      </c>
      <c r="AT388">
        <v>0</v>
      </c>
      <c r="AU388">
        <v>0</v>
      </c>
      <c r="AV388">
        <v>0</v>
      </c>
      <c r="AW388">
        <v>0</v>
      </c>
      <c r="BA388" t="s">
        <v>63</v>
      </c>
      <c r="BB388" t="s">
        <v>4619</v>
      </c>
      <c r="BC388">
        <v>0</v>
      </c>
      <c r="BE388" t="s">
        <v>571</v>
      </c>
      <c r="BH388" t="s">
        <v>1442</v>
      </c>
    </row>
    <row r="389" spans="1:60" x14ac:dyDescent="0.35">
      <c r="A389" t="s">
        <v>1443</v>
      </c>
      <c r="B389">
        <v>10000</v>
      </c>
      <c r="C389">
        <v>10000</v>
      </c>
      <c r="D389" s="2">
        <v>45754</v>
      </c>
      <c r="E389" t="s">
        <v>116</v>
      </c>
      <c r="F389" t="s">
        <v>1444</v>
      </c>
      <c r="G389" t="s">
        <v>1445</v>
      </c>
      <c r="I389">
        <v>1</v>
      </c>
      <c r="J389" t="s">
        <v>183</v>
      </c>
      <c r="K389">
        <v>59</v>
      </c>
      <c r="L389" t="s">
        <v>6045</v>
      </c>
      <c r="M389" t="s">
        <v>73</v>
      </c>
      <c r="N389" t="s">
        <v>3811</v>
      </c>
      <c r="O389">
        <v>400</v>
      </c>
      <c r="R389" s="2">
        <v>45752</v>
      </c>
      <c r="T389">
        <v>10</v>
      </c>
      <c r="U389" s="3">
        <v>4000</v>
      </c>
      <c r="V389" t="s">
        <v>65</v>
      </c>
      <c r="W389">
        <v>112063620001</v>
      </c>
      <c r="X389">
        <v>0</v>
      </c>
      <c r="Y389" s="3">
        <v>4000</v>
      </c>
      <c r="Z389">
        <v>0</v>
      </c>
      <c r="AA389">
        <v>0</v>
      </c>
      <c r="AB389">
        <v>0</v>
      </c>
      <c r="AC389">
        <v>0</v>
      </c>
      <c r="AF389">
        <v>0</v>
      </c>
      <c r="AO389">
        <v>11206362</v>
      </c>
      <c r="AP389" t="s">
        <v>571</v>
      </c>
      <c r="AR389">
        <v>0</v>
      </c>
      <c r="AS389">
        <v>0</v>
      </c>
      <c r="AT389">
        <v>0</v>
      </c>
      <c r="AU389">
        <v>0</v>
      </c>
      <c r="AV389">
        <v>0</v>
      </c>
      <c r="AW389">
        <v>0</v>
      </c>
      <c r="BA389" t="s">
        <v>63</v>
      </c>
      <c r="BB389" t="s">
        <v>4620</v>
      </c>
      <c r="BC389">
        <v>0</v>
      </c>
      <c r="BE389" t="s">
        <v>571</v>
      </c>
      <c r="BH389" t="s">
        <v>1446</v>
      </c>
    </row>
    <row r="390" spans="1:60" x14ac:dyDescent="0.35">
      <c r="A390" t="s">
        <v>1447</v>
      </c>
      <c r="B390">
        <v>10000</v>
      </c>
      <c r="C390">
        <v>10000</v>
      </c>
      <c r="D390" s="2">
        <v>45755</v>
      </c>
      <c r="E390" t="s">
        <v>59</v>
      </c>
      <c r="F390" t="s">
        <v>1448</v>
      </c>
      <c r="G390" t="s">
        <v>1449</v>
      </c>
      <c r="I390">
        <v>1</v>
      </c>
      <c r="J390" t="s">
        <v>183</v>
      </c>
      <c r="K390">
        <v>60</v>
      </c>
      <c r="L390" t="s">
        <v>6048</v>
      </c>
      <c r="M390" t="s">
        <v>222</v>
      </c>
      <c r="N390" t="s">
        <v>3835</v>
      </c>
      <c r="O390" s="3">
        <v>3000</v>
      </c>
      <c r="R390" s="2">
        <v>45752</v>
      </c>
      <c r="T390">
        <v>1</v>
      </c>
      <c r="U390" s="3">
        <v>3000</v>
      </c>
      <c r="V390" t="s">
        <v>65</v>
      </c>
      <c r="W390" t="s">
        <v>1450</v>
      </c>
      <c r="X390">
        <v>0</v>
      </c>
      <c r="Y390" s="3">
        <v>3000</v>
      </c>
      <c r="Z390">
        <v>0</v>
      </c>
      <c r="AA390">
        <v>0</v>
      </c>
      <c r="AB390">
        <v>0</v>
      </c>
      <c r="AC390">
        <v>0</v>
      </c>
      <c r="AF390">
        <v>0</v>
      </c>
      <c r="AO390" t="s">
        <v>1451</v>
      </c>
      <c r="AP390" t="s">
        <v>1452</v>
      </c>
      <c r="AR390">
        <v>0</v>
      </c>
      <c r="AS390">
        <v>0</v>
      </c>
      <c r="AT390">
        <v>0</v>
      </c>
      <c r="AU390">
        <v>0</v>
      </c>
      <c r="AV390">
        <v>0</v>
      </c>
      <c r="AW390">
        <v>0</v>
      </c>
      <c r="BA390" t="s">
        <v>63</v>
      </c>
      <c r="BB390" t="s">
        <v>4621</v>
      </c>
      <c r="BC390">
        <v>0</v>
      </c>
      <c r="BE390" t="s">
        <v>1452</v>
      </c>
      <c r="BH390" t="s">
        <v>1453</v>
      </c>
    </row>
    <row r="391" spans="1:60" x14ac:dyDescent="0.35">
      <c r="A391" t="s">
        <v>1454</v>
      </c>
      <c r="B391">
        <v>10000</v>
      </c>
      <c r="C391">
        <v>10000</v>
      </c>
      <c r="D391" s="2">
        <v>45755</v>
      </c>
      <c r="E391" t="s">
        <v>59</v>
      </c>
      <c r="F391" t="s">
        <v>898</v>
      </c>
      <c r="G391" t="s">
        <v>1455</v>
      </c>
      <c r="I391">
        <v>1</v>
      </c>
      <c r="J391" t="s">
        <v>183</v>
      </c>
      <c r="K391">
        <v>72</v>
      </c>
      <c r="L391" t="s">
        <v>6056</v>
      </c>
      <c r="M391" t="s">
        <v>161</v>
      </c>
      <c r="N391" t="s">
        <v>3853</v>
      </c>
      <c r="O391" s="3">
        <v>9500</v>
      </c>
      <c r="R391" s="2">
        <v>45752</v>
      </c>
      <c r="T391">
        <v>6</v>
      </c>
      <c r="U391" s="3">
        <v>57000</v>
      </c>
      <c r="V391" t="s">
        <v>65</v>
      </c>
      <c r="W391" t="s">
        <v>1456</v>
      </c>
      <c r="X391">
        <v>0</v>
      </c>
      <c r="Y391" s="3">
        <v>50000</v>
      </c>
      <c r="Z391" s="3">
        <v>7000</v>
      </c>
      <c r="AA391">
        <v>0</v>
      </c>
      <c r="AB391">
        <v>0</v>
      </c>
      <c r="AC391">
        <v>0</v>
      </c>
      <c r="AF391">
        <v>0</v>
      </c>
      <c r="AO391" t="s">
        <v>1457</v>
      </c>
      <c r="AP391" t="s">
        <v>75</v>
      </c>
      <c r="AR391">
        <v>0</v>
      </c>
      <c r="AS391">
        <v>0</v>
      </c>
      <c r="AT391">
        <v>0</v>
      </c>
      <c r="AU391">
        <v>0</v>
      </c>
      <c r="AV391">
        <v>0</v>
      </c>
      <c r="AW391">
        <v>0</v>
      </c>
      <c r="BA391" t="s">
        <v>63</v>
      </c>
      <c r="BB391" t="s">
        <v>4622</v>
      </c>
      <c r="BC391">
        <v>0</v>
      </c>
      <c r="BE391" t="s">
        <v>75</v>
      </c>
      <c r="BH391" t="s">
        <v>1458</v>
      </c>
    </row>
    <row r="392" spans="1:60" x14ac:dyDescent="0.35">
      <c r="A392" t="s">
        <v>4623</v>
      </c>
      <c r="B392">
        <v>10000</v>
      </c>
      <c r="C392">
        <v>10000</v>
      </c>
      <c r="D392" s="2">
        <v>45769</v>
      </c>
      <c r="E392" t="s">
        <v>59</v>
      </c>
      <c r="F392" t="s">
        <v>4624</v>
      </c>
      <c r="G392" t="s">
        <v>4625</v>
      </c>
      <c r="I392">
        <v>1</v>
      </c>
      <c r="J392" t="s">
        <v>183</v>
      </c>
      <c r="K392">
        <v>79</v>
      </c>
      <c r="L392" t="s">
        <v>6076</v>
      </c>
      <c r="M392" t="s">
        <v>869</v>
      </c>
      <c r="N392" t="s">
        <v>3829</v>
      </c>
      <c r="O392" s="3">
        <v>3594</v>
      </c>
      <c r="R392" s="2">
        <v>45752</v>
      </c>
      <c r="T392">
        <v>32</v>
      </c>
      <c r="U392" s="3">
        <v>115008</v>
      </c>
      <c r="V392" t="s">
        <v>65</v>
      </c>
      <c r="W392" t="s">
        <v>4626</v>
      </c>
      <c r="X392">
        <v>0</v>
      </c>
      <c r="Y392" s="3">
        <v>100000</v>
      </c>
      <c r="Z392" s="3">
        <v>15008</v>
      </c>
      <c r="AA392">
        <v>0</v>
      </c>
      <c r="AB392">
        <v>0</v>
      </c>
      <c r="AC392">
        <v>0</v>
      </c>
      <c r="AF392">
        <v>0</v>
      </c>
      <c r="AO392" t="s">
        <v>4627</v>
      </c>
      <c r="AP392" t="s">
        <v>108</v>
      </c>
      <c r="AR392">
        <v>0</v>
      </c>
      <c r="AS392">
        <v>0</v>
      </c>
      <c r="AT392">
        <v>0</v>
      </c>
      <c r="AU392">
        <v>0</v>
      </c>
      <c r="AV392">
        <v>0</v>
      </c>
      <c r="AW392">
        <v>0</v>
      </c>
      <c r="BA392" t="s">
        <v>63</v>
      </c>
      <c r="BB392" t="s">
        <v>4628</v>
      </c>
      <c r="BC392">
        <v>0</v>
      </c>
      <c r="BE392" t="s">
        <v>108</v>
      </c>
      <c r="BH392" t="s">
        <v>4629</v>
      </c>
    </row>
    <row r="393" spans="1:60" x14ac:dyDescent="0.35">
      <c r="A393" t="s">
        <v>1459</v>
      </c>
      <c r="B393">
        <v>10000</v>
      </c>
      <c r="C393">
        <v>10000</v>
      </c>
      <c r="D393" s="2">
        <v>45754</v>
      </c>
      <c r="E393" t="s">
        <v>116</v>
      </c>
      <c r="F393" t="s">
        <v>1444</v>
      </c>
      <c r="G393">
        <v>502190692</v>
      </c>
      <c r="I393">
        <v>1</v>
      </c>
      <c r="J393" t="s">
        <v>183</v>
      </c>
      <c r="K393">
        <v>22</v>
      </c>
      <c r="L393" t="s">
        <v>6063</v>
      </c>
      <c r="M393" t="s">
        <v>685</v>
      </c>
      <c r="N393" t="s">
        <v>3805</v>
      </c>
      <c r="O393" s="3">
        <v>10000</v>
      </c>
      <c r="R393" s="2">
        <v>45752</v>
      </c>
      <c r="T393">
        <v>1</v>
      </c>
      <c r="U393" s="3">
        <v>10000</v>
      </c>
      <c r="V393" t="s">
        <v>65</v>
      </c>
      <c r="W393" t="s">
        <v>1460</v>
      </c>
      <c r="X393">
        <v>0</v>
      </c>
      <c r="Y393" s="3">
        <v>10000</v>
      </c>
      <c r="Z393">
        <v>0</v>
      </c>
      <c r="AA393">
        <v>0</v>
      </c>
      <c r="AB393">
        <v>0</v>
      </c>
      <c r="AC393">
        <v>0</v>
      </c>
      <c r="AF393">
        <v>0</v>
      </c>
      <c r="AO393" t="s">
        <v>1461</v>
      </c>
      <c r="AP393" t="s">
        <v>1462</v>
      </c>
      <c r="AR393">
        <v>0</v>
      </c>
      <c r="AS393">
        <v>0</v>
      </c>
      <c r="AT393">
        <v>0</v>
      </c>
      <c r="AU393">
        <v>0</v>
      </c>
      <c r="AV393">
        <v>0</v>
      </c>
      <c r="AW393">
        <v>0</v>
      </c>
      <c r="BA393" t="s">
        <v>63</v>
      </c>
      <c r="BB393" t="s">
        <v>4630</v>
      </c>
      <c r="BC393">
        <v>0</v>
      </c>
      <c r="BE393" t="s">
        <v>1462</v>
      </c>
      <c r="BH393" t="s">
        <v>1463</v>
      </c>
    </row>
    <row r="394" spans="1:60" x14ac:dyDescent="0.35">
      <c r="A394" t="s">
        <v>4631</v>
      </c>
      <c r="B394">
        <v>10000</v>
      </c>
      <c r="C394">
        <v>10000</v>
      </c>
      <c r="D394" s="2">
        <v>45769</v>
      </c>
      <c r="E394" t="s">
        <v>59</v>
      </c>
      <c r="F394" t="s">
        <v>4632</v>
      </c>
      <c r="G394" t="s">
        <v>4625</v>
      </c>
      <c r="I394">
        <v>1</v>
      </c>
      <c r="J394" t="s">
        <v>183</v>
      </c>
      <c r="K394">
        <v>79</v>
      </c>
      <c r="L394" t="s">
        <v>6076</v>
      </c>
      <c r="M394" t="s">
        <v>869</v>
      </c>
      <c r="N394" t="s">
        <v>3829</v>
      </c>
      <c r="O394" s="3">
        <v>3594</v>
      </c>
      <c r="R394" s="2">
        <v>45752</v>
      </c>
      <c r="T394">
        <v>64</v>
      </c>
      <c r="U394" s="3">
        <v>230016</v>
      </c>
      <c r="V394" t="s">
        <v>65</v>
      </c>
      <c r="W394" t="s">
        <v>4633</v>
      </c>
      <c r="X394">
        <v>0</v>
      </c>
      <c r="Y394" s="3">
        <v>200000</v>
      </c>
      <c r="Z394" s="3">
        <v>30016</v>
      </c>
      <c r="AA394">
        <v>0</v>
      </c>
      <c r="AB394">
        <v>0</v>
      </c>
      <c r="AC394">
        <v>0</v>
      </c>
      <c r="AF394">
        <v>0</v>
      </c>
      <c r="AO394" t="s">
        <v>4634</v>
      </c>
      <c r="AP394" t="s">
        <v>108</v>
      </c>
      <c r="AR394">
        <v>0</v>
      </c>
      <c r="AS394">
        <v>0</v>
      </c>
      <c r="AT394">
        <v>0</v>
      </c>
      <c r="AU394">
        <v>0</v>
      </c>
      <c r="AV394">
        <v>0</v>
      </c>
      <c r="AW394">
        <v>0</v>
      </c>
      <c r="BA394" t="s">
        <v>63</v>
      </c>
      <c r="BB394" t="s">
        <v>4635</v>
      </c>
      <c r="BC394">
        <v>0</v>
      </c>
      <c r="BE394" t="s">
        <v>108</v>
      </c>
      <c r="BH394" t="s">
        <v>4636</v>
      </c>
    </row>
    <row r="395" spans="1:60" x14ac:dyDescent="0.35">
      <c r="A395" t="s">
        <v>1464</v>
      </c>
      <c r="B395">
        <v>10000</v>
      </c>
      <c r="C395">
        <v>10000</v>
      </c>
      <c r="D395" s="2">
        <v>45755</v>
      </c>
      <c r="E395" t="s">
        <v>59</v>
      </c>
      <c r="F395" t="s">
        <v>1465</v>
      </c>
      <c r="G395" t="s">
        <v>1455</v>
      </c>
      <c r="I395">
        <v>1</v>
      </c>
      <c r="J395" t="s">
        <v>183</v>
      </c>
      <c r="K395">
        <v>72</v>
      </c>
      <c r="L395" t="s">
        <v>6056</v>
      </c>
      <c r="M395" t="s">
        <v>161</v>
      </c>
      <c r="N395" t="s">
        <v>3853</v>
      </c>
      <c r="O395" s="3">
        <v>4000</v>
      </c>
      <c r="R395" s="2">
        <v>45752</v>
      </c>
      <c r="T395">
        <v>6</v>
      </c>
      <c r="U395" s="3">
        <v>24000</v>
      </c>
      <c r="V395" t="s">
        <v>65</v>
      </c>
      <c r="W395" t="s">
        <v>1466</v>
      </c>
      <c r="X395">
        <v>0</v>
      </c>
      <c r="Y395" s="3">
        <v>20000</v>
      </c>
      <c r="Z395" s="3">
        <v>4000</v>
      </c>
      <c r="AA395">
        <v>0</v>
      </c>
      <c r="AB395">
        <v>0</v>
      </c>
      <c r="AC395">
        <v>0</v>
      </c>
      <c r="AF395">
        <v>0</v>
      </c>
      <c r="AO395" t="s">
        <v>1467</v>
      </c>
      <c r="AP395" t="s">
        <v>1242</v>
      </c>
      <c r="AR395">
        <v>0</v>
      </c>
      <c r="AS395">
        <v>0</v>
      </c>
      <c r="AT395">
        <v>0</v>
      </c>
      <c r="AU395">
        <v>0</v>
      </c>
      <c r="AV395">
        <v>0</v>
      </c>
      <c r="AW395">
        <v>0</v>
      </c>
      <c r="BA395" t="s">
        <v>63</v>
      </c>
      <c r="BB395" t="s">
        <v>4637</v>
      </c>
      <c r="BC395">
        <v>0</v>
      </c>
      <c r="BE395" t="s">
        <v>1242</v>
      </c>
      <c r="BH395" t="s">
        <v>1468</v>
      </c>
    </row>
    <row r="396" spans="1:60" x14ac:dyDescent="0.35">
      <c r="A396" t="s">
        <v>1469</v>
      </c>
      <c r="B396">
        <v>10000</v>
      </c>
      <c r="C396">
        <v>10000</v>
      </c>
      <c r="D396" s="2">
        <v>45755</v>
      </c>
      <c r="E396" t="s">
        <v>59</v>
      </c>
      <c r="F396" t="s">
        <v>1470</v>
      </c>
      <c r="G396" t="s">
        <v>1471</v>
      </c>
      <c r="I396">
        <v>1</v>
      </c>
      <c r="J396" t="s">
        <v>183</v>
      </c>
      <c r="K396">
        <v>60</v>
      </c>
      <c r="L396" t="s">
        <v>6048</v>
      </c>
      <c r="M396" t="s">
        <v>222</v>
      </c>
      <c r="N396" t="s">
        <v>3835</v>
      </c>
      <c r="O396" s="3">
        <v>2000</v>
      </c>
      <c r="R396" s="2">
        <v>45752</v>
      </c>
      <c r="T396">
        <v>1</v>
      </c>
      <c r="U396" s="3">
        <v>2000</v>
      </c>
      <c r="V396" t="s">
        <v>65</v>
      </c>
      <c r="W396" t="s">
        <v>1472</v>
      </c>
      <c r="X396">
        <v>0</v>
      </c>
      <c r="Y396" s="3">
        <v>2000</v>
      </c>
      <c r="Z396">
        <v>0</v>
      </c>
      <c r="AA396">
        <v>0</v>
      </c>
      <c r="AB396">
        <v>0</v>
      </c>
      <c r="AC396">
        <v>0</v>
      </c>
      <c r="AF396">
        <v>0</v>
      </c>
      <c r="AO396" t="s">
        <v>1473</v>
      </c>
      <c r="AP396" t="s">
        <v>217</v>
      </c>
      <c r="AR396">
        <v>0</v>
      </c>
      <c r="AS396">
        <v>0</v>
      </c>
      <c r="AT396">
        <v>0</v>
      </c>
      <c r="AU396">
        <v>0</v>
      </c>
      <c r="AV396">
        <v>0</v>
      </c>
      <c r="AW396">
        <v>0</v>
      </c>
      <c r="BA396" t="s">
        <v>63</v>
      </c>
      <c r="BB396" t="s">
        <v>4638</v>
      </c>
      <c r="BC396">
        <v>0</v>
      </c>
      <c r="BE396" t="s">
        <v>217</v>
      </c>
      <c r="BH396" t="s">
        <v>1474</v>
      </c>
    </row>
    <row r="397" spans="1:60" x14ac:dyDescent="0.35">
      <c r="A397" t="s">
        <v>1469</v>
      </c>
      <c r="B397">
        <v>10000</v>
      </c>
      <c r="C397">
        <v>20000</v>
      </c>
      <c r="D397" s="2">
        <v>45755</v>
      </c>
      <c r="E397" t="s">
        <v>59</v>
      </c>
      <c r="F397" t="s">
        <v>1470</v>
      </c>
      <c r="G397" t="s">
        <v>1471</v>
      </c>
      <c r="I397">
        <v>2</v>
      </c>
      <c r="J397" t="s">
        <v>183</v>
      </c>
      <c r="K397">
        <v>61</v>
      </c>
      <c r="L397" t="s">
        <v>6046</v>
      </c>
      <c r="M397" t="s">
        <v>209</v>
      </c>
      <c r="N397" t="s">
        <v>3802</v>
      </c>
      <c r="O397" s="3">
        <v>1000</v>
      </c>
      <c r="R397" s="2">
        <v>45752</v>
      </c>
      <c r="T397">
        <v>2</v>
      </c>
      <c r="U397" s="3">
        <v>2000</v>
      </c>
      <c r="V397" t="s">
        <v>65</v>
      </c>
      <c r="W397" t="s">
        <v>1472</v>
      </c>
      <c r="X397">
        <v>0</v>
      </c>
      <c r="Y397" s="3">
        <v>2000</v>
      </c>
      <c r="Z397">
        <v>0</v>
      </c>
      <c r="AA397">
        <v>0</v>
      </c>
      <c r="AB397">
        <v>0</v>
      </c>
      <c r="AC397">
        <v>0</v>
      </c>
      <c r="AF397">
        <v>0</v>
      </c>
      <c r="AO397" t="s">
        <v>1473</v>
      </c>
      <c r="AP397" t="s">
        <v>217</v>
      </c>
      <c r="AR397">
        <v>0</v>
      </c>
      <c r="AS397">
        <v>0</v>
      </c>
      <c r="AT397">
        <v>0</v>
      </c>
      <c r="AU397">
        <v>0</v>
      </c>
      <c r="AV397">
        <v>0</v>
      </c>
      <c r="AW397">
        <v>0</v>
      </c>
      <c r="BA397" t="s">
        <v>63</v>
      </c>
      <c r="BB397" t="s">
        <v>4638</v>
      </c>
      <c r="BC397">
        <v>0</v>
      </c>
      <c r="BE397" t="s">
        <v>217</v>
      </c>
      <c r="BH397" t="s">
        <v>1474</v>
      </c>
    </row>
    <row r="398" spans="1:60" x14ac:dyDescent="0.35">
      <c r="A398" t="s">
        <v>1475</v>
      </c>
      <c r="B398">
        <v>10000</v>
      </c>
      <c r="C398">
        <v>10000</v>
      </c>
      <c r="D398" s="2">
        <v>45755</v>
      </c>
      <c r="E398" t="s">
        <v>59</v>
      </c>
      <c r="F398" t="s">
        <v>1476</v>
      </c>
      <c r="G398" t="s">
        <v>1477</v>
      </c>
      <c r="I398">
        <v>1</v>
      </c>
      <c r="J398" t="s">
        <v>183</v>
      </c>
      <c r="K398">
        <v>72</v>
      </c>
      <c r="L398" t="s">
        <v>6056</v>
      </c>
      <c r="M398" t="s">
        <v>161</v>
      </c>
      <c r="N398" t="s">
        <v>3853</v>
      </c>
      <c r="O398" s="3">
        <v>2250</v>
      </c>
      <c r="R398" s="2">
        <v>45752</v>
      </c>
      <c r="T398">
        <v>4</v>
      </c>
      <c r="U398" s="3">
        <v>9000</v>
      </c>
      <c r="V398" t="s">
        <v>65</v>
      </c>
      <c r="W398" t="s">
        <v>1478</v>
      </c>
      <c r="X398">
        <v>0</v>
      </c>
      <c r="Y398" s="3">
        <v>5000</v>
      </c>
      <c r="Z398" s="3">
        <v>4000</v>
      </c>
      <c r="AA398">
        <v>0</v>
      </c>
      <c r="AB398">
        <v>0</v>
      </c>
      <c r="AC398">
        <v>0</v>
      </c>
      <c r="AF398">
        <v>0</v>
      </c>
      <c r="AO398" t="s">
        <v>1479</v>
      </c>
      <c r="AP398" t="s">
        <v>1480</v>
      </c>
      <c r="AR398">
        <v>0</v>
      </c>
      <c r="AS398">
        <v>0</v>
      </c>
      <c r="AT398">
        <v>0</v>
      </c>
      <c r="AU398">
        <v>0</v>
      </c>
      <c r="AV398">
        <v>0</v>
      </c>
      <c r="AW398">
        <v>0</v>
      </c>
      <c r="BA398" t="s">
        <v>63</v>
      </c>
      <c r="BB398" t="s">
        <v>4639</v>
      </c>
      <c r="BC398">
        <v>0</v>
      </c>
      <c r="BE398" t="s">
        <v>1480</v>
      </c>
      <c r="BH398" t="s">
        <v>1481</v>
      </c>
    </row>
    <row r="399" spans="1:60" x14ac:dyDescent="0.35">
      <c r="A399" t="s">
        <v>1482</v>
      </c>
      <c r="B399">
        <v>10000</v>
      </c>
      <c r="C399">
        <v>20000</v>
      </c>
      <c r="D399" s="2">
        <v>45754</v>
      </c>
      <c r="E399" t="s">
        <v>116</v>
      </c>
      <c r="F399" t="s">
        <v>1483</v>
      </c>
      <c r="G399" t="s">
        <v>987</v>
      </c>
      <c r="I399">
        <v>2</v>
      </c>
      <c r="J399" t="s">
        <v>183</v>
      </c>
      <c r="K399">
        <v>100</v>
      </c>
      <c r="L399" t="s">
        <v>6052</v>
      </c>
      <c r="M399" t="s">
        <v>281</v>
      </c>
      <c r="N399" t="s">
        <v>3851</v>
      </c>
      <c r="O399" s="3">
        <v>2400</v>
      </c>
      <c r="R399" s="2">
        <v>45752</v>
      </c>
      <c r="T399">
        <v>1</v>
      </c>
      <c r="U399" s="3">
        <v>2400</v>
      </c>
      <c r="V399" t="s">
        <v>65</v>
      </c>
      <c r="W399" t="s">
        <v>1484</v>
      </c>
      <c r="X399">
        <v>0</v>
      </c>
      <c r="Y399" s="3">
        <v>1800</v>
      </c>
      <c r="Z399">
        <v>600</v>
      </c>
      <c r="AA399">
        <v>0</v>
      </c>
      <c r="AB399">
        <v>0</v>
      </c>
      <c r="AC399">
        <v>0</v>
      </c>
      <c r="AF399">
        <v>0</v>
      </c>
      <c r="AO399" t="s">
        <v>1485</v>
      </c>
      <c r="AP399" t="s">
        <v>1486</v>
      </c>
      <c r="AR399">
        <v>0</v>
      </c>
      <c r="AS399">
        <v>0</v>
      </c>
      <c r="AT399">
        <v>0</v>
      </c>
      <c r="AU399">
        <v>0</v>
      </c>
      <c r="AV399">
        <v>0</v>
      </c>
      <c r="AW399">
        <v>0</v>
      </c>
      <c r="BA399" t="s">
        <v>63</v>
      </c>
      <c r="BB399" t="s">
        <v>4640</v>
      </c>
      <c r="BC399">
        <v>0</v>
      </c>
      <c r="BE399" t="s">
        <v>1486</v>
      </c>
      <c r="BH399" t="s">
        <v>1487</v>
      </c>
    </row>
    <row r="400" spans="1:60" x14ac:dyDescent="0.35">
      <c r="A400" t="s">
        <v>941</v>
      </c>
      <c r="B400">
        <v>10000</v>
      </c>
      <c r="C400">
        <v>30000</v>
      </c>
      <c r="D400" s="2">
        <v>45772</v>
      </c>
      <c r="E400" t="s">
        <v>59</v>
      </c>
      <c r="F400" t="s">
        <v>3617</v>
      </c>
      <c r="G400" t="s">
        <v>3618</v>
      </c>
      <c r="I400">
        <v>2</v>
      </c>
      <c r="J400" t="s">
        <v>183</v>
      </c>
      <c r="K400">
        <v>77</v>
      </c>
      <c r="L400" t="s">
        <v>6043</v>
      </c>
      <c r="M400" t="s">
        <v>192</v>
      </c>
      <c r="N400" t="s">
        <v>3848</v>
      </c>
      <c r="O400" s="3">
        <v>35550</v>
      </c>
      <c r="R400" s="2">
        <v>45752</v>
      </c>
      <c r="T400">
        <v>6</v>
      </c>
      <c r="U400" s="3">
        <v>213300</v>
      </c>
      <c r="V400" t="s">
        <v>65</v>
      </c>
      <c r="W400" t="s">
        <v>946</v>
      </c>
      <c r="X400">
        <v>0</v>
      </c>
      <c r="Y400" s="3">
        <v>200000</v>
      </c>
      <c r="Z400" s="3">
        <v>13300</v>
      </c>
      <c r="AA400">
        <v>0</v>
      </c>
      <c r="AB400">
        <v>0</v>
      </c>
      <c r="AC400">
        <v>0</v>
      </c>
      <c r="AF400">
        <v>0</v>
      </c>
      <c r="AO400" t="s">
        <v>947</v>
      </c>
      <c r="AP400" t="s">
        <v>108</v>
      </c>
      <c r="AR400">
        <v>0</v>
      </c>
      <c r="AS400">
        <v>0</v>
      </c>
      <c r="AT400">
        <v>0</v>
      </c>
      <c r="AU400">
        <v>0</v>
      </c>
      <c r="AV400">
        <v>0</v>
      </c>
      <c r="AW400">
        <v>0</v>
      </c>
      <c r="BA400" t="s">
        <v>63</v>
      </c>
      <c r="BB400" t="s">
        <v>4529</v>
      </c>
      <c r="BC400">
        <v>0</v>
      </c>
      <c r="BE400" t="s">
        <v>108</v>
      </c>
      <c r="BH400" t="s">
        <v>948</v>
      </c>
    </row>
    <row r="401" spans="1:60" x14ac:dyDescent="0.35">
      <c r="A401" t="s">
        <v>4641</v>
      </c>
      <c r="B401">
        <v>10000</v>
      </c>
      <c r="C401">
        <v>10000</v>
      </c>
      <c r="D401" s="2">
        <v>45763</v>
      </c>
      <c r="E401" t="s">
        <v>59</v>
      </c>
      <c r="F401" s="4">
        <v>0.4697453703703704</v>
      </c>
      <c r="G401" t="s">
        <v>4625</v>
      </c>
      <c r="I401">
        <v>1</v>
      </c>
      <c r="J401" t="s">
        <v>183</v>
      </c>
      <c r="K401">
        <v>79</v>
      </c>
      <c r="L401" t="s">
        <v>6076</v>
      </c>
      <c r="M401" t="s">
        <v>869</v>
      </c>
      <c r="N401" t="s">
        <v>3829</v>
      </c>
      <c r="O401" s="3">
        <v>3594</v>
      </c>
      <c r="R401" s="2">
        <v>45752</v>
      </c>
      <c r="T401">
        <v>64</v>
      </c>
      <c r="U401" s="3">
        <v>230016</v>
      </c>
      <c r="V401" t="s">
        <v>65</v>
      </c>
      <c r="W401" t="s">
        <v>885</v>
      </c>
      <c r="X401">
        <v>0</v>
      </c>
      <c r="Y401" s="3">
        <v>200000</v>
      </c>
      <c r="Z401" s="3">
        <v>30016</v>
      </c>
      <c r="AA401">
        <v>0</v>
      </c>
      <c r="AB401">
        <v>0</v>
      </c>
      <c r="AC401">
        <v>0</v>
      </c>
      <c r="AF401">
        <v>0</v>
      </c>
      <c r="AO401" t="s">
        <v>886</v>
      </c>
      <c r="AP401" t="s">
        <v>108</v>
      </c>
      <c r="AR401">
        <v>0</v>
      </c>
      <c r="AS401">
        <v>0</v>
      </c>
      <c r="AT401">
        <v>0</v>
      </c>
      <c r="AU401">
        <v>0</v>
      </c>
      <c r="AV401">
        <v>0</v>
      </c>
      <c r="AW401">
        <v>0</v>
      </c>
      <c r="BA401" t="s">
        <v>63</v>
      </c>
      <c r="BB401" t="s">
        <v>4642</v>
      </c>
      <c r="BC401">
        <v>0</v>
      </c>
      <c r="BE401" t="s">
        <v>108</v>
      </c>
      <c r="BH401" t="s">
        <v>4643</v>
      </c>
    </row>
    <row r="402" spans="1:60" x14ac:dyDescent="0.35">
      <c r="A402" t="s">
        <v>4644</v>
      </c>
      <c r="B402">
        <v>10000</v>
      </c>
      <c r="C402">
        <v>10000</v>
      </c>
      <c r="D402" s="2">
        <v>45763</v>
      </c>
      <c r="E402" t="s">
        <v>59</v>
      </c>
      <c r="F402" t="s">
        <v>4645</v>
      </c>
      <c r="G402" t="s">
        <v>4625</v>
      </c>
      <c r="I402">
        <v>1</v>
      </c>
      <c r="J402" t="s">
        <v>183</v>
      </c>
      <c r="K402">
        <v>79</v>
      </c>
      <c r="L402" t="s">
        <v>6076</v>
      </c>
      <c r="M402" t="s">
        <v>869</v>
      </c>
      <c r="N402" t="s">
        <v>3829</v>
      </c>
      <c r="O402" s="3">
        <v>3594</v>
      </c>
      <c r="R402" s="2">
        <v>45752</v>
      </c>
      <c r="T402">
        <v>32</v>
      </c>
      <c r="U402" s="3">
        <v>115008</v>
      </c>
      <c r="V402" t="s">
        <v>65</v>
      </c>
      <c r="W402" t="s">
        <v>4646</v>
      </c>
      <c r="X402">
        <v>0</v>
      </c>
      <c r="Y402" s="3">
        <v>100000</v>
      </c>
      <c r="Z402" s="3">
        <v>15008</v>
      </c>
      <c r="AA402">
        <v>0</v>
      </c>
      <c r="AB402">
        <v>0</v>
      </c>
      <c r="AC402">
        <v>0</v>
      </c>
      <c r="AF402">
        <v>0</v>
      </c>
      <c r="AO402" t="s">
        <v>4647</v>
      </c>
      <c r="AP402" t="s">
        <v>108</v>
      </c>
      <c r="AR402">
        <v>0</v>
      </c>
      <c r="AS402">
        <v>0</v>
      </c>
      <c r="AT402">
        <v>0</v>
      </c>
      <c r="AU402">
        <v>0</v>
      </c>
      <c r="AV402">
        <v>0</v>
      </c>
      <c r="AW402">
        <v>0</v>
      </c>
      <c r="BA402" t="s">
        <v>63</v>
      </c>
      <c r="BB402" t="s">
        <v>4648</v>
      </c>
      <c r="BC402">
        <v>0</v>
      </c>
      <c r="BE402" t="s">
        <v>108</v>
      </c>
      <c r="BH402" t="s">
        <v>4649</v>
      </c>
    </row>
    <row r="403" spans="1:60" x14ac:dyDescent="0.35">
      <c r="A403" t="s">
        <v>1488</v>
      </c>
      <c r="B403">
        <v>10000</v>
      </c>
      <c r="C403">
        <v>10000</v>
      </c>
      <c r="D403" s="2">
        <v>45754</v>
      </c>
      <c r="E403" t="s">
        <v>116</v>
      </c>
      <c r="F403" t="s">
        <v>1444</v>
      </c>
      <c r="G403" t="s">
        <v>1445</v>
      </c>
      <c r="I403">
        <v>1</v>
      </c>
      <c r="J403" t="s">
        <v>183</v>
      </c>
      <c r="K403">
        <v>59</v>
      </c>
      <c r="L403" t="s">
        <v>6045</v>
      </c>
      <c r="M403" t="s">
        <v>73</v>
      </c>
      <c r="N403" t="s">
        <v>3811</v>
      </c>
      <c r="O403">
        <v>600</v>
      </c>
      <c r="R403" s="2">
        <v>45752</v>
      </c>
      <c r="T403">
        <v>10</v>
      </c>
      <c r="U403" s="3">
        <v>6000</v>
      </c>
      <c r="V403" t="s">
        <v>65</v>
      </c>
      <c r="W403">
        <v>200302680001</v>
      </c>
      <c r="X403">
        <v>0</v>
      </c>
      <c r="Y403" s="3">
        <v>6000</v>
      </c>
      <c r="Z403">
        <v>0</v>
      </c>
      <c r="AA403">
        <v>0</v>
      </c>
      <c r="AB403">
        <v>0</v>
      </c>
      <c r="AC403">
        <v>0</v>
      </c>
      <c r="AF403">
        <v>0</v>
      </c>
      <c r="AO403">
        <v>20030268</v>
      </c>
      <c r="AP403" t="s">
        <v>571</v>
      </c>
      <c r="AR403">
        <v>0</v>
      </c>
      <c r="AS403">
        <v>0</v>
      </c>
      <c r="AT403">
        <v>0</v>
      </c>
      <c r="AU403">
        <v>0</v>
      </c>
      <c r="AV403">
        <v>0</v>
      </c>
      <c r="AW403">
        <v>0</v>
      </c>
      <c r="BA403" t="s">
        <v>63</v>
      </c>
      <c r="BB403" t="s">
        <v>4650</v>
      </c>
      <c r="BC403">
        <v>0</v>
      </c>
      <c r="BE403" t="s">
        <v>571</v>
      </c>
      <c r="BH403" t="s">
        <v>1489</v>
      </c>
    </row>
    <row r="404" spans="1:60" x14ac:dyDescent="0.35">
      <c r="A404" t="s">
        <v>1488</v>
      </c>
      <c r="B404">
        <v>20000</v>
      </c>
      <c r="C404">
        <v>10000</v>
      </c>
      <c r="D404" s="2">
        <v>45754</v>
      </c>
      <c r="E404" t="s">
        <v>116</v>
      </c>
      <c r="F404" t="s">
        <v>1444</v>
      </c>
      <c r="G404" t="s">
        <v>1445</v>
      </c>
      <c r="I404">
        <v>1</v>
      </c>
      <c r="J404" t="s">
        <v>183</v>
      </c>
      <c r="K404">
        <v>59</v>
      </c>
      <c r="L404" t="s">
        <v>6045</v>
      </c>
      <c r="M404" t="s">
        <v>73</v>
      </c>
      <c r="N404" t="s">
        <v>3811</v>
      </c>
      <c r="O404">
        <v>600</v>
      </c>
      <c r="R404" s="2">
        <v>45752</v>
      </c>
      <c r="T404">
        <v>10</v>
      </c>
      <c r="U404" s="3">
        <v>6000</v>
      </c>
      <c r="V404" t="s">
        <v>65</v>
      </c>
      <c r="W404">
        <v>200302680001</v>
      </c>
      <c r="X404">
        <v>0</v>
      </c>
      <c r="Y404" s="3">
        <v>6000</v>
      </c>
      <c r="Z404">
        <v>0</v>
      </c>
      <c r="AA404">
        <v>0</v>
      </c>
      <c r="AB404">
        <v>0</v>
      </c>
      <c r="AC404">
        <v>0</v>
      </c>
      <c r="AF404">
        <v>0</v>
      </c>
      <c r="AO404">
        <v>20030268</v>
      </c>
      <c r="AP404" t="s">
        <v>571</v>
      </c>
      <c r="AR404">
        <v>0</v>
      </c>
      <c r="AS404">
        <v>0</v>
      </c>
      <c r="AT404">
        <v>0</v>
      </c>
      <c r="AU404">
        <v>0</v>
      </c>
      <c r="AV404">
        <v>0</v>
      </c>
      <c r="AW404">
        <v>0</v>
      </c>
      <c r="BA404" t="s">
        <v>63</v>
      </c>
      <c r="BB404" t="s">
        <v>4650</v>
      </c>
      <c r="BC404">
        <v>0</v>
      </c>
      <c r="BE404" t="s">
        <v>571</v>
      </c>
      <c r="BH404" t="s">
        <v>1489</v>
      </c>
    </row>
    <row r="405" spans="1:60" x14ac:dyDescent="0.35">
      <c r="A405" t="s">
        <v>4651</v>
      </c>
      <c r="B405">
        <v>10000</v>
      </c>
      <c r="C405">
        <v>10000</v>
      </c>
      <c r="D405" s="2">
        <v>45769</v>
      </c>
      <c r="E405" t="s">
        <v>59</v>
      </c>
      <c r="F405" s="4">
        <v>0.41800925925925925</v>
      </c>
      <c r="G405" t="s">
        <v>4625</v>
      </c>
      <c r="I405">
        <v>1</v>
      </c>
      <c r="J405" t="s">
        <v>183</v>
      </c>
      <c r="K405">
        <v>79</v>
      </c>
      <c r="L405" t="s">
        <v>6076</v>
      </c>
      <c r="M405" t="s">
        <v>869</v>
      </c>
      <c r="N405" t="s">
        <v>3829</v>
      </c>
      <c r="O405" s="3">
        <v>3594</v>
      </c>
      <c r="R405" s="2">
        <v>45752</v>
      </c>
      <c r="T405">
        <v>64</v>
      </c>
      <c r="U405" s="3">
        <v>230016</v>
      </c>
      <c r="V405" t="s">
        <v>65</v>
      </c>
      <c r="W405" t="s">
        <v>903</v>
      </c>
      <c r="X405">
        <v>0</v>
      </c>
      <c r="Y405" s="3">
        <v>200000</v>
      </c>
      <c r="Z405" s="3">
        <v>30016</v>
      </c>
      <c r="AA405">
        <v>0</v>
      </c>
      <c r="AB405">
        <v>0</v>
      </c>
      <c r="AC405">
        <v>0</v>
      </c>
      <c r="AF405">
        <v>0</v>
      </c>
      <c r="AO405" t="s">
        <v>904</v>
      </c>
      <c r="AP405" t="s">
        <v>108</v>
      </c>
      <c r="AR405">
        <v>0</v>
      </c>
      <c r="AS405">
        <v>0</v>
      </c>
      <c r="AT405">
        <v>0</v>
      </c>
      <c r="AU405">
        <v>0</v>
      </c>
      <c r="AV405">
        <v>0</v>
      </c>
      <c r="AW405">
        <v>0</v>
      </c>
      <c r="BA405" t="s">
        <v>63</v>
      </c>
      <c r="BB405" t="s">
        <v>4652</v>
      </c>
      <c r="BC405">
        <v>0</v>
      </c>
      <c r="BE405" t="s">
        <v>108</v>
      </c>
      <c r="BH405" t="s">
        <v>4653</v>
      </c>
    </row>
    <row r="406" spans="1:60" x14ac:dyDescent="0.35">
      <c r="A406" t="s">
        <v>1490</v>
      </c>
      <c r="B406">
        <v>10000</v>
      </c>
      <c r="C406">
        <v>10000</v>
      </c>
      <c r="D406" s="2">
        <v>45754</v>
      </c>
      <c r="E406" t="s">
        <v>59</v>
      </c>
      <c r="F406" t="s">
        <v>1364</v>
      </c>
      <c r="G406" t="s">
        <v>570</v>
      </c>
      <c r="I406">
        <v>1</v>
      </c>
      <c r="J406" t="s">
        <v>183</v>
      </c>
      <c r="K406">
        <v>59</v>
      </c>
      <c r="L406" t="s">
        <v>6045</v>
      </c>
      <c r="M406" t="s">
        <v>73</v>
      </c>
      <c r="N406" t="s">
        <v>3811</v>
      </c>
      <c r="O406">
        <v>100</v>
      </c>
      <c r="R406" s="2">
        <v>45752</v>
      </c>
      <c r="T406">
        <v>10</v>
      </c>
      <c r="U406" s="3">
        <v>1000</v>
      </c>
      <c r="V406" t="s">
        <v>65</v>
      </c>
      <c r="W406">
        <v>112024090001</v>
      </c>
      <c r="X406">
        <v>0</v>
      </c>
      <c r="Y406" s="3">
        <v>1000</v>
      </c>
      <c r="Z406">
        <v>0</v>
      </c>
      <c r="AA406">
        <v>0</v>
      </c>
      <c r="AB406">
        <v>0</v>
      </c>
      <c r="AC406">
        <v>0</v>
      </c>
      <c r="AF406">
        <v>0</v>
      </c>
      <c r="AO406">
        <v>11202409</v>
      </c>
      <c r="AP406" t="s">
        <v>571</v>
      </c>
      <c r="AR406">
        <v>0</v>
      </c>
      <c r="AS406">
        <v>0</v>
      </c>
      <c r="AT406">
        <v>0</v>
      </c>
      <c r="AU406">
        <v>0</v>
      </c>
      <c r="AV406">
        <v>0</v>
      </c>
      <c r="AW406">
        <v>0</v>
      </c>
      <c r="BA406" t="s">
        <v>63</v>
      </c>
      <c r="BB406" t="s">
        <v>4654</v>
      </c>
      <c r="BC406">
        <v>0</v>
      </c>
      <c r="BE406" t="s">
        <v>571</v>
      </c>
      <c r="BH406" t="s">
        <v>1491</v>
      </c>
    </row>
    <row r="407" spans="1:60" x14ac:dyDescent="0.35">
      <c r="A407" t="s">
        <v>1492</v>
      </c>
      <c r="B407">
        <v>10000</v>
      </c>
      <c r="C407">
        <v>10000</v>
      </c>
      <c r="D407" s="2">
        <v>45754</v>
      </c>
      <c r="E407" t="s">
        <v>59</v>
      </c>
      <c r="F407" t="s">
        <v>1364</v>
      </c>
      <c r="G407" t="s">
        <v>570</v>
      </c>
      <c r="I407">
        <v>1</v>
      </c>
      <c r="J407" t="s">
        <v>183</v>
      </c>
      <c r="K407">
        <v>59</v>
      </c>
      <c r="L407" t="s">
        <v>6045</v>
      </c>
      <c r="M407" t="s">
        <v>73</v>
      </c>
      <c r="N407" t="s">
        <v>3811</v>
      </c>
      <c r="O407">
        <v>100</v>
      </c>
      <c r="R407" s="2">
        <v>45752</v>
      </c>
      <c r="T407">
        <v>10</v>
      </c>
      <c r="U407" s="3">
        <v>1000</v>
      </c>
      <c r="V407" t="s">
        <v>65</v>
      </c>
      <c r="W407">
        <v>112024090001</v>
      </c>
      <c r="X407">
        <v>0</v>
      </c>
      <c r="Y407" s="3">
        <v>1000</v>
      </c>
      <c r="Z407">
        <v>0</v>
      </c>
      <c r="AA407">
        <v>0</v>
      </c>
      <c r="AB407">
        <v>0</v>
      </c>
      <c r="AC407">
        <v>0</v>
      </c>
      <c r="AF407">
        <v>0</v>
      </c>
      <c r="AO407">
        <v>11202409</v>
      </c>
      <c r="AP407" t="s">
        <v>571</v>
      </c>
      <c r="AR407">
        <v>0</v>
      </c>
      <c r="AS407">
        <v>0</v>
      </c>
      <c r="AT407">
        <v>0</v>
      </c>
      <c r="AU407">
        <v>0</v>
      </c>
      <c r="AV407">
        <v>0</v>
      </c>
      <c r="AW407">
        <v>0</v>
      </c>
      <c r="BA407" t="s">
        <v>63</v>
      </c>
      <c r="BB407" t="s">
        <v>4655</v>
      </c>
      <c r="BC407">
        <v>0</v>
      </c>
      <c r="BE407" t="s">
        <v>571</v>
      </c>
      <c r="BH407" t="s">
        <v>1493</v>
      </c>
    </row>
    <row r="408" spans="1:60" x14ac:dyDescent="0.35">
      <c r="A408" t="s">
        <v>1494</v>
      </c>
      <c r="B408">
        <v>10000</v>
      </c>
      <c r="C408">
        <v>10000</v>
      </c>
      <c r="D408" s="2">
        <v>45754</v>
      </c>
      <c r="E408" t="s">
        <v>116</v>
      </c>
      <c r="F408" t="s">
        <v>1495</v>
      </c>
      <c r="G408" t="s">
        <v>570</v>
      </c>
      <c r="I408">
        <v>1</v>
      </c>
      <c r="J408" t="s">
        <v>183</v>
      </c>
      <c r="K408">
        <v>59</v>
      </c>
      <c r="L408" t="s">
        <v>6045</v>
      </c>
      <c r="M408" t="s">
        <v>73</v>
      </c>
      <c r="N408" t="s">
        <v>3811</v>
      </c>
      <c r="O408">
        <v>400</v>
      </c>
      <c r="R408" s="2">
        <v>45752</v>
      </c>
      <c r="T408">
        <v>10</v>
      </c>
      <c r="U408" s="3">
        <v>4000</v>
      </c>
      <c r="V408" t="s">
        <v>65</v>
      </c>
      <c r="W408">
        <v>112023530001</v>
      </c>
      <c r="X408">
        <v>0</v>
      </c>
      <c r="Y408" s="3">
        <v>4000</v>
      </c>
      <c r="Z408">
        <v>0</v>
      </c>
      <c r="AA408">
        <v>0</v>
      </c>
      <c r="AB408">
        <v>0</v>
      </c>
      <c r="AC408">
        <v>0</v>
      </c>
      <c r="AF408">
        <v>0</v>
      </c>
      <c r="AO408">
        <v>11202353</v>
      </c>
      <c r="AP408" t="s">
        <v>571</v>
      </c>
      <c r="AR408">
        <v>0</v>
      </c>
      <c r="AS408">
        <v>0</v>
      </c>
      <c r="AT408">
        <v>0</v>
      </c>
      <c r="AU408">
        <v>0</v>
      </c>
      <c r="AV408">
        <v>0</v>
      </c>
      <c r="AW408">
        <v>0</v>
      </c>
      <c r="BA408" t="s">
        <v>63</v>
      </c>
      <c r="BB408" t="s">
        <v>4656</v>
      </c>
      <c r="BC408">
        <v>0</v>
      </c>
      <c r="BE408" t="s">
        <v>571</v>
      </c>
      <c r="BH408" t="s">
        <v>1496</v>
      </c>
    </row>
    <row r="409" spans="1:60" x14ac:dyDescent="0.35">
      <c r="A409" t="s">
        <v>1494</v>
      </c>
      <c r="B409">
        <v>20000</v>
      </c>
      <c r="C409">
        <v>10000</v>
      </c>
      <c r="D409" s="2">
        <v>45754</v>
      </c>
      <c r="E409" t="s">
        <v>116</v>
      </c>
      <c r="F409" t="s">
        <v>1495</v>
      </c>
      <c r="G409" t="s">
        <v>570</v>
      </c>
      <c r="I409">
        <v>1</v>
      </c>
      <c r="J409" t="s">
        <v>183</v>
      </c>
      <c r="K409">
        <v>59</v>
      </c>
      <c r="L409" t="s">
        <v>6045</v>
      </c>
      <c r="M409" t="s">
        <v>73</v>
      </c>
      <c r="N409" t="s">
        <v>3811</v>
      </c>
      <c r="O409">
        <v>200</v>
      </c>
      <c r="R409" s="2">
        <v>45752</v>
      </c>
      <c r="T409">
        <v>10</v>
      </c>
      <c r="U409" s="3">
        <v>2000</v>
      </c>
      <c r="V409" t="s">
        <v>65</v>
      </c>
      <c r="W409">
        <v>112023530001</v>
      </c>
      <c r="X409">
        <v>0</v>
      </c>
      <c r="Y409" s="3">
        <v>2000</v>
      </c>
      <c r="Z409">
        <v>0</v>
      </c>
      <c r="AA409">
        <v>0</v>
      </c>
      <c r="AB409">
        <v>0</v>
      </c>
      <c r="AC409">
        <v>0</v>
      </c>
      <c r="AF409">
        <v>0</v>
      </c>
      <c r="AO409">
        <v>11202353</v>
      </c>
      <c r="AP409" t="s">
        <v>571</v>
      </c>
      <c r="AR409">
        <v>0</v>
      </c>
      <c r="AS409">
        <v>0</v>
      </c>
      <c r="AT409">
        <v>0</v>
      </c>
      <c r="AU409">
        <v>0</v>
      </c>
      <c r="AV409">
        <v>0</v>
      </c>
      <c r="AW409">
        <v>0</v>
      </c>
      <c r="BA409" t="s">
        <v>63</v>
      </c>
      <c r="BB409" t="s">
        <v>4656</v>
      </c>
      <c r="BC409">
        <v>0</v>
      </c>
      <c r="BE409" t="s">
        <v>571</v>
      </c>
      <c r="BH409" t="s">
        <v>1496</v>
      </c>
    </row>
    <row r="410" spans="1:60" x14ac:dyDescent="0.35">
      <c r="A410" t="s">
        <v>1494</v>
      </c>
      <c r="B410">
        <v>30000</v>
      </c>
      <c r="C410">
        <v>10000</v>
      </c>
      <c r="D410" s="2">
        <v>45754</v>
      </c>
      <c r="E410" t="s">
        <v>116</v>
      </c>
      <c r="F410" t="s">
        <v>1495</v>
      </c>
      <c r="G410" t="s">
        <v>570</v>
      </c>
      <c r="I410">
        <v>1</v>
      </c>
      <c r="J410" t="s">
        <v>183</v>
      </c>
      <c r="K410">
        <v>59</v>
      </c>
      <c r="L410" t="s">
        <v>6045</v>
      </c>
      <c r="M410" t="s">
        <v>73</v>
      </c>
      <c r="N410" t="s">
        <v>3811</v>
      </c>
      <c r="O410">
        <v>200</v>
      </c>
      <c r="R410" s="2">
        <v>45752</v>
      </c>
      <c r="T410">
        <v>10</v>
      </c>
      <c r="U410" s="3">
        <v>2000</v>
      </c>
      <c r="V410" t="s">
        <v>65</v>
      </c>
      <c r="W410">
        <v>112023530001</v>
      </c>
      <c r="X410">
        <v>0</v>
      </c>
      <c r="Y410" s="3">
        <v>2000</v>
      </c>
      <c r="Z410">
        <v>0</v>
      </c>
      <c r="AA410">
        <v>0</v>
      </c>
      <c r="AB410">
        <v>0</v>
      </c>
      <c r="AC410">
        <v>0</v>
      </c>
      <c r="AF410">
        <v>0</v>
      </c>
      <c r="AO410">
        <v>11202353</v>
      </c>
      <c r="AP410" t="s">
        <v>571</v>
      </c>
      <c r="AR410">
        <v>0</v>
      </c>
      <c r="AS410">
        <v>0</v>
      </c>
      <c r="AT410">
        <v>0</v>
      </c>
      <c r="AU410">
        <v>0</v>
      </c>
      <c r="AV410">
        <v>0</v>
      </c>
      <c r="AW410">
        <v>0</v>
      </c>
      <c r="BA410" t="s">
        <v>63</v>
      </c>
      <c r="BB410" t="s">
        <v>4656</v>
      </c>
      <c r="BC410">
        <v>0</v>
      </c>
      <c r="BE410" t="s">
        <v>571</v>
      </c>
      <c r="BH410" t="s">
        <v>1496</v>
      </c>
    </row>
    <row r="411" spans="1:60" x14ac:dyDescent="0.35">
      <c r="A411" t="s">
        <v>4657</v>
      </c>
      <c r="B411">
        <v>10000</v>
      </c>
      <c r="C411">
        <v>10000</v>
      </c>
      <c r="D411" s="2">
        <v>45769</v>
      </c>
      <c r="E411" t="s">
        <v>59</v>
      </c>
      <c r="F411" s="4">
        <v>0.53510416666666671</v>
      </c>
      <c r="G411" t="s">
        <v>4658</v>
      </c>
      <c r="I411">
        <v>1</v>
      </c>
      <c r="J411" t="s">
        <v>183</v>
      </c>
      <c r="K411">
        <v>79</v>
      </c>
      <c r="L411" t="s">
        <v>6076</v>
      </c>
      <c r="M411" t="s">
        <v>869</v>
      </c>
      <c r="N411" t="s">
        <v>3829</v>
      </c>
      <c r="O411" s="3">
        <v>3594</v>
      </c>
      <c r="R411" s="2">
        <v>45752</v>
      </c>
      <c r="T411">
        <v>32</v>
      </c>
      <c r="U411" s="3">
        <v>115008</v>
      </c>
      <c r="V411" t="s">
        <v>65</v>
      </c>
      <c r="W411" t="s">
        <v>4659</v>
      </c>
      <c r="X411">
        <v>0</v>
      </c>
      <c r="Y411" s="3">
        <v>100000</v>
      </c>
      <c r="Z411" s="3">
        <v>15008</v>
      </c>
      <c r="AA411">
        <v>0</v>
      </c>
      <c r="AB411">
        <v>0</v>
      </c>
      <c r="AC411">
        <v>0</v>
      </c>
      <c r="AF411">
        <v>0</v>
      </c>
      <c r="AO411" t="s">
        <v>4660</v>
      </c>
      <c r="AP411" t="s">
        <v>108</v>
      </c>
      <c r="AR411">
        <v>0</v>
      </c>
      <c r="AS411">
        <v>0</v>
      </c>
      <c r="AT411">
        <v>0</v>
      </c>
      <c r="AU411">
        <v>0</v>
      </c>
      <c r="AV411">
        <v>0</v>
      </c>
      <c r="AW411">
        <v>0</v>
      </c>
      <c r="BA411" t="s">
        <v>63</v>
      </c>
      <c r="BB411" t="s">
        <v>4661</v>
      </c>
      <c r="BC411">
        <v>0</v>
      </c>
      <c r="BE411" t="s">
        <v>108</v>
      </c>
      <c r="BH411" t="s">
        <v>4662</v>
      </c>
    </row>
    <row r="412" spans="1:60" x14ac:dyDescent="0.35">
      <c r="A412" t="s">
        <v>4663</v>
      </c>
      <c r="B412">
        <v>10000</v>
      </c>
      <c r="C412">
        <v>10000</v>
      </c>
      <c r="D412" s="2">
        <v>45769</v>
      </c>
      <c r="E412" t="s">
        <v>59</v>
      </c>
      <c r="F412" s="4">
        <v>0.41710648148148149</v>
      </c>
      <c r="G412" t="s">
        <v>4625</v>
      </c>
      <c r="I412">
        <v>1</v>
      </c>
      <c r="J412" t="s">
        <v>183</v>
      </c>
      <c r="K412">
        <v>79</v>
      </c>
      <c r="L412" t="s">
        <v>6076</v>
      </c>
      <c r="M412" t="s">
        <v>869</v>
      </c>
      <c r="N412" t="s">
        <v>3829</v>
      </c>
      <c r="O412" s="3">
        <v>3594</v>
      </c>
      <c r="R412" s="2">
        <v>45752</v>
      </c>
      <c r="T412">
        <v>32</v>
      </c>
      <c r="U412" s="3">
        <v>115008</v>
      </c>
      <c r="V412" t="s">
        <v>65</v>
      </c>
      <c r="W412" t="s">
        <v>4664</v>
      </c>
      <c r="X412">
        <v>0</v>
      </c>
      <c r="Y412" s="3">
        <v>100000</v>
      </c>
      <c r="Z412" s="3">
        <v>15008</v>
      </c>
      <c r="AA412">
        <v>0</v>
      </c>
      <c r="AB412">
        <v>0</v>
      </c>
      <c r="AC412">
        <v>0</v>
      </c>
      <c r="AF412">
        <v>0</v>
      </c>
      <c r="AO412" t="s">
        <v>4665</v>
      </c>
      <c r="AP412" t="s">
        <v>108</v>
      </c>
      <c r="AR412">
        <v>0</v>
      </c>
      <c r="AS412">
        <v>0</v>
      </c>
      <c r="AT412">
        <v>0</v>
      </c>
      <c r="AU412">
        <v>0</v>
      </c>
      <c r="AV412">
        <v>0</v>
      </c>
      <c r="AW412">
        <v>0</v>
      </c>
      <c r="BA412" t="s">
        <v>63</v>
      </c>
      <c r="BB412" t="s">
        <v>4666</v>
      </c>
      <c r="BC412">
        <v>0</v>
      </c>
      <c r="BE412" t="s">
        <v>108</v>
      </c>
      <c r="BH412" t="s">
        <v>4667</v>
      </c>
    </row>
    <row r="413" spans="1:60" x14ac:dyDescent="0.35">
      <c r="A413" t="s">
        <v>985</v>
      </c>
      <c r="B413">
        <v>10000</v>
      </c>
      <c r="C413">
        <v>20000</v>
      </c>
      <c r="D413" s="2">
        <v>45754</v>
      </c>
      <c r="E413" t="s">
        <v>116</v>
      </c>
      <c r="F413" t="s">
        <v>986</v>
      </c>
      <c r="G413" t="s">
        <v>987</v>
      </c>
      <c r="I413">
        <v>2</v>
      </c>
      <c r="J413" t="s">
        <v>183</v>
      </c>
      <c r="K413">
        <v>92</v>
      </c>
      <c r="L413" t="s">
        <v>6053</v>
      </c>
      <c r="M413" t="s">
        <v>281</v>
      </c>
      <c r="N413" t="s">
        <v>3851</v>
      </c>
      <c r="O413" s="3">
        <v>2400</v>
      </c>
      <c r="R413" s="2">
        <v>45752</v>
      </c>
      <c r="T413">
        <v>1</v>
      </c>
      <c r="U413" s="3">
        <v>2400</v>
      </c>
      <c r="V413" t="s">
        <v>65</v>
      </c>
      <c r="W413" t="s">
        <v>988</v>
      </c>
      <c r="X413">
        <v>0</v>
      </c>
      <c r="Y413" s="3">
        <v>2000</v>
      </c>
      <c r="Z413">
        <v>400</v>
      </c>
      <c r="AA413">
        <v>0</v>
      </c>
      <c r="AB413">
        <v>0</v>
      </c>
      <c r="AC413">
        <v>0</v>
      </c>
      <c r="AF413">
        <v>0</v>
      </c>
      <c r="AO413" t="s">
        <v>989</v>
      </c>
      <c r="AP413" t="s">
        <v>147</v>
      </c>
      <c r="AR413">
        <v>0</v>
      </c>
      <c r="AS413">
        <v>0</v>
      </c>
      <c r="AT413">
        <v>0</v>
      </c>
      <c r="AU413">
        <v>0</v>
      </c>
      <c r="AV413">
        <v>0</v>
      </c>
      <c r="AW413">
        <v>0</v>
      </c>
      <c r="BA413" t="s">
        <v>63</v>
      </c>
      <c r="BB413" t="s">
        <v>4541</v>
      </c>
      <c r="BC413">
        <v>0</v>
      </c>
      <c r="BE413" t="s">
        <v>147</v>
      </c>
      <c r="BH413" t="s">
        <v>990</v>
      </c>
    </row>
    <row r="414" spans="1:60" x14ac:dyDescent="0.35">
      <c r="A414" t="s">
        <v>1497</v>
      </c>
      <c r="B414">
        <v>10000</v>
      </c>
      <c r="C414">
        <v>10000</v>
      </c>
      <c r="D414" s="2">
        <v>45755</v>
      </c>
      <c r="E414" t="s">
        <v>59</v>
      </c>
      <c r="F414" t="s">
        <v>1427</v>
      </c>
      <c r="G414" t="s">
        <v>1428</v>
      </c>
      <c r="I414">
        <v>1</v>
      </c>
      <c r="J414" t="s">
        <v>183</v>
      </c>
      <c r="K414">
        <v>78</v>
      </c>
      <c r="L414" t="s">
        <v>6047</v>
      </c>
      <c r="M414" t="s">
        <v>216</v>
      </c>
      <c r="N414" t="s">
        <v>3803</v>
      </c>
      <c r="O414" s="3">
        <v>2750</v>
      </c>
      <c r="R414" s="2">
        <v>45752</v>
      </c>
      <c r="T414">
        <v>16</v>
      </c>
      <c r="U414" s="3">
        <v>44000</v>
      </c>
      <c r="V414" t="s">
        <v>65</v>
      </c>
      <c r="W414" t="s">
        <v>1353</v>
      </c>
      <c r="X414">
        <v>0</v>
      </c>
      <c r="Y414" s="3">
        <v>40000</v>
      </c>
      <c r="Z414" s="3">
        <v>4000</v>
      </c>
      <c r="AA414">
        <v>0</v>
      </c>
      <c r="AB414">
        <v>0</v>
      </c>
      <c r="AC414">
        <v>0</v>
      </c>
      <c r="AF414">
        <v>0</v>
      </c>
      <c r="AO414" t="s">
        <v>1354</v>
      </c>
      <c r="AP414" t="s">
        <v>170</v>
      </c>
      <c r="AR414">
        <v>0</v>
      </c>
      <c r="AS414">
        <v>0</v>
      </c>
      <c r="AT414">
        <v>0</v>
      </c>
      <c r="AU414">
        <v>0</v>
      </c>
      <c r="AV414">
        <v>0</v>
      </c>
      <c r="AW414">
        <v>0</v>
      </c>
      <c r="BA414" t="s">
        <v>63</v>
      </c>
      <c r="BB414" t="s">
        <v>4668</v>
      </c>
      <c r="BC414">
        <v>0</v>
      </c>
      <c r="BE414" t="s">
        <v>170</v>
      </c>
      <c r="BH414" t="s">
        <v>1498</v>
      </c>
    </row>
    <row r="415" spans="1:60" x14ac:dyDescent="0.35">
      <c r="A415" t="s">
        <v>1499</v>
      </c>
      <c r="B415">
        <v>10000</v>
      </c>
      <c r="C415">
        <v>10000</v>
      </c>
      <c r="D415" s="2">
        <v>45755</v>
      </c>
      <c r="E415" t="s">
        <v>59</v>
      </c>
      <c r="F415" t="s">
        <v>1500</v>
      </c>
      <c r="G415" t="s">
        <v>1501</v>
      </c>
      <c r="I415">
        <v>1</v>
      </c>
      <c r="J415" t="s">
        <v>183</v>
      </c>
      <c r="K415">
        <v>72</v>
      </c>
      <c r="L415" t="s">
        <v>6056</v>
      </c>
      <c r="M415" t="s">
        <v>161</v>
      </c>
      <c r="N415" t="s">
        <v>3853</v>
      </c>
      <c r="O415" s="3">
        <v>4250</v>
      </c>
      <c r="R415" s="2">
        <v>45752</v>
      </c>
      <c r="T415">
        <v>8</v>
      </c>
      <c r="U415" s="3">
        <v>34000</v>
      </c>
      <c r="V415" t="s">
        <v>65</v>
      </c>
      <c r="W415" t="s">
        <v>1502</v>
      </c>
      <c r="X415">
        <v>0</v>
      </c>
      <c r="Y415" s="3">
        <v>30000</v>
      </c>
      <c r="Z415" s="3">
        <v>4000</v>
      </c>
      <c r="AA415">
        <v>0</v>
      </c>
      <c r="AB415">
        <v>0</v>
      </c>
      <c r="AC415">
        <v>0</v>
      </c>
      <c r="AF415">
        <v>0</v>
      </c>
      <c r="AO415" t="s">
        <v>1503</v>
      </c>
      <c r="AP415" t="s">
        <v>1037</v>
      </c>
      <c r="AR415">
        <v>0</v>
      </c>
      <c r="AS415">
        <v>0</v>
      </c>
      <c r="AT415">
        <v>0</v>
      </c>
      <c r="AU415">
        <v>0</v>
      </c>
      <c r="AV415">
        <v>0</v>
      </c>
      <c r="AW415">
        <v>0</v>
      </c>
      <c r="BA415" t="s">
        <v>63</v>
      </c>
      <c r="BB415" t="s">
        <v>4669</v>
      </c>
      <c r="BC415">
        <v>0</v>
      </c>
      <c r="BE415" t="s">
        <v>1037</v>
      </c>
      <c r="BH415" t="s">
        <v>1038</v>
      </c>
    </row>
    <row r="416" spans="1:60" x14ac:dyDescent="0.35">
      <c r="A416" t="s">
        <v>601</v>
      </c>
      <c r="B416">
        <v>10000</v>
      </c>
      <c r="C416">
        <v>20000</v>
      </c>
      <c r="D416" s="2">
        <v>45755</v>
      </c>
      <c r="E416" t="s">
        <v>59</v>
      </c>
      <c r="F416" t="s">
        <v>602</v>
      </c>
      <c r="G416" t="s">
        <v>603</v>
      </c>
      <c r="I416">
        <v>2</v>
      </c>
      <c r="J416" t="s">
        <v>183</v>
      </c>
      <c r="K416">
        <v>92</v>
      </c>
      <c r="L416" t="s">
        <v>6053</v>
      </c>
      <c r="M416" t="s">
        <v>281</v>
      </c>
      <c r="N416" t="s">
        <v>3851</v>
      </c>
      <c r="O416" s="3">
        <v>1500</v>
      </c>
      <c r="R416" s="2">
        <v>45752</v>
      </c>
      <c r="T416">
        <v>1</v>
      </c>
      <c r="U416" s="3">
        <v>1500</v>
      </c>
      <c r="V416" t="s">
        <v>65</v>
      </c>
      <c r="W416" t="s">
        <v>604</v>
      </c>
      <c r="X416">
        <v>0</v>
      </c>
      <c r="Y416" s="3">
        <v>1000</v>
      </c>
      <c r="Z416">
        <v>500</v>
      </c>
      <c r="AA416">
        <v>0</v>
      </c>
      <c r="AB416">
        <v>0</v>
      </c>
      <c r="AC416">
        <v>0</v>
      </c>
      <c r="AF416">
        <v>0</v>
      </c>
      <c r="AO416" t="s">
        <v>605</v>
      </c>
      <c r="AP416" t="s">
        <v>599</v>
      </c>
      <c r="AR416">
        <v>0</v>
      </c>
      <c r="AS416">
        <v>0</v>
      </c>
      <c r="AT416">
        <v>0</v>
      </c>
      <c r="AU416">
        <v>0</v>
      </c>
      <c r="AV416">
        <v>0</v>
      </c>
      <c r="AW416">
        <v>0</v>
      </c>
      <c r="BA416" t="s">
        <v>63</v>
      </c>
      <c r="BB416" t="s">
        <v>4498</v>
      </c>
      <c r="BC416">
        <v>0</v>
      </c>
      <c r="BE416" t="s">
        <v>599</v>
      </c>
      <c r="BH416" t="s">
        <v>600</v>
      </c>
    </row>
    <row r="417" spans="1:60" x14ac:dyDescent="0.35">
      <c r="A417" t="s">
        <v>1288</v>
      </c>
      <c r="B417">
        <v>10000</v>
      </c>
      <c r="C417">
        <v>20000</v>
      </c>
      <c r="D417" s="2">
        <v>45755</v>
      </c>
      <c r="E417" t="s">
        <v>59</v>
      </c>
      <c r="F417" t="s">
        <v>1289</v>
      </c>
      <c r="G417" t="s">
        <v>1290</v>
      </c>
      <c r="I417">
        <v>2</v>
      </c>
      <c r="J417" t="s">
        <v>183</v>
      </c>
      <c r="K417">
        <v>77</v>
      </c>
      <c r="L417" t="s">
        <v>6043</v>
      </c>
      <c r="M417" t="s">
        <v>192</v>
      </c>
      <c r="N417" t="s">
        <v>3848</v>
      </c>
      <c r="O417" s="3">
        <v>4000</v>
      </c>
      <c r="R417" s="2">
        <v>45752</v>
      </c>
      <c r="T417">
        <v>6</v>
      </c>
      <c r="U417" s="3">
        <v>24000</v>
      </c>
      <c r="V417" t="s">
        <v>65</v>
      </c>
      <c r="W417" t="s">
        <v>1291</v>
      </c>
      <c r="X417">
        <v>0</v>
      </c>
      <c r="Y417" s="3">
        <v>20000</v>
      </c>
      <c r="Z417" s="3">
        <v>4000</v>
      </c>
      <c r="AA417">
        <v>0</v>
      </c>
      <c r="AB417">
        <v>0</v>
      </c>
      <c r="AC417">
        <v>0</v>
      </c>
      <c r="AF417">
        <v>0</v>
      </c>
      <c r="AO417" t="s">
        <v>1292</v>
      </c>
      <c r="AP417" t="s">
        <v>108</v>
      </c>
      <c r="AR417">
        <v>0</v>
      </c>
      <c r="AS417">
        <v>0</v>
      </c>
      <c r="AT417">
        <v>0</v>
      </c>
      <c r="AU417">
        <v>0</v>
      </c>
      <c r="AV417">
        <v>0</v>
      </c>
      <c r="AW417">
        <v>0</v>
      </c>
      <c r="BA417" t="s">
        <v>63</v>
      </c>
      <c r="BB417" t="s">
        <v>4592</v>
      </c>
      <c r="BC417">
        <v>0</v>
      </c>
      <c r="BE417" t="s">
        <v>108</v>
      </c>
      <c r="BH417" t="s">
        <v>1293</v>
      </c>
    </row>
    <row r="418" spans="1:60" x14ac:dyDescent="0.35">
      <c r="A418" t="s">
        <v>4670</v>
      </c>
      <c r="B418">
        <v>10000</v>
      </c>
      <c r="C418">
        <v>10000</v>
      </c>
      <c r="D418" s="2">
        <v>45769</v>
      </c>
      <c r="E418" t="s">
        <v>59</v>
      </c>
      <c r="F418" s="4">
        <v>0.41869212962962965</v>
      </c>
      <c r="G418" t="s">
        <v>4625</v>
      </c>
      <c r="I418">
        <v>1</v>
      </c>
      <c r="J418" t="s">
        <v>183</v>
      </c>
      <c r="K418">
        <v>79</v>
      </c>
      <c r="L418" t="s">
        <v>6076</v>
      </c>
      <c r="M418" t="s">
        <v>869</v>
      </c>
      <c r="N418" t="s">
        <v>3829</v>
      </c>
      <c r="O418" s="3">
        <v>3594</v>
      </c>
      <c r="R418" s="2">
        <v>45752</v>
      </c>
      <c r="T418">
        <v>32</v>
      </c>
      <c r="U418" s="3">
        <v>115008</v>
      </c>
      <c r="V418" t="s">
        <v>65</v>
      </c>
      <c r="W418" t="s">
        <v>908</v>
      </c>
      <c r="X418">
        <v>0</v>
      </c>
      <c r="Y418" s="3">
        <v>100000</v>
      </c>
      <c r="Z418" s="3">
        <v>15008</v>
      </c>
      <c r="AA418">
        <v>0</v>
      </c>
      <c r="AB418">
        <v>0</v>
      </c>
      <c r="AC418">
        <v>0</v>
      </c>
      <c r="AF418">
        <v>0</v>
      </c>
      <c r="AO418" t="s">
        <v>909</v>
      </c>
      <c r="AP418" t="s">
        <v>108</v>
      </c>
      <c r="AR418">
        <v>0</v>
      </c>
      <c r="AS418">
        <v>0</v>
      </c>
      <c r="AT418">
        <v>0</v>
      </c>
      <c r="AU418">
        <v>0</v>
      </c>
      <c r="AV418">
        <v>0</v>
      </c>
      <c r="AW418">
        <v>0</v>
      </c>
      <c r="BA418" t="s">
        <v>63</v>
      </c>
      <c r="BB418" t="s">
        <v>4671</v>
      </c>
      <c r="BC418">
        <v>0</v>
      </c>
      <c r="BE418" t="s">
        <v>108</v>
      </c>
      <c r="BH418" t="s">
        <v>4672</v>
      </c>
    </row>
    <row r="419" spans="1:60" x14ac:dyDescent="0.35">
      <c r="A419" t="s">
        <v>1504</v>
      </c>
      <c r="B419">
        <v>10000</v>
      </c>
      <c r="C419">
        <v>10000</v>
      </c>
      <c r="D419" s="2">
        <v>45757</v>
      </c>
      <c r="E419" t="s">
        <v>59</v>
      </c>
      <c r="F419" t="s">
        <v>1505</v>
      </c>
      <c r="G419">
        <v>10620258014</v>
      </c>
      <c r="I419">
        <v>1</v>
      </c>
      <c r="J419" t="s">
        <v>183</v>
      </c>
      <c r="K419">
        <v>79</v>
      </c>
      <c r="L419" t="s">
        <v>6076</v>
      </c>
      <c r="M419" t="s">
        <v>869</v>
      </c>
      <c r="N419" t="s">
        <v>3829</v>
      </c>
      <c r="O419" s="3">
        <v>1101</v>
      </c>
      <c r="R419" s="2">
        <v>45752</v>
      </c>
      <c r="T419">
        <v>308</v>
      </c>
      <c r="U419" s="3">
        <v>339108</v>
      </c>
      <c r="V419" t="s">
        <v>65</v>
      </c>
      <c r="W419" t="s">
        <v>1506</v>
      </c>
      <c r="X419">
        <v>0</v>
      </c>
      <c r="Y419" s="3">
        <v>300000</v>
      </c>
      <c r="Z419" s="3">
        <v>39108</v>
      </c>
      <c r="AA419">
        <v>0</v>
      </c>
      <c r="AB419">
        <v>0</v>
      </c>
      <c r="AC419">
        <v>0</v>
      </c>
      <c r="AF419">
        <v>0</v>
      </c>
      <c r="AO419" t="s">
        <v>1507</v>
      </c>
      <c r="AP419" t="s">
        <v>108</v>
      </c>
      <c r="AR419">
        <v>0</v>
      </c>
      <c r="AS419">
        <v>0</v>
      </c>
      <c r="AT419">
        <v>0</v>
      </c>
      <c r="AU419">
        <v>0</v>
      </c>
      <c r="AV419">
        <v>0</v>
      </c>
      <c r="AW419">
        <v>0</v>
      </c>
      <c r="BA419" t="s">
        <v>63</v>
      </c>
      <c r="BB419" t="s">
        <v>4673</v>
      </c>
      <c r="BC419">
        <v>0</v>
      </c>
      <c r="BE419" t="s">
        <v>108</v>
      </c>
      <c r="BH419" t="s">
        <v>1508</v>
      </c>
    </row>
    <row r="420" spans="1:60" x14ac:dyDescent="0.35">
      <c r="A420" t="s">
        <v>1509</v>
      </c>
      <c r="B420">
        <v>10000</v>
      </c>
      <c r="C420">
        <v>10000</v>
      </c>
      <c r="D420" s="2">
        <v>45762</v>
      </c>
      <c r="E420" t="s">
        <v>59</v>
      </c>
      <c r="F420" t="s">
        <v>1510</v>
      </c>
      <c r="G420" t="s">
        <v>1455</v>
      </c>
      <c r="I420">
        <v>1</v>
      </c>
      <c r="J420" t="s">
        <v>183</v>
      </c>
      <c r="K420">
        <v>72</v>
      </c>
      <c r="L420" t="s">
        <v>6056</v>
      </c>
      <c r="M420" t="s">
        <v>161</v>
      </c>
      <c r="N420" t="s">
        <v>3853</v>
      </c>
      <c r="O420" s="3">
        <v>1667</v>
      </c>
      <c r="R420" s="2">
        <v>45752</v>
      </c>
      <c r="T420">
        <v>3</v>
      </c>
      <c r="U420" s="3">
        <v>5001</v>
      </c>
      <c r="V420" t="s">
        <v>65</v>
      </c>
      <c r="W420" t="s">
        <v>1511</v>
      </c>
      <c r="X420">
        <v>0</v>
      </c>
      <c r="Y420" s="3">
        <v>3000</v>
      </c>
      <c r="Z420" s="3">
        <v>2001</v>
      </c>
      <c r="AA420">
        <v>0</v>
      </c>
      <c r="AB420">
        <v>0</v>
      </c>
      <c r="AC420">
        <v>0</v>
      </c>
      <c r="AF420">
        <v>0</v>
      </c>
      <c r="AO420" t="s">
        <v>1512</v>
      </c>
      <c r="AP420" t="s">
        <v>400</v>
      </c>
      <c r="AR420">
        <v>0</v>
      </c>
      <c r="AS420">
        <v>0</v>
      </c>
      <c r="AT420">
        <v>0</v>
      </c>
      <c r="AU420">
        <v>0</v>
      </c>
      <c r="AV420">
        <v>0</v>
      </c>
      <c r="AW420">
        <v>0</v>
      </c>
      <c r="BA420" t="s">
        <v>63</v>
      </c>
      <c r="BB420" t="s">
        <v>4674</v>
      </c>
      <c r="BC420">
        <v>0</v>
      </c>
      <c r="BE420" t="s">
        <v>400</v>
      </c>
      <c r="BH420" t="s">
        <v>1513</v>
      </c>
    </row>
    <row r="421" spans="1:60" x14ac:dyDescent="0.35">
      <c r="A421" t="s">
        <v>1514</v>
      </c>
      <c r="B421">
        <v>10000</v>
      </c>
      <c r="C421">
        <v>10000</v>
      </c>
      <c r="D421" s="2">
        <v>45754</v>
      </c>
      <c r="E421" t="s">
        <v>116</v>
      </c>
      <c r="F421" t="s">
        <v>1399</v>
      </c>
      <c r="G421" t="s">
        <v>1515</v>
      </c>
      <c r="I421">
        <v>1</v>
      </c>
      <c r="J421" t="s">
        <v>183</v>
      </c>
      <c r="K421">
        <v>12</v>
      </c>
      <c r="L421" t="s">
        <v>6062</v>
      </c>
      <c r="M421" t="s">
        <v>516</v>
      </c>
      <c r="N421" t="s">
        <v>3833</v>
      </c>
      <c r="O421" s="3">
        <v>5000</v>
      </c>
      <c r="R421" s="2">
        <v>45752</v>
      </c>
      <c r="T421">
        <v>1</v>
      </c>
      <c r="U421" s="3">
        <v>5000</v>
      </c>
      <c r="V421" t="s">
        <v>65</v>
      </c>
      <c r="W421" t="s">
        <v>1516</v>
      </c>
      <c r="X421">
        <v>0</v>
      </c>
      <c r="Y421" s="3">
        <v>5000</v>
      </c>
      <c r="Z421">
        <v>0</v>
      </c>
      <c r="AA421">
        <v>0</v>
      </c>
      <c r="AB421">
        <v>0</v>
      </c>
      <c r="AC421">
        <v>0</v>
      </c>
      <c r="AF421">
        <v>0</v>
      </c>
      <c r="AO421" t="s">
        <v>1517</v>
      </c>
      <c r="AP421" t="s">
        <v>622</v>
      </c>
      <c r="AR421">
        <v>0</v>
      </c>
      <c r="AS421">
        <v>0</v>
      </c>
      <c r="AT421">
        <v>0</v>
      </c>
      <c r="AU421">
        <v>0</v>
      </c>
      <c r="AV421">
        <v>0</v>
      </c>
      <c r="AW421">
        <v>0</v>
      </c>
      <c r="BA421" t="s">
        <v>63</v>
      </c>
      <c r="BB421" t="s">
        <v>4675</v>
      </c>
      <c r="BC421">
        <v>0</v>
      </c>
      <c r="BE421" t="s">
        <v>622</v>
      </c>
      <c r="BH421" t="s">
        <v>1518</v>
      </c>
    </row>
    <row r="422" spans="1:60" x14ac:dyDescent="0.35">
      <c r="A422" t="s">
        <v>1519</v>
      </c>
      <c r="B422">
        <v>10000</v>
      </c>
      <c r="C422">
        <v>10000</v>
      </c>
      <c r="D422" s="2">
        <v>45754</v>
      </c>
      <c r="E422" t="s">
        <v>59</v>
      </c>
      <c r="F422" t="s">
        <v>1444</v>
      </c>
      <c r="G422" t="s">
        <v>1520</v>
      </c>
      <c r="I422">
        <v>1</v>
      </c>
      <c r="J422" t="s">
        <v>183</v>
      </c>
      <c r="K422">
        <v>75</v>
      </c>
      <c r="L422" t="s">
        <v>6065</v>
      </c>
      <c r="M422" t="s">
        <v>1377</v>
      </c>
      <c r="N422" t="s">
        <v>3849</v>
      </c>
      <c r="O422">
        <v>16</v>
      </c>
      <c r="R422" s="2">
        <v>45752</v>
      </c>
      <c r="T422">
        <v>13</v>
      </c>
      <c r="U422">
        <v>208</v>
      </c>
      <c r="V422" t="s">
        <v>65</v>
      </c>
      <c r="W422" t="s">
        <v>1521</v>
      </c>
      <c r="X422">
        <v>0</v>
      </c>
      <c r="Y422">
        <v>200</v>
      </c>
      <c r="Z422">
        <v>8</v>
      </c>
      <c r="AA422">
        <v>0</v>
      </c>
      <c r="AB422">
        <v>0</v>
      </c>
      <c r="AC422">
        <v>0</v>
      </c>
      <c r="AF422">
        <v>0</v>
      </c>
      <c r="AO422" t="s">
        <v>1522</v>
      </c>
      <c r="AP422" t="s">
        <v>178</v>
      </c>
      <c r="AR422">
        <v>0</v>
      </c>
      <c r="AS422">
        <v>0</v>
      </c>
      <c r="AT422">
        <v>0</v>
      </c>
      <c r="AU422">
        <v>0</v>
      </c>
      <c r="AV422">
        <v>0</v>
      </c>
      <c r="AW422">
        <v>0</v>
      </c>
      <c r="BA422" t="s">
        <v>63</v>
      </c>
      <c r="BB422" t="s">
        <v>4676</v>
      </c>
      <c r="BC422">
        <v>0</v>
      </c>
      <c r="BE422" t="s">
        <v>178</v>
      </c>
      <c r="BH422" t="s">
        <v>1523</v>
      </c>
    </row>
    <row r="423" spans="1:60" x14ac:dyDescent="0.35">
      <c r="A423" t="s">
        <v>1524</v>
      </c>
      <c r="B423">
        <v>10000</v>
      </c>
      <c r="C423">
        <v>10000</v>
      </c>
      <c r="D423" s="2">
        <v>45754</v>
      </c>
      <c r="E423" t="s">
        <v>59</v>
      </c>
      <c r="F423" t="s">
        <v>1444</v>
      </c>
      <c r="G423" t="s">
        <v>1520</v>
      </c>
      <c r="I423">
        <v>1</v>
      </c>
      <c r="J423" t="s">
        <v>183</v>
      </c>
      <c r="K423">
        <v>75</v>
      </c>
      <c r="L423" t="s">
        <v>6065</v>
      </c>
      <c r="M423" t="s">
        <v>1377</v>
      </c>
      <c r="N423" t="s">
        <v>3849</v>
      </c>
      <c r="O423">
        <v>2</v>
      </c>
      <c r="R423" s="2">
        <v>45752</v>
      </c>
      <c r="T423">
        <v>13</v>
      </c>
      <c r="U423">
        <v>26</v>
      </c>
      <c r="V423" t="s">
        <v>65</v>
      </c>
      <c r="W423" t="s">
        <v>1521</v>
      </c>
      <c r="X423">
        <v>0</v>
      </c>
      <c r="Y423">
        <v>20</v>
      </c>
      <c r="Z423">
        <v>6</v>
      </c>
      <c r="AA423">
        <v>0</v>
      </c>
      <c r="AB423">
        <v>0</v>
      </c>
      <c r="AC423">
        <v>0</v>
      </c>
      <c r="AF423">
        <v>0</v>
      </c>
      <c r="AO423" t="s">
        <v>1522</v>
      </c>
      <c r="AP423" t="s">
        <v>178</v>
      </c>
      <c r="AR423">
        <v>0</v>
      </c>
      <c r="AS423">
        <v>0</v>
      </c>
      <c r="AT423">
        <v>0</v>
      </c>
      <c r="AU423">
        <v>0</v>
      </c>
      <c r="AV423">
        <v>0</v>
      </c>
      <c r="AW423">
        <v>0</v>
      </c>
      <c r="BA423" t="s">
        <v>63</v>
      </c>
      <c r="BB423" t="s">
        <v>4677</v>
      </c>
      <c r="BC423">
        <v>0</v>
      </c>
      <c r="BE423" t="s">
        <v>178</v>
      </c>
      <c r="BH423" t="s">
        <v>1525</v>
      </c>
    </row>
    <row r="424" spans="1:60" x14ac:dyDescent="0.35">
      <c r="A424" t="s">
        <v>1526</v>
      </c>
      <c r="B424">
        <v>10000</v>
      </c>
      <c r="C424">
        <v>10000</v>
      </c>
      <c r="D424" s="2">
        <v>45762</v>
      </c>
      <c r="E424" t="s">
        <v>59</v>
      </c>
      <c r="F424" t="s">
        <v>1527</v>
      </c>
      <c r="G424" t="s">
        <v>1528</v>
      </c>
      <c r="I424">
        <v>1</v>
      </c>
      <c r="J424" t="s">
        <v>183</v>
      </c>
      <c r="K424">
        <v>61</v>
      </c>
      <c r="L424" t="s">
        <v>6046</v>
      </c>
      <c r="M424" t="s">
        <v>209</v>
      </c>
      <c r="N424" t="s">
        <v>3802</v>
      </c>
      <c r="O424">
        <v>500</v>
      </c>
      <c r="R424" s="2">
        <v>45752</v>
      </c>
      <c r="T424">
        <v>2</v>
      </c>
      <c r="U424" s="3">
        <v>1000</v>
      </c>
      <c r="V424" t="s">
        <v>65</v>
      </c>
      <c r="W424" t="s">
        <v>1529</v>
      </c>
      <c r="X424">
        <v>0</v>
      </c>
      <c r="Y424" s="3">
        <v>1000</v>
      </c>
      <c r="Z424">
        <v>0</v>
      </c>
      <c r="AA424">
        <v>0</v>
      </c>
      <c r="AB424">
        <v>0</v>
      </c>
      <c r="AC424">
        <v>0</v>
      </c>
      <c r="AF424">
        <v>0</v>
      </c>
      <c r="AO424" t="s">
        <v>1530</v>
      </c>
      <c r="AP424" t="s">
        <v>225</v>
      </c>
      <c r="AR424">
        <v>0</v>
      </c>
      <c r="AS424">
        <v>0</v>
      </c>
      <c r="AT424">
        <v>0</v>
      </c>
      <c r="AU424">
        <v>0</v>
      </c>
      <c r="AV424">
        <v>0</v>
      </c>
      <c r="AW424">
        <v>0</v>
      </c>
      <c r="BA424" t="s">
        <v>63</v>
      </c>
      <c r="BB424" t="s">
        <v>4678</v>
      </c>
      <c r="BC424">
        <v>0</v>
      </c>
      <c r="BE424" t="s">
        <v>225</v>
      </c>
      <c r="BH424" t="s">
        <v>1531</v>
      </c>
    </row>
    <row r="425" spans="1:60" x14ac:dyDescent="0.35">
      <c r="A425" t="s">
        <v>1541</v>
      </c>
      <c r="B425">
        <v>10000</v>
      </c>
      <c r="C425">
        <v>10000</v>
      </c>
      <c r="D425" s="2">
        <v>45762</v>
      </c>
      <c r="E425" t="s">
        <v>59</v>
      </c>
      <c r="F425" t="s">
        <v>1527</v>
      </c>
      <c r="G425" t="s">
        <v>1528</v>
      </c>
      <c r="I425">
        <v>1</v>
      </c>
      <c r="J425" t="s">
        <v>183</v>
      </c>
      <c r="K425">
        <v>61</v>
      </c>
      <c r="L425" t="s">
        <v>6046</v>
      </c>
      <c r="M425" t="s">
        <v>209</v>
      </c>
      <c r="N425" t="s">
        <v>3802</v>
      </c>
      <c r="O425" s="3">
        <v>2000</v>
      </c>
      <c r="R425" s="2">
        <v>45752</v>
      </c>
      <c r="T425">
        <v>2</v>
      </c>
      <c r="U425" s="3">
        <v>4000</v>
      </c>
      <c r="V425" t="s">
        <v>65</v>
      </c>
      <c r="W425" t="s">
        <v>1529</v>
      </c>
      <c r="X425">
        <v>0</v>
      </c>
      <c r="Y425" s="3">
        <v>4000</v>
      </c>
      <c r="Z425">
        <v>0</v>
      </c>
      <c r="AA425">
        <v>0</v>
      </c>
      <c r="AB425">
        <v>0</v>
      </c>
      <c r="AC425">
        <v>0</v>
      </c>
      <c r="AF425">
        <v>0</v>
      </c>
      <c r="AO425" t="s">
        <v>1530</v>
      </c>
      <c r="AP425" t="s">
        <v>225</v>
      </c>
      <c r="AR425">
        <v>0</v>
      </c>
      <c r="AS425">
        <v>0</v>
      </c>
      <c r="AT425">
        <v>0</v>
      </c>
      <c r="AU425">
        <v>0</v>
      </c>
      <c r="AV425">
        <v>0</v>
      </c>
      <c r="AW425">
        <v>0</v>
      </c>
      <c r="BA425" t="s">
        <v>63</v>
      </c>
      <c r="BB425" t="s">
        <v>1542</v>
      </c>
      <c r="BC425">
        <v>0</v>
      </c>
      <c r="BE425" t="s">
        <v>225</v>
      </c>
      <c r="BH425" t="s">
        <v>1543</v>
      </c>
    </row>
    <row r="426" spans="1:60" x14ac:dyDescent="0.35">
      <c r="A426" t="s">
        <v>4679</v>
      </c>
      <c r="B426">
        <v>10000</v>
      </c>
      <c r="C426">
        <v>10000</v>
      </c>
      <c r="D426" s="2">
        <v>45782</v>
      </c>
      <c r="E426" t="s">
        <v>59</v>
      </c>
      <c r="F426" t="s">
        <v>4680</v>
      </c>
      <c r="G426" t="s">
        <v>4681</v>
      </c>
      <c r="H426" t="s">
        <v>548</v>
      </c>
      <c r="I426">
        <v>1</v>
      </c>
      <c r="J426" t="s">
        <v>63</v>
      </c>
      <c r="K426" s="7" t="s">
        <v>944</v>
      </c>
      <c r="L426" t="s">
        <v>6076</v>
      </c>
      <c r="M426" t="s">
        <v>813</v>
      </c>
      <c r="N426" t="s">
        <v>3824</v>
      </c>
      <c r="O426">
        <v>880</v>
      </c>
      <c r="R426" s="2">
        <v>45753</v>
      </c>
      <c r="T426">
        <v>264</v>
      </c>
      <c r="U426" s="3">
        <v>232320</v>
      </c>
      <c r="V426" t="s">
        <v>65</v>
      </c>
      <c r="W426" t="s">
        <v>3390</v>
      </c>
      <c r="X426">
        <v>0</v>
      </c>
      <c r="Y426">
        <v>0</v>
      </c>
      <c r="Z426">
        <v>0</v>
      </c>
      <c r="AA426">
        <v>0</v>
      </c>
      <c r="AB426">
        <v>0</v>
      </c>
      <c r="AC426">
        <v>0</v>
      </c>
      <c r="AF426">
        <v>0</v>
      </c>
      <c r="AJ426" t="s">
        <v>63</v>
      </c>
      <c r="AK426">
        <v>0</v>
      </c>
      <c r="AL426" t="s">
        <v>63</v>
      </c>
      <c r="AO426" t="s">
        <v>3391</v>
      </c>
      <c r="AP426" t="s">
        <v>108</v>
      </c>
      <c r="AR426">
        <v>0</v>
      </c>
      <c r="AS426">
        <v>0</v>
      </c>
      <c r="AT426">
        <v>0</v>
      </c>
      <c r="AU426">
        <v>0</v>
      </c>
      <c r="AV426">
        <v>0</v>
      </c>
      <c r="AW426">
        <v>0</v>
      </c>
      <c r="BA426" t="s">
        <v>63</v>
      </c>
      <c r="BE426" t="s">
        <v>108</v>
      </c>
      <c r="BH426" t="s">
        <v>4682</v>
      </c>
    </row>
    <row r="427" spans="1:60" x14ac:dyDescent="0.35">
      <c r="A427" t="s">
        <v>1544</v>
      </c>
      <c r="B427">
        <v>10000</v>
      </c>
      <c r="C427">
        <v>10000</v>
      </c>
      <c r="D427" s="2">
        <v>45755</v>
      </c>
      <c r="E427" t="s">
        <v>59</v>
      </c>
      <c r="F427" t="s">
        <v>1545</v>
      </c>
      <c r="G427" t="s">
        <v>1546</v>
      </c>
      <c r="I427">
        <v>1</v>
      </c>
      <c r="J427" t="s">
        <v>183</v>
      </c>
      <c r="K427" s="7" t="s">
        <v>944</v>
      </c>
      <c r="L427" t="s">
        <v>6076</v>
      </c>
      <c r="M427" t="s">
        <v>813</v>
      </c>
      <c r="N427" t="s">
        <v>3824</v>
      </c>
      <c r="O427">
        <v>400</v>
      </c>
      <c r="R427" s="2">
        <v>45753</v>
      </c>
      <c r="T427">
        <v>297</v>
      </c>
      <c r="U427" s="3">
        <v>118800</v>
      </c>
      <c r="V427" t="s">
        <v>65</v>
      </c>
      <c r="W427" t="s">
        <v>1547</v>
      </c>
      <c r="X427">
        <v>0</v>
      </c>
      <c r="Y427" s="3">
        <v>100000</v>
      </c>
      <c r="Z427" s="3">
        <v>18800</v>
      </c>
      <c r="AA427">
        <v>0</v>
      </c>
      <c r="AB427">
        <v>0</v>
      </c>
      <c r="AC427">
        <v>0</v>
      </c>
      <c r="AF427">
        <v>0</v>
      </c>
      <c r="AO427" t="s">
        <v>1548</v>
      </c>
      <c r="AP427" t="s">
        <v>108</v>
      </c>
      <c r="AR427">
        <v>0</v>
      </c>
      <c r="AS427">
        <v>0</v>
      </c>
      <c r="AT427">
        <v>0</v>
      </c>
      <c r="AU427">
        <v>0</v>
      </c>
      <c r="AV427">
        <v>0</v>
      </c>
      <c r="AW427">
        <v>0</v>
      </c>
      <c r="BA427" t="s">
        <v>63</v>
      </c>
      <c r="BB427" t="s">
        <v>4683</v>
      </c>
      <c r="BC427">
        <v>0</v>
      </c>
      <c r="BE427" t="s">
        <v>108</v>
      </c>
      <c r="BH427" t="s">
        <v>1549</v>
      </c>
    </row>
    <row r="428" spans="1:60" x14ac:dyDescent="0.35">
      <c r="A428" t="s">
        <v>1550</v>
      </c>
      <c r="B428">
        <v>10000</v>
      </c>
      <c r="C428">
        <v>10000</v>
      </c>
      <c r="D428" s="2">
        <v>45755</v>
      </c>
      <c r="E428" t="s">
        <v>59</v>
      </c>
      <c r="F428" t="s">
        <v>1551</v>
      </c>
      <c r="G428">
        <v>10620258108</v>
      </c>
      <c r="I428">
        <v>1</v>
      </c>
      <c r="J428" t="s">
        <v>183</v>
      </c>
      <c r="K428" s="7" t="s">
        <v>944</v>
      </c>
      <c r="L428" t="s">
        <v>6076</v>
      </c>
      <c r="M428" t="s">
        <v>813</v>
      </c>
      <c r="N428" t="s">
        <v>3824</v>
      </c>
      <c r="O428">
        <v>540</v>
      </c>
      <c r="R428" s="2">
        <v>45753</v>
      </c>
      <c r="T428">
        <v>176</v>
      </c>
      <c r="U428" s="3">
        <v>95040</v>
      </c>
      <c r="V428" t="s">
        <v>65</v>
      </c>
      <c r="W428" t="s">
        <v>1552</v>
      </c>
      <c r="X428">
        <v>0</v>
      </c>
      <c r="Y428" s="3">
        <v>80000</v>
      </c>
      <c r="Z428" s="3">
        <v>15040</v>
      </c>
      <c r="AA428">
        <v>0</v>
      </c>
      <c r="AB428">
        <v>0</v>
      </c>
      <c r="AC428">
        <v>0</v>
      </c>
      <c r="AF428">
        <v>0</v>
      </c>
      <c r="AO428" t="s">
        <v>1553</v>
      </c>
      <c r="AP428" t="s">
        <v>108</v>
      </c>
      <c r="AR428">
        <v>0</v>
      </c>
      <c r="AS428">
        <v>0</v>
      </c>
      <c r="AT428">
        <v>0</v>
      </c>
      <c r="AU428">
        <v>0</v>
      </c>
      <c r="AV428">
        <v>0</v>
      </c>
      <c r="AW428">
        <v>0</v>
      </c>
      <c r="BA428" t="s">
        <v>63</v>
      </c>
      <c r="BB428" t="s">
        <v>4684</v>
      </c>
      <c r="BC428">
        <v>0</v>
      </c>
      <c r="BE428" t="s">
        <v>108</v>
      </c>
      <c r="BH428" t="s">
        <v>1554</v>
      </c>
    </row>
    <row r="429" spans="1:60" x14ac:dyDescent="0.35">
      <c r="A429" t="s">
        <v>2926</v>
      </c>
      <c r="B429">
        <v>10000</v>
      </c>
      <c r="C429">
        <v>10000</v>
      </c>
      <c r="D429" s="2">
        <v>45763</v>
      </c>
      <c r="E429" t="s">
        <v>59</v>
      </c>
      <c r="F429" t="s">
        <v>2927</v>
      </c>
      <c r="G429">
        <v>10620258106</v>
      </c>
      <c r="I429">
        <v>1</v>
      </c>
      <c r="J429" t="s">
        <v>183</v>
      </c>
      <c r="K429" s="7" t="s">
        <v>944</v>
      </c>
      <c r="L429" t="s">
        <v>6076</v>
      </c>
      <c r="M429" t="s">
        <v>813</v>
      </c>
      <c r="N429" t="s">
        <v>3824</v>
      </c>
      <c r="O429">
        <v>546</v>
      </c>
      <c r="R429" s="2">
        <v>45753</v>
      </c>
      <c r="T429">
        <v>297</v>
      </c>
      <c r="U429" s="3">
        <v>162162</v>
      </c>
      <c r="V429" t="s">
        <v>65</v>
      </c>
      <c r="W429" t="s">
        <v>120</v>
      </c>
      <c r="X429">
        <v>0</v>
      </c>
      <c r="Y429" s="3">
        <v>140000</v>
      </c>
      <c r="Z429" s="3">
        <v>22162</v>
      </c>
      <c r="AA429">
        <v>0</v>
      </c>
      <c r="AB429">
        <v>0</v>
      </c>
      <c r="AC429">
        <v>0</v>
      </c>
      <c r="AF429">
        <v>0</v>
      </c>
      <c r="AO429" t="s">
        <v>121</v>
      </c>
      <c r="AP429" t="s">
        <v>108</v>
      </c>
      <c r="AR429">
        <v>0</v>
      </c>
      <c r="AS429">
        <v>0</v>
      </c>
      <c r="AT429">
        <v>0</v>
      </c>
      <c r="AU429">
        <v>0</v>
      </c>
      <c r="AV429">
        <v>0</v>
      </c>
      <c r="AW429">
        <v>0</v>
      </c>
      <c r="BA429" t="s">
        <v>63</v>
      </c>
      <c r="BB429" t="s">
        <v>4685</v>
      </c>
      <c r="BC429">
        <v>0</v>
      </c>
      <c r="BE429" t="s">
        <v>108</v>
      </c>
      <c r="BH429" t="s">
        <v>2928</v>
      </c>
    </row>
    <row r="430" spans="1:60" x14ac:dyDescent="0.35">
      <c r="A430" t="s">
        <v>1555</v>
      </c>
      <c r="B430">
        <v>10000</v>
      </c>
      <c r="C430">
        <v>10000</v>
      </c>
      <c r="D430" s="2">
        <v>45761</v>
      </c>
      <c r="E430" t="s">
        <v>59</v>
      </c>
      <c r="F430" t="s">
        <v>1556</v>
      </c>
      <c r="G430">
        <v>10620258106</v>
      </c>
      <c r="I430">
        <v>1</v>
      </c>
      <c r="J430" t="s">
        <v>183</v>
      </c>
      <c r="K430" s="7" t="s">
        <v>944</v>
      </c>
      <c r="L430" t="s">
        <v>6076</v>
      </c>
      <c r="M430" t="s">
        <v>813</v>
      </c>
      <c r="N430" t="s">
        <v>3824</v>
      </c>
      <c r="O430">
        <v>280</v>
      </c>
      <c r="R430" s="2">
        <v>45753</v>
      </c>
      <c r="T430">
        <v>297</v>
      </c>
      <c r="U430" s="3">
        <v>83160</v>
      </c>
      <c r="V430" t="s">
        <v>65</v>
      </c>
      <c r="W430" t="s">
        <v>1557</v>
      </c>
      <c r="X430">
        <v>0</v>
      </c>
      <c r="Y430" s="3">
        <v>70000</v>
      </c>
      <c r="Z430" s="3">
        <v>13160</v>
      </c>
      <c r="AA430">
        <v>0</v>
      </c>
      <c r="AB430">
        <v>0</v>
      </c>
      <c r="AC430">
        <v>0</v>
      </c>
      <c r="AF430">
        <v>0</v>
      </c>
      <c r="AO430" t="s">
        <v>1558</v>
      </c>
      <c r="AP430" t="s">
        <v>108</v>
      </c>
      <c r="AR430">
        <v>0</v>
      </c>
      <c r="AS430">
        <v>0</v>
      </c>
      <c r="AT430">
        <v>0</v>
      </c>
      <c r="AU430">
        <v>0</v>
      </c>
      <c r="AV430">
        <v>0</v>
      </c>
      <c r="AW430">
        <v>0</v>
      </c>
      <c r="BA430" t="s">
        <v>63</v>
      </c>
      <c r="BB430" t="s">
        <v>4686</v>
      </c>
      <c r="BC430">
        <v>0</v>
      </c>
      <c r="BE430" t="s">
        <v>108</v>
      </c>
      <c r="BH430" t="s">
        <v>1559</v>
      </c>
    </row>
    <row r="431" spans="1:60" x14ac:dyDescent="0.35">
      <c r="A431" t="s">
        <v>1560</v>
      </c>
      <c r="B431">
        <v>10000</v>
      </c>
      <c r="C431">
        <v>10000</v>
      </c>
      <c r="D431" s="2">
        <v>45762</v>
      </c>
      <c r="E431" t="s">
        <v>59</v>
      </c>
      <c r="F431" t="s">
        <v>1561</v>
      </c>
      <c r="G431" t="s">
        <v>1562</v>
      </c>
      <c r="I431">
        <v>1</v>
      </c>
      <c r="J431" t="s">
        <v>183</v>
      </c>
      <c r="K431" s="7" t="s">
        <v>944</v>
      </c>
      <c r="L431" t="s">
        <v>6076</v>
      </c>
      <c r="M431" t="s">
        <v>813</v>
      </c>
      <c r="N431" t="s">
        <v>3824</v>
      </c>
      <c r="O431" s="3">
        <v>4110</v>
      </c>
      <c r="R431" s="2">
        <v>45753</v>
      </c>
      <c r="T431">
        <v>28</v>
      </c>
      <c r="U431" s="3">
        <v>115080</v>
      </c>
      <c r="V431" t="s">
        <v>65</v>
      </c>
      <c r="W431" t="s">
        <v>1563</v>
      </c>
      <c r="X431">
        <v>0</v>
      </c>
      <c r="Y431" s="3">
        <v>100000</v>
      </c>
      <c r="Z431" s="3">
        <v>15080</v>
      </c>
      <c r="AA431">
        <v>0</v>
      </c>
      <c r="AB431">
        <v>0</v>
      </c>
      <c r="AC431">
        <v>0</v>
      </c>
      <c r="AF431">
        <v>0</v>
      </c>
      <c r="AO431" t="s">
        <v>1564</v>
      </c>
      <c r="AP431" t="s">
        <v>108</v>
      </c>
      <c r="AR431">
        <v>0</v>
      </c>
      <c r="AS431">
        <v>0</v>
      </c>
      <c r="AT431">
        <v>0</v>
      </c>
      <c r="AU431">
        <v>0</v>
      </c>
      <c r="AV431">
        <v>0</v>
      </c>
      <c r="AW431">
        <v>0</v>
      </c>
      <c r="BA431" t="s">
        <v>63</v>
      </c>
      <c r="BB431" t="s">
        <v>4687</v>
      </c>
      <c r="BC431">
        <v>0</v>
      </c>
      <c r="BE431" t="s">
        <v>108</v>
      </c>
      <c r="BH431" t="s">
        <v>1565</v>
      </c>
    </row>
    <row r="432" spans="1:60" x14ac:dyDescent="0.35">
      <c r="A432" t="s">
        <v>1566</v>
      </c>
      <c r="B432">
        <v>10000</v>
      </c>
      <c r="C432">
        <v>10000</v>
      </c>
      <c r="D432" s="2">
        <v>45762</v>
      </c>
      <c r="E432" t="s">
        <v>59</v>
      </c>
      <c r="F432" t="s">
        <v>1561</v>
      </c>
      <c r="G432" t="s">
        <v>1562</v>
      </c>
      <c r="I432">
        <v>1</v>
      </c>
      <c r="J432" t="s">
        <v>183</v>
      </c>
      <c r="K432" s="7" t="s">
        <v>944</v>
      </c>
      <c r="L432" t="s">
        <v>6076</v>
      </c>
      <c r="M432" t="s">
        <v>813</v>
      </c>
      <c r="N432" t="s">
        <v>3824</v>
      </c>
      <c r="O432" s="3">
        <v>4110</v>
      </c>
      <c r="R432" s="2">
        <v>45753</v>
      </c>
      <c r="T432">
        <v>56</v>
      </c>
      <c r="U432" s="3">
        <v>230160</v>
      </c>
      <c r="V432" t="s">
        <v>65</v>
      </c>
      <c r="W432" t="s">
        <v>1567</v>
      </c>
      <c r="X432">
        <v>0</v>
      </c>
      <c r="Y432" s="3">
        <v>200000</v>
      </c>
      <c r="Z432" s="3">
        <v>30160</v>
      </c>
      <c r="AA432">
        <v>0</v>
      </c>
      <c r="AB432">
        <v>0</v>
      </c>
      <c r="AC432">
        <v>0</v>
      </c>
      <c r="AF432">
        <v>0</v>
      </c>
      <c r="AO432" t="s">
        <v>1568</v>
      </c>
      <c r="AP432" t="s">
        <v>108</v>
      </c>
      <c r="AR432">
        <v>0</v>
      </c>
      <c r="AS432">
        <v>0</v>
      </c>
      <c r="AT432">
        <v>0</v>
      </c>
      <c r="AU432">
        <v>0</v>
      </c>
      <c r="AV432">
        <v>0</v>
      </c>
      <c r="AW432">
        <v>0</v>
      </c>
      <c r="BA432" t="s">
        <v>63</v>
      </c>
      <c r="BB432" t="s">
        <v>4688</v>
      </c>
      <c r="BC432">
        <v>0</v>
      </c>
      <c r="BE432" t="s">
        <v>108</v>
      </c>
      <c r="BH432" t="s">
        <v>1569</v>
      </c>
    </row>
    <row r="433" spans="1:60" x14ac:dyDescent="0.35">
      <c r="A433" t="s">
        <v>1570</v>
      </c>
      <c r="B433">
        <v>10000</v>
      </c>
      <c r="C433">
        <v>10000</v>
      </c>
      <c r="D433" s="2">
        <v>45762</v>
      </c>
      <c r="E433" t="s">
        <v>59</v>
      </c>
      <c r="F433" t="s">
        <v>1571</v>
      </c>
      <c r="G433" t="s">
        <v>1562</v>
      </c>
      <c r="I433">
        <v>1</v>
      </c>
      <c r="J433" t="s">
        <v>183</v>
      </c>
      <c r="K433" s="7" t="s">
        <v>944</v>
      </c>
      <c r="L433" t="s">
        <v>6076</v>
      </c>
      <c r="M433" t="s">
        <v>813</v>
      </c>
      <c r="N433" t="s">
        <v>3824</v>
      </c>
      <c r="O433" s="3">
        <v>4110</v>
      </c>
      <c r="R433" s="2">
        <v>45753</v>
      </c>
      <c r="T433">
        <v>56</v>
      </c>
      <c r="U433" s="3">
        <v>230160</v>
      </c>
      <c r="V433" t="s">
        <v>65</v>
      </c>
      <c r="W433" t="s">
        <v>1572</v>
      </c>
      <c r="X433">
        <v>0</v>
      </c>
      <c r="Y433" s="3">
        <v>200000</v>
      </c>
      <c r="Z433" s="3">
        <v>30160</v>
      </c>
      <c r="AA433">
        <v>0</v>
      </c>
      <c r="AB433">
        <v>0</v>
      </c>
      <c r="AC433">
        <v>0</v>
      </c>
      <c r="AF433">
        <v>0</v>
      </c>
      <c r="AO433" t="s">
        <v>1573</v>
      </c>
      <c r="AP433" t="s">
        <v>108</v>
      </c>
      <c r="AR433">
        <v>0</v>
      </c>
      <c r="AS433">
        <v>0</v>
      </c>
      <c r="AT433">
        <v>0</v>
      </c>
      <c r="AU433">
        <v>0</v>
      </c>
      <c r="AV433">
        <v>0</v>
      </c>
      <c r="AW433">
        <v>0</v>
      </c>
      <c r="BA433" t="s">
        <v>63</v>
      </c>
      <c r="BB433" t="s">
        <v>4689</v>
      </c>
      <c r="BC433">
        <v>0</v>
      </c>
      <c r="BE433" t="s">
        <v>108</v>
      </c>
      <c r="BH433" t="s">
        <v>1574</v>
      </c>
    </row>
    <row r="434" spans="1:60" x14ac:dyDescent="0.35">
      <c r="A434" t="s">
        <v>1575</v>
      </c>
      <c r="B434">
        <v>10000</v>
      </c>
      <c r="C434">
        <v>10000</v>
      </c>
      <c r="D434" s="2">
        <v>45762</v>
      </c>
      <c r="E434" t="s">
        <v>59</v>
      </c>
      <c r="F434" t="s">
        <v>1571</v>
      </c>
      <c r="G434" t="s">
        <v>1562</v>
      </c>
      <c r="I434">
        <v>1</v>
      </c>
      <c r="J434" t="s">
        <v>183</v>
      </c>
      <c r="K434" s="7" t="s">
        <v>944</v>
      </c>
      <c r="L434" t="s">
        <v>6076</v>
      </c>
      <c r="M434" t="s">
        <v>813</v>
      </c>
      <c r="N434" t="s">
        <v>3824</v>
      </c>
      <c r="O434" s="3">
        <v>4110</v>
      </c>
      <c r="R434" s="2">
        <v>45753</v>
      </c>
      <c r="T434">
        <v>56</v>
      </c>
      <c r="U434" s="3">
        <v>230160</v>
      </c>
      <c r="V434" t="s">
        <v>65</v>
      </c>
      <c r="W434" t="s">
        <v>1576</v>
      </c>
      <c r="X434">
        <v>0</v>
      </c>
      <c r="Y434" s="3">
        <v>200000</v>
      </c>
      <c r="Z434" s="3">
        <v>30160</v>
      </c>
      <c r="AA434">
        <v>0</v>
      </c>
      <c r="AB434">
        <v>0</v>
      </c>
      <c r="AC434">
        <v>0</v>
      </c>
      <c r="AF434">
        <v>0</v>
      </c>
      <c r="AO434" t="s">
        <v>1577</v>
      </c>
      <c r="AP434" t="s">
        <v>108</v>
      </c>
      <c r="AR434">
        <v>0</v>
      </c>
      <c r="AS434">
        <v>0</v>
      </c>
      <c r="AT434">
        <v>0</v>
      </c>
      <c r="AU434">
        <v>0</v>
      </c>
      <c r="AV434">
        <v>0</v>
      </c>
      <c r="AW434">
        <v>0</v>
      </c>
      <c r="BA434" t="s">
        <v>63</v>
      </c>
      <c r="BB434" t="s">
        <v>4690</v>
      </c>
      <c r="BC434">
        <v>0</v>
      </c>
      <c r="BE434" t="s">
        <v>108</v>
      </c>
      <c r="BH434" t="s">
        <v>1578</v>
      </c>
    </row>
    <row r="435" spans="1:60" x14ac:dyDescent="0.35">
      <c r="A435" t="s">
        <v>1579</v>
      </c>
      <c r="B435">
        <v>10000</v>
      </c>
      <c r="C435">
        <v>10000</v>
      </c>
      <c r="D435" s="2">
        <v>45762</v>
      </c>
      <c r="E435" t="s">
        <v>59</v>
      </c>
      <c r="F435" t="s">
        <v>1561</v>
      </c>
      <c r="G435" t="s">
        <v>1562</v>
      </c>
      <c r="I435">
        <v>1</v>
      </c>
      <c r="J435" t="s">
        <v>183</v>
      </c>
      <c r="K435" s="7" t="s">
        <v>944</v>
      </c>
      <c r="L435" t="s">
        <v>6076</v>
      </c>
      <c r="M435" t="s">
        <v>813</v>
      </c>
      <c r="N435" t="s">
        <v>3824</v>
      </c>
      <c r="O435" s="3">
        <v>4110</v>
      </c>
      <c r="R435" s="2">
        <v>45753</v>
      </c>
      <c r="T435">
        <v>28</v>
      </c>
      <c r="U435" s="3">
        <v>115080</v>
      </c>
      <c r="V435" t="s">
        <v>65</v>
      </c>
      <c r="W435" t="s">
        <v>1580</v>
      </c>
      <c r="X435">
        <v>0</v>
      </c>
      <c r="Y435" s="3">
        <v>100000</v>
      </c>
      <c r="Z435" s="3">
        <v>15080</v>
      </c>
      <c r="AA435">
        <v>0</v>
      </c>
      <c r="AB435">
        <v>0</v>
      </c>
      <c r="AC435">
        <v>0</v>
      </c>
      <c r="AF435">
        <v>0</v>
      </c>
      <c r="AO435" t="s">
        <v>1581</v>
      </c>
      <c r="AP435" t="s">
        <v>108</v>
      </c>
      <c r="AR435">
        <v>0</v>
      </c>
      <c r="AS435">
        <v>0</v>
      </c>
      <c r="AT435">
        <v>0</v>
      </c>
      <c r="AU435">
        <v>0</v>
      </c>
      <c r="AV435">
        <v>0</v>
      </c>
      <c r="AW435">
        <v>0</v>
      </c>
      <c r="BA435" t="s">
        <v>63</v>
      </c>
      <c r="BB435" t="s">
        <v>4691</v>
      </c>
      <c r="BC435">
        <v>0</v>
      </c>
      <c r="BE435" t="s">
        <v>108</v>
      </c>
      <c r="BH435" t="s">
        <v>1582</v>
      </c>
    </row>
    <row r="436" spans="1:60" x14ac:dyDescent="0.35">
      <c r="A436" t="s">
        <v>1583</v>
      </c>
      <c r="B436">
        <v>10000</v>
      </c>
      <c r="C436">
        <v>10000</v>
      </c>
      <c r="D436" s="2">
        <v>45762</v>
      </c>
      <c r="E436" t="s">
        <v>59</v>
      </c>
      <c r="F436" t="s">
        <v>1571</v>
      </c>
      <c r="G436" t="s">
        <v>1562</v>
      </c>
      <c r="I436">
        <v>1</v>
      </c>
      <c r="J436" t="s">
        <v>183</v>
      </c>
      <c r="K436" s="7" t="s">
        <v>944</v>
      </c>
      <c r="L436" t="s">
        <v>6076</v>
      </c>
      <c r="M436" t="s">
        <v>813</v>
      </c>
      <c r="N436" t="s">
        <v>3824</v>
      </c>
      <c r="O436" s="3">
        <v>4108</v>
      </c>
      <c r="R436" s="2">
        <v>45753</v>
      </c>
      <c r="T436">
        <v>28</v>
      </c>
      <c r="U436" s="3">
        <v>115024</v>
      </c>
      <c r="V436" t="s">
        <v>65</v>
      </c>
      <c r="W436" t="s">
        <v>1584</v>
      </c>
      <c r="X436">
        <v>0</v>
      </c>
      <c r="Y436" s="3">
        <v>100000</v>
      </c>
      <c r="Z436" s="3">
        <v>15024</v>
      </c>
      <c r="AA436">
        <v>0</v>
      </c>
      <c r="AB436">
        <v>0</v>
      </c>
      <c r="AC436">
        <v>0</v>
      </c>
      <c r="AF436">
        <v>0</v>
      </c>
      <c r="AO436" t="s">
        <v>1585</v>
      </c>
      <c r="AP436" t="s">
        <v>108</v>
      </c>
      <c r="AR436">
        <v>0</v>
      </c>
      <c r="AS436">
        <v>0</v>
      </c>
      <c r="AT436">
        <v>0</v>
      </c>
      <c r="AU436">
        <v>0</v>
      </c>
      <c r="AV436">
        <v>0</v>
      </c>
      <c r="AW436">
        <v>0</v>
      </c>
      <c r="BA436" t="s">
        <v>63</v>
      </c>
      <c r="BB436" t="s">
        <v>4692</v>
      </c>
      <c r="BC436">
        <v>0</v>
      </c>
      <c r="BE436" t="s">
        <v>108</v>
      </c>
      <c r="BH436" t="s">
        <v>1586</v>
      </c>
    </row>
    <row r="437" spans="1:60" x14ac:dyDescent="0.35">
      <c r="A437" t="s">
        <v>1587</v>
      </c>
      <c r="B437">
        <v>10000</v>
      </c>
      <c r="C437">
        <v>10000</v>
      </c>
      <c r="D437" s="2">
        <v>45762</v>
      </c>
      <c r="E437" t="s">
        <v>59</v>
      </c>
      <c r="F437" t="s">
        <v>1588</v>
      </c>
      <c r="G437" t="s">
        <v>1562</v>
      </c>
      <c r="I437">
        <v>1</v>
      </c>
      <c r="J437" t="s">
        <v>183</v>
      </c>
      <c r="K437" s="7" t="s">
        <v>944</v>
      </c>
      <c r="L437" t="s">
        <v>6076</v>
      </c>
      <c r="M437" t="s">
        <v>813</v>
      </c>
      <c r="N437" t="s">
        <v>3824</v>
      </c>
      <c r="O437" s="3">
        <v>4110</v>
      </c>
      <c r="R437" s="2">
        <v>45753</v>
      </c>
      <c r="T437">
        <v>56</v>
      </c>
      <c r="U437" s="3">
        <v>230160</v>
      </c>
      <c r="V437" t="s">
        <v>65</v>
      </c>
      <c r="W437" t="s">
        <v>1589</v>
      </c>
      <c r="X437">
        <v>0</v>
      </c>
      <c r="Y437" s="3">
        <v>200000</v>
      </c>
      <c r="Z437" s="3">
        <v>30160</v>
      </c>
      <c r="AA437">
        <v>0</v>
      </c>
      <c r="AB437">
        <v>0</v>
      </c>
      <c r="AC437">
        <v>0</v>
      </c>
      <c r="AF437">
        <v>0</v>
      </c>
      <c r="AO437" t="s">
        <v>1590</v>
      </c>
      <c r="AP437" t="s">
        <v>108</v>
      </c>
      <c r="AR437">
        <v>0</v>
      </c>
      <c r="AS437">
        <v>0</v>
      </c>
      <c r="AT437">
        <v>0</v>
      </c>
      <c r="AU437">
        <v>0</v>
      </c>
      <c r="AV437">
        <v>0</v>
      </c>
      <c r="AW437">
        <v>0</v>
      </c>
      <c r="BA437" t="s">
        <v>63</v>
      </c>
      <c r="BB437" t="s">
        <v>4693</v>
      </c>
      <c r="BC437">
        <v>0</v>
      </c>
      <c r="BE437" t="s">
        <v>108</v>
      </c>
      <c r="BH437" t="s">
        <v>1591</v>
      </c>
    </row>
    <row r="438" spans="1:60" x14ac:dyDescent="0.35">
      <c r="A438" t="s">
        <v>1646</v>
      </c>
      <c r="B438">
        <v>10000</v>
      </c>
      <c r="C438">
        <v>10000</v>
      </c>
      <c r="D438" s="2">
        <v>45755</v>
      </c>
      <c r="E438" t="s">
        <v>59</v>
      </c>
      <c r="F438" s="4">
        <v>0.46329861111111109</v>
      </c>
      <c r="G438" t="s">
        <v>858</v>
      </c>
      <c r="H438" t="s">
        <v>1163</v>
      </c>
      <c r="I438">
        <v>1</v>
      </c>
      <c r="J438" t="s">
        <v>63</v>
      </c>
      <c r="K438">
        <v>94</v>
      </c>
      <c r="L438" t="s">
        <v>6050</v>
      </c>
      <c r="M438" t="s">
        <v>81</v>
      </c>
      <c r="N438" t="s">
        <v>3825</v>
      </c>
      <c r="O438" s="3">
        <v>3334</v>
      </c>
      <c r="R438" s="2">
        <v>45754</v>
      </c>
      <c r="T438">
        <v>6</v>
      </c>
      <c r="U438" s="3">
        <v>20004</v>
      </c>
      <c r="V438" t="s">
        <v>65</v>
      </c>
      <c r="W438" t="s">
        <v>1164</v>
      </c>
      <c r="X438">
        <v>0</v>
      </c>
      <c r="Y438">
        <v>0</v>
      </c>
      <c r="Z438">
        <v>0</v>
      </c>
      <c r="AA438">
        <v>0</v>
      </c>
      <c r="AB438">
        <v>0</v>
      </c>
      <c r="AC438">
        <v>0</v>
      </c>
      <c r="AF438">
        <v>0</v>
      </c>
      <c r="AJ438" t="s">
        <v>63</v>
      </c>
      <c r="AK438">
        <v>0</v>
      </c>
      <c r="AL438" t="s">
        <v>63</v>
      </c>
      <c r="AO438" t="s">
        <v>1165</v>
      </c>
      <c r="AP438" t="s">
        <v>84</v>
      </c>
      <c r="AR438">
        <v>0</v>
      </c>
      <c r="AS438">
        <v>0</v>
      </c>
      <c r="AT438">
        <v>0</v>
      </c>
      <c r="AU438">
        <v>0</v>
      </c>
      <c r="AV438">
        <v>0</v>
      </c>
      <c r="AW438">
        <v>0</v>
      </c>
      <c r="BA438" t="s">
        <v>63</v>
      </c>
      <c r="BE438" t="s">
        <v>84</v>
      </c>
      <c r="BH438" t="s">
        <v>1647</v>
      </c>
    </row>
    <row r="439" spans="1:60" x14ac:dyDescent="0.35">
      <c r="A439" t="s">
        <v>4679</v>
      </c>
      <c r="B439">
        <v>10000</v>
      </c>
      <c r="C439">
        <v>20000</v>
      </c>
      <c r="D439" s="2">
        <v>45782</v>
      </c>
      <c r="E439" t="s">
        <v>59</v>
      </c>
      <c r="F439" t="s">
        <v>4680</v>
      </c>
      <c r="G439" t="s">
        <v>4681</v>
      </c>
      <c r="H439" t="s">
        <v>548</v>
      </c>
      <c r="I439">
        <v>2</v>
      </c>
      <c r="J439" t="s">
        <v>63</v>
      </c>
      <c r="K439">
        <v>77</v>
      </c>
      <c r="L439" t="s">
        <v>6043</v>
      </c>
      <c r="M439" t="s">
        <v>192</v>
      </c>
      <c r="N439" t="s">
        <v>3848</v>
      </c>
      <c r="O439" s="3">
        <v>2884</v>
      </c>
      <c r="R439" s="2">
        <v>45754</v>
      </c>
      <c r="T439">
        <v>77</v>
      </c>
      <c r="U439" s="3">
        <v>222068</v>
      </c>
      <c r="V439" t="s">
        <v>65</v>
      </c>
      <c r="W439" t="s">
        <v>3390</v>
      </c>
      <c r="X439">
        <v>0</v>
      </c>
      <c r="Y439">
        <v>0</v>
      </c>
      <c r="Z439">
        <v>0</v>
      </c>
      <c r="AA439">
        <v>0</v>
      </c>
      <c r="AB439">
        <v>0</v>
      </c>
      <c r="AC439">
        <v>0</v>
      </c>
      <c r="AF439">
        <v>0</v>
      </c>
      <c r="AJ439" t="s">
        <v>63</v>
      </c>
      <c r="AK439">
        <v>0</v>
      </c>
      <c r="AL439" t="s">
        <v>63</v>
      </c>
      <c r="AO439" t="s">
        <v>3391</v>
      </c>
      <c r="AP439" t="s">
        <v>108</v>
      </c>
      <c r="AR439">
        <v>0</v>
      </c>
      <c r="AS439">
        <v>0</v>
      </c>
      <c r="AT439">
        <v>0</v>
      </c>
      <c r="AU439">
        <v>0</v>
      </c>
      <c r="AV439">
        <v>0</v>
      </c>
      <c r="AW439">
        <v>0</v>
      </c>
      <c r="BA439" t="s">
        <v>63</v>
      </c>
      <c r="BE439" t="s">
        <v>108</v>
      </c>
      <c r="BH439" t="s">
        <v>4682</v>
      </c>
    </row>
    <row r="440" spans="1:60" x14ac:dyDescent="0.35">
      <c r="A440" t="s">
        <v>1592</v>
      </c>
      <c r="B440">
        <v>10000</v>
      </c>
      <c r="C440">
        <v>10000</v>
      </c>
      <c r="D440" s="2">
        <v>45755</v>
      </c>
      <c r="E440" t="s">
        <v>59</v>
      </c>
      <c r="F440" t="s">
        <v>1470</v>
      </c>
      <c r="G440" t="s">
        <v>1593</v>
      </c>
      <c r="I440">
        <v>1</v>
      </c>
      <c r="J440" t="s">
        <v>183</v>
      </c>
      <c r="K440">
        <v>60</v>
      </c>
      <c r="L440" t="s">
        <v>6048</v>
      </c>
      <c r="M440" t="s">
        <v>222</v>
      </c>
      <c r="N440" t="s">
        <v>3835</v>
      </c>
      <c r="O440" s="3">
        <v>3340</v>
      </c>
      <c r="R440" s="2">
        <v>45754</v>
      </c>
      <c r="T440">
        <v>6</v>
      </c>
      <c r="U440" s="3">
        <v>20040</v>
      </c>
      <c r="V440" t="s">
        <v>65</v>
      </c>
      <c r="W440" t="s">
        <v>1594</v>
      </c>
      <c r="X440">
        <v>0</v>
      </c>
      <c r="Y440" s="3">
        <v>23240</v>
      </c>
      <c r="Z440" s="3">
        <v>-3200</v>
      </c>
      <c r="AA440">
        <v>0</v>
      </c>
      <c r="AB440">
        <v>0</v>
      </c>
      <c r="AC440">
        <v>0</v>
      </c>
      <c r="AF440">
        <v>0</v>
      </c>
      <c r="AO440" t="s">
        <v>1595</v>
      </c>
      <c r="AP440" t="s">
        <v>68</v>
      </c>
      <c r="AR440">
        <v>0</v>
      </c>
      <c r="AS440">
        <v>0</v>
      </c>
      <c r="AT440">
        <v>0</v>
      </c>
      <c r="AU440">
        <v>0</v>
      </c>
      <c r="AV440">
        <v>0</v>
      </c>
      <c r="AW440">
        <v>0</v>
      </c>
      <c r="BA440" t="s">
        <v>63</v>
      </c>
      <c r="BB440" t="s">
        <v>4694</v>
      </c>
      <c r="BC440">
        <v>0</v>
      </c>
      <c r="BE440" t="s">
        <v>68</v>
      </c>
      <c r="BH440" t="s">
        <v>1596</v>
      </c>
    </row>
    <row r="441" spans="1:60" x14ac:dyDescent="0.35">
      <c r="A441" t="s">
        <v>1597</v>
      </c>
      <c r="B441">
        <v>10000</v>
      </c>
      <c r="C441">
        <v>10000</v>
      </c>
      <c r="D441" s="2">
        <v>45755</v>
      </c>
      <c r="E441" t="s">
        <v>59</v>
      </c>
      <c r="F441" t="s">
        <v>1419</v>
      </c>
      <c r="G441" t="s">
        <v>1515</v>
      </c>
      <c r="I441">
        <v>1</v>
      </c>
      <c r="J441" t="s">
        <v>183</v>
      </c>
      <c r="K441">
        <v>22</v>
      </c>
      <c r="L441" t="s">
        <v>6063</v>
      </c>
      <c r="M441" t="s">
        <v>685</v>
      </c>
      <c r="N441" t="s">
        <v>3805</v>
      </c>
      <c r="O441" s="3">
        <v>5000</v>
      </c>
      <c r="R441" s="2">
        <v>45754</v>
      </c>
      <c r="T441">
        <v>2</v>
      </c>
      <c r="U441" s="3">
        <v>10000</v>
      </c>
      <c r="V441" t="s">
        <v>65</v>
      </c>
      <c r="W441" t="s">
        <v>1598</v>
      </c>
      <c r="X441">
        <v>0</v>
      </c>
      <c r="Y441" s="3">
        <v>10000</v>
      </c>
      <c r="Z441">
        <v>0</v>
      </c>
      <c r="AA441">
        <v>0</v>
      </c>
      <c r="AB441">
        <v>0</v>
      </c>
      <c r="AC441">
        <v>0</v>
      </c>
      <c r="AF441">
        <v>0</v>
      </c>
      <c r="AO441" t="s">
        <v>1599</v>
      </c>
      <c r="AP441" t="s">
        <v>1134</v>
      </c>
      <c r="AR441">
        <v>0</v>
      </c>
      <c r="AS441">
        <v>0</v>
      </c>
      <c r="AT441">
        <v>0</v>
      </c>
      <c r="AU441">
        <v>0</v>
      </c>
      <c r="AV441">
        <v>0</v>
      </c>
      <c r="AW441">
        <v>0</v>
      </c>
      <c r="BA441" t="s">
        <v>63</v>
      </c>
      <c r="BB441" t="s">
        <v>4695</v>
      </c>
      <c r="BC441">
        <v>0</v>
      </c>
      <c r="BE441" t="s">
        <v>1134</v>
      </c>
      <c r="BH441" t="s">
        <v>1600</v>
      </c>
    </row>
    <row r="442" spans="1:60" x14ac:dyDescent="0.35">
      <c r="A442" t="s">
        <v>1601</v>
      </c>
      <c r="B442">
        <v>10000</v>
      </c>
      <c r="C442">
        <v>10000</v>
      </c>
      <c r="D442" s="2">
        <v>45754</v>
      </c>
      <c r="E442" t="s">
        <v>59</v>
      </c>
      <c r="F442" t="s">
        <v>1602</v>
      </c>
      <c r="G442" t="s">
        <v>1603</v>
      </c>
      <c r="I442">
        <v>1</v>
      </c>
      <c r="J442" t="s">
        <v>183</v>
      </c>
      <c r="K442">
        <v>59</v>
      </c>
      <c r="L442" t="s">
        <v>6045</v>
      </c>
      <c r="M442" t="s">
        <v>73</v>
      </c>
      <c r="N442" t="s">
        <v>3811</v>
      </c>
      <c r="O442">
        <v>258</v>
      </c>
      <c r="R442" s="2">
        <v>45754</v>
      </c>
      <c r="T442">
        <v>4</v>
      </c>
      <c r="U442" s="3">
        <v>1032</v>
      </c>
      <c r="V442" t="s">
        <v>65</v>
      </c>
      <c r="W442">
        <v>112954310001</v>
      </c>
      <c r="X442">
        <v>0</v>
      </c>
      <c r="Y442" s="3">
        <v>1030</v>
      </c>
      <c r="Z442">
        <v>2</v>
      </c>
      <c r="AA442">
        <v>0</v>
      </c>
      <c r="AB442">
        <v>0</v>
      </c>
      <c r="AC442">
        <v>0</v>
      </c>
      <c r="AF442">
        <v>0</v>
      </c>
      <c r="AO442">
        <v>11295431</v>
      </c>
      <c r="AP442" t="s">
        <v>571</v>
      </c>
      <c r="AR442">
        <v>0</v>
      </c>
      <c r="AS442">
        <v>0</v>
      </c>
      <c r="AT442">
        <v>0</v>
      </c>
      <c r="AU442">
        <v>0</v>
      </c>
      <c r="AV442">
        <v>0</v>
      </c>
      <c r="AW442">
        <v>0</v>
      </c>
      <c r="BA442" t="s">
        <v>63</v>
      </c>
      <c r="BB442" t="s">
        <v>4696</v>
      </c>
      <c r="BC442">
        <v>0</v>
      </c>
      <c r="BE442" t="s">
        <v>571</v>
      </c>
      <c r="BH442" t="s">
        <v>1604</v>
      </c>
    </row>
    <row r="443" spans="1:60" x14ac:dyDescent="0.35">
      <c r="A443" t="s">
        <v>1605</v>
      </c>
      <c r="B443">
        <v>10000</v>
      </c>
      <c r="C443">
        <v>10000</v>
      </c>
      <c r="D443" s="2">
        <v>45754</v>
      </c>
      <c r="E443" t="s">
        <v>59</v>
      </c>
      <c r="F443" t="s">
        <v>1602</v>
      </c>
      <c r="G443" t="s">
        <v>1603</v>
      </c>
      <c r="I443">
        <v>1</v>
      </c>
      <c r="J443" t="s">
        <v>183</v>
      </c>
      <c r="K443">
        <v>59</v>
      </c>
      <c r="L443" t="s">
        <v>6045</v>
      </c>
      <c r="M443" t="s">
        <v>73</v>
      </c>
      <c r="N443" t="s">
        <v>3811</v>
      </c>
      <c r="O443">
        <v>258</v>
      </c>
      <c r="R443" s="2">
        <v>45754</v>
      </c>
      <c r="T443">
        <v>4</v>
      </c>
      <c r="U443" s="3">
        <v>1032</v>
      </c>
      <c r="V443" t="s">
        <v>65</v>
      </c>
      <c r="W443">
        <v>112954310001</v>
      </c>
      <c r="X443">
        <v>0</v>
      </c>
      <c r="Y443" s="3">
        <v>1030</v>
      </c>
      <c r="Z443">
        <v>2</v>
      </c>
      <c r="AA443">
        <v>0</v>
      </c>
      <c r="AB443">
        <v>0</v>
      </c>
      <c r="AC443">
        <v>0</v>
      </c>
      <c r="AF443">
        <v>0</v>
      </c>
      <c r="AO443">
        <v>11295431</v>
      </c>
      <c r="AP443" t="s">
        <v>571</v>
      </c>
      <c r="AR443">
        <v>0</v>
      </c>
      <c r="AS443">
        <v>0</v>
      </c>
      <c r="AT443">
        <v>0</v>
      </c>
      <c r="AU443">
        <v>0</v>
      </c>
      <c r="AV443">
        <v>0</v>
      </c>
      <c r="AW443">
        <v>0</v>
      </c>
      <c r="BA443" t="s">
        <v>63</v>
      </c>
      <c r="BB443" t="s">
        <v>4697</v>
      </c>
      <c r="BC443">
        <v>0</v>
      </c>
      <c r="BE443" t="s">
        <v>571</v>
      </c>
      <c r="BH443" t="s">
        <v>1606</v>
      </c>
    </row>
    <row r="444" spans="1:60" x14ac:dyDescent="0.35">
      <c r="A444" t="s">
        <v>1607</v>
      </c>
      <c r="B444">
        <v>10000</v>
      </c>
      <c r="C444">
        <v>10000</v>
      </c>
      <c r="D444" s="2">
        <v>45754</v>
      </c>
      <c r="E444" t="s">
        <v>116</v>
      </c>
      <c r="F444" t="s">
        <v>1608</v>
      </c>
      <c r="G444" t="s">
        <v>1609</v>
      </c>
      <c r="I444">
        <v>1</v>
      </c>
      <c r="J444" t="s">
        <v>183</v>
      </c>
      <c r="K444">
        <v>22</v>
      </c>
      <c r="L444" t="s">
        <v>6063</v>
      </c>
      <c r="M444" t="s">
        <v>685</v>
      </c>
      <c r="N444" t="s">
        <v>3805</v>
      </c>
      <c r="O444" s="3">
        <v>2000</v>
      </c>
      <c r="R444" s="2">
        <v>45754</v>
      </c>
      <c r="T444">
        <v>2</v>
      </c>
      <c r="U444" s="3">
        <v>4000</v>
      </c>
      <c r="V444" t="s">
        <v>65</v>
      </c>
      <c r="W444">
        <v>4.4014408600400998E+17</v>
      </c>
      <c r="X444">
        <v>0</v>
      </c>
      <c r="Y444" s="3">
        <v>4000</v>
      </c>
      <c r="Z444">
        <v>0</v>
      </c>
      <c r="AA444">
        <v>0</v>
      </c>
      <c r="AB444">
        <v>0</v>
      </c>
      <c r="AC444">
        <v>0</v>
      </c>
      <c r="AF444">
        <v>0</v>
      </c>
      <c r="AO444">
        <v>44014408600401</v>
      </c>
      <c r="AP444" t="s">
        <v>217</v>
      </c>
      <c r="AR444">
        <v>0</v>
      </c>
      <c r="AS444">
        <v>0</v>
      </c>
      <c r="AT444">
        <v>0</v>
      </c>
      <c r="AU444">
        <v>0</v>
      </c>
      <c r="AV444">
        <v>0</v>
      </c>
      <c r="AW444">
        <v>0</v>
      </c>
      <c r="BA444" t="s">
        <v>63</v>
      </c>
      <c r="BB444" t="s">
        <v>4698</v>
      </c>
      <c r="BC444">
        <v>0</v>
      </c>
      <c r="BE444" t="s">
        <v>217</v>
      </c>
      <c r="BH444" t="s">
        <v>1610</v>
      </c>
    </row>
    <row r="445" spans="1:60" x14ac:dyDescent="0.35">
      <c r="A445" t="s">
        <v>1178</v>
      </c>
      <c r="B445">
        <v>10000</v>
      </c>
      <c r="C445">
        <v>20000</v>
      </c>
      <c r="D445" s="2">
        <v>45756</v>
      </c>
      <c r="E445" t="s">
        <v>59</v>
      </c>
      <c r="F445" s="4">
        <v>0.44040509259259258</v>
      </c>
      <c r="G445" t="s">
        <v>1179</v>
      </c>
      <c r="I445">
        <v>1</v>
      </c>
      <c r="J445" t="s">
        <v>183</v>
      </c>
      <c r="K445">
        <v>90</v>
      </c>
      <c r="L445" t="s">
        <v>6044</v>
      </c>
      <c r="M445" t="s">
        <v>1190</v>
      </c>
      <c r="N445" t="s">
        <v>3836</v>
      </c>
      <c r="O445" s="3">
        <v>17550</v>
      </c>
      <c r="R445" s="2">
        <v>45754</v>
      </c>
      <c r="T445">
        <v>2</v>
      </c>
      <c r="U445" s="3">
        <v>35100</v>
      </c>
      <c r="V445" t="s">
        <v>65</v>
      </c>
      <c r="W445" t="s">
        <v>1181</v>
      </c>
      <c r="X445">
        <v>0</v>
      </c>
      <c r="Y445" s="3">
        <v>35100</v>
      </c>
      <c r="Z445">
        <v>0</v>
      </c>
      <c r="AA445">
        <v>0</v>
      </c>
      <c r="AB445">
        <v>0</v>
      </c>
      <c r="AC445">
        <v>0</v>
      </c>
      <c r="AF445">
        <v>0</v>
      </c>
      <c r="AO445" t="s">
        <v>1182</v>
      </c>
      <c r="AP445" t="s">
        <v>275</v>
      </c>
      <c r="AR445">
        <v>0</v>
      </c>
      <c r="AS445">
        <v>0</v>
      </c>
      <c r="AT445">
        <v>0</v>
      </c>
      <c r="AU445">
        <v>0</v>
      </c>
      <c r="AV445">
        <v>0</v>
      </c>
      <c r="AW445">
        <v>0</v>
      </c>
      <c r="BA445" t="s">
        <v>63</v>
      </c>
      <c r="BB445" t="s">
        <v>4568</v>
      </c>
      <c r="BC445">
        <v>0</v>
      </c>
      <c r="BE445" t="s">
        <v>275</v>
      </c>
      <c r="BH445" t="s">
        <v>1183</v>
      </c>
    </row>
    <row r="446" spans="1:60" x14ac:dyDescent="0.35">
      <c r="A446" t="s">
        <v>1611</v>
      </c>
      <c r="B446">
        <v>10000</v>
      </c>
      <c r="C446">
        <v>10000</v>
      </c>
      <c r="D446" s="2">
        <v>45755</v>
      </c>
      <c r="E446" t="s">
        <v>59</v>
      </c>
      <c r="F446" t="s">
        <v>1612</v>
      </c>
      <c r="G446" t="s">
        <v>684</v>
      </c>
      <c r="I446">
        <v>1</v>
      </c>
      <c r="J446" t="s">
        <v>183</v>
      </c>
      <c r="K446">
        <v>22</v>
      </c>
      <c r="L446" t="s">
        <v>6063</v>
      </c>
      <c r="M446" t="s">
        <v>685</v>
      </c>
      <c r="N446" t="s">
        <v>3805</v>
      </c>
      <c r="O446" s="3">
        <v>1500</v>
      </c>
      <c r="R446" s="2">
        <v>45754</v>
      </c>
      <c r="T446">
        <v>2</v>
      </c>
      <c r="U446" s="3">
        <v>3000</v>
      </c>
      <c r="V446" t="s">
        <v>65</v>
      </c>
      <c r="W446" t="s">
        <v>1613</v>
      </c>
      <c r="X446">
        <v>0</v>
      </c>
      <c r="Y446" s="3">
        <v>3000</v>
      </c>
      <c r="Z446">
        <v>0</v>
      </c>
      <c r="AA446">
        <v>0</v>
      </c>
      <c r="AB446">
        <v>0</v>
      </c>
      <c r="AC446">
        <v>0</v>
      </c>
      <c r="AF446">
        <v>0</v>
      </c>
      <c r="AO446" t="s">
        <v>1614</v>
      </c>
      <c r="AP446" t="s">
        <v>1615</v>
      </c>
      <c r="AR446">
        <v>0</v>
      </c>
      <c r="AS446">
        <v>0</v>
      </c>
      <c r="AT446">
        <v>0</v>
      </c>
      <c r="AU446">
        <v>0</v>
      </c>
      <c r="AV446">
        <v>0</v>
      </c>
      <c r="AW446">
        <v>0</v>
      </c>
      <c r="BA446" t="s">
        <v>63</v>
      </c>
      <c r="BB446" t="s">
        <v>4699</v>
      </c>
      <c r="BC446">
        <v>0</v>
      </c>
      <c r="BE446" t="s">
        <v>1615</v>
      </c>
      <c r="BH446" t="s">
        <v>1616</v>
      </c>
    </row>
    <row r="447" spans="1:60" x14ac:dyDescent="0.35">
      <c r="A447" t="s">
        <v>1617</v>
      </c>
      <c r="B447">
        <v>10000</v>
      </c>
      <c r="C447">
        <v>10000</v>
      </c>
      <c r="D447" s="2">
        <v>45754</v>
      </c>
      <c r="E447" t="s">
        <v>59</v>
      </c>
      <c r="F447" s="4">
        <v>0.48880787037037038</v>
      </c>
      <c r="G447" t="s">
        <v>1383</v>
      </c>
      <c r="I447">
        <v>1</v>
      </c>
      <c r="J447" t="s">
        <v>183</v>
      </c>
      <c r="K447">
        <v>46</v>
      </c>
      <c r="L447" t="s">
        <v>6049</v>
      </c>
      <c r="M447" t="s">
        <v>231</v>
      </c>
      <c r="N447" t="s">
        <v>3809</v>
      </c>
      <c r="O447" s="3">
        <v>2000</v>
      </c>
      <c r="R447" s="2">
        <v>45754</v>
      </c>
      <c r="T447">
        <v>1</v>
      </c>
      <c r="U447" s="3">
        <v>2000</v>
      </c>
      <c r="V447" t="s">
        <v>65</v>
      </c>
      <c r="W447" t="s">
        <v>1618</v>
      </c>
      <c r="X447">
        <v>0</v>
      </c>
      <c r="Y447" s="3">
        <v>2000</v>
      </c>
      <c r="Z447">
        <v>0</v>
      </c>
      <c r="AA447">
        <v>0</v>
      </c>
      <c r="AB447">
        <v>0</v>
      </c>
      <c r="AC447">
        <v>0</v>
      </c>
      <c r="AF447">
        <v>0</v>
      </c>
      <c r="AO447" t="s">
        <v>1619</v>
      </c>
      <c r="AP447" t="s">
        <v>465</v>
      </c>
      <c r="AR447">
        <v>0</v>
      </c>
      <c r="AS447">
        <v>0</v>
      </c>
      <c r="AT447">
        <v>0</v>
      </c>
      <c r="AU447">
        <v>0</v>
      </c>
      <c r="AV447">
        <v>0</v>
      </c>
      <c r="AW447">
        <v>0</v>
      </c>
      <c r="BA447" t="s">
        <v>63</v>
      </c>
      <c r="BB447" t="s">
        <v>4700</v>
      </c>
      <c r="BC447">
        <v>0</v>
      </c>
      <c r="BE447" t="s">
        <v>465</v>
      </c>
      <c r="BH447" t="s">
        <v>1387</v>
      </c>
    </row>
    <row r="448" spans="1:60" x14ac:dyDescent="0.35">
      <c r="A448" t="s">
        <v>1620</v>
      </c>
      <c r="B448">
        <v>10000</v>
      </c>
      <c r="C448">
        <v>10000</v>
      </c>
      <c r="D448" s="2">
        <v>45754</v>
      </c>
      <c r="E448" t="s">
        <v>116</v>
      </c>
      <c r="F448" t="s">
        <v>861</v>
      </c>
      <c r="G448" t="s">
        <v>570</v>
      </c>
      <c r="I448">
        <v>1</v>
      </c>
      <c r="J448" t="s">
        <v>183</v>
      </c>
      <c r="K448">
        <v>59</v>
      </c>
      <c r="L448" t="s">
        <v>6045</v>
      </c>
      <c r="M448" t="s">
        <v>73</v>
      </c>
      <c r="N448" t="s">
        <v>3811</v>
      </c>
      <c r="O448">
        <v>258</v>
      </c>
      <c r="R448" s="2">
        <v>45754</v>
      </c>
      <c r="T448">
        <v>4</v>
      </c>
      <c r="U448" s="3">
        <v>1032</v>
      </c>
      <c r="V448" t="s">
        <v>65</v>
      </c>
      <c r="W448">
        <v>150087770001</v>
      </c>
      <c r="X448">
        <v>0</v>
      </c>
      <c r="Y448" s="3">
        <v>1030</v>
      </c>
      <c r="Z448">
        <v>2</v>
      </c>
      <c r="AA448">
        <v>0</v>
      </c>
      <c r="AB448">
        <v>0</v>
      </c>
      <c r="AC448">
        <v>0</v>
      </c>
      <c r="AF448">
        <v>0</v>
      </c>
      <c r="AO448">
        <v>15008777</v>
      </c>
      <c r="AP448" t="s">
        <v>571</v>
      </c>
      <c r="AR448">
        <v>0</v>
      </c>
      <c r="AS448">
        <v>0</v>
      </c>
      <c r="AT448">
        <v>0</v>
      </c>
      <c r="AU448">
        <v>0</v>
      </c>
      <c r="AV448">
        <v>0</v>
      </c>
      <c r="AW448">
        <v>0</v>
      </c>
      <c r="BA448" t="s">
        <v>63</v>
      </c>
      <c r="BB448" t="s">
        <v>4701</v>
      </c>
      <c r="BC448">
        <v>0</v>
      </c>
      <c r="BE448" t="s">
        <v>571</v>
      </c>
      <c r="BH448" t="s">
        <v>1621</v>
      </c>
    </row>
    <row r="449" spans="1:60" x14ac:dyDescent="0.35">
      <c r="A449" t="s">
        <v>1622</v>
      </c>
      <c r="B449">
        <v>10000</v>
      </c>
      <c r="C449">
        <v>10000</v>
      </c>
      <c r="D449" s="2">
        <v>45754</v>
      </c>
      <c r="E449" t="s">
        <v>116</v>
      </c>
      <c r="F449" t="s">
        <v>861</v>
      </c>
      <c r="G449" t="s">
        <v>570</v>
      </c>
      <c r="I449">
        <v>1</v>
      </c>
      <c r="J449" t="s">
        <v>183</v>
      </c>
      <c r="K449">
        <v>59</v>
      </c>
      <c r="L449" t="s">
        <v>6045</v>
      </c>
      <c r="M449" t="s">
        <v>73</v>
      </c>
      <c r="N449" t="s">
        <v>3811</v>
      </c>
      <c r="O449">
        <v>258</v>
      </c>
      <c r="R449" s="2">
        <v>45754</v>
      </c>
      <c r="T449">
        <v>4</v>
      </c>
      <c r="U449" s="3">
        <v>1032</v>
      </c>
      <c r="V449" t="s">
        <v>65</v>
      </c>
      <c r="W449">
        <v>150087770001</v>
      </c>
      <c r="X449">
        <v>0</v>
      </c>
      <c r="Y449" s="3">
        <v>1030</v>
      </c>
      <c r="Z449">
        <v>2</v>
      </c>
      <c r="AA449">
        <v>0</v>
      </c>
      <c r="AB449">
        <v>0</v>
      </c>
      <c r="AC449">
        <v>0</v>
      </c>
      <c r="AF449">
        <v>0</v>
      </c>
      <c r="AO449">
        <v>15008777</v>
      </c>
      <c r="AP449" t="s">
        <v>571</v>
      </c>
      <c r="AR449">
        <v>0</v>
      </c>
      <c r="AS449">
        <v>0</v>
      </c>
      <c r="AT449">
        <v>0</v>
      </c>
      <c r="AU449">
        <v>0</v>
      </c>
      <c r="AV449">
        <v>0</v>
      </c>
      <c r="AW449">
        <v>0</v>
      </c>
      <c r="BA449" t="s">
        <v>63</v>
      </c>
      <c r="BB449" t="s">
        <v>4702</v>
      </c>
      <c r="BC449">
        <v>0</v>
      </c>
      <c r="BE449" t="s">
        <v>571</v>
      </c>
      <c r="BH449" t="s">
        <v>1623</v>
      </c>
    </row>
    <row r="450" spans="1:60" x14ac:dyDescent="0.35">
      <c r="A450" t="s">
        <v>1624</v>
      </c>
      <c r="B450">
        <v>10000</v>
      </c>
      <c r="C450">
        <v>10000</v>
      </c>
      <c r="D450" s="2">
        <v>45755</v>
      </c>
      <c r="E450" t="s">
        <v>59</v>
      </c>
      <c r="F450" t="s">
        <v>1625</v>
      </c>
      <c r="G450" t="s">
        <v>1626</v>
      </c>
      <c r="I450">
        <v>1</v>
      </c>
      <c r="J450" t="s">
        <v>183</v>
      </c>
      <c r="K450">
        <v>61</v>
      </c>
      <c r="L450" t="s">
        <v>6046</v>
      </c>
      <c r="M450" t="s">
        <v>209</v>
      </c>
      <c r="N450" t="s">
        <v>3802</v>
      </c>
      <c r="O450">
        <v>68</v>
      </c>
      <c r="R450" s="2">
        <v>45754</v>
      </c>
      <c r="T450">
        <v>1</v>
      </c>
      <c r="U450">
        <v>68</v>
      </c>
      <c r="V450" t="s">
        <v>65</v>
      </c>
      <c r="W450" t="s">
        <v>1627</v>
      </c>
      <c r="X450">
        <v>0</v>
      </c>
      <c r="Y450">
        <v>68</v>
      </c>
      <c r="Z450">
        <v>0</v>
      </c>
      <c r="AA450">
        <v>0</v>
      </c>
      <c r="AB450">
        <v>0</v>
      </c>
      <c r="AC450">
        <v>0</v>
      </c>
      <c r="AF450">
        <v>0</v>
      </c>
      <c r="AO450" t="s">
        <v>1628</v>
      </c>
      <c r="AP450" t="s">
        <v>1629</v>
      </c>
      <c r="AR450">
        <v>0</v>
      </c>
      <c r="AS450">
        <v>0</v>
      </c>
      <c r="AT450">
        <v>0</v>
      </c>
      <c r="AU450">
        <v>0</v>
      </c>
      <c r="AV450">
        <v>0</v>
      </c>
      <c r="AW450">
        <v>0</v>
      </c>
      <c r="BA450" t="s">
        <v>63</v>
      </c>
      <c r="BB450" t="s">
        <v>4703</v>
      </c>
      <c r="BC450">
        <v>0</v>
      </c>
      <c r="BE450" t="s">
        <v>1629</v>
      </c>
      <c r="BH450" t="s">
        <v>1630</v>
      </c>
    </row>
    <row r="451" spans="1:60" x14ac:dyDescent="0.35">
      <c r="A451" t="s">
        <v>1631</v>
      </c>
      <c r="B451">
        <v>10000</v>
      </c>
      <c r="C451">
        <v>10000</v>
      </c>
      <c r="D451" s="2">
        <v>45754</v>
      </c>
      <c r="E451" t="s">
        <v>116</v>
      </c>
      <c r="F451" t="s">
        <v>1162</v>
      </c>
      <c r="G451" t="s">
        <v>858</v>
      </c>
      <c r="I451">
        <v>1</v>
      </c>
      <c r="J451" t="s">
        <v>183</v>
      </c>
      <c r="K451">
        <v>94</v>
      </c>
      <c r="L451" t="s">
        <v>6050</v>
      </c>
      <c r="M451" t="s">
        <v>81</v>
      </c>
      <c r="N451" t="s">
        <v>3825</v>
      </c>
      <c r="O451">
        <v>167</v>
      </c>
      <c r="R451" s="2">
        <v>45754</v>
      </c>
      <c r="T451">
        <v>6</v>
      </c>
      <c r="U451" s="3">
        <v>1002</v>
      </c>
      <c r="V451" t="s">
        <v>65</v>
      </c>
      <c r="W451" t="s">
        <v>1164</v>
      </c>
      <c r="X451">
        <v>0</v>
      </c>
      <c r="Y451" s="3">
        <v>1000</v>
      </c>
      <c r="Z451">
        <v>2</v>
      </c>
      <c r="AA451">
        <v>0</v>
      </c>
      <c r="AB451">
        <v>0</v>
      </c>
      <c r="AC451">
        <v>0</v>
      </c>
      <c r="AF451">
        <v>0</v>
      </c>
      <c r="AO451" t="s">
        <v>1165</v>
      </c>
      <c r="AP451" t="s">
        <v>244</v>
      </c>
      <c r="AR451">
        <v>0</v>
      </c>
      <c r="AS451">
        <v>0</v>
      </c>
      <c r="AT451">
        <v>0</v>
      </c>
      <c r="AU451">
        <v>0</v>
      </c>
      <c r="AV451">
        <v>0</v>
      </c>
      <c r="AW451">
        <v>0</v>
      </c>
      <c r="BA451" t="s">
        <v>63</v>
      </c>
      <c r="BB451" t="s">
        <v>4704</v>
      </c>
      <c r="BC451">
        <v>0</v>
      </c>
      <c r="BE451" t="s">
        <v>244</v>
      </c>
      <c r="BH451" t="s">
        <v>246</v>
      </c>
    </row>
    <row r="452" spans="1:60" x14ac:dyDescent="0.35">
      <c r="A452" t="s">
        <v>1632</v>
      </c>
      <c r="B452">
        <v>10000</v>
      </c>
      <c r="C452">
        <v>10000</v>
      </c>
      <c r="D452" s="2">
        <v>45755</v>
      </c>
      <c r="E452" t="s">
        <v>59</v>
      </c>
      <c r="F452" t="s">
        <v>1612</v>
      </c>
      <c r="G452" t="s">
        <v>1633</v>
      </c>
      <c r="I452">
        <v>1</v>
      </c>
      <c r="J452" t="s">
        <v>183</v>
      </c>
      <c r="K452">
        <v>22</v>
      </c>
      <c r="L452" t="s">
        <v>6063</v>
      </c>
      <c r="M452" t="s">
        <v>685</v>
      </c>
      <c r="N452" t="s">
        <v>3805</v>
      </c>
      <c r="O452" s="3">
        <v>1000</v>
      </c>
      <c r="R452" s="2">
        <v>45754</v>
      </c>
      <c r="T452">
        <v>2</v>
      </c>
      <c r="U452" s="3">
        <v>2000</v>
      </c>
      <c r="V452" t="s">
        <v>65</v>
      </c>
      <c r="W452">
        <v>701684130001</v>
      </c>
      <c r="X452">
        <v>0</v>
      </c>
      <c r="Y452" s="3">
        <v>2000</v>
      </c>
      <c r="Z452">
        <v>0</v>
      </c>
      <c r="AA452">
        <v>0</v>
      </c>
      <c r="AB452">
        <v>0</v>
      </c>
      <c r="AC452">
        <v>0</v>
      </c>
      <c r="AF452">
        <v>0</v>
      </c>
      <c r="AO452">
        <v>70168413</v>
      </c>
      <c r="AP452" t="s">
        <v>210</v>
      </c>
      <c r="AR452">
        <v>0</v>
      </c>
      <c r="AS452">
        <v>0</v>
      </c>
      <c r="AT452">
        <v>0</v>
      </c>
      <c r="AU452">
        <v>0</v>
      </c>
      <c r="AV452">
        <v>0</v>
      </c>
      <c r="AW452">
        <v>0</v>
      </c>
      <c r="BA452" t="s">
        <v>63</v>
      </c>
      <c r="BB452" t="s">
        <v>4705</v>
      </c>
      <c r="BC452">
        <v>0</v>
      </c>
      <c r="BE452" t="s">
        <v>210</v>
      </c>
      <c r="BH452" t="s">
        <v>1634</v>
      </c>
    </row>
    <row r="453" spans="1:60" x14ac:dyDescent="0.35">
      <c r="A453" t="s">
        <v>1635</v>
      </c>
      <c r="B453">
        <v>10000</v>
      </c>
      <c r="C453">
        <v>10000</v>
      </c>
      <c r="D453" s="2">
        <v>45754</v>
      </c>
      <c r="E453" t="s">
        <v>59</v>
      </c>
      <c r="F453" t="s">
        <v>1636</v>
      </c>
      <c r="G453" t="s">
        <v>1383</v>
      </c>
      <c r="I453">
        <v>1</v>
      </c>
      <c r="J453" t="s">
        <v>183</v>
      </c>
      <c r="K453">
        <v>46</v>
      </c>
      <c r="L453" t="s">
        <v>6049</v>
      </c>
      <c r="M453" t="s">
        <v>231</v>
      </c>
      <c r="N453" t="s">
        <v>3809</v>
      </c>
      <c r="O453" s="3">
        <v>1000</v>
      </c>
      <c r="R453" s="2">
        <v>45754</v>
      </c>
      <c r="T453">
        <v>1</v>
      </c>
      <c r="U453" s="3">
        <v>1000</v>
      </c>
      <c r="V453" t="s">
        <v>65</v>
      </c>
      <c r="W453" t="s">
        <v>1637</v>
      </c>
      <c r="X453">
        <v>0</v>
      </c>
      <c r="Y453" s="3">
        <v>1000</v>
      </c>
      <c r="Z453">
        <v>0</v>
      </c>
      <c r="AA453">
        <v>0</v>
      </c>
      <c r="AB453">
        <v>0</v>
      </c>
      <c r="AC453">
        <v>0</v>
      </c>
      <c r="AF453">
        <v>0</v>
      </c>
      <c r="AO453" t="s">
        <v>1638</v>
      </c>
      <c r="AP453" t="s">
        <v>465</v>
      </c>
      <c r="AR453">
        <v>0</v>
      </c>
      <c r="AS453">
        <v>0</v>
      </c>
      <c r="AT453">
        <v>0</v>
      </c>
      <c r="AU453">
        <v>0</v>
      </c>
      <c r="AV453">
        <v>0</v>
      </c>
      <c r="AW453">
        <v>0</v>
      </c>
      <c r="BA453" t="s">
        <v>63</v>
      </c>
      <c r="BB453" t="s">
        <v>4706</v>
      </c>
      <c r="BC453">
        <v>0</v>
      </c>
      <c r="BE453" t="s">
        <v>465</v>
      </c>
      <c r="BH453" t="s">
        <v>706</v>
      </c>
    </row>
    <row r="454" spans="1:60" x14ac:dyDescent="0.35">
      <c r="A454" t="s">
        <v>1639</v>
      </c>
      <c r="B454">
        <v>10000</v>
      </c>
      <c r="C454">
        <v>10000</v>
      </c>
      <c r="D454" s="2">
        <v>45755</v>
      </c>
      <c r="E454" t="s">
        <v>59</v>
      </c>
      <c r="F454" s="4">
        <v>0.46329861111111109</v>
      </c>
      <c r="G454" t="s">
        <v>1383</v>
      </c>
      <c r="I454">
        <v>1</v>
      </c>
      <c r="J454" t="s">
        <v>183</v>
      </c>
      <c r="K454">
        <v>46</v>
      </c>
      <c r="L454" t="s">
        <v>6049</v>
      </c>
      <c r="M454" t="s">
        <v>231</v>
      </c>
      <c r="N454" t="s">
        <v>3809</v>
      </c>
      <c r="O454" s="3">
        <v>5000</v>
      </c>
      <c r="R454" s="2">
        <v>45754</v>
      </c>
      <c r="T454">
        <v>1</v>
      </c>
      <c r="U454" s="3">
        <v>5000</v>
      </c>
      <c r="V454" t="s">
        <v>65</v>
      </c>
      <c r="W454" t="s">
        <v>1640</v>
      </c>
      <c r="X454">
        <v>0</v>
      </c>
      <c r="Y454" s="3">
        <v>5000</v>
      </c>
      <c r="Z454">
        <v>0</v>
      </c>
      <c r="AA454">
        <v>0</v>
      </c>
      <c r="AB454">
        <v>0</v>
      </c>
      <c r="AC454">
        <v>0</v>
      </c>
      <c r="AF454">
        <v>0</v>
      </c>
      <c r="AO454" t="s">
        <v>1641</v>
      </c>
      <c r="AP454" t="s">
        <v>465</v>
      </c>
      <c r="AR454">
        <v>0</v>
      </c>
      <c r="AS454">
        <v>0</v>
      </c>
      <c r="AT454">
        <v>0</v>
      </c>
      <c r="AU454">
        <v>0</v>
      </c>
      <c r="AV454">
        <v>0</v>
      </c>
      <c r="AW454">
        <v>0</v>
      </c>
      <c r="BA454" t="s">
        <v>63</v>
      </c>
      <c r="BB454" t="s">
        <v>4707</v>
      </c>
      <c r="BC454">
        <v>0</v>
      </c>
      <c r="BE454" t="s">
        <v>465</v>
      </c>
      <c r="BH454" t="s">
        <v>706</v>
      </c>
    </row>
    <row r="455" spans="1:60" x14ac:dyDescent="0.35">
      <c r="A455" t="s">
        <v>1642</v>
      </c>
      <c r="B455">
        <v>10000</v>
      </c>
      <c r="C455">
        <v>10000</v>
      </c>
      <c r="D455" s="2">
        <v>45754</v>
      </c>
      <c r="E455" t="s">
        <v>116</v>
      </c>
      <c r="F455" t="s">
        <v>1643</v>
      </c>
      <c r="G455" t="s">
        <v>1603</v>
      </c>
      <c r="I455">
        <v>1</v>
      </c>
      <c r="J455" t="s">
        <v>183</v>
      </c>
      <c r="K455">
        <v>59</v>
      </c>
      <c r="L455" t="s">
        <v>6045</v>
      </c>
      <c r="M455" t="s">
        <v>73</v>
      </c>
      <c r="N455" t="s">
        <v>3811</v>
      </c>
      <c r="O455">
        <v>258</v>
      </c>
      <c r="R455" s="2">
        <v>45754</v>
      </c>
      <c r="T455">
        <v>4</v>
      </c>
      <c r="U455" s="3">
        <v>1032</v>
      </c>
      <c r="V455" t="s">
        <v>65</v>
      </c>
      <c r="W455">
        <v>150164050001</v>
      </c>
      <c r="X455">
        <v>0</v>
      </c>
      <c r="Y455" s="3">
        <v>1030</v>
      </c>
      <c r="Z455">
        <v>2</v>
      </c>
      <c r="AA455">
        <v>0</v>
      </c>
      <c r="AB455">
        <v>0</v>
      </c>
      <c r="AC455">
        <v>0</v>
      </c>
      <c r="AF455">
        <v>0</v>
      </c>
      <c r="AO455">
        <v>15016405</v>
      </c>
      <c r="AP455" t="s">
        <v>1644</v>
      </c>
      <c r="AR455">
        <v>0</v>
      </c>
      <c r="AS455">
        <v>0</v>
      </c>
      <c r="AT455">
        <v>0</v>
      </c>
      <c r="AU455">
        <v>0</v>
      </c>
      <c r="AV455">
        <v>0</v>
      </c>
      <c r="AW455">
        <v>0</v>
      </c>
      <c r="BA455" t="s">
        <v>63</v>
      </c>
      <c r="BB455" t="s">
        <v>4708</v>
      </c>
      <c r="BC455">
        <v>0</v>
      </c>
      <c r="BE455" t="s">
        <v>1644</v>
      </c>
      <c r="BH455" t="s">
        <v>1645</v>
      </c>
    </row>
    <row r="456" spans="1:60" x14ac:dyDescent="0.35">
      <c r="A456" t="s">
        <v>486</v>
      </c>
      <c r="B456">
        <v>10000</v>
      </c>
      <c r="C456">
        <v>30000</v>
      </c>
      <c r="D456" s="2">
        <v>45754</v>
      </c>
      <c r="E456" t="s">
        <v>59</v>
      </c>
      <c r="F456" t="s">
        <v>487</v>
      </c>
      <c r="G456">
        <v>10656256096</v>
      </c>
      <c r="I456">
        <v>3</v>
      </c>
      <c r="J456" t="s">
        <v>183</v>
      </c>
      <c r="K456">
        <v>85</v>
      </c>
      <c r="L456" t="s">
        <v>6060</v>
      </c>
      <c r="M456" t="s">
        <v>940</v>
      </c>
      <c r="N456" t="s">
        <v>3864</v>
      </c>
      <c r="O456" s="3">
        <v>10000</v>
      </c>
      <c r="R456" s="2">
        <v>45754</v>
      </c>
      <c r="T456">
        <v>11</v>
      </c>
      <c r="U456" s="3">
        <v>110000</v>
      </c>
      <c r="V456" t="s">
        <v>65</v>
      </c>
      <c r="W456" t="s">
        <v>488</v>
      </c>
      <c r="X456">
        <v>0</v>
      </c>
      <c r="Y456" s="3">
        <v>100000</v>
      </c>
      <c r="Z456" s="3">
        <v>10000</v>
      </c>
      <c r="AA456">
        <v>0</v>
      </c>
      <c r="AB456">
        <v>0</v>
      </c>
      <c r="AC456">
        <v>0</v>
      </c>
      <c r="AF456">
        <v>0</v>
      </c>
      <c r="AO456" t="s">
        <v>489</v>
      </c>
      <c r="AP456" t="s">
        <v>108</v>
      </c>
      <c r="AR456">
        <v>0</v>
      </c>
      <c r="AS456">
        <v>0</v>
      </c>
      <c r="AT456">
        <v>0</v>
      </c>
      <c r="AU456">
        <v>0</v>
      </c>
      <c r="AV456">
        <v>0</v>
      </c>
      <c r="AW456">
        <v>0</v>
      </c>
      <c r="BA456" t="s">
        <v>63</v>
      </c>
      <c r="BB456" t="s">
        <v>4470</v>
      </c>
      <c r="BC456">
        <v>0</v>
      </c>
      <c r="BE456" t="s">
        <v>108</v>
      </c>
      <c r="BH456" t="s">
        <v>490</v>
      </c>
    </row>
    <row r="457" spans="1:60" x14ac:dyDescent="0.35">
      <c r="A457" t="s">
        <v>491</v>
      </c>
      <c r="B457">
        <v>10000</v>
      </c>
      <c r="C457">
        <v>30000</v>
      </c>
      <c r="D457" s="2">
        <v>45754</v>
      </c>
      <c r="E457" t="s">
        <v>59</v>
      </c>
      <c r="F457" t="s">
        <v>492</v>
      </c>
      <c r="G457">
        <v>10620258039</v>
      </c>
      <c r="I457">
        <v>3</v>
      </c>
      <c r="J457" t="s">
        <v>183</v>
      </c>
      <c r="K457">
        <v>85</v>
      </c>
      <c r="L457" t="s">
        <v>6060</v>
      </c>
      <c r="M457" t="s">
        <v>940</v>
      </c>
      <c r="N457" t="s">
        <v>3864</v>
      </c>
      <c r="O457" s="3">
        <v>20000</v>
      </c>
      <c r="R457" s="2">
        <v>45754</v>
      </c>
      <c r="T457">
        <v>11</v>
      </c>
      <c r="U457" s="3">
        <v>220000</v>
      </c>
      <c r="V457" t="s">
        <v>65</v>
      </c>
      <c r="W457" t="s">
        <v>494</v>
      </c>
      <c r="X457">
        <v>0</v>
      </c>
      <c r="Y457" s="3">
        <v>200000</v>
      </c>
      <c r="Z457" s="3">
        <v>20000</v>
      </c>
      <c r="AA457">
        <v>0</v>
      </c>
      <c r="AB457">
        <v>0</v>
      </c>
      <c r="AC457">
        <v>0</v>
      </c>
      <c r="AF457">
        <v>0</v>
      </c>
      <c r="AO457" t="s">
        <v>495</v>
      </c>
      <c r="AP457" t="s">
        <v>108</v>
      </c>
      <c r="AR457">
        <v>0</v>
      </c>
      <c r="AS457">
        <v>0</v>
      </c>
      <c r="AT457">
        <v>0</v>
      </c>
      <c r="AU457">
        <v>0</v>
      </c>
      <c r="AV457">
        <v>0</v>
      </c>
      <c r="AW457">
        <v>0</v>
      </c>
      <c r="BA457" t="s">
        <v>63</v>
      </c>
      <c r="BB457" t="s">
        <v>4471</v>
      </c>
      <c r="BC457">
        <v>0</v>
      </c>
      <c r="BE457" t="s">
        <v>108</v>
      </c>
      <c r="BH457" t="s">
        <v>496</v>
      </c>
    </row>
    <row r="458" spans="1:60" x14ac:dyDescent="0.35">
      <c r="A458" t="s">
        <v>1422</v>
      </c>
      <c r="B458">
        <v>10000</v>
      </c>
      <c r="C458">
        <v>20000</v>
      </c>
      <c r="D458" s="2">
        <v>45755</v>
      </c>
      <c r="E458" t="s">
        <v>59</v>
      </c>
      <c r="F458" t="s">
        <v>1423</v>
      </c>
      <c r="G458" t="s">
        <v>1424</v>
      </c>
      <c r="I458">
        <v>1</v>
      </c>
      <c r="J458" t="s">
        <v>183</v>
      </c>
      <c r="K458">
        <v>90</v>
      </c>
      <c r="L458" t="s">
        <v>6044</v>
      </c>
      <c r="M458" t="s">
        <v>1190</v>
      </c>
      <c r="N458" t="s">
        <v>3836</v>
      </c>
      <c r="O458" s="3">
        <v>12150</v>
      </c>
      <c r="R458" s="2">
        <v>45754</v>
      </c>
      <c r="T458">
        <v>2</v>
      </c>
      <c r="U458" s="3">
        <v>24300</v>
      </c>
      <c r="V458" t="s">
        <v>65</v>
      </c>
      <c r="W458" t="s">
        <v>1181</v>
      </c>
      <c r="X458">
        <v>0</v>
      </c>
      <c r="Y458" s="3">
        <v>24300</v>
      </c>
      <c r="Z458">
        <v>0</v>
      </c>
      <c r="AA458">
        <v>0</v>
      </c>
      <c r="AB458">
        <v>0</v>
      </c>
      <c r="AC458">
        <v>0</v>
      </c>
      <c r="AF458">
        <v>0</v>
      </c>
      <c r="AO458" t="s">
        <v>1182</v>
      </c>
      <c r="AP458" t="s">
        <v>170</v>
      </c>
      <c r="AR458">
        <v>0</v>
      </c>
      <c r="AS458">
        <v>0</v>
      </c>
      <c r="AT458">
        <v>0</v>
      </c>
      <c r="AU458">
        <v>0</v>
      </c>
      <c r="AV458">
        <v>0</v>
      </c>
      <c r="AW458">
        <v>0</v>
      </c>
      <c r="BA458" t="s">
        <v>63</v>
      </c>
      <c r="BB458" t="s">
        <v>4613</v>
      </c>
      <c r="BC458">
        <v>0</v>
      </c>
      <c r="BE458" t="s">
        <v>170</v>
      </c>
      <c r="BH458" t="s">
        <v>1425</v>
      </c>
    </row>
    <row r="459" spans="1:60" x14ac:dyDescent="0.35">
      <c r="A459" t="s">
        <v>1648</v>
      </c>
      <c r="B459">
        <v>10000</v>
      </c>
      <c r="C459">
        <v>10000</v>
      </c>
      <c r="D459" s="2">
        <v>45755</v>
      </c>
      <c r="E459" t="s">
        <v>59</v>
      </c>
      <c r="F459" t="s">
        <v>1649</v>
      </c>
      <c r="G459" t="s">
        <v>1650</v>
      </c>
      <c r="I459">
        <v>1</v>
      </c>
      <c r="J459" t="s">
        <v>183</v>
      </c>
      <c r="K459">
        <v>29</v>
      </c>
      <c r="L459" t="s">
        <v>6061</v>
      </c>
      <c r="M459" t="s">
        <v>648</v>
      </c>
      <c r="N459" t="s">
        <v>3810</v>
      </c>
      <c r="O459" s="3">
        <v>24000</v>
      </c>
      <c r="R459" s="2">
        <v>45754</v>
      </c>
      <c r="T459">
        <v>2</v>
      </c>
      <c r="U459" s="3">
        <v>48000</v>
      </c>
      <c r="V459" t="s">
        <v>65</v>
      </c>
      <c r="W459" t="s">
        <v>649</v>
      </c>
      <c r="X459">
        <v>0</v>
      </c>
      <c r="Y459" s="3">
        <v>48000</v>
      </c>
      <c r="Z459">
        <v>0</v>
      </c>
      <c r="AA459">
        <v>0</v>
      </c>
      <c r="AB459">
        <v>0</v>
      </c>
      <c r="AC459">
        <v>0</v>
      </c>
      <c r="AF459">
        <v>0</v>
      </c>
      <c r="AO459" t="s">
        <v>650</v>
      </c>
      <c r="AP459" t="s">
        <v>275</v>
      </c>
      <c r="AR459">
        <v>0</v>
      </c>
      <c r="AS459">
        <v>0</v>
      </c>
      <c r="AT459">
        <v>0</v>
      </c>
      <c r="AU459">
        <v>0</v>
      </c>
      <c r="AV459">
        <v>0</v>
      </c>
      <c r="AW459">
        <v>0</v>
      </c>
      <c r="BA459" t="s">
        <v>63</v>
      </c>
      <c r="BB459" t="s">
        <v>4709</v>
      </c>
      <c r="BC459">
        <v>0</v>
      </c>
      <c r="BE459" t="s">
        <v>275</v>
      </c>
      <c r="BH459" t="s">
        <v>1651</v>
      </c>
    </row>
    <row r="460" spans="1:60" x14ac:dyDescent="0.35">
      <c r="A460" t="s">
        <v>1426</v>
      </c>
      <c r="B460">
        <v>10000</v>
      </c>
      <c r="C460">
        <v>20000</v>
      </c>
      <c r="D460" s="2">
        <v>45755</v>
      </c>
      <c r="E460" t="s">
        <v>59</v>
      </c>
      <c r="F460" t="s">
        <v>1427</v>
      </c>
      <c r="G460" t="s">
        <v>1428</v>
      </c>
      <c r="I460">
        <v>2</v>
      </c>
      <c r="J460" t="s">
        <v>183</v>
      </c>
      <c r="K460">
        <v>63</v>
      </c>
      <c r="L460" t="s">
        <v>6051</v>
      </c>
      <c r="M460" t="s">
        <v>136</v>
      </c>
      <c r="N460" t="s">
        <v>3850</v>
      </c>
      <c r="O460" s="3">
        <v>7500</v>
      </c>
      <c r="R460" s="2">
        <v>45754</v>
      </c>
      <c r="T460">
        <v>16</v>
      </c>
      <c r="U460" s="3">
        <v>120000</v>
      </c>
      <c r="V460" t="s">
        <v>65</v>
      </c>
      <c r="W460" t="s">
        <v>1353</v>
      </c>
      <c r="X460">
        <v>0</v>
      </c>
      <c r="Y460" s="3">
        <v>120000</v>
      </c>
      <c r="Z460">
        <v>0</v>
      </c>
      <c r="AA460">
        <v>0</v>
      </c>
      <c r="AB460">
        <v>0</v>
      </c>
      <c r="AC460">
        <v>0</v>
      </c>
      <c r="AF460">
        <v>0</v>
      </c>
      <c r="AO460" t="s">
        <v>1354</v>
      </c>
      <c r="AP460" t="s">
        <v>275</v>
      </c>
      <c r="AR460">
        <v>0</v>
      </c>
      <c r="AS460">
        <v>0</v>
      </c>
      <c r="AT460">
        <v>0</v>
      </c>
      <c r="AU460">
        <v>0</v>
      </c>
      <c r="AV460">
        <v>0</v>
      </c>
      <c r="AW460">
        <v>0</v>
      </c>
      <c r="BA460" t="s">
        <v>63</v>
      </c>
      <c r="BB460" t="s">
        <v>4614</v>
      </c>
      <c r="BC460">
        <v>0</v>
      </c>
      <c r="BE460" t="s">
        <v>275</v>
      </c>
      <c r="BH460" t="s">
        <v>1430</v>
      </c>
    </row>
    <row r="461" spans="1:60" x14ac:dyDescent="0.35">
      <c r="A461" t="s">
        <v>1431</v>
      </c>
      <c r="B461">
        <v>10000</v>
      </c>
      <c r="C461">
        <v>20000</v>
      </c>
      <c r="D461" s="2">
        <v>45755</v>
      </c>
      <c r="E461" t="s">
        <v>59</v>
      </c>
      <c r="F461" t="s">
        <v>1427</v>
      </c>
      <c r="G461" t="s">
        <v>1428</v>
      </c>
      <c r="I461">
        <v>2</v>
      </c>
      <c r="J461" t="s">
        <v>183</v>
      </c>
      <c r="K461">
        <v>63</v>
      </c>
      <c r="L461" t="s">
        <v>6051</v>
      </c>
      <c r="M461" t="s">
        <v>136</v>
      </c>
      <c r="N461" t="s">
        <v>3850</v>
      </c>
      <c r="O461" s="3">
        <v>7500</v>
      </c>
      <c r="R461" s="2">
        <v>45754</v>
      </c>
      <c r="T461">
        <v>16</v>
      </c>
      <c r="U461" s="3">
        <v>120000</v>
      </c>
      <c r="V461" t="s">
        <v>65</v>
      </c>
      <c r="W461" t="s">
        <v>1353</v>
      </c>
      <c r="X461">
        <v>0</v>
      </c>
      <c r="Y461" s="3">
        <v>120000</v>
      </c>
      <c r="Z461">
        <v>0</v>
      </c>
      <c r="AA461">
        <v>0</v>
      </c>
      <c r="AB461">
        <v>0</v>
      </c>
      <c r="AC461">
        <v>0</v>
      </c>
      <c r="AF461">
        <v>0</v>
      </c>
      <c r="AO461" t="s">
        <v>1354</v>
      </c>
      <c r="AP461" t="s">
        <v>275</v>
      </c>
      <c r="AR461">
        <v>0</v>
      </c>
      <c r="AS461">
        <v>0</v>
      </c>
      <c r="AT461">
        <v>0</v>
      </c>
      <c r="AU461">
        <v>0</v>
      </c>
      <c r="AV461">
        <v>0</v>
      </c>
      <c r="AW461">
        <v>0</v>
      </c>
      <c r="BA461" t="s">
        <v>63</v>
      </c>
      <c r="BB461" t="s">
        <v>4615</v>
      </c>
      <c r="BC461">
        <v>0</v>
      </c>
      <c r="BE461" t="s">
        <v>275</v>
      </c>
      <c r="BH461" t="s">
        <v>1432</v>
      </c>
    </row>
    <row r="462" spans="1:60" x14ac:dyDescent="0.35">
      <c r="A462" t="s">
        <v>1433</v>
      </c>
      <c r="B462">
        <v>10000</v>
      </c>
      <c r="C462">
        <v>20000</v>
      </c>
      <c r="D462" s="2">
        <v>45755</v>
      </c>
      <c r="E462" t="s">
        <v>59</v>
      </c>
      <c r="F462" t="s">
        <v>1427</v>
      </c>
      <c r="G462" t="s">
        <v>1428</v>
      </c>
      <c r="I462">
        <v>2</v>
      </c>
      <c r="J462" t="s">
        <v>183</v>
      </c>
      <c r="K462">
        <v>63</v>
      </c>
      <c r="L462" t="s">
        <v>6051</v>
      </c>
      <c r="M462" t="s">
        <v>136</v>
      </c>
      <c r="N462" t="s">
        <v>3850</v>
      </c>
      <c r="O462" s="3">
        <v>7500</v>
      </c>
      <c r="R462" s="2">
        <v>45754</v>
      </c>
      <c r="T462">
        <v>16</v>
      </c>
      <c r="U462" s="3">
        <v>120000</v>
      </c>
      <c r="V462" t="s">
        <v>65</v>
      </c>
      <c r="W462" t="s">
        <v>1353</v>
      </c>
      <c r="X462">
        <v>0</v>
      </c>
      <c r="Y462" s="3">
        <v>120000</v>
      </c>
      <c r="Z462">
        <v>0</v>
      </c>
      <c r="AA462">
        <v>0</v>
      </c>
      <c r="AB462">
        <v>0</v>
      </c>
      <c r="AC462">
        <v>0</v>
      </c>
      <c r="AF462">
        <v>0</v>
      </c>
      <c r="AO462" t="s">
        <v>1354</v>
      </c>
      <c r="AP462" t="s">
        <v>275</v>
      </c>
      <c r="AR462">
        <v>0</v>
      </c>
      <c r="AS462">
        <v>0</v>
      </c>
      <c r="AT462">
        <v>0</v>
      </c>
      <c r="AU462">
        <v>0</v>
      </c>
      <c r="AV462">
        <v>0</v>
      </c>
      <c r="AW462">
        <v>0</v>
      </c>
      <c r="BA462" t="s">
        <v>63</v>
      </c>
      <c r="BB462" t="s">
        <v>4616</v>
      </c>
      <c r="BC462">
        <v>0</v>
      </c>
      <c r="BE462" t="s">
        <v>275</v>
      </c>
      <c r="BH462" t="s">
        <v>1434</v>
      </c>
    </row>
    <row r="463" spans="1:60" x14ac:dyDescent="0.35">
      <c r="A463" t="s">
        <v>1652</v>
      </c>
      <c r="B463">
        <v>10000</v>
      </c>
      <c r="C463">
        <v>10000</v>
      </c>
      <c r="D463" s="2">
        <v>45756</v>
      </c>
      <c r="E463" t="s">
        <v>59</v>
      </c>
      <c r="F463" s="4">
        <v>0.44651620370370371</v>
      </c>
      <c r="G463" t="s">
        <v>1428</v>
      </c>
      <c r="I463">
        <v>1</v>
      </c>
      <c r="J463" t="s">
        <v>183</v>
      </c>
      <c r="K463">
        <v>78</v>
      </c>
      <c r="L463" t="s">
        <v>6047</v>
      </c>
      <c r="M463" t="s">
        <v>216</v>
      </c>
      <c r="N463" t="s">
        <v>3803</v>
      </c>
      <c r="O463" s="3">
        <v>2750</v>
      </c>
      <c r="R463" s="2">
        <v>45754</v>
      </c>
      <c r="T463">
        <v>16</v>
      </c>
      <c r="U463" s="3">
        <v>44000</v>
      </c>
      <c r="V463" t="s">
        <v>65</v>
      </c>
      <c r="W463" t="s">
        <v>1653</v>
      </c>
      <c r="X463">
        <v>0</v>
      </c>
      <c r="Y463" s="3">
        <v>40000</v>
      </c>
      <c r="Z463" s="3">
        <v>4000</v>
      </c>
      <c r="AA463">
        <v>0</v>
      </c>
      <c r="AB463">
        <v>0</v>
      </c>
      <c r="AC463">
        <v>0</v>
      </c>
      <c r="AF463">
        <v>0</v>
      </c>
      <c r="AO463" t="s">
        <v>1654</v>
      </c>
      <c r="AP463" t="s">
        <v>275</v>
      </c>
      <c r="AR463">
        <v>0</v>
      </c>
      <c r="AS463">
        <v>0</v>
      </c>
      <c r="AT463">
        <v>0</v>
      </c>
      <c r="AU463">
        <v>0</v>
      </c>
      <c r="AV463">
        <v>0</v>
      </c>
      <c r="AW463">
        <v>0</v>
      </c>
      <c r="BA463" t="s">
        <v>63</v>
      </c>
      <c r="BB463" t="s">
        <v>4710</v>
      </c>
      <c r="BC463">
        <v>0</v>
      </c>
      <c r="BE463" t="s">
        <v>275</v>
      </c>
      <c r="BH463" t="s">
        <v>1655</v>
      </c>
    </row>
    <row r="464" spans="1:60" x14ac:dyDescent="0.35">
      <c r="A464" t="s">
        <v>1656</v>
      </c>
      <c r="B464">
        <v>10000</v>
      </c>
      <c r="C464">
        <v>10000</v>
      </c>
      <c r="D464" s="2">
        <v>45755</v>
      </c>
      <c r="E464" t="s">
        <v>59</v>
      </c>
      <c r="F464" t="s">
        <v>1657</v>
      </c>
      <c r="G464" t="s">
        <v>1658</v>
      </c>
      <c r="I464">
        <v>1</v>
      </c>
      <c r="J464" t="s">
        <v>183</v>
      </c>
      <c r="K464">
        <v>78</v>
      </c>
      <c r="L464" t="s">
        <v>6047</v>
      </c>
      <c r="M464" t="s">
        <v>216</v>
      </c>
      <c r="N464" t="s">
        <v>3803</v>
      </c>
      <c r="O464" s="3">
        <v>10000</v>
      </c>
      <c r="R464" s="2">
        <v>45754</v>
      </c>
      <c r="T464">
        <v>2</v>
      </c>
      <c r="U464" s="3">
        <v>20000</v>
      </c>
      <c r="V464" t="s">
        <v>65</v>
      </c>
      <c r="W464" t="s">
        <v>1659</v>
      </c>
      <c r="X464">
        <v>0</v>
      </c>
      <c r="Y464" s="3">
        <v>20000</v>
      </c>
      <c r="Z464">
        <v>0</v>
      </c>
      <c r="AA464">
        <v>0</v>
      </c>
      <c r="AB464">
        <v>0</v>
      </c>
      <c r="AC464">
        <v>0</v>
      </c>
      <c r="AF464">
        <v>0</v>
      </c>
      <c r="AO464" t="s">
        <v>1660</v>
      </c>
      <c r="AP464" t="s">
        <v>1661</v>
      </c>
      <c r="AR464">
        <v>0</v>
      </c>
      <c r="AS464">
        <v>0</v>
      </c>
      <c r="AT464">
        <v>0</v>
      </c>
      <c r="AU464">
        <v>0</v>
      </c>
      <c r="AV464">
        <v>0</v>
      </c>
      <c r="AW464">
        <v>0</v>
      </c>
      <c r="BA464" t="s">
        <v>63</v>
      </c>
      <c r="BB464" t="s">
        <v>4711</v>
      </c>
      <c r="BC464">
        <v>0</v>
      </c>
      <c r="BE464" t="s">
        <v>1661</v>
      </c>
      <c r="BH464" t="s">
        <v>1662</v>
      </c>
    </row>
    <row r="465" spans="1:60" x14ac:dyDescent="0.35">
      <c r="A465" t="s">
        <v>1663</v>
      </c>
      <c r="B465">
        <v>10000</v>
      </c>
      <c r="C465">
        <v>10000</v>
      </c>
      <c r="D465" s="2">
        <v>45755</v>
      </c>
      <c r="E465" t="s">
        <v>59</v>
      </c>
      <c r="F465" t="s">
        <v>1448</v>
      </c>
      <c r="G465" t="s">
        <v>1449</v>
      </c>
      <c r="I465">
        <v>1</v>
      </c>
      <c r="J465" t="s">
        <v>183</v>
      </c>
      <c r="K465">
        <v>60</v>
      </c>
      <c r="L465" t="s">
        <v>6048</v>
      </c>
      <c r="M465" t="s">
        <v>222</v>
      </c>
      <c r="N465" t="s">
        <v>3835</v>
      </c>
      <c r="O465" s="3">
        <v>1000</v>
      </c>
      <c r="R465" s="2">
        <v>45754</v>
      </c>
      <c r="T465">
        <v>1</v>
      </c>
      <c r="U465" s="3">
        <v>1000</v>
      </c>
      <c r="V465" t="s">
        <v>65</v>
      </c>
      <c r="W465" t="s">
        <v>1664</v>
      </c>
      <c r="X465">
        <v>0</v>
      </c>
      <c r="Y465" s="3">
        <v>1000</v>
      </c>
      <c r="Z465">
        <v>0</v>
      </c>
      <c r="AA465">
        <v>0</v>
      </c>
      <c r="AB465">
        <v>0</v>
      </c>
      <c r="AC465">
        <v>0</v>
      </c>
      <c r="AF465">
        <v>0</v>
      </c>
      <c r="AO465" t="s">
        <v>1665</v>
      </c>
      <c r="AP465" t="s">
        <v>1452</v>
      </c>
      <c r="AR465">
        <v>0</v>
      </c>
      <c r="AS465">
        <v>0</v>
      </c>
      <c r="AT465">
        <v>0</v>
      </c>
      <c r="AU465">
        <v>0</v>
      </c>
      <c r="AV465">
        <v>0</v>
      </c>
      <c r="AW465">
        <v>0</v>
      </c>
      <c r="BA465" t="s">
        <v>63</v>
      </c>
      <c r="BB465" t="s">
        <v>4712</v>
      </c>
      <c r="BC465">
        <v>0</v>
      </c>
      <c r="BE465" t="s">
        <v>1452</v>
      </c>
      <c r="BH465" t="s">
        <v>1453</v>
      </c>
    </row>
    <row r="466" spans="1:60" x14ac:dyDescent="0.35">
      <c r="A466" t="s">
        <v>1666</v>
      </c>
      <c r="B466">
        <v>10000</v>
      </c>
      <c r="C466">
        <v>10000</v>
      </c>
      <c r="D466" s="2">
        <v>45755</v>
      </c>
      <c r="E466" t="s">
        <v>59</v>
      </c>
      <c r="F466" t="s">
        <v>1448</v>
      </c>
      <c r="G466" t="s">
        <v>1667</v>
      </c>
      <c r="I466">
        <v>1</v>
      </c>
      <c r="J466" t="s">
        <v>183</v>
      </c>
      <c r="K466">
        <v>60</v>
      </c>
      <c r="L466" t="s">
        <v>6048</v>
      </c>
      <c r="M466" t="s">
        <v>222</v>
      </c>
      <c r="N466" t="s">
        <v>3835</v>
      </c>
      <c r="O466" s="3">
        <v>4000</v>
      </c>
      <c r="R466" s="2">
        <v>45754</v>
      </c>
      <c r="T466">
        <v>1</v>
      </c>
      <c r="U466" s="3">
        <v>4000</v>
      </c>
      <c r="V466" t="s">
        <v>65</v>
      </c>
      <c r="W466" t="s">
        <v>1668</v>
      </c>
      <c r="X466">
        <v>0</v>
      </c>
      <c r="Y466" s="3">
        <v>4000</v>
      </c>
      <c r="Z466">
        <v>0</v>
      </c>
      <c r="AA466">
        <v>0</v>
      </c>
      <c r="AB466">
        <v>0</v>
      </c>
      <c r="AC466">
        <v>0</v>
      </c>
      <c r="AF466">
        <v>0</v>
      </c>
      <c r="AO466" t="s">
        <v>1669</v>
      </c>
      <c r="AP466" t="s">
        <v>1452</v>
      </c>
      <c r="AR466">
        <v>0</v>
      </c>
      <c r="AS466">
        <v>0</v>
      </c>
      <c r="AT466">
        <v>0</v>
      </c>
      <c r="AU466">
        <v>0</v>
      </c>
      <c r="AV466">
        <v>0</v>
      </c>
      <c r="AW466">
        <v>0</v>
      </c>
      <c r="BA466" t="s">
        <v>63</v>
      </c>
      <c r="BB466" t="s">
        <v>4713</v>
      </c>
      <c r="BC466">
        <v>0</v>
      </c>
      <c r="BE466" t="s">
        <v>1452</v>
      </c>
      <c r="BH466" t="s">
        <v>1453</v>
      </c>
    </row>
    <row r="467" spans="1:60" x14ac:dyDescent="0.35">
      <c r="A467" t="s">
        <v>1454</v>
      </c>
      <c r="B467">
        <v>10000</v>
      </c>
      <c r="C467">
        <v>20000</v>
      </c>
      <c r="D467" s="2">
        <v>45755</v>
      </c>
      <c r="E467" t="s">
        <v>59</v>
      </c>
      <c r="F467" t="s">
        <v>898</v>
      </c>
      <c r="G467" t="s">
        <v>1455</v>
      </c>
      <c r="I467">
        <v>2</v>
      </c>
      <c r="J467" t="s">
        <v>183</v>
      </c>
      <c r="K467">
        <v>71</v>
      </c>
      <c r="L467" t="s">
        <v>6057</v>
      </c>
      <c r="M467" t="s">
        <v>368</v>
      </c>
      <c r="N467" t="s">
        <v>3857</v>
      </c>
      <c r="O467" s="3">
        <v>8334</v>
      </c>
      <c r="R467" s="2">
        <v>45754</v>
      </c>
      <c r="T467">
        <v>6</v>
      </c>
      <c r="U467" s="3">
        <v>50004</v>
      </c>
      <c r="V467" t="s">
        <v>65</v>
      </c>
      <c r="W467" t="s">
        <v>1456</v>
      </c>
      <c r="X467">
        <v>0</v>
      </c>
      <c r="Y467" s="3">
        <v>50000</v>
      </c>
      <c r="Z467">
        <v>4</v>
      </c>
      <c r="AA467">
        <v>0</v>
      </c>
      <c r="AB467">
        <v>0</v>
      </c>
      <c r="AC467">
        <v>0</v>
      </c>
      <c r="AF467">
        <v>0</v>
      </c>
      <c r="AO467" t="s">
        <v>1457</v>
      </c>
      <c r="AP467" t="s">
        <v>75</v>
      </c>
      <c r="AR467">
        <v>0</v>
      </c>
      <c r="AS467">
        <v>0</v>
      </c>
      <c r="AT467">
        <v>0</v>
      </c>
      <c r="AU467">
        <v>0</v>
      </c>
      <c r="AV467">
        <v>0</v>
      </c>
      <c r="AW467">
        <v>0</v>
      </c>
      <c r="BA467" t="s">
        <v>63</v>
      </c>
      <c r="BB467" t="s">
        <v>4622</v>
      </c>
      <c r="BC467">
        <v>0</v>
      </c>
      <c r="BE467" t="s">
        <v>75</v>
      </c>
      <c r="BH467" t="s">
        <v>1458</v>
      </c>
    </row>
    <row r="468" spans="1:60" x14ac:dyDescent="0.35">
      <c r="A468" t="s">
        <v>1670</v>
      </c>
      <c r="B468">
        <v>10000</v>
      </c>
      <c r="C468">
        <v>10000</v>
      </c>
      <c r="D468" s="2">
        <v>45756</v>
      </c>
      <c r="E468" t="s">
        <v>59</v>
      </c>
      <c r="F468" t="s">
        <v>1671</v>
      </c>
      <c r="G468">
        <v>10620258104</v>
      </c>
      <c r="I468">
        <v>1</v>
      </c>
      <c r="J468" t="s">
        <v>183</v>
      </c>
      <c r="K468" s="7" t="s">
        <v>944</v>
      </c>
      <c r="L468" t="s">
        <v>6076</v>
      </c>
      <c r="M468" t="s">
        <v>945</v>
      </c>
      <c r="N468" t="s">
        <v>3831</v>
      </c>
      <c r="O468">
        <v>20</v>
      </c>
      <c r="R468" s="2">
        <v>45754</v>
      </c>
      <c r="T468">
        <v>602</v>
      </c>
      <c r="U468" s="3">
        <v>12040</v>
      </c>
      <c r="V468" t="s">
        <v>65</v>
      </c>
      <c r="W468" t="s">
        <v>1672</v>
      </c>
      <c r="X468">
        <v>0</v>
      </c>
      <c r="Y468" s="3">
        <v>2000</v>
      </c>
      <c r="Z468" s="3">
        <v>10040</v>
      </c>
      <c r="AA468">
        <v>0</v>
      </c>
      <c r="AB468">
        <v>0</v>
      </c>
      <c r="AC468">
        <v>0</v>
      </c>
      <c r="AF468">
        <v>0</v>
      </c>
      <c r="AO468" t="s">
        <v>1673</v>
      </c>
      <c r="AP468" t="s">
        <v>95</v>
      </c>
      <c r="AR468">
        <v>0</v>
      </c>
      <c r="AS468">
        <v>0</v>
      </c>
      <c r="AT468">
        <v>0</v>
      </c>
      <c r="AU468">
        <v>0</v>
      </c>
      <c r="AV468">
        <v>0</v>
      </c>
      <c r="AW468">
        <v>0</v>
      </c>
      <c r="BA468" t="s">
        <v>63</v>
      </c>
      <c r="BB468" t="s">
        <v>4714</v>
      </c>
      <c r="BC468">
        <v>0</v>
      </c>
      <c r="BE468" t="s">
        <v>95</v>
      </c>
      <c r="BH468" t="s">
        <v>1674</v>
      </c>
    </row>
    <row r="469" spans="1:60" x14ac:dyDescent="0.35">
      <c r="A469" t="s">
        <v>507</v>
      </c>
      <c r="B469">
        <v>10000</v>
      </c>
      <c r="C469">
        <v>30000</v>
      </c>
      <c r="D469" s="2">
        <v>45755</v>
      </c>
      <c r="E469" t="s">
        <v>59</v>
      </c>
      <c r="F469" t="s">
        <v>508</v>
      </c>
      <c r="G469">
        <v>10656256085</v>
      </c>
      <c r="I469">
        <v>3</v>
      </c>
      <c r="J469" t="s">
        <v>183</v>
      </c>
      <c r="K469">
        <v>85</v>
      </c>
      <c r="L469" t="s">
        <v>6060</v>
      </c>
      <c r="M469" t="s">
        <v>940</v>
      </c>
      <c r="N469" t="s">
        <v>3864</v>
      </c>
      <c r="O469" s="3">
        <v>10000</v>
      </c>
      <c r="R469" s="2">
        <v>45754</v>
      </c>
      <c r="T469">
        <v>11</v>
      </c>
      <c r="U469" s="3">
        <v>110000</v>
      </c>
      <c r="V469" t="s">
        <v>65</v>
      </c>
      <c r="W469" t="s">
        <v>509</v>
      </c>
      <c r="X469">
        <v>0</v>
      </c>
      <c r="Y469" s="3">
        <v>100000</v>
      </c>
      <c r="Z469" s="3">
        <v>10000</v>
      </c>
      <c r="AA469">
        <v>0</v>
      </c>
      <c r="AB469">
        <v>0</v>
      </c>
      <c r="AC469">
        <v>0</v>
      </c>
      <c r="AF469">
        <v>0</v>
      </c>
      <c r="AO469" t="s">
        <v>510</v>
      </c>
      <c r="AP469" t="s">
        <v>108</v>
      </c>
      <c r="AR469">
        <v>0</v>
      </c>
      <c r="AS469">
        <v>0</v>
      </c>
      <c r="AT469">
        <v>0</v>
      </c>
      <c r="AU469">
        <v>0</v>
      </c>
      <c r="AV469">
        <v>0</v>
      </c>
      <c r="AW469">
        <v>0</v>
      </c>
      <c r="BA469" t="s">
        <v>63</v>
      </c>
      <c r="BB469" t="s">
        <v>4474</v>
      </c>
      <c r="BC469">
        <v>0</v>
      </c>
      <c r="BE469" t="s">
        <v>108</v>
      </c>
      <c r="BH469" t="s">
        <v>511</v>
      </c>
    </row>
    <row r="470" spans="1:60" x14ac:dyDescent="0.35">
      <c r="A470" t="s">
        <v>1675</v>
      </c>
      <c r="B470">
        <v>10000</v>
      </c>
      <c r="C470">
        <v>10000</v>
      </c>
      <c r="D470" s="2">
        <v>45761</v>
      </c>
      <c r="E470" t="s">
        <v>59</v>
      </c>
      <c r="F470" t="s">
        <v>1676</v>
      </c>
      <c r="G470">
        <v>10620258104</v>
      </c>
      <c r="I470">
        <v>1</v>
      </c>
      <c r="J470" t="s">
        <v>183</v>
      </c>
      <c r="K470" s="7" t="s">
        <v>944</v>
      </c>
      <c r="L470" t="s">
        <v>6076</v>
      </c>
      <c r="M470" t="s">
        <v>945</v>
      </c>
      <c r="N470" t="s">
        <v>3831</v>
      </c>
      <c r="O470">
        <v>170</v>
      </c>
      <c r="R470" s="2">
        <v>45754</v>
      </c>
      <c r="T470">
        <v>308</v>
      </c>
      <c r="U470" s="3">
        <v>52360</v>
      </c>
      <c r="V470" t="s">
        <v>65</v>
      </c>
      <c r="W470" t="s">
        <v>1677</v>
      </c>
      <c r="X470">
        <v>0</v>
      </c>
      <c r="Y470" s="3">
        <v>30000</v>
      </c>
      <c r="Z470" s="3">
        <v>22360</v>
      </c>
      <c r="AA470">
        <v>0</v>
      </c>
      <c r="AB470">
        <v>0</v>
      </c>
      <c r="AC470">
        <v>0</v>
      </c>
      <c r="AF470">
        <v>0</v>
      </c>
      <c r="AO470" t="s">
        <v>1678</v>
      </c>
      <c r="AP470" t="s">
        <v>108</v>
      </c>
      <c r="AR470">
        <v>0</v>
      </c>
      <c r="AS470">
        <v>0</v>
      </c>
      <c r="AT470">
        <v>0</v>
      </c>
      <c r="AU470">
        <v>0</v>
      </c>
      <c r="AV470">
        <v>0</v>
      </c>
      <c r="AW470">
        <v>0</v>
      </c>
      <c r="BA470" t="s">
        <v>63</v>
      </c>
      <c r="BB470" t="s">
        <v>4715</v>
      </c>
      <c r="BC470">
        <v>0</v>
      </c>
      <c r="BE470" t="s">
        <v>108</v>
      </c>
      <c r="BH470" t="s">
        <v>1679</v>
      </c>
    </row>
    <row r="471" spans="1:60" x14ac:dyDescent="0.35">
      <c r="A471" t="s">
        <v>115</v>
      </c>
      <c r="B471">
        <v>10000</v>
      </c>
      <c r="C471">
        <v>30000</v>
      </c>
      <c r="D471" s="2">
        <v>45754</v>
      </c>
      <c r="E471" t="s">
        <v>116</v>
      </c>
      <c r="F471" t="s">
        <v>117</v>
      </c>
      <c r="G471" t="s">
        <v>118</v>
      </c>
      <c r="I471">
        <v>3</v>
      </c>
      <c r="J471" t="s">
        <v>183</v>
      </c>
      <c r="K471">
        <v>85</v>
      </c>
      <c r="L471" t="s">
        <v>6060</v>
      </c>
      <c r="M471" t="s">
        <v>940</v>
      </c>
      <c r="N471" t="s">
        <v>3864</v>
      </c>
      <c r="O471" s="3">
        <v>27273</v>
      </c>
      <c r="R471" s="2">
        <v>45754</v>
      </c>
      <c r="T471">
        <v>11</v>
      </c>
      <c r="U471" s="3">
        <v>300003</v>
      </c>
      <c r="V471" t="s">
        <v>65</v>
      </c>
      <c r="W471" t="s">
        <v>120</v>
      </c>
      <c r="X471">
        <v>0</v>
      </c>
      <c r="Y471" s="3">
        <v>330000</v>
      </c>
      <c r="Z471" s="3">
        <v>-29997</v>
      </c>
      <c r="AA471">
        <v>0</v>
      </c>
      <c r="AB471">
        <v>0</v>
      </c>
      <c r="AC471">
        <v>0</v>
      </c>
      <c r="AF471">
        <v>0</v>
      </c>
      <c r="AO471" t="s">
        <v>121</v>
      </c>
      <c r="AP471" t="s">
        <v>108</v>
      </c>
      <c r="AR471">
        <v>0</v>
      </c>
      <c r="AS471">
        <v>0</v>
      </c>
      <c r="AT471">
        <v>0</v>
      </c>
      <c r="AU471">
        <v>0</v>
      </c>
      <c r="AV471">
        <v>0</v>
      </c>
      <c r="AW471">
        <v>0</v>
      </c>
      <c r="BA471" t="s">
        <v>63</v>
      </c>
      <c r="BB471" t="s">
        <v>4450</v>
      </c>
      <c r="BC471">
        <v>0</v>
      </c>
      <c r="BE471" t="s">
        <v>108</v>
      </c>
      <c r="BH471" t="s">
        <v>122</v>
      </c>
    </row>
    <row r="472" spans="1:60" x14ac:dyDescent="0.35">
      <c r="A472" t="s">
        <v>1544</v>
      </c>
      <c r="B472">
        <v>10000</v>
      </c>
      <c r="C472">
        <v>20000</v>
      </c>
      <c r="D472" s="2">
        <v>45755</v>
      </c>
      <c r="E472" t="s">
        <v>59</v>
      </c>
      <c r="F472" t="s">
        <v>1545</v>
      </c>
      <c r="G472" t="s">
        <v>1546</v>
      </c>
      <c r="I472">
        <v>2</v>
      </c>
      <c r="J472" t="s">
        <v>183</v>
      </c>
      <c r="K472">
        <v>77</v>
      </c>
      <c r="L472" t="s">
        <v>6043</v>
      </c>
      <c r="M472" t="s">
        <v>192</v>
      </c>
      <c r="N472" t="s">
        <v>3848</v>
      </c>
      <c r="O472" s="3">
        <v>1285</v>
      </c>
      <c r="R472" s="2">
        <v>45754</v>
      </c>
      <c r="T472">
        <v>88</v>
      </c>
      <c r="U472" s="3">
        <v>113080</v>
      </c>
      <c r="V472" t="s">
        <v>65</v>
      </c>
      <c r="W472" t="s">
        <v>1547</v>
      </c>
      <c r="X472">
        <v>0</v>
      </c>
      <c r="Y472" s="3">
        <v>100000</v>
      </c>
      <c r="Z472" s="3">
        <v>13080</v>
      </c>
      <c r="AA472">
        <v>0</v>
      </c>
      <c r="AB472">
        <v>0</v>
      </c>
      <c r="AC472">
        <v>0</v>
      </c>
      <c r="AF472">
        <v>0</v>
      </c>
      <c r="AO472" t="s">
        <v>1548</v>
      </c>
      <c r="AP472" t="s">
        <v>108</v>
      </c>
      <c r="AR472">
        <v>0</v>
      </c>
      <c r="AS472">
        <v>0</v>
      </c>
      <c r="AT472">
        <v>0</v>
      </c>
      <c r="AU472">
        <v>0</v>
      </c>
      <c r="AV472">
        <v>0</v>
      </c>
      <c r="AW472">
        <v>0</v>
      </c>
      <c r="BA472" t="s">
        <v>63</v>
      </c>
      <c r="BB472" t="s">
        <v>4683</v>
      </c>
      <c r="BC472">
        <v>0</v>
      </c>
      <c r="BE472" t="s">
        <v>108</v>
      </c>
      <c r="BH472" t="s">
        <v>1549</v>
      </c>
    </row>
    <row r="473" spans="1:60" x14ac:dyDescent="0.35">
      <c r="A473" t="s">
        <v>1680</v>
      </c>
      <c r="B473">
        <v>10000</v>
      </c>
      <c r="C473">
        <v>10000</v>
      </c>
      <c r="D473" s="2">
        <v>45755</v>
      </c>
      <c r="E473" t="s">
        <v>59</v>
      </c>
      <c r="F473" t="s">
        <v>1681</v>
      </c>
      <c r="G473" t="s">
        <v>913</v>
      </c>
      <c r="I473">
        <v>1</v>
      </c>
      <c r="J473" t="s">
        <v>183</v>
      </c>
      <c r="K473">
        <v>32</v>
      </c>
      <c r="L473" t="s">
        <v>6064</v>
      </c>
      <c r="M473" t="s">
        <v>516</v>
      </c>
      <c r="N473" t="s">
        <v>3833</v>
      </c>
      <c r="O473" s="3">
        <v>5860</v>
      </c>
      <c r="R473" s="2">
        <v>45754</v>
      </c>
      <c r="T473">
        <v>1</v>
      </c>
      <c r="U473" s="3">
        <v>5860</v>
      </c>
      <c r="V473" t="s">
        <v>65</v>
      </c>
      <c r="W473" t="s">
        <v>1227</v>
      </c>
      <c r="X473">
        <v>0</v>
      </c>
      <c r="Y473" s="3">
        <v>5360</v>
      </c>
      <c r="Z473">
        <v>500</v>
      </c>
      <c r="AA473">
        <v>0</v>
      </c>
      <c r="AB473">
        <v>0</v>
      </c>
      <c r="AC473">
        <v>0</v>
      </c>
      <c r="AF473">
        <v>0</v>
      </c>
      <c r="AO473" t="s">
        <v>1228</v>
      </c>
      <c r="AP473" t="s">
        <v>465</v>
      </c>
      <c r="AR473">
        <v>0</v>
      </c>
      <c r="AS473">
        <v>0</v>
      </c>
      <c r="AT473">
        <v>0</v>
      </c>
      <c r="AU473">
        <v>0</v>
      </c>
      <c r="AV473">
        <v>0</v>
      </c>
      <c r="AW473">
        <v>0</v>
      </c>
      <c r="BA473" t="s">
        <v>63</v>
      </c>
      <c r="BB473" t="s">
        <v>4716</v>
      </c>
      <c r="BC473">
        <v>0</v>
      </c>
      <c r="BE473" t="s">
        <v>465</v>
      </c>
      <c r="BH473" t="s">
        <v>521</v>
      </c>
    </row>
    <row r="474" spans="1:60" x14ac:dyDescent="0.35">
      <c r="A474" t="s">
        <v>920</v>
      </c>
      <c r="B474">
        <v>10000</v>
      </c>
      <c r="C474">
        <v>20000</v>
      </c>
      <c r="D474" s="2">
        <v>45755</v>
      </c>
      <c r="E474" t="s">
        <v>59</v>
      </c>
      <c r="F474" t="s">
        <v>921</v>
      </c>
      <c r="G474">
        <v>860909190840</v>
      </c>
      <c r="I474">
        <v>2</v>
      </c>
      <c r="J474" t="s">
        <v>183</v>
      </c>
      <c r="K474">
        <v>82</v>
      </c>
      <c r="L474" t="s">
        <v>6055</v>
      </c>
      <c r="M474" t="s">
        <v>352</v>
      </c>
      <c r="N474" t="s">
        <v>3798</v>
      </c>
      <c r="O474">
        <v>667</v>
      </c>
      <c r="R474" s="2">
        <v>45754</v>
      </c>
      <c r="T474">
        <v>3</v>
      </c>
      <c r="U474" s="3">
        <v>2001</v>
      </c>
      <c r="V474" t="s">
        <v>65</v>
      </c>
      <c r="W474">
        <v>200680320001</v>
      </c>
      <c r="X474">
        <v>0</v>
      </c>
      <c r="Y474" s="3">
        <v>1200</v>
      </c>
      <c r="Z474">
        <v>801</v>
      </c>
      <c r="AA474">
        <v>0</v>
      </c>
      <c r="AB474">
        <v>0</v>
      </c>
      <c r="AC474">
        <v>0</v>
      </c>
      <c r="AF474">
        <v>0</v>
      </c>
      <c r="AO474">
        <v>20068032</v>
      </c>
      <c r="AP474" t="s">
        <v>923</v>
      </c>
      <c r="AR474">
        <v>0</v>
      </c>
      <c r="AS474">
        <v>0</v>
      </c>
      <c r="AT474">
        <v>0</v>
      </c>
      <c r="AU474">
        <v>0</v>
      </c>
      <c r="AV474">
        <v>0</v>
      </c>
      <c r="AW474">
        <v>0</v>
      </c>
      <c r="BA474" t="s">
        <v>63</v>
      </c>
      <c r="BB474" t="s">
        <v>4523</v>
      </c>
      <c r="BC474">
        <v>0</v>
      </c>
      <c r="BE474" t="s">
        <v>923</v>
      </c>
      <c r="BH474" t="s">
        <v>924</v>
      </c>
    </row>
    <row r="475" spans="1:60" x14ac:dyDescent="0.35">
      <c r="A475" t="s">
        <v>925</v>
      </c>
      <c r="B475">
        <v>10000</v>
      </c>
      <c r="C475">
        <v>20000</v>
      </c>
      <c r="D475" s="2">
        <v>45754</v>
      </c>
      <c r="E475" t="s">
        <v>59</v>
      </c>
      <c r="F475" s="4">
        <v>0.53334490740740736</v>
      </c>
      <c r="G475" t="s">
        <v>159</v>
      </c>
      <c r="I475">
        <v>2</v>
      </c>
      <c r="J475" t="s">
        <v>183</v>
      </c>
      <c r="K475">
        <v>71</v>
      </c>
      <c r="L475" t="s">
        <v>6057</v>
      </c>
      <c r="M475" t="s">
        <v>368</v>
      </c>
      <c r="N475" t="s">
        <v>3857</v>
      </c>
      <c r="O475" s="3">
        <v>1500</v>
      </c>
      <c r="R475" s="2">
        <v>45754</v>
      </c>
      <c r="T475">
        <v>6</v>
      </c>
      <c r="U475" s="3">
        <v>9000</v>
      </c>
      <c r="V475" t="s">
        <v>65</v>
      </c>
      <c r="W475">
        <v>83614970001</v>
      </c>
      <c r="X475">
        <v>0</v>
      </c>
      <c r="Y475" s="3">
        <v>9000</v>
      </c>
      <c r="Z475">
        <v>0</v>
      </c>
      <c r="AA475">
        <v>0</v>
      </c>
      <c r="AB475">
        <v>0</v>
      </c>
      <c r="AC475">
        <v>0</v>
      </c>
      <c r="AF475">
        <v>0</v>
      </c>
      <c r="AO475">
        <v>8361497</v>
      </c>
      <c r="AP475" t="s">
        <v>162</v>
      </c>
      <c r="AR475">
        <v>0</v>
      </c>
      <c r="AS475">
        <v>0</v>
      </c>
      <c r="AT475">
        <v>0</v>
      </c>
      <c r="AU475">
        <v>0</v>
      </c>
      <c r="AV475">
        <v>0</v>
      </c>
      <c r="AW475">
        <v>0</v>
      </c>
      <c r="BA475" t="s">
        <v>63</v>
      </c>
      <c r="BB475" t="s">
        <v>4524</v>
      </c>
      <c r="BC475">
        <v>0</v>
      </c>
      <c r="BE475" t="s">
        <v>162</v>
      </c>
      <c r="BH475" t="s">
        <v>386</v>
      </c>
    </row>
    <row r="476" spans="1:60" x14ac:dyDescent="0.35">
      <c r="A476" t="s">
        <v>927</v>
      </c>
      <c r="B476">
        <v>10000</v>
      </c>
      <c r="C476">
        <v>30000</v>
      </c>
      <c r="D476" s="2">
        <v>45754</v>
      </c>
      <c r="E476" t="s">
        <v>59</v>
      </c>
      <c r="F476" s="4">
        <v>0.48973379629629632</v>
      </c>
      <c r="G476" t="s">
        <v>159</v>
      </c>
      <c r="I476">
        <v>2</v>
      </c>
      <c r="J476" t="s">
        <v>183</v>
      </c>
      <c r="K476">
        <v>71</v>
      </c>
      <c r="L476" t="s">
        <v>6057</v>
      </c>
      <c r="M476" t="s">
        <v>368</v>
      </c>
      <c r="N476" t="s">
        <v>3857</v>
      </c>
      <c r="O476" s="3">
        <v>1667</v>
      </c>
      <c r="R476" s="2">
        <v>45754</v>
      </c>
      <c r="T476">
        <v>6</v>
      </c>
      <c r="U476" s="3">
        <v>10002</v>
      </c>
      <c r="V476" t="s">
        <v>65</v>
      </c>
      <c r="W476">
        <v>83615010001</v>
      </c>
      <c r="X476">
        <v>0</v>
      </c>
      <c r="Y476" s="3">
        <v>10000</v>
      </c>
      <c r="Z476">
        <v>2</v>
      </c>
      <c r="AA476">
        <v>0</v>
      </c>
      <c r="AB476">
        <v>0</v>
      </c>
      <c r="AC476">
        <v>0</v>
      </c>
      <c r="AF476">
        <v>0</v>
      </c>
      <c r="AO476">
        <v>8361501</v>
      </c>
      <c r="AP476" t="s">
        <v>162</v>
      </c>
      <c r="AR476">
        <v>0</v>
      </c>
      <c r="AS476">
        <v>0</v>
      </c>
      <c r="AT476">
        <v>0</v>
      </c>
      <c r="AU476">
        <v>0</v>
      </c>
      <c r="AV476">
        <v>0</v>
      </c>
      <c r="AW476">
        <v>0</v>
      </c>
      <c r="BA476" t="s">
        <v>63</v>
      </c>
      <c r="BB476" t="s">
        <v>4525</v>
      </c>
      <c r="BC476">
        <v>0</v>
      </c>
      <c r="BE476" t="s">
        <v>162</v>
      </c>
      <c r="BH476" t="s">
        <v>386</v>
      </c>
    </row>
    <row r="477" spans="1:60" x14ac:dyDescent="0.35">
      <c r="A477" t="s">
        <v>928</v>
      </c>
      <c r="B477">
        <v>10000</v>
      </c>
      <c r="C477">
        <v>20000</v>
      </c>
      <c r="D477" s="2">
        <v>45754</v>
      </c>
      <c r="E477" t="s">
        <v>59</v>
      </c>
      <c r="F477" s="4">
        <v>0.53291666666666671</v>
      </c>
      <c r="G477" t="s">
        <v>159</v>
      </c>
      <c r="I477">
        <v>2</v>
      </c>
      <c r="J477" t="s">
        <v>183</v>
      </c>
      <c r="K477">
        <v>71</v>
      </c>
      <c r="L477" t="s">
        <v>6057</v>
      </c>
      <c r="M477" t="s">
        <v>368</v>
      </c>
      <c r="N477" t="s">
        <v>3857</v>
      </c>
      <c r="O477" s="3">
        <v>1500</v>
      </c>
      <c r="R477" s="2">
        <v>45754</v>
      </c>
      <c r="T477">
        <v>6</v>
      </c>
      <c r="U477" s="3">
        <v>9000</v>
      </c>
      <c r="V477" t="s">
        <v>65</v>
      </c>
      <c r="W477">
        <v>5000443910001</v>
      </c>
      <c r="X477">
        <v>0</v>
      </c>
      <c r="Y477" s="3">
        <v>9000</v>
      </c>
      <c r="Z477">
        <v>0</v>
      </c>
      <c r="AA477">
        <v>0</v>
      </c>
      <c r="AB477">
        <v>0</v>
      </c>
      <c r="AC477">
        <v>0</v>
      </c>
      <c r="AF477">
        <v>0</v>
      </c>
      <c r="AO477">
        <v>500044391</v>
      </c>
      <c r="AP477" t="s">
        <v>162</v>
      </c>
      <c r="AR477">
        <v>0</v>
      </c>
      <c r="AS477">
        <v>0</v>
      </c>
      <c r="AT477">
        <v>0</v>
      </c>
      <c r="AU477">
        <v>0</v>
      </c>
      <c r="AV477">
        <v>0</v>
      </c>
      <c r="AW477">
        <v>0</v>
      </c>
      <c r="BA477" t="s">
        <v>63</v>
      </c>
      <c r="BB477" t="s">
        <v>4526</v>
      </c>
      <c r="BC477">
        <v>0</v>
      </c>
      <c r="BE477" t="s">
        <v>162</v>
      </c>
      <c r="BH477" t="s">
        <v>386</v>
      </c>
    </row>
    <row r="478" spans="1:60" x14ac:dyDescent="0.35">
      <c r="A478" t="s">
        <v>522</v>
      </c>
      <c r="B478">
        <v>10000</v>
      </c>
      <c r="C478">
        <v>30000</v>
      </c>
      <c r="D478" s="2">
        <v>45755</v>
      </c>
      <c r="E478" t="s">
        <v>59</v>
      </c>
      <c r="F478" t="s">
        <v>523</v>
      </c>
      <c r="G478">
        <v>10656256092</v>
      </c>
      <c r="I478">
        <v>3</v>
      </c>
      <c r="J478" t="s">
        <v>183</v>
      </c>
      <c r="K478">
        <v>85</v>
      </c>
      <c r="L478" t="s">
        <v>6060</v>
      </c>
      <c r="M478" t="s">
        <v>940</v>
      </c>
      <c r="N478" t="s">
        <v>3864</v>
      </c>
      <c r="O478" s="3">
        <v>18182</v>
      </c>
      <c r="R478" s="2">
        <v>45754</v>
      </c>
      <c r="T478">
        <v>11</v>
      </c>
      <c r="U478" s="3">
        <v>200002</v>
      </c>
      <c r="V478" t="s">
        <v>65</v>
      </c>
      <c r="W478" t="s">
        <v>524</v>
      </c>
      <c r="X478">
        <v>0</v>
      </c>
      <c r="Y478" s="3">
        <v>180000</v>
      </c>
      <c r="Z478" s="3">
        <v>20002</v>
      </c>
      <c r="AA478">
        <v>0</v>
      </c>
      <c r="AB478">
        <v>0</v>
      </c>
      <c r="AC478">
        <v>0</v>
      </c>
      <c r="AF478">
        <v>0</v>
      </c>
      <c r="AO478" t="s">
        <v>525</v>
      </c>
      <c r="AP478" t="s">
        <v>108</v>
      </c>
      <c r="AR478">
        <v>0</v>
      </c>
      <c r="AS478">
        <v>0</v>
      </c>
      <c r="AT478">
        <v>0</v>
      </c>
      <c r="AU478">
        <v>0</v>
      </c>
      <c r="AV478">
        <v>0</v>
      </c>
      <c r="AW478">
        <v>0</v>
      </c>
      <c r="BA478" t="s">
        <v>63</v>
      </c>
      <c r="BB478" t="s">
        <v>4479</v>
      </c>
      <c r="BC478">
        <v>0</v>
      </c>
      <c r="BE478" t="s">
        <v>108</v>
      </c>
      <c r="BH478" t="s">
        <v>526</v>
      </c>
    </row>
    <row r="479" spans="1:60" x14ac:dyDescent="0.35">
      <c r="A479" t="s">
        <v>1682</v>
      </c>
      <c r="B479">
        <v>10000</v>
      </c>
      <c r="C479">
        <v>10000</v>
      </c>
      <c r="D479" s="2">
        <v>45754</v>
      </c>
      <c r="E479" t="s">
        <v>59</v>
      </c>
      <c r="F479" s="4">
        <v>0.42482638888888891</v>
      </c>
      <c r="G479" t="s">
        <v>1683</v>
      </c>
      <c r="I479">
        <v>1</v>
      </c>
      <c r="J479" t="s">
        <v>183</v>
      </c>
      <c r="K479">
        <v>65</v>
      </c>
      <c r="L479" t="s">
        <v>6054</v>
      </c>
      <c r="M479" t="s">
        <v>340</v>
      </c>
      <c r="N479" t="s">
        <v>3854</v>
      </c>
      <c r="O479" s="3">
        <v>2858</v>
      </c>
      <c r="R479" s="2">
        <v>45754</v>
      </c>
      <c r="T479">
        <v>7</v>
      </c>
      <c r="U479" s="3">
        <v>20006</v>
      </c>
      <c r="V479" t="s">
        <v>65</v>
      </c>
      <c r="W479" t="s">
        <v>1684</v>
      </c>
      <c r="X479">
        <v>0</v>
      </c>
      <c r="Y479" s="3">
        <v>20000</v>
      </c>
      <c r="Z479">
        <v>6</v>
      </c>
      <c r="AA479">
        <v>0</v>
      </c>
      <c r="AB479">
        <v>0</v>
      </c>
      <c r="AC479">
        <v>0</v>
      </c>
      <c r="AF479">
        <v>0</v>
      </c>
      <c r="AO479" t="s">
        <v>1685</v>
      </c>
      <c r="AP479" t="s">
        <v>1686</v>
      </c>
      <c r="AR479">
        <v>0</v>
      </c>
      <c r="AS479">
        <v>0</v>
      </c>
      <c r="AT479">
        <v>0</v>
      </c>
      <c r="AU479">
        <v>0</v>
      </c>
      <c r="AV479">
        <v>0</v>
      </c>
      <c r="AW479">
        <v>0</v>
      </c>
      <c r="BA479" t="s">
        <v>63</v>
      </c>
      <c r="BB479" t="s">
        <v>4717</v>
      </c>
      <c r="BC479">
        <v>0</v>
      </c>
      <c r="BE479" t="s">
        <v>1686</v>
      </c>
      <c r="BH479" t="s">
        <v>1687</v>
      </c>
    </row>
    <row r="480" spans="1:60" x14ac:dyDescent="0.35">
      <c r="A480" t="s">
        <v>1464</v>
      </c>
      <c r="B480">
        <v>10000</v>
      </c>
      <c r="C480">
        <v>20000</v>
      </c>
      <c r="D480" s="2">
        <v>45755</v>
      </c>
      <c r="E480" t="s">
        <v>59</v>
      </c>
      <c r="F480" t="s">
        <v>1465</v>
      </c>
      <c r="G480" t="s">
        <v>1455</v>
      </c>
      <c r="I480">
        <v>2</v>
      </c>
      <c r="J480" t="s">
        <v>183</v>
      </c>
      <c r="K480">
        <v>71</v>
      </c>
      <c r="L480" t="s">
        <v>6057</v>
      </c>
      <c r="M480" t="s">
        <v>368</v>
      </c>
      <c r="N480" t="s">
        <v>3857</v>
      </c>
      <c r="O480" s="3">
        <v>2223</v>
      </c>
      <c r="R480" s="2">
        <v>45754</v>
      </c>
      <c r="T480">
        <v>9</v>
      </c>
      <c r="U480" s="3">
        <v>20007</v>
      </c>
      <c r="V480" t="s">
        <v>65</v>
      </c>
      <c r="W480" t="s">
        <v>1466</v>
      </c>
      <c r="X480">
        <v>0</v>
      </c>
      <c r="Y480" s="3">
        <v>20000</v>
      </c>
      <c r="Z480">
        <v>7</v>
      </c>
      <c r="AA480">
        <v>0</v>
      </c>
      <c r="AB480">
        <v>0</v>
      </c>
      <c r="AC480">
        <v>0</v>
      </c>
      <c r="AF480">
        <v>0</v>
      </c>
      <c r="AO480" t="s">
        <v>1467</v>
      </c>
      <c r="AP480" t="s">
        <v>1242</v>
      </c>
      <c r="AR480">
        <v>0</v>
      </c>
      <c r="AS480">
        <v>0</v>
      </c>
      <c r="AT480">
        <v>0</v>
      </c>
      <c r="AU480">
        <v>0</v>
      </c>
      <c r="AV480">
        <v>0</v>
      </c>
      <c r="AW480">
        <v>0</v>
      </c>
      <c r="BA480" t="s">
        <v>63</v>
      </c>
      <c r="BB480" t="s">
        <v>4637</v>
      </c>
      <c r="BC480">
        <v>0</v>
      </c>
      <c r="BE480" t="s">
        <v>1242</v>
      </c>
      <c r="BH480" t="s">
        <v>1468</v>
      </c>
    </row>
    <row r="481" spans="1:60" x14ac:dyDescent="0.35">
      <c r="A481" t="s">
        <v>1237</v>
      </c>
      <c r="B481">
        <v>10000</v>
      </c>
      <c r="C481">
        <v>20000</v>
      </c>
      <c r="D481" s="2">
        <v>45754</v>
      </c>
      <c r="E481" t="s">
        <v>59</v>
      </c>
      <c r="F481" t="s">
        <v>1238</v>
      </c>
      <c r="G481" t="s">
        <v>1239</v>
      </c>
      <c r="I481">
        <v>2</v>
      </c>
      <c r="J481" t="s">
        <v>183</v>
      </c>
      <c r="K481">
        <v>82</v>
      </c>
      <c r="L481" t="s">
        <v>6055</v>
      </c>
      <c r="M481" t="s">
        <v>352</v>
      </c>
      <c r="N481" t="s">
        <v>3798</v>
      </c>
      <c r="O481" s="3">
        <v>3250</v>
      </c>
      <c r="R481" s="2">
        <v>45754</v>
      </c>
      <c r="T481">
        <v>4</v>
      </c>
      <c r="U481" s="3">
        <v>13000</v>
      </c>
      <c r="V481" t="s">
        <v>65</v>
      </c>
      <c r="W481" t="s">
        <v>1240</v>
      </c>
      <c r="X481">
        <v>0</v>
      </c>
      <c r="Y481" s="3">
        <v>10000</v>
      </c>
      <c r="Z481" s="3">
        <v>3000</v>
      </c>
      <c r="AA481">
        <v>0</v>
      </c>
      <c r="AB481">
        <v>0</v>
      </c>
      <c r="AC481">
        <v>0</v>
      </c>
      <c r="AF481">
        <v>0</v>
      </c>
      <c r="AO481" t="s">
        <v>1241</v>
      </c>
      <c r="AP481" t="s">
        <v>1242</v>
      </c>
      <c r="AR481">
        <v>0</v>
      </c>
      <c r="AS481">
        <v>0</v>
      </c>
      <c r="AT481">
        <v>0</v>
      </c>
      <c r="AU481">
        <v>0</v>
      </c>
      <c r="AV481">
        <v>0</v>
      </c>
      <c r="AW481">
        <v>0</v>
      </c>
      <c r="BA481" t="s">
        <v>63</v>
      </c>
      <c r="BB481" t="s">
        <v>4580</v>
      </c>
      <c r="BC481">
        <v>0</v>
      </c>
      <c r="BE481" t="s">
        <v>1242</v>
      </c>
      <c r="BH481" t="s">
        <v>1243</v>
      </c>
    </row>
    <row r="482" spans="1:60" x14ac:dyDescent="0.35">
      <c r="A482" t="s">
        <v>1244</v>
      </c>
      <c r="B482">
        <v>10000</v>
      </c>
      <c r="C482">
        <v>20000</v>
      </c>
      <c r="D482" s="2">
        <v>45754</v>
      </c>
      <c r="E482" t="s">
        <v>116</v>
      </c>
      <c r="F482" t="s">
        <v>1245</v>
      </c>
      <c r="G482" t="s">
        <v>1239</v>
      </c>
      <c r="I482">
        <v>2</v>
      </c>
      <c r="J482" t="s">
        <v>183</v>
      </c>
      <c r="K482">
        <v>82</v>
      </c>
      <c r="L482" t="s">
        <v>6055</v>
      </c>
      <c r="M482" t="s">
        <v>352</v>
      </c>
      <c r="N482" t="s">
        <v>3798</v>
      </c>
      <c r="O482" s="3">
        <v>4000</v>
      </c>
      <c r="R482" s="2">
        <v>45754</v>
      </c>
      <c r="T482">
        <v>9</v>
      </c>
      <c r="U482" s="3">
        <v>36000</v>
      </c>
      <c r="V482" t="s">
        <v>65</v>
      </c>
      <c r="W482" t="s">
        <v>1246</v>
      </c>
      <c r="X482">
        <v>0</v>
      </c>
      <c r="Y482" s="3">
        <v>30000</v>
      </c>
      <c r="Z482" s="3">
        <v>6000</v>
      </c>
      <c r="AA482">
        <v>0</v>
      </c>
      <c r="AB482">
        <v>0</v>
      </c>
      <c r="AC482">
        <v>0</v>
      </c>
      <c r="AF482">
        <v>0</v>
      </c>
      <c r="AO482" t="s">
        <v>1247</v>
      </c>
      <c r="AP482" t="s">
        <v>1242</v>
      </c>
      <c r="AR482">
        <v>0</v>
      </c>
      <c r="AS482">
        <v>0</v>
      </c>
      <c r="AT482">
        <v>0</v>
      </c>
      <c r="AU482">
        <v>0</v>
      </c>
      <c r="AV482">
        <v>0</v>
      </c>
      <c r="AW482">
        <v>0</v>
      </c>
      <c r="BA482" t="s">
        <v>63</v>
      </c>
      <c r="BB482" t="s">
        <v>4581</v>
      </c>
      <c r="BC482">
        <v>0</v>
      </c>
      <c r="BE482" t="s">
        <v>1242</v>
      </c>
      <c r="BH482" t="s">
        <v>1243</v>
      </c>
    </row>
    <row r="483" spans="1:60" x14ac:dyDescent="0.35">
      <c r="A483" t="s">
        <v>1475</v>
      </c>
      <c r="B483">
        <v>10000</v>
      </c>
      <c r="C483">
        <v>20000</v>
      </c>
      <c r="D483" s="2">
        <v>45755</v>
      </c>
      <c r="E483" t="s">
        <v>59</v>
      </c>
      <c r="F483" t="s">
        <v>1476</v>
      </c>
      <c r="G483" t="s">
        <v>1477</v>
      </c>
      <c r="I483">
        <v>2</v>
      </c>
      <c r="J483" t="s">
        <v>183</v>
      </c>
      <c r="K483">
        <v>92</v>
      </c>
      <c r="L483" t="s">
        <v>6053</v>
      </c>
      <c r="M483" t="s">
        <v>281</v>
      </c>
      <c r="N483" t="s">
        <v>3851</v>
      </c>
      <c r="O483" s="3">
        <v>1100</v>
      </c>
      <c r="R483" s="2">
        <v>45754</v>
      </c>
      <c r="T483">
        <v>5</v>
      </c>
      <c r="U483" s="3">
        <v>5500</v>
      </c>
      <c r="V483" t="s">
        <v>65</v>
      </c>
      <c r="W483" t="s">
        <v>1478</v>
      </c>
      <c r="X483">
        <v>0</v>
      </c>
      <c r="Y483" s="3">
        <v>5000</v>
      </c>
      <c r="Z483">
        <v>500</v>
      </c>
      <c r="AA483">
        <v>0</v>
      </c>
      <c r="AB483">
        <v>0</v>
      </c>
      <c r="AC483">
        <v>0</v>
      </c>
      <c r="AF483">
        <v>0</v>
      </c>
      <c r="AO483" t="s">
        <v>1479</v>
      </c>
      <c r="AP483" t="s">
        <v>1480</v>
      </c>
      <c r="AR483">
        <v>0</v>
      </c>
      <c r="AS483">
        <v>0</v>
      </c>
      <c r="AT483">
        <v>0</v>
      </c>
      <c r="AU483">
        <v>0</v>
      </c>
      <c r="AV483">
        <v>0</v>
      </c>
      <c r="AW483">
        <v>0</v>
      </c>
      <c r="BA483" t="s">
        <v>63</v>
      </c>
      <c r="BB483" t="s">
        <v>4639</v>
      </c>
      <c r="BC483">
        <v>0</v>
      </c>
      <c r="BE483" t="s">
        <v>1480</v>
      </c>
      <c r="BH483" t="s">
        <v>1481</v>
      </c>
    </row>
    <row r="484" spans="1:60" x14ac:dyDescent="0.35">
      <c r="A484" t="s">
        <v>1688</v>
      </c>
      <c r="B484">
        <v>10000</v>
      </c>
      <c r="C484">
        <v>10000</v>
      </c>
      <c r="D484" s="2">
        <v>45754</v>
      </c>
      <c r="E484" t="s">
        <v>116</v>
      </c>
      <c r="F484" t="s">
        <v>1608</v>
      </c>
      <c r="G484" t="s">
        <v>1689</v>
      </c>
      <c r="I484">
        <v>1</v>
      </c>
      <c r="J484" t="s">
        <v>183</v>
      </c>
      <c r="K484">
        <v>12</v>
      </c>
      <c r="L484" t="s">
        <v>6062</v>
      </c>
      <c r="M484" t="s">
        <v>462</v>
      </c>
      <c r="N484" t="s">
        <v>3804</v>
      </c>
      <c r="O484" s="3">
        <v>4000</v>
      </c>
      <c r="R484" s="2">
        <v>45754</v>
      </c>
      <c r="T484">
        <v>1</v>
      </c>
      <c r="U484" s="3">
        <v>4000</v>
      </c>
      <c r="V484" t="s">
        <v>65</v>
      </c>
      <c r="W484" t="s">
        <v>1690</v>
      </c>
      <c r="X484">
        <v>0</v>
      </c>
      <c r="Y484" s="3">
        <v>4000</v>
      </c>
      <c r="Z484">
        <v>0</v>
      </c>
      <c r="AA484">
        <v>0</v>
      </c>
      <c r="AB484">
        <v>0</v>
      </c>
      <c r="AC484">
        <v>0</v>
      </c>
      <c r="AF484">
        <v>0</v>
      </c>
      <c r="AO484" t="s">
        <v>1691</v>
      </c>
      <c r="AP484" t="s">
        <v>622</v>
      </c>
      <c r="AR484">
        <v>0</v>
      </c>
      <c r="AS484">
        <v>0</v>
      </c>
      <c r="AT484">
        <v>0</v>
      </c>
      <c r="AU484">
        <v>0</v>
      </c>
      <c r="AV484">
        <v>0</v>
      </c>
      <c r="AW484">
        <v>0</v>
      </c>
      <c r="BA484" t="s">
        <v>63</v>
      </c>
      <c r="BB484" t="s">
        <v>4718</v>
      </c>
      <c r="BC484">
        <v>0</v>
      </c>
      <c r="BE484" t="s">
        <v>622</v>
      </c>
      <c r="BH484" t="s">
        <v>1692</v>
      </c>
    </row>
    <row r="485" spans="1:60" x14ac:dyDescent="0.35">
      <c r="A485" t="s">
        <v>1550</v>
      </c>
      <c r="B485">
        <v>10000</v>
      </c>
      <c r="C485">
        <v>20000</v>
      </c>
      <c r="D485" s="2">
        <v>45755</v>
      </c>
      <c r="E485" t="s">
        <v>59</v>
      </c>
      <c r="F485" t="s">
        <v>1551</v>
      </c>
      <c r="G485">
        <v>10620258108</v>
      </c>
      <c r="I485">
        <v>2</v>
      </c>
      <c r="J485" t="s">
        <v>183</v>
      </c>
      <c r="K485">
        <v>77</v>
      </c>
      <c r="L485" t="s">
        <v>6043</v>
      </c>
      <c r="M485" t="s">
        <v>192</v>
      </c>
      <c r="N485" t="s">
        <v>3848</v>
      </c>
      <c r="O485" s="3">
        <v>1364</v>
      </c>
      <c r="R485" s="2">
        <v>45754</v>
      </c>
      <c r="T485">
        <v>66</v>
      </c>
      <c r="U485" s="3">
        <v>90024</v>
      </c>
      <c r="V485" t="s">
        <v>65</v>
      </c>
      <c r="W485" t="s">
        <v>1552</v>
      </c>
      <c r="X485">
        <v>0</v>
      </c>
      <c r="Y485" s="3">
        <v>80000</v>
      </c>
      <c r="Z485" s="3">
        <v>10024</v>
      </c>
      <c r="AA485">
        <v>0</v>
      </c>
      <c r="AB485">
        <v>0</v>
      </c>
      <c r="AC485">
        <v>0</v>
      </c>
      <c r="AF485">
        <v>0</v>
      </c>
      <c r="AO485" t="s">
        <v>1553</v>
      </c>
      <c r="AP485" t="s">
        <v>108</v>
      </c>
      <c r="AR485">
        <v>0</v>
      </c>
      <c r="AS485">
        <v>0</v>
      </c>
      <c r="AT485">
        <v>0</v>
      </c>
      <c r="AU485">
        <v>0</v>
      </c>
      <c r="AV485">
        <v>0</v>
      </c>
      <c r="AW485">
        <v>0</v>
      </c>
      <c r="BA485" t="s">
        <v>63</v>
      </c>
      <c r="BB485" t="s">
        <v>4684</v>
      </c>
      <c r="BC485">
        <v>0</v>
      </c>
      <c r="BE485" t="s">
        <v>108</v>
      </c>
      <c r="BH485" t="s">
        <v>1554</v>
      </c>
    </row>
    <row r="486" spans="1:60" x14ac:dyDescent="0.35">
      <c r="A486" t="s">
        <v>3479</v>
      </c>
      <c r="B486">
        <v>10000</v>
      </c>
      <c r="C486">
        <v>10000</v>
      </c>
      <c r="D486" s="2">
        <v>45771</v>
      </c>
      <c r="E486" t="s">
        <v>59</v>
      </c>
      <c r="F486" t="s">
        <v>3480</v>
      </c>
      <c r="G486">
        <v>10620258097</v>
      </c>
      <c r="I486">
        <v>1</v>
      </c>
      <c r="J486" t="s">
        <v>183</v>
      </c>
      <c r="K486" s="7" t="s">
        <v>944</v>
      </c>
      <c r="L486" t="s">
        <v>6076</v>
      </c>
      <c r="M486" t="s">
        <v>945</v>
      </c>
      <c r="N486" t="s">
        <v>3831</v>
      </c>
      <c r="O486" s="3">
        <v>1105</v>
      </c>
      <c r="R486" s="2">
        <v>45754</v>
      </c>
      <c r="T486">
        <v>308</v>
      </c>
      <c r="U486" s="3">
        <v>340340</v>
      </c>
      <c r="V486" t="s">
        <v>65</v>
      </c>
      <c r="W486" t="s">
        <v>908</v>
      </c>
      <c r="X486">
        <v>0</v>
      </c>
      <c r="Y486" s="3">
        <v>300000</v>
      </c>
      <c r="Z486" s="3">
        <v>40340</v>
      </c>
      <c r="AA486">
        <v>0</v>
      </c>
      <c r="AB486">
        <v>0</v>
      </c>
      <c r="AC486">
        <v>0</v>
      </c>
      <c r="AF486">
        <v>0</v>
      </c>
      <c r="AO486" t="s">
        <v>909</v>
      </c>
      <c r="AP486" t="s">
        <v>108</v>
      </c>
      <c r="AR486">
        <v>0</v>
      </c>
      <c r="AS486">
        <v>0</v>
      </c>
      <c r="AT486">
        <v>0</v>
      </c>
      <c r="AU486">
        <v>0</v>
      </c>
      <c r="AV486">
        <v>0</v>
      </c>
      <c r="AW486">
        <v>0</v>
      </c>
      <c r="BA486" t="s">
        <v>63</v>
      </c>
      <c r="BB486" t="s">
        <v>4719</v>
      </c>
      <c r="BC486">
        <v>0</v>
      </c>
      <c r="BE486" t="s">
        <v>108</v>
      </c>
      <c r="BH486" t="s">
        <v>3481</v>
      </c>
    </row>
    <row r="487" spans="1:60" x14ac:dyDescent="0.35">
      <c r="A487" t="s">
        <v>2926</v>
      </c>
      <c r="B487">
        <v>10000</v>
      </c>
      <c r="C487">
        <v>20000</v>
      </c>
      <c r="D487" s="2">
        <v>45763</v>
      </c>
      <c r="E487" t="s">
        <v>59</v>
      </c>
      <c r="F487" t="s">
        <v>2927</v>
      </c>
      <c r="G487">
        <v>10620258106</v>
      </c>
      <c r="I487">
        <v>2</v>
      </c>
      <c r="J487" t="s">
        <v>183</v>
      </c>
      <c r="K487">
        <v>77</v>
      </c>
      <c r="L487" t="s">
        <v>6043</v>
      </c>
      <c r="M487" t="s">
        <v>192</v>
      </c>
      <c r="N487" t="s">
        <v>3848</v>
      </c>
      <c r="O487" s="3">
        <v>1773</v>
      </c>
      <c r="R487" s="2">
        <v>45754</v>
      </c>
      <c r="T487">
        <v>88</v>
      </c>
      <c r="U487" s="3">
        <v>156024</v>
      </c>
      <c r="V487" t="s">
        <v>65</v>
      </c>
      <c r="W487" t="s">
        <v>120</v>
      </c>
      <c r="X487">
        <v>0</v>
      </c>
      <c r="Y487" s="3">
        <v>140000</v>
      </c>
      <c r="Z487" s="3">
        <v>16024</v>
      </c>
      <c r="AA487">
        <v>0</v>
      </c>
      <c r="AB487">
        <v>0</v>
      </c>
      <c r="AC487">
        <v>0</v>
      </c>
      <c r="AF487">
        <v>0</v>
      </c>
      <c r="AO487" t="s">
        <v>121</v>
      </c>
      <c r="AP487" t="s">
        <v>108</v>
      </c>
      <c r="AR487">
        <v>0</v>
      </c>
      <c r="AS487">
        <v>0</v>
      </c>
      <c r="AT487">
        <v>0</v>
      </c>
      <c r="AU487">
        <v>0</v>
      </c>
      <c r="AV487">
        <v>0</v>
      </c>
      <c r="AW487">
        <v>0</v>
      </c>
      <c r="BA487" t="s">
        <v>63</v>
      </c>
      <c r="BB487" t="s">
        <v>4685</v>
      </c>
      <c r="BC487">
        <v>0</v>
      </c>
      <c r="BE487" t="s">
        <v>108</v>
      </c>
      <c r="BH487" t="s">
        <v>2928</v>
      </c>
    </row>
    <row r="488" spans="1:60" x14ac:dyDescent="0.35">
      <c r="A488" t="s">
        <v>1693</v>
      </c>
      <c r="B488">
        <v>10000</v>
      </c>
      <c r="C488">
        <v>10000</v>
      </c>
      <c r="D488" s="2">
        <v>45754</v>
      </c>
      <c r="E488" t="s">
        <v>59</v>
      </c>
      <c r="F488" t="s">
        <v>1694</v>
      </c>
      <c r="G488" t="s">
        <v>1695</v>
      </c>
      <c r="I488">
        <v>1</v>
      </c>
      <c r="J488" t="s">
        <v>183</v>
      </c>
      <c r="K488">
        <v>86</v>
      </c>
      <c r="L488" t="s">
        <v>6043</v>
      </c>
      <c r="M488" t="s">
        <v>1696</v>
      </c>
      <c r="N488" t="s">
        <v>3840</v>
      </c>
      <c r="O488" s="3">
        <v>30000</v>
      </c>
      <c r="R488" s="2">
        <v>45754</v>
      </c>
      <c r="T488">
        <v>2</v>
      </c>
      <c r="U488" s="3">
        <v>60000</v>
      </c>
      <c r="V488" t="s">
        <v>65</v>
      </c>
      <c r="W488" s="7" t="s">
        <v>1697</v>
      </c>
      <c r="X488">
        <v>0</v>
      </c>
      <c r="Y488" s="3">
        <v>60000</v>
      </c>
      <c r="Z488">
        <v>0</v>
      </c>
      <c r="AA488">
        <v>0</v>
      </c>
      <c r="AB488">
        <v>0</v>
      </c>
      <c r="AC488">
        <v>0</v>
      </c>
      <c r="AF488">
        <v>0</v>
      </c>
      <c r="AO488" s="7" t="s">
        <v>1698</v>
      </c>
      <c r="AP488" t="s">
        <v>320</v>
      </c>
      <c r="AR488">
        <v>0</v>
      </c>
      <c r="AS488">
        <v>0</v>
      </c>
      <c r="AT488">
        <v>0</v>
      </c>
      <c r="AU488">
        <v>0</v>
      </c>
      <c r="AV488">
        <v>0</v>
      </c>
      <c r="AW488">
        <v>0</v>
      </c>
      <c r="BA488" t="s">
        <v>63</v>
      </c>
      <c r="BB488" t="s">
        <v>4720</v>
      </c>
      <c r="BC488">
        <v>0</v>
      </c>
      <c r="BE488" t="s">
        <v>320</v>
      </c>
      <c r="BH488" t="s">
        <v>1699</v>
      </c>
    </row>
    <row r="489" spans="1:60" x14ac:dyDescent="0.35">
      <c r="A489" t="s">
        <v>1700</v>
      </c>
      <c r="B489">
        <v>10000</v>
      </c>
      <c r="C489">
        <v>10000</v>
      </c>
      <c r="D489" s="2">
        <v>45755</v>
      </c>
      <c r="E489" t="s">
        <v>59</v>
      </c>
      <c r="F489" t="s">
        <v>1701</v>
      </c>
      <c r="G489" t="s">
        <v>1603</v>
      </c>
      <c r="I489">
        <v>1</v>
      </c>
      <c r="J489" t="s">
        <v>183</v>
      </c>
      <c r="K489">
        <v>59</v>
      </c>
      <c r="L489" t="s">
        <v>6045</v>
      </c>
      <c r="M489" t="s">
        <v>73</v>
      </c>
      <c r="N489" t="s">
        <v>3811</v>
      </c>
      <c r="O489">
        <v>745</v>
      </c>
      <c r="R489" s="2">
        <v>45754</v>
      </c>
      <c r="T489">
        <v>4</v>
      </c>
      <c r="U489" s="3">
        <v>2980</v>
      </c>
      <c r="V489" t="s">
        <v>65</v>
      </c>
      <c r="W489">
        <v>112888120001</v>
      </c>
      <c r="X489">
        <v>0</v>
      </c>
      <c r="Y489" s="3">
        <v>2980</v>
      </c>
      <c r="Z489">
        <v>0</v>
      </c>
      <c r="AA489">
        <v>0</v>
      </c>
      <c r="AB489">
        <v>0</v>
      </c>
      <c r="AC489">
        <v>0</v>
      </c>
      <c r="AF489">
        <v>0</v>
      </c>
      <c r="AO489">
        <v>11288812</v>
      </c>
      <c r="AP489" t="s">
        <v>571</v>
      </c>
      <c r="AR489">
        <v>0</v>
      </c>
      <c r="AS489">
        <v>0</v>
      </c>
      <c r="AT489">
        <v>0</v>
      </c>
      <c r="AU489">
        <v>0</v>
      </c>
      <c r="AV489">
        <v>0</v>
      </c>
      <c r="AW489">
        <v>0</v>
      </c>
      <c r="BA489" t="s">
        <v>63</v>
      </c>
      <c r="BB489" t="s">
        <v>4721</v>
      </c>
      <c r="BC489">
        <v>0</v>
      </c>
      <c r="BE489" t="s">
        <v>571</v>
      </c>
      <c r="BH489" t="s">
        <v>1702</v>
      </c>
    </row>
    <row r="490" spans="1:60" x14ac:dyDescent="0.35">
      <c r="A490" t="s">
        <v>1703</v>
      </c>
      <c r="B490">
        <v>10000</v>
      </c>
      <c r="C490">
        <v>10000</v>
      </c>
      <c r="D490" s="2">
        <v>45755</v>
      </c>
      <c r="E490" t="s">
        <v>59</v>
      </c>
      <c r="F490" t="s">
        <v>1704</v>
      </c>
      <c r="G490" t="s">
        <v>1603</v>
      </c>
      <c r="I490">
        <v>1</v>
      </c>
      <c r="J490" t="s">
        <v>183</v>
      </c>
      <c r="K490">
        <v>59</v>
      </c>
      <c r="L490" t="s">
        <v>6045</v>
      </c>
      <c r="M490" t="s">
        <v>73</v>
      </c>
      <c r="N490" t="s">
        <v>3811</v>
      </c>
      <c r="O490">
        <v>745</v>
      </c>
      <c r="R490" s="2">
        <v>45754</v>
      </c>
      <c r="T490">
        <v>4</v>
      </c>
      <c r="U490" s="3">
        <v>2980</v>
      </c>
      <c r="V490" t="s">
        <v>65</v>
      </c>
      <c r="W490">
        <v>112888550001</v>
      </c>
      <c r="X490">
        <v>0</v>
      </c>
      <c r="Y490" s="3">
        <v>2980</v>
      </c>
      <c r="Z490">
        <v>0</v>
      </c>
      <c r="AA490">
        <v>0</v>
      </c>
      <c r="AB490">
        <v>0</v>
      </c>
      <c r="AC490">
        <v>0</v>
      </c>
      <c r="AF490">
        <v>0</v>
      </c>
      <c r="AO490">
        <v>11288855</v>
      </c>
      <c r="AP490" t="s">
        <v>571</v>
      </c>
      <c r="AR490">
        <v>0</v>
      </c>
      <c r="AS490">
        <v>0</v>
      </c>
      <c r="AT490">
        <v>0</v>
      </c>
      <c r="AU490">
        <v>0</v>
      </c>
      <c r="AV490">
        <v>0</v>
      </c>
      <c r="AW490">
        <v>0</v>
      </c>
      <c r="BA490" t="s">
        <v>63</v>
      </c>
      <c r="BB490" t="s">
        <v>4722</v>
      </c>
      <c r="BC490">
        <v>0</v>
      </c>
      <c r="BE490" t="s">
        <v>571</v>
      </c>
      <c r="BH490" t="s">
        <v>1705</v>
      </c>
    </row>
    <row r="491" spans="1:60" x14ac:dyDescent="0.35">
      <c r="A491" t="s">
        <v>1706</v>
      </c>
      <c r="B491">
        <v>10000</v>
      </c>
      <c r="C491">
        <v>10000</v>
      </c>
      <c r="D491" s="2">
        <v>45755</v>
      </c>
      <c r="E491" t="s">
        <v>59</v>
      </c>
      <c r="F491" t="s">
        <v>1701</v>
      </c>
      <c r="G491" t="s">
        <v>1603</v>
      </c>
      <c r="I491">
        <v>1</v>
      </c>
      <c r="J491" t="s">
        <v>183</v>
      </c>
      <c r="K491">
        <v>59</v>
      </c>
      <c r="L491" t="s">
        <v>6045</v>
      </c>
      <c r="M491" t="s">
        <v>73</v>
      </c>
      <c r="N491" t="s">
        <v>3811</v>
      </c>
      <c r="O491">
        <v>745</v>
      </c>
      <c r="R491" s="2">
        <v>45754</v>
      </c>
      <c r="T491">
        <v>4</v>
      </c>
      <c r="U491" s="3">
        <v>2980</v>
      </c>
      <c r="V491" t="s">
        <v>65</v>
      </c>
      <c r="W491">
        <v>112888120001</v>
      </c>
      <c r="X491">
        <v>0</v>
      </c>
      <c r="Y491" s="3">
        <v>2980</v>
      </c>
      <c r="Z491">
        <v>0</v>
      </c>
      <c r="AA491">
        <v>0</v>
      </c>
      <c r="AB491">
        <v>0</v>
      </c>
      <c r="AC491">
        <v>0</v>
      </c>
      <c r="AF491">
        <v>0</v>
      </c>
      <c r="AO491">
        <v>11288812</v>
      </c>
      <c r="AP491" t="s">
        <v>571</v>
      </c>
      <c r="AR491">
        <v>0</v>
      </c>
      <c r="AS491">
        <v>0</v>
      </c>
      <c r="AT491">
        <v>0</v>
      </c>
      <c r="AU491">
        <v>0</v>
      </c>
      <c r="AV491">
        <v>0</v>
      </c>
      <c r="AW491">
        <v>0</v>
      </c>
      <c r="BA491" t="s">
        <v>63</v>
      </c>
      <c r="BB491" t="s">
        <v>4723</v>
      </c>
      <c r="BC491">
        <v>0</v>
      </c>
      <c r="BE491" t="s">
        <v>571</v>
      </c>
      <c r="BH491" t="s">
        <v>1707</v>
      </c>
    </row>
    <row r="492" spans="1:60" x14ac:dyDescent="0.35">
      <c r="A492" t="s">
        <v>1708</v>
      </c>
      <c r="B492">
        <v>10000</v>
      </c>
      <c r="C492">
        <v>10000</v>
      </c>
      <c r="D492" s="2">
        <v>45755</v>
      </c>
      <c r="E492" t="s">
        <v>59</v>
      </c>
      <c r="F492" t="s">
        <v>1701</v>
      </c>
      <c r="G492" t="s">
        <v>1603</v>
      </c>
      <c r="I492">
        <v>1</v>
      </c>
      <c r="J492" t="s">
        <v>183</v>
      </c>
      <c r="K492">
        <v>59</v>
      </c>
      <c r="L492" t="s">
        <v>6045</v>
      </c>
      <c r="M492" t="s">
        <v>73</v>
      </c>
      <c r="N492" t="s">
        <v>3811</v>
      </c>
      <c r="O492">
        <v>373</v>
      </c>
      <c r="R492" s="2">
        <v>45754</v>
      </c>
      <c r="T492">
        <v>4</v>
      </c>
      <c r="U492" s="3">
        <v>1490</v>
      </c>
      <c r="V492" t="s">
        <v>65</v>
      </c>
      <c r="W492">
        <v>112888120001</v>
      </c>
      <c r="X492">
        <v>0</v>
      </c>
      <c r="Y492" s="3">
        <v>1490</v>
      </c>
      <c r="Z492">
        <v>0</v>
      </c>
      <c r="AA492">
        <v>0</v>
      </c>
      <c r="AB492">
        <v>0</v>
      </c>
      <c r="AC492">
        <v>0</v>
      </c>
      <c r="AF492">
        <v>0</v>
      </c>
      <c r="AO492">
        <v>11288812</v>
      </c>
      <c r="AP492" t="s">
        <v>571</v>
      </c>
      <c r="AR492">
        <v>0</v>
      </c>
      <c r="AS492">
        <v>0</v>
      </c>
      <c r="AT492">
        <v>0</v>
      </c>
      <c r="AU492">
        <v>0</v>
      </c>
      <c r="AV492">
        <v>0</v>
      </c>
      <c r="AW492">
        <v>0</v>
      </c>
      <c r="BA492" t="s">
        <v>63</v>
      </c>
      <c r="BB492" t="s">
        <v>4724</v>
      </c>
      <c r="BC492">
        <v>0</v>
      </c>
      <c r="BE492" t="s">
        <v>571</v>
      </c>
      <c r="BH492" t="s">
        <v>1709</v>
      </c>
    </row>
    <row r="493" spans="1:60" x14ac:dyDescent="0.35">
      <c r="A493" t="s">
        <v>1708</v>
      </c>
      <c r="B493">
        <v>20000</v>
      </c>
      <c r="C493">
        <v>10000</v>
      </c>
      <c r="D493" s="2">
        <v>45755</v>
      </c>
      <c r="E493" t="s">
        <v>59</v>
      </c>
      <c r="F493" t="s">
        <v>1701</v>
      </c>
      <c r="G493" t="s">
        <v>1603</v>
      </c>
      <c r="I493">
        <v>1</v>
      </c>
      <c r="J493" t="s">
        <v>183</v>
      </c>
      <c r="K493">
        <v>59</v>
      </c>
      <c r="L493" t="s">
        <v>6045</v>
      </c>
      <c r="M493" t="s">
        <v>73</v>
      </c>
      <c r="N493" t="s">
        <v>3811</v>
      </c>
      <c r="O493">
        <v>373</v>
      </c>
      <c r="R493" s="2">
        <v>45754</v>
      </c>
      <c r="T493">
        <v>4</v>
      </c>
      <c r="U493" s="3">
        <v>1490</v>
      </c>
      <c r="V493" t="s">
        <v>65</v>
      </c>
      <c r="W493">
        <v>112888120001</v>
      </c>
      <c r="X493">
        <v>0</v>
      </c>
      <c r="Y493" s="3">
        <v>1490</v>
      </c>
      <c r="Z493">
        <v>0</v>
      </c>
      <c r="AA493">
        <v>0</v>
      </c>
      <c r="AB493">
        <v>0</v>
      </c>
      <c r="AC493">
        <v>0</v>
      </c>
      <c r="AF493">
        <v>0</v>
      </c>
      <c r="AO493">
        <v>11288812</v>
      </c>
      <c r="AP493" t="s">
        <v>571</v>
      </c>
      <c r="AR493">
        <v>0</v>
      </c>
      <c r="AS493">
        <v>0</v>
      </c>
      <c r="AT493">
        <v>0</v>
      </c>
      <c r="AU493">
        <v>0</v>
      </c>
      <c r="AV493">
        <v>0</v>
      </c>
      <c r="AW493">
        <v>0</v>
      </c>
      <c r="BA493" t="s">
        <v>63</v>
      </c>
      <c r="BB493" t="s">
        <v>4724</v>
      </c>
      <c r="BC493">
        <v>0</v>
      </c>
      <c r="BE493" t="s">
        <v>571</v>
      </c>
      <c r="BH493" t="s">
        <v>1709</v>
      </c>
    </row>
    <row r="494" spans="1:60" x14ac:dyDescent="0.35">
      <c r="A494" t="s">
        <v>1555</v>
      </c>
      <c r="B494">
        <v>10000</v>
      </c>
      <c r="C494">
        <v>20000</v>
      </c>
      <c r="D494" s="2">
        <v>45761</v>
      </c>
      <c r="E494" t="s">
        <v>59</v>
      </c>
      <c r="F494" t="s">
        <v>1710</v>
      </c>
      <c r="G494">
        <v>10620258106</v>
      </c>
      <c r="I494">
        <v>2</v>
      </c>
      <c r="J494" t="s">
        <v>183</v>
      </c>
      <c r="K494">
        <v>77</v>
      </c>
      <c r="L494" t="s">
        <v>6043</v>
      </c>
      <c r="M494" t="s">
        <v>192</v>
      </c>
      <c r="N494" t="s">
        <v>3848</v>
      </c>
      <c r="O494">
        <v>910</v>
      </c>
      <c r="R494" s="2">
        <v>45754</v>
      </c>
      <c r="T494">
        <v>88</v>
      </c>
      <c r="U494" s="3">
        <v>80080</v>
      </c>
      <c r="V494" t="s">
        <v>65</v>
      </c>
      <c r="W494" t="s">
        <v>1557</v>
      </c>
      <c r="X494">
        <v>0</v>
      </c>
      <c r="Y494" s="3">
        <v>70000</v>
      </c>
      <c r="Z494" s="3">
        <v>10080</v>
      </c>
      <c r="AA494">
        <v>0</v>
      </c>
      <c r="AB494">
        <v>0</v>
      </c>
      <c r="AC494">
        <v>0</v>
      </c>
      <c r="AF494">
        <v>0</v>
      </c>
      <c r="AO494" t="s">
        <v>1558</v>
      </c>
      <c r="AP494" t="s">
        <v>108</v>
      </c>
      <c r="AR494">
        <v>0</v>
      </c>
      <c r="AS494">
        <v>0</v>
      </c>
      <c r="AT494">
        <v>0</v>
      </c>
      <c r="AU494">
        <v>0</v>
      </c>
      <c r="AV494">
        <v>0</v>
      </c>
      <c r="AW494">
        <v>0</v>
      </c>
      <c r="BA494" t="s">
        <v>63</v>
      </c>
      <c r="BB494" t="s">
        <v>4686</v>
      </c>
      <c r="BC494">
        <v>0</v>
      </c>
      <c r="BE494" t="s">
        <v>108</v>
      </c>
      <c r="BH494" t="s">
        <v>1559</v>
      </c>
    </row>
    <row r="495" spans="1:60" x14ac:dyDescent="0.35">
      <c r="A495" t="s">
        <v>1711</v>
      </c>
      <c r="B495">
        <v>10000</v>
      </c>
      <c r="C495">
        <v>10000</v>
      </c>
      <c r="D495" s="2">
        <v>45755</v>
      </c>
      <c r="E495" t="s">
        <v>59</v>
      </c>
      <c r="F495" t="s">
        <v>1704</v>
      </c>
      <c r="G495" t="s">
        <v>1603</v>
      </c>
      <c r="I495">
        <v>1</v>
      </c>
      <c r="J495" t="s">
        <v>183</v>
      </c>
      <c r="K495">
        <v>59</v>
      </c>
      <c r="L495" t="s">
        <v>6045</v>
      </c>
      <c r="M495" t="s">
        <v>73</v>
      </c>
      <c r="N495" t="s">
        <v>3811</v>
      </c>
      <c r="O495">
        <v>745</v>
      </c>
      <c r="R495" s="2">
        <v>45754</v>
      </c>
      <c r="T495">
        <v>4</v>
      </c>
      <c r="U495" s="3">
        <v>2980</v>
      </c>
      <c r="V495" t="s">
        <v>65</v>
      </c>
      <c r="W495">
        <v>112888550001</v>
      </c>
      <c r="X495">
        <v>0</v>
      </c>
      <c r="Y495" s="3">
        <v>2980</v>
      </c>
      <c r="Z495">
        <v>0</v>
      </c>
      <c r="AA495">
        <v>0</v>
      </c>
      <c r="AB495">
        <v>0</v>
      </c>
      <c r="AC495">
        <v>0</v>
      </c>
      <c r="AF495">
        <v>0</v>
      </c>
      <c r="AO495">
        <v>11288855</v>
      </c>
      <c r="AP495" t="s">
        <v>571</v>
      </c>
      <c r="AR495">
        <v>0</v>
      </c>
      <c r="AS495">
        <v>0</v>
      </c>
      <c r="AT495">
        <v>0</v>
      </c>
      <c r="AU495">
        <v>0</v>
      </c>
      <c r="AV495">
        <v>0</v>
      </c>
      <c r="AW495">
        <v>0</v>
      </c>
      <c r="BA495" t="s">
        <v>63</v>
      </c>
      <c r="BB495" t="s">
        <v>4725</v>
      </c>
      <c r="BC495">
        <v>0</v>
      </c>
      <c r="BE495" t="s">
        <v>571</v>
      </c>
      <c r="BH495" t="s">
        <v>1712</v>
      </c>
    </row>
    <row r="496" spans="1:60" x14ac:dyDescent="0.35">
      <c r="A496" t="s">
        <v>1713</v>
      </c>
      <c r="B496">
        <v>10000</v>
      </c>
      <c r="C496">
        <v>10000</v>
      </c>
      <c r="D496" s="2">
        <v>45755</v>
      </c>
      <c r="E496" t="s">
        <v>59</v>
      </c>
      <c r="F496" t="s">
        <v>1612</v>
      </c>
      <c r="G496" t="s">
        <v>1714</v>
      </c>
      <c r="I496">
        <v>1</v>
      </c>
      <c r="J496" t="s">
        <v>183</v>
      </c>
      <c r="K496">
        <v>12</v>
      </c>
      <c r="L496" t="s">
        <v>6062</v>
      </c>
      <c r="M496" t="s">
        <v>462</v>
      </c>
      <c r="N496" t="s">
        <v>3804</v>
      </c>
      <c r="O496" s="3">
        <v>8000</v>
      </c>
      <c r="R496" s="2">
        <v>45754</v>
      </c>
      <c r="T496">
        <v>3</v>
      </c>
      <c r="U496" s="3">
        <v>24000</v>
      </c>
      <c r="V496" t="s">
        <v>65</v>
      </c>
      <c r="W496" t="s">
        <v>1715</v>
      </c>
      <c r="X496">
        <v>0</v>
      </c>
      <c r="Y496" s="3">
        <v>24000</v>
      </c>
      <c r="Z496">
        <v>0</v>
      </c>
      <c r="AA496">
        <v>0</v>
      </c>
      <c r="AB496">
        <v>0</v>
      </c>
      <c r="AC496">
        <v>0</v>
      </c>
      <c r="AF496">
        <v>0</v>
      </c>
      <c r="AO496" t="s">
        <v>1716</v>
      </c>
      <c r="AP496" t="s">
        <v>225</v>
      </c>
      <c r="AR496">
        <v>0</v>
      </c>
      <c r="AS496">
        <v>0</v>
      </c>
      <c r="AT496">
        <v>0</v>
      </c>
      <c r="AU496">
        <v>0</v>
      </c>
      <c r="AV496">
        <v>0</v>
      </c>
      <c r="AW496">
        <v>0</v>
      </c>
      <c r="BA496" t="s">
        <v>63</v>
      </c>
      <c r="BB496" t="s">
        <v>4726</v>
      </c>
      <c r="BC496">
        <v>0</v>
      </c>
      <c r="BE496" t="s">
        <v>225</v>
      </c>
      <c r="BH496" t="s">
        <v>995</v>
      </c>
    </row>
    <row r="497" spans="1:60" x14ac:dyDescent="0.35">
      <c r="A497" t="s">
        <v>1717</v>
      </c>
      <c r="B497">
        <v>10000</v>
      </c>
      <c r="C497">
        <v>20000</v>
      </c>
      <c r="D497" s="2">
        <v>45756</v>
      </c>
      <c r="E497" t="s">
        <v>59</v>
      </c>
      <c r="F497" s="4">
        <v>0.44361111111111112</v>
      </c>
      <c r="G497" t="s">
        <v>1718</v>
      </c>
      <c r="I497">
        <v>1</v>
      </c>
      <c r="J497" t="s">
        <v>183</v>
      </c>
      <c r="K497">
        <v>63</v>
      </c>
      <c r="L497" t="s">
        <v>6051</v>
      </c>
      <c r="M497" t="s">
        <v>136</v>
      </c>
      <c r="N497" t="s">
        <v>3850</v>
      </c>
      <c r="O497" s="3">
        <v>4000</v>
      </c>
      <c r="R497" s="2">
        <v>45754</v>
      </c>
      <c r="T497">
        <v>20</v>
      </c>
      <c r="U497" s="3">
        <v>80000</v>
      </c>
      <c r="V497" t="s">
        <v>65</v>
      </c>
      <c r="W497" t="s">
        <v>1719</v>
      </c>
      <c r="X497">
        <v>0</v>
      </c>
      <c r="Y497" s="3">
        <v>80000</v>
      </c>
      <c r="Z497">
        <v>0</v>
      </c>
      <c r="AA497">
        <v>0</v>
      </c>
      <c r="AB497">
        <v>0</v>
      </c>
      <c r="AC497">
        <v>0</v>
      </c>
      <c r="AF497">
        <v>0</v>
      </c>
      <c r="AO497" t="s">
        <v>1720</v>
      </c>
      <c r="AP497" t="s">
        <v>170</v>
      </c>
      <c r="AR497">
        <v>0</v>
      </c>
      <c r="AS497">
        <v>0</v>
      </c>
      <c r="AT497">
        <v>0</v>
      </c>
      <c r="AU497">
        <v>0</v>
      </c>
      <c r="AV497">
        <v>0</v>
      </c>
      <c r="AW497">
        <v>0</v>
      </c>
      <c r="BA497" t="s">
        <v>63</v>
      </c>
      <c r="BB497" t="s">
        <v>4727</v>
      </c>
      <c r="BC497">
        <v>0</v>
      </c>
      <c r="BE497" t="s">
        <v>170</v>
      </c>
      <c r="BH497" t="s">
        <v>1721</v>
      </c>
    </row>
    <row r="498" spans="1:60" x14ac:dyDescent="0.35">
      <c r="A498" t="s">
        <v>1497</v>
      </c>
      <c r="B498">
        <v>10000</v>
      </c>
      <c r="C498">
        <v>20000</v>
      </c>
      <c r="D498" s="2">
        <v>45755</v>
      </c>
      <c r="E498" t="s">
        <v>59</v>
      </c>
      <c r="F498" t="s">
        <v>1427</v>
      </c>
      <c r="G498" t="s">
        <v>1428</v>
      </c>
      <c r="I498">
        <v>2</v>
      </c>
      <c r="J498" t="s">
        <v>183</v>
      </c>
      <c r="K498">
        <v>63</v>
      </c>
      <c r="L498" t="s">
        <v>6051</v>
      </c>
      <c r="M498" t="s">
        <v>136</v>
      </c>
      <c r="N498" t="s">
        <v>3850</v>
      </c>
      <c r="O498" s="3">
        <v>2500</v>
      </c>
      <c r="R498" s="2">
        <v>45754</v>
      </c>
      <c r="T498">
        <v>16</v>
      </c>
      <c r="U498" s="3">
        <v>40000</v>
      </c>
      <c r="V498" t="s">
        <v>65</v>
      </c>
      <c r="W498" t="s">
        <v>1353</v>
      </c>
      <c r="X498">
        <v>0</v>
      </c>
      <c r="Y498" s="3">
        <v>40000</v>
      </c>
      <c r="Z498">
        <v>0</v>
      </c>
      <c r="AA498">
        <v>0</v>
      </c>
      <c r="AB498">
        <v>0</v>
      </c>
      <c r="AC498">
        <v>0</v>
      </c>
      <c r="AF498">
        <v>0</v>
      </c>
      <c r="AO498" t="s">
        <v>1354</v>
      </c>
      <c r="AP498" t="s">
        <v>170</v>
      </c>
      <c r="AR498">
        <v>0</v>
      </c>
      <c r="AS498">
        <v>0</v>
      </c>
      <c r="AT498">
        <v>0</v>
      </c>
      <c r="AU498">
        <v>0</v>
      </c>
      <c r="AV498">
        <v>0</v>
      </c>
      <c r="AW498">
        <v>0</v>
      </c>
      <c r="BA498" t="s">
        <v>63</v>
      </c>
      <c r="BB498" t="s">
        <v>4668</v>
      </c>
      <c r="BC498">
        <v>0</v>
      </c>
      <c r="BE498" t="s">
        <v>170</v>
      </c>
      <c r="BH498" t="s">
        <v>1498</v>
      </c>
    </row>
    <row r="499" spans="1:60" x14ac:dyDescent="0.35">
      <c r="A499" t="s">
        <v>1722</v>
      </c>
      <c r="B499">
        <v>10000</v>
      </c>
      <c r="C499">
        <v>10000</v>
      </c>
      <c r="D499" s="2">
        <v>45756</v>
      </c>
      <c r="E499" t="s">
        <v>59</v>
      </c>
      <c r="F499" s="4">
        <v>0.44569444444444445</v>
      </c>
      <c r="G499" t="s">
        <v>1723</v>
      </c>
      <c r="I499">
        <v>1</v>
      </c>
      <c r="J499" t="s">
        <v>183</v>
      </c>
      <c r="K499" s="7" t="s">
        <v>438</v>
      </c>
      <c r="L499" t="s">
        <v>6071</v>
      </c>
      <c r="M499" t="s">
        <v>439</v>
      </c>
      <c r="N499" t="s">
        <v>3859</v>
      </c>
      <c r="O499" s="3">
        <v>5400</v>
      </c>
      <c r="R499" s="2">
        <v>45754</v>
      </c>
      <c r="T499">
        <v>2</v>
      </c>
      <c r="U499" s="3">
        <v>10800</v>
      </c>
      <c r="V499" t="s">
        <v>65</v>
      </c>
      <c r="W499" t="s">
        <v>1181</v>
      </c>
      <c r="X499">
        <v>0</v>
      </c>
      <c r="Y499" s="3">
        <v>10800</v>
      </c>
      <c r="Z499">
        <v>0</v>
      </c>
      <c r="AA499">
        <v>0</v>
      </c>
      <c r="AB499">
        <v>0</v>
      </c>
      <c r="AC499">
        <v>0</v>
      </c>
      <c r="AF499">
        <v>0</v>
      </c>
      <c r="AO499" t="s">
        <v>1182</v>
      </c>
      <c r="AP499" t="s">
        <v>170</v>
      </c>
      <c r="AR499">
        <v>0</v>
      </c>
      <c r="AS499">
        <v>0</v>
      </c>
      <c r="AT499">
        <v>0</v>
      </c>
      <c r="AU499">
        <v>0</v>
      </c>
      <c r="AV499">
        <v>0</v>
      </c>
      <c r="AW499">
        <v>0</v>
      </c>
      <c r="BA499" t="s">
        <v>63</v>
      </c>
      <c r="BB499" t="s">
        <v>4728</v>
      </c>
      <c r="BC499">
        <v>0</v>
      </c>
      <c r="BE499" t="s">
        <v>170</v>
      </c>
      <c r="BH499" t="s">
        <v>1724</v>
      </c>
    </row>
    <row r="500" spans="1:60" x14ac:dyDescent="0.35">
      <c r="A500" t="s">
        <v>1725</v>
      </c>
      <c r="B500">
        <v>10000</v>
      </c>
      <c r="C500">
        <v>10000</v>
      </c>
      <c r="D500" s="2">
        <v>45754</v>
      </c>
      <c r="E500" t="s">
        <v>59</v>
      </c>
      <c r="F500" t="s">
        <v>1694</v>
      </c>
      <c r="G500" t="s">
        <v>1667</v>
      </c>
      <c r="I500">
        <v>1</v>
      </c>
      <c r="J500" t="s">
        <v>183</v>
      </c>
      <c r="K500">
        <v>22</v>
      </c>
      <c r="L500" t="s">
        <v>6063</v>
      </c>
      <c r="M500" t="s">
        <v>685</v>
      </c>
      <c r="N500" t="s">
        <v>3805</v>
      </c>
      <c r="O500" s="3">
        <v>2000</v>
      </c>
      <c r="R500" s="2">
        <v>45754</v>
      </c>
      <c r="T500">
        <v>1</v>
      </c>
      <c r="U500" s="3">
        <v>2000</v>
      </c>
      <c r="V500" t="s">
        <v>65</v>
      </c>
      <c r="W500">
        <v>10100120001</v>
      </c>
      <c r="X500">
        <v>0</v>
      </c>
      <c r="Y500" s="3">
        <v>2000</v>
      </c>
      <c r="Z500">
        <v>0</v>
      </c>
      <c r="AA500">
        <v>0</v>
      </c>
      <c r="AB500">
        <v>0</v>
      </c>
      <c r="AC500">
        <v>0</v>
      </c>
      <c r="AF500">
        <v>0</v>
      </c>
      <c r="AO500">
        <v>1010012</v>
      </c>
      <c r="AP500" t="s">
        <v>1726</v>
      </c>
      <c r="AR500">
        <v>0</v>
      </c>
      <c r="AS500">
        <v>0</v>
      </c>
      <c r="AT500">
        <v>0</v>
      </c>
      <c r="AU500">
        <v>0</v>
      </c>
      <c r="AV500">
        <v>0</v>
      </c>
      <c r="AW500">
        <v>0</v>
      </c>
      <c r="BA500" t="s">
        <v>63</v>
      </c>
      <c r="BB500" t="s">
        <v>4729</v>
      </c>
      <c r="BC500">
        <v>0</v>
      </c>
      <c r="BE500" t="s">
        <v>1726</v>
      </c>
      <c r="BH500" t="s">
        <v>1727</v>
      </c>
    </row>
    <row r="501" spans="1:60" x14ac:dyDescent="0.35">
      <c r="A501" t="s">
        <v>1728</v>
      </c>
      <c r="B501">
        <v>10000</v>
      </c>
      <c r="C501">
        <v>10000</v>
      </c>
      <c r="D501" s="2">
        <v>45754</v>
      </c>
      <c r="E501" t="s">
        <v>59</v>
      </c>
      <c r="F501" t="s">
        <v>1636</v>
      </c>
      <c r="G501" t="s">
        <v>1667</v>
      </c>
      <c r="I501">
        <v>1</v>
      </c>
      <c r="J501" t="s">
        <v>183</v>
      </c>
      <c r="K501">
        <v>22</v>
      </c>
      <c r="L501" t="s">
        <v>6063</v>
      </c>
      <c r="M501" t="s">
        <v>685</v>
      </c>
      <c r="N501" t="s">
        <v>3805</v>
      </c>
      <c r="O501" s="3">
        <v>1000</v>
      </c>
      <c r="R501" s="2">
        <v>45754</v>
      </c>
      <c r="T501">
        <v>1</v>
      </c>
      <c r="U501" s="3">
        <v>1000</v>
      </c>
      <c r="V501" t="s">
        <v>65</v>
      </c>
      <c r="W501">
        <v>10104710001</v>
      </c>
      <c r="X501">
        <v>0</v>
      </c>
      <c r="Y501" s="3">
        <v>1000</v>
      </c>
      <c r="Z501">
        <v>0</v>
      </c>
      <c r="AA501">
        <v>0</v>
      </c>
      <c r="AB501">
        <v>0</v>
      </c>
      <c r="AC501">
        <v>0</v>
      </c>
      <c r="AF501">
        <v>0</v>
      </c>
      <c r="AO501">
        <v>1010471</v>
      </c>
      <c r="AP501" t="s">
        <v>1726</v>
      </c>
      <c r="AR501">
        <v>0</v>
      </c>
      <c r="AS501">
        <v>0</v>
      </c>
      <c r="AT501">
        <v>0</v>
      </c>
      <c r="AU501">
        <v>0</v>
      </c>
      <c r="AV501">
        <v>0</v>
      </c>
      <c r="AW501">
        <v>0</v>
      </c>
      <c r="BA501" t="s">
        <v>63</v>
      </c>
      <c r="BB501" t="s">
        <v>4730</v>
      </c>
      <c r="BC501">
        <v>0</v>
      </c>
      <c r="BE501" t="s">
        <v>1726</v>
      </c>
      <c r="BH501" t="s">
        <v>1727</v>
      </c>
    </row>
    <row r="502" spans="1:60" x14ac:dyDescent="0.35">
      <c r="A502" t="s">
        <v>594</v>
      </c>
      <c r="B502">
        <v>10000</v>
      </c>
      <c r="C502">
        <v>20000</v>
      </c>
      <c r="D502" s="2">
        <v>45755</v>
      </c>
      <c r="E502" t="s">
        <v>59</v>
      </c>
      <c r="F502" t="s">
        <v>595</v>
      </c>
      <c r="G502" t="s">
        <v>596</v>
      </c>
      <c r="I502">
        <v>2</v>
      </c>
      <c r="J502" t="s">
        <v>183</v>
      </c>
      <c r="K502">
        <v>92</v>
      </c>
      <c r="L502" t="s">
        <v>6053</v>
      </c>
      <c r="M502" t="s">
        <v>281</v>
      </c>
      <c r="N502" t="s">
        <v>3851</v>
      </c>
      <c r="O502">
        <v>550</v>
      </c>
      <c r="R502" s="2">
        <v>45754</v>
      </c>
      <c r="T502">
        <v>2</v>
      </c>
      <c r="U502" s="3">
        <v>1100</v>
      </c>
      <c r="V502" t="s">
        <v>65</v>
      </c>
      <c r="W502" t="s">
        <v>597</v>
      </c>
      <c r="X502">
        <v>0</v>
      </c>
      <c r="Y502" s="3">
        <v>1000</v>
      </c>
      <c r="Z502">
        <v>100</v>
      </c>
      <c r="AA502">
        <v>0</v>
      </c>
      <c r="AB502">
        <v>0</v>
      </c>
      <c r="AC502">
        <v>0</v>
      </c>
      <c r="AF502">
        <v>0</v>
      </c>
      <c r="AO502" t="s">
        <v>598</v>
      </c>
      <c r="AP502" t="s">
        <v>599</v>
      </c>
      <c r="AR502">
        <v>0</v>
      </c>
      <c r="AS502">
        <v>0</v>
      </c>
      <c r="AT502">
        <v>0</v>
      </c>
      <c r="AU502">
        <v>0</v>
      </c>
      <c r="AV502">
        <v>0</v>
      </c>
      <c r="AW502">
        <v>0</v>
      </c>
      <c r="BA502" t="s">
        <v>63</v>
      </c>
      <c r="BB502" t="s">
        <v>4497</v>
      </c>
      <c r="BC502">
        <v>0</v>
      </c>
      <c r="BE502" t="s">
        <v>599</v>
      </c>
      <c r="BH502" t="s">
        <v>600</v>
      </c>
    </row>
    <row r="503" spans="1:60" x14ac:dyDescent="0.35">
      <c r="A503" t="s">
        <v>1729</v>
      </c>
      <c r="B503">
        <v>10000</v>
      </c>
      <c r="C503">
        <v>10000</v>
      </c>
      <c r="D503" s="2">
        <v>45754</v>
      </c>
      <c r="E503" t="s">
        <v>59</v>
      </c>
      <c r="F503" t="s">
        <v>1636</v>
      </c>
      <c r="G503" t="s">
        <v>1730</v>
      </c>
      <c r="I503">
        <v>1</v>
      </c>
      <c r="J503" t="s">
        <v>183</v>
      </c>
      <c r="K503">
        <v>61</v>
      </c>
      <c r="L503" t="s">
        <v>6046</v>
      </c>
      <c r="M503" t="s">
        <v>209</v>
      </c>
      <c r="N503" t="s">
        <v>3802</v>
      </c>
      <c r="O503">
        <v>150</v>
      </c>
      <c r="R503" s="2">
        <v>45754</v>
      </c>
      <c r="T503">
        <v>1</v>
      </c>
      <c r="U503">
        <v>150</v>
      </c>
      <c r="V503" t="s">
        <v>65</v>
      </c>
      <c r="W503">
        <v>107133240001</v>
      </c>
      <c r="X503">
        <v>0</v>
      </c>
      <c r="Y503">
        <v>150</v>
      </c>
      <c r="Z503">
        <v>0</v>
      </c>
      <c r="AA503">
        <v>0</v>
      </c>
      <c r="AB503">
        <v>0</v>
      </c>
      <c r="AC503">
        <v>0</v>
      </c>
      <c r="AF503">
        <v>0</v>
      </c>
      <c r="AO503">
        <v>10713324</v>
      </c>
      <c r="AP503" t="s">
        <v>282</v>
      </c>
      <c r="AR503">
        <v>0</v>
      </c>
      <c r="AS503">
        <v>0</v>
      </c>
      <c r="AT503">
        <v>0</v>
      </c>
      <c r="AU503">
        <v>0</v>
      </c>
      <c r="AV503">
        <v>0</v>
      </c>
      <c r="AW503">
        <v>0</v>
      </c>
      <c r="BA503" t="s">
        <v>63</v>
      </c>
      <c r="BB503" t="s">
        <v>4731</v>
      </c>
      <c r="BC503">
        <v>0</v>
      </c>
      <c r="BE503" t="s">
        <v>282</v>
      </c>
      <c r="BH503" t="s">
        <v>1731</v>
      </c>
    </row>
    <row r="504" spans="1:60" x14ac:dyDescent="0.35">
      <c r="A504" t="s">
        <v>1732</v>
      </c>
      <c r="B504">
        <v>10000</v>
      </c>
      <c r="C504">
        <v>10000</v>
      </c>
      <c r="D504" s="2">
        <v>45756</v>
      </c>
      <c r="E504" t="s">
        <v>59</v>
      </c>
      <c r="F504" t="s">
        <v>1671</v>
      </c>
      <c r="G504">
        <v>10620258103</v>
      </c>
      <c r="I504">
        <v>1</v>
      </c>
      <c r="J504" t="s">
        <v>183</v>
      </c>
      <c r="K504" s="7" t="s">
        <v>944</v>
      </c>
      <c r="L504" t="s">
        <v>6076</v>
      </c>
      <c r="M504" t="s">
        <v>945</v>
      </c>
      <c r="N504" t="s">
        <v>3831</v>
      </c>
      <c r="O504">
        <v>125</v>
      </c>
      <c r="R504" s="2">
        <v>45754</v>
      </c>
      <c r="T504">
        <v>65</v>
      </c>
      <c r="U504" s="3">
        <v>8125</v>
      </c>
      <c r="V504" t="s">
        <v>65</v>
      </c>
      <c r="W504" t="s">
        <v>1734</v>
      </c>
      <c r="X504">
        <v>0</v>
      </c>
      <c r="Y504" s="3">
        <v>5000</v>
      </c>
      <c r="Z504" s="3">
        <v>3125</v>
      </c>
      <c r="AA504">
        <v>0</v>
      </c>
      <c r="AB504">
        <v>0</v>
      </c>
      <c r="AC504">
        <v>0</v>
      </c>
      <c r="AF504">
        <v>0</v>
      </c>
      <c r="AO504" t="s">
        <v>1735</v>
      </c>
      <c r="AP504" t="s">
        <v>95</v>
      </c>
      <c r="AR504">
        <v>0</v>
      </c>
      <c r="AS504">
        <v>0</v>
      </c>
      <c r="AT504">
        <v>0</v>
      </c>
      <c r="AU504">
        <v>0</v>
      </c>
      <c r="AV504">
        <v>0</v>
      </c>
      <c r="AW504">
        <v>0</v>
      </c>
      <c r="BA504" t="s">
        <v>63</v>
      </c>
      <c r="BB504" t="s">
        <v>4732</v>
      </c>
      <c r="BC504">
        <v>0</v>
      </c>
      <c r="BE504" t="s">
        <v>95</v>
      </c>
      <c r="BH504" t="s">
        <v>1736</v>
      </c>
    </row>
    <row r="505" spans="1:60" x14ac:dyDescent="0.35">
      <c r="A505" t="s">
        <v>1283</v>
      </c>
      <c r="B505">
        <v>10000</v>
      </c>
      <c r="C505">
        <v>20000</v>
      </c>
      <c r="D505" s="2">
        <v>45754</v>
      </c>
      <c r="E505" t="s">
        <v>59</v>
      </c>
      <c r="F505" t="s">
        <v>1284</v>
      </c>
      <c r="G505" t="s">
        <v>1285</v>
      </c>
      <c r="I505">
        <v>2</v>
      </c>
      <c r="J505" t="s">
        <v>183</v>
      </c>
      <c r="K505">
        <v>100</v>
      </c>
      <c r="L505" t="s">
        <v>6052</v>
      </c>
      <c r="M505" t="s">
        <v>281</v>
      </c>
      <c r="N505" t="s">
        <v>3851</v>
      </c>
      <c r="O505">
        <v>200</v>
      </c>
      <c r="R505" s="2">
        <v>45754</v>
      </c>
      <c r="T505">
        <v>2</v>
      </c>
      <c r="U505">
        <v>400</v>
      </c>
      <c r="V505" t="s">
        <v>65</v>
      </c>
      <c r="W505">
        <v>107110100001</v>
      </c>
      <c r="X505">
        <v>0</v>
      </c>
      <c r="Y505">
        <v>300</v>
      </c>
      <c r="Z505">
        <v>100</v>
      </c>
      <c r="AA505">
        <v>0</v>
      </c>
      <c r="AB505">
        <v>0</v>
      </c>
      <c r="AC505">
        <v>0</v>
      </c>
      <c r="AF505">
        <v>0</v>
      </c>
      <c r="AO505">
        <v>10711010</v>
      </c>
      <c r="AP505" t="s">
        <v>1286</v>
      </c>
      <c r="AR505">
        <v>0</v>
      </c>
      <c r="AS505">
        <v>0</v>
      </c>
      <c r="AT505">
        <v>0</v>
      </c>
      <c r="AU505">
        <v>0</v>
      </c>
      <c r="AV505">
        <v>0</v>
      </c>
      <c r="AW505">
        <v>0</v>
      </c>
      <c r="BA505" t="s">
        <v>63</v>
      </c>
      <c r="BB505" t="s">
        <v>4590</v>
      </c>
      <c r="BC505">
        <v>0</v>
      </c>
      <c r="BE505" t="s">
        <v>1286</v>
      </c>
      <c r="BH505" t="s">
        <v>1287</v>
      </c>
    </row>
    <row r="506" spans="1:60" x14ac:dyDescent="0.35">
      <c r="A506" t="s">
        <v>1737</v>
      </c>
      <c r="B506">
        <v>10000</v>
      </c>
      <c r="C506">
        <v>10000</v>
      </c>
      <c r="D506" s="2">
        <v>45754</v>
      </c>
      <c r="E506" t="s">
        <v>59</v>
      </c>
      <c r="F506" s="4">
        <v>0.47202546296296294</v>
      </c>
      <c r="G506" t="s">
        <v>1738</v>
      </c>
      <c r="I506">
        <v>1</v>
      </c>
      <c r="J506" t="s">
        <v>183</v>
      </c>
      <c r="K506">
        <v>22</v>
      </c>
      <c r="L506" t="s">
        <v>6063</v>
      </c>
      <c r="M506" t="s">
        <v>685</v>
      </c>
      <c r="N506" t="s">
        <v>3805</v>
      </c>
      <c r="O506">
        <v>300</v>
      </c>
      <c r="R506" s="2">
        <v>45754</v>
      </c>
      <c r="T506">
        <v>1</v>
      </c>
      <c r="U506">
        <v>300</v>
      </c>
      <c r="V506" t="s">
        <v>65</v>
      </c>
      <c r="W506" t="s">
        <v>1739</v>
      </c>
      <c r="X506">
        <v>0</v>
      </c>
      <c r="Y506">
        <v>300</v>
      </c>
      <c r="Z506">
        <v>0</v>
      </c>
      <c r="AA506">
        <v>0</v>
      </c>
      <c r="AB506">
        <v>0</v>
      </c>
      <c r="AC506">
        <v>0</v>
      </c>
      <c r="AF506">
        <v>0</v>
      </c>
      <c r="AO506" t="s">
        <v>1740</v>
      </c>
      <c r="AP506" t="s">
        <v>1741</v>
      </c>
      <c r="AR506">
        <v>0</v>
      </c>
      <c r="AS506">
        <v>0</v>
      </c>
      <c r="AT506">
        <v>0</v>
      </c>
      <c r="AU506">
        <v>0</v>
      </c>
      <c r="AV506">
        <v>0</v>
      </c>
      <c r="AW506">
        <v>0</v>
      </c>
      <c r="BA506" t="s">
        <v>63</v>
      </c>
      <c r="BB506" t="s">
        <v>4733</v>
      </c>
      <c r="BC506">
        <v>0</v>
      </c>
      <c r="BE506" t="s">
        <v>1741</v>
      </c>
      <c r="BH506" t="s">
        <v>1742</v>
      </c>
    </row>
    <row r="507" spans="1:60" x14ac:dyDescent="0.35">
      <c r="A507" t="s">
        <v>2935</v>
      </c>
      <c r="B507">
        <v>10000</v>
      </c>
      <c r="C507">
        <v>10000</v>
      </c>
      <c r="D507" s="2">
        <v>45763</v>
      </c>
      <c r="E507" t="s">
        <v>59</v>
      </c>
      <c r="F507" t="s">
        <v>2936</v>
      </c>
      <c r="G507">
        <v>10620258103</v>
      </c>
      <c r="I507">
        <v>1</v>
      </c>
      <c r="J507" t="s">
        <v>183</v>
      </c>
      <c r="K507" s="7" t="s">
        <v>944</v>
      </c>
      <c r="L507" t="s">
        <v>6076</v>
      </c>
      <c r="M507" t="s">
        <v>945</v>
      </c>
      <c r="N507" t="s">
        <v>3831</v>
      </c>
      <c r="O507">
        <v>337</v>
      </c>
      <c r="R507" s="2">
        <v>45754</v>
      </c>
      <c r="T507">
        <v>297</v>
      </c>
      <c r="U507" s="3">
        <v>100089</v>
      </c>
      <c r="V507" t="s">
        <v>65</v>
      </c>
      <c r="W507" t="s">
        <v>120</v>
      </c>
      <c r="X507">
        <v>0</v>
      </c>
      <c r="Y507" s="3">
        <v>80000</v>
      </c>
      <c r="Z507" s="3">
        <v>20089</v>
      </c>
      <c r="AA507">
        <v>0</v>
      </c>
      <c r="AB507">
        <v>0</v>
      </c>
      <c r="AC507">
        <v>0</v>
      </c>
      <c r="AF507">
        <v>0</v>
      </c>
      <c r="AO507" t="s">
        <v>121</v>
      </c>
      <c r="AP507" t="s">
        <v>108</v>
      </c>
      <c r="AR507">
        <v>0</v>
      </c>
      <c r="AS507">
        <v>0</v>
      </c>
      <c r="AT507">
        <v>0</v>
      </c>
      <c r="AU507">
        <v>0</v>
      </c>
      <c r="AV507">
        <v>0</v>
      </c>
      <c r="AW507">
        <v>0</v>
      </c>
      <c r="BA507" t="s">
        <v>63</v>
      </c>
      <c r="BB507" t="s">
        <v>4734</v>
      </c>
      <c r="BC507">
        <v>0</v>
      </c>
      <c r="BE507" t="s">
        <v>108</v>
      </c>
      <c r="BH507" t="s">
        <v>2937</v>
      </c>
    </row>
    <row r="508" spans="1:60" x14ac:dyDescent="0.35">
      <c r="A508" t="s">
        <v>1743</v>
      </c>
      <c r="B508">
        <v>10000</v>
      </c>
      <c r="C508">
        <v>10000</v>
      </c>
      <c r="D508" s="2">
        <v>45761</v>
      </c>
      <c r="E508" t="s">
        <v>59</v>
      </c>
      <c r="F508" t="s">
        <v>1744</v>
      </c>
      <c r="G508">
        <v>10620258107</v>
      </c>
      <c r="I508">
        <v>1</v>
      </c>
      <c r="J508" t="s">
        <v>183</v>
      </c>
      <c r="K508" s="7" t="s">
        <v>944</v>
      </c>
      <c r="L508" t="s">
        <v>6076</v>
      </c>
      <c r="M508" t="s">
        <v>945</v>
      </c>
      <c r="N508" t="s">
        <v>3831</v>
      </c>
      <c r="O508">
        <v>215</v>
      </c>
      <c r="R508" s="2">
        <v>45754</v>
      </c>
      <c r="T508">
        <v>308</v>
      </c>
      <c r="U508" s="3">
        <v>66220</v>
      </c>
      <c r="V508" t="s">
        <v>65</v>
      </c>
      <c r="W508" t="s">
        <v>531</v>
      </c>
      <c r="X508">
        <v>0</v>
      </c>
      <c r="Y508" s="3">
        <v>50000</v>
      </c>
      <c r="Z508" s="3">
        <v>16220</v>
      </c>
      <c r="AA508">
        <v>0</v>
      </c>
      <c r="AB508">
        <v>0</v>
      </c>
      <c r="AC508">
        <v>0</v>
      </c>
      <c r="AF508">
        <v>0</v>
      </c>
      <c r="AO508" t="s">
        <v>532</v>
      </c>
      <c r="AP508" t="s">
        <v>108</v>
      </c>
      <c r="AR508">
        <v>0</v>
      </c>
      <c r="AS508">
        <v>0</v>
      </c>
      <c r="AT508">
        <v>0</v>
      </c>
      <c r="AU508">
        <v>0</v>
      </c>
      <c r="AV508">
        <v>0</v>
      </c>
      <c r="AW508">
        <v>0</v>
      </c>
      <c r="BA508" t="s">
        <v>63</v>
      </c>
      <c r="BB508" t="s">
        <v>4735</v>
      </c>
      <c r="BC508">
        <v>0</v>
      </c>
      <c r="BE508" t="s">
        <v>108</v>
      </c>
      <c r="BH508" t="s">
        <v>1745</v>
      </c>
    </row>
    <row r="509" spans="1:60" x14ac:dyDescent="0.35">
      <c r="A509" t="s">
        <v>4736</v>
      </c>
      <c r="B509">
        <v>10000</v>
      </c>
      <c r="C509">
        <v>10000</v>
      </c>
      <c r="D509" s="2">
        <v>45771</v>
      </c>
      <c r="E509" t="s">
        <v>59</v>
      </c>
      <c r="F509" t="s">
        <v>4737</v>
      </c>
      <c r="G509">
        <v>10620258107</v>
      </c>
      <c r="I509">
        <v>1</v>
      </c>
      <c r="J509" t="s">
        <v>183</v>
      </c>
      <c r="K509" s="7" t="s">
        <v>944</v>
      </c>
      <c r="L509" t="s">
        <v>6076</v>
      </c>
      <c r="M509" t="s">
        <v>945</v>
      </c>
      <c r="N509" t="s">
        <v>3831</v>
      </c>
      <c r="O509" s="3">
        <v>1416</v>
      </c>
      <c r="R509" s="2">
        <v>45754</v>
      </c>
      <c r="T509">
        <v>308</v>
      </c>
      <c r="U509" s="3">
        <v>436128</v>
      </c>
      <c r="V509" t="s">
        <v>65</v>
      </c>
      <c r="W509" t="s">
        <v>504</v>
      </c>
      <c r="X509">
        <v>0</v>
      </c>
      <c r="Y509" s="3">
        <v>400000</v>
      </c>
      <c r="Z509" s="3">
        <v>36128</v>
      </c>
      <c r="AA509">
        <v>0</v>
      </c>
      <c r="AB509">
        <v>0</v>
      </c>
      <c r="AC509">
        <v>0</v>
      </c>
      <c r="AF509">
        <v>0</v>
      </c>
      <c r="AO509" t="s">
        <v>505</v>
      </c>
      <c r="AP509" t="s">
        <v>108</v>
      </c>
      <c r="AR509">
        <v>0</v>
      </c>
      <c r="AS509">
        <v>0</v>
      </c>
      <c r="AT509">
        <v>0</v>
      </c>
      <c r="AU509">
        <v>0</v>
      </c>
      <c r="AV509">
        <v>0</v>
      </c>
      <c r="AW509">
        <v>0</v>
      </c>
      <c r="BA509" t="s">
        <v>63</v>
      </c>
      <c r="BB509" t="s">
        <v>4738</v>
      </c>
      <c r="BC509">
        <v>0</v>
      </c>
      <c r="BE509" t="s">
        <v>108</v>
      </c>
      <c r="BH509" t="s">
        <v>4739</v>
      </c>
    </row>
    <row r="510" spans="1:60" x14ac:dyDescent="0.35">
      <c r="A510" t="s">
        <v>3492</v>
      </c>
      <c r="B510">
        <v>10000</v>
      </c>
      <c r="C510">
        <v>10000</v>
      </c>
      <c r="D510" s="2">
        <v>45772</v>
      </c>
      <c r="E510" t="s">
        <v>59</v>
      </c>
      <c r="F510" t="s">
        <v>3493</v>
      </c>
      <c r="G510">
        <v>10620258097</v>
      </c>
      <c r="I510">
        <v>1</v>
      </c>
      <c r="J510" t="s">
        <v>183</v>
      </c>
      <c r="K510" s="7" t="s">
        <v>944</v>
      </c>
      <c r="L510" t="s">
        <v>6076</v>
      </c>
      <c r="M510" t="s">
        <v>945</v>
      </c>
      <c r="N510" t="s">
        <v>3831</v>
      </c>
      <c r="O510" s="3">
        <v>1105</v>
      </c>
      <c r="R510" s="2">
        <v>45754</v>
      </c>
      <c r="T510">
        <v>308</v>
      </c>
      <c r="U510" s="3">
        <v>340340</v>
      </c>
      <c r="V510" t="s">
        <v>65</v>
      </c>
      <c r="W510" t="s">
        <v>524</v>
      </c>
      <c r="X510">
        <v>0</v>
      </c>
      <c r="Y510" s="3">
        <v>300000</v>
      </c>
      <c r="Z510" s="3">
        <v>40340</v>
      </c>
      <c r="AA510">
        <v>0</v>
      </c>
      <c r="AB510">
        <v>0</v>
      </c>
      <c r="AC510">
        <v>0</v>
      </c>
      <c r="AF510">
        <v>0</v>
      </c>
      <c r="AO510" t="s">
        <v>525</v>
      </c>
      <c r="AP510" t="s">
        <v>108</v>
      </c>
      <c r="AR510">
        <v>0</v>
      </c>
      <c r="AS510">
        <v>0</v>
      </c>
      <c r="AT510">
        <v>0</v>
      </c>
      <c r="AU510">
        <v>0</v>
      </c>
      <c r="AV510">
        <v>0</v>
      </c>
      <c r="AW510">
        <v>0</v>
      </c>
      <c r="BA510" t="s">
        <v>63</v>
      </c>
      <c r="BB510" t="s">
        <v>4740</v>
      </c>
      <c r="BC510">
        <v>0</v>
      </c>
      <c r="BE510" t="s">
        <v>108</v>
      </c>
      <c r="BH510" t="s">
        <v>3494</v>
      </c>
    </row>
    <row r="511" spans="1:60" x14ac:dyDescent="0.35">
      <c r="A511" t="s">
        <v>1504</v>
      </c>
      <c r="B511">
        <v>10000</v>
      </c>
      <c r="C511">
        <v>20000</v>
      </c>
      <c r="D511" s="2">
        <v>45757</v>
      </c>
      <c r="E511" t="s">
        <v>59</v>
      </c>
      <c r="F511" t="s">
        <v>1505</v>
      </c>
      <c r="G511">
        <v>10620258014</v>
      </c>
      <c r="I511">
        <v>2</v>
      </c>
      <c r="J511" t="s">
        <v>183</v>
      </c>
      <c r="K511">
        <v>77</v>
      </c>
      <c r="L511" t="s">
        <v>6043</v>
      </c>
      <c r="M511" t="s">
        <v>192</v>
      </c>
      <c r="N511" t="s">
        <v>3848</v>
      </c>
      <c r="O511" s="3">
        <v>3705</v>
      </c>
      <c r="R511" s="2">
        <v>45754</v>
      </c>
      <c r="T511">
        <v>88</v>
      </c>
      <c r="U511" s="3">
        <v>326040</v>
      </c>
      <c r="V511" t="s">
        <v>65</v>
      </c>
      <c r="W511" t="s">
        <v>1506</v>
      </c>
      <c r="X511">
        <v>0</v>
      </c>
      <c r="Y511" s="3">
        <v>300000</v>
      </c>
      <c r="Z511" s="3">
        <v>26040</v>
      </c>
      <c r="AA511">
        <v>0</v>
      </c>
      <c r="AB511">
        <v>0</v>
      </c>
      <c r="AC511">
        <v>0</v>
      </c>
      <c r="AF511">
        <v>0</v>
      </c>
      <c r="AO511" t="s">
        <v>1507</v>
      </c>
      <c r="AP511" t="s">
        <v>108</v>
      </c>
      <c r="AR511">
        <v>0</v>
      </c>
      <c r="AS511">
        <v>0</v>
      </c>
      <c r="AT511">
        <v>0</v>
      </c>
      <c r="AU511">
        <v>0</v>
      </c>
      <c r="AV511">
        <v>0</v>
      </c>
      <c r="AW511">
        <v>0</v>
      </c>
      <c r="BA511" t="s">
        <v>63</v>
      </c>
      <c r="BB511" t="s">
        <v>4673</v>
      </c>
      <c r="BC511">
        <v>0</v>
      </c>
      <c r="BE511" t="s">
        <v>108</v>
      </c>
      <c r="BH511" t="s">
        <v>1508</v>
      </c>
    </row>
    <row r="512" spans="1:60" x14ac:dyDescent="0.35">
      <c r="A512" t="s">
        <v>1294</v>
      </c>
      <c r="B512">
        <v>10000</v>
      </c>
      <c r="C512">
        <v>20000</v>
      </c>
      <c r="D512" s="2">
        <v>45755</v>
      </c>
      <c r="E512" t="s">
        <v>59</v>
      </c>
      <c r="F512" t="s">
        <v>1295</v>
      </c>
      <c r="G512">
        <v>10620258020</v>
      </c>
      <c r="I512">
        <v>2</v>
      </c>
      <c r="J512" t="s">
        <v>183</v>
      </c>
      <c r="K512">
        <v>77</v>
      </c>
      <c r="L512" t="s">
        <v>6043</v>
      </c>
      <c r="M512" t="s">
        <v>192</v>
      </c>
      <c r="N512" t="s">
        <v>3848</v>
      </c>
      <c r="O512" s="3">
        <v>3637</v>
      </c>
      <c r="R512" s="2">
        <v>45754</v>
      </c>
      <c r="T512">
        <v>180</v>
      </c>
      <c r="U512" s="3">
        <v>654660</v>
      </c>
      <c r="V512" t="s">
        <v>65</v>
      </c>
      <c r="W512" t="s">
        <v>1296</v>
      </c>
      <c r="X512">
        <v>0</v>
      </c>
      <c r="Y512" s="3">
        <v>280000</v>
      </c>
      <c r="Z512" s="3">
        <v>374660</v>
      </c>
      <c r="AA512">
        <v>0</v>
      </c>
      <c r="AB512">
        <v>0</v>
      </c>
      <c r="AC512">
        <v>0</v>
      </c>
      <c r="AF512">
        <v>0</v>
      </c>
      <c r="AO512" t="s">
        <v>1297</v>
      </c>
      <c r="AP512" t="s">
        <v>108</v>
      </c>
      <c r="AR512">
        <v>0</v>
      </c>
      <c r="AS512">
        <v>0</v>
      </c>
      <c r="AT512">
        <v>0</v>
      </c>
      <c r="AU512">
        <v>0</v>
      </c>
      <c r="AV512">
        <v>0</v>
      </c>
      <c r="AW512">
        <v>0</v>
      </c>
      <c r="BA512" t="s">
        <v>63</v>
      </c>
      <c r="BB512" t="s">
        <v>4593</v>
      </c>
      <c r="BC512">
        <v>0</v>
      </c>
      <c r="BE512" t="s">
        <v>108</v>
      </c>
      <c r="BH512" t="s">
        <v>1298</v>
      </c>
    </row>
    <row r="513" spans="1:60" x14ac:dyDescent="0.35">
      <c r="A513" t="s">
        <v>4741</v>
      </c>
      <c r="B513">
        <v>10000</v>
      </c>
      <c r="C513">
        <v>10000</v>
      </c>
      <c r="D513" s="2">
        <v>45764</v>
      </c>
      <c r="E513" t="s">
        <v>59</v>
      </c>
      <c r="F513" t="s">
        <v>4742</v>
      </c>
      <c r="G513" t="s">
        <v>4743</v>
      </c>
      <c r="I513">
        <v>1</v>
      </c>
      <c r="J513" t="s">
        <v>183</v>
      </c>
      <c r="K513" s="7" t="s">
        <v>812</v>
      </c>
      <c r="L513" t="s">
        <v>6072</v>
      </c>
      <c r="M513" t="s">
        <v>813</v>
      </c>
      <c r="N513" t="s">
        <v>3824</v>
      </c>
      <c r="O513" s="3">
        <v>7125</v>
      </c>
      <c r="R513" s="2">
        <v>45754</v>
      </c>
      <c r="T513">
        <v>24</v>
      </c>
      <c r="U513" s="3">
        <v>171000</v>
      </c>
      <c r="V513" t="s">
        <v>65</v>
      </c>
      <c r="W513" t="s">
        <v>4744</v>
      </c>
      <c r="X513">
        <v>0</v>
      </c>
      <c r="Y513" s="3">
        <v>165000</v>
      </c>
      <c r="Z513" s="3">
        <v>6000</v>
      </c>
      <c r="AA513">
        <v>0</v>
      </c>
      <c r="AB513">
        <v>0</v>
      </c>
      <c r="AC513">
        <v>0</v>
      </c>
      <c r="AF513">
        <v>0</v>
      </c>
      <c r="AO513" t="s">
        <v>4745</v>
      </c>
      <c r="AP513" t="s">
        <v>448</v>
      </c>
      <c r="AR513">
        <v>0</v>
      </c>
      <c r="AS513">
        <v>0</v>
      </c>
      <c r="AT513">
        <v>0</v>
      </c>
      <c r="AU513">
        <v>0</v>
      </c>
      <c r="AV513">
        <v>0</v>
      </c>
      <c r="AW513">
        <v>0</v>
      </c>
      <c r="BA513" t="s">
        <v>63</v>
      </c>
      <c r="BB513" t="s">
        <v>4746</v>
      </c>
      <c r="BC513">
        <v>0</v>
      </c>
      <c r="BE513" t="s">
        <v>448</v>
      </c>
      <c r="BH513" t="s">
        <v>3986</v>
      </c>
    </row>
    <row r="514" spans="1:60" x14ac:dyDescent="0.35">
      <c r="A514" t="s">
        <v>1312</v>
      </c>
      <c r="B514">
        <v>10000</v>
      </c>
      <c r="C514">
        <v>20000</v>
      </c>
      <c r="D514" s="2">
        <v>45756</v>
      </c>
      <c r="E514" t="s">
        <v>59</v>
      </c>
      <c r="F514" s="4">
        <v>0.44246527777777778</v>
      </c>
      <c r="G514">
        <v>17190809009</v>
      </c>
      <c r="I514">
        <v>1</v>
      </c>
      <c r="J514" t="s">
        <v>183</v>
      </c>
      <c r="K514">
        <v>68</v>
      </c>
      <c r="L514" t="s">
        <v>6051</v>
      </c>
      <c r="M514" t="s">
        <v>830</v>
      </c>
      <c r="N514" t="s">
        <v>3852</v>
      </c>
      <c r="O514" s="3">
        <v>35000</v>
      </c>
      <c r="R514" s="2">
        <v>45754</v>
      </c>
      <c r="T514">
        <v>2</v>
      </c>
      <c r="U514" s="3">
        <v>70000</v>
      </c>
      <c r="V514" t="s">
        <v>65</v>
      </c>
      <c r="W514" t="s">
        <v>1315</v>
      </c>
      <c r="X514">
        <v>0</v>
      </c>
      <c r="Y514" s="3">
        <v>70000</v>
      </c>
      <c r="Z514">
        <v>0</v>
      </c>
      <c r="AA514">
        <v>0</v>
      </c>
      <c r="AB514">
        <v>0</v>
      </c>
      <c r="AC514">
        <v>0</v>
      </c>
      <c r="AF514">
        <v>0</v>
      </c>
      <c r="AO514" t="s">
        <v>1316</v>
      </c>
      <c r="AP514" t="s">
        <v>275</v>
      </c>
      <c r="AR514">
        <v>0</v>
      </c>
      <c r="AS514">
        <v>0</v>
      </c>
      <c r="AT514">
        <v>0</v>
      </c>
      <c r="AU514">
        <v>0</v>
      </c>
      <c r="AV514">
        <v>0</v>
      </c>
      <c r="AW514">
        <v>0</v>
      </c>
      <c r="BA514" t="s">
        <v>63</v>
      </c>
      <c r="BB514" t="s">
        <v>4598</v>
      </c>
      <c r="BC514">
        <v>0</v>
      </c>
      <c r="BE514" t="s">
        <v>275</v>
      </c>
      <c r="BH514" t="s">
        <v>1317</v>
      </c>
    </row>
    <row r="515" spans="1:60" x14ac:dyDescent="0.35">
      <c r="A515" t="s">
        <v>1746</v>
      </c>
      <c r="B515">
        <v>10000</v>
      </c>
      <c r="C515">
        <v>10000</v>
      </c>
      <c r="D515" s="2">
        <v>45756</v>
      </c>
      <c r="E515" t="s">
        <v>59</v>
      </c>
      <c r="F515" s="4">
        <v>0.44651620370370371</v>
      </c>
      <c r="G515" t="s">
        <v>1428</v>
      </c>
      <c r="I515">
        <v>1</v>
      </c>
      <c r="J515" t="s">
        <v>183</v>
      </c>
      <c r="K515">
        <v>78</v>
      </c>
      <c r="L515" t="s">
        <v>6047</v>
      </c>
      <c r="M515" t="s">
        <v>216</v>
      </c>
      <c r="N515" t="s">
        <v>3803</v>
      </c>
      <c r="O515" s="3">
        <v>2750</v>
      </c>
      <c r="R515" s="2">
        <v>45754</v>
      </c>
      <c r="T515">
        <v>16</v>
      </c>
      <c r="U515" s="3">
        <v>44000</v>
      </c>
      <c r="V515" t="s">
        <v>65</v>
      </c>
      <c r="W515" t="s">
        <v>1653</v>
      </c>
      <c r="X515">
        <v>0</v>
      </c>
      <c r="Y515" s="3">
        <v>40000</v>
      </c>
      <c r="Z515" s="3">
        <v>4000</v>
      </c>
      <c r="AA515">
        <v>0</v>
      </c>
      <c r="AB515">
        <v>0</v>
      </c>
      <c r="AC515">
        <v>0</v>
      </c>
      <c r="AF515">
        <v>0</v>
      </c>
      <c r="AO515" t="s">
        <v>1654</v>
      </c>
      <c r="AP515" t="s">
        <v>275</v>
      </c>
      <c r="AR515">
        <v>0</v>
      </c>
      <c r="AS515">
        <v>0</v>
      </c>
      <c r="AT515">
        <v>0</v>
      </c>
      <c r="AU515">
        <v>0</v>
      </c>
      <c r="AV515">
        <v>0</v>
      </c>
      <c r="AW515">
        <v>0</v>
      </c>
      <c r="BA515" t="s">
        <v>63</v>
      </c>
      <c r="BB515" t="s">
        <v>4747</v>
      </c>
      <c r="BC515">
        <v>0</v>
      </c>
      <c r="BE515" t="s">
        <v>275</v>
      </c>
      <c r="BH515" t="s">
        <v>1747</v>
      </c>
    </row>
    <row r="516" spans="1:60" x14ac:dyDescent="0.35">
      <c r="A516" t="s">
        <v>1748</v>
      </c>
      <c r="B516">
        <v>10000</v>
      </c>
      <c r="C516">
        <v>10000</v>
      </c>
      <c r="D516" s="2">
        <v>45754</v>
      </c>
      <c r="E516" t="s">
        <v>116</v>
      </c>
      <c r="F516" t="s">
        <v>1643</v>
      </c>
      <c r="G516" t="s">
        <v>1603</v>
      </c>
      <c r="I516">
        <v>1</v>
      </c>
      <c r="J516" t="s">
        <v>183</v>
      </c>
      <c r="K516">
        <v>59</v>
      </c>
      <c r="L516" t="s">
        <v>6045</v>
      </c>
      <c r="M516" t="s">
        <v>73</v>
      </c>
      <c r="N516" t="s">
        <v>3811</v>
      </c>
      <c r="O516">
        <v>515</v>
      </c>
      <c r="R516" s="2">
        <v>45754</v>
      </c>
      <c r="T516">
        <v>4</v>
      </c>
      <c r="U516" s="3">
        <v>2060</v>
      </c>
      <c r="V516" t="s">
        <v>65</v>
      </c>
      <c r="W516">
        <v>150164050001</v>
      </c>
      <c r="X516">
        <v>0</v>
      </c>
      <c r="Y516" s="3">
        <v>2060</v>
      </c>
      <c r="Z516">
        <v>0</v>
      </c>
      <c r="AA516">
        <v>0</v>
      </c>
      <c r="AB516">
        <v>0</v>
      </c>
      <c r="AC516">
        <v>0</v>
      </c>
      <c r="AF516">
        <v>0</v>
      </c>
      <c r="AO516">
        <v>15016405</v>
      </c>
      <c r="AP516" t="s">
        <v>571</v>
      </c>
      <c r="AR516">
        <v>0</v>
      </c>
      <c r="AS516">
        <v>0</v>
      </c>
      <c r="AT516">
        <v>0</v>
      </c>
      <c r="AU516">
        <v>0</v>
      </c>
      <c r="AV516">
        <v>0</v>
      </c>
      <c r="AW516">
        <v>0</v>
      </c>
      <c r="BA516" t="s">
        <v>63</v>
      </c>
      <c r="BB516" t="s">
        <v>4748</v>
      </c>
      <c r="BC516">
        <v>0</v>
      </c>
      <c r="BE516" t="s">
        <v>571</v>
      </c>
      <c r="BH516" t="s">
        <v>1749</v>
      </c>
    </row>
    <row r="517" spans="1:60" x14ac:dyDescent="0.35">
      <c r="A517" t="s">
        <v>1750</v>
      </c>
      <c r="B517">
        <v>10000</v>
      </c>
      <c r="C517">
        <v>10000</v>
      </c>
      <c r="D517" s="2">
        <v>45754</v>
      </c>
      <c r="E517" t="s">
        <v>59</v>
      </c>
      <c r="F517" t="s">
        <v>1751</v>
      </c>
      <c r="G517" t="s">
        <v>1603</v>
      </c>
      <c r="I517">
        <v>1</v>
      </c>
      <c r="J517" t="s">
        <v>183</v>
      </c>
      <c r="K517">
        <v>59</v>
      </c>
      <c r="L517" t="s">
        <v>6045</v>
      </c>
      <c r="M517" t="s">
        <v>73</v>
      </c>
      <c r="N517" t="s">
        <v>3811</v>
      </c>
      <c r="O517">
        <v>258</v>
      </c>
      <c r="R517" s="2">
        <v>45754</v>
      </c>
      <c r="T517">
        <v>4</v>
      </c>
      <c r="U517" s="3">
        <v>1032</v>
      </c>
      <c r="V517" t="s">
        <v>65</v>
      </c>
      <c r="W517">
        <v>112887750001</v>
      </c>
      <c r="X517">
        <v>0</v>
      </c>
      <c r="Y517" s="3">
        <v>1030</v>
      </c>
      <c r="Z517">
        <v>2</v>
      </c>
      <c r="AA517">
        <v>0</v>
      </c>
      <c r="AB517">
        <v>0</v>
      </c>
      <c r="AC517">
        <v>0</v>
      </c>
      <c r="AF517">
        <v>0</v>
      </c>
      <c r="AO517">
        <v>11288775</v>
      </c>
      <c r="AP517" t="s">
        <v>571</v>
      </c>
      <c r="AR517">
        <v>0</v>
      </c>
      <c r="AS517">
        <v>0</v>
      </c>
      <c r="AT517">
        <v>0</v>
      </c>
      <c r="AU517">
        <v>0</v>
      </c>
      <c r="AV517">
        <v>0</v>
      </c>
      <c r="AW517">
        <v>0</v>
      </c>
      <c r="BA517" t="s">
        <v>63</v>
      </c>
      <c r="BB517" t="s">
        <v>4749</v>
      </c>
      <c r="BC517">
        <v>0</v>
      </c>
      <c r="BE517" t="s">
        <v>571</v>
      </c>
      <c r="BH517" t="s">
        <v>1752</v>
      </c>
    </row>
    <row r="518" spans="1:60" x14ac:dyDescent="0.35">
      <c r="A518" t="s">
        <v>1753</v>
      </c>
      <c r="B518">
        <v>10000</v>
      </c>
      <c r="C518">
        <v>10000</v>
      </c>
      <c r="D518" s="2">
        <v>45755</v>
      </c>
      <c r="E518" t="s">
        <v>59</v>
      </c>
      <c r="F518" t="s">
        <v>1681</v>
      </c>
      <c r="G518" t="s">
        <v>913</v>
      </c>
      <c r="I518">
        <v>1</v>
      </c>
      <c r="J518" t="s">
        <v>183</v>
      </c>
      <c r="K518">
        <v>32</v>
      </c>
      <c r="L518" t="s">
        <v>6064</v>
      </c>
      <c r="M518" t="s">
        <v>516</v>
      </c>
      <c r="N518" t="s">
        <v>3833</v>
      </c>
      <c r="O518" s="3">
        <v>5860</v>
      </c>
      <c r="R518" s="2">
        <v>45754</v>
      </c>
      <c r="T518">
        <v>1</v>
      </c>
      <c r="U518" s="3">
        <v>5860</v>
      </c>
      <c r="V518" t="s">
        <v>65</v>
      </c>
      <c r="W518" t="s">
        <v>1227</v>
      </c>
      <c r="X518">
        <v>0</v>
      </c>
      <c r="Y518" s="3">
        <v>5360</v>
      </c>
      <c r="Z518">
        <v>500</v>
      </c>
      <c r="AA518">
        <v>0</v>
      </c>
      <c r="AB518">
        <v>0</v>
      </c>
      <c r="AC518">
        <v>0</v>
      </c>
      <c r="AF518">
        <v>0</v>
      </c>
      <c r="AO518" t="s">
        <v>1228</v>
      </c>
      <c r="AP518" t="s">
        <v>465</v>
      </c>
      <c r="AR518">
        <v>0</v>
      </c>
      <c r="AS518">
        <v>0</v>
      </c>
      <c r="AT518">
        <v>0</v>
      </c>
      <c r="AU518">
        <v>0</v>
      </c>
      <c r="AV518">
        <v>0</v>
      </c>
      <c r="AW518">
        <v>0</v>
      </c>
      <c r="BA518" t="s">
        <v>63</v>
      </c>
      <c r="BB518" t="s">
        <v>4750</v>
      </c>
      <c r="BC518">
        <v>0</v>
      </c>
      <c r="BE518" t="s">
        <v>465</v>
      </c>
      <c r="BH518" t="s">
        <v>1754</v>
      </c>
    </row>
    <row r="519" spans="1:60" x14ac:dyDescent="0.35">
      <c r="A519" t="s">
        <v>1755</v>
      </c>
      <c r="B519">
        <v>10000</v>
      </c>
      <c r="C519">
        <v>10000</v>
      </c>
      <c r="D519" s="2">
        <v>45755</v>
      </c>
      <c r="E519" t="s">
        <v>59</v>
      </c>
      <c r="F519" t="s">
        <v>1681</v>
      </c>
      <c r="G519" t="s">
        <v>913</v>
      </c>
      <c r="I519">
        <v>1</v>
      </c>
      <c r="J519" t="s">
        <v>183</v>
      </c>
      <c r="K519">
        <v>32</v>
      </c>
      <c r="L519" t="s">
        <v>6064</v>
      </c>
      <c r="M519" t="s">
        <v>516</v>
      </c>
      <c r="N519" t="s">
        <v>3833</v>
      </c>
      <c r="O519" s="3">
        <v>5860</v>
      </c>
      <c r="R519" s="2">
        <v>45754</v>
      </c>
      <c r="T519">
        <v>1</v>
      </c>
      <c r="U519" s="3">
        <v>5860</v>
      </c>
      <c r="V519" t="s">
        <v>65</v>
      </c>
      <c r="W519" t="s">
        <v>1227</v>
      </c>
      <c r="X519">
        <v>0</v>
      </c>
      <c r="Y519" s="3">
        <v>5360</v>
      </c>
      <c r="Z519">
        <v>500</v>
      </c>
      <c r="AA519">
        <v>0</v>
      </c>
      <c r="AB519">
        <v>0</v>
      </c>
      <c r="AC519">
        <v>0</v>
      </c>
      <c r="AF519">
        <v>0</v>
      </c>
      <c r="AO519" t="s">
        <v>1228</v>
      </c>
      <c r="AP519" t="s">
        <v>465</v>
      </c>
      <c r="AR519">
        <v>0</v>
      </c>
      <c r="AS519">
        <v>0</v>
      </c>
      <c r="AT519">
        <v>0</v>
      </c>
      <c r="AU519">
        <v>0</v>
      </c>
      <c r="AV519">
        <v>0</v>
      </c>
      <c r="AW519">
        <v>0</v>
      </c>
      <c r="BA519" t="s">
        <v>63</v>
      </c>
      <c r="BB519" t="s">
        <v>4751</v>
      </c>
      <c r="BC519">
        <v>0</v>
      </c>
      <c r="BE519" t="s">
        <v>465</v>
      </c>
      <c r="BH519" t="s">
        <v>1756</v>
      </c>
    </row>
    <row r="520" spans="1:60" x14ac:dyDescent="0.35">
      <c r="A520" t="s">
        <v>1757</v>
      </c>
      <c r="B520">
        <v>10000</v>
      </c>
      <c r="C520">
        <v>10000</v>
      </c>
      <c r="D520" s="2">
        <v>45754</v>
      </c>
      <c r="E520" t="s">
        <v>59</v>
      </c>
      <c r="F520" t="s">
        <v>1758</v>
      </c>
      <c r="G520" t="s">
        <v>719</v>
      </c>
      <c r="I520">
        <v>1</v>
      </c>
      <c r="J520" t="s">
        <v>183</v>
      </c>
      <c r="K520">
        <v>65</v>
      </c>
      <c r="L520" t="s">
        <v>6054</v>
      </c>
      <c r="M520" t="s">
        <v>340</v>
      </c>
      <c r="N520" t="s">
        <v>3854</v>
      </c>
      <c r="O520">
        <v>167</v>
      </c>
      <c r="R520" s="2">
        <v>45754</v>
      </c>
      <c r="T520">
        <v>6</v>
      </c>
      <c r="U520" s="3">
        <v>1002</v>
      </c>
      <c r="V520" t="s">
        <v>65</v>
      </c>
      <c r="W520" t="s">
        <v>1759</v>
      </c>
      <c r="X520">
        <v>0</v>
      </c>
      <c r="Y520" s="3">
        <v>1000</v>
      </c>
      <c r="Z520">
        <v>2</v>
      </c>
      <c r="AA520">
        <v>0</v>
      </c>
      <c r="AB520">
        <v>0</v>
      </c>
      <c r="AC520">
        <v>0</v>
      </c>
      <c r="AF520">
        <v>0</v>
      </c>
      <c r="AO520" t="s">
        <v>1760</v>
      </c>
      <c r="AP520" t="s">
        <v>225</v>
      </c>
      <c r="AR520">
        <v>0</v>
      </c>
      <c r="AS520">
        <v>0</v>
      </c>
      <c r="AT520">
        <v>0</v>
      </c>
      <c r="AU520">
        <v>0</v>
      </c>
      <c r="AV520">
        <v>0</v>
      </c>
      <c r="AW520">
        <v>0</v>
      </c>
      <c r="BA520" t="s">
        <v>63</v>
      </c>
      <c r="BB520" t="s">
        <v>4752</v>
      </c>
      <c r="BC520">
        <v>0</v>
      </c>
      <c r="BE520" t="s">
        <v>225</v>
      </c>
      <c r="BH520" t="s">
        <v>1531</v>
      </c>
    </row>
    <row r="521" spans="1:60" x14ac:dyDescent="0.35">
      <c r="A521" t="s">
        <v>1761</v>
      </c>
      <c r="B521">
        <v>10000</v>
      </c>
      <c r="C521">
        <v>10000</v>
      </c>
      <c r="D521" s="2">
        <v>45754</v>
      </c>
      <c r="E521" t="s">
        <v>59</v>
      </c>
      <c r="F521" s="4">
        <v>0.48880787037037038</v>
      </c>
      <c r="G521" t="s">
        <v>719</v>
      </c>
      <c r="I521">
        <v>1</v>
      </c>
      <c r="J521" t="s">
        <v>183</v>
      </c>
      <c r="K521">
        <v>65</v>
      </c>
      <c r="L521" t="s">
        <v>6054</v>
      </c>
      <c r="M521" t="s">
        <v>340</v>
      </c>
      <c r="N521" t="s">
        <v>3854</v>
      </c>
      <c r="O521">
        <v>334</v>
      </c>
      <c r="R521" s="2">
        <v>45754</v>
      </c>
      <c r="T521">
        <v>9</v>
      </c>
      <c r="U521" s="3">
        <v>3006</v>
      </c>
      <c r="V521" t="s">
        <v>65</v>
      </c>
      <c r="W521" t="s">
        <v>1762</v>
      </c>
      <c r="X521">
        <v>0</v>
      </c>
      <c r="Y521" s="3">
        <v>3000</v>
      </c>
      <c r="Z521">
        <v>6</v>
      </c>
      <c r="AA521">
        <v>0</v>
      </c>
      <c r="AB521">
        <v>0</v>
      </c>
      <c r="AC521">
        <v>0</v>
      </c>
      <c r="AF521">
        <v>0</v>
      </c>
      <c r="AO521" t="s">
        <v>1763</v>
      </c>
      <c r="AP521" t="s">
        <v>225</v>
      </c>
      <c r="AR521">
        <v>0</v>
      </c>
      <c r="AS521">
        <v>0</v>
      </c>
      <c r="AT521">
        <v>0</v>
      </c>
      <c r="AU521">
        <v>0</v>
      </c>
      <c r="AV521">
        <v>0</v>
      </c>
      <c r="AW521">
        <v>0</v>
      </c>
      <c r="BA521" t="s">
        <v>63</v>
      </c>
      <c r="BB521" t="s">
        <v>4753</v>
      </c>
      <c r="BC521">
        <v>0</v>
      </c>
      <c r="BE521" t="s">
        <v>225</v>
      </c>
      <c r="BH521" t="s">
        <v>1531</v>
      </c>
    </row>
    <row r="522" spans="1:60" x14ac:dyDescent="0.35">
      <c r="A522" t="s">
        <v>1793</v>
      </c>
      <c r="B522">
        <v>10000</v>
      </c>
      <c r="C522">
        <v>10000</v>
      </c>
      <c r="D522" s="2">
        <v>45754</v>
      </c>
      <c r="E522" t="s">
        <v>59</v>
      </c>
      <c r="F522" t="s">
        <v>1758</v>
      </c>
      <c r="G522" t="s">
        <v>719</v>
      </c>
      <c r="I522">
        <v>1</v>
      </c>
      <c r="J522" t="s">
        <v>183</v>
      </c>
      <c r="K522">
        <v>65</v>
      </c>
      <c r="L522" t="s">
        <v>6054</v>
      </c>
      <c r="M522" t="s">
        <v>340</v>
      </c>
      <c r="N522" t="s">
        <v>3854</v>
      </c>
      <c r="O522">
        <v>667</v>
      </c>
      <c r="R522" s="2">
        <v>45754</v>
      </c>
      <c r="T522">
        <v>6</v>
      </c>
      <c r="U522" s="3">
        <v>4002</v>
      </c>
      <c r="V522" t="s">
        <v>65</v>
      </c>
      <c r="W522" t="s">
        <v>1759</v>
      </c>
      <c r="X522">
        <v>0</v>
      </c>
      <c r="Y522" s="3">
        <v>4000</v>
      </c>
      <c r="Z522">
        <v>2</v>
      </c>
      <c r="AA522">
        <v>0</v>
      </c>
      <c r="AB522">
        <v>0</v>
      </c>
      <c r="AC522">
        <v>0</v>
      </c>
      <c r="AF522">
        <v>0</v>
      </c>
      <c r="AO522" t="s">
        <v>1760</v>
      </c>
      <c r="AP522" t="s">
        <v>225</v>
      </c>
      <c r="AR522">
        <v>0</v>
      </c>
      <c r="AS522">
        <v>0</v>
      </c>
      <c r="AT522">
        <v>0</v>
      </c>
      <c r="AU522">
        <v>0</v>
      </c>
      <c r="AV522">
        <v>0</v>
      </c>
      <c r="AW522">
        <v>0</v>
      </c>
      <c r="BA522" t="s">
        <v>63</v>
      </c>
      <c r="BB522" t="s">
        <v>1794</v>
      </c>
      <c r="BC522">
        <v>0</v>
      </c>
      <c r="BE522" t="s">
        <v>225</v>
      </c>
      <c r="BH522" t="s">
        <v>1543</v>
      </c>
    </row>
    <row r="523" spans="1:60" x14ac:dyDescent="0.35">
      <c r="A523" t="s">
        <v>1795</v>
      </c>
      <c r="B523">
        <v>10000</v>
      </c>
      <c r="C523">
        <v>10000</v>
      </c>
      <c r="D523" s="2">
        <v>45754</v>
      </c>
      <c r="E523" t="s">
        <v>59</v>
      </c>
      <c r="F523" s="4">
        <v>0.48880787037037038</v>
      </c>
      <c r="G523" t="s">
        <v>719</v>
      </c>
      <c r="I523">
        <v>1</v>
      </c>
      <c r="J523" t="s">
        <v>183</v>
      </c>
      <c r="K523">
        <v>65</v>
      </c>
      <c r="L523" t="s">
        <v>6054</v>
      </c>
      <c r="M523" t="s">
        <v>340</v>
      </c>
      <c r="N523" t="s">
        <v>3854</v>
      </c>
      <c r="O523" s="3">
        <v>1000</v>
      </c>
      <c r="R523" s="2">
        <v>45754</v>
      </c>
      <c r="T523">
        <v>9</v>
      </c>
      <c r="U523" s="3">
        <v>9000</v>
      </c>
      <c r="V523" t="s">
        <v>65</v>
      </c>
      <c r="W523" t="s">
        <v>1762</v>
      </c>
      <c r="X523">
        <v>0</v>
      </c>
      <c r="Y523" s="3">
        <v>9000</v>
      </c>
      <c r="Z523">
        <v>0</v>
      </c>
      <c r="AA523">
        <v>0</v>
      </c>
      <c r="AB523">
        <v>0</v>
      </c>
      <c r="AC523">
        <v>0</v>
      </c>
      <c r="AF523">
        <v>0</v>
      </c>
      <c r="AO523" t="s">
        <v>1763</v>
      </c>
      <c r="AP523" t="s">
        <v>225</v>
      </c>
      <c r="AR523">
        <v>0</v>
      </c>
      <c r="AS523">
        <v>0</v>
      </c>
      <c r="AT523">
        <v>0</v>
      </c>
      <c r="AU523">
        <v>0</v>
      </c>
      <c r="AV523">
        <v>0</v>
      </c>
      <c r="AW523">
        <v>0</v>
      </c>
      <c r="BA523" t="s">
        <v>63</v>
      </c>
      <c r="BB523" t="s">
        <v>1796</v>
      </c>
      <c r="BC523">
        <v>0</v>
      </c>
      <c r="BE523" t="s">
        <v>225</v>
      </c>
      <c r="BH523" t="s">
        <v>1543</v>
      </c>
    </row>
    <row r="524" spans="1:60" x14ac:dyDescent="0.35">
      <c r="A524" t="s">
        <v>1318</v>
      </c>
      <c r="B524">
        <v>10000</v>
      </c>
      <c r="C524">
        <v>20000</v>
      </c>
      <c r="D524" s="2">
        <v>45755</v>
      </c>
      <c r="E524" t="s">
        <v>59</v>
      </c>
      <c r="F524" t="s">
        <v>1319</v>
      </c>
      <c r="G524" t="s">
        <v>1320</v>
      </c>
      <c r="I524">
        <v>2</v>
      </c>
      <c r="J524" t="s">
        <v>183</v>
      </c>
      <c r="K524">
        <v>100</v>
      </c>
      <c r="L524" t="s">
        <v>6052</v>
      </c>
      <c r="M524" t="s">
        <v>281</v>
      </c>
      <c r="N524" t="s">
        <v>3851</v>
      </c>
      <c r="O524">
        <v>700</v>
      </c>
      <c r="R524" s="2">
        <v>45754</v>
      </c>
      <c r="T524">
        <v>1</v>
      </c>
      <c r="U524">
        <v>700</v>
      </c>
      <c r="V524" t="s">
        <v>65</v>
      </c>
      <c r="W524">
        <v>107156130001</v>
      </c>
      <c r="X524">
        <v>0</v>
      </c>
      <c r="Y524">
        <v>500</v>
      </c>
      <c r="Z524">
        <v>200</v>
      </c>
      <c r="AA524">
        <v>0</v>
      </c>
      <c r="AB524">
        <v>0</v>
      </c>
      <c r="AC524">
        <v>0</v>
      </c>
      <c r="AF524">
        <v>0</v>
      </c>
      <c r="AO524">
        <v>10715613</v>
      </c>
      <c r="AP524" t="s">
        <v>282</v>
      </c>
      <c r="AR524">
        <v>0</v>
      </c>
      <c r="AS524">
        <v>0</v>
      </c>
      <c r="AT524">
        <v>0</v>
      </c>
      <c r="AU524">
        <v>0</v>
      </c>
      <c r="AV524">
        <v>0</v>
      </c>
      <c r="AW524">
        <v>0</v>
      </c>
      <c r="BA524" t="s">
        <v>63</v>
      </c>
      <c r="BB524" t="s">
        <v>4599</v>
      </c>
      <c r="BC524">
        <v>0</v>
      </c>
      <c r="BE524" t="s">
        <v>282</v>
      </c>
      <c r="BH524" t="s">
        <v>1322</v>
      </c>
    </row>
    <row r="525" spans="1:60" x14ac:dyDescent="0.35">
      <c r="A525" t="s">
        <v>1764</v>
      </c>
      <c r="B525">
        <v>10000</v>
      </c>
      <c r="C525">
        <v>10000</v>
      </c>
      <c r="D525" s="2">
        <v>45762</v>
      </c>
      <c r="E525" t="s">
        <v>59</v>
      </c>
      <c r="F525" t="s">
        <v>1765</v>
      </c>
      <c r="G525">
        <v>164353308</v>
      </c>
      <c r="I525">
        <v>1</v>
      </c>
      <c r="J525" t="s">
        <v>183</v>
      </c>
      <c r="K525">
        <v>88</v>
      </c>
      <c r="L525" t="s">
        <v>6058</v>
      </c>
      <c r="M525" t="s">
        <v>144</v>
      </c>
      <c r="N525" t="s">
        <v>3855</v>
      </c>
      <c r="O525" s="3">
        <v>2800</v>
      </c>
      <c r="R525" s="2">
        <v>45754</v>
      </c>
      <c r="T525">
        <v>2</v>
      </c>
      <c r="U525" s="3">
        <v>5600</v>
      </c>
      <c r="V525" t="s">
        <v>65</v>
      </c>
      <c r="W525" t="s">
        <v>1766</v>
      </c>
      <c r="X525">
        <v>0</v>
      </c>
      <c r="Y525" s="3">
        <v>5000</v>
      </c>
      <c r="Z525">
        <v>600</v>
      </c>
      <c r="AA525">
        <v>0</v>
      </c>
      <c r="AB525">
        <v>0</v>
      </c>
      <c r="AC525">
        <v>0</v>
      </c>
      <c r="AF525">
        <v>0</v>
      </c>
      <c r="AO525" t="s">
        <v>1767</v>
      </c>
      <c r="AP525" t="s">
        <v>1768</v>
      </c>
      <c r="AR525">
        <v>0</v>
      </c>
      <c r="AS525">
        <v>0</v>
      </c>
      <c r="AT525">
        <v>0</v>
      </c>
      <c r="AU525">
        <v>0</v>
      </c>
      <c r="AV525">
        <v>0</v>
      </c>
      <c r="AW525">
        <v>0</v>
      </c>
      <c r="BA525" t="s">
        <v>63</v>
      </c>
      <c r="BB525" t="s">
        <v>4754</v>
      </c>
      <c r="BC525">
        <v>0</v>
      </c>
      <c r="BE525" t="s">
        <v>1768</v>
      </c>
      <c r="BH525" t="s">
        <v>1769</v>
      </c>
    </row>
    <row r="526" spans="1:60" x14ac:dyDescent="0.35">
      <c r="A526" t="s">
        <v>1770</v>
      </c>
      <c r="B526">
        <v>10000</v>
      </c>
      <c r="C526">
        <v>10000</v>
      </c>
      <c r="D526" s="2">
        <v>45755</v>
      </c>
      <c r="E526" t="s">
        <v>59</v>
      </c>
      <c r="F526" t="s">
        <v>1625</v>
      </c>
      <c r="G526" t="s">
        <v>1771</v>
      </c>
      <c r="I526">
        <v>1</v>
      </c>
      <c r="J526" t="s">
        <v>183</v>
      </c>
      <c r="K526">
        <v>88</v>
      </c>
      <c r="L526" t="s">
        <v>6058</v>
      </c>
      <c r="M526" t="s">
        <v>144</v>
      </c>
      <c r="N526" t="s">
        <v>3855</v>
      </c>
      <c r="O526">
        <v>800</v>
      </c>
      <c r="R526" s="2">
        <v>45754</v>
      </c>
      <c r="T526">
        <v>1</v>
      </c>
      <c r="U526">
        <v>800</v>
      </c>
      <c r="V526" t="s">
        <v>65</v>
      </c>
      <c r="W526" t="s">
        <v>1772</v>
      </c>
      <c r="X526">
        <v>0</v>
      </c>
      <c r="Y526">
        <v>500</v>
      </c>
      <c r="Z526">
        <v>300</v>
      </c>
      <c r="AA526">
        <v>0</v>
      </c>
      <c r="AB526">
        <v>0</v>
      </c>
      <c r="AC526">
        <v>0</v>
      </c>
      <c r="AF526">
        <v>0</v>
      </c>
      <c r="AO526" t="s">
        <v>1773</v>
      </c>
      <c r="AP526" t="s">
        <v>1774</v>
      </c>
      <c r="AR526">
        <v>0</v>
      </c>
      <c r="AS526">
        <v>0</v>
      </c>
      <c r="AT526">
        <v>0</v>
      </c>
      <c r="AU526">
        <v>0</v>
      </c>
      <c r="AV526">
        <v>0</v>
      </c>
      <c r="AW526">
        <v>0</v>
      </c>
      <c r="BA526" t="s">
        <v>63</v>
      </c>
      <c r="BB526" t="s">
        <v>4755</v>
      </c>
      <c r="BC526">
        <v>0</v>
      </c>
      <c r="BE526" t="s">
        <v>1774</v>
      </c>
      <c r="BH526" t="s">
        <v>1775</v>
      </c>
    </row>
    <row r="527" spans="1:60" x14ac:dyDescent="0.35">
      <c r="A527" t="s">
        <v>1770</v>
      </c>
      <c r="B527">
        <v>10000</v>
      </c>
      <c r="C527">
        <v>20000</v>
      </c>
      <c r="D527" s="2">
        <v>45755</v>
      </c>
      <c r="E527" t="s">
        <v>59</v>
      </c>
      <c r="F527" t="s">
        <v>1625</v>
      </c>
      <c r="G527" t="s">
        <v>1771</v>
      </c>
      <c r="I527">
        <v>2</v>
      </c>
      <c r="J527" t="s">
        <v>183</v>
      </c>
      <c r="K527">
        <v>92</v>
      </c>
      <c r="L527" t="s">
        <v>6053</v>
      </c>
      <c r="M527" t="s">
        <v>281</v>
      </c>
      <c r="N527" t="s">
        <v>3851</v>
      </c>
      <c r="O527">
        <v>200</v>
      </c>
      <c r="R527" s="2">
        <v>45754</v>
      </c>
      <c r="T527">
        <v>3</v>
      </c>
      <c r="U527">
        <v>600</v>
      </c>
      <c r="V527" t="s">
        <v>65</v>
      </c>
      <c r="W527" t="s">
        <v>1772</v>
      </c>
      <c r="X527">
        <v>0</v>
      </c>
      <c r="Y527">
        <v>500</v>
      </c>
      <c r="Z527">
        <v>100</v>
      </c>
      <c r="AA527">
        <v>0</v>
      </c>
      <c r="AB527">
        <v>0</v>
      </c>
      <c r="AC527">
        <v>0</v>
      </c>
      <c r="AF527">
        <v>0</v>
      </c>
      <c r="AO527" t="s">
        <v>1773</v>
      </c>
      <c r="AP527" t="s">
        <v>1774</v>
      </c>
      <c r="AR527">
        <v>0</v>
      </c>
      <c r="AS527">
        <v>0</v>
      </c>
      <c r="AT527">
        <v>0</v>
      </c>
      <c r="AU527">
        <v>0</v>
      </c>
      <c r="AV527">
        <v>0</v>
      </c>
      <c r="AW527">
        <v>0</v>
      </c>
      <c r="BA527" t="s">
        <v>63</v>
      </c>
      <c r="BB527" t="s">
        <v>4755</v>
      </c>
      <c r="BC527">
        <v>0</v>
      </c>
      <c r="BE527" t="s">
        <v>1774</v>
      </c>
      <c r="BH527" t="s">
        <v>1775</v>
      </c>
    </row>
    <row r="528" spans="1:60" x14ac:dyDescent="0.35">
      <c r="A528" t="s">
        <v>1776</v>
      </c>
      <c r="B528">
        <v>10000</v>
      </c>
      <c r="C528">
        <v>10000</v>
      </c>
      <c r="D528" s="2">
        <v>45755</v>
      </c>
      <c r="E528" t="s">
        <v>59</v>
      </c>
      <c r="F528" t="s">
        <v>1777</v>
      </c>
      <c r="G528" t="s">
        <v>1778</v>
      </c>
      <c r="I528">
        <v>1</v>
      </c>
      <c r="J528" t="s">
        <v>183</v>
      </c>
      <c r="K528">
        <v>88</v>
      </c>
      <c r="L528" t="s">
        <v>6058</v>
      </c>
      <c r="M528" t="s">
        <v>144</v>
      </c>
      <c r="N528" t="s">
        <v>3855</v>
      </c>
      <c r="O528">
        <v>800</v>
      </c>
      <c r="R528" s="2">
        <v>45754</v>
      </c>
      <c r="T528">
        <v>1</v>
      </c>
      <c r="U528">
        <v>800</v>
      </c>
      <c r="V528" t="s">
        <v>65</v>
      </c>
      <c r="W528" t="s">
        <v>1779</v>
      </c>
      <c r="X528">
        <v>0</v>
      </c>
      <c r="Y528">
        <v>500</v>
      </c>
      <c r="Z528">
        <v>300</v>
      </c>
      <c r="AA528">
        <v>0</v>
      </c>
      <c r="AB528">
        <v>0</v>
      </c>
      <c r="AC528">
        <v>0</v>
      </c>
      <c r="AF528">
        <v>0</v>
      </c>
      <c r="AO528" t="s">
        <v>1780</v>
      </c>
      <c r="AP528" t="s">
        <v>1774</v>
      </c>
      <c r="AR528">
        <v>0</v>
      </c>
      <c r="AS528">
        <v>0</v>
      </c>
      <c r="AT528">
        <v>0</v>
      </c>
      <c r="AU528">
        <v>0</v>
      </c>
      <c r="AV528">
        <v>0</v>
      </c>
      <c r="AW528">
        <v>0</v>
      </c>
      <c r="BA528" t="s">
        <v>63</v>
      </c>
      <c r="BB528" t="s">
        <v>4756</v>
      </c>
      <c r="BC528">
        <v>0</v>
      </c>
      <c r="BE528" t="s">
        <v>1774</v>
      </c>
      <c r="BH528" t="s">
        <v>1775</v>
      </c>
    </row>
    <row r="529" spans="1:60" x14ac:dyDescent="0.35">
      <c r="A529" t="s">
        <v>1776</v>
      </c>
      <c r="B529">
        <v>10000</v>
      </c>
      <c r="C529">
        <v>20000</v>
      </c>
      <c r="D529" s="2">
        <v>45755</v>
      </c>
      <c r="E529" t="s">
        <v>59</v>
      </c>
      <c r="F529" t="s">
        <v>1777</v>
      </c>
      <c r="G529" t="s">
        <v>1778</v>
      </c>
      <c r="I529">
        <v>2</v>
      </c>
      <c r="J529" t="s">
        <v>183</v>
      </c>
      <c r="K529">
        <v>92</v>
      </c>
      <c r="L529" t="s">
        <v>6053</v>
      </c>
      <c r="M529" t="s">
        <v>281</v>
      </c>
      <c r="N529" t="s">
        <v>3851</v>
      </c>
      <c r="O529">
        <v>600</v>
      </c>
      <c r="R529" s="2">
        <v>45754</v>
      </c>
      <c r="T529">
        <v>1</v>
      </c>
      <c r="U529">
        <v>600</v>
      </c>
      <c r="V529" t="s">
        <v>65</v>
      </c>
      <c r="W529" t="s">
        <v>1779</v>
      </c>
      <c r="X529">
        <v>0</v>
      </c>
      <c r="Y529">
        <v>500</v>
      </c>
      <c r="Z529">
        <v>100</v>
      </c>
      <c r="AA529">
        <v>0</v>
      </c>
      <c r="AB529">
        <v>0</v>
      </c>
      <c r="AC529">
        <v>0</v>
      </c>
      <c r="AF529">
        <v>0</v>
      </c>
      <c r="AO529" t="s">
        <v>1780</v>
      </c>
      <c r="AP529" t="s">
        <v>1774</v>
      </c>
      <c r="AR529">
        <v>0</v>
      </c>
      <c r="AS529">
        <v>0</v>
      </c>
      <c r="AT529">
        <v>0</v>
      </c>
      <c r="AU529">
        <v>0</v>
      </c>
      <c r="AV529">
        <v>0</v>
      </c>
      <c r="AW529">
        <v>0</v>
      </c>
      <c r="BA529" t="s">
        <v>63</v>
      </c>
      <c r="BB529" t="s">
        <v>4756</v>
      </c>
      <c r="BC529">
        <v>0</v>
      </c>
      <c r="BE529" t="s">
        <v>1774</v>
      </c>
      <c r="BH529" t="s">
        <v>1775</v>
      </c>
    </row>
    <row r="530" spans="1:60" x14ac:dyDescent="0.35">
      <c r="A530" t="s">
        <v>1781</v>
      </c>
      <c r="B530">
        <v>10000</v>
      </c>
      <c r="C530">
        <v>10000</v>
      </c>
      <c r="D530" s="2">
        <v>45754</v>
      </c>
      <c r="E530" t="s">
        <v>116</v>
      </c>
      <c r="F530" t="s">
        <v>1782</v>
      </c>
      <c r="G530" t="s">
        <v>1783</v>
      </c>
      <c r="I530">
        <v>1</v>
      </c>
      <c r="J530" t="s">
        <v>183</v>
      </c>
      <c r="K530">
        <v>90</v>
      </c>
      <c r="L530" t="s">
        <v>6044</v>
      </c>
      <c r="M530" t="s">
        <v>1190</v>
      </c>
      <c r="N530" t="s">
        <v>3836</v>
      </c>
      <c r="O530">
        <v>81</v>
      </c>
      <c r="R530" s="2">
        <v>45754</v>
      </c>
      <c r="T530">
        <v>124</v>
      </c>
      <c r="U530" s="3">
        <v>10044</v>
      </c>
      <c r="V530" t="s">
        <v>65</v>
      </c>
      <c r="W530" t="s">
        <v>1784</v>
      </c>
      <c r="X530">
        <v>0</v>
      </c>
      <c r="Y530" s="3">
        <v>10000</v>
      </c>
      <c r="Z530">
        <v>44</v>
      </c>
      <c r="AA530">
        <v>0</v>
      </c>
      <c r="AB530">
        <v>0</v>
      </c>
      <c r="AC530">
        <v>0</v>
      </c>
      <c r="AF530">
        <v>0</v>
      </c>
      <c r="AO530" t="s">
        <v>1785</v>
      </c>
      <c r="AP530" t="s">
        <v>1786</v>
      </c>
      <c r="AR530">
        <v>0</v>
      </c>
      <c r="AS530">
        <v>0</v>
      </c>
      <c r="AT530">
        <v>0</v>
      </c>
      <c r="AU530">
        <v>0</v>
      </c>
      <c r="AV530">
        <v>0</v>
      </c>
      <c r="AW530">
        <v>0</v>
      </c>
      <c r="BA530" t="s">
        <v>63</v>
      </c>
      <c r="BB530" t="s">
        <v>4757</v>
      </c>
      <c r="BC530">
        <v>0</v>
      </c>
      <c r="BE530" t="s">
        <v>1786</v>
      </c>
      <c r="BH530" t="s">
        <v>1787</v>
      </c>
    </row>
    <row r="531" spans="1:60" x14ac:dyDescent="0.35">
      <c r="A531" t="s">
        <v>1788</v>
      </c>
      <c r="B531">
        <v>10000</v>
      </c>
      <c r="C531">
        <v>10000</v>
      </c>
      <c r="D531" s="2">
        <v>45755</v>
      </c>
      <c r="E531" t="s">
        <v>59</v>
      </c>
      <c r="F531" t="s">
        <v>1789</v>
      </c>
      <c r="G531">
        <v>59470</v>
      </c>
      <c r="I531">
        <v>1</v>
      </c>
      <c r="J531" t="s">
        <v>183</v>
      </c>
      <c r="K531">
        <v>73</v>
      </c>
      <c r="L531" t="s">
        <v>6042</v>
      </c>
      <c r="M531" t="s">
        <v>184</v>
      </c>
      <c r="N531" t="s">
        <v>3845</v>
      </c>
      <c r="O531" s="3">
        <v>26250</v>
      </c>
      <c r="R531" s="2">
        <v>45754</v>
      </c>
      <c r="T531">
        <v>12</v>
      </c>
      <c r="U531" s="3">
        <v>315000</v>
      </c>
      <c r="V531" t="s">
        <v>65</v>
      </c>
      <c r="W531" t="s">
        <v>1790</v>
      </c>
      <c r="X531">
        <v>0</v>
      </c>
      <c r="Y531" s="3">
        <v>190907</v>
      </c>
      <c r="Z531" s="3">
        <v>124093</v>
      </c>
      <c r="AA531">
        <v>0</v>
      </c>
      <c r="AB531">
        <v>0</v>
      </c>
      <c r="AC531">
        <v>0</v>
      </c>
      <c r="AF531">
        <v>0</v>
      </c>
      <c r="AO531" t="s">
        <v>1791</v>
      </c>
      <c r="AP531" t="s">
        <v>68</v>
      </c>
      <c r="AR531">
        <v>0</v>
      </c>
      <c r="AS531">
        <v>0</v>
      </c>
      <c r="AT531">
        <v>0</v>
      </c>
      <c r="AU531">
        <v>0</v>
      </c>
      <c r="AV531">
        <v>0</v>
      </c>
      <c r="AW531">
        <v>0</v>
      </c>
      <c r="BA531" t="s">
        <v>63</v>
      </c>
      <c r="BB531" t="s">
        <v>4758</v>
      </c>
      <c r="BC531">
        <v>0</v>
      </c>
      <c r="BE531" t="s">
        <v>68</v>
      </c>
      <c r="BH531" t="s">
        <v>1792</v>
      </c>
    </row>
    <row r="532" spans="1:60" x14ac:dyDescent="0.35">
      <c r="A532" t="s">
        <v>1788</v>
      </c>
      <c r="B532">
        <v>10000</v>
      </c>
      <c r="C532">
        <v>20000</v>
      </c>
      <c r="D532" s="2">
        <v>45755</v>
      </c>
      <c r="E532" t="s">
        <v>59</v>
      </c>
      <c r="F532" t="s">
        <v>1789</v>
      </c>
      <c r="G532">
        <v>59470</v>
      </c>
      <c r="I532">
        <v>2</v>
      </c>
      <c r="J532" t="s">
        <v>183</v>
      </c>
      <c r="K532">
        <v>96</v>
      </c>
      <c r="L532" t="s">
        <v>6060</v>
      </c>
      <c r="M532" t="s">
        <v>805</v>
      </c>
      <c r="N532" t="s">
        <v>3865</v>
      </c>
      <c r="O532" s="3">
        <v>26250</v>
      </c>
      <c r="R532" s="2">
        <v>45754</v>
      </c>
      <c r="T532">
        <v>6</v>
      </c>
      <c r="U532" s="3">
        <v>157500</v>
      </c>
      <c r="V532" t="s">
        <v>65</v>
      </c>
      <c r="W532" t="s">
        <v>1790</v>
      </c>
      <c r="X532">
        <v>0</v>
      </c>
      <c r="Y532" s="3">
        <v>95455</v>
      </c>
      <c r="Z532" s="3">
        <v>62045</v>
      </c>
      <c r="AA532">
        <v>0</v>
      </c>
      <c r="AB532">
        <v>0</v>
      </c>
      <c r="AC532">
        <v>0</v>
      </c>
      <c r="AF532">
        <v>0</v>
      </c>
      <c r="AO532" t="s">
        <v>1791</v>
      </c>
      <c r="AP532" t="s">
        <v>68</v>
      </c>
      <c r="AR532">
        <v>0</v>
      </c>
      <c r="AS532">
        <v>0</v>
      </c>
      <c r="AT532">
        <v>0</v>
      </c>
      <c r="AU532">
        <v>0</v>
      </c>
      <c r="AV532">
        <v>0</v>
      </c>
      <c r="AW532">
        <v>0</v>
      </c>
      <c r="BA532" t="s">
        <v>63</v>
      </c>
      <c r="BB532" t="s">
        <v>4758</v>
      </c>
      <c r="BC532">
        <v>0</v>
      </c>
      <c r="BE532" t="s">
        <v>68</v>
      </c>
      <c r="BH532" t="s">
        <v>1792</v>
      </c>
    </row>
    <row r="533" spans="1:60" x14ac:dyDescent="0.35">
      <c r="A533" t="s">
        <v>1788</v>
      </c>
      <c r="B533">
        <v>10000</v>
      </c>
      <c r="C533">
        <v>30000</v>
      </c>
      <c r="D533" s="2">
        <v>45755</v>
      </c>
      <c r="E533" t="s">
        <v>59</v>
      </c>
      <c r="F533" t="s">
        <v>1789</v>
      </c>
      <c r="G533">
        <v>59470</v>
      </c>
      <c r="I533">
        <v>2</v>
      </c>
      <c r="J533" t="s">
        <v>183</v>
      </c>
      <c r="K533" s="7" t="s">
        <v>1265</v>
      </c>
      <c r="L533" t="s">
        <v>6060</v>
      </c>
      <c r="M533" t="s">
        <v>1013</v>
      </c>
      <c r="N533" t="s">
        <v>3861</v>
      </c>
      <c r="O533" s="3">
        <v>26250</v>
      </c>
      <c r="R533" s="2">
        <v>45754</v>
      </c>
      <c r="T533">
        <v>6</v>
      </c>
      <c r="U533" s="3">
        <v>157500</v>
      </c>
      <c r="V533" t="s">
        <v>65</v>
      </c>
      <c r="W533" t="s">
        <v>1790</v>
      </c>
      <c r="X533">
        <v>0</v>
      </c>
      <c r="Y533" s="3">
        <v>95455</v>
      </c>
      <c r="Z533" s="3">
        <v>62045</v>
      </c>
      <c r="AA533">
        <v>0</v>
      </c>
      <c r="AB533">
        <v>0</v>
      </c>
      <c r="AC533">
        <v>0</v>
      </c>
      <c r="AF533">
        <v>0</v>
      </c>
      <c r="AO533" t="s">
        <v>1791</v>
      </c>
      <c r="AP533" t="s">
        <v>68</v>
      </c>
      <c r="AR533">
        <v>0</v>
      </c>
      <c r="AS533">
        <v>0</v>
      </c>
      <c r="AT533">
        <v>0</v>
      </c>
      <c r="AU533">
        <v>0</v>
      </c>
      <c r="AV533">
        <v>0</v>
      </c>
      <c r="AW533">
        <v>0</v>
      </c>
      <c r="BA533" t="s">
        <v>63</v>
      </c>
      <c r="BB533" t="s">
        <v>4758</v>
      </c>
      <c r="BC533">
        <v>0</v>
      </c>
      <c r="BE533" t="s">
        <v>68</v>
      </c>
      <c r="BH533" t="s">
        <v>1792</v>
      </c>
    </row>
    <row r="534" spans="1:60" x14ac:dyDescent="0.35">
      <c r="A534" t="s">
        <v>1825</v>
      </c>
      <c r="B534">
        <v>10000</v>
      </c>
      <c r="C534">
        <v>20000</v>
      </c>
      <c r="D534" s="2">
        <v>45756</v>
      </c>
      <c r="E534" t="s">
        <v>59</v>
      </c>
      <c r="F534" t="s">
        <v>1826</v>
      </c>
      <c r="G534" t="s">
        <v>1827</v>
      </c>
      <c r="H534" t="s">
        <v>1828</v>
      </c>
      <c r="I534">
        <v>1</v>
      </c>
      <c r="J534" t="s">
        <v>63</v>
      </c>
      <c r="K534">
        <v>65</v>
      </c>
      <c r="L534" t="s">
        <v>6054</v>
      </c>
      <c r="M534" t="s">
        <v>340</v>
      </c>
      <c r="N534" t="s">
        <v>3854</v>
      </c>
      <c r="O534" s="3">
        <v>22500</v>
      </c>
      <c r="R534" s="2">
        <v>45755</v>
      </c>
      <c r="T534">
        <v>4</v>
      </c>
      <c r="U534" s="3">
        <v>90000</v>
      </c>
      <c r="V534" t="s">
        <v>65</v>
      </c>
      <c r="W534" t="s">
        <v>1829</v>
      </c>
      <c r="X534">
        <v>0</v>
      </c>
      <c r="Y534">
        <v>0</v>
      </c>
      <c r="Z534">
        <v>0</v>
      </c>
      <c r="AA534">
        <v>0</v>
      </c>
      <c r="AB534">
        <v>0</v>
      </c>
      <c r="AC534">
        <v>0</v>
      </c>
      <c r="AF534">
        <v>0</v>
      </c>
      <c r="AJ534" t="s">
        <v>63</v>
      </c>
      <c r="AK534">
        <v>0</v>
      </c>
      <c r="AL534" t="s">
        <v>63</v>
      </c>
      <c r="AO534" t="s">
        <v>1830</v>
      </c>
      <c r="AP534" t="s">
        <v>1786</v>
      </c>
      <c r="AR534">
        <v>0</v>
      </c>
      <c r="AS534">
        <v>0</v>
      </c>
      <c r="AT534">
        <v>0</v>
      </c>
      <c r="AU534">
        <v>0</v>
      </c>
      <c r="AV534">
        <v>0</v>
      </c>
      <c r="AW534">
        <v>0</v>
      </c>
      <c r="BA534" t="s">
        <v>63</v>
      </c>
      <c r="BE534" t="s">
        <v>1786</v>
      </c>
      <c r="BH534" t="s">
        <v>1831</v>
      </c>
    </row>
    <row r="535" spans="1:60" x14ac:dyDescent="0.35">
      <c r="A535" t="s">
        <v>4759</v>
      </c>
      <c r="B535">
        <v>10000</v>
      </c>
      <c r="C535">
        <v>10000</v>
      </c>
      <c r="D535" s="2">
        <v>45770</v>
      </c>
      <c r="E535" t="s">
        <v>59</v>
      </c>
      <c r="F535" t="s">
        <v>4760</v>
      </c>
      <c r="G535" t="s">
        <v>1892</v>
      </c>
      <c r="H535" t="s">
        <v>1893</v>
      </c>
      <c r="I535">
        <v>1</v>
      </c>
      <c r="J535" t="s">
        <v>63</v>
      </c>
      <c r="K535">
        <v>86</v>
      </c>
      <c r="L535" t="s">
        <v>6043</v>
      </c>
      <c r="M535" t="s">
        <v>1696</v>
      </c>
      <c r="N535" t="s">
        <v>3840</v>
      </c>
      <c r="O535" s="3">
        <v>70371</v>
      </c>
      <c r="R535" s="2">
        <v>45755</v>
      </c>
      <c r="T535">
        <v>54</v>
      </c>
      <c r="U535" s="3">
        <v>3800034</v>
      </c>
      <c r="V535" t="s">
        <v>65</v>
      </c>
      <c r="W535" s="7">
        <v>86083950001</v>
      </c>
      <c r="X535">
        <v>0</v>
      </c>
      <c r="Y535">
        <v>0</v>
      </c>
      <c r="Z535">
        <v>0</v>
      </c>
      <c r="AA535">
        <v>0</v>
      </c>
      <c r="AB535">
        <v>0</v>
      </c>
      <c r="AC535">
        <v>0</v>
      </c>
      <c r="AF535">
        <v>0</v>
      </c>
      <c r="AJ535" t="s">
        <v>63</v>
      </c>
      <c r="AK535">
        <v>0</v>
      </c>
      <c r="AL535" t="s">
        <v>63</v>
      </c>
      <c r="AO535" s="7">
        <v>8608395</v>
      </c>
      <c r="AP535" t="s">
        <v>162</v>
      </c>
      <c r="AR535">
        <v>0</v>
      </c>
      <c r="AS535">
        <v>0</v>
      </c>
      <c r="AT535">
        <v>0</v>
      </c>
      <c r="AU535">
        <v>0</v>
      </c>
      <c r="AV535">
        <v>0</v>
      </c>
      <c r="AW535">
        <v>0</v>
      </c>
      <c r="BA535" t="s">
        <v>63</v>
      </c>
      <c r="BE535" t="s">
        <v>162</v>
      </c>
      <c r="BH535" t="s">
        <v>4761</v>
      </c>
    </row>
    <row r="536" spans="1:60" x14ac:dyDescent="0.35">
      <c r="A536" t="s">
        <v>1909</v>
      </c>
      <c r="B536">
        <v>10000</v>
      </c>
      <c r="C536">
        <v>10000</v>
      </c>
      <c r="D536" s="2">
        <v>45758</v>
      </c>
      <c r="E536" t="s">
        <v>116</v>
      </c>
      <c r="F536" t="s">
        <v>1910</v>
      </c>
      <c r="G536" t="s">
        <v>1911</v>
      </c>
      <c r="H536" t="s">
        <v>1912</v>
      </c>
      <c r="I536">
        <v>1</v>
      </c>
      <c r="J536" t="s">
        <v>63</v>
      </c>
      <c r="K536">
        <v>79</v>
      </c>
      <c r="L536" t="s">
        <v>6076</v>
      </c>
      <c r="M536" t="s">
        <v>92</v>
      </c>
      <c r="N536" t="s">
        <v>3828</v>
      </c>
      <c r="O536">
        <v>93</v>
      </c>
      <c r="R536" s="2">
        <v>45755</v>
      </c>
      <c r="T536">
        <v>108</v>
      </c>
      <c r="U536" s="3">
        <v>10044</v>
      </c>
      <c r="V536" t="s">
        <v>65</v>
      </c>
      <c r="W536" t="s">
        <v>1913</v>
      </c>
      <c r="X536">
        <v>0</v>
      </c>
      <c r="Y536">
        <v>0</v>
      </c>
      <c r="Z536">
        <v>0</v>
      </c>
      <c r="AA536">
        <v>0</v>
      </c>
      <c r="AB536">
        <v>0</v>
      </c>
      <c r="AC536">
        <v>0</v>
      </c>
      <c r="AF536">
        <v>0</v>
      </c>
      <c r="AJ536" t="s">
        <v>63</v>
      </c>
      <c r="AK536">
        <v>0</v>
      </c>
      <c r="AL536" t="s">
        <v>63</v>
      </c>
      <c r="AO536" t="s">
        <v>1914</v>
      </c>
      <c r="AP536" t="s">
        <v>1915</v>
      </c>
      <c r="AR536">
        <v>0</v>
      </c>
      <c r="AS536">
        <v>0</v>
      </c>
      <c r="AT536">
        <v>0</v>
      </c>
      <c r="AU536">
        <v>0</v>
      </c>
      <c r="AV536">
        <v>0</v>
      </c>
      <c r="AW536">
        <v>0</v>
      </c>
      <c r="BA536" t="s">
        <v>63</v>
      </c>
      <c r="BE536" t="s">
        <v>1915</v>
      </c>
      <c r="BH536" t="s">
        <v>1916</v>
      </c>
    </row>
    <row r="537" spans="1:60" x14ac:dyDescent="0.35">
      <c r="A537" t="s">
        <v>1917</v>
      </c>
      <c r="B537">
        <v>10000</v>
      </c>
      <c r="C537">
        <v>10000</v>
      </c>
      <c r="D537" s="2">
        <v>45758</v>
      </c>
      <c r="E537" t="s">
        <v>59</v>
      </c>
      <c r="F537" t="s">
        <v>1918</v>
      </c>
      <c r="G537" t="s">
        <v>1911</v>
      </c>
      <c r="H537" t="s">
        <v>1919</v>
      </c>
      <c r="I537">
        <v>1</v>
      </c>
      <c r="J537" t="s">
        <v>63</v>
      </c>
      <c r="K537">
        <v>79</v>
      </c>
      <c r="L537" t="s">
        <v>6076</v>
      </c>
      <c r="M537" t="s">
        <v>92</v>
      </c>
      <c r="N537" t="s">
        <v>3828</v>
      </c>
      <c r="O537">
        <v>278</v>
      </c>
      <c r="R537" s="2">
        <v>45755</v>
      </c>
      <c r="T537">
        <v>36</v>
      </c>
      <c r="U537" s="3">
        <v>10008</v>
      </c>
      <c r="V537" t="s">
        <v>65</v>
      </c>
      <c r="W537" t="s">
        <v>1920</v>
      </c>
      <c r="X537">
        <v>0</v>
      </c>
      <c r="Y537">
        <v>0</v>
      </c>
      <c r="Z537">
        <v>0</v>
      </c>
      <c r="AA537">
        <v>0</v>
      </c>
      <c r="AB537">
        <v>0</v>
      </c>
      <c r="AC537">
        <v>0</v>
      </c>
      <c r="AF537">
        <v>0</v>
      </c>
      <c r="AJ537" t="s">
        <v>63</v>
      </c>
      <c r="AK537">
        <v>0</v>
      </c>
      <c r="AL537" t="s">
        <v>63</v>
      </c>
      <c r="AO537" t="s">
        <v>1921</v>
      </c>
      <c r="AP537" t="s">
        <v>1915</v>
      </c>
      <c r="AR537">
        <v>0</v>
      </c>
      <c r="AS537">
        <v>0</v>
      </c>
      <c r="AT537">
        <v>0</v>
      </c>
      <c r="AU537">
        <v>0</v>
      </c>
      <c r="AV537">
        <v>0</v>
      </c>
      <c r="AW537">
        <v>0</v>
      </c>
      <c r="BA537" t="s">
        <v>63</v>
      </c>
      <c r="BE537" t="s">
        <v>1915</v>
      </c>
      <c r="BH537" t="s">
        <v>1916</v>
      </c>
    </row>
    <row r="538" spans="1:60" x14ac:dyDescent="0.35">
      <c r="A538" t="s">
        <v>1922</v>
      </c>
      <c r="B538">
        <v>10000</v>
      </c>
      <c r="C538">
        <v>10000</v>
      </c>
      <c r="D538" s="2">
        <v>45758</v>
      </c>
      <c r="E538" t="s">
        <v>59</v>
      </c>
      <c r="F538" t="s">
        <v>1923</v>
      </c>
      <c r="G538" t="s">
        <v>1911</v>
      </c>
      <c r="H538" t="s">
        <v>1924</v>
      </c>
      <c r="I538">
        <v>1</v>
      </c>
      <c r="J538" t="s">
        <v>63</v>
      </c>
      <c r="K538">
        <v>79</v>
      </c>
      <c r="L538" t="s">
        <v>6076</v>
      </c>
      <c r="M538" t="s">
        <v>92</v>
      </c>
      <c r="N538" t="s">
        <v>3828</v>
      </c>
      <c r="O538">
        <v>139</v>
      </c>
      <c r="R538" s="2">
        <v>45755</v>
      </c>
      <c r="T538">
        <v>72</v>
      </c>
      <c r="U538" s="3">
        <v>10008</v>
      </c>
      <c r="V538" t="s">
        <v>65</v>
      </c>
      <c r="W538" t="s">
        <v>1925</v>
      </c>
      <c r="X538">
        <v>0</v>
      </c>
      <c r="Y538">
        <v>0</v>
      </c>
      <c r="Z538">
        <v>0</v>
      </c>
      <c r="AA538">
        <v>0</v>
      </c>
      <c r="AB538">
        <v>0</v>
      </c>
      <c r="AC538">
        <v>0</v>
      </c>
      <c r="AF538">
        <v>0</v>
      </c>
      <c r="AJ538" t="s">
        <v>63</v>
      </c>
      <c r="AK538">
        <v>0</v>
      </c>
      <c r="AL538" t="s">
        <v>63</v>
      </c>
      <c r="AO538" t="s">
        <v>1926</v>
      </c>
      <c r="AP538" t="s">
        <v>1915</v>
      </c>
      <c r="AR538">
        <v>0</v>
      </c>
      <c r="AS538">
        <v>0</v>
      </c>
      <c r="AT538">
        <v>0</v>
      </c>
      <c r="AU538">
        <v>0</v>
      </c>
      <c r="AV538">
        <v>0</v>
      </c>
      <c r="AW538">
        <v>0</v>
      </c>
      <c r="BA538" t="s">
        <v>63</v>
      </c>
      <c r="BE538" t="s">
        <v>1915</v>
      </c>
      <c r="BH538" t="s">
        <v>1916</v>
      </c>
    </row>
    <row r="539" spans="1:60" x14ac:dyDescent="0.35">
      <c r="A539" t="s">
        <v>1927</v>
      </c>
      <c r="B539">
        <v>10000</v>
      </c>
      <c r="C539">
        <v>10000</v>
      </c>
      <c r="D539" s="2">
        <v>45758</v>
      </c>
      <c r="E539" t="s">
        <v>59</v>
      </c>
      <c r="F539" t="s">
        <v>1928</v>
      </c>
      <c r="G539" t="s">
        <v>1911</v>
      </c>
      <c r="H539" t="s">
        <v>1929</v>
      </c>
      <c r="I539">
        <v>1</v>
      </c>
      <c r="J539" t="s">
        <v>63</v>
      </c>
      <c r="K539">
        <v>79</v>
      </c>
      <c r="L539" t="s">
        <v>6076</v>
      </c>
      <c r="M539" t="s">
        <v>92</v>
      </c>
      <c r="N539" t="s">
        <v>3828</v>
      </c>
      <c r="O539">
        <v>56</v>
      </c>
      <c r="R539" s="2">
        <v>45755</v>
      </c>
      <c r="T539">
        <v>180</v>
      </c>
      <c r="U539" s="3">
        <v>10080</v>
      </c>
      <c r="V539" t="s">
        <v>65</v>
      </c>
      <c r="W539" t="s">
        <v>1930</v>
      </c>
      <c r="X539">
        <v>0</v>
      </c>
      <c r="Y539">
        <v>0</v>
      </c>
      <c r="Z539">
        <v>0</v>
      </c>
      <c r="AA539">
        <v>0</v>
      </c>
      <c r="AB539">
        <v>0</v>
      </c>
      <c r="AC539">
        <v>0</v>
      </c>
      <c r="AF539">
        <v>0</v>
      </c>
      <c r="AJ539" t="s">
        <v>63</v>
      </c>
      <c r="AK539">
        <v>0</v>
      </c>
      <c r="AL539" t="s">
        <v>63</v>
      </c>
      <c r="AO539" t="s">
        <v>1931</v>
      </c>
      <c r="AP539" t="s">
        <v>1915</v>
      </c>
      <c r="AR539">
        <v>0</v>
      </c>
      <c r="AS539">
        <v>0</v>
      </c>
      <c r="AT539">
        <v>0</v>
      </c>
      <c r="AU539">
        <v>0</v>
      </c>
      <c r="AV539">
        <v>0</v>
      </c>
      <c r="AW539">
        <v>0</v>
      </c>
      <c r="BA539" t="s">
        <v>63</v>
      </c>
      <c r="BE539" t="s">
        <v>1915</v>
      </c>
      <c r="BH539" t="s">
        <v>1916</v>
      </c>
    </row>
    <row r="540" spans="1:60" x14ac:dyDescent="0.35">
      <c r="A540" t="s">
        <v>1932</v>
      </c>
      <c r="B540">
        <v>10000</v>
      </c>
      <c r="C540">
        <v>10000</v>
      </c>
      <c r="D540" s="2">
        <v>45758</v>
      </c>
      <c r="E540" t="s">
        <v>59</v>
      </c>
      <c r="F540" t="s">
        <v>1933</v>
      </c>
      <c r="G540" t="s">
        <v>1911</v>
      </c>
      <c r="H540" t="s">
        <v>1934</v>
      </c>
      <c r="I540">
        <v>1</v>
      </c>
      <c r="J540" t="s">
        <v>63</v>
      </c>
      <c r="K540">
        <v>79</v>
      </c>
      <c r="L540" t="s">
        <v>6076</v>
      </c>
      <c r="M540" t="s">
        <v>92</v>
      </c>
      <c r="N540" t="s">
        <v>3828</v>
      </c>
      <c r="O540">
        <v>38</v>
      </c>
      <c r="R540" s="2">
        <v>45755</v>
      </c>
      <c r="T540">
        <v>270</v>
      </c>
      <c r="U540" s="3">
        <v>10260</v>
      </c>
      <c r="V540" t="s">
        <v>65</v>
      </c>
      <c r="W540" t="s">
        <v>1935</v>
      </c>
      <c r="X540">
        <v>0</v>
      </c>
      <c r="Y540">
        <v>0</v>
      </c>
      <c r="Z540">
        <v>0</v>
      </c>
      <c r="AA540">
        <v>0</v>
      </c>
      <c r="AB540">
        <v>0</v>
      </c>
      <c r="AC540">
        <v>0</v>
      </c>
      <c r="AF540">
        <v>0</v>
      </c>
      <c r="AJ540" t="s">
        <v>63</v>
      </c>
      <c r="AK540">
        <v>0</v>
      </c>
      <c r="AL540" t="s">
        <v>63</v>
      </c>
      <c r="AO540" t="s">
        <v>1936</v>
      </c>
      <c r="AP540" t="s">
        <v>1915</v>
      </c>
      <c r="AR540">
        <v>0</v>
      </c>
      <c r="AS540">
        <v>0</v>
      </c>
      <c r="AT540">
        <v>0</v>
      </c>
      <c r="AU540">
        <v>0</v>
      </c>
      <c r="AV540">
        <v>0</v>
      </c>
      <c r="AW540">
        <v>0</v>
      </c>
      <c r="BA540" t="s">
        <v>63</v>
      </c>
      <c r="BE540" t="s">
        <v>1915</v>
      </c>
      <c r="BH540" t="s">
        <v>1916</v>
      </c>
    </row>
    <row r="541" spans="1:60" x14ac:dyDescent="0.35">
      <c r="A541" t="s">
        <v>1937</v>
      </c>
      <c r="B541">
        <v>10000</v>
      </c>
      <c r="C541">
        <v>10000</v>
      </c>
      <c r="D541" s="2">
        <v>45758</v>
      </c>
      <c r="E541" t="s">
        <v>59</v>
      </c>
      <c r="F541" t="s">
        <v>1938</v>
      </c>
      <c r="G541" t="s">
        <v>1911</v>
      </c>
      <c r="H541" t="s">
        <v>1939</v>
      </c>
      <c r="I541">
        <v>1</v>
      </c>
      <c r="J541" t="s">
        <v>63</v>
      </c>
      <c r="K541">
        <v>79</v>
      </c>
      <c r="L541" t="s">
        <v>6076</v>
      </c>
      <c r="M541" t="s">
        <v>92</v>
      </c>
      <c r="N541" t="s">
        <v>3828</v>
      </c>
      <c r="O541">
        <v>48</v>
      </c>
      <c r="R541" s="2">
        <v>45755</v>
      </c>
      <c r="T541">
        <v>210</v>
      </c>
      <c r="U541" s="3">
        <v>10080</v>
      </c>
      <c r="V541" t="s">
        <v>65</v>
      </c>
      <c r="W541" t="s">
        <v>1940</v>
      </c>
      <c r="X541">
        <v>0</v>
      </c>
      <c r="Y541">
        <v>0</v>
      </c>
      <c r="Z541">
        <v>0</v>
      </c>
      <c r="AA541">
        <v>0</v>
      </c>
      <c r="AB541">
        <v>0</v>
      </c>
      <c r="AC541">
        <v>0</v>
      </c>
      <c r="AF541">
        <v>0</v>
      </c>
      <c r="AJ541" t="s">
        <v>63</v>
      </c>
      <c r="AK541">
        <v>0</v>
      </c>
      <c r="AL541" t="s">
        <v>63</v>
      </c>
      <c r="AO541" t="s">
        <v>1941</v>
      </c>
      <c r="AP541" t="s">
        <v>1915</v>
      </c>
      <c r="AR541">
        <v>0</v>
      </c>
      <c r="AS541">
        <v>0</v>
      </c>
      <c r="AT541">
        <v>0</v>
      </c>
      <c r="AU541">
        <v>0</v>
      </c>
      <c r="AV541">
        <v>0</v>
      </c>
      <c r="AW541">
        <v>0</v>
      </c>
      <c r="BA541" t="s">
        <v>63</v>
      </c>
      <c r="BE541" t="s">
        <v>1915</v>
      </c>
      <c r="BH541" t="s">
        <v>1916</v>
      </c>
    </row>
    <row r="542" spans="1:60" x14ac:dyDescent="0.35">
      <c r="A542" t="s">
        <v>1942</v>
      </c>
      <c r="B542">
        <v>10000</v>
      </c>
      <c r="C542">
        <v>10000</v>
      </c>
      <c r="D542" s="2">
        <v>45758</v>
      </c>
      <c r="E542" t="s">
        <v>59</v>
      </c>
      <c r="F542" t="s">
        <v>1943</v>
      </c>
      <c r="G542" t="s">
        <v>1911</v>
      </c>
      <c r="H542" t="s">
        <v>1939</v>
      </c>
      <c r="I542">
        <v>1</v>
      </c>
      <c r="J542" t="s">
        <v>63</v>
      </c>
      <c r="K542">
        <v>79</v>
      </c>
      <c r="L542" t="s">
        <v>6076</v>
      </c>
      <c r="M542" t="s">
        <v>92</v>
      </c>
      <c r="N542" t="s">
        <v>3828</v>
      </c>
      <c r="O542">
        <v>120</v>
      </c>
      <c r="R542" s="2">
        <v>45755</v>
      </c>
      <c r="T542">
        <v>84</v>
      </c>
      <c r="U542" s="3">
        <v>10080</v>
      </c>
      <c r="V542" t="s">
        <v>65</v>
      </c>
      <c r="W542" t="s">
        <v>1944</v>
      </c>
      <c r="X542">
        <v>0</v>
      </c>
      <c r="Y542">
        <v>0</v>
      </c>
      <c r="Z542">
        <v>0</v>
      </c>
      <c r="AA542">
        <v>0</v>
      </c>
      <c r="AB542">
        <v>0</v>
      </c>
      <c r="AC542">
        <v>0</v>
      </c>
      <c r="AF542">
        <v>0</v>
      </c>
      <c r="AJ542" t="s">
        <v>63</v>
      </c>
      <c r="AK542">
        <v>0</v>
      </c>
      <c r="AL542" t="s">
        <v>63</v>
      </c>
      <c r="AO542" t="s">
        <v>1945</v>
      </c>
      <c r="AP542" t="s">
        <v>1915</v>
      </c>
      <c r="AR542">
        <v>0</v>
      </c>
      <c r="AS542">
        <v>0</v>
      </c>
      <c r="AT542">
        <v>0</v>
      </c>
      <c r="AU542">
        <v>0</v>
      </c>
      <c r="AV542">
        <v>0</v>
      </c>
      <c r="AW542">
        <v>0</v>
      </c>
      <c r="BA542" t="s">
        <v>63</v>
      </c>
      <c r="BE542" t="s">
        <v>1915</v>
      </c>
      <c r="BH542" t="s">
        <v>1916</v>
      </c>
    </row>
    <row r="543" spans="1:60" x14ac:dyDescent="0.35">
      <c r="A543" t="s">
        <v>1946</v>
      </c>
      <c r="B543">
        <v>10000</v>
      </c>
      <c r="C543">
        <v>10000</v>
      </c>
      <c r="D543" s="2">
        <v>45758</v>
      </c>
      <c r="E543" t="s">
        <v>116</v>
      </c>
      <c r="F543" t="s">
        <v>1947</v>
      </c>
      <c r="G543" t="s">
        <v>1948</v>
      </c>
      <c r="H543" t="s">
        <v>1949</v>
      </c>
      <c r="I543">
        <v>1</v>
      </c>
      <c r="J543" t="s">
        <v>63</v>
      </c>
      <c r="K543">
        <v>79</v>
      </c>
      <c r="L543" t="s">
        <v>6076</v>
      </c>
      <c r="M543" t="s">
        <v>92</v>
      </c>
      <c r="N543" t="s">
        <v>3828</v>
      </c>
      <c r="O543">
        <v>93</v>
      </c>
      <c r="R543" s="2">
        <v>45755</v>
      </c>
      <c r="T543">
        <v>108</v>
      </c>
      <c r="U543" s="3">
        <v>10044</v>
      </c>
      <c r="V543" t="s">
        <v>65</v>
      </c>
      <c r="W543" t="s">
        <v>1950</v>
      </c>
      <c r="X543">
        <v>0</v>
      </c>
      <c r="Y543">
        <v>0</v>
      </c>
      <c r="Z543">
        <v>0</v>
      </c>
      <c r="AA543">
        <v>0</v>
      </c>
      <c r="AB543">
        <v>0</v>
      </c>
      <c r="AC543">
        <v>0</v>
      </c>
      <c r="AF543">
        <v>0</v>
      </c>
      <c r="AJ543" t="s">
        <v>63</v>
      </c>
      <c r="AK543">
        <v>0</v>
      </c>
      <c r="AL543" t="s">
        <v>63</v>
      </c>
      <c r="AO543" t="s">
        <v>1951</v>
      </c>
      <c r="AP543" t="s">
        <v>1915</v>
      </c>
      <c r="AR543">
        <v>0</v>
      </c>
      <c r="AS543">
        <v>0</v>
      </c>
      <c r="AT543">
        <v>0</v>
      </c>
      <c r="AU543">
        <v>0</v>
      </c>
      <c r="AV543">
        <v>0</v>
      </c>
      <c r="AW543">
        <v>0</v>
      </c>
      <c r="BA543" t="s">
        <v>63</v>
      </c>
      <c r="BE543" t="s">
        <v>1915</v>
      </c>
      <c r="BH543" t="s">
        <v>1952</v>
      </c>
    </row>
    <row r="544" spans="1:60" x14ac:dyDescent="0.35">
      <c r="A544" t="s">
        <v>1953</v>
      </c>
      <c r="B544">
        <v>10000</v>
      </c>
      <c r="C544">
        <v>10000</v>
      </c>
      <c r="D544" s="2">
        <v>45758</v>
      </c>
      <c r="E544" t="s">
        <v>59</v>
      </c>
      <c r="F544" t="s">
        <v>1954</v>
      </c>
      <c r="G544" t="s">
        <v>1911</v>
      </c>
      <c r="H544" t="s">
        <v>1955</v>
      </c>
      <c r="I544">
        <v>1</v>
      </c>
      <c r="J544" t="s">
        <v>63</v>
      </c>
      <c r="K544">
        <v>79</v>
      </c>
      <c r="L544" t="s">
        <v>6076</v>
      </c>
      <c r="M544" t="s">
        <v>92</v>
      </c>
      <c r="N544" t="s">
        <v>3828</v>
      </c>
      <c r="O544">
        <v>23</v>
      </c>
      <c r="R544" s="2">
        <v>45755</v>
      </c>
      <c r="T544">
        <v>450</v>
      </c>
      <c r="U544" s="3">
        <v>10350</v>
      </c>
      <c r="V544" t="s">
        <v>65</v>
      </c>
      <c r="W544" t="s">
        <v>1956</v>
      </c>
      <c r="X544">
        <v>0</v>
      </c>
      <c r="Y544">
        <v>0</v>
      </c>
      <c r="Z544">
        <v>0</v>
      </c>
      <c r="AA544">
        <v>0</v>
      </c>
      <c r="AB544">
        <v>0</v>
      </c>
      <c r="AC544">
        <v>0</v>
      </c>
      <c r="AF544">
        <v>0</v>
      </c>
      <c r="AJ544" t="s">
        <v>63</v>
      </c>
      <c r="AK544">
        <v>0</v>
      </c>
      <c r="AL544" t="s">
        <v>63</v>
      </c>
      <c r="AO544" t="s">
        <v>1957</v>
      </c>
      <c r="AP544" t="s">
        <v>1915</v>
      </c>
      <c r="AR544">
        <v>0</v>
      </c>
      <c r="AS544">
        <v>0</v>
      </c>
      <c r="AT544">
        <v>0</v>
      </c>
      <c r="AU544">
        <v>0</v>
      </c>
      <c r="AV544">
        <v>0</v>
      </c>
      <c r="AW544">
        <v>0</v>
      </c>
      <c r="BA544" t="s">
        <v>63</v>
      </c>
      <c r="BE544" t="s">
        <v>1915</v>
      </c>
      <c r="BH544" t="s">
        <v>1952</v>
      </c>
    </row>
    <row r="545" spans="1:60" x14ac:dyDescent="0.35">
      <c r="A545" t="s">
        <v>1958</v>
      </c>
      <c r="B545">
        <v>10000</v>
      </c>
      <c r="C545">
        <v>10000</v>
      </c>
      <c r="D545" s="2">
        <v>45758</v>
      </c>
      <c r="E545" t="s">
        <v>59</v>
      </c>
      <c r="F545" t="s">
        <v>1959</v>
      </c>
      <c r="G545" t="s">
        <v>1911</v>
      </c>
      <c r="H545" t="s">
        <v>1960</v>
      </c>
      <c r="I545">
        <v>1</v>
      </c>
      <c r="J545" t="s">
        <v>63</v>
      </c>
      <c r="K545">
        <v>79</v>
      </c>
      <c r="L545" t="s">
        <v>6076</v>
      </c>
      <c r="M545" t="s">
        <v>92</v>
      </c>
      <c r="N545" t="s">
        <v>3828</v>
      </c>
      <c r="O545">
        <v>67</v>
      </c>
      <c r="R545" s="2">
        <v>45755</v>
      </c>
      <c r="T545">
        <v>150</v>
      </c>
      <c r="U545" s="3">
        <v>10050</v>
      </c>
      <c r="V545" t="s">
        <v>65</v>
      </c>
      <c r="W545" t="s">
        <v>1961</v>
      </c>
      <c r="X545">
        <v>0</v>
      </c>
      <c r="Y545">
        <v>0</v>
      </c>
      <c r="Z545">
        <v>0</v>
      </c>
      <c r="AA545">
        <v>0</v>
      </c>
      <c r="AB545">
        <v>0</v>
      </c>
      <c r="AC545">
        <v>0</v>
      </c>
      <c r="AF545">
        <v>0</v>
      </c>
      <c r="AJ545" t="s">
        <v>63</v>
      </c>
      <c r="AK545">
        <v>0</v>
      </c>
      <c r="AL545" t="s">
        <v>63</v>
      </c>
      <c r="AO545" t="s">
        <v>1962</v>
      </c>
      <c r="AP545" t="s">
        <v>1915</v>
      </c>
      <c r="AR545">
        <v>0</v>
      </c>
      <c r="AS545">
        <v>0</v>
      </c>
      <c r="AT545">
        <v>0</v>
      </c>
      <c r="AU545">
        <v>0</v>
      </c>
      <c r="AV545">
        <v>0</v>
      </c>
      <c r="AW545">
        <v>0</v>
      </c>
      <c r="BA545" t="s">
        <v>63</v>
      </c>
      <c r="BE545" t="s">
        <v>1915</v>
      </c>
      <c r="BH545" t="s">
        <v>1952</v>
      </c>
    </row>
    <row r="546" spans="1:60" x14ac:dyDescent="0.35">
      <c r="A546" t="s">
        <v>1963</v>
      </c>
      <c r="B546">
        <v>10000</v>
      </c>
      <c r="C546">
        <v>10000</v>
      </c>
      <c r="D546" s="2">
        <v>45758</v>
      </c>
      <c r="E546" t="s">
        <v>116</v>
      </c>
      <c r="F546" t="s">
        <v>1947</v>
      </c>
      <c r="G546" t="s">
        <v>1948</v>
      </c>
      <c r="H546" t="s">
        <v>1964</v>
      </c>
      <c r="I546">
        <v>1</v>
      </c>
      <c r="J546" t="s">
        <v>63</v>
      </c>
      <c r="K546">
        <v>79</v>
      </c>
      <c r="L546" t="s">
        <v>6076</v>
      </c>
      <c r="M546" t="s">
        <v>92</v>
      </c>
      <c r="N546" t="s">
        <v>3828</v>
      </c>
      <c r="O546">
        <v>112</v>
      </c>
      <c r="R546" s="2">
        <v>45755</v>
      </c>
      <c r="T546">
        <v>54</v>
      </c>
      <c r="U546" s="3">
        <v>6048</v>
      </c>
      <c r="V546" t="s">
        <v>65</v>
      </c>
      <c r="W546" t="s">
        <v>1965</v>
      </c>
      <c r="X546">
        <v>0</v>
      </c>
      <c r="Y546">
        <v>0</v>
      </c>
      <c r="Z546">
        <v>0</v>
      </c>
      <c r="AA546">
        <v>0</v>
      </c>
      <c r="AB546">
        <v>0</v>
      </c>
      <c r="AC546">
        <v>0</v>
      </c>
      <c r="AF546">
        <v>0</v>
      </c>
      <c r="AJ546" t="s">
        <v>63</v>
      </c>
      <c r="AK546">
        <v>0</v>
      </c>
      <c r="AL546" t="s">
        <v>63</v>
      </c>
      <c r="AO546" t="s">
        <v>1966</v>
      </c>
      <c r="AP546" t="s">
        <v>1915</v>
      </c>
      <c r="AR546">
        <v>0</v>
      </c>
      <c r="AS546">
        <v>0</v>
      </c>
      <c r="AT546">
        <v>0</v>
      </c>
      <c r="AU546">
        <v>0</v>
      </c>
      <c r="AV546">
        <v>0</v>
      </c>
      <c r="AW546">
        <v>0</v>
      </c>
      <c r="BA546" t="s">
        <v>63</v>
      </c>
      <c r="BE546" t="s">
        <v>1915</v>
      </c>
      <c r="BH546" t="s">
        <v>1952</v>
      </c>
    </row>
    <row r="547" spans="1:60" x14ac:dyDescent="0.35">
      <c r="A547" t="s">
        <v>1967</v>
      </c>
      <c r="B547">
        <v>10000</v>
      </c>
      <c r="C547">
        <v>10000</v>
      </c>
      <c r="D547" s="2">
        <v>45758</v>
      </c>
      <c r="E547" t="s">
        <v>59</v>
      </c>
      <c r="F547" t="s">
        <v>1968</v>
      </c>
      <c r="G547" t="s">
        <v>1911</v>
      </c>
      <c r="H547" t="s">
        <v>1969</v>
      </c>
      <c r="I547">
        <v>1</v>
      </c>
      <c r="J547" t="s">
        <v>63</v>
      </c>
      <c r="K547">
        <v>79</v>
      </c>
      <c r="L547" t="s">
        <v>6076</v>
      </c>
      <c r="M547" t="s">
        <v>92</v>
      </c>
      <c r="N547" t="s">
        <v>3828</v>
      </c>
      <c r="O547">
        <v>84</v>
      </c>
      <c r="R547" s="2">
        <v>45755</v>
      </c>
      <c r="T547">
        <v>48</v>
      </c>
      <c r="U547" s="3">
        <v>4032</v>
      </c>
      <c r="V547" t="s">
        <v>65</v>
      </c>
      <c r="W547" t="s">
        <v>1970</v>
      </c>
      <c r="X547">
        <v>0</v>
      </c>
      <c r="Y547">
        <v>0</v>
      </c>
      <c r="Z547">
        <v>0</v>
      </c>
      <c r="AA547">
        <v>0</v>
      </c>
      <c r="AB547">
        <v>0</v>
      </c>
      <c r="AC547">
        <v>0</v>
      </c>
      <c r="AF547">
        <v>0</v>
      </c>
      <c r="AJ547" t="s">
        <v>63</v>
      </c>
      <c r="AK547">
        <v>0</v>
      </c>
      <c r="AL547" t="s">
        <v>63</v>
      </c>
      <c r="AO547" t="s">
        <v>1971</v>
      </c>
      <c r="AP547" t="s">
        <v>1915</v>
      </c>
      <c r="AR547">
        <v>0</v>
      </c>
      <c r="AS547">
        <v>0</v>
      </c>
      <c r="AT547">
        <v>0</v>
      </c>
      <c r="AU547">
        <v>0</v>
      </c>
      <c r="AV547">
        <v>0</v>
      </c>
      <c r="AW547">
        <v>0</v>
      </c>
      <c r="BA547" t="s">
        <v>63</v>
      </c>
      <c r="BE547" t="s">
        <v>1915</v>
      </c>
      <c r="BH547" t="s">
        <v>1952</v>
      </c>
    </row>
    <row r="548" spans="1:60" x14ac:dyDescent="0.35">
      <c r="A548" t="s">
        <v>1972</v>
      </c>
      <c r="B548">
        <v>10000</v>
      </c>
      <c r="C548">
        <v>10000</v>
      </c>
      <c r="D548" s="2">
        <v>45758</v>
      </c>
      <c r="E548" t="s">
        <v>59</v>
      </c>
      <c r="F548" t="s">
        <v>1973</v>
      </c>
      <c r="G548" t="s">
        <v>1911</v>
      </c>
      <c r="H548" t="s">
        <v>1974</v>
      </c>
      <c r="I548">
        <v>1</v>
      </c>
      <c r="J548" t="s">
        <v>63</v>
      </c>
      <c r="K548">
        <v>79</v>
      </c>
      <c r="L548" t="s">
        <v>6076</v>
      </c>
      <c r="M548" t="s">
        <v>92</v>
      </c>
      <c r="N548" t="s">
        <v>3828</v>
      </c>
      <c r="O548">
        <v>67</v>
      </c>
      <c r="R548" s="2">
        <v>45755</v>
      </c>
      <c r="T548">
        <v>90</v>
      </c>
      <c r="U548" s="3">
        <v>6030</v>
      </c>
      <c r="V548" t="s">
        <v>65</v>
      </c>
      <c r="W548" t="s">
        <v>1975</v>
      </c>
      <c r="X548">
        <v>0</v>
      </c>
      <c r="Y548">
        <v>0</v>
      </c>
      <c r="Z548">
        <v>0</v>
      </c>
      <c r="AA548">
        <v>0</v>
      </c>
      <c r="AB548">
        <v>0</v>
      </c>
      <c r="AC548">
        <v>0</v>
      </c>
      <c r="AF548">
        <v>0</v>
      </c>
      <c r="AJ548" t="s">
        <v>63</v>
      </c>
      <c r="AK548">
        <v>0</v>
      </c>
      <c r="AL548" t="s">
        <v>63</v>
      </c>
      <c r="AO548" t="s">
        <v>1976</v>
      </c>
      <c r="AP548" t="s">
        <v>1915</v>
      </c>
      <c r="AR548">
        <v>0</v>
      </c>
      <c r="AS548">
        <v>0</v>
      </c>
      <c r="AT548">
        <v>0</v>
      </c>
      <c r="AU548">
        <v>0</v>
      </c>
      <c r="AV548">
        <v>0</v>
      </c>
      <c r="AW548">
        <v>0</v>
      </c>
      <c r="BA548" t="s">
        <v>63</v>
      </c>
      <c r="BE548" t="s">
        <v>1915</v>
      </c>
      <c r="BH548" t="s">
        <v>1952</v>
      </c>
    </row>
    <row r="549" spans="1:60" x14ac:dyDescent="0.35">
      <c r="A549" t="s">
        <v>1977</v>
      </c>
      <c r="B549">
        <v>10000</v>
      </c>
      <c r="C549">
        <v>10000</v>
      </c>
      <c r="D549" s="2">
        <v>45758</v>
      </c>
      <c r="E549" t="s">
        <v>116</v>
      </c>
      <c r="F549" t="s">
        <v>1947</v>
      </c>
      <c r="G549" t="s">
        <v>1948</v>
      </c>
      <c r="H549" t="s">
        <v>1978</v>
      </c>
      <c r="I549">
        <v>1</v>
      </c>
      <c r="J549" t="s">
        <v>63</v>
      </c>
      <c r="K549">
        <v>79</v>
      </c>
      <c r="L549" t="s">
        <v>6076</v>
      </c>
      <c r="M549" t="s">
        <v>92</v>
      </c>
      <c r="N549" t="s">
        <v>3828</v>
      </c>
      <c r="O549">
        <v>112</v>
      </c>
      <c r="R549" s="2">
        <v>45755</v>
      </c>
      <c r="T549">
        <v>18</v>
      </c>
      <c r="U549" s="3">
        <v>2016</v>
      </c>
      <c r="V549" t="s">
        <v>65</v>
      </c>
      <c r="W549" t="s">
        <v>1979</v>
      </c>
      <c r="X549">
        <v>0</v>
      </c>
      <c r="Y549">
        <v>0</v>
      </c>
      <c r="Z549">
        <v>0</v>
      </c>
      <c r="AA549">
        <v>0</v>
      </c>
      <c r="AB549">
        <v>0</v>
      </c>
      <c r="AC549">
        <v>0</v>
      </c>
      <c r="AF549">
        <v>0</v>
      </c>
      <c r="AJ549" t="s">
        <v>63</v>
      </c>
      <c r="AK549">
        <v>0</v>
      </c>
      <c r="AL549" t="s">
        <v>63</v>
      </c>
      <c r="AO549" t="s">
        <v>1980</v>
      </c>
      <c r="AP549" t="s">
        <v>1915</v>
      </c>
      <c r="AR549">
        <v>0</v>
      </c>
      <c r="AS549">
        <v>0</v>
      </c>
      <c r="AT549">
        <v>0</v>
      </c>
      <c r="AU549">
        <v>0</v>
      </c>
      <c r="AV549">
        <v>0</v>
      </c>
      <c r="AW549">
        <v>0</v>
      </c>
      <c r="BA549" t="s">
        <v>63</v>
      </c>
      <c r="BE549" t="s">
        <v>1915</v>
      </c>
      <c r="BH549" t="s">
        <v>1952</v>
      </c>
    </row>
    <row r="550" spans="1:60" x14ac:dyDescent="0.35">
      <c r="A550" t="s">
        <v>1797</v>
      </c>
      <c r="B550">
        <v>10000</v>
      </c>
      <c r="C550">
        <v>10000</v>
      </c>
      <c r="D550" s="2">
        <v>45755</v>
      </c>
      <c r="E550" t="s">
        <v>59</v>
      </c>
      <c r="F550" t="s">
        <v>1798</v>
      </c>
      <c r="G550" t="s">
        <v>1799</v>
      </c>
      <c r="I550">
        <v>1</v>
      </c>
      <c r="J550" t="s">
        <v>183</v>
      </c>
      <c r="K550">
        <v>86</v>
      </c>
      <c r="L550" t="s">
        <v>6043</v>
      </c>
      <c r="M550" t="s">
        <v>1696</v>
      </c>
      <c r="N550" t="s">
        <v>3840</v>
      </c>
      <c r="O550" s="3">
        <v>1263</v>
      </c>
      <c r="R550" s="2">
        <v>45755</v>
      </c>
      <c r="T550">
        <v>8</v>
      </c>
      <c r="U550" s="3">
        <v>10104</v>
      </c>
      <c r="V550" t="s">
        <v>65</v>
      </c>
      <c r="W550" s="7">
        <v>100513530480001</v>
      </c>
      <c r="X550">
        <v>0</v>
      </c>
      <c r="Y550" s="3">
        <v>10100</v>
      </c>
      <c r="Z550">
        <v>4</v>
      </c>
      <c r="AA550">
        <v>0</v>
      </c>
      <c r="AB550">
        <v>0</v>
      </c>
      <c r="AC550">
        <v>0</v>
      </c>
      <c r="AF550">
        <v>0</v>
      </c>
      <c r="AO550" s="7">
        <v>10051353048</v>
      </c>
      <c r="AP550" t="s">
        <v>1800</v>
      </c>
      <c r="AR550">
        <v>0</v>
      </c>
      <c r="AS550">
        <v>0</v>
      </c>
      <c r="AT550">
        <v>0</v>
      </c>
      <c r="AU550">
        <v>0</v>
      </c>
      <c r="AV550">
        <v>0</v>
      </c>
      <c r="AW550">
        <v>0</v>
      </c>
      <c r="BA550" t="s">
        <v>63</v>
      </c>
      <c r="BB550" t="s">
        <v>4762</v>
      </c>
      <c r="BC550">
        <v>0</v>
      </c>
      <c r="BE550" t="s">
        <v>1800</v>
      </c>
      <c r="BH550" t="s">
        <v>1801</v>
      </c>
    </row>
    <row r="551" spans="1:60" x14ac:dyDescent="0.35">
      <c r="A551" t="s">
        <v>1802</v>
      </c>
      <c r="B551">
        <v>10000</v>
      </c>
      <c r="C551">
        <v>20000</v>
      </c>
      <c r="D551" s="2">
        <v>45757</v>
      </c>
      <c r="E551" t="s">
        <v>59</v>
      </c>
      <c r="F551" t="s">
        <v>1803</v>
      </c>
      <c r="G551" t="s">
        <v>1804</v>
      </c>
      <c r="I551">
        <v>1</v>
      </c>
      <c r="J551" t="s">
        <v>183</v>
      </c>
      <c r="K551" s="7">
        <v>110</v>
      </c>
      <c r="L551" t="s">
        <v>6070</v>
      </c>
      <c r="M551" t="s">
        <v>454</v>
      </c>
      <c r="N551" t="s">
        <v>3837</v>
      </c>
      <c r="O551" s="3">
        <v>66000</v>
      </c>
      <c r="R551" s="2">
        <v>45755</v>
      </c>
      <c r="T551">
        <v>4</v>
      </c>
      <c r="U551" s="3">
        <v>264000</v>
      </c>
      <c r="V551" t="s">
        <v>65</v>
      </c>
      <c r="W551" t="s">
        <v>1805</v>
      </c>
      <c r="X551">
        <v>0</v>
      </c>
      <c r="Y551" s="3">
        <v>264000</v>
      </c>
      <c r="Z551">
        <v>0</v>
      </c>
      <c r="AA551">
        <v>0</v>
      </c>
      <c r="AB551">
        <v>0</v>
      </c>
      <c r="AC551">
        <v>0</v>
      </c>
      <c r="AF551">
        <v>0</v>
      </c>
      <c r="AO551" t="s">
        <v>1806</v>
      </c>
      <c r="AP551" t="s">
        <v>1807</v>
      </c>
      <c r="AR551">
        <v>0</v>
      </c>
      <c r="AS551">
        <v>0</v>
      </c>
      <c r="AT551">
        <v>0</v>
      </c>
      <c r="AU551">
        <v>0</v>
      </c>
      <c r="AV551">
        <v>0</v>
      </c>
      <c r="AW551">
        <v>0</v>
      </c>
      <c r="BA551" t="s">
        <v>63</v>
      </c>
      <c r="BB551" t="s">
        <v>4763</v>
      </c>
      <c r="BC551">
        <v>0</v>
      </c>
      <c r="BE551" t="s">
        <v>1807</v>
      </c>
      <c r="BH551" t="s">
        <v>1808</v>
      </c>
    </row>
    <row r="552" spans="1:60" x14ac:dyDescent="0.35">
      <c r="A552" t="s">
        <v>444</v>
      </c>
      <c r="B552">
        <v>10000</v>
      </c>
      <c r="C552">
        <v>40000</v>
      </c>
      <c r="D552" s="2">
        <v>45758</v>
      </c>
      <c r="E552" t="s">
        <v>59</v>
      </c>
      <c r="F552" s="4">
        <v>0.46591435185185187</v>
      </c>
      <c r="G552" t="s">
        <v>445</v>
      </c>
      <c r="I552">
        <v>1</v>
      </c>
      <c r="J552" t="s">
        <v>183</v>
      </c>
      <c r="K552">
        <v>93</v>
      </c>
      <c r="L552" t="s">
        <v>6072</v>
      </c>
      <c r="M552" t="s">
        <v>92</v>
      </c>
      <c r="N552" t="s">
        <v>3828</v>
      </c>
      <c r="O552" s="3">
        <v>5334</v>
      </c>
      <c r="R552" s="2">
        <v>45755</v>
      </c>
      <c r="T552">
        <v>6</v>
      </c>
      <c r="U552" s="3">
        <v>32004</v>
      </c>
      <c r="V552" t="s">
        <v>65</v>
      </c>
      <c r="W552" t="s">
        <v>446</v>
      </c>
      <c r="X552">
        <v>0</v>
      </c>
      <c r="Y552" s="3">
        <v>30099</v>
      </c>
      <c r="Z552" s="3">
        <v>1905</v>
      </c>
      <c r="AA552">
        <v>0</v>
      </c>
      <c r="AB552">
        <v>0</v>
      </c>
      <c r="AC552">
        <v>0</v>
      </c>
      <c r="AF552">
        <v>0</v>
      </c>
      <c r="AO552" t="s">
        <v>447</v>
      </c>
      <c r="AP552" t="s">
        <v>448</v>
      </c>
      <c r="AR552">
        <v>0</v>
      </c>
      <c r="AS552">
        <v>0</v>
      </c>
      <c r="AT552">
        <v>0</v>
      </c>
      <c r="AU552">
        <v>0</v>
      </c>
      <c r="AV552">
        <v>0</v>
      </c>
      <c r="AW552">
        <v>0</v>
      </c>
      <c r="BA552" t="s">
        <v>63</v>
      </c>
      <c r="BB552" t="s">
        <v>4464</v>
      </c>
      <c r="BC552">
        <v>0</v>
      </c>
      <c r="BE552" t="s">
        <v>448</v>
      </c>
      <c r="BH552" t="s">
        <v>449</v>
      </c>
    </row>
    <row r="553" spans="1:60" x14ac:dyDescent="0.35">
      <c r="A553" t="s">
        <v>1809</v>
      </c>
      <c r="B553">
        <v>10000</v>
      </c>
      <c r="C553">
        <v>20000</v>
      </c>
      <c r="D553" s="2">
        <v>45755</v>
      </c>
      <c r="E553" t="s">
        <v>59</v>
      </c>
      <c r="F553" t="s">
        <v>1810</v>
      </c>
      <c r="G553" t="s">
        <v>1811</v>
      </c>
      <c r="I553">
        <v>1</v>
      </c>
      <c r="J553" t="s">
        <v>183</v>
      </c>
      <c r="K553">
        <v>94</v>
      </c>
      <c r="L553" t="s">
        <v>6050</v>
      </c>
      <c r="M553" t="s">
        <v>81</v>
      </c>
      <c r="N553" t="s">
        <v>3825</v>
      </c>
      <c r="O553" s="3">
        <v>3000</v>
      </c>
      <c r="R553" s="2">
        <v>45755</v>
      </c>
      <c r="T553">
        <v>4</v>
      </c>
      <c r="U553" s="3">
        <v>12000</v>
      </c>
      <c r="V553" t="s">
        <v>65</v>
      </c>
      <c r="W553" t="s">
        <v>1406</v>
      </c>
      <c r="X553">
        <v>0</v>
      </c>
      <c r="Y553" s="3">
        <v>6000</v>
      </c>
      <c r="Z553" s="3">
        <v>6000</v>
      </c>
      <c r="AA553">
        <v>0</v>
      </c>
      <c r="AB553">
        <v>0</v>
      </c>
      <c r="AC553">
        <v>0</v>
      </c>
      <c r="AF553">
        <v>0</v>
      </c>
      <c r="AO553" t="s">
        <v>1407</v>
      </c>
      <c r="AP553" t="s">
        <v>84</v>
      </c>
      <c r="AR553">
        <v>0</v>
      </c>
      <c r="AS553">
        <v>0</v>
      </c>
      <c r="AT553">
        <v>0</v>
      </c>
      <c r="AU553">
        <v>0</v>
      </c>
      <c r="AV553">
        <v>0</v>
      </c>
      <c r="AW553">
        <v>0</v>
      </c>
      <c r="BA553" t="s">
        <v>63</v>
      </c>
      <c r="BB553" t="s">
        <v>4764</v>
      </c>
      <c r="BC553">
        <v>0</v>
      </c>
      <c r="BE553" t="s">
        <v>84</v>
      </c>
      <c r="BH553" t="s">
        <v>1812</v>
      </c>
    </row>
    <row r="554" spans="1:60" x14ac:dyDescent="0.35">
      <c r="A554" t="s">
        <v>1813</v>
      </c>
      <c r="B554">
        <v>10000</v>
      </c>
      <c r="C554">
        <v>10000</v>
      </c>
      <c r="D554" s="2">
        <v>45756</v>
      </c>
      <c r="E554" t="s">
        <v>59</v>
      </c>
      <c r="F554" t="s">
        <v>1814</v>
      </c>
      <c r="G554" t="s">
        <v>702</v>
      </c>
      <c r="I554">
        <v>1</v>
      </c>
      <c r="J554" t="s">
        <v>183</v>
      </c>
      <c r="K554">
        <v>46</v>
      </c>
      <c r="L554" t="s">
        <v>6049</v>
      </c>
      <c r="M554" t="s">
        <v>231</v>
      </c>
      <c r="N554" t="s">
        <v>3809</v>
      </c>
      <c r="O554" s="3">
        <v>1000</v>
      </c>
      <c r="R554" s="2">
        <v>45755</v>
      </c>
      <c r="T554">
        <v>1</v>
      </c>
      <c r="U554" s="3">
        <v>1000</v>
      </c>
      <c r="V554" t="s">
        <v>65</v>
      </c>
      <c r="W554" t="s">
        <v>1816</v>
      </c>
      <c r="X554">
        <v>0</v>
      </c>
      <c r="Y554" s="3">
        <v>1000</v>
      </c>
      <c r="Z554">
        <v>0</v>
      </c>
      <c r="AA554">
        <v>0</v>
      </c>
      <c r="AB554">
        <v>0</v>
      </c>
      <c r="AC554">
        <v>0</v>
      </c>
      <c r="AF554">
        <v>0</v>
      </c>
      <c r="AO554" t="s">
        <v>1817</v>
      </c>
      <c r="AP554" t="s">
        <v>465</v>
      </c>
      <c r="AR554">
        <v>0</v>
      </c>
      <c r="AS554">
        <v>0</v>
      </c>
      <c r="AT554">
        <v>0</v>
      </c>
      <c r="AU554">
        <v>0</v>
      </c>
      <c r="AV554">
        <v>0</v>
      </c>
      <c r="AW554">
        <v>0</v>
      </c>
      <c r="BA554" t="s">
        <v>63</v>
      </c>
      <c r="BB554" t="s">
        <v>4765</v>
      </c>
      <c r="BC554">
        <v>0</v>
      </c>
      <c r="BE554" t="s">
        <v>465</v>
      </c>
      <c r="BH554" t="s">
        <v>1387</v>
      </c>
    </row>
    <row r="555" spans="1:60" x14ac:dyDescent="0.35">
      <c r="A555" t="s">
        <v>1818</v>
      </c>
      <c r="B555">
        <v>10000</v>
      </c>
      <c r="C555">
        <v>20000</v>
      </c>
      <c r="D555" s="2">
        <v>45755</v>
      </c>
      <c r="E555" t="s">
        <v>59</v>
      </c>
      <c r="F555" t="s">
        <v>371</v>
      </c>
      <c r="G555" t="s">
        <v>702</v>
      </c>
      <c r="I555">
        <v>1</v>
      </c>
      <c r="J555" t="s">
        <v>183</v>
      </c>
      <c r="K555">
        <v>46</v>
      </c>
      <c r="L555" t="s">
        <v>6049</v>
      </c>
      <c r="M555" t="s">
        <v>231</v>
      </c>
      <c r="N555" t="s">
        <v>3809</v>
      </c>
      <c r="O555" s="3">
        <v>2000</v>
      </c>
      <c r="R555" s="2">
        <v>45755</v>
      </c>
      <c r="T555">
        <v>1</v>
      </c>
      <c r="U555" s="3">
        <v>2000</v>
      </c>
      <c r="V555" t="s">
        <v>65</v>
      </c>
      <c r="W555" t="s">
        <v>1819</v>
      </c>
      <c r="X555">
        <v>0</v>
      </c>
      <c r="Y555" s="3">
        <v>2000</v>
      </c>
      <c r="Z555">
        <v>0</v>
      </c>
      <c r="AA555">
        <v>0</v>
      </c>
      <c r="AB555">
        <v>0</v>
      </c>
      <c r="AC555">
        <v>0</v>
      </c>
      <c r="AF555">
        <v>0</v>
      </c>
      <c r="AO555" t="s">
        <v>1820</v>
      </c>
      <c r="AP555" t="s">
        <v>465</v>
      </c>
      <c r="AR555">
        <v>0</v>
      </c>
      <c r="AS555">
        <v>0</v>
      </c>
      <c r="AT555">
        <v>0</v>
      </c>
      <c r="AU555">
        <v>0</v>
      </c>
      <c r="AV555">
        <v>0</v>
      </c>
      <c r="AW555">
        <v>0</v>
      </c>
      <c r="BA555" t="s">
        <v>63</v>
      </c>
      <c r="BB555" t="s">
        <v>4766</v>
      </c>
      <c r="BC555">
        <v>0</v>
      </c>
      <c r="BE555" t="s">
        <v>465</v>
      </c>
      <c r="BH555" t="s">
        <v>1821</v>
      </c>
    </row>
    <row r="556" spans="1:60" x14ac:dyDescent="0.35">
      <c r="A556" t="s">
        <v>1404</v>
      </c>
      <c r="B556">
        <v>10000</v>
      </c>
      <c r="C556">
        <v>20000</v>
      </c>
      <c r="D556" s="2">
        <v>45755</v>
      </c>
      <c r="E556" t="s">
        <v>59</v>
      </c>
      <c r="F556" t="s">
        <v>1810</v>
      </c>
      <c r="G556" t="s">
        <v>1811</v>
      </c>
      <c r="I556">
        <v>1</v>
      </c>
      <c r="J556" t="s">
        <v>183</v>
      </c>
      <c r="K556">
        <v>94</v>
      </c>
      <c r="L556" t="s">
        <v>6050</v>
      </c>
      <c r="M556" t="s">
        <v>81</v>
      </c>
      <c r="N556" t="s">
        <v>3825</v>
      </c>
      <c r="O556">
        <v>500</v>
      </c>
      <c r="R556" s="2">
        <v>45755</v>
      </c>
      <c r="T556">
        <v>4</v>
      </c>
      <c r="U556" s="3">
        <v>2000</v>
      </c>
      <c r="V556" t="s">
        <v>65</v>
      </c>
      <c r="W556" t="s">
        <v>1406</v>
      </c>
      <c r="X556">
        <v>0</v>
      </c>
      <c r="Y556" s="3">
        <v>1000</v>
      </c>
      <c r="Z556" s="3">
        <v>1000</v>
      </c>
      <c r="AA556">
        <v>0</v>
      </c>
      <c r="AB556">
        <v>0</v>
      </c>
      <c r="AC556">
        <v>0</v>
      </c>
      <c r="AF556">
        <v>0</v>
      </c>
      <c r="AO556" t="s">
        <v>1407</v>
      </c>
      <c r="AP556" t="s">
        <v>244</v>
      </c>
      <c r="AR556">
        <v>0</v>
      </c>
      <c r="AS556">
        <v>0</v>
      </c>
      <c r="AT556">
        <v>0</v>
      </c>
      <c r="AU556">
        <v>0</v>
      </c>
      <c r="AV556">
        <v>0</v>
      </c>
      <c r="AW556">
        <v>0</v>
      </c>
      <c r="BA556" t="s">
        <v>63</v>
      </c>
      <c r="BB556" t="s">
        <v>4608</v>
      </c>
      <c r="BC556">
        <v>0</v>
      </c>
      <c r="BE556" t="s">
        <v>244</v>
      </c>
      <c r="BH556" t="s">
        <v>246</v>
      </c>
    </row>
    <row r="557" spans="1:60" x14ac:dyDescent="0.35">
      <c r="A557" t="s">
        <v>1822</v>
      </c>
      <c r="B557">
        <v>10000</v>
      </c>
      <c r="C557">
        <v>10000</v>
      </c>
      <c r="D557" s="2">
        <v>45757</v>
      </c>
      <c r="E557" t="s">
        <v>59</v>
      </c>
      <c r="F557" t="s">
        <v>1823</v>
      </c>
      <c r="G557" t="s">
        <v>842</v>
      </c>
      <c r="I557">
        <v>1</v>
      </c>
      <c r="J557" t="s">
        <v>183</v>
      </c>
      <c r="K557" s="7" t="s">
        <v>152</v>
      </c>
      <c r="L557" t="s">
        <v>6070</v>
      </c>
      <c r="M557" t="s">
        <v>153</v>
      </c>
      <c r="N557" t="s">
        <v>3830</v>
      </c>
      <c r="O557" s="3">
        <v>16500</v>
      </c>
      <c r="R557" s="2">
        <v>45755</v>
      </c>
      <c r="T557">
        <v>12</v>
      </c>
      <c r="U557" s="3">
        <v>198000</v>
      </c>
      <c r="V557" t="s">
        <v>65</v>
      </c>
      <c r="W557">
        <v>80256220001</v>
      </c>
      <c r="X557">
        <v>0</v>
      </c>
      <c r="Y557" s="3">
        <v>198000</v>
      </c>
      <c r="Z557">
        <v>0</v>
      </c>
      <c r="AA557">
        <v>0</v>
      </c>
      <c r="AB557">
        <v>0</v>
      </c>
      <c r="AC557">
        <v>0</v>
      </c>
      <c r="AF557">
        <v>0</v>
      </c>
      <c r="AO557">
        <v>8025622</v>
      </c>
      <c r="AP557" t="s">
        <v>162</v>
      </c>
      <c r="AR557">
        <v>0</v>
      </c>
      <c r="AS557">
        <v>0</v>
      </c>
      <c r="AT557">
        <v>0</v>
      </c>
      <c r="AU557">
        <v>0</v>
      </c>
      <c r="AV557">
        <v>0</v>
      </c>
      <c r="AW557">
        <v>0</v>
      </c>
      <c r="BA557" t="s">
        <v>63</v>
      </c>
      <c r="BB557" t="s">
        <v>4767</v>
      </c>
      <c r="BC557">
        <v>0</v>
      </c>
      <c r="BE557" t="s">
        <v>162</v>
      </c>
      <c r="BH557" t="s">
        <v>1824</v>
      </c>
    </row>
    <row r="558" spans="1:60" x14ac:dyDescent="0.35">
      <c r="A558" t="s">
        <v>1832</v>
      </c>
      <c r="B558">
        <v>10000</v>
      </c>
      <c r="C558">
        <v>10000</v>
      </c>
      <c r="D558" s="2">
        <v>45762</v>
      </c>
      <c r="E558" t="s">
        <v>59</v>
      </c>
      <c r="F558" t="s">
        <v>1833</v>
      </c>
      <c r="G558" t="s">
        <v>1834</v>
      </c>
      <c r="I558">
        <v>1</v>
      </c>
      <c r="J558" t="s">
        <v>183</v>
      </c>
      <c r="K558">
        <v>29</v>
      </c>
      <c r="L558" t="s">
        <v>6061</v>
      </c>
      <c r="M558" t="s">
        <v>648</v>
      </c>
      <c r="N558" t="s">
        <v>3810</v>
      </c>
      <c r="O558" s="3">
        <v>3000</v>
      </c>
      <c r="R558" s="2">
        <v>45755</v>
      </c>
      <c r="T558">
        <v>2</v>
      </c>
      <c r="U558" s="3">
        <v>6000</v>
      </c>
      <c r="V558" t="s">
        <v>65</v>
      </c>
      <c r="W558" t="s">
        <v>649</v>
      </c>
      <c r="X558">
        <v>0</v>
      </c>
      <c r="Y558" s="3">
        <v>6000</v>
      </c>
      <c r="Z558">
        <v>0</v>
      </c>
      <c r="AA558">
        <v>0</v>
      </c>
      <c r="AB558">
        <v>0</v>
      </c>
      <c r="AC558">
        <v>0</v>
      </c>
      <c r="AF558">
        <v>0</v>
      </c>
      <c r="AO558" t="s">
        <v>650</v>
      </c>
      <c r="AP558" t="s">
        <v>275</v>
      </c>
      <c r="AR558">
        <v>0</v>
      </c>
      <c r="AS558">
        <v>0</v>
      </c>
      <c r="AT558">
        <v>0</v>
      </c>
      <c r="AU558">
        <v>0</v>
      </c>
      <c r="AV558">
        <v>0</v>
      </c>
      <c r="AW558">
        <v>0</v>
      </c>
      <c r="BA558" t="s">
        <v>63</v>
      </c>
      <c r="BB558" t="s">
        <v>4768</v>
      </c>
      <c r="BC558">
        <v>0</v>
      </c>
      <c r="BE558" t="s">
        <v>275</v>
      </c>
      <c r="BH558" t="s">
        <v>1835</v>
      </c>
    </row>
    <row r="559" spans="1:60" x14ac:dyDescent="0.35">
      <c r="A559" t="s">
        <v>1652</v>
      </c>
      <c r="B559">
        <v>10000</v>
      </c>
      <c r="C559">
        <v>20000</v>
      </c>
      <c r="D559" s="2">
        <v>45756</v>
      </c>
      <c r="E559" t="s">
        <v>59</v>
      </c>
      <c r="F559" s="4">
        <v>0.44651620370370371</v>
      </c>
      <c r="G559" t="s">
        <v>1428</v>
      </c>
      <c r="I559">
        <v>2</v>
      </c>
      <c r="J559" t="s">
        <v>183</v>
      </c>
      <c r="K559">
        <v>63</v>
      </c>
      <c r="L559" t="s">
        <v>6051</v>
      </c>
      <c r="M559" t="s">
        <v>136</v>
      </c>
      <c r="N559" t="s">
        <v>3850</v>
      </c>
      <c r="O559" s="3">
        <v>2500</v>
      </c>
      <c r="R559" s="2">
        <v>45755</v>
      </c>
      <c r="T559">
        <v>16</v>
      </c>
      <c r="U559" s="3">
        <v>40000</v>
      </c>
      <c r="V559" t="s">
        <v>65</v>
      </c>
      <c r="W559" t="s">
        <v>1653</v>
      </c>
      <c r="X559">
        <v>0</v>
      </c>
      <c r="Y559" s="3">
        <v>40000</v>
      </c>
      <c r="Z559">
        <v>0</v>
      </c>
      <c r="AA559">
        <v>0</v>
      </c>
      <c r="AB559">
        <v>0</v>
      </c>
      <c r="AC559">
        <v>0</v>
      </c>
      <c r="AF559">
        <v>0</v>
      </c>
      <c r="AO559" t="s">
        <v>1654</v>
      </c>
      <c r="AP559" t="s">
        <v>275</v>
      </c>
      <c r="AR559">
        <v>0</v>
      </c>
      <c r="AS559">
        <v>0</v>
      </c>
      <c r="AT559">
        <v>0</v>
      </c>
      <c r="AU559">
        <v>0</v>
      </c>
      <c r="AV559">
        <v>0</v>
      </c>
      <c r="AW559">
        <v>0</v>
      </c>
      <c r="BA559" t="s">
        <v>63</v>
      </c>
      <c r="BB559" t="s">
        <v>4710</v>
      </c>
      <c r="BC559">
        <v>0</v>
      </c>
      <c r="BE559" t="s">
        <v>275</v>
      </c>
      <c r="BH559" t="s">
        <v>1655</v>
      </c>
    </row>
    <row r="560" spans="1:60" x14ac:dyDescent="0.35">
      <c r="A560" t="s">
        <v>1836</v>
      </c>
      <c r="B560">
        <v>10000</v>
      </c>
      <c r="C560">
        <v>10000</v>
      </c>
      <c r="D560" s="2">
        <v>45755</v>
      </c>
      <c r="E560" t="s">
        <v>59</v>
      </c>
      <c r="F560" t="s">
        <v>1837</v>
      </c>
      <c r="G560" t="s">
        <v>570</v>
      </c>
      <c r="I560">
        <v>1</v>
      </c>
      <c r="J560" t="s">
        <v>183</v>
      </c>
      <c r="K560">
        <v>59</v>
      </c>
      <c r="L560" t="s">
        <v>6045</v>
      </c>
      <c r="M560" t="s">
        <v>73</v>
      </c>
      <c r="N560" t="s">
        <v>3811</v>
      </c>
      <c r="O560" s="3">
        <v>1500</v>
      </c>
      <c r="R560" s="2">
        <v>45755</v>
      </c>
      <c r="T560">
        <v>6</v>
      </c>
      <c r="U560" s="3">
        <v>9000</v>
      </c>
      <c r="V560" t="s">
        <v>65</v>
      </c>
      <c r="W560" t="s">
        <v>1839</v>
      </c>
      <c r="X560">
        <v>0</v>
      </c>
      <c r="Y560" s="3">
        <v>9000</v>
      </c>
      <c r="Z560">
        <v>0</v>
      </c>
      <c r="AA560">
        <v>0</v>
      </c>
      <c r="AB560">
        <v>0</v>
      </c>
      <c r="AC560">
        <v>0</v>
      </c>
      <c r="AF560">
        <v>0</v>
      </c>
      <c r="AO560" t="s">
        <v>1840</v>
      </c>
      <c r="AP560" t="s">
        <v>571</v>
      </c>
      <c r="AR560">
        <v>0</v>
      </c>
      <c r="AS560">
        <v>0</v>
      </c>
      <c r="AT560">
        <v>0</v>
      </c>
      <c r="AU560">
        <v>0</v>
      </c>
      <c r="AV560">
        <v>0</v>
      </c>
      <c r="AW560">
        <v>0</v>
      </c>
      <c r="BA560" t="s">
        <v>63</v>
      </c>
      <c r="BB560" t="s">
        <v>4769</v>
      </c>
      <c r="BC560">
        <v>0</v>
      </c>
      <c r="BE560" t="s">
        <v>571</v>
      </c>
      <c r="BH560" t="s">
        <v>1841</v>
      </c>
    </row>
    <row r="561" spans="1:60" x14ac:dyDescent="0.35">
      <c r="A561" t="s">
        <v>1842</v>
      </c>
      <c r="B561">
        <v>10000</v>
      </c>
      <c r="C561">
        <v>10000</v>
      </c>
      <c r="D561" s="2">
        <v>45755</v>
      </c>
      <c r="E561" t="s">
        <v>59</v>
      </c>
      <c r="F561" t="s">
        <v>1837</v>
      </c>
      <c r="G561" t="s">
        <v>570</v>
      </c>
      <c r="I561">
        <v>1</v>
      </c>
      <c r="J561" t="s">
        <v>183</v>
      </c>
      <c r="K561">
        <v>59</v>
      </c>
      <c r="L561" t="s">
        <v>6045</v>
      </c>
      <c r="M561" t="s">
        <v>73</v>
      </c>
      <c r="N561" t="s">
        <v>3811</v>
      </c>
      <c r="O561" s="3">
        <v>1500</v>
      </c>
      <c r="R561" s="2">
        <v>45755</v>
      </c>
      <c r="T561">
        <v>6</v>
      </c>
      <c r="U561" s="3">
        <v>9000</v>
      </c>
      <c r="V561" t="s">
        <v>65</v>
      </c>
      <c r="W561" t="s">
        <v>1839</v>
      </c>
      <c r="X561">
        <v>0</v>
      </c>
      <c r="Y561" s="3">
        <v>9000</v>
      </c>
      <c r="Z561">
        <v>0</v>
      </c>
      <c r="AA561">
        <v>0</v>
      </c>
      <c r="AB561">
        <v>0</v>
      </c>
      <c r="AC561">
        <v>0</v>
      </c>
      <c r="AF561">
        <v>0</v>
      </c>
      <c r="AO561" t="s">
        <v>1840</v>
      </c>
      <c r="AP561" t="s">
        <v>571</v>
      </c>
      <c r="AR561">
        <v>0</v>
      </c>
      <c r="AS561">
        <v>0</v>
      </c>
      <c r="AT561">
        <v>0</v>
      </c>
      <c r="AU561">
        <v>0</v>
      </c>
      <c r="AV561">
        <v>0</v>
      </c>
      <c r="AW561">
        <v>0</v>
      </c>
      <c r="BA561" t="s">
        <v>63</v>
      </c>
      <c r="BB561" t="s">
        <v>4770</v>
      </c>
      <c r="BC561">
        <v>0</v>
      </c>
      <c r="BE561" t="s">
        <v>571</v>
      </c>
      <c r="BH561" t="s">
        <v>1843</v>
      </c>
    </row>
    <row r="562" spans="1:60" x14ac:dyDescent="0.35">
      <c r="A562" t="s">
        <v>1842</v>
      </c>
      <c r="B562">
        <v>20000</v>
      </c>
      <c r="C562">
        <v>10000</v>
      </c>
      <c r="D562" s="2">
        <v>45755</v>
      </c>
      <c r="E562" t="s">
        <v>59</v>
      </c>
      <c r="F562" t="s">
        <v>1837</v>
      </c>
      <c r="G562" t="s">
        <v>570</v>
      </c>
      <c r="I562">
        <v>1</v>
      </c>
      <c r="J562" t="s">
        <v>183</v>
      </c>
      <c r="K562">
        <v>59</v>
      </c>
      <c r="L562" t="s">
        <v>6045</v>
      </c>
      <c r="M562" t="s">
        <v>73</v>
      </c>
      <c r="N562" t="s">
        <v>3811</v>
      </c>
      <c r="O562" s="3">
        <v>1000</v>
      </c>
      <c r="R562" s="2">
        <v>45755</v>
      </c>
      <c r="T562">
        <v>6</v>
      </c>
      <c r="U562" s="3">
        <v>6000</v>
      </c>
      <c r="V562" t="s">
        <v>65</v>
      </c>
      <c r="W562" t="s">
        <v>1839</v>
      </c>
      <c r="X562">
        <v>0</v>
      </c>
      <c r="Y562" s="3">
        <v>6000</v>
      </c>
      <c r="Z562">
        <v>0</v>
      </c>
      <c r="AA562">
        <v>0</v>
      </c>
      <c r="AB562">
        <v>0</v>
      </c>
      <c r="AC562">
        <v>0</v>
      </c>
      <c r="AF562">
        <v>0</v>
      </c>
      <c r="AO562" t="s">
        <v>1840</v>
      </c>
      <c r="AP562" t="s">
        <v>571</v>
      </c>
      <c r="AR562">
        <v>0</v>
      </c>
      <c r="AS562">
        <v>0</v>
      </c>
      <c r="AT562">
        <v>0</v>
      </c>
      <c r="AU562">
        <v>0</v>
      </c>
      <c r="AV562">
        <v>0</v>
      </c>
      <c r="AW562">
        <v>0</v>
      </c>
      <c r="BA562" t="s">
        <v>63</v>
      </c>
      <c r="BB562" t="s">
        <v>4770</v>
      </c>
      <c r="BC562">
        <v>0</v>
      </c>
      <c r="BE562" t="s">
        <v>571</v>
      </c>
      <c r="BH562" t="s">
        <v>1843</v>
      </c>
    </row>
    <row r="563" spans="1:60" x14ac:dyDescent="0.35">
      <c r="A563" t="s">
        <v>1842</v>
      </c>
      <c r="B563">
        <v>30000</v>
      </c>
      <c r="C563">
        <v>10000</v>
      </c>
      <c r="D563" s="2">
        <v>45755</v>
      </c>
      <c r="E563" t="s">
        <v>59</v>
      </c>
      <c r="F563" t="s">
        <v>1837</v>
      </c>
      <c r="G563" t="s">
        <v>570</v>
      </c>
      <c r="I563">
        <v>1</v>
      </c>
      <c r="J563" t="s">
        <v>183</v>
      </c>
      <c r="K563">
        <v>59</v>
      </c>
      <c r="L563" t="s">
        <v>6045</v>
      </c>
      <c r="M563" t="s">
        <v>73</v>
      </c>
      <c r="N563" t="s">
        <v>3811</v>
      </c>
      <c r="O563" s="3">
        <v>1500</v>
      </c>
      <c r="R563" s="2">
        <v>45755</v>
      </c>
      <c r="T563">
        <v>6</v>
      </c>
      <c r="U563" s="3">
        <v>9000</v>
      </c>
      <c r="V563" t="s">
        <v>65</v>
      </c>
      <c r="W563" t="s">
        <v>1839</v>
      </c>
      <c r="X563">
        <v>0</v>
      </c>
      <c r="Y563" s="3">
        <v>9000</v>
      </c>
      <c r="Z563">
        <v>0</v>
      </c>
      <c r="AA563">
        <v>0</v>
      </c>
      <c r="AB563">
        <v>0</v>
      </c>
      <c r="AC563">
        <v>0</v>
      </c>
      <c r="AF563">
        <v>0</v>
      </c>
      <c r="AO563" t="s">
        <v>1840</v>
      </c>
      <c r="AP563" t="s">
        <v>571</v>
      </c>
      <c r="AR563">
        <v>0</v>
      </c>
      <c r="AS563">
        <v>0</v>
      </c>
      <c r="AT563">
        <v>0</v>
      </c>
      <c r="AU563">
        <v>0</v>
      </c>
      <c r="AV563">
        <v>0</v>
      </c>
      <c r="AW563">
        <v>0</v>
      </c>
      <c r="BA563" t="s">
        <v>63</v>
      </c>
      <c r="BB563" t="s">
        <v>4770</v>
      </c>
      <c r="BC563">
        <v>0</v>
      </c>
      <c r="BE563" t="s">
        <v>571</v>
      </c>
      <c r="BH563" t="s">
        <v>1843</v>
      </c>
    </row>
    <row r="564" spans="1:60" x14ac:dyDescent="0.35">
      <c r="A564" t="s">
        <v>1844</v>
      </c>
      <c r="B564">
        <v>10000</v>
      </c>
      <c r="C564">
        <v>10000</v>
      </c>
      <c r="D564" s="2">
        <v>45755</v>
      </c>
      <c r="E564" t="s">
        <v>59</v>
      </c>
      <c r="F564" t="s">
        <v>1845</v>
      </c>
      <c r="G564" t="s">
        <v>570</v>
      </c>
      <c r="I564">
        <v>1</v>
      </c>
      <c r="J564" t="s">
        <v>183</v>
      </c>
      <c r="K564">
        <v>59</v>
      </c>
      <c r="L564" t="s">
        <v>6045</v>
      </c>
      <c r="M564" t="s">
        <v>73</v>
      </c>
      <c r="N564" t="s">
        <v>3811</v>
      </c>
      <c r="O564" s="3">
        <v>3333</v>
      </c>
      <c r="R564" s="2">
        <v>45755</v>
      </c>
      <c r="T564">
        <v>6</v>
      </c>
      <c r="U564" s="3">
        <v>20000</v>
      </c>
      <c r="V564" t="s">
        <v>65</v>
      </c>
      <c r="W564" t="s">
        <v>1846</v>
      </c>
      <c r="X564">
        <v>0</v>
      </c>
      <c r="Y564" s="3">
        <v>20000</v>
      </c>
      <c r="Z564">
        <v>0</v>
      </c>
      <c r="AA564">
        <v>0</v>
      </c>
      <c r="AB564">
        <v>0</v>
      </c>
      <c r="AC564">
        <v>0</v>
      </c>
      <c r="AF564">
        <v>0</v>
      </c>
      <c r="AO564" t="s">
        <v>1847</v>
      </c>
      <c r="AP564" t="s">
        <v>1848</v>
      </c>
      <c r="AR564">
        <v>0</v>
      </c>
      <c r="AS564">
        <v>0</v>
      </c>
      <c r="AT564">
        <v>0</v>
      </c>
      <c r="AU564">
        <v>0</v>
      </c>
      <c r="AV564">
        <v>0</v>
      </c>
      <c r="AW564">
        <v>0</v>
      </c>
      <c r="BA564" t="s">
        <v>63</v>
      </c>
      <c r="BB564" t="s">
        <v>4771</v>
      </c>
      <c r="BC564">
        <v>0</v>
      </c>
      <c r="BE564" t="s">
        <v>1848</v>
      </c>
      <c r="BH564" t="s">
        <v>1849</v>
      </c>
    </row>
    <row r="565" spans="1:60" x14ac:dyDescent="0.35">
      <c r="A565" t="s">
        <v>1844</v>
      </c>
      <c r="B565">
        <v>20000</v>
      </c>
      <c r="C565">
        <v>10000</v>
      </c>
      <c r="D565" s="2">
        <v>45755</v>
      </c>
      <c r="E565" t="s">
        <v>59</v>
      </c>
      <c r="F565" t="s">
        <v>1845</v>
      </c>
      <c r="G565" t="s">
        <v>570</v>
      </c>
      <c r="I565">
        <v>1</v>
      </c>
      <c r="J565" t="s">
        <v>183</v>
      </c>
      <c r="K565">
        <v>59</v>
      </c>
      <c r="L565" t="s">
        <v>6045</v>
      </c>
      <c r="M565" t="s">
        <v>73</v>
      </c>
      <c r="N565" t="s">
        <v>3811</v>
      </c>
      <c r="O565" s="3">
        <v>1667</v>
      </c>
      <c r="R565" s="2">
        <v>45755</v>
      </c>
      <c r="T565">
        <v>6</v>
      </c>
      <c r="U565" s="3">
        <v>10000</v>
      </c>
      <c r="V565" t="s">
        <v>65</v>
      </c>
      <c r="W565" t="s">
        <v>1846</v>
      </c>
      <c r="X565">
        <v>0</v>
      </c>
      <c r="Y565" s="3">
        <v>10000</v>
      </c>
      <c r="Z565">
        <v>0</v>
      </c>
      <c r="AA565">
        <v>0</v>
      </c>
      <c r="AB565">
        <v>0</v>
      </c>
      <c r="AC565">
        <v>0</v>
      </c>
      <c r="AF565">
        <v>0</v>
      </c>
      <c r="AO565" t="s">
        <v>1847</v>
      </c>
      <c r="AP565" t="s">
        <v>1848</v>
      </c>
      <c r="AR565">
        <v>0</v>
      </c>
      <c r="AS565">
        <v>0</v>
      </c>
      <c r="AT565">
        <v>0</v>
      </c>
      <c r="AU565">
        <v>0</v>
      </c>
      <c r="AV565">
        <v>0</v>
      </c>
      <c r="AW565">
        <v>0</v>
      </c>
      <c r="BA565" t="s">
        <v>63</v>
      </c>
      <c r="BB565" t="s">
        <v>4771</v>
      </c>
      <c r="BC565">
        <v>0</v>
      </c>
      <c r="BE565" t="s">
        <v>1848</v>
      </c>
      <c r="BH565" t="s">
        <v>1849</v>
      </c>
    </row>
    <row r="566" spans="1:60" x14ac:dyDescent="0.35">
      <c r="A566" t="s">
        <v>871</v>
      </c>
      <c r="B566">
        <v>10000</v>
      </c>
      <c r="C566">
        <v>20000</v>
      </c>
      <c r="D566" s="2">
        <v>45756</v>
      </c>
      <c r="E566" t="s">
        <v>59</v>
      </c>
      <c r="F566" t="s">
        <v>872</v>
      </c>
      <c r="G566" t="s">
        <v>159</v>
      </c>
      <c r="I566">
        <v>2</v>
      </c>
      <c r="J566" t="s">
        <v>183</v>
      </c>
      <c r="K566">
        <v>71</v>
      </c>
      <c r="L566" t="s">
        <v>6057</v>
      </c>
      <c r="M566" t="s">
        <v>368</v>
      </c>
      <c r="N566" t="s">
        <v>3857</v>
      </c>
      <c r="O566" s="3">
        <v>1250</v>
      </c>
      <c r="R566" s="2">
        <v>45755</v>
      </c>
      <c r="T566">
        <v>4</v>
      </c>
      <c r="U566" s="3">
        <v>5000</v>
      </c>
      <c r="V566" t="s">
        <v>65</v>
      </c>
      <c r="W566">
        <v>80834730001</v>
      </c>
      <c r="X566">
        <v>0</v>
      </c>
      <c r="Y566" s="3">
        <v>5000</v>
      </c>
      <c r="Z566">
        <v>0</v>
      </c>
      <c r="AA566">
        <v>0</v>
      </c>
      <c r="AB566">
        <v>0</v>
      </c>
      <c r="AC566">
        <v>0</v>
      </c>
      <c r="AF566">
        <v>0</v>
      </c>
      <c r="AO566">
        <v>8083473</v>
      </c>
      <c r="AP566" t="s">
        <v>162</v>
      </c>
      <c r="AR566">
        <v>0</v>
      </c>
      <c r="AS566">
        <v>0</v>
      </c>
      <c r="AT566">
        <v>0</v>
      </c>
      <c r="AU566">
        <v>0</v>
      </c>
      <c r="AV566">
        <v>0</v>
      </c>
      <c r="AW566">
        <v>0</v>
      </c>
      <c r="BA566" t="s">
        <v>63</v>
      </c>
      <c r="BB566" t="s">
        <v>4511</v>
      </c>
      <c r="BC566">
        <v>0</v>
      </c>
      <c r="BE566" t="s">
        <v>162</v>
      </c>
      <c r="BH566" t="s">
        <v>870</v>
      </c>
    </row>
    <row r="567" spans="1:60" x14ac:dyDescent="0.35">
      <c r="A567" t="s">
        <v>1850</v>
      </c>
      <c r="B567">
        <v>10000</v>
      </c>
      <c r="C567">
        <v>10000</v>
      </c>
      <c r="D567" s="2">
        <v>45756</v>
      </c>
      <c r="E567" t="s">
        <v>59</v>
      </c>
      <c r="F567" t="s">
        <v>1851</v>
      </c>
      <c r="G567" t="s">
        <v>1214</v>
      </c>
      <c r="I567">
        <v>1</v>
      </c>
      <c r="J567" t="s">
        <v>183</v>
      </c>
      <c r="K567">
        <v>31</v>
      </c>
      <c r="L567" t="s">
        <v>6061</v>
      </c>
      <c r="M567" t="s">
        <v>739</v>
      </c>
      <c r="N567" t="s">
        <v>3806</v>
      </c>
      <c r="O567" s="3">
        <v>10000</v>
      </c>
      <c r="R567" s="2">
        <v>45755</v>
      </c>
      <c r="T567">
        <v>9</v>
      </c>
      <c r="U567" s="3">
        <v>90000</v>
      </c>
      <c r="V567" t="s">
        <v>65</v>
      </c>
      <c r="W567" t="s">
        <v>1852</v>
      </c>
      <c r="X567">
        <v>0</v>
      </c>
      <c r="Y567" s="3">
        <v>90000</v>
      </c>
      <c r="Z567">
        <v>0</v>
      </c>
      <c r="AA567">
        <v>0</v>
      </c>
      <c r="AB567">
        <v>0</v>
      </c>
      <c r="AC567">
        <v>0</v>
      </c>
      <c r="AF567">
        <v>0</v>
      </c>
      <c r="AO567" t="s">
        <v>1853</v>
      </c>
      <c r="AP567" t="s">
        <v>539</v>
      </c>
      <c r="AR567">
        <v>0</v>
      </c>
      <c r="AS567">
        <v>0</v>
      </c>
      <c r="AT567">
        <v>0</v>
      </c>
      <c r="AU567">
        <v>0</v>
      </c>
      <c r="AV567">
        <v>0</v>
      </c>
      <c r="AW567">
        <v>0</v>
      </c>
      <c r="BA567" t="s">
        <v>63</v>
      </c>
      <c r="BB567" t="s">
        <v>4772</v>
      </c>
      <c r="BC567">
        <v>0</v>
      </c>
      <c r="BE567" t="s">
        <v>539</v>
      </c>
      <c r="BH567" t="s">
        <v>1217</v>
      </c>
    </row>
    <row r="568" spans="1:60" x14ac:dyDescent="0.35">
      <c r="A568" t="s">
        <v>1854</v>
      </c>
      <c r="B568">
        <v>10000</v>
      </c>
      <c r="C568">
        <v>10000</v>
      </c>
      <c r="D568" s="2">
        <v>45756</v>
      </c>
      <c r="E568" t="s">
        <v>59</v>
      </c>
      <c r="F568" t="s">
        <v>1855</v>
      </c>
      <c r="G568" t="s">
        <v>1856</v>
      </c>
      <c r="I568">
        <v>1</v>
      </c>
      <c r="J568" t="s">
        <v>183</v>
      </c>
      <c r="K568">
        <v>82</v>
      </c>
      <c r="L568" t="s">
        <v>6055</v>
      </c>
      <c r="M568" t="s">
        <v>352</v>
      </c>
      <c r="N568" t="s">
        <v>3798</v>
      </c>
      <c r="O568" s="3">
        <v>17500</v>
      </c>
      <c r="R568" s="2">
        <v>45755</v>
      </c>
      <c r="T568">
        <v>4</v>
      </c>
      <c r="U568" s="3">
        <v>70000</v>
      </c>
      <c r="V568" t="s">
        <v>65</v>
      </c>
      <c r="W568" t="s">
        <v>1857</v>
      </c>
      <c r="X568">
        <v>0</v>
      </c>
      <c r="Y568" s="3">
        <v>70000</v>
      </c>
      <c r="Z568">
        <v>0</v>
      </c>
      <c r="AA568">
        <v>0</v>
      </c>
      <c r="AB568">
        <v>0</v>
      </c>
      <c r="AC568">
        <v>0</v>
      </c>
      <c r="AF568">
        <v>0</v>
      </c>
      <c r="AO568" t="s">
        <v>1858</v>
      </c>
      <c r="AP568" t="s">
        <v>1859</v>
      </c>
      <c r="AR568">
        <v>0</v>
      </c>
      <c r="AS568">
        <v>0</v>
      </c>
      <c r="AT568">
        <v>0</v>
      </c>
      <c r="AU568">
        <v>0</v>
      </c>
      <c r="AV568">
        <v>0</v>
      </c>
      <c r="AW568">
        <v>0</v>
      </c>
      <c r="BA568" t="s">
        <v>63</v>
      </c>
      <c r="BB568" t="s">
        <v>4773</v>
      </c>
      <c r="BC568">
        <v>0</v>
      </c>
      <c r="BE568" t="s">
        <v>1859</v>
      </c>
      <c r="BH568" t="s">
        <v>1860</v>
      </c>
    </row>
    <row r="569" spans="1:60" x14ac:dyDescent="0.35">
      <c r="A569" t="s">
        <v>1670</v>
      </c>
      <c r="B569">
        <v>10000</v>
      </c>
      <c r="C569">
        <v>20000</v>
      </c>
      <c r="D569" s="2">
        <v>45756</v>
      </c>
      <c r="E569" t="s">
        <v>59</v>
      </c>
      <c r="F569" t="s">
        <v>1671</v>
      </c>
      <c r="G569">
        <v>10620258104</v>
      </c>
      <c r="I569">
        <v>2</v>
      </c>
      <c r="J569" t="s">
        <v>183</v>
      </c>
      <c r="K569">
        <v>77</v>
      </c>
      <c r="L569" t="s">
        <v>6043</v>
      </c>
      <c r="M569" t="s">
        <v>192</v>
      </c>
      <c r="N569" t="s">
        <v>3848</v>
      </c>
      <c r="O569">
        <v>66</v>
      </c>
      <c r="R569" s="2">
        <v>45755</v>
      </c>
      <c r="T569">
        <v>168</v>
      </c>
      <c r="U569" s="3">
        <v>11088</v>
      </c>
      <c r="V569" t="s">
        <v>65</v>
      </c>
      <c r="W569" t="s">
        <v>1672</v>
      </c>
      <c r="X569">
        <v>0</v>
      </c>
      <c r="Y569" s="3">
        <v>2000</v>
      </c>
      <c r="Z569" s="3">
        <v>9088</v>
      </c>
      <c r="AA569">
        <v>0</v>
      </c>
      <c r="AB569">
        <v>0</v>
      </c>
      <c r="AC569">
        <v>0</v>
      </c>
      <c r="AF569">
        <v>0</v>
      </c>
      <c r="AO569" t="s">
        <v>1673</v>
      </c>
      <c r="AP569" t="s">
        <v>95</v>
      </c>
      <c r="AR569">
        <v>0</v>
      </c>
      <c r="AS569">
        <v>0</v>
      </c>
      <c r="AT569">
        <v>0</v>
      </c>
      <c r="AU569">
        <v>0</v>
      </c>
      <c r="AV569">
        <v>0</v>
      </c>
      <c r="AW569">
        <v>0</v>
      </c>
      <c r="BA569" t="s">
        <v>63</v>
      </c>
      <c r="BB569" t="s">
        <v>4714</v>
      </c>
      <c r="BC569">
        <v>0</v>
      </c>
      <c r="BE569" t="s">
        <v>95</v>
      </c>
      <c r="BH569" t="s">
        <v>1674</v>
      </c>
    </row>
    <row r="570" spans="1:60" x14ac:dyDescent="0.35">
      <c r="A570" t="s">
        <v>873</v>
      </c>
      <c r="B570">
        <v>10000</v>
      </c>
      <c r="C570">
        <v>20000</v>
      </c>
      <c r="D570" s="2">
        <v>45758</v>
      </c>
      <c r="E570" t="s">
        <v>59</v>
      </c>
      <c r="F570" t="s">
        <v>874</v>
      </c>
      <c r="G570" t="s">
        <v>875</v>
      </c>
      <c r="I570">
        <v>2</v>
      </c>
      <c r="J570" t="s">
        <v>183</v>
      </c>
      <c r="K570">
        <v>77</v>
      </c>
      <c r="L570" t="s">
        <v>6043</v>
      </c>
      <c r="M570" t="s">
        <v>192</v>
      </c>
      <c r="N570" t="s">
        <v>3848</v>
      </c>
      <c r="O570" s="3">
        <v>1250</v>
      </c>
      <c r="R570" s="2">
        <v>45755</v>
      </c>
      <c r="T570">
        <v>88</v>
      </c>
      <c r="U570" s="3">
        <v>110000</v>
      </c>
      <c r="V570" t="s">
        <v>65</v>
      </c>
      <c r="W570" t="s">
        <v>876</v>
      </c>
      <c r="X570">
        <v>0</v>
      </c>
      <c r="Y570" s="3">
        <v>100000</v>
      </c>
      <c r="Z570" s="3">
        <v>10000</v>
      </c>
      <c r="AA570">
        <v>0</v>
      </c>
      <c r="AB570">
        <v>0</v>
      </c>
      <c r="AC570">
        <v>0</v>
      </c>
      <c r="AF570">
        <v>0</v>
      </c>
      <c r="AO570" t="s">
        <v>877</v>
      </c>
      <c r="AP570" t="s">
        <v>108</v>
      </c>
      <c r="AR570">
        <v>0</v>
      </c>
      <c r="AS570">
        <v>0</v>
      </c>
      <c r="AT570">
        <v>0</v>
      </c>
      <c r="AU570">
        <v>0</v>
      </c>
      <c r="AV570">
        <v>0</v>
      </c>
      <c r="AW570">
        <v>0</v>
      </c>
      <c r="BA570" t="s">
        <v>63</v>
      </c>
      <c r="BB570" t="s">
        <v>4512</v>
      </c>
      <c r="BC570">
        <v>0</v>
      </c>
      <c r="BE570" t="s">
        <v>108</v>
      </c>
      <c r="BH570" t="s">
        <v>878</v>
      </c>
    </row>
    <row r="571" spans="1:60" x14ac:dyDescent="0.35">
      <c r="A571" t="s">
        <v>1675</v>
      </c>
      <c r="B571">
        <v>10000</v>
      </c>
      <c r="C571">
        <v>20000</v>
      </c>
      <c r="D571" s="2">
        <v>45761</v>
      </c>
      <c r="E571" t="s">
        <v>59</v>
      </c>
      <c r="F571" t="s">
        <v>1676</v>
      </c>
      <c r="G571">
        <v>10620258104</v>
      </c>
      <c r="I571">
        <v>2</v>
      </c>
      <c r="J571" t="s">
        <v>183</v>
      </c>
      <c r="K571">
        <v>77</v>
      </c>
      <c r="L571" t="s">
        <v>6043</v>
      </c>
      <c r="M571" t="s">
        <v>192</v>
      </c>
      <c r="N571" t="s">
        <v>3848</v>
      </c>
      <c r="O571">
        <v>546</v>
      </c>
      <c r="R571" s="2">
        <v>45755</v>
      </c>
      <c r="T571">
        <v>88</v>
      </c>
      <c r="U571" s="3">
        <v>48048</v>
      </c>
      <c r="V571" t="s">
        <v>65</v>
      </c>
      <c r="W571" t="s">
        <v>1677</v>
      </c>
      <c r="X571">
        <v>0</v>
      </c>
      <c r="Y571" s="3">
        <v>30000</v>
      </c>
      <c r="Z571" s="3">
        <v>18048</v>
      </c>
      <c r="AA571">
        <v>0</v>
      </c>
      <c r="AB571">
        <v>0</v>
      </c>
      <c r="AC571">
        <v>0</v>
      </c>
      <c r="AF571">
        <v>0</v>
      </c>
      <c r="AO571" t="s">
        <v>1678</v>
      </c>
      <c r="AP571" t="s">
        <v>108</v>
      </c>
      <c r="AR571">
        <v>0</v>
      </c>
      <c r="AS571">
        <v>0</v>
      </c>
      <c r="AT571">
        <v>0</v>
      </c>
      <c r="AU571">
        <v>0</v>
      </c>
      <c r="AV571">
        <v>0</v>
      </c>
      <c r="AW571">
        <v>0</v>
      </c>
      <c r="BA571" t="s">
        <v>63</v>
      </c>
      <c r="BB571" t="s">
        <v>4715</v>
      </c>
      <c r="BC571">
        <v>0</v>
      </c>
      <c r="BE571" t="s">
        <v>108</v>
      </c>
      <c r="BH571" t="s">
        <v>1679</v>
      </c>
    </row>
    <row r="572" spans="1:60" x14ac:dyDescent="0.35">
      <c r="A572" t="s">
        <v>879</v>
      </c>
      <c r="B572">
        <v>10000</v>
      </c>
      <c r="C572">
        <v>20000</v>
      </c>
      <c r="D572" s="2">
        <v>45763</v>
      </c>
      <c r="E572" t="s">
        <v>59</v>
      </c>
      <c r="F572" t="s">
        <v>4774</v>
      </c>
      <c r="G572" t="s">
        <v>875</v>
      </c>
      <c r="I572">
        <v>2</v>
      </c>
      <c r="J572" t="s">
        <v>183</v>
      </c>
      <c r="K572">
        <v>77</v>
      </c>
      <c r="L572" t="s">
        <v>6043</v>
      </c>
      <c r="M572" t="s">
        <v>192</v>
      </c>
      <c r="N572" t="s">
        <v>3848</v>
      </c>
      <c r="O572" s="3">
        <v>1250</v>
      </c>
      <c r="R572" s="2">
        <v>45755</v>
      </c>
      <c r="T572">
        <v>88</v>
      </c>
      <c r="U572" s="3">
        <v>110000</v>
      </c>
      <c r="V572" t="s">
        <v>65</v>
      </c>
      <c r="W572" t="s">
        <v>880</v>
      </c>
      <c r="X572">
        <v>0</v>
      </c>
      <c r="Y572" s="3">
        <v>100000</v>
      </c>
      <c r="Z572" s="3">
        <v>10000</v>
      </c>
      <c r="AA572">
        <v>0</v>
      </c>
      <c r="AB572">
        <v>0</v>
      </c>
      <c r="AC572">
        <v>0</v>
      </c>
      <c r="AF572">
        <v>0</v>
      </c>
      <c r="AO572" t="s">
        <v>881</v>
      </c>
      <c r="AP572" t="s">
        <v>108</v>
      </c>
      <c r="AR572">
        <v>0</v>
      </c>
      <c r="AS572">
        <v>0</v>
      </c>
      <c r="AT572">
        <v>0</v>
      </c>
      <c r="AU572">
        <v>0</v>
      </c>
      <c r="AV572">
        <v>0</v>
      </c>
      <c r="AW572">
        <v>0</v>
      </c>
      <c r="BA572" t="s">
        <v>63</v>
      </c>
      <c r="BB572" t="s">
        <v>4513</v>
      </c>
      <c r="BC572">
        <v>0</v>
      </c>
      <c r="BE572" t="s">
        <v>108</v>
      </c>
      <c r="BH572" t="s">
        <v>882</v>
      </c>
    </row>
    <row r="573" spans="1:60" x14ac:dyDescent="0.35">
      <c r="A573" t="s">
        <v>883</v>
      </c>
      <c r="B573">
        <v>10000</v>
      </c>
      <c r="C573">
        <v>20000</v>
      </c>
      <c r="D573" s="2">
        <v>45763</v>
      </c>
      <c r="E573" t="s">
        <v>59</v>
      </c>
      <c r="F573" s="4">
        <v>0.46824074074074074</v>
      </c>
      <c r="G573">
        <v>10620258018</v>
      </c>
      <c r="I573">
        <v>2</v>
      </c>
      <c r="J573" t="s">
        <v>183</v>
      </c>
      <c r="K573">
        <v>77</v>
      </c>
      <c r="L573" t="s">
        <v>6043</v>
      </c>
      <c r="M573" t="s">
        <v>192</v>
      </c>
      <c r="N573" t="s">
        <v>3848</v>
      </c>
      <c r="O573" s="3">
        <v>1250</v>
      </c>
      <c r="R573" s="2">
        <v>45755</v>
      </c>
      <c r="T573">
        <v>88</v>
      </c>
      <c r="U573" s="3">
        <v>110000</v>
      </c>
      <c r="V573" t="s">
        <v>65</v>
      </c>
      <c r="W573" t="s">
        <v>885</v>
      </c>
      <c r="X573">
        <v>0</v>
      </c>
      <c r="Y573" s="3">
        <v>100000</v>
      </c>
      <c r="Z573" s="3">
        <v>10000</v>
      </c>
      <c r="AA573">
        <v>0</v>
      </c>
      <c r="AB573">
        <v>0</v>
      </c>
      <c r="AC573">
        <v>0</v>
      </c>
      <c r="AF573">
        <v>0</v>
      </c>
      <c r="AO573" t="s">
        <v>886</v>
      </c>
      <c r="AP573" t="s">
        <v>108</v>
      </c>
      <c r="AR573">
        <v>0</v>
      </c>
      <c r="AS573">
        <v>0</v>
      </c>
      <c r="AT573">
        <v>0</v>
      </c>
      <c r="AU573">
        <v>0</v>
      </c>
      <c r="AV573">
        <v>0</v>
      </c>
      <c r="AW573">
        <v>0</v>
      </c>
      <c r="BA573" t="s">
        <v>63</v>
      </c>
      <c r="BB573" t="s">
        <v>4514</v>
      </c>
      <c r="BC573">
        <v>0</v>
      </c>
      <c r="BE573" t="s">
        <v>108</v>
      </c>
      <c r="BH573" t="s">
        <v>887</v>
      </c>
    </row>
    <row r="574" spans="1:60" x14ac:dyDescent="0.35">
      <c r="A574" t="s">
        <v>888</v>
      </c>
      <c r="B574">
        <v>10000</v>
      </c>
      <c r="C574">
        <v>20000</v>
      </c>
      <c r="D574" s="2">
        <v>45758</v>
      </c>
      <c r="E574" t="s">
        <v>59</v>
      </c>
      <c r="F574" t="s">
        <v>874</v>
      </c>
      <c r="G574" t="s">
        <v>875</v>
      </c>
      <c r="I574">
        <v>2</v>
      </c>
      <c r="J574" t="s">
        <v>183</v>
      </c>
      <c r="K574">
        <v>77</v>
      </c>
      <c r="L574" t="s">
        <v>6043</v>
      </c>
      <c r="M574" t="s">
        <v>192</v>
      </c>
      <c r="N574" t="s">
        <v>3848</v>
      </c>
      <c r="O574" s="3">
        <v>1250</v>
      </c>
      <c r="R574" s="2">
        <v>45755</v>
      </c>
      <c r="T574">
        <v>88</v>
      </c>
      <c r="U574" s="3">
        <v>110000</v>
      </c>
      <c r="V574" t="s">
        <v>65</v>
      </c>
      <c r="W574" t="s">
        <v>889</v>
      </c>
      <c r="X574">
        <v>0</v>
      </c>
      <c r="Y574" s="3">
        <v>100000</v>
      </c>
      <c r="Z574" s="3">
        <v>10000</v>
      </c>
      <c r="AA574">
        <v>0</v>
      </c>
      <c r="AB574">
        <v>0</v>
      </c>
      <c r="AC574">
        <v>0</v>
      </c>
      <c r="AF574">
        <v>0</v>
      </c>
      <c r="AO574" t="s">
        <v>890</v>
      </c>
      <c r="AP574" t="s">
        <v>108</v>
      </c>
      <c r="AR574">
        <v>0</v>
      </c>
      <c r="AS574">
        <v>0</v>
      </c>
      <c r="AT574">
        <v>0</v>
      </c>
      <c r="AU574">
        <v>0</v>
      </c>
      <c r="AV574">
        <v>0</v>
      </c>
      <c r="AW574">
        <v>0</v>
      </c>
      <c r="BA574" t="s">
        <v>63</v>
      </c>
      <c r="BB574" t="s">
        <v>4515</v>
      </c>
      <c r="BC574">
        <v>0</v>
      </c>
      <c r="BE574" t="s">
        <v>108</v>
      </c>
      <c r="BH574" t="s">
        <v>891</v>
      </c>
    </row>
    <row r="575" spans="1:60" x14ac:dyDescent="0.35">
      <c r="A575" t="s">
        <v>110</v>
      </c>
      <c r="B575">
        <v>10000</v>
      </c>
      <c r="C575">
        <v>30000</v>
      </c>
      <c r="D575" s="2">
        <v>45755</v>
      </c>
      <c r="E575" t="s">
        <v>59</v>
      </c>
      <c r="F575" t="s">
        <v>111</v>
      </c>
      <c r="G575">
        <v>10656256095</v>
      </c>
      <c r="I575">
        <v>3</v>
      </c>
      <c r="J575" t="s">
        <v>183</v>
      </c>
      <c r="K575">
        <v>85</v>
      </c>
      <c r="L575" t="s">
        <v>6060</v>
      </c>
      <c r="M575" t="s">
        <v>940</v>
      </c>
      <c r="N575" t="s">
        <v>3864</v>
      </c>
      <c r="O575" s="3">
        <v>8000</v>
      </c>
      <c r="R575" s="2">
        <v>45755</v>
      </c>
      <c r="T575">
        <v>11</v>
      </c>
      <c r="U575" s="3">
        <v>88000</v>
      </c>
      <c r="V575" t="s">
        <v>65</v>
      </c>
      <c r="W575" t="s">
        <v>112</v>
      </c>
      <c r="X575">
        <v>0</v>
      </c>
      <c r="Y575" s="3">
        <v>80000</v>
      </c>
      <c r="Z575" s="3">
        <v>8000</v>
      </c>
      <c r="AA575">
        <v>0</v>
      </c>
      <c r="AB575">
        <v>0</v>
      </c>
      <c r="AC575">
        <v>0</v>
      </c>
      <c r="AF575">
        <v>0</v>
      </c>
      <c r="AO575" t="s">
        <v>113</v>
      </c>
      <c r="AP575" t="s">
        <v>108</v>
      </c>
      <c r="AR575">
        <v>0</v>
      </c>
      <c r="AS575">
        <v>0</v>
      </c>
      <c r="AT575">
        <v>0</v>
      </c>
      <c r="AU575">
        <v>0</v>
      </c>
      <c r="AV575">
        <v>0</v>
      </c>
      <c r="AW575">
        <v>0</v>
      </c>
      <c r="BA575" t="s">
        <v>63</v>
      </c>
      <c r="BB575" t="s">
        <v>4449</v>
      </c>
      <c r="BC575">
        <v>0</v>
      </c>
      <c r="BE575" t="s">
        <v>108</v>
      </c>
      <c r="BH575" t="s">
        <v>114</v>
      </c>
    </row>
    <row r="576" spans="1:60" x14ac:dyDescent="0.35">
      <c r="A576" t="s">
        <v>897</v>
      </c>
      <c r="B576">
        <v>10000</v>
      </c>
      <c r="C576">
        <v>20000</v>
      </c>
      <c r="D576" s="2">
        <v>45758</v>
      </c>
      <c r="E576" t="s">
        <v>59</v>
      </c>
      <c r="F576" t="s">
        <v>898</v>
      </c>
      <c r="G576" t="s">
        <v>875</v>
      </c>
      <c r="I576">
        <v>2</v>
      </c>
      <c r="J576" t="s">
        <v>183</v>
      </c>
      <c r="K576">
        <v>77</v>
      </c>
      <c r="L576" t="s">
        <v>6043</v>
      </c>
      <c r="M576" t="s">
        <v>192</v>
      </c>
      <c r="N576" t="s">
        <v>3848</v>
      </c>
      <c r="O576" s="3">
        <v>1250</v>
      </c>
      <c r="R576" s="2">
        <v>45755</v>
      </c>
      <c r="T576">
        <v>88</v>
      </c>
      <c r="U576" s="3">
        <v>110000</v>
      </c>
      <c r="V576" t="s">
        <v>65</v>
      </c>
      <c r="W576" t="s">
        <v>899</v>
      </c>
      <c r="X576">
        <v>0</v>
      </c>
      <c r="Y576" s="3">
        <v>100000</v>
      </c>
      <c r="Z576" s="3">
        <v>10000</v>
      </c>
      <c r="AA576">
        <v>0</v>
      </c>
      <c r="AB576">
        <v>0</v>
      </c>
      <c r="AC576">
        <v>0</v>
      </c>
      <c r="AF576">
        <v>0</v>
      </c>
      <c r="AO576" t="s">
        <v>900</v>
      </c>
      <c r="AP576" t="s">
        <v>108</v>
      </c>
      <c r="AR576">
        <v>0</v>
      </c>
      <c r="AS576">
        <v>0</v>
      </c>
      <c r="AT576">
        <v>0</v>
      </c>
      <c r="AU576">
        <v>0</v>
      </c>
      <c r="AV576">
        <v>0</v>
      </c>
      <c r="AW576">
        <v>0</v>
      </c>
      <c r="BA576" t="s">
        <v>63</v>
      </c>
      <c r="BB576" t="s">
        <v>4517</v>
      </c>
      <c r="BC576">
        <v>0</v>
      </c>
      <c r="BE576" t="s">
        <v>108</v>
      </c>
      <c r="BH576" t="s">
        <v>901</v>
      </c>
    </row>
    <row r="577" spans="1:60" x14ac:dyDescent="0.35">
      <c r="A577" t="s">
        <v>902</v>
      </c>
      <c r="B577">
        <v>10000</v>
      </c>
      <c r="C577">
        <v>20000</v>
      </c>
      <c r="D577" s="2">
        <v>45763</v>
      </c>
      <c r="E577" t="s">
        <v>59</v>
      </c>
      <c r="F577" t="s">
        <v>4775</v>
      </c>
      <c r="G577" t="s">
        <v>875</v>
      </c>
      <c r="I577">
        <v>2</v>
      </c>
      <c r="J577" t="s">
        <v>183</v>
      </c>
      <c r="K577">
        <v>77</v>
      </c>
      <c r="L577" t="s">
        <v>6043</v>
      </c>
      <c r="M577" t="s">
        <v>192</v>
      </c>
      <c r="N577" t="s">
        <v>3848</v>
      </c>
      <c r="O577" s="3">
        <v>2500</v>
      </c>
      <c r="R577" s="2">
        <v>45755</v>
      </c>
      <c r="T577">
        <v>88</v>
      </c>
      <c r="U577" s="3">
        <v>220000</v>
      </c>
      <c r="V577" t="s">
        <v>65</v>
      </c>
      <c r="W577" t="s">
        <v>903</v>
      </c>
      <c r="X577">
        <v>0</v>
      </c>
      <c r="Y577" s="3">
        <v>200000</v>
      </c>
      <c r="Z577" s="3">
        <v>20000</v>
      </c>
      <c r="AA577">
        <v>0</v>
      </c>
      <c r="AB577">
        <v>0</v>
      </c>
      <c r="AC577">
        <v>0</v>
      </c>
      <c r="AF577">
        <v>0</v>
      </c>
      <c r="AO577" t="s">
        <v>904</v>
      </c>
      <c r="AP577" t="s">
        <v>108</v>
      </c>
      <c r="AR577">
        <v>0</v>
      </c>
      <c r="AS577">
        <v>0</v>
      </c>
      <c r="AT577">
        <v>0</v>
      </c>
      <c r="AU577">
        <v>0</v>
      </c>
      <c r="AV577">
        <v>0</v>
      </c>
      <c r="AW577">
        <v>0</v>
      </c>
      <c r="BA577" t="s">
        <v>63</v>
      </c>
      <c r="BB577" t="s">
        <v>4518</v>
      </c>
      <c r="BC577">
        <v>0</v>
      </c>
      <c r="BE577" t="s">
        <v>108</v>
      </c>
      <c r="BH577" t="s">
        <v>905</v>
      </c>
    </row>
    <row r="578" spans="1:60" x14ac:dyDescent="0.35">
      <c r="A578" t="s">
        <v>1544</v>
      </c>
      <c r="B578">
        <v>10000</v>
      </c>
      <c r="C578">
        <v>30000</v>
      </c>
      <c r="D578" s="2">
        <v>45755</v>
      </c>
      <c r="E578" t="s">
        <v>59</v>
      </c>
      <c r="F578" t="s">
        <v>1545</v>
      </c>
      <c r="G578" t="s">
        <v>1546</v>
      </c>
      <c r="I578">
        <v>3</v>
      </c>
      <c r="J578" t="s">
        <v>183</v>
      </c>
      <c r="K578">
        <v>85</v>
      </c>
      <c r="L578" t="s">
        <v>6060</v>
      </c>
      <c r="M578" t="s">
        <v>940</v>
      </c>
      <c r="N578" t="s">
        <v>3864</v>
      </c>
      <c r="O578" s="3">
        <v>10000</v>
      </c>
      <c r="R578" s="2">
        <v>45755</v>
      </c>
      <c r="T578">
        <v>11</v>
      </c>
      <c r="U578" s="3">
        <v>110000</v>
      </c>
      <c r="V578" t="s">
        <v>65</v>
      </c>
      <c r="W578" t="s">
        <v>1547</v>
      </c>
      <c r="X578">
        <v>0</v>
      </c>
      <c r="Y578" s="3">
        <v>100000</v>
      </c>
      <c r="Z578" s="3">
        <v>10000</v>
      </c>
      <c r="AA578">
        <v>0</v>
      </c>
      <c r="AB578">
        <v>0</v>
      </c>
      <c r="AC578">
        <v>0</v>
      </c>
      <c r="AF578">
        <v>0</v>
      </c>
      <c r="AO578" t="s">
        <v>1548</v>
      </c>
      <c r="AP578" t="s">
        <v>108</v>
      </c>
      <c r="AR578">
        <v>0</v>
      </c>
      <c r="AS578">
        <v>0</v>
      </c>
      <c r="AT578">
        <v>0</v>
      </c>
      <c r="AU578">
        <v>0</v>
      </c>
      <c r="AV578">
        <v>0</v>
      </c>
      <c r="AW578">
        <v>0</v>
      </c>
      <c r="BA578" t="s">
        <v>63</v>
      </c>
      <c r="BB578" t="s">
        <v>4683</v>
      </c>
      <c r="BC578">
        <v>0</v>
      </c>
      <c r="BE578" t="s">
        <v>108</v>
      </c>
      <c r="BH578" t="s">
        <v>1549</v>
      </c>
    </row>
    <row r="579" spans="1:60" x14ac:dyDescent="0.35">
      <c r="A579" t="s">
        <v>906</v>
      </c>
      <c r="B579">
        <v>10000</v>
      </c>
      <c r="C579">
        <v>20000</v>
      </c>
      <c r="D579" s="2">
        <v>45758</v>
      </c>
      <c r="E579" t="s">
        <v>59</v>
      </c>
      <c r="F579" t="s">
        <v>907</v>
      </c>
      <c r="G579" t="s">
        <v>875</v>
      </c>
      <c r="I579">
        <v>2</v>
      </c>
      <c r="J579" t="s">
        <v>183</v>
      </c>
      <c r="K579">
        <v>77</v>
      </c>
      <c r="L579" t="s">
        <v>6043</v>
      </c>
      <c r="M579" t="s">
        <v>192</v>
      </c>
      <c r="N579" t="s">
        <v>3848</v>
      </c>
      <c r="O579" s="3">
        <v>1250</v>
      </c>
      <c r="R579" s="2">
        <v>45755</v>
      </c>
      <c r="T579">
        <v>88</v>
      </c>
      <c r="U579" s="3">
        <v>110000</v>
      </c>
      <c r="V579" t="s">
        <v>65</v>
      </c>
      <c r="W579" t="s">
        <v>908</v>
      </c>
      <c r="X579">
        <v>0</v>
      </c>
      <c r="Y579" s="3">
        <v>100000</v>
      </c>
      <c r="Z579" s="3">
        <v>10000</v>
      </c>
      <c r="AA579">
        <v>0</v>
      </c>
      <c r="AB579">
        <v>0</v>
      </c>
      <c r="AC579">
        <v>0</v>
      </c>
      <c r="AF579">
        <v>0</v>
      </c>
      <c r="AO579" t="s">
        <v>909</v>
      </c>
      <c r="AP579" t="s">
        <v>108</v>
      </c>
      <c r="AR579">
        <v>0</v>
      </c>
      <c r="AS579">
        <v>0</v>
      </c>
      <c r="AT579">
        <v>0</v>
      </c>
      <c r="AU579">
        <v>0</v>
      </c>
      <c r="AV579">
        <v>0</v>
      </c>
      <c r="AW579">
        <v>0</v>
      </c>
      <c r="BA579" t="s">
        <v>63</v>
      </c>
      <c r="BB579" t="s">
        <v>4519</v>
      </c>
      <c r="BC579">
        <v>0</v>
      </c>
      <c r="BE579" t="s">
        <v>108</v>
      </c>
      <c r="BH579" t="s">
        <v>910</v>
      </c>
    </row>
    <row r="580" spans="1:60" x14ac:dyDescent="0.35">
      <c r="A580" t="s">
        <v>529</v>
      </c>
      <c r="B580">
        <v>10000</v>
      </c>
      <c r="C580">
        <v>30000</v>
      </c>
      <c r="D580" s="2">
        <v>45755</v>
      </c>
      <c r="E580" t="s">
        <v>59</v>
      </c>
      <c r="F580" t="s">
        <v>530</v>
      </c>
      <c r="G580">
        <v>10656256091</v>
      </c>
      <c r="I580">
        <v>3</v>
      </c>
      <c r="J580" t="s">
        <v>183</v>
      </c>
      <c r="K580">
        <v>85</v>
      </c>
      <c r="L580" t="s">
        <v>6060</v>
      </c>
      <c r="M580" t="s">
        <v>940</v>
      </c>
      <c r="N580" t="s">
        <v>3864</v>
      </c>
      <c r="O580" s="3">
        <v>3637</v>
      </c>
      <c r="R580" s="2">
        <v>45755</v>
      </c>
      <c r="T580">
        <v>11</v>
      </c>
      <c r="U580" s="3">
        <v>40007</v>
      </c>
      <c r="V580" t="s">
        <v>65</v>
      </c>
      <c r="W580" t="s">
        <v>531</v>
      </c>
      <c r="X580">
        <v>0</v>
      </c>
      <c r="Y580" s="3">
        <v>40000</v>
      </c>
      <c r="Z580">
        <v>7</v>
      </c>
      <c r="AA580">
        <v>0</v>
      </c>
      <c r="AB580">
        <v>0</v>
      </c>
      <c r="AC580">
        <v>0</v>
      </c>
      <c r="AF580">
        <v>0</v>
      </c>
      <c r="AO580" t="s">
        <v>532</v>
      </c>
      <c r="AP580" t="s">
        <v>108</v>
      </c>
      <c r="AR580">
        <v>0</v>
      </c>
      <c r="AS580">
        <v>0</v>
      </c>
      <c r="AT580">
        <v>0</v>
      </c>
      <c r="AU580">
        <v>0</v>
      </c>
      <c r="AV580">
        <v>0</v>
      </c>
      <c r="AW580">
        <v>0</v>
      </c>
      <c r="BA580" t="s">
        <v>63</v>
      </c>
      <c r="BB580" t="s">
        <v>4481</v>
      </c>
      <c r="BC580">
        <v>0</v>
      </c>
      <c r="BE580" t="s">
        <v>108</v>
      </c>
      <c r="BH580" t="s">
        <v>533</v>
      </c>
    </row>
    <row r="581" spans="1:60" x14ac:dyDescent="0.35">
      <c r="A581" t="s">
        <v>1230</v>
      </c>
      <c r="B581">
        <v>10000</v>
      </c>
      <c r="C581">
        <v>30000</v>
      </c>
      <c r="D581" s="2">
        <v>45758</v>
      </c>
      <c r="E581" t="s">
        <v>59</v>
      </c>
      <c r="F581" t="s">
        <v>1231</v>
      </c>
      <c r="G581" t="s">
        <v>1232</v>
      </c>
      <c r="I581">
        <v>2</v>
      </c>
      <c r="J581" t="s">
        <v>183</v>
      </c>
      <c r="K581">
        <v>60</v>
      </c>
      <c r="L581" t="s">
        <v>6048</v>
      </c>
      <c r="M581" t="s">
        <v>222</v>
      </c>
      <c r="N581" t="s">
        <v>3835</v>
      </c>
      <c r="O581" s="3">
        <v>32500</v>
      </c>
      <c r="R581" s="2">
        <v>45755</v>
      </c>
      <c r="T581">
        <v>4</v>
      </c>
      <c r="U581" s="3">
        <v>130000</v>
      </c>
      <c r="V581" t="s">
        <v>65</v>
      </c>
      <c r="W581" t="s">
        <v>1233</v>
      </c>
      <c r="X581">
        <v>0</v>
      </c>
      <c r="Y581" s="3">
        <v>100000</v>
      </c>
      <c r="Z581" s="3">
        <v>30000</v>
      </c>
      <c r="AA581">
        <v>0</v>
      </c>
      <c r="AB581">
        <v>0</v>
      </c>
      <c r="AC581">
        <v>0</v>
      </c>
      <c r="AF581">
        <v>0</v>
      </c>
      <c r="AO581" t="s">
        <v>1234</v>
      </c>
      <c r="AP581" t="s">
        <v>1235</v>
      </c>
      <c r="AR581">
        <v>0</v>
      </c>
      <c r="AS581">
        <v>0</v>
      </c>
      <c r="AT581">
        <v>0</v>
      </c>
      <c r="AU581">
        <v>0</v>
      </c>
      <c r="AV581">
        <v>0</v>
      </c>
      <c r="AW581">
        <v>0</v>
      </c>
      <c r="BA581" t="s">
        <v>63</v>
      </c>
      <c r="BB581" t="s">
        <v>4579</v>
      </c>
      <c r="BC581">
        <v>0</v>
      </c>
      <c r="BE581" t="s">
        <v>1235</v>
      </c>
      <c r="BH581" t="s">
        <v>1236</v>
      </c>
    </row>
    <row r="582" spans="1:60" x14ac:dyDescent="0.35">
      <c r="A582" t="s">
        <v>1861</v>
      </c>
      <c r="B582">
        <v>10000</v>
      </c>
      <c r="C582">
        <v>20000</v>
      </c>
      <c r="D582" s="2">
        <v>45756</v>
      </c>
      <c r="E582" t="s">
        <v>59</v>
      </c>
      <c r="F582" s="4">
        <v>0.42709490740740741</v>
      </c>
      <c r="G582" t="s">
        <v>1862</v>
      </c>
      <c r="I582">
        <v>2</v>
      </c>
      <c r="J582" t="s">
        <v>183</v>
      </c>
      <c r="K582">
        <v>100</v>
      </c>
      <c r="L582" t="s">
        <v>6052</v>
      </c>
      <c r="M582" t="s">
        <v>281</v>
      </c>
      <c r="N582" t="s">
        <v>3851</v>
      </c>
      <c r="O582">
        <v>550</v>
      </c>
      <c r="R582" s="2">
        <v>45755</v>
      </c>
      <c r="T582">
        <v>2</v>
      </c>
      <c r="U582" s="3">
        <v>1100</v>
      </c>
      <c r="V582" t="s">
        <v>65</v>
      </c>
      <c r="W582">
        <v>4.40170086005E+17</v>
      </c>
      <c r="X582">
        <v>0</v>
      </c>
      <c r="Y582" s="3">
        <v>1000</v>
      </c>
      <c r="Z582">
        <v>100</v>
      </c>
      <c r="AA582">
        <v>0</v>
      </c>
      <c r="AB582">
        <v>0</v>
      </c>
      <c r="AC582">
        <v>0</v>
      </c>
      <c r="AF582">
        <v>0</v>
      </c>
      <c r="AO582">
        <v>44017008600501</v>
      </c>
      <c r="AP582" t="s">
        <v>217</v>
      </c>
      <c r="AR582">
        <v>0</v>
      </c>
      <c r="AS582">
        <v>0</v>
      </c>
      <c r="AT582">
        <v>0</v>
      </c>
      <c r="AU582">
        <v>0</v>
      </c>
      <c r="AV582">
        <v>0</v>
      </c>
      <c r="AW582">
        <v>0</v>
      </c>
      <c r="BA582" t="s">
        <v>63</v>
      </c>
      <c r="BB582" t="s">
        <v>4776</v>
      </c>
      <c r="BC582">
        <v>0</v>
      </c>
      <c r="BE582" t="s">
        <v>217</v>
      </c>
      <c r="BH582" t="s">
        <v>1474</v>
      </c>
    </row>
    <row r="583" spans="1:60" x14ac:dyDescent="0.35">
      <c r="A583" t="s">
        <v>934</v>
      </c>
      <c r="B583">
        <v>10000</v>
      </c>
      <c r="C583">
        <v>20000</v>
      </c>
      <c r="D583" s="2">
        <v>45755</v>
      </c>
      <c r="E583" t="s">
        <v>59</v>
      </c>
      <c r="F583" t="s">
        <v>935</v>
      </c>
      <c r="G583" t="s">
        <v>936</v>
      </c>
      <c r="I583">
        <v>2</v>
      </c>
      <c r="J583" t="s">
        <v>183</v>
      </c>
      <c r="K583">
        <v>71</v>
      </c>
      <c r="L583" t="s">
        <v>6057</v>
      </c>
      <c r="M583" t="s">
        <v>368</v>
      </c>
      <c r="N583" t="s">
        <v>3857</v>
      </c>
      <c r="O583">
        <v>334</v>
      </c>
      <c r="R583" s="2">
        <v>45755</v>
      </c>
      <c r="T583">
        <v>9</v>
      </c>
      <c r="U583" s="3">
        <v>3006</v>
      </c>
      <c r="V583" t="s">
        <v>65</v>
      </c>
      <c r="W583" t="s">
        <v>937</v>
      </c>
      <c r="X583">
        <v>0</v>
      </c>
      <c r="Y583" s="3">
        <v>3000</v>
      </c>
      <c r="Z583">
        <v>6</v>
      </c>
      <c r="AA583">
        <v>0</v>
      </c>
      <c r="AB583">
        <v>0</v>
      </c>
      <c r="AC583">
        <v>0</v>
      </c>
      <c r="AF583">
        <v>0</v>
      </c>
      <c r="AO583" t="s">
        <v>938</v>
      </c>
      <c r="AP583" t="s">
        <v>147</v>
      </c>
      <c r="AR583">
        <v>0</v>
      </c>
      <c r="AS583">
        <v>0</v>
      </c>
      <c r="AT583">
        <v>0</v>
      </c>
      <c r="AU583">
        <v>0</v>
      </c>
      <c r="AV583">
        <v>0</v>
      </c>
      <c r="AW583">
        <v>0</v>
      </c>
      <c r="BA583" t="s">
        <v>63</v>
      </c>
      <c r="BB583" t="s">
        <v>4528</v>
      </c>
      <c r="BC583">
        <v>0</v>
      </c>
      <c r="BE583" t="s">
        <v>147</v>
      </c>
      <c r="BH583" t="s">
        <v>939</v>
      </c>
    </row>
    <row r="584" spans="1:60" x14ac:dyDescent="0.35">
      <c r="A584" t="s">
        <v>941</v>
      </c>
      <c r="B584">
        <v>10000</v>
      </c>
      <c r="C584">
        <v>40000</v>
      </c>
      <c r="D584" s="2">
        <v>45772</v>
      </c>
      <c r="E584" t="s">
        <v>59</v>
      </c>
      <c r="F584" t="s">
        <v>3617</v>
      </c>
      <c r="G584" t="s">
        <v>3618</v>
      </c>
      <c r="I584">
        <v>3</v>
      </c>
      <c r="J584" t="s">
        <v>183</v>
      </c>
      <c r="K584">
        <v>91</v>
      </c>
      <c r="L584" t="s">
        <v>6060</v>
      </c>
      <c r="M584" t="s">
        <v>613</v>
      </c>
      <c r="N584" t="s">
        <v>3863</v>
      </c>
      <c r="O584" s="3">
        <v>60000</v>
      </c>
      <c r="R584" s="2">
        <v>45755</v>
      </c>
      <c r="T584">
        <v>3</v>
      </c>
      <c r="U584" s="3">
        <v>180000</v>
      </c>
      <c r="V584" t="s">
        <v>65</v>
      </c>
      <c r="W584" t="s">
        <v>946</v>
      </c>
      <c r="X584">
        <v>0</v>
      </c>
      <c r="Y584" s="3">
        <v>177778</v>
      </c>
      <c r="Z584" s="3">
        <v>2222</v>
      </c>
      <c r="AA584">
        <v>0</v>
      </c>
      <c r="AB584">
        <v>0</v>
      </c>
      <c r="AC584">
        <v>0</v>
      </c>
      <c r="AF584">
        <v>0</v>
      </c>
      <c r="AO584" t="s">
        <v>947</v>
      </c>
      <c r="AP584" t="s">
        <v>108</v>
      </c>
      <c r="AR584">
        <v>0</v>
      </c>
      <c r="AS584">
        <v>0</v>
      </c>
      <c r="AT584">
        <v>0</v>
      </c>
      <c r="AU584">
        <v>0</v>
      </c>
      <c r="AV584">
        <v>0</v>
      </c>
      <c r="AW584">
        <v>0</v>
      </c>
      <c r="BA584" t="s">
        <v>63</v>
      </c>
      <c r="BB584" t="s">
        <v>4529</v>
      </c>
      <c r="BC584">
        <v>0</v>
      </c>
      <c r="BE584" t="s">
        <v>108</v>
      </c>
      <c r="BH584" t="s">
        <v>948</v>
      </c>
    </row>
    <row r="585" spans="1:60" x14ac:dyDescent="0.35">
      <c r="A585" t="s">
        <v>1550</v>
      </c>
      <c r="B585">
        <v>10000</v>
      </c>
      <c r="C585">
        <v>30000</v>
      </c>
      <c r="D585" s="2">
        <v>45755</v>
      </c>
      <c r="E585" t="s">
        <v>59</v>
      </c>
      <c r="F585" t="s">
        <v>1551</v>
      </c>
      <c r="G585">
        <v>10620258108</v>
      </c>
      <c r="I585">
        <v>3</v>
      </c>
      <c r="J585" t="s">
        <v>183</v>
      </c>
      <c r="K585">
        <v>85</v>
      </c>
      <c r="L585" t="s">
        <v>6060</v>
      </c>
      <c r="M585" t="s">
        <v>940</v>
      </c>
      <c r="N585" t="s">
        <v>3864</v>
      </c>
      <c r="O585" s="3">
        <v>8000</v>
      </c>
      <c r="R585" s="2">
        <v>45755</v>
      </c>
      <c r="T585">
        <v>11</v>
      </c>
      <c r="U585" s="3">
        <v>88000</v>
      </c>
      <c r="V585" t="s">
        <v>65</v>
      </c>
      <c r="W585" t="s">
        <v>1552</v>
      </c>
      <c r="X585">
        <v>0</v>
      </c>
      <c r="Y585" s="3">
        <v>80000</v>
      </c>
      <c r="Z585" s="3">
        <v>8000</v>
      </c>
      <c r="AA585">
        <v>0</v>
      </c>
      <c r="AB585">
        <v>0</v>
      </c>
      <c r="AC585">
        <v>0</v>
      </c>
      <c r="AF585">
        <v>0</v>
      </c>
      <c r="AO585" t="s">
        <v>1553</v>
      </c>
      <c r="AP585" t="s">
        <v>108</v>
      </c>
      <c r="AR585">
        <v>0</v>
      </c>
      <c r="AS585">
        <v>0</v>
      </c>
      <c r="AT585">
        <v>0</v>
      </c>
      <c r="AU585">
        <v>0</v>
      </c>
      <c r="AV585">
        <v>0</v>
      </c>
      <c r="AW585">
        <v>0</v>
      </c>
      <c r="BA585" t="s">
        <v>63</v>
      </c>
      <c r="BB585" t="s">
        <v>4684</v>
      </c>
      <c r="BC585">
        <v>0</v>
      </c>
      <c r="BE585" t="s">
        <v>108</v>
      </c>
      <c r="BH585" t="s">
        <v>1554</v>
      </c>
    </row>
    <row r="586" spans="1:60" x14ac:dyDescent="0.35">
      <c r="A586" t="s">
        <v>949</v>
      </c>
      <c r="B586">
        <v>10000</v>
      </c>
      <c r="C586">
        <v>20000</v>
      </c>
      <c r="D586" s="2">
        <v>45763</v>
      </c>
      <c r="E586" t="s">
        <v>59</v>
      </c>
      <c r="F586" t="s">
        <v>4777</v>
      </c>
      <c r="G586" t="s">
        <v>875</v>
      </c>
      <c r="I586">
        <v>2</v>
      </c>
      <c r="J586" t="s">
        <v>183</v>
      </c>
      <c r="K586">
        <v>77</v>
      </c>
      <c r="L586" t="s">
        <v>6043</v>
      </c>
      <c r="M586" t="s">
        <v>192</v>
      </c>
      <c r="N586" t="s">
        <v>3848</v>
      </c>
      <c r="O586" s="3">
        <v>1250</v>
      </c>
      <c r="R586" s="2">
        <v>45755</v>
      </c>
      <c r="T586">
        <v>88</v>
      </c>
      <c r="U586" s="3">
        <v>110000</v>
      </c>
      <c r="V586" t="s">
        <v>65</v>
      </c>
      <c r="W586" t="s">
        <v>524</v>
      </c>
      <c r="X586">
        <v>0</v>
      </c>
      <c r="Y586" s="3">
        <v>100000</v>
      </c>
      <c r="Z586" s="3">
        <v>10000</v>
      </c>
      <c r="AA586">
        <v>0</v>
      </c>
      <c r="AB586">
        <v>0</v>
      </c>
      <c r="AC586">
        <v>0</v>
      </c>
      <c r="AF586">
        <v>0</v>
      </c>
      <c r="AO586" t="s">
        <v>525</v>
      </c>
      <c r="AP586" t="s">
        <v>108</v>
      </c>
      <c r="AR586">
        <v>0</v>
      </c>
      <c r="AS586">
        <v>0</v>
      </c>
      <c r="AT586">
        <v>0</v>
      </c>
      <c r="AU586">
        <v>0</v>
      </c>
      <c r="AV586">
        <v>0</v>
      </c>
      <c r="AW586">
        <v>0</v>
      </c>
      <c r="BA586" t="s">
        <v>63</v>
      </c>
      <c r="BB586" t="s">
        <v>4530</v>
      </c>
      <c r="BC586">
        <v>0</v>
      </c>
      <c r="BE586" t="s">
        <v>108</v>
      </c>
      <c r="BH586" t="s">
        <v>950</v>
      </c>
    </row>
    <row r="587" spans="1:60" x14ac:dyDescent="0.35">
      <c r="A587" t="s">
        <v>956</v>
      </c>
      <c r="B587">
        <v>10000</v>
      </c>
      <c r="C587">
        <v>20000</v>
      </c>
      <c r="D587" s="2">
        <v>45758</v>
      </c>
      <c r="E587" t="s">
        <v>59</v>
      </c>
      <c r="F587" t="s">
        <v>907</v>
      </c>
      <c r="G587" t="s">
        <v>875</v>
      </c>
      <c r="I587">
        <v>2</v>
      </c>
      <c r="J587" t="s">
        <v>183</v>
      </c>
      <c r="K587">
        <v>77</v>
      </c>
      <c r="L587" t="s">
        <v>6043</v>
      </c>
      <c r="M587" t="s">
        <v>192</v>
      </c>
      <c r="N587" t="s">
        <v>3848</v>
      </c>
      <c r="O587" s="3">
        <v>1250</v>
      </c>
      <c r="R587" s="2">
        <v>45755</v>
      </c>
      <c r="T587">
        <v>88</v>
      </c>
      <c r="U587" s="3">
        <v>110000</v>
      </c>
      <c r="V587" t="s">
        <v>65</v>
      </c>
      <c r="W587" t="s">
        <v>957</v>
      </c>
      <c r="X587">
        <v>0</v>
      </c>
      <c r="Y587" s="3">
        <v>100000</v>
      </c>
      <c r="Z587" s="3">
        <v>10000</v>
      </c>
      <c r="AA587">
        <v>0</v>
      </c>
      <c r="AB587">
        <v>0</v>
      </c>
      <c r="AC587">
        <v>0</v>
      </c>
      <c r="AF587">
        <v>0</v>
      </c>
      <c r="AO587" t="s">
        <v>958</v>
      </c>
      <c r="AP587" t="s">
        <v>108</v>
      </c>
      <c r="AR587">
        <v>0</v>
      </c>
      <c r="AS587">
        <v>0</v>
      </c>
      <c r="AT587">
        <v>0</v>
      </c>
      <c r="AU587">
        <v>0</v>
      </c>
      <c r="AV587">
        <v>0</v>
      </c>
      <c r="AW587">
        <v>0</v>
      </c>
      <c r="BA587" t="s">
        <v>63</v>
      </c>
      <c r="BB587" t="s">
        <v>4532</v>
      </c>
      <c r="BC587">
        <v>0</v>
      </c>
      <c r="BE587" t="s">
        <v>108</v>
      </c>
      <c r="BH587" t="s">
        <v>959</v>
      </c>
    </row>
    <row r="588" spans="1:60" x14ac:dyDescent="0.35">
      <c r="A588" t="s">
        <v>1863</v>
      </c>
      <c r="B588">
        <v>10000</v>
      </c>
      <c r="C588">
        <v>10000</v>
      </c>
      <c r="D588" s="2">
        <v>45756</v>
      </c>
      <c r="E588" t="s">
        <v>59</v>
      </c>
      <c r="F588" s="4">
        <v>0.4447800925925926</v>
      </c>
      <c r="G588" t="s">
        <v>1864</v>
      </c>
      <c r="I588">
        <v>1</v>
      </c>
      <c r="J588" t="s">
        <v>183</v>
      </c>
      <c r="K588">
        <v>70</v>
      </c>
      <c r="L588" t="s">
        <v>6051</v>
      </c>
      <c r="M588" t="s">
        <v>272</v>
      </c>
      <c r="N588" t="s">
        <v>3812</v>
      </c>
      <c r="O588" s="3">
        <v>10000</v>
      </c>
      <c r="R588" s="2">
        <v>45755</v>
      </c>
      <c r="T588">
        <v>6</v>
      </c>
      <c r="U588" s="3">
        <v>60000</v>
      </c>
      <c r="V588" t="s">
        <v>65</v>
      </c>
      <c r="W588" t="s">
        <v>1865</v>
      </c>
      <c r="X588">
        <v>0</v>
      </c>
      <c r="Y588" s="3">
        <v>60000</v>
      </c>
      <c r="Z588">
        <v>0</v>
      </c>
      <c r="AA588">
        <v>0</v>
      </c>
      <c r="AB588">
        <v>0</v>
      </c>
      <c r="AC588">
        <v>0</v>
      </c>
      <c r="AF588">
        <v>0</v>
      </c>
      <c r="AO588" t="s">
        <v>1866</v>
      </c>
      <c r="AP588" t="s">
        <v>275</v>
      </c>
      <c r="AR588">
        <v>0</v>
      </c>
      <c r="AS588">
        <v>0</v>
      </c>
      <c r="AT588">
        <v>0</v>
      </c>
      <c r="AU588">
        <v>0</v>
      </c>
      <c r="AV588">
        <v>0</v>
      </c>
      <c r="AW588">
        <v>0</v>
      </c>
      <c r="BA588" t="s">
        <v>63</v>
      </c>
      <c r="BB588" t="s">
        <v>4778</v>
      </c>
      <c r="BC588">
        <v>0</v>
      </c>
      <c r="BE588" t="s">
        <v>275</v>
      </c>
      <c r="BH588" t="s">
        <v>1867</v>
      </c>
    </row>
    <row r="589" spans="1:60" x14ac:dyDescent="0.35">
      <c r="A589" t="s">
        <v>983</v>
      </c>
      <c r="B589">
        <v>10000</v>
      </c>
      <c r="C589">
        <v>20000</v>
      </c>
      <c r="D589" s="2">
        <v>45758</v>
      </c>
      <c r="E589" t="s">
        <v>59</v>
      </c>
      <c r="F589" t="s">
        <v>898</v>
      </c>
      <c r="G589" t="s">
        <v>875</v>
      </c>
      <c r="I589">
        <v>2</v>
      </c>
      <c r="J589" t="s">
        <v>183</v>
      </c>
      <c r="K589">
        <v>77</v>
      </c>
      <c r="L589" t="s">
        <v>6043</v>
      </c>
      <c r="M589" t="s">
        <v>192</v>
      </c>
      <c r="N589" t="s">
        <v>3848</v>
      </c>
      <c r="O589" s="3">
        <v>1250</v>
      </c>
      <c r="R589" s="2">
        <v>45755</v>
      </c>
      <c r="T589">
        <v>88</v>
      </c>
      <c r="U589" s="3">
        <v>110000</v>
      </c>
      <c r="V589" t="s">
        <v>65</v>
      </c>
      <c r="W589" t="s">
        <v>899</v>
      </c>
      <c r="X589">
        <v>0</v>
      </c>
      <c r="Y589" s="3">
        <v>100000</v>
      </c>
      <c r="Z589" s="3">
        <v>10000</v>
      </c>
      <c r="AA589">
        <v>0</v>
      </c>
      <c r="AB589">
        <v>0</v>
      </c>
      <c r="AC589">
        <v>0</v>
      </c>
      <c r="AF589">
        <v>0</v>
      </c>
      <c r="AO589" t="s">
        <v>900</v>
      </c>
      <c r="AP589" t="s">
        <v>108</v>
      </c>
      <c r="AR589">
        <v>0</v>
      </c>
      <c r="AS589">
        <v>0</v>
      </c>
      <c r="AT589">
        <v>0</v>
      </c>
      <c r="AU589">
        <v>0</v>
      </c>
      <c r="AV589">
        <v>0</v>
      </c>
      <c r="AW589">
        <v>0</v>
      </c>
      <c r="BA589" t="s">
        <v>63</v>
      </c>
      <c r="BB589" t="s">
        <v>4539</v>
      </c>
      <c r="BC589">
        <v>0</v>
      </c>
      <c r="BE589" t="s">
        <v>108</v>
      </c>
      <c r="BH589" t="s">
        <v>984</v>
      </c>
    </row>
    <row r="590" spans="1:60" x14ac:dyDescent="0.35">
      <c r="A590" t="s">
        <v>1868</v>
      </c>
      <c r="B590">
        <v>10000</v>
      </c>
      <c r="C590">
        <v>20000</v>
      </c>
      <c r="D590" s="2">
        <v>45755</v>
      </c>
      <c r="E590" t="s">
        <v>59</v>
      </c>
      <c r="F590" t="s">
        <v>1869</v>
      </c>
      <c r="G590" t="s">
        <v>1870</v>
      </c>
      <c r="I590">
        <v>2</v>
      </c>
      <c r="J590" t="s">
        <v>183</v>
      </c>
      <c r="K590">
        <v>105</v>
      </c>
      <c r="L590" t="s">
        <v>6067</v>
      </c>
      <c r="M590" t="s">
        <v>281</v>
      </c>
      <c r="N590" t="s">
        <v>3851</v>
      </c>
      <c r="O590" s="3">
        <v>1400</v>
      </c>
      <c r="R590" s="2">
        <v>45755</v>
      </c>
      <c r="T590">
        <v>4</v>
      </c>
      <c r="U590" s="3">
        <v>5600</v>
      </c>
      <c r="V590" t="s">
        <v>65</v>
      </c>
      <c r="W590" t="s">
        <v>1871</v>
      </c>
      <c r="X590">
        <v>0</v>
      </c>
      <c r="Y590" s="3">
        <v>5000</v>
      </c>
      <c r="Z590">
        <v>600</v>
      </c>
      <c r="AA590">
        <v>0</v>
      </c>
      <c r="AB590">
        <v>0</v>
      </c>
      <c r="AC590">
        <v>0</v>
      </c>
      <c r="AF590">
        <v>0</v>
      </c>
      <c r="AO590" t="s">
        <v>1872</v>
      </c>
      <c r="AP590" t="s">
        <v>1873</v>
      </c>
      <c r="AR590">
        <v>0</v>
      </c>
      <c r="AS590">
        <v>0</v>
      </c>
      <c r="AT590">
        <v>0</v>
      </c>
      <c r="AU590">
        <v>0</v>
      </c>
      <c r="AV590">
        <v>0</v>
      </c>
      <c r="AW590">
        <v>0</v>
      </c>
      <c r="BA590" t="s">
        <v>63</v>
      </c>
      <c r="BB590" t="s">
        <v>4779</v>
      </c>
      <c r="BC590">
        <v>0</v>
      </c>
      <c r="BE590" t="s">
        <v>1873</v>
      </c>
      <c r="BH590" t="s">
        <v>1874</v>
      </c>
    </row>
    <row r="591" spans="1:60" x14ac:dyDescent="0.35">
      <c r="A591" t="s">
        <v>1875</v>
      </c>
      <c r="B591">
        <v>10000</v>
      </c>
      <c r="C591">
        <v>10000</v>
      </c>
      <c r="D591" s="2">
        <v>45757</v>
      </c>
      <c r="E591" t="s">
        <v>59</v>
      </c>
      <c r="F591" t="s">
        <v>1876</v>
      </c>
      <c r="G591" t="s">
        <v>1834</v>
      </c>
      <c r="I591">
        <v>1</v>
      </c>
      <c r="J591" t="s">
        <v>183</v>
      </c>
      <c r="K591">
        <v>70</v>
      </c>
      <c r="L591" t="s">
        <v>6051</v>
      </c>
      <c r="M591" t="s">
        <v>216</v>
      </c>
      <c r="N591" t="s">
        <v>3803</v>
      </c>
      <c r="O591" s="3">
        <v>6667</v>
      </c>
      <c r="R591" s="2">
        <v>45755</v>
      </c>
      <c r="T591">
        <v>6</v>
      </c>
      <c r="U591" s="3">
        <v>40002</v>
      </c>
      <c r="V591" t="s">
        <v>65</v>
      </c>
      <c r="W591" t="s">
        <v>1865</v>
      </c>
      <c r="X591">
        <v>0</v>
      </c>
      <c r="Y591" s="3">
        <v>40000</v>
      </c>
      <c r="Z591">
        <v>2</v>
      </c>
      <c r="AA591">
        <v>0</v>
      </c>
      <c r="AB591">
        <v>0</v>
      </c>
      <c r="AC591">
        <v>0</v>
      </c>
      <c r="AF591">
        <v>0</v>
      </c>
      <c r="AO591" t="s">
        <v>1866</v>
      </c>
      <c r="AP591" t="s">
        <v>170</v>
      </c>
      <c r="AR591">
        <v>0</v>
      </c>
      <c r="AS591">
        <v>0</v>
      </c>
      <c r="AT591">
        <v>0</v>
      </c>
      <c r="AU591">
        <v>0</v>
      </c>
      <c r="AV591">
        <v>0</v>
      </c>
      <c r="AW591">
        <v>0</v>
      </c>
      <c r="BA591" t="s">
        <v>63</v>
      </c>
      <c r="BB591" t="s">
        <v>4780</v>
      </c>
      <c r="BC591">
        <v>0</v>
      </c>
      <c r="BE591" t="s">
        <v>170</v>
      </c>
      <c r="BH591" t="s">
        <v>1877</v>
      </c>
    </row>
    <row r="592" spans="1:60" x14ac:dyDescent="0.35">
      <c r="A592" t="s">
        <v>1878</v>
      </c>
      <c r="B592">
        <v>10000</v>
      </c>
      <c r="C592">
        <v>20000</v>
      </c>
      <c r="D592" s="2">
        <v>45761</v>
      </c>
      <c r="E592" t="s">
        <v>59</v>
      </c>
      <c r="F592" t="s">
        <v>1879</v>
      </c>
      <c r="G592" t="s">
        <v>1880</v>
      </c>
      <c r="I592">
        <v>1</v>
      </c>
      <c r="J592" t="s">
        <v>183</v>
      </c>
      <c r="K592">
        <v>78</v>
      </c>
      <c r="L592" t="s">
        <v>6047</v>
      </c>
      <c r="M592" t="s">
        <v>216</v>
      </c>
      <c r="N592" t="s">
        <v>3803</v>
      </c>
      <c r="O592" s="3">
        <v>4000</v>
      </c>
      <c r="R592" s="2">
        <v>45755</v>
      </c>
      <c r="T592">
        <v>16</v>
      </c>
      <c r="U592" s="3">
        <v>64000</v>
      </c>
      <c r="V592" t="s">
        <v>65</v>
      </c>
      <c r="W592" t="s">
        <v>1882</v>
      </c>
      <c r="X592">
        <v>0</v>
      </c>
      <c r="Y592" s="3">
        <v>60000</v>
      </c>
      <c r="Z592" s="3">
        <v>4000</v>
      </c>
      <c r="AA592">
        <v>0</v>
      </c>
      <c r="AB592">
        <v>0</v>
      </c>
      <c r="AC592">
        <v>0</v>
      </c>
      <c r="AF592">
        <v>0</v>
      </c>
      <c r="AO592" t="s">
        <v>1883</v>
      </c>
      <c r="AP592" t="s">
        <v>170</v>
      </c>
      <c r="AR592">
        <v>0</v>
      </c>
      <c r="AS592">
        <v>0</v>
      </c>
      <c r="AT592">
        <v>0</v>
      </c>
      <c r="AU592">
        <v>0</v>
      </c>
      <c r="AV592">
        <v>0</v>
      </c>
      <c r="AW592">
        <v>0</v>
      </c>
      <c r="BA592" t="s">
        <v>63</v>
      </c>
      <c r="BB592" t="s">
        <v>4781</v>
      </c>
      <c r="BC592">
        <v>0</v>
      </c>
      <c r="BE592" t="s">
        <v>170</v>
      </c>
      <c r="BH592" t="s">
        <v>1884</v>
      </c>
    </row>
    <row r="593" spans="1:60" x14ac:dyDescent="0.35">
      <c r="A593" t="s">
        <v>1722</v>
      </c>
      <c r="B593">
        <v>10000</v>
      </c>
      <c r="C593">
        <v>20000</v>
      </c>
      <c r="D593" s="2">
        <v>45756</v>
      </c>
      <c r="E593" t="s">
        <v>59</v>
      </c>
      <c r="F593" s="4">
        <v>0.44569444444444445</v>
      </c>
      <c r="G593" t="s">
        <v>1723</v>
      </c>
      <c r="I593">
        <v>1</v>
      </c>
      <c r="J593" t="s">
        <v>183</v>
      </c>
      <c r="K593">
        <v>90</v>
      </c>
      <c r="L593" t="s">
        <v>6044</v>
      </c>
      <c r="M593" t="s">
        <v>1190</v>
      </c>
      <c r="N593" t="s">
        <v>3836</v>
      </c>
      <c r="O593" s="3">
        <v>21600</v>
      </c>
      <c r="R593" s="2">
        <v>45755</v>
      </c>
      <c r="T593">
        <v>2</v>
      </c>
      <c r="U593" s="3">
        <v>43200</v>
      </c>
      <c r="V593" t="s">
        <v>65</v>
      </c>
      <c r="W593" t="s">
        <v>1181</v>
      </c>
      <c r="X593">
        <v>0</v>
      </c>
      <c r="Y593" s="3">
        <v>43200</v>
      </c>
      <c r="Z593">
        <v>0</v>
      </c>
      <c r="AA593">
        <v>0</v>
      </c>
      <c r="AB593">
        <v>0</v>
      </c>
      <c r="AC593">
        <v>0</v>
      </c>
      <c r="AF593">
        <v>0</v>
      </c>
      <c r="AO593" t="s">
        <v>1182</v>
      </c>
      <c r="AP593" t="s">
        <v>170</v>
      </c>
      <c r="AR593">
        <v>0</v>
      </c>
      <c r="AS593">
        <v>0</v>
      </c>
      <c r="AT593">
        <v>0</v>
      </c>
      <c r="AU593">
        <v>0</v>
      </c>
      <c r="AV593">
        <v>0</v>
      </c>
      <c r="AW593">
        <v>0</v>
      </c>
      <c r="BA593" t="s">
        <v>63</v>
      </c>
      <c r="BB593" t="s">
        <v>4728</v>
      </c>
      <c r="BC593">
        <v>0</v>
      </c>
      <c r="BE593" t="s">
        <v>170</v>
      </c>
      <c r="BH593" t="s">
        <v>1724</v>
      </c>
    </row>
    <row r="594" spans="1:60" x14ac:dyDescent="0.35">
      <c r="A594" t="s">
        <v>1032</v>
      </c>
      <c r="B594">
        <v>10000</v>
      </c>
      <c r="C594">
        <v>20000</v>
      </c>
      <c r="D594" s="2">
        <v>45755</v>
      </c>
      <c r="E594" t="s">
        <v>59</v>
      </c>
      <c r="F594" t="s">
        <v>1033</v>
      </c>
      <c r="G594" t="s">
        <v>1034</v>
      </c>
      <c r="I594">
        <v>2</v>
      </c>
      <c r="J594" t="s">
        <v>183</v>
      </c>
      <c r="K594">
        <v>82</v>
      </c>
      <c r="L594" t="s">
        <v>6055</v>
      </c>
      <c r="M594" t="s">
        <v>352</v>
      </c>
      <c r="N594" t="s">
        <v>3798</v>
      </c>
      <c r="O594" s="3">
        <v>1334</v>
      </c>
      <c r="R594" s="2">
        <v>45755</v>
      </c>
      <c r="T594">
        <v>90</v>
      </c>
      <c r="U594" s="3">
        <v>120060</v>
      </c>
      <c r="V594" t="s">
        <v>65</v>
      </c>
      <c r="W594" t="s">
        <v>1035</v>
      </c>
      <c r="X594">
        <v>0</v>
      </c>
      <c r="Y594" s="3">
        <v>100000</v>
      </c>
      <c r="Z594" s="3">
        <v>20060</v>
      </c>
      <c r="AA594">
        <v>0</v>
      </c>
      <c r="AB594">
        <v>0</v>
      </c>
      <c r="AC594">
        <v>0</v>
      </c>
      <c r="AF594">
        <v>0</v>
      </c>
      <c r="AO594" t="s">
        <v>1036</v>
      </c>
      <c r="AP594" t="s">
        <v>1037</v>
      </c>
      <c r="AR594">
        <v>0</v>
      </c>
      <c r="AS594">
        <v>0</v>
      </c>
      <c r="AT594">
        <v>0</v>
      </c>
      <c r="AU594">
        <v>0</v>
      </c>
      <c r="AV594">
        <v>0</v>
      </c>
      <c r="AW594">
        <v>0</v>
      </c>
      <c r="BA594" t="s">
        <v>63</v>
      </c>
      <c r="BB594" t="s">
        <v>4554</v>
      </c>
      <c r="BC594">
        <v>0</v>
      </c>
      <c r="BE594" t="s">
        <v>1037</v>
      </c>
      <c r="BH594" t="s">
        <v>1038</v>
      </c>
    </row>
    <row r="595" spans="1:60" x14ac:dyDescent="0.35">
      <c r="A595" t="s">
        <v>1499</v>
      </c>
      <c r="B595">
        <v>10000</v>
      </c>
      <c r="C595">
        <v>20000</v>
      </c>
      <c r="D595" s="2">
        <v>45755</v>
      </c>
      <c r="E595" t="s">
        <v>59</v>
      </c>
      <c r="F595" t="s">
        <v>1500</v>
      </c>
      <c r="G595" t="s">
        <v>1501</v>
      </c>
      <c r="I595">
        <v>2</v>
      </c>
      <c r="J595" t="s">
        <v>183</v>
      </c>
      <c r="K595">
        <v>71</v>
      </c>
      <c r="L595" t="s">
        <v>6057</v>
      </c>
      <c r="M595" t="s">
        <v>368</v>
      </c>
      <c r="N595" t="s">
        <v>3857</v>
      </c>
      <c r="O595" s="3">
        <v>7500</v>
      </c>
      <c r="R595" s="2">
        <v>45755</v>
      </c>
      <c r="T595">
        <v>4</v>
      </c>
      <c r="U595" s="3">
        <v>30000</v>
      </c>
      <c r="V595" t="s">
        <v>65</v>
      </c>
      <c r="W595" t="s">
        <v>1502</v>
      </c>
      <c r="X595">
        <v>0</v>
      </c>
      <c r="Y595" s="3">
        <v>30000</v>
      </c>
      <c r="Z595">
        <v>0</v>
      </c>
      <c r="AA595">
        <v>0</v>
      </c>
      <c r="AB595">
        <v>0</v>
      </c>
      <c r="AC595">
        <v>0</v>
      </c>
      <c r="AF595">
        <v>0</v>
      </c>
      <c r="AO595" t="s">
        <v>1503</v>
      </c>
      <c r="AP595" t="s">
        <v>1037</v>
      </c>
      <c r="AR595">
        <v>0</v>
      </c>
      <c r="AS595">
        <v>0</v>
      </c>
      <c r="AT595">
        <v>0</v>
      </c>
      <c r="AU595">
        <v>0</v>
      </c>
      <c r="AV595">
        <v>0</v>
      </c>
      <c r="AW595">
        <v>0</v>
      </c>
      <c r="BA595" t="s">
        <v>63</v>
      </c>
      <c r="BB595" t="s">
        <v>4669</v>
      </c>
      <c r="BC595">
        <v>0</v>
      </c>
      <c r="BE595" t="s">
        <v>1037</v>
      </c>
      <c r="BH595" t="s">
        <v>1038</v>
      </c>
    </row>
    <row r="596" spans="1:60" x14ac:dyDescent="0.35">
      <c r="A596" t="s">
        <v>1885</v>
      </c>
      <c r="B596">
        <v>10000</v>
      </c>
      <c r="C596">
        <v>10000</v>
      </c>
      <c r="D596" s="2">
        <v>45755</v>
      </c>
      <c r="E596" t="s">
        <v>59</v>
      </c>
      <c r="F596" t="s">
        <v>1886</v>
      </c>
      <c r="G596">
        <v>405171192</v>
      </c>
      <c r="I596">
        <v>1</v>
      </c>
      <c r="J596" t="s">
        <v>183</v>
      </c>
      <c r="K596">
        <v>12</v>
      </c>
      <c r="L596" t="s">
        <v>6062</v>
      </c>
      <c r="M596" t="s">
        <v>462</v>
      </c>
      <c r="N596" t="s">
        <v>3804</v>
      </c>
      <c r="O596" s="3">
        <v>5000</v>
      </c>
      <c r="R596" s="2">
        <v>45755</v>
      </c>
      <c r="T596">
        <v>2</v>
      </c>
      <c r="U596" s="3">
        <v>10000</v>
      </c>
      <c r="V596" t="s">
        <v>65</v>
      </c>
      <c r="W596" t="s">
        <v>1887</v>
      </c>
      <c r="X596">
        <v>0</v>
      </c>
      <c r="Y596" s="3">
        <v>10000</v>
      </c>
      <c r="Z596">
        <v>0</v>
      </c>
      <c r="AA596">
        <v>0</v>
      </c>
      <c r="AB596">
        <v>0</v>
      </c>
      <c r="AC596">
        <v>0</v>
      </c>
      <c r="AF596">
        <v>0</v>
      </c>
      <c r="AO596" t="s">
        <v>1888</v>
      </c>
      <c r="AP596" t="s">
        <v>1889</v>
      </c>
      <c r="AR596">
        <v>0</v>
      </c>
      <c r="AS596">
        <v>0</v>
      </c>
      <c r="AT596">
        <v>0</v>
      </c>
      <c r="AU596">
        <v>0</v>
      </c>
      <c r="AV596">
        <v>0</v>
      </c>
      <c r="AW596">
        <v>0</v>
      </c>
      <c r="BA596" t="s">
        <v>63</v>
      </c>
      <c r="BB596" t="s">
        <v>4782</v>
      </c>
      <c r="BC596">
        <v>0</v>
      </c>
      <c r="BE596" t="s">
        <v>1889</v>
      </c>
      <c r="BH596" t="s">
        <v>1890</v>
      </c>
    </row>
    <row r="597" spans="1:60" x14ac:dyDescent="0.35">
      <c r="A597" t="s">
        <v>1891</v>
      </c>
      <c r="B597">
        <v>10000</v>
      </c>
      <c r="C597">
        <v>20000</v>
      </c>
      <c r="D597" s="2">
        <v>45756</v>
      </c>
      <c r="E597" t="s">
        <v>59</v>
      </c>
      <c r="F597" s="4">
        <v>0.46165509259259258</v>
      </c>
      <c r="G597" t="s">
        <v>1892</v>
      </c>
      <c r="I597">
        <v>1</v>
      </c>
      <c r="J597" t="s">
        <v>183</v>
      </c>
      <c r="K597">
        <v>86</v>
      </c>
      <c r="L597" t="s">
        <v>6043</v>
      </c>
      <c r="M597" t="s">
        <v>1696</v>
      </c>
      <c r="N597" t="s">
        <v>3840</v>
      </c>
      <c r="O597" s="3">
        <v>7963</v>
      </c>
      <c r="R597" s="2">
        <v>45755</v>
      </c>
      <c r="T597">
        <v>54</v>
      </c>
      <c r="U597" s="3">
        <v>430002</v>
      </c>
      <c r="V597" t="s">
        <v>65</v>
      </c>
      <c r="W597" s="7">
        <v>86083950001</v>
      </c>
      <c r="X597">
        <v>0</v>
      </c>
      <c r="Y597" s="3">
        <v>430000</v>
      </c>
      <c r="Z597">
        <v>2</v>
      </c>
      <c r="AA597">
        <v>0</v>
      </c>
      <c r="AB597">
        <v>0</v>
      </c>
      <c r="AC597">
        <v>0</v>
      </c>
      <c r="AF597">
        <v>0</v>
      </c>
      <c r="AO597" s="7">
        <v>8608395</v>
      </c>
      <c r="AP597" t="s">
        <v>162</v>
      </c>
      <c r="AR597">
        <v>0</v>
      </c>
      <c r="AS597">
        <v>0</v>
      </c>
      <c r="AT597">
        <v>0</v>
      </c>
      <c r="AU597">
        <v>0</v>
      </c>
      <c r="AV597">
        <v>0</v>
      </c>
      <c r="AW597">
        <v>0</v>
      </c>
      <c r="BA597" t="s">
        <v>63</v>
      </c>
      <c r="BB597" t="s">
        <v>4783</v>
      </c>
      <c r="BC597">
        <v>0</v>
      </c>
      <c r="BE597" t="s">
        <v>162</v>
      </c>
      <c r="BH597" t="s">
        <v>1894</v>
      </c>
    </row>
    <row r="598" spans="1:60" x14ac:dyDescent="0.35">
      <c r="A598" t="s">
        <v>1895</v>
      </c>
      <c r="B598">
        <v>10000</v>
      </c>
      <c r="C598">
        <v>10000</v>
      </c>
      <c r="D598" s="2">
        <v>45755</v>
      </c>
      <c r="E598" t="s">
        <v>59</v>
      </c>
      <c r="F598" t="s">
        <v>1886</v>
      </c>
      <c r="G598" t="s">
        <v>1896</v>
      </c>
      <c r="I598">
        <v>1</v>
      </c>
      <c r="J598" t="s">
        <v>183</v>
      </c>
      <c r="K598">
        <v>82</v>
      </c>
      <c r="L598" t="s">
        <v>6055</v>
      </c>
      <c r="M598" t="s">
        <v>352</v>
      </c>
      <c r="N598" t="s">
        <v>3798</v>
      </c>
      <c r="O598" s="3">
        <v>5500</v>
      </c>
      <c r="R598" s="2">
        <v>45755</v>
      </c>
      <c r="T598">
        <v>4</v>
      </c>
      <c r="U598" s="3">
        <v>22000</v>
      </c>
      <c r="V598" t="s">
        <v>65</v>
      </c>
      <c r="W598" t="s">
        <v>1897</v>
      </c>
      <c r="X598">
        <v>0</v>
      </c>
      <c r="Y598" s="3">
        <v>20000</v>
      </c>
      <c r="Z598" s="3">
        <v>2000</v>
      </c>
      <c r="AA598">
        <v>0</v>
      </c>
      <c r="AB598">
        <v>0</v>
      </c>
      <c r="AC598">
        <v>0</v>
      </c>
      <c r="AF598">
        <v>0</v>
      </c>
      <c r="AO598" t="s">
        <v>1898</v>
      </c>
      <c r="AP598" t="s">
        <v>1899</v>
      </c>
      <c r="AR598">
        <v>0</v>
      </c>
      <c r="AS598">
        <v>0</v>
      </c>
      <c r="AT598">
        <v>0</v>
      </c>
      <c r="AU598">
        <v>0</v>
      </c>
      <c r="AV598">
        <v>0</v>
      </c>
      <c r="AW598">
        <v>0</v>
      </c>
      <c r="BA598" t="s">
        <v>63</v>
      </c>
      <c r="BB598" t="s">
        <v>4784</v>
      </c>
      <c r="BC598">
        <v>0</v>
      </c>
      <c r="BE598" t="s">
        <v>1899</v>
      </c>
      <c r="BH598" t="s">
        <v>1900</v>
      </c>
    </row>
    <row r="599" spans="1:60" x14ac:dyDescent="0.35">
      <c r="A599" t="s">
        <v>1732</v>
      </c>
      <c r="B599">
        <v>10000</v>
      </c>
      <c r="C599">
        <v>20000</v>
      </c>
      <c r="D599" s="2">
        <v>45756</v>
      </c>
      <c r="E599" t="s">
        <v>59</v>
      </c>
      <c r="F599" t="s">
        <v>1671</v>
      </c>
      <c r="G599">
        <v>10620258103</v>
      </c>
      <c r="I599">
        <v>2</v>
      </c>
      <c r="J599" t="s">
        <v>183</v>
      </c>
      <c r="K599">
        <v>77</v>
      </c>
      <c r="L599" t="s">
        <v>6043</v>
      </c>
      <c r="M599" t="s">
        <v>192</v>
      </c>
      <c r="N599" t="s">
        <v>3848</v>
      </c>
      <c r="O599">
        <v>304</v>
      </c>
      <c r="R599" s="2">
        <v>45755</v>
      </c>
      <c r="T599">
        <v>25</v>
      </c>
      <c r="U599" s="3">
        <v>7600</v>
      </c>
      <c r="V599" t="s">
        <v>65</v>
      </c>
      <c r="W599" t="s">
        <v>1734</v>
      </c>
      <c r="X599">
        <v>0</v>
      </c>
      <c r="Y599" s="3">
        <v>5000</v>
      </c>
      <c r="Z599" s="3">
        <v>2600</v>
      </c>
      <c r="AA599">
        <v>0</v>
      </c>
      <c r="AB599">
        <v>0</v>
      </c>
      <c r="AC599">
        <v>0</v>
      </c>
      <c r="AF599">
        <v>0</v>
      </c>
      <c r="AO599" t="s">
        <v>1735</v>
      </c>
      <c r="AP599" t="s">
        <v>95</v>
      </c>
      <c r="AR599">
        <v>0</v>
      </c>
      <c r="AS599">
        <v>0</v>
      </c>
      <c r="AT599">
        <v>0</v>
      </c>
      <c r="AU599">
        <v>0</v>
      </c>
      <c r="AV599">
        <v>0</v>
      </c>
      <c r="AW599">
        <v>0</v>
      </c>
      <c r="BA599" t="s">
        <v>63</v>
      </c>
      <c r="BB599" t="s">
        <v>4732</v>
      </c>
      <c r="BC599">
        <v>0</v>
      </c>
      <c r="BE599" t="s">
        <v>95</v>
      </c>
      <c r="BH599" t="s">
        <v>1736</v>
      </c>
    </row>
    <row r="600" spans="1:60" x14ac:dyDescent="0.35">
      <c r="A600" t="s">
        <v>1901</v>
      </c>
      <c r="B600">
        <v>10000</v>
      </c>
      <c r="C600">
        <v>10000</v>
      </c>
      <c r="D600" s="2">
        <v>45755</v>
      </c>
      <c r="E600" t="s">
        <v>59</v>
      </c>
      <c r="F600" t="s">
        <v>1902</v>
      </c>
      <c r="G600" t="s">
        <v>570</v>
      </c>
      <c r="I600">
        <v>1</v>
      </c>
      <c r="J600" t="s">
        <v>183</v>
      </c>
      <c r="K600">
        <v>59</v>
      </c>
      <c r="L600" t="s">
        <v>6045</v>
      </c>
      <c r="M600" t="s">
        <v>73</v>
      </c>
      <c r="N600" t="s">
        <v>3811</v>
      </c>
      <c r="O600" s="3">
        <v>1045</v>
      </c>
      <c r="R600" s="2">
        <v>45755</v>
      </c>
      <c r="T600">
        <v>2</v>
      </c>
      <c r="U600" s="3">
        <v>2089</v>
      </c>
      <c r="V600" t="s">
        <v>65</v>
      </c>
      <c r="W600">
        <v>150352430001</v>
      </c>
      <c r="X600">
        <v>0</v>
      </c>
      <c r="Y600" s="3">
        <v>2089</v>
      </c>
      <c r="Z600">
        <v>0</v>
      </c>
      <c r="AA600">
        <v>0</v>
      </c>
      <c r="AB600">
        <v>0</v>
      </c>
      <c r="AC600">
        <v>0</v>
      </c>
      <c r="AF600">
        <v>0</v>
      </c>
      <c r="AO600">
        <v>15035243</v>
      </c>
      <c r="AP600" t="s">
        <v>571</v>
      </c>
      <c r="AR600">
        <v>0</v>
      </c>
      <c r="AS600">
        <v>0</v>
      </c>
      <c r="AT600">
        <v>0</v>
      </c>
      <c r="AU600">
        <v>0</v>
      </c>
      <c r="AV600">
        <v>0</v>
      </c>
      <c r="AW600">
        <v>0</v>
      </c>
      <c r="BA600" t="s">
        <v>63</v>
      </c>
      <c r="BB600" t="s">
        <v>4785</v>
      </c>
      <c r="BC600">
        <v>0</v>
      </c>
      <c r="BE600" t="s">
        <v>571</v>
      </c>
      <c r="BH600" t="s">
        <v>1904</v>
      </c>
    </row>
    <row r="601" spans="1:60" x14ac:dyDescent="0.35">
      <c r="A601" t="s">
        <v>1901</v>
      </c>
      <c r="B601">
        <v>20000</v>
      </c>
      <c r="C601">
        <v>10000</v>
      </c>
      <c r="D601" s="2">
        <v>45755</v>
      </c>
      <c r="E601" t="s">
        <v>59</v>
      </c>
      <c r="F601" t="s">
        <v>1902</v>
      </c>
      <c r="G601" t="s">
        <v>570</v>
      </c>
      <c r="I601">
        <v>1</v>
      </c>
      <c r="J601" t="s">
        <v>183</v>
      </c>
      <c r="K601">
        <v>59</v>
      </c>
      <c r="L601" t="s">
        <v>6045</v>
      </c>
      <c r="M601" t="s">
        <v>73</v>
      </c>
      <c r="N601" t="s">
        <v>3811</v>
      </c>
      <c r="O601" s="3">
        <v>1045</v>
      </c>
      <c r="R601" s="2">
        <v>45755</v>
      </c>
      <c r="T601">
        <v>2</v>
      </c>
      <c r="U601" s="3">
        <v>2089</v>
      </c>
      <c r="V601" t="s">
        <v>65</v>
      </c>
      <c r="W601">
        <v>150352430001</v>
      </c>
      <c r="X601">
        <v>0</v>
      </c>
      <c r="Y601" s="3">
        <v>2089</v>
      </c>
      <c r="Z601">
        <v>0</v>
      </c>
      <c r="AA601">
        <v>0</v>
      </c>
      <c r="AB601">
        <v>0</v>
      </c>
      <c r="AC601">
        <v>0</v>
      </c>
      <c r="AF601">
        <v>0</v>
      </c>
      <c r="AO601">
        <v>15035243</v>
      </c>
      <c r="AP601" t="s">
        <v>571</v>
      </c>
      <c r="AR601">
        <v>0</v>
      </c>
      <c r="AS601">
        <v>0</v>
      </c>
      <c r="AT601">
        <v>0</v>
      </c>
      <c r="AU601">
        <v>0</v>
      </c>
      <c r="AV601">
        <v>0</v>
      </c>
      <c r="AW601">
        <v>0</v>
      </c>
      <c r="BA601" t="s">
        <v>63</v>
      </c>
      <c r="BB601" t="s">
        <v>4785</v>
      </c>
      <c r="BC601">
        <v>0</v>
      </c>
      <c r="BE601" t="s">
        <v>571</v>
      </c>
      <c r="BH601" t="s">
        <v>1904</v>
      </c>
    </row>
    <row r="602" spans="1:60" x14ac:dyDescent="0.35">
      <c r="A602" t="s">
        <v>1905</v>
      </c>
      <c r="B602">
        <v>10000</v>
      </c>
      <c r="C602">
        <v>10000</v>
      </c>
      <c r="D602" s="2">
        <v>45756</v>
      </c>
      <c r="E602" t="s">
        <v>59</v>
      </c>
      <c r="F602" t="s">
        <v>1814</v>
      </c>
      <c r="G602" t="s">
        <v>1906</v>
      </c>
      <c r="I602">
        <v>1</v>
      </c>
      <c r="J602" t="s">
        <v>183</v>
      </c>
      <c r="K602">
        <v>61</v>
      </c>
      <c r="L602" t="s">
        <v>6046</v>
      </c>
      <c r="M602" t="s">
        <v>209</v>
      </c>
      <c r="N602" t="s">
        <v>3802</v>
      </c>
      <c r="O602" s="3">
        <v>3000</v>
      </c>
      <c r="R602" s="2">
        <v>45755</v>
      </c>
      <c r="T602">
        <v>1</v>
      </c>
      <c r="U602" s="3">
        <v>3000</v>
      </c>
      <c r="V602" t="s">
        <v>65</v>
      </c>
      <c r="W602">
        <v>200192640001</v>
      </c>
      <c r="X602">
        <v>0</v>
      </c>
      <c r="Y602" s="3">
        <v>3000</v>
      </c>
      <c r="Z602">
        <v>0</v>
      </c>
      <c r="AA602">
        <v>0</v>
      </c>
      <c r="AB602">
        <v>0</v>
      </c>
      <c r="AC602">
        <v>0</v>
      </c>
      <c r="AF602">
        <v>0</v>
      </c>
      <c r="AO602">
        <v>20019264</v>
      </c>
      <c r="AP602" t="s">
        <v>1907</v>
      </c>
      <c r="AR602">
        <v>0</v>
      </c>
      <c r="AS602">
        <v>0</v>
      </c>
      <c r="AT602">
        <v>0</v>
      </c>
      <c r="AU602">
        <v>0</v>
      </c>
      <c r="AV602">
        <v>0</v>
      </c>
      <c r="AW602">
        <v>0</v>
      </c>
      <c r="BA602" t="s">
        <v>63</v>
      </c>
      <c r="BB602" t="s">
        <v>4786</v>
      </c>
      <c r="BC602">
        <v>0</v>
      </c>
      <c r="BE602" t="s">
        <v>1907</v>
      </c>
      <c r="BH602" t="s">
        <v>1908</v>
      </c>
    </row>
    <row r="603" spans="1:60" x14ac:dyDescent="0.35">
      <c r="A603" t="s">
        <v>2935</v>
      </c>
      <c r="B603">
        <v>10000</v>
      </c>
      <c r="C603">
        <v>20000</v>
      </c>
      <c r="D603" s="2">
        <v>45763</v>
      </c>
      <c r="E603" t="s">
        <v>59</v>
      </c>
      <c r="F603" t="s">
        <v>2936</v>
      </c>
      <c r="G603">
        <v>10620258103</v>
      </c>
      <c r="I603">
        <v>2</v>
      </c>
      <c r="J603" t="s">
        <v>183</v>
      </c>
      <c r="K603">
        <v>77</v>
      </c>
      <c r="L603" t="s">
        <v>6043</v>
      </c>
      <c r="M603" t="s">
        <v>192</v>
      </c>
      <c r="N603" t="s">
        <v>3848</v>
      </c>
      <c r="O603" s="3">
        <v>1057</v>
      </c>
      <c r="R603" s="2">
        <v>45755</v>
      </c>
      <c r="T603">
        <v>88</v>
      </c>
      <c r="U603" s="3">
        <v>93016</v>
      </c>
      <c r="V603" t="s">
        <v>65</v>
      </c>
      <c r="W603" t="s">
        <v>120</v>
      </c>
      <c r="X603">
        <v>0</v>
      </c>
      <c r="Y603" s="3">
        <v>80000</v>
      </c>
      <c r="Z603" s="3">
        <v>13016</v>
      </c>
      <c r="AA603">
        <v>0</v>
      </c>
      <c r="AB603">
        <v>0</v>
      </c>
      <c r="AC603">
        <v>0</v>
      </c>
      <c r="AF603">
        <v>0</v>
      </c>
      <c r="AO603" t="s">
        <v>121</v>
      </c>
      <c r="AP603" t="s">
        <v>108</v>
      </c>
      <c r="AR603">
        <v>0</v>
      </c>
      <c r="AS603">
        <v>0</v>
      </c>
      <c r="AT603">
        <v>0</v>
      </c>
      <c r="AU603">
        <v>0</v>
      </c>
      <c r="AV603">
        <v>0</v>
      </c>
      <c r="AW603">
        <v>0</v>
      </c>
      <c r="BA603" t="s">
        <v>63</v>
      </c>
      <c r="BB603" t="s">
        <v>4734</v>
      </c>
      <c r="BC603">
        <v>0</v>
      </c>
      <c r="BE603" t="s">
        <v>108</v>
      </c>
      <c r="BH603" t="s">
        <v>2937</v>
      </c>
    </row>
    <row r="604" spans="1:60" x14ac:dyDescent="0.35">
      <c r="A604" t="s">
        <v>1288</v>
      </c>
      <c r="B604">
        <v>10000</v>
      </c>
      <c r="C604">
        <v>30000</v>
      </c>
      <c r="D604" s="2">
        <v>45755</v>
      </c>
      <c r="E604" t="s">
        <v>59</v>
      </c>
      <c r="F604" t="s">
        <v>1289</v>
      </c>
      <c r="G604" t="s">
        <v>1290</v>
      </c>
      <c r="I604">
        <v>3</v>
      </c>
      <c r="J604" t="s">
        <v>183</v>
      </c>
      <c r="K604">
        <v>91</v>
      </c>
      <c r="L604" t="s">
        <v>6060</v>
      </c>
      <c r="M604" t="s">
        <v>613</v>
      </c>
      <c r="N604" t="s">
        <v>3863</v>
      </c>
      <c r="O604" s="3">
        <v>6667</v>
      </c>
      <c r="R604" s="2">
        <v>45755</v>
      </c>
      <c r="T604">
        <v>3</v>
      </c>
      <c r="U604" s="3">
        <v>20001</v>
      </c>
      <c r="V604" t="s">
        <v>65</v>
      </c>
      <c r="W604" t="s">
        <v>1291</v>
      </c>
      <c r="X604">
        <v>0</v>
      </c>
      <c r="Y604" s="3">
        <v>20000</v>
      </c>
      <c r="Z604">
        <v>1</v>
      </c>
      <c r="AA604">
        <v>0</v>
      </c>
      <c r="AB604">
        <v>0</v>
      </c>
      <c r="AC604">
        <v>0</v>
      </c>
      <c r="AF604">
        <v>0</v>
      </c>
      <c r="AO604" t="s">
        <v>1292</v>
      </c>
      <c r="AP604" t="s">
        <v>108</v>
      </c>
      <c r="AR604">
        <v>0</v>
      </c>
      <c r="AS604">
        <v>0</v>
      </c>
      <c r="AT604">
        <v>0</v>
      </c>
      <c r="AU604">
        <v>0</v>
      </c>
      <c r="AV604">
        <v>0</v>
      </c>
      <c r="AW604">
        <v>0</v>
      </c>
      <c r="BA604" t="s">
        <v>63</v>
      </c>
      <c r="BB604" t="s">
        <v>4592</v>
      </c>
      <c r="BC604">
        <v>0</v>
      </c>
      <c r="BE604" t="s">
        <v>108</v>
      </c>
      <c r="BH604" t="s">
        <v>1293</v>
      </c>
    </row>
    <row r="605" spans="1:60" x14ac:dyDescent="0.35">
      <c r="A605" t="s">
        <v>1504</v>
      </c>
      <c r="B605">
        <v>10000</v>
      </c>
      <c r="C605">
        <v>30000</v>
      </c>
      <c r="D605" s="2">
        <v>45757</v>
      </c>
      <c r="E605" t="s">
        <v>59</v>
      </c>
      <c r="F605" t="s">
        <v>1505</v>
      </c>
      <c r="G605">
        <v>10620258014</v>
      </c>
      <c r="I605">
        <v>3</v>
      </c>
      <c r="J605" t="s">
        <v>183</v>
      </c>
      <c r="K605">
        <v>85</v>
      </c>
      <c r="L605" t="s">
        <v>6060</v>
      </c>
      <c r="M605" t="s">
        <v>940</v>
      </c>
      <c r="N605" t="s">
        <v>3864</v>
      </c>
      <c r="O605" s="3">
        <v>27273</v>
      </c>
      <c r="R605" s="2">
        <v>45755</v>
      </c>
      <c r="T605">
        <v>11</v>
      </c>
      <c r="U605" s="3">
        <v>300003</v>
      </c>
      <c r="V605" t="s">
        <v>65</v>
      </c>
      <c r="W605" t="s">
        <v>1506</v>
      </c>
      <c r="X605">
        <v>0</v>
      </c>
      <c r="Y605" s="3">
        <v>300000</v>
      </c>
      <c r="Z605">
        <v>3</v>
      </c>
      <c r="AA605">
        <v>0</v>
      </c>
      <c r="AB605">
        <v>0</v>
      </c>
      <c r="AC605">
        <v>0</v>
      </c>
      <c r="AF605">
        <v>0</v>
      </c>
      <c r="AO605" t="s">
        <v>1507</v>
      </c>
      <c r="AP605" t="s">
        <v>108</v>
      </c>
      <c r="AR605">
        <v>0</v>
      </c>
      <c r="AS605">
        <v>0</v>
      </c>
      <c r="AT605">
        <v>0</v>
      </c>
      <c r="AU605">
        <v>0</v>
      </c>
      <c r="AV605">
        <v>0</v>
      </c>
      <c r="AW605">
        <v>0</v>
      </c>
      <c r="BA605" t="s">
        <v>63</v>
      </c>
      <c r="BB605" t="s">
        <v>4673</v>
      </c>
      <c r="BC605">
        <v>0</v>
      </c>
      <c r="BE605" t="s">
        <v>108</v>
      </c>
      <c r="BH605" t="s">
        <v>1508</v>
      </c>
    </row>
    <row r="606" spans="1:60" x14ac:dyDescent="0.35">
      <c r="A606" t="s">
        <v>1299</v>
      </c>
      <c r="B606">
        <v>10000</v>
      </c>
      <c r="C606">
        <v>20000</v>
      </c>
      <c r="D606" s="2">
        <v>45755</v>
      </c>
      <c r="E606" t="s">
        <v>59</v>
      </c>
      <c r="F606" t="s">
        <v>1300</v>
      </c>
      <c r="G606" t="s">
        <v>1301</v>
      </c>
      <c r="I606">
        <v>2</v>
      </c>
      <c r="J606" t="s">
        <v>183</v>
      </c>
      <c r="K606">
        <v>92</v>
      </c>
      <c r="L606" t="s">
        <v>6053</v>
      </c>
      <c r="M606" t="s">
        <v>281</v>
      </c>
      <c r="N606" t="s">
        <v>3851</v>
      </c>
      <c r="O606" s="3">
        <v>2700</v>
      </c>
      <c r="R606" s="2">
        <v>45755</v>
      </c>
      <c r="T606">
        <v>2</v>
      </c>
      <c r="U606" s="3">
        <v>5400</v>
      </c>
      <c r="V606" t="s">
        <v>65</v>
      </c>
      <c r="W606" t="s">
        <v>1302</v>
      </c>
      <c r="X606">
        <v>0</v>
      </c>
      <c r="Y606" s="3">
        <v>5000</v>
      </c>
      <c r="Z606">
        <v>400</v>
      </c>
      <c r="AA606">
        <v>0</v>
      </c>
      <c r="AB606">
        <v>0</v>
      </c>
      <c r="AC606">
        <v>0</v>
      </c>
      <c r="AF606">
        <v>0</v>
      </c>
      <c r="AO606" t="s">
        <v>1303</v>
      </c>
      <c r="AP606" t="s">
        <v>1304</v>
      </c>
      <c r="AR606">
        <v>0</v>
      </c>
      <c r="AS606">
        <v>0</v>
      </c>
      <c r="AT606">
        <v>0</v>
      </c>
      <c r="AU606">
        <v>0</v>
      </c>
      <c r="AV606">
        <v>0</v>
      </c>
      <c r="AW606">
        <v>0</v>
      </c>
      <c r="BA606" t="s">
        <v>63</v>
      </c>
      <c r="BB606" t="s">
        <v>4594</v>
      </c>
      <c r="BC606">
        <v>0</v>
      </c>
      <c r="BE606" t="s">
        <v>1304</v>
      </c>
      <c r="BH606" t="s">
        <v>1305</v>
      </c>
    </row>
    <row r="607" spans="1:60" x14ac:dyDescent="0.35">
      <c r="A607" t="s">
        <v>1981</v>
      </c>
      <c r="B607">
        <v>10000</v>
      </c>
      <c r="C607">
        <v>20000</v>
      </c>
      <c r="D607" s="2">
        <v>45757</v>
      </c>
      <c r="E607" t="s">
        <v>59</v>
      </c>
      <c r="F607" t="s">
        <v>1876</v>
      </c>
      <c r="G607" t="s">
        <v>553</v>
      </c>
      <c r="I607">
        <v>1</v>
      </c>
      <c r="J607" t="s">
        <v>183</v>
      </c>
      <c r="K607">
        <v>63</v>
      </c>
      <c r="L607" t="s">
        <v>6051</v>
      </c>
      <c r="M607" t="s">
        <v>136</v>
      </c>
      <c r="N607" t="s">
        <v>3850</v>
      </c>
      <c r="O607" s="3">
        <v>3000</v>
      </c>
      <c r="R607" s="2">
        <v>45755</v>
      </c>
      <c r="T607">
        <v>40</v>
      </c>
      <c r="U607" s="3">
        <v>120000</v>
      </c>
      <c r="V607" t="s">
        <v>65</v>
      </c>
      <c r="W607" t="s">
        <v>1982</v>
      </c>
      <c r="X607">
        <v>0</v>
      </c>
      <c r="Y607" s="3">
        <v>120000</v>
      </c>
      <c r="Z607">
        <v>0</v>
      </c>
      <c r="AA607">
        <v>0</v>
      </c>
      <c r="AB607">
        <v>0</v>
      </c>
      <c r="AC607">
        <v>0</v>
      </c>
      <c r="AF607">
        <v>0</v>
      </c>
      <c r="AO607" t="s">
        <v>1983</v>
      </c>
      <c r="AP607" t="s">
        <v>170</v>
      </c>
      <c r="AR607">
        <v>0</v>
      </c>
      <c r="AS607">
        <v>0</v>
      </c>
      <c r="AT607">
        <v>0</v>
      </c>
      <c r="AU607">
        <v>0</v>
      </c>
      <c r="AV607">
        <v>0</v>
      </c>
      <c r="AW607">
        <v>0</v>
      </c>
      <c r="BA607" t="s">
        <v>63</v>
      </c>
      <c r="BB607" t="s">
        <v>4787</v>
      </c>
      <c r="BC607">
        <v>0</v>
      </c>
      <c r="BE607" t="s">
        <v>170</v>
      </c>
      <c r="BH607" t="s">
        <v>1984</v>
      </c>
    </row>
    <row r="608" spans="1:60" x14ac:dyDescent="0.35">
      <c r="A608" t="s">
        <v>1985</v>
      </c>
      <c r="B608">
        <v>10000</v>
      </c>
      <c r="C608">
        <v>20000</v>
      </c>
      <c r="D608" s="2">
        <v>45757</v>
      </c>
      <c r="E608" t="s">
        <v>59</v>
      </c>
      <c r="F608" t="s">
        <v>1876</v>
      </c>
      <c r="G608" t="s">
        <v>167</v>
      </c>
      <c r="I608">
        <v>1</v>
      </c>
      <c r="J608" t="s">
        <v>183</v>
      </c>
      <c r="K608">
        <v>63</v>
      </c>
      <c r="L608" t="s">
        <v>6051</v>
      </c>
      <c r="M608" t="s">
        <v>136</v>
      </c>
      <c r="N608" t="s">
        <v>3850</v>
      </c>
      <c r="O608" s="3">
        <v>1334</v>
      </c>
      <c r="R608" s="2">
        <v>45755</v>
      </c>
      <c r="T608">
        <v>30</v>
      </c>
      <c r="U608" s="3">
        <v>40020</v>
      </c>
      <c r="V608" t="s">
        <v>65</v>
      </c>
      <c r="W608" t="s">
        <v>584</v>
      </c>
      <c r="X608">
        <v>0</v>
      </c>
      <c r="Y608" s="3">
        <v>40000</v>
      </c>
      <c r="Z608">
        <v>20</v>
      </c>
      <c r="AA608">
        <v>0</v>
      </c>
      <c r="AB608">
        <v>0</v>
      </c>
      <c r="AC608">
        <v>0</v>
      </c>
      <c r="AF608">
        <v>0</v>
      </c>
      <c r="AO608" t="s">
        <v>585</v>
      </c>
      <c r="AP608" t="s">
        <v>170</v>
      </c>
      <c r="AR608">
        <v>0</v>
      </c>
      <c r="AS608">
        <v>0</v>
      </c>
      <c r="AT608">
        <v>0</v>
      </c>
      <c r="AU608">
        <v>0</v>
      </c>
      <c r="AV608">
        <v>0</v>
      </c>
      <c r="AW608">
        <v>0</v>
      </c>
      <c r="BA608" t="s">
        <v>63</v>
      </c>
      <c r="BB608" t="s">
        <v>4788</v>
      </c>
      <c r="BC608">
        <v>0</v>
      </c>
      <c r="BE608" t="s">
        <v>170</v>
      </c>
      <c r="BH608" t="s">
        <v>1986</v>
      </c>
    </row>
    <row r="609" spans="1:60" x14ac:dyDescent="0.35">
      <c r="A609" t="s">
        <v>1987</v>
      </c>
      <c r="B609">
        <v>10000</v>
      </c>
      <c r="C609">
        <v>20000</v>
      </c>
      <c r="D609" s="2">
        <v>45756</v>
      </c>
      <c r="E609" t="s">
        <v>59</v>
      </c>
      <c r="F609" s="4">
        <v>0.44361111111111112</v>
      </c>
      <c r="G609" t="s">
        <v>1718</v>
      </c>
      <c r="I609">
        <v>1</v>
      </c>
      <c r="J609" t="s">
        <v>183</v>
      </c>
      <c r="K609">
        <v>63</v>
      </c>
      <c r="L609" t="s">
        <v>6051</v>
      </c>
      <c r="M609" t="s">
        <v>136</v>
      </c>
      <c r="N609" t="s">
        <v>3850</v>
      </c>
      <c r="O609" s="3">
        <v>4000</v>
      </c>
      <c r="R609" s="2">
        <v>45755</v>
      </c>
      <c r="T609">
        <v>20</v>
      </c>
      <c r="U609" s="3">
        <v>80000</v>
      </c>
      <c r="V609" t="s">
        <v>65</v>
      </c>
      <c r="W609" t="s">
        <v>1719</v>
      </c>
      <c r="X609">
        <v>0</v>
      </c>
      <c r="Y609" s="3">
        <v>80000</v>
      </c>
      <c r="Z609">
        <v>0</v>
      </c>
      <c r="AA609">
        <v>0</v>
      </c>
      <c r="AB609">
        <v>0</v>
      </c>
      <c r="AC609">
        <v>0</v>
      </c>
      <c r="AF609">
        <v>0</v>
      </c>
      <c r="AO609" t="s">
        <v>1720</v>
      </c>
      <c r="AP609" t="s">
        <v>170</v>
      </c>
      <c r="AR609">
        <v>0</v>
      </c>
      <c r="AS609">
        <v>0</v>
      </c>
      <c r="AT609">
        <v>0</v>
      </c>
      <c r="AU609">
        <v>0</v>
      </c>
      <c r="AV609">
        <v>0</v>
      </c>
      <c r="AW609">
        <v>0</v>
      </c>
      <c r="BA609" t="s">
        <v>63</v>
      </c>
      <c r="BB609" t="s">
        <v>4789</v>
      </c>
      <c r="BC609">
        <v>0</v>
      </c>
      <c r="BE609" t="s">
        <v>170</v>
      </c>
      <c r="BH609" t="s">
        <v>1988</v>
      </c>
    </row>
    <row r="610" spans="1:60" x14ac:dyDescent="0.35">
      <c r="A610" t="s">
        <v>1989</v>
      </c>
      <c r="B610">
        <v>10000</v>
      </c>
      <c r="C610">
        <v>10000</v>
      </c>
      <c r="D610" s="2">
        <v>45757</v>
      </c>
      <c r="E610" t="s">
        <v>59</v>
      </c>
      <c r="F610" t="s">
        <v>1876</v>
      </c>
      <c r="G610">
        <v>1006323</v>
      </c>
      <c r="I610">
        <v>1</v>
      </c>
      <c r="J610" t="s">
        <v>183</v>
      </c>
      <c r="K610">
        <v>63</v>
      </c>
      <c r="L610" t="s">
        <v>6051</v>
      </c>
      <c r="M610" t="s">
        <v>136</v>
      </c>
      <c r="N610" t="s">
        <v>3850</v>
      </c>
      <c r="O610" s="3">
        <v>5000</v>
      </c>
      <c r="R610" s="2">
        <v>45755</v>
      </c>
      <c r="T610">
        <v>40</v>
      </c>
      <c r="U610" s="3">
        <v>200000</v>
      </c>
      <c r="V610" t="s">
        <v>65</v>
      </c>
      <c r="W610" t="s">
        <v>1990</v>
      </c>
      <c r="X610">
        <v>0</v>
      </c>
      <c r="Y610" s="3">
        <v>200000</v>
      </c>
      <c r="Z610">
        <v>0</v>
      </c>
      <c r="AA610">
        <v>0</v>
      </c>
      <c r="AB610">
        <v>0</v>
      </c>
      <c r="AC610">
        <v>0</v>
      </c>
      <c r="AF610">
        <v>0</v>
      </c>
      <c r="AO610" t="s">
        <v>1991</v>
      </c>
      <c r="AP610" t="s">
        <v>170</v>
      </c>
      <c r="AR610">
        <v>0</v>
      </c>
      <c r="AS610">
        <v>0</v>
      </c>
      <c r="AT610">
        <v>0</v>
      </c>
      <c r="AU610">
        <v>0</v>
      </c>
      <c r="AV610">
        <v>0</v>
      </c>
      <c r="AW610">
        <v>0</v>
      </c>
      <c r="BA610" t="s">
        <v>63</v>
      </c>
      <c r="BB610" t="s">
        <v>4790</v>
      </c>
      <c r="BC610">
        <v>0</v>
      </c>
      <c r="BE610" t="s">
        <v>170</v>
      </c>
      <c r="BH610" t="s">
        <v>1992</v>
      </c>
    </row>
    <row r="611" spans="1:60" x14ac:dyDescent="0.35">
      <c r="A611" t="s">
        <v>1993</v>
      </c>
      <c r="B611">
        <v>10000</v>
      </c>
      <c r="C611">
        <v>30000</v>
      </c>
      <c r="D611" s="2">
        <v>45756</v>
      </c>
      <c r="E611" t="s">
        <v>59</v>
      </c>
      <c r="F611" t="s">
        <v>1994</v>
      </c>
      <c r="G611" t="s">
        <v>553</v>
      </c>
      <c r="I611">
        <v>1</v>
      </c>
      <c r="J611" t="s">
        <v>183</v>
      </c>
      <c r="K611">
        <v>63</v>
      </c>
      <c r="L611" t="s">
        <v>6051</v>
      </c>
      <c r="M611" t="s">
        <v>136</v>
      </c>
      <c r="N611" t="s">
        <v>3850</v>
      </c>
      <c r="O611" s="3">
        <v>2000</v>
      </c>
      <c r="R611" s="2">
        <v>45755</v>
      </c>
      <c r="T611">
        <v>40</v>
      </c>
      <c r="U611" s="3">
        <v>80000</v>
      </c>
      <c r="V611" t="s">
        <v>65</v>
      </c>
      <c r="W611" t="s">
        <v>1995</v>
      </c>
      <c r="X611">
        <v>0</v>
      </c>
      <c r="Y611" s="3">
        <v>80000</v>
      </c>
      <c r="Z611">
        <v>0</v>
      </c>
      <c r="AA611">
        <v>0</v>
      </c>
      <c r="AB611">
        <v>0</v>
      </c>
      <c r="AC611">
        <v>0</v>
      </c>
      <c r="AF611">
        <v>0</v>
      </c>
      <c r="AO611" t="s">
        <v>1996</v>
      </c>
      <c r="AP611" t="s">
        <v>170</v>
      </c>
      <c r="AR611">
        <v>0</v>
      </c>
      <c r="AS611">
        <v>0</v>
      </c>
      <c r="AT611">
        <v>0</v>
      </c>
      <c r="AU611">
        <v>0</v>
      </c>
      <c r="AV611">
        <v>0</v>
      </c>
      <c r="AW611">
        <v>0</v>
      </c>
      <c r="BA611" t="s">
        <v>63</v>
      </c>
      <c r="BB611" t="s">
        <v>4791</v>
      </c>
      <c r="BC611">
        <v>0</v>
      </c>
      <c r="BE611" t="s">
        <v>170</v>
      </c>
      <c r="BH611" t="s">
        <v>1997</v>
      </c>
    </row>
    <row r="612" spans="1:60" x14ac:dyDescent="0.35">
      <c r="A612" t="s">
        <v>1998</v>
      </c>
      <c r="B612">
        <v>10000</v>
      </c>
      <c r="C612">
        <v>10000</v>
      </c>
      <c r="D612" s="2">
        <v>45756</v>
      </c>
      <c r="E612" t="s">
        <v>59</v>
      </c>
      <c r="F612" s="4">
        <v>0.4447800925925926</v>
      </c>
      <c r="G612" t="s">
        <v>553</v>
      </c>
      <c r="I612">
        <v>1</v>
      </c>
      <c r="J612" t="s">
        <v>183</v>
      </c>
      <c r="K612">
        <v>63</v>
      </c>
      <c r="L612" t="s">
        <v>6051</v>
      </c>
      <c r="M612" t="s">
        <v>136</v>
      </c>
      <c r="N612" t="s">
        <v>3850</v>
      </c>
      <c r="O612" s="3">
        <v>2000</v>
      </c>
      <c r="R612" s="2">
        <v>45755</v>
      </c>
      <c r="T612">
        <v>40</v>
      </c>
      <c r="U612" s="3">
        <v>80000</v>
      </c>
      <c r="V612" t="s">
        <v>65</v>
      </c>
      <c r="W612" t="s">
        <v>1995</v>
      </c>
      <c r="X612">
        <v>0</v>
      </c>
      <c r="Y612" s="3">
        <v>80000</v>
      </c>
      <c r="Z612">
        <v>0</v>
      </c>
      <c r="AA612">
        <v>0</v>
      </c>
      <c r="AB612">
        <v>0</v>
      </c>
      <c r="AC612">
        <v>0</v>
      </c>
      <c r="AF612">
        <v>0</v>
      </c>
      <c r="AO612" t="s">
        <v>1996</v>
      </c>
      <c r="AP612" t="s">
        <v>170</v>
      </c>
      <c r="AR612">
        <v>0</v>
      </c>
      <c r="AS612">
        <v>0</v>
      </c>
      <c r="AT612">
        <v>0</v>
      </c>
      <c r="AU612">
        <v>0</v>
      </c>
      <c r="AV612">
        <v>0</v>
      </c>
      <c r="AW612">
        <v>0</v>
      </c>
      <c r="BA612" t="s">
        <v>63</v>
      </c>
      <c r="BB612" t="s">
        <v>4792</v>
      </c>
      <c r="BC612">
        <v>0</v>
      </c>
      <c r="BE612" t="s">
        <v>170</v>
      </c>
      <c r="BH612" t="s">
        <v>1999</v>
      </c>
    </row>
    <row r="613" spans="1:60" x14ac:dyDescent="0.35">
      <c r="A613" t="s">
        <v>2000</v>
      </c>
      <c r="B613">
        <v>10000</v>
      </c>
      <c r="C613">
        <v>10000</v>
      </c>
      <c r="D613" s="2">
        <v>45762</v>
      </c>
      <c r="E613" t="s">
        <v>59</v>
      </c>
      <c r="F613" t="s">
        <v>2001</v>
      </c>
      <c r="G613" t="s">
        <v>1880</v>
      </c>
      <c r="I613">
        <v>1</v>
      </c>
      <c r="J613" t="s">
        <v>183</v>
      </c>
      <c r="K613">
        <v>78</v>
      </c>
      <c r="L613" t="s">
        <v>6047</v>
      </c>
      <c r="M613" t="s">
        <v>216</v>
      </c>
      <c r="N613" t="s">
        <v>3803</v>
      </c>
      <c r="O613" s="3">
        <v>4000</v>
      </c>
      <c r="R613" s="2">
        <v>45755</v>
      </c>
      <c r="T613">
        <v>16</v>
      </c>
      <c r="U613" s="3">
        <v>64000</v>
      </c>
      <c r="V613" t="s">
        <v>65</v>
      </c>
      <c r="W613" t="s">
        <v>1882</v>
      </c>
      <c r="X613">
        <v>0</v>
      </c>
      <c r="Y613" s="3">
        <v>60000</v>
      </c>
      <c r="Z613" s="3">
        <v>4000</v>
      </c>
      <c r="AA613">
        <v>0</v>
      </c>
      <c r="AB613">
        <v>0</v>
      </c>
      <c r="AC613">
        <v>0</v>
      </c>
      <c r="AF613">
        <v>0</v>
      </c>
      <c r="AO613" t="s">
        <v>1883</v>
      </c>
      <c r="AP613" t="s">
        <v>170</v>
      </c>
      <c r="AR613">
        <v>0</v>
      </c>
      <c r="AS613">
        <v>0</v>
      </c>
      <c r="AT613">
        <v>0</v>
      </c>
      <c r="AU613">
        <v>0</v>
      </c>
      <c r="AV613">
        <v>0</v>
      </c>
      <c r="AW613">
        <v>0</v>
      </c>
      <c r="BA613" t="s">
        <v>63</v>
      </c>
      <c r="BB613" t="s">
        <v>4793</v>
      </c>
      <c r="BC613">
        <v>0</v>
      </c>
      <c r="BE613" t="s">
        <v>170</v>
      </c>
      <c r="BH613" t="s">
        <v>2002</v>
      </c>
    </row>
    <row r="614" spans="1:60" x14ac:dyDescent="0.35">
      <c r="A614" t="s">
        <v>2003</v>
      </c>
      <c r="B614">
        <v>10000</v>
      </c>
      <c r="C614">
        <v>10000</v>
      </c>
      <c r="D614" s="2">
        <v>45756</v>
      </c>
      <c r="E614" t="s">
        <v>59</v>
      </c>
      <c r="F614" s="4">
        <v>0.44361111111111112</v>
      </c>
      <c r="G614" t="s">
        <v>1718</v>
      </c>
      <c r="I614">
        <v>1</v>
      </c>
      <c r="J614" t="s">
        <v>183</v>
      </c>
      <c r="K614">
        <v>63</v>
      </c>
      <c r="L614" t="s">
        <v>6051</v>
      </c>
      <c r="M614" t="s">
        <v>136</v>
      </c>
      <c r="N614" t="s">
        <v>3850</v>
      </c>
      <c r="O614" s="3">
        <v>4000</v>
      </c>
      <c r="R614" s="2">
        <v>45755</v>
      </c>
      <c r="T614">
        <v>20</v>
      </c>
      <c r="U614" s="3">
        <v>80000</v>
      </c>
      <c r="V614" t="s">
        <v>65</v>
      </c>
      <c r="W614" t="s">
        <v>1719</v>
      </c>
      <c r="X614">
        <v>0</v>
      </c>
      <c r="Y614" s="3">
        <v>80000</v>
      </c>
      <c r="Z614">
        <v>0</v>
      </c>
      <c r="AA614">
        <v>0</v>
      </c>
      <c r="AB614">
        <v>0</v>
      </c>
      <c r="AC614">
        <v>0</v>
      </c>
      <c r="AF614">
        <v>0</v>
      </c>
      <c r="AO614" t="s">
        <v>1720</v>
      </c>
      <c r="AP614" t="s">
        <v>275</v>
      </c>
      <c r="AR614">
        <v>0</v>
      </c>
      <c r="AS614">
        <v>0</v>
      </c>
      <c r="AT614">
        <v>0</v>
      </c>
      <c r="AU614">
        <v>0</v>
      </c>
      <c r="AV614">
        <v>0</v>
      </c>
      <c r="AW614">
        <v>0</v>
      </c>
      <c r="BA614" t="s">
        <v>63</v>
      </c>
      <c r="BB614" t="s">
        <v>4794</v>
      </c>
      <c r="BC614">
        <v>0</v>
      </c>
      <c r="BE614" t="s">
        <v>275</v>
      </c>
      <c r="BH614" t="s">
        <v>2004</v>
      </c>
    </row>
    <row r="615" spans="1:60" x14ac:dyDescent="0.35">
      <c r="A615" t="s">
        <v>1746</v>
      </c>
      <c r="B615">
        <v>10000</v>
      </c>
      <c r="C615">
        <v>20000</v>
      </c>
      <c r="D615" s="2">
        <v>45756</v>
      </c>
      <c r="E615" t="s">
        <v>59</v>
      </c>
      <c r="F615" s="4">
        <v>0.44651620370370371</v>
      </c>
      <c r="G615" t="s">
        <v>1428</v>
      </c>
      <c r="I615">
        <v>2</v>
      </c>
      <c r="J615" t="s">
        <v>183</v>
      </c>
      <c r="K615">
        <v>63</v>
      </c>
      <c r="L615" t="s">
        <v>6051</v>
      </c>
      <c r="M615" t="s">
        <v>136</v>
      </c>
      <c r="N615" t="s">
        <v>3850</v>
      </c>
      <c r="O615" s="3">
        <v>2500</v>
      </c>
      <c r="R615" s="2">
        <v>45755</v>
      </c>
      <c r="T615">
        <v>16</v>
      </c>
      <c r="U615" s="3">
        <v>40000</v>
      </c>
      <c r="V615" t="s">
        <v>65</v>
      </c>
      <c r="W615" t="s">
        <v>1653</v>
      </c>
      <c r="X615">
        <v>0</v>
      </c>
      <c r="Y615" s="3">
        <v>40000</v>
      </c>
      <c r="Z615">
        <v>0</v>
      </c>
      <c r="AA615">
        <v>0</v>
      </c>
      <c r="AB615">
        <v>0</v>
      </c>
      <c r="AC615">
        <v>0</v>
      </c>
      <c r="AF615">
        <v>0</v>
      </c>
      <c r="AO615" t="s">
        <v>1654</v>
      </c>
      <c r="AP615" t="s">
        <v>275</v>
      </c>
      <c r="AR615">
        <v>0</v>
      </c>
      <c r="AS615">
        <v>0</v>
      </c>
      <c r="AT615">
        <v>0</v>
      </c>
      <c r="AU615">
        <v>0</v>
      </c>
      <c r="AV615">
        <v>0</v>
      </c>
      <c r="AW615">
        <v>0</v>
      </c>
      <c r="BA615" t="s">
        <v>63</v>
      </c>
      <c r="BB615" t="s">
        <v>4747</v>
      </c>
      <c r="BC615">
        <v>0</v>
      </c>
      <c r="BE615" t="s">
        <v>275</v>
      </c>
      <c r="BH615" t="s">
        <v>1747</v>
      </c>
    </row>
    <row r="616" spans="1:60" x14ac:dyDescent="0.35">
      <c r="A616" t="s">
        <v>2005</v>
      </c>
      <c r="B616">
        <v>10000</v>
      </c>
      <c r="C616">
        <v>10000</v>
      </c>
      <c r="D616" s="2">
        <v>45755</v>
      </c>
      <c r="E616" t="s">
        <v>59</v>
      </c>
      <c r="F616" s="4">
        <v>0.46329861111111109</v>
      </c>
      <c r="G616" t="s">
        <v>1515</v>
      </c>
      <c r="I616">
        <v>1</v>
      </c>
      <c r="J616" t="s">
        <v>183</v>
      </c>
      <c r="K616">
        <v>22</v>
      </c>
      <c r="L616" t="s">
        <v>6063</v>
      </c>
      <c r="M616" t="s">
        <v>685</v>
      </c>
      <c r="N616" t="s">
        <v>3805</v>
      </c>
      <c r="O616" s="3">
        <v>1500</v>
      </c>
      <c r="R616" s="2">
        <v>45755</v>
      </c>
      <c r="T616">
        <v>2</v>
      </c>
      <c r="U616" s="3">
        <v>3000</v>
      </c>
      <c r="V616" t="s">
        <v>65</v>
      </c>
      <c r="W616" t="s">
        <v>2006</v>
      </c>
      <c r="X616">
        <v>0</v>
      </c>
      <c r="Y616" s="3">
        <v>3000</v>
      </c>
      <c r="Z616">
        <v>0</v>
      </c>
      <c r="AA616">
        <v>0</v>
      </c>
      <c r="AB616">
        <v>0</v>
      </c>
      <c r="AC616">
        <v>0</v>
      </c>
      <c r="AF616">
        <v>0</v>
      </c>
      <c r="AO616" t="s">
        <v>2007</v>
      </c>
      <c r="AP616" t="s">
        <v>622</v>
      </c>
      <c r="AR616">
        <v>0</v>
      </c>
      <c r="AS616">
        <v>0</v>
      </c>
      <c r="AT616">
        <v>0</v>
      </c>
      <c r="AU616">
        <v>0</v>
      </c>
      <c r="AV616">
        <v>0</v>
      </c>
      <c r="AW616">
        <v>0</v>
      </c>
      <c r="BA616" t="s">
        <v>63</v>
      </c>
      <c r="BB616" t="s">
        <v>4795</v>
      </c>
      <c r="BC616">
        <v>0</v>
      </c>
      <c r="BE616" t="s">
        <v>622</v>
      </c>
      <c r="BH616" t="s">
        <v>1518</v>
      </c>
    </row>
    <row r="617" spans="1:60" x14ac:dyDescent="0.35">
      <c r="A617" t="s">
        <v>2008</v>
      </c>
      <c r="B617">
        <v>10000</v>
      </c>
      <c r="C617">
        <v>10000</v>
      </c>
      <c r="D617" s="2">
        <v>45756</v>
      </c>
      <c r="E617" t="s">
        <v>59</v>
      </c>
      <c r="F617" s="4">
        <v>0.4262037037037037</v>
      </c>
      <c r="G617" t="s">
        <v>2009</v>
      </c>
      <c r="I617">
        <v>1</v>
      </c>
      <c r="J617" t="s">
        <v>183</v>
      </c>
      <c r="K617">
        <v>79</v>
      </c>
      <c r="L617" t="s">
        <v>6076</v>
      </c>
      <c r="M617" t="s">
        <v>92</v>
      </c>
      <c r="N617" t="s">
        <v>3828</v>
      </c>
      <c r="O617">
        <v>64</v>
      </c>
      <c r="R617" s="2">
        <v>45755</v>
      </c>
      <c r="T617">
        <v>63</v>
      </c>
      <c r="U617" s="3">
        <v>4048</v>
      </c>
      <c r="V617" t="s">
        <v>65</v>
      </c>
      <c r="W617">
        <v>200699060001</v>
      </c>
      <c r="X617">
        <v>0</v>
      </c>
      <c r="Y617" s="3">
        <v>2000</v>
      </c>
      <c r="Z617" s="3">
        <v>2048</v>
      </c>
      <c r="AA617">
        <v>0</v>
      </c>
      <c r="AB617">
        <v>0</v>
      </c>
      <c r="AC617">
        <v>0</v>
      </c>
      <c r="AF617">
        <v>0</v>
      </c>
      <c r="AO617">
        <v>20069906</v>
      </c>
      <c r="AP617" t="s">
        <v>571</v>
      </c>
      <c r="AR617">
        <v>0</v>
      </c>
      <c r="AS617">
        <v>0</v>
      </c>
      <c r="AT617">
        <v>0</v>
      </c>
      <c r="AU617">
        <v>0</v>
      </c>
      <c r="AV617">
        <v>0</v>
      </c>
      <c r="AW617">
        <v>0</v>
      </c>
      <c r="BA617" t="s">
        <v>63</v>
      </c>
      <c r="BB617" t="s">
        <v>4796</v>
      </c>
      <c r="BC617">
        <v>0</v>
      </c>
      <c r="BE617" t="s">
        <v>571</v>
      </c>
      <c r="BH617" t="s">
        <v>2011</v>
      </c>
    </row>
    <row r="618" spans="1:60" x14ac:dyDescent="0.35">
      <c r="A618" t="s">
        <v>2008</v>
      </c>
      <c r="B618">
        <v>20000</v>
      </c>
      <c r="C618">
        <v>10000</v>
      </c>
      <c r="D618" s="2">
        <v>45756</v>
      </c>
      <c r="E618" t="s">
        <v>59</v>
      </c>
      <c r="F618" s="4">
        <v>0.4262037037037037</v>
      </c>
      <c r="G618" t="s">
        <v>2009</v>
      </c>
      <c r="I618">
        <v>1</v>
      </c>
      <c r="J618" t="s">
        <v>183</v>
      </c>
      <c r="K618">
        <v>79</v>
      </c>
      <c r="L618" t="s">
        <v>6076</v>
      </c>
      <c r="M618" t="s">
        <v>92</v>
      </c>
      <c r="N618" t="s">
        <v>3828</v>
      </c>
      <c r="O618">
        <v>32</v>
      </c>
      <c r="R618" s="2">
        <v>45755</v>
      </c>
      <c r="T618">
        <v>63</v>
      </c>
      <c r="U618" s="3">
        <v>2000</v>
      </c>
      <c r="V618" t="s">
        <v>65</v>
      </c>
      <c r="W618">
        <v>200699060001</v>
      </c>
      <c r="X618">
        <v>0</v>
      </c>
      <c r="Y618" s="3">
        <v>2000</v>
      </c>
      <c r="Z618">
        <v>0</v>
      </c>
      <c r="AA618">
        <v>0</v>
      </c>
      <c r="AB618">
        <v>0</v>
      </c>
      <c r="AC618">
        <v>0</v>
      </c>
      <c r="AF618">
        <v>0</v>
      </c>
      <c r="AO618">
        <v>20069906</v>
      </c>
      <c r="AP618" t="s">
        <v>571</v>
      </c>
      <c r="AR618">
        <v>0</v>
      </c>
      <c r="AS618">
        <v>0</v>
      </c>
      <c r="AT618">
        <v>0</v>
      </c>
      <c r="AU618">
        <v>0</v>
      </c>
      <c r="AV618">
        <v>0</v>
      </c>
      <c r="AW618">
        <v>0</v>
      </c>
      <c r="BA618" t="s">
        <v>63</v>
      </c>
      <c r="BB618" t="s">
        <v>4796</v>
      </c>
      <c r="BC618">
        <v>0</v>
      </c>
      <c r="BE618" t="s">
        <v>571</v>
      </c>
      <c r="BH618" t="s">
        <v>2011</v>
      </c>
    </row>
    <row r="619" spans="1:60" x14ac:dyDescent="0.35">
      <c r="A619" t="s">
        <v>2012</v>
      </c>
      <c r="B619">
        <v>10000</v>
      </c>
      <c r="C619">
        <v>10000</v>
      </c>
      <c r="D619" s="2">
        <v>45756</v>
      </c>
      <c r="E619" t="s">
        <v>59</v>
      </c>
      <c r="F619" t="s">
        <v>2013</v>
      </c>
      <c r="G619" t="s">
        <v>2014</v>
      </c>
      <c r="I619">
        <v>1</v>
      </c>
      <c r="J619" t="s">
        <v>183</v>
      </c>
      <c r="K619">
        <v>32</v>
      </c>
      <c r="L619" t="s">
        <v>6064</v>
      </c>
      <c r="M619" t="s">
        <v>516</v>
      </c>
      <c r="N619" t="s">
        <v>3833</v>
      </c>
      <c r="O619" s="3">
        <v>5860</v>
      </c>
      <c r="R619" s="2">
        <v>45755</v>
      </c>
      <c r="T619">
        <v>1</v>
      </c>
      <c r="U619" s="3">
        <v>5860</v>
      </c>
      <c r="V619" t="s">
        <v>65</v>
      </c>
      <c r="W619" t="s">
        <v>915</v>
      </c>
      <c r="X619">
        <v>0</v>
      </c>
      <c r="Y619" s="3">
        <v>2680</v>
      </c>
      <c r="Z619" s="3">
        <v>3180</v>
      </c>
      <c r="AA619">
        <v>0</v>
      </c>
      <c r="AB619">
        <v>0</v>
      </c>
      <c r="AC619">
        <v>0</v>
      </c>
      <c r="AF619">
        <v>0</v>
      </c>
      <c r="AO619" t="s">
        <v>916</v>
      </c>
      <c r="AP619" t="s">
        <v>465</v>
      </c>
      <c r="AR619">
        <v>0</v>
      </c>
      <c r="AS619">
        <v>0</v>
      </c>
      <c r="AT619">
        <v>0</v>
      </c>
      <c r="AU619">
        <v>0</v>
      </c>
      <c r="AV619">
        <v>0</v>
      </c>
      <c r="AW619">
        <v>0</v>
      </c>
      <c r="BA619" t="s">
        <v>63</v>
      </c>
      <c r="BB619" t="s">
        <v>4797</v>
      </c>
      <c r="BC619">
        <v>0</v>
      </c>
      <c r="BE619" t="s">
        <v>465</v>
      </c>
      <c r="BH619" t="s">
        <v>1754</v>
      </c>
    </row>
    <row r="620" spans="1:60" x14ac:dyDescent="0.35">
      <c r="A620" t="s">
        <v>2015</v>
      </c>
      <c r="B620">
        <v>10000</v>
      </c>
      <c r="C620">
        <v>10000</v>
      </c>
      <c r="D620" s="2">
        <v>45757</v>
      </c>
      <c r="E620" t="s">
        <v>59</v>
      </c>
      <c r="F620" t="s">
        <v>2016</v>
      </c>
      <c r="G620" t="s">
        <v>2014</v>
      </c>
      <c r="I620">
        <v>1</v>
      </c>
      <c r="J620" t="s">
        <v>183</v>
      </c>
      <c r="K620">
        <v>32</v>
      </c>
      <c r="L620" t="s">
        <v>6064</v>
      </c>
      <c r="M620" t="s">
        <v>516</v>
      </c>
      <c r="N620" t="s">
        <v>3833</v>
      </c>
      <c r="O620" s="3">
        <v>5860</v>
      </c>
      <c r="R620" s="2">
        <v>45755</v>
      </c>
      <c r="T620">
        <v>1</v>
      </c>
      <c r="U620" s="3">
        <v>5860</v>
      </c>
      <c r="V620" t="s">
        <v>65</v>
      </c>
      <c r="W620" t="s">
        <v>517</v>
      </c>
      <c r="X620">
        <v>0</v>
      </c>
      <c r="Y620" s="3">
        <v>5360</v>
      </c>
      <c r="Z620">
        <v>500</v>
      </c>
      <c r="AA620">
        <v>0</v>
      </c>
      <c r="AB620">
        <v>0</v>
      </c>
      <c r="AC620">
        <v>0</v>
      </c>
      <c r="AF620">
        <v>0</v>
      </c>
      <c r="AO620" t="s">
        <v>518</v>
      </c>
      <c r="AP620" t="s">
        <v>465</v>
      </c>
      <c r="AR620">
        <v>0</v>
      </c>
      <c r="AS620">
        <v>0</v>
      </c>
      <c r="AT620">
        <v>0</v>
      </c>
      <c r="AU620">
        <v>0</v>
      </c>
      <c r="AV620">
        <v>0</v>
      </c>
      <c r="AW620">
        <v>0</v>
      </c>
      <c r="BA620" t="s">
        <v>63</v>
      </c>
      <c r="BB620" t="s">
        <v>4798</v>
      </c>
      <c r="BC620">
        <v>0</v>
      </c>
      <c r="BE620" t="s">
        <v>465</v>
      </c>
      <c r="BH620" t="s">
        <v>1754</v>
      </c>
    </row>
    <row r="621" spans="1:60" x14ac:dyDescent="0.35">
      <c r="A621" t="s">
        <v>2017</v>
      </c>
      <c r="B621">
        <v>10000</v>
      </c>
      <c r="C621">
        <v>10000</v>
      </c>
      <c r="D621" s="2">
        <v>45756</v>
      </c>
      <c r="E621" t="s">
        <v>59</v>
      </c>
      <c r="F621" t="s">
        <v>2013</v>
      </c>
      <c r="G621" t="s">
        <v>2014</v>
      </c>
      <c r="I621">
        <v>1</v>
      </c>
      <c r="J621" t="s">
        <v>183</v>
      </c>
      <c r="K621">
        <v>32</v>
      </c>
      <c r="L621" t="s">
        <v>6064</v>
      </c>
      <c r="M621" t="s">
        <v>516</v>
      </c>
      <c r="N621" t="s">
        <v>3833</v>
      </c>
      <c r="O621" s="3">
        <v>5860</v>
      </c>
      <c r="R621" s="2">
        <v>45755</v>
      </c>
      <c r="T621">
        <v>1</v>
      </c>
      <c r="U621" s="3">
        <v>5860</v>
      </c>
      <c r="V621" t="s">
        <v>65</v>
      </c>
      <c r="W621" t="s">
        <v>915</v>
      </c>
      <c r="X621">
        <v>0</v>
      </c>
      <c r="Y621" s="3">
        <v>5360</v>
      </c>
      <c r="Z621">
        <v>500</v>
      </c>
      <c r="AA621">
        <v>0</v>
      </c>
      <c r="AB621">
        <v>0</v>
      </c>
      <c r="AC621">
        <v>0</v>
      </c>
      <c r="AF621">
        <v>0</v>
      </c>
      <c r="AO621" t="s">
        <v>916</v>
      </c>
      <c r="AP621" t="s">
        <v>465</v>
      </c>
      <c r="AR621">
        <v>0</v>
      </c>
      <c r="AS621">
        <v>0</v>
      </c>
      <c r="AT621">
        <v>0</v>
      </c>
      <c r="AU621">
        <v>0</v>
      </c>
      <c r="AV621">
        <v>0</v>
      </c>
      <c r="AW621">
        <v>0</v>
      </c>
      <c r="BA621" t="s">
        <v>63</v>
      </c>
      <c r="BB621" t="s">
        <v>4799</v>
      </c>
      <c r="BC621">
        <v>0</v>
      </c>
      <c r="BE621" t="s">
        <v>465</v>
      </c>
      <c r="BH621" t="s">
        <v>1756</v>
      </c>
    </row>
    <row r="622" spans="1:60" x14ac:dyDescent="0.35">
      <c r="A622" t="s">
        <v>2018</v>
      </c>
      <c r="B622">
        <v>10000</v>
      </c>
      <c r="C622">
        <v>10000</v>
      </c>
      <c r="D622" s="2">
        <v>45756</v>
      </c>
      <c r="E622" t="s">
        <v>59</v>
      </c>
      <c r="F622" t="s">
        <v>1814</v>
      </c>
      <c r="G622">
        <v>405171192</v>
      </c>
      <c r="I622">
        <v>1</v>
      </c>
      <c r="J622" t="s">
        <v>183</v>
      </c>
      <c r="K622">
        <v>12</v>
      </c>
      <c r="L622" t="s">
        <v>6062</v>
      </c>
      <c r="M622" t="s">
        <v>462</v>
      </c>
      <c r="N622" t="s">
        <v>3804</v>
      </c>
      <c r="O622" s="3">
        <v>5000</v>
      </c>
      <c r="R622" s="2">
        <v>45755</v>
      </c>
      <c r="T622">
        <v>2</v>
      </c>
      <c r="U622" s="3">
        <v>10000</v>
      </c>
      <c r="V622" t="s">
        <v>65</v>
      </c>
      <c r="W622" t="s">
        <v>2019</v>
      </c>
      <c r="X622">
        <v>0</v>
      </c>
      <c r="Y622" s="3">
        <v>10000</v>
      </c>
      <c r="Z622">
        <v>0</v>
      </c>
      <c r="AA622">
        <v>0</v>
      </c>
      <c r="AB622">
        <v>0</v>
      </c>
      <c r="AC622">
        <v>0</v>
      </c>
      <c r="AF622">
        <v>0</v>
      </c>
      <c r="AO622" t="s">
        <v>2020</v>
      </c>
      <c r="AP622" t="s">
        <v>1889</v>
      </c>
      <c r="AR622">
        <v>0</v>
      </c>
      <c r="AS622">
        <v>0</v>
      </c>
      <c r="AT622">
        <v>0</v>
      </c>
      <c r="AU622">
        <v>0</v>
      </c>
      <c r="AV622">
        <v>0</v>
      </c>
      <c r="AW622">
        <v>0</v>
      </c>
      <c r="BA622" t="s">
        <v>63</v>
      </c>
      <c r="BB622" t="s">
        <v>4800</v>
      </c>
      <c r="BC622">
        <v>0</v>
      </c>
      <c r="BE622" t="s">
        <v>1889</v>
      </c>
      <c r="BH622" t="s">
        <v>2021</v>
      </c>
    </row>
    <row r="623" spans="1:60" x14ac:dyDescent="0.35">
      <c r="A623" t="s">
        <v>1764</v>
      </c>
      <c r="B623">
        <v>10000</v>
      </c>
      <c r="C623">
        <v>20000</v>
      </c>
      <c r="D623" s="2">
        <v>45762</v>
      </c>
      <c r="E623" t="s">
        <v>59</v>
      </c>
      <c r="F623" t="s">
        <v>1765</v>
      </c>
      <c r="G623">
        <v>164353308</v>
      </c>
      <c r="I623">
        <v>2</v>
      </c>
      <c r="J623" t="s">
        <v>183</v>
      </c>
      <c r="K623">
        <v>92</v>
      </c>
      <c r="L623" t="s">
        <v>6053</v>
      </c>
      <c r="M623" t="s">
        <v>281</v>
      </c>
      <c r="N623" t="s">
        <v>3851</v>
      </c>
      <c r="O623" s="3">
        <v>5400</v>
      </c>
      <c r="R623" s="2">
        <v>45755</v>
      </c>
      <c r="T623">
        <v>1</v>
      </c>
      <c r="U623" s="3">
        <v>5400</v>
      </c>
      <c r="V623" t="s">
        <v>65</v>
      </c>
      <c r="W623" t="s">
        <v>1766</v>
      </c>
      <c r="X623">
        <v>0</v>
      </c>
      <c r="Y623" s="3">
        <v>5000</v>
      </c>
      <c r="Z623">
        <v>400</v>
      </c>
      <c r="AA623">
        <v>0</v>
      </c>
      <c r="AB623">
        <v>0</v>
      </c>
      <c r="AC623">
        <v>0</v>
      </c>
      <c r="AF623">
        <v>0</v>
      </c>
      <c r="AO623" t="s">
        <v>1767</v>
      </c>
      <c r="AP623" t="s">
        <v>1768</v>
      </c>
      <c r="AR623">
        <v>0</v>
      </c>
      <c r="AS623">
        <v>0</v>
      </c>
      <c r="AT623">
        <v>0</v>
      </c>
      <c r="AU623">
        <v>0</v>
      </c>
      <c r="AV623">
        <v>0</v>
      </c>
      <c r="AW623">
        <v>0</v>
      </c>
      <c r="BA623" t="s">
        <v>63</v>
      </c>
      <c r="BB623" t="s">
        <v>4754</v>
      </c>
      <c r="BC623">
        <v>0</v>
      </c>
      <c r="BE623" t="s">
        <v>1768</v>
      </c>
      <c r="BH623" t="s">
        <v>1769</v>
      </c>
    </row>
    <row r="624" spans="1:60" x14ac:dyDescent="0.35">
      <c r="A624" t="s">
        <v>4801</v>
      </c>
      <c r="B624">
        <v>10000</v>
      </c>
      <c r="C624">
        <v>10000</v>
      </c>
      <c r="D624" s="2">
        <v>45769</v>
      </c>
      <c r="E624" t="s">
        <v>59</v>
      </c>
      <c r="F624" t="s">
        <v>4802</v>
      </c>
      <c r="G624" t="s">
        <v>4803</v>
      </c>
      <c r="I624">
        <v>1</v>
      </c>
      <c r="J624" t="s">
        <v>183</v>
      </c>
      <c r="K624">
        <v>88</v>
      </c>
      <c r="L624" t="s">
        <v>6058</v>
      </c>
      <c r="M624" t="s">
        <v>144</v>
      </c>
      <c r="N624" t="s">
        <v>3855</v>
      </c>
      <c r="O624">
        <v>400</v>
      </c>
      <c r="R624" s="2">
        <v>45755</v>
      </c>
      <c r="T624">
        <v>2</v>
      </c>
      <c r="U624">
        <v>800</v>
      </c>
      <c r="V624" t="s">
        <v>65</v>
      </c>
      <c r="W624" t="s">
        <v>4804</v>
      </c>
      <c r="X624">
        <v>0</v>
      </c>
      <c r="Y624">
        <v>500</v>
      </c>
      <c r="Z624">
        <v>300</v>
      </c>
      <c r="AA624">
        <v>0</v>
      </c>
      <c r="AB624">
        <v>0</v>
      </c>
      <c r="AC624">
        <v>0</v>
      </c>
      <c r="AF624">
        <v>0</v>
      </c>
      <c r="AO624" t="s">
        <v>4805</v>
      </c>
      <c r="AP624" t="s">
        <v>1774</v>
      </c>
      <c r="AR624">
        <v>0</v>
      </c>
      <c r="AS624">
        <v>0</v>
      </c>
      <c r="AT624">
        <v>0</v>
      </c>
      <c r="AU624">
        <v>0</v>
      </c>
      <c r="AV624">
        <v>0</v>
      </c>
      <c r="AW624">
        <v>0</v>
      </c>
      <c r="BA624" t="s">
        <v>63</v>
      </c>
      <c r="BB624" t="s">
        <v>4806</v>
      </c>
      <c r="BC624">
        <v>0</v>
      </c>
      <c r="BE624" t="s">
        <v>1774</v>
      </c>
      <c r="BH624" t="s">
        <v>1775</v>
      </c>
    </row>
    <row r="625" spans="1:60" x14ac:dyDescent="0.35">
      <c r="A625" t="s">
        <v>2022</v>
      </c>
      <c r="B625">
        <v>10000</v>
      </c>
      <c r="C625">
        <v>10000</v>
      </c>
      <c r="D625" s="2">
        <v>45756</v>
      </c>
      <c r="E625" t="s">
        <v>59</v>
      </c>
      <c r="F625" t="s">
        <v>2013</v>
      </c>
      <c r="G625">
        <v>408232392</v>
      </c>
      <c r="I625">
        <v>1</v>
      </c>
      <c r="J625" t="s">
        <v>183</v>
      </c>
      <c r="K625">
        <v>22</v>
      </c>
      <c r="L625" t="s">
        <v>6063</v>
      </c>
      <c r="M625" t="s">
        <v>685</v>
      </c>
      <c r="N625" t="s">
        <v>3805</v>
      </c>
      <c r="O625" s="3">
        <v>1000</v>
      </c>
      <c r="R625" s="2">
        <v>45755</v>
      </c>
      <c r="T625">
        <v>1</v>
      </c>
      <c r="U625" s="3">
        <v>1000</v>
      </c>
      <c r="V625" t="s">
        <v>65</v>
      </c>
      <c r="W625" t="s">
        <v>2023</v>
      </c>
      <c r="X625">
        <v>0</v>
      </c>
      <c r="Y625" s="3">
        <v>1000</v>
      </c>
      <c r="Z625">
        <v>0</v>
      </c>
      <c r="AA625">
        <v>0</v>
      </c>
      <c r="AB625">
        <v>0</v>
      </c>
      <c r="AC625">
        <v>0</v>
      </c>
      <c r="AF625">
        <v>0</v>
      </c>
      <c r="AO625" t="s">
        <v>2024</v>
      </c>
      <c r="AP625" t="s">
        <v>465</v>
      </c>
      <c r="AR625">
        <v>0</v>
      </c>
      <c r="AS625">
        <v>0</v>
      </c>
      <c r="AT625">
        <v>0</v>
      </c>
      <c r="AU625">
        <v>0</v>
      </c>
      <c r="AV625">
        <v>0</v>
      </c>
      <c r="AW625">
        <v>0</v>
      </c>
      <c r="BA625" t="s">
        <v>63</v>
      </c>
      <c r="BB625" t="s">
        <v>4807</v>
      </c>
      <c r="BC625">
        <v>0</v>
      </c>
      <c r="BE625" t="s">
        <v>465</v>
      </c>
      <c r="BH625" t="s">
        <v>2025</v>
      </c>
    </row>
    <row r="626" spans="1:60" x14ac:dyDescent="0.35">
      <c r="A626" t="s">
        <v>2026</v>
      </c>
      <c r="B626">
        <v>10000</v>
      </c>
      <c r="C626">
        <v>10000</v>
      </c>
      <c r="D626" s="2">
        <v>45756</v>
      </c>
      <c r="E626" t="s">
        <v>59</v>
      </c>
      <c r="F626" t="s">
        <v>2027</v>
      </c>
      <c r="G626" t="s">
        <v>2028</v>
      </c>
      <c r="I626">
        <v>1</v>
      </c>
      <c r="J626" t="s">
        <v>183</v>
      </c>
      <c r="K626">
        <v>71</v>
      </c>
      <c r="L626" t="s">
        <v>6057</v>
      </c>
      <c r="M626" t="s">
        <v>368</v>
      </c>
      <c r="N626" t="s">
        <v>3857</v>
      </c>
      <c r="O626" s="3">
        <v>16667</v>
      </c>
      <c r="R626" s="2">
        <v>45755</v>
      </c>
      <c r="T626">
        <v>6</v>
      </c>
      <c r="U626" s="3">
        <v>100002</v>
      </c>
      <c r="V626" t="s">
        <v>65</v>
      </c>
      <c r="W626" t="s">
        <v>2029</v>
      </c>
      <c r="X626">
        <v>0</v>
      </c>
      <c r="Y626" s="3">
        <v>100000</v>
      </c>
      <c r="Z626">
        <v>2</v>
      </c>
      <c r="AA626">
        <v>0</v>
      </c>
      <c r="AB626">
        <v>0</v>
      </c>
      <c r="AC626">
        <v>0</v>
      </c>
      <c r="AF626">
        <v>0</v>
      </c>
      <c r="AO626" t="s">
        <v>2030</v>
      </c>
      <c r="AP626" t="s">
        <v>162</v>
      </c>
      <c r="AR626">
        <v>0</v>
      </c>
      <c r="AS626">
        <v>0</v>
      </c>
      <c r="AT626">
        <v>0</v>
      </c>
      <c r="AU626">
        <v>0</v>
      </c>
      <c r="AV626">
        <v>0</v>
      </c>
      <c r="AW626">
        <v>0</v>
      </c>
      <c r="BA626" t="s">
        <v>63</v>
      </c>
      <c r="BB626" t="s">
        <v>4808</v>
      </c>
      <c r="BC626">
        <v>0</v>
      </c>
      <c r="BE626" t="s">
        <v>162</v>
      </c>
      <c r="BH626" t="s">
        <v>2031</v>
      </c>
    </row>
    <row r="627" spans="1:60" x14ac:dyDescent="0.35">
      <c r="A627" t="s">
        <v>1788</v>
      </c>
      <c r="B627">
        <v>10000</v>
      </c>
      <c r="C627">
        <v>40000</v>
      </c>
      <c r="D627" s="2">
        <v>45756</v>
      </c>
      <c r="E627" t="s">
        <v>59</v>
      </c>
      <c r="F627" t="s">
        <v>2032</v>
      </c>
      <c r="G627">
        <v>59470</v>
      </c>
      <c r="I627">
        <v>1</v>
      </c>
      <c r="J627" t="s">
        <v>183</v>
      </c>
      <c r="K627">
        <v>73</v>
      </c>
      <c r="L627" t="s">
        <v>6042</v>
      </c>
      <c r="M627" t="s">
        <v>184</v>
      </c>
      <c r="N627" t="s">
        <v>3845</v>
      </c>
      <c r="O627" s="3">
        <v>17063</v>
      </c>
      <c r="R627" s="2">
        <v>45755</v>
      </c>
      <c r="T627">
        <v>12</v>
      </c>
      <c r="U627" s="3">
        <v>204756</v>
      </c>
      <c r="V627" t="s">
        <v>65</v>
      </c>
      <c r="W627" t="s">
        <v>1790</v>
      </c>
      <c r="X627">
        <v>0</v>
      </c>
      <c r="Y627" s="3">
        <v>124093</v>
      </c>
      <c r="Z627" s="3">
        <v>80663</v>
      </c>
      <c r="AA627">
        <v>0</v>
      </c>
      <c r="AB627">
        <v>0</v>
      </c>
      <c r="AC627">
        <v>0</v>
      </c>
      <c r="AF627">
        <v>0</v>
      </c>
      <c r="AO627" t="s">
        <v>1791</v>
      </c>
      <c r="AP627" t="s">
        <v>68</v>
      </c>
      <c r="AR627">
        <v>0</v>
      </c>
      <c r="AS627">
        <v>0</v>
      </c>
      <c r="AT627">
        <v>0</v>
      </c>
      <c r="AU627">
        <v>0</v>
      </c>
      <c r="AV627">
        <v>0</v>
      </c>
      <c r="AW627">
        <v>0</v>
      </c>
      <c r="BA627" t="s">
        <v>63</v>
      </c>
      <c r="BB627" t="s">
        <v>4758</v>
      </c>
      <c r="BC627">
        <v>0</v>
      </c>
      <c r="BE627" t="s">
        <v>68</v>
      </c>
      <c r="BH627" t="s">
        <v>1792</v>
      </c>
    </row>
    <row r="628" spans="1:60" x14ac:dyDescent="0.35">
      <c r="A628" t="s">
        <v>1788</v>
      </c>
      <c r="B628">
        <v>10000</v>
      </c>
      <c r="C628">
        <v>50000</v>
      </c>
      <c r="D628" s="2">
        <v>45756</v>
      </c>
      <c r="E628" t="s">
        <v>59</v>
      </c>
      <c r="F628" t="s">
        <v>2032</v>
      </c>
      <c r="G628">
        <v>59470</v>
      </c>
      <c r="I628">
        <v>2</v>
      </c>
      <c r="J628" t="s">
        <v>183</v>
      </c>
      <c r="K628">
        <v>96</v>
      </c>
      <c r="L628" t="s">
        <v>6060</v>
      </c>
      <c r="M628" t="s">
        <v>613</v>
      </c>
      <c r="N628" t="s">
        <v>3863</v>
      </c>
      <c r="O628" s="3">
        <v>34125</v>
      </c>
      <c r="R628" s="2">
        <v>45755</v>
      </c>
      <c r="T628">
        <v>6</v>
      </c>
      <c r="U628" s="3">
        <v>204750</v>
      </c>
      <c r="V628" t="s">
        <v>65</v>
      </c>
      <c r="W628" t="s">
        <v>1790</v>
      </c>
      <c r="X628">
        <v>0</v>
      </c>
      <c r="Y628" s="3">
        <v>124091</v>
      </c>
      <c r="Z628" s="3">
        <v>80659</v>
      </c>
      <c r="AA628">
        <v>0</v>
      </c>
      <c r="AB628">
        <v>0</v>
      </c>
      <c r="AC628">
        <v>0</v>
      </c>
      <c r="AF628">
        <v>0</v>
      </c>
      <c r="AO628" t="s">
        <v>1791</v>
      </c>
      <c r="AP628" t="s">
        <v>68</v>
      </c>
      <c r="AR628">
        <v>0</v>
      </c>
      <c r="AS628">
        <v>0</v>
      </c>
      <c r="AT628">
        <v>0</v>
      </c>
      <c r="AU628">
        <v>0</v>
      </c>
      <c r="AV628">
        <v>0</v>
      </c>
      <c r="AW628">
        <v>0</v>
      </c>
      <c r="BA628" t="s">
        <v>63</v>
      </c>
      <c r="BB628" t="s">
        <v>4758</v>
      </c>
      <c r="BC628">
        <v>0</v>
      </c>
      <c r="BE628" t="s">
        <v>68</v>
      </c>
      <c r="BH628" t="s">
        <v>1792</v>
      </c>
    </row>
    <row r="629" spans="1:60" x14ac:dyDescent="0.35">
      <c r="A629" t="s">
        <v>2033</v>
      </c>
      <c r="B629">
        <v>10000</v>
      </c>
      <c r="C629">
        <v>10000</v>
      </c>
      <c r="D629" s="2">
        <v>45755</v>
      </c>
      <c r="E629" t="s">
        <v>59</v>
      </c>
      <c r="F629" t="s">
        <v>1419</v>
      </c>
      <c r="G629" t="s">
        <v>1515</v>
      </c>
      <c r="I629">
        <v>1</v>
      </c>
      <c r="J629" t="s">
        <v>183</v>
      </c>
      <c r="K629">
        <v>22</v>
      </c>
      <c r="L629" t="s">
        <v>6063</v>
      </c>
      <c r="M629" t="s">
        <v>685</v>
      </c>
      <c r="N629" t="s">
        <v>3805</v>
      </c>
      <c r="O629" s="3">
        <v>5000</v>
      </c>
      <c r="R629" s="2">
        <v>45755</v>
      </c>
      <c r="T629">
        <v>2</v>
      </c>
      <c r="U629" s="3">
        <v>10000</v>
      </c>
      <c r="V629" t="s">
        <v>65</v>
      </c>
      <c r="W629" t="s">
        <v>1598</v>
      </c>
      <c r="X629">
        <v>0</v>
      </c>
      <c r="Y629" s="3">
        <v>10000</v>
      </c>
      <c r="Z629">
        <v>0</v>
      </c>
      <c r="AA629">
        <v>0</v>
      </c>
      <c r="AB629">
        <v>0</v>
      </c>
      <c r="AC629">
        <v>0</v>
      </c>
      <c r="AF629">
        <v>0</v>
      </c>
      <c r="AO629" t="s">
        <v>1599</v>
      </c>
      <c r="AP629" t="s">
        <v>622</v>
      </c>
      <c r="AR629">
        <v>0</v>
      </c>
      <c r="AS629">
        <v>0</v>
      </c>
      <c r="AT629">
        <v>0</v>
      </c>
      <c r="AU629">
        <v>0</v>
      </c>
      <c r="AV629">
        <v>0</v>
      </c>
      <c r="AW629">
        <v>0</v>
      </c>
      <c r="BA629" t="s">
        <v>63</v>
      </c>
      <c r="BB629" t="s">
        <v>4809</v>
      </c>
      <c r="BC629">
        <v>0</v>
      </c>
      <c r="BE629" t="s">
        <v>622</v>
      </c>
      <c r="BH629" t="s">
        <v>2034</v>
      </c>
    </row>
    <row r="630" spans="1:60" x14ac:dyDescent="0.35">
      <c r="A630" t="s">
        <v>2035</v>
      </c>
      <c r="B630">
        <v>10000</v>
      </c>
      <c r="C630">
        <v>10000</v>
      </c>
      <c r="D630" s="2">
        <v>45762</v>
      </c>
      <c r="E630" t="s">
        <v>59</v>
      </c>
      <c r="F630" t="s">
        <v>2036</v>
      </c>
      <c r="G630">
        <v>408232392</v>
      </c>
      <c r="I630">
        <v>1</v>
      </c>
      <c r="J630" t="s">
        <v>183</v>
      </c>
      <c r="K630">
        <v>88</v>
      </c>
      <c r="L630" t="s">
        <v>6058</v>
      </c>
      <c r="M630" t="s">
        <v>144</v>
      </c>
      <c r="N630" t="s">
        <v>3855</v>
      </c>
      <c r="O630" s="3">
        <v>1300</v>
      </c>
      <c r="R630" s="2">
        <v>45755</v>
      </c>
      <c r="T630">
        <v>2</v>
      </c>
      <c r="U630" s="3">
        <v>2600</v>
      </c>
      <c r="V630" t="s">
        <v>65</v>
      </c>
      <c r="W630" t="s">
        <v>2037</v>
      </c>
      <c r="X630">
        <v>0</v>
      </c>
      <c r="Y630" s="3">
        <v>2000</v>
      </c>
      <c r="Z630">
        <v>600</v>
      </c>
      <c r="AA630">
        <v>0</v>
      </c>
      <c r="AB630">
        <v>0</v>
      </c>
      <c r="AC630">
        <v>0</v>
      </c>
      <c r="AF630">
        <v>0</v>
      </c>
      <c r="AO630" t="s">
        <v>2038</v>
      </c>
      <c r="AP630" t="s">
        <v>234</v>
      </c>
      <c r="AR630">
        <v>0</v>
      </c>
      <c r="AS630">
        <v>0</v>
      </c>
      <c r="AT630">
        <v>0</v>
      </c>
      <c r="AU630">
        <v>0</v>
      </c>
      <c r="AV630">
        <v>0</v>
      </c>
      <c r="AW630">
        <v>0</v>
      </c>
      <c r="BA630" t="s">
        <v>63</v>
      </c>
      <c r="BB630" t="s">
        <v>4810</v>
      </c>
      <c r="BC630">
        <v>0</v>
      </c>
      <c r="BE630" t="s">
        <v>234</v>
      </c>
      <c r="BH630" t="s">
        <v>2039</v>
      </c>
    </row>
    <row r="631" spans="1:60" x14ac:dyDescent="0.35">
      <c r="A631" t="s">
        <v>2040</v>
      </c>
      <c r="B631">
        <v>10000</v>
      </c>
      <c r="C631">
        <v>10000</v>
      </c>
      <c r="D631" s="2">
        <v>45756</v>
      </c>
      <c r="E631" t="s">
        <v>59</v>
      </c>
      <c r="F631" t="s">
        <v>1826</v>
      </c>
      <c r="G631" t="s">
        <v>2041</v>
      </c>
      <c r="I631">
        <v>1</v>
      </c>
      <c r="J631" t="s">
        <v>183</v>
      </c>
      <c r="K631">
        <v>61</v>
      </c>
      <c r="L631" t="s">
        <v>6046</v>
      </c>
      <c r="M631" t="s">
        <v>209</v>
      </c>
      <c r="N631" t="s">
        <v>3802</v>
      </c>
      <c r="O631">
        <v>4</v>
      </c>
      <c r="R631" s="2">
        <v>45755</v>
      </c>
      <c r="T631">
        <v>1</v>
      </c>
      <c r="U631">
        <v>4</v>
      </c>
      <c r="V631" t="s">
        <v>65</v>
      </c>
      <c r="W631" t="s">
        <v>2042</v>
      </c>
      <c r="X631">
        <v>0</v>
      </c>
      <c r="Y631">
        <v>4</v>
      </c>
      <c r="Z631">
        <v>0</v>
      </c>
      <c r="AA631">
        <v>0</v>
      </c>
      <c r="AB631">
        <v>0</v>
      </c>
      <c r="AC631">
        <v>0</v>
      </c>
      <c r="AF631">
        <v>0</v>
      </c>
      <c r="AO631" t="s">
        <v>2043</v>
      </c>
      <c r="AP631" t="s">
        <v>1629</v>
      </c>
      <c r="AR631">
        <v>0</v>
      </c>
      <c r="AS631">
        <v>0</v>
      </c>
      <c r="AT631">
        <v>0</v>
      </c>
      <c r="AU631">
        <v>0</v>
      </c>
      <c r="AV631">
        <v>0</v>
      </c>
      <c r="AW631">
        <v>0</v>
      </c>
      <c r="BA631" t="s">
        <v>63</v>
      </c>
      <c r="BB631" t="s">
        <v>4811</v>
      </c>
      <c r="BC631">
        <v>0</v>
      </c>
      <c r="BE631" t="s">
        <v>1629</v>
      </c>
      <c r="BH631" t="s">
        <v>2044</v>
      </c>
    </row>
    <row r="632" spans="1:60" x14ac:dyDescent="0.35">
      <c r="A632" t="s">
        <v>2045</v>
      </c>
      <c r="B632">
        <v>10000</v>
      </c>
      <c r="C632">
        <v>10000</v>
      </c>
      <c r="D632" s="2">
        <v>45757</v>
      </c>
      <c r="E632" t="s">
        <v>59</v>
      </c>
      <c r="F632" t="s">
        <v>2046</v>
      </c>
      <c r="G632">
        <v>502062525</v>
      </c>
      <c r="I632">
        <v>1</v>
      </c>
      <c r="J632" t="s">
        <v>183</v>
      </c>
      <c r="K632">
        <v>88</v>
      </c>
      <c r="L632" t="s">
        <v>6058</v>
      </c>
      <c r="M632" t="s">
        <v>144</v>
      </c>
      <c r="N632" t="s">
        <v>3855</v>
      </c>
      <c r="O632" s="3">
        <v>1500</v>
      </c>
      <c r="R632" s="2">
        <v>45755</v>
      </c>
      <c r="T632">
        <v>1</v>
      </c>
      <c r="U632" s="3">
        <v>1500</v>
      </c>
      <c r="V632" t="s">
        <v>65</v>
      </c>
      <c r="W632">
        <v>190073450001</v>
      </c>
      <c r="X632">
        <v>0</v>
      </c>
      <c r="Y632" s="3">
        <v>1000</v>
      </c>
      <c r="Z632">
        <v>500</v>
      </c>
      <c r="AA632">
        <v>0</v>
      </c>
      <c r="AB632">
        <v>0</v>
      </c>
      <c r="AC632">
        <v>0</v>
      </c>
      <c r="AF632">
        <v>0</v>
      </c>
      <c r="AO632">
        <v>19007345</v>
      </c>
      <c r="AP632" t="s">
        <v>282</v>
      </c>
      <c r="AR632">
        <v>0</v>
      </c>
      <c r="AS632">
        <v>0</v>
      </c>
      <c r="AT632">
        <v>0</v>
      </c>
      <c r="AU632">
        <v>0</v>
      </c>
      <c r="AV632">
        <v>0</v>
      </c>
      <c r="AW632">
        <v>0</v>
      </c>
      <c r="BA632" t="s">
        <v>63</v>
      </c>
      <c r="BB632" t="s">
        <v>4812</v>
      </c>
      <c r="BC632">
        <v>0</v>
      </c>
      <c r="BE632" t="s">
        <v>282</v>
      </c>
      <c r="BH632" t="s">
        <v>2047</v>
      </c>
    </row>
    <row r="633" spans="1:60" x14ac:dyDescent="0.35">
      <c r="A633" t="s">
        <v>2048</v>
      </c>
      <c r="B633">
        <v>10000</v>
      </c>
      <c r="C633">
        <v>10000</v>
      </c>
      <c r="D633" s="2">
        <v>45756</v>
      </c>
      <c r="E633" t="s">
        <v>59</v>
      </c>
      <c r="F633" t="s">
        <v>2049</v>
      </c>
      <c r="G633" t="s">
        <v>2050</v>
      </c>
      <c r="I633">
        <v>1</v>
      </c>
      <c r="J633" t="s">
        <v>183</v>
      </c>
      <c r="K633">
        <v>79</v>
      </c>
      <c r="L633" t="s">
        <v>6076</v>
      </c>
      <c r="M633" t="s">
        <v>92</v>
      </c>
      <c r="N633" t="s">
        <v>3828</v>
      </c>
      <c r="O633">
        <v>164</v>
      </c>
      <c r="R633" s="2">
        <v>45755</v>
      </c>
      <c r="T633">
        <v>245</v>
      </c>
      <c r="U633" s="3">
        <v>40180</v>
      </c>
      <c r="V633" t="s">
        <v>65</v>
      </c>
      <c r="W633" t="s">
        <v>609</v>
      </c>
      <c r="X633">
        <v>0</v>
      </c>
      <c r="Y633" s="3">
        <v>32000</v>
      </c>
      <c r="Z633" s="3">
        <v>8180</v>
      </c>
      <c r="AA633">
        <v>0</v>
      </c>
      <c r="AB633">
        <v>0</v>
      </c>
      <c r="AC633">
        <v>0</v>
      </c>
      <c r="AF633">
        <v>0</v>
      </c>
      <c r="AO633" t="s">
        <v>610</v>
      </c>
      <c r="AP633" t="s">
        <v>1048</v>
      </c>
      <c r="AR633">
        <v>0</v>
      </c>
      <c r="AS633">
        <v>0</v>
      </c>
      <c r="AT633">
        <v>0</v>
      </c>
      <c r="AU633">
        <v>0</v>
      </c>
      <c r="AV633">
        <v>0</v>
      </c>
      <c r="AW633">
        <v>0</v>
      </c>
      <c r="BA633" t="s">
        <v>63</v>
      </c>
      <c r="BB633" t="s">
        <v>4813</v>
      </c>
      <c r="BC633">
        <v>0</v>
      </c>
      <c r="BE633" t="s">
        <v>1048</v>
      </c>
      <c r="BH633" t="s">
        <v>2051</v>
      </c>
    </row>
    <row r="634" spans="1:60" x14ac:dyDescent="0.35">
      <c r="A634" t="s">
        <v>2102</v>
      </c>
      <c r="B634">
        <v>10000</v>
      </c>
      <c r="C634">
        <v>10000</v>
      </c>
      <c r="D634" s="2">
        <v>45761</v>
      </c>
      <c r="E634" t="s">
        <v>59</v>
      </c>
      <c r="F634" t="s">
        <v>2103</v>
      </c>
      <c r="G634" t="s">
        <v>2104</v>
      </c>
      <c r="H634" t="s">
        <v>99</v>
      </c>
      <c r="I634">
        <v>1</v>
      </c>
      <c r="J634" t="s">
        <v>63</v>
      </c>
      <c r="K634">
        <v>79</v>
      </c>
      <c r="L634" t="s">
        <v>6076</v>
      </c>
      <c r="M634" t="s">
        <v>92</v>
      </c>
      <c r="N634" t="s">
        <v>3828</v>
      </c>
      <c r="O634">
        <v>22</v>
      </c>
      <c r="R634" s="2">
        <v>45756</v>
      </c>
      <c r="T634">
        <v>550</v>
      </c>
      <c r="U634" s="3">
        <v>12100</v>
      </c>
      <c r="V634" t="s">
        <v>65</v>
      </c>
      <c r="W634" t="s">
        <v>2105</v>
      </c>
      <c r="X634">
        <v>0</v>
      </c>
      <c r="Y634">
        <v>0</v>
      </c>
      <c r="Z634">
        <v>0</v>
      </c>
      <c r="AA634">
        <v>0</v>
      </c>
      <c r="AB634">
        <v>0</v>
      </c>
      <c r="AC634">
        <v>0</v>
      </c>
      <c r="AF634">
        <v>0</v>
      </c>
      <c r="AJ634" t="s">
        <v>63</v>
      </c>
      <c r="AK634">
        <v>0</v>
      </c>
      <c r="AL634" t="s">
        <v>63</v>
      </c>
      <c r="AO634" t="s">
        <v>2106</v>
      </c>
      <c r="AP634" t="s">
        <v>95</v>
      </c>
      <c r="AR634">
        <v>0</v>
      </c>
      <c r="AS634">
        <v>0</v>
      </c>
      <c r="AT634">
        <v>0</v>
      </c>
      <c r="AU634">
        <v>0</v>
      </c>
      <c r="AV634">
        <v>0</v>
      </c>
      <c r="AW634">
        <v>0</v>
      </c>
      <c r="BA634" t="s">
        <v>63</v>
      </c>
      <c r="BE634" t="s">
        <v>95</v>
      </c>
      <c r="BH634" t="s">
        <v>2107</v>
      </c>
    </row>
    <row r="635" spans="1:60" x14ac:dyDescent="0.35">
      <c r="A635" t="s">
        <v>2108</v>
      </c>
      <c r="B635">
        <v>10000</v>
      </c>
      <c r="C635">
        <v>10000</v>
      </c>
      <c r="D635" s="2">
        <v>45761</v>
      </c>
      <c r="E635" t="s">
        <v>59</v>
      </c>
      <c r="F635" t="s">
        <v>2109</v>
      </c>
      <c r="G635" t="s">
        <v>2104</v>
      </c>
      <c r="H635" t="s">
        <v>1733</v>
      </c>
      <c r="I635">
        <v>1</v>
      </c>
      <c r="J635" t="s">
        <v>63</v>
      </c>
      <c r="K635">
        <v>79</v>
      </c>
      <c r="L635" t="s">
        <v>6076</v>
      </c>
      <c r="M635" t="s">
        <v>92</v>
      </c>
      <c r="N635" t="s">
        <v>3828</v>
      </c>
      <c r="O635">
        <v>924</v>
      </c>
      <c r="R635" s="2">
        <v>45756</v>
      </c>
      <c r="T635">
        <v>65</v>
      </c>
      <c r="U635" s="3">
        <v>60060</v>
      </c>
      <c r="V635" t="s">
        <v>65</v>
      </c>
      <c r="W635" t="s">
        <v>2110</v>
      </c>
      <c r="X635">
        <v>0</v>
      </c>
      <c r="Y635">
        <v>0</v>
      </c>
      <c r="Z635">
        <v>0</v>
      </c>
      <c r="AA635">
        <v>0</v>
      </c>
      <c r="AB635">
        <v>0</v>
      </c>
      <c r="AC635">
        <v>0</v>
      </c>
      <c r="AF635">
        <v>0</v>
      </c>
      <c r="AJ635" t="s">
        <v>63</v>
      </c>
      <c r="AK635">
        <v>0</v>
      </c>
      <c r="AL635" t="s">
        <v>63</v>
      </c>
      <c r="AO635" t="s">
        <v>2111</v>
      </c>
      <c r="AP635" t="s">
        <v>95</v>
      </c>
      <c r="AR635">
        <v>0</v>
      </c>
      <c r="AS635">
        <v>0</v>
      </c>
      <c r="AT635">
        <v>0</v>
      </c>
      <c r="AU635">
        <v>0</v>
      </c>
      <c r="AV635">
        <v>0</v>
      </c>
      <c r="AW635">
        <v>0</v>
      </c>
      <c r="BA635" t="s">
        <v>63</v>
      </c>
      <c r="BE635" t="s">
        <v>95</v>
      </c>
      <c r="BH635" t="s">
        <v>2112</v>
      </c>
    </row>
    <row r="636" spans="1:60" x14ac:dyDescent="0.35">
      <c r="A636" t="s">
        <v>2113</v>
      </c>
      <c r="B636">
        <v>10000</v>
      </c>
      <c r="C636">
        <v>10000</v>
      </c>
      <c r="D636" s="2">
        <v>45761</v>
      </c>
      <c r="E636" t="s">
        <v>59</v>
      </c>
      <c r="F636" t="s">
        <v>2103</v>
      </c>
      <c r="G636" t="s">
        <v>2114</v>
      </c>
      <c r="H636" t="s">
        <v>2115</v>
      </c>
      <c r="I636">
        <v>1</v>
      </c>
      <c r="J636" t="s">
        <v>63</v>
      </c>
      <c r="K636">
        <v>79</v>
      </c>
      <c r="L636" t="s">
        <v>6076</v>
      </c>
      <c r="M636" t="s">
        <v>92</v>
      </c>
      <c r="N636" t="s">
        <v>3828</v>
      </c>
      <c r="O636">
        <v>133</v>
      </c>
      <c r="R636" s="2">
        <v>45756</v>
      </c>
      <c r="T636">
        <v>602</v>
      </c>
      <c r="U636" s="3">
        <v>80066</v>
      </c>
      <c r="V636" t="s">
        <v>65</v>
      </c>
      <c r="W636" t="s">
        <v>2116</v>
      </c>
      <c r="X636">
        <v>0</v>
      </c>
      <c r="Y636">
        <v>0</v>
      </c>
      <c r="Z636">
        <v>0</v>
      </c>
      <c r="AA636">
        <v>0</v>
      </c>
      <c r="AB636">
        <v>0</v>
      </c>
      <c r="AC636">
        <v>0</v>
      </c>
      <c r="AF636">
        <v>0</v>
      </c>
      <c r="AJ636" t="s">
        <v>63</v>
      </c>
      <c r="AK636">
        <v>0</v>
      </c>
      <c r="AL636" t="s">
        <v>63</v>
      </c>
      <c r="AO636" t="s">
        <v>2117</v>
      </c>
      <c r="AP636" t="s">
        <v>95</v>
      </c>
      <c r="AR636">
        <v>0</v>
      </c>
      <c r="AS636">
        <v>0</v>
      </c>
      <c r="AT636">
        <v>0</v>
      </c>
      <c r="AU636">
        <v>0</v>
      </c>
      <c r="AV636">
        <v>0</v>
      </c>
      <c r="AW636">
        <v>0</v>
      </c>
      <c r="BA636" t="s">
        <v>63</v>
      </c>
      <c r="BE636" t="s">
        <v>95</v>
      </c>
      <c r="BH636" t="s">
        <v>2118</v>
      </c>
    </row>
    <row r="637" spans="1:60" x14ac:dyDescent="0.35">
      <c r="A637" t="s">
        <v>2177</v>
      </c>
      <c r="B637">
        <v>10000</v>
      </c>
      <c r="C637">
        <v>10000</v>
      </c>
      <c r="D637" s="2">
        <v>45762</v>
      </c>
      <c r="E637" t="s">
        <v>59</v>
      </c>
      <c r="F637" t="s">
        <v>2178</v>
      </c>
      <c r="G637" t="s">
        <v>1827</v>
      </c>
      <c r="H637" t="s">
        <v>1828</v>
      </c>
      <c r="I637">
        <v>1</v>
      </c>
      <c r="J637" t="s">
        <v>63</v>
      </c>
      <c r="K637">
        <v>65</v>
      </c>
      <c r="L637" t="s">
        <v>6054</v>
      </c>
      <c r="M637" t="s">
        <v>340</v>
      </c>
      <c r="N637" t="s">
        <v>3854</v>
      </c>
      <c r="O637" s="3">
        <v>90000</v>
      </c>
      <c r="R637" s="2">
        <v>45756</v>
      </c>
      <c r="T637">
        <v>4</v>
      </c>
      <c r="U637" s="3">
        <v>360000</v>
      </c>
      <c r="V637" t="s">
        <v>65</v>
      </c>
      <c r="W637" t="s">
        <v>1829</v>
      </c>
      <c r="X637">
        <v>0</v>
      </c>
      <c r="Y637">
        <v>0</v>
      </c>
      <c r="Z637">
        <v>0</v>
      </c>
      <c r="AA637">
        <v>0</v>
      </c>
      <c r="AB637">
        <v>0</v>
      </c>
      <c r="AC637">
        <v>0</v>
      </c>
      <c r="AF637">
        <v>0</v>
      </c>
      <c r="AJ637" t="s">
        <v>63</v>
      </c>
      <c r="AK637">
        <v>0</v>
      </c>
      <c r="AL637" t="s">
        <v>63</v>
      </c>
      <c r="AO637" t="s">
        <v>1830</v>
      </c>
      <c r="AP637" t="s">
        <v>1786</v>
      </c>
      <c r="AR637">
        <v>0</v>
      </c>
      <c r="AS637">
        <v>0</v>
      </c>
      <c r="AT637">
        <v>0</v>
      </c>
      <c r="AU637">
        <v>0</v>
      </c>
      <c r="AV637">
        <v>0</v>
      </c>
      <c r="AW637">
        <v>0</v>
      </c>
      <c r="BA637" t="s">
        <v>63</v>
      </c>
      <c r="BE637" t="s">
        <v>1786</v>
      </c>
      <c r="BH637" t="s">
        <v>2179</v>
      </c>
    </row>
    <row r="638" spans="1:60" x14ac:dyDescent="0.35">
      <c r="A638" t="s">
        <v>4814</v>
      </c>
      <c r="B638">
        <v>10000</v>
      </c>
      <c r="C638">
        <v>10000</v>
      </c>
      <c r="D638" s="2">
        <v>45777</v>
      </c>
      <c r="E638" t="s">
        <v>59</v>
      </c>
      <c r="F638" t="s">
        <v>4815</v>
      </c>
      <c r="G638" t="s">
        <v>4816</v>
      </c>
      <c r="H638" t="s">
        <v>3549</v>
      </c>
      <c r="I638">
        <v>1</v>
      </c>
      <c r="J638" t="s">
        <v>63</v>
      </c>
      <c r="K638">
        <v>79</v>
      </c>
      <c r="L638" t="s">
        <v>6076</v>
      </c>
      <c r="M638" t="s">
        <v>92</v>
      </c>
      <c r="N638" t="s">
        <v>3828</v>
      </c>
      <c r="O638">
        <v>600</v>
      </c>
      <c r="R638" s="2">
        <v>45756</v>
      </c>
      <c r="T638">
        <v>6</v>
      </c>
      <c r="U638" s="3">
        <v>3600</v>
      </c>
      <c r="V638" t="s">
        <v>65</v>
      </c>
      <c r="W638" t="s">
        <v>4817</v>
      </c>
      <c r="X638">
        <v>0</v>
      </c>
      <c r="Y638">
        <v>0</v>
      </c>
      <c r="Z638">
        <v>0</v>
      </c>
      <c r="AA638">
        <v>0</v>
      </c>
      <c r="AB638">
        <v>0</v>
      </c>
      <c r="AC638">
        <v>0</v>
      </c>
      <c r="AF638">
        <v>0</v>
      </c>
      <c r="AJ638" t="s">
        <v>63</v>
      </c>
      <c r="AK638">
        <v>0</v>
      </c>
      <c r="AL638" t="s">
        <v>63</v>
      </c>
      <c r="AO638" t="s">
        <v>4818</v>
      </c>
      <c r="AP638" t="s">
        <v>622</v>
      </c>
      <c r="AR638">
        <v>0</v>
      </c>
      <c r="AS638">
        <v>0</v>
      </c>
      <c r="AT638">
        <v>0</v>
      </c>
      <c r="AU638">
        <v>0</v>
      </c>
      <c r="AV638">
        <v>0</v>
      </c>
      <c r="AW638">
        <v>0</v>
      </c>
      <c r="BA638" t="s">
        <v>63</v>
      </c>
      <c r="BE638" t="s">
        <v>622</v>
      </c>
      <c r="BH638" t="s">
        <v>4819</v>
      </c>
    </row>
    <row r="639" spans="1:60" x14ac:dyDescent="0.35">
      <c r="A639" t="s">
        <v>2293</v>
      </c>
      <c r="B639">
        <v>10000</v>
      </c>
      <c r="C639">
        <v>10000</v>
      </c>
      <c r="D639" s="2">
        <v>45761</v>
      </c>
      <c r="E639" t="s">
        <v>59</v>
      </c>
      <c r="F639" t="s">
        <v>2103</v>
      </c>
      <c r="G639" t="s">
        <v>2114</v>
      </c>
      <c r="H639" t="s">
        <v>2115</v>
      </c>
      <c r="I639">
        <v>1</v>
      </c>
      <c r="J639" t="s">
        <v>63</v>
      </c>
      <c r="K639">
        <v>79</v>
      </c>
      <c r="L639" t="s">
        <v>6076</v>
      </c>
      <c r="M639" t="s">
        <v>92</v>
      </c>
      <c r="N639" t="s">
        <v>3828</v>
      </c>
      <c r="O639">
        <v>59</v>
      </c>
      <c r="R639" s="2">
        <v>45756</v>
      </c>
      <c r="T639">
        <v>602</v>
      </c>
      <c r="U639" s="3">
        <v>35518</v>
      </c>
      <c r="V639" t="s">
        <v>65</v>
      </c>
      <c r="W639" t="s">
        <v>2294</v>
      </c>
      <c r="X639">
        <v>0</v>
      </c>
      <c r="Y639">
        <v>0</v>
      </c>
      <c r="Z639">
        <v>0</v>
      </c>
      <c r="AA639">
        <v>0</v>
      </c>
      <c r="AB639">
        <v>0</v>
      </c>
      <c r="AC639">
        <v>0</v>
      </c>
      <c r="AF639">
        <v>0</v>
      </c>
      <c r="AJ639" t="s">
        <v>63</v>
      </c>
      <c r="AK639">
        <v>0</v>
      </c>
      <c r="AL639" t="s">
        <v>63</v>
      </c>
      <c r="AO639" t="s">
        <v>2295</v>
      </c>
      <c r="AP639" t="s">
        <v>95</v>
      </c>
      <c r="AR639">
        <v>0</v>
      </c>
      <c r="AS639">
        <v>0</v>
      </c>
      <c r="AT639">
        <v>0</v>
      </c>
      <c r="AU639">
        <v>0</v>
      </c>
      <c r="AV639">
        <v>0</v>
      </c>
      <c r="AW639">
        <v>0</v>
      </c>
      <c r="BA639" t="s">
        <v>63</v>
      </c>
      <c r="BE639" t="s">
        <v>95</v>
      </c>
      <c r="BH639" t="s">
        <v>2296</v>
      </c>
    </row>
    <row r="640" spans="1:60" x14ac:dyDescent="0.35">
      <c r="A640" t="s">
        <v>2297</v>
      </c>
      <c r="B640">
        <v>10000</v>
      </c>
      <c r="C640">
        <v>10000</v>
      </c>
      <c r="D640" s="2">
        <v>45761</v>
      </c>
      <c r="E640" t="s">
        <v>59</v>
      </c>
      <c r="F640" t="s">
        <v>2298</v>
      </c>
      <c r="G640" t="s">
        <v>2114</v>
      </c>
      <c r="H640" t="s">
        <v>1733</v>
      </c>
      <c r="I640">
        <v>1</v>
      </c>
      <c r="J640" t="s">
        <v>63</v>
      </c>
      <c r="K640">
        <v>79</v>
      </c>
      <c r="L640" t="s">
        <v>6076</v>
      </c>
      <c r="M640" t="s">
        <v>92</v>
      </c>
      <c r="N640" t="s">
        <v>3828</v>
      </c>
      <c r="O640">
        <v>216</v>
      </c>
      <c r="R640" s="2">
        <v>45756</v>
      </c>
      <c r="T640">
        <v>65</v>
      </c>
      <c r="U640" s="3">
        <v>14040</v>
      </c>
      <c r="V640" t="s">
        <v>65</v>
      </c>
      <c r="W640" t="s">
        <v>2299</v>
      </c>
      <c r="X640">
        <v>0</v>
      </c>
      <c r="Y640">
        <v>0</v>
      </c>
      <c r="Z640">
        <v>0</v>
      </c>
      <c r="AA640">
        <v>0</v>
      </c>
      <c r="AB640">
        <v>0</v>
      </c>
      <c r="AC640">
        <v>0</v>
      </c>
      <c r="AF640">
        <v>0</v>
      </c>
      <c r="AJ640" t="s">
        <v>63</v>
      </c>
      <c r="AK640">
        <v>0</v>
      </c>
      <c r="AL640" t="s">
        <v>63</v>
      </c>
      <c r="AO640" t="s">
        <v>2300</v>
      </c>
      <c r="AP640" t="s">
        <v>95</v>
      </c>
      <c r="AR640">
        <v>0</v>
      </c>
      <c r="AS640">
        <v>0</v>
      </c>
      <c r="AT640">
        <v>0</v>
      </c>
      <c r="AU640">
        <v>0</v>
      </c>
      <c r="AV640">
        <v>0</v>
      </c>
      <c r="AW640">
        <v>0</v>
      </c>
      <c r="BA640" t="s">
        <v>63</v>
      </c>
      <c r="BE640" t="s">
        <v>95</v>
      </c>
      <c r="BH640" t="s">
        <v>2301</v>
      </c>
    </row>
    <row r="641" spans="1:60" x14ac:dyDescent="0.35">
      <c r="A641" t="s">
        <v>2302</v>
      </c>
      <c r="B641">
        <v>10000</v>
      </c>
      <c r="C641">
        <v>10000</v>
      </c>
      <c r="D641" s="2">
        <v>45761</v>
      </c>
      <c r="E641" t="s">
        <v>59</v>
      </c>
      <c r="F641" t="s">
        <v>2173</v>
      </c>
      <c r="G641" t="s">
        <v>2114</v>
      </c>
      <c r="H641" t="s">
        <v>1733</v>
      </c>
      <c r="I641">
        <v>1</v>
      </c>
      <c r="J641" t="s">
        <v>63</v>
      </c>
      <c r="K641">
        <v>79</v>
      </c>
      <c r="L641" t="s">
        <v>6076</v>
      </c>
      <c r="M641" t="s">
        <v>92</v>
      </c>
      <c r="N641" t="s">
        <v>3828</v>
      </c>
      <c r="O641">
        <v>47</v>
      </c>
      <c r="R641" s="2">
        <v>45756</v>
      </c>
      <c r="T641">
        <v>65</v>
      </c>
      <c r="U641" s="3">
        <v>3055</v>
      </c>
      <c r="V641" t="s">
        <v>65</v>
      </c>
      <c r="W641" t="s">
        <v>2174</v>
      </c>
      <c r="X641">
        <v>0</v>
      </c>
      <c r="Y641">
        <v>0</v>
      </c>
      <c r="Z641">
        <v>0</v>
      </c>
      <c r="AA641">
        <v>0</v>
      </c>
      <c r="AB641">
        <v>0</v>
      </c>
      <c r="AC641">
        <v>0</v>
      </c>
      <c r="AF641">
        <v>0</v>
      </c>
      <c r="AJ641" t="s">
        <v>63</v>
      </c>
      <c r="AK641">
        <v>0</v>
      </c>
      <c r="AL641" t="s">
        <v>63</v>
      </c>
      <c r="AO641" t="s">
        <v>2175</v>
      </c>
      <c r="AP641" t="s">
        <v>95</v>
      </c>
      <c r="AR641">
        <v>0</v>
      </c>
      <c r="AS641">
        <v>0</v>
      </c>
      <c r="AT641">
        <v>0</v>
      </c>
      <c r="AU641">
        <v>0</v>
      </c>
      <c r="AV641">
        <v>0</v>
      </c>
      <c r="AW641">
        <v>0</v>
      </c>
      <c r="BA641" t="s">
        <v>63</v>
      </c>
      <c r="BE641" t="s">
        <v>95</v>
      </c>
      <c r="BH641" t="s">
        <v>2303</v>
      </c>
    </row>
    <row r="642" spans="1:60" x14ac:dyDescent="0.35">
      <c r="A642" t="s">
        <v>2304</v>
      </c>
      <c r="B642">
        <v>10000</v>
      </c>
      <c r="C642">
        <v>10000</v>
      </c>
      <c r="D642" s="2">
        <v>45761</v>
      </c>
      <c r="E642" t="s">
        <v>59</v>
      </c>
      <c r="F642" t="s">
        <v>2160</v>
      </c>
      <c r="G642" t="s">
        <v>2114</v>
      </c>
      <c r="H642" t="s">
        <v>2115</v>
      </c>
      <c r="I642">
        <v>1</v>
      </c>
      <c r="J642" t="s">
        <v>63</v>
      </c>
      <c r="K642">
        <v>79</v>
      </c>
      <c r="L642" t="s">
        <v>6076</v>
      </c>
      <c r="M642" t="s">
        <v>92</v>
      </c>
      <c r="N642" t="s">
        <v>3828</v>
      </c>
      <c r="O642">
        <v>17</v>
      </c>
      <c r="R642" s="2">
        <v>45756</v>
      </c>
      <c r="T642">
        <v>602</v>
      </c>
      <c r="U642" s="3">
        <v>10234</v>
      </c>
      <c r="V642" t="s">
        <v>65</v>
      </c>
      <c r="W642" t="s">
        <v>2305</v>
      </c>
      <c r="X642">
        <v>0</v>
      </c>
      <c r="Y642">
        <v>0</v>
      </c>
      <c r="Z642">
        <v>0</v>
      </c>
      <c r="AA642">
        <v>0</v>
      </c>
      <c r="AB642">
        <v>0</v>
      </c>
      <c r="AC642">
        <v>0</v>
      </c>
      <c r="AF642">
        <v>0</v>
      </c>
      <c r="AJ642" t="s">
        <v>63</v>
      </c>
      <c r="AK642">
        <v>0</v>
      </c>
      <c r="AL642" t="s">
        <v>63</v>
      </c>
      <c r="AO642" t="s">
        <v>2306</v>
      </c>
      <c r="AP642" t="s">
        <v>95</v>
      </c>
      <c r="AR642">
        <v>0</v>
      </c>
      <c r="AS642">
        <v>0</v>
      </c>
      <c r="AT642">
        <v>0</v>
      </c>
      <c r="AU642">
        <v>0</v>
      </c>
      <c r="AV642">
        <v>0</v>
      </c>
      <c r="AW642">
        <v>0</v>
      </c>
      <c r="BA642" t="s">
        <v>63</v>
      </c>
      <c r="BE642" t="s">
        <v>95</v>
      </c>
      <c r="BH642" t="s">
        <v>2307</v>
      </c>
    </row>
    <row r="643" spans="1:60" x14ac:dyDescent="0.35">
      <c r="A643" t="s">
        <v>2308</v>
      </c>
      <c r="B643">
        <v>10000</v>
      </c>
      <c r="C643">
        <v>10000</v>
      </c>
      <c r="D643" s="2">
        <v>45761</v>
      </c>
      <c r="E643" t="s">
        <v>59</v>
      </c>
      <c r="F643" t="s">
        <v>836</v>
      </c>
      <c r="G643" t="s">
        <v>2114</v>
      </c>
      <c r="H643" t="s">
        <v>1733</v>
      </c>
      <c r="I643">
        <v>1</v>
      </c>
      <c r="J643" t="s">
        <v>63</v>
      </c>
      <c r="K643">
        <v>79</v>
      </c>
      <c r="L643" t="s">
        <v>6076</v>
      </c>
      <c r="M643" t="s">
        <v>92</v>
      </c>
      <c r="N643" t="s">
        <v>3828</v>
      </c>
      <c r="O643">
        <v>385</v>
      </c>
      <c r="R643" s="2">
        <v>45756</v>
      </c>
      <c r="T643">
        <v>65</v>
      </c>
      <c r="U643" s="3">
        <v>25025</v>
      </c>
      <c r="V643" t="s">
        <v>65</v>
      </c>
      <c r="W643" t="s">
        <v>2309</v>
      </c>
      <c r="X643">
        <v>0</v>
      </c>
      <c r="Y643">
        <v>0</v>
      </c>
      <c r="Z643">
        <v>0</v>
      </c>
      <c r="AA643">
        <v>0</v>
      </c>
      <c r="AB643">
        <v>0</v>
      </c>
      <c r="AC643">
        <v>0</v>
      </c>
      <c r="AF643">
        <v>0</v>
      </c>
      <c r="AJ643" t="s">
        <v>63</v>
      </c>
      <c r="AK643">
        <v>0</v>
      </c>
      <c r="AL643" t="s">
        <v>63</v>
      </c>
      <c r="AO643" t="s">
        <v>2310</v>
      </c>
      <c r="AP643" t="s">
        <v>95</v>
      </c>
      <c r="AR643">
        <v>0</v>
      </c>
      <c r="AS643">
        <v>0</v>
      </c>
      <c r="AT643">
        <v>0</v>
      </c>
      <c r="AU643">
        <v>0</v>
      </c>
      <c r="AV643">
        <v>0</v>
      </c>
      <c r="AW643">
        <v>0</v>
      </c>
      <c r="BA643" t="s">
        <v>63</v>
      </c>
      <c r="BE643" t="s">
        <v>95</v>
      </c>
      <c r="BH643" t="s">
        <v>2311</v>
      </c>
    </row>
    <row r="644" spans="1:60" x14ac:dyDescent="0.35">
      <c r="A644" t="s">
        <v>2312</v>
      </c>
      <c r="B644">
        <v>10000</v>
      </c>
      <c r="C644">
        <v>10000</v>
      </c>
      <c r="D644" s="2">
        <v>45761</v>
      </c>
      <c r="E644" t="s">
        <v>59</v>
      </c>
      <c r="F644" t="s">
        <v>2103</v>
      </c>
      <c r="G644" t="s">
        <v>2114</v>
      </c>
      <c r="H644" t="s">
        <v>2115</v>
      </c>
      <c r="I644">
        <v>1</v>
      </c>
      <c r="J644" t="s">
        <v>63</v>
      </c>
      <c r="K644">
        <v>79</v>
      </c>
      <c r="L644" t="s">
        <v>6076</v>
      </c>
      <c r="M644" t="s">
        <v>92</v>
      </c>
      <c r="N644" t="s">
        <v>3828</v>
      </c>
      <c r="O644">
        <v>34</v>
      </c>
      <c r="R644" s="2">
        <v>45756</v>
      </c>
      <c r="T644">
        <v>602</v>
      </c>
      <c r="U644" s="3">
        <v>20468</v>
      </c>
      <c r="V644" t="s">
        <v>65</v>
      </c>
      <c r="W644" t="s">
        <v>2313</v>
      </c>
      <c r="X644">
        <v>0</v>
      </c>
      <c r="Y644">
        <v>0</v>
      </c>
      <c r="Z644">
        <v>0</v>
      </c>
      <c r="AA644">
        <v>0</v>
      </c>
      <c r="AB644">
        <v>0</v>
      </c>
      <c r="AC644">
        <v>0</v>
      </c>
      <c r="AF644">
        <v>0</v>
      </c>
      <c r="AJ644" t="s">
        <v>63</v>
      </c>
      <c r="AK644">
        <v>0</v>
      </c>
      <c r="AL644" t="s">
        <v>63</v>
      </c>
      <c r="AO644" t="s">
        <v>2314</v>
      </c>
      <c r="AP644" t="s">
        <v>2291</v>
      </c>
      <c r="AR644">
        <v>0</v>
      </c>
      <c r="AS644">
        <v>0</v>
      </c>
      <c r="AT644">
        <v>0</v>
      </c>
      <c r="AU644">
        <v>0</v>
      </c>
      <c r="AV644">
        <v>0</v>
      </c>
      <c r="AW644">
        <v>0</v>
      </c>
      <c r="BA644" t="s">
        <v>63</v>
      </c>
      <c r="BE644" t="s">
        <v>2291</v>
      </c>
      <c r="BH644" t="s">
        <v>2315</v>
      </c>
    </row>
    <row r="645" spans="1:60" x14ac:dyDescent="0.35">
      <c r="A645" t="s">
        <v>4820</v>
      </c>
      <c r="B645">
        <v>10000</v>
      </c>
      <c r="C645">
        <v>10000</v>
      </c>
      <c r="D645" s="2">
        <v>45770</v>
      </c>
      <c r="E645" t="s">
        <v>59</v>
      </c>
      <c r="F645" t="s">
        <v>4821</v>
      </c>
      <c r="G645" t="s">
        <v>4822</v>
      </c>
      <c r="I645">
        <v>1</v>
      </c>
      <c r="J645" t="s">
        <v>183</v>
      </c>
      <c r="K645" s="7" t="s">
        <v>812</v>
      </c>
      <c r="L645" t="s">
        <v>6072</v>
      </c>
      <c r="M645" t="s">
        <v>813</v>
      </c>
      <c r="N645" t="s">
        <v>3824</v>
      </c>
      <c r="O645" s="3">
        <v>28080</v>
      </c>
      <c r="R645" s="2">
        <v>45756</v>
      </c>
      <c r="T645">
        <v>24</v>
      </c>
      <c r="U645" s="3">
        <v>673920</v>
      </c>
      <c r="V645" t="s">
        <v>65</v>
      </c>
      <c r="W645" t="s">
        <v>4823</v>
      </c>
      <c r="X645">
        <v>0</v>
      </c>
      <c r="Y645" s="3">
        <v>626102</v>
      </c>
      <c r="Z645" s="3">
        <v>47818</v>
      </c>
      <c r="AA645">
        <v>0</v>
      </c>
      <c r="AB645">
        <v>0</v>
      </c>
      <c r="AC645">
        <v>0</v>
      </c>
      <c r="AF645">
        <v>0</v>
      </c>
      <c r="AO645" t="s">
        <v>4824</v>
      </c>
      <c r="AP645" t="s">
        <v>448</v>
      </c>
      <c r="AR645">
        <v>0</v>
      </c>
      <c r="AS645">
        <v>0</v>
      </c>
      <c r="AT645">
        <v>0</v>
      </c>
      <c r="AU645">
        <v>0</v>
      </c>
      <c r="AV645">
        <v>0</v>
      </c>
      <c r="AW645">
        <v>0</v>
      </c>
      <c r="BA645" t="s">
        <v>63</v>
      </c>
      <c r="BB645" t="s">
        <v>4825</v>
      </c>
      <c r="BC645">
        <v>0</v>
      </c>
      <c r="BE645" t="s">
        <v>448</v>
      </c>
      <c r="BH645" t="s">
        <v>4826</v>
      </c>
    </row>
    <row r="646" spans="1:60" x14ac:dyDescent="0.35">
      <c r="A646" t="s">
        <v>2052</v>
      </c>
      <c r="B646">
        <v>10000</v>
      </c>
      <c r="C646">
        <v>10000</v>
      </c>
      <c r="D646" s="2">
        <v>45757</v>
      </c>
      <c r="E646" t="s">
        <v>59</v>
      </c>
      <c r="F646" t="s">
        <v>2053</v>
      </c>
      <c r="G646" t="s">
        <v>1603</v>
      </c>
      <c r="I646">
        <v>1</v>
      </c>
      <c r="J646" t="s">
        <v>183</v>
      </c>
      <c r="K646">
        <v>59</v>
      </c>
      <c r="L646" t="s">
        <v>6045</v>
      </c>
      <c r="M646" t="s">
        <v>73</v>
      </c>
      <c r="N646" t="s">
        <v>3811</v>
      </c>
      <c r="O646" s="3">
        <v>16712</v>
      </c>
      <c r="R646" s="2">
        <v>45756</v>
      </c>
      <c r="T646">
        <v>2</v>
      </c>
      <c r="U646" s="3">
        <v>33424</v>
      </c>
      <c r="V646" t="s">
        <v>65</v>
      </c>
      <c r="W646">
        <v>150352420001</v>
      </c>
      <c r="X646">
        <v>0</v>
      </c>
      <c r="Y646" s="3">
        <v>33424</v>
      </c>
      <c r="Z646">
        <v>0</v>
      </c>
      <c r="AA646">
        <v>0</v>
      </c>
      <c r="AB646">
        <v>0</v>
      </c>
      <c r="AC646">
        <v>0</v>
      </c>
      <c r="AF646">
        <v>0</v>
      </c>
      <c r="AO646">
        <v>15035242</v>
      </c>
      <c r="AP646" t="s">
        <v>1644</v>
      </c>
      <c r="AR646">
        <v>0</v>
      </c>
      <c r="AS646">
        <v>0</v>
      </c>
      <c r="AT646">
        <v>0</v>
      </c>
      <c r="AU646">
        <v>0</v>
      </c>
      <c r="AV646">
        <v>0</v>
      </c>
      <c r="AW646">
        <v>0</v>
      </c>
      <c r="BA646" t="s">
        <v>63</v>
      </c>
      <c r="BB646" t="s">
        <v>4827</v>
      </c>
      <c r="BC646">
        <v>0</v>
      </c>
      <c r="BE646" t="s">
        <v>1644</v>
      </c>
      <c r="BH646" t="s">
        <v>2054</v>
      </c>
    </row>
    <row r="647" spans="1:60" x14ac:dyDescent="0.35">
      <c r="A647" t="s">
        <v>2055</v>
      </c>
      <c r="B647">
        <v>10000</v>
      </c>
      <c r="C647">
        <v>10000</v>
      </c>
      <c r="D647" s="2">
        <v>45757</v>
      </c>
      <c r="E647" t="s">
        <v>59</v>
      </c>
      <c r="F647" s="4">
        <v>0.46348379629629627</v>
      </c>
      <c r="G647" t="s">
        <v>2056</v>
      </c>
      <c r="I647">
        <v>1</v>
      </c>
      <c r="J647" t="s">
        <v>183</v>
      </c>
      <c r="K647">
        <v>71</v>
      </c>
      <c r="L647" t="s">
        <v>6057</v>
      </c>
      <c r="M647" t="s">
        <v>368</v>
      </c>
      <c r="N647" t="s">
        <v>3857</v>
      </c>
      <c r="O647" s="3">
        <v>6750</v>
      </c>
      <c r="R647" s="2">
        <v>45756</v>
      </c>
      <c r="T647">
        <v>8</v>
      </c>
      <c r="U647" s="3">
        <v>54000</v>
      </c>
      <c r="V647" t="s">
        <v>65</v>
      </c>
      <c r="W647" t="s">
        <v>2058</v>
      </c>
      <c r="X647">
        <v>0</v>
      </c>
      <c r="Y647" s="3">
        <v>54000</v>
      </c>
      <c r="Z647">
        <v>0</v>
      </c>
      <c r="AA647">
        <v>0</v>
      </c>
      <c r="AB647">
        <v>0</v>
      </c>
      <c r="AC647">
        <v>0</v>
      </c>
      <c r="AF647">
        <v>0</v>
      </c>
      <c r="AO647" t="s">
        <v>2059</v>
      </c>
      <c r="AP647" t="s">
        <v>203</v>
      </c>
      <c r="AR647">
        <v>0</v>
      </c>
      <c r="AS647">
        <v>0</v>
      </c>
      <c r="AT647">
        <v>0</v>
      </c>
      <c r="AU647">
        <v>0</v>
      </c>
      <c r="AV647">
        <v>0</v>
      </c>
      <c r="AW647">
        <v>0</v>
      </c>
      <c r="BA647" t="s">
        <v>63</v>
      </c>
      <c r="BB647" t="s">
        <v>4828</v>
      </c>
      <c r="BC647">
        <v>0</v>
      </c>
      <c r="BE647" t="s">
        <v>203</v>
      </c>
      <c r="BH647" t="s">
        <v>2060</v>
      </c>
    </row>
    <row r="648" spans="1:60" x14ac:dyDescent="0.35">
      <c r="A648" t="s">
        <v>2061</v>
      </c>
      <c r="B648">
        <v>10000</v>
      </c>
      <c r="C648">
        <v>10000</v>
      </c>
      <c r="D648" s="2">
        <v>45757</v>
      </c>
      <c r="E648" t="s">
        <v>59</v>
      </c>
      <c r="F648" s="4">
        <v>0.46348379629629627</v>
      </c>
      <c r="G648" t="s">
        <v>2056</v>
      </c>
      <c r="I648">
        <v>1</v>
      </c>
      <c r="J648" t="s">
        <v>183</v>
      </c>
      <c r="K648">
        <v>71</v>
      </c>
      <c r="L648" t="s">
        <v>6057</v>
      </c>
      <c r="M648" t="s">
        <v>368</v>
      </c>
      <c r="N648" t="s">
        <v>3857</v>
      </c>
      <c r="O648" s="3">
        <v>6750</v>
      </c>
      <c r="R648" s="2">
        <v>45756</v>
      </c>
      <c r="T648">
        <v>8</v>
      </c>
      <c r="U648" s="3">
        <v>54000</v>
      </c>
      <c r="V648" t="s">
        <v>65</v>
      </c>
      <c r="W648" t="s">
        <v>2058</v>
      </c>
      <c r="X648">
        <v>0</v>
      </c>
      <c r="Y648" s="3">
        <v>54000</v>
      </c>
      <c r="Z648">
        <v>0</v>
      </c>
      <c r="AA648">
        <v>0</v>
      </c>
      <c r="AB648">
        <v>0</v>
      </c>
      <c r="AC648">
        <v>0</v>
      </c>
      <c r="AF648">
        <v>0</v>
      </c>
      <c r="AO648" t="s">
        <v>2059</v>
      </c>
      <c r="AP648" t="s">
        <v>203</v>
      </c>
      <c r="AR648">
        <v>0</v>
      </c>
      <c r="AS648">
        <v>0</v>
      </c>
      <c r="AT648">
        <v>0</v>
      </c>
      <c r="AU648">
        <v>0</v>
      </c>
      <c r="AV648">
        <v>0</v>
      </c>
      <c r="AW648">
        <v>0</v>
      </c>
      <c r="BA648" t="s">
        <v>63</v>
      </c>
      <c r="BB648" t="s">
        <v>4829</v>
      </c>
      <c r="BC648">
        <v>0</v>
      </c>
      <c r="BE648" t="s">
        <v>203</v>
      </c>
      <c r="BH648" t="s">
        <v>2062</v>
      </c>
    </row>
    <row r="649" spans="1:60" x14ac:dyDescent="0.35">
      <c r="A649" t="s">
        <v>2063</v>
      </c>
      <c r="B649">
        <v>10000</v>
      </c>
      <c r="C649">
        <v>10000</v>
      </c>
      <c r="D649" s="2">
        <v>45756</v>
      </c>
      <c r="E649" t="s">
        <v>59</v>
      </c>
      <c r="F649" t="s">
        <v>2064</v>
      </c>
      <c r="G649" t="s">
        <v>2065</v>
      </c>
      <c r="I649">
        <v>1</v>
      </c>
      <c r="J649" t="s">
        <v>183</v>
      </c>
      <c r="K649">
        <v>22</v>
      </c>
      <c r="L649" t="s">
        <v>6063</v>
      </c>
      <c r="M649" t="s">
        <v>685</v>
      </c>
      <c r="N649" t="s">
        <v>3805</v>
      </c>
      <c r="O649">
        <v>200</v>
      </c>
      <c r="R649" s="2">
        <v>45756</v>
      </c>
      <c r="T649">
        <v>5</v>
      </c>
      <c r="U649" s="3">
        <v>1000</v>
      </c>
      <c r="V649" t="s">
        <v>65</v>
      </c>
      <c r="W649">
        <v>4.040420000314E+17</v>
      </c>
      <c r="X649">
        <v>0</v>
      </c>
      <c r="Y649" s="3">
        <v>1000</v>
      </c>
      <c r="Z649">
        <v>0</v>
      </c>
      <c r="AA649">
        <v>0</v>
      </c>
      <c r="AB649">
        <v>0</v>
      </c>
      <c r="AC649">
        <v>0</v>
      </c>
      <c r="AF649">
        <v>0</v>
      </c>
      <c r="AO649">
        <v>40404200003140</v>
      </c>
      <c r="AP649" t="s">
        <v>217</v>
      </c>
      <c r="AR649">
        <v>0</v>
      </c>
      <c r="AS649">
        <v>0</v>
      </c>
      <c r="AT649">
        <v>0</v>
      </c>
      <c r="AU649">
        <v>0</v>
      </c>
      <c r="AV649">
        <v>0</v>
      </c>
      <c r="AW649">
        <v>0</v>
      </c>
      <c r="BA649" t="s">
        <v>63</v>
      </c>
      <c r="BB649" t="s">
        <v>4830</v>
      </c>
      <c r="BC649">
        <v>0</v>
      </c>
      <c r="BE649" t="s">
        <v>217</v>
      </c>
      <c r="BH649" t="s">
        <v>2066</v>
      </c>
    </row>
    <row r="650" spans="1:60" x14ac:dyDescent="0.35">
      <c r="A650" t="s">
        <v>2067</v>
      </c>
      <c r="B650">
        <v>10000</v>
      </c>
      <c r="C650">
        <v>10000</v>
      </c>
      <c r="D650" s="2">
        <v>45756</v>
      </c>
      <c r="E650" t="s">
        <v>59</v>
      </c>
      <c r="F650" t="s">
        <v>2068</v>
      </c>
      <c r="G650" t="s">
        <v>702</v>
      </c>
      <c r="I650">
        <v>1</v>
      </c>
      <c r="J650" t="s">
        <v>183</v>
      </c>
      <c r="K650">
        <v>46</v>
      </c>
      <c r="L650" t="s">
        <v>6049</v>
      </c>
      <c r="M650" t="s">
        <v>231</v>
      </c>
      <c r="N650" t="s">
        <v>3809</v>
      </c>
      <c r="O650" s="3">
        <v>6000</v>
      </c>
      <c r="R650" s="2">
        <v>45756</v>
      </c>
      <c r="T650">
        <v>1</v>
      </c>
      <c r="U650" s="3">
        <v>6000</v>
      </c>
      <c r="V650" t="s">
        <v>65</v>
      </c>
      <c r="W650" t="s">
        <v>2069</v>
      </c>
      <c r="X650">
        <v>0</v>
      </c>
      <c r="Y650" s="3">
        <v>6000</v>
      </c>
      <c r="Z650">
        <v>0</v>
      </c>
      <c r="AA650">
        <v>0</v>
      </c>
      <c r="AB650">
        <v>0</v>
      </c>
      <c r="AC650">
        <v>0</v>
      </c>
      <c r="AF650">
        <v>0</v>
      </c>
      <c r="AO650" t="s">
        <v>2070</v>
      </c>
      <c r="AP650" t="s">
        <v>2071</v>
      </c>
      <c r="AR650">
        <v>0</v>
      </c>
      <c r="AS650">
        <v>0</v>
      </c>
      <c r="AT650">
        <v>0</v>
      </c>
      <c r="AU650">
        <v>0</v>
      </c>
      <c r="AV650">
        <v>0</v>
      </c>
      <c r="AW650">
        <v>0</v>
      </c>
      <c r="BA650" t="s">
        <v>63</v>
      </c>
      <c r="BB650" t="s">
        <v>4831</v>
      </c>
      <c r="BC650">
        <v>0</v>
      </c>
      <c r="BE650" t="s">
        <v>2071</v>
      </c>
      <c r="BH650" t="s">
        <v>2072</v>
      </c>
    </row>
    <row r="651" spans="1:60" x14ac:dyDescent="0.35">
      <c r="A651" t="s">
        <v>2073</v>
      </c>
      <c r="B651">
        <v>10000</v>
      </c>
      <c r="C651">
        <v>10000</v>
      </c>
      <c r="D651" s="2">
        <v>45756</v>
      </c>
      <c r="E651" t="s">
        <v>59</v>
      </c>
      <c r="F651" t="s">
        <v>2068</v>
      </c>
      <c r="G651">
        <v>23050344</v>
      </c>
      <c r="I651">
        <v>1</v>
      </c>
      <c r="J651" t="s">
        <v>183</v>
      </c>
      <c r="K651">
        <v>61</v>
      </c>
      <c r="L651" t="s">
        <v>6046</v>
      </c>
      <c r="M651" t="s">
        <v>209</v>
      </c>
      <c r="N651" t="s">
        <v>3802</v>
      </c>
      <c r="O651">
        <v>250</v>
      </c>
      <c r="R651" s="2">
        <v>45756</v>
      </c>
      <c r="T651">
        <v>4</v>
      </c>
      <c r="U651" s="3">
        <v>1000</v>
      </c>
      <c r="V651" t="s">
        <v>65</v>
      </c>
      <c r="W651" t="s">
        <v>2074</v>
      </c>
      <c r="X651">
        <v>0</v>
      </c>
      <c r="Y651" s="3">
        <v>1000</v>
      </c>
      <c r="Z651">
        <v>0</v>
      </c>
      <c r="AA651">
        <v>0</v>
      </c>
      <c r="AB651">
        <v>0</v>
      </c>
      <c r="AC651">
        <v>0</v>
      </c>
      <c r="AF651">
        <v>0</v>
      </c>
      <c r="AO651" t="s">
        <v>2075</v>
      </c>
      <c r="AP651" t="s">
        <v>622</v>
      </c>
      <c r="AR651">
        <v>0</v>
      </c>
      <c r="AS651">
        <v>0</v>
      </c>
      <c r="AT651">
        <v>0</v>
      </c>
      <c r="AU651">
        <v>0</v>
      </c>
      <c r="AV651">
        <v>0</v>
      </c>
      <c r="AW651">
        <v>0</v>
      </c>
      <c r="BA651" t="s">
        <v>63</v>
      </c>
      <c r="BB651" t="s">
        <v>4832</v>
      </c>
      <c r="BC651">
        <v>0</v>
      </c>
      <c r="BE651" t="s">
        <v>622</v>
      </c>
      <c r="BH651" t="s">
        <v>839</v>
      </c>
    </row>
    <row r="652" spans="1:60" x14ac:dyDescent="0.35">
      <c r="A652" t="s">
        <v>2076</v>
      </c>
      <c r="B652">
        <v>10000</v>
      </c>
      <c r="C652">
        <v>10000</v>
      </c>
      <c r="D652" s="2">
        <v>45756</v>
      </c>
      <c r="E652" t="s">
        <v>59</v>
      </c>
      <c r="F652" s="4">
        <v>0.42499999999999999</v>
      </c>
      <c r="G652" t="s">
        <v>570</v>
      </c>
      <c r="I652">
        <v>1</v>
      </c>
      <c r="J652" t="s">
        <v>183</v>
      </c>
      <c r="K652">
        <v>59</v>
      </c>
      <c r="L652" t="s">
        <v>6045</v>
      </c>
      <c r="M652" t="s">
        <v>73</v>
      </c>
      <c r="N652" t="s">
        <v>3811</v>
      </c>
      <c r="O652" s="3">
        <v>1298</v>
      </c>
      <c r="R652" s="2">
        <v>45756</v>
      </c>
      <c r="T652">
        <v>2</v>
      </c>
      <c r="U652" s="3">
        <v>2596</v>
      </c>
      <c r="V652" t="s">
        <v>65</v>
      </c>
      <c r="W652">
        <v>150387540001</v>
      </c>
      <c r="X652">
        <v>0</v>
      </c>
      <c r="Y652" s="3">
        <v>2595</v>
      </c>
      <c r="Z652">
        <v>1</v>
      </c>
      <c r="AA652">
        <v>0</v>
      </c>
      <c r="AB652">
        <v>0</v>
      </c>
      <c r="AC652">
        <v>0</v>
      </c>
      <c r="AF652">
        <v>0</v>
      </c>
      <c r="AO652">
        <v>15038754</v>
      </c>
      <c r="AP652" t="s">
        <v>571</v>
      </c>
      <c r="AR652">
        <v>0</v>
      </c>
      <c r="AS652">
        <v>0</v>
      </c>
      <c r="AT652">
        <v>0</v>
      </c>
      <c r="AU652">
        <v>0</v>
      </c>
      <c r="AV652">
        <v>0</v>
      </c>
      <c r="AW652">
        <v>0</v>
      </c>
      <c r="BA652" t="s">
        <v>63</v>
      </c>
      <c r="BB652" t="s">
        <v>4833</v>
      </c>
      <c r="BC652">
        <v>0</v>
      </c>
      <c r="BE652" t="s">
        <v>571</v>
      </c>
      <c r="BH652" t="s">
        <v>2077</v>
      </c>
    </row>
    <row r="653" spans="1:60" x14ac:dyDescent="0.35">
      <c r="A653" t="s">
        <v>2078</v>
      </c>
      <c r="B653">
        <v>10000</v>
      </c>
      <c r="C653">
        <v>10000</v>
      </c>
      <c r="D653" s="2">
        <v>45756</v>
      </c>
      <c r="E653" t="s">
        <v>59</v>
      </c>
      <c r="F653" s="4">
        <v>0.42499999999999999</v>
      </c>
      <c r="G653" t="s">
        <v>570</v>
      </c>
      <c r="I653">
        <v>1</v>
      </c>
      <c r="J653" t="s">
        <v>183</v>
      </c>
      <c r="K653">
        <v>59</v>
      </c>
      <c r="L653" t="s">
        <v>6045</v>
      </c>
      <c r="M653" t="s">
        <v>73</v>
      </c>
      <c r="N653" t="s">
        <v>3811</v>
      </c>
      <c r="O653" s="3">
        <v>1298</v>
      </c>
      <c r="R653" s="2">
        <v>45756</v>
      </c>
      <c r="T653">
        <v>2</v>
      </c>
      <c r="U653" s="3">
        <v>2596</v>
      </c>
      <c r="V653" t="s">
        <v>65</v>
      </c>
      <c r="W653">
        <v>150387540001</v>
      </c>
      <c r="X653">
        <v>0</v>
      </c>
      <c r="Y653" s="3">
        <v>2595</v>
      </c>
      <c r="Z653">
        <v>1</v>
      </c>
      <c r="AA653">
        <v>0</v>
      </c>
      <c r="AB653">
        <v>0</v>
      </c>
      <c r="AC653">
        <v>0</v>
      </c>
      <c r="AF653">
        <v>0</v>
      </c>
      <c r="AO653">
        <v>15038754</v>
      </c>
      <c r="AP653" t="s">
        <v>571</v>
      </c>
      <c r="AR653">
        <v>0</v>
      </c>
      <c r="AS653">
        <v>0</v>
      </c>
      <c r="AT653">
        <v>0</v>
      </c>
      <c r="AU653">
        <v>0</v>
      </c>
      <c r="AV653">
        <v>0</v>
      </c>
      <c r="AW653">
        <v>0</v>
      </c>
      <c r="BA653" t="s">
        <v>63</v>
      </c>
      <c r="BB653" t="s">
        <v>4834</v>
      </c>
      <c r="BC653">
        <v>0</v>
      </c>
      <c r="BE653" t="s">
        <v>571</v>
      </c>
      <c r="BH653" t="s">
        <v>2079</v>
      </c>
    </row>
    <row r="654" spans="1:60" x14ac:dyDescent="0.35">
      <c r="A654" t="s">
        <v>2080</v>
      </c>
      <c r="B654">
        <v>10000</v>
      </c>
      <c r="C654">
        <v>40000</v>
      </c>
      <c r="D654" s="2">
        <v>45756</v>
      </c>
      <c r="E654" t="s">
        <v>59</v>
      </c>
      <c r="F654" t="s">
        <v>2081</v>
      </c>
      <c r="G654">
        <v>860909190840</v>
      </c>
      <c r="I654">
        <v>4</v>
      </c>
      <c r="J654" t="s">
        <v>183</v>
      </c>
      <c r="K654">
        <v>60</v>
      </c>
      <c r="L654" t="s">
        <v>6048</v>
      </c>
      <c r="M654" t="s">
        <v>222</v>
      </c>
      <c r="N654" t="s">
        <v>3835</v>
      </c>
      <c r="O654" s="3">
        <v>3000</v>
      </c>
      <c r="R654" s="2">
        <v>45756</v>
      </c>
      <c r="T654">
        <v>1</v>
      </c>
      <c r="U654" s="3">
        <v>3000</v>
      </c>
      <c r="V654" t="s">
        <v>65</v>
      </c>
      <c r="W654">
        <v>200699050001</v>
      </c>
      <c r="X654">
        <v>0</v>
      </c>
      <c r="Y654">
        <v>692</v>
      </c>
      <c r="Z654" s="3">
        <v>2308</v>
      </c>
      <c r="AA654">
        <v>0</v>
      </c>
      <c r="AB654">
        <v>0</v>
      </c>
      <c r="AC654">
        <v>0</v>
      </c>
      <c r="AF654">
        <v>0</v>
      </c>
      <c r="AO654">
        <v>20069905</v>
      </c>
      <c r="AP654" t="s">
        <v>571</v>
      </c>
      <c r="AR654">
        <v>0</v>
      </c>
      <c r="AS654">
        <v>0</v>
      </c>
      <c r="AT654">
        <v>0</v>
      </c>
      <c r="AU654">
        <v>0</v>
      </c>
      <c r="AV654">
        <v>0</v>
      </c>
      <c r="AW654">
        <v>0</v>
      </c>
      <c r="BA654" t="s">
        <v>63</v>
      </c>
      <c r="BB654" t="s">
        <v>4835</v>
      </c>
      <c r="BC654">
        <v>0</v>
      </c>
      <c r="BE654" t="s">
        <v>571</v>
      </c>
      <c r="BH654" t="s">
        <v>2082</v>
      </c>
    </row>
    <row r="655" spans="1:60" x14ac:dyDescent="0.35">
      <c r="A655" t="s">
        <v>2080</v>
      </c>
      <c r="B655">
        <v>10000</v>
      </c>
      <c r="C655">
        <v>50000</v>
      </c>
      <c r="D655" s="2">
        <v>45756</v>
      </c>
      <c r="E655" t="s">
        <v>59</v>
      </c>
      <c r="F655" t="s">
        <v>2083</v>
      </c>
      <c r="G655">
        <v>860909190840</v>
      </c>
      <c r="I655">
        <v>4</v>
      </c>
      <c r="J655" t="s">
        <v>183</v>
      </c>
      <c r="K655">
        <v>60</v>
      </c>
      <c r="L655" t="s">
        <v>6048</v>
      </c>
      <c r="M655" t="s">
        <v>222</v>
      </c>
      <c r="N655" t="s">
        <v>3835</v>
      </c>
      <c r="O655" s="3">
        <v>10000</v>
      </c>
      <c r="R655" s="2">
        <v>45756</v>
      </c>
      <c r="T655">
        <v>1</v>
      </c>
      <c r="U655" s="3">
        <v>10000</v>
      </c>
      <c r="V655" t="s">
        <v>65</v>
      </c>
      <c r="W655">
        <v>200699050001</v>
      </c>
      <c r="X655">
        <v>0</v>
      </c>
      <c r="Y655" s="3">
        <v>2308</v>
      </c>
      <c r="Z655" s="3">
        <v>7692</v>
      </c>
      <c r="AA655">
        <v>0</v>
      </c>
      <c r="AB655">
        <v>0</v>
      </c>
      <c r="AC655">
        <v>0</v>
      </c>
      <c r="AF655">
        <v>0</v>
      </c>
      <c r="AO655">
        <v>20069905</v>
      </c>
      <c r="AP655" t="s">
        <v>571</v>
      </c>
      <c r="AR655">
        <v>0</v>
      </c>
      <c r="AS655">
        <v>0</v>
      </c>
      <c r="AT655">
        <v>0</v>
      </c>
      <c r="AU655">
        <v>0</v>
      </c>
      <c r="AV655">
        <v>0</v>
      </c>
      <c r="AW655">
        <v>0</v>
      </c>
      <c r="BA655" t="s">
        <v>63</v>
      </c>
      <c r="BB655" t="s">
        <v>4835</v>
      </c>
      <c r="BC655">
        <v>0</v>
      </c>
      <c r="BE655" t="s">
        <v>571</v>
      </c>
      <c r="BH655" t="s">
        <v>2082</v>
      </c>
    </row>
    <row r="656" spans="1:60" x14ac:dyDescent="0.35">
      <c r="A656" t="s">
        <v>2084</v>
      </c>
      <c r="B656">
        <v>10000</v>
      </c>
      <c r="C656">
        <v>10000</v>
      </c>
      <c r="D656" s="2">
        <v>45756</v>
      </c>
      <c r="E656" t="s">
        <v>59</v>
      </c>
      <c r="F656" t="s">
        <v>2085</v>
      </c>
      <c r="G656" t="s">
        <v>2086</v>
      </c>
      <c r="I656">
        <v>1</v>
      </c>
      <c r="J656" t="s">
        <v>183</v>
      </c>
      <c r="K656">
        <v>94</v>
      </c>
      <c r="L656" t="s">
        <v>6050</v>
      </c>
      <c r="M656" t="s">
        <v>81</v>
      </c>
      <c r="N656" t="s">
        <v>3825</v>
      </c>
      <c r="O656">
        <v>250</v>
      </c>
      <c r="R656" s="2">
        <v>45756</v>
      </c>
      <c r="T656">
        <v>4</v>
      </c>
      <c r="U656" s="3">
        <v>1000</v>
      </c>
      <c r="V656" t="s">
        <v>65</v>
      </c>
      <c r="W656" t="s">
        <v>2088</v>
      </c>
      <c r="X656">
        <v>0</v>
      </c>
      <c r="Y656" s="3">
        <v>1000</v>
      </c>
      <c r="Z656">
        <v>0</v>
      </c>
      <c r="AA656">
        <v>0</v>
      </c>
      <c r="AB656">
        <v>0</v>
      </c>
      <c r="AC656">
        <v>0</v>
      </c>
      <c r="AF656">
        <v>0</v>
      </c>
      <c r="AO656" t="s">
        <v>2089</v>
      </c>
      <c r="AP656" t="s">
        <v>244</v>
      </c>
      <c r="AR656">
        <v>0</v>
      </c>
      <c r="AS656">
        <v>0</v>
      </c>
      <c r="AT656">
        <v>0</v>
      </c>
      <c r="AU656">
        <v>0</v>
      </c>
      <c r="AV656">
        <v>0</v>
      </c>
      <c r="AW656">
        <v>0</v>
      </c>
      <c r="BA656" t="s">
        <v>63</v>
      </c>
      <c r="BB656" t="s">
        <v>4836</v>
      </c>
      <c r="BC656">
        <v>0</v>
      </c>
      <c r="BE656" t="s">
        <v>244</v>
      </c>
      <c r="BH656" t="s">
        <v>246</v>
      </c>
    </row>
    <row r="657" spans="1:60" x14ac:dyDescent="0.35">
      <c r="A657" t="s">
        <v>2090</v>
      </c>
      <c r="B657">
        <v>10000</v>
      </c>
      <c r="C657">
        <v>10000</v>
      </c>
      <c r="D657" s="2">
        <v>45756</v>
      </c>
      <c r="E657" t="s">
        <v>59</v>
      </c>
      <c r="F657" s="4">
        <v>0.42539351851851853</v>
      </c>
      <c r="G657" t="s">
        <v>2086</v>
      </c>
      <c r="I657">
        <v>1</v>
      </c>
      <c r="J657" t="s">
        <v>183</v>
      </c>
      <c r="K657">
        <v>94</v>
      </c>
      <c r="L657" t="s">
        <v>6050</v>
      </c>
      <c r="M657" t="s">
        <v>81</v>
      </c>
      <c r="N657" t="s">
        <v>3825</v>
      </c>
      <c r="O657">
        <v>250</v>
      </c>
      <c r="R657" s="2">
        <v>45756</v>
      </c>
      <c r="T657">
        <v>4</v>
      </c>
      <c r="U657" s="3">
        <v>1000</v>
      </c>
      <c r="V657" t="s">
        <v>65</v>
      </c>
      <c r="W657" t="s">
        <v>2091</v>
      </c>
      <c r="X657">
        <v>0</v>
      </c>
      <c r="Y657" s="3">
        <v>1000</v>
      </c>
      <c r="Z657">
        <v>0</v>
      </c>
      <c r="AA657">
        <v>0</v>
      </c>
      <c r="AB657">
        <v>0</v>
      </c>
      <c r="AC657">
        <v>0</v>
      </c>
      <c r="AF657">
        <v>0</v>
      </c>
      <c r="AO657" t="s">
        <v>2092</v>
      </c>
      <c r="AP657" t="s">
        <v>244</v>
      </c>
      <c r="AR657">
        <v>0</v>
      </c>
      <c r="AS657">
        <v>0</v>
      </c>
      <c r="AT657">
        <v>0</v>
      </c>
      <c r="AU657">
        <v>0</v>
      </c>
      <c r="AV657">
        <v>0</v>
      </c>
      <c r="AW657">
        <v>0</v>
      </c>
      <c r="BA657" t="s">
        <v>63</v>
      </c>
      <c r="BB657" t="s">
        <v>4837</v>
      </c>
      <c r="BC657">
        <v>0</v>
      </c>
      <c r="BE657" t="s">
        <v>244</v>
      </c>
      <c r="BH657" t="s">
        <v>246</v>
      </c>
    </row>
    <row r="658" spans="1:60" x14ac:dyDescent="0.35">
      <c r="A658" t="s">
        <v>1822</v>
      </c>
      <c r="B658">
        <v>10000</v>
      </c>
      <c r="C658">
        <v>20000</v>
      </c>
      <c r="D658" s="2">
        <v>45757</v>
      </c>
      <c r="E658" t="s">
        <v>59</v>
      </c>
      <c r="F658" t="s">
        <v>1823</v>
      </c>
      <c r="G658" t="s">
        <v>842</v>
      </c>
      <c r="I658">
        <v>1</v>
      </c>
      <c r="J658" t="s">
        <v>183</v>
      </c>
      <c r="K658">
        <v>73</v>
      </c>
      <c r="L658" t="s">
        <v>6042</v>
      </c>
      <c r="M658" t="s">
        <v>184</v>
      </c>
      <c r="N658" t="s">
        <v>3845</v>
      </c>
      <c r="O658" s="3">
        <v>19500</v>
      </c>
      <c r="R658" s="2">
        <v>45756</v>
      </c>
      <c r="T658">
        <v>12</v>
      </c>
      <c r="U658" s="3">
        <v>234000</v>
      </c>
      <c r="V658" t="s">
        <v>65</v>
      </c>
      <c r="W658">
        <v>80256220001</v>
      </c>
      <c r="X658">
        <v>0</v>
      </c>
      <c r="Y658" s="3">
        <v>234000</v>
      </c>
      <c r="Z658">
        <v>0</v>
      </c>
      <c r="AA658">
        <v>0</v>
      </c>
      <c r="AB658">
        <v>0</v>
      </c>
      <c r="AC658">
        <v>0</v>
      </c>
      <c r="AF658">
        <v>0</v>
      </c>
      <c r="AO658">
        <v>8025622</v>
      </c>
      <c r="AP658" t="s">
        <v>162</v>
      </c>
      <c r="AR658">
        <v>0</v>
      </c>
      <c r="AS658">
        <v>0</v>
      </c>
      <c r="AT658">
        <v>0</v>
      </c>
      <c r="AU658">
        <v>0</v>
      </c>
      <c r="AV658">
        <v>0</v>
      </c>
      <c r="AW658">
        <v>0</v>
      </c>
      <c r="BA658" t="s">
        <v>63</v>
      </c>
      <c r="BB658" t="s">
        <v>4767</v>
      </c>
      <c r="BC658">
        <v>0</v>
      </c>
      <c r="BE658" t="s">
        <v>162</v>
      </c>
      <c r="BH658" t="s">
        <v>1824</v>
      </c>
    </row>
    <row r="659" spans="1:60" x14ac:dyDescent="0.35">
      <c r="A659" t="s">
        <v>2093</v>
      </c>
      <c r="B659">
        <v>10000</v>
      </c>
      <c r="C659">
        <v>10000</v>
      </c>
      <c r="D659" s="2">
        <v>45762</v>
      </c>
      <c r="E659" t="s">
        <v>59</v>
      </c>
      <c r="F659" t="s">
        <v>2001</v>
      </c>
      <c r="G659" t="s">
        <v>1880</v>
      </c>
      <c r="I659">
        <v>1</v>
      </c>
      <c r="J659" t="s">
        <v>183</v>
      </c>
      <c r="K659">
        <v>78</v>
      </c>
      <c r="L659" t="s">
        <v>6047</v>
      </c>
      <c r="M659" t="s">
        <v>216</v>
      </c>
      <c r="N659" t="s">
        <v>3803</v>
      </c>
      <c r="O659" s="3">
        <v>1500</v>
      </c>
      <c r="R659" s="2">
        <v>45756</v>
      </c>
      <c r="T659">
        <v>16</v>
      </c>
      <c r="U659" s="3">
        <v>24000</v>
      </c>
      <c r="V659" t="s">
        <v>65</v>
      </c>
      <c r="W659" t="s">
        <v>2094</v>
      </c>
      <c r="X659">
        <v>0</v>
      </c>
      <c r="Y659" s="3">
        <v>20000</v>
      </c>
      <c r="Z659" s="3">
        <v>4000</v>
      </c>
      <c r="AA659">
        <v>0</v>
      </c>
      <c r="AB659">
        <v>0</v>
      </c>
      <c r="AC659">
        <v>0</v>
      </c>
      <c r="AF659">
        <v>0</v>
      </c>
      <c r="AO659" t="s">
        <v>2095</v>
      </c>
      <c r="AP659" t="s">
        <v>170</v>
      </c>
      <c r="AR659">
        <v>0</v>
      </c>
      <c r="AS659">
        <v>0</v>
      </c>
      <c r="AT659">
        <v>0</v>
      </c>
      <c r="AU659">
        <v>0</v>
      </c>
      <c r="AV659">
        <v>0</v>
      </c>
      <c r="AW659">
        <v>0</v>
      </c>
      <c r="BA659" t="s">
        <v>63</v>
      </c>
      <c r="BB659" t="s">
        <v>4838</v>
      </c>
      <c r="BC659">
        <v>0</v>
      </c>
      <c r="BE659" t="s">
        <v>170</v>
      </c>
      <c r="BH659" t="s">
        <v>2096</v>
      </c>
    </row>
    <row r="660" spans="1:60" x14ac:dyDescent="0.35">
      <c r="A660" t="s">
        <v>2097</v>
      </c>
      <c r="B660">
        <v>10000</v>
      </c>
      <c r="C660">
        <v>10000</v>
      </c>
      <c r="D660" s="2">
        <v>45761</v>
      </c>
      <c r="E660" t="s">
        <v>59</v>
      </c>
      <c r="F660" t="s">
        <v>2098</v>
      </c>
      <c r="G660" t="s">
        <v>1428</v>
      </c>
      <c r="I660">
        <v>1</v>
      </c>
      <c r="J660" t="s">
        <v>183</v>
      </c>
      <c r="K660">
        <v>78</v>
      </c>
      <c r="L660" t="s">
        <v>6047</v>
      </c>
      <c r="M660" t="s">
        <v>216</v>
      </c>
      <c r="N660" t="s">
        <v>3803</v>
      </c>
      <c r="O660" s="3">
        <v>5500</v>
      </c>
      <c r="R660" s="2">
        <v>45756</v>
      </c>
      <c r="T660">
        <v>16</v>
      </c>
      <c r="U660" s="3">
        <v>88000</v>
      </c>
      <c r="V660" t="s">
        <v>65</v>
      </c>
      <c r="W660" t="s">
        <v>2099</v>
      </c>
      <c r="X660">
        <v>0</v>
      </c>
      <c r="Y660" s="3">
        <v>80000</v>
      </c>
      <c r="Z660" s="3">
        <v>8000</v>
      </c>
      <c r="AA660">
        <v>0</v>
      </c>
      <c r="AB660">
        <v>0</v>
      </c>
      <c r="AC660">
        <v>0</v>
      </c>
      <c r="AF660">
        <v>0</v>
      </c>
      <c r="AO660" t="s">
        <v>2100</v>
      </c>
      <c r="AP660" t="s">
        <v>170</v>
      </c>
      <c r="AR660">
        <v>0</v>
      </c>
      <c r="AS660">
        <v>0</v>
      </c>
      <c r="AT660">
        <v>0</v>
      </c>
      <c r="AU660">
        <v>0</v>
      </c>
      <c r="AV660">
        <v>0</v>
      </c>
      <c r="AW660">
        <v>0</v>
      </c>
      <c r="BA660" t="s">
        <v>63</v>
      </c>
      <c r="BB660" t="s">
        <v>4839</v>
      </c>
      <c r="BC660">
        <v>0</v>
      </c>
      <c r="BE660" t="s">
        <v>170</v>
      </c>
      <c r="BH660" t="s">
        <v>2101</v>
      </c>
    </row>
    <row r="661" spans="1:60" x14ac:dyDescent="0.35">
      <c r="A661" t="s">
        <v>873</v>
      </c>
      <c r="B661">
        <v>10000</v>
      </c>
      <c r="C661">
        <v>30000</v>
      </c>
      <c r="D661" s="2">
        <v>45758</v>
      </c>
      <c r="E661" t="s">
        <v>59</v>
      </c>
      <c r="F661" t="s">
        <v>874</v>
      </c>
      <c r="G661" t="s">
        <v>875</v>
      </c>
      <c r="I661">
        <v>3</v>
      </c>
      <c r="J661" t="s">
        <v>183</v>
      </c>
      <c r="K661">
        <v>85</v>
      </c>
      <c r="L661" t="s">
        <v>6060</v>
      </c>
      <c r="M661" t="s">
        <v>940</v>
      </c>
      <c r="N661" t="s">
        <v>3864</v>
      </c>
      <c r="O661" s="3">
        <v>10000</v>
      </c>
      <c r="R661" s="2">
        <v>45756</v>
      </c>
      <c r="T661">
        <v>11</v>
      </c>
      <c r="U661" s="3">
        <v>110000</v>
      </c>
      <c r="V661" t="s">
        <v>65</v>
      </c>
      <c r="W661" t="s">
        <v>876</v>
      </c>
      <c r="X661">
        <v>0</v>
      </c>
      <c r="Y661" s="3">
        <v>100000</v>
      </c>
      <c r="Z661" s="3">
        <v>10000</v>
      </c>
      <c r="AA661">
        <v>0</v>
      </c>
      <c r="AB661">
        <v>0</v>
      </c>
      <c r="AC661">
        <v>0</v>
      </c>
      <c r="AF661">
        <v>0</v>
      </c>
      <c r="AO661" t="s">
        <v>877</v>
      </c>
      <c r="AP661" t="s">
        <v>108</v>
      </c>
      <c r="AR661">
        <v>0</v>
      </c>
      <c r="AS661">
        <v>0</v>
      </c>
      <c r="AT661">
        <v>0</v>
      </c>
      <c r="AU661">
        <v>0</v>
      </c>
      <c r="AV661">
        <v>0</v>
      </c>
      <c r="AW661">
        <v>0</v>
      </c>
      <c r="BA661" t="s">
        <v>63</v>
      </c>
      <c r="BB661" t="s">
        <v>4512</v>
      </c>
      <c r="BC661">
        <v>0</v>
      </c>
      <c r="BE661" t="s">
        <v>108</v>
      </c>
      <c r="BH661" t="s">
        <v>878</v>
      </c>
    </row>
    <row r="662" spans="1:60" x14ac:dyDescent="0.35">
      <c r="A662" t="s">
        <v>4623</v>
      </c>
      <c r="B662">
        <v>10000</v>
      </c>
      <c r="C662">
        <v>20000</v>
      </c>
      <c r="D662" s="2">
        <v>45769</v>
      </c>
      <c r="E662" t="s">
        <v>59</v>
      </c>
      <c r="F662" t="s">
        <v>4624</v>
      </c>
      <c r="G662" t="s">
        <v>4625</v>
      </c>
      <c r="I662">
        <v>2</v>
      </c>
      <c r="J662" t="s">
        <v>183</v>
      </c>
      <c r="K662">
        <v>77</v>
      </c>
      <c r="L662" t="s">
        <v>6043</v>
      </c>
      <c r="M662" t="s">
        <v>192</v>
      </c>
      <c r="N662" t="s">
        <v>3848</v>
      </c>
      <c r="O662" s="3">
        <v>1250</v>
      </c>
      <c r="R662" s="2">
        <v>45756</v>
      </c>
      <c r="T662">
        <v>88</v>
      </c>
      <c r="U662" s="3">
        <v>110000</v>
      </c>
      <c r="V662" t="s">
        <v>65</v>
      </c>
      <c r="W662" t="s">
        <v>4626</v>
      </c>
      <c r="X662">
        <v>0</v>
      </c>
      <c r="Y662" s="3">
        <v>100000</v>
      </c>
      <c r="Z662" s="3">
        <v>10000</v>
      </c>
      <c r="AA662">
        <v>0</v>
      </c>
      <c r="AB662">
        <v>0</v>
      </c>
      <c r="AC662">
        <v>0</v>
      </c>
      <c r="AF662">
        <v>0</v>
      </c>
      <c r="AO662" t="s">
        <v>4627</v>
      </c>
      <c r="AP662" t="s">
        <v>108</v>
      </c>
      <c r="AR662">
        <v>0</v>
      </c>
      <c r="AS662">
        <v>0</v>
      </c>
      <c r="AT662">
        <v>0</v>
      </c>
      <c r="AU662">
        <v>0</v>
      </c>
      <c r="AV662">
        <v>0</v>
      </c>
      <c r="AW662">
        <v>0</v>
      </c>
      <c r="BA662" t="s">
        <v>63</v>
      </c>
      <c r="BB662" t="s">
        <v>4628</v>
      </c>
      <c r="BC662">
        <v>0</v>
      </c>
      <c r="BE662" t="s">
        <v>108</v>
      </c>
      <c r="BH662" t="s">
        <v>4629</v>
      </c>
    </row>
    <row r="663" spans="1:60" x14ac:dyDescent="0.35">
      <c r="A663" t="s">
        <v>879</v>
      </c>
      <c r="B663">
        <v>10000</v>
      </c>
      <c r="C663">
        <v>30000</v>
      </c>
      <c r="D663" s="2">
        <v>45763</v>
      </c>
      <c r="E663" t="s">
        <v>59</v>
      </c>
      <c r="F663" t="s">
        <v>4774</v>
      </c>
      <c r="G663" t="s">
        <v>875</v>
      </c>
      <c r="I663">
        <v>3</v>
      </c>
      <c r="J663" t="s">
        <v>183</v>
      </c>
      <c r="K663">
        <v>85</v>
      </c>
      <c r="L663" t="s">
        <v>6060</v>
      </c>
      <c r="M663" t="s">
        <v>940</v>
      </c>
      <c r="N663" t="s">
        <v>3864</v>
      </c>
      <c r="O663" s="3">
        <v>10000</v>
      </c>
      <c r="R663" s="2">
        <v>45756</v>
      </c>
      <c r="T663">
        <v>11</v>
      </c>
      <c r="U663" s="3">
        <v>110000</v>
      </c>
      <c r="V663" t="s">
        <v>65</v>
      </c>
      <c r="W663" t="s">
        <v>880</v>
      </c>
      <c r="X663">
        <v>0</v>
      </c>
      <c r="Y663" s="3">
        <v>100000</v>
      </c>
      <c r="Z663" s="3">
        <v>10000</v>
      </c>
      <c r="AA663">
        <v>0</v>
      </c>
      <c r="AB663">
        <v>0</v>
      </c>
      <c r="AC663">
        <v>0</v>
      </c>
      <c r="AF663">
        <v>0</v>
      </c>
      <c r="AO663" t="s">
        <v>881</v>
      </c>
      <c r="AP663" t="s">
        <v>108</v>
      </c>
      <c r="AR663">
        <v>0</v>
      </c>
      <c r="AS663">
        <v>0</v>
      </c>
      <c r="AT663">
        <v>0</v>
      </c>
      <c r="AU663">
        <v>0</v>
      </c>
      <c r="AV663">
        <v>0</v>
      </c>
      <c r="AW663">
        <v>0</v>
      </c>
      <c r="BA663" t="s">
        <v>63</v>
      </c>
      <c r="BB663" t="s">
        <v>4513</v>
      </c>
      <c r="BC663">
        <v>0</v>
      </c>
      <c r="BE663" t="s">
        <v>108</v>
      </c>
      <c r="BH663" t="s">
        <v>882</v>
      </c>
    </row>
    <row r="664" spans="1:60" x14ac:dyDescent="0.35">
      <c r="A664" t="s">
        <v>883</v>
      </c>
      <c r="B664">
        <v>10000</v>
      </c>
      <c r="C664">
        <v>30000</v>
      </c>
      <c r="D664" s="2">
        <v>45763</v>
      </c>
      <c r="E664" t="s">
        <v>59</v>
      </c>
      <c r="F664" s="4">
        <v>0.46824074074074074</v>
      </c>
      <c r="G664">
        <v>10620258018</v>
      </c>
      <c r="I664">
        <v>3</v>
      </c>
      <c r="J664" t="s">
        <v>183</v>
      </c>
      <c r="K664">
        <v>85</v>
      </c>
      <c r="L664" t="s">
        <v>6060</v>
      </c>
      <c r="M664" t="s">
        <v>940</v>
      </c>
      <c r="N664" t="s">
        <v>3864</v>
      </c>
      <c r="O664" s="3">
        <v>10000</v>
      </c>
      <c r="R664" s="2">
        <v>45756</v>
      </c>
      <c r="T664">
        <v>11</v>
      </c>
      <c r="U664" s="3">
        <v>110000</v>
      </c>
      <c r="V664" t="s">
        <v>65</v>
      </c>
      <c r="W664" t="s">
        <v>885</v>
      </c>
      <c r="X664">
        <v>0</v>
      </c>
      <c r="Y664" s="3">
        <v>100000</v>
      </c>
      <c r="Z664" s="3">
        <v>10000</v>
      </c>
      <c r="AA664">
        <v>0</v>
      </c>
      <c r="AB664">
        <v>0</v>
      </c>
      <c r="AC664">
        <v>0</v>
      </c>
      <c r="AF664">
        <v>0</v>
      </c>
      <c r="AO664" t="s">
        <v>886</v>
      </c>
      <c r="AP664" t="s">
        <v>108</v>
      </c>
      <c r="AR664">
        <v>0</v>
      </c>
      <c r="AS664">
        <v>0</v>
      </c>
      <c r="AT664">
        <v>0</v>
      </c>
      <c r="AU664">
        <v>0</v>
      </c>
      <c r="AV664">
        <v>0</v>
      </c>
      <c r="AW664">
        <v>0</v>
      </c>
      <c r="BA664" t="s">
        <v>63</v>
      </c>
      <c r="BB664" t="s">
        <v>4514</v>
      </c>
      <c r="BC664">
        <v>0</v>
      </c>
      <c r="BE664" t="s">
        <v>108</v>
      </c>
      <c r="BH664" t="s">
        <v>887</v>
      </c>
    </row>
    <row r="665" spans="1:60" x14ac:dyDescent="0.35">
      <c r="A665" t="s">
        <v>888</v>
      </c>
      <c r="B665">
        <v>10000</v>
      </c>
      <c r="C665">
        <v>30000</v>
      </c>
      <c r="D665" s="2">
        <v>45758</v>
      </c>
      <c r="E665" t="s">
        <v>59</v>
      </c>
      <c r="F665" t="s">
        <v>874</v>
      </c>
      <c r="G665" t="s">
        <v>875</v>
      </c>
      <c r="I665">
        <v>3</v>
      </c>
      <c r="J665" t="s">
        <v>183</v>
      </c>
      <c r="K665">
        <v>85</v>
      </c>
      <c r="L665" t="s">
        <v>6060</v>
      </c>
      <c r="M665" t="s">
        <v>940</v>
      </c>
      <c r="N665" t="s">
        <v>3864</v>
      </c>
      <c r="O665" s="3">
        <v>10000</v>
      </c>
      <c r="R665" s="2">
        <v>45756</v>
      </c>
      <c r="T665">
        <v>11</v>
      </c>
      <c r="U665" s="3">
        <v>110000</v>
      </c>
      <c r="V665" t="s">
        <v>65</v>
      </c>
      <c r="W665" t="s">
        <v>889</v>
      </c>
      <c r="X665">
        <v>0</v>
      </c>
      <c r="Y665" s="3">
        <v>100000</v>
      </c>
      <c r="Z665" s="3">
        <v>10000</v>
      </c>
      <c r="AA665">
        <v>0</v>
      </c>
      <c r="AB665">
        <v>0</v>
      </c>
      <c r="AC665">
        <v>0</v>
      </c>
      <c r="AF665">
        <v>0</v>
      </c>
      <c r="AO665" t="s">
        <v>890</v>
      </c>
      <c r="AP665" t="s">
        <v>108</v>
      </c>
      <c r="AR665">
        <v>0</v>
      </c>
      <c r="AS665">
        <v>0</v>
      </c>
      <c r="AT665">
        <v>0</v>
      </c>
      <c r="AU665">
        <v>0</v>
      </c>
      <c r="AV665">
        <v>0</v>
      </c>
      <c r="AW665">
        <v>0</v>
      </c>
      <c r="BA665" t="s">
        <v>63</v>
      </c>
      <c r="BB665" t="s">
        <v>4515</v>
      </c>
      <c r="BC665">
        <v>0</v>
      </c>
      <c r="BE665" t="s">
        <v>108</v>
      </c>
      <c r="BH665" t="s">
        <v>891</v>
      </c>
    </row>
    <row r="666" spans="1:60" x14ac:dyDescent="0.35">
      <c r="A666" t="s">
        <v>892</v>
      </c>
      <c r="B666">
        <v>10000</v>
      </c>
      <c r="C666">
        <v>30000</v>
      </c>
      <c r="D666" s="2">
        <v>45757</v>
      </c>
      <c r="E666" t="s">
        <v>59</v>
      </c>
      <c r="F666" t="s">
        <v>893</v>
      </c>
      <c r="G666">
        <v>10656256091</v>
      </c>
      <c r="I666">
        <v>3</v>
      </c>
      <c r="J666" t="s">
        <v>183</v>
      </c>
      <c r="K666">
        <v>85</v>
      </c>
      <c r="L666" t="s">
        <v>6060</v>
      </c>
      <c r="M666" t="s">
        <v>940</v>
      </c>
      <c r="N666" t="s">
        <v>3864</v>
      </c>
      <c r="O666" s="3">
        <v>18637</v>
      </c>
      <c r="R666" s="2">
        <v>45756</v>
      </c>
      <c r="T666">
        <v>11</v>
      </c>
      <c r="U666" s="3">
        <v>205007</v>
      </c>
      <c r="V666" t="s">
        <v>65</v>
      </c>
      <c r="W666" t="s">
        <v>894</v>
      </c>
      <c r="X666">
        <v>0</v>
      </c>
      <c r="Y666" s="3">
        <v>205000</v>
      </c>
      <c r="Z666">
        <v>7</v>
      </c>
      <c r="AA666">
        <v>0</v>
      </c>
      <c r="AB666">
        <v>0</v>
      </c>
      <c r="AC666">
        <v>0</v>
      </c>
      <c r="AF666">
        <v>0</v>
      </c>
      <c r="AO666" t="s">
        <v>895</v>
      </c>
      <c r="AP666" t="s">
        <v>108</v>
      </c>
      <c r="AR666">
        <v>0</v>
      </c>
      <c r="AS666">
        <v>0</v>
      </c>
      <c r="AT666">
        <v>0</v>
      </c>
      <c r="AU666">
        <v>0</v>
      </c>
      <c r="AV666">
        <v>0</v>
      </c>
      <c r="AW666">
        <v>0</v>
      </c>
      <c r="BA666" t="s">
        <v>63</v>
      </c>
      <c r="BB666" t="s">
        <v>4516</v>
      </c>
      <c r="BC666">
        <v>0</v>
      </c>
      <c r="BE666" t="s">
        <v>108</v>
      </c>
      <c r="BH666" t="s">
        <v>896</v>
      </c>
    </row>
    <row r="667" spans="1:60" x14ac:dyDescent="0.35">
      <c r="A667" t="s">
        <v>897</v>
      </c>
      <c r="B667">
        <v>10000</v>
      </c>
      <c r="C667">
        <v>30000</v>
      </c>
      <c r="D667" s="2">
        <v>45758</v>
      </c>
      <c r="E667" t="s">
        <v>59</v>
      </c>
      <c r="F667" t="s">
        <v>898</v>
      </c>
      <c r="G667" t="s">
        <v>875</v>
      </c>
      <c r="I667">
        <v>3</v>
      </c>
      <c r="J667" t="s">
        <v>183</v>
      </c>
      <c r="K667">
        <v>85</v>
      </c>
      <c r="L667" t="s">
        <v>6060</v>
      </c>
      <c r="M667" t="s">
        <v>940</v>
      </c>
      <c r="N667" t="s">
        <v>3864</v>
      </c>
      <c r="O667" s="3">
        <v>10000</v>
      </c>
      <c r="R667" s="2">
        <v>45756</v>
      </c>
      <c r="T667">
        <v>11</v>
      </c>
      <c r="U667" s="3">
        <v>110000</v>
      </c>
      <c r="V667" t="s">
        <v>65</v>
      </c>
      <c r="W667" t="s">
        <v>899</v>
      </c>
      <c r="X667">
        <v>0</v>
      </c>
      <c r="Y667" s="3">
        <v>100000</v>
      </c>
      <c r="Z667" s="3">
        <v>10000</v>
      </c>
      <c r="AA667">
        <v>0</v>
      </c>
      <c r="AB667">
        <v>0</v>
      </c>
      <c r="AC667">
        <v>0</v>
      </c>
      <c r="AF667">
        <v>0</v>
      </c>
      <c r="AO667" t="s">
        <v>900</v>
      </c>
      <c r="AP667" t="s">
        <v>108</v>
      </c>
      <c r="AR667">
        <v>0</v>
      </c>
      <c r="AS667">
        <v>0</v>
      </c>
      <c r="AT667">
        <v>0</v>
      </c>
      <c r="AU667">
        <v>0</v>
      </c>
      <c r="AV667">
        <v>0</v>
      </c>
      <c r="AW667">
        <v>0</v>
      </c>
      <c r="BA667" t="s">
        <v>63</v>
      </c>
      <c r="BB667" t="s">
        <v>4517</v>
      </c>
      <c r="BC667">
        <v>0</v>
      </c>
      <c r="BE667" t="s">
        <v>108</v>
      </c>
      <c r="BH667" t="s">
        <v>901</v>
      </c>
    </row>
    <row r="668" spans="1:60" x14ac:dyDescent="0.35">
      <c r="A668" t="s">
        <v>902</v>
      </c>
      <c r="B668">
        <v>10000</v>
      </c>
      <c r="C668">
        <v>30000</v>
      </c>
      <c r="D668" s="2">
        <v>45763</v>
      </c>
      <c r="E668" t="s">
        <v>59</v>
      </c>
      <c r="F668" t="s">
        <v>4775</v>
      </c>
      <c r="G668" t="s">
        <v>875</v>
      </c>
      <c r="I668">
        <v>3</v>
      </c>
      <c r="J668" t="s">
        <v>183</v>
      </c>
      <c r="K668">
        <v>85</v>
      </c>
      <c r="L668" t="s">
        <v>6060</v>
      </c>
      <c r="M668" t="s">
        <v>940</v>
      </c>
      <c r="N668" t="s">
        <v>3864</v>
      </c>
      <c r="O668" s="3">
        <v>20000</v>
      </c>
      <c r="R668" s="2">
        <v>45756</v>
      </c>
      <c r="T668">
        <v>11</v>
      </c>
      <c r="U668" s="3">
        <v>220000</v>
      </c>
      <c r="V668" t="s">
        <v>65</v>
      </c>
      <c r="W668" t="s">
        <v>903</v>
      </c>
      <c r="X668">
        <v>0</v>
      </c>
      <c r="Y668" s="3">
        <v>200000</v>
      </c>
      <c r="Z668" s="3">
        <v>20000</v>
      </c>
      <c r="AA668">
        <v>0</v>
      </c>
      <c r="AB668">
        <v>0</v>
      </c>
      <c r="AC668">
        <v>0</v>
      </c>
      <c r="AF668">
        <v>0</v>
      </c>
      <c r="AO668" t="s">
        <v>904</v>
      </c>
      <c r="AP668" t="s">
        <v>108</v>
      </c>
      <c r="AR668">
        <v>0</v>
      </c>
      <c r="AS668">
        <v>0</v>
      </c>
      <c r="AT668">
        <v>0</v>
      </c>
      <c r="AU668">
        <v>0</v>
      </c>
      <c r="AV668">
        <v>0</v>
      </c>
      <c r="AW668">
        <v>0</v>
      </c>
      <c r="BA668" t="s">
        <v>63</v>
      </c>
      <c r="BB668" t="s">
        <v>4518</v>
      </c>
      <c r="BC668">
        <v>0</v>
      </c>
      <c r="BE668" t="s">
        <v>108</v>
      </c>
      <c r="BH668" t="s">
        <v>905</v>
      </c>
    </row>
    <row r="669" spans="1:60" x14ac:dyDescent="0.35">
      <c r="A669" t="s">
        <v>906</v>
      </c>
      <c r="B669">
        <v>10000</v>
      </c>
      <c r="C669">
        <v>30000</v>
      </c>
      <c r="D669" s="2">
        <v>45758</v>
      </c>
      <c r="E669" t="s">
        <v>59</v>
      </c>
      <c r="F669" t="s">
        <v>907</v>
      </c>
      <c r="G669" t="s">
        <v>875</v>
      </c>
      <c r="I669">
        <v>3</v>
      </c>
      <c r="J669" t="s">
        <v>183</v>
      </c>
      <c r="K669">
        <v>85</v>
      </c>
      <c r="L669" t="s">
        <v>6060</v>
      </c>
      <c r="M669" t="s">
        <v>940</v>
      </c>
      <c r="N669" t="s">
        <v>3864</v>
      </c>
      <c r="O669" s="3">
        <v>10000</v>
      </c>
      <c r="R669" s="2">
        <v>45756</v>
      </c>
      <c r="T669">
        <v>11</v>
      </c>
      <c r="U669" s="3">
        <v>110000</v>
      </c>
      <c r="V669" t="s">
        <v>65</v>
      </c>
      <c r="W669" t="s">
        <v>908</v>
      </c>
      <c r="X669">
        <v>0</v>
      </c>
      <c r="Y669" s="3">
        <v>100000</v>
      </c>
      <c r="Z669" s="3">
        <v>10000</v>
      </c>
      <c r="AA669">
        <v>0</v>
      </c>
      <c r="AB669">
        <v>0</v>
      </c>
      <c r="AC669">
        <v>0</v>
      </c>
      <c r="AF669">
        <v>0</v>
      </c>
      <c r="AO669" t="s">
        <v>909</v>
      </c>
      <c r="AP669" t="s">
        <v>108</v>
      </c>
      <c r="AR669">
        <v>0</v>
      </c>
      <c r="AS669">
        <v>0</v>
      </c>
      <c r="AT669">
        <v>0</v>
      </c>
      <c r="AU669">
        <v>0</v>
      </c>
      <c r="AV669">
        <v>0</v>
      </c>
      <c r="AW669">
        <v>0</v>
      </c>
      <c r="BA669" t="s">
        <v>63</v>
      </c>
      <c r="BB669" t="s">
        <v>4519</v>
      </c>
      <c r="BC669">
        <v>0</v>
      </c>
      <c r="BE669" t="s">
        <v>108</v>
      </c>
      <c r="BH669" t="s">
        <v>910</v>
      </c>
    </row>
    <row r="670" spans="1:60" x14ac:dyDescent="0.35">
      <c r="A670" t="s">
        <v>4631</v>
      </c>
      <c r="B670">
        <v>10000</v>
      </c>
      <c r="C670">
        <v>20000</v>
      </c>
      <c r="D670" s="2">
        <v>45769</v>
      </c>
      <c r="E670" t="s">
        <v>59</v>
      </c>
      <c r="F670" t="s">
        <v>4632</v>
      </c>
      <c r="G670" t="s">
        <v>4625</v>
      </c>
      <c r="I670">
        <v>2</v>
      </c>
      <c r="J670" t="s">
        <v>183</v>
      </c>
      <c r="K670">
        <v>77</v>
      </c>
      <c r="L670" t="s">
        <v>6043</v>
      </c>
      <c r="M670" t="s">
        <v>192</v>
      </c>
      <c r="N670" t="s">
        <v>3848</v>
      </c>
      <c r="O670" s="3">
        <v>2500</v>
      </c>
      <c r="R670" s="2">
        <v>45756</v>
      </c>
      <c r="T670">
        <v>88</v>
      </c>
      <c r="U670" s="3">
        <v>220000</v>
      </c>
      <c r="V670" t="s">
        <v>65</v>
      </c>
      <c r="W670" t="s">
        <v>4633</v>
      </c>
      <c r="X670">
        <v>0</v>
      </c>
      <c r="Y670" s="3">
        <v>200000</v>
      </c>
      <c r="Z670" s="3">
        <v>20000</v>
      </c>
      <c r="AA670">
        <v>0</v>
      </c>
      <c r="AB670">
        <v>0</v>
      </c>
      <c r="AC670">
        <v>0</v>
      </c>
      <c r="AF670">
        <v>0</v>
      </c>
      <c r="AO670" t="s">
        <v>4634</v>
      </c>
      <c r="AP670" t="s">
        <v>108</v>
      </c>
      <c r="AR670">
        <v>0</v>
      </c>
      <c r="AS670">
        <v>0</v>
      </c>
      <c r="AT670">
        <v>0</v>
      </c>
      <c r="AU670">
        <v>0</v>
      </c>
      <c r="AV670">
        <v>0</v>
      </c>
      <c r="AW670">
        <v>0</v>
      </c>
      <c r="BA670" t="s">
        <v>63</v>
      </c>
      <c r="BB670" t="s">
        <v>4635</v>
      </c>
      <c r="BC670">
        <v>0</v>
      </c>
      <c r="BE670" t="s">
        <v>108</v>
      </c>
      <c r="BH670" t="s">
        <v>4636</v>
      </c>
    </row>
    <row r="671" spans="1:60" x14ac:dyDescent="0.35">
      <c r="A671" t="s">
        <v>2119</v>
      </c>
      <c r="B671">
        <v>10000</v>
      </c>
      <c r="C671">
        <v>10000</v>
      </c>
      <c r="D671" s="2">
        <v>45758</v>
      </c>
      <c r="E671" t="s">
        <v>59</v>
      </c>
      <c r="F671" s="4">
        <v>0.42443287037037036</v>
      </c>
      <c r="G671" t="s">
        <v>159</v>
      </c>
      <c r="I671">
        <v>1</v>
      </c>
      <c r="J671" t="s">
        <v>183</v>
      </c>
      <c r="K671">
        <v>72</v>
      </c>
      <c r="L671" t="s">
        <v>6056</v>
      </c>
      <c r="M671" t="s">
        <v>869</v>
      </c>
      <c r="N671" t="s">
        <v>3829</v>
      </c>
      <c r="O671" s="3">
        <v>1750</v>
      </c>
      <c r="R671" s="2">
        <v>45756</v>
      </c>
      <c r="T671">
        <v>4</v>
      </c>
      <c r="U671" s="3">
        <v>7000</v>
      </c>
      <c r="V671" t="s">
        <v>65</v>
      </c>
      <c r="W671">
        <v>5000514740001</v>
      </c>
      <c r="X671">
        <v>0</v>
      </c>
      <c r="Y671" s="3">
        <v>5000</v>
      </c>
      <c r="Z671" s="3">
        <v>2000</v>
      </c>
      <c r="AA671">
        <v>0</v>
      </c>
      <c r="AB671">
        <v>0</v>
      </c>
      <c r="AC671">
        <v>0</v>
      </c>
      <c r="AF671">
        <v>0</v>
      </c>
      <c r="AO671">
        <v>500051474</v>
      </c>
      <c r="AP671" t="s">
        <v>162</v>
      </c>
      <c r="AR671">
        <v>0</v>
      </c>
      <c r="AS671">
        <v>0</v>
      </c>
      <c r="AT671">
        <v>0</v>
      </c>
      <c r="AU671">
        <v>0</v>
      </c>
      <c r="AV671">
        <v>0</v>
      </c>
      <c r="AW671">
        <v>0</v>
      </c>
      <c r="BA671" t="s">
        <v>63</v>
      </c>
      <c r="BB671" t="s">
        <v>4840</v>
      </c>
      <c r="BC671">
        <v>0</v>
      </c>
      <c r="BE671" t="s">
        <v>162</v>
      </c>
      <c r="BH671" t="s">
        <v>2120</v>
      </c>
    </row>
    <row r="672" spans="1:60" x14ac:dyDescent="0.35">
      <c r="A672" t="s">
        <v>2121</v>
      </c>
      <c r="B672">
        <v>10000</v>
      </c>
      <c r="C672">
        <v>20000</v>
      </c>
      <c r="D672" s="2">
        <v>45757</v>
      </c>
      <c r="E672" t="s">
        <v>59</v>
      </c>
      <c r="F672" t="s">
        <v>2122</v>
      </c>
      <c r="G672" t="s">
        <v>2123</v>
      </c>
      <c r="I672">
        <v>1</v>
      </c>
      <c r="J672" t="s">
        <v>183</v>
      </c>
      <c r="K672">
        <v>94</v>
      </c>
      <c r="L672" t="s">
        <v>6050</v>
      </c>
      <c r="M672" t="s">
        <v>81</v>
      </c>
      <c r="N672" t="s">
        <v>3825</v>
      </c>
      <c r="O672" s="3">
        <v>3000</v>
      </c>
      <c r="R672" s="2">
        <v>45756</v>
      </c>
      <c r="T672">
        <v>6</v>
      </c>
      <c r="U672" s="3">
        <v>18000</v>
      </c>
      <c r="V672" t="s">
        <v>65</v>
      </c>
      <c r="W672" t="s">
        <v>2125</v>
      </c>
      <c r="X672">
        <v>0</v>
      </c>
      <c r="Y672" s="3">
        <v>18000</v>
      </c>
      <c r="Z672">
        <v>0</v>
      </c>
      <c r="AA672">
        <v>0</v>
      </c>
      <c r="AB672">
        <v>0</v>
      </c>
      <c r="AC672">
        <v>0</v>
      </c>
      <c r="AF672">
        <v>0</v>
      </c>
      <c r="AO672" t="s">
        <v>2126</v>
      </c>
      <c r="AP672" t="s">
        <v>84</v>
      </c>
      <c r="AR672">
        <v>0</v>
      </c>
      <c r="AS672">
        <v>0</v>
      </c>
      <c r="AT672">
        <v>0</v>
      </c>
      <c r="AU672">
        <v>0</v>
      </c>
      <c r="AV672">
        <v>0</v>
      </c>
      <c r="AW672">
        <v>0</v>
      </c>
      <c r="BA672" t="s">
        <v>63</v>
      </c>
      <c r="BB672" t="s">
        <v>4841</v>
      </c>
      <c r="BC672">
        <v>0</v>
      </c>
      <c r="BE672" t="s">
        <v>84</v>
      </c>
      <c r="BH672" t="s">
        <v>2127</v>
      </c>
    </row>
    <row r="673" spans="1:60" x14ac:dyDescent="0.35">
      <c r="A673" t="s">
        <v>949</v>
      </c>
      <c r="B673">
        <v>10000</v>
      </c>
      <c r="C673">
        <v>30000</v>
      </c>
      <c r="D673" s="2">
        <v>45763</v>
      </c>
      <c r="E673" t="s">
        <v>59</v>
      </c>
      <c r="F673" t="s">
        <v>4777</v>
      </c>
      <c r="G673" t="s">
        <v>875</v>
      </c>
      <c r="I673">
        <v>3</v>
      </c>
      <c r="J673" t="s">
        <v>183</v>
      </c>
      <c r="K673">
        <v>85</v>
      </c>
      <c r="L673" t="s">
        <v>6060</v>
      </c>
      <c r="M673" t="s">
        <v>940</v>
      </c>
      <c r="N673" t="s">
        <v>3864</v>
      </c>
      <c r="O673" s="3">
        <v>10000</v>
      </c>
      <c r="R673" s="2">
        <v>45756</v>
      </c>
      <c r="T673">
        <v>11</v>
      </c>
      <c r="U673" s="3">
        <v>110000</v>
      </c>
      <c r="V673" t="s">
        <v>65</v>
      </c>
      <c r="W673" t="s">
        <v>524</v>
      </c>
      <c r="X673">
        <v>0</v>
      </c>
      <c r="Y673" s="3">
        <v>100000</v>
      </c>
      <c r="Z673" s="3">
        <v>10000</v>
      </c>
      <c r="AA673">
        <v>0</v>
      </c>
      <c r="AB673">
        <v>0</v>
      </c>
      <c r="AC673">
        <v>0</v>
      </c>
      <c r="AF673">
        <v>0</v>
      </c>
      <c r="AO673" t="s">
        <v>525</v>
      </c>
      <c r="AP673" t="s">
        <v>108</v>
      </c>
      <c r="AR673">
        <v>0</v>
      </c>
      <c r="AS673">
        <v>0</v>
      </c>
      <c r="AT673">
        <v>0</v>
      </c>
      <c r="AU673">
        <v>0</v>
      </c>
      <c r="AV673">
        <v>0</v>
      </c>
      <c r="AW673">
        <v>0</v>
      </c>
      <c r="BA673" t="s">
        <v>63</v>
      </c>
      <c r="BB673" t="s">
        <v>4530</v>
      </c>
      <c r="BC673">
        <v>0</v>
      </c>
      <c r="BE673" t="s">
        <v>108</v>
      </c>
      <c r="BH673" t="s">
        <v>950</v>
      </c>
    </row>
    <row r="674" spans="1:60" x14ac:dyDescent="0.35">
      <c r="A674" t="s">
        <v>3479</v>
      </c>
      <c r="B674">
        <v>10000</v>
      </c>
      <c r="C674">
        <v>20000</v>
      </c>
      <c r="D674" s="2">
        <v>45771</v>
      </c>
      <c r="E674" t="s">
        <v>59</v>
      </c>
      <c r="F674" t="s">
        <v>3480</v>
      </c>
      <c r="G674">
        <v>10620258097</v>
      </c>
      <c r="I674">
        <v>2</v>
      </c>
      <c r="J674" t="s">
        <v>183</v>
      </c>
      <c r="K674">
        <v>77</v>
      </c>
      <c r="L674" t="s">
        <v>6043</v>
      </c>
      <c r="M674" t="s">
        <v>192</v>
      </c>
      <c r="N674" t="s">
        <v>3848</v>
      </c>
      <c r="O674" s="3">
        <v>3705</v>
      </c>
      <c r="R674" s="2">
        <v>45756</v>
      </c>
      <c r="T674">
        <v>88</v>
      </c>
      <c r="U674" s="3">
        <v>326040</v>
      </c>
      <c r="V674" t="s">
        <v>65</v>
      </c>
      <c r="W674" t="s">
        <v>908</v>
      </c>
      <c r="X674">
        <v>0</v>
      </c>
      <c r="Y674" s="3">
        <v>300000</v>
      </c>
      <c r="Z674" s="3">
        <v>26040</v>
      </c>
      <c r="AA674">
        <v>0</v>
      </c>
      <c r="AB674">
        <v>0</v>
      </c>
      <c r="AC674">
        <v>0</v>
      </c>
      <c r="AF674">
        <v>0</v>
      </c>
      <c r="AO674" t="s">
        <v>909</v>
      </c>
      <c r="AP674" t="s">
        <v>108</v>
      </c>
      <c r="AR674">
        <v>0</v>
      </c>
      <c r="AS674">
        <v>0</v>
      </c>
      <c r="AT674">
        <v>0</v>
      </c>
      <c r="AU674">
        <v>0</v>
      </c>
      <c r="AV674">
        <v>0</v>
      </c>
      <c r="AW674">
        <v>0</v>
      </c>
      <c r="BA674" t="s">
        <v>63</v>
      </c>
      <c r="BB674" t="s">
        <v>4719</v>
      </c>
      <c r="BC674">
        <v>0</v>
      </c>
      <c r="BE674" t="s">
        <v>108</v>
      </c>
      <c r="BH674" t="s">
        <v>3481</v>
      </c>
    </row>
    <row r="675" spans="1:60" x14ac:dyDescent="0.35">
      <c r="A675" t="s">
        <v>951</v>
      </c>
      <c r="B675">
        <v>10000</v>
      </c>
      <c r="C675">
        <v>30000</v>
      </c>
      <c r="D675" s="2">
        <v>45757</v>
      </c>
      <c r="E675" t="s">
        <v>59</v>
      </c>
      <c r="F675" t="s">
        <v>952</v>
      </c>
      <c r="G675">
        <v>10656256087</v>
      </c>
      <c r="I675">
        <v>3</v>
      </c>
      <c r="J675" t="s">
        <v>183</v>
      </c>
      <c r="K675">
        <v>85</v>
      </c>
      <c r="L675" t="s">
        <v>6060</v>
      </c>
      <c r="M675" t="s">
        <v>940</v>
      </c>
      <c r="N675" t="s">
        <v>3864</v>
      </c>
      <c r="O675" s="3">
        <v>8000</v>
      </c>
      <c r="R675" s="2">
        <v>45756</v>
      </c>
      <c r="T675">
        <v>11</v>
      </c>
      <c r="U675" s="3">
        <v>88000</v>
      </c>
      <c r="V675" t="s">
        <v>65</v>
      </c>
      <c r="W675" t="s">
        <v>953</v>
      </c>
      <c r="X675">
        <v>0</v>
      </c>
      <c r="Y675" s="3">
        <v>80000</v>
      </c>
      <c r="Z675" s="3">
        <v>8000</v>
      </c>
      <c r="AA675">
        <v>0</v>
      </c>
      <c r="AB675">
        <v>0</v>
      </c>
      <c r="AC675">
        <v>0</v>
      </c>
      <c r="AF675">
        <v>0</v>
      </c>
      <c r="AO675" t="s">
        <v>954</v>
      </c>
      <c r="AP675" t="s">
        <v>108</v>
      </c>
      <c r="AR675">
        <v>0</v>
      </c>
      <c r="AS675">
        <v>0</v>
      </c>
      <c r="AT675">
        <v>0</v>
      </c>
      <c r="AU675">
        <v>0</v>
      </c>
      <c r="AV675">
        <v>0</v>
      </c>
      <c r="AW675">
        <v>0</v>
      </c>
      <c r="BA675" t="s">
        <v>63</v>
      </c>
      <c r="BB675" t="s">
        <v>4531</v>
      </c>
      <c r="BC675">
        <v>0</v>
      </c>
      <c r="BE675" t="s">
        <v>108</v>
      </c>
      <c r="BH675" t="s">
        <v>955</v>
      </c>
    </row>
    <row r="676" spans="1:60" x14ac:dyDescent="0.35">
      <c r="A676" t="s">
        <v>4641</v>
      </c>
      <c r="B676">
        <v>10000</v>
      </c>
      <c r="C676">
        <v>20000</v>
      </c>
      <c r="D676" s="2">
        <v>45763</v>
      </c>
      <c r="E676" t="s">
        <v>59</v>
      </c>
      <c r="F676" s="4">
        <v>0.4697453703703704</v>
      </c>
      <c r="G676" t="s">
        <v>4625</v>
      </c>
      <c r="I676">
        <v>2</v>
      </c>
      <c r="J676" t="s">
        <v>183</v>
      </c>
      <c r="K676">
        <v>77</v>
      </c>
      <c r="L676" t="s">
        <v>6043</v>
      </c>
      <c r="M676" t="s">
        <v>192</v>
      </c>
      <c r="N676" t="s">
        <v>3848</v>
      </c>
      <c r="O676" s="3">
        <v>2500</v>
      </c>
      <c r="R676" s="2">
        <v>45756</v>
      </c>
      <c r="T676">
        <v>88</v>
      </c>
      <c r="U676" s="3">
        <v>220000</v>
      </c>
      <c r="V676" t="s">
        <v>65</v>
      </c>
      <c r="W676" t="s">
        <v>885</v>
      </c>
      <c r="X676">
        <v>0</v>
      </c>
      <c r="Y676" s="3">
        <v>200000</v>
      </c>
      <c r="Z676" s="3">
        <v>20000</v>
      </c>
      <c r="AA676">
        <v>0</v>
      </c>
      <c r="AB676">
        <v>0</v>
      </c>
      <c r="AC676">
        <v>0</v>
      </c>
      <c r="AF676">
        <v>0</v>
      </c>
      <c r="AO676" t="s">
        <v>886</v>
      </c>
      <c r="AP676" t="s">
        <v>108</v>
      </c>
      <c r="AR676">
        <v>0</v>
      </c>
      <c r="AS676">
        <v>0</v>
      </c>
      <c r="AT676">
        <v>0</v>
      </c>
      <c r="AU676">
        <v>0</v>
      </c>
      <c r="AV676">
        <v>0</v>
      </c>
      <c r="AW676">
        <v>0</v>
      </c>
      <c r="BA676" t="s">
        <v>63</v>
      </c>
      <c r="BB676" t="s">
        <v>4642</v>
      </c>
      <c r="BC676">
        <v>0</v>
      </c>
      <c r="BE676" t="s">
        <v>108</v>
      </c>
      <c r="BH676" t="s">
        <v>4643</v>
      </c>
    </row>
    <row r="677" spans="1:60" x14ac:dyDescent="0.35">
      <c r="A677" t="s">
        <v>4644</v>
      </c>
      <c r="B677">
        <v>10000</v>
      </c>
      <c r="C677">
        <v>20000</v>
      </c>
      <c r="D677" s="2">
        <v>45763</v>
      </c>
      <c r="E677" t="s">
        <v>59</v>
      </c>
      <c r="F677" t="s">
        <v>4645</v>
      </c>
      <c r="G677" t="s">
        <v>4625</v>
      </c>
      <c r="I677">
        <v>2</v>
      </c>
      <c r="J677" t="s">
        <v>183</v>
      </c>
      <c r="K677">
        <v>77</v>
      </c>
      <c r="L677" t="s">
        <v>6043</v>
      </c>
      <c r="M677" t="s">
        <v>192</v>
      </c>
      <c r="N677" t="s">
        <v>3848</v>
      </c>
      <c r="O677" s="3">
        <v>1250</v>
      </c>
      <c r="R677" s="2">
        <v>45756</v>
      </c>
      <c r="T677">
        <v>88</v>
      </c>
      <c r="U677" s="3">
        <v>110000</v>
      </c>
      <c r="V677" t="s">
        <v>65</v>
      </c>
      <c r="W677" t="s">
        <v>4646</v>
      </c>
      <c r="X677">
        <v>0</v>
      </c>
      <c r="Y677" s="3">
        <v>100000</v>
      </c>
      <c r="Z677" s="3">
        <v>10000</v>
      </c>
      <c r="AA677">
        <v>0</v>
      </c>
      <c r="AB677">
        <v>0</v>
      </c>
      <c r="AC677">
        <v>0</v>
      </c>
      <c r="AF677">
        <v>0</v>
      </c>
      <c r="AO677" t="s">
        <v>4647</v>
      </c>
      <c r="AP677" t="s">
        <v>108</v>
      </c>
      <c r="AR677">
        <v>0</v>
      </c>
      <c r="AS677">
        <v>0</v>
      </c>
      <c r="AT677">
        <v>0</v>
      </c>
      <c r="AU677">
        <v>0</v>
      </c>
      <c r="AV677">
        <v>0</v>
      </c>
      <c r="AW677">
        <v>0</v>
      </c>
      <c r="BA677" t="s">
        <v>63</v>
      </c>
      <c r="BB677" t="s">
        <v>4648</v>
      </c>
      <c r="BC677">
        <v>0</v>
      </c>
      <c r="BE677" t="s">
        <v>108</v>
      </c>
      <c r="BH677" t="s">
        <v>4649</v>
      </c>
    </row>
    <row r="678" spans="1:60" x14ac:dyDescent="0.35">
      <c r="A678" t="s">
        <v>956</v>
      </c>
      <c r="B678">
        <v>10000</v>
      </c>
      <c r="C678">
        <v>30000</v>
      </c>
      <c r="D678" s="2">
        <v>45758</v>
      </c>
      <c r="E678" t="s">
        <v>59</v>
      </c>
      <c r="F678" t="s">
        <v>907</v>
      </c>
      <c r="G678" t="s">
        <v>875</v>
      </c>
      <c r="I678">
        <v>3</v>
      </c>
      <c r="J678" t="s">
        <v>183</v>
      </c>
      <c r="K678">
        <v>85</v>
      </c>
      <c r="L678" t="s">
        <v>6060</v>
      </c>
      <c r="M678" t="s">
        <v>940</v>
      </c>
      <c r="N678" t="s">
        <v>3864</v>
      </c>
      <c r="O678" s="3">
        <v>10000</v>
      </c>
      <c r="R678" s="2">
        <v>45756</v>
      </c>
      <c r="T678">
        <v>11</v>
      </c>
      <c r="U678" s="3">
        <v>110000</v>
      </c>
      <c r="V678" t="s">
        <v>65</v>
      </c>
      <c r="W678" t="s">
        <v>957</v>
      </c>
      <c r="X678">
        <v>0</v>
      </c>
      <c r="Y678" s="3">
        <v>100000</v>
      </c>
      <c r="Z678" s="3">
        <v>10000</v>
      </c>
      <c r="AA678">
        <v>0</v>
      </c>
      <c r="AB678">
        <v>0</v>
      </c>
      <c r="AC678">
        <v>0</v>
      </c>
      <c r="AF678">
        <v>0</v>
      </c>
      <c r="AO678" t="s">
        <v>958</v>
      </c>
      <c r="AP678" t="s">
        <v>108</v>
      </c>
      <c r="AR678">
        <v>0</v>
      </c>
      <c r="AS678">
        <v>0</v>
      </c>
      <c r="AT678">
        <v>0</v>
      </c>
      <c r="AU678">
        <v>0</v>
      </c>
      <c r="AV678">
        <v>0</v>
      </c>
      <c r="AW678">
        <v>0</v>
      </c>
      <c r="BA678" t="s">
        <v>63</v>
      </c>
      <c r="BB678" t="s">
        <v>4532</v>
      </c>
      <c r="BC678">
        <v>0</v>
      </c>
      <c r="BE678" t="s">
        <v>108</v>
      </c>
      <c r="BH678" t="s">
        <v>959</v>
      </c>
    </row>
    <row r="679" spans="1:60" x14ac:dyDescent="0.35">
      <c r="A679" t="s">
        <v>2128</v>
      </c>
      <c r="B679">
        <v>10000</v>
      </c>
      <c r="C679">
        <v>10000</v>
      </c>
      <c r="D679" s="2">
        <v>45761</v>
      </c>
      <c r="E679" t="s">
        <v>59</v>
      </c>
      <c r="F679" t="s">
        <v>2098</v>
      </c>
      <c r="G679" t="s">
        <v>1428</v>
      </c>
      <c r="I679">
        <v>1</v>
      </c>
      <c r="J679" t="s">
        <v>183</v>
      </c>
      <c r="K679">
        <v>78</v>
      </c>
      <c r="L679" t="s">
        <v>6047</v>
      </c>
      <c r="M679" t="s">
        <v>216</v>
      </c>
      <c r="N679" t="s">
        <v>3803</v>
      </c>
      <c r="O679" s="3">
        <v>1500</v>
      </c>
      <c r="R679" s="2">
        <v>45756</v>
      </c>
      <c r="T679">
        <v>16</v>
      </c>
      <c r="U679" s="3">
        <v>24000</v>
      </c>
      <c r="V679" t="s">
        <v>65</v>
      </c>
      <c r="W679" t="s">
        <v>2129</v>
      </c>
      <c r="X679">
        <v>0</v>
      </c>
      <c r="Y679" s="3">
        <v>20000</v>
      </c>
      <c r="Z679" s="3">
        <v>4000</v>
      </c>
      <c r="AA679">
        <v>0</v>
      </c>
      <c r="AB679">
        <v>0</v>
      </c>
      <c r="AC679">
        <v>0</v>
      </c>
      <c r="AF679">
        <v>0</v>
      </c>
      <c r="AO679" t="s">
        <v>2130</v>
      </c>
      <c r="AP679" t="s">
        <v>275</v>
      </c>
      <c r="AR679">
        <v>0</v>
      </c>
      <c r="AS679">
        <v>0</v>
      </c>
      <c r="AT679">
        <v>0</v>
      </c>
      <c r="AU679">
        <v>0</v>
      </c>
      <c r="AV679">
        <v>0</v>
      </c>
      <c r="AW679">
        <v>0</v>
      </c>
      <c r="BA679" t="s">
        <v>63</v>
      </c>
      <c r="BB679" t="s">
        <v>4842</v>
      </c>
      <c r="BC679">
        <v>0</v>
      </c>
      <c r="BE679" t="s">
        <v>275</v>
      </c>
      <c r="BH679" t="s">
        <v>2131</v>
      </c>
    </row>
    <row r="680" spans="1:60" x14ac:dyDescent="0.35">
      <c r="A680" t="s">
        <v>983</v>
      </c>
      <c r="B680">
        <v>10000</v>
      </c>
      <c r="C680">
        <v>30000</v>
      </c>
      <c r="D680" s="2">
        <v>45758</v>
      </c>
      <c r="E680" t="s">
        <v>59</v>
      </c>
      <c r="F680" t="s">
        <v>898</v>
      </c>
      <c r="G680" t="s">
        <v>875</v>
      </c>
      <c r="I680">
        <v>3</v>
      </c>
      <c r="J680" t="s">
        <v>183</v>
      </c>
      <c r="K680">
        <v>85</v>
      </c>
      <c r="L680" t="s">
        <v>6060</v>
      </c>
      <c r="M680" t="s">
        <v>940</v>
      </c>
      <c r="N680" t="s">
        <v>3864</v>
      </c>
      <c r="O680" s="3">
        <v>10000</v>
      </c>
      <c r="R680" s="2">
        <v>45756</v>
      </c>
      <c r="T680">
        <v>11</v>
      </c>
      <c r="U680" s="3">
        <v>110000</v>
      </c>
      <c r="V680" t="s">
        <v>65</v>
      </c>
      <c r="W680" t="s">
        <v>899</v>
      </c>
      <c r="X680">
        <v>0</v>
      </c>
      <c r="Y680" s="3">
        <v>100000</v>
      </c>
      <c r="Z680" s="3">
        <v>10000</v>
      </c>
      <c r="AA680">
        <v>0</v>
      </c>
      <c r="AB680">
        <v>0</v>
      </c>
      <c r="AC680">
        <v>0</v>
      </c>
      <c r="AF680">
        <v>0</v>
      </c>
      <c r="AO680" t="s">
        <v>900</v>
      </c>
      <c r="AP680" t="s">
        <v>108</v>
      </c>
      <c r="AR680">
        <v>0</v>
      </c>
      <c r="AS680">
        <v>0</v>
      </c>
      <c r="AT680">
        <v>0</v>
      </c>
      <c r="AU680">
        <v>0</v>
      </c>
      <c r="AV680">
        <v>0</v>
      </c>
      <c r="AW680">
        <v>0</v>
      </c>
      <c r="BA680" t="s">
        <v>63</v>
      </c>
      <c r="BB680" t="s">
        <v>4539</v>
      </c>
      <c r="BC680">
        <v>0</v>
      </c>
      <c r="BE680" t="s">
        <v>108</v>
      </c>
      <c r="BH680" t="s">
        <v>984</v>
      </c>
    </row>
    <row r="681" spans="1:60" x14ac:dyDescent="0.35">
      <c r="A681" t="s">
        <v>4651</v>
      </c>
      <c r="B681">
        <v>10000</v>
      </c>
      <c r="C681">
        <v>20000</v>
      </c>
      <c r="D681" s="2">
        <v>45769</v>
      </c>
      <c r="E681" t="s">
        <v>59</v>
      </c>
      <c r="F681" s="4">
        <v>0.41800925925925925</v>
      </c>
      <c r="G681" t="s">
        <v>4625</v>
      </c>
      <c r="I681">
        <v>2</v>
      </c>
      <c r="J681" t="s">
        <v>183</v>
      </c>
      <c r="K681">
        <v>77</v>
      </c>
      <c r="L681" t="s">
        <v>6043</v>
      </c>
      <c r="M681" t="s">
        <v>192</v>
      </c>
      <c r="N681" t="s">
        <v>3848</v>
      </c>
      <c r="O681" s="3">
        <v>2500</v>
      </c>
      <c r="R681" s="2">
        <v>45756</v>
      </c>
      <c r="T681">
        <v>88</v>
      </c>
      <c r="U681" s="3">
        <v>220000</v>
      </c>
      <c r="V681" t="s">
        <v>65</v>
      </c>
      <c r="W681" t="s">
        <v>903</v>
      </c>
      <c r="X681">
        <v>0</v>
      </c>
      <c r="Y681" s="3">
        <v>200000</v>
      </c>
      <c r="Z681" s="3">
        <v>20000</v>
      </c>
      <c r="AA681">
        <v>0</v>
      </c>
      <c r="AB681">
        <v>0</v>
      </c>
      <c r="AC681">
        <v>0</v>
      </c>
      <c r="AF681">
        <v>0</v>
      </c>
      <c r="AO681" t="s">
        <v>904</v>
      </c>
      <c r="AP681" t="s">
        <v>108</v>
      </c>
      <c r="AR681">
        <v>0</v>
      </c>
      <c r="AS681">
        <v>0</v>
      </c>
      <c r="AT681">
        <v>0</v>
      </c>
      <c r="AU681">
        <v>0</v>
      </c>
      <c r="AV681">
        <v>0</v>
      </c>
      <c r="AW681">
        <v>0</v>
      </c>
      <c r="BA681" t="s">
        <v>63</v>
      </c>
      <c r="BB681" t="s">
        <v>4652</v>
      </c>
      <c r="BC681">
        <v>0</v>
      </c>
      <c r="BE681" t="s">
        <v>108</v>
      </c>
      <c r="BH681" t="s">
        <v>4653</v>
      </c>
    </row>
    <row r="682" spans="1:60" x14ac:dyDescent="0.35">
      <c r="A682" t="s">
        <v>4657</v>
      </c>
      <c r="B682">
        <v>10000</v>
      </c>
      <c r="C682">
        <v>20000</v>
      </c>
      <c r="D682" s="2">
        <v>45769</v>
      </c>
      <c r="E682" t="s">
        <v>59</v>
      </c>
      <c r="F682" s="4">
        <v>0.53510416666666671</v>
      </c>
      <c r="G682" t="s">
        <v>4658</v>
      </c>
      <c r="I682">
        <v>2</v>
      </c>
      <c r="J682" t="s">
        <v>183</v>
      </c>
      <c r="K682">
        <v>77</v>
      </c>
      <c r="L682" t="s">
        <v>6043</v>
      </c>
      <c r="M682" t="s">
        <v>192</v>
      </c>
      <c r="N682" t="s">
        <v>3848</v>
      </c>
      <c r="O682" s="3">
        <v>1250</v>
      </c>
      <c r="R682" s="2">
        <v>45756</v>
      </c>
      <c r="T682">
        <v>88</v>
      </c>
      <c r="U682" s="3">
        <v>110000</v>
      </c>
      <c r="V682" t="s">
        <v>65</v>
      </c>
      <c r="W682" t="s">
        <v>4659</v>
      </c>
      <c r="X682">
        <v>0</v>
      </c>
      <c r="Y682" s="3">
        <v>100000</v>
      </c>
      <c r="Z682" s="3">
        <v>10000</v>
      </c>
      <c r="AA682">
        <v>0</v>
      </c>
      <c r="AB682">
        <v>0</v>
      </c>
      <c r="AC682">
        <v>0</v>
      </c>
      <c r="AF682">
        <v>0</v>
      </c>
      <c r="AO682" t="s">
        <v>4660</v>
      </c>
      <c r="AP682" t="s">
        <v>108</v>
      </c>
      <c r="AR682">
        <v>0</v>
      </c>
      <c r="AS682">
        <v>0</v>
      </c>
      <c r="AT682">
        <v>0</v>
      </c>
      <c r="AU682">
        <v>0</v>
      </c>
      <c r="AV682">
        <v>0</v>
      </c>
      <c r="AW682">
        <v>0</v>
      </c>
      <c r="BA682" t="s">
        <v>63</v>
      </c>
      <c r="BB682" t="s">
        <v>4661</v>
      </c>
      <c r="BC682">
        <v>0</v>
      </c>
      <c r="BE682" t="s">
        <v>108</v>
      </c>
      <c r="BH682" t="s">
        <v>4662</v>
      </c>
    </row>
    <row r="683" spans="1:60" x14ac:dyDescent="0.35">
      <c r="A683" t="s">
        <v>4663</v>
      </c>
      <c r="B683">
        <v>10000</v>
      </c>
      <c r="C683">
        <v>20000</v>
      </c>
      <c r="D683" s="2">
        <v>45769</v>
      </c>
      <c r="E683" t="s">
        <v>59</v>
      </c>
      <c r="F683" s="4">
        <v>0.41710648148148149</v>
      </c>
      <c r="G683" t="s">
        <v>4625</v>
      </c>
      <c r="I683">
        <v>2</v>
      </c>
      <c r="J683" t="s">
        <v>183</v>
      </c>
      <c r="K683">
        <v>77</v>
      </c>
      <c r="L683" t="s">
        <v>6043</v>
      </c>
      <c r="M683" t="s">
        <v>192</v>
      </c>
      <c r="N683" t="s">
        <v>3848</v>
      </c>
      <c r="O683" s="3">
        <v>1250</v>
      </c>
      <c r="R683" s="2">
        <v>45756</v>
      </c>
      <c r="T683">
        <v>88</v>
      </c>
      <c r="U683" s="3">
        <v>110000</v>
      </c>
      <c r="V683" t="s">
        <v>65</v>
      </c>
      <c r="W683" t="s">
        <v>4664</v>
      </c>
      <c r="X683">
        <v>0</v>
      </c>
      <c r="Y683" s="3">
        <v>100000</v>
      </c>
      <c r="Z683" s="3">
        <v>10000</v>
      </c>
      <c r="AA683">
        <v>0</v>
      </c>
      <c r="AB683">
        <v>0</v>
      </c>
      <c r="AC683">
        <v>0</v>
      </c>
      <c r="AF683">
        <v>0</v>
      </c>
      <c r="AO683" t="s">
        <v>4665</v>
      </c>
      <c r="AP683" t="s">
        <v>108</v>
      </c>
      <c r="AR683">
        <v>0</v>
      </c>
      <c r="AS683">
        <v>0</v>
      </c>
      <c r="AT683">
        <v>0</v>
      </c>
      <c r="AU683">
        <v>0</v>
      </c>
      <c r="AV683">
        <v>0</v>
      </c>
      <c r="AW683">
        <v>0</v>
      </c>
      <c r="BA683" t="s">
        <v>63</v>
      </c>
      <c r="BB683" t="s">
        <v>4666</v>
      </c>
      <c r="BC683">
        <v>0</v>
      </c>
      <c r="BE683" t="s">
        <v>108</v>
      </c>
      <c r="BH683" t="s">
        <v>4667</v>
      </c>
    </row>
    <row r="684" spans="1:60" x14ac:dyDescent="0.35">
      <c r="A684" t="s">
        <v>2132</v>
      </c>
      <c r="B684">
        <v>10000</v>
      </c>
      <c r="C684">
        <v>10000</v>
      </c>
      <c r="D684" s="2">
        <v>45761</v>
      </c>
      <c r="E684" t="s">
        <v>59</v>
      </c>
      <c r="F684" t="s">
        <v>2133</v>
      </c>
      <c r="G684" t="s">
        <v>2134</v>
      </c>
      <c r="I684">
        <v>1</v>
      </c>
      <c r="J684" t="s">
        <v>183</v>
      </c>
      <c r="K684" s="7" t="s">
        <v>944</v>
      </c>
      <c r="L684" t="s">
        <v>6076</v>
      </c>
      <c r="M684" t="s">
        <v>945</v>
      </c>
      <c r="N684" t="s">
        <v>3831</v>
      </c>
      <c r="O684" s="3">
        <v>4834</v>
      </c>
      <c r="R684" s="2">
        <v>45756</v>
      </c>
      <c r="T684">
        <v>6</v>
      </c>
      <c r="U684" s="3">
        <v>29004</v>
      </c>
      <c r="V684" t="s">
        <v>65</v>
      </c>
      <c r="W684" t="s">
        <v>2135</v>
      </c>
      <c r="X684">
        <v>0</v>
      </c>
      <c r="Y684" s="3">
        <v>20000</v>
      </c>
      <c r="Z684" s="3">
        <v>9004</v>
      </c>
      <c r="AA684">
        <v>0</v>
      </c>
      <c r="AB684">
        <v>0</v>
      </c>
      <c r="AC684">
        <v>0</v>
      </c>
      <c r="AF684">
        <v>0</v>
      </c>
      <c r="AO684" t="s">
        <v>2136</v>
      </c>
      <c r="AP684" t="s">
        <v>147</v>
      </c>
      <c r="AR684">
        <v>0</v>
      </c>
      <c r="AS684">
        <v>0</v>
      </c>
      <c r="AT684">
        <v>0</v>
      </c>
      <c r="AU684">
        <v>0</v>
      </c>
      <c r="AV684">
        <v>0</v>
      </c>
      <c r="AW684">
        <v>0</v>
      </c>
      <c r="BA684" t="s">
        <v>63</v>
      </c>
      <c r="BB684" t="s">
        <v>4843</v>
      </c>
      <c r="BC684">
        <v>0</v>
      </c>
      <c r="BE684" t="s">
        <v>147</v>
      </c>
      <c r="BH684" t="s">
        <v>2137</v>
      </c>
    </row>
    <row r="685" spans="1:60" x14ac:dyDescent="0.35">
      <c r="A685" t="s">
        <v>2138</v>
      </c>
      <c r="B685">
        <v>10000</v>
      </c>
      <c r="C685">
        <v>10000</v>
      </c>
      <c r="D685" s="2">
        <v>45757</v>
      </c>
      <c r="E685" t="s">
        <v>59</v>
      </c>
      <c r="F685" t="s">
        <v>2139</v>
      </c>
      <c r="G685" t="s">
        <v>2140</v>
      </c>
      <c r="I685">
        <v>1</v>
      </c>
      <c r="J685" t="s">
        <v>183</v>
      </c>
      <c r="K685">
        <v>79</v>
      </c>
      <c r="L685" t="s">
        <v>6076</v>
      </c>
      <c r="M685" t="s">
        <v>92</v>
      </c>
      <c r="N685" t="s">
        <v>3828</v>
      </c>
      <c r="O685" s="3">
        <v>1000</v>
      </c>
      <c r="R685" s="2">
        <v>45756</v>
      </c>
      <c r="T685">
        <v>12</v>
      </c>
      <c r="U685" s="3">
        <v>12000</v>
      </c>
      <c r="V685" t="s">
        <v>65</v>
      </c>
      <c r="W685" t="s">
        <v>2141</v>
      </c>
      <c r="X685">
        <v>0</v>
      </c>
      <c r="Y685" s="3">
        <v>10000</v>
      </c>
      <c r="Z685" s="3">
        <v>2000</v>
      </c>
      <c r="AA685">
        <v>0</v>
      </c>
      <c r="AB685">
        <v>0</v>
      </c>
      <c r="AC685">
        <v>0</v>
      </c>
      <c r="AF685">
        <v>0</v>
      </c>
      <c r="AO685" t="s">
        <v>2142</v>
      </c>
      <c r="AP685" t="s">
        <v>147</v>
      </c>
      <c r="AR685">
        <v>0</v>
      </c>
      <c r="AS685">
        <v>0</v>
      </c>
      <c r="AT685">
        <v>0</v>
      </c>
      <c r="AU685">
        <v>0</v>
      </c>
      <c r="AV685">
        <v>0</v>
      </c>
      <c r="AW685">
        <v>0</v>
      </c>
      <c r="BA685" t="s">
        <v>63</v>
      </c>
      <c r="BB685" t="s">
        <v>4844</v>
      </c>
      <c r="BC685">
        <v>0</v>
      </c>
      <c r="BE685" t="s">
        <v>147</v>
      </c>
      <c r="BH685" t="s">
        <v>2143</v>
      </c>
    </row>
    <row r="686" spans="1:60" x14ac:dyDescent="0.35">
      <c r="A686" t="s">
        <v>2144</v>
      </c>
      <c r="B686">
        <v>10000</v>
      </c>
      <c r="C686">
        <v>10000</v>
      </c>
      <c r="D686" s="2">
        <v>45762</v>
      </c>
      <c r="E686" t="s">
        <v>59</v>
      </c>
      <c r="F686" t="s">
        <v>2145</v>
      </c>
      <c r="G686" t="s">
        <v>2146</v>
      </c>
      <c r="I686">
        <v>1</v>
      </c>
      <c r="J686" t="s">
        <v>183</v>
      </c>
      <c r="K686">
        <v>72</v>
      </c>
      <c r="L686" t="s">
        <v>6056</v>
      </c>
      <c r="M686" t="s">
        <v>869</v>
      </c>
      <c r="N686" t="s">
        <v>3829</v>
      </c>
      <c r="O686" s="3">
        <v>4000</v>
      </c>
      <c r="R686" s="2">
        <v>45756</v>
      </c>
      <c r="T686">
        <v>2</v>
      </c>
      <c r="U686" s="3">
        <v>8000</v>
      </c>
      <c r="V686" t="s">
        <v>65</v>
      </c>
      <c r="W686" t="s">
        <v>2147</v>
      </c>
      <c r="X686">
        <v>0</v>
      </c>
      <c r="Y686" s="3">
        <v>5000</v>
      </c>
      <c r="Z686" s="3">
        <v>3000</v>
      </c>
      <c r="AA686">
        <v>0</v>
      </c>
      <c r="AB686">
        <v>0</v>
      </c>
      <c r="AC686">
        <v>0</v>
      </c>
      <c r="AF686">
        <v>0</v>
      </c>
      <c r="AO686" t="s">
        <v>2148</v>
      </c>
      <c r="AP686" t="s">
        <v>400</v>
      </c>
      <c r="AR686">
        <v>0</v>
      </c>
      <c r="AS686">
        <v>0</v>
      </c>
      <c r="AT686">
        <v>0</v>
      </c>
      <c r="AU686">
        <v>0</v>
      </c>
      <c r="AV686">
        <v>0</v>
      </c>
      <c r="AW686">
        <v>0</v>
      </c>
      <c r="BA686" t="s">
        <v>63</v>
      </c>
      <c r="BB686" t="s">
        <v>4845</v>
      </c>
      <c r="BC686">
        <v>0</v>
      </c>
      <c r="BE686" t="s">
        <v>400</v>
      </c>
      <c r="BH686" t="s">
        <v>2149</v>
      </c>
    </row>
    <row r="687" spans="1:60" x14ac:dyDescent="0.35">
      <c r="A687" t="s">
        <v>2150</v>
      </c>
      <c r="B687">
        <v>10000</v>
      </c>
      <c r="C687">
        <v>10000</v>
      </c>
      <c r="D687" s="2">
        <v>45757</v>
      </c>
      <c r="E687" t="s">
        <v>59</v>
      </c>
      <c r="F687" t="s">
        <v>2151</v>
      </c>
      <c r="G687" t="s">
        <v>2152</v>
      </c>
      <c r="I687">
        <v>1</v>
      </c>
      <c r="J687" t="s">
        <v>183</v>
      </c>
      <c r="K687">
        <v>22</v>
      </c>
      <c r="L687" t="s">
        <v>6063</v>
      </c>
      <c r="M687" t="s">
        <v>685</v>
      </c>
      <c r="N687" t="s">
        <v>3805</v>
      </c>
      <c r="O687" s="3">
        <v>1000</v>
      </c>
      <c r="R687" s="2">
        <v>45756</v>
      </c>
      <c r="T687">
        <v>1</v>
      </c>
      <c r="U687" s="3">
        <v>1000</v>
      </c>
      <c r="V687" t="s">
        <v>65</v>
      </c>
      <c r="W687">
        <v>701213810001</v>
      </c>
      <c r="X687">
        <v>0</v>
      </c>
      <c r="Y687" s="3">
        <v>1000</v>
      </c>
      <c r="Z687">
        <v>0</v>
      </c>
      <c r="AA687">
        <v>0</v>
      </c>
      <c r="AB687">
        <v>0</v>
      </c>
      <c r="AC687">
        <v>0</v>
      </c>
      <c r="AF687">
        <v>0</v>
      </c>
      <c r="AO687">
        <v>70121381</v>
      </c>
      <c r="AP687" t="s">
        <v>210</v>
      </c>
      <c r="AR687">
        <v>0</v>
      </c>
      <c r="AS687">
        <v>0</v>
      </c>
      <c r="AT687">
        <v>0</v>
      </c>
      <c r="AU687">
        <v>0</v>
      </c>
      <c r="AV687">
        <v>0</v>
      </c>
      <c r="AW687">
        <v>0</v>
      </c>
      <c r="BA687" t="s">
        <v>63</v>
      </c>
      <c r="BB687" t="s">
        <v>4846</v>
      </c>
      <c r="BC687">
        <v>0</v>
      </c>
      <c r="BE687" t="s">
        <v>210</v>
      </c>
      <c r="BH687" t="s">
        <v>2153</v>
      </c>
    </row>
    <row r="688" spans="1:60" x14ac:dyDescent="0.35">
      <c r="A688" t="s">
        <v>2154</v>
      </c>
      <c r="B688">
        <v>10000</v>
      </c>
      <c r="C688">
        <v>10000</v>
      </c>
      <c r="D688" s="2">
        <v>45756</v>
      </c>
      <c r="E688" t="s">
        <v>59</v>
      </c>
      <c r="F688" t="s">
        <v>2027</v>
      </c>
      <c r="G688" t="s">
        <v>2155</v>
      </c>
      <c r="I688">
        <v>1</v>
      </c>
      <c r="J688" t="s">
        <v>183</v>
      </c>
      <c r="K688">
        <v>82</v>
      </c>
      <c r="L688" t="s">
        <v>6055</v>
      </c>
      <c r="M688" t="s">
        <v>352</v>
      </c>
      <c r="N688" t="s">
        <v>3798</v>
      </c>
      <c r="O688">
        <v>231</v>
      </c>
      <c r="R688" s="2">
        <v>45756</v>
      </c>
      <c r="T688">
        <v>26</v>
      </c>
      <c r="U688" s="3">
        <v>6006</v>
      </c>
      <c r="V688" t="s">
        <v>65</v>
      </c>
      <c r="W688" t="s">
        <v>2156</v>
      </c>
      <c r="X688">
        <v>0</v>
      </c>
      <c r="Y688" s="3">
        <v>6000</v>
      </c>
      <c r="Z688">
        <v>6</v>
      </c>
      <c r="AA688">
        <v>0</v>
      </c>
      <c r="AB688">
        <v>0</v>
      </c>
      <c r="AC688">
        <v>0</v>
      </c>
      <c r="AF688">
        <v>0</v>
      </c>
      <c r="AO688" t="s">
        <v>2157</v>
      </c>
      <c r="AP688" t="s">
        <v>2071</v>
      </c>
      <c r="AR688">
        <v>0</v>
      </c>
      <c r="AS688">
        <v>0</v>
      </c>
      <c r="AT688">
        <v>0</v>
      </c>
      <c r="AU688">
        <v>0</v>
      </c>
      <c r="AV688">
        <v>0</v>
      </c>
      <c r="AW688">
        <v>0</v>
      </c>
      <c r="BA688" t="s">
        <v>63</v>
      </c>
      <c r="BB688" t="s">
        <v>4847</v>
      </c>
      <c r="BC688">
        <v>0</v>
      </c>
      <c r="BE688" t="s">
        <v>2071</v>
      </c>
      <c r="BH688" t="s">
        <v>2158</v>
      </c>
    </row>
    <row r="689" spans="1:60" x14ac:dyDescent="0.35">
      <c r="A689" t="s">
        <v>2159</v>
      </c>
      <c r="B689">
        <v>10000</v>
      </c>
      <c r="C689">
        <v>10000</v>
      </c>
      <c r="D689" s="2">
        <v>45761</v>
      </c>
      <c r="E689" t="s">
        <v>59</v>
      </c>
      <c r="F689" t="s">
        <v>2160</v>
      </c>
      <c r="G689" t="s">
        <v>2114</v>
      </c>
      <c r="I689">
        <v>1</v>
      </c>
      <c r="J689" t="s">
        <v>183</v>
      </c>
      <c r="K689">
        <v>79</v>
      </c>
      <c r="L689" t="s">
        <v>6076</v>
      </c>
      <c r="M689" t="s">
        <v>92</v>
      </c>
      <c r="N689" t="s">
        <v>3828</v>
      </c>
      <c r="O689">
        <v>34</v>
      </c>
      <c r="R689" s="2">
        <v>45756</v>
      </c>
      <c r="T689">
        <v>602</v>
      </c>
      <c r="U689" s="3">
        <v>20468</v>
      </c>
      <c r="V689" t="s">
        <v>65</v>
      </c>
      <c r="W689" t="s">
        <v>2161</v>
      </c>
      <c r="X689">
        <v>0</v>
      </c>
      <c r="Y689" s="3">
        <v>10000</v>
      </c>
      <c r="Z689" s="3">
        <v>10468</v>
      </c>
      <c r="AA689">
        <v>0</v>
      </c>
      <c r="AB689">
        <v>0</v>
      </c>
      <c r="AC689">
        <v>0</v>
      </c>
      <c r="AF689">
        <v>0</v>
      </c>
      <c r="AO689" t="s">
        <v>2162</v>
      </c>
      <c r="AP689" t="s">
        <v>95</v>
      </c>
      <c r="AR689">
        <v>0</v>
      </c>
      <c r="AS689">
        <v>0</v>
      </c>
      <c r="AT689">
        <v>0</v>
      </c>
      <c r="AU689">
        <v>0</v>
      </c>
      <c r="AV689">
        <v>0</v>
      </c>
      <c r="AW689">
        <v>0</v>
      </c>
      <c r="BA689" t="s">
        <v>63</v>
      </c>
      <c r="BB689" t="s">
        <v>4848</v>
      </c>
      <c r="BC689">
        <v>0</v>
      </c>
      <c r="BE689" t="s">
        <v>95</v>
      </c>
      <c r="BH689" t="s">
        <v>2163</v>
      </c>
    </row>
    <row r="690" spans="1:60" x14ac:dyDescent="0.35">
      <c r="A690" t="s">
        <v>2164</v>
      </c>
      <c r="B690">
        <v>10000</v>
      </c>
      <c r="C690">
        <v>10000</v>
      </c>
      <c r="D690" s="2">
        <v>45761</v>
      </c>
      <c r="E690" t="s">
        <v>59</v>
      </c>
      <c r="F690" t="s">
        <v>2160</v>
      </c>
      <c r="G690" t="s">
        <v>2114</v>
      </c>
      <c r="I690">
        <v>1</v>
      </c>
      <c r="J690" t="s">
        <v>183</v>
      </c>
      <c r="K690">
        <v>79</v>
      </c>
      <c r="L690" t="s">
        <v>6076</v>
      </c>
      <c r="M690" t="s">
        <v>92</v>
      </c>
      <c r="N690" t="s">
        <v>3828</v>
      </c>
      <c r="O690">
        <v>17</v>
      </c>
      <c r="R690" s="2">
        <v>45756</v>
      </c>
      <c r="T690">
        <v>602</v>
      </c>
      <c r="U690" s="3">
        <v>10234</v>
      </c>
      <c r="V690" t="s">
        <v>65</v>
      </c>
      <c r="W690" t="s">
        <v>2165</v>
      </c>
      <c r="X690">
        <v>0</v>
      </c>
      <c r="Y690" s="3">
        <v>2000</v>
      </c>
      <c r="Z690" s="3">
        <v>8234</v>
      </c>
      <c r="AA690">
        <v>0</v>
      </c>
      <c r="AB690">
        <v>0</v>
      </c>
      <c r="AC690">
        <v>0</v>
      </c>
      <c r="AF690">
        <v>0</v>
      </c>
      <c r="AO690" t="s">
        <v>2166</v>
      </c>
      <c r="AP690" t="s">
        <v>95</v>
      </c>
      <c r="AR690">
        <v>0</v>
      </c>
      <c r="AS690">
        <v>0</v>
      </c>
      <c r="AT690">
        <v>0</v>
      </c>
      <c r="AU690">
        <v>0</v>
      </c>
      <c r="AV690">
        <v>0</v>
      </c>
      <c r="AW690">
        <v>0</v>
      </c>
      <c r="BA690" t="s">
        <v>63</v>
      </c>
      <c r="BB690" t="s">
        <v>4849</v>
      </c>
      <c r="BC690">
        <v>0</v>
      </c>
      <c r="BE690" t="s">
        <v>95</v>
      </c>
      <c r="BH690" t="s">
        <v>2167</v>
      </c>
    </row>
    <row r="691" spans="1:60" x14ac:dyDescent="0.35">
      <c r="A691" t="s">
        <v>2168</v>
      </c>
      <c r="B691">
        <v>10000</v>
      </c>
      <c r="C691">
        <v>10000</v>
      </c>
      <c r="D691" s="2">
        <v>45761</v>
      </c>
      <c r="E691" t="s">
        <v>59</v>
      </c>
      <c r="F691" t="s">
        <v>2109</v>
      </c>
      <c r="G691" t="s">
        <v>2104</v>
      </c>
      <c r="I691">
        <v>1</v>
      </c>
      <c r="J691" t="s">
        <v>183</v>
      </c>
      <c r="K691">
        <v>79</v>
      </c>
      <c r="L691" t="s">
        <v>6076</v>
      </c>
      <c r="M691" t="s">
        <v>92</v>
      </c>
      <c r="N691" t="s">
        <v>3828</v>
      </c>
      <c r="O691">
        <v>124</v>
      </c>
      <c r="R691" s="2">
        <v>45756</v>
      </c>
      <c r="T691">
        <v>65</v>
      </c>
      <c r="U691" s="3">
        <v>8060</v>
      </c>
      <c r="V691" t="s">
        <v>65</v>
      </c>
      <c r="W691" t="s">
        <v>2169</v>
      </c>
      <c r="X691">
        <v>0</v>
      </c>
      <c r="Y691" s="3">
        <v>5000</v>
      </c>
      <c r="Z691" s="3">
        <v>3060</v>
      </c>
      <c r="AA691">
        <v>0</v>
      </c>
      <c r="AB691">
        <v>0</v>
      </c>
      <c r="AC691">
        <v>0</v>
      </c>
      <c r="AF691">
        <v>0</v>
      </c>
      <c r="AO691" t="s">
        <v>2170</v>
      </c>
      <c r="AP691" t="s">
        <v>95</v>
      </c>
      <c r="AR691">
        <v>0</v>
      </c>
      <c r="AS691">
        <v>0</v>
      </c>
      <c r="AT691">
        <v>0</v>
      </c>
      <c r="AU691">
        <v>0</v>
      </c>
      <c r="AV691">
        <v>0</v>
      </c>
      <c r="AW691">
        <v>0</v>
      </c>
      <c r="BA691" t="s">
        <v>63</v>
      </c>
      <c r="BB691" t="s">
        <v>4850</v>
      </c>
      <c r="BC691">
        <v>0</v>
      </c>
      <c r="BE691" t="s">
        <v>95</v>
      </c>
      <c r="BH691" t="s">
        <v>2171</v>
      </c>
    </row>
    <row r="692" spans="1:60" x14ac:dyDescent="0.35">
      <c r="A692" t="s">
        <v>2172</v>
      </c>
      <c r="B692">
        <v>10000</v>
      </c>
      <c r="C692">
        <v>10000</v>
      </c>
      <c r="D692" s="2">
        <v>45761</v>
      </c>
      <c r="E692" t="s">
        <v>59</v>
      </c>
      <c r="F692" t="s">
        <v>2173</v>
      </c>
      <c r="G692" t="s">
        <v>2104</v>
      </c>
      <c r="I692">
        <v>1</v>
      </c>
      <c r="J692" t="s">
        <v>183</v>
      </c>
      <c r="K692">
        <v>79</v>
      </c>
      <c r="L692" t="s">
        <v>6076</v>
      </c>
      <c r="M692" t="s">
        <v>92</v>
      </c>
      <c r="N692" t="s">
        <v>3828</v>
      </c>
      <c r="O692">
        <v>47</v>
      </c>
      <c r="R692" s="2">
        <v>45756</v>
      </c>
      <c r="T692">
        <v>65</v>
      </c>
      <c r="U692" s="3">
        <v>3055</v>
      </c>
      <c r="V692" t="s">
        <v>65</v>
      </c>
      <c r="W692" t="s">
        <v>2174</v>
      </c>
      <c r="X692">
        <v>0</v>
      </c>
      <c r="Y692" s="3">
        <v>1000</v>
      </c>
      <c r="Z692" s="3">
        <v>2055</v>
      </c>
      <c r="AA692">
        <v>0</v>
      </c>
      <c r="AB692">
        <v>0</v>
      </c>
      <c r="AC692">
        <v>0</v>
      </c>
      <c r="AF692">
        <v>0</v>
      </c>
      <c r="AO692" t="s">
        <v>2175</v>
      </c>
      <c r="AP692" t="s">
        <v>95</v>
      </c>
      <c r="AR692">
        <v>0</v>
      </c>
      <c r="AS692">
        <v>0</v>
      </c>
      <c r="AT692">
        <v>0</v>
      </c>
      <c r="AU692">
        <v>0</v>
      </c>
      <c r="AV692">
        <v>0</v>
      </c>
      <c r="AW692">
        <v>0</v>
      </c>
      <c r="BA692" t="s">
        <v>63</v>
      </c>
      <c r="BB692" t="s">
        <v>4851</v>
      </c>
      <c r="BC692">
        <v>0</v>
      </c>
      <c r="BE692" t="s">
        <v>95</v>
      </c>
      <c r="BH692" t="s">
        <v>2176</v>
      </c>
    </row>
    <row r="693" spans="1:60" x14ac:dyDescent="0.35">
      <c r="A693" t="s">
        <v>3492</v>
      </c>
      <c r="B693">
        <v>10000</v>
      </c>
      <c r="C693">
        <v>20000</v>
      </c>
      <c r="D693" s="2">
        <v>45772</v>
      </c>
      <c r="E693" t="s">
        <v>59</v>
      </c>
      <c r="F693" t="s">
        <v>3493</v>
      </c>
      <c r="G693">
        <v>10620258097</v>
      </c>
      <c r="I693">
        <v>2</v>
      </c>
      <c r="J693" t="s">
        <v>183</v>
      </c>
      <c r="K693">
        <v>77</v>
      </c>
      <c r="L693" t="s">
        <v>6043</v>
      </c>
      <c r="M693" t="s">
        <v>192</v>
      </c>
      <c r="N693" t="s">
        <v>3848</v>
      </c>
      <c r="O693" s="3">
        <v>3705</v>
      </c>
      <c r="R693" s="2">
        <v>45756</v>
      </c>
      <c r="T693">
        <v>88</v>
      </c>
      <c r="U693" s="3">
        <v>326040</v>
      </c>
      <c r="V693" t="s">
        <v>65</v>
      </c>
      <c r="W693" t="s">
        <v>524</v>
      </c>
      <c r="X693">
        <v>0</v>
      </c>
      <c r="Y693" s="3">
        <v>300000</v>
      </c>
      <c r="Z693" s="3">
        <v>26040</v>
      </c>
      <c r="AA693">
        <v>0</v>
      </c>
      <c r="AB693">
        <v>0</v>
      </c>
      <c r="AC693">
        <v>0</v>
      </c>
      <c r="AF693">
        <v>0</v>
      </c>
      <c r="AO693" t="s">
        <v>525</v>
      </c>
      <c r="AP693" t="s">
        <v>108</v>
      </c>
      <c r="AR693">
        <v>0</v>
      </c>
      <c r="AS693">
        <v>0</v>
      </c>
      <c r="AT693">
        <v>0</v>
      </c>
      <c r="AU693">
        <v>0</v>
      </c>
      <c r="AV693">
        <v>0</v>
      </c>
      <c r="AW693">
        <v>0</v>
      </c>
      <c r="BA693" t="s">
        <v>63</v>
      </c>
      <c r="BB693" t="s">
        <v>4740</v>
      </c>
      <c r="BC693">
        <v>0</v>
      </c>
      <c r="BE693" t="s">
        <v>108</v>
      </c>
      <c r="BH693" t="s">
        <v>3494</v>
      </c>
    </row>
    <row r="694" spans="1:60" x14ac:dyDescent="0.35">
      <c r="A694" t="s">
        <v>4670</v>
      </c>
      <c r="B694">
        <v>10000</v>
      </c>
      <c r="C694">
        <v>20000</v>
      </c>
      <c r="D694" s="2">
        <v>45769</v>
      </c>
      <c r="E694" t="s">
        <v>59</v>
      </c>
      <c r="F694" s="4">
        <v>0.41869212962962965</v>
      </c>
      <c r="G694" t="s">
        <v>4625</v>
      </c>
      <c r="I694">
        <v>2</v>
      </c>
      <c r="J694" t="s">
        <v>183</v>
      </c>
      <c r="K694">
        <v>77</v>
      </c>
      <c r="L694" t="s">
        <v>6043</v>
      </c>
      <c r="M694" t="s">
        <v>192</v>
      </c>
      <c r="N694" t="s">
        <v>3848</v>
      </c>
      <c r="O694" s="3">
        <v>1250</v>
      </c>
      <c r="R694" s="2">
        <v>45756</v>
      </c>
      <c r="T694">
        <v>88</v>
      </c>
      <c r="U694" s="3">
        <v>110000</v>
      </c>
      <c r="V694" t="s">
        <v>65</v>
      </c>
      <c r="W694" t="s">
        <v>908</v>
      </c>
      <c r="X694">
        <v>0</v>
      </c>
      <c r="Y694" s="3">
        <v>100000</v>
      </c>
      <c r="Z694" s="3">
        <v>10000</v>
      </c>
      <c r="AA694">
        <v>0</v>
      </c>
      <c r="AB694">
        <v>0</v>
      </c>
      <c r="AC694">
        <v>0</v>
      </c>
      <c r="AF694">
        <v>0</v>
      </c>
      <c r="AO694" t="s">
        <v>909</v>
      </c>
      <c r="AP694" t="s">
        <v>108</v>
      </c>
      <c r="AR694">
        <v>0</v>
      </c>
      <c r="AS694">
        <v>0</v>
      </c>
      <c r="AT694">
        <v>0</v>
      </c>
      <c r="AU694">
        <v>0</v>
      </c>
      <c r="AV694">
        <v>0</v>
      </c>
      <c r="AW694">
        <v>0</v>
      </c>
      <c r="BA694" t="s">
        <v>63</v>
      </c>
      <c r="BB694" t="s">
        <v>4671</v>
      </c>
      <c r="BC694">
        <v>0</v>
      </c>
      <c r="BE694" t="s">
        <v>108</v>
      </c>
      <c r="BH694" t="s">
        <v>4672</v>
      </c>
    </row>
    <row r="695" spans="1:60" x14ac:dyDescent="0.35">
      <c r="A695" t="s">
        <v>2180</v>
      </c>
      <c r="B695">
        <v>10000</v>
      </c>
      <c r="C695">
        <v>10000</v>
      </c>
      <c r="D695" s="2">
        <v>45758</v>
      </c>
      <c r="E695" t="s">
        <v>59</v>
      </c>
      <c r="F695" s="4">
        <v>0.46231481481481479</v>
      </c>
      <c r="G695">
        <v>59470</v>
      </c>
      <c r="I695">
        <v>1</v>
      </c>
      <c r="J695" t="s">
        <v>183</v>
      </c>
      <c r="K695" s="7" t="s">
        <v>152</v>
      </c>
      <c r="L695" t="s">
        <v>6070</v>
      </c>
      <c r="M695" t="s">
        <v>153</v>
      </c>
      <c r="N695" t="s">
        <v>3830</v>
      </c>
      <c r="O695" s="3">
        <v>12290</v>
      </c>
      <c r="R695" s="2">
        <v>45756</v>
      </c>
      <c r="T695">
        <v>12</v>
      </c>
      <c r="U695" s="3">
        <v>147480</v>
      </c>
      <c r="V695" t="s">
        <v>65</v>
      </c>
      <c r="W695" t="s">
        <v>2181</v>
      </c>
      <c r="X695">
        <v>0</v>
      </c>
      <c r="Y695" s="3">
        <v>147000</v>
      </c>
      <c r="Z695">
        <v>480</v>
      </c>
      <c r="AA695">
        <v>0</v>
      </c>
      <c r="AB695">
        <v>0</v>
      </c>
      <c r="AC695">
        <v>0</v>
      </c>
      <c r="AF695">
        <v>0</v>
      </c>
      <c r="AO695" t="s">
        <v>2182</v>
      </c>
      <c r="AP695" t="s">
        <v>68</v>
      </c>
      <c r="AR695">
        <v>0</v>
      </c>
      <c r="AS695">
        <v>0</v>
      </c>
      <c r="AT695">
        <v>0</v>
      </c>
      <c r="AU695">
        <v>0</v>
      </c>
      <c r="AV695">
        <v>0</v>
      </c>
      <c r="AW695">
        <v>0</v>
      </c>
      <c r="BA695" t="s">
        <v>63</v>
      </c>
      <c r="BB695" t="s">
        <v>4852</v>
      </c>
      <c r="BC695">
        <v>0</v>
      </c>
      <c r="BE695" t="s">
        <v>68</v>
      </c>
      <c r="BH695" t="s">
        <v>2183</v>
      </c>
    </row>
    <row r="696" spans="1:60" x14ac:dyDescent="0.35">
      <c r="A696" t="s">
        <v>2184</v>
      </c>
      <c r="B696">
        <v>10000</v>
      </c>
      <c r="C696">
        <v>10000</v>
      </c>
      <c r="D696" s="2">
        <v>45757</v>
      </c>
      <c r="E696" t="s">
        <v>59</v>
      </c>
      <c r="F696" t="s">
        <v>1876</v>
      </c>
      <c r="G696">
        <v>1006323</v>
      </c>
      <c r="I696">
        <v>1</v>
      </c>
      <c r="J696" t="s">
        <v>183</v>
      </c>
      <c r="K696">
        <v>63</v>
      </c>
      <c r="L696" t="s">
        <v>6051</v>
      </c>
      <c r="M696" t="s">
        <v>136</v>
      </c>
      <c r="N696" t="s">
        <v>3850</v>
      </c>
      <c r="O696" s="3">
        <v>5000</v>
      </c>
      <c r="R696" s="2">
        <v>45756</v>
      </c>
      <c r="T696">
        <v>40</v>
      </c>
      <c r="U696" s="3">
        <v>200000</v>
      </c>
      <c r="V696" t="s">
        <v>65</v>
      </c>
      <c r="W696" t="s">
        <v>2186</v>
      </c>
      <c r="X696">
        <v>0</v>
      </c>
      <c r="Y696" s="3">
        <v>200000</v>
      </c>
      <c r="Z696">
        <v>0</v>
      </c>
      <c r="AA696">
        <v>0</v>
      </c>
      <c r="AB696">
        <v>0</v>
      </c>
      <c r="AC696">
        <v>0</v>
      </c>
      <c r="AF696">
        <v>0</v>
      </c>
      <c r="AO696" t="s">
        <v>2187</v>
      </c>
      <c r="AP696" t="s">
        <v>170</v>
      </c>
      <c r="AR696">
        <v>0</v>
      </c>
      <c r="AS696">
        <v>0</v>
      </c>
      <c r="AT696">
        <v>0</v>
      </c>
      <c r="AU696">
        <v>0</v>
      </c>
      <c r="AV696">
        <v>0</v>
      </c>
      <c r="AW696">
        <v>0</v>
      </c>
      <c r="BA696" t="s">
        <v>63</v>
      </c>
      <c r="BB696" t="s">
        <v>4853</v>
      </c>
      <c r="BC696">
        <v>0</v>
      </c>
      <c r="BE696" t="s">
        <v>170</v>
      </c>
      <c r="BH696" t="s">
        <v>2188</v>
      </c>
    </row>
    <row r="697" spans="1:60" x14ac:dyDescent="0.35">
      <c r="A697" t="s">
        <v>2189</v>
      </c>
      <c r="B697">
        <v>10000</v>
      </c>
      <c r="C697">
        <v>10000</v>
      </c>
      <c r="D697" s="2">
        <v>45762</v>
      </c>
      <c r="E697" t="s">
        <v>59</v>
      </c>
      <c r="F697" t="s">
        <v>2001</v>
      </c>
      <c r="G697" t="s">
        <v>1880</v>
      </c>
      <c r="I697">
        <v>1</v>
      </c>
      <c r="J697" t="s">
        <v>183</v>
      </c>
      <c r="K697">
        <v>78</v>
      </c>
      <c r="L697" t="s">
        <v>6047</v>
      </c>
      <c r="M697" t="s">
        <v>216</v>
      </c>
      <c r="N697" t="s">
        <v>3803</v>
      </c>
      <c r="O697" s="3">
        <v>1500</v>
      </c>
      <c r="R697" s="2">
        <v>45756</v>
      </c>
      <c r="T697">
        <v>16</v>
      </c>
      <c r="U697" s="3">
        <v>24000</v>
      </c>
      <c r="V697" t="s">
        <v>65</v>
      </c>
      <c r="W697" t="s">
        <v>2094</v>
      </c>
      <c r="X697">
        <v>0</v>
      </c>
      <c r="Y697" s="3">
        <v>10000</v>
      </c>
      <c r="Z697" s="3">
        <v>14000</v>
      </c>
      <c r="AA697">
        <v>0</v>
      </c>
      <c r="AB697">
        <v>0</v>
      </c>
      <c r="AC697">
        <v>0</v>
      </c>
      <c r="AF697">
        <v>0</v>
      </c>
      <c r="AO697" t="s">
        <v>2095</v>
      </c>
      <c r="AP697" t="s">
        <v>170</v>
      </c>
      <c r="AR697">
        <v>0</v>
      </c>
      <c r="AS697">
        <v>0</v>
      </c>
      <c r="AT697">
        <v>0</v>
      </c>
      <c r="AU697">
        <v>0</v>
      </c>
      <c r="AV697">
        <v>0</v>
      </c>
      <c r="AW697">
        <v>0</v>
      </c>
      <c r="BA697" t="s">
        <v>63</v>
      </c>
      <c r="BB697" t="s">
        <v>4854</v>
      </c>
      <c r="BC697">
        <v>0</v>
      </c>
      <c r="BE697" t="s">
        <v>170</v>
      </c>
      <c r="BH697" t="s">
        <v>2190</v>
      </c>
    </row>
    <row r="698" spans="1:60" x14ac:dyDescent="0.35">
      <c r="A698" t="s">
        <v>2191</v>
      </c>
      <c r="B698">
        <v>10000</v>
      </c>
      <c r="C698">
        <v>10000</v>
      </c>
      <c r="D698" s="2">
        <v>45761</v>
      </c>
      <c r="E698" t="s">
        <v>59</v>
      </c>
      <c r="F698" t="s">
        <v>2192</v>
      </c>
      <c r="G698" t="s">
        <v>1428</v>
      </c>
      <c r="I698">
        <v>1</v>
      </c>
      <c r="J698" t="s">
        <v>183</v>
      </c>
      <c r="K698">
        <v>78</v>
      </c>
      <c r="L698" t="s">
        <v>6047</v>
      </c>
      <c r="M698" t="s">
        <v>216</v>
      </c>
      <c r="N698" t="s">
        <v>3803</v>
      </c>
      <c r="O698" s="3">
        <v>5500</v>
      </c>
      <c r="R698" s="2">
        <v>45756</v>
      </c>
      <c r="T698">
        <v>16</v>
      </c>
      <c r="U698" s="3">
        <v>88000</v>
      </c>
      <c r="V698" t="s">
        <v>65</v>
      </c>
      <c r="W698" t="s">
        <v>2099</v>
      </c>
      <c r="X698">
        <v>0</v>
      </c>
      <c r="Y698" s="3">
        <v>80000</v>
      </c>
      <c r="Z698" s="3">
        <v>8000</v>
      </c>
      <c r="AA698">
        <v>0</v>
      </c>
      <c r="AB698">
        <v>0</v>
      </c>
      <c r="AC698">
        <v>0</v>
      </c>
      <c r="AF698">
        <v>0</v>
      </c>
      <c r="AO698" t="s">
        <v>2100</v>
      </c>
      <c r="AP698" t="s">
        <v>170</v>
      </c>
      <c r="AR698">
        <v>0</v>
      </c>
      <c r="AS698">
        <v>0</v>
      </c>
      <c r="AT698">
        <v>0</v>
      </c>
      <c r="AU698">
        <v>0</v>
      </c>
      <c r="AV698">
        <v>0</v>
      </c>
      <c r="AW698">
        <v>0</v>
      </c>
      <c r="BA698" t="s">
        <v>63</v>
      </c>
      <c r="BB698" t="s">
        <v>4855</v>
      </c>
      <c r="BC698">
        <v>0</v>
      </c>
      <c r="BE698" t="s">
        <v>170</v>
      </c>
      <c r="BH698" t="s">
        <v>2193</v>
      </c>
    </row>
    <row r="699" spans="1:60" x14ac:dyDescent="0.35">
      <c r="A699" t="s">
        <v>2194</v>
      </c>
      <c r="B699">
        <v>10000</v>
      </c>
      <c r="C699">
        <v>10000</v>
      </c>
      <c r="D699" s="2">
        <v>45758</v>
      </c>
      <c r="E699" t="s">
        <v>59</v>
      </c>
      <c r="F699" t="s">
        <v>2195</v>
      </c>
      <c r="G699">
        <v>8613409</v>
      </c>
      <c r="I699">
        <v>1</v>
      </c>
      <c r="J699" t="s">
        <v>183</v>
      </c>
      <c r="K699">
        <v>63</v>
      </c>
      <c r="L699" t="s">
        <v>6051</v>
      </c>
      <c r="M699" t="s">
        <v>136</v>
      </c>
      <c r="N699" t="s">
        <v>3850</v>
      </c>
      <c r="O699" s="3">
        <v>1760</v>
      </c>
      <c r="R699" s="2">
        <v>45756</v>
      </c>
      <c r="T699">
        <v>75</v>
      </c>
      <c r="U699" s="3">
        <v>132000</v>
      </c>
      <c r="V699" t="s">
        <v>65</v>
      </c>
      <c r="W699" t="s">
        <v>962</v>
      </c>
      <c r="X699">
        <v>0</v>
      </c>
      <c r="Y699" s="3">
        <v>132000</v>
      </c>
      <c r="Z699">
        <v>0</v>
      </c>
      <c r="AA699">
        <v>0</v>
      </c>
      <c r="AB699">
        <v>0</v>
      </c>
      <c r="AC699">
        <v>0</v>
      </c>
      <c r="AF699">
        <v>0</v>
      </c>
      <c r="AO699" t="s">
        <v>963</v>
      </c>
      <c r="AP699" t="s">
        <v>170</v>
      </c>
      <c r="AR699">
        <v>0</v>
      </c>
      <c r="AS699">
        <v>0</v>
      </c>
      <c r="AT699">
        <v>0</v>
      </c>
      <c r="AU699">
        <v>0</v>
      </c>
      <c r="AV699">
        <v>0</v>
      </c>
      <c r="AW699">
        <v>0</v>
      </c>
      <c r="BA699" t="s">
        <v>63</v>
      </c>
      <c r="BB699" t="s">
        <v>4856</v>
      </c>
      <c r="BC699">
        <v>0</v>
      </c>
      <c r="BE699" t="s">
        <v>170</v>
      </c>
      <c r="BH699" t="s">
        <v>2196</v>
      </c>
    </row>
    <row r="700" spans="1:60" x14ac:dyDescent="0.35">
      <c r="A700" t="s">
        <v>2197</v>
      </c>
      <c r="B700">
        <v>10000</v>
      </c>
      <c r="C700">
        <v>10000</v>
      </c>
      <c r="D700" s="2">
        <v>45758</v>
      </c>
      <c r="E700" t="s">
        <v>59</v>
      </c>
      <c r="F700" t="s">
        <v>2198</v>
      </c>
      <c r="G700">
        <v>8613409</v>
      </c>
      <c r="I700">
        <v>1</v>
      </c>
      <c r="J700" t="s">
        <v>183</v>
      </c>
      <c r="K700">
        <v>63</v>
      </c>
      <c r="L700" t="s">
        <v>6051</v>
      </c>
      <c r="M700" t="s">
        <v>136</v>
      </c>
      <c r="N700" t="s">
        <v>3850</v>
      </c>
      <c r="O700" s="3">
        <v>8572</v>
      </c>
      <c r="R700" s="2">
        <v>45756</v>
      </c>
      <c r="T700">
        <v>14</v>
      </c>
      <c r="U700" s="3">
        <v>120008</v>
      </c>
      <c r="V700" t="s">
        <v>65</v>
      </c>
      <c r="W700" t="s">
        <v>2199</v>
      </c>
      <c r="X700">
        <v>0</v>
      </c>
      <c r="Y700" s="3">
        <v>120000</v>
      </c>
      <c r="Z700">
        <v>8</v>
      </c>
      <c r="AA700">
        <v>0</v>
      </c>
      <c r="AB700">
        <v>0</v>
      </c>
      <c r="AC700">
        <v>0</v>
      </c>
      <c r="AF700">
        <v>0</v>
      </c>
      <c r="AO700" t="s">
        <v>2200</v>
      </c>
      <c r="AP700" t="s">
        <v>170</v>
      </c>
      <c r="AR700">
        <v>0</v>
      </c>
      <c r="AS700">
        <v>0</v>
      </c>
      <c r="AT700">
        <v>0</v>
      </c>
      <c r="AU700">
        <v>0</v>
      </c>
      <c r="AV700">
        <v>0</v>
      </c>
      <c r="AW700">
        <v>0</v>
      </c>
      <c r="BA700" t="s">
        <v>63</v>
      </c>
      <c r="BB700" t="s">
        <v>4857</v>
      </c>
      <c r="BC700">
        <v>0</v>
      </c>
      <c r="BE700" t="s">
        <v>170</v>
      </c>
      <c r="BH700" t="s">
        <v>2201</v>
      </c>
    </row>
    <row r="701" spans="1:60" x14ac:dyDescent="0.35">
      <c r="A701" t="s">
        <v>2202</v>
      </c>
      <c r="B701">
        <v>10000</v>
      </c>
      <c r="C701">
        <v>10000</v>
      </c>
      <c r="D701" s="2">
        <v>45761</v>
      </c>
      <c r="E701" t="s">
        <v>59</v>
      </c>
      <c r="F701" t="s">
        <v>2192</v>
      </c>
      <c r="G701" t="s">
        <v>1428</v>
      </c>
      <c r="I701">
        <v>1</v>
      </c>
      <c r="J701" t="s">
        <v>183</v>
      </c>
      <c r="K701">
        <v>78</v>
      </c>
      <c r="L701" t="s">
        <v>6047</v>
      </c>
      <c r="M701" t="s">
        <v>216</v>
      </c>
      <c r="N701" t="s">
        <v>3803</v>
      </c>
      <c r="O701" s="3">
        <v>2750</v>
      </c>
      <c r="R701" s="2">
        <v>45756</v>
      </c>
      <c r="T701">
        <v>16</v>
      </c>
      <c r="U701" s="3">
        <v>44000</v>
      </c>
      <c r="V701" t="s">
        <v>65</v>
      </c>
      <c r="W701" t="s">
        <v>2099</v>
      </c>
      <c r="X701">
        <v>0</v>
      </c>
      <c r="Y701" s="3">
        <v>40000</v>
      </c>
      <c r="Z701" s="3">
        <v>4000</v>
      </c>
      <c r="AA701">
        <v>0</v>
      </c>
      <c r="AB701">
        <v>0</v>
      </c>
      <c r="AC701">
        <v>0</v>
      </c>
      <c r="AF701">
        <v>0</v>
      </c>
      <c r="AO701" t="s">
        <v>2100</v>
      </c>
      <c r="AP701" t="s">
        <v>275</v>
      </c>
      <c r="AR701">
        <v>0</v>
      </c>
      <c r="AS701">
        <v>0</v>
      </c>
      <c r="AT701">
        <v>0</v>
      </c>
      <c r="AU701">
        <v>0</v>
      </c>
      <c r="AV701">
        <v>0</v>
      </c>
      <c r="AW701">
        <v>0</v>
      </c>
      <c r="BA701" t="s">
        <v>63</v>
      </c>
      <c r="BB701" t="s">
        <v>4858</v>
      </c>
      <c r="BC701">
        <v>0</v>
      </c>
      <c r="BE701" t="s">
        <v>275</v>
      </c>
      <c r="BH701" t="s">
        <v>2203</v>
      </c>
    </row>
    <row r="702" spans="1:60" x14ac:dyDescent="0.35">
      <c r="A702" t="s">
        <v>2204</v>
      </c>
      <c r="B702">
        <v>10000</v>
      </c>
      <c r="C702">
        <v>10000</v>
      </c>
      <c r="D702" s="2">
        <v>45758</v>
      </c>
      <c r="E702" t="s">
        <v>59</v>
      </c>
      <c r="F702" t="s">
        <v>2198</v>
      </c>
      <c r="G702">
        <v>8613409</v>
      </c>
      <c r="I702">
        <v>1</v>
      </c>
      <c r="J702" t="s">
        <v>183</v>
      </c>
      <c r="K702">
        <v>63</v>
      </c>
      <c r="L702" t="s">
        <v>6051</v>
      </c>
      <c r="M702" t="s">
        <v>136</v>
      </c>
      <c r="N702" t="s">
        <v>3850</v>
      </c>
      <c r="O702" s="3">
        <v>1174</v>
      </c>
      <c r="R702" s="2">
        <v>45756</v>
      </c>
      <c r="T702">
        <v>75</v>
      </c>
      <c r="U702" s="3">
        <v>88050</v>
      </c>
      <c r="V702" t="s">
        <v>65</v>
      </c>
      <c r="W702" t="s">
        <v>962</v>
      </c>
      <c r="X702">
        <v>0</v>
      </c>
      <c r="Y702" s="3">
        <v>88000</v>
      </c>
      <c r="Z702">
        <v>50</v>
      </c>
      <c r="AA702">
        <v>0</v>
      </c>
      <c r="AB702">
        <v>0</v>
      </c>
      <c r="AC702">
        <v>0</v>
      </c>
      <c r="AF702">
        <v>0</v>
      </c>
      <c r="AO702" t="s">
        <v>963</v>
      </c>
      <c r="AP702" t="s">
        <v>275</v>
      </c>
      <c r="AR702">
        <v>0</v>
      </c>
      <c r="AS702">
        <v>0</v>
      </c>
      <c r="AT702">
        <v>0</v>
      </c>
      <c r="AU702">
        <v>0</v>
      </c>
      <c r="AV702">
        <v>0</v>
      </c>
      <c r="AW702">
        <v>0</v>
      </c>
      <c r="BA702" t="s">
        <v>63</v>
      </c>
      <c r="BB702" t="s">
        <v>4859</v>
      </c>
      <c r="BC702">
        <v>0</v>
      </c>
      <c r="BE702" t="s">
        <v>275</v>
      </c>
      <c r="BH702" t="s">
        <v>2205</v>
      </c>
    </row>
    <row r="703" spans="1:60" x14ac:dyDescent="0.35">
      <c r="A703" t="s">
        <v>1509</v>
      </c>
      <c r="B703">
        <v>10000</v>
      </c>
      <c r="C703">
        <v>20000</v>
      </c>
      <c r="D703" s="2">
        <v>45762</v>
      </c>
      <c r="E703" t="s">
        <v>59</v>
      </c>
      <c r="F703" t="s">
        <v>1510</v>
      </c>
      <c r="G703" t="s">
        <v>1455</v>
      </c>
      <c r="I703">
        <v>2</v>
      </c>
      <c r="J703" t="s">
        <v>183</v>
      </c>
      <c r="K703">
        <v>92</v>
      </c>
      <c r="L703" t="s">
        <v>6053</v>
      </c>
      <c r="M703" t="s">
        <v>281</v>
      </c>
      <c r="N703" t="s">
        <v>3851</v>
      </c>
      <c r="O703" s="3">
        <v>3600</v>
      </c>
      <c r="R703" s="2">
        <v>45756</v>
      </c>
      <c r="T703">
        <v>1</v>
      </c>
      <c r="U703" s="3">
        <v>3600</v>
      </c>
      <c r="V703" t="s">
        <v>65</v>
      </c>
      <c r="W703" t="s">
        <v>1511</v>
      </c>
      <c r="X703">
        <v>0</v>
      </c>
      <c r="Y703" s="3">
        <v>3000</v>
      </c>
      <c r="Z703">
        <v>600</v>
      </c>
      <c r="AA703">
        <v>0</v>
      </c>
      <c r="AB703">
        <v>0</v>
      </c>
      <c r="AC703">
        <v>0</v>
      </c>
      <c r="AF703">
        <v>0</v>
      </c>
      <c r="AO703" t="s">
        <v>1512</v>
      </c>
      <c r="AP703" t="s">
        <v>400</v>
      </c>
      <c r="AR703">
        <v>0</v>
      </c>
      <c r="AS703">
        <v>0</v>
      </c>
      <c r="AT703">
        <v>0</v>
      </c>
      <c r="AU703">
        <v>0</v>
      </c>
      <c r="AV703">
        <v>0</v>
      </c>
      <c r="AW703">
        <v>0</v>
      </c>
      <c r="BA703" t="s">
        <v>63</v>
      </c>
      <c r="BB703" t="s">
        <v>4674</v>
      </c>
      <c r="BC703">
        <v>0</v>
      </c>
      <c r="BE703" t="s">
        <v>400</v>
      </c>
      <c r="BH703" t="s">
        <v>1513</v>
      </c>
    </row>
    <row r="704" spans="1:60" x14ac:dyDescent="0.35">
      <c r="A704" t="s">
        <v>2206</v>
      </c>
      <c r="B704">
        <v>10000</v>
      </c>
      <c r="C704">
        <v>10000</v>
      </c>
      <c r="D704" s="2">
        <v>45757</v>
      </c>
      <c r="E704" t="s">
        <v>59</v>
      </c>
      <c r="F704" s="4">
        <v>0.44071759259259258</v>
      </c>
      <c r="G704">
        <v>860909190918</v>
      </c>
      <c r="I704">
        <v>1</v>
      </c>
      <c r="J704" t="s">
        <v>183</v>
      </c>
      <c r="K704">
        <v>79</v>
      </c>
      <c r="L704" t="s">
        <v>6076</v>
      </c>
      <c r="M704" t="s">
        <v>92</v>
      </c>
      <c r="N704" t="s">
        <v>3828</v>
      </c>
      <c r="O704">
        <v>199</v>
      </c>
      <c r="R704" s="2">
        <v>45756</v>
      </c>
      <c r="T704">
        <v>192</v>
      </c>
      <c r="U704" s="3">
        <v>38112</v>
      </c>
      <c r="V704" t="s">
        <v>65</v>
      </c>
      <c r="W704">
        <v>201088630001</v>
      </c>
      <c r="X704">
        <v>0</v>
      </c>
      <c r="Y704" s="3">
        <v>36000</v>
      </c>
      <c r="Z704" s="3">
        <v>2112</v>
      </c>
      <c r="AA704">
        <v>0</v>
      </c>
      <c r="AB704">
        <v>0</v>
      </c>
      <c r="AC704">
        <v>0</v>
      </c>
      <c r="AF704">
        <v>0</v>
      </c>
      <c r="AO704">
        <v>20108863</v>
      </c>
      <c r="AP704" t="s">
        <v>571</v>
      </c>
      <c r="AR704">
        <v>0</v>
      </c>
      <c r="AS704">
        <v>0</v>
      </c>
      <c r="AT704">
        <v>0</v>
      </c>
      <c r="AU704">
        <v>0</v>
      </c>
      <c r="AV704">
        <v>0</v>
      </c>
      <c r="AW704">
        <v>0</v>
      </c>
      <c r="BA704" t="s">
        <v>63</v>
      </c>
      <c r="BB704" t="s">
        <v>4860</v>
      </c>
      <c r="BC704">
        <v>0</v>
      </c>
      <c r="BE704" t="s">
        <v>571</v>
      </c>
      <c r="BH704" t="s">
        <v>2207</v>
      </c>
    </row>
    <row r="705" spans="1:60" x14ac:dyDescent="0.35">
      <c r="A705" t="s">
        <v>2206</v>
      </c>
      <c r="B705">
        <v>20000</v>
      </c>
      <c r="C705">
        <v>10000</v>
      </c>
      <c r="D705" s="2">
        <v>45757</v>
      </c>
      <c r="E705" t="s">
        <v>59</v>
      </c>
      <c r="F705" s="4">
        <v>0.44071759259259258</v>
      </c>
      <c r="G705">
        <v>860909190918</v>
      </c>
      <c r="I705">
        <v>1</v>
      </c>
      <c r="J705" t="s">
        <v>183</v>
      </c>
      <c r="K705">
        <v>79</v>
      </c>
      <c r="L705" t="s">
        <v>6076</v>
      </c>
      <c r="M705" t="s">
        <v>92</v>
      </c>
      <c r="N705" t="s">
        <v>3828</v>
      </c>
      <c r="O705">
        <v>63</v>
      </c>
      <c r="R705" s="2">
        <v>45756</v>
      </c>
      <c r="T705">
        <v>192</v>
      </c>
      <c r="U705" s="3">
        <v>12000</v>
      </c>
      <c r="V705" t="s">
        <v>65</v>
      </c>
      <c r="W705">
        <v>201088630001</v>
      </c>
      <c r="X705">
        <v>0</v>
      </c>
      <c r="Y705" s="3">
        <v>12000</v>
      </c>
      <c r="Z705">
        <v>0</v>
      </c>
      <c r="AA705">
        <v>0</v>
      </c>
      <c r="AB705">
        <v>0</v>
      </c>
      <c r="AC705">
        <v>0</v>
      </c>
      <c r="AF705">
        <v>0</v>
      </c>
      <c r="AO705">
        <v>20108863</v>
      </c>
      <c r="AP705" t="s">
        <v>571</v>
      </c>
      <c r="AR705">
        <v>0</v>
      </c>
      <c r="AS705">
        <v>0</v>
      </c>
      <c r="AT705">
        <v>0</v>
      </c>
      <c r="AU705">
        <v>0</v>
      </c>
      <c r="AV705">
        <v>0</v>
      </c>
      <c r="AW705">
        <v>0</v>
      </c>
      <c r="BA705" t="s">
        <v>63</v>
      </c>
      <c r="BB705" t="s">
        <v>4860</v>
      </c>
      <c r="BC705">
        <v>0</v>
      </c>
      <c r="BE705" t="s">
        <v>571</v>
      </c>
      <c r="BH705" t="s">
        <v>2207</v>
      </c>
    </row>
    <row r="706" spans="1:60" x14ac:dyDescent="0.35">
      <c r="A706" t="s">
        <v>2008</v>
      </c>
      <c r="B706">
        <v>10000</v>
      </c>
      <c r="C706">
        <v>20000</v>
      </c>
      <c r="D706" s="2">
        <v>45756</v>
      </c>
      <c r="E706" t="s">
        <v>59</v>
      </c>
      <c r="F706" s="4">
        <v>0.4262037037037037</v>
      </c>
      <c r="G706" t="s">
        <v>2009</v>
      </c>
      <c r="I706">
        <v>2</v>
      </c>
      <c r="J706" t="s">
        <v>183</v>
      </c>
      <c r="K706">
        <v>86</v>
      </c>
      <c r="L706" t="s">
        <v>6043</v>
      </c>
      <c r="M706" t="s">
        <v>1696</v>
      </c>
      <c r="N706" t="s">
        <v>3840</v>
      </c>
      <c r="O706">
        <v>200</v>
      </c>
      <c r="R706" s="2">
        <v>45756</v>
      </c>
      <c r="T706">
        <v>27</v>
      </c>
      <c r="U706" s="3">
        <v>5400</v>
      </c>
      <c r="V706" t="s">
        <v>65</v>
      </c>
      <c r="W706" s="7">
        <v>200699060001</v>
      </c>
      <c r="X706">
        <v>0</v>
      </c>
      <c r="Y706" s="3">
        <v>2000</v>
      </c>
      <c r="Z706" s="3">
        <v>3400</v>
      </c>
      <c r="AA706">
        <v>0</v>
      </c>
      <c r="AB706">
        <v>0</v>
      </c>
      <c r="AC706">
        <v>0</v>
      </c>
      <c r="AF706">
        <v>0</v>
      </c>
      <c r="AO706" s="7">
        <v>20069906</v>
      </c>
      <c r="AP706" t="s">
        <v>571</v>
      </c>
      <c r="AR706">
        <v>0</v>
      </c>
      <c r="AS706">
        <v>0</v>
      </c>
      <c r="AT706">
        <v>0</v>
      </c>
      <c r="AU706">
        <v>0</v>
      </c>
      <c r="AV706">
        <v>0</v>
      </c>
      <c r="AW706">
        <v>0</v>
      </c>
      <c r="BA706" t="s">
        <v>63</v>
      </c>
      <c r="BB706" t="s">
        <v>4796</v>
      </c>
      <c r="BC706">
        <v>0</v>
      </c>
      <c r="BE706" t="s">
        <v>571</v>
      </c>
      <c r="BH706" t="s">
        <v>2011</v>
      </c>
    </row>
    <row r="707" spans="1:60" x14ac:dyDescent="0.35">
      <c r="A707" t="s">
        <v>2208</v>
      </c>
      <c r="B707">
        <v>10000</v>
      </c>
      <c r="C707">
        <v>10000</v>
      </c>
      <c r="D707" s="2">
        <v>45757</v>
      </c>
      <c r="E707" t="s">
        <v>59</v>
      </c>
      <c r="F707" t="s">
        <v>2209</v>
      </c>
      <c r="G707" t="s">
        <v>2210</v>
      </c>
      <c r="I707">
        <v>1</v>
      </c>
      <c r="J707" t="s">
        <v>183</v>
      </c>
      <c r="K707">
        <v>32</v>
      </c>
      <c r="L707" t="s">
        <v>6064</v>
      </c>
      <c r="M707" t="s">
        <v>516</v>
      </c>
      <c r="N707" t="s">
        <v>3833</v>
      </c>
      <c r="O707" s="3">
        <v>5860</v>
      </c>
      <c r="R707" s="2">
        <v>45756</v>
      </c>
      <c r="T707">
        <v>1</v>
      </c>
      <c r="U707" s="3">
        <v>5860</v>
      </c>
      <c r="V707" t="s">
        <v>65</v>
      </c>
      <c r="W707" t="s">
        <v>2212</v>
      </c>
      <c r="X707">
        <v>0</v>
      </c>
      <c r="Y707" s="3">
        <v>5360</v>
      </c>
      <c r="Z707">
        <v>500</v>
      </c>
      <c r="AA707">
        <v>0</v>
      </c>
      <c r="AB707">
        <v>0</v>
      </c>
      <c r="AC707">
        <v>0</v>
      </c>
      <c r="AF707">
        <v>0</v>
      </c>
      <c r="AO707" t="s">
        <v>2213</v>
      </c>
      <c r="AP707" t="s">
        <v>465</v>
      </c>
      <c r="AR707">
        <v>0</v>
      </c>
      <c r="AS707">
        <v>0</v>
      </c>
      <c r="AT707">
        <v>0</v>
      </c>
      <c r="AU707">
        <v>0</v>
      </c>
      <c r="AV707">
        <v>0</v>
      </c>
      <c r="AW707">
        <v>0</v>
      </c>
      <c r="BA707" t="s">
        <v>63</v>
      </c>
      <c r="BB707" t="s">
        <v>4861</v>
      </c>
      <c r="BC707">
        <v>0</v>
      </c>
      <c r="BE707" t="s">
        <v>465</v>
      </c>
      <c r="BH707" t="s">
        <v>1754</v>
      </c>
    </row>
    <row r="708" spans="1:60" x14ac:dyDescent="0.35">
      <c r="A708" t="s">
        <v>2214</v>
      </c>
      <c r="B708">
        <v>10000</v>
      </c>
      <c r="C708">
        <v>10000</v>
      </c>
      <c r="D708" s="2">
        <v>45757</v>
      </c>
      <c r="E708" t="s">
        <v>59</v>
      </c>
      <c r="F708" t="s">
        <v>2209</v>
      </c>
      <c r="G708" t="s">
        <v>2014</v>
      </c>
      <c r="I708">
        <v>1</v>
      </c>
      <c r="J708" t="s">
        <v>183</v>
      </c>
      <c r="K708">
        <v>32</v>
      </c>
      <c r="L708" t="s">
        <v>6064</v>
      </c>
      <c r="M708" t="s">
        <v>516</v>
      </c>
      <c r="N708" t="s">
        <v>3833</v>
      </c>
      <c r="O708" s="3">
        <v>5860</v>
      </c>
      <c r="R708" s="2">
        <v>45756</v>
      </c>
      <c r="T708">
        <v>1</v>
      </c>
      <c r="U708" s="3">
        <v>5860</v>
      </c>
      <c r="V708" t="s">
        <v>65</v>
      </c>
      <c r="W708" t="s">
        <v>517</v>
      </c>
      <c r="X708">
        <v>0</v>
      </c>
      <c r="Y708" s="3">
        <v>5360</v>
      </c>
      <c r="Z708">
        <v>500</v>
      </c>
      <c r="AA708">
        <v>0</v>
      </c>
      <c r="AB708">
        <v>0</v>
      </c>
      <c r="AC708">
        <v>0</v>
      </c>
      <c r="AF708">
        <v>0</v>
      </c>
      <c r="AO708" t="s">
        <v>518</v>
      </c>
      <c r="AP708" t="s">
        <v>465</v>
      </c>
      <c r="AR708">
        <v>0</v>
      </c>
      <c r="AS708">
        <v>0</v>
      </c>
      <c r="AT708">
        <v>0</v>
      </c>
      <c r="AU708">
        <v>0</v>
      </c>
      <c r="AV708">
        <v>0</v>
      </c>
      <c r="AW708">
        <v>0</v>
      </c>
      <c r="BA708" t="s">
        <v>63</v>
      </c>
      <c r="BB708" t="s">
        <v>4862</v>
      </c>
      <c r="BC708">
        <v>0</v>
      </c>
      <c r="BE708" t="s">
        <v>465</v>
      </c>
      <c r="BH708" t="s">
        <v>1756</v>
      </c>
    </row>
    <row r="709" spans="1:60" x14ac:dyDescent="0.35">
      <c r="A709" t="s">
        <v>2215</v>
      </c>
      <c r="B709">
        <v>10000</v>
      </c>
      <c r="C709">
        <v>10000</v>
      </c>
      <c r="D709" s="2">
        <v>45757</v>
      </c>
      <c r="E709" t="s">
        <v>59</v>
      </c>
      <c r="F709" t="s">
        <v>2151</v>
      </c>
      <c r="G709" t="s">
        <v>796</v>
      </c>
      <c r="I709">
        <v>1</v>
      </c>
      <c r="J709" t="s">
        <v>183</v>
      </c>
      <c r="K709">
        <v>22</v>
      </c>
      <c r="L709" t="s">
        <v>6063</v>
      </c>
      <c r="M709" t="s">
        <v>685</v>
      </c>
      <c r="N709" t="s">
        <v>3805</v>
      </c>
      <c r="O709">
        <v>500</v>
      </c>
      <c r="R709" s="2">
        <v>45756</v>
      </c>
      <c r="T709">
        <v>1</v>
      </c>
      <c r="U709">
        <v>500</v>
      </c>
      <c r="V709" t="s">
        <v>65</v>
      </c>
      <c r="W709" t="s">
        <v>2216</v>
      </c>
      <c r="X709">
        <v>0</v>
      </c>
      <c r="Y709">
        <v>500</v>
      </c>
      <c r="Z709">
        <v>0</v>
      </c>
      <c r="AA709">
        <v>0</v>
      </c>
      <c r="AB709">
        <v>0</v>
      </c>
      <c r="AC709">
        <v>0</v>
      </c>
      <c r="AF709">
        <v>0</v>
      </c>
      <c r="AO709" t="s">
        <v>2217</v>
      </c>
      <c r="AP709" t="s">
        <v>1774</v>
      </c>
      <c r="AR709">
        <v>0</v>
      </c>
      <c r="AS709">
        <v>0</v>
      </c>
      <c r="AT709">
        <v>0</v>
      </c>
      <c r="AU709">
        <v>0</v>
      </c>
      <c r="AV709">
        <v>0</v>
      </c>
      <c r="AW709">
        <v>0</v>
      </c>
      <c r="BA709" t="s">
        <v>63</v>
      </c>
      <c r="BB709" t="s">
        <v>4863</v>
      </c>
      <c r="BC709">
        <v>0</v>
      </c>
      <c r="BE709" t="s">
        <v>1774</v>
      </c>
      <c r="BH709" t="s">
        <v>1775</v>
      </c>
    </row>
    <row r="710" spans="1:60" x14ac:dyDescent="0.35">
      <c r="A710" t="s">
        <v>2218</v>
      </c>
      <c r="B710">
        <v>10000</v>
      </c>
      <c r="C710">
        <v>10000</v>
      </c>
      <c r="D710" s="2">
        <v>45757</v>
      </c>
      <c r="E710" t="s">
        <v>59</v>
      </c>
      <c r="F710" t="s">
        <v>2151</v>
      </c>
      <c r="G710" t="s">
        <v>2219</v>
      </c>
      <c r="I710">
        <v>1</v>
      </c>
      <c r="J710" t="s">
        <v>183</v>
      </c>
      <c r="K710">
        <v>12</v>
      </c>
      <c r="L710" t="s">
        <v>6062</v>
      </c>
      <c r="M710" t="s">
        <v>462</v>
      </c>
      <c r="N710" t="s">
        <v>3804</v>
      </c>
      <c r="O710" s="3">
        <v>1000</v>
      </c>
      <c r="R710" s="2">
        <v>45756</v>
      </c>
      <c r="T710">
        <v>1</v>
      </c>
      <c r="U710" s="3">
        <v>1000</v>
      </c>
      <c r="V710" t="s">
        <v>65</v>
      </c>
      <c r="W710" t="s">
        <v>2220</v>
      </c>
      <c r="X710">
        <v>0</v>
      </c>
      <c r="Y710" s="3">
        <v>1000</v>
      </c>
      <c r="Z710">
        <v>0</v>
      </c>
      <c r="AA710">
        <v>0</v>
      </c>
      <c r="AB710">
        <v>0</v>
      </c>
      <c r="AC710">
        <v>0</v>
      </c>
      <c r="AF710">
        <v>0</v>
      </c>
      <c r="AO710" t="s">
        <v>2221</v>
      </c>
      <c r="AP710" t="s">
        <v>2222</v>
      </c>
      <c r="AR710">
        <v>0</v>
      </c>
      <c r="AS710">
        <v>0</v>
      </c>
      <c r="AT710">
        <v>0</v>
      </c>
      <c r="AU710">
        <v>0</v>
      </c>
      <c r="AV710">
        <v>0</v>
      </c>
      <c r="AW710">
        <v>0</v>
      </c>
      <c r="BA710" t="s">
        <v>63</v>
      </c>
      <c r="BB710" t="s">
        <v>4864</v>
      </c>
      <c r="BC710">
        <v>0</v>
      </c>
      <c r="BE710" t="s">
        <v>2222</v>
      </c>
      <c r="BH710" t="s">
        <v>2223</v>
      </c>
    </row>
    <row r="711" spans="1:60" x14ac:dyDescent="0.35">
      <c r="A711" t="s">
        <v>2224</v>
      </c>
      <c r="B711">
        <v>10000</v>
      </c>
      <c r="C711">
        <v>30000</v>
      </c>
      <c r="D711" s="2">
        <v>45757</v>
      </c>
      <c r="E711" t="s">
        <v>59</v>
      </c>
      <c r="F711" s="4">
        <v>0.47001157407407407</v>
      </c>
      <c r="G711" t="s">
        <v>2225</v>
      </c>
      <c r="I711">
        <v>1</v>
      </c>
      <c r="J711" t="s">
        <v>183</v>
      </c>
      <c r="K711">
        <v>22</v>
      </c>
      <c r="L711" t="s">
        <v>6063</v>
      </c>
      <c r="M711" t="s">
        <v>685</v>
      </c>
      <c r="N711" t="s">
        <v>3805</v>
      </c>
      <c r="O711" s="3">
        <v>1200</v>
      </c>
      <c r="R711" s="2">
        <v>45756</v>
      </c>
      <c r="T711">
        <v>1</v>
      </c>
      <c r="U711" s="3">
        <v>1200</v>
      </c>
      <c r="V711" t="s">
        <v>65</v>
      </c>
      <c r="W711" t="s">
        <v>2226</v>
      </c>
      <c r="X711">
        <v>0</v>
      </c>
      <c r="Y711" s="3">
        <v>1100</v>
      </c>
      <c r="Z711">
        <v>100</v>
      </c>
      <c r="AA711">
        <v>0</v>
      </c>
      <c r="AB711">
        <v>0</v>
      </c>
      <c r="AC711">
        <v>0</v>
      </c>
      <c r="AF711">
        <v>0</v>
      </c>
      <c r="AO711" t="s">
        <v>2227</v>
      </c>
      <c r="AP711" t="s">
        <v>1741</v>
      </c>
      <c r="AR711">
        <v>0</v>
      </c>
      <c r="AS711">
        <v>0</v>
      </c>
      <c r="AT711">
        <v>0</v>
      </c>
      <c r="AU711">
        <v>0</v>
      </c>
      <c r="AV711">
        <v>0</v>
      </c>
      <c r="AW711">
        <v>0</v>
      </c>
      <c r="BA711" t="s">
        <v>63</v>
      </c>
      <c r="BB711" t="s">
        <v>4865</v>
      </c>
      <c r="BC711">
        <v>0</v>
      </c>
      <c r="BE711" t="s">
        <v>1741</v>
      </c>
      <c r="BH711" t="s">
        <v>2228</v>
      </c>
    </row>
    <row r="712" spans="1:60" x14ac:dyDescent="0.35">
      <c r="A712" t="s">
        <v>2229</v>
      </c>
      <c r="B712">
        <v>10000</v>
      </c>
      <c r="C712">
        <v>10000</v>
      </c>
      <c r="D712" s="2">
        <v>45756</v>
      </c>
      <c r="E712" t="s">
        <v>59</v>
      </c>
      <c r="F712" t="s">
        <v>1855</v>
      </c>
      <c r="G712" t="s">
        <v>2230</v>
      </c>
      <c r="I712">
        <v>1</v>
      </c>
      <c r="J712" t="s">
        <v>183</v>
      </c>
      <c r="K712">
        <v>22</v>
      </c>
      <c r="L712" t="s">
        <v>6063</v>
      </c>
      <c r="M712" t="s">
        <v>685</v>
      </c>
      <c r="N712" t="s">
        <v>3805</v>
      </c>
      <c r="O712">
        <v>500</v>
      </c>
      <c r="R712" s="2">
        <v>45756</v>
      </c>
      <c r="T712">
        <v>1</v>
      </c>
      <c r="U712">
        <v>500</v>
      </c>
      <c r="V712" t="s">
        <v>65</v>
      </c>
      <c r="W712" t="s">
        <v>2231</v>
      </c>
      <c r="X712">
        <v>0</v>
      </c>
      <c r="Y712">
        <v>500</v>
      </c>
      <c r="Z712">
        <v>0</v>
      </c>
      <c r="AA712">
        <v>0</v>
      </c>
      <c r="AB712">
        <v>0</v>
      </c>
      <c r="AC712">
        <v>0</v>
      </c>
      <c r="AF712">
        <v>0</v>
      </c>
      <c r="AO712" t="s">
        <v>2232</v>
      </c>
      <c r="AP712" t="s">
        <v>1741</v>
      </c>
      <c r="AR712">
        <v>0</v>
      </c>
      <c r="AS712">
        <v>0</v>
      </c>
      <c r="AT712">
        <v>0</v>
      </c>
      <c r="AU712">
        <v>0</v>
      </c>
      <c r="AV712">
        <v>0</v>
      </c>
      <c r="AW712">
        <v>0</v>
      </c>
      <c r="BA712" t="s">
        <v>63</v>
      </c>
      <c r="BB712" t="s">
        <v>4866</v>
      </c>
      <c r="BC712">
        <v>0</v>
      </c>
      <c r="BE712" t="s">
        <v>1741</v>
      </c>
      <c r="BH712" t="s">
        <v>2228</v>
      </c>
    </row>
    <row r="713" spans="1:60" x14ac:dyDescent="0.35">
      <c r="A713" t="s">
        <v>2233</v>
      </c>
      <c r="B713">
        <v>10000</v>
      </c>
      <c r="C713">
        <v>10000</v>
      </c>
      <c r="D713" s="2">
        <v>45757</v>
      </c>
      <c r="E713" t="s">
        <v>59</v>
      </c>
      <c r="F713" t="s">
        <v>2234</v>
      </c>
      <c r="G713" t="s">
        <v>2235</v>
      </c>
      <c r="I713">
        <v>1</v>
      </c>
      <c r="J713" t="s">
        <v>183</v>
      </c>
      <c r="K713">
        <v>72</v>
      </c>
      <c r="L713" t="s">
        <v>6056</v>
      </c>
      <c r="M713" t="s">
        <v>869</v>
      </c>
      <c r="N713" t="s">
        <v>3829</v>
      </c>
      <c r="O713" s="3">
        <v>5000</v>
      </c>
      <c r="R713" s="2">
        <v>45756</v>
      </c>
      <c r="T713">
        <v>8</v>
      </c>
      <c r="U713" s="3">
        <v>40000</v>
      </c>
      <c r="V713" t="s">
        <v>65</v>
      </c>
      <c r="W713" t="s">
        <v>2236</v>
      </c>
      <c r="X713">
        <v>0</v>
      </c>
      <c r="Y713" s="3">
        <v>30000</v>
      </c>
      <c r="Z713" s="3">
        <v>10000</v>
      </c>
      <c r="AA713">
        <v>0</v>
      </c>
      <c r="AB713">
        <v>0</v>
      </c>
      <c r="AC713">
        <v>0</v>
      </c>
      <c r="AF713">
        <v>0</v>
      </c>
      <c r="AO713" t="s">
        <v>2237</v>
      </c>
      <c r="AP713" t="s">
        <v>147</v>
      </c>
      <c r="AR713">
        <v>0</v>
      </c>
      <c r="AS713">
        <v>0</v>
      </c>
      <c r="AT713">
        <v>0</v>
      </c>
      <c r="AU713">
        <v>0</v>
      </c>
      <c r="AV713">
        <v>0</v>
      </c>
      <c r="AW713">
        <v>0</v>
      </c>
      <c r="BA713" t="s">
        <v>63</v>
      </c>
      <c r="BB713" t="s">
        <v>4867</v>
      </c>
      <c r="BC713">
        <v>0</v>
      </c>
      <c r="BE713" t="s">
        <v>147</v>
      </c>
      <c r="BH713" t="s">
        <v>2238</v>
      </c>
    </row>
    <row r="714" spans="1:60" x14ac:dyDescent="0.35">
      <c r="A714" t="s">
        <v>2233</v>
      </c>
      <c r="B714">
        <v>10000</v>
      </c>
      <c r="C714">
        <v>20000</v>
      </c>
      <c r="D714" s="2">
        <v>45757</v>
      </c>
      <c r="E714" t="s">
        <v>59</v>
      </c>
      <c r="F714" t="s">
        <v>2234</v>
      </c>
      <c r="G714" t="s">
        <v>2235</v>
      </c>
      <c r="I714">
        <v>2</v>
      </c>
      <c r="J714" t="s">
        <v>183</v>
      </c>
      <c r="K714">
        <v>82</v>
      </c>
      <c r="L714" t="s">
        <v>6055</v>
      </c>
      <c r="M714" t="s">
        <v>352</v>
      </c>
      <c r="N714" t="s">
        <v>3798</v>
      </c>
      <c r="O714" s="3">
        <v>2000</v>
      </c>
      <c r="R714" s="2">
        <v>45756</v>
      </c>
      <c r="T714">
        <v>20</v>
      </c>
      <c r="U714" s="3">
        <v>40000</v>
      </c>
      <c r="V714" t="s">
        <v>65</v>
      </c>
      <c r="W714" t="s">
        <v>2236</v>
      </c>
      <c r="X714">
        <v>0</v>
      </c>
      <c r="Y714" s="3">
        <v>30000</v>
      </c>
      <c r="Z714" s="3">
        <v>10000</v>
      </c>
      <c r="AA714">
        <v>0</v>
      </c>
      <c r="AB714">
        <v>0</v>
      </c>
      <c r="AC714">
        <v>0</v>
      </c>
      <c r="AF714">
        <v>0</v>
      </c>
      <c r="AO714" t="s">
        <v>2237</v>
      </c>
      <c r="AP714" t="s">
        <v>147</v>
      </c>
      <c r="AR714">
        <v>0</v>
      </c>
      <c r="AS714">
        <v>0</v>
      </c>
      <c r="AT714">
        <v>0</v>
      </c>
      <c r="AU714">
        <v>0</v>
      </c>
      <c r="AV714">
        <v>0</v>
      </c>
      <c r="AW714">
        <v>0</v>
      </c>
      <c r="BA714" t="s">
        <v>63</v>
      </c>
      <c r="BB714" t="s">
        <v>4867</v>
      </c>
      <c r="BC714">
        <v>0</v>
      </c>
      <c r="BE714" t="s">
        <v>147</v>
      </c>
      <c r="BH714" t="s">
        <v>2238</v>
      </c>
    </row>
    <row r="715" spans="1:60" x14ac:dyDescent="0.35">
      <c r="A715" t="s">
        <v>2239</v>
      </c>
      <c r="B715">
        <v>10000</v>
      </c>
      <c r="C715">
        <v>10000</v>
      </c>
      <c r="D715" s="2">
        <v>45758</v>
      </c>
      <c r="E715" t="s">
        <v>59</v>
      </c>
      <c r="F715" s="4">
        <v>0.42528935185185185</v>
      </c>
      <c r="G715" t="s">
        <v>2240</v>
      </c>
      <c r="I715">
        <v>1</v>
      </c>
      <c r="J715" t="s">
        <v>183</v>
      </c>
      <c r="K715" s="7" t="s">
        <v>812</v>
      </c>
      <c r="L715" t="s">
        <v>6072</v>
      </c>
      <c r="M715" t="s">
        <v>813</v>
      </c>
      <c r="N715" t="s">
        <v>3824</v>
      </c>
      <c r="O715" s="3">
        <v>2400</v>
      </c>
      <c r="R715" s="2">
        <v>45756</v>
      </c>
      <c r="T715">
        <v>16</v>
      </c>
      <c r="U715" s="3">
        <v>38400</v>
      </c>
      <c r="V715" t="s">
        <v>65</v>
      </c>
      <c r="W715" t="s">
        <v>2241</v>
      </c>
      <c r="X715">
        <v>0</v>
      </c>
      <c r="Y715" s="3">
        <v>30000</v>
      </c>
      <c r="Z715" s="3">
        <v>8400</v>
      </c>
      <c r="AA715">
        <v>0</v>
      </c>
      <c r="AB715">
        <v>0</v>
      </c>
      <c r="AC715">
        <v>0</v>
      </c>
      <c r="AF715">
        <v>0</v>
      </c>
      <c r="AO715" t="s">
        <v>2242</v>
      </c>
      <c r="AP715" t="s">
        <v>147</v>
      </c>
      <c r="AR715">
        <v>0</v>
      </c>
      <c r="AS715">
        <v>0</v>
      </c>
      <c r="AT715">
        <v>0</v>
      </c>
      <c r="AU715">
        <v>0</v>
      </c>
      <c r="AV715">
        <v>0</v>
      </c>
      <c r="AW715">
        <v>0</v>
      </c>
      <c r="BA715" t="s">
        <v>63</v>
      </c>
      <c r="BB715" t="s">
        <v>4868</v>
      </c>
      <c r="BC715">
        <v>0</v>
      </c>
      <c r="BE715" t="s">
        <v>147</v>
      </c>
      <c r="BH715" t="s">
        <v>2238</v>
      </c>
    </row>
    <row r="716" spans="1:60" x14ac:dyDescent="0.35">
      <c r="A716" t="s">
        <v>2243</v>
      </c>
      <c r="B716">
        <v>10000</v>
      </c>
      <c r="C716">
        <v>10000</v>
      </c>
      <c r="D716" s="2">
        <v>45762</v>
      </c>
      <c r="E716" t="s">
        <v>59</v>
      </c>
      <c r="F716" t="s">
        <v>2244</v>
      </c>
      <c r="G716" t="s">
        <v>2134</v>
      </c>
      <c r="I716">
        <v>1</v>
      </c>
      <c r="J716" t="s">
        <v>183</v>
      </c>
      <c r="K716" s="7" t="s">
        <v>944</v>
      </c>
      <c r="L716" t="s">
        <v>6076</v>
      </c>
      <c r="M716" t="s">
        <v>945</v>
      </c>
      <c r="N716" t="s">
        <v>3831</v>
      </c>
      <c r="O716" s="3">
        <v>6667</v>
      </c>
      <c r="R716" s="2">
        <v>45756</v>
      </c>
      <c r="T716">
        <v>6</v>
      </c>
      <c r="U716" s="3">
        <v>40002</v>
      </c>
      <c r="V716" t="s">
        <v>65</v>
      </c>
      <c r="W716" t="s">
        <v>2245</v>
      </c>
      <c r="X716">
        <v>0</v>
      </c>
      <c r="Y716" s="3">
        <v>40000</v>
      </c>
      <c r="Z716">
        <v>2</v>
      </c>
      <c r="AA716">
        <v>0</v>
      </c>
      <c r="AB716">
        <v>0</v>
      </c>
      <c r="AC716">
        <v>0</v>
      </c>
      <c r="AF716">
        <v>0</v>
      </c>
      <c r="AO716" t="s">
        <v>2246</v>
      </c>
      <c r="AP716" t="s">
        <v>147</v>
      </c>
      <c r="AR716">
        <v>0</v>
      </c>
      <c r="AS716">
        <v>0</v>
      </c>
      <c r="AT716">
        <v>0</v>
      </c>
      <c r="AU716">
        <v>0</v>
      </c>
      <c r="AV716">
        <v>0</v>
      </c>
      <c r="AW716">
        <v>0</v>
      </c>
      <c r="BA716" t="s">
        <v>63</v>
      </c>
      <c r="BB716" t="s">
        <v>4869</v>
      </c>
      <c r="BC716">
        <v>0</v>
      </c>
      <c r="BE716" t="s">
        <v>147</v>
      </c>
      <c r="BH716" t="s">
        <v>2247</v>
      </c>
    </row>
    <row r="717" spans="1:60" x14ac:dyDescent="0.35">
      <c r="A717" t="s">
        <v>2248</v>
      </c>
      <c r="B717">
        <v>10000</v>
      </c>
      <c r="C717">
        <v>10000</v>
      </c>
      <c r="D717" s="2">
        <v>45756</v>
      </c>
      <c r="E717" t="s">
        <v>59</v>
      </c>
      <c r="F717" t="s">
        <v>2249</v>
      </c>
      <c r="G717" t="s">
        <v>2250</v>
      </c>
      <c r="I717">
        <v>1</v>
      </c>
      <c r="J717" t="s">
        <v>183</v>
      </c>
      <c r="K717">
        <v>22</v>
      </c>
      <c r="L717" t="s">
        <v>6063</v>
      </c>
      <c r="M717" t="s">
        <v>685</v>
      </c>
      <c r="N717" t="s">
        <v>3805</v>
      </c>
      <c r="O717">
        <v>100</v>
      </c>
      <c r="R717" s="2">
        <v>45756</v>
      </c>
      <c r="T717">
        <v>10</v>
      </c>
      <c r="U717" s="3">
        <v>1000</v>
      </c>
      <c r="V717" t="s">
        <v>65</v>
      </c>
      <c r="W717" t="s">
        <v>1132</v>
      </c>
      <c r="X717">
        <v>0</v>
      </c>
      <c r="Y717" s="3">
        <v>1000</v>
      </c>
      <c r="Z717">
        <v>0</v>
      </c>
      <c r="AA717">
        <v>0</v>
      </c>
      <c r="AB717">
        <v>0</v>
      </c>
      <c r="AC717">
        <v>0</v>
      </c>
      <c r="AF717">
        <v>0</v>
      </c>
      <c r="AO717" t="s">
        <v>1133</v>
      </c>
      <c r="AP717" t="s">
        <v>622</v>
      </c>
      <c r="AR717">
        <v>0</v>
      </c>
      <c r="AS717">
        <v>0</v>
      </c>
      <c r="AT717">
        <v>0</v>
      </c>
      <c r="AU717">
        <v>0</v>
      </c>
      <c r="AV717">
        <v>0</v>
      </c>
      <c r="AW717">
        <v>0</v>
      </c>
      <c r="BA717" t="s">
        <v>63</v>
      </c>
      <c r="BB717" t="s">
        <v>4870</v>
      </c>
      <c r="BC717">
        <v>0</v>
      </c>
      <c r="BE717" t="s">
        <v>622</v>
      </c>
      <c r="BH717" t="s">
        <v>2034</v>
      </c>
    </row>
    <row r="718" spans="1:60" x14ac:dyDescent="0.35">
      <c r="A718" t="s">
        <v>2251</v>
      </c>
      <c r="B718">
        <v>10000</v>
      </c>
      <c r="C718">
        <v>10000</v>
      </c>
      <c r="D718" s="2">
        <v>45756</v>
      </c>
      <c r="E718" t="s">
        <v>59</v>
      </c>
      <c r="F718" t="s">
        <v>2068</v>
      </c>
      <c r="G718" t="s">
        <v>1515</v>
      </c>
      <c r="I718">
        <v>1</v>
      </c>
      <c r="J718" t="s">
        <v>183</v>
      </c>
      <c r="K718">
        <v>12</v>
      </c>
      <c r="L718" t="s">
        <v>6062</v>
      </c>
      <c r="M718" t="s">
        <v>462</v>
      </c>
      <c r="N718" t="s">
        <v>3804</v>
      </c>
      <c r="O718" s="3">
        <v>5000</v>
      </c>
      <c r="R718" s="2">
        <v>45756</v>
      </c>
      <c r="T718">
        <v>1</v>
      </c>
      <c r="U718" s="3">
        <v>5000</v>
      </c>
      <c r="V718" t="s">
        <v>65</v>
      </c>
      <c r="W718" t="s">
        <v>720</v>
      </c>
      <c r="X718">
        <v>0</v>
      </c>
      <c r="Y718" s="3">
        <v>5000</v>
      </c>
      <c r="Z718">
        <v>0</v>
      </c>
      <c r="AA718">
        <v>0</v>
      </c>
      <c r="AB718">
        <v>0</v>
      </c>
      <c r="AC718">
        <v>0</v>
      </c>
      <c r="AF718">
        <v>0</v>
      </c>
      <c r="AO718" t="s">
        <v>721</v>
      </c>
      <c r="AP718" t="s">
        <v>622</v>
      </c>
      <c r="AR718">
        <v>0</v>
      </c>
      <c r="AS718">
        <v>0</v>
      </c>
      <c r="AT718">
        <v>0</v>
      </c>
      <c r="AU718">
        <v>0</v>
      </c>
      <c r="AV718">
        <v>0</v>
      </c>
      <c r="AW718">
        <v>0</v>
      </c>
      <c r="BA718" t="s">
        <v>63</v>
      </c>
      <c r="BB718" t="s">
        <v>4871</v>
      </c>
      <c r="BC718">
        <v>0</v>
      </c>
      <c r="BE718" t="s">
        <v>622</v>
      </c>
      <c r="BH718" t="s">
        <v>2034</v>
      </c>
    </row>
    <row r="719" spans="1:60" x14ac:dyDescent="0.35">
      <c r="A719" t="s">
        <v>2252</v>
      </c>
      <c r="B719">
        <v>10000</v>
      </c>
      <c r="C719">
        <v>10000</v>
      </c>
      <c r="D719" s="2">
        <v>45757</v>
      </c>
      <c r="E719" t="s">
        <v>59</v>
      </c>
      <c r="F719" t="s">
        <v>2016</v>
      </c>
      <c r="G719" t="s">
        <v>702</v>
      </c>
      <c r="I719">
        <v>1</v>
      </c>
      <c r="J719" t="s">
        <v>183</v>
      </c>
      <c r="K719">
        <v>46</v>
      </c>
      <c r="L719" t="s">
        <v>6049</v>
      </c>
      <c r="M719" t="s">
        <v>231</v>
      </c>
      <c r="N719" t="s">
        <v>3809</v>
      </c>
      <c r="O719" s="3">
        <v>1000</v>
      </c>
      <c r="R719" s="2">
        <v>45756</v>
      </c>
      <c r="T719">
        <v>1</v>
      </c>
      <c r="U719" s="3">
        <v>1000</v>
      </c>
      <c r="V719" t="s">
        <v>65</v>
      </c>
      <c r="W719" t="s">
        <v>2253</v>
      </c>
      <c r="X719">
        <v>0</v>
      </c>
      <c r="Y719" s="3">
        <v>1000</v>
      </c>
      <c r="Z719">
        <v>0</v>
      </c>
      <c r="AA719">
        <v>0</v>
      </c>
      <c r="AB719">
        <v>0</v>
      </c>
      <c r="AC719">
        <v>0</v>
      </c>
      <c r="AF719">
        <v>0</v>
      </c>
      <c r="AO719" t="s">
        <v>2254</v>
      </c>
      <c r="AP719" t="s">
        <v>465</v>
      </c>
      <c r="AR719">
        <v>0</v>
      </c>
      <c r="AS719">
        <v>0</v>
      </c>
      <c r="AT719">
        <v>0</v>
      </c>
      <c r="AU719">
        <v>0</v>
      </c>
      <c r="AV719">
        <v>0</v>
      </c>
      <c r="AW719">
        <v>0</v>
      </c>
      <c r="BA719" t="s">
        <v>63</v>
      </c>
      <c r="BB719" t="s">
        <v>4872</v>
      </c>
      <c r="BC719">
        <v>0</v>
      </c>
      <c r="BE719" t="s">
        <v>465</v>
      </c>
      <c r="BH719" t="s">
        <v>2255</v>
      </c>
    </row>
    <row r="720" spans="1:60" x14ac:dyDescent="0.35">
      <c r="A720" t="s">
        <v>2256</v>
      </c>
      <c r="B720">
        <v>10000</v>
      </c>
      <c r="C720">
        <v>10000</v>
      </c>
      <c r="D720" s="2">
        <v>45756</v>
      </c>
      <c r="E720" t="s">
        <v>59</v>
      </c>
      <c r="F720" t="s">
        <v>1649</v>
      </c>
      <c r="G720" t="s">
        <v>2257</v>
      </c>
      <c r="I720">
        <v>1</v>
      </c>
      <c r="J720" t="s">
        <v>183</v>
      </c>
      <c r="K720">
        <v>12</v>
      </c>
      <c r="L720" t="s">
        <v>6062</v>
      </c>
      <c r="M720" t="s">
        <v>462</v>
      </c>
      <c r="N720" t="s">
        <v>3804</v>
      </c>
      <c r="O720">
        <v>250</v>
      </c>
      <c r="R720" s="2">
        <v>45756</v>
      </c>
      <c r="T720">
        <v>4</v>
      </c>
      <c r="U720" s="3">
        <v>1000</v>
      </c>
      <c r="V720" t="s">
        <v>65</v>
      </c>
      <c r="W720" t="s">
        <v>2258</v>
      </c>
      <c r="X720">
        <v>0</v>
      </c>
      <c r="Y720" s="3">
        <v>1000</v>
      </c>
      <c r="Z720">
        <v>0</v>
      </c>
      <c r="AA720">
        <v>0</v>
      </c>
      <c r="AB720">
        <v>0</v>
      </c>
      <c r="AC720">
        <v>0</v>
      </c>
      <c r="AF720">
        <v>0</v>
      </c>
      <c r="AO720" t="s">
        <v>2259</v>
      </c>
      <c r="AP720" t="s">
        <v>234</v>
      </c>
      <c r="AR720">
        <v>0</v>
      </c>
      <c r="AS720">
        <v>0</v>
      </c>
      <c r="AT720">
        <v>0</v>
      </c>
      <c r="AU720">
        <v>0</v>
      </c>
      <c r="AV720">
        <v>0</v>
      </c>
      <c r="AW720">
        <v>0</v>
      </c>
      <c r="BA720" t="s">
        <v>63</v>
      </c>
      <c r="BB720" t="s">
        <v>4873</v>
      </c>
      <c r="BC720">
        <v>0</v>
      </c>
      <c r="BE720" t="s">
        <v>234</v>
      </c>
      <c r="BH720" t="s">
        <v>2039</v>
      </c>
    </row>
    <row r="721" spans="1:60" x14ac:dyDescent="0.35">
      <c r="A721" t="s">
        <v>2260</v>
      </c>
      <c r="B721">
        <v>10000</v>
      </c>
      <c r="C721">
        <v>10000</v>
      </c>
      <c r="D721" s="2">
        <v>45756</v>
      </c>
      <c r="E721" t="s">
        <v>59</v>
      </c>
      <c r="F721" t="s">
        <v>1649</v>
      </c>
      <c r="G721" t="s">
        <v>2261</v>
      </c>
      <c r="I721">
        <v>1</v>
      </c>
      <c r="J721" t="s">
        <v>183</v>
      </c>
      <c r="K721">
        <v>12</v>
      </c>
      <c r="L721" t="s">
        <v>6062</v>
      </c>
      <c r="M721" t="s">
        <v>462</v>
      </c>
      <c r="N721" t="s">
        <v>3804</v>
      </c>
      <c r="O721" s="3">
        <v>1250</v>
      </c>
      <c r="R721" s="2">
        <v>45756</v>
      </c>
      <c r="T721">
        <v>4</v>
      </c>
      <c r="U721" s="3">
        <v>5000</v>
      </c>
      <c r="V721" t="s">
        <v>65</v>
      </c>
      <c r="W721" t="s">
        <v>2262</v>
      </c>
      <c r="X721">
        <v>0</v>
      </c>
      <c r="Y721" s="3">
        <v>5000</v>
      </c>
      <c r="Z721">
        <v>0</v>
      </c>
      <c r="AA721">
        <v>0</v>
      </c>
      <c r="AB721">
        <v>0</v>
      </c>
      <c r="AC721">
        <v>0</v>
      </c>
      <c r="AF721">
        <v>0</v>
      </c>
      <c r="AO721" t="s">
        <v>2263</v>
      </c>
      <c r="AP721" t="s">
        <v>234</v>
      </c>
      <c r="AR721">
        <v>0</v>
      </c>
      <c r="AS721">
        <v>0</v>
      </c>
      <c r="AT721">
        <v>0</v>
      </c>
      <c r="AU721">
        <v>0</v>
      </c>
      <c r="AV721">
        <v>0</v>
      </c>
      <c r="AW721">
        <v>0</v>
      </c>
      <c r="BA721" t="s">
        <v>63</v>
      </c>
      <c r="BB721" t="s">
        <v>4874</v>
      </c>
      <c r="BC721">
        <v>0</v>
      </c>
      <c r="BE721" t="s">
        <v>234</v>
      </c>
      <c r="BH721" t="s">
        <v>2039</v>
      </c>
    </row>
    <row r="722" spans="1:60" x14ac:dyDescent="0.35">
      <c r="A722" t="s">
        <v>2264</v>
      </c>
      <c r="B722">
        <v>10000</v>
      </c>
      <c r="C722">
        <v>10000</v>
      </c>
      <c r="D722" s="2">
        <v>45758</v>
      </c>
      <c r="E722" t="s">
        <v>59</v>
      </c>
      <c r="F722" t="s">
        <v>2265</v>
      </c>
      <c r="G722" t="s">
        <v>159</v>
      </c>
      <c r="I722">
        <v>1</v>
      </c>
      <c r="J722" t="s">
        <v>183</v>
      </c>
      <c r="K722">
        <v>72</v>
      </c>
      <c r="L722" t="s">
        <v>6056</v>
      </c>
      <c r="M722" t="s">
        <v>869</v>
      </c>
      <c r="N722" t="s">
        <v>3829</v>
      </c>
      <c r="O722" s="3">
        <v>1750</v>
      </c>
      <c r="R722" s="2">
        <v>45756</v>
      </c>
      <c r="T722">
        <v>4</v>
      </c>
      <c r="U722" s="3">
        <v>7000</v>
      </c>
      <c r="V722" t="s">
        <v>65</v>
      </c>
      <c r="W722">
        <v>5000582200001</v>
      </c>
      <c r="X722">
        <v>0</v>
      </c>
      <c r="Y722" s="3">
        <v>6000</v>
      </c>
      <c r="Z722" s="3">
        <v>1000</v>
      </c>
      <c r="AA722">
        <v>0</v>
      </c>
      <c r="AB722">
        <v>0</v>
      </c>
      <c r="AC722">
        <v>0</v>
      </c>
      <c r="AF722">
        <v>0</v>
      </c>
      <c r="AO722">
        <v>500058220</v>
      </c>
      <c r="AP722" t="s">
        <v>162</v>
      </c>
      <c r="AR722">
        <v>0</v>
      </c>
      <c r="AS722">
        <v>0</v>
      </c>
      <c r="AT722">
        <v>0</v>
      </c>
      <c r="AU722">
        <v>0</v>
      </c>
      <c r="AV722">
        <v>0</v>
      </c>
      <c r="AW722">
        <v>0</v>
      </c>
      <c r="BA722" t="s">
        <v>63</v>
      </c>
      <c r="BB722" t="s">
        <v>4875</v>
      </c>
      <c r="BC722">
        <v>0</v>
      </c>
      <c r="BE722" t="s">
        <v>162</v>
      </c>
      <c r="BH722" t="s">
        <v>2266</v>
      </c>
    </row>
    <row r="723" spans="1:60" x14ac:dyDescent="0.35">
      <c r="A723" t="s">
        <v>2267</v>
      </c>
      <c r="B723">
        <v>10000</v>
      </c>
      <c r="C723">
        <v>10000</v>
      </c>
      <c r="D723" s="2">
        <v>45758</v>
      </c>
      <c r="E723" t="s">
        <v>59</v>
      </c>
      <c r="F723" t="s">
        <v>2268</v>
      </c>
      <c r="G723" t="s">
        <v>159</v>
      </c>
      <c r="I723">
        <v>1</v>
      </c>
      <c r="J723" t="s">
        <v>183</v>
      </c>
      <c r="K723">
        <v>72</v>
      </c>
      <c r="L723" t="s">
        <v>6056</v>
      </c>
      <c r="M723" t="s">
        <v>869</v>
      </c>
      <c r="N723" t="s">
        <v>3829</v>
      </c>
      <c r="O723" s="3">
        <v>1750</v>
      </c>
      <c r="R723" s="2">
        <v>45756</v>
      </c>
      <c r="T723">
        <v>4</v>
      </c>
      <c r="U723" s="3">
        <v>7000</v>
      </c>
      <c r="V723" t="s">
        <v>65</v>
      </c>
      <c r="W723">
        <v>5000514990001</v>
      </c>
      <c r="X723">
        <v>0</v>
      </c>
      <c r="Y723" s="3">
        <v>5000</v>
      </c>
      <c r="Z723" s="3">
        <v>2000</v>
      </c>
      <c r="AA723">
        <v>0</v>
      </c>
      <c r="AB723">
        <v>0</v>
      </c>
      <c r="AC723">
        <v>0</v>
      </c>
      <c r="AF723">
        <v>0</v>
      </c>
      <c r="AO723">
        <v>500051499</v>
      </c>
      <c r="AP723" t="s">
        <v>162</v>
      </c>
      <c r="AR723">
        <v>0</v>
      </c>
      <c r="AS723">
        <v>0</v>
      </c>
      <c r="AT723">
        <v>0</v>
      </c>
      <c r="AU723">
        <v>0</v>
      </c>
      <c r="AV723">
        <v>0</v>
      </c>
      <c r="AW723">
        <v>0</v>
      </c>
      <c r="BA723" t="s">
        <v>63</v>
      </c>
      <c r="BB723" t="s">
        <v>4876</v>
      </c>
      <c r="BC723">
        <v>0</v>
      </c>
      <c r="BE723" t="s">
        <v>162</v>
      </c>
      <c r="BH723" t="s">
        <v>2269</v>
      </c>
    </row>
    <row r="724" spans="1:60" x14ac:dyDescent="0.35">
      <c r="A724" t="s">
        <v>2270</v>
      </c>
      <c r="B724">
        <v>10000</v>
      </c>
      <c r="C724">
        <v>10000</v>
      </c>
      <c r="D724" s="2">
        <v>45758</v>
      </c>
      <c r="E724" t="s">
        <v>59</v>
      </c>
      <c r="F724" s="4">
        <v>0.48421296296296296</v>
      </c>
      <c r="G724" t="s">
        <v>159</v>
      </c>
      <c r="I724">
        <v>1</v>
      </c>
      <c r="J724" t="s">
        <v>183</v>
      </c>
      <c r="K724">
        <v>72</v>
      </c>
      <c r="L724" t="s">
        <v>6056</v>
      </c>
      <c r="M724" t="s">
        <v>869</v>
      </c>
      <c r="N724" t="s">
        <v>3829</v>
      </c>
      <c r="O724" s="3">
        <v>1125</v>
      </c>
      <c r="R724" s="2">
        <v>45756</v>
      </c>
      <c r="T724">
        <v>4</v>
      </c>
      <c r="U724" s="3">
        <v>4500</v>
      </c>
      <c r="V724" t="s">
        <v>65</v>
      </c>
      <c r="W724">
        <v>5000761290001</v>
      </c>
      <c r="X724">
        <v>0</v>
      </c>
      <c r="Y724" s="3">
        <v>2500</v>
      </c>
      <c r="Z724" s="3">
        <v>2000</v>
      </c>
      <c r="AA724">
        <v>0</v>
      </c>
      <c r="AB724">
        <v>0</v>
      </c>
      <c r="AC724">
        <v>0</v>
      </c>
      <c r="AF724">
        <v>0</v>
      </c>
      <c r="AO724">
        <v>500076129</v>
      </c>
      <c r="AP724" t="s">
        <v>162</v>
      </c>
      <c r="AR724">
        <v>0</v>
      </c>
      <c r="AS724">
        <v>0</v>
      </c>
      <c r="AT724">
        <v>0</v>
      </c>
      <c r="AU724">
        <v>0</v>
      </c>
      <c r="AV724">
        <v>0</v>
      </c>
      <c r="AW724">
        <v>0</v>
      </c>
      <c r="BA724" t="s">
        <v>63</v>
      </c>
      <c r="BB724" t="s">
        <v>4877</v>
      </c>
      <c r="BC724">
        <v>0</v>
      </c>
      <c r="BE724" t="s">
        <v>162</v>
      </c>
      <c r="BH724" t="s">
        <v>2269</v>
      </c>
    </row>
    <row r="725" spans="1:60" x14ac:dyDescent="0.35">
      <c r="A725" t="s">
        <v>2270</v>
      </c>
      <c r="B725">
        <v>20000</v>
      </c>
      <c r="C725">
        <v>10000</v>
      </c>
      <c r="D725" s="2">
        <v>45758</v>
      </c>
      <c r="E725" t="s">
        <v>59</v>
      </c>
      <c r="F725" s="4">
        <v>0.48421296296296296</v>
      </c>
      <c r="G725" t="s">
        <v>159</v>
      </c>
      <c r="I725">
        <v>1</v>
      </c>
      <c r="J725" t="s">
        <v>183</v>
      </c>
      <c r="K725">
        <v>72</v>
      </c>
      <c r="L725" t="s">
        <v>6056</v>
      </c>
      <c r="M725" t="s">
        <v>869</v>
      </c>
      <c r="N725" t="s">
        <v>3829</v>
      </c>
      <c r="O725">
        <v>625</v>
      </c>
      <c r="R725" s="2">
        <v>45756</v>
      </c>
      <c r="T725">
        <v>4</v>
      </c>
      <c r="U725" s="3">
        <v>2500</v>
      </c>
      <c r="V725" t="s">
        <v>65</v>
      </c>
      <c r="W725">
        <v>5000761290001</v>
      </c>
      <c r="X725">
        <v>0</v>
      </c>
      <c r="Y725" s="3">
        <v>2500</v>
      </c>
      <c r="Z725">
        <v>0</v>
      </c>
      <c r="AA725">
        <v>0</v>
      </c>
      <c r="AB725">
        <v>0</v>
      </c>
      <c r="AC725">
        <v>0</v>
      </c>
      <c r="AF725">
        <v>0</v>
      </c>
      <c r="AO725">
        <v>500076129</v>
      </c>
      <c r="AP725" t="s">
        <v>162</v>
      </c>
      <c r="AR725">
        <v>0</v>
      </c>
      <c r="AS725">
        <v>0</v>
      </c>
      <c r="AT725">
        <v>0</v>
      </c>
      <c r="AU725">
        <v>0</v>
      </c>
      <c r="AV725">
        <v>0</v>
      </c>
      <c r="AW725">
        <v>0</v>
      </c>
      <c r="BA725" t="s">
        <v>63</v>
      </c>
      <c r="BB725" t="s">
        <v>4877</v>
      </c>
      <c r="BC725">
        <v>0</v>
      </c>
      <c r="BE725" t="s">
        <v>162</v>
      </c>
      <c r="BH725" t="s">
        <v>2269</v>
      </c>
    </row>
    <row r="726" spans="1:60" x14ac:dyDescent="0.35">
      <c r="A726" t="s">
        <v>2045</v>
      </c>
      <c r="B726">
        <v>10000</v>
      </c>
      <c r="C726">
        <v>20000</v>
      </c>
      <c r="D726" s="2">
        <v>45757</v>
      </c>
      <c r="E726" t="s">
        <v>59</v>
      </c>
      <c r="F726" t="s">
        <v>2046</v>
      </c>
      <c r="G726">
        <v>502062525</v>
      </c>
      <c r="I726">
        <v>2</v>
      </c>
      <c r="J726" t="s">
        <v>183</v>
      </c>
      <c r="K726">
        <v>100</v>
      </c>
      <c r="L726" t="s">
        <v>6052</v>
      </c>
      <c r="M726" t="s">
        <v>281</v>
      </c>
      <c r="N726" t="s">
        <v>3851</v>
      </c>
      <c r="O726" s="3">
        <v>1100</v>
      </c>
      <c r="R726" s="2">
        <v>45756</v>
      </c>
      <c r="T726">
        <v>1</v>
      </c>
      <c r="U726" s="3">
        <v>1100</v>
      </c>
      <c r="V726" t="s">
        <v>65</v>
      </c>
      <c r="W726">
        <v>190073450001</v>
      </c>
      <c r="X726">
        <v>0</v>
      </c>
      <c r="Y726" s="3">
        <v>1000</v>
      </c>
      <c r="Z726">
        <v>100</v>
      </c>
      <c r="AA726">
        <v>0</v>
      </c>
      <c r="AB726">
        <v>0</v>
      </c>
      <c r="AC726">
        <v>0</v>
      </c>
      <c r="AF726">
        <v>0</v>
      </c>
      <c r="AO726">
        <v>19007345</v>
      </c>
      <c r="AP726" t="s">
        <v>282</v>
      </c>
      <c r="AR726">
        <v>0</v>
      </c>
      <c r="AS726">
        <v>0</v>
      </c>
      <c r="AT726">
        <v>0</v>
      </c>
      <c r="AU726">
        <v>0</v>
      </c>
      <c r="AV726">
        <v>0</v>
      </c>
      <c r="AW726">
        <v>0</v>
      </c>
      <c r="BA726" t="s">
        <v>63</v>
      </c>
      <c r="BB726" t="s">
        <v>4812</v>
      </c>
      <c r="BC726">
        <v>0</v>
      </c>
      <c r="BE726" t="s">
        <v>282</v>
      </c>
      <c r="BH726" t="s">
        <v>2047</v>
      </c>
    </row>
    <row r="727" spans="1:60" x14ac:dyDescent="0.35">
      <c r="A727" t="s">
        <v>2048</v>
      </c>
      <c r="B727">
        <v>10000</v>
      </c>
      <c r="C727">
        <v>20000</v>
      </c>
      <c r="D727" s="2">
        <v>45756</v>
      </c>
      <c r="E727" t="s">
        <v>59</v>
      </c>
      <c r="F727" t="s">
        <v>2049</v>
      </c>
      <c r="G727" t="s">
        <v>2050</v>
      </c>
      <c r="I727">
        <v>2</v>
      </c>
      <c r="J727" t="s">
        <v>183</v>
      </c>
      <c r="K727">
        <v>82</v>
      </c>
      <c r="L727" t="s">
        <v>6055</v>
      </c>
      <c r="M727" t="s">
        <v>352</v>
      </c>
      <c r="N727" t="s">
        <v>3798</v>
      </c>
      <c r="O727">
        <v>679</v>
      </c>
      <c r="R727" s="2">
        <v>45756</v>
      </c>
      <c r="T727">
        <v>56</v>
      </c>
      <c r="U727" s="3">
        <v>38024</v>
      </c>
      <c r="V727" t="s">
        <v>65</v>
      </c>
      <c r="W727" t="s">
        <v>609</v>
      </c>
      <c r="X727">
        <v>0</v>
      </c>
      <c r="Y727" s="3">
        <v>32000</v>
      </c>
      <c r="Z727" s="3">
        <v>6024</v>
      </c>
      <c r="AA727">
        <v>0</v>
      </c>
      <c r="AB727">
        <v>0</v>
      </c>
      <c r="AC727">
        <v>0</v>
      </c>
      <c r="AF727">
        <v>0</v>
      </c>
      <c r="AO727" t="s">
        <v>610</v>
      </c>
      <c r="AP727" t="s">
        <v>1048</v>
      </c>
      <c r="AR727">
        <v>0</v>
      </c>
      <c r="AS727">
        <v>0</v>
      </c>
      <c r="AT727">
        <v>0</v>
      </c>
      <c r="AU727">
        <v>0</v>
      </c>
      <c r="AV727">
        <v>0</v>
      </c>
      <c r="AW727">
        <v>0</v>
      </c>
      <c r="BA727" t="s">
        <v>63</v>
      </c>
      <c r="BB727" t="s">
        <v>4813</v>
      </c>
      <c r="BC727">
        <v>0</v>
      </c>
      <c r="BE727" t="s">
        <v>1048</v>
      </c>
      <c r="BH727" t="s">
        <v>2051</v>
      </c>
    </row>
    <row r="728" spans="1:60" x14ac:dyDescent="0.35">
      <c r="A728" t="s">
        <v>2271</v>
      </c>
      <c r="B728">
        <v>10000</v>
      </c>
      <c r="C728">
        <v>10000</v>
      </c>
      <c r="D728" s="2">
        <v>45756</v>
      </c>
      <c r="E728" t="s">
        <v>59</v>
      </c>
      <c r="F728" t="s">
        <v>2085</v>
      </c>
      <c r="G728" t="s">
        <v>2272</v>
      </c>
      <c r="I728">
        <v>1</v>
      </c>
      <c r="J728" t="s">
        <v>183</v>
      </c>
      <c r="K728">
        <v>26</v>
      </c>
      <c r="L728" t="s">
        <v>6061</v>
      </c>
      <c r="M728" t="s">
        <v>648</v>
      </c>
      <c r="N728" t="s">
        <v>3810</v>
      </c>
      <c r="O728" s="3">
        <v>4500</v>
      </c>
      <c r="R728" s="2">
        <v>45756</v>
      </c>
      <c r="T728">
        <v>4</v>
      </c>
      <c r="U728" s="3">
        <v>18000</v>
      </c>
      <c r="V728" t="s">
        <v>65</v>
      </c>
      <c r="W728" t="s">
        <v>2273</v>
      </c>
      <c r="X728">
        <v>0</v>
      </c>
      <c r="Y728" s="3">
        <v>18000</v>
      </c>
      <c r="Z728">
        <v>0</v>
      </c>
      <c r="AA728">
        <v>0</v>
      </c>
      <c r="AB728">
        <v>0</v>
      </c>
      <c r="AC728">
        <v>0</v>
      </c>
      <c r="AF728">
        <v>0</v>
      </c>
      <c r="AO728" t="s">
        <v>2274</v>
      </c>
      <c r="AP728" t="s">
        <v>170</v>
      </c>
      <c r="AR728">
        <v>0</v>
      </c>
      <c r="AS728">
        <v>0</v>
      </c>
      <c r="AT728">
        <v>0</v>
      </c>
      <c r="AU728">
        <v>0</v>
      </c>
      <c r="AV728">
        <v>0</v>
      </c>
      <c r="AW728">
        <v>0</v>
      </c>
      <c r="BA728" t="s">
        <v>63</v>
      </c>
      <c r="BB728" t="s">
        <v>4878</v>
      </c>
      <c r="BC728">
        <v>0</v>
      </c>
      <c r="BE728" t="s">
        <v>170</v>
      </c>
      <c r="BH728" t="s">
        <v>2275</v>
      </c>
    </row>
    <row r="729" spans="1:60" x14ac:dyDescent="0.35">
      <c r="A729" t="s">
        <v>2276</v>
      </c>
      <c r="B729">
        <v>10000</v>
      </c>
      <c r="C729">
        <v>10000</v>
      </c>
      <c r="D729" s="2">
        <v>45757</v>
      </c>
      <c r="E729" t="s">
        <v>59</v>
      </c>
      <c r="F729" t="s">
        <v>2122</v>
      </c>
      <c r="G729" t="s">
        <v>2277</v>
      </c>
      <c r="I729">
        <v>1</v>
      </c>
      <c r="J729" t="s">
        <v>183</v>
      </c>
      <c r="K729">
        <v>26</v>
      </c>
      <c r="L729" t="s">
        <v>6061</v>
      </c>
      <c r="M729" t="s">
        <v>648</v>
      </c>
      <c r="N729" t="s">
        <v>3810</v>
      </c>
      <c r="O729" s="3">
        <v>1500</v>
      </c>
      <c r="R729" s="2">
        <v>45756</v>
      </c>
      <c r="T729">
        <v>4</v>
      </c>
      <c r="U729" s="3">
        <v>6000</v>
      </c>
      <c r="V729" t="s">
        <v>65</v>
      </c>
      <c r="W729" t="s">
        <v>2279</v>
      </c>
      <c r="X729">
        <v>0</v>
      </c>
      <c r="Y729" s="3">
        <v>6000</v>
      </c>
      <c r="Z729">
        <v>0</v>
      </c>
      <c r="AA729">
        <v>0</v>
      </c>
      <c r="AB729">
        <v>0</v>
      </c>
      <c r="AC729">
        <v>0</v>
      </c>
      <c r="AF729">
        <v>0</v>
      </c>
      <c r="AO729" t="s">
        <v>2280</v>
      </c>
      <c r="AP729" t="s">
        <v>170</v>
      </c>
      <c r="AR729">
        <v>0</v>
      </c>
      <c r="AS729">
        <v>0</v>
      </c>
      <c r="AT729">
        <v>0</v>
      </c>
      <c r="AU729">
        <v>0</v>
      </c>
      <c r="AV729">
        <v>0</v>
      </c>
      <c r="AW729">
        <v>0</v>
      </c>
      <c r="BA729" t="s">
        <v>63</v>
      </c>
      <c r="BB729" t="s">
        <v>4879</v>
      </c>
      <c r="BC729">
        <v>0</v>
      </c>
      <c r="BE729" t="s">
        <v>170</v>
      </c>
      <c r="BH729" t="s">
        <v>2281</v>
      </c>
    </row>
    <row r="730" spans="1:60" x14ac:dyDescent="0.35">
      <c r="A730" t="s">
        <v>2282</v>
      </c>
      <c r="B730">
        <v>10000</v>
      </c>
      <c r="C730">
        <v>10000</v>
      </c>
      <c r="D730" s="2">
        <v>45757</v>
      </c>
      <c r="E730" t="s">
        <v>59</v>
      </c>
      <c r="F730" t="s">
        <v>2283</v>
      </c>
      <c r="G730" t="s">
        <v>2277</v>
      </c>
      <c r="I730">
        <v>1</v>
      </c>
      <c r="J730" t="s">
        <v>183</v>
      </c>
      <c r="K730">
        <v>26</v>
      </c>
      <c r="L730" t="s">
        <v>6061</v>
      </c>
      <c r="M730" t="s">
        <v>648</v>
      </c>
      <c r="N730" t="s">
        <v>3810</v>
      </c>
      <c r="O730" s="3">
        <v>1500</v>
      </c>
      <c r="R730" s="2">
        <v>45756</v>
      </c>
      <c r="T730">
        <v>4</v>
      </c>
      <c r="U730" s="3">
        <v>6000</v>
      </c>
      <c r="V730" t="s">
        <v>65</v>
      </c>
      <c r="W730" t="s">
        <v>2279</v>
      </c>
      <c r="X730">
        <v>0</v>
      </c>
      <c r="Y730" s="3">
        <v>6000</v>
      </c>
      <c r="Z730">
        <v>0</v>
      </c>
      <c r="AA730">
        <v>0</v>
      </c>
      <c r="AB730">
        <v>0</v>
      </c>
      <c r="AC730">
        <v>0</v>
      </c>
      <c r="AF730">
        <v>0</v>
      </c>
      <c r="AO730" t="s">
        <v>2280</v>
      </c>
      <c r="AP730" t="s">
        <v>170</v>
      </c>
      <c r="AR730">
        <v>0</v>
      </c>
      <c r="AS730">
        <v>0</v>
      </c>
      <c r="AT730">
        <v>0</v>
      </c>
      <c r="AU730">
        <v>0</v>
      </c>
      <c r="AV730">
        <v>0</v>
      </c>
      <c r="AW730">
        <v>0</v>
      </c>
      <c r="BA730" t="s">
        <v>63</v>
      </c>
      <c r="BB730" t="s">
        <v>4880</v>
      </c>
      <c r="BC730">
        <v>0</v>
      </c>
      <c r="BE730" t="s">
        <v>170</v>
      </c>
      <c r="BH730" t="s">
        <v>2284</v>
      </c>
    </row>
    <row r="731" spans="1:60" x14ac:dyDescent="0.35">
      <c r="A731" t="s">
        <v>2285</v>
      </c>
      <c r="B731">
        <v>10000</v>
      </c>
      <c r="C731">
        <v>10000</v>
      </c>
      <c r="D731" s="2">
        <v>45756</v>
      </c>
      <c r="E731" t="s">
        <v>59</v>
      </c>
      <c r="F731" t="s">
        <v>2286</v>
      </c>
      <c r="G731" t="s">
        <v>2155</v>
      </c>
      <c r="I731">
        <v>1</v>
      </c>
      <c r="J731" t="s">
        <v>183</v>
      </c>
      <c r="K731">
        <v>82</v>
      </c>
      <c r="L731" t="s">
        <v>6055</v>
      </c>
      <c r="M731" t="s">
        <v>352</v>
      </c>
      <c r="N731" t="s">
        <v>3798</v>
      </c>
      <c r="O731">
        <v>847</v>
      </c>
      <c r="R731" s="2">
        <v>45756</v>
      </c>
      <c r="T731">
        <v>26</v>
      </c>
      <c r="U731" s="3">
        <v>22022</v>
      </c>
      <c r="V731" t="s">
        <v>65</v>
      </c>
      <c r="W731" t="s">
        <v>2156</v>
      </c>
      <c r="X731">
        <v>0</v>
      </c>
      <c r="Y731" s="3">
        <v>22000</v>
      </c>
      <c r="Z731">
        <v>22</v>
      </c>
      <c r="AA731">
        <v>0</v>
      </c>
      <c r="AB731">
        <v>0</v>
      </c>
      <c r="AC731">
        <v>0</v>
      </c>
      <c r="AF731">
        <v>0</v>
      </c>
      <c r="AO731" t="s">
        <v>2157</v>
      </c>
      <c r="AP731" t="s">
        <v>465</v>
      </c>
      <c r="AR731">
        <v>0</v>
      </c>
      <c r="AS731">
        <v>0</v>
      </c>
      <c r="AT731">
        <v>0</v>
      </c>
      <c r="AU731">
        <v>0</v>
      </c>
      <c r="AV731">
        <v>0</v>
      </c>
      <c r="AW731">
        <v>0</v>
      </c>
      <c r="BA731" t="s">
        <v>63</v>
      </c>
      <c r="BB731" t="s">
        <v>4881</v>
      </c>
      <c r="BC731">
        <v>0</v>
      </c>
      <c r="BE731" t="s">
        <v>465</v>
      </c>
      <c r="BH731" t="s">
        <v>2287</v>
      </c>
    </row>
    <row r="732" spans="1:60" x14ac:dyDescent="0.35">
      <c r="A732" t="s">
        <v>2288</v>
      </c>
      <c r="B732">
        <v>10000</v>
      </c>
      <c r="C732">
        <v>10000</v>
      </c>
      <c r="D732" s="2">
        <v>45761</v>
      </c>
      <c r="E732" t="s">
        <v>59</v>
      </c>
      <c r="F732" t="s">
        <v>2103</v>
      </c>
      <c r="G732" t="s">
        <v>2114</v>
      </c>
      <c r="I732">
        <v>1</v>
      </c>
      <c r="J732" t="s">
        <v>183</v>
      </c>
      <c r="K732">
        <v>79</v>
      </c>
      <c r="L732" t="s">
        <v>6076</v>
      </c>
      <c r="M732" t="s">
        <v>92</v>
      </c>
      <c r="N732" t="s">
        <v>3828</v>
      </c>
      <c r="O732">
        <v>50</v>
      </c>
      <c r="R732" s="2">
        <v>45756</v>
      </c>
      <c r="T732">
        <v>602</v>
      </c>
      <c r="U732" s="3">
        <v>30100</v>
      </c>
      <c r="V732" t="s">
        <v>65</v>
      </c>
      <c r="W732" t="s">
        <v>2289</v>
      </c>
      <c r="X732">
        <v>0</v>
      </c>
      <c r="Y732" s="3">
        <v>20000</v>
      </c>
      <c r="Z732" s="3">
        <v>10100</v>
      </c>
      <c r="AA732">
        <v>0</v>
      </c>
      <c r="AB732">
        <v>0</v>
      </c>
      <c r="AC732">
        <v>0</v>
      </c>
      <c r="AF732">
        <v>0</v>
      </c>
      <c r="AO732" t="s">
        <v>2290</v>
      </c>
      <c r="AP732" t="s">
        <v>2291</v>
      </c>
      <c r="AR732">
        <v>0</v>
      </c>
      <c r="AS732">
        <v>0</v>
      </c>
      <c r="AT732">
        <v>0</v>
      </c>
      <c r="AU732">
        <v>0</v>
      </c>
      <c r="AV732">
        <v>0</v>
      </c>
      <c r="AW732">
        <v>0</v>
      </c>
      <c r="BA732" t="s">
        <v>63</v>
      </c>
      <c r="BB732" t="s">
        <v>4882</v>
      </c>
      <c r="BC732">
        <v>0</v>
      </c>
      <c r="BE732" t="s">
        <v>2291</v>
      </c>
      <c r="BH732" t="s">
        <v>2292</v>
      </c>
    </row>
    <row r="733" spans="1:60" x14ac:dyDescent="0.35">
      <c r="A733" t="s">
        <v>2316</v>
      </c>
      <c r="B733">
        <v>10000</v>
      </c>
      <c r="C733">
        <v>10000</v>
      </c>
      <c r="D733" s="2">
        <v>45757</v>
      </c>
      <c r="E733" t="s">
        <v>59</v>
      </c>
      <c r="F733" t="s">
        <v>2317</v>
      </c>
      <c r="G733">
        <v>59470</v>
      </c>
      <c r="I733">
        <v>1</v>
      </c>
      <c r="J733" t="s">
        <v>183</v>
      </c>
      <c r="K733">
        <v>73</v>
      </c>
      <c r="L733" t="s">
        <v>6042</v>
      </c>
      <c r="M733" t="s">
        <v>184</v>
      </c>
      <c r="N733" t="s">
        <v>3845</v>
      </c>
      <c r="O733" s="3">
        <v>15313</v>
      </c>
      <c r="R733" s="2">
        <v>45756</v>
      </c>
      <c r="T733">
        <v>12</v>
      </c>
      <c r="U733" s="3">
        <v>183756</v>
      </c>
      <c r="V733" t="s">
        <v>65</v>
      </c>
      <c r="W733" t="s">
        <v>2318</v>
      </c>
      <c r="X733">
        <v>0</v>
      </c>
      <c r="Y733" s="3">
        <v>183750</v>
      </c>
      <c r="Z733">
        <v>6</v>
      </c>
      <c r="AA733">
        <v>0</v>
      </c>
      <c r="AB733">
        <v>0</v>
      </c>
      <c r="AC733">
        <v>0</v>
      </c>
      <c r="AF733">
        <v>0</v>
      </c>
      <c r="AO733" t="s">
        <v>2319</v>
      </c>
      <c r="AP733" t="s">
        <v>68</v>
      </c>
      <c r="AR733">
        <v>0</v>
      </c>
      <c r="AS733">
        <v>0</v>
      </c>
      <c r="AT733">
        <v>0</v>
      </c>
      <c r="AU733">
        <v>0</v>
      </c>
      <c r="AV733">
        <v>0</v>
      </c>
      <c r="AW733">
        <v>0</v>
      </c>
      <c r="BA733" t="s">
        <v>63</v>
      </c>
      <c r="BB733" t="s">
        <v>4883</v>
      </c>
      <c r="BC733">
        <v>0</v>
      </c>
      <c r="BE733" t="s">
        <v>68</v>
      </c>
      <c r="BH733" t="s">
        <v>2320</v>
      </c>
    </row>
    <row r="734" spans="1:60" x14ac:dyDescent="0.35">
      <c r="A734" t="s">
        <v>2316</v>
      </c>
      <c r="B734">
        <v>10000</v>
      </c>
      <c r="C734">
        <v>20000</v>
      </c>
      <c r="D734" s="2">
        <v>45757</v>
      </c>
      <c r="E734" t="s">
        <v>59</v>
      </c>
      <c r="F734" t="s">
        <v>2317</v>
      </c>
      <c r="G734">
        <v>59470</v>
      </c>
      <c r="I734">
        <v>2</v>
      </c>
      <c r="J734" t="s">
        <v>183</v>
      </c>
      <c r="K734">
        <v>96</v>
      </c>
      <c r="L734" t="s">
        <v>6060</v>
      </c>
      <c r="M734" t="s">
        <v>613</v>
      </c>
      <c r="N734" t="s">
        <v>3863</v>
      </c>
      <c r="O734" s="3">
        <v>30625</v>
      </c>
      <c r="R734" s="2">
        <v>45756</v>
      </c>
      <c r="T734">
        <v>6</v>
      </c>
      <c r="U734" s="3">
        <v>183750</v>
      </c>
      <c r="V734" t="s">
        <v>65</v>
      </c>
      <c r="W734" t="s">
        <v>2318</v>
      </c>
      <c r="X734">
        <v>0</v>
      </c>
      <c r="Y734" s="3">
        <v>183750</v>
      </c>
      <c r="Z734">
        <v>0</v>
      </c>
      <c r="AA734">
        <v>0</v>
      </c>
      <c r="AB734">
        <v>0</v>
      </c>
      <c r="AC734">
        <v>0</v>
      </c>
      <c r="AF734">
        <v>0</v>
      </c>
      <c r="AO734" t="s">
        <v>2319</v>
      </c>
      <c r="AP734" t="s">
        <v>68</v>
      </c>
      <c r="AR734">
        <v>0</v>
      </c>
      <c r="AS734">
        <v>0</v>
      </c>
      <c r="AT734">
        <v>0</v>
      </c>
      <c r="AU734">
        <v>0</v>
      </c>
      <c r="AV734">
        <v>0</v>
      </c>
      <c r="AW734">
        <v>0</v>
      </c>
      <c r="BA734" t="s">
        <v>63</v>
      </c>
      <c r="BB734" t="s">
        <v>4883</v>
      </c>
      <c r="BC734">
        <v>0</v>
      </c>
      <c r="BE734" t="s">
        <v>68</v>
      </c>
      <c r="BH734" t="s">
        <v>2320</v>
      </c>
    </row>
    <row r="735" spans="1:60" x14ac:dyDescent="0.35">
      <c r="A735" t="s">
        <v>2321</v>
      </c>
      <c r="B735">
        <v>10000</v>
      </c>
      <c r="C735">
        <v>10000</v>
      </c>
      <c r="D735" s="2">
        <v>45757</v>
      </c>
      <c r="E735" t="s">
        <v>59</v>
      </c>
      <c r="F735" t="s">
        <v>2322</v>
      </c>
      <c r="G735">
        <v>59470</v>
      </c>
      <c r="I735">
        <v>1</v>
      </c>
      <c r="J735" t="s">
        <v>183</v>
      </c>
      <c r="K735">
        <v>73</v>
      </c>
      <c r="L735" t="s">
        <v>6042</v>
      </c>
      <c r="M735" t="s">
        <v>184</v>
      </c>
      <c r="N735" t="s">
        <v>3845</v>
      </c>
      <c r="O735" s="3">
        <v>5334</v>
      </c>
      <c r="R735" s="2">
        <v>45756</v>
      </c>
      <c r="T735">
        <v>12</v>
      </c>
      <c r="U735" s="3">
        <v>64008</v>
      </c>
      <c r="V735" t="s">
        <v>65</v>
      </c>
      <c r="W735" t="s">
        <v>2181</v>
      </c>
      <c r="X735">
        <v>0</v>
      </c>
      <c r="Y735" s="3">
        <v>64005</v>
      </c>
      <c r="Z735">
        <v>3</v>
      </c>
      <c r="AA735">
        <v>0</v>
      </c>
      <c r="AB735">
        <v>0</v>
      </c>
      <c r="AC735">
        <v>0</v>
      </c>
      <c r="AF735">
        <v>0</v>
      </c>
      <c r="AO735" t="s">
        <v>2182</v>
      </c>
      <c r="AP735" t="s">
        <v>68</v>
      </c>
      <c r="AR735">
        <v>0</v>
      </c>
      <c r="AS735">
        <v>0</v>
      </c>
      <c r="AT735">
        <v>0</v>
      </c>
      <c r="AU735">
        <v>0</v>
      </c>
      <c r="AV735">
        <v>0</v>
      </c>
      <c r="AW735">
        <v>0</v>
      </c>
      <c r="BA735" t="s">
        <v>63</v>
      </c>
      <c r="BB735" t="s">
        <v>4884</v>
      </c>
      <c r="BC735">
        <v>0</v>
      </c>
      <c r="BE735" t="s">
        <v>68</v>
      </c>
      <c r="BH735" t="s">
        <v>2320</v>
      </c>
    </row>
    <row r="736" spans="1:60" x14ac:dyDescent="0.35">
      <c r="A736" t="s">
        <v>2321</v>
      </c>
      <c r="B736">
        <v>10000</v>
      </c>
      <c r="C736">
        <v>20000</v>
      </c>
      <c r="D736" s="2">
        <v>45757</v>
      </c>
      <c r="E736" t="s">
        <v>59</v>
      </c>
      <c r="F736" t="s">
        <v>2322</v>
      </c>
      <c r="G736">
        <v>59470</v>
      </c>
      <c r="I736">
        <v>1</v>
      </c>
      <c r="J736" t="s">
        <v>183</v>
      </c>
      <c r="K736" s="7" t="s">
        <v>152</v>
      </c>
      <c r="L736" t="s">
        <v>6070</v>
      </c>
      <c r="M736" t="s">
        <v>153</v>
      </c>
      <c r="N736" t="s">
        <v>3830</v>
      </c>
      <c r="O736" s="3">
        <v>13042</v>
      </c>
      <c r="R736" s="2">
        <v>45756</v>
      </c>
      <c r="T736">
        <v>12</v>
      </c>
      <c r="U736" s="3">
        <v>156504</v>
      </c>
      <c r="V736" t="s">
        <v>65</v>
      </c>
      <c r="W736" t="s">
        <v>2181</v>
      </c>
      <c r="X736">
        <v>0</v>
      </c>
      <c r="Y736" s="3">
        <v>156495</v>
      </c>
      <c r="Z736">
        <v>9</v>
      </c>
      <c r="AA736">
        <v>0</v>
      </c>
      <c r="AB736">
        <v>0</v>
      </c>
      <c r="AC736">
        <v>0</v>
      </c>
      <c r="AF736">
        <v>0</v>
      </c>
      <c r="AO736" t="s">
        <v>2182</v>
      </c>
      <c r="AP736" t="s">
        <v>68</v>
      </c>
      <c r="AR736">
        <v>0</v>
      </c>
      <c r="AS736">
        <v>0</v>
      </c>
      <c r="AT736">
        <v>0</v>
      </c>
      <c r="AU736">
        <v>0</v>
      </c>
      <c r="AV736">
        <v>0</v>
      </c>
      <c r="AW736">
        <v>0</v>
      </c>
      <c r="BA736" t="s">
        <v>63</v>
      </c>
      <c r="BB736" t="s">
        <v>4884</v>
      </c>
      <c r="BC736">
        <v>0</v>
      </c>
      <c r="BE736" t="s">
        <v>68</v>
      </c>
      <c r="BH736" t="s">
        <v>2320</v>
      </c>
    </row>
    <row r="737" spans="1:60" x14ac:dyDescent="0.35">
      <c r="A737" t="s">
        <v>2323</v>
      </c>
      <c r="B737">
        <v>10000</v>
      </c>
      <c r="C737">
        <v>10000</v>
      </c>
      <c r="D737" s="2">
        <v>45761</v>
      </c>
      <c r="E737" t="s">
        <v>59</v>
      </c>
      <c r="F737" t="s">
        <v>2160</v>
      </c>
      <c r="G737" t="s">
        <v>2114</v>
      </c>
      <c r="I737">
        <v>1</v>
      </c>
      <c r="J737" t="s">
        <v>183</v>
      </c>
      <c r="K737">
        <v>79</v>
      </c>
      <c r="L737" t="s">
        <v>6076</v>
      </c>
      <c r="M737" t="s">
        <v>92</v>
      </c>
      <c r="N737" t="s">
        <v>3828</v>
      </c>
      <c r="O737">
        <v>34</v>
      </c>
      <c r="R737" s="2">
        <v>45756</v>
      </c>
      <c r="T737">
        <v>602</v>
      </c>
      <c r="U737" s="3">
        <v>20468</v>
      </c>
      <c r="V737" t="s">
        <v>65</v>
      </c>
      <c r="W737" t="s">
        <v>2324</v>
      </c>
      <c r="X737">
        <v>0</v>
      </c>
      <c r="Y737" s="3">
        <v>10000</v>
      </c>
      <c r="Z737" s="3">
        <v>10468</v>
      </c>
      <c r="AA737">
        <v>0</v>
      </c>
      <c r="AB737">
        <v>0</v>
      </c>
      <c r="AC737">
        <v>0</v>
      </c>
      <c r="AF737">
        <v>0</v>
      </c>
      <c r="AO737" t="s">
        <v>2325</v>
      </c>
      <c r="AP737" t="s">
        <v>2291</v>
      </c>
      <c r="AR737">
        <v>0</v>
      </c>
      <c r="AS737">
        <v>0</v>
      </c>
      <c r="AT737">
        <v>0</v>
      </c>
      <c r="AU737">
        <v>0</v>
      </c>
      <c r="AV737">
        <v>0</v>
      </c>
      <c r="AW737">
        <v>0</v>
      </c>
      <c r="BA737" t="s">
        <v>63</v>
      </c>
      <c r="BB737" t="s">
        <v>4885</v>
      </c>
      <c r="BC737">
        <v>0</v>
      </c>
      <c r="BE737" t="s">
        <v>2291</v>
      </c>
      <c r="BH737" t="s">
        <v>2326</v>
      </c>
    </row>
    <row r="738" spans="1:60" x14ac:dyDescent="0.35">
      <c r="A738" t="s">
        <v>2372</v>
      </c>
      <c r="B738">
        <v>10000</v>
      </c>
      <c r="C738">
        <v>10000</v>
      </c>
      <c r="D738" s="2">
        <v>45757</v>
      </c>
      <c r="E738" t="s">
        <v>59</v>
      </c>
      <c r="F738" t="s">
        <v>2046</v>
      </c>
      <c r="G738" t="s">
        <v>2368</v>
      </c>
      <c r="H738" t="s">
        <v>2124</v>
      </c>
      <c r="I738">
        <v>1</v>
      </c>
      <c r="J738" t="s">
        <v>63</v>
      </c>
      <c r="K738">
        <v>94</v>
      </c>
      <c r="L738" t="s">
        <v>6050</v>
      </c>
      <c r="M738" t="s">
        <v>81</v>
      </c>
      <c r="N738" t="s">
        <v>3825</v>
      </c>
      <c r="O738" s="3">
        <v>3000</v>
      </c>
      <c r="R738" s="2">
        <v>45757</v>
      </c>
      <c r="T738">
        <v>6</v>
      </c>
      <c r="U738" s="3">
        <v>18000</v>
      </c>
      <c r="V738" t="s">
        <v>65</v>
      </c>
      <c r="W738" t="s">
        <v>2369</v>
      </c>
      <c r="X738">
        <v>0</v>
      </c>
      <c r="Y738">
        <v>0</v>
      </c>
      <c r="Z738">
        <v>0</v>
      </c>
      <c r="AA738">
        <v>0</v>
      </c>
      <c r="AB738">
        <v>0</v>
      </c>
      <c r="AC738">
        <v>0</v>
      </c>
      <c r="AF738">
        <v>0</v>
      </c>
      <c r="AJ738" t="s">
        <v>63</v>
      </c>
      <c r="AK738">
        <v>0</v>
      </c>
      <c r="AL738" t="s">
        <v>63</v>
      </c>
      <c r="AO738" t="s">
        <v>2370</v>
      </c>
      <c r="AP738" t="s">
        <v>84</v>
      </c>
      <c r="AR738">
        <v>0</v>
      </c>
      <c r="AS738">
        <v>0</v>
      </c>
      <c r="AT738">
        <v>0</v>
      </c>
      <c r="AU738">
        <v>0</v>
      </c>
      <c r="AV738">
        <v>0</v>
      </c>
      <c r="AW738">
        <v>0</v>
      </c>
      <c r="BA738" t="s">
        <v>63</v>
      </c>
      <c r="BE738" t="s">
        <v>84</v>
      </c>
      <c r="BH738" t="s">
        <v>2373</v>
      </c>
    </row>
    <row r="739" spans="1:60" x14ac:dyDescent="0.35">
      <c r="A739" t="s">
        <v>1917</v>
      </c>
      <c r="B739">
        <v>10000</v>
      </c>
      <c r="C739">
        <v>20000</v>
      </c>
      <c r="D739" s="2">
        <v>45758</v>
      </c>
      <c r="E739" t="s">
        <v>59</v>
      </c>
      <c r="F739" t="s">
        <v>1918</v>
      </c>
      <c r="G739" t="s">
        <v>1911</v>
      </c>
      <c r="H739" t="s">
        <v>1919</v>
      </c>
      <c r="I739">
        <v>2</v>
      </c>
      <c r="J739" t="s">
        <v>63</v>
      </c>
      <c r="K739">
        <v>105</v>
      </c>
      <c r="L739" t="s">
        <v>6067</v>
      </c>
      <c r="M739" t="s">
        <v>281</v>
      </c>
      <c r="N739" t="s">
        <v>3851</v>
      </c>
      <c r="O739">
        <v>200</v>
      </c>
      <c r="R739" s="2">
        <v>45757</v>
      </c>
      <c r="T739">
        <v>35</v>
      </c>
      <c r="U739" s="3">
        <v>7000</v>
      </c>
      <c r="V739" t="s">
        <v>65</v>
      </c>
      <c r="W739" t="s">
        <v>1920</v>
      </c>
      <c r="X739">
        <v>0</v>
      </c>
      <c r="Y739">
        <v>0</v>
      </c>
      <c r="Z739">
        <v>0</v>
      </c>
      <c r="AA739">
        <v>0</v>
      </c>
      <c r="AB739">
        <v>0</v>
      </c>
      <c r="AC739">
        <v>0</v>
      </c>
      <c r="AF739">
        <v>0</v>
      </c>
      <c r="AJ739" t="s">
        <v>63</v>
      </c>
      <c r="AK739">
        <v>0</v>
      </c>
      <c r="AL739" t="s">
        <v>63</v>
      </c>
      <c r="AO739" t="s">
        <v>1921</v>
      </c>
      <c r="AP739" t="s">
        <v>1915</v>
      </c>
      <c r="AR739">
        <v>0</v>
      </c>
      <c r="AS739">
        <v>0</v>
      </c>
      <c r="AT739">
        <v>0</v>
      </c>
      <c r="AU739">
        <v>0</v>
      </c>
      <c r="AV739">
        <v>0</v>
      </c>
      <c r="AW739">
        <v>0</v>
      </c>
      <c r="BA739" t="s">
        <v>63</v>
      </c>
      <c r="BE739" t="s">
        <v>1915</v>
      </c>
      <c r="BH739" t="s">
        <v>1916</v>
      </c>
    </row>
    <row r="740" spans="1:60" x14ac:dyDescent="0.35">
      <c r="A740" t="s">
        <v>1922</v>
      </c>
      <c r="B740">
        <v>10000</v>
      </c>
      <c r="C740">
        <v>20000</v>
      </c>
      <c r="D740" s="2">
        <v>45758</v>
      </c>
      <c r="E740" t="s">
        <v>59</v>
      </c>
      <c r="F740" t="s">
        <v>1923</v>
      </c>
      <c r="G740" t="s">
        <v>1911</v>
      </c>
      <c r="H740" t="s">
        <v>1924</v>
      </c>
      <c r="I740">
        <v>2</v>
      </c>
      <c r="J740" t="s">
        <v>63</v>
      </c>
      <c r="K740">
        <v>105</v>
      </c>
      <c r="L740" t="s">
        <v>6067</v>
      </c>
      <c r="M740" t="s">
        <v>281</v>
      </c>
      <c r="N740" t="s">
        <v>3851</v>
      </c>
      <c r="O740">
        <v>200</v>
      </c>
      <c r="R740" s="2">
        <v>45757</v>
      </c>
      <c r="T740">
        <v>35</v>
      </c>
      <c r="U740" s="3">
        <v>7000</v>
      </c>
      <c r="V740" t="s">
        <v>65</v>
      </c>
      <c r="W740" t="s">
        <v>1925</v>
      </c>
      <c r="X740">
        <v>0</v>
      </c>
      <c r="Y740">
        <v>0</v>
      </c>
      <c r="Z740">
        <v>0</v>
      </c>
      <c r="AA740">
        <v>0</v>
      </c>
      <c r="AB740">
        <v>0</v>
      </c>
      <c r="AC740">
        <v>0</v>
      </c>
      <c r="AF740">
        <v>0</v>
      </c>
      <c r="AJ740" t="s">
        <v>63</v>
      </c>
      <c r="AK740">
        <v>0</v>
      </c>
      <c r="AL740" t="s">
        <v>63</v>
      </c>
      <c r="AO740" t="s">
        <v>1926</v>
      </c>
      <c r="AP740" t="s">
        <v>1915</v>
      </c>
      <c r="AR740">
        <v>0</v>
      </c>
      <c r="AS740">
        <v>0</v>
      </c>
      <c r="AT740">
        <v>0</v>
      </c>
      <c r="AU740">
        <v>0</v>
      </c>
      <c r="AV740">
        <v>0</v>
      </c>
      <c r="AW740">
        <v>0</v>
      </c>
      <c r="BA740" t="s">
        <v>63</v>
      </c>
      <c r="BE740" t="s">
        <v>1915</v>
      </c>
      <c r="BH740" t="s">
        <v>1916</v>
      </c>
    </row>
    <row r="741" spans="1:60" x14ac:dyDescent="0.35">
      <c r="A741" t="s">
        <v>1927</v>
      </c>
      <c r="B741">
        <v>10000</v>
      </c>
      <c r="C741">
        <v>20000</v>
      </c>
      <c r="D741" s="2">
        <v>45758</v>
      </c>
      <c r="E741" t="s">
        <v>59</v>
      </c>
      <c r="F741" t="s">
        <v>1928</v>
      </c>
      <c r="G741" t="s">
        <v>1911</v>
      </c>
      <c r="H741" t="s">
        <v>1929</v>
      </c>
      <c r="I741">
        <v>2</v>
      </c>
      <c r="J741" t="s">
        <v>63</v>
      </c>
      <c r="K741">
        <v>105</v>
      </c>
      <c r="L741" t="s">
        <v>6067</v>
      </c>
      <c r="M741" t="s">
        <v>281</v>
      </c>
      <c r="N741" t="s">
        <v>3851</v>
      </c>
      <c r="O741">
        <v>200</v>
      </c>
      <c r="R741" s="2">
        <v>45757</v>
      </c>
      <c r="T741">
        <v>35</v>
      </c>
      <c r="U741" s="3">
        <v>7000</v>
      </c>
      <c r="V741" t="s">
        <v>65</v>
      </c>
      <c r="W741" t="s">
        <v>1930</v>
      </c>
      <c r="X741">
        <v>0</v>
      </c>
      <c r="Y741">
        <v>0</v>
      </c>
      <c r="Z741">
        <v>0</v>
      </c>
      <c r="AA741">
        <v>0</v>
      </c>
      <c r="AB741">
        <v>0</v>
      </c>
      <c r="AC741">
        <v>0</v>
      </c>
      <c r="AF741">
        <v>0</v>
      </c>
      <c r="AJ741" t="s">
        <v>63</v>
      </c>
      <c r="AK741">
        <v>0</v>
      </c>
      <c r="AL741" t="s">
        <v>63</v>
      </c>
      <c r="AO741" t="s">
        <v>1931</v>
      </c>
      <c r="AP741" t="s">
        <v>1915</v>
      </c>
      <c r="AR741">
        <v>0</v>
      </c>
      <c r="AS741">
        <v>0</v>
      </c>
      <c r="AT741">
        <v>0</v>
      </c>
      <c r="AU741">
        <v>0</v>
      </c>
      <c r="AV741">
        <v>0</v>
      </c>
      <c r="AW741">
        <v>0</v>
      </c>
      <c r="BA741" t="s">
        <v>63</v>
      </c>
      <c r="BE741" t="s">
        <v>1915</v>
      </c>
      <c r="BH741" t="s">
        <v>1916</v>
      </c>
    </row>
    <row r="742" spans="1:60" x14ac:dyDescent="0.35">
      <c r="A742" t="s">
        <v>1932</v>
      </c>
      <c r="B742">
        <v>10000</v>
      </c>
      <c r="C742">
        <v>20000</v>
      </c>
      <c r="D742" s="2">
        <v>45758</v>
      </c>
      <c r="E742" t="s">
        <v>59</v>
      </c>
      <c r="F742" t="s">
        <v>1933</v>
      </c>
      <c r="G742" t="s">
        <v>1911</v>
      </c>
      <c r="H742" t="s">
        <v>1934</v>
      </c>
      <c r="I742">
        <v>2</v>
      </c>
      <c r="J742" t="s">
        <v>63</v>
      </c>
      <c r="K742">
        <v>105</v>
      </c>
      <c r="L742" t="s">
        <v>6067</v>
      </c>
      <c r="M742" t="s">
        <v>281</v>
      </c>
      <c r="N742" t="s">
        <v>3851</v>
      </c>
      <c r="O742">
        <v>120</v>
      </c>
      <c r="R742" s="2">
        <v>45757</v>
      </c>
      <c r="T742">
        <v>45</v>
      </c>
      <c r="U742" s="3">
        <v>5400</v>
      </c>
      <c r="V742" t="s">
        <v>65</v>
      </c>
      <c r="W742" t="s">
        <v>1935</v>
      </c>
      <c r="X742">
        <v>0</v>
      </c>
      <c r="Y742">
        <v>0</v>
      </c>
      <c r="Z742">
        <v>0</v>
      </c>
      <c r="AA742">
        <v>0</v>
      </c>
      <c r="AB742">
        <v>0</v>
      </c>
      <c r="AC742">
        <v>0</v>
      </c>
      <c r="AF742">
        <v>0</v>
      </c>
      <c r="AJ742" t="s">
        <v>63</v>
      </c>
      <c r="AK742">
        <v>0</v>
      </c>
      <c r="AL742" t="s">
        <v>63</v>
      </c>
      <c r="AO742" t="s">
        <v>1936</v>
      </c>
      <c r="AP742" t="s">
        <v>1915</v>
      </c>
      <c r="AR742">
        <v>0</v>
      </c>
      <c r="AS742">
        <v>0</v>
      </c>
      <c r="AT742">
        <v>0</v>
      </c>
      <c r="AU742">
        <v>0</v>
      </c>
      <c r="AV742">
        <v>0</v>
      </c>
      <c r="AW742">
        <v>0</v>
      </c>
      <c r="BA742" t="s">
        <v>63</v>
      </c>
      <c r="BE742" t="s">
        <v>1915</v>
      </c>
      <c r="BH742" t="s">
        <v>1916</v>
      </c>
    </row>
    <row r="743" spans="1:60" x14ac:dyDescent="0.35">
      <c r="A743" t="s">
        <v>1937</v>
      </c>
      <c r="B743">
        <v>10000</v>
      </c>
      <c r="C743">
        <v>20000</v>
      </c>
      <c r="D743" s="2">
        <v>45758</v>
      </c>
      <c r="E743" t="s">
        <v>59</v>
      </c>
      <c r="F743" t="s">
        <v>1938</v>
      </c>
      <c r="G743" t="s">
        <v>1911</v>
      </c>
      <c r="H743" t="s">
        <v>1939</v>
      </c>
      <c r="I743">
        <v>2</v>
      </c>
      <c r="J743" t="s">
        <v>63</v>
      </c>
      <c r="K743">
        <v>105</v>
      </c>
      <c r="L743" t="s">
        <v>6067</v>
      </c>
      <c r="M743" t="s">
        <v>281</v>
      </c>
      <c r="N743" t="s">
        <v>3851</v>
      </c>
      <c r="O743">
        <v>200</v>
      </c>
      <c r="R743" s="2">
        <v>45757</v>
      </c>
      <c r="T743">
        <v>35</v>
      </c>
      <c r="U743" s="3">
        <v>7000</v>
      </c>
      <c r="V743" t="s">
        <v>65</v>
      </c>
      <c r="W743" t="s">
        <v>1940</v>
      </c>
      <c r="X743">
        <v>0</v>
      </c>
      <c r="Y743">
        <v>0</v>
      </c>
      <c r="Z743">
        <v>0</v>
      </c>
      <c r="AA743">
        <v>0</v>
      </c>
      <c r="AB743">
        <v>0</v>
      </c>
      <c r="AC743">
        <v>0</v>
      </c>
      <c r="AF743">
        <v>0</v>
      </c>
      <c r="AJ743" t="s">
        <v>63</v>
      </c>
      <c r="AK743">
        <v>0</v>
      </c>
      <c r="AL743" t="s">
        <v>63</v>
      </c>
      <c r="AO743" t="s">
        <v>1941</v>
      </c>
      <c r="AP743" t="s">
        <v>1915</v>
      </c>
      <c r="AR743">
        <v>0</v>
      </c>
      <c r="AS743">
        <v>0</v>
      </c>
      <c r="AT743">
        <v>0</v>
      </c>
      <c r="AU743">
        <v>0</v>
      </c>
      <c r="AV743">
        <v>0</v>
      </c>
      <c r="AW743">
        <v>0</v>
      </c>
      <c r="BA743" t="s">
        <v>63</v>
      </c>
      <c r="BE743" t="s">
        <v>1915</v>
      </c>
      <c r="BH743" t="s">
        <v>1916</v>
      </c>
    </row>
    <row r="744" spans="1:60" x14ac:dyDescent="0.35">
      <c r="A744" t="s">
        <v>1942</v>
      </c>
      <c r="B744">
        <v>10000</v>
      </c>
      <c r="C744">
        <v>20000</v>
      </c>
      <c r="D744" s="2">
        <v>45758</v>
      </c>
      <c r="E744" t="s">
        <v>59</v>
      </c>
      <c r="F744" t="s">
        <v>1943</v>
      </c>
      <c r="G744" t="s">
        <v>1911</v>
      </c>
      <c r="H744" t="s">
        <v>1939</v>
      </c>
      <c r="I744">
        <v>2</v>
      </c>
      <c r="J744" t="s">
        <v>63</v>
      </c>
      <c r="K744">
        <v>105</v>
      </c>
      <c r="L744" t="s">
        <v>6067</v>
      </c>
      <c r="M744" t="s">
        <v>281</v>
      </c>
      <c r="N744" t="s">
        <v>3851</v>
      </c>
      <c r="O744">
        <v>200</v>
      </c>
      <c r="R744" s="2">
        <v>45757</v>
      </c>
      <c r="T744">
        <v>35</v>
      </c>
      <c r="U744" s="3">
        <v>7000</v>
      </c>
      <c r="V744" t="s">
        <v>65</v>
      </c>
      <c r="W744" t="s">
        <v>1944</v>
      </c>
      <c r="X744">
        <v>0</v>
      </c>
      <c r="Y744">
        <v>0</v>
      </c>
      <c r="Z744">
        <v>0</v>
      </c>
      <c r="AA744">
        <v>0</v>
      </c>
      <c r="AB744">
        <v>0</v>
      </c>
      <c r="AC744">
        <v>0</v>
      </c>
      <c r="AF744">
        <v>0</v>
      </c>
      <c r="AJ744" t="s">
        <v>63</v>
      </c>
      <c r="AK744">
        <v>0</v>
      </c>
      <c r="AL744" t="s">
        <v>63</v>
      </c>
      <c r="AO744" t="s">
        <v>1945</v>
      </c>
      <c r="AP744" t="s">
        <v>1915</v>
      </c>
      <c r="AR744">
        <v>0</v>
      </c>
      <c r="AS744">
        <v>0</v>
      </c>
      <c r="AT744">
        <v>0</v>
      </c>
      <c r="AU744">
        <v>0</v>
      </c>
      <c r="AV744">
        <v>0</v>
      </c>
      <c r="AW744">
        <v>0</v>
      </c>
      <c r="BA744" t="s">
        <v>63</v>
      </c>
      <c r="BE744" t="s">
        <v>1915</v>
      </c>
      <c r="BH744" t="s">
        <v>1916</v>
      </c>
    </row>
    <row r="745" spans="1:60" x14ac:dyDescent="0.35">
      <c r="A745" t="s">
        <v>1953</v>
      </c>
      <c r="B745">
        <v>10000</v>
      </c>
      <c r="C745">
        <v>20000</v>
      </c>
      <c r="D745" s="2">
        <v>45758</v>
      </c>
      <c r="E745" t="s">
        <v>59</v>
      </c>
      <c r="F745" t="s">
        <v>1954</v>
      </c>
      <c r="G745" t="s">
        <v>1911</v>
      </c>
      <c r="H745" t="s">
        <v>2414</v>
      </c>
      <c r="I745">
        <v>2</v>
      </c>
      <c r="J745" t="s">
        <v>63</v>
      </c>
      <c r="K745">
        <v>105</v>
      </c>
      <c r="L745" t="s">
        <v>6067</v>
      </c>
      <c r="M745" t="s">
        <v>281</v>
      </c>
      <c r="N745" t="s">
        <v>3851</v>
      </c>
      <c r="O745">
        <v>80</v>
      </c>
      <c r="R745" s="2">
        <v>45757</v>
      </c>
      <c r="T745">
        <v>75</v>
      </c>
      <c r="U745" s="3">
        <v>6000</v>
      </c>
      <c r="V745" t="s">
        <v>65</v>
      </c>
      <c r="W745" t="s">
        <v>1956</v>
      </c>
      <c r="X745">
        <v>0</v>
      </c>
      <c r="Y745">
        <v>0</v>
      </c>
      <c r="Z745">
        <v>0</v>
      </c>
      <c r="AA745">
        <v>0</v>
      </c>
      <c r="AB745">
        <v>0</v>
      </c>
      <c r="AC745">
        <v>0</v>
      </c>
      <c r="AF745">
        <v>0</v>
      </c>
      <c r="AJ745" t="s">
        <v>63</v>
      </c>
      <c r="AK745">
        <v>0</v>
      </c>
      <c r="AL745" t="s">
        <v>63</v>
      </c>
      <c r="AO745" t="s">
        <v>1957</v>
      </c>
      <c r="AP745" t="s">
        <v>1915</v>
      </c>
      <c r="AR745">
        <v>0</v>
      </c>
      <c r="AS745">
        <v>0</v>
      </c>
      <c r="AT745">
        <v>0</v>
      </c>
      <c r="AU745">
        <v>0</v>
      </c>
      <c r="AV745">
        <v>0</v>
      </c>
      <c r="AW745">
        <v>0</v>
      </c>
      <c r="BA745" t="s">
        <v>63</v>
      </c>
      <c r="BE745" t="s">
        <v>1915</v>
      </c>
      <c r="BH745" t="s">
        <v>1952</v>
      </c>
    </row>
    <row r="746" spans="1:60" x14ac:dyDescent="0.35">
      <c r="A746" t="s">
        <v>2461</v>
      </c>
      <c r="B746">
        <v>10000</v>
      </c>
      <c r="C746">
        <v>10000</v>
      </c>
      <c r="D746" s="2">
        <v>45761</v>
      </c>
      <c r="E746" t="s">
        <v>59</v>
      </c>
      <c r="F746" t="s">
        <v>836</v>
      </c>
      <c r="G746">
        <v>10620258104</v>
      </c>
      <c r="H746" t="s">
        <v>91</v>
      </c>
      <c r="I746">
        <v>1</v>
      </c>
      <c r="J746" t="s">
        <v>63</v>
      </c>
      <c r="K746" s="7" t="s">
        <v>944</v>
      </c>
      <c r="L746" t="s">
        <v>6076</v>
      </c>
      <c r="M746" t="s">
        <v>945</v>
      </c>
      <c r="N746" t="s">
        <v>3831</v>
      </c>
      <c r="O746">
        <v>690</v>
      </c>
      <c r="R746" s="2">
        <v>45757</v>
      </c>
      <c r="T746">
        <v>36</v>
      </c>
      <c r="U746" s="3">
        <v>24840</v>
      </c>
      <c r="V746" t="s">
        <v>65</v>
      </c>
      <c r="W746" t="s">
        <v>2462</v>
      </c>
      <c r="X746">
        <v>0</v>
      </c>
      <c r="Y746">
        <v>0</v>
      </c>
      <c r="Z746">
        <v>0</v>
      </c>
      <c r="AA746">
        <v>0</v>
      </c>
      <c r="AB746">
        <v>0</v>
      </c>
      <c r="AC746">
        <v>0</v>
      </c>
      <c r="AF746">
        <v>0</v>
      </c>
      <c r="AJ746" t="s">
        <v>63</v>
      </c>
      <c r="AK746">
        <v>0</v>
      </c>
      <c r="AL746" t="s">
        <v>63</v>
      </c>
      <c r="AO746" t="s">
        <v>2463</v>
      </c>
      <c r="AP746" t="s">
        <v>95</v>
      </c>
      <c r="AR746">
        <v>0</v>
      </c>
      <c r="AS746">
        <v>0</v>
      </c>
      <c r="AT746">
        <v>0</v>
      </c>
      <c r="AU746">
        <v>0</v>
      </c>
      <c r="AV746">
        <v>0</v>
      </c>
      <c r="AW746">
        <v>0</v>
      </c>
      <c r="BA746" t="s">
        <v>63</v>
      </c>
      <c r="BE746" t="s">
        <v>95</v>
      </c>
      <c r="BH746" t="s">
        <v>2464</v>
      </c>
    </row>
    <row r="747" spans="1:60" x14ac:dyDescent="0.35">
      <c r="A747" t="s">
        <v>4886</v>
      </c>
      <c r="B747">
        <v>10000</v>
      </c>
      <c r="C747">
        <v>10000</v>
      </c>
      <c r="D747" s="2">
        <v>45782</v>
      </c>
      <c r="E747" t="s">
        <v>59</v>
      </c>
      <c r="F747" s="4">
        <v>0.48427083333333332</v>
      </c>
      <c r="G747">
        <v>10620258104</v>
      </c>
      <c r="H747" t="s">
        <v>4396</v>
      </c>
      <c r="I747">
        <v>1</v>
      </c>
      <c r="J747" t="s">
        <v>63</v>
      </c>
      <c r="K747" s="7" t="s">
        <v>944</v>
      </c>
      <c r="L747" t="s">
        <v>6076</v>
      </c>
      <c r="M747" t="s">
        <v>945</v>
      </c>
      <c r="N747" t="s">
        <v>3831</v>
      </c>
      <c r="O747">
        <v>285</v>
      </c>
      <c r="R747" s="2">
        <v>45757</v>
      </c>
      <c r="T747">
        <v>176</v>
      </c>
      <c r="U747" s="3">
        <v>50160</v>
      </c>
      <c r="V747" t="s">
        <v>65</v>
      </c>
      <c r="W747" t="s">
        <v>4397</v>
      </c>
      <c r="X747">
        <v>0</v>
      </c>
      <c r="Y747">
        <v>0</v>
      </c>
      <c r="Z747">
        <v>0</v>
      </c>
      <c r="AA747">
        <v>0</v>
      </c>
      <c r="AB747">
        <v>0</v>
      </c>
      <c r="AC747">
        <v>0</v>
      </c>
      <c r="AF747">
        <v>0</v>
      </c>
      <c r="AJ747" t="s">
        <v>63</v>
      </c>
      <c r="AK747">
        <v>0</v>
      </c>
      <c r="AL747" t="s">
        <v>63</v>
      </c>
      <c r="AO747" t="s">
        <v>4398</v>
      </c>
      <c r="AP747" t="s">
        <v>108</v>
      </c>
      <c r="AR747">
        <v>0</v>
      </c>
      <c r="AS747">
        <v>0</v>
      </c>
      <c r="AT747">
        <v>0</v>
      </c>
      <c r="AU747">
        <v>0</v>
      </c>
      <c r="AV747">
        <v>0</v>
      </c>
      <c r="AW747">
        <v>0</v>
      </c>
      <c r="BA747" t="s">
        <v>63</v>
      </c>
      <c r="BE747" t="s">
        <v>108</v>
      </c>
      <c r="BH747" t="s">
        <v>4887</v>
      </c>
    </row>
    <row r="748" spans="1:60" x14ac:dyDescent="0.35">
      <c r="A748" t="s">
        <v>4888</v>
      </c>
      <c r="B748">
        <v>10000</v>
      </c>
      <c r="C748">
        <v>10000</v>
      </c>
      <c r="D748" s="2">
        <v>45782</v>
      </c>
      <c r="E748" t="s">
        <v>59</v>
      </c>
      <c r="F748" s="4">
        <v>0.48427083333333332</v>
      </c>
      <c r="G748">
        <v>1062058100</v>
      </c>
      <c r="H748" t="s">
        <v>548</v>
      </c>
      <c r="I748">
        <v>1</v>
      </c>
      <c r="J748" t="s">
        <v>63</v>
      </c>
      <c r="K748" s="7" t="s">
        <v>944</v>
      </c>
      <c r="L748" t="s">
        <v>6076</v>
      </c>
      <c r="M748" t="s">
        <v>945</v>
      </c>
      <c r="N748" t="s">
        <v>3831</v>
      </c>
      <c r="O748">
        <v>115</v>
      </c>
      <c r="R748" s="2">
        <v>45757</v>
      </c>
      <c r="T748">
        <v>264</v>
      </c>
      <c r="U748" s="3">
        <v>30360</v>
      </c>
      <c r="V748" t="s">
        <v>65</v>
      </c>
      <c r="W748" t="s">
        <v>4391</v>
      </c>
      <c r="X748">
        <v>0</v>
      </c>
      <c r="Y748">
        <v>0</v>
      </c>
      <c r="Z748">
        <v>0</v>
      </c>
      <c r="AA748">
        <v>0</v>
      </c>
      <c r="AB748">
        <v>0</v>
      </c>
      <c r="AC748">
        <v>0</v>
      </c>
      <c r="AF748">
        <v>0</v>
      </c>
      <c r="AJ748" t="s">
        <v>63</v>
      </c>
      <c r="AK748">
        <v>0</v>
      </c>
      <c r="AL748" t="s">
        <v>63</v>
      </c>
      <c r="AO748" t="s">
        <v>4392</v>
      </c>
      <c r="AP748" t="s">
        <v>108</v>
      </c>
      <c r="AR748">
        <v>0</v>
      </c>
      <c r="AS748">
        <v>0</v>
      </c>
      <c r="AT748">
        <v>0</v>
      </c>
      <c r="AU748">
        <v>0</v>
      </c>
      <c r="AV748">
        <v>0</v>
      </c>
      <c r="AW748">
        <v>0</v>
      </c>
      <c r="BA748" t="s">
        <v>63</v>
      </c>
      <c r="BE748" t="s">
        <v>108</v>
      </c>
      <c r="BH748" t="s">
        <v>4889</v>
      </c>
    </row>
    <row r="749" spans="1:60" x14ac:dyDescent="0.35">
      <c r="A749" t="s">
        <v>4820</v>
      </c>
      <c r="B749">
        <v>10000</v>
      </c>
      <c r="C749">
        <v>20000</v>
      </c>
      <c r="D749" s="2">
        <v>45770</v>
      </c>
      <c r="E749" t="s">
        <v>59</v>
      </c>
      <c r="F749" t="s">
        <v>4821</v>
      </c>
      <c r="G749" t="s">
        <v>4822</v>
      </c>
      <c r="I749">
        <v>1</v>
      </c>
      <c r="J749" t="s">
        <v>183</v>
      </c>
      <c r="K749">
        <v>93</v>
      </c>
      <c r="L749" t="s">
        <v>6072</v>
      </c>
      <c r="M749" t="s">
        <v>1248</v>
      </c>
      <c r="N749" t="s">
        <v>3834</v>
      </c>
      <c r="O749" s="3">
        <v>12284</v>
      </c>
      <c r="R749" s="2">
        <v>45757</v>
      </c>
      <c r="T749">
        <v>24</v>
      </c>
      <c r="U749" s="3">
        <v>294816</v>
      </c>
      <c r="V749" t="s">
        <v>65</v>
      </c>
      <c r="W749" t="s">
        <v>4823</v>
      </c>
      <c r="X749">
        <v>0</v>
      </c>
      <c r="Y749" s="3">
        <v>273898</v>
      </c>
      <c r="Z749" s="3">
        <v>20918</v>
      </c>
      <c r="AA749">
        <v>0</v>
      </c>
      <c r="AB749">
        <v>0</v>
      </c>
      <c r="AC749">
        <v>0</v>
      </c>
      <c r="AF749">
        <v>0</v>
      </c>
      <c r="AO749" t="s">
        <v>4824</v>
      </c>
      <c r="AP749" t="s">
        <v>448</v>
      </c>
      <c r="AR749">
        <v>0</v>
      </c>
      <c r="AS749">
        <v>0</v>
      </c>
      <c r="AT749">
        <v>0</v>
      </c>
      <c r="AU749">
        <v>0</v>
      </c>
      <c r="AV749">
        <v>0</v>
      </c>
      <c r="AW749">
        <v>0</v>
      </c>
      <c r="BA749" t="s">
        <v>63</v>
      </c>
      <c r="BB749" t="s">
        <v>4825</v>
      </c>
      <c r="BC749">
        <v>0</v>
      </c>
      <c r="BE749" t="s">
        <v>448</v>
      </c>
      <c r="BH749" t="s">
        <v>4826</v>
      </c>
    </row>
    <row r="750" spans="1:60" x14ac:dyDescent="0.35">
      <c r="A750" t="s">
        <v>2327</v>
      </c>
      <c r="B750">
        <v>10000</v>
      </c>
      <c r="C750">
        <v>10000</v>
      </c>
      <c r="D750" s="2">
        <v>45757</v>
      </c>
      <c r="E750" t="s">
        <v>59</v>
      </c>
      <c r="F750" t="s">
        <v>2328</v>
      </c>
      <c r="G750" t="s">
        <v>1603</v>
      </c>
      <c r="I750">
        <v>1</v>
      </c>
      <c r="J750" t="s">
        <v>183</v>
      </c>
      <c r="K750">
        <v>59</v>
      </c>
      <c r="L750" t="s">
        <v>6045</v>
      </c>
      <c r="M750" t="s">
        <v>73</v>
      </c>
      <c r="N750" t="s">
        <v>3811</v>
      </c>
      <c r="O750" s="3">
        <v>1421</v>
      </c>
      <c r="R750" s="2">
        <v>45757</v>
      </c>
      <c r="T750">
        <v>4</v>
      </c>
      <c r="U750" s="3">
        <v>5684</v>
      </c>
      <c r="V750" t="s">
        <v>65</v>
      </c>
      <c r="W750">
        <v>150410570001</v>
      </c>
      <c r="X750">
        <v>0</v>
      </c>
      <c r="Y750" s="3">
        <v>5683</v>
      </c>
      <c r="Z750">
        <v>1</v>
      </c>
      <c r="AA750">
        <v>0</v>
      </c>
      <c r="AB750">
        <v>0</v>
      </c>
      <c r="AC750">
        <v>0</v>
      </c>
      <c r="AF750">
        <v>0</v>
      </c>
      <c r="AO750">
        <v>15041057</v>
      </c>
      <c r="AP750" t="s">
        <v>571</v>
      </c>
      <c r="AR750">
        <v>0</v>
      </c>
      <c r="AS750">
        <v>0</v>
      </c>
      <c r="AT750">
        <v>0</v>
      </c>
      <c r="AU750">
        <v>0</v>
      </c>
      <c r="AV750">
        <v>0</v>
      </c>
      <c r="AW750">
        <v>0</v>
      </c>
      <c r="BA750" t="s">
        <v>63</v>
      </c>
      <c r="BB750" t="s">
        <v>4890</v>
      </c>
      <c r="BC750">
        <v>0</v>
      </c>
      <c r="BE750" t="s">
        <v>571</v>
      </c>
      <c r="BH750" t="s">
        <v>2330</v>
      </c>
    </row>
    <row r="751" spans="1:60" x14ac:dyDescent="0.35">
      <c r="A751" t="s">
        <v>2331</v>
      </c>
      <c r="B751">
        <v>10000</v>
      </c>
      <c r="C751">
        <v>30000</v>
      </c>
      <c r="D751" s="2">
        <v>45761</v>
      </c>
      <c r="E751" t="s">
        <v>59</v>
      </c>
      <c r="F751" t="s">
        <v>2332</v>
      </c>
      <c r="G751">
        <v>1006323</v>
      </c>
      <c r="I751">
        <v>1</v>
      </c>
      <c r="J751" t="s">
        <v>183</v>
      </c>
      <c r="K751" s="7" t="s">
        <v>2333</v>
      </c>
      <c r="L751" t="s">
        <v>6074</v>
      </c>
      <c r="M751" t="s">
        <v>439</v>
      </c>
      <c r="N751" t="s">
        <v>3859</v>
      </c>
      <c r="O751">
        <v>0</v>
      </c>
      <c r="R751" s="2">
        <v>45757</v>
      </c>
      <c r="T751">
        <v>60</v>
      </c>
      <c r="U751">
        <v>20</v>
      </c>
      <c r="V751" t="s">
        <v>65</v>
      </c>
      <c r="W751" t="s">
        <v>2334</v>
      </c>
      <c r="X751">
        <v>0</v>
      </c>
      <c r="Y751">
        <v>20</v>
      </c>
      <c r="Z751">
        <v>0</v>
      </c>
      <c r="AA751">
        <v>0</v>
      </c>
      <c r="AB751">
        <v>0</v>
      </c>
      <c r="AC751">
        <v>0</v>
      </c>
      <c r="AF751">
        <v>0</v>
      </c>
      <c r="AO751" t="s">
        <v>2335</v>
      </c>
      <c r="AP751" t="s">
        <v>139</v>
      </c>
      <c r="AR751">
        <v>0</v>
      </c>
      <c r="AS751">
        <v>0</v>
      </c>
      <c r="AT751">
        <v>0</v>
      </c>
      <c r="AU751">
        <v>0</v>
      </c>
      <c r="AV751">
        <v>0</v>
      </c>
      <c r="AW751">
        <v>0</v>
      </c>
      <c r="BA751" t="s">
        <v>63</v>
      </c>
      <c r="BB751" t="s">
        <v>4891</v>
      </c>
      <c r="BC751">
        <v>0</v>
      </c>
      <c r="BE751" t="s">
        <v>139</v>
      </c>
      <c r="BH751" t="s">
        <v>2336</v>
      </c>
    </row>
    <row r="752" spans="1:60" x14ac:dyDescent="0.35">
      <c r="A752" t="s">
        <v>2331</v>
      </c>
      <c r="B752">
        <v>20000</v>
      </c>
      <c r="C752">
        <v>20000</v>
      </c>
      <c r="D752" s="2">
        <v>45761</v>
      </c>
      <c r="E752" t="s">
        <v>59</v>
      </c>
      <c r="F752" t="s">
        <v>2332</v>
      </c>
      <c r="G752">
        <v>1006323</v>
      </c>
      <c r="I752">
        <v>1</v>
      </c>
      <c r="J752" t="s">
        <v>183</v>
      </c>
      <c r="K752">
        <v>63</v>
      </c>
      <c r="L752" t="s">
        <v>6051</v>
      </c>
      <c r="M752" t="s">
        <v>136</v>
      </c>
      <c r="N752" t="s">
        <v>3850</v>
      </c>
      <c r="O752" s="3">
        <v>6667</v>
      </c>
      <c r="R752" s="2">
        <v>45757</v>
      </c>
      <c r="T752">
        <v>60</v>
      </c>
      <c r="U752" s="3">
        <v>400020</v>
      </c>
      <c r="V752" t="s">
        <v>65</v>
      </c>
      <c r="W752" t="s">
        <v>2334</v>
      </c>
      <c r="X752">
        <v>0</v>
      </c>
      <c r="Y752" s="3">
        <v>400020</v>
      </c>
      <c r="Z752">
        <v>0</v>
      </c>
      <c r="AA752">
        <v>0</v>
      </c>
      <c r="AB752">
        <v>0</v>
      </c>
      <c r="AC752">
        <v>0</v>
      </c>
      <c r="AF752">
        <v>0</v>
      </c>
      <c r="AO752" t="s">
        <v>2335</v>
      </c>
      <c r="AP752" t="s">
        <v>139</v>
      </c>
      <c r="AR752">
        <v>0</v>
      </c>
      <c r="AS752">
        <v>0</v>
      </c>
      <c r="AT752">
        <v>0</v>
      </c>
      <c r="AU752">
        <v>0</v>
      </c>
      <c r="AV752">
        <v>0</v>
      </c>
      <c r="AW752">
        <v>0</v>
      </c>
      <c r="BA752" t="s">
        <v>63</v>
      </c>
      <c r="BB752" t="s">
        <v>4891</v>
      </c>
      <c r="BC752">
        <v>0</v>
      </c>
      <c r="BE752" t="s">
        <v>139</v>
      </c>
      <c r="BH752" t="s">
        <v>2336</v>
      </c>
    </row>
    <row r="753" spans="1:60" x14ac:dyDescent="0.35">
      <c r="A753" t="s">
        <v>2331</v>
      </c>
      <c r="B753">
        <v>20000</v>
      </c>
      <c r="C753">
        <v>30000</v>
      </c>
      <c r="D753" s="2">
        <v>45761</v>
      </c>
      <c r="E753" t="s">
        <v>59</v>
      </c>
      <c r="F753" t="s">
        <v>2332</v>
      </c>
      <c r="G753">
        <v>1006323</v>
      </c>
      <c r="I753">
        <v>1</v>
      </c>
      <c r="J753" t="s">
        <v>183</v>
      </c>
      <c r="K753" s="7" t="s">
        <v>2333</v>
      </c>
      <c r="L753" t="s">
        <v>6074</v>
      </c>
      <c r="M753" t="s">
        <v>439</v>
      </c>
      <c r="N753" t="s">
        <v>3859</v>
      </c>
      <c r="O753" s="3">
        <v>10000</v>
      </c>
      <c r="R753" s="2">
        <v>45757</v>
      </c>
      <c r="T753">
        <v>60</v>
      </c>
      <c r="U753" s="3">
        <v>599980</v>
      </c>
      <c r="V753" t="s">
        <v>65</v>
      </c>
      <c r="W753" t="s">
        <v>2334</v>
      </c>
      <c r="X753">
        <v>0</v>
      </c>
      <c r="Y753" s="3">
        <v>599980</v>
      </c>
      <c r="Z753">
        <v>0</v>
      </c>
      <c r="AA753">
        <v>0</v>
      </c>
      <c r="AB753">
        <v>0</v>
      </c>
      <c r="AC753">
        <v>0</v>
      </c>
      <c r="AF753">
        <v>0</v>
      </c>
      <c r="AO753" t="s">
        <v>2335</v>
      </c>
      <c r="AP753" t="s">
        <v>139</v>
      </c>
      <c r="AR753">
        <v>0</v>
      </c>
      <c r="AS753">
        <v>0</v>
      </c>
      <c r="AT753">
        <v>0</v>
      </c>
      <c r="AU753">
        <v>0</v>
      </c>
      <c r="AV753">
        <v>0</v>
      </c>
      <c r="AW753">
        <v>0</v>
      </c>
      <c r="BA753" t="s">
        <v>63</v>
      </c>
      <c r="BB753" t="s">
        <v>4891</v>
      </c>
      <c r="BC753">
        <v>0</v>
      </c>
      <c r="BE753" t="s">
        <v>139</v>
      </c>
      <c r="BH753" t="s">
        <v>2336</v>
      </c>
    </row>
    <row r="754" spans="1:60" x14ac:dyDescent="0.35">
      <c r="A754" t="s">
        <v>4892</v>
      </c>
      <c r="B754">
        <v>10000</v>
      </c>
      <c r="C754">
        <v>10000</v>
      </c>
      <c r="D754" s="2">
        <v>45763</v>
      </c>
      <c r="E754" t="s">
        <v>59</v>
      </c>
      <c r="F754" t="s">
        <v>4893</v>
      </c>
      <c r="G754" t="s">
        <v>4894</v>
      </c>
      <c r="I754">
        <v>1</v>
      </c>
      <c r="J754" t="s">
        <v>183</v>
      </c>
      <c r="K754" s="7">
        <v>111</v>
      </c>
      <c r="L754" t="s">
        <v>6070</v>
      </c>
      <c r="M754" t="s">
        <v>454</v>
      </c>
      <c r="N754" t="s">
        <v>3837</v>
      </c>
      <c r="O754" s="3">
        <v>40000</v>
      </c>
      <c r="R754" s="2">
        <v>45757</v>
      </c>
      <c r="T754">
        <v>8</v>
      </c>
      <c r="U754" s="3">
        <v>320000</v>
      </c>
      <c r="V754" t="s">
        <v>65</v>
      </c>
      <c r="W754" t="s">
        <v>201</v>
      </c>
      <c r="X754">
        <v>0</v>
      </c>
      <c r="Y754" s="3">
        <v>319654</v>
      </c>
      <c r="Z754">
        <v>346</v>
      </c>
      <c r="AA754">
        <v>0</v>
      </c>
      <c r="AB754">
        <v>0</v>
      </c>
      <c r="AC754">
        <v>0</v>
      </c>
      <c r="AF754">
        <v>0</v>
      </c>
      <c r="AO754" t="s">
        <v>202</v>
      </c>
      <c r="AP754" t="s">
        <v>203</v>
      </c>
      <c r="AR754">
        <v>0</v>
      </c>
      <c r="AS754">
        <v>0</v>
      </c>
      <c r="AT754">
        <v>0</v>
      </c>
      <c r="AU754">
        <v>0</v>
      </c>
      <c r="AV754">
        <v>0</v>
      </c>
      <c r="AW754">
        <v>0</v>
      </c>
      <c r="BA754" t="s">
        <v>63</v>
      </c>
      <c r="BB754" t="s">
        <v>4895</v>
      </c>
      <c r="BC754">
        <v>0</v>
      </c>
      <c r="BE754" t="s">
        <v>203</v>
      </c>
      <c r="BH754" t="s">
        <v>4896</v>
      </c>
    </row>
    <row r="755" spans="1:60" x14ac:dyDescent="0.35">
      <c r="A755" t="s">
        <v>2337</v>
      </c>
      <c r="B755">
        <v>10000</v>
      </c>
      <c r="C755">
        <v>10000</v>
      </c>
      <c r="D755" s="2">
        <v>45758</v>
      </c>
      <c r="E755" t="s">
        <v>59</v>
      </c>
      <c r="F755" t="s">
        <v>2338</v>
      </c>
      <c r="G755" t="s">
        <v>796</v>
      </c>
      <c r="I755">
        <v>1</v>
      </c>
      <c r="J755" t="s">
        <v>183</v>
      </c>
      <c r="K755">
        <v>61</v>
      </c>
      <c r="L755" t="s">
        <v>6046</v>
      </c>
      <c r="M755" t="s">
        <v>209</v>
      </c>
      <c r="N755" t="s">
        <v>3802</v>
      </c>
      <c r="O755" s="3">
        <v>5000</v>
      </c>
      <c r="R755" s="2">
        <v>45757</v>
      </c>
      <c r="T755">
        <v>1</v>
      </c>
      <c r="U755" s="3">
        <v>5000</v>
      </c>
      <c r="V755" t="s">
        <v>65</v>
      </c>
      <c r="W755" t="s">
        <v>2339</v>
      </c>
      <c r="X755">
        <v>0</v>
      </c>
      <c r="Y755" s="3">
        <v>5000</v>
      </c>
      <c r="Z755">
        <v>0</v>
      </c>
      <c r="AA755">
        <v>0</v>
      </c>
      <c r="AB755">
        <v>0</v>
      </c>
      <c r="AC755">
        <v>0</v>
      </c>
      <c r="AF755">
        <v>0</v>
      </c>
      <c r="AO755" t="s">
        <v>2340</v>
      </c>
      <c r="AP755" t="s">
        <v>622</v>
      </c>
      <c r="AR755">
        <v>0</v>
      </c>
      <c r="AS755">
        <v>0</v>
      </c>
      <c r="AT755">
        <v>0</v>
      </c>
      <c r="AU755">
        <v>0</v>
      </c>
      <c r="AV755">
        <v>0</v>
      </c>
      <c r="AW755">
        <v>0</v>
      </c>
      <c r="BA755" t="s">
        <v>63</v>
      </c>
      <c r="BB755" t="s">
        <v>4897</v>
      </c>
      <c r="BC755">
        <v>0</v>
      </c>
      <c r="BE755" t="s">
        <v>622</v>
      </c>
      <c r="BH755" t="s">
        <v>2341</v>
      </c>
    </row>
    <row r="756" spans="1:60" x14ac:dyDescent="0.35">
      <c r="A756" t="s">
        <v>4898</v>
      </c>
      <c r="B756">
        <v>10000</v>
      </c>
      <c r="C756">
        <v>10000</v>
      </c>
      <c r="D756" s="2">
        <v>45769</v>
      </c>
      <c r="E756" t="s">
        <v>59</v>
      </c>
      <c r="F756" t="s">
        <v>4899</v>
      </c>
      <c r="G756" t="s">
        <v>4900</v>
      </c>
      <c r="I756">
        <v>1</v>
      </c>
      <c r="J756" t="s">
        <v>183</v>
      </c>
      <c r="K756">
        <v>103</v>
      </c>
      <c r="L756" t="s">
        <v>6044</v>
      </c>
      <c r="M756" t="s">
        <v>64</v>
      </c>
      <c r="N756" t="s">
        <v>3842</v>
      </c>
      <c r="O756" s="3">
        <v>26870</v>
      </c>
      <c r="R756" s="2">
        <v>45757</v>
      </c>
      <c r="T756">
        <v>8</v>
      </c>
      <c r="U756" s="3">
        <v>214960</v>
      </c>
      <c r="V756" t="s">
        <v>65</v>
      </c>
      <c r="W756" t="s">
        <v>66</v>
      </c>
      <c r="X756">
        <v>0</v>
      </c>
      <c r="Y756" s="3">
        <v>214960</v>
      </c>
      <c r="Z756">
        <v>0</v>
      </c>
      <c r="AA756">
        <v>0</v>
      </c>
      <c r="AB756">
        <v>0</v>
      </c>
      <c r="AC756">
        <v>0</v>
      </c>
      <c r="AF756">
        <v>0</v>
      </c>
      <c r="AO756" t="s">
        <v>67</v>
      </c>
      <c r="AP756" t="s">
        <v>68</v>
      </c>
      <c r="AR756">
        <v>0</v>
      </c>
      <c r="AS756">
        <v>0</v>
      </c>
      <c r="AT756">
        <v>0</v>
      </c>
      <c r="AU756">
        <v>0</v>
      </c>
      <c r="AV756">
        <v>0</v>
      </c>
      <c r="AW756">
        <v>0</v>
      </c>
      <c r="BA756" t="s">
        <v>63</v>
      </c>
      <c r="BB756" t="s">
        <v>4901</v>
      </c>
      <c r="BC756">
        <v>0</v>
      </c>
      <c r="BE756" t="s">
        <v>68</v>
      </c>
      <c r="BH756" t="s">
        <v>4902</v>
      </c>
    </row>
    <row r="757" spans="1:60" x14ac:dyDescent="0.35">
      <c r="A757" t="s">
        <v>4898</v>
      </c>
      <c r="B757">
        <v>10000</v>
      </c>
      <c r="C757">
        <v>20000</v>
      </c>
      <c r="D757" s="2">
        <v>45769</v>
      </c>
      <c r="E757" t="s">
        <v>59</v>
      </c>
      <c r="F757" t="s">
        <v>4899</v>
      </c>
      <c r="G757" t="s">
        <v>4900</v>
      </c>
      <c r="I757">
        <v>1</v>
      </c>
      <c r="J757" t="s">
        <v>183</v>
      </c>
      <c r="K757" s="7" t="s">
        <v>70</v>
      </c>
      <c r="L757" t="s">
        <v>6071</v>
      </c>
      <c r="M757" t="s">
        <v>71</v>
      </c>
      <c r="N757" t="s">
        <v>3838</v>
      </c>
      <c r="O757" s="3">
        <v>61250</v>
      </c>
      <c r="R757" s="2">
        <v>45757</v>
      </c>
      <c r="T757">
        <v>8</v>
      </c>
      <c r="U757" s="3">
        <v>490000</v>
      </c>
      <c r="V757" t="s">
        <v>65</v>
      </c>
      <c r="W757" t="s">
        <v>66</v>
      </c>
      <c r="X757">
        <v>0</v>
      </c>
      <c r="Y757" s="3">
        <v>490000</v>
      </c>
      <c r="Z757">
        <v>0</v>
      </c>
      <c r="AA757">
        <v>0</v>
      </c>
      <c r="AB757">
        <v>0</v>
      </c>
      <c r="AC757">
        <v>0</v>
      </c>
      <c r="AF757">
        <v>0</v>
      </c>
      <c r="AO757" t="s">
        <v>67</v>
      </c>
      <c r="AP757" t="s">
        <v>68</v>
      </c>
      <c r="AR757">
        <v>0</v>
      </c>
      <c r="AS757">
        <v>0</v>
      </c>
      <c r="AT757">
        <v>0</v>
      </c>
      <c r="AU757">
        <v>0</v>
      </c>
      <c r="AV757">
        <v>0</v>
      </c>
      <c r="AW757">
        <v>0</v>
      </c>
      <c r="BA757" t="s">
        <v>63</v>
      </c>
      <c r="BB757" t="s">
        <v>4901</v>
      </c>
      <c r="BC757">
        <v>0</v>
      </c>
      <c r="BE757" t="s">
        <v>68</v>
      </c>
      <c r="BH757" t="s">
        <v>4902</v>
      </c>
    </row>
    <row r="758" spans="1:60" x14ac:dyDescent="0.35">
      <c r="A758" t="s">
        <v>2342</v>
      </c>
      <c r="B758">
        <v>10000</v>
      </c>
      <c r="C758">
        <v>20000</v>
      </c>
      <c r="D758" s="2">
        <v>45757</v>
      </c>
      <c r="E758" t="s">
        <v>59</v>
      </c>
      <c r="F758" t="s">
        <v>2343</v>
      </c>
      <c r="G758" t="s">
        <v>2344</v>
      </c>
      <c r="I758">
        <v>1</v>
      </c>
      <c r="J758" t="s">
        <v>183</v>
      </c>
      <c r="K758" s="7">
        <v>112</v>
      </c>
      <c r="L758" t="s">
        <v>6071</v>
      </c>
      <c r="M758" t="s">
        <v>454</v>
      </c>
      <c r="N758" t="s">
        <v>3837</v>
      </c>
      <c r="O758">
        <v>450</v>
      </c>
      <c r="R758" s="2">
        <v>45757</v>
      </c>
      <c r="T758">
        <v>20</v>
      </c>
      <c r="U758" s="3">
        <v>9000</v>
      </c>
      <c r="V758" t="s">
        <v>65</v>
      </c>
      <c r="W758" t="s">
        <v>2345</v>
      </c>
      <c r="X758">
        <v>0</v>
      </c>
      <c r="Y758" s="3">
        <v>9000</v>
      </c>
      <c r="Z758">
        <v>0</v>
      </c>
      <c r="AA758">
        <v>0</v>
      </c>
      <c r="AB758">
        <v>0</v>
      </c>
      <c r="AC758">
        <v>0</v>
      </c>
      <c r="AF758">
        <v>0</v>
      </c>
      <c r="AO758" t="s">
        <v>2346</v>
      </c>
      <c r="AP758" t="s">
        <v>68</v>
      </c>
      <c r="AR758">
        <v>0</v>
      </c>
      <c r="AS758">
        <v>0</v>
      </c>
      <c r="AT758">
        <v>0</v>
      </c>
      <c r="AU758">
        <v>0</v>
      </c>
      <c r="AV758">
        <v>0</v>
      </c>
      <c r="AW758">
        <v>0</v>
      </c>
      <c r="BA758" t="s">
        <v>63</v>
      </c>
      <c r="BB758" t="s">
        <v>4903</v>
      </c>
      <c r="BC758">
        <v>0</v>
      </c>
      <c r="BE758" t="s">
        <v>68</v>
      </c>
      <c r="BH758" t="s">
        <v>2347</v>
      </c>
    </row>
    <row r="759" spans="1:60" x14ac:dyDescent="0.35">
      <c r="A759" t="s">
        <v>2348</v>
      </c>
      <c r="B759">
        <v>10000</v>
      </c>
      <c r="C759">
        <v>10000</v>
      </c>
      <c r="D759" s="2">
        <v>45757</v>
      </c>
      <c r="E759" t="s">
        <v>59</v>
      </c>
      <c r="F759" t="s">
        <v>2349</v>
      </c>
      <c r="G759" t="s">
        <v>796</v>
      </c>
      <c r="I759">
        <v>1</v>
      </c>
      <c r="J759" t="s">
        <v>183</v>
      </c>
      <c r="K759">
        <v>78</v>
      </c>
      <c r="L759" t="s">
        <v>6047</v>
      </c>
      <c r="M759" t="s">
        <v>281</v>
      </c>
      <c r="N759" t="s">
        <v>3851</v>
      </c>
      <c r="O759" s="3">
        <v>1000</v>
      </c>
      <c r="R759" s="2">
        <v>45757</v>
      </c>
      <c r="T759">
        <v>1</v>
      </c>
      <c r="U759" s="3">
        <v>1000</v>
      </c>
      <c r="V759" t="s">
        <v>65</v>
      </c>
      <c r="W759" t="s">
        <v>2350</v>
      </c>
      <c r="X759">
        <v>0</v>
      </c>
      <c r="Y759" s="3">
        <v>1000</v>
      </c>
      <c r="Z759">
        <v>0</v>
      </c>
      <c r="AA759">
        <v>0</v>
      </c>
      <c r="AB759">
        <v>0</v>
      </c>
      <c r="AC759">
        <v>0</v>
      </c>
      <c r="AF759">
        <v>0</v>
      </c>
      <c r="AO759" t="s">
        <v>2351</v>
      </c>
      <c r="AP759" t="s">
        <v>622</v>
      </c>
      <c r="AR759">
        <v>0</v>
      </c>
      <c r="AS759">
        <v>0</v>
      </c>
      <c r="AT759">
        <v>0</v>
      </c>
      <c r="AU759">
        <v>0</v>
      </c>
      <c r="AV759">
        <v>0</v>
      </c>
      <c r="AW759">
        <v>0</v>
      </c>
      <c r="BA759" t="s">
        <v>63</v>
      </c>
      <c r="BB759" t="s">
        <v>4904</v>
      </c>
      <c r="BC759">
        <v>0</v>
      </c>
      <c r="BE759" t="s">
        <v>622</v>
      </c>
      <c r="BH759" t="s">
        <v>839</v>
      </c>
    </row>
    <row r="760" spans="1:60" x14ac:dyDescent="0.35">
      <c r="A760" t="s">
        <v>2352</v>
      </c>
      <c r="B760">
        <v>10000</v>
      </c>
      <c r="C760">
        <v>10000</v>
      </c>
      <c r="D760" s="2">
        <v>45761</v>
      </c>
      <c r="E760" t="s">
        <v>59</v>
      </c>
      <c r="F760" s="4">
        <v>0.42449074074074072</v>
      </c>
      <c r="G760" t="s">
        <v>2353</v>
      </c>
      <c r="I760">
        <v>1</v>
      </c>
      <c r="J760" t="s">
        <v>183</v>
      </c>
      <c r="K760">
        <v>60</v>
      </c>
      <c r="L760" t="s">
        <v>6048</v>
      </c>
      <c r="M760" t="s">
        <v>222</v>
      </c>
      <c r="N760" t="s">
        <v>3835</v>
      </c>
      <c r="O760" s="3">
        <v>3334</v>
      </c>
      <c r="R760" s="2">
        <v>45757</v>
      </c>
      <c r="T760">
        <v>6</v>
      </c>
      <c r="U760" s="3">
        <v>20004</v>
      </c>
      <c r="V760" t="s">
        <v>65</v>
      </c>
      <c r="W760" t="s">
        <v>2354</v>
      </c>
      <c r="X760">
        <v>0</v>
      </c>
      <c r="Y760" s="3">
        <v>20000</v>
      </c>
      <c r="Z760">
        <v>4</v>
      </c>
      <c r="AA760">
        <v>0</v>
      </c>
      <c r="AB760">
        <v>0</v>
      </c>
      <c r="AC760">
        <v>0</v>
      </c>
      <c r="AF760">
        <v>0</v>
      </c>
      <c r="AO760" t="s">
        <v>2355</v>
      </c>
      <c r="AP760" t="s">
        <v>68</v>
      </c>
      <c r="AR760">
        <v>0</v>
      </c>
      <c r="AS760">
        <v>0</v>
      </c>
      <c r="AT760">
        <v>0</v>
      </c>
      <c r="AU760">
        <v>0</v>
      </c>
      <c r="AV760">
        <v>0</v>
      </c>
      <c r="AW760">
        <v>0</v>
      </c>
      <c r="BA760" t="s">
        <v>63</v>
      </c>
      <c r="BB760" t="s">
        <v>4905</v>
      </c>
      <c r="BC760">
        <v>0</v>
      </c>
      <c r="BE760" t="s">
        <v>68</v>
      </c>
      <c r="BH760" t="s">
        <v>2356</v>
      </c>
    </row>
    <row r="761" spans="1:60" x14ac:dyDescent="0.35">
      <c r="A761" t="s">
        <v>2357</v>
      </c>
      <c r="B761">
        <v>10000</v>
      </c>
      <c r="C761">
        <v>10000</v>
      </c>
      <c r="D761" s="2">
        <v>45757</v>
      </c>
      <c r="E761" t="s">
        <v>59</v>
      </c>
      <c r="F761" s="4">
        <v>0.47971064814814812</v>
      </c>
      <c r="G761" t="s">
        <v>1603</v>
      </c>
      <c r="I761">
        <v>1</v>
      </c>
      <c r="J761" t="s">
        <v>183</v>
      </c>
      <c r="K761">
        <v>59</v>
      </c>
      <c r="L761" t="s">
        <v>6045</v>
      </c>
      <c r="M761" t="s">
        <v>73</v>
      </c>
      <c r="N761" t="s">
        <v>3811</v>
      </c>
      <c r="O761" s="3">
        <v>1420</v>
      </c>
      <c r="R761" s="2">
        <v>45757</v>
      </c>
      <c r="T761">
        <v>1</v>
      </c>
      <c r="U761" s="3">
        <v>1420</v>
      </c>
      <c r="V761" t="s">
        <v>65</v>
      </c>
      <c r="W761">
        <v>200184620001</v>
      </c>
      <c r="X761">
        <v>0</v>
      </c>
      <c r="Y761" s="3">
        <v>1420</v>
      </c>
      <c r="Z761">
        <v>0</v>
      </c>
      <c r="AA761">
        <v>0</v>
      </c>
      <c r="AB761">
        <v>0</v>
      </c>
      <c r="AC761">
        <v>0</v>
      </c>
      <c r="AF761">
        <v>0</v>
      </c>
      <c r="AO761">
        <v>20018462</v>
      </c>
      <c r="AP761" t="s">
        <v>571</v>
      </c>
      <c r="AR761">
        <v>0</v>
      </c>
      <c r="AS761">
        <v>0</v>
      </c>
      <c r="AT761">
        <v>0</v>
      </c>
      <c r="AU761">
        <v>0</v>
      </c>
      <c r="AV761">
        <v>0</v>
      </c>
      <c r="AW761">
        <v>0</v>
      </c>
      <c r="BA761" t="s">
        <v>63</v>
      </c>
      <c r="BB761" t="s">
        <v>4906</v>
      </c>
      <c r="BC761">
        <v>0</v>
      </c>
      <c r="BE761" t="s">
        <v>571</v>
      </c>
      <c r="BH761" t="s">
        <v>2358</v>
      </c>
    </row>
    <row r="762" spans="1:60" x14ac:dyDescent="0.35">
      <c r="A762" t="s">
        <v>2357</v>
      </c>
      <c r="B762">
        <v>20000</v>
      </c>
      <c r="C762">
        <v>10000</v>
      </c>
      <c r="D762" s="2">
        <v>45757</v>
      </c>
      <c r="E762" t="s">
        <v>59</v>
      </c>
      <c r="F762" s="4">
        <v>0.47971064814814812</v>
      </c>
      <c r="G762" t="s">
        <v>1603</v>
      </c>
      <c r="I762">
        <v>1</v>
      </c>
      <c r="J762" t="s">
        <v>183</v>
      </c>
      <c r="K762">
        <v>59</v>
      </c>
      <c r="L762" t="s">
        <v>6045</v>
      </c>
      <c r="M762" t="s">
        <v>73</v>
      </c>
      <c r="N762" t="s">
        <v>3811</v>
      </c>
      <c r="O762" s="3">
        <v>1420</v>
      </c>
      <c r="R762" s="2">
        <v>45757</v>
      </c>
      <c r="T762">
        <v>1</v>
      </c>
      <c r="U762" s="3">
        <v>1420</v>
      </c>
      <c r="V762" t="s">
        <v>65</v>
      </c>
      <c r="W762">
        <v>200184620001</v>
      </c>
      <c r="X762">
        <v>0</v>
      </c>
      <c r="Y762" s="3">
        <v>1420</v>
      </c>
      <c r="Z762">
        <v>0</v>
      </c>
      <c r="AA762">
        <v>0</v>
      </c>
      <c r="AB762">
        <v>0</v>
      </c>
      <c r="AC762">
        <v>0</v>
      </c>
      <c r="AF762">
        <v>0</v>
      </c>
      <c r="AO762">
        <v>20018462</v>
      </c>
      <c r="AP762" t="s">
        <v>571</v>
      </c>
      <c r="AR762">
        <v>0</v>
      </c>
      <c r="AS762">
        <v>0</v>
      </c>
      <c r="AT762">
        <v>0</v>
      </c>
      <c r="AU762">
        <v>0</v>
      </c>
      <c r="AV762">
        <v>0</v>
      </c>
      <c r="AW762">
        <v>0</v>
      </c>
      <c r="BA762" t="s">
        <v>63</v>
      </c>
      <c r="BB762" t="s">
        <v>4906</v>
      </c>
      <c r="BC762">
        <v>0</v>
      </c>
      <c r="BE762" t="s">
        <v>571</v>
      </c>
      <c r="BH762" t="s">
        <v>2358</v>
      </c>
    </row>
    <row r="763" spans="1:60" x14ac:dyDescent="0.35">
      <c r="A763" t="s">
        <v>2359</v>
      </c>
      <c r="B763">
        <v>10000</v>
      </c>
      <c r="C763">
        <v>10000</v>
      </c>
      <c r="D763" s="2">
        <v>45758</v>
      </c>
      <c r="E763" t="s">
        <v>59</v>
      </c>
      <c r="F763" t="s">
        <v>2360</v>
      </c>
      <c r="G763" t="s">
        <v>842</v>
      </c>
      <c r="I763">
        <v>1</v>
      </c>
      <c r="J763" t="s">
        <v>183</v>
      </c>
      <c r="K763">
        <v>73</v>
      </c>
      <c r="L763" t="s">
        <v>6042</v>
      </c>
      <c r="M763" t="s">
        <v>184</v>
      </c>
      <c r="N763" t="s">
        <v>3845</v>
      </c>
      <c r="O763" s="3">
        <v>18000</v>
      </c>
      <c r="R763" s="2">
        <v>45757</v>
      </c>
      <c r="T763">
        <v>12</v>
      </c>
      <c r="U763" s="3">
        <v>216000</v>
      </c>
      <c r="V763" t="s">
        <v>65</v>
      </c>
      <c r="W763">
        <v>80256220001</v>
      </c>
      <c r="X763">
        <v>0</v>
      </c>
      <c r="Y763" s="3">
        <v>216000</v>
      </c>
      <c r="Z763">
        <v>0</v>
      </c>
      <c r="AA763">
        <v>0</v>
      </c>
      <c r="AB763">
        <v>0</v>
      </c>
      <c r="AC763">
        <v>0</v>
      </c>
      <c r="AF763">
        <v>0</v>
      </c>
      <c r="AO763">
        <v>8025622</v>
      </c>
      <c r="AP763" t="s">
        <v>162</v>
      </c>
      <c r="AR763">
        <v>0</v>
      </c>
      <c r="AS763">
        <v>0</v>
      </c>
      <c r="AT763">
        <v>0</v>
      </c>
      <c r="AU763">
        <v>0</v>
      </c>
      <c r="AV763">
        <v>0</v>
      </c>
      <c r="AW763">
        <v>0</v>
      </c>
      <c r="BA763" t="s">
        <v>63</v>
      </c>
      <c r="BB763" t="s">
        <v>4907</v>
      </c>
      <c r="BC763">
        <v>0</v>
      </c>
      <c r="BE763" t="s">
        <v>162</v>
      </c>
      <c r="BH763" t="s">
        <v>2361</v>
      </c>
    </row>
    <row r="764" spans="1:60" x14ac:dyDescent="0.35">
      <c r="A764" t="s">
        <v>2359</v>
      </c>
      <c r="B764">
        <v>10000</v>
      </c>
      <c r="C764">
        <v>20000</v>
      </c>
      <c r="D764" s="2">
        <v>45758</v>
      </c>
      <c r="E764" t="s">
        <v>59</v>
      </c>
      <c r="F764" t="s">
        <v>2360</v>
      </c>
      <c r="G764" t="s">
        <v>842</v>
      </c>
      <c r="I764">
        <v>1</v>
      </c>
      <c r="J764" t="s">
        <v>183</v>
      </c>
      <c r="K764" s="7" t="s">
        <v>152</v>
      </c>
      <c r="L764" t="s">
        <v>6070</v>
      </c>
      <c r="M764" t="s">
        <v>153</v>
      </c>
      <c r="N764" t="s">
        <v>3830</v>
      </c>
      <c r="O764" s="3">
        <v>18000</v>
      </c>
      <c r="R764" s="2">
        <v>45757</v>
      </c>
      <c r="T764">
        <v>12</v>
      </c>
      <c r="U764" s="3">
        <v>216000</v>
      </c>
      <c r="V764" t="s">
        <v>65</v>
      </c>
      <c r="W764">
        <v>80256220001</v>
      </c>
      <c r="X764">
        <v>0</v>
      </c>
      <c r="Y764" s="3">
        <v>216000</v>
      </c>
      <c r="Z764">
        <v>0</v>
      </c>
      <c r="AA764">
        <v>0</v>
      </c>
      <c r="AB764">
        <v>0</v>
      </c>
      <c r="AC764">
        <v>0</v>
      </c>
      <c r="AF764">
        <v>0</v>
      </c>
      <c r="AO764">
        <v>8025622</v>
      </c>
      <c r="AP764" t="s">
        <v>162</v>
      </c>
      <c r="AR764">
        <v>0</v>
      </c>
      <c r="AS764">
        <v>0</v>
      </c>
      <c r="AT764">
        <v>0</v>
      </c>
      <c r="AU764">
        <v>0</v>
      </c>
      <c r="AV764">
        <v>0</v>
      </c>
      <c r="AW764">
        <v>0</v>
      </c>
      <c r="BA764" t="s">
        <v>63</v>
      </c>
      <c r="BB764" t="s">
        <v>4907</v>
      </c>
      <c r="BC764">
        <v>0</v>
      </c>
      <c r="BE764" t="s">
        <v>162</v>
      </c>
      <c r="BH764" t="s">
        <v>2361</v>
      </c>
    </row>
    <row r="765" spans="1:60" x14ac:dyDescent="0.35">
      <c r="A765" t="s">
        <v>2362</v>
      </c>
      <c r="B765">
        <v>10000</v>
      </c>
      <c r="C765">
        <v>10000</v>
      </c>
      <c r="D765" s="2">
        <v>45758</v>
      </c>
      <c r="E765" t="s">
        <v>59</v>
      </c>
      <c r="F765" t="s">
        <v>2363</v>
      </c>
      <c r="G765" t="s">
        <v>842</v>
      </c>
      <c r="I765">
        <v>1</v>
      </c>
      <c r="J765" t="s">
        <v>183</v>
      </c>
      <c r="K765" s="7" t="s">
        <v>152</v>
      </c>
      <c r="L765" t="s">
        <v>6070</v>
      </c>
      <c r="M765" t="s">
        <v>153</v>
      </c>
      <c r="N765" t="s">
        <v>3830</v>
      </c>
      <c r="O765" s="3">
        <v>18000</v>
      </c>
      <c r="R765" s="2">
        <v>45757</v>
      </c>
      <c r="T765">
        <v>12</v>
      </c>
      <c r="U765" s="3">
        <v>216000</v>
      </c>
      <c r="V765" t="s">
        <v>65</v>
      </c>
      <c r="W765">
        <v>80256230001</v>
      </c>
      <c r="X765">
        <v>0</v>
      </c>
      <c r="Y765" s="3">
        <v>216000</v>
      </c>
      <c r="Z765">
        <v>0</v>
      </c>
      <c r="AA765">
        <v>0</v>
      </c>
      <c r="AB765">
        <v>0</v>
      </c>
      <c r="AC765">
        <v>0</v>
      </c>
      <c r="AF765">
        <v>0</v>
      </c>
      <c r="AO765">
        <v>8025623</v>
      </c>
      <c r="AP765" t="s">
        <v>162</v>
      </c>
      <c r="AR765">
        <v>0</v>
      </c>
      <c r="AS765">
        <v>0</v>
      </c>
      <c r="AT765">
        <v>0</v>
      </c>
      <c r="AU765">
        <v>0</v>
      </c>
      <c r="AV765">
        <v>0</v>
      </c>
      <c r="AW765">
        <v>0</v>
      </c>
      <c r="BA765" t="s">
        <v>63</v>
      </c>
      <c r="BB765" t="s">
        <v>4908</v>
      </c>
      <c r="BC765">
        <v>0</v>
      </c>
      <c r="BE765" t="s">
        <v>162</v>
      </c>
      <c r="BH765" t="s">
        <v>2364</v>
      </c>
    </row>
    <row r="766" spans="1:60" x14ac:dyDescent="0.35">
      <c r="A766" t="s">
        <v>2365</v>
      </c>
      <c r="B766">
        <v>10000</v>
      </c>
      <c r="C766">
        <v>20000</v>
      </c>
      <c r="D766" s="2">
        <v>45761</v>
      </c>
      <c r="E766" t="s">
        <v>59</v>
      </c>
      <c r="F766" t="s">
        <v>2366</v>
      </c>
      <c r="G766">
        <v>1006323</v>
      </c>
      <c r="I766">
        <v>1</v>
      </c>
      <c r="J766" t="s">
        <v>183</v>
      </c>
      <c r="K766" s="7" t="s">
        <v>2333</v>
      </c>
      <c r="L766" t="s">
        <v>6074</v>
      </c>
      <c r="M766" t="s">
        <v>439</v>
      </c>
      <c r="N766" t="s">
        <v>3859</v>
      </c>
      <c r="O766" s="3">
        <v>16000</v>
      </c>
      <c r="R766" s="2">
        <v>45757</v>
      </c>
      <c r="T766">
        <v>60</v>
      </c>
      <c r="U766" s="3">
        <v>960000</v>
      </c>
      <c r="V766" t="s">
        <v>65</v>
      </c>
      <c r="W766" t="s">
        <v>2334</v>
      </c>
      <c r="X766">
        <v>0</v>
      </c>
      <c r="Y766" s="3">
        <v>960000</v>
      </c>
      <c r="Z766">
        <v>0</v>
      </c>
      <c r="AA766">
        <v>0</v>
      </c>
      <c r="AB766">
        <v>0</v>
      </c>
      <c r="AC766">
        <v>0</v>
      </c>
      <c r="AF766">
        <v>0</v>
      </c>
      <c r="AO766" t="s">
        <v>2335</v>
      </c>
      <c r="AP766" t="s">
        <v>139</v>
      </c>
      <c r="AR766">
        <v>0</v>
      </c>
      <c r="AS766">
        <v>0</v>
      </c>
      <c r="AT766">
        <v>0</v>
      </c>
      <c r="AU766">
        <v>0</v>
      </c>
      <c r="AV766">
        <v>0</v>
      </c>
      <c r="AW766">
        <v>0</v>
      </c>
      <c r="BA766" t="s">
        <v>63</v>
      </c>
      <c r="BB766" t="s">
        <v>4909</v>
      </c>
      <c r="BC766">
        <v>0</v>
      </c>
      <c r="BE766" t="s">
        <v>139</v>
      </c>
      <c r="BH766" t="s">
        <v>140</v>
      </c>
    </row>
    <row r="767" spans="1:60" x14ac:dyDescent="0.35">
      <c r="A767" t="s">
        <v>2367</v>
      </c>
      <c r="B767">
        <v>10000</v>
      </c>
      <c r="C767">
        <v>10000</v>
      </c>
      <c r="D767" s="2">
        <v>45757</v>
      </c>
      <c r="E767" t="s">
        <v>59</v>
      </c>
      <c r="F767" t="s">
        <v>2349</v>
      </c>
      <c r="G767" t="s">
        <v>2368</v>
      </c>
      <c r="I767">
        <v>1</v>
      </c>
      <c r="J767" t="s">
        <v>183</v>
      </c>
      <c r="K767">
        <v>94</v>
      </c>
      <c r="L767" t="s">
        <v>6050</v>
      </c>
      <c r="M767" t="s">
        <v>81</v>
      </c>
      <c r="N767" t="s">
        <v>3825</v>
      </c>
      <c r="O767" s="3">
        <v>3000</v>
      </c>
      <c r="R767" s="2">
        <v>45757</v>
      </c>
      <c r="T767">
        <v>6</v>
      </c>
      <c r="U767" s="3">
        <v>18000</v>
      </c>
      <c r="V767" t="s">
        <v>65</v>
      </c>
      <c r="W767" t="s">
        <v>2369</v>
      </c>
      <c r="X767">
        <v>0</v>
      </c>
      <c r="Y767" s="3">
        <v>18000</v>
      </c>
      <c r="Z767">
        <v>0</v>
      </c>
      <c r="AA767">
        <v>0</v>
      </c>
      <c r="AB767">
        <v>0</v>
      </c>
      <c r="AC767">
        <v>0</v>
      </c>
      <c r="AF767">
        <v>0</v>
      </c>
      <c r="AO767" t="s">
        <v>2370</v>
      </c>
      <c r="AP767" t="s">
        <v>84</v>
      </c>
      <c r="AR767">
        <v>0</v>
      </c>
      <c r="AS767">
        <v>0</v>
      </c>
      <c r="AT767">
        <v>0</v>
      </c>
      <c r="AU767">
        <v>0</v>
      </c>
      <c r="AV767">
        <v>0</v>
      </c>
      <c r="AW767">
        <v>0</v>
      </c>
      <c r="BA767" t="s">
        <v>63</v>
      </c>
      <c r="BB767" t="s">
        <v>4910</v>
      </c>
      <c r="BC767">
        <v>0</v>
      </c>
      <c r="BE767" t="s">
        <v>84</v>
      </c>
      <c r="BH767" t="s">
        <v>2371</v>
      </c>
    </row>
    <row r="768" spans="1:60" x14ac:dyDescent="0.35">
      <c r="A768" t="s">
        <v>2374</v>
      </c>
      <c r="B768">
        <v>10000</v>
      </c>
      <c r="C768">
        <v>10000</v>
      </c>
      <c r="D768" s="2">
        <v>45758</v>
      </c>
      <c r="E768" t="s">
        <v>59</v>
      </c>
      <c r="F768" t="s">
        <v>2375</v>
      </c>
      <c r="G768" t="s">
        <v>1420</v>
      </c>
      <c r="I768">
        <v>1</v>
      </c>
      <c r="J768" t="s">
        <v>183</v>
      </c>
      <c r="K768">
        <v>102</v>
      </c>
      <c r="L768" t="s">
        <v>6050</v>
      </c>
      <c r="M768" t="s">
        <v>664</v>
      </c>
      <c r="N768" t="s">
        <v>3846</v>
      </c>
      <c r="O768" s="3">
        <v>27000</v>
      </c>
      <c r="R768" s="2">
        <v>45757</v>
      </c>
      <c r="T768">
        <v>2</v>
      </c>
      <c r="U768" s="3">
        <v>54000</v>
      </c>
      <c r="V768" t="s">
        <v>65</v>
      </c>
      <c r="W768" t="s">
        <v>823</v>
      </c>
      <c r="X768">
        <v>0</v>
      </c>
      <c r="Y768" s="3">
        <v>54000</v>
      </c>
      <c r="Z768">
        <v>0</v>
      </c>
      <c r="AA768">
        <v>0</v>
      </c>
      <c r="AB768">
        <v>0</v>
      </c>
      <c r="AC768">
        <v>0</v>
      </c>
      <c r="AF768">
        <v>0</v>
      </c>
      <c r="AO768" t="s">
        <v>824</v>
      </c>
      <c r="AP768" t="s">
        <v>203</v>
      </c>
      <c r="AR768">
        <v>0</v>
      </c>
      <c r="AS768">
        <v>0</v>
      </c>
      <c r="AT768">
        <v>0</v>
      </c>
      <c r="AU768">
        <v>0</v>
      </c>
      <c r="AV768">
        <v>0</v>
      </c>
      <c r="AW768">
        <v>0</v>
      </c>
      <c r="BA768" t="s">
        <v>63</v>
      </c>
      <c r="BB768" t="s">
        <v>4911</v>
      </c>
      <c r="BC768">
        <v>0</v>
      </c>
      <c r="BE768" t="s">
        <v>203</v>
      </c>
      <c r="BH768" t="s">
        <v>2376</v>
      </c>
    </row>
    <row r="769" spans="1:60" x14ac:dyDescent="0.35">
      <c r="A769" t="s">
        <v>2377</v>
      </c>
      <c r="B769">
        <v>10000</v>
      </c>
      <c r="C769">
        <v>10000</v>
      </c>
      <c r="D769" s="2">
        <v>45758</v>
      </c>
      <c r="E769" t="s">
        <v>59</v>
      </c>
      <c r="F769" t="s">
        <v>2378</v>
      </c>
      <c r="G769" t="s">
        <v>2277</v>
      </c>
      <c r="I769">
        <v>1</v>
      </c>
      <c r="J769" t="s">
        <v>183</v>
      </c>
      <c r="K769">
        <v>26</v>
      </c>
      <c r="L769" t="s">
        <v>6061</v>
      </c>
      <c r="M769" t="s">
        <v>648</v>
      </c>
      <c r="N769" t="s">
        <v>3810</v>
      </c>
      <c r="O769" s="3">
        <v>9000</v>
      </c>
      <c r="R769" s="2">
        <v>45757</v>
      </c>
      <c r="T769">
        <v>4</v>
      </c>
      <c r="U769" s="3">
        <v>36000</v>
      </c>
      <c r="V769" t="s">
        <v>65</v>
      </c>
      <c r="W769" t="s">
        <v>2379</v>
      </c>
      <c r="X769">
        <v>0</v>
      </c>
      <c r="Y769" s="3">
        <v>36000</v>
      </c>
      <c r="Z769">
        <v>0</v>
      </c>
      <c r="AA769">
        <v>0</v>
      </c>
      <c r="AB769">
        <v>0</v>
      </c>
      <c r="AC769">
        <v>0</v>
      </c>
      <c r="AF769">
        <v>0</v>
      </c>
      <c r="AO769" t="s">
        <v>2380</v>
      </c>
      <c r="AP769" t="s">
        <v>170</v>
      </c>
      <c r="AR769">
        <v>0</v>
      </c>
      <c r="AS769">
        <v>0</v>
      </c>
      <c r="AT769">
        <v>0</v>
      </c>
      <c r="AU769">
        <v>0</v>
      </c>
      <c r="AV769">
        <v>0</v>
      </c>
      <c r="AW769">
        <v>0</v>
      </c>
      <c r="BA769" t="s">
        <v>63</v>
      </c>
      <c r="BB769" t="s">
        <v>4912</v>
      </c>
      <c r="BC769">
        <v>0</v>
      </c>
      <c r="BE769" t="s">
        <v>170</v>
      </c>
      <c r="BH769" t="s">
        <v>2381</v>
      </c>
    </row>
    <row r="770" spans="1:60" x14ac:dyDescent="0.35">
      <c r="A770" t="s">
        <v>2382</v>
      </c>
      <c r="B770">
        <v>10000</v>
      </c>
      <c r="C770">
        <v>10000</v>
      </c>
      <c r="D770" s="2">
        <v>45761</v>
      </c>
      <c r="E770" t="s">
        <v>59</v>
      </c>
      <c r="F770" t="s">
        <v>2098</v>
      </c>
      <c r="G770" t="s">
        <v>1428</v>
      </c>
      <c r="I770">
        <v>1</v>
      </c>
      <c r="J770" t="s">
        <v>183</v>
      </c>
      <c r="K770">
        <v>78</v>
      </c>
      <c r="L770" t="s">
        <v>6047</v>
      </c>
      <c r="M770" t="s">
        <v>216</v>
      </c>
      <c r="N770" t="s">
        <v>3803</v>
      </c>
      <c r="O770" s="3">
        <v>2750</v>
      </c>
      <c r="R770" s="2">
        <v>45757</v>
      </c>
      <c r="T770">
        <v>16</v>
      </c>
      <c r="U770" s="3">
        <v>44000</v>
      </c>
      <c r="V770" t="s">
        <v>65</v>
      </c>
      <c r="W770" t="s">
        <v>2383</v>
      </c>
      <c r="X770">
        <v>0</v>
      </c>
      <c r="Y770" s="3">
        <v>40000</v>
      </c>
      <c r="Z770" s="3">
        <v>4000</v>
      </c>
      <c r="AA770">
        <v>0</v>
      </c>
      <c r="AB770">
        <v>0</v>
      </c>
      <c r="AC770">
        <v>0</v>
      </c>
      <c r="AF770">
        <v>0</v>
      </c>
      <c r="AO770" t="s">
        <v>2384</v>
      </c>
      <c r="AP770" t="s">
        <v>275</v>
      </c>
      <c r="AR770">
        <v>0</v>
      </c>
      <c r="AS770">
        <v>0</v>
      </c>
      <c r="AT770">
        <v>0</v>
      </c>
      <c r="AU770">
        <v>0</v>
      </c>
      <c r="AV770">
        <v>0</v>
      </c>
      <c r="AW770">
        <v>0</v>
      </c>
      <c r="BA770" t="s">
        <v>63</v>
      </c>
      <c r="BB770" t="s">
        <v>4913</v>
      </c>
      <c r="BC770">
        <v>0</v>
      </c>
      <c r="BE770" t="s">
        <v>275</v>
      </c>
      <c r="BH770" t="s">
        <v>2385</v>
      </c>
    </row>
    <row r="771" spans="1:60" x14ac:dyDescent="0.35">
      <c r="A771" t="s">
        <v>2386</v>
      </c>
      <c r="B771">
        <v>10000</v>
      </c>
      <c r="C771">
        <v>10000</v>
      </c>
      <c r="D771" s="2">
        <v>45757</v>
      </c>
      <c r="E771" t="s">
        <v>59</v>
      </c>
      <c r="F771" t="s">
        <v>2387</v>
      </c>
      <c r="G771" t="s">
        <v>1603</v>
      </c>
      <c r="I771">
        <v>1</v>
      </c>
      <c r="J771" t="s">
        <v>183</v>
      </c>
      <c r="K771">
        <v>59</v>
      </c>
      <c r="L771" t="s">
        <v>6045</v>
      </c>
      <c r="M771" t="s">
        <v>73</v>
      </c>
      <c r="N771" t="s">
        <v>3811</v>
      </c>
      <c r="O771" s="3">
        <v>2842</v>
      </c>
      <c r="R771" s="2">
        <v>45757</v>
      </c>
      <c r="T771">
        <v>4</v>
      </c>
      <c r="U771" s="3">
        <v>11366</v>
      </c>
      <c r="V771" t="s">
        <v>65</v>
      </c>
      <c r="W771">
        <v>150289900001</v>
      </c>
      <c r="X771">
        <v>0</v>
      </c>
      <c r="Y771" s="3">
        <v>11366</v>
      </c>
      <c r="Z771">
        <v>0</v>
      </c>
      <c r="AA771">
        <v>0</v>
      </c>
      <c r="AB771">
        <v>0</v>
      </c>
      <c r="AC771">
        <v>0</v>
      </c>
      <c r="AF771">
        <v>0</v>
      </c>
      <c r="AO771">
        <v>15028990</v>
      </c>
      <c r="AP771" t="s">
        <v>571</v>
      </c>
      <c r="AR771">
        <v>0</v>
      </c>
      <c r="AS771">
        <v>0</v>
      </c>
      <c r="AT771">
        <v>0</v>
      </c>
      <c r="AU771">
        <v>0</v>
      </c>
      <c r="AV771">
        <v>0</v>
      </c>
      <c r="AW771">
        <v>0</v>
      </c>
      <c r="BA771" t="s">
        <v>63</v>
      </c>
      <c r="BB771" t="s">
        <v>4914</v>
      </c>
      <c r="BC771">
        <v>0</v>
      </c>
      <c r="BE771" t="s">
        <v>571</v>
      </c>
      <c r="BH771" t="s">
        <v>2388</v>
      </c>
    </row>
    <row r="772" spans="1:60" x14ac:dyDescent="0.35">
      <c r="A772" t="s">
        <v>2386</v>
      </c>
      <c r="B772">
        <v>20000</v>
      </c>
      <c r="C772">
        <v>10000</v>
      </c>
      <c r="D772" s="2">
        <v>45757</v>
      </c>
      <c r="E772" t="s">
        <v>59</v>
      </c>
      <c r="F772" t="s">
        <v>2387</v>
      </c>
      <c r="G772" t="s">
        <v>1603</v>
      </c>
      <c r="I772">
        <v>1</v>
      </c>
      <c r="J772" t="s">
        <v>183</v>
      </c>
      <c r="K772">
        <v>59</v>
      </c>
      <c r="L772" t="s">
        <v>6045</v>
      </c>
      <c r="M772" t="s">
        <v>73</v>
      </c>
      <c r="N772" t="s">
        <v>3811</v>
      </c>
      <c r="O772" s="3">
        <v>2842</v>
      </c>
      <c r="R772" s="2">
        <v>45757</v>
      </c>
      <c r="T772">
        <v>4</v>
      </c>
      <c r="U772" s="3">
        <v>11366</v>
      </c>
      <c r="V772" t="s">
        <v>65</v>
      </c>
      <c r="W772">
        <v>150289900001</v>
      </c>
      <c r="X772">
        <v>0</v>
      </c>
      <c r="Y772" s="3">
        <v>11366</v>
      </c>
      <c r="Z772">
        <v>0</v>
      </c>
      <c r="AA772">
        <v>0</v>
      </c>
      <c r="AB772">
        <v>0</v>
      </c>
      <c r="AC772">
        <v>0</v>
      </c>
      <c r="AF772">
        <v>0</v>
      </c>
      <c r="AO772">
        <v>15028990</v>
      </c>
      <c r="AP772" t="s">
        <v>571</v>
      </c>
      <c r="AR772">
        <v>0</v>
      </c>
      <c r="AS772">
        <v>0</v>
      </c>
      <c r="AT772">
        <v>0</v>
      </c>
      <c r="AU772">
        <v>0</v>
      </c>
      <c r="AV772">
        <v>0</v>
      </c>
      <c r="AW772">
        <v>0</v>
      </c>
      <c r="BA772" t="s">
        <v>63</v>
      </c>
      <c r="BB772" t="s">
        <v>4914</v>
      </c>
      <c r="BC772">
        <v>0</v>
      </c>
      <c r="BE772" t="s">
        <v>571</v>
      </c>
      <c r="BH772" t="s">
        <v>2388</v>
      </c>
    </row>
    <row r="773" spans="1:60" x14ac:dyDescent="0.35">
      <c r="A773" t="s">
        <v>2389</v>
      </c>
      <c r="B773">
        <v>10000</v>
      </c>
      <c r="C773">
        <v>10000</v>
      </c>
      <c r="D773" s="2">
        <v>45757</v>
      </c>
      <c r="E773" t="s">
        <v>59</v>
      </c>
      <c r="F773" t="s">
        <v>2390</v>
      </c>
      <c r="G773" t="s">
        <v>2391</v>
      </c>
      <c r="I773">
        <v>1</v>
      </c>
      <c r="J773" t="s">
        <v>183</v>
      </c>
      <c r="K773">
        <v>82</v>
      </c>
      <c r="L773" t="s">
        <v>6055</v>
      </c>
      <c r="M773" t="s">
        <v>352</v>
      </c>
      <c r="N773" t="s">
        <v>3798</v>
      </c>
      <c r="O773" s="3">
        <v>5143</v>
      </c>
      <c r="R773" s="2">
        <v>45757</v>
      </c>
      <c r="T773">
        <v>140</v>
      </c>
      <c r="U773" s="3">
        <v>720020</v>
      </c>
      <c r="V773" t="s">
        <v>65</v>
      </c>
      <c r="W773" t="s">
        <v>2393</v>
      </c>
      <c r="X773">
        <v>0</v>
      </c>
      <c r="Y773" s="3">
        <v>720000</v>
      </c>
      <c r="Z773">
        <v>20</v>
      </c>
      <c r="AA773">
        <v>0</v>
      </c>
      <c r="AB773">
        <v>0</v>
      </c>
      <c r="AC773">
        <v>0</v>
      </c>
      <c r="AF773">
        <v>0</v>
      </c>
      <c r="AO773" t="s">
        <v>2394</v>
      </c>
      <c r="AP773" t="s">
        <v>2395</v>
      </c>
      <c r="AR773">
        <v>0</v>
      </c>
      <c r="AS773">
        <v>0</v>
      </c>
      <c r="AT773">
        <v>0</v>
      </c>
      <c r="AU773">
        <v>0</v>
      </c>
      <c r="AV773">
        <v>0</v>
      </c>
      <c r="AW773">
        <v>0</v>
      </c>
      <c r="BA773" t="s">
        <v>63</v>
      </c>
      <c r="BB773" t="s">
        <v>4915</v>
      </c>
      <c r="BC773">
        <v>0</v>
      </c>
      <c r="BE773" t="s">
        <v>2395</v>
      </c>
      <c r="BH773" t="s">
        <v>2396</v>
      </c>
    </row>
    <row r="774" spans="1:60" x14ac:dyDescent="0.35">
      <c r="A774" t="s">
        <v>2397</v>
      </c>
      <c r="B774">
        <v>10000</v>
      </c>
      <c r="C774">
        <v>10000</v>
      </c>
      <c r="D774" s="2">
        <v>45758</v>
      </c>
      <c r="E774" t="s">
        <v>59</v>
      </c>
      <c r="F774" s="4">
        <v>0.48569444444444443</v>
      </c>
      <c r="G774" t="s">
        <v>2398</v>
      </c>
      <c r="I774">
        <v>1</v>
      </c>
      <c r="J774" t="s">
        <v>183</v>
      </c>
      <c r="K774">
        <v>86</v>
      </c>
      <c r="L774" t="s">
        <v>6043</v>
      </c>
      <c r="M774" t="s">
        <v>1696</v>
      </c>
      <c r="N774" t="s">
        <v>3840</v>
      </c>
      <c r="O774" s="3">
        <v>33334</v>
      </c>
      <c r="R774" s="2">
        <v>45757</v>
      </c>
      <c r="T774">
        <v>3</v>
      </c>
      <c r="U774" s="3">
        <v>100002</v>
      </c>
      <c r="V774" t="s">
        <v>65</v>
      </c>
      <c r="W774" s="7" t="s">
        <v>2399</v>
      </c>
      <c r="X774">
        <v>0</v>
      </c>
      <c r="Y774" s="3">
        <v>100000</v>
      </c>
      <c r="Z774">
        <v>2</v>
      </c>
      <c r="AA774">
        <v>0</v>
      </c>
      <c r="AB774">
        <v>0</v>
      </c>
      <c r="AC774">
        <v>0</v>
      </c>
      <c r="AF774">
        <v>0</v>
      </c>
      <c r="AO774" s="7" t="s">
        <v>2400</v>
      </c>
      <c r="AP774" t="s">
        <v>1807</v>
      </c>
      <c r="AR774">
        <v>0</v>
      </c>
      <c r="AS774">
        <v>0</v>
      </c>
      <c r="AT774">
        <v>0</v>
      </c>
      <c r="AU774">
        <v>0</v>
      </c>
      <c r="AV774">
        <v>0</v>
      </c>
      <c r="AW774">
        <v>0</v>
      </c>
      <c r="BA774" t="s">
        <v>63</v>
      </c>
      <c r="BB774" t="s">
        <v>4916</v>
      </c>
      <c r="BC774">
        <v>0</v>
      </c>
      <c r="BE774" t="s">
        <v>1807</v>
      </c>
      <c r="BH774" t="s">
        <v>2401</v>
      </c>
    </row>
    <row r="775" spans="1:60" x14ac:dyDescent="0.35">
      <c r="A775" t="s">
        <v>2402</v>
      </c>
      <c r="B775">
        <v>10000</v>
      </c>
      <c r="C775">
        <v>10000</v>
      </c>
      <c r="D775" s="2">
        <v>45758</v>
      </c>
      <c r="E775" t="s">
        <v>59</v>
      </c>
      <c r="F775" s="4">
        <v>0.42443287037037036</v>
      </c>
      <c r="G775" t="s">
        <v>159</v>
      </c>
      <c r="I775">
        <v>1</v>
      </c>
      <c r="J775" t="s">
        <v>183</v>
      </c>
      <c r="K775">
        <v>72</v>
      </c>
      <c r="L775" t="s">
        <v>6056</v>
      </c>
      <c r="M775" t="s">
        <v>869</v>
      </c>
      <c r="N775" t="s">
        <v>3829</v>
      </c>
      <c r="O775" s="3">
        <v>1750</v>
      </c>
      <c r="R775" s="2">
        <v>45757</v>
      </c>
      <c r="T775">
        <v>4</v>
      </c>
      <c r="U775" s="3">
        <v>7000</v>
      </c>
      <c r="V775" t="s">
        <v>65</v>
      </c>
      <c r="W775">
        <v>5000435300001</v>
      </c>
      <c r="X775">
        <v>0</v>
      </c>
      <c r="Y775" s="3">
        <v>5000</v>
      </c>
      <c r="Z775" s="3">
        <v>2000</v>
      </c>
      <c r="AA775">
        <v>0</v>
      </c>
      <c r="AB775">
        <v>0</v>
      </c>
      <c r="AC775">
        <v>0</v>
      </c>
      <c r="AF775">
        <v>0</v>
      </c>
      <c r="AO775">
        <v>500043530</v>
      </c>
      <c r="AP775" t="s">
        <v>162</v>
      </c>
      <c r="AR775">
        <v>0</v>
      </c>
      <c r="AS775">
        <v>0</v>
      </c>
      <c r="AT775">
        <v>0</v>
      </c>
      <c r="AU775">
        <v>0</v>
      </c>
      <c r="AV775">
        <v>0</v>
      </c>
      <c r="AW775">
        <v>0</v>
      </c>
      <c r="BA775" t="s">
        <v>63</v>
      </c>
      <c r="BB775" t="s">
        <v>4917</v>
      </c>
      <c r="BC775">
        <v>0</v>
      </c>
      <c r="BE775" t="s">
        <v>162</v>
      </c>
      <c r="BH775" t="s">
        <v>2120</v>
      </c>
    </row>
    <row r="776" spans="1:60" x14ac:dyDescent="0.35">
      <c r="A776" t="s">
        <v>2403</v>
      </c>
      <c r="B776">
        <v>10000</v>
      </c>
      <c r="C776">
        <v>20000</v>
      </c>
      <c r="D776" s="2">
        <v>45757</v>
      </c>
      <c r="E776" t="s">
        <v>59</v>
      </c>
      <c r="F776" t="s">
        <v>2404</v>
      </c>
      <c r="G776" t="s">
        <v>2123</v>
      </c>
      <c r="I776">
        <v>1</v>
      </c>
      <c r="J776" t="s">
        <v>183</v>
      </c>
      <c r="K776">
        <v>94</v>
      </c>
      <c r="L776" t="s">
        <v>6050</v>
      </c>
      <c r="M776" t="s">
        <v>81</v>
      </c>
      <c r="N776" t="s">
        <v>3825</v>
      </c>
      <c r="O776" s="3">
        <v>3000</v>
      </c>
      <c r="R776" s="2">
        <v>45757</v>
      </c>
      <c r="T776">
        <v>6</v>
      </c>
      <c r="U776" s="3">
        <v>18000</v>
      </c>
      <c r="V776" t="s">
        <v>65</v>
      </c>
      <c r="W776" t="s">
        <v>2125</v>
      </c>
      <c r="X776">
        <v>0</v>
      </c>
      <c r="Y776" s="3">
        <v>18000</v>
      </c>
      <c r="Z776">
        <v>0</v>
      </c>
      <c r="AA776">
        <v>0</v>
      </c>
      <c r="AB776">
        <v>0</v>
      </c>
      <c r="AC776">
        <v>0</v>
      </c>
      <c r="AF776">
        <v>0</v>
      </c>
      <c r="AO776" t="s">
        <v>2126</v>
      </c>
      <c r="AP776" t="s">
        <v>84</v>
      </c>
      <c r="AR776">
        <v>0</v>
      </c>
      <c r="AS776">
        <v>0</v>
      </c>
      <c r="AT776">
        <v>0</v>
      </c>
      <c r="AU776">
        <v>0</v>
      </c>
      <c r="AV776">
        <v>0</v>
      </c>
      <c r="AW776">
        <v>0</v>
      </c>
      <c r="BA776" t="s">
        <v>63</v>
      </c>
      <c r="BB776" t="s">
        <v>4918</v>
      </c>
      <c r="BC776">
        <v>0</v>
      </c>
      <c r="BE776" t="s">
        <v>84</v>
      </c>
      <c r="BH776" t="s">
        <v>2405</v>
      </c>
    </row>
    <row r="777" spans="1:60" x14ac:dyDescent="0.35">
      <c r="A777" t="s">
        <v>2138</v>
      </c>
      <c r="B777">
        <v>10000</v>
      </c>
      <c r="C777">
        <v>20000</v>
      </c>
      <c r="D777" s="2">
        <v>45757</v>
      </c>
      <c r="E777" t="s">
        <v>59</v>
      </c>
      <c r="F777" t="s">
        <v>2139</v>
      </c>
      <c r="G777" t="s">
        <v>2140</v>
      </c>
      <c r="I777">
        <v>2</v>
      </c>
      <c r="J777" t="s">
        <v>183</v>
      </c>
      <c r="K777">
        <v>71</v>
      </c>
      <c r="L777" t="s">
        <v>6057</v>
      </c>
      <c r="M777" t="s">
        <v>368</v>
      </c>
      <c r="N777" t="s">
        <v>3857</v>
      </c>
      <c r="O777" s="3">
        <v>3334</v>
      </c>
      <c r="R777" s="2">
        <v>45757</v>
      </c>
      <c r="T777">
        <v>3</v>
      </c>
      <c r="U777" s="3">
        <v>10002</v>
      </c>
      <c r="V777" t="s">
        <v>65</v>
      </c>
      <c r="W777" t="s">
        <v>2141</v>
      </c>
      <c r="X777">
        <v>0</v>
      </c>
      <c r="Y777" s="3">
        <v>10000</v>
      </c>
      <c r="Z777">
        <v>2</v>
      </c>
      <c r="AA777">
        <v>0</v>
      </c>
      <c r="AB777">
        <v>0</v>
      </c>
      <c r="AC777">
        <v>0</v>
      </c>
      <c r="AF777">
        <v>0</v>
      </c>
      <c r="AO777" t="s">
        <v>2142</v>
      </c>
      <c r="AP777" t="s">
        <v>147</v>
      </c>
      <c r="AR777">
        <v>0</v>
      </c>
      <c r="AS777">
        <v>0</v>
      </c>
      <c r="AT777">
        <v>0</v>
      </c>
      <c r="AU777">
        <v>0</v>
      </c>
      <c r="AV777">
        <v>0</v>
      </c>
      <c r="AW777">
        <v>0</v>
      </c>
      <c r="BA777" t="s">
        <v>63</v>
      </c>
      <c r="BB777" t="s">
        <v>4844</v>
      </c>
      <c r="BC777">
        <v>0</v>
      </c>
      <c r="BE777" t="s">
        <v>147</v>
      </c>
      <c r="BH777" t="s">
        <v>2143</v>
      </c>
    </row>
    <row r="778" spans="1:60" x14ac:dyDescent="0.35">
      <c r="A778" t="s">
        <v>2406</v>
      </c>
      <c r="B778">
        <v>10000</v>
      </c>
      <c r="C778">
        <v>10000</v>
      </c>
      <c r="D778" s="2">
        <v>45761</v>
      </c>
      <c r="E778" t="s">
        <v>59</v>
      </c>
      <c r="F778" t="s">
        <v>2366</v>
      </c>
      <c r="G778">
        <v>1006323</v>
      </c>
      <c r="I778">
        <v>1</v>
      </c>
      <c r="J778" t="s">
        <v>183</v>
      </c>
      <c r="K778">
        <v>70</v>
      </c>
      <c r="L778" t="s">
        <v>6051</v>
      </c>
      <c r="M778" t="s">
        <v>272</v>
      </c>
      <c r="N778" t="s">
        <v>3812</v>
      </c>
      <c r="O778" s="3">
        <v>22500</v>
      </c>
      <c r="R778" s="2">
        <v>45757</v>
      </c>
      <c r="T778">
        <v>4</v>
      </c>
      <c r="U778" s="3">
        <v>90000</v>
      </c>
      <c r="V778" t="s">
        <v>65</v>
      </c>
      <c r="W778" t="s">
        <v>2407</v>
      </c>
      <c r="X778">
        <v>0</v>
      </c>
      <c r="Y778" s="3">
        <v>90000</v>
      </c>
      <c r="Z778">
        <v>0</v>
      </c>
      <c r="AA778">
        <v>0</v>
      </c>
      <c r="AB778">
        <v>0</v>
      </c>
      <c r="AC778">
        <v>0</v>
      </c>
      <c r="AF778">
        <v>0</v>
      </c>
      <c r="AO778" t="s">
        <v>2408</v>
      </c>
      <c r="AP778" t="s">
        <v>170</v>
      </c>
      <c r="AR778">
        <v>0</v>
      </c>
      <c r="AS778">
        <v>0</v>
      </c>
      <c r="AT778">
        <v>0</v>
      </c>
      <c r="AU778">
        <v>0</v>
      </c>
      <c r="AV778">
        <v>0</v>
      </c>
      <c r="AW778">
        <v>0</v>
      </c>
      <c r="BA778" t="s">
        <v>63</v>
      </c>
      <c r="BB778" t="s">
        <v>4919</v>
      </c>
      <c r="BC778">
        <v>0</v>
      </c>
      <c r="BE778" t="s">
        <v>170</v>
      </c>
      <c r="BH778" t="s">
        <v>2409</v>
      </c>
    </row>
    <row r="779" spans="1:60" x14ac:dyDescent="0.35">
      <c r="A779" t="s">
        <v>2410</v>
      </c>
      <c r="B779">
        <v>10000</v>
      </c>
      <c r="C779">
        <v>10000</v>
      </c>
      <c r="D779" s="2">
        <v>45757</v>
      </c>
      <c r="E779" t="s">
        <v>59</v>
      </c>
      <c r="F779" t="s">
        <v>2411</v>
      </c>
      <c r="G779" t="s">
        <v>2412</v>
      </c>
      <c r="I779">
        <v>1</v>
      </c>
      <c r="J779" t="s">
        <v>183</v>
      </c>
      <c r="K779">
        <v>61</v>
      </c>
      <c r="L779" t="s">
        <v>6046</v>
      </c>
      <c r="M779" t="s">
        <v>209</v>
      </c>
      <c r="N779" t="s">
        <v>3802</v>
      </c>
      <c r="O779" s="3">
        <v>2000</v>
      </c>
      <c r="R779" s="2">
        <v>45757</v>
      </c>
      <c r="T779">
        <v>1</v>
      </c>
      <c r="U779" s="3">
        <v>2000</v>
      </c>
      <c r="V779" t="s">
        <v>65</v>
      </c>
      <c r="W779">
        <v>200094640001</v>
      </c>
      <c r="X779">
        <v>0</v>
      </c>
      <c r="Y779" s="3">
        <v>2000</v>
      </c>
      <c r="Z779">
        <v>0</v>
      </c>
      <c r="AA779">
        <v>0</v>
      </c>
      <c r="AB779">
        <v>0</v>
      </c>
      <c r="AC779">
        <v>0</v>
      </c>
      <c r="AF779">
        <v>0</v>
      </c>
      <c r="AO779">
        <v>20009464</v>
      </c>
      <c r="AP779" t="s">
        <v>1907</v>
      </c>
      <c r="AR779">
        <v>0</v>
      </c>
      <c r="AS779">
        <v>0</v>
      </c>
      <c r="AT779">
        <v>0</v>
      </c>
      <c r="AU779">
        <v>0</v>
      </c>
      <c r="AV779">
        <v>0</v>
      </c>
      <c r="AW779">
        <v>0</v>
      </c>
      <c r="BA779" t="s">
        <v>63</v>
      </c>
      <c r="BB779" t="s">
        <v>4920</v>
      </c>
      <c r="BC779">
        <v>0</v>
      </c>
      <c r="BE779" t="s">
        <v>1907</v>
      </c>
      <c r="BH779" t="s">
        <v>2413</v>
      </c>
    </row>
    <row r="780" spans="1:60" x14ac:dyDescent="0.35">
      <c r="A780" t="s">
        <v>1743</v>
      </c>
      <c r="B780">
        <v>10000</v>
      </c>
      <c r="C780">
        <v>20000</v>
      </c>
      <c r="D780" s="2">
        <v>45761</v>
      </c>
      <c r="E780" t="s">
        <v>59</v>
      </c>
      <c r="F780" t="s">
        <v>1744</v>
      </c>
      <c r="G780">
        <v>10620258107</v>
      </c>
      <c r="I780">
        <v>2</v>
      </c>
      <c r="J780" t="s">
        <v>183</v>
      </c>
      <c r="K780">
        <v>77</v>
      </c>
      <c r="L780" t="s">
        <v>6043</v>
      </c>
      <c r="M780" t="s">
        <v>192</v>
      </c>
      <c r="N780" t="s">
        <v>3848</v>
      </c>
      <c r="O780">
        <v>705</v>
      </c>
      <c r="R780" s="2">
        <v>45757</v>
      </c>
      <c r="T780">
        <v>88</v>
      </c>
      <c r="U780" s="3">
        <v>62040</v>
      </c>
      <c r="V780" t="s">
        <v>65</v>
      </c>
      <c r="W780" t="s">
        <v>531</v>
      </c>
      <c r="X780">
        <v>0</v>
      </c>
      <c r="Y780" s="3">
        <v>50000</v>
      </c>
      <c r="Z780" s="3">
        <v>12040</v>
      </c>
      <c r="AA780">
        <v>0</v>
      </c>
      <c r="AB780">
        <v>0</v>
      </c>
      <c r="AC780">
        <v>0</v>
      </c>
      <c r="AF780">
        <v>0</v>
      </c>
      <c r="AO780" t="s">
        <v>532</v>
      </c>
      <c r="AP780" t="s">
        <v>108</v>
      </c>
      <c r="AR780">
        <v>0</v>
      </c>
      <c r="AS780">
        <v>0</v>
      </c>
      <c r="AT780">
        <v>0</v>
      </c>
      <c r="AU780">
        <v>0</v>
      </c>
      <c r="AV780">
        <v>0</v>
      </c>
      <c r="AW780">
        <v>0</v>
      </c>
      <c r="BA780" t="s">
        <v>63</v>
      </c>
      <c r="BB780" t="s">
        <v>4735</v>
      </c>
      <c r="BC780">
        <v>0</v>
      </c>
      <c r="BE780" t="s">
        <v>108</v>
      </c>
      <c r="BH780" t="s">
        <v>1745</v>
      </c>
    </row>
    <row r="781" spans="1:60" x14ac:dyDescent="0.35">
      <c r="A781" t="s">
        <v>4736</v>
      </c>
      <c r="B781">
        <v>10000</v>
      </c>
      <c r="C781">
        <v>20000</v>
      </c>
      <c r="D781" s="2">
        <v>45771</v>
      </c>
      <c r="E781" t="s">
        <v>59</v>
      </c>
      <c r="F781" t="s">
        <v>4921</v>
      </c>
      <c r="G781">
        <v>10620258107</v>
      </c>
      <c r="I781">
        <v>2</v>
      </c>
      <c r="J781" t="s">
        <v>183</v>
      </c>
      <c r="K781">
        <v>77</v>
      </c>
      <c r="L781" t="s">
        <v>6043</v>
      </c>
      <c r="M781" t="s">
        <v>192</v>
      </c>
      <c r="N781" t="s">
        <v>3848</v>
      </c>
      <c r="O781" s="3">
        <v>4807</v>
      </c>
      <c r="R781" s="2">
        <v>45757</v>
      </c>
      <c r="T781">
        <v>88</v>
      </c>
      <c r="U781" s="3">
        <v>423016</v>
      </c>
      <c r="V781" t="s">
        <v>65</v>
      </c>
      <c r="W781" t="s">
        <v>504</v>
      </c>
      <c r="X781">
        <v>0</v>
      </c>
      <c r="Y781" s="3">
        <v>400000</v>
      </c>
      <c r="Z781" s="3">
        <v>23016</v>
      </c>
      <c r="AA781">
        <v>0</v>
      </c>
      <c r="AB781">
        <v>0</v>
      </c>
      <c r="AC781">
        <v>0</v>
      </c>
      <c r="AF781">
        <v>0</v>
      </c>
      <c r="AO781" t="s">
        <v>505</v>
      </c>
      <c r="AP781" t="s">
        <v>108</v>
      </c>
      <c r="AR781">
        <v>0</v>
      </c>
      <c r="AS781">
        <v>0</v>
      </c>
      <c r="AT781">
        <v>0</v>
      </c>
      <c r="AU781">
        <v>0</v>
      </c>
      <c r="AV781">
        <v>0</v>
      </c>
      <c r="AW781">
        <v>0</v>
      </c>
      <c r="BA781" t="s">
        <v>63</v>
      </c>
      <c r="BB781" t="s">
        <v>4738</v>
      </c>
      <c r="BC781">
        <v>0</v>
      </c>
      <c r="BE781" t="s">
        <v>108</v>
      </c>
      <c r="BH781" t="s">
        <v>4739</v>
      </c>
    </row>
    <row r="782" spans="1:60" x14ac:dyDescent="0.35">
      <c r="A782" t="s">
        <v>2180</v>
      </c>
      <c r="B782">
        <v>10000</v>
      </c>
      <c r="C782">
        <v>20000</v>
      </c>
      <c r="D782" s="2">
        <v>45758</v>
      </c>
      <c r="E782" t="s">
        <v>59</v>
      </c>
      <c r="F782" s="4">
        <v>0.46231481481481479</v>
      </c>
      <c r="G782">
        <v>59470</v>
      </c>
      <c r="I782">
        <v>2</v>
      </c>
      <c r="J782" t="s">
        <v>183</v>
      </c>
      <c r="K782">
        <v>96</v>
      </c>
      <c r="L782" t="s">
        <v>6060</v>
      </c>
      <c r="M782" t="s">
        <v>613</v>
      </c>
      <c r="N782" t="s">
        <v>3863</v>
      </c>
      <c r="O782" s="3">
        <v>24500</v>
      </c>
      <c r="R782" s="2">
        <v>45757</v>
      </c>
      <c r="T782">
        <v>6</v>
      </c>
      <c r="U782" s="3">
        <v>147000</v>
      </c>
      <c r="V782" t="s">
        <v>65</v>
      </c>
      <c r="W782" t="s">
        <v>2181</v>
      </c>
      <c r="X782">
        <v>0</v>
      </c>
      <c r="Y782" s="3">
        <v>147000</v>
      </c>
      <c r="Z782">
        <v>0</v>
      </c>
      <c r="AA782">
        <v>0</v>
      </c>
      <c r="AB782">
        <v>0</v>
      </c>
      <c r="AC782">
        <v>0</v>
      </c>
      <c r="AF782">
        <v>0</v>
      </c>
      <c r="AO782" t="s">
        <v>2182</v>
      </c>
      <c r="AP782" t="s">
        <v>68</v>
      </c>
      <c r="AR782">
        <v>0</v>
      </c>
      <c r="AS782">
        <v>0</v>
      </c>
      <c r="AT782">
        <v>0</v>
      </c>
      <c r="AU782">
        <v>0</v>
      </c>
      <c r="AV782">
        <v>0</v>
      </c>
      <c r="AW782">
        <v>0</v>
      </c>
      <c r="BA782" t="s">
        <v>63</v>
      </c>
      <c r="BB782" t="s">
        <v>4852</v>
      </c>
      <c r="BC782">
        <v>0</v>
      </c>
      <c r="BE782" t="s">
        <v>68</v>
      </c>
      <c r="BH782" t="s">
        <v>2183</v>
      </c>
    </row>
    <row r="783" spans="1:60" x14ac:dyDescent="0.35">
      <c r="A783" t="s">
        <v>1560</v>
      </c>
      <c r="B783">
        <v>10000</v>
      </c>
      <c r="C783">
        <v>20000</v>
      </c>
      <c r="D783" s="2">
        <v>45762</v>
      </c>
      <c r="E783" t="s">
        <v>59</v>
      </c>
      <c r="F783" t="s">
        <v>1561</v>
      </c>
      <c r="G783" t="s">
        <v>1562</v>
      </c>
      <c r="I783">
        <v>2</v>
      </c>
      <c r="J783" t="s">
        <v>183</v>
      </c>
      <c r="K783">
        <v>77</v>
      </c>
      <c r="L783" t="s">
        <v>6043</v>
      </c>
      <c r="M783" t="s">
        <v>192</v>
      </c>
      <c r="N783" t="s">
        <v>3848</v>
      </c>
      <c r="O783" s="3">
        <v>1250</v>
      </c>
      <c r="R783" s="2">
        <v>45757</v>
      </c>
      <c r="T783">
        <v>88</v>
      </c>
      <c r="U783" s="3">
        <v>110000</v>
      </c>
      <c r="V783" t="s">
        <v>65</v>
      </c>
      <c r="W783" t="s">
        <v>1563</v>
      </c>
      <c r="X783">
        <v>0</v>
      </c>
      <c r="Y783" s="3">
        <v>100000</v>
      </c>
      <c r="Z783" s="3">
        <v>10000</v>
      </c>
      <c r="AA783">
        <v>0</v>
      </c>
      <c r="AB783">
        <v>0</v>
      </c>
      <c r="AC783">
        <v>0</v>
      </c>
      <c r="AF783">
        <v>0</v>
      </c>
      <c r="AO783" t="s">
        <v>1564</v>
      </c>
      <c r="AP783" t="s">
        <v>108</v>
      </c>
      <c r="AR783">
        <v>0</v>
      </c>
      <c r="AS783">
        <v>0</v>
      </c>
      <c r="AT783">
        <v>0</v>
      </c>
      <c r="AU783">
        <v>0</v>
      </c>
      <c r="AV783">
        <v>0</v>
      </c>
      <c r="AW783">
        <v>0</v>
      </c>
      <c r="BA783" t="s">
        <v>63</v>
      </c>
      <c r="BB783" t="s">
        <v>4687</v>
      </c>
      <c r="BC783">
        <v>0</v>
      </c>
      <c r="BE783" t="s">
        <v>108</v>
      </c>
      <c r="BH783" t="s">
        <v>1565</v>
      </c>
    </row>
    <row r="784" spans="1:60" x14ac:dyDescent="0.35">
      <c r="A784" t="s">
        <v>1566</v>
      </c>
      <c r="B784">
        <v>10000</v>
      </c>
      <c r="C784">
        <v>20000</v>
      </c>
      <c r="D784" s="2">
        <v>45762</v>
      </c>
      <c r="E784" t="s">
        <v>59</v>
      </c>
      <c r="F784" t="s">
        <v>1561</v>
      </c>
      <c r="G784" t="s">
        <v>1562</v>
      </c>
      <c r="I784">
        <v>2</v>
      </c>
      <c r="J784" t="s">
        <v>183</v>
      </c>
      <c r="K784">
        <v>77</v>
      </c>
      <c r="L784" t="s">
        <v>6043</v>
      </c>
      <c r="M784" t="s">
        <v>192</v>
      </c>
      <c r="N784" t="s">
        <v>3848</v>
      </c>
      <c r="O784" s="3">
        <v>2500</v>
      </c>
      <c r="R784" s="2">
        <v>45757</v>
      </c>
      <c r="T784">
        <v>88</v>
      </c>
      <c r="U784" s="3">
        <v>220000</v>
      </c>
      <c r="V784" t="s">
        <v>65</v>
      </c>
      <c r="W784" t="s">
        <v>1567</v>
      </c>
      <c r="X784">
        <v>0</v>
      </c>
      <c r="Y784" s="3">
        <v>200000</v>
      </c>
      <c r="Z784" s="3">
        <v>20000</v>
      </c>
      <c r="AA784">
        <v>0</v>
      </c>
      <c r="AB784">
        <v>0</v>
      </c>
      <c r="AC784">
        <v>0</v>
      </c>
      <c r="AF784">
        <v>0</v>
      </c>
      <c r="AO784" t="s">
        <v>1568</v>
      </c>
      <c r="AP784" t="s">
        <v>108</v>
      </c>
      <c r="AR784">
        <v>0</v>
      </c>
      <c r="AS784">
        <v>0</v>
      </c>
      <c r="AT784">
        <v>0</v>
      </c>
      <c r="AU784">
        <v>0</v>
      </c>
      <c r="AV784">
        <v>0</v>
      </c>
      <c r="AW784">
        <v>0</v>
      </c>
      <c r="BA784" t="s">
        <v>63</v>
      </c>
      <c r="BB784" t="s">
        <v>4688</v>
      </c>
      <c r="BC784">
        <v>0</v>
      </c>
      <c r="BE784" t="s">
        <v>108</v>
      </c>
      <c r="BH784" t="s">
        <v>1569</v>
      </c>
    </row>
    <row r="785" spans="1:60" x14ac:dyDescent="0.35">
      <c r="A785" t="s">
        <v>1570</v>
      </c>
      <c r="B785">
        <v>10000</v>
      </c>
      <c r="C785">
        <v>20000</v>
      </c>
      <c r="D785" s="2">
        <v>45762</v>
      </c>
      <c r="E785" t="s">
        <v>59</v>
      </c>
      <c r="F785" t="s">
        <v>1571</v>
      </c>
      <c r="G785" t="s">
        <v>1562</v>
      </c>
      <c r="I785">
        <v>2</v>
      </c>
      <c r="J785" t="s">
        <v>183</v>
      </c>
      <c r="K785">
        <v>77</v>
      </c>
      <c r="L785" t="s">
        <v>6043</v>
      </c>
      <c r="M785" t="s">
        <v>192</v>
      </c>
      <c r="N785" t="s">
        <v>3848</v>
      </c>
      <c r="O785" s="3">
        <v>2500</v>
      </c>
      <c r="R785" s="2">
        <v>45757</v>
      </c>
      <c r="T785">
        <v>88</v>
      </c>
      <c r="U785" s="3">
        <v>220000</v>
      </c>
      <c r="V785" t="s">
        <v>65</v>
      </c>
      <c r="W785" t="s">
        <v>1572</v>
      </c>
      <c r="X785">
        <v>0</v>
      </c>
      <c r="Y785" s="3">
        <v>200000</v>
      </c>
      <c r="Z785" s="3">
        <v>20000</v>
      </c>
      <c r="AA785">
        <v>0</v>
      </c>
      <c r="AB785">
        <v>0</v>
      </c>
      <c r="AC785">
        <v>0</v>
      </c>
      <c r="AF785">
        <v>0</v>
      </c>
      <c r="AO785" t="s">
        <v>1573</v>
      </c>
      <c r="AP785" t="s">
        <v>108</v>
      </c>
      <c r="AR785">
        <v>0</v>
      </c>
      <c r="AS785">
        <v>0</v>
      </c>
      <c r="AT785">
        <v>0</v>
      </c>
      <c r="AU785">
        <v>0</v>
      </c>
      <c r="AV785">
        <v>0</v>
      </c>
      <c r="AW785">
        <v>0</v>
      </c>
      <c r="BA785" t="s">
        <v>63</v>
      </c>
      <c r="BB785" t="s">
        <v>4689</v>
      </c>
      <c r="BC785">
        <v>0</v>
      </c>
      <c r="BE785" t="s">
        <v>108</v>
      </c>
      <c r="BH785" t="s">
        <v>1574</v>
      </c>
    </row>
    <row r="786" spans="1:60" x14ac:dyDescent="0.35">
      <c r="A786" t="s">
        <v>1575</v>
      </c>
      <c r="B786">
        <v>10000</v>
      </c>
      <c r="C786">
        <v>20000</v>
      </c>
      <c r="D786" s="2">
        <v>45762</v>
      </c>
      <c r="E786" t="s">
        <v>59</v>
      </c>
      <c r="F786" t="s">
        <v>1571</v>
      </c>
      <c r="G786" t="s">
        <v>1562</v>
      </c>
      <c r="I786">
        <v>2</v>
      </c>
      <c r="J786" t="s">
        <v>183</v>
      </c>
      <c r="K786">
        <v>77</v>
      </c>
      <c r="L786" t="s">
        <v>6043</v>
      </c>
      <c r="M786" t="s">
        <v>192</v>
      </c>
      <c r="N786" t="s">
        <v>3848</v>
      </c>
      <c r="O786" s="3">
        <v>2500</v>
      </c>
      <c r="R786" s="2">
        <v>45757</v>
      </c>
      <c r="T786">
        <v>88</v>
      </c>
      <c r="U786" s="3">
        <v>220000</v>
      </c>
      <c r="V786" t="s">
        <v>65</v>
      </c>
      <c r="W786" t="s">
        <v>1576</v>
      </c>
      <c r="X786">
        <v>0</v>
      </c>
      <c r="Y786" s="3">
        <v>200000</v>
      </c>
      <c r="Z786" s="3">
        <v>20000</v>
      </c>
      <c r="AA786">
        <v>0</v>
      </c>
      <c r="AB786">
        <v>0</v>
      </c>
      <c r="AC786">
        <v>0</v>
      </c>
      <c r="AF786">
        <v>0</v>
      </c>
      <c r="AO786" t="s">
        <v>1577</v>
      </c>
      <c r="AP786" t="s">
        <v>108</v>
      </c>
      <c r="AR786">
        <v>0</v>
      </c>
      <c r="AS786">
        <v>0</v>
      </c>
      <c r="AT786">
        <v>0</v>
      </c>
      <c r="AU786">
        <v>0</v>
      </c>
      <c r="AV786">
        <v>0</v>
      </c>
      <c r="AW786">
        <v>0</v>
      </c>
      <c r="BA786" t="s">
        <v>63</v>
      </c>
      <c r="BB786" t="s">
        <v>4690</v>
      </c>
      <c r="BC786">
        <v>0</v>
      </c>
      <c r="BE786" t="s">
        <v>108</v>
      </c>
      <c r="BH786" t="s">
        <v>1578</v>
      </c>
    </row>
    <row r="787" spans="1:60" x14ac:dyDescent="0.35">
      <c r="A787" t="s">
        <v>1579</v>
      </c>
      <c r="B787">
        <v>10000</v>
      </c>
      <c r="C787">
        <v>20000</v>
      </c>
      <c r="D787" s="2">
        <v>45762</v>
      </c>
      <c r="E787" t="s">
        <v>59</v>
      </c>
      <c r="F787" t="s">
        <v>1561</v>
      </c>
      <c r="G787" t="s">
        <v>1562</v>
      </c>
      <c r="I787">
        <v>2</v>
      </c>
      <c r="J787" t="s">
        <v>183</v>
      </c>
      <c r="K787">
        <v>77</v>
      </c>
      <c r="L787" t="s">
        <v>6043</v>
      </c>
      <c r="M787" t="s">
        <v>192</v>
      </c>
      <c r="N787" t="s">
        <v>3848</v>
      </c>
      <c r="O787" s="3">
        <v>1250</v>
      </c>
      <c r="R787" s="2">
        <v>45757</v>
      </c>
      <c r="T787">
        <v>88</v>
      </c>
      <c r="U787" s="3">
        <v>110000</v>
      </c>
      <c r="V787" t="s">
        <v>65</v>
      </c>
      <c r="W787" t="s">
        <v>1580</v>
      </c>
      <c r="X787">
        <v>0</v>
      </c>
      <c r="Y787" s="3">
        <v>100000</v>
      </c>
      <c r="Z787" s="3">
        <v>10000</v>
      </c>
      <c r="AA787">
        <v>0</v>
      </c>
      <c r="AB787">
        <v>0</v>
      </c>
      <c r="AC787">
        <v>0</v>
      </c>
      <c r="AF787">
        <v>0</v>
      </c>
      <c r="AO787" t="s">
        <v>1581</v>
      </c>
      <c r="AP787" t="s">
        <v>108</v>
      </c>
      <c r="AR787">
        <v>0</v>
      </c>
      <c r="AS787">
        <v>0</v>
      </c>
      <c r="AT787">
        <v>0</v>
      </c>
      <c r="AU787">
        <v>0</v>
      </c>
      <c r="AV787">
        <v>0</v>
      </c>
      <c r="AW787">
        <v>0</v>
      </c>
      <c r="BA787" t="s">
        <v>63</v>
      </c>
      <c r="BB787" t="s">
        <v>4691</v>
      </c>
      <c r="BC787">
        <v>0</v>
      </c>
      <c r="BE787" t="s">
        <v>108</v>
      </c>
      <c r="BH787" t="s">
        <v>1582</v>
      </c>
    </row>
    <row r="788" spans="1:60" x14ac:dyDescent="0.35">
      <c r="A788" t="s">
        <v>1583</v>
      </c>
      <c r="B788">
        <v>10000</v>
      </c>
      <c r="C788">
        <v>20000</v>
      </c>
      <c r="D788" s="2">
        <v>45762</v>
      </c>
      <c r="E788" t="s">
        <v>59</v>
      </c>
      <c r="F788" t="s">
        <v>1571</v>
      </c>
      <c r="G788" t="s">
        <v>1562</v>
      </c>
      <c r="I788">
        <v>2</v>
      </c>
      <c r="J788" t="s">
        <v>183</v>
      </c>
      <c r="K788">
        <v>77</v>
      </c>
      <c r="L788" t="s">
        <v>6043</v>
      </c>
      <c r="M788" t="s">
        <v>192</v>
      </c>
      <c r="N788" t="s">
        <v>3848</v>
      </c>
      <c r="O788" s="3">
        <v>1250</v>
      </c>
      <c r="R788" s="2">
        <v>45757</v>
      </c>
      <c r="T788">
        <v>88</v>
      </c>
      <c r="U788" s="3">
        <v>110000</v>
      </c>
      <c r="V788" t="s">
        <v>65</v>
      </c>
      <c r="W788" t="s">
        <v>1584</v>
      </c>
      <c r="X788">
        <v>0</v>
      </c>
      <c r="Y788" s="3">
        <v>100000</v>
      </c>
      <c r="Z788" s="3">
        <v>10000</v>
      </c>
      <c r="AA788">
        <v>0</v>
      </c>
      <c r="AB788">
        <v>0</v>
      </c>
      <c r="AC788">
        <v>0</v>
      </c>
      <c r="AF788">
        <v>0</v>
      </c>
      <c r="AO788" t="s">
        <v>1585</v>
      </c>
      <c r="AP788" t="s">
        <v>108</v>
      </c>
      <c r="AR788">
        <v>0</v>
      </c>
      <c r="AS788">
        <v>0</v>
      </c>
      <c r="AT788">
        <v>0</v>
      </c>
      <c r="AU788">
        <v>0</v>
      </c>
      <c r="AV788">
        <v>0</v>
      </c>
      <c r="AW788">
        <v>0</v>
      </c>
      <c r="BA788" t="s">
        <v>63</v>
      </c>
      <c r="BB788" t="s">
        <v>4692</v>
      </c>
      <c r="BC788">
        <v>0</v>
      </c>
      <c r="BE788" t="s">
        <v>108</v>
      </c>
      <c r="BH788" t="s">
        <v>1586</v>
      </c>
    </row>
    <row r="789" spans="1:60" x14ac:dyDescent="0.35">
      <c r="A789" t="s">
        <v>1587</v>
      </c>
      <c r="B789">
        <v>10000</v>
      </c>
      <c r="C789">
        <v>20000</v>
      </c>
      <c r="D789" s="2">
        <v>45762</v>
      </c>
      <c r="E789" t="s">
        <v>59</v>
      </c>
      <c r="F789" t="s">
        <v>1588</v>
      </c>
      <c r="G789" t="s">
        <v>1562</v>
      </c>
      <c r="I789">
        <v>2</v>
      </c>
      <c r="J789" t="s">
        <v>183</v>
      </c>
      <c r="K789">
        <v>77</v>
      </c>
      <c r="L789" t="s">
        <v>6043</v>
      </c>
      <c r="M789" t="s">
        <v>192</v>
      </c>
      <c r="N789" t="s">
        <v>3848</v>
      </c>
      <c r="O789" s="3">
        <v>2500</v>
      </c>
      <c r="R789" s="2">
        <v>45757</v>
      </c>
      <c r="T789">
        <v>88</v>
      </c>
      <c r="U789" s="3">
        <v>220000</v>
      </c>
      <c r="V789" t="s">
        <v>65</v>
      </c>
      <c r="W789" t="s">
        <v>1589</v>
      </c>
      <c r="X789">
        <v>0</v>
      </c>
      <c r="Y789" s="3">
        <v>200000</v>
      </c>
      <c r="Z789" s="3">
        <v>20000</v>
      </c>
      <c r="AA789">
        <v>0</v>
      </c>
      <c r="AB789">
        <v>0</v>
      </c>
      <c r="AC789">
        <v>0</v>
      </c>
      <c r="AF789">
        <v>0</v>
      </c>
      <c r="AO789" t="s">
        <v>1590</v>
      </c>
      <c r="AP789" t="s">
        <v>108</v>
      </c>
      <c r="AR789">
        <v>0</v>
      </c>
      <c r="AS789">
        <v>0</v>
      </c>
      <c r="AT789">
        <v>0</v>
      </c>
      <c r="AU789">
        <v>0</v>
      </c>
      <c r="AV789">
        <v>0</v>
      </c>
      <c r="AW789">
        <v>0</v>
      </c>
      <c r="BA789" t="s">
        <v>63</v>
      </c>
      <c r="BB789" t="s">
        <v>4693</v>
      </c>
      <c r="BC789">
        <v>0</v>
      </c>
      <c r="BE789" t="s">
        <v>108</v>
      </c>
      <c r="BH789" t="s">
        <v>1591</v>
      </c>
    </row>
    <row r="790" spans="1:60" x14ac:dyDescent="0.35">
      <c r="A790" t="s">
        <v>2415</v>
      </c>
      <c r="B790">
        <v>10000</v>
      </c>
      <c r="C790">
        <v>10000</v>
      </c>
      <c r="D790" s="2">
        <v>45758</v>
      </c>
      <c r="E790" t="s">
        <v>59</v>
      </c>
      <c r="F790" t="s">
        <v>2195</v>
      </c>
      <c r="G790" t="s">
        <v>167</v>
      </c>
      <c r="I790">
        <v>1</v>
      </c>
      <c r="J790" t="s">
        <v>183</v>
      </c>
      <c r="K790">
        <v>63</v>
      </c>
      <c r="L790" t="s">
        <v>6051</v>
      </c>
      <c r="M790" t="s">
        <v>136</v>
      </c>
      <c r="N790" t="s">
        <v>3850</v>
      </c>
      <c r="O790" s="3">
        <v>4667</v>
      </c>
      <c r="R790" s="2">
        <v>45757</v>
      </c>
      <c r="T790">
        <v>60</v>
      </c>
      <c r="U790" s="3">
        <v>280020</v>
      </c>
      <c r="V790" t="s">
        <v>65</v>
      </c>
      <c r="W790" t="s">
        <v>168</v>
      </c>
      <c r="X790">
        <v>0</v>
      </c>
      <c r="Y790" s="3">
        <v>280000</v>
      </c>
      <c r="Z790">
        <v>20</v>
      </c>
      <c r="AA790">
        <v>0</v>
      </c>
      <c r="AB790">
        <v>0</v>
      </c>
      <c r="AC790">
        <v>0</v>
      </c>
      <c r="AF790">
        <v>0</v>
      </c>
      <c r="AO790" t="s">
        <v>169</v>
      </c>
      <c r="AP790" t="s">
        <v>170</v>
      </c>
      <c r="AR790">
        <v>0</v>
      </c>
      <c r="AS790">
        <v>0</v>
      </c>
      <c r="AT790">
        <v>0</v>
      </c>
      <c r="AU790">
        <v>0</v>
      </c>
      <c r="AV790">
        <v>0</v>
      </c>
      <c r="AW790">
        <v>0</v>
      </c>
      <c r="BA790" t="s">
        <v>63</v>
      </c>
      <c r="BB790" t="s">
        <v>4922</v>
      </c>
      <c r="BC790">
        <v>0</v>
      </c>
      <c r="BE790" t="s">
        <v>170</v>
      </c>
      <c r="BH790" t="s">
        <v>2416</v>
      </c>
    </row>
    <row r="791" spans="1:60" x14ac:dyDescent="0.35">
      <c r="A791" t="s">
        <v>2417</v>
      </c>
      <c r="B791">
        <v>10000</v>
      </c>
      <c r="C791">
        <v>10000</v>
      </c>
      <c r="D791" s="2">
        <v>45758</v>
      </c>
      <c r="E791" t="s">
        <v>59</v>
      </c>
      <c r="F791" t="s">
        <v>2378</v>
      </c>
      <c r="G791" t="s">
        <v>570</v>
      </c>
      <c r="I791">
        <v>1</v>
      </c>
      <c r="J791" t="s">
        <v>183</v>
      </c>
      <c r="K791">
        <v>59</v>
      </c>
      <c r="L791" t="s">
        <v>6045</v>
      </c>
      <c r="M791" t="s">
        <v>73</v>
      </c>
      <c r="N791" t="s">
        <v>3811</v>
      </c>
      <c r="O791">
        <v>863</v>
      </c>
      <c r="R791" s="2">
        <v>45757</v>
      </c>
      <c r="T791">
        <v>1</v>
      </c>
      <c r="U791">
        <v>863</v>
      </c>
      <c r="V791" t="s">
        <v>65</v>
      </c>
      <c r="W791">
        <v>200448710001</v>
      </c>
      <c r="X791">
        <v>0</v>
      </c>
      <c r="Y791">
        <v>863</v>
      </c>
      <c r="Z791">
        <v>0</v>
      </c>
      <c r="AA791">
        <v>0</v>
      </c>
      <c r="AB791">
        <v>0</v>
      </c>
      <c r="AC791">
        <v>0</v>
      </c>
      <c r="AF791">
        <v>0</v>
      </c>
      <c r="AO791">
        <v>20044871</v>
      </c>
      <c r="AP791" t="s">
        <v>571</v>
      </c>
      <c r="AR791">
        <v>0</v>
      </c>
      <c r="AS791">
        <v>0</v>
      </c>
      <c r="AT791">
        <v>0</v>
      </c>
      <c r="AU791">
        <v>0</v>
      </c>
      <c r="AV791">
        <v>0</v>
      </c>
      <c r="AW791">
        <v>0</v>
      </c>
      <c r="BA791" t="s">
        <v>63</v>
      </c>
      <c r="BB791" t="s">
        <v>4923</v>
      </c>
      <c r="BC791">
        <v>0</v>
      </c>
      <c r="BE791" t="s">
        <v>571</v>
      </c>
      <c r="BH791" t="s">
        <v>2418</v>
      </c>
    </row>
    <row r="792" spans="1:60" x14ac:dyDescent="0.35">
      <c r="A792" t="s">
        <v>2417</v>
      </c>
      <c r="B792">
        <v>20000</v>
      </c>
      <c r="C792">
        <v>10000</v>
      </c>
      <c r="D792" s="2">
        <v>45758</v>
      </c>
      <c r="E792" t="s">
        <v>59</v>
      </c>
      <c r="F792" t="s">
        <v>2378</v>
      </c>
      <c r="G792" t="s">
        <v>570</v>
      </c>
      <c r="I792">
        <v>1</v>
      </c>
      <c r="J792" t="s">
        <v>183</v>
      </c>
      <c r="K792">
        <v>59</v>
      </c>
      <c r="L792" t="s">
        <v>6045</v>
      </c>
      <c r="M792" t="s">
        <v>73</v>
      </c>
      <c r="N792" t="s">
        <v>3811</v>
      </c>
      <c r="O792">
        <v>863</v>
      </c>
      <c r="R792" s="2">
        <v>45757</v>
      </c>
      <c r="T792">
        <v>1</v>
      </c>
      <c r="U792">
        <v>863</v>
      </c>
      <c r="V792" t="s">
        <v>65</v>
      </c>
      <c r="W792">
        <v>200448710001</v>
      </c>
      <c r="X792">
        <v>0</v>
      </c>
      <c r="Y792">
        <v>863</v>
      </c>
      <c r="Z792">
        <v>0</v>
      </c>
      <c r="AA792">
        <v>0</v>
      </c>
      <c r="AB792">
        <v>0</v>
      </c>
      <c r="AC792">
        <v>0</v>
      </c>
      <c r="AF792">
        <v>0</v>
      </c>
      <c r="AO792">
        <v>20044871</v>
      </c>
      <c r="AP792" t="s">
        <v>571</v>
      </c>
      <c r="AR792">
        <v>0</v>
      </c>
      <c r="AS792">
        <v>0</v>
      </c>
      <c r="AT792">
        <v>0</v>
      </c>
      <c r="AU792">
        <v>0</v>
      </c>
      <c r="AV792">
        <v>0</v>
      </c>
      <c r="AW792">
        <v>0</v>
      </c>
      <c r="BA792" t="s">
        <v>63</v>
      </c>
      <c r="BB792" t="s">
        <v>4923</v>
      </c>
      <c r="BC792">
        <v>0</v>
      </c>
      <c r="BE792" t="s">
        <v>571</v>
      </c>
      <c r="BH792" t="s">
        <v>2418</v>
      </c>
    </row>
    <row r="793" spans="1:60" x14ac:dyDescent="0.35">
      <c r="A793" t="s">
        <v>2206</v>
      </c>
      <c r="B793">
        <v>10000</v>
      </c>
      <c r="C793">
        <v>20000</v>
      </c>
      <c r="D793" s="2">
        <v>45757</v>
      </c>
      <c r="E793" t="s">
        <v>59</v>
      </c>
      <c r="F793" s="4">
        <v>0.44071759259259258</v>
      </c>
      <c r="G793">
        <v>860909190918</v>
      </c>
      <c r="I793">
        <v>2</v>
      </c>
      <c r="J793" t="s">
        <v>183</v>
      </c>
      <c r="K793">
        <v>86</v>
      </c>
      <c r="L793" t="s">
        <v>6043</v>
      </c>
      <c r="M793" t="s">
        <v>1696</v>
      </c>
      <c r="N793" t="s">
        <v>3840</v>
      </c>
      <c r="O793" s="3">
        <v>1000</v>
      </c>
      <c r="R793" s="2">
        <v>45757</v>
      </c>
      <c r="T793">
        <v>48</v>
      </c>
      <c r="U793" s="3">
        <v>48000</v>
      </c>
      <c r="V793" t="s">
        <v>65</v>
      </c>
      <c r="W793" s="7">
        <v>201088630001</v>
      </c>
      <c r="X793">
        <v>0</v>
      </c>
      <c r="Y793" s="3">
        <v>36000</v>
      </c>
      <c r="Z793" s="3">
        <v>12000</v>
      </c>
      <c r="AA793">
        <v>0</v>
      </c>
      <c r="AB793">
        <v>0</v>
      </c>
      <c r="AC793">
        <v>0</v>
      </c>
      <c r="AF793">
        <v>0</v>
      </c>
      <c r="AO793" s="7">
        <v>20108863</v>
      </c>
      <c r="AP793" t="s">
        <v>571</v>
      </c>
      <c r="AR793">
        <v>0</v>
      </c>
      <c r="AS793">
        <v>0</v>
      </c>
      <c r="AT793">
        <v>0</v>
      </c>
      <c r="AU793">
        <v>0</v>
      </c>
      <c r="AV793">
        <v>0</v>
      </c>
      <c r="AW793">
        <v>0</v>
      </c>
      <c r="BA793" t="s">
        <v>63</v>
      </c>
      <c r="BB793" t="s">
        <v>4860</v>
      </c>
      <c r="BC793">
        <v>0</v>
      </c>
      <c r="BE793" t="s">
        <v>571</v>
      </c>
      <c r="BH793" t="s">
        <v>2207</v>
      </c>
    </row>
    <row r="794" spans="1:60" x14ac:dyDescent="0.35">
      <c r="A794" t="s">
        <v>2419</v>
      </c>
      <c r="B794">
        <v>10000</v>
      </c>
      <c r="C794">
        <v>10000</v>
      </c>
      <c r="D794" s="2">
        <v>45757</v>
      </c>
      <c r="E794" t="s">
        <v>59</v>
      </c>
      <c r="F794" t="s">
        <v>2420</v>
      </c>
      <c r="G794" t="s">
        <v>2210</v>
      </c>
      <c r="I794">
        <v>1</v>
      </c>
      <c r="J794" t="s">
        <v>183</v>
      </c>
      <c r="K794">
        <v>32</v>
      </c>
      <c r="L794" t="s">
        <v>6064</v>
      </c>
      <c r="M794" t="s">
        <v>516</v>
      </c>
      <c r="N794" t="s">
        <v>3833</v>
      </c>
      <c r="O794" s="3">
        <v>5860</v>
      </c>
      <c r="R794" s="2">
        <v>45757</v>
      </c>
      <c r="T794">
        <v>1</v>
      </c>
      <c r="U794" s="3">
        <v>5860</v>
      </c>
      <c r="V794" t="s">
        <v>65</v>
      </c>
      <c r="W794" t="s">
        <v>2212</v>
      </c>
      <c r="X794">
        <v>0</v>
      </c>
      <c r="Y794" s="3">
        <v>5360</v>
      </c>
      <c r="Z794">
        <v>500</v>
      </c>
      <c r="AA794">
        <v>0</v>
      </c>
      <c r="AB794">
        <v>0</v>
      </c>
      <c r="AC794">
        <v>0</v>
      </c>
      <c r="AF794">
        <v>0</v>
      </c>
      <c r="AO794" t="s">
        <v>2213</v>
      </c>
      <c r="AP794" t="s">
        <v>465</v>
      </c>
      <c r="AR794">
        <v>0</v>
      </c>
      <c r="AS794">
        <v>0</v>
      </c>
      <c r="AT794">
        <v>0</v>
      </c>
      <c r="AU794">
        <v>0</v>
      </c>
      <c r="AV794">
        <v>0</v>
      </c>
      <c r="AW794">
        <v>0</v>
      </c>
      <c r="BA794" t="s">
        <v>63</v>
      </c>
      <c r="BB794" t="s">
        <v>4924</v>
      </c>
      <c r="BC794">
        <v>0</v>
      </c>
      <c r="BE794" t="s">
        <v>465</v>
      </c>
      <c r="BH794" t="s">
        <v>1756</v>
      </c>
    </row>
    <row r="795" spans="1:60" x14ac:dyDescent="0.35">
      <c r="A795" t="s">
        <v>2421</v>
      </c>
      <c r="B795">
        <v>10000</v>
      </c>
      <c r="C795">
        <v>10000</v>
      </c>
      <c r="D795" s="2">
        <v>45758</v>
      </c>
      <c r="E795" t="s">
        <v>59</v>
      </c>
      <c r="F795" t="s">
        <v>2198</v>
      </c>
      <c r="G795">
        <v>234402</v>
      </c>
      <c r="I795">
        <v>1</v>
      </c>
      <c r="J795" t="s">
        <v>183</v>
      </c>
      <c r="K795">
        <v>90</v>
      </c>
      <c r="L795" t="s">
        <v>6044</v>
      </c>
      <c r="M795" t="s">
        <v>1190</v>
      </c>
      <c r="N795" t="s">
        <v>3836</v>
      </c>
      <c r="O795">
        <v>667</v>
      </c>
      <c r="R795" s="2">
        <v>45757</v>
      </c>
      <c r="T795">
        <v>180</v>
      </c>
      <c r="U795" s="3">
        <v>120060</v>
      </c>
      <c r="V795" t="s">
        <v>65</v>
      </c>
      <c r="W795" t="s">
        <v>1191</v>
      </c>
      <c r="X795">
        <v>0</v>
      </c>
      <c r="Y795" s="3">
        <v>120000</v>
      </c>
      <c r="Z795">
        <v>60</v>
      </c>
      <c r="AA795">
        <v>0</v>
      </c>
      <c r="AB795">
        <v>0</v>
      </c>
      <c r="AC795">
        <v>0</v>
      </c>
      <c r="AF795">
        <v>0</v>
      </c>
      <c r="AO795" t="s">
        <v>1192</v>
      </c>
      <c r="AP795" t="s">
        <v>139</v>
      </c>
      <c r="AR795">
        <v>0</v>
      </c>
      <c r="AS795">
        <v>0</v>
      </c>
      <c r="AT795">
        <v>0</v>
      </c>
      <c r="AU795">
        <v>0</v>
      </c>
      <c r="AV795">
        <v>0</v>
      </c>
      <c r="AW795">
        <v>0</v>
      </c>
      <c r="BA795" t="s">
        <v>63</v>
      </c>
      <c r="BB795" t="s">
        <v>4925</v>
      </c>
      <c r="BC795">
        <v>0</v>
      </c>
      <c r="BE795" t="s">
        <v>139</v>
      </c>
      <c r="BH795" t="s">
        <v>140</v>
      </c>
    </row>
    <row r="796" spans="1:60" x14ac:dyDescent="0.35">
      <c r="A796" t="s">
        <v>2422</v>
      </c>
      <c r="B796">
        <v>10000</v>
      </c>
      <c r="C796">
        <v>10000</v>
      </c>
      <c r="D796" s="2">
        <v>45758</v>
      </c>
      <c r="E796" t="s">
        <v>59</v>
      </c>
      <c r="F796" t="s">
        <v>2195</v>
      </c>
      <c r="G796">
        <v>1006323</v>
      </c>
      <c r="I796">
        <v>1</v>
      </c>
      <c r="J796" t="s">
        <v>183</v>
      </c>
      <c r="K796">
        <v>63</v>
      </c>
      <c r="L796" t="s">
        <v>6051</v>
      </c>
      <c r="M796" t="s">
        <v>136</v>
      </c>
      <c r="N796" t="s">
        <v>3850</v>
      </c>
      <c r="O796" s="3">
        <v>1334</v>
      </c>
      <c r="R796" s="2">
        <v>45757</v>
      </c>
      <c r="T796">
        <v>90</v>
      </c>
      <c r="U796" s="3">
        <v>120060</v>
      </c>
      <c r="V796" t="s">
        <v>65</v>
      </c>
      <c r="W796" t="s">
        <v>254</v>
      </c>
      <c r="X796">
        <v>0</v>
      </c>
      <c r="Y796" s="3">
        <v>120000</v>
      </c>
      <c r="Z796">
        <v>60</v>
      </c>
      <c r="AA796">
        <v>0</v>
      </c>
      <c r="AB796">
        <v>0</v>
      </c>
      <c r="AC796">
        <v>0</v>
      </c>
      <c r="AF796">
        <v>0</v>
      </c>
      <c r="AO796" t="s">
        <v>255</v>
      </c>
      <c r="AP796" t="s">
        <v>139</v>
      </c>
      <c r="AR796">
        <v>0</v>
      </c>
      <c r="AS796">
        <v>0</v>
      </c>
      <c r="AT796">
        <v>0</v>
      </c>
      <c r="AU796">
        <v>0</v>
      </c>
      <c r="AV796">
        <v>0</v>
      </c>
      <c r="AW796">
        <v>0</v>
      </c>
      <c r="BA796" t="s">
        <v>63</v>
      </c>
      <c r="BB796" t="s">
        <v>4926</v>
      </c>
      <c r="BC796">
        <v>0</v>
      </c>
      <c r="BE796" t="s">
        <v>139</v>
      </c>
      <c r="BH796" t="s">
        <v>140</v>
      </c>
    </row>
    <row r="797" spans="1:60" x14ac:dyDescent="0.35">
      <c r="A797" t="s">
        <v>2239</v>
      </c>
      <c r="B797">
        <v>10000</v>
      </c>
      <c r="C797">
        <v>20000</v>
      </c>
      <c r="D797" s="2">
        <v>45758</v>
      </c>
      <c r="E797" t="s">
        <v>59</v>
      </c>
      <c r="F797" s="4">
        <v>0.42528935185185185</v>
      </c>
      <c r="G797" t="s">
        <v>2240</v>
      </c>
      <c r="I797">
        <v>2</v>
      </c>
      <c r="J797" t="s">
        <v>183</v>
      </c>
      <c r="K797">
        <v>71</v>
      </c>
      <c r="L797" t="s">
        <v>6057</v>
      </c>
      <c r="M797" t="s">
        <v>368</v>
      </c>
      <c r="N797" t="s">
        <v>3857</v>
      </c>
      <c r="O797" s="3">
        <v>7500</v>
      </c>
      <c r="R797" s="2">
        <v>45757</v>
      </c>
      <c r="T797">
        <v>4</v>
      </c>
      <c r="U797" s="3">
        <v>30000</v>
      </c>
      <c r="V797" t="s">
        <v>65</v>
      </c>
      <c r="W797" t="s">
        <v>2241</v>
      </c>
      <c r="X797">
        <v>0</v>
      </c>
      <c r="Y797" s="3">
        <v>30000</v>
      </c>
      <c r="Z797">
        <v>0</v>
      </c>
      <c r="AA797">
        <v>0</v>
      </c>
      <c r="AB797">
        <v>0</v>
      </c>
      <c r="AC797">
        <v>0</v>
      </c>
      <c r="AF797">
        <v>0</v>
      </c>
      <c r="AO797" t="s">
        <v>2242</v>
      </c>
      <c r="AP797" t="s">
        <v>147</v>
      </c>
      <c r="AR797">
        <v>0</v>
      </c>
      <c r="AS797">
        <v>0</v>
      </c>
      <c r="AT797">
        <v>0</v>
      </c>
      <c r="AU797">
        <v>0</v>
      </c>
      <c r="AV797">
        <v>0</v>
      </c>
      <c r="AW797">
        <v>0</v>
      </c>
      <c r="BA797" t="s">
        <v>63</v>
      </c>
      <c r="BB797" t="s">
        <v>4868</v>
      </c>
      <c r="BC797">
        <v>0</v>
      </c>
      <c r="BE797" t="s">
        <v>147</v>
      </c>
      <c r="BH797" t="s">
        <v>2238</v>
      </c>
    </row>
    <row r="798" spans="1:60" x14ac:dyDescent="0.35">
      <c r="A798" t="s">
        <v>2423</v>
      </c>
      <c r="B798">
        <v>10000</v>
      </c>
      <c r="C798">
        <v>10000</v>
      </c>
      <c r="D798" s="2">
        <v>45757</v>
      </c>
      <c r="E798" t="s">
        <v>59</v>
      </c>
      <c r="F798" s="4">
        <v>0.47971064814814812</v>
      </c>
      <c r="G798" t="s">
        <v>2424</v>
      </c>
      <c r="I798">
        <v>1</v>
      </c>
      <c r="J798" t="s">
        <v>183</v>
      </c>
      <c r="K798">
        <v>46</v>
      </c>
      <c r="L798" t="s">
        <v>6049</v>
      </c>
      <c r="M798" t="s">
        <v>231</v>
      </c>
      <c r="N798" t="s">
        <v>3809</v>
      </c>
      <c r="O798" s="3">
        <v>1000</v>
      </c>
      <c r="R798" s="2">
        <v>45757</v>
      </c>
      <c r="T798">
        <v>1</v>
      </c>
      <c r="U798" s="3">
        <v>1000</v>
      </c>
      <c r="V798" t="s">
        <v>65</v>
      </c>
      <c r="W798" t="s">
        <v>2425</v>
      </c>
      <c r="X798">
        <v>0</v>
      </c>
      <c r="Y798" s="3">
        <v>1000</v>
      </c>
      <c r="Z798">
        <v>0</v>
      </c>
      <c r="AA798">
        <v>0</v>
      </c>
      <c r="AB798">
        <v>0</v>
      </c>
      <c r="AC798">
        <v>0</v>
      </c>
      <c r="AF798">
        <v>0</v>
      </c>
      <c r="AO798" t="s">
        <v>2426</v>
      </c>
      <c r="AP798" t="s">
        <v>465</v>
      </c>
      <c r="AR798">
        <v>0</v>
      </c>
      <c r="AS798">
        <v>0</v>
      </c>
      <c r="AT798">
        <v>0</v>
      </c>
      <c r="AU798">
        <v>0</v>
      </c>
      <c r="AV798">
        <v>0</v>
      </c>
      <c r="AW798">
        <v>0</v>
      </c>
      <c r="BA798" t="s">
        <v>63</v>
      </c>
      <c r="BB798" t="s">
        <v>4927</v>
      </c>
      <c r="BC798">
        <v>0</v>
      </c>
      <c r="BE798" t="s">
        <v>465</v>
      </c>
      <c r="BH798" t="s">
        <v>2255</v>
      </c>
    </row>
    <row r="799" spans="1:60" x14ac:dyDescent="0.35">
      <c r="A799" t="s">
        <v>2427</v>
      </c>
      <c r="B799">
        <v>10000</v>
      </c>
      <c r="C799">
        <v>10000</v>
      </c>
      <c r="D799" s="2">
        <v>45757</v>
      </c>
      <c r="E799" t="s">
        <v>59</v>
      </c>
      <c r="F799" t="s">
        <v>2428</v>
      </c>
      <c r="G799" t="s">
        <v>2429</v>
      </c>
      <c r="I799">
        <v>1</v>
      </c>
      <c r="J799" t="s">
        <v>183</v>
      </c>
      <c r="K799">
        <v>46</v>
      </c>
      <c r="L799" t="s">
        <v>6049</v>
      </c>
      <c r="M799" t="s">
        <v>231</v>
      </c>
      <c r="N799" t="s">
        <v>3809</v>
      </c>
      <c r="O799" s="3">
        <v>2000</v>
      </c>
      <c r="R799" s="2">
        <v>45757</v>
      </c>
      <c r="T799">
        <v>1</v>
      </c>
      <c r="U799" s="3">
        <v>2000</v>
      </c>
      <c r="V799" t="s">
        <v>65</v>
      </c>
      <c r="W799" t="s">
        <v>2430</v>
      </c>
      <c r="X799">
        <v>0</v>
      </c>
      <c r="Y799" s="3">
        <v>2000</v>
      </c>
      <c r="Z799">
        <v>0</v>
      </c>
      <c r="AA799">
        <v>0</v>
      </c>
      <c r="AB799">
        <v>0</v>
      </c>
      <c r="AC799">
        <v>0</v>
      </c>
      <c r="AF799">
        <v>0</v>
      </c>
      <c r="AO799" t="s">
        <v>2431</v>
      </c>
      <c r="AP799" t="s">
        <v>465</v>
      </c>
      <c r="AR799">
        <v>0</v>
      </c>
      <c r="AS799">
        <v>0</v>
      </c>
      <c r="AT799">
        <v>0</v>
      </c>
      <c r="AU799">
        <v>0</v>
      </c>
      <c r="AV799">
        <v>0</v>
      </c>
      <c r="AW799">
        <v>0</v>
      </c>
      <c r="BA799" t="s">
        <v>63</v>
      </c>
      <c r="BB799" t="s">
        <v>4928</v>
      </c>
      <c r="BC799">
        <v>0</v>
      </c>
      <c r="BE799" t="s">
        <v>465</v>
      </c>
      <c r="BH799" t="s">
        <v>2255</v>
      </c>
    </row>
    <row r="800" spans="1:60" x14ac:dyDescent="0.35">
      <c r="A800" t="s">
        <v>2267</v>
      </c>
      <c r="B800">
        <v>10000</v>
      </c>
      <c r="C800">
        <v>20000</v>
      </c>
      <c r="D800" s="2">
        <v>45758</v>
      </c>
      <c r="E800" t="s">
        <v>59</v>
      </c>
      <c r="F800" t="s">
        <v>2268</v>
      </c>
      <c r="G800" t="s">
        <v>159</v>
      </c>
      <c r="I800">
        <v>2</v>
      </c>
      <c r="J800" t="s">
        <v>183</v>
      </c>
      <c r="K800">
        <v>82</v>
      </c>
      <c r="L800" t="s">
        <v>6055</v>
      </c>
      <c r="M800" t="s">
        <v>352</v>
      </c>
      <c r="N800" t="s">
        <v>3798</v>
      </c>
      <c r="O800" s="3">
        <v>1000</v>
      </c>
      <c r="R800" s="2">
        <v>45757</v>
      </c>
      <c r="T800">
        <v>6</v>
      </c>
      <c r="U800" s="3">
        <v>6000</v>
      </c>
      <c r="V800" t="s">
        <v>65</v>
      </c>
      <c r="W800">
        <v>5000514990001</v>
      </c>
      <c r="X800">
        <v>0</v>
      </c>
      <c r="Y800" s="3">
        <v>5000</v>
      </c>
      <c r="Z800" s="3">
        <v>1000</v>
      </c>
      <c r="AA800">
        <v>0</v>
      </c>
      <c r="AB800">
        <v>0</v>
      </c>
      <c r="AC800">
        <v>0</v>
      </c>
      <c r="AF800">
        <v>0</v>
      </c>
      <c r="AO800">
        <v>500051499</v>
      </c>
      <c r="AP800" t="s">
        <v>162</v>
      </c>
      <c r="AR800">
        <v>0</v>
      </c>
      <c r="AS800">
        <v>0</v>
      </c>
      <c r="AT800">
        <v>0</v>
      </c>
      <c r="AU800">
        <v>0</v>
      </c>
      <c r="AV800">
        <v>0</v>
      </c>
      <c r="AW800">
        <v>0</v>
      </c>
      <c r="BA800" t="s">
        <v>63</v>
      </c>
      <c r="BB800" t="s">
        <v>4876</v>
      </c>
      <c r="BC800">
        <v>0</v>
      </c>
      <c r="BE800" t="s">
        <v>162</v>
      </c>
      <c r="BH800" t="s">
        <v>2269</v>
      </c>
    </row>
    <row r="801" spans="1:60" x14ac:dyDescent="0.35">
      <c r="A801" t="s">
        <v>4929</v>
      </c>
      <c r="B801">
        <v>10000</v>
      </c>
      <c r="C801">
        <v>10000</v>
      </c>
      <c r="D801" s="2">
        <v>45764</v>
      </c>
      <c r="E801" t="s">
        <v>59</v>
      </c>
      <c r="F801" t="s">
        <v>4930</v>
      </c>
      <c r="G801" t="s">
        <v>4931</v>
      </c>
      <c r="I801">
        <v>1</v>
      </c>
      <c r="J801" t="s">
        <v>183</v>
      </c>
      <c r="K801">
        <v>88</v>
      </c>
      <c r="L801" t="s">
        <v>6058</v>
      </c>
      <c r="M801" t="s">
        <v>144</v>
      </c>
      <c r="N801" t="s">
        <v>3855</v>
      </c>
      <c r="O801" s="3">
        <v>8500</v>
      </c>
      <c r="R801" s="2">
        <v>45757</v>
      </c>
      <c r="T801">
        <v>1</v>
      </c>
      <c r="U801" s="3">
        <v>8500</v>
      </c>
      <c r="V801" t="s">
        <v>65</v>
      </c>
      <c r="W801" t="s">
        <v>4932</v>
      </c>
      <c r="X801">
        <v>0</v>
      </c>
      <c r="Y801" s="3">
        <v>8000</v>
      </c>
      <c r="Z801">
        <v>500</v>
      </c>
      <c r="AA801">
        <v>0</v>
      </c>
      <c r="AB801">
        <v>0</v>
      </c>
      <c r="AC801">
        <v>0</v>
      </c>
      <c r="AF801">
        <v>0</v>
      </c>
      <c r="AO801" t="s">
        <v>4933</v>
      </c>
      <c r="AP801" t="s">
        <v>355</v>
      </c>
      <c r="AR801">
        <v>0</v>
      </c>
      <c r="AS801">
        <v>0</v>
      </c>
      <c r="AT801">
        <v>0</v>
      </c>
      <c r="AU801">
        <v>0</v>
      </c>
      <c r="AV801">
        <v>0</v>
      </c>
      <c r="AW801">
        <v>0</v>
      </c>
      <c r="BA801" t="s">
        <v>63</v>
      </c>
      <c r="BB801" t="s">
        <v>4934</v>
      </c>
      <c r="BC801">
        <v>0</v>
      </c>
      <c r="BE801" t="s">
        <v>355</v>
      </c>
      <c r="BH801" t="s">
        <v>4935</v>
      </c>
    </row>
    <row r="802" spans="1:60" x14ac:dyDescent="0.35">
      <c r="A802" t="s">
        <v>4936</v>
      </c>
      <c r="B802">
        <v>10000</v>
      </c>
      <c r="C802">
        <v>10000</v>
      </c>
      <c r="D802" s="2">
        <v>45771</v>
      </c>
      <c r="E802" t="s">
        <v>59</v>
      </c>
      <c r="F802" s="4">
        <v>0.46805555555555556</v>
      </c>
      <c r="G802" t="s">
        <v>2230</v>
      </c>
      <c r="I802">
        <v>1</v>
      </c>
      <c r="J802" t="s">
        <v>183</v>
      </c>
      <c r="K802">
        <v>88</v>
      </c>
      <c r="L802" t="s">
        <v>6058</v>
      </c>
      <c r="M802" t="s">
        <v>144</v>
      </c>
      <c r="N802" t="s">
        <v>3855</v>
      </c>
      <c r="O802">
        <v>150</v>
      </c>
      <c r="R802" s="2">
        <v>45757</v>
      </c>
      <c r="T802">
        <v>1</v>
      </c>
      <c r="U802">
        <v>150</v>
      </c>
      <c r="V802" t="s">
        <v>65</v>
      </c>
      <c r="W802" t="s">
        <v>4937</v>
      </c>
      <c r="X802">
        <v>0</v>
      </c>
      <c r="Y802">
        <v>50</v>
      </c>
      <c r="Z802">
        <v>100</v>
      </c>
      <c r="AA802">
        <v>0</v>
      </c>
      <c r="AB802">
        <v>0</v>
      </c>
      <c r="AC802">
        <v>0</v>
      </c>
      <c r="AF802">
        <v>0</v>
      </c>
      <c r="AO802" t="s">
        <v>4938</v>
      </c>
      <c r="AP802" t="s">
        <v>762</v>
      </c>
      <c r="AR802">
        <v>0</v>
      </c>
      <c r="AS802">
        <v>0</v>
      </c>
      <c r="AT802">
        <v>0</v>
      </c>
      <c r="AU802">
        <v>0</v>
      </c>
      <c r="AV802">
        <v>0</v>
      </c>
      <c r="AW802">
        <v>0</v>
      </c>
      <c r="BA802" t="s">
        <v>63</v>
      </c>
      <c r="BB802" t="s">
        <v>4939</v>
      </c>
      <c r="BC802">
        <v>0</v>
      </c>
      <c r="BE802" t="s">
        <v>762</v>
      </c>
      <c r="BH802" t="s">
        <v>4940</v>
      </c>
    </row>
    <row r="803" spans="1:60" x14ac:dyDescent="0.35">
      <c r="A803" t="s">
        <v>4941</v>
      </c>
      <c r="B803">
        <v>10000</v>
      </c>
      <c r="C803">
        <v>10000</v>
      </c>
      <c r="D803" s="2">
        <v>45771</v>
      </c>
      <c r="E803" t="s">
        <v>59</v>
      </c>
      <c r="F803" s="4">
        <v>0.46864583333333332</v>
      </c>
      <c r="G803" t="s">
        <v>4942</v>
      </c>
      <c r="I803">
        <v>1</v>
      </c>
      <c r="J803" t="s">
        <v>183</v>
      </c>
      <c r="K803">
        <v>88</v>
      </c>
      <c r="L803" t="s">
        <v>6058</v>
      </c>
      <c r="M803" t="s">
        <v>144</v>
      </c>
      <c r="N803" t="s">
        <v>3855</v>
      </c>
      <c r="O803">
        <v>350</v>
      </c>
      <c r="R803" s="2">
        <v>45757</v>
      </c>
      <c r="T803">
        <v>1</v>
      </c>
      <c r="U803">
        <v>350</v>
      </c>
      <c r="V803" t="s">
        <v>65</v>
      </c>
      <c r="W803" t="s">
        <v>4943</v>
      </c>
      <c r="X803">
        <v>0</v>
      </c>
      <c r="Y803">
        <v>100</v>
      </c>
      <c r="Z803">
        <v>250</v>
      </c>
      <c r="AA803">
        <v>0</v>
      </c>
      <c r="AB803">
        <v>0</v>
      </c>
      <c r="AC803">
        <v>0</v>
      </c>
      <c r="AF803">
        <v>0</v>
      </c>
      <c r="AO803" t="s">
        <v>4944</v>
      </c>
      <c r="AP803" t="s">
        <v>762</v>
      </c>
      <c r="AR803">
        <v>0</v>
      </c>
      <c r="AS803">
        <v>0</v>
      </c>
      <c r="AT803">
        <v>0</v>
      </c>
      <c r="AU803">
        <v>0</v>
      </c>
      <c r="AV803">
        <v>0</v>
      </c>
      <c r="AW803">
        <v>0</v>
      </c>
      <c r="BA803" t="s">
        <v>63</v>
      </c>
      <c r="BB803" t="s">
        <v>4945</v>
      </c>
      <c r="BC803">
        <v>0</v>
      </c>
      <c r="BE803" t="s">
        <v>762</v>
      </c>
      <c r="BH803" t="s">
        <v>4940</v>
      </c>
    </row>
    <row r="804" spans="1:60" x14ac:dyDescent="0.35">
      <c r="A804" t="s">
        <v>2432</v>
      </c>
      <c r="B804">
        <v>10000</v>
      </c>
      <c r="C804">
        <v>10000</v>
      </c>
      <c r="D804" s="2">
        <v>45757</v>
      </c>
      <c r="E804" t="s">
        <v>59</v>
      </c>
      <c r="F804" s="4">
        <v>0.46348379629629627</v>
      </c>
      <c r="G804" t="s">
        <v>2277</v>
      </c>
      <c r="I804">
        <v>1</v>
      </c>
      <c r="J804" t="s">
        <v>183</v>
      </c>
      <c r="K804">
        <v>26</v>
      </c>
      <c r="L804" t="s">
        <v>6061</v>
      </c>
      <c r="M804" t="s">
        <v>648</v>
      </c>
      <c r="N804" t="s">
        <v>3810</v>
      </c>
      <c r="O804" s="3">
        <v>2250</v>
      </c>
      <c r="R804" s="2">
        <v>45757</v>
      </c>
      <c r="T804">
        <v>4</v>
      </c>
      <c r="U804" s="3">
        <v>9000</v>
      </c>
      <c r="V804" t="s">
        <v>65</v>
      </c>
      <c r="W804" t="s">
        <v>2279</v>
      </c>
      <c r="X804">
        <v>0</v>
      </c>
      <c r="Y804" s="3">
        <v>9000</v>
      </c>
      <c r="Z804">
        <v>0</v>
      </c>
      <c r="AA804">
        <v>0</v>
      </c>
      <c r="AB804">
        <v>0</v>
      </c>
      <c r="AC804">
        <v>0</v>
      </c>
      <c r="AF804">
        <v>0</v>
      </c>
      <c r="AO804" t="s">
        <v>2280</v>
      </c>
      <c r="AP804" t="s">
        <v>170</v>
      </c>
      <c r="AR804">
        <v>0</v>
      </c>
      <c r="AS804">
        <v>0</v>
      </c>
      <c r="AT804">
        <v>0</v>
      </c>
      <c r="AU804">
        <v>0</v>
      </c>
      <c r="AV804">
        <v>0</v>
      </c>
      <c r="AW804">
        <v>0</v>
      </c>
      <c r="BA804" t="s">
        <v>63</v>
      </c>
      <c r="BB804" t="s">
        <v>4946</v>
      </c>
      <c r="BC804">
        <v>0</v>
      </c>
      <c r="BE804" t="s">
        <v>170</v>
      </c>
      <c r="BH804" t="s">
        <v>2433</v>
      </c>
    </row>
    <row r="805" spans="1:60" x14ac:dyDescent="0.35">
      <c r="A805" t="s">
        <v>2945</v>
      </c>
      <c r="B805">
        <v>10000</v>
      </c>
      <c r="C805">
        <v>20000</v>
      </c>
      <c r="D805" s="2">
        <v>45763</v>
      </c>
      <c r="E805" t="s">
        <v>59</v>
      </c>
      <c r="F805" t="s">
        <v>2946</v>
      </c>
      <c r="G805">
        <v>10620258104</v>
      </c>
      <c r="I805">
        <v>1</v>
      </c>
      <c r="J805" t="s">
        <v>183</v>
      </c>
      <c r="K805" s="7" t="s">
        <v>944</v>
      </c>
      <c r="L805" t="s">
        <v>6076</v>
      </c>
      <c r="M805" t="s">
        <v>945</v>
      </c>
      <c r="N805" t="s">
        <v>3831</v>
      </c>
      <c r="O805">
        <v>385</v>
      </c>
      <c r="R805" s="2">
        <v>45757</v>
      </c>
      <c r="T805">
        <v>308</v>
      </c>
      <c r="U805" s="3">
        <v>118580</v>
      </c>
      <c r="V805" t="s">
        <v>65</v>
      </c>
      <c r="W805" t="s">
        <v>2947</v>
      </c>
      <c r="X805">
        <v>0</v>
      </c>
      <c r="Y805" s="3">
        <v>100000</v>
      </c>
      <c r="Z805" s="3">
        <v>18580</v>
      </c>
      <c r="AA805">
        <v>0</v>
      </c>
      <c r="AB805">
        <v>0</v>
      </c>
      <c r="AC805">
        <v>0</v>
      </c>
      <c r="AF805">
        <v>0</v>
      </c>
      <c r="AO805" t="s">
        <v>2948</v>
      </c>
      <c r="AP805" t="s">
        <v>108</v>
      </c>
      <c r="AR805">
        <v>0</v>
      </c>
      <c r="AS805">
        <v>0</v>
      </c>
      <c r="AT805">
        <v>0</v>
      </c>
      <c r="AU805">
        <v>0</v>
      </c>
      <c r="AV805">
        <v>0</v>
      </c>
      <c r="AW805">
        <v>0</v>
      </c>
      <c r="BA805" t="s">
        <v>63</v>
      </c>
      <c r="BB805" t="s">
        <v>4947</v>
      </c>
      <c r="BC805">
        <v>0</v>
      </c>
      <c r="BE805" t="s">
        <v>108</v>
      </c>
      <c r="BH805" t="s">
        <v>2949</v>
      </c>
    </row>
    <row r="806" spans="1:60" x14ac:dyDescent="0.35">
      <c r="A806" t="s">
        <v>4948</v>
      </c>
      <c r="B806">
        <v>10000</v>
      </c>
      <c r="C806">
        <v>10000</v>
      </c>
      <c r="D806" s="2">
        <v>45768</v>
      </c>
      <c r="E806" t="s">
        <v>59</v>
      </c>
      <c r="F806" t="s">
        <v>4949</v>
      </c>
      <c r="G806" t="s">
        <v>4950</v>
      </c>
      <c r="I806">
        <v>1</v>
      </c>
      <c r="J806" t="s">
        <v>183</v>
      </c>
      <c r="K806">
        <v>79</v>
      </c>
      <c r="L806" t="s">
        <v>6076</v>
      </c>
      <c r="M806" t="s">
        <v>92</v>
      </c>
      <c r="N806" t="s">
        <v>3828</v>
      </c>
      <c r="O806" s="3">
        <v>3250</v>
      </c>
      <c r="R806" s="2">
        <v>45757</v>
      </c>
      <c r="T806">
        <v>8</v>
      </c>
      <c r="U806" s="3">
        <v>26000</v>
      </c>
      <c r="V806" t="s">
        <v>65</v>
      </c>
      <c r="W806" t="s">
        <v>318</v>
      </c>
      <c r="X806">
        <v>0</v>
      </c>
      <c r="Y806" s="3">
        <v>21500</v>
      </c>
      <c r="Z806" s="3">
        <v>4500</v>
      </c>
      <c r="AA806">
        <v>0</v>
      </c>
      <c r="AB806">
        <v>0</v>
      </c>
      <c r="AC806">
        <v>0</v>
      </c>
      <c r="AF806">
        <v>0</v>
      </c>
      <c r="AO806" t="s">
        <v>319</v>
      </c>
      <c r="AP806" t="s">
        <v>320</v>
      </c>
      <c r="AR806">
        <v>0</v>
      </c>
      <c r="AS806">
        <v>0</v>
      </c>
      <c r="AT806">
        <v>0</v>
      </c>
      <c r="AU806">
        <v>0</v>
      </c>
      <c r="AV806">
        <v>0</v>
      </c>
      <c r="AW806">
        <v>0</v>
      </c>
      <c r="BA806" t="s">
        <v>63</v>
      </c>
      <c r="BB806" t="s">
        <v>4951</v>
      </c>
      <c r="BC806">
        <v>0</v>
      </c>
      <c r="BE806" t="s">
        <v>320</v>
      </c>
      <c r="BH806" t="s">
        <v>2437</v>
      </c>
    </row>
    <row r="807" spans="1:60" x14ac:dyDescent="0.35">
      <c r="A807" t="s">
        <v>2434</v>
      </c>
      <c r="B807">
        <v>10000</v>
      </c>
      <c r="C807">
        <v>10000</v>
      </c>
      <c r="D807" s="2">
        <v>45757</v>
      </c>
      <c r="E807" t="s">
        <v>59</v>
      </c>
      <c r="F807" t="s">
        <v>2390</v>
      </c>
      <c r="G807" t="s">
        <v>317</v>
      </c>
      <c r="I807">
        <v>1</v>
      </c>
      <c r="J807" t="s">
        <v>183</v>
      </c>
      <c r="K807">
        <v>79</v>
      </c>
      <c r="L807" t="s">
        <v>6076</v>
      </c>
      <c r="M807" t="s">
        <v>92</v>
      </c>
      <c r="N807" t="s">
        <v>3828</v>
      </c>
      <c r="O807">
        <v>650</v>
      </c>
      <c r="R807" s="2">
        <v>45757</v>
      </c>
      <c r="T807">
        <v>4</v>
      </c>
      <c r="U807" s="3">
        <v>2600</v>
      </c>
      <c r="V807" t="s">
        <v>65</v>
      </c>
      <c r="W807" t="s">
        <v>2435</v>
      </c>
      <c r="X807">
        <v>0</v>
      </c>
      <c r="Y807" s="3">
        <v>2000</v>
      </c>
      <c r="Z807">
        <v>600</v>
      </c>
      <c r="AA807">
        <v>0</v>
      </c>
      <c r="AB807">
        <v>0</v>
      </c>
      <c r="AC807">
        <v>0</v>
      </c>
      <c r="AF807">
        <v>0</v>
      </c>
      <c r="AO807" t="s">
        <v>2436</v>
      </c>
      <c r="AP807" t="s">
        <v>320</v>
      </c>
      <c r="AR807">
        <v>0</v>
      </c>
      <c r="AS807">
        <v>0</v>
      </c>
      <c r="AT807">
        <v>0</v>
      </c>
      <c r="AU807">
        <v>0</v>
      </c>
      <c r="AV807">
        <v>0</v>
      </c>
      <c r="AW807">
        <v>0</v>
      </c>
      <c r="BA807" t="s">
        <v>63</v>
      </c>
      <c r="BB807" t="s">
        <v>4952</v>
      </c>
      <c r="BC807">
        <v>0</v>
      </c>
      <c r="BE807" t="s">
        <v>320</v>
      </c>
      <c r="BH807" t="s">
        <v>2437</v>
      </c>
    </row>
    <row r="808" spans="1:60" x14ac:dyDescent="0.35">
      <c r="A808" t="s">
        <v>2434</v>
      </c>
      <c r="B808">
        <v>10000</v>
      </c>
      <c r="C808">
        <v>20000</v>
      </c>
      <c r="D808" s="2">
        <v>45757</v>
      </c>
      <c r="E808" t="s">
        <v>59</v>
      </c>
      <c r="F808" t="s">
        <v>2390</v>
      </c>
      <c r="G808" t="s">
        <v>317</v>
      </c>
      <c r="I808">
        <v>2</v>
      </c>
      <c r="J808" t="s">
        <v>183</v>
      </c>
      <c r="K808">
        <v>73</v>
      </c>
      <c r="L808" t="s">
        <v>6042</v>
      </c>
      <c r="M808" t="s">
        <v>184</v>
      </c>
      <c r="N808" t="s">
        <v>3845</v>
      </c>
      <c r="O808" s="3">
        <v>2500</v>
      </c>
      <c r="R808" s="2">
        <v>45757</v>
      </c>
      <c r="T808">
        <v>1</v>
      </c>
      <c r="U808" s="3">
        <v>2500</v>
      </c>
      <c r="V808" t="s">
        <v>65</v>
      </c>
      <c r="W808" t="s">
        <v>2435</v>
      </c>
      <c r="X808">
        <v>0</v>
      </c>
      <c r="Y808" s="3">
        <v>2000</v>
      </c>
      <c r="Z808">
        <v>500</v>
      </c>
      <c r="AA808">
        <v>0</v>
      </c>
      <c r="AB808">
        <v>0</v>
      </c>
      <c r="AC808">
        <v>0</v>
      </c>
      <c r="AF808">
        <v>0</v>
      </c>
      <c r="AO808" t="s">
        <v>2436</v>
      </c>
      <c r="AP808" t="s">
        <v>320</v>
      </c>
      <c r="AR808">
        <v>0</v>
      </c>
      <c r="AS808">
        <v>0</v>
      </c>
      <c r="AT808">
        <v>0</v>
      </c>
      <c r="AU808">
        <v>0</v>
      </c>
      <c r="AV808">
        <v>0</v>
      </c>
      <c r="AW808">
        <v>0</v>
      </c>
      <c r="BA808" t="s">
        <v>63</v>
      </c>
      <c r="BB808" t="s">
        <v>4952</v>
      </c>
      <c r="BC808">
        <v>0</v>
      </c>
      <c r="BE808" t="s">
        <v>320</v>
      </c>
      <c r="BH808" t="s">
        <v>2437</v>
      </c>
    </row>
    <row r="809" spans="1:60" x14ac:dyDescent="0.35">
      <c r="A809" t="s">
        <v>2438</v>
      </c>
      <c r="B809">
        <v>10000</v>
      </c>
      <c r="C809">
        <v>10000</v>
      </c>
      <c r="D809" s="2">
        <v>45761</v>
      </c>
      <c r="E809" t="s">
        <v>59</v>
      </c>
      <c r="F809" t="s">
        <v>2109</v>
      </c>
      <c r="G809">
        <v>10620258104</v>
      </c>
      <c r="I809">
        <v>1</v>
      </c>
      <c r="J809" t="s">
        <v>183</v>
      </c>
      <c r="K809" s="7" t="s">
        <v>944</v>
      </c>
      <c r="L809" t="s">
        <v>6076</v>
      </c>
      <c r="M809" t="s">
        <v>945</v>
      </c>
      <c r="N809" t="s">
        <v>3831</v>
      </c>
      <c r="O809">
        <v>195</v>
      </c>
      <c r="R809" s="2">
        <v>45757</v>
      </c>
      <c r="T809">
        <v>36</v>
      </c>
      <c r="U809" s="3">
        <v>7020</v>
      </c>
      <c r="V809" t="s">
        <v>65</v>
      </c>
      <c r="W809" t="s">
        <v>2439</v>
      </c>
      <c r="X809">
        <v>0</v>
      </c>
      <c r="Y809" s="3">
        <v>5000</v>
      </c>
      <c r="Z809" s="3">
        <v>2020</v>
      </c>
      <c r="AA809">
        <v>0</v>
      </c>
      <c r="AB809">
        <v>0</v>
      </c>
      <c r="AC809">
        <v>0</v>
      </c>
      <c r="AF809">
        <v>0</v>
      </c>
      <c r="AO809" t="s">
        <v>2440</v>
      </c>
      <c r="AP809" t="s">
        <v>95</v>
      </c>
      <c r="AR809">
        <v>0</v>
      </c>
      <c r="AS809">
        <v>0</v>
      </c>
      <c r="AT809">
        <v>0</v>
      </c>
      <c r="AU809">
        <v>0</v>
      </c>
      <c r="AV809">
        <v>0</v>
      </c>
      <c r="AW809">
        <v>0</v>
      </c>
      <c r="BA809" t="s">
        <v>63</v>
      </c>
      <c r="BB809" t="s">
        <v>4953</v>
      </c>
      <c r="BC809">
        <v>0</v>
      </c>
      <c r="BE809" t="s">
        <v>95</v>
      </c>
      <c r="BH809" t="s">
        <v>2441</v>
      </c>
    </row>
    <row r="810" spans="1:60" x14ac:dyDescent="0.35">
      <c r="A810" t="s">
        <v>2442</v>
      </c>
      <c r="B810">
        <v>10000</v>
      </c>
      <c r="C810">
        <v>10000</v>
      </c>
      <c r="D810" s="2">
        <v>45761</v>
      </c>
      <c r="E810" t="s">
        <v>59</v>
      </c>
      <c r="F810" t="s">
        <v>2109</v>
      </c>
      <c r="G810">
        <v>10620258104</v>
      </c>
      <c r="I810">
        <v>1</v>
      </c>
      <c r="J810" t="s">
        <v>183</v>
      </c>
      <c r="K810" s="7" t="s">
        <v>944</v>
      </c>
      <c r="L810" t="s">
        <v>6076</v>
      </c>
      <c r="M810" t="s">
        <v>945</v>
      </c>
      <c r="N810" t="s">
        <v>3831</v>
      </c>
      <c r="O810">
        <v>195</v>
      </c>
      <c r="R810" s="2">
        <v>45757</v>
      </c>
      <c r="T810">
        <v>36</v>
      </c>
      <c r="U810" s="3">
        <v>7020</v>
      </c>
      <c r="V810" t="s">
        <v>65</v>
      </c>
      <c r="W810" t="s">
        <v>2443</v>
      </c>
      <c r="X810">
        <v>0</v>
      </c>
      <c r="Y810" s="3">
        <v>5000</v>
      </c>
      <c r="Z810" s="3">
        <v>2020</v>
      </c>
      <c r="AA810">
        <v>0</v>
      </c>
      <c r="AB810">
        <v>0</v>
      </c>
      <c r="AC810">
        <v>0</v>
      </c>
      <c r="AF810">
        <v>0</v>
      </c>
      <c r="AO810" t="s">
        <v>2444</v>
      </c>
      <c r="AP810" t="s">
        <v>95</v>
      </c>
      <c r="AR810">
        <v>0</v>
      </c>
      <c r="AS810">
        <v>0</v>
      </c>
      <c r="AT810">
        <v>0</v>
      </c>
      <c r="AU810">
        <v>0</v>
      </c>
      <c r="AV810">
        <v>0</v>
      </c>
      <c r="AW810">
        <v>0</v>
      </c>
      <c r="BA810" t="s">
        <v>63</v>
      </c>
      <c r="BB810" t="s">
        <v>4954</v>
      </c>
      <c r="BC810">
        <v>0</v>
      </c>
      <c r="BE810" t="s">
        <v>95</v>
      </c>
      <c r="BH810" t="s">
        <v>2445</v>
      </c>
    </row>
    <row r="811" spans="1:60" x14ac:dyDescent="0.35">
      <c r="A811" t="s">
        <v>2446</v>
      </c>
      <c r="B811">
        <v>10000</v>
      </c>
      <c r="C811">
        <v>10000</v>
      </c>
      <c r="D811" s="2">
        <v>45758</v>
      </c>
      <c r="E811" t="s">
        <v>59</v>
      </c>
      <c r="F811" s="4">
        <v>0.48348379629629629</v>
      </c>
      <c r="G811" t="s">
        <v>2447</v>
      </c>
      <c r="I811">
        <v>1</v>
      </c>
      <c r="J811" t="s">
        <v>183</v>
      </c>
      <c r="K811">
        <v>12</v>
      </c>
      <c r="L811" t="s">
        <v>6062</v>
      </c>
      <c r="M811" t="s">
        <v>462</v>
      </c>
      <c r="N811" t="s">
        <v>3804</v>
      </c>
      <c r="O811" s="3">
        <v>20000</v>
      </c>
      <c r="R811" s="2">
        <v>45757</v>
      </c>
      <c r="T811">
        <v>1</v>
      </c>
      <c r="U811" s="3">
        <v>20000</v>
      </c>
      <c r="V811" t="s">
        <v>65</v>
      </c>
      <c r="W811" t="s">
        <v>2448</v>
      </c>
      <c r="X811">
        <v>0</v>
      </c>
      <c r="Y811" s="3">
        <v>20000</v>
      </c>
      <c r="Z811">
        <v>0</v>
      </c>
      <c r="AA811">
        <v>0</v>
      </c>
      <c r="AB811">
        <v>0</v>
      </c>
      <c r="AC811">
        <v>0</v>
      </c>
      <c r="AF811">
        <v>0</v>
      </c>
      <c r="AO811" t="s">
        <v>2449</v>
      </c>
      <c r="AP811" t="s">
        <v>465</v>
      </c>
      <c r="AR811">
        <v>0</v>
      </c>
      <c r="AS811">
        <v>0</v>
      </c>
      <c r="AT811">
        <v>0</v>
      </c>
      <c r="AU811">
        <v>0</v>
      </c>
      <c r="AV811">
        <v>0</v>
      </c>
      <c r="AW811">
        <v>0</v>
      </c>
      <c r="BA811" t="s">
        <v>63</v>
      </c>
      <c r="BB811" t="s">
        <v>4955</v>
      </c>
      <c r="BC811">
        <v>0</v>
      </c>
      <c r="BE811" t="s">
        <v>465</v>
      </c>
      <c r="BH811" t="s">
        <v>2287</v>
      </c>
    </row>
    <row r="812" spans="1:60" x14ac:dyDescent="0.35">
      <c r="A812" t="s">
        <v>2450</v>
      </c>
      <c r="B812">
        <v>10000</v>
      </c>
      <c r="C812">
        <v>10000</v>
      </c>
      <c r="D812" s="2">
        <v>45758</v>
      </c>
      <c r="E812" t="s">
        <v>59</v>
      </c>
      <c r="F812" t="s">
        <v>2451</v>
      </c>
      <c r="G812" t="s">
        <v>2452</v>
      </c>
      <c r="I812">
        <v>1</v>
      </c>
      <c r="J812" t="s">
        <v>183</v>
      </c>
      <c r="K812">
        <v>22</v>
      </c>
      <c r="L812" t="s">
        <v>6063</v>
      </c>
      <c r="M812" t="s">
        <v>685</v>
      </c>
      <c r="N812" t="s">
        <v>3805</v>
      </c>
      <c r="O812" s="3">
        <v>25000</v>
      </c>
      <c r="R812" s="2">
        <v>45757</v>
      </c>
      <c r="T812">
        <v>2</v>
      </c>
      <c r="U812" s="3">
        <v>50000</v>
      </c>
      <c r="V812" t="s">
        <v>65</v>
      </c>
      <c r="W812" t="s">
        <v>2454</v>
      </c>
      <c r="X812">
        <v>0</v>
      </c>
      <c r="Y812" s="3">
        <v>50000</v>
      </c>
      <c r="Z812">
        <v>0</v>
      </c>
      <c r="AA812">
        <v>0</v>
      </c>
      <c r="AB812">
        <v>0</v>
      </c>
      <c r="AC812">
        <v>0</v>
      </c>
      <c r="AF812">
        <v>0</v>
      </c>
      <c r="AO812" t="s">
        <v>2455</v>
      </c>
      <c r="AP812" t="s">
        <v>465</v>
      </c>
      <c r="AR812">
        <v>0</v>
      </c>
      <c r="AS812">
        <v>0</v>
      </c>
      <c r="AT812">
        <v>0</v>
      </c>
      <c r="AU812">
        <v>0</v>
      </c>
      <c r="AV812">
        <v>0</v>
      </c>
      <c r="AW812">
        <v>0</v>
      </c>
      <c r="BA812" t="s">
        <v>63</v>
      </c>
      <c r="BB812" t="s">
        <v>4956</v>
      </c>
      <c r="BC812">
        <v>0</v>
      </c>
      <c r="BE812" t="s">
        <v>465</v>
      </c>
      <c r="BH812" t="s">
        <v>2287</v>
      </c>
    </row>
    <row r="813" spans="1:60" x14ac:dyDescent="0.35">
      <c r="A813" t="s">
        <v>2456</v>
      </c>
      <c r="B813">
        <v>10000</v>
      </c>
      <c r="C813">
        <v>10000</v>
      </c>
      <c r="D813" s="2">
        <v>45758</v>
      </c>
      <c r="E813" t="s">
        <v>59</v>
      </c>
      <c r="F813" t="s">
        <v>2338</v>
      </c>
      <c r="G813" t="s">
        <v>2457</v>
      </c>
      <c r="I813">
        <v>1</v>
      </c>
      <c r="J813" t="s">
        <v>183</v>
      </c>
      <c r="K813">
        <v>32</v>
      </c>
      <c r="L813" t="s">
        <v>6064</v>
      </c>
      <c r="M813" t="s">
        <v>516</v>
      </c>
      <c r="N813" t="s">
        <v>3833</v>
      </c>
      <c r="O813" s="3">
        <v>10000</v>
      </c>
      <c r="R813" s="2">
        <v>45757</v>
      </c>
      <c r="T813">
        <v>1</v>
      </c>
      <c r="U813" s="3">
        <v>10000</v>
      </c>
      <c r="V813" t="s">
        <v>65</v>
      </c>
      <c r="W813" t="s">
        <v>2458</v>
      </c>
      <c r="X813">
        <v>0</v>
      </c>
      <c r="Y813" s="3">
        <v>10000</v>
      </c>
      <c r="Z813">
        <v>0</v>
      </c>
      <c r="AA813">
        <v>0</v>
      </c>
      <c r="AB813">
        <v>0</v>
      </c>
      <c r="AC813">
        <v>0</v>
      </c>
      <c r="AF813">
        <v>0</v>
      </c>
      <c r="AO813" t="s">
        <v>2459</v>
      </c>
      <c r="AP813" t="s">
        <v>465</v>
      </c>
      <c r="AR813">
        <v>0</v>
      </c>
      <c r="AS813">
        <v>0</v>
      </c>
      <c r="AT813">
        <v>0</v>
      </c>
      <c r="AU813">
        <v>0</v>
      </c>
      <c r="AV813">
        <v>0</v>
      </c>
      <c r="AW813">
        <v>0</v>
      </c>
      <c r="BA813" t="s">
        <v>63</v>
      </c>
      <c r="BB813" t="s">
        <v>4957</v>
      </c>
      <c r="BC813">
        <v>0</v>
      </c>
      <c r="BE813" t="s">
        <v>465</v>
      </c>
      <c r="BH813" t="s">
        <v>2460</v>
      </c>
    </row>
    <row r="814" spans="1:60" x14ac:dyDescent="0.35">
      <c r="A814" t="s">
        <v>2465</v>
      </c>
      <c r="B814">
        <v>10000</v>
      </c>
      <c r="C814">
        <v>10000</v>
      </c>
      <c r="D814" s="2">
        <v>45757</v>
      </c>
      <c r="E814" t="s">
        <v>59</v>
      </c>
      <c r="F814" t="s">
        <v>2404</v>
      </c>
      <c r="G814" t="s">
        <v>2123</v>
      </c>
      <c r="I814">
        <v>1</v>
      </c>
      <c r="J814" t="s">
        <v>183</v>
      </c>
      <c r="K814">
        <v>94</v>
      </c>
      <c r="L814" t="s">
        <v>6050</v>
      </c>
      <c r="M814" t="s">
        <v>81</v>
      </c>
      <c r="N814" t="s">
        <v>3825</v>
      </c>
      <c r="O814">
        <v>34</v>
      </c>
      <c r="R814" s="2">
        <v>45757</v>
      </c>
      <c r="T814">
        <v>6</v>
      </c>
      <c r="U814">
        <v>204</v>
      </c>
      <c r="V814" t="s">
        <v>65</v>
      </c>
      <c r="W814" t="s">
        <v>2125</v>
      </c>
      <c r="X814">
        <v>0</v>
      </c>
      <c r="Y814">
        <v>200</v>
      </c>
      <c r="Z814">
        <v>4</v>
      </c>
      <c r="AA814">
        <v>0</v>
      </c>
      <c r="AB814">
        <v>0</v>
      </c>
      <c r="AC814">
        <v>0</v>
      </c>
      <c r="AF814">
        <v>0</v>
      </c>
      <c r="AO814" t="s">
        <v>2126</v>
      </c>
      <c r="AP814" t="s">
        <v>84</v>
      </c>
      <c r="AR814">
        <v>0</v>
      </c>
      <c r="AS814">
        <v>0</v>
      </c>
      <c r="AT814">
        <v>0</v>
      </c>
      <c r="AU814">
        <v>0</v>
      </c>
      <c r="AV814">
        <v>0</v>
      </c>
      <c r="AW814">
        <v>0</v>
      </c>
      <c r="BA814" t="s">
        <v>63</v>
      </c>
      <c r="BB814" t="s">
        <v>4958</v>
      </c>
      <c r="BC814">
        <v>0</v>
      </c>
      <c r="BE814" t="s">
        <v>84</v>
      </c>
      <c r="BH814" t="s">
        <v>2466</v>
      </c>
    </row>
    <row r="815" spans="1:60" x14ac:dyDescent="0.35">
      <c r="A815" t="s">
        <v>3759</v>
      </c>
      <c r="B815">
        <v>10000</v>
      </c>
      <c r="C815">
        <v>10000</v>
      </c>
      <c r="D815" s="2">
        <v>45775</v>
      </c>
      <c r="E815" t="s">
        <v>59</v>
      </c>
      <c r="F815" t="s">
        <v>3760</v>
      </c>
      <c r="G815">
        <v>10620258101</v>
      </c>
      <c r="I815">
        <v>1</v>
      </c>
      <c r="J815" t="s">
        <v>183</v>
      </c>
      <c r="K815" s="7" t="s">
        <v>944</v>
      </c>
      <c r="L815" t="s">
        <v>6076</v>
      </c>
      <c r="M815" t="s">
        <v>945</v>
      </c>
      <c r="N815" t="s">
        <v>3831</v>
      </c>
      <c r="O815">
        <v>54</v>
      </c>
      <c r="R815" s="2">
        <v>45757</v>
      </c>
      <c r="T815">
        <v>176</v>
      </c>
      <c r="U815" s="3">
        <v>9504</v>
      </c>
      <c r="V815" t="s">
        <v>65</v>
      </c>
      <c r="W815" t="s">
        <v>3761</v>
      </c>
      <c r="X815">
        <v>0</v>
      </c>
      <c r="Y815" s="3">
        <v>80000</v>
      </c>
      <c r="Z815" s="3">
        <v>-70496</v>
      </c>
      <c r="AA815">
        <v>0</v>
      </c>
      <c r="AB815">
        <v>0</v>
      </c>
      <c r="AC815">
        <v>0</v>
      </c>
      <c r="AF815">
        <v>0</v>
      </c>
      <c r="AO815" t="s">
        <v>3762</v>
      </c>
      <c r="AP815" t="s">
        <v>108</v>
      </c>
      <c r="AR815">
        <v>0</v>
      </c>
      <c r="AS815">
        <v>0</v>
      </c>
      <c r="AT815">
        <v>0</v>
      </c>
      <c r="AU815">
        <v>0</v>
      </c>
      <c r="AV815">
        <v>0</v>
      </c>
      <c r="AW815">
        <v>0</v>
      </c>
      <c r="BA815" t="s">
        <v>63</v>
      </c>
      <c r="BB815" t="s">
        <v>4959</v>
      </c>
      <c r="BC815">
        <v>0</v>
      </c>
      <c r="BE815" t="s">
        <v>108</v>
      </c>
      <c r="BH815" t="s">
        <v>3763</v>
      </c>
    </row>
    <row r="816" spans="1:60" x14ac:dyDescent="0.35">
      <c r="A816" t="s">
        <v>3764</v>
      </c>
      <c r="B816">
        <v>10000</v>
      </c>
      <c r="C816">
        <v>10000</v>
      </c>
      <c r="D816" s="2">
        <v>45775</v>
      </c>
      <c r="E816" t="s">
        <v>59</v>
      </c>
      <c r="F816" t="s">
        <v>3765</v>
      </c>
      <c r="G816">
        <v>10620258100</v>
      </c>
      <c r="I816">
        <v>1</v>
      </c>
      <c r="J816" t="s">
        <v>183</v>
      </c>
      <c r="K816" s="7" t="s">
        <v>944</v>
      </c>
      <c r="L816" t="s">
        <v>6076</v>
      </c>
      <c r="M816" t="s">
        <v>945</v>
      </c>
      <c r="N816" t="s">
        <v>3831</v>
      </c>
      <c r="O816">
        <v>569</v>
      </c>
      <c r="R816" s="2">
        <v>45757</v>
      </c>
      <c r="T816">
        <v>176</v>
      </c>
      <c r="U816" s="3">
        <v>100144</v>
      </c>
      <c r="V816" t="s">
        <v>65</v>
      </c>
      <c r="W816" t="s">
        <v>847</v>
      </c>
      <c r="X816">
        <v>0</v>
      </c>
      <c r="Y816" s="3">
        <v>80000</v>
      </c>
      <c r="Z816" s="3">
        <v>20144</v>
      </c>
      <c r="AA816">
        <v>0</v>
      </c>
      <c r="AB816">
        <v>0</v>
      </c>
      <c r="AC816">
        <v>0</v>
      </c>
      <c r="AF816">
        <v>0</v>
      </c>
      <c r="AO816" t="s">
        <v>848</v>
      </c>
      <c r="AP816" t="s">
        <v>108</v>
      </c>
      <c r="AR816">
        <v>0</v>
      </c>
      <c r="AS816">
        <v>0</v>
      </c>
      <c r="AT816">
        <v>0</v>
      </c>
      <c r="AU816">
        <v>0</v>
      </c>
      <c r="AV816">
        <v>0</v>
      </c>
      <c r="AW816">
        <v>0</v>
      </c>
      <c r="BA816" t="s">
        <v>63</v>
      </c>
      <c r="BB816" t="s">
        <v>4960</v>
      </c>
      <c r="BC816">
        <v>0</v>
      </c>
      <c r="BE816" t="s">
        <v>108</v>
      </c>
      <c r="BH816" t="s">
        <v>3766</v>
      </c>
    </row>
    <row r="817" spans="1:60" x14ac:dyDescent="0.35">
      <c r="A817" t="s">
        <v>2321</v>
      </c>
      <c r="B817">
        <v>10000</v>
      </c>
      <c r="C817">
        <v>30000</v>
      </c>
      <c r="D817" s="2">
        <v>45757</v>
      </c>
      <c r="E817" t="s">
        <v>59</v>
      </c>
      <c r="F817" t="s">
        <v>2322</v>
      </c>
      <c r="G817">
        <v>59470</v>
      </c>
      <c r="I817">
        <v>2</v>
      </c>
      <c r="J817" t="s">
        <v>183</v>
      </c>
      <c r="K817">
        <v>96</v>
      </c>
      <c r="L817" t="s">
        <v>6060</v>
      </c>
      <c r="M817" t="s">
        <v>613</v>
      </c>
      <c r="N817" t="s">
        <v>3863</v>
      </c>
      <c r="O817" s="3">
        <v>36750</v>
      </c>
      <c r="R817" s="2">
        <v>45757</v>
      </c>
      <c r="T817">
        <v>6</v>
      </c>
      <c r="U817" s="3">
        <v>220500</v>
      </c>
      <c r="V817" t="s">
        <v>65</v>
      </c>
      <c r="W817" t="s">
        <v>2181</v>
      </c>
      <c r="X817">
        <v>0</v>
      </c>
      <c r="Y817" s="3">
        <v>220500</v>
      </c>
      <c r="Z817">
        <v>0</v>
      </c>
      <c r="AA817">
        <v>0</v>
      </c>
      <c r="AB817">
        <v>0</v>
      </c>
      <c r="AC817">
        <v>0</v>
      </c>
      <c r="AF817">
        <v>0</v>
      </c>
      <c r="AO817" t="s">
        <v>2182</v>
      </c>
      <c r="AP817" t="s">
        <v>68</v>
      </c>
      <c r="AR817">
        <v>0</v>
      </c>
      <c r="AS817">
        <v>0</v>
      </c>
      <c r="AT817">
        <v>0</v>
      </c>
      <c r="AU817">
        <v>0</v>
      </c>
      <c r="AV817">
        <v>0</v>
      </c>
      <c r="AW817">
        <v>0</v>
      </c>
      <c r="BA817" t="s">
        <v>63</v>
      </c>
      <c r="BB817" t="s">
        <v>4884</v>
      </c>
      <c r="BC817">
        <v>0</v>
      </c>
      <c r="BE817" t="s">
        <v>68</v>
      </c>
      <c r="BH817" t="s">
        <v>2320</v>
      </c>
    </row>
    <row r="818" spans="1:60" x14ac:dyDescent="0.35">
      <c r="A818" t="s">
        <v>4961</v>
      </c>
      <c r="B818">
        <v>10000</v>
      </c>
      <c r="C818">
        <v>10000</v>
      </c>
      <c r="D818" s="2">
        <v>45764</v>
      </c>
      <c r="E818" t="s">
        <v>59</v>
      </c>
      <c r="F818" s="4">
        <v>0.46413194444444444</v>
      </c>
      <c r="G818" t="s">
        <v>4962</v>
      </c>
      <c r="I818">
        <v>1</v>
      </c>
      <c r="J818" t="s">
        <v>183</v>
      </c>
      <c r="K818">
        <v>88</v>
      </c>
      <c r="L818" t="s">
        <v>6058</v>
      </c>
      <c r="M818" t="s">
        <v>144</v>
      </c>
      <c r="N818" t="s">
        <v>3855</v>
      </c>
      <c r="O818">
        <v>500</v>
      </c>
      <c r="R818" s="2">
        <v>45757</v>
      </c>
      <c r="T818">
        <v>1</v>
      </c>
      <c r="U818">
        <v>500</v>
      </c>
      <c r="V818" t="s">
        <v>65</v>
      </c>
      <c r="W818">
        <v>190023590001</v>
      </c>
      <c r="X818">
        <v>0</v>
      </c>
      <c r="Y818">
        <v>500</v>
      </c>
      <c r="Z818">
        <v>0</v>
      </c>
      <c r="AA818">
        <v>0</v>
      </c>
      <c r="AB818">
        <v>0</v>
      </c>
      <c r="AC818">
        <v>0</v>
      </c>
      <c r="AF818">
        <v>0</v>
      </c>
      <c r="AO818">
        <v>19002359</v>
      </c>
      <c r="AP818" t="s">
        <v>282</v>
      </c>
      <c r="AR818">
        <v>0</v>
      </c>
      <c r="AS818">
        <v>0</v>
      </c>
      <c r="AT818">
        <v>0</v>
      </c>
      <c r="AU818">
        <v>0</v>
      </c>
      <c r="AV818">
        <v>0</v>
      </c>
      <c r="AW818">
        <v>0</v>
      </c>
      <c r="BA818" t="s">
        <v>63</v>
      </c>
      <c r="BB818" t="s">
        <v>4963</v>
      </c>
      <c r="BC818">
        <v>0</v>
      </c>
      <c r="BE818" t="s">
        <v>282</v>
      </c>
      <c r="BH818" t="s">
        <v>4964</v>
      </c>
    </row>
    <row r="819" spans="1:60" x14ac:dyDescent="0.35">
      <c r="A819" t="s">
        <v>2467</v>
      </c>
      <c r="B819">
        <v>10000</v>
      </c>
      <c r="C819">
        <v>10000</v>
      </c>
      <c r="D819" s="2">
        <v>45758</v>
      </c>
      <c r="E819" t="s">
        <v>59</v>
      </c>
      <c r="F819" t="s">
        <v>2268</v>
      </c>
      <c r="G819" t="s">
        <v>159</v>
      </c>
      <c r="I819">
        <v>1</v>
      </c>
      <c r="J819" t="s">
        <v>183</v>
      </c>
      <c r="K819">
        <v>72</v>
      </c>
      <c r="L819" t="s">
        <v>6056</v>
      </c>
      <c r="M819" t="s">
        <v>869</v>
      </c>
      <c r="N819" t="s">
        <v>3829</v>
      </c>
      <c r="O819" s="3">
        <v>1750</v>
      </c>
      <c r="R819" s="2">
        <v>45757</v>
      </c>
      <c r="T819">
        <v>4</v>
      </c>
      <c r="U819" s="3">
        <v>7000</v>
      </c>
      <c r="V819" t="s">
        <v>65</v>
      </c>
      <c r="W819">
        <v>5000514990001</v>
      </c>
      <c r="X819">
        <v>0</v>
      </c>
      <c r="Y819" s="3">
        <v>5000</v>
      </c>
      <c r="Z819" s="3">
        <v>2000</v>
      </c>
      <c r="AA819">
        <v>0</v>
      </c>
      <c r="AB819">
        <v>0</v>
      </c>
      <c r="AC819">
        <v>0</v>
      </c>
      <c r="AF819">
        <v>0</v>
      </c>
      <c r="AO819">
        <v>500051499</v>
      </c>
      <c r="AP819" t="s">
        <v>162</v>
      </c>
      <c r="AR819">
        <v>0</v>
      </c>
      <c r="AS819">
        <v>0</v>
      </c>
      <c r="AT819">
        <v>0</v>
      </c>
      <c r="AU819">
        <v>0</v>
      </c>
      <c r="AV819">
        <v>0</v>
      </c>
      <c r="AW819">
        <v>0</v>
      </c>
      <c r="BA819" t="s">
        <v>63</v>
      </c>
      <c r="BB819" t="s">
        <v>4965</v>
      </c>
      <c r="BC819">
        <v>0</v>
      </c>
      <c r="BE819" t="s">
        <v>162</v>
      </c>
      <c r="BH819" t="s">
        <v>2468</v>
      </c>
    </row>
    <row r="820" spans="1:60" x14ac:dyDescent="0.35">
      <c r="A820" t="s">
        <v>2467</v>
      </c>
      <c r="B820">
        <v>10000</v>
      </c>
      <c r="C820">
        <v>20000</v>
      </c>
      <c r="D820" s="2">
        <v>45758</v>
      </c>
      <c r="E820" t="s">
        <v>59</v>
      </c>
      <c r="F820" t="s">
        <v>2268</v>
      </c>
      <c r="G820" t="s">
        <v>159</v>
      </c>
      <c r="I820">
        <v>2</v>
      </c>
      <c r="J820" t="s">
        <v>183</v>
      </c>
      <c r="K820">
        <v>82</v>
      </c>
      <c r="L820" t="s">
        <v>6055</v>
      </c>
      <c r="M820" t="s">
        <v>352</v>
      </c>
      <c r="N820" t="s">
        <v>3798</v>
      </c>
      <c r="O820" s="3">
        <v>1167</v>
      </c>
      <c r="R820" s="2">
        <v>45757</v>
      </c>
      <c r="T820">
        <v>6</v>
      </c>
      <c r="U820" s="3">
        <v>7002</v>
      </c>
      <c r="V820" t="s">
        <v>65</v>
      </c>
      <c r="W820">
        <v>5000514990001</v>
      </c>
      <c r="X820">
        <v>0</v>
      </c>
      <c r="Y820" s="3">
        <v>5000</v>
      </c>
      <c r="Z820" s="3">
        <v>2002</v>
      </c>
      <c r="AA820">
        <v>0</v>
      </c>
      <c r="AB820">
        <v>0</v>
      </c>
      <c r="AC820">
        <v>0</v>
      </c>
      <c r="AF820">
        <v>0</v>
      </c>
      <c r="AO820">
        <v>500051499</v>
      </c>
      <c r="AP820" t="s">
        <v>162</v>
      </c>
      <c r="AR820">
        <v>0</v>
      </c>
      <c r="AS820">
        <v>0</v>
      </c>
      <c r="AT820">
        <v>0</v>
      </c>
      <c r="AU820">
        <v>0</v>
      </c>
      <c r="AV820">
        <v>0</v>
      </c>
      <c r="AW820">
        <v>0</v>
      </c>
      <c r="BA820" t="s">
        <v>63</v>
      </c>
      <c r="BB820" t="s">
        <v>4965</v>
      </c>
      <c r="BC820">
        <v>0</v>
      </c>
      <c r="BE820" t="s">
        <v>162</v>
      </c>
      <c r="BH820" t="s">
        <v>2468</v>
      </c>
    </row>
    <row r="821" spans="1:60" x14ac:dyDescent="0.35">
      <c r="A821" t="s">
        <v>2469</v>
      </c>
      <c r="B821">
        <v>10000</v>
      </c>
      <c r="C821">
        <v>10000</v>
      </c>
      <c r="D821" s="2">
        <v>45758</v>
      </c>
      <c r="E821" t="s">
        <v>59</v>
      </c>
      <c r="F821" t="s">
        <v>2470</v>
      </c>
      <c r="G821" t="s">
        <v>159</v>
      </c>
      <c r="I821">
        <v>1</v>
      </c>
      <c r="J821" t="s">
        <v>183</v>
      </c>
      <c r="K821">
        <v>72</v>
      </c>
      <c r="L821" t="s">
        <v>6056</v>
      </c>
      <c r="M821" t="s">
        <v>869</v>
      </c>
      <c r="N821" t="s">
        <v>3829</v>
      </c>
      <c r="O821" s="3">
        <v>1750</v>
      </c>
      <c r="R821" s="2">
        <v>45757</v>
      </c>
      <c r="T821">
        <v>4</v>
      </c>
      <c r="U821" s="3">
        <v>7000</v>
      </c>
      <c r="V821" t="s">
        <v>65</v>
      </c>
      <c r="W821">
        <v>5000579720001</v>
      </c>
      <c r="X821">
        <v>0</v>
      </c>
      <c r="Y821" s="3">
        <v>5000</v>
      </c>
      <c r="Z821" s="3">
        <v>2000</v>
      </c>
      <c r="AA821">
        <v>0</v>
      </c>
      <c r="AB821">
        <v>0</v>
      </c>
      <c r="AC821">
        <v>0</v>
      </c>
      <c r="AF821">
        <v>0</v>
      </c>
      <c r="AO821">
        <v>500057972</v>
      </c>
      <c r="AP821" t="s">
        <v>162</v>
      </c>
      <c r="AR821">
        <v>0</v>
      </c>
      <c r="AS821">
        <v>0</v>
      </c>
      <c r="AT821">
        <v>0</v>
      </c>
      <c r="AU821">
        <v>0</v>
      </c>
      <c r="AV821">
        <v>0</v>
      </c>
      <c r="AW821">
        <v>0</v>
      </c>
      <c r="BA821" t="s">
        <v>63</v>
      </c>
      <c r="BB821" t="s">
        <v>4966</v>
      </c>
      <c r="BC821">
        <v>0</v>
      </c>
      <c r="BE821" t="s">
        <v>162</v>
      </c>
      <c r="BH821" t="s">
        <v>2468</v>
      </c>
    </row>
    <row r="822" spans="1:60" x14ac:dyDescent="0.35">
      <c r="A822" t="s">
        <v>2469</v>
      </c>
      <c r="B822">
        <v>10000</v>
      </c>
      <c r="C822">
        <v>20000</v>
      </c>
      <c r="D822" s="2">
        <v>45758</v>
      </c>
      <c r="E822" t="s">
        <v>59</v>
      </c>
      <c r="F822" t="s">
        <v>2470</v>
      </c>
      <c r="G822" t="s">
        <v>159</v>
      </c>
      <c r="I822">
        <v>2</v>
      </c>
      <c r="J822" t="s">
        <v>183</v>
      </c>
      <c r="K822">
        <v>82</v>
      </c>
      <c r="L822" t="s">
        <v>6055</v>
      </c>
      <c r="M822" t="s">
        <v>352</v>
      </c>
      <c r="N822" t="s">
        <v>3798</v>
      </c>
      <c r="O822" s="3">
        <v>1167</v>
      </c>
      <c r="R822" s="2">
        <v>45757</v>
      </c>
      <c r="T822">
        <v>6</v>
      </c>
      <c r="U822" s="3">
        <v>7002</v>
      </c>
      <c r="V822" t="s">
        <v>65</v>
      </c>
      <c r="W822">
        <v>5000579720001</v>
      </c>
      <c r="X822">
        <v>0</v>
      </c>
      <c r="Y822" s="3">
        <v>5000</v>
      </c>
      <c r="Z822" s="3">
        <v>2002</v>
      </c>
      <c r="AA822">
        <v>0</v>
      </c>
      <c r="AB822">
        <v>0</v>
      </c>
      <c r="AC822">
        <v>0</v>
      </c>
      <c r="AF822">
        <v>0</v>
      </c>
      <c r="AO822">
        <v>500057972</v>
      </c>
      <c r="AP822" t="s">
        <v>162</v>
      </c>
      <c r="AR822">
        <v>0</v>
      </c>
      <c r="AS822">
        <v>0</v>
      </c>
      <c r="AT822">
        <v>0</v>
      </c>
      <c r="AU822">
        <v>0</v>
      </c>
      <c r="AV822">
        <v>0</v>
      </c>
      <c r="AW822">
        <v>0</v>
      </c>
      <c r="BA822" t="s">
        <v>63</v>
      </c>
      <c r="BB822" t="s">
        <v>4966</v>
      </c>
      <c r="BC822">
        <v>0</v>
      </c>
      <c r="BE822" t="s">
        <v>162</v>
      </c>
      <c r="BH822" t="s">
        <v>2468</v>
      </c>
    </row>
    <row r="823" spans="1:60" x14ac:dyDescent="0.35">
      <c r="A823" t="s">
        <v>2471</v>
      </c>
      <c r="B823">
        <v>10000</v>
      </c>
      <c r="C823">
        <v>10000</v>
      </c>
      <c r="D823" s="2">
        <v>45758</v>
      </c>
      <c r="E823" t="s">
        <v>59</v>
      </c>
      <c r="F823" t="s">
        <v>2470</v>
      </c>
      <c r="G823" t="s">
        <v>159</v>
      </c>
      <c r="I823">
        <v>1</v>
      </c>
      <c r="J823" t="s">
        <v>183</v>
      </c>
      <c r="K823">
        <v>72</v>
      </c>
      <c r="L823" t="s">
        <v>6056</v>
      </c>
      <c r="M823" t="s">
        <v>869</v>
      </c>
      <c r="N823" t="s">
        <v>3829</v>
      </c>
      <c r="O823" s="3">
        <v>1750</v>
      </c>
      <c r="R823" s="2">
        <v>45757</v>
      </c>
      <c r="T823">
        <v>4</v>
      </c>
      <c r="U823" s="3">
        <v>7000</v>
      </c>
      <c r="V823" t="s">
        <v>65</v>
      </c>
      <c r="W823">
        <v>5000635410001</v>
      </c>
      <c r="X823">
        <v>0</v>
      </c>
      <c r="Y823" s="3">
        <v>5000</v>
      </c>
      <c r="Z823" s="3">
        <v>2000</v>
      </c>
      <c r="AA823">
        <v>0</v>
      </c>
      <c r="AB823">
        <v>0</v>
      </c>
      <c r="AC823">
        <v>0</v>
      </c>
      <c r="AF823">
        <v>0</v>
      </c>
      <c r="AO823">
        <v>500063541</v>
      </c>
      <c r="AP823" t="s">
        <v>162</v>
      </c>
      <c r="AR823">
        <v>0</v>
      </c>
      <c r="AS823">
        <v>0</v>
      </c>
      <c r="AT823">
        <v>0</v>
      </c>
      <c r="AU823">
        <v>0</v>
      </c>
      <c r="AV823">
        <v>0</v>
      </c>
      <c r="AW823">
        <v>0</v>
      </c>
      <c r="BA823" t="s">
        <v>63</v>
      </c>
      <c r="BB823" t="s">
        <v>4967</v>
      </c>
      <c r="BC823">
        <v>0</v>
      </c>
      <c r="BE823" t="s">
        <v>162</v>
      </c>
      <c r="BH823" t="s">
        <v>2468</v>
      </c>
    </row>
    <row r="824" spans="1:60" x14ac:dyDescent="0.35">
      <c r="A824" t="s">
        <v>2471</v>
      </c>
      <c r="B824">
        <v>10000</v>
      </c>
      <c r="C824">
        <v>20000</v>
      </c>
      <c r="D824" s="2">
        <v>45758</v>
      </c>
      <c r="E824" t="s">
        <v>59</v>
      </c>
      <c r="F824" t="s">
        <v>2470</v>
      </c>
      <c r="G824" t="s">
        <v>159</v>
      </c>
      <c r="I824">
        <v>2</v>
      </c>
      <c r="J824" t="s">
        <v>183</v>
      </c>
      <c r="K824">
        <v>82</v>
      </c>
      <c r="L824" t="s">
        <v>6055</v>
      </c>
      <c r="M824" t="s">
        <v>352</v>
      </c>
      <c r="N824" t="s">
        <v>3798</v>
      </c>
      <c r="O824" s="3">
        <v>1167</v>
      </c>
      <c r="R824" s="2">
        <v>45757</v>
      </c>
      <c r="T824">
        <v>6</v>
      </c>
      <c r="U824" s="3">
        <v>7002</v>
      </c>
      <c r="V824" t="s">
        <v>65</v>
      </c>
      <c r="W824">
        <v>5000635410001</v>
      </c>
      <c r="X824">
        <v>0</v>
      </c>
      <c r="Y824" s="3">
        <v>5000</v>
      </c>
      <c r="Z824" s="3">
        <v>2002</v>
      </c>
      <c r="AA824">
        <v>0</v>
      </c>
      <c r="AB824">
        <v>0</v>
      </c>
      <c r="AC824">
        <v>0</v>
      </c>
      <c r="AF824">
        <v>0</v>
      </c>
      <c r="AO824">
        <v>500063541</v>
      </c>
      <c r="AP824" t="s">
        <v>162</v>
      </c>
      <c r="AR824">
        <v>0</v>
      </c>
      <c r="AS824">
        <v>0</v>
      </c>
      <c r="AT824">
        <v>0</v>
      </c>
      <c r="AU824">
        <v>0</v>
      </c>
      <c r="AV824">
        <v>0</v>
      </c>
      <c r="AW824">
        <v>0</v>
      </c>
      <c r="BA824" t="s">
        <v>63</v>
      </c>
      <c r="BB824" t="s">
        <v>4967</v>
      </c>
      <c r="BC824">
        <v>0</v>
      </c>
      <c r="BE824" t="s">
        <v>162</v>
      </c>
      <c r="BH824" t="s">
        <v>2468</v>
      </c>
    </row>
    <row r="825" spans="1:60" x14ac:dyDescent="0.35">
      <c r="A825" t="s">
        <v>2472</v>
      </c>
      <c r="B825">
        <v>10000</v>
      </c>
      <c r="C825">
        <v>10000</v>
      </c>
      <c r="D825" s="2">
        <v>45761</v>
      </c>
      <c r="E825" t="s">
        <v>59</v>
      </c>
      <c r="F825" s="4">
        <v>0.44119212962962961</v>
      </c>
      <c r="G825" t="s">
        <v>159</v>
      </c>
      <c r="I825">
        <v>1</v>
      </c>
      <c r="J825" t="s">
        <v>183</v>
      </c>
      <c r="K825">
        <v>72</v>
      </c>
      <c r="L825" t="s">
        <v>6056</v>
      </c>
      <c r="M825" t="s">
        <v>869</v>
      </c>
      <c r="N825" t="s">
        <v>3829</v>
      </c>
      <c r="O825" s="3">
        <v>21000</v>
      </c>
      <c r="R825" s="2">
        <v>45757</v>
      </c>
      <c r="T825">
        <v>4</v>
      </c>
      <c r="U825" s="3">
        <v>84000</v>
      </c>
      <c r="V825" t="s">
        <v>65</v>
      </c>
      <c r="W825">
        <v>5000580750001</v>
      </c>
      <c r="X825">
        <v>0</v>
      </c>
      <c r="Y825" s="3">
        <v>78000</v>
      </c>
      <c r="Z825" s="3">
        <v>6000</v>
      </c>
      <c r="AA825">
        <v>0</v>
      </c>
      <c r="AB825">
        <v>0</v>
      </c>
      <c r="AC825">
        <v>0</v>
      </c>
      <c r="AF825">
        <v>0</v>
      </c>
      <c r="AO825">
        <v>500058075</v>
      </c>
      <c r="AP825" t="s">
        <v>162</v>
      </c>
      <c r="AR825">
        <v>0</v>
      </c>
      <c r="AS825">
        <v>0</v>
      </c>
      <c r="AT825">
        <v>0</v>
      </c>
      <c r="AU825">
        <v>0</v>
      </c>
      <c r="AV825">
        <v>0</v>
      </c>
      <c r="AW825">
        <v>0</v>
      </c>
      <c r="BA825" t="s">
        <v>63</v>
      </c>
      <c r="BB825" t="s">
        <v>4968</v>
      </c>
      <c r="BC825">
        <v>0</v>
      </c>
      <c r="BE825" t="s">
        <v>162</v>
      </c>
      <c r="BH825" t="s">
        <v>2473</v>
      </c>
    </row>
    <row r="826" spans="1:60" x14ac:dyDescent="0.35">
      <c r="A826" t="s">
        <v>2474</v>
      </c>
      <c r="B826">
        <v>10000</v>
      </c>
      <c r="C826">
        <v>10000</v>
      </c>
      <c r="D826" s="2">
        <v>45762</v>
      </c>
      <c r="E826" t="s">
        <v>59</v>
      </c>
      <c r="F826" t="s">
        <v>2475</v>
      </c>
      <c r="G826" t="s">
        <v>2476</v>
      </c>
      <c r="I826">
        <v>1</v>
      </c>
      <c r="J826" t="s">
        <v>183</v>
      </c>
      <c r="K826">
        <v>79</v>
      </c>
      <c r="L826" t="s">
        <v>6076</v>
      </c>
      <c r="M826" t="s">
        <v>92</v>
      </c>
      <c r="N826" t="s">
        <v>3828</v>
      </c>
      <c r="O826">
        <v>123</v>
      </c>
      <c r="R826" s="2">
        <v>45757</v>
      </c>
      <c r="T826">
        <v>24</v>
      </c>
      <c r="U826" s="3">
        <v>2952</v>
      </c>
      <c r="V826" t="s">
        <v>65</v>
      </c>
      <c r="W826" t="s">
        <v>609</v>
      </c>
      <c r="X826">
        <v>0</v>
      </c>
      <c r="Y826" s="3">
        <v>20000</v>
      </c>
      <c r="Z826" s="3">
        <v>-17048</v>
      </c>
      <c r="AA826">
        <v>0</v>
      </c>
      <c r="AB826">
        <v>0</v>
      </c>
      <c r="AC826">
        <v>0</v>
      </c>
      <c r="AF826">
        <v>0</v>
      </c>
      <c r="AO826" t="s">
        <v>610</v>
      </c>
      <c r="AP826" t="s">
        <v>1048</v>
      </c>
      <c r="AR826">
        <v>0</v>
      </c>
      <c r="AS826">
        <v>0</v>
      </c>
      <c r="AT826">
        <v>0</v>
      </c>
      <c r="AU826">
        <v>0</v>
      </c>
      <c r="AV826">
        <v>0</v>
      </c>
      <c r="AW826">
        <v>0</v>
      </c>
      <c r="BA826" t="s">
        <v>63</v>
      </c>
      <c r="BB826" t="s">
        <v>4969</v>
      </c>
      <c r="BC826">
        <v>0</v>
      </c>
      <c r="BE826" t="s">
        <v>1048</v>
      </c>
      <c r="BH826" t="s">
        <v>2477</v>
      </c>
    </row>
    <row r="827" spans="1:60" x14ac:dyDescent="0.35">
      <c r="A827" t="s">
        <v>2102</v>
      </c>
      <c r="B827">
        <v>10000</v>
      </c>
      <c r="C827">
        <v>20000</v>
      </c>
      <c r="D827" s="2">
        <v>45761</v>
      </c>
      <c r="E827" t="s">
        <v>59</v>
      </c>
      <c r="F827" t="s">
        <v>2103</v>
      </c>
      <c r="G827" t="s">
        <v>2104</v>
      </c>
      <c r="H827" t="s">
        <v>99</v>
      </c>
      <c r="I827">
        <v>2</v>
      </c>
      <c r="J827" t="s">
        <v>63</v>
      </c>
      <c r="K827">
        <v>77</v>
      </c>
      <c r="L827" t="s">
        <v>6043</v>
      </c>
      <c r="M827" t="s">
        <v>192</v>
      </c>
      <c r="N827" t="s">
        <v>3848</v>
      </c>
      <c r="O827">
        <v>72</v>
      </c>
      <c r="R827" s="2">
        <v>45758</v>
      </c>
      <c r="T827">
        <v>154</v>
      </c>
      <c r="U827" s="3">
        <v>11088</v>
      </c>
      <c r="V827" t="s">
        <v>65</v>
      </c>
      <c r="W827" t="s">
        <v>2105</v>
      </c>
      <c r="X827">
        <v>0</v>
      </c>
      <c r="Y827">
        <v>0</v>
      </c>
      <c r="Z827">
        <v>0</v>
      </c>
      <c r="AA827">
        <v>0</v>
      </c>
      <c r="AB827">
        <v>0</v>
      </c>
      <c r="AC827">
        <v>0</v>
      </c>
      <c r="AF827">
        <v>0</v>
      </c>
      <c r="AJ827" t="s">
        <v>63</v>
      </c>
      <c r="AK827">
        <v>0</v>
      </c>
      <c r="AL827" t="s">
        <v>63</v>
      </c>
      <c r="AO827" t="s">
        <v>2106</v>
      </c>
      <c r="AP827" t="s">
        <v>95</v>
      </c>
      <c r="AR827">
        <v>0</v>
      </c>
      <c r="AS827">
        <v>0</v>
      </c>
      <c r="AT827">
        <v>0</v>
      </c>
      <c r="AU827">
        <v>0</v>
      </c>
      <c r="AV827">
        <v>0</v>
      </c>
      <c r="AW827">
        <v>0</v>
      </c>
      <c r="BA827" t="s">
        <v>63</v>
      </c>
      <c r="BE827" t="s">
        <v>95</v>
      </c>
      <c r="BH827" t="s">
        <v>2107</v>
      </c>
    </row>
    <row r="828" spans="1:60" x14ac:dyDescent="0.35">
      <c r="A828" t="s">
        <v>2108</v>
      </c>
      <c r="B828">
        <v>10000</v>
      </c>
      <c r="C828">
        <v>20000</v>
      </c>
      <c r="D828" s="2">
        <v>45761</v>
      </c>
      <c r="E828" t="s">
        <v>59</v>
      </c>
      <c r="F828" t="s">
        <v>2109</v>
      </c>
      <c r="G828" t="s">
        <v>2104</v>
      </c>
      <c r="H828" t="s">
        <v>1733</v>
      </c>
      <c r="I828">
        <v>2</v>
      </c>
      <c r="J828" t="s">
        <v>63</v>
      </c>
      <c r="K828">
        <v>77</v>
      </c>
      <c r="L828" t="s">
        <v>6043</v>
      </c>
      <c r="M828" t="s">
        <v>192</v>
      </c>
      <c r="N828" t="s">
        <v>3848</v>
      </c>
      <c r="O828" s="3">
        <v>2320</v>
      </c>
      <c r="R828" s="2">
        <v>45758</v>
      </c>
      <c r="T828">
        <v>25</v>
      </c>
      <c r="U828" s="3">
        <v>58000</v>
      </c>
      <c r="V828" t="s">
        <v>65</v>
      </c>
      <c r="W828" t="s">
        <v>2110</v>
      </c>
      <c r="X828">
        <v>0</v>
      </c>
      <c r="Y828">
        <v>0</v>
      </c>
      <c r="Z828">
        <v>0</v>
      </c>
      <c r="AA828">
        <v>0</v>
      </c>
      <c r="AB828">
        <v>0</v>
      </c>
      <c r="AC828">
        <v>0</v>
      </c>
      <c r="AF828">
        <v>0</v>
      </c>
      <c r="AJ828" t="s">
        <v>63</v>
      </c>
      <c r="AK828">
        <v>0</v>
      </c>
      <c r="AL828" t="s">
        <v>63</v>
      </c>
      <c r="AO828" t="s">
        <v>2111</v>
      </c>
      <c r="AP828" t="s">
        <v>95</v>
      </c>
      <c r="AR828">
        <v>0</v>
      </c>
      <c r="AS828">
        <v>0</v>
      </c>
      <c r="AT828">
        <v>0</v>
      </c>
      <c r="AU828">
        <v>0</v>
      </c>
      <c r="AV828">
        <v>0</v>
      </c>
      <c r="AW828">
        <v>0</v>
      </c>
      <c r="BA828" t="s">
        <v>63</v>
      </c>
      <c r="BE828" t="s">
        <v>95</v>
      </c>
      <c r="BH828" t="s">
        <v>2112</v>
      </c>
    </row>
    <row r="829" spans="1:60" x14ac:dyDescent="0.35">
      <c r="A829" t="s">
        <v>2113</v>
      </c>
      <c r="B829">
        <v>10000</v>
      </c>
      <c r="C829">
        <v>20000</v>
      </c>
      <c r="D829" s="2">
        <v>45761</v>
      </c>
      <c r="E829" t="s">
        <v>59</v>
      </c>
      <c r="F829" t="s">
        <v>2103</v>
      </c>
      <c r="G829" t="s">
        <v>2114</v>
      </c>
      <c r="H829" t="s">
        <v>2115</v>
      </c>
      <c r="I829">
        <v>2</v>
      </c>
      <c r="J829" t="s">
        <v>63</v>
      </c>
      <c r="K829">
        <v>77</v>
      </c>
      <c r="L829" t="s">
        <v>6043</v>
      </c>
      <c r="M829" t="s">
        <v>192</v>
      </c>
      <c r="N829" t="s">
        <v>3848</v>
      </c>
      <c r="O829">
        <v>429</v>
      </c>
      <c r="R829" s="2">
        <v>45758</v>
      </c>
      <c r="T829">
        <v>168</v>
      </c>
      <c r="U829" s="3">
        <v>72072</v>
      </c>
      <c r="V829" t="s">
        <v>65</v>
      </c>
      <c r="W829" t="s">
        <v>2116</v>
      </c>
      <c r="X829">
        <v>0</v>
      </c>
      <c r="Y829">
        <v>0</v>
      </c>
      <c r="Z829">
        <v>0</v>
      </c>
      <c r="AA829">
        <v>0</v>
      </c>
      <c r="AB829">
        <v>0</v>
      </c>
      <c r="AC829">
        <v>0</v>
      </c>
      <c r="AF829">
        <v>0</v>
      </c>
      <c r="AJ829" t="s">
        <v>63</v>
      </c>
      <c r="AK829">
        <v>0</v>
      </c>
      <c r="AL829" t="s">
        <v>63</v>
      </c>
      <c r="AO829" t="s">
        <v>2117</v>
      </c>
      <c r="AP829" t="s">
        <v>95</v>
      </c>
      <c r="AR829">
        <v>0</v>
      </c>
      <c r="AS829">
        <v>0</v>
      </c>
      <c r="AT829">
        <v>0</v>
      </c>
      <c r="AU829">
        <v>0</v>
      </c>
      <c r="AV829">
        <v>0</v>
      </c>
      <c r="AW829">
        <v>0</v>
      </c>
      <c r="BA829" t="s">
        <v>63</v>
      </c>
      <c r="BE829" t="s">
        <v>95</v>
      </c>
      <c r="BH829" t="s">
        <v>2118</v>
      </c>
    </row>
    <row r="830" spans="1:60" x14ac:dyDescent="0.35">
      <c r="A830" t="s">
        <v>2539</v>
      </c>
      <c r="B830">
        <v>10000</v>
      </c>
      <c r="C830">
        <v>10000</v>
      </c>
      <c r="D830" s="2">
        <v>45758</v>
      </c>
      <c r="E830" t="s">
        <v>59</v>
      </c>
      <c r="F830" t="s">
        <v>2535</v>
      </c>
      <c r="G830" t="s">
        <v>2496</v>
      </c>
      <c r="H830" t="s">
        <v>2087</v>
      </c>
      <c r="I830">
        <v>1</v>
      </c>
      <c r="J830" t="s">
        <v>63</v>
      </c>
      <c r="K830">
        <v>94</v>
      </c>
      <c r="L830" t="s">
        <v>6050</v>
      </c>
      <c r="M830" t="s">
        <v>81</v>
      </c>
      <c r="N830" t="s">
        <v>3825</v>
      </c>
      <c r="O830" s="3">
        <v>4500</v>
      </c>
      <c r="R830" s="2">
        <v>45758</v>
      </c>
      <c r="T830">
        <v>4</v>
      </c>
      <c r="U830" s="3">
        <v>18000</v>
      </c>
      <c r="V830" t="s">
        <v>65</v>
      </c>
      <c r="W830" t="s">
        <v>2536</v>
      </c>
      <c r="X830">
        <v>0</v>
      </c>
      <c r="Y830">
        <v>0</v>
      </c>
      <c r="Z830">
        <v>0</v>
      </c>
      <c r="AA830">
        <v>0</v>
      </c>
      <c r="AB830">
        <v>0</v>
      </c>
      <c r="AC830">
        <v>0</v>
      </c>
      <c r="AF830">
        <v>0</v>
      </c>
      <c r="AJ830" t="s">
        <v>63</v>
      </c>
      <c r="AK830">
        <v>0</v>
      </c>
      <c r="AL830" t="s">
        <v>63</v>
      </c>
      <c r="AO830" t="s">
        <v>2537</v>
      </c>
      <c r="AP830" t="s">
        <v>84</v>
      </c>
      <c r="AR830">
        <v>0</v>
      </c>
      <c r="AS830">
        <v>0</v>
      </c>
      <c r="AT830">
        <v>0</v>
      </c>
      <c r="AU830">
        <v>0</v>
      </c>
      <c r="AV830">
        <v>0</v>
      </c>
      <c r="AW830">
        <v>0</v>
      </c>
      <c r="BA830" t="s">
        <v>63</v>
      </c>
      <c r="BE830" t="s">
        <v>84</v>
      </c>
      <c r="BH830" t="s">
        <v>2540</v>
      </c>
    </row>
    <row r="831" spans="1:60" x14ac:dyDescent="0.35">
      <c r="A831" t="s">
        <v>1909</v>
      </c>
      <c r="B831">
        <v>10000</v>
      </c>
      <c r="C831">
        <v>20000</v>
      </c>
      <c r="D831" s="2">
        <v>45758</v>
      </c>
      <c r="E831" t="s">
        <v>116</v>
      </c>
      <c r="F831" t="s">
        <v>1910</v>
      </c>
      <c r="G831" t="s">
        <v>1911</v>
      </c>
      <c r="H831" t="s">
        <v>1912</v>
      </c>
      <c r="I831">
        <v>2</v>
      </c>
      <c r="J831" t="s">
        <v>63</v>
      </c>
      <c r="K831">
        <v>105</v>
      </c>
      <c r="L831" t="s">
        <v>6067</v>
      </c>
      <c r="M831" t="s">
        <v>281</v>
      </c>
      <c r="N831" t="s">
        <v>3851</v>
      </c>
      <c r="O831">
        <v>200</v>
      </c>
      <c r="R831" s="2">
        <v>45758</v>
      </c>
      <c r="T831">
        <v>30</v>
      </c>
      <c r="U831" s="3">
        <v>6000</v>
      </c>
      <c r="V831" t="s">
        <v>65</v>
      </c>
      <c r="W831" t="s">
        <v>1913</v>
      </c>
      <c r="X831">
        <v>0</v>
      </c>
      <c r="Y831">
        <v>0</v>
      </c>
      <c r="Z831">
        <v>0</v>
      </c>
      <c r="AA831">
        <v>0</v>
      </c>
      <c r="AB831">
        <v>0</v>
      </c>
      <c r="AC831">
        <v>0</v>
      </c>
      <c r="AF831">
        <v>0</v>
      </c>
      <c r="AJ831" t="s">
        <v>63</v>
      </c>
      <c r="AK831">
        <v>0</v>
      </c>
      <c r="AL831" t="s">
        <v>63</v>
      </c>
      <c r="AO831" t="s">
        <v>1914</v>
      </c>
      <c r="AP831" t="s">
        <v>1915</v>
      </c>
      <c r="AR831">
        <v>0</v>
      </c>
      <c r="AS831">
        <v>0</v>
      </c>
      <c r="AT831">
        <v>0</v>
      </c>
      <c r="AU831">
        <v>0</v>
      </c>
      <c r="AV831">
        <v>0</v>
      </c>
      <c r="AW831">
        <v>0</v>
      </c>
      <c r="BA831" t="s">
        <v>63</v>
      </c>
      <c r="BE831" t="s">
        <v>1915</v>
      </c>
      <c r="BH831" t="s">
        <v>1916</v>
      </c>
    </row>
    <row r="832" spans="1:60" x14ac:dyDescent="0.35">
      <c r="A832" t="s">
        <v>1946</v>
      </c>
      <c r="B832">
        <v>10000</v>
      </c>
      <c r="C832">
        <v>20000</v>
      </c>
      <c r="D832" s="2">
        <v>45758</v>
      </c>
      <c r="E832" t="s">
        <v>116</v>
      </c>
      <c r="F832" t="s">
        <v>1947</v>
      </c>
      <c r="G832" t="s">
        <v>1948</v>
      </c>
      <c r="H832" t="s">
        <v>1949</v>
      </c>
      <c r="I832">
        <v>2</v>
      </c>
      <c r="J832" t="s">
        <v>63</v>
      </c>
      <c r="K832">
        <v>105</v>
      </c>
      <c r="L832" t="s">
        <v>6067</v>
      </c>
      <c r="M832" t="s">
        <v>281</v>
      </c>
      <c r="N832" t="s">
        <v>3851</v>
      </c>
      <c r="O832">
        <v>200</v>
      </c>
      <c r="R832" s="2">
        <v>45758</v>
      </c>
      <c r="T832">
        <v>35</v>
      </c>
      <c r="U832" s="3">
        <v>7000</v>
      </c>
      <c r="V832" t="s">
        <v>65</v>
      </c>
      <c r="W832" t="s">
        <v>1950</v>
      </c>
      <c r="X832">
        <v>0</v>
      </c>
      <c r="Y832">
        <v>0</v>
      </c>
      <c r="Z832">
        <v>0</v>
      </c>
      <c r="AA832">
        <v>0</v>
      </c>
      <c r="AB832">
        <v>0</v>
      </c>
      <c r="AC832">
        <v>0</v>
      </c>
      <c r="AF832">
        <v>0</v>
      </c>
      <c r="AJ832" t="s">
        <v>63</v>
      </c>
      <c r="AK832">
        <v>0</v>
      </c>
      <c r="AL832" t="s">
        <v>63</v>
      </c>
      <c r="AO832" t="s">
        <v>1951</v>
      </c>
      <c r="AP832" t="s">
        <v>1915</v>
      </c>
      <c r="AR832">
        <v>0</v>
      </c>
      <c r="AS832">
        <v>0</v>
      </c>
      <c r="AT832">
        <v>0</v>
      </c>
      <c r="AU832">
        <v>0</v>
      </c>
      <c r="AV832">
        <v>0</v>
      </c>
      <c r="AW832">
        <v>0</v>
      </c>
      <c r="BA832" t="s">
        <v>63</v>
      </c>
      <c r="BE832" t="s">
        <v>1915</v>
      </c>
      <c r="BH832" t="s">
        <v>1952</v>
      </c>
    </row>
    <row r="833" spans="1:60" x14ac:dyDescent="0.35">
      <c r="A833" t="s">
        <v>1958</v>
      </c>
      <c r="B833">
        <v>10000</v>
      </c>
      <c r="C833">
        <v>20000</v>
      </c>
      <c r="D833" s="2">
        <v>45758</v>
      </c>
      <c r="E833" t="s">
        <v>59</v>
      </c>
      <c r="F833" t="s">
        <v>1959</v>
      </c>
      <c r="G833" t="s">
        <v>1911</v>
      </c>
      <c r="H833" t="s">
        <v>1960</v>
      </c>
      <c r="I833">
        <v>2</v>
      </c>
      <c r="J833" t="s">
        <v>63</v>
      </c>
      <c r="K833">
        <v>105</v>
      </c>
      <c r="L833" t="s">
        <v>6067</v>
      </c>
      <c r="M833" t="s">
        <v>281</v>
      </c>
      <c r="N833" t="s">
        <v>3851</v>
      </c>
      <c r="O833">
        <v>240</v>
      </c>
      <c r="R833" s="2">
        <v>45758</v>
      </c>
      <c r="T833">
        <v>25</v>
      </c>
      <c r="U833" s="3">
        <v>6000</v>
      </c>
      <c r="V833" t="s">
        <v>65</v>
      </c>
      <c r="W833" t="s">
        <v>1961</v>
      </c>
      <c r="X833">
        <v>0</v>
      </c>
      <c r="Y833">
        <v>0</v>
      </c>
      <c r="Z833">
        <v>0</v>
      </c>
      <c r="AA833">
        <v>0</v>
      </c>
      <c r="AB833">
        <v>0</v>
      </c>
      <c r="AC833">
        <v>0</v>
      </c>
      <c r="AF833">
        <v>0</v>
      </c>
      <c r="AJ833" t="s">
        <v>63</v>
      </c>
      <c r="AK833">
        <v>0</v>
      </c>
      <c r="AL833" t="s">
        <v>63</v>
      </c>
      <c r="AO833" t="s">
        <v>1962</v>
      </c>
      <c r="AP833" t="s">
        <v>1915</v>
      </c>
      <c r="AR833">
        <v>0</v>
      </c>
      <c r="AS833">
        <v>0</v>
      </c>
      <c r="AT833">
        <v>0</v>
      </c>
      <c r="AU833">
        <v>0</v>
      </c>
      <c r="AV833">
        <v>0</v>
      </c>
      <c r="AW833">
        <v>0</v>
      </c>
      <c r="BA833" t="s">
        <v>63</v>
      </c>
      <c r="BE833" t="s">
        <v>1915</v>
      </c>
      <c r="BH833" t="s">
        <v>1952</v>
      </c>
    </row>
    <row r="834" spans="1:60" x14ac:dyDescent="0.35">
      <c r="A834" t="s">
        <v>1963</v>
      </c>
      <c r="B834">
        <v>10000</v>
      </c>
      <c r="C834">
        <v>20000</v>
      </c>
      <c r="D834" s="2">
        <v>45758</v>
      </c>
      <c r="E834" t="s">
        <v>116</v>
      </c>
      <c r="F834" t="s">
        <v>1947</v>
      </c>
      <c r="G834" t="s">
        <v>1948</v>
      </c>
      <c r="H834" t="s">
        <v>1964</v>
      </c>
      <c r="I834">
        <v>2</v>
      </c>
      <c r="J834" t="s">
        <v>63</v>
      </c>
      <c r="K834">
        <v>105</v>
      </c>
      <c r="L834" t="s">
        <v>6067</v>
      </c>
      <c r="M834" t="s">
        <v>281</v>
      </c>
      <c r="N834" t="s">
        <v>3851</v>
      </c>
      <c r="O834">
        <v>500</v>
      </c>
      <c r="R834" s="2">
        <v>45758</v>
      </c>
      <c r="T834">
        <v>9</v>
      </c>
      <c r="U834" s="3">
        <v>4500</v>
      </c>
      <c r="V834" t="s">
        <v>65</v>
      </c>
      <c r="W834" t="s">
        <v>1965</v>
      </c>
      <c r="X834">
        <v>0</v>
      </c>
      <c r="Y834">
        <v>0</v>
      </c>
      <c r="Z834">
        <v>0</v>
      </c>
      <c r="AA834">
        <v>0</v>
      </c>
      <c r="AB834">
        <v>0</v>
      </c>
      <c r="AC834">
        <v>0</v>
      </c>
      <c r="AF834">
        <v>0</v>
      </c>
      <c r="AJ834" t="s">
        <v>63</v>
      </c>
      <c r="AK834">
        <v>0</v>
      </c>
      <c r="AL834" t="s">
        <v>63</v>
      </c>
      <c r="AO834" t="s">
        <v>1966</v>
      </c>
      <c r="AP834" t="s">
        <v>1915</v>
      </c>
      <c r="AR834">
        <v>0</v>
      </c>
      <c r="AS834">
        <v>0</v>
      </c>
      <c r="AT834">
        <v>0</v>
      </c>
      <c r="AU834">
        <v>0</v>
      </c>
      <c r="AV834">
        <v>0</v>
      </c>
      <c r="AW834">
        <v>0</v>
      </c>
      <c r="BA834" t="s">
        <v>63</v>
      </c>
      <c r="BE834" t="s">
        <v>1915</v>
      </c>
      <c r="BH834" t="s">
        <v>1952</v>
      </c>
    </row>
    <row r="835" spans="1:60" x14ac:dyDescent="0.35">
      <c r="A835" t="s">
        <v>1967</v>
      </c>
      <c r="B835">
        <v>10000</v>
      </c>
      <c r="C835">
        <v>20000</v>
      </c>
      <c r="D835" s="2">
        <v>45758</v>
      </c>
      <c r="E835" t="s">
        <v>59</v>
      </c>
      <c r="F835" t="s">
        <v>1968</v>
      </c>
      <c r="G835" t="s">
        <v>1911</v>
      </c>
      <c r="H835" t="s">
        <v>1969</v>
      </c>
      <c r="I835">
        <v>2</v>
      </c>
      <c r="J835" t="s">
        <v>63</v>
      </c>
      <c r="K835">
        <v>105</v>
      </c>
      <c r="L835" t="s">
        <v>6067</v>
      </c>
      <c r="M835" t="s">
        <v>281</v>
      </c>
      <c r="N835" t="s">
        <v>3851</v>
      </c>
      <c r="O835">
        <v>375</v>
      </c>
      <c r="R835" s="2">
        <v>45758</v>
      </c>
      <c r="T835">
        <v>8</v>
      </c>
      <c r="U835" s="3">
        <v>3000</v>
      </c>
      <c r="V835" t="s">
        <v>65</v>
      </c>
      <c r="W835" t="s">
        <v>1970</v>
      </c>
      <c r="X835">
        <v>0</v>
      </c>
      <c r="Y835">
        <v>0</v>
      </c>
      <c r="Z835">
        <v>0</v>
      </c>
      <c r="AA835">
        <v>0</v>
      </c>
      <c r="AB835">
        <v>0</v>
      </c>
      <c r="AC835">
        <v>0</v>
      </c>
      <c r="AF835">
        <v>0</v>
      </c>
      <c r="AJ835" t="s">
        <v>63</v>
      </c>
      <c r="AK835">
        <v>0</v>
      </c>
      <c r="AL835" t="s">
        <v>63</v>
      </c>
      <c r="AO835" t="s">
        <v>1971</v>
      </c>
      <c r="AP835" t="s">
        <v>1915</v>
      </c>
      <c r="AR835">
        <v>0</v>
      </c>
      <c r="AS835">
        <v>0</v>
      </c>
      <c r="AT835">
        <v>0</v>
      </c>
      <c r="AU835">
        <v>0</v>
      </c>
      <c r="AV835">
        <v>0</v>
      </c>
      <c r="AW835">
        <v>0</v>
      </c>
      <c r="BA835" t="s">
        <v>63</v>
      </c>
      <c r="BE835" t="s">
        <v>1915</v>
      </c>
      <c r="BH835" t="s">
        <v>1952</v>
      </c>
    </row>
    <row r="836" spans="1:60" x14ac:dyDescent="0.35">
      <c r="A836" t="s">
        <v>1972</v>
      </c>
      <c r="B836">
        <v>10000</v>
      </c>
      <c r="C836">
        <v>20000</v>
      </c>
      <c r="D836" s="2">
        <v>45758</v>
      </c>
      <c r="E836" t="s">
        <v>59</v>
      </c>
      <c r="F836" t="s">
        <v>1973</v>
      </c>
      <c r="G836" t="s">
        <v>1911</v>
      </c>
      <c r="H836" t="s">
        <v>1974</v>
      </c>
      <c r="I836">
        <v>2</v>
      </c>
      <c r="J836" t="s">
        <v>63</v>
      </c>
      <c r="K836">
        <v>105</v>
      </c>
      <c r="L836" t="s">
        <v>6067</v>
      </c>
      <c r="M836" t="s">
        <v>281</v>
      </c>
      <c r="N836" t="s">
        <v>3851</v>
      </c>
      <c r="O836">
        <v>300</v>
      </c>
      <c r="R836" s="2">
        <v>45758</v>
      </c>
      <c r="T836">
        <v>15</v>
      </c>
      <c r="U836" s="3">
        <v>4500</v>
      </c>
      <c r="V836" t="s">
        <v>65</v>
      </c>
      <c r="W836" t="s">
        <v>1975</v>
      </c>
      <c r="X836">
        <v>0</v>
      </c>
      <c r="Y836">
        <v>0</v>
      </c>
      <c r="Z836">
        <v>0</v>
      </c>
      <c r="AA836">
        <v>0</v>
      </c>
      <c r="AB836">
        <v>0</v>
      </c>
      <c r="AC836">
        <v>0</v>
      </c>
      <c r="AF836">
        <v>0</v>
      </c>
      <c r="AJ836" t="s">
        <v>63</v>
      </c>
      <c r="AK836">
        <v>0</v>
      </c>
      <c r="AL836" t="s">
        <v>63</v>
      </c>
      <c r="AO836" t="s">
        <v>1976</v>
      </c>
      <c r="AP836" t="s">
        <v>1915</v>
      </c>
      <c r="AR836">
        <v>0</v>
      </c>
      <c r="AS836">
        <v>0</v>
      </c>
      <c r="AT836">
        <v>0</v>
      </c>
      <c r="AU836">
        <v>0</v>
      </c>
      <c r="AV836">
        <v>0</v>
      </c>
      <c r="AW836">
        <v>0</v>
      </c>
      <c r="BA836" t="s">
        <v>63</v>
      </c>
      <c r="BE836" t="s">
        <v>1915</v>
      </c>
      <c r="BH836" t="s">
        <v>1952</v>
      </c>
    </row>
    <row r="837" spans="1:60" x14ac:dyDescent="0.35">
      <c r="A837" t="s">
        <v>1977</v>
      </c>
      <c r="B837">
        <v>10000</v>
      </c>
      <c r="C837">
        <v>20000</v>
      </c>
      <c r="D837" s="2">
        <v>45758</v>
      </c>
      <c r="E837" t="s">
        <v>116</v>
      </c>
      <c r="F837" t="s">
        <v>1947</v>
      </c>
      <c r="G837" t="s">
        <v>1948</v>
      </c>
      <c r="H837" t="s">
        <v>1978</v>
      </c>
      <c r="I837">
        <v>2</v>
      </c>
      <c r="J837" t="s">
        <v>63</v>
      </c>
      <c r="K837">
        <v>105</v>
      </c>
      <c r="L837" t="s">
        <v>6067</v>
      </c>
      <c r="M837" t="s">
        <v>281</v>
      </c>
      <c r="N837" t="s">
        <v>3851</v>
      </c>
      <c r="O837">
        <v>400</v>
      </c>
      <c r="R837" s="2">
        <v>45758</v>
      </c>
      <c r="T837">
        <v>9</v>
      </c>
      <c r="U837" s="3">
        <v>3600</v>
      </c>
      <c r="V837" t="s">
        <v>65</v>
      </c>
      <c r="W837" t="s">
        <v>1979</v>
      </c>
      <c r="X837">
        <v>0</v>
      </c>
      <c r="Y837">
        <v>0</v>
      </c>
      <c r="Z837">
        <v>0</v>
      </c>
      <c r="AA837">
        <v>0</v>
      </c>
      <c r="AB837">
        <v>0</v>
      </c>
      <c r="AC837">
        <v>0</v>
      </c>
      <c r="AF837">
        <v>0</v>
      </c>
      <c r="AJ837" t="s">
        <v>63</v>
      </c>
      <c r="AK837">
        <v>0</v>
      </c>
      <c r="AL837" t="s">
        <v>63</v>
      </c>
      <c r="AO837" t="s">
        <v>1980</v>
      </c>
      <c r="AP837" t="s">
        <v>1915</v>
      </c>
      <c r="AR837">
        <v>0</v>
      </c>
      <c r="AS837">
        <v>0</v>
      </c>
      <c r="AT837">
        <v>0</v>
      </c>
      <c r="AU837">
        <v>0</v>
      </c>
      <c r="AV837">
        <v>0</v>
      </c>
      <c r="AW837">
        <v>0</v>
      </c>
      <c r="BA837" t="s">
        <v>63</v>
      </c>
      <c r="BE837" t="s">
        <v>1915</v>
      </c>
      <c r="BH837" t="s">
        <v>1952</v>
      </c>
    </row>
    <row r="838" spans="1:60" x14ac:dyDescent="0.35">
      <c r="A838" t="s">
        <v>2293</v>
      </c>
      <c r="B838">
        <v>10000</v>
      </c>
      <c r="C838">
        <v>20000</v>
      </c>
      <c r="D838" s="2">
        <v>45761</v>
      </c>
      <c r="E838" t="s">
        <v>59</v>
      </c>
      <c r="F838" t="s">
        <v>2103</v>
      </c>
      <c r="G838" t="s">
        <v>2114</v>
      </c>
      <c r="H838" t="s">
        <v>2115</v>
      </c>
      <c r="I838">
        <v>2</v>
      </c>
      <c r="J838" t="s">
        <v>63</v>
      </c>
      <c r="K838">
        <v>77</v>
      </c>
      <c r="L838" t="s">
        <v>6043</v>
      </c>
      <c r="M838" t="s">
        <v>192</v>
      </c>
      <c r="N838" t="s">
        <v>3848</v>
      </c>
      <c r="O838">
        <v>179</v>
      </c>
      <c r="R838" s="2">
        <v>45758</v>
      </c>
      <c r="T838">
        <v>168</v>
      </c>
      <c r="U838" s="3">
        <v>30072</v>
      </c>
      <c r="V838" t="s">
        <v>65</v>
      </c>
      <c r="W838" t="s">
        <v>2294</v>
      </c>
      <c r="X838">
        <v>0</v>
      </c>
      <c r="Y838">
        <v>0</v>
      </c>
      <c r="Z838">
        <v>0</v>
      </c>
      <c r="AA838">
        <v>0</v>
      </c>
      <c r="AB838">
        <v>0</v>
      </c>
      <c r="AC838">
        <v>0</v>
      </c>
      <c r="AF838">
        <v>0</v>
      </c>
      <c r="AJ838" t="s">
        <v>63</v>
      </c>
      <c r="AK838">
        <v>0</v>
      </c>
      <c r="AL838" t="s">
        <v>63</v>
      </c>
      <c r="AO838" t="s">
        <v>2295</v>
      </c>
      <c r="AP838" t="s">
        <v>95</v>
      </c>
      <c r="AR838">
        <v>0</v>
      </c>
      <c r="AS838">
        <v>0</v>
      </c>
      <c r="AT838">
        <v>0</v>
      </c>
      <c r="AU838">
        <v>0</v>
      </c>
      <c r="AV838">
        <v>0</v>
      </c>
      <c r="AW838">
        <v>0</v>
      </c>
      <c r="BA838" t="s">
        <v>63</v>
      </c>
      <c r="BE838" t="s">
        <v>95</v>
      </c>
      <c r="BH838" t="s">
        <v>2296</v>
      </c>
    </row>
    <row r="839" spans="1:60" x14ac:dyDescent="0.35">
      <c r="A839" t="s">
        <v>2461</v>
      </c>
      <c r="B839">
        <v>10000</v>
      </c>
      <c r="C839">
        <v>20000</v>
      </c>
      <c r="D839" s="2">
        <v>45761</v>
      </c>
      <c r="E839" t="s">
        <v>59</v>
      </c>
      <c r="F839" t="s">
        <v>836</v>
      </c>
      <c r="G839">
        <v>10620258104</v>
      </c>
      <c r="H839" t="s">
        <v>91</v>
      </c>
      <c r="I839">
        <v>2</v>
      </c>
      <c r="J839" t="s">
        <v>63</v>
      </c>
      <c r="K839">
        <v>77</v>
      </c>
      <c r="L839" t="s">
        <v>6043</v>
      </c>
      <c r="M839" t="s">
        <v>192</v>
      </c>
      <c r="N839" t="s">
        <v>3848</v>
      </c>
      <c r="O839" s="3">
        <v>1467</v>
      </c>
      <c r="R839" s="2">
        <v>45758</v>
      </c>
      <c r="T839">
        <v>15</v>
      </c>
      <c r="U839" s="3">
        <v>22005</v>
      </c>
      <c r="V839" t="s">
        <v>65</v>
      </c>
      <c r="W839" t="s">
        <v>2462</v>
      </c>
      <c r="X839">
        <v>0</v>
      </c>
      <c r="Y839">
        <v>0</v>
      </c>
      <c r="Z839">
        <v>0</v>
      </c>
      <c r="AA839">
        <v>0</v>
      </c>
      <c r="AB839">
        <v>0</v>
      </c>
      <c r="AC839">
        <v>0</v>
      </c>
      <c r="AF839">
        <v>0</v>
      </c>
      <c r="AJ839" t="s">
        <v>63</v>
      </c>
      <c r="AK839">
        <v>0</v>
      </c>
      <c r="AL839" t="s">
        <v>63</v>
      </c>
      <c r="AO839" t="s">
        <v>2463</v>
      </c>
      <c r="AP839" t="s">
        <v>95</v>
      </c>
      <c r="AR839">
        <v>0</v>
      </c>
      <c r="AS839">
        <v>0</v>
      </c>
      <c r="AT839">
        <v>0</v>
      </c>
      <c r="AU839">
        <v>0</v>
      </c>
      <c r="AV839">
        <v>0</v>
      </c>
      <c r="AW839">
        <v>0</v>
      </c>
      <c r="BA839" t="s">
        <v>63</v>
      </c>
      <c r="BE839" t="s">
        <v>95</v>
      </c>
      <c r="BH839" t="s">
        <v>2464</v>
      </c>
    </row>
    <row r="840" spans="1:60" x14ac:dyDescent="0.35">
      <c r="A840" t="s">
        <v>2297</v>
      </c>
      <c r="B840">
        <v>10000</v>
      </c>
      <c r="C840">
        <v>20000</v>
      </c>
      <c r="D840" s="2">
        <v>45761</v>
      </c>
      <c r="E840" t="s">
        <v>59</v>
      </c>
      <c r="F840" t="s">
        <v>2298</v>
      </c>
      <c r="G840" t="s">
        <v>2114</v>
      </c>
      <c r="H840" t="s">
        <v>1733</v>
      </c>
      <c r="I840">
        <v>2</v>
      </c>
      <c r="J840" t="s">
        <v>63</v>
      </c>
      <c r="K840">
        <v>77</v>
      </c>
      <c r="L840" t="s">
        <v>6043</v>
      </c>
      <c r="M840" t="s">
        <v>192</v>
      </c>
      <c r="N840" t="s">
        <v>3848</v>
      </c>
      <c r="O840">
        <v>520</v>
      </c>
      <c r="R840" s="2">
        <v>45758</v>
      </c>
      <c r="T840">
        <v>25</v>
      </c>
      <c r="U840" s="3">
        <v>13000</v>
      </c>
      <c r="V840" t="s">
        <v>65</v>
      </c>
      <c r="W840" t="s">
        <v>2299</v>
      </c>
      <c r="X840">
        <v>0</v>
      </c>
      <c r="Y840">
        <v>0</v>
      </c>
      <c r="Z840">
        <v>0</v>
      </c>
      <c r="AA840">
        <v>0</v>
      </c>
      <c r="AB840">
        <v>0</v>
      </c>
      <c r="AC840">
        <v>0</v>
      </c>
      <c r="AF840">
        <v>0</v>
      </c>
      <c r="AJ840" t="s">
        <v>63</v>
      </c>
      <c r="AK840">
        <v>0</v>
      </c>
      <c r="AL840" t="s">
        <v>63</v>
      </c>
      <c r="AO840" t="s">
        <v>2300</v>
      </c>
      <c r="AP840" t="s">
        <v>95</v>
      </c>
      <c r="AR840">
        <v>0</v>
      </c>
      <c r="AS840">
        <v>0</v>
      </c>
      <c r="AT840">
        <v>0</v>
      </c>
      <c r="AU840">
        <v>0</v>
      </c>
      <c r="AV840">
        <v>0</v>
      </c>
      <c r="AW840">
        <v>0</v>
      </c>
      <c r="BA840" t="s">
        <v>63</v>
      </c>
      <c r="BE840" t="s">
        <v>95</v>
      </c>
      <c r="BH840" t="s">
        <v>2301</v>
      </c>
    </row>
    <row r="841" spans="1:60" x14ac:dyDescent="0.35">
      <c r="A841" t="s">
        <v>2302</v>
      </c>
      <c r="B841">
        <v>10000</v>
      </c>
      <c r="C841">
        <v>20000</v>
      </c>
      <c r="D841" s="2">
        <v>45761</v>
      </c>
      <c r="E841" t="s">
        <v>59</v>
      </c>
      <c r="F841" t="s">
        <v>2173</v>
      </c>
      <c r="G841" t="s">
        <v>2114</v>
      </c>
      <c r="H841" t="s">
        <v>1733</v>
      </c>
      <c r="I841">
        <v>2</v>
      </c>
      <c r="J841" t="s">
        <v>63</v>
      </c>
      <c r="K841">
        <v>77</v>
      </c>
      <c r="L841" t="s">
        <v>6043</v>
      </c>
      <c r="M841" t="s">
        <v>192</v>
      </c>
      <c r="N841" t="s">
        <v>3848</v>
      </c>
      <c r="O841">
        <v>100</v>
      </c>
      <c r="R841" s="2">
        <v>45758</v>
      </c>
      <c r="T841">
        <v>25</v>
      </c>
      <c r="U841" s="3">
        <v>2500</v>
      </c>
      <c r="V841" t="s">
        <v>65</v>
      </c>
      <c r="W841" t="s">
        <v>2174</v>
      </c>
      <c r="X841">
        <v>0</v>
      </c>
      <c r="Y841">
        <v>0</v>
      </c>
      <c r="Z841">
        <v>0</v>
      </c>
      <c r="AA841">
        <v>0</v>
      </c>
      <c r="AB841">
        <v>0</v>
      </c>
      <c r="AC841">
        <v>0</v>
      </c>
      <c r="AF841">
        <v>0</v>
      </c>
      <c r="AJ841" t="s">
        <v>63</v>
      </c>
      <c r="AK841">
        <v>0</v>
      </c>
      <c r="AL841" t="s">
        <v>63</v>
      </c>
      <c r="AO841" t="s">
        <v>2175</v>
      </c>
      <c r="AP841" t="s">
        <v>95</v>
      </c>
      <c r="AR841">
        <v>0</v>
      </c>
      <c r="AS841">
        <v>0</v>
      </c>
      <c r="AT841">
        <v>0</v>
      </c>
      <c r="AU841">
        <v>0</v>
      </c>
      <c r="AV841">
        <v>0</v>
      </c>
      <c r="AW841">
        <v>0</v>
      </c>
      <c r="BA841" t="s">
        <v>63</v>
      </c>
      <c r="BE841" t="s">
        <v>95</v>
      </c>
      <c r="BH841" t="s">
        <v>2303</v>
      </c>
    </row>
    <row r="842" spans="1:60" x14ac:dyDescent="0.35">
      <c r="A842" t="s">
        <v>2304</v>
      </c>
      <c r="B842">
        <v>10000</v>
      </c>
      <c r="C842">
        <v>20000</v>
      </c>
      <c r="D842" s="2">
        <v>45761</v>
      </c>
      <c r="E842" t="s">
        <v>59</v>
      </c>
      <c r="F842" t="s">
        <v>2160</v>
      </c>
      <c r="G842" t="s">
        <v>2114</v>
      </c>
      <c r="H842" t="s">
        <v>2115</v>
      </c>
      <c r="I842">
        <v>2</v>
      </c>
      <c r="J842" t="s">
        <v>63</v>
      </c>
      <c r="K842">
        <v>77</v>
      </c>
      <c r="L842" t="s">
        <v>6043</v>
      </c>
      <c r="M842" t="s">
        <v>192</v>
      </c>
      <c r="N842" t="s">
        <v>3848</v>
      </c>
      <c r="O842">
        <v>54</v>
      </c>
      <c r="R842" s="2">
        <v>45758</v>
      </c>
      <c r="T842">
        <v>168</v>
      </c>
      <c r="U842" s="3">
        <v>9072</v>
      </c>
      <c r="V842" t="s">
        <v>65</v>
      </c>
      <c r="W842" t="s">
        <v>2305</v>
      </c>
      <c r="X842">
        <v>0</v>
      </c>
      <c r="Y842">
        <v>0</v>
      </c>
      <c r="Z842">
        <v>0</v>
      </c>
      <c r="AA842">
        <v>0</v>
      </c>
      <c r="AB842">
        <v>0</v>
      </c>
      <c r="AC842">
        <v>0</v>
      </c>
      <c r="AF842">
        <v>0</v>
      </c>
      <c r="AJ842" t="s">
        <v>63</v>
      </c>
      <c r="AK842">
        <v>0</v>
      </c>
      <c r="AL842" t="s">
        <v>63</v>
      </c>
      <c r="AO842" t="s">
        <v>2306</v>
      </c>
      <c r="AP842" t="s">
        <v>95</v>
      </c>
      <c r="AR842">
        <v>0</v>
      </c>
      <c r="AS842">
        <v>0</v>
      </c>
      <c r="AT842">
        <v>0</v>
      </c>
      <c r="AU842">
        <v>0</v>
      </c>
      <c r="AV842">
        <v>0</v>
      </c>
      <c r="AW842">
        <v>0</v>
      </c>
      <c r="BA842" t="s">
        <v>63</v>
      </c>
      <c r="BE842" t="s">
        <v>95</v>
      </c>
      <c r="BH842" t="s">
        <v>2307</v>
      </c>
    </row>
    <row r="843" spans="1:60" x14ac:dyDescent="0.35">
      <c r="A843" t="s">
        <v>2308</v>
      </c>
      <c r="B843">
        <v>10000</v>
      </c>
      <c r="C843">
        <v>20000</v>
      </c>
      <c r="D843" s="2">
        <v>45761</v>
      </c>
      <c r="E843" t="s">
        <v>59</v>
      </c>
      <c r="F843" t="s">
        <v>836</v>
      </c>
      <c r="G843" t="s">
        <v>2114</v>
      </c>
      <c r="H843" t="s">
        <v>1733</v>
      </c>
      <c r="I843">
        <v>2</v>
      </c>
      <c r="J843" t="s">
        <v>63</v>
      </c>
      <c r="K843">
        <v>77</v>
      </c>
      <c r="L843" t="s">
        <v>6043</v>
      </c>
      <c r="M843" t="s">
        <v>192</v>
      </c>
      <c r="N843" t="s">
        <v>3848</v>
      </c>
      <c r="O843">
        <v>960</v>
      </c>
      <c r="R843" s="2">
        <v>45758</v>
      </c>
      <c r="T843">
        <v>25</v>
      </c>
      <c r="U843" s="3">
        <v>24000</v>
      </c>
      <c r="V843" t="s">
        <v>65</v>
      </c>
      <c r="W843" t="s">
        <v>2309</v>
      </c>
      <c r="X843">
        <v>0</v>
      </c>
      <c r="Y843">
        <v>0</v>
      </c>
      <c r="Z843">
        <v>0</v>
      </c>
      <c r="AA843">
        <v>0</v>
      </c>
      <c r="AB843">
        <v>0</v>
      </c>
      <c r="AC843">
        <v>0</v>
      </c>
      <c r="AF843">
        <v>0</v>
      </c>
      <c r="AJ843" t="s">
        <v>63</v>
      </c>
      <c r="AK843">
        <v>0</v>
      </c>
      <c r="AL843" t="s">
        <v>63</v>
      </c>
      <c r="AO843" t="s">
        <v>2310</v>
      </c>
      <c r="AP843" t="s">
        <v>95</v>
      </c>
      <c r="AR843">
        <v>0</v>
      </c>
      <c r="AS843">
        <v>0</v>
      </c>
      <c r="AT843">
        <v>0</v>
      </c>
      <c r="AU843">
        <v>0</v>
      </c>
      <c r="AV843">
        <v>0</v>
      </c>
      <c r="AW843">
        <v>0</v>
      </c>
      <c r="BA843" t="s">
        <v>63</v>
      </c>
      <c r="BE843" t="s">
        <v>95</v>
      </c>
      <c r="BH843" t="s">
        <v>2311</v>
      </c>
    </row>
    <row r="844" spans="1:60" x14ac:dyDescent="0.35">
      <c r="A844" t="s">
        <v>2312</v>
      </c>
      <c r="B844">
        <v>10000</v>
      </c>
      <c r="C844">
        <v>20000</v>
      </c>
      <c r="D844" s="2">
        <v>45761</v>
      </c>
      <c r="E844" t="s">
        <v>59</v>
      </c>
      <c r="F844" t="s">
        <v>2103</v>
      </c>
      <c r="G844" t="s">
        <v>2114</v>
      </c>
      <c r="H844" t="s">
        <v>2115</v>
      </c>
      <c r="I844">
        <v>2</v>
      </c>
      <c r="J844" t="s">
        <v>63</v>
      </c>
      <c r="K844">
        <v>77</v>
      </c>
      <c r="L844" t="s">
        <v>6043</v>
      </c>
      <c r="M844" t="s">
        <v>192</v>
      </c>
      <c r="N844" t="s">
        <v>3848</v>
      </c>
      <c r="O844">
        <v>108</v>
      </c>
      <c r="R844" s="2">
        <v>45758</v>
      </c>
      <c r="T844">
        <v>168</v>
      </c>
      <c r="U844" s="3">
        <v>18144</v>
      </c>
      <c r="V844" t="s">
        <v>65</v>
      </c>
      <c r="W844" t="s">
        <v>2313</v>
      </c>
      <c r="X844">
        <v>0</v>
      </c>
      <c r="Y844">
        <v>0</v>
      </c>
      <c r="Z844">
        <v>0</v>
      </c>
      <c r="AA844">
        <v>0</v>
      </c>
      <c r="AB844">
        <v>0</v>
      </c>
      <c r="AC844">
        <v>0</v>
      </c>
      <c r="AF844">
        <v>0</v>
      </c>
      <c r="AJ844" t="s">
        <v>63</v>
      </c>
      <c r="AK844">
        <v>0</v>
      </c>
      <c r="AL844" t="s">
        <v>63</v>
      </c>
      <c r="AO844" t="s">
        <v>2314</v>
      </c>
      <c r="AP844" t="s">
        <v>2291</v>
      </c>
      <c r="AR844">
        <v>0</v>
      </c>
      <c r="AS844">
        <v>0</v>
      </c>
      <c r="AT844">
        <v>0</v>
      </c>
      <c r="AU844">
        <v>0</v>
      </c>
      <c r="AV844">
        <v>0</v>
      </c>
      <c r="AW844">
        <v>0</v>
      </c>
      <c r="BA844" t="s">
        <v>63</v>
      </c>
      <c r="BE844" t="s">
        <v>2291</v>
      </c>
      <c r="BH844" t="s">
        <v>2315</v>
      </c>
    </row>
    <row r="845" spans="1:60" x14ac:dyDescent="0.35">
      <c r="A845" t="s">
        <v>4970</v>
      </c>
      <c r="B845">
        <v>10000</v>
      </c>
      <c r="C845">
        <v>10000</v>
      </c>
      <c r="D845" s="2">
        <v>45768</v>
      </c>
      <c r="E845" t="s">
        <v>59</v>
      </c>
      <c r="F845" t="s">
        <v>4971</v>
      </c>
      <c r="G845" t="s">
        <v>4972</v>
      </c>
      <c r="H845" t="s">
        <v>477</v>
      </c>
      <c r="I845">
        <v>1</v>
      </c>
      <c r="J845" t="s">
        <v>63</v>
      </c>
      <c r="K845">
        <v>79</v>
      </c>
      <c r="L845" t="s">
        <v>6076</v>
      </c>
      <c r="M845" t="s">
        <v>92</v>
      </c>
      <c r="N845" t="s">
        <v>3828</v>
      </c>
      <c r="O845" s="3">
        <v>4108</v>
      </c>
      <c r="R845" s="2">
        <v>45758</v>
      </c>
      <c r="T845">
        <v>28</v>
      </c>
      <c r="U845" s="3">
        <v>115024</v>
      </c>
      <c r="V845" t="s">
        <v>65</v>
      </c>
      <c r="W845" t="s">
        <v>4973</v>
      </c>
      <c r="X845">
        <v>0</v>
      </c>
      <c r="Y845">
        <v>0</v>
      </c>
      <c r="Z845">
        <v>0</v>
      </c>
      <c r="AA845">
        <v>0</v>
      </c>
      <c r="AB845">
        <v>0</v>
      </c>
      <c r="AC845">
        <v>0</v>
      </c>
      <c r="AF845">
        <v>0</v>
      </c>
      <c r="AJ845" t="s">
        <v>63</v>
      </c>
      <c r="AK845">
        <v>0</v>
      </c>
      <c r="AL845" t="s">
        <v>63</v>
      </c>
      <c r="AO845" t="s">
        <v>4974</v>
      </c>
      <c r="AP845" t="s">
        <v>108</v>
      </c>
      <c r="AR845">
        <v>0</v>
      </c>
      <c r="AS845">
        <v>0</v>
      </c>
      <c r="AT845">
        <v>0</v>
      </c>
      <c r="AU845">
        <v>0</v>
      </c>
      <c r="AV845">
        <v>0</v>
      </c>
      <c r="AW845">
        <v>0</v>
      </c>
      <c r="BA845" t="s">
        <v>63</v>
      </c>
      <c r="BE845" t="s">
        <v>108</v>
      </c>
      <c r="BH845" t="s">
        <v>4975</v>
      </c>
    </row>
    <row r="846" spans="1:60" x14ac:dyDescent="0.35">
      <c r="A846" t="s">
        <v>4976</v>
      </c>
      <c r="B846">
        <v>10000</v>
      </c>
      <c r="C846">
        <v>10000</v>
      </c>
      <c r="D846" s="2">
        <v>45768</v>
      </c>
      <c r="E846" t="s">
        <v>59</v>
      </c>
      <c r="F846" t="s">
        <v>4971</v>
      </c>
      <c r="G846" t="s">
        <v>4972</v>
      </c>
      <c r="H846" t="s">
        <v>477</v>
      </c>
      <c r="I846">
        <v>1</v>
      </c>
      <c r="J846" t="s">
        <v>63</v>
      </c>
      <c r="K846">
        <v>79</v>
      </c>
      <c r="L846" t="s">
        <v>6076</v>
      </c>
      <c r="M846" t="s">
        <v>92</v>
      </c>
      <c r="N846" t="s">
        <v>3828</v>
      </c>
      <c r="O846" s="3">
        <v>4108</v>
      </c>
      <c r="R846" s="2">
        <v>45758</v>
      </c>
      <c r="T846">
        <v>28</v>
      </c>
      <c r="U846" s="3">
        <v>115024</v>
      </c>
      <c r="V846" t="s">
        <v>65</v>
      </c>
      <c r="W846" t="s">
        <v>1567</v>
      </c>
      <c r="X846">
        <v>0</v>
      </c>
      <c r="Y846">
        <v>0</v>
      </c>
      <c r="Z846">
        <v>0</v>
      </c>
      <c r="AA846">
        <v>0</v>
      </c>
      <c r="AB846">
        <v>0</v>
      </c>
      <c r="AC846">
        <v>0</v>
      </c>
      <c r="AF846">
        <v>0</v>
      </c>
      <c r="AJ846" t="s">
        <v>63</v>
      </c>
      <c r="AK846">
        <v>0</v>
      </c>
      <c r="AL846" t="s">
        <v>63</v>
      </c>
      <c r="AO846" t="s">
        <v>1568</v>
      </c>
      <c r="AP846" t="s">
        <v>108</v>
      </c>
      <c r="AR846">
        <v>0</v>
      </c>
      <c r="AS846">
        <v>0</v>
      </c>
      <c r="AT846">
        <v>0</v>
      </c>
      <c r="AU846">
        <v>0</v>
      </c>
      <c r="AV846">
        <v>0</v>
      </c>
      <c r="AW846">
        <v>0</v>
      </c>
      <c r="BA846" t="s">
        <v>63</v>
      </c>
      <c r="BE846" t="s">
        <v>108</v>
      </c>
      <c r="BH846" t="s">
        <v>4977</v>
      </c>
    </row>
    <row r="847" spans="1:60" x14ac:dyDescent="0.35">
      <c r="A847" t="s">
        <v>2601</v>
      </c>
      <c r="B847">
        <v>10000</v>
      </c>
      <c r="C847">
        <v>10000</v>
      </c>
      <c r="D847" s="2">
        <v>45762</v>
      </c>
      <c r="E847" t="s">
        <v>59</v>
      </c>
      <c r="F847" t="s">
        <v>2602</v>
      </c>
      <c r="G847">
        <v>10620258009</v>
      </c>
      <c r="H847" t="s">
        <v>2603</v>
      </c>
      <c r="I847">
        <v>1</v>
      </c>
      <c r="J847" t="s">
        <v>63</v>
      </c>
      <c r="K847">
        <v>79</v>
      </c>
      <c r="L847" t="s">
        <v>6076</v>
      </c>
      <c r="M847" t="s">
        <v>92</v>
      </c>
      <c r="N847" t="s">
        <v>3828</v>
      </c>
      <c r="O847">
        <v>261</v>
      </c>
      <c r="R847" s="2">
        <v>45758</v>
      </c>
      <c r="T847">
        <v>192</v>
      </c>
      <c r="U847" s="3">
        <v>50112</v>
      </c>
      <c r="V847" t="s">
        <v>65</v>
      </c>
      <c r="W847" t="s">
        <v>2604</v>
      </c>
      <c r="X847">
        <v>0</v>
      </c>
      <c r="Y847">
        <v>0</v>
      </c>
      <c r="Z847">
        <v>0</v>
      </c>
      <c r="AA847">
        <v>0</v>
      </c>
      <c r="AB847">
        <v>0</v>
      </c>
      <c r="AC847">
        <v>0</v>
      </c>
      <c r="AF847">
        <v>0</v>
      </c>
      <c r="AJ847" t="s">
        <v>63</v>
      </c>
      <c r="AK847">
        <v>0</v>
      </c>
      <c r="AL847" t="s">
        <v>63</v>
      </c>
      <c r="AO847" t="s">
        <v>2605</v>
      </c>
      <c r="AP847" t="s">
        <v>2606</v>
      </c>
      <c r="AR847">
        <v>0</v>
      </c>
      <c r="AS847">
        <v>0</v>
      </c>
      <c r="AT847">
        <v>0</v>
      </c>
      <c r="AU847">
        <v>0</v>
      </c>
      <c r="AV847">
        <v>0</v>
      </c>
      <c r="AW847">
        <v>0</v>
      </c>
      <c r="BA847" t="s">
        <v>63</v>
      </c>
      <c r="BE847" t="s">
        <v>2606</v>
      </c>
      <c r="BH847" t="s">
        <v>2607</v>
      </c>
    </row>
    <row r="848" spans="1:60" x14ac:dyDescent="0.35">
      <c r="A848" t="s">
        <v>2608</v>
      </c>
      <c r="B848">
        <v>10000</v>
      </c>
      <c r="C848">
        <v>10000</v>
      </c>
      <c r="D848" s="2">
        <v>45762</v>
      </c>
      <c r="E848" t="s">
        <v>59</v>
      </c>
      <c r="F848" t="s">
        <v>2602</v>
      </c>
      <c r="G848">
        <v>10620258009</v>
      </c>
      <c r="H848" t="s">
        <v>2603</v>
      </c>
      <c r="I848">
        <v>1</v>
      </c>
      <c r="J848" t="s">
        <v>63</v>
      </c>
      <c r="K848">
        <v>79</v>
      </c>
      <c r="L848" t="s">
        <v>6076</v>
      </c>
      <c r="M848" t="s">
        <v>92</v>
      </c>
      <c r="N848" t="s">
        <v>3828</v>
      </c>
      <c r="O848">
        <v>261</v>
      </c>
      <c r="R848" s="2">
        <v>45758</v>
      </c>
      <c r="T848">
        <v>192</v>
      </c>
      <c r="U848" s="3">
        <v>50112</v>
      </c>
      <c r="V848" t="s">
        <v>65</v>
      </c>
      <c r="W848" t="s">
        <v>2609</v>
      </c>
      <c r="X848">
        <v>0</v>
      </c>
      <c r="Y848">
        <v>0</v>
      </c>
      <c r="Z848">
        <v>0</v>
      </c>
      <c r="AA848">
        <v>0</v>
      </c>
      <c r="AB848">
        <v>0</v>
      </c>
      <c r="AC848">
        <v>0</v>
      </c>
      <c r="AF848">
        <v>0</v>
      </c>
      <c r="AJ848" t="s">
        <v>63</v>
      </c>
      <c r="AK848">
        <v>0</v>
      </c>
      <c r="AL848" t="s">
        <v>63</v>
      </c>
      <c r="AO848" t="s">
        <v>2610</v>
      </c>
      <c r="AP848" t="s">
        <v>2606</v>
      </c>
      <c r="AR848">
        <v>0</v>
      </c>
      <c r="AS848">
        <v>0</v>
      </c>
      <c r="AT848">
        <v>0</v>
      </c>
      <c r="AU848">
        <v>0</v>
      </c>
      <c r="AV848">
        <v>0</v>
      </c>
      <c r="AW848">
        <v>0</v>
      </c>
      <c r="BA848" t="s">
        <v>63</v>
      </c>
      <c r="BE848" t="s">
        <v>2606</v>
      </c>
      <c r="BH848" t="s">
        <v>2607</v>
      </c>
    </row>
    <row r="849" spans="1:60" x14ac:dyDescent="0.35">
      <c r="A849" t="s">
        <v>4389</v>
      </c>
      <c r="B849">
        <v>10000</v>
      </c>
      <c r="C849">
        <v>10000</v>
      </c>
      <c r="D849" s="2">
        <v>45779</v>
      </c>
      <c r="E849" t="s">
        <v>59</v>
      </c>
      <c r="F849" t="s">
        <v>4390</v>
      </c>
      <c r="G849">
        <v>10620258012</v>
      </c>
      <c r="H849" t="s">
        <v>548</v>
      </c>
      <c r="I849">
        <v>1</v>
      </c>
      <c r="J849" t="s">
        <v>63</v>
      </c>
      <c r="K849">
        <v>79</v>
      </c>
      <c r="L849" t="s">
        <v>6076</v>
      </c>
      <c r="M849" t="s">
        <v>92</v>
      </c>
      <c r="N849" t="s">
        <v>3828</v>
      </c>
      <c r="O849">
        <v>114</v>
      </c>
      <c r="R849" s="2">
        <v>45758</v>
      </c>
      <c r="T849">
        <v>264</v>
      </c>
      <c r="U849" s="3">
        <v>30096</v>
      </c>
      <c r="V849" t="s">
        <v>65</v>
      </c>
      <c r="W849" t="s">
        <v>4391</v>
      </c>
      <c r="X849">
        <v>0</v>
      </c>
      <c r="Y849">
        <v>0</v>
      </c>
      <c r="Z849">
        <v>0</v>
      </c>
      <c r="AA849">
        <v>0</v>
      </c>
      <c r="AB849">
        <v>0</v>
      </c>
      <c r="AC849">
        <v>0</v>
      </c>
      <c r="AF849">
        <v>0</v>
      </c>
      <c r="AJ849" t="s">
        <v>63</v>
      </c>
      <c r="AK849">
        <v>0</v>
      </c>
      <c r="AL849" t="s">
        <v>63</v>
      </c>
      <c r="AO849" t="s">
        <v>4392</v>
      </c>
      <c r="AP849" t="s">
        <v>108</v>
      </c>
      <c r="AR849">
        <v>0</v>
      </c>
      <c r="AS849">
        <v>0</v>
      </c>
      <c r="AT849">
        <v>0</v>
      </c>
      <c r="AU849">
        <v>0</v>
      </c>
      <c r="AV849">
        <v>0</v>
      </c>
      <c r="AW849">
        <v>0</v>
      </c>
      <c r="BA849" t="s">
        <v>63</v>
      </c>
      <c r="BE849" t="s">
        <v>108</v>
      </c>
      <c r="BH849" t="s">
        <v>4393</v>
      </c>
    </row>
    <row r="850" spans="1:60" x14ac:dyDescent="0.35">
      <c r="A850" t="s">
        <v>4978</v>
      </c>
      <c r="B850">
        <v>10000</v>
      </c>
      <c r="C850">
        <v>10000</v>
      </c>
      <c r="D850" s="2">
        <v>45768</v>
      </c>
      <c r="E850" t="s">
        <v>59</v>
      </c>
      <c r="F850" t="s">
        <v>4979</v>
      </c>
      <c r="G850" t="s">
        <v>4972</v>
      </c>
      <c r="H850" t="s">
        <v>477</v>
      </c>
      <c r="I850">
        <v>1</v>
      </c>
      <c r="J850" t="s">
        <v>63</v>
      </c>
      <c r="K850">
        <v>79</v>
      </c>
      <c r="L850" t="s">
        <v>6076</v>
      </c>
      <c r="M850" t="s">
        <v>92</v>
      </c>
      <c r="N850" t="s">
        <v>3828</v>
      </c>
      <c r="O850" s="3">
        <v>4108</v>
      </c>
      <c r="R850" s="2">
        <v>45758</v>
      </c>
      <c r="T850">
        <v>28</v>
      </c>
      <c r="U850" s="3">
        <v>115024</v>
      </c>
      <c r="V850" t="s">
        <v>65</v>
      </c>
      <c r="W850" t="s">
        <v>4980</v>
      </c>
      <c r="X850">
        <v>0</v>
      </c>
      <c r="Y850">
        <v>0</v>
      </c>
      <c r="Z850">
        <v>0</v>
      </c>
      <c r="AA850">
        <v>0</v>
      </c>
      <c r="AB850">
        <v>0</v>
      </c>
      <c r="AC850">
        <v>0</v>
      </c>
      <c r="AF850">
        <v>0</v>
      </c>
      <c r="AJ850" t="s">
        <v>63</v>
      </c>
      <c r="AK850">
        <v>0</v>
      </c>
      <c r="AL850" t="s">
        <v>63</v>
      </c>
      <c r="AO850" t="s">
        <v>4981</v>
      </c>
      <c r="AP850" t="s">
        <v>108</v>
      </c>
      <c r="AR850">
        <v>0</v>
      </c>
      <c r="AS850">
        <v>0</v>
      </c>
      <c r="AT850">
        <v>0</v>
      </c>
      <c r="AU850">
        <v>0</v>
      </c>
      <c r="AV850">
        <v>0</v>
      </c>
      <c r="AW850">
        <v>0</v>
      </c>
      <c r="BA850" t="s">
        <v>63</v>
      </c>
      <c r="BE850" t="s">
        <v>108</v>
      </c>
      <c r="BH850" t="s">
        <v>4982</v>
      </c>
    </row>
    <row r="851" spans="1:60" x14ac:dyDescent="0.35">
      <c r="A851" t="s">
        <v>4394</v>
      </c>
      <c r="B851">
        <v>10000</v>
      </c>
      <c r="C851">
        <v>10000</v>
      </c>
      <c r="D851" s="2">
        <v>45779</v>
      </c>
      <c r="E851" t="s">
        <v>59</v>
      </c>
      <c r="F851" t="s">
        <v>4395</v>
      </c>
      <c r="G851">
        <v>10620258009</v>
      </c>
      <c r="H851" t="s">
        <v>4396</v>
      </c>
      <c r="I851">
        <v>1</v>
      </c>
      <c r="J851" t="s">
        <v>63</v>
      </c>
      <c r="K851">
        <v>79</v>
      </c>
      <c r="L851" t="s">
        <v>6076</v>
      </c>
      <c r="M851" t="s">
        <v>92</v>
      </c>
      <c r="N851" t="s">
        <v>3828</v>
      </c>
      <c r="O851">
        <v>171</v>
      </c>
      <c r="R851" s="2">
        <v>45758</v>
      </c>
      <c r="T851">
        <v>176</v>
      </c>
      <c r="U851" s="3">
        <v>30096</v>
      </c>
      <c r="V851" t="s">
        <v>65</v>
      </c>
      <c r="W851" t="s">
        <v>4397</v>
      </c>
      <c r="X851">
        <v>0</v>
      </c>
      <c r="Y851">
        <v>0</v>
      </c>
      <c r="Z851">
        <v>0</v>
      </c>
      <c r="AA851">
        <v>0</v>
      </c>
      <c r="AB851">
        <v>0</v>
      </c>
      <c r="AC851">
        <v>0</v>
      </c>
      <c r="AF851">
        <v>0</v>
      </c>
      <c r="AJ851" t="s">
        <v>63</v>
      </c>
      <c r="AK851">
        <v>0</v>
      </c>
      <c r="AL851" t="s">
        <v>63</v>
      </c>
      <c r="AO851" t="s">
        <v>4398</v>
      </c>
      <c r="AP851" t="s">
        <v>108</v>
      </c>
      <c r="AR851">
        <v>0</v>
      </c>
      <c r="AS851">
        <v>0</v>
      </c>
      <c r="AT851">
        <v>0</v>
      </c>
      <c r="AU851">
        <v>0</v>
      </c>
      <c r="AV851">
        <v>0</v>
      </c>
      <c r="AW851">
        <v>0</v>
      </c>
      <c r="BA851" t="s">
        <v>63</v>
      </c>
      <c r="BE851" t="s">
        <v>108</v>
      </c>
      <c r="BH851" t="s">
        <v>4399</v>
      </c>
    </row>
    <row r="852" spans="1:60" x14ac:dyDescent="0.35">
      <c r="A852" t="s">
        <v>2478</v>
      </c>
      <c r="B852">
        <v>10000</v>
      </c>
      <c r="C852">
        <v>30000</v>
      </c>
      <c r="D852" s="2">
        <v>45762</v>
      </c>
      <c r="E852" t="s">
        <v>59</v>
      </c>
      <c r="F852" t="s">
        <v>2479</v>
      </c>
      <c r="G852" t="s">
        <v>2480</v>
      </c>
      <c r="I852">
        <v>2</v>
      </c>
      <c r="J852" t="s">
        <v>183</v>
      </c>
      <c r="K852">
        <v>76</v>
      </c>
      <c r="L852" t="s">
        <v>6065</v>
      </c>
      <c r="M852" t="s">
        <v>200</v>
      </c>
      <c r="N852" t="s">
        <v>3841</v>
      </c>
      <c r="O852" s="3">
        <v>31500</v>
      </c>
      <c r="R852" s="2">
        <v>45758</v>
      </c>
      <c r="T852">
        <v>2</v>
      </c>
      <c r="U852" s="3">
        <v>63000</v>
      </c>
      <c r="V852" t="s">
        <v>65</v>
      </c>
      <c r="W852" t="s">
        <v>2481</v>
      </c>
      <c r="X852">
        <v>0</v>
      </c>
      <c r="Y852" s="3">
        <v>62500</v>
      </c>
      <c r="Z852">
        <v>500</v>
      </c>
      <c r="AA852">
        <v>0</v>
      </c>
      <c r="AB852">
        <v>0</v>
      </c>
      <c r="AC852">
        <v>0</v>
      </c>
      <c r="AF852">
        <v>0</v>
      </c>
      <c r="AO852" t="s">
        <v>2482</v>
      </c>
      <c r="AP852" t="s">
        <v>448</v>
      </c>
      <c r="AR852">
        <v>0</v>
      </c>
      <c r="AS852">
        <v>0</v>
      </c>
      <c r="AT852">
        <v>0</v>
      </c>
      <c r="AU852">
        <v>0</v>
      </c>
      <c r="AV852">
        <v>0</v>
      </c>
      <c r="AW852">
        <v>0</v>
      </c>
      <c r="BA852" t="s">
        <v>63</v>
      </c>
      <c r="BB852" t="s">
        <v>4983</v>
      </c>
      <c r="BC852">
        <v>0</v>
      </c>
      <c r="BE852" t="s">
        <v>448</v>
      </c>
      <c r="BH852" t="s">
        <v>449</v>
      </c>
    </row>
    <row r="853" spans="1:60" x14ac:dyDescent="0.35">
      <c r="A853" t="s">
        <v>2483</v>
      </c>
      <c r="B853">
        <v>10000</v>
      </c>
      <c r="C853">
        <v>10000</v>
      </c>
      <c r="D853" s="2">
        <v>45762</v>
      </c>
      <c r="E853" t="s">
        <v>59</v>
      </c>
      <c r="F853" t="s">
        <v>1527</v>
      </c>
      <c r="G853" t="s">
        <v>2484</v>
      </c>
      <c r="I853">
        <v>1</v>
      </c>
      <c r="J853" t="s">
        <v>183</v>
      </c>
      <c r="K853">
        <v>86</v>
      </c>
      <c r="L853" t="s">
        <v>6043</v>
      </c>
      <c r="M853" t="s">
        <v>1696</v>
      </c>
      <c r="N853" t="s">
        <v>3840</v>
      </c>
      <c r="O853" s="3">
        <v>40000</v>
      </c>
      <c r="R853" s="2">
        <v>45758</v>
      </c>
      <c r="T853">
        <v>5</v>
      </c>
      <c r="U853" s="3">
        <v>200000</v>
      </c>
      <c r="V853" t="s">
        <v>65</v>
      </c>
      <c r="W853" s="7" t="s">
        <v>2486</v>
      </c>
      <c r="X853">
        <v>0</v>
      </c>
      <c r="Y853" s="3">
        <v>200000</v>
      </c>
      <c r="Z853">
        <v>0</v>
      </c>
      <c r="AA853">
        <v>0</v>
      </c>
      <c r="AB853">
        <v>0</v>
      </c>
      <c r="AC853">
        <v>0</v>
      </c>
      <c r="AF853">
        <v>0</v>
      </c>
      <c r="AO853" s="7" t="s">
        <v>2487</v>
      </c>
      <c r="AP853" t="s">
        <v>203</v>
      </c>
      <c r="AR853">
        <v>0</v>
      </c>
      <c r="AS853">
        <v>0</v>
      </c>
      <c r="AT853">
        <v>0</v>
      </c>
      <c r="AU853">
        <v>0</v>
      </c>
      <c r="AV853">
        <v>0</v>
      </c>
      <c r="AW853">
        <v>0</v>
      </c>
      <c r="BA853" t="s">
        <v>63</v>
      </c>
      <c r="BB853" t="s">
        <v>4984</v>
      </c>
      <c r="BC853">
        <v>0</v>
      </c>
      <c r="BE853" t="s">
        <v>203</v>
      </c>
      <c r="BH853" t="s">
        <v>2488</v>
      </c>
    </row>
    <row r="854" spans="1:60" x14ac:dyDescent="0.35">
      <c r="A854" t="s">
        <v>2489</v>
      </c>
      <c r="B854">
        <v>10000</v>
      </c>
      <c r="C854">
        <v>20000</v>
      </c>
      <c r="D854" s="2">
        <v>45761</v>
      </c>
      <c r="E854" t="s">
        <v>59</v>
      </c>
      <c r="F854" t="s">
        <v>2490</v>
      </c>
      <c r="G854" t="s">
        <v>2491</v>
      </c>
      <c r="I854">
        <v>1</v>
      </c>
      <c r="J854" t="s">
        <v>183</v>
      </c>
      <c r="K854" s="7">
        <v>112</v>
      </c>
      <c r="L854" t="s">
        <v>6071</v>
      </c>
      <c r="M854" t="s">
        <v>454</v>
      </c>
      <c r="N854" t="s">
        <v>3837</v>
      </c>
      <c r="O854" s="3">
        <v>2000</v>
      </c>
      <c r="R854" s="2">
        <v>45758</v>
      </c>
      <c r="T854">
        <v>10</v>
      </c>
      <c r="U854" s="3">
        <v>20000</v>
      </c>
      <c r="V854" t="s">
        <v>65</v>
      </c>
      <c r="W854" t="s">
        <v>2492</v>
      </c>
      <c r="X854">
        <v>0</v>
      </c>
      <c r="Y854" s="3">
        <v>20000</v>
      </c>
      <c r="Z854">
        <v>0</v>
      </c>
      <c r="AA854">
        <v>0</v>
      </c>
      <c r="AB854">
        <v>0</v>
      </c>
      <c r="AC854">
        <v>0</v>
      </c>
      <c r="AF854">
        <v>0</v>
      </c>
      <c r="AO854" t="s">
        <v>2493</v>
      </c>
      <c r="AP854" t="s">
        <v>68</v>
      </c>
      <c r="AR854">
        <v>0</v>
      </c>
      <c r="AS854">
        <v>0</v>
      </c>
      <c r="AT854">
        <v>0</v>
      </c>
      <c r="AU854">
        <v>0</v>
      </c>
      <c r="AV854">
        <v>0</v>
      </c>
      <c r="AW854">
        <v>0</v>
      </c>
      <c r="BA854" t="s">
        <v>63</v>
      </c>
      <c r="BB854" t="s">
        <v>4985</v>
      </c>
      <c r="BC854">
        <v>0</v>
      </c>
      <c r="BE854" t="s">
        <v>68</v>
      </c>
      <c r="BH854" t="s">
        <v>1596</v>
      </c>
    </row>
    <row r="855" spans="1:60" x14ac:dyDescent="0.35">
      <c r="A855" t="s">
        <v>2494</v>
      </c>
      <c r="B855">
        <v>10000</v>
      </c>
      <c r="C855">
        <v>40000</v>
      </c>
      <c r="D855" s="2">
        <v>45761</v>
      </c>
      <c r="E855" t="s">
        <v>59</v>
      </c>
      <c r="F855" t="s">
        <v>2495</v>
      </c>
      <c r="G855" t="s">
        <v>2496</v>
      </c>
      <c r="I855">
        <v>1</v>
      </c>
      <c r="J855" t="s">
        <v>183</v>
      </c>
      <c r="K855">
        <v>94</v>
      </c>
      <c r="L855" t="s">
        <v>6050</v>
      </c>
      <c r="M855" t="s">
        <v>81</v>
      </c>
      <c r="N855" t="s">
        <v>3825</v>
      </c>
      <c r="O855" s="3">
        <v>9000</v>
      </c>
      <c r="R855" s="2">
        <v>45758</v>
      </c>
      <c r="T855">
        <v>4</v>
      </c>
      <c r="U855" s="3">
        <v>36000</v>
      </c>
      <c r="V855" t="s">
        <v>65</v>
      </c>
      <c r="W855" t="s">
        <v>2497</v>
      </c>
      <c r="X855">
        <v>0</v>
      </c>
      <c r="Y855" s="3">
        <v>36000</v>
      </c>
      <c r="Z855">
        <v>0</v>
      </c>
      <c r="AA855">
        <v>0</v>
      </c>
      <c r="AB855">
        <v>0</v>
      </c>
      <c r="AC855">
        <v>0</v>
      </c>
      <c r="AF855">
        <v>0</v>
      </c>
      <c r="AO855" t="s">
        <v>2498</v>
      </c>
      <c r="AP855" t="s">
        <v>84</v>
      </c>
      <c r="AR855">
        <v>0</v>
      </c>
      <c r="AS855">
        <v>0</v>
      </c>
      <c r="AT855">
        <v>0</v>
      </c>
      <c r="AU855">
        <v>0</v>
      </c>
      <c r="AV855">
        <v>0</v>
      </c>
      <c r="AW855">
        <v>0</v>
      </c>
      <c r="BA855" t="s">
        <v>63</v>
      </c>
      <c r="BB855" t="s">
        <v>4986</v>
      </c>
      <c r="BC855">
        <v>0</v>
      </c>
      <c r="BE855" t="s">
        <v>84</v>
      </c>
      <c r="BH855" t="s">
        <v>2499</v>
      </c>
    </row>
    <row r="856" spans="1:60" x14ac:dyDescent="0.35">
      <c r="A856" t="s">
        <v>2500</v>
      </c>
      <c r="B856">
        <v>10000</v>
      </c>
      <c r="C856">
        <v>10000</v>
      </c>
      <c r="D856" s="2">
        <v>45758</v>
      </c>
      <c r="E856" t="s">
        <v>59</v>
      </c>
      <c r="F856" t="s">
        <v>2501</v>
      </c>
      <c r="G856" t="s">
        <v>570</v>
      </c>
      <c r="I856">
        <v>1</v>
      </c>
      <c r="J856" t="s">
        <v>183</v>
      </c>
      <c r="K856">
        <v>59</v>
      </c>
      <c r="L856" t="s">
        <v>6045</v>
      </c>
      <c r="M856" t="s">
        <v>73</v>
      </c>
      <c r="N856" t="s">
        <v>3811</v>
      </c>
      <c r="O856" s="3">
        <v>1000</v>
      </c>
      <c r="R856" s="2">
        <v>45758</v>
      </c>
      <c r="T856">
        <v>6</v>
      </c>
      <c r="U856" s="3">
        <v>6000</v>
      </c>
      <c r="V856" t="s">
        <v>65</v>
      </c>
      <c r="W856" t="s">
        <v>2502</v>
      </c>
      <c r="X856">
        <v>0</v>
      </c>
      <c r="Y856" s="3">
        <v>6000</v>
      </c>
      <c r="Z856">
        <v>0</v>
      </c>
      <c r="AA856">
        <v>0</v>
      </c>
      <c r="AB856">
        <v>0</v>
      </c>
      <c r="AC856">
        <v>0</v>
      </c>
      <c r="AF856">
        <v>0</v>
      </c>
      <c r="AO856" t="s">
        <v>2503</v>
      </c>
      <c r="AP856" t="s">
        <v>571</v>
      </c>
      <c r="AR856">
        <v>0</v>
      </c>
      <c r="AS856">
        <v>0</v>
      </c>
      <c r="AT856">
        <v>0</v>
      </c>
      <c r="AU856">
        <v>0</v>
      </c>
      <c r="AV856">
        <v>0</v>
      </c>
      <c r="AW856">
        <v>0</v>
      </c>
      <c r="BA856" t="s">
        <v>63</v>
      </c>
      <c r="BB856" t="s">
        <v>4987</v>
      </c>
      <c r="BC856">
        <v>0</v>
      </c>
      <c r="BE856" t="s">
        <v>571</v>
      </c>
      <c r="BH856" t="s">
        <v>2504</v>
      </c>
    </row>
    <row r="857" spans="1:60" x14ac:dyDescent="0.35">
      <c r="A857" t="s">
        <v>2500</v>
      </c>
      <c r="B857">
        <v>20000</v>
      </c>
      <c r="C857">
        <v>10000</v>
      </c>
      <c r="D857" s="2">
        <v>45758</v>
      </c>
      <c r="E857" t="s">
        <v>59</v>
      </c>
      <c r="F857" t="s">
        <v>2501</v>
      </c>
      <c r="G857" t="s">
        <v>570</v>
      </c>
      <c r="I857">
        <v>1</v>
      </c>
      <c r="J857" t="s">
        <v>183</v>
      </c>
      <c r="K857">
        <v>59</v>
      </c>
      <c r="L857" t="s">
        <v>6045</v>
      </c>
      <c r="M857" t="s">
        <v>73</v>
      </c>
      <c r="N857" t="s">
        <v>3811</v>
      </c>
      <c r="O857" s="3">
        <v>1000</v>
      </c>
      <c r="R857" s="2">
        <v>45758</v>
      </c>
      <c r="T857">
        <v>6</v>
      </c>
      <c r="U857" s="3">
        <v>6000</v>
      </c>
      <c r="V857" t="s">
        <v>65</v>
      </c>
      <c r="W857" t="s">
        <v>2502</v>
      </c>
      <c r="X857">
        <v>0</v>
      </c>
      <c r="Y857" s="3">
        <v>6000</v>
      </c>
      <c r="Z857">
        <v>0</v>
      </c>
      <c r="AA857">
        <v>0</v>
      </c>
      <c r="AB857">
        <v>0</v>
      </c>
      <c r="AC857">
        <v>0</v>
      </c>
      <c r="AF857">
        <v>0</v>
      </c>
      <c r="AO857" t="s">
        <v>2503</v>
      </c>
      <c r="AP857" t="s">
        <v>571</v>
      </c>
      <c r="AR857">
        <v>0</v>
      </c>
      <c r="AS857">
        <v>0</v>
      </c>
      <c r="AT857">
        <v>0</v>
      </c>
      <c r="AU857">
        <v>0</v>
      </c>
      <c r="AV857">
        <v>0</v>
      </c>
      <c r="AW857">
        <v>0</v>
      </c>
      <c r="BA857" t="s">
        <v>63</v>
      </c>
      <c r="BB857" t="s">
        <v>4987</v>
      </c>
      <c r="BC857">
        <v>0</v>
      </c>
      <c r="BE857" t="s">
        <v>571</v>
      </c>
      <c r="BH857" t="s">
        <v>2504</v>
      </c>
    </row>
    <row r="858" spans="1:60" x14ac:dyDescent="0.35">
      <c r="A858" t="s">
        <v>2505</v>
      </c>
      <c r="B858">
        <v>10000</v>
      </c>
      <c r="C858">
        <v>10000</v>
      </c>
      <c r="D858" s="2">
        <v>45758</v>
      </c>
      <c r="E858" t="s">
        <v>59</v>
      </c>
      <c r="F858" t="s">
        <v>2506</v>
      </c>
      <c r="G858" t="s">
        <v>570</v>
      </c>
      <c r="I858">
        <v>1</v>
      </c>
      <c r="J858" t="s">
        <v>183</v>
      </c>
      <c r="K858">
        <v>59</v>
      </c>
      <c r="L858" t="s">
        <v>6045</v>
      </c>
      <c r="M858" t="s">
        <v>73</v>
      </c>
      <c r="N858" t="s">
        <v>3811</v>
      </c>
      <c r="O858" s="3">
        <v>1000</v>
      </c>
      <c r="R858" s="2">
        <v>45758</v>
      </c>
      <c r="T858">
        <v>6</v>
      </c>
      <c r="U858" s="3">
        <v>6000</v>
      </c>
      <c r="V858" t="s">
        <v>65</v>
      </c>
      <c r="W858" t="s">
        <v>2507</v>
      </c>
      <c r="X858">
        <v>0</v>
      </c>
      <c r="Y858" s="3">
        <v>6000</v>
      </c>
      <c r="Z858">
        <v>0</v>
      </c>
      <c r="AA858">
        <v>0</v>
      </c>
      <c r="AB858">
        <v>0</v>
      </c>
      <c r="AC858">
        <v>0</v>
      </c>
      <c r="AF858">
        <v>0</v>
      </c>
      <c r="AO858" t="s">
        <v>2508</v>
      </c>
      <c r="AP858" t="s">
        <v>571</v>
      </c>
      <c r="AR858">
        <v>0</v>
      </c>
      <c r="AS858">
        <v>0</v>
      </c>
      <c r="AT858">
        <v>0</v>
      </c>
      <c r="AU858">
        <v>0</v>
      </c>
      <c r="AV858">
        <v>0</v>
      </c>
      <c r="AW858">
        <v>0</v>
      </c>
      <c r="BA858" t="s">
        <v>63</v>
      </c>
      <c r="BB858" t="s">
        <v>4988</v>
      </c>
      <c r="BC858">
        <v>0</v>
      </c>
      <c r="BE858" t="s">
        <v>571</v>
      </c>
      <c r="BH858" t="s">
        <v>2509</v>
      </c>
    </row>
    <row r="859" spans="1:60" x14ac:dyDescent="0.35">
      <c r="A859" t="s">
        <v>2362</v>
      </c>
      <c r="B859">
        <v>10000</v>
      </c>
      <c r="C859">
        <v>20000</v>
      </c>
      <c r="D859" s="2">
        <v>45758</v>
      </c>
      <c r="E859" t="s">
        <v>59</v>
      </c>
      <c r="F859" t="s">
        <v>2363</v>
      </c>
      <c r="G859" t="s">
        <v>842</v>
      </c>
      <c r="I859">
        <v>1</v>
      </c>
      <c r="J859" t="s">
        <v>183</v>
      </c>
      <c r="K859">
        <v>73</v>
      </c>
      <c r="L859" t="s">
        <v>6042</v>
      </c>
      <c r="M859" t="s">
        <v>184</v>
      </c>
      <c r="N859" t="s">
        <v>3845</v>
      </c>
      <c r="O859" s="3">
        <v>42000</v>
      </c>
      <c r="R859" s="2">
        <v>45758</v>
      </c>
      <c r="T859">
        <v>12</v>
      </c>
      <c r="U859" s="3">
        <v>504000</v>
      </c>
      <c r="V859" t="s">
        <v>65</v>
      </c>
      <c r="W859">
        <v>80256230001</v>
      </c>
      <c r="X859">
        <v>0</v>
      </c>
      <c r="Y859" s="3">
        <v>504000</v>
      </c>
      <c r="Z859">
        <v>0</v>
      </c>
      <c r="AA859">
        <v>0</v>
      </c>
      <c r="AB859">
        <v>0</v>
      </c>
      <c r="AC859">
        <v>0</v>
      </c>
      <c r="AF859">
        <v>0</v>
      </c>
      <c r="AO859">
        <v>8025623</v>
      </c>
      <c r="AP859" t="s">
        <v>162</v>
      </c>
      <c r="AR859">
        <v>0</v>
      </c>
      <c r="AS859">
        <v>0</v>
      </c>
      <c r="AT859">
        <v>0</v>
      </c>
      <c r="AU859">
        <v>0</v>
      </c>
      <c r="AV859">
        <v>0</v>
      </c>
      <c r="AW859">
        <v>0</v>
      </c>
      <c r="BA859" t="s">
        <v>63</v>
      </c>
      <c r="BB859" t="s">
        <v>4908</v>
      </c>
      <c r="BC859">
        <v>0</v>
      </c>
      <c r="BE859" t="s">
        <v>162</v>
      </c>
      <c r="BH859" t="s">
        <v>2364</v>
      </c>
    </row>
    <row r="860" spans="1:60" x14ac:dyDescent="0.35">
      <c r="A860" t="s">
        <v>2510</v>
      </c>
      <c r="B860">
        <v>10000</v>
      </c>
      <c r="C860">
        <v>10000</v>
      </c>
      <c r="D860" s="2">
        <v>45758</v>
      </c>
      <c r="E860" t="s">
        <v>59</v>
      </c>
      <c r="F860" t="s">
        <v>2511</v>
      </c>
      <c r="G860" t="s">
        <v>2484</v>
      </c>
      <c r="I860">
        <v>1</v>
      </c>
      <c r="J860" t="s">
        <v>183</v>
      </c>
      <c r="K860">
        <v>86</v>
      </c>
      <c r="L860" t="s">
        <v>6043</v>
      </c>
      <c r="M860" t="s">
        <v>1696</v>
      </c>
      <c r="N860" t="s">
        <v>3840</v>
      </c>
      <c r="O860">
        <v>600</v>
      </c>
      <c r="R860" s="2">
        <v>45758</v>
      </c>
      <c r="T860">
        <v>5</v>
      </c>
      <c r="U860" s="3">
        <v>3000</v>
      </c>
      <c r="V860" t="s">
        <v>65</v>
      </c>
      <c r="W860" s="7" t="s">
        <v>2512</v>
      </c>
      <c r="X860">
        <v>0</v>
      </c>
      <c r="Y860" s="3">
        <v>3000</v>
      </c>
      <c r="Z860">
        <v>0</v>
      </c>
      <c r="AA860">
        <v>0</v>
      </c>
      <c r="AB860">
        <v>0</v>
      </c>
      <c r="AC860">
        <v>0</v>
      </c>
      <c r="AF860">
        <v>0</v>
      </c>
      <c r="AO860" s="7" t="s">
        <v>2513</v>
      </c>
      <c r="AP860" t="s">
        <v>203</v>
      </c>
      <c r="AR860">
        <v>0</v>
      </c>
      <c r="AS860">
        <v>0</v>
      </c>
      <c r="AT860">
        <v>0</v>
      </c>
      <c r="AU860">
        <v>0</v>
      </c>
      <c r="AV860">
        <v>0</v>
      </c>
      <c r="AW860">
        <v>0</v>
      </c>
      <c r="BA860" t="s">
        <v>63</v>
      </c>
      <c r="BB860" t="s">
        <v>4989</v>
      </c>
      <c r="BC860">
        <v>0</v>
      </c>
      <c r="BE860" t="s">
        <v>203</v>
      </c>
      <c r="BH860" t="s">
        <v>2514</v>
      </c>
    </row>
    <row r="861" spans="1:60" x14ac:dyDescent="0.35">
      <c r="A861" t="s">
        <v>2515</v>
      </c>
      <c r="B861">
        <v>10000</v>
      </c>
      <c r="C861">
        <v>10000</v>
      </c>
      <c r="D861" s="2">
        <v>45761</v>
      </c>
      <c r="E861" t="s">
        <v>59</v>
      </c>
      <c r="F861" t="s">
        <v>2133</v>
      </c>
      <c r="G861" t="s">
        <v>2277</v>
      </c>
      <c r="I861">
        <v>1</v>
      </c>
      <c r="J861" t="s">
        <v>183</v>
      </c>
      <c r="K861">
        <v>26</v>
      </c>
      <c r="L861" t="s">
        <v>6061</v>
      </c>
      <c r="M861" t="s">
        <v>648</v>
      </c>
      <c r="N861" t="s">
        <v>3810</v>
      </c>
      <c r="O861" s="3">
        <v>13500</v>
      </c>
      <c r="R861" s="2">
        <v>45758</v>
      </c>
      <c r="T861">
        <v>4</v>
      </c>
      <c r="U861" s="3">
        <v>54000</v>
      </c>
      <c r="V861" t="s">
        <v>65</v>
      </c>
      <c r="W861" t="s">
        <v>2516</v>
      </c>
      <c r="X861">
        <v>0</v>
      </c>
      <c r="Y861" s="3">
        <v>54000</v>
      </c>
      <c r="Z861">
        <v>0</v>
      </c>
      <c r="AA861">
        <v>0</v>
      </c>
      <c r="AB861">
        <v>0</v>
      </c>
      <c r="AC861">
        <v>0</v>
      </c>
      <c r="AF861">
        <v>0</v>
      </c>
      <c r="AO861" t="s">
        <v>2517</v>
      </c>
      <c r="AP861" t="s">
        <v>170</v>
      </c>
      <c r="AR861">
        <v>0</v>
      </c>
      <c r="AS861">
        <v>0</v>
      </c>
      <c r="AT861">
        <v>0</v>
      </c>
      <c r="AU861">
        <v>0</v>
      </c>
      <c r="AV861">
        <v>0</v>
      </c>
      <c r="AW861">
        <v>0</v>
      </c>
      <c r="BA861" t="s">
        <v>63</v>
      </c>
      <c r="BB861" t="s">
        <v>4990</v>
      </c>
      <c r="BC861">
        <v>0</v>
      </c>
      <c r="BE861" t="s">
        <v>170</v>
      </c>
      <c r="BH861" t="s">
        <v>2518</v>
      </c>
    </row>
    <row r="862" spans="1:60" x14ac:dyDescent="0.35">
      <c r="A862" t="s">
        <v>2097</v>
      </c>
      <c r="B862">
        <v>10000</v>
      </c>
      <c r="C862">
        <v>20000</v>
      </c>
      <c r="D862" s="2">
        <v>45761</v>
      </c>
      <c r="E862" t="s">
        <v>59</v>
      </c>
      <c r="F862" t="s">
        <v>2098</v>
      </c>
      <c r="G862" t="s">
        <v>1428</v>
      </c>
      <c r="I862">
        <v>2</v>
      </c>
      <c r="J862" t="s">
        <v>183</v>
      </c>
      <c r="K862">
        <v>63</v>
      </c>
      <c r="L862" t="s">
        <v>6051</v>
      </c>
      <c r="M862" t="s">
        <v>136</v>
      </c>
      <c r="N862" t="s">
        <v>3850</v>
      </c>
      <c r="O862" s="3">
        <v>5000</v>
      </c>
      <c r="R862" s="2">
        <v>45758</v>
      </c>
      <c r="T862">
        <v>16</v>
      </c>
      <c r="U862" s="3">
        <v>80000</v>
      </c>
      <c r="V862" t="s">
        <v>65</v>
      </c>
      <c r="W862" t="s">
        <v>2099</v>
      </c>
      <c r="X862">
        <v>0</v>
      </c>
      <c r="Y862" s="3">
        <v>80000</v>
      </c>
      <c r="Z862">
        <v>0</v>
      </c>
      <c r="AA862">
        <v>0</v>
      </c>
      <c r="AB862">
        <v>0</v>
      </c>
      <c r="AC862">
        <v>0</v>
      </c>
      <c r="AF862">
        <v>0</v>
      </c>
      <c r="AO862" t="s">
        <v>2100</v>
      </c>
      <c r="AP862" t="s">
        <v>170</v>
      </c>
      <c r="AR862">
        <v>0</v>
      </c>
      <c r="AS862">
        <v>0</v>
      </c>
      <c r="AT862">
        <v>0</v>
      </c>
      <c r="AU862">
        <v>0</v>
      </c>
      <c r="AV862">
        <v>0</v>
      </c>
      <c r="AW862">
        <v>0</v>
      </c>
      <c r="BA862" t="s">
        <v>63</v>
      </c>
      <c r="BB862" t="s">
        <v>4839</v>
      </c>
      <c r="BC862">
        <v>0</v>
      </c>
      <c r="BE862" t="s">
        <v>170</v>
      </c>
      <c r="BH862" t="s">
        <v>2101</v>
      </c>
    </row>
    <row r="863" spans="1:60" x14ac:dyDescent="0.35">
      <c r="A863" t="s">
        <v>2382</v>
      </c>
      <c r="B863">
        <v>10000</v>
      </c>
      <c r="C863">
        <v>20000</v>
      </c>
      <c r="D863" s="2">
        <v>45761</v>
      </c>
      <c r="E863" t="s">
        <v>59</v>
      </c>
      <c r="F863" t="s">
        <v>2098</v>
      </c>
      <c r="G863" t="s">
        <v>1428</v>
      </c>
      <c r="I863">
        <v>2</v>
      </c>
      <c r="J863" t="s">
        <v>183</v>
      </c>
      <c r="K863">
        <v>63</v>
      </c>
      <c r="L863" t="s">
        <v>6051</v>
      </c>
      <c r="M863" t="s">
        <v>136</v>
      </c>
      <c r="N863" t="s">
        <v>3850</v>
      </c>
      <c r="O863" s="3">
        <v>2500</v>
      </c>
      <c r="R863" s="2">
        <v>45758</v>
      </c>
      <c r="T863">
        <v>16</v>
      </c>
      <c r="U863" s="3">
        <v>40000</v>
      </c>
      <c r="V863" t="s">
        <v>65</v>
      </c>
      <c r="W863" t="s">
        <v>2383</v>
      </c>
      <c r="X863">
        <v>0</v>
      </c>
      <c r="Y863" s="3">
        <v>40000</v>
      </c>
      <c r="Z863">
        <v>0</v>
      </c>
      <c r="AA863">
        <v>0</v>
      </c>
      <c r="AB863">
        <v>0</v>
      </c>
      <c r="AC863">
        <v>0</v>
      </c>
      <c r="AF863">
        <v>0</v>
      </c>
      <c r="AO863" t="s">
        <v>2384</v>
      </c>
      <c r="AP863" t="s">
        <v>275</v>
      </c>
      <c r="AR863">
        <v>0</v>
      </c>
      <c r="AS863">
        <v>0</v>
      </c>
      <c r="AT863">
        <v>0</v>
      </c>
      <c r="AU863">
        <v>0</v>
      </c>
      <c r="AV863">
        <v>0</v>
      </c>
      <c r="AW863">
        <v>0</v>
      </c>
      <c r="BA863" t="s">
        <v>63</v>
      </c>
      <c r="BB863" t="s">
        <v>4913</v>
      </c>
      <c r="BC863">
        <v>0</v>
      </c>
      <c r="BE863" t="s">
        <v>275</v>
      </c>
      <c r="BH863" t="s">
        <v>2385</v>
      </c>
    </row>
    <row r="864" spans="1:60" x14ac:dyDescent="0.35">
      <c r="A864" t="s">
        <v>2519</v>
      </c>
      <c r="B864">
        <v>10000</v>
      </c>
      <c r="C864">
        <v>10000</v>
      </c>
      <c r="D864" s="2">
        <v>45758</v>
      </c>
      <c r="E864" t="s">
        <v>59</v>
      </c>
      <c r="F864" s="4">
        <v>0.48746527777777776</v>
      </c>
      <c r="G864" t="s">
        <v>2520</v>
      </c>
      <c r="I864">
        <v>1</v>
      </c>
      <c r="J864" t="s">
        <v>183</v>
      </c>
      <c r="K864">
        <v>59</v>
      </c>
      <c r="L864" t="s">
        <v>6045</v>
      </c>
      <c r="M864" t="s">
        <v>73</v>
      </c>
      <c r="N864" t="s">
        <v>3811</v>
      </c>
      <c r="O864" s="3">
        <v>1000</v>
      </c>
      <c r="R864" s="2">
        <v>45758</v>
      </c>
      <c r="T864">
        <v>6</v>
      </c>
      <c r="U864" s="3">
        <v>6000</v>
      </c>
      <c r="V864" t="s">
        <v>65</v>
      </c>
      <c r="W864" t="s">
        <v>2521</v>
      </c>
      <c r="X864">
        <v>0</v>
      </c>
      <c r="Y864" s="3">
        <v>6000</v>
      </c>
      <c r="Z864">
        <v>0</v>
      </c>
      <c r="AA864">
        <v>0</v>
      </c>
      <c r="AB864">
        <v>0</v>
      </c>
      <c r="AC864">
        <v>0</v>
      </c>
      <c r="AF864">
        <v>0</v>
      </c>
      <c r="AO864" t="s">
        <v>2522</v>
      </c>
      <c r="AP864" t="s">
        <v>571</v>
      </c>
      <c r="AR864">
        <v>0</v>
      </c>
      <c r="AS864">
        <v>0</v>
      </c>
      <c r="AT864">
        <v>0</v>
      </c>
      <c r="AU864">
        <v>0</v>
      </c>
      <c r="AV864">
        <v>0</v>
      </c>
      <c r="AW864">
        <v>0</v>
      </c>
      <c r="BA864" t="s">
        <v>63</v>
      </c>
      <c r="BB864" t="s">
        <v>4991</v>
      </c>
      <c r="BC864">
        <v>0</v>
      </c>
      <c r="BE864" t="s">
        <v>571</v>
      </c>
      <c r="BH864" t="s">
        <v>2523</v>
      </c>
    </row>
    <row r="865" spans="1:60" x14ac:dyDescent="0.35">
      <c r="A865" t="s">
        <v>2519</v>
      </c>
      <c r="B865">
        <v>20000</v>
      </c>
      <c r="C865">
        <v>10000</v>
      </c>
      <c r="D865" s="2">
        <v>45758</v>
      </c>
      <c r="E865" t="s">
        <v>59</v>
      </c>
      <c r="F865" s="4">
        <v>0.48746527777777776</v>
      </c>
      <c r="G865" t="s">
        <v>2520</v>
      </c>
      <c r="I865">
        <v>1</v>
      </c>
      <c r="J865" t="s">
        <v>183</v>
      </c>
      <c r="K865">
        <v>59</v>
      </c>
      <c r="L865" t="s">
        <v>6045</v>
      </c>
      <c r="M865" t="s">
        <v>73</v>
      </c>
      <c r="N865" t="s">
        <v>3811</v>
      </c>
      <c r="O865" s="3">
        <v>1000</v>
      </c>
      <c r="R865" s="2">
        <v>45758</v>
      </c>
      <c r="T865">
        <v>6</v>
      </c>
      <c r="U865" s="3">
        <v>6000</v>
      </c>
      <c r="V865" t="s">
        <v>65</v>
      </c>
      <c r="W865" t="s">
        <v>2521</v>
      </c>
      <c r="X865">
        <v>0</v>
      </c>
      <c r="Y865" s="3">
        <v>6000</v>
      </c>
      <c r="Z865">
        <v>0</v>
      </c>
      <c r="AA865">
        <v>0</v>
      </c>
      <c r="AB865">
        <v>0</v>
      </c>
      <c r="AC865">
        <v>0</v>
      </c>
      <c r="AF865">
        <v>0</v>
      </c>
      <c r="AO865" t="s">
        <v>2522</v>
      </c>
      <c r="AP865" t="s">
        <v>571</v>
      </c>
      <c r="AR865">
        <v>0</v>
      </c>
      <c r="AS865">
        <v>0</v>
      </c>
      <c r="AT865">
        <v>0</v>
      </c>
      <c r="AU865">
        <v>0</v>
      </c>
      <c r="AV865">
        <v>0</v>
      </c>
      <c r="AW865">
        <v>0</v>
      </c>
      <c r="BA865" t="s">
        <v>63</v>
      </c>
      <c r="BB865" t="s">
        <v>4991</v>
      </c>
      <c r="BC865">
        <v>0</v>
      </c>
      <c r="BE865" t="s">
        <v>571</v>
      </c>
      <c r="BH865" t="s">
        <v>2523</v>
      </c>
    </row>
    <row r="866" spans="1:60" x14ac:dyDescent="0.35">
      <c r="A866" t="s">
        <v>2402</v>
      </c>
      <c r="B866">
        <v>10000</v>
      </c>
      <c r="C866">
        <v>20000</v>
      </c>
      <c r="D866" s="2">
        <v>45758</v>
      </c>
      <c r="E866" t="s">
        <v>59</v>
      </c>
      <c r="F866" s="4">
        <v>0.42443287037037036</v>
      </c>
      <c r="G866" t="s">
        <v>159</v>
      </c>
      <c r="I866">
        <v>2</v>
      </c>
      <c r="J866" t="s">
        <v>183</v>
      </c>
      <c r="K866">
        <v>82</v>
      </c>
      <c r="L866" t="s">
        <v>6055</v>
      </c>
      <c r="M866" t="s">
        <v>352</v>
      </c>
      <c r="N866" t="s">
        <v>3798</v>
      </c>
      <c r="O866" s="3">
        <v>1167</v>
      </c>
      <c r="R866" s="2">
        <v>45758</v>
      </c>
      <c r="T866">
        <v>6</v>
      </c>
      <c r="U866" s="3">
        <v>7002</v>
      </c>
      <c r="V866" t="s">
        <v>65</v>
      </c>
      <c r="W866">
        <v>5000435300001</v>
      </c>
      <c r="X866">
        <v>0</v>
      </c>
      <c r="Y866" s="3">
        <v>5000</v>
      </c>
      <c r="Z866" s="3">
        <v>2002</v>
      </c>
      <c r="AA866">
        <v>0</v>
      </c>
      <c r="AB866">
        <v>0</v>
      </c>
      <c r="AC866">
        <v>0</v>
      </c>
      <c r="AF866">
        <v>0</v>
      </c>
      <c r="AO866">
        <v>500043530</v>
      </c>
      <c r="AP866" t="s">
        <v>162</v>
      </c>
      <c r="AR866">
        <v>0</v>
      </c>
      <c r="AS866">
        <v>0</v>
      </c>
      <c r="AT866">
        <v>0</v>
      </c>
      <c r="AU866">
        <v>0</v>
      </c>
      <c r="AV866">
        <v>0</v>
      </c>
      <c r="AW866">
        <v>0</v>
      </c>
      <c r="BA866" t="s">
        <v>63</v>
      </c>
      <c r="BB866" t="s">
        <v>4917</v>
      </c>
      <c r="BC866">
        <v>0</v>
      </c>
      <c r="BE866" t="s">
        <v>162</v>
      </c>
      <c r="BH866" t="s">
        <v>2120</v>
      </c>
    </row>
    <row r="867" spans="1:60" x14ac:dyDescent="0.35">
      <c r="A867" t="s">
        <v>2119</v>
      </c>
      <c r="B867">
        <v>10000</v>
      </c>
      <c r="C867">
        <v>20000</v>
      </c>
      <c r="D867" s="2">
        <v>45758</v>
      </c>
      <c r="E867" t="s">
        <v>59</v>
      </c>
      <c r="F867" s="4">
        <v>0.42443287037037036</v>
      </c>
      <c r="G867" t="s">
        <v>159</v>
      </c>
      <c r="I867">
        <v>2</v>
      </c>
      <c r="J867" t="s">
        <v>183</v>
      </c>
      <c r="K867">
        <v>82</v>
      </c>
      <c r="L867" t="s">
        <v>6055</v>
      </c>
      <c r="M867" t="s">
        <v>352</v>
      </c>
      <c r="N867" t="s">
        <v>3798</v>
      </c>
      <c r="O867" s="3">
        <v>1167</v>
      </c>
      <c r="R867" s="2">
        <v>45758</v>
      </c>
      <c r="T867">
        <v>6</v>
      </c>
      <c r="U867" s="3">
        <v>7002</v>
      </c>
      <c r="V867" t="s">
        <v>65</v>
      </c>
      <c r="W867">
        <v>5000514740001</v>
      </c>
      <c r="X867">
        <v>0</v>
      </c>
      <c r="Y867" s="3">
        <v>5000</v>
      </c>
      <c r="Z867" s="3">
        <v>2002</v>
      </c>
      <c r="AA867">
        <v>0</v>
      </c>
      <c r="AB867">
        <v>0</v>
      </c>
      <c r="AC867">
        <v>0</v>
      </c>
      <c r="AF867">
        <v>0</v>
      </c>
      <c r="AO867">
        <v>500051474</v>
      </c>
      <c r="AP867" t="s">
        <v>162</v>
      </c>
      <c r="AR867">
        <v>0</v>
      </c>
      <c r="AS867">
        <v>0</v>
      </c>
      <c r="AT867">
        <v>0</v>
      </c>
      <c r="AU867">
        <v>0</v>
      </c>
      <c r="AV867">
        <v>0</v>
      </c>
      <c r="AW867">
        <v>0</v>
      </c>
      <c r="BA867" t="s">
        <v>63</v>
      </c>
      <c r="BB867" t="s">
        <v>4840</v>
      </c>
      <c r="BC867">
        <v>0</v>
      </c>
      <c r="BE867" t="s">
        <v>162</v>
      </c>
      <c r="BH867" t="s">
        <v>2120</v>
      </c>
    </row>
    <row r="868" spans="1:60" x14ac:dyDescent="0.35">
      <c r="A868" t="s">
        <v>2524</v>
      </c>
      <c r="B868">
        <v>10000</v>
      </c>
      <c r="C868">
        <v>10000</v>
      </c>
      <c r="D868" s="2">
        <v>45758</v>
      </c>
      <c r="E868" t="s">
        <v>59</v>
      </c>
      <c r="F868" t="s">
        <v>2511</v>
      </c>
      <c r="G868" t="s">
        <v>2484</v>
      </c>
      <c r="I868">
        <v>1</v>
      </c>
      <c r="J868" t="s">
        <v>183</v>
      </c>
      <c r="K868">
        <v>86</v>
      </c>
      <c r="L868" t="s">
        <v>6043</v>
      </c>
      <c r="M868" t="s">
        <v>1696</v>
      </c>
      <c r="N868" t="s">
        <v>3840</v>
      </c>
      <c r="O868">
        <v>600</v>
      </c>
      <c r="R868" s="2">
        <v>45758</v>
      </c>
      <c r="T868">
        <v>5</v>
      </c>
      <c r="U868" s="3">
        <v>3000</v>
      </c>
      <c r="V868" t="s">
        <v>65</v>
      </c>
      <c r="W868" s="7" t="s">
        <v>2512</v>
      </c>
      <c r="X868">
        <v>0</v>
      </c>
      <c r="Y868" s="3">
        <v>3000</v>
      </c>
      <c r="Z868">
        <v>0</v>
      </c>
      <c r="AA868">
        <v>0</v>
      </c>
      <c r="AB868">
        <v>0</v>
      </c>
      <c r="AC868">
        <v>0</v>
      </c>
      <c r="AF868">
        <v>0</v>
      </c>
      <c r="AO868" s="7" t="s">
        <v>2513</v>
      </c>
      <c r="AP868" t="s">
        <v>203</v>
      </c>
      <c r="AR868">
        <v>0</v>
      </c>
      <c r="AS868">
        <v>0</v>
      </c>
      <c r="AT868">
        <v>0</v>
      </c>
      <c r="AU868">
        <v>0</v>
      </c>
      <c r="AV868">
        <v>0</v>
      </c>
      <c r="AW868">
        <v>0</v>
      </c>
      <c r="BA868" t="s">
        <v>63</v>
      </c>
      <c r="BB868" t="s">
        <v>4992</v>
      </c>
      <c r="BC868">
        <v>0</v>
      </c>
      <c r="BE868" t="s">
        <v>203</v>
      </c>
      <c r="BH868" t="s">
        <v>2525</v>
      </c>
    </row>
    <row r="869" spans="1:60" x14ac:dyDescent="0.35">
      <c r="A869" t="s">
        <v>2526</v>
      </c>
      <c r="B869">
        <v>10000</v>
      </c>
      <c r="C869">
        <v>20000</v>
      </c>
      <c r="D869" s="2">
        <v>45758</v>
      </c>
      <c r="E869" t="s">
        <v>59</v>
      </c>
      <c r="F869" t="s">
        <v>2527</v>
      </c>
      <c r="G869" t="s">
        <v>2528</v>
      </c>
      <c r="I869">
        <v>1</v>
      </c>
      <c r="J869" t="s">
        <v>183</v>
      </c>
      <c r="K869">
        <v>31</v>
      </c>
      <c r="L869" t="s">
        <v>6061</v>
      </c>
      <c r="M869" t="s">
        <v>2529</v>
      </c>
      <c r="N869" t="s">
        <v>3807</v>
      </c>
      <c r="O869" s="3">
        <v>3750</v>
      </c>
      <c r="R869" s="2">
        <v>45758</v>
      </c>
      <c r="T869">
        <v>8</v>
      </c>
      <c r="U869" s="3">
        <v>30000</v>
      </c>
      <c r="V869" t="s">
        <v>65</v>
      </c>
      <c r="W869" t="s">
        <v>2530</v>
      </c>
      <c r="X869">
        <v>0</v>
      </c>
      <c r="Y869" s="3">
        <v>30000</v>
      </c>
      <c r="Z869">
        <v>0</v>
      </c>
      <c r="AA869">
        <v>0</v>
      </c>
      <c r="AB869">
        <v>0</v>
      </c>
      <c r="AC869">
        <v>0</v>
      </c>
      <c r="AF869">
        <v>0</v>
      </c>
      <c r="AO869" t="s">
        <v>2531</v>
      </c>
      <c r="AP869" t="s">
        <v>2532</v>
      </c>
      <c r="AR869">
        <v>0</v>
      </c>
      <c r="AS869">
        <v>0</v>
      </c>
      <c r="AT869">
        <v>0</v>
      </c>
      <c r="AU869">
        <v>0</v>
      </c>
      <c r="AV869">
        <v>0</v>
      </c>
      <c r="AW869">
        <v>0</v>
      </c>
      <c r="BA869" t="s">
        <v>63</v>
      </c>
      <c r="BB869" t="s">
        <v>4993</v>
      </c>
      <c r="BC869">
        <v>0</v>
      </c>
      <c r="BE869" t="s">
        <v>2532</v>
      </c>
      <c r="BH869" t="s">
        <v>2533</v>
      </c>
    </row>
    <row r="870" spans="1:60" x14ac:dyDescent="0.35">
      <c r="A870" t="s">
        <v>4994</v>
      </c>
      <c r="B870">
        <v>10000</v>
      </c>
      <c r="C870">
        <v>10000</v>
      </c>
      <c r="D870" s="2">
        <v>45770</v>
      </c>
      <c r="E870" t="s">
        <v>59</v>
      </c>
      <c r="F870" t="s">
        <v>4995</v>
      </c>
      <c r="G870" t="s">
        <v>4996</v>
      </c>
      <c r="I870">
        <v>1</v>
      </c>
      <c r="J870" t="s">
        <v>183</v>
      </c>
      <c r="K870" s="7" t="s">
        <v>944</v>
      </c>
      <c r="L870" t="s">
        <v>6076</v>
      </c>
      <c r="M870" t="s">
        <v>945</v>
      </c>
      <c r="N870" t="s">
        <v>3831</v>
      </c>
      <c r="O870" s="3">
        <v>3096</v>
      </c>
      <c r="R870" s="2">
        <v>45758</v>
      </c>
      <c r="T870">
        <v>21</v>
      </c>
      <c r="U870" s="3">
        <v>65016</v>
      </c>
      <c r="V870" t="s">
        <v>65</v>
      </c>
      <c r="W870" t="s">
        <v>3489</v>
      </c>
      <c r="X870">
        <v>0</v>
      </c>
      <c r="Y870" s="3">
        <v>60000</v>
      </c>
      <c r="Z870" s="3">
        <v>5016</v>
      </c>
      <c r="AA870">
        <v>0</v>
      </c>
      <c r="AB870">
        <v>0</v>
      </c>
      <c r="AC870">
        <v>0</v>
      </c>
      <c r="AF870">
        <v>0</v>
      </c>
      <c r="AO870" t="s">
        <v>3490</v>
      </c>
      <c r="AP870" t="s">
        <v>108</v>
      </c>
      <c r="AR870">
        <v>0</v>
      </c>
      <c r="AS870">
        <v>0</v>
      </c>
      <c r="AT870">
        <v>0</v>
      </c>
      <c r="AU870">
        <v>0</v>
      </c>
      <c r="AV870">
        <v>0</v>
      </c>
      <c r="AW870">
        <v>0</v>
      </c>
      <c r="BA870" t="s">
        <v>63</v>
      </c>
      <c r="BB870" t="s">
        <v>4997</v>
      </c>
      <c r="BC870">
        <v>0</v>
      </c>
      <c r="BE870" t="s">
        <v>108</v>
      </c>
      <c r="BH870" t="s">
        <v>4998</v>
      </c>
    </row>
    <row r="871" spans="1:60" x14ac:dyDescent="0.35">
      <c r="A871" t="s">
        <v>2128</v>
      </c>
      <c r="B871">
        <v>10000</v>
      </c>
      <c r="C871">
        <v>20000</v>
      </c>
      <c r="D871" s="2">
        <v>45761</v>
      </c>
      <c r="E871" t="s">
        <v>59</v>
      </c>
      <c r="F871" t="s">
        <v>2098</v>
      </c>
      <c r="G871" t="s">
        <v>1428</v>
      </c>
      <c r="I871">
        <v>2</v>
      </c>
      <c r="J871" t="s">
        <v>183</v>
      </c>
      <c r="K871">
        <v>63</v>
      </c>
      <c r="L871" t="s">
        <v>6051</v>
      </c>
      <c r="M871" t="s">
        <v>136</v>
      </c>
      <c r="N871" t="s">
        <v>3850</v>
      </c>
      <c r="O871" s="3">
        <v>1250</v>
      </c>
      <c r="R871" s="2">
        <v>45758</v>
      </c>
      <c r="T871">
        <v>16</v>
      </c>
      <c r="U871" s="3">
        <v>20000</v>
      </c>
      <c r="V871" t="s">
        <v>65</v>
      </c>
      <c r="W871" t="s">
        <v>2129</v>
      </c>
      <c r="X871">
        <v>0</v>
      </c>
      <c r="Y871" s="3">
        <v>20000</v>
      </c>
      <c r="Z871">
        <v>0</v>
      </c>
      <c r="AA871">
        <v>0</v>
      </c>
      <c r="AB871">
        <v>0</v>
      </c>
      <c r="AC871">
        <v>0</v>
      </c>
      <c r="AF871">
        <v>0</v>
      </c>
      <c r="AO871" t="s">
        <v>2130</v>
      </c>
      <c r="AP871" t="s">
        <v>275</v>
      </c>
      <c r="AR871">
        <v>0</v>
      </c>
      <c r="AS871">
        <v>0</v>
      </c>
      <c r="AT871">
        <v>0</v>
      </c>
      <c r="AU871">
        <v>0</v>
      </c>
      <c r="AV871">
        <v>0</v>
      </c>
      <c r="AW871">
        <v>0</v>
      </c>
      <c r="BA871" t="s">
        <v>63</v>
      </c>
      <c r="BB871" t="s">
        <v>4842</v>
      </c>
      <c r="BC871">
        <v>0</v>
      </c>
      <c r="BE871" t="s">
        <v>275</v>
      </c>
      <c r="BH871" t="s">
        <v>2131</v>
      </c>
    </row>
    <row r="872" spans="1:60" x14ac:dyDescent="0.35">
      <c r="A872" t="s">
        <v>2132</v>
      </c>
      <c r="B872">
        <v>10000</v>
      </c>
      <c r="C872">
        <v>20000</v>
      </c>
      <c r="D872" s="2">
        <v>45761</v>
      </c>
      <c r="E872" t="s">
        <v>59</v>
      </c>
      <c r="F872" t="s">
        <v>2133</v>
      </c>
      <c r="G872" t="s">
        <v>2134</v>
      </c>
      <c r="I872">
        <v>2</v>
      </c>
      <c r="J872" t="s">
        <v>183</v>
      </c>
      <c r="K872">
        <v>71</v>
      </c>
      <c r="L872" t="s">
        <v>6057</v>
      </c>
      <c r="M872" t="s">
        <v>368</v>
      </c>
      <c r="N872" t="s">
        <v>3857</v>
      </c>
      <c r="O872" s="3">
        <v>10000</v>
      </c>
      <c r="R872" s="2">
        <v>45758</v>
      </c>
      <c r="T872">
        <v>2</v>
      </c>
      <c r="U872" s="3">
        <v>20000</v>
      </c>
      <c r="V872" t="s">
        <v>65</v>
      </c>
      <c r="W872" t="s">
        <v>2135</v>
      </c>
      <c r="X872">
        <v>0</v>
      </c>
      <c r="Y872" s="3">
        <v>20000</v>
      </c>
      <c r="Z872">
        <v>0</v>
      </c>
      <c r="AA872">
        <v>0</v>
      </c>
      <c r="AB872">
        <v>0</v>
      </c>
      <c r="AC872">
        <v>0</v>
      </c>
      <c r="AF872">
        <v>0</v>
      </c>
      <c r="AO872" t="s">
        <v>2136</v>
      </c>
      <c r="AP872" t="s">
        <v>147</v>
      </c>
      <c r="AR872">
        <v>0</v>
      </c>
      <c r="AS872">
        <v>0</v>
      </c>
      <c r="AT872">
        <v>0</v>
      </c>
      <c r="AU872">
        <v>0</v>
      </c>
      <c r="AV872">
        <v>0</v>
      </c>
      <c r="AW872">
        <v>0</v>
      </c>
      <c r="BA872" t="s">
        <v>63</v>
      </c>
      <c r="BB872" t="s">
        <v>4843</v>
      </c>
      <c r="BC872">
        <v>0</v>
      </c>
      <c r="BE872" t="s">
        <v>147</v>
      </c>
      <c r="BH872" t="s">
        <v>2137</v>
      </c>
    </row>
    <row r="873" spans="1:60" x14ac:dyDescent="0.35">
      <c r="A873" t="s">
        <v>1878</v>
      </c>
      <c r="B873">
        <v>10000</v>
      </c>
      <c r="C873">
        <v>30000</v>
      </c>
      <c r="D873" s="2">
        <v>45761</v>
      </c>
      <c r="E873" t="s">
        <v>59</v>
      </c>
      <c r="F873" t="s">
        <v>1879</v>
      </c>
      <c r="G873" t="s">
        <v>1880</v>
      </c>
      <c r="I873">
        <v>2</v>
      </c>
      <c r="J873" t="s">
        <v>183</v>
      </c>
      <c r="K873">
        <v>63</v>
      </c>
      <c r="L873" t="s">
        <v>6051</v>
      </c>
      <c r="M873" t="s">
        <v>136</v>
      </c>
      <c r="N873" t="s">
        <v>3850</v>
      </c>
      <c r="O873" s="3">
        <v>3750</v>
      </c>
      <c r="R873" s="2">
        <v>45758</v>
      </c>
      <c r="T873">
        <v>16</v>
      </c>
      <c r="U873" s="3">
        <v>60000</v>
      </c>
      <c r="V873" t="s">
        <v>65</v>
      </c>
      <c r="W873" t="s">
        <v>1882</v>
      </c>
      <c r="X873">
        <v>0</v>
      </c>
      <c r="Y873" s="3">
        <v>60000</v>
      </c>
      <c r="Z873">
        <v>0</v>
      </c>
      <c r="AA873">
        <v>0</v>
      </c>
      <c r="AB873">
        <v>0</v>
      </c>
      <c r="AC873">
        <v>0</v>
      </c>
      <c r="AF873">
        <v>0</v>
      </c>
      <c r="AO873" t="s">
        <v>1883</v>
      </c>
      <c r="AP873" t="s">
        <v>170</v>
      </c>
      <c r="AR873">
        <v>0</v>
      </c>
      <c r="AS873">
        <v>0</v>
      </c>
      <c r="AT873">
        <v>0</v>
      </c>
      <c r="AU873">
        <v>0</v>
      </c>
      <c r="AV873">
        <v>0</v>
      </c>
      <c r="AW873">
        <v>0</v>
      </c>
      <c r="BA873" t="s">
        <v>63</v>
      </c>
      <c r="BB873" t="s">
        <v>4781</v>
      </c>
      <c r="BC873">
        <v>0</v>
      </c>
      <c r="BE873" t="s">
        <v>170</v>
      </c>
      <c r="BH873" t="s">
        <v>1884</v>
      </c>
    </row>
    <row r="874" spans="1:60" x14ac:dyDescent="0.35">
      <c r="A874" t="s">
        <v>2159</v>
      </c>
      <c r="B874">
        <v>10000</v>
      </c>
      <c r="C874">
        <v>20000</v>
      </c>
      <c r="D874" s="2">
        <v>45761</v>
      </c>
      <c r="E874" t="s">
        <v>59</v>
      </c>
      <c r="F874" t="s">
        <v>2160</v>
      </c>
      <c r="G874" t="s">
        <v>2114</v>
      </c>
      <c r="I874">
        <v>2</v>
      </c>
      <c r="J874" t="s">
        <v>183</v>
      </c>
      <c r="K874">
        <v>77</v>
      </c>
      <c r="L874" t="s">
        <v>6043</v>
      </c>
      <c r="M874" t="s">
        <v>192</v>
      </c>
      <c r="N874" t="s">
        <v>3848</v>
      </c>
      <c r="O874">
        <v>108</v>
      </c>
      <c r="R874" s="2">
        <v>45758</v>
      </c>
      <c r="T874">
        <v>168</v>
      </c>
      <c r="U874" s="3">
        <v>18144</v>
      </c>
      <c r="V874" t="s">
        <v>65</v>
      </c>
      <c r="W874" t="s">
        <v>2161</v>
      </c>
      <c r="X874">
        <v>0</v>
      </c>
      <c r="Y874" s="3">
        <v>10000</v>
      </c>
      <c r="Z874" s="3">
        <v>8144</v>
      </c>
      <c r="AA874">
        <v>0</v>
      </c>
      <c r="AB874">
        <v>0</v>
      </c>
      <c r="AC874">
        <v>0</v>
      </c>
      <c r="AF874">
        <v>0</v>
      </c>
      <c r="AO874" t="s">
        <v>2162</v>
      </c>
      <c r="AP874" t="s">
        <v>95</v>
      </c>
      <c r="AR874">
        <v>0</v>
      </c>
      <c r="AS874">
        <v>0</v>
      </c>
      <c r="AT874">
        <v>0</v>
      </c>
      <c r="AU874">
        <v>0</v>
      </c>
      <c r="AV874">
        <v>0</v>
      </c>
      <c r="AW874">
        <v>0</v>
      </c>
      <c r="BA874" t="s">
        <v>63</v>
      </c>
      <c r="BB874" t="s">
        <v>4848</v>
      </c>
      <c r="BC874">
        <v>0</v>
      </c>
      <c r="BE874" t="s">
        <v>95</v>
      </c>
      <c r="BH874" t="s">
        <v>2163</v>
      </c>
    </row>
    <row r="875" spans="1:60" x14ac:dyDescent="0.35">
      <c r="A875" t="s">
        <v>2164</v>
      </c>
      <c r="B875">
        <v>10000</v>
      </c>
      <c r="C875">
        <v>20000</v>
      </c>
      <c r="D875" s="2">
        <v>45761</v>
      </c>
      <c r="E875" t="s">
        <v>59</v>
      </c>
      <c r="F875" t="s">
        <v>2160</v>
      </c>
      <c r="G875" t="s">
        <v>2114</v>
      </c>
      <c r="I875">
        <v>2</v>
      </c>
      <c r="J875" t="s">
        <v>183</v>
      </c>
      <c r="K875">
        <v>77</v>
      </c>
      <c r="L875" t="s">
        <v>6043</v>
      </c>
      <c r="M875" t="s">
        <v>192</v>
      </c>
      <c r="N875" t="s">
        <v>3848</v>
      </c>
      <c r="O875">
        <v>54</v>
      </c>
      <c r="R875" s="2">
        <v>45758</v>
      </c>
      <c r="T875">
        <v>168</v>
      </c>
      <c r="U875" s="3">
        <v>9072</v>
      </c>
      <c r="V875" t="s">
        <v>65</v>
      </c>
      <c r="W875" t="s">
        <v>2165</v>
      </c>
      <c r="X875">
        <v>0</v>
      </c>
      <c r="Y875" s="3">
        <v>2000</v>
      </c>
      <c r="Z875" s="3">
        <v>7072</v>
      </c>
      <c r="AA875">
        <v>0</v>
      </c>
      <c r="AB875">
        <v>0</v>
      </c>
      <c r="AC875">
        <v>0</v>
      </c>
      <c r="AF875">
        <v>0</v>
      </c>
      <c r="AO875" t="s">
        <v>2166</v>
      </c>
      <c r="AP875" t="s">
        <v>95</v>
      </c>
      <c r="AR875">
        <v>0</v>
      </c>
      <c r="AS875">
        <v>0</v>
      </c>
      <c r="AT875">
        <v>0</v>
      </c>
      <c r="AU875">
        <v>0</v>
      </c>
      <c r="AV875">
        <v>0</v>
      </c>
      <c r="AW875">
        <v>0</v>
      </c>
      <c r="BA875" t="s">
        <v>63</v>
      </c>
      <c r="BB875" t="s">
        <v>4849</v>
      </c>
      <c r="BC875">
        <v>0</v>
      </c>
      <c r="BE875" t="s">
        <v>95</v>
      </c>
      <c r="BH875" t="s">
        <v>2167</v>
      </c>
    </row>
    <row r="876" spans="1:60" x14ac:dyDescent="0.35">
      <c r="A876" t="s">
        <v>2168</v>
      </c>
      <c r="B876">
        <v>10000</v>
      </c>
      <c r="C876">
        <v>20000</v>
      </c>
      <c r="D876" s="2">
        <v>45761</v>
      </c>
      <c r="E876" t="s">
        <v>59</v>
      </c>
      <c r="F876" t="s">
        <v>2109</v>
      </c>
      <c r="G876" t="s">
        <v>2104</v>
      </c>
      <c r="I876">
        <v>2</v>
      </c>
      <c r="J876" t="s">
        <v>183</v>
      </c>
      <c r="K876">
        <v>77</v>
      </c>
      <c r="L876" t="s">
        <v>6043</v>
      </c>
      <c r="M876" t="s">
        <v>192</v>
      </c>
      <c r="N876" t="s">
        <v>3848</v>
      </c>
      <c r="O876">
        <v>280</v>
      </c>
      <c r="R876" s="2">
        <v>45758</v>
      </c>
      <c r="T876">
        <v>25</v>
      </c>
      <c r="U876" s="3">
        <v>7000</v>
      </c>
      <c r="V876" t="s">
        <v>65</v>
      </c>
      <c r="W876" t="s">
        <v>2169</v>
      </c>
      <c r="X876">
        <v>0</v>
      </c>
      <c r="Y876" s="3">
        <v>5000</v>
      </c>
      <c r="Z876" s="3">
        <v>2000</v>
      </c>
      <c r="AA876">
        <v>0</v>
      </c>
      <c r="AB876">
        <v>0</v>
      </c>
      <c r="AC876">
        <v>0</v>
      </c>
      <c r="AF876">
        <v>0</v>
      </c>
      <c r="AO876" t="s">
        <v>2170</v>
      </c>
      <c r="AP876" t="s">
        <v>95</v>
      </c>
      <c r="AR876">
        <v>0</v>
      </c>
      <c r="AS876">
        <v>0</v>
      </c>
      <c r="AT876">
        <v>0</v>
      </c>
      <c r="AU876">
        <v>0</v>
      </c>
      <c r="AV876">
        <v>0</v>
      </c>
      <c r="AW876">
        <v>0</v>
      </c>
      <c r="BA876" t="s">
        <v>63</v>
      </c>
      <c r="BB876" t="s">
        <v>4850</v>
      </c>
      <c r="BC876">
        <v>0</v>
      </c>
      <c r="BE876" t="s">
        <v>95</v>
      </c>
      <c r="BH876" t="s">
        <v>2171</v>
      </c>
    </row>
    <row r="877" spans="1:60" x14ac:dyDescent="0.35">
      <c r="A877" t="s">
        <v>2172</v>
      </c>
      <c r="B877">
        <v>10000</v>
      </c>
      <c r="C877">
        <v>20000</v>
      </c>
      <c r="D877" s="2">
        <v>45761</v>
      </c>
      <c r="E877" t="s">
        <v>59</v>
      </c>
      <c r="F877" t="s">
        <v>2173</v>
      </c>
      <c r="G877" t="s">
        <v>2104</v>
      </c>
      <c r="I877">
        <v>2</v>
      </c>
      <c r="J877" t="s">
        <v>183</v>
      </c>
      <c r="K877">
        <v>77</v>
      </c>
      <c r="L877" t="s">
        <v>6043</v>
      </c>
      <c r="M877" t="s">
        <v>192</v>
      </c>
      <c r="N877" t="s">
        <v>3848</v>
      </c>
      <c r="O877">
        <v>100</v>
      </c>
      <c r="R877" s="2">
        <v>45758</v>
      </c>
      <c r="T877">
        <v>25</v>
      </c>
      <c r="U877" s="3">
        <v>2500</v>
      </c>
      <c r="V877" t="s">
        <v>65</v>
      </c>
      <c r="W877" t="s">
        <v>2174</v>
      </c>
      <c r="X877">
        <v>0</v>
      </c>
      <c r="Y877" s="3">
        <v>1000</v>
      </c>
      <c r="Z877" s="3">
        <v>1500</v>
      </c>
      <c r="AA877">
        <v>0</v>
      </c>
      <c r="AB877">
        <v>0</v>
      </c>
      <c r="AC877">
        <v>0</v>
      </c>
      <c r="AF877">
        <v>0</v>
      </c>
      <c r="AO877" t="s">
        <v>2175</v>
      </c>
      <c r="AP877" t="s">
        <v>95</v>
      </c>
      <c r="AR877">
        <v>0</v>
      </c>
      <c r="AS877">
        <v>0</v>
      </c>
      <c r="AT877">
        <v>0</v>
      </c>
      <c r="AU877">
        <v>0</v>
      </c>
      <c r="AV877">
        <v>0</v>
      </c>
      <c r="AW877">
        <v>0</v>
      </c>
      <c r="BA877" t="s">
        <v>63</v>
      </c>
      <c r="BB877" t="s">
        <v>4851</v>
      </c>
      <c r="BC877">
        <v>0</v>
      </c>
      <c r="BE877" t="s">
        <v>95</v>
      </c>
      <c r="BH877" t="s">
        <v>2176</v>
      </c>
    </row>
    <row r="878" spans="1:60" x14ac:dyDescent="0.35">
      <c r="A878" t="s">
        <v>2534</v>
      </c>
      <c r="B878">
        <v>10000</v>
      </c>
      <c r="C878">
        <v>20000</v>
      </c>
      <c r="D878" s="2">
        <v>45758</v>
      </c>
      <c r="E878" t="s">
        <v>59</v>
      </c>
      <c r="F878" t="s">
        <v>2535</v>
      </c>
      <c r="G878" t="s">
        <v>2496</v>
      </c>
      <c r="I878">
        <v>1</v>
      </c>
      <c r="J878" t="s">
        <v>183</v>
      </c>
      <c r="K878">
        <v>94</v>
      </c>
      <c r="L878" t="s">
        <v>6050</v>
      </c>
      <c r="M878" t="s">
        <v>81</v>
      </c>
      <c r="N878" t="s">
        <v>3825</v>
      </c>
      <c r="O878" s="3">
        <v>4500</v>
      </c>
      <c r="R878" s="2">
        <v>45758</v>
      </c>
      <c r="T878">
        <v>4</v>
      </c>
      <c r="U878" s="3">
        <v>18000</v>
      </c>
      <c r="V878" t="s">
        <v>65</v>
      </c>
      <c r="W878" t="s">
        <v>2536</v>
      </c>
      <c r="X878">
        <v>0</v>
      </c>
      <c r="Y878" s="3">
        <v>18000</v>
      </c>
      <c r="Z878">
        <v>0</v>
      </c>
      <c r="AA878">
        <v>0</v>
      </c>
      <c r="AB878">
        <v>0</v>
      </c>
      <c r="AC878">
        <v>0</v>
      </c>
      <c r="AF878">
        <v>0</v>
      </c>
      <c r="AO878" t="s">
        <v>2537</v>
      </c>
      <c r="AP878" t="s">
        <v>84</v>
      </c>
      <c r="AR878">
        <v>0</v>
      </c>
      <c r="AS878">
        <v>0</v>
      </c>
      <c r="AT878">
        <v>0</v>
      </c>
      <c r="AU878">
        <v>0</v>
      </c>
      <c r="AV878">
        <v>0</v>
      </c>
      <c r="AW878">
        <v>0</v>
      </c>
      <c r="BA878" t="s">
        <v>63</v>
      </c>
      <c r="BB878" t="s">
        <v>4999</v>
      </c>
      <c r="BC878">
        <v>0</v>
      </c>
      <c r="BE878" t="s">
        <v>84</v>
      </c>
      <c r="BH878" t="s">
        <v>2538</v>
      </c>
    </row>
    <row r="879" spans="1:60" x14ac:dyDescent="0.35">
      <c r="A879" t="s">
        <v>2541</v>
      </c>
      <c r="B879">
        <v>10000</v>
      </c>
      <c r="C879">
        <v>10000</v>
      </c>
      <c r="D879" s="2">
        <v>45758</v>
      </c>
      <c r="E879" t="s">
        <v>59</v>
      </c>
      <c r="F879" t="s">
        <v>2542</v>
      </c>
      <c r="G879" t="s">
        <v>1906</v>
      </c>
      <c r="I879">
        <v>1</v>
      </c>
      <c r="J879" t="s">
        <v>183</v>
      </c>
      <c r="K879">
        <v>61</v>
      </c>
      <c r="L879" t="s">
        <v>6046</v>
      </c>
      <c r="M879" t="s">
        <v>209</v>
      </c>
      <c r="N879" t="s">
        <v>3802</v>
      </c>
      <c r="O879" s="3">
        <v>3000</v>
      </c>
      <c r="R879" s="2">
        <v>45758</v>
      </c>
      <c r="T879">
        <v>1</v>
      </c>
      <c r="U879" s="3">
        <v>3000</v>
      </c>
      <c r="V879" t="s">
        <v>65</v>
      </c>
      <c r="W879">
        <v>200213360001</v>
      </c>
      <c r="X879">
        <v>0</v>
      </c>
      <c r="Y879" s="3">
        <v>3000</v>
      </c>
      <c r="Z879">
        <v>0</v>
      </c>
      <c r="AA879">
        <v>0</v>
      </c>
      <c r="AB879">
        <v>0</v>
      </c>
      <c r="AC879">
        <v>0</v>
      </c>
      <c r="AF879">
        <v>0</v>
      </c>
      <c r="AO879">
        <v>20021336</v>
      </c>
      <c r="AP879" t="s">
        <v>1907</v>
      </c>
      <c r="AR879">
        <v>0</v>
      </c>
      <c r="AS879">
        <v>0</v>
      </c>
      <c r="AT879">
        <v>0</v>
      </c>
      <c r="AU879">
        <v>0</v>
      </c>
      <c r="AV879">
        <v>0</v>
      </c>
      <c r="AW879">
        <v>0</v>
      </c>
      <c r="BA879" t="s">
        <v>63</v>
      </c>
      <c r="BB879" t="s">
        <v>5000</v>
      </c>
      <c r="BC879">
        <v>0</v>
      </c>
      <c r="BE879" t="s">
        <v>1907</v>
      </c>
      <c r="BH879" t="s">
        <v>1908</v>
      </c>
    </row>
    <row r="880" spans="1:60" x14ac:dyDescent="0.35">
      <c r="A880" t="s">
        <v>2543</v>
      </c>
      <c r="B880">
        <v>10000</v>
      </c>
      <c r="C880">
        <v>10000</v>
      </c>
      <c r="D880" s="2">
        <v>45758</v>
      </c>
      <c r="E880" t="s">
        <v>59</v>
      </c>
      <c r="F880" t="s">
        <v>2544</v>
      </c>
      <c r="G880" t="s">
        <v>2545</v>
      </c>
      <c r="I880">
        <v>1</v>
      </c>
      <c r="J880" t="s">
        <v>183</v>
      </c>
      <c r="K880">
        <v>82</v>
      </c>
      <c r="L880" t="s">
        <v>6055</v>
      </c>
      <c r="M880" t="s">
        <v>352</v>
      </c>
      <c r="N880" t="s">
        <v>3798</v>
      </c>
      <c r="O880" s="3">
        <v>1250</v>
      </c>
      <c r="R880" s="2">
        <v>45758</v>
      </c>
      <c r="T880">
        <v>8</v>
      </c>
      <c r="U880" s="3">
        <v>10000</v>
      </c>
      <c r="V880" t="s">
        <v>65</v>
      </c>
      <c r="W880">
        <v>112023880001</v>
      </c>
      <c r="X880">
        <v>0</v>
      </c>
      <c r="Y880" s="3">
        <v>10000</v>
      </c>
      <c r="Z880">
        <v>0</v>
      </c>
      <c r="AA880">
        <v>0</v>
      </c>
      <c r="AB880">
        <v>0</v>
      </c>
      <c r="AC880">
        <v>0</v>
      </c>
      <c r="AF880">
        <v>0</v>
      </c>
      <c r="AO880" t="s">
        <v>2546</v>
      </c>
      <c r="AP880" t="s">
        <v>1907</v>
      </c>
      <c r="AR880">
        <v>0</v>
      </c>
      <c r="AS880">
        <v>0</v>
      </c>
      <c r="AT880">
        <v>0</v>
      </c>
      <c r="AU880">
        <v>0</v>
      </c>
      <c r="AV880">
        <v>0</v>
      </c>
      <c r="AW880">
        <v>0</v>
      </c>
      <c r="BA880" t="s">
        <v>63</v>
      </c>
      <c r="BB880" t="s">
        <v>5001</v>
      </c>
      <c r="BC880">
        <v>0</v>
      </c>
      <c r="BE880" t="s">
        <v>1907</v>
      </c>
      <c r="BH880" t="s">
        <v>2547</v>
      </c>
    </row>
    <row r="881" spans="1:60" x14ac:dyDescent="0.35">
      <c r="A881" t="s">
        <v>5002</v>
      </c>
      <c r="B881">
        <v>10000</v>
      </c>
      <c r="C881">
        <v>10000</v>
      </c>
      <c r="D881" s="2">
        <v>45768</v>
      </c>
      <c r="E881" t="s">
        <v>59</v>
      </c>
      <c r="F881" t="s">
        <v>4971</v>
      </c>
      <c r="G881" t="s">
        <v>4972</v>
      </c>
      <c r="I881">
        <v>1</v>
      </c>
      <c r="J881" t="s">
        <v>183</v>
      </c>
      <c r="K881">
        <v>79</v>
      </c>
      <c r="L881" t="s">
        <v>6076</v>
      </c>
      <c r="M881" t="s">
        <v>92</v>
      </c>
      <c r="N881" t="s">
        <v>3828</v>
      </c>
      <c r="O881" s="3">
        <v>4108</v>
      </c>
      <c r="R881" s="2">
        <v>45758</v>
      </c>
      <c r="T881">
        <v>28</v>
      </c>
      <c r="U881" s="3">
        <v>115024</v>
      </c>
      <c r="V881" t="s">
        <v>65</v>
      </c>
      <c r="W881" t="s">
        <v>483</v>
      </c>
      <c r="X881">
        <v>0</v>
      </c>
      <c r="Y881" s="3">
        <v>200000</v>
      </c>
      <c r="Z881" s="3">
        <v>-84976</v>
      </c>
      <c r="AA881">
        <v>0</v>
      </c>
      <c r="AB881">
        <v>0</v>
      </c>
      <c r="AC881">
        <v>0</v>
      </c>
      <c r="AF881">
        <v>0</v>
      </c>
      <c r="AO881" t="s">
        <v>484</v>
      </c>
      <c r="AP881" t="s">
        <v>108</v>
      </c>
      <c r="AR881">
        <v>0</v>
      </c>
      <c r="AS881">
        <v>0</v>
      </c>
      <c r="AT881">
        <v>0</v>
      </c>
      <c r="AU881">
        <v>0</v>
      </c>
      <c r="AV881">
        <v>0</v>
      </c>
      <c r="AW881">
        <v>0</v>
      </c>
      <c r="BA881" t="s">
        <v>63</v>
      </c>
      <c r="BB881" t="s">
        <v>5003</v>
      </c>
      <c r="BC881">
        <v>0</v>
      </c>
      <c r="BE881" t="s">
        <v>108</v>
      </c>
      <c r="BH881" t="s">
        <v>5004</v>
      </c>
    </row>
    <row r="882" spans="1:60" x14ac:dyDescent="0.35">
      <c r="A882" t="s">
        <v>2548</v>
      </c>
      <c r="B882">
        <v>10000</v>
      </c>
      <c r="C882">
        <v>10000</v>
      </c>
      <c r="D882" s="2">
        <v>45762</v>
      </c>
      <c r="E882" t="s">
        <v>59</v>
      </c>
      <c r="F882" t="s">
        <v>2549</v>
      </c>
      <c r="G882">
        <v>59470</v>
      </c>
      <c r="I882">
        <v>1</v>
      </c>
      <c r="J882" t="s">
        <v>183</v>
      </c>
      <c r="K882" s="7" t="s">
        <v>152</v>
      </c>
      <c r="L882" t="s">
        <v>6070</v>
      </c>
      <c r="M882" t="s">
        <v>153</v>
      </c>
      <c r="N882" t="s">
        <v>3830</v>
      </c>
      <c r="O882" s="3">
        <v>50834</v>
      </c>
      <c r="R882" s="2">
        <v>45758</v>
      </c>
      <c r="T882">
        <v>12</v>
      </c>
      <c r="U882" s="3">
        <v>610008</v>
      </c>
      <c r="V882" t="s">
        <v>65</v>
      </c>
      <c r="W882" t="s">
        <v>2550</v>
      </c>
      <c r="X882">
        <v>0</v>
      </c>
      <c r="Y882" s="3">
        <v>299444</v>
      </c>
      <c r="Z882" s="3">
        <v>310564</v>
      </c>
      <c r="AA882">
        <v>0</v>
      </c>
      <c r="AB882">
        <v>0</v>
      </c>
      <c r="AC882">
        <v>0</v>
      </c>
      <c r="AF882">
        <v>0</v>
      </c>
      <c r="AO882" t="s">
        <v>2551</v>
      </c>
      <c r="AP882" t="s">
        <v>68</v>
      </c>
      <c r="AR882">
        <v>0</v>
      </c>
      <c r="AS882">
        <v>0</v>
      </c>
      <c r="AT882">
        <v>0</v>
      </c>
      <c r="AU882">
        <v>0</v>
      </c>
      <c r="AV882">
        <v>0</v>
      </c>
      <c r="AW882">
        <v>0</v>
      </c>
      <c r="BA882" t="s">
        <v>63</v>
      </c>
      <c r="BB882" t="s">
        <v>5005</v>
      </c>
      <c r="BC882">
        <v>0</v>
      </c>
      <c r="BE882" t="s">
        <v>68</v>
      </c>
      <c r="BH882" t="s">
        <v>2552</v>
      </c>
    </row>
    <row r="883" spans="1:60" x14ac:dyDescent="0.35">
      <c r="A883" t="s">
        <v>2191</v>
      </c>
      <c r="B883">
        <v>10000</v>
      </c>
      <c r="C883">
        <v>20000</v>
      </c>
      <c r="D883" s="2">
        <v>45761</v>
      </c>
      <c r="E883" t="s">
        <v>59</v>
      </c>
      <c r="F883" t="s">
        <v>2192</v>
      </c>
      <c r="G883" t="s">
        <v>1428</v>
      </c>
      <c r="I883">
        <v>2</v>
      </c>
      <c r="J883" t="s">
        <v>183</v>
      </c>
      <c r="K883">
        <v>63</v>
      </c>
      <c r="L883" t="s">
        <v>6051</v>
      </c>
      <c r="M883" t="s">
        <v>136</v>
      </c>
      <c r="N883" t="s">
        <v>3850</v>
      </c>
      <c r="O883" s="3">
        <v>5000</v>
      </c>
      <c r="R883" s="2">
        <v>45758</v>
      </c>
      <c r="T883">
        <v>16</v>
      </c>
      <c r="U883" s="3">
        <v>80000</v>
      </c>
      <c r="V883" t="s">
        <v>65</v>
      </c>
      <c r="W883" t="s">
        <v>2099</v>
      </c>
      <c r="X883">
        <v>0</v>
      </c>
      <c r="Y883" s="3">
        <v>80000</v>
      </c>
      <c r="Z883">
        <v>0</v>
      </c>
      <c r="AA883">
        <v>0</v>
      </c>
      <c r="AB883">
        <v>0</v>
      </c>
      <c r="AC883">
        <v>0</v>
      </c>
      <c r="AF883">
        <v>0</v>
      </c>
      <c r="AO883" t="s">
        <v>2100</v>
      </c>
      <c r="AP883" t="s">
        <v>170</v>
      </c>
      <c r="AR883">
        <v>0</v>
      </c>
      <c r="AS883">
        <v>0</v>
      </c>
      <c r="AT883">
        <v>0</v>
      </c>
      <c r="AU883">
        <v>0</v>
      </c>
      <c r="AV883">
        <v>0</v>
      </c>
      <c r="AW883">
        <v>0</v>
      </c>
      <c r="BA883" t="s">
        <v>63</v>
      </c>
      <c r="BB883" t="s">
        <v>4855</v>
      </c>
      <c r="BC883">
        <v>0</v>
      </c>
      <c r="BE883" t="s">
        <v>170</v>
      </c>
      <c r="BH883" t="s">
        <v>2193</v>
      </c>
    </row>
    <row r="884" spans="1:60" x14ac:dyDescent="0.35">
      <c r="A884" t="s">
        <v>2202</v>
      </c>
      <c r="B884">
        <v>10000</v>
      </c>
      <c r="C884">
        <v>20000</v>
      </c>
      <c r="D884" s="2">
        <v>45761</v>
      </c>
      <c r="E884" t="s">
        <v>59</v>
      </c>
      <c r="F884" t="s">
        <v>2192</v>
      </c>
      <c r="G884" t="s">
        <v>1428</v>
      </c>
      <c r="I884">
        <v>2</v>
      </c>
      <c r="J884" t="s">
        <v>183</v>
      </c>
      <c r="K884">
        <v>63</v>
      </c>
      <c r="L884" t="s">
        <v>6051</v>
      </c>
      <c r="M884" t="s">
        <v>136</v>
      </c>
      <c r="N884" t="s">
        <v>3850</v>
      </c>
      <c r="O884" s="3">
        <v>2500</v>
      </c>
      <c r="R884" s="2">
        <v>45758</v>
      </c>
      <c r="T884">
        <v>16</v>
      </c>
      <c r="U884" s="3">
        <v>40000</v>
      </c>
      <c r="V884" t="s">
        <v>65</v>
      </c>
      <c r="W884" t="s">
        <v>2099</v>
      </c>
      <c r="X884">
        <v>0</v>
      </c>
      <c r="Y884" s="3">
        <v>40000</v>
      </c>
      <c r="Z884">
        <v>0</v>
      </c>
      <c r="AA884">
        <v>0</v>
      </c>
      <c r="AB884">
        <v>0</v>
      </c>
      <c r="AC884">
        <v>0</v>
      </c>
      <c r="AF884">
        <v>0</v>
      </c>
      <c r="AO884" t="s">
        <v>2100</v>
      </c>
      <c r="AP884" t="s">
        <v>275</v>
      </c>
      <c r="AR884">
        <v>0</v>
      </c>
      <c r="AS884">
        <v>0</v>
      </c>
      <c r="AT884">
        <v>0</v>
      </c>
      <c r="AU884">
        <v>0</v>
      </c>
      <c r="AV884">
        <v>0</v>
      </c>
      <c r="AW884">
        <v>0</v>
      </c>
      <c r="BA884" t="s">
        <v>63</v>
      </c>
      <c r="BB884" t="s">
        <v>4858</v>
      </c>
      <c r="BC884">
        <v>0</v>
      </c>
      <c r="BE884" t="s">
        <v>275</v>
      </c>
      <c r="BH884" t="s">
        <v>2203</v>
      </c>
    </row>
    <row r="885" spans="1:60" x14ac:dyDescent="0.35">
      <c r="A885" t="s">
        <v>2553</v>
      </c>
      <c r="B885">
        <v>10000</v>
      </c>
      <c r="C885">
        <v>10000</v>
      </c>
      <c r="D885" s="2">
        <v>45758</v>
      </c>
      <c r="E885" t="s">
        <v>59</v>
      </c>
      <c r="F885" t="s">
        <v>2527</v>
      </c>
      <c r="G885" t="s">
        <v>570</v>
      </c>
      <c r="I885">
        <v>1</v>
      </c>
      <c r="J885" t="s">
        <v>183</v>
      </c>
      <c r="K885">
        <v>59</v>
      </c>
      <c r="L885" t="s">
        <v>6045</v>
      </c>
      <c r="M885" t="s">
        <v>73</v>
      </c>
      <c r="N885" t="s">
        <v>3811</v>
      </c>
      <c r="O885" s="3">
        <v>1500</v>
      </c>
      <c r="R885" s="2">
        <v>45758</v>
      </c>
      <c r="T885">
        <v>6</v>
      </c>
      <c r="U885" s="3">
        <v>9000</v>
      </c>
      <c r="V885" t="s">
        <v>65</v>
      </c>
      <c r="W885" t="s">
        <v>2554</v>
      </c>
      <c r="X885">
        <v>0</v>
      </c>
      <c r="Y885" s="3">
        <v>9000</v>
      </c>
      <c r="Z885">
        <v>0</v>
      </c>
      <c r="AA885">
        <v>0</v>
      </c>
      <c r="AB885">
        <v>0</v>
      </c>
      <c r="AC885">
        <v>0</v>
      </c>
      <c r="AF885">
        <v>0</v>
      </c>
      <c r="AO885" t="s">
        <v>2555</v>
      </c>
      <c r="AP885" t="s">
        <v>571</v>
      </c>
      <c r="AR885">
        <v>0</v>
      </c>
      <c r="AS885">
        <v>0</v>
      </c>
      <c r="AT885">
        <v>0</v>
      </c>
      <c r="AU885">
        <v>0</v>
      </c>
      <c r="AV885">
        <v>0</v>
      </c>
      <c r="AW885">
        <v>0</v>
      </c>
      <c r="BA885" t="s">
        <v>63</v>
      </c>
      <c r="BB885" t="s">
        <v>5006</v>
      </c>
      <c r="BC885">
        <v>0</v>
      </c>
      <c r="BE885" t="s">
        <v>571</v>
      </c>
      <c r="BH885" t="s">
        <v>2556</v>
      </c>
    </row>
    <row r="886" spans="1:60" x14ac:dyDescent="0.35">
      <c r="A886" t="s">
        <v>2557</v>
      </c>
      <c r="B886">
        <v>10000</v>
      </c>
      <c r="C886">
        <v>10000</v>
      </c>
      <c r="D886" s="2">
        <v>45758</v>
      </c>
      <c r="E886" t="s">
        <v>59</v>
      </c>
      <c r="F886" t="s">
        <v>2527</v>
      </c>
      <c r="G886" t="s">
        <v>570</v>
      </c>
      <c r="I886">
        <v>1</v>
      </c>
      <c r="J886" t="s">
        <v>183</v>
      </c>
      <c r="K886">
        <v>59</v>
      </c>
      <c r="L886" t="s">
        <v>6045</v>
      </c>
      <c r="M886" t="s">
        <v>73</v>
      </c>
      <c r="N886" t="s">
        <v>3811</v>
      </c>
      <c r="O886" s="3">
        <v>1500</v>
      </c>
      <c r="R886" s="2">
        <v>45758</v>
      </c>
      <c r="T886">
        <v>6</v>
      </c>
      <c r="U886" s="3">
        <v>9000</v>
      </c>
      <c r="V886" t="s">
        <v>65</v>
      </c>
      <c r="W886" t="s">
        <v>2554</v>
      </c>
      <c r="X886">
        <v>0</v>
      </c>
      <c r="Y886" s="3">
        <v>9000</v>
      </c>
      <c r="Z886">
        <v>0</v>
      </c>
      <c r="AA886">
        <v>0</v>
      </c>
      <c r="AB886">
        <v>0</v>
      </c>
      <c r="AC886">
        <v>0</v>
      </c>
      <c r="AF886">
        <v>0</v>
      </c>
      <c r="AO886" t="s">
        <v>2555</v>
      </c>
      <c r="AP886" t="s">
        <v>571</v>
      </c>
      <c r="AR886">
        <v>0</v>
      </c>
      <c r="AS886">
        <v>0</v>
      </c>
      <c r="AT886">
        <v>0</v>
      </c>
      <c r="AU886">
        <v>0</v>
      </c>
      <c r="AV886">
        <v>0</v>
      </c>
      <c r="AW886">
        <v>0</v>
      </c>
      <c r="BA886" t="s">
        <v>63</v>
      </c>
      <c r="BB886" t="s">
        <v>5007</v>
      </c>
      <c r="BC886">
        <v>0</v>
      </c>
      <c r="BE886" t="s">
        <v>571</v>
      </c>
      <c r="BH886" t="s">
        <v>2558</v>
      </c>
    </row>
    <row r="887" spans="1:60" x14ac:dyDescent="0.35">
      <c r="A887" t="s">
        <v>2559</v>
      </c>
      <c r="B887">
        <v>10000</v>
      </c>
      <c r="C887">
        <v>10000</v>
      </c>
      <c r="D887" s="2">
        <v>45758</v>
      </c>
      <c r="E887" t="s">
        <v>59</v>
      </c>
      <c r="F887" t="s">
        <v>2544</v>
      </c>
      <c r="G887" t="s">
        <v>2545</v>
      </c>
      <c r="I887">
        <v>1</v>
      </c>
      <c r="J887" t="s">
        <v>183</v>
      </c>
      <c r="K887">
        <v>82</v>
      </c>
      <c r="L887" t="s">
        <v>6055</v>
      </c>
      <c r="M887" t="s">
        <v>352</v>
      </c>
      <c r="N887" t="s">
        <v>3798</v>
      </c>
      <c r="O887" s="3">
        <v>2500</v>
      </c>
      <c r="R887" s="2">
        <v>45758</v>
      </c>
      <c r="T887">
        <v>8</v>
      </c>
      <c r="U887" s="3">
        <v>20000</v>
      </c>
      <c r="V887" t="s">
        <v>65</v>
      </c>
      <c r="W887">
        <v>112023880001</v>
      </c>
      <c r="X887">
        <v>0</v>
      </c>
      <c r="Y887" s="3">
        <v>20000</v>
      </c>
      <c r="Z887">
        <v>0</v>
      </c>
      <c r="AA887">
        <v>0</v>
      </c>
      <c r="AB887">
        <v>0</v>
      </c>
      <c r="AC887">
        <v>0</v>
      </c>
      <c r="AF887">
        <v>0</v>
      </c>
      <c r="AO887">
        <v>11202388</v>
      </c>
      <c r="AP887" t="s">
        <v>571</v>
      </c>
      <c r="AR887">
        <v>0</v>
      </c>
      <c r="AS887">
        <v>0</v>
      </c>
      <c r="AT887">
        <v>0</v>
      </c>
      <c r="AU887">
        <v>0</v>
      </c>
      <c r="AV887">
        <v>0</v>
      </c>
      <c r="AW887">
        <v>0</v>
      </c>
      <c r="BA887" t="s">
        <v>63</v>
      </c>
      <c r="BB887" t="s">
        <v>5008</v>
      </c>
      <c r="BC887">
        <v>0</v>
      </c>
      <c r="BE887" t="s">
        <v>571</v>
      </c>
      <c r="BH887" t="s">
        <v>2560</v>
      </c>
    </row>
    <row r="888" spans="1:60" x14ac:dyDescent="0.35">
      <c r="A888" t="s">
        <v>2561</v>
      </c>
      <c r="B888">
        <v>10000</v>
      </c>
      <c r="C888">
        <v>10000</v>
      </c>
      <c r="D888" s="2">
        <v>45762</v>
      </c>
      <c r="E888" t="s">
        <v>59</v>
      </c>
      <c r="F888" s="4">
        <v>0.43652777777777779</v>
      </c>
      <c r="G888" t="s">
        <v>2562</v>
      </c>
      <c r="I888">
        <v>1</v>
      </c>
      <c r="J888" t="s">
        <v>183</v>
      </c>
      <c r="K888">
        <v>31</v>
      </c>
      <c r="L888" t="s">
        <v>6061</v>
      </c>
      <c r="M888" t="s">
        <v>2529</v>
      </c>
      <c r="N888" t="s">
        <v>3807</v>
      </c>
      <c r="O888" s="3">
        <v>39870</v>
      </c>
      <c r="R888" s="2">
        <v>45758</v>
      </c>
      <c r="T888">
        <v>1</v>
      </c>
      <c r="U888" s="3">
        <v>39870</v>
      </c>
      <c r="V888" t="s">
        <v>65</v>
      </c>
      <c r="W888">
        <v>111818390001</v>
      </c>
      <c r="X888">
        <v>0</v>
      </c>
      <c r="Y888" s="3">
        <v>39870</v>
      </c>
      <c r="Z888">
        <v>0</v>
      </c>
      <c r="AA888">
        <v>0</v>
      </c>
      <c r="AB888">
        <v>0</v>
      </c>
      <c r="AC888">
        <v>0</v>
      </c>
      <c r="AF888">
        <v>0</v>
      </c>
      <c r="AO888">
        <v>11181839</v>
      </c>
      <c r="AP888" t="s">
        <v>571</v>
      </c>
      <c r="AR888">
        <v>0</v>
      </c>
      <c r="AS888">
        <v>0</v>
      </c>
      <c r="AT888">
        <v>0</v>
      </c>
      <c r="AU888">
        <v>0</v>
      </c>
      <c r="AV888">
        <v>0</v>
      </c>
      <c r="AW888">
        <v>0</v>
      </c>
      <c r="BA888" t="s">
        <v>63</v>
      </c>
      <c r="BB888" t="s">
        <v>5009</v>
      </c>
      <c r="BC888">
        <v>0</v>
      </c>
      <c r="BE888" t="s">
        <v>571</v>
      </c>
      <c r="BH888" t="s">
        <v>2564</v>
      </c>
    </row>
    <row r="889" spans="1:60" x14ac:dyDescent="0.35">
      <c r="A889" t="s">
        <v>2565</v>
      </c>
      <c r="B889">
        <v>10000</v>
      </c>
      <c r="C889">
        <v>10000</v>
      </c>
      <c r="D889" s="2">
        <v>45758</v>
      </c>
      <c r="E889" t="s">
        <v>59</v>
      </c>
      <c r="F889" t="s">
        <v>2451</v>
      </c>
      <c r="G889" t="s">
        <v>2566</v>
      </c>
      <c r="I889">
        <v>1</v>
      </c>
      <c r="J889" t="s">
        <v>183</v>
      </c>
      <c r="K889">
        <v>46</v>
      </c>
      <c r="L889" t="s">
        <v>6049</v>
      </c>
      <c r="M889" t="s">
        <v>231</v>
      </c>
      <c r="N889" t="s">
        <v>3809</v>
      </c>
      <c r="O889" s="3">
        <v>2000</v>
      </c>
      <c r="R889" s="2">
        <v>45758</v>
      </c>
      <c r="T889">
        <v>1</v>
      </c>
      <c r="U889" s="3">
        <v>2000</v>
      </c>
      <c r="V889" t="s">
        <v>65</v>
      </c>
      <c r="W889" t="s">
        <v>2567</v>
      </c>
      <c r="X889">
        <v>0</v>
      </c>
      <c r="Y889" s="3">
        <v>2000</v>
      </c>
      <c r="Z889">
        <v>0</v>
      </c>
      <c r="AA889">
        <v>0</v>
      </c>
      <c r="AB889">
        <v>0</v>
      </c>
      <c r="AC889">
        <v>0</v>
      </c>
      <c r="AF889">
        <v>0</v>
      </c>
      <c r="AO889" t="s">
        <v>2568</v>
      </c>
      <c r="AP889" t="s">
        <v>465</v>
      </c>
      <c r="AR889">
        <v>0</v>
      </c>
      <c r="AS889">
        <v>0</v>
      </c>
      <c r="AT889">
        <v>0</v>
      </c>
      <c r="AU889">
        <v>0</v>
      </c>
      <c r="AV889">
        <v>0</v>
      </c>
      <c r="AW889">
        <v>0</v>
      </c>
      <c r="BA889" t="s">
        <v>63</v>
      </c>
      <c r="BB889" t="s">
        <v>5010</v>
      </c>
      <c r="BC889">
        <v>0</v>
      </c>
      <c r="BE889" t="s">
        <v>465</v>
      </c>
      <c r="BH889" t="s">
        <v>2255</v>
      </c>
    </row>
    <row r="890" spans="1:60" x14ac:dyDescent="0.35">
      <c r="A890" t="s">
        <v>2569</v>
      </c>
      <c r="B890">
        <v>10000</v>
      </c>
      <c r="C890">
        <v>10000</v>
      </c>
      <c r="D890" s="2">
        <v>45758</v>
      </c>
      <c r="E890" t="s">
        <v>59</v>
      </c>
      <c r="F890" t="s">
        <v>2511</v>
      </c>
      <c r="G890" t="s">
        <v>2484</v>
      </c>
      <c r="I890">
        <v>1</v>
      </c>
      <c r="J890" t="s">
        <v>183</v>
      </c>
      <c r="K890">
        <v>86</v>
      </c>
      <c r="L890" t="s">
        <v>6043</v>
      </c>
      <c r="M890" t="s">
        <v>1696</v>
      </c>
      <c r="N890" t="s">
        <v>3840</v>
      </c>
      <c r="O890" s="3">
        <v>5000</v>
      </c>
      <c r="R890" s="2">
        <v>45758</v>
      </c>
      <c r="T890">
        <v>5</v>
      </c>
      <c r="U890" s="3">
        <v>25000</v>
      </c>
      <c r="V890" t="s">
        <v>65</v>
      </c>
      <c r="W890" s="7" t="s">
        <v>2512</v>
      </c>
      <c r="X890">
        <v>0</v>
      </c>
      <c r="Y890" s="3">
        <v>25000</v>
      </c>
      <c r="Z890">
        <v>0</v>
      </c>
      <c r="AA890">
        <v>0</v>
      </c>
      <c r="AB890">
        <v>0</v>
      </c>
      <c r="AC890">
        <v>0</v>
      </c>
      <c r="AF890">
        <v>0</v>
      </c>
      <c r="AO890" s="7" t="s">
        <v>2513</v>
      </c>
      <c r="AP890" t="s">
        <v>203</v>
      </c>
      <c r="AR890">
        <v>0</v>
      </c>
      <c r="AS890">
        <v>0</v>
      </c>
      <c r="AT890">
        <v>0</v>
      </c>
      <c r="AU890">
        <v>0</v>
      </c>
      <c r="AV890">
        <v>0</v>
      </c>
      <c r="AW890">
        <v>0</v>
      </c>
      <c r="BA890" t="s">
        <v>63</v>
      </c>
      <c r="BB890" t="s">
        <v>5011</v>
      </c>
      <c r="BC890">
        <v>0</v>
      </c>
      <c r="BE890" t="s">
        <v>203</v>
      </c>
      <c r="BH890" t="s">
        <v>2570</v>
      </c>
    </row>
    <row r="891" spans="1:60" x14ac:dyDescent="0.35">
      <c r="A891" t="s">
        <v>2035</v>
      </c>
      <c r="B891">
        <v>10000</v>
      </c>
      <c r="C891">
        <v>20000</v>
      </c>
      <c r="D891" s="2">
        <v>45762</v>
      </c>
      <c r="E891" t="s">
        <v>59</v>
      </c>
      <c r="F891" t="s">
        <v>2036</v>
      </c>
      <c r="G891">
        <v>408232392</v>
      </c>
      <c r="I891">
        <v>2</v>
      </c>
      <c r="J891" t="s">
        <v>183</v>
      </c>
      <c r="K891">
        <v>92</v>
      </c>
      <c r="L891" t="s">
        <v>6053</v>
      </c>
      <c r="M891" t="s">
        <v>281</v>
      </c>
      <c r="N891" t="s">
        <v>3851</v>
      </c>
      <c r="O891" s="3">
        <v>1100</v>
      </c>
      <c r="R891" s="2">
        <v>45758</v>
      </c>
      <c r="T891">
        <v>2</v>
      </c>
      <c r="U891" s="3">
        <v>2200</v>
      </c>
      <c r="V891" t="s">
        <v>65</v>
      </c>
      <c r="W891" t="s">
        <v>2037</v>
      </c>
      <c r="X891">
        <v>0</v>
      </c>
      <c r="Y891" s="3">
        <v>2000</v>
      </c>
      <c r="Z891">
        <v>200</v>
      </c>
      <c r="AA891">
        <v>0</v>
      </c>
      <c r="AB891">
        <v>0</v>
      </c>
      <c r="AC891">
        <v>0</v>
      </c>
      <c r="AF891">
        <v>0</v>
      </c>
      <c r="AO891" t="s">
        <v>2038</v>
      </c>
      <c r="AP891" t="s">
        <v>234</v>
      </c>
      <c r="AR891">
        <v>0</v>
      </c>
      <c r="AS891">
        <v>0</v>
      </c>
      <c r="AT891">
        <v>0</v>
      </c>
      <c r="AU891">
        <v>0</v>
      </c>
      <c r="AV891">
        <v>0</v>
      </c>
      <c r="AW891">
        <v>0</v>
      </c>
      <c r="BA891" t="s">
        <v>63</v>
      </c>
      <c r="BB891" t="s">
        <v>4810</v>
      </c>
      <c r="BC891">
        <v>0</v>
      </c>
      <c r="BE891" t="s">
        <v>234</v>
      </c>
      <c r="BH891" t="s">
        <v>2039</v>
      </c>
    </row>
    <row r="892" spans="1:60" x14ac:dyDescent="0.35">
      <c r="A892" t="s">
        <v>2264</v>
      </c>
      <c r="B892">
        <v>10000</v>
      </c>
      <c r="C892">
        <v>20000</v>
      </c>
      <c r="D892" s="2">
        <v>45758</v>
      </c>
      <c r="E892" t="s">
        <v>59</v>
      </c>
      <c r="F892" t="s">
        <v>2265</v>
      </c>
      <c r="G892" t="s">
        <v>159</v>
      </c>
      <c r="I892">
        <v>2</v>
      </c>
      <c r="J892" t="s">
        <v>183</v>
      </c>
      <c r="K892">
        <v>82</v>
      </c>
      <c r="L892" t="s">
        <v>6055</v>
      </c>
      <c r="M892" t="s">
        <v>352</v>
      </c>
      <c r="N892" t="s">
        <v>3798</v>
      </c>
      <c r="O892" s="3">
        <v>1167</v>
      </c>
      <c r="R892" s="2">
        <v>45758</v>
      </c>
      <c r="T892">
        <v>6</v>
      </c>
      <c r="U892" s="3">
        <v>7002</v>
      </c>
      <c r="V892" t="s">
        <v>65</v>
      </c>
      <c r="W892">
        <v>5000582200001</v>
      </c>
      <c r="X892">
        <v>0</v>
      </c>
      <c r="Y892" s="3">
        <v>6000</v>
      </c>
      <c r="Z892" s="3">
        <v>1002</v>
      </c>
      <c r="AA892">
        <v>0</v>
      </c>
      <c r="AB892">
        <v>0</v>
      </c>
      <c r="AC892">
        <v>0</v>
      </c>
      <c r="AF892">
        <v>0</v>
      </c>
      <c r="AO892">
        <v>500058220</v>
      </c>
      <c r="AP892" t="s">
        <v>162</v>
      </c>
      <c r="AR892">
        <v>0</v>
      </c>
      <c r="AS892">
        <v>0</v>
      </c>
      <c r="AT892">
        <v>0</v>
      </c>
      <c r="AU892">
        <v>0</v>
      </c>
      <c r="AV892">
        <v>0</v>
      </c>
      <c r="AW892">
        <v>0</v>
      </c>
      <c r="BA892" t="s">
        <v>63</v>
      </c>
      <c r="BB892" t="s">
        <v>4875</v>
      </c>
      <c r="BC892">
        <v>0</v>
      </c>
      <c r="BE892" t="s">
        <v>162</v>
      </c>
      <c r="BH892" t="s">
        <v>2266</v>
      </c>
    </row>
    <row r="893" spans="1:60" x14ac:dyDescent="0.35">
      <c r="A893" t="s">
        <v>2270</v>
      </c>
      <c r="B893">
        <v>10000</v>
      </c>
      <c r="C893">
        <v>20000</v>
      </c>
      <c r="D893" s="2">
        <v>45758</v>
      </c>
      <c r="E893" t="s">
        <v>59</v>
      </c>
      <c r="F893" s="4">
        <v>0.48421296296296296</v>
      </c>
      <c r="G893" t="s">
        <v>159</v>
      </c>
      <c r="I893">
        <v>2</v>
      </c>
      <c r="J893" t="s">
        <v>183</v>
      </c>
      <c r="K893">
        <v>82</v>
      </c>
      <c r="L893" t="s">
        <v>6055</v>
      </c>
      <c r="M893" t="s">
        <v>352</v>
      </c>
      <c r="N893" t="s">
        <v>3798</v>
      </c>
      <c r="O893" s="3">
        <v>1167</v>
      </c>
      <c r="R893" s="2">
        <v>45758</v>
      </c>
      <c r="T893">
        <v>6</v>
      </c>
      <c r="U893" s="3">
        <v>7002</v>
      </c>
      <c r="V893" t="s">
        <v>65</v>
      </c>
      <c r="W893">
        <v>5000761290001</v>
      </c>
      <c r="X893">
        <v>0</v>
      </c>
      <c r="Y893" s="3">
        <v>2500</v>
      </c>
      <c r="Z893" s="3">
        <v>4502</v>
      </c>
      <c r="AA893">
        <v>0</v>
      </c>
      <c r="AB893">
        <v>0</v>
      </c>
      <c r="AC893">
        <v>0</v>
      </c>
      <c r="AF893">
        <v>0</v>
      </c>
      <c r="AO893">
        <v>500076129</v>
      </c>
      <c r="AP893" t="s">
        <v>162</v>
      </c>
      <c r="AR893">
        <v>0</v>
      </c>
      <c r="AS893">
        <v>0</v>
      </c>
      <c r="AT893">
        <v>0</v>
      </c>
      <c r="AU893">
        <v>0</v>
      </c>
      <c r="AV893">
        <v>0</v>
      </c>
      <c r="AW893">
        <v>0</v>
      </c>
      <c r="BA893" t="s">
        <v>63</v>
      </c>
      <c r="BB893" t="s">
        <v>4877</v>
      </c>
      <c r="BC893">
        <v>0</v>
      </c>
      <c r="BE893" t="s">
        <v>162</v>
      </c>
      <c r="BH893" t="s">
        <v>2269</v>
      </c>
    </row>
    <row r="894" spans="1:60" x14ac:dyDescent="0.35">
      <c r="A894" t="s">
        <v>5012</v>
      </c>
      <c r="B894">
        <v>10000</v>
      </c>
      <c r="C894">
        <v>20000</v>
      </c>
      <c r="D894" s="2">
        <v>45772</v>
      </c>
      <c r="E894" t="s">
        <v>59</v>
      </c>
      <c r="F894" t="s">
        <v>5013</v>
      </c>
      <c r="G894" t="s">
        <v>5014</v>
      </c>
      <c r="I894">
        <v>1</v>
      </c>
      <c r="J894" t="s">
        <v>183</v>
      </c>
      <c r="K894">
        <v>90</v>
      </c>
      <c r="L894" t="s">
        <v>6044</v>
      </c>
      <c r="M894" t="s">
        <v>1190</v>
      </c>
      <c r="N894" t="s">
        <v>3836</v>
      </c>
      <c r="O894" s="3">
        <v>36750</v>
      </c>
      <c r="R894" s="2">
        <v>45758</v>
      </c>
      <c r="T894">
        <v>4</v>
      </c>
      <c r="U894" s="3">
        <v>147000</v>
      </c>
      <c r="V894" t="s">
        <v>65</v>
      </c>
      <c r="W894" t="s">
        <v>831</v>
      </c>
      <c r="X894">
        <v>0</v>
      </c>
      <c r="Y894" s="3">
        <v>140119</v>
      </c>
      <c r="Z894" s="3">
        <v>6881</v>
      </c>
      <c r="AA894">
        <v>0</v>
      </c>
      <c r="AB894">
        <v>0</v>
      </c>
      <c r="AC894">
        <v>0</v>
      </c>
      <c r="AF894">
        <v>0</v>
      </c>
      <c r="AO894" t="s">
        <v>832</v>
      </c>
      <c r="AP894" t="s">
        <v>833</v>
      </c>
      <c r="AR894">
        <v>0</v>
      </c>
      <c r="AS894">
        <v>0</v>
      </c>
      <c r="AT894">
        <v>0</v>
      </c>
      <c r="AU894">
        <v>0</v>
      </c>
      <c r="AV894">
        <v>0</v>
      </c>
      <c r="AW894">
        <v>0</v>
      </c>
      <c r="BA894" t="s">
        <v>63</v>
      </c>
      <c r="BB894" t="s">
        <v>5015</v>
      </c>
      <c r="BC894">
        <v>0</v>
      </c>
      <c r="BE894" t="s">
        <v>833</v>
      </c>
      <c r="BH894" t="s">
        <v>4428</v>
      </c>
    </row>
    <row r="895" spans="1:60" x14ac:dyDescent="0.35">
      <c r="A895" t="s">
        <v>5012</v>
      </c>
      <c r="B895">
        <v>10000</v>
      </c>
      <c r="C895">
        <v>30000</v>
      </c>
      <c r="D895" s="2">
        <v>45772</v>
      </c>
      <c r="E895" t="s">
        <v>59</v>
      </c>
      <c r="F895" t="s">
        <v>5013</v>
      </c>
      <c r="G895" t="s">
        <v>5014</v>
      </c>
      <c r="I895">
        <v>1</v>
      </c>
      <c r="J895" t="s">
        <v>183</v>
      </c>
      <c r="K895" s="7" t="s">
        <v>438</v>
      </c>
      <c r="L895" t="s">
        <v>6071</v>
      </c>
      <c r="M895" t="s">
        <v>439</v>
      </c>
      <c r="N895" t="s">
        <v>3859</v>
      </c>
      <c r="O895" s="3">
        <v>22000</v>
      </c>
      <c r="R895" s="2">
        <v>45758</v>
      </c>
      <c r="T895">
        <v>4</v>
      </c>
      <c r="U895" s="3">
        <v>88000</v>
      </c>
      <c r="V895" t="s">
        <v>65</v>
      </c>
      <c r="W895" t="s">
        <v>831</v>
      </c>
      <c r="X895">
        <v>0</v>
      </c>
      <c r="Y895" s="3">
        <v>83881</v>
      </c>
      <c r="Z895" s="3">
        <v>4119</v>
      </c>
      <c r="AA895">
        <v>0</v>
      </c>
      <c r="AB895">
        <v>0</v>
      </c>
      <c r="AC895">
        <v>0</v>
      </c>
      <c r="AF895">
        <v>0</v>
      </c>
      <c r="AO895" t="s">
        <v>832</v>
      </c>
      <c r="AP895" t="s">
        <v>833</v>
      </c>
      <c r="AR895">
        <v>0</v>
      </c>
      <c r="AS895">
        <v>0</v>
      </c>
      <c r="AT895">
        <v>0</v>
      </c>
      <c r="AU895">
        <v>0</v>
      </c>
      <c r="AV895">
        <v>0</v>
      </c>
      <c r="AW895">
        <v>0</v>
      </c>
      <c r="BA895" t="s">
        <v>63</v>
      </c>
      <c r="BB895" t="s">
        <v>5015</v>
      </c>
      <c r="BC895">
        <v>0</v>
      </c>
      <c r="BE895" t="s">
        <v>833</v>
      </c>
      <c r="BH895" t="s">
        <v>4428</v>
      </c>
    </row>
    <row r="896" spans="1:60" x14ac:dyDescent="0.35">
      <c r="A896" t="s">
        <v>5016</v>
      </c>
      <c r="B896">
        <v>10000</v>
      </c>
      <c r="C896">
        <v>10000</v>
      </c>
      <c r="D896" s="2">
        <v>45771</v>
      </c>
      <c r="E896" t="s">
        <v>59</v>
      </c>
      <c r="F896" s="4">
        <v>0.46935185185185185</v>
      </c>
      <c r="G896" t="s">
        <v>5017</v>
      </c>
      <c r="I896">
        <v>1</v>
      </c>
      <c r="J896" t="s">
        <v>183</v>
      </c>
      <c r="K896">
        <v>88</v>
      </c>
      <c r="L896" t="s">
        <v>6058</v>
      </c>
      <c r="M896" t="s">
        <v>144</v>
      </c>
      <c r="N896" t="s">
        <v>3855</v>
      </c>
      <c r="O896">
        <v>850</v>
      </c>
      <c r="R896" s="2">
        <v>45758</v>
      </c>
      <c r="T896">
        <v>1</v>
      </c>
      <c r="U896">
        <v>850</v>
      </c>
      <c r="V896" t="s">
        <v>65</v>
      </c>
      <c r="W896">
        <v>107112140001</v>
      </c>
      <c r="X896">
        <v>0</v>
      </c>
      <c r="Y896">
        <v>500</v>
      </c>
      <c r="Z896">
        <v>350</v>
      </c>
      <c r="AA896">
        <v>0</v>
      </c>
      <c r="AB896">
        <v>0</v>
      </c>
      <c r="AC896">
        <v>0</v>
      </c>
      <c r="AF896">
        <v>0</v>
      </c>
      <c r="AO896">
        <v>10711214</v>
      </c>
      <c r="AP896" t="s">
        <v>282</v>
      </c>
      <c r="AR896">
        <v>0</v>
      </c>
      <c r="AS896">
        <v>0</v>
      </c>
      <c r="AT896">
        <v>0</v>
      </c>
      <c r="AU896">
        <v>0</v>
      </c>
      <c r="AV896">
        <v>0</v>
      </c>
      <c r="AW896">
        <v>0</v>
      </c>
      <c r="BA896" t="s">
        <v>63</v>
      </c>
      <c r="BB896" t="s">
        <v>5018</v>
      </c>
      <c r="BC896">
        <v>0</v>
      </c>
      <c r="BE896" t="s">
        <v>282</v>
      </c>
      <c r="BH896" t="s">
        <v>5019</v>
      </c>
    </row>
    <row r="897" spans="1:60" x14ac:dyDescent="0.35">
      <c r="A897" t="s">
        <v>2571</v>
      </c>
      <c r="B897">
        <v>10000</v>
      </c>
      <c r="C897">
        <v>10000</v>
      </c>
      <c r="D897" s="2">
        <v>45761</v>
      </c>
      <c r="E897" t="s">
        <v>59</v>
      </c>
      <c r="F897" t="s">
        <v>2572</v>
      </c>
      <c r="G897" t="s">
        <v>1045</v>
      </c>
      <c r="I897">
        <v>1</v>
      </c>
      <c r="J897" t="s">
        <v>183</v>
      </c>
      <c r="K897">
        <v>72</v>
      </c>
      <c r="L897" t="s">
        <v>6056</v>
      </c>
      <c r="M897" t="s">
        <v>869</v>
      </c>
      <c r="N897" t="s">
        <v>3829</v>
      </c>
      <c r="O897" s="3">
        <v>3000</v>
      </c>
      <c r="R897" s="2">
        <v>45758</v>
      </c>
      <c r="T897">
        <v>4</v>
      </c>
      <c r="U897" s="3">
        <v>12000</v>
      </c>
      <c r="V897" t="s">
        <v>65</v>
      </c>
      <c r="W897" t="s">
        <v>1046</v>
      </c>
      <c r="X897">
        <v>0</v>
      </c>
      <c r="Y897" s="3">
        <v>9000</v>
      </c>
      <c r="Z897" s="3">
        <v>3000</v>
      </c>
      <c r="AA897">
        <v>0</v>
      </c>
      <c r="AB897">
        <v>0</v>
      </c>
      <c r="AC897">
        <v>0</v>
      </c>
      <c r="AF897">
        <v>0</v>
      </c>
      <c r="AO897" t="s">
        <v>1047</v>
      </c>
      <c r="AP897" t="s">
        <v>1048</v>
      </c>
      <c r="AR897">
        <v>0</v>
      </c>
      <c r="AS897">
        <v>0</v>
      </c>
      <c r="AT897">
        <v>0</v>
      </c>
      <c r="AU897">
        <v>0</v>
      </c>
      <c r="AV897">
        <v>0</v>
      </c>
      <c r="AW897">
        <v>0</v>
      </c>
      <c r="BA897" t="s">
        <v>63</v>
      </c>
      <c r="BB897" t="s">
        <v>5020</v>
      </c>
      <c r="BC897">
        <v>0</v>
      </c>
      <c r="BE897" t="s">
        <v>1048</v>
      </c>
      <c r="BH897" t="s">
        <v>2051</v>
      </c>
    </row>
    <row r="898" spans="1:60" x14ac:dyDescent="0.35">
      <c r="A898" t="s">
        <v>2573</v>
      </c>
      <c r="B898">
        <v>10000</v>
      </c>
      <c r="C898">
        <v>10000</v>
      </c>
      <c r="D898" s="2">
        <v>45761</v>
      </c>
      <c r="E898" t="s">
        <v>59</v>
      </c>
      <c r="F898" t="s">
        <v>2574</v>
      </c>
      <c r="G898" t="s">
        <v>1045</v>
      </c>
      <c r="I898">
        <v>1</v>
      </c>
      <c r="J898" t="s">
        <v>183</v>
      </c>
      <c r="K898">
        <v>72</v>
      </c>
      <c r="L898" t="s">
        <v>6056</v>
      </c>
      <c r="M898" t="s">
        <v>869</v>
      </c>
      <c r="N898" t="s">
        <v>3829</v>
      </c>
      <c r="O898" s="3">
        <v>2000</v>
      </c>
      <c r="R898" s="2">
        <v>45758</v>
      </c>
      <c r="T898">
        <v>4</v>
      </c>
      <c r="U898" s="3">
        <v>8000</v>
      </c>
      <c r="V898" t="s">
        <v>65</v>
      </c>
      <c r="W898" t="s">
        <v>2575</v>
      </c>
      <c r="X898">
        <v>0</v>
      </c>
      <c r="Y898" s="3">
        <v>5000</v>
      </c>
      <c r="Z898" s="3">
        <v>3000</v>
      </c>
      <c r="AA898">
        <v>0</v>
      </c>
      <c r="AB898">
        <v>0</v>
      </c>
      <c r="AC898">
        <v>0</v>
      </c>
      <c r="AF898">
        <v>0</v>
      </c>
      <c r="AO898" t="s">
        <v>2576</v>
      </c>
      <c r="AP898" t="s">
        <v>1048</v>
      </c>
      <c r="AR898">
        <v>0</v>
      </c>
      <c r="AS898">
        <v>0</v>
      </c>
      <c r="AT898">
        <v>0</v>
      </c>
      <c r="AU898">
        <v>0</v>
      </c>
      <c r="AV898">
        <v>0</v>
      </c>
      <c r="AW898">
        <v>0</v>
      </c>
      <c r="BA898" t="s">
        <v>63</v>
      </c>
      <c r="BB898" t="s">
        <v>5021</v>
      </c>
      <c r="BC898">
        <v>0</v>
      </c>
      <c r="BE898" t="s">
        <v>1048</v>
      </c>
      <c r="BH898" t="s">
        <v>2051</v>
      </c>
    </row>
    <row r="899" spans="1:60" x14ac:dyDescent="0.35">
      <c r="A899" t="s">
        <v>2577</v>
      </c>
      <c r="B899">
        <v>10000</v>
      </c>
      <c r="C899">
        <v>10000</v>
      </c>
      <c r="D899" s="2">
        <v>45761</v>
      </c>
      <c r="E899" t="s">
        <v>59</v>
      </c>
      <c r="F899" t="s">
        <v>2578</v>
      </c>
      <c r="G899" t="s">
        <v>2579</v>
      </c>
      <c r="I899">
        <v>1</v>
      </c>
      <c r="J899" t="s">
        <v>183</v>
      </c>
      <c r="K899">
        <v>72</v>
      </c>
      <c r="L899" t="s">
        <v>6056</v>
      </c>
      <c r="M899" t="s">
        <v>869</v>
      </c>
      <c r="N899" t="s">
        <v>3829</v>
      </c>
      <c r="O899" s="3">
        <v>1100</v>
      </c>
      <c r="R899" s="2">
        <v>45758</v>
      </c>
      <c r="T899">
        <v>32</v>
      </c>
      <c r="U899" s="3">
        <v>35200</v>
      </c>
      <c r="V899" t="s">
        <v>65</v>
      </c>
      <c r="W899" t="s">
        <v>2580</v>
      </c>
      <c r="X899">
        <v>0</v>
      </c>
      <c r="Y899" s="3">
        <v>30000</v>
      </c>
      <c r="Z899" s="3">
        <v>5200</v>
      </c>
      <c r="AA899">
        <v>0</v>
      </c>
      <c r="AB899">
        <v>0</v>
      </c>
      <c r="AC899">
        <v>0</v>
      </c>
      <c r="AF899">
        <v>0</v>
      </c>
      <c r="AO899" t="s">
        <v>2581</v>
      </c>
      <c r="AP899" t="s">
        <v>2582</v>
      </c>
      <c r="AR899">
        <v>0</v>
      </c>
      <c r="AS899">
        <v>0</v>
      </c>
      <c r="AT899">
        <v>0</v>
      </c>
      <c r="AU899">
        <v>0</v>
      </c>
      <c r="AV899">
        <v>0</v>
      </c>
      <c r="AW899">
        <v>0</v>
      </c>
      <c r="BA899" t="s">
        <v>63</v>
      </c>
      <c r="BB899" t="s">
        <v>5022</v>
      </c>
      <c r="BC899">
        <v>0</v>
      </c>
      <c r="BE899" t="s">
        <v>2582</v>
      </c>
      <c r="BH899" t="s">
        <v>2583</v>
      </c>
    </row>
    <row r="900" spans="1:60" x14ac:dyDescent="0.35">
      <c r="A900" t="s">
        <v>2584</v>
      </c>
      <c r="B900">
        <v>10000</v>
      </c>
      <c r="C900">
        <v>10000</v>
      </c>
      <c r="D900" s="2">
        <v>45762</v>
      </c>
      <c r="E900" t="s">
        <v>59</v>
      </c>
      <c r="F900" t="s">
        <v>2585</v>
      </c>
      <c r="G900">
        <v>10620258012</v>
      </c>
      <c r="I900">
        <v>1</v>
      </c>
      <c r="J900" t="s">
        <v>183</v>
      </c>
      <c r="K900">
        <v>79</v>
      </c>
      <c r="L900" t="s">
        <v>6076</v>
      </c>
      <c r="M900" t="s">
        <v>92</v>
      </c>
      <c r="N900" t="s">
        <v>3828</v>
      </c>
      <c r="O900">
        <v>228</v>
      </c>
      <c r="R900" s="2">
        <v>45758</v>
      </c>
      <c r="T900">
        <v>660</v>
      </c>
      <c r="U900" s="3">
        <v>150480</v>
      </c>
      <c r="V900" t="s">
        <v>65</v>
      </c>
      <c r="W900" t="s">
        <v>2586</v>
      </c>
      <c r="X900">
        <v>0</v>
      </c>
      <c r="Y900" s="3">
        <v>120000</v>
      </c>
      <c r="Z900" s="3">
        <v>30480</v>
      </c>
      <c r="AA900">
        <v>0</v>
      </c>
      <c r="AB900">
        <v>0</v>
      </c>
      <c r="AC900">
        <v>0</v>
      </c>
      <c r="AF900">
        <v>0</v>
      </c>
      <c r="AO900" t="s">
        <v>2587</v>
      </c>
      <c r="AP900" t="s">
        <v>108</v>
      </c>
      <c r="AR900">
        <v>0</v>
      </c>
      <c r="AS900">
        <v>0</v>
      </c>
      <c r="AT900">
        <v>0</v>
      </c>
      <c r="AU900">
        <v>0</v>
      </c>
      <c r="AV900">
        <v>0</v>
      </c>
      <c r="AW900">
        <v>0</v>
      </c>
      <c r="BA900" t="s">
        <v>63</v>
      </c>
      <c r="BB900" t="s">
        <v>5023</v>
      </c>
      <c r="BC900">
        <v>0</v>
      </c>
      <c r="BE900" t="s">
        <v>108</v>
      </c>
      <c r="BH900" t="s">
        <v>2588</v>
      </c>
    </row>
    <row r="901" spans="1:60" x14ac:dyDescent="0.35">
      <c r="A901" t="s">
        <v>2438</v>
      </c>
      <c r="B901">
        <v>10000</v>
      </c>
      <c r="C901">
        <v>20000</v>
      </c>
      <c r="D901" s="2">
        <v>45761</v>
      </c>
      <c r="E901" t="s">
        <v>59</v>
      </c>
      <c r="F901" t="s">
        <v>2109</v>
      </c>
      <c r="G901">
        <v>10620258104</v>
      </c>
      <c r="I901">
        <v>2</v>
      </c>
      <c r="J901" t="s">
        <v>183</v>
      </c>
      <c r="K901">
        <v>77</v>
      </c>
      <c r="L901" t="s">
        <v>6043</v>
      </c>
      <c r="M901" t="s">
        <v>192</v>
      </c>
      <c r="N901" t="s">
        <v>3848</v>
      </c>
      <c r="O901">
        <v>434</v>
      </c>
      <c r="R901" s="2">
        <v>45758</v>
      </c>
      <c r="T901">
        <v>15</v>
      </c>
      <c r="U901" s="3">
        <v>6510</v>
      </c>
      <c r="V901" t="s">
        <v>65</v>
      </c>
      <c r="W901" t="s">
        <v>2439</v>
      </c>
      <c r="X901">
        <v>0</v>
      </c>
      <c r="Y901" s="3">
        <v>5000</v>
      </c>
      <c r="Z901" s="3">
        <v>1510</v>
      </c>
      <c r="AA901">
        <v>0</v>
      </c>
      <c r="AB901">
        <v>0</v>
      </c>
      <c r="AC901">
        <v>0</v>
      </c>
      <c r="AF901">
        <v>0</v>
      </c>
      <c r="AO901" t="s">
        <v>2440</v>
      </c>
      <c r="AP901" t="s">
        <v>95</v>
      </c>
      <c r="AR901">
        <v>0</v>
      </c>
      <c r="AS901">
        <v>0</v>
      </c>
      <c r="AT901">
        <v>0</v>
      </c>
      <c r="AU901">
        <v>0</v>
      </c>
      <c r="AV901">
        <v>0</v>
      </c>
      <c r="AW901">
        <v>0</v>
      </c>
      <c r="BA901" t="s">
        <v>63</v>
      </c>
      <c r="BB901" t="s">
        <v>4953</v>
      </c>
      <c r="BC901">
        <v>0</v>
      </c>
      <c r="BE901" t="s">
        <v>95</v>
      </c>
      <c r="BH901" t="s">
        <v>2441</v>
      </c>
    </row>
    <row r="902" spans="1:60" x14ac:dyDescent="0.35">
      <c r="A902" t="s">
        <v>2442</v>
      </c>
      <c r="B902">
        <v>10000</v>
      </c>
      <c r="C902">
        <v>20000</v>
      </c>
      <c r="D902" s="2">
        <v>45761</v>
      </c>
      <c r="E902" t="s">
        <v>59</v>
      </c>
      <c r="F902" t="s">
        <v>2109</v>
      </c>
      <c r="G902">
        <v>10620258104</v>
      </c>
      <c r="I902">
        <v>2</v>
      </c>
      <c r="J902" t="s">
        <v>183</v>
      </c>
      <c r="K902">
        <v>77</v>
      </c>
      <c r="L902" t="s">
        <v>6043</v>
      </c>
      <c r="M902" t="s">
        <v>192</v>
      </c>
      <c r="N902" t="s">
        <v>3848</v>
      </c>
      <c r="O902">
        <v>434</v>
      </c>
      <c r="R902" s="2">
        <v>45758</v>
      </c>
      <c r="T902">
        <v>15</v>
      </c>
      <c r="U902" s="3">
        <v>6510</v>
      </c>
      <c r="V902" t="s">
        <v>65</v>
      </c>
      <c r="W902" t="s">
        <v>2443</v>
      </c>
      <c r="X902">
        <v>0</v>
      </c>
      <c r="Y902" s="3">
        <v>5000</v>
      </c>
      <c r="Z902" s="3">
        <v>1510</v>
      </c>
      <c r="AA902">
        <v>0</v>
      </c>
      <c r="AB902">
        <v>0</v>
      </c>
      <c r="AC902">
        <v>0</v>
      </c>
      <c r="AF902">
        <v>0</v>
      </c>
      <c r="AO902" t="s">
        <v>2444</v>
      </c>
      <c r="AP902" t="s">
        <v>95</v>
      </c>
      <c r="AR902">
        <v>0</v>
      </c>
      <c r="AS902">
        <v>0</v>
      </c>
      <c r="AT902">
        <v>0</v>
      </c>
      <c r="AU902">
        <v>0</v>
      </c>
      <c r="AV902">
        <v>0</v>
      </c>
      <c r="AW902">
        <v>0</v>
      </c>
      <c r="BA902" t="s">
        <v>63</v>
      </c>
      <c r="BB902" t="s">
        <v>4954</v>
      </c>
      <c r="BC902">
        <v>0</v>
      </c>
      <c r="BE902" t="s">
        <v>95</v>
      </c>
      <c r="BH902" t="s">
        <v>2445</v>
      </c>
    </row>
    <row r="903" spans="1:60" x14ac:dyDescent="0.35">
      <c r="A903" t="s">
        <v>2589</v>
      </c>
      <c r="B903">
        <v>10000</v>
      </c>
      <c r="C903">
        <v>10000</v>
      </c>
      <c r="D903" s="2">
        <v>45761</v>
      </c>
      <c r="E903" t="s">
        <v>59</v>
      </c>
      <c r="F903" t="s">
        <v>2590</v>
      </c>
      <c r="G903" t="s">
        <v>2447</v>
      </c>
      <c r="I903">
        <v>1</v>
      </c>
      <c r="J903" t="s">
        <v>183</v>
      </c>
      <c r="K903">
        <v>12</v>
      </c>
      <c r="L903" t="s">
        <v>6062</v>
      </c>
      <c r="M903" t="s">
        <v>462</v>
      </c>
      <c r="N903" t="s">
        <v>3804</v>
      </c>
      <c r="O903" s="3">
        <v>20000</v>
      </c>
      <c r="R903" s="2">
        <v>45758</v>
      </c>
      <c r="T903">
        <v>1</v>
      </c>
      <c r="U903" s="3">
        <v>20000</v>
      </c>
      <c r="V903" t="s">
        <v>65</v>
      </c>
      <c r="W903" t="s">
        <v>463</v>
      </c>
      <c r="X903">
        <v>0</v>
      </c>
      <c r="Y903" s="3">
        <v>20000</v>
      </c>
      <c r="Z903">
        <v>0</v>
      </c>
      <c r="AA903">
        <v>0</v>
      </c>
      <c r="AB903">
        <v>0</v>
      </c>
      <c r="AC903">
        <v>0</v>
      </c>
      <c r="AF903">
        <v>0</v>
      </c>
      <c r="AO903" t="s">
        <v>464</v>
      </c>
      <c r="AP903" t="s">
        <v>465</v>
      </c>
      <c r="AR903">
        <v>0</v>
      </c>
      <c r="AS903">
        <v>0</v>
      </c>
      <c r="AT903">
        <v>0</v>
      </c>
      <c r="AU903">
        <v>0</v>
      </c>
      <c r="AV903">
        <v>0</v>
      </c>
      <c r="AW903">
        <v>0</v>
      </c>
      <c r="BA903" t="s">
        <v>63</v>
      </c>
      <c r="BB903" t="s">
        <v>5024</v>
      </c>
      <c r="BC903">
        <v>0</v>
      </c>
      <c r="BE903" t="s">
        <v>465</v>
      </c>
      <c r="BH903" t="s">
        <v>2287</v>
      </c>
    </row>
    <row r="904" spans="1:60" x14ac:dyDescent="0.35">
      <c r="A904" t="s">
        <v>2591</v>
      </c>
      <c r="B904">
        <v>10000</v>
      </c>
      <c r="C904">
        <v>10000</v>
      </c>
      <c r="D904" s="2">
        <v>45758</v>
      </c>
      <c r="E904" t="s">
        <v>59</v>
      </c>
      <c r="F904" t="s">
        <v>2501</v>
      </c>
      <c r="G904" t="s">
        <v>2592</v>
      </c>
      <c r="I904">
        <v>1</v>
      </c>
      <c r="J904" t="s">
        <v>183</v>
      </c>
      <c r="K904">
        <v>32</v>
      </c>
      <c r="L904" t="s">
        <v>6064</v>
      </c>
      <c r="M904" t="s">
        <v>516</v>
      </c>
      <c r="N904" t="s">
        <v>3833</v>
      </c>
      <c r="O904" s="3">
        <v>15000</v>
      </c>
      <c r="R904" s="2">
        <v>45758</v>
      </c>
      <c r="T904">
        <v>1</v>
      </c>
      <c r="U904" s="3">
        <v>15000</v>
      </c>
      <c r="V904" t="s">
        <v>65</v>
      </c>
      <c r="W904" t="s">
        <v>703</v>
      </c>
      <c r="X904">
        <v>0</v>
      </c>
      <c r="Y904" s="3">
        <v>15000</v>
      </c>
      <c r="Z904">
        <v>0</v>
      </c>
      <c r="AA904">
        <v>0</v>
      </c>
      <c r="AB904">
        <v>0</v>
      </c>
      <c r="AC904">
        <v>0</v>
      </c>
      <c r="AF904">
        <v>0</v>
      </c>
      <c r="AO904" t="s">
        <v>704</v>
      </c>
      <c r="AP904" t="s">
        <v>465</v>
      </c>
      <c r="AR904">
        <v>0</v>
      </c>
      <c r="AS904">
        <v>0</v>
      </c>
      <c r="AT904">
        <v>0</v>
      </c>
      <c r="AU904">
        <v>0</v>
      </c>
      <c r="AV904">
        <v>0</v>
      </c>
      <c r="AW904">
        <v>0</v>
      </c>
      <c r="BA904" t="s">
        <v>63</v>
      </c>
      <c r="BB904" t="s">
        <v>5025</v>
      </c>
      <c r="BC904">
        <v>0</v>
      </c>
      <c r="BE904" t="s">
        <v>465</v>
      </c>
      <c r="BH904" t="s">
        <v>2460</v>
      </c>
    </row>
    <row r="905" spans="1:60" x14ac:dyDescent="0.35">
      <c r="A905" t="s">
        <v>2288</v>
      </c>
      <c r="B905">
        <v>10000</v>
      </c>
      <c r="C905">
        <v>20000</v>
      </c>
      <c r="D905" s="2">
        <v>45761</v>
      </c>
      <c r="E905" t="s">
        <v>59</v>
      </c>
      <c r="F905" t="s">
        <v>2103</v>
      </c>
      <c r="G905" t="s">
        <v>2114</v>
      </c>
      <c r="I905">
        <v>2</v>
      </c>
      <c r="J905" t="s">
        <v>183</v>
      </c>
      <c r="K905">
        <v>77</v>
      </c>
      <c r="L905" t="s">
        <v>6043</v>
      </c>
      <c r="M905" t="s">
        <v>192</v>
      </c>
      <c r="N905" t="s">
        <v>3848</v>
      </c>
      <c r="O905">
        <v>167</v>
      </c>
      <c r="R905" s="2">
        <v>45758</v>
      </c>
      <c r="T905">
        <v>168</v>
      </c>
      <c r="U905" s="3">
        <v>28056</v>
      </c>
      <c r="V905" t="s">
        <v>65</v>
      </c>
      <c r="W905" t="s">
        <v>2289</v>
      </c>
      <c r="X905">
        <v>0</v>
      </c>
      <c r="Y905" s="3">
        <v>20000</v>
      </c>
      <c r="Z905" s="3">
        <v>8056</v>
      </c>
      <c r="AA905">
        <v>0</v>
      </c>
      <c r="AB905">
        <v>0</v>
      </c>
      <c r="AC905">
        <v>0</v>
      </c>
      <c r="AF905">
        <v>0</v>
      </c>
      <c r="AO905" t="s">
        <v>2290</v>
      </c>
      <c r="AP905" t="s">
        <v>2291</v>
      </c>
      <c r="AR905">
        <v>0</v>
      </c>
      <c r="AS905">
        <v>0</v>
      </c>
      <c r="AT905">
        <v>0</v>
      </c>
      <c r="AU905">
        <v>0</v>
      </c>
      <c r="AV905">
        <v>0</v>
      </c>
      <c r="AW905">
        <v>0</v>
      </c>
      <c r="BA905" t="s">
        <v>63</v>
      </c>
      <c r="BB905" t="s">
        <v>4882</v>
      </c>
      <c r="BC905">
        <v>0</v>
      </c>
      <c r="BE905" t="s">
        <v>2291</v>
      </c>
      <c r="BH905" t="s">
        <v>2292</v>
      </c>
    </row>
    <row r="906" spans="1:60" x14ac:dyDescent="0.35">
      <c r="A906" t="s">
        <v>2593</v>
      </c>
      <c r="B906">
        <v>10000</v>
      </c>
      <c r="C906">
        <v>10000</v>
      </c>
      <c r="D906" s="2">
        <v>45761</v>
      </c>
      <c r="E906" t="s">
        <v>59</v>
      </c>
      <c r="F906" s="4">
        <v>0.53486111111111112</v>
      </c>
      <c r="G906" t="s">
        <v>2592</v>
      </c>
      <c r="I906">
        <v>1</v>
      </c>
      <c r="J906" t="s">
        <v>183</v>
      </c>
      <c r="K906">
        <v>32</v>
      </c>
      <c r="L906" t="s">
        <v>6064</v>
      </c>
      <c r="M906" t="s">
        <v>516</v>
      </c>
      <c r="N906" t="s">
        <v>3833</v>
      </c>
      <c r="O906" s="3">
        <v>23000</v>
      </c>
      <c r="R906" s="2">
        <v>45758</v>
      </c>
      <c r="T906">
        <v>1</v>
      </c>
      <c r="U906" s="3">
        <v>23000</v>
      </c>
      <c r="V906" t="s">
        <v>65</v>
      </c>
      <c r="W906" t="s">
        <v>703</v>
      </c>
      <c r="X906">
        <v>0</v>
      </c>
      <c r="Y906" s="3">
        <v>23000</v>
      </c>
      <c r="Z906">
        <v>0</v>
      </c>
      <c r="AA906">
        <v>0</v>
      </c>
      <c r="AB906">
        <v>0</v>
      </c>
      <c r="AC906">
        <v>0</v>
      </c>
      <c r="AF906">
        <v>0</v>
      </c>
      <c r="AO906" t="s">
        <v>704</v>
      </c>
      <c r="AP906" t="s">
        <v>465</v>
      </c>
      <c r="AR906">
        <v>0</v>
      </c>
      <c r="AS906">
        <v>0</v>
      </c>
      <c r="AT906">
        <v>0</v>
      </c>
      <c r="AU906">
        <v>0</v>
      </c>
      <c r="AV906">
        <v>0</v>
      </c>
      <c r="AW906">
        <v>0</v>
      </c>
      <c r="BA906" t="s">
        <v>63</v>
      </c>
      <c r="BB906" t="s">
        <v>5026</v>
      </c>
      <c r="BC906">
        <v>0</v>
      </c>
      <c r="BE906" t="s">
        <v>465</v>
      </c>
      <c r="BH906" t="s">
        <v>2594</v>
      </c>
    </row>
    <row r="907" spans="1:60" x14ac:dyDescent="0.35">
      <c r="A907" t="s">
        <v>2595</v>
      </c>
      <c r="B907">
        <v>10000</v>
      </c>
      <c r="C907">
        <v>10000</v>
      </c>
      <c r="D907" s="2">
        <v>45761</v>
      </c>
      <c r="E907" t="s">
        <v>59</v>
      </c>
      <c r="F907" t="s">
        <v>2596</v>
      </c>
      <c r="G907" t="s">
        <v>2597</v>
      </c>
      <c r="I907">
        <v>1</v>
      </c>
      <c r="J907" t="s">
        <v>183</v>
      </c>
      <c r="K907">
        <v>22</v>
      </c>
      <c r="L907" t="s">
        <v>6063</v>
      </c>
      <c r="M907" t="s">
        <v>685</v>
      </c>
      <c r="N907" t="s">
        <v>3805</v>
      </c>
      <c r="O907" s="3">
        <v>15000</v>
      </c>
      <c r="R907" s="2">
        <v>45758</v>
      </c>
      <c r="T907">
        <v>2</v>
      </c>
      <c r="U907" s="3">
        <v>30000</v>
      </c>
      <c r="V907" t="s">
        <v>65</v>
      </c>
      <c r="W907" t="s">
        <v>2598</v>
      </c>
      <c r="X907">
        <v>0</v>
      </c>
      <c r="Y907" s="3">
        <v>30000</v>
      </c>
      <c r="Z907">
        <v>0</v>
      </c>
      <c r="AA907">
        <v>0</v>
      </c>
      <c r="AB907">
        <v>0</v>
      </c>
      <c r="AC907">
        <v>0</v>
      </c>
      <c r="AF907">
        <v>0</v>
      </c>
      <c r="AO907" t="s">
        <v>2599</v>
      </c>
      <c r="AP907" t="s">
        <v>465</v>
      </c>
      <c r="AR907">
        <v>0</v>
      </c>
      <c r="AS907">
        <v>0</v>
      </c>
      <c r="AT907">
        <v>0</v>
      </c>
      <c r="AU907">
        <v>0</v>
      </c>
      <c r="AV907">
        <v>0</v>
      </c>
      <c r="AW907">
        <v>0</v>
      </c>
      <c r="BA907" t="s">
        <v>63</v>
      </c>
      <c r="BB907" t="s">
        <v>5027</v>
      </c>
      <c r="BC907">
        <v>0</v>
      </c>
      <c r="BE907" t="s">
        <v>465</v>
      </c>
      <c r="BH907" t="s">
        <v>2594</v>
      </c>
    </row>
    <row r="908" spans="1:60" x14ac:dyDescent="0.35">
      <c r="A908" t="s">
        <v>2600</v>
      </c>
      <c r="B908">
        <v>10000</v>
      </c>
      <c r="C908">
        <v>10000</v>
      </c>
      <c r="D908" s="2">
        <v>45758</v>
      </c>
      <c r="E908" t="s">
        <v>59</v>
      </c>
      <c r="F908" t="s">
        <v>2535</v>
      </c>
      <c r="G908" t="s">
        <v>2496</v>
      </c>
      <c r="I908">
        <v>1</v>
      </c>
      <c r="J908" t="s">
        <v>183</v>
      </c>
      <c r="K908">
        <v>94</v>
      </c>
      <c r="L908" t="s">
        <v>6050</v>
      </c>
      <c r="M908" t="s">
        <v>81</v>
      </c>
      <c r="N908" t="s">
        <v>3825</v>
      </c>
      <c r="O908">
        <v>50</v>
      </c>
      <c r="R908" s="2">
        <v>45758</v>
      </c>
      <c r="T908">
        <v>4</v>
      </c>
      <c r="U908">
        <v>200</v>
      </c>
      <c r="V908" t="s">
        <v>65</v>
      </c>
      <c r="W908" t="s">
        <v>2536</v>
      </c>
      <c r="X908">
        <v>0</v>
      </c>
      <c r="Y908">
        <v>200</v>
      </c>
      <c r="Z908">
        <v>0</v>
      </c>
      <c r="AA908">
        <v>0</v>
      </c>
      <c r="AB908">
        <v>0</v>
      </c>
      <c r="AC908">
        <v>0</v>
      </c>
      <c r="AF908">
        <v>0</v>
      </c>
      <c r="AO908" t="s">
        <v>2537</v>
      </c>
      <c r="AP908" t="s">
        <v>84</v>
      </c>
      <c r="AR908">
        <v>0</v>
      </c>
      <c r="AS908">
        <v>0</v>
      </c>
      <c r="AT908">
        <v>0</v>
      </c>
      <c r="AU908">
        <v>0</v>
      </c>
      <c r="AV908">
        <v>0</v>
      </c>
      <c r="AW908">
        <v>0</v>
      </c>
      <c r="BA908" t="s">
        <v>63</v>
      </c>
      <c r="BB908" t="s">
        <v>5028</v>
      </c>
      <c r="BC908">
        <v>0</v>
      </c>
      <c r="BE908" t="s">
        <v>84</v>
      </c>
      <c r="BH908" t="s">
        <v>2466</v>
      </c>
    </row>
    <row r="909" spans="1:60" x14ac:dyDescent="0.35">
      <c r="A909" t="s">
        <v>5029</v>
      </c>
      <c r="B909">
        <v>10000</v>
      </c>
      <c r="C909">
        <v>10000</v>
      </c>
      <c r="D909" s="2">
        <v>45768</v>
      </c>
      <c r="E909" t="s">
        <v>59</v>
      </c>
      <c r="F909" t="s">
        <v>4971</v>
      </c>
      <c r="G909" t="s">
        <v>4972</v>
      </c>
      <c r="I909">
        <v>1</v>
      </c>
      <c r="J909" t="s">
        <v>183</v>
      </c>
      <c r="K909">
        <v>79</v>
      </c>
      <c r="L909" t="s">
        <v>6076</v>
      </c>
      <c r="M909" t="s">
        <v>92</v>
      </c>
      <c r="N909" t="s">
        <v>3828</v>
      </c>
      <c r="O909" s="3">
        <v>4108</v>
      </c>
      <c r="R909" s="2">
        <v>45758</v>
      </c>
      <c r="T909">
        <v>28</v>
      </c>
      <c r="U909" s="3">
        <v>115024</v>
      </c>
      <c r="V909" t="s">
        <v>65</v>
      </c>
      <c r="W909" t="s">
        <v>658</v>
      </c>
      <c r="X909">
        <v>0</v>
      </c>
      <c r="Y909" s="3">
        <v>100000</v>
      </c>
      <c r="Z909" s="3">
        <v>15024</v>
      </c>
      <c r="AA909">
        <v>0</v>
      </c>
      <c r="AB909">
        <v>0</v>
      </c>
      <c r="AC909">
        <v>0</v>
      </c>
      <c r="AF909">
        <v>0</v>
      </c>
      <c r="AO909" t="s">
        <v>659</v>
      </c>
      <c r="AP909" t="s">
        <v>108</v>
      </c>
      <c r="AR909">
        <v>0</v>
      </c>
      <c r="AS909">
        <v>0</v>
      </c>
      <c r="AT909">
        <v>0</v>
      </c>
      <c r="AU909">
        <v>0</v>
      </c>
      <c r="AV909">
        <v>0</v>
      </c>
      <c r="AW909">
        <v>0</v>
      </c>
      <c r="BA909" t="s">
        <v>63</v>
      </c>
      <c r="BB909" t="s">
        <v>5030</v>
      </c>
      <c r="BC909">
        <v>0</v>
      </c>
      <c r="BE909" t="s">
        <v>108</v>
      </c>
      <c r="BH909" t="s">
        <v>5031</v>
      </c>
    </row>
    <row r="910" spans="1:60" x14ac:dyDescent="0.35">
      <c r="A910" t="s">
        <v>5032</v>
      </c>
      <c r="B910">
        <v>10000</v>
      </c>
      <c r="C910">
        <v>10000</v>
      </c>
      <c r="D910" s="2">
        <v>45768</v>
      </c>
      <c r="E910" t="s">
        <v>59</v>
      </c>
      <c r="F910" t="s">
        <v>4971</v>
      </c>
      <c r="G910" t="s">
        <v>4972</v>
      </c>
      <c r="I910">
        <v>1</v>
      </c>
      <c r="J910" t="s">
        <v>183</v>
      </c>
      <c r="K910">
        <v>79</v>
      </c>
      <c r="L910" t="s">
        <v>6076</v>
      </c>
      <c r="M910" t="s">
        <v>92</v>
      </c>
      <c r="N910" t="s">
        <v>3828</v>
      </c>
      <c r="O910" s="3">
        <v>4108</v>
      </c>
      <c r="R910" s="2">
        <v>45758</v>
      </c>
      <c r="T910">
        <v>28</v>
      </c>
      <c r="U910" s="3">
        <v>115024</v>
      </c>
      <c r="V910" t="s">
        <v>65</v>
      </c>
      <c r="W910" t="s">
        <v>5033</v>
      </c>
      <c r="X910">
        <v>0</v>
      </c>
      <c r="Y910" s="3">
        <v>100000</v>
      </c>
      <c r="Z910" s="3">
        <v>15024</v>
      </c>
      <c r="AA910">
        <v>0</v>
      </c>
      <c r="AB910">
        <v>0</v>
      </c>
      <c r="AC910">
        <v>0</v>
      </c>
      <c r="AF910">
        <v>0</v>
      </c>
      <c r="AO910" t="s">
        <v>5034</v>
      </c>
      <c r="AP910" t="s">
        <v>108</v>
      </c>
      <c r="AR910">
        <v>0</v>
      </c>
      <c r="AS910">
        <v>0</v>
      </c>
      <c r="AT910">
        <v>0</v>
      </c>
      <c r="AU910">
        <v>0</v>
      </c>
      <c r="AV910">
        <v>0</v>
      </c>
      <c r="AW910">
        <v>0</v>
      </c>
      <c r="BA910" t="s">
        <v>63</v>
      </c>
      <c r="BB910" t="s">
        <v>5035</v>
      </c>
      <c r="BC910">
        <v>0</v>
      </c>
      <c r="BE910" t="s">
        <v>108</v>
      </c>
      <c r="BH910" t="s">
        <v>5036</v>
      </c>
    </row>
    <row r="911" spans="1:60" x14ac:dyDescent="0.35">
      <c r="A911" t="s">
        <v>5037</v>
      </c>
      <c r="B911">
        <v>10000</v>
      </c>
      <c r="C911">
        <v>10000</v>
      </c>
      <c r="D911" s="2">
        <v>45768</v>
      </c>
      <c r="E911" t="s">
        <v>59</v>
      </c>
      <c r="F911" t="s">
        <v>5038</v>
      </c>
      <c r="G911" t="s">
        <v>4972</v>
      </c>
      <c r="I911">
        <v>1</v>
      </c>
      <c r="J911" t="s">
        <v>183</v>
      </c>
      <c r="K911">
        <v>79</v>
      </c>
      <c r="L911" t="s">
        <v>6076</v>
      </c>
      <c r="M911" t="s">
        <v>92</v>
      </c>
      <c r="N911" t="s">
        <v>3828</v>
      </c>
      <c r="O911" s="3">
        <v>4108</v>
      </c>
      <c r="R911" s="2">
        <v>45758</v>
      </c>
      <c r="T911">
        <v>28</v>
      </c>
      <c r="U911" s="3">
        <v>115024</v>
      </c>
      <c r="V911" t="s">
        <v>65</v>
      </c>
      <c r="W911" t="s">
        <v>5039</v>
      </c>
      <c r="X911">
        <v>0</v>
      </c>
      <c r="Y911" s="3">
        <v>100000</v>
      </c>
      <c r="Z911" s="3">
        <v>15024</v>
      </c>
      <c r="AA911">
        <v>0</v>
      </c>
      <c r="AB911">
        <v>0</v>
      </c>
      <c r="AC911">
        <v>0</v>
      </c>
      <c r="AF911">
        <v>0</v>
      </c>
      <c r="AO911" t="s">
        <v>5040</v>
      </c>
      <c r="AP911" t="s">
        <v>108</v>
      </c>
      <c r="AR911">
        <v>0</v>
      </c>
      <c r="AS911">
        <v>0</v>
      </c>
      <c r="AT911">
        <v>0</v>
      </c>
      <c r="AU911">
        <v>0</v>
      </c>
      <c r="AV911">
        <v>0</v>
      </c>
      <c r="AW911">
        <v>0</v>
      </c>
      <c r="BA911" t="s">
        <v>63</v>
      </c>
      <c r="BB911" t="s">
        <v>5041</v>
      </c>
      <c r="BC911">
        <v>0</v>
      </c>
      <c r="BE911" t="s">
        <v>108</v>
      </c>
      <c r="BH911" t="s">
        <v>5042</v>
      </c>
    </row>
    <row r="912" spans="1:60" x14ac:dyDescent="0.35">
      <c r="A912" t="s">
        <v>5043</v>
      </c>
      <c r="B912">
        <v>10000</v>
      </c>
      <c r="C912">
        <v>20000</v>
      </c>
      <c r="D912" s="2">
        <v>45768</v>
      </c>
      <c r="E912" t="s">
        <v>59</v>
      </c>
      <c r="F912" t="s">
        <v>4979</v>
      </c>
      <c r="G912" t="s">
        <v>4972</v>
      </c>
      <c r="I912">
        <v>1</v>
      </c>
      <c r="J912" t="s">
        <v>183</v>
      </c>
      <c r="K912">
        <v>79</v>
      </c>
      <c r="L912" t="s">
        <v>6076</v>
      </c>
      <c r="M912" t="s">
        <v>92</v>
      </c>
      <c r="N912" t="s">
        <v>3828</v>
      </c>
      <c r="O912" s="3">
        <v>4108</v>
      </c>
      <c r="R912" s="2">
        <v>45758</v>
      </c>
      <c r="T912">
        <v>28</v>
      </c>
      <c r="U912" s="3">
        <v>115024</v>
      </c>
      <c r="V912" t="s">
        <v>65</v>
      </c>
      <c r="W912" t="s">
        <v>5044</v>
      </c>
      <c r="X912">
        <v>0</v>
      </c>
      <c r="Y912" s="3">
        <v>100000</v>
      </c>
      <c r="Z912" s="3">
        <v>15024</v>
      </c>
      <c r="AA912">
        <v>0</v>
      </c>
      <c r="AB912">
        <v>0</v>
      </c>
      <c r="AC912">
        <v>0</v>
      </c>
      <c r="AF912">
        <v>0</v>
      </c>
      <c r="AO912" t="s">
        <v>5045</v>
      </c>
      <c r="AP912" t="s">
        <v>108</v>
      </c>
      <c r="AR912">
        <v>0</v>
      </c>
      <c r="AS912">
        <v>0</v>
      </c>
      <c r="AT912">
        <v>0</v>
      </c>
      <c r="AU912">
        <v>0</v>
      </c>
      <c r="AV912">
        <v>0</v>
      </c>
      <c r="AW912">
        <v>0</v>
      </c>
      <c r="BA912" t="s">
        <v>63</v>
      </c>
      <c r="BB912" t="s">
        <v>5046</v>
      </c>
      <c r="BC912">
        <v>0</v>
      </c>
      <c r="BE912" t="s">
        <v>108</v>
      </c>
      <c r="BH912" t="s">
        <v>5047</v>
      </c>
    </row>
    <row r="913" spans="1:60" x14ac:dyDescent="0.35">
      <c r="A913" t="s">
        <v>2323</v>
      </c>
      <c r="B913">
        <v>10000</v>
      </c>
      <c r="C913">
        <v>20000</v>
      </c>
      <c r="D913" s="2">
        <v>45761</v>
      </c>
      <c r="E913" t="s">
        <v>59</v>
      </c>
      <c r="F913" t="s">
        <v>2160</v>
      </c>
      <c r="G913" t="s">
        <v>2114</v>
      </c>
      <c r="I913">
        <v>2</v>
      </c>
      <c r="J913" t="s">
        <v>183</v>
      </c>
      <c r="K913">
        <v>77</v>
      </c>
      <c r="L913" t="s">
        <v>6043</v>
      </c>
      <c r="M913" t="s">
        <v>192</v>
      </c>
      <c r="N913" t="s">
        <v>3848</v>
      </c>
      <c r="O913">
        <v>108</v>
      </c>
      <c r="R913" s="2">
        <v>45758</v>
      </c>
      <c r="T913">
        <v>168</v>
      </c>
      <c r="U913" s="3">
        <v>18144</v>
      </c>
      <c r="V913" t="s">
        <v>65</v>
      </c>
      <c r="W913" t="s">
        <v>2324</v>
      </c>
      <c r="X913">
        <v>0</v>
      </c>
      <c r="Y913" s="3">
        <v>10000</v>
      </c>
      <c r="Z913" s="3">
        <v>8144</v>
      </c>
      <c r="AA913">
        <v>0</v>
      </c>
      <c r="AB913">
        <v>0</v>
      </c>
      <c r="AC913">
        <v>0</v>
      </c>
      <c r="AF913">
        <v>0</v>
      </c>
      <c r="AO913" t="s">
        <v>2325</v>
      </c>
      <c r="AP913" t="s">
        <v>2291</v>
      </c>
      <c r="AR913">
        <v>0</v>
      </c>
      <c r="AS913">
        <v>0</v>
      </c>
      <c r="AT913">
        <v>0</v>
      </c>
      <c r="AU913">
        <v>0</v>
      </c>
      <c r="AV913">
        <v>0</v>
      </c>
      <c r="AW913">
        <v>0</v>
      </c>
      <c r="BA913" t="s">
        <v>63</v>
      </c>
      <c r="BB913" t="s">
        <v>4885</v>
      </c>
      <c r="BC913">
        <v>0</v>
      </c>
      <c r="BE913" t="s">
        <v>2291</v>
      </c>
      <c r="BH913" t="s">
        <v>2326</v>
      </c>
    </row>
    <row r="914" spans="1:60" x14ac:dyDescent="0.35">
      <c r="A914" t="s">
        <v>5048</v>
      </c>
      <c r="B914">
        <v>10000</v>
      </c>
      <c r="C914">
        <v>10000</v>
      </c>
      <c r="D914" s="2">
        <v>45768</v>
      </c>
      <c r="E914" t="s">
        <v>59</v>
      </c>
      <c r="F914" t="s">
        <v>5038</v>
      </c>
      <c r="G914" t="s">
        <v>4972</v>
      </c>
      <c r="I914">
        <v>1</v>
      </c>
      <c r="J914" t="s">
        <v>183</v>
      </c>
      <c r="K914">
        <v>79</v>
      </c>
      <c r="L914" t="s">
        <v>6076</v>
      </c>
      <c r="M914" t="s">
        <v>92</v>
      </c>
      <c r="N914" t="s">
        <v>3828</v>
      </c>
      <c r="O914" s="3">
        <v>4108</v>
      </c>
      <c r="R914" s="2">
        <v>45758</v>
      </c>
      <c r="T914">
        <v>28</v>
      </c>
      <c r="U914" s="3">
        <v>115024</v>
      </c>
      <c r="V914" t="s">
        <v>65</v>
      </c>
      <c r="W914" t="s">
        <v>5049</v>
      </c>
      <c r="X914">
        <v>0</v>
      </c>
      <c r="Y914" s="3">
        <v>100000</v>
      </c>
      <c r="Z914" s="3">
        <v>15024</v>
      </c>
      <c r="AA914">
        <v>0</v>
      </c>
      <c r="AB914">
        <v>0</v>
      </c>
      <c r="AC914">
        <v>0</v>
      </c>
      <c r="AF914">
        <v>0</v>
      </c>
      <c r="AO914" t="s">
        <v>5050</v>
      </c>
      <c r="AP914" t="s">
        <v>108</v>
      </c>
      <c r="AR914">
        <v>0</v>
      </c>
      <c r="AS914">
        <v>0</v>
      </c>
      <c r="AT914">
        <v>0</v>
      </c>
      <c r="AU914">
        <v>0</v>
      </c>
      <c r="AV914">
        <v>0</v>
      </c>
      <c r="AW914">
        <v>0</v>
      </c>
      <c r="BA914" t="s">
        <v>63</v>
      </c>
      <c r="BB914" t="s">
        <v>5051</v>
      </c>
      <c r="BC914">
        <v>0</v>
      </c>
      <c r="BE914" t="s">
        <v>108</v>
      </c>
      <c r="BH914" t="s">
        <v>5052</v>
      </c>
    </row>
    <row r="915" spans="1:60" x14ac:dyDescent="0.35">
      <c r="A915" t="s">
        <v>2472</v>
      </c>
      <c r="B915">
        <v>10000</v>
      </c>
      <c r="C915">
        <v>20000</v>
      </c>
      <c r="D915" s="2">
        <v>45761</v>
      </c>
      <c r="E915" t="s">
        <v>59</v>
      </c>
      <c r="F915" s="4">
        <v>0.44119212962962961</v>
      </c>
      <c r="G915" t="s">
        <v>159</v>
      </c>
      <c r="I915">
        <v>2</v>
      </c>
      <c r="J915" t="s">
        <v>183</v>
      </c>
      <c r="K915">
        <v>82</v>
      </c>
      <c r="L915" t="s">
        <v>6055</v>
      </c>
      <c r="M915" t="s">
        <v>352</v>
      </c>
      <c r="N915" t="s">
        <v>3798</v>
      </c>
      <c r="O915" s="3">
        <v>14000</v>
      </c>
      <c r="R915" s="2">
        <v>45758</v>
      </c>
      <c r="T915">
        <v>6</v>
      </c>
      <c r="U915" s="3">
        <v>84000</v>
      </c>
      <c r="V915" t="s">
        <v>65</v>
      </c>
      <c r="W915">
        <v>5000580750001</v>
      </c>
      <c r="X915">
        <v>0</v>
      </c>
      <c r="Y915" s="3">
        <v>78000</v>
      </c>
      <c r="Z915" s="3">
        <v>6000</v>
      </c>
      <c r="AA915">
        <v>0</v>
      </c>
      <c r="AB915">
        <v>0</v>
      </c>
      <c r="AC915">
        <v>0</v>
      </c>
      <c r="AF915">
        <v>0</v>
      </c>
      <c r="AO915">
        <v>500058075</v>
      </c>
      <c r="AP915" t="s">
        <v>162</v>
      </c>
      <c r="AR915">
        <v>0</v>
      </c>
      <c r="AS915">
        <v>0</v>
      </c>
      <c r="AT915">
        <v>0</v>
      </c>
      <c r="AU915">
        <v>0</v>
      </c>
      <c r="AV915">
        <v>0</v>
      </c>
      <c r="AW915">
        <v>0</v>
      </c>
      <c r="BA915" t="s">
        <v>63</v>
      </c>
      <c r="BB915" t="s">
        <v>4968</v>
      </c>
      <c r="BC915">
        <v>0</v>
      </c>
      <c r="BE915" t="s">
        <v>162</v>
      </c>
      <c r="BH915" t="s">
        <v>2473</v>
      </c>
    </row>
    <row r="916" spans="1:60" x14ac:dyDescent="0.35">
      <c r="A916" t="s">
        <v>2611</v>
      </c>
      <c r="B916">
        <v>10000</v>
      </c>
      <c r="C916">
        <v>10000</v>
      </c>
      <c r="D916" s="2">
        <v>45761</v>
      </c>
      <c r="E916" t="s">
        <v>59</v>
      </c>
      <c r="F916" t="s">
        <v>2612</v>
      </c>
      <c r="G916" t="s">
        <v>159</v>
      </c>
      <c r="I916">
        <v>1</v>
      </c>
      <c r="J916" t="s">
        <v>183</v>
      </c>
      <c r="K916">
        <v>72</v>
      </c>
      <c r="L916" t="s">
        <v>6056</v>
      </c>
      <c r="M916" t="s">
        <v>869</v>
      </c>
      <c r="N916" t="s">
        <v>3829</v>
      </c>
      <c r="O916" s="3">
        <v>8500</v>
      </c>
      <c r="R916" s="2">
        <v>45758</v>
      </c>
      <c r="T916">
        <v>4</v>
      </c>
      <c r="U916" s="3">
        <v>34000</v>
      </c>
      <c r="V916" t="s">
        <v>65</v>
      </c>
      <c r="W916">
        <v>5000582200001</v>
      </c>
      <c r="X916">
        <v>0</v>
      </c>
      <c r="Y916" s="3">
        <v>30000</v>
      </c>
      <c r="Z916" s="3">
        <v>4000</v>
      </c>
      <c r="AA916">
        <v>0</v>
      </c>
      <c r="AB916">
        <v>0</v>
      </c>
      <c r="AC916">
        <v>0</v>
      </c>
      <c r="AF916">
        <v>0</v>
      </c>
      <c r="AO916">
        <v>500058220</v>
      </c>
      <c r="AP916" t="s">
        <v>162</v>
      </c>
      <c r="AR916">
        <v>0</v>
      </c>
      <c r="AS916">
        <v>0</v>
      </c>
      <c r="AT916">
        <v>0</v>
      </c>
      <c r="AU916">
        <v>0</v>
      </c>
      <c r="AV916">
        <v>0</v>
      </c>
      <c r="AW916">
        <v>0</v>
      </c>
      <c r="BA916" t="s">
        <v>63</v>
      </c>
      <c r="BB916" t="s">
        <v>5053</v>
      </c>
      <c r="BC916">
        <v>0</v>
      </c>
      <c r="BE916" t="s">
        <v>162</v>
      </c>
      <c r="BH916" t="s">
        <v>2473</v>
      </c>
    </row>
    <row r="917" spans="1:60" x14ac:dyDescent="0.35">
      <c r="A917" t="s">
        <v>3072</v>
      </c>
      <c r="B917">
        <v>10000</v>
      </c>
      <c r="C917">
        <v>10000</v>
      </c>
      <c r="D917" s="2">
        <v>45768</v>
      </c>
      <c r="E917" t="s">
        <v>59</v>
      </c>
      <c r="F917" t="s">
        <v>3069</v>
      </c>
      <c r="G917" t="s">
        <v>159</v>
      </c>
      <c r="I917">
        <v>1</v>
      </c>
      <c r="J917" t="s">
        <v>183</v>
      </c>
      <c r="K917">
        <v>72</v>
      </c>
      <c r="L917" t="s">
        <v>6056</v>
      </c>
      <c r="M917" t="s">
        <v>869</v>
      </c>
      <c r="N917" t="s">
        <v>3829</v>
      </c>
      <c r="O917" s="3">
        <v>26000</v>
      </c>
      <c r="R917" s="2">
        <v>45758</v>
      </c>
      <c r="T917">
        <v>4</v>
      </c>
      <c r="U917" s="3">
        <v>104000</v>
      </c>
      <c r="V917" t="s">
        <v>65</v>
      </c>
      <c r="W917">
        <v>5000582210001</v>
      </c>
      <c r="X917">
        <v>0</v>
      </c>
      <c r="Y917" s="3">
        <v>92000</v>
      </c>
      <c r="Z917" s="3">
        <v>12000</v>
      </c>
      <c r="AA917">
        <v>0</v>
      </c>
      <c r="AB917">
        <v>0</v>
      </c>
      <c r="AC917">
        <v>0</v>
      </c>
      <c r="AF917">
        <v>0</v>
      </c>
      <c r="AO917">
        <v>500058221</v>
      </c>
      <c r="AP917" t="s">
        <v>162</v>
      </c>
      <c r="AR917">
        <v>0</v>
      </c>
      <c r="AS917">
        <v>0</v>
      </c>
      <c r="AT917">
        <v>0</v>
      </c>
      <c r="AU917">
        <v>0</v>
      </c>
      <c r="AV917">
        <v>0</v>
      </c>
      <c r="AW917">
        <v>0</v>
      </c>
      <c r="BA917" t="s">
        <v>63</v>
      </c>
      <c r="BB917" t="s">
        <v>5054</v>
      </c>
      <c r="BC917">
        <v>0</v>
      </c>
      <c r="BE917" t="s">
        <v>162</v>
      </c>
      <c r="BH917" t="s">
        <v>2473</v>
      </c>
    </row>
    <row r="918" spans="1:60" x14ac:dyDescent="0.35">
      <c r="A918" t="s">
        <v>3026</v>
      </c>
      <c r="B918">
        <v>10000</v>
      </c>
      <c r="C918">
        <v>10000</v>
      </c>
      <c r="D918" s="2">
        <v>45764</v>
      </c>
      <c r="E918" t="s">
        <v>59</v>
      </c>
      <c r="F918" t="s">
        <v>3027</v>
      </c>
      <c r="G918" t="s">
        <v>159</v>
      </c>
      <c r="I918">
        <v>1</v>
      </c>
      <c r="J918" t="s">
        <v>183</v>
      </c>
      <c r="K918">
        <v>72</v>
      </c>
      <c r="L918" t="s">
        <v>6056</v>
      </c>
      <c r="M918" t="s">
        <v>869</v>
      </c>
      <c r="N918" t="s">
        <v>3829</v>
      </c>
      <c r="O918" s="3">
        <v>2500</v>
      </c>
      <c r="R918" s="2">
        <v>45758</v>
      </c>
      <c r="T918">
        <v>4</v>
      </c>
      <c r="U918" s="3">
        <v>10000</v>
      </c>
      <c r="V918" t="s">
        <v>65</v>
      </c>
      <c r="W918">
        <v>5000596170001</v>
      </c>
      <c r="X918">
        <v>0</v>
      </c>
      <c r="Y918" s="3">
        <v>8000</v>
      </c>
      <c r="Z918" s="3">
        <v>2000</v>
      </c>
      <c r="AA918">
        <v>0</v>
      </c>
      <c r="AB918">
        <v>0</v>
      </c>
      <c r="AC918">
        <v>0</v>
      </c>
      <c r="AF918">
        <v>0</v>
      </c>
      <c r="AO918">
        <v>500059617</v>
      </c>
      <c r="AP918" t="s">
        <v>162</v>
      </c>
      <c r="AR918">
        <v>0</v>
      </c>
      <c r="AS918">
        <v>0</v>
      </c>
      <c r="AT918">
        <v>0</v>
      </c>
      <c r="AU918">
        <v>0</v>
      </c>
      <c r="AV918">
        <v>0</v>
      </c>
      <c r="AW918">
        <v>0</v>
      </c>
      <c r="BA918" t="s">
        <v>63</v>
      </c>
      <c r="BB918" t="s">
        <v>3077</v>
      </c>
      <c r="BC918">
        <v>0</v>
      </c>
      <c r="BE918" t="s">
        <v>162</v>
      </c>
      <c r="BH918" t="s">
        <v>2473</v>
      </c>
    </row>
    <row r="919" spans="1:60" x14ac:dyDescent="0.35">
      <c r="A919" t="s">
        <v>3028</v>
      </c>
      <c r="B919">
        <v>10000</v>
      </c>
      <c r="C919">
        <v>10000</v>
      </c>
      <c r="D919" s="2">
        <v>45764</v>
      </c>
      <c r="E919" t="s">
        <v>59</v>
      </c>
      <c r="F919" t="s">
        <v>3029</v>
      </c>
      <c r="G919" t="s">
        <v>159</v>
      </c>
      <c r="I919">
        <v>1</v>
      </c>
      <c r="J919" t="s">
        <v>183</v>
      </c>
      <c r="K919">
        <v>72</v>
      </c>
      <c r="L919" t="s">
        <v>6056</v>
      </c>
      <c r="M919" t="s">
        <v>869</v>
      </c>
      <c r="N919" t="s">
        <v>3829</v>
      </c>
      <c r="O919" s="3">
        <v>1750</v>
      </c>
      <c r="R919" s="2">
        <v>45758</v>
      </c>
      <c r="T919">
        <v>4</v>
      </c>
      <c r="U919" s="3">
        <v>7000</v>
      </c>
      <c r="V919" t="s">
        <v>65</v>
      </c>
      <c r="W919">
        <v>5000596230001</v>
      </c>
      <c r="X919">
        <v>0</v>
      </c>
      <c r="Y919" s="3">
        <v>5000</v>
      </c>
      <c r="Z919" s="3">
        <v>2000</v>
      </c>
      <c r="AA919">
        <v>0</v>
      </c>
      <c r="AB919">
        <v>0</v>
      </c>
      <c r="AC919">
        <v>0</v>
      </c>
      <c r="AF919">
        <v>0</v>
      </c>
      <c r="AO919">
        <v>500059623</v>
      </c>
      <c r="AP919" t="s">
        <v>162</v>
      </c>
      <c r="AR919">
        <v>0</v>
      </c>
      <c r="AS919">
        <v>0</v>
      </c>
      <c r="AT919">
        <v>0</v>
      </c>
      <c r="AU919">
        <v>0</v>
      </c>
      <c r="AV919">
        <v>0</v>
      </c>
      <c r="AW919">
        <v>0</v>
      </c>
      <c r="BA919" t="s">
        <v>63</v>
      </c>
      <c r="BB919" t="s">
        <v>3078</v>
      </c>
      <c r="BC919">
        <v>0</v>
      </c>
      <c r="BE919" t="s">
        <v>162</v>
      </c>
      <c r="BH919" t="s">
        <v>2473</v>
      </c>
    </row>
    <row r="920" spans="1:60" x14ac:dyDescent="0.35">
      <c r="A920" t="s">
        <v>3030</v>
      </c>
      <c r="B920">
        <v>10000</v>
      </c>
      <c r="C920">
        <v>10000</v>
      </c>
      <c r="D920" s="2">
        <v>45764</v>
      </c>
      <c r="E920" t="s">
        <v>59</v>
      </c>
      <c r="F920" t="s">
        <v>3031</v>
      </c>
      <c r="G920" t="s">
        <v>159</v>
      </c>
      <c r="I920">
        <v>1</v>
      </c>
      <c r="J920" t="s">
        <v>183</v>
      </c>
      <c r="K920">
        <v>72</v>
      </c>
      <c r="L920" t="s">
        <v>6056</v>
      </c>
      <c r="M920" t="s">
        <v>869</v>
      </c>
      <c r="N920" t="s">
        <v>3829</v>
      </c>
      <c r="O920" s="3">
        <v>3750</v>
      </c>
      <c r="R920" s="2">
        <v>45758</v>
      </c>
      <c r="T920">
        <v>4</v>
      </c>
      <c r="U920" s="3">
        <v>15000</v>
      </c>
      <c r="V920" t="s">
        <v>65</v>
      </c>
      <c r="W920">
        <v>5000602800001</v>
      </c>
      <c r="X920">
        <v>0</v>
      </c>
      <c r="Y920" s="3">
        <v>12000</v>
      </c>
      <c r="Z920" s="3">
        <v>3000</v>
      </c>
      <c r="AA920">
        <v>0</v>
      </c>
      <c r="AB920">
        <v>0</v>
      </c>
      <c r="AC920">
        <v>0</v>
      </c>
      <c r="AF920">
        <v>0</v>
      </c>
      <c r="AO920">
        <v>500060280</v>
      </c>
      <c r="AP920" t="s">
        <v>162</v>
      </c>
      <c r="AR920">
        <v>0</v>
      </c>
      <c r="AS920">
        <v>0</v>
      </c>
      <c r="AT920">
        <v>0</v>
      </c>
      <c r="AU920">
        <v>0</v>
      </c>
      <c r="AV920">
        <v>0</v>
      </c>
      <c r="AW920">
        <v>0</v>
      </c>
      <c r="BA920" t="s">
        <v>63</v>
      </c>
      <c r="BB920" t="s">
        <v>3079</v>
      </c>
      <c r="BC920">
        <v>0</v>
      </c>
      <c r="BE920" t="s">
        <v>162</v>
      </c>
      <c r="BH920" t="s">
        <v>2473</v>
      </c>
    </row>
    <row r="921" spans="1:60" x14ac:dyDescent="0.35">
      <c r="A921" t="s">
        <v>3032</v>
      </c>
      <c r="B921">
        <v>10000</v>
      </c>
      <c r="C921">
        <v>10000</v>
      </c>
      <c r="D921" s="2">
        <v>45764</v>
      </c>
      <c r="E921" t="s">
        <v>59</v>
      </c>
      <c r="F921" t="s">
        <v>3033</v>
      </c>
      <c r="G921" t="s">
        <v>159</v>
      </c>
      <c r="I921">
        <v>1</v>
      </c>
      <c r="J921" t="s">
        <v>183</v>
      </c>
      <c r="K921">
        <v>72</v>
      </c>
      <c r="L921" t="s">
        <v>6056</v>
      </c>
      <c r="M921" t="s">
        <v>869</v>
      </c>
      <c r="N921" t="s">
        <v>3829</v>
      </c>
      <c r="O921" s="3">
        <v>1750</v>
      </c>
      <c r="R921" s="2">
        <v>45758</v>
      </c>
      <c r="T921">
        <v>4</v>
      </c>
      <c r="U921" s="3">
        <v>7000</v>
      </c>
      <c r="V921" t="s">
        <v>65</v>
      </c>
      <c r="W921">
        <v>5000602810001</v>
      </c>
      <c r="X921">
        <v>0</v>
      </c>
      <c r="Y921" s="3">
        <v>5000</v>
      </c>
      <c r="Z921" s="3">
        <v>2000</v>
      </c>
      <c r="AA921">
        <v>0</v>
      </c>
      <c r="AB921">
        <v>0</v>
      </c>
      <c r="AC921">
        <v>0</v>
      </c>
      <c r="AF921">
        <v>0</v>
      </c>
      <c r="AO921">
        <v>500060281</v>
      </c>
      <c r="AP921" t="s">
        <v>162</v>
      </c>
      <c r="AR921">
        <v>0</v>
      </c>
      <c r="AS921">
        <v>0</v>
      </c>
      <c r="AT921">
        <v>0</v>
      </c>
      <c r="AU921">
        <v>0</v>
      </c>
      <c r="AV921">
        <v>0</v>
      </c>
      <c r="AW921">
        <v>0</v>
      </c>
      <c r="BA921" t="s">
        <v>63</v>
      </c>
      <c r="BB921" t="s">
        <v>3080</v>
      </c>
      <c r="BC921">
        <v>0</v>
      </c>
      <c r="BE921" t="s">
        <v>162</v>
      </c>
      <c r="BH921" t="s">
        <v>2473</v>
      </c>
    </row>
    <row r="922" spans="1:60" x14ac:dyDescent="0.35">
      <c r="A922" t="s">
        <v>2613</v>
      </c>
      <c r="B922">
        <v>10000</v>
      </c>
      <c r="C922">
        <v>10000</v>
      </c>
      <c r="D922" s="2">
        <v>45762</v>
      </c>
      <c r="E922" t="s">
        <v>59</v>
      </c>
      <c r="F922" t="s">
        <v>2614</v>
      </c>
      <c r="G922" t="s">
        <v>2615</v>
      </c>
      <c r="I922">
        <v>1</v>
      </c>
      <c r="J922" t="s">
        <v>183</v>
      </c>
      <c r="K922">
        <v>70</v>
      </c>
      <c r="L922" t="s">
        <v>6051</v>
      </c>
      <c r="M922" t="s">
        <v>272</v>
      </c>
      <c r="N922" t="s">
        <v>3812</v>
      </c>
      <c r="O922" s="3">
        <v>9000</v>
      </c>
      <c r="R922" s="2">
        <v>45758</v>
      </c>
      <c r="T922">
        <v>6</v>
      </c>
      <c r="U922" s="3">
        <v>54000</v>
      </c>
      <c r="V922" t="s">
        <v>65</v>
      </c>
      <c r="W922" t="s">
        <v>2616</v>
      </c>
      <c r="X922">
        <v>0</v>
      </c>
      <c r="Y922" s="3">
        <v>54000</v>
      </c>
      <c r="Z922">
        <v>0</v>
      </c>
      <c r="AA922">
        <v>0</v>
      </c>
      <c r="AB922">
        <v>0</v>
      </c>
      <c r="AC922">
        <v>0</v>
      </c>
      <c r="AF922">
        <v>0</v>
      </c>
      <c r="AO922" t="s">
        <v>2617</v>
      </c>
      <c r="AP922" t="s">
        <v>170</v>
      </c>
      <c r="AR922">
        <v>0</v>
      </c>
      <c r="AS922">
        <v>0</v>
      </c>
      <c r="AT922">
        <v>0</v>
      </c>
      <c r="AU922">
        <v>0</v>
      </c>
      <c r="AV922">
        <v>0</v>
      </c>
      <c r="AW922">
        <v>0</v>
      </c>
      <c r="BA922" t="s">
        <v>63</v>
      </c>
      <c r="BB922" t="s">
        <v>5055</v>
      </c>
      <c r="BC922">
        <v>0</v>
      </c>
      <c r="BE922" t="s">
        <v>170</v>
      </c>
      <c r="BH922" t="s">
        <v>2618</v>
      </c>
    </row>
    <row r="923" spans="1:60" x14ac:dyDescent="0.35">
      <c r="A923" t="s">
        <v>2619</v>
      </c>
      <c r="B923">
        <v>10000</v>
      </c>
      <c r="C923">
        <v>10000</v>
      </c>
      <c r="D923" s="2">
        <v>45758</v>
      </c>
      <c r="E923" t="s">
        <v>59</v>
      </c>
      <c r="F923" t="s">
        <v>2620</v>
      </c>
      <c r="G923" t="s">
        <v>2621</v>
      </c>
      <c r="I923">
        <v>1</v>
      </c>
      <c r="J923" t="s">
        <v>183</v>
      </c>
      <c r="K923">
        <v>61</v>
      </c>
      <c r="L923" t="s">
        <v>6046</v>
      </c>
      <c r="M923" t="s">
        <v>209</v>
      </c>
      <c r="N923" t="s">
        <v>3802</v>
      </c>
      <c r="O923">
        <v>100</v>
      </c>
      <c r="R923" s="2">
        <v>45758</v>
      </c>
      <c r="T923">
        <v>1</v>
      </c>
      <c r="U923">
        <v>100</v>
      </c>
      <c r="V923" t="s">
        <v>65</v>
      </c>
      <c r="W923">
        <v>107352740001</v>
      </c>
      <c r="X923">
        <v>0</v>
      </c>
      <c r="Y923">
        <v>100</v>
      </c>
      <c r="Z923">
        <v>0</v>
      </c>
      <c r="AA923">
        <v>0</v>
      </c>
      <c r="AB923">
        <v>0</v>
      </c>
      <c r="AC923">
        <v>0</v>
      </c>
      <c r="AF923">
        <v>0</v>
      </c>
      <c r="AO923">
        <v>10735274</v>
      </c>
      <c r="AP923" t="s">
        <v>282</v>
      </c>
      <c r="AR923">
        <v>0</v>
      </c>
      <c r="AS923">
        <v>0</v>
      </c>
      <c r="AT923">
        <v>0</v>
      </c>
      <c r="AU923">
        <v>0</v>
      </c>
      <c r="AV923">
        <v>0</v>
      </c>
      <c r="AW923">
        <v>0</v>
      </c>
      <c r="BA923" t="s">
        <v>63</v>
      </c>
      <c r="BB923" t="s">
        <v>5056</v>
      </c>
      <c r="BC923">
        <v>0</v>
      </c>
      <c r="BE923" t="s">
        <v>282</v>
      </c>
      <c r="BH923" t="s">
        <v>2622</v>
      </c>
    </row>
    <row r="924" spans="1:60" x14ac:dyDescent="0.35">
      <c r="A924" t="s">
        <v>5057</v>
      </c>
      <c r="B924">
        <v>10000</v>
      </c>
      <c r="C924">
        <v>10000</v>
      </c>
      <c r="D924" s="2">
        <v>45771</v>
      </c>
      <c r="E924" t="s">
        <v>59</v>
      </c>
      <c r="F924" t="s">
        <v>5058</v>
      </c>
      <c r="G924">
        <v>10620258012</v>
      </c>
      <c r="I924">
        <v>1</v>
      </c>
      <c r="J924" t="s">
        <v>183</v>
      </c>
      <c r="K924">
        <v>79</v>
      </c>
      <c r="L924" t="s">
        <v>6076</v>
      </c>
      <c r="M924" t="s">
        <v>92</v>
      </c>
      <c r="N924" t="s">
        <v>3828</v>
      </c>
      <c r="O924">
        <v>872</v>
      </c>
      <c r="R924" s="2">
        <v>45758</v>
      </c>
      <c r="T924">
        <v>264</v>
      </c>
      <c r="U924" s="3">
        <v>230208</v>
      </c>
      <c r="V924" t="s">
        <v>65</v>
      </c>
      <c r="W924" t="s">
        <v>5059</v>
      </c>
      <c r="X924">
        <v>0</v>
      </c>
      <c r="Y924" s="3">
        <v>200000</v>
      </c>
      <c r="Z924" s="3">
        <v>30208</v>
      </c>
      <c r="AA924">
        <v>0</v>
      </c>
      <c r="AB924">
        <v>0</v>
      </c>
      <c r="AC924">
        <v>0</v>
      </c>
      <c r="AF924">
        <v>0</v>
      </c>
      <c r="AO924" t="s">
        <v>5060</v>
      </c>
      <c r="AP924" t="s">
        <v>108</v>
      </c>
      <c r="AR924">
        <v>0</v>
      </c>
      <c r="AS924">
        <v>0</v>
      </c>
      <c r="AT924">
        <v>0</v>
      </c>
      <c r="AU924">
        <v>0</v>
      </c>
      <c r="AV924">
        <v>0</v>
      </c>
      <c r="AW924">
        <v>0</v>
      </c>
      <c r="BA924" t="s">
        <v>63</v>
      </c>
      <c r="BB924" t="s">
        <v>5061</v>
      </c>
      <c r="BC924">
        <v>0</v>
      </c>
      <c r="BE924" t="s">
        <v>108</v>
      </c>
      <c r="BH924" t="s">
        <v>5062</v>
      </c>
    </row>
    <row r="925" spans="1:60" x14ac:dyDescent="0.35">
      <c r="A925" t="s">
        <v>5063</v>
      </c>
      <c r="B925">
        <v>10000</v>
      </c>
      <c r="C925">
        <v>20000</v>
      </c>
      <c r="D925" s="2">
        <v>45768</v>
      </c>
      <c r="E925" t="s">
        <v>59</v>
      </c>
      <c r="F925" t="s">
        <v>4979</v>
      </c>
      <c r="G925" t="s">
        <v>4972</v>
      </c>
      <c r="I925">
        <v>1</v>
      </c>
      <c r="J925" t="s">
        <v>183</v>
      </c>
      <c r="K925">
        <v>79</v>
      </c>
      <c r="L925" t="s">
        <v>6076</v>
      </c>
      <c r="M925" t="s">
        <v>92</v>
      </c>
      <c r="N925" t="s">
        <v>3828</v>
      </c>
      <c r="O925" s="3">
        <v>4108</v>
      </c>
      <c r="R925" s="2">
        <v>45758</v>
      </c>
      <c r="T925">
        <v>28</v>
      </c>
      <c r="U925" s="3">
        <v>115024</v>
      </c>
      <c r="V925" t="s">
        <v>65</v>
      </c>
      <c r="W925" t="s">
        <v>5044</v>
      </c>
      <c r="X925">
        <v>0</v>
      </c>
      <c r="Y925" s="3">
        <v>100000</v>
      </c>
      <c r="Z925" s="3">
        <v>15024</v>
      </c>
      <c r="AA925">
        <v>0</v>
      </c>
      <c r="AB925">
        <v>0</v>
      </c>
      <c r="AC925">
        <v>0</v>
      </c>
      <c r="AF925">
        <v>0</v>
      </c>
      <c r="AO925" t="s">
        <v>5045</v>
      </c>
      <c r="AP925" t="s">
        <v>108</v>
      </c>
      <c r="AR925">
        <v>0</v>
      </c>
      <c r="AS925">
        <v>0</v>
      </c>
      <c r="AT925">
        <v>0</v>
      </c>
      <c r="AU925">
        <v>0</v>
      </c>
      <c r="AV925">
        <v>0</v>
      </c>
      <c r="AW925">
        <v>0</v>
      </c>
      <c r="BA925" t="s">
        <v>63</v>
      </c>
      <c r="BB925" t="s">
        <v>5064</v>
      </c>
      <c r="BC925">
        <v>0</v>
      </c>
      <c r="BE925" t="s">
        <v>108</v>
      </c>
      <c r="BH925" t="s">
        <v>5065</v>
      </c>
    </row>
    <row r="926" spans="1:60" x14ac:dyDescent="0.35">
      <c r="A926" t="s">
        <v>2623</v>
      </c>
      <c r="B926">
        <v>10000</v>
      </c>
      <c r="C926">
        <v>20000</v>
      </c>
      <c r="D926" s="2">
        <v>45762</v>
      </c>
      <c r="E926" t="s">
        <v>59</v>
      </c>
      <c r="F926" t="s">
        <v>2624</v>
      </c>
      <c r="G926">
        <v>30000020</v>
      </c>
      <c r="I926">
        <v>1</v>
      </c>
      <c r="J926" t="s">
        <v>183</v>
      </c>
      <c r="K926" s="7" t="s">
        <v>2625</v>
      </c>
      <c r="L926" t="s">
        <v>6077</v>
      </c>
      <c r="M926" t="s">
        <v>144</v>
      </c>
      <c r="N926" t="s">
        <v>3855</v>
      </c>
      <c r="O926">
        <v>300</v>
      </c>
      <c r="R926" s="2">
        <v>45758</v>
      </c>
      <c r="T926">
        <v>1</v>
      </c>
      <c r="U926">
        <v>300</v>
      </c>
      <c r="V926" t="s">
        <v>65</v>
      </c>
      <c r="W926" t="s">
        <v>2626</v>
      </c>
      <c r="X926">
        <v>0</v>
      </c>
      <c r="Y926">
        <v>100</v>
      </c>
      <c r="Z926">
        <v>200</v>
      </c>
      <c r="AA926">
        <v>0</v>
      </c>
      <c r="AB926">
        <v>0</v>
      </c>
      <c r="AC926">
        <v>0</v>
      </c>
      <c r="AF926">
        <v>0</v>
      </c>
      <c r="AO926" t="s">
        <v>2627</v>
      </c>
      <c r="AP926" t="s">
        <v>2628</v>
      </c>
      <c r="AR926">
        <v>0</v>
      </c>
      <c r="AS926">
        <v>0</v>
      </c>
      <c r="AT926">
        <v>0</v>
      </c>
      <c r="AU926">
        <v>0</v>
      </c>
      <c r="AV926">
        <v>0</v>
      </c>
      <c r="AW926">
        <v>0</v>
      </c>
      <c r="BA926" t="s">
        <v>63</v>
      </c>
      <c r="BB926" t="s">
        <v>5066</v>
      </c>
      <c r="BC926">
        <v>0</v>
      </c>
      <c r="BE926" t="s">
        <v>2628</v>
      </c>
      <c r="BH926" t="s">
        <v>2629</v>
      </c>
    </row>
    <row r="927" spans="1:60" x14ac:dyDescent="0.35">
      <c r="A927" t="s">
        <v>2630</v>
      </c>
      <c r="B927">
        <v>10000</v>
      </c>
      <c r="C927">
        <v>20000</v>
      </c>
      <c r="D927" s="2">
        <v>45762</v>
      </c>
      <c r="E927" t="s">
        <v>59</v>
      </c>
      <c r="F927" t="s">
        <v>2631</v>
      </c>
      <c r="G927">
        <v>30000020</v>
      </c>
      <c r="I927">
        <v>1</v>
      </c>
      <c r="J927" t="s">
        <v>183</v>
      </c>
      <c r="K927">
        <v>88</v>
      </c>
      <c r="L927" t="s">
        <v>6058</v>
      </c>
      <c r="M927" t="s">
        <v>144</v>
      </c>
      <c r="N927" t="s">
        <v>3855</v>
      </c>
      <c r="O927">
        <v>100</v>
      </c>
      <c r="R927" s="2">
        <v>45758</v>
      </c>
      <c r="T927">
        <v>1</v>
      </c>
      <c r="U927">
        <v>100</v>
      </c>
      <c r="V927" t="s">
        <v>65</v>
      </c>
      <c r="W927" t="s">
        <v>2632</v>
      </c>
      <c r="X927">
        <v>0</v>
      </c>
      <c r="Y927">
        <v>100</v>
      </c>
      <c r="Z927">
        <v>0</v>
      </c>
      <c r="AA927">
        <v>0</v>
      </c>
      <c r="AB927">
        <v>0</v>
      </c>
      <c r="AC927">
        <v>0</v>
      </c>
      <c r="AF927">
        <v>0</v>
      </c>
      <c r="AO927" t="s">
        <v>2633</v>
      </c>
      <c r="AP927" t="s">
        <v>2628</v>
      </c>
      <c r="AR927">
        <v>0</v>
      </c>
      <c r="AS927">
        <v>0</v>
      </c>
      <c r="AT927">
        <v>0</v>
      </c>
      <c r="AU927">
        <v>0</v>
      </c>
      <c r="AV927">
        <v>0</v>
      </c>
      <c r="AW927">
        <v>0</v>
      </c>
      <c r="BA927" t="s">
        <v>63</v>
      </c>
      <c r="BB927" t="s">
        <v>5067</v>
      </c>
      <c r="BC927">
        <v>0</v>
      </c>
      <c r="BE927" t="s">
        <v>2628</v>
      </c>
      <c r="BH927" t="s">
        <v>2629</v>
      </c>
    </row>
    <row r="928" spans="1:60" x14ac:dyDescent="0.35">
      <c r="A928" t="s">
        <v>2653</v>
      </c>
      <c r="B928">
        <v>10000</v>
      </c>
      <c r="C928">
        <v>10000</v>
      </c>
      <c r="D928" s="2">
        <v>45761</v>
      </c>
      <c r="E928" t="s">
        <v>59</v>
      </c>
      <c r="F928" s="4">
        <v>0.53378472222222217</v>
      </c>
      <c r="G928" t="s">
        <v>2496</v>
      </c>
      <c r="H928" t="s">
        <v>2087</v>
      </c>
      <c r="I928">
        <v>1</v>
      </c>
      <c r="J928" t="s">
        <v>63</v>
      </c>
      <c r="K928">
        <v>94</v>
      </c>
      <c r="L928" t="s">
        <v>6050</v>
      </c>
      <c r="M928" t="s">
        <v>81</v>
      </c>
      <c r="N928" t="s">
        <v>3825</v>
      </c>
      <c r="O928" s="3">
        <v>9000</v>
      </c>
      <c r="R928" s="2">
        <v>45759</v>
      </c>
      <c r="T928">
        <v>4</v>
      </c>
      <c r="U928" s="3">
        <v>36000</v>
      </c>
      <c r="V928" t="s">
        <v>65</v>
      </c>
      <c r="W928" t="s">
        <v>2497</v>
      </c>
      <c r="X928">
        <v>0</v>
      </c>
      <c r="Y928">
        <v>0</v>
      </c>
      <c r="Z928">
        <v>0</v>
      </c>
      <c r="AA928">
        <v>0</v>
      </c>
      <c r="AB928">
        <v>0</v>
      </c>
      <c r="AC928">
        <v>0</v>
      </c>
      <c r="AF928">
        <v>0</v>
      </c>
      <c r="AJ928" t="s">
        <v>63</v>
      </c>
      <c r="AK928">
        <v>0</v>
      </c>
      <c r="AL928" t="s">
        <v>63</v>
      </c>
      <c r="AO928" t="s">
        <v>2498</v>
      </c>
      <c r="AP928" t="s">
        <v>84</v>
      </c>
      <c r="AR928">
        <v>0</v>
      </c>
      <c r="AS928">
        <v>0</v>
      </c>
      <c r="AT928">
        <v>0</v>
      </c>
      <c r="AU928">
        <v>0</v>
      </c>
      <c r="AV928">
        <v>0</v>
      </c>
      <c r="AW928">
        <v>0</v>
      </c>
      <c r="BA928" t="s">
        <v>63</v>
      </c>
      <c r="BE928" t="s">
        <v>84</v>
      </c>
      <c r="BH928" t="s">
        <v>2654</v>
      </c>
    </row>
    <row r="929" spans="1:60" x14ac:dyDescent="0.35">
      <c r="A929" t="s">
        <v>2676</v>
      </c>
      <c r="B929">
        <v>10000</v>
      </c>
      <c r="C929">
        <v>10000</v>
      </c>
      <c r="D929" s="2">
        <v>45761</v>
      </c>
      <c r="E929" t="s">
        <v>59</v>
      </c>
      <c r="F929" s="4">
        <v>0.53486111111111112</v>
      </c>
      <c r="G929" t="s">
        <v>2677</v>
      </c>
      <c r="H929" t="s">
        <v>1815</v>
      </c>
      <c r="I929">
        <v>1</v>
      </c>
      <c r="J929" t="s">
        <v>63</v>
      </c>
      <c r="K929">
        <v>22</v>
      </c>
      <c r="L929" t="s">
        <v>6063</v>
      </c>
      <c r="M929" t="s">
        <v>685</v>
      </c>
      <c r="N929" t="s">
        <v>3805</v>
      </c>
      <c r="O929" s="3">
        <v>15500</v>
      </c>
      <c r="R929" s="2">
        <v>45759</v>
      </c>
      <c r="T929">
        <v>2</v>
      </c>
      <c r="U929" s="3">
        <v>31000</v>
      </c>
      <c r="V929" t="s">
        <v>65</v>
      </c>
      <c r="W929" t="s">
        <v>2598</v>
      </c>
      <c r="X929">
        <v>0</v>
      </c>
      <c r="Y929">
        <v>0</v>
      </c>
      <c r="Z929">
        <v>0</v>
      </c>
      <c r="AA929">
        <v>0</v>
      </c>
      <c r="AB929">
        <v>0</v>
      </c>
      <c r="AC929">
        <v>0</v>
      </c>
      <c r="AF929">
        <v>0</v>
      </c>
      <c r="AJ929" t="s">
        <v>63</v>
      </c>
      <c r="AK929">
        <v>0</v>
      </c>
      <c r="AL929" t="s">
        <v>63</v>
      </c>
      <c r="AO929" t="s">
        <v>2599</v>
      </c>
      <c r="AP929" t="s">
        <v>465</v>
      </c>
      <c r="AR929">
        <v>0</v>
      </c>
      <c r="AS929">
        <v>0</v>
      </c>
      <c r="AT929">
        <v>0</v>
      </c>
      <c r="AU929">
        <v>0</v>
      </c>
      <c r="AV929">
        <v>0</v>
      </c>
      <c r="AW929">
        <v>0</v>
      </c>
      <c r="BA929" t="s">
        <v>63</v>
      </c>
      <c r="BE929" t="s">
        <v>465</v>
      </c>
      <c r="BH929" t="s">
        <v>2678</v>
      </c>
    </row>
    <row r="930" spans="1:60" x14ac:dyDescent="0.35">
      <c r="A930" t="s">
        <v>2489</v>
      </c>
      <c r="B930">
        <v>10000</v>
      </c>
      <c r="C930">
        <v>30000</v>
      </c>
      <c r="D930" s="2">
        <v>45761</v>
      </c>
      <c r="E930" t="s">
        <v>59</v>
      </c>
      <c r="F930" t="s">
        <v>2490</v>
      </c>
      <c r="G930" t="s">
        <v>2491</v>
      </c>
      <c r="I930">
        <v>1</v>
      </c>
      <c r="J930" t="s">
        <v>183</v>
      </c>
      <c r="K930" s="7">
        <v>112</v>
      </c>
      <c r="L930" t="s">
        <v>6071</v>
      </c>
      <c r="M930" t="s">
        <v>2634</v>
      </c>
      <c r="N930" t="s">
        <v>3856</v>
      </c>
      <c r="O930" s="3">
        <v>2000</v>
      </c>
      <c r="R930" s="2">
        <v>45759</v>
      </c>
      <c r="T930">
        <v>10</v>
      </c>
      <c r="U930" s="3">
        <v>20000</v>
      </c>
      <c r="V930" t="s">
        <v>65</v>
      </c>
      <c r="W930" t="s">
        <v>2492</v>
      </c>
      <c r="X930">
        <v>0</v>
      </c>
      <c r="Y930" s="3">
        <v>20000</v>
      </c>
      <c r="Z930">
        <v>0</v>
      </c>
      <c r="AA930">
        <v>0</v>
      </c>
      <c r="AB930">
        <v>0</v>
      </c>
      <c r="AC930">
        <v>0</v>
      </c>
      <c r="AF930">
        <v>0</v>
      </c>
      <c r="AO930" t="s">
        <v>2493</v>
      </c>
      <c r="AP930" t="s">
        <v>68</v>
      </c>
      <c r="AR930">
        <v>0</v>
      </c>
      <c r="AS930">
        <v>0</v>
      </c>
      <c r="AT930">
        <v>0</v>
      </c>
      <c r="AU930">
        <v>0</v>
      </c>
      <c r="AV930">
        <v>0</v>
      </c>
      <c r="AW930">
        <v>0</v>
      </c>
      <c r="BA930" t="s">
        <v>63</v>
      </c>
      <c r="BB930" t="s">
        <v>4985</v>
      </c>
      <c r="BC930">
        <v>0</v>
      </c>
      <c r="BE930" t="s">
        <v>68</v>
      </c>
      <c r="BH930" t="s">
        <v>1596</v>
      </c>
    </row>
    <row r="931" spans="1:60" x14ac:dyDescent="0.35">
      <c r="A931" t="s">
        <v>2635</v>
      </c>
      <c r="B931">
        <v>10000</v>
      </c>
      <c r="C931">
        <v>10000</v>
      </c>
      <c r="D931" s="2">
        <v>45761</v>
      </c>
      <c r="E931" t="s">
        <v>59</v>
      </c>
      <c r="F931" t="s">
        <v>2636</v>
      </c>
      <c r="G931" t="s">
        <v>2637</v>
      </c>
      <c r="I931">
        <v>1</v>
      </c>
      <c r="J931" t="s">
        <v>183</v>
      </c>
      <c r="K931">
        <v>46</v>
      </c>
      <c r="L931" t="s">
        <v>6049</v>
      </c>
      <c r="M931" t="s">
        <v>231</v>
      </c>
      <c r="N931" t="s">
        <v>3809</v>
      </c>
      <c r="O931" s="3">
        <v>1000</v>
      </c>
      <c r="R931" s="2">
        <v>45759</v>
      </c>
      <c r="T931">
        <v>1</v>
      </c>
      <c r="U931" s="3">
        <v>1000</v>
      </c>
      <c r="V931" t="s">
        <v>65</v>
      </c>
      <c r="W931" t="s">
        <v>2638</v>
      </c>
      <c r="X931">
        <v>0</v>
      </c>
      <c r="Y931" s="3">
        <v>1000</v>
      </c>
      <c r="Z931">
        <v>0</v>
      </c>
      <c r="AA931">
        <v>0</v>
      </c>
      <c r="AB931">
        <v>0</v>
      </c>
      <c r="AC931">
        <v>0</v>
      </c>
      <c r="AF931">
        <v>0</v>
      </c>
      <c r="AO931" t="s">
        <v>2639</v>
      </c>
      <c r="AP931" t="s">
        <v>2640</v>
      </c>
      <c r="AR931">
        <v>0</v>
      </c>
      <c r="AS931">
        <v>0</v>
      </c>
      <c r="AT931">
        <v>0</v>
      </c>
      <c r="AU931">
        <v>0</v>
      </c>
      <c r="AV931">
        <v>0</v>
      </c>
      <c r="AW931">
        <v>0</v>
      </c>
      <c r="BA931" t="s">
        <v>63</v>
      </c>
      <c r="BB931" t="s">
        <v>5068</v>
      </c>
      <c r="BC931">
        <v>0</v>
      </c>
      <c r="BE931" t="s">
        <v>2640</v>
      </c>
      <c r="BH931" t="s">
        <v>2641</v>
      </c>
    </row>
    <row r="932" spans="1:60" x14ac:dyDescent="0.35">
      <c r="A932" t="s">
        <v>2642</v>
      </c>
      <c r="B932">
        <v>10000</v>
      </c>
      <c r="C932">
        <v>10000</v>
      </c>
      <c r="D932" s="2">
        <v>45761</v>
      </c>
      <c r="E932" t="s">
        <v>59</v>
      </c>
      <c r="F932" t="s">
        <v>2643</v>
      </c>
      <c r="G932" t="s">
        <v>2644</v>
      </c>
      <c r="I932">
        <v>1</v>
      </c>
      <c r="J932" t="s">
        <v>183</v>
      </c>
      <c r="K932">
        <v>46</v>
      </c>
      <c r="L932" t="s">
        <v>6049</v>
      </c>
      <c r="M932" t="s">
        <v>231</v>
      </c>
      <c r="N932" t="s">
        <v>3809</v>
      </c>
      <c r="O932">
        <v>500</v>
      </c>
      <c r="R932" s="2">
        <v>45759</v>
      </c>
      <c r="T932">
        <v>1</v>
      </c>
      <c r="U932">
        <v>500</v>
      </c>
      <c r="V932" t="s">
        <v>65</v>
      </c>
      <c r="W932" t="s">
        <v>2645</v>
      </c>
      <c r="X932">
        <v>0</v>
      </c>
      <c r="Y932">
        <v>500</v>
      </c>
      <c r="Z932">
        <v>0</v>
      </c>
      <c r="AA932">
        <v>0</v>
      </c>
      <c r="AB932">
        <v>0</v>
      </c>
      <c r="AC932">
        <v>0</v>
      </c>
      <c r="AF932">
        <v>0</v>
      </c>
      <c r="AO932" t="s">
        <v>2646</v>
      </c>
      <c r="AP932" t="s">
        <v>2640</v>
      </c>
      <c r="AR932">
        <v>0</v>
      </c>
      <c r="AS932">
        <v>0</v>
      </c>
      <c r="AT932">
        <v>0</v>
      </c>
      <c r="AU932">
        <v>0</v>
      </c>
      <c r="AV932">
        <v>0</v>
      </c>
      <c r="AW932">
        <v>0</v>
      </c>
      <c r="BA932" t="s">
        <v>63</v>
      </c>
      <c r="BB932" t="s">
        <v>5069</v>
      </c>
      <c r="BC932">
        <v>0</v>
      </c>
      <c r="BE932" t="s">
        <v>2640</v>
      </c>
      <c r="BH932" t="s">
        <v>2641</v>
      </c>
    </row>
    <row r="933" spans="1:60" x14ac:dyDescent="0.35">
      <c r="A933" t="s">
        <v>2647</v>
      </c>
      <c r="B933">
        <v>10000</v>
      </c>
      <c r="C933">
        <v>10000</v>
      </c>
      <c r="D933" s="2">
        <v>45761</v>
      </c>
      <c r="E933" t="s">
        <v>59</v>
      </c>
      <c r="F933" t="s">
        <v>2648</v>
      </c>
      <c r="G933" t="s">
        <v>2649</v>
      </c>
      <c r="I933">
        <v>1</v>
      </c>
      <c r="J933" t="s">
        <v>183</v>
      </c>
      <c r="K933">
        <v>60</v>
      </c>
      <c r="L933" t="s">
        <v>6048</v>
      </c>
      <c r="M933" t="s">
        <v>222</v>
      </c>
      <c r="N933" t="s">
        <v>3835</v>
      </c>
      <c r="O933" s="3">
        <v>6000</v>
      </c>
      <c r="R933" s="2">
        <v>45759</v>
      </c>
      <c r="T933">
        <v>10</v>
      </c>
      <c r="U933" s="3">
        <v>60000</v>
      </c>
      <c r="V933" t="s">
        <v>65</v>
      </c>
      <c r="W933" t="s">
        <v>2650</v>
      </c>
      <c r="X933">
        <v>0</v>
      </c>
      <c r="Y933" s="3">
        <v>60000</v>
      </c>
      <c r="Z933">
        <v>0</v>
      </c>
      <c r="AA933">
        <v>0</v>
      </c>
      <c r="AB933">
        <v>0</v>
      </c>
      <c r="AC933">
        <v>0</v>
      </c>
      <c r="AF933">
        <v>0</v>
      </c>
      <c r="AO933" t="s">
        <v>2651</v>
      </c>
      <c r="AP933" t="s">
        <v>68</v>
      </c>
      <c r="AR933">
        <v>0</v>
      </c>
      <c r="AS933">
        <v>0</v>
      </c>
      <c r="AT933">
        <v>0</v>
      </c>
      <c r="AU933">
        <v>0</v>
      </c>
      <c r="AV933">
        <v>0</v>
      </c>
      <c r="AW933">
        <v>0</v>
      </c>
      <c r="BA933" t="s">
        <v>63</v>
      </c>
      <c r="BB933" t="s">
        <v>5070</v>
      </c>
      <c r="BC933">
        <v>0</v>
      </c>
      <c r="BE933" t="s">
        <v>68</v>
      </c>
      <c r="BH933" t="s">
        <v>2652</v>
      </c>
    </row>
    <row r="934" spans="1:60" x14ac:dyDescent="0.35">
      <c r="A934" t="s">
        <v>2647</v>
      </c>
      <c r="B934">
        <v>20000</v>
      </c>
      <c r="C934">
        <v>10000</v>
      </c>
      <c r="D934" s="2">
        <v>45761</v>
      </c>
      <c r="E934" t="s">
        <v>59</v>
      </c>
      <c r="F934" t="s">
        <v>2648</v>
      </c>
      <c r="G934" t="s">
        <v>2649</v>
      </c>
      <c r="I934">
        <v>1</v>
      </c>
      <c r="J934" t="s">
        <v>183</v>
      </c>
      <c r="K934">
        <v>60</v>
      </c>
      <c r="L934" t="s">
        <v>6048</v>
      </c>
      <c r="M934" t="s">
        <v>222</v>
      </c>
      <c r="N934" t="s">
        <v>3835</v>
      </c>
      <c r="O934" s="3">
        <v>8000</v>
      </c>
      <c r="R934" s="2">
        <v>45759</v>
      </c>
      <c r="T934">
        <v>10</v>
      </c>
      <c r="U934" s="3">
        <v>80000</v>
      </c>
      <c r="V934" t="s">
        <v>65</v>
      </c>
      <c r="W934" t="s">
        <v>2650</v>
      </c>
      <c r="X934">
        <v>0</v>
      </c>
      <c r="Y934" s="3">
        <v>80000</v>
      </c>
      <c r="Z934">
        <v>0</v>
      </c>
      <c r="AA934">
        <v>0</v>
      </c>
      <c r="AB934">
        <v>0</v>
      </c>
      <c r="AC934">
        <v>0</v>
      </c>
      <c r="AF934">
        <v>0</v>
      </c>
      <c r="AO934" t="s">
        <v>2651</v>
      </c>
      <c r="AP934" t="s">
        <v>68</v>
      </c>
      <c r="AR934">
        <v>0</v>
      </c>
      <c r="AS934">
        <v>0</v>
      </c>
      <c r="AT934">
        <v>0</v>
      </c>
      <c r="AU934">
        <v>0</v>
      </c>
      <c r="AV934">
        <v>0</v>
      </c>
      <c r="AW934">
        <v>0</v>
      </c>
      <c r="BA934" t="s">
        <v>63</v>
      </c>
      <c r="BB934" t="s">
        <v>5070</v>
      </c>
      <c r="BC934">
        <v>0</v>
      </c>
      <c r="BE934" t="s">
        <v>68</v>
      </c>
      <c r="BH934" t="s">
        <v>2652</v>
      </c>
    </row>
    <row r="935" spans="1:60" x14ac:dyDescent="0.35">
      <c r="A935" t="s">
        <v>5071</v>
      </c>
      <c r="B935">
        <v>10000</v>
      </c>
      <c r="C935">
        <v>30000</v>
      </c>
      <c r="D935" s="2">
        <v>45763</v>
      </c>
      <c r="E935" t="s">
        <v>59</v>
      </c>
      <c r="F935" t="s">
        <v>5072</v>
      </c>
      <c r="G935" t="s">
        <v>5073</v>
      </c>
      <c r="I935">
        <v>2</v>
      </c>
      <c r="J935" t="s">
        <v>183</v>
      </c>
      <c r="K935">
        <v>77</v>
      </c>
      <c r="L935" t="s">
        <v>6043</v>
      </c>
      <c r="M935" t="s">
        <v>192</v>
      </c>
      <c r="N935" t="s">
        <v>3848</v>
      </c>
      <c r="O935" s="3">
        <v>32000</v>
      </c>
      <c r="R935" s="2">
        <v>45759</v>
      </c>
      <c r="T935">
        <v>10</v>
      </c>
      <c r="U935" s="3">
        <v>320000</v>
      </c>
      <c r="V935" t="s">
        <v>65</v>
      </c>
      <c r="W935" t="s">
        <v>5074</v>
      </c>
      <c r="X935">
        <v>0</v>
      </c>
      <c r="Y935" s="3">
        <v>350000</v>
      </c>
      <c r="Z935" s="3">
        <v>-30000</v>
      </c>
      <c r="AA935">
        <v>0</v>
      </c>
      <c r="AB935">
        <v>0</v>
      </c>
      <c r="AC935">
        <v>0</v>
      </c>
      <c r="AF935">
        <v>0</v>
      </c>
      <c r="AO935" t="s">
        <v>5075</v>
      </c>
      <c r="AP935" t="s">
        <v>108</v>
      </c>
      <c r="AR935">
        <v>0</v>
      </c>
      <c r="AS935">
        <v>0</v>
      </c>
      <c r="AT935">
        <v>0</v>
      </c>
      <c r="AU935">
        <v>0</v>
      </c>
      <c r="AV935">
        <v>0</v>
      </c>
      <c r="AW935">
        <v>0</v>
      </c>
      <c r="BA935" t="s">
        <v>63</v>
      </c>
      <c r="BB935" t="s">
        <v>5076</v>
      </c>
      <c r="BC935">
        <v>0</v>
      </c>
      <c r="BE935" t="s">
        <v>108</v>
      </c>
      <c r="BH935" t="s">
        <v>5077</v>
      </c>
    </row>
    <row r="936" spans="1:60" x14ac:dyDescent="0.35">
      <c r="A936" t="s">
        <v>2655</v>
      </c>
      <c r="B936">
        <v>10000</v>
      </c>
      <c r="C936">
        <v>10000</v>
      </c>
      <c r="D936" s="2">
        <v>45761</v>
      </c>
      <c r="E936" t="s">
        <v>59</v>
      </c>
      <c r="F936" t="s">
        <v>2656</v>
      </c>
      <c r="G936" t="s">
        <v>2657</v>
      </c>
      <c r="I936">
        <v>1</v>
      </c>
      <c r="J936" t="s">
        <v>183</v>
      </c>
      <c r="K936">
        <v>26</v>
      </c>
      <c r="L936" t="s">
        <v>6061</v>
      </c>
      <c r="M936" t="s">
        <v>648</v>
      </c>
      <c r="N936" t="s">
        <v>3810</v>
      </c>
      <c r="O936" s="3">
        <v>9000</v>
      </c>
      <c r="R936" s="2">
        <v>45759</v>
      </c>
      <c r="T936">
        <v>4</v>
      </c>
      <c r="U936" s="3">
        <v>36000</v>
      </c>
      <c r="V936" t="s">
        <v>65</v>
      </c>
      <c r="W936" t="s">
        <v>2516</v>
      </c>
      <c r="X936">
        <v>0</v>
      </c>
      <c r="Y936" s="3">
        <v>36000</v>
      </c>
      <c r="Z936">
        <v>0</v>
      </c>
      <c r="AA936">
        <v>0</v>
      </c>
      <c r="AB936">
        <v>0</v>
      </c>
      <c r="AC936">
        <v>0</v>
      </c>
      <c r="AF936">
        <v>0</v>
      </c>
      <c r="AO936" t="s">
        <v>2517</v>
      </c>
      <c r="AP936" t="s">
        <v>275</v>
      </c>
      <c r="AR936">
        <v>0</v>
      </c>
      <c r="AS936">
        <v>0</v>
      </c>
      <c r="AT936">
        <v>0</v>
      </c>
      <c r="AU936">
        <v>0</v>
      </c>
      <c r="AV936">
        <v>0</v>
      </c>
      <c r="AW936">
        <v>0</v>
      </c>
      <c r="BA936" t="s">
        <v>63</v>
      </c>
      <c r="BB936" t="s">
        <v>5078</v>
      </c>
      <c r="BC936">
        <v>0</v>
      </c>
      <c r="BE936" t="s">
        <v>275</v>
      </c>
      <c r="BH936" t="s">
        <v>2658</v>
      </c>
    </row>
    <row r="937" spans="1:60" x14ac:dyDescent="0.35">
      <c r="A937" t="s">
        <v>1675</v>
      </c>
      <c r="B937">
        <v>10000</v>
      </c>
      <c r="C937">
        <v>30000</v>
      </c>
      <c r="D937" s="2">
        <v>45761</v>
      </c>
      <c r="E937" t="s">
        <v>59</v>
      </c>
      <c r="F937" t="s">
        <v>1676</v>
      </c>
      <c r="G937">
        <v>10620258104</v>
      </c>
      <c r="I937">
        <v>3</v>
      </c>
      <c r="J937" t="s">
        <v>183</v>
      </c>
      <c r="K937">
        <v>85</v>
      </c>
      <c r="L937" t="s">
        <v>6060</v>
      </c>
      <c r="M937" t="s">
        <v>940</v>
      </c>
      <c r="N937" t="s">
        <v>3864</v>
      </c>
      <c r="O937" s="3">
        <v>2728</v>
      </c>
      <c r="R937" s="2">
        <v>45759</v>
      </c>
      <c r="T937">
        <v>11</v>
      </c>
      <c r="U937" s="3">
        <v>30008</v>
      </c>
      <c r="V937" t="s">
        <v>65</v>
      </c>
      <c r="W937" t="s">
        <v>1677</v>
      </c>
      <c r="X937">
        <v>0</v>
      </c>
      <c r="Y937" s="3">
        <v>30000</v>
      </c>
      <c r="Z937">
        <v>8</v>
      </c>
      <c r="AA937">
        <v>0</v>
      </c>
      <c r="AB937">
        <v>0</v>
      </c>
      <c r="AC937">
        <v>0</v>
      </c>
      <c r="AF937">
        <v>0</v>
      </c>
      <c r="AO937" t="s">
        <v>1678</v>
      </c>
      <c r="AP937" t="s">
        <v>108</v>
      </c>
      <c r="AR937">
        <v>0</v>
      </c>
      <c r="AS937">
        <v>0</v>
      </c>
      <c r="AT937">
        <v>0</v>
      </c>
      <c r="AU937">
        <v>0</v>
      </c>
      <c r="AV937">
        <v>0</v>
      </c>
      <c r="AW937">
        <v>0</v>
      </c>
      <c r="BA937" t="s">
        <v>63</v>
      </c>
      <c r="BB937" t="s">
        <v>4715</v>
      </c>
      <c r="BC937">
        <v>0</v>
      </c>
      <c r="BE937" t="s">
        <v>108</v>
      </c>
      <c r="BH937" t="s">
        <v>1679</v>
      </c>
    </row>
    <row r="938" spans="1:60" x14ac:dyDescent="0.35">
      <c r="A938" t="s">
        <v>1555</v>
      </c>
      <c r="B938">
        <v>10000</v>
      </c>
      <c r="C938">
        <v>30000</v>
      </c>
      <c r="D938" s="2">
        <v>45761</v>
      </c>
      <c r="E938" t="s">
        <v>59</v>
      </c>
      <c r="F938" t="s">
        <v>1710</v>
      </c>
      <c r="G938">
        <v>10620258106</v>
      </c>
      <c r="I938">
        <v>3</v>
      </c>
      <c r="J938" t="s">
        <v>183</v>
      </c>
      <c r="K938">
        <v>85</v>
      </c>
      <c r="L938" t="s">
        <v>6060</v>
      </c>
      <c r="M938" t="s">
        <v>940</v>
      </c>
      <c r="N938" t="s">
        <v>3864</v>
      </c>
      <c r="O938" s="3">
        <v>6364</v>
      </c>
      <c r="R938" s="2">
        <v>45759</v>
      </c>
      <c r="T938">
        <v>11</v>
      </c>
      <c r="U938" s="3">
        <v>70004</v>
      </c>
      <c r="V938" t="s">
        <v>65</v>
      </c>
      <c r="W938" t="s">
        <v>1557</v>
      </c>
      <c r="X938">
        <v>0</v>
      </c>
      <c r="Y938" s="3">
        <v>70000</v>
      </c>
      <c r="Z938">
        <v>4</v>
      </c>
      <c r="AA938">
        <v>0</v>
      </c>
      <c r="AB938">
        <v>0</v>
      </c>
      <c r="AC938">
        <v>0</v>
      </c>
      <c r="AF938">
        <v>0</v>
      </c>
      <c r="AO938" t="s">
        <v>1558</v>
      </c>
      <c r="AP938" t="s">
        <v>108</v>
      </c>
      <c r="AR938">
        <v>0</v>
      </c>
      <c r="AS938">
        <v>0</v>
      </c>
      <c r="AT938">
        <v>0</v>
      </c>
      <c r="AU938">
        <v>0</v>
      </c>
      <c r="AV938">
        <v>0</v>
      </c>
      <c r="AW938">
        <v>0</v>
      </c>
      <c r="BA938" t="s">
        <v>63</v>
      </c>
      <c r="BB938" t="s">
        <v>4686</v>
      </c>
      <c r="BC938">
        <v>0</v>
      </c>
      <c r="BE938" t="s">
        <v>108</v>
      </c>
      <c r="BH938" t="s">
        <v>1559</v>
      </c>
    </row>
    <row r="939" spans="1:60" x14ac:dyDescent="0.35">
      <c r="A939" t="s">
        <v>1743</v>
      </c>
      <c r="B939">
        <v>10000</v>
      </c>
      <c r="C939">
        <v>30000</v>
      </c>
      <c r="D939" s="2">
        <v>45761</v>
      </c>
      <c r="E939" t="s">
        <v>59</v>
      </c>
      <c r="F939" t="s">
        <v>1744</v>
      </c>
      <c r="G939">
        <v>10620258107</v>
      </c>
      <c r="I939">
        <v>3</v>
      </c>
      <c r="J939" t="s">
        <v>183</v>
      </c>
      <c r="K939">
        <v>85</v>
      </c>
      <c r="L939" t="s">
        <v>6060</v>
      </c>
      <c r="M939" t="s">
        <v>940</v>
      </c>
      <c r="N939" t="s">
        <v>3864</v>
      </c>
      <c r="O939" s="3">
        <v>4546</v>
      </c>
      <c r="R939" s="2">
        <v>45759</v>
      </c>
      <c r="T939">
        <v>11</v>
      </c>
      <c r="U939" s="3">
        <v>50006</v>
      </c>
      <c r="V939" t="s">
        <v>65</v>
      </c>
      <c r="W939" t="s">
        <v>531</v>
      </c>
      <c r="X939">
        <v>0</v>
      </c>
      <c r="Y939" s="3">
        <v>50000</v>
      </c>
      <c r="Z939">
        <v>6</v>
      </c>
      <c r="AA939">
        <v>0</v>
      </c>
      <c r="AB939">
        <v>0</v>
      </c>
      <c r="AC939">
        <v>0</v>
      </c>
      <c r="AF939">
        <v>0</v>
      </c>
      <c r="AO939" t="s">
        <v>532</v>
      </c>
      <c r="AP939" t="s">
        <v>108</v>
      </c>
      <c r="AR939">
        <v>0</v>
      </c>
      <c r="AS939">
        <v>0</v>
      </c>
      <c r="AT939">
        <v>0</v>
      </c>
      <c r="AU939">
        <v>0</v>
      </c>
      <c r="AV939">
        <v>0</v>
      </c>
      <c r="AW939">
        <v>0</v>
      </c>
      <c r="BA939" t="s">
        <v>63</v>
      </c>
      <c r="BB939" t="s">
        <v>4735</v>
      </c>
      <c r="BC939">
        <v>0</v>
      </c>
      <c r="BE939" t="s">
        <v>108</v>
      </c>
      <c r="BH939" t="s">
        <v>1745</v>
      </c>
    </row>
    <row r="940" spans="1:60" x14ac:dyDescent="0.35">
      <c r="A940" t="s">
        <v>2548</v>
      </c>
      <c r="B940">
        <v>10000</v>
      </c>
      <c r="C940">
        <v>20000</v>
      </c>
      <c r="D940" s="2">
        <v>45762</v>
      </c>
      <c r="E940" t="s">
        <v>59</v>
      </c>
      <c r="F940" t="s">
        <v>2549</v>
      </c>
      <c r="G940">
        <v>59470</v>
      </c>
      <c r="I940">
        <v>1</v>
      </c>
      <c r="J940" t="s">
        <v>183</v>
      </c>
      <c r="K940">
        <v>73</v>
      </c>
      <c r="L940" t="s">
        <v>6042</v>
      </c>
      <c r="M940" t="s">
        <v>184</v>
      </c>
      <c r="N940" t="s">
        <v>3845</v>
      </c>
      <c r="O940" s="3">
        <v>74291</v>
      </c>
      <c r="R940" s="2">
        <v>45759</v>
      </c>
      <c r="T940">
        <v>12</v>
      </c>
      <c r="U940" s="3">
        <v>891492</v>
      </c>
      <c r="V940" t="s">
        <v>65</v>
      </c>
      <c r="W940" t="s">
        <v>2550</v>
      </c>
      <c r="X940">
        <v>0</v>
      </c>
      <c r="Y940" s="3">
        <v>437620</v>
      </c>
      <c r="Z940" s="3">
        <v>453872</v>
      </c>
      <c r="AA940">
        <v>0</v>
      </c>
      <c r="AB940">
        <v>0</v>
      </c>
      <c r="AC940">
        <v>0</v>
      </c>
      <c r="AF940">
        <v>0</v>
      </c>
      <c r="AO940" t="s">
        <v>2551</v>
      </c>
      <c r="AP940" t="s">
        <v>68</v>
      </c>
      <c r="AR940">
        <v>0</v>
      </c>
      <c r="AS940">
        <v>0</v>
      </c>
      <c r="AT940">
        <v>0</v>
      </c>
      <c r="AU940">
        <v>0</v>
      </c>
      <c r="AV940">
        <v>0</v>
      </c>
      <c r="AW940">
        <v>0</v>
      </c>
      <c r="BA940" t="s">
        <v>63</v>
      </c>
      <c r="BB940" t="s">
        <v>5005</v>
      </c>
      <c r="BC940">
        <v>0</v>
      </c>
      <c r="BE940" t="s">
        <v>68</v>
      </c>
      <c r="BH940" t="s">
        <v>2552</v>
      </c>
    </row>
    <row r="941" spans="1:60" x14ac:dyDescent="0.35">
      <c r="A941" t="s">
        <v>2548</v>
      </c>
      <c r="B941">
        <v>20000</v>
      </c>
      <c r="C941">
        <v>10000</v>
      </c>
      <c r="D941" s="2">
        <v>45762</v>
      </c>
      <c r="E941" t="s">
        <v>59</v>
      </c>
      <c r="F941" t="s">
        <v>2549</v>
      </c>
      <c r="G941">
        <v>59470</v>
      </c>
      <c r="I941">
        <v>1</v>
      </c>
      <c r="J941" t="s">
        <v>183</v>
      </c>
      <c r="K941">
        <v>73</v>
      </c>
      <c r="L941" t="s">
        <v>6042</v>
      </c>
      <c r="M941" t="s">
        <v>184</v>
      </c>
      <c r="N941" t="s">
        <v>3845</v>
      </c>
      <c r="O941" s="3">
        <v>2459</v>
      </c>
      <c r="R941" s="2">
        <v>45759</v>
      </c>
      <c r="T941">
        <v>12</v>
      </c>
      <c r="U941" s="3">
        <v>29508</v>
      </c>
      <c r="V941" t="s">
        <v>65</v>
      </c>
      <c r="W941" t="s">
        <v>2550</v>
      </c>
      <c r="X941">
        <v>0</v>
      </c>
      <c r="Y941" s="3">
        <v>1460646</v>
      </c>
      <c r="Z941" s="3">
        <v>-1431138</v>
      </c>
      <c r="AA941">
        <v>0</v>
      </c>
      <c r="AB941">
        <v>0</v>
      </c>
      <c r="AC941">
        <v>0</v>
      </c>
      <c r="AF941">
        <v>0</v>
      </c>
      <c r="AO941" t="s">
        <v>2551</v>
      </c>
      <c r="AP941" t="s">
        <v>68</v>
      </c>
      <c r="AR941">
        <v>0</v>
      </c>
      <c r="AS941">
        <v>0</v>
      </c>
      <c r="AT941">
        <v>0</v>
      </c>
      <c r="AU941">
        <v>0</v>
      </c>
      <c r="AV941">
        <v>0</v>
      </c>
      <c r="AW941">
        <v>0</v>
      </c>
      <c r="BA941" t="s">
        <v>63</v>
      </c>
      <c r="BB941" t="s">
        <v>5005</v>
      </c>
      <c r="BC941">
        <v>0</v>
      </c>
      <c r="BE941" t="s">
        <v>68</v>
      </c>
      <c r="BH941" t="s">
        <v>2552</v>
      </c>
    </row>
    <row r="942" spans="1:60" x14ac:dyDescent="0.35">
      <c r="A942" t="s">
        <v>2548</v>
      </c>
      <c r="B942">
        <v>20000</v>
      </c>
      <c r="C942">
        <v>20000</v>
      </c>
      <c r="D942" s="2">
        <v>45762</v>
      </c>
      <c r="E942" t="s">
        <v>59</v>
      </c>
      <c r="F942" t="s">
        <v>2549</v>
      </c>
      <c r="G942">
        <v>59470</v>
      </c>
      <c r="I942">
        <v>2</v>
      </c>
      <c r="J942" t="s">
        <v>183</v>
      </c>
      <c r="K942">
        <v>96</v>
      </c>
      <c r="L942" t="s">
        <v>6060</v>
      </c>
      <c r="M942" t="s">
        <v>613</v>
      </c>
      <c r="N942" t="s">
        <v>3863</v>
      </c>
      <c r="O942" s="3">
        <v>254625</v>
      </c>
      <c r="R942" s="2">
        <v>45759</v>
      </c>
      <c r="T942">
        <v>6</v>
      </c>
      <c r="U942" s="3">
        <v>1527750</v>
      </c>
      <c r="V942" t="s">
        <v>65</v>
      </c>
      <c r="W942" t="s">
        <v>2550</v>
      </c>
      <c r="X942">
        <v>0</v>
      </c>
      <c r="Y942" s="3">
        <v>1559250</v>
      </c>
      <c r="Z942" s="3">
        <v>-31500</v>
      </c>
      <c r="AA942">
        <v>0</v>
      </c>
      <c r="AB942">
        <v>0</v>
      </c>
      <c r="AC942">
        <v>0</v>
      </c>
      <c r="AF942">
        <v>0</v>
      </c>
      <c r="AO942" t="s">
        <v>2551</v>
      </c>
      <c r="AP942" t="s">
        <v>68</v>
      </c>
      <c r="AR942">
        <v>0</v>
      </c>
      <c r="AS942">
        <v>0</v>
      </c>
      <c r="AT942">
        <v>0</v>
      </c>
      <c r="AU942">
        <v>0</v>
      </c>
      <c r="AV942">
        <v>0</v>
      </c>
      <c r="AW942">
        <v>0</v>
      </c>
      <c r="BA942" t="s">
        <v>63</v>
      </c>
      <c r="BB942" t="s">
        <v>5005</v>
      </c>
      <c r="BC942">
        <v>0</v>
      </c>
      <c r="BE942" t="s">
        <v>68</v>
      </c>
      <c r="BH942" t="s">
        <v>2552</v>
      </c>
    </row>
    <row r="943" spans="1:60" x14ac:dyDescent="0.35">
      <c r="A943" t="s">
        <v>2659</v>
      </c>
      <c r="B943">
        <v>10000</v>
      </c>
      <c r="C943">
        <v>10000</v>
      </c>
      <c r="D943" s="2">
        <v>45761</v>
      </c>
      <c r="E943" t="s">
        <v>59</v>
      </c>
      <c r="F943" t="s">
        <v>2660</v>
      </c>
      <c r="G943" t="s">
        <v>570</v>
      </c>
      <c r="I943">
        <v>1</v>
      </c>
      <c r="J943" t="s">
        <v>183</v>
      </c>
      <c r="K943">
        <v>59</v>
      </c>
      <c r="L943" t="s">
        <v>6045</v>
      </c>
      <c r="M943" t="s">
        <v>73</v>
      </c>
      <c r="N943" t="s">
        <v>3811</v>
      </c>
      <c r="O943" s="3">
        <v>2000</v>
      </c>
      <c r="R943" s="2">
        <v>45759</v>
      </c>
      <c r="T943">
        <v>6</v>
      </c>
      <c r="U943" s="3">
        <v>12000</v>
      </c>
      <c r="V943" t="s">
        <v>65</v>
      </c>
      <c r="W943" t="s">
        <v>2661</v>
      </c>
      <c r="X943">
        <v>0</v>
      </c>
      <c r="Y943" s="3">
        <v>12000</v>
      </c>
      <c r="Z943">
        <v>0</v>
      </c>
      <c r="AA943">
        <v>0</v>
      </c>
      <c r="AB943">
        <v>0</v>
      </c>
      <c r="AC943">
        <v>0</v>
      </c>
      <c r="AF943">
        <v>0</v>
      </c>
      <c r="AO943" t="s">
        <v>2662</v>
      </c>
      <c r="AP943" t="s">
        <v>571</v>
      </c>
      <c r="AR943">
        <v>0</v>
      </c>
      <c r="AS943">
        <v>0</v>
      </c>
      <c r="AT943">
        <v>0</v>
      </c>
      <c r="AU943">
        <v>0</v>
      </c>
      <c r="AV943">
        <v>0</v>
      </c>
      <c r="AW943">
        <v>0</v>
      </c>
      <c r="BA943" t="s">
        <v>63</v>
      </c>
      <c r="BB943" t="s">
        <v>5079</v>
      </c>
      <c r="BC943">
        <v>0</v>
      </c>
      <c r="BE943" t="s">
        <v>571</v>
      </c>
      <c r="BH943" t="s">
        <v>2663</v>
      </c>
    </row>
    <row r="944" spans="1:60" x14ac:dyDescent="0.35">
      <c r="A944" t="s">
        <v>2664</v>
      </c>
      <c r="B944">
        <v>10000</v>
      </c>
      <c r="C944">
        <v>10000</v>
      </c>
      <c r="D944" s="2">
        <v>45761</v>
      </c>
      <c r="E944" t="s">
        <v>59</v>
      </c>
      <c r="F944" t="s">
        <v>2660</v>
      </c>
      <c r="G944" t="s">
        <v>570</v>
      </c>
      <c r="I944">
        <v>1</v>
      </c>
      <c r="J944" t="s">
        <v>183</v>
      </c>
      <c r="K944">
        <v>59</v>
      </c>
      <c r="L944" t="s">
        <v>6045</v>
      </c>
      <c r="M944" t="s">
        <v>73</v>
      </c>
      <c r="N944" t="s">
        <v>3811</v>
      </c>
      <c r="O944" s="3">
        <v>1000</v>
      </c>
      <c r="R944" s="2">
        <v>45759</v>
      </c>
      <c r="T944">
        <v>6</v>
      </c>
      <c r="U944" s="3">
        <v>6000</v>
      </c>
      <c r="V944" t="s">
        <v>65</v>
      </c>
      <c r="W944" t="s">
        <v>1114</v>
      </c>
      <c r="X944">
        <v>0</v>
      </c>
      <c r="Y944" s="3">
        <v>6000</v>
      </c>
      <c r="Z944">
        <v>0</v>
      </c>
      <c r="AA944">
        <v>0</v>
      </c>
      <c r="AB944">
        <v>0</v>
      </c>
      <c r="AC944">
        <v>0</v>
      </c>
      <c r="AF944">
        <v>0</v>
      </c>
      <c r="AO944" t="s">
        <v>1115</v>
      </c>
      <c r="AP944" t="s">
        <v>571</v>
      </c>
      <c r="AR944">
        <v>0</v>
      </c>
      <c r="AS944">
        <v>0</v>
      </c>
      <c r="AT944">
        <v>0</v>
      </c>
      <c r="AU944">
        <v>0</v>
      </c>
      <c r="AV944">
        <v>0</v>
      </c>
      <c r="AW944">
        <v>0</v>
      </c>
      <c r="BA944" t="s">
        <v>63</v>
      </c>
      <c r="BB944" t="s">
        <v>5080</v>
      </c>
      <c r="BC944">
        <v>0</v>
      </c>
      <c r="BE944" t="s">
        <v>571</v>
      </c>
      <c r="BH944" t="s">
        <v>2665</v>
      </c>
    </row>
    <row r="945" spans="1:60" x14ac:dyDescent="0.35">
      <c r="A945" t="s">
        <v>2666</v>
      </c>
      <c r="B945">
        <v>10000</v>
      </c>
      <c r="C945">
        <v>10000</v>
      </c>
      <c r="D945" s="2">
        <v>45761</v>
      </c>
      <c r="E945" t="s">
        <v>59</v>
      </c>
      <c r="F945" t="s">
        <v>2660</v>
      </c>
      <c r="G945" t="s">
        <v>570</v>
      </c>
      <c r="I945">
        <v>1</v>
      </c>
      <c r="J945" t="s">
        <v>183</v>
      </c>
      <c r="K945">
        <v>59</v>
      </c>
      <c r="L945" t="s">
        <v>6045</v>
      </c>
      <c r="M945" t="s">
        <v>73</v>
      </c>
      <c r="N945" t="s">
        <v>3811</v>
      </c>
      <c r="O945" s="3">
        <v>1000</v>
      </c>
      <c r="R945" s="2">
        <v>45759</v>
      </c>
      <c r="T945">
        <v>6</v>
      </c>
      <c r="U945" s="3">
        <v>6000</v>
      </c>
      <c r="V945" t="s">
        <v>65</v>
      </c>
      <c r="W945" t="s">
        <v>1114</v>
      </c>
      <c r="X945">
        <v>0</v>
      </c>
      <c r="Y945" s="3">
        <v>6000</v>
      </c>
      <c r="Z945">
        <v>0</v>
      </c>
      <c r="AA945">
        <v>0</v>
      </c>
      <c r="AB945">
        <v>0</v>
      </c>
      <c r="AC945">
        <v>0</v>
      </c>
      <c r="AF945">
        <v>0</v>
      </c>
      <c r="AO945" t="s">
        <v>1115</v>
      </c>
      <c r="AP945" t="s">
        <v>571</v>
      </c>
      <c r="AR945">
        <v>0</v>
      </c>
      <c r="AS945">
        <v>0</v>
      </c>
      <c r="AT945">
        <v>0</v>
      </c>
      <c r="AU945">
        <v>0</v>
      </c>
      <c r="AV945">
        <v>0</v>
      </c>
      <c r="AW945">
        <v>0</v>
      </c>
      <c r="BA945" t="s">
        <v>63</v>
      </c>
      <c r="BB945" t="s">
        <v>5081</v>
      </c>
      <c r="BC945">
        <v>0</v>
      </c>
      <c r="BE945" t="s">
        <v>571</v>
      </c>
      <c r="BH945" t="s">
        <v>2667</v>
      </c>
    </row>
    <row r="946" spans="1:60" x14ac:dyDescent="0.35">
      <c r="A946" t="s">
        <v>2243</v>
      </c>
      <c r="B946">
        <v>10000</v>
      </c>
      <c r="C946">
        <v>20000</v>
      </c>
      <c r="D946" s="2">
        <v>45762</v>
      </c>
      <c r="E946" t="s">
        <v>59</v>
      </c>
      <c r="F946" t="s">
        <v>2244</v>
      </c>
      <c r="G946" t="s">
        <v>2134</v>
      </c>
      <c r="I946">
        <v>2</v>
      </c>
      <c r="J946" t="s">
        <v>183</v>
      </c>
      <c r="K946">
        <v>71</v>
      </c>
      <c r="L946" t="s">
        <v>6057</v>
      </c>
      <c r="M946" t="s">
        <v>368</v>
      </c>
      <c r="N946" t="s">
        <v>3857</v>
      </c>
      <c r="O946" s="3">
        <v>20000</v>
      </c>
      <c r="R946" s="2">
        <v>45759</v>
      </c>
      <c r="T946">
        <v>2</v>
      </c>
      <c r="U946" s="3">
        <v>40000</v>
      </c>
      <c r="V946" t="s">
        <v>65</v>
      </c>
      <c r="W946" t="s">
        <v>2245</v>
      </c>
      <c r="X946">
        <v>0</v>
      </c>
      <c r="Y946" s="3">
        <v>40000</v>
      </c>
      <c r="Z946">
        <v>0</v>
      </c>
      <c r="AA946">
        <v>0</v>
      </c>
      <c r="AB946">
        <v>0</v>
      </c>
      <c r="AC946">
        <v>0</v>
      </c>
      <c r="AF946">
        <v>0</v>
      </c>
      <c r="AO946" t="s">
        <v>2246</v>
      </c>
      <c r="AP946" t="s">
        <v>147</v>
      </c>
      <c r="AR946">
        <v>0</v>
      </c>
      <c r="AS946">
        <v>0</v>
      </c>
      <c r="AT946">
        <v>0</v>
      </c>
      <c r="AU946">
        <v>0</v>
      </c>
      <c r="AV946">
        <v>0</v>
      </c>
      <c r="AW946">
        <v>0</v>
      </c>
      <c r="BA946" t="s">
        <v>63</v>
      </c>
      <c r="BB946" t="s">
        <v>4869</v>
      </c>
      <c r="BC946">
        <v>0</v>
      </c>
      <c r="BE946" t="s">
        <v>147</v>
      </c>
      <c r="BH946" t="s">
        <v>2247</v>
      </c>
    </row>
    <row r="947" spans="1:60" x14ac:dyDescent="0.35">
      <c r="A947" t="s">
        <v>5082</v>
      </c>
      <c r="B947">
        <v>10000</v>
      </c>
      <c r="C947">
        <v>10000</v>
      </c>
      <c r="D947" s="2">
        <v>45763</v>
      </c>
      <c r="E947" t="s">
        <v>59</v>
      </c>
      <c r="F947" t="s">
        <v>5083</v>
      </c>
      <c r="G947" t="s">
        <v>5084</v>
      </c>
      <c r="I947">
        <v>1</v>
      </c>
      <c r="J947" t="s">
        <v>183</v>
      </c>
      <c r="K947">
        <v>95</v>
      </c>
      <c r="L947" t="s">
        <v>6068</v>
      </c>
      <c r="M947" t="s">
        <v>454</v>
      </c>
      <c r="N947" t="s">
        <v>3837</v>
      </c>
      <c r="O947" s="3">
        <v>30572</v>
      </c>
      <c r="R947" s="2">
        <v>45759</v>
      </c>
      <c r="T947">
        <v>14</v>
      </c>
      <c r="U947" s="3">
        <v>428008</v>
      </c>
      <c r="V947" t="s">
        <v>65</v>
      </c>
      <c r="W947">
        <v>86.915900010000001</v>
      </c>
      <c r="X947">
        <v>0</v>
      </c>
      <c r="Y947" s="3">
        <v>427500</v>
      </c>
      <c r="Z947">
        <v>508</v>
      </c>
      <c r="AA947">
        <v>0</v>
      </c>
      <c r="AB947">
        <v>0</v>
      </c>
      <c r="AC947">
        <v>0</v>
      </c>
      <c r="AF947">
        <v>0</v>
      </c>
      <c r="AO947">
        <v>86.915899999999993</v>
      </c>
      <c r="AP947" t="s">
        <v>1048</v>
      </c>
      <c r="AR947">
        <v>0</v>
      </c>
      <c r="AS947">
        <v>0</v>
      </c>
      <c r="AT947">
        <v>0</v>
      </c>
      <c r="AU947">
        <v>0</v>
      </c>
      <c r="AV947">
        <v>0</v>
      </c>
      <c r="AW947">
        <v>0</v>
      </c>
      <c r="BA947" t="s">
        <v>63</v>
      </c>
      <c r="BB947" t="s">
        <v>5085</v>
      </c>
      <c r="BC947">
        <v>0</v>
      </c>
      <c r="BE947" t="s">
        <v>1048</v>
      </c>
      <c r="BH947" t="s">
        <v>2051</v>
      </c>
    </row>
    <row r="948" spans="1:60" x14ac:dyDescent="0.35">
      <c r="A948" t="s">
        <v>2668</v>
      </c>
      <c r="B948">
        <v>10000</v>
      </c>
      <c r="C948">
        <v>10000</v>
      </c>
      <c r="D948" s="2">
        <v>45761</v>
      </c>
      <c r="E948" t="s">
        <v>59</v>
      </c>
      <c r="F948" t="s">
        <v>2669</v>
      </c>
      <c r="G948" t="s">
        <v>2447</v>
      </c>
      <c r="I948">
        <v>1</v>
      </c>
      <c r="J948" t="s">
        <v>183</v>
      </c>
      <c r="K948">
        <v>12</v>
      </c>
      <c r="L948" t="s">
        <v>6062</v>
      </c>
      <c r="M948" t="s">
        <v>462</v>
      </c>
      <c r="N948" t="s">
        <v>3804</v>
      </c>
      <c r="O948" s="3">
        <v>20000</v>
      </c>
      <c r="R948" s="2">
        <v>45759</v>
      </c>
      <c r="T948">
        <v>1</v>
      </c>
      <c r="U948" s="3">
        <v>20000</v>
      </c>
      <c r="V948" t="s">
        <v>65</v>
      </c>
      <c r="W948" t="s">
        <v>2670</v>
      </c>
      <c r="X948">
        <v>0</v>
      </c>
      <c r="Y948" s="3">
        <v>20000</v>
      </c>
      <c r="Z948">
        <v>0</v>
      </c>
      <c r="AA948">
        <v>0</v>
      </c>
      <c r="AB948">
        <v>0</v>
      </c>
      <c r="AC948">
        <v>0</v>
      </c>
      <c r="AF948">
        <v>0</v>
      </c>
      <c r="AO948" t="s">
        <v>2671</v>
      </c>
      <c r="AP948" t="s">
        <v>465</v>
      </c>
      <c r="AR948">
        <v>0</v>
      </c>
      <c r="AS948">
        <v>0</v>
      </c>
      <c r="AT948">
        <v>0</v>
      </c>
      <c r="AU948">
        <v>0</v>
      </c>
      <c r="AV948">
        <v>0</v>
      </c>
      <c r="AW948">
        <v>0</v>
      </c>
      <c r="BA948" t="s">
        <v>63</v>
      </c>
      <c r="BB948" t="s">
        <v>5086</v>
      </c>
      <c r="BC948">
        <v>0</v>
      </c>
      <c r="BE948" t="s">
        <v>465</v>
      </c>
      <c r="BH948" t="s">
        <v>2287</v>
      </c>
    </row>
    <row r="949" spans="1:60" x14ac:dyDescent="0.35">
      <c r="A949" t="s">
        <v>2672</v>
      </c>
      <c r="B949">
        <v>10000</v>
      </c>
      <c r="C949">
        <v>10000</v>
      </c>
      <c r="D949" s="2">
        <v>45761</v>
      </c>
      <c r="E949" t="s">
        <v>59</v>
      </c>
      <c r="F949" t="s">
        <v>2590</v>
      </c>
      <c r="G949" t="s">
        <v>2155</v>
      </c>
      <c r="I949">
        <v>1</v>
      </c>
      <c r="J949" t="s">
        <v>183</v>
      </c>
      <c r="K949">
        <v>61</v>
      </c>
      <c r="L949" t="s">
        <v>6046</v>
      </c>
      <c r="M949" t="s">
        <v>664</v>
      </c>
      <c r="N949" t="s">
        <v>3846</v>
      </c>
      <c r="O949">
        <v>667</v>
      </c>
      <c r="R949" s="2">
        <v>45759</v>
      </c>
      <c r="T949">
        <v>6</v>
      </c>
      <c r="U949" s="3">
        <v>4002</v>
      </c>
      <c r="V949" t="s">
        <v>65</v>
      </c>
      <c r="W949" t="s">
        <v>2673</v>
      </c>
      <c r="X949">
        <v>0</v>
      </c>
      <c r="Y949" s="3">
        <v>4000</v>
      </c>
      <c r="Z949">
        <v>2</v>
      </c>
      <c r="AA949">
        <v>0</v>
      </c>
      <c r="AB949">
        <v>0</v>
      </c>
      <c r="AC949">
        <v>0</v>
      </c>
      <c r="AF949">
        <v>0</v>
      </c>
      <c r="AO949" t="s">
        <v>2674</v>
      </c>
      <c r="AP949" t="s">
        <v>465</v>
      </c>
      <c r="AR949">
        <v>0</v>
      </c>
      <c r="AS949">
        <v>0</v>
      </c>
      <c r="AT949">
        <v>0</v>
      </c>
      <c r="AU949">
        <v>0</v>
      </c>
      <c r="AV949">
        <v>0</v>
      </c>
      <c r="AW949">
        <v>0</v>
      </c>
      <c r="BA949" t="s">
        <v>63</v>
      </c>
      <c r="BB949" t="s">
        <v>5087</v>
      </c>
      <c r="BC949">
        <v>0</v>
      </c>
      <c r="BE949" t="s">
        <v>465</v>
      </c>
      <c r="BH949" t="s">
        <v>2675</v>
      </c>
    </row>
    <row r="950" spans="1:60" x14ac:dyDescent="0.35">
      <c r="A950" t="s">
        <v>5088</v>
      </c>
      <c r="B950">
        <v>10000</v>
      </c>
      <c r="C950">
        <v>10000</v>
      </c>
      <c r="D950" s="2">
        <v>45764</v>
      </c>
      <c r="E950" t="s">
        <v>59</v>
      </c>
      <c r="F950" t="s">
        <v>5089</v>
      </c>
      <c r="G950" t="s">
        <v>159</v>
      </c>
      <c r="I950">
        <v>1</v>
      </c>
      <c r="J950" t="s">
        <v>183</v>
      </c>
      <c r="K950">
        <v>72</v>
      </c>
      <c r="L950" t="s">
        <v>6056</v>
      </c>
      <c r="M950" t="s">
        <v>869</v>
      </c>
      <c r="N950" t="s">
        <v>3829</v>
      </c>
      <c r="O950" s="3">
        <v>2500</v>
      </c>
      <c r="R950" s="2">
        <v>45759</v>
      </c>
      <c r="T950">
        <v>4</v>
      </c>
      <c r="U950" s="3">
        <v>10000</v>
      </c>
      <c r="V950" t="s">
        <v>65</v>
      </c>
      <c r="W950">
        <v>5000580740001</v>
      </c>
      <c r="X950">
        <v>0</v>
      </c>
      <c r="Y950" s="3">
        <v>8000</v>
      </c>
      <c r="Z950" s="3">
        <v>2000</v>
      </c>
      <c r="AA950">
        <v>0</v>
      </c>
      <c r="AB950">
        <v>0</v>
      </c>
      <c r="AC950">
        <v>0</v>
      </c>
      <c r="AF950">
        <v>0</v>
      </c>
      <c r="AO950">
        <v>500058074</v>
      </c>
      <c r="AP950" t="s">
        <v>162</v>
      </c>
      <c r="AR950">
        <v>0</v>
      </c>
      <c r="AS950">
        <v>0</v>
      </c>
      <c r="AT950">
        <v>0</v>
      </c>
      <c r="AU950">
        <v>0</v>
      </c>
      <c r="AV950">
        <v>0</v>
      </c>
      <c r="AW950">
        <v>0</v>
      </c>
      <c r="BA950" t="s">
        <v>63</v>
      </c>
      <c r="BB950" t="s">
        <v>5090</v>
      </c>
      <c r="BC950">
        <v>0</v>
      </c>
      <c r="BE950" t="s">
        <v>162</v>
      </c>
      <c r="BH950" t="s">
        <v>2473</v>
      </c>
    </row>
    <row r="951" spans="1:60" x14ac:dyDescent="0.35">
      <c r="A951" t="s">
        <v>5091</v>
      </c>
      <c r="B951">
        <v>10000</v>
      </c>
      <c r="C951">
        <v>10000</v>
      </c>
      <c r="D951" s="2">
        <v>45764</v>
      </c>
      <c r="E951" t="s">
        <v>59</v>
      </c>
      <c r="F951" t="s">
        <v>5089</v>
      </c>
      <c r="G951" t="s">
        <v>159</v>
      </c>
      <c r="I951">
        <v>1</v>
      </c>
      <c r="J951" t="s">
        <v>183</v>
      </c>
      <c r="K951">
        <v>72</v>
      </c>
      <c r="L951" t="s">
        <v>6056</v>
      </c>
      <c r="M951" t="s">
        <v>869</v>
      </c>
      <c r="N951" t="s">
        <v>3829</v>
      </c>
      <c r="O951" s="3">
        <v>3500</v>
      </c>
      <c r="R951" s="2">
        <v>45759</v>
      </c>
      <c r="T951">
        <v>4</v>
      </c>
      <c r="U951" s="3">
        <v>14000</v>
      </c>
      <c r="V951" t="s">
        <v>65</v>
      </c>
      <c r="W951">
        <v>5000582230001</v>
      </c>
      <c r="X951">
        <v>0</v>
      </c>
      <c r="Y951" s="3">
        <v>11000</v>
      </c>
      <c r="Z951" s="3">
        <v>3000</v>
      </c>
      <c r="AA951">
        <v>0</v>
      </c>
      <c r="AB951">
        <v>0</v>
      </c>
      <c r="AC951">
        <v>0</v>
      </c>
      <c r="AF951">
        <v>0</v>
      </c>
      <c r="AO951">
        <v>500058223</v>
      </c>
      <c r="AP951" t="s">
        <v>162</v>
      </c>
      <c r="AR951">
        <v>0</v>
      </c>
      <c r="AS951">
        <v>0</v>
      </c>
      <c r="AT951">
        <v>0</v>
      </c>
      <c r="AU951">
        <v>0</v>
      </c>
      <c r="AV951">
        <v>0</v>
      </c>
      <c r="AW951">
        <v>0</v>
      </c>
      <c r="BA951" t="s">
        <v>63</v>
      </c>
      <c r="BB951" t="s">
        <v>5092</v>
      </c>
      <c r="BC951">
        <v>0</v>
      </c>
      <c r="BE951" t="s">
        <v>162</v>
      </c>
      <c r="BH951" t="s">
        <v>2473</v>
      </c>
    </row>
    <row r="952" spans="1:60" x14ac:dyDescent="0.35">
      <c r="A952" t="s">
        <v>5093</v>
      </c>
      <c r="B952">
        <v>10000</v>
      </c>
      <c r="C952">
        <v>10000</v>
      </c>
      <c r="D952" s="2">
        <v>45764</v>
      </c>
      <c r="E952" t="s">
        <v>59</v>
      </c>
      <c r="F952" t="s">
        <v>5094</v>
      </c>
      <c r="G952" t="s">
        <v>159</v>
      </c>
      <c r="I952">
        <v>1</v>
      </c>
      <c r="J952" t="s">
        <v>183</v>
      </c>
      <c r="K952">
        <v>72</v>
      </c>
      <c r="L952" t="s">
        <v>6056</v>
      </c>
      <c r="M952" t="s">
        <v>869</v>
      </c>
      <c r="N952" t="s">
        <v>3829</v>
      </c>
      <c r="O952" s="3">
        <v>2625</v>
      </c>
      <c r="R952" s="2">
        <v>45759</v>
      </c>
      <c r="T952">
        <v>4</v>
      </c>
      <c r="U952" s="3">
        <v>10500</v>
      </c>
      <c r="V952" t="s">
        <v>65</v>
      </c>
      <c r="W952">
        <v>5000582270001</v>
      </c>
      <c r="X952">
        <v>0</v>
      </c>
      <c r="Y952" s="3">
        <v>7500</v>
      </c>
      <c r="Z952" s="3">
        <v>3000</v>
      </c>
      <c r="AA952">
        <v>0</v>
      </c>
      <c r="AB952">
        <v>0</v>
      </c>
      <c r="AC952">
        <v>0</v>
      </c>
      <c r="AF952">
        <v>0</v>
      </c>
      <c r="AO952">
        <v>500058227</v>
      </c>
      <c r="AP952" t="s">
        <v>162</v>
      </c>
      <c r="AR952">
        <v>0</v>
      </c>
      <c r="AS952">
        <v>0</v>
      </c>
      <c r="AT952">
        <v>0</v>
      </c>
      <c r="AU952">
        <v>0</v>
      </c>
      <c r="AV952">
        <v>0</v>
      </c>
      <c r="AW952">
        <v>0</v>
      </c>
      <c r="BA952" t="s">
        <v>63</v>
      </c>
      <c r="BB952" t="s">
        <v>5095</v>
      </c>
      <c r="BC952">
        <v>0</v>
      </c>
      <c r="BE952" t="s">
        <v>162</v>
      </c>
      <c r="BH952" t="s">
        <v>5096</v>
      </c>
    </row>
    <row r="953" spans="1:60" x14ac:dyDescent="0.35">
      <c r="A953" t="s">
        <v>5093</v>
      </c>
      <c r="B953">
        <v>20000</v>
      </c>
      <c r="C953">
        <v>10000</v>
      </c>
      <c r="D953" s="2">
        <v>45764</v>
      </c>
      <c r="E953" t="s">
        <v>59</v>
      </c>
      <c r="F953" t="s">
        <v>5094</v>
      </c>
      <c r="G953" t="s">
        <v>159</v>
      </c>
      <c r="I953">
        <v>1</v>
      </c>
      <c r="J953" t="s">
        <v>183</v>
      </c>
      <c r="K953">
        <v>72</v>
      </c>
      <c r="L953" t="s">
        <v>6056</v>
      </c>
      <c r="M953" t="s">
        <v>869</v>
      </c>
      <c r="N953" t="s">
        <v>3829</v>
      </c>
      <c r="O953" s="3">
        <v>1875</v>
      </c>
      <c r="R953" s="2">
        <v>45759</v>
      </c>
      <c r="T953">
        <v>4</v>
      </c>
      <c r="U953" s="3">
        <v>7500</v>
      </c>
      <c r="V953" t="s">
        <v>65</v>
      </c>
      <c r="W953">
        <v>5000582270001</v>
      </c>
      <c r="X953">
        <v>0</v>
      </c>
      <c r="Y953" s="3">
        <v>7500</v>
      </c>
      <c r="Z953">
        <v>0</v>
      </c>
      <c r="AA953">
        <v>0</v>
      </c>
      <c r="AB953">
        <v>0</v>
      </c>
      <c r="AC953">
        <v>0</v>
      </c>
      <c r="AF953">
        <v>0</v>
      </c>
      <c r="AO953">
        <v>500058227</v>
      </c>
      <c r="AP953" t="s">
        <v>162</v>
      </c>
      <c r="AR953">
        <v>0</v>
      </c>
      <c r="AS953">
        <v>0</v>
      </c>
      <c r="AT953">
        <v>0</v>
      </c>
      <c r="AU953">
        <v>0</v>
      </c>
      <c r="AV953">
        <v>0</v>
      </c>
      <c r="AW953">
        <v>0</v>
      </c>
      <c r="BA953" t="s">
        <v>63</v>
      </c>
      <c r="BB953" t="s">
        <v>5095</v>
      </c>
      <c r="BC953">
        <v>0</v>
      </c>
      <c r="BE953" t="s">
        <v>162</v>
      </c>
      <c r="BH953" t="s">
        <v>5096</v>
      </c>
    </row>
    <row r="954" spans="1:60" x14ac:dyDescent="0.35">
      <c r="A954" t="s">
        <v>5097</v>
      </c>
      <c r="B954">
        <v>10000</v>
      </c>
      <c r="C954">
        <v>10000</v>
      </c>
      <c r="D954" s="2">
        <v>45764</v>
      </c>
      <c r="E954" t="s">
        <v>59</v>
      </c>
      <c r="F954" t="s">
        <v>5094</v>
      </c>
      <c r="G954" t="s">
        <v>159</v>
      </c>
      <c r="I954">
        <v>1</v>
      </c>
      <c r="J954" t="s">
        <v>183</v>
      </c>
      <c r="K954">
        <v>72</v>
      </c>
      <c r="L954" t="s">
        <v>6056</v>
      </c>
      <c r="M954" t="s">
        <v>869</v>
      </c>
      <c r="N954" t="s">
        <v>3829</v>
      </c>
      <c r="O954" s="3">
        <v>1125</v>
      </c>
      <c r="R954" s="2">
        <v>45759</v>
      </c>
      <c r="T954">
        <v>4</v>
      </c>
      <c r="U954" s="3">
        <v>4500</v>
      </c>
      <c r="V954" t="s">
        <v>65</v>
      </c>
      <c r="W954">
        <v>5000582300001</v>
      </c>
      <c r="X954">
        <v>0</v>
      </c>
      <c r="Y954" s="3">
        <v>2500</v>
      </c>
      <c r="Z954" s="3">
        <v>2000</v>
      </c>
      <c r="AA954">
        <v>0</v>
      </c>
      <c r="AB954">
        <v>0</v>
      </c>
      <c r="AC954">
        <v>0</v>
      </c>
      <c r="AF954">
        <v>0</v>
      </c>
      <c r="AO954">
        <v>500058230</v>
      </c>
      <c r="AP954" t="s">
        <v>162</v>
      </c>
      <c r="AR954">
        <v>0</v>
      </c>
      <c r="AS954">
        <v>0</v>
      </c>
      <c r="AT954">
        <v>0</v>
      </c>
      <c r="AU954">
        <v>0</v>
      </c>
      <c r="AV954">
        <v>0</v>
      </c>
      <c r="AW954">
        <v>0</v>
      </c>
      <c r="BA954" t="s">
        <v>63</v>
      </c>
      <c r="BB954" t="s">
        <v>5098</v>
      </c>
      <c r="BC954">
        <v>0</v>
      </c>
      <c r="BE954" t="s">
        <v>162</v>
      </c>
      <c r="BH954" t="s">
        <v>5096</v>
      </c>
    </row>
    <row r="955" spans="1:60" x14ac:dyDescent="0.35">
      <c r="A955" t="s">
        <v>5097</v>
      </c>
      <c r="B955">
        <v>20000</v>
      </c>
      <c r="C955">
        <v>10000</v>
      </c>
      <c r="D955" s="2">
        <v>45764</v>
      </c>
      <c r="E955" t="s">
        <v>59</v>
      </c>
      <c r="F955" t="s">
        <v>5094</v>
      </c>
      <c r="G955" t="s">
        <v>159</v>
      </c>
      <c r="I955">
        <v>1</v>
      </c>
      <c r="J955" t="s">
        <v>183</v>
      </c>
      <c r="K955">
        <v>72</v>
      </c>
      <c r="L955" t="s">
        <v>6056</v>
      </c>
      <c r="M955" t="s">
        <v>869</v>
      </c>
      <c r="N955" t="s">
        <v>3829</v>
      </c>
      <c r="O955">
        <v>625</v>
      </c>
      <c r="R955" s="2">
        <v>45759</v>
      </c>
      <c r="T955">
        <v>4</v>
      </c>
      <c r="U955" s="3">
        <v>2500</v>
      </c>
      <c r="V955" t="s">
        <v>65</v>
      </c>
      <c r="W955">
        <v>5000582300001</v>
      </c>
      <c r="X955">
        <v>0</v>
      </c>
      <c r="Y955" s="3">
        <v>2500</v>
      </c>
      <c r="Z955">
        <v>0</v>
      </c>
      <c r="AA955">
        <v>0</v>
      </c>
      <c r="AB955">
        <v>0</v>
      </c>
      <c r="AC955">
        <v>0</v>
      </c>
      <c r="AF955">
        <v>0</v>
      </c>
      <c r="AO955">
        <v>500058230</v>
      </c>
      <c r="AP955" t="s">
        <v>162</v>
      </c>
      <c r="AR955">
        <v>0</v>
      </c>
      <c r="AS955">
        <v>0</v>
      </c>
      <c r="AT955">
        <v>0</v>
      </c>
      <c r="AU955">
        <v>0</v>
      </c>
      <c r="AV955">
        <v>0</v>
      </c>
      <c r="AW955">
        <v>0</v>
      </c>
      <c r="BA955" t="s">
        <v>63</v>
      </c>
      <c r="BB955" t="s">
        <v>5098</v>
      </c>
      <c r="BC955">
        <v>0</v>
      </c>
      <c r="BE955" t="s">
        <v>162</v>
      </c>
      <c r="BH955" t="s">
        <v>5096</v>
      </c>
    </row>
    <row r="956" spans="1:60" x14ac:dyDescent="0.35">
      <c r="A956" t="s">
        <v>5099</v>
      </c>
      <c r="B956">
        <v>10000</v>
      </c>
      <c r="C956">
        <v>10000</v>
      </c>
      <c r="D956" s="2">
        <v>45764</v>
      </c>
      <c r="E956" t="s">
        <v>59</v>
      </c>
      <c r="F956" t="s">
        <v>5100</v>
      </c>
      <c r="G956" t="s">
        <v>159</v>
      </c>
      <c r="I956">
        <v>1</v>
      </c>
      <c r="J956" t="s">
        <v>183</v>
      </c>
      <c r="K956">
        <v>72</v>
      </c>
      <c r="L956" t="s">
        <v>6056</v>
      </c>
      <c r="M956" t="s">
        <v>869</v>
      </c>
      <c r="N956" t="s">
        <v>3829</v>
      </c>
      <c r="O956" s="3">
        <v>4625</v>
      </c>
      <c r="R956" s="2">
        <v>45759</v>
      </c>
      <c r="T956">
        <v>4</v>
      </c>
      <c r="U956" s="3">
        <v>18500</v>
      </c>
      <c r="V956" t="s">
        <v>65</v>
      </c>
      <c r="W956">
        <v>5000584100001</v>
      </c>
      <c r="X956">
        <v>0</v>
      </c>
      <c r="Y956" s="3">
        <v>13500</v>
      </c>
      <c r="Z956" s="3">
        <v>5000</v>
      </c>
      <c r="AA956">
        <v>0</v>
      </c>
      <c r="AB956">
        <v>0</v>
      </c>
      <c r="AC956">
        <v>0</v>
      </c>
      <c r="AF956">
        <v>0</v>
      </c>
      <c r="AO956">
        <v>500058410</v>
      </c>
      <c r="AP956" t="s">
        <v>162</v>
      </c>
      <c r="AR956">
        <v>0</v>
      </c>
      <c r="AS956">
        <v>0</v>
      </c>
      <c r="AT956">
        <v>0</v>
      </c>
      <c r="AU956">
        <v>0</v>
      </c>
      <c r="AV956">
        <v>0</v>
      </c>
      <c r="AW956">
        <v>0</v>
      </c>
      <c r="BA956" t="s">
        <v>63</v>
      </c>
      <c r="BB956" t="s">
        <v>5101</v>
      </c>
      <c r="BC956">
        <v>0</v>
      </c>
      <c r="BE956" t="s">
        <v>162</v>
      </c>
      <c r="BH956" t="s">
        <v>5096</v>
      </c>
    </row>
    <row r="957" spans="1:60" x14ac:dyDescent="0.35">
      <c r="A957" t="s">
        <v>5099</v>
      </c>
      <c r="B957">
        <v>20000</v>
      </c>
      <c r="C957">
        <v>10000</v>
      </c>
      <c r="D957" s="2">
        <v>45764</v>
      </c>
      <c r="E957" t="s">
        <v>59</v>
      </c>
      <c r="F957" t="s">
        <v>5100</v>
      </c>
      <c r="G957" t="s">
        <v>159</v>
      </c>
      <c r="I957">
        <v>1</v>
      </c>
      <c r="J957" t="s">
        <v>183</v>
      </c>
      <c r="K957">
        <v>72</v>
      </c>
      <c r="L957" t="s">
        <v>6056</v>
      </c>
      <c r="M957" t="s">
        <v>869</v>
      </c>
      <c r="N957" t="s">
        <v>3829</v>
      </c>
      <c r="O957" s="3">
        <v>3375</v>
      </c>
      <c r="R957" s="2">
        <v>45759</v>
      </c>
      <c r="T957">
        <v>4</v>
      </c>
      <c r="U957" s="3">
        <v>13500</v>
      </c>
      <c r="V957" t="s">
        <v>65</v>
      </c>
      <c r="W957">
        <v>5000584100001</v>
      </c>
      <c r="X957">
        <v>0</v>
      </c>
      <c r="Y957" s="3">
        <v>13500</v>
      </c>
      <c r="Z957">
        <v>0</v>
      </c>
      <c r="AA957">
        <v>0</v>
      </c>
      <c r="AB957">
        <v>0</v>
      </c>
      <c r="AC957">
        <v>0</v>
      </c>
      <c r="AF957">
        <v>0</v>
      </c>
      <c r="AO957">
        <v>500058410</v>
      </c>
      <c r="AP957" t="s">
        <v>162</v>
      </c>
      <c r="AR957">
        <v>0</v>
      </c>
      <c r="AS957">
        <v>0</v>
      </c>
      <c r="AT957">
        <v>0</v>
      </c>
      <c r="AU957">
        <v>0</v>
      </c>
      <c r="AV957">
        <v>0</v>
      </c>
      <c r="AW957">
        <v>0</v>
      </c>
      <c r="BA957" t="s">
        <v>63</v>
      </c>
      <c r="BB957" t="s">
        <v>5101</v>
      </c>
      <c r="BC957">
        <v>0</v>
      </c>
      <c r="BE957" t="s">
        <v>162</v>
      </c>
      <c r="BH957" t="s">
        <v>5096</v>
      </c>
    </row>
    <row r="958" spans="1:60" x14ac:dyDescent="0.35">
      <c r="A958" t="s">
        <v>5102</v>
      </c>
      <c r="B958">
        <v>10000</v>
      </c>
      <c r="C958">
        <v>10000</v>
      </c>
      <c r="D958" s="2">
        <v>45764</v>
      </c>
      <c r="E958" t="s">
        <v>59</v>
      </c>
      <c r="F958" t="s">
        <v>5100</v>
      </c>
      <c r="G958" t="s">
        <v>159</v>
      </c>
      <c r="I958">
        <v>1</v>
      </c>
      <c r="J958" t="s">
        <v>183</v>
      </c>
      <c r="K958">
        <v>72</v>
      </c>
      <c r="L958" t="s">
        <v>6056</v>
      </c>
      <c r="M958" t="s">
        <v>869</v>
      </c>
      <c r="N958" t="s">
        <v>3829</v>
      </c>
      <c r="O958" s="3">
        <v>1125</v>
      </c>
      <c r="R958" s="2">
        <v>45759</v>
      </c>
      <c r="T958">
        <v>4</v>
      </c>
      <c r="U958" s="3">
        <v>4500</v>
      </c>
      <c r="V958" t="s">
        <v>65</v>
      </c>
      <c r="W958">
        <v>5000761290001</v>
      </c>
      <c r="X958">
        <v>0</v>
      </c>
      <c r="Y958" s="3">
        <v>2500</v>
      </c>
      <c r="Z958" s="3">
        <v>2000</v>
      </c>
      <c r="AA958">
        <v>0</v>
      </c>
      <c r="AB958">
        <v>0</v>
      </c>
      <c r="AC958">
        <v>0</v>
      </c>
      <c r="AF958">
        <v>0</v>
      </c>
      <c r="AO958">
        <v>500076129</v>
      </c>
      <c r="AP958" t="s">
        <v>162</v>
      </c>
      <c r="AR958">
        <v>0</v>
      </c>
      <c r="AS958">
        <v>0</v>
      </c>
      <c r="AT958">
        <v>0</v>
      </c>
      <c r="AU958">
        <v>0</v>
      </c>
      <c r="AV958">
        <v>0</v>
      </c>
      <c r="AW958">
        <v>0</v>
      </c>
      <c r="BA958" t="s">
        <v>63</v>
      </c>
      <c r="BB958" t="s">
        <v>5103</v>
      </c>
      <c r="BC958">
        <v>0</v>
      </c>
      <c r="BE958" t="s">
        <v>162</v>
      </c>
      <c r="BH958" t="s">
        <v>5096</v>
      </c>
    </row>
    <row r="959" spans="1:60" x14ac:dyDescent="0.35">
      <c r="A959" t="s">
        <v>5102</v>
      </c>
      <c r="B959">
        <v>20000</v>
      </c>
      <c r="C959">
        <v>10000</v>
      </c>
      <c r="D959" s="2">
        <v>45764</v>
      </c>
      <c r="E959" t="s">
        <v>59</v>
      </c>
      <c r="F959" t="s">
        <v>5100</v>
      </c>
      <c r="G959" t="s">
        <v>159</v>
      </c>
      <c r="I959">
        <v>1</v>
      </c>
      <c r="J959" t="s">
        <v>183</v>
      </c>
      <c r="K959">
        <v>72</v>
      </c>
      <c r="L959" t="s">
        <v>6056</v>
      </c>
      <c r="M959" t="s">
        <v>869</v>
      </c>
      <c r="N959" t="s">
        <v>3829</v>
      </c>
      <c r="O959">
        <v>625</v>
      </c>
      <c r="R959" s="2">
        <v>45759</v>
      </c>
      <c r="T959">
        <v>4</v>
      </c>
      <c r="U959" s="3">
        <v>2500</v>
      </c>
      <c r="V959" t="s">
        <v>65</v>
      </c>
      <c r="W959">
        <v>5000761290001</v>
      </c>
      <c r="X959">
        <v>0</v>
      </c>
      <c r="Y959" s="3">
        <v>2500</v>
      </c>
      <c r="Z959">
        <v>0</v>
      </c>
      <c r="AA959">
        <v>0</v>
      </c>
      <c r="AB959">
        <v>0</v>
      </c>
      <c r="AC959">
        <v>0</v>
      </c>
      <c r="AF959">
        <v>0</v>
      </c>
      <c r="AO959">
        <v>500076129</v>
      </c>
      <c r="AP959" t="s">
        <v>162</v>
      </c>
      <c r="AR959">
        <v>0</v>
      </c>
      <c r="AS959">
        <v>0</v>
      </c>
      <c r="AT959">
        <v>0</v>
      </c>
      <c r="AU959">
        <v>0</v>
      </c>
      <c r="AV959">
        <v>0</v>
      </c>
      <c r="AW959">
        <v>0</v>
      </c>
      <c r="BA959" t="s">
        <v>63</v>
      </c>
      <c r="BB959" t="s">
        <v>5103</v>
      </c>
      <c r="BC959">
        <v>0</v>
      </c>
      <c r="BE959" t="s">
        <v>162</v>
      </c>
      <c r="BH959" t="s">
        <v>5096</v>
      </c>
    </row>
    <row r="960" spans="1:60" x14ac:dyDescent="0.35">
      <c r="A960" t="s">
        <v>2679</v>
      </c>
      <c r="B960">
        <v>10000</v>
      </c>
      <c r="C960">
        <v>10000</v>
      </c>
      <c r="D960" s="2">
        <v>45761</v>
      </c>
      <c r="E960" t="s">
        <v>59</v>
      </c>
      <c r="F960" t="s">
        <v>2590</v>
      </c>
      <c r="G960" t="s">
        <v>2677</v>
      </c>
      <c r="I960">
        <v>1</v>
      </c>
      <c r="J960" t="s">
        <v>183</v>
      </c>
      <c r="K960">
        <v>61</v>
      </c>
      <c r="L960" t="s">
        <v>6046</v>
      </c>
      <c r="M960" t="s">
        <v>664</v>
      </c>
      <c r="N960" t="s">
        <v>3846</v>
      </c>
      <c r="O960">
        <v>834</v>
      </c>
      <c r="R960" s="2">
        <v>45759</v>
      </c>
      <c r="T960">
        <v>6</v>
      </c>
      <c r="U960" s="3">
        <v>5004</v>
      </c>
      <c r="V960" t="s">
        <v>65</v>
      </c>
      <c r="W960" t="s">
        <v>2673</v>
      </c>
      <c r="X960">
        <v>0</v>
      </c>
      <c r="Y960" s="3">
        <v>5000</v>
      </c>
      <c r="Z960">
        <v>4</v>
      </c>
      <c r="AA960">
        <v>0</v>
      </c>
      <c r="AB960">
        <v>0</v>
      </c>
      <c r="AC960">
        <v>0</v>
      </c>
      <c r="AF960">
        <v>0</v>
      </c>
      <c r="AO960" t="s">
        <v>2674</v>
      </c>
      <c r="AP960" t="s">
        <v>465</v>
      </c>
      <c r="AR960">
        <v>0</v>
      </c>
      <c r="AS960">
        <v>0</v>
      </c>
      <c r="AT960">
        <v>0</v>
      </c>
      <c r="AU960">
        <v>0</v>
      </c>
      <c r="AV960">
        <v>0</v>
      </c>
      <c r="AW960">
        <v>0</v>
      </c>
      <c r="BA960" t="s">
        <v>63</v>
      </c>
      <c r="BB960" t="s">
        <v>5104</v>
      </c>
      <c r="BC960">
        <v>0</v>
      </c>
      <c r="BE960" t="s">
        <v>465</v>
      </c>
      <c r="BH960" t="s">
        <v>2680</v>
      </c>
    </row>
    <row r="961" spans="1:60" x14ac:dyDescent="0.35">
      <c r="A961" t="s">
        <v>2681</v>
      </c>
      <c r="B961">
        <v>10000</v>
      </c>
      <c r="C961">
        <v>10000</v>
      </c>
      <c r="D961" s="2">
        <v>45761</v>
      </c>
      <c r="E961" t="s">
        <v>59</v>
      </c>
      <c r="F961" t="s">
        <v>2682</v>
      </c>
      <c r="G961" t="s">
        <v>570</v>
      </c>
      <c r="I961">
        <v>1</v>
      </c>
      <c r="J961" t="s">
        <v>183</v>
      </c>
      <c r="K961">
        <v>59</v>
      </c>
      <c r="L961" t="s">
        <v>6045</v>
      </c>
      <c r="M961" t="s">
        <v>73</v>
      </c>
      <c r="N961" t="s">
        <v>3811</v>
      </c>
      <c r="O961" s="3">
        <v>5000</v>
      </c>
      <c r="R961" s="2">
        <v>45759</v>
      </c>
      <c r="T961">
        <v>6</v>
      </c>
      <c r="U961" s="3">
        <v>30000</v>
      </c>
      <c r="V961" t="s">
        <v>65</v>
      </c>
      <c r="W961" t="s">
        <v>1069</v>
      </c>
      <c r="X961">
        <v>0</v>
      </c>
      <c r="Y961" s="3">
        <v>30000</v>
      </c>
      <c r="Z961">
        <v>0</v>
      </c>
      <c r="AA961">
        <v>0</v>
      </c>
      <c r="AB961">
        <v>0</v>
      </c>
      <c r="AC961">
        <v>0</v>
      </c>
      <c r="AF961">
        <v>0</v>
      </c>
      <c r="AO961" t="s">
        <v>1070</v>
      </c>
      <c r="AP961" t="s">
        <v>571</v>
      </c>
      <c r="AR961">
        <v>0</v>
      </c>
      <c r="AS961">
        <v>0</v>
      </c>
      <c r="AT961">
        <v>0</v>
      </c>
      <c r="AU961">
        <v>0</v>
      </c>
      <c r="AV961">
        <v>0</v>
      </c>
      <c r="AW961">
        <v>0</v>
      </c>
      <c r="BA961" t="s">
        <v>63</v>
      </c>
      <c r="BB961" t="s">
        <v>5105</v>
      </c>
      <c r="BC961">
        <v>0</v>
      </c>
      <c r="BE961" t="s">
        <v>571</v>
      </c>
      <c r="BH961" t="s">
        <v>2683</v>
      </c>
    </row>
    <row r="962" spans="1:60" x14ac:dyDescent="0.35">
      <c r="A962" t="s">
        <v>2684</v>
      </c>
      <c r="B962">
        <v>10000</v>
      </c>
      <c r="C962">
        <v>10000</v>
      </c>
      <c r="D962" s="2">
        <v>45761</v>
      </c>
      <c r="E962" t="s">
        <v>59</v>
      </c>
      <c r="F962" t="s">
        <v>2682</v>
      </c>
      <c r="G962" t="s">
        <v>570</v>
      </c>
      <c r="I962">
        <v>1</v>
      </c>
      <c r="J962" t="s">
        <v>183</v>
      </c>
      <c r="K962">
        <v>59</v>
      </c>
      <c r="L962" t="s">
        <v>6045</v>
      </c>
      <c r="M962" t="s">
        <v>73</v>
      </c>
      <c r="N962" t="s">
        <v>3811</v>
      </c>
      <c r="O962" s="3">
        <v>5000</v>
      </c>
      <c r="R962" s="2">
        <v>45759</v>
      </c>
      <c r="T962">
        <v>6</v>
      </c>
      <c r="U962" s="3">
        <v>30000</v>
      </c>
      <c r="V962" t="s">
        <v>65</v>
      </c>
      <c r="W962" t="s">
        <v>1069</v>
      </c>
      <c r="X962">
        <v>0</v>
      </c>
      <c r="Y962" s="3">
        <v>30000</v>
      </c>
      <c r="Z962">
        <v>0</v>
      </c>
      <c r="AA962">
        <v>0</v>
      </c>
      <c r="AB962">
        <v>0</v>
      </c>
      <c r="AC962">
        <v>0</v>
      </c>
      <c r="AF962">
        <v>0</v>
      </c>
      <c r="AO962" t="s">
        <v>1070</v>
      </c>
      <c r="AP962" t="s">
        <v>571</v>
      </c>
      <c r="AR962">
        <v>0</v>
      </c>
      <c r="AS962">
        <v>0</v>
      </c>
      <c r="AT962">
        <v>0</v>
      </c>
      <c r="AU962">
        <v>0</v>
      </c>
      <c r="AV962">
        <v>0</v>
      </c>
      <c r="AW962">
        <v>0</v>
      </c>
      <c r="BA962" t="s">
        <v>63</v>
      </c>
      <c r="BB962" t="s">
        <v>5106</v>
      </c>
      <c r="BC962">
        <v>0</v>
      </c>
      <c r="BE962" t="s">
        <v>571</v>
      </c>
      <c r="BH962" t="s">
        <v>2685</v>
      </c>
    </row>
    <row r="963" spans="1:60" x14ac:dyDescent="0.35">
      <c r="A963" t="s">
        <v>2686</v>
      </c>
      <c r="B963">
        <v>10000</v>
      </c>
      <c r="C963">
        <v>10000</v>
      </c>
      <c r="D963" s="2">
        <v>45761</v>
      </c>
      <c r="E963" t="s">
        <v>59</v>
      </c>
      <c r="F963" t="s">
        <v>2687</v>
      </c>
      <c r="G963">
        <v>10620258010</v>
      </c>
      <c r="I963">
        <v>1</v>
      </c>
      <c r="J963" t="s">
        <v>183</v>
      </c>
      <c r="L963" t="e">
        <v>#N/A</v>
      </c>
      <c r="N963" t="e">
        <v>#N/A</v>
      </c>
      <c r="O963">
        <v>1</v>
      </c>
      <c r="R963" s="2">
        <v>45759</v>
      </c>
      <c r="T963">
        <v>1</v>
      </c>
      <c r="U963">
        <v>1</v>
      </c>
      <c r="V963" t="s">
        <v>65</v>
      </c>
      <c r="W963" t="s">
        <v>2688</v>
      </c>
      <c r="X963">
        <v>0</v>
      </c>
      <c r="Y963">
        <v>1</v>
      </c>
      <c r="Z963">
        <v>0</v>
      </c>
      <c r="AA963">
        <v>0</v>
      </c>
      <c r="AB963">
        <v>0</v>
      </c>
      <c r="AC963">
        <v>0</v>
      </c>
      <c r="AF963">
        <v>0</v>
      </c>
      <c r="AO963" t="s">
        <v>2689</v>
      </c>
      <c r="AP963" t="s">
        <v>2690</v>
      </c>
      <c r="AR963">
        <v>0</v>
      </c>
      <c r="AS963">
        <v>0</v>
      </c>
      <c r="AT963">
        <v>0</v>
      </c>
      <c r="AU963">
        <v>0</v>
      </c>
      <c r="AV963">
        <v>0</v>
      </c>
      <c r="AW963">
        <v>0</v>
      </c>
      <c r="BA963" t="s">
        <v>63</v>
      </c>
      <c r="BB963" t="s">
        <v>2691</v>
      </c>
      <c r="BC963">
        <v>0</v>
      </c>
      <c r="BE963" t="s">
        <v>2690</v>
      </c>
      <c r="BH963" t="s">
        <v>2692</v>
      </c>
    </row>
    <row r="964" spans="1:60" x14ac:dyDescent="0.35">
      <c r="A964" t="s">
        <v>2977</v>
      </c>
      <c r="B964">
        <v>10000</v>
      </c>
      <c r="C964">
        <v>10000</v>
      </c>
      <c r="D964" s="2">
        <v>45763</v>
      </c>
      <c r="E964" t="s">
        <v>59</v>
      </c>
      <c r="F964" t="s">
        <v>2978</v>
      </c>
      <c r="G964" t="s">
        <v>2979</v>
      </c>
      <c r="I964">
        <v>1</v>
      </c>
      <c r="J964" t="s">
        <v>183</v>
      </c>
      <c r="K964">
        <v>72</v>
      </c>
      <c r="L964" t="s">
        <v>6056</v>
      </c>
      <c r="M964" t="s">
        <v>869</v>
      </c>
      <c r="N964" t="s">
        <v>3829</v>
      </c>
      <c r="O964" s="3">
        <v>2000</v>
      </c>
      <c r="R964" s="2">
        <v>45759</v>
      </c>
      <c r="T964">
        <v>8</v>
      </c>
      <c r="U964" s="3">
        <v>16000</v>
      </c>
      <c r="V964" t="s">
        <v>65</v>
      </c>
      <c r="W964" t="s">
        <v>2980</v>
      </c>
      <c r="X964">
        <v>0</v>
      </c>
      <c r="Y964" s="3">
        <v>10000</v>
      </c>
      <c r="Z964" s="3">
        <v>6000</v>
      </c>
      <c r="AA964">
        <v>0</v>
      </c>
      <c r="AB964">
        <v>0</v>
      </c>
      <c r="AC964">
        <v>0</v>
      </c>
      <c r="AF964">
        <v>0</v>
      </c>
      <c r="AO964" t="s">
        <v>2981</v>
      </c>
      <c r="AP964" t="s">
        <v>147</v>
      </c>
      <c r="AR964">
        <v>0</v>
      </c>
      <c r="AS964">
        <v>0</v>
      </c>
      <c r="AT964">
        <v>0</v>
      </c>
      <c r="AU964">
        <v>0</v>
      </c>
      <c r="AV964">
        <v>0</v>
      </c>
      <c r="AW964">
        <v>0</v>
      </c>
      <c r="BA964" t="s">
        <v>63</v>
      </c>
      <c r="BB964" t="s">
        <v>5107</v>
      </c>
      <c r="BC964">
        <v>0</v>
      </c>
      <c r="BE964" t="s">
        <v>147</v>
      </c>
      <c r="BH964" t="s">
        <v>2982</v>
      </c>
    </row>
    <row r="965" spans="1:60" x14ac:dyDescent="0.35">
      <c r="A965" t="s">
        <v>5108</v>
      </c>
      <c r="B965">
        <v>10000</v>
      </c>
      <c r="C965">
        <v>10000</v>
      </c>
      <c r="D965" s="2">
        <v>45775</v>
      </c>
      <c r="E965" t="s">
        <v>59</v>
      </c>
      <c r="F965" t="s">
        <v>5109</v>
      </c>
      <c r="G965" t="s">
        <v>4822</v>
      </c>
      <c r="H965" t="s">
        <v>2941</v>
      </c>
      <c r="I965">
        <v>1</v>
      </c>
      <c r="J965" t="s">
        <v>63</v>
      </c>
      <c r="K965" s="7" t="s">
        <v>812</v>
      </c>
      <c r="L965" t="s">
        <v>6072</v>
      </c>
      <c r="M965" t="s">
        <v>945</v>
      </c>
      <c r="N965" t="s">
        <v>3831</v>
      </c>
      <c r="O965" s="3">
        <v>17959</v>
      </c>
      <c r="R965" s="2">
        <v>45761</v>
      </c>
      <c r="T965">
        <v>24</v>
      </c>
      <c r="U965" s="3">
        <v>431016</v>
      </c>
      <c r="V965" t="s">
        <v>65</v>
      </c>
      <c r="W965" t="s">
        <v>4823</v>
      </c>
      <c r="X965">
        <v>0</v>
      </c>
      <c r="Y965">
        <v>0</v>
      </c>
      <c r="Z965">
        <v>0</v>
      </c>
      <c r="AA965">
        <v>0</v>
      </c>
      <c r="AB965">
        <v>0</v>
      </c>
      <c r="AC965">
        <v>0</v>
      </c>
      <c r="AF965">
        <v>0</v>
      </c>
      <c r="AJ965" t="s">
        <v>63</v>
      </c>
      <c r="AK965">
        <v>0</v>
      </c>
      <c r="AL965" t="s">
        <v>63</v>
      </c>
      <c r="AO965" t="s">
        <v>4824</v>
      </c>
      <c r="AP965" t="s">
        <v>448</v>
      </c>
      <c r="AR965">
        <v>0</v>
      </c>
      <c r="AS965">
        <v>0</v>
      </c>
      <c r="AT965">
        <v>0</v>
      </c>
      <c r="AU965">
        <v>0</v>
      </c>
      <c r="AV965">
        <v>0</v>
      </c>
      <c r="AW965">
        <v>0</v>
      </c>
      <c r="BA965" t="s">
        <v>63</v>
      </c>
      <c r="BE965" t="s">
        <v>448</v>
      </c>
      <c r="BH965" t="s">
        <v>4049</v>
      </c>
    </row>
    <row r="966" spans="1:60" x14ac:dyDescent="0.35">
      <c r="A966" t="s">
        <v>2719</v>
      </c>
      <c r="B966">
        <v>10000</v>
      </c>
      <c r="C966">
        <v>10000</v>
      </c>
      <c r="D966" s="2">
        <v>45761</v>
      </c>
      <c r="E966" t="s">
        <v>59</v>
      </c>
      <c r="F966" t="s">
        <v>2720</v>
      </c>
      <c r="G966" t="s">
        <v>2496</v>
      </c>
      <c r="H966" t="s">
        <v>2087</v>
      </c>
      <c r="I966">
        <v>1</v>
      </c>
      <c r="J966" t="s">
        <v>63</v>
      </c>
      <c r="K966">
        <v>94</v>
      </c>
      <c r="L966" t="s">
        <v>6050</v>
      </c>
      <c r="M966" t="s">
        <v>81</v>
      </c>
      <c r="N966" t="s">
        <v>3825</v>
      </c>
      <c r="O966" s="3">
        <v>9000</v>
      </c>
      <c r="R966" s="2">
        <v>45761</v>
      </c>
      <c r="T966">
        <v>4</v>
      </c>
      <c r="U966" s="3">
        <v>36000</v>
      </c>
      <c r="V966" t="s">
        <v>65</v>
      </c>
      <c r="W966" t="s">
        <v>2497</v>
      </c>
      <c r="X966">
        <v>0</v>
      </c>
      <c r="Y966">
        <v>0</v>
      </c>
      <c r="Z966">
        <v>0</v>
      </c>
      <c r="AA966">
        <v>0</v>
      </c>
      <c r="AB966">
        <v>0</v>
      </c>
      <c r="AC966">
        <v>0</v>
      </c>
      <c r="AF966">
        <v>0</v>
      </c>
      <c r="AJ966" t="s">
        <v>63</v>
      </c>
      <c r="AK966">
        <v>0</v>
      </c>
      <c r="AL966" t="s">
        <v>63</v>
      </c>
      <c r="AO966" t="s">
        <v>2498</v>
      </c>
      <c r="AP966" t="s">
        <v>84</v>
      </c>
      <c r="AR966">
        <v>0</v>
      </c>
      <c r="AS966">
        <v>0</v>
      </c>
      <c r="AT966">
        <v>0</v>
      </c>
      <c r="AU966">
        <v>0</v>
      </c>
      <c r="AV966">
        <v>0</v>
      </c>
      <c r="AW966">
        <v>0</v>
      </c>
      <c r="BA966" t="s">
        <v>63</v>
      </c>
      <c r="BE966" t="s">
        <v>84</v>
      </c>
      <c r="BH966" t="s">
        <v>2721</v>
      </c>
    </row>
    <row r="967" spans="1:60" x14ac:dyDescent="0.35">
      <c r="A967" t="s">
        <v>2722</v>
      </c>
      <c r="B967">
        <v>10000</v>
      </c>
      <c r="C967">
        <v>10000</v>
      </c>
      <c r="D967" s="2">
        <v>45762</v>
      </c>
      <c r="E967" t="s">
        <v>59</v>
      </c>
      <c r="F967" t="s">
        <v>2723</v>
      </c>
      <c r="G967" t="s">
        <v>2496</v>
      </c>
      <c r="H967" t="s">
        <v>2087</v>
      </c>
      <c r="I967">
        <v>1</v>
      </c>
      <c r="J967" t="s">
        <v>63</v>
      </c>
      <c r="K967">
        <v>94</v>
      </c>
      <c r="L967" t="s">
        <v>6050</v>
      </c>
      <c r="M967" t="s">
        <v>81</v>
      </c>
      <c r="N967" t="s">
        <v>3825</v>
      </c>
      <c r="O967" s="3">
        <v>9000</v>
      </c>
      <c r="R967" s="2">
        <v>45761</v>
      </c>
      <c r="T967">
        <v>4</v>
      </c>
      <c r="U967" s="3">
        <v>36000</v>
      </c>
      <c r="V967" t="s">
        <v>65</v>
      </c>
      <c r="W967" t="s">
        <v>2497</v>
      </c>
      <c r="X967">
        <v>0</v>
      </c>
      <c r="Y967">
        <v>0</v>
      </c>
      <c r="Z967">
        <v>0</v>
      </c>
      <c r="AA967">
        <v>0</v>
      </c>
      <c r="AB967">
        <v>0</v>
      </c>
      <c r="AC967">
        <v>0</v>
      </c>
      <c r="AF967">
        <v>0</v>
      </c>
      <c r="AJ967" t="s">
        <v>63</v>
      </c>
      <c r="AK967">
        <v>0</v>
      </c>
      <c r="AL967" t="s">
        <v>63</v>
      </c>
      <c r="AO967" t="s">
        <v>2498</v>
      </c>
      <c r="AP967" t="s">
        <v>84</v>
      </c>
      <c r="AR967">
        <v>0</v>
      </c>
      <c r="AS967">
        <v>0</v>
      </c>
      <c r="AT967">
        <v>0</v>
      </c>
      <c r="AU967">
        <v>0</v>
      </c>
      <c r="AV967">
        <v>0</v>
      </c>
      <c r="AW967">
        <v>0</v>
      </c>
      <c r="BA967" t="s">
        <v>63</v>
      </c>
      <c r="BE967" t="s">
        <v>84</v>
      </c>
      <c r="BH967" t="s">
        <v>2724</v>
      </c>
    </row>
    <row r="968" spans="1:60" x14ac:dyDescent="0.35">
      <c r="A968" t="s">
        <v>4886</v>
      </c>
      <c r="B968">
        <v>10000</v>
      </c>
      <c r="C968">
        <v>20000</v>
      </c>
      <c r="D968" s="2">
        <v>45782</v>
      </c>
      <c r="E968" t="s">
        <v>59</v>
      </c>
      <c r="F968" s="4">
        <v>0.48427083333333332</v>
      </c>
      <c r="G968">
        <v>10620258104</v>
      </c>
      <c r="H968" t="s">
        <v>4396</v>
      </c>
      <c r="I968">
        <v>2</v>
      </c>
      <c r="J968" t="s">
        <v>63</v>
      </c>
      <c r="K968">
        <v>77</v>
      </c>
      <c r="L968" t="s">
        <v>6043</v>
      </c>
      <c r="M968" t="s">
        <v>192</v>
      </c>
      <c r="N968" t="s">
        <v>3848</v>
      </c>
      <c r="O968">
        <v>728</v>
      </c>
      <c r="R968" s="2">
        <v>45761</v>
      </c>
      <c r="T968">
        <v>66</v>
      </c>
      <c r="U968" s="3">
        <v>48048</v>
      </c>
      <c r="V968" t="s">
        <v>65</v>
      </c>
      <c r="W968" t="s">
        <v>4397</v>
      </c>
      <c r="X968">
        <v>0</v>
      </c>
      <c r="Y968">
        <v>0</v>
      </c>
      <c r="Z968">
        <v>0</v>
      </c>
      <c r="AA968">
        <v>0</v>
      </c>
      <c r="AB968">
        <v>0</v>
      </c>
      <c r="AC968">
        <v>0</v>
      </c>
      <c r="AF968">
        <v>0</v>
      </c>
      <c r="AJ968" t="s">
        <v>63</v>
      </c>
      <c r="AK968">
        <v>0</v>
      </c>
      <c r="AL968" t="s">
        <v>63</v>
      </c>
      <c r="AO968" t="s">
        <v>4398</v>
      </c>
      <c r="AP968" t="s">
        <v>108</v>
      </c>
      <c r="AR968">
        <v>0</v>
      </c>
      <c r="AS968">
        <v>0</v>
      </c>
      <c r="AT968">
        <v>0</v>
      </c>
      <c r="AU968">
        <v>0</v>
      </c>
      <c r="AV968">
        <v>0</v>
      </c>
      <c r="AW968">
        <v>0</v>
      </c>
      <c r="BA968" t="s">
        <v>63</v>
      </c>
      <c r="BE968" t="s">
        <v>108</v>
      </c>
      <c r="BH968" t="s">
        <v>4887</v>
      </c>
    </row>
    <row r="969" spans="1:60" x14ac:dyDescent="0.35">
      <c r="A969" t="s">
        <v>4888</v>
      </c>
      <c r="B969">
        <v>10000</v>
      </c>
      <c r="C969">
        <v>20000</v>
      </c>
      <c r="D969" s="2">
        <v>45782</v>
      </c>
      <c r="E969" t="s">
        <v>59</v>
      </c>
      <c r="F969" s="4">
        <v>0.48427083333333332</v>
      </c>
      <c r="G969">
        <v>1062058100</v>
      </c>
      <c r="H969" t="s">
        <v>548</v>
      </c>
      <c r="I969">
        <v>2</v>
      </c>
      <c r="J969" t="s">
        <v>63</v>
      </c>
      <c r="K969">
        <v>77</v>
      </c>
      <c r="L969" t="s">
        <v>6043</v>
      </c>
      <c r="M969" t="s">
        <v>192</v>
      </c>
      <c r="N969" t="s">
        <v>3848</v>
      </c>
      <c r="O969">
        <v>364</v>
      </c>
      <c r="R969" s="2">
        <v>45761</v>
      </c>
      <c r="T969">
        <v>77</v>
      </c>
      <c r="U969" s="3">
        <v>28028</v>
      </c>
      <c r="V969" t="s">
        <v>65</v>
      </c>
      <c r="W969" t="s">
        <v>4391</v>
      </c>
      <c r="X969">
        <v>0</v>
      </c>
      <c r="Y969">
        <v>0</v>
      </c>
      <c r="Z969">
        <v>0</v>
      </c>
      <c r="AA969">
        <v>0</v>
      </c>
      <c r="AB969">
        <v>0</v>
      </c>
      <c r="AC969">
        <v>0</v>
      </c>
      <c r="AF969">
        <v>0</v>
      </c>
      <c r="AJ969" t="s">
        <v>63</v>
      </c>
      <c r="AK969">
        <v>0</v>
      </c>
      <c r="AL969" t="s">
        <v>63</v>
      </c>
      <c r="AO969" t="s">
        <v>4392</v>
      </c>
      <c r="AP969" t="s">
        <v>108</v>
      </c>
      <c r="AR969">
        <v>0</v>
      </c>
      <c r="AS969">
        <v>0</v>
      </c>
      <c r="AT969">
        <v>0</v>
      </c>
      <c r="AU969">
        <v>0</v>
      </c>
      <c r="AV969">
        <v>0</v>
      </c>
      <c r="AW969">
        <v>0</v>
      </c>
      <c r="BA969" t="s">
        <v>63</v>
      </c>
      <c r="BE969" t="s">
        <v>108</v>
      </c>
      <c r="BH969" t="s">
        <v>4889</v>
      </c>
    </row>
    <row r="970" spans="1:60" x14ac:dyDescent="0.35">
      <c r="A970" t="s">
        <v>2601</v>
      </c>
      <c r="B970">
        <v>10000</v>
      </c>
      <c r="C970">
        <v>20000</v>
      </c>
      <c r="D970" s="2">
        <v>45762</v>
      </c>
      <c r="E970" t="s">
        <v>59</v>
      </c>
      <c r="F970" t="s">
        <v>2602</v>
      </c>
      <c r="G970">
        <v>10620258009</v>
      </c>
      <c r="H970" t="s">
        <v>2603</v>
      </c>
      <c r="I970">
        <v>2</v>
      </c>
      <c r="J970" t="s">
        <v>63</v>
      </c>
      <c r="K970">
        <v>77</v>
      </c>
      <c r="L970" t="s">
        <v>6043</v>
      </c>
      <c r="M970" t="s">
        <v>192</v>
      </c>
      <c r="N970" t="s">
        <v>3848</v>
      </c>
      <c r="O970">
        <v>858</v>
      </c>
      <c r="R970" s="2">
        <v>45761</v>
      </c>
      <c r="T970">
        <v>56</v>
      </c>
      <c r="U970" s="3">
        <v>48048</v>
      </c>
      <c r="V970" t="s">
        <v>65</v>
      </c>
      <c r="W970" t="s">
        <v>2604</v>
      </c>
      <c r="X970">
        <v>0</v>
      </c>
      <c r="Y970">
        <v>0</v>
      </c>
      <c r="Z970">
        <v>0</v>
      </c>
      <c r="AA970">
        <v>0</v>
      </c>
      <c r="AB970">
        <v>0</v>
      </c>
      <c r="AC970">
        <v>0</v>
      </c>
      <c r="AF970">
        <v>0</v>
      </c>
      <c r="AJ970" t="s">
        <v>63</v>
      </c>
      <c r="AK970">
        <v>0</v>
      </c>
      <c r="AL970" t="s">
        <v>63</v>
      </c>
      <c r="AO970" t="s">
        <v>2605</v>
      </c>
      <c r="AP970" t="s">
        <v>2606</v>
      </c>
      <c r="AR970">
        <v>0</v>
      </c>
      <c r="AS970">
        <v>0</v>
      </c>
      <c r="AT970">
        <v>0</v>
      </c>
      <c r="AU970">
        <v>0</v>
      </c>
      <c r="AV970">
        <v>0</v>
      </c>
      <c r="AW970">
        <v>0</v>
      </c>
      <c r="BA970" t="s">
        <v>63</v>
      </c>
      <c r="BE970" t="s">
        <v>2606</v>
      </c>
      <c r="BH970" t="s">
        <v>2607</v>
      </c>
    </row>
    <row r="971" spans="1:60" x14ac:dyDescent="0.35">
      <c r="A971" t="s">
        <v>2608</v>
      </c>
      <c r="B971">
        <v>10000</v>
      </c>
      <c r="C971">
        <v>20000</v>
      </c>
      <c r="D971" s="2">
        <v>45762</v>
      </c>
      <c r="E971" t="s">
        <v>59</v>
      </c>
      <c r="F971" t="s">
        <v>2602</v>
      </c>
      <c r="G971">
        <v>10620258009</v>
      </c>
      <c r="H971" t="s">
        <v>2603</v>
      </c>
      <c r="I971">
        <v>2</v>
      </c>
      <c r="J971" t="s">
        <v>63</v>
      </c>
      <c r="K971">
        <v>77</v>
      </c>
      <c r="L971" t="s">
        <v>6043</v>
      </c>
      <c r="M971" t="s">
        <v>192</v>
      </c>
      <c r="N971" t="s">
        <v>3848</v>
      </c>
      <c r="O971">
        <v>858</v>
      </c>
      <c r="R971" s="2">
        <v>45761</v>
      </c>
      <c r="T971">
        <v>56</v>
      </c>
      <c r="U971" s="3">
        <v>48048</v>
      </c>
      <c r="V971" t="s">
        <v>65</v>
      </c>
      <c r="W971" t="s">
        <v>2609</v>
      </c>
      <c r="X971">
        <v>0</v>
      </c>
      <c r="Y971">
        <v>0</v>
      </c>
      <c r="Z971">
        <v>0</v>
      </c>
      <c r="AA971">
        <v>0</v>
      </c>
      <c r="AB971">
        <v>0</v>
      </c>
      <c r="AC971">
        <v>0</v>
      </c>
      <c r="AF971">
        <v>0</v>
      </c>
      <c r="AJ971" t="s">
        <v>63</v>
      </c>
      <c r="AK971">
        <v>0</v>
      </c>
      <c r="AL971" t="s">
        <v>63</v>
      </c>
      <c r="AO971" t="s">
        <v>2610</v>
      </c>
      <c r="AP971" t="s">
        <v>2606</v>
      </c>
      <c r="AR971">
        <v>0</v>
      </c>
      <c r="AS971">
        <v>0</v>
      </c>
      <c r="AT971">
        <v>0</v>
      </c>
      <c r="AU971">
        <v>0</v>
      </c>
      <c r="AV971">
        <v>0</v>
      </c>
      <c r="AW971">
        <v>0</v>
      </c>
      <c r="BA971" t="s">
        <v>63</v>
      </c>
      <c r="BE971" t="s">
        <v>2606</v>
      </c>
      <c r="BH971" t="s">
        <v>2607</v>
      </c>
    </row>
    <row r="972" spans="1:60" x14ac:dyDescent="0.35">
      <c r="A972" t="s">
        <v>4389</v>
      </c>
      <c r="B972">
        <v>10000</v>
      </c>
      <c r="C972">
        <v>20000</v>
      </c>
      <c r="D972" s="2">
        <v>45779</v>
      </c>
      <c r="E972" t="s">
        <v>59</v>
      </c>
      <c r="F972" t="s">
        <v>4390</v>
      </c>
      <c r="G972">
        <v>10620258012</v>
      </c>
      <c r="H972" t="s">
        <v>548</v>
      </c>
      <c r="I972">
        <v>2</v>
      </c>
      <c r="J972" t="s">
        <v>63</v>
      </c>
      <c r="K972">
        <v>77</v>
      </c>
      <c r="L972" t="s">
        <v>6043</v>
      </c>
      <c r="M972" t="s">
        <v>192</v>
      </c>
      <c r="N972" t="s">
        <v>3848</v>
      </c>
      <c r="O972">
        <v>364</v>
      </c>
      <c r="R972" s="2">
        <v>45761</v>
      </c>
      <c r="T972">
        <v>77</v>
      </c>
      <c r="U972" s="3">
        <v>28028</v>
      </c>
      <c r="V972" t="s">
        <v>65</v>
      </c>
      <c r="W972" t="s">
        <v>4391</v>
      </c>
      <c r="X972">
        <v>0</v>
      </c>
      <c r="Y972">
        <v>0</v>
      </c>
      <c r="Z972">
        <v>0</v>
      </c>
      <c r="AA972">
        <v>0</v>
      </c>
      <c r="AB972">
        <v>0</v>
      </c>
      <c r="AC972">
        <v>0</v>
      </c>
      <c r="AF972">
        <v>0</v>
      </c>
      <c r="AJ972" t="s">
        <v>63</v>
      </c>
      <c r="AK972">
        <v>0</v>
      </c>
      <c r="AL972" t="s">
        <v>63</v>
      </c>
      <c r="AO972" t="s">
        <v>4392</v>
      </c>
      <c r="AP972" t="s">
        <v>108</v>
      </c>
      <c r="AR972">
        <v>0</v>
      </c>
      <c r="AS972">
        <v>0</v>
      </c>
      <c r="AT972">
        <v>0</v>
      </c>
      <c r="AU972">
        <v>0</v>
      </c>
      <c r="AV972">
        <v>0</v>
      </c>
      <c r="AW972">
        <v>0</v>
      </c>
      <c r="BA972" t="s">
        <v>63</v>
      </c>
      <c r="BE972" t="s">
        <v>108</v>
      </c>
      <c r="BH972" t="s">
        <v>4393</v>
      </c>
    </row>
    <row r="973" spans="1:60" x14ac:dyDescent="0.35">
      <c r="A973" t="s">
        <v>4394</v>
      </c>
      <c r="B973">
        <v>10000</v>
      </c>
      <c r="C973">
        <v>20000</v>
      </c>
      <c r="D973" s="2">
        <v>45779</v>
      </c>
      <c r="E973" t="s">
        <v>59</v>
      </c>
      <c r="F973" t="s">
        <v>4395</v>
      </c>
      <c r="G973">
        <v>10620258009</v>
      </c>
      <c r="H973" t="s">
        <v>4396</v>
      </c>
      <c r="I973">
        <v>2</v>
      </c>
      <c r="J973" t="s">
        <v>63</v>
      </c>
      <c r="K973">
        <v>77</v>
      </c>
      <c r="L973" t="s">
        <v>6043</v>
      </c>
      <c r="M973" t="s">
        <v>192</v>
      </c>
      <c r="N973" t="s">
        <v>3848</v>
      </c>
      <c r="O973">
        <v>425</v>
      </c>
      <c r="R973" s="2">
        <v>45761</v>
      </c>
      <c r="T973">
        <v>66</v>
      </c>
      <c r="U973" s="3">
        <v>28050</v>
      </c>
      <c r="V973" t="s">
        <v>65</v>
      </c>
      <c r="W973" t="s">
        <v>4397</v>
      </c>
      <c r="X973">
        <v>0</v>
      </c>
      <c r="Y973">
        <v>0</v>
      </c>
      <c r="Z973">
        <v>0</v>
      </c>
      <c r="AA973">
        <v>0</v>
      </c>
      <c r="AB973">
        <v>0</v>
      </c>
      <c r="AC973">
        <v>0</v>
      </c>
      <c r="AF973">
        <v>0</v>
      </c>
      <c r="AJ973" t="s">
        <v>63</v>
      </c>
      <c r="AK973">
        <v>0</v>
      </c>
      <c r="AL973" t="s">
        <v>63</v>
      </c>
      <c r="AO973" t="s">
        <v>4398</v>
      </c>
      <c r="AP973" t="s">
        <v>108</v>
      </c>
      <c r="AR973">
        <v>0</v>
      </c>
      <c r="AS973">
        <v>0</v>
      </c>
      <c r="AT973">
        <v>0</v>
      </c>
      <c r="AU973">
        <v>0</v>
      </c>
      <c r="AV973">
        <v>0</v>
      </c>
      <c r="AW973">
        <v>0</v>
      </c>
      <c r="BA973" t="s">
        <v>63</v>
      </c>
      <c r="BE973" t="s">
        <v>108</v>
      </c>
      <c r="BH973" t="s">
        <v>4399</v>
      </c>
    </row>
    <row r="974" spans="1:60" x14ac:dyDescent="0.35">
      <c r="A974" t="s">
        <v>2693</v>
      </c>
      <c r="B974">
        <v>10000</v>
      </c>
      <c r="C974">
        <v>10000</v>
      </c>
      <c r="D974" s="2">
        <v>45762</v>
      </c>
      <c r="E974" t="s">
        <v>59</v>
      </c>
      <c r="F974" t="s">
        <v>2694</v>
      </c>
      <c r="G974" t="s">
        <v>2695</v>
      </c>
      <c r="I974">
        <v>1</v>
      </c>
      <c r="J974" t="s">
        <v>183</v>
      </c>
      <c r="K974">
        <v>78</v>
      </c>
      <c r="L974" t="s">
        <v>6047</v>
      </c>
      <c r="M974" t="s">
        <v>216</v>
      </c>
      <c r="N974" t="s">
        <v>3803</v>
      </c>
      <c r="O974" s="3">
        <v>1000</v>
      </c>
      <c r="R974" s="2">
        <v>45761</v>
      </c>
      <c r="T974">
        <v>1</v>
      </c>
      <c r="U974" s="3">
        <v>1000</v>
      </c>
      <c r="V974" t="s">
        <v>65</v>
      </c>
      <c r="W974">
        <v>4.40170086002E+17</v>
      </c>
      <c r="X974">
        <v>0</v>
      </c>
      <c r="Y974" s="3">
        <v>1000</v>
      </c>
      <c r="Z974">
        <v>0</v>
      </c>
      <c r="AA974">
        <v>0</v>
      </c>
      <c r="AB974">
        <v>0</v>
      </c>
      <c r="AC974">
        <v>0</v>
      </c>
      <c r="AF974">
        <v>0</v>
      </c>
      <c r="AO974">
        <v>44017008600200</v>
      </c>
      <c r="AP974" t="s">
        <v>217</v>
      </c>
      <c r="AR974">
        <v>0</v>
      </c>
      <c r="AS974">
        <v>0</v>
      </c>
      <c r="AT974">
        <v>0</v>
      </c>
      <c r="AU974">
        <v>0</v>
      </c>
      <c r="AV974">
        <v>0</v>
      </c>
      <c r="AW974">
        <v>0</v>
      </c>
      <c r="BA974" t="s">
        <v>63</v>
      </c>
      <c r="BB974" t="s">
        <v>5110</v>
      </c>
      <c r="BC974">
        <v>0</v>
      </c>
      <c r="BE974" t="s">
        <v>217</v>
      </c>
      <c r="BH974" t="s">
        <v>2066</v>
      </c>
    </row>
    <row r="975" spans="1:60" x14ac:dyDescent="0.35">
      <c r="A975" t="s">
        <v>2697</v>
      </c>
      <c r="B975">
        <v>10000</v>
      </c>
      <c r="C975">
        <v>10000</v>
      </c>
      <c r="D975" s="2">
        <v>45761</v>
      </c>
      <c r="E975" t="s">
        <v>59</v>
      </c>
      <c r="F975" t="s">
        <v>2572</v>
      </c>
      <c r="G975" t="s">
        <v>2637</v>
      </c>
      <c r="I975">
        <v>1</v>
      </c>
      <c r="J975" t="s">
        <v>183</v>
      </c>
      <c r="K975">
        <v>46</v>
      </c>
      <c r="L975" t="s">
        <v>6049</v>
      </c>
      <c r="M975" t="s">
        <v>231</v>
      </c>
      <c r="N975" t="s">
        <v>3809</v>
      </c>
      <c r="O975">
        <v>500</v>
      </c>
      <c r="R975" s="2">
        <v>45761</v>
      </c>
      <c r="T975">
        <v>2</v>
      </c>
      <c r="U975" s="3">
        <v>1000</v>
      </c>
      <c r="V975" t="s">
        <v>65</v>
      </c>
      <c r="W975" t="s">
        <v>2698</v>
      </c>
      <c r="X975">
        <v>0</v>
      </c>
      <c r="Y975" s="3">
        <v>1000</v>
      </c>
      <c r="Z975">
        <v>0</v>
      </c>
      <c r="AA975">
        <v>0</v>
      </c>
      <c r="AB975">
        <v>0</v>
      </c>
      <c r="AC975">
        <v>0</v>
      </c>
      <c r="AF975">
        <v>0</v>
      </c>
      <c r="AO975" t="s">
        <v>2699</v>
      </c>
      <c r="AP975" t="s">
        <v>2640</v>
      </c>
      <c r="AR975">
        <v>0</v>
      </c>
      <c r="AS975">
        <v>0</v>
      </c>
      <c r="AT975">
        <v>0</v>
      </c>
      <c r="AU975">
        <v>0</v>
      </c>
      <c r="AV975">
        <v>0</v>
      </c>
      <c r="AW975">
        <v>0</v>
      </c>
      <c r="BA975" t="s">
        <v>63</v>
      </c>
      <c r="BB975" t="s">
        <v>5111</v>
      </c>
      <c r="BC975">
        <v>0</v>
      </c>
      <c r="BE975" t="s">
        <v>2640</v>
      </c>
      <c r="BH975" t="s">
        <v>2641</v>
      </c>
    </row>
    <row r="976" spans="1:60" x14ac:dyDescent="0.35">
      <c r="A976" t="s">
        <v>2700</v>
      </c>
      <c r="B976">
        <v>10000</v>
      </c>
      <c r="C976">
        <v>10000</v>
      </c>
      <c r="D976" s="2">
        <v>45762</v>
      </c>
      <c r="E976" t="s">
        <v>59</v>
      </c>
      <c r="F976" t="s">
        <v>2701</v>
      </c>
      <c r="G976" t="s">
        <v>2637</v>
      </c>
      <c r="I976">
        <v>1</v>
      </c>
      <c r="J976" t="s">
        <v>183</v>
      </c>
      <c r="K976">
        <v>46</v>
      </c>
      <c r="L976" t="s">
        <v>6049</v>
      </c>
      <c r="M976" t="s">
        <v>231</v>
      </c>
      <c r="N976" t="s">
        <v>3809</v>
      </c>
      <c r="O976">
        <v>500</v>
      </c>
      <c r="R976" s="2">
        <v>45761</v>
      </c>
      <c r="T976">
        <v>2</v>
      </c>
      <c r="U976" s="3">
        <v>1000</v>
      </c>
      <c r="V976" t="s">
        <v>65</v>
      </c>
      <c r="W976" t="s">
        <v>2702</v>
      </c>
      <c r="X976">
        <v>0</v>
      </c>
      <c r="Y976" s="3">
        <v>1000</v>
      </c>
      <c r="Z976">
        <v>0</v>
      </c>
      <c r="AA976">
        <v>0</v>
      </c>
      <c r="AB976">
        <v>0</v>
      </c>
      <c r="AC976">
        <v>0</v>
      </c>
      <c r="AF976">
        <v>0</v>
      </c>
      <c r="AO976" t="s">
        <v>2703</v>
      </c>
      <c r="AP976" t="s">
        <v>2640</v>
      </c>
      <c r="AR976">
        <v>0</v>
      </c>
      <c r="AS976">
        <v>0</v>
      </c>
      <c r="AT976">
        <v>0</v>
      </c>
      <c r="AU976">
        <v>0</v>
      </c>
      <c r="AV976">
        <v>0</v>
      </c>
      <c r="AW976">
        <v>0</v>
      </c>
      <c r="BA976" t="s">
        <v>63</v>
      </c>
      <c r="BB976" t="s">
        <v>5112</v>
      </c>
      <c r="BC976">
        <v>0</v>
      </c>
      <c r="BE976" t="s">
        <v>2640</v>
      </c>
      <c r="BH976" t="s">
        <v>2641</v>
      </c>
    </row>
    <row r="977" spans="1:60" x14ac:dyDescent="0.35">
      <c r="A977" t="s">
        <v>4892</v>
      </c>
      <c r="B977">
        <v>10000</v>
      </c>
      <c r="C977">
        <v>20000</v>
      </c>
      <c r="D977" s="2">
        <v>45763</v>
      </c>
      <c r="E977" t="s">
        <v>59</v>
      </c>
      <c r="F977" t="s">
        <v>4893</v>
      </c>
      <c r="G977" t="s">
        <v>4894</v>
      </c>
      <c r="I977">
        <v>1</v>
      </c>
      <c r="J977" t="s">
        <v>183</v>
      </c>
      <c r="K977" s="7">
        <v>111</v>
      </c>
      <c r="L977" t="s">
        <v>6070</v>
      </c>
      <c r="M977" t="s">
        <v>2634</v>
      </c>
      <c r="N977" t="s">
        <v>3856</v>
      </c>
      <c r="O977" s="3">
        <v>75625</v>
      </c>
      <c r="R977" s="2">
        <v>45761</v>
      </c>
      <c r="T977">
        <v>8</v>
      </c>
      <c r="U977" s="3">
        <v>605000</v>
      </c>
      <c r="V977" t="s">
        <v>65</v>
      </c>
      <c r="W977" t="s">
        <v>201</v>
      </c>
      <c r="X977">
        <v>0</v>
      </c>
      <c r="Y977" s="3">
        <v>604346</v>
      </c>
      <c r="Z977">
        <v>654</v>
      </c>
      <c r="AA977">
        <v>0</v>
      </c>
      <c r="AB977">
        <v>0</v>
      </c>
      <c r="AC977">
        <v>0</v>
      </c>
      <c r="AF977">
        <v>0</v>
      </c>
      <c r="AO977" t="s">
        <v>202</v>
      </c>
      <c r="AP977" t="s">
        <v>203</v>
      </c>
      <c r="AR977">
        <v>0</v>
      </c>
      <c r="AS977">
        <v>0</v>
      </c>
      <c r="AT977">
        <v>0</v>
      </c>
      <c r="AU977">
        <v>0</v>
      </c>
      <c r="AV977">
        <v>0</v>
      </c>
      <c r="AW977">
        <v>0</v>
      </c>
      <c r="BA977" t="s">
        <v>63</v>
      </c>
      <c r="BB977" t="s">
        <v>4895</v>
      </c>
      <c r="BC977">
        <v>0</v>
      </c>
      <c r="BE977" t="s">
        <v>203</v>
      </c>
      <c r="BH977" t="s">
        <v>4896</v>
      </c>
    </row>
    <row r="978" spans="1:60" x14ac:dyDescent="0.35">
      <c r="A978" t="s">
        <v>2704</v>
      </c>
      <c r="B978">
        <v>10000</v>
      </c>
      <c r="C978">
        <v>10000</v>
      </c>
      <c r="D978" s="2">
        <v>45761</v>
      </c>
      <c r="E978" t="s">
        <v>59</v>
      </c>
      <c r="F978" t="s">
        <v>2648</v>
      </c>
      <c r="G978" t="s">
        <v>2649</v>
      </c>
      <c r="I978">
        <v>1</v>
      </c>
      <c r="J978" t="s">
        <v>183</v>
      </c>
      <c r="K978">
        <v>60</v>
      </c>
      <c r="L978" t="s">
        <v>6048</v>
      </c>
      <c r="M978" t="s">
        <v>222</v>
      </c>
      <c r="N978" t="s">
        <v>3835</v>
      </c>
      <c r="O978" s="3">
        <v>6800</v>
      </c>
      <c r="R978" s="2">
        <v>45761</v>
      </c>
      <c r="T978">
        <v>10</v>
      </c>
      <c r="U978" s="3">
        <v>68000</v>
      </c>
      <c r="V978" t="s">
        <v>65</v>
      </c>
      <c r="W978" t="s">
        <v>2650</v>
      </c>
      <c r="X978">
        <v>0</v>
      </c>
      <c r="Y978" s="3">
        <v>68000</v>
      </c>
      <c r="Z978">
        <v>0</v>
      </c>
      <c r="AA978">
        <v>0</v>
      </c>
      <c r="AB978">
        <v>0</v>
      </c>
      <c r="AC978">
        <v>0</v>
      </c>
      <c r="AF978">
        <v>0</v>
      </c>
      <c r="AO978" t="s">
        <v>2651</v>
      </c>
      <c r="AP978" t="s">
        <v>68</v>
      </c>
      <c r="AR978">
        <v>0</v>
      </c>
      <c r="AS978">
        <v>0</v>
      </c>
      <c r="AT978">
        <v>0</v>
      </c>
      <c r="AU978">
        <v>0</v>
      </c>
      <c r="AV978">
        <v>0</v>
      </c>
      <c r="AW978">
        <v>0</v>
      </c>
      <c r="BA978" t="s">
        <v>63</v>
      </c>
      <c r="BB978" t="s">
        <v>5113</v>
      </c>
      <c r="BC978">
        <v>0</v>
      </c>
      <c r="BE978" t="s">
        <v>68</v>
      </c>
      <c r="BH978" t="s">
        <v>2705</v>
      </c>
    </row>
    <row r="979" spans="1:60" x14ac:dyDescent="0.35">
      <c r="A979" t="s">
        <v>2706</v>
      </c>
      <c r="B979">
        <v>10000</v>
      </c>
      <c r="C979">
        <v>10000</v>
      </c>
      <c r="D979" s="2">
        <v>45761</v>
      </c>
      <c r="E979" t="s">
        <v>59</v>
      </c>
      <c r="F979" t="s">
        <v>2707</v>
      </c>
      <c r="G979">
        <v>408151</v>
      </c>
      <c r="I979">
        <v>1</v>
      </c>
      <c r="J979" t="s">
        <v>183</v>
      </c>
      <c r="K979">
        <v>61</v>
      </c>
      <c r="L979" t="s">
        <v>6046</v>
      </c>
      <c r="M979" t="s">
        <v>209</v>
      </c>
      <c r="N979" t="s">
        <v>3802</v>
      </c>
      <c r="O979" s="3">
        <v>3000</v>
      </c>
      <c r="R979" s="2">
        <v>45761</v>
      </c>
      <c r="T979">
        <v>1</v>
      </c>
      <c r="U979" s="3">
        <v>3000</v>
      </c>
      <c r="V979" t="s">
        <v>65</v>
      </c>
      <c r="W979">
        <v>6942900001</v>
      </c>
      <c r="X979">
        <v>0</v>
      </c>
      <c r="Y979" s="3">
        <v>3000</v>
      </c>
      <c r="Z979">
        <v>0</v>
      </c>
      <c r="AA979">
        <v>0</v>
      </c>
      <c r="AB979">
        <v>0</v>
      </c>
      <c r="AC979">
        <v>0</v>
      </c>
      <c r="AF979">
        <v>0</v>
      </c>
      <c r="AO979" t="s">
        <v>2708</v>
      </c>
      <c r="AP979" t="s">
        <v>622</v>
      </c>
      <c r="AR979">
        <v>0</v>
      </c>
      <c r="AS979">
        <v>0</v>
      </c>
      <c r="AT979">
        <v>0</v>
      </c>
      <c r="AU979">
        <v>0</v>
      </c>
      <c r="AV979">
        <v>0</v>
      </c>
      <c r="AW979">
        <v>0</v>
      </c>
      <c r="BA979" t="s">
        <v>63</v>
      </c>
      <c r="BB979" t="s">
        <v>5114</v>
      </c>
      <c r="BC979">
        <v>0</v>
      </c>
      <c r="BE979" t="s">
        <v>622</v>
      </c>
      <c r="BH979" t="s">
        <v>2709</v>
      </c>
    </row>
    <row r="980" spans="1:60" x14ac:dyDescent="0.35">
      <c r="A980" t="s">
        <v>2710</v>
      </c>
      <c r="B980">
        <v>10000</v>
      </c>
      <c r="C980">
        <v>10000</v>
      </c>
      <c r="D980" s="2">
        <v>45762</v>
      </c>
      <c r="E980" t="s">
        <v>59</v>
      </c>
      <c r="F980" t="s">
        <v>2711</v>
      </c>
      <c r="G980" t="s">
        <v>842</v>
      </c>
      <c r="I980">
        <v>1</v>
      </c>
      <c r="J980" t="s">
        <v>183</v>
      </c>
      <c r="K980" s="7" t="s">
        <v>152</v>
      </c>
      <c r="L980" t="s">
        <v>6070</v>
      </c>
      <c r="M980" t="s">
        <v>153</v>
      </c>
      <c r="N980" t="s">
        <v>3830</v>
      </c>
      <c r="O980" s="3">
        <v>18000</v>
      </c>
      <c r="R980" s="2">
        <v>45761</v>
      </c>
      <c r="T980">
        <v>12</v>
      </c>
      <c r="U980" s="3">
        <v>216000</v>
      </c>
      <c r="V980" t="s">
        <v>65</v>
      </c>
      <c r="W980">
        <v>80256230001</v>
      </c>
      <c r="X980">
        <v>0</v>
      </c>
      <c r="Y980" s="3">
        <v>216000</v>
      </c>
      <c r="Z980">
        <v>0</v>
      </c>
      <c r="AA980">
        <v>0</v>
      </c>
      <c r="AB980">
        <v>0</v>
      </c>
      <c r="AC980">
        <v>0</v>
      </c>
      <c r="AF980">
        <v>0</v>
      </c>
      <c r="AO980">
        <v>8025623</v>
      </c>
      <c r="AP980" t="s">
        <v>162</v>
      </c>
      <c r="AR980">
        <v>0</v>
      </c>
      <c r="AS980">
        <v>0</v>
      </c>
      <c r="AT980">
        <v>0</v>
      </c>
      <c r="AU980">
        <v>0</v>
      </c>
      <c r="AV980">
        <v>0</v>
      </c>
      <c r="AW980">
        <v>0</v>
      </c>
      <c r="BA980" t="s">
        <v>63</v>
      </c>
      <c r="BB980" t="s">
        <v>5115</v>
      </c>
      <c r="BC980">
        <v>0</v>
      </c>
      <c r="BE980" t="s">
        <v>162</v>
      </c>
      <c r="BH980" t="s">
        <v>2712</v>
      </c>
    </row>
    <row r="981" spans="1:60" x14ac:dyDescent="0.35">
      <c r="A981" t="s">
        <v>2093</v>
      </c>
      <c r="B981">
        <v>10000</v>
      </c>
      <c r="C981">
        <v>20000</v>
      </c>
      <c r="D981" s="2">
        <v>45762</v>
      </c>
      <c r="E981" t="s">
        <v>59</v>
      </c>
      <c r="F981" t="s">
        <v>2001</v>
      </c>
      <c r="G981" t="s">
        <v>1880</v>
      </c>
      <c r="I981">
        <v>2</v>
      </c>
      <c r="J981" t="s">
        <v>183</v>
      </c>
      <c r="K981">
        <v>63</v>
      </c>
      <c r="L981" t="s">
        <v>6051</v>
      </c>
      <c r="M981" t="s">
        <v>136</v>
      </c>
      <c r="N981" t="s">
        <v>3850</v>
      </c>
      <c r="O981" s="3">
        <v>1250</v>
      </c>
      <c r="R981" s="2">
        <v>45761</v>
      </c>
      <c r="T981">
        <v>16</v>
      </c>
      <c r="U981" s="3">
        <v>20000</v>
      </c>
      <c r="V981" t="s">
        <v>65</v>
      </c>
      <c r="W981" t="s">
        <v>2094</v>
      </c>
      <c r="X981">
        <v>0</v>
      </c>
      <c r="Y981" s="3">
        <v>20000</v>
      </c>
      <c r="Z981">
        <v>0</v>
      </c>
      <c r="AA981">
        <v>0</v>
      </c>
      <c r="AB981">
        <v>0</v>
      </c>
      <c r="AC981">
        <v>0</v>
      </c>
      <c r="AF981">
        <v>0</v>
      </c>
      <c r="AO981" t="s">
        <v>2095</v>
      </c>
      <c r="AP981" t="s">
        <v>170</v>
      </c>
      <c r="AR981">
        <v>0</v>
      </c>
      <c r="AS981">
        <v>0</v>
      </c>
      <c r="AT981">
        <v>0</v>
      </c>
      <c r="AU981">
        <v>0</v>
      </c>
      <c r="AV981">
        <v>0</v>
      </c>
      <c r="AW981">
        <v>0</v>
      </c>
      <c r="BA981" t="s">
        <v>63</v>
      </c>
      <c r="BB981" t="s">
        <v>4838</v>
      </c>
      <c r="BC981">
        <v>0</v>
      </c>
      <c r="BE981" t="s">
        <v>170</v>
      </c>
      <c r="BH981" t="s">
        <v>2096</v>
      </c>
    </row>
    <row r="982" spans="1:60" x14ac:dyDescent="0.35">
      <c r="A982" t="s">
        <v>1832</v>
      </c>
      <c r="B982">
        <v>10000</v>
      </c>
      <c r="C982">
        <v>20000</v>
      </c>
      <c r="D982" s="2">
        <v>45762</v>
      </c>
      <c r="E982" t="s">
        <v>59</v>
      </c>
      <c r="F982" t="s">
        <v>1833</v>
      </c>
      <c r="G982" t="s">
        <v>1834</v>
      </c>
      <c r="I982">
        <v>1</v>
      </c>
      <c r="J982" t="s">
        <v>183</v>
      </c>
      <c r="K982">
        <v>29</v>
      </c>
      <c r="L982" t="s">
        <v>6061</v>
      </c>
      <c r="M982" t="s">
        <v>739</v>
      </c>
      <c r="N982" t="s">
        <v>3806</v>
      </c>
      <c r="O982" s="3">
        <v>21000</v>
      </c>
      <c r="R982" s="2">
        <v>45761</v>
      </c>
      <c r="T982">
        <v>2</v>
      </c>
      <c r="U982" s="3">
        <v>42000</v>
      </c>
      <c r="V982" t="s">
        <v>65</v>
      </c>
      <c r="W982" t="s">
        <v>649</v>
      </c>
      <c r="X982">
        <v>0</v>
      </c>
      <c r="Y982" s="3">
        <v>42000</v>
      </c>
      <c r="Z982">
        <v>0</v>
      </c>
      <c r="AA982">
        <v>0</v>
      </c>
      <c r="AB982">
        <v>0</v>
      </c>
      <c r="AC982">
        <v>0</v>
      </c>
      <c r="AF982">
        <v>0</v>
      </c>
      <c r="AO982" t="s">
        <v>650</v>
      </c>
      <c r="AP982" t="s">
        <v>275</v>
      </c>
      <c r="AR982">
        <v>0</v>
      </c>
      <c r="AS982">
        <v>0</v>
      </c>
      <c r="AT982">
        <v>0</v>
      </c>
      <c r="AU982">
        <v>0</v>
      </c>
      <c r="AV982">
        <v>0</v>
      </c>
      <c r="AW982">
        <v>0</v>
      </c>
      <c r="BA982" t="s">
        <v>63</v>
      </c>
      <c r="BB982" t="s">
        <v>4768</v>
      </c>
      <c r="BC982">
        <v>0</v>
      </c>
      <c r="BE982" t="s">
        <v>275</v>
      </c>
      <c r="BH982" t="s">
        <v>1835</v>
      </c>
    </row>
    <row r="983" spans="1:60" x14ac:dyDescent="0.35">
      <c r="A983" t="s">
        <v>2713</v>
      </c>
      <c r="B983">
        <v>10000</v>
      </c>
      <c r="C983">
        <v>10000</v>
      </c>
      <c r="D983" s="2">
        <v>45762</v>
      </c>
      <c r="E983" t="s">
        <v>59</v>
      </c>
      <c r="F983" t="s">
        <v>2714</v>
      </c>
      <c r="G983" t="s">
        <v>2715</v>
      </c>
      <c r="I983">
        <v>1</v>
      </c>
      <c r="J983" t="s">
        <v>183</v>
      </c>
      <c r="K983">
        <v>26</v>
      </c>
      <c r="L983" t="s">
        <v>6061</v>
      </c>
      <c r="M983" t="s">
        <v>648</v>
      </c>
      <c r="N983" t="s">
        <v>3810</v>
      </c>
      <c r="O983" s="3">
        <v>9000</v>
      </c>
      <c r="R983" s="2">
        <v>45761</v>
      </c>
      <c r="T983">
        <v>4</v>
      </c>
      <c r="U983" s="3">
        <v>36000</v>
      </c>
      <c r="V983" t="s">
        <v>65</v>
      </c>
      <c r="W983" t="s">
        <v>2716</v>
      </c>
      <c r="X983">
        <v>0</v>
      </c>
      <c r="Y983" s="3">
        <v>36000</v>
      </c>
      <c r="Z983">
        <v>0</v>
      </c>
      <c r="AA983">
        <v>0</v>
      </c>
      <c r="AB983">
        <v>0</v>
      </c>
      <c r="AC983">
        <v>0</v>
      </c>
      <c r="AF983">
        <v>0</v>
      </c>
      <c r="AO983" t="s">
        <v>2717</v>
      </c>
      <c r="AP983" t="s">
        <v>275</v>
      </c>
      <c r="AR983">
        <v>0</v>
      </c>
      <c r="AS983">
        <v>0</v>
      </c>
      <c r="AT983">
        <v>0</v>
      </c>
      <c r="AU983">
        <v>0</v>
      </c>
      <c r="AV983">
        <v>0</v>
      </c>
      <c r="AW983">
        <v>0</v>
      </c>
      <c r="BA983" t="s">
        <v>63</v>
      </c>
      <c r="BB983" t="s">
        <v>5116</v>
      </c>
      <c r="BC983">
        <v>0</v>
      </c>
      <c r="BE983" t="s">
        <v>275</v>
      </c>
      <c r="BH983" t="s">
        <v>2718</v>
      </c>
    </row>
    <row r="984" spans="1:60" x14ac:dyDescent="0.35">
      <c r="A984" t="s">
        <v>2144</v>
      </c>
      <c r="B984">
        <v>10000</v>
      </c>
      <c r="C984">
        <v>20000</v>
      </c>
      <c r="D984" s="2">
        <v>45762</v>
      </c>
      <c r="E984" t="s">
        <v>59</v>
      </c>
      <c r="F984" t="s">
        <v>2725</v>
      </c>
      <c r="G984" t="s">
        <v>2146</v>
      </c>
      <c r="I984">
        <v>2</v>
      </c>
      <c r="J984" t="s">
        <v>183</v>
      </c>
      <c r="K984">
        <v>105</v>
      </c>
      <c r="L984" t="s">
        <v>6067</v>
      </c>
      <c r="M984" t="s">
        <v>281</v>
      </c>
      <c r="N984" t="s">
        <v>3851</v>
      </c>
      <c r="O984" s="3">
        <v>5500</v>
      </c>
      <c r="R984" s="2">
        <v>45761</v>
      </c>
      <c r="T984">
        <v>1</v>
      </c>
      <c r="U984" s="3">
        <v>5500</v>
      </c>
      <c r="V984" t="s">
        <v>65</v>
      </c>
      <c r="W984" t="s">
        <v>2147</v>
      </c>
      <c r="X984">
        <v>0</v>
      </c>
      <c r="Y984" s="3">
        <v>5000</v>
      </c>
      <c r="Z984">
        <v>500</v>
      </c>
      <c r="AA984">
        <v>0</v>
      </c>
      <c r="AB984">
        <v>0</v>
      </c>
      <c r="AC984">
        <v>0</v>
      </c>
      <c r="AF984">
        <v>0</v>
      </c>
      <c r="AO984" t="s">
        <v>2148</v>
      </c>
      <c r="AP984" t="s">
        <v>400</v>
      </c>
      <c r="AR984">
        <v>0</v>
      </c>
      <c r="AS984">
        <v>0</v>
      </c>
      <c r="AT984">
        <v>0</v>
      </c>
      <c r="AU984">
        <v>0</v>
      </c>
      <c r="AV984">
        <v>0</v>
      </c>
      <c r="AW984">
        <v>0</v>
      </c>
      <c r="BA984" t="s">
        <v>63</v>
      </c>
      <c r="BB984" t="s">
        <v>4845</v>
      </c>
      <c r="BC984">
        <v>0</v>
      </c>
      <c r="BE984" t="s">
        <v>400</v>
      </c>
      <c r="BH984" t="s">
        <v>2149</v>
      </c>
    </row>
    <row r="985" spans="1:60" x14ac:dyDescent="0.35">
      <c r="A985" t="s">
        <v>2726</v>
      </c>
      <c r="B985">
        <v>10000</v>
      </c>
      <c r="C985">
        <v>10000</v>
      </c>
      <c r="D985" s="2">
        <v>45761</v>
      </c>
      <c r="E985" t="s">
        <v>59</v>
      </c>
      <c r="F985" t="s">
        <v>2727</v>
      </c>
      <c r="G985" t="s">
        <v>2728</v>
      </c>
      <c r="I985">
        <v>1</v>
      </c>
      <c r="J985" t="s">
        <v>183</v>
      </c>
      <c r="K985">
        <v>31</v>
      </c>
      <c r="L985" t="s">
        <v>6061</v>
      </c>
      <c r="M985" t="s">
        <v>2529</v>
      </c>
      <c r="N985" t="s">
        <v>3807</v>
      </c>
      <c r="O985">
        <v>500</v>
      </c>
      <c r="R985" s="2">
        <v>45761</v>
      </c>
      <c r="T985">
        <v>1</v>
      </c>
      <c r="U985">
        <v>500</v>
      </c>
      <c r="V985" t="s">
        <v>65</v>
      </c>
      <c r="W985" t="s">
        <v>2730</v>
      </c>
      <c r="X985">
        <v>0</v>
      </c>
      <c r="Y985">
        <v>500</v>
      </c>
      <c r="Z985">
        <v>0</v>
      </c>
      <c r="AA985">
        <v>0</v>
      </c>
      <c r="AB985">
        <v>0</v>
      </c>
      <c r="AC985">
        <v>0</v>
      </c>
      <c r="AF985">
        <v>0</v>
      </c>
      <c r="AO985" t="s">
        <v>2731</v>
      </c>
      <c r="AP985" t="s">
        <v>2732</v>
      </c>
      <c r="AR985">
        <v>0</v>
      </c>
      <c r="AS985">
        <v>0</v>
      </c>
      <c r="AT985">
        <v>0</v>
      </c>
      <c r="AU985">
        <v>0</v>
      </c>
      <c r="AV985">
        <v>0</v>
      </c>
      <c r="AW985">
        <v>0</v>
      </c>
      <c r="BA985" t="s">
        <v>63</v>
      </c>
      <c r="BB985" t="s">
        <v>5117</v>
      </c>
      <c r="BC985">
        <v>0</v>
      </c>
      <c r="BE985" t="s">
        <v>2732</v>
      </c>
      <c r="BH985" t="s">
        <v>2733</v>
      </c>
    </row>
    <row r="986" spans="1:60" x14ac:dyDescent="0.35">
      <c r="A986" t="s">
        <v>2734</v>
      </c>
      <c r="B986">
        <v>10000</v>
      </c>
      <c r="C986">
        <v>10000</v>
      </c>
      <c r="D986" s="2">
        <v>45761</v>
      </c>
      <c r="E986" t="s">
        <v>59</v>
      </c>
      <c r="F986" t="s">
        <v>2720</v>
      </c>
      <c r="G986" t="s">
        <v>2728</v>
      </c>
      <c r="I986">
        <v>1</v>
      </c>
      <c r="J986" t="s">
        <v>183</v>
      </c>
      <c r="K986">
        <v>31</v>
      </c>
      <c r="L986" t="s">
        <v>6061</v>
      </c>
      <c r="M986" t="s">
        <v>2529</v>
      </c>
      <c r="N986" t="s">
        <v>3807</v>
      </c>
      <c r="O986">
        <v>500</v>
      </c>
      <c r="R986" s="2">
        <v>45761</v>
      </c>
      <c r="T986">
        <v>1</v>
      </c>
      <c r="U986">
        <v>500</v>
      </c>
      <c r="V986" t="s">
        <v>65</v>
      </c>
      <c r="W986" t="s">
        <v>2735</v>
      </c>
      <c r="X986">
        <v>0</v>
      </c>
      <c r="Y986">
        <v>500</v>
      </c>
      <c r="Z986">
        <v>0</v>
      </c>
      <c r="AA986">
        <v>0</v>
      </c>
      <c r="AB986">
        <v>0</v>
      </c>
      <c r="AC986">
        <v>0</v>
      </c>
      <c r="AF986">
        <v>0</v>
      </c>
      <c r="AO986" t="s">
        <v>2736</v>
      </c>
      <c r="AP986" t="s">
        <v>2732</v>
      </c>
      <c r="AR986">
        <v>0</v>
      </c>
      <c r="AS986">
        <v>0</v>
      </c>
      <c r="AT986">
        <v>0</v>
      </c>
      <c r="AU986">
        <v>0</v>
      </c>
      <c r="AV986">
        <v>0</v>
      </c>
      <c r="AW986">
        <v>0</v>
      </c>
      <c r="BA986" t="s">
        <v>63</v>
      </c>
      <c r="BB986" t="s">
        <v>5118</v>
      </c>
      <c r="BC986">
        <v>0</v>
      </c>
      <c r="BE986" t="s">
        <v>2732</v>
      </c>
      <c r="BH986" t="s">
        <v>2733</v>
      </c>
    </row>
    <row r="987" spans="1:60" x14ac:dyDescent="0.35">
      <c r="A987" t="s">
        <v>3486</v>
      </c>
      <c r="B987">
        <v>10000</v>
      </c>
      <c r="C987">
        <v>10000</v>
      </c>
      <c r="D987" s="2">
        <v>45772</v>
      </c>
      <c r="E987" t="s">
        <v>59</v>
      </c>
      <c r="F987" t="s">
        <v>3487</v>
      </c>
      <c r="G987" t="s">
        <v>3488</v>
      </c>
      <c r="I987">
        <v>1</v>
      </c>
      <c r="J987" t="s">
        <v>183</v>
      </c>
      <c r="K987" s="7" t="s">
        <v>944</v>
      </c>
      <c r="L987" t="s">
        <v>6076</v>
      </c>
      <c r="M987" t="s">
        <v>945</v>
      </c>
      <c r="N987" t="s">
        <v>3831</v>
      </c>
      <c r="O987" s="3">
        <v>7524</v>
      </c>
      <c r="R987" s="2">
        <v>45761</v>
      </c>
      <c r="T987">
        <v>21</v>
      </c>
      <c r="U987" s="3">
        <v>158004</v>
      </c>
      <c r="V987" t="s">
        <v>65</v>
      </c>
      <c r="W987" t="s">
        <v>3489</v>
      </c>
      <c r="X987">
        <v>0</v>
      </c>
      <c r="Y987" s="3">
        <v>146286</v>
      </c>
      <c r="Z987" s="3">
        <v>11718</v>
      </c>
      <c r="AA987">
        <v>0</v>
      </c>
      <c r="AB987">
        <v>0</v>
      </c>
      <c r="AC987">
        <v>0</v>
      </c>
      <c r="AF987">
        <v>0</v>
      </c>
      <c r="AO987" t="s">
        <v>3490</v>
      </c>
      <c r="AP987" t="s">
        <v>108</v>
      </c>
      <c r="AR987">
        <v>0</v>
      </c>
      <c r="AS987">
        <v>0</v>
      </c>
      <c r="AT987">
        <v>0</v>
      </c>
      <c r="AU987">
        <v>0</v>
      </c>
      <c r="AV987">
        <v>0</v>
      </c>
      <c r="AW987">
        <v>0</v>
      </c>
      <c r="BA987" t="s">
        <v>63</v>
      </c>
      <c r="BB987" t="s">
        <v>5119</v>
      </c>
      <c r="BC987">
        <v>0</v>
      </c>
      <c r="BE987" t="s">
        <v>108</v>
      </c>
      <c r="BH987" t="s">
        <v>3491</v>
      </c>
    </row>
    <row r="988" spans="1:60" x14ac:dyDescent="0.35">
      <c r="A988" t="s">
        <v>1560</v>
      </c>
      <c r="B988">
        <v>10000</v>
      </c>
      <c r="C988">
        <v>30000</v>
      </c>
      <c r="D988" s="2">
        <v>45762</v>
      </c>
      <c r="E988" t="s">
        <v>59</v>
      </c>
      <c r="F988" t="s">
        <v>1561</v>
      </c>
      <c r="G988" t="s">
        <v>1562</v>
      </c>
      <c r="I988">
        <v>3</v>
      </c>
      <c r="J988" t="s">
        <v>183</v>
      </c>
      <c r="K988">
        <v>85</v>
      </c>
      <c r="L988" t="s">
        <v>6060</v>
      </c>
      <c r="M988" t="s">
        <v>940</v>
      </c>
      <c r="N988" t="s">
        <v>3864</v>
      </c>
      <c r="O988" s="3">
        <v>10000</v>
      </c>
      <c r="R988" s="2">
        <v>45761</v>
      </c>
      <c r="T988">
        <v>11</v>
      </c>
      <c r="U988" s="3">
        <v>110000</v>
      </c>
      <c r="V988" t="s">
        <v>65</v>
      </c>
      <c r="W988" t="s">
        <v>1563</v>
      </c>
      <c r="X988">
        <v>0</v>
      </c>
      <c r="Y988" s="3">
        <v>100000</v>
      </c>
      <c r="Z988" s="3">
        <v>10000</v>
      </c>
      <c r="AA988">
        <v>0</v>
      </c>
      <c r="AB988">
        <v>0</v>
      </c>
      <c r="AC988">
        <v>0</v>
      </c>
      <c r="AF988">
        <v>0</v>
      </c>
      <c r="AO988" t="s">
        <v>1564</v>
      </c>
      <c r="AP988" t="s">
        <v>108</v>
      </c>
      <c r="AR988">
        <v>0</v>
      </c>
      <c r="AS988">
        <v>0</v>
      </c>
      <c r="AT988">
        <v>0</v>
      </c>
      <c r="AU988">
        <v>0</v>
      </c>
      <c r="AV988">
        <v>0</v>
      </c>
      <c r="AW988">
        <v>0</v>
      </c>
      <c r="BA988" t="s">
        <v>63</v>
      </c>
      <c r="BB988" t="s">
        <v>4687</v>
      </c>
      <c r="BC988">
        <v>0</v>
      </c>
      <c r="BE988" t="s">
        <v>108</v>
      </c>
      <c r="BH988" t="s">
        <v>1565</v>
      </c>
    </row>
    <row r="989" spans="1:60" x14ac:dyDescent="0.35">
      <c r="A989" t="s">
        <v>1566</v>
      </c>
      <c r="B989">
        <v>10000</v>
      </c>
      <c r="C989">
        <v>30000</v>
      </c>
      <c r="D989" s="2">
        <v>45762</v>
      </c>
      <c r="E989" t="s">
        <v>59</v>
      </c>
      <c r="F989" t="s">
        <v>1561</v>
      </c>
      <c r="G989" t="s">
        <v>1562</v>
      </c>
      <c r="I989">
        <v>3</v>
      </c>
      <c r="J989" t="s">
        <v>183</v>
      </c>
      <c r="K989">
        <v>85</v>
      </c>
      <c r="L989" t="s">
        <v>6060</v>
      </c>
      <c r="M989" t="s">
        <v>940</v>
      </c>
      <c r="N989" t="s">
        <v>3864</v>
      </c>
      <c r="O989" s="3">
        <v>20000</v>
      </c>
      <c r="R989" s="2">
        <v>45761</v>
      </c>
      <c r="T989">
        <v>11</v>
      </c>
      <c r="U989" s="3">
        <v>220000</v>
      </c>
      <c r="V989" t="s">
        <v>65</v>
      </c>
      <c r="W989" t="s">
        <v>1567</v>
      </c>
      <c r="X989">
        <v>0</v>
      </c>
      <c r="Y989" s="3">
        <v>200000</v>
      </c>
      <c r="Z989" s="3">
        <v>20000</v>
      </c>
      <c r="AA989">
        <v>0</v>
      </c>
      <c r="AB989">
        <v>0</v>
      </c>
      <c r="AC989">
        <v>0</v>
      </c>
      <c r="AF989">
        <v>0</v>
      </c>
      <c r="AO989" t="s">
        <v>1568</v>
      </c>
      <c r="AP989" t="s">
        <v>108</v>
      </c>
      <c r="AR989">
        <v>0</v>
      </c>
      <c r="AS989">
        <v>0</v>
      </c>
      <c r="AT989">
        <v>0</v>
      </c>
      <c r="AU989">
        <v>0</v>
      </c>
      <c r="AV989">
        <v>0</v>
      </c>
      <c r="AW989">
        <v>0</v>
      </c>
      <c r="BA989" t="s">
        <v>63</v>
      </c>
      <c r="BB989" t="s">
        <v>4688</v>
      </c>
      <c r="BC989">
        <v>0</v>
      </c>
      <c r="BE989" t="s">
        <v>108</v>
      </c>
      <c r="BH989" t="s">
        <v>1569</v>
      </c>
    </row>
    <row r="990" spans="1:60" x14ac:dyDescent="0.35">
      <c r="A990" t="s">
        <v>1570</v>
      </c>
      <c r="B990">
        <v>10000</v>
      </c>
      <c r="C990">
        <v>30000</v>
      </c>
      <c r="D990" s="2">
        <v>45762</v>
      </c>
      <c r="E990" t="s">
        <v>59</v>
      </c>
      <c r="F990" t="s">
        <v>1571</v>
      </c>
      <c r="G990" t="s">
        <v>1562</v>
      </c>
      <c r="I990">
        <v>3</v>
      </c>
      <c r="J990" t="s">
        <v>183</v>
      </c>
      <c r="K990">
        <v>85</v>
      </c>
      <c r="L990" t="s">
        <v>6060</v>
      </c>
      <c r="M990" t="s">
        <v>940</v>
      </c>
      <c r="N990" t="s">
        <v>3864</v>
      </c>
      <c r="O990" s="3">
        <v>20000</v>
      </c>
      <c r="R990" s="2">
        <v>45761</v>
      </c>
      <c r="T990">
        <v>11</v>
      </c>
      <c r="U990" s="3">
        <v>220000</v>
      </c>
      <c r="V990" t="s">
        <v>65</v>
      </c>
      <c r="W990" t="s">
        <v>1572</v>
      </c>
      <c r="X990">
        <v>0</v>
      </c>
      <c r="Y990" s="3">
        <v>200000</v>
      </c>
      <c r="Z990" s="3">
        <v>20000</v>
      </c>
      <c r="AA990">
        <v>0</v>
      </c>
      <c r="AB990">
        <v>0</v>
      </c>
      <c r="AC990">
        <v>0</v>
      </c>
      <c r="AF990">
        <v>0</v>
      </c>
      <c r="AO990" t="s">
        <v>1573</v>
      </c>
      <c r="AP990" t="s">
        <v>108</v>
      </c>
      <c r="AR990">
        <v>0</v>
      </c>
      <c r="AS990">
        <v>0</v>
      </c>
      <c r="AT990">
        <v>0</v>
      </c>
      <c r="AU990">
        <v>0</v>
      </c>
      <c r="AV990">
        <v>0</v>
      </c>
      <c r="AW990">
        <v>0</v>
      </c>
      <c r="BA990" t="s">
        <v>63</v>
      </c>
      <c r="BB990" t="s">
        <v>4689</v>
      </c>
      <c r="BC990">
        <v>0</v>
      </c>
      <c r="BE990" t="s">
        <v>108</v>
      </c>
      <c r="BH990" t="s">
        <v>1574</v>
      </c>
    </row>
    <row r="991" spans="1:60" x14ac:dyDescent="0.35">
      <c r="A991" t="s">
        <v>1575</v>
      </c>
      <c r="B991">
        <v>10000</v>
      </c>
      <c r="C991">
        <v>30000</v>
      </c>
      <c r="D991" s="2">
        <v>45762</v>
      </c>
      <c r="E991" t="s">
        <v>59</v>
      </c>
      <c r="F991" t="s">
        <v>1571</v>
      </c>
      <c r="G991" t="s">
        <v>1562</v>
      </c>
      <c r="I991">
        <v>3</v>
      </c>
      <c r="J991" t="s">
        <v>183</v>
      </c>
      <c r="K991">
        <v>85</v>
      </c>
      <c r="L991" t="s">
        <v>6060</v>
      </c>
      <c r="M991" t="s">
        <v>940</v>
      </c>
      <c r="N991" t="s">
        <v>3864</v>
      </c>
      <c r="O991" s="3">
        <v>20000</v>
      </c>
      <c r="R991" s="2">
        <v>45761</v>
      </c>
      <c r="T991">
        <v>11</v>
      </c>
      <c r="U991" s="3">
        <v>220000</v>
      </c>
      <c r="V991" t="s">
        <v>65</v>
      </c>
      <c r="W991" t="s">
        <v>1576</v>
      </c>
      <c r="X991">
        <v>0</v>
      </c>
      <c r="Y991" s="3">
        <v>200000</v>
      </c>
      <c r="Z991" s="3">
        <v>20000</v>
      </c>
      <c r="AA991">
        <v>0</v>
      </c>
      <c r="AB991">
        <v>0</v>
      </c>
      <c r="AC991">
        <v>0</v>
      </c>
      <c r="AF991">
        <v>0</v>
      </c>
      <c r="AO991" t="s">
        <v>1577</v>
      </c>
      <c r="AP991" t="s">
        <v>108</v>
      </c>
      <c r="AR991">
        <v>0</v>
      </c>
      <c r="AS991">
        <v>0</v>
      </c>
      <c r="AT991">
        <v>0</v>
      </c>
      <c r="AU991">
        <v>0</v>
      </c>
      <c r="AV991">
        <v>0</v>
      </c>
      <c r="AW991">
        <v>0</v>
      </c>
      <c r="BA991" t="s">
        <v>63</v>
      </c>
      <c r="BB991" t="s">
        <v>4690</v>
      </c>
      <c r="BC991">
        <v>0</v>
      </c>
      <c r="BE991" t="s">
        <v>108</v>
      </c>
      <c r="BH991" t="s">
        <v>1578</v>
      </c>
    </row>
    <row r="992" spans="1:60" x14ac:dyDescent="0.35">
      <c r="A992" t="s">
        <v>1579</v>
      </c>
      <c r="B992">
        <v>10000</v>
      </c>
      <c r="C992">
        <v>30000</v>
      </c>
      <c r="D992" s="2">
        <v>45762</v>
      </c>
      <c r="E992" t="s">
        <v>59</v>
      </c>
      <c r="F992" t="s">
        <v>1561</v>
      </c>
      <c r="G992" t="s">
        <v>1562</v>
      </c>
      <c r="I992">
        <v>3</v>
      </c>
      <c r="J992" t="s">
        <v>183</v>
      </c>
      <c r="K992">
        <v>85</v>
      </c>
      <c r="L992" t="s">
        <v>6060</v>
      </c>
      <c r="M992" t="s">
        <v>940</v>
      </c>
      <c r="N992" t="s">
        <v>3864</v>
      </c>
      <c r="O992" s="3">
        <v>10000</v>
      </c>
      <c r="R992" s="2">
        <v>45761</v>
      </c>
      <c r="T992">
        <v>11</v>
      </c>
      <c r="U992" s="3">
        <v>110000</v>
      </c>
      <c r="V992" t="s">
        <v>65</v>
      </c>
      <c r="W992" t="s">
        <v>1580</v>
      </c>
      <c r="X992">
        <v>0</v>
      </c>
      <c r="Y992" s="3">
        <v>100000</v>
      </c>
      <c r="Z992" s="3">
        <v>10000</v>
      </c>
      <c r="AA992">
        <v>0</v>
      </c>
      <c r="AB992">
        <v>0</v>
      </c>
      <c r="AC992">
        <v>0</v>
      </c>
      <c r="AF992">
        <v>0</v>
      </c>
      <c r="AO992" t="s">
        <v>1581</v>
      </c>
      <c r="AP992" t="s">
        <v>108</v>
      </c>
      <c r="AR992">
        <v>0</v>
      </c>
      <c r="AS992">
        <v>0</v>
      </c>
      <c r="AT992">
        <v>0</v>
      </c>
      <c r="AU992">
        <v>0</v>
      </c>
      <c r="AV992">
        <v>0</v>
      </c>
      <c r="AW992">
        <v>0</v>
      </c>
      <c r="BA992" t="s">
        <v>63</v>
      </c>
      <c r="BB992" t="s">
        <v>4691</v>
      </c>
      <c r="BC992">
        <v>0</v>
      </c>
      <c r="BE992" t="s">
        <v>108</v>
      </c>
      <c r="BH992" t="s">
        <v>1582</v>
      </c>
    </row>
    <row r="993" spans="1:60" x14ac:dyDescent="0.35">
      <c r="A993" t="s">
        <v>1583</v>
      </c>
      <c r="B993">
        <v>10000</v>
      </c>
      <c r="C993">
        <v>30000</v>
      </c>
      <c r="D993" s="2">
        <v>45762</v>
      </c>
      <c r="E993" t="s">
        <v>59</v>
      </c>
      <c r="F993" t="s">
        <v>1571</v>
      </c>
      <c r="G993" t="s">
        <v>1562</v>
      </c>
      <c r="I993">
        <v>3</v>
      </c>
      <c r="J993" t="s">
        <v>183</v>
      </c>
      <c r="K993">
        <v>85</v>
      </c>
      <c r="L993" t="s">
        <v>6060</v>
      </c>
      <c r="M993" t="s">
        <v>940</v>
      </c>
      <c r="N993" t="s">
        <v>3864</v>
      </c>
      <c r="O993" s="3">
        <v>10000</v>
      </c>
      <c r="R993" s="2">
        <v>45761</v>
      </c>
      <c r="T993">
        <v>11</v>
      </c>
      <c r="U993" s="3">
        <v>110000</v>
      </c>
      <c r="V993" t="s">
        <v>65</v>
      </c>
      <c r="W993" t="s">
        <v>1584</v>
      </c>
      <c r="X993">
        <v>0</v>
      </c>
      <c r="Y993" s="3">
        <v>100000</v>
      </c>
      <c r="Z993" s="3">
        <v>10000</v>
      </c>
      <c r="AA993">
        <v>0</v>
      </c>
      <c r="AB993">
        <v>0</v>
      </c>
      <c r="AC993">
        <v>0</v>
      </c>
      <c r="AF993">
        <v>0</v>
      </c>
      <c r="AO993" t="s">
        <v>1585</v>
      </c>
      <c r="AP993" t="s">
        <v>108</v>
      </c>
      <c r="AR993">
        <v>0</v>
      </c>
      <c r="AS993">
        <v>0</v>
      </c>
      <c r="AT993">
        <v>0</v>
      </c>
      <c r="AU993">
        <v>0</v>
      </c>
      <c r="AV993">
        <v>0</v>
      </c>
      <c r="AW993">
        <v>0</v>
      </c>
      <c r="BA993" t="s">
        <v>63</v>
      </c>
      <c r="BB993" t="s">
        <v>4692</v>
      </c>
      <c r="BC993">
        <v>0</v>
      </c>
      <c r="BE993" t="s">
        <v>108</v>
      </c>
      <c r="BH993" t="s">
        <v>1586</v>
      </c>
    </row>
    <row r="994" spans="1:60" x14ac:dyDescent="0.35">
      <c r="A994" t="s">
        <v>1587</v>
      </c>
      <c r="B994">
        <v>10000</v>
      </c>
      <c r="C994">
        <v>30000</v>
      </c>
      <c r="D994" s="2">
        <v>45762</v>
      </c>
      <c r="E994" t="s">
        <v>59</v>
      </c>
      <c r="F994" t="s">
        <v>1588</v>
      </c>
      <c r="G994" t="s">
        <v>1562</v>
      </c>
      <c r="I994">
        <v>3</v>
      </c>
      <c r="J994" t="s">
        <v>183</v>
      </c>
      <c r="K994">
        <v>85</v>
      </c>
      <c r="L994" t="s">
        <v>6060</v>
      </c>
      <c r="M994" t="s">
        <v>940</v>
      </c>
      <c r="N994" t="s">
        <v>3864</v>
      </c>
      <c r="O994" s="3">
        <v>20000</v>
      </c>
      <c r="R994" s="2">
        <v>45761</v>
      </c>
      <c r="T994">
        <v>11</v>
      </c>
      <c r="U994" s="3">
        <v>220000</v>
      </c>
      <c r="V994" t="s">
        <v>65</v>
      </c>
      <c r="W994" t="s">
        <v>1589</v>
      </c>
      <c r="X994">
        <v>0</v>
      </c>
      <c r="Y994" s="3">
        <v>200000</v>
      </c>
      <c r="Z994" s="3">
        <v>20000</v>
      </c>
      <c r="AA994">
        <v>0</v>
      </c>
      <c r="AB994">
        <v>0</v>
      </c>
      <c r="AC994">
        <v>0</v>
      </c>
      <c r="AF994">
        <v>0</v>
      </c>
      <c r="AO994" t="s">
        <v>1590</v>
      </c>
      <c r="AP994" t="s">
        <v>108</v>
      </c>
      <c r="AR994">
        <v>0</v>
      </c>
      <c r="AS994">
        <v>0</v>
      </c>
      <c r="AT994">
        <v>0</v>
      </c>
      <c r="AU994">
        <v>0</v>
      </c>
      <c r="AV994">
        <v>0</v>
      </c>
      <c r="AW994">
        <v>0</v>
      </c>
      <c r="BA994" t="s">
        <v>63</v>
      </c>
      <c r="BB994" t="s">
        <v>4693</v>
      </c>
      <c r="BC994">
        <v>0</v>
      </c>
      <c r="BE994" t="s">
        <v>108</v>
      </c>
      <c r="BH994" t="s">
        <v>1591</v>
      </c>
    </row>
    <row r="995" spans="1:60" x14ac:dyDescent="0.35">
      <c r="A995" t="s">
        <v>2000</v>
      </c>
      <c r="B995">
        <v>10000</v>
      </c>
      <c r="C995">
        <v>20000</v>
      </c>
      <c r="D995" s="2">
        <v>45762</v>
      </c>
      <c r="E995" t="s">
        <v>59</v>
      </c>
      <c r="F995" t="s">
        <v>2001</v>
      </c>
      <c r="G995" t="s">
        <v>1880</v>
      </c>
      <c r="I995">
        <v>2</v>
      </c>
      <c r="J995" t="s">
        <v>183</v>
      </c>
      <c r="K995">
        <v>63</v>
      </c>
      <c r="L995" t="s">
        <v>6051</v>
      </c>
      <c r="M995" t="s">
        <v>136</v>
      </c>
      <c r="N995" t="s">
        <v>3850</v>
      </c>
      <c r="O995" s="3">
        <v>3750</v>
      </c>
      <c r="R995" s="2">
        <v>45761</v>
      </c>
      <c r="T995">
        <v>16</v>
      </c>
      <c r="U995" s="3">
        <v>60000</v>
      </c>
      <c r="V995" t="s">
        <v>65</v>
      </c>
      <c r="W995" t="s">
        <v>1882</v>
      </c>
      <c r="X995">
        <v>0</v>
      </c>
      <c r="Y995" s="3">
        <v>60000</v>
      </c>
      <c r="Z995">
        <v>0</v>
      </c>
      <c r="AA995">
        <v>0</v>
      </c>
      <c r="AB995">
        <v>0</v>
      </c>
      <c r="AC995">
        <v>0</v>
      </c>
      <c r="AF995">
        <v>0</v>
      </c>
      <c r="AO995" t="s">
        <v>1883</v>
      </c>
      <c r="AP995" t="s">
        <v>170</v>
      </c>
      <c r="AR995">
        <v>0</v>
      </c>
      <c r="AS995">
        <v>0</v>
      </c>
      <c r="AT995">
        <v>0</v>
      </c>
      <c r="AU995">
        <v>0</v>
      </c>
      <c r="AV995">
        <v>0</v>
      </c>
      <c r="AW995">
        <v>0</v>
      </c>
      <c r="BA995" t="s">
        <v>63</v>
      </c>
      <c r="BB995" t="s">
        <v>4793</v>
      </c>
      <c r="BC995">
        <v>0</v>
      </c>
      <c r="BE995" t="s">
        <v>170</v>
      </c>
      <c r="BH995" t="s">
        <v>2002</v>
      </c>
    </row>
    <row r="996" spans="1:60" x14ac:dyDescent="0.35">
      <c r="A996" t="s">
        <v>2189</v>
      </c>
      <c r="B996">
        <v>10000</v>
      </c>
      <c r="C996">
        <v>20000</v>
      </c>
      <c r="D996" s="2">
        <v>45762</v>
      </c>
      <c r="E996" t="s">
        <v>59</v>
      </c>
      <c r="F996" t="s">
        <v>2001</v>
      </c>
      <c r="G996" t="s">
        <v>1880</v>
      </c>
      <c r="I996">
        <v>2</v>
      </c>
      <c r="J996" t="s">
        <v>183</v>
      </c>
      <c r="K996">
        <v>63</v>
      </c>
      <c r="L996" t="s">
        <v>6051</v>
      </c>
      <c r="M996" t="s">
        <v>136</v>
      </c>
      <c r="N996" t="s">
        <v>3850</v>
      </c>
      <c r="O996" s="3">
        <v>1250</v>
      </c>
      <c r="R996" s="2">
        <v>45761</v>
      </c>
      <c r="T996">
        <v>16</v>
      </c>
      <c r="U996" s="3">
        <v>20000</v>
      </c>
      <c r="V996" t="s">
        <v>65</v>
      </c>
      <c r="W996" t="s">
        <v>2094</v>
      </c>
      <c r="X996">
        <v>0</v>
      </c>
      <c r="Y996" s="3">
        <v>10000</v>
      </c>
      <c r="Z996" s="3">
        <v>10000</v>
      </c>
      <c r="AA996">
        <v>0</v>
      </c>
      <c r="AB996">
        <v>0</v>
      </c>
      <c r="AC996">
        <v>0</v>
      </c>
      <c r="AF996">
        <v>0</v>
      </c>
      <c r="AO996" t="s">
        <v>2095</v>
      </c>
      <c r="AP996" t="s">
        <v>170</v>
      </c>
      <c r="AR996">
        <v>0</v>
      </c>
      <c r="AS996">
        <v>0</v>
      </c>
      <c r="AT996">
        <v>0</v>
      </c>
      <c r="AU996">
        <v>0</v>
      </c>
      <c r="AV996">
        <v>0</v>
      </c>
      <c r="AW996">
        <v>0</v>
      </c>
      <c r="BA996" t="s">
        <v>63</v>
      </c>
      <c r="BB996" t="s">
        <v>4854</v>
      </c>
      <c r="BC996">
        <v>0</v>
      </c>
      <c r="BE996" t="s">
        <v>170</v>
      </c>
      <c r="BH996" t="s">
        <v>2190</v>
      </c>
    </row>
    <row r="997" spans="1:60" x14ac:dyDescent="0.35">
      <c r="A997" t="s">
        <v>2737</v>
      </c>
      <c r="B997">
        <v>10000</v>
      </c>
      <c r="C997">
        <v>10000</v>
      </c>
      <c r="D997" s="2">
        <v>45762</v>
      </c>
      <c r="E997" t="s">
        <v>59</v>
      </c>
      <c r="F997" t="s">
        <v>2738</v>
      </c>
      <c r="G997" t="s">
        <v>2739</v>
      </c>
      <c r="I997">
        <v>1</v>
      </c>
      <c r="J997" t="s">
        <v>183</v>
      </c>
      <c r="K997">
        <v>59</v>
      </c>
      <c r="L997" t="s">
        <v>6045</v>
      </c>
      <c r="M997" t="s">
        <v>73</v>
      </c>
      <c r="N997" t="s">
        <v>3811</v>
      </c>
      <c r="O997" s="3">
        <v>1245</v>
      </c>
      <c r="R997" s="2">
        <v>45761</v>
      </c>
      <c r="T997">
        <v>2</v>
      </c>
      <c r="U997" s="3">
        <v>2490</v>
      </c>
      <c r="V997" t="s">
        <v>65</v>
      </c>
      <c r="W997">
        <v>112887240001</v>
      </c>
      <c r="X997">
        <v>0</v>
      </c>
      <c r="Y997" s="3">
        <v>2490</v>
      </c>
      <c r="Z997">
        <v>0</v>
      </c>
      <c r="AA997">
        <v>0</v>
      </c>
      <c r="AB997">
        <v>0</v>
      </c>
      <c r="AC997">
        <v>0</v>
      </c>
      <c r="AF997">
        <v>0</v>
      </c>
      <c r="AO997">
        <v>11288724</v>
      </c>
      <c r="AP997" t="s">
        <v>571</v>
      </c>
      <c r="AR997">
        <v>0</v>
      </c>
      <c r="AS997">
        <v>0</v>
      </c>
      <c r="AT997">
        <v>0</v>
      </c>
      <c r="AU997">
        <v>0</v>
      </c>
      <c r="AV997">
        <v>0</v>
      </c>
      <c r="AW997">
        <v>0</v>
      </c>
      <c r="BA997" t="s">
        <v>63</v>
      </c>
      <c r="BB997" t="s">
        <v>5120</v>
      </c>
      <c r="BC997">
        <v>0</v>
      </c>
      <c r="BE997" t="s">
        <v>571</v>
      </c>
      <c r="BH997" t="s">
        <v>2740</v>
      </c>
    </row>
    <row r="998" spans="1:60" x14ac:dyDescent="0.35">
      <c r="A998" t="s">
        <v>2741</v>
      </c>
      <c r="B998">
        <v>10000</v>
      </c>
      <c r="C998">
        <v>10000</v>
      </c>
      <c r="D998" s="2">
        <v>45762</v>
      </c>
      <c r="E998" t="s">
        <v>59</v>
      </c>
      <c r="F998" t="s">
        <v>2738</v>
      </c>
      <c r="G998" t="s">
        <v>2739</v>
      </c>
      <c r="I998">
        <v>1</v>
      </c>
      <c r="J998" t="s">
        <v>183</v>
      </c>
      <c r="K998">
        <v>59</v>
      </c>
      <c r="L998" t="s">
        <v>6045</v>
      </c>
      <c r="M998" t="s">
        <v>73</v>
      </c>
      <c r="N998" t="s">
        <v>3811</v>
      </c>
      <c r="O998" s="3">
        <v>1245</v>
      </c>
      <c r="R998" s="2">
        <v>45761</v>
      </c>
      <c r="T998">
        <v>2</v>
      </c>
      <c r="U998" s="3">
        <v>2490</v>
      </c>
      <c r="V998" t="s">
        <v>65</v>
      </c>
      <c r="W998">
        <v>112887240001</v>
      </c>
      <c r="X998">
        <v>0</v>
      </c>
      <c r="Y998" s="3">
        <v>2490</v>
      </c>
      <c r="Z998">
        <v>0</v>
      </c>
      <c r="AA998">
        <v>0</v>
      </c>
      <c r="AB998">
        <v>0</v>
      </c>
      <c r="AC998">
        <v>0</v>
      </c>
      <c r="AF998">
        <v>0</v>
      </c>
      <c r="AO998">
        <v>11288724</v>
      </c>
      <c r="AP998" t="s">
        <v>571</v>
      </c>
      <c r="AR998">
        <v>0</v>
      </c>
      <c r="AS998">
        <v>0</v>
      </c>
      <c r="AT998">
        <v>0</v>
      </c>
      <c r="AU998">
        <v>0</v>
      </c>
      <c r="AV998">
        <v>0</v>
      </c>
      <c r="AW998">
        <v>0</v>
      </c>
      <c r="BA998" t="s">
        <v>63</v>
      </c>
      <c r="BB998" t="s">
        <v>5121</v>
      </c>
      <c r="BC998">
        <v>0</v>
      </c>
      <c r="BE998" t="s">
        <v>571</v>
      </c>
      <c r="BH998" t="s">
        <v>2742</v>
      </c>
    </row>
    <row r="999" spans="1:60" x14ac:dyDescent="0.35">
      <c r="A999" t="s">
        <v>2743</v>
      </c>
      <c r="B999">
        <v>10000</v>
      </c>
      <c r="C999">
        <v>10000</v>
      </c>
      <c r="D999" s="2">
        <v>45762</v>
      </c>
      <c r="E999" t="s">
        <v>59</v>
      </c>
      <c r="F999" t="s">
        <v>2744</v>
      </c>
      <c r="G999" t="s">
        <v>2745</v>
      </c>
      <c r="I999">
        <v>1</v>
      </c>
      <c r="J999" t="s">
        <v>183</v>
      </c>
      <c r="K999">
        <v>79</v>
      </c>
      <c r="L999" t="s">
        <v>6076</v>
      </c>
      <c r="M999" t="s">
        <v>92</v>
      </c>
      <c r="N999" t="s">
        <v>3828</v>
      </c>
      <c r="O999">
        <v>59</v>
      </c>
      <c r="R999" s="2">
        <v>45761</v>
      </c>
      <c r="T999">
        <v>102</v>
      </c>
      <c r="U999" s="3">
        <v>6018</v>
      </c>
      <c r="V999" t="s">
        <v>65</v>
      </c>
      <c r="W999" t="s">
        <v>2746</v>
      </c>
      <c r="X999">
        <v>0</v>
      </c>
      <c r="Y999" s="3">
        <v>3000</v>
      </c>
      <c r="Z999" s="3">
        <v>3018</v>
      </c>
      <c r="AA999">
        <v>0</v>
      </c>
      <c r="AB999">
        <v>0</v>
      </c>
      <c r="AC999">
        <v>0</v>
      </c>
      <c r="AF999">
        <v>0</v>
      </c>
      <c r="AO999" t="s">
        <v>2747</v>
      </c>
      <c r="AP999" t="s">
        <v>1242</v>
      </c>
      <c r="AR999">
        <v>0</v>
      </c>
      <c r="AS999">
        <v>0</v>
      </c>
      <c r="AT999">
        <v>0</v>
      </c>
      <c r="AU999">
        <v>0</v>
      </c>
      <c r="AV999">
        <v>0</v>
      </c>
      <c r="AW999">
        <v>0</v>
      </c>
      <c r="BA999" t="s">
        <v>63</v>
      </c>
      <c r="BB999" t="s">
        <v>5122</v>
      </c>
      <c r="BC999">
        <v>0</v>
      </c>
      <c r="BE999" t="s">
        <v>1242</v>
      </c>
      <c r="BH999" t="s">
        <v>2748</v>
      </c>
    </row>
    <row r="1000" spans="1:60" x14ac:dyDescent="0.35">
      <c r="A1000" t="s">
        <v>2749</v>
      </c>
      <c r="B1000">
        <v>10000</v>
      </c>
      <c r="C1000">
        <v>10000</v>
      </c>
      <c r="D1000" s="2">
        <v>45762</v>
      </c>
      <c r="E1000" t="s">
        <v>59</v>
      </c>
      <c r="F1000" t="s">
        <v>2744</v>
      </c>
      <c r="G1000" t="s">
        <v>2745</v>
      </c>
      <c r="I1000">
        <v>1</v>
      </c>
      <c r="J1000" t="s">
        <v>183</v>
      </c>
      <c r="K1000">
        <v>79</v>
      </c>
      <c r="L1000" t="s">
        <v>6076</v>
      </c>
      <c r="M1000" t="s">
        <v>92</v>
      </c>
      <c r="N1000" t="s">
        <v>3828</v>
      </c>
      <c r="O1000">
        <v>59</v>
      </c>
      <c r="R1000" s="2">
        <v>45761</v>
      </c>
      <c r="T1000">
        <v>102</v>
      </c>
      <c r="U1000" s="3">
        <v>6018</v>
      </c>
      <c r="V1000" t="s">
        <v>65</v>
      </c>
      <c r="W1000" t="s">
        <v>2750</v>
      </c>
      <c r="X1000">
        <v>0</v>
      </c>
      <c r="Y1000" s="3">
        <v>3000</v>
      </c>
      <c r="Z1000" s="3">
        <v>3018</v>
      </c>
      <c r="AA1000">
        <v>0</v>
      </c>
      <c r="AB1000">
        <v>0</v>
      </c>
      <c r="AC1000">
        <v>0</v>
      </c>
      <c r="AF1000">
        <v>0</v>
      </c>
      <c r="AO1000" t="s">
        <v>2751</v>
      </c>
      <c r="AP1000" t="s">
        <v>1242</v>
      </c>
      <c r="AR1000">
        <v>0</v>
      </c>
      <c r="AS1000">
        <v>0</v>
      </c>
      <c r="AT1000">
        <v>0</v>
      </c>
      <c r="AU1000">
        <v>0</v>
      </c>
      <c r="AV1000">
        <v>0</v>
      </c>
      <c r="AW1000">
        <v>0</v>
      </c>
      <c r="BA1000" t="s">
        <v>63</v>
      </c>
      <c r="BB1000" t="s">
        <v>5123</v>
      </c>
      <c r="BC1000">
        <v>0</v>
      </c>
      <c r="BE1000" t="s">
        <v>1242</v>
      </c>
      <c r="BH1000" t="s">
        <v>2748</v>
      </c>
    </row>
    <row r="1001" spans="1:60" x14ac:dyDescent="0.35">
      <c r="A1001" t="s">
        <v>2752</v>
      </c>
      <c r="B1001">
        <v>10000</v>
      </c>
      <c r="C1001">
        <v>10000</v>
      </c>
      <c r="D1001" s="2">
        <v>45762</v>
      </c>
      <c r="E1001" t="s">
        <v>59</v>
      </c>
      <c r="F1001" t="s">
        <v>2744</v>
      </c>
      <c r="G1001" t="s">
        <v>2745</v>
      </c>
      <c r="I1001">
        <v>1</v>
      </c>
      <c r="J1001" t="s">
        <v>183</v>
      </c>
      <c r="K1001">
        <v>79</v>
      </c>
      <c r="L1001" t="s">
        <v>6076</v>
      </c>
      <c r="M1001" t="s">
        <v>92</v>
      </c>
      <c r="N1001" t="s">
        <v>3828</v>
      </c>
      <c r="O1001">
        <v>59</v>
      </c>
      <c r="R1001" s="2">
        <v>45761</v>
      </c>
      <c r="T1001">
        <v>102</v>
      </c>
      <c r="U1001" s="3">
        <v>6018</v>
      </c>
      <c r="V1001" t="s">
        <v>65</v>
      </c>
      <c r="W1001" t="s">
        <v>2753</v>
      </c>
      <c r="X1001">
        <v>0</v>
      </c>
      <c r="Y1001" s="3">
        <v>3000</v>
      </c>
      <c r="Z1001" s="3">
        <v>3018</v>
      </c>
      <c r="AA1001">
        <v>0</v>
      </c>
      <c r="AB1001">
        <v>0</v>
      </c>
      <c r="AC1001">
        <v>0</v>
      </c>
      <c r="AF1001">
        <v>0</v>
      </c>
      <c r="AO1001" t="s">
        <v>2754</v>
      </c>
      <c r="AP1001" t="s">
        <v>1242</v>
      </c>
      <c r="AR1001">
        <v>0</v>
      </c>
      <c r="AS1001">
        <v>0</v>
      </c>
      <c r="AT1001">
        <v>0</v>
      </c>
      <c r="AU1001">
        <v>0</v>
      </c>
      <c r="AV1001">
        <v>0</v>
      </c>
      <c r="AW1001">
        <v>0</v>
      </c>
      <c r="BA1001" t="s">
        <v>63</v>
      </c>
      <c r="BB1001" t="s">
        <v>5124</v>
      </c>
      <c r="BC1001">
        <v>0</v>
      </c>
      <c r="BE1001" t="s">
        <v>1242</v>
      </c>
      <c r="BH1001" t="s">
        <v>2748</v>
      </c>
    </row>
    <row r="1002" spans="1:60" x14ac:dyDescent="0.35">
      <c r="A1002" t="s">
        <v>2012</v>
      </c>
      <c r="B1002">
        <v>10000</v>
      </c>
      <c r="C1002">
        <v>20000</v>
      </c>
      <c r="D1002" s="2">
        <v>45762</v>
      </c>
      <c r="E1002" t="s">
        <v>59</v>
      </c>
      <c r="F1002" t="s">
        <v>2475</v>
      </c>
      <c r="G1002" t="s">
        <v>2755</v>
      </c>
      <c r="I1002">
        <v>1</v>
      </c>
      <c r="J1002" t="s">
        <v>183</v>
      </c>
      <c r="K1002">
        <v>32</v>
      </c>
      <c r="L1002" t="s">
        <v>6064</v>
      </c>
      <c r="M1002" t="s">
        <v>516</v>
      </c>
      <c r="N1002" t="s">
        <v>3833</v>
      </c>
      <c r="O1002" s="3">
        <v>5860</v>
      </c>
      <c r="R1002" s="2">
        <v>45761</v>
      </c>
      <c r="T1002">
        <v>1</v>
      </c>
      <c r="U1002" s="3">
        <v>5860</v>
      </c>
      <c r="V1002" t="s">
        <v>65</v>
      </c>
      <c r="W1002" t="s">
        <v>915</v>
      </c>
      <c r="X1002">
        <v>0</v>
      </c>
      <c r="Y1002" s="3">
        <v>2680</v>
      </c>
      <c r="Z1002" s="3">
        <v>3180</v>
      </c>
      <c r="AA1002">
        <v>0</v>
      </c>
      <c r="AB1002">
        <v>0</v>
      </c>
      <c r="AC1002">
        <v>0</v>
      </c>
      <c r="AF1002">
        <v>0</v>
      </c>
      <c r="AO1002" t="s">
        <v>916</v>
      </c>
      <c r="AP1002" t="s">
        <v>465</v>
      </c>
      <c r="AR1002">
        <v>0</v>
      </c>
      <c r="AS1002">
        <v>0</v>
      </c>
      <c r="AT1002">
        <v>0</v>
      </c>
      <c r="AU1002">
        <v>0</v>
      </c>
      <c r="AV1002">
        <v>0</v>
      </c>
      <c r="AW1002">
        <v>0</v>
      </c>
      <c r="BA1002" t="s">
        <v>63</v>
      </c>
      <c r="BB1002" t="s">
        <v>4797</v>
      </c>
      <c r="BC1002">
        <v>0</v>
      </c>
      <c r="BE1002" t="s">
        <v>465</v>
      </c>
      <c r="BH1002" t="s">
        <v>1754</v>
      </c>
    </row>
    <row r="1003" spans="1:60" x14ac:dyDescent="0.35">
      <c r="A1003" t="s">
        <v>5125</v>
      </c>
      <c r="B1003">
        <v>10000</v>
      </c>
      <c r="C1003">
        <v>10000</v>
      </c>
      <c r="D1003" s="2">
        <v>45763</v>
      </c>
      <c r="E1003" t="s">
        <v>59</v>
      </c>
      <c r="F1003" s="4">
        <v>0.47076388888888887</v>
      </c>
      <c r="G1003" t="s">
        <v>2755</v>
      </c>
      <c r="I1003">
        <v>1</v>
      </c>
      <c r="J1003" t="s">
        <v>183</v>
      </c>
      <c r="K1003">
        <v>32</v>
      </c>
      <c r="L1003" t="s">
        <v>6064</v>
      </c>
      <c r="M1003" t="s">
        <v>516</v>
      </c>
      <c r="N1003" t="s">
        <v>3833</v>
      </c>
      <c r="O1003" s="3">
        <v>5860</v>
      </c>
      <c r="R1003" s="2">
        <v>45761</v>
      </c>
      <c r="T1003">
        <v>1</v>
      </c>
      <c r="U1003" s="3">
        <v>5860</v>
      </c>
      <c r="V1003" t="s">
        <v>65</v>
      </c>
      <c r="W1003" t="s">
        <v>915</v>
      </c>
      <c r="X1003">
        <v>0</v>
      </c>
      <c r="Y1003" s="3">
        <v>5360</v>
      </c>
      <c r="Z1003">
        <v>500</v>
      </c>
      <c r="AA1003">
        <v>0</v>
      </c>
      <c r="AB1003">
        <v>0</v>
      </c>
      <c r="AC1003">
        <v>0</v>
      </c>
      <c r="AF1003">
        <v>0</v>
      </c>
      <c r="AO1003" t="s">
        <v>916</v>
      </c>
      <c r="AP1003" t="s">
        <v>465</v>
      </c>
      <c r="AR1003">
        <v>0</v>
      </c>
      <c r="AS1003">
        <v>0</v>
      </c>
      <c r="AT1003">
        <v>0</v>
      </c>
      <c r="AU1003">
        <v>0</v>
      </c>
      <c r="AV1003">
        <v>0</v>
      </c>
      <c r="AW1003">
        <v>0</v>
      </c>
      <c r="BA1003" t="s">
        <v>63</v>
      </c>
      <c r="BB1003" t="s">
        <v>5126</v>
      </c>
      <c r="BC1003">
        <v>0</v>
      </c>
      <c r="BE1003" t="s">
        <v>465</v>
      </c>
      <c r="BH1003" t="s">
        <v>3065</v>
      </c>
    </row>
    <row r="1004" spans="1:60" x14ac:dyDescent="0.35">
      <c r="A1004" t="s">
        <v>1526</v>
      </c>
      <c r="B1004">
        <v>10000</v>
      </c>
      <c r="C1004">
        <v>20000</v>
      </c>
      <c r="D1004" s="2">
        <v>45762</v>
      </c>
      <c r="E1004" t="s">
        <v>59</v>
      </c>
      <c r="F1004" t="s">
        <v>1527</v>
      </c>
      <c r="G1004" t="s">
        <v>1528</v>
      </c>
      <c r="I1004">
        <v>2</v>
      </c>
      <c r="J1004" t="s">
        <v>183</v>
      </c>
      <c r="K1004">
        <v>86</v>
      </c>
      <c r="L1004" t="s">
        <v>6043</v>
      </c>
      <c r="M1004" t="s">
        <v>1696</v>
      </c>
      <c r="N1004" t="s">
        <v>3840</v>
      </c>
      <c r="O1004">
        <v>250</v>
      </c>
      <c r="R1004" s="2">
        <v>45761</v>
      </c>
      <c r="T1004">
        <v>4</v>
      </c>
      <c r="U1004" s="3">
        <v>1000</v>
      </c>
      <c r="V1004" t="s">
        <v>65</v>
      </c>
      <c r="W1004" s="7" t="s">
        <v>1529</v>
      </c>
      <c r="X1004">
        <v>0</v>
      </c>
      <c r="Y1004" s="3">
        <v>1000</v>
      </c>
      <c r="Z1004">
        <v>0</v>
      </c>
      <c r="AA1004">
        <v>0</v>
      </c>
      <c r="AB1004">
        <v>0</v>
      </c>
      <c r="AC1004">
        <v>0</v>
      </c>
      <c r="AF1004">
        <v>0</v>
      </c>
      <c r="AO1004" s="7" t="s">
        <v>1530</v>
      </c>
      <c r="AP1004" t="s">
        <v>225</v>
      </c>
      <c r="AR1004">
        <v>0</v>
      </c>
      <c r="AS1004">
        <v>0</v>
      </c>
      <c r="AT1004">
        <v>0</v>
      </c>
      <c r="AU1004">
        <v>0</v>
      </c>
      <c r="AV1004">
        <v>0</v>
      </c>
      <c r="AW1004">
        <v>0</v>
      </c>
      <c r="BA1004" t="s">
        <v>63</v>
      </c>
      <c r="BB1004" t="s">
        <v>4678</v>
      </c>
      <c r="BC1004">
        <v>0</v>
      </c>
      <c r="BE1004" t="s">
        <v>225</v>
      </c>
      <c r="BH1004" t="s">
        <v>1531</v>
      </c>
    </row>
    <row r="1005" spans="1:60" x14ac:dyDescent="0.35">
      <c r="A1005" t="s">
        <v>1541</v>
      </c>
      <c r="B1005">
        <v>10000</v>
      </c>
      <c r="C1005">
        <v>20000</v>
      </c>
      <c r="D1005" s="2">
        <v>45762</v>
      </c>
      <c r="E1005" t="s">
        <v>59</v>
      </c>
      <c r="F1005" t="s">
        <v>1527</v>
      </c>
      <c r="G1005" t="s">
        <v>1528</v>
      </c>
      <c r="I1005">
        <v>2</v>
      </c>
      <c r="J1005" t="s">
        <v>183</v>
      </c>
      <c r="K1005">
        <v>86</v>
      </c>
      <c r="L1005" t="s">
        <v>6043</v>
      </c>
      <c r="M1005" t="s">
        <v>1696</v>
      </c>
      <c r="N1005" t="s">
        <v>3840</v>
      </c>
      <c r="O1005" s="3">
        <v>1000</v>
      </c>
      <c r="R1005" s="2">
        <v>45761</v>
      </c>
      <c r="T1005">
        <v>4</v>
      </c>
      <c r="U1005" s="3">
        <v>4000</v>
      </c>
      <c r="V1005" t="s">
        <v>65</v>
      </c>
      <c r="W1005" s="7" t="s">
        <v>1529</v>
      </c>
      <c r="X1005">
        <v>0</v>
      </c>
      <c r="Y1005" s="3">
        <v>4000</v>
      </c>
      <c r="Z1005">
        <v>0</v>
      </c>
      <c r="AA1005">
        <v>0</v>
      </c>
      <c r="AB1005">
        <v>0</v>
      </c>
      <c r="AC1005">
        <v>0</v>
      </c>
      <c r="AF1005">
        <v>0</v>
      </c>
      <c r="AO1005" s="7" t="s">
        <v>1530</v>
      </c>
      <c r="AP1005" t="s">
        <v>225</v>
      </c>
      <c r="AR1005">
        <v>0</v>
      </c>
      <c r="AS1005">
        <v>0</v>
      </c>
      <c r="AT1005">
        <v>0</v>
      </c>
      <c r="AU1005">
        <v>0</v>
      </c>
      <c r="AV1005">
        <v>0</v>
      </c>
      <c r="AW1005">
        <v>0</v>
      </c>
      <c r="BA1005" t="s">
        <v>63</v>
      </c>
      <c r="BB1005" t="s">
        <v>1542</v>
      </c>
      <c r="BC1005">
        <v>0</v>
      </c>
      <c r="BE1005" t="s">
        <v>225</v>
      </c>
      <c r="BH1005" t="s">
        <v>1543</v>
      </c>
    </row>
    <row r="1006" spans="1:60" x14ac:dyDescent="0.35">
      <c r="A1006" t="s">
        <v>2756</v>
      </c>
      <c r="B1006">
        <v>10000</v>
      </c>
      <c r="C1006">
        <v>10000</v>
      </c>
      <c r="D1006" s="2">
        <v>45762</v>
      </c>
      <c r="E1006" t="s">
        <v>59</v>
      </c>
      <c r="F1006" t="s">
        <v>2694</v>
      </c>
      <c r="G1006" t="s">
        <v>1131</v>
      </c>
      <c r="I1006">
        <v>1</v>
      </c>
      <c r="J1006" t="s">
        <v>183</v>
      </c>
      <c r="K1006">
        <v>78</v>
      </c>
      <c r="L1006" t="s">
        <v>6047</v>
      </c>
      <c r="M1006" t="s">
        <v>216</v>
      </c>
      <c r="N1006" t="s">
        <v>3803</v>
      </c>
      <c r="O1006" s="3">
        <v>10000</v>
      </c>
      <c r="R1006" s="2">
        <v>45761</v>
      </c>
      <c r="T1006">
        <v>1</v>
      </c>
      <c r="U1006" s="3">
        <v>10000</v>
      </c>
      <c r="V1006" t="s">
        <v>65</v>
      </c>
      <c r="W1006" t="s">
        <v>2757</v>
      </c>
      <c r="X1006">
        <v>0</v>
      </c>
      <c r="Y1006" s="3">
        <v>10000</v>
      </c>
      <c r="Z1006">
        <v>0</v>
      </c>
      <c r="AA1006">
        <v>0</v>
      </c>
      <c r="AB1006">
        <v>0</v>
      </c>
      <c r="AC1006">
        <v>0</v>
      </c>
      <c r="AF1006">
        <v>0</v>
      </c>
      <c r="AO1006" t="s">
        <v>2758</v>
      </c>
      <c r="AP1006" t="s">
        <v>622</v>
      </c>
      <c r="AR1006">
        <v>0</v>
      </c>
      <c r="AS1006">
        <v>0</v>
      </c>
      <c r="AT1006">
        <v>0</v>
      </c>
      <c r="AU1006">
        <v>0</v>
      </c>
      <c r="AV1006">
        <v>0</v>
      </c>
      <c r="AW1006">
        <v>0</v>
      </c>
      <c r="BA1006" t="s">
        <v>63</v>
      </c>
      <c r="BB1006" t="s">
        <v>5127</v>
      </c>
      <c r="BC1006">
        <v>0</v>
      </c>
      <c r="BE1006" t="s">
        <v>622</v>
      </c>
      <c r="BH1006" t="s">
        <v>2034</v>
      </c>
    </row>
    <row r="1007" spans="1:60" x14ac:dyDescent="0.35">
      <c r="A1007" t="s">
        <v>5128</v>
      </c>
      <c r="B1007">
        <v>10000</v>
      </c>
      <c r="C1007">
        <v>10000</v>
      </c>
      <c r="D1007" s="2">
        <v>45763</v>
      </c>
      <c r="E1007" t="s">
        <v>59</v>
      </c>
      <c r="F1007" t="s">
        <v>5129</v>
      </c>
      <c r="G1007" s="6" t="s">
        <v>5130</v>
      </c>
      <c r="I1007">
        <v>1</v>
      </c>
      <c r="J1007" t="s">
        <v>183</v>
      </c>
      <c r="K1007">
        <v>60</v>
      </c>
      <c r="L1007" t="s">
        <v>6048</v>
      </c>
      <c r="M1007" t="s">
        <v>222</v>
      </c>
      <c r="N1007" t="s">
        <v>3835</v>
      </c>
      <c r="O1007" s="3">
        <v>18750</v>
      </c>
      <c r="R1007" s="2">
        <v>45761</v>
      </c>
      <c r="T1007">
        <v>2</v>
      </c>
      <c r="U1007" s="3">
        <v>37500</v>
      </c>
      <c r="V1007" t="s">
        <v>65</v>
      </c>
      <c r="W1007" t="s">
        <v>3919</v>
      </c>
      <c r="X1007">
        <v>0</v>
      </c>
      <c r="Y1007" s="3">
        <v>43400</v>
      </c>
      <c r="Z1007" s="3">
        <v>-5900</v>
      </c>
      <c r="AA1007">
        <v>0</v>
      </c>
      <c r="AB1007">
        <v>0</v>
      </c>
      <c r="AC1007">
        <v>0</v>
      </c>
      <c r="AF1007">
        <v>0</v>
      </c>
      <c r="AO1007" t="s">
        <v>3920</v>
      </c>
      <c r="AP1007" t="s">
        <v>68</v>
      </c>
      <c r="AR1007">
        <v>0</v>
      </c>
      <c r="AS1007">
        <v>0</v>
      </c>
      <c r="AT1007">
        <v>0</v>
      </c>
      <c r="AU1007">
        <v>0</v>
      </c>
      <c r="AV1007">
        <v>0</v>
      </c>
      <c r="AW1007">
        <v>0</v>
      </c>
      <c r="BA1007" t="s">
        <v>63</v>
      </c>
      <c r="BB1007" t="s">
        <v>5131</v>
      </c>
      <c r="BC1007">
        <v>0</v>
      </c>
      <c r="BE1007" t="s">
        <v>68</v>
      </c>
      <c r="BH1007" t="s">
        <v>5132</v>
      </c>
    </row>
    <row r="1008" spans="1:60" x14ac:dyDescent="0.35">
      <c r="A1008" t="s">
        <v>5012</v>
      </c>
      <c r="B1008">
        <v>10000</v>
      </c>
      <c r="C1008">
        <v>40000</v>
      </c>
      <c r="D1008" s="2">
        <v>45772</v>
      </c>
      <c r="E1008" t="s">
        <v>59</v>
      </c>
      <c r="F1008" t="s">
        <v>5013</v>
      </c>
      <c r="G1008" t="s">
        <v>5014</v>
      </c>
      <c r="I1008">
        <v>2</v>
      </c>
      <c r="J1008" t="s">
        <v>183</v>
      </c>
      <c r="K1008">
        <v>62</v>
      </c>
      <c r="L1008" t="s">
        <v>6066</v>
      </c>
      <c r="M1008" t="s">
        <v>830</v>
      </c>
      <c r="N1008" t="s">
        <v>3852</v>
      </c>
      <c r="O1008" s="3">
        <v>80000</v>
      </c>
      <c r="R1008" s="2">
        <v>45761</v>
      </c>
      <c r="T1008">
        <v>1</v>
      </c>
      <c r="U1008" s="3">
        <v>80000</v>
      </c>
      <c r="V1008" t="s">
        <v>65</v>
      </c>
      <c r="W1008" t="s">
        <v>831</v>
      </c>
      <c r="X1008">
        <v>0</v>
      </c>
      <c r="Y1008" s="3">
        <v>79152</v>
      </c>
      <c r="Z1008">
        <v>848</v>
      </c>
      <c r="AA1008">
        <v>0</v>
      </c>
      <c r="AB1008">
        <v>0</v>
      </c>
      <c r="AC1008">
        <v>0</v>
      </c>
      <c r="AF1008">
        <v>0</v>
      </c>
      <c r="AO1008" t="s">
        <v>832</v>
      </c>
      <c r="AP1008" t="s">
        <v>833</v>
      </c>
      <c r="AR1008">
        <v>0</v>
      </c>
      <c r="AS1008">
        <v>0</v>
      </c>
      <c r="AT1008">
        <v>0</v>
      </c>
      <c r="AU1008">
        <v>0</v>
      </c>
      <c r="AV1008">
        <v>0</v>
      </c>
      <c r="AW1008">
        <v>0</v>
      </c>
      <c r="BA1008" t="s">
        <v>63</v>
      </c>
      <c r="BB1008" t="s">
        <v>5015</v>
      </c>
      <c r="BC1008">
        <v>0</v>
      </c>
      <c r="BE1008" t="s">
        <v>833</v>
      </c>
      <c r="BH1008" t="s">
        <v>4428</v>
      </c>
    </row>
    <row r="1009" spans="1:60" x14ac:dyDescent="0.35">
      <c r="A1009" t="s">
        <v>2571</v>
      </c>
      <c r="B1009">
        <v>10000</v>
      </c>
      <c r="C1009">
        <v>20000</v>
      </c>
      <c r="D1009" s="2">
        <v>45761</v>
      </c>
      <c r="E1009" t="s">
        <v>59</v>
      </c>
      <c r="F1009" t="s">
        <v>2572</v>
      </c>
      <c r="G1009" t="s">
        <v>1045</v>
      </c>
      <c r="I1009">
        <v>2</v>
      </c>
      <c r="J1009" t="s">
        <v>183</v>
      </c>
      <c r="K1009">
        <v>82</v>
      </c>
      <c r="L1009" t="s">
        <v>6055</v>
      </c>
      <c r="M1009" t="s">
        <v>352</v>
      </c>
      <c r="N1009" t="s">
        <v>3798</v>
      </c>
      <c r="O1009" s="3">
        <v>1250</v>
      </c>
      <c r="R1009" s="2">
        <v>45761</v>
      </c>
      <c r="T1009">
        <v>8</v>
      </c>
      <c r="U1009" s="3">
        <v>10000</v>
      </c>
      <c r="V1009" t="s">
        <v>65</v>
      </c>
      <c r="W1009" t="s">
        <v>1046</v>
      </c>
      <c r="X1009">
        <v>0</v>
      </c>
      <c r="Y1009" s="3">
        <v>9000</v>
      </c>
      <c r="Z1009" s="3">
        <v>1000</v>
      </c>
      <c r="AA1009">
        <v>0</v>
      </c>
      <c r="AB1009">
        <v>0</v>
      </c>
      <c r="AC1009">
        <v>0</v>
      </c>
      <c r="AF1009">
        <v>0</v>
      </c>
      <c r="AO1009" t="s">
        <v>1047</v>
      </c>
      <c r="AP1009" t="s">
        <v>1048</v>
      </c>
      <c r="AR1009">
        <v>0</v>
      </c>
      <c r="AS1009">
        <v>0</v>
      </c>
      <c r="AT1009">
        <v>0</v>
      </c>
      <c r="AU1009">
        <v>0</v>
      </c>
      <c r="AV1009">
        <v>0</v>
      </c>
      <c r="AW1009">
        <v>0</v>
      </c>
      <c r="BA1009" t="s">
        <v>63</v>
      </c>
      <c r="BB1009" t="s">
        <v>5020</v>
      </c>
      <c r="BC1009">
        <v>0</v>
      </c>
      <c r="BE1009" t="s">
        <v>1048</v>
      </c>
      <c r="BH1009" t="s">
        <v>2051</v>
      </c>
    </row>
    <row r="1010" spans="1:60" x14ac:dyDescent="0.35">
      <c r="A1010" t="s">
        <v>2573</v>
      </c>
      <c r="B1010">
        <v>10000</v>
      </c>
      <c r="C1010">
        <v>20000</v>
      </c>
      <c r="D1010" s="2">
        <v>45761</v>
      </c>
      <c r="E1010" t="s">
        <v>59</v>
      </c>
      <c r="F1010" t="s">
        <v>2574</v>
      </c>
      <c r="G1010" t="s">
        <v>1045</v>
      </c>
      <c r="I1010">
        <v>2</v>
      </c>
      <c r="J1010" t="s">
        <v>183</v>
      </c>
      <c r="K1010">
        <v>82</v>
      </c>
      <c r="L1010" t="s">
        <v>6055</v>
      </c>
      <c r="M1010" t="s">
        <v>352</v>
      </c>
      <c r="N1010" t="s">
        <v>3798</v>
      </c>
      <c r="O1010">
        <v>875</v>
      </c>
      <c r="R1010" s="2">
        <v>45761</v>
      </c>
      <c r="T1010">
        <v>8</v>
      </c>
      <c r="U1010" s="3">
        <v>7000</v>
      </c>
      <c r="V1010" t="s">
        <v>65</v>
      </c>
      <c r="W1010" t="s">
        <v>2575</v>
      </c>
      <c r="X1010">
        <v>0</v>
      </c>
      <c r="Y1010" s="3">
        <v>5000</v>
      </c>
      <c r="Z1010" s="3">
        <v>2000</v>
      </c>
      <c r="AA1010">
        <v>0</v>
      </c>
      <c r="AB1010">
        <v>0</v>
      </c>
      <c r="AC1010">
        <v>0</v>
      </c>
      <c r="AF1010">
        <v>0</v>
      </c>
      <c r="AO1010" t="s">
        <v>2576</v>
      </c>
      <c r="AP1010" t="s">
        <v>1048</v>
      </c>
      <c r="AR1010">
        <v>0</v>
      </c>
      <c r="AS1010">
        <v>0</v>
      </c>
      <c r="AT1010">
        <v>0</v>
      </c>
      <c r="AU1010">
        <v>0</v>
      </c>
      <c r="AV1010">
        <v>0</v>
      </c>
      <c r="AW1010">
        <v>0</v>
      </c>
      <c r="BA1010" t="s">
        <v>63</v>
      </c>
      <c r="BB1010" t="s">
        <v>5021</v>
      </c>
      <c r="BC1010">
        <v>0</v>
      </c>
      <c r="BE1010" t="s">
        <v>1048</v>
      </c>
      <c r="BH1010" t="s">
        <v>2051</v>
      </c>
    </row>
    <row r="1011" spans="1:60" x14ac:dyDescent="0.35">
      <c r="A1011" t="s">
        <v>2577</v>
      </c>
      <c r="B1011">
        <v>10000</v>
      </c>
      <c r="C1011">
        <v>20000</v>
      </c>
      <c r="D1011" s="2">
        <v>45761</v>
      </c>
      <c r="E1011" t="s">
        <v>59</v>
      </c>
      <c r="F1011" t="s">
        <v>2578</v>
      </c>
      <c r="G1011" t="s">
        <v>2579</v>
      </c>
      <c r="I1011">
        <v>2</v>
      </c>
      <c r="J1011" t="s">
        <v>183</v>
      </c>
      <c r="K1011">
        <v>82</v>
      </c>
      <c r="L1011" t="s">
        <v>6055</v>
      </c>
      <c r="M1011" t="s">
        <v>352</v>
      </c>
      <c r="N1011" t="s">
        <v>3798</v>
      </c>
      <c r="O1011" s="3">
        <v>1094</v>
      </c>
      <c r="R1011" s="2">
        <v>45761</v>
      </c>
      <c r="T1011">
        <v>32</v>
      </c>
      <c r="U1011" s="3">
        <v>35008</v>
      </c>
      <c r="V1011" t="s">
        <v>65</v>
      </c>
      <c r="W1011" t="s">
        <v>2580</v>
      </c>
      <c r="X1011">
        <v>0</v>
      </c>
      <c r="Y1011" s="3">
        <v>30000</v>
      </c>
      <c r="Z1011" s="3">
        <v>5008</v>
      </c>
      <c r="AA1011">
        <v>0</v>
      </c>
      <c r="AB1011">
        <v>0</v>
      </c>
      <c r="AC1011">
        <v>0</v>
      </c>
      <c r="AF1011">
        <v>0</v>
      </c>
      <c r="AO1011" t="s">
        <v>2581</v>
      </c>
      <c r="AP1011" t="s">
        <v>2582</v>
      </c>
      <c r="AR1011">
        <v>0</v>
      </c>
      <c r="AS1011">
        <v>0</v>
      </c>
      <c r="AT1011">
        <v>0</v>
      </c>
      <c r="AU1011">
        <v>0</v>
      </c>
      <c r="AV1011">
        <v>0</v>
      </c>
      <c r="AW1011">
        <v>0</v>
      </c>
      <c r="BA1011" t="s">
        <v>63</v>
      </c>
      <c r="BB1011" t="s">
        <v>5022</v>
      </c>
      <c r="BC1011">
        <v>0</v>
      </c>
      <c r="BE1011" t="s">
        <v>2582</v>
      </c>
      <c r="BH1011" t="s">
        <v>2583</v>
      </c>
    </row>
    <row r="1012" spans="1:60" x14ac:dyDescent="0.35">
      <c r="A1012" t="s">
        <v>2584</v>
      </c>
      <c r="B1012">
        <v>10000</v>
      </c>
      <c r="C1012">
        <v>20000</v>
      </c>
      <c r="D1012" s="2">
        <v>45762</v>
      </c>
      <c r="E1012" t="s">
        <v>59</v>
      </c>
      <c r="F1012" t="s">
        <v>2585</v>
      </c>
      <c r="G1012">
        <v>10620258012</v>
      </c>
      <c r="I1012">
        <v>2</v>
      </c>
      <c r="J1012" t="s">
        <v>183</v>
      </c>
      <c r="K1012">
        <v>77</v>
      </c>
      <c r="L1012" t="s">
        <v>6043</v>
      </c>
      <c r="M1012" t="s">
        <v>192</v>
      </c>
      <c r="N1012" t="s">
        <v>3848</v>
      </c>
      <c r="O1012">
        <v>778</v>
      </c>
      <c r="R1012" s="2">
        <v>45761</v>
      </c>
      <c r="T1012">
        <v>180</v>
      </c>
      <c r="U1012" s="3">
        <v>140040</v>
      </c>
      <c r="V1012" t="s">
        <v>65</v>
      </c>
      <c r="W1012" t="s">
        <v>2586</v>
      </c>
      <c r="X1012">
        <v>0</v>
      </c>
      <c r="Y1012" s="3">
        <v>120000</v>
      </c>
      <c r="Z1012" s="3">
        <v>20040</v>
      </c>
      <c r="AA1012">
        <v>0</v>
      </c>
      <c r="AB1012">
        <v>0</v>
      </c>
      <c r="AC1012">
        <v>0</v>
      </c>
      <c r="AF1012">
        <v>0</v>
      </c>
      <c r="AO1012" t="s">
        <v>2587</v>
      </c>
      <c r="AP1012" t="s">
        <v>108</v>
      </c>
      <c r="AR1012">
        <v>0</v>
      </c>
      <c r="AS1012">
        <v>0</v>
      </c>
      <c r="AT1012">
        <v>0</v>
      </c>
      <c r="AU1012">
        <v>0</v>
      </c>
      <c r="AV1012">
        <v>0</v>
      </c>
      <c r="AW1012">
        <v>0</v>
      </c>
      <c r="BA1012" t="s">
        <v>63</v>
      </c>
      <c r="BB1012" t="s">
        <v>5023</v>
      </c>
      <c r="BC1012">
        <v>0</v>
      </c>
      <c r="BE1012" t="s">
        <v>108</v>
      </c>
      <c r="BH1012" t="s">
        <v>2588</v>
      </c>
    </row>
    <row r="1013" spans="1:60" x14ac:dyDescent="0.35">
      <c r="A1013" t="s">
        <v>2945</v>
      </c>
      <c r="B1013">
        <v>10000</v>
      </c>
      <c r="C1013">
        <v>30000</v>
      </c>
      <c r="D1013" s="2">
        <v>45763</v>
      </c>
      <c r="E1013" t="s">
        <v>59</v>
      </c>
      <c r="F1013" t="s">
        <v>2946</v>
      </c>
      <c r="G1013">
        <v>10620258104</v>
      </c>
      <c r="I1013">
        <v>2</v>
      </c>
      <c r="J1013" t="s">
        <v>183</v>
      </c>
      <c r="K1013">
        <v>77</v>
      </c>
      <c r="L1013" t="s">
        <v>6043</v>
      </c>
      <c r="M1013" t="s">
        <v>192</v>
      </c>
      <c r="N1013" t="s">
        <v>3848</v>
      </c>
      <c r="O1013" s="3">
        <v>1285</v>
      </c>
      <c r="R1013" s="2">
        <v>45761</v>
      </c>
      <c r="T1013">
        <v>88</v>
      </c>
      <c r="U1013" s="3">
        <v>113080</v>
      </c>
      <c r="V1013" t="s">
        <v>65</v>
      </c>
      <c r="W1013" t="s">
        <v>2947</v>
      </c>
      <c r="X1013">
        <v>0</v>
      </c>
      <c r="Y1013" s="3">
        <v>100000</v>
      </c>
      <c r="Z1013" s="3">
        <v>13080</v>
      </c>
      <c r="AA1013">
        <v>0</v>
      </c>
      <c r="AB1013">
        <v>0</v>
      </c>
      <c r="AC1013">
        <v>0</v>
      </c>
      <c r="AF1013">
        <v>0</v>
      </c>
      <c r="AO1013" t="s">
        <v>2948</v>
      </c>
      <c r="AP1013" t="s">
        <v>108</v>
      </c>
      <c r="AR1013">
        <v>0</v>
      </c>
      <c r="AS1013">
        <v>0</v>
      </c>
      <c r="AT1013">
        <v>0</v>
      </c>
      <c r="AU1013">
        <v>0</v>
      </c>
      <c r="AV1013">
        <v>0</v>
      </c>
      <c r="AW1013">
        <v>0</v>
      </c>
      <c r="BA1013" t="s">
        <v>63</v>
      </c>
      <c r="BB1013" t="s">
        <v>4947</v>
      </c>
      <c r="BC1013">
        <v>0</v>
      </c>
      <c r="BE1013" t="s">
        <v>108</v>
      </c>
      <c r="BH1013" t="s">
        <v>2949</v>
      </c>
    </row>
    <row r="1014" spans="1:60" x14ac:dyDescent="0.35">
      <c r="A1014" t="s">
        <v>2759</v>
      </c>
      <c r="B1014">
        <v>10000</v>
      </c>
      <c r="C1014">
        <v>20000</v>
      </c>
      <c r="D1014" s="2">
        <v>45761</v>
      </c>
      <c r="E1014" t="s">
        <v>59</v>
      </c>
      <c r="F1014" t="s">
        <v>2760</v>
      </c>
      <c r="G1014" t="s">
        <v>570</v>
      </c>
      <c r="I1014">
        <v>1</v>
      </c>
      <c r="J1014" t="s">
        <v>183</v>
      </c>
      <c r="K1014">
        <v>59</v>
      </c>
      <c r="L1014" t="s">
        <v>6045</v>
      </c>
      <c r="M1014" t="s">
        <v>73</v>
      </c>
      <c r="N1014" t="s">
        <v>3811</v>
      </c>
      <c r="O1014" s="3">
        <v>3300</v>
      </c>
      <c r="R1014" s="2">
        <v>45761</v>
      </c>
      <c r="T1014">
        <v>10</v>
      </c>
      <c r="U1014" s="3">
        <v>33000</v>
      </c>
      <c r="V1014" t="s">
        <v>65</v>
      </c>
      <c r="W1014">
        <v>112024840001</v>
      </c>
      <c r="X1014">
        <v>0</v>
      </c>
      <c r="Y1014" s="3">
        <v>33000</v>
      </c>
      <c r="Z1014">
        <v>0</v>
      </c>
      <c r="AA1014">
        <v>0</v>
      </c>
      <c r="AB1014">
        <v>0</v>
      </c>
      <c r="AC1014">
        <v>0</v>
      </c>
      <c r="AF1014">
        <v>0</v>
      </c>
      <c r="AO1014">
        <v>11202484</v>
      </c>
      <c r="AP1014" t="s">
        <v>571</v>
      </c>
      <c r="AR1014">
        <v>0</v>
      </c>
      <c r="AS1014">
        <v>0</v>
      </c>
      <c r="AT1014">
        <v>0</v>
      </c>
      <c r="AU1014">
        <v>0</v>
      </c>
      <c r="AV1014">
        <v>0</v>
      </c>
      <c r="AW1014">
        <v>0</v>
      </c>
      <c r="BA1014" t="s">
        <v>63</v>
      </c>
      <c r="BB1014" t="s">
        <v>5133</v>
      </c>
      <c r="BC1014">
        <v>0</v>
      </c>
      <c r="BE1014" t="s">
        <v>571</v>
      </c>
      <c r="BH1014" t="s">
        <v>2761</v>
      </c>
    </row>
    <row r="1015" spans="1:60" x14ac:dyDescent="0.35">
      <c r="A1015" t="s">
        <v>2762</v>
      </c>
      <c r="B1015">
        <v>10000</v>
      </c>
      <c r="C1015">
        <v>10000</v>
      </c>
      <c r="D1015" s="2">
        <v>45762</v>
      </c>
      <c r="E1015" t="s">
        <v>59</v>
      </c>
      <c r="F1015" t="s">
        <v>2178</v>
      </c>
      <c r="G1015" t="s">
        <v>2763</v>
      </c>
      <c r="I1015">
        <v>1</v>
      </c>
      <c r="J1015" t="s">
        <v>183</v>
      </c>
      <c r="K1015">
        <v>22</v>
      </c>
      <c r="L1015" t="s">
        <v>6063</v>
      </c>
      <c r="M1015" t="s">
        <v>685</v>
      </c>
      <c r="N1015" t="s">
        <v>3805</v>
      </c>
      <c r="O1015" s="3">
        <v>4000</v>
      </c>
      <c r="R1015" s="2">
        <v>45761</v>
      </c>
      <c r="T1015">
        <v>1</v>
      </c>
      <c r="U1015" s="3">
        <v>4000</v>
      </c>
      <c r="V1015" t="s">
        <v>65</v>
      </c>
      <c r="W1015" t="s">
        <v>2764</v>
      </c>
      <c r="X1015">
        <v>0</v>
      </c>
      <c r="Y1015" s="3">
        <v>4000</v>
      </c>
      <c r="Z1015">
        <v>0</v>
      </c>
      <c r="AA1015">
        <v>0</v>
      </c>
      <c r="AB1015">
        <v>0</v>
      </c>
      <c r="AC1015">
        <v>0</v>
      </c>
      <c r="AF1015">
        <v>0</v>
      </c>
      <c r="AO1015" t="s">
        <v>2765</v>
      </c>
      <c r="AP1015" t="s">
        <v>465</v>
      </c>
      <c r="AR1015">
        <v>0</v>
      </c>
      <c r="AS1015">
        <v>0</v>
      </c>
      <c r="AT1015">
        <v>0</v>
      </c>
      <c r="AU1015">
        <v>0</v>
      </c>
      <c r="AV1015">
        <v>0</v>
      </c>
      <c r="AW1015">
        <v>0</v>
      </c>
      <c r="BA1015" t="s">
        <v>63</v>
      </c>
      <c r="BB1015" t="s">
        <v>5134</v>
      </c>
      <c r="BC1015">
        <v>0</v>
      </c>
      <c r="BE1015" t="s">
        <v>465</v>
      </c>
      <c r="BH1015" t="s">
        <v>2594</v>
      </c>
    </row>
    <row r="1016" spans="1:60" x14ac:dyDescent="0.35">
      <c r="A1016" t="s">
        <v>2766</v>
      </c>
      <c r="B1016">
        <v>10000</v>
      </c>
      <c r="C1016">
        <v>10000</v>
      </c>
      <c r="D1016" s="2">
        <v>45761</v>
      </c>
      <c r="E1016" t="s">
        <v>59</v>
      </c>
      <c r="F1016" t="s">
        <v>2760</v>
      </c>
      <c r="G1016" t="s">
        <v>570</v>
      </c>
      <c r="I1016">
        <v>1</v>
      </c>
      <c r="J1016" t="s">
        <v>183</v>
      </c>
      <c r="K1016">
        <v>59</v>
      </c>
      <c r="L1016" t="s">
        <v>6045</v>
      </c>
      <c r="M1016" t="s">
        <v>73</v>
      </c>
      <c r="N1016" t="s">
        <v>3811</v>
      </c>
      <c r="O1016">
        <v>600</v>
      </c>
      <c r="R1016" s="2">
        <v>45761</v>
      </c>
      <c r="T1016">
        <v>10</v>
      </c>
      <c r="U1016" s="3">
        <v>6000</v>
      </c>
      <c r="V1016" t="s">
        <v>65</v>
      </c>
      <c r="W1016">
        <v>112024840001</v>
      </c>
      <c r="X1016">
        <v>0</v>
      </c>
      <c r="Y1016" s="3">
        <v>6000</v>
      </c>
      <c r="Z1016">
        <v>0</v>
      </c>
      <c r="AA1016">
        <v>0</v>
      </c>
      <c r="AB1016">
        <v>0</v>
      </c>
      <c r="AC1016">
        <v>0</v>
      </c>
      <c r="AF1016">
        <v>0</v>
      </c>
      <c r="AO1016">
        <v>11202484</v>
      </c>
      <c r="AP1016" t="s">
        <v>571</v>
      </c>
      <c r="AR1016">
        <v>0</v>
      </c>
      <c r="AS1016">
        <v>0</v>
      </c>
      <c r="AT1016">
        <v>0</v>
      </c>
      <c r="AU1016">
        <v>0</v>
      </c>
      <c r="AV1016">
        <v>0</v>
      </c>
      <c r="AW1016">
        <v>0</v>
      </c>
      <c r="BA1016" t="s">
        <v>63</v>
      </c>
      <c r="BB1016" t="s">
        <v>5135</v>
      </c>
      <c r="BC1016">
        <v>0</v>
      </c>
      <c r="BE1016" t="s">
        <v>571</v>
      </c>
      <c r="BH1016" t="s">
        <v>2767</v>
      </c>
    </row>
    <row r="1017" spans="1:60" x14ac:dyDescent="0.35">
      <c r="A1017" t="s">
        <v>2768</v>
      </c>
      <c r="B1017">
        <v>10000</v>
      </c>
      <c r="C1017">
        <v>10000</v>
      </c>
      <c r="D1017" s="2">
        <v>45761</v>
      </c>
      <c r="E1017" t="s">
        <v>59</v>
      </c>
      <c r="F1017" t="s">
        <v>2769</v>
      </c>
      <c r="G1017" t="s">
        <v>2155</v>
      </c>
      <c r="I1017">
        <v>1</v>
      </c>
      <c r="J1017" t="s">
        <v>183</v>
      </c>
      <c r="K1017">
        <v>61</v>
      </c>
      <c r="L1017" t="s">
        <v>6046</v>
      </c>
      <c r="M1017" t="s">
        <v>664</v>
      </c>
      <c r="N1017" t="s">
        <v>3846</v>
      </c>
      <c r="O1017">
        <v>667</v>
      </c>
      <c r="R1017" s="2">
        <v>45761</v>
      </c>
      <c r="T1017">
        <v>6</v>
      </c>
      <c r="U1017" s="3">
        <v>4002</v>
      </c>
      <c r="V1017" t="s">
        <v>65</v>
      </c>
      <c r="W1017" t="s">
        <v>2770</v>
      </c>
      <c r="X1017">
        <v>0</v>
      </c>
      <c r="Y1017" s="3">
        <v>4000</v>
      </c>
      <c r="Z1017">
        <v>2</v>
      </c>
      <c r="AA1017">
        <v>0</v>
      </c>
      <c r="AB1017">
        <v>0</v>
      </c>
      <c r="AC1017">
        <v>0</v>
      </c>
      <c r="AF1017">
        <v>0</v>
      </c>
      <c r="AO1017" t="s">
        <v>2771</v>
      </c>
      <c r="AP1017" t="s">
        <v>465</v>
      </c>
      <c r="AR1017">
        <v>0</v>
      </c>
      <c r="AS1017">
        <v>0</v>
      </c>
      <c r="AT1017">
        <v>0</v>
      </c>
      <c r="AU1017">
        <v>0</v>
      </c>
      <c r="AV1017">
        <v>0</v>
      </c>
      <c r="AW1017">
        <v>0</v>
      </c>
      <c r="BA1017" t="s">
        <v>63</v>
      </c>
      <c r="BB1017" t="s">
        <v>5136</v>
      </c>
      <c r="BC1017">
        <v>0</v>
      </c>
      <c r="BE1017" t="s">
        <v>465</v>
      </c>
      <c r="BH1017" t="s">
        <v>2675</v>
      </c>
    </row>
    <row r="1018" spans="1:60" x14ac:dyDescent="0.35">
      <c r="A1018" t="s">
        <v>2772</v>
      </c>
      <c r="B1018">
        <v>10000</v>
      </c>
      <c r="C1018">
        <v>10000</v>
      </c>
      <c r="D1018" s="2">
        <v>45761</v>
      </c>
      <c r="E1018" t="s">
        <v>59</v>
      </c>
      <c r="F1018" t="s">
        <v>2773</v>
      </c>
      <c r="G1018" t="s">
        <v>2677</v>
      </c>
      <c r="I1018">
        <v>1</v>
      </c>
      <c r="J1018" t="s">
        <v>183</v>
      </c>
      <c r="K1018">
        <v>61</v>
      </c>
      <c r="L1018" t="s">
        <v>6046</v>
      </c>
      <c r="M1018" t="s">
        <v>664</v>
      </c>
      <c r="N1018" t="s">
        <v>3846</v>
      </c>
      <c r="O1018">
        <v>834</v>
      </c>
      <c r="R1018" s="2">
        <v>45761</v>
      </c>
      <c r="T1018">
        <v>6</v>
      </c>
      <c r="U1018" s="3">
        <v>5004</v>
      </c>
      <c r="V1018" t="s">
        <v>65</v>
      </c>
      <c r="W1018" t="s">
        <v>2774</v>
      </c>
      <c r="X1018">
        <v>0</v>
      </c>
      <c r="Y1018" s="3">
        <v>5000</v>
      </c>
      <c r="Z1018">
        <v>4</v>
      </c>
      <c r="AA1018">
        <v>0</v>
      </c>
      <c r="AB1018">
        <v>0</v>
      </c>
      <c r="AC1018">
        <v>0</v>
      </c>
      <c r="AF1018">
        <v>0</v>
      </c>
      <c r="AO1018" t="s">
        <v>2775</v>
      </c>
      <c r="AP1018" t="s">
        <v>465</v>
      </c>
      <c r="AR1018">
        <v>0</v>
      </c>
      <c r="AS1018">
        <v>0</v>
      </c>
      <c r="AT1018">
        <v>0</v>
      </c>
      <c r="AU1018">
        <v>0</v>
      </c>
      <c r="AV1018">
        <v>0</v>
      </c>
      <c r="AW1018">
        <v>0</v>
      </c>
      <c r="BA1018" t="s">
        <v>63</v>
      </c>
      <c r="BB1018" t="s">
        <v>5137</v>
      </c>
      <c r="BC1018">
        <v>0</v>
      </c>
      <c r="BE1018" t="s">
        <v>465</v>
      </c>
      <c r="BH1018" t="s">
        <v>2776</v>
      </c>
    </row>
    <row r="1019" spans="1:60" x14ac:dyDescent="0.35">
      <c r="A1019" t="s">
        <v>5138</v>
      </c>
      <c r="B1019">
        <v>10000</v>
      </c>
      <c r="C1019">
        <v>10000</v>
      </c>
      <c r="D1019" s="2">
        <v>45763</v>
      </c>
      <c r="E1019" t="s">
        <v>59</v>
      </c>
      <c r="F1019" t="s">
        <v>5139</v>
      </c>
      <c r="G1019" t="s">
        <v>2452</v>
      </c>
      <c r="I1019">
        <v>1</v>
      </c>
      <c r="J1019" t="s">
        <v>183</v>
      </c>
      <c r="K1019">
        <v>12</v>
      </c>
      <c r="L1019" t="s">
        <v>6062</v>
      </c>
      <c r="M1019" t="s">
        <v>462</v>
      </c>
      <c r="N1019" t="s">
        <v>3804</v>
      </c>
      <c r="O1019" s="3">
        <v>30000</v>
      </c>
      <c r="R1019" s="2">
        <v>45761</v>
      </c>
      <c r="T1019">
        <v>1</v>
      </c>
      <c r="U1019" s="3">
        <v>30000</v>
      </c>
      <c r="V1019" t="s">
        <v>65</v>
      </c>
      <c r="W1019" t="s">
        <v>2670</v>
      </c>
      <c r="X1019">
        <v>0</v>
      </c>
      <c r="Y1019" s="3">
        <v>30000</v>
      </c>
      <c r="Z1019">
        <v>0</v>
      </c>
      <c r="AA1019">
        <v>0</v>
      </c>
      <c r="AB1019">
        <v>0</v>
      </c>
      <c r="AC1019">
        <v>0</v>
      </c>
      <c r="AF1019">
        <v>0</v>
      </c>
      <c r="AO1019" t="s">
        <v>2671</v>
      </c>
      <c r="AP1019" t="s">
        <v>465</v>
      </c>
      <c r="AR1019">
        <v>0</v>
      </c>
      <c r="AS1019">
        <v>0</v>
      </c>
      <c r="AT1019">
        <v>0</v>
      </c>
      <c r="AU1019">
        <v>0</v>
      </c>
      <c r="AV1019">
        <v>0</v>
      </c>
      <c r="AW1019">
        <v>0</v>
      </c>
      <c r="BA1019" t="s">
        <v>63</v>
      </c>
      <c r="BB1019" t="s">
        <v>5140</v>
      </c>
      <c r="BC1019">
        <v>0</v>
      </c>
      <c r="BE1019" t="s">
        <v>465</v>
      </c>
      <c r="BH1019" t="s">
        <v>2878</v>
      </c>
    </row>
    <row r="1020" spans="1:60" x14ac:dyDescent="0.35">
      <c r="A1020" t="s">
        <v>5141</v>
      </c>
      <c r="B1020">
        <v>10000</v>
      </c>
      <c r="C1020">
        <v>10000</v>
      </c>
      <c r="D1020" s="2">
        <v>45771</v>
      </c>
      <c r="E1020" t="s">
        <v>59</v>
      </c>
      <c r="F1020" t="s">
        <v>5142</v>
      </c>
      <c r="G1020" t="s">
        <v>5143</v>
      </c>
      <c r="I1020">
        <v>1</v>
      </c>
      <c r="J1020" t="s">
        <v>183</v>
      </c>
      <c r="K1020">
        <v>88</v>
      </c>
      <c r="L1020" t="s">
        <v>6058</v>
      </c>
      <c r="M1020" t="s">
        <v>144</v>
      </c>
      <c r="N1020" t="s">
        <v>3855</v>
      </c>
      <c r="O1020" s="3">
        <v>1480</v>
      </c>
      <c r="R1020" s="2">
        <v>45761</v>
      </c>
      <c r="T1020">
        <v>1</v>
      </c>
      <c r="U1020" s="3">
        <v>1480</v>
      </c>
      <c r="V1020" t="s">
        <v>65</v>
      </c>
      <c r="W1020" t="s">
        <v>5144</v>
      </c>
      <c r="X1020">
        <v>0</v>
      </c>
      <c r="Y1020" s="3">
        <v>1000</v>
      </c>
      <c r="Z1020">
        <v>480</v>
      </c>
      <c r="AA1020">
        <v>0</v>
      </c>
      <c r="AB1020">
        <v>0</v>
      </c>
      <c r="AC1020">
        <v>0</v>
      </c>
      <c r="AF1020">
        <v>0</v>
      </c>
      <c r="AO1020" t="s">
        <v>5145</v>
      </c>
      <c r="AP1020" t="s">
        <v>5146</v>
      </c>
      <c r="AR1020">
        <v>0</v>
      </c>
      <c r="AS1020">
        <v>0</v>
      </c>
      <c r="AT1020">
        <v>0</v>
      </c>
      <c r="AU1020">
        <v>0</v>
      </c>
      <c r="AV1020">
        <v>0</v>
      </c>
      <c r="AW1020">
        <v>0</v>
      </c>
      <c r="BA1020" t="s">
        <v>63</v>
      </c>
      <c r="BB1020" t="s">
        <v>5147</v>
      </c>
      <c r="BC1020">
        <v>0</v>
      </c>
      <c r="BE1020" t="s">
        <v>5146</v>
      </c>
      <c r="BH1020" t="s">
        <v>5148</v>
      </c>
    </row>
    <row r="1021" spans="1:60" x14ac:dyDescent="0.35">
      <c r="A1021" t="s">
        <v>2777</v>
      </c>
      <c r="B1021">
        <v>10000</v>
      </c>
      <c r="C1021">
        <v>10000</v>
      </c>
      <c r="D1021" s="2">
        <v>45761</v>
      </c>
      <c r="E1021" t="s">
        <v>59</v>
      </c>
      <c r="F1021" t="s">
        <v>2636</v>
      </c>
      <c r="G1021" t="s">
        <v>1041</v>
      </c>
      <c r="I1021">
        <v>1</v>
      </c>
      <c r="J1021" t="s">
        <v>183</v>
      </c>
      <c r="K1021">
        <v>61</v>
      </c>
      <c r="L1021" t="s">
        <v>6046</v>
      </c>
      <c r="M1021" t="s">
        <v>209</v>
      </c>
      <c r="N1021" t="s">
        <v>3802</v>
      </c>
      <c r="O1021">
        <v>500</v>
      </c>
      <c r="R1021" s="2">
        <v>45761</v>
      </c>
      <c r="T1021">
        <v>1</v>
      </c>
      <c r="U1021">
        <v>500</v>
      </c>
      <c r="V1021" t="s">
        <v>65</v>
      </c>
      <c r="W1021">
        <v>107187090001</v>
      </c>
      <c r="X1021">
        <v>0</v>
      </c>
      <c r="Y1021">
        <v>500</v>
      </c>
      <c r="Z1021">
        <v>0</v>
      </c>
      <c r="AA1021">
        <v>0</v>
      </c>
      <c r="AB1021">
        <v>0</v>
      </c>
      <c r="AC1021">
        <v>0</v>
      </c>
      <c r="AF1021">
        <v>0</v>
      </c>
      <c r="AO1021">
        <v>10718709</v>
      </c>
      <c r="AP1021" t="s">
        <v>282</v>
      </c>
      <c r="AR1021">
        <v>0</v>
      </c>
      <c r="AS1021">
        <v>0</v>
      </c>
      <c r="AT1021">
        <v>0</v>
      </c>
      <c r="AU1021">
        <v>0</v>
      </c>
      <c r="AV1021">
        <v>0</v>
      </c>
      <c r="AW1021">
        <v>0</v>
      </c>
      <c r="BA1021" t="s">
        <v>63</v>
      </c>
      <c r="BB1021" t="s">
        <v>5149</v>
      </c>
      <c r="BC1021">
        <v>0</v>
      </c>
      <c r="BE1021" t="s">
        <v>282</v>
      </c>
      <c r="BH1021" t="s">
        <v>2778</v>
      </c>
    </row>
    <row r="1022" spans="1:60" x14ac:dyDescent="0.35">
      <c r="A1022" t="s">
        <v>2779</v>
      </c>
      <c r="B1022">
        <v>10000</v>
      </c>
      <c r="C1022">
        <v>10000</v>
      </c>
      <c r="D1022" s="2">
        <v>45762</v>
      </c>
      <c r="E1022" t="s">
        <v>59</v>
      </c>
      <c r="F1022" s="4">
        <v>0.43336805555555558</v>
      </c>
      <c r="G1022" t="s">
        <v>2780</v>
      </c>
      <c r="I1022">
        <v>1</v>
      </c>
      <c r="J1022" t="s">
        <v>183</v>
      </c>
      <c r="K1022">
        <v>79</v>
      </c>
      <c r="L1022" t="s">
        <v>6076</v>
      </c>
      <c r="M1022" t="s">
        <v>92</v>
      </c>
      <c r="N1022" t="s">
        <v>3828</v>
      </c>
      <c r="O1022">
        <v>46</v>
      </c>
      <c r="R1022" s="2">
        <v>45761</v>
      </c>
      <c r="T1022">
        <v>65</v>
      </c>
      <c r="U1022" s="3">
        <v>2990</v>
      </c>
      <c r="V1022" t="s">
        <v>65</v>
      </c>
      <c r="W1022" t="s">
        <v>2781</v>
      </c>
      <c r="X1022">
        <v>0</v>
      </c>
      <c r="Y1022" s="3">
        <v>1000</v>
      </c>
      <c r="Z1022" s="3">
        <v>1990</v>
      </c>
      <c r="AA1022">
        <v>0</v>
      </c>
      <c r="AB1022">
        <v>0</v>
      </c>
      <c r="AC1022">
        <v>0</v>
      </c>
      <c r="AF1022">
        <v>0</v>
      </c>
      <c r="AO1022" t="s">
        <v>2782</v>
      </c>
      <c r="AP1022" t="s">
        <v>95</v>
      </c>
      <c r="AR1022">
        <v>0</v>
      </c>
      <c r="AS1022">
        <v>0</v>
      </c>
      <c r="AT1022">
        <v>0</v>
      </c>
      <c r="AU1022">
        <v>0</v>
      </c>
      <c r="AV1022">
        <v>0</v>
      </c>
      <c r="AW1022">
        <v>0</v>
      </c>
      <c r="BA1022" t="s">
        <v>63</v>
      </c>
      <c r="BB1022" t="s">
        <v>5150</v>
      </c>
      <c r="BC1022">
        <v>0</v>
      </c>
      <c r="BE1022" t="s">
        <v>95</v>
      </c>
      <c r="BH1022" t="s">
        <v>2783</v>
      </c>
    </row>
    <row r="1023" spans="1:60" x14ac:dyDescent="0.35">
      <c r="A1023" t="s">
        <v>2784</v>
      </c>
      <c r="B1023">
        <v>10000</v>
      </c>
      <c r="C1023">
        <v>10000</v>
      </c>
      <c r="D1023" s="2">
        <v>45762</v>
      </c>
      <c r="E1023" t="s">
        <v>59</v>
      </c>
      <c r="F1023" s="4">
        <v>0.43260416666666668</v>
      </c>
      <c r="G1023" t="s">
        <v>2780</v>
      </c>
      <c r="I1023">
        <v>1</v>
      </c>
      <c r="J1023" t="s">
        <v>183</v>
      </c>
      <c r="K1023">
        <v>79</v>
      </c>
      <c r="L1023" t="s">
        <v>6076</v>
      </c>
      <c r="M1023" t="s">
        <v>92</v>
      </c>
      <c r="N1023" t="s">
        <v>3828</v>
      </c>
      <c r="O1023">
        <v>46</v>
      </c>
      <c r="R1023" s="2">
        <v>45761</v>
      </c>
      <c r="T1023">
        <v>65</v>
      </c>
      <c r="U1023" s="3">
        <v>2990</v>
      </c>
      <c r="V1023" t="s">
        <v>65</v>
      </c>
      <c r="W1023" t="s">
        <v>2785</v>
      </c>
      <c r="X1023">
        <v>0</v>
      </c>
      <c r="Y1023" s="3">
        <v>1000</v>
      </c>
      <c r="Z1023" s="3">
        <v>1990</v>
      </c>
      <c r="AA1023">
        <v>0</v>
      </c>
      <c r="AB1023">
        <v>0</v>
      </c>
      <c r="AC1023">
        <v>0</v>
      </c>
      <c r="AF1023">
        <v>0</v>
      </c>
      <c r="AO1023" t="s">
        <v>2786</v>
      </c>
      <c r="AP1023" t="s">
        <v>95</v>
      </c>
      <c r="AR1023">
        <v>0</v>
      </c>
      <c r="AS1023">
        <v>0</v>
      </c>
      <c r="AT1023">
        <v>0</v>
      </c>
      <c r="AU1023">
        <v>0</v>
      </c>
      <c r="AV1023">
        <v>0</v>
      </c>
      <c r="AW1023">
        <v>0</v>
      </c>
      <c r="BA1023" t="s">
        <v>63</v>
      </c>
      <c r="BB1023" t="s">
        <v>5151</v>
      </c>
      <c r="BC1023">
        <v>0</v>
      </c>
      <c r="BE1023" t="s">
        <v>95</v>
      </c>
      <c r="BH1023" t="s">
        <v>2787</v>
      </c>
    </row>
    <row r="1024" spans="1:60" x14ac:dyDescent="0.35">
      <c r="A1024" t="s">
        <v>2611</v>
      </c>
      <c r="B1024">
        <v>10000</v>
      </c>
      <c r="C1024">
        <v>20000</v>
      </c>
      <c r="D1024" s="2">
        <v>45761</v>
      </c>
      <c r="E1024" t="s">
        <v>59</v>
      </c>
      <c r="F1024" t="s">
        <v>2612</v>
      </c>
      <c r="G1024" t="s">
        <v>159</v>
      </c>
      <c r="I1024">
        <v>2</v>
      </c>
      <c r="J1024" t="s">
        <v>183</v>
      </c>
      <c r="K1024">
        <v>82</v>
      </c>
      <c r="L1024" t="s">
        <v>6055</v>
      </c>
      <c r="M1024" t="s">
        <v>352</v>
      </c>
      <c r="N1024" t="s">
        <v>3798</v>
      </c>
      <c r="O1024" s="3">
        <v>5667</v>
      </c>
      <c r="R1024" s="2">
        <v>45761</v>
      </c>
      <c r="T1024">
        <v>6</v>
      </c>
      <c r="U1024" s="3">
        <v>34002</v>
      </c>
      <c r="V1024" t="s">
        <v>65</v>
      </c>
      <c r="W1024">
        <v>5000582200001</v>
      </c>
      <c r="X1024">
        <v>0</v>
      </c>
      <c r="Y1024" s="3">
        <v>30000</v>
      </c>
      <c r="Z1024" s="3">
        <v>4002</v>
      </c>
      <c r="AA1024">
        <v>0</v>
      </c>
      <c r="AB1024">
        <v>0</v>
      </c>
      <c r="AC1024">
        <v>0</v>
      </c>
      <c r="AF1024">
        <v>0</v>
      </c>
      <c r="AO1024">
        <v>500058220</v>
      </c>
      <c r="AP1024" t="s">
        <v>162</v>
      </c>
      <c r="AR1024">
        <v>0</v>
      </c>
      <c r="AS1024">
        <v>0</v>
      </c>
      <c r="AT1024">
        <v>0</v>
      </c>
      <c r="AU1024">
        <v>0</v>
      </c>
      <c r="AV1024">
        <v>0</v>
      </c>
      <c r="AW1024">
        <v>0</v>
      </c>
      <c r="BA1024" t="s">
        <v>63</v>
      </c>
      <c r="BB1024" t="s">
        <v>5053</v>
      </c>
      <c r="BC1024">
        <v>0</v>
      </c>
      <c r="BE1024" t="s">
        <v>162</v>
      </c>
      <c r="BH1024" t="s">
        <v>2473</v>
      </c>
    </row>
    <row r="1025" spans="1:60" x14ac:dyDescent="0.35">
      <c r="A1025" t="s">
        <v>2788</v>
      </c>
      <c r="B1025">
        <v>10000</v>
      </c>
      <c r="C1025">
        <v>10000</v>
      </c>
      <c r="D1025" s="2">
        <v>45762</v>
      </c>
      <c r="E1025" t="s">
        <v>59</v>
      </c>
      <c r="F1025" t="s">
        <v>2244</v>
      </c>
      <c r="G1025" t="s">
        <v>2789</v>
      </c>
      <c r="I1025">
        <v>1</v>
      </c>
      <c r="J1025" t="s">
        <v>183</v>
      </c>
      <c r="K1025">
        <v>82</v>
      </c>
      <c r="L1025" t="s">
        <v>6055</v>
      </c>
      <c r="M1025" t="s">
        <v>352</v>
      </c>
      <c r="N1025" t="s">
        <v>3798</v>
      </c>
      <c r="O1025" s="3">
        <v>1500</v>
      </c>
      <c r="R1025" s="2">
        <v>45761</v>
      </c>
      <c r="T1025">
        <v>20</v>
      </c>
      <c r="U1025" s="3">
        <v>30000</v>
      </c>
      <c r="V1025" t="s">
        <v>65</v>
      </c>
      <c r="W1025" t="s">
        <v>2790</v>
      </c>
      <c r="X1025">
        <v>0</v>
      </c>
      <c r="Y1025" s="3">
        <v>30000</v>
      </c>
      <c r="Z1025">
        <v>0</v>
      </c>
      <c r="AA1025">
        <v>0</v>
      </c>
      <c r="AB1025">
        <v>0</v>
      </c>
      <c r="AC1025">
        <v>0</v>
      </c>
      <c r="AF1025">
        <v>0</v>
      </c>
      <c r="AO1025" t="s">
        <v>2791</v>
      </c>
      <c r="AP1025" t="s">
        <v>2792</v>
      </c>
      <c r="AR1025">
        <v>0</v>
      </c>
      <c r="AS1025">
        <v>0</v>
      </c>
      <c r="AT1025">
        <v>0</v>
      </c>
      <c r="AU1025">
        <v>0</v>
      </c>
      <c r="AV1025">
        <v>0</v>
      </c>
      <c r="AW1025">
        <v>0</v>
      </c>
      <c r="BA1025" t="s">
        <v>63</v>
      </c>
      <c r="BB1025" t="s">
        <v>5152</v>
      </c>
      <c r="BC1025">
        <v>0</v>
      </c>
      <c r="BE1025" t="s">
        <v>2792</v>
      </c>
      <c r="BH1025" t="s">
        <v>2793</v>
      </c>
    </row>
    <row r="1026" spans="1:60" x14ac:dyDescent="0.35">
      <c r="A1026" t="s">
        <v>2474</v>
      </c>
      <c r="B1026">
        <v>10000</v>
      </c>
      <c r="C1026">
        <v>20000</v>
      </c>
      <c r="D1026" s="2">
        <v>45762</v>
      </c>
      <c r="E1026" t="s">
        <v>59</v>
      </c>
      <c r="F1026" t="s">
        <v>2475</v>
      </c>
      <c r="G1026" t="s">
        <v>2476</v>
      </c>
      <c r="I1026">
        <v>2</v>
      </c>
      <c r="J1026" t="s">
        <v>183</v>
      </c>
      <c r="K1026">
        <v>82</v>
      </c>
      <c r="L1026" t="s">
        <v>6055</v>
      </c>
      <c r="M1026" t="s">
        <v>352</v>
      </c>
      <c r="N1026" t="s">
        <v>3798</v>
      </c>
      <c r="O1026" s="3">
        <v>2858</v>
      </c>
      <c r="R1026" s="2">
        <v>45761</v>
      </c>
      <c r="T1026">
        <v>7</v>
      </c>
      <c r="U1026" s="3">
        <v>20006</v>
      </c>
      <c r="V1026" t="s">
        <v>65</v>
      </c>
      <c r="W1026" t="s">
        <v>609</v>
      </c>
      <c r="X1026">
        <v>0</v>
      </c>
      <c r="Y1026" s="3">
        <v>20000</v>
      </c>
      <c r="Z1026">
        <v>6</v>
      </c>
      <c r="AA1026">
        <v>0</v>
      </c>
      <c r="AB1026">
        <v>0</v>
      </c>
      <c r="AC1026">
        <v>0</v>
      </c>
      <c r="AF1026">
        <v>0</v>
      </c>
      <c r="AO1026" t="s">
        <v>610</v>
      </c>
      <c r="AP1026" t="s">
        <v>1048</v>
      </c>
      <c r="AR1026">
        <v>0</v>
      </c>
      <c r="AS1026">
        <v>0</v>
      </c>
      <c r="AT1026">
        <v>0</v>
      </c>
      <c r="AU1026">
        <v>0</v>
      </c>
      <c r="AV1026">
        <v>0</v>
      </c>
      <c r="AW1026">
        <v>0</v>
      </c>
      <c r="BA1026" t="s">
        <v>63</v>
      </c>
      <c r="BB1026" t="s">
        <v>4969</v>
      </c>
      <c r="BC1026">
        <v>0</v>
      </c>
      <c r="BE1026" t="s">
        <v>1048</v>
      </c>
      <c r="BH1026" t="s">
        <v>2477</v>
      </c>
    </row>
    <row r="1027" spans="1:60" x14ac:dyDescent="0.35">
      <c r="A1027" t="s">
        <v>2794</v>
      </c>
      <c r="B1027">
        <v>10000</v>
      </c>
      <c r="C1027">
        <v>10000</v>
      </c>
      <c r="D1027" s="2">
        <v>45762</v>
      </c>
      <c r="E1027" t="s">
        <v>59</v>
      </c>
      <c r="F1027" t="s">
        <v>2614</v>
      </c>
      <c r="G1027" t="s">
        <v>167</v>
      </c>
      <c r="I1027">
        <v>1</v>
      </c>
      <c r="J1027" t="s">
        <v>183</v>
      </c>
      <c r="K1027">
        <v>63</v>
      </c>
      <c r="L1027" t="s">
        <v>6051</v>
      </c>
      <c r="M1027" t="s">
        <v>136</v>
      </c>
      <c r="N1027" t="s">
        <v>3850</v>
      </c>
      <c r="O1027" s="3">
        <v>5000</v>
      </c>
      <c r="R1027" s="2">
        <v>45761</v>
      </c>
      <c r="T1027">
        <v>60</v>
      </c>
      <c r="U1027" s="3">
        <v>300000</v>
      </c>
      <c r="V1027" t="s">
        <v>65</v>
      </c>
      <c r="W1027" t="s">
        <v>1023</v>
      </c>
      <c r="X1027">
        <v>0</v>
      </c>
      <c r="Y1027" s="3">
        <v>300000</v>
      </c>
      <c r="Z1027">
        <v>0</v>
      </c>
      <c r="AA1027">
        <v>0</v>
      </c>
      <c r="AB1027">
        <v>0</v>
      </c>
      <c r="AC1027">
        <v>0</v>
      </c>
      <c r="AF1027">
        <v>0</v>
      </c>
      <c r="AO1027" t="s">
        <v>1024</v>
      </c>
      <c r="AP1027" t="s">
        <v>170</v>
      </c>
      <c r="AR1027">
        <v>0</v>
      </c>
      <c r="AS1027">
        <v>0</v>
      </c>
      <c r="AT1027">
        <v>0</v>
      </c>
      <c r="AU1027">
        <v>0</v>
      </c>
      <c r="AV1027">
        <v>0</v>
      </c>
      <c r="AW1027">
        <v>0</v>
      </c>
      <c r="BA1027" t="s">
        <v>63</v>
      </c>
      <c r="BB1027" t="s">
        <v>5153</v>
      </c>
      <c r="BC1027">
        <v>0</v>
      </c>
      <c r="BE1027" t="s">
        <v>170</v>
      </c>
      <c r="BH1027" t="s">
        <v>2795</v>
      </c>
    </row>
    <row r="1028" spans="1:60" x14ac:dyDescent="0.35">
      <c r="A1028" t="s">
        <v>5154</v>
      </c>
      <c r="B1028">
        <v>10000</v>
      </c>
      <c r="C1028">
        <v>20000</v>
      </c>
      <c r="D1028" s="2">
        <v>45763</v>
      </c>
      <c r="E1028" t="s">
        <v>59</v>
      </c>
      <c r="F1028" t="s">
        <v>2951</v>
      </c>
      <c r="G1028">
        <v>8613409</v>
      </c>
      <c r="I1028">
        <v>1</v>
      </c>
      <c r="J1028" t="s">
        <v>183</v>
      </c>
      <c r="K1028">
        <v>63</v>
      </c>
      <c r="L1028" t="s">
        <v>6051</v>
      </c>
      <c r="M1028" t="s">
        <v>136</v>
      </c>
      <c r="N1028" t="s">
        <v>3850</v>
      </c>
      <c r="O1028" s="3">
        <v>1334</v>
      </c>
      <c r="R1028" s="2">
        <v>45761</v>
      </c>
      <c r="T1028">
        <v>60</v>
      </c>
      <c r="U1028" s="3">
        <v>80040</v>
      </c>
      <c r="V1028" t="s">
        <v>65</v>
      </c>
      <c r="W1028" t="s">
        <v>1029</v>
      </c>
      <c r="X1028">
        <v>0</v>
      </c>
      <c r="Y1028" s="3">
        <v>80000</v>
      </c>
      <c r="Z1028">
        <v>40</v>
      </c>
      <c r="AA1028">
        <v>0</v>
      </c>
      <c r="AB1028">
        <v>0</v>
      </c>
      <c r="AC1028">
        <v>0</v>
      </c>
      <c r="AF1028">
        <v>0</v>
      </c>
      <c r="AO1028" t="s">
        <v>1030</v>
      </c>
      <c r="AP1028" t="s">
        <v>170</v>
      </c>
      <c r="AR1028">
        <v>0</v>
      </c>
      <c r="AS1028">
        <v>0</v>
      </c>
      <c r="AT1028">
        <v>0</v>
      </c>
      <c r="AU1028">
        <v>0</v>
      </c>
      <c r="AV1028">
        <v>0</v>
      </c>
      <c r="AW1028">
        <v>0</v>
      </c>
      <c r="BA1028" t="s">
        <v>63</v>
      </c>
      <c r="BB1028" t="s">
        <v>5155</v>
      </c>
      <c r="BC1028">
        <v>0</v>
      </c>
      <c r="BE1028" t="s">
        <v>170</v>
      </c>
      <c r="BH1028" t="s">
        <v>5156</v>
      </c>
    </row>
    <row r="1029" spans="1:60" x14ac:dyDescent="0.35">
      <c r="A1029" t="s">
        <v>2796</v>
      </c>
      <c r="B1029">
        <v>10000</v>
      </c>
      <c r="C1029">
        <v>10000</v>
      </c>
      <c r="D1029" s="2">
        <v>45761</v>
      </c>
      <c r="E1029" t="s">
        <v>59</v>
      </c>
      <c r="F1029" t="s">
        <v>2669</v>
      </c>
      <c r="G1029" t="s">
        <v>2797</v>
      </c>
      <c r="I1029">
        <v>1</v>
      </c>
      <c r="J1029" t="s">
        <v>183</v>
      </c>
      <c r="K1029">
        <v>61</v>
      </c>
      <c r="L1029" t="s">
        <v>6046</v>
      </c>
      <c r="M1029" t="s">
        <v>209</v>
      </c>
      <c r="N1029" t="s">
        <v>3802</v>
      </c>
      <c r="O1029" s="3">
        <v>1000</v>
      </c>
      <c r="R1029" s="2">
        <v>45761</v>
      </c>
      <c r="T1029">
        <v>1</v>
      </c>
      <c r="U1029" s="3">
        <v>1000</v>
      </c>
      <c r="V1029" t="s">
        <v>65</v>
      </c>
      <c r="W1029" t="s">
        <v>2798</v>
      </c>
      <c r="X1029">
        <v>0</v>
      </c>
      <c r="Y1029" s="3">
        <v>1000</v>
      </c>
      <c r="Z1029">
        <v>0</v>
      </c>
      <c r="AA1029">
        <v>0</v>
      </c>
      <c r="AB1029">
        <v>0</v>
      </c>
      <c r="AC1029">
        <v>0</v>
      </c>
      <c r="AF1029">
        <v>0</v>
      </c>
      <c r="AO1029" t="s">
        <v>2799</v>
      </c>
      <c r="AP1029" t="s">
        <v>729</v>
      </c>
      <c r="AR1029">
        <v>0</v>
      </c>
      <c r="AS1029">
        <v>0</v>
      </c>
      <c r="AT1029">
        <v>0</v>
      </c>
      <c r="AU1029">
        <v>0</v>
      </c>
      <c r="AV1029">
        <v>0</v>
      </c>
      <c r="AW1029">
        <v>0</v>
      </c>
      <c r="BA1029" t="s">
        <v>63</v>
      </c>
      <c r="BB1029" t="s">
        <v>5157</v>
      </c>
      <c r="BC1029">
        <v>0</v>
      </c>
      <c r="BE1029" t="s">
        <v>729</v>
      </c>
      <c r="BH1029" t="s">
        <v>2800</v>
      </c>
    </row>
    <row r="1030" spans="1:60" x14ac:dyDescent="0.35">
      <c r="A1030" t="s">
        <v>2801</v>
      </c>
      <c r="B1030">
        <v>10000</v>
      </c>
      <c r="C1030">
        <v>10000</v>
      </c>
      <c r="D1030" s="2">
        <v>45762</v>
      </c>
      <c r="E1030" t="s">
        <v>59</v>
      </c>
      <c r="F1030" t="s">
        <v>2624</v>
      </c>
      <c r="G1030" t="s">
        <v>2802</v>
      </c>
      <c r="I1030">
        <v>1</v>
      </c>
      <c r="J1030" t="s">
        <v>183</v>
      </c>
      <c r="K1030">
        <v>61</v>
      </c>
      <c r="L1030" t="s">
        <v>6046</v>
      </c>
      <c r="M1030" t="s">
        <v>209</v>
      </c>
      <c r="N1030" t="s">
        <v>3802</v>
      </c>
      <c r="O1030" s="3">
        <v>3334</v>
      </c>
      <c r="R1030" s="2">
        <v>45761</v>
      </c>
      <c r="T1030">
        <v>3</v>
      </c>
      <c r="U1030" s="3">
        <v>10002</v>
      </c>
      <c r="V1030" t="s">
        <v>65</v>
      </c>
      <c r="W1030" t="s">
        <v>2803</v>
      </c>
      <c r="X1030">
        <v>0</v>
      </c>
      <c r="Y1030" s="3">
        <v>10000</v>
      </c>
      <c r="Z1030">
        <v>2</v>
      </c>
      <c r="AA1030">
        <v>0</v>
      </c>
      <c r="AB1030">
        <v>0</v>
      </c>
      <c r="AC1030">
        <v>0</v>
      </c>
      <c r="AF1030">
        <v>0</v>
      </c>
      <c r="AO1030" t="s">
        <v>2804</v>
      </c>
      <c r="AP1030" t="s">
        <v>2805</v>
      </c>
      <c r="AR1030">
        <v>0</v>
      </c>
      <c r="AS1030">
        <v>0</v>
      </c>
      <c r="AT1030">
        <v>0</v>
      </c>
      <c r="AU1030">
        <v>0</v>
      </c>
      <c r="AV1030">
        <v>0</v>
      </c>
      <c r="AW1030">
        <v>0</v>
      </c>
      <c r="BA1030" t="s">
        <v>63</v>
      </c>
      <c r="BB1030" t="s">
        <v>5158</v>
      </c>
      <c r="BC1030">
        <v>0</v>
      </c>
      <c r="BE1030" t="s">
        <v>2805</v>
      </c>
      <c r="BH1030" t="s">
        <v>2806</v>
      </c>
    </row>
    <row r="1031" spans="1:60" x14ac:dyDescent="0.35">
      <c r="A1031" t="s">
        <v>5057</v>
      </c>
      <c r="B1031">
        <v>10000</v>
      </c>
      <c r="C1031">
        <v>20000</v>
      </c>
      <c r="D1031" s="2">
        <v>45771</v>
      </c>
      <c r="E1031" t="s">
        <v>59</v>
      </c>
      <c r="F1031" t="s">
        <v>5058</v>
      </c>
      <c r="G1031">
        <v>10620258012</v>
      </c>
      <c r="I1031">
        <v>2</v>
      </c>
      <c r="J1031" t="s">
        <v>183</v>
      </c>
      <c r="K1031">
        <v>77</v>
      </c>
      <c r="L1031" t="s">
        <v>6043</v>
      </c>
      <c r="M1031" t="s">
        <v>192</v>
      </c>
      <c r="N1031" t="s">
        <v>3848</v>
      </c>
      <c r="O1031" s="3">
        <v>2858</v>
      </c>
      <c r="R1031" s="2">
        <v>45761</v>
      </c>
      <c r="T1031">
        <v>77</v>
      </c>
      <c r="U1031" s="3">
        <v>220066</v>
      </c>
      <c r="V1031" t="s">
        <v>65</v>
      </c>
      <c r="W1031" t="s">
        <v>5059</v>
      </c>
      <c r="X1031">
        <v>0</v>
      </c>
      <c r="Y1031" s="3">
        <v>200000</v>
      </c>
      <c r="Z1031" s="3">
        <v>20066</v>
      </c>
      <c r="AA1031">
        <v>0</v>
      </c>
      <c r="AB1031">
        <v>0</v>
      </c>
      <c r="AC1031">
        <v>0</v>
      </c>
      <c r="AF1031">
        <v>0</v>
      </c>
      <c r="AO1031" t="s">
        <v>5060</v>
      </c>
      <c r="AP1031" t="s">
        <v>108</v>
      </c>
      <c r="AR1031">
        <v>0</v>
      </c>
      <c r="AS1031">
        <v>0</v>
      </c>
      <c r="AT1031">
        <v>0</v>
      </c>
      <c r="AU1031">
        <v>0</v>
      </c>
      <c r="AV1031">
        <v>0</v>
      </c>
      <c r="AW1031">
        <v>0</v>
      </c>
      <c r="BA1031" t="s">
        <v>63</v>
      </c>
      <c r="BB1031" t="s">
        <v>5061</v>
      </c>
      <c r="BC1031">
        <v>0</v>
      </c>
      <c r="BE1031" t="s">
        <v>108</v>
      </c>
      <c r="BH1031" t="s">
        <v>5062</v>
      </c>
    </row>
    <row r="1032" spans="1:60" x14ac:dyDescent="0.35">
      <c r="A1032" t="s">
        <v>2955</v>
      </c>
      <c r="B1032">
        <v>10000</v>
      </c>
      <c r="C1032">
        <v>10000</v>
      </c>
      <c r="D1032" s="2">
        <v>45763</v>
      </c>
      <c r="E1032" t="s">
        <v>59</v>
      </c>
      <c r="F1032" t="s">
        <v>2956</v>
      </c>
      <c r="G1032" t="s">
        <v>2957</v>
      </c>
      <c r="I1032">
        <v>1</v>
      </c>
      <c r="J1032" t="s">
        <v>183</v>
      </c>
      <c r="K1032">
        <v>88</v>
      </c>
      <c r="L1032" t="s">
        <v>6058</v>
      </c>
      <c r="M1032" t="s">
        <v>144</v>
      </c>
      <c r="N1032" t="s">
        <v>3855</v>
      </c>
      <c r="O1032" s="3">
        <v>1000</v>
      </c>
      <c r="R1032" s="2">
        <v>45761</v>
      </c>
      <c r="T1032">
        <v>1</v>
      </c>
      <c r="U1032" s="3">
        <v>1000</v>
      </c>
      <c r="V1032" t="s">
        <v>65</v>
      </c>
      <c r="W1032" t="s">
        <v>2958</v>
      </c>
      <c r="X1032">
        <v>0</v>
      </c>
      <c r="Y1032" s="3">
        <v>1000</v>
      </c>
      <c r="Z1032">
        <v>0</v>
      </c>
      <c r="AA1032">
        <v>0</v>
      </c>
      <c r="AB1032">
        <v>0</v>
      </c>
      <c r="AC1032">
        <v>0</v>
      </c>
      <c r="AF1032">
        <v>0</v>
      </c>
      <c r="AO1032" t="s">
        <v>2959</v>
      </c>
      <c r="AP1032" t="s">
        <v>2960</v>
      </c>
      <c r="AR1032">
        <v>0</v>
      </c>
      <c r="AS1032">
        <v>0</v>
      </c>
      <c r="AT1032">
        <v>0</v>
      </c>
      <c r="AU1032">
        <v>0</v>
      </c>
      <c r="AV1032">
        <v>0</v>
      </c>
      <c r="AW1032">
        <v>0</v>
      </c>
      <c r="BA1032" t="s">
        <v>63</v>
      </c>
      <c r="BB1032" t="s">
        <v>5159</v>
      </c>
      <c r="BC1032">
        <v>0</v>
      </c>
      <c r="BE1032" t="s">
        <v>2960</v>
      </c>
      <c r="BH1032" t="s">
        <v>2961</v>
      </c>
    </row>
    <row r="1033" spans="1:60" x14ac:dyDescent="0.35">
      <c r="A1033" t="s">
        <v>2807</v>
      </c>
      <c r="B1033">
        <v>10000</v>
      </c>
      <c r="C1033">
        <v>10000</v>
      </c>
      <c r="D1033" s="2">
        <v>45761</v>
      </c>
      <c r="E1033" t="s">
        <v>59</v>
      </c>
      <c r="F1033" t="s">
        <v>2773</v>
      </c>
      <c r="G1033" t="s">
        <v>2677</v>
      </c>
      <c r="I1033">
        <v>1</v>
      </c>
      <c r="J1033" t="s">
        <v>183</v>
      </c>
      <c r="K1033">
        <v>61</v>
      </c>
      <c r="L1033" t="s">
        <v>6046</v>
      </c>
      <c r="M1033" t="s">
        <v>664</v>
      </c>
      <c r="N1033" t="s">
        <v>3846</v>
      </c>
      <c r="O1033">
        <v>667</v>
      </c>
      <c r="R1033" s="2">
        <v>45761</v>
      </c>
      <c r="T1033">
        <v>6</v>
      </c>
      <c r="U1033" s="3">
        <v>4002</v>
      </c>
      <c r="V1033" t="s">
        <v>65</v>
      </c>
      <c r="W1033" t="s">
        <v>2774</v>
      </c>
      <c r="X1033">
        <v>0</v>
      </c>
      <c r="Y1033" s="3">
        <v>4000</v>
      </c>
      <c r="Z1033">
        <v>2</v>
      </c>
      <c r="AA1033">
        <v>0</v>
      </c>
      <c r="AB1033">
        <v>0</v>
      </c>
      <c r="AC1033">
        <v>0</v>
      </c>
      <c r="AF1033">
        <v>0</v>
      </c>
      <c r="AO1033" t="s">
        <v>2775</v>
      </c>
      <c r="AP1033" t="s">
        <v>465</v>
      </c>
      <c r="AR1033">
        <v>0</v>
      </c>
      <c r="AS1033">
        <v>0</v>
      </c>
      <c r="AT1033">
        <v>0</v>
      </c>
      <c r="AU1033">
        <v>0</v>
      </c>
      <c r="AV1033">
        <v>0</v>
      </c>
      <c r="AW1033">
        <v>0</v>
      </c>
      <c r="BA1033" t="s">
        <v>63</v>
      </c>
      <c r="BB1033" t="s">
        <v>5160</v>
      </c>
      <c r="BC1033">
        <v>0</v>
      </c>
      <c r="BE1033" t="s">
        <v>465</v>
      </c>
      <c r="BH1033" t="s">
        <v>2680</v>
      </c>
    </row>
    <row r="1034" spans="1:60" x14ac:dyDescent="0.35">
      <c r="A1034" t="s">
        <v>2808</v>
      </c>
      <c r="B1034">
        <v>10000</v>
      </c>
      <c r="C1034">
        <v>10000</v>
      </c>
      <c r="D1034" s="2">
        <v>45761</v>
      </c>
      <c r="E1034" t="s">
        <v>59</v>
      </c>
      <c r="F1034" t="s">
        <v>2769</v>
      </c>
      <c r="G1034" t="s">
        <v>2677</v>
      </c>
      <c r="I1034">
        <v>1</v>
      </c>
      <c r="J1034" t="s">
        <v>183</v>
      </c>
      <c r="K1034">
        <v>61</v>
      </c>
      <c r="L1034" t="s">
        <v>6046</v>
      </c>
      <c r="M1034" t="s">
        <v>664</v>
      </c>
      <c r="N1034" t="s">
        <v>3846</v>
      </c>
      <c r="O1034">
        <v>667</v>
      </c>
      <c r="R1034" s="2">
        <v>45761</v>
      </c>
      <c r="T1034">
        <v>6</v>
      </c>
      <c r="U1034" s="3">
        <v>4002</v>
      </c>
      <c r="V1034" t="s">
        <v>65</v>
      </c>
      <c r="W1034" t="s">
        <v>2770</v>
      </c>
      <c r="X1034">
        <v>0</v>
      </c>
      <c r="Y1034" s="3">
        <v>4000</v>
      </c>
      <c r="Z1034">
        <v>2</v>
      </c>
      <c r="AA1034">
        <v>0</v>
      </c>
      <c r="AB1034">
        <v>0</v>
      </c>
      <c r="AC1034">
        <v>0</v>
      </c>
      <c r="AF1034">
        <v>0</v>
      </c>
      <c r="AO1034" t="s">
        <v>2771</v>
      </c>
      <c r="AP1034" t="s">
        <v>465</v>
      </c>
      <c r="AR1034">
        <v>0</v>
      </c>
      <c r="AS1034">
        <v>0</v>
      </c>
      <c r="AT1034">
        <v>0</v>
      </c>
      <c r="AU1034">
        <v>0</v>
      </c>
      <c r="AV1034">
        <v>0</v>
      </c>
      <c r="AW1034">
        <v>0</v>
      </c>
      <c r="BA1034" t="s">
        <v>63</v>
      </c>
      <c r="BB1034" t="s">
        <v>5161</v>
      </c>
      <c r="BC1034">
        <v>0</v>
      </c>
      <c r="BE1034" t="s">
        <v>465</v>
      </c>
      <c r="BH1034" t="s">
        <v>2680</v>
      </c>
    </row>
    <row r="1035" spans="1:60" x14ac:dyDescent="0.35">
      <c r="A1035" t="s">
        <v>2809</v>
      </c>
      <c r="B1035">
        <v>10000</v>
      </c>
      <c r="C1035">
        <v>10000</v>
      </c>
      <c r="D1035" s="2">
        <v>45761</v>
      </c>
      <c r="E1035" t="s">
        <v>59</v>
      </c>
      <c r="F1035" t="s">
        <v>2810</v>
      </c>
      <c r="G1035" t="s">
        <v>2677</v>
      </c>
      <c r="I1035">
        <v>1</v>
      </c>
      <c r="J1035" t="s">
        <v>183</v>
      </c>
      <c r="K1035">
        <v>22</v>
      </c>
      <c r="L1035" t="s">
        <v>6063</v>
      </c>
      <c r="M1035" t="s">
        <v>685</v>
      </c>
      <c r="N1035" t="s">
        <v>3805</v>
      </c>
      <c r="O1035" s="3">
        <v>4000</v>
      </c>
      <c r="R1035" s="2">
        <v>45761</v>
      </c>
      <c r="T1035">
        <v>2</v>
      </c>
      <c r="U1035" s="3">
        <v>8000</v>
      </c>
      <c r="V1035" t="s">
        <v>65</v>
      </c>
      <c r="W1035" t="s">
        <v>2811</v>
      </c>
      <c r="X1035">
        <v>0</v>
      </c>
      <c r="Y1035" s="3">
        <v>8000</v>
      </c>
      <c r="Z1035">
        <v>0</v>
      </c>
      <c r="AA1035">
        <v>0</v>
      </c>
      <c r="AB1035">
        <v>0</v>
      </c>
      <c r="AC1035">
        <v>0</v>
      </c>
      <c r="AF1035">
        <v>0</v>
      </c>
      <c r="AO1035" t="s">
        <v>2812</v>
      </c>
      <c r="AP1035" t="s">
        <v>465</v>
      </c>
      <c r="AR1035">
        <v>0</v>
      </c>
      <c r="AS1035">
        <v>0</v>
      </c>
      <c r="AT1035">
        <v>0</v>
      </c>
      <c r="AU1035">
        <v>0</v>
      </c>
      <c r="AV1035">
        <v>0</v>
      </c>
      <c r="AW1035">
        <v>0</v>
      </c>
      <c r="BA1035" t="s">
        <v>63</v>
      </c>
      <c r="BB1035" t="s">
        <v>5162</v>
      </c>
      <c r="BC1035">
        <v>0</v>
      </c>
      <c r="BE1035" t="s">
        <v>465</v>
      </c>
      <c r="BH1035" t="s">
        <v>2813</v>
      </c>
    </row>
    <row r="1036" spans="1:60" x14ac:dyDescent="0.35">
      <c r="A1036" t="s">
        <v>2814</v>
      </c>
      <c r="B1036">
        <v>10000</v>
      </c>
      <c r="C1036">
        <v>10000</v>
      </c>
      <c r="D1036" s="2">
        <v>45762</v>
      </c>
      <c r="E1036" t="s">
        <v>59</v>
      </c>
      <c r="F1036" t="s">
        <v>2178</v>
      </c>
      <c r="G1036" t="s">
        <v>2452</v>
      </c>
      <c r="I1036">
        <v>1</v>
      </c>
      <c r="J1036" t="s">
        <v>183</v>
      </c>
      <c r="K1036">
        <v>61</v>
      </c>
      <c r="L1036" t="s">
        <v>6046</v>
      </c>
      <c r="M1036" t="s">
        <v>664</v>
      </c>
      <c r="N1036" t="s">
        <v>3846</v>
      </c>
      <c r="O1036" s="3">
        <v>2667</v>
      </c>
      <c r="R1036" s="2">
        <v>45761</v>
      </c>
      <c r="T1036">
        <v>6</v>
      </c>
      <c r="U1036" s="3">
        <v>16002</v>
      </c>
      <c r="V1036" t="s">
        <v>65</v>
      </c>
      <c r="W1036" t="s">
        <v>2815</v>
      </c>
      <c r="X1036">
        <v>0</v>
      </c>
      <c r="Y1036" s="3">
        <v>16000</v>
      </c>
      <c r="Z1036">
        <v>2</v>
      </c>
      <c r="AA1036">
        <v>0</v>
      </c>
      <c r="AB1036">
        <v>0</v>
      </c>
      <c r="AC1036">
        <v>0</v>
      </c>
      <c r="AF1036">
        <v>0</v>
      </c>
      <c r="AO1036" t="s">
        <v>2816</v>
      </c>
      <c r="AP1036" t="s">
        <v>465</v>
      </c>
      <c r="AR1036">
        <v>0</v>
      </c>
      <c r="AS1036">
        <v>0</v>
      </c>
      <c r="AT1036">
        <v>0</v>
      </c>
      <c r="AU1036">
        <v>0</v>
      </c>
      <c r="AV1036">
        <v>0</v>
      </c>
      <c r="AW1036">
        <v>0</v>
      </c>
      <c r="BA1036" t="s">
        <v>63</v>
      </c>
      <c r="BB1036" t="s">
        <v>5163</v>
      </c>
      <c r="BC1036">
        <v>0</v>
      </c>
      <c r="BE1036" t="s">
        <v>465</v>
      </c>
      <c r="BH1036" t="s">
        <v>2813</v>
      </c>
    </row>
    <row r="1037" spans="1:60" x14ac:dyDescent="0.35">
      <c r="A1037" t="s">
        <v>2817</v>
      </c>
      <c r="B1037">
        <v>10000</v>
      </c>
      <c r="C1037">
        <v>10000</v>
      </c>
      <c r="D1037" s="2">
        <v>45761</v>
      </c>
      <c r="E1037" t="s">
        <v>59</v>
      </c>
      <c r="F1037" t="s">
        <v>2818</v>
      </c>
      <c r="G1037" t="s">
        <v>570</v>
      </c>
      <c r="I1037">
        <v>1</v>
      </c>
      <c r="J1037" t="s">
        <v>183</v>
      </c>
      <c r="K1037">
        <v>59</v>
      </c>
      <c r="L1037" t="s">
        <v>6045</v>
      </c>
      <c r="M1037" t="s">
        <v>73</v>
      </c>
      <c r="N1037" t="s">
        <v>3811</v>
      </c>
      <c r="O1037" s="3">
        <v>2000</v>
      </c>
      <c r="R1037" s="2">
        <v>45761</v>
      </c>
      <c r="T1037">
        <v>6</v>
      </c>
      <c r="U1037" s="3">
        <v>12000</v>
      </c>
      <c r="V1037" t="s">
        <v>65</v>
      </c>
      <c r="W1037" t="s">
        <v>2819</v>
      </c>
      <c r="X1037">
        <v>0</v>
      </c>
      <c r="Y1037" s="3">
        <v>12000</v>
      </c>
      <c r="Z1037">
        <v>0</v>
      </c>
      <c r="AA1037">
        <v>0</v>
      </c>
      <c r="AB1037">
        <v>0</v>
      </c>
      <c r="AC1037">
        <v>0</v>
      </c>
      <c r="AF1037">
        <v>0</v>
      </c>
      <c r="AO1037" t="s">
        <v>2820</v>
      </c>
      <c r="AP1037" t="s">
        <v>571</v>
      </c>
      <c r="AR1037">
        <v>0</v>
      </c>
      <c r="AS1037">
        <v>0</v>
      </c>
      <c r="AT1037">
        <v>0</v>
      </c>
      <c r="AU1037">
        <v>0</v>
      </c>
      <c r="AV1037">
        <v>0</v>
      </c>
      <c r="AW1037">
        <v>0</v>
      </c>
      <c r="BA1037" t="s">
        <v>63</v>
      </c>
      <c r="BB1037" t="s">
        <v>5164</v>
      </c>
      <c r="BC1037">
        <v>0</v>
      </c>
      <c r="BE1037" t="s">
        <v>571</v>
      </c>
      <c r="BH1037" t="s">
        <v>2821</v>
      </c>
    </row>
    <row r="1038" spans="1:60" x14ac:dyDescent="0.35">
      <c r="A1038" t="s">
        <v>2822</v>
      </c>
      <c r="B1038">
        <v>10000</v>
      </c>
      <c r="C1038">
        <v>10000</v>
      </c>
      <c r="D1038" s="2">
        <v>45761</v>
      </c>
      <c r="E1038" t="s">
        <v>59</v>
      </c>
      <c r="F1038" t="s">
        <v>2818</v>
      </c>
      <c r="G1038" t="s">
        <v>570</v>
      </c>
      <c r="I1038">
        <v>1</v>
      </c>
      <c r="J1038" t="s">
        <v>183</v>
      </c>
      <c r="K1038">
        <v>59</v>
      </c>
      <c r="L1038" t="s">
        <v>6045</v>
      </c>
      <c r="M1038" t="s">
        <v>73</v>
      </c>
      <c r="N1038" t="s">
        <v>3811</v>
      </c>
      <c r="O1038" s="3">
        <v>1500</v>
      </c>
      <c r="R1038" s="2">
        <v>45761</v>
      </c>
      <c r="T1038">
        <v>6</v>
      </c>
      <c r="U1038" s="3">
        <v>9000</v>
      </c>
      <c r="V1038" t="s">
        <v>65</v>
      </c>
      <c r="W1038" t="s">
        <v>2819</v>
      </c>
      <c r="X1038">
        <v>0</v>
      </c>
      <c r="Y1038" s="3">
        <v>9000</v>
      </c>
      <c r="Z1038">
        <v>0</v>
      </c>
      <c r="AA1038">
        <v>0</v>
      </c>
      <c r="AB1038">
        <v>0</v>
      </c>
      <c r="AC1038">
        <v>0</v>
      </c>
      <c r="AF1038">
        <v>0</v>
      </c>
      <c r="AO1038" t="s">
        <v>2820</v>
      </c>
      <c r="AP1038" t="s">
        <v>571</v>
      </c>
      <c r="AR1038">
        <v>0</v>
      </c>
      <c r="AS1038">
        <v>0</v>
      </c>
      <c r="AT1038">
        <v>0</v>
      </c>
      <c r="AU1038">
        <v>0</v>
      </c>
      <c r="AV1038">
        <v>0</v>
      </c>
      <c r="AW1038">
        <v>0</v>
      </c>
      <c r="BA1038" t="s">
        <v>63</v>
      </c>
      <c r="BB1038" t="s">
        <v>5165</v>
      </c>
      <c r="BC1038">
        <v>0</v>
      </c>
      <c r="BE1038" t="s">
        <v>571</v>
      </c>
      <c r="BH1038" t="s">
        <v>2823</v>
      </c>
    </row>
    <row r="1039" spans="1:60" x14ac:dyDescent="0.35">
      <c r="A1039" t="s">
        <v>2824</v>
      </c>
      <c r="B1039">
        <v>10000</v>
      </c>
      <c r="C1039">
        <v>10000</v>
      </c>
      <c r="D1039" s="2">
        <v>45761</v>
      </c>
      <c r="E1039" t="s">
        <v>59</v>
      </c>
      <c r="F1039" s="4">
        <v>0.53378472222222217</v>
      </c>
      <c r="G1039" t="s">
        <v>570</v>
      </c>
      <c r="I1039">
        <v>1</v>
      </c>
      <c r="J1039" t="s">
        <v>183</v>
      </c>
      <c r="K1039">
        <v>59</v>
      </c>
      <c r="L1039" t="s">
        <v>6045</v>
      </c>
      <c r="M1039" t="s">
        <v>73</v>
      </c>
      <c r="N1039" t="s">
        <v>3811</v>
      </c>
      <c r="O1039" s="3">
        <v>1000</v>
      </c>
      <c r="R1039" s="2">
        <v>45761</v>
      </c>
      <c r="T1039">
        <v>6</v>
      </c>
      <c r="U1039" s="3">
        <v>6000</v>
      </c>
      <c r="V1039" t="s">
        <v>65</v>
      </c>
      <c r="W1039" t="s">
        <v>2825</v>
      </c>
      <c r="X1039">
        <v>0</v>
      </c>
      <c r="Y1039" s="3">
        <v>6000</v>
      </c>
      <c r="Z1039">
        <v>0</v>
      </c>
      <c r="AA1039">
        <v>0</v>
      </c>
      <c r="AB1039">
        <v>0</v>
      </c>
      <c r="AC1039">
        <v>0</v>
      </c>
      <c r="AF1039">
        <v>0</v>
      </c>
      <c r="AO1039" t="s">
        <v>2826</v>
      </c>
      <c r="AP1039" t="s">
        <v>571</v>
      </c>
      <c r="AR1039">
        <v>0</v>
      </c>
      <c r="AS1039">
        <v>0</v>
      </c>
      <c r="AT1039">
        <v>0</v>
      </c>
      <c r="AU1039">
        <v>0</v>
      </c>
      <c r="AV1039">
        <v>0</v>
      </c>
      <c r="AW1039">
        <v>0</v>
      </c>
      <c r="BA1039" t="s">
        <v>63</v>
      </c>
      <c r="BB1039" t="s">
        <v>5166</v>
      </c>
      <c r="BC1039">
        <v>0</v>
      </c>
      <c r="BE1039" t="s">
        <v>571</v>
      </c>
      <c r="BH1039" t="s">
        <v>2827</v>
      </c>
    </row>
    <row r="1040" spans="1:60" x14ac:dyDescent="0.35">
      <c r="A1040" t="s">
        <v>2824</v>
      </c>
      <c r="B1040">
        <v>20000</v>
      </c>
      <c r="C1040">
        <v>10000</v>
      </c>
      <c r="D1040" s="2">
        <v>45761</v>
      </c>
      <c r="E1040" t="s">
        <v>59</v>
      </c>
      <c r="F1040" s="4">
        <v>0.53378472222222217</v>
      </c>
      <c r="G1040" t="s">
        <v>570</v>
      </c>
      <c r="I1040">
        <v>1</v>
      </c>
      <c r="J1040" t="s">
        <v>183</v>
      </c>
      <c r="K1040">
        <v>59</v>
      </c>
      <c r="L1040" t="s">
        <v>6045</v>
      </c>
      <c r="M1040" t="s">
        <v>73</v>
      </c>
      <c r="N1040" t="s">
        <v>3811</v>
      </c>
      <c r="O1040" s="3">
        <v>1000</v>
      </c>
      <c r="R1040" s="2">
        <v>45761</v>
      </c>
      <c r="T1040">
        <v>6</v>
      </c>
      <c r="U1040" s="3">
        <v>6000</v>
      </c>
      <c r="V1040" t="s">
        <v>65</v>
      </c>
      <c r="W1040" t="s">
        <v>2825</v>
      </c>
      <c r="X1040">
        <v>0</v>
      </c>
      <c r="Y1040" s="3">
        <v>6000</v>
      </c>
      <c r="Z1040">
        <v>0</v>
      </c>
      <c r="AA1040">
        <v>0</v>
      </c>
      <c r="AB1040">
        <v>0</v>
      </c>
      <c r="AC1040">
        <v>0</v>
      </c>
      <c r="AF1040">
        <v>0</v>
      </c>
      <c r="AO1040" t="s">
        <v>2826</v>
      </c>
      <c r="AP1040" t="s">
        <v>571</v>
      </c>
      <c r="AR1040">
        <v>0</v>
      </c>
      <c r="AS1040">
        <v>0</v>
      </c>
      <c r="AT1040">
        <v>0</v>
      </c>
      <c r="AU1040">
        <v>0</v>
      </c>
      <c r="AV1040">
        <v>0</v>
      </c>
      <c r="AW1040">
        <v>0</v>
      </c>
      <c r="BA1040" t="s">
        <v>63</v>
      </c>
      <c r="BB1040" t="s">
        <v>5166</v>
      </c>
      <c r="BC1040">
        <v>0</v>
      </c>
      <c r="BE1040" t="s">
        <v>571</v>
      </c>
      <c r="BH1040" t="s">
        <v>2827</v>
      </c>
    </row>
    <row r="1041" spans="1:60" x14ac:dyDescent="0.35">
      <c r="A1041" t="s">
        <v>2828</v>
      </c>
      <c r="B1041">
        <v>10000</v>
      </c>
      <c r="C1041">
        <v>10000</v>
      </c>
      <c r="D1041" s="2">
        <v>45762</v>
      </c>
      <c r="E1041" t="s">
        <v>59</v>
      </c>
      <c r="F1041" t="s">
        <v>2701</v>
      </c>
      <c r="G1041" t="s">
        <v>2829</v>
      </c>
      <c r="I1041">
        <v>1</v>
      </c>
      <c r="J1041" t="s">
        <v>183</v>
      </c>
      <c r="K1041">
        <v>31</v>
      </c>
      <c r="L1041" t="s">
        <v>6061</v>
      </c>
      <c r="M1041" t="s">
        <v>2529</v>
      </c>
      <c r="N1041" t="s">
        <v>3807</v>
      </c>
      <c r="O1041" s="3">
        <v>1000</v>
      </c>
      <c r="R1041" s="2">
        <v>45761</v>
      </c>
      <c r="T1041">
        <v>8</v>
      </c>
      <c r="U1041" s="3">
        <v>8000</v>
      </c>
      <c r="V1041" t="s">
        <v>65</v>
      </c>
      <c r="W1041" t="s">
        <v>2830</v>
      </c>
      <c r="X1041">
        <v>0</v>
      </c>
      <c r="Y1041" s="3">
        <v>8000</v>
      </c>
      <c r="Z1041">
        <v>0</v>
      </c>
      <c r="AA1041">
        <v>0</v>
      </c>
      <c r="AB1041">
        <v>0</v>
      </c>
      <c r="AC1041">
        <v>0</v>
      </c>
      <c r="AF1041">
        <v>0</v>
      </c>
      <c r="AO1041" t="s">
        <v>2831</v>
      </c>
      <c r="AP1041" t="s">
        <v>2832</v>
      </c>
      <c r="AR1041">
        <v>0</v>
      </c>
      <c r="AS1041">
        <v>0</v>
      </c>
      <c r="AT1041">
        <v>0</v>
      </c>
      <c r="AU1041">
        <v>0</v>
      </c>
      <c r="AV1041">
        <v>0</v>
      </c>
      <c r="AW1041">
        <v>0</v>
      </c>
      <c r="BA1041" t="s">
        <v>63</v>
      </c>
      <c r="BB1041" t="s">
        <v>5167</v>
      </c>
      <c r="BC1041">
        <v>0</v>
      </c>
      <c r="BE1041" t="s">
        <v>2832</v>
      </c>
      <c r="BH1041" t="s">
        <v>2833</v>
      </c>
    </row>
    <row r="1042" spans="1:60" x14ac:dyDescent="0.35">
      <c r="A1042" t="s">
        <v>2623</v>
      </c>
      <c r="B1042">
        <v>10000</v>
      </c>
      <c r="C1042">
        <v>30000</v>
      </c>
      <c r="D1042" s="2">
        <v>45762</v>
      </c>
      <c r="E1042" t="s">
        <v>59</v>
      </c>
      <c r="F1042" t="s">
        <v>2624</v>
      </c>
      <c r="G1042">
        <v>30000020</v>
      </c>
      <c r="I1042">
        <v>2</v>
      </c>
      <c r="J1042" t="s">
        <v>183</v>
      </c>
      <c r="K1042">
        <v>100</v>
      </c>
      <c r="L1042" t="s">
        <v>6052</v>
      </c>
      <c r="M1042" t="s">
        <v>281</v>
      </c>
      <c r="N1042" t="s">
        <v>3851</v>
      </c>
      <c r="O1042">
        <v>200</v>
      </c>
      <c r="R1042" s="2">
        <v>45761</v>
      </c>
      <c r="T1042">
        <v>1</v>
      </c>
      <c r="U1042">
        <v>200</v>
      </c>
      <c r="V1042" t="s">
        <v>65</v>
      </c>
      <c r="W1042" t="s">
        <v>2626</v>
      </c>
      <c r="X1042">
        <v>0</v>
      </c>
      <c r="Y1042">
        <v>100</v>
      </c>
      <c r="Z1042">
        <v>100</v>
      </c>
      <c r="AA1042">
        <v>0</v>
      </c>
      <c r="AB1042">
        <v>0</v>
      </c>
      <c r="AC1042">
        <v>0</v>
      </c>
      <c r="AF1042">
        <v>0</v>
      </c>
      <c r="AO1042" t="s">
        <v>2627</v>
      </c>
      <c r="AP1042" t="s">
        <v>2628</v>
      </c>
      <c r="AR1042">
        <v>0</v>
      </c>
      <c r="AS1042">
        <v>0</v>
      </c>
      <c r="AT1042">
        <v>0</v>
      </c>
      <c r="AU1042">
        <v>0</v>
      </c>
      <c r="AV1042">
        <v>0</v>
      </c>
      <c r="AW1042">
        <v>0</v>
      </c>
      <c r="BA1042" t="s">
        <v>63</v>
      </c>
      <c r="BB1042" t="s">
        <v>5066</v>
      </c>
      <c r="BC1042">
        <v>0</v>
      </c>
      <c r="BE1042" t="s">
        <v>2628</v>
      </c>
      <c r="BH1042" t="s">
        <v>2629</v>
      </c>
    </row>
    <row r="1043" spans="1:60" x14ac:dyDescent="0.35">
      <c r="A1043" t="s">
        <v>2630</v>
      </c>
      <c r="B1043">
        <v>10000</v>
      </c>
      <c r="C1043">
        <v>30000</v>
      </c>
      <c r="D1043" s="2">
        <v>45762</v>
      </c>
      <c r="E1043" t="s">
        <v>59</v>
      </c>
      <c r="F1043" t="s">
        <v>2631</v>
      </c>
      <c r="G1043">
        <v>30000020</v>
      </c>
      <c r="I1043">
        <v>2</v>
      </c>
      <c r="J1043" t="s">
        <v>183</v>
      </c>
      <c r="K1043">
        <v>92</v>
      </c>
      <c r="L1043" t="s">
        <v>6053</v>
      </c>
      <c r="M1043" t="s">
        <v>281</v>
      </c>
      <c r="N1043" t="s">
        <v>3851</v>
      </c>
      <c r="O1043">
        <v>100</v>
      </c>
      <c r="R1043" s="2">
        <v>45761</v>
      </c>
      <c r="T1043">
        <v>1</v>
      </c>
      <c r="U1043">
        <v>100</v>
      </c>
      <c r="V1043" t="s">
        <v>65</v>
      </c>
      <c r="W1043" t="s">
        <v>2632</v>
      </c>
      <c r="X1043">
        <v>0</v>
      </c>
      <c r="Y1043">
        <v>100</v>
      </c>
      <c r="Z1043">
        <v>0</v>
      </c>
      <c r="AA1043">
        <v>0</v>
      </c>
      <c r="AB1043">
        <v>0</v>
      </c>
      <c r="AC1043">
        <v>0</v>
      </c>
      <c r="AF1043">
        <v>0</v>
      </c>
      <c r="AO1043" t="s">
        <v>2633</v>
      </c>
      <c r="AP1043" t="s">
        <v>2628</v>
      </c>
      <c r="AR1043">
        <v>0</v>
      </c>
      <c r="AS1043">
        <v>0</v>
      </c>
      <c r="AT1043">
        <v>0</v>
      </c>
      <c r="AU1043">
        <v>0</v>
      </c>
      <c r="AV1043">
        <v>0</v>
      </c>
      <c r="AW1043">
        <v>0</v>
      </c>
      <c r="BA1043" t="s">
        <v>63</v>
      </c>
      <c r="BB1043" t="s">
        <v>5067</v>
      </c>
      <c r="BC1043">
        <v>0</v>
      </c>
      <c r="BE1043" t="s">
        <v>2628</v>
      </c>
      <c r="BH1043" t="s">
        <v>2629</v>
      </c>
    </row>
    <row r="1044" spans="1:60" x14ac:dyDescent="0.35">
      <c r="A1044" t="s">
        <v>2834</v>
      </c>
      <c r="B1044">
        <v>10000</v>
      </c>
      <c r="C1044">
        <v>10000</v>
      </c>
      <c r="D1044" s="2">
        <v>45761</v>
      </c>
      <c r="E1044" t="s">
        <v>59</v>
      </c>
      <c r="F1044" s="4">
        <v>0.44045138888888891</v>
      </c>
      <c r="I1044">
        <v>1</v>
      </c>
      <c r="J1044" t="s">
        <v>183</v>
      </c>
      <c r="K1044" s="7">
        <v>117</v>
      </c>
      <c r="L1044" t="s">
        <v>6078</v>
      </c>
      <c r="M1044" t="s">
        <v>1377</v>
      </c>
      <c r="N1044" t="s">
        <v>3849</v>
      </c>
      <c r="O1044">
        <v>4</v>
      </c>
      <c r="R1044" s="2">
        <v>45761</v>
      </c>
      <c r="T1044">
        <v>6</v>
      </c>
      <c r="U1044">
        <v>24</v>
      </c>
      <c r="V1044" t="s">
        <v>65</v>
      </c>
      <c r="W1044" t="s">
        <v>2835</v>
      </c>
      <c r="X1044">
        <v>0</v>
      </c>
      <c r="Y1044">
        <v>20</v>
      </c>
      <c r="Z1044">
        <v>4</v>
      </c>
      <c r="AA1044">
        <v>0</v>
      </c>
      <c r="AB1044">
        <v>0</v>
      </c>
      <c r="AC1044">
        <v>0</v>
      </c>
      <c r="AF1044">
        <v>0</v>
      </c>
      <c r="AO1044" t="s">
        <v>2836</v>
      </c>
      <c r="AP1044" t="s">
        <v>95</v>
      </c>
      <c r="AR1044">
        <v>0</v>
      </c>
      <c r="AS1044">
        <v>0</v>
      </c>
      <c r="AT1044">
        <v>0</v>
      </c>
      <c r="AU1044">
        <v>0</v>
      </c>
      <c r="AV1044">
        <v>0</v>
      </c>
      <c r="AW1044">
        <v>0</v>
      </c>
      <c r="BA1044" t="s">
        <v>63</v>
      </c>
      <c r="BB1044" t="s">
        <v>5168</v>
      </c>
      <c r="BC1044">
        <v>0</v>
      </c>
      <c r="BE1044" t="s">
        <v>95</v>
      </c>
      <c r="BH1044" t="s">
        <v>2837</v>
      </c>
    </row>
    <row r="1045" spans="1:60" x14ac:dyDescent="0.35">
      <c r="A1045" t="s">
        <v>5169</v>
      </c>
      <c r="B1045">
        <v>10000</v>
      </c>
      <c r="C1045">
        <v>10000</v>
      </c>
      <c r="D1045" s="2">
        <v>45763</v>
      </c>
      <c r="E1045" t="s">
        <v>59</v>
      </c>
      <c r="F1045" t="s">
        <v>2916</v>
      </c>
      <c r="G1045" t="s">
        <v>3050</v>
      </c>
      <c r="H1045" t="s">
        <v>470</v>
      </c>
      <c r="I1045">
        <v>1</v>
      </c>
      <c r="J1045" t="s">
        <v>63</v>
      </c>
      <c r="K1045">
        <v>94</v>
      </c>
      <c r="L1045" t="s">
        <v>6050</v>
      </c>
      <c r="M1045" t="s">
        <v>81</v>
      </c>
      <c r="N1045" t="s">
        <v>3825</v>
      </c>
      <c r="O1045" s="3">
        <v>10000</v>
      </c>
      <c r="R1045" s="2">
        <v>45762</v>
      </c>
      <c r="T1045">
        <v>4</v>
      </c>
      <c r="U1045" s="3">
        <v>40000</v>
      </c>
      <c r="V1045" t="s">
        <v>65</v>
      </c>
      <c r="W1045" t="s">
        <v>472</v>
      </c>
      <c r="X1045">
        <v>0</v>
      </c>
      <c r="Y1045">
        <v>0</v>
      </c>
      <c r="Z1045">
        <v>0</v>
      </c>
      <c r="AA1045">
        <v>0</v>
      </c>
      <c r="AB1045">
        <v>0</v>
      </c>
      <c r="AC1045">
        <v>0</v>
      </c>
      <c r="AF1045">
        <v>0</v>
      </c>
      <c r="AJ1045" t="s">
        <v>63</v>
      </c>
      <c r="AK1045">
        <v>0</v>
      </c>
      <c r="AL1045" t="s">
        <v>63</v>
      </c>
      <c r="AO1045" t="s">
        <v>473</v>
      </c>
      <c r="AP1045" t="s">
        <v>84</v>
      </c>
      <c r="AR1045">
        <v>0</v>
      </c>
      <c r="AS1045">
        <v>0</v>
      </c>
      <c r="AT1045">
        <v>0</v>
      </c>
      <c r="AU1045">
        <v>0</v>
      </c>
      <c r="AV1045">
        <v>0</v>
      </c>
      <c r="AW1045">
        <v>0</v>
      </c>
      <c r="BA1045" t="s">
        <v>63</v>
      </c>
      <c r="BE1045" t="s">
        <v>84</v>
      </c>
      <c r="BH1045" t="s">
        <v>5170</v>
      </c>
    </row>
    <row r="1046" spans="1:60" x14ac:dyDescent="0.35">
      <c r="A1046" t="s">
        <v>5171</v>
      </c>
      <c r="B1046">
        <v>10000</v>
      </c>
      <c r="C1046">
        <v>10000</v>
      </c>
      <c r="D1046" s="2">
        <v>45763</v>
      </c>
      <c r="E1046" t="s">
        <v>59</v>
      </c>
      <c r="F1046" s="4">
        <v>0.46765046296296298</v>
      </c>
      <c r="G1046" t="s">
        <v>2922</v>
      </c>
      <c r="H1046" t="s">
        <v>1401</v>
      </c>
      <c r="I1046">
        <v>1</v>
      </c>
      <c r="J1046" t="s">
        <v>63</v>
      </c>
      <c r="K1046">
        <v>82</v>
      </c>
      <c r="L1046" t="s">
        <v>6055</v>
      </c>
      <c r="M1046" t="s">
        <v>352</v>
      </c>
      <c r="N1046" t="s">
        <v>3798</v>
      </c>
      <c r="O1046" s="3">
        <v>10000</v>
      </c>
      <c r="R1046" s="2">
        <v>45762</v>
      </c>
      <c r="T1046">
        <v>6</v>
      </c>
      <c r="U1046" s="3">
        <v>60000</v>
      </c>
      <c r="V1046" t="s">
        <v>65</v>
      </c>
      <c r="W1046" t="s">
        <v>2923</v>
      </c>
      <c r="X1046">
        <v>0</v>
      </c>
      <c r="Y1046">
        <v>0</v>
      </c>
      <c r="Z1046">
        <v>0</v>
      </c>
      <c r="AA1046">
        <v>0</v>
      </c>
      <c r="AB1046">
        <v>0</v>
      </c>
      <c r="AC1046">
        <v>0</v>
      </c>
      <c r="AF1046">
        <v>0</v>
      </c>
      <c r="AJ1046" t="s">
        <v>63</v>
      </c>
      <c r="AK1046">
        <v>0</v>
      </c>
      <c r="AL1046" t="s">
        <v>63</v>
      </c>
      <c r="AO1046" t="s">
        <v>2924</v>
      </c>
      <c r="AP1046" t="s">
        <v>1786</v>
      </c>
      <c r="AR1046">
        <v>0</v>
      </c>
      <c r="AS1046">
        <v>0</v>
      </c>
      <c r="AT1046">
        <v>0</v>
      </c>
      <c r="AU1046">
        <v>0</v>
      </c>
      <c r="AV1046">
        <v>0</v>
      </c>
      <c r="AW1046">
        <v>0</v>
      </c>
      <c r="BA1046" t="s">
        <v>63</v>
      </c>
      <c r="BE1046" t="s">
        <v>1786</v>
      </c>
      <c r="BH1046" t="s">
        <v>5172</v>
      </c>
    </row>
    <row r="1047" spans="1:60" x14ac:dyDescent="0.35">
      <c r="A1047" t="s">
        <v>2938</v>
      </c>
      <c r="B1047">
        <v>10000</v>
      </c>
      <c r="C1047">
        <v>20000</v>
      </c>
      <c r="D1047" s="2">
        <v>45763</v>
      </c>
      <c r="E1047" t="s">
        <v>59</v>
      </c>
      <c r="F1047" t="s">
        <v>2939</v>
      </c>
      <c r="G1047" t="s">
        <v>2940</v>
      </c>
      <c r="H1047" t="s">
        <v>2941</v>
      </c>
      <c r="I1047">
        <v>2</v>
      </c>
      <c r="J1047" t="s">
        <v>63</v>
      </c>
      <c r="K1047" s="7" t="s">
        <v>5173</v>
      </c>
      <c r="L1047" t="s">
        <v>6071</v>
      </c>
      <c r="M1047" t="s">
        <v>439</v>
      </c>
      <c r="N1047" t="s">
        <v>3859</v>
      </c>
      <c r="O1047" s="3">
        <v>13167</v>
      </c>
      <c r="R1047" s="2">
        <v>45762</v>
      </c>
      <c r="T1047">
        <v>6</v>
      </c>
      <c r="U1047" s="3">
        <v>79002</v>
      </c>
      <c r="V1047" t="s">
        <v>65</v>
      </c>
      <c r="W1047" t="s">
        <v>2942</v>
      </c>
      <c r="X1047">
        <v>0</v>
      </c>
      <c r="Y1047">
        <v>0</v>
      </c>
      <c r="Z1047">
        <v>0</v>
      </c>
      <c r="AA1047">
        <v>0</v>
      </c>
      <c r="AB1047">
        <v>0</v>
      </c>
      <c r="AC1047">
        <v>0</v>
      </c>
      <c r="AF1047">
        <v>0</v>
      </c>
      <c r="AJ1047" t="s">
        <v>63</v>
      </c>
      <c r="AK1047">
        <v>0</v>
      </c>
      <c r="AL1047" t="s">
        <v>63</v>
      </c>
      <c r="AO1047" t="s">
        <v>2943</v>
      </c>
      <c r="AP1047" t="s">
        <v>448</v>
      </c>
      <c r="AR1047">
        <v>0</v>
      </c>
      <c r="AS1047">
        <v>0</v>
      </c>
      <c r="AT1047">
        <v>0</v>
      </c>
      <c r="AU1047">
        <v>0</v>
      </c>
      <c r="AV1047">
        <v>0</v>
      </c>
      <c r="AW1047">
        <v>0</v>
      </c>
      <c r="BA1047" t="s">
        <v>63</v>
      </c>
      <c r="BE1047" t="s">
        <v>448</v>
      </c>
      <c r="BH1047" t="s">
        <v>2944</v>
      </c>
    </row>
    <row r="1048" spans="1:60" x14ac:dyDescent="0.35">
      <c r="A1048" t="s">
        <v>4970</v>
      </c>
      <c r="B1048">
        <v>10000</v>
      </c>
      <c r="C1048">
        <v>20000</v>
      </c>
      <c r="D1048" s="2">
        <v>45769</v>
      </c>
      <c r="E1048" t="s">
        <v>59</v>
      </c>
      <c r="F1048" t="s">
        <v>5174</v>
      </c>
      <c r="G1048" t="s">
        <v>4972</v>
      </c>
      <c r="H1048" t="s">
        <v>477</v>
      </c>
      <c r="I1048">
        <v>2</v>
      </c>
      <c r="J1048" t="s">
        <v>63</v>
      </c>
      <c r="K1048">
        <v>77</v>
      </c>
      <c r="L1048" t="s">
        <v>6043</v>
      </c>
      <c r="M1048" t="s">
        <v>192</v>
      </c>
      <c r="N1048" t="s">
        <v>3848</v>
      </c>
      <c r="O1048" s="3">
        <v>1250</v>
      </c>
      <c r="R1048" s="2">
        <v>45762</v>
      </c>
      <c r="T1048">
        <v>88</v>
      </c>
      <c r="U1048" s="3">
        <v>110000</v>
      </c>
      <c r="V1048" t="s">
        <v>65</v>
      </c>
      <c r="W1048" t="s">
        <v>4973</v>
      </c>
      <c r="X1048">
        <v>0</v>
      </c>
      <c r="Y1048">
        <v>0</v>
      </c>
      <c r="Z1048">
        <v>0</v>
      </c>
      <c r="AA1048">
        <v>0</v>
      </c>
      <c r="AB1048">
        <v>0</v>
      </c>
      <c r="AC1048">
        <v>0</v>
      </c>
      <c r="AF1048">
        <v>0</v>
      </c>
      <c r="AJ1048" t="s">
        <v>63</v>
      </c>
      <c r="AK1048">
        <v>0</v>
      </c>
      <c r="AL1048" t="s">
        <v>63</v>
      </c>
      <c r="AO1048" t="s">
        <v>4974</v>
      </c>
      <c r="AP1048" t="s">
        <v>108</v>
      </c>
      <c r="AR1048">
        <v>0</v>
      </c>
      <c r="AS1048">
        <v>0</v>
      </c>
      <c r="AT1048">
        <v>0</v>
      </c>
      <c r="AU1048">
        <v>0</v>
      </c>
      <c r="AV1048">
        <v>0</v>
      </c>
      <c r="AW1048">
        <v>0</v>
      </c>
      <c r="BA1048" t="s">
        <v>63</v>
      </c>
      <c r="BE1048" t="s">
        <v>108</v>
      </c>
      <c r="BH1048" t="s">
        <v>4975</v>
      </c>
    </row>
    <row r="1049" spans="1:60" x14ac:dyDescent="0.35">
      <c r="A1049" t="s">
        <v>4976</v>
      </c>
      <c r="B1049">
        <v>10000</v>
      </c>
      <c r="C1049">
        <v>20000</v>
      </c>
      <c r="D1049" s="2">
        <v>45769</v>
      </c>
      <c r="E1049" t="s">
        <v>59</v>
      </c>
      <c r="F1049" t="s">
        <v>5175</v>
      </c>
      <c r="G1049" t="s">
        <v>5176</v>
      </c>
      <c r="H1049" t="s">
        <v>477</v>
      </c>
      <c r="I1049">
        <v>2</v>
      </c>
      <c r="J1049" t="s">
        <v>63</v>
      </c>
      <c r="K1049">
        <v>77</v>
      </c>
      <c r="L1049" t="s">
        <v>6043</v>
      </c>
      <c r="M1049" t="s">
        <v>192</v>
      </c>
      <c r="N1049" t="s">
        <v>3848</v>
      </c>
      <c r="O1049" s="3">
        <v>1250</v>
      </c>
      <c r="R1049" s="2">
        <v>45762</v>
      </c>
      <c r="T1049">
        <v>88</v>
      </c>
      <c r="U1049" s="3">
        <v>110000</v>
      </c>
      <c r="V1049" t="s">
        <v>65</v>
      </c>
      <c r="W1049" t="s">
        <v>1567</v>
      </c>
      <c r="X1049">
        <v>0</v>
      </c>
      <c r="Y1049">
        <v>0</v>
      </c>
      <c r="Z1049">
        <v>0</v>
      </c>
      <c r="AA1049">
        <v>0</v>
      </c>
      <c r="AB1049">
        <v>0</v>
      </c>
      <c r="AC1049">
        <v>0</v>
      </c>
      <c r="AF1049">
        <v>0</v>
      </c>
      <c r="AJ1049" t="s">
        <v>63</v>
      </c>
      <c r="AK1049">
        <v>0</v>
      </c>
      <c r="AL1049" t="s">
        <v>63</v>
      </c>
      <c r="AO1049" t="s">
        <v>1568</v>
      </c>
      <c r="AP1049" t="s">
        <v>108</v>
      </c>
      <c r="AR1049">
        <v>0</v>
      </c>
      <c r="AS1049">
        <v>0</v>
      </c>
      <c r="AT1049">
        <v>0</v>
      </c>
      <c r="AU1049">
        <v>0</v>
      </c>
      <c r="AV1049">
        <v>0</v>
      </c>
      <c r="AW1049">
        <v>0</v>
      </c>
      <c r="BA1049" t="s">
        <v>63</v>
      </c>
      <c r="BE1049" t="s">
        <v>108</v>
      </c>
      <c r="BH1049" t="s">
        <v>4977</v>
      </c>
    </row>
    <row r="1050" spans="1:60" x14ac:dyDescent="0.35">
      <c r="A1050" t="s">
        <v>4978</v>
      </c>
      <c r="B1050">
        <v>10000</v>
      </c>
      <c r="C1050">
        <v>20000</v>
      </c>
      <c r="D1050" s="2">
        <v>45776</v>
      </c>
      <c r="E1050" t="s">
        <v>59</v>
      </c>
      <c r="F1050" t="s">
        <v>5177</v>
      </c>
      <c r="G1050">
        <v>10620258098</v>
      </c>
      <c r="H1050" t="s">
        <v>477</v>
      </c>
      <c r="I1050">
        <v>2</v>
      </c>
      <c r="J1050" t="s">
        <v>63</v>
      </c>
      <c r="K1050">
        <v>77</v>
      </c>
      <c r="L1050" t="s">
        <v>6043</v>
      </c>
      <c r="M1050" t="s">
        <v>192</v>
      </c>
      <c r="N1050" t="s">
        <v>3848</v>
      </c>
      <c r="O1050" s="3">
        <v>1250</v>
      </c>
      <c r="R1050" s="2">
        <v>45762</v>
      </c>
      <c r="T1050">
        <v>88</v>
      </c>
      <c r="U1050" s="3">
        <v>110000</v>
      </c>
      <c r="V1050" t="s">
        <v>65</v>
      </c>
      <c r="W1050" t="s">
        <v>4980</v>
      </c>
      <c r="X1050">
        <v>0</v>
      </c>
      <c r="Y1050">
        <v>0</v>
      </c>
      <c r="Z1050">
        <v>0</v>
      </c>
      <c r="AA1050">
        <v>0</v>
      </c>
      <c r="AB1050">
        <v>0</v>
      </c>
      <c r="AC1050">
        <v>0</v>
      </c>
      <c r="AF1050">
        <v>0</v>
      </c>
      <c r="AJ1050" t="s">
        <v>63</v>
      </c>
      <c r="AK1050">
        <v>0</v>
      </c>
      <c r="AL1050" t="s">
        <v>63</v>
      </c>
      <c r="AO1050" t="s">
        <v>4981</v>
      </c>
      <c r="AP1050" t="s">
        <v>108</v>
      </c>
      <c r="AR1050">
        <v>0</v>
      </c>
      <c r="AS1050">
        <v>0</v>
      </c>
      <c r="AT1050">
        <v>0</v>
      </c>
      <c r="AU1050">
        <v>0</v>
      </c>
      <c r="AV1050">
        <v>0</v>
      </c>
      <c r="AW1050">
        <v>0</v>
      </c>
      <c r="BA1050" t="s">
        <v>63</v>
      </c>
      <c r="BE1050" t="s">
        <v>108</v>
      </c>
      <c r="BH1050" t="s">
        <v>4982</v>
      </c>
    </row>
    <row r="1051" spans="1:60" x14ac:dyDescent="0.35">
      <c r="A1051" t="s">
        <v>5178</v>
      </c>
      <c r="B1051">
        <v>10000</v>
      </c>
      <c r="C1051">
        <v>10000</v>
      </c>
      <c r="D1051" s="2">
        <v>45764</v>
      </c>
      <c r="E1051" t="s">
        <v>59</v>
      </c>
      <c r="F1051" t="s">
        <v>5179</v>
      </c>
      <c r="G1051" t="s">
        <v>3064</v>
      </c>
      <c r="H1051" t="s">
        <v>914</v>
      </c>
      <c r="I1051">
        <v>1</v>
      </c>
      <c r="J1051" t="s">
        <v>63</v>
      </c>
      <c r="K1051">
        <v>32</v>
      </c>
      <c r="L1051" t="s">
        <v>6064</v>
      </c>
      <c r="M1051" t="s">
        <v>516</v>
      </c>
      <c r="N1051" t="s">
        <v>3833</v>
      </c>
      <c r="O1051" s="3">
        <v>5860</v>
      </c>
      <c r="R1051" s="2">
        <v>45762</v>
      </c>
      <c r="T1051">
        <v>1</v>
      </c>
      <c r="U1051" s="3">
        <v>5860</v>
      </c>
      <c r="V1051" t="s">
        <v>65</v>
      </c>
      <c r="W1051" t="s">
        <v>915</v>
      </c>
      <c r="X1051">
        <v>0</v>
      </c>
      <c r="Y1051">
        <v>0</v>
      </c>
      <c r="Z1051">
        <v>0</v>
      </c>
      <c r="AA1051">
        <v>0</v>
      </c>
      <c r="AB1051">
        <v>0</v>
      </c>
      <c r="AC1051">
        <v>0</v>
      </c>
      <c r="AF1051">
        <v>0</v>
      </c>
      <c r="AJ1051" t="s">
        <v>63</v>
      </c>
      <c r="AK1051">
        <v>0</v>
      </c>
      <c r="AL1051" t="s">
        <v>63</v>
      </c>
      <c r="AO1051" t="s">
        <v>916</v>
      </c>
      <c r="AP1051" t="s">
        <v>465</v>
      </c>
      <c r="AR1051">
        <v>0</v>
      </c>
      <c r="AS1051">
        <v>0</v>
      </c>
      <c r="AT1051">
        <v>0</v>
      </c>
      <c r="AU1051">
        <v>0</v>
      </c>
      <c r="AV1051">
        <v>0</v>
      </c>
      <c r="AW1051">
        <v>0</v>
      </c>
      <c r="BA1051" t="s">
        <v>63</v>
      </c>
      <c r="BE1051" t="s">
        <v>465</v>
      </c>
      <c r="BH1051" t="s">
        <v>3076</v>
      </c>
    </row>
    <row r="1052" spans="1:60" x14ac:dyDescent="0.35">
      <c r="A1052" t="s">
        <v>5180</v>
      </c>
      <c r="B1052">
        <v>10000</v>
      </c>
      <c r="C1052">
        <v>10000</v>
      </c>
      <c r="D1052" s="2">
        <v>45763</v>
      </c>
      <c r="E1052" t="s">
        <v>59</v>
      </c>
      <c r="F1052" t="s">
        <v>5181</v>
      </c>
      <c r="G1052" t="s">
        <v>5182</v>
      </c>
      <c r="I1052">
        <v>1</v>
      </c>
      <c r="J1052" t="s">
        <v>183</v>
      </c>
      <c r="K1052">
        <v>71</v>
      </c>
      <c r="L1052" t="s">
        <v>6057</v>
      </c>
      <c r="M1052" t="s">
        <v>368</v>
      </c>
      <c r="N1052" t="s">
        <v>3857</v>
      </c>
      <c r="O1052" s="3">
        <v>18000</v>
      </c>
      <c r="R1052" s="2">
        <v>45762</v>
      </c>
      <c r="T1052">
        <v>12</v>
      </c>
      <c r="U1052" s="3">
        <v>216000</v>
      </c>
      <c r="V1052" t="s">
        <v>65</v>
      </c>
      <c r="W1052" t="s">
        <v>5183</v>
      </c>
      <c r="X1052">
        <v>0</v>
      </c>
      <c r="Y1052" s="3">
        <v>216000</v>
      </c>
      <c r="Z1052">
        <v>0</v>
      </c>
      <c r="AA1052">
        <v>0</v>
      </c>
      <c r="AB1052">
        <v>0</v>
      </c>
      <c r="AC1052">
        <v>0</v>
      </c>
      <c r="AF1052">
        <v>0</v>
      </c>
      <c r="AO1052" t="s">
        <v>5184</v>
      </c>
      <c r="AP1052" t="s">
        <v>203</v>
      </c>
      <c r="AR1052">
        <v>0</v>
      </c>
      <c r="AS1052">
        <v>0</v>
      </c>
      <c r="AT1052">
        <v>0</v>
      </c>
      <c r="AU1052">
        <v>0</v>
      </c>
      <c r="AV1052">
        <v>0</v>
      </c>
      <c r="AW1052">
        <v>0</v>
      </c>
      <c r="BA1052" t="s">
        <v>63</v>
      </c>
      <c r="BB1052" t="s">
        <v>5185</v>
      </c>
      <c r="BC1052">
        <v>0</v>
      </c>
      <c r="BE1052" t="s">
        <v>203</v>
      </c>
      <c r="BH1052" t="s">
        <v>5186</v>
      </c>
    </row>
    <row r="1053" spans="1:60" x14ac:dyDescent="0.35">
      <c r="A1053" t="s">
        <v>5187</v>
      </c>
      <c r="B1053">
        <v>10000</v>
      </c>
      <c r="C1053">
        <v>10000</v>
      </c>
      <c r="D1053" s="2">
        <v>45763</v>
      </c>
      <c r="E1053" t="s">
        <v>59</v>
      </c>
      <c r="F1053" t="s">
        <v>5181</v>
      </c>
      <c r="G1053" t="s">
        <v>5182</v>
      </c>
      <c r="I1053">
        <v>1</v>
      </c>
      <c r="J1053" t="s">
        <v>183</v>
      </c>
      <c r="K1053">
        <v>71</v>
      </c>
      <c r="L1053" t="s">
        <v>6057</v>
      </c>
      <c r="M1053" t="s">
        <v>368</v>
      </c>
      <c r="N1053" t="s">
        <v>3857</v>
      </c>
      <c r="O1053" s="3">
        <v>18000</v>
      </c>
      <c r="R1053" s="2">
        <v>45762</v>
      </c>
      <c r="T1053">
        <v>12</v>
      </c>
      <c r="U1053" s="3">
        <v>216000</v>
      </c>
      <c r="V1053" t="s">
        <v>65</v>
      </c>
      <c r="W1053" t="s">
        <v>5183</v>
      </c>
      <c r="X1053">
        <v>0</v>
      </c>
      <c r="Y1053" s="3">
        <v>216000</v>
      </c>
      <c r="Z1053">
        <v>0</v>
      </c>
      <c r="AA1053">
        <v>0</v>
      </c>
      <c r="AB1053">
        <v>0</v>
      </c>
      <c r="AC1053">
        <v>0</v>
      </c>
      <c r="AF1053">
        <v>0</v>
      </c>
      <c r="AO1053" t="s">
        <v>5184</v>
      </c>
      <c r="AP1053" t="s">
        <v>203</v>
      </c>
      <c r="AR1053">
        <v>0</v>
      </c>
      <c r="AS1053">
        <v>0</v>
      </c>
      <c r="AT1053">
        <v>0</v>
      </c>
      <c r="AU1053">
        <v>0</v>
      </c>
      <c r="AV1053">
        <v>0</v>
      </c>
      <c r="AW1053">
        <v>0</v>
      </c>
      <c r="BA1053" t="s">
        <v>63</v>
      </c>
      <c r="BB1053" t="s">
        <v>5188</v>
      </c>
      <c r="BC1053">
        <v>0</v>
      </c>
      <c r="BE1053" t="s">
        <v>203</v>
      </c>
      <c r="BH1053" t="s">
        <v>5189</v>
      </c>
    </row>
    <row r="1054" spans="1:60" x14ac:dyDescent="0.35">
      <c r="A1054" t="s">
        <v>5190</v>
      </c>
      <c r="B1054">
        <v>10000</v>
      </c>
      <c r="C1054">
        <v>10000</v>
      </c>
      <c r="D1054" s="2">
        <v>45763</v>
      </c>
      <c r="E1054" t="s">
        <v>59</v>
      </c>
      <c r="F1054" t="s">
        <v>5191</v>
      </c>
      <c r="G1054" t="s">
        <v>2398</v>
      </c>
      <c r="I1054">
        <v>1</v>
      </c>
      <c r="J1054" t="s">
        <v>183</v>
      </c>
      <c r="K1054">
        <v>86</v>
      </c>
      <c r="L1054" t="s">
        <v>6043</v>
      </c>
      <c r="M1054" t="s">
        <v>1696</v>
      </c>
      <c r="N1054" t="s">
        <v>3840</v>
      </c>
      <c r="O1054" s="3">
        <v>21750</v>
      </c>
      <c r="R1054" s="2">
        <v>45762</v>
      </c>
      <c r="T1054">
        <v>8</v>
      </c>
      <c r="U1054" s="3">
        <v>174000</v>
      </c>
      <c r="V1054" t="s">
        <v>65</v>
      </c>
      <c r="W1054" s="7" t="s">
        <v>3460</v>
      </c>
      <c r="X1054">
        <v>0</v>
      </c>
      <c r="Y1054" s="3">
        <v>174000</v>
      </c>
      <c r="Z1054">
        <v>0</v>
      </c>
      <c r="AA1054">
        <v>0</v>
      </c>
      <c r="AB1054">
        <v>0</v>
      </c>
      <c r="AC1054">
        <v>0</v>
      </c>
      <c r="AF1054">
        <v>0</v>
      </c>
      <c r="AO1054" s="7" t="s">
        <v>3461</v>
      </c>
      <c r="AP1054" t="s">
        <v>203</v>
      </c>
      <c r="AR1054">
        <v>0</v>
      </c>
      <c r="AS1054">
        <v>0</v>
      </c>
      <c r="AT1054">
        <v>0</v>
      </c>
      <c r="AU1054">
        <v>0</v>
      </c>
      <c r="AV1054">
        <v>0</v>
      </c>
      <c r="AW1054">
        <v>0</v>
      </c>
      <c r="BA1054" t="s">
        <v>63</v>
      </c>
      <c r="BB1054" t="s">
        <v>5192</v>
      </c>
      <c r="BC1054">
        <v>0</v>
      </c>
      <c r="BE1054" t="s">
        <v>203</v>
      </c>
      <c r="BH1054" t="s">
        <v>5193</v>
      </c>
    </row>
    <row r="1055" spans="1:60" x14ac:dyDescent="0.35">
      <c r="A1055" t="s">
        <v>5194</v>
      </c>
      <c r="B1055">
        <v>10000</v>
      </c>
      <c r="C1055">
        <v>10000</v>
      </c>
      <c r="D1055" s="2">
        <v>45770</v>
      </c>
      <c r="E1055" t="s">
        <v>59</v>
      </c>
      <c r="F1055" t="s">
        <v>3256</v>
      </c>
      <c r="G1055" t="s">
        <v>2398</v>
      </c>
      <c r="I1055">
        <v>1</v>
      </c>
      <c r="J1055" t="s">
        <v>183</v>
      </c>
      <c r="K1055">
        <v>86</v>
      </c>
      <c r="L1055" t="s">
        <v>6043</v>
      </c>
      <c r="M1055" t="s">
        <v>1696</v>
      </c>
      <c r="N1055" t="s">
        <v>3840</v>
      </c>
      <c r="O1055" s="3">
        <v>17250</v>
      </c>
      <c r="R1055" s="2">
        <v>45762</v>
      </c>
      <c r="T1055">
        <v>8</v>
      </c>
      <c r="U1055" s="3">
        <v>138000</v>
      </c>
      <c r="V1055" t="s">
        <v>65</v>
      </c>
      <c r="W1055" s="7" t="s">
        <v>3460</v>
      </c>
      <c r="X1055">
        <v>0</v>
      </c>
      <c r="Y1055" s="3">
        <v>138000</v>
      </c>
      <c r="Z1055">
        <v>0</v>
      </c>
      <c r="AA1055">
        <v>0</v>
      </c>
      <c r="AB1055">
        <v>0</v>
      </c>
      <c r="AC1055">
        <v>0</v>
      </c>
      <c r="AF1055">
        <v>0</v>
      </c>
      <c r="AO1055" s="7" t="s">
        <v>3461</v>
      </c>
      <c r="AP1055" t="s">
        <v>203</v>
      </c>
      <c r="AR1055">
        <v>0</v>
      </c>
      <c r="AS1055">
        <v>0</v>
      </c>
      <c r="AT1055">
        <v>0</v>
      </c>
      <c r="AU1055">
        <v>0</v>
      </c>
      <c r="AV1055">
        <v>0</v>
      </c>
      <c r="AW1055">
        <v>0</v>
      </c>
      <c r="BA1055" t="s">
        <v>63</v>
      </c>
      <c r="BB1055" t="s">
        <v>5195</v>
      </c>
      <c r="BC1055">
        <v>0</v>
      </c>
      <c r="BE1055" t="s">
        <v>203</v>
      </c>
      <c r="BH1055" t="s">
        <v>5196</v>
      </c>
    </row>
    <row r="1056" spans="1:60" x14ac:dyDescent="0.35">
      <c r="A1056" t="s">
        <v>4898</v>
      </c>
      <c r="B1056">
        <v>10000</v>
      </c>
      <c r="C1056">
        <v>30000</v>
      </c>
      <c r="D1056" s="2">
        <v>45769</v>
      </c>
      <c r="E1056" t="s">
        <v>59</v>
      </c>
      <c r="F1056" t="s">
        <v>4899</v>
      </c>
      <c r="G1056" t="s">
        <v>4900</v>
      </c>
      <c r="I1056">
        <v>1</v>
      </c>
      <c r="J1056" t="s">
        <v>183</v>
      </c>
      <c r="K1056">
        <v>103</v>
      </c>
      <c r="L1056" t="s">
        <v>6044</v>
      </c>
      <c r="M1056" t="s">
        <v>1314</v>
      </c>
      <c r="N1056" t="s">
        <v>3847</v>
      </c>
      <c r="O1056" s="3">
        <v>1880</v>
      </c>
      <c r="R1056" s="2">
        <v>45762</v>
      </c>
      <c r="T1056">
        <v>8</v>
      </c>
      <c r="U1056" s="3">
        <v>15040</v>
      </c>
      <c r="V1056" t="s">
        <v>65</v>
      </c>
      <c r="W1056" t="s">
        <v>66</v>
      </c>
      <c r="X1056">
        <v>0</v>
      </c>
      <c r="Y1056" s="3">
        <v>15040</v>
      </c>
      <c r="Z1056">
        <v>0</v>
      </c>
      <c r="AA1056">
        <v>0</v>
      </c>
      <c r="AB1056">
        <v>0</v>
      </c>
      <c r="AC1056">
        <v>0</v>
      </c>
      <c r="AF1056">
        <v>0</v>
      </c>
      <c r="AO1056" t="s">
        <v>67</v>
      </c>
      <c r="AP1056" t="s">
        <v>68</v>
      </c>
      <c r="AR1056">
        <v>0</v>
      </c>
      <c r="AS1056">
        <v>0</v>
      </c>
      <c r="AT1056">
        <v>0</v>
      </c>
      <c r="AU1056">
        <v>0</v>
      </c>
      <c r="AV1056">
        <v>0</v>
      </c>
      <c r="AW1056">
        <v>0</v>
      </c>
      <c r="BA1056" t="s">
        <v>63</v>
      </c>
      <c r="BB1056" t="s">
        <v>4901</v>
      </c>
      <c r="BC1056">
        <v>0</v>
      </c>
      <c r="BE1056" t="s">
        <v>68</v>
      </c>
      <c r="BH1056" t="s">
        <v>4902</v>
      </c>
    </row>
    <row r="1057" spans="1:60" x14ac:dyDescent="0.35">
      <c r="A1057" t="s">
        <v>4898</v>
      </c>
      <c r="B1057">
        <v>20000</v>
      </c>
      <c r="C1057">
        <v>10000</v>
      </c>
      <c r="D1057" s="2">
        <v>45769</v>
      </c>
      <c r="E1057" t="s">
        <v>59</v>
      </c>
      <c r="F1057" t="s">
        <v>4899</v>
      </c>
      <c r="G1057" t="s">
        <v>4900</v>
      </c>
      <c r="I1057">
        <v>1</v>
      </c>
      <c r="J1057" t="s">
        <v>183</v>
      </c>
      <c r="K1057">
        <v>103</v>
      </c>
      <c r="L1057" t="s">
        <v>6044</v>
      </c>
      <c r="M1057" t="s">
        <v>1314</v>
      </c>
      <c r="N1057" t="s">
        <v>3847</v>
      </c>
      <c r="O1057" s="3">
        <v>63740</v>
      </c>
      <c r="R1057" s="2">
        <v>45762</v>
      </c>
      <c r="T1057">
        <v>8</v>
      </c>
      <c r="U1057" s="3">
        <v>509920</v>
      </c>
      <c r="V1057" t="s">
        <v>65</v>
      </c>
      <c r="W1057" t="s">
        <v>66</v>
      </c>
      <c r="X1057">
        <v>0</v>
      </c>
      <c r="Y1057" s="3">
        <v>509920</v>
      </c>
      <c r="Z1057">
        <v>0</v>
      </c>
      <c r="AA1057">
        <v>0</v>
      </c>
      <c r="AB1057">
        <v>0</v>
      </c>
      <c r="AC1057">
        <v>0</v>
      </c>
      <c r="AF1057">
        <v>0</v>
      </c>
      <c r="AO1057" t="s">
        <v>67</v>
      </c>
      <c r="AP1057" t="s">
        <v>68</v>
      </c>
      <c r="AR1057">
        <v>0</v>
      </c>
      <c r="AS1057">
        <v>0</v>
      </c>
      <c r="AT1057">
        <v>0</v>
      </c>
      <c r="AU1057">
        <v>0</v>
      </c>
      <c r="AV1057">
        <v>0</v>
      </c>
      <c r="AW1057">
        <v>0</v>
      </c>
      <c r="BA1057" t="s">
        <v>63</v>
      </c>
      <c r="BB1057" t="s">
        <v>4901</v>
      </c>
      <c r="BC1057">
        <v>0</v>
      </c>
      <c r="BE1057" t="s">
        <v>68</v>
      </c>
      <c r="BH1057" t="s">
        <v>4902</v>
      </c>
    </row>
    <row r="1058" spans="1:60" x14ac:dyDescent="0.35">
      <c r="A1058" t="s">
        <v>5197</v>
      </c>
      <c r="B1058">
        <v>10000</v>
      </c>
      <c r="C1058">
        <v>10000</v>
      </c>
      <c r="D1058" s="2">
        <v>45763</v>
      </c>
      <c r="E1058" t="s">
        <v>59</v>
      </c>
      <c r="F1058" t="s">
        <v>5198</v>
      </c>
      <c r="G1058" t="s">
        <v>842</v>
      </c>
      <c r="I1058">
        <v>1</v>
      </c>
      <c r="J1058" t="s">
        <v>183</v>
      </c>
      <c r="K1058" s="7" t="s">
        <v>152</v>
      </c>
      <c r="L1058" t="s">
        <v>6070</v>
      </c>
      <c r="M1058" t="s">
        <v>153</v>
      </c>
      <c r="N1058" t="s">
        <v>3830</v>
      </c>
      <c r="O1058" s="3">
        <v>36000</v>
      </c>
      <c r="R1058" s="2">
        <v>45762</v>
      </c>
      <c r="T1058">
        <v>12</v>
      </c>
      <c r="U1058" s="3">
        <v>432000</v>
      </c>
      <c r="V1058" t="s">
        <v>65</v>
      </c>
      <c r="W1058">
        <v>80256220001</v>
      </c>
      <c r="X1058">
        <v>0</v>
      </c>
      <c r="Y1058" s="3">
        <v>432000</v>
      </c>
      <c r="Z1058">
        <v>0</v>
      </c>
      <c r="AA1058">
        <v>0</v>
      </c>
      <c r="AB1058">
        <v>0</v>
      </c>
      <c r="AC1058">
        <v>0</v>
      </c>
      <c r="AF1058">
        <v>0</v>
      </c>
      <c r="AO1058">
        <v>8025622</v>
      </c>
      <c r="AP1058" t="s">
        <v>162</v>
      </c>
      <c r="AR1058">
        <v>0</v>
      </c>
      <c r="AS1058">
        <v>0</v>
      </c>
      <c r="AT1058">
        <v>0</v>
      </c>
      <c r="AU1058">
        <v>0</v>
      </c>
      <c r="AV1058">
        <v>0</v>
      </c>
      <c r="AW1058">
        <v>0</v>
      </c>
      <c r="BA1058" t="s">
        <v>63</v>
      </c>
      <c r="BB1058" t="s">
        <v>5199</v>
      </c>
      <c r="BC1058">
        <v>0</v>
      </c>
      <c r="BE1058" t="s">
        <v>162</v>
      </c>
      <c r="BH1058" t="s">
        <v>5200</v>
      </c>
    </row>
    <row r="1059" spans="1:60" x14ac:dyDescent="0.35">
      <c r="A1059" t="s">
        <v>2710</v>
      </c>
      <c r="B1059">
        <v>10000</v>
      </c>
      <c r="C1059">
        <v>20000</v>
      </c>
      <c r="D1059" s="2">
        <v>45762</v>
      </c>
      <c r="E1059" t="s">
        <v>59</v>
      </c>
      <c r="F1059" t="s">
        <v>2711</v>
      </c>
      <c r="G1059" t="s">
        <v>842</v>
      </c>
      <c r="I1059">
        <v>1</v>
      </c>
      <c r="J1059" t="s">
        <v>183</v>
      </c>
      <c r="K1059">
        <v>73</v>
      </c>
      <c r="L1059" t="s">
        <v>6042</v>
      </c>
      <c r="M1059" t="s">
        <v>184</v>
      </c>
      <c r="N1059" t="s">
        <v>3845</v>
      </c>
      <c r="O1059" s="3">
        <v>42000</v>
      </c>
      <c r="R1059" s="2">
        <v>45762</v>
      </c>
      <c r="T1059">
        <v>12</v>
      </c>
      <c r="U1059" s="3">
        <v>504000</v>
      </c>
      <c r="V1059" t="s">
        <v>65</v>
      </c>
      <c r="W1059">
        <v>80256230001</v>
      </c>
      <c r="X1059">
        <v>0</v>
      </c>
      <c r="Y1059" s="3">
        <v>504000</v>
      </c>
      <c r="Z1059">
        <v>0</v>
      </c>
      <c r="AA1059">
        <v>0</v>
      </c>
      <c r="AB1059">
        <v>0</v>
      </c>
      <c r="AC1059">
        <v>0</v>
      </c>
      <c r="AF1059">
        <v>0</v>
      </c>
      <c r="AO1059">
        <v>8025623</v>
      </c>
      <c r="AP1059" t="s">
        <v>162</v>
      </c>
      <c r="AR1059">
        <v>0</v>
      </c>
      <c r="AS1059">
        <v>0</v>
      </c>
      <c r="AT1059">
        <v>0</v>
      </c>
      <c r="AU1059">
        <v>0</v>
      </c>
      <c r="AV1059">
        <v>0</v>
      </c>
      <c r="AW1059">
        <v>0</v>
      </c>
      <c r="BA1059" t="s">
        <v>63</v>
      </c>
      <c r="BB1059" t="s">
        <v>5115</v>
      </c>
      <c r="BC1059">
        <v>0</v>
      </c>
      <c r="BE1059" t="s">
        <v>162</v>
      </c>
      <c r="BH1059" t="s">
        <v>2712</v>
      </c>
    </row>
    <row r="1060" spans="1:60" x14ac:dyDescent="0.35">
      <c r="A1060" t="s">
        <v>5071</v>
      </c>
      <c r="B1060">
        <v>10000</v>
      </c>
      <c r="C1060">
        <v>40000</v>
      </c>
      <c r="D1060" s="2">
        <v>45763</v>
      </c>
      <c r="E1060" t="s">
        <v>59</v>
      </c>
      <c r="F1060" t="s">
        <v>5072</v>
      </c>
      <c r="G1060" t="s">
        <v>5073</v>
      </c>
      <c r="I1060">
        <v>3</v>
      </c>
      <c r="J1060" t="s">
        <v>183</v>
      </c>
      <c r="K1060">
        <v>91</v>
      </c>
      <c r="L1060" t="s">
        <v>6060</v>
      </c>
      <c r="M1060" t="s">
        <v>805</v>
      </c>
      <c r="N1060" t="s">
        <v>3865</v>
      </c>
      <c r="O1060" s="3">
        <v>60000</v>
      </c>
      <c r="R1060" s="2">
        <v>45762</v>
      </c>
      <c r="T1060">
        <v>5</v>
      </c>
      <c r="U1060" s="3">
        <v>300000</v>
      </c>
      <c r="V1060" t="s">
        <v>65</v>
      </c>
      <c r="W1060" t="s">
        <v>5074</v>
      </c>
      <c r="X1060">
        <v>0</v>
      </c>
      <c r="Y1060" s="3">
        <v>350000</v>
      </c>
      <c r="Z1060" s="3">
        <v>-50000</v>
      </c>
      <c r="AA1060">
        <v>0</v>
      </c>
      <c r="AB1060">
        <v>0</v>
      </c>
      <c r="AC1060">
        <v>0</v>
      </c>
      <c r="AF1060">
        <v>0</v>
      </c>
      <c r="AO1060" t="s">
        <v>5075</v>
      </c>
      <c r="AP1060" t="s">
        <v>108</v>
      </c>
      <c r="AR1060">
        <v>0</v>
      </c>
      <c r="AS1060">
        <v>0</v>
      </c>
      <c r="AT1060">
        <v>0</v>
      </c>
      <c r="AU1060">
        <v>0</v>
      </c>
      <c r="AV1060">
        <v>0</v>
      </c>
      <c r="AW1060">
        <v>0</v>
      </c>
      <c r="BA1060" t="s">
        <v>63</v>
      </c>
      <c r="BB1060" t="s">
        <v>5076</v>
      </c>
      <c r="BC1060">
        <v>0</v>
      </c>
      <c r="BE1060" t="s">
        <v>108</v>
      </c>
      <c r="BH1060" t="s">
        <v>5077</v>
      </c>
    </row>
    <row r="1061" spans="1:60" x14ac:dyDescent="0.35">
      <c r="A1061" t="s">
        <v>2838</v>
      </c>
      <c r="B1061">
        <v>10000</v>
      </c>
      <c r="C1061">
        <v>10000</v>
      </c>
      <c r="D1061" s="2">
        <v>45762</v>
      </c>
      <c r="E1061" t="s">
        <v>59</v>
      </c>
      <c r="F1061" t="s">
        <v>2839</v>
      </c>
      <c r="G1061" t="s">
        <v>2840</v>
      </c>
      <c r="I1061">
        <v>1</v>
      </c>
      <c r="J1061" t="s">
        <v>183</v>
      </c>
      <c r="K1061">
        <v>26</v>
      </c>
      <c r="L1061" t="s">
        <v>6061</v>
      </c>
      <c r="M1061" t="s">
        <v>648</v>
      </c>
      <c r="N1061" t="s">
        <v>3810</v>
      </c>
      <c r="O1061" s="3">
        <v>1500</v>
      </c>
      <c r="R1061" s="2">
        <v>45762</v>
      </c>
      <c r="T1061">
        <v>4</v>
      </c>
      <c r="U1061" s="3">
        <v>6000</v>
      </c>
      <c r="V1061" t="s">
        <v>65</v>
      </c>
      <c r="W1061" t="s">
        <v>2841</v>
      </c>
      <c r="X1061">
        <v>0</v>
      </c>
      <c r="Y1061" s="3">
        <v>6000</v>
      </c>
      <c r="Z1061">
        <v>0</v>
      </c>
      <c r="AA1061">
        <v>0</v>
      </c>
      <c r="AB1061">
        <v>0</v>
      </c>
      <c r="AC1061">
        <v>0</v>
      </c>
      <c r="AF1061">
        <v>0</v>
      </c>
      <c r="AO1061" t="s">
        <v>2842</v>
      </c>
      <c r="AP1061" t="s">
        <v>170</v>
      </c>
      <c r="AR1061">
        <v>0</v>
      </c>
      <c r="AS1061">
        <v>0</v>
      </c>
      <c r="AT1061">
        <v>0</v>
      </c>
      <c r="AU1061">
        <v>0</v>
      </c>
      <c r="AV1061">
        <v>0</v>
      </c>
      <c r="AW1061">
        <v>0</v>
      </c>
      <c r="BA1061" t="s">
        <v>63</v>
      </c>
      <c r="BB1061" t="s">
        <v>5201</v>
      </c>
      <c r="BC1061">
        <v>0</v>
      </c>
      <c r="BE1061" t="s">
        <v>170</v>
      </c>
      <c r="BH1061" t="s">
        <v>2843</v>
      </c>
    </row>
    <row r="1062" spans="1:60" x14ac:dyDescent="0.35">
      <c r="A1062" t="s">
        <v>5202</v>
      </c>
      <c r="B1062">
        <v>10000</v>
      </c>
      <c r="C1062">
        <v>10000</v>
      </c>
      <c r="D1062" s="2">
        <v>45763</v>
      </c>
      <c r="E1062" t="s">
        <v>59</v>
      </c>
      <c r="F1062" t="s">
        <v>5129</v>
      </c>
      <c r="G1062" t="s">
        <v>2840</v>
      </c>
      <c r="I1062">
        <v>1</v>
      </c>
      <c r="J1062" t="s">
        <v>183</v>
      </c>
      <c r="K1062">
        <v>26</v>
      </c>
      <c r="L1062" t="s">
        <v>6061</v>
      </c>
      <c r="M1062" t="s">
        <v>648</v>
      </c>
      <c r="N1062" t="s">
        <v>3810</v>
      </c>
      <c r="O1062" s="3">
        <v>1500</v>
      </c>
      <c r="R1062" s="2">
        <v>45762</v>
      </c>
      <c r="T1062">
        <v>4</v>
      </c>
      <c r="U1062" s="3">
        <v>6000</v>
      </c>
      <c r="V1062" t="s">
        <v>65</v>
      </c>
      <c r="W1062" t="s">
        <v>2841</v>
      </c>
      <c r="X1062">
        <v>0</v>
      </c>
      <c r="Y1062" s="3">
        <v>6000</v>
      </c>
      <c r="Z1062">
        <v>0</v>
      </c>
      <c r="AA1062">
        <v>0</v>
      </c>
      <c r="AB1062">
        <v>0</v>
      </c>
      <c r="AC1062">
        <v>0</v>
      </c>
      <c r="AF1062">
        <v>0</v>
      </c>
      <c r="AO1062" t="s">
        <v>2842</v>
      </c>
      <c r="AP1062" t="s">
        <v>170</v>
      </c>
      <c r="AR1062">
        <v>0</v>
      </c>
      <c r="AS1062">
        <v>0</v>
      </c>
      <c r="AT1062">
        <v>0</v>
      </c>
      <c r="AU1062">
        <v>0</v>
      </c>
      <c r="AV1062">
        <v>0</v>
      </c>
      <c r="AW1062">
        <v>0</v>
      </c>
      <c r="BA1062" t="s">
        <v>63</v>
      </c>
      <c r="BB1062" t="s">
        <v>5203</v>
      </c>
      <c r="BC1062">
        <v>0</v>
      </c>
      <c r="BE1062" t="s">
        <v>170</v>
      </c>
      <c r="BH1062" t="s">
        <v>5204</v>
      </c>
    </row>
    <row r="1063" spans="1:60" x14ac:dyDescent="0.35">
      <c r="A1063" t="s">
        <v>5205</v>
      </c>
      <c r="B1063">
        <v>10000</v>
      </c>
      <c r="C1063">
        <v>10000</v>
      </c>
      <c r="D1063" s="2">
        <v>45763</v>
      </c>
      <c r="E1063" t="s">
        <v>59</v>
      </c>
      <c r="F1063" t="s">
        <v>5206</v>
      </c>
      <c r="G1063" t="s">
        <v>2840</v>
      </c>
      <c r="I1063">
        <v>1</v>
      </c>
      <c r="J1063" t="s">
        <v>183</v>
      </c>
      <c r="K1063">
        <v>26</v>
      </c>
      <c r="L1063" t="s">
        <v>6061</v>
      </c>
      <c r="M1063" t="s">
        <v>648</v>
      </c>
      <c r="N1063" t="s">
        <v>3810</v>
      </c>
      <c r="O1063" s="3">
        <v>2250</v>
      </c>
      <c r="R1063" s="2">
        <v>45762</v>
      </c>
      <c r="T1063">
        <v>4</v>
      </c>
      <c r="U1063" s="3">
        <v>9000</v>
      </c>
      <c r="V1063" t="s">
        <v>65</v>
      </c>
      <c r="W1063" t="s">
        <v>2841</v>
      </c>
      <c r="X1063">
        <v>0</v>
      </c>
      <c r="Y1063" s="3">
        <v>9000</v>
      </c>
      <c r="Z1063">
        <v>0</v>
      </c>
      <c r="AA1063">
        <v>0</v>
      </c>
      <c r="AB1063">
        <v>0</v>
      </c>
      <c r="AC1063">
        <v>0</v>
      </c>
      <c r="AF1063">
        <v>0</v>
      </c>
      <c r="AO1063" t="s">
        <v>2842</v>
      </c>
      <c r="AP1063" t="s">
        <v>170</v>
      </c>
      <c r="AR1063">
        <v>0</v>
      </c>
      <c r="AS1063">
        <v>0</v>
      </c>
      <c r="AT1063">
        <v>0</v>
      </c>
      <c r="AU1063">
        <v>0</v>
      </c>
      <c r="AV1063">
        <v>0</v>
      </c>
      <c r="AW1063">
        <v>0</v>
      </c>
      <c r="BA1063" t="s">
        <v>63</v>
      </c>
      <c r="BB1063" t="s">
        <v>5207</v>
      </c>
      <c r="BC1063">
        <v>0</v>
      </c>
      <c r="BE1063" t="s">
        <v>170</v>
      </c>
      <c r="BH1063" t="s">
        <v>5208</v>
      </c>
    </row>
    <row r="1064" spans="1:60" x14ac:dyDescent="0.35">
      <c r="A1064" t="s">
        <v>2915</v>
      </c>
      <c r="B1064">
        <v>10000</v>
      </c>
      <c r="C1064">
        <v>10000</v>
      </c>
      <c r="D1064" s="2">
        <v>45763</v>
      </c>
      <c r="E1064" t="s">
        <v>59</v>
      </c>
      <c r="F1064" t="s">
        <v>2916</v>
      </c>
      <c r="G1064">
        <v>402160695</v>
      </c>
      <c r="I1064">
        <v>1</v>
      </c>
      <c r="J1064" t="s">
        <v>183</v>
      </c>
      <c r="K1064">
        <v>68</v>
      </c>
      <c r="L1064" t="s">
        <v>6051</v>
      </c>
      <c r="M1064" t="s">
        <v>136</v>
      </c>
      <c r="N1064" t="s">
        <v>3850</v>
      </c>
      <c r="O1064" s="3">
        <v>18000</v>
      </c>
      <c r="R1064" s="2">
        <v>45762</v>
      </c>
      <c r="T1064">
        <v>1</v>
      </c>
      <c r="U1064" s="3">
        <v>18000</v>
      </c>
      <c r="V1064" t="s">
        <v>65</v>
      </c>
      <c r="W1064" t="s">
        <v>2917</v>
      </c>
      <c r="X1064">
        <v>0</v>
      </c>
      <c r="Y1064" s="3">
        <v>18000</v>
      </c>
      <c r="Z1064">
        <v>0</v>
      </c>
      <c r="AA1064">
        <v>0</v>
      </c>
      <c r="AB1064">
        <v>0</v>
      </c>
      <c r="AC1064">
        <v>0</v>
      </c>
      <c r="AF1064">
        <v>0</v>
      </c>
      <c r="AO1064" t="s">
        <v>2918</v>
      </c>
      <c r="AP1064" t="s">
        <v>592</v>
      </c>
      <c r="AR1064">
        <v>0</v>
      </c>
      <c r="AS1064">
        <v>0</v>
      </c>
      <c r="AT1064">
        <v>0</v>
      </c>
      <c r="AU1064">
        <v>0</v>
      </c>
      <c r="AV1064">
        <v>0</v>
      </c>
      <c r="AW1064">
        <v>0</v>
      </c>
      <c r="BA1064" t="s">
        <v>63</v>
      </c>
      <c r="BB1064" t="s">
        <v>5209</v>
      </c>
      <c r="BC1064">
        <v>0</v>
      </c>
      <c r="BE1064" t="s">
        <v>592</v>
      </c>
      <c r="BH1064" t="s">
        <v>2919</v>
      </c>
    </row>
    <row r="1065" spans="1:60" x14ac:dyDescent="0.35">
      <c r="A1065" t="s">
        <v>4623</v>
      </c>
      <c r="B1065">
        <v>10000</v>
      </c>
      <c r="C1065">
        <v>30000</v>
      </c>
      <c r="D1065" s="2">
        <v>45769</v>
      </c>
      <c r="E1065" t="s">
        <v>59</v>
      </c>
      <c r="F1065" t="s">
        <v>4624</v>
      </c>
      <c r="G1065" t="s">
        <v>4625</v>
      </c>
      <c r="I1065">
        <v>3</v>
      </c>
      <c r="J1065" t="s">
        <v>183</v>
      </c>
      <c r="K1065">
        <v>85</v>
      </c>
      <c r="L1065" t="s">
        <v>6060</v>
      </c>
      <c r="M1065" t="s">
        <v>940</v>
      </c>
      <c r="N1065" t="s">
        <v>3864</v>
      </c>
      <c r="O1065" s="3">
        <v>10000</v>
      </c>
      <c r="R1065" s="2">
        <v>45762</v>
      </c>
      <c r="T1065">
        <v>11</v>
      </c>
      <c r="U1065" s="3">
        <v>110000</v>
      </c>
      <c r="V1065" t="s">
        <v>65</v>
      </c>
      <c r="W1065" t="s">
        <v>4626</v>
      </c>
      <c r="X1065">
        <v>0</v>
      </c>
      <c r="Y1065" s="3">
        <v>100000</v>
      </c>
      <c r="Z1065" s="3">
        <v>10000</v>
      </c>
      <c r="AA1065">
        <v>0</v>
      </c>
      <c r="AB1065">
        <v>0</v>
      </c>
      <c r="AC1065">
        <v>0</v>
      </c>
      <c r="AF1065">
        <v>0</v>
      </c>
      <c r="AO1065" t="s">
        <v>4627</v>
      </c>
      <c r="AP1065" t="s">
        <v>108</v>
      </c>
      <c r="AR1065">
        <v>0</v>
      </c>
      <c r="AS1065">
        <v>0</v>
      </c>
      <c r="AT1065">
        <v>0</v>
      </c>
      <c r="AU1065">
        <v>0</v>
      </c>
      <c r="AV1065">
        <v>0</v>
      </c>
      <c r="AW1065">
        <v>0</v>
      </c>
      <c r="BA1065" t="s">
        <v>63</v>
      </c>
      <c r="BB1065" t="s">
        <v>4628</v>
      </c>
      <c r="BC1065">
        <v>0</v>
      </c>
      <c r="BE1065" t="s">
        <v>108</v>
      </c>
      <c r="BH1065" t="s">
        <v>4629</v>
      </c>
    </row>
    <row r="1066" spans="1:60" x14ac:dyDescent="0.35">
      <c r="A1066" t="s">
        <v>4631</v>
      </c>
      <c r="B1066">
        <v>10000</v>
      </c>
      <c r="C1066">
        <v>30000</v>
      </c>
      <c r="D1066" s="2">
        <v>45769</v>
      </c>
      <c r="E1066" t="s">
        <v>59</v>
      </c>
      <c r="F1066" t="s">
        <v>4632</v>
      </c>
      <c r="G1066" t="s">
        <v>4625</v>
      </c>
      <c r="I1066">
        <v>3</v>
      </c>
      <c r="J1066" t="s">
        <v>183</v>
      </c>
      <c r="K1066">
        <v>85</v>
      </c>
      <c r="L1066" t="s">
        <v>6060</v>
      </c>
      <c r="M1066" t="s">
        <v>940</v>
      </c>
      <c r="N1066" t="s">
        <v>3864</v>
      </c>
      <c r="O1066" s="3">
        <v>20000</v>
      </c>
      <c r="R1066" s="2">
        <v>45762</v>
      </c>
      <c r="T1066">
        <v>11</v>
      </c>
      <c r="U1066" s="3">
        <v>220000</v>
      </c>
      <c r="V1066" t="s">
        <v>65</v>
      </c>
      <c r="W1066" t="s">
        <v>4633</v>
      </c>
      <c r="X1066">
        <v>0</v>
      </c>
      <c r="Y1066" s="3">
        <v>200000</v>
      </c>
      <c r="Z1066" s="3">
        <v>20000</v>
      </c>
      <c r="AA1066">
        <v>0</v>
      </c>
      <c r="AB1066">
        <v>0</v>
      </c>
      <c r="AC1066">
        <v>0</v>
      </c>
      <c r="AF1066">
        <v>0</v>
      </c>
      <c r="AO1066" t="s">
        <v>4634</v>
      </c>
      <c r="AP1066" t="s">
        <v>108</v>
      </c>
      <c r="AR1066">
        <v>0</v>
      </c>
      <c r="AS1066">
        <v>0</v>
      </c>
      <c r="AT1066">
        <v>0</v>
      </c>
      <c r="AU1066">
        <v>0</v>
      </c>
      <c r="AV1066">
        <v>0</v>
      </c>
      <c r="AW1066">
        <v>0</v>
      </c>
      <c r="BA1066" t="s">
        <v>63</v>
      </c>
      <c r="BB1066" t="s">
        <v>4635</v>
      </c>
      <c r="BC1066">
        <v>0</v>
      </c>
      <c r="BE1066" t="s">
        <v>108</v>
      </c>
      <c r="BH1066" t="s">
        <v>4636</v>
      </c>
    </row>
    <row r="1067" spans="1:60" x14ac:dyDescent="0.35">
      <c r="A1067" t="s">
        <v>5210</v>
      </c>
      <c r="B1067">
        <v>10000</v>
      </c>
      <c r="C1067">
        <v>30000</v>
      </c>
      <c r="D1067" s="2">
        <v>45763</v>
      </c>
      <c r="E1067" t="s">
        <v>59</v>
      </c>
      <c r="F1067" t="s">
        <v>5129</v>
      </c>
      <c r="G1067" t="s">
        <v>3050</v>
      </c>
      <c r="I1067">
        <v>1</v>
      </c>
      <c r="J1067" t="s">
        <v>183</v>
      </c>
      <c r="K1067">
        <v>94</v>
      </c>
      <c r="L1067" t="s">
        <v>6050</v>
      </c>
      <c r="M1067" t="s">
        <v>81</v>
      </c>
      <c r="N1067" t="s">
        <v>3825</v>
      </c>
      <c r="O1067" s="3">
        <v>10000</v>
      </c>
      <c r="R1067" s="2">
        <v>45762</v>
      </c>
      <c r="T1067">
        <v>4</v>
      </c>
      <c r="U1067" s="3">
        <v>40000</v>
      </c>
      <c r="V1067" t="s">
        <v>65</v>
      </c>
      <c r="W1067" t="s">
        <v>472</v>
      </c>
      <c r="X1067">
        <v>0</v>
      </c>
      <c r="Y1067" s="3">
        <v>40000</v>
      </c>
      <c r="Z1067">
        <v>0</v>
      </c>
      <c r="AA1067">
        <v>0</v>
      </c>
      <c r="AB1067">
        <v>0</v>
      </c>
      <c r="AC1067">
        <v>0</v>
      </c>
      <c r="AF1067">
        <v>0</v>
      </c>
      <c r="AO1067" t="s">
        <v>473</v>
      </c>
      <c r="AP1067" t="s">
        <v>84</v>
      </c>
      <c r="AR1067">
        <v>0</v>
      </c>
      <c r="AS1067">
        <v>0</v>
      </c>
      <c r="AT1067">
        <v>0</v>
      </c>
      <c r="AU1067">
        <v>0</v>
      </c>
      <c r="AV1067">
        <v>0</v>
      </c>
      <c r="AW1067">
        <v>0</v>
      </c>
      <c r="BA1067" t="s">
        <v>63</v>
      </c>
      <c r="BB1067" t="s">
        <v>5211</v>
      </c>
      <c r="BC1067">
        <v>0</v>
      </c>
      <c r="BE1067" t="s">
        <v>84</v>
      </c>
      <c r="BH1067" t="s">
        <v>5212</v>
      </c>
    </row>
    <row r="1068" spans="1:60" x14ac:dyDescent="0.35">
      <c r="A1068" t="s">
        <v>4641</v>
      </c>
      <c r="B1068">
        <v>10000</v>
      </c>
      <c r="C1068">
        <v>30000</v>
      </c>
      <c r="D1068" s="2">
        <v>45763</v>
      </c>
      <c r="E1068" t="s">
        <v>59</v>
      </c>
      <c r="F1068" s="4">
        <v>0.4697453703703704</v>
      </c>
      <c r="G1068" t="s">
        <v>4625</v>
      </c>
      <c r="I1068">
        <v>3</v>
      </c>
      <c r="J1068" t="s">
        <v>183</v>
      </c>
      <c r="K1068">
        <v>85</v>
      </c>
      <c r="L1068" t="s">
        <v>6060</v>
      </c>
      <c r="M1068" t="s">
        <v>940</v>
      </c>
      <c r="N1068" t="s">
        <v>3864</v>
      </c>
      <c r="O1068" s="3">
        <v>20000</v>
      </c>
      <c r="R1068" s="2">
        <v>45762</v>
      </c>
      <c r="T1068">
        <v>11</v>
      </c>
      <c r="U1068" s="3">
        <v>220000</v>
      </c>
      <c r="V1068" t="s">
        <v>65</v>
      </c>
      <c r="W1068" t="s">
        <v>885</v>
      </c>
      <c r="X1068">
        <v>0</v>
      </c>
      <c r="Y1068" s="3">
        <v>200000</v>
      </c>
      <c r="Z1068" s="3">
        <v>20000</v>
      </c>
      <c r="AA1068">
        <v>0</v>
      </c>
      <c r="AB1068">
        <v>0</v>
      </c>
      <c r="AC1068">
        <v>0</v>
      </c>
      <c r="AF1068">
        <v>0</v>
      </c>
      <c r="AO1068" t="s">
        <v>886</v>
      </c>
      <c r="AP1068" t="s">
        <v>108</v>
      </c>
      <c r="AR1068">
        <v>0</v>
      </c>
      <c r="AS1068">
        <v>0</v>
      </c>
      <c r="AT1068">
        <v>0</v>
      </c>
      <c r="AU1068">
        <v>0</v>
      </c>
      <c r="AV1068">
        <v>0</v>
      </c>
      <c r="AW1068">
        <v>0</v>
      </c>
      <c r="BA1068" t="s">
        <v>63</v>
      </c>
      <c r="BB1068" t="s">
        <v>4642</v>
      </c>
      <c r="BC1068">
        <v>0</v>
      </c>
      <c r="BE1068" t="s">
        <v>108</v>
      </c>
      <c r="BH1068" t="s">
        <v>4643</v>
      </c>
    </row>
    <row r="1069" spans="1:60" x14ac:dyDescent="0.35">
      <c r="A1069" t="s">
        <v>4644</v>
      </c>
      <c r="B1069">
        <v>10000</v>
      </c>
      <c r="C1069">
        <v>30000</v>
      </c>
      <c r="D1069" s="2">
        <v>45763</v>
      </c>
      <c r="E1069" t="s">
        <v>59</v>
      </c>
      <c r="F1069" t="s">
        <v>4645</v>
      </c>
      <c r="G1069" t="s">
        <v>4625</v>
      </c>
      <c r="I1069">
        <v>3</v>
      </c>
      <c r="J1069" t="s">
        <v>183</v>
      </c>
      <c r="K1069">
        <v>85</v>
      </c>
      <c r="L1069" t="s">
        <v>6060</v>
      </c>
      <c r="M1069" t="s">
        <v>940</v>
      </c>
      <c r="N1069" t="s">
        <v>3864</v>
      </c>
      <c r="O1069" s="3">
        <v>10000</v>
      </c>
      <c r="R1069" s="2">
        <v>45762</v>
      </c>
      <c r="T1069">
        <v>11</v>
      </c>
      <c r="U1069" s="3">
        <v>110000</v>
      </c>
      <c r="V1069" t="s">
        <v>65</v>
      </c>
      <c r="W1069" t="s">
        <v>4646</v>
      </c>
      <c r="X1069">
        <v>0</v>
      </c>
      <c r="Y1069" s="3">
        <v>100000</v>
      </c>
      <c r="Z1069" s="3">
        <v>10000</v>
      </c>
      <c r="AA1069">
        <v>0</v>
      </c>
      <c r="AB1069">
        <v>0</v>
      </c>
      <c r="AC1069">
        <v>0</v>
      </c>
      <c r="AF1069">
        <v>0</v>
      </c>
      <c r="AO1069" t="s">
        <v>4647</v>
      </c>
      <c r="AP1069" t="s">
        <v>108</v>
      </c>
      <c r="AR1069">
        <v>0</v>
      </c>
      <c r="AS1069">
        <v>0</v>
      </c>
      <c r="AT1069">
        <v>0</v>
      </c>
      <c r="AU1069">
        <v>0</v>
      </c>
      <c r="AV1069">
        <v>0</v>
      </c>
      <c r="AW1069">
        <v>0</v>
      </c>
      <c r="BA1069" t="s">
        <v>63</v>
      </c>
      <c r="BB1069" t="s">
        <v>4648</v>
      </c>
      <c r="BC1069">
        <v>0</v>
      </c>
      <c r="BE1069" t="s">
        <v>108</v>
      </c>
      <c r="BH1069" t="s">
        <v>4649</v>
      </c>
    </row>
    <row r="1070" spans="1:60" x14ac:dyDescent="0.35">
      <c r="A1070" t="s">
        <v>4651</v>
      </c>
      <c r="B1070">
        <v>10000</v>
      </c>
      <c r="C1070">
        <v>30000</v>
      </c>
      <c r="D1070" s="2">
        <v>45769</v>
      </c>
      <c r="E1070" t="s">
        <v>59</v>
      </c>
      <c r="F1070" s="4">
        <v>0.41800925925925925</v>
      </c>
      <c r="G1070" t="s">
        <v>4625</v>
      </c>
      <c r="I1070">
        <v>3</v>
      </c>
      <c r="J1070" t="s">
        <v>183</v>
      </c>
      <c r="K1070">
        <v>85</v>
      </c>
      <c r="L1070" t="s">
        <v>6060</v>
      </c>
      <c r="M1070" t="s">
        <v>940</v>
      </c>
      <c r="N1070" t="s">
        <v>3864</v>
      </c>
      <c r="O1070" s="3">
        <v>20000</v>
      </c>
      <c r="R1070" s="2">
        <v>45762</v>
      </c>
      <c r="T1070">
        <v>11</v>
      </c>
      <c r="U1070" s="3">
        <v>220000</v>
      </c>
      <c r="V1070" t="s">
        <v>65</v>
      </c>
      <c r="W1070" t="s">
        <v>903</v>
      </c>
      <c r="X1070">
        <v>0</v>
      </c>
      <c r="Y1070" s="3">
        <v>200000</v>
      </c>
      <c r="Z1070" s="3">
        <v>20000</v>
      </c>
      <c r="AA1070">
        <v>0</v>
      </c>
      <c r="AB1070">
        <v>0</v>
      </c>
      <c r="AC1070">
        <v>0</v>
      </c>
      <c r="AF1070">
        <v>0</v>
      </c>
      <c r="AO1070" t="s">
        <v>904</v>
      </c>
      <c r="AP1070" t="s">
        <v>108</v>
      </c>
      <c r="AR1070">
        <v>0</v>
      </c>
      <c r="AS1070">
        <v>0</v>
      </c>
      <c r="AT1070">
        <v>0</v>
      </c>
      <c r="AU1070">
        <v>0</v>
      </c>
      <c r="AV1070">
        <v>0</v>
      </c>
      <c r="AW1070">
        <v>0</v>
      </c>
      <c r="BA1070" t="s">
        <v>63</v>
      </c>
      <c r="BB1070" t="s">
        <v>4652</v>
      </c>
      <c r="BC1070">
        <v>0</v>
      </c>
      <c r="BE1070" t="s">
        <v>108</v>
      </c>
      <c r="BH1070" t="s">
        <v>4653</v>
      </c>
    </row>
    <row r="1071" spans="1:60" x14ac:dyDescent="0.35">
      <c r="A1071" t="s">
        <v>4657</v>
      </c>
      <c r="B1071">
        <v>10000</v>
      </c>
      <c r="C1071">
        <v>30000</v>
      </c>
      <c r="D1071" s="2">
        <v>45769</v>
      </c>
      <c r="E1071" t="s">
        <v>59</v>
      </c>
      <c r="F1071" s="4">
        <v>0.53510416666666671</v>
      </c>
      <c r="G1071" t="s">
        <v>4658</v>
      </c>
      <c r="I1071">
        <v>3</v>
      </c>
      <c r="J1071" t="s">
        <v>183</v>
      </c>
      <c r="K1071">
        <v>85</v>
      </c>
      <c r="L1071" t="s">
        <v>6060</v>
      </c>
      <c r="M1071" t="s">
        <v>940</v>
      </c>
      <c r="N1071" t="s">
        <v>3864</v>
      </c>
      <c r="O1071" s="3">
        <v>10000</v>
      </c>
      <c r="R1071" s="2">
        <v>45762</v>
      </c>
      <c r="T1071">
        <v>11</v>
      </c>
      <c r="U1071" s="3">
        <v>110000</v>
      </c>
      <c r="V1071" t="s">
        <v>65</v>
      </c>
      <c r="W1071" t="s">
        <v>4659</v>
      </c>
      <c r="X1071">
        <v>0</v>
      </c>
      <c r="Y1071" s="3">
        <v>100000</v>
      </c>
      <c r="Z1071" s="3">
        <v>10000</v>
      </c>
      <c r="AA1071">
        <v>0</v>
      </c>
      <c r="AB1071">
        <v>0</v>
      </c>
      <c r="AC1071">
        <v>0</v>
      </c>
      <c r="AF1071">
        <v>0</v>
      </c>
      <c r="AO1071" t="s">
        <v>4660</v>
      </c>
      <c r="AP1071" t="s">
        <v>108</v>
      </c>
      <c r="AR1071">
        <v>0</v>
      </c>
      <c r="AS1071">
        <v>0</v>
      </c>
      <c r="AT1071">
        <v>0</v>
      </c>
      <c r="AU1071">
        <v>0</v>
      </c>
      <c r="AV1071">
        <v>0</v>
      </c>
      <c r="AW1071">
        <v>0</v>
      </c>
      <c r="BA1071" t="s">
        <v>63</v>
      </c>
      <c r="BB1071" t="s">
        <v>4661</v>
      </c>
      <c r="BC1071">
        <v>0</v>
      </c>
      <c r="BE1071" t="s">
        <v>108</v>
      </c>
      <c r="BH1071" t="s">
        <v>4662</v>
      </c>
    </row>
    <row r="1072" spans="1:60" x14ac:dyDescent="0.35">
      <c r="A1072" t="s">
        <v>4663</v>
      </c>
      <c r="B1072">
        <v>10000</v>
      </c>
      <c r="C1072">
        <v>30000</v>
      </c>
      <c r="D1072" s="2">
        <v>45769</v>
      </c>
      <c r="E1072" t="s">
        <v>59</v>
      </c>
      <c r="F1072" s="4">
        <v>0.41710648148148149</v>
      </c>
      <c r="G1072" t="s">
        <v>4625</v>
      </c>
      <c r="I1072">
        <v>3</v>
      </c>
      <c r="J1072" t="s">
        <v>183</v>
      </c>
      <c r="K1072">
        <v>85</v>
      </c>
      <c r="L1072" t="s">
        <v>6060</v>
      </c>
      <c r="M1072" t="s">
        <v>940</v>
      </c>
      <c r="N1072" t="s">
        <v>3864</v>
      </c>
      <c r="O1072" s="3">
        <v>10000</v>
      </c>
      <c r="R1072" s="2">
        <v>45762</v>
      </c>
      <c r="T1072">
        <v>11</v>
      </c>
      <c r="U1072" s="3">
        <v>110000</v>
      </c>
      <c r="V1072" t="s">
        <v>65</v>
      </c>
      <c r="W1072" t="s">
        <v>4664</v>
      </c>
      <c r="X1072">
        <v>0</v>
      </c>
      <c r="Y1072" s="3">
        <v>100000</v>
      </c>
      <c r="Z1072" s="3">
        <v>10000</v>
      </c>
      <c r="AA1072">
        <v>0</v>
      </c>
      <c r="AB1072">
        <v>0</v>
      </c>
      <c r="AC1072">
        <v>0</v>
      </c>
      <c r="AF1072">
        <v>0</v>
      </c>
      <c r="AO1072" t="s">
        <v>4665</v>
      </c>
      <c r="AP1072" t="s">
        <v>108</v>
      </c>
      <c r="AR1072">
        <v>0</v>
      </c>
      <c r="AS1072">
        <v>0</v>
      </c>
      <c r="AT1072">
        <v>0</v>
      </c>
      <c r="AU1072">
        <v>0</v>
      </c>
      <c r="AV1072">
        <v>0</v>
      </c>
      <c r="AW1072">
        <v>0</v>
      </c>
      <c r="BA1072" t="s">
        <v>63</v>
      </c>
      <c r="BB1072" t="s">
        <v>4666</v>
      </c>
      <c r="BC1072">
        <v>0</v>
      </c>
      <c r="BE1072" t="s">
        <v>108</v>
      </c>
      <c r="BH1072" t="s">
        <v>4667</v>
      </c>
    </row>
    <row r="1073" spans="1:60" x14ac:dyDescent="0.35">
      <c r="A1073" t="s">
        <v>2844</v>
      </c>
      <c r="B1073">
        <v>10000</v>
      </c>
      <c r="C1073">
        <v>10000</v>
      </c>
      <c r="D1073" s="2">
        <v>45762</v>
      </c>
      <c r="E1073" t="s">
        <v>59</v>
      </c>
      <c r="F1073" t="s">
        <v>2845</v>
      </c>
      <c r="G1073" t="s">
        <v>2739</v>
      </c>
      <c r="I1073">
        <v>1</v>
      </c>
      <c r="J1073" t="s">
        <v>183</v>
      </c>
      <c r="K1073">
        <v>59</v>
      </c>
      <c r="L1073" t="s">
        <v>6045</v>
      </c>
      <c r="M1073" t="s">
        <v>73</v>
      </c>
      <c r="N1073" t="s">
        <v>3811</v>
      </c>
      <c r="O1073" s="3">
        <v>2905</v>
      </c>
      <c r="R1073" s="2">
        <v>45762</v>
      </c>
      <c r="T1073">
        <v>2</v>
      </c>
      <c r="U1073" s="3">
        <v>5810</v>
      </c>
      <c r="V1073" t="s">
        <v>65</v>
      </c>
      <c r="W1073">
        <v>112887160001</v>
      </c>
      <c r="X1073">
        <v>0</v>
      </c>
      <c r="Y1073" s="3">
        <v>5810</v>
      </c>
      <c r="Z1073">
        <v>0</v>
      </c>
      <c r="AA1073">
        <v>0</v>
      </c>
      <c r="AB1073">
        <v>0</v>
      </c>
      <c r="AC1073">
        <v>0</v>
      </c>
      <c r="AF1073">
        <v>0</v>
      </c>
      <c r="AO1073">
        <v>11288716</v>
      </c>
      <c r="AP1073" t="s">
        <v>571</v>
      </c>
      <c r="AR1073">
        <v>0</v>
      </c>
      <c r="AS1073">
        <v>0</v>
      </c>
      <c r="AT1073">
        <v>0</v>
      </c>
      <c r="AU1073">
        <v>0</v>
      </c>
      <c r="AV1073">
        <v>0</v>
      </c>
      <c r="AW1073">
        <v>0</v>
      </c>
      <c r="BA1073" t="s">
        <v>63</v>
      </c>
      <c r="BB1073" t="s">
        <v>5213</v>
      </c>
      <c r="BC1073">
        <v>0</v>
      </c>
      <c r="BE1073" t="s">
        <v>571</v>
      </c>
      <c r="BH1073" t="s">
        <v>2846</v>
      </c>
    </row>
    <row r="1074" spans="1:60" x14ac:dyDescent="0.35">
      <c r="A1074" t="s">
        <v>2844</v>
      </c>
      <c r="B1074">
        <v>20000</v>
      </c>
      <c r="C1074">
        <v>20000</v>
      </c>
      <c r="D1074" s="2">
        <v>45762</v>
      </c>
      <c r="E1074" t="s">
        <v>59</v>
      </c>
      <c r="F1074" t="s">
        <v>2845</v>
      </c>
      <c r="G1074" t="s">
        <v>2739</v>
      </c>
      <c r="I1074">
        <v>1</v>
      </c>
      <c r="J1074" t="s">
        <v>183</v>
      </c>
      <c r="K1074">
        <v>59</v>
      </c>
      <c r="L1074" t="s">
        <v>6045</v>
      </c>
      <c r="M1074" t="s">
        <v>73</v>
      </c>
      <c r="N1074" t="s">
        <v>3811</v>
      </c>
      <c r="O1074" s="3">
        <v>2905</v>
      </c>
      <c r="R1074" s="2">
        <v>45762</v>
      </c>
      <c r="T1074">
        <v>2</v>
      </c>
      <c r="U1074" s="3">
        <v>5810</v>
      </c>
      <c r="V1074" t="s">
        <v>65</v>
      </c>
      <c r="W1074">
        <v>112887160001</v>
      </c>
      <c r="X1074">
        <v>0</v>
      </c>
      <c r="Y1074" s="3">
        <v>5810</v>
      </c>
      <c r="Z1074">
        <v>0</v>
      </c>
      <c r="AA1074">
        <v>0</v>
      </c>
      <c r="AB1074">
        <v>0</v>
      </c>
      <c r="AC1074">
        <v>0</v>
      </c>
      <c r="AF1074">
        <v>0</v>
      </c>
      <c r="AO1074">
        <v>11288716</v>
      </c>
      <c r="AP1074" t="s">
        <v>571</v>
      </c>
      <c r="AR1074">
        <v>0</v>
      </c>
      <c r="AS1074">
        <v>0</v>
      </c>
      <c r="AT1074">
        <v>0</v>
      </c>
      <c r="AU1074">
        <v>0</v>
      </c>
      <c r="AV1074">
        <v>0</v>
      </c>
      <c r="AW1074">
        <v>0</v>
      </c>
      <c r="BA1074" t="s">
        <v>63</v>
      </c>
      <c r="BB1074" t="s">
        <v>5213</v>
      </c>
      <c r="BC1074">
        <v>0</v>
      </c>
      <c r="BE1074" t="s">
        <v>571</v>
      </c>
      <c r="BH1074" t="s">
        <v>2846</v>
      </c>
    </row>
    <row r="1075" spans="1:60" x14ac:dyDescent="0.35">
      <c r="A1075" t="s">
        <v>5214</v>
      </c>
      <c r="B1075">
        <v>10000</v>
      </c>
      <c r="C1075">
        <v>20000</v>
      </c>
      <c r="D1075" s="2">
        <v>45768</v>
      </c>
      <c r="E1075" t="s">
        <v>59</v>
      </c>
      <c r="F1075" t="s">
        <v>3126</v>
      </c>
      <c r="G1075" t="s">
        <v>3127</v>
      </c>
      <c r="I1075">
        <v>1</v>
      </c>
      <c r="J1075" t="s">
        <v>183</v>
      </c>
      <c r="K1075">
        <v>31</v>
      </c>
      <c r="L1075" t="s">
        <v>6061</v>
      </c>
      <c r="M1075" t="s">
        <v>2529</v>
      </c>
      <c r="N1075" t="s">
        <v>3807</v>
      </c>
      <c r="O1075" s="3">
        <v>50000</v>
      </c>
      <c r="R1075" s="2">
        <v>45762</v>
      </c>
      <c r="T1075">
        <v>4</v>
      </c>
      <c r="U1075" s="3">
        <v>200000</v>
      </c>
      <c r="V1075" t="s">
        <v>65</v>
      </c>
      <c r="W1075" t="s">
        <v>5215</v>
      </c>
      <c r="X1075">
        <v>0</v>
      </c>
      <c r="Y1075" s="3">
        <v>200000</v>
      </c>
      <c r="Z1075">
        <v>0</v>
      </c>
      <c r="AA1075">
        <v>0</v>
      </c>
      <c r="AB1075">
        <v>0</v>
      </c>
      <c r="AC1075">
        <v>0</v>
      </c>
      <c r="AF1075">
        <v>0</v>
      </c>
      <c r="AO1075" t="s">
        <v>5216</v>
      </c>
      <c r="AP1075" t="s">
        <v>3130</v>
      </c>
      <c r="AR1075">
        <v>0</v>
      </c>
      <c r="AS1075">
        <v>0</v>
      </c>
      <c r="AT1075">
        <v>0</v>
      </c>
      <c r="AU1075">
        <v>0</v>
      </c>
      <c r="AV1075">
        <v>0</v>
      </c>
      <c r="AW1075">
        <v>0</v>
      </c>
      <c r="BA1075" t="s">
        <v>63</v>
      </c>
      <c r="BB1075" t="s">
        <v>5217</v>
      </c>
      <c r="BC1075">
        <v>0</v>
      </c>
      <c r="BE1075" t="s">
        <v>3130</v>
      </c>
      <c r="BH1075" t="s">
        <v>5218</v>
      </c>
    </row>
    <row r="1076" spans="1:60" x14ac:dyDescent="0.35">
      <c r="A1076" t="s">
        <v>2847</v>
      </c>
      <c r="B1076">
        <v>10000</v>
      </c>
      <c r="C1076">
        <v>10000</v>
      </c>
      <c r="D1076" s="2">
        <v>45762</v>
      </c>
      <c r="E1076" t="s">
        <v>59</v>
      </c>
      <c r="F1076" t="s">
        <v>2848</v>
      </c>
      <c r="G1076" t="s">
        <v>713</v>
      </c>
      <c r="I1076">
        <v>1</v>
      </c>
      <c r="J1076" t="s">
        <v>183</v>
      </c>
      <c r="K1076">
        <v>65</v>
      </c>
      <c r="L1076" t="s">
        <v>6054</v>
      </c>
      <c r="M1076" t="s">
        <v>340</v>
      </c>
      <c r="N1076" t="s">
        <v>3854</v>
      </c>
      <c r="O1076" s="3">
        <v>1000</v>
      </c>
      <c r="R1076" s="2">
        <v>45762</v>
      </c>
      <c r="T1076">
        <v>20</v>
      </c>
      <c r="U1076" s="3">
        <v>20000</v>
      </c>
      <c r="V1076" t="s">
        <v>65</v>
      </c>
      <c r="W1076" t="s">
        <v>2849</v>
      </c>
      <c r="X1076">
        <v>0</v>
      </c>
      <c r="Y1076" s="3">
        <v>20000</v>
      </c>
      <c r="Z1076">
        <v>0</v>
      </c>
      <c r="AA1076">
        <v>0</v>
      </c>
      <c r="AB1076">
        <v>0</v>
      </c>
      <c r="AC1076">
        <v>0</v>
      </c>
      <c r="AF1076">
        <v>0</v>
      </c>
      <c r="AO1076" t="s">
        <v>2850</v>
      </c>
      <c r="AP1076" t="s">
        <v>622</v>
      </c>
      <c r="AR1076">
        <v>0</v>
      </c>
      <c r="AS1076">
        <v>0</v>
      </c>
      <c r="AT1076">
        <v>0</v>
      </c>
      <c r="AU1076">
        <v>0</v>
      </c>
      <c r="AV1076">
        <v>0</v>
      </c>
      <c r="AW1076">
        <v>0</v>
      </c>
      <c r="BA1076" t="s">
        <v>63</v>
      </c>
      <c r="BB1076" t="s">
        <v>5219</v>
      </c>
      <c r="BC1076">
        <v>0</v>
      </c>
      <c r="BE1076" t="s">
        <v>622</v>
      </c>
      <c r="BH1076" t="s">
        <v>2851</v>
      </c>
    </row>
    <row r="1077" spans="1:60" x14ac:dyDescent="0.35">
      <c r="A1077" t="s">
        <v>2852</v>
      </c>
      <c r="B1077">
        <v>10000</v>
      </c>
      <c r="C1077">
        <v>10000</v>
      </c>
      <c r="D1077" s="2">
        <v>45762</v>
      </c>
      <c r="E1077" t="s">
        <v>59</v>
      </c>
      <c r="F1077" t="s">
        <v>2853</v>
      </c>
      <c r="G1077" t="s">
        <v>713</v>
      </c>
      <c r="I1077">
        <v>1</v>
      </c>
      <c r="J1077" t="s">
        <v>183</v>
      </c>
      <c r="K1077">
        <v>65</v>
      </c>
      <c r="L1077" t="s">
        <v>6054</v>
      </c>
      <c r="M1077" t="s">
        <v>340</v>
      </c>
      <c r="N1077" t="s">
        <v>3854</v>
      </c>
      <c r="O1077" s="3">
        <v>1429</v>
      </c>
      <c r="R1077" s="2">
        <v>45762</v>
      </c>
      <c r="T1077">
        <v>14</v>
      </c>
      <c r="U1077" s="3">
        <v>20006</v>
      </c>
      <c r="V1077" t="s">
        <v>65</v>
      </c>
      <c r="W1077" t="s">
        <v>2854</v>
      </c>
      <c r="X1077">
        <v>0</v>
      </c>
      <c r="Y1077" s="3">
        <v>20000</v>
      </c>
      <c r="Z1077">
        <v>6</v>
      </c>
      <c r="AA1077">
        <v>0</v>
      </c>
      <c r="AB1077">
        <v>0</v>
      </c>
      <c r="AC1077">
        <v>0</v>
      </c>
      <c r="AF1077">
        <v>0</v>
      </c>
      <c r="AO1077" t="s">
        <v>2855</v>
      </c>
      <c r="AP1077" t="s">
        <v>622</v>
      </c>
      <c r="AR1077">
        <v>0</v>
      </c>
      <c r="AS1077">
        <v>0</v>
      </c>
      <c r="AT1077">
        <v>0</v>
      </c>
      <c r="AU1077">
        <v>0</v>
      </c>
      <c r="AV1077">
        <v>0</v>
      </c>
      <c r="AW1077">
        <v>0</v>
      </c>
      <c r="BA1077" t="s">
        <v>63</v>
      </c>
      <c r="BB1077" t="s">
        <v>5220</v>
      </c>
      <c r="BC1077">
        <v>0</v>
      </c>
      <c r="BE1077" t="s">
        <v>622</v>
      </c>
      <c r="BH1077" t="s">
        <v>2851</v>
      </c>
    </row>
    <row r="1078" spans="1:60" x14ac:dyDescent="0.35">
      <c r="A1078" t="s">
        <v>2856</v>
      </c>
      <c r="B1078">
        <v>10000</v>
      </c>
      <c r="C1078">
        <v>10000</v>
      </c>
      <c r="D1078" s="2">
        <v>45762</v>
      </c>
      <c r="E1078" t="s">
        <v>59</v>
      </c>
      <c r="F1078" t="s">
        <v>2839</v>
      </c>
      <c r="G1078" t="s">
        <v>2857</v>
      </c>
      <c r="I1078">
        <v>1</v>
      </c>
      <c r="J1078" t="s">
        <v>183</v>
      </c>
      <c r="K1078">
        <v>78</v>
      </c>
      <c r="L1078" t="s">
        <v>6047</v>
      </c>
      <c r="M1078" t="s">
        <v>216</v>
      </c>
      <c r="N1078" t="s">
        <v>3803</v>
      </c>
      <c r="O1078" s="3">
        <v>1500</v>
      </c>
      <c r="R1078" s="2">
        <v>45762</v>
      </c>
      <c r="T1078">
        <v>1</v>
      </c>
      <c r="U1078" s="3">
        <v>1500</v>
      </c>
      <c r="V1078" t="s">
        <v>65</v>
      </c>
      <c r="W1078">
        <v>10100110001</v>
      </c>
      <c r="X1078">
        <v>0</v>
      </c>
      <c r="Y1078" s="3">
        <v>1500</v>
      </c>
      <c r="Z1078">
        <v>0</v>
      </c>
      <c r="AA1078">
        <v>0</v>
      </c>
      <c r="AB1078">
        <v>0</v>
      </c>
      <c r="AC1078">
        <v>0</v>
      </c>
      <c r="AF1078">
        <v>0</v>
      </c>
      <c r="AO1078">
        <v>1010011</v>
      </c>
      <c r="AP1078" t="s">
        <v>1726</v>
      </c>
      <c r="AR1078">
        <v>0</v>
      </c>
      <c r="AS1078">
        <v>0</v>
      </c>
      <c r="AT1078">
        <v>0</v>
      </c>
      <c r="AU1078">
        <v>0</v>
      </c>
      <c r="AV1078">
        <v>0</v>
      </c>
      <c r="AW1078">
        <v>0</v>
      </c>
      <c r="BA1078" t="s">
        <v>63</v>
      </c>
      <c r="BB1078" t="s">
        <v>5221</v>
      </c>
      <c r="BC1078">
        <v>0</v>
      </c>
      <c r="BE1078" t="s">
        <v>1726</v>
      </c>
      <c r="BH1078" t="s">
        <v>1727</v>
      </c>
    </row>
    <row r="1079" spans="1:60" x14ac:dyDescent="0.35">
      <c r="A1079" t="s">
        <v>5222</v>
      </c>
      <c r="B1079">
        <v>10000</v>
      </c>
      <c r="C1079">
        <v>10000</v>
      </c>
      <c r="D1079" s="2">
        <v>45763</v>
      </c>
      <c r="E1079" t="s">
        <v>59</v>
      </c>
      <c r="F1079" t="s">
        <v>5206</v>
      </c>
      <c r="G1079" t="s">
        <v>290</v>
      </c>
      <c r="I1079">
        <v>1</v>
      </c>
      <c r="J1079" t="s">
        <v>183</v>
      </c>
      <c r="K1079">
        <v>78</v>
      </c>
      <c r="L1079" t="s">
        <v>6047</v>
      </c>
      <c r="M1079" t="s">
        <v>216</v>
      </c>
      <c r="N1079" t="s">
        <v>3803</v>
      </c>
      <c r="O1079" s="3">
        <v>1000</v>
      </c>
      <c r="R1079" s="2">
        <v>45762</v>
      </c>
      <c r="T1079">
        <v>2</v>
      </c>
      <c r="U1079" s="3">
        <v>2000</v>
      </c>
      <c r="V1079" t="s">
        <v>65</v>
      </c>
      <c r="W1079">
        <v>10101080001</v>
      </c>
      <c r="X1079">
        <v>0</v>
      </c>
      <c r="Y1079" s="3">
        <v>2000</v>
      </c>
      <c r="Z1079">
        <v>0</v>
      </c>
      <c r="AA1079">
        <v>0</v>
      </c>
      <c r="AB1079">
        <v>0</v>
      </c>
      <c r="AC1079">
        <v>0</v>
      </c>
      <c r="AF1079">
        <v>0</v>
      </c>
      <c r="AO1079">
        <v>1010108</v>
      </c>
      <c r="AP1079" t="s">
        <v>1726</v>
      </c>
      <c r="AR1079">
        <v>0</v>
      </c>
      <c r="AS1079">
        <v>0</v>
      </c>
      <c r="AT1079">
        <v>0</v>
      </c>
      <c r="AU1079">
        <v>0</v>
      </c>
      <c r="AV1079">
        <v>0</v>
      </c>
      <c r="AW1079">
        <v>0</v>
      </c>
      <c r="BA1079" t="s">
        <v>63</v>
      </c>
      <c r="BB1079" t="s">
        <v>5223</v>
      </c>
      <c r="BC1079">
        <v>0</v>
      </c>
      <c r="BE1079" t="s">
        <v>1726</v>
      </c>
      <c r="BH1079" t="s">
        <v>1727</v>
      </c>
    </row>
    <row r="1080" spans="1:60" x14ac:dyDescent="0.35">
      <c r="A1080" t="s">
        <v>3393</v>
      </c>
      <c r="B1080">
        <v>10000</v>
      </c>
      <c r="C1080">
        <v>20000</v>
      </c>
      <c r="D1080" s="2">
        <v>45770</v>
      </c>
      <c r="E1080" t="s">
        <v>59</v>
      </c>
      <c r="F1080" t="s">
        <v>3394</v>
      </c>
      <c r="G1080">
        <v>10620258019</v>
      </c>
      <c r="I1080">
        <v>2</v>
      </c>
      <c r="J1080" t="s">
        <v>183</v>
      </c>
      <c r="K1080">
        <v>77</v>
      </c>
      <c r="L1080" t="s">
        <v>6043</v>
      </c>
      <c r="M1080" t="s">
        <v>192</v>
      </c>
      <c r="N1080" t="s">
        <v>3848</v>
      </c>
      <c r="O1080" s="3">
        <v>2884</v>
      </c>
      <c r="R1080" s="2">
        <v>45762</v>
      </c>
      <c r="T1080">
        <v>77</v>
      </c>
      <c r="U1080" s="3">
        <v>222068</v>
      </c>
      <c r="V1080" t="s">
        <v>65</v>
      </c>
      <c r="W1080" t="s">
        <v>3395</v>
      </c>
      <c r="X1080">
        <v>0</v>
      </c>
      <c r="Y1080" s="3">
        <v>200000</v>
      </c>
      <c r="Z1080" s="3">
        <v>22068</v>
      </c>
      <c r="AA1080">
        <v>0</v>
      </c>
      <c r="AB1080">
        <v>0</v>
      </c>
      <c r="AC1080">
        <v>0</v>
      </c>
      <c r="AF1080">
        <v>0</v>
      </c>
      <c r="AO1080" t="s">
        <v>3396</v>
      </c>
      <c r="AP1080" t="s">
        <v>108</v>
      </c>
      <c r="AR1080">
        <v>0</v>
      </c>
      <c r="AS1080">
        <v>0</v>
      </c>
      <c r="AT1080">
        <v>0</v>
      </c>
      <c r="AU1080">
        <v>0</v>
      </c>
      <c r="AV1080">
        <v>0</v>
      </c>
      <c r="AW1080">
        <v>0</v>
      </c>
      <c r="BA1080" t="s">
        <v>63</v>
      </c>
      <c r="BB1080" t="s">
        <v>4591</v>
      </c>
      <c r="BC1080">
        <v>0</v>
      </c>
      <c r="BE1080" t="s">
        <v>108</v>
      </c>
      <c r="BH1080" t="s">
        <v>3397</v>
      </c>
    </row>
    <row r="1081" spans="1:60" x14ac:dyDescent="0.35">
      <c r="A1081" t="s">
        <v>4670</v>
      </c>
      <c r="B1081">
        <v>10000</v>
      </c>
      <c r="C1081">
        <v>30000</v>
      </c>
      <c r="D1081" s="2">
        <v>45769</v>
      </c>
      <c r="E1081" t="s">
        <v>59</v>
      </c>
      <c r="F1081" s="4">
        <v>0.41869212962962965</v>
      </c>
      <c r="G1081" t="s">
        <v>4625</v>
      </c>
      <c r="I1081">
        <v>3</v>
      </c>
      <c r="J1081" t="s">
        <v>183</v>
      </c>
      <c r="K1081">
        <v>85</v>
      </c>
      <c r="L1081" t="s">
        <v>6060</v>
      </c>
      <c r="M1081" t="s">
        <v>940</v>
      </c>
      <c r="N1081" t="s">
        <v>3864</v>
      </c>
      <c r="O1081" s="3">
        <v>10000</v>
      </c>
      <c r="R1081" s="2">
        <v>45762</v>
      </c>
      <c r="T1081">
        <v>11</v>
      </c>
      <c r="U1081" s="3">
        <v>110000</v>
      </c>
      <c r="V1081" t="s">
        <v>65</v>
      </c>
      <c r="W1081" t="s">
        <v>908</v>
      </c>
      <c r="X1081">
        <v>0</v>
      </c>
      <c r="Y1081" s="3">
        <v>100000</v>
      </c>
      <c r="Z1081" s="3">
        <v>10000</v>
      </c>
      <c r="AA1081">
        <v>0</v>
      </c>
      <c r="AB1081">
        <v>0</v>
      </c>
      <c r="AC1081">
        <v>0</v>
      </c>
      <c r="AF1081">
        <v>0</v>
      </c>
      <c r="AO1081" t="s">
        <v>909</v>
      </c>
      <c r="AP1081" t="s">
        <v>108</v>
      </c>
      <c r="AR1081">
        <v>0</v>
      </c>
      <c r="AS1081">
        <v>0</v>
      </c>
      <c r="AT1081">
        <v>0</v>
      </c>
      <c r="AU1081">
        <v>0</v>
      </c>
      <c r="AV1081">
        <v>0</v>
      </c>
      <c r="AW1081">
        <v>0</v>
      </c>
      <c r="BA1081" t="s">
        <v>63</v>
      </c>
      <c r="BB1081" t="s">
        <v>4671</v>
      </c>
      <c r="BC1081">
        <v>0</v>
      </c>
      <c r="BE1081" t="s">
        <v>108</v>
      </c>
      <c r="BH1081" t="s">
        <v>4672</v>
      </c>
    </row>
    <row r="1082" spans="1:60" x14ac:dyDescent="0.35">
      <c r="A1082" t="s">
        <v>5002</v>
      </c>
      <c r="B1082">
        <v>10000</v>
      </c>
      <c r="C1082">
        <v>20000</v>
      </c>
      <c r="D1082" s="2">
        <v>45769</v>
      </c>
      <c r="E1082" t="s">
        <v>59</v>
      </c>
      <c r="F1082" t="s">
        <v>5175</v>
      </c>
      <c r="G1082" t="s">
        <v>5176</v>
      </c>
      <c r="I1082">
        <v>2</v>
      </c>
      <c r="J1082" t="s">
        <v>183</v>
      </c>
      <c r="K1082">
        <v>77</v>
      </c>
      <c r="L1082" t="s">
        <v>6043</v>
      </c>
      <c r="M1082" t="s">
        <v>192</v>
      </c>
      <c r="N1082" t="s">
        <v>3848</v>
      </c>
      <c r="O1082" s="3">
        <v>2500</v>
      </c>
      <c r="R1082" s="2">
        <v>45762</v>
      </c>
      <c r="T1082">
        <v>88</v>
      </c>
      <c r="U1082" s="3">
        <v>220000</v>
      </c>
      <c r="V1082" t="s">
        <v>65</v>
      </c>
      <c r="W1082" t="s">
        <v>483</v>
      </c>
      <c r="X1082">
        <v>0</v>
      </c>
      <c r="Y1082" s="3">
        <v>200000</v>
      </c>
      <c r="Z1082" s="3">
        <v>20000</v>
      </c>
      <c r="AA1082">
        <v>0</v>
      </c>
      <c r="AB1082">
        <v>0</v>
      </c>
      <c r="AC1082">
        <v>0</v>
      </c>
      <c r="AF1082">
        <v>0</v>
      </c>
      <c r="AO1082" t="s">
        <v>484</v>
      </c>
      <c r="AP1082" t="s">
        <v>108</v>
      </c>
      <c r="AR1082">
        <v>0</v>
      </c>
      <c r="AS1082">
        <v>0</v>
      </c>
      <c r="AT1082">
        <v>0</v>
      </c>
      <c r="AU1082">
        <v>0</v>
      </c>
      <c r="AV1082">
        <v>0</v>
      </c>
      <c r="AW1082">
        <v>0</v>
      </c>
      <c r="BA1082" t="s">
        <v>63</v>
      </c>
      <c r="BB1082" t="s">
        <v>5003</v>
      </c>
      <c r="BC1082">
        <v>0</v>
      </c>
      <c r="BE1082" t="s">
        <v>108</v>
      </c>
      <c r="BH1082" t="s">
        <v>5004</v>
      </c>
    </row>
    <row r="1083" spans="1:60" x14ac:dyDescent="0.35">
      <c r="A1083" t="s">
        <v>4741</v>
      </c>
      <c r="B1083">
        <v>10000</v>
      </c>
      <c r="C1083">
        <v>20000</v>
      </c>
      <c r="D1083" s="2">
        <v>45764</v>
      </c>
      <c r="E1083" t="s">
        <v>59</v>
      </c>
      <c r="F1083" t="s">
        <v>4742</v>
      </c>
      <c r="G1083" t="s">
        <v>4743</v>
      </c>
      <c r="I1083">
        <v>2</v>
      </c>
      <c r="J1083" t="s">
        <v>183</v>
      </c>
      <c r="K1083" s="7" t="s">
        <v>5173</v>
      </c>
      <c r="L1083" t="s">
        <v>6071</v>
      </c>
      <c r="M1083" t="s">
        <v>439</v>
      </c>
      <c r="N1083" t="s">
        <v>3859</v>
      </c>
      <c r="O1083" s="3">
        <v>1900</v>
      </c>
      <c r="R1083" s="2">
        <v>45762</v>
      </c>
      <c r="T1083">
        <v>6</v>
      </c>
      <c r="U1083" s="3">
        <v>11400</v>
      </c>
      <c r="V1083" t="s">
        <v>65</v>
      </c>
      <c r="W1083" t="s">
        <v>4744</v>
      </c>
      <c r="X1083">
        <v>0</v>
      </c>
      <c r="Y1083" s="3">
        <v>11039</v>
      </c>
      <c r="Z1083">
        <v>361</v>
      </c>
      <c r="AA1083">
        <v>0</v>
      </c>
      <c r="AB1083">
        <v>0</v>
      </c>
      <c r="AC1083">
        <v>0</v>
      </c>
      <c r="AF1083">
        <v>0</v>
      </c>
      <c r="AO1083" t="s">
        <v>4745</v>
      </c>
      <c r="AP1083" t="s">
        <v>448</v>
      </c>
      <c r="AR1083">
        <v>0</v>
      </c>
      <c r="AS1083">
        <v>0</v>
      </c>
      <c r="AT1083">
        <v>0</v>
      </c>
      <c r="AU1083">
        <v>0</v>
      </c>
      <c r="AV1083">
        <v>0</v>
      </c>
      <c r="AW1083">
        <v>0</v>
      </c>
      <c r="BA1083" t="s">
        <v>63</v>
      </c>
      <c r="BB1083" t="s">
        <v>4746</v>
      </c>
      <c r="BC1083">
        <v>0</v>
      </c>
      <c r="BE1083" t="s">
        <v>448</v>
      </c>
      <c r="BH1083" t="s">
        <v>3986</v>
      </c>
    </row>
    <row r="1084" spans="1:60" x14ac:dyDescent="0.35">
      <c r="A1084" t="s">
        <v>5224</v>
      </c>
      <c r="B1084">
        <v>10000</v>
      </c>
      <c r="C1084">
        <v>10000</v>
      </c>
      <c r="D1084" s="2">
        <v>45763</v>
      </c>
      <c r="E1084" t="s">
        <v>59</v>
      </c>
      <c r="F1084" t="s">
        <v>5191</v>
      </c>
      <c r="G1084" t="s">
        <v>5225</v>
      </c>
      <c r="I1084">
        <v>1</v>
      </c>
      <c r="J1084" t="s">
        <v>183</v>
      </c>
      <c r="K1084">
        <v>60</v>
      </c>
      <c r="L1084" t="s">
        <v>6048</v>
      </c>
      <c r="M1084" t="s">
        <v>222</v>
      </c>
      <c r="N1084" t="s">
        <v>3835</v>
      </c>
      <c r="O1084" s="3">
        <v>5000</v>
      </c>
      <c r="R1084" s="2">
        <v>45762</v>
      </c>
      <c r="T1084">
        <v>4</v>
      </c>
      <c r="U1084" s="3">
        <v>20000</v>
      </c>
      <c r="V1084" t="s">
        <v>65</v>
      </c>
      <c r="W1084" t="s">
        <v>5226</v>
      </c>
      <c r="X1084">
        <v>0</v>
      </c>
      <c r="Y1084" s="3">
        <v>10000</v>
      </c>
      <c r="Z1084" s="3">
        <v>10000</v>
      </c>
      <c r="AA1084">
        <v>0</v>
      </c>
      <c r="AB1084">
        <v>0</v>
      </c>
      <c r="AC1084">
        <v>0</v>
      </c>
      <c r="AF1084">
        <v>0</v>
      </c>
      <c r="AO1084" t="s">
        <v>5227</v>
      </c>
      <c r="AP1084" t="s">
        <v>5228</v>
      </c>
      <c r="AR1084">
        <v>0</v>
      </c>
      <c r="AS1084">
        <v>0</v>
      </c>
      <c r="AT1084">
        <v>0</v>
      </c>
      <c r="AU1084">
        <v>0</v>
      </c>
      <c r="AV1084">
        <v>0</v>
      </c>
      <c r="AW1084">
        <v>0</v>
      </c>
      <c r="BA1084" t="s">
        <v>63</v>
      </c>
      <c r="BB1084" t="s">
        <v>5229</v>
      </c>
      <c r="BC1084">
        <v>0</v>
      </c>
      <c r="BE1084" t="s">
        <v>5228</v>
      </c>
      <c r="BH1084" t="s">
        <v>5230</v>
      </c>
    </row>
    <row r="1085" spans="1:60" x14ac:dyDescent="0.35">
      <c r="A1085" t="s">
        <v>2858</v>
      </c>
      <c r="B1085">
        <v>10000</v>
      </c>
      <c r="C1085">
        <v>20000</v>
      </c>
      <c r="D1085" s="2">
        <v>45762</v>
      </c>
      <c r="E1085" t="s">
        <v>59</v>
      </c>
      <c r="F1085" t="s">
        <v>2859</v>
      </c>
      <c r="G1085" t="s">
        <v>2739</v>
      </c>
      <c r="I1085">
        <v>1</v>
      </c>
      <c r="J1085" t="s">
        <v>183</v>
      </c>
      <c r="K1085">
        <v>59</v>
      </c>
      <c r="L1085" t="s">
        <v>6045</v>
      </c>
      <c r="M1085" t="s">
        <v>73</v>
      </c>
      <c r="N1085" t="s">
        <v>3811</v>
      </c>
      <c r="O1085">
        <v>373</v>
      </c>
      <c r="R1085" s="2">
        <v>45762</v>
      </c>
      <c r="T1085">
        <v>4</v>
      </c>
      <c r="U1085" s="3">
        <v>1490</v>
      </c>
      <c r="V1085" t="s">
        <v>65</v>
      </c>
      <c r="W1085">
        <v>112888630001</v>
      </c>
      <c r="X1085">
        <v>0</v>
      </c>
      <c r="Y1085" s="3">
        <v>1490</v>
      </c>
      <c r="Z1085">
        <v>0</v>
      </c>
      <c r="AA1085">
        <v>0</v>
      </c>
      <c r="AB1085">
        <v>0</v>
      </c>
      <c r="AC1085">
        <v>0</v>
      </c>
      <c r="AF1085">
        <v>0</v>
      </c>
      <c r="AO1085">
        <v>11288863</v>
      </c>
      <c r="AP1085" t="s">
        <v>571</v>
      </c>
      <c r="AR1085">
        <v>0</v>
      </c>
      <c r="AS1085">
        <v>0</v>
      </c>
      <c r="AT1085">
        <v>0</v>
      </c>
      <c r="AU1085">
        <v>0</v>
      </c>
      <c r="AV1085">
        <v>0</v>
      </c>
      <c r="AW1085">
        <v>0</v>
      </c>
      <c r="BA1085" t="s">
        <v>63</v>
      </c>
      <c r="BB1085" t="s">
        <v>5231</v>
      </c>
      <c r="BC1085">
        <v>0</v>
      </c>
      <c r="BE1085" t="s">
        <v>571</v>
      </c>
      <c r="BH1085" t="s">
        <v>2860</v>
      </c>
    </row>
    <row r="1086" spans="1:60" x14ac:dyDescent="0.35">
      <c r="A1086" t="s">
        <v>2858</v>
      </c>
      <c r="B1086">
        <v>20000</v>
      </c>
      <c r="C1086">
        <v>10000</v>
      </c>
      <c r="D1086" s="2">
        <v>45762</v>
      </c>
      <c r="E1086" t="s">
        <v>59</v>
      </c>
      <c r="F1086" t="s">
        <v>2859</v>
      </c>
      <c r="G1086" t="s">
        <v>2739</v>
      </c>
      <c r="I1086">
        <v>1</v>
      </c>
      <c r="J1086" t="s">
        <v>183</v>
      </c>
      <c r="K1086">
        <v>59</v>
      </c>
      <c r="L1086" t="s">
        <v>6045</v>
      </c>
      <c r="M1086" t="s">
        <v>73</v>
      </c>
      <c r="N1086" t="s">
        <v>3811</v>
      </c>
      <c r="O1086">
        <v>373</v>
      </c>
      <c r="R1086" s="2">
        <v>45762</v>
      </c>
      <c r="T1086">
        <v>4</v>
      </c>
      <c r="U1086" s="3">
        <v>1490</v>
      </c>
      <c r="V1086" t="s">
        <v>65</v>
      </c>
      <c r="W1086">
        <v>112888630001</v>
      </c>
      <c r="X1086">
        <v>0</v>
      </c>
      <c r="Y1086" s="3">
        <v>1490</v>
      </c>
      <c r="Z1086">
        <v>0</v>
      </c>
      <c r="AA1086">
        <v>0</v>
      </c>
      <c r="AB1086">
        <v>0</v>
      </c>
      <c r="AC1086">
        <v>0</v>
      </c>
      <c r="AF1086">
        <v>0</v>
      </c>
      <c r="AO1086">
        <v>11288863</v>
      </c>
      <c r="AP1086" t="s">
        <v>571</v>
      </c>
      <c r="AR1086">
        <v>0</v>
      </c>
      <c r="AS1086">
        <v>0</v>
      </c>
      <c r="AT1086">
        <v>0</v>
      </c>
      <c r="AU1086">
        <v>0</v>
      </c>
      <c r="AV1086">
        <v>0</v>
      </c>
      <c r="AW1086">
        <v>0</v>
      </c>
      <c r="BA1086" t="s">
        <v>63</v>
      </c>
      <c r="BB1086" t="s">
        <v>5231</v>
      </c>
      <c r="BC1086">
        <v>0</v>
      </c>
      <c r="BE1086" t="s">
        <v>571</v>
      </c>
      <c r="BH1086" t="s">
        <v>2860</v>
      </c>
    </row>
    <row r="1087" spans="1:60" x14ac:dyDescent="0.35">
      <c r="A1087" t="s">
        <v>5232</v>
      </c>
      <c r="B1087">
        <v>10000</v>
      </c>
      <c r="C1087">
        <v>10000</v>
      </c>
      <c r="D1087" s="2">
        <v>45764</v>
      </c>
      <c r="E1087" t="s">
        <v>59</v>
      </c>
      <c r="F1087" t="s">
        <v>5233</v>
      </c>
      <c r="G1087" t="s">
        <v>747</v>
      </c>
      <c r="I1087">
        <v>1</v>
      </c>
      <c r="J1087" t="s">
        <v>183</v>
      </c>
      <c r="K1087">
        <v>59</v>
      </c>
      <c r="L1087" t="s">
        <v>6045</v>
      </c>
      <c r="M1087" t="s">
        <v>73</v>
      </c>
      <c r="N1087" t="s">
        <v>3811</v>
      </c>
      <c r="O1087" s="3">
        <v>15000</v>
      </c>
      <c r="R1087" s="2">
        <v>45762</v>
      </c>
      <c r="T1087">
        <v>2</v>
      </c>
      <c r="U1087" s="3">
        <v>30000</v>
      </c>
      <c r="V1087" t="s">
        <v>65</v>
      </c>
      <c r="W1087">
        <v>200748640001</v>
      </c>
      <c r="X1087">
        <v>0</v>
      </c>
      <c r="Y1087" s="3">
        <v>30000</v>
      </c>
      <c r="Z1087">
        <v>0</v>
      </c>
      <c r="AA1087">
        <v>0</v>
      </c>
      <c r="AB1087">
        <v>0</v>
      </c>
      <c r="AC1087">
        <v>0</v>
      </c>
      <c r="AF1087">
        <v>0</v>
      </c>
      <c r="AO1087">
        <v>20074864</v>
      </c>
      <c r="AP1087" t="s">
        <v>571</v>
      </c>
      <c r="AR1087">
        <v>0</v>
      </c>
      <c r="AS1087">
        <v>0</v>
      </c>
      <c r="AT1087">
        <v>0</v>
      </c>
      <c r="AU1087">
        <v>0</v>
      </c>
      <c r="AV1087">
        <v>0</v>
      </c>
      <c r="AW1087">
        <v>0</v>
      </c>
      <c r="BA1087" t="s">
        <v>63</v>
      </c>
      <c r="BB1087" t="s">
        <v>5234</v>
      </c>
      <c r="BC1087">
        <v>0</v>
      </c>
      <c r="BE1087" t="s">
        <v>571</v>
      </c>
      <c r="BH1087" t="s">
        <v>5235</v>
      </c>
    </row>
    <row r="1088" spans="1:60" x14ac:dyDescent="0.35">
      <c r="A1088" t="s">
        <v>5232</v>
      </c>
      <c r="B1088">
        <v>20000</v>
      </c>
      <c r="C1088">
        <v>10000</v>
      </c>
      <c r="D1088" s="2">
        <v>45764</v>
      </c>
      <c r="E1088" t="s">
        <v>59</v>
      </c>
      <c r="F1088" t="s">
        <v>5233</v>
      </c>
      <c r="G1088" t="s">
        <v>747</v>
      </c>
      <c r="I1088">
        <v>1</v>
      </c>
      <c r="J1088" t="s">
        <v>183</v>
      </c>
      <c r="K1088">
        <v>59</v>
      </c>
      <c r="L1088" t="s">
        <v>6045</v>
      </c>
      <c r="M1088" t="s">
        <v>73</v>
      </c>
      <c r="N1088" t="s">
        <v>3811</v>
      </c>
      <c r="O1088" s="3">
        <v>15000</v>
      </c>
      <c r="R1088" s="2">
        <v>45762</v>
      </c>
      <c r="T1088">
        <v>2</v>
      </c>
      <c r="U1088" s="3">
        <v>30000</v>
      </c>
      <c r="V1088" t="s">
        <v>65</v>
      </c>
      <c r="W1088">
        <v>200748640001</v>
      </c>
      <c r="X1088">
        <v>0</v>
      </c>
      <c r="Y1088" s="3">
        <v>30000</v>
      </c>
      <c r="Z1088">
        <v>0</v>
      </c>
      <c r="AA1088">
        <v>0</v>
      </c>
      <c r="AB1088">
        <v>0</v>
      </c>
      <c r="AC1088">
        <v>0</v>
      </c>
      <c r="AF1088">
        <v>0</v>
      </c>
      <c r="AO1088">
        <v>20074864</v>
      </c>
      <c r="AP1088" t="s">
        <v>571</v>
      </c>
      <c r="AR1088">
        <v>0</v>
      </c>
      <c r="AS1088">
        <v>0</v>
      </c>
      <c r="AT1088">
        <v>0</v>
      </c>
      <c r="AU1088">
        <v>0</v>
      </c>
      <c r="AV1088">
        <v>0</v>
      </c>
      <c r="AW1088">
        <v>0</v>
      </c>
      <c r="BA1088" t="s">
        <v>63</v>
      </c>
      <c r="BB1088" t="s">
        <v>5234</v>
      </c>
      <c r="BC1088">
        <v>0</v>
      </c>
      <c r="BE1088" t="s">
        <v>571</v>
      </c>
      <c r="BH1088" t="s">
        <v>5235</v>
      </c>
    </row>
    <row r="1089" spans="1:60" x14ac:dyDescent="0.35">
      <c r="A1089" t="s">
        <v>2561</v>
      </c>
      <c r="B1089">
        <v>10000</v>
      </c>
      <c r="C1089">
        <v>20000</v>
      </c>
      <c r="D1089" s="2">
        <v>45762</v>
      </c>
      <c r="E1089" t="s">
        <v>59</v>
      </c>
      <c r="F1089" s="4">
        <v>0.43652777777777779</v>
      </c>
      <c r="G1089" t="s">
        <v>2562</v>
      </c>
      <c r="I1089">
        <v>2</v>
      </c>
      <c r="J1089" t="s">
        <v>183</v>
      </c>
      <c r="K1089">
        <v>86</v>
      </c>
      <c r="L1089" t="s">
        <v>6043</v>
      </c>
      <c r="M1089" t="s">
        <v>1696</v>
      </c>
      <c r="N1089" t="s">
        <v>3840</v>
      </c>
      <c r="O1089">
        <v>665</v>
      </c>
      <c r="R1089" s="2">
        <v>45762</v>
      </c>
      <c r="T1089">
        <v>60</v>
      </c>
      <c r="U1089" s="3">
        <v>39900</v>
      </c>
      <c r="V1089" t="s">
        <v>65</v>
      </c>
      <c r="W1089" s="7">
        <v>111818390001</v>
      </c>
      <c r="X1089">
        <v>0</v>
      </c>
      <c r="Y1089" s="3">
        <v>39870</v>
      </c>
      <c r="Z1089">
        <v>30</v>
      </c>
      <c r="AA1089">
        <v>0</v>
      </c>
      <c r="AB1089">
        <v>0</v>
      </c>
      <c r="AC1089">
        <v>0</v>
      </c>
      <c r="AF1089">
        <v>0</v>
      </c>
      <c r="AO1089" s="7">
        <v>11181839</v>
      </c>
      <c r="AP1089" t="s">
        <v>571</v>
      </c>
      <c r="AR1089">
        <v>0</v>
      </c>
      <c r="AS1089">
        <v>0</v>
      </c>
      <c r="AT1089">
        <v>0</v>
      </c>
      <c r="AU1089">
        <v>0</v>
      </c>
      <c r="AV1089">
        <v>0</v>
      </c>
      <c r="AW1089">
        <v>0</v>
      </c>
      <c r="BA1089" t="s">
        <v>63</v>
      </c>
      <c r="BB1089" t="s">
        <v>5009</v>
      </c>
      <c r="BC1089">
        <v>0</v>
      </c>
      <c r="BE1089" t="s">
        <v>571</v>
      </c>
      <c r="BH1089" t="s">
        <v>2564</v>
      </c>
    </row>
    <row r="1090" spans="1:60" x14ac:dyDescent="0.35">
      <c r="A1090" t="s">
        <v>2861</v>
      </c>
      <c r="B1090">
        <v>10000</v>
      </c>
      <c r="C1090">
        <v>10000</v>
      </c>
      <c r="D1090" s="2">
        <v>45762</v>
      </c>
      <c r="E1090" t="s">
        <v>59</v>
      </c>
      <c r="F1090" s="4">
        <v>0.43652777777777779</v>
      </c>
      <c r="G1090" t="s">
        <v>2562</v>
      </c>
      <c r="I1090">
        <v>1</v>
      </c>
      <c r="J1090" t="s">
        <v>183</v>
      </c>
      <c r="K1090">
        <v>31</v>
      </c>
      <c r="L1090" t="s">
        <v>6061</v>
      </c>
      <c r="M1090" t="s">
        <v>2529</v>
      </c>
      <c r="N1090" t="s">
        <v>3807</v>
      </c>
      <c r="O1090" s="3">
        <v>39870</v>
      </c>
      <c r="R1090" s="2">
        <v>45762</v>
      </c>
      <c r="T1090">
        <v>1</v>
      </c>
      <c r="U1090" s="3">
        <v>39870</v>
      </c>
      <c r="V1090" t="s">
        <v>65</v>
      </c>
      <c r="W1090">
        <v>111818390001</v>
      </c>
      <c r="X1090">
        <v>0</v>
      </c>
      <c r="Y1090" s="3">
        <v>39870</v>
      </c>
      <c r="Z1090">
        <v>0</v>
      </c>
      <c r="AA1090">
        <v>0</v>
      </c>
      <c r="AB1090">
        <v>0</v>
      </c>
      <c r="AC1090">
        <v>0</v>
      </c>
      <c r="AF1090">
        <v>0</v>
      </c>
      <c r="AO1090">
        <v>11181839</v>
      </c>
      <c r="AP1090" t="s">
        <v>571</v>
      </c>
      <c r="AR1090">
        <v>0</v>
      </c>
      <c r="AS1090">
        <v>0</v>
      </c>
      <c r="AT1090">
        <v>0</v>
      </c>
      <c r="AU1090">
        <v>0</v>
      </c>
      <c r="AV1090">
        <v>0</v>
      </c>
      <c r="AW1090">
        <v>0</v>
      </c>
      <c r="BA1090" t="s">
        <v>63</v>
      </c>
      <c r="BB1090" t="s">
        <v>5236</v>
      </c>
      <c r="BC1090">
        <v>0</v>
      </c>
      <c r="BE1090" t="s">
        <v>571</v>
      </c>
      <c r="BH1090" t="s">
        <v>2862</v>
      </c>
    </row>
    <row r="1091" spans="1:60" x14ac:dyDescent="0.35">
      <c r="A1091" t="s">
        <v>2861</v>
      </c>
      <c r="B1091">
        <v>10000</v>
      </c>
      <c r="C1091">
        <v>20000</v>
      </c>
      <c r="D1091" s="2">
        <v>45762</v>
      </c>
      <c r="E1091" t="s">
        <v>59</v>
      </c>
      <c r="F1091" s="4">
        <v>0.43652777777777779</v>
      </c>
      <c r="G1091" t="s">
        <v>2562</v>
      </c>
      <c r="I1091">
        <v>2</v>
      </c>
      <c r="J1091" t="s">
        <v>183</v>
      </c>
      <c r="K1091">
        <v>86</v>
      </c>
      <c r="L1091" t="s">
        <v>6043</v>
      </c>
      <c r="M1091" t="s">
        <v>1696</v>
      </c>
      <c r="N1091" t="s">
        <v>3840</v>
      </c>
      <c r="O1091">
        <v>665</v>
      </c>
      <c r="R1091" s="2">
        <v>45762</v>
      </c>
      <c r="T1091">
        <v>60</v>
      </c>
      <c r="U1091" s="3">
        <v>39900</v>
      </c>
      <c r="V1091" t="s">
        <v>65</v>
      </c>
      <c r="W1091" s="7">
        <v>111818390001</v>
      </c>
      <c r="X1091">
        <v>0</v>
      </c>
      <c r="Y1091" s="3">
        <v>39870</v>
      </c>
      <c r="Z1091">
        <v>30</v>
      </c>
      <c r="AA1091">
        <v>0</v>
      </c>
      <c r="AB1091">
        <v>0</v>
      </c>
      <c r="AC1091">
        <v>0</v>
      </c>
      <c r="AF1091">
        <v>0</v>
      </c>
      <c r="AO1091" s="7">
        <v>11181839</v>
      </c>
      <c r="AP1091" t="s">
        <v>571</v>
      </c>
      <c r="AR1091">
        <v>0</v>
      </c>
      <c r="AS1091">
        <v>0</v>
      </c>
      <c r="AT1091">
        <v>0</v>
      </c>
      <c r="AU1091">
        <v>0</v>
      </c>
      <c r="AV1091">
        <v>0</v>
      </c>
      <c r="AW1091">
        <v>0</v>
      </c>
      <c r="BA1091" t="s">
        <v>63</v>
      </c>
      <c r="BB1091" t="s">
        <v>5236</v>
      </c>
      <c r="BC1091">
        <v>0</v>
      </c>
      <c r="BE1091" t="s">
        <v>571</v>
      </c>
      <c r="BH1091" t="s">
        <v>2862</v>
      </c>
    </row>
    <row r="1092" spans="1:60" x14ac:dyDescent="0.35">
      <c r="A1092" t="s">
        <v>2743</v>
      </c>
      <c r="B1092">
        <v>10000</v>
      </c>
      <c r="C1092">
        <v>20000</v>
      </c>
      <c r="D1092" s="2">
        <v>45762</v>
      </c>
      <c r="E1092" t="s">
        <v>59</v>
      </c>
      <c r="F1092" t="s">
        <v>2744</v>
      </c>
      <c r="G1092" t="s">
        <v>2745</v>
      </c>
      <c r="I1092">
        <v>2</v>
      </c>
      <c r="J1092" t="s">
        <v>183</v>
      </c>
      <c r="K1092">
        <v>82</v>
      </c>
      <c r="L1092" t="s">
        <v>6055</v>
      </c>
      <c r="M1092" t="s">
        <v>352</v>
      </c>
      <c r="N1092" t="s">
        <v>3798</v>
      </c>
      <c r="O1092">
        <v>250</v>
      </c>
      <c r="R1092" s="2">
        <v>45762</v>
      </c>
      <c r="T1092">
        <v>24</v>
      </c>
      <c r="U1092" s="3">
        <v>6000</v>
      </c>
      <c r="V1092" t="s">
        <v>65</v>
      </c>
      <c r="W1092" t="s">
        <v>2746</v>
      </c>
      <c r="X1092">
        <v>0</v>
      </c>
      <c r="Y1092" s="3">
        <v>3000</v>
      </c>
      <c r="Z1092" s="3">
        <v>3000</v>
      </c>
      <c r="AA1092">
        <v>0</v>
      </c>
      <c r="AB1092">
        <v>0</v>
      </c>
      <c r="AC1092">
        <v>0</v>
      </c>
      <c r="AF1092">
        <v>0</v>
      </c>
      <c r="AO1092" t="s">
        <v>2747</v>
      </c>
      <c r="AP1092" t="s">
        <v>1242</v>
      </c>
      <c r="AR1092">
        <v>0</v>
      </c>
      <c r="AS1092">
        <v>0</v>
      </c>
      <c r="AT1092">
        <v>0</v>
      </c>
      <c r="AU1092">
        <v>0</v>
      </c>
      <c r="AV1092">
        <v>0</v>
      </c>
      <c r="AW1092">
        <v>0</v>
      </c>
      <c r="BA1092" t="s">
        <v>63</v>
      </c>
      <c r="BB1092" t="s">
        <v>5122</v>
      </c>
      <c r="BC1092">
        <v>0</v>
      </c>
      <c r="BE1092" t="s">
        <v>1242</v>
      </c>
      <c r="BH1092" t="s">
        <v>2748</v>
      </c>
    </row>
    <row r="1093" spans="1:60" x14ac:dyDescent="0.35">
      <c r="A1093" t="s">
        <v>2749</v>
      </c>
      <c r="B1093">
        <v>10000</v>
      </c>
      <c r="C1093">
        <v>20000</v>
      </c>
      <c r="D1093" s="2">
        <v>45762</v>
      </c>
      <c r="E1093" t="s">
        <v>59</v>
      </c>
      <c r="F1093" t="s">
        <v>2744</v>
      </c>
      <c r="G1093" t="s">
        <v>2745</v>
      </c>
      <c r="I1093">
        <v>2</v>
      </c>
      <c r="J1093" t="s">
        <v>183</v>
      </c>
      <c r="K1093">
        <v>82</v>
      </c>
      <c r="L1093" t="s">
        <v>6055</v>
      </c>
      <c r="M1093" t="s">
        <v>352</v>
      </c>
      <c r="N1093" t="s">
        <v>3798</v>
      </c>
      <c r="O1093">
        <v>250</v>
      </c>
      <c r="R1093" s="2">
        <v>45762</v>
      </c>
      <c r="T1093">
        <v>24</v>
      </c>
      <c r="U1093" s="3">
        <v>6000</v>
      </c>
      <c r="V1093" t="s">
        <v>65</v>
      </c>
      <c r="W1093" t="s">
        <v>2750</v>
      </c>
      <c r="X1093">
        <v>0</v>
      </c>
      <c r="Y1093" s="3">
        <v>3000</v>
      </c>
      <c r="Z1093" s="3">
        <v>3000</v>
      </c>
      <c r="AA1093">
        <v>0</v>
      </c>
      <c r="AB1093">
        <v>0</v>
      </c>
      <c r="AC1093">
        <v>0</v>
      </c>
      <c r="AF1093">
        <v>0</v>
      </c>
      <c r="AO1093" t="s">
        <v>2751</v>
      </c>
      <c r="AP1093" t="s">
        <v>1242</v>
      </c>
      <c r="AR1093">
        <v>0</v>
      </c>
      <c r="AS1093">
        <v>0</v>
      </c>
      <c r="AT1093">
        <v>0</v>
      </c>
      <c r="AU1093">
        <v>0</v>
      </c>
      <c r="AV1093">
        <v>0</v>
      </c>
      <c r="AW1093">
        <v>0</v>
      </c>
      <c r="BA1093" t="s">
        <v>63</v>
      </c>
      <c r="BB1093" t="s">
        <v>5123</v>
      </c>
      <c r="BC1093">
        <v>0</v>
      </c>
      <c r="BE1093" t="s">
        <v>1242</v>
      </c>
      <c r="BH1093" t="s">
        <v>2748</v>
      </c>
    </row>
    <row r="1094" spans="1:60" x14ac:dyDescent="0.35">
      <c r="A1094" t="s">
        <v>2752</v>
      </c>
      <c r="B1094">
        <v>10000</v>
      </c>
      <c r="C1094">
        <v>20000</v>
      </c>
      <c r="D1094" s="2">
        <v>45762</v>
      </c>
      <c r="E1094" t="s">
        <v>59</v>
      </c>
      <c r="F1094" t="s">
        <v>2744</v>
      </c>
      <c r="G1094" t="s">
        <v>2745</v>
      </c>
      <c r="I1094">
        <v>2</v>
      </c>
      <c r="J1094" t="s">
        <v>183</v>
      </c>
      <c r="K1094">
        <v>82</v>
      </c>
      <c r="L1094" t="s">
        <v>6055</v>
      </c>
      <c r="M1094" t="s">
        <v>352</v>
      </c>
      <c r="N1094" t="s">
        <v>3798</v>
      </c>
      <c r="O1094">
        <v>250</v>
      </c>
      <c r="R1094" s="2">
        <v>45762</v>
      </c>
      <c r="T1094">
        <v>24</v>
      </c>
      <c r="U1094" s="3">
        <v>6000</v>
      </c>
      <c r="V1094" t="s">
        <v>65</v>
      </c>
      <c r="W1094" t="s">
        <v>2753</v>
      </c>
      <c r="X1094">
        <v>0</v>
      </c>
      <c r="Y1094" s="3">
        <v>3000</v>
      </c>
      <c r="Z1094" s="3">
        <v>3000</v>
      </c>
      <c r="AA1094">
        <v>0</v>
      </c>
      <c r="AB1094">
        <v>0</v>
      </c>
      <c r="AC1094">
        <v>0</v>
      </c>
      <c r="AF1094">
        <v>0</v>
      </c>
      <c r="AO1094" t="s">
        <v>2754</v>
      </c>
      <c r="AP1094" t="s">
        <v>1242</v>
      </c>
      <c r="AR1094">
        <v>0</v>
      </c>
      <c r="AS1094">
        <v>0</v>
      </c>
      <c r="AT1094">
        <v>0</v>
      </c>
      <c r="AU1094">
        <v>0</v>
      </c>
      <c r="AV1094">
        <v>0</v>
      </c>
      <c r="AW1094">
        <v>0</v>
      </c>
      <c r="BA1094" t="s">
        <v>63</v>
      </c>
      <c r="BB1094" t="s">
        <v>5124</v>
      </c>
      <c r="BC1094">
        <v>0</v>
      </c>
      <c r="BE1094" t="s">
        <v>1242</v>
      </c>
      <c r="BH1094" t="s">
        <v>2748</v>
      </c>
    </row>
    <row r="1095" spans="1:60" x14ac:dyDescent="0.35">
      <c r="A1095" t="s">
        <v>2863</v>
      </c>
      <c r="B1095">
        <v>10000</v>
      </c>
      <c r="C1095">
        <v>10000</v>
      </c>
      <c r="D1095" s="2">
        <v>45762</v>
      </c>
      <c r="E1095" t="s">
        <v>59</v>
      </c>
      <c r="F1095" t="s">
        <v>2714</v>
      </c>
      <c r="G1095" t="s">
        <v>2864</v>
      </c>
      <c r="I1095">
        <v>1</v>
      </c>
      <c r="J1095" t="s">
        <v>183</v>
      </c>
      <c r="K1095">
        <v>78</v>
      </c>
      <c r="L1095" t="s">
        <v>6047</v>
      </c>
      <c r="M1095" t="s">
        <v>216</v>
      </c>
      <c r="N1095" t="s">
        <v>3803</v>
      </c>
      <c r="O1095" s="3">
        <v>3000</v>
      </c>
      <c r="R1095" s="2">
        <v>45762</v>
      </c>
      <c r="T1095">
        <v>1</v>
      </c>
      <c r="U1095" s="3">
        <v>3000</v>
      </c>
      <c r="V1095" t="s">
        <v>65</v>
      </c>
      <c r="W1095" t="s">
        <v>708</v>
      </c>
      <c r="X1095">
        <v>0</v>
      </c>
      <c r="Y1095" s="3">
        <v>3000</v>
      </c>
      <c r="Z1095">
        <v>0</v>
      </c>
      <c r="AA1095">
        <v>0</v>
      </c>
      <c r="AB1095">
        <v>0</v>
      </c>
      <c r="AC1095">
        <v>0</v>
      </c>
      <c r="AF1095">
        <v>0</v>
      </c>
      <c r="AO1095" t="s">
        <v>709</v>
      </c>
      <c r="AP1095" t="s">
        <v>355</v>
      </c>
      <c r="AR1095">
        <v>0</v>
      </c>
      <c r="AS1095">
        <v>0</v>
      </c>
      <c r="AT1095">
        <v>0</v>
      </c>
      <c r="AU1095">
        <v>0</v>
      </c>
      <c r="AV1095">
        <v>0</v>
      </c>
      <c r="AW1095">
        <v>0</v>
      </c>
      <c r="BA1095" t="s">
        <v>63</v>
      </c>
      <c r="BB1095" t="s">
        <v>5237</v>
      </c>
      <c r="BC1095">
        <v>0</v>
      </c>
      <c r="BE1095" t="s">
        <v>355</v>
      </c>
      <c r="BH1095" t="s">
        <v>2865</v>
      </c>
    </row>
    <row r="1096" spans="1:60" x14ac:dyDescent="0.35">
      <c r="A1096" t="s">
        <v>2866</v>
      </c>
      <c r="B1096">
        <v>10000</v>
      </c>
      <c r="C1096">
        <v>20000</v>
      </c>
      <c r="D1096" s="2">
        <v>45762</v>
      </c>
      <c r="E1096" t="s">
        <v>59</v>
      </c>
      <c r="F1096" t="s">
        <v>2867</v>
      </c>
      <c r="G1096" t="s">
        <v>2868</v>
      </c>
      <c r="I1096">
        <v>1</v>
      </c>
      <c r="J1096" t="s">
        <v>183</v>
      </c>
      <c r="K1096">
        <v>61</v>
      </c>
      <c r="L1096" t="s">
        <v>6046</v>
      </c>
      <c r="M1096" t="s">
        <v>209</v>
      </c>
      <c r="N1096" t="s">
        <v>3802</v>
      </c>
      <c r="O1096">
        <v>500</v>
      </c>
      <c r="R1096" s="2">
        <v>45762</v>
      </c>
      <c r="T1096">
        <v>1</v>
      </c>
      <c r="U1096">
        <v>500</v>
      </c>
      <c r="V1096" t="s">
        <v>65</v>
      </c>
      <c r="W1096">
        <v>107127290001</v>
      </c>
      <c r="X1096">
        <v>0</v>
      </c>
      <c r="Y1096">
        <v>500</v>
      </c>
      <c r="Z1096">
        <v>0</v>
      </c>
      <c r="AA1096">
        <v>0</v>
      </c>
      <c r="AB1096">
        <v>0</v>
      </c>
      <c r="AC1096">
        <v>0</v>
      </c>
      <c r="AF1096">
        <v>0</v>
      </c>
      <c r="AO1096">
        <v>10712729</v>
      </c>
      <c r="AP1096" t="s">
        <v>282</v>
      </c>
      <c r="AR1096">
        <v>0</v>
      </c>
      <c r="AS1096">
        <v>0</v>
      </c>
      <c r="AT1096">
        <v>0</v>
      </c>
      <c r="AU1096">
        <v>0</v>
      </c>
      <c r="AV1096">
        <v>0</v>
      </c>
      <c r="AW1096">
        <v>0</v>
      </c>
      <c r="BA1096" t="s">
        <v>63</v>
      </c>
      <c r="BB1096" t="s">
        <v>5238</v>
      </c>
      <c r="BC1096">
        <v>0</v>
      </c>
      <c r="BE1096" t="s">
        <v>282</v>
      </c>
      <c r="BH1096" t="s">
        <v>2869</v>
      </c>
    </row>
    <row r="1097" spans="1:60" x14ac:dyDescent="0.35">
      <c r="A1097" t="s">
        <v>4929</v>
      </c>
      <c r="B1097">
        <v>10000</v>
      </c>
      <c r="C1097">
        <v>20000</v>
      </c>
      <c r="D1097" s="2">
        <v>45764</v>
      </c>
      <c r="E1097" t="s">
        <v>59</v>
      </c>
      <c r="F1097" t="s">
        <v>4930</v>
      </c>
      <c r="G1097" t="s">
        <v>4931</v>
      </c>
      <c r="I1097">
        <v>2</v>
      </c>
      <c r="J1097" t="s">
        <v>183</v>
      </c>
      <c r="K1097">
        <v>92</v>
      </c>
      <c r="L1097" t="s">
        <v>6053</v>
      </c>
      <c r="M1097" t="s">
        <v>281</v>
      </c>
      <c r="N1097" t="s">
        <v>3851</v>
      </c>
      <c r="O1097" s="3">
        <v>8300</v>
      </c>
      <c r="R1097" s="2">
        <v>45762</v>
      </c>
      <c r="T1097">
        <v>1</v>
      </c>
      <c r="U1097" s="3">
        <v>8300</v>
      </c>
      <c r="V1097" t="s">
        <v>65</v>
      </c>
      <c r="W1097" t="s">
        <v>4932</v>
      </c>
      <c r="X1097">
        <v>0</v>
      </c>
      <c r="Y1097" s="3">
        <v>8000</v>
      </c>
      <c r="Z1097">
        <v>300</v>
      </c>
      <c r="AA1097">
        <v>0</v>
      </c>
      <c r="AB1097">
        <v>0</v>
      </c>
      <c r="AC1097">
        <v>0</v>
      </c>
      <c r="AF1097">
        <v>0</v>
      </c>
      <c r="AO1097" t="s">
        <v>4933</v>
      </c>
      <c r="AP1097" t="s">
        <v>355</v>
      </c>
      <c r="AR1097">
        <v>0</v>
      </c>
      <c r="AS1097">
        <v>0</v>
      </c>
      <c r="AT1097">
        <v>0</v>
      </c>
      <c r="AU1097">
        <v>0</v>
      </c>
      <c r="AV1097">
        <v>0</v>
      </c>
      <c r="AW1097">
        <v>0</v>
      </c>
      <c r="BA1097" t="s">
        <v>63</v>
      </c>
      <c r="BB1097" t="s">
        <v>4934</v>
      </c>
      <c r="BC1097">
        <v>0</v>
      </c>
      <c r="BE1097" t="s">
        <v>355</v>
      </c>
      <c r="BH1097" t="s">
        <v>4935</v>
      </c>
    </row>
    <row r="1098" spans="1:60" x14ac:dyDescent="0.35">
      <c r="A1098" t="s">
        <v>5239</v>
      </c>
      <c r="B1098">
        <v>10000</v>
      </c>
      <c r="C1098">
        <v>10000</v>
      </c>
      <c r="D1098" s="2">
        <v>45770</v>
      </c>
      <c r="E1098" t="s">
        <v>59</v>
      </c>
      <c r="F1098" t="s">
        <v>5240</v>
      </c>
      <c r="G1098" t="s">
        <v>5241</v>
      </c>
      <c r="I1098">
        <v>1</v>
      </c>
      <c r="J1098" t="s">
        <v>183</v>
      </c>
      <c r="K1098">
        <v>29</v>
      </c>
      <c r="L1098" t="s">
        <v>6061</v>
      </c>
      <c r="M1098" t="s">
        <v>739</v>
      </c>
      <c r="N1098" t="s">
        <v>3806</v>
      </c>
      <c r="O1098" s="3">
        <v>75000</v>
      </c>
      <c r="R1098" s="2">
        <v>45762</v>
      </c>
      <c r="T1098">
        <v>2</v>
      </c>
      <c r="U1098" s="3">
        <v>150000</v>
      </c>
      <c r="V1098" t="s">
        <v>65</v>
      </c>
      <c r="W1098" t="s">
        <v>5242</v>
      </c>
      <c r="X1098">
        <v>0</v>
      </c>
      <c r="Y1098" s="3">
        <v>150000</v>
      </c>
      <c r="Z1098">
        <v>0</v>
      </c>
      <c r="AA1098">
        <v>0</v>
      </c>
      <c r="AB1098">
        <v>0</v>
      </c>
      <c r="AC1098">
        <v>0</v>
      </c>
      <c r="AF1098">
        <v>0</v>
      </c>
      <c r="AO1098" t="s">
        <v>5243</v>
      </c>
      <c r="AP1098" t="s">
        <v>5244</v>
      </c>
      <c r="AR1098">
        <v>0</v>
      </c>
      <c r="AS1098">
        <v>0</v>
      </c>
      <c r="AT1098">
        <v>0</v>
      </c>
      <c r="AU1098">
        <v>0</v>
      </c>
      <c r="AV1098">
        <v>0</v>
      </c>
      <c r="AW1098">
        <v>0</v>
      </c>
      <c r="BA1098" t="s">
        <v>63</v>
      </c>
      <c r="BB1098" t="s">
        <v>5245</v>
      </c>
      <c r="BC1098">
        <v>0</v>
      </c>
      <c r="BE1098" t="s">
        <v>5244</v>
      </c>
      <c r="BH1098" t="s">
        <v>5246</v>
      </c>
    </row>
    <row r="1099" spans="1:60" x14ac:dyDescent="0.35">
      <c r="A1099" t="s">
        <v>3166</v>
      </c>
      <c r="B1099">
        <v>10000</v>
      </c>
      <c r="C1099">
        <v>10000</v>
      </c>
      <c r="D1099" s="2">
        <v>45769</v>
      </c>
      <c r="E1099" t="s">
        <v>59</v>
      </c>
      <c r="F1099" t="s">
        <v>3167</v>
      </c>
      <c r="G1099" t="s">
        <v>719</v>
      </c>
      <c r="I1099">
        <v>1</v>
      </c>
      <c r="J1099" t="s">
        <v>183</v>
      </c>
      <c r="K1099">
        <v>46</v>
      </c>
      <c r="L1099" t="s">
        <v>6049</v>
      </c>
      <c r="M1099" t="s">
        <v>231</v>
      </c>
      <c r="N1099" t="s">
        <v>3809</v>
      </c>
      <c r="O1099" s="3">
        <v>14000</v>
      </c>
      <c r="R1099" s="2">
        <v>45762</v>
      </c>
      <c r="T1099">
        <v>1</v>
      </c>
      <c r="U1099" s="3">
        <v>14000</v>
      </c>
      <c r="V1099" t="s">
        <v>65</v>
      </c>
      <c r="W1099">
        <v>8077000001</v>
      </c>
      <c r="X1099">
        <v>0</v>
      </c>
      <c r="Y1099" s="3">
        <v>10000</v>
      </c>
      <c r="Z1099" s="3">
        <v>4000</v>
      </c>
      <c r="AA1099">
        <v>0</v>
      </c>
      <c r="AB1099">
        <v>0</v>
      </c>
      <c r="AC1099">
        <v>0</v>
      </c>
      <c r="AF1099">
        <v>0</v>
      </c>
      <c r="AO1099">
        <v>807700</v>
      </c>
      <c r="AP1099" t="s">
        <v>210</v>
      </c>
      <c r="AR1099">
        <v>0</v>
      </c>
      <c r="AS1099">
        <v>0</v>
      </c>
      <c r="AT1099">
        <v>0</v>
      </c>
      <c r="AU1099">
        <v>0</v>
      </c>
      <c r="AV1099">
        <v>0</v>
      </c>
      <c r="AW1099">
        <v>0</v>
      </c>
      <c r="BA1099" t="s">
        <v>63</v>
      </c>
      <c r="BB1099" t="s">
        <v>3363</v>
      </c>
      <c r="BC1099">
        <v>0</v>
      </c>
      <c r="BE1099" t="s">
        <v>210</v>
      </c>
      <c r="BH1099" t="s">
        <v>3168</v>
      </c>
    </row>
    <row r="1100" spans="1:60" x14ac:dyDescent="0.35">
      <c r="A1100" t="s">
        <v>5247</v>
      </c>
      <c r="B1100">
        <v>10000</v>
      </c>
      <c r="C1100">
        <v>10000</v>
      </c>
      <c r="D1100" s="2">
        <v>45764</v>
      </c>
      <c r="E1100" t="s">
        <v>59</v>
      </c>
      <c r="F1100" s="4">
        <v>0.46346064814814814</v>
      </c>
      <c r="G1100" t="s">
        <v>2452</v>
      </c>
      <c r="I1100">
        <v>1</v>
      </c>
      <c r="J1100" t="s">
        <v>183</v>
      </c>
      <c r="K1100">
        <v>22</v>
      </c>
      <c r="L1100" t="s">
        <v>6063</v>
      </c>
      <c r="M1100" t="s">
        <v>685</v>
      </c>
      <c r="N1100" t="s">
        <v>3805</v>
      </c>
      <c r="O1100" s="3">
        <v>16500</v>
      </c>
      <c r="R1100" s="2">
        <v>45762</v>
      </c>
      <c r="T1100">
        <v>2</v>
      </c>
      <c r="U1100" s="3">
        <v>33000</v>
      </c>
      <c r="V1100" t="s">
        <v>65</v>
      </c>
      <c r="W1100" t="s">
        <v>5248</v>
      </c>
      <c r="X1100">
        <v>0</v>
      </c>
      <c r="Y1100" s="3">
        <v>33000</v>
      </c>
      <c r="Z1100">
        <v>0</v>
      </c>
      <c r="AA1100">
        <v>0</v>
      </c>
      <c r="AB1100">
        <v>0</v>
      </c>
      <c r="AC1100">
        <v>0</v>
      </c>
      <c r="AF1100">
        <v>0</v>
      </c>
      <c r="AO1100" t="s">
        <v>5249</v>
      </c>
      <c r="AP1100" t="s">
        <v>465</v>
      </c>
      <c r="AR1100">
        <v>0</v>
      </c>
      <c r="AS1100">
        <v>0</v>
      </c>
      <c r="AT1100">
        <v>0</v>
      </c>
      <c r="AU1100">
        <v>0</v>
      </c>
      <c r="AV1100">
        <v>0</v>
      </c>
      <c r="AW1100">
        <v>0</v>
      </c>
      <c r="BA1100" t="s">
        <v>63</v>
      </c>
      <c r="BB1100" t="s">
        <v>5250</v>
      </c>
      <c r="BC1100">
        <v>0</v>
      </c>
      <c r="BE1100" t="s">
        <v>465</v>
      </c>
      <c r="BH1100" t="s">
        <v>2873</v>
      </c>
    </row>
    <row r="1101" spans="1:60" x14ac:dyDescent="0.35">
      <c r="A1101" t="s">
        <v>2870</v>
      </c>
      <c r="B1101">
        <v>10000</v>
      </c>
      <c r="C1101">
        <v>10000</v>
      </c>
      <c r="D1101" s="2">
        <v>45762</v>
      </c>
      <c r="E1101" t="s">
        <v>59</v>
      </c>
      <c r="F1101" t="s">
        <v>2867</v>
      </c>
      <c r="G1101" t="s">
        <v>2677</v>
      </c>
      <c r="I1101">
        <v>1</v>
      </c>
      <c r="J1101" t="s">
        <v>183</v>
      </c>
      <c r="K1101">
        <v>22</v>
      </c>
      <c r="L1101" t="s">
        <v>6063</v>
      </c>
      <c r="M1101" t="s">
        <v>685</v>
      </c>
      <c r="N1101" t="s">
        <v>3805</v>
      </c>
      <c r="O1101" s="3">
        <v>6500</v>
      </c>
      <c r="R1101" s="2">
        <v>45762</v>
      </c>
      <c r="T1101">
        <v>2</v>
      </c>
      <c r="U1101" s="3">
        <v>13000</v>
      </c>
      <c r="V1101" t="s">
        <v>65</v>
      </c>
      <c r="W1101" t="s">
        <v>2871</v>
      </c>
      <c r="X1101">
        <v>0</v>
      </c>
      <c r="Y1101" s="3">
        <v>13000</v>
      </c>
      <c r="Z1101">
        <v>0</v>
      </c>
      <c r="AA1101">
        <v>0</v>
      </c>
      <c r="AB1101">
        <v>0</v>
      </c>
      <c r="AC1101">
        <v>0</v>
      </c>
      <c r="AF1101">
        <v>0</v>
      </c>
      <c r="AO1101" t="s">
        <v>2872</v>
      </c>
      <c r="AP1101" t="s">
        <v>465</v>
      </c>
      <c r="AR1101">
        <v>0</v>
      </c>
      <c r="AS1101">
        <v>0</v>
      </c>
      <c r="AT1101">
        <v>0</v>
      </c>
      <c r="AU1101">
        <v>0</v>
      </c>
      <c r="AV1101">
        <v>0</v>
      </c>
      <c r="AW1101">
        <v>0</v>
      </c>
      <c r="BA1101" t="s">
        <v>63</v>
      </c>
      <c r="BB1101" t="s">
        <v>5251</v>
      </c>
      <c r="BC1101">
        <v>0</v>
      </c>
      <c r="BE1101" t="s">
        <v>465</v>
      </c>
      <c r="BH1101" t="s">
        <v>2873</v>
      </c>
    </row>
    <row r="1102" spans="1:60" x14ac:dyDescent="0.35">
      <c r="A1102" t="s">
        <v>5252</v>
      </c>
      <c r="B1102">
        <v>10000</v>
      </c>
      <c r="C1102">
        <v>10000</v>
      </c>
      <c r="D1102" s="2">
        <v>45763</v>
      </c>
      <c r="E1102" t="s">
        <v>59</v>
      </c>
      <c r="F1102" t="s">
        <v>2016</v>
      </c>
      <c r="G1102" t="s">
        <v>2885</v>
      </c>
      <c r="I1102">
        <v>1</v>
      </c>
      <c r="J1102" t="s">
        <v>183</v>
      </c>
      <c r="K1102">
        <v>61</v>
      </c>
      <c r="L1102" t="s">
        <v>6046</v>
      </c>
      <c r="M1102" t="s">
        <v>664</v>
      </c>
      <c r="N1102" t="s">
        <v>3846</v>
      </c>
      <c r="O1102" s="3">
        <v>5000</v>
      </c>
      <c r="R1102" s="2">
        <v>45762</v>
      </c>
      <c r="T1102">
        <v>6</v>
      </c>
      <c r="U1102" s="3">
        <v>30000</v>
      </c>
      <c r="V1102" t="s">
        <v>65</v>
      </c>
      <c r="W1102" t="s">
        <v>5253</v>
      </c>
      <c r="X1102">
        <v>0</v>
      </c>
      <c r="Y1102" s="3">
        <v>30000</v>
      </c>
      <c r="Z1102">
        <v>0</v>
      </c>
      <c r="AA1102">
        <v>0</v>
      </c>
      <c r="AB1102">
        <v>0</v>
      </c>
      <c r="AC1102">
        <v>0</v>
      </c>
      <c r="AF1102">
        <v>0</v>
      </c>
      <c r="AO1102" t="s">
        <v>5254</v>
      </c>
      <c r="AP1102" t="s">
        <v>465</v>
      </c>
      <c r="AR1102">
        <v>0</v>
      </c>
      <c r="AS1102">
        <v>0</v>
      </c>
      <c r="AT1102">
        <v>0</v>
      </c>
      <c r="AU1102">
        <v>0</v>
      </c>
      <c r="AV1102">
        <v>0</v>
      </c>
      <c r="AW1102">
        <v>0</v>
      </c>
      <c r="BA1102" t="s">
        <v>63</v>
      </c>
      <c r="BB1102" t="s">
        <v>5255</v>
      </c>
      <c r="BC1102">
        <v>0</v>
      </c>
      <c r="BE1102" t="s">
        <v>465</v>
      </c>
      <c r="BH1102" t="s">
        <v>2594</v>
      </c>
    </row>
    <row r="1103" spans="1:60" x14ac:dyDescent="0.35">
      <c r="A1103" t="s">
        <v>5256</v>
      </c>
      <c r="B1103">
        <v>10000</v>
      </c>
      <c r="C1103">
        <v>10000</v>
      </c>
      <c r="D1103" s="2">
        <v>45763</v>
      </c>
      <c r="E1103" t="s">
        <v>59</v>
      </c>
      <c r="F1103" t="s">
        <v>2016</v>
      </c>
      <c r="G1103" t="s">
        <v>2885</v>
      </c>
      <c r="I1103">
        <v>1</v>
      </c>
      <c r="J1103" t="s">
        <v>183</v>
      </c>
      <c r="K1103">
        <v>61</v>
      </c>
      <c r="L1103" t="s">
        <v>6046</v>
      </c>
      <c r="M1103" t="s">
        <v>664</v>
      </c>
      <c r="N1103" t="s">
        <v>3846</v>
      </c>
      <c r="O1103" s="3">
        <v>5167</v>
      </c>
      <c r="R1103" s="2">
        <v>45762</v>
      </c>
      <c r="T1103">
        <v>6</v>
      </c>
      <c r="U1103" s="3">
        <v>31002</v>
      </c>
      <c r="V1103" t="s">
        <v>65</v>
      </c>
      <c r="W1103" t="s">
        <v>5253</v>
      </c>
      <c r="X1103">
        <v>0</v>
      </c>
      <c r="Y1103" s="3">
        <v>31000</v>
      </c>
      <c r="Z1103">
        <v>2</v>
      </c>
      <c r="AA1103">
        <v>0</v>
      </c>
      <c r="AB1103">
        <v>0</v>
      </c>
      <c r="AC1103">
        <v>0</v>
      </c>
      <c r="AF1103">
        <v>0</v>
      </c>
      <c r="AO1103" t="s">
        <v>5254</v>
      </c>
      <c r="AP1103" t="s">
        <v>465</v>
      </c>
      <c r="AR1103">
        <v>0</v>
      </c>
      <c r="AS1103">
        <v>0</v>
      </c>
      <c r="AT1103">
        <v>0</v>
      </c>
      <c r="AU1103">
        <v>0</v>
      </c>
      <c r="AV1103">
        <v>0</v>
      </c>
      <c r="AW1103">
        <v>0</v>
      </c>
      <c r="BA1103" t="s">
        <v>63</v>
      </c>
      <c r="BB1103" t="s">
        <v>5257</v>
      </c>
      <c r="BC1103">
        <v>0</v>
      </c>
      <c r="BE1103" t="s">
        <v>465</v>
      </c>
      <c r="BH1103" t="s">
        <v>2678</v>
      </c>
    </row>
    <row r="1104" spans="1:60" x14ac:dyDescent="0.35">
      <c r="A1104" t="s">
        <v>5258</v>
      </c>
      <c r="B1104">
        <v>10000</v>
      </c>
      <c r="C1104">
        <v>10000</v>
      </c>
      <c r="D1104" s="2">
        <v>45763</v>
      </c>
      <c r="E1104" t="s">
        <v>59</v>
      </c>
      <c r="F1104" t="s">
        <v>5259</v>
      </c>
      <c r="G1104" t="s">
        <v>5260</v>
      </c>
      <c r="I1104">
        <v>1</v>
      </c>
      <c r="J1104" t="s">
        <v>183</v>
      </c>
      <c r="K1104">
        <v>61</v>
      </c>
      <c r="L1104" t="s">
        <v>6046</v>
      </c>
      <c r="M1104" t="s">
        <v>664</v>
      </c>
      <c r="N1104" t="s">
        <v>3846</v>
      </c>
      <c r="O1104" s="3">
        <v>1334</v>
      </c>
      <c r="R1104" s="2">
        <v>45762</v>
      </c>
      <c r="T1104">
        <v>6</v>
      </c>
      <c r="U1104" s="3">
        <v>8004</v>
      </c>
      <c r="V1104" t="s">
        <v>65</v>
      </c>
      <c r="W1104" t="s">
        <v>5261</v>
      </c>
      <c r="X1104">
        <v>0</v>
      </c>
      <c r="Y1104" s="3">
        <v>8000</v>
      </c>
      <c r="Z1104">
        <v>4</v>
      </c>
      <c r="AA1104">
        <v>0</v>
      </c>
      <c r="AB1104">
        <v>0</v>
      </c>
      <c r="AC1104">
        <v>0</v>
      </c>
      <c r="AF1104">
        <v>0</v>
      </c>
      <c r="AO1104" t="s">
        <v>5262</v>
      </c>
      <c r="AP1104" t="s">
        <v>465</v>
      </c>
      <c r="AR1104">
        <v>0</v>
      </c>
      <c r="AS1104">
        <v>0</v>
      </c>
      <c r="AT1104">
        <v>0</v>
      </c>
      <c r="AU1104">
        <v>0</v>
      </c>
      <c r="AV1104">
        <v>0</v>
      </c>
      <c r="AW1104">
        <v>0</v>
      </c>
      <c r="BA1104" t="s">
        <v>63</v>
      </c>
      <c r="BB1104" t="s">
        <v>5263</v>
      </c>
      <c r="BC1104">
        <v>0</v>
      </c>
      <c r="BE1104" t="s">
        <v>465</v>
      </c>
      <c r="BH1104" t="s">
        <v>2776</v>
      </c>
    </row>
    <row r="1105" spans="1:60" x14ac:dyDescent="0.35">
      <c r="A1105" t="s">
        <v>2874</v>
      </c>
      <c r="B1105">
        <v>10000</v>
      </c>
      <c r="C1105">
        <v>10000</v>
      </c>
      <c r="D1105" s="2">
        <v>45762</v>
      </c>
      <c r="E1105" t="s">
        <v>59</v>
      </c>
      <c r="F1105" t="s">
        <v>2714</v>
      </c>
      <c r="G1105" t="s">
        <v>2875</v>
      </c>
      <c r="I1105">
        <v>1</v>
      </c>
      <c r="J1105" t="s">
        <v>183</v>
      </c>
      <c r="K1105">
        <v>82</v>
      </c>
      <c r="L1105" t="s">
        <v>6055</v>
      </c>
      <c r="M1105" t="s">
        <v>352</v>
      </c>
      <c r="N1105" t="s">
        <v>3798</v>
      </c>
      <c r="O1105" s="3">
        <v>3000</v>
      </c>
      <c r="R1105" s="2">
        <v>45762</v>
      </c>
      <c r="T1105">
        <v>2</v>
      </c>
      <c r="U1105" s="3">
        <v>6000</v>
      </c>
      <c r="V1105" t="s">
        <v>65</v>
      </c>
      <c r="W1105" t="s">
        <v>2876</v>
      </c>
      <c r="X1105">
        <v>0</v>
      </c>
      <c r="Y1105" s="3">
        <v>6000</v>
      </c>
      <c r="Z1105">
        <v>0</v>
      </c>
      <c r="AA1105">
        <v>0</v>
      </c>
      <c r="AB1105">
        <v>0</v>
      </c>
      <c r="AC1105">
        <v>0</v>
      </c>
      <c r="AF1105">
        <v>0</v>
      </c>
      <c r="AO1105" t="s">
        <v>2877</v>
      </c>
      <c r="AP1105" t="s">
        <v>465</v>
      </c>
      <c r="AR1105">
        <v>0</v>
      </c>
      <c r="AS1105">
        <v>0</v>
      </c>
      <c r="AT1105">
        <v>0</v>
      </c>
      <c r="AU1105">
        <v>0</v>
      </c>
      <c r="AV1105">
        <v>0</v>
      </c>
      <c r="AW1105">
        <v>0</v>
      </c>
      <c r="BA1105" t="s">
        <v>63</v>
      </c>
      <c r="BB1105" t="s">
        <v>5264</v>
      </c>
      <c r="BC1105">
        <v>0</v>
      </c>
      <c r="BE1105" t="s">
        <v>465</v>
      </c>
      <c r="BH1105" t="s">
        <v>2878</v>
      </c>
    </row>
    <row r="1106" spans="1:60" x14ac:dyDescent="0.35">
      <c r="A1106" t="s">
        <v>5029</v>
      </c>
      <c r="B1106">
        <v>10000</v>
      </c>
      <c r="C1106">
        <v>20000</v>
      </c>
      <c r="D1106" s="2">
        <v>45769</v>
      </c>
      <c r="E1106" t="s">
        <v>59</v>
      </c>
      <c r="F1106" t="s">
        <v>5174</v>
      </c>
      <c r="G1106" t="s">
        <v>4972</v>
      </c>
      <c r="I1106">
        <v>2</v>
      </c>
      <c r="J1106" t="s">
        <v>183</v>
      </c>
      <c r="K1106">
        <v>77</v>
      </c>
      <c r="L1106" t="s">
        <v>6043</v>
      </c>
      <c r="M1106" t="s">
        <v>192</v>
      </c>
      <c r="N1106" t="s">
        <v>3848</v>
      </c>
      <c r="O1106" s="3">
        <v>1250</v>
      </c>
      <c r="R1106" s="2">
        <v>45762</v>
      </c>
      <c r="T1106">
        <v>88</v>
      </c>
      <c r="U1106" s="3">
        <v>110000</v>
      </c>
      <c r="V1106" t="s">
        <v>65</v>
      </c>
      <c r="W1106" t="s">
        <v>658</v>
      </c>
      <c r="X1106">
        <v>0</v>
      </c>
      <c r="Y1106" s="3">
        <v>100000</v>
      </c>
      <c r="Z1106" s="3">
        <v>10000</v>
      </c>
      <c r="AA1106">
        <v>0</v>
      </c>
      <c r="AB1106">
        <v>0</v>
      </c>
      <c r="AC1106">
        <v>0</v>
      </c>
      <c r="AF1106">
        <v>0</v>
      </c>
      <c r="AO1106" t="s">
        <v>659</v>
      </c>
      <c r="AP1106" t="s">
        <v>108</v>
      </c>
      <c r="AR1106">
        <v>0</v>
      </c>
      <c r="AS1106">
        <v>0</v>
      </c>
      <c r="AT1106">
        <v>0</v>
      </c>
      <c r="AU1106">
        <v>0</v>
      </c>
      <c r="AV1106">
        <v>0</v>
      </c>
      <c r="AW1106">
        <v>0</v>
      </c>
      <c r="BA1106" t="s">
        <v>63</v>
      </c>
      <c r="BB1106" t="s">
        <v>5030</v>
      </c>
      <c r="BC1106">
        <v>0</v>
      </c>
      <c r="BE1106" t="s">
        <v>108</v>
      </c>
      <c r="BH1106" t="s">
        <v>5031</v>
      </c>
    </row>
    <row r="1107" spans="1:60" x14ac:dyDescent="0.35">
      <c r="A1107" t="s">
        <v>5032</v>
      </c>
      <c r="B1107">
        <v>10000</v>
      </c>
      <c r="C1107">
        <v>20000</v>
      </c>
      <c r="D1107" s="2">
        <v>45769</v>
      </c>
      <c r="E1107" t="s">
        <v>59</v>
      </c>
      <c r="F1107" t="s">
        <v>5174</v>
      </c>
      <c r="G1107" t="s">
        <v>4972</v>
      </c>
      <c r="I1107">
        <v>2</v>
      </c>
      <c r="J1107" t="s">
        <v>183</v>
      </c>
      <c r="K1107">
        <v>77</v>
      </c>
      <c r="L1107" t="s">
        <v>6043</v>
      </c>
      <c r="M1107" t="s">
        <v>192</v>
      </c>
      <c r="N1107" t="s">
        <v>3848</v>
      </c>
      <c r="O1107" s="3">
        <v>1250</v>
      </c>
      <c r="R1107" s="2">
        <v>45762</v>
      </c>
      <c r="T1107">
        <v>88</v>
      </c>
      <c r="U1107" s="3">
        <v>110000</v>
      </c>
      <c r="V1107" t="s">
        <v>65</v>
      </c>
      <c r="W1107" t="s">
        <v>5033</v>
      </c>
      <c r="X1107">
        <v>0</v>
      </c>
      <c r="Y1107" s="3">
        <v>100000</v>
      </c>
      <c r="Z1107" s="3">
        <v>10000</v>
      </c>
      <c r="AA1107">
        <v>0</v>
      </c>
      <c r="AB1107">
        <v>0</v>
      </c>
      <c r="AC1107">
        <v>0</v>
      </c>
      <c r="AF1107">
        <v>0</v>
      </c>
      <c r="AO1107" t="s">
        <v>5034</v>
      </c>
      <c r="AP1107" t="s">
        <v>108</v>
      </c>
      <c r="AR1107">
        <v>0</v>
      </c>
      <c r="AS1107">
        <v>0</v>
      </c>
      <c r="AT1107">
        <v>0</v>
      </c>
      <c r="AU1107">
        <v>0</v>
      </c>
      <c r="AV1107">
        <v>0</v>
      </c>
      <c r="AW1107">
        <v>0</v>
      </c>
      <c r="BA1107" t="s">
        <v>63</v>
      </c>
      <c r="BB1107" t="s">
        <v>5035</v>
      </c>
      <c r="BC1107">
        <v>0</v>
      </c>
      <c r="BE1107" t="s">
        <v>108</v>
      </c>
      <c r="BH1107" t="s">
        <v>5036</v>
      </c>
    </row>
    <row r="1108" spans="1:60" x14ac:dyDescent="0.35">
      <c r="A1108" t="s">
        <v>5037</v>
      </c>
      <c r="B1108">
        <v>10000</v>
      </c>
      <c r="C1108">
        <v>20000</v>
      </c>
      <c r="D1108" s="2">
        <v>45769</v>
      </c>
      <c r="E1108" t="s">
        <v>59</v>
      </c>
      <c r="F1108" t="s">
        <v>5174</v>
      </c>
      <c r="G1108" t="s">
        <v>4972</v>
      </c>
      <c r="I1108">
        <v>2</v>
      </c>
      <c r="J1108" t="s">
        <v>183</v>
      </c>
      <c r="K1108">
        <v>77</v>
      </c>
      <c r="L1108" t="s">
        <v>6043</v>
      </c>
      <c r="M1108" t="s">
        <v>192</v>
      </c>
      <c r="N1108" t="s">
        <v>3848</v>
      </c>
      <c r="O1108" s="3">
        <v>1250</v>
      </c>
      <c r="R1108" s="2">
        <v>45762</v>
      </c>
      <c r="T1108">
        <v>88</v>
      </c>
      <c r="U1108" s="3">
        <v>110000</v>
      </c>
      <c r="V1108" t="s">
        <v>65</v>
      </c>
      <c r="W1108" t="s">
        <v>5039</v>
      </c>
      <c r="X1108">
        <v>0</v>
      </c>
      <c r="Y1108" s="3">
        <v>100000</v>
      </c>
      <c r="Z1108" s="3">
        <v>10000</v>
      </c>
      <c r="AA1108">
        <v>0</v>
      </c>
      <c r="AB1108">
        <v>0</v>
      </c>
      <c r="AC1108">
        <v>0</v>
      </c>
      <c r="AF1108">
        <v>0</v>
      </c>
      <c r="AO1108" t="s">
        <v>5040</v>
      </c>
      <c r="AP1108" t="s">
        <v>108</v>
      </c>
      <c r="AR1108">
        <v>0</v>
      </c>
      <c r="AS1108">
        <v>0</v>
      </c>
      <c r="AT1108">
        <v>0</v>
      </c>
      <c r="AU1108">
        <v>0</v>
      </c>
      <c r="AV1108">
        <v>0</v>
      </c>
      <c r="AW1108">
        <v>0</v>
      </c>
      <c r="BA1108" t="s">
        <v>63</v>
      </c>
      <c r="BB1108" t="s">
        <v>5041</v>
      </c>
      <c r="BC1108">
        <v>0</v>
      </c>
      <c r="BE1108" t="s">
        <v>108</v>
      </c>
      <c r="BH1108" t="s">
        <v>5042</v>
      </c>
    </row>
    <row r="1109" spans="1:60" x14ac:dyDescent="0.35">
      <c r="A1109" t="s">
        <v>5043</v>
      </c>
      <c r="B1109">
        <v>10000</v>
      </c>
      <c r="C1109">
        <v>30000</v>
      </c>
      <c r="D1109" s="2">
        <v>45769</v>
      </c>
      <c r="E1109" t="s">
        <v>59</v>
      </c>
      <c r="F1109" t="s">
        <v>5175</v>
      </c>
      <c r="G1109" t="s">
        <v>5176</v>
      </c>
      <c r="I1109">
        <v>2</v>
      </c>
      <c r="J1109" t="s">
        <v>183</v>
      </c>
      <c r="K1109">
        <v>77</v>
      </c>
      <c r="L1109" t="s">
        <v>6043</v>
      </c>
      <c r="M1109" t="s">
        <v>192</v>
      </c>
      <c r="N1109" t="s">
        <v>3848</v>
      </c>
      <c r="O1109" s="3">
        <v>1250</v>
      </c>
      <c r="R1109" s="2">
        <v>45762</v>
      </c>
      <c r="T1109">
        <v>88</v>
      </c>
      <c r="U1109" s="3">
        <v>110000</v>
      </c>
      <c r="V1109" t="s">
        <v>65</v>
      </c>
      <c r="W1109" t="s">
        <v>5044</v>
      </c>
      <c r="X1109">
        <v>0</v>
      </c>
      <c r="Y1109" s="3">
        <v>100000</v>
      </c>
      <c r="Z1109" s="3">
        <v>10000</v>
      </c>
      <c r="AA1109">
        <v>0</v>
      </c>
      <c r="AB1109">
        <v>0</v>
      </c>
      <c r="AC1109">
        <v>0</v>
      </c>
      <c r="AF1109">
        <v>0</v>
      </c>
      <c r="AO1109" t="s">
        <v>5045</v>
      </c>
      <c r="AP1109" t="s">
        <v>108</v>
      </c>
      <c r="AR1109">
        <v>0</v>
      </c>
      <c r="AS1109">
        <v>0</v>
      </c>
      <c r="AT1109">
        <v>0</v>
      </c>
      <c r="AU1109">
        <v>0</v>
      </c>
      <c r="AV1109">
        <v>0</v>
      </c>
      <c r="AW1109">
        <v>0</v>
      </c>
      <c r="BA1109" t="s">
        <v>63</v>
      </c>
      <c r="BB1109" t="s">
        <v>5046</v>
      </c>
      <c r="BC1109">
        <v>0</v>
      </c>
      <c r="BE1109" t="s">
        <v>108</v>
      </c>
      <c r="BH1109" t="s">
        <v>5047</v>
      </c>
    </row>
    <row r="1110" spans="1:60" x14ac:dyDescent="0.35">
      <c r="A1110" t="s">
        <v>2779</v>
      </c>
      <c r="B1110">
        <v>10000</v>
      </c>
      <c r="C1110">
        <v>20000</v>
      </c>
      <c r="D1110" s="2">
        <v>45762</v>
      </c>
      <c r="E1110" t="s">
        <v>59</v>
      </c>
      <c r="F1110" s="4">
        <v>0.43336805555555558</v>
      </c>
      <c r="G1110" t="s">
        <v>2780</v>
      </c>
      <c r="I1110">
        <v>2</v>
      </c>
      <c r="J1110" t="s">
        <v>183</v>
      </c>
      <c r="K1110">
        <v>77</v>
      </c>
      <c r="L1110" t="s">
        <v>6043</v>
      </c>
      <c r="M1110" t="s">
        <v>192</v>
      </c>
      <c r="N1110" t="s">
        <v>3848</v>
      </c>
      <c r="O1110">
        <v>100</v>
      </c>
      <c r="R1110" s="2">
        <v>45762</v>
      </c>
      <c r="T1110">
        <v>25</v>
      </c>
      <c r="U1110" s="3">
        <v>2500</v>
      </c>
      <c r="V1110" t="s">
        <v>65</v>
      </c>
      <c r="W1110" t="s">
        <v>2781</v>
      </c>
      <c r="X1110">
        <v>0</v>
      </c>
      <c r="Y1110" s="3">
        <v>1000</v>
      </c>
      <c r="Z1110" s="3">
        <v>1500</v>
      </c>
      <c r="AA1110">
        <v>0</v>
      </c>
      <c r="AB1110">
        <v>0</v>
      </c>
      <c r="AC1110">
        <v>0</v>
      </c>
      <c r="AF1110">
        <v>0</v>
      </c>
      <c r="AO1110" t="s">
        <v>2782</v>
      </c>
      <c r="AP1110" t="s">
        <v>95</v>
      </c>
      <c r="AR1110">
        <v>0</v>
      </c>
      <c r="AS1110">
        <v>0</v>
      </c>
      <c r="AT1110">
        <v>0</v>
      </c>
      <c r="AU1110">
        <v>0</v>
      </c>
      <c r="AV1110">
        <v>0</v>
      </c>
      <c r="AW1110">
        <v>0</v>
      </c>
      <c r="BA1110" t="s">
        <v>63</v>
      </c>
      <c r="BB1110" t="s">
        <v>5150</v>
      </c>
      <c r="BC1110">
        <v>0</v>
      </c>
      <c r="BE1110" t="s">
        <v>95</v>
      </c>
      <c r="BH1110" t="s">
        <v>2783</v>
      </c>
    </row>
    <row r="1111" spans="1:60" x14ac:dyDescent="0.35">
      <c r="A1111" t="s">
        <v>2784</v>
      </c>
      <c r="B1111">
        <v>10000</v>
      </c>
      <c r="C1111">
        <v>20000</v>
      </c>
      <c r="D1111" s="2">
        <v>45762</v>
      </c>
      <c r="E1111" t="s">
        <v>59</v>
      </c>
      <c r="F1111" s="4">
        <v>0.43260416666666668</v>
      </c>
      <c r="G1111" t="s">
        <v>2780</v>
      </c>
      <c r="I1111">
        <v>2</v>
      </c>
      <c r="J1111" t="s">
        <v>183</v>
      </c>
      <c r="K1111">
        <v>77</v>
      </c>
      <c r="L1111" t="s">
        <v>6043</v>
      </c>
      <c r="M1111" t="s">
        <v>192</v>
      </c>
      <c r="N1111" t="s">
        <v>3848</v>
      </c>
      <c r="O1111">
        <v>100</v>
      </c>
      <c r="R1111" s="2">
        <v>45762</v>
      </c>
      <c r="T1111">
        <v>25</v>
      </c>
      <c r="U1111" s="3">
        <v>2500</v>
      </c>
      <c r="V1111" t="s">
        <v>65</v>
      </c>
      <c r="W1111" t="s">
        <v>2785</v>
      </c>
      <c r="X1111">
        <v>0</v>
      </c>
      <c r="Y1111" s="3">
        <v>1000</v>
      </c>
      <c r="Z1111" s="3">
        <v>1500</v>
      </c>
      <c r="AA1111">
        <v>0</v>
      </c>
      <c r="AB1111">
        <v>0</v>
      </c>
      <c r="AC1111">
        <v>0</v>
      </c>
      <c r="AF1111">
        <v>0</v>
      </c>
      <c r="AO1111" t="s">
        <v>2786</v>
      </c>
      <c r="AP1111" t="s">
        <v>95</v>
      </c>
      <c r="AR1111">
        <v>0</v>
      </c>
      <c r="AS1111">
        <v>0</v>
      </c>
      <c r="AT1111">
        <v>0</v>
      </c>
      <c r="AU1111">
        <v>0</v>
      </c>
      <c r="AV1111">
        <v>0</v>
      </c>
      <c r="AW1111">
        <v>0</v>
      </c>
      <c r="BA1111" t="s">
        <v>63</v>
      </c>
      <c r="BB1111" t="s">
        <v>5151</v>
      </c>
      <c r="BC1111">
        <v>0</v>
      </c>
      <c r="BE1111" t="s">
        <v>95</v>
      </c>
      <c r="BH1111" t="s">
        <v>2787</v>
      </c>
    </row>
    <row r="1112" spans="1:60" x14ac:dyDescent="0.35">
      <c r="A1112" t="s">
        <v>5048</v>
      </c>
      <c r="B1112">
        <v>10000</v>
      </c>
      <c r="C1112">
        <v>20000</v>
      </c>
      <c r="D1112" s="2">
        <v>45769</v>
      </c>
      <c r="E1112" t="s">
        <v>59</v>
      </c>
      <c r="F1112" t="s">
        <v>5174</v>
      </c>
      <c r="G1112" t="s">
        <v>4972</v>
      </c>
      <c r="I1112">
        <v>2</v>
      </c>
      <c r="J1112" t="s">
        <v>183</v>
      </c>
      <c r="K1112">
        <v>77</v>
      </c>
      <c r="L1112" t="s">
        <v>6043</v>
      </c>
      <c r="M1112" t="s">
        <v>192</v>
      </c>
      <c r="N1112" t="s">
        <v>3848</v>
      </c>
      <c r="O1112" s="3">
        <v>1250</v>
      </c>
      <c r="R1112" s="2">
        <v>45762</v>
      </c>
      <c r="T1112">
        <v>88</v>
      </c>
      <c r="U1112" s="3">
        <v>110000</v>
      </c>
      <c r="V1112" t="s">
        <v>65</v>
      </c>
      <c r="W1112" t="s">
        <v>5049</v>
      </c>
      <c r="X1112">
        <v>0</v>
      </c>
      <c r="Y1112" s="3">
        <v>100000</v>
      </c>
      <c r="Z1112" s="3">
        <v>10000</v>
      </c>
      <c r="AA1112">
        <v>0</v>
      </c>
      <c r="AB1112">
        <v>0</v>
      </c>
      <c r="AC1112">
        <v>0</v>
      </c>
      <c r="AF1112">
        <v>0</v>
      </c>
      <c r="AO1112" t="s">
        <v>5050</v>
      </c>
      <c r="AP1112" t="s">
        <v>108</v>
      </c>
      <c r="AR1112">
        <v>0</v>
      </c>
      <c r="AS1112">
        <v>0</v>
      </c>
      <c r="AT1112">
        <v>0</v>
      </c>
      <c r="AU1112">
        <v>0</v>
      </c>
      <c r="AV1112">
        <v>0</v>
      </c>
      <c r="AW1112">
        <v>0</v>
      </c>
      <c r="BA1112" t="s">
        <v>63</v>
      </c>
      <c r="BB1112" t="s">
        <v>5051</v>
      </c>
      <c r="BC1112">
        <v>0</v>
      </c>
      <c r="BE1112" t="s">
        <v>108</v>
      </c>
      <c r="BH1112" t="s">
        <v>5052</v>
      </c>
    </row>
    <row r="1113" spans="1:60" x14ac:dyDescent="0.35">
      <c r="A1113" t="s">
        <v>2879</v>
      </c>
      <c r="B1113">
        <v>10000</v>
      </c>
      <c r="C1113">
        <v>10000</v>
      </c>
      <c r="D1113" s="2">
        <v>45762</v>
      </c>
      <c r="E1113" t="s">
        <v>59</v>
      </c>
      <c r="F1113" t="s">
        <v>2880</v>
      </c>
      <c r="G1113" t="s">
        <v>2881</v>
      </c>
      <c r="I1113">
        <v>1</v>
      </c>
      <c r="J1113" t="s">
        <v>183</v>
      </c>
      <c r="K1113">
        <v>65</v>
      </c>
      <c r="L1113" t="s">
        <v>6054</v>
      </c>
      <c r="M1113" t="s">
        <v>340</v>
      </c>
      <c r="N1113" t="s">
        <v>3854</v>
      </c>
      <c r="O1113">
        <v>834</v>
      </c>
      <c r="R1113" s="2">
        <v>45762</v>
      </c>
      <c r="T1113">
        <v>36</v>
      </c>
      <c r="U1113" s="3">
        <v>30024</v>
      </c>
      <c r="V1113" t="s">
        <v>65</v>
      </c>
      <c r="W1113" t="s">
        <v>2882</v>
      </c>
      <c r="X1113">
        <v>0</v>
      </c>
      <c r="Y1113" s="3">
        <v>30000</v>
      </c>
      <c r="Z1113">
        <v>24</v>
      </c>
      <c r="AA1113">
        <v>0</v>
      </c>
      <c r="AB1113">
        <v>0</v>
      </c>
      <c r="AC1113">
        <v>0</v>
      </c>
      <c r="AF1113">
        <v>0</v>
      </c>
      <c r="AO1113" t="s">
        <v>2883</v>
      </c>
      <c r="AP1113" t="s">
        <v>2792</v>
      </c>
      <c r="AR1113">
        <v>0</v>
      </c>
      <c r="AS1113">
        <v>0</v>
      </c>
      <c r="AT1113">
        <v>0</v>
      </c>
      <c r="AU1113">
        <v>0</v>
      </c>
      <c r="AV1113">
        <v>0</v>
      </c>
      <c r="AW1113">
        <v>0</v>
      </c>
      <c r="BA1113" t="s">
        <v>63</v>
      </c>
      <c r="BB1113" t="s">
        <v>5265</v>
      </c>
      <c r="BC1113">
        <v>0</v>
      </c>
      <c r="BE1113" t="s">
        <v>2792</v>
      </c>
      <c r="BH1113" t="s">
        <v>2793</v>
      </c>
    </row>
    <row r="1114" spans="1:60" x14ac:dyDescent="0.35">
      <c r="A1114" t="s">
        <v>5063</v>
      </c>
      <c r="B1114">
        <v>10000</v>
      </c>
      <c r="C1114">
        <v>30000</v>
      </c>
      <c r="D1114" s="2">
        <v>45769</v>
      </c>
      <c r="E1114" t="s">
        <v>59</v>
      </c>
      <c r="F1114" t="s">
        <v>5175</v>
      </c>
      <c r="G1114" t="s">
        <v>5176</v>
      </c>
      <c r="I1114">
        <v>2</v>
      </c>
      <c r="J1114" t="s">
        <v>183</v>
      </c>
      <c r="K1114">
        <v>77</v>
      </c>
      <c r="L1114" t="s">
        <v>6043</v>
      </c>
      <c r="M1114" t="s">
        <v>192</v>
      </c>
      <c r="N1114" t="s">
        <v>3848</v>
      </c>
      <c r="O1114" s="3">
        <v>1250</v>
      </c>
      <c r="R1114" s="2">
        <v>45762</v>
      </c>
      <c r="T1114">
        <v>88</v>
      </c>
      <c r="U1114" s="3">
        <v>110000</v>
      </c>
      <c r="V1114" t="s">
        <v>65</v>
      </c>
      <c r="W1114" t="s">
        <v>5044</v>
      </c>
      <c r="X1114">
        <v>0</v>
      </c>
      <c r="Y1114" s="3">
        <v>100000</v>
      </c>
      <c r="Z1114" s="3">
        <v>10000</v>
      </c>
      <c r="AA1114">
        <v>0</v>
      </c>
      <c r="AB1114">
        <v>0</v>
      </c>
      <c r="AC1114">
        <v>0</v>
      </c>
      <c r="AF1114">
        <v>0</v>
      </c>
      <c r="AO1114" t="s">
        <v>5045</v>
      </c>
      <c r="AP1114" t="s">
        <v>108</v>
      </c>
      <c r="AR1114">
        <v>0</v>
      </c>
      <c r="AS1114">
        <v>0</v>
      </c>
      <c r="AT1114">
        <v>0</v>
      </c>
      <c r="AU1114">
        <v>0</v>
      </c>
      <c r="AV1114">
        <v>0</v>
      </c>
      <c r="AW1114">
        <v>0</v>
      </c>
      <c r="BA1114" t="s">
        <v>63</v>
      </c>
      <c r="BB1114" t="s">
        <v>5064</v>
      </c>
      <c r="BC1114">
        <v>0</v>
      </c>
      <c r="BE1114" t="s">
        <v>108</v>
      </c>
      <c r="BH1114" t="s">
        <v>5065</v>
      </c>
    </row>
    <row r="1115" spans="1:60" x14ac:dyDescent="0.35">
      <c r="A1115" t="s">
        <v>5266</v>
      </c>
      <c r="B1115">
        <v>10000</v>
      </c>
      <c r="C1115">
        <v>10000</v>
      </c>
      <c r="D1115" s="2">
        <v>45764</v>
      </c>
      <c r="E1115" t="s">
        <v>59</v>
      </c>
      <c r="F1115" t="s">
        <v>5267</v>
      </c>
      <c r="G1115" t="s">
        <v>2969</v>
      </c>
      <c r="I1115">
        <v>1</v>
      </c>
      <c r="J1115" t="s">
        <v>183</v>
      </c>
      <c r="K1115">
        <v>88</v>
      </c>
      <c r="L1115" t="s">
        <v>6058</v>
      </c>
      <c r="M1115" t="s">
        <v>144</v>
      </c>
      <c r="N1115" t="s">
        <v>3855</v>
      </c>
      <c r="O1115" s="3">
        <v>1000</v>
      </c>
      <c r="R1115" s="2">
        <v>45762</v>
      </c>
      <c r="T1115">
        <v>1</v>
      </c>
      <c r="U1115" s="3">
        <v>1000</v>
      </c>
      <c r="V1115" t="s">
        <v>65</v>
      </c>
      <c r="W1115" t="s">
        <v>5268</v>
      </c>
      <c r="X1115">
        <v>0</v>
      </c>
      <c r="Y1115" s="3">
        <v>1000</v>
      </c>
      <c r="Z1115">
        <v>0</v>
      </c>
      <c r="AA1115">
        <v>0</v>
      </c>
      <c r="AB1115">
        <v>0</v>
      </c>
      <c r="AC1115">
        <v>0</v>
      </c>
      <c r="AF1115">
        <v>0</v>
      </c>
      <c r="AO1115" t="s">
        <v>5269</v>
      </c>
      <c r="AP1115" t="s">
        <v>2960</v>
      </c>
      <c r="AR1115">
        <v>0</v>
      </c>
      <c r="AS1115">
        <v>0</v>
      </c>
      <c r="AT1115">
        <v>0</v>
      </c>
      <c r="AU1115">
        <v>0</v>
      </c>
      <c r="AV1115">
        <v>0</v>
      </c>
      <c r="AW1115">
        <v>0</v>
      </c>
      <c r="BA1115" t="s">
        <v>63</v>
      </c>
      <c r="BB1115" t="s">
        <v>5270</v>
      </c>
      <c r="BC1115">
        <v>0</v>
      </c>
      <c r="BE1115" t="s">
        <v>2960</v>
      </c>
      <c r="BH1115" t="s">
        <v>2961</v>
      </c>
    </row>
    <row r="1116" spans="1:60" x14ac:dyDescent="0.35">
      <c r="A1116" t="s">
        <v>2962</v>
      </c>
      <c r="B1116">
        <v>10000</v>
      </c>
      <c r="C1116">
        <v>10000</v>
      </c>
      <c r="D1116" s="2">
        <v>45763</v>
      </c>
      <c r="E1116" t="s">
        <v>59</v>
      </c>
      <c r="F1116" t="s">
        <v>2963</v>
      </c>
      <c r="G1116" t="s">
        <v>2964</v>
      </c>
      <c r="I1116">
        <v>1</v>
      </c>
      <c r="J1116" t="s">
        <v>183</v>
      </c>
      <c r="K1116">
        <v>88</v>
      </c>
      <c r="L1116" t="s">
        <v>6058</v>
      </c>
      <c r="M1116" t="s">
        <v>144</v>
      </c>
      <c r="N1116" t="s">
        <v>3855</v>
      </c>
      <c r="O1116">
        <v>16</v>
      </c>
      <c r="R1116" s="2">
        <v>45762</v>
      </c>
      <c r="T1116">
        <v>1</v>
      </c>
      <c r="U1116">
        <v>16</v>
      </c>
      <c r="V1116" t="s">
        <v>65</v>
      </c>
      <c r="W1116" t="s">
        <v>2965</v>
      </c>
      <c r="X1116">
        <v>0</v>
      </c>
      <c r="Y1116">
        <v>16</v>
      </c>
      <c r="Z1116">
        <v>0</v>
      </c>
      <c r="AA1116">
        <v>0</v>
      </c>
      <c r="AB1116">
        <v>0</v>
      </c>
      <c r="AC1116">
        <v>0</v>
      </c>
      <c r="AF1116">
        <v>0</v>
      </c>
      <c r="AO1116" t="s">
        <v>2966</v>
      </c>
      <c r="AP1116" t="s">
        <v>2960</v>
      </c>
      <c r="AR1116">
        <v>0</v>
      </c>
      <c r="AS1116">
        <v>0</v>
      </c>
      <c r="AT1116">
        <v>0</v>
      </c>
      <c r="AU1116">
        <v>0</v>
      </c>
      <c r="AV1116">
        <v>0</v>
      </c>
      <c r="AW1116">
        <v>0</v>
      </c>
      <c r="BA1116" t="s">
        <v>63</v>
      </c>
      <c r="BB1116" t="s">
        <v>5271</v>
      </c>
      <c r="BC1116">
        <v>0</v>
      </c>
      <c r="BE1116" t="s">
        <v>2960</v>
      </c>
      <c r="BH1116" t="s">
        <v>2961</v>
      </c>
    </row>
    <row r="1117" spans="1:60" x14ac:dyDescent="0.35">
      <c r="A1117" t="s">
        <v>2962</v>
      </c>
      <c r="B1117">
        <v>20000</v>
      </c>
      <c r="C1117">
        <v>10000</v>
      </c>
      <c r="D1117" s="2">
        <v>45763</v>
      </c>
      <c r="E1117" t="s">
        <v>59</v>
      </c>
      <c r="F1117" t="s">
        <v>2963</v>
      </c>
      <c r="G1117" t="s">
        <v>2964</v>
      </c>
      <c r="I1117">
        <v>1</v>
      </c>
      <c r="J1117" t="s">
        <v>183</v>
      </c>
      <c r="K1117">
        <v>88</v>
      </c>
      <c r="L1117" t="s">
        <v>6058</v>
      </c>
      <c r="M1117" t="s">
        <v>144</v>
      </c>
      <c r="N1117" t="s">
        <v>3855</v>
      </c>
      <c r="O1117" s="3">
        <v>1998</v>
      </c>
      <c r="R1117" s="2">
        <v>45762</v>
      </c>
      <c r="T1117">
        <v>1</v>
      </c>
      <c r="U1117" s="3">
        <v>1998</v>
      </c>
      <c r="V1117" t="s">
        <v>65</v>
      </c>
      <c r="W1117" t="s">
        <v>2965</v>
      </c>
      <c r="X1117">
        <v>0</v>
      </c>
      <c r="Y1117" s="3">
        <v>1998</v>
      </c>
      <c r="Z1117">
        <v>0</v>
      </c>
      <c r="AA1117">
        <v>0</v>
      </c>
      <c r="AB1117">
        <v>0</v>
      </c>
      <c r="AC1117">
        <v>0</v>
      </c>
      <c r="AF1117">
        <v>0</v>
      </c>
      <c r="AO1117" t="s">
        <v>2966</v>
      </c>
      <c r="AP1117" t="s">
        <v>2960</v>
      </c>
      <c r="AR1117">
        <v>0</v>
      </c>
      <c r="AS1117">
        <v>0</v>
      </c>
      <c r="AT1117">
        <v>0</v>
      </c>
      <c r="AU1117">
        <v>0</v>
      </c>
      <c r="AV1117">
        <v>0</v>
      </c>
      <c r="AW1117">
        <v>0</v>
      </c>
      <c r="BA1117" t="s">
        <v>63</v>
      </c>
      <c r="BB1117" t="s">
        <v>5271</v>
      </c>
      <c r="BC1117">
        <v>0</v>
      </c>
      <c r="BE1117" t="s">
        <v>2960</v>
      </c>
      <c r="BH1117" t="s">
        <v>2961</v>
      </c>
    </row>
    <row r="1118" spans="1:60" x14ac:dyDescent="0.35">
      <c r="A1118" t="s">
        <v>2962</v>
      </c>
      <c r="B1118">
        <v>30000</v>
      </c>
      <c r="C1118">
        <v>10000</v>
      </c>
      <c r="D1118" s="2">
        <v>45763</v>
      </c>
      <c r="E1118" t="s">
        <v>59</v>
      </c>
      <c r="F1118" t="s">
        <v>2963</v>
      </c>
      <c r="G1118" t="s">
        <v>2964</v>
      </c>
      <c r="I1118">
        <v>1</v>
      </c>
      <c r="J1118" t="s">
        <v>183</v>
      </c>
      <c r="K1118">
        <v>88</v>
      </c>
      <c r="L1118" t="s">
        <v>6058</v>
      </c>
      <c r="M1118" t="s">
        <v>144</v>
      </c>
      <c r="N1118" t="s">
        <v>3855</v>
      </c>
      <c r="O1118" s="3">
        <v>1986</v>
      </c>
      <c r="R1118" s="2">
        <v>45762</v>
      </c>
      <c r="T1118">
        <v>1</v>
      </c>
      <c r="U1118" s="3">
        <v>1986</v>
      </c>
      <c r="V1118" t="s">
        <v>65</v>
      </c>
      <c r="W1118" t="s">
        <v>2965</v>
      </c>
      <c r="X1118">
        <v>0</v>
      </c>
      <c r="Y1118" s="3">
        <v>1986</v>
      </c>
      <c r="Z1118">
        <v>0</v>
      </c>
      <c r="AA1118">
        <v>0</v>
      </c>
      <c r="AB1118">
        <v>0</v>
      </c>
      <c r="AC1118">
        <v>0</v>
      </c>
      <c r="AF1118">
        <v>0</v>
      </c>
      <c r="AO1118" t="s">
        <v>2966</v>
      </c>
      <c r="AP1118" t="s">
        <v>2960</v>
      </c>
      <c r="AR1118">
        <v>0</v>
      </c>
      <c r="AS1118">
        <v>0</v>
      </c>
      <c r="AT1118">
        <v>0</v>
      </c>
      <c r="AU1118">
        <v>0</v>
      </c>
      <c r="AV1118">
        <v>0</v>
      </c>
      <c r="AW1118">
        <v>0</v>
      </c>
      <c r="BA1118" t="s">
        <v>63</v>
      </c>
      <c r="BB1118" t="s">
        <v>5271</v>
      </c>
      <c r="BC1118">
        <v>0</v>
      </c>
      <c r="BE1118" t="s">
        <v>2960</v>
      </c>
      <c r="BH1118" t="s">
        <v>2961</v>
      </c>
    </row>
    <row r="1119" spans="1:60" x14ac:dyDescent="0.35">
      <c r="A1119" t="s">
        <v>2967</v>
      </c>
      <c r="B1119">
        <v>10000</v>
      </c>
      <c r="C1119">
        <v>10000</v>
      </c>
      <c r="D1119" s="2">
        <v>45763</v>
      </c>
      <c r="E1119" t="s">
        <v>59</v>
      </c>
      <c r="F1119" t="s">
        <v>2968</v>
      </c>
      <c r="G1119" t="s">
        <v>2969</v>
      </c>
      <c r="I1119">
        <v>1</v>
      </c>
      <c r="J1119" t="s">
        <v>183</v>
      </c>
      <c r="K1119">
        <v>88</v>
      </c>
      <c r="L1119" t="s">
        <v>6058</v>
      </c>
      <c r="M1119" t="s">
        <v>144</v>
      </c>
      <c r="N1119" t="s">
        <v>3855</v>
      </c>
      <c r="O1119" s="3">
        <v>1000</v>
      </c>
      <c r="R1119" s="2">
        <v>45762</v>
      </c>
      <c r="T1119">
        <v>1</v>
      </c>
      <c r="U1119" s="3">
        <v>1000</v>
      </c>
      <c r="V1119" t="s">
        <v>65</v>
      </c>
      <c r="W1119" t="s">
        <v>2970</v>
      </c>
      <c r="X1119">
        <v>0</v>
      </c>
      <c r="Y1119" s="3">
        <v>1000</v>
      </c>
      <c r="Z1119">
        <v>0</v>
      </c>
      <c r="AA1119">
        <v>0</v>
      </c>
      <c r="AB1119">
        <v>0</v>
      </c>
      <c r="AC1119">
        <v>0</v>
      </c>
      <c r="AF1119">
        <v>0</v>
      </c>
      <c r="AO1119" t="s">
        <v>2971</v>
      </c>
      <c r="AP1119" t="s">
        <v>2960</v>
      </c>
      <c r="AR1119">
        <v>0</v>
      </c>
      <c r="AS1119">
        <v>0</v>
      </c>
      <c r="AT1119">
        <v>0</v>
      </c>
      <c r="AU1119">
        <v>0</v>
      </c>
      <c r="AV1119">
        <v>0</v>
      </c>
      <c r="AW1119">
        <v>0</v>
      </c>
      <c r="BA1119" t="s">
        <v>63</v>
      </c>
      <c r="BB1119" t="s">
        <v>5272</v>
      </c>
      <c r="BC1119">
        <v>0</v>
      </c>
      <c r="BE1119" t="s">
        <v>2960</v>
      </c>
      <c r="BH1119" t="s">
        <v>2972</v>
      </c>
    </row>
    <row r="1120" spans="1:60" x14ac:dyDescent="0.35">
      <c r="A1120" t="s">
        <v>2973</v>
      </c>
      <c r="B1120">
        <v>10000</v>
      </c>
      <c r="C1120">
        <v>10000</v>
      </c>
      <c r="D1120" s="2">
        <v>45763</v>
      </c>
      <c r="E1120" t="s">
        <v>59</v>
      </c>
      <c r="F1120" t="s">
        <v>2974</v>
      </c>
      <c r="G1120" t="s">
        <v>2969</v>
      </c>
      <c r="I1120">
        <v>1</v>
      </c>
      <c r="J1120" t="s">
        <v>183</v>
      </c>
      <c r="K1120">
        <v>88</v>
      </c>
      <c r="L1120" t="s">
        <v>6058</v>
      </c>
      <c r="M1120" t="s">
        <v>144</v>
      </c>
      <c r="N1120" t="s">
        <v>3855</v>
      </c>
      <c r="O1120" s="3">
        <v>1000</v>
      </c>
      <c r="R1120" s="2">
        <v>45762</v>
      </c>
      <c r="T1120">
        <v>1</v>
      </c>
      <c r="U1120" s="3">
        <v>1000</v>
      </c>
      <c r="V1120" t="s">
        <v>65</v>
      </c>
      <c r="W1120" t="s">
        <v>2975</v>
      </c>
      <c r="X1120">
        <v>0</v>
      </c>
      <c r="Y1120" s="3">
        <v>1000</v>
      </c>
      <c r="Z1120">
        <v>0</v>
      </c>
      <c r="AA1120">
        <v>0</v>
      </c>
      <c r="AB1120">
        <v>0</v>
      </c>
      <c r="AC1120">
        <v>0</v>
      </c>
      <c r="AF1120">
        <v>0</v>
      </c>
      <c r="AO1120" t="s">
        <v>2976</v>
      </c>
      <c r="AP1120" t="s">
        <v>2960</v>
      </c>
      <c r="AR1120">
        <v>0</v>
      </c>
      <c r="AS1120">
        <v>0</v>
      </c>
      <c r="AT1120">
        <v>0</v>
      </c>
      <c r="AU1120">
        <v>0</v>
      </c>
      <c r="AV1120">
        <v>0</v>
      </c>
      <c r="AW1120">
        <v>0</v>
      </c>
      <c r="BA1120" t="s">
        <v>63</v>
      </c>
      <c r="BB1120" t="s">
        <v>5273</v>
      </c>
      <c r="BC1120">
        <v>0</v>
      </c>
      <c r="BE1120" t="s">
        <v>2960</v>
      </c>
      <c r="BH1120" t="s">
        <v>2972</v>
      </c>
    </row>
    <row r="1121" spans="1:60" x14ac:dyDescent="0.35">
      <c r="A1121" t="s">
        <v>2884</v>
      </c>
      <c r="B1121">
        <v>10000</v>
      </c>
      <c r="C1121">
        <v>10000</v>
      </c>
      <c r="D1121" s="2">
        <v>45762</v>
      </c>
      <c r="E1121" t="s">
        <v>59</v>
      </c>
      <c r="F1121" t="s">
        <v>2723</v>
      </c>
      <c r="G1121" t="s">
        <v>2885</v>
      </c>
      <c r="I1121">
        <v>1</v>
      </c>
      <c r="J1121" t="s">
        <v>183</v>
      </c>
      <c r="K1121">
        <v>61</v>
      </c>
      <c r="L1121" t="s">
        <v>6046</v>
      </c>
      <c r="M1121" t="s">
        <v>664</v>
      </c>
      <c r="N1121" t="s">
        <v>3846</v>
      </c>
      <c r="O1121" s="3">
        <v>1334</v>
      </c>
      <c r="R1121" s="2">
        <v>45762</v>
      </c>
      <c r="T1121">
        <v>6</v>
      </c>
      <c r="U1121" s="3">
        <v>8004</v>
      </c>
      <c r="V1121" t="s">
        <v>65</v>
      </c>
      <c r="W1121" t="s">
        <v>2886</v>
      </c>
      <c r="X1121">
        <v>0</v>
      </c>
      <c r="Y1121" s="3">
        <v>8000</v>
      </c>
      <c r="Z1121">
        <v>4</v>
      </c>
      <c r="AA1121">
        <v>0</v>
      </c>
      <c r="AB1121">
        <v>0</v>
      </c>
      <c r="AC1121">
        <v>0</v>
      </c>
      <c r="AF1121">
        <v>0</v>
      </c>
      <c r="AO1121" t="s">
        <v>2887</v>
      </c>
      <c r="AP1121" t="s">
        <v>465</v>
      </c>
      <c r="AR1121">
        <v>0</v>
      </c>
      <c r="AS1121">
        <v>0</v>
      </c>
      <c r="AT1121">
        <v>0</v>
      </c>
      <c r="AU1121">
        <v>0</v>
      </c>
      <c r="AV1121">
        <v>0</v>
      </c>
      <c r="AW1121">
        <v>0</v>
      </c>
      <c r="BA1121" t="s">
        <v>63</v>
      </c>
      <c r="BB1121" t="s">
        <v>5274</v>
      </c>
      <c r="BC1121">
        <v>0</v>
      </c>
      <c r="BE1121" t="s">
        <v>465</v>
      </c>
      <c r="BH1121" t="s">
        <v>2813</v>
      </c>
    </row>
    <row r="1122" spans="1:60" x14ac:dyDescent="0.35">
      <c r="A1122" t="s">
        <v>2888</v>
      </c>
      <c r="B1122">
        <v>10000</v>
      </c>
      <c r="C1122">
        <v>10000</v>
      </c>
      <c r="D1122" s="2">
        <v>45762</v>
      </c>
      <c r="E1122" t="s">
        <v>59</v>
      </c>
      <c r="F1122" t="s">
        <v>2845</v>
      </c>
      <c r="G1122" t="s">
        <v>2739</v>
      </c>
      <c r="I1122">
        <v>1</v>
      </c>
      <c r="J1122" t="s">
        <v>183</v>
      </c>
      <c r="K1122">
        <v>59</v>
      </c>
      <c r="L1122" t="s">
        <v>6045</v>
      </c>
      <c r="M1122" t="s">
        <v>73</v>
      </c>
      <c r="N1122" t="s">
        <v>3811</v>
      </c>
      <c r="O1122" s="3">
        <v>2075</v>
      </c>
      <c r="R1122" s="2">
        <v>45762</v>
      </c>
      <c r="T1122">
        <v>2</v>
      </c>
      <c r="U1122" s="3">
        <v>4150</v>
      </c>
      <c r="V1122" t="s">
        <v>65</v>
      </c>
      <c r="W1122">
        <v>112887160001</v>
      </c>
      <c r="X1122">
        <v>0</v>
      </c>
      <c r="Y1122" s="3">
        <v>4150</v>
      </c>
      <c r="Z1122">
        <v>0</v>
      </c>
      <c r="AA1122">
        <v>0</v>
      </c>
      <c r="AB1122">
        <v>0</v>
      </c>
      <c r="AC1122">
        <v>0</v>
      </c>
      <c r="AF1122">
        <v>0</v>
      </c>
      <c r="AO1122">
        <v>11288716</v>
      </c>
      <c r="AP1122" t="s">
        <v>571</v>
      </c>
      <c r="AR1122">
        <v>0</v>
      </c>
      <c r="AS1122">
        <v>0</v>
      </c>
      <c r="AT1122">
        <v>0</v>
      </c>
      <c r="AU1122">
        <v>0</v>
      </c>
      <c r="AV1122">
        <v>0</v>
      </c>
      <c r="AW1122">
        <v>0</v>
      </c>
      <c r="BA1122" t="s">
        <v>63</v>
      </c>
      <c r="BB1122" t="s">
        <v>5275</v>
      </c>
      <c r="BC1122">
        <v>0</v>
      </c>
      <c r="BE1122" t="s">
        <v>571</v>
      </c>
      <c r="BH1122" t="s">
        <v>2889</v>
      </c>
    </row>
    <row r="1123" spans="1:60" x14ac:dyDescent="0.35">
      <c r="A1123" t="s">
        <v>2890</v>
      </c>
      <c r="B1123">
        <v>10000</v>
      </c>
      <c r="C1123">
        <v>10000</v>
      </c>
      <c r="D1123" s="2">
        <v>45762</v>
      </c>
      <c r="E1123" t="s">
        <v>59</v>
      </c>
      <c r="F1123" t="s">
        <v>2845</v>
      </c>
      <c r="G1123" t="s">
        <v>2739</v>
      </c>
      <c r="I1123">
        <v>1</v>
      </c>
      <c r="J1123" t="s">
        <v>183</v>
      </c>
      <c r="K1123">
        <v>59</v>
      </c>
      <c r="L1123" t="s">
        <v>6045</v>
      </c>
      <c r="M1123" t="s">
        <v>73</v>
      </c>
      <c r="N1123" t="s">
        <v>3811</v>
      </c>
      <c r="O1123" s="3">
        <v>2075</v>
      </c>
      <c r="R1123" s="2">
        <v>45762</v>
      </c>
      <c r="T1123">
        <v>2</v>
      </c>
      <c r="U1123" s="3">
        <v>4150</v>
      </c>
      <c r="V1123" t="s">
        <v>65</v>
      </c>
      <c r="W1123">
        <v>112887160001</v>
      </c>
      <c r="X1123">
        <v>0</v>
      </c>
      <c r="Y1123" s="3">
        <v>4150</v>
      </c>
      <c r="Z1123">
        <v>0</v>
      </c>
      <c r="AA1123">
        <v>0</v>
      </c>
      <c r="AB1123">
        <v>0</v>
      </c>
      <c r="AC1123">
        <v>0</v>
      </c>
      <c r="AF1123">
        <v>0</v>
      </c>
      <c r="AO1123">
        <v>11288716</v>
      </c>
      <c r="AP1123" t="s">
        <v>571</v>
      </c>
      <c r="AR1123">
        <v>0</v>
      </c>
      <c r="AS1123">
        <v>0</v>
      </c>
      <c r="AT1123">
        <v>0</v>
      </c>
      <c r="AU1123">
        <v>0</v>
      </c>
      <c r="AV1123">
        <v>0</v>
      </c>
      <c r="AW1123">
        <v>0</v>
      </c>
      <c r="BA1123" t="s">
        <v>63</v>
      </c>
      <c r="BB1123" t="s">
        <v>5276</v>
      </c>
      <c r="BC1123">
        <v>0</v>
      </c>
      <c r="BE1123" t="s">
        <v>571</v>
      </c>
      <c r="BH1123" t="s">
        <v>2891</v>
      </c>
    </row>
    <row r="1124" spans="1:60" x14ac:dyDescent="0.35">
      <c r="A1124" t="s">
        <v>2890</v>
      </c>
      <c r="B1124">
        <v>20000</v>
      </c>
      <c r="C1124">
        <v>10000</v>
      </c>
      <c r="D1124" s="2">
        <v>45762</v>
      </c>
      <c r="E1124" t="s">
        <v>59</v>
      </c>
      <c r="F1124" t="s">
        <v>2845</v>
      </c>
      <c r="G1124" t="s">
        <v>2739</v>
      </c>
      <c r="I1124">
        <v>1</v>
      </c>
      <c r="J1124" t="s">
        <v>183</v>
      </c>
      <c r="K1124">
        <v>59</v>
      </c>
      <c r="L1124" t="s">
        <v>6045</v>
      </c>
      <c r="M1124" t="s">
        <v>73</v>
      </c>
      <c r="N1124" t="s">
        <v>3811</v>
      </c>
      <c r="O1124" s="3">
        <v>2075</v>
      </c>
      <c r="R1124" s="2">
        <v>45762</v>
      </c>
      <c r="T1124">
        <v>2</v>
      </c>
      <c r="U1124" s="3">
        <v>4150</v>
      </c>
      <c r="V1124" t="s">
        <v>65</v>
      </c>
      <c r="W1124">
        <v>112887160001</v>
      </c>
      <c r="X1124">
        <v>0</v>
      </c>
      <c r="Y1124" s="3">
        <v>4150</v>
      </c>
      <c r="Z1124">
        <v>0</v>
      </c>
      <c r="AA1124">
        <v>0</v>
      </c>
      <c r="AB1124">
        <v>0</v>
      </c>
      <c r="AC1124">
        <v>0</v>
      </c>
      <c r="AF1124">
        <v>0</v>
      </c>
      <c r="AO1124">
        <v>11288716</v>
      </c>
      <c r="AP1124" t="s">
        <v>571</v>
      </c>
      <c r="AR1124">
        <v>0</v>
      </c>
      <c r="AS1124">
        <v>0</v>
      </c>
      <c r="AT1124">
        <v>0</v>
      </c>
      <c r="AU1124">
        <v>0</v>
      </c>
      <c r="AV1124">
        <v>0</v>
      </c>
      <c r="AW1124">
        <v>0</v>
      </c>
      <c r="BA1124" t="s">
        <v>63</v>
      </c>
      <c r="BB1124" t="s">
        <v>5276</v>
      </c>
      <c r="BC1124">
        <v>0</v>
      </c>
      <c r="BE1124" t="s">
        <v>571</v>
      </c>
      <c r="BH1124" t="s">
        <v>2891</v>
      </c>
    </row>
    <row r="1125" spans="1:60" x14ac:dyDescent="0.35">
      <c r="A1125" t="s">
        <v>2892</v>
      </c>
      <c r="B1125">
        <v>10000</v>
      </c>
      <c r="C1125">
        <v>10000</v>
      </c>
      <c r="D1125" s="2">
        <v>45762</v>
      </c>
      <c r="E1125" t="s">
        <v>59</v>
      </c>
      <c r="F1125" t="s">
        <v>2711</v>
      </c>
      <c r="G1125" t="s">
        <v>2893</v>
      </c>
      <c r="I1125">
        <v>1</v>
      </c>
      <c r="J1125" t="s">
        <v>183</v>
      </c>
      <c r="K1125">
        <v>65</v>
      </c>
      <c r="L1125" t="s">
        <v>6054</v>
      </c>
      <c r="M1125" t="s">
        <v>340</v>
      </c>
      <c r="N1125" t="s">
        <v>3854</v>
      </c>
      <c r="O1125">
        <v>385</v>
      </c>
      <c r="R1125" s="2">
        <v>45762</v>
      </c>
      <c r="T1125">
        <v>26</v>
      </c>
      <c r="U1125" s="3">
        <v>10010</v>
      </c>
      <c r="V1125" t="s">
        <v>65</v>
      </c>
      <c r="W1125" t="s">
        <v>2894</v>
      </c>
      <c r="X1125">
        <v>0</v>
      </c>
      <c r="Y1125" s="3">
        <v>10000</v>
      </c>
      <c r="Z1125">
        <v>10</v>
      </c>
      <c r="AA1125">
        <v>0</v>
      </c>
      <c r="AB1125">
        <v>0</v>
      </c>
      <c r="AC1125">
        <v>0</v>
      </c>
      <c r="AF1125">
        <v>0</v>
      </c>
      <c r="AO1125" t="s">
        <v>2895</v>
      </c>
      <c r="AP1125" t="s">
        <v>592</v>
      </c>
      <c r="AR1125">
        <v>0</v>
      </c>
      <c r="AS1125">
        <v>0</v>
      </c>
      <c r="AT1125">
        <v>0</v>
      </c>
      <c r="AU1125">
        <v>0</v>
      </c>
      <c r="AV1125">
        <v>0</v>
      </c>
      <c r="AW1125">
        <v>0</v>
      </c>
      <c r="BA1125" t="s">
        <v>63</v>
      </c>
      <c r="BB1125" t="s">
        <v>5277</v>
      </c>
      <c r="BC1125">
        <v>0</v>
      </c>
      <c r="BE1125" t="s">
        <v>592</v>
      </c>
      <c r="BH1125" t="s">
        <v>2896</v>
      </c>
    </row>
    <row r="1126" spans="1:60" x14ac:dyDescent="0.35">
      <c r="A1126" t="s">
        <v>3081</v>
      </c>
      <c r="B1126">
        <v>10000</v>
      </c>
      <c r="C1126">
        <v>10000</v>
      </c>
      <c r="D1126" s="2">
        <v>45768</v>
      </c>
      <c r="E1126" t="s">
        <v>59</v>
      </c>
      <c r="F1126" t="s">
        <v>3082</v>
      </c>
      <c r="G1126" t="s">
        <v>3083</v>
      </c>
      <c r="I1126">
        <v>1</v>
      </c>
      <c r="J1126" t="s">
        <v>183</v>
      </c>
      <c r="K1126">
        <v>79</v>
      </c>
      <c r="L1126" t="s">
        <v>6076</v>
      </c>
      <c r="M1126" t="s">
        <v>92</v>
      </c>
      <c r="N1126" t="s">
        <v>3828</v>
      </c>
      <c r="O1126">
        <v>625</v>
      </c>
      <c r="R1126" s="2">
        <v>45762</v>
      </c>
      <c r="T1126">
        <v>96</v>
      </c>
      <c r="U1126" s="3">
        <v>60000</v>
      </c>
      <c r="V1126" t="s">
        <v>65</v>
      </c>
      <c r="W1126" t="s">
        <v>3085</v>
      </c>
      <c r="X1126">
        <v>0</v>
      </c>
      <c r="Y1126" s="3">
        <v>17500</v>
      </c>
      <c r="Z1126" s="3">
        <v>42500</v>
      </c>
      <c r="AA1126">
        <v>0</v>
      </c>
      <c r="AB1126">
        <v>0</v>
      </c>
      <c r="AC1126">
        <v>0</v>
      </c>
      <c r="AF1126">
        <v>0</v>
      </c>
      <c r="AO1126" t="s">
        <v>3086</v>
      </c>
      <c r="AP1126" t="s">
        <v>3087</v>
      </c>
      <c r="AR1126">
        <v>0</v>
      </c>
      <c r="AS1126">
        <v>0</v>
      </c>
      <c r="AT1126">
        <v>0</v>
      </c>
      <c r="AU1126">
        <v>0</v>
      </c>
      <c r="AV1126">
        <v>0</v>
      </c>
      <c r="AW1126">
        <v>0</v>
      </c>
      <c r="BA1126" t="s">
        <v>63</v>
      </c>
      <c r="BB1126" t="s">
        <v>3088</v>
      </c>
      <c r="BC1126">
        <v>0</v>
      </c>
      <c r="BE1126" t="s">
        <v>3087</v>
      </c>
      <c r="BH1126" t="s">
        <v>3089</v>
      </c>
    </row>
    <row r="1127" spans="1:60" x14ac:dyDescent="0.35">
      <c r="A1127" t="s">
        <v>3532</v>
      </c>
      <c r="B1127">
        <v>10000</v>
      </c>
      <c r="C1127">
        <v>10000</v>
      </c>
      <c r="D1127" s="2">
        <v>45763</v>
      </c>
      <c r="E1127" t="s">
        <v>59</v>
      </c>
      <c r="F1127" s="4">
        <v>0.47076388888888887</v>
      </c>
      <c r="G1127" t="s">
        <v>3064</v>
      </c>
      <c r="I1127">
        <v>1</v>
      </c>
      <c r="J1127" t="s">
        <v>183</v>
      </c>
      <c r="K1127">
        <v>32</v>
      </c>
      <c r="L1127" t="s">
        <v>6064</v>
      </c>
      <c r="M1127" t="s">
        <v>516</v>
      </c>
      <c r="N1127" t="s">
        <v>3833</v>
      </c>
      <c r="O1127" s="3">
        <v>5860</v>
      </c>
      <c r="R1127" s="2">
        <v>45762</v>
      </c>
      <c r="T1127">
        <v>1</v>
      </c>
      <c r="U1127" s="3">
        <v>5860</v>
      </c>
      <c r="V1127" t="s">
        <v>65</v>
      </c>
      <c r="W1127" t="s">
        <v>915</v>
      </c>
      <c r="X1127">
        <v>0</v>
      </c>
      <c r="Y1127" s="3">
        <v>2680</v>
      </c>
      <c r="Z1127" s="3">
        <v>3180</v>
      </c>
      <c r="AA1127">
        <v>0</v>
      </c>
      <c r="AB1127">
        <v>0</v>
      </c>
      <c r="AC1127">
        <v>0</v>
      </c>
      <c r="AF1127">
        <v>0</v>
      </c>
      <c r="AO1127" t="s">
        <v>916</v>
      </c>
      <c r="AP1127" t="s">
        <v>465</v>
      </c>
      <c r="AR1127">
        <v>0</v>
      </c>
      <c r="AS1127">
        <v>0</v>
      </c>
      <c r="AT1127">
        <v>0</v>
      </c>
      <c r="AU1127">
        <v>0</v>
      </c>
      <c r="AV1127">
        <v>0</v>
      </c>
      <c r="AW1127">
        <v>0</v>
      </c>
      <c r="BA1127" t="s">
        <v>63</v>
      </c>
      <c r="BB1127" t="s">
        <v>5278</v>
      </c>
      <c r="BC1127">
        <v>0</v>
      </c>
      <c r="BE1127" t="s">
        <v>465</v>
      </c>
      <c r="BH1127" t="s">
        <v>3074</v>
      </c>
    </row>
    <row r="1128" spans="1:60" x14ac:dyDescent="0.35">
      <c r="A1128" t="s">
        <v>2897</v>
      </c>
      <c r="B1128">
        <v>10000</v>
      </c>
      <c r="C1128">
        <v>10000</v>
      </c>
      <c r="D1128" s="2">
        <v>45762</v>
      </c>
      <c r="E1128" t="s">
        <v>59</v>
      </c>
      <c r="F1128" s="4">
        <v>0.42719907407407409</v>
      </c>
      <c r="G1128" t="s">
        <v>1730</v>
      </c>
      <c r="I1128">
        <v>1</v>
      </c>
      <c r="J1128" t="s">
        <v>183</v>
      </c>
      <c r="K1128">
        <v>61</v>
      </c>
      <c r="L1128" t="s">
        <v>6046</v>
      </c>
      <c r="M1128" t="s">
        <v>209</v>
      </c>
      <c r="N1128" t="s">
        <v>3802</v>
      </c>
      <c r="O1128">
        <v>100</v>
      </c>
      <c r="R1128" s="2">
        <v>45762</v>
      </c>
      <c r="T1128">
        <v>1</v>
      </c>
      <c r="U1128">
        <v>100</v>
      </c>
      <c r="V1128" t="s">
        <v>65</v>
      </c>
      <c r="W1128">
        <v>107142970001</v>
      </c>
      <c r="X1128">
        <v>0</v>
      </c>
      <c r="Y1128">
        <v>100</v>
      </c>
      <c r="Z1128">
        <v>0</v>
      </c>
      <c r="AA1128">
        <v>0</v>
      </c>
      <c r="AB1128">
        <v>0</v>
      </c>
      <c r="AC1128">
        <v>0</v>
      </c>
      <c r="AF1128">
        <v>0</v>
      </c>
      <c r="AO1128">
        <v>10714297</v>
      </c>
      <c r="AP1128" t="s">
        <v>282</v>
      </c>
      <c r="AR1128">
        <v>0</v>
      </c>
      <c r="AS1128">
        <v>0</v>
      </c>
      <c r="AT1128">
        <v>0</v>
      </c>
      <c r="AU1128">
        <v>0</v>
      </c>
      <c r="AV1128">
        <v>0</v>
      </c>
      <c r="AW1128">
        <v>0</v>
      </c>
      <c r="BA1128" t="s">
        <v>63</v>
      </c>
      <c r="BB1128" t="s">
        <v>5279</v>
      </c>
      <c r="BC1128">
        <v>0</v>
      </c>
      <c r="BE1128" t="s">
        <v>282</v>
      </c>
      <c r="BH1128" t="s">
        <v>2898</v>
      </c>
    </row>
    <row r="1129" spans="1:60" x14ac:dyDescent="0.35">
      <c r="A1129" t="s">
        <v>2899</v>
      </c>
      <c r="B1129">
        <v>10000</v>
      </c>
      <c r="C1129">
        <v>10000</v>
      </c>
      <c r="D1129" s="2">
        <v>45762</v>
      </c>
      <c r="E1129" t="s">
        <v>59</v>
      </c>
      <c r="F1129" s="4">
        <v>0.42719907407407409</v>
      </c>
      <c r="G1129" t="s">
        <v>2621</v>
      </c>
      <c r="I1129">
        <v>1</v>
      </c>
      <c r="J1129" t="s">
        <v>183</v>
      </c>
      <c r="K1129">
        <v>61</v>
      </c>
      <c r="L1129" t="s">
        <v>6046</v>
      </c>
      <c r="M1129" t="s">
        <v>209</v>
      </c>
      <c r="N1129" t="s">
        <v>3802</v>
      </c>
      <c r="O1129">
        <v>100</v>
      </c>
      <c r="R1129" s="2">
        <v>45762</v>
      </c>
      <c r="T1129">
        <v>1</v>
      </c>
      <c r="U1129">
        <v>100</v>
      </c>
      <c r="V1129" t="s">
        <v>65</v>
      </c>
      <c r="W1129">
        <v>107330780001</v>
      </c>
      <c r="X1129">
        <v>0</v>
      </c>
      <c r="Y1129">
        <v>100</v>
      </c>
      <c r="Z1129">
        <v>0</v>
      </c>
      <c r="AA1129">
        <v>0</v>
      </c>
      <c r="AB1129">
        <v>0</v>
      </c>
      <c r="AC1129">
        <v>0</v>
      </c>
      <c r="AF1129">
        <v>0</v>
      </c>
      <c r="AO1129">
        <v>10733078</v>
      </c>
      <c r="AP1129" t="s">
        <v>282</v>
      </c>
      <c r="AR1129">
        <v>0</v>
      </c>
      <c r="AS1129">
        <v>0</v>
      </c>
      <c r="AT1129">
        <v>0</v>
      </c>
      <c r="AU1129">
        <v>0</v>
      </c>
      <c r="AV1129">
        <v>0</v>
      </c>
      <c r="AW1129">
        <v>0</v>
      </c>
      <c r="BA1129" t="s">
        <v>63</v>
      </c>
      <c r="BB1129" t="s">
        <v>5280</v>
      </c>
      <c r="BC1129">
        <v>0</v>
      </c>
      <c r="BE1129" t="s">
        <v>282</v>
      </c>
      <c r="BH1129" t="s">
        <v>2898</v>
      </c>
    </row>
    <row r="1130" spans="1:60" x14ac:dyDescent="0.35">
      <c r="A1130" t="s">
        <v>5281</v>
      </c>
      <c r="B1130">
        <v>10000</v>
      </c>
      <c r="C1130">
        <v>10000</v>
      </c>
      <c r="D1130" s="2">
        <v>45764</v>
      </c>
      <c r="E1130" t="s">
        <v>59</v>
      </c>
      <c r="F1130" t="s">
        <v>5282</v>
      </c>
      <c r="G1130" t="s">
        <v>5283</v>
      </c>
      <c r="I1130">
        <v>1</v>
      </c>
      <c r="J1130" t="s">
        <v>183</v>
      </c>
      <c r="K1130">
        <v>95</v>
      </c>
      <c r="L1130" t="s">
        <v>6068</v>
      </c>
      <c r="M1130" t="s">
        <v>454</v>
      </c>
      <c r="N1130" t="s">
        <v>3837</v>
      </c>
      <c r="O1130" s="3">
        <v>18572</v>
      </c>
      <c r="R1130" s="2">
        <v>45762</v>
      </c>
      <c r="T1130">
        <v>14</v>
      </c>
      <c r="U1130" s="3">
        <v>260008</v>
      </c>
      <c r="V1130" t="s">
        <v>65</v>
      </c>
      <c r="W1130">
        <v>86.915900010000001</v>
      </c>
      <c r="X1130">
        <v>0</v>
      </c>
      <c r="Y1130" s="3">
        <v>259500</v>
      </c>
      <c r="Z1130">
        <v>508</v>
      </c>
      <c r="AA1130">
        <v>0</v>
      </c>
      <c r="AB1130">
        <v>0</v>
      </c>
      <c r="AC1130">
        <v>0</v>
      </c>
      <c r="AF1130">
        <v>0</v>
      </c>
      <c r="AO1130">
        <v>86.915899999999993</v>
      </c>
      <c r="AP1130" t="s">
        <v>1048</v>
      </c>
      <c r="AR1130">
        <v>0</v>
      </c>
      <c r="AS1130">
        <v>0</v>
      </c>
      <c r="AT1130">
        <v>0</v>
      </c>
      <c r="AU1130">
        <v>0</v>
      </c>
      <c r="AV1130">
        <v>0</v>
      </c>
      <c r="AW1130">
        <v>0</v>
      </c>
      <c r="BA1130" t="s">
        <v>63</v>
      </c>
      <c r="BB1130" t="s">
        <v>5284</v>
      </c>
      <c r="BC1130">
        <v>0</v>
      </c>
      <c r="BE1130" t="s">
        <v>1048</v>
      </c>
      <c r="BH1130" t="s">
        <v>5285</v>
      </c>
    </row>
    <row r="1131" spans="1:60" x14ac:dyDescent="0.35">
      <c r="A1131" t="s">
        <v>2900</v>
      </c>
      <c r="B1131">
        <v>10000</v>
      </c>
      <c r="C1131">
        <v>10000</v>
      </c>
      <c r="D1131" s="2">
        <v>45763</v>
      </c>
      <c r="E1131" t="s">
        <v>59</v>
      </c>
      <c r="F1131" t="s">
        <v>2901</v>
      </c>
      <c r="G1131" t="s">
        <v>2902</v>
      </c>
      <c r="I1131">
        <v>1</v>
      </c>
      <c r="J1131" t="s">
        <v>183</v>
      </c>
      <c r="K1131">
        <v>65</v>
      </c>
      <c r="L1131" t="s">
        <v>6054</v>
      </c>
      <c r="M1131" t="s">
        <v>340</v>
      </c>
      <c r="N1131" t="s">
        <v>3854</v>
      </c>
      <c r="O1131">
        <v>200</v>
      </c>
      <c r="R1131" s="2">
        <v>45762</v>
      </c>
      <c r="T1131">
        <v>5</v>
      </c>
      <c r="U1131" s="3">
        <v>1000</v>
      </c>
      <c r="V1131" t="s">
        <v>65</v>
      </c>
      <c r="W1131" t="s">
        <v>2903</v>
      </c>
      <c r="X1131">
        <v>0</v>
      </c>
      <c r="Y1131" s="3">
        <v>1000</v>
      </c>
      <c r="Z1131">
        <v>0</v>
      </c>
      <c r="AA1131">
        <v>0</v>
      </c>
      <c r="AB1131">
        <v>0</v>
      </c>
      <c r="AC1131">
        <v>0</v>
      </c>
      <c r="AF1131">
        <v>0</v>
      </c>
      <c r="AO1131" t="s">
        <v>2904</v>
      </c>
      <c r="AP1131" t="s">
        <v>225</v>
      </c>
      <c r="AR1131">
        <v>0</v>
      </c>
      <c r="AS1131">
        <v>0</v>
      </c>
      <c r="AT1131">
        <v>0</v>
      </c>
      <c r="AU1131">
        <v>0</v>
      </c>
      <c r="AV1131">
        <v>0</v>
      </c>
      <c r="AW1131">
        <v>0</v>
      </c>
      <c r="BA1131" t="s">
        <v>63</v>
      </c>
      <c r="BB1131" t="s">
        <v>5286</v>
      </c>
      <c r="BC1131">
        <v>0</v>
      </c>
      <c r="BE1131" t="s">
        <v>225</v>
      </c>
      <c r="BH1131" t="s">
        <v>2905</v>
      </c>
    </row>
    <row r="1132" spans="1:60" x14ac:dyDescent="0.35">
      <c r="A1132" t="s">
        <v>5287</v>
      </c>
      <c r="B1132">
        <v>10000</v>
      </c>
      <c r="C1132">
        <v>10000</v>
      </c>
      <c r="D1132" s="2">
        <v>45763</v>
      </c>
      <c r="E1132" t="s">
        <v>59</v>
      </c>
      <c r="F1132" t="s">
        <v>5198</v>
      </c>
      <c r="G1132" t="s">
        <v>3951</v>
      </c>
      <c r="I1132">
        <v>1</v>
      </c>
      <c r="J1132" t="s">
        <v>183</v>
      </c>
      <c r="K1132">
        <v>61</v>
      </c>
      <c r="L1132" t="s">
        <v>6046</v>
      </c>
      <c r="M1132" t="s">
        <v>209</v>
      </c>
      <c r="N1132" t="s">
        <v>3802</v>
      </c>
      <c r="O1132" s="3">
        <v>1000</v>
      </c>
      <c r="R1132" s="2">
        <v>45762</v>
      </c>
      <c r="T1132">
        <v>1</v>
      </c>
      <c r="U1132" s="3">
        <v>1000</v>
      </c>
      <c r="V1132" t="s">
        <v>65</v>
      </c>
      <c r="W1132" t="s">
        <v>5288</v>
      </c>
      <c r="X1132">
        <v>0</v>
      </c>
      <c r="Y1132" s="3">
        <v>1000</v>
      </c>
      <c r="Z1132">
        <v>0</v>
      </c>
      <c r="AA1132">
        <v>0</v>
      </c>
      <c r="AB1132">
        <v>0</v>
      </c>
      <c r="AC1132">
        <v>0</v>
      </c>
      <c r="AF1132">
        <v>0</v>
      </c>
      <c r="AO1132" t="s">
        <v>5289</v>
      </c>
      <c r="AP1132" t="s">
        <v>225</v>
      </c>
      <c r="AR1132">
        <v>0</v>
      </c>
      <c r="AS1132">
        <v>0</v>
      </c>
      <c r="AT1132">
        <v>0</v>
      </c>
      <c r="AU1132">
        <v>0</v>
      </c>
      <c r="AV1132">
        <v>0</v>
      </c>
      <c r="AW1132">
        <v>0</v>
      </c>
      <c r="BA1132" t="s">
        <v>63</v>
      </c>
      <c r="BB1132" t="s">
        <v>5290</v>
      </c>
      <c r="BC1132">
        <v>0</v>
      </c>
      <c r="BE1132" t="s">
        <v>225</v>
      </c>
      <c r="BH1132" t="s">
        <v>2905</v>
      </c>
    </row>
    <row r="1133" spans="1:60" x14ac:dyDescent="0.35">
      <c r="A1133" t="s">
        <v>5291</v>
      </c>
      <c r="B1133">
        <v>10000</v>
      </c>
      <c r="C1133">
        <v>10000</v>
      </c>
      <c r="D1133" s="2">
        <v>45763</v>
      </c>
      <c r="E1133" t="s">
        <v>59</v>
      </c>
      <c r="F1133" t="s">
        <v>5292</v>
      </c>
      <c r="G1133" t="s">
        <v>5293</v>
      </c>
      <c r="I1133">
        <v>1</v>
      </c>
      <c r="J1133" t="s">
        <v>183</v>
      </c>
      <c r="K1133">
        <v>65</v>
      </c>
      <c r="L1133" t="s">
        <v>6054</v>
      </c>
      <c r="M1133" t="s">
        <v>340</v>
      </c>
      <c r="N1133" t="s">
        <v>3854</v>
      </c>
      <c r="O1133">
        <v>250</v>
      </c>
      <c r="R1133" s="2">
        <v>45762</v>
      </c>
      <c r="T1133">
        <v>6</v>
      </c>
      <c r="U1133" s="3">
        <v>1500</v>
      </c>
      <c r="V1133" t="s">
        <v>65</v>
      </c>
      <c r="W1133" t="s">
        <v>5294</v>
      </c>
      <c r="X1133">
        <v>0</v>
      </c>
      <c r="Y1133" s="3">
        <v>1500</v>
      </c>
      <c r="Z1133">
        <v>0</v>
      </c>
      <c r="AA1133">
        <v>0</v>
      </c>
      <c r="AB1133">
        <v>0</v>
      </c>
      <c r="AC1133">
        <v>0</v>
      </c>
      <c r="AF1133">
        <v>0</v>
      </c>
      <c r="AO1133" t="s">
        <v>5295</v>
      </c>
      <c r="AP1133" t="s">
        <v>225</v>
      </c>
      <c r="AR1133">
        <v>0</v>
      </c>
      <c r="AS1133">
        <v>0</v>
      </c>
      <c r="AT1133">
        <v>0</v>
      </c>
      <c r="AU1133">
        <v>0</v>
      </c>
      <c r="AV1133">
        <v>0</v>
      </c>
      <c r="AW1133">
        <v>0</v>
      </c>
      <c r="BA1133" t="s">
        <v>63</v>
      </c>
      <c r="BB1133" t="s">
        <v>5296</v>
      </c>
      <c r="BC1133">
        <v>0</v>
      </c>
      <c r="BE1133" t="s">
        <v>225</v>
      </c>
      <c r="BH1133" t="s">
        <v>2905</v>
      </c>
    </row>
    <row r="1134" spans="1:60" x14ac:dyDescent="0.35">
      <c r="A1134" t="s">
        <v>5297</v>
      </c>
      <c r="B1134">
        <v>10000</v>
      </c>
      <c r="C1134">
        <v>10000</v>
      </c>
      <c r="D1134" s="2">
        <v>45763</v>
      </c>
      <c r="E1134" t="s">
        <v>59</v>
      </c>
      <c r="F1134" s="4">
        <v>0.4697453703703704</v>
      </c>
      <c r="G1134" t="s">
        <v>5298</v>
      </c>
      <c r="I1134">
        <v>1</v>
      </c>
      <c r="J1134" t="s">
        <v>183</v>
      </c>
      <c r="K1134">
        <v>61</v>
      </c>
      <c r="L1134" t="s">
        <v>6046</v>
      </c>
      <c r="M1134" t="s">
        <v>209</v>
      </c>
      <c r="N1134" t="s">
        <v>3802</v>
      </c>
      <c r="O1134">
        <v>100</v>
      </c>
      <c r="R1134" s="2">
        <v>45762</v>
      </c>
      <c r="T1134">
        <v>1</v>
      </c>
      <c r="U1134">
        <v>100</v>
      </c>
      <c r="V1134" t="s">
        <v>65</v>
      </c>
      <c r="W1134" t="s">
        <v>5299</v>
      </c>
      <c r="X1134">
        <v>0</v>
      </c>
      <c r="Y1134">
        <v>100</v>
      </c>
      <c r="Z1134">
        <v>0</v>
      </c>
      <c r="AA1134">
        <v>0</v>
      </c>
      <c r="AB1134">
        <v>0</v>
      </c>
      <c r="AC1134">
        <v>0</v>
      </c>
      <c r="AF1134">
        <v>0</v>
      </c>
      <c r="AO1134" t="s">
        <v>5300</v>
      </c>
      <c r="AP1134" t="s">
        <v>225</v>
      </c>
      <c r="AR1134">
        <v>0</v>
      </c>
      <c r="AS1134">
        <v>0</v>
      </c>
      <c r="AT1134">
        <v>0</v>
      </c>
      <c r="AU1134">
        <v>0</v>
      </c>
      <c r="AV1134">
        <v>0</v>
      </c>
      <c r="AW1134">
        <v>0</v>
      </c>
      <c r="BA1134" t="s">
        <v>63</v>
      </c>
      <c r="BB1134" t="s">
        <v>5301</v>
      </c>
      <c r="BC1134">
        <v>0</v>
      </c>
      <c r="BE1134" t="s">
        <v>225</v>
      </c>
      <c r="BH1134" t="s">
        <v>2905</v>
      </c>
    </row>
    <row r="1135" spans="1:60" x14ac:dyDescent="0.35">
      <c r="A1135" t="s">
        <v>2906</v>
      </c>
      <c r="B1135">
        <v>10000</v>
      </c>
      <c r="C1135">
        <v>10000</v>
      </c>
      <c r="D1135" s="2">
        <v>45763</v>
      </c>
      <c r="E1135" t="s">
        <v>59</v>
      </c>
      <c r="F1135" t="s">
        <v>2901</v>
      </c>
      <c r="G1135" t="s">
        <v>2902</v>
      </c>
      <c r="I1135">
        <v>1</v>
      </c>
      <c r="J1135" t="s">
        <v>183</v>
      </c>
      <c r="K1135">
        <v>65</v>
      </c>
      <c r="L1135" t="s">
        <v>6054</v>
      </c>
      <c r="M1135" t="s">
        <v>340</v>
      </c>
      <c r="N1135" t="s">
        <v>3854</v>
      </c>
      <c r="O1135" s="3">
        <v>1800</v>
      </c>
      <c r="R1135" s="2">
        <v>45762</v>
      </c>
      <c r="T1135">
        <v>5</v>
      </c>
      <c r="U1135" s="3">
        <v>9000</v>
      </c>
      <c r="V1135" t="s">
        <v>65</v>
      </c>
      <c r="W1135" t="s">
        <v>2903</v>
      </c>
      <c r="X1135">
        <v>0</v>
      </c>
      <c r="Y1135" s="3">
        <v>9000</v>
      </c>
      <c r="Z1135">
        <v>0</v>
      </c>
      <c r="AA1135">
        <v>0</v>
      </c>
      <c r="AB1135">
        <v>0</v>
      </c>
      <c r="AC1135">
        <v>0</v>
      </c>
      <c r="AF1135">
        <v>0</v>
      </c>
      <c r="AO1135" t="s">
        <v>2904</v>
      </c>
      <c r="AP1135" t="s">
        <v>225</v>
      </c>
      <c r="AR1135">
        <v>0</v>
      </c>
      <c r="AS1135">
        <v>0</v>
      </c>
      <c r="AT1135">
        <v>0</v>
      </c>
      <c r="AU1135">
        <v>0</v>
      </c>
      <c r="AV1135">
        <v>0</v>
      </c>
      <c r="AW1135">
        <v>0</v>
      </c>
      <c r="BA1135" t="s">
        <v>63</v>
      </c>
      <c r="BB1135" t="s">
        <v>5302</v>
      </c>
      <c r="BC1135">
        <v>0</v>
      </c>
      <c r="BE1135" t="s">
        <v>225</v>
      </c>
      <c r="BH1135" t="s">
        <v>2907</v>
      </c>
    </row>
    <row r="1136" spans="1:60" x14ac:dyDescent="0.35">
      <c r="A1136" t="s">
        <v>2908</v>
      </c>
      <c r="B1136">
        <v>10000</v>
      </c>
      <c r="C1136">
        <v>10000</v>
      </c>
      <c r="D1136" s="2">
        <v>45762</v>
      </c>
      <c r="E1136" t="s">
        <v>59</v>
      </c>
      <c r="F1136" t="s">
        <v>2909</v>
      </c>
      <c r="G1136" t="s">
        <v>2910</v>
      </c>
      <c r="I1136">
        <v>1</v>
      </c>
      <c r="J1136" t="s">
        <v>183</v>
      </c>
      <c r="K1136">
        <v>65</v>
      </c>
      <c r="L1136" t="s">
        <v>6054</v>
      </c>
      <c r="M1136" t="s">
        <v>340</v>
      </c>
      <c r="N1136" t="s">
        <v>3854</v>
      </c>
      <c r="O1136">
        <v>250</v>
      </c>
      <c r="R1136" s="2">
        <v>45762</v>
      </c>
      <c r="T1136">
        <v>2</v>
      </c>
      <c r="U1136">
        <v>500</v>
      </c>
      <c r="V1136" t="s">
        <v>65</v>
      </c>
      <c r="W1136" t="s">
        <v>2911</v>
      </c>
      <c r="X1136">
        <v>0</v>
      </c>
      <c r="Y1136">
        <v>500</v>
      </c>
      <c r="Z1136">
        <v>0</v>
      </c>
      <c r="AA1136">
        <v>0</v>
      </c>
      <c r="AB1136">
        <v>0</v>
      </c>
      <c r="AC1136">
        <v>0</v>
      </c>
      <c r="AF1136">
        <v>0</v>
      </c>
      <c r="AO1136" t="s">
        <v>2912</v>
      </c>
      <c r="AP1136" t="s">
        <v>2913</v>
      </c>
      <c r="AR1136">
        <v>0</v>
      </c>
      <c r="AS1136">
        <v>0</v>
      </c>
      <c r="AT1136">
        <v>0</v>
      </c>
      <c r="AU1136">
        <v>0</v>
      </c>
      <c r="AV1136">
        <v>0</v>
      </c>
      <c r="AW1136">
        <v>0</v>
      </c>
      <c r="BA1136" t="s">
        <v>63</v>
      </c>
      <c r="BB1136" t="s">
        <v>5303</v>
      </c>
      <c r="BC1136">
        <v>0</v>
      </c>
      <c r="BE1136" t="s">
        <v>2913</v>
      </c>
      <c r="BH1136" t="s">
        <v>2914</v>
      </c>
    </row>
    <row r="1137" spans="1:60" x14ac:dyDescent="0.35">
      <c r="A1137" t="s">
        <v>5304</v>
      </c>
      <c r="B1137">
        <v>10000</v>
      </c>
      <c r="C1137">
        <v>10000</v>
      </c>
      <c r="D1137" s="2">
        <v>45763</v>
      </c>
      <c r="E1137" t="s">
        <v>59</v>
      </c>
      <c r="F1137" t="s">
        <v>5139</v>
      </c>
      <c r="G1137" t="s">
        <v>1220</v>
      </c>
      <c r="I1137">
        <v>1</v>
      </c>
      <c r="J1137" t="s">
        <v>183</v>
      </c>
      <c r="K1137">
        <v>79</v>
      </c>
      <c r="L1137" t="s">
        <v>6076</v>
      </c>
      <c r="M1137" t="s">
        <v>92</v>
      </c>
      <c r="N1137" t="s">
        <v>3828</v>
      </c>
      <c r="O1137">
        <v>497</v>
      </c>
      <c r="R1137" s="2">
        <v>45762</v>
      </c>
      <c r="T1137">
        <v>4</v>
      </c>
      <c r="U1137" s="3">
        <v>1988</v>
      </c>
      <c r="V1137" t="s">
        <v>65</v>
      </c>
      <c r="W1137" t="s">
        <v>3136</v>
      </c>
      <c r="X1137">
        <v>0</v>
      </c>
      <c r="Y1137" s="3">
        <v>1986</v>
      </c>
      <c r="Z1137">
        <v>2</v>
      </c>
      <c r="AA1137">
        <v>0</v>
      </c>
      <c r="AB1137">
        <v>0</v>
      </c>
      <c r="AC1137">
        <v>0</v>
      </c>
      <c r="AF1137">
        <v>0</v>
      </c>
      <c r="AO1137" t="s">
        <v>3137</v>
      </c>
      <c r="AP1137" t="s">
        <v>3095</v>
      </c>
      <c r="AR1137">
        <v>0</v>
      </c>
      <c r="AS1137">
        <v>0</v>
      </c>
      <c r="AT1137">
        <v>0</v>
      </c>
      <c r="AU1137">
        <v>0</v>
      </c>
      <c r="AV1137">
        <v>0</v>
      </c>
      <c r="AW1137">
        <v>0</v>
      </c>
      <c r="BA1137" t="s">
        <v>63</v>
      </c>
      <c r="BB1137" t="s">
        <v>5305</v>
      </c>
      <c r="BC1137">
        <v>0</v>
      </c>
      <c r="BE1137" t="s">
        <v>3095</v>
      </c>
      <c r="BH1137" t="s">
        <v>5306</v>
      </c>
    </row>
    <row r="1138" spans="1:60" x14ac:dyDescent="0.35">
      <c r="A1138" t="s">
        <v>5304</v>
      </c>
      <c r="B1138">
        <v>10000</v>
      </c>
      <c r="C1138">
        <v>20000</v>
      </c>
      <c r="D1138" s="2">
        <v>45763</v>
      </c>
      <c r="E1138" t="s">
        <v>59</v>
      </c>
      <c r="F1138" t="s">
        <v>5139</v>
      </c>
      <c r="G1138" t="s">
        <v>1220</v>
      </c>
      <c r="I1138">
        <v>2</v>
      </c>
      <c r="J1138" t="s">
        <v>183</v>
      </c>
      <c r="K1138">
        <v>105</v>
      </c>
      <c r="L1138" t="s">
        <v>6067</v>
      </c>
      <c r="M1138" t="s">
        <v>281</v>
      </c>
      <c r="N1138" t="s">
        <v>3851</v>
      </c>
      <c r="O1138" s="3">
        <v>1986</v>
      </c>
      <c r="R1138" s="2">
        <v>45762</v>
      </c>
      <c r="T1138">
        <v>1</v>
      </c>
      <c r="U1138" s="3">
        <v>1986</v>
      </c>
      <c r="V1138" t="s">
        <v>65</v>
      </c>
      <c r="W1138" t="s">
        <v>3136</v>
      </c>
      <c r="X1138">
        <v>0</v>
      </c>
      <c r="Y1138" s="3">
        <v>1986</v>
      </c>
      <c r="Z1138">
        <v>0</v>
      </c>
      <c r="AA1138">
        <v>0</v>
      </c>
      <c r="AB1138">
        <v>0</v>
      </c>
      <c r="AC1138">
        <v>0</v>
      </c>
      <c r="AF1138">
        <v>0</v>
      </c>
      <c r="AO1138" t="s">
        <v>3137</v>
      </c>
      <c r="AP1138" t="s">
        <v>3095</v>
      </c>
      <c r="AR1138">
        <v>0</v>
      </c>
      <c r="AS1138">
        <v>0</v>
      </c>
      <c r="AT1138">
        <v>0</v>
      </c>
      <c r="AU1138">
        <v>0</v>
      </c>
      <c r="AV1138">
        <v>0</v>
      </c>
      <c r="AW1138">
        <v>0</v>
      </c>
      <c r="BA1138" t="s">
        <v>63</v>
      </c>
      <c r="BB1138" t="s">
        <v>5305</v>
      </c>
      <c r="BC1138">
        <v>0</v>
      </c>
      <c r="BE1138" t="s">
        <v>3095</v>
      </c>
      <c r="BH1138" t="s">
        <v>5306</v>
      </c>
    </row>
    <row r="1139" spans="1:60" x14ac:dyDescent="0.35">
      <c r="A1139" t="s">
        <v>3877</v>
      </c>
      <c r="B1139">
        <v>10000</v>
      </c>
      <c r="C1139">
        <v>20000</v>
      </c>
      <c r="D1139" s="2">
        <v>45775</v>
      </c>
      <c r="E1139" t="s">
        <v>59</v>
      </c>
      <c r="F1139" t="s">
        <v>3878</v>
      </c>
      <c r="G1139">
        <v>10656256089</v>
      </c>
      <c r="H1139" t="s">
        <v>477</v>
      </c>
      <c r="I1139">
        <v>2</v>
      </c>
      <c r="J1139" t="s">
        <v>63</v>
      </c>
      <c r="K1139">
        <v>77</v>
      </c>
      <c r="L1139" t="s">
        <v>6043</v>
      </c>
      <c r="M1139" t="s">
        <v>192</v>
      </c>
      <c r="N1139" t="s">
        <v>3848</v>
      </c>
      <c r="O1139" s="3">
        <v>1278</v>
      </c>
      <c r="R1139" s="2">
        <v>45763</v>
      </c>
      <c r="T1139">
        <v>88</v>
      </c>
      <c r="U1139" s="3">
        <v>112464</v>
      </c>
      <c r="V1139" t="s">
        <v>65</v>
      </c>
      <c r="W1139" t="s">
        <v>1506</v>
      </c>
      <c r="X1139">
        <v>0</v>
      </c>
      <c r="Y1139">
        <v>0</v>
      </c>
      <c r="Z1139">
        <v>0</v>
      </c>
      <c r="AA1139">
        <v>0</v>
      </c>
      <c r="AB1139">
        <v>0</v>
      </c>
      <c r="AC1139">
        <v>0</v>
      </c>
      <c r="AF1139">
        <v>0</v>
      </c>
      <c r="AJ1139" t="s">
        <v>63</v>
      </c>
      <c r="AK1139">
        <v>0</v>
      </c>
      <c r="AL1139" t="s">
        <v>63</v>
      </c>
      <c r="AO1139" t="s">
        <v>1507</v>
      </c>
      <c r="AP1139" t="s">
        <v>108</v>
      </c>
      <c r="AR1139">
        <v>0</v>
      </c>
      <c r="AS1139">
        <v>0</v>
      </c>
      <c r="AT1139">
        <v>0</v>
      </c>
      <c r="AU1139">
        <v>0</v>
      </c>
      <c r="AV1139">
        <v>0</v>
      </c>
      <c r="AW1139">
        <v>0</v>
      </c>
      <c r="BA1139" t="s">
        <v>63</v>
      </c>
      <c r="BE1139" t="s">
        <v>108</v>
      </c>
      <c r="BH1139" t="s">
        <v>3879</v>
      </c>
    </row>
    <row r="1140" spans="1:60" x14ac:dyDescent="0.35">
      <c r="A1140" t="s">
        <v>2920</v>
      </c>
      <c r="B1140">
        <v>10000</v>
      </c>
      <c r="C1140">
        <v>10000</v>
      </c>
      <c r="D1140" s="2">
        <v>45763</v>
      </c>
      <c r="E1140" t="s">
        <v>59</v>
      </c>
      <c r="F1140" t="s">
        <v>2921</v>
      </c>
      <c r="G1140" t="s">
        <v>2922</v>
      </c>
      <c r="H1140" t="s">
        <v>1401</v>
      </c>
      <c r="I1140">
        <v>1</v>
      </c>
      <c r="J1140" t="s">
        <v>63</v>
      </c>
      <c r="K1140">
        <v>82</v>
      </c>
      <c r="L1140" t="s">
        <v>6055</v>
      </c>
      <c r="M1140" t="s">
        <v>352</v>
      </c>
      <c r="N1140" t="s">
        <v>3798</v>
      </c>
      <c r="O1140" s="3">
        <v>10000</v>
      </c>
      <c r="R1140" s="2">
        <v>45763</v>
      </c>
      <c r="T1140">
        <v>6</v>
      </c>
      <c r="U1140" s="3">
        <v>60000</v>
      </c>
      <c r="V1140" t="s">
        <v>65</v>
      </c>
      <c r="W1140" t="s">
        <v>2923</v>
      </c>
      <c r="X1140">
        <v>0</v>
      </c>
      <c r="Y1140">
        <v>0</v>
      </c>
      <c r="Z1140">
        <v>0</v>
      </c>
      <c r="AA1140">
        <v>0</v>
      </c>
      <c r="AB1140">
        <v>0</v>
      </c>
      <c r="AC1140">
        <v>0</v>
      </c>
      <c r="AF1140">
        <v>0</v>
      </c>
      <c r="AJ1140" t="s">
        <v>63</v>
      </c>
      <c r="AK1140">
        <v>0</v>
      </c>
      <c r="AL1140" t="s">
        <v>63</v>
      </c>
      <c r="AO1140" t="s">
        <v>2924</v>
      </c>
      <c r="AP1140" t="s">
        <v>1786</v>
      </c>
      <c r="AR1140">
        <v>0</v>
      </c>
      <c r="AS1140">
        <v>0</v>
      </c>
      <c r="AT1140">
        <v>0</v>
      </c>
      <c r="AU1140">
        <v>0</v>
      </c>
      <c r="AV1140">
        <v>0</v>
      </c>
      <c r="AW1140">
        <v>0</v>
      </c>
      <c r="BA1140" t="s">
        <v>63</v>
      </c>
      <c r="BE1140" t="s">
        <v>1786</v>
      </c>
      <c r="BH1140" t="s">
        <v>2925</v>
      </c>
    </row>
    <row r="1141" spans="1:60" x14ac:dyDescent="0.35">
      <c r="A1141" t="s">
        <v>5307</v>
      </c>
      <c r="B1141">
        <v>10000</v>
      </c>
      <c r="C1141">
        <v>10000</v>
      </c>
      <c r="D1141" s="2">
        <v>45769</v>
      </c>
      <c r="E1141" t="s">
        <v>59</v>
      </c>
      <c r="F1141" t="s">
        <v>5308</v>
      </c>
      <c r="G1141" t="s">
        <v>5309</v>
      </c>
      <c r="H1141" t="s">
        <v>1401</v>
      </c>
      <c r="I1141">
        <v>1</v>
      </c>
      <c r="J1141" t="s">
        <v>63</v>
      </c>
      <c r="K1141">
        <v>82</v>
      </c>
      <c r="L1141" t="s">
        <v>6055</v>
      </c>
      <c r="M1141" t="s">
        <v>352</v>
      </c>
      <c r="N1141" t="s">
        <v>3798</v>
      </c>
      <c r="O1141" s="3">
        <v>10000</v>
      </c>
      <c r="R1141" s="2">
        <v>45763</v>
      </c>
      <c r="T1141">
        <v>6</v>
      </c>
      <c r="U1141" s="3">
        <v>60000</v>
      </c>
      <c r="V1141" t="s">
        <v>65</v>
      </c>
      <c r="W1141" t="s">
        <v>2923</v>
      </c>
      <c r="X1141">
        <v>0</v>
      </c>
      <c r="Y1141">
        <v>0</v>
      </c>
      <c r="Z1141">
        <v>0</v>
      </c>
      <c r="AA1141">
        <v>0</v>
      </c>
      <c r="AB1141">
        <v>0</v>
      </c>
      <c r="AC1141">
        <v>0</v>
      </c>
      <c r="AF1141">
        <v>0</v>
      </c>
      <c r="AJ1141" t="s">
        <v>63</v>
      </c>
      <c r="AK1141">
        <v>0</v>
      </c>
      <c r="AL1141" t="s">
        <v>63</v>
      </c>
      <c r="AO1141" t="s">
        <v>2924</v>
      </c>
      <c r="AP1141" t="s">
        <v>1786</v>
      </c>
      <c r="AR1141">
        <v>0</v>
      </c>
      <c r="AS1141">
        <v>0</v>
      </c>
      <c r="AT1141">
        <v>0</v>
      </c>
      <c r="AU1141">
        <v>0</v>
      </c>
      <c r="AV1141">
        <v>0</v>
      </c>
      <c r="AW1141">
        <v>0</v>
      </c>
      <c r="BA1141" t="s">
        <v>63</v>
      </c>
      <c r="BE1141" t="s">
        <v>1786</v>
      </c>
      <c r="BH1141" t="s">
        <v>5310</v>
      </c>
    </row>
    <row r="1142" spans="1:60" x14ac:dyDescent="0.35">
      <c r="A1142" t="s">
        <v>2938</v>
      </c>
      <c r="B1142">
        <v>10000</v>
      </c>
      <c r="C1142">
        <v>30000</v>
      </c>
      <c r="D1142" s="2">
        <v>45763</v>
      </c>
      <c r="E1142" t="s">
        <v>59</v>
      </c>
      <c r="F1142" t="s">
        <v>2939</v>
      </c>
      <c r="G1142" t="s">
        <v>2940</v>
      </c>
      <c r="H1142" t="s">
        <v>2941</v>
      </c>
      <c r="I1142">
        <v>2</v>
      </c>
      <c r="J1142" t="s">
        <v>63</v>
      </c>
      <c r="K1142">
        <v>76</v>
      </c>
      <c r="L1142" t="s">
        <v>6065</v>
      </c>
      <c r="M1142" t="s">
        <v>200</v>
      </c>
      <c r="N1142" t="s">
        <v>3841</v>
      </c>
      <c r="O1142" s="3">
        <v>3500</v>
      </c>
      <c r="R1142" s="2">
        <v>45763</v>
      </c>
      <c r="T1142">
        <v>6</v>
      </c>
      <c r="U1142" s="3">
        <v>21000</v>
      </c>
      <c r="V1142" t="s">
        <v>65</v>
      </c>
      <c r="W1142" t="s">
        <v>2942</v>
      </c>
      <c r="X1142">
        <v>0</v>
      </c>
      <c r="Y1142">
        <v>0</v>
      </c>
      <c r="Z1142">
        <v>0</v>
      </c>
      <c r="AA1142">
        <v>0</v>
      </c>
      <c r="AB1142">
        <v>0</v>
      </c>
      <c r="AC1142">
        <v>0</v>
      </c>
      <c r="AF1142">
        <v>0</v>
      </c>
      <c r="AJ1142" t="s">
        <v>63</v>
      </c>
      <c r="AK1142">
        <v>0</v>
      </c>
      <c r="AL1142" t="s">
        <v>63</v>
      </c>
      <c r="AO1142" t="s">
        <v>2943</v>
      </c>
      <c r="AP1142" t="s">
        <v>448</v>
      </c>
      <c r="AR1142">
        <v>0</v>
      </c>
      <c r="AS1142">
        <v>0</v>
      </c>
      <c r="AT1142">
        <v>0</v>
      </c>
      <c r="AU1142">
        <v>0</v>
      </c>
      <c r="AV1142">
        <v>0</v>
      </c>
      <c r="AW1142">
        <v>0</v>
      </c>
      <c r="BA1142" t="s">
        <v>63</v>
      </c>
      <c r="BE1142" t="s">
        <v>448</v>
      </c>
      <c r="BH1142" t="s">
        <v>2944</v>
      </c>
    </row>
    <row r="1143" spans="1:60" x14ac:dyDescent="0.35">
      <c r="A1143" t="s">
        <v>5311</v>
      </c>
      <c r="B1143">
        <v>10000</v>
      </c>
      <c r="C1143">
        <v>10000</v>
      </c>
      <c r="D1143" s="2">
        <v>45764</v>
      </c>
      <c r="E1143" t="s">
        <v>59</v>
      </c>
      <c r="F1143" s="4">
        <v>0.53917824074074072</v>
      </c>
      <c r="G1143" t="s">
        <v>3050</v>
      </c>
      <c r="H1143" t="s">
        <v>470</v>
      </c>
      <c r="I1143">
        <v>1</v>
      </c>
      <c r="J1143" t="s">
        <v>63</v>
      </c>
      <c r="K1143">
        <v>94</v>
      </c>
      <c r="L1143" t="s">
        <v>6050</v>
      </c>
      <c r="M1143" t="s">
        <v>81</v>
      </c>
      <c r="N1143" t="s">
        <v>3825</v>
      </c>
      <c r="O1143" s="3">
        <v>10000</v>
      </c>
      <c r="R1143" s="2">
        <v>45763</v>
      </c>
      <c r="T1143">
        <v>4</v>
      </c>
      <c r="U1143" s="3">
        <v>40000</v>
      </c>
      <c r="V1143" t="s">
        <v>65</v>
      </c>
      <c r="W1143" t="s">
        <v>472</v>
      </c>
      <c r="X1143">
        <v>0</v>
      </c>
      <c r="Y1143">
        <v>0</v>
      </c>
      <c r="Z1143">
        <v>0</v>
      </c>
      <c r="AA1143">
        <v>0</v>
      </c>
      <c r="AB1143">
        <v>0</v>
      </c>
      <c r="AC1143">
        <v>0</v>
      </c>
      <c r="AF1143">
        <v>0</v>
      </c>
      <c r="AJ1143" t="s">
        <v>63</v>
      </c>
      <c r="AK1143">
        <v>0</v>
      </c>
      <c r="AL1143" t="s">
        <v>63</v>
      </c>
      <c r="AO1143" t="s">
        <v>473</v>
      </c>
      <c r="AP1143" t="s">
        <v>84</v>
      </c>
      <c r="AR1143">
        <v>0</v>
      </c>
      <c r="AS1143">
        <v>0</v>
      </c>
      <c r="AT1143">
        <v>0</v>
      </c>
      <c r="AU1143">
        <v>0</v>
      </c>
      <c r="AV1143">
        <v>0</v>
      </c>
      <c r="AW1143">
        <v>0</v>
      </c>
      <c r="BA1143" t="s">
        <v>63</v>
      </c>
      <c r="BE1143" t="s">
        <v>84</v>
      </c>
      <c r="BH1143" t="s">
        <v>5312</v>
      </c>
    </row>
    <row r="1144" spans="1:60" x14ac:dyDescent="0.35">
      <c r="A1144" t="s">
        <v>5313</v>
      </c>
      <c r="B1144">
        <v>10000</v>
      </c>
      <c r="C1144">
        <v>10000</v>
      </c>
      <c r="D1144" s="2">
        <v>45764</v>
      </c>
      <c r="E1144" t="s">
        <v>59</v>
      </c>
      <c r="F1144" t="s">
        <v>5089</v>
      </c>
      <c r="G1144" t="s">
        <v>2452</v>
      </c>
      <c r="H1144" t="s">
        <v>5314</v>
      </c>
      <c r="I1144">
        <v>1</v>
      </c>
      <c r="J1144" t="s">
        <v>63</v>
      </c>
      <c r="K1144">
        <v>22</v>
      </c>
      <c r="L1144" t="s">
        <v>6063</v>
      </c>
      <c r="M1144" t="s">
        <v>685</v>
      </c>
      <c r="N1144" t="s">
        <v>3805</v>
      </c>
      <c r="O1144" s="3">
        <v>7500</v>
      </c>
      <c r="R1144" s="2">
        <v>45763</v>
      </c>
      <c r="T1144">
        <v>2</v>
      </c>
      <c r="U1144" s="3">
        <v>15000</v>
      </c>
      <c r="V1144" t="s">
        <v>65</v>
      </c>
      <c r="W1144" t="s">
        <v>5315</v>
      </c>
      <c r="X1144">
        <v>0</v>
      </c>
      <c r="Y1144">
        <v>0</v>
      </c>
      <c r="Z1144">
        <v>0</v>
      </c>
      <c r="AA1144">
        <v>0</v>
      </c>
      <c r="AB1144">
        <v>0</v>
      </c>
      <c r="AC1144">
        <v>0</v>
      </c>
      <c r="AF1144">
        <v>0</v>
      </c>
      <c r="AJ1144" t="s">
        <v>63</v>
      </c>
      <c r="AK1144">
        <v>0</v>
      </c>
      <c r="AL1144" t="s">
        <v>63</v>
      </c>
      <c r="AO1144" t="s">
        <v>5316</v>
      </c>
      <c r="AP1144" t="s">
        <v>465</v>
      </c>
      <c r="AR1144">
        <v>0</v>
      </c>
      <c r="AS1144">
        <v>0</v>
      </c>
      <c r="AT1144">
        <v>0</v>
      </c>
      <c r="AU1144">
        <v>0</v>
      </c>
      <c r="AV1144">
        <v>0</v>
      </c>
      <c r="AW1144">
        <v>0</v>
      </c>
      <c r="BA1144" t="s">
        <v>63</v>
      </c>
      <c r="BE1144" t="s">
        <v>465</v>
      </c>
      <c r="BH1144" t="s">
        <v>3640</v>
      </c>
    </row>
    <row r="1145" spans="1:60" x14ac:dyDescent="0.35">
      <c r="A1145" t="s">
        <v>3521</v>
      </c>
      <c r="B1145">
        <v>10000</v>
      </c>
      <c r="C1145">
        <v>10000</v>
      </c>
      <c r="D1145" s="2">
        <v>45772</v>
      </c>
      <c r="E1145" t="s">
        <v>59</v>
      </c>
      <c r="F1145" t="s">
        <v>1701</v>
      </c>
      <c r="G1145">
        <v>10620258008</v>
      </c>
      <c r="H1145" t="s">
        <v>3522</v>
      </c>
      <c r="I1145">
        <v>1</v>
      </c>
      <c r="J1145" t="s">
        <v>63</v>
      </c>
      <c r="K1145">
        <v>79</v>
      </c>
      <c r="L1145" t="s">
        <v>6076</v>
      </c>
      <c r="M1145" t="s">
        <v>92</v>
      </c>
      <c r="N1145" t="s">
        <v>3828</v>
      </c>
      <c r="O1145">
        <v>122</v>
      </c>
      <c r="R1145" s="2">
        <v>45763</v>
      </c>
      <c r="T1145">
        <v>660</v>
      </c>
      <c r="U1145" s="3">
        <v>80520</v>
      </c>
      <c r="V1145" t="s">
        <v>65</v>
      </c>
      <c r="W1145" t="s">
        <v>3523</v>
      </c>
      <c r="X1145">
        <v>0</v>
      </c>
      <c r="Y1145">
        <v>0</v>
      </c>
      <c r="Z1145">
        <v>0</v>
      </c>
      <c r="AA1145">
        <v>0</v>
      </c>
      <c r="AB1145">
        <v>0</v>
      </c>
      <c r="AC1145">
        <v>0</v>
      </c>
      <c r="AF1145">
        <v>0</v>
      </c>
      <c r="AJ1145" t="s">
        <v>63</v>
      </c>
      <c r="AK1145">
        <v>0</v>
      </c>
      <c r="AL1145" t="s">
        <v>63</v>
      </c>
      <c r="AO1145" t="s">
        <v>3524</v>
      </c>
      <c r="AP1145" t="s">
        <v>108</v>
      </c>
      <c r="AR1145">
        <v>0</v>
      </c>
      <c r="AS1145">
        <v>0</v>
      </c>
      <c r="AT1145">
        <v>0</v>
      </c>
      <c r="AU1145">
        <v>0</v>
      </c>
      <c r="AV1145">
        <v>0</v>
      </c>
      <c r="AW1145">
        <v>0</v>
      </c>
      <c r="BA1145" t="s">
        <v>63</v>
      </c>
      <c r="BE1145" t="s">
        <v>108</v>
      </c>
      <c r="BH1145" t="s">
        <v>3525</v>
      </c>
    </row>
    <row r="1146" spans="1:60" x14ac:dyDescent="0.35">
      <c r="A1146" t="s">
        <v>5317</v>
      </c>
      <c r="B1146">
        <v>10000</v>
      </c>
      <c r="C1146">
        <v>10000</v>
      </c>
      <c r="D1146" s="2">
        <v>45764</v>
      </c>
      <c r="E1146" t="s">
        <v>59</v>
      </c>
      <c r="F1146" t="s">
        <v>5318</v>
      </c>
      <c r="G1146" t="s">
        <v>2368</v>
      </c>
      <c r="H1146" t="s">
        <v>1401</v>
      </c>
      <c r="I1146">
        <v>1</v>
      </c>
      <c r="J1146" t="s">
        <v>63</v>
      </c>
      <c r="K1146">
        <v>82</v>
      </c>
      <c r="L1146" t="s">
        <v>6055</v>
      </c>
      <c r="M1146" t="s">
        <v>352</v>
      </c>
      <c r="N1146" t="s">
        <v>3798</v>
      </c>
      <c r="O1146" s="3">
        <v>8000</v>
      </c>
      <c r="R1146" s="2">
        <v>45763</v>
      </c>
      <c r="T1146">
        <v>6</v>
      </c>
      <c r="U1146" s="3">
        <v>48000</v>
      </c>
      <c r="V1146" t="s">
        <v>65</v>
      </c>
      <c r="W1146" t="s">
        <v>5319</v>
      </c>
      <c r="X1146">
        <v>0</v>
      </c>
      <c r="Y1146">
        <v>0</v>
      </c>
      <c r="Z1146">
        <v>0</v>
      </c>
      <c r="AA1146">
        <v>0</v>
      </c>
      <c r="AB1146">
        <v>0</v>
      </c>
      <c r="AC1146">
        <v>0</v>
      </c>
      <c r="AF1146">
        <v>0</v>
      </c>
      <c r="AJ1146" t="s">
        <v>63</v>
      </c>
      <c r="AK1146">
        <v>0</v>
      </c>
      <c r="AL1146" t="s">
        <v>63</v>
      </c>
      <c r="AO1146" t="s">
        <v>5320</v>
      </c>
      <c r="AP1146" t="s">
        <v>84</v>
      </c>
      <c r="AR1146">
        <v>0</v>
      </c>
      <c r="AS1146">
        <v>0</v>
      </c>
      <c r="AT1146">
        <v>0</v>
      </c>
      <c r="AU1146">
        <v>0</v>
      </c>
      <c r="AV1146">
        <v>0</v>
      </c>
      <c r="AW1146">
        <v>0</v>
      </c>
      <c r="BA1146" t="s">
        <v>63</v>
      </c>
      <c r="BE1146" t="s">
        <v>84</v>
      </c>
      <c r="BH1146" t="s">
        <v>5321</v>
      </c>
    </row>
    <row r="1147" spans="1:60" x14ac:dyDescent="0.35">
      <c r="A1147" t="s">
        <v>4820</v>
      </c>
      <c r="B1147">
        <v>10000</v>
      </c>
      <c r="C1147">
        <v>30000</v>
      </c>
      <c r="D1147" s="2">
        <v>45770</v>
      </c>
      <c r="E1147" t="s">
        <v>59</v>
      </c>
      <c r="F1147" t="s">
        <v>4821</v>
      </c>
      <c r="G1147" t="s">
        <v>4822</v>
      </c>
      <c r="I1147">
        <v>2</v>
      </c>
      <c r="J1147" t="s">
        <v>183</v>
      </c>
      <c r="K1147" s="7" t="s">
        <v>5173</v>
      </c>
      <c r="L1147" t="s">
        <v>6071</v>
      </c>
      <c r="M1147" t="s">
        <v>439</v>
      </c>
      <c r="N1147" t="s">
        <v>3859</v>
      </c>
      <c r="O1147" s="3">
        <v>43334</v>
      </c>
      <c r="R1147" s="2">
        <v>45763</v>
      </c>
      <c r="T1147">
        <v>6</v>
      </c>
      <c r="U1147" s="3">
        <v>260004</v>
      </c>
      <c r="V1147" t="s">
        <v>65</v>
      </c>
      <c r="W1147" t="s">
        <v>4823</v>
      </c>
      <c r="X1147">
        <v>0</v>
      </c>
      <c r="Y1147" s="3">
        <v>260002</v>
      </c>
      <c r="Z1147">
        <v>2</v>
      </c>
      <c r="AA1147">
        <v>0</v>
      </c>
      <c r="AB1147">
        <v>0</v>
      </c>
      <c r="AC1147">
        <v>0</v>
      </c>
      <c r="AF1147">
        <v>0</v>
      </c>
      <c r="AO1147" t="s">
        <v>4824</v>
      </c>
      <c r="AP1147" t="s">
        <v>448</v>
      </c>
      <c r="AR1147">
        <v>0</v>
      </c>
      <c r="AS1147">
        <v>0</v>
      </c>
      <c r="AT1147">
        <v>0</v>
      </c>
      <c r="AU1147">
        <v>0</v>
      </c>
      <c r="AV1147">
        <v>0</v>
      </c>
      <c r="AW1147">
        <v>0</v>
      </c>
      <c r="BA1147" t="s">
        <v>63</v>
      </c>
      <c r="BB1147" t="s">
        <v>4825</v>
      </c>
      <c r="BC1147">
        <v>0</v>
      </c>
      <c r="BE1147" t="s">
        <v>448</v>
      </c>
      <c r="BH1147" t="s">
        <v>4826</v>
      </c>
    </row>
    <row r="1148" spans="1:60" x14ac:dyDescent="0.35">
      <c r="A1148" t="s">
        <v>5322</v>
      </c>
      <c r="B1148">
        <v>10000</v>
      </c>
      <c r="C1148">
        <v>10000</v>
      </c>
      <c r="D1148" s="2">
        <v>45769</v>
      </c>
      <c r="E1148" t="s">
        <v>59</v>
      </c>
      <c r="F1148" t="s">
        <v>5323</v>
      </c>
      <c r="G1148">
        <v>402160895</v>
      </c>
      <c r="I1148">
        <v>1</v>
      </c>
      <c r="J1148" t="s">
        <v>183</v>
      </c>
      <c r="K1148">
        <v>68</v>
      </c>
      <c r="L1148" t="s">
        <v>6051</v>
      </c>
      <c r="M1148" t="s">
        <v>272</v>
      </c>
      <c r="N1148" t="s">
        <v>3812</v>
      </c>
      <c r="O1148" s="3">
        <v>26000</v>
      </c>
      <c r="R1148" s="2">
        <v>45763</v>
      </c>
      <c r="T1148">
        <v>1</v>
      </c>
      <c r="U1148" s="3">
        <v>26000</v>
      </c>
      <c r="V1148" t="s">
        <v>65</v>
      </c>
      <c r="W1148" t="s">
        <v>5324</v>
      </c>
      <c r="X1148">
        <v>0</v>
      </c>
      <c r="Y1148" s="3">
        <v>26000</v>
      </c>
      <c r="Z1148">
        <v>0</v>
      </c>
      <c r="AA1148">
        <v>0</v>
      </c>
      <c r="AB1148">
        <v>0</v>
      </c>
      <c r="AC1148">
        <v>0</v>
      </c>
      <c r="AF1148">
        <v>0</v>
      </c>
      <c r="AO1148" t="s">
        <v>5325</v>
      </c>
      <c r="AP1148" t="s">
        <v>592</v>
      </c>
      <c r="AR1148">
        <v>0</v>
      </c>
      <c r="AS1148">
        <v>0</v>
      </c>
      <c r="AT1148">
        <v>0</v>
      </c>
      <c r="AU1148">
        <v>0</v>
      </c>
      <c r="AV1148">
        <v>0</v>
      </c>
      <c r="AW1148">
        <v>0</v>
      </c>
      <c r="BA1148" t="s">
        <v>63</v>
      </c>
      <c r="BB1148" t="s">
        <v>5326</v>
      </c>
      <c r="BC1148">
        <v>0</v>
      </c>
      <c r="BE1148" t="s">
        <v>592</v>
      </c>
      <c r="BH1148" t="s">
        <v>5327</v>
      </c>
    </row>
    <row r="1149" spans="1:60" x14ac:dyDescent="0.35">
      <c r="A1149" t="s">
        <v>4898</v>
      </c>
      <c r="B1149">
        <v>20000</v>
      </c>
      <c r="C1149">
        <v>20000</v>
      </c>
      <c r="D1149" s="2">
        <v>45769</v>
      </c>
      <c r="E1149" t="s">
        <v>59</v>
      </c>
      <c r="F1149" t="s">
        <v>4899</v>
      </c>
      <c r="G1149" t="s">
        <v>4900</v>
      </c>
      <c r="I1149">
        <v>1</v>
      </c>
      <c r="J1149" t="s">
        <v>183</v>
      </c>
      <c r="K1149" s="7" t="s">
        <v>70</v>
      </c>
      <c r="L1149" t="s">
        <v>6071</v>
      </c>
      <c r="M1149" t="s">
        <v>1171</v>
      </c>
      <c r="N1149" t="s">
        <v>3844</v>
      </c>
      <c r="O1149" s="3">
        <v>26260</v>
      </c>
      <c r="R1149" s="2">
        <v>45763</v>
      </c>
      <c r="T1149">
        <v>8</v>
      </c>
      <c r="U1149" s="3">
        <v>210080</v>
      </c>
      <c r="V1149" t="s">
        <v>65</v>
      </c>
      <c r="W1149" t="s">
        <v>66</v>
      </c>
      <c r="X1149">
        <v>0</v>
      </c>
      <c r="Y1149" s="3">
        <v>210080</v>
      </c>
      <c r="Z1149">
        <v>0</v>
      </c>
      <c r="AA1149">
        <v>0</v>
      </c>
      <c r="AB1149">
        <v>0</v>
      </c>
      <c r="AC1149">
        <v>0</v>
      </c>
      <c r="AF1149">
        <v>0</v>
      </c>
      <c r="AO1149" t="s">
        <v>67</v>
      </c>
      <c r="AP1149" t="s">
        <v>68</v>
      </c>
      <c r="AR1149">
        <v>0</v>
      </c>
      <c r="AS1149">
        <v>0</v>
      </c>
      <c r="AT1149">
        <v>0</v>
      </c>
      <c r="AU1149">
        <v>0</v>
      </c>
      <c r="AV1149">
        <v>0</v>
      </c>
      <c r="AW1149">
        <v>0</v>
      </c>
      <c r="BA1149" t="s">
        <v>63</v>
      </c>
      <c r="BB1149" t="s">
        <v>4901</v>
      </c>
      <c r="BC1149">
        <v>0</v>
      </c>
      <c r="BE1149" t="s">
        <v>68</v>
      </c>
      <c r="BH1149" t="s">
        <v>4902</v>
      </c>
    </row>
    <row r="1150" spans="1:60" x14ac:dyDescent="0.35">
      <c r="A1150" t="s">
        <v>2915</v>
      </c>
      <c r="B1150">
        <v>10000</v>
      </c>
      <c r="C1150">
        <v>20000</v>
      </c>
      <c r="D1150" s="2">
        <v>45763</v>
      </c>
      <c r="E1150" t="s">
        <v>59</v>
      </c>
      <c r="F1150" t="s">
        <v>2916</v>
      </c>
      <c r="G1150">
        <v>402160695</v>
      </c>
      <c r="I1150">
        <v>1</v>
      </c>
      <c r="J1150" t="s">
        <v>183</v>
      </c>
      <c r="K1150">
        <v>68</v>
      </c>
      <c r="L1150" t="s">
        <v>6051</v>
      </c>
      <c r="M1150" t="s">
        <v>272</v>
      </c>
      <c r="N1150" t="s">
        <v>3812</v>
      </c>
      <c r="O1150" s="3">
        <v>6000</v>
      </c>
      <c r="R1150" s="2">
        <v>45763</v>
      </c>
      <c r="T1150">
        <v>1</v>
      </c>
      <c r="U1150" s="3">
        <v>6000</v>
      </c>
      <c r="V1150" t="s">
        <v>65</v>
      </c>
      <c r="W1150" t="s">
        <v>2917</v>
      </c>
      <c r="X1150">
        <v>0</v>
      </c>
      <c r="Y1150" s="3">
        <v>6000</v>
      </c>
      <c r="Z1150">
        <v>0</v>
      </c>
      <c r="AA1150">
        <v>0</v>
      </c>
      <c r="AB1150">
        <v>0</v>
      </c>
      <c r="AC1150">
        <v>0</v>
      </c>
      <c r="AF1150">
        <v>0</v>
      </c>
      <c r="AO1150" t="s">
        <v>2918</v>
      </c>
      <c r="AP1150" t="s">
        <v>592</v>
      </c>
      <c r="AR1150">
        <v>0</v>
      </c>
      <c r="AS1150">
        <v>0</v>
      </c>
      <c r="AT1150">
        <v>0</v>
      </c>
      <c r="AU1150">
        <v>0</v>
      </c>
      <c r="AV1150">
        <v>0</v>
      </c>
      <c r="AW1150">
        <v>0</v>
      </c>
      <c r="BA1150" t="s">
        <v>63</v>
      </c>
      <c r="BB1150" t="s">
        <v>5209</v>
      </c>
      <c r="BC1150">
        <v>0</v>
      </c>
      <c r="BE1150" t="s">
        <v>592</v>
      </c>
      <c r="BH1150" t="s">
        <v>2919</v>
      </c>
    </row>
    <row r="1151" spans="1:60" x14ac:dyDescent="0.35">
      <c r="A1151" t="s">
        <v>2926</v>
      </c>
      <c r="B1151">
        <v>10000</v>
      </c>
      <c r="C1151">
        <v>30000</v>
      </c>
      <c r="D1151" s="2">
        <v>45763</v>
      </c>
      <c r="E1151" t="s">
        <v>59</v>
      </c>
      <c r="F1151" t="s">
        <v>2927</v>
      </c>
      <c r="G1151">
        <v>10620258106</v>
      </c>
      <c r="I1151">
        <v>3</v>
      </c>
      <c r="J1151" t="s">
        <v>183</v>
      </c>
      <c r="K1151">
        <v>85</v>
      </c>
      <c r="L1151" t="s">
        <v>6060</v>
      </c>
      <c r="M1151" t="s">
        <v>940</v>
      </c>
      <c r="N1151" t="s">
        <v>3864</v>
      </c>
      <c r="O1151" s="3">
        <v>12728</v>
      </c>
      <c r="R1151" s="2">
        <v>45763</v>
      </c>
      <c r="T1151">
        <v>11</v>
      </c>
      <c r="U1151" s="3">
        <v>140008</v>
      </c>
      <c r="V1151" t="s">
        <v>65</v>
      </c>
      <c r="W1151" t="s">
        <v>120</v>
      </c>
      <c r="X1151">
        <v>0</v>
      </c>
      <c r="Y1151" s="3">
        <v>140000</v>
      </c>
      <c r="Z1151">
        <v>8</v>
      </c>
      <c r="AA1151">
        <v>0</v>
      </c>
      <c r="AB1151">
        <v>0</v>
      </c>
      <c r="AC1151">
        <v>0</v>
      </c>
      <c r="AF1151">
        <v>0</v>
      </c>
      <c r="AO1151" t="s">
        <v>121</v>
      </c>
      <c r="AP1151" t="s">
        <v>108</v>
      </c>
      <c r="AR1151">
        <v>0</v>
      </c>
      <c r="AS1151">
        <v>0</v>
      </c>
      <c r="AT1151">
        <v>0</v>
      </c>
      <c r="AU1151">
        <v>0</v>
      </c>
      <c r="AV1151">
        <v>0</v>
      </c>
      <c r="AW1151">
        <v>0</v>
      </c>
      <c r="BA1151" t="s">
        <v>63</v>
      </c>
      <c r="BB1151" t="s">
        <v>4685</v>
      </c>
      <c r="BC1151">
        <v>0</v>
      </c>
      <c r="BE1151" t="s">
        <v>108</v>
      </c>
      <c r="BH1151" t="s">
        <v>2928</v>
      </c>
    </row>
    <row r="1152" spans="1:60" x14ac:dyDescent="0.35">
      <c r="A1152" t="s">
        <v>3001</v>
      </c>
      <c r="B1152">
        <v>10000</v>
      </c>
      <c r="C1152">
        <v>10000</v>
      </c>
      <c r="D1152" s="2">
        <v>45764</v>
      </c>
      <c r="E1152" t="s">
        <v>59</v>
      </c>
      <c r="F1152" t="s">
        <v>2999</v>
      </c>
      <c r="G1152" t="s">
        <v>1428</v>
      </c>
      <c r="I1152">
        <v>1</v>
      </c>
      <c r="J1152" t="s">
        <v>183</v>
      </c>
      <c r="K1152">
        <v>78</v>
      </c>
      <c r="L1152" t="s">
        <v>6047</v>
      </c>
      <c r="M1152" t="s">
        <v>216</v>
      </c>
      <c r="N1152" t="s">
        <v>3803</v>
      </c>
      <c r="O1152" s="3">
        <v>2750</v>
      </c>
      <c r="R1152" s="2">
        <v>45763</v>
      </c>
      <c r="T1152">
        <v>16</v>
      </c>
      <c r="U1152" s="3">
        <v>44000</v>
      </c>
      <c r="V1152" t="s">
        <v>65</v>
      </c>
      <c r="W1152" t="s">
        <v>3002</v>
      </c>
      <c r="X1152">
        <v>0</v>
      </c>
      <c r="Y1152" s="3">
        <v>40000</v>
      </c>
      <c r="Z1152" s="3">
        <v>4000</v>
      </c>
      <c r="AA1152">
        <v>0</v>
      </c>
      <c r="AB1152">
        <v>0</v>
      </c>
      <c r="AC1152">
        <v>0</v>
      </c>
      <c r="AF1152">
        <v>0</v>
      </c>
      <c r="AO1152" t="s">
        <v>3003</v>
      </c>
      <c r="AP1152" t="s">
        <v>275</v>
      </c>
      <c r="AR1152">
        <v>0</v>
      </c>
      <c r="AS1152">
        <v>0</v>
      </c>
      <c r="AT1152">
        <v>0</v>
      </c>
      <c r="AU1152">
        <v>0</v>
      </c>
      <c r="AV1152">
        <v>0</v>
      </c>
      <c r="AW1152">
        <v>0</v>
      </c>
      <c r="BA1152" t="s">
        <v>63</v>
      </c>
      <c r="BB1152" t="s">
        <v>5328</v>
      </c>
      <c r="BC1152">
        <v>0</v>
      </c>
      <c r="BE1152" t="s">
        <v>275</v>
      </c>
      <c r="BH1152" t="s">
        <v>3004</v>
      </c>
    </row>
    <row r="1153" spans="1:60" x14ac:dyDescent="0.35">
      <c r="A1153" t="s">
        <v>5329</v>
      </c>
      <c r="B1153">
        <v>10000</v>
      </c>
      <c r="C1153">
        <v>20000</v>
      </c>
      <c r="D1153" s="2">
        <v>45764</v>
      </c>
      <c r="E1153" t="s">
        <v>59</v>
      </c>
      <c r="F1153" t="s">
        <v>2122</v>
      </c>
      <c r="G1153" t="s">
        <v>5330</v>
      </c>
      <c r="I1153">
        <v>2</v>
      </c>
      <c r="J1153" t="s">
        <v>183</v>
      </c>
      <c r="K1153">
        <v>60</v>
      </c>
      <c r="L1153" t="s">
        <v>6048</v>
      </c>
      <c r="M1153" t="s">
        <v>222</v>
      </c>
      <c r="N1153" t="s">
        <v>3835</v>
      </c>
      <c r="O1153" s="3">
        <v>1500</v>
      </c>
      <c r="R1153" s="2">
        <v>45763</v>
      </c>
      <c r="T1153">
        <v>2</v>
      </c>
      <c r="U1153" s="3">
        <v>3000</v>
      </c>
      <c r="V1153" t="s">
        <v>65</v>
      </c>
      <c r="W1153" t="s">
        <v>5331</v>
      </c>
      <c r="X1153">
        <v>0</v>
      </c>
      <c r="Y1153" s="3">
        <v>1020</v>
      </c>
      <c r="Z1153" s="3">
        <v>1980</v>
      </c>
      <c r="AA1153">
        <v>0</v>
      </c>
      <c r="AB1153">
        <v>0</v>
      </c>
      <c r="AC1153">
        <v>0</v>
      </c>
      <c r="AF1153">
        <v>0</v>
      </c>
      <c r="AO1153" t="s">
        <v>5332</v>
      </c>
      <c r="AP1153" t="s">
        <v>320</v>
      </c>
      <c r="AR1153">
        <v>0</v>
      </c>
      <c r="AS1153">
        <v>0</v>
      </c>
      <c r="AT1153">
        <v>0</v>
      </c>
      <c r="AU1153">
        <v>0</v>
      </c>
      <c r="AV1153">
        <v>0</v>
      </c>
      <c r="AW1153">
        <v>0</v>
      </c>
      <c r="BA1153" t="s">
        <v>63</v>
      </c>
      <c r="BB1153" t="s">
        <v>5333</v>
      </c>
      <c r="BC1153">
        <v>0</v>
      </c>
      <c r="BE1153" t="s">
        <v>320</v>
      </c>
      <c r="BH1153" t="s">
        <v>1699</v>
      </c>
    </row>
    <row r="1154" spans="1:60" x14ac:dyDescent="0.35">
      <c r="A1154" t="s">
        <v>2929</v>
      </c>
      <c r="B1154">
        <v>10000</v>
      </c>
      <c r="C1154">
        <v>10000</v>
      </c>
      <c r="D1154" s="2">
        <v>45763</v>
      </c>
      <c r="E1154" t="s">
        <v>59</v>
      </c>
      <c r="F1154" t="s">
        <v>2930</v>
      </c>
      <c r="G1154" t="s">
        <v>2715</v>
      </c>
      <c r="I1154">
        <v>1</v>
      </c>
      <c r="J1154" t="s">
        <v>183</v>
      </c>
      <c r="K1154">
        <v>26</v>
      </c>
      <c r="L1154" t="s">
        <v>6061</v>
      </c>
      <c r="M1154" t="s">
        <v>648</v>
      </c>
      <c r="N1154" t="s">
        <v>3810</v>
      </c>
      <c r="O1154" s="3">
        <v>9000</v>
      </c>
      <c r="R1154" s="2">
        <v>45763</v>
      </c>
      <c r="T1154">
        <v>4</v>
      </c>
      <c r="U1154" s="3">
        <v>36000</v>
      </c>
      <c r="V1154" t="s">
        <v>65</v>
      </c>
      <c r="W1154" t="s">
        <v>2931</v>
      </c>
      <c r="X1154">
        <v>0</v>
      </c>
      <c r="Y1154" s="3">
        <v>36000</v>
      </c>
      <c r="Z1154">
        <v>0</v>
      </c>
      <c r="AA1154">
        <v>0</v>
      </c>
      <c r="AB1154">
        <v>0</v>
      </c>
      <c r="AC1154">
        <v>0</v>
      </c>
      <c r="AF1154">
        <v>0</v>
      </c>
      <c r="AO1154" t="s">
        <v>2932</v>
      </c>
      <c r="AP1154" t="s">
        <v>170</v>
      </c>
      <c r="AR1154">
        <v>0</v>
      </c>
      <c r="AS1154">
        <v>0</v>
      </c>
      <c r="AT1154">
        <v>0</v>
      </c>
      <c r="AU1154">
        <v>0</v>
      </c>
      <c r="AV1154">
        <v>0</v>
      </c>
      <c r="AW1154">
        <v>0</v>
      </c>
      <c r="BA1154" t="s">
        <v>63</v>
      </c>
      <c r="BB1154" t="s">
        <v>5334</v>
      </c>
      <c r="BC1154">
        <v>0</v>
      </c>
      <c r="BE1154" t="s">
        <v>170</v>
      </c>
      <c r="BH1154" t="s">
        <v>2933</v>
      </c>
    </row>
    <row r="1155" spans="1:60" x14ac:dyDescent="0.35">
      <c r="A1155" t="s">
        <v>3005</v>
      </c>
      <c r="B1155">
        <v>10000</v>
      </c>
      <c r="C1155">
        <v>10000</v>
      </c>
      <c r="D1155" s="2">
        <v>45764</v>
      </c>
      <c r="E1155" t="s">
        <v>59</v>
      </c>
      <c r="F1155" t="s">
        <v>2999</v>
      </c>
      <c r="G1155" t="s">
        <v>1428</v>
      </c>
      <c r="I1155">
        <v>1</v>
      </c>
      <c r="J1155" t="s">
        <v>183</v>
      </c>
      <c r="K1155">
        <v>78</v>
      </c>
      <c r="L1155" t="s">
        <v>6047</v>
      </c>
      <c r="M1155" t="s">
        <v>216</v>
      </c>
      <c r="N1155" t="s">
        <v>3803</v>
      </c>
      <c r="O1155" s="3">
        <v>5500</v>
      </c>
      <c r="R1155" s="2">
        <v>45763</v>
      </c>
      <c r="T1155">
        <v>16</v>
      </c>
      <c r="U1155" s="3">
        <v>88000</v>
      </c>
      <c r="V1155" t="s">
        <v>65</v>
      </c>
      <c r="W1155" t="s">
        <v>3002</v>
      </c>
      <c r="X1155">
        <v>0</v>
      </c>
      <c r="Y1155" s="3">
        <v>80000</v>
      </c>
      <c r="Z1155" s="3">
        <v>8000</v>
      </c>
      <c r="AA1155">
        <v>0</v>
      </c>
      <c r="AB1155">
        <v>0</v>
      </c>
      <c r="AC1155">
        <v>0</v>
      </c>
      <c r="AF1155">
        <v>0</v>
      </c>
      <c r="AO1155" t="s">
        <v>3003</v>
      </c>
      <c r="AP1155" t="s">
        <v>170</v>
      </c>
      <c r="AR1155">
        <v>0</v>
      </c>
      <c r="AS1155">
        <v>0</v>
      </c>
      <c r="AT1155">
        <v>0</v>
      </c>
      <c r="AU1155">
        <v>0</v>
      </c>
      <c r="AV1155">
        <v>0</v>
      </c>
      <c r="AW1155">
        <v>0</v>
      </c>
      <c r="BA1155" t="s">
        <v>63</v>
      </c>
      <c r="BB1155" t="s">
        <v>5335</v>
      </c>
      <c r="BC1155">
        <v>0</v>
      </c>
      <c r="BE1155" t="s">
        <v>170</v>
      </c>
      <c r="BH1155" t="s">
        <v>3007</v>
      </c>
    </row>
    <row r="1156" spans="1:60" x14ac:dyDescent="0.35">
      <c r="A1156" t="s">
        <v>2934</v>
      </c>
      <c r="B1156">
        <v>10000</v>
      </c>
      <c r="C1156">
        <v>10000</v>
      </c>
      <c r="D1156" s="2">
        <v>45763</v>
      </c>
      <c r="E1156" t="s">
        <v>59</v>
      </c>
      <c r="F1156" s="4">
        <v>0.47006944444444443</v>
      </c>
      <c r="G1156" t="s">
        <v>290</v>
      </c>
      <c r="I1156">
        <v>1</v>
      </c>
      <c r="J1156" t="s">
        <v>183</v>
      </c>
      <c r="K1156">
        <v>78</v>
      </c>
      <c r="L1156" t="s">
        <v>6047</v>
      </c>
      <c r="M1156" t="s">
        <v>216</v>
      </c>
      <c r="N1156" t="s">
        <v>3803</v>
      </c>
      <c r="O1156" s="3">
        <v>3000</v>
      </c>
      <c r="R1156" s="2">
        <v>45763</v>
      </c>
      <c r="T1156">
        <v>1</v>
      </c>
      <c r="U1156" s="3">
        <v>3000</v>
      </c>
      <c r="V1156" t="s">
        <v>65</v>
      </c>
      <c r="W1156">
        <v>10100070001</v>
      </c>
      <c r="X1156">
        <v>0</v>
      </c>
      <c r="Y1156" s="3">
        <v>3000</v>
      </c>
      <c r="Z1156">
        <v>0</v>
      </c>
      <c r="AA1156">
        <v>0</v>
      </c>
      <c r="AB1156">
        <v>0</v>
      </c>
      <c r="AC1156">
        <v>0</v>
      </c>
      <c r="AF1156">
        <v>0</v>
      </c>
      <c r="AO1156">
        <v>1010007</v>
      </c>
      <c r="AP1156" t="s">
        <v>1726</v>
      </c>
      <c r="AR1156">
        <v>0</v>
      </c>
      <c r="AS1156">
        <v>0</v>
      </c>
      <c r="AT1156">
        <v>0</v>
      </c>
      <c r="AU1156">
        <v>0</v>
      </c>
      <c r="AV1156">
        <v>0</v>
      </c>
      <c r="AW1156">
        <v>0</v>
      </c>
      <c r="BA1156" t="s">
        <v>63</v>
      </c>
      <c r="BB1156" t="s">
        <v>5336</v>
      </c>
      <c r="BC1156">
        <v>0</v>
      </c>
      <c r="BE1156" t="s">
        <v>1726</v>
      </c>
      <c r="BH1156" t="s">
        <v>1727</v>
      </c>
    </row>
    <row r="1157" spans="1:60" x14ac:dyDescent="0.35">
      <c r="A1157" t="s">
        <v>2935</v>
      </c>
      <c r="B1157">
        <v>10000</v>
      </c>
      <c r="C1157">
        <v>30000</v>
      </c>
      <c r="D1157" s="2">
        <v>45763</v>
      </c>
      <c r="E1157" t="s">
        <v>59</v>
      </c>
      <c r="F1157" t="s">
        <v>2936</v>
      </c>
      <c r="G1157">
        <v>10620258103</v>
      </c>
      <c r="I1157">
        <v>3</v>
      </c>
      <c r="J1157" t="s">
        <v>183</v>
      </c>
      <c r="K1157">
        <v>85</v>
      </c>
      <c r="L1157" t="s">
        <v>6060</v>
      </c>
      <c r="M1157" t="s">
        <v>940</v>
      </c>
      <c r="N1157" t="s">
        <v>3864</v>
      </c>
      <c r="O1157" s="3">
        <v>7273</v>
      </c>
      <c r="R1157" s="2">
        <v>45763</v>
      </c>
      <c r="T1157">
        <v>11</v>
      </c>
      <c r="U1157" s="3">
        <v>80003</v>
      </c>
      <c r="V1157" t="s">
        <v>65</v>
      </c>
      <c r="W1157" t="s">
        <v>120</v>
      </c>
      <c r="X1157">
        <v>0</v>
      </c>
      <c r="Y1157" s="3">
        <v>80000</v>
      </c>
      <c r="Z1157">
        <v>3</v>
      </c>
      <c r="AA1157">
        <v>0</v>
      </c>
      <c r="AB1157">
        <v>0</v>
      </c>
      <c r="AC1157">
        <v>0</v>
      </c>
      <c r="AF1157">
        <v>0</v>
      </c>
      <c r="AO1157" t="s">
        <v>121</v>
      </c>
      <c r="AP1157" t="s">
        <v>108</v>
      </c>
      <c r="AR1157">
        <v>0</v>
      </c>
      <c r="AS1157">
        <v>0</v>
      </c>
      <c r="AT1157">
        <v>0</v>
      </c>
      <c r="AU1157">
        <v>0</v>
      </c>
      <c r="AV1157">
        <v>0</v>
      </c>
      <c r="AW1157">
        <v>0</v>
      </c>
      <c r="BA1157" t="s">
        <v>63</v>
      </c>
      <c r="BB1157" t="s">
        <v>4734</v>
      </c>
      <c r="BC1157">
        <v>0</v>
      </c>
      <c r="BE1157" t="s">
        <v>108</v>
      </c>
      <c r="BH1157" t="s">
        <v>2937</v>
      </c>
    </row>
    <row r="1158" spans="1:60" x14ac:dyDescent="0.35">
      <c r="A1158" t="s">
        <v>2548</v>
      </c>
      <c r="B1158">
        <v>10000</v>
      </c>
      <c r="C1158">
        <v>30000</v>
      </c>
      <c r="D1158" s="2">
        <v>45769</v>
      </c>
      <c r="E1158" t="s">
        <v>59</v>
      </c>
      <c r="F1158" t="s">
        <v>5337</v>
      </c>
      <c r="G1158">
        <v>59469</v>
      </c>
      <c r="I1158">
        <v>1</v>
      </c>
      <c r="J1158" t="s">
        <v>183</v>
      </c>
      <c r="K1158">
        <v>73</v>
      </c>
      <c r="L1158" t="s">
        <v>6042</v>
      </c>
      <c r="M1158" t="s">
        <v>184</v>
      </c>
      <c r="N1158" t="s">
        <v>3845</v>
      </c>
      <c r="O1158" s="3">
        <v>84022</v>
      </c>
      <c r="R1158" s="2">
        <v>45763</v>
      </c>
      <c r="T1158">
        <v>12</v>
      </c>
      <c r="U1158" s="3">
        <v>1008264</v>
      </c>
      <c r="V1158" t="s">
        <v>65</v>
      </c>
      <c r="W1158" t="s">
        <v>2550</v>
      </c>
      <c r="X1158">
        <v>0</v>
      </c>
      <c r="Y1158" s="3">
        <v>494941</v>
      </c>
      <c r="Z1158" s="3">
        <v>513323</v>
      </c>
      <c r="AA1158">
        <v>0</v>
      </c>
      <c r="AB1158">
        <v>0</v>
      </c>
      <c r="AC1158">
        <v>0</v>
      </c>
      <c r="AF1158">
        <v>0</v>
      </c>
      <c r="AO1158" t="s">
        <v>2551</v>
      </c>
      <c r="AP1158" t="s">
        <v>68</v>
      </c>
      <c r="AR1158">
        <v>0</v>
      </c>
      <c r="AS1158">
        <v>0</v>
      </c>
      <c r="AT1158">
        <v>0</v>
      </c>
      <c r="AU1158">
        <v>0</v>
      </c>
      <c r="AV1158">
        <v>0</v>
      </c>
      <c r="AW1158">
        <v>0</v>
      </c>
      <c r="BA1158" t="s">
        <v>63</v>
      </c>
      <c r="BB1158" t="s">
        <v>5005</v>
      </c>
      <c r="BC1158">
        <v>0</v>
      </c>
      <c r="BE1158" t="s">
        <v>68</v>
      </c>
      <c r="BH1158" t="s">
        <v>2552</v>
      </c>
    </row>
    <row r="1159" spans="1:60" x14ac:dyDescent="0.35">
      <c r="A1159" t="s">
        <v>2548</v>
      </c>
      <c r="B1159">
        <v>10000</v>
      </c>
      <c r="C1159">
        <v>40000</v>
      </c>
      <c r="D1159" s="2">
        <v>45769</v>
      </c>
      <c r="E1159" t="s">
        <v>59</v>
      </c>
      <c r="F1159" t="s">
        <v>5337</v>
      </c>
      <c r="G1159">
        <v>59469</v>
      </c>
      <c r="I1159">
        <v>1</v>
      </c>
      <c r="J1159" t="s">
        <v>183</v>
      </c>
      <c r="K1159" s="7" t="s">
        <v>152</v>
      </c>
      <c r="L1159" t="s">
        <v>6070</v>
      </c>
      <c r="M1159" t="s">
        <v>153</v>
      </c>
      <c r="N1159" t="s">
        <v>3830</v>
      </c>
      <c r="O1159" s="3">
        <v>45750</v>
      </c>
      <c r="R1159" s="2">
        <v>45763</v>
      </c>
      <c r="T1159">
        <v>12</v>
      </c>
      <c r="U1159" s="3">
        <v>549000</v>
      </c>
      <c r="V1159" t="s">
        <v>65</v>
      </c>
      <c r="W1159" t="s">
        <v>2550</v>
      </c>
      <c r="X1159">
        <v>0</v>
      </c>
      <c r="Y1159" s="3">
        <v>269496</v>
      </c>
      <c r="Z1159" s="3">
        <v>279504</v>
      </c>
      <c r="AA1159">
        <v>0</v>
      </c>
      <c r="AB1159">
        <v>0</v>
      </c>
      <c r="AC1159">
        <v>0</v>
      </c>
      <c r="AF1159">
        <v>0</v>
      </c>
      <c r="AO1159" t="s">
        <v>2551</v>
      </c>
      <c r="AP1159" t="s">
        <v>68</v>
      </c>
      <c r="AR1159">
        <v>0</v>
      </c>
      <c r="AS1159">
        <v>0</v>
      </c>
      <c r="AT1159">
        <v>0</v>
      </c>
      <c r="AU1159">
        <v>0</v>
      </c>
      <c r="AV1159">
        <v>0</v>
      </c>
      <c r="AW1159">
        <v>0</v>
      </c>
      <c r="BA1159" t="s">
        <v>63</v>
      </c>
      <c r="BB1159" t="s">
        <v>5005</v>
      </c>
      <c r="BC1159">
        <v>0</v>
      </c>
      <c r="BE1159" t="s">
        <v>68</v>
      </c>
      <c r="BH1159" t="s">
        <v>2552</v>
      </c>
    </row>
    <row r="1160" spans="1:60" x14ac:dyDescent="0.35">
      <c r="A1160" t="s">
        <v>2548</v>
      </c>
      <c r="B1160">
        <v>10000</v>
      </c>
      <c r="C1160">
        <v>50000</v>
      </c>
      <c r="D1160" s="2">
        <v>45769</v>
      </c>
      <c r="E1160" t="s">
        <v>59</v>
      </c>
      <c r="F1160" t="s">
        <v>5337</v>
      </c>
      <c r="G1160">
        <v>59469</v>
      </c>
      <c r="I1160">
        <v>2</v>
      </c>
      <c r="J1160" t="s">
        <v>183</v>
      </c>
      <c r="K1160" s="7" t="s">
        <v>1265</v>
      </c>
      <c r="L1160" t="s">
        <v>6060</v>
      </c>
      <c r="M1160" t="s">
        <v>1013</v>
      </c>
      <c r="N1160" t="s">
        <v>3861</v>
      </c>
      <c r="O1160" s="3">
        <v>168000</v>
      </c>
      <c r="R1160" s="2">
        <v>45763</v>
      </c>
      <c r="T1160">
        <v>6</v>
      </c>
      <c r="U1160" s="3">
        <v>1008000</v>
      </c>
      <c r="V1160" t="s">
        <v>65</v>
      </c>
      <c r="W1160" t="s">
        <v>2550</v>
      </c>
      <c r="X1160">
        <v>0</v>
      </c>
      <c r="Y1160" s="3">
        <v>970667</v>
      </c>
      <c r="Z1160" s="3">
        <v>37333</v>
      </c>
      <c r="AA1160">
        <v>0</v>
      </c>
      <c r="AB1160">
        <v>0</v>
      </c>
      <c r="AC1160">
        <v>0</v>
      </c>
      <c r="AF1160">
        <v>0</v>
      </c>
      <c r="AO1160" t="s">
        <v>2551</v>
      </c>
      <c r="AP1160" t="s">
        <v>68</v>
      </c>
      <c r="AR1160">
        <v>0</v>
      </c>
      <c r="AS1160">
        <v>0</v>
      </c>
      <c r="AT1160">
        <v>0</v>
      </c>
      <c r="AU1160">
        <v>0</v>
      </c>
      <c r="AV1160">
        <v>0</v>
      </c>
      <c r="AW1160">
        <v>0</v>
      </c>
      <c r="BA1160" t="s">
        <v>63</v>
      </c>
      <c r="BB1160" t="s">
        <v>5005</v>
      </c>
      <c r="BC1160">
        <v>0</v>
      </c>
      <c r="BE1160" t="s">
        <v>68</v>
      </c>
      <c r="BH1160" t="s">
        <v>2552</v>
      </c>
    </row>
    <row r="1161" spans="1:60" x14ac:dyDescent="0.35">
      <c r="A1161" t="s">
        <v>2548</v>
      </c>
      <c r="B1161">
        <v>20000</v>
      </c>
      <c r="C1161">
        <v>30000</v>
      </c>
      <c r="D1161" s="2">
        <v>45769</v>
      </c>
      <c r="E1161" t="s">
        <v>59</v>
      </c>
      <c r="F1161" t="s">
        <v>5337</v>
      </c>
      <c r="G1161">
        <v>59469</v>
      </c>
      <c r="I1161">
        <v>1</v>
      </c>
      <c r="J1161" t="s">
        <v>183</v>
      </c>
      <c r="K1161">
        <v>73</v>
      </c>
      <c r="L1161" t="s">
        <v>6042</v>
      </c>
      <c r="M1161" t="s">
        <v>184</v>
      </c>
      <c r="N1161" t="s">
        <v>3845</v>
      </c>
      <c r="O1161">
        <v>166</v>
      </c>
      <c r="R1161" s="2">
        <v>45763</v>
      </c>
      <c r="T1161">
        <v>12</v>
      </c>
      <c r="U1161" s="3">
        <v>1992</v>
      </c>
      <c r="V1161" t="s">
        <v>65</v>
      </c>
      <c r="W1161" t="s">
        <v>2550</v>
      </c>
      <c r="X1161">
        <v>0</v>
      </c>
      <c r="Y1161" s="3">
        <v>98604</v>
      </c>
      <c r="Z1161" s="3">
        <v>-96612</v>
      </c>
      <c r="AA1161">
        <v>0</v>
      </c>
      <c r="AB1161">
        <v>0</v>
      </c>
      <c r="AC1161">
        <v>0</v>
      </c>
      <c r="AF1161">
        <v>0</v>
      </c>
      <c r="AO1161" t="s">
        <v>2551</v>
      </c>
      <c r="AP1161" t="s">
        <v>68</v>
      </c>
      <c r="AR1161">
        <v>0</v>
      </c>
      <c r="AS1161">
        <v>0</v>
      </c>
      <c r="AT1161">
        <v>0</v>
      </c>
      <c r="AU1161">
        <v>0</v>
      </c>
      <c r="AV1161">
        <v>0</v>
      </c>
      <c r="AW1161">
        <v>0</v>
      </c>
      <c r="BA1161" t="s">
        <v>63</v>
      </c>
      <c r="BB1161" t="s">
        <v>5005</v>
      </c>
      <c r="BC1161">
        <v>0</v>
      </c>
      <c r="BE1161" t="s">
        <v>68</v>
      </c>
      <c r="BH1161" t="s">
        <v>2552</v>
      </c>
    </row>
    <row r="1162" spans="1:60" x14ac:dyDescent="0.35">
      <c r="A1162" t="s">
        <v>4741</v>
      </c>
      <c r="B1162">
        <v>10000</v>
      </c>
      <c r="C1162">
        <v>30000</v>
      </c>
      <c r="D1162" s="2">
        <v>45764</v>
      </c>
      <c r="E1162" t="s">
        <v>59</v>
      </c>
      <c r="F1162" t="s">
        <v>4742</v>
      </c>
      <c r="G1162" t="s">
        <v>4743</v>
      </c>
      <c r="I1162">
        <v>2</v>
      </c>
      <c r="J1162" t="s">
        <v>183</v>
      </c>
      <c r="K1162">
        <v>76</v>
      </c>
      <c r="L1162" t="s">
        <v>6065</v>
      </c>
      <c r="M1162" t="s">
        <v>200</v>
      </c>
      <c r="N1162" t="s">
        <v>3841</v>
      </c>
      <c r="O1162" s="3">
        <v>26500</v>
      </c>
      <c r="R1162" s="2">
        <v>45763</v>
      </c>
      <c r="T1162">
        <v>6</v>
      </c>
      <c r="U1162" s="3">
        <v>159000</v>
      </c>
      <c r="V1162" t="s">
        <v>65</v>
      </c>
      <c r="W1162" t="s">
        <v>4744</v>
      </c>
      <c r="X1162">
        <v>0</v>
      </c>
      <c r="Y1162" s="3">
        <v>153961</v>
      </c>
      <c r="Z1162" s="3">
        <v>5039</v>
      </c>
      <c r="AA1162">
        <v>0</v>
      </c>
      <c r="AB1162">
        <v>0</v>
      </c>
      <c r="AC1162">
        <v>0</v>
      </c>
      <c r="AF1162">
        <v>0</v>
      </c>
      <c r="AO1162" t="s">
        <v>4745</v>
      </c>
      <c r="AP1162" t="s">
        <v>448</v>
      </c>
      <c r="AR1162">
        <v>0</v>
      </c>
      <c r="AS1162">
        <v>0</v>
      </c>
      <c r="AT1162">
        <v>0</v>
      </c>
      <c r="AU1162">
        <v>0</v>
      </c>
      <c r="AV1162">
        <v>0</v>
      </c>
      <c r="AW1162">
        <v>0</v>
      </c>
      <c r="BA1162" t="s">
        <v>63</v>
      </c>
      <c r="BB1162" t="s">
        <v>4746</v>
      </c>
      <c r="BC1162">
        <v>0</v>
      </c>
      <c r="BE1162" t="s">
        <v>448</v>
      </c>
      <c r="BH1162" t="s">
        <v>3986</v>
      </c>
    </row>
    <row r="1163" spans="1:60" x14ac:dyDescent="0.35">
      <c r="A1163" t="s">
        <v>5224</v>
      </c>
      <c r="B1163">
        <v>10000</v>
      </c>
      <c r="C1163">
        <v>20000</v>
      </c>
      <c r="D1163" s="2">
        <v>45768</v>
      </c>
      <c r="E1163" t="s">
        <v>59</v>
      </c>
      <c r="F1163" s="4">
        <v>0.42219907407407409</v>
      </c>
      <c r="G1163" t="s">
        <v>5338</v>
      </c>
      <c r="I1163">
        <v>1</v>
      </c>
      <c r="J1163" t="s">
        <v>183</v>
      </c>
      <c r="K1163">
        <v>60</v>
      </c>
      <c r="L1163" t="s">
        <v>6048</v>
      </c>
      <c r="M1163" t="s">
        <v>222</v>
      </c>
      <c r="N1163" t="s">
        <v>3835</v>
      </c>
      <c r="O1163" s="3">
        <v>5000</v>
      </c>
      <c r="R1163" s="2">
        <v>45763</v>
      </c>
      <c r="T1163">
        <v>4</v>
      </c>
      <c r="U1163" s="3">
        <v>20000</v>
      </c>
      <c r="V1163" t="s">
        <v>65</v>
      </c>
      <c r="W1163" t="s">
        <v>5226</v>
      </c>
      <c r="X1163">
        <v>0</v>
      </c>
      <c r="Y1163" s="3">
        <v>10000</v>
      </c>
      <c r="Z1163" s="3">
        <v>10000</v>
      </c>
      <c r="AA1163">
        <v>0</v>
      </c>
      <c r="AB1163">
        <v>0</v>
      </c>
      <c r="AC1163">
        <v>0</v>
      </c>
      <c r="AF1163">
        <v>0</v>
      </c>
      <c r="AO1163" t="s">
        <v>5227</v>
      </c>
      <c r="AP1163" t="s">
        <v>5228</v>
      </c>
      <c r="AR1163">
        <v>0</v>
      </c>
      <c r="AS1163">
        <v>0</v>
      </c>
      <c r="AT1163">
        <v>0</v>
      </c>
      <c r="AU1163">
        <v>0</v>
      </c>
      <c r="AV1163">
        <v>0</v>
      </c>
      <c r="AW1163">
        <v>0</v>
      </c>
      <c r="BA1163" t="s">
        <v>63</v>
      </c>
      <c r="BB1163" t="s">
        <v>5229</v>
      </c>
      <c r="BC1163">
        <v>0</v>
      </c>
      <c r="BE1163" t="s">
        <v>5228</v>
      </c>
      <c r="BH1163" t="s">
        <v>5230</v>
      </c>
    </row>
    <row r="1164" spans="1:60" x14ac:dyDescent="0.35">
      <c r="A1164" t="s">
        <v>5339</v>
      </c>
      <c r="B1164">
        <v>10000</v>
      </c>
      <c r="C1164">
        <v>10000</v>
      </c>
      <c r="D1164" s="2">
        <v>45764</v>
      </c>
      <c r="E1164" t="s">
        <v>59</v>
      </c>
      <c r="F1164" t="s">
        <v>5179</v>
      </c>
      <c r="G1164" t="s">
        <v>3064</v>
      </c>
      <c r="I1164">
        <v>1</v>
      </c>
      <c r="J1164" t="s">
        <v>183</v>
      </c>
      <c r="K1164">
        <v>32</v>
      </c>
      <c r="L1164" t="s">
        <v>6064</v>
      </c>
      <c r="M1164" t="s">
        <v>516</v>
      </c>
      <c r="N1164" t="s">
        <v>3833</v>
      </c>
      <c r="O1164" s="3">
        <v>5860</v>
      </c>
      <c r="R1164" s="2">
        <v>45763</v>
      </c>
      <c r="T1164">
        <v>1</v>
      </c>
      <c r="U1164" s="3">
        <v>5860</v>
      </c>
      <c r="V1164" t="s">
        <v>65</v>
      </c>
      <c r="W1164" t="s">
        <v>1227</v>
      </c>
      <c r="X1164">
        <v>0</v>
      </c>
      <c r="Y1164" s="3">
        <v>5360</v>
      </c>
      <c r="Z1164">
        <v>500</v>
      </c>
      <c r="AA1164">
        <v>0</v>
      </c>
      <c r="AB1164">
        <v>0</v>
      </c>
      <c r="AC1164">
        <v>0</v>
      </c>
      <c r="AF1164">
        <v>0</v>
      </c>
      <c r="AO1164" t="s">
        <v>1228</v>
      </c>
      <c r="AP1164" t="s">
        <v>465</v>
      </c>
      <c r="AR1164">
        <v>0</v>
      </c>
      <c r="AS1164">
        <v>0</v>
      </c>
      <c r="AT1164">
        <v>0</v>
      </c>
      <c r="AU1164">
        <v>0</v>
      </c>
      <c r="AV1164">
        <v>0</v>
      </c>
      <c r="AW1164">
        <v>0</v>
      </c>
      <c r="BA1164" t="s">
        <v>63</v>
      </c>
      <c r="BB1164" t="s">
        <v>5340</v>
      </c>
      <c r="BC1164">
        <v>0</v>
      </c>
      <c r="BE1164" t="s">
        <v>465</v>
      </c>
      <c r="BH1164" t="s">
        <v>3065</v>
      </c>
    </row>
    <row r="1165" spans="1:60" x14ac:dyDescent="0.35">
      <c r="A1165" t="s">
        <v>5012</v>
      </c>
      <c r="B1165">
        <v>10000</v>
      </c>
      <c r="C1165">
        <v>50000</v>
      </c>
      <c r="D1165" s="2">
        <v>45772</v>
      </c>
      <c r="E1165" t="s">
        <v>59</v>
      </c>
      <c r="F1165" t="s">
        <v>5013</v>
      </c>
      <c r="G1165" t="s">
        <v>5014</v>
      </c>
      <c r="I1165">
        <v>2</v>
      </c>
      <c r="J1165" t="s">
        <v>183</v>
      </c>
      <c r="K1165">
        <v>62</v>
      </c>
      <c r="L1165" t="s">
        <v>6066</v>
      </c>
      <c r="M1165" t="s">
        <v>175</v>
      </c>
      <c r="N1165" t="s">
        <v>3827</v>
      </c>
      <c r="O1165" s="3">
        <v>120000</v>
      </c>
      <c r="R1165" s="2">
        <v>45763</v>
      </c>
      <c r="T1165">
        <v>1</v>
      </c>
      <c r="U1165" s="3">
        <v>120000</v>
      </c>
      <c r="V1165" t="s">
        <v>65</v>
      </c>
      <c r="W1165" t="s">
        <v>831</v>
      </c>
      <c r="X1165">
        <v>0</v>
      </c>
      <c r="Y1165" s="3">
        <v>118728</v>
      </c>
      <c r="Z1165" s="3">
        <v>1272</v>
      </c>
      <c r="AA1165">
        <v>0</v>
      </c>
      <c r="AB1165">
        <v>0</v>
      </c>
      <c r="AC1165">
        <v>0</v>
      </c>
      <c r="AF1165">
        <v>0</v>
      </c>
      <c r="AO1165" t="s">
        <v>832</v>
      </c>
      <c r="AP1165" t="s">
        <v>833</v>
      </c>
      <c r="AR1165">
        <v>0</v>
      </c>
      <c r="AS1165">
        <v>0</v>
      </c>
      <c r="AT1165">
        <v>0</v>
      </c>
      <c r="AU1165">
        <v>0</v>
      </c>
      <c r="AV1165">
        <v>0</v>
      </c>
      <c r="AW1165">
        <v>0</v>
      </c>
      <c r="BA1165" t="s">
        <v>63</v>
      </c>
      <c r="BB1165" t="s">
        <v>5015</v>
      </c>
      <c r="BC1165">
        <v>0</v>
      </c>
      <c r="BE1165" t="s">
        <v>833</v>
      </c>
      <c r="BH1165" t="s">
        <v>4428</v>
      </c>
    </row>
    <row r="1166" spans="1:60" x14ac:dyDescent="0.35">
      <c r="A1166" t="s">
        <v>2945</v>
      </c>
      <c r="B1166">
        <v>10000</v>
      </c>
      <c r="C1166">
        <v>40000</v>
      </c>
      <c r="D1166" s="2">
        <v>45763</v>
      </c>
      <c r="E1166" t="s">
        <v>59</v>
      </c>
      <c r="F1166" t="s">
        <v>2946</v>
      </c>
      <c r="G1166">
        <v>10620258104</v>
      </c>
      <c r="I1166">
        <v>3</v>
      </c>
      <c r="J1166" t="s">
        <v>183</v>
      </c>
      <c r="K1166">
        <v>85</v>
      </c>
      <c r="L1166" t="s">
        <v>6060</v>
      </c>
      <c r="M1166" t="s">
        <v>940</v>
      </c>
      <c r="N1166" t="s">
        <v>3864</v>
      </c>
      <c r="O1166" s="3">
        <v>10000</v>
      </c>
      <c r="R1166" s="2">
        <v>45763</v>
      </c>
      <c r="T1166">
        <v>11</v>
      </c>
      <c r="U1166" s="3">
        <v>110000</v>
      </c>
      <c r="V1166" t="s">
        <v>65</v>
      </c>
      <c r="W1166" t="s">
        <v>2947</v>
      </c>
      <c r="X1166">
        <v>0</v>
      </c>
      <c r="Y1166" s="3">
        <v>100000</v>
      </c>
      <c r="Z1166" s="3">
        <v>10000</v>
      </c>
      <c r="AA1166">
        <v>0</v>
      </c>
      <c r="AB1166">
        <v>0</v>
      </c>
      <c r="AC1166">
        <v>0</v>
      </c>
      <c r="AF1166">
        <v>0</v>
      </c>
      <c r="AO1166" t="s">
        <v>2948</v>
      </c>
      <c r="AP1166" t="s">
        <v>108</v>
      </c>
      <c r="AR1166">
        <v>0</v>
      </c>
      <c r="AS1166">
        <v>0</v>
      </c>
      <c r="AT1166">
        <v>0</v>
      </c>
      <c r="AU1166">
        <v>0</v>
      </c>
      <c r="AV1166">
        <v>0</v>
      </c>
      <c r="AW1166">
        <v>0</v>
      </c>
      <c r="BA1166" t="s">
        <v>63</v>
      </c>
      <c r="BB1166" t="s">
        <v>4947</v>
      </c>
      <c r="BC1166">
        <v>0</v>
      </c>
      <c r="BE1166" t="s">
        <v>108</v>
      </c>
      <c r="BH1166" t="s">
        <v>2949</v>
      </c>
    </row>
    <row r="1167" spans="1:60" x14ac:dyDescent="0.35">
      <c r="A1167" t="s">
        <v>4948</v>
      </c>
      <c r="B1167">
        <v>10000</v>
      </c>
      <c r="C1167">
        <v>20000</v>
      </c>
      <c r="D1167" s="2">
        <v>45768</v>
      </c>
      <c r="E1167" t="s">
        <v>59</v>
      </c>
      <c r="F1167" t="s">
        <v>4949</v>
      </c>
      <c r="G1167" t="s">
        <v>4950</v>
      </c>
      <c r="I1167">
        <v>2</v>
      </c>
      <c r="J1167" t="s">
        <v>183</v>
      </c>
      <c r="K1167">
        <v>86</v>
      </c>
      <c r="L1167" t="s">
        <v>6043</v>
      </c>
      <c r="M1167" t="s">
        <v>1696</v>
      </c>
      <c r="N1167" t="s">
        <v>3840</v>
      </c>
      <c r="O1167" s="3">
        <v>12500</v>
      </c>
      <c r="R1167" s="2">
        <v>45763</v>
      </c>
      <c r="T1167">
        <v>2</v>
      </c>
      <c r="U1167" s="3">
        <v>25000</v>
      </c>
      <c r="V1167" t="s">
        <v>65</v>
      </c>
      <c r="W1167" s="7" t="s">
        <v>318</v>
      </c>
      <c r="X1167">
        <v>0</v>
      </c>
      <c r="Y1167" s="3">
        <v>21500</v>
      </c>
      <c r="Z1167" s="3">
        <v>3500</v>
      </c>
      <c r="AA1167">
        <v>0</v>
      </c>
      <c r="AB1167">
        <v>0</v>
      </c>
      <c r="AC1167">
        <v>0</v>
      </c>
      <c r="AF1167">
        <v>0</v>
      </c>
      <c r="AO1167" s="7" t="s">
        <v>319</v>
      </c>
      <c r="AP1167" t="s">
        <v>320</v>
      </c>
      <c r="AR1167">
        <v>0</v>
      </c>
      <c r="AS1167">
        <v>0</v>
      </c>
      <c r="AT1167">
        <v>0</v>
      </c>
      <c r="AU1167">
        <v>0</v>
      </c>
      <c r="AV1167">
        <v>0</v>
      </c>
      <c r="AW1167">
        <v>0</v>
      </c>
      <c r="BA1167" t="s">
        <v>63</v>
      </c>
      <c r="BB1167" t="s">
        <v>4951</v>
      </c>
      <c r="BC1167">
        <v>0</v>
      </c>
      <c r="BE1167" t="s">
        <v>320</v>
      </c>
      <c r="BH1167" t="s">
        <v>2437</v>
      </c>
    </row>
    <row r="1168" spans="1:60" x14ac:dyDescent="0.35">
      <c r="A1168" t="s">
        <v>5341</v>
      </c>
      <c r="B1168">
        <v>10000</v>
      </c>
      <c r="C1168">
        <v>10000</v>
      </c>
      <c r="D1168" s="2">
        <v>45764</v>
      </c>
      <c r="E1168" t="s">
        <v>59</v>
      </c>
      <c r="F1168" t="s">
        <v>5342</v>
      </c>
      <c r="G1168" t="s">
        <v>2452</v>
      </c>
      <c r="I1168">
        <v>1</v>
      </c>
      <c r="J1168" t="s">
        <v>183</v>
      </c>
      <c r="K1168">
        <v>12</v>
      </c>
      <c r="L1168" t="s">
        <v>6062</v>
      </c>
      <c r="M1168" t="s">
        <v>462</v>
      </c>
      <c r="N1168" t="s">
        <v>3804</v>
      </c>
      <c r="O1168" s="3">
        <v>30000</v>
      </c>
      <c r="R1168" s="2">
        <v>45763</v>
      </c>
      <c r="T1168">
        <v>1</v>
      </c>
      <c r="U1168" s="3">
        <v>30000</v>
      </c>
      <c r="V1168" t="s">
        <v>65</v>
      </c>
      <c r="W1168" t="s">
        <v>2448</v>
      </c>
      <c r="X1168">
        <v>0</v>
      </c>
      <c r="Y1168" s="3">
        <v>30000</v>
      </c>
      <c r="Z1168">
        <v>0</v>
      </c>
      <c r="AA1168">
        <v>0</v>
      </c>
      <c r="AB1168">
        <v>0</v>
      </c>
      <c r="AC1168">
        <v>0</v>
      </c>
      <c r="AF1168">
        <v>0</v>
      </c>
      <c r="AO1168" t="s">
        <v>2449</v>
      </c>
      <c r="AP1168" t="s">
        <v>465</v>
      </c>
      <c r="AR1168">
        <v>0</v>
      </c>
      <c r="AS1168">
        <v>0</v>
      </c>
      <c r="AT1168">
        <v>0</v>
      </c>
      <c r="AU1168">
        <v>0</v>
      </c>
      <c r="AV1168">
        <v>0</v>
      </c>
      <c r="AW1168">
        <v>0</v>
      </c>
      <c r="BA1168" t="s">
        <v>63</v>
      </c>
      <c r="BB1168" t="s">
        <v>5343</v>
      </c>
      <c r="BC1168">
        <v>0</v>
      </c>
      <c r="BE1168" t="s">
        <v>465</v>
      </c>
      <c r="BH1168" t="s">
        <v>2460</v>
      </c>
    </row>
    <row r="1169" spans="1:60" x14ac:dyDescent="0.35">
      <c r="A1169" t="s">
        <v>5344</v>
      </c>
      <c r="B1169">
        <v>10000</v>
      </c>
      <c r="C1169">
        <v>10000</v>
      </c>
      <c r="D1169" s="2">
        <v>45764</v>
      </c>
      <c r="E1169" t="s">
        <v>59</v>
      </c>
      <c r="F1169" t="s">
        <v>5318</v>
      </c>
      <c r="G1169" t="s">
        <v>3015</v>
      </c>
      <c r="I1169">
        <v>1</v>
      </c>
      <c r="J1169" t="s">
        <v>183</v>
      </c>
      <c r="K1169">
        <v>46</v>
      </c>
      <c r="L1169" t="s">
        <v>6049</v>
      </c>
      <c r="M1169" t="s">
        <v>231</v>
      </c>
      <c r="N1169" t="s">
        <v>3809</v>
      </c>
      <c r="O1169" s="3">
        <v>3000</v>
      </c>
      <c r="R1169" s="2">
        <v>45763</v>
      </c>
      <c r="T1169">
        <v>1</v>
      </c>
      <c r="U1169" s="3">
        <v>3000</v>
      </c>
      <c r="V1169" t="s">
        <v>65</v>
      </c>
      <c r="W1169" t="s">
        <v>5345</v>
      </c>
      <c r="X1169">
        <v>0</v>
      </c>
      <c r="Y1169" s="3">
        <v>3000</v>
      </c>
      <c r="Z1169">
        <v>0</v>
      </c>
      <c r="AA1169">
        <v>0</v>
      </c>
      <c r="AB1169">
        <v>0</v>
      </c>
      <c r="AC1169">
        <v>0</v>
      </c>
      <c r="AF1169">
        <v>0</v>
      </c>
      <c r="AO1169" t="s">
        <v>5346</v>
      </c>
      <c r="AP1169" t="s">
        <v>465</v>
      </c>
      <c r="AR1169">
        <v>0</v>
      </c>
      <c r="AS1169">
        <v>0</v>
      </c>
      <c r="AT1169">
        <v>0</v>
      </c>
      <c r="AU1169">
        <v>0</v>
      </c>
      <c r="AV1169">
        <v>0</v>
      </c>
      <c r="AW1169">
        <v>0</v>
      </c>
      <c r="BA1169" t="s">
        <v>63</v>
      </c>
      <c r="BB1169" t="s">
        <v>5347</v>
      </c>
      <c r="BC1169">
        <v>0</v>
      </c>
      <c r="BE1169" t="s">
        <v>465</v>
      </c>
      <c r="BH1169" t="s">
        <v>2873</v>
      </c>
    </row>
    <row r="1170" spans="1:60" x14ac:dyDescent="0.35">
      <c r="A1170" t="s">
        <v>5348</v>
      </c>
      <c r="B1170">
        <v>10000</v>
      </c>
      <c r="C1170">
        <v>10000</v>
      </c>
      <c r="D1170" s="2">
        <v>45764</v>
      </c>
      <c r="E1170" t="s">
        <v>59</v>
      </c>
      <c r="F1170" s="4">
        <v>0.42459490740740741</v>
      </c>
      <c r="G1170" t="s">
        <v>3015</v>
      </c>
      <c r="I1170">
        <v>1</v>
      </c>
      <c r="J1170" t="s">
        <v>183</v>
      </c>
      <c r="K1170">
        <v>46</v>
      </c>
      <c r="L1170" t="s">
        <v>6049</v>
      </c>
      <c r="M1170" t="s">
        <v>231</v>
      </c>
      <c r="N1170" t="s">
        <v>3809</v>
      </c>
      <c r="O1170" s="3">
        <v>2000</v>
      </c>
      <c r="R1170" s="2">
        <v>45763</v>
      </c>
      <c r="T1170">
        <v>1</v>
      </c>
      <c r="U1170" s="3">
        <v>2000</v>
      </c>
      <c r="V1170" t="s">
        <v>65</v>
      </c>
      <c r="W1170" t="s">
        <v>5349</v>
      </c>
      <c r="X1170">
        <v>0</v>
      </c>
      <c r="Y1170" s="3">
        <v>2000</v>
      </c>
      <c r="Z1170">
        <v>0</v>
      </c>
      <c r="AA1170">
        <v>0</v>
      </c>
      <c r="AB1170">
        <v>0</v>
      </c>
      <c r="AC1170">
        <v>0</v>
      </c>
      <c r="AF1170">
        <v>0</v>
      </c>
      <c r="AO1170" t="s">
        <v>5350</v>
      </c>
      <c r="AP1170" t="s">
        <v>465</v>
      </c>
      <c r="AR1170">
        <v>0</v>
      </c>
      <c r="AS1170">
        <v>0</v>
      </c>
      <c r="AT1170">
        <v>0</v>
      </c>
      <c r="AU1170">
        <v>0</v>
      </c>
      <c r="AV1170">
        <v>0</v>
      </c>
      <c r="AW1170">
        <v>0</v>
      </c>
      <c r="BA1170" t="s">
        <v>63</v>
      </c>
      <c r="BB1170" t="s">
        <v>5351</v>
      </c>
      <c r="BC1170">
        <v>0</v>
      </c>
      <c r="BE1170" t="s">
        <v>465</v>
      </c>
      <c r="BH1170" t="s">
        <v>2873</v>
      </c>
    </row>
    <row r="1171" spans="1:60" x14ac:dyDescent="0.35">
      <c r="A1171" t="s">
        <v>5352</v>
      </c>
      <c r="B1171">
        <v>10000</v>
      </c>
      <c r="C1171">
        <v>10000</v>
      </c>
      <c r="D1171" s="2">
        <v>45764</v>
      </c>
      <c r="E1171" t="s">
        <v>59</v>
      </c>
      <c r="F1171" t="s">
        <v>1441</v>
      </c>
      <c r="G1171" t="s">
        <v>5353</v>
      </c>
      <c r="I1171">
        <v>1</v>
      </c>
      <c r="J1171" t="s">
        <v>183</v>
      </c>
      <c r="K1171">
        <v>61</v>
      </c>
      <c r="L1171" t="s">
        <v>6046</v>
      </c>
      <c r="M1171" t="s">
        <v>664</v>
      </c>
      <c r="N1171" t="s">
        <v>3846</v>
      </c>
      <c r="O1171" s="3">
        <v>5000</v>
      </c>
      <c r="R1171" s="2">
        <v>45763</v>
      </c>
      <c r="T1171">
        <v>6</v>
      </c>
      <c r="U1171" s="3">
        <v>30000</v>
      </c>
      <c r="V1171" t="s">
        <v>65</v>
      </c>
      <c r="W1171" t="s">
        <v>5354</v>
      </c>
      <c r="X1171">
        <v>0</v>
      </c>
      <c r="Y1171" s="3">
        <v>30000</v>
      </c>
      <c r="Z1171">
        <v>0</v>
      </c>
      <c r="AA1171">
        <v>0</v>
      </c>
      <c r="AB1171">
        <v>0</v>
      </c>
      <c r="AC1171">
        <v>0</v>
      </c>
      <c r="AF1171">
        <v>0</v>
      </c>
      <c r="AO1171" t="s">
        <v>5355</v>
      </c>
      <c r="AP1171" t="s">
        <v>465</v>
      </c>
      <c r="AR1171">
        <v>0</v>
      </c>
      <c r="AS1171">
        <v>0</v>
      </c>
      <c r="AT1171">
        <v>0</v>
      </c>
      <c r="AU1171">
        <v>0</v>
      </c>
      <c r="AV1171">
        <v>0</v>
      </c>
      <c r="AW1171">
        <v>0</v>
      </c>
      <c r="BA1171" t="s">
        <v>63</v>
      </c>
      <c r="BB1171" t="s">
        <v>5356</v>
      </c>
      <c r="BC1171">
        <v>0</v>
      </c>
      <c r="BE1171" t="s">
        <v>465</v>
      </c>
      <c r="BH1171" t="s">
        <v>2675</v>
      </c>
    </row>
    <row r="1172" spans="1:60" x14ac:dyDescent="0.35">
      <c r="A1172" t="s">
        <v>5357</v>
      </c>
      <c r="B1172">
        <v>10000</v>
      </c>
      <c r="C1172">
        <v>10000</v>
      </c>
      <c r="D1172" s="2">
        <v>45764</v>
      </c>
      <c r="E1172" t="s">
        <v>59</v>
      </c>
      <c r="F1172" t="s">
        <v>1441</v>
      </c>
      <c r="G1172" t="s">
        <v>5353</v>
      </c>
      <c r="I1172">
        <v>1</v>
      </c>
      <c r="J1172" t="s">
        <v>183</v>
      </c>
      <c r="K1172">
        <v>61</v>
      </c>
      <c r="L1172" t="s">
        <v>6046</v>
      </c>
      <c r="M1172" t="s">
        <v>664</v>
      </c>
      <c r="N1172" t="s">
        <v>3846</v>
      </c>
      <c r="O1172" s="3">
        <v>2667</v>
      </c>
      <c r="R1172" s="2">
        <v>45763</v>
      </c>
      <c r="T1172">
        <v>6</v>
      </c>
      <c r="U1172" s="3">
        <v>16002</v>
      </c>
      <c r="V1172" t="s">
        <v>65</v>
      </c>
      <c r="W1172" t="s">
        <v>5354</v>
      </c>
      <c r="X1172">
        <v>0</v>
      </c>
      <c r="Y1172" s="3">
        <v>16000</v>
      </c>
      <c r="Z1172">
        <v>2</v>
      </c>
      <c r="AA1172">
        <v>0</v>
      </c>
      <c r="AB1172">
        <v>0</v>
      </c>
      <c r="AC1172">
        <v>0</v>
      </c>
      <c r="AF1172">
        <v>0</v>
      </c>
      <c r="AO1172" t="s">
        <v>5355</v>
      </c>
      <c r="AP1172" t="s">
        <v>465</v>
      </c>
      <c r="AR1172">
        <v>0</v>
      </c>
      <c r="AS1172">
        <v>0</v>
      </c>
      <c r="AT1172">
        <v>0</v>
      </c>
      <c r="AU1172">
        <v>0</v>
      </c>
      <c r="AV1172">
        <v>0</v>
      </c>
      <c r="AW1172">
        <v>0</v>
      </c>
      <c r="BA1172" t="s">
        <v>63</v>
      </c>
      <c r="BB1172" t="s">
        <v>5358</v>
      </c>
      <c r="BC1172">
        <v>0</v>
      </c>
      <c r="BE1172" t="s">
        <v>465</v>
      </c>
      <c r="BH1172" t="s">
        <v>3640</v>
      </c>
    </row>
    <row r="1173" spans="1:60" x14ac:dyDescent="0.35">
      <c r="A1173" t="s">
        <v>3759</v>
      </c>
      <c r="B1173">
        <v>10000</v>
      </c>
      <c r="C1173">
        <v>20000</v>
      </c>
      <c r="D1173" s="2">
        <v>45775</v>
      </c>
      <c r="E1173" t="s">
        <v>59</v>
      </c>
      <c r="F1173" t="s">
        <v>3760</v>
      </c>
      <c r="G1173">
        <v>10620258101</v>
      </c>
      <c r="I1173">
        <v>2</v>
      </c>
      <c r="J1173" t="s">
        <v>183</v>
      </c>
      <c r="K1173">
        <v>77</v>
      </c>
      <c r="L1173" t="s">
        <v>6043</v>
      </c>
      <c r="M1173" t="s">
        <v>192</v>
      </c>
      <c r="N1173" t="s">
        <v>3848</v>
      </c>
      <c r="O1173" s="3">
        <v>1364</v>
      </c>
      <c r="R1173" s="2">
        <v>45763</v>
      </c>
      <c r="T1173">
        <v>66</v>
      </c>
      <c r="U1173" s="3">
        <v>90024</v>
      </c>
      <c r="V1173" t="s">
        <v>65</v>
      </c>
      <c r="W1173" t="s">
        <v>3761</v>
      </c>
      <c r="X1173">
        <v>0</v>
      </c>
      <c r="Y1173" s="3">
        <v>80000</v>
      </c>
      <c r="Z1173" s="3">
        <v>10024</v>
      </c>
      <c r="AA1173">
        <v>0</v>
      </c>
      <c r="AB1173">
        <v>0</v>
      </c>
      <c r="AC1173">
        <v>0</v>
      </c>
      <c r="AF1173">
        <v>0</v>
      </c>
      <c r="AO1173" t="s">
        <v>3762</v>
      </c>
      <c r="AP1173" t="s">
        <v>108</v>
      </c>
      <c r="AR1173">
        <v>0</v>
      </c>
      <c r="AS1173">
        <v>0</v>
      </c>
      <c r="AT1173">
        <v>0</v>
      </c>
      <c r="AU1173">
        <v>0</v>
      </c>
      <c r="AV1173">
        <v>0</v>
      </c>
      <c r="AW1173">
        <v>0</v>
      </c>
      <c r="BA1173" t="s">
        <v>63</v>
      </c>
      <c r="BB1173" t="s">
        <v>4959</v>
      </c>
      <c r="BC1173">
        <v>0</v>
      </c>
      <c r="BE1173" t="s">
        <v>108</v>
      </c>
      <c r="BH1173" t="s">
        <v>3763</v>
      </c>
    </row>
    <row r="1174" spans="1:60" x14ac:dyDescent="0.35">
      <c r="A1174" t="s">
        <v>3764</v>
      </c>
      <c r="B1174">
        <v>10000</v>
      </c>
      <c r="C1174">
        <v>20000</v>
      </c>
      <c r="D1174" s="2">
        <v>45775</v>
      </c>
      <c r="E1174" t="s">
        <v>59</v>
      </c>
      <c r="F1174" t="s">
        <v>3765</v>
      </c>
      <c r="G1174">
        <v>10620258100</v>
      </c>
      <c r="I1174">
        <v>2</v>
      </c>
      <c r="J1174" t="s">
        <v>183</v>
      </c>
      <c r="K1174">
        <v>77</v>
      </c>
      <c r="L1174" t="s">
        <v>6043</v>
      </c>
      <c r="M1174" t="s">
        <v>192</v>
      </c>
      <c r="N1174" t="s">
        <v>3848</v>
      </c>
      <c r="O1174" s="3">
        <v>1410</v>
      </c>
      <c r="R1174" s="2">
        <v>45763</v>
      </c>
      <c r="T1174">
        <v>66</v>
      </c>
      <c r="U1174" s="3">
        <v>93060</v>
      </c>
      <c r="V1174" t="s">
        <v>65</v>
      </c>
      <c r="W1174" t="s">
        <v>847</v>
      </c>
      <c r="X1174">
        <v>0</v>
      </c>
      <c r="Y1174" s="3">
        <v>80000</v>
      </c>
      <c r="Z1174" s="3">
        <v>13060</v>
      </c>
      <c r="AA1174">
        <v>0</v>
      </c>
      <c r="AB1174">
        <v>0</v>
      </c>
      <c r="AC1174">
        <v>0</v>
      </c>
      <c r="AF1174">
        <v>0</v>
      </c>
      <c r="AO1174" t="s">
        <v>848</v>
      </c>
      <c r="AP1174" t="s">
        <v>108</v>
      </c>
      <c r="AR1174">
        <v>0</v>
      </c>
      <c r="AS1174">
        <v>0</v>
      </c>
      <c r="AT1174">
        <v>0</v>
      </c>
      <c r="AU1174">
        <v>0</v>
      </c>
      <c r="AV1174">
        <v>0</v>
      </c>
      <c r="AW1174">
        <v>0</v>
      </c>
      <c r="BA1174" t="s">
        <v>63</v>
      </c>
      <c r="BB1174" t="s">
        <v>4960</v>
      </c>
      <c r="BC1174">
        <v>0</v>
      </c>
      <c r="BE1174" t="s">
        <v>108</v>
      </c>
      <c r="BH1174" t="s">
        <v>3766</v>
      </c>
    </row>
    <row r="1175" spans="1:60" x14ac:dyDescent="0.35">
      <c r="A1175" t="s">
        <v>4961</v>
      </c>
      <c r="B1175">
        <v>10000</v>
      </c>
      <c r="C1175">
        <v>20000</v>
      </c>
      <c r="D1175" s="2">
        <v>45764</v>
      </c>
      <c r="E1175" t="s">
        <v>59</v>
      </c>
      <c r="F1175" s="4">
        <v>0.46413194444444444</v>
      </c>
      <c r="G1175" t="s">
        <v>4962</v>
      </c>
      <c r="I1175">
        <v>2</v>
      </c>
      <c r="J1175" t="s">
        <v>183</v>
      </c>
      <c r="K1175">
        <v>100</v>
      </c>
      <c r="L1175" t="s">
        <v>6052</v>
      </c>
      <c r="M1175" t="s">
        <v>281</v>
      </c>
      <c r="N1175" t="s">
        <v>3851</v>
      </c>
      <c r="O1175">
        <v>500</v>
      </c>
      <c r="R1175" s="2">
        <v>45763</v>
      </c>
      <c r="T1175">
        <v>1</v>
      </c>
      <c r="U1175">
        <v>500</v>
      </c>
      <c r="V1175" t="s">
        <v>65</v>
      </c>
      <c r="W1175">
        <v>190023590001</v>
      </c>
      <c r="X1175">
        <v>0</v>
      </c>
      <c r="Y1175">
        <v>500</v>
      </c>
      <c r="Z1175">
        <v>0</v>
      </c>
      <c r="AA1175">
        <v>0</v>
      </c>
      <c r="AB1175">
        <v>0</v>
      </c>
      <c r="AC1175">
        <v>0</v>
      </c>
      <c r="AF1175">
        <v>0</v>
      </c>
      <c r="AO1175">
        <v>19002359</v>
      </c>
      <c r="AP1175" t="s">
        <v>282</v>
      </c>
      <c r="AR1175">
        <v>0</v>
      </c>
      <c r="AS1175">
        <v>0</v>
      </c>
      <c r="AT1175">
        <v>0</v>
      </c>
      <c r="AU1175">
        <v>0</v>
      </c>
      <c r="AV1175">
        <v>0</v>
      </c>
      <c r="AW1175">
        <v>0</v>
      </c>
      <c r="BA1175" t="s">
        <v>63</v>
      </c>
      <c r="BB1175" t="s">
        <v>4963</v>
      </c>
      <c r="BC1175">
        <v>0</v>
      </c>
      <c r="BE1175" t="s">
        <v>282</v>
      </c>
      <c r="BH1175" t="s">
        <v>4964</v>
      </c>
    </row>
    <row r="1176" spans="1:60" x14ac:dyDescent="0.35">
      <c r="A1176" t="s">
        <v>5359</v>
      </c>
      <c r="B1176">
        <v>10000</v>
      </c>
      <c r="C1176">
        <v>10000</v>
      </c>
      <c r="D1176" s="2">
        <v>45772</v>
      </c>
      <c r="E1176" t="s">
        <v>59</v>
      </c>
      <c r="F1176" t="s">
        <v>3514</v>
      </c>
      <c r="G1176" t="s">
        <v>5360</v>
      </c>
      <c r="I1176">
        <v>1</v>
      </c>
      <c r="J1176" t="s">
        <v>183</v>
      </c>
      <c r="K1176">
        <v>72</v>
      </c>
      <c r="L1176" t="s">
        <v>6056</v>
      </c>
      <c r="M1176" t="s">
        <v>869</v>
      </c>
      <c r="N1176" t="s">
        <v>3829</v>
      </c>
      <c r="O1176">
        <v>600</v>
      </c>
      <c r="R1176" s="2">
        <v>45763</v>
      </c>
      <c r="T1176">
        <v>3</v>
      </c>
      <c r="U1176" s="3">
        <v>1800</v>
      </c>
      <c r="V1176" t="s">
        <v>65</v>
      </c>
      <c r="W1176" t="s">
        <v>5361</v>
      </c>
      <c r="X1176">
        <v>0</v>
      </c>
      <c r="Y1176" s="3">
        <v>1000</v>
      </c>
      <c r="Z1176">
        <v>800</v>
      </c>
      <c r="AA1176">
        <v>0</v>
      </c>
      <c r="AB1176">
        <v>0</v>
      </c>
      <c r="AC1176">
        <v>0</v>
      </c>
      <c r="AF1176">
        <v>0</v>
      </c>
      <c r="AO1176" t="s">
        <v>5362</v>
      </c>
      <c r="AP1176" t="s">
        <v>5363</v>
      </c>
      <c r="AR1176">
        <v>0</v>
      </c>
      <c r="AS1176">
        <v>0</v>
      </c>
      <c r="AT1176">
        <v>0</v>
      </c>
      <c r="AU1176">
        <v>0</v>
      </c>
      <c r="AV1176">
        <v>0</v>
      </c>
      <c r="AW1176">
        <v>0</v>
      </c>
      <c r="BA1176" t="s">
        <v>63</v>
      </c>
      <c r="BB1176" t="s">
        <v>5364</v>
      </c>
      <c r="BC1176">
        <v>0</v>
      </c>
      <c r="BE1176" t="s">
        <v>5363</v>
      </c>
      <c r="BH1176" t="s">
        <v>5365</v>
      </c>
    </row>
    <row r="1177" spans="1:60" x14ac:dyDescent="0.35">
      <c r="A1177" t="s">
        <v>5088</v>
      </c>
      <c r="B1177">
        <v>10000</v>
      </c>
      <c r="C1177">
        <v>20000</v>
      </c>
      <c r="D1177" s="2">
        <v>45764</v>
      </c>
      <c r="E1177" t="s">
        <v>59</v>
      </c>
      <c r="F1177" t="s">
        <v>5089</v>
      </c>
      <c r="G1177" t="s">
        <v>159</v>
      </c>
      <c r="I1177">
        <v>2</v>
      </c>
      <c r="J1177" t="s">
        <v>183</v>
      </c>
      <c r="K1177">
        <v>71</v>
      </c>
      <c r="L1177" t="s">
        <v>6057</v>
      </c>
      <c r="M1177" t="s">
        <v>368</v>
      </c>
      <c r="N1177" t="s">
        <v>3857</v>
      </c>
      <c r="O1177" s="3">
        <v>1334</v>
      </c>
      <c r="R1177" s="2">
        <v>45763</v>
      </c>
      <c r="T1177">
        <v>6</v>
      </c>
      <c r="U1177" s="3">
        <v>8004</v>
      </c>
      <c r="V1177" t="s">
        <v>65</v>
      </c>
      <c r="W1177">
        <v>5000580740001</v>
      </c>
      <c r="X1177">
        <v>0</v>
      </c>
      <c r="Y1177" s="3">
        <v>8000</v>
      </c>
      <c r="Z1177">
        <v>4</v>
      </c>
      <c r="AA1177">
        <v>0</v>
      </c>
      <c r="AB1177">
        <v>0</v>
      </c>
      <c r="AC1177">
        <v>0</v>
      </c>
      <c r="AF1177">
        <v>0</v>
      </c>
      <c r="AO1177">
        <v>500058074</v>
      </c>
      <c r="AP1177" t="s">
        <v>162</v>
      </c>
      <c r="AR1177">
        <v>0</v>
      </c>
      <c r="AS1177">
        <v>0</v>
      </c>
      <c r="AT1177">
        <v>0</v>
      </c>
      <c r="AU1177">
        <v>0</v>
      </c>
      <c r="AV1177">
        <v>0</v>
      </c>
      <c r="AW1177">
        <v>0</v>
      </c>
      <c r="BA1177" t="s">
        <v>63</v>
      </c>
      <c r="BB1177" t="s">
        <v>5090</v>
      </c>
      <c r="BC1177">
        <v>0</v>
      </c>
      <c r="BE1177" t="s">
        <v>162</v>
      </c>
      <c r="BH1177" t="s">
        <v>2473</v>
      </c>
    </row>
    <row r="1178" spans="1:60" x14ac:dyDescent="0.35">
      <c r="A1178" t="s">
        <v>5091</v>
      </c>
      <c r="B1178">
        <v>10000</v>
      </c>
      <c r="C1178">
        <v>20000</v>
      </c>
      <c r="D1178" s="2">
        <v>45764</v>
      </c>
      <c r="E1178" t="s">
        <v>59</v>
      </c>
      <c r="F1178" t="s">
        <v>5089</v>
      </c>
      <c r="G1178" t="s">
        <v>159</v>
      </c>
      <c r="I1178">
        <v>2</v>
      </c>
      <c r="J1178" t="s">
        <v>183</v>
      </c>
      <c r="K1178">
        <v>71</v>
      </c>
      <c r="L1178" t="s">
        <v>6057</v>
      </c>
      <c r="M1178" t="s">
        <v>368</v>
      </c>
      <c r="N1178" t="s">
        <v>3857</v>
      </c>
      <c r="O1178" s="3">
        <v>1834</v>
      </c>
      <c r="R1178" s="2">
        <v>45763</v>
      </c>
      <c r="T1178">
        <v>6</v>
      </c>
      <c r="U1178" s="3">
        <v>11004</v>
      </c>
      <c r="V1178" t="s">
        <v>65</v>
      </c>
      <c r="W1178">
        <v>5000582230001</v>
      </c>
      <c r="X1178">
        <v>0</v>
      </c>
      <c r="Y1178" s="3">
        <v>11000</v>
      </c>
      <c r="Z1178">
        <v>4</v>
      </c>
      <c r="AA1178">
        <v>0</v>
      </c>
      <c r="AB1178">
        <v>0</v>
      </c>
      <c r="AC1178">
        <v>0</v>
      </c>
      <c r="AF1178">
        <v>0</v>
      </c>
      <c r="AO1178">
        <v>500058223</v>
      </c>
      <c r="AP1178" t="s">
        <v>162</v>
      </c>
      <c r="AR1178">
        <v>0</v>
      </c>
      <c r="AS1178">
        <v>0</v>
      </c>
      <c r="AT1178">
        <v>0</v>
      </c>
      <c r="AU1178">
        <v>0</v>
      </c>
      <c r="AV1178">
        <v>0</v>
      </c>
      <c r="AW1178">
        <v>0</v>
      </c>
      <c r="BA1178" t="s">
        <v>63</v>
      </c>
      <c r="BB1178" t="s">
        <v>5092</v>
      </c>
      <c r="BC1178">
        <v>0</v>
      </c>
      <c r="BE1178" t="s">
        <v>162</v>
      </c>
      <c r="BH1178" t="s">
        <v>2473</v>
      </c>
    </row>
    <row r="1179" spans="1:60" x14ac:dyDescent="0.35">
      <c r="A1179" t="s">
        <v>5093</v>
      </c>
      <c r="B1179">
        <v>10000</v>
      </c>
      <c r="C1179">
        <v>20000</v>
      </c>
      <c r="D1179" s="2">
        <v>45764</v>
      </c>
      <c r="E1179" t="s">
        <v>59</v>
      </c>
      <c r="F1179" t="s">
        <v>5094</v>
      </c>
      <c r="G1179" t="s">
        <v>159</v>
      </c>
      <c r="I1179">
        <v>2</v>
      </c>
      <c r="J1179" t="s">
        <v>183</v>
      </c>
      <c r="K1179">
        <v>71</v>
      </c>
      <c r="L1179" t="s">
        <v>6057</v>
      </c>
      <c r="M1179" t="s">
        <v>368</v>
      </c>
      <c r="N1179" t="s">
        <v>3857</v>
      </c>
      <c r="O1179" s="3">
        <v>2500</v>
      </c>
      <c r="R1179" s="2">
        <v>45763</v>
      </c>
      <c r="T1179">
        <v>6</v>
      </c>
      <c r="U1179" s="3">
        <v>15000</v>
      </c>
      <c r="V1179" t="s">
        <v>65</v>
      </c>
      <c r="W1179">
        <v>5000582270001</v>
      </c>
      <c r="X1179">
        <v>0</v>
      </c>
      <c r="Y1179" s="3">
        <v>7500</v>
      </c>
      <c r="Z1179" s="3">
        <v>7500</v>
      </c>
      <c r="AA1179">
        <v>0</v>
      </c>
      <c r="AB1179">
        <v>0</v>
      </c>
      <c r="AC1179">
        <v>0</v>
      </c>
      <c r="AF1179">
        <v>0</v>
      </c>
      <c r="AO1179">
        <v>500058227</v>
      </c>
      <c r="AP1179" t="s">
        <v>162</v>
      </c>
      <c r="AR1179">
        <v>0</v>
      </c>
      <c r="AS1179">
        <v>0</v>
      </c>
      <c r="AT1179">
        <v>0</v>
      </c>
      <c r="AU1179">
        <v>0</v>
      </c>
      <c r="AV1179">
        <v>0</v>
      </c>
      <c r="AW1179">
        <v>0</v>
      </c>
      <c r="BA1179" t="s">
        <v>63</v>
      </c>
      <c r="BB1179" t="s">
        <v>5095</v>
      </c>
      <c r="BC1179">
        <v>0</v>
      </c>
      <c r="BE1179" t="s">
        <v>162</v>
      </c>
      <c r="BH1179" t="s">
        <v>5096</v>
      </c>
    </row>
    <row r="1180" spans="1:60" x14ac:dyDescent="0.35">
      <c r="A1180" t="s">
        <v>5097</v>
      </c>
      <c r="B1180">
        <v>10000</v>
      </c>
      <c r="C1180">
        <v>20000</v>
      </c>
      <c r="D1180" s="2">
        <v>45764</v>
      </c>
      <c r="E1180" t="s">
        <v>59</v>
      </c>
      <c r="F1180" t="s">
        <v>5094</v>
      </c>
      <c r="G1180" t="s">
        <v>159</v>
      </c>
      <c r="I1180">
        <v>2</v>
      </c>
      <c r="J1180" t="s">
        <v>183</v>
      </c>
      <c r="K1180">
        <v>71</v>
      </c>
      <c r="L1180" t="s">
        <v>6057</v>
      </c>
      <c r="M1180" t="s">
        <v>368</v>
      </c>
      <c r="N1180" t="s">
        <v>3857</v>
      </c>
      <c r="O1180">
        <v>834</v>
      </c>
      <c r="R1180" s="2">
        <v>45763</v>
      </c>
      <c r="T1180">
        <v>6</v>
      </c>
      <c r="U1180" s="3">
        <v>5004</v>
      </c>
      <c r="V1180" t="s">
        <v>65</v>
      </c>
      <c r="W1180">
        <v>5000582300001</v>
      </c>
      <c r="X1180">
        <v>0</v>
      </c>
      <c r="Y1180" s="3">
        <v>2500</v>
      </c>
      <c r="Z1180" s="3">
        <v>2504</v>
      </c>
      <c r="AA1180">
        <v>0</v>
      </c>
      <c r="AB1180">
        <v>0</v>
      </c>
      <c r="AC1180">
        <v>0</v>
      </c>
      <c r="AF1180">
        <v>0</v>
      </c>
      <c r="AO1180">
        <v>500058230</v>
      </c>
      <c r="AP1180" t="s">
        <v>162</v>
      </c>
      <c r="AR1180">
        <v>0</v>
      </c>
      <c r="AS1180">
        <v>0</v>
      </c>
      <c r="AT1180">
        <v>0</v>
      </c>
      <c r="AU1180">
        <v>0</v>
      </c>
      <c r="AV1180">
        <v>0</v>
      </c>
      <c r="AW1180">
        <v>0</v>
      </c>
      <c r="BA1180" t="s">
        <v>63</v>
      </c>
      <c r="BB1180" t="s">
        <v>5098</v>
      </c>
      <c r="BC1180">
        <v>0</v>
      </c>
      <c r="BE1180" t="s">
        <v>162</v>
      </c>
      <c r="BH1180" t="s">
        <v>5096</v>
      </c>
    </row>
    <row r="1181" spans="1:60" x14ac:dyDescent="0.35">
      <c r="A1181" t="s">
        <v>5099</v>
      </c>
      <c r="B1181">
        <v>10000</v>
      </c>
      <c r="C1181">
        <v>20000</v>
      </c>
      <c r="D1181" s="2">
        <v>45764</v>
      </c>
      <c r="E1181" t="s">
        <v>59</v>
      </c>
      <c r="F1181" t="s">
        <v>5100</v>
      </c>
      <c r="G1181" t="s">
        <v>159</v>
      </c>
      <c r="I1181">
        <v>2</v>
      </c>
      <c r="J1181" t="s">
        <v>183</v>
      </c>
      <c r="K1181">
        <v>71</v>
      </c>
      <c r="L1181" t="s">
        <v>6057</v>
      </c>
      <c r="M1181" t="s">
        <v>368</v>
      </c>
      <c r="N1181" t="s">
        <v>3857</v>
      </c>
      <c r="O1181" s="3">
        <v>4500</v>
      </c>
      <c r="R1181" s="2">
        <v>45763</v>
      </c>
      <c r="T1181">
        <v>6</v>
      </c>
      <c r="U1181" s="3">
        <v>27000</v>
      </c>
      <c r="V1181" t="s">
        <v>65</v>
      </c>
      <c r="W1181">
        <v>5000584100001</v>
      </c>
      <c r="X1181">
        <v>0</v>
      </c>
      <c r="Y1181" s="3">
        <v>13500</v>
      </c>
      <c r="Z1181" s="3">
        <v>13500</v>
      </c>
      <c r="AA1181">
        <v>0</v>
      </c>
      <c r="AB1181">
        <v>0</v>
      </c>
      <c r="AC1181">
        <v>0</v>
      </c>
      <c r="AF1181">
        <v>0</v>
      </c>
      <c r="AO1181">
        <v>500058410</v>
      </c>
      <c r="AP1181" t="s">
        <v>162</v>
      </c>
      <c r="AR1181">
        <v>0</v>
      </c>
      <c r="AS1181">
        <v>0</v>
      </c>
      <c r="AT1181">
        <v>0</v>
      </c>
      <c r="AU1181">
        <v>0</v>
      </c>
      <c r="AV1181">
        <v>0</v>
      </c>
      <c r="AW1181">
        <v>0</v>
      </c>
      <c r="BA1181" t="s">
        <v>63</v>
      </c>
      <c r="BB1181" t="s">
        <v>5101</v>
      </c>
      <c r="BC1181">
        <v>0</v>
      </c>
      <c r="BE1181" t="s">
        <v>162</v>
      </c>
      <c r="BH1181" t="s">
        <v>5096</v>
      </c>
    </row>
    <row r="1182" spans="1:60" x14ac:dyDescent="0.35">
      <c r="A1182" t="s">
        <v>5102</v>
      </c>
      <c r="B1182">
        <v>10000</v>
      </c>
      <c r="C1182">
        <v>20000</v>
      </c>
      <c r="D1182" s="2">
        <v>45764</v>
      </c>
      <c r="E1182" t="s">
        <v>59</v>
      </c>
      <c r="F1182" t="s">
        <v>5100</v>
      </c>
      <c r="G1182" t="s">
        <v>159</v>
      </c>
      <c r="I1182">
        <v>2</v>
      </c>
      <c r="J1182" t="s">
        <v>183</v>
      </c>
      <c r="K1182">
        <v>71</v>
      </c>
      <c r="L1182" t="s">
        <v>6057</v>
      </c>
      <c r="M1182" t="s">
        <v>368</v>
      </c>
      <c r="N1182" t="s">
        <v>3857</v>
      </c>
      <c r="O1182">
        <v>834</v>
      </c>
      <c r="R1182" s="2">
        <v>45763</v>
      </c>
      <c r="T1182">
        <v>6</v>
      </c>
      <c r="U1182" s="3">
        <v>5004</v>
      </c>
      <c r="V1182" t="s">
        <v>65</v>
      </c>
      <c r="W1182">
        <v>5000761290001</v>
      </c>
      <c r="X1182">
        <v>0</v>
      </c>
      <c r="Y1182" s="3">
        <v>2500</v>
      </c>
      <c r="Z1182" s="3">
        <v>2504</v>
      </c>
      <c r="AA1182">
        <v>0</v>
      </c>
      <c r="AB1182">
        <v>0</v>
      </c>
      <c r="AC1182">
        <v>0</v>
      </c>
      <c r="AF1182">
        <v>0</v>
      </c>
      <c r="AO1182">
        <v>500076129</v>
      </c>
      <c r="AP1182" t="s">
        <v>162</v>
      </c>
      <c r="AR1182">
        <v>0</v>
      </c>
      <c r="AS1182">
        <v>0</v>
      </c>
      <c r="AT1182">
        <v>0</v>
      </c>
      <c r="AU1182">
        <v>0</v>
      </c>
      <c r="AV1182">
        <v>0</v>
      </c>
      <c r="AW1182">
        <v>0</v>
      </c>
      <c r="BA1182" t="s">
        <v>63</v>
      </c>
      <c r="BB1182" t="s">
        <v>5103</v>
      </c>
      <c r="BC1182">
        <v>0</v>
      </c>
      <c r="BE1182" t="s">
        <v>162</v>
      </c>
      <c r="BH1182" t="s">
        <v>5096</v>
      </c>
    </row>
    <row r="1183" spans="1:60" x14ac:dyDescent="0.35">
      <c r="A1183" t="s">
        <v>5366</v>
      </c>
      <c r="B1183">
        <v>10000</v>
      </c>
      <c r="C1183">
        <v>10000</v>
      </c>
      <c r="D1183" s="2">
        <v>45764</v>
      </c>
      <c r="E1183" t="s">
        <v>59</v>
      </c>
      <c r="F1183" s="4">
        <v>0.44262731481481482</v>
      </c>
      <c r="G1183" t="s">
        <v>1667</v>
      </c>
      <c r="I1183">
        <v>1</v>
      </c>
      <c r="J1183" t="s">
        <v>183</v>
      </c>
      <c r="K1183">
        <v>61</v>
      </c>
      <c r="L1183" t="s">
        <v>6046</v>
      </c>
      <c r="M1183" t="s">
        <v>209</v>
      </c>
      <c r="N1183" t="s">
        <v>3802</v>
      </c>
      <c r="O1183">
        <v>100</v>
      </c>
      <c r="R1183" s="2">
        <v>45763</v>
      </c>
      <c r="T1183">
        <v>1</v>
      </c>
      <c r="U1183">
        <v>100</v>
      </c>
      <c r="V1183" t="s">
        <v>65</v>
      </c>
      <c r="W1183">
        <v>10104930001</v>
      </c>
      <c r="X1183">
        <v>0</v>
      </c>
      <c r="Y1183">
        <v>100</v>
      </c>
      <c r="Z1183">
        <v>0</v>
      </c>
      <c r="AA1183">
        <v>0</v>
      </c>
      <c r="AB1183">
        <v>0</v>
      </c>
      <c r="AC1183">
        <v>0</v>
      </c>
      <c r="AF1183">
        <v>0</v>
      </c>
      <c r="AO1183">
        <v>1010493</v>
      </c>
      <c r="AP1183" t="s">
        <v>1726</v>
      </c>
      <c r="AR1183">
        <v>0</v>
      </c>
      <c r="AS1183">
        <v>0</v>
      </c>
      <c r="AT1183">
        <v>0</v>
      </c>
      <c r="AU1183">
        <v>0</v>
      </c>
      <c r="AV1183">
        <v>0</v>
      </c>
      <c r="AW1183">
        <v>0</v>
      </c>
      <c r="BA1183" t="s">
        <v>63</v>
      </c>
      <c r="BB1183" t="s">
        <v>5367</v>
      </c>
      <c r="BC1183">
        <v>0</v>
      </c>
      <c r="BE1183" t="s">
        <v>1726</v>
      </c>
      <c r="BH1183" t="s">
        <v>5368</v>
      </c>
    </row>
    <row r="1184" spans="1:60" x14ac:dyDescent="0.35">
      <c r="A1184" t="s">
        <v>5369</v>
      </c>
      <c r="B1184">
        <v>10000</v>
      </c>
      <c r="C1184">
        <v>10000</v>
      </c>
      <c r="D1184" s="2">
        <v>45764</v>
      </c>
      <c r="E1184" t="s">
        <v>59</v>
      </c>
      <c r="F1184" s="4">
        <v>0.46258101851851852</v>
      </c>
      <c r="G1184" t="s">
        <v>2715</v>
      </c>
      <c r="I1184">
        <v>1</v>
      </c>
      <c r="J1184" t="s">
        <v>183</v>
      </c>
      <c r="K1184">
        <v>26</v>
      </c>
      <c r="L1184" t="s">
        <v>6061</v>
      </c>
      <c r="M1184" t="s">
        <v>648</v>
      </c>
      <c r="N1184" t="s">
        <v>3810</v>
      </c>
      <c r="O1184" s="3">
        <v>9000</v>
      </c>
      <c r="R1184" s="2">
        <v>45763</v>
      </c>
      <c r="T1184">
        <v>4</v>
      </c>
      <c r="U1184" s="3">
        <v>36000</v>
      </c>
      <c r="V1184" t="s">
        <v>65</v>
      </c>
      <c r="W1184" t="s">
        <v>2931</v>
      </c>
      <c r="X1184">
        <v>0</v>
      </c>
      <c r="Y1184" s="3">
        <v>36000</v>
      </c>
      <c r="Z1184">
        <v>0</v>
      </c>
      <c r="AA1184">
        <v>0</v>
      </c>
      <c r="AB1184">
        <v>0</v>
      </c>
      <c r="AC1184">
        <v>0</v>
      </c>
      <c r="AF1184">
        <v>0</v>
      </c>
      <c r="AO1184" t="s">
        <v>2932</v>
      </c>
      <c r="AP1184" t="s">
        <v>170</v>
      </c>
      <c r="AR1184">
        <v>0</v>
      </c>
      <c r="AS1184">
        <v>0</v>
      </c>
      <c r="AT1184">
        <v>0</v>
      </c>
      <c r="AU1184">
        <v>0</v>
      </c>
      <c r="AV1184">
        <v>0</v>
      </c>
      <c r="AW1184">
        <v>0</v>
      </c>
      <c r="BA1184" t="s">
        <v>63</v>
      </c>
      <c r="BB1184" t="s">
        <v>5370</v>
      </c>
      <c r="BC1184">
        <v>0</v>
      </c>
      <c r="BE1184" t="s">
        <v>170</v>
      </c>
      <c r="BH1184" t="s">
        <v>5371</v>
      </c>
    </row>
    <row r="1185" spans="1:60" x14ac:dyDescent="0.35">
      <c r="A1185" t="s">
        <v>5372</v>
      </c>
      <c r="B1185">
        <v>10000</v>
      </c>
      <c r="C1185">
        <v>10000</v>
      </c>
      <c r="D1185" s="2">
        <v>45764</v>
      </c>
      <c r="E1185" t="s">
        <v>59</v>
      </c>
      <c r="F1185" t="s">
        <v>3011</v>
      </c>
      <c r="G1185">
        <v>1006323</v>
      </c>
      <c r="I1185">
        <v>1</v>
      </c>
      <c r="J1185" t="s">
        <v>183</v>
      </c>
      <c r="K1185">
        <v>63</v>
      </c>
      <c r="L1185" t="s">
        <v>6051</v>
      </c>
      <c r="M1185" t="s">
        <v>136</v>
      </c>
      <c r="N1185" t="s">
        <v>3850</v>
      </c>
      <c r="O1185" s="3">
        <v>2400</v>
      </c>
      <c r="R1185" s="2">
        <v>45763</v>
      </c>
      <c r="T1185">
        <v>50</v>
      </c>
      <c r="U1185" s="3">
        <v>120000</v>
      </c>
      <c r="V1185" t="s">
        <v>65</v>
      </c>
      <c r="W1185" t="s">
        <v>1269</v>
      </c>
      <c r="X1185">
        <v>0</v>
      </c>
      <c r="Y1185" s="3">
        <v>120000</v>
      </c>
      <c r="Z1185">
        <v>0</v>
      </c>
      <c r="AA1185">
        <v>0</v>
      </c>
      <c r="AB1185">
        <v>0</v>
      </c>
      <c r="AC1185">
        <v>0</v>
      </c>
      <c r="AF1185">
        <v>0</v>
      </c>
      <c r="AO1185" t="s">
        <v>1270</v>
      </c>
      <c r="AP1185" t="s">
        <v>170</v>
      </c>
      <c r="AR1185">
        <v>0</v>
      </c>
      <c r="AS1185">
        <v>0</v>
      </c>
      <c r="AT1185">
        <v>0</v>
      </c>
      <c r="AU1185">
        <v>0</v>
      </c>
      <c r="AV1185">
        <v>0</v>
      </c>
      <c r="AW1185">
        <v>0</v>
      </c>
      <c r="BA1185" t="s">
        <v>63</v>
      </c>
      <c r="BB1185" t="s">
        <v>5373</v>
      </c>
      <c r="BC1185">
        <v>0</v>
      </c>
      <c r="BE1185" t="s">
        <v>170</v>
      </c>
      <c r="BH1185" t="s">
        <v>5374</v>
      </c>
    </row>
    <row r="1186" spans="1:60" x14ac:dyDescent="0.35">
      <c r="A1186" t="s">
        <v>2950</v>
      </c>
      <c r="B1186">
        <v>10000</v>
      </c>
      <c r="C1186">
        <v>10000</v>
      </c>
      <c r="D1186" s="2">
        <v>45763</v>
      </c>
      <c r="E1186" t="s">
        <v>59</v>
      </c>
      <c r="F1186" t="s">
        <v>2951</v>
      </c>
      <c r="G1186">
        <v>8613409</v>
      </c>
      <c r="I1186">
        <v>1</v>
      </c>
      <c r="J1186" t="s">
        <v>183</v>
      </c>
      <c r="K1186">
        <v>63</v>
      </c>
      <c r="L1186" t="s">
        <v>6051</v>
      </c>
      <c r="M1186" t="s">
        <v>136</v>
      </c>
      <c r="N1186" t="s">
        <v>3850</v>
      </c>
      <c r="O1186" s="3">
        <v>2347</v>
      </c>
      <c r="R1186" s="2">
        <v>45763</v>
      </c>
      <c r="T1186">
        <v>75</v>
      </c>
      <c r="U1186" s="3">
        <v>176025</v>
      </c>
      <c r="V1186" t="s">
        <v>65</v>
      </c>
      <c r="W1186" t="s">
        <v>962</v>
      </c>
      <c r="X1186">
        <v>0</v>
      </c>
      <c r="Y1186" s="3">
        <v>176000</v>
      </c>
      <c r="Z1186">
        <v>25</v>
      </c>
      <c r="AA1186">
        <v>0</v>
      </c>
      <c r="AB1186">
        <v>0</v>
      </c>
      <c r="AC1186">
        <v>0</v>
      </c>
      <c r="AF1186">
        <v>0</v>
      </c>
      <c r="AO1186" t="s">
        <v>963</v>
      </c>
      <c r="AP1186" t="s">
        <v>170</v>
      </c>
      <c r="AR1186">
        <v>0</v>
      </c>
      <c r="AS1186">
        <v>0</v>
      </c>
      <c r="AT1186">
        <v>0</v>
      </c>
      <c r="AU1186">
        <v>0</v>
      </c>
      <c r="AV1186">
        <v>0</v>
      </c>
      <c r="AW1186">
        <v>0</v>
      </c>
      <c r="BA1186" t="s">
        <v>63</v>
      </c>
      <c r="BB1186" t="s">
        <v>5375</v>
      </c>
      <c r="BC1186">
        <v>0</v>
      </c>
      <c r="BE1186" t="s">
        <v>170</v>
      </c>
      <c r="BH1186" t="s">
        <v>2952</v>
      </c>
    </row>
    <row r="1187" spans="1:60" x14ac:dyDescent="0.35">
      <c r="A1187" t="s">
        <v>2953</v>
      </c>
      <c r="B1187">
        <v>10000</v>
      </c>
      <c r="C1187">
        <v>10000</v>
      </c>
      <c r="D1187" s="2">
        <v>45763</v>
      </c>
      <c r="E1187" t="s">
        <v>59</v>
      </c>
      <c r="F1187" t="s">
        <v>2951</v>
      </c>
      <c r="G1187">
        <v>8613409</v>
      </c>
      <c r="I1187">
        <v>1</v>
      </c>
      <c r="J1187" t="s">
        <v>183</v>
      </c>
      <c r="K1187">
        <v>63</v>
      </c>
      <c r="L1187" t="s">
        <v>6051</v>
      </c>
      <c r="M1187" t="s">
        <v>136</v>
      </c>
      <c r="N1187" t="s">
        <v>3850</v>
      </c>
      <c r="O1187" s="3">
        <v>5715</v>
      </c>
      <c r="R1187" s="2">
        <v>45763</v>
      </c>
      <c r="T1187">
        <v>14</v>
      </c>
      <c r="U1187" s="3">
        <v>80010</v>
      </c>
      <c r="V1187" t="s">
        <v>65</v>
      </c>
      <c r="W1187" t="s">
        <v>2199</v>
      </c>
      <c r="X1187">
        <v>0</v>
      </c>
      <c r="Y1187" s="3">
        <v>80000</v>
      </c>
      <c r="Z1187">
        <v>10</v>
      </c>
      <c r="AA1187">
        <v>0</v>
      </c>
      <c r="AB1187">
        <v>0</v>
      </c>
      <c r="AC1187">
        <v>0</v>
      </c>
      <c r="AF1187">
        <v>0</v>
      </c>
      <c r="AO1187" t="s">
        <v>2200</v>
      </c>
      <c r="AP1187" t="s">
        <v>170</v>
      </c>
      <c r="AR1187">
        <v>0</v>
      </c>
      <c r="AS1187">
        <v>0</v>
      </c>
      <c r="AT1187">
        <v>0</v>
      </c>
      <c r="AU1187">
        <v>0</v>
      </c>
      <c r="AV1187">
        <v>0</v>
      </c>
      <c r="AW1187">
        <v>0</v>
      </c>
      <c r="BA1187" t="s">
        <v>63</v>
      </c>
      <c r="BB1187" t="s">
        <v>5376</v>
      </c>
      <c r="BC1187">
        <v>0</v>
      </c>
      <c r="BE1187" t="s">
        <v>170</v>
      </c>
      <c r="BH1187" t="s">
        <v>2954</v>
      </c>
    </row>
    <row r="1188" spans="1:60" x14ac:dyDescent="0.35">
      <c r="A1188" t="s">
        <v>5377</v>
      </c>
      <c r="B1188">
        <v>10000</v>
      </c>
      <c r="C1188">
        <v>10000</v>
      </c>
      <c r="D1188" s="2">
        <v>45769</v>
      </c>
      <c r="E1188" t="s">
        <v>59</v>
      </c>
      <c r="F1188" t="s">
        <v>5378</v>
      </c>
      <c r="G1188" t="s">
        <v>726</v>
      </c>
      <c r="I1188">
        <v>1</v>
      </c>
      <c r="J1188" t="s">
        <v>183</v>
      </c>
      <c r="K1188">
        <v>72</v>
      </c>
      <c r="L1188" t="s">
        <v>6056</v>
      </c>
      <c r="M1188" t="s">
        <v>869</v>
      </c>
      <c r="N1188" t="s">
        <v>3829</v>
      </c>
      <c r="O1188" s="3">
        <v>2000</v>
      </c>
      <c r="R1188" s="2">
        <v>45763</v>
      </c>
      <c r="T1188">
        <v>20</v>
      </c>
      <c r="U1188" s="3">
        <v>40000</v>
      </c>
      <c r="V1188" t="s">
        <v>65</v>
      </c>
      <c r="W1188" t="s">
        <v>5379</v>
      </c>
      <c r="X1188">
        <v>0</v>
      </c>
      <c r="Y1188" s="3">
        <v>28500</v>
      </c>
      <c r="Z1188" s="3">
        <v>11500</v>
      </c>
      <c r="AA1188">
        <v>0</v>
      </c>
      <c r="AB1188">
        <v>0</v>
      </c>
      <c r="AC1188">
        <v>0</v>
      </c>
      <c r="AF1188">
        <v>0</v>
      </c>
      <c r="AO1188" t="s">
        <v>5380</v>
      </c>
      <c r="AP1188" t="s">
        <v>729</v>
      </c>
      <c r="AR1188">
        <v>0</v>
      </c>
      <c r="AS1188">
        <v>0</v>
      </c>
      <c r="AT1188">
        <v>0</v>
      </c>
      <c r="AU1188">
        <v>0</v>
      </c>
      <c r="AV1188">
        <v>0</v>
      </c>
      <c r="AW1188">
        <v>0</v>
      </c>
      <c r="BA1188" t="s">
        <v>63</v>
      </c>
      <c r="BB1188" t="s">
        <v>5381</v>
      </c>
      <c r="BC1188">
        <v>0</v>
      </c>
      <c r="BE1188" t="s">
        <v>729</v>
      </c>
      <c r="BH1188" t="s">
        <v>2800</v>
      </c>
    </row>
    <row r="1189" spans="1:60" x14ac:dyDescent="0.35">
      <c r="A1189" t="s">
        <v>5382</v>
      </c>
      <c r="B1189">
        <v>10000</v>
      </c>
      <c r="C1189">
        <v>10000</v>
      </c>
      <c r="D1189" s="2">
        <v>45764</v>
      </c>
      <c r="E1189" t="s">
        <v>59</v>
      </c>
      <c r="F1189" t="s">
        <v>5267</v>
      </c>
      <c r="G1189" t="s">
        <v>2969</v>
      </c>
      <c r="I1189">
        <v>1</v>
      </c>
      <c r="J1189" t="s">
        <v>183</v>
      </c>
      <c r="K1189">
        <v>88</v>
      </c>
      <c r="L1189" t="s">
        <v>6058</v>
      </c>
      <c r="M1189" t="s">
        <v>144</v>
      </c>
      <c r="N1189" t="s">
        <v>3855</v>
      </c>
      <c r="O1189">
        <v>16</v>
      </c>
      <c r="R1189" s="2">
        <v>45763</v>
      </c>
      <c r="T1189">
        <v>1</v>
      </c>
      <c r="U1189">
        <v>16</v>
      </c>
      <c r="V1189" t="s">
        <v>65</v>
      </c>
      <c r="W1189" t="s">
        <v>5383</v>
      </c>
      <c r="X1189">
        <v>0</v>
      </c>
      <c r="Y1189">
        <v>16</v>
      </c>
      <c r="Z1189">
        <v>0</v>
      </c>
      <c r="AA1189">
        <v>0</v>
      </c>
      <c r="AB1189">
        <v>0</v>
      </c>
      <c r="AC1189">
        <v>0</v>
      </c>
      <c r="AF1189">
        <v>0</v>
      </c>
      <c r="AO1189" t="s">
        <v>5384</v>
      </c>
      <c r="AP1189" t="s">
        <v>2960</v>
      </c>
      <c r="AR1189">
        <v>0</v>
      </c>
      <c r="AS1189">
        <v>0</v>
      </c>
      <c r="AT1189">
        <v>0</v>
      </c>
      <c r="AU1189">
        <v>0</v>
      </c>
      <c r="AV1189">
        <v>0</v>
      </c>
      <c r="AW1189">
        <v>0</v>
      </c>
      <c r="BA1189" t="s">
        <v>63</v>
      </c>
      <c r="BB1189" t="s">
        <v>5385</v>
      </c>
      <c r="BC1189">
        <v>0</v>
      </c>
      <c r="BE1189" t="s">
        <v>2960</v>
      </c>
      <c r="BH1189" t="s">
        <v>2961</v>
      </c>
    </row>
    <row r="1190" spans="1:60" x14ac:dyDescent="0.35">
      <c r="A1190" t="s">
        <v>5382</v>
      </c>
      <c r="B1190">
        <v>10000</v>
      </c>
      <c r="C1190">
        <v>20000</v>
      </c>
      <c r="D1190" s="2">
        <v>45764</v>
      </c>
      <c r="E1190" t="s">
        <v>59</v>
      </c>
      <c r="F1190" t="s">
        <v>5267</v>
      </c>
      <c r="G1190" t="s">
        <v>2969</v>
      </c>
      <c r="I1190">
        <v>2</v>
      </c>
      <c r="J1190" t="s">
        <v>183</v>
      </c>
      <c r="K1190">
        <v>105</v>
      </c>
      <c r="L1190" t="s">
        <v>6067</v>
      </c>
      <c r="M1190" t="s">
        <v>281</v>
      </c>
      <c r="N1190" t="s">
        <v>3851</v>
      </c>
      <c r="O1190" s="3">
        <v>4000</v>
      </c>
      <c r="R1190" s="2">
        <v>45763</v>
      </c>
      <c r="T1190">
        <v>1</v>
      </c>
      <c r="U1190" s="3">
        <v>4000</v>
      </c>
      <c r="V1190" t="s">
        <v>65</v>
      </c>
      <c r="W1190" t="s">
        <v>5383</v>
      </c>
      <c r="X1190">
        <v>0</v>
      </c>
      <c r="Y1190">
        <v>16</v>
      </c>
      <c r="Z1190" s="3">
        <v>3984</v>
      </c>
      <c r="AA1190">
        <v>0</v>
      </c>
      <c r="AB1190">
        <v>0</v>
      </c>
      <c r="AC1190">
        <v>0</v>
      </c>
      <c r="AF1190">
        <v>0</v>
      </c>
      <c r="AO1190" t="s">
        <v>5384</v>
      </c>
      <c r="AP1190" t="s">
        <v>2960</v>
      </c>
      <c r="AR1190">
        <v>0</v>
      </c>
      <c r="AS1190">
        <v>0</v>
      </c>
      <c r="AT1190">
        <v>0</v>
      </c>
      <c r="AU1190">
        <v>0</v>
      </c>
      <c r="AV1190">
        <v>0</v>
      </c>
      <c r="AW1190">
        <v>0</v>
      </c>
      <c r="BA1190" t="s">
        <v>63</v>
      </c>
      <c r="BB1190" t="s">
        <v>5385</v>
      </c>
      <c r="BC1190">
        <v>0</v>
      </c>
      <c r="BE1190" t="s">
        <v>2960</v>
      </c>
      <c r="BH1190" t="s">
        <v>2961</v>
      </c>
    </row>
    <row r="1191" spans="1:60" x14ac:dyDescent="0.35">
      <c r="A1191" t="s">
        <v>5382</v>
      </c>
      <c r="B1191">
        <v>20000</v>
      </c>
      <c r="C1191">
        <v>10000</v>
      </c>
      <c r="D1191" s="2">
        <v>45764</v>
      </c>
      <c r="E1191" t="s">
        <v>59</v>
      </c>
      <c r="F1191" t="s">
        <v>5267</v>
      </c>
      <c r="G1191" t="s">
        <v>2969</v>
      </c>
      <c r="I1191">
        <v>1</v>
      </c>
      <c r="J1191" t="s">
        <v>183</v>
      </c>
      <c r="K1191">
        <v>88</v>
      </c>
      <c r="L1191" t="s">
        <v>6058</v>
      </c>
      <c r="M1191" t="s">
        <v>144</v>
      </c>
      <c r="N1191" t="s">
        <v>3855</v>
      </c>
      <c r="O1191" s="3">
        <v>1998</v>
      </c>
      <c r="R1191" s="2">
        <v>45763</v>
      </c>
      <c r="T1191">
        <v>1</v>
      </c>
      <c r="U1191" s="3">
        <v>1998</v>
      </c>
      <c r="V1191" t="s">
        <v>65</v>
      </c>
      <c r="W1191" t="s">
        <v>5383</v>
      </c>
      <c r="X1191">
        <v>0</v>
      </c>
      <c r="Y1191" s="3">
        <v>1998</v>
      </c>
      <c r="Z1191">
        <v>0</v>
      </c>
      <c r="AA1191">
        <v>0</v>
      </c>
      <c r="AB1191">
        <v>0</v>
      </c>
      <c r="AC1191">
        <v>0</v>
      </c>
      <c r="AF1191">
        <v>0</v>
      </c>
      <c r="AO1191" t="s">
        <v>5384</v>
      </c>
      <c r="AP1191" t="s">
        <v>2960</v>
      </c>
      <c r="AR1191">
        <v>0</v>
      </c>
      <c r="AS1191">
        <v>0</v>
      </c>
      <c r="AT1191">
        <v>0</v>
      </c>
      <c r="AU1191">
        <v>0</v>
      </c>
      <c r="AV1191">
        <v>0</v>
      </c>
      <c r="AW1191">
        <v>0</v>
      </c>
      <c r="BA1191" t="s">
        <v>63</v>
      </c>
      <c r="BB1191" t="s">
        <v>5385</v>
      </c>
      <c r="BC1191">
        <v>0</v>
      </c>
      <c r="BE1191" t="s">
        <v>2960</v>
      </c>
      <c r="BH1191" t="s">
        <v>2961</v>
      </c>
    </row>
    <row r="1192" spans="1:60" x14ac:dyDescent="0.35">
      <c r="A1192" t="s">
        <v>5382</v>
      </c>
      <c r="B1192">
        <v>30000</v>
      </c>
      <c r="C1192">
        <v>10000</v>
      </c>
      <c r="D1192" s="2">
        <v>45764</v>
      </c>
      <c r="E1192" t="s">
        <v>59</v>
      </c>
      <c r="F1192" t="s">
        <v>5267</v>
      </c>
      <c r="G1192" t="s">
        <v>2969</v>
      </c>
      <c r="I1192">
        <v>1</v>
      </c>
      <c r="J1192" t="s">
        <v>183</v>
      </c>
      <c r="K1192">
        <v>88</v>
      </c>
      <c r="L1192" t="s">
        <v>6058</v>
      </c>
      <c r="M1192" t="s">
        <v>144</v>
      </c>
      <c r="N1192" t="s">
        <v>3855</v>
      </c>
      <c r="O1192" s="3">
        <v>1986</v>
      </c>
      <c r="R1192" s="2">
        <v>45763</v>
      </c>
      <c r="T1192">
        <v>1</v>
      </c>
      <c r="U1192" s="3">
        <v>1986</v>
      </c>
      <c r="V1192" t="s">
        <v>65</v>
      </c>
      <c r="W1192" t="s">
        <v>5383</v>
      </c>
      <c r="X1192">
        <v>0</v>
      </c>
      <c r="Y1192" s="3">
        <v>1986</v>
      </c>
      <c r="Z1192">
        <v>0</v>
      </c>
      <c r="AA1192">
        <v>0</v>
      </c>
      <c r="AB1192">
        <v>0</v>
      </c>
      <c r="AC1192">
        <v>0</v>
      </c>
      <c r="AF1192">
        <v>0</v>
      </c>
      <c r="AO1192" t="s">
        <v>5384</v>
      </c>
      <c r="AP1192" t="s">
        <v>2960</v>
      </c>
      <c r="AR1192">
        <v>0</v>
      </c>
      <c r="AS1192">
        <v>0</v>
      </c>
      <c r="AT1192">
        <v>0</v>
      </c>
      <c r="AU1192">
        <v>0</v>
      </c>
      <c r="AV1192">
        <v>0</v>
      </c>
      <c r="AW1192">
        <v>0</v>
      </c>
      <c r="BA1192" t="s">
        <v>63</v>
      </c>
      <c r="BB1192" t="s">
        <v>5385</v>
      </c>
      <c r="BC1192">
        <v>0</v>
      </c>
      <c r="BE1192" t="s">
        <v>2960</v>
      </c>
      <c r="BH1192" t="s">
        <v>2961</v>
      </c>
    </row>
    <row r="1193" spans="1:60" x14ac:dyDescent="0.35">
      <c r="A1193" t="s">
        <v>5266</v>
      </c>
      <c r="B1193">
        <v>10000</v>
      </c>
      <c r="C1193">
        <v>20000</v>
      </c>
      <c r="D1193" s="2">
        <v>45764</v>
      </c>
      <c r="E1193" t="s">
        <v>59</v>
      </c>
      <c r="F1193" t="s">
        <v>5267</v>
      </c>
      <c r="G1193" t="s">
        <v>2969</v>
      </c>
      <c r="I1193">
        <v>2</v>
      </c>
      <c r="J1193" t="s">
        <v>183</v>
      </c>
      <c r="K1193">
        <v>105</v>
      </c>
      <c r="L1193" t="s">
        <v>6067</v>
      </c>
      <c r="M1193" t="s">
        <v>281</v>
      </c>
      <c r="N1193" t="s">
        <v>3851</v>
      </c>
      <c r="O1193" s="3">
        <v>1000</v>
      </c>
      <c r="R1193" s="2">
        <v>45763</v>
      </c>
      <c r="T1193">
        <v>1</v>
      </c>
      <c r="U1193" s="3">
        <v>1000</v>
      </c>
      <c r="V1193" t="s">
        <v>65</v>
      </c>
      <c r="W1193" t="s">
        <v>5268</v>
      </c>
      <c r="X1193">
        <v>0</v>
      </c>
      <c r="Y1193" s="3">
        <v>1000</v>
      </c>
      <c r="Z1193">
        <v>0</v>
      </c>
      <c r="AA1193">
        <v>0</v>
      </c>
      <c r="AB1193">
        <v>0</v>
      </c>
      <c r="AC1193">
        <v>0</v>
      </c>
      <c r="AF1193">
        <v>0</v>
      </c>
      <c r="AO1193" t="s">
        <v>5269</v>
      </c>
      <c r="AP1193" t="s">
        <v>2960</v>
      </c>
      <c r="AR1193">
        <v>0</v>
      </c>
      <c r="AS1193">
        <v>0</v>
      </c>
      <c r="AT1193">
        <v>0</v>
      </c>
      <c r="AU1193">
        <v>0</v>
      </c>
      <c r="AV1193">
        <v>0</v>
      </c>
      <c r="AW1193">
        <v>0</v>
      </c>
      <c r="BA1193" t="s">
        <v>63</v>
      </c>
      <c r="BB1193" t="s">
        <v>5270</v>
      </c>
      <c r="BC1193">
        <v>0</v>
      </c>
      <c r="BE1193" t="s">
        <v>2960</v>
      </c>
      <c r="BH1193" t="s">
        <v>2961</v>
      </c>
    </row>
    <row r="1194" spans="1:60" x14ac:dyDescent="0.35">
      <c r="A1194" t="s">
        <v>2955</v>
      </c>
      <c r="B1194">
        <v>10000</v>
      </c>
      <c r="C1194">
        <v>20000</v>
      </c>
      <c r="D1194" s="2">
        <v>45763</v>
      </c>
      <c r="E1194" t="s">
        <v>59</v>
      </c>
      <c r="F1194" t="s">
        <v>2956</v>
      </c>
      <c r="G1194" t="s">
        <v>2957</v>
      </c>
      <c r="I1194">
        <v>2</v>
      </c>
      <c r="J1194" t="s">
        <v>183</v>
      </c>
      <c r="K1194">
        <v>105</v>
      </c>
      <c r="L1194" t="s">
        <v>6067</v>
      </c>
      <c r="M1194" t="s">
        <v>281</v>
      </c>
      <c r="N1194" t="s">
        <v>3851</v>
      </c>
      <c r="O1194" s="3">
        <v>1000</v>
      </c>
      <c r="R1194" s="2">
        <v>45763</v>
      </c>
      <c r="T1194">
        <v>1</v>
      </c>
      <c r="U1194" s="3">
        <v>1000</v>
      </c>
      <c r="V1194" t="s">
        <v>65</v>
      </c>
      <c r="W1194" t="s">
        <v>2958</v>
      </c>
      <c r="X1194">
        <v>0</v>
      </c>
      <c r="Y1194" s="3">
        <v>1000</v>
      </c>
      <c r="Z1194">
        <v>0</v>
      </c>
      <c r="AA1194">
        <v>0</v>
      </c>
      <c r="AB1194">
        <v>0</v>
      </c>
      <c r="AC1194">
        <v>0</v>
      </c>
      <c r="AF1194">
        <v>0</v>
      </c>
      <c r="AO1194" t="s">
        <v>2959</v>
      </c>
      <c r="AP1194" t="s">
        <v>2960</v>
      </c>
      <c r="AR1194">
        <v>0</v>
      </c>
      <c r="AS1194">
        <v>0</v>
      </c>
      <c r="AT1194">
        <v>0</v>
      </c>
      <c r="AU1194">
        <v>0</v>
      </c>
      <c r="AV1194">
        <v>0</v>
      </c>
      <c r="AW1194">
        <v>0</v>
      </c>
      <c r="BA1194" t="s">
        <v>63</v>
      </c>
      <c r="BB1194" t="s">
        <v>5159</v>
      </c>
      <c r="BC1194">
        <v>0</v>
      </c>
      <c r="BE1194" t="s">
        <v>2960</v>
      </c>
      <c r="BH1194" t="s">
        <v>2961</v>
      </c>
    </row>
    <row r="1195" spans="1:60" x14ac:dyDescent="0.35">
      <c r="A1195" t="s">
        <v>2962</v>
      </c>
      <c r="B1195">
        <v>10000</v>
      </c>
      <c r="C1195">
        <v>20000</v>
      </c>
      <c r="D1195" s="2">
        <v>45763</v>
      </c>
      <c r="E1195" t="s">
        <v>59</v>
      </c>
      <c r="F1195" t="s">
        <v>2963</v>
      </c>
      <c r="G1195" t="s">
        <v>2964</v>
      </c>
      <c r="I1195">
        <v>2</v>
      </c>
      <c r="J1195" t="s">
        <v>183</v>
      </c>
      <c r="K1195">
        <v>105</v>
      </c>
      <c r="L1195" t="s">
        <v>6067</v>
      </c>
      <c r="M1195" t="s">
        <v>281</v>
      </c>
      <c r="N1195" t="s">
        <v>3851</v>
      </c>
      <c r="O1195" s="3">
        <v>4000</v>
      </c>
      <c r="R1195" s="2">
        <v>45763</v>
      </c>
      <c r="T1195">
        <v>1</v>
      </c>
      <c r="U1195" s="3">
        <v>4000</v>
      </c>
      <c r="V1195" t="s">
        <v>65</v>
      </c>
      <c r="W1195" t="s">
        <v>2965</v>
      </c>
      <c r="X1195">
        <v>0</v>
      </c>
      <c r="Y1195">
        <v>16</v>
      </c>
      <c r="Z1195" s="3">
        <v>3984</v>
      </c>
      <c r="AA1195">
        <v>0</v>
      </c>
      <c r="AB1195">
        <v>0</v>
      </c>
      <c r="AC1195">
        <v>0</v>
      </c>
      <c r="AF1195">
        <v>0</v>
      </c>
      <c r="AO1195" t="s">
        <v>2966</v>
      </c>
      <c r="AP1195" t="s">
        <v>2960</v>
      </c>
      <c r="AR1195">
        <v>0</v>
      </c>
      <c r="AS1195">
        <v>0</v>
      </c>
      <c r="AT1195">
        <v>0</v>
      </c>
      <c r="AU1195">
        <v>0</v>
      </c>
      <c r="AV1195">
        <v>0</v>
      </c>
      <c r="AW1195">
        <v>0</v>
      </c>
      <c r="BA1195" t="s">
        <v>63</v>
      </c>
      <c r="BB1195" t="s">
        <v>5271</v>
      </c>
      <c r="BC1195">
        <v>0</v>
      </c>
      <c r="BE1195" t="s">
        <v>2960</v>
      </c>
      <c r="BH1195" t="s">
        <v>2961</v>
      </c>
    </row>
    <row r="1196" spans="1:60" x14ac:dyDescent="0.35">
      <c r="A1196" t="s">
        <v>2967</v>
      </c>
      <c r="B1196">
        <v>10000</v>
      </c>
      <c r="C1196">
        <v>20000</v>
      </c>
      <c r="D1196" s="2">
        <v>45763</v>
      </c>
      <c r="E1196" t="s">
        <v>59</v>
      </c>
      <c r="F1196" t="s">
        <v>2968</v>
      </c>
      <c r="G1196" t="s">
        <v>2969</v>
      </c>
      <c r="I1196">
        <v>2</v>
      </c>
      <c r="J1196" t="s">
        <v>183</v>
      </c>
      <c r="K1196">
        <v>105</v>
      </c>
      <c r="L1196" t="s">
        <v>6067</v>
      </c>
      <c r="M1196" t="s">
        <v>281</v>
      </c>
      <c r="N1196" t="s">
        <v>3851</v>
      </c>
      <c r="O1196" s="3">
        <v>1000</v>
      </c>
      <c r="R1196" s="2">
        <v>45763</v>
      </c>
      <c r="T1196">
        <v>1</v>
      </c>
      <c r="U1196" s="3">
        <v>1000</v>
      </c>
      <c r="V1196" t="s">
        <v>65</v>
      </c>
      <c r="W1196" t="s">
        <v>2970</v>
      </c>
      <c r="X1196">
        <v>0</v>
      </c>
      <c r="Y1196" s="3">
        <v>1000</v>
      </c>
      <c r="Z1196">
        <v>0</v>
      </c>
      <c r="AA1196">
        <v>0</v>
      </c>
      <c r="AB1196">
        <v>0</v>
      </c>
      <c r="AC1196">
        <v>0</v>
      </c>
      <c r="AF1196">
        <v>0</v>
      </c>
      <c r="AO1196" t="s">
        <v>2971</v>
      </c>
      <c r="AP1196" t="s">
        <v>2960</v>
      </c>
      <c r="AR1196">
        <v>0</v>
      </c>
      <c r="AS1196">
        <v>0</v>
      </c>
      <c r="AT1196">
        <v>0</v>
      </c>
      <c r="AU1196">
        <v>0</v>
      </c>
      <c r="AV1196">
        <v>0</v>
      </c>
      <c r="AW1196">
        <v>0</v>
      </c>
      <c r="BA1196" t="s">
        <v>63</v>
      </c>
      <c r="BB1196" t="s">
        <v>5272</v>
      </c>
      <c r="BC1196">
        <v>0</v>
      </c>
      <c r="BE1196" t="s">
        <v>2960</v>
      </c>
      <c r="BH1196" t="s">
        <v>2972</v>
      </c>
    </row>
    <row r="1197" spans="1:60" x14ac:dyDescent="0.35">
      <c r="A1197" t="s">
        <v>2973</v>
      </c>
      <c r="B1197">
        <v>10000</v>
      </c>
      <c r="C1197">
        <v>20000</v>
      </c>
      <c r="D1197" s="2">
        <v>45763</v>
      </c>
      <c r="E1197" t="s">
        <v>59</v>
      </c>
      <c r="F1197" t="s">
        <v>2974</v>
      </c>
      <c r="G1197" t="s">
        <v>2969</v>
      </c>
      <c r="I1197">
        <v>2</v>
      </c>
      <c r="J1197" t="s">
        <v>183</v>
      </c>
      <c r="K1197">
        <v>105</v>
      </c>
      <c r="L1197" t="s">
        <v>6067</v>
      </c>
      <c r="M1197" t="s">
        <v>281</v>
      </c>
      <c r="N1197" t="s">
        <v>3851</v>
      </c>
      <c r="O1197" s="3">
        <v>1000</v>
      </c>
      <c r="R1197" s="2">
        <v>45763</v>
      </c>
      <c r="T1197">
        <v>1</v>
      </c>
      <c r="U1197" s="3">
        <v>1000</v>
      </c>
      <c r="V1197" t="s">
        <v>65</v>
      </c>
      <c r="W1197" t="s">
        <v>2975</v>
      </c>
      <c r="X1197">
        <v>0</v>
      </c>
      <c r="Y1197" s="3">
        <v>1000</v>
      </c>
      <c r="Z1197">
        <v>0</v>
      </c>
      <c r="AA1197">
        <v>0</v>
      </c>
      <c r="AB1197">
        <v>0</v>
      </c>
      <c r="AC1197">
        <v>0</v>
      </c>
      <c r="AF1197">
        <v>0</v>
      </c>
      <c r="AO1197" t="s">
        <v>2976</v>
      </c>
      <c r="AP1197" t="s">
        <v>2960</v>
      </c>
      <c r="AR1197">
        <v>0</v>
      </c>
      <c r="AS1197">
        <v>0</v>
      </c>
      <c r="AT1197">
        <v>0</v>
      </c>
      <c r="AU1197">
        <v>0</v>
      </c>
      <c r="AV1197">
        <v>0</v>
      </c>
      <c r="AW1197">
        <v>0</v>
      </c>
      <c r="BA1197" t="s">
        <v>63</v>
      </c>
      <c r="BB1197" t="s">
        <v>5273</v>
      </c>
      <c r="BC1197">
        <v>0</v>
      </c>
      <c r="BE1197" t="s">
        <v>2960</v>
      </c>
      <c r="BH1197" t="s">
        <v>2972</v>
      </c>
    </row>
    <row r="1198" spans="1:60" x14ac:dyDescent="0.35">
      <c r="A1198" t="s">
        <v>3081</v>
      </c>
      <c r="B1198">
        <v>10000</v>
      </c>
      <c r="C1198">
        <v>20000</v>
      </c>
      <c r="D1198" s="2">
        <v>45768</v>
      </c>
      <c r="E1198" t="s">
        <v>59</v>
      </c>
      <c r="F1198" t="s">
        <v>3082</v>
      </c>
      <c r="G1198" t="s">
        <v>3083</v>
      </c>
      <c r="I1198">
        <v>2</v>
      </c>
      <c r="J1198" t="s">
        <v>183</v>
      </c>
      <c r="K1198">
        <v>86</v>
      </c>
      <c r="L1198" t="s">
        <v>6043</v>
      </c>
      <c r="M1198" t="s">
        <v>1696</v>
      </c>
      <c r="N1198" t="s">
        <v>3840</v>
      </c>
      <c r="O1198" s="3">
        <v>2084</v>
      </c>
      <c r="R1198" s="2">
        <v>45763</v>
      </c>
      <c r="T1198">
        <v>24</v>
      </c>
      <c r="U1198" s="3">
        <v>50016</v>
      </c>
      <c r="V1198" t="s">
        <v>65</v>
      </c>
      <c r="W1198" s="7" t="s">
        <v>3085</v>
      </c>
      <c r="X1198">
        <v>0</v>
      </c>
      <c r="Y1198" s="3">
        <v>17500</v>
      </c>
      <c r="Z1198" s="3">
        <v>32516</v>
      </c>
      <c r="AA1198">
        <v>0</v>
      </c>
      <c r="AB1198">
        <v>0</v>
      </c>
      <c r="AC1198">
        <v>0</v>
      </c>
      <c r="AF1198">
        <v>0</v>
      </c>
      <c r="AO1198" s="7" t="s">
        <v>3086</v>
      </c>
      <c r="AP1198" t="s">
        <v>3087</v>
      </c>
      <c r="AR1198">
        <v>0</v>
      </c>
      <c r="AS1198">
        <v>0</v>
      </c>
      <c r="AT1198">
        <v>0</v>
      </c>
      <c r="AU1198">
        <v>0</v>
      </c>
      <c r="AV1198">
        <v>0</v>
      </c>
      <c r="AW1198">
        <v>0</v>
      </c>
      <c r="BA1198" t="s">
        <v>63</v>
      </c>
      <c r="BB1198" t="s">
        <v>3088</v>
      </c>
      <c r="BC1198">
        <v>0</v>
      </c>
      <c r="BE1198" t="s">
        <v>3087</v>
      </c>
      <c r="BH1198" t="s">
        <v>3089</v>
      </c>
    </row>
    <row r="1199" spans="1:60" x14ac:dyDescent="0.35">
      <c r="A1199" t="s">
        <v>3034</v>
      </c>
      <c r="B1199">
        <v>10000</v>
      </c>
      <c r="C1199">
        <v>10000</v>
      </c>
      <c r="D1199" s="2">
        <v>45764</v>
      </c>
      <c r="E1199" t="s">
        <v>59</v>
      </c>
      <c r="F1199" t="s">
        <v>2711</v>
      </c>
      <c r="G1199" t="s">
        <v>1880</v>
      </c>
      <c r="I1199">
        <v>1</v>
      </c>
      <c r="J1199" t="s">
        <v>183</v>
      </c>
      <c r="K1199">
        <v>78</v>
      </c>
      <c r="L1199" t="s">
        <v>6047</v>
      </c>
      <c r="M1199" t="s">
        <v>216</v>
      </c>
      <c r="N1199" t="s">
        <v>3803</v>
      </c>
      <c r="O1199" s="3">
        <v>1000</v>
      </c>
      <c r="R1199" s="2">
        <v>45763</v>
      </c>
      <c r="T1199">
        <v>16</v>
      </c>
      <c r="U1199" s="3">
        <v>16000</v>
      </c>
      <c r="V1199" t="s">
        <v>65</v>
      </c>
      <c r="W1199" t="s">
        <v>3035</v>
      </c>
      <c r="X1199">
        <v>0</v>
      </c>
      <c r="Y1199" s="3">
        <v>10000</v>
      </c>
      <c r="Z1199" s="3">
        <v>6000</v>
      </c>
      <c r="AA1199">
        <v>0</v>
      </c>
      <c r="AB1199">
        <v>0</v>
      </c>
      <c r="AC1199">
        <v>0</v>
      </c>
      <c r="AF1199">
        <v>0</v>
      </c>
      <c r="AO1199" t="s">
        <v>3036</v>
      </c>
      <c r="AP1199" t="s">
        <v>170</v>
      </c>
      <c r="AR1199">
        <v>0</v>
      </c>
      <c r="AS1199">
        <v>0</v>
      </c>
      <c r="AT1199">
        <v>0</v>
      </c>
      <c r="AU1199">
        <v>0</v>
      </c>
      <c r="AV1199">
        <v>0</v>
      </c>
      <c r="AW1199">
        <v>0</v>
      </c>
      <c r="BA1199" t="s">
        <v>63</v>
      </c>
      <c r="BB1199" t="s">
        <v>5386</v>
      </c>
      <c r="BC1199">
        <v>0</v>
      </c>
      <c r="BE1199" t="s">
        <v>170</v>
      </c>
      <c r="BH1199" t="s">
        <v>3037</v>
      </c>
    </row>
    <row r="1200" spans="1:60" x14ac:dyDescent="0.35">
      <c r="A1200" t="s">
        <v>5387</v>
      </c>
      <c r="B1200">
        <v>10000</v>
      </c>
      <c r="C1200">
        <v>10000</v>
      </c>
      <c r="D1200" s="2">
        <v>45764</v>
      </c>
      <c r="E1200" t="s">
        <v>59</v>
      </c>
      <c r="F1200" t="s">
        <v>5179</v>
      </c>
      <c r="G1200" t="s">
        <v>3064</v>
      </c>
      <c r="I1200">
        <v>1</v>
      </c>
      <c r="J1200" t="s">
        <v>183</v>
      </c>
      <c r="K1200">
        <v>32</v>
      </c>
      <c r="L1200" t="s">
        <v>6064</v>
      </c>
      <c r="M1200" t="s">
        <v>516</v>
      </c>
      <c r="N1200" t="s">
        <v>3833</v>
      </c>
      <c r="O1200" s="3">
        <v>5860</v>
      </c>
      <c r="R1200" s="2">
        <v>45763</v>
      </c>
      <c r="T1200">
        <v>1</v>
      </c>
      <c r="U1200" s="3">
        <v>5860</v>
      </c>
      <c r="V1200" t="s">
        <v>65</v>
      </c>
      <c r="W1200" t="s">
        <v>1227</v>
      </c>
      <c r="X1200">
        <v>0</v>
      </c>
      <c r="Y1200" s="3">
        <v>5360</v>
      </c>
      <c r="Z1200">
        <v>500</v>
      </c>
      <c r="AA1200">
        <v>0</v>
      </c>
      <c r="AB1200">
        <v>0</v>
      </c>
      <c r="AC1200">
        <v>0</v>
      </c>
      <c r="AF1200">
        <v>0</v>
      </c>
      <c r="AO1200" t="s">
        <v>1228</v>
      </c>
      <c r="AP1200" t="s">
        <v>465</v>
      </c>
      <c r="AR1200">
        <v>0</v>
      </c>
      <c r="AS1200">
        <v>0</v>
      </c>
      <c r="AT1200">
        <v>0</v>
      </c>
      <c r="AU1200">
        <v>0</v>
      </c>
      <c r="AV1200">
        <v>0</v>
      </c>
      <c r="AW1200">
        <v>0</v>
      </c>
      <c r="BA1200" t="s">
        <v>63</v>
      </c>
      <c r="BB1200" t="s">
        <v>5388</v>
      </c>
      <c r="BC1200">
        <v>0</v>
      </c>
      <c r="BE1200" t="s">
        <v>465</v>
      </c>
      <c r="BH1200" t="s">
        <v>3074</v>
      </c>
    </row>
    <row r="1201" spans="1:60" x14ac:dyDescent="0.35">
      <c r="A1201" t="s">
        <v>2977</v>
      </c>
      <c r="B1201">
        <v>10000</v>
      </c>
      <c r="C1201">
        <v>20000</v>
      </c>
      <c r="D1201" s="2">
        <v>45763</v>
      </c>
      <c r="E1201" t="s">
        <v>59</v>
      </c>
      <c r="F1201" t="s">
        <v>2978</v>
      </c>
      <c r="G1201" t="s">
        <v>2979</v>
      </c>
      <c r="I1201">
        <v>2</v>
      </c>
      <c r="J1201" t="s">
        <v>183</v>
      </c>
      <c r="K1201">
        <v>71</v>
      </c>
      <c r="L1201" t="s">
        <v>6057</v>
      </c>
      <c r="M1201" t="s">
        <v>368</v>
      </c>
      <c r="N1201" t="s">
        <v>3857</v>
      </c>
      <c r="O1201" s="3">
        <v>1000</v>
      </c>
      <c r="R1201" s="2">
        <v>45763</v>
      </c>
      <c r="T1201">
        <v>10</v>
      </c>
      <c r="U1201" s="3">
        <v>10000</v>
      </c>
      <c r="V1201" t="s">
        <v>65</v>
      </c>
      <c r="W1201" t="s">
        <v>2980</v>
      </c>
      <c r="X1201">
        <v>0</v>
      </c>
      <c r="Y1201" s="3">
        <v>10000</v>
      </c>
      <c r="Z1201">
        <v>0</v>
      </c>
      <c r="AA1201">
        <v>0</v>
      </c>
      <c r="AB1201">
        <v>0</v>
      </c>
      <c r="AC1201">
        <v>0</v>
      </c>
      <c r="AF1201">
        <v>0</v>
      </c>
      <c r="AO1201" t="s">
        <v>2981</v>
      </c>
      <c r="AP1201" t="s">
        <v>147</v>
      </c>
      <c r="AR1201">
        <v>0</v>
      </c>
      <c r="AS1201">
        <v>0</v>
      </c>
      <c r="AT1201">
        <v>0</v>
      </c>
      <c r="AU1201">
        <v>0</v>
      </c>
      <c r="AV1201">
        <v>0</v>
      </c>
      <c r="AW1201">
        <v>0</v>
      </c>
      <c r="BA1201" t="s">
        <v>63</v>
      </c>
      <c r="BB1201" t="s">
        <v>5107</v>
      </c>
      <c r="BC1201">
        <v>0</v>
      </c>
      <c r="BE1201" t="s">
        <v>147</v>
      </c>
      <c r="BH1201" t="s">
        <v>2982</v>
      </c>
    </row>
    <row r="1202" spans="1:60" x14ac:dyDescent="0.35">
      <c r="A1202" t="s">
        <v>5389</v>
      </c>
      <c r="B1202">
        <v>10000</v>
      </c>
      <c r="C1202">
        <v>10000</v>
      </c>
      <c r="D1202" s="2">
        <v>45769</v>
      </c>
      <c r="E1202" t="s">
        <v>59</v>
      </c>
      <c r="F1202" t="s">
        <v>5390</v>
      </c>
      <c r="G1202" t="s">
        <v>5391</v>
      </c>
      <c r="I1202">
        <v>1</v>
      </c>
      <c r="J1202" t="s">
        <v>183</v>
      </c>
      <c r="K1202">
        <v>65</v>
      </c>
      <c r="L1202" t="s">
        <v>6054</v>
      </c>
      <c r="M1202" t="s">
        <v>340</v>
      </c>
      <c r="N1202" t="s">
        <v>3854</v>
      </c>
      <c r="O1202" s="3">
        <v>9400</v>
      </c>
      <c r="R1202" s="2">
        <v>45763</v>
      </c>
      <c r="T1202">
        <v>5</v>
      </c>
      <c r="U1202" s="3">
        <v>47000</v>
      </c>
      <c r="V1202" t="s">
        <v>65</v>
      </c>
      <c r="W1202" t="s">
        <v>353</v>
      </c>
      <c r="X1202">
        <v>0</v>
      </c>
      <c r="Y1202" s="3">
        <v>47000</v>
      </c>
      <c r="Z1202">
        <v>0</v>
      </c>
      <c r="AA1202">
        <v>0</v>
      </c>
      <c r="AB1202">
        <v>0</v>
      </c>
      <c r="AC1202">
        <v>0</v>
      </c>
      <c r="AF1202">
        <v>0</v>
      </c>
      <c r="AO1202" t="s">
        <v>354</v>
      </c>
      <c r="AP1202" t="s">
        <v>355</v>
      </c>
      <c r="AR1202">
        <v>0</v>
      </c>
      <c r="AS1202">
        <v>0</v>
      </c>
      <c r="AT1202">
        <v>0</v>
      </c>
      <c r="AU1202">
        <v>0</v>
      </c>
      <c r="AV1202">
        <v>0</v>
      </c>
      <c r="AW1202">
        <v>0</v>
      </c>
      <c r="BA1202" t="s">
        <v>63</v>
      </c>
      <c r="BB1202" t="s">
        <v>5392</v>
      </c>
      <c r="BC1202">
        <v>0</v>
      </c>
      <c r="BE1202" t="s">
        <v>355</v>
      </c>
      <c r="BH1202" t="s">
        <v>5393</v>
      </c>
    </row>
    <row r="1203" spans="1:60" x14ac:dyDescent="0.35">
      <c r="A1203" t="s">
        <v>5394</v>
      </c>
      <c r="B1203">
        <v>10000</v>
      </c>
      <c r="C1203">
        <v>10000</v>
      </c>
      <c r="D1203" s="2">
        <v>45764</v>
      </c>
      <c r="E1203" t="s">
        <v>59</v>
      </c>
      <c r="F1203" t="s">
        <v>5318</v>
      </c>
      <c r="G1203" t="s">
        <v>3015</v>
      </c>
      <c r="I1203">
        <v>1</v>
      </c>
      <c r="J1203" t="s">
        <v>183</v>
      </c>
      <c r="K1203">
        <v>46</v>
      </c>
      <c r="L1203" t="s">
        <v>6049</v>
      </c>
      <c r="M1203" t="s">
        <v>231</v>
      </c>
      <c r="N1203" t="s">
        <v>3809</v>
      </c>
      <c r="O1203" s="3">
        <v>3000</v>
      </c>
      <c r="R1203" s="2">
        <v>45763</v>
      </c>
      <c r="T1203">
        <v>1</v>
      </c>
      <c r="U1203" s="3">
        <v>3000</v>
      </c>
      <c r="V1203" t="s">
        <v>65</v>
      </c>
      <c r="W1203" t="s">
        <v>5345</v>
      </c>
      <c r="X1203">
        <v>0</v>
      </c>
      <c r="Y1203" s="3">
        <v>3000</v>
      </c>
      <c r="Z1203">
        <v>0</v>
      </c>
      <c r="AA1203">
        <v>0</v>
      </c>
      <c r="AB1203">
        <v>0</v>
      </c>
      <c r="AC1203">
        <v>0</v>
      </c>
      <c r="AF1203">
        <v>0</v>
      </c>
      <c r="AO1203" t="s">
        <v>5346</v>
      </c>
      <c r="AP1203" t="s">
        <v>465</v>
      </c>
      <c r="AR1203">
        <v>0</v>
      </c>
      <c r="AS1203">
        <v>0</v>
      </c>
      <c r="AT1203">
        <v>0</v>
      </c>
      <c r="AU1203">
        <v>0</v>
      </c>
      <c r="AV1203">
        <v>0</v>
      </c>
      <c r="AW1203">
        <v>0</v>
      </c>
      <c r="BA1203" t="s">
        <v>63</v>
      </c>
      <c r="BB1203" t="s">
        <v>5395</v>
      </c>
      <c r="BC1203">
        <v>0</v>
      </c>
      <c r="BE1203" t="s">
        <v>465</v>
      </c>
      <c r="BH1203" t="s">
        <v>5396</v>
      </c>
    </row>
    <row r="1204" spans="1:60" x14ac:dyDescent="0.35">
      <c r="A1204" t="s">
        <v>2983</v>
      </c>
      <c r="B1204">
        <v>10000</v>
      </c>
      <c r="C1204">
        <v>10000</v>
      </c>
      <c r="D1204" s="2">
        <v>45763</v>
      </c>
      <c r="E1204" t="s">
        <v>59</v>
      </c>
      <c r="F1204" t="s">
        <v>2984</v>
      </c>
      <c r="G1204" t="s">
        <v>2985</v>
      </c>
      <c r="I1204">
        <v>1</v>
      </c>
      <c r="J1204" t="s">
        <v>183</v>
      </c>
      <c r="K1204">
        <v>61</v>
      </c>
      <c r="L1204" t="s">
        <v>6046</v>
      </c>
      <c r="M1204" t="s">
        <v>209</v>
      </c>
      <c r="N1204" t="s">
        <v>3802</v>
      </c>
      <c r="O1204" s="3">
        <v>1000</v>
      </c>
      <c r="R1204" s="2">
        <v>45763</v>
      </c>
      <c r="T1204">
        <v>1</v>
      </c>
      <c r="U1204" s="3">
        <v>1000</v>
      </c>
      <c r="V1204" t="s">
        <v>65</v>
      </c>
      <c r="W1204" t="s">
        <v>2986</v>
      </c>
      <c r="X1204">
        <v>0</v>
      </c>
      <c r="Y1204" s="3">
        <v>1000</v>
      </c>
      <c r="Z1204">
        <v>0</v>
      </c>
      <c r="AA1204">
        <v>0</v>
      </c>
      <c r="AB1204">
        <v>0</v>
      </c>
      <c r="AC1204">
        <v>0</v>
      </c>
      <c r="AF1204">
        <v>0</v>
      </c>
      <c r="AO1204" t="s">
        <v>2987</v>
      </c>
      <c r="AP1204" t="s">
        <v>225</v>
      </c>
      <c r="AR1204">
        <v>0</v>
      </c>
      <c r="AS1204">
        <v>0</v>
      </c>
      <c r="AT1204">
        <v>0</v>
      </c>
      <c r="AU1204">
        <v>0</v>
      </c>
      <c r="AV1204">
        <v>0</v>
      </c>
      <c r="AW1204">
        <v>0</v>
      </c>
      <c r="BA1204" t="s">
        <v>63</v>
      </c>
      <c r="BB1204" t="s">
        <v>5397</v>
      </c>
      <c r="BC1204">
        <v>0</v>
      </c>
      <c r="BE1204" t="s">
        <v>225</v>
      </c>
      <c r="BH1204" t="s">
        <v>2905</v>
      </c>
    </row>
    <row r="1205" spans="1:60" x14ac:dyDescent="0.35">
      <c r="A1205" t="s">
        <v>5398</v>
      </c>
      <c r="B1205">
        <v>10000</v>
      </c>
      <c r="C1205">
        <v>10000</v>
      </c>
      <c r="D1205" s="2">
        <v>45764</v>
      </c>
      <c r="E1205" t="s">
        <v>59</v>
      </c>
      <c r="F1205" t="s">
        <v>1441</v>
      </c>
      <c r="G1205" t="s">
        <v>5399</v>
      </c>
      <c r="I1205">
        <v>1</v>
      </c>
      <c r="J1205" t="s">
        <v>183</v>
      </c>
      <c r="K1205">
        <v>61</v>
      </c>
      <c r="L1205" t="s">
        <v>6046</v>
      </c>
      <c r="M1205" t="s">
        <v>209</v>
      </c>
      <c r="N1205" t="s">
        <v>3802</v>
      </c>
      <c r="O1205" s="3">
        <v>1000</v>
      </c>
      <c r="R1205" s="2">
        <v>45763</v>
      </c>
      <c r="T1205">
        <v>1</v>
      </c>
      <c r="U1205" s="3">
        <v>1000</v>
      </c>
      <c r="V1205" t="s">
        <v>65</v>
      </c>
      <c r="W1205" t="s">
        <v>5400</v>
      </c>
      <c r="X1205">
        <v>0</v>
      </c>
      <c r="Y1205" s="3">
        <v>1000</v>
      </c>
      <c r="Z1205">
        <v>0</v>
      </c>
      <c r="AA1205">
        <v>0</v>
      </c>
      <c r="AB1205">
        <v>0</v>
      </c>
      <c r="AC1205">
        <v>0</v>
      </c>
      <c r="AF1205">
        <v>0</v>
      </c>
      <c r="AO1205" t="s">
        <v>5401</v>
      </c>
      <c r="AP1205" t="s">
        <v>225</v>
      </c>
      <c r="AR1205">
        <v>0</v>
      </c>
      <c r="AS1205">
        <v>0</v>
      </c>
      <c r="AT1205">
        <v>0</v>
      </c>
      <c r="AU1205">
        <v>0</v>
      </c>
      <c r="AV1205">
        <v>0</v>
      </c>
      <c r="AW1205">
        <v>0</v>
      </c>
      <c r="BA1205" t="s">
        <v>63</v>
      </c>
      <c r="BB1205" t="s">
        <v>5402</v>
      </c>
      <c r="BC1205">
        <v>0</v>
      </c>
      <c r="BE1205" t="s">
        <v>225</v>
      </c>
      <c r="BH1205" t="s">
        <v>2905</v>
      </c>
    </row>
    <row r="1206" spans="1:60" x14ac:dyDescent="0.35">
      <c r="A1206" t="s">
        <v>5403</v>
      </c>
      <c r="B1206">
        <v>10000</v>
      </c>
      <c r="C1206">
        <v>10000</v>
      </c>
      <c r="D1206" s="2">
        <v>45769</v>
      </c>
      <c r="E1206" t="s">
        <v>59</v>
      </c>
      <c r="F1206" t="s">
        <v>5404</v>
      </c>
      <c r="G1206" t="s">
        <v>726</v>
      </c>
      <c r="I1206">
        <v>1</v>
      </c>
      <c r="J1206" t="s">
        <v>183</v>
      </c>
      <c r="K1206">
        <v>72</v>
      </c>
      <c r="L1206" t="s">
        <v>6056</v>
      </c>
      <c r="M1206" t="s">
        <v>869</v>
      </c>
      <c r="N1206" t="s">
        <v>3829</v>
      </c>
      <c r="O1206" s="3">
        <v>1500</v>
      </c>
      <c r="R1206" s="2">
        <v>45763</v>
      </c>
      <c r="T1206">
        <v>24</v>
      </c>
      <c r="U1206" s="3">
        <v>36000</v>
      </c>
      <c r="V1206" t="s">
        <v>65</v>
      </c>
      <c r="W1206" t="s">
        <v>727</v>
      </c>
      <c r="X1206">
        <v>0</v>
      </c>
      <c r="Y1206" s="3">
        <v>30000</v>
      </c>
      <c r="Z1206" s="3">
        <v>6000</v>
      </c>
      <c r="AA1206">
        <v>0</v>
      </c>
      <c r="AB1206">
        <v>0</v>
      </c>
      <c r="AC1206">
        <v>0</v>
      </c>
      <c r="AF1206">
        <v>0</v>
      </c>
      <c r="AO1206" t="s">
        <v>728</v>
      </c>
      <c r="AP1206" t="s">
        <v>729</v>
      </c>
      <c r="AR1206">
        <v>0</v>
      </c>
      <c r="AS1206">
        <v>0</v>
      </c>
      <c r="AT1206">
        <v>0</v>
      </c>
      <c r="AU1206">
        <v>0</v>
      </c>
      <c r="AV1206">
        <v>0</v>
      </c>
      <c r="AW1206">
        <v>0</v>
      </c>
      <c r="BA1206" t="s">
        <v>63</v>
      </c>
      <c r="BB1206" t="s">
        <v>5405</v>
      </c>
      <c r="BC1206">
        <v>0</v>
      </c>
      <c r="BE1206" t="s">
        <v>729</v>
      </c>
      <c r="BH1206" t="s">
        <v>5406</v>
      </c>
    </row>
    <row r="1207" spans="1:60" x14ac:dyDescent="0.35">
      <c r="A1207" t="s">
        <v>2988</v>
      </c>
      <c r="B1207">
        <v>10000</v>
      </c>
      <c r="C1207">
        <v>10000</v>
      </c>
      <c r="D1207" s="2">
        <v>45763</v>
      </c>
      <c r="E1207" t="s">
        <v>59</v>
      </c>
      <c r="F1207" t="s">
        <v>2956</v>
      </c>
      <c r="G1207" t="s">
        <v>2989</v>
      </c>
      <c r="I1207">
        <v>1</v>
      </c>
      <c r="J1207" t="s">
        <v>183</v>
      </c>
      <c r="K1207">
        <v>78</v>
      </c>
      <c r="L1207" t="s">
        <v>6047</v>
      </c>
      <c r="M1207" t="s">
        <v>216</v>
      </c>
      <c r="N1207" t="s">
        <v>3803</v>
      </c>
      <c r="O1207">
        <v>17</v>
      </c>
      <c r="R1207" s="2">
        <v>45763</v>
      </c>
      <c r="T1207">
        <v>6</v>
      </c>
      <c r="U1207">
        <v>104</v>
      </c>
      <c r="V1207" t="s">
        <v>65</v>
      </c>
      <c r="W1207" t="s">
        <v>2991</v>
      </c>
      <c r="X1207">
        <v>0</v>
      </c>
      <c r="Y1207">
        <v>100</v>
      </c>
      <c r="Z1207">
        <v>4</v>
      </c>
      <c r="AA1207">
        <v>0</v>
      </c>
      <c r="AB1207">
        <v>0</v>
      </c>
      <c r="AC1207">
        <v>0</v>
      </c>
      <c r="AF1207">
        <v>0</v>
      </c>
      <c r="AO1207" t="s">
        <v>2992</v>
      </c>
      <c r="AP1207" t="s">
        <v>622</v>
      </c>
      <c r="AR1207">
        <v>0</v>
      </c>
      <c r="AS1207">
        <v>0</v>
      </c>
      <c r="AT1207">
        <v>0</v>
      </c>
      <c r="AU1207">
        <v>0</v>
      </c>
      <c r="AV1207">
        <v>0</v>
      </c>
      <c r="AW1207">
        <v>0</v>
      </c>
      <c r="BA1207" t="s">
        <v>63</v>
      </c>
      <c r="BB1207" t="s">
        <v>5407</v>
      </c>
      <c r="BC1207">
        <v>0</v>
      </c>
      <c r="BE1207" t="s">
        <v>622</v>
      </c>
      <c r="BH1207" t="s">
        <v>2993</v>
      </c>
    </row>
    <row r="1208" spans="1:60" x14ac:dyDescent="0.35">
      <c r="A1208" t="s">
        <v>2988</v>
      </c>
      <c r="B1208">
        <v>20000</v>
      </c>
      <c r="C1208">
        <v>10000</v>
      </c>
      <c r="D1208" s="2">
        <v>45763</v>
      </c>
      <c r="E1208" t="s">
        <v>59</v>
      </c>
      <c r="F1208" t="s">
        <v>2956</v>
      </c>
      <c r="G1208" t="s">
        <v>2989</v>
      </c>
      <c r="I1208">
        <v>1</v>
      </c>
      <c r="J1208" t="s">
        <v>183</v>
      </c>
      <c r="K1208">
        <v>78</v>
      </c>
      <c r="L1208" t="s">
        <v>6047</v>
      </c>
      <c r="M1208" t="s">
        <v>216</v>
      </c>
      <c r="N1208" t="s">
        <v>3803</v>
      </c>
      <c r="O1208">
        <v>17</v>
      </c>
      <c r="R1208" s="2">
        <v>45763</v>
      </c>
      <c r="T1208">
        <v>6</v>
      </c>
      <c r="U1208">
        <v>100</v>
      </c>
      <c r="V1208" t="s">
        <v>65</v>
      </c>
      <c r="W1208" t="s">
        <v>2991</v>
      </c>
      <c r="X1208">
        <v>0</v>
      </c>
      <c r="Y1208">
        <v>100</v>
      </c>
      <c r="Z1208">
        <v>0</v>
      </c>
      <c r="AA1208">
        <v>0</v>
      </c>
      <c r="AB1208">
        <v>0</v>
      </c>
      <c r="AC1208">
        <v>0</v>
      </c>
      <c r="AF1208">
        <v>0</v>
      </c>
      <c r="AO1208" t="s">
        <v>2992</v>
      </c>
      <c r="AP1208" t="s">
        <v>622</v>
      </c>
      <c r="AR1208">
        <v>0</v>
      </c>
      <c r="AS1208">
        <v>0</v>
      </c>
      <c r="AT1208">
        <v>0</v>
      </c>
      <c r="AU1208">
        <v>0</v>
      </c>
      <c r="AV1208">
        <v>0</v>
      </c>
      <c r="AW1208">
        <v>0</v>
      </c>
      <c r="BA1208" t="s">
        <v>63</v>
      </c>
      <c r="BB1208" t="s">
        <v>5407</v>
      </c>
      <c r="BC1208">
        <v>0</v>
      </c>
      <c r="BE1208" t="s">
        <v>622</v>
      </c>
      <c r="BH1208" t="s">
        <v>2993</v>
      </c>
    </row>
    <row r="1209" spans="1:60" x14ac:dyDescent="0.35">
      <c r="A1209" t="s">
        <v>2994</v>
      </c>
      <c r="B1209">
        <v>10000</v>
      </c>
      <c r="C1209">
        <v>10000</v>
      </c>
      <c r="D1209" s="2">
        <v>45763</v>
      </c>
      <c r="E1209" t="s">
        <v>59</v>
      </c>
      <c r="F1209" s="4">
        <v>0.4697453703703704</v>
      </c>
      <c r="G1209" t="s">
        <v>2398</v>
      </c>
      <c r="I1209">
        <v>1</v>
      </c>
      <c r="J1209" t="s">
        <v>183</v>
      </c>
      <c r="K1209">
        <v>65</v>
      </c>
      <c r="L1209" t="s">
        <v>6054</v>
      </c>
      <c r="M1209" t="s">
        <v>340</v>
      </c>
      <c r="N1209" t="s">
        <v>3854</v>
      </c>
      <c r="O1209" s="3">
        <v>5000</v>
      </c>
      <c r="R1209" s="2">
        <v>45763</v>
      </c>
      <c r="T1209">
        <v>4</v>
      </c>
      <c r="U1209" s="3">
        <v>20000</v>
      </c>
      <c r="V1209" t="s">
        <v>65</v>
      </c>
      <c r="W1209" t="s">
        <v>2995</v>
      </c>
      <c r="X1209">
        <v>0</v>
      </c>
      <c r="Y1209" s="3">
        <v>20000</v>
      </c>
      <c r="Z1209">
        <v>0</v>
      </c>
      <c r="AA1209">
        <v>0</v>
      </c>
      <c r="AB1209">
        <v>0</v>
      </c>
      <c r="AC1209">
        <v>0</v>
      </c>
      <c r="AF1209">
        <v>0</v>
      </c>
      <c r="AO1209" t="s">
        <v>2996</v>
      </c>
      <c r="AP1209" t="s">
        <v>465</v>
      </c>
      <c r="AR1209">
        <v>0</v>
      </c>
      <c r="AS1209">
        <v>0</v>
      </c>
      <c r="AT1209">
        <v>0</v>
      </c>
      <c r="AU1209">
        <v>0</v>
      </c>
      <c r="AV1209">
        <v>0</v>
      </c>
      <c r="AW1209">
        <v>0</v>
      </c>
      <c r="BA1209" t="s">
        <v>63</v>
      </c>
      <c r="BB1209" t="s">
        <v>5408</v>
      </c>
      <c r="BC1209">
        <v>0</v>
      </c>
      <c r="BE1209" t="s">
        <v>465</v>
      </c>
      <c r="BH1209" t="s">
        <v>2997</v>
      </c>
    </row>
    <row r="1210" spans="1:60" x14ac:dyDescent="0.35">
      <c r="A1210" t="s">
        <v>3090</v>
      </c>
      <c r="B1210">
        <v>10000</v>
      </c>
      <c r="C1210">
        <v>10000</v>
      </c>
      <c r="D1210" s="2">
        <v>45768</v>
      </c>
      <c r="E1210" t="s">
        <v>59</v>
      </c>
      <c r="F1210" t="s">
        <v>3091</v>
      </c>
      <c r="G1210" t="s">
        <v>3092</v>
      </c>
      <c r="I1210">
        <v>1</v>
      </c>
      <c r="J1210" t="s">
        <v>183</v>
      </c>
      <c r="K1210" s="7" t="s">
        <v>944</v>
      </c>
      <c r="L1210" t="s">
        <v>6076</v>
      </c>
      <c r="M1210" t="s">
        <v>813</v>
      </c>
      <c r="N1210" t="s">
        <v>3824</v>
      </c>
      <c r="O1210" s="3">
        <v>3470</v>
      </c>
      <c r="R1210" s="2">
        <v>45763</v>
      </c>
      <c r="T1210">
        <v>32</v>
      </c>
      <c r="U1210" s="3">
        <v>111040</v>
      </c>
      <c r="V1210" t="s">
        <v>65</v>
      </c>
      <c r="W1210" t="s">
        <v>3093</v>
      </c>
      <c r="X1210">
        <v>0</v>
      </c>
      <c r="Y1210" s="3">
        <v>111000</v>
      </c>
      <c r="Z1210">
        <v>40</v>
      </c>
      <c r="AA1210">
        <v>0</v>
      </c>
      <c r="AB1210">
        <v>0</v>
      </c>
      <c r="AC1210">
        <v>0</v>
      </c>
      <c r="AF1210">
        <v>0</v>
      </c>
      <c r="AO1210" t="s">
        <v>3094</v>
      </c>
      <c r="AP1210" t="s">
        <v>3095</v>
      </c>
      <c r="AR1210">
        <v>0</v>
      </c>
      <c r="AS1210">
        <v>0</v>
      </c>
      <c r="AT1210">
        <v>0</v>
      </c>
      <c r="AU1210">
        <v>0</v>
      </c>
      <c r="AV1210">
        <v>0</v>
      </c>
      <c r="AW1210">
        <v>0</v>
      </c>
      <c r="BA1210" t="s">
        <v>63</v>
      </c>
      <c r="BB1210" t="s">
        <v>3096</v>
      </c>
      <c r="BC1210">
        <v>0</v>
      </c>
      <c r="BE1210" t="s">
        <v>3095</v>
      </c>
      <c r="BH1210" t="s">
        <v>3097</v>
      </c>
    </row>
    <row r="1211" spans="1:60" x14ac:dyDescent="0.35">
      <c r="A1211" t="s">
        <v>3075</v>
      </c>
      <c r="B1211">
        <v>10000</v>
      </c>
      <c r="C1211">
        <v>10000</v>
      </c>
      <c r="D1211" s="2">
        <v>45768</v>
      </c>
      <c r="E1211" t="s">
        <v>59</v>
      </c>
      <c r="F1211" t="s">
        <v>3063</v>
      </c>
      <c r="G1211" t="s">
        <v>3064</v>
      </c>
      <c r="H1211" t="s">
        <v>1226</v>
      </c>
      <c r="I1211">
        <v>1</v>
      </c>
      <c r="J1211" t="s">
        <v>63</v>
      </c>
      <c r="K1211">
        <v>32</v>
      </c>
      <c r="L1211" t="s">
        <v>6064</v>
      </c>
      <c r="M1211" t="s">
        <v>516</v>
      </c>
      <c r="N1211" t="s">
        <v>3833</v>
      </c>
      <c r="O1211" s="3">
        <v>5860</v>
      </c>
      <c r="R1211" s="2">
        <v>45764</v>
      </c>
      <c r="T1211">
        <v>1</v>
      </c>
      <c r="U1211" s="3">
        <v>5860</v>
      </c>
      <c r="V1211" t="s">
        <v>65</v>
      </c>
      <c r="W1211" t="s">
        <v>1227</v>
      </c>
      <c r="X1211">
        <v>0</v>
      </c>
      <c r="Y1211">
        <v>0</v>
      </c>
      <c r="Z1211">
        <v>0</v>
      </c>
      <c r="AA1211">
        <v>0</v>
      </c>
      <c r="AB1211">
        <v>0</v>
      </c>
      <c r="AC1211">
        <v>0</v>
      </c>
      <c r="AF1211">
        <v>0</v>
      </c>
      <c r="AJ1211" t="s">
        <v>63</v>
      </c>
      <c r="AK1211">
        <v>0</v>
      </c>
      <c r="AL1211" t="s">
        <v>63</v>
      </c>
      <c r="AO1211" t="s">
        <v>1228</v>
      </c>
      <c r="AP1211" t="s">
        <v>465</v>
      </c>
      <c r="AR1211">
        <v>0</v>
      </c>
      <c r="AS1211">
        <v>0</v>
      </c>
      <c r="AT1211">
        <v>0</v>
      </c>
      <c r="AU1211">
        <v>0</v>
      </c>
      <c r="AV1211">
        <v>0</v>
      </c>
      <c r="AW1211">
        <v>0</v>
      </c>
      <c r="BA1211" t="s">
        <v>63</v>
      </c>
      <c r="BE1211" t="s">
        <v>465</v>
      </c>
      <c r="BH1211" t="s">
        <v>3076</v>
      </c>
    </row>
    <row r="1212" spans="1:60" x14ac:dyDescent="0.35">
      <c r="A1212" t="s">
        <v>4820</v>
      </c>
      <c r="B1212">
        <v>10000</v>
      </c>
      <c r="C1212">
        <v>40000</v>
      </c>
      <c r="D1212" s="2">
        <v>45770</v>
      </c>
      <c r="E1212" t="s">
        <v>59</v>
      </c>
      <c r="F1212" t="s">
        <v>4821</v>
      </c>
      <c r="G1212" t="s">
        <v>4822</v>
      </c>
      <c r="I1212">
        <v>2</v>
      </c>
      <c r="J1212" t="s">
        <v>183</v>
      </c>
      <c r="K1212">
        <v>76</v>
      </c>
      <c r="L1212" t="s">
        <v>6065</v>
      </c>
      <c r="M1212" t="s">
        <v>200</v>
      </c>
      <c r="N1212" t="s">
        <v>3841</v>
      </c>
      <c r="O1212" s="3">
        <v>71000</v>
      </c>
      <c r="R1212" s="2">
        <v>45764</v>
      </c>
      <c r="T1212">
        <v>6</v>
      </c>
      <c r="U1212" s="3">
        <v>426000</v>
      </c>
      <c r="V1212" t="s">
        <v>65</v>
      </c>
      <c r="W1212" t="s">
        <v>4823</v>
      </c>
      <c r="X1212">
        <v>0</v>
      </c>
      <c r="Y1212" s="3">
        <v>425997</v>
      </c>
      <c r="Z1212">
        <v>3</v>
      </c>
      <c r="AA1212">
        <v>0</v>
      </c>
      <c r="AB1212">
        <v>0</v>
      </c>
      <c r="AC1212">
        <v>0</v>
      </c>
      <c r="AF1212">
        <v>0</v>
      </c>
      <c r="AO1212" t="s">
        <v>4824</v>
      </c>
      <c r="AP1212" t="s">
        <v>448</v>
      </c>
      <c r="AR1212">
        <v>0</v>
      </c>
      <c r="AS1212">
        <v>0</v>
      </c>
      <c r="AT1212">
        <v>0</v>
      </c>
      <c r="AU1212">
        <v>0</v>
      </c>
      <c r="AV1212">
        <v>0</v>
      </c>
      <c r="AW1212">
        <v>0</v>
      </c>
      <c r="BA1212" t="s">
        <v>63</v>
      </c>
      <c r="BB1212" t="s">
        <v>4825</v>
      </c>
      <c r="BC1212">
        <v>0</v>
      </c>
      <c r="BE1212" t="s">
        <v>448</v>
      </c>
      <c r="BH1212" t="s">
        <v>4826</v>
      </c>
    </row>
    <row r="1213" spans="1:60" x14ac:dyDescent="0.35">
      <c r="A1213" t="s">
        <v>5409</v>
      </c>
      <c r="B1213">
        <v>10000</v>
      </c>
      <c r="C1213">
        <v>20000</v>
      </c>
      <c r="D1213" s="2">
        <v>45770</v>
      </c>
      <c r="E1213" t="s">
        <v>59</v>
      </c>
      <c r="F1213" t="s">
        <v>5410</v>
      </c>
      <c r="G1213" t="s">
        <v>5411</v>
      </c>
      <c r="I1213">
        <v>2</v>
      </c>
      <c r="J1213" t="s">
        <v>183</v>
      </c>
      <c r="K1213">
        <v>77</v>
      </c>
      <c r="L1213" t="s">
        <v>6043</v>
      </c>
      <c r="M1213" t="s">
        <v>192</v>
      </c>
      <c r="N1213" t="s">
        <v>3848</v>
      </c>
      <c r="O1213" s="3">
        <v>29723</v>
      </c>
      <c r="R1213" s="2">
        <v>45764</v>
      </c>
      <c r="T1213">
        <v>36</v>
      </c>
      <c r="U1213" s="3">
        <v>1070028</v>
      </c>
      <c r="V1213" t="s">
        <v>65</v>
      </c>
      <c r="W1213" t="s">
        <v>5412</v>
      </c>
      <c r="X1213">
        <v>0</v>
      </c>
      <c r="Y1213" s="3">
        <v>1000000</v>
      </c>
      <c r="Z1213" s="3">
        <v>70028</v>
      </c>
      <c r="AA1213">
        <v>0</v>
      </c>
      <c r="AB1213">
        <v>0</v>
      </c>
      <c r="AC1213">
        <v>0</v>
      </c>
      <c r="AF1213">
        <v>0</v>
      </c>
      <c r="AO1213" t="s">
        <v>5413</v>
      </c>
      <c r="AP1213" t="s">
        <v>95</v>
      </c>
      <c r="AR1213">
        <v>0</v>
      </c>
      <c r="AS1213">
        <v>0</v>
      </c>
      <c r="AT1213">
        <v>0</v>
      </c>
      <c r="AU1213">
        <v>0</v>
      </c>
      <c r="AV1213">
        <v>0</v>
      </c>
      <c r="AW1213">
        <v>0</v>
      </c>
      <c r="BA1213" t="s">
        <v>63</v>
      </c>
      <c r="BB1213" t="s">
        <v>5414</v>
      </c>
      <c r="BC1213">
        <v>0</v>
      </c>
      <c r="BE1213" t="s">
        <v>95</v>
      </c>
      <c r="BH1213" t="s">
        <v>5415</v>
      </c>
    </row>
    <row r="1214" spans="1:60" x14ac:dyDescent="0.35">
      <c r="A1214" t="s">
        <v>3044</v>
      </c>
      <c r="B1214">
        <v>10000</v>
      </c>
      <c r="C1214">
        <v>10000</v>
      </c>
      <c r="D1214" s="2">
        <v>45768</v>
      </c>
      <c r="E1214" t="s">
        <v>59</v>
      </c>
      <c r="F1214" s="4">
        <v>0.486875</v>
      </c>
      <c r="G1214" t="s">
        <v>3045</v>
      </c>
      <c r="I1214">
        <v>1</v>
      </c>
      <c r="J1214" t="s">
        <v>183</v>
      </c>
      <c r="K1214">
        <v>59</v>
      </c>
      <c r="L1214" t="s">
        <v>6045</v>
      </c>
      <c r="M1214" t="s">
        <v>73</v>
      </c>
      <c r="N1214" t="s">
        <v>3811</v>
      </c>
      <c r="O1214" s="3">
        <v>15000</v>
      </c>
      <c r="R1214" s="2">
        <v>45764</v>
      </c>
      <c r="T1214">
        <v>2</v>
      </c>
      <c r="U1214" s="3">
        <v>30000</v>
      </c>
      <c r="V1214" t="s">
        <v>65</v>
      </c>
      <c r="W1214" t="s">
        <v>3046</v>
      </c>
      <c r="X1214">
        <v>0</v>
      </c>
      <c r="Y1214" s="3">
        <v>30000</v>
      </c>
      <c r="Z1214">
        <v>0</v>
      </c>
      <c r="AA1214">
        <v>0</v>
      </c>
      <c r="AB1214">
        <v>0</v>
      </c>
      <c r="AC1214">
        <v>0</v>
      </c>
      <c r="AF1214">
        <v>0</v>
      </c>
      <c r="AO1214" t="s">
        <v>3047</v>
      </c>
      <c r="AP1214" t="s">
        <v>203</v>
      </c>
      <c r="AR1214">
        <v>0</v>
      </c>
      <c r="AS1214">
        <v>0</v>
      </c>
      <c r="AT1214">
        <v>0</v>
      </c>
      <c r="AU1214">
        <v>0</v>
      </c>
      <c r="AV1214">
        <v>0</v>
      </c>
      <c r="AW1214">
        <v>0</v>
      </c>
      <c r="BA1214" t="s">
        <v>63</v>
      </c>
      <c r="BB1214" t="s">
        <v>5416</v>
      </c>
      <c r="BC1214">
        <v>0</v>
      </c>
      <c r="BE1214" t="s">
        <v>203</v>
      </c>
      <c r="BH1214" t="s">
        <v>3048</v>
      </c>
    </row>
    <row r="1215" spans="1:60" x14ac:dyDescent="0.35">
      <c r="A1215" t="s">
        <v>5417</v>
      </c>
      <c r="B1215">
        <v>10000</v>
      </c>
      <c r="C1215">
        <v>10000</v>
      </c>
      <c r="D1215" s="2">
        <v>45769</v>
      </c>
      <c r="E1215" t="s">
        <v>59</v>
      </c>
      <c r="F1215" t="s">
        <v>1671</v>
      </c>
      <c r="G1215" t="s">
        <v>5418</v>
      </c>
      <c r="I1215">
        <v>1</v>
      </c>
      <c r="J1215" t="s">
        <v>183</v>
      </c>
      <c r="K1215" s="7">
        <v>111</v>
      </c>
      <c r="L1215" t="s">
        <v>6070</v>
      </c>
      <c r="M1215" t="s">
        <v>2634</v>
      </c>
      <c r="N1215" t="s">
        <v>3856</v>
      </c>
      <c r="O1215" s="3">
        <v>37500</v>
      </c>
      <c r="R1215" s="2">
        <v>45764</v>
      </c>
      <c r="T1215">
        <v>8</v>
      </c>
      <c r="U1215" s="3">
        <v>300000</v>
      </c>
      <c r="V1215" t="s">
        <v>65</v>
      </c>
      <c r="W1215" t="s">
        <v>201</v>
      </c>
      <c r="X1215">
        <v>0</v>
      </c>
      <c r="Y1215" s="3">
        <v>298182</v>
      </c>
      <c r="Z1215" s="3">
        <v>1818</v>
      </c>
      <c r="AA1215">
        <v>0</v>
      </c>
      <c r="AB1215">
        <v>0</v>
      </c>
      <c r="AC1215">
        <v>0</v>
      </c>
      <c r="AF1215">
        <v>0</v>
      </c>
      <c r="AO1215" t="s">
        <v>202</v>
      </c>
      <c r="AP1215" t="s">
        <v>203</v>
      </c>
      <c r="AR1215">
        <v>0</v>
      </c>
      <c r="AS1215">
        <v>0</v>
      </c>
      <c r="AT1215">
        <v>0</v>
      </c>
      <c r="AU1215">
        <v>0</v>
      </c>
      <c r="AV1215">
        <v>0</v>
      </c>
      <c r="AW1215">
        <v>0</v>
      </c>
      <c r="BA1215" t="s">
        <v>63</v>
      </c>
      <c r="BB1215" t="s">
        <v>5419</v>
      </c>
      <c r="BC1215">
        <v>0</v>
      </c>
      <c r="BE1215" t="s">
        <v>203</v>
      </c>
      <c r="BH1215" t="s">
        <v>5420</v>
      </c>
    </row>
    <row r="1216" spans="1:60" x14ac:dyDescent="0.35">
      <c r="A1216" t="s">
        <v>3454</v>
      </c>
      <c r="B1216">
        <v>10000</v>
      </c>
      <c r="C1216">
        <v>20000</v>
      </c>
      <c r="D1216" s="2">
        <v>45772</v>
      </c>
      <c r="E1216" t="s">
        <v>59</v>
      </c>
      <c r="F1216" t="s">
        <v>3455</v>
      </c>
      <c r="G1216" t="s">
        <v>3456</v>
      </c>
      <c r="I1216">
        <v>1</v>
      </c>
      <c r="J1216" t="s">
        <v>183</v>
      </c>
      <c r="K1216" s="7" t="s">
        <v>70</v>
      </c>
      <c r="L1216" t="s">
        <v>6071</v>
      </c>
      <c r="M1216" t="s">
        <v>1171</v>
      </c>
      <c r="N1216" t="s">
        <v>3844</v>
      </c>
      <c r="O1216" s="3">
        <v>38125</v>
      </c>
      <c r="R1216" s="2">
        <v>45764</v>
      </c>
      <c r="T1216">
        <v>8</v>
      </c>
      <c r="U1216" s="3">
        <v>305000</v>
      </c>
      <c r="V1216" t="s">
        <v>65</v>
      </c>
      <c r="W1216" t="s">
        <v>66</v>
      </c>
      <c r="X1216">
        <v>0</v>
      </c>
      <c r="Y1216" s="3">
        <v>305000</v>
      </c>
      <c r="Z1216">
        <v>0</v>
      </c>
      <c r="AA1216">
        <v>0</v>
      </c>
      <c r="AB1216">
        <v>0</v>
      </c>
      <c r="AC1216">
        <v>0</v>
      </c>
      <c r="AF1216">
        <v>0</v>
      </c>
      <c r="AO1216" t="s">
        <v>67</v>
      </c>
      <c r="AP1216" t="s">
        <v>68</v>
      </c>
      <c r="AR1216">
        <v>0</v>
      </c>
      <c r="AS1216">
        <v>0</v>
      </c>
      <c r="AT1216">
        <v>0</v>
      </c>
      <c r="AU1216">
        <v>0</v>
      </c>
      <c r="AV1216">
        <v>0</v>
      </c>
      <c r="AW1216">
        <v>0</v>
      </c>
      <c r="BA1216" t="s">
        <v>63</v>
      </c>
      <c r="BB1216" t="s">
        <v>5421</v>
      </c>
      <c r="BC1216">
        <v>0</v>
      </c>
      <c r="BE1216" t="s">
        <v>68</v>
      </c>
      <c r="BH1216" t="s">
        <v>3457</v>
      </c>
    </row>
    <row r="1217" spans="1:60" x14ac:dyDescent="0.35">
      <c r="A1217" t="s">
        <v>3049</v>
      </c>
      <c r="B1217">
        <v>10000</v>
      </c>
      <c r="C1217">
        <v>20000</v>
      </c>
      <c r="D1217" s="2">
        <v>45768</v>
      </c>
      <c r="E1217" t="s">
        <v>59</v>
      </c>
      <c r="F1217" s="4">
        <v>0.45329861111111114</v>
      </c>
      <c r="G1217" t="s">
        <v>3050</v>
      </c>
      <c r="I1217">
        <v>1</v>
      </c>
      <c r="J1217" t="s">
        <v>183</v>
      </c>
      <c r="K1217">
        <v>94</v>
      </c>
      <c r="L1217" t="s">
        <v>6050</v>
      </c>
      <c r="M1217" t="s">
        <v>81</v>
      </c>
      <c r="N1217" t="s">
        <v>3825</v>
      </c>
      <c r="O1217" s="3">
        <v>10000</v>
      </c>
      <c r="R1217" s="2">
        <v>45764</v>
      </c>
      <c r="T1217">
        <v>4</v>
      </c>
      <c r="U1217" s="3">
        <v>40000</v>
      </c>
      <c r="V1217" t="s">
        <v>65</v>
      </c>
      <c r="W1217" t="s">
        <v>82</v>
      </c>
      <c r="X1217">
        <v>0</v>
      </c>
      <c r="Y1217" s="3">
        <v>40000</v>
      </c>
      <c r="Z1217">
        <v>0</v>
      </c>
      <c r="AA1217">
        <v>0</v>
      </c>
      <c r="AB1217">
        <v>0</v>
      </c>
      <c r="AC1217">
        <v>0</v>
      </c>
      <c r="AF1217">
        <v>0</v>
      </c>
      <c r="AO1217" t="s">
        <v>83</v>
      </c>
      <c r="AP1217" t="s">
        <v>84</v>
      </c>
      <c r="AR1217">
        <v>0</v>
      </c>
      <c r="AS1217">
        <v>0</v>
      </c>
      <c r="AT1217">
        <v>0</v>
      </c>
      <c r="AU1217">
        <v>0</v>
      </c>
      <c r="AV1217">
        <v>0</v>
      </c>
      <c r="AW1217">
        <v>0</v>
      </c>
      <c r="BA1217" t="s">
        <v>63</v>
      </c>
      <c r="BB1217" t="s">
        <v>5422</v>
      </c>
      <c r="BC1217">
        <v>0</v>
      </c>
      <c r="BE1217" t="s">
        <v>84</v>
      </c>
      <c r="BH1217" t="s">
        <v>3051</v>
      </c>
    </row>
    <row r="1218" spans="1:60" x14ac:dyDescent="0.35">
      <c r="A1218" t="s">
        <v>3052</v>
      </c>
      <c r="B1218">
        <v>10000</v>
      </c>
      <c r="C1218">
        <v>10000</v>
      </c>
      <c r="D1218" s="2">
        <v>45768</v>
      </c>
      <c r="E1218" t="s">
        <v>59</v>
      </c>
      <c r="F1218" t="s">
        <v>3053</v>
      </c>
      <c r="G1218" t="s">
        <v>842</v>
      </c>
      <c r="I1218">
        <v>1</v>
      </c>
      <c r="J1218" t="s">
        <v>183</v>
      </c>
      <c r="K1218" s="7" t="s">
        <v>152</v>
      </c>
      <c r="L1218" t="s">
        <v>6070</v>
      </c>
      <c r="M1218" t="s">
        <v>153</v>
      </c>
      <c r="N1218" t="s">
        <v>3830</v>
      </c>
      <c r="O1218" s="3">
        <v>48000</v>
      </c>
      <c r="R1218" s="2">
        <v>45764</v>
      </c>
      <c r="T1218">
        <v>12</v>
      </c>
      <c r="U1218" s="3">
        <v>576000</v>
      </c>
      <c r="V1218" t="s">
        <v>65</v>
      </c>
      <c r="W1218">
        <v>80256230001</v>
      </c>
      <c r="X1218">
        <v>0</v>
      </c>
      <c r="Y1218" s="3">
        <v>576000</v>
      </c>
      <c r="Z1218">
        <v>0</v>
      </c>
      <c r="AA1218">
        <v>0</v>
      </c>
      <c r="AB1218">
        <v>0</v>
      </c>
      <c r="AC1218">
        <v>0</v>
      </c>
      <c r="AF1218">
        <v>0</v>
      </c>
      <c r="AO1218">
        <v>8025623</v>
      </c>
      <c r="AP1218" t="s">
        <v>162</v>
      </c>
      <c r="AR1218">
        <v>0</v>
      </c>
      <c r="AS1218">
        <v>0</v>
      </c>
      <c r="AT1218">
        <v>0</v>
      </c>
      <c r="AU1218">
        <v>0</v>
      </c>
      <c r="AV1218">
        <v>0</v>
      </c>
      <c r="AW1218">
        <v>0</v>
      </c>
      <c r="BA1218" t="s">
        <v>63</v>
      </c>
      <c r="BB1218" t="s">
        <v>5423</v>
      </c>
      <c r="BC1218">
        <v>0</v>
      </c>
      <c r="BE1218" t="s">
        <v>162</v>
      </c>
      <c r="BH1218" t="s">
        <v>3054</v>
      </c>
    </row>
    <row r="1219" spans="1:60" x14ac:dyDescent="0.35">
      <c r="A1219" t="s">
        <v>3055</v>
      </c>
      <c r="B1219">
        <v>10000</v>
      </c>
      <c r="C1219">
        <v>20000</v>
      </c>
      <c r="D1219" s="2">
        <v>45768</v>
      </c>
      <c r="E1219" t="s">
        <v>59</v>
      </c>
      <c r="F1219" t="s">
        <v>3056</v>
      </c>
      <c r="G1219" t="s">
        <v>3057</v>
      </c>
      <c r="I1219">
        <v>1</v>
      </c>
      <c r="J1219" t="s">
        <v>183</v>
      </c>
      <c r="K1219">
        <v>61</v>
      </c>
      <c r="L1219" t="s">
        <v>6046</v>
      </c>
      <c r="M1219" t="s">
        <v>209</v>
      </c>
      <c r="N1219" t="s">
        <v>3802</v>
      </c>
      <c r="O1219">
        <v>100</v>
      </c>
      <c r="R1219" s="2">
        <v>45764</v>
      </c>
      <c r="T1219">
        <v>1</v>
      </c>
      <c r="U1219">
        <v>100</v>
      </c>
      <c r="V1219" t="s">
        <v>65</v>
      </c>
      <c r="W1219" t="s">
        <v>3058</v>
      </c>
      <c r="X1219">
        <v>0</v>
      </c>
      <c r="Y1219">
        <v>100</v>
      </c>
      <c r="Z1219">
        <v>0</v>
      </c>
      <c r="AA1219">
        <v>0</v>
      </c>
      <c r="AB1219">
        <v>0</v>
      </c>
      <c r="AC1219">
        <v>0</v>
      </c>
      <c r="AF1219">
        <v>0</v>
      </c>
      <c r="AO1219" t="s">
        <v>3059</v>
      </c>
      <c r="AP1219" t="s">
        <v>3060</v>
      </c>
      <c r="AR1219">
        <v>0</v>
      </c>
      <c r="AS1219">
        <v>0</v>
      </c>
      <c r="AT1219">
        <v>0</v>
      </c>
      <c r="AU1219">
        <v>0</v>
      </c>
      <c r="AV1219">
        <v>0</v>
      </c>
      <c r="AW1219">
        <v>0</v>
      </c>
      <c r="BA1219" t="s">
        <v>63</v>
      </c>
      <c r="BB1219" t="s">
        <v>5424</v>
      </c>
      <c r="BC1219">
        <v>0</v>
      </c>
      <c r="BE1219" t="s">
        <v>3060</v>
      </c>
      <c r="BH1219" t="s">
        <v>3061</v>
      </c>
    </row>
    <row r="1220" spans="1:60" x14ac:dyDescent="0.35">
      <c r="A1220" t="s">
        <v>2998</v>
      </c>
      <c r="B1220">
        <v>10000</v>
      </c>
      <c r="C1220">
        <v>10000</v>
      </c>
      <c r="D1220" s="2">
        <v>45764</v>
      </c>
      <c r="E1220" t="s">
        <v>59</v>
      </c>
      <c r="F1220" t="s">
        <v>2999</v>
      </c>
      <c r="G1220" t="s">
        <v>1428</v>
      </c>
      <c r="I1220">
        <v>1</v>
      </c>
      <c r="J1220" t="s">
        <v>183</v>
      </c>
      <c r="K1220">
        <v>78</v>
      </c>
      <c r="L1220" t="s">
        <v>6047</v>
      </c>
      <c r="M1220" t="s">
        <v>216</v>
      </c>
      <c r="N1220" t="s">
        <v>3803</v>
      </c>
      <c r="O1220" s="3">
        <v>2750</v>
      </c>
      <c r="R1220" s="2">
        <v>45764</v>
      </c>
      <c r="T1220">
        <v>16</v>
      </c>
      <c r="U1220" s="3">
        <v>44000</v>
      </c>
      <c r="V1220" t="s">
        <v>65</v>
      </c>
      <c r="W1220" t="s">
        <v>2383</v>
      </c>
      <c r="X1220">
        <v>0</v>
      </c>
      <c r="Y1220" s="3">
        <v>40000</v>
      </c>
      <c r="Z1220" s="3">
        <v>4000</v>
      </c>
      <c r="AA1220">
        <v>0</v>
      </c>
      <c r="AB1220">
        <v>0</v>
      </c>
      <c r="AC1220">
        <v>0</v>
      </c>
      <c r="AF1220">
        <v>0</v>
      </c>
      <c r="AO1220" t="s">
        <v>2384</v>
      </c>
      <c r="AP1220" t="s">
        <v>275</v>
      </c>
      <c r="AR1220">
        <v>0</v>
      </c>
      <c r="AS1220">
        <v>0</v>
      </c>
      <c r="AT1220">
        <v>0</v>
      </c>
      <c r="AU1220">
        <v>0</v>
      </c>
      <c r="AV1220">
        <v>0</v>
      </c>
      <c r="AW1220">
        <v>0</v>
      </c>
      <c r="BA1220" t="s">
        <v>63</v>
      </c>
      <c r="BB1220" t="s">
        <v>5425</v>
      </c>
      <c r="BC1220">
        <v>0</v>
      </c>
      <c r="BE1220" t="s">
        <v>275</v>
      </c>
      <c r="BH1220" t="s">
        <v>3000</v>
      </c>
    </row>
    <row r="1221" spans="1:60" x14ac:dyDescent="0.35">
      <c r="A1221" t="s">
        <v>2998</v>
      </c>
      <c r="B1221">
        <v>10000</v>
      </c>
      <c r="C1221">
        <v>20000</v>
      </c>
      <c r="D1221" s="2">
        <v>45764</v>
      </c>
      <c r="E1221" t="s">
        <v>59</v>
      </c>
      <c r="F1221" t="s">
        <v>2999</v>
      </c>
      <c r="G1221" t="s">
        <v>1428</v>
      </c>
      <c r="I1221">
        <v>2</v>
      </c>
      <c r="J1221" t="s">
        <v>183</v>
      </c>
      <c r="K1221">
        <v>63</v>
      </c>
      <c r="L1221" t="s">
        <v>6051</v>
      </c>
      <c r="M1221" t="s">
        <v>136</v>
      </c>
      <c r="N1221" t="s">
        <v>3850</v>
      </c>
      <c r="O1221" s="3">
        <v>2500</v>
      </c>
      <c r="R1221" s="2">
        <v>45764</v>
      </c>
      <c r="T1221">
        <v>16</v>
      </c>
      <c r="U1221" s="3">
        <v>40000</v>
      </c>
      <c r="V1221" t="s">
        <v>65</v>
      </c>
      <c r="W1221" t="s">
        <v>2383</v>
      </c>
      <c r="X1221">
        <v>0</v>
      </c>
      <c r="Y1221" s="3">
        <v>40000</v>
      </c>
      <c r="Z1221">
        <v>0</v>
      </c>
      <c r="AA1221">
        <v>0</v>
      </c>
      <c r="AB1221">
        <v>0</v>
      </c>
      <c r="AC1221">
        <v>0</v>
      </c>
      <c r="AF1221">
        <v>0</v>
      </c>
      <c r="AO1221" t="s">
        <v>2384</v>
      </c>
      <c r="AP1221" t="s">
        <v>275</v>
      </c>
      <c r="AR1221">
        <v>0</v>
      </c>
      <c r="AS1221">
        <v>0</v>
      </c>
      <c r="AT1221">
        <v>0</v>
      </c>
      <c r="AU1221">
        <v>0</v>
      </c>
      <c r="AV1221">
        <v>0</v>
      </c>
      <c r="AW1221">
        <v>0</v>
      </c>
      <c r="BA1221" t="s">
        <v>63</v>
      </c>
      <c r="BB1221" t="s">
        <v>5425</v>
      </c>
      <c r="BC1221">
        <v>0</v>
      </c>
      <c r="BE1221" t="s">
        <v>275</v>
      </c>
      <c r="BH1221" t="s">
        <v>3000</v>
      </c>
    </row>
    <row r="1222" spans="1:60" x14ac:dyDescent="0.35">
      <c r="A1222" t="s">
        <v>3001</v>
      </c>
      <c r="B1222">
        <v>10000</v>
      </c>
      <c r="C1222">
        <v>20000</v>
      </c>
      <c r="D1222" s="2">
        <v>45764</v>
      </c>
      <c r="E1222" t="s">
        <v>59</v>
      </c>
      <c r="F1222" t="s">
        <v>2999</v>
      </c>
      <c r="G1222" t="s">
        <v>1428</v>
      </c>
      <c r="I1222">
        <v>2</v>
      </c>
      <c r="J1222" t="s">
        <v>183</v>
      </c>
      <c r="K1222">
        <v>63</v>
      </c>
      <c r="L1222" t="s">
        <v>6051</v>
      </c>
      <c r="M1222" t="s">
        <v>136</v>
      </c>
      <c r="N1222" t="s">
        <v>3850</v>
      </c>
      <c r="O1222" s="3">
        <v>2500</v>
      </c>
      <c r="R1222" s="2">
        <v>45764</v>
      </c>
      <c r="T1222">
        <v>16</v>
      </c>
      <c r="U1222" s="3">
        <v>40000</v>
      </c>
      <c r="V1222" t="s">
        <v>65</v>
      </c>
      <c r="W1222" t="s">
        <v>3002</v>
      </c>
      <c r="X1222">
        <v>0</v>
      </c>
      <c r="Y1222" s="3">
        <v>40000</v>
      </c>
      <c r="Z1222">
        <v>0</v>
      </c>
      <c r="AA1222">
        <v>0</v>
      </c>
      <c r="AB1222">
        <v>0</v>
      </c>
      <c r="AC1222">
        <v>0</v>
      </c>
      <c r="AF1222">
        <v>0</v>
      </c>
      <c r="AO1222" t="s">
        <v>3003</v>
      </c>
      <c r="AP1222" t="s">
        <v>275</v>
      </c>
      <c r="AR1222">
        <v>0</v>
      </c>
      <c r="AS1222">
        <v>0</v>
      </c>
      <c r="AT1222">
        <v>0</v>
      </c>
      <c r="AU1222">
        <v>0</v>
      </c>
      <c r="AV1222">
        <v>0</v>
      </c>
      <c r="AW1222">
        <v>0</v>
      </c>
      <c r="BA1222" t="s">
        <v>63</v>
      </c>
      <c r="BB1222" t="s">
        <v>5328</v>
      </c>
      <c r="BC1222">
        <v>0</v>
      </c>
      <c r="BE1222" t="s">
        <v>275</v>
      </c>
      <c r="BH1222" t="s">
        <v>3004</v>
      </c>
    </row>
    <row r="1223" spans="1:60" x14ac:dyDescent="0.35">
      <c r="A1223" t="s">
        <v>5426</v>
      </c>
      <c r="B1223">
        <v>10000</v>
      </c>
      <c r="C1223">
        <v>10000</v>
      </c>
      <c r="D1223" s="2">
        <v>45769</v>
      </c>
      <c r="E1223" t="s">
        <v>59</v>
      </c>
      <c r="F1223" t="s">
        <v>5427</v>
      </c>
      <c r="G1223" t="s">
        <v>1428</v>
      </c>
      <c r="I1223">
        <v>1</v>
      </c>
      <c r="J1223" t="s">
        <v>183</v>
      </c>
      <c r="K1223">
        <v>78</v>
      </c>
      <c r="L1223" t="s">
        <v>6047</v>
      </c>
      <c r="M1223" t="s">
        <v>216</v>
      </c>
      <c r="N1223" t="s">
        <v>3803</v>
      </c>
      <c r="O1223" s="3">
        <v>2750</v>
      </c>
      <c r="R1223" s="2">
        <v>45764</v>
      </c>
      <c r="T1223">
        <v>16</v>
      </c>
      <c r="U1223" s="3">
        <v>44000</v>
      </c>
      <c r="V1223" t="s">
        <v>65</v>
      </c>
      <c r="W1223" t="s">
        <v>5428</v>
      </c>
      <c r="X1223">
        <v>0</v>
      </c>
      <c r="Y1223" s="3">
        <v>40000</v>
      </c>
      <c r="Z1223" s="3">
        <v>4000</v>
      </c>
      <c r="AA1223">
        <v>0</v>
      </c>
      <c r="AB1223">
        <v>0</v>
      </c>
      <c r="AC1223">
        <v>0</v>
      </c>
      <c r="AF1223">
        <v>0</v>
      </c>
      <c r="AO1223" t="s">
        <v>5429</v>
      </c>
      <c r="AP1223" t="s">
        <v>275</v>
      </c>
      <c r="AR1223">
        <v>0</v>
      </c>
      <c r="AS1223">
        <v>0</v>
      </c>
      <c r="AT1223">
        <v>0</v>
      </c>
      <c r="AU1223">
        <v>0</v>
      </c>
      <c r="AV1223">
        <v>0</v>
      </c>
      <c r="AW1223">
        <v>0</v>
      </c>
      <c r="BA1223" t="s">
        <v>63</v>
      </c>
      <c r="BB1223" t="s">
        <v>5430</v>
      </c>
      <c r="BC1223">
        <v>0</v>
      </c>
      <c r="BE1223" t="s">
        <v>275</v>
      </c>
      <c r="BH1223" t="s">
        <v>5431</v>
      </c>
    </row>
    <row r="1224" spans="1:60" x14ac:dyDescent="0.35">
      <c r="A1224" t="s">
        <v>3005</v>
      </c>
      <c r="B1224">
        <v>10000</v>
      </c>
      <c r="C1224">
        <v>20000</v>
      </c>
      <c r="D1224" s="2">
        <v>45764</v>
      </c>
      <c r="E1224" t="s">
        <v>59</v>
      </c>
      <c r="F1224" t="s">
        <v>3006</v>
      </c>
      <c r="G1224" t="s">
        <v>1428</v>
      </c>
      <c r="I1224">
        <v>2</v>
      </c>
      <c r="J1224" t="s">
        <v>183</v>
      </c>
      <c r="K1224">
        <v>63</v>
      </c>
      <c r="L1224" t="s">
        <v>6051</v>
      </c>
      <c r="M1224" t="s">
        <v>136</v>
      </c>
      <c r="N1224" t="s">
        <v>3850</v>
      </c>
      <c r="O1224" s="3">
        <v>5000</v>
      </c>
      <c r="R1224" s="2">
        <v>45764</v>
      </c>
      <c r="T1224">
        <v>16</v>
      </c>
      <c r="U1224" s="3">
        <v>80000</v>
      </c>
      <c r="V1224" t="s">
        <v>65</v>
      </c>
      <c r="W1224" t="s">
        <v>3002</v>
      </c>
      <c r="X1224">
        <v>0</v>
      </c>
      <c r="Y1224" s="3">
        <v>80000</v>
      </c>
      <c r="Z1224">
        <v>0</v>
      </c>
      <c r="AA1224">
        <v>0</v>
      </c>
      <c r="AB1224">
        <v>0</v>
      </c>
      <c r="AC1224">
        <v>0</v>
      </c>
      <c r="AF1224">
        <v>0</v>
      </c>
      <c r="AO1224" t="s">
        <v>3003</v>
      </c>
      <c r="AP1224" t="s">
        <v>170</v>
      </c>
      <c r="AR1224">
        <v>0</v>
      </c>
      <c r="AS1224">
        <v>0</v>
      </c>
      <c r="AT1224">
        <v>0</v>
      </c>
      <c r="AU1224">
        <v>0</v>
      </c>
      <c r="AV1224">
        <v>0</v>
      </c>
      <c r="AW1224">
        <v>0</v>
      </c>
      <c r="BA1224" t="s">
        <v>63</v>
      </c>
      <c r="BB1224" t="s">
        <v>5335</v>
      </c>
      <c r="BC1224">
        <v>0</v>
      </c>
      <c r="BE1224" t="s">
        <v>170</v>
      </c>
      <c r="BH1224" t="s">
        <v>3007</v>
      </c>
    </row>
    <row r="1225" spans="1:60" x14ac:dyDescent="0.35">
      <c r="A1225" t="s">
        <v>3008</v>
      </c>
      <c r="B1225">
        <v>10000</v>
      </c>
      <c r="C1225">
        <v>10000</v>
      </c>
      <c r="D1225" s="2">
        <v>45764</v>
      </c>
      <c r="E1225" t="s">
        <v>59</v>
      </c>
      <c r="F1225" t="s">
        <v>2711</v>
      </c>
      <c r="G1225" t="s">
        <v>1428</v>
      </c>
      <c r="I1225">
        <v>1</v>
      </c>
      <c r="J1225" t="s">
        <v>183</v>
      </c>
      <c r="K1225">
        <v>78</v>
      </c>
      <c r="L1225" t="s">
        <v>6047</v>
      </c>
      <c r="M1225" t="s">
        <v>216</v>
      </c>
      <c r="N1225" t="s">
        <v>3803</v>
      </c>
      <c r="O1225" s="3">
        <v>5500</v>
      </c>
      <c r="R1225" s="2">
        <v>45764</v>
      </c>
      <c r="T1225">
        <v>16</v>
      </c>
      <c r="U1225" s="3">
        <v>88000</v>
      </c>
      <c r="V1225" t="s">
        <v>65</v>
      </c>
      <c r="W1225" t="s">
        <v>2383</v>
      </c>
      <c r="X1225">
        <v>0</v>
      </c>
      <c r="Y1225" s="3">
        <v>80000</v>
      </c>
      <c r="Z1225" s="3">
        <v>8000</v>
      </c>
      <c r="AA1225">
        <v>0</v>
      </c>
      <c r="AB1225">
        <v>0</v>
      </c>
      <c r="AC1225">
        <v>0</v>
      </c>
      <c r="AF1225">
        <v>0</v>
      </c>
      <c r="AO1225" t="s">
        <v>2384</v>
      </c>
      <c r="AP1225" t="s">
        <v>170</v>
      </c>
      <c r="AR1225">
        <v>0</v>
      </c>
      <c r="AS1225">
        <v>0</v>
      </c>
      <c r="AT1225">
        <v>0</v>
      </c>
      <c r="AU1225">
        <v>0</v>
      </c>
      <c r="AV1225">
        <v>0</v>
      </c>
      <c r="AW1225">
        <v>0</v>
      </c>
      <c r="BA1225" t="s">
        <v>63</v>
      </c>
      <c r="BB1225" t="s">
        <v>5432</v>
      </c>
      <c r="BC1225">
        <v>0</v>
      </c>
      <c r="BE1225" t="s">
        <v>170</v>
      </c>
      <c r="BH1225" t="s">
        <v>3009</v>
      </c>
    </row>
    <row r="1226" spans="1:60" x14ac:dyDescent="0.35">
      <c r="A1226" t="s">
        <v>3008</v>
      </c>
      <c r="B1226">
        <v>10000</v>
      </c>
      <c r="C1226">
        <v>20000</v>
      </c>
      <c r="D1226" s="2">
        <v>45764</v>
      </c>
      <c r="E1226" t="s">
        <v>59</v>
      </c>
      <c r="F1226" t="s">
        <v>2711</v>
      </c>
      <c r="G1226" t="s">
        <v>1428</v>
      </c>
      <c r="I1226">
        <v>2</v>
      </c>
      <c r="J1226" t="s">
        <v>183</v>
      </c>
      <c r="K1226">
        <v>63</v>
      </c>
      <c r="L1226" t="s">
        <v>6051</v>
      </c>
      <c r="M1226" t="s">
        <v>136</v>
      </c>
      <c r="N1226" t="s">
        <v>3850</v>
      </c>
      <c r="O1226" s="3">
        <v>5000</v>
      </c>
      <c r="R1226" s="2">
        <v>45764</v>
      </c>
      <c r="T1226">
        <v>16</v>
      </c>
      <c r="U1226" s="3">
        <v>80000</v>
      </c>
      <c r="V1226" t="s">
        <v>65</v>
      </c>
      <c r="W1226" t="s">
        <v>2383</v>
      </c>
      <c r="X1226">
        <v>0</v>
      </c>
      <c r="Y1226" s="3">
        <v>80000</v>
      </c>
      <c r="Z1226">
        <v>0</v>
      </c>
      <c r="AA1226">
        <v>0</v>
      </c>
      <c r="AB1226">
        <v>0</v>
      </c>
      <c r="AC1226">
        <v>0</v>
      </c>
      <c r="AF1226">
        <v>0</v>
      </c>
      <c r="AO1226" t="s">
        <v>2384</v>
      </c>
      <c r="AP1226" t="s">
        <v>170</v>
      </c>
      <c r="AR1226">
        <v>0</v>
      </c>
      <c r="AS1226">
        <v>0</v>
      </c>
      <c r="AT1226">
        <v>0</v>
      </c>
      <c r="AU1226">
        <v>0</v>
      </c>
      <c r="AV1226">
        <v>0</v>
      </c>
      <c r="AW1226">
        <v>0</v>
      </c>
      <c r="BA1226" t="s">
        <v>63</v>
      </c>
      <c r="BB1226" t="s">
        <v>5432</v>
      </c>
      <c r="BC1226">
        <v>0</v>
      </c>
      <c r="BE1226" t="s">
        <v>170</v>
      </c>
      <c r="BH1226" t="s">
        <v>3009</v>
      </c>
    </row>
    <row r="1227" spans="1:60" x14ac:dyDescent="0.35">
      <c r="A1227" t="s">
        <v>5433</v>
      </c>
      <c r="B1227">
        <v>10000</v>
      </c>
      <c r="C1227">
        <v>10000</v>
      </c>
      <c r="D1227" s="2">
        <v>45769</v>
      </c>
      <c r="E1227" t="s">
        <v>59</v>
      </c>
      <c r="F1227" t="s">
        <v>5427</v>
      </c>
      <c r="G1227" t="s">
        <v>1428</v>
      </c>
      <c r="I1227">
        <v>1</v>
      </c>
      <c r="J1227" t="s">
        <v>183</v>
      </c>
      <c r="K1227">
        <v>78</v>
      </c>
      <c r="L1227" t="s">
        <v>6047</v>
      </c>
      <c r="M1227" t="s">
        <v>216</v>
      </c>
      <c r="N1227" t="s">
        <v>3803</v>
      </c>
      <c r="O1227" s="3">
        <v>2750</v>
      </c>
      <c r="R1227" s="2">
        <v>45764</v>
      </c>
      <c r="T1227">
        <v>16</v>
      </c>
      <c r="U1227" s="3">
        <v>44000</v>
      </c>
      <c r="V1227" t="s">
        <v>65</v>
      </c>
      <c r="W1227" t="s">
        <v>5428</v>
      </c>
      <c r="X1227">
        <v>0</v>
      </c>
      <c r="Y1227" s="3">
        <v>40000</v>
      </c>
      <c r="Z1227" s="3">
        <v>4000</v>
      </c>
      <c r="AA1227">
        <v>0</v>
      </c>
      <c r="AB1227">
        <v>0</v>
      </c>
      <c r="AC1227">
        <v>0</v>
      </c>
      <c r="AF1227">
        <v>0</v>
      </c>
      <c r="AO1227" t="s">
        <v>5429</v>
      </c>
      <c r="AP1227" t="s">
        <v>275</v>
      </c>
      <c r="AR1227">
        <v>0</v>
      </c>
      <c r="AS1227">
        <v>0</v>
      </c>
      <c r="AT1227">
        <v>0</v>
      </c>
      <c r="AU1227">
        <v>0</v>
      </c>
      <c r="AV1227">
        <v>0</v>
      </c>
      <c r="AW1227">
        <v>0</v>
      </c>
      <c r="BA1227" t="s">
        <v>63</v>
      </c>
      <c r="BB1227" t="s">
        <v>5434</v>
      </c>
      <c r="BC1227">
        <v>0</v>
      </c>
      <c r="BE1227" t="s">
        <v>275</v>
      </c>
      <c r="BH1227" t="s">
        <v>5435</v>
      </c>
    </row>
    <row r="1228" spans="1:60" x14ac:dyDescent="0.35">
      <c r="A1228" t="s">
        <v>3062</v>
      </c>
      <c r="B1228">
        <v>10000</v>
      </c>
      <c r="C1228">
        <v>10000</v>
      </c>
      <c r="D1228" s="2">
        <v>45768</v>
      </c>
      <c r="E1228" t="s">
        <v>59</v>
      </c>
      <c r="F1228" t="s">
        <v>3063</v>
      </c>
      <c r="G1228" t="s">
        <v>3064</v>
      </c>
      <c r="I1228">
        <v>1</v>
      </c>
      <c r="J1228" t="s">
        <v>183</v>
      </c>
      <c r="K1228">
        <v>32</v>
      </c>
      <c r="L1228" t="s">
        <v>6064</v>
      </c>
      <c r="M1228" t="s">
        <v>516</v>
      </c>
      <c r="N1228" t="s">
        <v>3833</v>
      </c>
      <c r="O1228" s="3">
        <v>5860</v>
      </c>
      <c r="R1228" s="2">
        <v>45764</v>
      </c>
      <c r="T1228">
        <v>1</v>
      </c>
      <c r="U1228" s="3">
        <v>5860</v>
      </c>
      <c r="V1228" t="s">
        <v>65</v>
      </c>
      <c r="W1228" t="s">
        <v>517</v>
      </c>
      <c r="X1228">
        <v>0</v>
      </c>
      <c r="Y1228" s="3">
        <v>5360</v>
      </c>
      <c r="Z1228">
        <v>500</v>
      </c>
      <c r="AA1228">
        <v>0</v>
      </c>
      <c r="AB1228">
        <v>0</v>
      </c>
      <c r="AC1228">
        <v>0</v>
      </c>
      <c r="AF1228">
        <v>0</v>
      </c>
      <c r="AO1228" t="s">
        <v>518</v>
      </c>
      <c r="AP1228" t="s">
        <v>465</v>
      </c>
      <c r="AR1228">
        <v>0</v>
      </c>
      <c r="AS1228">
        <v>0</v>
      </c>
      <c r="AT1228">
        <v>0</v>
      </c>
      <c r="AU1228">
        <v>0</v>
      </c>
      <c r="AV1228">
        <v>0</v>
      </c>
      <c r="AW1228">
        <v>0</v>
      </c>
      <c r="BA1228" t="s">
        <v>63</v>
      </c>
      <c r="BB1228" t="s">
        <v>5436</v>
      </c>
      <c r="BC1228">
        <v>0</v>
      </c>
      <c r="BE1228" t="s">
        <v>465</v>
      </c>
      <c r="BH1228" t="s">
        <v>3065</v>
      </c>
    </row>
    <row r="1229" spans="1:60" x14ac:dyDescent="0.35">
      <c r="A1229" t="s">
        <v>3010</v>
      </c>
      <c r="B1229">
        <v>10000</v>
      </c>
      <c r="C1229">
        <v>10000</v>
      </c>
      <c r="D1229" s="2">
        <v>45764</v>
      </c>
      <c r="E1229" t="s">
        <v>59</v>
      </c>
      <c r="F1229" t="s">
        <v>3011</v>
      </c>
      <c r="G1229">
        <v>234402</v>
      </c>
      <c r="I1229">
        <v>1</v>
      </c>
      <c r="J1229" t="s">
        <v>183</v>
      </c>
      <c r="K1229">
        <v>90</v>
      </c>
      <c r="L1229" t="s">
        <v>6044</v>
      </c>
      <c r="M1229" t="s">
        <v>1190</v>
      </c>
      <c r="N1229" t="s">
        <v>3836</v>
      </c>
      <c r="O1229" s="3">
        <v>1334</v>
      </c>
      <c r="R1229" s="2">
        <v>45764</v>
      </c>
      <c r="T1229">
        <v>180</v>
      </c>
      <c r="U1229" s="3">
        <v>240120</v>
      </c>
      <c r="V1229" t="s">
        <v>65</v>
      </c>
      <c r="W1229" t="s">
        <v>1191</v>
      </c>
      <c r="X1229">
        <v>0</v>
      </c>
      <c r="Y1229" s="3">
        <v>240000</v>
      </c>
      <c r="Z1229">
        <v>120</v>
      </c>
      <c r="AA1229">
        <v>0</v>
      </c>
      <c r="AB1229">
        <v>0</v>
      </c>
      <c r="AC1229">
        <v>0</v>
      </c>
      <c r="AF1229">
        <v>0</v>
      </c>
      <c r="AO1229" t="s">
        <v>1192</v>
      </c>
      <c r="AP1229" t="s">
        <v>139</v>
      </c>
      <c r="AR1229">
        <v>0</v>
      </c>
      <c r="AS1229">
        <v>0</v>
      </c>
      <c r="AT1229">
        <v>0</v>
      </c>
      <c r="AU1229">
        <v>0</v>
      </c>
      <c r="AV1229">
        <v>0</v>
      </c>
      <c r="AW1229">
        <v>0</v>
      </c>
      <c r="BA1229" t="s">
        <v>63</v>
      </c>
      <c r="BB1229" t="s">
        <v>5437</v>
      </c>
      <c r="BC1229">
        <v>0</v>
      </c>
      <c r="BE1229" t="s">
        <v>139</v>
      </c>
      <c r="BH1229" t="s">
        <v>3012</v>
      </c>
    </row>
    <row r="1230" spans="1:60" x14ac:dyDescent="0.35">
      <c r="A1230" t="s">
        <v>3066</v>
      </c>
      <c r="B1230">
        <v>10000</v>
      </c>
      <c r="C1230">
        <v>10000</v>
      </c>
      <c r="D1230" s="2">
        <v>45768</v>
      </c>
      <c r="E1230" t="s">
        <v>59</v>
      </c>
      <c r="F1230" t="s">
        <v>3056</v>
      </c>
      <c r="G1230" t="s">
        <v>3057</v>
      </c>
      <c r="I1230">
        <v>1</v>
      </c>
      <c r="J1230" t="s">
        <v>183</v>
      </c>
      <c r="K1230">
        <v>61</v>
      </c>
      <c r="L1230" t="s">
        <v>6046</v>
      </c>
      <c r="M1230" t="s">
        <v>209</v>
      </c>
      <c r="N1230" t="s">
        <v>3802</v>
      </c>
      <c r="O1230">
        <v>100</v>
      </c>
      <c r="R1230" s="2">
        <v>45764</v>
      </c>
      <c r="T1230">
        <v>1</v>
      </c>
      <c r="U1230">
        <v>100</v>
      </c>
      <c r="V1230" t="s">
        <v>65</v>
      </c>
      <c r="W1230" t="s">
        <v>3058</v>
      </c>
      <c r="X1230">
        <v>0</v>
      </c>
      <c r="Y1230">
        <v>100</v>
      </c>
      <c r="Z1230">
        <v>0</v>
      </c>
      <c r="AA1230">
        <v>0</v>
      </c>
      <c r="AB1230">
        <v>0</v>
      </c>
      <c r="AC1230">
        <v>0</v>
      </c>
      <c r="AF1230">
        <v>0</v>
      </c>
      <c r="AO1230" t="s">
        <v>3059</v>
      </c>
      <c r="AP1230" t="s">
        <v>3060</v>
      </c>
      <c r="AR1230">
        <v>0</v>
      </c>
      <c r="AS1230">
        <v>0</v>
      </c>
      <c r="AT1230">
        <v>0</v>
      </c>
      <c r="AU1230">
        <v>0</v>
      </c>
      <c r="AV1230">
        <v>0</v>
      </c>
      <c r="AW1230">
        <v>0</v>
      </c>
      <c r="BA1230" t="s">
        <v>63</v>
      </c>
      <c r="BB1230" t="s">
        <v>5438</v>
      </c>
      <c r="BC1230">
        <v>0</v>
      </c>
      <c r="BE1230" t="s">
        <v>3060</v>
      </c>
      <c r="BH1230" t="s">
        <v>3067</v>
      </c>
    </row>
    <row r="1231" spans="1:60" x14ac:dyDescent="0.35">
      <c r="A1231" t="s">
        <v>5439</v>
      </c>
      <c r="B1231">
        <v>10000</v>
      </c>
      <c r="C1231">
        <v>10000</v>
      </c>
      <c r="D1231" s="2">
        <v>45769</v>
      </c>
      <c r="E1231" t="s">
        <v>59</v>
      </c>
      <c r="F1231" t="s">
        <v>5323</v>
      </c>
      <c r="G1231" t="s">
        <v>2452</v>
      </c>
      <c r="I1231">
        <v>1</v>
      </c>
      <c r="J1231" t="s">
        <v>183</v>
      </c>
      <c r="K1231">
        <v>12</v>
      </c>
      <c r="L1231" t="s">
        <v>6062</v>
      </c>
      <c r="M1231" t="s">
        <v>462</v>
      </c>
      <c r="N1231" t="s">
        <v>3804</v>
      </c>
      <c r="O1231" s="3">
        <v>30000</v>
      </c>
      <c r="R1231" s="2">
        <v>45764</v>
      </c>
      <c r="T1231">
        <v>1</v>
      </c>
      <c r="U1231" s="3">
        <v>30000</v>
      </c>
      <c r="V1231" t="s">
        <v>65</v>
      </c>
      <c r="W1231" t="s">
        <v>463</v>
      </c>
      <c r="X1231">
        <v>0</v>
      </c>
      <c r="Y1231" s="3">
        <v>30000</v>
      </c>
      <c r="Z1231">
        <v>0</v>
      </c>
      <c r="AA1231">
        <v>0</v>
      </c>
      <c r="AB1231">
        <v>0</v>
      </c>
      <c r="AC1231">
        <v>0</v>
      </c>
      <c r="AF1231">
        <v>0</v>
      </c>
      <c r="AO1231" t="s">
        <v>464</v>
      </c>
      <c r="AP1231" t="s">
        <v>465</v>
      </c>
      <c r="AR1231">
        <v>0</v>
      </c>
      <c r="AS1231">
        <v>0</v>
      </c>
      <c r="AT1231">
        <v>0</v>
      </c>
      <c r="AU1231">
        <v>0</v>
      </c>
      <c r="AV1231">
        <v>0</v>
      </c>
      <c r="AW1231">
        <v>0</v>
      </c>
      <c r="BA1231" t="s">
        <v>63</v>
      </c>
      <c r="BB1231" t="s">
        <v>5440</v>
      </c>
      <c r="BC1231">
        <v>0</v>
      </c>
      <c r="BE1231" t="s">
        <v>465</v>
      </c>
      <c r="BH1231" t="s">
        <v>2460</v>
      </c>
    </row>
    <row r="1232" spans="1:60" x14ac:dyDescent="0.35">
      <c r="A1232" t="s">
        <v>5441</v>
      </c>
      <c r="B1232">
        <v>10000</v>
      </c>
      <c r="C1232">
        <v>10000</v>
      </c>
      <c r="D1232" s="2">
        <v>45769</v>
      </c>
      <c r="E1232" t="s">
        <v>59</v>
      </c>
      <c r="F1232" t="s">
        <v>5323</v>
      </c>
      <c r="G1232" t="s">
        <v>2452</v>
      </c>
      <c r="I1232">
        <v>1</v>
      </c>
      <c r="J1232" t="s">
        <v>183</v>
      </c>
      <c r="K1232">
        <v>22</v>
      </c>
      <c r="L1232" t="s">
        <v>6063</v>
      </c>
      <c r="M1232" t="s">
        <v>685</v>
      </c>
      <c r="N1232" t="s">
        <v>3805</v>
      </c>
      <c r="O1232" s="3">
        <v>16500</v>
      </c>
      <c r="R1232" s="2">
        <v>45764</v>
      </c>
      <c r="T1232">
        <v>2</v>
      </c>
      <c r="U1232" s="3">
        <v>33000</v>
      </c>
      <c r="V1232" t="s">
        <v>65</v>
      </c>
      <c r="W1232" t="s">
        <v>5442</v>
      </c>
      <c r="X1232">
        <v>0</v>
      </c>
      <c r="Y1232" s="3">
        <v>33000</v>
      </c>
      <c r="Z1232">
        <v>0</v>
      </c>
      <c r="AA1232">
        <v>0</v>
      </c>
      <c r="AB1232">
        <v>0</v>
      </c>
      <c r="AC1232">
        <v>0</v>
      </c>
      <c r="AF1232">
        <v>0</v>
      </c>
      <c r="AO1232" t="s">
        <v>5443</v>
      </c>
      <c r="AP1232" t="s">
        <v>465</v>
      </c>
      <c r="AR1232">
        <v>0</v>
      </c>
      <c r="AS1232">
        <v>0</v>
      </c>
      <c r="AT1232">
        <v>0</v>
      </c>
      <c r="AU1232">
        <v>0</v>
      </c>
      <c r="AV1232">
        <v>0</v>
      </c>
      <c r="AW1232">
        <v>0</v>
      </c>
      <c r="BA1232" t="s">
        <v>63</v>
      </c>
      <c r="BB1232" t="s">
        <v>5444</v>
      </c>
      <c r="BC1232">
        <v>0</v>
      </c>
      <c r="BE1232" t="s">
        <v>465</v>
      </c>
      <c r="BH1232" t="s">
        <v>2873</v>
      </c>
    </row>
    <row r="1233" spans="1:60" x14ac:dyDescent="0.35">
      <c r="A1233" t="s">
        <v>3013</v>
      </c>
      <c r="B1233">
        <v>10000</v>
      </c>
      <c r="C1233">
        <v>10000</v>
      </c>
      <c r="D1233" s="2">
        <v>45764</v>
      </c>
      <c r="E1233" t="s">
        <v>59</v>
      </c>
      <c r="F1233" t="s">
        <v>3014</v>
      </c>
      <c r="G1233" t="s">
        <v>3015</v>
      </c>
      <c r="I1233">
        <v>1</v>
      </c>
      <c r="J1233" t="s">
        <v>183</v>
      </c>
      <c r="K1233">
        <v>46</v>
      </c>
      <c r="L1233" t="s">
        <v>6049</v>
      </c>
      <c r="M1233" t="s">
        <v>231</v>
      </c>
      <c r="N1233" t="s">
        <v>3809</v>
      </c>
      <c r="O1233" s="3">
        <v>4000</v>
      </c>
      <c r="R1233" s="2">
        <v>45764</v>
      </c>
      <c r="T1233">
        <v>1</v>
      </c>
      <c r="U1233" s="3">
        <v>4000</v>
      </c>
      <c r="V1233" t="s">
        <v>65</v>
      </c>
      <c r="W1233" t="s">
        <v>3016</v>
      </c>
      <c r="X1233">
        <v>0</v>
      </c>
      <c r="Y1233" s="3">
        <v>4000</v>
      </c>
      <c r="Z1233">
        <v>0</v>
      </c>
      <c r="AA1233">
        <v>0</v>
      </c>
      <c r="AB1233">
        <v>0</v>
      </c>
      <c r="AC1233">
        <v>0</v>
      </c>
      <c r="AF1233">
        <v>0</v>
      </c>
      <c r="AO1233" t="s">
        <v>3017</v>
      </c>
      <c r="AP1233" t="s">
        <v>465</v>
      </c>
      <c r="AR1233">
        <v>0</v>
      </c>
      <c r="AS1233">
        <v>0</v>
      </c>
      <c r="AT1233">
        <v>0</v>
      </c>
      <c r="AU1233">
        <v>0</v>
      </c>
      <c r="AV1233">
        <v>0</v>
      </c>
      <c r="AW1233">
        <v>0</v>
      </c>
      <c r="BA1233" t="s">
        <v>63</v>
      </c>
      <c r="BB1233" t="s">
        <v>5445</v>
      </c>
      <c r="BC1233">
        <v>0</v>
      </c>
      <c r="BE1233" t="s">
        <v>465</v>
      </c>
      <c r="BH1233" t="s">
        <v>2873</v>
      </c>
    </row>
    <row r="1234" spans="1:60" x14ac:dyDescent="0.35">
      <c r="A1234" t="s">
        <v>3018</v>
      </c>
      <c r="B1234">
        <v>10000</v>
      </c>
      <c r="C1234">
        <v>10000</v>
      </c>
      <c r="D1234" s="2">
        <v>45764</v>
      </c>
      <c r="E1234" t="s">
        <v>59</v>
      </c>
      <c r="F1234" s="4">
        <v>0.46346064814814814</v>
      </c>
      <c r="G1234" t="s">
        <v>2885</v>
      </c>
      <c r="I1234">
        <v>1</v>
      </c>
      <c r="J1234" t="s">
        <v>183</v>
      </c>
      <c r="K1234">
        <v>61</v>
      </c>
      <c r="L1234" t="s">
        <v>6046</v>
      </c>
      <c r="M1234" t="s">
        <v>664</v>
      </c>
      <c r="N1234" t="s">
        <v>3846</v>
      </c>
      <c r="O1234">
        <v>667</v>
      </c>
      <c r="R1234" s="2">
        <v>45764</v>
      </c>
      <c r="T1234">
        <v>6</v>
      </c>
      <c r="U1234" s="3">
        <v>4002</v>
      </c>
      <c r="V1234" t="s">
        <v>65</v>
      </c>
      <c r="W1234" t="s">
        <v>3019</v>
      </c>
      <c r="X1234">
        <v>0</v>
      </c>
      <c r="Y1234" s="3">
        <v>4000</v>
      </c>
      <c r="Z1234">
        <v>2</v>
      </c>
      <c r="AA1234">
        <v>0</v>
      </c>
      <c r="AB1234">
        <v>0</v>
      </c>
      <c r="AC1234">
        <v>0</v>
      </c>
      <c r="AF1234">
        <v>0</v>
      </c>
      <c r="AO1234" t="s">
        <v>3020</v>
      </c>
      <c r="AP1234" t="s">
        <v>465</v>
      </c>
      <c r="AR1234">
        <v>0</v>
      </c>
      <c r="AS1234">
        <v>0</v>
      </c>
      <c r="AT1234">
        <v>0</v>
      </c>
      <c r="AU1234">
        <v>0</v>
      </c>
      <c r="AV1234">
        <v>0</v>
      </c>
      <c r="AW1234">
        <v>0</v>
      </c>
      <c r="BA1234" t="s">
        <v>63</v>
      </c>
      <c r="BB1234" t="s">
        <v>5446</v>
      </c>
      <c r="BC1234">
        <v>0</v>
      </c>
      <c r="BE1234" t="s">
        <v>465</v>
      </c>
      <c r="BH1234" t="s">
        <v>2776</v>
      </c>
    </row>
    <row r="1235" spans="1:60" x14ac:dyDescent="0.35">
      <c r="A1235" t="s">
        <v>3021</v>
      </c>
      <c r="B1235">
        <v>10000</v>
      </c>
      <c r="C1235">
        <v>10000</v>
      </c>
      <c r="D1235" s="2">
        <v>45764</v>
      </c>
      <c r="E1235" t="s">
        <v>59</v>
      </c>
      <c r="F1235" t="s">
        <v>3022</v>
      </c>
      <c r="G1235" t="s">
        <v>2452</v>
      </c>
      <c r="I1235">
        <v>1</v>
      </c>
      <c r="J1235" t="s">
        <v>183</v>
      </c>
      <c r="K1235">
        <v>22</v>
      </c>
      <c r="L1235" t="s">
        <v>6063</v>
      </c>
      <c r="M1235" t="s">
        <v>685</v>
      </c>
      <c r="N1235" t="s">
        <v>3805</v>
      </c>
      <c r="O1235" s="3">
        <v>8000</v>
      </c>
      <c r="R1235" s="2">
        <v>45764</v>
      </c>
      <c r="T1235">
        <v>2</v>
      </c>
      <c r="U1235" s="3">
        <v>16000</v>
      </c>
      <c r="V1235" t="s">
        <v>65</v>
      </c>
      <c r="W1235" t="s">
        <v>3024</v>
      </c>
      <c r="X1235">
        <v>0</v>
      </c>
      <c r="Y1235" s="3">
        <v>16000</v>
      </c>
      <c r="Z1235">
        <v>0</v>
      </c>
      <c r="AA1235">
        <v>0</v>
      </c>
      <c r="AB1235">
        <v>0</v>
      </c>
      <c r="AC1235">
        <v>0</v>
      </c>
      <c r="AF1235">
        <v>0</v>
      </c>
      <c r="AO1235" t="s">
        <v>3025</v>
      </c>
      <c r="AP1235" t="s">
        <v>465</v>
      </c>
      <c r="AR1235">
        <v>0</v>
      </c>
      <c r="AS1235">
        <v>0</v>
      </c>
      <c r="AT1235">
        <v>0</v>
      </c>
      <c r="AU1235">
        <v>0</v>
      </c>
      <c r="AV1235">
        <v>0</v>
      </c>
      <c r="AW1235">
        <v>0</v>
      </c>
      <c r="BA1235" t="s">
        <v>63</v>
      </c>
      <c r="BB1235" t="s">
        <v>5447</v>
      </c>
      <c r="BC1235">
        <v>0</v>
      </c>
      <c r="BE1235" t="s">
        <v>465</v>
      </c>
      <c r="BH1235" t="s">
        <v>2878</v>
      </c>
    </row>
    <row r="1236" spans="1:60" x14ac:dyDescent="0.35">
      <c r="A1236" t="s">
        <v>3068</v>
      </c>
      <c r="B1236">
        <v>10000</v>
      </c>
      <c r="C1236">
        <v>10000</v>
      </c>
      <c r="D1236" s="2">
        <v>45768</v>
      </c>
      <c r="E1236" t="s">
        <v>59</v>
      </c>
      <c r="F1236" t="s">
        <v>3069</v>
      </c>
      <c r="G1236" t="s">
        <v>3015</v>
      </c>
      <c r="I1236">
        <v>1</v>
      </c>
      <c r="J1236" t="s">
        <v>183</v>
      </c>
      <c r="K1236">
        <v>46</v>
      </c>
      <c r="L1236" t="s">
        <v>6049</v>
      </c>
      <c r="M1236" t="s">
        <v>231</v>
      </c>
      <c r="N1236" t="s">
        <v>3809</v>
      </c>
      <c r="O1236" s="3">
        <v>3000</v>
      </c>
      <c r="R1236" s="2">
        <v>45764</v>
      </c>
      <c r="T1236">
        <v>1</v>
      </c>
      <c r="U1236" s="3">
        <v>3000</v>
      </c>
      <c r="V1236" t="s">
        <v>65</v>
      </c>
      <c r="W1236" t="s">
        <v>3070</v>
      </c>
      <c r="X1236">
        <v>0</v>
      </c>
      <c r="Y1236" s="3">
        <v>3000</v>
      </c>
      <c r="Z1236">
        <v>0</v>
      </c>
      <c r="AA1236">
        <v>0</v>
      </c>
      <c r="AB1236">
        <v>0</v>
      </c>
      <c r="AC1236">
        <v>0</v>
      </c>
      <c r="AF1236">
        <v>0</v>
      </c>
      <c r="AO1236" t="s">
        <v>3071</v>
      </c>
      <c r="AP1236" t="s">
        <v>465</v>
      </c>
      <c r="AR1236">
        <v>0</v>
      </c>
      <c r="AS1236">
        <v>0</v>
      </c>
      <c r="AT1236">
        <v>0</v>
      </c>
      <c r="AU1236">
        <v>0</v>
      </c>
      <c r="AV1236">
        <v>0</v>
      </c>
      <c r="AW1236">
        <v>0</v>
      </c>
      <c r="BA1236" t="s">
        <v>63</v>
      </c>
      <c r="BB1236" t="s">
        <v>5448</v>
      </c>
      <c r="BC1236">
        <v>0</v>
      </c>
      <c r="BE1236" t="s">
        <v>465</v>
      </c>
      <c r="BH1236" t="s">
        <v>2878</v>
      </c>
    </row>
    <row r="1237" spans="1:60" x14ac:dyDescent="0.35">
      <c r="A1237" t="s">
        <v>5449</v>
      </c>
      <c r="B1237">
        <v>10000</v>
      </c>
      <c r="C1237">
        <v>10000</v>
      </c>
      <c r="D1237" s="2">
        <v>45770</v>
      </c>
      <c r="E1237" t="s">
        <v>59</v>
      </c>
      <c r="F1237" t="s">
        <v>5450</v>
      </c>
      <c r="G1237" t="s">
        <v>1455</v>
      </c>
      <c r="I1237">
        <v>1</v>
      </c>
      <c r="J1237" t="s">
        <v>183</v>
      </c>
      <c r="K1237">
        <v>88</v>
      </c>
      <c r="L1237" t="s">
        <v>6058</v>
      </c>
      <c r="M1237" t="s">
        <v>144</v>
      </c>
      <c r="N1237" t="s">
        <v>3855</v>
      </c>
      <c r="O1237" s="3">
        <v>3500</v>
      </c>
      <c r="R1237" s="2">
        <v>45764</v>
      </c>
      <c r="T1237">
        <v>1</v>
      </c>
      <c r="U1237" s="3">
        <v>3500</v>
      </c>
      <c r="V1237" t="s">
        <v>65</v>
      </c>
      <c r="W1237" t="s">
        <v>5451</v>
      </c>
      <c r="X1237">
        <v>0</v>
      </c>
      <c r="Y1237" s="3">
        <v>3000</v>
      </c>
      <c r="Z1237">
        <v>500</v>
      </c>
      <c r="AA1237">
        <v>0</v>
      </c>
      <c r="AB1237">
        <v>0</v>
      </c>
      <c r="AC1237">
        <v>0</v>
      </c>
      <c r="AF1237">
        <v>0</v>
      </c>
      <c r="AO1237" t="s">
        <v>5452</v>
      </c>
      <c r="AP1237" t="s">
        <v>3251</v>
      </c>
      <c r="AR1237">
        <v>0</v>
      </c>
      <c r="AS1237">
        <v>0</v>
      </c>
      <c r="AT1237">
        <v>0</v>
      </c>
      <c r="AU1237">
        <v>0</v>
      </c>
      <c r="AV1237">
        <v>0</v>
      </c>
      <c r="AW1237">
        <v>0</v>
      </c>
      <c r="BA1237" t="s">
        <v>63</v>
      </c>
      <c r="BB1237" t="s">
        <v>5453</v>
      </c>
      <c r="BC1237">
        <v>0</v>
      </c>
      <c r="BE1237" t="s">
        <v>3251</v>
      </c>
      <c r="BH1237" t="s">
        <v>3252</v>
      </c>
    </row>
    <row r="1238" spans="1:60" x14ac:dyDescent="0.35">
      <c r="A1238" t="s">
        <v>3247</v>
      </c>
      <c r="B1238">
        <v>10000</v>
      </c>
      <c r="C1238">
        <v>10000</v>
      </c>
      <c r="D1238" s="2">
        <v>45770</v>
      </c>
      <c r="E1238" t="s">
        <v>59</v>
      </c>
      <c r="F1238" t="s">
        <v>3248</v>
      </c>
      <c r="G1238" t="s">
        <v>1455</v>
      </c>
      <c r="I1238">
        <v>1</v>
      </c>
      <c r="J1238" t="s">
        <v>183</v>
      </c>
      <c r="K1238">
        <v>88</v>
      </c>
      <c r="L1238" t="s">
        <v>6058</v>
      </c>
      <c r="M1238" t="s">
        <v>144</v>
      </c>
      <c r="N1238" t="s">
        <v>3855</v>
      </c>
      <c r="O1238" s="3">
        <v>3500</v>
      </c>
      <c r="R1238" s="2">
        <v>45764</v>
      </c>
      <c r="T1238">
        <v>1</v>
      </c>
      <c r="U1238" s="3">
        <v>3500</v>
      </c>
      <c r="V1238" t="s">
        <v>65</v>
      </c>
      <c r="W1238" t="s">
        <v>3249</v>
      </c>
      <c r="X1238">
        <v>0</v>
      </c>
      <c r="Y1238" s="3">
        <v>3000</v>
      </c>
      <c r="Z1238">
        <v>500</v>
      </c>
      <c r="AA1238">
        <v>0</v>
      </c>
      <c r="AB1238">
        <v>0</v>
      </c>
      <c r="AC1238">
        <v>0</v>
      </c>
      <c r="AF1238">
        <v>0</v>
      </c>
      <c r="AO1238" t="s">
        <v>3250</v>
      </c>
      <c r="AP1238" t="s">
        <v>3251</v>
      </c>
      <c r="AR1238">
        <v>0</v>
      </c>
      <c r="AS1238">
        <v>0</v>
      </c>
      <c r="AT1238">
        <v>0</v>
      </c>
      <c r="AU1238">
        <v>0</v>
      </c>
      <c r="AV1238">
        <v>0</v>
      </c>
      <c r="AW1238">
        <v>0</v>
      </c>
      <c r="BA1238" t="s">
        <v>63</v>
      </c>
      <c r="BB1238" t="s">
        <v>5454</v>
      </c>
      <c r="BC1238">
        <v>0</v>
      </c>
      <c r="BE1238" t="s">
        <v>3251</v>
      </c>
      <c r="BH1238" t="s">
        <v>3252</v>
      </c>
    </row>
    <row r="1239" spans="1:60" x14ac:dyDescent="0.35">
      <c r="A1239" t="s">
        <v>3072</v>
      </c>
      <c r="B1239">
        <v>10000</v>
      </c>
      <c r="C1239">
        <v>20000</v>
      </c>
      <c r="D1239" s="2">
        <v>45768</v>
      </c>
      <c r="E1239" t="s">
        <v>59</v>
      </c>
      <c r="F1239" t="s">
        <v>3069</v>
      </c>
      <c r="G1239" t="s">
        <v>159</v>
      </c>
      <c r="I1239">
        <v>2</v>
      </c>
      <c r="J1239" t="s">
        <v>183</v>
      </c>
      <c r="K1239">
        <v>71</v>
      </c>
      <c r="L1239" t="s">
        <v>6057</v>
      </c>
      <c r="M1239" t="s">
        <v>368</v>
      </c>
      <c r="N1239" t="s">
        <v>3857</v>
      </c>
      <c r="O1239" s="3">
        <v>15334</v>
      </c>
      <c r="R1239" s="2">
        <v>45764</v>
      </c>
      <c r="T1239">
        <v>6</v>
      </c>
      <c r="U1239" s="3">
        <v>92004</v>
      </c>
      <c r="V1239" t="s">
        <v>65</v>
      </c>
      <c r="W1239">
        <v>5000582210001</v>
      </c>
      <c r="X1239">
        <v>0</v>
      </c>
      <c r="Y1239" s="3">
        <v>92000</v>
      </c>
      <c r="Z1239">
        <v>4</v>
      </c>
      <c r="AA1239">
        <v>0</v>
      </c>
      <c r="AB1239">
        <v>0</v>
      </c>
      <c r="AC1239">
        <v>0</v>
      </c>
      <c r="AF1239">
        <v>0</v>
      </c>
      <c r="AO1239">
        <v>500058221</v>
      </c>
      <c r="AP1239" t="s">
        <v>162</v>
      </c>
      <c r="AR1239">
        <v>0</v>
      </c>
      <c r="AS1239">
        <v>0</v>
      </c>
      <c r="AT1239">
        <v>0</v>
      </c>
      <c r="AU1239">
        <v>0</v>
      </c>
      <c r="AV1239">
        <v>0</v>
      </c>
      <c r="AW1239">
        <v>0</v>
      </c>
      <c r="BA1239" t="s">
        <v>63</v>
      </c>
      <c r="BB1239" t="s">
        <v>5054</v>
      </c>
      <c r="BC1239">
        <v>0</v>
      </c>
      <c r="BE1239" t="s">
        <v>162</v>
      </c>
      <c r="BH1239" t="s">
        <v>2473</v>
      </c>
    </row>
    <row r="1240" spans="1:60" x14ac:dyDescent="0.35">
      <c r="A1240" t="s">
        <v>3026</v>
      </c>
      <c r="B1240">
        <v>10000</v>
      </c>
      <c r="C1240">
        <v>20000</v>
      </c>
      <c r="D1240" s="2">
        <v>45764</v>
      </c>
      <c r="E1240" t="s">
        <v>59</v>
      </c>
      <c r="F1240" t="s">
        <v>3027</v>
      </c>
      <c r="G1240" t="s">
        <v>159</v>
      </c>
      <c r="I1240">
        <v>2</v>
      </c>
      <c r="J1240" t="s">
        <v>183</v>
      </c>
      <c r="K1240">
        <v>71</v>
      </c>
      <c r="L1240" t="s">
        <v>6057</v>
      </c>
      <c r="M1240" t="s">
        <v>368</v>
      </c>
      <c r="N1240" t="s">
        <v>3857</v>
      </c>
      <c r="O1240" s="3">
        <v>1334</v>
      </c>
      <c r="R1240" s="2">
        <v>45764</v>
      </c>
      <c r="T1240">
        <v>6</v>
      </c>
      <c r="U1240" s="3">
        <v>8004</v>
      </c>
      <c r="V1240" t="s">
        <v>65</v>
      </c>
      <c r="W1240">
        <v>5000596170001</v>
      </c>
      <c r="X1240">
        <v>0</v>
      </c>
      <c r="Y1240" s="3">
        <v>8000</v>
      </c>
      <c r="Z1240">
        <v>4</v>
      </c>
      <c r="AA1240">
        <v>0</v>
      </c>
      <c r="AB1240">
        <v>0</v>
      </c>
      <c r="AC1240">
        <v>0</v>
      </c>
      <c r="AF1240">
        <v>0</v>
      </c>
      <c r="AO1240">
        <v>500059617</v>
      </c>
      <c r="AP1240" t="s">
        <v>162</v>
      </c>
      <c r="AR1240">
        <v>0</v>
      </c>
      <c r="AS1240">
        <v>0</v>
      </c>
      <c r="AT1240">
        <v>0</v>
      </c>
      <c r="AU1240">
        <v>0</v>
      </c>
      <c r="AV1240">
        <v>0</v>
      </c>
      <c r="AW1240">
        <v>0</v>
      </c>
      <c r="BA1240" t="s">
        <v>63</v>
      </c>
      <c r="BB1240" t="s">
        <v>3077</v>
      </c>
      <c r="BC1240">
        <v>0</v>
      </c>
      <c r="BE1240" t="s">
        <v>162</v>
      </c>
      <c r="BH1240" t="s">
        <v>2473</v>
      </c>
    </row>
    <row r="1241" spans="1:60" x14ac:dyDescent="0.35">
      <c r="A1241" t="s">
        <v>3028</v>
      </c>
      <c r="B1241">
        <v>10000</v>
      </c>
      <c r="C1241">
        <v>20000</v>
      </c>
      <c r="D1241" s="2">
        <v>45764</v>
      </c>
      <c r="E1241" t="s">
        <v>59</v>
      </c>
      <c r="F1241" t="s">
        <v>3029</v>
      </c>
      <c r="G1241" t="s">
        <v>159</v>
      </c>
      <c r="I1241">
        <v>2</v>
      </c>
      <c r="J1241" t="s">
        <v>183</v>
      </c>
      <c r="K1241">
        <v>71</v>
      </c>
      <c r="L1241" t="s">
        <v>6057</v>
      </c>
      <c r="M1241" t="s">
        <v>368</v>
      </c>
      <c r="N1241" t="s">
        <v>3857</v>
      </c>
      <c r="O1241">
        <v>834</v>
      </c>
      <c r="R1241" s="2">
        <v>45764</v>
      </c>
      <c r="T1241">
        <v>6</v>
      </c>
      <c r="U1241" s="3">
        <v>5004</v>
      </c>
      <c r="V1241" t="s">
        <v>65</v>
      </c>
      <c r="W1241">
        <v>5000596230001</v>
      </c>
      <c r="X1241">
        <v>0</v>
      </c>
      <c r="Y1241" s="3">
        <v>5000</v>
      </c>
      <c r="Z1241">
        <v>4</v>
      </c>
      <c r="AA1241">
        <v>0</v>
      </c>
      <c r="AB1241">
        <v>0</v>
      </c>
      <c r="AC1241">
        <v>0</v>
      </c>
      <c r="AF1241">
        <v>0</v>
      </c>
      <c r="AO1241">
        <v>500059623</v>
      </c>
      <c r="AP1241" t="s">
        <v>162</v>
      </c>
      <c r="AR1241">
        <v>0</v>
      </c>
      <c r="AS1241">
        <v>0</v>
      </c>
      <c r="AT1241">
        <v>0</v>
      </c>
      <c r="AU1241">
        <v>0</v>
      </c>
      <c r="AV1241">
        <v>0</v>
      </c>
      <c r="AW1241">
        <v>0</v>
      </c>
      <c r="BA1241" t="s">
        <v>63</v>
      </c>
      <c r="BB1241" t="s">
        <v>3078</v>
      </c>
      <c r="BC1241">
        <v>0</v>
      </c>
      <c r="BE1241" t="s">
        <v>162</v>
      </c>
      <c r="BH1241" t="s">
        <v>2473</v>
      </c>
    </row>
    <row r="1242" spans="1:60" x14ac:dyDescent="0.35">
      <c r="A1242" t="s">
        <v>3030</v>
      </c>
      <c r="B1242">
        <v>10000</v>
      </c>
      <c r="C1242">
        <v>20000</v>
      </c>
      <c r="D1242" s="2">
        <v>45764</v>
      </c>
      <c r="E1242" t="s">
        <v>59</v>
      </c>
      <c r="F1242" t="s">
        <v>3031</v>
      </c>
      <c r="G1242" t="s">
        <v>159</v>
      </c>
      <c r="I1242">
        <v>2</v>
      </c>
      <c r="J1242" t="s">
        <v>183</v>
      </c>
      <c r="K1242">
        <v>71</v>
      </c>
      <c r="L1242" t="s">
        <v>6057</v>
      </c>
      <c r="M1242" t="s">
        <v>368</v>
      </c>
      <c r="N1242" t="s">
        <v>3857</v>
      </c>
      <c r="O1242" s="3">
        <v>2000</v>
      </c>
      <c r="R1242" s="2">
        <v>45764</v>
      </c>
      <c r="T1242">
        <v>6</v>
      </c>
      <c r="U1242" s="3">
        <v>12000</v>
      </c>
      <c r="V1242" t="s">
        <v>65</v>
      </c>
      <c r="W1242">
        <v>5000602800001</v>
      </c>
      <c r="X1242">
        <v>0</v>
      </c>
      <c r="Y1242" s="3">
        <v>12000</v>
      </c>
      <c r="Z1242">
        <v>0</v>
      </c>
      <c r="AA1242">
        <v>0</v>
      </c>
      <c r="AB1242">
        <v>0</v>
      </c>
      <c r="AC1242">
        <v>0</v>
      </c>
      <c r="AF1242">
        <v>0</v>
      </c>
      <c r="AO1242">
        <v>500060280</v>
      </c>
      <c r="AP1242" t="s">
        <v>162</v>
      </c>
      <c r="AR1242">
        <v>0</v>
      </c>
      <c r="AS1242">
        <v>0</v>
      </c>
      <c r="AT1242">
        <v>0</v>
      </c>
      <c r="AU1242">
        <v>0</v>
      </c>
      <c r="AV1242">
        <v>0</v>
      </c>
      <c r="AW1242">
        <v>0</v>
      </c>
      <c r="BA1242" t="s">
        <v>63</v>
      </c>
      <c r="BB1242" t="s">
        <v>3079</v>
      </c>
      <c r="BC1242">
        <v>0</v>
      </c>
      <c r="BE1242" t="s">
        <v>162</v>
      </c>
      <c r="BH1242" t="s">
        <v>2473</v>
      </c>
    </row>
    <row r="1243" spans="1:60" x14ac:dyDescent="0.35">
      <c r="A1243" t="s">
        <v>3032</v>
      </c>
      <c r="B1243">
        <v>10000</v>
      </c>
      <c r="C1243">
        <v>20000</v>
      </c>
      <c r="D1243" s="2">
        <v>45764</v>
      </c>
      <c r="E1243" t="s">
        <v>59</v>
      </c>
      <c r="F1243" t="s">
        <v>3033</v>
      </c>
      <c r="G1243" t="s">
        <v>159</v>
      </c>
      <c r="I1243">
        <v>2</v>
      </c>
      <c r="J1243" t="s">
        <v>183</v>
      </c>
      <c r="K1243">
        <v>71</v>
      </c>
      <c r="L1243" t="s">
        <v>6057</v>
      </c>
      <c r="M1243" t="s">
        <v>368</v>
      </c>
      <c r="N1243" t="s">
        <v>3857</v>
      </c>
      <c r="O1243">
        <v>834</v>
      </c>
      <c r="R1243" s="2">
        <v>45764</v>
      </c>
      <c r="T1243">
        <v>6</v>
      </c>
      <c r="U1243" s="3">
        <v>5004</v>
      </c>
      <c r="V1243" t="s">
        <v>65</v>
      </c>
      <c r="W1243">
        <v>5000602810001</v>
      </c>
      <c r="X1243">
        <v>0</v>
      </c>
      <c r="Y1243" s="3">
        <v>5000</v>
      </c>
      <c r="Z1243">
        <v>4</v>
      </c>
      <c r="AA1243">
        <v>0</v>
      </c>
      <c r="AB1243">
        <v>0</v>
      </c>
      <c r="AC1243">
        <v>0</v>
      </c>
      <c r="AF1243">
        <v>0</v>
      </c>
      <c r="AO1243">
        <v>500060281</v>
      </c>
      <c r="AP1243" t="s">
        <v>162</v>
      </c>
      <c r="AR1243">
        <v>0</v>
      </c>
      <c r="AS1243">
        <v>0</v>
      </c>
      <c r="AT1243">
        <v>0</v>
      </c>
      <c r="AU1243">
        <v>0</v>
      </c>
      <c r="AV1243">
        <v>0</v>
      </c>
      <c r="AW1243">
        <v>0</v>
      </c>
      <c r="BA1243" t="s">
        <v>63</v>
      </c>
      <c r="BB1243" t="s">
        <v>3080</v>
      </c>
      <c r="BC1243">
        <v>0</v>
      </c>
      <c r="BE1243" t="s">
        <v>162</v>
      </c>
      <c r="BH1243" t="s">
        <v>2473</v>
      </c>
    </row>
    <row r="1244" spans="1:60" x14ac:dyDescent="0.35">
      <c r="A1244" t="s">
        <v>3149</v>
      </c>
      <c r="B1244">
        <v>10000</v>
      </c>
      <c r="C1244">
        <v>10000</v>
      </c>
      <c r="D1244" s="2">
        <v>45768</v>
      </c>
      <c r="E1244" t="s">
        <v>59</v>
      </c>
      <c r="F1244" t="s">
        <v>3150</v>
      </c>
      <c r="G1244" t="s">
        <v>2715</v>
      </c>
      <c r="I1244">
        <v>1</v>
      </c>
      <c r="J1244" t="s">
        <v>183</v>
      </c>
      <c r="K1244">
        <v>26</v>
      </c>
      <c r="L1244" t="s">
        <v>6061</v>
      </c>
      <c r="M1244" t="s">
        <v>648</v>
      </c>
      <c r="N1244" t="s">
        <v>3810</v>
      </c>
      <c r="O1244" s="3">
        <v>13500</v>
      </c>
      <c r="R1244" s="2">
        <v>45764</v>
      </c>
      <c r="T1244">
        <v>4</v>
      </c>
      <c r="U1244" s="3">
        <v>54000</v>
      </c>
      <c r="V1244" t="s">
        <v>65</v>
      </c>
      <c r="W1244" t="s">
        <v>2516</v>
      </c>
      <c r="X1244">
        <v>0</v>
      </c>
      <c r="Y1244" s="3">
        <v>54000</v>
      </c>
      <c r="Z1244">
        <v>0</v>
      </c>
      <c r="AA1244">
        <v>0</v>
      </c>
      <c r="AB1244">
        <v>0</v>
      </c>
      <c r="AC1244">
        <v>0</v>
      </c>
      <c r="AF1244">
        <v>0</v>
      </c>
      <c r="AO1244" t="s">
        <v>2517</v>
      </c>
      <c r="AP1244" t="s">
        <v>170</v>
      </c>
      <c r="AR1244">
        <v>0</v>
      </c>
      <c r="AS1244">
        <v>0</v>
      </c>
      <c r="AT1244">
        <v>0</v>
      </c>
      <c r="AU1244">
        <v>0</v>
      </c>
      <c r="AV1244">
        <v>0</v>
      </c>
      <c r="AW1244">
        <v>0</v>
      </c>
      <c r="BA1244" t="s">
        <v>63</v>
      </c>
      <c r="BB1244" t="s">
        <v>5455</v>
      </c>
      <c r="BC1244">
        <v>0</v>
      </c>
      <c r="BE1244" t="s">
        <v>170</v>
      </c>
      <c r="BH1244" t="s">
        <v>3151</v>
      </c>
    </row>
    <row r="1245" spans="1:60" x14ac:dyDescent="0.35">
      <c r="A1245" t="s">
        <v>5456</v>
      </c>
      <c r="B1245">
        <v>10000</v>
      </c>
      <c r="C1245">
        <v>10000</v>
      </c>
      <c r="D1245" s="2">
        <v>45769</v>
      </c>
      <c r="E1245" t="s">
        <v>59</v>
      </c>
      <c r="F1245" t="s">
        <v>5427</v>
      </c>
      <c r="G1245" t="s">
        <v>1428</v>
      </c>
      <c r="I1245">
        <v>1</v>
      </c>
      <c r="J1245" t="s">
        <v>183</v>
      </c>
      <c r="K1245">
        <v>78</v>
      </c>
      <c r="L1245" t="s">
        <v>6047</v>
      </c>
      <c r="M1245" t="s">
        <v>216</v>
      </c>
      <c r="N1245" t="s">
        <v>3803</v>
      </c>
      <c r="O1245" s="3">
        <v>1500</v>
      </c>
      <c r="R1245" s="2">
        <v>45764</v>
      </c>
      <c r="T1245">
        <v>16</v>
      </c>
      <c r="U1245" s="3">
        <v>24000</v>
      </c>
      <c r="V1245" t="s">
        <v>65</v>
      </c>
      <c r="W1245" t="s">
        <v>5457</v>
      </c>
      <c r="X1245">
        <v>0</v>
      </c>
      <c r="Y1245" s="3">
        <v>20000</v>
      </c>
      <c r="Z1245" s="3">
        <v>4000</v>
      </c>
      <c r="AA1245">
        <v>0</v>
      </c>
      <c r="AB1245">
        <v>0</v>
      </c>
      <c r="AC1245">
        <v>0</v>
      </c>
      <c r="AF1245">
        <v>0</v>
      </c>
      <c r="AO1245" t="s">
        <v>5458</v>
      </c>
      <c r="AP1245" t="s">
        <v>275</v>
      </c>
      <c r="AR1245">
        <v>0</v>
      </c>
      <c r="AS1245">
        <v>0</v>
      </c>
      <c r="AT1245">
        <v>0</v>
      </c>
      <c r="AU1245">
        <v>0</v>
      </c>
      <c r="AV1245">
        <v>0</v>
      </c>
      <c r="AW1245">
        <v>0</v>
      </c>
      <c r="BA1245" t="s">
        <v>63</v>
      </c>
      <c r="BB1245" t="s">
        <v>5459</v>
      </c>
      <c r="BC1245">
        <v>0</v>
      </c>
      <c r="BE1245" t="s">
        <v>275</v>
      </c>
      <c r="BH1245" t="s">
        <v>5460</v>
      </c>
    </row>
    <row r="1246" spans="1:60" x14ac:dyDescent="0.35">
      <c r="A1246" t="s">
        <v>5456</v>
      </c>
      <c r="B1246">
        <v>10000</v>
      </c>
      <c r="C1246">
        <v>20000</v>
      </c>
      <c r="D1246" s="2">
        <v>45769</v>
      </c>
      <c r="E1246" t="s">
        <v>59</v>
      </c>
      <c r="F1246" t="s">
        <v>5427</v>
      </c>
      <c r="G1246" t="s">
        <v>1428</v>
      </c>
      <c r="I1246">
        <v>2</v>
      </c>
      <c r="J1246" t="s">
        <v>183</v>
      </c>
      <c r="K1246">
        <v>63</v>
      </c>
      <c r="L1246" t="s">
        <v>6051</v>
      </c>
      <c r="M1246" t="s">
        <v>136</v>
      </c>
      <c r="N1246" t="s">
        <v>3850</v>
      </c>
      <c r="O1246" s="3">
        <v>1250</v>
      </c>
      <c r="R1246" s="2">
        <v>45764</v>
      </c>
      <c r="T1246">
        <v>16</v>
      </c>
      <c r="U1246" s="3">
        <v>20000</v>
      </c>
      <c r="V1246" t="s">
        <v>65</v>
      </c>
      <c r="W1246" t="s">
        <v>5457</v>
      </c>
      <c r="X1246">
        <v>0</v>
      </c>
      <c r="Y1246" s="3">
        <v>20000</v>
      </c>
      <c r="Z1246">
        <v>0</v>
      </c>
      <c r="AA1246">
        <v>0</v>
      </c>
      <c r="AB1246">
        <v>0</v>
      </c>
      <c r="AC1246">
        <v>0</v>
      </c>
      <c r="AF1246">
        <v>0</v>
      </c>
      <c r="AO1246" t="s">
        <v>5458</v>
      </c>
      <c r="AP1246" t="s">
        <v>275</v>
      </c>
      <c r="AR1246">
        <v>0</v>
      </c>
      <c r="AS1246">
        <v>0</v>
      </c>
      <c r="AT1246">
        <v>0</v>
      </c>
      <c r="AU1246">
        <v>0</v>
      </c>
      <c r="AV1246">
        <v>0</v>
      </c>
      <c r="AW1246">
        <v>0</v>
      </c>
      <c r="BA1246" t="s">
        <v>63</v>
      </c>
      <c r="BB1246" t="s">
        <v>5459</v>
      </c>
      <c r="BC1246">
        <v>0</v>
      </c>
      <c r="BE1246" t="s">
        <v>275</v>
      </c>
      <c r="BH1246" t="s">
        <v>5460</v>
      </c>
    </row>
    <row r="1247" spans="1:60" x14ac:dyDescent="0.35">
      <c r="A1247" t="s">
        <v>3081</v>
      </c>
      <c r="B1247">
        <v>10000</v>
      </c>
      <c r="C1247">
        <v>30000</v>
      </c>
      <c r="D1247" s="2">
        <v>45768</v>
      </c>
      <c r="E1247" t="s">
        <v>59</v>
      </c>
      <c r="F1247" t="s">
        <v>3082</v>
      </c>
      <c r="G1247" t="s">
        <v>3083</v>
      </c>
      <c r="I1247">
        <v>3</v>
      </c>
      <c r="J1247" t="s">
        <v>183</v>
      </c>
      <c r="K1247" s="7">
        <v>115</v>
      </c>
      <c r="L1247" t="s">
        <v>6079</v>
      </c>
      <c r="M1247" t="s">
        <v>3084</v>
      </c>
      <c r="N1247" t="s">
        <v>3860</v>
      </c>
      <c r="O1247" s="3">
        <v>2273</v>
      </c>
      <c r="R1247" s="2">
        <v>45764</v>
      </c>
      <c r="T1247">
        <v>11</v>
      </c>
      <c r="U1247" s="3">
        <v>25003</v>
      </c>
      <c r="V1247" t="s">
        <v>65</v>
      </c>
      <c r="W1247" t="s">
        <v>3085</v>
      </c>
      <c r="X1247">
        <v>0</v>
      </c>
      <c r="Y1247" s="3">
        <v>17500</v>
      </c>
      <c r="Z1247" s="3">
        <v>7503</v>
      </c>
      <c r="AA1247">
        <v>0</v>
      </c>
      <c r="AB1247">
        <v>0</v>
      </c>
      <c r="AC1247">
        <v>0</v>
      </c>
      <c r="AF1247">
        <v>0</v>
      </c>
      <c r="AO1247" t="s">
        <v>3086</v>
      </c>
      <c r="AP1247" t="s">
        <v>3087</v>
      </c>
      <c r="AR1247">
        <v>0</v>
      </c>
      <c r="AS1247">
        <v>0</v>
      </c>
      <c r="AT1247">
        <v>0</v>
      </c>
      <c r="AU1247">
        <v>0</v>
      </c>
      <c r="AV1247">
        <v>0</v>
      </c>
      <c r="AW1247">
        <v>0</v>
      </c>
      <c r="BA1247" t="s">
        <v>63</v>
      </c>
      <c r="BB1247" t="s">
        <v>3088</v>
      </c>
      <c r="BC1247">
        <v>0</v>
      </c>
      <c r="BE1247" t="s">
        <v>3087</v>
      </c>
      <c r="BH1247" t="s">
        <v>3089</v>
      </c>
    </row>
    <row r="1248" spans="1:60" x14ac:dyDescent="0.35">
      <c r="A1248" t="s">
        <v>3034</v>
      </c>
      <c r="B1248">
        <v>10000</v>
      </c>
      <c r="C1248">
        <v>20000</v>
      </c>
      <c r="D1248" s="2">
        <v>45764</v>
      </c>
      <c r="E1248" t="s">
        <v>59</v>
      </c>
      <c r="F1248" t="s">
        <v>2711</v>
      </c>
      <c r="G1248" t="s">
        <v>1880</v>
      </c>
      <c r="I1248">
        <v>2</v>
      </c>
      <c r="J1248" t="s">
        <v>183</v>
      </c>
      <c r="K1248">
        <v>63</v>
      </c>
      <c r="L1248" t="s">
        <v>6051</v>
      </c>
      <c r="M1248" t="s">
        <v>136</v>
      </c>
      <c r="N1248" t="s">
        <v>3850</v>
      </c>
      <c r="O1248">
        <v>625</v>
      </c>
      <c r="R1248" s="2">
        <v>45764</v>
      </c>
      <c r="T1248">
        <v>16</v>
      </c>
      <c r="U1248" s="3">
        <v>10000</v>
      </c>
      <c r="V1248" t="s">
        <v>65</v>
      </c>
      <c r="W1248" t="s">
        <v>3035</v>
      </c>
      <c r="X1248">
        <v>0</v>
      </c>
      <c r="Y1248" s="3">
        <v>10000</v>
      </c>
      <c r="Z1248">
        <v>0</v>
      </c>
      <c r="AA1248">
        <v>0</v>
      </c>
      <c r="AB1248">
        <v>0</v>
      </c>
      <c r="AC1248">
        <v>0</v>
      </c>
      <c r="AF1248">
        <v>0</v>
      </c>
      <c r="AO1248" t="s">
        <v>3036</v>
      </c>
      <c r="AP1248" t="s">
        <v>170</v>
      </c>
      <c r="AR1248">
        <v>0</v>
      </c>
      <c r="AS1248">
        <v>0</v>
      </c>
      <c r="AT1248">
        <v>0</v>
      </c>
      <c r="AU1248">
        <v>0</v>
      </c>
      <c r="AV1248">
        <v>0</v>
      </c>
      <c r="AW1248">
        <v>0</v>
      </c>
      <c r="BA1248" t="s">
        <v>63</v>
      </c>
      <c r="BB1248" t="s">
        <v>5386</v>
      </c>
      <c r="BC1248">
        <v>0</v>
      </c>
      <c r="BE1248" t="s">
        <v>170</v>
      </c>
      <c r="BH1248" t="s">
        <v>3037</v>
      </c>
    </row>
    <row r="1249" spans="1:60" x14ac:dyDescent="0.35">
      <c r="A1249" t="s">
        <v>3073</v>
      </c>
      <c r="B1249">
        <v>10000</v>
      </c>
      <c r="C1249">
        <v>10000</v>
      </c>
      <c r="D1249" s="2">
        <v>45768</v>
      </c>
      <c r="E1249" t="s">
        <v>59</v>
      </c>
      <c r="F1249" t="s">
        <v>3063</v>
      </c>
      <c r="G1249" t="s">
        <v>3064</v>
      </c>
      <c r="I1249">
        <v>1</v>
      </c>
      <c r="J1249" t="s">
        <v>183</v>
      </c>
      <c r="K1249">
        <v>32</v>
      </c>
      <c r="L1249" t="s">
        <v>6064</v>
      </c>
      <c r="M1249" t="s">
        <v>516</v>
      </c>
      <c r="N1249" t="s">
        <v>3833</v>
      </c>
      <c r="O1249" s="3">
        <v>5860</v>
      </c>
      <c r="R1249" s="2">
        <v>45764</v>
      </c>
      <c r="T1249">
        <v>1</v>
      </c>
      <c r="U1249" s="3">
        <v>5860</v>
      </c>
      <c r="V1249" t="s">
        <v>65</v>
      </c>
      <c r="W1249" t="s">
        <v>517</v>
      </c>
      <c r="X1249">
        <v>0</v>
      </c>
      <c r="Y1249" s="3">
        <v>5360</v>
      </c>
      <c r="Z1249">
        <v>500</v>
      </c>
      <c r="AA1249">
        <v>0</v>
      </c>
      <c r="AB1249">
        <v>0</v>
      </c>
      <c r="AC1249">
        <v>0</v>
      </c>
      <c r="AF1249">
        <v>0</v>
      </c>
      <c r="AO1249" t="s">
        <v>518</v>
      </c>
      <c r="AP1249" t="s">
        <v>465</v>
      </c>
      <c r="AR1249">
        <v>0</v>
      </c>
      <c r="AS1249">
        <v>0</v>
      </c>
      <c r="AT1249">
        <v>0</v>
      </c>
      <c r="AU1249">
        <v>0</v>
      </c>
      <c r="AV1249">
        <v>0</v>
      </c>
      <c r="AW1249">
        <v>0</v>
      </c>
      <c r="BA1249" t="s">
        <v>63</v>
      </c>
      <c r="BB1249" t="s">
        <v>5461</v>
      </c>
      <c r="BC1249">
        <v>0</v>
      </c>
      <c r="BE1249" t="s">
        <v>465</v>
      </c>
      <c r="BH1249" t="s">
        <v>3074</v>
      </c>
    </row>
    <row r="1250" spans="1:60" x14ac:dyDescent="0.35">
      <c r="A1250" t="s">
        <v>3038</v>
      </c>
      <c r="B1250">
        <v>10000</v>
      </c>
      <c r="C1250">
        <v>10000</v>
      </c>
      <c r="D1250" s="2">
        <v>45764</v>
      </c>
      <c r="E1250" t="s">
        <v>59</v>
      </c>
      <c r="F1250" t="s">
        <v>3011</v>
      </c>
      <c r="G1250">
        <v>234402</v>
      </c>
      <c r="I1250">
        <v>1</v>
      </c>
      <c r="J1250" t="s">
        <v>183</v>
      </c>
      <c r="K1250">
        <v>90</v>
      </c>
      <c r="L1250" t="s">
        <v>6044</v>
      </c>
      <c r="M1250" t="s">
        <v>1190</v>
      </c>
      <c r="N1250" t="s">
        <v>3836</v>
      </c>
      <c r="O1250">
        <v>167</v>
      </c>
      <c r="R1250" s="2">
        <v>45764</v>
      </c>
      <c r="T1250">
        <v>180</v>
      </c>
      <c r="U1250" s="3">
        <v>30060</v>
      </c>
      <c r="V1250" t="s">
        <v>65</v>
      </c>
      <c r="W1250" t="s">
        <v>1191</v>
      </c>
      <c r="X1250">
        <v>0</v>
      </c>
      <c r="Y1250" s="3">
        <v>30000</v>
      </c>
      <c r="Z1250">
        <v>60</v>
      </c>
      <c r="AA1250">
        <v>0</v>
      </c>
      <c r="AB1250">
        <v>0</v>
      </c>
      <c r="AC1250">
        <v>0</v>
      </c>
      <c r="AF1250">
        <v>0</v>
      </c>
      <c r="AO1250" t="s">
        <v>1192</v>
      </c>
      <c r="AP1250" t="s">
        <v>139</v>
      </c>
      <c r="AR1250">
        <v>0</v>
      </c>
      <c r="AS1250">
        <v>0</v>
      </c>
      <c r="AT1250">
        <v>0</v>
      </c>
      <c r="AU1250">
        <v>0</v>
      </c>
      <c r="AV1250">
        <v>0</v>
      </c>
      <c r="AW1250">
        <v>0</v>
      </c>
      <c r="BA1250" t="s">
        <v>63</v>
      </c>
      <c r="BB1250" t="s">
        <v>5462</v>
      </c>
      <c r="BC1250">
        <v>0</v>
      </c>
      <c r="BE1250" t="s">
        <v>139</v>
      </c>
      <c r="BH1250" t="s">
        <v>3012</v>
      </c>
    </row>
    <row r="1251" spans="1:60" x14ac:dyDescent="0.35">
      <c r="A1251" t="s">
        <v>5463</v>
      </c>
      <c r="B1251">
        <v>10000</v>
      </c>
      <c r="C1251">
        <v>10000</v>
      </c>
      <c r="D1251" s="2">
        <v>45771</v>
      </c>
      <c r="E1251" t="s">
        <v>59</v>
      </c>
      <c r="F1251" t="s">
        <v>5464</v>
      </c>
      <c r="G1251" t="s">
        <v>2957</v>
      </c>
      <c r="I1251">
        <v>1</v>
      </c>
      <c r="J1251" t="s">
        <v>183</v>
      </c>
      <c r="K1251">
        <v>88</v>
      </c>
      <c r="L1251" t="s">
        <v>6058</v>
      </c>
      <c r="M1251" t="s">
        <v>144</v>
      </c>
      <c r="N1251" t="s">
        <v>3855</v>
      </c>
      <c r="O1251" s="3">
        <v>1000</v>
      </c>
      <c r="R1251" s="2">
        <v>45764</v>
      </c>
      <c r="T1251">
        <v>1</v>
      </c>
      <c r="U1251" s="3">
        <v>1000</v>
      </c>
      <c r="V1251" t="s">
        <v>65</v>
      </c>
      <c r="W1251" t="s">
        <v>5465</v>
      </c>
      <c r="X1251">
        <v>0</v>
      </c>
      <c r="Y1251" s="3">
        <v>1000</v>
      </c>
      <c r="Z1251">
        <v>0</v>
      </c>
      <c r="AA1251">
        <v>0</v>
      </c>
      <c r="AB1251">
        <v>0</v>
      </c>
      <c r="AC1251">
        <v>0</v>
      </c>
      <c r="AF1251">
        <v>0</v>
      </c>
      <c r="AO1251" t="s">
        <v>5466</v>
      </c>
      <c r="AP1251" t="s">
        <v>2960</v>
      </c>
      <c r="AR1251">
        <v>0</v>
      </c>
      <c r="AS1251">
        <v>0</v>
      </c>
      <c r="AT1251">
        <v>0</v>
      </c>
      <c r="AU1251">
        <v>0</v>
      </c>
      <c r="AV1251">
        <v>0</v>
      </c>
      <c r="AW1251">
        <v>0</v>
      </c>
      <c r="BA1251" t="s">
        <v>63</v>
      </c>
      <c r="BB1251" t="s">
        <v>5467</v>
      </c>
      <c r="BC1251">
        <v>0</v>
      </c>
      <c r="BE1251" t="s">
        <v>2960</v>
      </c>
      <c r="BH1251" t="s">
        <v>5468</v>
      </c>
    </row>
    <row r="1252" spans="1:60" x14ac:dyDescent="0.35">
      <c r="A1252" t="s">
        <v>5469</v>
      </c>
      <c r="B1252">
        <v>10000</v>
      </c>
      <c r="C1252">
        <v>10000</v>
      </c>
      <c r="D1252" s="2">
        <v>45771</v>
      </c>
      <c r="E1252" t="s">
        <v>59</v>
      </c>
      <c r="F1252" t="s">
        <v>4211</v>
      </c>
      <c r="G1252" t="s">
        <v>2969</v>
      </c>
      <c r="I1252">
        <v>1</v>
      </c>
      <c r="J1252" t="s">
        <v>183</v>
      </c>
      <c r="K1252">
        <v>88</v>
      </c>
      <c r="L1252" t="s">
        <v>6058</v>
      </c>
      <c r="M1252" t="s">
        <v>144</v>
      </c>
      <c r="N1252" t="s">
        <v>3855</v>
      </c>
      <c r="O1252" s="3">
        <v>1000</v>
      </c>
      <c r="R1252" s="2">
        <v>45764</v>
      </c>
      <c r="T1252">
        <v>1</v>
      </c>
      <c r="U1252" s="3">
        <v>1000</v>
      </c>
      <c r="V1252" t="s">
        <v>65</v>
      </c>
      <c r="W1252" t="s">
        <v>5470</v>
      </c>
      <c r="X1252">
        <v>0</v>
      </c>
      <c r="Y1252" s="3">
        <v>1000</v>
      </c>
      <c r="Z1252">
        <v>0</v>
      </c>
      <c r="AA1252">
        <v>0</v>
      </c>
      <c r="AB1252">
        <v>0</v>
      </c>
      <c r="AC1252">
        <v>0</v>
      </c>
      <c r="AF1252">
        <v>0</v>
      </c>
      <c r="AO1252" t="s">
        <v>5471</v>
      </c>
      <c r="AP1252" t="s">
        <v>2960</v>
      </c>
      <c r="AR1252">
        <v>0</v>
      </c>
      <c r="AS1252">
        <v>0</v>
      </c>
      <c r="AT1252">
        <v>0</v>
      </c>
      <c r="AU1252">
        <v>0</v>
      </c>
      <c r="AV1252">
        <v>0</v>
      </c>
      <c r="AW1252">
        <v>0</v>
      </c>
      <c r="BA1252" t="s">
        <v>63</v>
      </c>
      <c r="BB1252" t="s">
        <v>5472</v>
      </c>
      <c r="BC1252">
        <v>0</v>
      </c>
      <c r="BE1252" t="s">
        <v>2960</v>
      </c>
      <c r="BH1252" t="s">
        <v>5468</v>
      </c>
    </row>
    <row r="1253" spans="1:60" x14ac:dyDescent="0.35">
      <c r="A1253" t="s">
        <v>3039</v>
      </c>
      <c r="B1253">
        <v>10000</v>
      </c>
      <c r="C1253">
        <v>10000</v>
      </c>
      <c r="D1253" s="2">
        <v>45764</v>
      </c>
      <c r="E1253" t="s">
        <v>59</v>
      </c>
      <c r="F1253" t="s">
        <v>3040</v>
      </c>
      <c r="G1253" t="s">
        <v>536</v>
      </c>
      <c r="I1253">
        <v>1</v>
      </c>
      <c r="J1253" t="s">
        <v>183</v>
      </c>
      <c r="K1253">
        <v>61</v>
      </c>
      <c r="L1253" t="s">
        <v>6046</v>
      </c>
      <c r="M1253" t="s">
        <v>209</v>
      </c>
      <c r="N1253" t="s">
        <v>3802</v>
      </c>
      <c r="O1253">
        <v>500</v>
      </c>
      <c r="R1253" s="2">
        <v>45764</v>
      </c>
      <c r="T1253">
        <v>1</v>
      </c>
      <c r="U1253">
        <v>500</v>
      </c>
      <c r="V1253" t="s">
        <v>65</v>
      </c>
      <c r="W1253" t="s">
        <v>3041</v>
      </c>
      <c r="X1253">
        <v>0</v>
      </c>
      <c r="Y1253">
        <v>500</v>
      </c>
      <c r="Z1253">
        <v>0</v>
      </c>
      <c r="AA1253">
        <v>0</v>
      </c>
      <c r="AB1253">
        <v>0</v>
      </c>
      <c r="AC1253">
        <v>0</v>
      </c>
      <c r="AF1253">
        <v>0</v>
      </c>
      <c r="AO1253" t="s">
        <v>3042</v>
      </c>
      <c r="AP1253" t="s">
        <v>2222</v>
      </c>
      <c r="AR1253">
        <v>0</v>
      </c>
      <c r="AS1253">
        <v>0</v>
      </c>
      <c r="AT1253">
        <v>0</v>
      </c>
      <c r="AU1253">
        <v>0</v>
      </c>
      <c r="AV1253">
        <v>0</v>
      </c>
      <c r="AW1253">
        <v>0</v>
      </c>
      <c r="BA1253" t="s">
        <v>63</v>
      </c>
      <c r="BB1253" t="s">
        <v>5473</v>
      </c>
      <c r="BC1253">
        <v>0</v>
      </c>
      <c r="BE1253" t="s">
        <v>2222</v>
      </c>
      <c r="BH1253" t="s">
        <v>3043</v>
      </c>
    </row>
    <row r="1254" spans="1:60" x14ac:dyDescent="0.35">
      <c r="A1254" t="s">
        <v>3090</v>
      </c>
      <c r="B1254">
        <v>10000</v>
      </c>
      <c r="C1254">
        <v>20000</v>
      </c>
      <c r="D1254" s="2">
        <v>45768</v>
      </c>
      <c r="E1254" t="s">
        <v>59</v>
      </c>
      <c r="F1254" t="s">
        <v>3091</v>
      </c>
      <c r="G1254" t="s">
        <v>3092</v>
      </c>
      <c r="I1254">
        <v>1</v>
      </c>
      <c r="J1254" t="s">
        <v>183</v>
      </c>
      <c r="K1254">
        <v>79</v>
      </c>
      <c r="L1254" t="s">
        <v>6076</v>
      </c>
      <c r="M1254" t="s">
        <v>92</v>
      </c>
      <c r="N1254" t="s">
        <v>3828</v>
      </c>
      <c r="O1254" s="3">
        <v>3470</v>
      </c>
      <c r="R1254" s="2">
        <v>45764</v>
      </c>
      <c r="T1254">
        <v>32</v>
      </c>
      <c r="U1254" s="3">
        <v>111040</v>
      </c>
      <c r="V1254" t="s">
        <v>65</v>
      </c>
      <c r="W1254" t="s">
        <v>3093</v>
      </c>
      <c r="X1254">
        <v>0</v>
      </c>
      <c r="Y1254" s="3">
        <v>111000</v>
      </c>
      <c r="Z1254">
        <v>40</v>
      </c>
      <c r="AA1254">
        <v>0</v>
      </c>
      <c r="AB1254">
        <v>0</v>
      </c>
      <c r="AC1254">
        <v>0</v>
      </c>
      <c r="AF1254">
        <v>0</v>
      </c>
      <c r="AO1254" t="s">
        <v>3094</v>
      </c>
      <c r="AP1254" t="s">
        <v>3095</v>
      </c>
      <c r="AR1254">
        <v>0</v>
      </c>
      <c r="AS1254">
        <v>0</v>
      </c>
      <c r="AT1254">
        <v>0</v>
      </c>
      <c r="AU1254">
        <v>0</v>
      </c>
      <c r="AV1254">
        <v>0</v>
      </c>
      <c r="AW1254">
        <v>0</v>
      </c>
      <c r="BA1254" t="s">
        <v>63</v>
      </c>
      <c r="BB1254" t="s">
        <v>3096</v>
      </c>
      <c r="BC1254">
        <v>0</v>
      </c>
      <c r="BE1254" t="s">
        <v>3095</v>
      </c>
      <c r="BH1254" t="s">
        <v>3097</v>
      </c>
    </row>
    <row r="1255" spans="1:60" x14ac:dyDescent="0.35">
      <c r="A1255" t="s">
        <v>3090</v>
      </c>
      <c r="B1255">
        <v>10000</v>
      </c>
      <c r="C1255">
        <v>30000</v>
      </c>
      <c r="D1255" s="2">
        <v>45768</v>
      </c>
      <c r="E1255" t="s">
        <v>59</v>
      </c>
      <c r="F1255" t="s">
        <v>3091</v>
      </c>
      <c r="G1255" t="s">
        <v>3092</v>
      </c>
      <c r="I1255">
        <v>2</v>
      </c>
      <c r="J1255" t="s">
        <v>183</v>
      </c>
      <c r="K1255">
        <v>105</v>
      </c>
      <c r="L1255" t="s">
        <v>6067</v>
      </c>
      <c r="M1255" t="s">
        <v>281</v>
      </c>
      <c r="N1255" t="s">
        <v>3851</v>
      </c>
      <c r="O1255" s="3">
        <v>222000</v>
      </c>
      <c r="R1255" s="2">
        <v>45764</v>
      </c>
      <c r="T1255">
        <v>1</v>
      </c>
      <c r="U1255" s="3">
        <v>222000</v>
      </c>
      <c r="V1255" t="s">
        <v>65</v>
      </c>
      <c r="W1255" t="s">
        <v>3093</v>
      </c>
      <c r="X1255">
        <v>0</v>
      </c>
      <c r="Y1255" s="3">
        <v>222000</v>
      </c>
      <c r="Z1255">
        <v>0</v>
      </c>
      <c r="AA1255">
        <v>0</v>
      </c>
      <c r="AB1255">
        <v>0</v>
      </c>
      <c r="AC1255">
        <v>0</v>
      </c>
      <c r="AF1255">
        <v>0</v>
      </c>
      <c r="AO1255" t="s">
        <v>3094</v>
      </c>
      <c r="AP1255" t="s">
        <v>3095</v>
      </c>
      <c r="AR1255">
        <v>0</v>
      </c>
      <c r="AS1255">
        <v>0</v>
      </c>
      <c r="AT1255">
        <v>0</v>
      </c>
      <c r="AU1255">
        <v>0</v>
      </c>
      <c r="AV1255">
        <v>0</v>
      </c>
      <c r="AW1255">
        <v>0</v>
      </c>
      <c r="BA1255" t="s">
        <v>63</v>
      </c>
      <c r="BB1255" t="s">
        <v>3096</v>
      </c>
      <c r="BC1255">
        <v>0</v>
      </c>
      <c r="BE1255" t="s">
        <v>3095</v>
      </c>
      <c r="BH1255" t="s">
        <v>3097</v>
      </c>
    </row>
    <row r="1256" spans="1:60" x14ac:dyDescent="0.35">
      <c r="A1256" t="s">
        <v>3098</v>
      </c>
      <c r="B1256">
        <v>10000</v>
      </c>
      <c r="C1256">
        <v>10000</v>
      </c>
      <c r="D1256" s="2">
        <v>45768</v>
      </c>
      <c r="E1256" t="s">
        <v>59</v>
      </c>
      <c r="F1256" t="s">
        <v>751</v>
      </c>
      <c r="G1256" t="s">
        <v>3099</v>
      </c>
      <c r="I1256">
        <v>1</v>
      </c>
      <c r="J1256" t="s">
        <v>183</v>
      </c>
      <c r="K1256">
        <v>79</v>
      </c>
      <c r="L1256" t="s">
        <v>6076</v>
      </c>
      <c r="M1256" t="s">
        <v>92</v>
      </c>
      <c r="N1256" t="s">
        <v>3828</v>
      </c>
      <c r="O1256">
        <v>173</v>
      </c>
      <c r="R1256" s="2">
        <v>45764</v>
      </c>
      <c r="T1256">
        <v>16</v>
      </c>
      <c r="U1256" s="3">
        <v>2768</v>
      </c>
      <c r="V1256" t="s">
        <v>65</v>
      </c>
      <c r="W1256" t="s">
        <v>3100</v>
      </c>
      <c r="X1256">
        <v>0</v>
      </c>
      <c r="Y1256" s="3">
        <v>2768</v>
      </c>
      <c r="Z1256">
        <v>0</v>
      </c>
      <c r="AA1256">
        <v>0</v>
      </c>
      <c r="AB1256">
        <v>0</v>
      </c>
      <c r="AC1256">
        <v>0</v>
      </c>
      <c r="AF1256">
        <v>0</v>
      </c>
      <c r="AO1256" t="s">
        <v>3101</v>
      </c>
      <c r="AP1256" t="s">
        <v>3095</v>
      </c>
      <c r="AR1256">
        <v>0</v>
      </c>
      <c r="AS1256">
        <v>0</v>
      </c>
      <c r="AT1256">
        <v>0</v>
      </c>
      <c r="AU1256">
        <v>0</v>
      </c>
      <c r="AV1256">
        <v>0</v>
      </c>
      <c r="AW1256">
        <v>0</v>
      </c>
      <c r="BA1256" t="s">
        <v>63</v>
      </c>
      <c r="BB1256" t="s">
        <v>3102</v>
      </c>
      <c r="BC1256">
        <v>0</v>
      </c>
      <c r="BE1256" t="s">
        <v>3095</v>
      </c>
      <c r="BH1256" t="s">
        <v>3103</v>
      </c>
    </row>
    <row r="1257" spans="1:60" x14ac:dyDescent="0.35">
      <c r="A1257" t="s">
        <v>3098</v>
      </c>
      <c r="B1257">
        <v>10000</v>
      </c>
      <c r="C1257">
        <v>20000</v>
      </c>
      <c r="D1257" s="2">
        <v>45768</v>
      </c>
      <c r="E1257" t="s">
        <v>59</v>
      </c>
      <c r="F1257" t="s">
        <v>751</v>
      </c>
      <c r="G1257" t="s">
        <v>3099</v>
      </c>
      <c r="I1257">
        <v>2</v>
      </c>
      <c r="J1257" t="s">
        <v>183</v>
      </c>
      <c r="K1257">
        <v>60</v>
      </c>
      <c r="L1257" t="s">
        <v>6048</v>
      </c>
      <c r="M1257" t="s">
        <v>3104</v>
      </c>
      <c r="N1257" t="s">
        <v>3808</v>
      </c>
      <c r="O1257" s="3">
        <v>2768</v>
      </c>
      <c r="R1257" s="2">
        <v>45764</v>
      </c>
      <c r="T1257">
        <v>1</v>
      </c>
      <c r="U1257" s="3">
        <v>2768</v>
      </c>
      <c r="V1257" t="s">
        <v>65</v>
      </c>
      <c r="W1257" t="s">
        <v>3100</v>
      </c>
      <c r="X1257">
        <v>0</v>
      </c>
      <c r="Y1257" s="3">
        <v>2768</v>
      </c>
      <c r="Z1257">
        <v>0</v>
      </c>
      <c r="AA1257">
        <v>0</v>
      </c>
      <c r="AB1257">
        <v>0</v>
      </c>
      <c r="AC1257">
        <v>0</v>
      </c>
      <c r="AF1257">
        <v>0</v>
      </c>
      <c r="AO1257" t="s">
        <v>3101</v>
      </c>
      <c r="AP1257" t="s">
        <v>3095</v>
      </c>
      <c r="AR1257">
        <v>0</v>
      </c>
      <c r="AS1257">
        <v>0</v>
      </c>
      <c r="AT1257">
        <v>0</v>
      </c>
      <c r="AU1257">
        <v>0</v>
      </c>
      <c r="AV1257">
        <v>0</v>
      </c>
      <c r="AW1257">
        <v>0</v>
      </c>
      <c r="BA1257" t="s">
        <v>63</v>
      </c>
      <c r="BB1257" t="s">
        <v>3102</v>
      </c>
      <c r="BC1257">
        <v>0</v>
      </c>
      <c r="BE1257" t="s">
        <v>3095</v>
      </c>
      <c r="BH1257" t="s">
        <v>3103</v>
      </c>
    </row>
    <row r="1258" spans="1:60" x14ac:dyDescent="0.35">
      <c r="A1258" t="s">
        <v>3105</v>
      </c>
      <c r="B1258">
        <v>10000</v>
      </c>
      <c r="C1258">
        <v>20000</v>
      </c>
      <c r="D1258" s="2">
        <v>45768</v>
      </c>
      <c r="E1258" t="s">
        <v>59</v>
      </c>
      <c r="F1258" t="s">
        <v>3106</v>
      </c>
      <c r="G1258" t="s">
        <v>3050</v>
      </c>
      <c r="H1258" t="s">
        <v>80</v>
      </c>
      <c r="I1258">
        <v>1</v>
      </c>
      <c r="J1258" t="s">
        <v>63</v>
      </c>
      <c r="K1258">
        <v>94</v>
      </c>
      <c r="L1258" t="s">
        <v>6050</v>
      </c>
      <c r="M1258" t="s">
        <v>81</v>
      </c>
      <c r="N1258" t="s">
        <v>3825</v>
      </c>
      <c r="O1258" s="3">
        <v>10000</v>
      </c>
      <c r="R1258" s="2">
        <v>45768</v>
      </c>
      <c r="T1258">
        <v>4</v>
      </c>
      <c r="U1258" s="3">
        <v>40000</v>
      </c>
      <c r="V1258" t="s">
        <v>65</v>
      </c>
      <c r="W1258" t="s">
        <v>82</v>
      </c>
      <c r="X1258">
        <v>0</v>
      </c>
      <c r="Y1258">
        <v>0</v>
      </c>
      <c r="Z1258">
        <v>0</v>
      </c>
      <c r="AA1258">
        <v>0</v>
      </c>
      <c r="AB1258">
        <v>0</v>
      </c>
      <c r="AC1258">
        <v>0</v>
      </c>
      <c r="AF1258">
        <v>0</v>
      </c>
      <c r="AJ1258" t="s">
        <v>63</v>
      </c>
      <c r="AK1258">
        <v>0</v>
      </c>
      <c r="AL1258" t="s">
        <v>63</v>
      </c>
      <c r="AO1258" t="s">
        <v>83</v>
      </c>
      <c r="AP1258" t="s">
        <v>84</v>
      </c>
      <c r="AR1258">
        <v>0</v>
      </c>
      <c r="AS1258">
        <v>0</v>
      </c>
      <c r="AT1258">
        <v>0</v>
      </c>
      <c r="AU1258">
        <v>0</v>
      </c>
      <c r="AV1258">
        <v>0</v>
      </c>
      <c r="AW1258">
        <v>0</v>
      </c>
      <c r="BA1258" t="s">
        <v>63</v>
      </c>
      <c r="BE1258" t="s">
        <v>84</v>
      </c>
      <c r="BH1258" t="s">
        <v>3107</v>
      </c>
    </row>
    <row r="1259" spans="1:60" x14ac:dyDescent="0.35">
      <c r="A1259" t="s">
        <v>5474</v>
      </c>
      <c r="B1259">
        <v>10000</v>
      </c>
      <c r="C1259">
        <v>10000</v>
      </c>
      <c r="D1259" s="2">
        <v>45769</v>
      </c>
      <c r="E1259" t="s">
        <v>59</v>
      </c>
      <c r="F1259" t="s">
        <v>3173</v>
      </c>
      <c r="G1259" t="s">
        <v>2677</v>
      </c>
      <c r="H1259" t="s">
        <v>3023</v>
      </c>
      <c r="I1259">
        <v>1</v>
      </c>
      <c r="J1259" t="s">
        <v>63</v>
      </c>
      <c r="K1259">
        <v>22</v>
      </c>
      <c r="L1259" t="s">
        <v>6063</v>
      </c>
      <c r="M1259" t="s">
        <v>685</v>
      </c>
      <c r="N1259" t="s">
        <v>3805</v>
      </c>
      <c r="O1259" s="3">
        <v>8000</v>
      </c>
      <c r="R1259" s="2">
        <v>45768</v>
      </c>
      <c r="T1259">
        <v>2</v>
      </c>
      <c r="U1259" s="3">
        <v>16000</v>
      </c>
      <c r="V1259" t="s">
        <v>65</v>
      </c>
      <c r="W1259" t="s">
        <v>5475</v>
      </c>
      <c r="X1259">
        <v>0</v>
      </c>
      <c r="Y1259">
        <v>0</v>
      </c>
      <c r="Z1259">
        <v>0</v>
      </c>
      <c r="AA1259">
        <v>0</v>
      </c>
      <c r="AB1259">
        <v>0</v>
      </c>
      <c r="AC1259">
        <v>0</v>
      </c>
      <c r="AF1259">
        <v>0</v>
      </c>
      <c r="AJ1259" t="s">
        <v>63</v>
      </c>
      <c r="AK1259">
        <v>0</v>
      </c>
      <c r="AL1259" t="s">
        <v>63</v>
      </c>
      <c r="AO1259" t="s">
        <v>5476</v>
      </c>
      <c r="AP1259" t="s">
        <v>465</v>
      </c>
      <c r="AR1259">
        <v>0</v>
      </c>
      <c r="AS1259">
        <v>0</v>
      </c>
      <c r="AT1259">
        <v>0</v>
      </c>
      <c r="AU1259">
        <v>0</v>
      </c>
      <c r="AV1259">
        <v>0</v>
      </c>
      <c r="AW1259">
        <v>0</v>
      </c>
      <c r="BA1259" t="s">
        <v>63</v>
      </c>
      <c r="BE1259" t="s">
        <v>465</v>
      </c>
      <c r="BH1259" t="s">
        <v>3640</v>
      </c>
    </row>
    <row r="1260" spans="1:60" x14ac:dyDescent="0.35">
      <c r="A1260" t="s">
        <v>4970</v>
      </c>
      <c r="B1260">
        <v>10000</v>
      </c>
      <c r="C1260">
        <v>30000</v>
      </c>
      <c r="D1260" s="2">
        <v>45769</v>
      </c>
      <c r="E1260" t="s">
        <v>59</v>
      </c>
      <c r="F1260" t="s">
        <v>5174</v>
      </c>
      <c r="G1260" t="s">
        <v>4972</v>
      </c>
      <c r="H1260" t="s">
        <v>477</v>
      </c>
      <c r="I1260">
        <v>3</v>
      </c>
      <c r="J1260" t="s">
        <v>63</v>
      </c>
      <c r="K1260">
        <v>85</v>
      </c>
      <c r="L1260" t="s">
        <v>6060</v>
      </c>
      <c r="M1260" t="s">
        <v>940</v>
      </c>
      <c r="N1260" t="s">
        <v>3864</v>
      </c>
      <c r="O1260" s="3">
        <v>10000</v>
      </c>
      <c r="R1260" s="2">
        <v>45768</v>
      </c>
      <c r="T1260">
        <v>11</v>
      </c>
      <c r="U1260" s="3">
        <v>110000</v>
      </c>
      <c r="V1260" t="s">
        <v>65</v>
      </c>
      <c r="W1260" t="s">
        <v>4973</v>
      </c>
      <c r="X1260">
        <v>0</v>
      </c>
      <c r="Y1260">
        <v>0</v>
      </c>
      <c r="Z1260">
        <v>0</v>
      </c>
      <c r="AA1260">
        <v>0</v>
      </c>
      <c r="AB1260">
        <v>0</v>
      </c>
      <c r="AC1260">
        <v>0</v>
      </c>
      <c r="AF1260">
        <v>0</v>
      </c>
      <c r="AJ1260" t="s">
        <v>63</v>
      </c>
      <c r="AK1260">
        <v>0</v>
      </c>
      <c r="AL1260" t="s">
        <v>63</v>
      </c>
      <c r="AO1260" t="s">
        <v>4974</v>
      </c>
      <c r="AP1260" t="s">
        <v>108</v>
      </c>
      <c r="AR1260">
        <v>0</v>
      </c>
      <c r="AS1260">
        <v>0</v>
      </c>
      <c r="AT1260">
        <v>0</v>
      </c>
      <c r="AU1260">
        <v>0</v>
      </c>
      <c r="AV1260">
        <v>0</v>
      </c>
      <c r="AW1260">
        <v>0</v>
      </c>
      <c r="BA1260" t="s">
        <v>63</v>
      </c>
      <c r="BE1260" t="s">
        <v>108</v>
      </c>
      <c r="BH1260" t="s">
        <v>4975</v>
      </c>
    </row>
    <row r="1261" spans="1:60" x14ac:dyDescent="0.35">
      <c r="A1261" t="s">
        <v>4976</v>
      </c>
      <c r="B1261">
        <v>10000</v>
      </c>
      <c r="C1261">
        <v>30000</v>
      </c>
      <c r="D1261" s="2">
        <v>45769</v>
      </c>
      <c r="E1261" t="s">
        <v>59</v>
      </c>
      <c r="F1261" t="s">
        <v>5175</v>
      </c>
      <c r="G1261" t="s">
        <v>5176</v>
      </c>
      <c r="H1261" t="s">
        <v>477</v>
      </c>
      <c r="I1261">
        <v>3</v>
      </c>
      <c r="J1261" t="s">
        <v>63</v>
      </c>
      <c r="K1261">
        <v>85</v>
      </c>
      <c r="L1261" t="s">
        <v>6060</v>
      </c>
      <c r="M1261" t="s">
        <v>940</v>
      </c>
      <c r="N1261" t="s">
        <v>3864</v>
      </c>
      <c r="O1261" s="3">
        <v>10000</v>
      </c>
      <c r="R1261" s="2">
        <v>45768</v>
      </c>
      <c r="T1261">
        <v>11</v>
      </c>
      <c r="U1261" s="3">
        <v>110000</v>
      </c>
      <c r="V1261" t="s">
        <v>65</v>
      </c>
      <c r="W1261" t="s">
        <v>1567</v>
      </c>
      <c r="X1261">
        <v>0</v>
      </c>
      <c r="Y1261">
        <v>0</v>
      </c>
      <c r="Z1261">
        <v>0</v>
      </c>
      <c r="AA1261">
        <v>0</v>
      </c>
      <c r="AB1261">
        <v>0</v>
      </c>
      <c r="AC1261">
        <v>0</v>
      </c>
      <c r="AF1261">
        <v>0</v>
      </c>
      <c r="AJ1261" t="s">
        <v>63</v>
      </c>
      <c r="AK1261">
        <v>0</v>
      </c>
      <c r="AL1261" t="s">
        <v>63</v>
      </c>
      <c r="AO1261" t="s">
        <v>1568</v>
      </c>
      <c r="AP1261" t="s">
        <v>108</v>
      </c>
      <c r="AR1261">
        <v>0</v>
      </c>
      <c r="AS1261">
        <v>0</v>
      </c>
      <c r="AT1261">
        <v>0</v>
      </c>
      <c r="AU1261">
        <v>0</v>
      </c>
      <c r="AV1261">
        <v>0</v>
      </c>
      <c r="AW1261">
        <v>0</v>
      </c>
      <c r="BA1261" t="s">
        <v>63</v>
      </c>
      <c r="BE1261" t="s">
        <v>108</v>
      </c>
      <c r="BH1261" t="s">
        <v>4977</v>
      </c>
    </row>
    <row r="1262" spans="1:60" x14ac:dyDescent="0.35">
      <c r="A1262" t="s">
        <v>5477</v>
      </c>
      <c r="B1262">
        <v>10000</v>
      </c>
      <c r="C1262">
        <v>10000</v>
      </c>
      <c r="D1262" s="2">
        <v>45776</v>
      </c>
      <c r="E1262" t="s">
        <v>59</v>
      </c>
      <c r="F1262" t="s">
        <v>5478</v>
      </c>
      <c r="G1262" t="s">
        <v>5479</v>
      </c>
      <c r="H1262" t="s">
        <v>943</v>
      </c>
      <c r="I1262">
        <v>1</v>
      </c>
      <c r="J1262" t="s">
        <v>63</v>
      </c>
      <c r="K1262" s="7" t="s">
        <v>812</v>
      </c>
      <c r="L1262" t="s">
        <v>6072</v>
      </c>
      <c r="M1262" t="s">
        <v>813</v>
      </c>
      <c r="N1262" t="s">
        <v>3824</v>
      </c>
      <c r="O1262" s="3">
        <v>6050</v>
      </c>
      <c r="R1262" s="2">
        <v>45768</v>
      </c>
      <c r="T1262">
        <v>18</v>
      </c>
      <c r="U1262" s="3">
        <v>108900</v>
      </c>
      <c r="V1262" t="s">
        <v>65</v>
      </c>
      <c r="W1262" t="s">
        <v>1391</v>
      </c>
      <c r="X1262">
        <v>0</v>
      </c>
      <c r="Y1262">
        <v>0</v>
      </c>
      <c r="Z1262">
        <v>0</v>
      </c>
      <c r="AA1262">
        <v>0</v>
      </c>
      <c r="AB1262">
        <v>0</v>
      </c>
      <c r="AC1262">
        <v>0</v>
      </c>
      <c r="AF1262">
        <v>0</v>
      </c>
      <c r="AJ1262" t="s">
        <v>63</v>
      </c>
      <c r="AK1262">
        <v>0</v>
      </c>
      <c r="AL1262" t="s">
        <v>63</v>
      </c>
      <c r="AO1262" t="s">
        <v>1392</v>
      </c>
      <c r="AP1262" t="s">
        <v>108</v>
      </c>
      <c r="AR1262">
        <v>0</v>
      </c>
      <c r="AS1262">
        <v>0</v>
      </c>
      <c r="AT1262">
        <v>0</v>
      </c>
      <c r="AU1262">
        <v>0</v>
      </c>
      <c r="AV1262">
        <v>0</v>
      </c>
      <c r="AW1262">
        <v>0</v>
      </c>
      <c r="BA1262" t="s">
        <v>63</v>
      </c>
      <c r="BE1262" t="s">
        <v>108</v>
      </c>
      <c r="BH1262" t="s">
        <v>5480</v>
      </c>
    </row>
    <row r="1263" spans="1:60" x14ac:dyDescent="0.35">
      <c r="A1263" t="s">
        <v>4978</v>
      </c>
      <c r="B1263">
        <v>10000</v>
      </c>
      <c r="C1263">
        <v>30000</v>
      </c>
      <c r="D1263" s="2">
        <v>45776</v>
      </c>
      <c r="E1263" t="s">
        <v>59</v>
      </c>
      <c r="F1263" t="s">
        <v>5177</v>
      </c>
      <c r="G1263">
        <v>10620258098</v>
      </c>
      <c r="H1263" t="s">
        <v>477</v>
      </c>
      <c r="I1263">
        <v>3</v>
      </c>
      <c r="J1263" t="s">
        <v>63</v>
      </c>
      <c r="K1263">
        <v>85</v>
      </c>
      <c r="L1263" t="s">
        <v>6060</v>
      </c>
      <c r="M1263" t="s">
        <v>940</v>
      </c>
      <c r="N1263" t="s">
        <v>3864</v>
      </c>
      <c r="O1263" s="3">
        <v>10000</v>
      </c>
      <c r="R1263" s="2">
        <v>45768</v>
      </c>
      <c r="T1263">
        <v>11</v>
      </c>
      <c r="U1263" s="3">
        <v>110000</v>
      </c>
      <c r="V1263" t="s">
        <v>65</v>
      </c>
      <c r="W1263" t="s">
        <v>4980</v>
      </c>
      <c r="X1263">
        <v>0</v>
      </c>
      <c r="Y1263">
        <v>0</v>
      </c>
      <c r="Z1263">
        <v>0</v>
      </c>
      <c r="AA1263">
        <v>0</v>
      </c>
      <c r="AB1263">
        <v>0</v>
      </c>
      <c r="AC1263">
        <v>0</v>
      </c>
      <c r="AF1263">
        <v>0</v>
      </c>
      <c r="AJ1263" t="s">
        <v>63</v>
      </c>
      <c r="AK1263">
        <v>0</v>
      </c>
      <c r="AL1263" t="s">
        <v>63</v>
      </c>
      <c r="AO1263" t="s">
        <v>4981</v>
      </c>
      <c r="AP1263" t="s">
        <v>108</v>
      </c>
      <c r="AR1263">
        <v>0</v>
      </c>
      <c r="AS1263">
        <v>0</v>
      </c>
      <c r="AT1263">
        <v>0</v>
      </c>
      <c r="AU1263">
        <v>0</v>
      </c>
      <c r="AV1263">
        <v>0</v>
      </c>
      <c r="AW1263">
        <v>0</v>
      </c>
      <c r="BA1263" t="s">
        <v>63</v>
      </c>
      <c r="BE1263" t="s">
        <v>108</v>
      </c>
      <c r="BH1263" t="s">
        <v>4982</v>
      </c>
    </row>
    <row r="1264" spans="1:60" x14ac:dyDescent="0.35">
      <c r="A1264" t="s">
        <v>4171</v>
      </c>
      <c r="B1264">
        <v>10000</v>
      </c>
      <c r="C1264">
        <v>10000</v>
      </c>
      <c r="D1264" s="2">
        <v>45777</v>
      </c>
      <c r="E1264" t="s">
        <v>59</v>
      </c>
      <c r="F1264" t="s">
        <v>4172</v>
      </c>
      <c r="G1264" t="s">
        <v>4173</v>
      </c>
      <c r="H1264" t="s">
        <v>119</v>
      </c>
      <c r="I1264">
        <v>1</v>
      </c>
      <c r="J1264" t="s">
        <v>63</v>
      </c>
      <c r="K1264" s="7" t="s">
        <v>944</v>
      </c>
      <c r="L1264" t="s">
        <v>6076</v>
      </c>
      <c r="M1264" t="s">
        <v>945</v>
      </c>
      <c r="N1264" t="s">
        <v>3831</v>
      </c>
      <c r="O1264" s="3">
        <v>4260</v>
      </c>
      <c r="R1264" s="2">
        <v>45768</v>
      </c>
      <c r="T1264">
        <v>27</v>
      </c>
      <c r="U1264" s="3">
        <v>115020</v>
      </c>
      <c r="V1264" t="s">
        <v>65</v>
      </c>
      <c r="W1264" t="s">
        <v>1547</v>
      </c>
      <c r="X1264">
        <v>0</v>
      </c>
      <c r="Y1264">
        <v>0</v>
      </c>
      <c r="Z1264">
        <v>0</v>
      </c>
      <c r="AA1264">
        <v>0</v>
      </c>
      <c r="AB1264">
        <v>0</v>
      </c>
      <c r="AC1264">
        <v>0</v>
      </c>
      <c r="AF1264">
        <v>0</v>
      </c>
      <c r="AJ1264" t="s">
        <v>63</v>
      </c>
      <c r="AK1264">
        <v>0</v>
      </c>
      <c r="AL1264" t="s">
        <v>63</v>
      </c>
      <c r="AO1264" t="s">
        <v>1548</v>
      </c>
      <c r="AP1264" t="s">
        <v>108</v>
      </c>
      <c r="AR1264">
        <v>0</v>
      </c>
      <c r="AS1264">
        <v>0</v>
      </c>
      <c r="AT1264">
        <v>0</v>
      </c>
      <c r="AU1264">
        <v>0</v>
      </c>
      <c r="AV1264">
        <v>0</v>
      </c>
      <c r="AW1264">
        <v>0</v>
      </c>
      <c r="BA1264" t="s">
        <v>63</v>
      </c>
      <c r="BE1264" t="s">
        <v>108</v>
      </c>
      <c r="BH1264" t="s">
        <v>4174</v>
      </c>
    </row>
    <row r="1265" spans="1:60" x14ac:dyDescent="0.35">
      <c r="A1265" t="s">
        <v>5481</v>
      </c>
      <c r="B1265">
        <v>10000</v>
      </c>
      <c r="C1265">
        <v>10000</v>
      </c>
      <c r="D1265" s="2">
        <v>45769</v>
      </c>
      <c r="E1265" t="s">
        <v>59</v>
      </c>
      <c r="F1265" t="s">
        <v>846</v>
      </c>
      <c r="G1265" t="s">
        <v>3064</v>
      </c>
      <c r="H1265" t="s">
        <v>515</v>
      </c>
      <c r="I1265">
        <v>1</v>
      </c>
      <c r="J1265" t="s">
        <v>63</v>
      </c>
      <c r="K1265">
        <v>32</v>
      </c>
      <c r="L1265" t="s">
        <v>6064</v>
      </c>
      <c r="M1265" t="s">
        <v>516</v>
      </c>
      <c r="N1265" t="s">
        <v>3833</v>
      </c>
      <c r="O1265" s="3">
        <v>5860</v>
      </c>
      <c r="R1265" s="2">
        <v>45768</v>
      </c>
      <c r="T1265">
        <v>1</v>
      </c>
      <c r="U1265" s="3">
        <v>5860</v>
      </c>
      <c r="V1265" t="s">
        <v>65</v>
      </c>
      <c r="W1265" t="s">
        <v>517</v>
      </c>
      <c r="X1265">
        <v>0</v>
      </c>
      <c r="Y1265">
        <v>0</v>
      </c>
      <c r="Z1265">
        <v>0</v>
      </c>
      <c r="AA1265">
        <v>0</v>
      </c>
      <c r="AB1265">
        <v>0</v>
      </c>
      <c r="AC1265">
        <v>0</v>
      </c>
      <c r="AF1265">
        <v>0</v>
      </c>
      <c r="AJ1265" t="s">
        <v>63</v>
      </c>
      <c r="AK1265">
        <v>0</v>
      </c>
      <c r="AL1265" t="s">
        <v>63</v>
      </c>
      <c r="AO1265" t="s">
        <v>518</v>
      </c>
      <c r="AP1265" t="s">
        <v>465</v>
      </c>
      <c r="AR1265">
        <v>0</v>
      </c>
      <c r="AS1265">
        <v>0</v>
      </c>
      <c r="AT1265">
        <v>0</v>
      </c>
      <c r="AU1265">
        <v>0</v>
      </c>
      <c r="AV1265">
        <v>0</v>
      </c>
      <c r="AW1265">
        <v>0</v>
      </c>
      <c r="BA1265" t="s">
        <v>63</v>
      </c>
      <c r="BE1265" t="s">
        <v>465</v>
      </c>
      <c r="BH1265" t="s">
        <v>3076</v>
      </c>
    </row>
    <row r="1266" spans="1:60" x14ac:dyDescent="0.35">
      <c r="A1266" t="s">
        <v>5482</v>
      </c>
      <c r="B1266">
        <v>10000</v>
      </c>
      <c r="C1266">
        <v>10000</v>
      </c>
      <c r="D1266" s="2">
        <v>45769</v>
      </c>
      <c r="E1266" t="s">
        <v>59</v>
      </c>
      <c r="F1266" t="s">
        <v>3207</v>
      </c>
      <c r="G1266" t="s">
        <v>5483</v>
      </c>
      <c r="H1266" t="s">
        <v>1401</v>
      </c>
      <c r="I1266">
        <v>1</v>
      </c>
      <c r="J1266" t="s">
        <v>63</v>
      </c>
      <c r="K1266">
        <v>82</v>
      </c>
      <c r="L1266" t="s">
        <v>6055</v>
      </c>
      <c r="M1266" t="s">
        <v>352</v>
      </c>
      <c r="N1266" t="s">
        <v>3798</v>
      </c>
      <c r="O1266" s="3">
        <v>8000</v>
      </c>
      <c r="R1266" s="2">
        <v>45768</v>
      </c>
      <c r="T1266">
        <v>6</v>
      </c>
      <c r="U1266" s="3">
        <v>48000</v>
      </c>
      <c r="V1266" t="s">
        <v>65</v>
      </c>
      <c r="W1266" t="s">
        <v>5319</v>
      </c>
      <c r="X1266">
        <v>0</v>
      </c>
      <c r="Y1266">
        <v>0</v>
      </c>
      <c r="Z1266">
        <v>0</v>
      </c>
      <c r="AA1266">
        <v>0</v>
      </c>
      <c r="AB1266">
        <v>0</v>
      </c>
      <c r="AC1266">
        <v>0</v>
      </c>
      <c r="AF1266">
        <v>0</v>
      </c>
      <c r="AJ1266" t="s">
        <v>63</v>
      </c>
      <c r="AK1266">
        <v>0</v>
      </c>
      <c r="AL1266" t="s">
        <v>63</v>
      </c>
      <c r="AO1266" t="s">
        <v>5320</v>
      </c>
      <c r="AP1266" t="s">
        <v>84</v>
      </c>
      <c r="AR1266">
        <v>0</v>
      </c>
      <c r="AS1266">
        <v>0</v>
      </c>
      <c r="AT1266">
        <v>0</v>
      </c>
      <c r="AU1266">
        <v>0</v>
      </c>
      <c r="AV1266">
        <v>0</v>
      </c>
      <c r="AW1266">
        <v>0</v>
      </c>
      <c r="BA1266" t="s">
        <v>63</v>
      </c>
      <c r="BE1266" t="s">
        <v>84</v>
      </c>
      <c r="BH1266" t="s">
        <v>5484</v>
      </c>
    </row>
    <row r="1267" spans="1:60" x14ac:dyDescent="0.35">
      <c r="A1267" t="s">
        <v>5485</v>
      </c>
      <c r="B1267">
        <v>10000</v>
      </c>
      <c r="C1267">
        <v>10000</v>
      </c>
      <c r="D1267" s="2">
        <v>45769</v>
      </c>
      <c r="E1267" t="s">
        <v>59</v>
      </c>
      <c r="F1267" t="s">
        <v>3207</v>
      </c>
      <c r="G1267" t="s">
        <v>5483</v>
      </c>
      <c r="H1267" t="s">
        <v>1401</v>
      </c>
      <c r="I1267">
        <v>1</v>
      </c>
      <c r="J1267" t="s">
        <v>63</v>
      </c>
      <c r="K1267">
        <v>82</v>
      </c>
      <c r="L1267" t="s">
        <v>6055</v>
      </c>
      <c r="M1267" t="s">
        <v>352</v>
      </c>
      <c r="N1267" t="s">
        <v>3798</v>
      </c>
      <c r="O1267" s="3">
        <v>8000</v>
      </c>
      <c r="R1267" s="2">
        <v>45768</v>
      </c>
      <c r="T1267">
        <v>6</v>
      </c>
      <c r="U1267" s="3">
        <v>48000</v>
      </c>
      <c r="V1267" t="s">
        <v>65</v>
      </c>
      <c r="W1267" t="s">
        <v>5319</v>
      </c>
      <c r="X1267">
        <v>0</v>
      </c>
      <c r="Y1267">
        <v>0</v>
      </c>
      <c r="Z1267">
        <v>0</v>
      </c>
      <c r="AA1267">
        <v>0</v>
      </c>
      <c r="AB1267">
        <v>0</v>
      </c>
      <c r="AC1267">
        <v>0</v>
      </c>
      <c r="AF1267">
        <v>0</v>
      </c>
      <c r="AJ1267" t="s">
        <v>63</v>
      </c>
      <c r="AK1267">
        <v>0</v>
      </c>
      <c r="AL1267" t="s">
        <v>63</v>
      </c>
      <c r="AO1267" t="s">
        <v>5320</v>
      </c>
      <c r="AP1267" t="s">
        <v>84</v>
      </c>
      <c r="AR1267">
        <v>0</v>
      </c>
      <c r="AS1267">
        <v>0</v>
      </c>
      <c r="AT1267">
        <v>0</v>
      </c>
      <c r="AU1267">
        <v>0</v>
      </c>
      <c r="AV1267">
        <v>0</v>
      </c>
      <c r="AW1267">
        <v>0</v>
      </c>
      <c r="BA1267" t="s">
        <v>63</v>
      </c>
      <c r="BE1267" t="s">
        <v>84</v>
      </c>
      <c r="BH1267" t="s">
        <v>5486</v>
      </c>
    </row>
    <row r="1268" spans="1:60" x14ac:dyDescent="0.35">
      <c r="A1268" t="s">
        <v>4183</v>
      </c>
      <c r="B1268">
        <v>10000</v>
      </c>
      <c r="C1268">
        <v>10000</v>
      </c>
      <c r="D1268" s="2">
        <v>45777</v>
      </c>
      <c r="E1268" t="s">
        <v>59</v>
      </c>
      <c r="F1268" t="s">
        <v>4184</v>
      </c>
      <c r="G1268" t="s">
        <v>4173</v>
      </c>
      <c r="H1268" t="s">
        <v>119</v>
      </c>
      <c r="I1268">
        <v>1</v>
      </c>
      <c r="J1268" t="s">
        <v>63</v>
      </c>
      <c r="K1268" s="7" t="s">
        <v>944</v>
      </c>
      <c r="L1268" t="s">
        <v>6076</v>
      </c>
      <c r="M1268" t="s">
        <v>945</v>
      </c>
      <c r="N1268" t="s">
        <v>3831</v>
      </c>
      <c r="O1268" s="3">
        <v>4260</v>
      </c>
      <c r="R1268" s="2">
        <v>45768</v>
      </c>
      <c r="T1268">
        <v>27</v>
      </c>
      <c r="U1268" s="3">
        <v>115020</v>
      </c>
      <c r="V1268" t="s">
        <v>65</v>
      </c>
      <c r="W1268" t="s">
        <v>4185</v>
      </c>
      <c r="X1268">
        <v>0</v>
      </c>
      <c r="Y1268">
        <v>0</v>
      </c>
      <c r="Z1268">
        <v>0</v>
      </c>
      <c r="AA1268">
        <v>0</v>
      </c>
      <c r="AB1268">
        <v>0</v>
      </c>
      <c r="AC1268">
        <v>0</v>
      </c>
      <c r="AF1268">
        <v>0</v>
      </c>
      <c r="AJ1268" t="s">
        <v>63</v>
      </c>
      <c r="AK1268">
        <v>0</v>
      </c>
      <c r="AL1268" t="s">
        <v>63</v>
      </c>
      <c r="AO1268" t="s">
        <v>4186</v>
      </c>
      <c r="AP1268" t="s">
        <v>108</v>
      </c>
      <c r="AR1268">
        <v>0</v>
      </c>
      <c r="AS1268">
        <v>0</v>
      </c>
      <c r="AT1268">
        <v>0</v>
      </c>
      <c r="AU1268">
        <v>0</v>
      </c>
      <c r="AV1268">
        <v>0</v>
      </c>
      <c r="AW1268">
        <v>0</v>
      </c>
      <c r="BA1268" t="s">
        <v>63</v>
      </c>
      <c r="BE1268" t="s">
        <v>108</v>
      </c>
      <c r="BH1268" t="s">
        <v>4187</v>
      </c>
    </row>
    <row r="1269" spans="1:60" x14ac:dyDescent="0.35">
      <c r="A1269" t="s">
        <v>4188</v>
      </c>
      <c r="B1269">
        <v>10000</v>
      </c>
      <c r="C1269">
        <v>10000</v>
      </c>
      <c r="D1269" s="2">
        <v>45777</v>
      </c>
      <c r="E1269" t="s">
        <v>59</v>
      </c>
      <c r="F1269" t="s">
        <v>4189</v>
      </c>
      <c r="G1269" t="s">
        <v>4173</v>
      </c>
      <c r="H1269" t="s">
        <v>119</v>
      </c>
      <c r="I1269">
        <v>1</v>
      </c>
      <c r="J1269" t="s">
        <v>63</v>
      </c>
      <c r="K1269" s="7" t="s">
        <v>944</v>
      </c>
      <c r="L1269" t="s">
        <v>6076</v>
      </c>
      <c r="M1269" t="s">
        <v>945</v>
      </c>
      <c r="N1269" t="s">
        <v>3831</v>
      </c>
      <c r="O1269" s="3">
        <v>4260</v>
      </c>
      <c r="R1269" s="2">
        <v>45768</v>
      </c>
      <c r="T1269">
        <v>27</v>
      </c>
      <c r="U1269" s="3">
        <v>115020</v>
      </c>
      <c r="V1269" t="s">
        <v>65</v>
      </c>
      <c r="W1269" t="s">
        <v>4190</v>
      </c>
      <c r="X1269">
        <v>0</v>
      </c>
      <c r="Y1269">
        <v>0</v>
      </c>
      <c r="Z1269">
        <v>0</v>
      </c>
      <c r="AA1269">
        <v>0</v>
      </c>
      <c r="AB1269">
        <v>0</v>
      </c>
      <c r="AC1269">
        <v>0</v>
      </c>
      <c r="AF1269">
        <v>0</v>
      </c>
      <c r="AJ1269" t="s">
        <v>63</v>
      </c>
      <c r="AK1269">
        <v>0</v>
      </c>
      <c r="AL1269" t="s">
        <v>63</v>
      </c>
      <c r="AO1269" t="s">
        <v>4191</v>
      </c>
      <c r="AP1269" t="s">
        <v>108</v>
      </c>
      <c r="AR1269">
        <v>0</v>
      </c>
      <c r="AS1269">
        <v>0</v>
      </c>
      <c r="AT1269">
        <v>0</v>
      </c>
      <c r="AU1269">
        <v>0</v>
      </c>
      <c r="AV1269">
        <v>0</v>
      </c>
      <c r="AW1269">
        <v>0</v>
      </c>
      <c r="BA1269" t="s">
        <v>63</v>
      </c>
      <c r="BE1269" t="s">
        <v>108</v>
      </c>
      <c r="BH1269" t="s">
        <v>4192</v>
      </c>
    </row>
    <row r="1270" spans="1:60" x14ac:dyDescent="0.35">
      <c r="A1270" t="s">
        <v>4193</v>
      </c>
      <c r="B1270">
        <v>10000</v>
      </c>
      <c r="C1270">
        <v>10000</v>
      </c>
      <c r="D1270" s="2">
        <v>45777</v>
      </c>
      <c r="E1270" t="s">
        <v>59</v>
      </c>
      <c r="F1270" t="s">
        <v>4194</v>
      </c>
      <c r="G1270" t="s">
        <v>4173</v>
      </c>
      <c r="H1270" t="s">
        <v>119</v>
      </c>
      <c r="I1270">
        <v>1</v>
      </c>
      <c r="J1270" t="s">
        <v>63</v>
      </c>
      <c r="K1270" s="7" t="s">
        <v>944</v>
      </c>
      <c r="L1270" t="s">
        <v>6076</v>
      </c>
      <c r="M1270" t="s">
        <v>945</v>
      </c>
      <c r="N1270" t="s">
        <v>3831</v>
      </c>
      <c r="O1270" s="3">
        <v>4260</v>
      </c>
      <c r="R1270" s="2">
        <v>45768</v>
      </c>
      <c r="T1270">
        <v>27</v>
      </c>
      <c r="U1270" s="3">
        <v>115020</v>
      </c>
      <c r="V1270" t="s">
        <v>65</v>
      </c>
      <c r="W1270" t="s">
        <v>1195</v>
      </c>
      <c r="X1270">
        <v>0</v>
      </c>
      <c r="Y1270">
        <v>0</v>
      </c>
      <c r="Z1270">
        <v>0</v>
      </c>
      <c r="AA1270">
        <v>0</v>
      </c>
      <c r="AB1270">
        <v>0</v>
      </c>
      <c r="AC1270">
        <v>0</v>
      </c>
      <c r="AF1270">
        <v>0</v>
      </c>
      <c r="AJ1270" t="s">
        <v>63</v>
      </c>
      <c r="AK1270">
        <v>0</v>
      </c>
      <c r="AL1270" t="s">
        <v>63</v>
      </c>
      <c r="AO1270" t="s">
        <v>1196</v>
      </c>
      <c r="AP1270" t="s">
        <v>108</v>
      </c>
      <c r="AR1270">
        <v>0</v>
      </c>
      <c r="AS1270">
        <v>0</v>
      </c>
      <c r="AT1270">
        <v>0</v>
      </c>
      <c r="AU1270">
        <v>0</v>
      </c>
      <c r="AV1270">
        <v>0</v>
      </c>
      <c r="AW1270">
        <v>0</v>
      </c>
      <c r="BA1270" t="s">
        <v>63</v>
      </c>
      <c r="BE1270" t="s">
        <v>108</v>
      </c>
      <c r="BH1270" t="s">
        <v>4195</v>
      </c>
    </row>
    <row r="1271" spans="1:60" x14ac:dyDescent="0.35">
      <c r="A1271" t="s">
        <v>4196</v>
      </c>
      <c r="B1271">
        <v>10000</v>
      </c>
      <c r="C1271">
        <v>10000</v>
      </c>
      <c r="D1271" s="2">
        <v>45777</v>
      </c>
      <c r="E1271" t="s">
        <v>59</v>
      </c>
      <c r="F1271" t="s">
        <v>4197</v>
      </c>
      <c r="G1271" t="s">
        <v>4173</v>
      </c>
      <c r="H1271" t="s">
        <v>119</v>
      </c>
      <c r="I1271">
        <v>1</v>
      </c>
      <c r="J1271" t="s">
        <v>63</v>
      </c>
      <c r="K1271" s="7" t="s">
        <v>944</v>
      </c>
      <c r="L1271" t="s">
        <v>6076</v>
      </c>
      <c r="M1271" t="s">
        <v>945</v>
      </c>
      <c r="N1271" t="s">
        <v>3831</v>
      </c>
      <c r="O1271" s="3">
        <v>4260</v>
      </c>
      <c r="R1271" s="2">
        <v>45768</v>
      </c>
      <c r="T1271">
        <v>27</v>
      </c>
      <c r="U1271" s="3">
        <v>115020</v>
      </c>
      <c r="V1271" t="s">
        <v>65</v>
      </c>
      <c r="W1271" t="s">
        <v>4198</v>
      </c>
      <c r="X1271">
        <v>0</v>
      </c>
      <c r="Y1271">
        <v>0</v>
      </c>
      <c r="Z1271">
        <v>0</v>
      </c>
      <c r="AA1271">
        <v>0</v>
      </c>
      <c r="AB1271">
        <v>0</v>
      </c>
      <c r="AC1271">
        <v>0</v>
      </c>
      <c r="AF1271">
        <v>0</v>
      </c>
      <c r="AJ1271" t="s">
        <v>63</v>
      </c>
      <c r="AK1271">
        <v>0</v>
      </c>
      <c r="AL1271" t="s">
        <v>63</v>
      </c>
      <c r="AO1271" t="s">
        <v>4199</v>
      </c>
      <c r="AP1271" t="s">
        <v>108</v>
      </c>
      <c r="AR1271">
        <v>0</v>
      </c>
      <c r="AS1271">
        <v>0</v>
      </c>
      <c r="AT1271">
        <v>0</v>
      </c>
      <c r="AU1271">
        <v>0</v>
      </c>
      <c r="AV1271">
        <v>0</v>
      </c>
      <c r="AW1271">
        <v>0</v>
      </c>
      <c r="BA1271" t="s">
        <v>63</v>
      </c>
      <c r="BE1271" t="s">
        <v>108</v>
      </c>
      <c r="BH1271" t="s">
        <v>4200</v>
      </c>
    </row>
    <row r="1272" spans="1:60" x14ac:dyDescent="0.35">
      <c r="A1272" t="s">
        <v>4201</v>
      </c>
      <c r="B1272">
        <v>10000</v>
      </c>
      <c r="C1272">
        <v>10000</v>
      </c>
      <c r="D1272" s="2">
        <v>45777</v>
      </c>
      <c r="E1272" t="s">
        <v>59</v>
      </c>
      <c r="F1272" t="s">
        <v>4202</v>
      </c>
      <c r="G1272" t="s">
        <v>4173</v>
      </c>
      <c r="H1272" t="s">
        <v>119</v>
      </c>
      <c r="I1272">
        <v>1</v>
      </c>
      <c r="J1272" t="s">
        <v>63</v>
      </c>
      <c r="K1272" s="7" t="s">
        <v>944</v>
      </c>
      <c r="L1272" t="s">
        <v>6076</v>
      </c>
      <c r="M1272" t="s">
        <v>945</v>
      </c>
      <c r="N1272" t="s">
        <v>3831</v>
      </c>
      <c r="O1272" s="3">
        <v>4260</v>
      </c>
      <c r="R1272" s="2">
        <v>45768</v>
      </c>
      <c r="T1272">
        <v>27</v>
      </c>
      <c r="U1272" s="3">
        <v>115020</v>
      </c>
      <c r="V1272" t="s">
        <v>65</v>
      </c>
      <c r="W1272" t="s">
        <v>4185</v>
      </c>
      <c r="X1272">
        <v>0</v>
      </c>
      <c r="Y1272">
        <v>0</v>
      </c>
      <c r="Z1272">
        <v>0</v>
      </c>
      <c r="AA1272">
        <v>0</v>
      </c>
      <c r="AB1272">
        <v>0</v>
      </c>
      <c r="AC1272">
        <v>0</v>
      </c>
      <c r="AF1272">
        <v>0</v>
      </c>
      <c r="AJ1272" t="s">
        <v>63</v>
      </c>
      <c r="AK1272">
        <v>0</v>
      </c>
      <c r="AL1272" t="s">
        <v>63</v>
      </c>
      <c r="AO1272" t="s">
        <v>4186</v>
      </c>
      <c r="AP1272" t="s">
        <v>108</v>
      </c>
      <c r="AR1272">
        <v>0</v>
      </c>
      <c r="AS1272">
        <v>0</v>
      </c>
      <c r="AT1272">
        <v>0</v>
      </c>
      <c r="AU1272">
        <v>0</v>
      </c>
      <c r="AV1272">
        <v>0</v>
      </c>
      <c r="AW1272">
        <v>0</v>
      </c>
      <c r="BA1272" t="s">
        <v>63</v>
      </c>
      <c r="BE1272" t="s">
        <v>108</v>
      </c>
      <c r="BH1272" t="s">
        <v>4203</v>
      </c>
    </row>
    <row r="1273" spans="1:60" x14ac:dyDescent="0.35">
      <c r="A1273" t="s">
        <v>4204</v>
      </c>
      <c r="B1273">
        <v>10000</v>
      </c>
      <c r="C1273">
        <v>10000</v>
      </c>
      <c r="D1273" s="2">
        <v>45777</v>
      </c>
      <c r="E1273" t="s">
        <v>59</v>
      </c>
      <c r="F1273" t="s">
        <v>4205</v>
      </c>
      <c r="G1273" t="s">
        <v>4173</v>
      </c>
      <c r="H1273" t="s">
        <v>119</v>
      </c>
      <c r="I1273">
        <v>1</v>
      </c>
      <c r="J1273" t="s">
        <v>63</v>
      </c>
      <c r="K1273" s="7" t="s">
        <v>944</v>
      </c>
      <c r="L1273" t="s">
        <v>6076</v>
      </c>
      <c r="M1273" t="s">
        <v>945</v>
      </c>
      <c r="N1273" t="s">
        <v>3831</v>
      </c>
      <c r="O1273" s="3">
        <v>4260</v>
      </c>
      <c r="R1273" s="2">
        <v>45768</v>
      </c>
      <c r="T1273">
        <v>54</v>
      </c>
      <c r="U1273" s="3">
        <v>230040</v>
      </c>
      <c r="V1273" t="s">
        <v>65</v>
      </c>
      <c r="W1273" t="s">
        <v>1557</v>
      </c>
      <c r="X1273">
        <v>0</v>
      </c>
      <c r="Y1273">
        <v>0</v>
      </c>
      <c r="Z1273">
        <v>0</v>
      </c>
      <c r="AA1273">
        <v>0</v>
      </c>
      <c r="AB1273">
        <v>0</v>
      </c>
      <c r="AC1273">
        <v>0</v>
      </c>
      <c r="AF1273">
        <v>0</v>
      </c>
      <c r="AJ1273" t="s">
        <v>63</v>
      </c>
      <c r="AK1273">
        <v>0</v>
      </c>
      <c r="AL1273" t="s">
        <v>63</v>
      </c>
      <c r="AO1273" t="s">
        <v>1558</v>
      </c>
      <c r="AP1273" t="s">
        <v>108</v>
      </c>
      <c r="AR1273">
        <v>0</v>
      </c>
      <c r="AS1273">
        <v>0</v>
      </c>
      <c r="AT1273">
        <v>0</v>
      </c>
      <c r="AU1273">
        <v>0</v>
      </c>
      <c r="AV1273">
        <v>0</v>
      </c>
      <c r="AW1273">
        <v>0</v>
      </c>
      <c r="BA1273" t="s">
        <v>63</v>
      </c>
      <c r="BE1273" t="s">
        <v>108</v>
      </c>
      <c r="BH1273" t="s">
        <v>4206</v>
      </c>
    </row>
    <row r="1274" spans="1:60" x14ac:dyDescent="0.35">
      <c r="A1274" t="s">
        <v>4207</v>
      </c>
      <c r="B1274">
        <v>10000</v>
      </c>
      <c r="C1274">
        <v>10000</v>
      </c>
      <c r="D1274" s="2">
        <v>45777</v>
      </c>
      <c r="E1274" t="s">
        <v>59</v>
      </c>
      <c r="F1274" t="s">
        <v>4208</v>
      </c>
      <c r="G1274" t="s">
        <v>4173</v>
      </c>
      <c r="H1274" t="s">
        <v>119</v>
      </c>
      <c r="I1274">
        <v>1</v>
      </c>
      <c r="J1274" t="s">
        <v>63</v>
      </c>
      <c r="K1274" s="7" t="s">
        <v>944</v>
      </c>
      <c r="L1274" t="s">
        <v>6076</v>
      </c>
      <c r="M1274" t="s">
        <v>945</v>
      </c>
      <c r="N1274" t="s">
        <v>3831</v>
      </c>
      <c r="O1274" s="3">
        <v>4260</v>
      </c>
      <c r="R1274" s="2">
        <v>45768</v>
      </c>
      <c r="T1274">
        <v>27</v>
      </c>
      <c r="U1274" s="3">
        <v>115020</v>
      </c>
      <c r="V1274" t="s">
        <v>65</v>
      </c>
      <c r="W1274" t="s">
        <v>1547</v>
      </c>
      <c r="X1274">
        <v>0</v>
      </c>
      <c r="Y1274">
        <v>0</v>
      </c>
      <c r="Z1274">
        <v>0</v>
      </c>
      <c r="AA1274">
        <v>0</v>
      </c>
      <c r="AB1274">
        <v>0</v>
      </c>
      <c r="AC1274">
        <v>0</v>
      </c>
      <c r="AF1274">
        <v>0</v>
      </c>
      <c r="AJ1274" t="s">
        <v>63</v>
      </c>
      <c r="AK1274">
        <v>0</v>
      </c>
      <c r="AL1274" t="s">
        <v>63</v>
      </c>
      <c r="AO1274" t="s">
        <v>1548</v>
      </c>
      <c r="AP1274" t="s">
        <v>108</v>
      </c>
      <c r="AR1274">
        <v>0</v>
      </c>
      <c r="AS1274">
        <v>0</v>
      </c>
      <c r="AT1274">
        <v>0</v>
      </c>
      <c r="AU1274">
        <v>0</v>
      </c>
      <c r="AV1274">
        <v>0</v>
      </c>
      <c r="AW1274">
        <v>0</v>
      </c>
      <c r="BA1274" t="s">
        <v>63</v>
      </c>
      <c r="BE1274" t="s">
        <v>108</v>
      </c>
      <c r="BH1274" t="s">
        <v>4209</v>
      </c>
    </row>
    <row r="1275" spans="1:60" x14ac:dyDescent="0.35">
      <c r="A1275" t="s">
        <v>4227</v>
      </c>
      <c r="B1275">
        <v>10000</v>
      </c>
      <c r="C1275">
        <v>10000</v>
      </c>
      <c r="D1275" s="2">
        <v>45777</v>
      </c>
      <c r="E1275" t="s">
        <v>59</v>
      </c>
      <c r="F1275" t="s">
        <v>4228</v>
      </c>
      <c r="G1275" t="s">
        <v>4173</v>
      </c>
      <c r="H1275" t="s">
        <v>119</v>
      </c>
      <c r="I1275">
        <v>1</v>
      </c>
      <c r="J1275" t="s">
        <v>63</v>
      </c>
      <c r="K1275" s="7" t="s">
        <v>944</v>
      </c>
      <c r="L1275" t="s">
        <v>6076</v>
      </c>
      <c r="M1275" t="s">
        <v>945</v>
      </c>
      <c r="N1275" t="s">
        <v>3831</v>
      </c>
      <c r="O1275" s="3">
        <v>4260</v>
      </c>
      <c r="R1275" s="2">
        <v>45768</v>
      </c>
      <c r="T1275">
        <v>27</v>
      </c>
      <c r="U1275" s="3">
        <v>115020</v>
      </c>
      <c r="V1275" t="s">
        <v>65</v>
      </c>
      <c r="W1275" t="s">
        <v>4229</v>
      </c>
      <c r="X1275">
        <v>0</v>
      </c>
      <c r="Y1275">
        <v>0</v>
      </c>
      <c r="Z1275">
        <v>0</v>
      </c>
      <c r="AA1275">
        <v>0</v>
      </c>
      <c r="AB1275">
        <v>0</v>
      </c>
      <c r="AC1275">
        <v>0</v>
      </c>
      <c r="AF1275">
        <v>0</v>
      </c>
      <c r="AJ1275" t="s">
        <v>63</v>
      </c>
      <c r="AK1275">
        <v>0</v>
      </c>
      <c r="AL1275" t="s">
        <v>63</v>
      </c>
      <c r="AO1275" t="s">
        <v>4230</v>
      </c>
      <c r="AP1275" t="s">
        <v>108</v>
      </c>
      <c r="AR1275">
        <v>0</v>
      </c>
      <c r="AS1275">
        <v>0</v>
      </c>
      <c r="AT1275">
        <v>0</v>
      </c>
      <c r="AU1275">
        <v>0</v>
      </c>
      <c r="AV1275">
        <v>0</v>
      </c>
      <c r="AW1275">
        <v>0</v>
      </c>
      <c r="BA1275" t="s">
        <v>63</v>
      </c>
      <c r="BE1275" t="s">
        <v>108</v>
      </c>
      <c r="BH1275" t="s">
        <v>4231</v>
      </c>
    </row>
    <row r="1276" spans="1:60" x14ac:dyDescent="0.35">
      <c r="A1276" t="s">
        <v>4820</v>
      </c>
      <c r="B1276">
        <v>10000</v>
      </c>
      <c r="C1276">
        <v>50000</v>
      </c>
      <c r="D1276" s="2">
        <v>45770</v>
      </c>
      <c r="E1276" t="s">
        <v>59</v>
      </c>
      <c r="F1276" t="s">
        <v>4821</v>
      </c>
      <c r="G1276" t="s">
        <v>4822</v>
      </c>
      <c r="I1276">
        <v>2</v>
      </c>
      <c r="J1276" t="s">
        <v>183</v>
      </c>
      <c r="K1276" s="7" t="s">
        <v>5173</v>
      </c>
      <c r="L1276" t="s">
        <v>6071</v>
      </c>
      <c r="M1276" t="s">
        <v>3801</v>
      </c>
      <c r="N1276" t="s">
        <v>3839</v>
      </c>
      <c r="O1276" s="3">
        <v>35667</v>
      </c>
      <c r="R1276" s="2">
        <v>45768</v>
      </c>
      <c r="T1276">
        <v>6</v>
      </c>
      <c r="U1276" s="3">
        <v>214002</v>
      </c>
      <c r="V1276" t="s">
        <v>65</v>
      </c>
      <c r="W1276" t="s">
        <v>4823</v>
      </c>
      <c r="X1276">
        <v>0</v>
      </c>
      <c r="Y1276" s="3">
        <v>214001</v>
      </c>
      <c r="Z1276">
        <v>1</v>
      </c>
      <c r="AA1276">
        <v>0</v>
      </c>
      <c r="AB1276">
        <v>0</v>
      </c>
      <c r="AC1276">
        <v>0</v>
      </c>
      <c r="AF1276">
        <v>0</v>
      </c>
      <c r="AO1276" t="s">
        <v>4824</v>
      </c>
      <c r="AP1276" t="s">
        <v>448</v>
      </c>
      <c r="AR1276">
        <v>0</v>
      </c>
      <c r="AS1276">
        <v>0</v>
      </c>
      <c r="AT1276">
        <v>0</v>
      </c>
      <c r="AU1276">
        <v>0</v>
      </c>
      <c r="AV1276">
        <v>0</v>
      </c>
      <c r="AW1276">
        <v>0</v>
      </c>
      <c r="BA1276" t="s">
        <v>63</v>
      </c>
      <c r="BB1276" t="s">
        <v>4825</v>
      </c>
      <c r="BC1276">
        <v>0</v>
      </c>
      <c r="BE1276" t="s">
        <v>448</v>
      </c>
      <c r="BH1276" t="s">
        <v>4826</v>
      </c>
    </row>
    <row r="1277" spans="1:60" x14ac:dyDescent="0.35">
      <c r="A1277" t="s">
        <v>5409</v>
      </c>
      <c r="B1277">
        <v>10000</v>
      </c>
      <c r="C1277">
        <v>30000</v>
      </c>
      <c r="D1277" s="2">
        <v>45770</v>
      </c>
      <c r="E1277" t="s">
        <v>59</v>
      </c>
      <c r="F1277" t="s">
        <v>5410</v>
      </c>
      <c r="G1277" t="s">
        <v>5411</v>
      </c>
      <c r="I1277">
        <v>3</v>
      </c>
      <c r="J1277" t="s">
        <v>183</v>
      </c>
      <c r="K1277">
        <v>91</v>
      </c>
      <c r="L1277" t="s">
        <v>6060</v>
      </c>
      <c r="M1277" t="s">
        <v>805</v>
      </c>
      <c r="N1277" t="s">
        <v>3865</v>
      </c>
      <c r="O1277" s="3">
        <v>118888</v>
      </c>
      <c r="R1277" s="2">
        <v>45768</v>
      </c>
      <c r="T1277">
        <v>9</v>
      </c>
      <c r="U1277" s="3">
        <v>1069992</v>
      </c>
      <c r="V1277" t="s">
        <v>65</v>
      </c>
      <c r="W1277" t="s">
        <v>5412</v>
      </c>
      <c r="X1277">
        <v>0</v>
      </c>
      <c r="Y1277" s="3">
        <v>1000000</v>
      </c>
      <c r="Z1277" s="3">
        <v>69992</v>
      </c>
      <c r="AA1277">
        <v>0</v>
      </c>
      <c r="AB1277">
        <v>0</v>
      </c>
      <c r="AC1277">
        <v>0</v>
      </c>
      <c r="AF1277">
        <v>0</v>
      </c>
      <c r="AO1277" t="s">
        <v>5413</v>
      </c>
      <c r="AP1277" t="s">
        <v>95</v>
      </c>
      <c r="AR1277">
        <v>0</v>
      </c>
      <c r="AS1277">
        <v>0</v>
      </c>
      <c r="AT1277">
        <v>0</v>
      </c>
      <c r="AU1277">
        <v>0</v>
      </c>
      <c r="AV1277">
        <v>0</v>
      </c>
      <c r="AW1277">
        <v>0</v>
      </c>
      <c r="BA1277" t="s">
        <v>63</v>
      </c>
      <c r="BB1277" t="s">
        <v>5414</v>
      </c>
      <c r="BC1277">
        <v>0</v>
      </c>
      <c r="BE1277" t="s">
        <v>95</v>
      </c>
      <c r="BH1277" t="s">
        <v>5415</v>
      </c>
    </row>
    <row r="1278" spans="1:60" x14ac:dyDescent="0.35">
      <c r="A1278" t="s">
        <v>5487</v>
      </c>
      <c r="B1278">
        <v>10000</v>
      </c>
      <c r="C1278">
        <v>60000</v>
      </c>
      <c r="D1278" s="2">
        <v>45775</v>
      </c>
      <c r="E1278" t="s">
        <v>59</v>
      </c>
      <c r="F1278" t="s">
        <v>5488</v>
      </c>
      <c r="G1278" t="s">
        <v>5489</v>
      </c>
      <c r="I1278">
        <v>3</v>
      </c>
      <c r="J1278" t="s">
        <v>183</v>
      </c>
      <c r="K1278">
        <v>91</v>
      </c>
      <c r="L1278" t="s">
        <v>6060</v>
      </c>
      <c r="M1278" t="s">
        <v>805</v>
      </c>
      <c r="N1278" t="s">
        <v>3865</v>
      </c>
      <c r="O1278" s="3">
        <v>3556</v>
      </c>
      <c r="R1278" s="2">
        <v>45768</v>
      </c>
      <c r="T1278">
        <v>9</v>
      </c>
      <c r="U1278" s="3">
        <v>32004</v>
      </c>
      <c r="V1278" t="s">
        <v>65</v>
      </c>
      <c r="W1278" t="s">
        <v>5490</v>
      </c>
      <c r="X1278">
        <v>0</v>
      </c>
      <c r="Y1278" s="3">
        <v>31876</v>
      </c>
      <c r="Z1278">
        <v>128</v>
      </c>
      <c r="AA1278">
        <v>0</v>
      </c>
      <c r="AB1278">
        <v>0</v>
      </c>
      <c r="AC1278">
        <v>0</v>
      </c>
      <c r="AF1278">
        <v>0</v>
      </c>
      <c r="AO1278" t="s">
        <v>5491</v>
      </c>
      <c r="AP1278" t="s">
        <v>95</v>
      </c>
      <c r="AR1278">
        <v>0</v>
      </c>
      <c r="AS1278">
        <v>0</v>
      </c>
      <c r="AT1278">
        <v>0</v>
      </c>
      <c r="AU1278">
        <v>0</v>
      </c>
      <c r="AV1278">
        <v>0</v>
      </c>
      <c r="AW1278">
        <v>0</v>
      </c>
      <c r="BA1278" t="s">
        <v>63</v>
      </c>
      <c r="BB1278" t="s">
        <v>5492</v>
      </c>
      <c r="BC1278">
        <v>0</v>
      </c>
      <c r="BE1278" t="s">
        <v>95</v>
      </c>
      <c r="BH1278" t="s">
        <v>5493</v>
      </c>
    </row>
    <row r="1279" spans="1:60" x14ac:dyDescent="0.35">
      <c r="A1279" t="s">
        <v>5417</v>
      </c>
      <c r="B1279">
        <v>10000</v>
      </c>
      <c r="C1279">
        <v>20000</v>
      </c>
      <c r="D1279" s="2">
        <v>45769</v>
      </c>
      <c r="E1279" t="s">
        <v>59</v>
      </c>
      <c r="F1279" t="s">
        <v>1671</v>
      </c>
      <c r="G1279" t="s">
        <v>5418</v>
      </c>
      <c r="I1279">
        <v>1</v>
      </c>
      <c r="J1279" t="s">
        <v>183</v>
      </c>
      <c r="K1279" s="7">
        <v>111</v>
      </c>
      <c r="L1279" t="s">
        <v>6070</v>
      </c>
      <c r="M1279" t="s">
        <v>454</v>
      </c>
      <c r="N1279" t="s">
        <v>3837</v>
      </c>
      <c r="O1279" s="3">
        <v>24375</v>
      </c>
      <c r="R1279" s="2">
        <v>45768</v>
      </c>
      <c r="T1279">
        <v>8</v>
      </c>
      <c r="U1279" s="3">
        <v>195000</v>
      </c>
      <c r="V1279" t="s">
        <v>65</v>
      </c>
      <c r="W1279" t="s">
        <v>201</v>
      </c>
      <c r="X1279">
        <v>0</v>
      </c>
      <c r="Y1279" s="3">
        <v>193818</v>
      </c>
      <c r="Z1279" s="3">
        <v>1182</v>
      </c>
      <c r="AA1279">
        <v>0</v>
      </c>
      <c r="AB1279">
        <v>0</v>
      </c>
      <c r="AC1279">
        <v>0</v>
      </c>
      <c r="AF1279">
        <v>0</v>
      </c>
      <c r="AO1279" t="s">
        <v>202</v>
      </c>
      <c r="AP1279" t="s">
        <v>203</v>
      </c>
      <c r="AR1279">
        <v>0</v>
      </c>
      <c r="AS1279">
        <v>0</v>
      </c>
      <c r="AT1279">
        <v>0</v>
      </c>
      <c r="AU1279">
        <v>0</v>
      </c>
      <c r="AV1279">
        <v>0</v>
      </c>
      <c r="AW1279">
        <v>0</v>
      </c>
      <c r="BA1279" t="s">
        <v>63</v>
      </c>
      <c r="BB1279" t="s">
        <v>5419</v>
      </c>
      <c r="BC1279">
        <v>0</v>
      </c>
      <c r="BE1279" t="s">
        <v>203</v>
      </c>
      <c r="BH1279" t="s">
        <v>5420</v>
      </c>
    </row>
    <row r="1280" spans="1:60" x14ac:dyDescent="0.35">
      <c r="A1280" t="s">
        <v>5494</v>
      </c>
      <c r="B1280">
        <v>10000</v>
      </c>
      <c r="C1280">
        <v>20000</v>
      </c>
      <c r="D1280" s="2">
        <v>45769</v>
      </c>
      <c r="E1280" t="s">
        <v>59</v>
      </c>
      <c r="F1280" s="4">
        <v>0.47076388888888887</v>
      </c>
      <c r="G1280" t="s">
        <v>5495</v>
      </c>
      <c r="I1280">
        <v>1</v>
      </c>
      <c r="J1280" t="s">
        <v>183</v>
      </c>
      <c r="K1280">
        <v>78</v>
      </c>
      <c r="L1280" t="s">
        <v>6047</v>
      </c>
      <c r="M1280" t="s">
        <v>216</v>
      </c>
      <c r="N1280" t="s">
        <v>3803</v>
      </c>
      <c r="O1280" s="3">
        <v>25000</v>
      </c>
      <c r="R1280" s="2">
        <v>45768</v>
      </c>
      <c r="T1280">
        <v>2</v>
      </c>
      <c r="U1280" s="3">
        <v>50000</v>
      </c>
      <c r="V1280" t="s">
        <v>65</v>
      </c>
      <c r="W1280" t="s">
        <v>5496</v>
      </c>
      <c r="X1280">
        <v>0</v>
      </c>
      <c r="Y1280" s="3">
        <v>50000</v>
      </c>
      <c r="Z1280">
        <v>0</v>
      </c>
      <c r="AA1280">
        <v>0</v>
      </c>
      <c r="AB1280">
        <v>0</v>
      </c>
      <c r="AC1280">
        <v>0</v>
      </c>
      <c r="AF1280">
        <v>0</v>
      </c>
      <c r="AO1280" t="s">
        <v>5497</v>
      </c>
      <c r="AP1280" t="s">
        <v>622</v>
      </c>
      <c r="AR1280">
        <v>0</v>
      </c>
      <c r="AS1280">
        <v>0</v>
      </c>
      <c r="AT1280">
        <v>0</v>
      </c>
      <c r="AU1280">
        <v>0</v>
      </c>
      <c r="AV1280">
        <v>0</v>
      </c>
      <c r="AW1280">
        <v>0</v>
      </c>
      <c r="BA1280" t="s">
        <v>63</v>
      </c>
      <c r="BB1280" t="s">
        <v>5498</v>
      </c>
      <c r="BC1280">
        <v>0</v>
      </c>
      <c r="BE1280" t="s">
        <v>622</v>
      </c>
      <c r="BH1280" t="s">
        <v>5499</v>
      </c>
    </row>
    <row r="1281" spans="1:60" x14ac:dyDescent="0.35">
      <c r="A1281" t="s">
        <v>5322</v>
      </c>
      <c r="B1281">
        <v>10000</v>
      </c>
      <c r="C1281">
        <v>20000</v>
      </c>
      <c r="D1281" s="2">
        <v>45769</v>
      </c>
      <c r="E1281" t="s">
        <v>59</v>
      </c>
      <c r="F1281" t="s">
        <v>5323</v>
      </c>
      <c r="G1281">
        <v>402160895</v>
      </c>
      <c r="I1281">
        <v>1</v>
      </c>
      <c r="J1281" t="s">
        <v>183</v>
      </c>
      <c r="K1281">
        <v>68</v>
      </c>
      <c r="L1281" t="s">
        <v>6051</v>
      </c>
      <c r="M1281" t="s">
        <v>830</v>
      </c>
      <c r="N1281" t="s">
        <v>3852</v>
      </c>
      <c r="O1281" s="3">
        <v>6000</v>
      </c>
      <c r="R1281" s="2">
        <v>45768</v>
      </c>
      <c r="T1281">
        <v>1</v>
      </c>
      <c r="U1281" s="3">
        <v>6000</v>
      </c>
      <c r="V1281" t="s">
        <v>65</v>
      </c>
      <c r="W1281" t="s">
        <v>5324</v>
      </c>
      <c r="X1281">
        <v>0</v>
      </c>
      <c r="Y1281" s="3">
        <v>6000</v>
      </c>
      <c r="Z1281">
        <v>0</v>
      </c>
      <c r="AA1281">
        <v>0</v>
      </c>
      <c r="AB1281">
        <v>0</v>
      </c>
      <c r="AC1281">
        <v>0</v>
      </c>
      <c r="AF1281">
        <v>0</v>
      </c>
      <c r="AO1281" t="s">
        <v>5325</v>
      </c>
      <c r="AP1281" t="s">
        <v>592</v>
      </c>
      <c r="AR1281">
        <v>0</v>
      </c>
      <c r="AS1281">
        <v>0</v>
      </c>
      <c r="AT1281">
        <v>0</v>
      </c>
      <c r="AU1281">
        <v>0</v>
      </c>
      <c r="AV1281">
        <v>0</v>
      </c>
      <c r="AW1281">
        <v>0</v>
      </c>
      <c r="BA1281" t="s">
        <v>63</v>
      </c>
      <c r="BB1281" t="s">
        <v>5326</v>
      </c>
      <c r="BC1281">
        <v>0</v>
      </c>
      <c r="BE1281" t="s">
        <v>592</v>
      </c>
      <c r="BH1281" t="s">
        <v>5327</v>
      </c>
    </row>
    <row r="1282" spans="1:60" x14ac:dyDescent="0.35">
      <c r="A1282" t="s">
        <v>3606</v>
      </c>
      <c r="B1282">
        <v>10000</v>
      </c>
      <c r="C1282">
        <v>10000</v>
      </c>
      <c r="D1282" s="2">
        <v>45772</v>
      </c>
      <c r="E1282" t="s">
        <v>59</v>
      </c>
      <c r="F1282" t="s">
        <v>3607</v>
      </c>
      <c r="G1282" t="s">
        <v>3608</v>
      </c>
      <c r="I1282">
        <v>1</v>
      </c>
      <c r="J1282" t="s">
        <v>183</v>
      </c>
      <c r="K1282" s="7">
        <v>111</v>
      </c>
      <c r="L1282" t="s">
        <v>6070</v>
      </c>
      <c r="M1282" t="s">
        <v>454</v>
      </c>
      <c r="N1282" t="s">
        <v>3837</v>
      </c>
      <c r="O1282" s="3">
        <v>67500</v>
      </c>
      <c r="R1282" s="2">
        <v>45768</v>
      </c>
      <c r="T1282">
        <v>8</v>
      </c>
      <c r="U1282" s="3">
        <v>540000</v>
      </c>
      <c r="V1282" t="s">
        <v>65</v>
      </c>
      <c r="W1282" t="s">
        <v>201</v>
      </c>
      <c r="X1282">
        <v>0</v>
      </c>
      <c r="Y1282" s="3">
        <v>540000</v>
      </c>
      <c r="Z1282">
        <v>0</v>
      </c>
      <c r="AA1282">
        <v>0</v>
      </c>
      <c r="AB1282">
        <v>0</v>
      </c>
      <c r="AC1282">
        <v>0</v>
      </c>
      <c r="AF1282">
        <v>0</v>
      </c>
      <c r="AO1282" t="s">
        <v>202</v>
      </c>
      <c r="AP1282" t="s">
        <v>203</v>
      </c>
      <c r="AR1282">
        <v>0</v>
      </c>
      <c r="AS1282">
        <v>0</v>
      </c>
      <c r="AT1282">
        <v>0</v>
      </c>
      <c r="AU1282">
        <v>0</v>
      </c>
      <c r="AV1282">
        <v>0</v>
      </c>
      <c r="AW1282">
        <v>0</v>
      </c>
      <c r="BA1282" t="s">
        <v>63</v>
      </c>
      <c r="BB1282" t="s">
        <v>5500</v>
      </c>
      <c r="BC1282">
        <v>0</v>
      </c>
      <c r="BE1282" t="s">
        <v>203</v>
      </c>
      <c r="BH1282" t="s">
        <v>3609</v>
      </c>
    </row>
    <row r="1283" spans="1:60" x14ac:dyDescent="0.35">
      <c r="A1283" t="s">
        <v>3454</v>
      </c>
      <c r="B1283">
        <v>10000</v>
      </c>
      <c r="C1283">
        <v>30000</v>
      </c>
      <c r="D1283" s="2">
        <v>45772</v>
      </c>
      <c r="E1283" t="s">
        <v>59</v>
      </c>
      <c r="F1283" t="s">
        <v>3455</v>
      </c>
      <c r="G1283" t="s">
        <v>3456</v>
      </c>
      <c r="I1283">
        <v>1</v>
      </c>
      <c r="J1283" t="s">
        <v>183</v>
      </c>
      <c r="K1283">
        <v>103</v>
      </c>
      <c r="L1283" t="s">
        <v>6044</v>
      </c>
      <c r="M1283" t="s">
        <v>64</v>
      </c>
      <c r="N1283" t="s">
        <v>3842</v>
      </c>
      <c r="O1283" s="3">
        <v>33750</v>
      </c>
      <c r="R1283" s="2">
        <v>45768</v>
      </c>
      <c r="T1283">
        <v>8</v>
      </c>
      <c r="U1283" s="3">
        <v>270000</v>
      </c>
      <c r="V1283" t="s">
        <v>65</v>
      </c>
      <c r="W1283" t="s">
        <v>66</v>
      </c>
      <c r="X1283">
        <v>0</v>
      </c>
      <c r="Y1283" s="3">
        <v>270000</v>
      </c>
      <c r="Z1283">
        <v>0</v>
      </c>
      <c r="AA1283">
        <v>0</v>
      </c>
      <c r="AB1283">
        <v>0</v>
      </c>
      <c r="AC1283">
        <v>0</v>
      </c>
      <c r="AF1283">
        <v>0</v>
      </c>
      <c r="AO1283" t="s">
        <v>67</v>
      </c>
      <c r="AP1283" t="s">
        <v>68</v>
      </c>
      <c r="AR1283">
        <v>0</v>
      </c>
      <c r="AS1283">
        <v>0</v>
      </c>
      <c r="AT1283">
        <v>0</v>
      </c>
      <c r="AU1283">
        <v>0</v>
      </c>
      <c r="AV1283">
        <v>0</v>
      </c>
      <c r="AW1283">
        <v>0</v>
      </c>
      <c r="BA1283" t="s">
        <v>63</v>
      </c>
      <c r="BB1283" t="s">
        <v>5421</v>
      </c>
      <c r="BC1283">
        <v>0</v>
      </c>
      <c r="BE1283" t="s">
        <v>68</v>
      </c>
      <c r="BH1283" t="s">
        <v>3457</v>
      </c>
    </row>
    <row r="1284" spans="1:60" x14ac:dyDescent="0.35">
      <c r="A1284" t="s">
        <v>3454</v>
      </c>
      <c r="B1284">
        <v>10000</v>
      </c>
      <c r="C1284">
        <v>40000</v>
      </c>
      <c r="D1284" s="2">
        <v>45772</v>
      </c>
      <c r="E1284" t="s">
        <v>59</v>
      </c>
      <c r="F1284" t="s">
        <v>3455</v>
      </c>
      <c r="G1284" t="s">
        <v>3456</v>
      </c>
      <c r="I1284">
        <v>1</v>
      </c>
      <c r="J1284" t="s">
        <v>183</v>
      </c>
      <c r="K1284" s="7" t="s">
        <v>70</v>
      </c>
      <c r="L1284" t="s">
        <v>6071</v>
      </c>
      <c r="M1284" t="s">
        <v>71</v>
      </c>
      <c r="N1284" t="s">
        <v>3838</v>
      </c>
      <c r="O1284" s="3">
        <v>30000</v>
      </c>
      <c r="R1284" s="2">
        <v>45768</v>
      </c>
      <c r="T1284">
        <v>8</v>
      </c>
      <c r="U1284" s="3">
        <v>240000</v>
      </c>
      <c r="V1284" t="s">
        <v>65</v>
      </c>
      <c r="W1284" t="s">
        <v>66</v>
      </c>
      <c r="X1284">
        <v>0</v>
      </c>
      <c r="Y1284" s="3">
        <v>240000</v>
      </c>
      <c r="Z1284">
        <v>0</v>
      </c>
      <c r="AA1284">
        <v>0</v>
      </c>
      <c r="AB1284">
        <v>0</v>
      </c>
      <c r="AC1284">
        <v>0</v>
      </c>
      <c r="AF1284">
        <v>0</v>
      </c>
      <c r="AO1284" t="s">
        <v>67</v>
      </c>
      <c r="AP1284" t="s">
        <v>68</v>
      </c>
      <c r="AR1284">
        <v>0</v>
      </c>
      <c r="AS1284">
        <v>0</v>
      </c>
      <c r="AT1284">
        <v>0</v>
      </c>
      <c r="AU1284">
        <v>0</v>
      </c>
      <c r="AV1284">
        <v>0</v>
      </c>
      <c r="AW1284">
        <v>0</v>
      </c>
      <c r="BA1284" t="s">
        <v>63</v>
      </c>
      <c r="BB1284" t="s">
        <v>5421</v>
      </c>
      <c r="BC1284">
        <v>0</v>
      </c>
      <c r="BE1284" t="s">
        <v>68</v>
      </c>
      <c r="BH1284" t="s">
        <v>3457</v>
      </c>
    </row>
    <row r="1285" spans="1:60" x14ac:dyDescent="0.35">
      <c r="A1285" t="s">
        <v>5501</v>
      </c>
      <c r="B1285">
        <v>10000</v>
      </c>
      <c r="C1285">
        <v>10000</v>
      </c>
      <c r="D1285" s="2">
        <v>45769</v>
      </c>
      <c r="E1285" t="s">
        <v>59</v>
      </c>
      <c r="F1285" t="s">
        <v>5502</v>
      </c>
      <c r="G1285" t="s">
        <v>842</v>
      </c>
      <c r="I1285">
        <v>1</v>
      </c>
      <c r="J1285" t="s">
        <v>183</v>
      </c>
      <c r="K1285">
        <v>73</v>
      </c>
      <c r="L1285" t="s">
        <v>6042</v>
      </c>
      <c r="M1285" t="s">
        <v>184</v>
      </c>
      <c r="N1285" t="s">
        <v>3845</v>
      </c>
      <c r="O1285" s="3">
        <v>30000</v>
      </c>
      <c r="R1285" s="2">
        <v>45768</v>
      </c>
      <c r="T1285">
        <v>12</v>
      </c>
      <c r="U1285" s="3">
        <v>360000</v>
      </c>
      <c r="V1285" t="s">
        <v>65</v>
      </c>
      <c r="W1285">
        <v>80256220001</v>
      </c>
      <c r="X1285">
        <v>0</v>
      </c>
      <c r="Y1285" s="3">
        <v>360000</v>
      </c>
      <c r="Z1285">
        <v>0</v>
      </c>
      <c r="AA1285">
        <v>0</v>
      </c>
      <c r="AB1285">
        <v>0</v>
      </c>
      <c r="AC1285">
        <v>0</v>
      </c>
      <c r="AF1285">
        <v>0</v>
      </c>
      <c r="AO1285">
        <v>8025622</v>
      </c>
      <c r="AP1285" t="s">
        <v>162</v>
      </c>
      <c r="AR1285">
        <v>0</v>
      </c>
      <c r="AS1285">
        <v>0</v>
      </c>
      <c r="AT1285">
        <v>0</v>
      </c>
      <c r="AU1285">
        <v>0</v>
      </c>
      <c r="AV1285">
        <v>0</v>
      </c>
      <c r="AW1285">
        <v>0</v>
      </c>
      <c r="BA1285" t="s">
        <v>63</v>
      </c>
      <c r="BB1285" t="s">
        <v>5503</v>
      </c>
      <c r="BC1285">
        <v>0</v>
      </c>
      <c r="BE1285" t="s">
        <v>162</v>
      </c>
      <c r="BH1285" t="s">
        <v>5504</v>
      </c>
    </row>
    <row r="1286" spans="1:60" x14ac:dyDescent="0.35">
      <c r="A1286" t="s">
        <v>5501</v>
      </c>
      <c r="B1286">
        <v>10000</v>
      </c>
      <c r="C1286">
        <v>20000</v>
      </c>
      <c r="D1286" s="2">
        <v>45769</v>
      </c>
      <c r="E1286" t="s">
        <v>59</v>
      </c>
      <c r="F1286" t="s">
        <v>5502</v>
      </c>
      <c r="G1286" t="s">
        <v>842</v>
      </c>
      <c r="I1286">
        <v>1</v>
      </c>
      <c r="J1286" t="s">
        <v>183</v>
      </c>
      <c r="K1286" s="7" t="s">
        <v>152</v>
      </c>
      <c r="L1286" t="s">
        <v>6070</v>
      </c>
      <c r="M1286" t="s">
        <v>153</v>
      </c>
      <c r="N1286" t="s">
        <v>3830</v>
      </c>
      <c r="O1286" s="3">
        <v>6000</v>
      </c>
      <c r="R1286" s="2">
        <v>45768</v>
      </c>
      <c r="T1286">
        <v>12</v>
      </c>
      <c r="U1286" s="3">
        <v>72000</v>
      </c>
      <c r="V1286" t="s">
        <v>65</v>
      </c>
      <c r="W1286">
        <v>80256220001</v>
      </c>
      <c r="X1286">
        <v>0</v>
      </c>
      <c r="Y1286" s="3">
        <v>72000</v>
      </c>
      <c r="Z1286">
        <v>0</v>
      </c>
      <c r="AA1286">
        <v>0</v>
      </c>
      <c r="AB1286">
        <v>0</v>
      </c>
      <c r="AC1286">
        <v>0</v>
      </c>
      <c r="AF1286">
        <v>0</v>
      </c>
      <c r="AO1286">
        <v>8025622</v>
      </c>
      <c r="AP1286" t="s">
        <v>162</v>
      </c>
      <c r="AR1286">
        <v>0</v>
      </c>
      <c r="AS1286">
        <v>0</v>
      </c>
      <c r="AT1286">
        <v>0</v>
      </c>
      <c r="AU1286">
        <v>0</v>
      </c>
      <c r="AV1286">
        <v>0</v>
      </c>
      <c r="AW1286">
        <v>0</v>
      </c>
      <c r="BA1286" t="s">
        <v>63</v>
      </c>
      <c r="BB1286" t="s">
        <v>5503</v>
      </c>
      <c r="BC1286">
        <v>0</v>
      </c>
      <c r="BE1286" t="s">
        <v>162</v>
      </c>
      <c r="BH1286" t="s">
        <v>5504</v>
      </c>
    </row>
    <row r="1287" spans="1:60" x14ac:dyDescent="0.35">
      <c r="A1287" t="s">
        <v>5505</v>
      </c>
      <c r="B1287">
        <v>10000</v>
      </c>
      <c r="C1287">
        <v>10000</v>
      </c>
      <c r="D1287" s="2">
        <v>45769</v>
      </c>
      <c r="E1287" t="s">
        <v>59</v>
      </c>
      <c r="F1287" t="s">
        <v>5506</v>
      </c>
      <c r="G1287" t="s">
        <v>842</v>
      </c>
      <c r="I1287">
        <v>1</v>
      </c>
      <c r="J1287" t="s">
        <v>183</v>
      </c>
      <c r="K1287" s="7" t="s">
        <v>152</v>
      </c>
      <c r="L1287" t="s">
        <v>6070</v>
      </c>
      <c r="M1287" t="s">
        <v>153</v>
      </c>
      <c r="N1287" t="s">
        <v>3830</v>
      </c>
      <c r="O1287" s="3">
        <v>36000</v>
      </c>
      <c r="R1287" s="2">
        <v>45768</v>
      </c>
      <c r="T1287">
        <v>12</v>
      </c>
      <c r="U1287" s="3">
        <v>432000</v>
      </c>
      <c r="V1287" t="s">
        <v>65</v>
      </c>
      <c r="W1287">
        <v>80256220001</v>
      </c>
      <c r="X1287">
        <v>0</v>
      </c>
      <c r="Y1287" s="3">
        <v>432000</v>
      </c>
      <c r="Z1287">
        <v>0</v>
      </c>
      <c r="AA1287">
        <v>0</v>
      </c>
      <c r="AB1287">
        <v>0</v>
      </c>
      <c r="AC1287">
        <v>0</v>
      </c>
      <c r="AF1287">
        <v>0</v>
      </c>
      <c r="AO1287">
        <v>8025622</v>
      </c>
      <c r="AP1287" t="s">
        <v>162</v>
      </c>
      <c r="AR1287">
        <v>0</v>
      </c>
      <c r="AS1287">
        <v>0</v>
      </c>
      <c r="AT1287">
        <v>0</v>
      </c>
      <c r="AU1287">
        <v>0</v>
      </c>
      <c r="AV1287">
        <v>0</v>
      </c>
      <c r="AW1287">
        <v>0</v>
      </c>
      <c r="BA1287" t="s">
        <v>63</v>
      </c>
      <c r="BB1287" t="s">
        <v>5507</v>
      </c>
      <c r="BC1287">
        <v>0</v>
      </c>
      <c r="BE1287" t="s">
        <v>162</v>
      </c>
      <c r="BH1287" t="s">
        <v>5508</v>
      </c>
    </row>
    <row r="1288" spans="1:60" x14ac:dyDescent="0.35">
      <c r="A1288" t="s">
        <v>3052</v>
      </c>
      <c r="B1288">
        <v>10000</v>
      </c>
      <c r="C1288">
        <v>20000</v>
      </c>
      <c r="D1288" s="2">
        <v>45768</v>
      </c>
      <c r="E1288" t="s">
        <v>59</v>
      </c>
      <c r="F1288" t="s">
        <v>3053</v>
      </c>
      <c r="G1288" t="s">
        <v>842</v>
      </c>
      <c r="I1288">
        <v>1</v>
      </c>
      <c r="J1288" t="s">
        <v>183</v>
      </c>
      <c r="K1288">
        <v>73</v>
      </c>
      <c r="L1288" t="s">
        <v>6042</v>
      </c>
      <c r="M1288" t="s">
        <v>184</v>
      </c>
      <c r="N1288" t="s">
        <v>3845</v>
      </c>
      <c r="O1288" s="3">
        <v>12000</v>
      </c>
      <c r="R1288" s="2">
        <v>45768</v>
      </c>
      <c r="T1288">
        <v>12</v>
      </c>
      <c r="U1288" s="3">
        <v>144000</v>
      </c>
      <c r="V1288" t="s">
        <v>65</v>
      </c>
      <c r="W1288">
        <v>80256230001</v>
      </c>
      <c r="X1288">
        <v>0</v>
      </c>
      <c r="Y1288" s="3">
        <v>144000</v>
      </c>
      <c r="Z1288">
        <v>0</v>
      </c>
      <c r="AA1288">
        <v>0</v>
      </c>
      <c r="AB1288">
        <v>0</v>
      </c>
      <c r="AC1288">
        <v>0</v>
      </c>
      <c r="AF1288">
        <v>0</v>
      </c>
      <c r="AO1288">
        <v>8025623</v>
      </c>
      <c r="AP1288" t="s">
        <v>162</v>
      </c>
      <c r="AR1288">
        <v>0</v>
      </c>
      <c r="AS1288">
        <v>0</v>
      </c>
      <c r="AT1288">
        <v>0</v>
      </c>
      <c r="AU1288">
        <v>0</v>
      </c>
      <c r="AV1288">
        <v>0</v>
      </c>
      <c r="AW1288">
        <v>0</v>
      </c>
      <c r="BA1288" t="s">
        <v>63</v>
      </c>
      <c r="BB1288" t="s">
        <v>5423</v>
      </c>
      <c r="BC1288">
        <v>0</v>
      </c>
      <c r="BE1288" t="s">
        <v>162</v>
      </c>
      <c r="BH1288" t="s">
        <v>3054</v>
      </c>
    </row>
    <row r="1289" spans="1:60" x14ac:dyDescent="0.35">
      <c r="A1289" t="s">
        <v>3230</v>
      </c>
      <c r="B1289">
        <v>10000</v>
      </c>
      <c r="C1289">
        <v>30000</v>
      </c>
      <c r="D1289" s="2">
        <v>45770</v>
      </c>
      <c r="E1289" t="s">
        <v>59</v>
      </c>
      <c r="F1289" s="4">
        <v>0.47571759259259261</v>
      </c>
      <c r="G1289" t="s">
        <v>3110</v>
      </c>
      <c r="I1289">
        <v>1</v>
      </c>
      <c r="J1289" t="s">
        <v>183</v>
      </c>
      <c r="K1289">
        <v>71</v>
      </c>
      <c r="L1289" t="s">
        <v>6057</v>
      </c>
      <c r="M1289" t="s">
        <v>368</v>
      </c>
      <c r="N1289" t="s">
        <v>3857</v>
      </c>
      <c r="O1289" s="3">
        <v>33334</v>
      </c>
      <c r="R1289" s="2">
        <v>45768</v>
      </c>
      <c r="T1289">
        <v>6</v>
      </c>
      <c r="U1289" s="3">
        <v>200004</v>
      </c>
      <c r="V1289" t="s">
        <v>65</v>
      </c>
      <c r="W1289" t="s">
        <v>3231</v>
      </c>
      <c r="X1289">
        <v>0</v>
      </c>
      <c r="Y1289" s="3">
        <v>196075</v>
      </c>
      <c r="Z1289" s="3">
        <v>3929</v>
      </c>
      <c r="AA1289">
        <v>0</v>
      </c>
      <c r="AB1289">
        <v>0</v>
      </c>
      <c r="AC1289">
        <v>0</v>
      </c>
      <c r="AF1289">
        <v>0</v>
      </c>
      <c r="AO1289" t="s">
        <v>3232</v>
      </c>
      <c r="AP1289" t="s">
        <v>108</v>
      </c>
      <c r="AR1289">
        <v>0</v>
      </c>
      <c r="AS1289">
        <v>0</v>
      </c>
      <c r="AT1289">
        <v>0</v>
      </c>
      <c r="AU1289">
        <v>0</v>
      </c>
      <c r="AV1289">
        <v>0</v>
      </c>
      <c r="AW1289">
        <v>0</v>
      </c>
      <c r="BA1289" t="s">
        <v>63</v>
      </c>
      <c r="BB1289" t="s">
        <v>5509</v>
      </c>
      <c r="BC1289">
        <v>0</v>
      </c>
      <c r="BE1289" t="s">
        <v>108</v>
      </c>
      <c r="BH1289" t="s">
        <v>3233</v>
      </c>
    </row>
    <row r="1290" spans="1:60" x14ac:dyDescent="0.35">
      <c r="A1290" t="s">
        <v>5426</v>
      </c>
      <c r="B1290">
        <v>10000</v>
      </c>
      <c r="C1290">
        <v>20000</v>
      </c>
      <c r="D1290" s="2">
        <v>45769</v>
      </c>
      <c r="E1290" t="s">
        <v>59</v>
      </c>
      <c r="F1290" t="s">
        <v>5427</v>
      </c>
      <c r="G1290" t="s">
        <v>1428</v>
      </c>
      <c r="I1290">
        <v>2</v>
      </c>
      <c r="J1290" t="s">
        <v>183</v>
      </c>
      <c r="K1290">
        <v>63</v>
      </c>
      <c r="L1290" t="s">
        <v>6051</v>
      </c>
      <c r="M1290" t="s">
        <v>136</v>
      </c>
      <c r="N1290" t="s">
        <v>3850</v>
      </c>
      <c r="O1290" s="3">
        <v>2500</v>
      </c>
      <c r="R1290" s="2">
        <v>45768</v>
      </c>
      <c r="T1290">
        <v>16</v>
      </c>
      <c r="U1290" s="3">
        <v>40000</v>
      </c>
      <c r="V1290" t="s">
        <v>65</v>
      </c>
      <c r="W1290" t="s">
        <v>5428</v>
      </c>
      <c r="X1290">
        <v>0</v>
      </c>
      <c r="Y1290" s="3">
        <v>40000</v>
      </c>
      <c r="Z1290">
        <v>0</v>
      </c>
      <c r="AA1290">
        <v>0</v>
      </c>
      <c r="AB1290">
        <v>0</v>
      </c>
      <c r="AC1290">
        <v>0</v>
      </c>
      <c r="AF1290">
        <v>0</v>
      </c>
      <c r="AO1290" t="s">
        <v>5429</v>
      </c>
      <c r="AP1290" t="s">
        <v>275</v>
      </c>
      <c r="AR1290">
        <v>0</v>
      </c>
      <c r="AS1290">
        <v>0</v>
      </c>
      <c r="AT1290">
        <v>0</v>
      </c>
      <c r="AU1290">
        <v>0</v>
      </c>
      <c r="AV1290">
        <v>0</v>
      </c>
      <c r="AW1290">
        <v>0</v>
      </c>
      <c r="BA1290" t="s">
        <v>63</v>
      </c>
      <c r="BB1290" t="s">
        <v>5430</v>
      </c>
      <c r="BC1290">
        <v>0</v>
      </c>
      <c r="BE1290" t="s">
        <v>275</v>
      </c>
      <c r="BH1290" t="s">
        <v>5431</v>
      </c>
    </row>
    <row r="1291" spans="1:60" x14ac:dyDescent="0.35">
      <c r="A1291" t="s">
        <v>3108</v>
      </c>
      <c r="B1291">
        <v>10000</v>
      </c>
      <c r="C1291">
        <v>10000</v>
      </c>
      <c r="D1291" s="2">
        <v>45768</v>
      </c>
      <c r="E1291" t="s">
        <v>59</v>
      </c>
      <c r="F1291" t="s">
        <v>3109</v>
      </c>
      <c r="G1291" t="s">
        <v>3110</v>
      </c>
      <c r="I1291">
        <v>1</v>
      </c>
      <c r="J1291" t="s">
        <v>183</v>
      </c>
      <c r="K1291">
        <v>71</v>
      </c>
      <c r="L1291" t="s">
        <v>6057</v>
      </c>
      <c r="M1291" t="s">
        <v>368</v>
      </c>
      <c r="N1291" t="s">
        <v>3857</v>
      </c>
      <c r="O1291" s="3">
        <v>11667</v>
      </c>
      <c r="R1291" s="2">
        <v>45768</v>
      </c>
      <c r="T1291">
        <v>6</v>
      </c>
      <c r="U1291" s="3">
        <v>70002</v>
      </c>
      <c r="V1291" t="s">
        <v>65</v>
      </c>
      <c r="W1291" t="s">
        <v>3111</v>
      </c>
      <c r="X1291">
        <v>0</v>
      </c>
      <c r="Y1291" s="3">
        <v>70000</v>
      </c>
      <c r="Z1291">
        <v>2</v>
      </c>
      <c r="AA1291">
        <v>0</v>
      </c>
      <c r="AB1291">
        <v>0</v>
      </c>
      <c r="AC1291">
        <v>0</v>
      </c>
      <c r="AF1291">
        <v>0</v>
      </c>
      <c r="AO1291" t="s">
        <v>3112</v>
      </c>
      <c r="AP1291" t="s">
        <v>2291</v>
      </c>
      <c r="AR1291">
        <v>0</v>
      </c>
      <c r="AS1291">
        <v>0</v>
      </c>
      <c r="AT1291">
        <v>0</v>
      </c>
      <c r="AU1291">
        <v>0</v>
      </c>
      <c r="AV1291">
        <v>0</v>
      </c>
      <c r="AW1291">
        <v>0</v>
      </c>
      <c r="BA1291" t="s">
        <v>63</v>
      </c>
      <c r="BB1291" t="s">
        <v>5510</v>
      </c>
      <c r="BC1291">
        <v>0</v>
      </c>
      <c r="BE1291" t="s">
        <v>2291</v>
      </c>
      <c r="BH1291" t="s">
        <v>3113</v>
      </c>
    </row>
    <row r="1292" spans="1:60" x14ac:dyDescent="0.35">
      <c r="A1292" t="s">
        <v>3486</v>
      </c>
      <c r="B1292">
        <v>10000</v>
      </c>
      <c r="C1292">
        <v>20000</v>
      </c>
      <c r="D1292" s="2">
        <v>45772</v>
      </c>
      <c r="E1292" t="s">
        <v>59</v>
      </c>
      <c r="F1292" t="s">
        <v>3487</v>
      </c>
      <c r="G1292" t="s">
        <v>3488</v>
      </c>
      <c r="I1292">
        <v>1</v>
      </c>
      <c r="J1292" t="s">
        <v>183</v>
      </c>
      <c r="K1292">
        <v>79</v>
      </c>
      <c r="L1292" t="s">
        <v>6076</v>
      </c>
      <c r="M1292" t="s">
        <v>92</v>
      </c>
      <c r="N1292" t="s">
        <v>3828</v>
      </c>
      <c r="O1292">
        <v>191</v>
      </c>
      <c r="R1292" s="2">
        <v>45768</v>
      </c>
      <c r="T1292">
        <v>21</v>
      </c>
      <c r="U1292" s="3">
        <v>4011</v>
      </c>
      <c r="V1292" t="s">
        <v>65</v>
      </c>
      <c r="W1292" t="s">
        <v>3489</v>
      </c>
      <c r="X1292">
        <v>0</v>
      </c>
      <c r="Y1292" s="3">
        <v>3714</v>
      </c>
      <c r="Z1292">
        <v>297</v>
      </c>
      <c r="AA1292">
        <v>0</v>
      </c>
      <c r="AB1292">
        <v>0</v>
      </c>
      <c r="AC1292">
        <v>0</v>
      </c>
      <c r="AF1292">
        <v>0</v>
      </c>
      <c r="AO1292" t="s">
        <v>3490</v>
      </c>
      <c r="AP1292" t="s">
        <v>108</v>
      </c>
      <c r="AR1292">
        <v>0</v>
      </c>
      <c r="AS1292">
        <v>0</v>
      </c>
      <c r="AT1292">
        <v>0</v>
      </c>
      <c r="AU1292">
        <v>0</v>
      </c>
      <c r="AV1292">
        <v>0</v>
      </c>
      <c r="AW1292">
        <v>0</v>
      </c>
      <c r="BA1292" t="s">
        <v>63</v>
      </c>
      <c r="BB1292" t="s">
        <v>5119</v>
      </c>
      <c r="BC1292">
        <v>0</v>
      </c>
      <c r="BE1292" t="s">
        <v>108</v>
      </c>
      <c r="BH1292" t="s">
        <v>3491</v>
      </c>
    </row>
    <row r="1293" spans="1:60" x14ac:dyDescent="0.35">
      <c r="A1293" t="s">
        <v>5002</v>
      </c>
      <c r="B1293">
        <v>10000</v>
      </c>
      <c r="C1293">
        <v>30000</v>
      </c>
      <c r="D1293" s="2">
        <v>45769</v>
      </c>
      <c r="E1293" t="s">
        <v>59</v>
      </c>
      <c r="F1293" t="s">
        <v>5175</v>
      </c>
      <c r="G1293" t="s">
        <v>5176</v>
      </c>
      <c r="I1293">
        <v>3</v>
      </c>
      <c r="J1293" t="s">
        <v>183</v>
      </c>
      <c r="K1293">
        <v>85</v>
      </c>
      <c r="L1293" t="s">
        <v>6060</v>
      </c>
      <c r="M1293" t="s">
        <v>940</v>
      </c>
      <c r="N1293" t="s">
        <v>3864</v>
      </c>
      <c r="O1293" s="3">
        <v>20000</v>
      </c>
      <c r="R1293" s="2">
        <v>45768</v>
      </c>
      <c r="T1293">
        <v>11</v>
      </c>
      <c r="U1293" s="3">
        <v>220000</v>
      </c>
      <c r="V1293" t="s">
        <v>65</v>
      </c>
      <c r="W1293" t="s">
        <v>483</v>
      </c>
      <c r="X1293">
        <v>0</v>
      </c>
      <c r="Y1293" s="3">
        <v>200000</v>
      </c>
      <c r="Z1293" s="3">
        <v>20000</v>
      </c>
      <c r="AA1293">
        <v>0</v>
      </c>
      <c r="AB1293">
        <v>0</v>
      </c>
      <c r="AC1293">
        <v>0</v>
      </c>
      <c r="AF1293">
        <v>0</v>
      </c>
      <c r="AO1293" t="s">
        <v>484</v>
      </c>
      <c r="AP1293" t="s">
        <v>108</v>
      </c>
      <c r="AR1293">
        <v>0</v>
      </c>
      <c r="AS1293">
        <v>0</v>
      </c>
      <c r="AT1293">
        <v>0</v>
      </c>
      <c r="AU1293">
        <v>0</v>
      </c>
      <c r="AV1293">
        <v>0</v>
      </c>
      <c r="AW1293">
        <v>0</v>
      </c>
      <c r="BA1293" t="s">
        <v>63</v>
      </c>
      <c r="BB1293" t="s">
        <v>5003</v>
      </c>
      <c r="BC1293">
        <v>0</v>
      </c>
      <c r="BE1293" t="s">
        <v>108</v>
      </c>
      <c r="BH1293" t="s">
        <v>5004</v>
      </c>
    </row>
    <row r="1294" spans="1:60" x14ac:dyDescent="0.35">
      <c r="A1294" t="s">
        <v>2548</v>
      </c>
      <c r="B1294">
        <v>10000</v>
      </c>
      <c r="C1294">
        <v>60000</v>
      </c>
      <c r="D1294" s="2">
        <v>45769</v>
      </c>
      <c r="E1294" t="s">
        <v>59</v>
      </c>
      <c r="F1294" t="s">
        <v>5337</v>
      </c>
      <c r="G1294">
        <v>59469</v>
      </c>
      <c r="I1294">
        <v>2</v>
      </c>
      <c r="J1294" t="s">
        <v>183</v>
      </c>
      <c r="K1294">
        <v>96</v>
      </c>
      <c r="L1294" t="s">
        <v>6060</v>
      </c>
      <c r="M1294" t="s">
        <v>613</v>
      </c>
      <c r="N1294" t="s">
        <v>3863</v>
      </c>
      <c r="O1294" s="3">
        <v>91875</v>
      </c>
      <c r="R1294" s="2">
        <v>45768</v>
      </c>
      <c r="T1294">
        <v>6</v>
      </c>
      <c r="U1294" s="3">
        <v>551250</v>
      </c>
      <c r="V1294" t="s">
        <v>65</v>
      </c>
      <c r="W1294" t="s">
        <v>2550</v>
      </c>
      <c r="X1294">
        <v>0</v>
      </c>
      <c r="Y1294" s="3">
        <v>530833</v>
      </c>
      <c r="Z1294" s="3">
        <v>20417</v>
      </c>
      <c r="AA1294">
        <v>0</v>
      </c>
      <c r="AB1294">
        <v>0</v>
      </c>
      <c r="AC1294">
        <v>0</v>
      </c>
      <c r="AF1294">
        <v>0</v>
      </c>
      <c r="AO1294" t="s">
        <v>2551</v>
      </c>
      <c r="AP1294" t="s">
        <v>68</v>
      </c>
      <c r="AR1294">
        <v>0</v>
      </c>
      <c r="AS1294">
        <v>0</v>
      </c>
      <c r="AT1294">
        <v>0</v>
      </c>
      <c r="AU1294">
        <v>0</v>
      </c>
      <c r="AV1294">
        <v>0</v>
      </c>
      <c r="AW1294">
        <v>0</v>
      </c>
      <c r="BA1294" t="s">
        <v>63</v>
      </c>
      <c r="BB1294" t="s">
        <v>5005</v>
      </c>
      <c r="BC1294">
        <v>0</v>
      </c>
      <c r="BE1294" t="s">
        <v>68</v>
      </c>
      <c r="BH1294" t="s">
        <v>2552</v>
      </c>
    </row>
    <row r="1295" spans="1:60" x14ac:dyDescent="0.35">
      <c r="A1295" t="s">
        <v>5433</v>
      </c>
      <c r="B1295">
        <v>10000</v>
      </c>
      <c r="C1295">
        <v>20000</v>
      </c>
      <c r="D1295" s="2">
        <v>45769</v>
      </c>
      <c r="E1295" t="s">
        <v>59</v>
      </c>
      <c r="F1295" t="s">
        <v>5427</v>
      </c>
      <c r="G1295" t="s">
        <v>1428</v>
      </c>
      <c r="I1295">
        <v>2</v>
      </c>
      <c r="J1295" t="s">
        <v>183</v>
      </c>
      <c r="K1295">
        <v>63</v>
      </c>
      <c r="L1295" t="s">
        <v>6051</v>
      </c>
      <c r="M1295" t="s">
        <v>136</v>
      </c>
      <c r="N1295" t="s">
        <v>3850</v>
      </c>
      <c r="O1295" s="3">
        <v>2500</v>
      </c>
      <c r="R1295" s="2">
        <v>45768</v>
      </c>
      <c r="T1295">
        <v>16</v>
      </c>
      <c r="U1295" s="3">
        <v>40000</v>
      </c>
      <c r="V1295" t="s">
        <v>65</v>
      </c>
      <c r="W1295" t="s">
        <v>5428</v>
      </c>
      <c r="X1295">
        <v>0</v>
      </c>
      <c r="Y1295" s="3">
        <v>40000</v>
      </c>
      <c r="Z1295">
        <v>0</v>
      </c>
      <c r="AA1295">
        <v>0</v>
      </c>
      <c r="AB1295">
        <v>0</v>
      </c>
      <c r="AC1295">
        <v>0</v>
      </c>
      <c r="AF1295">
        <v>0</v>
      </c>
      <c r="AO1295" t="s">
        <v>5429</v>
      </c>
      <c r="AP1295" t="s">
        <v>275</v>
      </c>
      <c r="AR1295">
        <v>0</v>
      </c>
      <c r="AS1295">
        <v>0</v>
      </c>
      <c r="AT1295">
        <v>0</v>
      </c>
      <c r="AU1295">
        <v>0</v>
      </c>
      <c r="AV1295">
        <v>0</v>
      </c>
      <c r="AW1295">
        <v>0</v>
      </c>
      <c r="BA1295" t="s">
        <v>63</v>
      </c>
      <c r="BB1295" t="s">
        <v>5434</v>
      </c>
      <c r="BC1295">
        <v>0</v>
      </c>
      <c r="BE1295" t="s">
        <v>275</v>
      </c>
      <c r="BH1295" t="s">
        <v>5435</v>
      </c>
    </row>
    <row r="1296" spans="1:60" x14ac:dyDescent="0.35">
      <c r="A1296" t="s">
        <v>3114</v>
      </c>
      <c r="B1296">
        <v>10000</v>
      </c>
      <c r="C1296">
        <v>10000</v>
      </c>
      <c r="D1296" s="2">
        <v>45768</v>
      </c>
      <c r="E1296" t="s">
        <v>59</v>
      </c>
      <c r="F1296" t="s">
        <v>3115</v>
      </c>
      <c r="G1296" t="s">
        <v>2728</v>
      </c>
      <c r="I1296">
        <v>1</v>
      </c>
      <c r="J1296" t="s">
        <v>183</v>
      </c>
      <c r="K1296">
        <v>61</v>
      </c>
      <c r="L1296" t="s">
        <v>6046</v>
      </c>
      <c r="M1296" t="s">
        <v>209</v>
      </c>
      <c r="N1296" t="s">
        <v>3802</v>
      </c>
      <c r="O1296">
        <v>334</v>
      </c>
      <c r="R1296" s="2">
        <v>45768</v>
      </c>
      <c r="T1296">
        <v>3</v>
      </c>
      <c r="U1296" s="3">
        <v>1002</v>
      </c>
      <c r="V1296" t="s">
        <v>65</v>
      </c>
      <c r="W1296" t="s">
        <v>3116</v>
      </c>
      <c r="X1296">
        <v>0</v>
      </c>
      <c r="Y1296" s="3">
        <v>1000</v>
      </c>
      <c r="Z1296">
        <v>2</v>
      </c>
      <c r="AA1296">
        <v>0</v>
      </c>
      <c r="AB1296">
        <v>0</v>
      </c>
      <c r="AC1296">
        <v>0</v>
      </c>
      <c r="AF1296">
        <v>0</v>
      </c>
      <c r="AO1296" t="s">
        <v>3117</v>
      </c>
      <c r="AP1296" t="s">
        <v>622</v>
      </c>
      <c r="AR1296">
        <v>0</v>
      </c>
      <c r="AS1296">
        <v>0</v>
      </c>
      <c r="AT1296">
        <v>0</v>
      </c>
      <c r="AU1296">
        <v>0</v>
      </c>
      <c r="AV1296">
        <v>0</v>
      </c>
      <c r="AW1296">
        <v>0</v>
      </c>
      <c r="BA1296" t="s">
        <v>63</v>
      </c>
      <c r="BB1296" t="s">
        <v>5511</v>
      </c>
      <c r="BC1296">
        <v>0</v>
      </c>
      <c r="BE1296" t="s">
        <v>622</v>
      </c>
      <c r="BH1296" t="s">
        <v>3118</v>
      </c>
    </row>
    <row r="1297" spans="1:60" x14ac:dyDescent="0.35">
      <c r="A1297" t="s">
        <v>5512</v>
      </c>
      <c r="B1297">
        <v>10000</v>
      </c>
      <c r="C1297">
        <v>10000</v>
      </c>
      <c r="D1297" s="2">
        <v>45769</v>
      </c>
      <c r="E1297" t="s">
        <v>59</v>
      </c>
      <c r="F1297" s="4">
        <v>0.47199074074074077</v>
      </c>
      <c r="G1297" t="s">
        <v>2250</v>
      </c>
      <c r="I1297">
        <v>1</v>
      </c>
      <c r="J1297" t="s">
        <v>183</v>
      </c>
      <c r="K1297">
        <v>61</v>
      </c>
      <c r="L1297" t="s">
        <v>6046</v>
      </c>
      <c r="M1297" t="s">
        <v>209</v>
      </c>
      <c r="N1297" t="s">
        <v>3802</v>
      </c>
      <c r="O1297" s="3">
        <v>1000</v>
      </c>
      <c r="R1297" s="2">
        <v>45768</v>
      </c>
      <c r="T1297">
        <v>1</v>
      </c>
      <c r="U1297" s="3">
        <v>1000</v>
      </c>
      <c r="V1297" t="s">
        <v>65</v>
      </c>
      <c r="W1297" t="s">
        <v>5513</v>
      </c>
      <c r="X1297">
        <v>0</v>
      </c>
      <c r="Y1297" s="3">
        <v>1000</v>
      </c>
      <c r="Z1297">
        <v>0</v>
      </c>
      <c r="AA1297">
        <v>0</v>
      </c>
      <c r="AB1297">
        <v>0</v>
      </c>
      <c r="AC1297">
        <v>0</v>
      </c>
      <c r="AF1297">
        <v>0</v>
      </c>
      <c r="AO1297" t="s">
        <v>5514</v>
      </c>
      <c r="AP1297" t="s">
        <v>622</v>
      </c>
      <c r="AR1297">
        <v>0</v>
      </c>
      <c r="AS1297">
        <v>0</v>
      </c>
      <c r="AT1297">
        <v>0</v>
      </c>
      <c r="AU1297">
        <v>0</v>
      </c>
      <c r="AV1297">
        <v>0</v>
      </c>
      <c r="AW1297">
        <v>0</v>
      </c>
      <c r="BA1297" t="s">
        <v>63</v>
      </c>
      <c r="BB1297" t="s">
        <v>5515</v>
      </c>
      <c r="BC1297">
        <v>0</v>
      </c>
      <c r="BE1297" t="s">
        <v>622</v>
      </c>
      <c r="BH1297" t="s">
        <v>3118</v>
      </c>
    </row>
    <row r="1298" spans="1:60" x14ac:dyDescent="0.35">
      <c r="A1298" t="s">
        <v>5516</v>
      </c>
      <c r="B1298">
        <v>10000</v>
      </c>
      <c r="C1298">
        <v>10000</v>
      </c>
      <c r="D1298" s="2">
        <v>45769</v>
      </c>
      <c r="E1298" t="s">
        <v>59</v>
      </c>
      <c r="F1298" t="s">
        <v>5517</v>
      </c>
      <c r="G1298" t="s">
        <v>3260</v>
      </c>
      <c r="I1298">
        <v>1</v>
      </c>
      <c r="J1298" t="s">
        <v>183</v>
      </c>
      <c r="K1298">
        <v>32</v>
      </c>
      <c r="L1298" t="s">
        <v>6064</v>
      </c>
      <c r="M1298" t="s">
        <v>516</v>
      </c>
      <c r="N1298" t="s">
        <v>3833</v>
      </c>
      <c r="O1298" s="3">
        <v>5860</v>
      </c>
      <c r="R1298" s="2">
        <v>45768</v>
      </c>
      <c r="T1298">
        <v>1</v>
      </c>
      <c r="U1298" s="3">
        <v>5860</v>
      </c>
      <c r="V1298" t="s">
        <v>65</v>
      </c>
      <c r="W1298" t="s">
        <v>2212</v>
      </c>
      <c r="X1298">
        <v>0</v>
      </c>
      <c r="Y1298" s="3">
        <v>5360</v>
      </c>
      <c r="Z1298">
        <v>500</v>
      </c>
      <c r="AA1298">
        <v>0</v>
      </c>
      <c r="AB1298">
        <v>0</v>
      </c>
      <c r="AC1298">
        <v>0</v>
      </c>
      <c r="AF1298">
        <v>0</v>
      </c>
      <c r="AO1298" t="s">
        <v>2213</v>
      </c>
      <c r="AP1298" t="s">
        <v>465</v>
      </c>
      <c r="AR1298">
        <v>0</v>
      </c>
      <c r="AS1298">
        <v>0</v>
      </c>
      <c r="AT1298">
        <v>0</v>
      </c>
      <c r="AU1298">
        <v>0</v>
      </c>
      <c r="AV1298">
        <v>0</v>
      </c>
      <c r="AW1298">
        <v>0</v>
      </c>
      <c r="BA1298" t="s">
        <v>63</v>
      </c>
      <c r="BB1298" t="s">
        <v>5518</v>
      </c>
      <c r="BC1298">
        <v>0</v>
      </c>
      <c r="BE1298" t="s">
        <v>465</v>
      </c>
      <c r="BH1298" t="s">
        <v>3065</v>
      </c>
    </row>
    <row r="1299" spans="1:60" x14ac:dyDescent="0.35">
      <c r="A1299" t="s">
        <v>5519</v>
      </c>
      <c r="B1299">
        <v>10000</v>
      </c>
      <c r="C1299">
        <v>10000</v>
      </c>
      <c r="D1299" s="2">
        <v>45770</v>
      </c>
      <c r="E1299" t="s">
        <v>59</v>
      </c>
      <c r="F1299" t="s">
        <v>3379</v>
      </c>
      <c r="G1299" t="s">
        <v>2447</v>
      </c>
      <c r="I1299">
        <v>1</v>
      </c>
      <c r="J1299" t="s">
        <v>183</v>
      </c>
      <c r="K1299">
        <v>12</v>
      </c>
      <c r="L1299" t="s">
        <v>6062</v>
      </c>
      <c r="M1299" t="s">
        <v>462</v>
      </c>
      <c r="N1299" t="s">
        <v>3804</v>
      </c>
      <c r="O1299" s="3">
        <v>30000</v>
      </c>
      <c r="R1299" s="2">
        <v>45768</v>
      </c>
      <c r="T1299">
        <v>1</v>
      </c>
      <c r="U1299" s="3">
        <v>30000</v>
      </c>
      <c r="V1299" t="s">
        <v>65</v>
      </c>
      <c r="W1299" t="s">
        <v>463</v>
      </c>
      <c r="X1299">
        <v>0</v>
      </c>
      <c r="Y1299" s="3">
        <v>30000</v>
      </c>
      <c r="Z1299">
        <v>0</v>
      </c>
      <c r="AA1299">
        <v>0</v>
      </c>
      <c r="AB1299">
        <v>0</v>
      </c>
      <c r="AC1299">
        <v>0</v>
      </c>
      <c r="AF1299">
        <v>0</v>
      </c>
      <c r="AO1299" t="s">
        <v>464</v>
      </c>
      <c r="AP1299" t="s">
        <v>465</v>
      </c>
      <c r="AR1299">
        <v>0</v>
      </c>
      <c r="AS1299">
        <v>0</v>
      </c>
      <c r="AT1299">
        <v>0</v>
      </c>
      <c r="AU1299">
        <v>0</v>
      </c>
      <c r="AV1299">
        <v>0</v>
      </c>
      <c r="AW1299">
        <v>0</v>
      </c>
      <c r="BA1299" t="s">
        <v>63</v>
      </c>
      <c r="BB1299" t="s">
        <v>5520</v>
      </c>
      <c r="BC1299">
        <v>0</v>
      </c>
      <c r="BE1299" t="s">
        <v>465</v>
      </c>
      <c r="BH1299" t="s">
        <v>2594</v>
      </c>
    </row>
    <row r="1300" spans="1:60" x14ac:dyDescent="0.35">
      <c r="A1300" t="s">
        <v>5521</v>
      </c>
      <c r="B1300">
        <v>10000</v>
      </c>
      <c r="C1300">
        <v>10000</v>
      </c>
      <c r="D1300" s="2">
        <v>45769</v>
      </c>
      <c r="E1300" t="s">
        <v>59</v>
      </c>
      <c r="F1300" t="s">
        <v>5522</v>
      </c>
      <c r="G1300" t="s">
        <v>3015</v>
      </c>
      <c r="I1300">
        <v>1</v>
      </c>
      <c r="J1300" t="s">
        <v>183</v>
      </c>
      <c r="K1300">
        <v>46</v>
      </c>
      <c r="L1300" t="s">
        <v>6049</v>
      </c>
      <c r="M1300" t="s">
        <v>231</v>
      </c>
      <c r="N1300" t="s">
        <v>3809</v>
      </c>
      <c r="O1300" s="3">
        <v>6000</v>
      </c>
      <c r="R1300" s="2">
        <v>45768</v>
      </c>
      <c r="T1300">
        <v>1</v>
      </c>
      <c r="U1300" s="3">
        <v>6000</v>
      </c>
      <c r="V1300" t="s">
        <v>65</v>
      </c>
      <c r="W1300" t="s">
        <v>5523</v>
      </c>
      <c r="X1300">
        <v>0</v>
      </c>
      <c r="Y1300" s="3">
        <v>6000</v>
      </c>
      <c r="Z1300">
        <v>0</v>
      </c>
      <c r="AA1300">
        <v>0</v>
      </c>
      <c r="AB1300">
        <v>0</v>
      </c>
      <c r="AC1300">
        <v>0</v>
      </c>
      <c r="AF1300">
        <v>0</v>
      </c>
      <c r="AO1300" t="s">
        <v>5524</v>
      </c>
      <c r="AP1300" t="s">
        <v>465</v>
      </c>
      <c r="AR1300">
        <v>0</v>
      </c>
      <c r="AS1300">
        <v>0</v>
      </c>
      <c r="AT1300">
        <v>0</v>
      </c>
      <c r="AU1300">
        <v>0</v>
      </c>
      <c r="AV1300">
        <v>0</v>
      </c>
      <c r="AW1300">
        <v>0</v>
      </c>
      <c r="BA1300" t="s">
        <v>63</v>
      </c>
      <c r="BB1300" t="s">
        <v>5525</v>
      </c>
      <c r="BC1300">
        <v>0</v>
      </c>
      <c r="BE1300" t="s">
        <v>465</v>
      </c>
      <c r="BH1300" t="s">
        <v>2878</v>
      </c>
    </row>
    <row r="1301" spans="1:60" x14ac:dyDescent="0.35">
      <c r="A1301" t="s">
        <v>5029</v>
      </c>
      <c r="B1301">
        <v>10000</v>
      </c>
      <c r="C1301">
        <v>30000</v>
      </c>
      <c r="D1301" s="2">
        <v>45769</v>
      </c>
      <c r="E1301" t="s">
        <v>59</v>
      </c>
      <c r="F1301" t="s">
        <v>5174</v>
      </c>
      <c r="G1301" t="s">
        <v>4972</v>
      </c>
      <c r="I1301">
        <v>3</v>
      </c>
      <c r="J1301" t="s">
        <v>183</v>
      </c>
      <c r="K1301">
        <v>85</v>
      </c>
      <c r="L1301" t="s">
        <v>6060</v>
      </c>
      <c r="M1301" t="s">
        <v>940</v>
      </c>
      <c r="N1301" t="s">
        <v>3864</v>
      </c>
      <c r="O1301" s="3">
        <v>10000</v>
      </c>
      <c r="R1301" s="2">
        <v>45768</v>
      </c>
      <c r="T1301">
        <v>11</v>
      </c>
      <c r="U1301" s="3">
        <v>110000</v>
      </c>
      <c r="V1301" t="s">
        <v>65</v>
      </c>
      <c r="W1301" t="s">
        <v>658</v>
      </c>
      <c r="X1301">
        <v>0</v>
      </c>
      <c r="Y1301" s="3">
        <v>100000</v>
      </c>
      <c r="Z1301" s="3">
        <v>10000</v>
      </c>
      <c r="AA1301">
        <v>0</v>
      </c>
      <c r="AB1301">
        <v>0</v>
      </c>
      <c r="AC1301">
        <v>0</v>
      </c>
      <c r="AF1301">
        <v>0</v>
      </c>
      <c r="AO1301" t="s">
        <v>659</v>
      </c>
      <c r="AP1301" t="s">
        <v>108</v>
      </c>
      <c r="AR1301">
        <v>0</v>
      </c>
      <c r="AS1301">
        <v>0</v>
      </c>
      <c r="AT1301">
        <v>0</v>
      </c>
      <c r="AU1301">
        <v>0</v>
      </c>
      <c r="AV1301">
        <v>0</v>
      </c>
      <c r="AW1301">
        <v>0</v>
      </c>
      <c r="BA1301" t="s">
        <v>63</v>
      </c>
      <c r="BB1301" t="s">
        <v>5030</v>
      </c>
      <c r="BC1301">
        <v>0</v>
      </c>
      <c r="BE1301" t="s">
        <v>108</v>
      </c>
      <c r="BH1301" t="s">
        <v>5031</v>
      </c>
    </row>
    <row r="1302" spans="1:60" x14ac:dyDescent="0.35">
      <c r="A1302" t="s">
        <v>5032</v>
      </c>
      <c r="B1302">
        <v>10000</v>
      </c>
      <c r="C1302">
        <v>30000</v>
      </c>
      <c r="D1302" s="2">
        <v>45769</v>
      </c>
      <c r="E1302" t="s">
        <v>59</v>
      </c>
      <c r="F1302" t="s">
        <v>5174</v>
      </c>
      <c r="G1302" t="s">
        <v>4972</v>
      </c>
      <c r="I1302">
        <v>3</v>
      </c>
      <c r="J1302" t="s">
        <v>183</v>
      </c>
      <c r="K1302">
        <v>85</v>
      </c>
      <c r="L1302" t="s">
        <v>6060</v>
      </c>
      <c r="M1302" t="s">
        <v>940</v>
      </c>
      <c r="N1302" t="s">
        <v>3864</v>
      </c>
      <c r="O1302" s="3">
        <v>10000</v>
      </c>
      <c r="R1302" s="2">
        <v>45768</v>
      </c>
      <c r="T1302">
        <v>11</v>
      </c>
      <c r="U1302" s="3">
        <v>110000</v>
      </c>
      <c r="V1302" t="s">
        <v>65</v>
      </c>
      <c r="W1302" t="s">
        <v>5033</v>
      </c>
      <c r="X1302">
        <v>0</v>
      </c>
      <c r="Y1302" s="3">
        <v>100000</v>
      </c>
      <c r="Z1302" s="3">
        <v>10000</v>
      </c>
      <c r="AA1302">
        <v>0</v>
      </c>
      <c r="AB1302">
        <v>0</v>
      </c>
      <c r="AC1302">
        <v>0</v>
      </c>
      <c r="AF1302">
        <v>0</v>
      </c>
      <c r="AO1302" t="s">
        <v>5034</v>
      </c>
      <c r="AP1302" t="s">
        <v>108</v>
      </c>
      <c r="AR1302">
        <v>0</v>
      </c>
      <c r="AS1302">
        <v>0</v>
      </c>
      <c r="AT1302">
        <v>0</v>
      </c>
      <c r="AU1302">
        <v>0</v>
      </c>
      <c r="AV1302">
        <v>0</v>
      </c>
      <c r="AW1302">
        <v>0</v>
      </c>
      <c r="BA1302" t="s">
        <v>63</v>
      </c>
      <c r="BB1302" t="s">
        <v>5035</v>
      </c>
      <c r="BC1302">
        <v>0</v>
      </c>
      <c r="BE1302" t="s">
        <v>108</v>
      </c>
      <c r="BH1302" t="s">
        <v>5036</v>
      </c>
    </row>
    <row r="1303" spans="1:60" x14ac:dyDescent="0.35">
      <c r="A1303" t="s">
        <v>5037</v>
      </c>
      <c r="B1303">
        <v>10000</v>
      </c>
      <c r="C1303">
        <v>30000</v>
      </c>
      <c r="D1303" s="2">
        <v>45769</v>
      </c>
      <c r="E1303" t="s">
        <v>59</v>
      </c>
      <c r="F1303" t="s">
        <v>5174</v>
      </c>
      <c r="G1303" t="s">
        <v>4972</v>
      </c>
      <c r="I1303">
        <v>3</v>
      </c>
      <c r="J1303" t="s">
        <v>183</v>
      </c>
      <c r="K1303">
        <v>85</v>
      </c>
      <c r="L1303" t="s">
        <v>6060</v>
      </c>
      <c r="M1303" t="s">
        <v>940</v>
      </c>
      <c r="N1303" t="s">
        <v>3864</v>
      </c>
      <c r="O1303" s="3">
        <v>10000</v>
      </c>
      <c r="R1303" s="2">
        <v>45768</v>
      </c>
      <c r="T1303">
        <v>11</v>
      </c>
      <c r="U1303" s="3">
        <v>110000</v>
      </c>
      <c r="V1303" t="s">
        <v>65</v>
      </c>
      <c r="W1303" t="s">
        <v>5039</v>
      </c>
      <c r="X1303">
        <v>0</v>
      </c>
      <c r="Y1303" s="3">
        <v>100000</v>
      </c>
      <c r="Z1303" s="3">
        <v>10000</v>
      </c>
      <c r="AA1303">
        <v>0</v>
      </c>
      <c r="AB1303">
        <v>0</v>
      </c>
      <c r="AC1303">
        <v>0</v>
      </c>
      <c r="AF1303">
        <v>0</v>
      </c>
      <c r="AO1303" t="s">
        <v>5040</v>
      </c>
      <c r="AP1303" t="s">
        <v>108</v>
      </c>
      <c r="AR1303">
        <v>0</v>
      </c>
      <c r="AS1303">
        <v>0</v>
      </c>
      <c r="AT1303">
        <v>0</v>
      </c>
      <c r="AU1303">
        <v>0</v>
      </c>
      <c r="AV1303">
        <v>0</v>
      </c>
      <c r="AW1303">
        <v>0</v>
      </c>
      <c r="BA1303" t="s">
        <v>63</v>
      </c>
      <c r="BB1303" t="s">
        <v>5041</v>
      </c>
      <c r="BC1303">
        <v>0</v>
      </c>
      <c r="BE1303" t="s">
        <v>108</v>
      </c>
      <c r="BH1303" t="s">
        <v>5042</v>
      </c>
    </row>
    <row r="1304" spans="1:60" x14ac:dyDescent="0.35">
      <c r="A1304" t="s">
        <v>5043</v>
      </c>
      <c r="B1304">
        <v>10000</v>
      </c>
      <c r="C1304">
        <v>40000</v>
      </c>
      <c r="D1304" s="2">
        <v>45769</v>
      </c>
      <c r="E1304" t="s">
        <v>59</v>
      </c>
      <c r="F1304" t="s">
        <v>5175</v>
      </c>
      <c r="G1304" t="s">
        <v>5176</v>
      </c>
      <c r="I1304">
        <v>3</v>
      </c>
      <c r="J1304" t="s">
        <v>183</v>
      </c>
      <c r="K1304">
        <v>85</v>
      </c>
      <c r="L1304" t="s">
        <v>6060</v>
      </c>
      <c r="M1304" t="s">
        <v>940</v>
      </c>
      <c r="N1304" t="s">
        <v>3864</v>
      </c>
      <c r="O1304" s="3">
        <v>10000</v>
      </c>
      <c r="R1304" s="2">
        <v>45768</v>
      </c>
      <c r="T1304">
        <v>11</v>
      </c>
      <c r="U1304" s="3">
        <v>110000</v>
      </c>
      <c r="V1304" t="s">
        <v>65</v>
      </c>
      <c r="W1304" t="s">
        <v>5044</v>
      </c>
      <c r="X1304">
        <v>0</v>
      </c>
      <c r="Y1304" s="3">
        <v>100000</v>
      </c>
      <c r="Z1304" s="3">
        <v>10000</v>
      </c>
      <c r="AA1304">
        <v>0</v>
      </c>
      <c r="AB1304">
        <v>0</v>
      </c>
      <c r="AC1304">
        <v>0</v>
      </c>
      <c r="AF1304">
        <v>0</v>
      </c>
      <c r="AO1304" t="s">
        <v>5045</v>
      </c>
      <c r="AP1304" t="s">
        <v>108</v>
      </c>
      <c r="AR1304">
        <v>0</v>
      </c>
      <c r="AS1304">
        <v>0</v>
      </c>
      <c r="AT1304">
        <v>0</v>
      </c>
      <c r="AU1304">
        <v>0</v>
      </c>
      <c r="AV1304">
        <v>0</v>
      </c>
      <c r="AW1304">
        <v>0</v>
      </c>
      <c r="BA1304" t="s">
        <v>63</v>
      </c>
      <c r="BB1304" t="s">
        <v>5046</v>
      </c>
      <c r="BC1304">
        <v>0</v>
      </c>
      <c r="BE1304" t="s">
        <v>108</v>
      </c>
      <c r="BH1304" t="s">
        <v>5047</v>
      </c>
    </row>
    <row r="1305" spans="1:60" x14ac:dyDescent="0.35">
      <c r="A1305" t="s">
        <v>5048</v>
      </c>
      <c r="B1305">
        <v>10000</v>
      </c>
      <c r="C1305">
        <v>30000</v>
      </c>
      <c r="D1305" s="2">
        <v>45769</v>
      </c>
      <c r="E1305" t="s">
        <v>59</v>
      </c>
      <c r="F1305" t="s">
        <v>5174</v>
      </c>
      <c r="G1305" t="s">
        <v>4972</v>
      </c>
      <c r="I1305">
        <v>3</v>
      </c>
      <c r="J1305" t="s">
        <v>183</v>
      </c>
      <c r="K1305">
        <v>85</v>
      </c>
      <c r="L1305" t="s">
        <v>6060</v>
      </c>
      <c r="M1305" t="s">
        <v>940</v>
      </c>
      <c r="N1305" t="s">
        <v>3864</v>
      </c>
      <c r="O1305" s="3">
        <v>10000</v>
      </c>
      <c r="R1305" s="2">
        <v>45768</v>
      </c>
      <c r="T1305">
        <v>11</v>
      </c>
      <c r="U1305" s="3">
        <v>110000</v>
      </c>
      <c r="V1305" t="s">
        <v>65</v>
      </c>
      <c r="W1305" t="s">
        <v>5049</v>
      </c>
      <c r="X1305">
        <v>0</v>
      </c>
      <c r="Y1305" s="3">
        <v>100000</v>
      </c>
      <c r="Z1305" s="3">
        <v>10000</v>
      </c>
      <c r="AA1305">
        <v>0</v>
      </c>
      <c r="AB1305">
        <v>0</v>
      </c>
      <c r="AC1305">
        <v>0</v>
      </c>
      <c r="AF1305">
        <v>0</v>
      </c>
      <c r="AO1305" t="s">
        <v>5050</v>
      </c>
      <c r="AP1305" t="s">
        <v>108</v>
      </c>
      <c r="AR1305">
        <v>0</v>
      </c>
      <c r="AS1305">
        <v>0</v>
      </c>
      <c r="AT1305">
        <v>0</v>
      </c>
      <c r="AU1305">
        <v>0</v>
      </c>
      <c r="AV1305">
        <v>0</v>
      </c>
      <c r="AW1305">
        <v>0</v>
      </c>
      <c r="BA1305" t="s">
        <v>63</v>
      </c>
      <c r="BB1305" t="s">
        <v>5051</v>
      </c>
      <c r="BC1305">
        <v>0</v>
      </c>
      <c r="BE1305" t="s">
        <v>108</v>
      </c>
      <c r="BH1305" t="s">
        <v>5052</v>
      </c>
    </row>
    <row r="1306" spans="1:60" x14ac:dyDescent="0.35">
      <c r="A1306" t="s">
        <v>5449</v>
      </c>
      <c r="B1306">
        <v>10000</v>
      </c>
      <c r="C1306">
        <v>20000</v>
      </c>
      <c r="D1306" s="2">
        <v>45770</v>
      </c>
      <c r="E1306" t="s">
        <v>59</v>
      </c>
      <c r="F1306" t="s">
        <v>5450</v>
      </c>
      <c r="G1306" t="s">
        <v>1455</v>
      </c>
      <c r="I1306">
        <v>2</v>
      </c>
      <c r="J1306" t="s">
        <v>183</v>
      </c>
      <c r="K1306">
        <v>92</v>
      </c>
      <c r="L1306" t="s">
        <v>6053</v>
      </c>
      <c r="M1306" t="s">
        <v>281</v>
      </c>
      <c r="N1306" t="s">
        <v>3851</v>
      </c>
      <c r="O1306" s="3">
        <v>3200</v>
      </c>
      <c r="R1306" s="2">
        <v>45768</v>
      </c>
      <c r="T1306">
        <v>1</v>
      </c>
      <c r="U1306" s="3">
        <v>3200</v>
      </c>
      <c r="V1306" t="s">
        <v>65</v>
      </c>
      <c r="W1306" t="s">
        <v>5451</v>
      </c>
      <c r="X1306">
        <v>0</v>
      </c>
      <c r="Y1306" s="3">
        <v>3000</v>
      </c>
      <c r="Z1306">
        <v>200</v>
      </c>
      <c r="AA1306">
        <v>0</v>
      </c>
      <c r="AB1306">
        <v>0</v>
      </c>
      <c r="AC1306">
        <v>0</v>
      </c>
      <c r="AF1306">
        <v>0</v>
      </c>
      <c r="AO1306" t="s">
        <v>5452</v>
      </c>
      <c r="AP1306" t="s">
        <v>3251</v>
      </c>
      <c r="AR1306">
        <v>0</v>
      </c>
      <c r="AS1306">
        <v>0</v>
      </c>
      <c r="AT1306">
        <v>0</v>
      </c>
      <c r="AU1306">
        <v>0</v>
      </c>
      <c r="AV1306">
        <v>0</v>
      </c>
      <c r="AW1306">
        <v>0</v>
      </c>
      <c r="BA1306" t="s">
        <v>63</v>
      </c>
      <c r="BB1306" t="s">
        <v>5453</v>
      </c>
      <c r="BC1306">
        <v>0</v>
      </c>
      <c r="BE1306" t="s">
        <v>3251</v>
      </c>
      <c r="BH1306" t="s">
        <v>3252</v>
      </c>
    </row>
    <row r="1307" spans="1:60" x14ac:dyDescent="0.35">
      <c r="A1307" t="s">
        <v>3119</v>
      </c>
      <c r="B1307">
        <v>10000</v>
      </c>
      <c r="C1307">
        <v>10000</v>
      </c>
      <c r="D1307" s="2">
        <v>45768</v>
      </c>
      <c r="E1307" t="s">
        <v>59</v>
      </c>
      <c r="F1307" t="s">
        <v>3120</v>
      </c>
      <c r="G1307" t="s">
        <v>1689</v>
      </c>
      <c r="I1307">
        <v>1</v>
      </c>
      <c r="J1307" t="s">
        <v>183</v>
      </c>
      <c r="K1307">
        <v>60</v>
      </c>
      <c r="L1307" t="s">
        <v>6048</v>
      </c>
      <c r="M1307" t="s">
        <v>3104</v>
      </c>
      <c r="N1307" t="s">
        <v>3808</v>
      </c>
      <c r="O1307" s="3">
        <v>5000</v>
      </c>
      <c r="R1307" s="2">
        <v>45768</v>
      </c>
      <c r="T1307">
        <v>1</v>
      </c>
      <c r="U1307" s="3">
        <v>5000</v>
      </c>
      <c r="V1307" t="s">
        <v>65</v>
      </c>
      <c r="W1307" t="s">
        <v>3121</v>
      </c>
      <c r="X1307">
        <v>0</v>
      </c>
      <c r="Y1307" s="3">
        <v>5000</v>
      </c>
      <c r="Z1307">
        <v>0</v>
      </c>
      <c r="AA1307">
        <v>0</v>
      </c>
      <c r="AB1307">
        <v>0</v>
      </c>
      <c r="AC1307">
        <v>0</v>
      </c>
      <c r="AF1307">
        <v>0</v>
      </c>
      <c r="AO1307" t="s">
        <v>3122</v>
      </c>
      <c r="AP1307" t="s">
        <v>3123</v>
      </c>
      <c r="AR1307">
        <v>0</v>
      </c>
      <c r="AS1307">
        <v>0</v>
      </c>
      <c r="AT1307">
        <v>0</v>
      </c>
      <c r="AU1307">
        <v>0</v>
      </c>
      <c r="AV1307">
        <v>0</v>
      </c>
      <c r="AW1307">
        <v>0</v>
      </c>
      <c r="BA1307" t="s">
        <v>63</v>
      </c>
      <c r="BB1307" t="s">
        <v>5526</v>
      </c>
      <c r="BC1307">
        <v>0</v>
      </c>
      <c r="BE1307" t="s">
        <v>3123</v>
      </c>
      <c r="BH1307" t="s">
        <v>3124</v>
      </c>
    </row>
    <row r="1308" spans="1:60" x14ac:dyDescent="0.35">
      <c r="A1308" t="s">
        <v>5527</v>
      </c>
      <c r="B1308">
        <v>10000</v>
      </c>
      <c r="C1308">
        <v>10000</v>
      </c>
      <c r="D1308" s="2">
        <v>45772</v>
      </c>
      <c r="E1308" t="s">
        <v>59</v>
      </c>
      <c r="F1308" t="s">
        <v>5528</v>
      </c>
      <c r="G1308" t="s">
        <v>5529</v>
      </c>
      <c r="I1308">
        <v>1</v>
      </c>
      <c r="J1308" t="s">
        <v>183</v>
      </c>
      <c r="K1308">
        <v>72</v>
      </c>
      <c r="L1308" t="s">
        <v>6056</v>
      </c>
      <c r="M1308" t="s">
        <v>161</v>
      </c>
      <c r="N1308" t="s">
        <v>3853</v>
      </c>
      <c r="O1308" s="3">
        <v>1867</v>
      </c>
      <c r="R1308" s="2">
        <v>45768</v>
      </c>
      <c r="T1308">
        <v>3</v>
      </c>
      <c r="U1308" s="3">
        <v>5602</v>
      </c>
      <c r="V1308" t="s">
        <v>65</v>
      </c>
      <c r="W1308" t="s">
        <v>1511</v>
      </c>
      <c r="X1308">
        <v>0</v>
      </c>
      <c r="Y1308" s="3">
        <v>2600</v>
      </c>
      <c r="Z1308" s="3">
        <v>3002</v>
      </c>
      <c r="AA1308">
        <v>0</v>
      </c>
      <c r="AB1308">
        <v>0</v>
      </c>
      <c r="AC1308">
        <v>0</v>
      </c>
      <c r="AF1308">
        <v>0</v>
      </c>
      <c r="AO1308" t="s">
        <v>1512</v>
      </c>
      <c r="AP1308" t="s">
        <v>400</v>
      </c>
      <c r="AR1308">
        <v>0</v>
      </c>
      <c r="AS1308">
        <v>0</v>
      </c>
      <c r="AT1308">
        <v>0</v>
      </c>
      <c r="AU1308">
        <v>0</v>
      </c>
      <c r="AV1308">
        <v>0</v>
      </c>
      <c r="AW1308">
        <v>0</v>
      </c>
      <c r="BA1308" t="s">
        <v>63</v>
      </c>
      <c r="BB1308" t="s">
        <v>5530</v>
      </c>
      <c r="BC1308">
        <v>0</v>
      </c>
      <c r="BE1308" t="s">
        <v>400</v>
      </c>
      <c r="BH1308" t="s">
        <v>5531</v>
      </c>
    </row>
    <row r="1309" spans="1:60" x14ac:dyDescent="0.35">
      <c r="A1309" t="s">
        <v>5527</v>
      </c>
      <c r="B1309">
        <v>20000</v>
      </c>
      <c r="C1309">
        <v>10000</v>
      </c>
      <c r="D1309" s="2">
        <v>45772</v>
      </c>
      <c r="E1309" t="s">
        <v>59</v>
      </c>
      <c r="F1309" t="s">
        <v>5528</v>
      </c>
      <c r="G1309" t="s">
        <v>5529</v>
      </c>
      <c r="I1309">
        <v>1</v>
      </c>
      <c r="J1309" t="s">
        <v>183</v>
      </c>
      <c r="K1309">
        <v>72</v>
      </c>
      <c r="L1309" t="s">
        <v>6056</v>
      </c>
      <c r="M1309" t="s">
        <v>161</v>
      </c>
      <c r="N1309" t="s">
        <v>3853</v>
      </c>
      <c r="O1309">
        <v>867</v>
      </c>
      <c r="R1309" s="2">
        <v>45768</v>
      </c>
      <c r="T1309">
        <v>3</v>
      </c>
      <c r="U1309" s="3">
        <v>2600</v>
      </c>
      <c r="V1309" t="s">
        <v>65</v>
      </c>
      <c r="W1309" t="s">
        <v>1511</v>
      </c>
      <c r="X1309">
        <v>0</v>
      </c>
      <c r="Y1309" s="3">
        <v>2600</v>
      </c>
      <c r="Z1309">
        <v>0</v>
      </c>
      <c r="AA1309">
        <v>0</v>
      </c>
      <c r="AB1309">
        <v>0</v>
      </c>
      <c r="AC1309">
        <v>0</v>
      </c>
      <c r="AF1309">
        <v>0</v>
      </c>
      <c r="AO1309" t="s">
        <v>1512</v>
      </c>
      <c r="AP1309" t="s">
        <v>400</v>
      </c>
      <c r="AR1309">
        <v>0</v>
      </c>
      <c r="AS1309">
        <v>0</v>
      </c>
      <c r="AT1309">
        <v>0</v>
      </c>
      <c r="AU1309">
        <v>0</v>
      </c>
      <c r="AV1309">
        <v>0</v>
      </c>
      <c r="AW1309">
        <v>0</v>
      </c>
      <c r="BA1309" t="s">
        <v>63</v>
      </c>
      <c r="BB1309" t="s">
        <v>5530</v>
      </c>
      <c r="BC1309">
        <v>0</v>
      </c>
      <c r="BE1309" t="s">
        <v>400</v>
      </c>
      <c r="BH1309" t="s">
        <v>5531</v>
      </c>
    </row>
    <row r="1310" spans="1:60" x14ac:dyDescent="0.35">
      <c r="A1310" t="s">
        <v>5532</v>
      </c>
      <c r="B1310">
        <v>10000</v>
      </c>
      <c r="C1310">
        <v>10000</v>
      </c>
      <c r="D1310" s="2">
        <v>45769</v>
      </c>
      <c r="E1310" t="s">
        <v>59</v>
      </c>
      <c r="F1310" t="s">
        <v>5533</v>
      </c>
      <c r="G1310">
        <v>1006323</v>
      </c>
      <c r="I1310">
        <v>1</v>
      </c>
      <c r="J1310" t="s">
        <v>183</v>
      </c>
      <c r="K1310">
        <v>90</v>
      </c>
      <c r="L1310" t="s">
        <v>6044</v>
      </c>
      <c r="M1310" t="s">
        <v>439</v>
      </c>
      <c r="N1310" t="s">
        <v>3859</v>
      </c>
      <c r="O1310" s="3">
        <v>3158</v>
      </c>
      <c r="R1310" s="2">
        <v>45768</v>
      </c>
      <c r="T1310">
        <v>38</v>
      </c>
      <c r="U1310" s="3">
        <v>120004</v>
      </c>
      <c r="V1310" t="s">
        <v>65</v>
      </c>
      <c r="W1310" t="s">
        <v>440</v>
      </c>
      <c r="X1310">
        <v>0</v>
      </c>
      <c r="Y1310" s="3">
        <v>120000</v>
      </c>
      <c r="Z1310">
        <v>4</v>
      </c>
      <c r="AA1310">
        <v>0</v>
      </c>
      <c r="AB1310">
        <v>0</v>
      </c>
      <c r="AC1310">
        <v>0</v>
      </c>
      <c r="AF1310">
        <v>0</v>
      </c>
      <c r="AO1310" t="s">
        <v>441</v>
      </c>
      <c r="AP1310" t="s">
        <v>170</v>
      </c>
      <c r="AR1310">
        <v>0</v>
      </c>
      <c r="AS1310">
        <v>0</v>
      </c>
      <c r="AT1310">
        <v>0</v>
      </c>
      <c r="AU1310">
        <v>0</v>
      </c>
      <c r="AV1310">
        <v>0</v>
      </c>
      <c r="AW1310">
        <v>0</v>
      </c>
      <c r="BA1310" t="s">
        <v>63</v>
      </c>
      <c r="BB1310" t="s">
        <v>5534</v>
      </c>
      <c r="BC1310">
        <v>0</v>
      </c>
      <c r="BE1310" t="s">
        <v>170</v>
      </c>
      <c r="BH1310" t="s">
        <v>5535</v>
      </c>
    </row>
    <row r="1311" spans="1:60" x14ac:dyDescent="0.35">
      <c r="A1311" t="s">
        <v>5536</v>
      </c>
      <c r="B1311">
        <v>10000</v>
      </c>
      <c r="C1311">
        <v>10000</v>
      </c>
      <c r="D1311" s="2">
        <v>45769</v>
      </c>
      <c r="E1311" t="s">
        <v>59</v>
      </c>
      <c r="F1311" t="s">
        <v>5537</v>
      </c>
      <c r="G1311" t="s">
        <v>167</v>
      </c>
      <c r="I1311">
        <v>1</v>
      </c>
      <c r="J1311" t="s">
        <v>183</v>
      </c>
      <c r="K1311">
        <v>63</v>
      </c>
      <c r="L1311" t="s">
        <v>6051</v>
      </c>
      <c r="M1311" t="s">
        <v>136</v>
      </c>
      <c r="N1311" t="s">
        <v>3850</v>
      </c>
      <c r="O1311" s="3">
        <v>3334</v>
      </c>
      <c r="R1311" s="2">
        <v>45768</v>
      </c>
      <c r="T1311">
        <v>60</v>
      </c>
      <c r="U1311" s="3">
        <v>200040</v>
      </c>
      <c r="V1311" t="s">
        <v>65</v>
      </c>
      <c r="W1311" t="s">
        <v>168</v>
      </c>
      <c r="X1311">
        <v>0</v>
      </c>
      <c r="Y1311" s="3">
        <v>200000</v>
      </c>
      <c r="Z1311">
        <v>40</v>
      </c>
      <c r="AA1311">
        <v>0</v>
      </c>
      <c r="AB1311">
        <v>0</v>
      </c>
      <c r="AC1311">
        <v>0</v>
      </c>
      <c r="AF1311">
        <v>0</v>
      </c>
      <c r="AO1311" t="s">
        <v>169</v>
      </c>
      <c r="AP1311" t="s">
        <v>170</v>
      </c>
      <c r="AR1311">
        <v>0</v>
      </c>
      <c r="AS1311">
        <v>0</v>
      </c>
      <c r="AT1311">
        <v>0</v>
      </c>
      <c r="AU1311">
        <v>0</v>
      </c>
      <c r="AV1311">
        <v>0</v>
      </c>
      <c r="AW1311">
        <v>0</v>
      </c>
      <c r="BA1311" t="s">
        <v>63</v>
      </c>
      <c r="BB1311" t="s">
        <v>5538</v>
      </c>
      <c r="BC1311">
        <v>0</v>
      </c>
      <c r="BE1311" t="s">
        <v>170</v>
      </c>
      <c r="BH1311" t="s">
        <v>5539</v>
      </c>
    </row>
    <row r="1312" spans="1:60" x14ac:dyDescent="0.35">
      <c r="A1312" t="s">
        <v>5540</v>
      </c>
      <c r="B1312">
        <v>10000</v>
      </c>
      <c r="C1312">
        <v>10000</v>
      </c>
      <c r="D1312" s="2">
        <v>45769</v>
      </c>
      <c r="E1312" t="s">
        <v>59</v>
      </c>
      <c r="F1312" t="s">
        <v>3170</v>
      </c>
      <c r="G1312" t="s">
        <v>167</v>
      </c>
      <c r="I1312">
        <v>1</v>
      </c>
      <c r="J1312" t="s">
        <v>183</v>
      </c>
      <c r="K1312">
        <v>63</v>
      </c>
      <c r="L1312" t="s">
        <v>6051</v>
      </c>
      <c r="M1312" t="s">
        <v>136</v>
      </c>
      <c r="N1312" t="s">
        <v>3850</v>
      </c>
      <c r="O1312" s="3">
        <v>10000</v>
      </c>
      <c r="R1312" s="2">
        <v>45768</v>
      </c>
      <c r="T1312">
        <v>60</v>
      </c>
      <c r="U1312" s="3">
        <v>600000</v>
      </c>
      <c r="V1312" t="s">
        <v>65</v>
      </c>
      <c r="W1312" t="s">
        <v>168</v>
      </c>
      <c r="X1312">
        <v>0</v>
      </c>
      <c r="Y1312" s="3">
        <v>600000</v>
      </c>
      <c r="Z1312">
        <v>0</v>
      </c>
      <c r="AA1312">
        <v>0</v>
      </c>
      <c r="AB1312">
        <v>0</v>
      </c>
      <c r="AC1312">
        <v>0</v>
      </c>
      <c r="AF1312">
        <v>0</v>
      </c>
      <c r="AO1312" t="s">
        <v>169</v>
      </c>
      <c r="AP1312" t="s">
        <v>275</v>
      </c>
      <c r="AR1312">
        <v>0</v>
      </c>
      <c r="AS1312">
        <v>0</v>
      </c>
      <c r="AT1312">
        <v>0</v>
      </c>
      <c r="AU1312">
        <v>0</v>
      </c>
      <c r="AV1312">
        <v>0</v>
      </c>
      <c r="AW1312">
        <v>0</v>
      </c>
      <c r="BA1312" t="s">
        <v>63</v>
      </c>
      <c r="BB1312" t="s">
        <v>5541</v>
      </c>
      <c r="BC1312">
        <v>0</v>
      </c>
      <c r="BE1312" t="s">
        <v>275</v>
      </c>
      <c r="BH1312" t="s">
        <v>5542</v>
      </c>
    </row>
    <row r="1313" spans="1:60" x14ac:dyDescent="0.35">
      <c r="A1313" t="s">
        <v>5377</v>
      </c>
      <c r="B1313">
        <v>10000</v>
      </c>
      <c r="C1313">
        <v>20000</v>
      </c>
      <c r="D1313" s="2">
        <v>45769</v>
      </c>
      <c r="E1313" t="s">
        <v>59</v>
      </c>
      <c r="F1313" t="s">
        <v>5378</v>
      </c>
      <c r="G1313" t="s">
        <v>726</v>
      </c>
      <c r="I1313">
        <v>2</v>
      </c>
      <c r="J1313" t="s">
        <v>183</v>
      </c>
      <c r="K1313">
        <v>86</v>
      </c>
      <c r="L1313" t="s">
        <v>6043</v>
      </c>
      <c r="M1313" t="s">
        <v>1696</v>
      </c>
      <c r="N1313" t="s">
        <v>3840</v>
      </c>
      <c r="O1313" s="3">
        <v>9500</v>
      </c>
      <c r="R1313" s="2">
        <v>45768</v>
      </c>
      <c r="T1313">
        <v>4</v>
      </c>
      <c r="U1313" s="3">
        <v>38000</v>
      </c>
      <c r="V1313" t="s">
        <v>65</v>
      </c>
      <c r="W1313" s="7" t="s">
        <v>5379</v>
      </c>
      <c r="X1313">
        <v>0</v>
      </c>
      <c r="Y1313" s="3">
        <v>28500</v>
      </c>
      <c r="Z1313" s="3">
        <v>9500</v>
      </c>
      <c r="AA1313">
        <v>0</v>
      </c>
      <c r="AB1313">
        <v>0</v>
      </c>
      <c r="AC1313">
        <v>0</v>
      </c>
      <c r="AF1313">
        <v>0</v>
      </c>
      <c r="AO1313" s="7" t="s">
        <v>5380</v>
      </c>
      <c r="AP1313" t="s">
        <v>729</v>
      </c>
      <c r="AR1313">
        <v>0</v>
      </c>
      <c r="AS1313">
        <v>0</v>
      </c>
      <c r="AT1313">
        <v>0</v>
      </c>
      <c r="AU1313">
        <v>0</v>
      </c>
      <c r="AV1313">
        <v>0</v>
      </c>
      <c r="AW1313">
        <v>0</v>
      </c>
      <c r="BA1313" t="s">
        <v>63</v>
      </c>
      <c r="BB1313" t="s">
        <v>5381</v>
      </c>
      <c r="BC1313">
        <v>0</v>
      </c>
      <c r="BE1313" t="s">
        <v>729</v>
      </c>
      <c r="BH1313" t="s">
        <v>2800</v>
      </c>
    </row>
    <row r="1314" spans="1:60" x14ac:dyDescent="0.35">
      <c r="A1314" t="s">
        <v>5063</v>
      </c>
      <c r="B1314">
        <v>10000</v>
      </c>
      <c r="C1314">
        <v>40000</v>
      </c>
      <c r="D1314" s="2">
        <v>45769</v>
      </c>
      <c r="E1314" t="s">
        <v>59</v>
      </c>
      <c r="F1314" t="s">
        <v>5175</v>
      </c>
      <c r="G1314" t="s">
        <v>5176</v>
      </c>
      <c r="I1314">
        <v>3</v>
      </c>
      <c r="J1314" t="s">
        <v>183</v>
      </c>
      <c r="K1314">
        <v>85</v>
      </c>
      <c r="L1314" t="s">
        <v>6060</v>
      </c>
      <c r="M1314" t="s">
        <v>940</v>
      </c>
      <c r="N1314" t="s">
        <v>3864</v>
      </c>
      <c r="O1314" s="3">
        <v>10000</v>
      </c>
      <c r="R1314" s="2">
        <v>45768</v>
      </c>
      <c r="T1314">
        <v>11</v>
      </c>
      <c r="U1314" s="3">
        <v>110000</v>
      </c>
      <c r="V1314" t="s">
        <v>65</v>
      </c>
      <c r="W1314" t="s">
        <v>5044</v>
      </c>
      <c r="X1314">
        <v>0</v>
      </c>
      <c r="Y1314" s="3">
        <v>100000</v>
      </c>
      <c r="Z1314" s="3">
        <v>10000</v>
      </c>
      <c r="AA1314">
        <v>0</v>
      </c>
      <c r="AB1314">
        <v>0</v>
      </c>
      <c r="AC1314">
        <v>0</v>
      </c>
      <c r="AF1314">
        <v>0</v>
      </c>
      <c r="AO1314" t="s">
        <v>5045</v>
      </c>
      <c r="AP1314" t="s">
        <v>108</v>
      </c>
      <c r="AR1314">
        <v>0</v>
      </c>
      <c r="AS1314">
        <v>0</v>
      </c>
      <c r="AT1314">
        <v>0</v>
      </c>
      <c r="AU1314">
        <v>0</v>
      </c>
      <c r="AV1314">
        <v>0</v>
      </c>
      <c r="AW1314">
        <v>0</v>
      </c>
      <c r="BA1314" t="s">
        <v>63</v>
      </c>
      <c r="BB1314" t="s">
        <v>5064</v>
      </c>
      <c r="BC1314">
        <v>0</v>
      </c>
      <c r="BE1314" t="s">
        <v>108</v>
      </c>
      <c r="BH1314" t="s">
        <v>5065</v>
      </c>
    </row>
    <row r="1315" spans="1:60" x14ac:dyDescent="0.35">
      <c r="A1315" t="s">
        <v>5543</v>
      </c>
      <c r="B1315">
        <v>10000</v>
      </c>
      <c r="C1315">
        <v>10000</v>
      </c>
      <c r="D1315" s="2">
        <v>45769</v>
      </c>
      <c r="E1315" t="s">
        <v>59</v>
      </c>
      <c r="F1315" s="4">
        <v>0.4192939814814815</v>
      </c>
      <c r="G1315" t="s">
        <v>2739</v>
      </c>
      <c r="I1315">
        <v>1</v>
      </c>
      <c r="J1315" t="s">
        <v>183</v>
      </c>
      <c r="K1315">
        <v>59</v>
      </c>
      <c r="L1315" t="s">
        <v>6045</v>
      </c>
      <c r="M1315" t="s">
        <v>73</v>
      </c>
      <c r="N1315" t="s">
        <v>3811</v>
      </c>
      <c r="O1315" s="3">
        <v>2384</v>
      </c>
      <c r="R1315" s="2">
        <v>45768</v>
      </c>
      <c r="T1315">
        <v>1</v>
      </c>
      <c r="U1315" s="3">
        <v>2384</v>
      </c>
      <c r="V1315" t="s">
        <v>65</v>
      </c>
      <c r="W1315">
        <v>150387530001</v>
      </c>
      <c r="X1315">
        <v>0</v>
      </c>
      <c r="Y1315" s="3">
        <v>2384</v>
      </c>
      <c r="Z1315">
        <v>0</v>
      </c>
      <c r="AA1315">
        <v>0</v>
      </c>
      <c r="AB1315">
        <v>0</v>
      </c>
      <c r="AC1315">
        <v>0</v>
      </c>
      <c r="AF1315">
        <v>0</v>
      </c>
      <c r="AO1315">
        <v>15038753</v>
      </c>
      <c r="AP1315" t="s">
        <v>571</v>
      </c>
      <c r="AR1315">
        <v>0</v>
      </c>
      <c r="AS1315">
        <v>0</v>
      </c>
      <c r="AT1315">
        <v>0</v>
      </c>
      <c r="AU1315">
        <v>0</v>
      </c>
      <c r="AV1315">
        <v>0</v>
      </c>
      <c r="AW1315">
        <v>0</v>
      </c>
      <c r="BA1315" t="s">
        <v>63</v>
      </c>
      <c r="BB1315" t="s">
        <v>5544</v>
      </c>
      <c r="BC1315">
        <v>0</v>
      </c>
      <c r="BE1315" t="s">
        <v>571</v>
      </c>
      <c r="BH1315" t="s">
        <v>5545</v>
      </c>
    </row>
    <row r="1316" spans="1:60" x14ac:dyDescent="0.35">
      <c r="A1316" t="s">
        <v>5546</v>
      </c>
      <c r="B1316">
        <v>10000</v>
      </c>
      <c r="C1316">
        <v>10000</v>
      </c>
      <c r="D1316" s="2">
        <v>45769</v>
      </c>
      <c r="E1316" t="s">
        <v>59</v>
      </c>
      <c r="F1316" s="4">
        <v>0.4192939814814815</v>
      </c>
      <c r="G1316" t="s">
        <v>2739</v>
      </c>
      <c r="I1316">
        <v>1</v>
      </c>
      <c r="J1316" t="s">
        <v>183</v>
      </c>
      <c r="K1316">
        <v>59</v>
      </c>
      <c r="L1316" t="s">
        <v>6045</v>
      </c>
      <c r="M1316" t="s">
        <v>73</v>
      </c>
      <c r="N1316" t="s">
        <v>3811</v>
      </c>
      <c r="O1316" s="3">
        <v>2384</v>
      </c>
      <c r="R1316" s="2">
        <v>45768</v>
      </c>
      <c r="T1316">
        <v>1</v>
      </c>
      <c r="U1316" s="3">
        <v>2384</v>
      </c>
      <c r="V1316" t="s">
        <v>65</v>
      </c>
      <c r="W1316">
        <v>150387530001</v>
      </c>
      <c r="X1316">
        <v>0</v>
      </c>
      <c r="Y1316" s="3">
        <v>2384</v>
      </c>
      <c r="Z1316">
        <v>0</v>
      </c>
      <c r="AA1316">
        <v>0</v>
      </c>
      <c r="AB1316">
        <v>0</v>
      </c>
      <c r="AC1316">
        <v>0</v>
      </c>
      <c r="AF1316">
        <v>0</v>
      </c>
      <c r="AO1316">
        <v>15038753</v>
      </c>
      <c r="AP1316" t="s">
        <v>571</v>
      </c>
      <c r="AR1316">
        <v>0</v>
      </c>
      <c r="AS1316">
        <v>0</v>
      </c>
      <c r="AT1316">
        <v>0</v>
      </c>
      <c r="AU1316">
        <v>0</v>
      </c>
      <c r="AV1316">
        <v>0</v>
      </c>
      <c r="AW1316">
        <v>0</v>
      </c>
      <c r="BA1316" t="s">
        <v>63</v>
      </c>
      <c r="BB1316" t="s">
        <v>5547</v>
      </c>
      <c r="BC1316">
        <v>0</v>
      </c>
      <c r="BE1316" t="s">
        <v>571</v>
      </c>
      <c r="BH1316" t="s">
        <v>5548</v>
      </c>
    </row>
    <row r="1317" spans="1:60" x14ac:dyDescent="0.35">
      <c r="A1317" t="s">
        <v>5389</v>
      </c>
      <c r="B1317">
        <v>10000</v>
      </c>
      <c r="C1317">
        <v>20000</v>
      </c>
      <c r="D1317" s="2">
        <v>45769</v>
      </c>
      <c r="E1317" t="s">
        <v>59</v>
      </c>
      <c r="F1317" t="s">
        <v>5390</v>
      </c>
      <c r="G1317" t="s">
        <v>5391</v>
      </c>
      <c r="I1317">
        <v>1</v>
      </c>
      <c r="J1317" t="s">
        <v>183</v>
      </c>
      <c r="K1317">
        <v>65</v>
      </c>
      <c r="L1317" t="s">
        <v>6054</v>
      </c>
      <c r="M1317" t="s">
        <v>352</v>
      </c>
      <c r="N1317" t="s">
        <v>3798</v>
      </c>
      <c r="O1317" s="3">
        <v>6600</v>
      </c>
      <c r="R1317" s="2">
        <v>45768</v>
      </c>
      <c r="T1317">
        <v>5</v>
      </c>
      <c r="U1317" s="3">
        <v>33000</v>
      </c>
      <c r="V1317" t="s">
        <v>65</v>
      </c>
      <c r="W1317" t="s">
        <v>353</v>
      </c>
      <c r="X1317">
        <v>0</v>
      </c>
      <c r="Y1317" s="3">
        <v>33000</v>
      </c>
      <c r="Z1317">
        <v>0</v>
      </c>
      <c r="AA1317">
        <v>0</v>
      </c>
      <c r="AB1317">
        <v>0</v>
      </c>
      <c r="AC1317">
        <v>0</v>
      </c>
      <c r="AF1317">
        <v>0</v>
      </c>
      <c r="AO1317" t="s">
        <v>354</v>
      </c>
      <c r="AP1317" t="s">
        <v>355</v>
      </c>
      <c r="AR1317">
        <v>0</v>
      </c>
      <c r="AS1317">
        <v>0</v>
      </c>
      <c r="AT1317">
        <v>0</v>
      </c>
      <c r="AU1317">
        <v>0</v>
      </c>
      <c r="AV1317">
        <v>0</v>
      </c>
      <c r="AW1317">
        <v>0</v>
      </c>
      <c r="BA1317" t="s">
        <v>63</v>
      </c>
      <c r="BB1317" t="s">
        <v>5392</v>
      </c>
      <c r="BC1317">
        <v>0</v>
      </c>
      <c r="BE1317" t="s">
        <v>355</v>
      </c>
      <c r="BH1317" t="s">
        <v>5393</v>
      </c>
    </row>
    <row r="1318" spans="1:60" x14ac:dyDescent="0.35">
      <c r="A1318" t="s">
        <v>5549</v>
      </c>
      <c r="B1318">
        <v>10000</v>
      </c>
      <c r="C1318">
        <v>10000</v>
      </c>
      <c r="D1318" s="2">
        <v>45769</v>
      </c>
      <c r="E1318" t="s">
        <v>59</v>
      </c>
      <c r="F1318" t="s">
        <v>5390</v>
      </c>
      <c r="G1318" t="s">
        <v>5391</v>
      </c>
      <c r="I1318">
        <v>1</v>
      </c>
      <c r="J1318" t="s">
        <v>183</v>
      </c>
      <c r="K1318">
        <v>65</v>
      </c>
      <c r="L1318" t="s">
        <v>6054</v>
      </c>
      <c r="M1318" t="s">
        <v>352</v>
      </c>
      <c r="N1318" t="s">
        <v>3798</v>
      </c>
      <c r="O1318" s="3">
        <v>4000</v>
      </c>
      <c r="R1318" s="2">
        <v>45768</v>
      </c>
      <c r="T1318">
        <v>5</v>
      </c>
      <c r="U1318" s="3">
        <v>20000</v>
      </c>
      <c r="V1318" t="s">
        <v>65</v>
      </c>
      <c r="W1318" t="s">
        <v>353</v>
      </c>
      <c r="X1318">
        <v>0</v>
      </c>
      <c r="Y1318" s="3">
        <v>20000</v>
      </c>
      <c r="Z1318">
        <v>0</v>
      </c>
      <c r="AA1318">
        <v>0</v>
      </c>
      <c r="AB1318">
        <v>0</v>
      </c>
      <c r="AC1318">
        <v>0</v>
      </c>
      <c r="AF1318">
        <v>0</v>
      </c>
      <c r="AO1318" t="s">
        <v>354</v>
      </c>
      <c r="AP1318" t="s">
        <v>355</v>
      </c>
      <c r="AR1318">
        <v>0</v>
      </c>
      <c r="AS1318">
        <v>0</v>
      </c>
      <c r="AT1318">
        <v>0</v>
      </c>
      <c r="AU1318">
        <v>0</v>
      </c>
      <c r="AV1318">
        <v>0</v>
      </c>
      <c r="AW1318">
        <v>0</v>
      </c>
      <c r="BA1318" t="s">
        <v>63</v>
      </c>
      <c r="BB1318" t="s">
        <v>5550</v>
      </c>
      <c r="BC1318">
        <v>0</v>
      </c>
      <c r="BE1318" t="s">
        <v>355</v>
      </c>
      <c r="BH1318" t="s">
        <v>5551</v>
      </c>
    </row>
    <row r="1319" spans="1:60" x14ac:dyDescent="0.35">
      <c r="A1319" t="s">
        <v>3125</v>
      </c>
      <c r="B1319">
        <v>10000</v>
      </c>
      <c r="C1319">
        <v>10000</v>
      </c>
      <c r="D1319" s="2">
        <v>45768</v>
      </c>
      <c r="E1319" t="s">
        <v>59</v>
      </c>
      <c r="F1319" t="s">
        <v>3126</v>
      </c>
      <c r="G1319" t="s">
        <v>3127</v>
      </c>
      <c r="I1319">
        <v>1</v>
      </c>
      <c r="J1319" t="s">
        <v>183</v>
      </c>
      <c r="K1319">
        <v>31</v>
      </c>
      <c r="L1319" t="s">
        <v>6061</v>
      </c>
      <c r="M1319" t="s">
        <v>2529</v>
      </c>
      <c r="N1319" t="s">
        <v>3807</v>
      </c>
      <c r="O1319">
        <v>50</v>
      </c>
      <c r="R1319" s="2">
        <v>45768</v>
      </c>
      <c r="T1319">
        <v>4</v>
      </c>
      <c r="U1319">
        <v>200</v>
      </c>
      <c r="V1319" t="s">
        <v>65</v>
      </c>
      <c r="W1319" t="s">
        <v>3128</v>
      </c>
      <c r="X1319">
        <v>0</v>
      </c>
      <c r="Y1319">
        <v>200</v>
      </c>
      <c r="Z1319">
        <v>0</v>
      </c>
      <c r="AA1319">
        <v>0</v>
      </c>
      <c r="AB1319">
        <v>0</v>
      </c>
      <c r="AC1319">
        <v>0</v>
      </c>
      <c r="AF1319">
        <v>0</v>
      </c>
      <c r="AO1319" t="s">
        <v>3129</v>
      </c>
      <c r="AP1319" t="s">
        <v>3130</v>
      </c>
      <c r="AR1319">
        <v>0</v>
      </c>
      <c r="AS1319">
        <v>0</v>
      </c>
      <c r="AT1319">
        <v>0</v>
      </c>
      <c r="AU1319">
        <v>0</v>
      </c>
      <c r="AV1319">
        <v>0</v>
      </c>
      <c r="AW1319">
        <v>0</v>
      </c>
      <c r="BA1319" t="s">
        <v>63</v>
      </c>
      <c r="BB1319" t="s">
        <v>5552</v>
      </c>
      <c r="BC1319">
        <v>0</v>
      </c>
      <c r="BE1319" t="s">
        <v>3130</v>
      </c>
      <c r="BH1319" t="s">
        <v>3131</v>
      </c>
    </row>
    <row r="1320" spans="1:60" x14ac:dyDescent="0.35">
      <c r="A1320" t="s">
        <v>5553</v>
      </c>
      <c r="B1320">
        <v>10000</v>
      </c>
      <c r="C1320">
        <v>10000</v>
      </c>
      <c r="D1320" s="2">
        <v>45769</v>
      </c>
      <c r="E1320" t="s">
        <v>59</v>
      </c>
      <c r="F1320" t="s">
        <v>846</v>
      </c>
      <c r="G1320" t="s">
        <v>3269</v>
      </c>
      <c r="I1320">
        <v>1</v>
      </c>
      <c r="J1320" t="s">
        <v>183</v>
      </c>
      <c r="K1320">
        <v>31</v>
      </c>
      <c r="L1320" t="s">
        <v>6061</v>
      </c>
      <c r="M1320" t="s">
        <v>2529</v>
      </c>
      <c r="N1320" t="s">
        <v>3807</v>
      </c>
      <c r="O1320">
        <v>500</v>
      </c>
      <c r="R1320" s="2">
        <v>45768</v>
      </c>
      <c r="T1320">
        <v>1</v>
      </c>
      <c r="U1320">
        <v>500</v>
      </c>
      <c r="V1320" t="s">
        <v>65</v>
      </c>
      <c r="W1320" t="s">
        <v>5554</v>
      </c>
      <c r="X1320">
        <v>0</v>
      </c>
      <c r="Y1320">
        <v>500</v>
      </c>
      <c r="Z1320">
        <v>0</v>
      </c>
      <c r="AA1320">
        <v>0</v>
      </c>
      <c r="AB1320">
        <v>0</v>
      </c>
      <c r="AC1320">
        <v>0</v>
      </c>
      <c r="AF1320">
        <v>0</v>
      </c>
      <c r="AO1320" t="s">
        <v>5555</v>
      </c>
      <c r="AP1320" t="s">
        <v>2732</v>
      </c>
      <c r="AR1320">
        <v>0</v>
      </c>
      <c r="AS1320">
        <v>0</v>
      </c>
      <c r="AT1320">
        <v>0</v>
      </c>
      <c r="AU1320">
        <v>0</v>
      </c>
      <c r="AV1320">
        <v>0</v>
      </c>
      <c r="AW1320">
        <v>0</v>
      </c>
      <c r="BA1320" t="s">
        <v>63</v>
      </c>
      <c r="BB1320" t="s">
        <v>5556</v>
      </c>
      <c r="BC1320">
        <v>0</v>
      </c>
      <c r="BE1320" t="s">
        <v>2732</v>
      </c>
      <c r="BH1320" t="s">
        <v>3274</v>
      </c>
    </row>
    <row r="1321" spans="1:60" x14ac:dyDescent="0.35">
      <c r="A1321" t="s">
        <v>3282</v>
      </c>
      <c r="B1321">
        <v>10000</v>
      </c>
      <c r="C1321">
        <v>10000</v>
      </c>
      <c r="D1321" s="2">
        <v>45770</v>
      </c>
      <c r="E1321" t="s">
        <v>59</v>
      </c>
      <c r="F1321" t="s">
        <v>3283</v>
      </c>
      <c r="G1321" t="s">
        <v>3284</v>
      </c>
      <c r="I1321">
        <v>1</v>
      </c>
      <c r="J1321" t="s">
        <v>183</v>
      </c>
      <c r="K1321" s="7" t="s">
        <v>3822</v>
      </c>
      <c r="L1321" t="s">
        <v>6077</v>
      </c>
      <c r="M1321" t="s">
        <v>144</v>
      </c>
      <c r="N1321" t="s">
        <v>3855</v>
      </c>
      <c r="O1321" s="3">
        <v>5000</v>
      </c>
      <c r="R1321" s="2">
        <v>45768</v>
      </c>
      <c r="T1321">
        <v>1</v>
      </c>
      <c r="U1321" s="3">
        <v>5000</v>
      </c>
      <c r="V1321" t="s">
        <v>65</v>
      </c>
      <c r="W1321" t="s">
        <v>3285</v>
      </c>
      <c r="X1321">
        <v>0</v>
      </c>
      <c r="Y1321" s="3">
        <v>5000</v>
      </c>
      <c r="Z1321">
        <v>0</v>
      </c>
      <c r="AA1321">
        <v>0</v>
      </c>
      <c r="AB1321">
        <v>0</v>
      </c>
      <c r="AC1321">
        <v>0</v>
      </c>
      <c r="AF1321">
        <v>0</v>
      </c>
      <c r="AO1321" t="s">
        <v>3286</v>
      </c>
      <c r="AP1321" t="s">
        <v>225</v>
      </c>
      <c r="AR1321">
        <v>0</v>
      </c>
      <c r="AS1321">
        <v>0</v>
      </c>
      <c r="AT1321">
        <v>0</v>
      </c>
      <c r="AU1321">
        <v>0</v>
      </c>
      <c r="AV1321">
        <v>0</v>
      </c>
      <c r="AW1321">
        <v>0</v>
      </c>
      <c r="BA1321" t="s">
        <v>63</v>
      </c>
      <c r="BB1321" t="s">
        <v>5557</v>
      </c>
      <c r="BC1321">
        <v>0</v>
      </c>
      <c r="BE1321" t="s">
        <v>225</v>
      </c>
      <c r="BH1321" t="s">
        <v>2905</v>
      </c>
    </row>
    <row r="1322" spans="1:60" x14ac:dyDescent="0.35">
      <c r="A1322" t="s">
        <v>5403</v>
      </c>
      <c r="B1322">
        <v>10000</v>
      </c>
      <c r="C1322">
        <v>20000</v>
      </c>
      <c r="D1322" s="2">
        <v>45769</v>
      </c>
      <c r="E1322" t="s">
        <v>59</v>
      </c>
      <c r="F1322" t="s">
        <v>5404</v>
      </c>
      <c r="G1322" t="s">
        <v>726</v>
      </c>
      <c r="I1322">
        <v>2</v>
      </c>
      <c r="J1322" t="s">
        <v>183</v>
      </c>
      <c r="K1322">
        <v>86</v>
      </c>
      <c r="L1322" t="s">
        <v>6043</v>
      </c>
      <c r="M1322" t="s">
        <v>1696</v>
      </c>
      <c r="N1322" t="s">
        <v>3840</v>
      </c>
      <c r="O1322" s="3">
        <v>2834</v>
      </c>
      <c r="R1322" s="2">
        <v>45768</v>
      </c>
      <c r="T1322">
        <v>12</v>
      </c>
      <c r="U1322" s="3">
        <v>34008</v>
      </c>
      <c r="V1322" t="s">
        <v>65</v>
      </c>
      <c r="W1322" s="7" t="s">
        <v>727</v>
      </c>
      <c r="X1322">
        <v>0</v>
      </c>
      <c r="Y1322" s="3">
        <v>30000</v>
      </c>
      <c r="Z1322" s="3">
        <v>4008</v>
      </c>
      <c r="AA1322">
        <v>0</v>
      </c>
      <c r="AB1322">
        <v>0</v>
      </c>
      <c r="AC1322">
        <v>0</v>
      </c>
      <c r="AF1322">
        <v>0</v>
      </c>
      <c r="AO1322" s="7" t="s">
        <v>728</v>
      </c>
      <c r="AP1322" t="s">
        <v>729</v>
      </c>
      <c r="AR1322">
        <v>0</v>
      </c>
      <c r="AS1322">
        <v>0</v>
      </c>
      <c r="AT1322">
        <v>0</v>
      </c>
      <c r="AU1322">
        <v>0</v>
      </c>
      <c r="AV1322">
        <v>0</v>
      </c>
      <c r="AW1322">
        <v>0</v>
      </c>
      <c r="BA1322" t="s">
        <v>63</v>
      </c>
      <c r="BB1322" t="s">
        <v>5405</v>
      </c>
      <c r="BC1322">
        <v>0</v>
      </c>
      <c r="BE1322" t="s">
        <v>729</v>
      </c>
      <c r="BH1322" t="s">
        <v>5406</v>
      </c>
    </row>
    <row r="1323" spans="1:60" x14ac:dyDescent="0.35">
      <c r="A1323" t="s">
        <v>5558</v>
      </c>
      <c r="B1323">
        <v>10000</v>
      </c>
      <c r="C1323">
        <v>10000</v>
      </c>
      <c r="D1323" s="2">
        <v>45775</v>
      </c>
      <c r="E1323" t="s">
        <v>59</v>
      </c>
      <c r="F1323" t="s">
        <v>5559</v>
      </c>
      <c r="G1323" t="s">
        <v>3717</v>
      </c>
      <c r="I1323">
        <v>1</v>
      </c>
      <c r="J1323" t="s">
        <v>183</v>
      </c>
      <c r="K1323">
        <v>88</v>
      </c>
      <c r="L1323" t="s">
        <v>6058</v>
      </c>
      <c r="M1323" t="s">
        <v>144</v>
      </c>
      <c r="N1323" t="s">
        <v>3855</v>
      </c>
      <c r="O1323">
        <v>900</v>
      </c>
      <c r="R1323" s="2">
        <v>45768</v>
      </c>
      <c r="T1323">
        <v>6</v>
      </c>
      <c r="U1323" s="3">
        <v>5400</v>
      </c>
      <c r="V1323" t="s">
        <v>65</v>
      </c>
      <c r="W1323" t="s">
        <v>5560</v>
      </c>
      <c r="X1323">
        <v>0</v>
      </c>
      <c r="Y1323" s="3">
        <v>5000</v>
      </c>
      <c r="Z1323">
        <v>400</v>
      </c>
      <c r="AA1323">
        <v>0</v>
      </c>
      <c r="AB1323">
        <v>0</v>
      </c>
      <c r="AC1323">
        <v>0</v>
      </c>
      <c r="AF1323">
        <v>0</v>
      </c>
      <c r="AO1323" t="s">
        <v>5561</v>
      </c>
      <c r="AP1323" t="s">
        <v>3720</v>
      </c>
      <c r="AR1323">
        <v>0</v>
      </c>
      <c r="AS1323">
        <v>0</v>
      </c>
      <c r="AT1323">
        <v>0</v>
      </c>
      <c r="AU1323">
        <v>0</v>
      </c>
      <c r="AV1323">
        <v>0</v>
      </c>
      <c r="AW1323">
        <v>0</v>
      </c>
      <c r="BA1323" t="s">
        <v>63</v>
      </c>
      <c r="BB1323" t="s">
        <v>5562</v>
      </c>
      <c r="BC1323">
        <v>0</v>
      </c>
      <c r="BE1323" t="s">
        <v>3720</v>
      </c>
      <c r="BH1323" t="s">
        <v>3721</v>
      </c>
    </row>
    <row r="1324" spans="1:60" x14ac:dyDescent="0.35">
      <c r="A1324" t="s">
        <v>5563</v>
      </c>
      <c r="B1324">
        <v>10000</v>
      </c>
      <c r="C1324">
        <v>10000</v>
      </c>
      <c r="D1324" s="2">
        <v>45775</v>
      </c>
      <c r="E1324" t="s">
        <v>59</v>
      </c>
      <c r="F1324" t="s">
        <v>5559</v>
      </c>
      <c r="G1324" t="s">
        <v>3717</v>
      </c>
      <c r="I1324">
        <v>1</v>
      </c>
      <c r="J1324" t="s">
        <v>183</v>
      </c>
      <c r="K1324">
        <v>88</v>
      </c>
      <c r="L1324" t="s">
        <v>6058</v>
      </c>
      <c r="M1324" t="s">
        <v>144</v>
      </c>
      <c r="N1324" t="s">
        <v>3855</v>
      </c>
      <c r="O1324">
        <v>900</v>
      </c>
      <c r="R1324" s="2">
        <v>45768</v>
      </c>
      <c r="T1324">
        <v>6</v>
      </c>
      <c r="U1324" s="3">
        <v>5400</v>
      </c>
      <c r="V1324" t="s">
        <v>65</v>
      </c>
      <c r="W1324" t="s">
        <v>5564</v>
      </c>
      <c r="X1324">
        <v>0</v>
      </c>
      <c r="Y1324" s="3">
        <v>5000</v>
      </c>
      <c r="Z1324">
        <v>400</v>
      </c>
      <c r="AA1324">
        <v>0</v>
      </c>
      <c r="AB1324">
        <v>0</v>
      </c>
      <c r="AC1324">
        <v>0</v>
      </c>
      <c r="AF1324">
        <v>0</v>
      </c>
      <c r="AO1324" t="s">
        <v>5565</v>
      </c>
      <c r="AP1324" t="s">
        <v>3720</v>
      </c>
      <c r="AR1324">
        <v>0</v>
      </c>
      <c r="AS1324">
        <v>0</v>
      </c>
      <c r="AT1324">
        <v>0</v>
      </c>
      <c r="AU1324">
        <v>0</v>
      </c>
      <c r="AV1324">
        <v>0</v>
      </c>
      <c r="AW1324">
        <v>0</v>
      </c>
      <c r="BA1324" t="s">
        <v>63</v>
      </c>
      <c r="BB1324" t="s">
        <v>5566</v>
      </c>
      <c r="BC1324">
        <v>0</v>
      </c>
      <c r="BE1324" t="s">
        <v>3720</v>
      </c>
      <c r="BH1324" t="s">
        <v>3721</v>
      </c>
    </row>
    <row r="1325" spans="1:60" x14ac:dyDescent="0.35">
      <c r="A1325" t="s">
        <v>5567</v>
      </c>
      <c r="B1325">
        <v>10000</v>
      </c>
      <c r="C1325">
        <v>10000</v>
      </c>
      <c r="D1325" s="2">
        <v>45775</v>
      </c>
      <c r="E1325" t="s">
        <v>59</v>
      </c>
      <c r="F1325" t="s">
        <v>5559</v>
      </c>
      <c r="G1325" t="s">
        <v>3717</v>
      </c>
      <c r="I1325">
        <v>1</v>
      </c>
      <c r="J1325" t="s">
        <v>183</v>
      </c>
      <c r="K1325">
        <v>88</v>
      </c>
      <c r="L1325" t="s">
        <v>6058</v>
      </c>
      <c r="M1325" t="s">
        <v>144</v>
      </c>
      <c r="N1325" t="s">
        <v>3855</v>
      </c>
      <c r="O1325">
        <v>900</v>
      </c>
      <c r="R1325" s="2">
        <v>45768</v>
      </c>
      <c r="T1325">
        <v>6</v>
      </c>
      <c r="U1325" s="3">
        <v>5400</v>
      </c>
      <c r="V1325" t="s">
        <v>65</v>
      </c>
      <c r="W1325" t="s">
        <v>5568</v>
      </c>
      <c r="X1325">
        <v>0</v>
      </c>
      <c r="Y1325" s="3">
        <v>5000</v>
      </c>
      <c r="Z1325">
        <v>400</v>
      </c>
      <c r="AA1325">
        <v>0</v>
      </c>
      <c r="AB1325">
        <v>0</v>
      </c>
      <c r="AC1325">
        <v>0</v>
      </c>
      <c r="AF1325">
        <v>0</v>
      </c>
      <c r="AO1325" t="s">
        <v>5569</v>
      </c>
      <c r="AP1325" t="s">
        <v>3720</v>
      </c>
      <c r="AR1325">
        <v>0</v>
      </c>
      <c r="AS1325">
        <v>0</v>
      </c>
      <c r="AT1325">
        <v>0</v>
      </c>
      <c r="AU1325">
        <v>0</v>
      </c>
      <c r="AV1325">
        <v>0</v>
      </c>
      <c r="AW1325">
        <v>0</v>
      </c>
      <c r="BA1325" t="s">
        <v>63</v>
      </c>
      <c r="BB1325" t="s">
        <v>5570</v>
      </c>
      <c r="BC1325">
        <v>0</v>
      </c>
      <c r="BE1325" t="s">
        <v>3720</v>
      </c>
      <c r="BH1325" t="s">
        <v>3721</v>
      </c>
    </row>
    <row r="1326" spans="1:60" x14ac:dyDescent="0.35">
      <c r="A1326" t="s">
        <v>3715</v>
      </c>
      <c r="B1326">
        <v>10000</v>
      </c>
      <c r="C1326">
        <v>10000</v>
      </c>
      <c r="D1326" s="2">
        <v>45775</v>
      </c>
      <c r="E1326" t="s">
        <v>59</v>
      </c>
      <c r="F1326" t="s">
        <v>3716</v>
      </c>
      <c r="G1326" t="s">
        <v>3717</v>
      </c>
      <c r="I1326">
        <v>1</v>
      </c>
      <c r="J1326" t="s">
        <v>183</v>
      </c>
      <c r="K1326">
        <v>88</v>
      </c>
      <c r="L1326" t="s">
        <v>6058</v>
      </c>
      <c r="M1326" t="s">
        <v>144</v>
      </c>
      <c r="N1326" t="s">
        <v>3855</v>
      </c>
      <c r="O1326">
        <v>900</v>
      </c>
      <c r="R1326" s="2">
        <v>45768</v>
      </c>
      <c r="T1326">
        <v>6</v>
      </c>
      <c r="U1326" s="3">
        <v>5400</v>
      </c>
      <c r="V1326" t="s">
        <v>65</v>
      </c>
      <c r="W1326" t="s">
        <v>3718</v>
      </c>
      <c r="X1326">
        <v>0</v>
      </c>
      <c r="Y1326" s="3">
        <v>5000</v>
      </c>
      <c r="Z1326">
        <v>400</v>
      </c>
      <c r="AA1326">
        <v>0</v>
      </c>
      <c r="AB1326">
        <v>0</v>
      </c>
      <c r="AC1326">
        <v>0</v>
      </c>
      <c r="AF1326">
        <v>0</v>
      </c>
      <c r="AO1326" t="s">
        <v>3719</v>
      </c>
      <c r="AP1326" t="s">
        <v>3720</v>
      </c>
      <c r="AR1326">
        <v>0</v>
      </c>
      <c r="AS1326">
        <v>0</v>
      </c>
      <c r="AT1326">
        <v>0</v>
      </c>
      <c r="AU1326">
        <v>0</v>
      </c>
      <c r="AV1326">
        <v>0</v>
      </c>
      <c r="AW1326">
        <v>0</v>
      </c>
      <c r="BA1326" t="s">
        <v>63</v>
      </c>
      <c r="BB1326" t="s">
        <v>5571</v>
      </c>
      <c r="BC1326">
        <v>0</v>
      </c>
      <c r="BE1326" t="s">
        <v>3720</v>
      </c>
      <c r="BH1326" t="s">
        <v>3721</v>
      </c>
    </row>
    <row r="1327" spans="1:60" x14ac:dyDescent="0.35">
      <c r="A1327" t="s">
        <v>3722</v>
      </c>
      <c r="B1327">
        <v>10000</v>
      </c>
      <c r="C1327">
        <v>10000</v>
      </c>
      <c r="D1327" s="2">
        <v>45775</v>
      </c>
      <c r="E1327" t="s">
        <v>59</v>
      </c>
      <c r="F1327" t="s">
        <v>3716</v>
      </c>
      <c r="G1327" t="s">
        <v>3717</v>
      </c>
      <c r="I1327">
        <v>1</v>
      </c>
      <c r="J1327" t="s">
        <v>183</v>
      </c>
      <c r="K1327">
        <v>88</v>
      </c>
      <c r="L1327" t="s">
        <v>6058</v>
      </c>
      <c r="M1327" t="s">
        <v>144</v>
      </c>
      <c r="N1327" t="s">
        <v>3855</v>
      </c>
      <c r="O1327" s="3">
        <v>1000</v>
      </c>
      <c r="R1327" s="2">
        <v>45768</v>
      </c>
      <c r="T1327">
        <v>6</v>
      </c>
      <c r="U1327" s="3">
        <v>6000</v>
      </c>
      <c r="V1327" t="s">
        <v>65</v>
      </c>
      <c r="W1327" t="s">
        <v>3723</v>
      </c>
      <c r="X1327">
        <v>0</v>
      </c>
      <c r="Y1327" s="3">
        <v>5000</v>
      </c>
      <c r="Z1327" s="3">
        <v>1000</v>
      </c>
      <c r="AA1327">
        <v>0</v>
      </c>
      <c r="AB1327">
        <v>0</v>
      </c>
      <c r="AC1327">
        <v>0</v>
      </c>
      <c r="AF1327">
        <v>0</v>
      </c>
      <c r="AO1327" t="s">
        <v>3724</v>
      </c>
      <c r="AP1327" t="s">
        <v>3720</v>
      </c>
      <c r="AR1327">
        <v>0</v>
      </c>
      <c r="AS1327">
        <v>0</v>
      </c>
      <c r="AT1327">
        <v>0</v>
      </c>
      <c r="AU1327">
        <v>0</v>
      </c>
      <c r="AV1327">
        <v>0</v>
      </c>
      <c r="AW1327">
        <v>0</v>
      </c>
      <c r="BA1327" t="s">
        <v>63</v>
      </c>
      <c r="BB1327" t="s">
        <v>5572</v>
      </c>
      <c r="BC1327">
        <v>0</v>
      </c>
      <c r="BE1327" t="s">
        <v>3720</v>
      </c>
      <c r="BH1327" t="s">
        <v>3721</v>
      </c>
    </row>
    <row r="1328" spans="1:60" x14ac:dyDescent="0.35">
      <c r="A1328" t="s">
        <v>3132</v>
      </c>
      <c r="B1328">
        <v>10000</v>
      </c>
      <c r="C1328">
        <v>10000</v>
      </c>
      <c r="D1328" s="2">
        <v>45768</v>
      </c>
      <c r="E1328" t="s">
        <v>59</v>
      </c>
      <c r="F1328" t="s">
        <v>3133</v>
      </c>
      <c r="G1328" t="s">
        <v>2739</v>
      </c>
      <c r="I1328">
        <v>1</v>
      </c>
      <c r="J1328" t="s">
        <v>183</v>
      </c>
      <c r="K1328">
        <v>59</v>
      </c>
      <c r="L1328" t="s">
        <v>6045</v>
      </c>
      <c r="M1328" t="s">
        <v>73</v>
      </c>
      <c r="N1328" t="s">
        <v>3811</v>
      </c>
      <c r="O1328" s="3">
        <v>1200</v>
      </c>
      <c r="R1328" s="2">
        <v>45768</v>
      </c>
      <c r="T1328">
        <v>10</v>
      </c>
      <c r="U1328" s="3">
        <v>12000</v>
      </c>
      <c r="V1328" t="s">
        <v>65</v>
      </c>
      <c r="W1328">
        <v>112024840001</v>
      </c>
      <c r="X1328">
        <v>0</v>
      </c>
      <c r="Y1328" s="3">
        <v>12000</v>
      </c>
      <c r="Z1328">
        <v>0</v>
      </c>
      <c r="AA1328">
        <v>0</v>
      </c>
      <c r="AB1328">
        <v>0</v>
      </c>
      <c r="AC1328">
        <v>0</v>
      </c>
      <c r="AF1328">
        <v>0</v>
      </c>
      <c r="AO1328">
        <v>11202484</v>
      </c>
      <c r="AP1328" t="s">
        <v>571</v>
      </c>
      <c r="AR1328">
        <v>0</v>
      </c>
      <c r="AS1328">
        <v>0</v>
      </c>
      <c r="AT1328">
        <v>0</v>
      </c>
      <c r="AU1328">
        <v>0</v>
      </c>
      <c r="AV1328">
        <v>0</v>
      </c>
      <c r="AW1328">
        <v>0</v>
      </c>
      <c r="BA1328" t="s">
        <v>63</v>
      </c>
      <c r="BB1328" t="s">
        <v>5573</v>
      </c>
      <c r="BC1328">
        <v>0</v>
      </c>
      <c r="BE1328" t="s">
        <v>571</v>
      </c>
      <c r="BH1328" t="s">
        <v>3134</v>
      </c>
    </row>
    <row r="1329" spans="1:60" x14ac:dyDescent="0.35">
      <c r="A1329" t="s">
        <v>5574</v>
      </c>
      <c r="B1329">
        <v>10000</v>
      </c>
      <c r="C1329">
        <v>10000</v>
      </c>
      <c r="D1329" s="2">
        <v>45769</v>
      </c>
      <c r="E1329" t="s">
        <v>59</v>
      </c>
      <c r="F1329" t="s">
        <v>5537</v>
      </c>
      <c r="G1329" t="s">
        <v>1718</v>
      </c>
      <c r="I1329">
        <v>1</v>
      </c>
      <c r="J1329" t="s">
        <v>183</v>
      </c>
      <c r="K1329">
        <v>63</v>
      </c>
      <c r="L1329" t="s">
        <v>6051</v>
      </c>
      <c r="M1329" t="s">
        <v>136</v>
      </c>
      <c r="N1329" t="s">
        <v>3850</v>
      </c>
      <c r="O1329" s="3">
        <v>4000</v>
      </c>
      <c r="R1329" s="2">
        <v>45768</v>
      </c>
      <c r="T1329">
        <v>20</v>
      </c>
      <c r="U1329" s="3">
        <v>80000</v>
      </c>
      <c r="V1329" t="s">
        <v>65</v>
      </c>
      <c r="W1329" t="s">
        <v>1719</v>
      </c>
      <c r="X1329">
        <v>0</v>
      </c>
      <c r="Y1329" s="3">
        <v>80000</v>
      </c>
      <c r="Z1329">
        <v>0</v>
      </c>
      <c r="AA1329">
        <v>0</v>
      </c>
      <c r="AB1329">
        <v>0</v>
      </c>
      <c r="AC1329">
        <v>0</v>
      </c>
      <c r="AF1329">
        <v>0</v>
      </c>
      <c r="AO1329" t="s">
        <v>1720</v>
      </c>
      <c r="AP1329" t="s">
        <v>170</v>
      </c>
      <c r="AR1329">
        <v>0</v>
      </c>
      <c r="AS1329">
        <v>0</v>
      </c>
      <c r="AT1329">
        <v>0</v>
      </c>
      <c r="AU1329">
        <v>0</v>
      </c>
      <c r="AV1329">
        <v>0</v>
      </c>
      <c r="AW1329">
        <v>0</v>
      </c>
      <c r="BA1329" t="s">
        <v>63</v>
      </c>
      <c r="BB1329" t="s">
        <v>5575</v>
      </c>
      <c r="BC1329">
        <v>0</v>
      </c>
      <c r="BE1329" t="s">
        <v>170</v>
      </c>
      <c r="BH1329" t="s">
        <v>5576</v>
      </c>
    </row>
    <row r="1330" spans="1:60" x14ac:dyDescent="0.35">
      <c r="A1330" t="s">
        <v>5577</v>
      </c>
      <c r="B1330">
        <v>10000</v>
      </c>
      <c r="C1330">
        <v>10000</v>
      </c>
      <c r="D1330" s="2">
        <v>45772</v>
      </c>
      <c r="E1330" t="s">
        <v>59</v>
      </c>
      <c r="F1330" t="s">
        <v>5578</v>
      </c>
      <c r="G1330">
        <v>17190809009</v>
      </c>
      <c r="I1330">
        <v>1</v>
      </c>
      <c r="J1330" t="s">
        <v>183</v>
      </c>
      <c r="K1330">
        <v>68</v>
      </c>
      <c r="L1330" t="s">
        <v>6051</v>
      </c>
      <c r="M1330" t="s">
        <v>830</v>
      </c>
      <c r="N1330" t="s">
        <v>3852</v>
      </c>
      <c r="O1330" s="3">
        <v>25000</v>
      </c>
      <c r="R1330" s="2">
        <v>45768</v>
      </c>
      <c r="T1330">
        <v>2</v>
      </c>
      <c r="U1330" s="3">
        <v>50000</v>
      </c>
      <c r="V1330" t="s">
        <v>65</v>
      </c>
      <c r="W1330" t="s">
        <v>1315</v>
      </c>
      <c r="X1330">
        <v>0</v>
      </c>
      <c r="Y1330" s="3">
        <v>50000</v>
      </c>
      <c r="Z1330">
        <v>0</v>
      </c>
      <c r="AA1330">
        <v>0</v>
      </c>
      <c r="AB1330">
        <v>0</v>
      </c>
      <c r="AC1330">
        <v>0</v>
      </c>
      <c r="AF1330">
        <v>0</v>
      </c>
      <c r="AO1330" t="s">
        <v>1316</v>
      </c>
      <c r="AP1330" t="s">
        <v>170</v>
      </c>
      <c r="AR1330">
        <v>0</v>
      </c>
      <c r="AS1330">
        <v>0</v>
      </c>
      <c r="AT1330">
        <v>0</v>
      </c>
      <c r="AU1330">
        <v>0</v>
      </c>
      <c r="AV1330">
        <v>0</v>
      </c>
      <c r="AW1330">
        <v>0</v>
      </c>
      <c r="BA1330" t="s">
        <v>63</v>
      </c>
      <c r="BB1330" t="s">
        <v>5579</v>
      </c>
      <c r="BC1330">
        <v>0</v>
      </c>
      <c r="BE1330" t="s">
        <v>170</v>
      </c>
      <c r="BH1330" t="s">
        <v>5580</v>
      </c>
    </row>
    <row r="1331" spans="1:60" x14ac:dyDescent="0.35">
      <c r="A1331" t="s">
        <v>5581</v>
      </c>
      <c r="B1331">
        <v>10000</v>
      </c>
      <c r="C1331">
        <v>10000</v>
      </c>
      <c r="D1331" s="2">
        <v>45769</v>
      </c>
      <c r="E1331" t="s">
        <v>59</v>
      </c>
      <c r="F1331" t="s">
        <v>3170</v>
      </c>
      <c r="G1331" t="s">
        <v>5582</v>
      </c>
      <c r="I1331">
        <v>1</v>
      </c>
      <c r="J1331" t="s">
        <v>183</v>
      </c>
      <c r="K1331">
        <v>70</v>
      </c>
      <c r="L1331" t="s">
        <v>6051</v>
      </c>
      <c r="M1331" t="s">
        <v>272</v>
      </c>
      <c r="N1331" t="s">
        <v>3812</v>
      </c>
      <c r="O1331" s="3">
        <v>15000</v>
      </c>
      <c r="R1331" s="2">
        <v>45768</v>
      </c>
      <c r="T1331">
        <v>6</v>
      </c>
      <c r="U1331" s="3">
        <v>90000</v>
      </c>
      <c r="V1331" t="s">
        <v>65</v>
      </c>
      <c r="W1331" t="s">
        <v>2616</v>
      </c>
      <c r="X1331">
        <v>0</v>
      </c>
      <c r="Y1331" s="3">
        <v>90000</v>
      </c>
      <c r="Z1331">
        <v>0</v>
      </c>
      <c r="AA1331">
        <v>0</v>
      </c>
      <c r="AB1331">
        <v>0</v>
      </c>
      <c r="AC1331">
        <v>0</v>
      </c>
      <c r="AF1331">
        <v>0</v>
      </c>
      <c r="AO1331" t="s">
        <v>2617</v>
      </c>
      <c r="AP1331" t="s">
        <v>170</v>
      </c>
      <c r="AR1331">
        <v>0</v>
      </c>
      <c r="AS1331">
        <v>0</v>
      </c>
      <c r="AT1331">
        <v>0</v>
      </c>
      <c r="AU1331">
        <v>0</v>
      </c>
      <c r="AV1331">
        <v>0</v>
      </c>
      <c r="AW1331">
        <v>0</v>
      </c>
      <c r="BA1331" t="s">
        <v>63</v>
      </c>
      <c r="BB1331" t="s">
        <v>5583</v>
      </c>
      <c r="BC1331">
        <v>0</v>
      </c>
      <c r="BE1331" t="s">
        <v>170</v>
      </c>
      <c r="BH1331" t="s">
        <v>5584</v>
      </c>
    </row>
    <row r="1332" spans="1:60" x14ac:dyDescent="0.35">
      <c r="A1332" t="s">
        <v>5585</v>
      </c>
      <c r="B1332">
        <v>10000</v>
      </c>
      <c r="C1332">
        <v>10000</v>
      </c>
      <c r="D1332" s="2">
        <v>45769</v>
      </c>
      <c r="E1332" t="s">
        <v>59</v>
      </c>
      <c r="F1332" t="s">
        <v>5537</v>
      </c>
      <c r="G1332" t="s">
        <v>1718</v>
      </c>
      <c r="I1332">
        <v>1</v>
      </c>
      <c r="J1332" t="s">
        <v>183</v>
      </c>
      <c r="K1332">
        <v>63</v>
      </c>
      <c r="L1332" t="s">
        <v>6051</v>
      </c>
      <c r="M1332" t="s">
        <v>136</v>
      </c>
      <c r="N1332" t="s">
        <v>3850</v>
      </c>
      <c r="O1332" s="3">
        <v>4000</v>
      </c>
      <c r="R1332" s="2">
        <v>45768</v>
      </c>
      <c r="T1332">
        <v>20</v>
      </c>
      <c r="U1332" s="3">
        <v>80000</v>
      </c>
      <c r="V1332" t="s">
        <v>65</v>
      </c>
      <c r="W1332" t="s">
        <v>1719</v>
      </c>
      <c r="X1332">
        <v>0</v>
      </c>
      <c r="Y1332" s="3">
        <v>80000</v>
      </c>
      <c r="Z1332">
        <v>0</v>
      </c>
      <c r="AA1332">
        <v>0</v>
      </c>
      <c r="AB1332">
        <v>0</v>
      </c>
      <c r="AC1332">
        <v>0</v>
      </c>
      <c r="AF1332">
        <v>0</v>
      </c>
      <c r="AO1332" t="s">
        <v>1720</v>
      </c>
      <c r="AP1332" t="s">
        <v>275</v>
      </c>
      <c r="AR1332">
        <v>0</v>
      </c>
      <c r="AS1332">
        <v>0</v>
      </c>
      <c r="AT1332">
        <v>0</v>
      </c>
      <c r="AU1332">
        <v>0</v>
      </c>
      <c r="AV1332">
        <v>0</v>
      </c>
      <c r="AW1332">
        <v>0</v>
      </c>
      <c r="BA1332" t="s">
        <v>63</v>
      </c>
      <c r="BB1332" t="s">
        <v>5586</v>
      </c>
      <c r="BC1332">
        <v>0</v>
      </c>
      <c r="BE1332" t="s">
        <v>275</v>
      </c>
      <c r="BH1332" t="s">
        <v>5587</v>
      </c>
    </row>
    <row r="1333" spans="1:60" x14ac:dyDescent="0.35">
      <c r="A1333" t="s">
        <v>5588</v>
      </c>
      <c r="B1333">
        <v>10000</v>
      </c>
      <c r="C1333">
        <v>10000</v>
      </c>
      <c r="D1333" s="2">
        <v>45769</v>
      </c>
      <c r="E1333" t="s">
        <v>59</v>
      </c>
      <c r="F1333" t="s">
        <v>5390</v>
      </c>
      <c r="G1333" t="s">
        <v>2715</v>
      </c>
      <c r="I1333">
        <v>1</v>
      </c>
      <c r="J1333" t="s">
        <v>183</v>
      </c>
      <c r="K1333">
        <v>26</v>
      </c>
      <c r="L1333" t="s">
        <v>6061</v>
      </c>
      <c r="M1333" t="s">
        <v>648</v>
      </c>
      <c r="N1333" t="s">
        <v>3810</v>
      </c>
      <c r="O1333" s="3">
        <v>9000</v>
      </c>
      <c r="R1333" s="2">
        <v>45768</v>
      </c>
      <c r="T1333">
        <v>4</v>
      </c>
      <c r="U1333" s="3">
        <v>36000</v>
      </c>
      <c r="V1333" t="s">
        <v>65</v>
      </c>
      <c r="W1333" t="s">
        <v>2516</v>
      </c>
      <c r="X1333">
        <v>0</v>
      </c>
      <c r="Y1333" s="3">
        <v>36000</v>
      </c>
      <c r="Z1333">
        <v>0</v>
      </c>
      <c r="AA1333">
        <v>0</v>
      </c>
      <c r="AB1333">
        <v>0</v>
      </c>
      <c r="AC1333">
        <v>0</v>
      </c>
      <c r="AF1333">
        <v>0</v>
      </c>
      <c r="AO1333" t="s">
        <v>2517</v>
      </c>
      <c r="AP1333" t="s">
        <v>275</v>
      </c>
      <c r="AR1333">
        <v>0</v>
      </c>
      <c r="AS1333">
        <v>0</v>
      </c>
      <c r="AT1333">
        <v>0</v>
      </c>
      <c r="AU1333">
        <v>0</v>
      </c>
      <c r="AV1333">
        <v>0</v>
      </c>
      <c r="AW1333">
        <v>0</v>
      </c>
      <c r="BA1333" t="s">
        <v>63</v>
      </c>
      <c r="BB1333" t="s">
        <v>5589</v>
      </c>
      <c r="BC1333">
        <v>0</v>
      </c>
      <c r="BE1333" t="s">
        <v>275</v>
      </c>
      <c r="BH1333" t="s">
        <v>5590</v>
      </c>
    </row>
    <row r="1334" spans="1:60" x14ac:dyDescent="0.35">
      <c r="A1334" t="s">
        <v>3135</v>
      </c>
      <c r="B1334">
        <v>10000</v>
      </c>
      <c r="C1334">
        <v>10000</v>
      </c>
      <c r="D1334" s="2">
        <v>45768</v>
      </c>
      <c r="E1334" t="s">
        <v>59</v>
      </c>
      <c r="F1334" s="4">
        <v>0.47810185185185183</v>
      </c>
      <c r="G1334" t="s">
        <v>1220</v>
      </c>
      <c r="I1334">
        <v>1</v>
      </c>
      <c r="J1334" t="s">
        <v>183</v>
      </c>
      <c r="K1334">
        <v>79</v>
      </c>
      <c r="L1334" t="s">
        <v>6076</v>
      </c>
      <c r="M1334" t="s">
        <v>92</v>
      </c>
      <c r="N1334" t="s">
        <v>3828</v>
      </c>
      <c r="O1334">
        <v>4</v>
      </c>
      <c r="R1334" s="2">
        <v>45768</v>
      </c>
      <c r="T1334">
        <v>4</v>
      </c>
      <c r="U1334">
        <v>16</v>
      </c>
      <c r="V1334" t="s">
        <v>65</v>
      </c>
      <c r="W1334" t="s">
        <v>3136</v>
      </c>
      <c r="X1334">
        <v>0</v>
      </c>
      <c r="Y1334">
        <v>15</v>
      </c>
      <c r="Z1334">
        <v>1</v>
      </c>
      <c r="AA1334">
        <v>0</v>
      </c>
      <c r="AB1334">
        <v>0</v>
      </c>
      <c r="AC1334">
        <v>0</v>
      </c>
      <c r="AF1334">
        <v>0</v>
      </c>
      <c r="AO1334" t="s">
        <v>3137</v>
      </c>
      <c r="AP1334" t="s">
        <v>3095</v>
      </c>
      <c r="AR1334">
        <v>0</v>
      </c>
      <c r="AS1334">
        <v>0</v>
      </c>
      <c r="AT1334">
        <v>0</v>
      </c>
      <c r="AU1334">
        <v>0</v>
      </c>
      <c r="AV1334">
        <v>0</v>
      </c>
      <c r="AW1334">
        <v>0</v>
      </c>
      <c r="BA1334" t="s">
        <v>63</v>
      </c>
      <c r="BB1334" t="s">
        <v>5591</v>
      </c>
      <c r="BC1334">
        <v>0</v>
      </c>
      <c r="BE1334" t="s">
        <v>3095</v>
      </c>
      <c r="BH1334" t="s">
        <v>3138</v>
      </c>
    </row>
    <row r="1335" spans="1:60" x14ac:dyDescent="0.35">
      <c r="A1335" t="s">
        <v>3135</v>
      </c>
      <c r="B1335">
        <v>10000</v>
      </c>
      <c r="C1335">
        <v>20000</v>
      </c>
      <c r="D1335" s="2">
        <v>45768</v>
      </c>
      <c r="E1335" t="s">
        <v>59</v>
      </c>
      <c r="F1335" s="4">
        <v>0.47810185185185183</v>
      </c>
      <c r="G1335" t="s">
        <v>1220</v>
      </c>
      <c r="I1335">
        <v>2</v>
      </c>
      <c r="J1335" t="s">
        <v>183</v>
      </c>
      <c r="K1335">
        <v>105</v>
      </c>
      <c r="L1335" t="s">
        <v>6067</v>
      </c>
      <c r="M1335" t="s">
        <v>281</v>
      </c>
      <c r="N1335" t="s">
        <v>3851</v>
      </c>
      <c r="O1335">
        <v>15</v>
      </c>
      <c r="R1335" s="2">
        <v>45768</v>
      </c>
      <c r="T1335">
        <v>1</v>
      </c>
      <c r="U1335">
        <v>15</v>
      </c>
      <c r="V1335" t="s">
        <v>65</v>
      </c>
      <c r="W1335" t="s">
        <v>3136</v>
      </c>
      <c r="X1335">
        <v>0</v>
      </c>
      <c r="Y1335">
        <v>15</v>
      </c>
      <c r="Z1335">
        <v>0</v>
      </c>
      <c r="AA1335">
        <v>0</v>
      </c>
      <c r="AB1335">
        <v>0</v>
      </c>
      <c r="AC1335">
        <v>0</v>
      </c>
      <c r="AF1335">
        <v>0</v>
      </c>
      <c r="AO1335" t="s">
        <v>3137</v>
      </c>
      <c r="AP1335" t="s">
        <v>3095</v>
      </c>
      <c r="AR1335">
        <v>0</v>
      </c>
      <c r="AS1335">
        <v>0</v>
      </c>
      <c r="AT1335">
        <v>0</v>
      </c>
      <c r="AU1335">
        <v>0</v>
      </c>
      <c r="AV1335">
        <v>0</v>
      </c>
      <c r="AW1335">
        <v>0</v>
      </c>
      <c r="BA1335" t="s">
        <v>63</v>
      </c>
      <c r="BB1335" t="s">
        <v>5591</v>
      </c>
      <c r="BC1335">
        <v>0</v>
      </c>
      <c r="BE1335" t="s">
        <v>3095</v>
      </c>
      <c r="BH1335" t="s">
        <v>3138</v>
      </c>
    </row>
    <row r="1336" spans="1:60" x14ac:dyDescent="0.35">
      <c r="A1336" t="s">
        <v>3139</v>
      </c>
      <c r="B1336">
        <v>10000</v>
      </c>
      <c r="C1336">
        <v>10000</v>
      </c>
      <c r="D1336" s="2">
        <v>45768</v>
      </c>
      <c r="E1336" t="s">
        <v>59</v>
      </c>
      <c r="F1336" t="s">
        <v>3140</v>
      </c>
      <c r="G1336" t="s">
        <v>3141</v>
      </c>
      <c r="I1336">
        <v>1</v>
      </c>
      <c r="J1336" t="s">
        <v>183</v>
      </c>
      <c r="K1336" s="7">
        <v>112</v>
      </c>
      <c r="L1336" t="s">
        <v>6071</v>
      </c>
      <c r="M1336" t="s">
        <v>2634</v>
      </c>
      <c r="N1336" t="s">
        <v>3856</v>
      </c>
      <c r="O1336">
        <v>4</v>
      </c>
      <c r="R1336" s="2">
        <v>45768</v>
      </c>
      <c r="T1336">
        <v>15</v>
      </c>
      <c r="U1336">
        <v>60</v>
      </c>
      <c r="V1336" t="s">
        <v>65</v>
      </c>
      <c r="W1336" t="s">
        <v>3142</v>
      </c>
      <c r="X1336">
        <v>0</v>
      </c>
      <c r="Y1336">
        <v>60</v>
      </c>
      <c r="Z1336">
        <v>0</v>
      </c>
      <c r="AA1336">
        <v>0</v>
      </c>
      <c r="AB1336">
        <v>0</v>
      </c>
      <c r="AC1336">
        <v>0</v>
      </c>
      <c r="AF1336">
        <v>0</v>
      </c>
      <c r="AO1336" t="s">
        <v>3143</v>
      </c>
      <c r="AP1336" t="s">
        <v>68</v>
      </c>
      <c r="AR1336">
        <v>0</v>
      </c>
      <c r="AS1336">
        <v>0</v>
      </c>
      <c r="AT1336">
        <v>0</v>
      </c>
      <c r="AU1336">
        <v>0</v>
      </c>
      <c r="AV1336">
        <v>0</v>
      </c>
      <c r="AW1336">
        <v>0</v>
      </c>
      <c r="BA1336" t="s">
        <v>63</v>
      </c>
      <c r="BB1336" t="s">
        <v>5592</v>
      </c>
      <c r="BC1336">
        <v>0</v>
      </c>
      <c r="BE1336" t="s">
        <v>68</v>
      </c>
      <c r="BH1336" t="s">
        <v>3144</v>
      </c>
    </row>
    <row r="1337" spans="1:60" x14ac:dyDescent="0.35">
      <c r="A1337" t="s">
        <v>3145</v>
      </c>
      <c r="B1337">
        <v>10000</v>
      </c>
      <c r="C1337">
        <v>10000</v>
      </c>
      <c r="D1337" s="2">
        <v>45768</v>
      </c>
      <c r="E1337" t="s">
        <v>59</v>
      </c>
      <c r="F1337" t="s">
        <v>3140</v>
      </c>
      <c r="G1337" t="s">
        <v>3146</v>
      </c>
      <c r="I1337">
        <v>1</v>
      </c>
      <c r="J1337" t="s">
        <v>183</v>
      </c>
      <c r="K1337" s="7">
        <v>112</v>
      </c>
      <c r="L1337" t="s">
        <v>6071</v>
      </c>
      <c r="M1337" t="s">
        <v>2634</v>
      </c>
      <c r="N1337" t="s">
        <v>3856</v>
      </c>
      <c r="O1337">
        <v>12</v>
      </c>
      <c r="R1337" s="2">
        <v>45768</v>
      </c>
      <c r="T1337">
        <v>10</v>
      </c>
      <c r="U1337">
        <v>120</v>
      </c>
      <c r="V1337" t="s">
        <v>65</v>
      </c>
      <c r="W1337" t="s">
        <v>3147</v>
      </c>
      <c r="X1337">
        <v>0</v>
      </c>
      <c r="Y1337">
        <v>120</v>
      </c>
      <c r="Z1337">
        <v>0</v>
      </c>
      <c r="AA1337">
        <v>0</v>
      </c>
      <c r="AB1337">
        <v>0</v>
      </c>
      <c r="AC1337">
        <v>0</v>
      </c>
      <c r="AF1337">
        <v>0</v>
      </c>
      <c r="AO1337" t="s">
        <v>3148</v>
      </c>
      <c r="AP1337" t="s">
        <v>68</v>
      </c>
      <c r="AR1337">
        <v>0</v>
      </c>
      <c r="AS1337">
        <v>0</v>
      </c>
      <c r="AT1337">
        <v>0</v>
      </c>
      <c r="AU1337">
        <v>0</v>
      </c>
      <c r="AV1337">
        <v>0</v>
      </c>
      <c r="AW1337">
        <v>0</v>
      </c>
      <c r="BA1337" t="s">
        <v>63</v>
      </c>
      <c r="BB1337" t="s">
        <v>5593</v>
      </c>
      <c r="BC1337">
        <v>0</v>
      </c>
      <c r="BE1337" t="s">
        <v>68</v>
      </c>
      <c r="BH1337" t="s">
        <v>3144</v>
      </c>
    </row>
    <row r="1338" spans="1:60" x14ac:dyDescent="0.35">
      <c r="A1338" t="s">
        <v>5108</v>
      </c>
      <c r="B1338">
        <v>10000</v>
      </c>
      <c r="C1338">
        <v>20000</v>
      </c>
      <c r="D1338" s="2">
        <v>45775</v>
      </c>
      <c r="E1338" t="s">
        <v>59</v>
      </c>
      <c r="F1338" t="s">
        <v>5594</v>
      </c>
      <c r="G1338" t="s">
        <v>4822</v>
      </c>
      <c r="H1338" t="s">
        <v>2941</v>
      </c>
      <c r="I1338">
        <v>2</v>
      </c>
      <c r="J1338" t="s">
        <v>63</v>
      </c>
      <c r="K1338" s="7" t="s">
        <v>5173</v>
      </c>
      <c r="L1338" t="s">
        <v>6071</v>
      </c>
      <c r="M1338" t="s">
        <v>945</v>
      </c>
      <c r="N1338" t="s">
        <v>3831</v>
      </c>
      <c r="O1338" s="3">
        <v>3667</v>
      </c>
      <c r="R1338" s="2">
        <v>45769</v>
      </c>
      <c r="T1338">
        <v>6</v>
      </c>
      <c r="U1338" s="3">
        <v>22002</v>
      </c>
      <c r="V1338" t="s">
        <v>65</v>
      </c>
      <c r="W1338" t="s">
        <v>4823</v>
      </c>
      <c r="X1338">
        <v>0</v>
      </c>
      <c r="Y1338">
        <v>0</v>
      </c>
      <c r="Z1338">
        <v>0</v>
      </c>
      <c r="AA1338">
        <v>0</v>
      </c>
      <c r="AB1338">
        <v>0</v>
      </c>
      <c r="AC1338">
        <v>0</v>
      </c>
      <c r="AF1338">
        <v>0</v>
      </c>
      <c r="AJ1338" t="s">
        <v>63</v>
      </c>
      <c r="AK1338">
        <v>0</v>
      </c>
      <c r="AL1338" t="s">
        <v>63</v>
      </c>
      <c r="AO1338" t="s">
        <v>4824</v>
      </c>
      <c r="AP1338" t="s">
        <v>448</v>
      </c>
      <c r="AR1338">
        <v>0</v>
      </c>
      <c r="AS1338">
        <v>0</v>
      </c>
      <c r="AT1338">
        <v>0</v>
      </c>
      <c r="AU1338">
        <v>0</v>
      </c>
      <c r="AV1338">
        <v>0</v>
      </c>
      <c r="AW1338">
        <v>0</v>
      </c>
      <c r="BA1338" t="s">
        <v>63</v>
      </c>
      <c r="BE1338" t="s">
        <v>448</v>
      </c>
      <c r="BH1338" t="s">
        <v>4049</v>
      </c>
    </row>
    <row r="1339" spans="1:60" x14ac:dyDescent="0.35">
      <c r="A1339" t="s">
        <v>3224</v>
      </c>
      <c r="B1339">
        <v>10000</v>
      </c>
      <c r="C1339">
        <v>10000</v>
      </c>
      <c r="D1339" s="2">
        <v>45770</v>
      </c>
      <c r="E1339" t="s">
        <v>59</v>
      </c>
      <c r="F1339" t="s">
        <v>3225</v>
      </c>
      <c r="G1339" t="s">
        <v>842</v>
      </c>
      <c r="H1339" t="s">
        <v>1370</v>
      </c>
      <c r="I1339">
        <v>1</v>
      </c>
      <c r="J1339" t="s">
        <v>63</v>
      </c>
      <c r="K1339">
        <v>73</v>
      </c>
      <c r="L1339" t="s">
        <v>6042</v>
      </c>
      <c r="M1339" t="s">
        <v>184</v>
      </c>
      <c r="N1339" t="s">
        <v>3845</v>
      </c>
      <c r="O1339" s="3">
        <v>36000</v>
      </c>
      <c r="R1339" s="2">
        <v>45769</v>
      </c>
      <c r="T1339">
        <v>12</v>
      </c>
      <c r="U1339" s="3">
        <v>432000</v>
      </c>
      <c r="V1339" t="s">
        <v>65</v>
      </c>
      <c r="W1339">
        <v>80256220001</v>
      </c>
      <c r="X1339">
        <v>0</v>
      </c>
      <c r="Y1339">
        <v>0</v>
      </c>
      <c r="Z1339">
        <v>0</v>
      </c>
      <c r="AA1339">
        <v>0</v>
      </c>
      <c r="AB1339">
        <v>0</v>
      </c>
      <c r="AC1339">
        <v>0</v>
      </c>
      <c r="AF1339">
        <v>0</v>
      </c>
      <c r="AJ1339" t="s">
        <v>63</v>
      </c>
      <c r="AK1339">
        <v>0</v>
      </c>
      <c r="AL1339" t="s">
        <v>63</v>
      </c>
      <c r="AO1339">
        <v>8025622</v>
      </c>
      <c r="AP1339" t="s">
        <v>162</v>
      </c>
      <c r="AR1339">
        <v>0</v>
      </c>
      <c r="AS1339">
        <v>0</v>
      </c>
      <c r="AT1339">
        <v>0</v>
      </c>
      <c r="AU1339">
        <v>0</v>
      </c>
      <c r="AV1339">
        <v>0</v>
      </c>
      <c r="AW1339">
        <v>0</v>
      </c>
      <c r="BA1339" t="s">
        <v>63</v>
      </c>
      <c r="BE1339" t="s">
        <v>162</v>
      </c>
      <c r="BH1339" t="s">
        <v>3226</v>
      </c>
    </row>
    <row r="1340" spans="1:60" x14ac:dyDescent="0.35">
      <c r="A1340" t="s">
        <v>5595</v>
      </c>
      <c r="B1340">
        <v>10000</v>
      </c>
      <c r="C1340">
        <v>10000</v>
      </c>
      <c r="D1340" s="2">
        <v>45771</v>
      </c>
      <c r="E1340" t="s">
        <v>59</v>
      </c>
      <c r="F1340" t="s">
        <v>5596</v>
      </c>
      <c r="G1340" t="s">
        <v>5597</v>
      </c>
      <c r="H1340" t="s">
        <v>843</v>
      </c>
      <c r="I1340">
        <v>1</v>
      </c>
      <c r="J1340" t="s">
        <v>63</v>
      </c>
      <c r="K1340" s="7" t="s">
        <v>152</v>
      </c>
      <c r="L1340" t="s">
        <v>6070</v>
      </c>
      <c r="M1340" t="s">
        <v>153</v>
      </c>
      <c r="N1340" t="s">
        <v>3830</v>
      </c>
      <c r="O1340" s="3">
        <v>36000</v>
      </c>
      <c r="R1340" s="2">
        <v>45769</v>
      </c>
      <c r="T1340">
        <v>12</v>
      </c>
      <c r="U1340" s="3">
        <v>432000</v>
      </c>
      <c r="V1340" t="s">
        <v>65</v>
      </c>
      <c r="W1340">
        <v>80256230001</v>
      </c>
      <c r="X1340">
        <v>0</v>
      </c>
      <c r="Y1340">
        <v>0</v>
      </c>
      <c r="Z1340">
        <v>0</v>
      </c>
      <c r="AA1340">
        <v>0</v>
      </c>
      <c r="AB1340">
        <v>0</v>
      </c>
      <c r="AC1340">
        <v>0</v>
      </c>
      <c r="AF1340">
        <v>0</v>
      </c>
      <c r="AJ1340" t="s">
        <v>63</v>
      </c>
      <c r="AK1340">
        <v>0</v>
      </c>
      <c r="AL1340" t="s">
        <v>63</v>
      </c>
      <c r="AO1340">
        <v>8025623</v>
      </c>
      <c r="AP1340" t="s">
        <v>162</v>
      </c>
      <c r="AR1340">
        <v>0</v>
      </c>
      <c r="AS1340">
        <v>0</v>
      </c>
      <c r="AT1340">
        <v>0</v>
      </c>
      <c r="AU1340">
        <v>0</v>
      </c>
      <c r="AV1340">
        <v>0</v>
      </c>
      <c r="AW1340">
        <v>0</v>
      </c>
      <c r="BA1340" t="s">
        <v>63</v>
      </c>
      <c r="BE1340" t="s">
        <v>162</v>
      </c>
      <c r="BH1340" t="s">
        <v>5598</v>
      </c>
    </row>
    <row r="1341" spans="1:60" x14ac:dyDescent="0.35">
      <c r="A1341" t="s">
        <v>3156</v>
      </c>
      <c r="B1341">
        <v>10000</v>
      </c>
      <c r="C1341">
        <v>20000</v>
      </c>
      <c r="D1341" s="2">
        <v>45769</v>
      </c>
      <c r="E1341" t="s">
        <v>59</v>
      </c>
      <c r="F1341" t="s">
        <v>3157</v>
      </c>
      <c r="G1341" t="s">
        <v>2123</v>
      </c>
      <c r="H1341" t="s">
        <v>1401</v>
      </c>
      <c r="I1341">
        <v>1</v>
      </c>
      <c r="J1341" t="s">
        <v>63</v>
      </c>
      <c r="K1341">
        <v>94</v>
      </c>
      <c r="L1341" t="s">
        <v>6050</v>
      </c>
      <c r="M1341" t="s">
        <v>81</v>
      </c>
      <c r="N1341" t="s">
        <v>3825</v>
      </c>
      <c r="O1341" s="3">
        <v>3000</v>
      </c>
      <c r="R1341" s="2">
        <v>45769</v>
      </c>
      <c r="T1341">
        <v>4</v>
      </c>
      <c r="U1341" s="3">
        <v>12000</v>
      </c>
      <c r="V1341" t="s">
        <v>65</v>
      </c>
      <c r="W1341" t="s">
        <v>1402</v>
      </c>
      <c r="X1341">
        <v>0</v>
      </c>
      <c r="Y1341">
        <v>0</v>
      </c>
      <c r="Z1341">
        <v>0</v>
      </c>
      <c r="AA1341">
        <v>0</v>
      </c>
      <c r="AB1341">
        <v>0</v>
      </c>
      <c r="AC1341">
        <v>0</v>
      </c>
      <c r="AF1341">
        <v>0</v>
      </c>
      <c r="AJ1341" t="s">
        <v>63</v>
      </c>
      <c r="AK1341">
        <v>0</v>
      </c>
      <c r="AL1341" t="s">
        <v>63</v>
      </c>
      <c r="AO1341" t="s">
        <v>1403</v>
      </c>
      <c r="AP1341" t="s">
        <v>84</v>
      </c>
      <c r="AR1341">
        <v>0</v>
      </c>
      <c r="AS1341">
        <v>0</v>
      </c>
      <c r="AT1341">
        <v>0</v>
      </c>
      <c r="AU1341">
        <v>0</v>
      </c>
      <c r="AV1341">
        <v>0</v>
      </c>
      <c r="AW1341">
        <v>0</v>
      </c>
      <c r="BA1341" t="s">
        <v>63</v>
      </c>
      <c r="BE1341" t="s">
        <v>84</v>
      </c>
      <c r="BH1341" t="s">
        <v>3158</v>
      </c>
    </row>
    <row r="1342" spans="1:60" x14ac:dyDescent="0.35">
      <c r="A1342" t="s">
        <v>3981</v>
      </c>
      <c r="B1342">
        <v>10000</v>
      </c>
      <c r="C1342">
        <v>10000</v>
      </c>
      <c r="D1342" s="2">
        <v>45776</v>
      </c>
      <c r="E1342" t="s">
        <v>59</v>
      </c>
      <c r="F1342" t="s">
        <v>5599</v>
      </c>
      <c r="G1342" t="s">
        <v>3983</v>
      </c>
      <c r="H1342" t="s">
        <v>2941</v>
      </c>
      <c r="I1342">
        <v>1</v>
      </c>
      <c r="J1342" t="s">
        <v>63</v>
      </c>
      <c r="K1342">
        <v>93</v>
      </c>
      <c r="L1342" t="s">
        <v>6072</v>
      </c>
      <c r="M1342" t="s">
        <v>1248</v>
      </c>
      <c r="N1342" t="s">
        <v>3834</v>
      </c>
      <c r="O1342" s="3">
        <v>1790</v>
      </c>
      <c r="R1342" s="2">
        <v>45769</v>
      </c>
      <c r="T1342">
        <v>24</v>
      </c>
      <c r="U1342" s="3">
        <v>42960</v>
      </c>
      <c r="V1342" t="s">
        <v>65</v>
      </c>
      <c r="W1342" t="s">
        <v>3984</v>
      </c>
      <c r="X1342">
        <v>0</v>
      </c>
      <c r="Y1342">
        <v>0</v>
      </c>
      <c r="Z1342">
        <v>0</v>
      </c>
      <c r="AA1342">
        <v>0</v>
      </c>
      <c r="AB1342">
        <v>0</v>
      </c>
      <c r="AC1342">
        <v>0</v>
      </c>
      <c r="AF1342">
        <v>0</v>
      </c>
      <c r="AJ1342" t="s">
        <v>63</v>
      </c>
      <c r="AK1342">
        <v>0</v>
      </c>
      <c r="AL1342" t="s">
        <v>63</v>
      </c>
      <c r="AO1342" t="s">
        <v>3985</v>
      </c>
      <c r="AP1342" t="s">
        <v>448</v>
      </c>
      <c r="AR1342">
        <v>0</v>
      </c>
      <c r="AS1342">
        <v>0</v>
      </c>
      <c r="AT1342">
        <v>0</v>
      </c>
      <c r="AU1342">
        <v>0</v>
      </c>
      <c r="AV1342">
        <v>0</v>
      </c>
      <c r="AW1342">
        <v>0</v>
      </c>
      <c r="BA1342" t="s">
        <v>63</v>
      </c>
      <c r="BE1342" t="s">
        <v>448</v>
      </c>
      <c r="BH1342" t="s">
        <v>3986</v>
      </c>
    </row>
    <row r="1343" spans="1:60" x14ac:dyDescent="0.35">
      <c r="A1343" t="s">
        <v>5477</v>
      </c>
      <c r="B1343">
        <v>10000</v>
      </c>
      <c r="C1343">
        <v>20000</v>
      </c>
      <c r="D1343" s="2">
        <v>45776</v>
      </c>
      <c r="E1343" t="s">
        <v>59</v>
      </c>
      <c r="F1343" t="s">
        <v>5478</v>
      </c>
      <c r="G1343" t="s">
        <v>5479</v>
      </c>
      <c r="H1343" t="s">
        <v>943</v>
      </c>
      <c r="I1343">
        <v>1</v>
      </c>
      <c r="J1343" t="s">
        <v>63</v>
      </c>
      <c r="K1343">
        <v>93</v>
      </c>
      <c r="L1343" t="s">
        <v>6072</v>
      </c>
      <c r="M1343" t="s">
        <v>1248</v>
      </c>
      <c r="N1343" t="s">
        <v>3834</v>
      </c>
      <c r="O1343" s="3">
        <v>5611</v>
      </c>
      <c r="R1343" s="2">
        <v>45769</v>
      </c>
      <c r="T1343">
        <v>18</v>
      </c>
      <c r="U1343" s="3">
        <v>100998</v>
      </c>
      <c r="V1343" t="s">
        <v>65</v>
      </c>
      <c r="W1343" t="s">
        <v>1391</v>
      </c>
      <c r="X1343">
        <v>0</v>
      </c>
      <c r="Y1343">
        <v>0</v>
      </c>
      <c r="Z1343">
        <v>0</v>
      </c>
      <c r="AA1343">
        <v>0</v>
      </c>
      <c r="AB1343">
        <v>0</v>
      </c>
      <c r="AC1343">
        <v>0</v>
      </c>
      <c r="AF1343">
        <v>0</v>
      </c>
      <c r="AJ1343" t="s">
        <v>63</v>
      </c>
      <c r="AK1343">
        <v>0</v>
      </c>
      <c r="AL1343" t="s">
        <v>63</v>
      </c>
      <c r="AO1343" t="s">
        <v>1392</v>
      </c>
      <c r="AP1343" t="s">
        <v>108</v>
      </c>
      <c r="AR1343">
        <v>0</v>
      </c>
      <c r="AS1343">
        <v>0</v>
      </c>
      <c r="AT1343">
        <v>0</v>
      </c>
      <c r="AU1343">
        <v>0</v>
      </c>
      <c r="AV1343">
        <v>0</v>
      </c>
      <c r="AW1343">
        <v>0</v>
      </c>
      <c r="BA1343" t="s">
        <v>63</v>
      </c>
      <c r="BE1343" t="s">
        <v>108</v>
      </c>
      <c r="BH1343" t="s">
        <v>5480</v>
      </c>
    </row>
    <row r="1344" spans="1:60" x14ac:dyDescent="0.35">
      <c r="A1344" t="s">
        <v>3261</v>
      </c>
      <c r="B1344">
        <v>10000</v>
      </c>
      <c r="C1344">
        <v>10000</v>
      </c>
      <c r="D1344" s="2">
        <v>45770</v>
      </c>
      <c r="E1344" t="s">
        <v>59</v>
      </c>
      <c r="F1344" t="s">
        <v>3259</v>
      </c>
      <c r="G1344" t="s">
        <v>3260</v>
      </c>
      <c r="H1344" t="s">
        <v>2211</v>
      </c>
      <c r="I1344">
        <v>1</v>
      </c>
      <c r="J1344" t="s">
        <v>63</v>
      </c>
      <c r="K1344">
        <v>32</v>
      </c>
      <c r="L1344" t="s">
        <v>6064</v>
      </c>
      <c r="M1344" t="s">
        <v>516</v>
      </c>
      <c r="N1344" t="s">
        <v>3833</v>
      </c>
      <c r="O1344" s="3">
        <v>5860</v>
      </c>
      <c r="R1344" s="2">
        <v>45769</v>
      </c>
      <c r="T1344">
        <v>1</v>
      </c>
      <c r="U1344" s="3">
        <v>5860</v>
      </c>
      <c r="V1344" t="s">
        <v>65</v>
      </c>
      <c r="W1344" t="s">
        <v>2212</v>
      </c>
      <c r="X1344">
        <v>0</v>
      </c>
      <c r="Y1344">
        <v>0</v>
      </c>
      <c r="Z1344">
        <v>0</v>
      </c>
      <c r="AA1344">
        <v>0</v>
      </c>
      <c r="AB1344">
        <v>0</v>
      </c>
      <c r="AC1344">
        <v>0</v>
      </c>
      <c r="AF1344">
        <v>0</v>
      </c>
      <c r="AJ1344" t="s">
        <v>63</v>
      </c>
      <c r="AK1344">
        <v>0</v>
      </c>
      <c r="AL1344" t="s">
        <v>63</v>
      </c>
      <c r="AO1344" t="s">
        <v>2213</v>
      </c>
      <c r="AP1344" t="s">
        <v>465</v>
      </c>
      <c r="AR1344">
        <v>0</v>
      </c>
      <c r="AS1344">
        <v>0</v>
      </c>
      <c r="AT1344">
        <v>0</v>
      </c>
      <c r="AU1344">
        <v>0</v>
      </c>
      <c r="AV1344">
        <v>0</v>
      </c>
      <c r="AW1344">
        <v>0</v>
      </c>
      <c r="BA1344" t="s">
        <v>63</v>
      </c>
      <c r="BE1344" t="s">
        <v>465</v>
      </c>
      <c r="BH1344" t="s">
        <v>3076</v>
      </c>
    </row>
    <row r="1345" spans="1:60" x14ac:dyDescent="0.35">
      <c r="A1345" t="s">
        <v>3292</v>
      </c>
      <c r="B1345">
        <v>10000</v>
      </c>
      <c r="C1345">
        <v>10000</v>
      </c>
      <c r="D1345" s="2">
        <v>45770</v>
      </c>
      <c r="E1345" t="s">
        <v>59</v>
      </c>
      <c r="F1345" t="s">
        <v>3259</v>
      </c>
      <c r="G1345" t="s">
        <v>3260</v>
      </c>
      <c r="H1345" t="s">
        <v>2211</v>
      </c>
      <c r="I1345">
        <v>1</v>
      </c>
      <c r="J1345" t="s">
        <v>63</v>
      </c>
      <c r="K1345">
        <v>32</v>
      </c>
      <c r="L1345" t="s">
        <v>6064</v>
      </c>
      <c r="M1345" t="s">
        <v>516</v>
      </c>
      <c r="N1345" t="s">
        <v>3833</v>
      </c>
      <c r="O1345" s="3">
        <v>5860</v>
      </c>
      <c r="R1345" s="2">
        <v>45769</v>
      </c>
      <c r="T1345">
        <v>1</v>
      </c>
      <c r="U1345" s="3">
        <v>5860</v>
      </c>
      <c r="V1345" t="s">
        <v>65</v>
      </c>
      <c r="W1345" t="s">
        <v>2212</v>
      </c>
      <c r="X1345">
        <v>0</v>
      </c>
      <c r="Y1345">
        <v>0</v>
      </c>
      <c r="Z1345">
        <v>0</v>
      </c>
      <c r="AA1345">
        <v>0</v>
      </c>
      <c r="AB1345">
        <v>0</v>
      </c>
      <c r="AC1345">
        <v>0</v>
      </c>
      <c r="AF1345">
        <v>0</v>
      </c>
      <c r="AJ1345" t="s">
        <v>63</v>
      </c>
      <c r="AK1345">
        <v>0</v>
      </c>
      <c r="AL1345" t="s">
        <v>63</v>
      </c>
      <c r="AO1345" t="s">
        <v>2213</v>
      </c>
      <c r="AP1345" t="s">
        <v>465</v>
      </c>
      <c r="AR1345">
        <v>0</v>
      </c>
      <c r="AS1345">
        <v>0</v>
      </c>
      <c r="AT1345">
        <v>0</v>
      </c>
      <c r="AU1345">
        <v>0</v>
      </c>
      <c r="AV1345">
        <v>0</v>
      </c>
      <c r="AW1345">
        <v>0</v>
      </c>
      <c r="BA1345" t="s">
        <v>63</v>
      </c>
      <c r="BE1345" t="s">
        <v>465</v>
      </c>
      <c r="BH1345" t="s">
        <v>3293</v>
      </c>
    </row>
    <row r="1346" spans="1:60" x14ac:dyDescent="0.35">
      <c r="A1346" t="s">
        <v>5600</v>
      </c>
      <c r="B1346">
        <v>10000</v>
      </c>
      <c r="C1346">
        <v>10000</v>
      </c>
      <c r="D1346" s="2">
        <v>45771</v>
      </c>
      <c r="E1346" t="s">
        <v>59</v>
      </c>
      <c r="F1346" t="s">
        <v>5601</v>
      </c>
      <c r="G1346" t="s">
        <v>3260</v>
      </c>
      <c r="H1346" t="s">
        <v>2211</v>
      </c>
      <c r="I1346">
        <v>1</v>
      </c>
      <c r="J1346" t="s">
        <v>63</v>
      </c>
      <c r="K1346">
        <v>32</v>
      </c>
      <c r="L1346" t="s">
        <v>6064</v>
      </c>
      <c r="M1346" t="s">
        <v>516</v>
      </c>
      <c r="N1346" t="s">
        <v>3833</v>
      </c>
      <c r="O1346" s="3">
        <v>5860</v>
      </c>
      <c r="R1346" s="2">
        <v>45769</v>
      </c>
      <c r="T1346">
        <v>1</v>
      </c>
      <c r="U1346" s="3">
        <v>5860</v>
      </c>
      <c r="V1346" t="s">
        <v>65</v>
      </c>
      <c r="W1346" t="s">
        <v>2212</v>
      </c>
      <c r="X1346">
        <v>0</v>
      </c>
      <c r="Y1346">
        <v>0</v>
      </c>
      <c r="Z1346">
        <v>0</v>
      </c>
      <c r="AA1346">
        <v>0</v>
      </c>
      <c r="AB1346">
        <v>0</v>
      </c>
      <c r="AC1346">
        <v>0</v>
      </c>
      <c r="AF1346">
        <v>0</v>
      </c>
      <c r="AJ1346" t="s">
        <v>63</v>
      </c>
      <c r="AK1346">
        <v>0</v>
      </c>
      <c r="AL1346" t="s">
        <v>63</v>
      </c>
      <c r="AO1346" t="s">
        <v>2213</v>
      </c>
      <c r="AP1346" t="s">
        <v>465</v>
      </c>
      <c r="AR1346">
        <v>0</v>
      </c>
      <c r="AS1346">
        <v>0</v>
      </c>
      <c r="AT1346">
        <v>0</v>
      </c>
      <c r="AU1346">
        <v>0</v>
      </c>
      <c r="AV1346">
        <v>0</v>
      </c>
      <c r="AW1346">
        <v>0</v>
      </c>
      <c r="BA1346" t="s">
        <v>63</v>
      </c>
      <c r="BE1346" t="s">
        <v>465</v>
      </c>
      <c r="BH1346" t="s">
        <v>3662</v>
      </c>
    </row>
    <row r="1347" spans="1:60" x14ac:dyDescent="0.35">
      <c r="A1347" t="s">
        <v>4033</v>
      </c>
      <c r="B1347">
        <v>10000</v>
      </c>
      <c r="C1347">
        <v>20000</v>
      </c>
      <c r="D1347" s="2">
        <v>45776</v>
      </c>
      <c r="E1347" t="s">
        <v>59</v>
      </c>
      <c r="F1347" s="4">
        <v>0.46378472222222222</v>
      </c>
      <c r="G1347" t="s">
        <v>4034</v>
      </c>
      <c r="H1347" t="s">
        <v>477</v>
      </c>
      <c r="I1347">
        <v>1</v>
      </c>
      <c r="J1347" t="s">
        <v>63</v>
      </c>
      <c r="K1347">
        <v>79</v>
      </c>
      <c r="L1347" t="s">
        <v>6076</v>
      </c>
      <c r="M1347" t="s">
        <v>92</v>
      </c>
      <c r="N1347" t="s">
        <v>3828</v>
      </c>
      <c r="O1347" s="3">
        <v>1101</v>
      </c>
      <c r="R1347" s="2">
        <v>45769</v>
      </c>
      <c r="T1347">
        <v>308</v>
      </c>
      <c r="U1347" s="3">
        <v>339108</v>
      </c>
      <c r="V1347" t="s">
        <v>65</v>
      </c>
      <c r="W1347" t="s">
        <v>4035</v>
      </c>
      <c r="X1347">
        <v>0</v>
      </c>
      <c r="Y1347">
        <v>0</v>
      </c>
      <c r="Z1347">
        <v>0</v>
      </c>
      <c r="AA1347">
        <v>0</v>
      </c>
      <c r="AB1347">
        <v>0</v>
      </c>
      <c r="AC1347">
        <v>0</v>
      </c>
      <c r="AF1347">
        <v>0</v>
      </c>
      <c r="AJ1347" t="s">
        <v>63</v>
      </c>
      <c r="AK1347">
        <v>0</v>
      </c>
      <c r="AL1347" t="s">
        <v>63</v>
      </c>
      <c r="AO1347" t="s">
        <v>4036</v>
      </c>
      <c r="AP1347" t="s">
        <v>108</v>
      </c>
      <c r="AR1347">
        <v>0</v>
      </c>
      <c r="AS1347">
        <v>0</v>
      </c>
      <c r="AT1347">
        <v>0</v>
      </c>
      <c r="AU1347">
        <v>0</v>
      </c>
      <c r="AV1347">
        <v>0</v>
      </c>
      <c r="AW1347">
        <v>0</v>
      </c>
      <c r="BA1347" t="s">
        <v>63</v>
      </c>
      <c r="BE1347" t="s">
        <v>108</v>
      </c>
      <c r="BH1347" t="s">
        <v>4037</v>
      </c>
    </row>
    <row r="1348" spans="1:60" x14ac:dyDescent="0.35">
      <c r="A1348" t="s">
        <v>3315</v>
      </c>
      <c r="B1348">
        <v>10000</v>
      </c>
      <c r="C1348">
        <v>10000</v>
      </c>
      <c r="D1348" s="2">
        <v>45770</v>
      </c>
      <c r="E1348" t="s">
        <v>59</v>
      </c>
      <c r="F1348" t="s">
        <v>3316</v>
      </c>
      <c r="G1348">
        <v>860909190918</v>
      </c>
      <c r="H1348" t="s">
        <v>3317</v>
      </c>
      <c r="I1348">
        <v>1</v>
      </c>
      <c r="J1348" t="s">
        <v>63</v>
      </c>
      <c r="K1348">
        <v>79</v>
      </c>
      <c r="L1348" t="s">
        <v>6076</v>
      </c>
      <c r="M1348" t="s">
        <v>92</v>
      </c>
      <c r="N1348" t="s">
        <v>3828</v>
      </c>
      <c r="O1348">
        <v>83</v>
      </c>
      <c r="R1348" s="2">
        <v>45769</v>
      </c>
      <c r="T1348">
        <v>108</v>
      </c>
      <c r="U1348" s="3">
        <v>9012</v>
      </c>
      <c r="V1348" t="s">
        <v>65</v>
      </c>
      <c r="W1348">
        <v>200717140001</v>
      </c>
      <c r="X1348">
        <v>0</v>
      </c>
      <c r="Y1348">
        <v>0</v>
      </c>
      <c r="Z1348">
        <v>0</v>
      </c>
      <c r="AA1348">
        <v>0</v>
      </c>
      <c r="AB1348">
        <v>0</v>
      </c>
      <c r="AC1348">
        <v>0</v>
      </c>
      <c r="AF1348">
        <v>0</v>
      </c>
      <c r="AJ1348" t="s">
        <v>63</v>
      </c>
      <c r="AK1348">
        <v>0</v>
      </c>
      <c r="AL1348" t="s">
        <v>63</v>
      </c>
      <c r="AO1348">
        <v>20071714</v>
      </c>
      <c r="AP1348" t="s">
        <v>571</v>
      </c>
      <c r="AR1348">
        <v>0</v>
      </c>
      <c r="AS1348">
        <v>0</v>
      </c>
      <c r="AT1348">
        <v>0</v>
      </c>
      <c r="AU1348">
        <v>0</v>
      </c>
      <c r="AV1348">
        <v>0</v>
      </c>
      <c r="AW1348">
        <v>0</v>
      </c>
      <c r="BA1348" t="s">
        <v>63</v>
      </c>
      <c r="BE1348" t="s">
        <v>571</v>
      </c>
      <c r="BH1348" t="s">
        <v>3318</v>
      </c>
    </row>
    <row r="1349" spans="1:60" x14ac:dyDescent="0.35">
      <c r="A1349" t="s">
        <v>3315</v>
      </c>
      <c r="B1349">
        <v>20000</v>
      </c>
      <c r="C1349">
        <v>10000</v>
      </c>
      <c r="D1349" s="2">
        <v>45770</v>
      </c>
      <c r="E1349" t="s">
        <v>59</v>
      </c>
      <c r="F1349" t="s">
        <v>3316</v>
      </c>
      <c r="G1349">
        <v>860909190918</v>
      </c>
      <c r="H1349" t="s">
        <v>3317</v>
      </c>
      <c r="I1349">
        <v>1</v>
      </c>
      <c r="J1349" t="s">
        <v>63</v>
      </c>
      <c r="K1349">
        <v>79</v>
      </c>
      <c r="L1349" t="s">
        <v>6076</v>
      </c>
      <c r="M1349" t="s">
        <v>92</v>
      </c>
      <c r="N1349" t="s">
        <v>3828</v>
      </c>
      <c r="O1349">
        <v>37</v>
      </c>
      <c r="R1349" s="2">
        <v>45769</v>
      </c>
      <c r="T1349">
        <v>108</v>
      </c>
      <c r="U1349" s="3">
        <v>4000</v>
      </c>
      <c r="V1349" t="s">
        <v>65</v>
      </c>
      <c r="W1349">
        <v>200717140001</v>
      </c>
      <c r="X1349">
        <v>0</v>
      </c>
      <c r="Y1349">
        <v>0</v>
      </c>
      <c r="Z1349">
        <v>0</v>
      </c>
      <c r="AA1349">
        <v>0</v>
      </c>
      <c r="AB1349">
        <v>0</v>
      </c>
      <c r="AC1349">
        <v>0</v>
      </c>
      <c r="AF1349">
        <v>0</v>
      </c>
      <c r="AJ1349" t="s">
        <v>63</v>
      </c>
      <c r="AK1349">
        <v>0</v>
      </c>
      <c r="AL1349" t="s">
        <v>63</v>
      </c>
      <c r="AO1349">
        <v>20071714</v>
      </c>
      <c r="AP1349" t="s">
        <v>571</v>
      </c>
      <c r="AR1349">
        <v>0</v>
      </c>
      <c r="AS1349">
        <v>0</v>
      </c>
      <c r="AT1349">
        <v>0</v>
      </c>
      <c r="AU1349">
        <v>0</v>
      </c>
      <c r="AV1349">
        <v>0</v>
      </c>
      <c r="AW1349">
        <v>0</v>
      </c>
      <c r="BA1349" t="s">
        <v>63</v>
      </c>
      <c r="BE1349" t="s">
        <v>571</v>
      </c>
      <c r="BH1349" t="s">
        <v>3318</v>
      </c>
    </row>
    <row r="1350" spans="1:60" x14ac:dyDescent="0.35">
      <c r="A1350" t="s">
        <v>3315</v>
      </c>
      <c r="B1350">
        <v>30000</v>
      </c>
      <c r="C1350">
        <v>10000</v>
      </c>
      <c r="D1350" s="2">
        <v>45770</v>
      </c>
      <c r="E1350" t="s">
        <v>59</v>
      </c>
      <c r="F1350" t="s">
        <v>3316</v>
      </c>
      <c r="G1350">
        <v>860909190918</v>
      </c>
      <c r="H1350" t="s">
        <v>3317</v>
      </c>
      <c r="I1350">
        <v>1</v>
      </c>
      <c r="J1350" t="s">
        <v>63</v>
      </c>
      <c r="K1350">
        <v>79</v>
      </c>
      <c r="L1350" t="s">
        <v>6076</v>
      </c>
      <c r="M1350" t="s">
        <v>92</v>
      </c>
      <c r="N1350" t="s">
        <v>3828</v>
      </c>
      <c r="O1350">
        <v>19</v>
      </c>
      <c r="R1350" s="2">
        <v>45769</v>
      </c>
      <c r="T1350">
        <v>108</v>
      </c>
      <c r="U1350" s="3">
        <v>2000</v>
      </c>
      <c r="V1350" t="s">
        <v>65</v>
      </c>
      <c r="W1350">
        <v>200717140001</v>
      </c>
      <c r="X1350">
        <v>0</v>
      </c>
      <c r="Y1350">
        <v>0</v>
      </c>
      <c r="Z1350">
        <v>0</v>
      </c>
      <c r="AA1350">
        <v>0</v>
      </c>
      <c r="AB1350">
        <v>0</v>
      </c>
      <c r="AC1350">
        <v>0</v>
      </c>
      <c r="AF1350">
        <v>0</v>
      </c>
      <c r="AJ1350" t="s">
        <v>63</v>
      </c>
      <c r="AK1350">
        <v>0</v>
      </c>
      <c r="AL1350" t="s">
        <v>63</v>
      </c>
      <c r="AO1350">
        <v>20071714</v>
      </c>
      <c r="AP1350" t="s">
        <v>571</v>
      </c>
      <c r="AR1350">
        <v>0</v>
      </c>
      <c r="AS1350">
        <v>0</v>
      </c>
      <c r="AT1350">
        <v>0</v>
      </c>
      <c r="AU1350">
        <v>0</v>
      </c>
      <c r="AV1350">
        <v>0</v>
      </c>
      <c r="AW1350">
        <v>0</v>
      </c>
      <c r="BA1350" t="s">
        <v>63</v>
      </c>
      <c r="BE1350" t="s">
        <v>571</v>
      </c>
      <c r="BH1350" t="s">
        <v>3318</v>
      </c>
    </row>
    <row r="1351" spans="1:60" x14ac:dyDescent="0.35">
      <c r="A1351" t="s">
        <v>3321</v>
      </c>
      <c r="B1351">
        <v>10000</v>
      </c>
      <c r="C1351">
        <v>10000</v>
      </c>
      <c r="D1351" s="2">
        <v>45770</v>
      </c>
      <c r="E1351" t="s">
        <v>59</v>
      </c>
      <c r="F1351" t="s">
        <v>3322</v>
      </c>
      <c r="G1351">
        <v>860909190918</v>
      </c>
      <c r="H1351" t="s">
        <v>3317</v>
      </c>
      <c r="I1351">
        <v>1</v>
      </c>
      <c r="J1351" t="s">
        <v>63</v>
      </c>
      <c r="K1351">
        <v>79</v>
      </c>
      <c r="L1351" t="s">
        <v>6076</v>
      </c>
      <c r="M1351" t="s">
        <v>92</v>
      </c>
      <c r="N1351" t="s">
        <v>3828</v>
      </c>
      <c r="O1351">
        <v>750</v>
      </c>
      <c r="R1351" s="2">
        <v>45769</v>
      </c>
      <c r="T1351">
        <v>108</v>
      </c>
      <c r="U1351" s="3">
        <v>81000</v>
      </c>
      <c r="V1351" t="s">
        <v>65</v>
      </c>
      <c r="W1351">
        <v>200645610001</v>
      </c>
      <c r="X1351">
        <v>0</v>
      </c>
      <c r="Y1351">
        <v>0</v>
      </c>
      <c r="Z1351">
        <v>0</v>
      </c>
      <c r="AA1351">
        <v>0</v>
      </c>
      <c r="AB1351">
        <v>0</v>
      </c>
      <c r="AC1351">
        <v>0</v>
      </c>
      <c r="AF1351">
        <v>0</v>
      </c>
      <c r="AJ1351" t="s">
        <v>63</v>
      </c>
      <c r="AK1351">
        <v>0</v>
      </c>
      <c r="AL1351" t="s">
        <v>63</v>
      </c>
      <c r="AO1351">
        <v>20064561</v>
      </c>
      <c r="AP1351" t="s">
        <v>571</v>
      </c>
      <c r="AR1351">
        <v>0</v>
      </c>
      <c r="AS1351">
        <v>0</v>
      </c>
      <c r="AT1351">
        <v>0</v>
      </c>
      <c r="AU1351">
        <v>0</v>
      </c>
      <c r="AV1351">
        <v>0</v>
      </c>
      <c r="AW1351">
        <v>0</v>
      </c>
      <c r="BA1351" t="s">
        <v>63</v>
      </c>
      <c r="BE1351" t="s">
        <v>571</v>
      </c>
      <c r="BH1351" t="s">
        <v>3323</v>
      </c>
    </row>
    <row r="1352" spans="1:60" x14ac:dyDescent="0.35">
      <c r="A1352" t="s">
        <v>3342</v>
      </c>
      <c r="B1352">
        <v>10000</v>
      </c>
      <c r="C1352">
        <v>10000</v>
      </c>
      <c r="D1352" s="2">
        <v>45770</v>
      </c>
      <c r="E1352" t="s">
        <v>59</v>
      </c>
      <c r="F1352" t="s">
        <v>3343</v>
      </c>
      <c r="G1352" t="s">
        <v>3344</v>
      </c>
      <c r="H1352" t="s">
        <v>3345</v>
      </c>
      <c r="I1352">
        <v>1</v>
      </c>
      <c r="J1352" t="s">
        <v>63</v>
      </c>
      <c r="K1352">
        <v>88</v>
      </c>
      <c r="L1352" t="s">
        <v>6058</v>
      </c>
      <c r="M1352" t="s">
        <v>144</v>
      </c>
      <c r="N1352" t="s">
        <v>3855</v>
      </c>
      <c r="O1352">
        <v>800</v>
      </c>
      <c r="R1352" s="2">
        <v>45769</v>
      </c>
      <c r="T1352">
        <v>1</v>
      </c>
      <c r="U1352">
        <v>800</v>
      </c>
      <c r="V1352" t="s">
        <v>65</v>
      </c>
      <c r="W1352" t="s">
        <v>3346</v>
      </c>
      <c r="X1352">
        <v>0</v>
      </c>
      <c r="Y1352">
        <v>0</v>
      </c>
      <c r="Z1352">
        <v>0</v>
      </c>
      <c r="AA1352">
        <v>0</v>
      </c>
      <c r="AB1352">
        <v>0</v>
      </c>
      <c r="AC1352">
        <v>0</v>
      </c>
      <c r="AF1352">
        <v>0</v>
      </c>
      <c r="AJ1352" t="s">
        <v>63</v>
      </c>
      <c r="AK1352">
        <v>0</v>
      </c>
      <c r="AL1352" t="s">
        <v>63</v>
      </c>
      <c r="AO1352" t="s">
        <v>3347</v>
      </c>
      <c r="AP1352" t="s">
        <v>3348</v>
      </c>
      <c r="AR1352">
        <v>0</v>
      </c>
      <c r="AS1352">
        <v>0</v>
      </c>
      <c r="AT1352">
        <v>0</v>
      </c>
      <c r="AU1352">
        <v>0</v>
      </c>
      <c r="AV1352">
        <v>0</v>
      </c>
      <c r="AW1352">
        <v>0</v>
      </c>
      <c r="BA1352" t="s">
        <v>63</v>
      </c>
      <c r="BE1352" t="s">
        <v>3348</v>
      </c>
      <c r="BH1352" t="s">
        <v>3349</v>
      </c>
    </row>
    <row r="1353" spans="1:60" x14ac:dyDescent="0.35">
      <c r="A1353" t="s">
        <v>3342</v>
      </c>
      <c r="B1353">
        <v>10000</v>
      </c>
      <c r="C1353">
        <v>20000</v>
      </c>
      <c r="D1353" s="2">
        <v>45770</v>
      </c>
      <c r="E1353" t="s">
        <v>59</v>
      </c>
      <c r="F1353" t="s">
        <v>3343</v>
      </c>
      <c r="G1353" t="s">
        <v>3344</v>
      </c>
      <c r="H1353" t="s">
        <v>3345</v>
      </c>
      <c r="I1353">
        <v>2</v>
      </c>
      <c r="J1353" t="s">
        <v>63</v>
      </c>
      <c r="K1353">
        <v>92</v>
      </c>
      <c r="L1353" t="s">
        <v>6053</v>
      </c>
      <c r="M1353" t="s">
        <v>281</v>
      </c>
      <c r="N1353" t="s">
        <v>3851</v>
      </c>
      <c r="O1353">
        <v>600</v>
      </c>
      <c r="R1353" s="2">
        <v>45769</v>
      </c>
      <c r="T1353">
        <v>1</v>
      </c>
      <c r="U1353">
        <v>600</v>
      </c>
      <c r="V1353" t="s">
        <v>65</v>
      </c>
      <c r="W1353" t="s">
        <v>3346</v>
      </c>
      <c r="X1353">
        <v>0</v>
      </c>
      <c r="Y1353">
        <v>0</v>
      </c>
      <c r="Z1353">
        <v>0</v>
      </c>
      <c r="AA1353">
        <v>0</v>
      </c>
      <c r="AB1353">
        <v>0</v>
      </c>
      <c r="AC1353">
        <v>0</v>
      </c>
      <c r="AF1353">
        <v>0</v>
      </c>
      <c r="AJ1353" t="s">
        <v>63</v>
      </c>
      <c r="AK1353">
        <v>0</v>
      </c>
      <c r="AL1353" t="s">
        <v>63</v>
      </c>
      <c r="AO1353" t="s">
        <v>3347</v>
      </c>
      <c r="AP1353" t="s">
        <v>3348</v>
      </c>
      <c r="AR1353">
        <v>0</v>
      </c>
      <c r="AS1353">
        <v>0</v>
      </c>
      <c r="AT1353">
        <v>0</v>
      </c>
      <c r="AU1353">
        <v>0</v>
      </c>
      <c r="AV1353">
        <v>0</v>
      </c>
      <c r="AW1353">
        <v>0</v>
      </c>
      <c r="BA1353" t="s">
        <v>63</v>
      </c>
      <c r="BE1353" t="s">
        <v>3348</v>
      </c>
      <c r="BH1353" t="s">
        <v>3349</v>
      </c>
    </row>
    <row r="1354" spans="1:60" x14ac:dyDescent="0.35">
      <c r="A1354" t="s">
        <v>3214</v>
      </c>
      <c r="B1354">
        <v>10000</v>
      </c>
      <c r="C1354">
        <v>30000</v>
      </c>
      <c r="D1354" s="2">
        <v>45770</v>
      </c>
      <c r="E1354" t="s">
        <v>59</v>
      </c>
      <c r="F1354" t="s">
        <v>3215</v>
      </c>
      <c r="G1354" t="s">
        <v>182</v>
      </c>
      <c r="I1354">
        <v>1</v>
      </c>
      <c r="J1354" t="s">
        <v>183</v>
      </c>
      <c r="K1354">
        <v>73</v>
      </c>
      <c r="L1354" t="s">
        <v>6042</v>
      </c>
      <c r="M1354" t="s">
        <v>184</v>
      </c>
      <c r="N1354" t="s">
        <v>3845</v>
      </c>
      <c r="O1354" s="3">
        <v>6700</v>
      </c>
      <c r="R1354" s="2">
        <v>45769</v>
      </c>
      <c r="T1354">
        <v>30</v>
      </c>
      <c r="U1354" s="3">
        <v>201000</v>
      </c>
      <c r="V1354" t="s">
        <v>65</v>
      </c>
      <c r="W1354" t="s">
        <v>185</v>
      </c>
      <c r="X1354">
        <v>0</v>
      </c>
      <c r="Y1354" s="3">
        <v>200000</v>
      </c>
      <c r="Z1354" s="3">
        <v>1000</v>
      </c>
      <c r="AA1354">
        <v>0</v>
      </c>
      <c r="AB1354">
        <v>0</v>
      </c>
      <c r="AC1354">
        <v>0</v>
      </c>
      <c r="AF1354">
        <v>0</v>
      </c>
      <c r="AO1354" t="s">
        <v>186</v>
      </c>
      <c r="AP1354" t="s">
        <v>187</v>
      </c>
      <c r="AR1354">
        <v>0</v>
      </c>
      <c r="AS1354">
        <v>0</v>
      </c>
      <c r="AT1354">
        <v>0</v>
      </c>
      <c r="AU1354">
        <v>0</v>
      </c>
      <c r="AV1354">
        <v>0</v>
      </c>
      <c r="AW1354">
        <v>0</v>
      </c>
      <c r="BA1354" t="s">
        <v>63</v>
      </c>
      <c r="BB1354" t="s">
        <v>5602</v>
      </c>
      <c r="BC1354">
        <v>0</v>
      </c>
      <c r="BE1354" t="s">
        <v>187</v>
      </c>
      <c r="BH1354" t="s">
        <v>3216</v>
      </c>
    </row>
    <row r="1355" spans="1:60" x14ac:dyDescent="0.35">
      <c r="A1355" t="s">
        <v>3214</v>
      </c>
      <c r="B1355">
        <v>10000</v>
      </c>
      <c r="C1355">
        <v>40000</v>
      </c>
      <c r="D1355" s="2">
        <v>45770</v>
      </c>
      <c r="E1355" t="s">
        <v>59</v>
      </c>
      <c r="F1355" t="s">
        <v>3215</v>
      </c>
      <c r="G1355" t="s">
        <v>182</v>
      </c>
      <c r="I1355">
        <v>2</v>
      </c>
      <c r="J1355" t="s">
        <v>183</v>
      </c>
      <c r="K1355">
        <v>73</v>
      </c>
      <c r="L1355" t="s">
        <v>6042</v>
      </c>
      <c r="M1355" t="s">
        <v>184</v>
      </c>
      <c r="N1355" t="s">
        <v>3845</v>
      </c>
      <c r="O1355" s="3">
        <v>6667</v>
      </c>
      <c r="R1355" s="2">
        <v>45769</v>
      </c>
      <c r="T1355">
        <v>30</v>
      </c>
      <c r="U1355" s="3">
        <v>200010</v>
      </c>
      <c r="V1355" t="s">
        <v>65</v>
      </c>
      <c r="W1355" t="s">
        <v>185</v>
      </c>
      <c r="X1355">
        <v>0</v>
      </c>
      <c r="Y1355" s="3">
        <v>200000</v>
      </c>
      <c r="Z1355">
        <v>10</v>
      </c>
      <c r="AA1355">
        <v>0</v>
      </c>
      <c r="AB1355">
        <v>0</v>
      </c>
      <c r="AC1355">
        <v>0</v>
      </c>
      <c r="AF1355">
        <v>0</v>
      </c>
      <c r="AO1355" t="s">
        <v>186</v>
      </c>
      <c r="AP1355" t="s">
        <v>187</v>
      </c>
      <c r="AR1355">
        <v>0</v>
      </c>
      <c r="AS1355">
        <v>0</v>
      </c>
      <c r="AT1355">
        <v>0</v>
      </c>
      <c r="AU1355">
        <v>0</v>
      </c>
      <c r="AV1355">
        <v>0</v>
      </c>
      <c r="AW1355">
        <v>0</v>
      </c>
      <c r="BA1355" t="s">
        <v>63</v>
      </c>
      <c r="BB1355" t="s">
        <v>5602</v>
      </c>
      <c r="BC1355">
        <v>0</v>
      </c>
      <c r="BE1355" t="s">
        <v>187</v>
      </c>
      <c r="BH1355" t="s">
        <v>3216</v>
      </c>
    </row>
    <row r="1356" spans="1:60" x14ac:dyDescent="0.35">
      <c r="A1356" t="s">
        <v>3217</v>
      </c>
      <c r="B1356">
        <v>10000</v>
      </c>
      <c r="C1356">
        <v>30000</v>
      </c>
      <c r="D1356" s="2">
        <v>45770</v>
      </c>
      <c r="E1356" t="s">
        <v>59</v>
      </c>
      <c r="F1356" t="s">
        <v>3218</v>
      </c>
      <c r="G1356" t="s">
        <v>182</v>
      </c>
      <c r="I1356">
        <v>1</v>
      </c>
      <c r="J1356" t="s">
        <v>183</v>
      </c>
      <c r="K1356">
        <v>73</v>
      </c>
      <c r="L1356" t="s">
        <v>6042</v>
      </c>
      <c r="M1356" t="s">
        <v>184</v>
      </c>
      <c r="N1356" t="s">
        <v>3845</v>
      </c>
      <c r="O1356" s="3">
        <v>12167</v>
      </c>
      <c r="R1356" s="2">
        <v>45769</v>
      </c>
      <c r="T1356">
        <v>30</v>
      </c>
      <c r="U1356" s="3">
        <v>365010</v>
      </c>
      <c r="V1356" t="s">
        <v>65</v>
      </c>
      <c r="W1356" t="s">
        <v>185</v>
      </c>
      <c r="X1356">
        <v>0</v>
      </c>
      <c r="Y1356" s="3">
        <v>360000</v>
      </c>
      <c r="Z1356" s="3">
        <v>5010</v>
      </c>
      <c r="AA1356">
        <v>0</v>
      </c>
      <c r="AB1356">
        <v>0</v>
      </c>
      <c r="AC1356">
        <v>0</v>
      </c>
      <c r="AF1356">
        <v>0</v>
      </c>
      <c r="AO1356" t="s">
        <v>186</v>
      </c>
      <c r="AP1356" t="s">
        <v>187</v>
      </c>
      <c r="AR1356">
        <v>0</v>
      </c>
      <c r="AS1356">
        <v>0</v>
      </c>
      <c r="AT1356">
        <v>0</v>
      </c>
      <c r="AU1356">
        <v>0</v>
      </c>
      <c r="AV1356">
        <v>0</v>
      </c>
      <c r="AW1356">
        <v>0</v>
      </c>
      <c r="BA1356" t="s">
        <v>63</v>
      </c>
      <c r="BB1356" t="s">
        <v>5603</v>
      </c>
      <c r="BC1356">
        <v>0</v>
      </c>
      <c r="BE1356" t="s">
        <v>187</v>
      </c>
      <c r="BH1356" t="s">
        <v>3219</v>
      </c>
    </row>
    <row r="1357" spans="1:60" x14ac:dyDescent="0.35">
      <c r="A1357" t="s">
        <v>3217</v>
      </c>
      <c r="B1357">
        <v>10000</v>
      </c>
      <c r="C1357">
        <v>40000</v>
      </c>
      <c r="D1357" s="2">
        <v>45770</v>
      </c>
      <c r="E1357" t="s">
        <v>59</v>
      </c>
      <c r="F1357" t="s">
        <v>3218</v>
      </c>
      <c r="G1357" t="s">
        <v>182</v>
      </c>
      <c r="I1357">
        <v>2</v>
      </c>
      <c r="J1357" t="s">
        <v>183</v>
      </c>
      <c r="K1357">
        <v>73</v>
      </c>
      <c r="L1357" t="s">
        <v>6042</v>
      </c>
      <c r="M1357" t="s">
        <v>433</v>
      </c>
      <c r="N1357" t="s">
        <v>3858</v>
      </c>
      <c r="O1357" s="3">
        <v>8334</v>
      </c>
      <c r="R1357" s="2">
        <v>45769</v>
      </c>
      <c r="T1357">
        <v>30</v>
      </c>
      <c r="U1357" s="3">
        <v>250020</v>
      </c>
      <c r="V1357" t="s">
        <v>65</v>
      </c>
      <c r="W1357" t="s">
        <v>185</v>
      </c>
      <c r="X1357">
        <v>0</v>
      </c>
      <c r="Y1357" s="3">
        <v>246568</v>
      </c>
      <c r="Z1357" s="3">
        <v>3452</v>
      </c>
      <c r="AA1357">
        <v>0</v>
      </c>
      <c r="AB1357">
        <v>0</v>
      </c>
      <c r="AC1357">
        <v>0</v>
      </c>
      <c r="AF1357">
        <v>0</v>
      </c>
      <c r="AO1357" t="s">
        <v>186</v>
      </c>
      <c r="AP1357" t="s">
        <v>187</v>
      </c>
      <c r="AR1357">
        <v>0</v>
      </c>
      <c r="AS1357">
        <v>0</v>
      </c>
      <c r="AT1357">
        <v>0</v>
      </c>
      <c r="AU1357">
        <v>0</v>
      </c>
      <c r="AV1357">
        <v>0</v>
      </c>
      <c r="AW1357">
        <v>0</v>
      </c>
      <c r="BA1357" t="s">
        <v>63</v>
      </c>
      <c r="BB1357" t="s">
        <v>5603</v>
      </c>
      <c r="BC1357">
        <v>0</v>
      </c>
      <c r="BE1357" t="s">
        <v>187</v>
      </c>
      <c r="BH1357" t="s">
        <v>3219</v>
      </c>
    </row>
    <row r="1358" spans="1:60" x14ac:dyDescent="0.35">
      <c r="A1358" t="s">
        <v>3217</v>
      </c>
      <c r="B1358">
        <v>10000</v>
      </c>
      <c r="C1358">
        <v>50000</v>
      </c>
      <c r="D1358" s="2">
        <v>45770</v>
      </c>
      <c r="E1358" t="s">
        <v>59</v>
      </c>
      <c r="F1358" t="s">
        <v>3218</v>
      </c>
      <c r="G1358" t="s">
        <v>182</v>
      </c>
      <c r="I1358">
        <v>2</v>
      </c>
      <c r="J1358" t="s">
        <v>183</v>
      </c>
      <c r="K1358" s="7" t="s">
        <v>152</v>
      </c>
      <c r="L1358" t="s">
        <v>6070</v>
      </c>
      <c r="M1358" t="s">
        <v>153</v>
      </c>
      <c r="N1358" t="s">
        <v>3830</v>
      </c>
      <c r="O1358" s="3">
        <v>3834</v>
      </c>
      <c r="R1358" s="2">
        <v>45769</v>
      </c>
      <c r="T1358">
        <v>30</v>
      </c>
      <c r="U1358" s="3">
        <v>115020</v>
      </c>
      <c r="V1358" t="s">
        <v>65</v>
      </c>
      <c r="W1358" t="s">
        <v>185</v>
      </c>
      <c r="X1358">
        <v>0</v>
      </c>
      <c r="Y1358" s="3">
        <v>113432</v>
      </c>
      <c r="Z1358" s="3">
        <v>1588</v>
      </c>
      <c r="AA1358">
        <v>0</v>
      </c>
      <c r="AB1358">
        <v>0</v>
      </c>
      <c r="AC1358">
        <v>0</v>
      </c>
      <c r="AF1358">
        <v>0</v>
      </c>
      <c r="AO1358" t="s">
        <v>186</v>
      </c>
      <c r="AP1358" t="s">
        <v>187</v>
      </c>
      <c r="AR1358">
        <v>0</v>
      </c>
      <c r="AS1358">
        <v>0</v>
      </c>
      <c r="AT1358">
        <v>0</v>
      </c>
      <c r="AU1358">
        <v>0</v>
      </c>
      <c r="AV1358">
        <v>0</v>
      </c>
      <c r="AW1358">
        <v>0</v>
      </c>
      <c r="BA1358" t="s">
        <v>63</v>
      </c>
      <c r="BB1358" t="s">
        <v>5603</v>
      </c>
      <c r="BC1358">
        <v>0</v>
      </c>
      <c r="BE1358" t="s">
        <v>187</v>
      </c>
      <c r="BH1358" t="s">
        <v>3219</v>
      </c>
    </row>
    <row r="1359" spans="1:60" x14ac:dyDescent="0.35">
      <c r="A1359" t="s">
        <v>5604</v>
      </c>
      <c r="B1359">
        <v>10000</v>
      </c>
      <c r="C1359">
        <v>10000</v>
      </c>
      <c r="D1359" s="2">
        <v>45771</v>
      </c>
      <c r="E1359" t="s">
        <v>59</v>
      </c>
      <c r="F1359" t="s">
        <v>5605</v>
      </c>
      <c r="G1359" t="s">
        <v>2398</v>
      </c>
      <c r="I1359">
        <v>1</v>
      </c>
      <c r="J1359" t="s">
        <v>183</v>
      </c>
      <c r="K1359">
        <v>86</v>
      </c>
      <c r="L1359" t="s">
        <v>6043</v>
      </c>
      <c r="M1359" t="s">
        <v>1696</v>
      </c>
      <c r="N1359" t="s">
        <v>3840</v>
      </c>
      <c r="O1359" s="3">
        <v>15000</v>
      </c>
      <c r="R1359" s="2">
        <v>45769</v>
      </c>
      <c r="T1359">
        <v>8</v>
      </c>
      <c r="U1359" s="3">
        <v>120000</v>
      </c>
      <c r="V1359" t="s">
        <v>65</v>
      </c>
      <c r="W1359" s="7" t="s">
        <v>3460</v>
      </c>
      <c r="X1359">
        <v>0</v>
      </c>
      <c r="Y1359" s="3">
        <v>120000</v>
      </c>
      <c r="Z1359">
        <v>0</v>
      </c>
      <c r="AA1359">
        <v>0</v>
      </c>
      <c r="AB1359">
        <v>0</v>
      </c>
      <c r="AC1359">
        <v>0</v>
      </c>
      <c r="AF1359">
        <v>0</v>
      </c>
      <c r="AO1359" s="7" t="s">
        <v>3461</v>
      </c>
      <c r="AP1359" t="s">
        <v>203</v>
      </c>
      <c r="AR1359">
        <v>0</v>
      </c>
      <c r="AS1359">
        <v>0</v>
      </c>
      <c r="AT1359">
        <v>0</v>
      </c>
      <c r="AU1359">
        <v>0</v>
      </c>
      <c r="AV1359">
        <v>0</v>
      </c>
      <c r="AW1359">
        <v>0</v>
      </c>
      <c r="BA1359" t="s">
        <v>63</v>
      </c>
      <c r="BB1359" t="s">
        <v>5606</v>
      </c>
      <c r="BC1359">
        <v>0</v>
      </c>
      <c r="BE1359" t="s">
        <v>203</v>
      </c>
      <c r="BH1359" t="s">
        <v>5607</v>
      </c>
    </row>
    <row r="1360" spans="1:60" x14ac:dyDescent="0.35">
      <c r="A1360" t="s">
        <v>72</v>
      </c>
      <c r="B1360">
        <v>10000</v>
      </c>
      <c r="C1360">
        <v>30000</v>
      </c>
      <c r="D1360" s="2">
        <v>45771</v>
      </c>
      <c r="E1360" t="s">
        <v>59</v>
      </c>
      <c r="F1360" t="s">
        <v>5608</v>
      </c>
      <c r="G1360">
        <v>502200327</v>
      </c>
      <c r="I1360">
        <v>1</v>
      </c>
      <c r="J1360" t="s">
        <v>183</v>
      </c>
      <c r="K1360">
        <v>59</v>
      </c>
      <c r="L1360" t="s">
        <v>6045</v>
      </c>
      <c r="M1360" t="s">
        <v>73</v>
      </c>
      <c r="N1360" t="s">
        <v>3811</v>
      </c>
      <c r="O1360" s="3">
        <v>40000</v>
      </c>
      <c r="R1360" s="2">
        <v>45769</v>
      </c>
      <c r="T1360">
        <v>18</v>
      </c>
      <c r="U1360" s="3">
        <v>720000</v>
      </c>
      <c r="V1360" t="s">
        <v>65</v>
      </c>
      <c r="W1360">
        <v>7062430001</v>
      </c>
      <c r="X1360">
        <v>0</v>
      </c>
      <c r="Y1360" s="3">
        <v>690000</v>
      </c>
      <c r="Z1360" s="3">
        <v>30000</v>
      </c>
      <c r="AA1360">
        <v>0</v>
      </c>
      <c r="AB1360">
        <v>0</v>
      </c>
      <c r="AC1360">
        <v>0</v>
      </c>
      <c r="AF1360">
        <v>0</v>
      </c>
      <c r="AO1360" t="s">
        <v>74</v>
      </c>
      <c r="AP1360" t="s">
        <v>75</v>
      </c>
      <c r="AR1360">
        <v>0</v>
      </c>
      <c r="AS1360">
        <v>0</v>
      </c>
      <c r="AT1360">
        <v>0</v>
      </c>
      <c r="AU1360">
        <v>0</v>
      </c>
      <c r="AV1360">
        <v>0</v>
      </c>
      <c r="AW1360">
        <v>0</v>
      </c>
      <c r="BA1360" t="s">
        <v>63</v>
      </c>
      <c r="BB1360" t="s">
        <v>4444</v>
      </c>
      <c r="BC1360">
        <v>0</v>
      </c>
      <c r="BE1360" t="s">
        <v>75</v>
      </c>
      <c r="BH1360" t="s">
        <v>76</v>
      </c>
    </row>
    <row r="1361" spans="1:60" x14ac:dyDescent="0.35">
      <c r="A1361" t="s">
        <v>3220</v>
      </c>
      <c r="B1361">
        <v>10000</v>
      </c>
      <c r="C1361">
        <v>40000</v>
      </c>
      <c r="D1361" s="2">
        <v>45770</v>
      </c>
      <c r="E1361" t="s">
        <v>59</v>
      </c>
      <c r="F1361" t="s">
        <v>3221</v>
      </c>
      <c r="G1361" t="s">
        <v>3222</v>
      </c>
      <c r="I1361">
        <v>1</v>
      </c>
      <c r="J1361" t="s">
        <v>183</v>
      </c>
      <c r="K1361">
        <v>94</v>
      </c>
      <c r="L1361" t="s">
        <v>6050</v>
      </c>
      <c r="M1361" t="s">
        <v>81</v>
      </c>
      <c r="N1361" t="s">
        <v>3825</v>
      </c>
      <c r="O1361" s="3">
        <v>1500</v>
      </c>
      <c r="R1361" s="2">
        <v>45769</v>
      </c>
      <c r="T1361">
        <v>4</v>
      </c>
      <c r="U1361" s="3">
        <v>6000</v>
      </c>
      <c r="V1361" t="s">
        <v>65</v>
      </c>
      <c r="W1361" t="s">
        <v>1410</v>
      </c>
      <c r="X1361">
        <v>0</v>
      </c>
      <c r="Y1361" s="3">
        <v>4000</v>
      </c>
      <c r="Z1361" s="3">
        <v>2000</v>
      </c>
      <c r="AA1361">
        <v>0</v>
      </c>
      <c r="AB1361">
        <v>0</v>
      </c>
      <c r="AC1361">
        <v>0</v>
      </c>
      <c r="AF1361">
        <v>0</v>
      </c>
      <c r="AO1361" t="s">
        <v>1411</v>
      </c>
      <c r="AP1361" t="s">
        <v>84</v>
      </c>
      <c r="AR1361">
        <v>0</v>
      </c>
      <c r="AS1361">
        <v>0</v>
      </c>
      <c r="AT1361">
        <v>0</v>
      </c>
      <c r="AU1361">
        <v>0</v>
      </c>
      <c r="AV1361">
        <v>0</v>
      </c>
      <c r="AW1361">
        <v>0</v>
      </c>
      <c r="BA1361" t="s">
        <v>63</v>
      </c>
      <c r="BB1361" t="s">
        <v>5609</v>
      </c>
      <c r="BC1361">
        <v>0</v>
      </c>
      <c r="BE1361" t="s">
        <v>84</v>
      </c>
      <c r="BH1361" t="s">
        <v>3223</v>
      </c>
    </row>
    <row r="1362" spans="1:60" x14ac:dyDescent="0.35">
      <c r="A1362" t="s">
        <v>5610</v>
      </c>
      <c r="B1362">
        <v>10000</v>
      </c>
      <c r="C1362">
        <v>10000</v>
      </c>
      <c r="D1362" s="2">
        <v>45771</v>
      </c>
      <c r="E1362" t="s">
        <v>59</v>
      </c>
      <c r="F1362" t="s">
        <v>5611</v>
      </c>
      <c r="G1362" t="s">
        <v>3469</v>
      </c>
      <c r="I1362">
        <v>1</v>
      </c>
      <c r="J1362" t="s">
        <v>183</v>
      </c>
      <c r="K1362">
        <v>72</v>
      </c>
      <c r="L1362" t="s">
        <v>6056</v>
      </c>
      <c r="M1362" t="s">
        <v>161</v>
      </c>
      <c r="N1362" t="s">
        <v>3853</v>
      </c>
      <c r="O1362" s="3">
        <v>19600</v>
      </c>
      <c r="R1362" s="2">
        <v>45769</v>
      </c>
      <c r="T1362">
        <v>5</v>
      </c>
      <c r="U1362" s="3">
        <v>98000</v>
      </c>
      <c r="V1362" t="s">
        <v>65</v>
      </c>
      <c r="W1362">
        <v>83624420001</v>
      </c>
      <c r="X1362">
        <v>0</v>
      </c>
      <c r="Y1362" s="3">
        <v>90000</v>
      </c>
      <c r="Z1362" s="3">
        <v>8000</v>
      </c>
      <c r="AA1362">
        <v>0</v>
      </c>
      <c r="AB1362">
        <v>0</v>
      </c>
      <c r="AC1362">
        <v>0</v>
      </c>
      <c r="AF1362">
        <v>0</v>
      </c>
      <c r="AO1362">
        <v>8362442</v>
      </c>
      <c r="AP1362" t="s">
        <v>162</v>
      </c>
      <c r="AR1362">
        <v>0</v>
      </c>
      <c r="AS1362">
        <v>0</v>
      </c>
      <c r="AT1362">
        <v>0</v>
      </c>
      <c r="AU1362">
        <v>0</v>
      </c>
      <c r="AV1362">
        <v>0</v>
      </c>
      <c r="AW1362">
        <v>0</v>
      </c>
      <c r="BA1362" t="s">
        <v>63</v>
      </c>
      <c r="BB1362" t="s">
        <v>5612</v>
      </c>
      <c r="BC1362">
        <v>0</v>
      </c>
      <c r="BE1362" t="s">
        <v>162</v>
      </c>
      <c r="BH1362" t="s">
        <v>3466</v>
      </c>
    </row>
    <row r="1363" spans="1:60" x14ac:dyDescent="0.35">
      <c r="A1363" t="s">
        <v>3467</v>
      </c>
      <c r="B1363">
        <v>10000</v>
      </c>
      <c r="C1363">
        <v>10000</v>
      </c>
      <c r="D1363" s="2">
        <v>45771</v>
      </c>
      <c r="E1363" t="s">
        <v>59</v>
      </c>
      <c r="F1363" t="s">
        <v>3468</v>
      </c>
      <c r="G1363" t="s">
        <v>3469</v>
      </c>
      <c r="I1363">
        <v>1</v>
      </c>
      <c r="J1363" t="s">
        <v>183</v>
      </c>
      <c r="K1363">
        <v>72</v>
      </c>
      <c r="L1363" t="s">
        <v>6056</v>
      </c>
      <c r="M1363" t="s">
        <v>161</v>
      </c>
      <c r="N1363" t="s">
        <v>3853</v>
      </c>
      <c r="O1363" s="3">
        <v>2800</v>
      </c>
      <c r="R1363" s="2">
        <v>45769</v>
      </c>
      <c r="T1363">
        <v>5</v>
      </c>
      <c r="U1363" s="3">
        <v>14000</v>
      </c>
      <c r="V1363" t="s">
        <v>65</v>
      </c>
      <c r="W1363">
        <v>83634490001</v>
      </c>
      <c r="X1363">
        <v>0</v>
      </c>
      <c r="Y1363" s="3">
        <v>10000</v>
      </c>
      <c r="Z1363" s="3">
        <v>4000</v>
      </c>
      <c r="AA1363">
        <v>0</v>
      </c>
      <c r="AB1363">
        <v>0</v>
      </c>
      <c r="AC1363">
        <v>0</v>
      </c>
      <c r="AF1363">
        <v>0</v>
      </c>
      <c r="AO1363">
        <v>8363449</v>
      </c>
      <c r="AP1363" t="s">
        <v>162</v>
      </c>
      <c r="AR1363">
        <v>0</v>
      </c>
      <c r="AS1363">
        <v>0</v>
      </c>
      <c r="AT1363">
        <v>0</v>
      </c>
      <c r="AU1363">
        <v>0</v>
      </c>
      <c r="AV1363">
        <v>0</v>
      </c>
      <c r="AW1363">
        <v>0</v>
      </c>
      <c r="BA1363" t="s">
        <v>63</v>
      </c>
      <c r="BB1363" t="s">
        <v>5613</v>
      </c>
      <c r="BC1363">
        <v>0</v>
      </c>
      <c r="BE1363" t="s">
        <v>162</v>
      </c>
      <c r="BH1363" t="s">
        <v>3466</v>
      </c>
    </row>
    <row r="1364" spans="1:60" x14ac:dyDescent="0.35">
      <c r="A1364" t="s">
        <v>3470</v>
      </c>
      <c r="B1364">
        <v>10000</v>
      </c>
      <c r="C1364">
        <v>10000</v>
      </c>
      <c r="D1364" s="2">
        <v>45771</v>
      </c>
      <c r="E1364" t="s">
        <v>59</v>
      </c>
      <c r="F1364" t="s">
        <v>3471</v>
      </c>
      <c r="G1364" t="s">
        <v>3469</v>
      </c>
      <c r="I1364">
        <v>1</v>
      </c>
      <c r="J1364" t="s">
        <v>183</v>
      </c>
      <c r="K1364">
        <v>72</v>
      </c>
      <c r="L1364" t="s">
        <v>6056</v>
      </c>
      <c r="M1364" t="s">
        <v>161</v>
      </c>
      <c r="N1364" t="s">
        <v>3853</v>
      </c>
      <c r="O1364" s="3">
        <v>2800</v>
      </c>
      <c r="R1364" s="2">
        <v>45769</v>
      </c>
      <c r="T1364">
        <v>5</v>
      </c>
      <c r="U1364" s="3">
        <v>14000</v>
      </c>
      <c r="V1364" t="s">
        <v>65</v>
      </c>
      <c r="W1364">
        <v>83635750001</v>
      </c>
      <c r="X1364">
        <v>0</v>
      </c>
      <c r="Y1364" s="3">
        <v>10000</v>
      </c>
      <c r="Z1364" s="3">
        <v>4000</v>
      </c>
      <c r="AA1364">
        <v>0</v>
      </c>
      <c r="AB1364">
        <v>0</v>
      </c>
      <c r="AC1364">
        <v>0</v>
      </c>
      <c r="AF1364">
        <v>0</v>
      </c>
      <c r="AO1364">
        <v>8363575</v>
      </c>
      <c r="AP1364" t="s">
        <v>162</v>
      </c>
      <c r="AR1364">
        <v>0</v>
      </c>
      <c r="AS1364">
        <v>0</v>
      </c>
      <c r="AT1364">
        <v>0</v>
      </c>
      <c r="AU1364">
        <v>0</v>
      </c>
      <c r="AV1364">
        <v>0</v>
      </c>
      <c r="AW1364">
        <v>0</v>
      </c>
      <c r="BA1364" t="s">
        <v>63</v>
      </c>
      <c r="BB1364" t="s">
        <v>5614</v>
      </c>
      <c r="BC1364">
        <v>0</v>
      </c>
      <c r="BE1364" t="s">
        <v>162</v>
      </c>
      <c r="BH1364" t="s">
        <v>3466</v>
      </c>
    </row>
    <row r="1365" spans="1:60" x14ac:dyDescent="0.35">
      <c r="A1365" t="s">
        <v>3472</v>
      </c>
      <c r="B1365">
        <v>10000</v>
      </c>
      <c r="C1365">
        <v>10000</v>
      </c>
      <c r="D1365" s="2">
        <v>45771</v>
      </c>
      <c r="E1365" t="s">
        <v>59</v>
      </c>
      <c r="F1365" t="s">
        <v>3473</v>
      </c>
      <c r="G1365" t="s">
        <v>3469</v>
      </c>
      <c r="I1365">
        <v>1</v>
      </c>
      <c r="J1365" t="s">
        <v>183</v>
      </c>
      <c r="K1365">
        <v>72</v>
      </c>
      <c r="L1365" t="s">
        <v>6056</v>
      </c>
      <c r="M1365" t="s">
        <v>161</v>
      </c>
      <c r="N1365" t="s">
        <v>3853</v>
      </c>
      <c r="O1365" s="3">
        <v>2800</v>
      </c>
      <c r="R1365" s="2">
        <v>45769</v>
      </c>
      <c r="T1365">
        <v>5</v>
      </c>
      <c r="U1365" s="3">
        <v>14000</v>
      </c>
      <c r="V1365" t="s">
        <v>65</v>
      </c>
      <c r="W1365">
        <v>83635760001</v>
      </c>
      <c r="X1365">
        <v>0</v>
      </c>
      <c r="Y1365" s="3">
        <v>10000</v>
      </c>
      <c r="Z1365" s="3">
        <v>4000</v>
      </c>
      <c r="AA1365">
        <v>0</v>
      </c>
      <c r="AB1365">
        <v>0</v>
      </c>
      <c r="AC1365">
        <v>0</v>
      </c>
      <c r="AF1365">
        <v>0</v>
      </c>
      <c r="AO1365">
        <v>8363576</v>
      </c>
      <c r="AP1365" t="s">
        <v>162</v>
      </c>
      <c r="AR1365">
        <v>0</v>
      </c>
      <c r="AS1365">
        <v>0</v>
      </c>
      <c r="AT1365">
        <v>0</v>
      </c>
      <c r="AU1365">
        <v>0</v>
      </c>
      <c r="AV1365">
        <v>0</v>
      </c>
      <c r="AW1365">
        <v>0</v>
      </c>
      <c r="BA1365" t="s">
        <v>63</v>
      </c>
      <c r="BB1365" t="s">
        <v>5615</v>
      </c>
      <c r="BC1365">
        <v>0</v>
      </c>
      <c r="BE1365" t="s">
        <v>162</v>
      </c>
      <c r="BH1365" t="s">
        <v>3466</v>
      </c>
    </row>
    <row r="1366" spans="1:60" x14ac:dyDescent="0.35">
      <c r="A1366" t="s">
        <v>3227</v>
      </c>
      <c r="B1366">
        <v>10000</v>
      </c>
      <c r="C1366">
        <v>30000</v>
      </c>
      <c r="D1366" s="2">
        <v>45770</v>
      </c>
      <c r="E1366" t="s">
        <v>59</v>
      </c>
      <c r="F1366" t="s">
        <v>3228</v>
      </c>
      <c r="G1366">
        <v>10656256092</v>
      </c>
      <c r="I1366">
        <v>3</v>
      </c>
      <c r="J1366" t="s">
        <v>183</v>
      </c>
      <c r="K1366">
        <v>85</v>
      </c>
      <c r="L1366" t="s">
        <v>6060</v>
      </c>
      <c r="M1366" t="s">
        <v>940</v>
      </c>
      <c r="N1366" t="s">
        <v>3864</v>
      </c>
      <c r="O1366" s="3">
        <v>10000</v>
      </c>
      <c r="R1366" s="2">
        <v>45769</v>
      </c>
      <c r="T1366">
        <v>11</v>
      </c>
      <c r="U1366" s="3">
        <v>110000</v>
      </c>
      <c r="V1366" t="s">
        <v>65</v>
      </c>
      <c r="W1366" t="s">
        <v>478</v>
      </c>
      <c r="X1366">
        <v>0</v>
      </c>
      <c r="Y1366" s="3">
        <v>100000</v>
      </c>
      <c r="Z1366" s="3">
        <v>10000</v>
      </c>
      <c r="AA1366">
        <v>0</v>
      </c>
      <c r="AB1366">
        <v>0</v>
      </c>
      <c r="AC1366">
        <v>0</v>
      </c>
      <c r="AF1366">
        <v>0</v>
      </c>
      <c r="AO1366" t="s">
        <v>479</v>
      </c>
      <c r="AP1366" t="s">
        <v>108</v>
      </c>
      <c r="AR1366">
        <v>0</v>
      </c>
      <c r="AS1366">
        <v>0</v>
      </c>
      <c r="AT1366">
        <v>0</v>
      </c>
      <c r="AU1366">
        <v>0</v>
      </c>
      <c r="AV1366">
        <v>0</v>
      </c>
      <c r="AW1366">
        <v>0</v>
      </c>
      <c r="BA1366" t="s">
        <v>63</v>
      </c>
      <c r="BB1366" t="s">
        <v>4475</v>
      </c>
      <c r="BC1366">
        <v>0</v>
      </c>
      <c r="BE1366" t="s">
        <v>108</v>
      </c>
      <c r="BH1366" t="s">
        <v>3229</v>
      </c>
    </row>
    <row r="1367" spans="1:60" x14ac:dyDescent="0.35">
      <c r="A1367" t="s">
        <v>3616</v>
      </c>
      <c r="B1367">
        <v>10000</v>
      </c>
      <c r="C1367">
        <v>10000</v>
      </c>
      <c r="D1367" s="2">
        <v>45772</v>
      </c>
      <c r="E1367" t="s">
        <v>59</v>
      </c>
      <c r="F1367" s="4">
        <v>0.46633101851851849</v>
      </c>
      <c r="G1367" t="s">
        <v>3469</v>
      </c>
      <c r="I1367">
        <v>1</v>
      </c>
      <c r="J1367" t="s">
        <v>183</v>
      </c>
      <c r="K1367">
        <v>72</v>
      </c>
      <c r="L1367" t="s">
        <v>6056</v>
      </c>
      <c r="M1367" t="s">
        <v>161</v>
      </c>
      <c r="N1367" t="s">
        <v>3853</v>
      </c>
      <c r="O1367" s="3">
        <v>2000</v>
      </c>
      <c r="R1367" s="2">
        <v>45769</v>
      </c>
      <c r="T1367">
        <v>4</v>
      </c>
      <c r="U1367" s="3">
        <v>8000</v>
      </c>
      <c r="V1367" t="s">
        <v>65</v>
      </c>
      <c r="W1367">
        <v>5000579950001</v>
      </c>
      <c r="X1367">
        <v>0</v>
      </c>
      <c r="Y1367" s="3">
        <v>6000</v>
      </c>
      <c r="Z1367" s="3">
        <v>2000</v>
      </c>
      <c r="AA1367">
        <v>0</v>
      </c>
      <c r="AB1367">
        <v>0</v>
      </c>
      <c r="AC1367">
        <v>0</v>
      </c>
      <c r="AF1367">
        <v>0</v>
      </c>
      <c r="AO1367">
        <v>500057995</v>
      </c>
      <c r="AP1367" t="s">
        <v>162</v>
      </c>
      <c r="AR1367">
        <v>0</v>
      </c>
      <c r="AS1367">
        <v>0</v>
      </c>
      <c r="AT1367">
        <v>0</v>
      </c>
      <c r="AU1367">
        <v>0</v>
      </c>
      <c r="AV1367">
        <v>0</v>
      </c>
      <c r="AW1367">
        <v>0</v>
      </c>
      <c r="BA1367" t="s">
        <v>63</v>
      </c>
      <c r="BB1367" t="s">
        <v>5616</v>
      </c>
      <c r="BC1367">
        <v>0</v>
      </c>
      <c r="BE1367" t="s">
        <v>162</v>
      </c>
      <c r="BH1367" t="s">
        <v>1146</v>
      </c>
    </row>
    <row r="1368" spans="1:60" x14ac:dyDescent="0.35">
      <c r="A1368" t="s">
        <v>3230</v>
      </c>
      <c r="B1368">
        <v>10000</v>
      </c>
      <c r="C1368">
        <v>10000</v>
      </c>
      <c r="D1368" s="2">
        <v>45770</v>
      </c>
      <c r="E1368" t="s">
        <v>59</v>
      </c>
      <c r="F1368" s="4">
        <v>0.46946759259259258</v>
      </c>
      <c r="G1368">
        <v>860909190918</v>
      </c>
      <c r="I1368">
        <v>1</v>
      </c>
      <c r="J1368" t="s">
        <v>183</v>
      </c>
      <c r="K1368">
        <v>79</v>
      </c>
      <c r="L1368" t="s">
        <v>6076</v>
      </c>
      <c r="M1368" t="s">
        <v>92</v>
      </c>
      <c r="N1368" t="s">
        <v>3828</v>
      </c>
      <c r="O1368">
        <v>143</v>
      </c>
      <c r="R1368" s="2">
        <v>45769</v>
      </c>
      <c r="T1368">
        <v>28</v>
      </c>
      <c r="U1368" s="3">
        <v>4004</v>
      </c>
      <c r="V1368" t="s">
        <v>65</v>
      </c>
      <c r="W1368" t="s">
        <v>3231</v>
      </c>
      <c r="X1368">
        <v>0</v>
      </c>
      <c r="Y1368" s="3">
        <v>3925</v>
      </c>
      <c r="Z1368">
        <v>79</v>
      </c>
      <c r="AA1368">
        <v>0</v>
      </c>
      <c r="AB1368">
        <v>0</v>
      </c>
      <c r="AC1368">
        <v>0</v>
      </c>
      <c r="AF1368">
        <v>0</v>
      </c>
      <c r="AO1368" t="s">
        <v>3232</v>
      </c>
      <c r="AP1368" t="s">
        <v>108</v>
      </c>
      <c r="AR1368">
        <v>0</v>
      </c>
      <c r="AS1368">
        <v>0</v>
      </c>
      <c r="AT1368">
        <v>0</v>
      </c>
      <c r="AU1368">
        <v>0</v>
      </c>
      <c r="AV1368">
        <v>0</v>
      </c>
      <c r="AW1368">
        <v>0</v>
      </c>
      <c r="BA1368" t="s">
        <v>63</v>
      </c>
      <c r="BB1368" t="s">
        <v>5509</v>
      </c>
      <c r="BC1368">
        <v>0</v>
      </c>
      <c r="BE1368" t="s">
        <v>108</v>
      </c>
      <c r="BH1368" t="s">
        <v>3233</v>
      </c>
    </row>
    <row r="1369" spans="1:60" x14ac:dyDescent="0.35">
      <c r="A1369" t="s">
        <v>3152</v>
      </c>
      <c r="B1369">
        <v>10000</v>
      </c>
      <c r="C1369">
        <v>10000</v>
      </c>
      <c r="D1369" s="2">
        <v>45769</v>
      </c>
      <c r="E1369" t="s">
        <v>59</v>
      </c>
      <c r="F1369" t="s">
        <v>3153</v>
      </c>
      <c r="G1369" t="s">
        <v>713</v>
      </c>
      <c r="I1369">
        <v>1</v>
      </c>
      <c r="J1369" t="s">
        <v>183</v>
      </c>
      <c r="K1369">
        <v>82</v>
      </c>
      <c r="L1369" t="s">
        <v>6055</v>
      </c>
      <c r="M1369" t="s">
        <v>352</v>
      </c>
      <c r="N1369" t="s">
        <v>3798</v>
      </c>
      <c r="O1369" s="3">
        <v>1035</v>
      </c>
      <c r="R1369" s="2">
        <v>45769</v>
      </c>
      <c r="T1369">
        <v>20</v>
      </c>
      <c r="U1369" s="3">
        <v>20700</v>
      </c>
      <c r="V1369" t="s">
        <v>65</v>
      </c>
      <c r="W1369" t="s">
        <v>3154</v>
      </c>
      <c r="X1369">
        <v>0</v>
      </c>
      <c r="Y1369" s="3">
        <v>20700</v>
      </c>
      <c r="Z1369">
        <v>0</v>
      </c>
      <c r="AA1369">
        <v>0</v>
      </c>
      <c r="AB1369">
        <v>0</v>
      </c>
      <c r="AC1369">
        <v>0</v>
      </c>
      <c r="AF1369">
        <v>0</v>
      </c>
      <c r="AO1369" t="s">
        <v>3155</v>
      </c>
      <c r="AP1369" t="s">
        <v>622</v>
      </c>
      <c r="AR1369">
        <v>0</v>
      </c>
      <c r="AS1369">
        <v>0</v>
      </c>
      <c r="AT1369">
        <v>0</v>
      </c>
      <c r="AU1369">
        <v>0</v>
      </c>
      <c r="AV1369">
        <v>0</v>
      </c>
      <c r="AW1369">
        <v>0</v>
      </c>
      <c r="BA1369" t="s">
        <v>63</v>
      </c>
      <c r="BB1369" t="s">
        <v>5617</v>
      </c>
      <c r="BC1369">
        <v>0</v>
      </c>
      <c r="BE1369" t="s">
        <v>622</v>
      </c>
      <c r="BH1369" t="s">
        <v>2851</v>
      </c>
    </row>
    <row r="1370" spans="1:60" x14ac:dyDescent="0.35">
      <c r="A1370" t="s">
        <v>3234</v>
      </c>
      <c r="B1370">
        <v>10000</v>
      </c>
      <c r="C1370">
        <v>10000</v>
      </c>
      <c r="D1370" s="2">
        <v>45770</v>
      </c>
      <c r="E1370" t="s">
        <v>59</v>
      </c>
      <c r="F1370" t="s">
        <v>3235</v>
      </c>
      <c r="G1370" t="s">
        <v>1667</v>
      </c>
      <c r="I1370">
        <v>1</v>
      </c>
      <c r="J1370" t="s">
        <v>183</v>
      </c>
      <c r="K1370">
        <v>78</v>
      </c>
      <c r="L1370" t="s">
        <v>6047</v>
      </c>
      <c r="M1370" t="s">
        <v>216</v>
      </c>
      <c r="N1370" t="s">
        <v>3803</v>
      </c>
      <c r="O1370">
        <v>500</v>
      </c>
      <c r="R1370" s="2">
        <v>45769</v>
      </c>
      <c r="T1370">
        <v>1</v>
      </c>
      <c r="U1370">
        <v>500</v>
      </c>
      <c r="V1370" t="s">
        <v>65</v>
      </c>
      <c r="W1370">
        <v>10100860001</v>
      </c>
      <c r="X1370">
        <v>0</v>
      </c>
      <c r="Y1370">
        <v>500</v>
      </c>
      <c r="Z1370">
        <v>0</v>
      </c>
      <c r="AA1370">
        <v>0</v>
      </c>
      <c r="AB1370">
        <v>0</v>
      </c>
      <c r="AC1370">
        <v>0</v>
      </c>
      <c r="AF1370">
        <v>0</v>
      </c>
      <c r="AO1370">
        <v>1010086</v>
      </c>
      <c r="AP1370" t="s">
        <v>1726</v>
      </c>
      <c r="AR1370">
        <v>0</v>
      </c>
      <c r="AS1370">
        <v>0</v>
      </c>
      <c r="AT1370">
        <v>0</v>
      </c>
      <c r="AU1370">
        <v>0</v>
      </c>
      <c r="AV1370">
        <v>0</v>
      </c>
      <c r="AW1370">
        <v>0</v>
      </c>
      <c r="BA1370" t="s">
        <v>63</v>
      </c>
      <c r="BB1370" t="s">
        <v>5618</v>
      </c>
      <c r="BC1370">
        <v>0</v>
      </c>
      <c r="BE1370" t="s">
        <v>1726</v>
      </c>
      <c r="BH1370" t="s">
        <v>1727</v>
      </c>
    </row>
    <row r="1371" spans="1:60" x14ac:dyDescent="0.35">
      <c r="A1371" t="s">
        <v>3482</v>
      </c>
      <c r="B1371">
        <v>10000</v>
      </c>
      <c r="C1371">
        <v>10000</v>
      </c>
      <c r="D1371" s="2">
        <v>45772</v>
      </c>
      <c r="E1371" t="s">
        <v>59</v>
      </c>
      <c r="F1371" t="s">
        <v>3483</v>
      </c>
      <c r="G1371" t="s">
        <v>3484</v>
      </c>
      <c r="I1371">
        <v>1</v>
      </c>
      <c r="J1371" t="s">
        <v>183</v>
      </c>
      <c r="K1371">
        <v>72</v>
      </c>
      <c r="L1371" t="s">
        <v>6056</v>
      </c>
      <c r="M1371" t="s">
        <v>161</v>
      </c>
      <c r="N1371" t="s">
        <v>3853</v>
      </c>
      <c r="O1371" s="3">
        <v>1250</v>
      </c>
      <c r="R1371" s="2">
        <v>45769</v>
      </c>
      <c r="T1371">
        <v>4</v>
      </c>
      <c r="U1371" s="3">
        <v>5000</v>
      </c>
      <c r="V1371" t="s">
        <v>65</v>
      </c>
      <c r="W1371">
        <v>86084000001</v>
      </c>
      <c r="X1371">
        <v>0</v>
      </c>
      <c r="Y1371" s="3">
        <v>3000</v>
      </c>
      <c r="Z1371" s="3">
        <v>2000</v>
      </c>
      <c r="AA1371">
        <v>0</v>
      </c>
      <c r="AB1371">
        <v>0</v>
      </c>
      <c r="AC1371">
        <v>0</v>
      </c>
      <c r="AF1371">
        <v>0</v>
      </c>
      <c r="AO1371">
        <v>8608400</v>
      </c>
      <c r="AP1371" t="s">
        <v>162</v>
      </c>
      <c r="AR1371">
        <v>0</v>
      </c>
      <c r="AS1371">
        <v>0</v>
      </c>
      <c r="AT1371">
        <v>0</v>
      </c>
      <c r="AU1371">
        <v>0</v>
      </c>
      <c r="AV1371">
        <v>0</v>
      </c>
      <c r="AW1371">
        <v>0</v>
      </c>
      <c r="BA1371" t="s">
        <v>63</v>
      </c>
      <c r="BB1371" t="s">
        <v>5619</v>
      </c>
      <c r="BC1371">
        <v>0</v>
      </c>
      <c r="BE1371" t="s">
        <v>162</v>
      </c>
      <c r="BH1371" t="s">
        <v>3485</v>
      </c>
    </row>
    <row r="1372" spans="1:60" x14ac:dyDescent="0.35">
      <c r="A1372" t="s">
        <v>4736</v>
      </c>
      <c r="B1372">
        <v>10000</v>
      </c>
      <c r="C1372">
        <v>30000</v>
      </c>
      <c r="D1372" s="2">
        <v>45771</v>
      </c>
      <c r="E1372" t="s">
        <v>59</v>
      </c>
      <c r="F1372" t="s">
        <v>4921</v>
      </c>
      <c r="G1372">
        <v>10620258107</v>
      </c>
      <c r="I1372">
        <v>3</v>
      </c>
      <c r="J1372" t="s">
        <v>183</v>
      </c>
      <c r="K1372">
        <v>85</v>
      </c>
      <c r="L1372" t="s">
        <v>6060</v>
      </c>
      <c r="M1372" t="s">
        <v>940</v>
      </c>
      <c r="N1372" t="s">
        <v>3864</v>
      </c>
      <c r="O1372" s="3">
        <v>36364</v>
      </c>
      <c r="R1372" s="2">
        <v>45769</v>
      </c>
      <c r="T1372">
        <v>11</v>
      </c>
      <c r="U1372" s="3">
        <v>400004</v>
      </c>
      <c r="V1372" t="s">
        <v>65</v>
      </c>
      <c r="W1372" t="s">
        <v>504</v>
      </c>
      <c r="X1372">
        <v>0</v>
      </c>
      <c r="Y1372" s="3">
        <v>400000</v>
      </c>
      <c r="Z1372">
        <v>4</v>
      </c>
      <c r="AA1372">
        <v>0</v>
      </c>
      <c r="AB1372">
        <v>0</v>
      </c>
      <c r="AC1372">
        <v>0</v>
      </c>
      <c r="AF1372">
        <v>0</v>
      </c>
      <c r="AO1372" t="s">
        <v>505</v>
      </c>
      <c r="AP1372" t="s">
        <v>108</v>
      </c>
      <c r="AR1372">
        <v>0</v>
      </c>
      <c r="AS1372">
        <v>0</v>
      </c>
      <c r="AT1372">
        <v>0</v>
      </c>
      <c r="AU1372">
        <v>0</v>
      </c>
      <c r="AV1372">
        <v>0</v>
      </c>
      <c r="AW1372">
        <v>0</v>
      </c>
      <c r="BA1372" t="s">
        <v>63</v>
      </c>
      <c r="BB1372" t="s">
        <v>4738</v>
      </c>
      <c r="BC1372">
        <v>0</v>
      </c>
      <c r="BE1372" t="s">
        <v>108</v>
      </c>
      <c r="BH1372" t="s">
        <v>4739</v>
      </c>
    </row>
    <row r="1373" spans="1:60" x14ac:dyDescent="0.35">
      <c r="A1373" t="s">
        <v>5012</v>
      </c>
      <c r="B1373">
        <v>10000</v>
      </c>
      <c r="C1373">
        <v>60000</v>
      </c>
      <c r="D1373" s="2">
        <v>45772</v>
      </c>
      <c r="E1373" t="s">
        <v>59</v>
      </c>
      <c r="F1373" t="s">
        <v>5013</v>
      </c>
      <c r="G1373" t="s">
        <v>5014</v>
      </c>
      <c r="I1373">
        <v>2</v>
      </c>
      <c r="J1373" t="s">
        <v>183</v>
      </c>
      <c r="K1373">
        <v>62</v>
      </c>
      <c r="L1373" t="s">
        <v>6066</v>
      </c>
      <c r="M1373" t="s">
        <v>175</v>
      </c>
      <c r="N1373" t="s">
        <v>3827</v>
      </c>
      <c r="O1373" s="3">
        <v>26400</v>
      </c>
      <c r="R1373" s="2">
        <v>45769</v>
      </c>
      <c r="T1373">
        <v>1</v>
      </c>
      <c r="U1373" s="3">
        <v>26400</v>
      </c>
      <c r="V1373" t="s">
        <v>65</v>
      </c>
      <c r="W1373" t="s">
        <v>831</v>
      </c>
      <c r="X1373">
        <v>0</v>
      </c>
      <c r="Y1373" s="3">
        <v>26120</v>
      </c>
      <c r="Z1373">
        <v>280</v>
      </c>
      <c r="AA1373">
        <v>0</v>
      </c>
      <c r="AB1373">
        <v>0</v>
      </c>
      <c r="AC1373">
        <v>0</v>
      </c>
      <c r="AF1373">
        <v>0</v>
      </c>
      <c r="AO1373" t="s">
        <v>832</v>
      </c>
      <c r="AP1373" t="s">
        <v>833</v>
      </c>
      <c r="AR1373">
        <v>0</v>
      </c>
      <c r="AS1373">
        <v>0</v>
      </c>
      <c r="AT1373">
        <v>0</v>
      </c>
      <c r="AU1373">
        <v>0</v>
      </c>
      <c r="AV1373">
        <v>0</v>
      </c>
      <c r="AW1373">
        <v>0</v>
      </c>
      <c r="BA1373" t="s">
        <v>63</v>
      </c>
      <c r="BB1373" t="s">
        <v>5015</v>
      </c>
      <c r="BC1373">
        <v>0</v>
      </c>
      <c r="BE1373" t="s">
        <v>833</v>
      </c>
      <c r="BH1373" t="s">
        <v>4428</v>
      </c>
    </row>
    <row r="1374" spans="1:60" x14ac:dyDescent="0.35">
      <c r="A1374" t="s">
        <v>3159</v>
      </c>
      <c r="B1374">
        <v>10000</v>
      </c>
      <c r="C1374">
        <v>20000</v>
      </c>
      <c r="D1374" s="2">
        <v>45769</v>
      </c>
      <c r="E1374" t="s">
        <v>59</v>
      </c>
      <c r="F1374" t="s">
        <v>3160</v>
      </c>
      <c r="G1374" t="s">
        <v>3161</v>
      </c>
      <c r="I1374">
        <v>1</v>
      </c>
      <c r="J1374" t="s">
        <v>183</v>
      </c>
      <c r="K1374">
        <v>60</v>
      </c>
      <c r="L1374" t="s">
        <v>6048</v>
      </c>
      <c r="M1374" t="s">
        <v>222</v>
      </c>
      <c r="N1374" t="s">
        <v>3835</v>
      </c>
      <c r="O1374" s="3">
        <v>3334</v>
      </c>
      <c r="R1374" s="2">
        <v>45769</v>
      </c>
      <c r="T1374">
        <v>6</v>
      </c>
      <c r="U1374" s="3">
        <v>20004</v>
      </c>
      <c r="V1374" t="s">
        <v>65</v>
      </c>
      <c r="W1374" t="s">
        <v>3162</v>
      </c>
      <c r="X1374">
        <v>0</v>
      </c>
      <c r="Y1374" s="3">
        <v>20000</v>
      </c>
      <c r="Z1374">
        <v>4</v>
      </c>
      <c r="AA1374">
        <v>0</v>
      </c>
      <c r="AB1374">
        <v>0</v>
      </c>
      <c r="AC1374">
        <v>0</v>
      </c>
      <c r="AF1374">
        <v>0</v>
      </c>
      <c r="AO1374" t="s">
        <v>3163</v>
      </c>
      <c r="AP1374" t="s">
        <v>3164</v>
      </c>
      <c r="AR1374">
        <v>0</v>
      </c>
      <c r="AS1374">
        <v>0</v>
      </c>
      <c r="AT1374">
        <v>0</v>
      </c>
      <c r="AU1374">
        <v>0</v>
      </c>
      <c r="AV1374">
        <v>0</v>
      </c>
      <c r="AW1374">
        <v>0</v>
      </c>
      <c r="BA1374" t="s">
        <v>63</v>
      </c>
      <c r="BB1374" t="s">
        <v>3362</v>
      </c>
      <c r="BC1374">
        <v>0</v>
      </c>
      <c r="BE1374" t="s">
        <v>3164</v>
      </c>
      <c r="BH1374" t="s">
        <v>3165</v>
      </c>
    </row>
    <row r="1375" spans="1:60" x14ac:dyDescent="0.35">
      <c r="A1375" t="s">
        <v>3166</v>
      </c>
      <c r="B1375">
        <v>10000</v>
      </c>
      <c r="C1375">
        <v>20000</v>
      </c>
      <c r="D1375" s="2">
        <v>45769</v>
      </c>
      <c r="E1375" t="s">
        <v>59</v>
      </c>
      <c r="F1375" t="s">
        <v>3167</v>
      </c>
      <c r="G1375" t="s">
        <v>719</v>
      </c>
      <c r="I1375">
        <v>2</v>
      </c>
      <c r="J1375" t="s">
        <v>183</v>
      </c>
      <c r="K1375">
        <v>60</v>
      </c>
      <c r="L1375" t="s">
        <v>6048</v>
      </c>
      <c r="M1375" t="s">
        <v>222</v>
      </c>
      <c r="N1375" t="s">
        <v>3835</v>
      </c>
      <c r="O1375" s="3">
        <v>13000</v>
      </c>
      <c r="R1375" s="2">
        <v>45769</v>
      </c>
      <c r="T1375">
        <v>1</v>
      </c>
      <c r="U1375" s="3">
        <v>13000</v>
      </c>
      <c r="V1375" t="s">
        <v>65</v>
      </c>
      <c r="W1375">
        <v>8077000001</v>
      </c>
      <c r="X1375">
        <v>0</v>
      </c>
      <c r="Y1375" s="3">
        <v>10000</v>
      </c>
      <c r="Z1375" s="3">
        <v>3000</v>
      </c>
      <c r="AA1375">
        <v>0</v>
      </c>
      <c r="AB1375">
        <v>0</v>
      </c>
      <c r="AC1375">
        <v>0</v>
      </c>
      <c r="AF1375">
        <v>0</v>
      </c>
      <c r="AO1375">
        <v>807700</v>
      </c>
      <c r="AP1375" t="s">
        <v>210</v>
      </c>
      <c r="AR1375">
        <v>0</v>
      </c>
      <c r="AS1375">
        <v>0</v>
      </c>
      <c r="AT1375">
        <v>0</v>
      </c>
      <c r="AU1375">
        <v>0</v>
      </c>
      <c r="AV1375">
        <v>0</v>
      </c>
      <c r="AW1375">
        <v>0</v>
      </c>
      <c r="BA1375" t="s">
        <v>63</v>
      </c>
      <c r="BB1375" t="s">
        <v>3363</v>
      </c>
      <c r="BC1375">
        <v>0</v>
      </c>
      <c r="BE1375" t="s">
        <v>210</v>
      </c>
      <c r="BH1375" t="s">
        <v>3168</v>
      </c>
    </row>
    <row r="1376" spans="1:60" x14ac:dyDescent="0.35">
      <c r="A1376" t="s">
        <v>3236</v>
      </c>
      <c r="B1376">
        <v>10000</v>
      </c>
      <c r="C1376">
        <v>10000</v>
      </c>
      <c r="D1376" s="2">
        <v>45770</v>
      </c>
      <c r="E1376" t="s">
        <v>59</v>
      </c>
      <c r="F1376" t="s">
        <v>3237</v>
      </c>
      <c r="G1376" t="s">
        <v>2592</v>
      </c>
      <c r="I1376">
        <v>1</v>
      </c>
      <c r="J1376" t="s">
        <v>183</v>
      </c>
      <c r="K1376">
        <v>46</v>
      </c>
      <c r="L1376" t="s">
        <v>6049</v>
      </c>
      <c r="M1376" t="s">
        <v>231</v>
      </c>
      <c r="N1376" t="s">
        <v>3809</v>
      </c>
      <c r="O1376" s="3">
        <v>14000</v>
      </c>
      <c r="R1376" s="2">
        <v>45769</v>
      </c>
      <c r="T1376">
        <v>1</v>
      </c>
      <c r="U1376" s="3">
        <v>14000</v>
      </c>
      <c r="V1376" t="s">
        <v>65</v>
      </c>
      <c r="W1376" t="s">
        <v>3238</v>
      </c>
      <c r="X1376">
        <v>0</v>
      </c>
      <c r="Y1376" s="3">
        <v>14000</v>
      </c>
      <c r="Z1376">
        <v>0</v>
      </c>
      <c r="AA1376">
        <v>0</v>
      </c>
      <c r="AB1376">
        <v>0</v>
      </c>
      <c r="AC1376">
        <v>0</v>
      </c>
      <c r="AF1376">
        <v>0</v>
      </c>
      <c r="AO1376" t="s">
        <v>3239</v>
      </c>
      <c r="AP1376" t="s">
        <v>465</v>
      </c>
      <c r="AR1376">
        <v>0</v>
      </c>
      <c r="AS1376">
        <v>0</v>
      </c>
      <c r="AT1376">
        <v>0</v>
      </c>
      <c r="AU1376">
        <v>0</v>
      </c>
      <c r="AV1376">
        <v>0</v>
      </c>
      <c r="AW1376">
        <v>0</v>
      </c>
      <c r="BA1376" t="s">
        <v>63</v>
      </c>
      <c r="BB1376" t="s">
        <v>5620</v>
      </c>
      <c r="BC1376">
        <v>0</v>
      </c>
      <c r="BE1376" t="s">
        <v>465</v>
      </c>
      <c r="BH1376" t="s">
        <v>2460</v>
      </c>
    </row>
    <row r="1377" spans="1:60" x14ac:dyDescent="0.35">
      <c r="A1377" t="s">
        <v>3240</v>
      </c>
      <c r="B1377">
        <v>10000</v>
      </c>
      <c r="C1377">
        <v>10000</v>
      </c>
      <c r="D1377" s="2">
        <v>45770</v>
      </c>
      <c r="E1377" t="s">
        <v>59</v>
      </c>
      <c r="F1377" s="4">
        <v>0.47136574074074072</v>
      </c>
      <c r="G1377" t="s">
        <v>3241</v>
      </c>
      <c r="I1377">
        <v>1</v>
      </c>
      <c r="J1377" t="s">
        <v>183</v>
      </c>
      <c r="K1377">
        <v>22</v>
      </c>
      <c r="L1377" t="s">
        <v>6063</v>
      </c>
      <c r="M1377" t="s">
        <v>685</v>
      </c>
      <c r="N1377" t="s">
        <v>3805</v>
      </c>
      <c r="O1377" s="3">
        <v>6000</v>
      </c>
      <c r="R1377" s="2">
        <v>45769</v>
      </c>
      <c r="T1377">
        <v>1</v>
      </c>
      <c r="U1377" s="3">
        <v>6000</v>
      </c>
      <c r="V1377" t="s">
        <v>65</v>
      </c>
      <c r="W1377" t="s">
        <v>3242</v>
      </c>
      <c r="X1377">
        <v>0</v>
      </c>
      <c r="Y1377" s="3">
        <v>6000</v>
      </c>
      <c r="Z1377">
        <v>0</v>
      </c>
      <c r="AA1377">
        <v>0</v>
      </c>
      <c r="AB1377">
        <v>0</v>
      </c>
      <c r="AC1377">
        <v>0</v>
      </c>
      <c r="AF1377">
        <v>0</v>
      </c>
      <c r="AO1377" t="s">
        <v>3243</v>
      </c>
      <c r="AP1377" t="s">
        <v>465</v>
      </c>
      <c r="AR1377">
        <v>0</v>
      </c>
      <c r="AS1377">
        <v>0</v>
      </c>
      <c r="AT1377">
        <v>0</v>
      </c>
      <c r="AU1377">
        <v>0</v>
      </c>
      <c r="AV1377">
        <v>0</v>
      </c>
      <c r="AW1377">
        <v>0</v>
      </c>
      <c r="BA1377" t="s">
        <v>63</v>
      </c>
      <c r="BB1377" t="s">
        <v>5621</v>
      </c>
      <c r="BC1377">
        <v>0</v>
      </c>
      <c r="BE1377" t="s">
        <v>465</v>
      </c>
      <c r="BH1377" t="s">
        <v>2776</v>
      </c>
    </row>
    <row r="1378" spans="1:60" x14ac:dyDescent="0.35">
      <c r="A1378" t="s">
        <v>3244</v>
      </c>
      <c r="B1378">
        <v>10000</v>
      </c>
      <c r="C1378">
        <v>10000</v>
      </c>
      <c r="D1378" s="2">
        <v>45770</v>
      </c>
      <c r="E1378" t="s">
        <v>59</v>
      </c>
      <c r="F1378" t="s">
        <v>3221</v>
      </c>
      <c r="G1378" t="s">
        <v>3241</v>
      </c>
      <c r="I1378">
        <v>1</v>
      </c>
      <c r="J1378" t="s">
        <v>183</v>
      </c>
      <c r="K1378">
        <v>22</v>
      </c>
      <c r="L1378" t="s">
        <v>6063</v>
      </c>
      <c r="M1378" t="s">
        <v>685</v>
      </c>
      <c r="N1378" t="s">
        <v>3805</v>
      </c>
      <c r="O1378" s="3">
        <v>6000</v>
      </c>
      <c r="R1378" s="2">
        <v>45769</v>
      </c>
      <c r="T1378">
        <v>1</v>
      </c>
      <c r="U1378" s="3">
        <v>6000</v>
      </c>
      <c r="V1378" t="s">
        <v>65</v>
      </c>
      <c r="W1378" t="s">
        <v>3245</v>
      </c>
      <c r="X1378">
        <v>0</v>
      </c>
      <c r="Y1378" s="3">
        <v>6000</v>
      </c>
      <c r="Z1378">
        <v>0</v>
      </c>
      <c r="AA1378">
        <v>0</v>
      </c>
      <c r="AB1378">
        <v>0</v>
      </c>
      <c r="AC1378">
        <v>0</v>
      </c>
      <c r="AF1378">
        <v>0</v>
      </c>
      <c r="AO1378" t="s">
        <v>3246</v>
      </c>
      <c r="AP1378" t="s">
        <v>465</v>
      </c>
      <c r="AR1378">
        <v>0</v>
      </c>
      <c r="AS1378">
        <v>0</v>
      </c>
      <c r="AT1378">
        <v>0</v>
      </c>
      <c r="AU1378">
        <v>0</v>
      </c>
      <c r="AV1378">
        <v>0</v>
      </c>
      <c r="AW1378">
        <v>0</v>
      </c>
      <c r="BA1378" t="s">
        <v>63</v>
      </c>
      <c r="BB1378" t="s">
        <v>5622</v>
      </c>
      <c r="BC1378">
        <v>0</v>
      </c>
      <c r="BE1378" t="s">
        <v>465</v>
      </c>
      <c r="BH1378" t="s">
        <v>2776</v>
      </c>
    </row>
    <row r="1379" spans="1:60" x14ac:dyDescent="0.35">
      <c r="A1379" t="s">
        <v>5359</v>
      </c>
      <c r="B1379">
        <v>10000</v>
      </c>
      <c r="C1379">
        <v>20000</v>
      </c>
      <c r="D1379" s="2">
        <v>45772</v>
      </c>
      <c r="E1379" t="s">
        <v>59</v>
      </c>
      <c r="F1379" t="s">
        <v>3514</v>
      </c>
      <c r="G1379" t="s">
        <v>5360</v>
      </c>
      <c r="I1379">
        <v>2</v>
      </c>
      <c r="J1379" t="s">
        <v>183</v>
      </c>
      <c r="K1379">
        <v>92</v>
      </c>
      <c r="L1379" t="s">
        <v>6053</v>
      </c>
      <c r="M1379" t="s">
        <v>281</v>
      </c>
      <c r="N1379" t="s">
        <v>3851</v>
      </c>
      <c r="O1379" s="3">
        <v>1200</v>
      </c>
      <c r="R1379" s="2">
        <v>45769</v>
      </c>
      <c r="T1379">
        <v>1</v>
      </c>
      <c r="U1379" s="3">
        <v>1200</v>
      </c>
      <c r="V1379" t="s">
        <v>65</v>
      </c>
      <c r="W1379" t="s">
        <v>5361</v>
      </c>
      <c r="X1379">
        <v>0</v>
      </c>
      <c r="Y1379" s="3">
        <v>1000</v>
      </c>
      <c r="Z1379">
        <v>200</v>
      </c>
      <c r="AA1379">
        <v>0</v>
      </c>
      <c r="AB1379">
        <v>0</v>
      </c>
      <c r="AC1379">
        <v>0</v>
      </c>
      <c r="AF1379">
        <v>0</v>
      </c>
      <c r="AO1379" t="s">
        <v>5362</v>
      </c>
      <c r="AP1379" t="s">
        <v>5363</v>
      </c>
      <c r="AR1379">
        <v>0</v>
      </c>
      <c r="AS1379">
        <v>0</v>
      </c>
      <c r="AT1379">
        <v>0</v>
      </c>
      <c r="AU1379">
        <v>0</v>
      </c>
      <c r="AV1379">
        <v>0</v>
      </c>
      <c r="AW1379">
        <v>0</v>
      </c>
      <c r="BA1379" t="s">
        <v>63</v>
      </c>
      <c r="BB1379" t="s">
        <v>5364</v>
      </c>
      <c r="BC1379">
        <v>0</v>
      </c>
      <c r="BE1379" t="s">
        <v>5363</v>
      </c>
      <c r="BH1379" t="s">
        <v>5365</v>
      </c>
    </row>
    <row r="1380" spans="1:60" x14ac:dyDescent="0.35">
      <c r="A1380" t="s">
        <v>3247</v>
      </c>
      <c r="B1380">
        <v>10000</v>
      </c>
      <c r="C1380">
        <v>20000</v>
      </c>
      <c r="D1380" s="2">
        <v>45770</v>
      </c>
      <c r="E1380" t="s">
        <v>59</v>
      </c>
      <c r="F1380" t="s">
        <v>3248</v>
      </c>
      <c r="G1380" t="s">
        <v>1455</v>
      </c>
      <c r="I1380">
        <v>2</v>
      </c>
      <c r="J1380" t="s">
        <v>183</v>
      </c>
      <c r="K1380">
        <v>92</v>
      </c>
      <c r="L1380" t="s">
        <v>6053</v>
      </c>
      <c r="M1380" t="s">
        <v>281</v>
      </c>
      <c r="N1380" t="s">
        <v>3851</v>
      </c>
      <c r="O1380" s="3">
        <v>3200</v>
      </c>
      <c r="R1380" s="2">
        <v>45769</v>
      </c>
      <c r="T1380">
        <v>1</v>
      </c>
      <c r="U1380" s="3">
        <v>3200</v>
      </c>
      <c r="V1380" t="s">
        <v>65</v>
      </c>
      <c r="W1380" t="s">
        <v>3249</v>
      </c>
      <c r="X1380">
        <v>0</v>
      </c>
      <c r="Y1380" s="3">
        <v>3000</v>
      </c>
      <c r="Z1380">
        <v>200</v>
      </c>
      <c r="AA1380">
        <v>0</v>
      </c>
      <c r="AB1380">
        <v>0</v>
      </c>
      <c r="AC1380">
        <v>0</v>
      </c>
      <c r="AF1380">
        <v>0</v>
      </c>
      <c r="AO1380" t="s">
        <v>3250</v>
      </c>
      <c r="AP1380" t="s">
        <v>3251</v>
      </c>
      <c r="AR1380">
        <v>0</v>
      </c>
      <c r="AS1380">
        <v>0</v>
      </c>
      <c r="AT1380">
        <v>0</v>
      </c>
      <c r="AU1380">
        <v>0</v>
      </c>
      <c r="AV1380">
        <v>0</v>
      </c>
      <c r="AW1380">
        <v>0</v>
      </c>
      <c r="BA1380" t="s">
        <v>63</v>
      </c>
      <c r="BB1380" t="s">
        <v>5454</v>
      </c>
      <c r="BC1380">
        <v>0</v>
      </c>
      <c r="BE1380" t="s">
        <v>3251</v>
      </c>
      <c r="BH1380" t="s">
        <v>3252</v>
      </c>
    </row>
    <row r="1381" spans="1:60" x14ac:dyDescent="0.35">
      <c r="A1381" t="s">
        <v>3169</v>
      </c>
      <c r="B1381">
        <v>10000</v>
      </c>
      <c r="C1381">
        <v>10000</v>
      </c>
      <c r="D1381" s="2">
        <v>45769</v>
      </c>
      <c r="E1381" t="s">
        <v>59</v>
      </c>
      <c r="F1381" t="s">
        <v>3170</v>
      </c>
      <c r="G1381" t="s">
        <v>167</v>
      </c>
      <c r="I1381">
        <v>1</v>
      </c>
      <c r="J1381" t="s">
        <v>183</v>
      </c>
      <c r="K1381">
        <v>63</v>
      </c>
      <c r="L1381" t="s">
        <v>6051</v>
      </c>
      <c r="M1381" t="s">
        <v>136</v>
      </c>
      <c r="N1381" t="s">
        <v>3850</v>
      </c>
      <c r="O1381" s="3">
        <v>10000</v>
      </c>
      <c r="R1381" s="2">
        <v>45769</v>
      </c>
      <c r="T1381">
        <v>60</v>
      </c>
      <c r="U1381" s="3">
        <v>600000</v>
      </c>
      <c r="V1381" t="s">
        <v>65</v>
      </c>
      <c r="W1381" t="s">
        <v>168</v>
      </c>
      <c r="X1381">
        <v>0</v>
      </c>
      <c r="Y1381" s="3">
        <v>600000</v>
      </c>
      <c r="Z1381">
        <v>0</v>
      </c>
      <c r="AA1381">
        <v>0</v>
      </c>
      <c r="AB1381">
        <v>0</v>
      </c>
      <c r="AC1381">
        <v>0</v>
      </c>
      <c r="AF1381">
        <v>0</v>
      </c>
      <c r="AO1381" t="s">
        <v>169</v>
      </c>
      <c r="AP1381" t="s">
        <v>275</v>
      </c>
      <c r="AR1381">
        <v>0</v>
      </c>
      <c r="AS1381">
        <v>0</v>
      </c>
      <c r="AT1381">
        <v>0</v>
      </c>
      <c r="AU1381">
        <v>0</v>
      </c>
      <c r="AV1381">
        <v>0</v>
      </c>
      <c r="AW1381">
        <v>0</v>
      </c>
      <c r="BA1381" t="s">
        <v>63</v>
      </c>
      <c r="BB1381" t="s">
        <v>5623</v>
      </c>
      <c r="BC1381">
        <v>0</v>
      </c>
      <c r="BE1381" t="s">
        <v>275</v>
      </c>
      <c r="BH1381" t="s">
        <v>3171</v>
      </c>
    </row>
    <row r="1382" spans="1:60" x14ac:dyDescent="0.35">
      <c r="A1382" t="s">
        <v>3253</v>
      </c>
      <c r="B1382">
        <v>10000</v>
      </c>
      <c r="C1382">
        <v>10000</v>
      </c>
      <c r="D1382" s="2">
        <v>45770</v>
      </c>
      <c r="E1382" t="s">
        <v>59</v>
      </c>
      <c r="F1382" s="4">
        <v>0.47711805555555553</v>
      </c>
      <c r="G1382" t="s">
        <v>167</v>
      </c>
      <c r="I1382">
        <v>1</v>
      </c>
      <c r="J1382" t="s">
        <v>183</v>
      </c>
      <c r="K1382">
        <v>63</v>
      </c>
      <c r="L1382" t="s">
        <v>6051</v>
      </c>
      <c r="M1382" t="s">
        <v>136</v>
      </c>
      <c r="N1382" t="s">
        <v>3850</v>
      </c>
      <c r="O1382" s="3">
        <v>10000</v>
      </c>
      <c r="R1382" s="2">
        <v>45769</v>
      </c>
      <c r="T1382">
        <v>60</v>
      </c>
      <c r="U1382" s="3">
        <v>600000</v>
      </c>
      <c r="V1382" t="s">
        <v>65</v>
      </c>
      <c r="W1382" t="s">
        <v>168</v>
      </c>
      <c r="X1382">
        <v>0</v>
      </c>
      <c r="Y1382" s="3">
        <v>600000</v>
      </c>
      <c r="Z1382">
        <v>0</v>
      </c>
      <c r="AA1382">
        <v>0</v>
      </c>
      <c r="AB1382">
        <v>0</v>
      </c>
      <c r="AC1382">
        <v>0</v>
      </c>
      <c r="AF1382">
        <v>0</v>
      </c>
      <c r="AO1382" t="s">
        <v>169</v>
      </c>
      <c r="AP1382" t="s">
        <v>275</v>
      </c>
      <c r="AR1382">
        <v>0</v>
      </c>
      <c r="AS1382">
        <v>0</v>
      </c>
      <c r="AT1382">
        <v>0</v>
      </c>
      <c r="AU1382">
        <v>0</v>
      </c>
      <c r="AV1382">
        <v>0</v>
      </c>
      <c r="AW1382">
        <v>0</v>
      </c>
      <c r="BA1382" t="s">
        <v>63</v>
      </c>
      <c r="BB1382" t="s">
        <v>5624</v>
      </c>
      <c r="BC1382">
        <v>0</v>
      </c>
      <c r="BE1382" t="s">
        <v>275</v>
      </c>
      <c r="BH1382" t="s">
        <v>3254</v>
      </c>
    </row>
    <row r="1383" spans="1:60" x14ac:dyDescent="0.35">
      <c r="A1383" t="s">
        <v>3172</v>
      </c>
      <c r="B1383">
        <v>10000</v>
      </c>
      <c r="C1383">
        <v>10000</v>
      </c>
      <c r="D1383" s="2">
        <v>45769</v>
      </c>
      <c r="E1383" t="s">
        <v>59</v>
      </c>
      <c r="F1383" t="s">
        <v>3173</v>
      </c>
      <c r="G1383" t="s">
        <v>2739</v>
      </c>
      <c r="I1383">
        <v>1</v>
      </c>
      <c r="J1383" t="s">
        <v>183</v>
      </c>
      <c r="K1383">
        <v>59</v>
      </c>
      <c r="L1383" t="s">
        <v>6045</v>
      </c>
      <c r="M1383" t="s">
        <v>73</v>
      </c>
      <c r="N1383" t="s">
        <v>3811</v>
      </c>
      <c r="O1383">
        <v>258</v>
      </c>
      <c r="R1383" s="2">
        <v>45769</v>
      </c>
      <c r="T1383">
        <v>4</v>
      </c>
      <c r="U1383" s="3">
        <v>1030</v>
      </c>
      <c r="V1383" t="s">
        <v>65</v>
      </c>
      <c r="W1383">
        <v>112887590001</v>
      </c>
      <c r="X1383">
        <v>0</v>
      </c>
      <c r="Y1383" s="3">
        <v>1030</v>
      </c>
      <c r="Z1383">
        <v>0</v>
      </c>
      <c r="AA1383">
        <v>0</v>
      </c>
      <c r="AB1383">
        <v>0</v>
      </c>
      <c r="AC1383">
        <v>0</v>
      </c>
      <c r="AF1383">
        <v>0</v>
      </c>
      <c r="AO1383">
        <v>11288759</v>
      </c>
      <c r="AP1383" t="s">
        <v>571</v>
      </c>
      <c r="AR1383">
        <v>0</v>
      </c>
      <c r="AS1383">
        <v>0</v>
      </c>
      <c r="AT1383">
        <v>0</v>
      </c>
      <c r="AU1383">
        <v>0</v>
      </c>
      <c r="AV1383">
        <v>0</v>
      </c>
      <c r="AW1383">
        <v>0</v>
      </c>
      <c r="BA1383" t="s">
        <v>63</v>
      </c>
      <c r="BB1383" t="s">
        <v>3364</v>
      </c>
      <c r="BC1383">
        <v>0</v>
      </c>
      <c r="BE1383" t="s">
        <v>571</v>
      </c>
      <c r="BH1383" t="s">
        <v>3174</v>
      </c>
    </row>
    <row r="1384" spans="1:60" x14ac:dyDescent="0.35">
      <c r="A1384" t="s">
        <v>3172</v>
      </c>
      <c r="B1384">
        <v>20000</v>
      </c>
      <c r="C1384">
        <v>10000</v>
      </c>
      <c r="D1384" s="2">
        <v>45769</v>
      </c>
      <c r="E1384" t="s">
        <v>59</v>
      </c>
      <c r="F1384" t="s">
        <v>3173</v>
      </c>
      <c r="G1384" t="s">
        <v>2739</v>
      </c>
      <c r="I1384">
        <v>1</v>
      </c>
      <c r="J1384" t="s">
        <v>183</v>
      </c>
      <c r="K1384">
        <v>59</v>
      </c>
      <c r="L1384" t="s">
        <v>6045</v>
      </c>
      <c r="M1384" t="s">
        <v>73</v>
      </c>
      <c r="N1384" t="s">
        <v>3811</v>
      </c>
      <c r="O1384">
        <v>258</v>
      </c>
      <c r="R1384" s="2">
        <v>45769</v>
      </c>
      <c r="T1384">
        <v>4</v>
      </c>
      <c r="U1384" s="3">
        <v>1030</v>
      </c>
      <c r="V1384" t="s">
        <v>65</v>
      </c>
      <c r="W1384">
        <v>112887590001</v>
      </c>
      <c r="X1384">
        <v>0</v>
      </c>
      <c r="Y1384" s="3">
        <v>1030</v>
      </c>
      <c r="Z1384">
        <v>0</v>
      </c>
      <c r="AA1384">
        <v>0</v>
      </c>
      <c r="AB1384">
        <v>0</v>
      </c>
      <c r="AC1384">
        <v>0</v>
      </c>
      <c r="AF1384">
        <v>0</v>
      </c>
      <c r="AO1384">
        <v>11288759</v>
      </c>
      <c r="AP1384" t="s">
        <v>571</v>
      </c>
      <c r="AR1384">
        <v>0</v>
      </c>
      <c r="AS1384">
        <v>0</v>
      </c>
      <c r="AT1384">
        <v>0</v>
      </c>
      <c r="AU1384">
        <v>0</v>
      </c>
      <c r="AV1384">
        <v>0</v>
      </c>
      <c r="AW1384">
        <v>0</v>
      </c>
      <c r="BA1384" t="s">
        <v>63</v>
      </c>
      <c r="BB1384" t="s">
        <v>3364</v>
      </c>
      <c r="BC1384">
        <v>0</v>
      </c>
      <c r="BE1384" t="s">
        <v>571</v>
      </c>
      <c r="BH1384" t="s">
        <v>3174</v>
      </c>
    </row>
    <row r="1385" spans="1:60" x14ac:dyDescent="0.35">
      <c r="A1385" t="s">
        <v>3175</v>
      </c>
      <c r="B1385">
        <v>10000</v>
      </c>
      <c r="C1385">
        <v>10000</v>
      </c>
      <c r="D1385" s="2">
        <v>45769</v>
      </c>
      <c r="E1385" t="s">
        <v>59</v>
      </c>
      <c r="F1385" t="s">
        <v>3176</v>
      </c>
      <c r="G1385" t="s">
        <v>2715</v>
      </c>
      <c r="I1385">
        <v>1</v>
      </c>
      <c r="J1385" t="s">
        <v>183</v>
      </c>
      <c r="K1385">
        <v>26</v>
      </c>
      <c r="L1385" t="s">
        <v>6061</v>
      </c>
      <c r="M1385" t="s">
        <v>648</v>
      </c>
      <c r="N1385" t="s">
        <v>3810</v>
      </c>
      <c r="O1385" s="3">
        <v>4500</v>
      </c>
      <c r="R1385" s="2">
        <v>45769</v>
      </c>
      <c r="T1385">
        <v>4</v>
      </c>
      <c r="U1385" s="3">
        <v>18000</v>
      </c>
      <c r="V1385" t="s">
        <v>65</v>
      </c>
      <c r="W1385" t="s">
        <v>2273</v>
      </c>
      <c r="X1385">
        <v>0</v>
      </c>
      <c r="Y1385" s="3">
        <v>18000</v>
      </c>
      <c r="Z1385">
        <v>0</v>
      </c>
      <c r="AA1385">
        <v>0</v>
      </c>
      <c r="AB1385">
        <v>0</v>
      </c>
      <c r="AC1385">
        <v>0</v>
      </c>
      <c r="AF1385">
        <v>0</v>
      </c>
      <c r="AO1385" t="s">
        <v>2274</v>
      </c>
      <c r="AP1385" t="s">
        <v>170</v>
      </c>
      <c r="AR1385">
        <v>0</v>
      </c>
      <c r="AS1385">
        <v>0</v>
      </c>
      <c r="AT1385">
        <v>0</v>
      </c>
      <c r="AU1385">
        <v>0</v>
      </c>
      <c r="AV1385">
        <v>0</v>
      </c>
      <c r="AW1385">
        <v>0</v>
      </c>
      <c r="BA1385" t="s">
        <v>63</v>
      </c>
      <c r="BB1385" t="s">
        <v>5625</v>
      </c>
      <c r="BC1385">
        <v>0</v>
      </c>
      <c r="BE1385" t="s">
        <v>170</v>
      </c>
      <c r="BH1385" t="s">
        <v>3177</v>
      </c>
    </row>
    <row r="1386" spans="1:60" x14ac:dyDescent="0.35">
      <c r="A1386" t="s">
        <v>3255</v>
      </c>
      <c r="B1386">
        <v>10000</v>
      </c>
      <c r="C1386">
        <v>10000</v>
      </c>
      <c r="D1386" s="2">
        <v>45770</v>
      </c>
      <c r="E1386" t="s">
        <v>59</v>
      </c>
      <c r="F1386" t="s">
        <v>3256</v>
      </c>
      <c r="G1386" t="s">
        <v>2715</v>
      </c>
      <c r="I1386">
        <v>1</v>
      </c>
      <c r="J1386" t="s">
        <v>183</v>
      </c>
      <c r="K1386">
        <v>26</v>
      </c>
      <c r="L1386" t="s">
        <v>6061</v>
      </c>
      <c r="M1386" t="s">
        <v>648</v>
      </c>
      <c r="N1386" t="s">
        <v>3810</v>
      </c>
      <c r="O1386" s="3">
        <v>4500</v>
      </c>
      <c r="R1386" s="2">
        <v>45769</v>
      </c>
      <c r="T1386">
        <v>4</v>
      </c>
      <c r="U1386" s="3">
        <v>18000</v>
      </c>
      <c r="V1386" t="s">
        <v>65</v>
      </c>
      <c r="W1386" t="s">
        <v>2273</v>
      </c>
      <c r="X1386">
        <v>0</v>
      </c>
      <c r="Y1386" s="3">
        <v>18000</v>
      </c>
      <c r="Z1386">
        <v>0</v>
      </c>
      <c r="AA1386">
        <v>0</v>
      </c>
      <c r="AB1386">
        <v>0</v>
      </c>
      <c r="AC1386">
        <v>0</v>
      </c>
      <c r="AF1386">
        <v>0</v>
      </c>
      <c r="AO1386" t="s">
        <v>2274</v>
      </c>
      <c r="AP1386" t="s">
        <v>275</v>
      </c>
      <c r="AR1386">
        <v>0</v>
      </c>
      <c r="AS1386">
        <v>0</v>
      </c>
      <c r="AT1386">
        <v>0</v>
      </c>
      <c r="AU1386">
        <v>0</v>
      </c>
      <c r="AV1386">
        <v>0</v>
      </c>
      <c r="AW1386">
        <v>0</v>
      </c>
      <c r="BA1386" t="s">
        <v>63</v>
      </c>
      <c r="BB1386" t="s">
        <v>5626</v>
      </c>
      <c r="BC1386">
        <v>0</v>
      </c>
      <c r="BE1386" t="s">
        <v>275</v>
      </c>
      <c r="BH1386" t="s">
        <v>3257</v>
      </c>
    </row>
    <row r="1387" spans="1:60" x14ac:dyDescent="0.35">
      <c r="A1387" t="s">
        <v>3258</v>
      </c>
      <c r="B1387">
        <v>10000</v>
      </c>
      <c r="C1387">
        <v>10000</v>
      </c>
      <c r="D1387" s="2">
        <v>45770</v>
      </c>
      <c r="E1387" t="s">
        <v>59</v>
      </c>
      <c r="F1387" t="s">
        <v>3259</v>
      </c>
      <c r="G1387" t="s">
        <v>3260</v>
      </c>
      <c r="I1387">
        <v>1</v>
      </c>
      <c r="J1387" t="s">
        <v>183</v>
      </c>
      <c r="K1387">
        <v>32</v>
      </c>
      <c r="L1387" t="s">
        <v>6064</v>
      </c>
      <c r="M1387" t="s">
        <v>516</v>
      </c>
      <c r="N1387" t="s">
        <v>3833</v>
      </c>
      <c r="O1387" s="3">
        <v>5860</v>
      </c>
      <c r="R1387" s="2">
        <v>45769</v>
      </c>
      <c r="T1387">
        <v>1</v>
      </c>
      <c r="U1387" s="3">
        <v>5860</v>
      </c>
      <c r="V1387" t="s">
        <v>65</v>
      </c>
      <c r="W1387" t="s">
        <v>2212</v>
      </c>
      <c r="X1387">
        <v>0</v>
      </c>
      <c r="Y1387" s="3">
        <v>5360</v>
      </c>
      <c r="Z1387">
        <v>500</v>
      </c>
      <c r="AA1387">
        <v>0</v>
      </c>
      <c r="AB1387">
        <v>0</v>
      </c>
      <c r="AC1387">
        <v>0</v>
      </c>
      <c r="AF1387">
        <v>0</v>
      </c>
      <c r="AO1387" t="s">
        <v>2213</v>
      </c>
      <c r="AP1387" t="s">
        <v>465</v>
      </c>
      <c r="AR1387">
        <v>0</v>
      </c>
      <c r="AS1387">
        <v>0</v>
      </c>
      <c r="AT1387">
        <v>0</v>
      </c>
      <c r="AU1387">
        <v>0</v>
      </c>
      <c r="AV1387">
        <v>0</v>
      </c>
      <c r="AW1387">
        <v>0</v>
      </c>
      <c r="BA1387" t="s">
        <v>63</v>
      </c>
      <c r="BB1387" t="s">
        <v>5627</v>
      </c>
      <c r="BC1387">
        <v>0</v>
      </c>
      <c r="BE1387" t="s">
        <v>465</v>
      </c>
      <c r="BH1387" t="s">
        <v>3074</v>
      </c>
    </row>
    <row r="1388" spans="1:60" x14ac:dyDescent="0.35">
      <c r="A1388" t="s">
        <v>3178</v>
      </c>
      <c r="B1388">
        <v>10000</v>
      </c>
      <c r="C1388">
        <v>10000</v>
      </c>
      <c r="D1388" s="2">
        <v>45769</v>
      </c>
      <c r="E1388" t="s">
        <v>59</v>
      </c>
      <c r="F1388" t="s">
        <v>3179</v>
      </c>
      <c r="G1388" t="s">
        <v>3180</v>
      </c>
      <c r="I1388">
        <v>1</v>
      </c>
      <c r="J1388" t="s">
        <v>183</v>
      </c>
      <c r="K1388">
        <v>78</v>
      </c>
      <c r="L1388" t="s">
        <v>6047</v>
      </c>
      <c r="M1388" t="s">
        <v>216</v>
      </c>
      <c r="N1388" t="s">
        <v>3803</v>
      </c>
      <c r="O1388">
        <v>100</v>
      </c>
      <c r="R1388" s="2">
        <v>45769</v>
      </c>
      <c r="T1388">
        <v>1</v>
      </c>
      <c r="U1388">
        <v>100</v>
      </c>
      <c r="V1388" t="s">
        <v>65</v>
      </c>
      <c r="W1388">
        <v>107355740001</v>
      </c>
      <c r="X1388">
        <v>0</v>
      </c>
      <c r="Y1388">
        <v>100</v>
      </c>
      <c r="Z1388">
        <v>0</v>
      </c>
      <c r="AA1388">
        <v>0</v>
      </c>
      <c r="AB1388">
        <v>0</v>
      </c>
      <c r="AC1388">
        <v>0</v>
      </c>
      <c r="AF1388">
        <v>0</v>
      </c>
      <c r="AO1388">
        <v>10735574</v>
      </c>
      <c r="AP1388" t="s">
        <v>282</v>
      </c>
      <c r="AR1388">
        <v>0</v>
      </c>
      <c r="AS1388">
        <v>0</v>
      </c>
      <c r="AT1388">
        <v>0</v>
      </c>
      <c r="AU1388">
        <v>0</v>
      </c>
      <c r="AV1388">
        <v>0</v>
      </c>
      <c r="AW1388">
        <v>0</v>
      </c>
      <c r="BA1388" t="s">
        <v>63</v>
      </c>
      <c r="BB1388" t="s">
        <v>3365</v>
      </c>
      <c r="BC1388">
        <v>0</v>
      </c>
      <c r="BE1388" t="s">
        <v>282</v>
      </c>
      <c r="BH1388" t="s">
        <v>3181</v>
      </c>
    </row>
    <row r="1389" spans="1:60" x14ac:dyDescent="0.35">
      <c r="A1389" t="s">
        <v>3182</v>
      </c>
      <c r="B1389">
        <v>10000</v>
      </c>
      <c r="C1389">
        <v>10000</v>
      </c>
      <c r="D1389" s="2">
        <v>45769</v>
      </c>
      <c r="E1389" t="s">
        <v>59</v>
      </c>
      <c r="F1389" t="s">
        <v>3179</v>
      </c>
      <c r="G1389" t="s">
        <v>3180</v>
      </c>
      <c r="I1389">
        <v>1</v>
      </c>
      <c r="J1389" t="s">
        <v>183</v>
      </c>
      <c r="K1389">
        <v>78</v>
      </c>
      <c r="L1389" t="s">
        <v>6047</v>
      </c>
      <c r="M1389" t="s">
        <v>216</v>
      </c>
      <c r="N1389" t="s">
        <v>3803</v>
      </c>
      <c r="O1389">
        <v>5</v>
      </c>
      <c r="R1389" s="2">
        <v>45769</v>
      </c>
      <c r="T1389">
        <v>1</v>
      </c>
      <c r="U1389">
        <v>5</v>
      </c>
      <c r="V1389" t="s">
        <v>65</v>
      </c>
      <c r="W1389">
        <v>107355740001</v>
      </c>
      <c r="X1389">
        <v>0</v>
      </c>
      <c r="Y1389">
        <v>5</v>
      </c>
      <c r="Z1389">
        <v>0</v>
      </c>
      <c r="AA1389">
        <v>0</v>
      </c>
      <c r="AB1389">
        <v>0</v>
      </c>
      <c r="AC1389">
        <v>0</v>
      </c>
      <c r="AF1389">
        <v>0</v>
      </c>
      <c r="AO1389">
        <v>10735574</v>
      </c>
      <c r="AP1389" t="s">
        <v>282</v>
      </c>
      <c r="AR1389">
        <v>0</v>
      </c>
      <c r="AS1389">
        <v>0</v>
      </c>
      <c r="AT1389">
        <v>0</v>
      </c>
      <c r="AU1389">
        <v>0</v>
      </c>
      <c r="AV1389">
        <v>0</v>
      </c>
      <c r="AW1389">
        <v>0</v>
      </c>
      <c r="BA1389" t="s">
        <v>63</v>
      </c>
      <c r="BB1389" t="s">
        <v>3366</v>
      </c>
      <c r="BC1389">
        <v>0</v>
      </c>
      <c r="BE1389" t="s">
        <v>282</v>
      </c>
      <c r="BH1389" t="s">
        <v>3183</v>
      </c>
    </row>
    <row r="1390" spans="1:60" x14ac:dyDescent="0.35">
      <c r="A1390" t="s">
        <v>3262</v>
      </c>
      <c r="B1390">
        <v>10000</v>
      </c>
      <c r="C1390">
        <v>10000</v>
      </c>
      <c r="D1390" s="2">
        <v>45770</v>
      </c>
      <c r="E1390" t="s">
        <v>59</v>
      </c>
      <c r="F1390" t="s">
        <v>3263</v>
      </c>
      <c r="G1390">
        <v>860909082244</v>
      </c>
      <c r="I1390">
        <v>1</v>
      </c>
      <c r="J1390" t="s">
        <v>183</v>
      </c>
      <c r="K1390">
        <v>79</v>
      </c>
      <c r="L1390" t="s">
        <v>6076</v>
      </c>
      <c r="M1390" t="s">
        <v>92</v>
      </c>
      <c r="N1390" t="s">
        <v>3828</v>
      </c>
      <c r="O1390">
        <v>465</v>
      </c>
      <c r="R1390" s="2">
        <v>45769</v>
      </c>
      <c r="T1390">
        <v>14</v>
      </c>
      <c r="U1390" s="3">
        <v>6510</v>
      </c>
      <c r="V1390" t="s">
        <v>65</v>
      </c>
      <c r="W1390" t="s">
        <v>3264</v>
      </c>
      <c r="X1390">
        <v>0</v>
      </c>
      <c r="Y1390" s="3">
        <v>5000</v>
      </c>
      <c r="Z1390" s="3">
        <v>1510</v>
      </c>
      <c r="AA1390">
        <v>0</v>
      </c>
      <c r="AB1390">
        <v>0</v>
      </c>
      <c r="AC1390">
        <v>0</v>
      </c>
      <c r="AF1390">
        <v>0</v>
      </c>
      <c r="AO1390" t="s">
        <v>3265</v>
      </c>
      <c r="AP1390" t="s">
        <v>147</v>
      </c>
      <c r="AR1390">
        <v>0</v>
      </c>
      <c r="AS1390">
        <v>0</v>
      </c>
      <c r="AT1390">
        <v>0</v>
      </c>
      <c r="AU1390">
        <v>0</v>
      </c>
      <c r="AV1390">
        <v>0</v>
      </c>
      <c r="AW1390">
        <v>0</v>
      </c>
      <c r="BA1390" t="s">
        <v>63</v>
      </c>
      <c r="BB1390" t="s">
        <v>5628</v>
      </c>
      <c r="BC1390">
        <v>0</v>
      </c>
      <c r="BE1390" t="s">
        <v>147</v>
      </c>
      <c r="BH1390" t="s">
        <v>3266</v>
      </c>
    </row>
    <row r="1391" spans="1:60" x14ac:dyDescent="0.35">
      <c r="A1391" t="s">
        <v>3267</v>
      </c>
      <c r="B1391">
        <v>10000</v>
      </c>
      <c r="C1391">
        <v>10000</v>
      </c>
      <c r="D1391" s="2">
        <v>45770</v>
      </c>
      <c r="E1391" t="s">
        <v>59</v>
      </c>
      <c r="F1391" t="s">
        <v>3268</v>
      </c>
      <c r="G1391" t="s">
        <v>3269</v>
      </c>
      <c r="I1391">
        <v>1</v>
      </c>
      <c r="J1391" t="s">
        <v>183</v>
      </c>
      <c r="K1391">
        <v>31</v>
      </c>
      <c r="L1391" t="s">
        <v>6061</v>
      </c>
      <c r="M1391" t="s">
        <v>2529</v>
      </c>
      <c r="N1391" t="s">
        <v>3807</v>
      </c>
      <c r="O1391" s="3">
        <v>1000</v>
      </c>
      <c r="R1391" s="2">
        <v>45769</v>
      </c>
      <c r="T1391">
        <v>1</v>
      </c>
      <c r="U1391" s="3">
        <v>1000</v>
      </c>
      <c r="V1391" t="s">
        <v>65</v>
      </c>
      <c r="W1391" t="s">
        <v>3270</v>
      </c>
      <c r="X1391">
        <v>0</v>
      </c>
      <c r="Y1391" s="3">
        <v>1000</v>
      </c>
      <c r="Z1391">
        <v>0</v>
      </c>
      <c r="AA1391">
        <v>0</v>
      </c>
      <c r="AB1391">
        <v>0</v>
      </c>
      <c r="AC1391">
        <v>0</v>
      </c>
      <c r="AF1391">
        <v>0</v>
      </c>
      <c r="AO1391" t="s">
        <v>3271</v>
      </c>
      <c r="AP1391" t="s">
        <v>2732</v>
      </c>
      <c r="AR1391">
        <v>0</v>
      </c>
      <c r="AS1391">
        <v>0</v>
      </c>
      <c r="AT1391">
        <v>0</v>
      </c>
      <c r="AU1391">
        <v>0</v>
      </c>
      <c r="AV1391">
        <v>0</v>
      </c>
      <c r="AW1391">
        <v>0</v>
      </c>
      <c r="BA1391" t="s">
        <v>63</v>
      </c>
      <c r="BB1391" t="s">
        <v>5629</v>
      </c>
      <c r="BC1391">
        <v>0</v>
      </c>
      <c r="BE1391" t="s">
        <v>2732</v>
      </c>
      <c r="BH1391" t="s">
        <v>3272</v>
      </c>
    </row>
    <row r="1392" spans="1:60" x14ac:dyDescent="0.35">
      <c r="A1392" t="s">
        <v>3273</v>
      </c>
      <c r="B1392">
        <v>10000</v>
      </c>
      <c r="C1392">
        <v>10000</v>
      </c>
      <c r="D1392" s="2">
        <v>45770</v>
      </c>
      <c r="E1392" t="s">
        <v>59</v>
      </c>
      <c r="F1392" t="s">
        <v>3268</v>
      </c>
      <c r="G1392" t="s">
        <v>3269</v>
      </c>
      <c r="I1392">
        <v>1</v>
      </c>
      <c r="J1392" t="s">
        <v>183</v>
      </c>
      <c r="K1392">
        <v>31</v>
      </c>
      <c r="L1392" t="s">
        <v>6061</v>
      </c>
      <c r="M1392" t="s">
        <v>2529</v>
      </c>
      <c r="N1392" t="s">
        <v>3807</v>
      </c>
      <c r="O1392" s="3">
        <v>1500</v>
      </c>
      <c r="R1392" s="2">
        <v>45769</v>
      </c>
      <c r="T1392">
        <v>1</v>
      </c>
      <c r="U1392" s="3">
        <v>1500</v>
      </c>
      <c r="V1392" t="s">
        <v>65</v>
      </c>
      <c r="W1392" t="s">
        <v>2730</v>
      </c>
      <c r="X1392">
        <v>0</v>
      </c>
      <c r="Y1392" s="3">
        <v>1500</v>
      </c>
      <c r="Z1392">
        <v>0</v>
      </c>
      <c r="AA1392">
        <v>0</v>
      </c>
      <c r="AB1392">
        <v>0</v>
      </c>
      <c r="AC1392">
        <v>0</v>
      </c>
      <c r="AF1392">
        <v>0</v>
      </c>
      <c r="AO1392" t="s">
        <v>2731</v>
      </c>
      <c r="AP1392" t="s">
        <v>2732</v>
      </c>
      <c r="AR1392">
        <v>0</v>
      </c>
      <c r="AS1392">
        <v>0</v>
      </c>
      <c r="AT1392">
        <v>0</v>
      </c>
      <c r="AU1392">
        <v>0</v>
      </c>
      <c r="AV1392">
        <v>0</v>
      </c>
      <c r="AW1392">
        <v>0</v>
      </c>
      <c r="BA1392" t="s">
        <v>63</v>
      </c>
      <c r="BB1392" t="s">
        <v>5630</v>
      </c>
      <c r="BC1392">
        <v>0</v>
      </c>
      <c r="BE1392" t="s">
        <v>2732</v>
      </c>
      <c r="BH1392" t="s">
        <v>3274</v>
      </c>
    </row>
    <row r="1393" spans="1:60" x14ac:dyDescent="0.35">
      <c r="A1393" t="s">
        <v>3275</v>
      </c>
      <c r="B1393">
        <v>10000</v>
      </c>
      <c r="C1393">
        <v>10000</v>
      </c>
      <c r="D1393" s="2">
        <v>45770</v>
      </c>
      <c r="E1393" t="s">
        <v>59</v>
      </c>
      <c r="F1393" t="s">
        <v>3268</v>
      </c>
      <c r="G1393" t="s">
        <v>3269</v>
      </c>
      <c r="I1393">
        <v>1</v>
      </c>
      <c r="J1393" t="s">
        <v>183</v>
      </c>
      <c r="K1393">
        <v>31</v>
      </c>
      <c r="L1393" t="s">
        <v>6061</v>
      </c>
      <c r="M1393" t="s">
        <v>2529</v>
      </c>
      <c r="N1393" t="s">
        <v>3807</v>
      </c>
      <c r="O1393">
        <v>500</v>
      </c>
      <c r="R1393" s="2">
        <v>45769</v>
      </c>
      <c r="T1393">
        <v>1</v>
      </c>
      <c r="U1393">
        <v>500</v>
      </c>
      <c r="V1393" t="s">
        <v>65</v>
      </c>
      <c r="W1393" t="s">
        <v>3276</v>
      </c>
      <c r="X1393">
        <v>0</v>
      </c>
      <c r="Y1393">
        <v>500</v>
      </c>
      <c r="Z1393">
        <v>0</v>
      </c>
      <c r="AA1393">
        <v>0</v>
      </c>
      <c r="AB1393">
        <v>0</v>
      </c>
      <c r="AC1393">
        <v>0</v>
      </c>
      <c r="AF1393">
        <v>0</v>
      </c>
      <c r="AO1393" t="s">
        <v>3277</v>
      </c>
      <c r="AP1393" t="s">
        <v>2732</v>
      </c>
      <c r="AR1393">
        <v>0</v>
      </c>
      <c r="AS1393">
        <v>0</v>
      </c>
      <c r="AT1393">
        <v>0</v>
      </c>
      <c r="AU1393">
        <v>0</v>
      </c>
      <c r="AV1393">
        <v>0</v>
      </c>
      <c r="AW1393">
        <v>0</v>
      </c>
      <c r="BA1393" t="s">
        <v>63</v>
      </c>
      <c r="BB1393" t="s">
        <v>5631</v>
      </c>
      <c r="BC1393">
        <v>0</v>
      </c>
      <c r="BE1393" t="s">
        <v>2732</v>
      </c>
      <c r="BH1393" t="s">
        <v>3274</v>
      </c>
    </row>
    <row r="1394" spans="1:60" x14ac:dyDescent="0.35">
      <c r="A1394" t="s">
        <v>3278</v>
      </c>
      <c r="B1394">
        <v>10000</v>
      </c>
      <c r="C1394">
        <v>10000</v>
      </c>
      <c r="D1394" s="2">
        <v>45770</v>
      </c>
      <c r="E1394" t="s">
        <v>59</v>
      </c>
      <c r="F1394" t="s">
        <v>3237</v>
      </c>
      <c r="G1394" t="s">
        <v>3279</v>
      </c>
      <c r="I1394">
        <v>1</v>
      </c>
      <c r="J1394" t="s">
        <v>183</v>
      </c>
      <c r="K1394">
        <v>95</v>
      </c>
      <c r="L1394" t="s">
        <v>6068</v>
      </c>
      <c r="M1394" t="s">
        <v>454</v>
      </c>
      <c r="N1394" t="s">
        <v>3837</v>
      </c>
      <c r="O1394" s="3">
        <v>14286</v>
      </c>
      <c r="R1394" s="2">
        <v>45769</v>
      </c>
      <c r="T1394">
        <v>14</v>
      </c>
      <c r="U1394" s="3">
        <v>200004</v>
      </c>
      <c r="V1394" t="s">
        <v>65</v>
      </c>
      <c r="W1394">
        <v>86.915900010000001</v>
      </c>
      <c r="X1394">
        <v>0</v>
      </c>
      <c r="Y1394" s="3">
        <v>222000</v>
      </c>
      <c r="Z1394" s="3">
        <v>-21996</v>
      </c>
      <c r="AA1394">
        <v>0</v>
      </c>
      <c r="AB1394">
        <v>0</v>
      </c>
      <c r="AC1394">
        <v>0</v>
      </c>
      <c r="AF1394">
        <v>0</v>
      </c>
      <c r="AO1394">
        <v>86.915899999999993</v>
      </c>
      <c r="AP1394" t="s">
        <v>1048</v>
      </c>
      <c r="AR1394">
        <v>0</v>
      </c>
      <c r="AS1394">
        <v>0</v>
      </c>
      <c r="AT1394">
        <v>0</v>
      </c>
      <c r="AU1394">
        <v>0</v>
      </c>
      <c r="AV1394">
        <v>0</v>
      </c>
      <c r="AW1394">
        <v>0</v>
      </c>
      <c r="BA1394" t="s">
        <v>63</v>
      </c>
      <c r="BB1394" t="s">
        <v>5632</v>
      </c>
      <c r="BC1394">
        <v>0</v>
      </c>
      <c r="BE1394" t="s">
        <v>1048</v>
      </c>
      <c r="BH1394" t="s">
        <v>3281</v>
      </c>
    </row>
    <row r="1395" spans="1:60" x14ac:dyDescent="0.35">
      <c r="A1395" t="s">
        <v>3282</v>
      </c>
      <c r="B1395">
        <v>10000</v>
      </c>
      <c r="C1395">
        <v>20000</v>
      </c>
      <c r="D1395" s="2">
        <v>45770</v>
      </c>
      <c r="E1395" t="s">
        <v>59</v>
      </c>
      <c r="F1395" t="s">
        <v>3283</v>
      </c>
      <c r="G1395" t="s">
        <v>3284</v>
      </c>
      <c r="I1395">
        <v>2</v>
      </c>
      <c r="J1395" t="s">
        <v>183</v>
      </c>
      <c r="K1395">
        <v>100</v>
      </c>
      <c r="L1395" t="s">
        <v>6052</v>
      </c>
      <c r="M1395" t="s">
        <v>281</v>
      </c>
      <c r="N1395" t="s">
        <v>3851</v>
      </c>
      <c r="O1395" s="3">
        <v>5000</v>
      </c>
      <c r="R1395" s="2">
        <v>45769</v>
      </c>
      <c r="T1395">
        <v>1</v>
      </c>
      <c r="U1395" s="3">
        <v>5000</v>
      </c>
      <c r="V1395" t="s">
        <v>65</v>
      </c>
      <c r="W1395" t="s">
        <v>3285</v>
      </c>
      <c r="X1395">
        <v>0</v>
      </c>
      <c r="Y1395" s="3">
        <v>5000</v>
      </c>
      <c r="Z1395">
        <v>0</v>
      </c>
      <c r="AA1395">
        <v>0</v>
      </c>
      <c r="AB1395">
        <v>0</v>
      </c>
      <c r="AC1395">
        <v>0</v>
      </c>
      <c r="AF1395">
        <v>0</v>
      </c>
      <c r="AO1395" t="s">
        <v>3286</v>
      </c>
      <c r="AP1395" t="s">
        <v>225</v>
      </c>
      <c r="AR1395">
        <v>0</v>
      </c>
      <c r="AS1395">
        <v>0</v>
      </c>
      <c r="AT1395">
        <v>0</v>
      </c>
      <c r="AU1395">
        <v>0</v>
      </c>
      <c r="AV1395">
        <v>0</v>
      </c>
      <c r="AW1395">
        <v>0</v>
      </c>
      <c r="BA1395" t="s">
        <v>63</v>
      </c>
      <c r="BB1395" t="s">
        <v>5557</v>
      </c>
      <c r="BC1395">
        <v>0</v>
      </c>
      <c r="BE1395" t="s">
        <v>225</v>
      </c>
      <c r="BH1395" t="s">
        <v>2905</v>
      </c>
    </row>
    <row r="1396" spans="1:60" x14ac:dyDescent="0.35">
      <c r="A1396" t="s">
        <v>3287</v>
      </c>
      <c r="B1396">
        <v>10000</v>
      </c>
      <c r="C1396">
        <v>10000</v>
      </c>
      <c r="D1396" s="2">
        <v>45770</v>
      </c>
      <c r="E1396" t="s">
        <v>59</v>
      </c>
      <c r="F1396" t="s">
        <v>3288</v>
      </c>
      <c r="G1396" t="s">
        <v>3289</v>
      </c>
      <c r="I1396">
        <v>1</v>
      </c>
      <c r="J1396" t="s">
        <v>183</v>
      </c>
      <c r="K1396">
        <v>82</v>
      </c>
      <c r="L1396" t="s">
        <v>6055</v>
      </c>
      <c r="M1396" t="s">
        <v>352</v>
      </c>
      <c r="N1396" t="s">
        <v>3798</v>
      </c>
      <c r="O1396" s="3">
        <v>15000</v>
      </c>
      <c r="R1396" s="2">
        <v>45769</v>
      </c>
      <c r="T1396">
        <v>2</v>
      </c>
      <c r="U1396" s="3">
        <v>30000</v>
      </c>
      <c r="V1396" t="s">
        <v>65</v>
      </c>
      <c r="W1396" t="s">
        <v>3290</v>
      </c>
      <c r="X1396">
        <v>0</v>
      </c>
      <c r="Y1396" s="3">
        <v>30000</v>
      </c>
      <c r="Z1396">
        <v>0</v>
      </c>
      <c r="AA1396">
        <v>0</v>
      </c>
      <c r="AB1396">
        <v>0</v>
      </c>
      <c r="AC1396">
        <v>0</v>
      </c>
      <c r="AF1396">
        <v>0</v>
      </c>
      <c r="AO1396">
        <v>4521394</v>
      </c>
      <c r="AP1396" t="s">
        <v>162</v>
      </c>
      <c r="AR1396">
        <v>0</v>
      </c>
      <c r="AS1396">
        <v>0</v>
      </c>
      <c r="AT1396">
        <v>0</v>
      </c>
      <c r="AU1396">
        <v>0</v>
      </c>
      <c r="AV1396">
        <v>0</v>
      </c>
      <c r="AW1396">
        <v>0</v>
      </c>
      <c r="BA1396" t="s">
        <v>63</v>
      </c>
      <c r="BB1396" t="s">
        <v>5633</v>
      </c>
      <c r="BC1396">
        <v>0</v>
      </c>
      <c r="BE1396" t="s">
        <v>162</v>
      </c>
      <c r="BH1396" t="s">
        <v>3291</v>
      </c>
    </row>
    <row r="1397" spans="1:60" x14ac:dyDescent="0.35">
      <c r="A1397" t="s">
        <v>3184</v>
      </c>
      <c r="B1397">
        <v>10000</v>
      </c>
      <c r="C1397">
        <v>10000</v>
      </c>
      <c r="D1397" s="2">
        <v>45769</v>
      </c>
      <c r="E1397" t="s">
        <v>59</v>
      </c>
      <c r="F1397" s="4">
        <v>0.47076388888888887</v>
      </c>
      <c r="G1397" t="s">
        <v>2739</v>
      </c>
      <c r="I1397">
        <v>1</v>
      </c>
      <c r="J1397" t="s">
        <v>183</v>
      </c>
      <c r="K1397">
        <v>59</v>
      </c>
      <c r="L1397" t="s">
        <v>6045</v>
      </c>
      <c r="M1397" t="s">
        <v>73</v>
      </c>
      <c r="N1397" t="s">
        <v>3811</v>
      </c>
      <c r="O1397">
        <v>258</v>
      </c>
      <c r="R1397" s="2">
        <v>45769</v>
      </c>
      <c r="T1397">
        <v>4</v>
      </c>
      <c r="U1397" s="3">
        <v>1032</v>
      </c>
      <c r="V1397" t="s">
        <v>65</v>
      </c>
      <c r="W1397">
        <v>112887750001</v>
      </c>
      <c r="X1397">
        <v>0</v>
      </c>
      <c r="Y1397" s="3">
        <v>1030</v>
      </c>
      <c r="Z1397">
        <v>2</v>
      </c>
      <c r="AA1397">
        <v>0</v>
      </c>
      <c r="AB1397">
        <v>0</v>
      </c>
      <c r="AC1397">
        <v>0</v>
      </c>
      <c r="AF1397">
        <v>0</v>
      </c>
      <c r="AO1397">
        <v>11288775</v>
      </c>
      <c r="AP1397" t="s">
        <v>571</v>
      </c>
      <c r="AR1397">
        <v>0</v>
      </c>
      <c r="AS1397">
        <v>0</v>
      </c>
      <c r="AT1397">
        <v>0</v>
      </c>
      <c r="AU1397">
        <v>0</v>
      </c>
      <c r="AV1397">
        <v>0</v>
      </c>
      <c r="AW1397">
        <v>0</v>
      </c>
      <c r="BA1397" t="s">
        <v>63</v>
      </c>
      <c r="BB1397" t="s">
        <v>3367</v>
      </c>
      <c r="BC1397">
        <v>0</v>
      </c>
      <c r="BE1397" t="s">
        <v>571</v>
      </c>
      <c r="BH1397" t="s">
        <v>3185</v>
      </c>
    </row>
    <row r="1398" spans="1:60" x14ac:dyDescent="0.35">
      <c r="A1398" t="s">
        <v>3186</v>
      </c>
      <c r="B1398">
        <v>10000</v>
      </c>
      <c r="C1398">
        <v>10000</v>
      </c>
      <c r="D1398" s="2">
        <v>45769</v>
      </c>
      <c r="E1398" t="s">
        <v>59</v>
      </c>
      <c r="F1398" s="4">
        <v>0.47076388888888887</v>
      </c>
      <c r="G1398" t="s">
        <v>2739</v>
      </c>
      <c r="I1398">
        <v>1</v>
      </c>
      <c r="J1398" t="s">
        <v>183</v>
      </c>
      <c r="K1398">
        <v>59</v>
      </c>
      <c r="L1398" t="s">
        <v>6045</v>
      </c>
      <c r="M1398" t="s">
        <v>73</v>
      </c>
      <c r="N1398" t="s">
        <v>3811</v>
      </c>
      <c r="O1398">
        <v>258</v>
      </c>
      <c r="R1398" s="2">
        <v>45769</v>
      </c>
      <c r="T1398">
        <v>4</v>
      </c>
      <c r="U1398" s="3">
        <v>1032</v>
      </c>
      <c r="V1398" t="s">
        <v>65</v>
      </c>
      <c r="W1398">
        <v>112887750001</v>
      </c>
      <c r="X1398">
        <v>0</v>
      </c>
      <c r="Y1398" s="3">
        <v>1030</v>
      </c>
      <c r="Z1398">
        <v>2</v>
      </c>
      <c r="AA1398">
        <v>0</v>
      </c>
      <c r="AB1398">
        <v>0</v>
      </c>
      <c r="AC1398">
        <v>0</v>
      </c>
      <c r="AF1398">
        <v>0</v>
      </c>
      <c r="AO1398">
        <v>11288775</v>
      </c>
      <c r="AP1398" t="s">
        <v>571</v>
      </c>
      <c r="AR1398">
        <v>0</v>
      </c>
      <c r="AS1398">
        <v>0</v>
      </c>
      <c r="AT1398">
        <v>0</v>
      </c>
      <c r="AU1398">
        <v>0</v>
      </c>
      <c r="AV1398">
        <v>0</v>
      </c>
      <c r="AW1398">
        <v>0</v>
      </c>
      <c r="BA1398" t="s">
        <v>63</v>
      </c>
      <c r="BB1398" t="s">
        <v>3368</v>
      </c>
      <c r="BC1398">
        <v>0</v>
      </c>
      <c r="BE1398" t="s">
        <v>571</v>
      </c>
      <c r="BH1398" t="s">
        <v>3187</v>
      </c>
    </row>
    <row r="1399" spans="1:60" x14ac:dyDescent="0.35">
      <c r="A1399" t="s">
        <v>3294</v>
      </c>
      <c r="B1399">
        <v>10000</v>
      </c>
      <c r="C1399">
        <v>10000</v>
      </c>
      <c r="D1399" s="2">
        <v>45770</v>
      </c>
      <c r="E1399" t="s">
        <v>59</v>
      </c>
      <c r="F1399" t="s">
        <v>3295</v>
      </c>
      <c r="G1399">
        <v>860909190918</v>
      </c>
      <c r="I1399">
        <v>1</v>
      </c>
      <c r="J1399" t="s">
        <v>183</v>
      </c>
      <c r="K1399">
        <v>79</v>
      </c>
      <c r="L1399" t="s">
        <v>6076</v>
      </c>
      <c r="M1399" t="s">
        <v>92</v>
      </c>
      <c r="N1399" t="s">
        <v>3828</v>
      </c>
      <c r="O1399">
        <v>172</v>
      </c>
      <c r="R1399" s="2">
        <v>45769</v>
      </c>
      <c r="T1399">
        <v>76</v>
      </c>
      <c r="U1399" s="3">
        <v>13072</v>
      </c>
      <c r="V1399" t="s">
        <v>65</v>
      </c>
      <c r="W1399">
        <v>200910250001</v>
      </c>
      <c r="X1399">
        <v>0</v>
      </c>
      <c r="Y1399" s="3">
        <v>12000</v>
      </c>
      <c r="Z1399" s="3">
        <v>1072</v>
      </c>
      <c r="AA1399">
        <v>0</v>
      </c>
      <c r="AB1399">
        <v>0</v>
      </c>
      <c r="AC1399">
        <v>0</v>
      </c>
      <c r="AF1399">
        <v>0</v>
      </c>
      <c r="AO1399">
        <v>20091025</v>
      </c>
      <c r="AP1399" t="s">
        <v>1848</v>
      </c>
      <c r="AR1399">
        <v>0</v>
      </c>
      <c r="AS1399">
        <v>0</v>
      </c>
      <c r="AT1399">
        <v>0</v>
      </c>
      <c r="AU1399">
        <v>0</v>
      </c>
      <c r="AV1399">
        <v>0</v>
      </c>
      <c r="AW1399">
        <v>0</v>
      </c>
      <c r="BA1399" t="s">
        <v>63</v>
      </c>
      <c r="BB1399" t="s">
        <v>5634</v>
      </c>
      <c r="BC1399">
        <v>0</v>
      </c>
      <c r="BE1399" t="s">
        <v>1848</v>
      </c>
      <c r="BH1399" t="s">
        <v>3296</v>
      </c>
    </row>
    <row r="1400" spans="1:60" x14ac:dyDescent="0.35">
      <c r="A1400" t="s">
        <v>3297</v>
      </c>
      <c r="B1400">
        <v>10000</v>
      </c>
      <c r="C1400">
        <v>10000</v>
      </c>
      <c r="D1400" s="2">
        <v>45770</v>
      </c>
      <c r="E1400" t="s">
        <v>59</v>
      </c>
      <c r="F1400" t="s">
        <v>3268</v>
      </c>
      <c r="G1400" t="s">
        <v>3269</v>
      </c>
      <c r="I1400">
        <v>1</v>
      </c>
      <c r="J1400" t="s">
        <v>183</v>
      </c>
      <c r="K1400">
        <v>31</v>
      </c>
      <c r="L1400" t="s">
        <v>6061</v>
      </c>
      <c r="M1400" t="s">
        <v>2529</v>
      </c>
      <c r="N1400" t="s">
        <v>3807</v>
      </c>
      <c r="O1400" s="3">
        <v>1000</v>
      </c>
      <c r="R1400" s="2">
        <v>45769</v>
      </c>
      <c r="T1400">
        <v>1</v>
      </c>
      <c r="U1400" s="3">
        <v>1000</v>
      </c>
      <c r="V1400" t="s">
        <v>65</v>
      </c>
      <c r="W1400" t="s">
        <v>3298</v>
      </c>
      <c r="X1400">
        <v>0</v>
      </c>
      <c r="Y1400" s="3">
        <v>1000</v>
      </c>
      <c r="Z1400">
        <v>0</v>
      </c>
      <c r="AA1400">
        <v>0</v>
      </c>
      <c r="AB1400">
        <v>0</v>
      </c>
      <c r="AC1400">
        <v>0</v>
      </c>
      <c r="AF1400">
        <v>0</v>
      </c>
      <c r="AO1400" t="s">
        <v>3299</v>
      </c>
      <c r="AP1400" t="s">
        <v>2732</v>
      </c>
      <c r="AR1400">
        <v>0</v>
      </c>
      <c r="AS1400">
        <v>0</v>
      </c>
      <c r="AT1400">
        <v>0</v>
      </c>
      <c r="AU1400">
        <v>0</v>
      </c>
      <c r="AV1400">
        <v>0</v>
      </c>
      <c r="AW1400">
        <v>0</v>
      </c>
      <c r="BA1400" t="s">
        <v>63</v>
      </c>
      <c r="BB1400" t="s">
        <v>5635</v>
      </c>
      <c r="BC1400">
        <v>0</v>
      </c>
      <c r="BE1400" t="s">
        <v>2732</v>
      </c>
      <c r="BH1400" t="s">
        <v>3300</v>
      </c>
    </row>
    <row r="1401" spans="1:60" x14ac:dyDescent="0.35">
      <c r="A1401" t="s">
        <v>3301</v>
      </c>
      <c r="B1401">
        <v>10000</v>
      </c>
      <c r="C1401">
        <v>10000</v>
      </c>
      <c r="D1401" s="2">
        <v>45770</v>
      </c>
      <c r="E1401" t="s">
        <v>59</v>
      </c>
      <c r="F1401" t="s">
        <v>3256</v>
      </c>
      <c r="G1401" t="s">
        <v>3302</v>
      </c>
      <c r="I1401">
        <v>1</v>
      </c>
      <c r="J1401" t="s">
        <v>183</v>
      </c>
      <c r="K1401">
        <v>60</v>
      </c>
      <c r="L1401" t="s">
        <v>6048</v>
      </c>
      <c r="M1401" t="s">
        <v>222</v>
      </c>
      <c r="N1401" t="s">
        <v>3835</v>
      </c>
      <c r="O1401" s="3">
        <v>1000</v>
      </c>
      <c r="R1401" s="2">
        <v>45769</v>
      </c>
      <c r="T1401">
        <v>1</v>
      </c>
      <c r="U1401" s="3">
        <v>1000</v>
      </c>
      <c r="V1401" t="s">
        <v>65</v>
      </c>
      <c r="W1401" t="s">
        <v>3303</v>
      </c>
      <c r="X1401">
        <v>0</v>
      </c>
      <c r="Y1401" s="3">
        <v>1000</v>
      </c>
      <c r="Z1401">
        <v>0</v>
      </c>
      <c r="AA1401">
        <v>0</v>
      </c>
      <c r="AB1401">
        <v>0</v>
      </c>
      <c r="AC1401">
        <v>0</v>
      </c>
      <c r="AF1401">
        <v>0</v>
      </c>
      <c r="AO1401" t="s">
        <v>3304</v>
      </c>
      <c r="AP1401" t="s">
        <v>465</v>
      </c>
      <c r="AR1401">
        <v>0</v>
      </c>
      <c r="AS1401">
        <v>0</v>
      </c>
      <c r="AT1401">
        <v>0</v>
      </c>
      <c r="AU1401">
        <v>0</v>
      </c>
      <c r="AV1401">
        <v>0</v>
      </c>
      <c r="AW1401">
        <v>0</v>
      </c>
      <c r="BA1401" t="s">
        <v>63</v>
      </c>
      <c r="BB1401" t="s">
        <v>5636</v>
      </c>
      <c r="BC1401">
        <v>0</v>
      </c>
      <c r="BE1401" t="s">
        <v>465</v>
      </c>
      <c r="BH1401" t="s">
        <v>3305</v>
      </c>
    </row>
    <row r="1402" spans="1:60" x14ac:dyDescent="0.35">
      <c r="A1402" t="s">
        <v>3306</v>
      </c>
      <c r="B1402">
        <v>10000</v>
      </c>
      <c r="C1402">
        <v>10000</v>
      </c>
      <c r="D1402" s="2">
        <v>45770</v>
      </c>
      <c r="E1402" t="s">
        <v>59</v>
      </c>
      <c r="F1402" t="s">
        <v>3215</v>
      </c>
      <c r="G1402" t="s">
        <v>3307</v>
      </c>
      <c r="I1402">
        <v>1</v>
      </c>
      <c r="J1402" t="s">
        <v>183</v>
      </c>
      <c r="K1402">
        <v>61</v>
      </c>
      <c r="L1402" t="s">
        <v>6046</v>
      </c>
      <c r="M1402" t="s">
        <v>209</v>
      </c>
      <c r="N1402" t="s">
        <v>3802</v>
      </c>
      <c r="O1402" s="3">
        <v>2000</v>
      </c>
      <c r="R1402" s="2">
        <v>45769</v>
      </c>
      <c r="T1402">
        <v>1</v>
      </c>
      <c r="U1402" s="3">
        <v>2000</v>
      </c>
      <c r="V1402" t="s">
        <v>65</v>
      </c>
      <c r="W1402" t="s">
        <v>3308</v>
      </c>
      <c r="X1402">
        <v>0</v>
      </c>
      <c r="Y1402" s="3">
        <v>2000</v>
      </c>
      <c r="Z1402">
        <v>0</v>
      </c>
      <c r="AA1402">
        <v>0</v>
      </c>
      <c r="AB1402">
        <v>0</v>
      </c>
      <c r="AC1402">
        <v>0</v>
      </c>
      <c r="AF1402">
        <v>0</v>
      </c>
      <c r="AO1402" t="s">
        <v>3309</v>
      </c>
      <c r="AP1402" t="s">
        <v>2222</v>
      </c>
      <c r="AR1402">
        <v>0</v>
      </c>
      <c r="AS1402">
        <v>0</v>
      </c>
      <c r="AT1402">
        <v>0</v>
      </c>
      <c r="AU1402">
        <v>0</v>
      </c>
      <c r="AV1402">
        <v>0</v>
      </c>
      <c r="AW1402">
        <v>0</v>
      </c>
      <c r="BA1402" t="s">
        <v>63</v>
      </c>
      <c r="BB1402" t="s">
        <v>5637</v>
      </c>
      <c r="BC1402">
        <v>0</v>
      </c>
      <c r="BE1402" t="s">
        <v>2222</v>
      </c>
      <c r="BH1402" t="s">
        <v>3043</v>
      </c>
    </row>
    <row r="1403" spans="1:60" x14ac:dyDescent="0.35">
      <c r="A1403" t="s">
        <v>3310</v>
      </c>
      <c r="B1403">
        <v>10000</v>
      </c>
      <c r="C1403">
        <v>10000</v>
      </c>
      <c r="D1403" s="2">
        <v>45770</v>
      </c>
      <c r="E1403" t="s">
        <v>59</v>
      </c>
      <c r="F1403" t="s">
        <v>3228</v>
      </c>
      <c r="G1403" t="s">
        <v>3307</v>
      </c>
      <c r="I1403">
        <v>1</v>
      </c>
      <c r="J1403" t="s">
        <v>183</v>
      </c>
      <c r="K1403">
        <v>61</v>
      </c>
      <c r="L1403" t="s">
        <v>6046</v>
      </c>
      <c r="M1403" t="s">
        <v>209</v>
      </c>
      <c r="N1403" t="s">
        <v>3802</v>
      </c>
      <c r="O1403" s="3">
        <v>5000</v>
      </c>
      <c r="R1403" s="2">
        <v>45769</v>
      </c>
      <c r="T1403">
        <v>1</v>
      </c>
      <c r="U1403" s="3">
        <v>5000</v>
      </c>
      <c r="V1403" t="s">
        <v>65</v>
      </c>
      <c r="W1403" t="s">
        <v>3311</v>
      </c>
      <c r="X1403">
        <v>0</v>
      </c>
      <c r="Y1403" s="3">
        <v>5000</v>
      </c>
      <c r="Z1403">
        <v>0</v>
      </c>
      <c r="AA1403">
        <v>0</v>
      </c>
      <c r="AB1403">
        <v>0</v>
      </c>
      <c r="AC1403">
        <v>0</v>
      </c>
      <c r="AF1403">
        <v>0</v>
      </c>
      <c r="AO1403" t="s">
        <v>3312</v>
      </c>
      <c r="AP1403" t="s">
        <v>2222</v>
      </c>
      <c r="AR1403">
        <v>0</v>
      </c>
      <c r="AS1403">
        <v>0</v>
      </c>
      <c r="AT1403">
        <v>0</v>
      </c>
      <c r="AU1403">
        <v>0</v>
      </c>
      <c r="AV1403">
        <v>0</v>
      </c>
      <c r="AW1403">
        <v>0</v>
      </c>
      <c r="BA1403" t="s">
        <v>63</v>
      </c>
      <c r="BB1403" t="s">
        <v>5638</v>
      </c>
      <c r="BC1403">
        <v>0</v>
      </c>
      <c r="BE1403" t="s">
        <v>2222</v>
      </c>
      <c r="BH1403" t="s">
        <v>3043</v>
      </c>
    </row>
    <row r="1404" spans="1:60" x14ac:dyDescent="0.35">
      <c r="A1404" t="s">
        <v>3188</v>
      </c>
      <c r="B1404">
        <v>10000</v>
      </c>
      <c r="C1404">
        <v>10000</v>
      </c>
      <c r="D1404" s="2">
        <v>45769</v>
      </c>
      <c r="E1404" t="s">
        <v>59</v>
      </c>
      <c r="F1404" t="s">
        <v>3189</v>
      </c>
      <c r="G1404" t="s">
        <v>3190</v>
      </c>
      <c r="I1404">
        <v>1</v>
      </c>
      <c r="J1404" t="s">
        <v>183</v>
      </c>
      <c r="K1404">
        <v>66</v>
      </c>
      <c r="L1404" t="s">
        <v>6066</v>
      </c>
      <c r="M1404" t="s">
        <v>3192</v>
      </c>
      <c r="N1404" t="s">
        <v>3843</v>
      </c>
      <c r="O1404">
        <v>200</v>
      </c>
      <c r="R1404" s="2">
        <v>45769</v>
      </c>
      <c r="T1404">
        <v>1</v>
      </c>
      <c r="U1404">
        <v>200</v>
      </c>
      <c r="V1404" t="s">
        <v>65</v>
      </c>
      <c r="W1404" t="s">
        <v>3193</v>
      </c>
      <c r="X1404">
        <v>0</v>
      </c>
      <c r="Y1404">
        <v>200</v>
      </c>
      <c r="Z1404">
        <v>0</v>
      </c>
      <c r="AA1404">
        <v>0</v>
      </c>
      <c r="AB1404">
        <v>0</v>
      </c>
      <c r="AC1404">
        <v>0</v>
      </c>
      <c r="AF1404">
        <v>0</v>
      </c>
      <c r="AO1404" t="s">
        <v>3194</v>
      </c>
      <c r="AP1404" t="s">
        <v>178</v>
      </c>
      <c r="AR1404">
        <v>0</v>
      </c>
      <c r="AS1404">
        <v>0</v>
      </c>
      <c r="AT1404">
        <v>0</v>
      </c>
      <c r="AU1404">
        <v>0</v>
      </c>
      <c r="AV1404">
        <v>0</v>
      </c>
      <c r="AW1404">
        <v>0</v>
      </c>
      <c r="BA1404" t="s">
        <v>63</v>
      </c>
      <c r="BB1404" t="s">
        <v>5639</v>
      </c>
      <c r="BC1404">
        <v>0</v>
      </c>
      <c r="BE1404" t="s">
        <v>178</v>
      </c>
      <c r="BH1404" t="s">
        <v>3195</v>
      </c>
    </row>
    <row r="1405" spans="1:60" x14ac:dyDescent="0.35">
      <c r="A1405" t="s">
        <v>3196</v>
      </c>
      <c r="B1405">
        <v>10000</v>
      </c>
      <c r="C1405">
        <v>10000</v>
      </c>
      <c r="D1405" s="2">
        <v>45769</v>
      </c>
      <c r="E1405" t="s">
        <v>59</v>
      </c>
      <c r="F1405" t="s">
        <v>3189</v>
      </c>
      <c r="G1405" t="s">
        <v>3197</v>
      </c>
      <c r="I1405">
        <v>1</v>
      </c>
      <c r="J1405" t="s">
        <v>183</v>
      </c>
      <c r="K1405">
        <v>62</v>
      </c>
      <c r="L1405" t="s">
        <v>6066</v>
      </c>
      <c r="M1405" t="s">
        <v>830</v>
      </c>
      <c r="N1405" t="s">
        <v>3852</v>
      </c>
      <c r="O1405">
        <v>200</v>
      </c>
      <c r="R1405" s="2">
        <v>45769</v>
      </c>
      <c r="T1405">
        <v>1</v>
      </c>
      <c r="U1405">
        <v>200</v>
      </c>
      <c r="V1405" t="s">
        <v>65</v>
      </c>
      <c r="W1405" t="s">
        <v>3199</v>
      </c>
      <c r="X1405">
        <v>0</v>
      </c>
      <c r="Y1405">
        <v>200</v>
      </c>
      <c r="Z1405">
        <v>0</v>
      </c>
      <c r="AA1405">
        <v>0</v>
      </c>
      <c r="AB1405">
        <v>0</v>
      </c>
      <c r="AC1405">
        <v>0</v>
      </c>
      <c r="AF1405">
        <v>0</v>
      </c>
      <c r="AO1405" t="s">
        <v>3200</v>
      </c>
      <c r="AP1405" t="s">
        <v>178</v>
      </c>
      <c r="AR1405">
        <v>0</v>
      </c>
      <c r="AS1405">
        <v>0</v>
      </c>
      <c r="AT1405">
        <v>0</v>
      </c>
      <c r="AU1405">
        <v>0</v>
      </c>
      <c r="AV1405">
        <v>0</v>
      </c>
      <c r="AW1405">
        <v>0</v>
      </c>
      <c r="BA1405" t="s">
        <v>63</v>
      </c>
      <c r="BB1405" t="s">
        <v>5640</v>
      </c>
      <c r="BC1405">
        <v>0</v>
      </c>
      <c r="BE1405" t="s">
        <v>178</v>
      </c>
      <c r="BH1405" t="s">
        <v>3201</v>
      </c>
    </row>
    <row r="1406" spans="1:60" x14ac:dyDescent="0.35">
      <c r="A1406" t="s">
        <v>3202</v>
      </c>
      <c r="B1406">
        <v>10000</v>
      </c>
      <c r="C1406">
        <v>10000</v>
      </c>
      <c r="D1406" s="2">
        <v>45769</v>
      </c>
      <c r="E1406" t="s">
        <v>59</v>
      </c>
      <c r="F1406" t="s">
        <v>3189</v>
      </c>
      <c r="G1406" t="s">
        <v>3197</v>
      </c>
      <c r="I1406">
        <v>1</v>
      </c>
      <c r="J1406" t="s">
        <v>183</v>
      </c>
      <c r="K1406">
        <v>62</v>
      </c>
      <c r="L1406" t="s">
        <v>6066</v>
      </c>
      <c r="M1406" t="s">
        <v>830</v>
      </c>
      <c r="N1406" t="s">
        <v>3852</v>
      </c>
      <c r="O1406">
        <v>20</v>
      </c>
      <c r="R1406" s="2">
        <v>45769</v>
      </c>
      <c r="T1406">
        <v>1</v>
      </c>
      <c r="U1406">
        <v>20</v>
      </c>
      <c r="V1406" t="s">
        <v>65</v>
      </c>
      <c r="W1406" t="s">
        <v>3199</v>
      </c>
      <c r="X1406">
        <v>0</v>
      </c>
      <c r="Y1406">
        <v>20</v>
      </c>
      <c r="Z1406">
        <v>0</v>
      </c>
      <c r="AA1406">
        <v>0</v>
      </c>
      <c r="AB1406">
        <v>0</v>
      </c>
      <c r="AC1406">
        <v>0</v>
      </c>
      <c r="AF1406">
        <v>0</v>
      </c>
      <c r="AO1406" t="s">
        <v>3200</v>
      </c>
      <c r="AP1406" t="s">
        <v>178</v>
      </c>
      <c r="AR1406">
        <v>0</v>
      </c>
      <c r="AS1406">
        <v>0</v>
      </c>
      <c r="AT1406">
        <v>0</v>
      </c>
      <c r="AU1406">
        <v>0</v>
      </c>
      <c r="AV1406">
        <v>0</v>
      </c>
      <c r="AW1406">
        <v>0</v>
      </c>
      <c r="BA1406" t="s">
        <v>63</v>
      </c>
      <c r="BB1406" t="s">
        <v>5641</v>
      </c>
      <c r="BC1406">
        <v>0</v>
      </c>
      <c r="BE1406" t="s">
        <v>178</v>
      </c>
      <c r="BH1406" t="s">
        <v>3203</v>
      </c>
    </row>
    <row r="1407" spans="1:60" x14ac:dyDescent="0.35">
      <c r="A1407" t="s">
        <v>3204</v>
      </c>
      <c r="B1407">
        <v>10000</v>
      </c>
      <c r="C1407">
        <v>10000</v>
      </c>
      <c r="D1407" s="2">
        <v>45769</v>
      </c>
      <c r="E1407" t="s">
        <v>59</v>
      </c>
      <c r="F1407" t="s">
        <v>3189</v>
      </c>
      <c r="G1407" t="s">
        <v>3190</v>
      </c>
      <c r="I1407">
        <v>1</v>
      </c>
      <c r="J1407" t="s">
        <v>183</v>
      </c>
      <c r="K1407">
        <v>66</v>
      </c>
      <c r="L1407" t="s">
        <v>6066</v>
      </c>
      <c r="M1407" t="s">
        <v>3192</v>
      </c>
      <c r="N1407" t="s">
        <v>3843</v>
      </c>
      <c r="O1407">
        <v>50</v>
      </c>
      <c r="R1407" s="2">
        <v>45769</v>
      </c>
      <c r="T1407">
        <v>1</v>
      </c>
      <c r="U1407">
        <v>50</v>
      </c>
      <c r="V1407" t="s">
        <v>65</v>
      </c>
      <c r="W1407" t="s">
        <v>3193</v>
      </c>
      <c r="X1407">
        <v>0</v>
      </c>
      <c r="Y1407">
        <v>50</v>
      </c>
      <c r="Z1407">
        <v>0</v>
      </c>
      <c r="AA1407">
        <v>0</v>
      </c>
      <c r="AB1407">
        <v>0</v>
      </c>
      <c r="AC1407">
        <v>0</v>
      </c>
      <c r="AF1407">
        <v>0</v>
      </c>
      <c r="AO1407" t="s">
        <v>3194</v>
      </c>
      <c r="AP1407" t="s">
        <v>178</v>
      </c>
      <c r="AR1407">
        <v>0</v>
      </c>
      <c r="AS1407">
        <v>0</v>
      </c>
      <c r="AT1407">
        <v>0</v>
      </c>
      <c r="AU1407">
        <v>0</v>
      </c>
      <c r="AV1407">
        <v>0</v>
      </c>
      <c r="AW1407">
        <v>0</v>
      </c>
      <c r="BA1407" t="s">
        <v>63</v>
      </c>
      <c r="BB1407" t="s">
        <v>3369</v>
      </c>
      <c r="BC1407">
        <v>0</v>
      </c>
      <c r="BE1407" t="s">
        <v>178</v>
      </c>
      <c r="BH1407" t="s">
        <v>3205</v>
      </c>
    </row>
    <row r="1408" spans="1:60" x14ac:dyDescent="0.35">
      <c r="A1408" t="s">
        <v>5642</v>
      </c>
      <c r="B1408">
        <v>10000</v>
      </c>
      <c r="C1408">
        <v>10000</v>
      </c>
      <c r="D1408" s="2">
        <v>45775</v>
      </c>
      <c r="E1408" t="s">
        <v>59</v>
      </c>
      <c r="F1408" t="s">
        <v>5643</v>
      </c>
      <c r="G1408" t="s">
        <v>3717</v>
      </c>
      <c r="I1408">
        <v>1</v>
      </c>
      <c r="J1408" t="s">
        <v>183</v>
      </c>
      <c r="K1408">
        <v>88</v>
      </c>
      <c r="L1408" t="s">
        <v>6058</v>
      </c>
      <c r="M1408" t="s">
        <v>144</v>
      </c>
      <c r="N1408" t="s">
        <v>3855</v>
      </c>
      <c r="O1408">
        <v>900</v>
      </c>
      <c r="R1408" s="2">
        <v>45769</v>
      </c>
      <c r="T1408">
        <v>6</v>
      </c>
      <c r="U1408" s="3">
        <v>5400</v>
      </c>
      <c r="V1408" t="s">
        <v>65</v>
      </c>
      <c r="W1408" t="s">
        <v>5644</v>
      </c>
      <c r="X1408">
        <v>0</v>
      </c>
      <c r="Y1408" s="3">
        <v>5000</v>
      </c>
      <c r="Z1408">
        <v>400</v>
      </c>
      <c r="AA1408">
        <v>0</v>
      </c>
      <c r="AB1408">
        <v>0</v>
      </c>
      <c r="AC1408">
        <v>0</v>
      </c>
      <c r="AF1408">
        <v>0</v>
      </c>
      <c r="AO1408" t="s">
        <v>5645</v>
      </c>
      <c r="AP1408" t="s">
        <v>3720</v>
      </c>
      <c r="AR1408">
        <v>0</v>
      </c>
      <c r="AS1408">
        <v>0</v>
      </c>
      <c r="AT1408">
        <v>0</v>
      </c>
      <c r="AU1408">
        <v>0</v>
      </c>
      <c r="AV1408">
        <v>0</v>
      </c>
      <c r="AW1408">
        <v>0</v>
      </c>
      <c r="BA1408" t="s">
        <v>63</v>
      </c>
      <c r="BB1408" t="s">
        <v>5646</v>
      </c>
      <c r="BC1408">
        <v>0</v>
      </c>
      <c r="BE1408" t="s">
        <v>3720</v>
      </c>
      <c r="BH1408" t="s">
        <v>3721</v>
      </c>
    </row>
    <row r="1409" spans="1:60" x14ac:dyDescent="0.35">
      <c r="A1409" t="s">
        <v>5647</v>
      </c>
      <c r="B1409">
        <v>10000</v>
      </c>
      <c r="C1409">
        <v>10000</v>
      </c>
      <c r="D1409" s="2">
        <v>45775</v>
      </c>
      <c r="E1409" t="s">
        <v>59</v>
      </c>
      <c r="F1409" t="s">
        <v>5643</v>
      </c>
      <c r="G1409" t="s">
        <v>3717</v>
      </c>
      <c r="I1409">
        <v>1</v>
      </c>
      <c r="J1409" t="s">
        <v>183</v>
      </c>
      <c r="K1409">
        <v>88</v>
      </c>
      <c r="L1409" t="s">
        <v>6058</v>
      </c>
      <c r="M1409" t="s">
        <v>144</v>
      </c>
      <c r="N1409" t="s">
        <v>3855</v>
      </c>
      <c r="O1409">
        <v>910</v>
      </c>
      <c r="R1409" s="2">
        <v>45769</v>
      </c>
      <c r="T1409">
        <v>6</v>
      </c>
      <c r="U1409" s="3">
        <v>5460</v>
      </c>
      <c r="V1409" t="s">
        <v>65</v>
      </c>
      <c r="W1409" t="s">
        <v>5648</v>
      </c>
      <c r="X1409">
        <v>0</v>
      </c>
      <c r="Y1409" s="3">
        <v>5000</v>
      </c>
      <c r="Z1409">
        <v>460</v>
      </c>
      <c r="AA1409">
        <v>0</v>
      </c>
      <c r="AB1409">
        <v>0</v>
      </c>
      <c r="AC1409">
        <v>0</v>
      </c>
      <c r="AF1409">
        <v>0</v>
      </c>
      <c r="AO1409" t="s">
        <v>5649</v>
      </c>
      <c r="AP1409" t="s">
        <v>3720</v>
      </c>
      <c r="AR1409">
        <v>0</v>
      </c>
      <c r="AS1409">
        <v>0</v>
      </c>
      <c r="AT1409">
        <v>0</v>
      </c>
      <c r="AU1409">
        <v>0</v>
      </c>
      <c r="AV1409">
        <v>0</v>
      </c>
      <c r="AW1409">
        <v>0</v>
      </c>
      <c r="BA1409" t="s">
        <v>63</v>
      </c>
      <c r="BB1409" t="s">
        <v>5650</v>
      </c>
      <c r="BC1409">
        <v>0</v>
      </c>
      <c r="BE1409" t="s">
        <v>3720</v>
      </c>
      <c r="BH1409" t="s">
        <v>3721</v>
      </c>
    </row>
    <row r="1410" spans="1:60" x14ac:dyDescent="0.35">
      <c r="A1410" t="s">
        <v>5651</v>
      </c>
      <c r="B1410">
        <v>10000</v>
      </c>
      <c r="C1410">
        <v>10000</v>
      </c>
      <c r="D1410" s="2">
        <v>45775</v>
      </c>
      <c r="E1410" t="s">
        <v>59</v>
      </c>
      <c r="F1410" t="s">
        <v>5643</v>
      </c>
      <c r="G1410" t="s">
        <v>3717</v>
      </c>
      <c r="I1410">
        <v>1</v>
      </c>
      <c r="J1410" t="s">
        <v>183</v>
      </c>
      <c r="K1410">
        <v>88</v>
      </c>
      <c r="L1410" t="s">
        <v>6058</v>
      </c>
      <c r="M1410" t="s">
        <v>144</v>
      </c>
      <c r="N1410" t="s">
        <v>3855</v>
      </c>
      <c r="O1410">
        <v>900</v>
      </c>
      <c r="R1410" s="2">
        <v>45769</v>
      </c>
      <c r="T1410">
        <v>6</v>
      </c>
      <c r="U1410" s="3">
        <v>5400</v>
      </c>
      <c r="V1410" t="s">
        <v>65</v>
      </c>
      <c r="W1410" t="s">
        <v>5652</v>
      </c>
      <c r="X1410">
        <v>0</v>
      </c>
      <c r="Y1410" s="3">
        <v>5000</v>
      </c>
      <c r="Z1410">
        <v>400</v>
      </c>
      <c r="AA1410">
        <v>0</v>
      </c>
      <c r="AB1410">
        <v>0</v>
      </c>
      <c r="AC1410">
        <v>0</v>
      </c>
      <c r="AF1410">
        <v>0</v>
      </c>
      <c r="AO1410" t="s">
        <v>5653</v>
      </c>
      <c r="AP1410" t="s">
        <v>3720</v>
      </c>
      <c r="AR1410">
        <v>0</v>
      </c>
      <c r="AS1410">
        <v>0</v>
      </c>
      <c r="AT1410">
        <v>0</v>
      </c>
      <c r="AU1410">
        <v>0</v>
      </c>
      <c r="AV1410">
        <v>0</v>
      </c>
      <c r="AW1410">
        <v>0</v>
      </c>
      <c r="BA1410" t="s">
        <v>63</v>
      </c>
      <c r="BB1410" t="s">
        <v>5654</v>
      </c>
      <c r="BC1410">
        <v>0</v>
      </c>
      <c r="BE1410" t="s">
        <v>3720</v>
      </c>
      <c r="BH1410" t="s">
        <v>3721</v>
      </c>
    </row>
    <row r="1411" spans="1:60" x14ac:dyDescent="0.35">
      <c r="A1411" t="s">
        <v>5655</v>
      </c>
      <c r="B1411">
        <v>10000</v>
      </c>
      <c r="C1411">
        <v>10000</v>
      </c>
      <c r="D1411" s="2">
        <v>45775</v>
      </c>
      <c r="E1411" t="s">
        <v>59</v>
      </c>
      <c r="F1411" t="s">
        <v>5643</v>
      </c>
      <c r="G1411" t="s">
        <v>3717</v>
      </c>
      <c r="I1411">
        <v>1</v>
      </c>
      <c r="J1411" t="s">
        <v>183</v>
      </c>
      <c r="K1411">
        <v>88</v>
      </c>
      <c r="L1411" t="s">
        <v>6058</v>
      </c>
      <c r="M1411" t="s">
        <v>144</v>
      </c>
      <c r="N1411" t="s">
        <v>3855</v>
      </c>
      <c r="O1411">
        <v>900</v>
      </c>
      <c r="R1411" s="2">
        <v>45769</v>
      </c>
      <c r="T1411">
        <v>6</v>
      </c>
      <c r="U1411" s="3">
        <v>5400</v>
      </c>
      <c r="V1411" t="s">
        <v>65</v>
      </c>
      <c r="W1411" t="s">
        <v>5656</v>
      </c>
      <c r="X1411">
        <v>0</v>
      </c>
      <c r="Y1411" s="3">
        <v>5000</v>
      </c>
      <c r="Z1411">
        <v>400</v>
      </c>
      <c r="AA1411">
        <v>0</v>
      </c>
      <c r="AB1411">
        <v>0</v>
      </c>
      <c r="AC1411">
        <v>0</v>
      </c>
      <c r="AF1411">
        <v>0</v>
      </c>
      <c r="AO1411" t="s">
        <v>5657</v>
      </c>
      <c r="AP1411" t="s">
        <v>3720</v>
      </c>
      <c r="AR1411">
        <v>0</v>
      </c>
      <c r="AS1411">
        <v>0</v>
      </c>
      <c r="AT1411">
        <v>0</v>
      </c>
      <c r="AU1411">
        <v>0</v>
      </c>
      <c r="AV1411">
        <v>0</v>
      </c>
      <c r="AW1411">
        <v>0</v>
      </c>
      <c r="BA1411" t="s">
        <v>63</v>
      </c>
      <c r="BB1411" t="s">
        <v>5658</v>
      </c>
      <c r="BC1411">
        <v>0</v>
      </c>
      <c r="BE1411" t="s">
        <v>3720</v>
      </c>
      <c r="BH1411" t="s">
        <v>3721</v>
      </c>
    </row>
    <row r="1412" spans="1:60" x14ac:dyDescent="0.35">
      <c r="A1412" t="s">
        <v>5659</v>
      </c>
      <c r="B1412">
        <v>10000</v>
      </c>
      <c r="C1412">
        <v>10000</v>
      </c>
      <c r="D1412" s="2">
        <v>45775</v>
      </c>
      <c r="E1412" t="s">
        <v>59</v>
      </c>
      <c r="F1412" t="s">
        <v>5643</v>
      </c>
      <c r="G1412" t="s">
        <v>3717</v>
      </c>
      <c r="I1412">
        <v>1</v>
      </c>
      <c r="J1412" t="s">
        <v>183</v>
      </c>
      <c r="K1412">
        <v>88</v>
      </c>
      <c r="L1412" t="s">
        <v>6058</v>
      </c>
      <c r="M1412" t="s">
        <v>144</v>
      </c>
      <c r="N1412" t="s">
        <v>3855</v>
      </c>
      <c r="O1412">
        <v>900</v>
      </c>
      <c r="R1412" s="2">
        <v>45769</v>
      </c>
      <c r="T1412">
        <v>6</v>
      </c>
      <c r="U1412" s="3">
        <v>5400</v>
      </c>
      <c r="V1412" t="s">
        <v>65</v>
      </c>
      <c r="W1412" t="s">
        <v>5660</v>
      </c>
      <c r="X1412">
        <v>0</v>
      </c>
      <c r="Y1412" s="3">
        <v>5000</v>
      </c>
      <c r="Z1412">
        <v>400</v>
      </c>
      <c r="AA1412">
        <v>0</v>
      </c>
      <c r="AB1412">
        <v>0</v>
      </c>
      <c r="AC1412">
        <v>0</v>
      </c>
      <c r="AF1412">
        <v>0</v>
      </c>
      <c r="AO1412" t="s">
        <v>5661</v>
      </c>
      <c r="AP1412" t="s">
        <v>3720</v>
      </c>
      <c r="AR1412">
        <v>0</v>
      </c>
      <c r="AS1412">
        <v>0</v>
      </c>
      <c r="AT1412">
        <v>0</v>
      </c>
      <c r="AU1412">
        <v>0</v>
      </c>
      <c r="AV1412">
        <v>0</v>
      </c>
      <c r="AW1412">
        <v>0</v>
      </c>
      <c r="BA1412" t="s">
        <v>63</v>
      </c>
      <c r="BB1412" t="s">
        <v>5662</v>
      </c>
      <c r="BC1412">
        <v>0</v>
      </c>
      <c r="BE1412" t="s">
        <v>3720</v>
      </c>
      <c r="BH1412" t="s">
        <v>3721</v>
      </c>
    </row>
    <row r="1413" spans="1:60" x14ac:dyDescent="0.35">
      <c r="A1413" t="s">
        <v>5663</v>
      </c>
      <c r="B1413">
        <v>10000</v>
      </c>
      <c r="C1413">
        <v>10000</v>
      </c>
      <c r="D1413" s="2">
        <v>45775</v>
      </c>
      <c r="E1413" t="s">
        <v>59</v>
      </c>
      <c r="F1413" t="s">
        <v>5559</v>
      </c>
      <c r="G1413" t="s">
        <v>3717</v>
      </c>
      <c r="I1413">
        <v>1</v>
      </c>
      <c r="J1413" t="s">
        <v>183</v>
      </c>
      <c r="K1413">
        <v>88</v>
      </c>
      <c r="L1413" t="s">
        <v>6058</v>
      </c>
      <c r="M1413" t="s">
        <v>144</v>
      </c>
      <c r="N1413" t="s">
        <v>3855</v>
      </c>
      <c r="O1413">
        <v>900</v>
      </c>
      <c r="R1413" s="2">
        <v>45769</v>
      </c>
      <c r="T1413">
        <v>6</v>
      </c>
      <c r="U1413" s="3">
        <v>5400</v>
      </c>
      <c r="V1413" t="s">
        <v>65</v>
      </c>
      <c r="W1413" t="s">
        <v>5664</v>
      </c>
      <c r="X1413">
        <v>0</v>
      </c>
      <c r="Y1413" s="3">
        <v>5000</v>
      </c>
      <c r="Z1413">
        <v>400</v>
      </c>
      <c r="AA1413">
        <v>0</v>
      </c>
      <c r="AB1413">
        <v>0</v>
      </c>
      <c r="AC1413">
        <v>0</v>
      </c>
      <c r="AF1413">
        <v>0</v>
      </c>
      <c r="AO1413" t="s">
        <v>5665</v>
      </c>
      <c r="AP1413" t="s">
        <v>3720</v>
      </c>
      <c r="AR1413">
        <v>0</v>
      </c>
      <c r="AS1413">
        <v>0</v>
      </c>
      <c r="AT1413">
        <v>0</v>
      </c>
      <c r="AU1413">
        <v>0</v>
      </c>
      <c r="AV1413">
        <v>0</v>
      </c>
      <c r="AW1413">
        <v>0</v>
      </c>
      <c r="BA1413" t="s">
        <v>63</v>
      </c>
      <c r="BB1413" t="s">
        <v>5666</v>
      </c>
      <c r="BC1413">
        <v>0</v>
      </c>
      <c r="BE1413" t="s">
        <v>3720</v>
      </c>
      <c r="BH1413" t="s">
        <v>3721</v>
      </c>
    </row>
    <row r="1414" spans="1:60" x14ac:dyDescent="0.35">
      <c r="A1414" t="s">
        <v>5667</v>
      </c>
      <c r="B1414">
        <v>10000</v>
      </c>
      <c r="C1414">
        <v>10000</v>
      </c>
      <c r="D1414" s="2">
        <v>45775</v>
      </c>
      <c r="E1414" t="s">
        <v>59</v>
      </c>
      <c r="F1414" t="s">
        <v>5559</v>
      </c>
      <c r="G1414" t="s">
        <v>3717</v>
      </c>
      <c r="I1414">
        <v>1</v>
      </c>
      <c r="J1414" t="s">
        <v>183</v>
      </c>
      <c r="K1414">
        <v>88</v>
      </c>
      <c r="L1414" t="s">
        <v>6058</v>
      </c>
      <c r="M1414" t="s">
        <v>144</v>
      </c>
      <c r="N1414" t="s">
        <v>3855</v>
      </c>
      <c r="O1414">
        <v>900</v>
      </c>
      <c r="R1414" s="2">
        <v>45769</v>
      </c>
      <c r="T1414">
        <v>6</v>
      </c>
      <c r="U1414" s="3">
        <v>5400</v>
      </c>
      <c r="V1414" t="s">
        <v>65</v>
      </c>
      <c r="W1414" t="s">
        <v>5668</v>
      </c>
      <c r="X1414">
        <v>0</v>
      </c>
      <c r="Y1414" s="3">
        <v>5000</v>
      </c>
      <c r="Z1414">
        <v>400</v>
      </c>
      <c r="AA1414">
        <v>0</v>
      </c>
      <c r="AB1414">
        <v>0</v>
      </c>
      <c r="AC1414">
        <v>0</v>
      </c>
      <c r="AF1414">
        <v>0</v>
      </c>
      <c r="AO1414" t="s">
        <v>5669</v>
      </c>
      <c r="AP1414" t="s">
        <v>3720</v>
      </c>
      <c r="AR1414">
        <v>0</v>
      </c>
      <c r="AS1414">
        <v>0</v>
      </c>
      <c r="AT1414">
        <v>0</v>
      </c>
      <c r="AU1414">
        <v>0</v>
      </c>
      <c r="AV1414">
        <v>0</v>
      </c>
      <c r="AW1414">
        <v>0</v>
      </c>
      <c r="BA1414" t="s">
        <v>63</v>
      </c>
      <c r="BB1414" t="s">
        <v>5670</v>
      </c>
      <c r="BC1414">
        <v>0</v>
      </c>
      <c r="BE1414" t="s">
        <v>3720</v>
      </c>
      <c r="BH1414" t="s">
        <v>3721</v>
      </c>
    </row>
    <row r="1415" spans="1:60" x14ac:dyDescent="0.35">
      <c r="A1415" t="s">
        <v>3313</v>
      </c>
      <c r="B1415">
        <v>10000</v>
      </c>
      <c r="C1415">
        <v>10000</v>
      </c>
      <c r="D1415" s="2">
        <v>45770</v>
      </c>
      <c r="E1415" t="s">
        <v>59</v>
      </c>
      <c r="F1415" s="4">
        <v>0.47409722222222223</v>
      </c>
      <c r="G1415">
        <v>860909190918</v>
      </c>
      <c r="I1415">
        <v>1</v>
      </c>
      <c r="J1415" t="s">
        <v>183</v>
      </c>
      <c r="K1415">
        <v>79</v>
      </c>
      <c r="L1415" t="s">
        <v>6076</v>
      </c>
      <c r="M1415" t="s">
        <v>92</v>
      </c>
      <c r="N1415" t="s">
        <v>3828</v>
      </c>
      <c r="O1415">
        <v>139</v>
      </c>
      <c r="R1415" s="2">
        <v>45769</v>
      </c>
      <c r="T1415">
        <v>36</v>
      </c>
      <c r="U1415" s="3">
        <v>5000</v>
      </c>
      <c r="V1415" t="s">
        <v>65</v>
      </c>
      <c r="W1415">
        <v>200742620001</v>
      </c>
      <c r="X1415">
        <v>0</v>
      </c>
      <c r="Y1415" s="3">
        <v>2000</v>
      </c>
      <c r="Z1415" s="3">
        <v>3000</v>
      </c>
      <c r="AA1415">
        <v>0</v>
      </c>
      <c r="AB1415">
        <v>0</v>
      </c>
      <c r="AC1415">
        <v>0</v>
      </c>
      <c r="AF1415">
        <v>0</v>
      </c>
      <c r="AO1415">
        <v>20074262</v>
      </c>
      <c r="AP1415" t="s">
        <v>571</v>
      </c>
      <c r="AR1415">
        <v>0</v>
      </c>
      <c r="AS1415">
        <v>0</v>
      </c>
      <c r="AT1415">
        <v>0</v>
      </c>
      <c r="AU1415">
        <v>0</v>
      </c>
      <c r="AV1415">
        <v>0</v>
      </c>
      <c r="AW1415">
        <v>0</v>
      </c>
      <c r="BA1415" t="s">
        <v>63</v>
      </c>
      <c r="BB1415" t="s">
        <v>5671</v>
      </c>
      <c r="BC1415">
        <v>0</v>
      </c>
      <c r="BE1415" t="s">
        <v>571</v>
      </c>
      <c r="BH1415" t="s">
        <v>3314</v>
      </c>
    </row>
    <row r="1416" spans="1:60" x14ac:dyDescent="0.35">
      <c r="A1416" t="s">
        <v>3313</v>
      </c>
      <c r="B1416">
        <v>20000</v>
      </c>
      <c r="C1416">
        <v>10000</v>
      </c>
      <c r="D1416" s="2">
        <v>45770</v>
      </c>
      <c r="E1416" t="s">
        <v>59</v>
      </c>
      <c r="F1416" s="4">
        <v>0.47409722222222223</v>
      </c>
      <c r="G1416">
        <v>860909190918</v>
      </c>
      <c r="I1416">
        <v>1</v>
      </c>
      <c r="J1416" t="s">
        <v>183</v>
      </c>
      <c r="K1416">
        <v>79</v>
      </c>
      <c r="L1416" t="s">
        <v>6076</v>
      </c>
      <c r="M1416" t="s">
        <v>92</v>
      </c>
      <c r="N1416" t="s">
        <v>3828</v>
      </c>
      <c r="O1416">
        <v>111</v>
      </c>
      <c r="R1416" s="2">
        <v>45769</v>
      </c>
      <c r="T1416">
        <v>36</v>
      </c>
      <c r="U1416" s="3">
        <v>4000</v>
      </c>
      <c r="V1416" t="s">
        <v>65</v>
      </c>
      <c r="W1416">
        <v>200742620001</v>
      </c>
      <c r="X1416">
        <v>0</v>
      </c>
      <c r="Y1416" s="3">
        <v>4000</v>
      </c>
      <c r="Z1416">
        <v>0</v>
      </c>
      <c r="AA1416">
        <v>0</v>
      </c>
      <c r="AB1416">
        <v>0</v>
      </c>
      <c r="AC1416">
        <v>0</v>
      </c>
      <c r="AF1416">
        <v>0</v>
      </c>
      <c r="AO1416">
        <v>20074262</v>
      </c>
      <c r="AP1416" t="s">
        <v>571</v>
      </c>
      <c r="AR1416">
        <v>0</v>
      </c>
      <c r="AS1416">
        <v>0</v>
      </c>
      <c r="AT1416">
        <v>0</v>
      </c>
      <c r="AU1416">
        <v>0</v>
      </c>
      <c r="AV1416">
        <v>0</v>
      </c>
      <c r="AW1416">
        <v>0</v>
      </c>
      <c r="BA1416" t="s">
        <v>63</v>
      </c>
      <c r="BB1416" t="s">
        <v>5671</v>
      </c>
      <c r="BC1416">
        <v>0</v>
      </c>
      <c r="BE1416" t="s">
        <v>571</v>
      </c>
      <c r="BH1416" t="s">
        <v>3314</v>
      </c>
    </row>
    <row r="1417" spans="1:60" x14ac:dyDescent="0.35">
      <c r="A1417" t="s">
        <v>3319</v>
      </c>
      <c r="B1417">
        <v>10000</v>
      </c>
      <c r="C1417">
        <v>10000</v>
      </c>
      <c r="D1417" s="2">
        <v>45770</v>
      </c>
      <c r="E1417" t="s">
        <v>59</v>
      </c>
      <c r="F1417" s="4">
        <v>0.47339120370370369</v>
      </c>
      <c r="G1417">
        <v>860909190918</v>
      </c>
      <c r="I1417">
        <v>1</v>
      </c>
      <c r="J1417" t="s">
        <v>183</v>
      </c>
      <c r="K1417">
        <v>79</v>
      </c>
      <c r="L1417" t="s">
        <v>6076</v>
      </c>
      <c r="M1417" t="s">
        <v>92</v>
      </c>
      <c r="N1417" t="s">
        <v>3828</v>
      </c>
      <c r="O1417">
        <v>195</v>
      </c>
      <c r="R1417" s="2">
        <v>45769</v>
      </c>
      <c r="T1417">
        <v>36</v>
      </c>
      <c r="U1417" s="3">
        <v>7020</v>
      </c>
      <c r="V1417" t="s">
        <v>65</v>
      </c>
      <c r="W1417">
        <v>200742640001</v>
      </c>
      <c r="X1417">
        <v>0</v>
      </c>
      <c r="Y1417" s="3">
        <v>6000</v>
      </c>
      <c r="Z1417" s="3">
        <v>1020</v>
      </c>
      <c r="AA1417">
        <v>0</v>
      </c>
      <c r="AB1417">
        <v>0</v>
      </c>
      <c r="AC1417">
        <v>0</v>
      </c>
      <c r="AF1417">
        <v>0</v>
      </c>
      <c r="AO1417">
        <v>20074264</v>
      </c>
      <c r="AP1417" t="s">
        <v>571</v>
      </c>
      <c r="AR1417">
        <v>0</v>
      </c>
      <c r="AS1417">
        <v>0</v>
      </c>
      <c r="AT1417">
        <v>0</v>
      </c>
      <c r="AU1417">
        <v>0</v>
      </c>
      <c r="AV1417">
        <v>0</v>
      </c>
      <c r="AW1417">
        <v>0</v>
      </c>
      <c r="BA1417" t="s">
        <v>63</v>
      </c>
      <c r="BB1417" t="s">
        <v>5672</v>
      </c>
      <c r="BC1417">
        <v>0</v>
      </c>
      <c r="BE1417" t="s">
        <v>571</v>
      </c>
      <c r="BH1417" t="s">
        <v>3320</v>
      </c>
    </row>
    <row r="1418" spans="1:60" x14ac:dyDescent="0.35">
      <c r="A1418" t="s">
        <v>5673</v>
      </c>
      <c r="B1418">
        <v>10000</v>
      </c>
      <c r="C1418">
        <v>20000</v>
      </c>
      <c r="D1418" s="2">
        <v>45771</v>
      </c>
      <c r="E1418" t="s">
        <v>59</v>
      </c>
      <c r="F1418" t="s">
        <v>5674</v>
      </c>
      <c r="G1418">
        <v>860909190918</v>
      </c>
      <c r="I1418">
        <v>1</v>
      </c>
      <c r="J1418" t="s">
        <v>183</v>
      </c>
      <c r="K1418">
        <v>79</v>
      </c>
      <c r="L1418" t="s">
        <v>6076</v>
      </c>
      <c r="M1418" t="s">
        <v>92</v>
      </c>
      <c r="N1418" t="s">
        <v>3828</v>
      </c>
      <c r="O1418">
        <v>143</v>
      </c>
      <c r="R1418" s="2">
        <v>45769</v>
      </c>
      <c r="T1418">
        <v>28</v>
      </c>
      <c r="U1418" s="3">
        <v>4004</v>
      </c>
      <c r="V1418" t="s">
        <v>65</v>
      </c>
      <c r="W1418">
        <v>200645590001</v>
      </c>
      <c r="X1418">
        <v>0</v>
      </c>
      <c r="Y1418" s="3">
        <v>2500</v>
      </c>
      <c r="Z1418" s="3">
        <v>1504</v>
      </c>
      <c r="AA1418">
        <v>0</v>
      </c>
      <c r="AB1418">
        <v>0</v>
      </c>
      <c r="AC1418">
        <v>0</v>
      </c>
      <c r="AF1418">
        <v>0</v>
      </c>
      <c r="AO1418">
        <v>20064559</v>
      </c>
      <c r="AP1418" t="s">
        <v>571</v>
      </c>
      <c r="AR1418">
        <v>0</v>
      </c>
      <c r="AS1418">
        <v>0</v>
      </c>
      <c r="AT1418">
        <v>0</v>
      </c>
      <c r="AU1418">
        <v>0</v>
      </c>
      <c r="AV1418">
        <v>0</v>
      </c>
      <c r="AW1418">
        <v>0</v>
      </c>
      <c r="BA1418" t="s">
        <v>63</v>
      </c>
      <c r="BB1418" t="s">
        <v>5675</v>
      </c>
      <c r="BC1418">
        <v>0</v>
      </c>
      <c r="BE1418" t="s">
        <v>571</v>
      </c>
      <c r="BH1418" t="s">
        <v>5676</v>
      </c>
    </row>
    <row r="1419" spans="1:60" x14ac:dyDescent="0.35">
      <c r="A1419" t="s">
        <v>3324</v>
      </c>
      <c r="B1419">
        <v>10000</v>
      </c>
      <c r="C1419">
        <v>10000</v>
      </c>
      <c r="D1419" s="2">
        <v>45770</v>
      </c>
      <c r="E1419" t="s">
        <v>59</v>
      </c>
      <c r="F1419" s="4">
        <v>0.47711805555555553</v>
      </c>
      <c r="G1419" t="s">
        <v>167</v>
      </c>
      <c r="I1419">
        <v>1</v>
      </c>
      <c r="J1419" t="s">
        <v>183</v>
      </c>
      <c r="K1419">
        <v>63</v>
      </c>
      <c r="L1419" t="s">
        <v>6051</v>
      </c>
      <c r="M1419" t="s">
        <v>136</v>
      </c>
      <c r="N1419" t="s">
        <v>3850</v>
      </c>
      <c r="O1419" s="3">
        <v>1000</v>
      </c>
      <c r="R1419" s="2">
        <v>45769</v>
      </c>
      <c r="T1419">
        <v>40</v>
      </c>
      <c r="U1419" s="3">
        <v>40000</v>
      </c>
      <c r="V1419" t="s">
        <v>65</v>
      </c>
      <c r="W1419" t="s">
        <v>1274</v>
      </c>
      <c r="X1419">
        <v>0</v>
      </c>
      <c r="Y1419" s="3">
        <v>40000</v>
      </c>
      <c r="Z1419">
        <v>0</v>
      </c>
      <c r="AA1419">
        <v>0</v>
      </c>
      <c r="AB1419">
        <v>0</v>
      </c>
      <c r="AC1419">
        <v>0</v>
      </c>
      <c r="AF1419">
        <v>0</v>
      </c>
      <c r="AO1419" t="s">
        <v>1275</v>
      </c>
      <c r="AP1419" t="s">
        <v>170</v>
      </c>
      <c r="AR1419">
        <v>0</v>
      </c>
      <c r="AS1419">
        <v>0</v>
      </c>
      <c r="AT1419">
        <v>0</v>
      </c>
      <c r="AU1419">
        <v>0</v>
      </c>
      <c r="AV1419">
        <v>0</v>
      </c>
      <c r="AW1419">
        <v>0</v>
      </c>
      <c r="BA1419" t="s">
        <v>63</v>
      </c>
      <c r="BB1419" t="s">
        <v>5677</v>
      </c>
      <c r="BC1419">
        <v>0</v>
      </c>
      <c r="BE1419" t="s">
        <v>170</v>
      </c>
      <c r="BH1419" t="s">
        <v>3325</v>
      </c>
    </row>
    <row r="1420" spans="1:60" x14ac:dyDescent="0.35">
      <c r="A1420" t="s">
        <v>3326</v>
      </c>
      <c r="B1420">
        <v>10000</v>
      </c>
      <c r="C1420">
        <v>10000</v>
      </c>
      <c r="D1420" s="2">
        <v>45770</v>
      </c>
      <c r="E1420" t="s">
        <v>59</v>
      </c>
      <c r="F1420" s="4">
        <v>0.47711805555555553</v>
      </c>
      <c r="G1420" t="s">
        <v>167</v>
      </c>
      <c r="I1420">
        <v>1</v>
      </c>
      <c r="J1420" t="s">
        <v>183</v>
      </c>
      <c r="K1420">
        <v>63</v>
      </c>
      <c r="L1420" t="s">
        <v>6051</v>
      </c>
      <c r="M1420" t="s">
        <v>136</v>
      </c>
      <c r="N1420" t="s">
        <v>3850</v>
      </c>
      <c r="O1420" s="3">
        <v>2000</v>
      </c>
      <c r="R1420" s="2">
        <v>45769</v>
      </c>
      <c r="T1420">
        <v>40</v>
      </c>
      <c r="U1420" s="3">
        <v>80000</v>
      </c>
      <c r="V1420" t="s">
        <v>65</v>
      </c>
      <c r="W1420" t="s">
        <v>1274</v>
      </c>
      <c r="X1420">
        <v>0</v>
      </c>
      <c r="Y1420" s="3">
        <v>80000</v>
      </c>
      <c r="Z1420">
        <v>0</v>
      </c>
      <c r="AA1420">
        <v>0</v>
      </c>
      <c r="AB1420">
        <v>0</v>
      </c>
      <c r="AC1420">
        <v>0</v>
      </c>
      <c r="AF1420">
        <v>0</v>
      </c>
      <c r="AO1420" t="s">
        <v>1275</v>
      </c>
      <c r="AP1420" t="s">
        <v>170</v>
      </c>
      <c r="AR1420">
        <v>0</v>
      </c>
      <c r="AS1420">
        <v>0</v>
      </c>
      <c r="AT1420">
        <v>0</v>
      </c>
      <c r="AU1420">
        <v>0</v>
      </c>
      <c r="AV1420">
        <v>0</v>
      </c>
      <c r="AW1420">
        <v>0</v>
      </c>
      <c r="BA1420" t="s">
        <v>63</v>
      </c>
      <c r="BB1420" t="s">
        <v>5678</v>
      </c>
      <c r="BC1420">
        <v>0</v>
      </c>
      <c r="BE1420" t="s">
        <v>170</v>
      </c>
      <c r="BH1420" t="s">
        <v>3327</v>
      </c>
    </row>
    <row r="1421" spans="1:60" x14ac:dyDescent="0.35">
      <c r="A1421" t="s">
        <v>3328</v>
      </c>
      <c r="B1421">
        <v>10000</v>
      </c>
      <c r="C1421">
        <v>10000</v>
      </c>
      <c r="D1421" s="2">
        <v>45770</v>
      </c>
      <c r="E1421" t="s">
        <v>59</v>
      </c>
      <c r="F1421" s="4">
        <v>0.47711805555555553</v>
      </c>
      <c r="G1421" t="s">
        <v>167</v>
      </c>
      <c r="I1421">
        <v>1</v>
      </c>
      <c r="J1421" t="s">
        <v>183</v>
      </c>
      <c r="K1421">
        <v>63</v>
      </c>
      <c r="L1421" t="s">
        <v>6051</v>
      </c>
      <c r="M1421" t="s">
        <v>136</v>
      </c>
      <c r="N1421" t="s">
        <v>3850</v>
      </c>
      <c r="O1421" s="3">
        <v>3334</v>
      </c>
      <c r="R1421" s="2">
        <v>45769</v>
      </c>
      <c r="T1421">
        <v>60</v>
      </c>
      <c r="U1421" s="3">
        <v>200040</v>
      </c>
      <c r="V1421" t="s">
        <v>65</v>
      </c>
      <c r="W1421" t="s">
        <v>168</v>
      </c>
      <c r="X1421">
        <v>0</v>
      </c>
      <c r="Y1421" s="3">
        <v>200000</v>
      </c>
      <c r="Z1421">
        <v>40</v>
      </c>
      <c r="AA1421">
        <v>0</v>
      </c>
      <c r="AB1421">
        <v>0</v>
      </c>
      <c r="AC1421">
        <v>0</v>
      </c>
      <c r="AF1421">
        <v>0</v>
      </c>
      <c r="AO1421" t="s">
        <v>169</v>
      </c>
      <c r="AP1421" t="s">
        <v>170</v>
      </c>
      <c r="AR1421">
        <v>0</v>
      </c>
      <c r="AS1421">
        <v>0</v>
      </c>
      <c r="AT1421">
        <v>0</v>
      </c>
      <c r="AU1421">
        <v>0</v>
      </c>
      <c r="AV1421">
        <v>0</v>
      </c>
      <c r="AW1421">
        <v>0</v>
      </c>
      <c r="BA1421" t="s">
        <v>63</v>
      </c>
      <c r="BB1421" t="s">
        <v>5679</v>
      </c>
      <c r="BC1421">
        <v>0</v>
      </c>
      <c r="BE1421" t="s">
        <v>170</v>
      </c>
      <c r="BH1421" t="s">
        <v>3329</v>
      </c>
    </row>
    <row r="1422" spans="1:60" x14ac:dyDescent="0.35">
      <c r="A1422" t="s">
        <v>5680</v>
      </c>
      <c r="B1422">
        <v>10000</v>
      </c>
      <c r="C1422">
        <v>10000</v>
      </c>
      <c r="D1422" s="2">
        <v>45772</v>
      </c>
      <c r="E1422" t="s">
        <v>59</v>
      </c>
      <c r="F1422" t="s">
        <v>5681</v>
      </c>
      <c r="G1422" t="s">
        <v>5682</v>
      </c>
      <c r="I1422">
        <v>1</v>
      </c>
      <c r="J1422" t="s">
        <v>183</v>
      </c>
      <c r="K1422">
        <v>66</v>
      </c>
      <c r="L1422" t="s">
        <v>6066</v>
      </c>
      <c r="M1422" t="s">
        <v>3192</v>
      </c>
      <c r="N1422" t="s">
        <v>3843</v>
      </c>
      <c r="O1422" s="3">
        <v>150000</v>
      </c>
      <c r="R1422" s="2">
        <v>45769</v>
      </c>
      <c r="T1422">
        <v>1</v>
      </c>
      <c r="U1422" s="3">
        <v>150000</v>
      </c>
      <c r="V1422" t="s">
        <v>65</v>
      </c>
      <c r="W1422" t="s">
        <v>3193</v>
      </c>
      <c r="X1422">
        <v>0</v>
      </c>
      <c r="Y1422" s="3">
        <v>150000</v>
      </c>
      <c r="Z1422">
        <v>0</v>
      </c>
      <c r="AA1422">
        <v>0</v>
      </c>
      <c r="AB1422">
        <v>0</v>
      </c>
      <c r="AC1422">
        <v>0</v>
      </c>
      <c r="AF1422">
        <v>0</v>
      </c>
      <c r="AO1422" t="s">
        <v>3194</v>
      </c>
      <c r="AP1422" t="s">
        <v>275</v>
      </c>
      <c r="AR1422">
        <v>0</v>
      </c>
      <c r="AS1422">
        <v>0</v>
      </c>
      <c r="AT1422">
        <v>0</v>
      </c>
      <c r="AU1422">
        <v>0</v>
      </c>
      <c r="AV1422">
        <v>0</v>
      </c>
      <c r="AW1422">
        <v>0</v>
      </c>
      <c r="BA1422" t="s">
        <v>63</v>
      </c>
      <c r="BB1422" t="s">
        <v>5683</v>
      </c>
      <c r="BC1422">
        <v>0</v>
      </c>
      <c r="BE1422" t="s">
        <v>275</v>
      </c>
      <c r="BH1422" t="s">
        <v>5684</v>
      </c>
    </row>
    <row r="1423" spans="1:60" x14ac:dyDescent="0.35">
      <c r="A1423" t="s">
        <v>3330</v>
      </c>
      <c r="B1423">
        <v>10000</v>
      </c>
      <c r="C1423">
        <v>10000</v>
      </c>
      <c r="D1423" s="2">
        <v>45770</v>
      </c>
      <c r="E1423" t="s">
        <v>59</v>
      </c>
      <c r="F1423" s="4">
        <v>0.47768518518518521</v>
      </c>
      <c r="G1423" t="s">
        <v>2715</v>
      </c>
      <c r="I1423">
        <v>1</v>
      </c>
      <c r="J1423" t="s">
        <v>183</v>
      </c>
      <c r="K1423">
        <v>70</v>
      </c>
      <c r="L1423" t="s">
        <v>6051</v>
      </c>
      <c r="M1423" t="s">
        <v>272</v>
      </c>
      <c r="N1423" t="s">
        <v>3812</v>
      </c>
      <c r="O1423" s="3">
        <v>15000</v>
      </c>
      <c r="R1423" s="2">
        <v>45769</v>
      </c>
      <c r="T1423">
        <v>6</v>
      </c>
      <c r="U1423" s="3">
        <v>90000</v>
      </c>
      <c r="V1423" t="s">
        <v>65</v>
      </c>
      <c r="W1423" t="s">
        <v>2616</v>
      </c>
      <c r="X1423">
        <v>0</v>
      </c>
      <c r="Y1423" s="3">
        <v>90000</v>
      </c>
      <c r="Z1423">
        <v>0</v>
      </c>
      <c r="AA1423">
        <v>0</v>
      </c>
      <c r="AB1423">
        <v>0</v>
      </c>
      <c r="AC1423">
        <v>0</v>
      </c>
      <c r="AF1423">
        <v>0</v>
      </c>
      <c r="AO1423" t="s">
        <v>2617</v>
      </c>
      <c r="AP1423" t="s">
        <v>275</v>
      </c>
      <c r="AR1423">
        <v>0</v>
      </c>
      <c r="AS1423">
        <v>0</v>
      </c>
      <c r="AT1423">
        <v>0</v>
      </c>
      <c r="AU1423">
        <v>0</v>
      </c>
      <c r="AV1423">
        <v>0</v>
      </c>
      <c r="AW1423">
        <v>0</v>
      </c>
      <c r="BA1423" t="s">
        <v>63</v>
      </c>
      <c r="BB1423" t="s">
        <v>5685</v>
      </c>
      <c r="BC1423">
        <v>0</v>
      </c>
      <c r="BE1423" t="s">
        <v>275</v>
      </c>
      <c r="BH1423" t="s">
        <v>3331</v>
      </c>
    </row>
    <row r="1424" spans="1:60" x14ac:dyDescent="0.35">
      <c r="A1424" t="s">
        <v>3332</v>
      </c>
      <c r="B1424">
        <v>10000</v>
      </c>
      <c r="C1424">
        <v>10000</v>
      </c>
      <c r="D1424" s="2">
        <v>45770</v>
      </c>
      <c r="E1424" t="s">
        <v>59</v>
      </c>
      <c r="F1424" t="s">
        <v>3333</v>
      </c>
      <c r="G1424" t="s">
        <v>3334</v>
      </c>
      <c r="I1424">
        <v>1</v>
      </c>
      <c r="J1424" t="s">
        <v>183</v>
      </c>
      <c r="K1424">
        <v>66</v>
      </c>
      <c r="L1424" t="s">
        <v>6066</v>
      </c>
      <c r="M1424" t="s">
        <v>3192</v>
      </c>
      <c r="N1424" t="s">
        <v>3843</v>
      </c>
      <c r="O1424">
        <v>200</v>
      </c>
      <c r="R1424" s="2">
        <v>45769</v>
      </c>
      <c r="T1424">
        <v>1</v>
      </c>
      <c r="U1424">
        <v>200</v>
      </c>
      <c r="V1424" t="s">
        <v>65</v>
      </c>
      <c r="W1424" t="s">
        <v>3335</v>
      </c>
      <c r="X1424">
        <v>0</v>
      </c>
      <c r="Y1424">
        <v>200</v>
      </c>
      <c r="Z1424">
        <v>0</v>
      </c>
      <c r="AA1424">
        <v>0</v>
      </c>
      <c r="AB1424">
        <v>0</v>
      </c>
      <c r="AC1424">
        <v>0</v>
      </c>
      <c r="AF1424">
        <v>0</v>
      </c>
      <c r="AO1424" t="s">
        <v>3336</v>
      </c>
      <c r="AP1424" t="s">
        <v>178</v>
      </c>
      <c r="AR1424">
        <v>0</v>
      </c>
      <c r="AS1424">
        <v>0</v>
      </c>
      <c r="AT1424">
        <v>0</v>
      </c>
      <c r="AU1424">
        <v>0</v>
      </c>
      <c r="AV1424">
        <v>0</v>
      </c>
      <c r="AW1424">
        <v>0</v>
      </c>
      <c r="BA1424" t="s">
        <v>63</v>
      </c>
      <c r="BB1424" t="s">
        <v>5686</v>
      </c>
      <c r="BC1424">
        <v>0</v>
      </c>
      <c r="BE1424" t="s">
        <v>178</v>
      </c>
      <c r="BH1424" t="s">
        <v>3337</v>
      </c>
    </row>
    <row r="1425" spans="1:60" x14ac:dyDescent="0.35">
      <c r="A1425" t="s">
        <v>3338</v>
      </c>
      <c r="B1425">
        <v>10000</v>
      </c>
      <c r="C1425">
        <v>10000</v>
      </c>
      <c r="D1425" s="2">
        <v>45770</v>
      </c>
      <c r="E1425" t="s">
        <v>59</v>
      </c>
      <c r="F1425" t="s">
        <v>3333</v>
      </c>
      <c r="G1425" t="s">
        <v>3334</v>
      </c>
      <c r="I1425">
        <v>1</v>
      </c>
      <c r="J1425" t="s">
        <v>183</v>
      </c>
      <c r="K1425">
        <v>66</v>
      </c>
      <c r="L1425" t="s">
        <v>6066</v>
      </c>
      <c r="M1425" t="s">
        <v>3192</v>
      </c>
      <c r="N1425" t="s">
        <v>3843</v>
      </c>
      <c r="O1425">
        <v>50</v>
      </c>
      <c r="R1425" s="2">
        <v>45769</v>
      </c>
      <c r="T1425">
        <v>1</v>
      </c>
      <c r="U1425">
        <v>50</v>
      </c>
      <c r="V1425" t="s">
        <v>65</v>
      </c>
      <c r="W1425" t="s">
        <v>3335</v>
      </c>
      <c r="X1425">
        <v>0</v>
      </c>
      <c r="Y1425">
        <v>50</v>
      </c>
      <c r="Z1425">
        <v>0</v>
      </c>
      <c r="AA1425">
        <v>0</v>
      </c>
      <c r="AB1425">
        <v>0</v>
      </c>
      <c r="AC1425">
        <v>0</v>
      </c>
      <c r="AF1425">
        <v>0</v>
      </c>
      <c r="AO1425" t="s">
        <v>3336</v>
      </c>
      <c r="AP1425" t="s">
        <v>178</v>
      </c>
      <c r="AR1425">
        <v>0</v>
      </c>
      <c r="AS1425">
        <v>0</v>
      </c>
      <c r="AT1425">
        <v>0</v>
      </c>
      <c r="AU1425">
        <v>0</v>
      </c>
      <c r="AV1425">
        <v>0</v>
      </c>
      <c r="AW1425">
        <v>0</v>
      </c>
      <c r="BA1425" t="s">
        <v>63</v>
      </c>
      <c r="BB1425" t="s">
        <v>5687</v>
      </c>
      <c r="BC1425">
        <v>0</v>
      </c>
      <c r="BE1425" t="s">
        <v>178</v>
      </c>
      <c r="BH1425" t="s">
        <v>3339</v>
      </c>
    </row>
    <row r="1426" spans="1:60" x14ac:dyDescent="0.35">
      <c r="A1426" t="s">
        <v>3340</v>
      </c>
      <c r="B1426">
        <v>10000</v>
      </c>
      <c r="C1426">
        <v>10000</v>
      </c>
      <c r="D1426" s="2">
        <v>45770</v>
      </c>
      <c r="E1426" t="s">
        <v>59</v>
      </c>
      <c r="F1426" t="s">
        <v>3333</v>
      </c>
      <c r="G1426" t="s">
        <v>3334</v>
      </c>
      <c r="I1426">
        <v>1</v>
      </c>
      <c r="J1426" t="s">
        <v>183</v>
      </c>
      <c r="K1426">
        <v>66</v>
      </c>
      <c r="L1426" t="s">
        <v>6066</v>
      </c>
      <c r="M1426" t="s">
        <v>3192</v>
      </c>
      <c r="N1426" t="s">
        <v>3843</v>
      </c>
      <c r="O1426">
        <v>240</v>
      </c>
      <c r="R1426" s="2">
        <v>45769</v>
      </c>
      <c r="T1426">
        <v>1</v>
      </c>
      <c r="U1426">
        <v>240</v>
      </c>
      <c r="V1426" t="s">
        <v>65</v>
      </c>
      <c r="W1426" t="s">
        <v>3335</v>
      </c>
      <c r="X1426">
        <v>0</v>
      </c>
      <c r="Y1426">
        <v>240</v>
      </c>
      <c r="Z1426">
        <v>0</v>
      </c>
      <c r="AA1426">
        <v>0</v>
      </c>
      <c r="AB1426">
        <v>0</v>
      </c>
      <c r="AC1426">
        <v>0</v>
      </c>
      <c r="AF1426">
        <v>0</v>
      </c>
      <c r="AO1426" t="s">
        <v>3336</v>
      </c>
      <c r="AP1426" t="s">
        <v>178</v>
      </c>
      <c r="AR1426">
        <v>0</v>
      </c>
      <c r="AS1426">
        <v>0</v>
      </c>
      <c r="AT1426">
        <v>0</v>
      </c>
      <c r="AU1426">
        <v>0</v>
      </c>
      <c r="AV1426">
        <v>0</v>
      </c>
      <c r="AW1426">
        <v>0</v>
      </c>
      <c r="BA1426" t="s">
        <v>63</v>
      </c>
      <c r="BB1426" t="s">
        <v>5688</v>
      </c>
      <c r="BC1426">
        <v>0</v>
      </c>
      <c r="BE1426" t="s">
        <v>178</v>
      </c>
      <c r="BH1426" t="s">
        <v>3341</v>
      </c>
    </row>
    <row r="1427" spans="1:60" x14ac:dyDescent="0.35">
      <c r="A1427" t="s">
        <v>3206</v>
      </c>
      <c r="B1427">
        <v>10000</v>
      </c>
      <c r="C1427">
        <v>10000</v>
      </c>
      <c r="D1427" s="2">
        <v>45769</v>
      </c>
      <c r="E1427" t="s">
        <v>59</v>
      </c>
      <c r="F1427" t="s">
        <v>3207</v>
      </c>
      <c r="G1427" t="s">
        <v>3208</v>
      </c>
      <c r="I1427">
        <v>1</v>
      </c>
      <c r="J1427" t="s">
        <v>183</v>
      </c>
      <c r="K1427">
        <v>82</v>
      </c>
      <c r="L1427" t="s">
        <v>6055</v>
      </c>
      <c r="M1427" t="s">
        <v>352</v>
      </c>
      <c r="N1427" t="s">
        <v>3798</v>
      </c>
      <c r="O1427" s="3">
        <v>4000</v>
      </c>
      <c r="R1427" s="2">
        <v>45769</v>
      </c>
      <c r="T1427">
        <v>5</v>
      </c>
      <c r="U1427" s="3">
        <v>20000</v>
      </c>
      <c r="V1427" t="s">
        <v>65</v>
      </c>
      <c r="W1427" t="s">
        <v>353</v>
      </c>
      <c r="X1427">
        <v>0</v>
      </c>
      <c r="Y1427" s="3">
        <v>20000</v>
      </c>
      <c r="Z1427">
        <v>0</v>
      </c>
      <c r="AA1427">
        <v>0</v>
      </c>
      <c r="AB1427">
        <v>0</v>
      </c>
      <c r="AC1427">
        <v>0</v>
      </c>
      <c r="AF1427">
        <v>0</v>
      </c>
      <c r="AO1427" t="s">
        <v>354</v>
      </c>
      <c r="AP1427" t="s">
        <v>355</v>
      </c>
      <c r="AR1427">
        <v>0</v>
      </c>
      <c r="AS1427">
        <v>0</v>
      </c>
      <c r="AT1427">
        <v>0</v>
      </c>
      <c r="AU1427">
        <v>0</v>
      </c>
      <c r="AV1427">
        <v>0</v>
      </c>
      <c r="AW1427">
        <v>0</v>
      </c>
      <c r="BA1427" t="s">
        <v>63</v>
      </c>
      <c r="BB1427" t="s">
        <v>5689</v>
      </c>
      <c r="BC1427">
        <v>0</v>
      </c>
      <c r="BE1427" t="s">
        <v>355</v>
      </c>
      <c r="BH1427" t="s">
        <v>3209</v>
      </c>
    </row>
    <row r="1428" spans="1:60" x14ac:dyDescent="0.35">
      <c r="A1428" t="s">
        <v>3210</v>
      </c>
      <c r="B1428">
        <v>10000</v>
      </c>
      <c r="C1428">
        <v>10000</v>
      </c>
      <c r="D1428" s="2">
        <v>45769</v>
      </c>
      <c r="E1428" t="s">
        <v>59</v>
      </c>
      <c r="F1428" t="s">
        <v>3211</v>
      </c>
      <c r="I1428">
        <v>1</v>
      </c>
      <c r="J1428" t="s">
        <v>183</v>
      </c>
      <c r="K1428" t="s">
        <v>3212</v>
      </c>
      <c r="L1428" t="s">
        <v>6069</v>
      </c>
      <c r="N1428" t="e">
        <v>#N/A</v>
      </c>
      <c r="O1428">
        <v>2</v>
      </c>
      <c r="R1428" s="2">
        <v>45769</v>
      </c>
      <c r="T1428">
        <v>1</v>
      </c>
      <c r="U1428">
        <v>2</v>
      </c>
      <c r="V1428" t="s">
        <v>65</v>
      </c>
      <c r="W1428" t="s">
        <v>2688</v>
      </c>
      <c r="X1428">
        <v>0</v>
      </c>
      <c r="Y1428">
        <v>1</v>
      </c>
      <c r="Z1428">
        <v>1</v>
      </c>
      <c r="AA1428">
        <v>0</v>
      </c>
      <c r="AB1428">
        <v>0</v>
      </c>
      <c r="AC1428">
        <v>0</v>
      </c>
      <c r="AF1428">
        <v>0</v>
      </c>
      <c r="AO1428" t="s">
        <v>2689</v>
      </c>
      <c r="AP1428" t="s">
        <v>2690</v>
      </c>
      <c r="AR1428">
        <v>0</v>
      </c>
      <c r="AS1428">
        <v>0</v>
      </c>
      <c r="AT1428">
        <v>0</v>
      </c>
      <c r="AU1428">
        <v>0</v>
      </c>
      <c r="AV1428">
        <v>0</v>
      </c>
      <c r="AW1428">
        <v>0</v>
      </c>
      <c r="BA1428" t="s">
        <v>63</v>
      </c>
      <c r="BB1428" t="s">
        <v>3370</v>
      </c>
      <c r="BC1428">
        <v>0</v>
      </c>
      <c r="BE1428" t="s">
        <v>2690</v>
      </c>
      <c r="BH1428" t="s">
        <v>3213</v>
      </c>
    </row>
    <row r="1429" spans="1:60" x14ac:dyDescent="0.35">
      <c r="A1429" t="s">
        <v>3350</v>
      </c>
      <c r="B1429">
        <v>10000</v>
      </c>
      <c r="C1429">
        <v>10000</v>
      </c>
      <c r="D1429" s="2">
        <v>45770</v>
      </c>
      <c r="E1429" t="s">
        <v>59</v>
      </c>
      <c r="F1429" t="s">
        <v>3351</v>
      </c>
      <c r="G1429" t="s">
        <v>3352</v>
      </c>
      <c r="I1429">
        <v>1</v>
      </c>
      <c r="J1429" t="s">
        <v>183</v>
      </c>
      <c r="K1429">
        <v>62</v>
      </c>
      <c r="L1429" t="s">
        <v>6066</v>
      </c>
      <c r="M1429" t="s">
        <v>830</v>
      </c>
      <c r="N1429" t="s">
        <v>3852</v>
      </c>
      <c r="O1429">
        <v>20</v>
      </c>
      <c r="R1429" s="2">
        <v>45769</v>
      </c>
      <c r="T1429">
        <v>1</v>
      </c>
      <c r="U1429">
        <v>20</v>
      </c>
      <c r="V1429" t="s">
        <v>65</v>
      </c>
      <c r="W1429" t="s">
        <v>3353</v>
      </c>
      <c r="X1429">
        <v>0</v>
      </c>
      <c r="Y1429">
        <v>20</v>
      </c>
      <c r="Z1429">
        <v>0</v>
      </c>
      <c r="AA1429">
        <v>0</v>
      </c>
      <c r="AB1429">
        <v>0</v>
      </c>
      <c r="AC1429">
        <v>0</v>
      </c>
      <c r="AF1429">
        <v>0</v>
      </c>
      <c r="AO1429" t="s">
        <v>3354</v>
      </c>
      <c r="AP1429" t="s">
        <v>178</v>
      </c>
      <c r="AR1429">
        <v>0</v>
      </c>
      <c r="AS1429">
        <v>0</v>
      </c>
      <c r="AT1429">
        <v>0</v>
      </c>
      <c r="AU1429">
        <v>0</v>
      </c>
      <c r="AV1429">
        <v>0</v>
      </c>
      <c r="AW1429">
        <v>0</v>
      </c>
      <c r="BA1429" t="s">
        <v>63</v>
      </c>
      <c r="BB1429" t="s">
        <v>5690</v>
      </c>
      <c r="BC1429">
        <v>0</v>
      </c>
      <c r="BE1429" t="s">
        <v>178</v>
      </c>
      <c r="BH1429" t="s">
        <v>3355</v>
      </c>
    </row>
    <row r="1430" spans="1:60" x14ac:dyDescent="0.35">
      <c r="A1430" t="s">
        <v>3356</v>
      </c>
      <c r="B1430">
        <v>10000</v>
      </c>
      <c r="C1430">
        <v>10000</v>
      </c>
      <c r="D1430" s="2">
        <v>45770</v>
      </c>
      <c r="E1430" t="s">
        <v>59</v>
      </c>
      <c r="F1430" t="s">
        <v>3351</v>
      </c>
      <c r="G1430" t="s">
        <v>3352</v>
      </c>
      <c r="I1430">
        <v>1</v>
      </c>
      <c r="J1430" t="s">
        <v>183</v>
      </c>
      <c r="K1430">
        <v>62</v>
      </c>
      <c r="L1430" t="s">
        <v>6066</v>
      </c>
      <c r="M1430" t="s">
        <v>830</v>
      </c>
      <c r="N1430" t="s">
        <v>3852</v>
      </c>
      <c r="O1430">
        <v>240</v>
      </c>
      <c r="R1430" s="2">
        <v>45769</v>
      </c>
      <c r="T1430">
        <v>1</v>
      </c>
      <c r="U1430">
        <v>240</v>
      </c>
      <c r="V1430" t="s">
        <v>65</v>
      </c>
      <c r="W1430" t="s">
        <v>3353</v>
      </c>
      <c r="X1430">
        <v>0</v>
      </c>
      <c r="Y1430">
        <v>240</v>
      </c>
      <c r="Z1430">
        <v>0</v>
      </c>
      <c r="AA1430">
        <v>0</v>
      </c>
      <c r="AB1430">
        <v>0</v>
      </c>
      <c r="AC1430">
        <v>0</v>
      </c>
      <c r="AF1430">
        <v>0</v>
      </c>
      <c r="AO1430" t="s">
        <v>3354</v>
      </c>
      <c r="AP1430" t="s">
        <v>178</v>
      </c>
      <c r="AR1430">
        <v>0</v>
      </c>
      <c r="AS1430">
        <v>0</v>
      </c>
      <c r="AT1430">
        <v>0</v>
      </c>
      <c r="AU1430">
        <v>0</v>
      </c>
      <c r="AV1430">
        <v>0</v>
      </c>
      <c r="AW1430">
        <v>0</v>
      </c>
      <c r="BA1430" t="s">
        <v>63</v>
      </c>
      <c r="BB1430" t="s">
        <v>5691</v>
      </c>
      <c r="BC1430">
        <v>0</v>
      </c>
      <c r="BE1430" t="s">
        <v>178</v>
      </c>
      <c r="BH1430" t="s">
        <v>3357</v>
      </c>
    </row>
    <row r="1431" spans="1:60" x14ac:dyDescent="0.35">
      <c r="A1431" t="s">
        <v>3358</v>
      </c>
      <c r="B1431">
        <v>10000</v>
      </c>
      <c r="C1431">
        <v>10000</v>
      </c>
      <c r="D1431" s="2">
        <v>45770</v>
      </c>
      <c r="E1431" t="s">
        <v>59</v>
      </c>
      <c r="F1431" t="s">
        <v>3351</v>
      </c>
      <c r="G1431" t="s">
        <v>3352</v>
      </c>
      <c r="I1431">
        <v>1</v>
      </c>
      <c r="J1431" t="s">
        <v>183</v>
      </c>
      <c r="K1431">
        <v>62</v>
      </c>
      <c r="L1431" t="s">
        <v>6066</v>
      </c>
      <c r="M1431" t="s">
        <v>830</v>
      </c>
      <c r="N1431" t="s">
        <v>3852</v>
      </c>
      <c r="O1431">
        <v>50</v>
      </c>
      <c r="R1431" s="2">
        <v>45769</v>
      </c>
      <c r="T1431">
        <v>1</v>
      </c>
      <c r="U1431">
        <v>50</v>
      </c>
      <c r="V1431" t="s">
        <v>65</v>
      </c>
      <c r="W1431" t="s">
        <v>3353</v>
      </c>
      <c r="X1431">
        <v>0</v>
      </c>
      <c r="Y1431">
        <v>50</v>
      </c>
      <c r="Z1431">
        <v>0</v>
      </c>
      <c r="AA1431">
        <v>0</v>
      </c>
      <c r="AB1431">
        <v>0</v>
      </c>
      <c r="AC1431">
        <v>0</v>
      </c>
      <c r="AF1431">
        <v>0</v>
      </c>
      <c r="AO1431" t="s">
        <v>3354</v>
      </c>
      <c r="AP1431" t="s">
        <v>275</v>
      </c>
      <c r="AR1431">
        <v>0</v>
      </c>
      <c r="AS1431">
        <v>0</v>
      </c>
      <c r="AT1431">
        <v>0</v>
      </c>
      <c r="AU1431">
        <v>0</v>
      </c>
      <c r="AV1431">
        <v>0</v>
      </c>
      <c r="AW1431">
        <v>0</v>
      </c>
      <c r="BA1431" t="s">
        <v>63</v>
      </c>
      <c r="BB1431" t="s">
        <v>5692</v>
      </c>
      <c r="BC1431">
        <v>0</v>
      </c>
      <c r="BE1431" t="s">
        <v>275</v>
      </c>
      <c r="BH1431" t="s">
        <v>3359</v>
      </c>
    </row>
    <row r="1432" spans="1:60" x14ac:dyDescent="0.35">
      <c r="A1432" t="s">
        <v>3360</v>
      </c>
      <c r="B1432">
        <v>10000</v>
      </c>
      <c r="C1432">
        <v>10000</v>
      </c>
      <c r="D1432" s="2">
        <v>45770</v>
      </c>
      <c r="E1432" t="s">
        <v>59</v>
      </c>
      <c r="F1432" t="s">
        <v>3333</v>
      </c>
      <c r="G1432" t="s">
        <v>3334</v>
      </c>
      <c r="I1432">
        <v>1</v>
      </c>
      <c r="J1432" t="s">
        <v>183</v>
      </c>
      <c r="K1432">
        <v>66</v>
      </c>
      <c r="L1432" t="s">
        <v>6066</v>
      </c>
      <c r="M1432" t="s">
        <v>3192</v>
      </c>
      <c r="N1432" t="s">
        <v>3843</v>
      </c>
      <c r="O1432">
        <v>50</v>
      </c>
      <c r="R1432" s="2">
        <v>45769</v>
      </c>
      <c r="T1432">
        <v>1</v>
      </c>
      <c r="U1432">
        <v>50</v>
      </c>
      <c r="V1432" t="s">
        <v>65</v>
      </c>
      <c r="W1432" t="s">
        <v>3335</v>
      </c>
      <c r="X1432">
        <v>0</v>
      </c>
      <c r="Y1432">
        <v>50</v>
      </c>
      <c r="Z1432">
        <v>0</v>
      </c>
      <c r="AA1432">
        <v>0</v>
      </c>
      <c r="AB1432">
        <v>0</v>
      </c>
      <c r="AC1432">
        <v>0</v>
      </c>
      <c r="AF1432">
        <v>0</v>
      </c>
      <c r="AO1432" t="s">
        <v>3336</v>
      </c>
      <c r="AP1432" t="s">
        <v>275</v>
      </c>
      <c r="AR1432">
        <v>0</v>
      </c>
      <c r="AS1432">
        <v>0</v>
      </c>
      <c r="AT1432">
        <v>0</v>
      </c>
      <c r="AU1432">
        <v>0</v>
      </c>
      <c r="AV1432">
        <v>0</v>
      </c>
      <c r="AW1432">
        <v>0</v>
      </c>
      <c r="BA1432" t="s">
        <v>63</v>
      </c>
      <c r="BB1432" t="s">
        <v>5693</v>
      </c>
      <c r="BC1432">
        <v>0</v>
      </c>
      <c r="BE1432" t="s">
        <v>275</v>
      </c>
      <c r="BH1432" t="s">
        <v>3361</v>
      </c>
    </row>
    <row r="1433" spans="1:60" x14ac:dyDescent="0.35">
      <c r="A1433" t="s">
        <v>5108</v>
      </c>
      <c r="B1433">
        <v>10000</v>
      </c>
      <c r="C1433">
        <v>30000</v>
      </c>
      <c r="D1433" s="2">
        <v>45775</v>
      </c>
      <c r="E1433" t="s">
        <v>59</v>
      </c>
      <c r="F1433" t="s">
        <v>5594</v>
      </c>
      <c r="G1433" t="s">
        <v>4822</v>
      </c>
      <c r="H1433" t="s">
        <v>2941</v>
      </c>
      <c r="I1433">
        <v>2</v>
      </c>
      <c r="J1433" t="s">
        <v>63</v>
      </c>
      <c r="K1433">
        <v>76</v>
      </c>
      <c r="L1433" t="s">
        <v>6065</v>
      </c>
      <c r="M1433" t="s">
        <v>200</v>
      </c>
      <c r="N1433" t="s">
        <v>3841</v>
      </c>
      <c r="O1433" s="3">
        <v>68000</v>
      </c>
      <c r="R1433" s="2">
        <v>45770</v>
      </c>
      <c r="T1433">
        <v>6</v>
      </c>
      <c r="U1433" s="3">
        <v>408000</v>
      </c>
      <c r="V1433" t="s">
        <v>65</v>
      </c>
      <c r="W1433" t="s">
        <v>4823</v>
      </c>
      <c r="X1433">
        <v>0</v>
      </c>
      <c r="Y1433">
        <v>0</v>
      </c>
      <c r="Z1433">
        <v>0</v>
      </c>
      <c r="AA1433">
        <v>0</v>
      </c>
      <c r="AB1433">
        <v>0</v>
      </c>
      <c r="AC1433">
        <v>0</v>
      </c>
      <c r="AF1433">
        <v>0</v>
      </c>
      <c r="AJ1433" t="s">
        <v>63</v>
      </c>
      <c r="AK1433">
        <v>0</v>
      </c>
      <c r="AL1433" t="s">
        <v>63</v>
      </c>
      <c r="AO1433" t="s">
        <v>4824</v>
      </c>
      <c r="AP1433" t="s">
        <v>448</v>
      </c>
      <c r="AR1433">
        <v>0</v>
      </c>
      <c r="AS1433">
        <v>0</v>
      </c>
      <c r="AT1433">
        <v>0</v>
      </c>
      <c r="AU1433">
        <v>0</v>
      </c>
      <c r="AV1433">
        <v>0</v>
      </c>
      <c r="AW1433">
        <v>0</v>
      </c>
      <c r="BA1433" t="s">
        <v>63</v>
      </c>
      <c r="BE1433" t="s">
        <v>448</v>
      </c>
      <c r="BH1433" t="s">
        <v>4049</v>
      </c>
    </row>
    <row r="1434" spans="1:60" x14ac:dyDescent="0.35">
      <c r="A1434" t="s">
        <v>5694</v>
      </c>
      <c r="B1434">
        <v>10000</v>
      </c>
      <c r="C1434">
        <v>10000</v>
      </c>
      <c r="D1434" s="2">
        <v>45777</v>
      </c>
      <c r="E1434" t="s">
        <v>59</v>
      </c>
      <c r="F1434" t="s">
        <v>5695</v>
      </c>
      <c r="G1434" t="s">
        <v>5696</v>
      </c>
      <c r="H1434" t="s">
        <v>453</v>
      </c>
      <c r="I1434">
        <v>1</v>
      </c>
      <c r="J1434" t="s">
        <v>63</v>
      </c>
      <c r="K1434" s="7">
        <v>110</v>
      </c>
      <c r="L1434" t="s">
        <v>6070</v>
      </c>
      <c r="M1434" t="s">
        <v>664</v>
      </c>
      <c r="N1434" t="s">
        <v>3846</v>
      </c>
      <c r="O1434" s="3">
        <v>126000</v>
      </c>
      <c r="R1434" s="2">
        <v>45770</v>
      </c>
      <c r="T1434">
        <v>4</v>
      </c>
      <c r="U1434" s="3">
        <v>504000</v>
      </c>
      <c r="V1434" t="s">
        <v>65</v>
      </c>
      <c r="W1434" t="s">
        <v>455</v>
      </c>
      <c r="X1434">
        <v>0</v>
      </c>
      <c r="Y1434">
        <v>0</v>
      </c>
      <c r="Z1434">
        <v>0</v>
      </c>
      <c r="AA1434">
        <v>0</v>
      </c>
      <c r="AB1434">
        <v>0</v>
      </c>
      <c r="AC1434">
        <v>0</v>
      </c>
      <c r="AF1434">
        <v>0</v>
      </c>
      <c r="AJ1434" t="s">
        <v>63</v>
      </c>
      <c r="AK1434">
        <v>0</v>
      </c>
      <c r="AL1434" t="s">
        <v>63</v>
      </c>
      <c r="AO1434" t="s">
        <v>456</v>
      </c>
      <c r="AP1434" t="s">
        <v>203</v>
      </c>
      <c r="AR1434">
        <v>0</v>
      </c>
      <c r="AS1434">
        <v>0</v>
      </c>
      <c r="AT1434">
        <v>0</v>
      </c>
      <c r="AU1434">
        <v>0</v>
      </c>
      <c r="AV1434">
        <v>0</v>
      </c>
      <c r="AW1434">
        <v>0</v>
      </c>
      <c r="BA1434" t="s">
        <v>63</v>
      </c>
      <c r="BE1434" t="s">
        <v>203</v>
      </c>
      <c r="BH1434" t="s">
        <v>5697</v>
      </c>
    </row>
    <row r="1435" spans="1:60" x14ac:dyDescent="0.35">
      <c r="A1435" t="s">
        <v>5595</v>
      </c>
      <c r="B1435">
        <v>10000</v>
      </c>
      <c r="C1435">
        <v>20000</v>
      </c>
      <c r="D1435" s="2">
        <v>45771</v>
      </c>
      <c r="E1435" t="s">
        <v>59</v>
      </c>
      <c r="F1435" t="s">
        <v>5596</v>
      </c>
      <c r="G1435" t="s">
        <v>5597</v>
      </c>
      <c r="H1435" t="s">
        <v>843</v>
      </c>
      <c r="I1435">
        <v>1</v>
      </c>
      <c r="J1435" t="s">
        <v>63</v>
      </c>
      <c r="K1435">
        <v>73</v>
      </c>
      <c r="L1435" t="s">
        <v>6042</v>
      </c>
      <c r="M1435" t="s">
        <v>184</v>
      </c>
      <c r="N1435" t="s">
        <v>3845</v>
      </c>
      <c r="O1435" s="3">
        <v>24000</v>
      </c>
      <c r="R1435" s="2">
        <v>45770</v>
      </c>
      <c r="T1435">
        <v>12</v>
      </c>
      <c r="U1435" s="3">
        <v>288000</v>
      </c>
      <c r="V1435" t="s">
        <v>65</v>
      </c>
      <c r="W1435">
        <v>80256230001</v>
      </c>
      <c r="X1435">
        <v>0</v>
      </c>
      <c r="Y1435">
        <v>0</v>
      </c>
      <c r="Z1435">
        <v>0</v>
      </c>
      <c r="AA1435">
        <v>0</v>
      </c>
      <c r="AB1435">
        <v>0</v>
      </c>
      <c r="AC1435">
        <v>0</v>
      </c>
      <c r="AF1435">
        <v>0</v>
      </c>
      <c r="AJ1435" t="s">
        <v>63</v>
      </c>
      <c r="AK1435">
        <v>0</v>
      </c>
      <c r="AL1435" t="s">
        <v>63</v>
      </c>
      <c r="AO1435">
        <v>8025623</v>
      </c>
      <c r="AP1435" t="s">
        <v>162</v>
      </c>
      <c r="AR1435">
        <v>0</v>
      </c>
      <c r="AS1435">
        <v>0</v>
      </c>
      <c r="AT1435">
        <v>0</v>
      </c>
      <c r="AU1435">
        <v>0</v>
      </c>
      <c r="AV1435">
        <v>0</v>
      </c>
      <c r="AW1435">
        <v>0</v>
      </c>
      <c r="BA1435" t="s">
        <v>63</v>
      </c>
      <c r="BE1435" t="s">
        <v>162</v>
      </c>
      <c r="BH1435" t="s">
        <v>5598</v>
      </c>
    </row>
    <row r="1436" spans="1:60" x14ac:dyDescent="0.35">
      <c r="A1436" t="s">
        <v>5698</v>
      </c>
      <c r="B1436">
        <v>10000</v>
      </c>
      <c r="C1436">
        <v>10000</v>
      </c>
      <c r="D1436" s="2">
        <v>45772</v>
      </c>
      <c r="E1436" t="s">
        <v>59</v>
      </c>
      <c r="F1436" t="s">
        <v>5699</v>
      </c>
      <c r="G1436" t="s">
        <v>3451</v>
      </c>
      <c r="H1436" t="s">
        <v>843</v>
      </c>
      <c r="I1436">
        <v>1</v>
      </c>
      <c r="J1436" t="s">
        <v>63</v>
      </c>
      <c r="K1436" s="7" t="s">
        <v>152</v>
      </c>
      <c r="L1436" t="s">
        <v>6070</v>
      </c>
      <c r="M1436" t="s">
        <v>153</v>
      </c>
      <c r="N1436" t="s">
        <v>3830</v>
      </c>
      <c r="O1436" s="3">
        <v>60000</v>
      </c>
      <c r="R1436" s="2">
        <v>45770</v>
      </c>
      <c r="T1436">
        <v>12</v>
      </c>
      <c r="U1436" s="3">
        <v>720000</v>
      </c>
      <c r="V1436" t="s">
        <v>65</v>
      </c>
      <c r="W1436">
        <v>80256230001</v>
      </c>
      <c r="X1436">
        <v>0</v>
      </c>
      <c r="Y1436">
        <v>0</v>
      </c>
      <c r="Z1436">
        <v>0</v>
      </c>
      <c r="AA1436">
        <v>0</v>
      </c>
      <c r="AB1436">
        <v>0</v>
      </c>
      <c r="AC1436">
        <v>0</v>
      </c>
      <c r="AF1436">
        <v>0</v>
      </c>
      <c r="AJ1436" t="s">
        <v>63</v>
      </c>
      <c r="AK1436">
        <v>0</v>
      </c>
      <c r="AL1436" t="s">
        <v>63</v>
      </c>
      <c r="AO1436">
        <v>8025623</v>
      </c>
      <c r="AP1436" t="s">
        <v>162</v>
      </c>
      <c r="AR1436">
        <v>0</v>
      </c>
      <c r="AS1436">
        <v>0</v>
      </c>
      <c r="AT1436">
        <v>0</v>
      </c>
      <c r="AU1436">
        <v>0</v>
      </c>
      <c r="AV1436">
        <v>0</v>
      </c>
      <c r="AW1436">
        <v>0</v>
      </c>
      <c r="BA1436" t="s">
        <v>63</v>
      </c>
      <c r="BE1436" t="s">
        <v>162</v>
      </c>
      <c r="BH1436" t="s">
        <v>5700</v>
      </c>
    </row>
    <row r="1437" spans="1:60" x14ac:dyDescent="0.35">
      <c r="A1437" t="s">
        <v>5701</v>
      </c>
      <c r="B1437">
        <v>10000</v>
      </c>
      <c r="C1437">
        <v>30000</v>
      </c>
      <c r="D1437" s="2">
        <v>45771</v>
      </c>
      <c r="E1437" t="s">
        <v>59</v>
      </c>
      <c r="F1437" t="s">
        <v>646</v>
      </c>
      <c r="G1437" t="s">
        <v>4147</v>
      </c>
      <c r="H1437" t="s">
        <v>2087</v>
      </c>
      <c r="I1437">
        <v>1</v>
      </c>
      <c r="J1437" t="s">
        <v>63</v>
      </c>
      <c r="K1437">
        <v>94</v>
      </c>
      <c r="L1437" t="s">
        <v>6050</v>
      </c>
      <c r="M1437" t="s">
        <v>81</v>
      </c>
      <c r="N1437" t="s">
        <v>3825</v>
      </c>
      <c r="O1437" s="3">
        <v>9000</v>
      </c>
      <c r="R1437" s="2">
        <v>45770</v>
      </c>
      <c r="T1437">
        <v>4</v>
      </c>
      <c r="U1437" s="3">
        <v>36000</v>
      </c>
      <c r="V1437" t="s">
        <v>65</v>
      </c>
      <c r="W1437" t="s">
        <v>5702</v>
      </c>
      <c r="X1437">
        <v>0</v>
      </c>
      <c r="Y1437">
        <v>0</v>
      </c>
      <c r="Z1437">
        <v>0</v>
      </c>
      <c r="AA1437">
        <v>0</v>
      </c>
      <c r="AB1437">
        <v>0</v>
      </c>
      <c r="AC1437">
        <v>0</v>
      </c>
      <c r="AF1437">
        <v>0</v>
      </c>
      <c r="AJ1437" t="s">
        <v>63</v>
      </c>
      <c r="AK1437">
        <v>0</v>
      </c>
      <c r="AL1437" t="s">
        <v>63</v>
      </c>
      <c r="AO1437" t="s">
        <v>5703</v>
      </c>
      <c r="AP1437" t="s">
        <v>84</v>
      </c>
      <c r="AR1437">
        <v>0</v>
      </c>
      <c r="AS1437">
        <v>0</v>
      </c>
      <c r="AT1437">
        <v>0</v>
      </c>
      <c r="AU1437">
        <v>0</v>
      </c>
      <c r="AV1437">
        <v>0</v>
      </c>
      <c r="AW1437">
        <v>0</v>
      </c>
      <c r="BA1437" t="s">
        <v>63</v>
      </c>
      <c r="BE1437" t="s">
        <v>84</v>
      </c>
      <c r="BH1437" t="s">
        <v>5704</v>
      </c>
    </row>
    <row r="1438" spans="1:60" x14ac:dyDescent="0.35">
      <c r="A1438" t="s">
        <v>5705</v>
      </c>
      <c r="B1438">
        <v>10000</v>
      </c>
      <c r="C1438">
        <v>10000</v>
      </c>
      <c r="D1438" s="2">
        <v>45771</v>
      </c>
      <c r="E1438" t="s">
        <v>59</v>
      </c>
      <c r="F1438" t="s">
        <v>5706</v>
      </c>
      <c r="G1438" t="s">
        <v>2496</v>
      </c>
      <c r="H1438" t="s">
        <v>2087</v>
      </c>
      <c r="I1438">
        <v>1</v>
      </c>
      <c r="J1438" t="s">
        <v>63</v>
      </c>
      <c r="K1438">
        <v>94</v>
      </c>
      <c r="L1438" t="s">
        <v>6050</v>
      </c>
      <c r="M1438" t="s">
        <v>81</v>
      </c>
      <c r="N1438" t="s">
        <v>3825</v>
      </c>
      <c r="O1438" s="3">
        <v>9000</v>
      </c>
      <c r="R1438" s="2">
        <v>45770</v>
      </c>
      <c r="T1438">
        <v>4</v>
      </c>
      <c r="U1438" s="3">
        <v>36000</v>
      </c>
      <c r="V1438" t="s">
        <v>65</v>
      </c>
      <c r="W1438" t="s">
        <v>5702</v>
      </c>
      <c r="X1438">
        <v>0</v>
      </c>
      <c r="Y1438">
        <v>0</v>
      </c>
      <c r="Z1438">
        <v>0</v>
      </c>
      <c r="AA1438">
        <v>0</v>
      </c>
      <c r="AB1438">
        <v>0</v>
      </c>
      <c r="AC1438">
        <v>0</v>
      </c>
      <c r="AF1438">
        <v>0</v>
      </c>
      <c r="AJ1438" t="s">
        <v>63</v>
      </c>
      <c r="AK1438">
        <v>0</v>
      </c>
      <c r="AL1438" t="s">
        <v>63</v>
      </c>
      <c r="AO1438" t="s">
        <v>5703</v>
      </c>
      <c r="AP1438" t="s">
        <v>84</v>
      </c>
      <c r="AR1438">
        <v>0</v>
      </c>
      <c r="AS1438">
        <v>0</v>
      </c>
      <c r="AT1438">
        <v>0</v>
      </c>
      <c r="AU1438">
        <v>0</v>
      </c>
      <c r="AV1438">
        <v>0</v>
      </c>
      <c r="AW1438">
        <v>0</v>
      </c>
      <c r="BA1438" t="s">
        <v>63</v>
      </c>
      <c r="BE1438" t="s">
        <v>84</v>
      </c>
      <c r="BH1438" t="s">
        <v>5707</v>
      </c>
    </row>
    <row r="1439" spans="1:60" x14ac:dyDescent="0.35">
      <c r="A1439" t="s">
        <v>4560</v>
      </c>
      <c r="B1439">
        <v>10000</v>
      </c>
      <c r="C1439">
        <v>30000</v>
      </c>
      <c r="D1439" s="2">
        <v>45771</v>
      </c>
      <c r="E1439" t="s">
        <v>59</v>
      </c>
      <c r="F1439" t="s">
        <v>4600</v>
      </c>
      <c r="G1439">
        <v>10620258020</v>
      </c>
      <c r="H1439" t="s">
        <v>493</v>
      </c>
      <c r="I1439">
        <v>3</v>
      </c>
      <c r="J1439" t="s">
        <v>63</v>
      </c>
      <c r="K1439">
        <v>85</v>
      </c>
      <c r="L1439" t="s">
        <v>6060</v>
      </c>
      <c r="M1439" t="s">
        <v>940</v>
      </c>
      <c r="N1439" t="s">
        <v>3864</v>
      </c>
      <c r="O1439" s="3">
        <v>16364</v>
      </c>
      <c r="R1439" s="2">
        <v>45770</v>
      </c>
      <c r="T1439">
        <v>11</v>
      </c>
      <c r="U1439" s="3">
        <v>180004</v>
      </c>
      <c r="V1439" t="s">
        <v>65</v>
      </c>
      <c r="W1439" t="s">
        <v>4562</v>
      </c>
      <c r="X1439">
        <v>0</v>
      </c>
      <c r="Y1439">
        <v>0</v>
      </c>
      <c r="Z1439">
        <v>0</v>
      </c>
      <c r="AA1439">
        <v>0</v>
      </c>
      <c r="AB1439">
        <v>0</v>
      </c>
      <c r="AC1439">
        <v>0</v>
      </c>
      <c r="AF1439">
        <v>0</v>
      </c>
      <c r="AJ1439" t="s">
        <v>63</v>
      </c>
      <c r="AK1439">
        <v>0</v>
      </c>
      <c r="AL1439" t="s">
        <v>63</v>
      </c>
      <c r="AO1439" t="s">
        <v>4563</v>
      </c>
      <c r="AP1439" t="s">
        <v>108</v>
      </c>
      <c r="AR1439">
        <v>0</v>
      </c>
      <c r="AS1439">
        <v>0</v>
      </c>
      <c r="AT1439">
        <v>0</v>
      </c>
      <c r="AU1439">
        <v>0</v>
      </c>
      <c r="AV1439">
        <v>0</v>
      </c>
      <c r="AW1439">
        <v>0</v>
      </c>
      <c r="BA1439" t="s">
        <v>63</v>
      </c>
      <c r="BE1439" t="s">
        <v>108</v>
      </c>
      <c r="BH1439" t="s">
        <v>4564</v>
      </c>
    </row>
    <row r="1440" spans="1:60" x14ac:dyDescent="0.35">
      <c r="A1440" t="s">
        <v>5708</v>
      </c>
      <c r="B1440">
        <v>10000</v>
      </c>
      <c r="C1440">
        <v>10000</v>
      </c>
      <c r="D1440" s="2">
        <v>45782</v>
      </c>
      <c r="E1440" t="s">
        <v>59</v>
      </c>
      <c r="F1440" t="s">
        <v>5709</v>
      </c>
      <c r="G1440" t="s">
        <v>5710</v>
      </c>
      <c r="H1440" t="s">
        <v>5711</v>
      </c>
      <c r="I1440">
        <v>1</v>
      </c>
      <c r="J1440" t="s">
        <v>63</v>
      </c>
      <c r="K1440">
        <v>88</v>
      </c>
      <c r="L1440" t="s">
        <v>6058</v>
      </c>
      <c r="M1440" t="s">
        <v>144</v>
      </c>
      <c r="N1440" t="s">
        <v>3855</v>
      </c>
      <c r="O1440" s="3">
        <v>2500</v>
      </c>
      <c r="R1440" s="2">
        <v>45770</v>
      </c>
      <c r="T1440">
        <v>1</v>
      </c>
      <c r="U1440" s="3">
        <v>2500</v>
      </c>
      <c r="V1440" t="s">
        <v>65</v>
      </c>
      <c r="W1440">
        <v>2356240001</v>
      </c>
      <c r="X1440">
        <v>0</v>
      </c>
      <c r="Y1440">
        <v>0</v>
      </c>
      <c r="Z1440">
        <v>0</v>
      </c>
      <c r="AA1440">
        <v>0</v>
      </c>
      <c r="AB1440">
        <v>0</v>
      </c>
      <c r="AC1440">
        <v>0</v>
      </c>
      <c r="AF1440">
        <v>0</v>
      </c>
      <c r="AJ1440" t="s">
        <v>63</v>
      </c>
      <c r="AK1440">
        <v>0</v>
      </c>
      <c r="AL1440" t="s">
        <v>63</v>
      </c>
      <c r="AO1440">
        <v>235624</v>
      </c>
      <c r="AP1440" t="s">
        <v>210</v>
      </c>
      <c r="AR1440">
        <v>0</v>
      </c>
      <c r="AS1440">
        <v>0</v>
      </c>
      <c r="AT1440">
        <v>0</v>
      </c>
      <c r="AU1440">
        <v>0</v>
      </c>
      <c r="AV1440">
        <v>0</v>
      </c>
      <c r="AW1440">
        <v>0</v>
      </c>
      <c r="BA1440" t="s">
        <v>63</v>
      </c>
      <c r="BE1440" t="s">
        <v>210</v>
      </c>
      <c r="BH1440" t="s">
        <v>5712</v>
      </c>
    </row>
    <row r="1441" spans="1:60" x14ac:dyDescent="0.35">
      <c r="A1441" t="s">
        <v>5713</v>
      </c>
      <c r="B1441">
        <v>10000</v>
      </c>
      <c r="C1441">
        <v>10000</v>
      </c>
      <c r="D1441" s="2">
        <v>45775</v>
      </c>
      <c r="E1441" t="s">
        <v>59</v>
      </c>
      <c r="F1441" s="4">
        <v>0.45678240740740739</v>
      </c>
      <c r="G1441" t="s">
        <v>3983</v>
      </c>
      <c r="H1441" t="s">
        <v>2941</v>
      </c>
      <c r="I1441">
        <v>1</v>
      </c>
      <c r="J1441" t="s">
        <v>63</v>
      </c>
      <c r="K1441">
        <v>93</v>
      </c>
      <c r="L1441" t="s">
        <v>6072</v>
      </c>
      <c r="M1441" t="s">
        <v>1248</v>
      </c>
      <c r="N1441" t="s">
        <v>3834</v>
      </c>
      <c r="O1441" s="3">
        <v>2300</v>
      </c>
      <c r="R1441" s="2">
        <v>45770</v>
      </c>
      <c r="T1441">
        <v>24</v>
      </c>
      <c r="U1441" s="3">
        <v>55200</v>
      </c>
      <c r="V1441" t="s">
        <v>65</v>
      </c>
      <c r="W1441" t="s">
        <v>5714</v>
      </c>
      <c r="X1441">
        <v>0</v>
      </c>
      <c r="Y1441">
        <v>0</v>
      </c>
      <c r="Z1441">
        <v>0</v>
      </c>
      <c r="AA1441">
        <v>0</v>
      </c>
      <c r="AB1441">
        <v>0</v>
      </c>
      <c r="AC1441">
        <v>0</v>
      </c>
      <c r="AF1441">
        <v>0</v>
      </c>
      <c r="AJ1441" t="s">
        <v>63</v>
      </c>
      <c r="AK1441">
        <v>0</v>
      </c>
      <c r="AL1441" t="s">
        <v>63</v>
      </c>
      <c r="AO1441" t="s">
        <v>5715</v>
      </c>
      <c r="AP1441" t="s">
        <v>448</v>
      </c>
      <c r="AR1441">
        <v>0</v>
      </c>
      <c r="AS1441">
        <v>0</v>
      </c>
      <c r="AT1441">
        <v>0</v>
      </c>
      <c r="AU1441">
        <v>0</v>
      </c>
      <c r="AV1441">
        <v>0</v>
      </c>
      <c r="AW1441">
        <v>0</v>
      </c>
      <c r="BA1441" t="s">
        <v>63</v>
      </c>
      <c r="BE1441" t="s">
        <v>448</v>
      </c>
      <c r="BH1441" t="s">
        <v>3986</v>
      </c>
    </row>
    <row r="1442" spans="1:60" x14ac:dyDescent="0.35">
      <c r="A1442" t="s">
        <v>5716</v>
      </c>
      <c r="B1442">
        <v>10000</v>
      </c>
      <c r="C1442">
        <v>10000</v>
      </c>
      <c r="D1442" s="2">
        <v>45775</v>
      </c>
      <c r="E1442" t="s">
        <v>59</v>
      </c>
      <c r="F1442" t="s">
        <v>3707</v>
      </c>
      <c r="G1442" t="s">
        <v>1834</v>
      </c>
      <c r="H1442" t="s">
        <v>863</v>
      </c>
      <c r="I1442">
        <v>1</v>
      </c>
      <c r="J1442" t="s">
        <v>63</v>
      </c>
      <c r="K1442">
        <v>29</v>
      </c>
      <c r="L1442" t="s">
        <v>6061</v>
      </c>
      <c r="M1442" t="s">
        <v>739</v>
      </c>
      <c r="N1442" t="s">
        <v>3806</v>
      </c>
      <c r="O1442" s="3">
        <v>24000</v>
      </c>
      <c r="R1442" s="2">
        <v>45770</v>
      </c>
      <c r="T1442">
        <v>2</v>
      </c>
      <c r="U1442" s="3">
        <v>48000</v>
      </c>
      <c r="V1442" t="s">
        <v>65</v>
      </c>
      <c r="W1442" t="s">
        <v>649</v>
      </c>
      <c r="X1442">
        <v>0</v>
      </c>
      <c r="Y1442">
        <v>0</v>
      </c>
      <c r="Z1442">
        <v>0</v>
      </c>
      <c r="AA1442">
        <v>0</v>
      </c>
      <c r="AB1442">
        <v>0</v>
      </c>
      <c r="AC1442">
        <v>0</v>
      </c>
      <c r="AF1442">
        <v>0</v>
      </c>
      <c r="AJ1442" t="s">
        <v>63</v>
      </c>
      <c r="AK1442">
        <v>0</v>
      </c>
      <c r="AL1442" t="s">
        <v>63</v>
      </c>
      <c r="AO1442" t="s">
        <v>650</v>
      </c>
      <c r="AP1442" t="s">
        <v>275</v>
      </c>
      <c r="AR1442">
        <v>0</v>
      </c>
      <c r="AS1442">
        <v>0</v>
      </c>
      <c r="AT1442">
        <v>0</v>
      </c>
      <c r="AU1442">
        <v>0</v>
      </c>
      <c r="AV1442">
        <v>0</v>
      </c>
      <c r="AW1442">
        <v>0</v>
      </c>
      <c r="BA1442" t="s">
        <v>63</v>
      </c>
      <c r="BE1442" t="s">
        <v>275</v>
      </c>
      <c r="BH1442" t="s">
        <v>5717</v>
      </c>
    </row>
    <row r="1443" spans="1:60" x14ac:dyDescent="0.35">
      <c r="A1443" t="s">
        <v>5718</v>
      </c>
      <c r="B1443">
        <v>10000</v>
      </c>
      <c r="C1443">
        <v>10000</v>
      </c>
      <c r="D1443" s="2">
        <v>45782</v>
      </c>
      <c r="E1443" t="s">
        <v>59</v>
      </c>
      <c r="F1443" s="4">
        <v>0.48531249999999998</v>
      </c>
      <c r="G1443">
        <v>10620258084</v>
      </c>
      <c r="H1443" t="s">
        <v>119</v>
      </c>
      <c r="I1443">
        <v>1</v>
      </c>
      <c r="J1443" t="s">
        <v>63</v>
      </c>
      <c r="K1443">
        <v>79</v>
      </c>
      <c r="L1443" t="s">
        <v>6076</v>
      </c>
      <c r="M1443" t="s">
        <v>92</v>
      </c>
      <c r="N1443" t="s">
        <v>3828</v>
      </c>
      <c r="O1443">
        <v>135</v>
      </c>
      <c r="R1443" s="2">
        <v>45770</v>
      </c>
      <c r="T1443">
        <v>297</v>
      </c>
      <c r="U1443" s="3">
        <v>40095</v>
      </c>
      <c r="V1443" t="s">
        <v>65</v>
      </c>
      <c r="W1443" t="s">
        <v>5719</v>
      </c>
      <c r="X1443">
        <v>0</v>
      </c>
      <c r="Y1443">
        <v>0</v>
      </c>
      <c r="Z1443">
        <v>0</v>
      </c>
      <c r="AA1443">
        <v>0</v>
      </c>
      <c r="AB1443">
        <v>0</v>
      </c>
      <c r="AC1443">
        <v>0</v>
      </c>
      <c r="AF1443">
        <v>0</v>
      </c>
      <c r="AJ1443" t="s">
        <v>63</v>
      </c>
      <c r="AK1443">
        <v>0</v>
      </c>
      <c r="AL1443" t="s">
        <v>63</v>
      </c>
      <c r="AO1443" t="s">
        <v>5720</v>
      </c>
      <c r="AP1443" t="s">
        <v>108</v>
      </c>
      <c r="AR1443">
        <v>0</v>
      </c>
      <c r="AS1443">
        <v>0</v>
      </c>
      <c r="AT1443">
        <v>0</v>
      </c>
      <c r="AU1443">
        <v>0</v>
      </c>
      <c r="AV1443">
        <v>0</v>
      </c>
      <c r="AW1443">
        <v>0</v>
      </c>
      <c r="BA1443" t="s">
        <v>63</v>
      </c>
      <c r="BE1443" t="s">
        <v>108</v>
      </c>
      <c r="BH1443" t="s">
        <v>5052</v>
      </c>
    </row>
    <row r="1444" spans="1:60" x14ac:dyDescent="0.35">
      <c r="A1444" t="s">
        <v>3553</v>
      </c>
      <c r="B1444">
        <v>10000</v>
      </c>
      <c r="C1444">
        <v>10000</v>
      </c>
      <c r="D1444" s="2">
        <v>45772</v>
      </c>
      <c r="E1444" t="s">
        <v>59</v>
      </c>
      <c r="F1444" t="s">
        <v>2268</v>
      </c>
      <c r="G1444" t="s">
        <v>2893</v>
      </c>
      <c r="H1444" t="s">
        <v>3549</v>
      </c>
      <c r="I1444">
        <v>1</v>
      </c>
      <c r="J1444" t="s">
        <v>63</v>
      </c>
      <c r="K1444">
        <v>79</v>
      </c>
      <c r="L1444" t="s">
        <v>6076</v>
      </c>
      <c r="M1444" t="s">
        <v>92</v>
      </c>
      <c r="N1444" t="s">
        <v>3828</v>
      </c>
      <c r="O1444">
        <v>250</v>
      </c>
      <c r="R1444" s="2">
        <v>45770</v>
      </c>
      <c r="T1444">
        <v>6</v>
      </c>
      <c r="U1444" s="3">
        <v>1500</v>
      </c>
      <c r="V1444" t="s">
        <v>65</v>
      </c>
      <c r="W1444" t="s">
        <v>3550</v>
      </c>
      <c r="X1444">
        <v>0</v>
      </c>
      <c r="Y1444">
        <v>0</v>
      </c>
      <c r="Z1444">
        <v>0</v>
      </c>
      <c r="AA1444">
        <v>0</v>
      </c>
      <c r="AB1444">
        <v>0</v>
      </c>
      <c r="AC1444">
        <v>0</v>
      </c>
      <c r="AF1444">
        <v>0</v>
      </c>
      <c r="AJ1444" t="s">
        <v>63</v>
      </c>
      <c r="AK1444">
        <v>0</v>
      </c>
      <c r="AL1444" t="s">
        <v>63</v>
      </c>
      <c r="AO1444" t="s">
        <v>3551</v>
      </c>
      <c r="AP1444" t="s">
        <v>622</v>
      </c>
      <c r="AR1444">
        <v>0</v>
      </c>
      <c r="AS1444">
        <v>0</v>
      </c>
      <c r="AT1444">
        <v>0</v>
      </c>
      <c r="AU1444">
        <v>0</v>
      </c>
      <c r="AV1444">
        <v>0</v>
      </c>
      <c r="AW1444">
        <v>0</v>
      </c>
      <c r="BA1444" t="s">
        <v>63</v>
      </c>
      <c r="BE1444" t="s">
        <v>622</v>
      </c>
      <c r="BH1444" t="s">
        <v>3554</v>
      </c>
    </row>
    <row r="1445" spans="1:60" x14ac:dyDescent="0.35">
      <c r="A1445" t="s">
        <v>5721</v>
      </c>
      <c r="B1445">
        <v>10000</v>
      </c>
      <c r="C1445">
        <v>10000</v>
      </c>
      <c r="D1445" s="2">
        <v>45771</v>
      </c>
      <c r="E1445" t="s">
        <v>59</v>
      </c>
      <c r="F1445" t="s">
        <v>5601</v>
      </c>
      <c r="G1445" t="s">
        <v>3534</v>
      </c>
      <c r="H1445" t="s">
        <v>515</v>
      </c>
      <c r="I1445">
        <v>1</v>
      </c>
      <c r="J1445" t="s">
        <v>63</v>
      </c>
      <c r="K1445">
        <v>32</v>
      </c>
      <c r="L1445" t="s">
        <v>6064</v>
      </c>
      <c r="M1445" t="s">
        <v>516</v>
      </c>
      <c r="N1445" t="s">
        <v>3833</v>
      </c>
      <c r="O1445" s="3">
        <v>5860</v>
      </c>
      <c r="R1445" s="2">
        <v>45770</v>
      </c>
      <c r="T1445">
        <v>1</v>
      </c>
      <c r="U1445" s="3">
        <v>5860</v>
      </c>
      <c r="V1445" t="s">
        <v>65</v>
      </c>
      <c r="W1445" t="s">
        <v>517</v>
      </c>
      <c r="X1445">
        <v>0</v>
      </c>
      <c r="Y1445">
        <v>0</v>
      </c>
      <c r="Z1445">
        <v>0</v>
      </c>
      <c r="AA1445">
        <v>0</v>
      </c>
      <c r="AB1445">
        <v>0</v>
      </c>
      <c r="AC1445">
        <v>0</v>
      </c>
      <c r="AF1445">
        <v>0</v>
      </c>
      <c r="AJ1445" t="s">
        <v>63</v>
      </c>
      <c r="AK1445">
        <v>0</v>
      </c>
      <c r="AL1445" t="s">
        <v>63</v>
      </c>
      <c r="AO1445" t="s">
        <v>518</v>
      </c>
      <c r="AP1445" t="s">
        <v>465</v>
      </c>
      <c r="AR1445">
        <v>0</v>
      </c>
      <c r="AS1445">
        <v>0</v>
      </c>
      <c r="AT1445">
        <v>0</v>
      </c>
      <c r="AU1445">
        <v>0</v>
      </c>
      <c r="AV1445">
        <v>0</v>
      </c>
      <c r="AW1445">
        <v>0</v>
      </c>
      <c r="BA1445" t="s">
        <v>63</v>
      </c>
      <c r="BE1445" t="s">
        <v>465</v>
      </c>
      <c r="BH1445" t="s">
        <v>3293</v>
      </c>
    </row>
    <row r="1446" spans="1:60" x14ac:dyDescent="0.35">
      <c r="A1446" t="s">
        <v>5722</v>
      </c>
      <c r="B1446">
        <v>10000</v>
      </c>
      <c r="C1446">
        <v>10000</v>
      </c>
      <c r="D1446" s="2">
        <v>45772</v>
      </c>
      <c r="E1446" t="s">
        <v>59</v>
      </c>
      <c r="F1446" t="s">
        <v>3533</v>
      </c>
      <c r="G1446" t="s">
        <v>3534</v>
      </c>
      <c r="H1446" t="s">
        <v>515</v>
      </c>
      <c r="I1446">
        <v>1</v>
      </c>
      <c r="J1446" t="s">
        <v>63</v>
      </c>
      <c r="K1446">
        <v>32</v>
      </c>
      <c r="L1446" t="s">
        <v>6064</v>
      </c>
      <c r="M1446" t="s">
        <v>516</v>
      </c>
      <c r="N1446" t="s">
        <v>3833</v>
      </c>
      <c r="O1446" s="3">
        <v>5860</v>
      </c>
      <c r="R1446" s="2">
        <v>45770</v>
      </c>
      <c r="T1446">
        <v>1</v>
      </c>
      <c r="U1446" s="3">
        <v>5860</v>
      </c>
      <c r="V1446" t="s">
        <v>65</v>
      </c>
      <c r="W1446" t="s">
        <v>517</v>
      </c>
      <c r="X1446">
        <v>0</v>
      </c>
      <c r="Y1446">
        <v>0</v>
      </c>
      <c r="Z1446">
        <v>0</v>
      </c>
      <c r="AA1446">
        <v>0</v>
      </c>
      <c r="AB1446">
        <v>0</v>
      </c>
      <c r="AC1446">
        <v>0</v>
      </c>
      <c r="AF1446">
        <v>0</v>
      </c>
      <c r="AJ1446" t="s">
        <v>63</v>
      </c>
      <c r="AK1446">
        <v>0</v>
      </c>
      <c r="AL1446" t="s">
        <v>63</v>
      </c>
      <c r="AO1446" t="s">
        <v>518</v>
      </c>
      <c r="AP1446" t="s">
        <v>465</v>
      </c>
      <c r="AR1446">
        <v>0</v>
      </c>
      <c r="AS1446">
        <v>0</v>
      </c>
      <c r="AT1446">
        <v>0</v>
      </c>
      <c r="AU1446">
        <v>0</v>
      </c>
      <c r="AV1446">
        <v>0</v>
      </c>
      <c r="AW1446">
        <v>0</v>
      </c>
      <c r="BA1446" t="s">
        <v>63</v>
      </c>
      <c r="BE1446" t="s">
        <v>465</v>
      </c>
      <c r="BH1446" t="s">
        <v>3662</v>
      </c>
    </row>
    <row r="1447" spans="1:60" x14ac:dyDescent="0.35">
      <c r="A1447" t="s">
        <v>5723</v>
      </c>
      <c r="B1447">
        <v>10000</v>
      </c>
      <c r="C1447">
        <v>10000</v>
      </c>
      <c r="D1447" s="2">
        <v>45782</v>
      </c>
      <c r="E1447" t="s">
        <v>59</v>
      </c>
      <c r="F1447" s="4">
        <v>0.42043981481481479</v>
      </c>
      <c r="G1447" t="s">
        <v>5724</v>
      </c>
      <c r="H1447" t="s">
        <v>119</v>
      </c>
      <c r="I1447">
        <v>1</v>
      </c>
      <c r="J1447" t="s">
        <v>63</v>
      </c>
      <c r="K1447">
        <v>79</v>
      </c>
      <c r="L1447" t="s">
        <v>6076</v>
      </c>
      <c r="M1447" t="s">
        <v>92</v>
      </c>
      <c r="N1447" t="s">
        <v>3828</v>
      </c>
      <c r="O1447">
        <v>716</v>
      </c>
      <c r="R1447" s="2">
        <v>45770</v>
      </c>
      <c r="T1447">
        <v>297</v>
      </c>
      <c r="U1447" s="3">
        <v>212652</v>
      </c>
      <c r="V1447" t="s">
        <v>65</v>
      </c>
      <c r="W1447" t="s">
        <v>5725</v>
      </c>
      <c r="X1447">
        <v>0</v>
      </c>
      <c r="Y1447">
        <v>0</v>
      </c>
      <c r="Z1447">
        <v>0</v>
      </c>
      <c r="AA1447">
        <v>0</v>
      </c>
      <c r="AB1447">
        <v>0</v>
      </c>
      <c r="AC1447">
        <v>0</v>
      </c>
      <c r="AF1447">
        <v>0</v>
      </c>
      <c r="AJ1447" t="s">
        <v>63</v>
      </c>
      <c r="AK1447">
        <v>0</v>
      </c>
      <c r="AL1447" t="s">
        <v>63</v>
      </c>
      <c r="AO1447" t="s">
        <v>5726</v>
      </c>
      <c r="AP1447" t="s">
        <v>108</v>
      </c>
      <c r="AR1447">
        <v>0</v>
      </c>
      <c r="AS1447">
        <v>0</v>
      </c>
      <c r="AT1447">
        <v>0</v>
      </c>
      <c r="AU1447">
        <v>0</v>
      </c>
      <c r="AV1447">
        <v>0</v>
      </c>
      <c r="AW1447">
        <v>0</v>
      </c>
      <c r="BA1447" t="s">
        <v>63</v>
      </c>
      <c r="BE1447" t="s">
        <v>108</v>
      </c>
      <c r="BH1447" t="s">
        <v>5727</v>
      </c>
    </row>
    <row r="1448" spans="1:60" x14ac:dyDescent="0.35">
      <c r="A1448" t="s">
        <v>3315</v>
      </c>
      <c r="B1448">
        <v>10000</v>
      </c>
      <c r="C1448">
        <v>20000</v>
      </c>
      <c r="D1448" s="2">
        <v>45770</v>
      </c>
      <c r="E1448" t="s">
        <v>59</v>
      </c>
      <c r="F1448" t="s">
        <v>3316</v>
      </c>
      <c r="G1448">
        <v>860909190918</v>
      </c>
      <c r="H1448" t="s">
        <v>3317</v>
      </c>
      <c r="I1448">
        <v>2</v>
      </c>
      <c r="J1448" t="s">
        <v>63</v>
      </c>
      <c r="K1448">
        <v>86</v>
      </c>
      <c r="L1448" t="s">
        <v>6043</v>
      </c>
      <c r="M1448" t="s">
        <v>1696</v>
      </c>
      <c r="N1448" t="s">
        <v>3840</v>
      </c>
      <c r="O1448">
        <v>519</v>
      </c>
      <c r="R1448" s="2">
        <v>45770</v>
      </c>
      <c r="T1448">
        <v>27</v>
      </c>
      <c r="U1448" s="3">
        <v>14013</v>
      </c>
      <c r="V1448" t="s">
        <v>65</v>
      </c>
      <c r="W1448" s="7">
        <v>200717140001</v>
      </c>
      <c r="X1448">
        <v>0</v>
      </c>
      <c r="Y1448">
        <v>0</v>
      </c>
      <c r="Z1448">
        <v>0</v>
      </c>
      <c r="AA1448">
        <v>0</v>
      </c>
      <c r="AB1448">
        <v>0</v>
      </c>
      <c r="AC1448">
        <v>0</v>
      </c>
      <c r="AF1448">
        <v>0</v>
      </c>
      <c r="AJ1448" t="s">
        <v>63</v>
      </c>
      <c r="AK1448">
        <v>0</v>
      </c>
      <c r="AL1448" t="s">
        <v>63</v>
      </c>
      <c r="AO1448" s="7">
        <v>20071714</v>
      </c>
      <c r="AP1448" t="s">
        <v>571</v>
      </c>
      <c r="AR1448">
        <v>0</v>
      </c>
      <c r="AS1448">
        <v>0</v>
      </c>
      <c r="AT1448">
        <v>0</v>
      </c>
      <c r="AU1448">
        <v>0</v>
      </c>
      <c r="AV1448">
        <v>0</v>
      </c>
      <c r="AW1448">
        <v>0</v>
      </c>
      <c r="BA1448" t="s">
        <v>63</v>
      </c>
      <c r="BE1448" t="s">
        <v>571</v>
      </c>
      <c r="BH1448" t="s">
        <v>3318</v>
      </c>
    </row>
    <row r="1449" spans="1:60" x14ac:dyDescent="0.35">
      <c r="A1449" t="s">
        <v>3321</v>
      </c>
      <c r="B1449">
        <v>10000</v>
      </c>
      <c r="C1449">
        <v>20000</v>
      </c>
      <c r="D1449" s="2">
        <v>45770</v>
      </c>
      <c r="E1449" t="s">
        <v>59</v>
      </c>
      <c r="F1449" t="s">
        <v>3322</v>
      </c>
      <c r="G1449">
        <v>860909190918</v>
      </c>
      <c r="H1449" t="s">
        <v>3317</v>
      </c>
      <c r="I1449">
        <v>32</v>
      </c>
      <c r="J1449" t="s">
        <v>63</v>
      </c>
      <c r="K1449">
        <v>86</v>
      </c>
      <c r="L1449" t="s">
        <v>6043</v>
      </c>
      <c r="M1449" t="s">
        <v>1696</v>
      </c>
      <c r="N1449" t="s">
        <v>3840</v>
      </c>
      <c r="O1449">
        <v>275</v>
      </c>
      <c r="R1449" s="2">
        <v>45770</v>
      </c>
      <c r="T1449">
        <v>27</v>
      </c>
      <c r="U1449" s="3">
        <v>7425</v>
      </c>
      <c r="V1449" t="s">
        <v>65</v>
      </c>
      <c r="W1449" s="7">
        <v>200645610001</v>
      </c>
      <c r="X1449">
        <v>0</v>
      </c>
      <c r="Y1449">
        <v>0</v>
      </c>
      <c r="Z1449">
        <v>0</v>
      </c>
      <c r="AA1449">
        <v>0</v>
      </c>
      <c r="AB1449">
        <v>0</v>
      </c>
      <c r="AC1449">
        <v>0</v>
      </c>
      <c r="AF1449">
        <v>0</v>
      </c>
      <c r="AJ1449" t="s">
        <v>63</v>
      </c>
      <c r="AK1449">
        <v>0</v>
      </c>
      <c r="AL1449" t="s">
        <v>63</v>
      </c>
      <c r="AO1449" s="7">
        <v>20064561</v>
      </c>
      <c r="AP1449" t="s">
        <v>571</v>
      </c>
      <c r="AR1449">
        <v>0</v>
      </c>
      <c r="AS1449">
        <v>0</v>
      </c>
      <c r="AT1449">
        <v>0</v>
      </c>
      <c r="AU1449">
        <v>0</v>
      </c>
      <c r="AV1449">
        <v>0</v>
      </c>
      <c r="AW1449">
        <v>0</v>
      </c>
      <c r="BA1449" t="s">
        <v>63</v>
      </c>
      <c r="BE1449" t="s">
        <v>571</v>
      </c>
      <c r="BH1449" t="s">
        <v>3323</v>
      </c>
    </row>
    <row r="1450" spans="1:60" x14ac:dyDescent="0.35">
      <c r="A1450" t="s">
        <v>3565</v>
      </c>
      <c r="B1450">
        <v>10000</v>
      </c>
      <c r="C1450">
        <v>10000</v>
      </c>
      <c r="D1450" s="2">
        <v>45771</v>
      </c>
      <c r="E1450" t="s">
        <v>59</v>
      </c>
      <c r="F1450" t="s">
        <v>3566</v>
      </c>
      <c r="G1450" t="s">
        <v>1428</v>
      </c>
      <c r="H1450" t="s">
        <v>1429</v>
      </c>
      <c r="I1450">
        <v>1</v>
      </c>
      <c r="J1450" t="s">
        <v>63</v>
      </c>
      <c r="K1450">
        <v>78</v>
      </c>
      <c r="L1450" t="s">
        <v>6047</v>
      </c>
      <c r="M1450" t="s">
        <v>216</v>
      </c>
      <c r="N1450" t="s">
        <v>3803</v>
      </c>
      <c r="O1450" s="3">
        <v>5500</v>
      </c>
      <c r="R1450" s="2">
        <v>45770</v>
      </c>
      <c r="T1450">
        <v>16</v>
      </c>
      <c r="U1450" s="3">
        <v>88000</v>
      </c>
      <c r="V1450" t="s">
        <v>65</v>
      </c>
      <c r="W1450" t="s">
        <v>3002</v>
      </c>
      <c r="X1450">
        <v>0</v>
      </c>
      <c r="Y1450">
        <v>0</v>
      </c>
      <c r="Z1450">
        <v>0</v>
      </c>
      <c r="AA1450">
        <v>0</v>
      </c>
      <c r="AB1450">
        <v>0</v>
      </c>
      <c r="AC1450">
        <v>0</v>
      </c>
      <c r="AF1450">
        <v>0</v>
      </c>
      <c r="AJ1450" t="s">
        <v>63</v>
      </c>
      <c r="AK1450">
        <v>0</v>
      </c>
      <c r="AL1450" t="s">
        <v>63</v>
      </c>
      <c r="AO1450" t="s">
        <v>3003</v>
      </c>
      <c r="AP1450" t="s">
        <v>170</v>
      </c>
      <c r="AR1450">
        <v>0</v>
      </c>
      <c r="AS1450">
        <v>0</v>
      </c>
      <c r="AT1450">
        <v>0</v>
      </c>
      <c r="AU1450">
        <v>0</v>
      </c>
      <c r="AV1450">
        <v>0</v>
      </c>
      <c r="AW1450">
        <v>0</v>
      </c>
      <c r="BA1450" t="s">
        <v>63</v>
      </c>
      <c r="BE1450" t="s">
        <v>170</v>
      </c>
      <c r="BH1450" t="s">
        <v>3567</v>
      </c>
    </row>
    <row r="1451" spans="1:60" x14ac:dyDescent="0.35">
      <c r="A1451" t="s">
        <v>5728</v>
      </c>
      <c r="B1451">
        <v>10000</v>
      </c>
      <c r="C1451">
        <v>10000</v>
      </c>
      <c r="D1451" s="2">
        <v>45777</v>
      </c>
      <c r="E1451" t="s">
        <v>59</v>
      </c>
      <c r="F1451" t="s">
        <v>4244</v>
      </c>
      <c r="G1451" t="s">
        <v>5729</v>
      </c>
      <c r="H1451" t="s">
        <v>3198</v>
      </c>
      <c r="I1451">
        <v>1</v>
      </c>
      <c r="J1451" t="s">
        <v>63</v>
      </c>
      <c r="K1451">
        <v>62</v>
      </c>
      <c r="L1451" t="s">
        <v>6066</v>
      </c>
      <c r="M1451" t="s">
        <v>830</v>
      </c>
      <c r="N1451" t="s">
        <v>3852</v>
      </c>
      <c r="O1451" s="3">
        <v>200000</v>
      </c>
      <c r="R1451" s="2">
        <v>45770</v>
      </c>
      <c r="T1451">
        <v>1</v>
      </c>
      <c r="U1451" s="3">
        <v>200000</v>
      </c>
      <c r="V1451" t="s">
        <v>65</v>
      </c>
      <c r="W1451" t="s">
        <v>3199</v>
      </c>
      <c r="X1451">
        <v>0</v>
      </c>
      <c r="Y1451">
        <v>0</v>
      </c>
      <c r="Z1451">
        <v>0</v>
      </c>
      <c r="AA1451">
        <v>0</v>
      </c>
      <c r="AB1451">
        <v>0</v>
      </c>
      <c r="AC1451">
        <v>0</v>
      </c>
      <c r="AF1451">
        <v>0</v>
      </c>
      <c r="AJ1451" t="s">
        <v>63</v>
      </c>
      <c r="AK1451">
        <v>0</v>
      </c>
      <c r="AL1451" t="s">
        <v>63</v>
      </c>
      <c r="AO1451" t="s">
        <v>3200</v>
      </c>
      <c r="AP1451" t="s">
        <v>275</v>
      </c>
      <c r="AR1451">
        <v>0</v>
      </c>
      <c r="AS1451">
        <v>0</v>
      </c>
      <c r="AT1451">
        <v>0</v>
      </c>
      <c r="AU1451">
        <v>0</v>
      </c>
      <c r="AV1451">
        <v>0</v>
      </c>
      <c r="AW1451">
        <v>0</v>
      </c>
      <c r="BA1451" t="s">
        <v>63</v>
      </c>
      <c r="BE1451" t="s">
        <v>275</v>
      </c>
      <c r="BH1451" t="s">
        <v>5730</v>
      </c>
    </row>
    <row r="1452" spans="1:60" x14ac:dyDescent="0.35">
      <c r="A1452" t="s">
        <v>4098</v>
      </c>
      <c r="B1452">
        <v>10000</v>
      </c>
      <c r="C1452">
        <v>10000</v>
      </c>
      <c r="D1452" s="2">
        <v>45777</v>
      </c>
      <c r="E1452" t="s">
        <v>59</v>
      </c>
      <c r="F1452" t="s">
        <v>4099</v>
      </c>
      <c r="G1452" t="s">
        <v>4100</v>
      </c>
      <c r="H1452" t="s">
        <v>1321</v>
      </c>
      <c r="I1452">
        <v>1</v>
      </c>
      <c r="J1452" t="s">
        <v>63</v>
      </c>
      <c r="K1452">
        <v>88</v>
      </c>
      <c r="L1452" t="s">
        <v>6058</v>
      </c>
      <c r="M1452" t="s">
        <v>144</v>
      </c>
      <c r="N1452" t="s">
        <v>3855</v>
      </c>
      <c r="O1452">
        <v>800</v>
      </c>
      <c r="R1452" s="2">
        <v>45770</v>
      </c>
      <c r="T1452">
        <v>1</v>
      </c>
      <c r="U1452">
        <v>800</v>
      </c>
      <c r="V1452" t="s">
        <v>65</v>
      </c>
      <c r="W1452">
        <v>107431260001</v>
      </c>
      <c r="X1452">
        <v>0</v>
      </c>
      <c r="Y1452">
        <v>0</v>
      </c>
      <c r="Z1452">
        <v>0</v>
      </c>
      <c r="AA1452">
        <v>0</v>
      </c>
      <c r="AB1452">
        <v>0</v>
      </c>
      <c r="AC1452">
        <v>0</v>
      </c>
      <c r="AF1452">
        <v>0</v>
      </c>
      <c r="AJ1452" t="s">
        <v>63</v>
      </c>
      <c r="AK1452">
        <v>0</v>
      </c>
      <c r="AL1452" t="s">
        <v>63</v>
      </c>
      <c r="AO1452">
        <v>10743126</v>
      </c>
      <c r="AP1452" t="s">
        <v>282</v>
      </c>
      <c r="AR1452">
        <v>0</v>
      </c>
      <c r="AS1452">
        <v>0</v>
      </c>
      <c r="AT1452">
        <v>0</v>
      </c>
      <c r="AU1452">
        <v>0</v>
      </c>
      <c r="AV1452">
        <v>0</v>
      </c>
      <c r="AW1452">
        <v>0</v>
      </c>
      <c r="BA1452" t="s">
        <v>63</v>
      </c>
      <c r="BE1452" t="s">
        <v>282</v>
      </c>
      <c r="BH1452" t="s">
        <v>4101</v>
      </c>
    </row>
    <row r="1453" spans="1:60" x14ac:dyDescent="0.35">
      <c r="A1453" t="s">
        <v>3371</v>
      </c>
      <c r="B1453">
        <v>10000</v>
      </c>
      <c r="C1453">
        <v>20000</v>
      </c>
      <c r="D1453" s="2">
        <v>45770</v>
      </c>
      <c r="E1453" t="s">
        <v>59</v>
      </c>
      <c r="F1453" t="s">
        <v>3372</v>
      </c>
      <c r="G1453" t="s">
        <v>3373</v>
      </c>
      <c r="I1453">
        <v>2</v>
      </c>
      <c r="J1453" t="s">
        <v>183</v>
      </c>
      <c r="K1453">
        <v>60</v>
      </c>
      <c r="L1453" t="s">
        <v>6048</v>
      </c>
      <c r="M1453" t="s">
        <v>222</v>
      </c>
      <c r="N1453" t="s">
        <v>3835</v>
      </c>
      <c r="O1453" s="3">
        <v>10000</v>
      </c>
      <c r="R1453" s="2">
        <v>45770</v>
      </c>
      <c r="T1453">
        <v>1</v>
      </c>
      <c r="U1453" s="3">
        <v>10000</v>
      </c>
      <c r="V1453" t="s">
        <v>65</v>
      </c>
      <c r="W1453" t="s">
        <v>3374</v>
      </c>
      <c r="X1453">
        <v>0</v>
      </c>
      <c r="Y1453" s="3">
        <v>10000</v>
      </c>
      <c r="Z1453">
        <v>0</v>
      </c>
      <c r="AA1453">
        <v>0</v>
      </c>
      <c r="AB1453">
        <v>0</v>
      </c>
      <c r="AC1453">
        <v>0</v>
      </c>
      <c r="AF1453">
        <v>0</v>
      </c>
      <c r="AO1453" t="s">
        <v>3375</v>
      </c>
      <c r="AP1453" t="s">
        <v>3376</v>
      </c>
      <c r="AR1453">
        <v>0</v>
      </c>
      <c r="AS1453">
        <v>0</v>
      </c>
      <c r="AT1453">
        <v>0</v>
      </c>
      <c r="AU1453">
        <v>0</v>
      </c>
      <c r="AV1453">
        <v>0</v>
      </c>
      <c r="AW1453">
        <v>0</v>
      </c>
      <c r="BA1453" t="s">
        <v>63</v>
      </c>
      <c r="BB1453" t="s">
        <v>5731</v>
      </c>
      <c r="BC1453">
        <v>0</v>
      </c>
      <c r="BE1453" t="s">
        <v>3376</v>
      </c>
      <c r="BH1453" t="s">
        <v>3377</v>
      </c>
    </row>
    <row r="1454" spans="1:60" x14ac:dyDescent="0.35">
      <c r="A1454" t="s">
        <v>5732</v>
      </c>
      <c r="B1454">
        <v>10000</v>
      </c>
      <c r="C1454">
        <v>20000</v>
      </c>
      <c r="D1454" s="2">
        <v>45771</v>
      </c>
      <c r="E1454" t="s">
        <v>59</v>
      </c>
      <c r="F1454" t="s">
        <v>5733</v>
      </c>
      <c r="G1454" t="s">
        <v>3373</v>
      </c>
      <c r="I1454">
        <v>2</v>
      </c>
      <c r="J1454" t="s">
        <v>183</v>
      </c>
      <c r="K1454">
        <v>60</v>
      </c>
      <c r="L1454" t="s">
        <v>6048</v>
      </c>
      <c r="M1454" t="s">
        <v>222</v>
      </c>
      <c r="N1454" t="s">
        <v>3835</v>
      </c>
      <c r="O1454" s="3">
        <v>16000</v>
      </c>
      <c r="R1454" s="2">
        <v>45770</v>
      </c>
      <c r="T1454">
        <v>1</v>
      </c>
      <c r="U1454" s="3">
        <v>16000</v>
      </c>
      <c r="V1454" t="s">
        <v>65</v>
      </c>
      <c r="W1454" t="s">
        <v>5734</v>
      </c>
      <c r="X1454">
        <v>0</v>
      </c>
      <c r="Y1454" s="3">
        <v>16000</v>
      </c>
      <c r="Z1454">
        <v>0</v>
      </c>
      <c r="AA1454">
        <v>0</v>
      </c>
      <c r="AB1454">
        <v>0</v>
      </c>
      <c r="AC1454">
        <v>0</v>
      </c>
      <c r="AF1454">
        <v>0</v>
      </c>
      <c r="AO1454" t="s">
        <v>5735</v>
      </c>
      <c r="AP1454" t="s">
        <v>3376</v>
      </c>
      <c r="AR1454">
        <v>0</v>
      </c>
      <c r="AS1454">
        <v>0</v>
      </c>
      <c r="AT1454">
        <v>0</v>
      </c>
      <c r="AU1454">
        <v>0</v>
      </c>
      <c r="AV1454">
        <v>0</v>
      </c>
      <c r="AW1454">
        <v>0</v>
      </c>
      <c r="BA1454" t="s">
        <v>63</v>
      </c>
      <c r="BB1454" t="s">
        <v>5736</v>
      </c>
      <c r="BC1454">
        <v>0</v>
      </c>
      <c r="BE1454" t="s">
        <v>3376</v>
      </c>
      <c r="BH1454" t="s">
        <v>3377</v>
      </c>
    </row>
    <row r="1455" spans="1:60" x14ac:dyDescent="0.35">
      <c r="A1455" t="s">
        <v>3454</v>
      </c>
      <c r="B1455">
        <v>10000</v>
      </c>
      <c r="C1455">
        <v>50000</v>
      </c>
      <c r="D1455" s="2">
        <v>45772</v>
      </c>
      <c r="E1455" t="s">
        <v>59</v>
      </c>
      <c r="F1455" t="s">
        <v>3455</v>
      </c>
      <c r="G1455" t="s">
        <v>3456</v>
      </c>
      <c r="I1455">
        <v>1</v>
      </c>
      <c r="J1455" t="s">
        <v>183</v>
      </c>
      <c r="K1455">
        <v>103</v>
      </c>
      <c r="L1455" t="s">
        <v>6044</v>
      </c>
      <c r="M1455" t="s">
        <v>3800</v>
      </c>
      <c r="N1455" t="s">
        <v>3832</v>
      </c>
      <c r="O1455" s="3">
        <v>15000</v>
      </c>
      <c r="R1455" s="2">
        <v>45770</v>
      </c>
      <c r="T1455">
        <v>8</v>
      </c>
      <c r="U1455" s="3">
        <v>120000</v>
      </c>
      <c r="V1455" t="s">
        <v>65</v>
      </c>
      <c r="W1455" t="s">
        <v>66</v>
      </c>
      <c r="X1455">
        <v>0</v>
      </c>
      <c r="Y1455" s="3">
        <v>120000</v>
      </c>
      <c r="Z1455">
        <v>0</v>
      </c>
      <c r="AA1455">
        <v>0</v>
      </c>
      <c r="AB1455">
        <v>0</v>
      </c>
      <c r="AC1455">
        <v>0</v>
      </c>
      <c r="AF1455">
        <v>0</v>
      </c>
      <c r="AO1455" t="s">
        <v>67</v>
      </c>
      <c r="AP1455" t="s">
        <v>68</v>
      </c>
      <c r="AR1455">
        <v>0</v>
      </c>
      <c r="AS1455">
        <v>0</v>
      </c>
      <c r="AT1455">
        <v>0</v>
      </c>
      <c r="AU1455">
        <v>0</v>
      </c>
      <c r="AV1455">
        <v>0</v>
      </c>
      <c r="AW1455">
        <v>0</v>
      </c>
      <c r="BA1455" t="s">
        <v>63</v>
      </c>
      <c r="BB1455" t="s">
        <v>5421</v>
      </c>
      <c r="BC1455">
        <v>0</v>
      </c>
      <c r="BE1455" t="s">
        <v>68</v>
      </c>
      <c r="BH1455" t="s">
        <v>3457</v>
      </c>
    </row>
    <row r="1456" spans="1:60" x14ac:dyDescent="0.35">
      <c r="A1456" t="s">
        <v>3378</v>
      </c>
      <c r="B1456">
        <v>10000</v>
      </c>
      <c r="C1456">
        <v>10000</v>
      </c>
      <c r="D1456" s="2">
        <v>45770</v>
      </c>
      <c r="E1456" t="s">
        <v>59</v>
      </c>
      <c r="F1456" t="s">
        <v>3379</v>
      </c>
      <c r="G1456" t="s">
        <v>3380</v>
      </c>
      <c r="I1456">
        <v>1</v>
      </c>
      <c r="J1456" t="s">
        <v>183</v>
      </c>
      <c r="K1456" s="7">
        <v>112</v>
      </c>
      <c r="L1456" t="s">
        <v>6071</v>
      </c>
      <c r="M1456" t="s">
        <v>454</v>
      </c>
      <c r="N1456" t="s">
        <v>3837</v>
      </c>
      <c r="O1456" s="3">
        <v>2500</v>
      </c>
      <c r="R1456" s="2">
        <v>45770</v>
      </c>
      <c r="T1456">
        <v>12</v>
      </c>
      <c r="U1456" s="3">
        <v>30000</v>
      </c>
      <c r="V1456" t="s">
        <v>65</v>
      </c>
      <c r="W1456" t="s">
        <v>3381</v>
      </c>
      <c r="X1456">
        <v>0</v>
      </c>
      <c r="Y1456" s="3">
        <v>33500</v>
      </c>
      <c r="Z1456" s="3">
        <v>-3500</v>
      </c>
      <c r="AA1456">
        <v>0</v>
      </c>
      <c r="AB1456">
        <v>0</v>
      </c>
      <c r="AC1456">
        <v>0</v>
      </c>
      <c r="AF1456">
        <v>0</v>
      </c>
      <c r="AO1456" t="s">
        <v>3382</v>
      </c>
      <c r="AP1456" t="s">
        <v>68</v>
      </c>
      <c r="AR1456">
        <v>0</v>
      </c>
      <c r="AS1456">
        <v>0</v>
      </c>
      <c r="AT1456">
        <v>0</v>
      </c>
      <c r="AU1456">
        <v>0</v>
      </c>
      <c r="AV1456">
        <v>0</v>
      </c>
      <c r="AW1456">
        <v>0</v>
      </c>
      <c r="BA1456" t="s">
        <v>63</v>
      </c>
      <c r="BB1456" t="s">
        <v>5737</v>
      </c>
      <c r="BC1456">
        <v>0</v>
      </c>
      <c r="BE1456" t="s">
        <v>68</v>
      </c>
      <c r="BH1456" t="s">
        <v>3383</v>
      </c>
    </row>
    <row r="1457" spans="1:60" x14ac:dyDescent="0.35">
      <c r="A1457" t="s">
        <v>5738</v>
      </c>
      <c r="B1457">
        <v>10000</v>
      </c>
      <c r="C1457">
        <v>10000</v>
      </c>
      <c r="D1457" s="2">
        <v>45771</v>
      </c>
      <c r="E1457" t="s">
        <v>59</v>
      </c>
      <c r="F1457" t="s">
        <v>5739</v>
      </c>
      <c r="G1457" t="s">
        <v>2398</v>
      </c>
      <c r="I1457">
        <v>1</v>
      </c>
      <c r="J1457" t="s">
        <v>183</v>
      </c>
      <c r="K1457">
        <v>86</v>
      </c>
      <c r="L1457" t="s">
        <v>6043</v>
      </c>
      <c r="M1457" t="s">
        <v>1696</v>
      </c>
      <c r="N1457" t="s">
        <v>3840</v>
      </c>
      <c r="O1457" s="3">
        <v>8250</v>
      </c>
      <c r="R1457" s="2">
        <v>45770</v>
      </c>
      <c r="T1457">
        <v>8</v>
      </c>
      <c r="U1457" s="3">
        <v>66000</v>
      </c>
      <c r="V1457" t="s">
        <v>65</v>
      </c>
      <c r="W1457" s="7" t="s">
        <v>3460</v>
      </c>
      <c r="X1457">
        <v>0</v>
      </c>
      <c r="Y1457" s="3">
        <v>66000</v>
      </c>
      <c r="Z1457">
        <v>0</v>
      </c>
      <c r="AA1457">
        <v>0</v>
      </c>
      <c r="AB1457">
        <v>0</v>
      </c>
      <c r="AC1457">
        <v>0</v>
      </c>
      <c r="AF1457">
        <v>0</v>
      </c>
      <c r="AO1457" s="7" t="s">
        <v>3461</v>
      </c>
      <c r="AP1457" t="s">
        <v>203</v>
      </c>
      <c r="AR1457">
        <v>0</v>
      </c>
      <c r="AS1457">
        <v>0</v>
      </c>
      <c r="AT1457">
        <v>0</v>
      </c>
      <c r="AU1457">
        <v>0</v>
      </c>
      <c r="AV1457">
        <v>0</v>
      </c>
      <c r="AW1457">
        <v>0</v>
      </c>
      <c r="BA1457" t="s">
        <v>63</v>
      </c>
      <c r="BB1457" t="s">
        <v>5740</v>
      </c>
      <c r="BC1457">
        <v>0</v>
      </c>
      <c r="BE1457" t="s">
        <v>203</v>
      </c>
      <c r="BH1457" t="s">
        <v>5741</v>
      </c>
    </row>
    <row r="1458" spans="1:60" x14ac:dyDescent="0.35">
      <c r="A1458" t="s">
        <v>5610</v>
      </c>
      <c r="B1458">
        <v>10000</v>
      </c>
      <c r="C1458">
        <v>20000</v>
      </c>
      <c r="D1458" s="2">
        <v>45771</v>
      </c>
      <c r="E1458" t="s">
        <v>59</v>
      </c>
      <c r="F1458" t="s">
        <v>5611</v>
      </c>
      <c r="G1458" t="s">
        <v>3469</v>
      </c>
      <c r="I1458">
        <v>2</v>
      </c>
      <c r="J1458" t="s">
        <v>183</v>
      </c>
      <c r="K1458">
        <v>71</v>
      </c>
      <c r="L1458" t="s">
        <v>6057</v>
      </c>
      <c r="M1458" t="s">
        <v>368</v>
      </c>
      <c r="N1458" t="s">
        <v>3857</v>
      </c>
      <c r="O1458" s="3">
        <v>10000</v>
      </c>
      <c r="R1458" s="2">
        <v>45770</v>
      </c>
      <c r="T1458">
        <v>9</v>
      </c>
      <c r="U1458" s="3">
        <v>90000</v>
      </c>
      <c r="V1458" t="s">
        <v>65</v>
      </c>
      <c r="W1458">
        <v>83624420001</v>
      </c>
      <c r="X1458">
        <v>0</v>
      </c>
      <c r="Y1458" s="3">
        <v>90000</v>
      </c>
      <c r="Z1458">
        <v>0</v>
      </c>
      <c r="AA1458">
        <v>0</v>
      </c>
      <c r="AB1458">
        <v>0</v>
      </c>
      <c r="AC1458">
        <v>0</v>
      </c>
      <c r="AF1458">
        <v>0</v>
      </c>
      <c r="AO1458">
        <v>8362442</v>
      </c>
      <c r="AP1458" t="s">
        <v>162</v>
      </c>
      <c r="AR1458">
        <v>0</v>
      </c>
      <c r="AS1458">
        <v>0</v>
      </c>
      <c r="AT1458">
        <v>0</v>
      </c>
      <c r="AU1458">
        <v>0</v>
      </c>
      <c r="AV1458">
        <v>0</v>
      </c>
      <c r="AW1458">
        <v>0</v>
      </c>
      <c r="BA1458" t="s">
        <v>63</v>
      </c>
      <c r="BB1458" t="s">
        <v>5612</v>
      </c>
      <c r="BC1458">
        <v>0</v>
      </c>
      <c r="BE1458" t="s">
        <v>162</v>
      </c>
      <c r="BH1458" t="s">
        <v>3466</v>
      </c>
    </row>
    <row r="1459" spans="1:60" x14ac:dyDescent="0.35">
      <c r="A1459" t="s">
        <v>5742</v>
      </c>
      <c r="B1459">
        <v>10000</v>
      </c>
      <c r="C1459">
        <v>10000</v>
      </c>
      <c r="D1459" s="2">
        <v>45771</v>
      </c>
      <c r="E1459" t="s">
        <v>59</v>
      </c>
      <c r="F1459" t="s">
        <v>5743</v>
      </c>
      <c r="G1459" t="s">
        <v>3469</v>
      </c>
      <c r="I1459">
        <v>1</v>
      </c>
      <c r="J1459" t="s">
        <v>183</v>
      </c>
      <c r="K1459">
        <v>72</v>
      </c>
      <c r="L1459" t="s">
        <v>6056</v>
      </c>
      <c r="M1459" t="s">
        <v>161</v>
      </c>
      <c r="N1459" t="s">
        <v>3853</v>
      </c>
      <c r="O1459" s="3">
        <v>13600</v>
      </c>
      <c r="R1459" s="2">
        <v>45770</v>
      </c>
      <c r="T1459">
        <v>5</v>
      </c>
      <c r="U1459" s="3">
        <v>68000</v>
      </c>
      <c r="V1459" t="s">
        <v>65</v>
      </c>
      <c r="W1459">
        <v>83634470001</v>
      </c>
      <c r="X1459">
        <v>0</v>
      </c>
      <c r="Y1459" s="3">
        <v>60000</v>
      </c>
      <c r="Z1459" s="3">
        <v>8000</v>
      </c>
      <c r="AA1459">
        <v>0</v>
      </c>
      <c r="AB1459">
        <v>0</v>
      </c>
      <c r="AC1459">
        <v>0</v>
      </c>
      <c r="AF1459">
        <v>0</v>
      </c>
      <c r="AO1459">
        <v>8363447</v>
      </c>
      <c r="AP1459" t="s">
        <v>162</v>
      </c>
      <c r="AR1459">
        <v>0</v>
      </c>
      <c r="AS1459">
        <v>0</v>
      </c>
      <c r="AT1459">
        <v>0</v>
      </c>
      <c r="AU1459">
        <v>0</v>
      </c>
      <c r="AV1459">
        <v>0</v>
      </c>
      <c r="AW1459">
        <v>0</v>
      </c>
      <c r="BA1459" t="s">
        <v>63</v>
      </c>
      <c r="BB1459" t="s">
        <v>5744</v>
      </c>
      <c r="BC1459">
        <v>0</v>
      </c>
      <c r="BE1459" t="s">
        <v>162</v>
      </c>
      <c r="BH1459" t="s">
        <v>3466</v>
      </c>
    </row>
    <row r="1460" spans="1:60" x14ac:dyDescent="0.35">
      <c r="A1460" t="s">
        <v>5742</v>
      </c>
      <c r="B1460">
        <v>10000</v>
      </c>
      <c r="C1460">
        <v>20000</v>
      </c>
      <c r="D1460" s="2">
        <v>45771</v>
      </c>
      <c r="E1460" t="s">
        <v>59</v>
      </c>
      <c r="F1460" t="s">
        <v>5743</v>
      </c>
      <c r="G1460" t="s">
        <v>3469</v>
      </c>
      <c r="I1460">
        <v>2</v>
      </c>
      <c r="J1460" t="s">
        <v>183</v>
      </c>
      <c r="K1460">
        <v>71</v>
      </c>
      <c r="L1460" t="s">
        <v>6057</v>
      </c>
      <c r="M1460" t="s">
        <v>368</v>
      </c>
      <c r="N1460" t="s">
        <v>3857</v>
      </c>
      <c r="O1460" s="3">
        <v>6667</v>
      </c>
      <c r="R1460" s="2">
        <v>45770</v>
      </c>
      <c r="T1460">
        <v>9</v>
      </c>
      <c r="U1460" s="3">
        <v>60003</v>
      </c>
      <c r="V1460" t="s">
        <v>65</v>
      </c>
      <c r="W1460">
        <v>83634470001</v>
      </c>
      <c r="X1460">
        <v>0</v>
      </c>
      <c r="Y1460" s="3">
        <v>60000</v>
      </c>
      <c r="Z1460">
        <v>3</v>
      </c>
      <c r="AA1460">
        <v>0</v>
      </c>
      <c r="AB1460">
        <v>0</v>
      </c>
      <c r="AC1460">
        <v>0</v>
      </c>
      <c r="AF1460">
        <v>0</v>
      </c>
      <c r="AO1460">
        <v>8363447</v>
      </c>
      <c r="AP1460" t="s">
        <v>162</v>
      </c>
      <c r="AR1460">
        <v>0</v>
      </c>
      <c r="AS1460">
        <v>0</v>
      </c>
      <c r="AT1460">
        <v>0</v>
      </c>
      <c r="AU1460">
        <v>0</v>
      </c>
      <c r="AV1460">
        <v>0</v>
      </c>
      <c r="AW1460">
        <v>0</v>
      </c>
      <c r="BA1460" t="s">
        <v>63</v>
      </c>
      <c r="BB1460" t="s">
        <v>5744</v>
      </c>
      <c r="BC1460">
        <v>0</v>
      </c>
      <c r="BE1460" t="s">
        <v>162</v>
      </c>
      <c r="BH1460" t="s">
        <v>3466</v>
      </c>
    </row>
    <row r="1461" spans="1:60" x14ac:dyDescent="0.35">
      <c r="A1461" t="s">
        <v>4451</v>
      </c>
      <c r="B1461">
        <v>10000</v>
      </c>
      <c r="C1461">
        <v>30000</v>
      </c>
      <c r="D1461" s="2">
        <v>45771</v>
      </c>
      <c r="E1461" t="s">
        <v>59</v>
      </c>
      <c r="F1461" t="s">
        <v>4452</v>
      </c>
      <c r="G1461">
        <v>10620258022</v>
      </c>
      <c r="I1461">
        <v>3</v>
      </c>
      <c r="J1461" t="s">
        <v>183</v>
      </c>
      <c r="K1461">
        <v>85</v>
      </c>
      <c r="L1461" t="s">
        <v>6060</v>
      </c>
      <c r="M1461" t="s">
        <v>940</v>
      </c>
      <c r="N1461" t="s">
        <v>3864</v>
      </c>
      <c r="O1461" s="3">
        <v>20000</v>
      </c>
      <c r="R1461" s="2">
        <v>45770</v>
      </c>
      <c r="T1461">
        <v>11</v>
      </c>
      <c r="U1461" s="3">
        <v>220000</v>
      </c>
      <c r="V1461" t="s">
        <v>65</v>
      </c>
      <c r="W1461" t="s">
        <v>4453</v>
      </c>
      <c r="X1461">
        <v>0</v>
      </c>
      <c r="Y1461" s="3">
        <v>200000</v>
      </c>
      <c r="Z1461" s="3">
        <v>20000</v>
      </c>
      <c r="AA1461">
        <v>0</v>
      </c>
      <c r="AB1461">
        <v>0</v>
      </c>
      <c r="AC1461">
        <v>0</v>
      </c>
      <c r="AF1461">
        <v>0</v>
      </c>
      <c r="AO1461" t="s">
        <v>4454</v>
      </c>
      <c r="AP1461" t="s">
        <v>108</v>
      </c>
      <c r="AR1461">
        <v>0</v>
      </c>
      <c r="AS1461">
        <v>0</v>
      </c>
      <c r="AT1461">
        <v>0</v>
      </c>
      <c r="AU1461">
        <v>0</v>
      </c>
      <c r="AV1461">
        <v>0</v>
      </c>
      <c r="AW1461">
        <v>0</v>
      </c>
      <c r="BA1461" t="s">
        <v>63</v>
      </c>
      <c r="BB1461" t="s">
        <v>4455</v>
      </c>
      <c r="BC1461">
        <v>0</v>
      </c>
      <c r="BE1461" t="s">
        <v>108</v>
      </c>
      <c r="BH1461" t="s">
        <v>4456</v>
      </c>
    </row>
    <row r="1462" spans="1:60" x14ac:dyDescent="0.35">
      <c r="A1462" t="s">
        <v>4994</v>
      </c>
      <c r="B1462">
        <v>10000</v>
      </c>
      <c r="C1462">
        <v>20000</v>
      </c>
      <c r="D1462" s="2">
        <v>45771</v>
      </c>
      <c r="E1462" t="s">
        <v>59</v>
      </c>
      <c r="F1462" s="4">
        <v>0.44167824074074075</v>
      </c>
      <c r="G1462" t="s">
        <v>5745</v>
      </c>
      <c r="I1462">
        <v>2</v>
      </c>
      <c r="J1462" t="s">
        <v>183</v>
      </c>
      <c r="K1462">
        <v>77</v>
      </c>
      <c r="L1462" t="s">
        <v>6043</v>
      </c>
      <c r="M1462" t="s">
        <v>192</v>
      </c>
      <c r="N1462" t="s">
        <v>3848</v>
      </c>
      <c r="O1462" s="3">
        <v>10667</v>
      </c>
      <c r="R1462" s="2">
        <v>45770</v>
      </c>
      <c r="T1462">
        <v>6</v>
      </c>
      <c r="U1462" s="3">
        <v>64002</v>
      </c>
      <c r="V1462" t="s">
        <v>65</v>
      </c>
      <c r="W1462" t="s">
        <v>3489</v>
      </c>
      <c r="X1462">
        <v>0</v>
      </c>
      <c r="Y1462" s="3">
        <v>60000</v>
      </c>
      <c r="Z1462" s="3">
        <v>4002</v>
      </c>
      <c r="AA1462">
        <v>0</v>
      </c>
      <c r="AB1462">
        <v>0</v>
      </c>
      <c r="AC1462">
        <v>0</v>
      </c>
      <c r="AF1462">
        <v>0</v>
      </c>
      <c r="AO1462" t="s">
        <v>3490</v>
      </c>
      <c r="AP1462" t="s">
        <v>108</v>
      </c>
      <c r="AR1462">
        <v>0</v>
      </c>
      <c r="AS1462">
        <v>0</v>
      </c>
      <c r="AT1462">
        <v>0</v>
      </c>
      <c r="AU1462">
        <v>0</v>
      </c>
      <c r="AV1462">
        <v>0</v>
      </c>
      <c r="AW1462">
        <v>0</v>
      </c>
      <c r="BA1462" t="s">
        <v>63</v>
      </c>
      <c r="BB1462" t="s">
        <v>4997</v>
      </c>
      <c r="BC1462">
        <v>0</v>
      </c>
      <c r="BE1462" t="s">
        <v>108</v>
      </c>
      <c r="BH1462" t="s">
        <v>4998</v>
      </c>
    </row>
    <row r="1463" spans="1:60" x14ac:dyDescent="0.35">
      <c r="A1463" t="s">
        <v>4994</v>
      </c>
      <c r="B1463">
        <v>10000</v>
      </c>
      <c r="C1463">
        <v>30000</v>
      </c>
      <c r="D1463" s="2">
        <v>45771</v>
      </c>
      <c r="E1463" t="s">
        <v>59</v>
      </c>
      <c r="F1463" s="4">
        <v>0.44167824074074075</v>
      </c>
      <c r="G1463" t="s">
        <v>5745</v>
      </c>
      <c r="I1463">
        <v>3</v>
      </c>
      <c r="J1463" t="s">
        <v>183</v>
      </c>
      <c r="K1463">
        <v>91</v>
      </c>
      <c r="L1463" t="s">
        <v>6060</v>
      </c>
      <c r="M1463" t="s">
        <v>805</v>
      </c>
      <c r="N1463" t="s">
        <v>3865</v>
      </c>
      <c r="O1463" s="3">
        <v>20000</v>
      </c>
      <c r="R1463" s="2">
        <v>45770</v>
      </c>
      <c r="T1463">
        <v>3</v>
      </c>
      <c r="U1463" s="3">
        <v>60000</v>
      </c>
      <c r="V1463" t="s">
        <v>65</v>
      </c>
      <c r="W1463" t="s">
        <v>3489</v>
      </c>
      <c r="X1463">
        <v>0</v>
      </c>
      <c r="Y1463" s="3">
        <v>60000</v>
      </c>
      <c r="Z1463">
        <v>0</v>
      </c>
      <c r="AA1463">
        <v>0</v>
      </c>
      <c r="AB1463">
        <v>0</v>
      </c>
      <c r="AC1463">
        <v>0</v>
      </c>
      <c r="AF1463">
        <v>0</v>
      </c>
      <c r="AO1463" t="s">
        <v>3490</v>
      </c>
      <c r="AP1463" t="s">
        <v>108</v>
      </c>
      <c r="AR1463">
        <v>0</v>
      </c>
      <c r="AS1463">
        <v>0</v>
      </c>
      <c r="AT1463">
        <v>0</v>
      </c>
      <c r="AU1463">
        <v>0</v>
      </c>
      <c r="AV1463">
        <v>0</v>
      </c>
      <c r="AW1463">
        <v>0</v>
      </c>
      <c r="BA1463" t="s">
        <v>63</v>
      </c>
      <c r="BB1463" t="s">
        <v>4997</v>
      </c>
      <c r="BC1463">
        <v>0</v>
      </c>
      <c r="BE1463" t="s">
        <v>108</v>
      </c>
      <c r="BH1463" t="s">
        <v>4998</v>
      </c>
    </row>
    <row r="1464" spans="1:60" x14ac:dyDescent="0.35">
      <c r="A1464" t="s">
        <v>3384</v>
      </c>
      <c r="B1464">
        <v>10000</v>
      </c>
      <c r="C1464">
        <v>30000</v>
      </c>
      <c r="D1464" s="2">
        <v>45770</v>
      </c>
      <c r="E1464" t="s">
        <v>59</v>
      </c>
      <c r="F1464" s="4">
        <v>0.47258101851851853</v>
      </c>
      <c r="G1464">
        <v>10656256087</v>
      </c>
      <c r="I1464">
        <v>3</v>
      </c>
      <c r="J1464" t="s">
        <v>183</v>
      </c>
      <c r="K1464">
        <v>85</v>
      </c>
      <c r="L1464" t="s">
        <v>6060</v>
      </c>
      <c r="M1464" t="s">
        <v>940</v>
      </c>
      <c r="N1464" t="s">
        <v>3864</v>
      </c>
      <c r="O1464" s="3">
        <v>20000</v>
      </c>
      <c r="R1464" s="2">
        <v>45770</v>
      </c>
      <c r="T1464">
        <v>11</v>
      </c>
      <c r="U1464" s="3">
        <v>220000</v>
      </c>
      <c r="V1464" t="s">
        <v>65</v>
      </c>
      <c r="W1464" t="s">
        <v>3385</v>
      </c>
      <c r="X1464">
        <v>0</v>
      </c>
      <c r="Y1464" s="3">
        <v>200000</v>
      </c>
      <c r="Z1464" s="3">
        <v>20000</v>
      </c>
      <c r="AA1464">
        <v>0</v>
      </c>
      <c r="AB1464">
        <v>0</v>
      </c>
      <c r="AC1464">
        <v>0</v>
      </c>
      <c r="AF1464">
        <v>0</v>
      </c>
      <c r="AO1464" t="s">
        <v>3386</v>
      </c>
      <c r="AP1464" t="s">
        <v>108</v>
      </c>
      <c r="AR1464">
        <v>0</v>
      </c>
      <c r="AS1464">
        <v>0</v>
      </c>
      <c r="AT1464">
        <v>0</v>
      </c>
      <c r="AU1464">
        <v>0</v>
      </c>
      <c r="AV1464">
        <v>0</v>
      </c>
      <c r="AW1464">
        <v>0</v>
      </c>
      <c r="BA1464" t="s">
        <v>63</v>
      </c>
      <c r="BB1464" t="s">
        <v>4485</v>
      </c>
      <c r="BC1464">
        <v>0</v>
      </c>
      <c r="BE1464" t="s">
        <v>108</v>
      </c>
      <c r="BH1464" t="s">
        <v>3387</v>
      </c>
    </row>
    <row r="1465" spans="1:60" x14ac:dyDescent="0.35">
      <c r="A1465" t="s">
        <v>3230</v>
      </c>
      <c r="B1465">
        <v>10000</v>
      </c>
      <c r="C1465">
        <v>20000</v>
      </c>
      <c r="D1465" s="2">
        <v>45770</v>
      </c>
      <c r="E1465" t="s">
        <v>59</v>
      </c>
      <c r="F1465" s="4">
        <v>0.47001157407407407</v>
      </c>
      <c r="G1465">
        <v>860909190918</v>
      </c>
      <c r="I1465">
        <v>2</v>
      </c>
      <c r="J1465" t="s">
        <v>183</v>
      </c>
      <c r="K1465">
        <v>86</v>
      </c>
      <c r="L1465" t="s">
        <v>6043</v>
      </c>
      <c r="M1465" t="s">
        <v>1696</v>
      </c>
      <c r="N1465" t="s">
        <v>3840</v>
      </c>
      <c r="O1465">
        <v>50</v>
      </c>
      <c r="R1465" s="2">
        <v>45770</v>
      </c>
      <c r="T1465">
        <v>7</v>
      </c>
      <c r="U1465">
        <v>350</v>
      </c>
      <c r="V1465" t="s">
        <v>65</v>
      </c>
      <c r="W1465" s="7" t="s">
        <v>3231</v>
      </c>
      <c r="X1465">
        <v>0</v>
      </c>
      <c r="Y1465" s="3">
        <v>200000</v>
      </c>
      <c r="Z1465" s="3">
        <v>-199650</v>
      </c>
      <c r="AA1465">
        <v>0</v>
      </c>
      <c r="AB1465">
        <v>0</v>
      </c>
      <c r="AC1465">
        <v>0</v>
      </c>
      <c r="AF1465">
        <v>0</v>
      </c>
      <c r="AO1465" s="7" t="s">
        <v>3232</v>
      </c>
      <c r="AP1465" t="s">
        <v>108</v>
      </c>
      <c r="AR1465">
        <v>0</v>
      </c>
      <c r="AS1465">
        <v>0</v>
      </c>
      <c r="AT1465">
        <v>0</v>
      </c>
      <c r="AU1465">
        <v>0</v>
      </c>
      <c r="AV1465">
        <v>0</v>
      </c>
      <c r="AW1465">
        <v>0</v>
      </c>
      <c r="BA1465" t="s">
        <v>63</v>
      </c>
      <c r="BB1465" t="s">
        <v>5509</v>
      </c>
      <c r="BC1465">
        <v>0</v>
      </c>
      <c r="BE1465" t="s">
        <v>108</v>
      </c>
      <c r="BH1465" t="s">
        <v>3233</v>
      </c>
    </row>
    <row r="1466" spans="1:60" x14ac:dyDescent="0.35">
      <c r="A1466" t="s">
        <v>3388</v>
      </c>
      <c r="B1466">
        <v>10000</v>
      </c>
      <c r="C1466">
        <v>40000</v>
      </c>
      <c r="D1466" s="2">
        <v>45770</v>
      </c>
      <c r="E1466" t="s">
        <v>59</v>
      </c>
      <c r="F1466" t="s">
        <v>3389</v>
      </c>
      <c r="G1466">
        <v>1062058024</v>
      </c>
      <c r="I1466">
        <v>3</v>
      </c>
      <c r="J1466" t="s">
        <v>183</v>
      </c>
      <c r="K1466">
        <v>85</v>
      </c>
      <c r="L1466" t="s">
        <v>6060</v>
      </c>
      <c r="M1466" t="s">
        <v>940</v>
      </c>
      <c r="N1466" t="s">
        <v>3864</v>
      </c>
      <c r="O1466" s="3">
        <v>20000</v>
      </c>
      <c r="R1466" s="2">
        <v>45770</v>
      </c>
      <c r="T1466">
        <v>11</v>
      </c>
      <c r="U1466" s="3">
        <v>220000</v>
      </c>
      <c r="V1466" t="s">
        <v>65</v>
      </c>
      <c r="W1466" t="s">
        <v>3390</v>
      </c>
      <c r="X1466">
        <v>0</v>
      </c>
      <c r="Y1466" s="3">
        <v>200000</v>
      </c>
      <c r="Z1466" s="3">
        <v>20000</v>
      </c>
      <c r="AA1466">
        <v>0</v>
      </c>
      <c r="AB1466">
        <v>0</v>
      </c>
      <c r="AC1466">
        <v>0</v>
      </c>
      <c r="AF1466">
        <v>0</v>
      </c>
      <c r="AO1466" t="s">
        <v>3391</v>
      </c>
      <c r="AP1466" t="s">
        <v>108</v>
      </c>
      <c r="AR1466">
        <v>0</v>
      </c>
      <c r="AS1466">
        <v>0</v>
      </c>
      <c r="AT1466">
        <v>0</v>
      </c>
      <c r="AU1466">
        <v>0</v>
      </c>
      <c r="AV1466">
        <v>0</v>
      </c>
      <c r="AW1466">
        <v>0</v>
      </c>
      <c r="BA1466" t="s">
        <v>63</v>
      </c>
      <c r="BB1466" t="s">
        <v>4540</v>
      </c>
      <c r="BC1466">
        <v>0</v>
      </c>
      <c r="BE1466" t="s">
        <v>108</v>
      </c>
      <c r="BH1466" t="s">
        <v>3392</v>
      </c>
    </row>
    <row r="1467" spans="1:60" x14ac:dyDescent="0.35">
      <c r="A1467" t="s">
        <v>5746</v>
      </c>
      <c r="B1467">
        <v>10000</v>
      </c>
      <c r="C1467">
        <v>10000</v>
      </c>
      <c r="D1467" s="2">
        <v>45771</v>
      </c>
      <c r="E1467" t="s">
        <v>59</v>
      </c>
      <c r="F1467" t="s">
        <v>4452</v>
      </c>
      <c r="G1467" t="s">
        <v>5747</v>
      </c>
      <c r="I1467">
        <v>1</v>
      </c>
      <c r="J1467" t="s">
        <v>183</v>
      </c>
      <c r="K1467">
        <v>31</v>
      </c>
      <c r="L1467" t="s">
        <v>6061</v>
      </c>
      <c r="M1467" t="s">
        <v>2529</v>
      </c>
      <c r="N1467" t="s">
        <v>3807</v>
      </c>
      <c r="O1467">
        <v>834</v>
      </c>
      <c r="R1467" s="2">
        <v>45770</v>
      </c>
      <c r="T1467">
        <v>18</v>
      </c>
      <c r="U1467" s="3">
        <v>15012</v>
      </c>
      <c r="V1467" t="s">
        <v>65</v>
      </c>
      <c r="W1467">
        <v>200899990001</v>
      </c>
      <c r="X1467">
        <v>0</v>
      </c>
      <c r="Y1467" s="3">
        <v>15000</v>
      </c>
      <c r="Z1467">
        <v>12</v>
      </c>
      <c r="AA1467">
        <v>0</v>
      </c>
      <c r="AB1467">
        <v>0</v>
      </c>
      <c r="AC1467">
        <v>0</v>
      </c>
      <c r="AF1467">
        <v>0</v>
      </c>
      <c r="AO1467" t="s">
        <v>5748</v>
      </c>
      <c r="AP1467" t="s">
        <v>1907</v>
      </c>
      <c r="AR1467">
        <v>0</v>
      </c>
      <c r="AS1467">
        <v>0</v>
      </c>
      <c r="AT1467">
        <v>0</v>
      </c>
      <c r="AU1467">
        <v>0</v>
      </c>
      <c r="AV1467">
        <v>0</v>
      </c>
      <c r="AW1467">
        <v>0</v>
      </c>
      <c r="BA1467" t="s">
        <v>63</v>
      </c>
      <c r="BB1467" t="s">
        <v>5749</v>
      </c>
      <c r="BC1467">
        <v>0</v>
      </c>
      <c r="BE1467" t="s">
        <v>1907</v>
      </c>
      <c r="BH1467" t="s">
        <v>5750</v>
      </c>
    </row>
    <row r="1468" spans="1:60" x14ac:dyDescent="0.35">
      <c r="A1468" t="s">
        <v>3486</v>
      </c>
      <c r="B1468">
        <v>10000</v>
      </c>
      <c r="C1468">
        <v>30000</v>
      </c>
      <c r="D1468" s="2">
        <v>45772</v>
      </c>
      <c r="E1468" t="s">
        <v>59</v>
      </c>
      <c r="F1468" t="s">
        <v>3487</v>
      </c>
      <c r="G1468" t="s">
        <v>3488</v>
      </c>
      <c r="I1468">
        <v>2</v>
      </c>
      <c r="J1468" t="s">
        <v>183</v>
      </c>
      <c r="K1468">
        <v>77</v>
      </c>
      <c r="L1468" t="s">
        <v>6043</v>
      </c>
      <c r="M1468" t="s">
        <v>192</v>
      </c>
      <c r="N1468" t="s">
        <v>3848</v>
      </c>
      <c r="O1468" s="3">
        <v>26500</v>
      </c>
      <c r="R1468" s="2">
        <v>45770</v>
      </c>
      <c r="T1468">
        <v>6</v>
      </c>
      <c r="U1468" s="3">
        <v>159000</v>
      </c>
      <c r="V1468" t="s">
        <v>65</v>
      </c>
      <c r="W1468" t="s">
        <v>3489</v>
      </c>
      <c r="X1468">
        <v>0</v>
      </c>
      <c r="Y1468" s="3">
        <v>150000</v>
      </c>
      <c r="Z1468" s="3">
        <v>9000</v>
      </c>
      <c r="AA1468">
        <v>0</v>
      </c>
      <c r="AB1468">
        <v>0</v>
      </c>
      <c r="AC1468">
        <v>0</v>
      </c>
      <c r="AF1468">
        <v>0</v>
      </c>
      <c r="AO1468" t="s">
        <v>3490</v>
      </c>
      <c r="AP1468" t="s">
        <v>108</v>
      </c>
      <c r="AR1468">
        <v>0</v>
      </c>
      <c r="AS1468">
        <v>0</v>
      </c>
      <c r="AT1468">
        <v>0</v>
      </c>
      <c r="AU1468">
        <v>0</v>
      </c>
      <c r="AV1468">
        <v>0</v>
      </c>
      <c r="AW1468">
        <v>0</v>
      </c>
      <c r="BA1468" t="s">
        <v>63</v>
      </c>
      <c r="BB1468" t="s">
        <v>5119</v>
      </c>
      <c r="BC1468">
        <v>0</v>
      </c>
      <c r="BE1468" t="s">
        <v>108</v>
      </c>
      <c r="BH1468" t="s">
        <v>3491</v>
      </c>
    </row>
    <row r="1469" spans="1:60" x14ac:dyDescent="0.35">
      <c r="A1469" t="s">
        <v>3393</v>
      </c>
      <c r="B1469">
        <v>10000</v>
      </c>
      <c r="C1469">
        <v>30000</v>
      </c>
      <c r="D1469" s="2">
        <v>45770</v>
      </c>
      <c r="E1469" t="s">
        <v>59</v>
      </c>
      <c r="F1469" t="s">
        <v>3394</v>
      </c>
      <c r="G1469">
        <v>10620258019</v>
      </c>
      <c r="I1469">
        <v>3</v>
      </c>
      <c r="J1469" t="s">
        <v>183</v>
      </c>
      <c r="K1469">
        <v>85</v>
      </c>
      <c r="L1469" t="s">
        <v>6060</v>
      </c>
      <c r="M1469" t="s">
        <v>940</v>
      </c>
      <c r="N1469" t="s">
        <v>3864</v>
      </c>
      <c r="O1469" s="3">
        <v>20000</v>
      </c>
      <c r="R1469" s="2">
        <v>45770</v>
      </c>
      <c r="T1469">
        <v>11</v>
      </c>
      <c r="U1469" s="3">
        <v>220000</v>
      </c>
      <c r="V1469" t="s">
        <v>65</v>
      </c>
      <c r="W1469" t="s">
        <v>3395</v>
      </c>
      <c r="X1469">
        <v>0</v>
      </c>
      <c r="Y1469" s="3">
        <v>200000</v>
      </c>
      <c r="Z1469" s="3">
        <v>20000</v>
      </c>
      <c r="AA1469">
        <v>0</v>
      </c>
      <c r="AB1469">
        <v>0</v>
      </c>
      <c r="AC1469">
        <v>0</v>
      </c>
      <c r="AF1469">
        <v>0</v>
      </c>
      <c r="AO1469" t="s">
        <v>3396</v>
      </c>
      <c r="AP1469" t="s">
        <v>108</v>
      </c>
      <c r="AR1469">
        <v>0</v>
      </c>
      <c r="AS1469">
        <v>0</v>
      </c>
      <c r="AT1469">
        <v>0</v>
      </c>
      <c r="AU1469">
        <v>0</v>
      </c>
      <c r="AV1469">
        <v>0</v>
      </c>
      <c r="AW1469">
        <v>0</v>
      </c>
      <c r="BA1469" t="s">
        <v>63</v>
      </c>
      <c r="BB1469" t="s">
        <v>4591</v>
      </c>
      <c r="BC1469">
        <v>0</v>
      </c>
      <c r="BE1469" t="s">
        <v>108</v>
      </c>
      <c r="BH1469" t="s">
        <v>3397</v>
      </c>
    </row>
    <row r="1470" spans="1:60" x14ac:dyDescent="0.35">
      <c r="A1470" t="s">
        <v>2189</v>
      </c>
      <c r="B1470">
        <v>10000</v>
      </c>
      <c r="C1470">
        <v>30000</v>
      </c>
      <c r="D1470" s="2">
        <v>45771</v>
      </c>
      <c r="E1470" t="s">
        <v>59</v>
      </c>
      <c r="F1470" t="s">
        <v>5751</v>
      </c>
      <c r="G1470" t="s">
        <v>1880</v>
      </c>
      <c r="I1470">
        <v>1</v>
      </c>
      <c r="J1470" t="s">
        <v>183</v>
      </c>
      <c r="K1470">
        <v>78</v>
      </c>
      <c r="L1470" t="s">
        <v>6047</v>
      </c>
      <c r="M1470" t="s">
        <v>216</v>
      </c>
      <c r="N1470" t="s">
        <v>3803</v>
      </c>
      <c r="O1470" s="3">
        <v>1500</v>
      </c>
      <c r="R1470" s="2">
        <v>45770</v>
      </c>
      <c r="T1470">
        <v>16</v>
      </c>
      <c r="U1470" s="3">
        <v>24000</v>
      </c>
      <c r="V1470" t="s">
        <v>65</v>
      </c>
      <c r="W1470" t="s">
        <v>2094</v>
      </c>
      <c r="X1470">
        <v>0</v>
      </c>
      <c r="Y1470" s="3">
        <v>10000</v>
      </c>
      <c r="Z1470" s="3">
        <v>14000</v>
      </c>
      <c r="AA1470">
        <v>0</v>
      </c>
      <c r="AB1470">
        <v>0</v>
      </c>
      <c r="AC1470">
        <v>0</v>
      </c>
      <c r="AF1470">
        <v>0</v>
      </c>
      <c r="AO1470" t="s">
        <v>2095</v>
      </c>
      <c r="AP1470" t="s">
        <v>170</v>
      </c>
      <c r="AR1470">
        <v>0</v>
      </c>
      <c r="AS1470">
        <v>0</v>
      </c>
      <c r="AT1470">
        <v>0</v>
      </c>
      <c r="AU1470">
        <v>0</v>
      </c>
      <c r="AV1470">
        <v>0</v>
      </c>
      <c r="AW1470">
        <v>0</v>
      </c>
      <c r="BA1470" t="s">
        <v>63</v>
      </c>
      <c r="BB1470" t="s">
        <v>4854</v>
      </c>
      <c r="BC1470">
        <v>0</v>
      </c>
      <c r="BE1470" t="s">
        <v>170</v>
      </c>
      <c r="BH1470" t="s">
        <v>2190</v>
      </c>
    </row>
    <row r="1471" spans="1:60" x14ac:dyDescent="0.35">
      <c r="A1471" t="s">
        <v>5752</v>
      </c>
      <c r="B1471">
        <v>10000</v>
      </c>
      <c r="C1471">
        <v>10000</v>
      </c>
      <c r="D1471" s="2">
        <v>45771</v>
      </c>
      <c r="E1471" t="s">
        <v>59</v>
      </c>
      <c r="F1471" t="s">
        <v>5753</v>
      </c>
      <c r="G1471" t="s">
        <v>1428</v>
      </c>
      <c r="I1471">
        <v>1</v>
      </c>
      <c r="J1471" t="s">
        <v>183</v>
      </c>
      <c r="K1471">
        <v>78</v>
      </c>
      <c r="L1471" t="s">
        <v>6047</v>
      </c>
      <c r="M1471" t="s">
        <v>216</v>
      </c>
      <c r="N1471" t="s">
        <v>3803</v>
      </c>
      <c r="O1471" s="3">
        <v>5000</v>
      </c>
      <c r="R1471" s="2">
        <v>45770</v>
      </c>
      <c r="T1471">
        <v>16</v>
      </c>
      <c r="U1471" s="3">
        <v>80000</v>
      </c>
      <c r="V1471" t="s">
        <v>65</v>
      </c>
      <c r="W1471" t="s">
        <v>3002</v>
      </c>
      <c r="X1471">
        <v>0</v>
      </c>
      <c r="Y1471" s="3">
        <v>80000</v>
      </c>
      <c r="Z1471">
        <v>0</v>
      </c>
      <c r="AA1471">
        <v>0</v>
      </c>
      <c r="AB1471">
        <v>0</v>
      </c>
      <c r="AC1471">
        <v>0</v>
      </c>
      <c r="AF1471">
        <v>0</v>
      </c>
      <c r="AO1471" t="s">
        <v>3003</v>
      </c>
      <c r="AP1471" t="s">
        <v>170</v>
      </c>
      <c r="AR1471">
        <v>0</v>
      </c>
      <c r="AS1471">
        <v>0</v>
      </c>
      <c r="AT1471">
        <v>0</v>
      </c>
      <c r="AU1471">
        <v>0</v>
      </c>
      <c r="AV1471">
        <v>0</v>
      </c>
      <c r="AW1471">
        <v>0</v>
      </c>
      <c r="BA1471" t="s">
        <v>63</v>
      </c>
      <c r="BB1471" t="s">
        <v>5754</v>
      </c>
      <c r="BC1471">
        <v>0</v>
      </c>
      <c r="BE1471" t="s">
        <v>170</v>
      </c>
      <c r="BH1471" t="s">
        <v>5755</v>
      </c>
    </row>
    <row r="1472" spans="1:60" x14ac:dyDescent="0.35">
      <c r="A1472" t="s">
        <v>5752</v>
      </c>
      <c r="B1472">
        <v>10000</v>
      </c>
      <c r="C1472">
        <v>20000</v>
      </c>
      <c r="D1472" s="2">
        <v>45771</v>
      </c>
      <c r="E1472" t="s">
        <v>59</v>
      </c>
      <c r="F1472" t="s">
        <v>5753</v>
      </c>
      <c r="G1472" t="s">
        <v>1428</v>
      </c>
      <c r="I1472">
        <v>2</v>
      </c>
      <c r="J1472" t="s">
        <v>183</v>
      </c>
      <c r="K1472">
        <v>63</v>
      </c>
      <c r="L1472" t="s">
        <v>6051</v>
      </c>
      <c r="M1472" t="s">
        <v>136</v>
      </c>
      <c r="N1472" t="s">
        <v>3850</v>
      </c>
      <c r="O1472" s="3">
        <v>5000</v>
      </c>
      <c r="R1472" s="2">
        <v>45770</v>
      </c>
      <c r="T1472">
        <v>16</v>
      </c>
      <c r="U1472" s="3">
        <v>80000</v>
      </c>
      <c r="V1472" t="s">
        <v>65</v>
      </c>
      <c r="W1472" t="s">
        <v>3002</v>
      </c>
      <c r="X1472">
        <v>0</v>
      </c>
      <c r="Y1472" s="3">
        <v>80000</v>
      </c>
      <c r="Z1472">
        <v>0</v>
      </c>
      <c r="AA1472">
        <v>0</v>
      </c>
      <c r="AB1472">
        <v>0</v>
      </c>
      <c r="AC1472">
        <v>0</v>
      </c>
      <c r="AF1472">
        <v>0</v>
      </c>
      <c r="AO1472" t="s">
        <v>3003</v>
      </c>
      <c r="AP1472" t="s">
        <v>170</v>
      </c>
      <c r="AR1472">
        <v>0</v>
      </c>
      <c r="AS1472">
        <v>0</v>
      </c>
      <c r="AT1472">
        <v>0</v>
      </c>
      <c r="AU1472">
        <v>0</v>
      </c>
      <c r="AV1472">
        <v>0</v>
      </c>
      <c r="AW1472">
        <v>0</v>
      </c>
      <c r="BA1472" t="s">
        <v>63</v>
      </c>
      <c r="BB1472" t="s">
        <v>5754</v>
      </c>
      <c r="BC1472">
        <v>0</v>
      </c>
      <c r="BE1472" t="s">
        <v>170</v>
      </c>
      <c r="BH1472" t="s">
        <v>5755</v>
      </c>
    </row>
    <row r="1473" spans="1:60" x14ac:dyDescent="0.35">
      <c r="A1473" t="s">
        <v>4936</v>
      </c>
      <c r="B1473">
        <v>10000</v>
      </c>
      <c r="C1473">
        <v>20000</v>
      </c>
      <c r="D1473" s="2">
        <v>45771</v>
      </c>
      <c r="E1473" t="s">
        <v>59</v>
      </c>
      <c r="F1473" s="4">
        <v>0.46805555555555556</v>
      </c>
      <c r="G1473" t="s">
        <v>2230</v>
      </c>
      <c r="I1473">
        <v>2</v>
      </c>
      <c r="J1473" t="s">
        <v>183</v>
      </c>
      <c r="K1473">
        <v>100</v>
      </c>
      <c r="L1473" t="s">
        <v>6052</v>
      </c>
      <c r="M1473" t="s">
        <v>281</v>
      </c>
      <c r="N1473" t="s">
        <v>3851</v>
      </c>
      <c r="O1473">
        <v>70</v>
      </c>
      <c r="R1473" s="2">
        <v>45770</v>
      </c>
      <c r="T1473">
        <v>1</v>
      </c>
      <c r="U1473">
        <v>70</v>
      </c>
      <c r="V1473" t="s">
        <v>65</v>
      </c>
      <c r="W1473" t="s">
        <v>4937</v>
      </c>
      <c r="X1473">
        <v>0</v>
      </c>
      <c r="Y1473">
        <v>50</v>
      </c>
      <c r="Z1473">
        <v>20</v>
      </c>
      <c r="AA1473">
        <v>0</v>
      </c>
      <c r="AB1473">
        <v>0</v>
      </c>
      <c r="AC1473">
        <v>0</v>
      </c>
      <c r="AF1473">
        <v>0</v>
      </c>
      <c r="AO1473" t="s">
        <v>4938</v>
      </c>
      <c r="AP1473" t="s">
        <v>762</v>
      </c>
      <c r="AR1473">
        <v>0</v>
      </c>
      <c r="AS1473">
        <v>0</v>
      </c>
      <c r="AT1473">
        <v>0</v>
      </c>
      <c r="AU1473">
        <v>0</v>
      </c>
      <c r="AV1473">
        <v>0</v>
      </c>
      <c r="AW1473">
        <v>0</v>
      </c>
      <c r="BA1473" t="s">
        <v>63</v>
      </c>
      <c r="BB1473" t="s">
        <v>4939</v>
      </c>
      <c r="BC1473">
        <v>0</v>
      </c>
      <c r="BE1473" t="s">
        <v>762</v>
      </c>
      <c r="BH1473" t="s">
        <v>4940</v>
      </c>
    </row>
    <row r="1474" spans="1:60" x14ac:dyDescent="0.35">
      <c r="A1474" t="s">
        <v>4941</v>
      </c>
      <c r="B1474">
        <v>10000</v>
      </c>
      <c r="C1474">
        <v>20000</v>
      </c>
      <c r="D1474" s="2">
        <v>45771</v>
      </c>
      <c r="E1474" t="s">
        <v>59</v>
      </c>
      <c r="F1474" s="4">
        <v>0.46864583333333332</v>
      </c>
      <c r="G1474" t="s">
        <v>4942</v>
      </c>
      <c r="I1474">
        <v>2</v>
      </c>
      <c r="J1474" t="s">
        <v>183</v>
      </c>
      <c r="K1474">
        <v>100</v>
      </c>
      <c r="L1474" t="s">
        <v>6052</v>
      </c>
      <c r="M1474" t="s">
        <v>281</v>
      </c>
      <c r="N1474" t="s">
        <v>3851</v>
      </c>
      <c r="O1474">
        <v>350</v>
      </c>
      <c r="R1474" s="2">
        <v>45770</v>
      </c>
      <c r="T1474">
        <v>1</v>
      </c>
      <c r="U1474">
        <v>350</v>
      </c>
      <c r="V1474" t="s">
        <v>65</v>
      </c>
      <c r="W1474" t="s">
        <v>4943</v>
      </c>
      <c r="X1474">
        <v>0</v>
      </c>
      <c r="Y1474">
        <v>100</v>
      </c>
      <c r="Z1474">
        <v>250</v>
      </c>
      <c r="AA1474">
        <v>0</v>
      </c>
      <c r="AB1474">
        <v>0</v>
      </c>
      <c r="AC1474">
        <v>0</v>
      </c>
      <c r="AF1474">
        <v>0</v>
      </c>
      <c r="AO1474" t="s">
        <v>4944</v>
      </c>
      <c r="AP1474" t="s">
        <v>762</v>
      </c>
      <c r="AR1474">
        <v>0</v>
      </c>
      <c r="AS1474">
        <v>0</v>
      </c>
      <c r="AT1474">
        <v>0</v>
      </c>
      <c r="AU1474">
        <v>0</v>
      </c>
      <c r="AV1474">
        <v>0</v>
      </c>
      <c r="AW1474">
        <v>0</v>
      </c>
      <c r="BA1474" t="s">
        <v>63</v>
      </c>
      <c r="BB1474" t="s">
        <v>4945</v>
      </c>
      <c r="BC1474">
        <v>0</v>
      </c>
      <c r="BE1474" t="s">
        <v>762</v>
      </c>
      <c r="BH1474" t="s">
        <v>4940</v>
      </c>
    </row>
    <row r="1475" spans="1:60" x14ac:dyDescent="0.35">
      <c r="A1475" t="s">
        <v>5016</v>
      </c>
      <c r="B1475">
        <v>10000</v>
      </c>
      <c r="C1475">
        <v>20000</v>
      </c>
      <c r="D1475" s="2">
        <v>45771</v>
      </c>
      <c r="E1475" t="s">
        <v>59</v>
      </c>
      <c r="F1475" s="4">
        <v>0.46935185185185185</v>
      </c>
      <c r="G1475" t="s">
        <v>5017</v>
      </c>
      <c r="I1475">
        <v>2</v>
      </c>
      <c r="J1475" t="s">
        <v>183</v>
      </c>
      <c r="K1475">
        <v>100</v>
      </c>
      <c r="L1475" t="s">
        <v>6052</v>
      </c>
      <c r="M1475" t="s">
        <v>281</v>
      </c>
      <c r="N1475" t="s">
        <v>3851</v>
      </c>
      <c r="O1475">
        <v>700</v>
      </c>
      <c r="R1475" s="2">
        <v>45770</v>
      </c>
      <c r="T1475">
        <v>1</v>
      </c>
      <c r="U1475">
        <v>700</v>
      </c>
      <c r="V1475" t="s">
        <v>65</v>
      </c>
      <c r="W1475">
        <v>107112140001</v>
      </c>
      <c r="X1475">
        <v>0</v>
      </c>
      <c r="Y1475">
        <v>500</v>
      </c>
      <c r="Z1475">
        <v>200</v>
      </c>
      <c r="AA1475">
        <v>0</v>
      </c>
      <c r="AB1475">
        <v>0</v>
      </c>
      <c r="AC1475">
        <v>0</v>
      </c>
      <c r="AF1475">
        <v>0</v>
      </c>
      <c r="AO1475">
        <v>10711214</v>
      </c>
      <c r="AP1475" t="s">
        <v>282</v>
      </c>
      <c r="AR1475">
        <v>0</v>
      </c>
      <c r="AS1475">
        <v>0</v>
      </c>
      <c r="AT1475">
        <v>0</v>
      </c>
      <c r="AU1475">
        <v>0</v>
      </c>
      <c r="AV1475">
        <v>0</v>
      </c>
      <c r="AW1475">
        <v>0</v>
      </c>
      <c r="BA1475" t="s">
        <v>63</v>
      </c>
      <c r="BB1475" t="s">
        <v>5018</v>
      </c>
      <c r="BC1475">
        <v>0</v>
      </c>
      <c r="BE1475" t="s">
        <v>282</v>
      </c>
      <c r="BH1475" t="s">
        <v>5019</v>
      </c>
    </row>
    <row r="1476" spans="1:60" x14ac:dyDescent="0.35">
      <c r="A1476" t="s">
        <v>5756</v>
      </c>
      <c r="B1476">
        <v>10000</v>
      </c>
      <c r="C1476">
        <v>10000</v>
      </c>
      <c r="D1476" s="2">
        <v>45771</v>
      </c>
      <c r="E1476" t="s">
        <v>59</v>
      </c>
      <c r="F1476" t="s">
        <v>5757</v>
      </c>
      <c r="G1476" t="s">
        <v>3302</v>
      </c>
      <c r="I1476">
        <v>1</v>
      </c>
      <c r="J1476" t="s">
        <v>183</v>
      </c>
      <c r="K1476">
        <v>46</v>
      </c>
      <c r="L1476" t="s">
        <v>6049</v>
      </c>
      <c r="M1476" t="s">
        <v>231</v>
      </c>
      <c r="N1476" t="s">
        <v>3809</v>
      </c>
      <c r="O1476" s="3">
        <v>1000</v>
      </c>
      <c r="R1476" s="2">
        <v>45770</v>
      </c>
      <c r="T1476">
        <v>1</v>
      </c>
      <c r="U1476" s="3">
        <v>1000</v>
      </c>
      <c r="V1476" t="s">
        <v>65</v>
      </c>
      <c r="W1476" t="s">
        <v>5758</v>
      </c>
      <c r="X1476">
        <v>0</v>
      </c>
      <c r="Y1476" s="3">
        <v>1000</v>
      </c>
      <c r="Z1476">
        <v>0</v>
      </c>
      <c r="AA1476">
        <v>0</v>
      </c>
      <c r="AB1476">
        <v>0</v>
      </c>
      <c r="AC1476">
        <v>0</v>
      </c>
      <c r="AF1476">
        <v>0</v>
      </c>
      <c r="AO1476" t="s">
        <v>5759</v>
      </c>
      <c r="AP1476" t="s">
        <v>465</v>
      </c>
      <c r="AR1476">
        <v>0</v>
      </c>
      <c r="AS1476">
        <v>0</v>
      </c>
      <c r="AT1476">
        <v>0</v>
      </c>
      <c r="AU1476">
        <v>0</v>
      </c>
      <c r="AV1476">
        <v>0</v>
      </c>
      <c r="AW1476">
        <v>0</v>
      </c>
      <c r="BA1476" t="s">
        <v>63</v>
      </c>
      <c r="BB1476" t="s">
        <v>5760</v>
      </c>
      <c r="BC1476">
        <v>0</v>
      </c>
      <c r="BE1476" t="s">
        <v>465</v>
      </c>
      <c r="BH1476" t="s">
        <v>2460</v>
      </c>
    </row>
    <row r="1477" spans="1:60" x14ac:dyDescent="0.35">
      <c r="A1477" t="s">
        <v>5761</v>
      </c>
      <c r="B1477">
        <v>10000</v>
      </c>
      <c r="C1477">
        <v>10000</v>
      </c>
      <c r="D1477" s="2">
        <v>45775</v>
      </c>
      <c r="E1477" t="s">
        <v>59</v>
      </c>
      <c r="F1477" t="s">
        <v>3701</v>
      </c>
      <c r="G1477" t="s">
        <v>2447</v>
      </c>
      <c r="I1477">
        <v>1</v>
      </c>
      <c r="J1477" t="s">
        <v>183</v>
      </c>
      <c r="K1477">
        <v>12</v>
      </c>
      <c r="L1477" t="s">
        <v>6062</v>
      </c>
      <c r="M1477" t="s">
        <v>462</v>
      </c>
      <c r="N1477" t="s">
        <v>3804</v>
      </c>
      <c r="O1477" s="3">
        <v>30000</v>
      </c>
      <c r="R1477" s="2">
        <v>45770</v>
      </c>
      <c r="T1477">
        <v>1</v>
      </c>
      <c r="U1477" s="3">
        <v>30000</v>
      </c>
      <c r="V1477" t="s">
        <v>65</v>
      </c>
      <c r="W1477" t="s">
        <v>2448</v>
      </c>
      <c r="X1477">
        <v>0</v>
      </c>
      <c r="Y1477" s="3">
        <v>30000</v>
      </c>
      <c r="Z1477">
        <v>0</v>
      </c>
      <c r="AA1477">
        <v>0</v>
      </c>
      <c r="AB1477">
        <v>0</v>
      </c>
      <c r="AC1477">
        <v>0</v>
      </c>
      <c r="AF1477">
        <v>0</v>
      </c>
      <c r="AO1477" t="s">
        <v>2449</v>
      </c>
      <c r="AP1477" t="s">
        <v>465</v>
      </c>
      <c r="AR1477">
        <v>0</v>
      </c>
      <c r="AS1477">
        <v>0</v>
      </c>
      <c r="AT1477">
        <v>0</v>
      </c>
      <c r="AU1477">
        <v>0</v>
      </c>
      <c r="AV1477">
        <v>0</v>
      </c>
      <c r="AW1477">
        <v>0</v>
      </c>
      <c r="BA1477" t="s">
        <v>63</v>
      </c>
      <c r="BB1477" t="s">
        <v>5762</v>
      </c>
      <c r="BC1477">
        <v>0</v>
      </c>
      <c r="BE1477" t="s">
        <v>465</v>
      </c>
      <c r="BH1477" t="s">
        <v>2594</v>
      </c>
    </row>
    <row r="1478" spans="1:60" x14ac:dyDescent="0.35">
      <c r="A1478" t="s">
        <v>5763</v>
      </c>
      <c r="B1478">
        <v>10000</v>
      </c>
      <c r="C1478">
        <v>10000</v>
      </c>
      <c r="D1478" s="2">
        <v>45771</v>
      </c>
      <c r="E1478" t="s">
        <v>59</v>
      </c>
      <c r="F1478" s="4">
        <v>0.44167824074074075</v>
      </c>
      <c r="G1478" t="s">
        <v>3528</v>
      </c>
      <c r="I1478">
        <v>1</v>
      </c>
      <c r="J1478" t="s">
        <v>183</v>
      </c>
      <c r="K1478">
        <v>22</v>
      </c>
      <c r="L1478" t="s">
        <v>6063</v>
      </c>
      <c r="M1478" t="s">
        <v>685</v>
      </c>
      <c r="N1478" t="s">
        <v>3805</v>
      </c>
      <c r="O1478" s="3">
        <v>6000</v>
      </c>
      <c r="R1478" s="2">
        <v>45770</v>
      </c>
      <c r="T1478">
        <v>1</v>
      </c>
      <c r="U1478" s="3">
        <v>6000</v>
      </c>
      <c r="V1478" t="s">
        <v>65</v>
      </c>
      <c r="W1478" t="s">
        <v>5764</v>
      </c>
      <c r="X1478">
        <v>0</v>
      </c>
      <c r="Y1478" s="3">
        <v>6000</v>
      </c>
      <c r="Z1478">
        <v>0</v>
      </c>
      <c r="AA1478">
        <v>0</v>
      </c>
      <c r="AB1478">
        <v>0</v>
      </c>
      <c r="AC1478">
        <v>0</v>
      </c>
      <c r="AF1478">
        <v>0</v>
      </c>
      <c r="AO1478" t="s">
        <v>5765</v>
      </c>
      <c r="AP1478" t="s">
        <v>465</v>
      </c>
      <c r="AR1478">
        <v>0</v>
      </c>
      <c r="AS1478">
        <v>0</v>
      </c>
      <c r="AT1478">
        <v>0</v>
      </c>
      <c r="AU1478">
        <v>0</v>
      </c>
      <c r="AV1478">
        <v>0</v>
      </c>
      <c r="AW1478">
        <v>0</v>
      </c>
      <c r="BA1478" t="s">
        <v>63</v>
      </c>
      <c r="BB1478" t="s">
        <v>5766</v>
      </c>
      <c r="BC1478">
        <v>0</v>
      </c>
      <c r="BE1478" t="s">
        <v>465</v>
      </c>
      <c r="BH1478" t="s">
        <v>2678</v>
      </c>
    </row>
    <row r="1479" spans="1:60" x14ac:dyDescent="0.35">
      <c r="A1479" t="s">
        <v>3398</v>
      </c>
      <c r="B1479">
        <v>10000</v>
      </c>
      <c r="C1479">
        <v>10000</v>
      </c>
      <c r="D1479" s="2">
        <v>45770</v>
      </c>
      <c r="E1479" t="s">
        <v>59</v>
      </c>
      <c r="F1479" t="s">
        <v>3237</v>
      </c>
      <c r="G1479" t="s">
        <v>3241</v>
      </c>
      <c r="I1479">
        <v>1</v>
      </c>
      <c r="J1479" t="s">
        <v>183</v>
      </c>
      <c r="K1479">
        <v>22</v>
      </c>
      <c r="L1479" t="s">
        <v>6063</v>
      </c>
      <c r="M1479" t="s">
        <v>685</v>
      </c>
      <c r="N1479" t="s">
        <v>3805</v>
      </c>
      <c r="O1479" s="3">
        <v>6000</v>
      </c>
      <c r="R1479" s="2">
        <v>45770</v>
      </c>
      <c r="T1479">
        <v>1</v>
      </c>
      <c r="U1479" s="3">
        <v>6000</v>
      </c>
      <c r="V1479" t="s">
        <v>65</v>
      </c>
      <c r="W1479" t="s">
        <v>3399</v>
      </c>
      <c r="X1479">
        <v>0</v>
      </c>
      <c r="Y1479" s="3">
        <v>6000</v>
      </c>
      <c r="Z1479">
        <v>0</v>
      </c>
      <c r="AA1479">
        <v>0</v>
      </c>
      <c r="AB1479">
        <v>0</v>
      </c>
      <c r="AC1479">
        <v>0</v>
      </c>
      <c r="AF1479">
        <v>0</v>
      </c>
      <c r="AO1479" t="s">
        <v>3400</v>
      </c>
      <c r="AP1479" t="s">
        <v>465</v>
      </c>
      <c r="AR1479">
        <v>0</v>
      </c>
      <c r="AS1479">
        <v>0</v>
      </c>
      <c r="AT1479">
        <v>0</v>
      </c>
      <c r="AU1479">
        <v>0</v>
      </c>
      <c r="AV1479">
        <v>0</v>
      </c>
      <c r="AW1479">
        <v>0</v>
      </c>
      <c r="BA1479" t="s">
        <v>63</v>
      </c>
      <c r="BB1479" t="s">
        <v>5767</v>
      </c>
      <c r="BC1479">
        <v>0</v>
      </c>
      <c r="BE1479" t="s">
        <v>465</v>
      </c>
      <c r="BH1479" t="s">
        <v>2776</v>
      </c>
    </row>
    <row r="1480" spans="1:60" x14ac:dyDescent="0.35">
      <c r="A1480" t="s">
        <v>5768</v>
      </c>
      <c r="B1480">
        <v>10000</v>
      </c>
      <c r="C1480">
        <v>10000</v>
      </c>
      <c r="D1480" s="2">
        <v>45771</v>
      </c>
      <c r="E1480" t="s">
        <v>59</v>
      </c>
      <c r="F1480" t="s">
        <v>5605</v>
      </c>
      <c r="G1480" t="s">
        <v>3241</v>
      </c>
      <c r="I1480">
        <v>1</v>
      </c>
      <c r="J1480" t="s">
        <v>183</v>
      </c>
      <c r="K1480">
        <v>22</v>
      </c>
      <c r="L1480" t="s">
        <v>6063</v>
      </c>
      <c r="M1480" t="s">
        <v>685</v>
      </c>
      <c r="N1480" t="s">
        <v>3805</v>
      </c>
      <c r="O1480" s="3">
        <v>6000</v>
      </c>
      <c r="R1480" s="2">
        <v>45770</v>
      </c>
      <c r="T1480">
        <v>1</v>
      </c>
      <c r="U1480" s="3">
        <v>6000</v>
      </c>
      <c r="V1480" t="s">
        <v>65</v>
      </c>
      <c r="W1480" t="s">
        <v>5769</v>
      </c>
      <c r="X1480">
        <v>0</v>
      </c>
      <c r="Y1480" s="3">
        <v>6000</v>
      </c>
      <c r="Z1480">
        <v>0</v>
      </c>
      <c r="AA1480">
        <v>0</v>
      </c>
      <c r="AB1480">
        <v>0</v>
      </c>
      <c r="AC1480">
        <v>0</v>
      </c>
      <c r="AF1480">
        <v>0</v>
      </c>
      <c r="AO1480" t="s">
        <v>5770</v>
      </c>
      <c r="AP1480" t="s">
        <v>465</v>
      </c>
      <c r="AR1480">
        <v>0</v>
      </c>
      <c r="AS1480">
        <v>0</v>
      </c>
      <c r="AT1480">
        <v>0</v>
      </c>
      <c r="AU1480">
        <v>0</v>
      </c>
      <c r="AV1480">
        <v>0</v>
      </c>
      <c r="AW1480">
        <v>0</v>
      </c>
      <c r="BA1480" t="s">
        <v>63</v>
      </c>
      <c r="BB1480" t="s">
        <v>5771</v>
      </c>
      <c r="BC1480">
        <v>0</v>
      </c>
      <c r="BE1480" t="s">
        <v>465</v>
      </c>
      <c r="BH1480" t="s">
        <v>2776</v>
      </c>
    </row>
    <row r="1481" spans="1:60" x14ac:dyDescent="0.35">
      <c r="A1481" t="s">
        <v>5141</v>
      </c>
      <c r="B1481">
        <v>10000</v>
      </c>
      <c r="C1481">
        <v>20000</v>
      </c>
      <c r="D1481" s="2">
        <v>45771</v>
      </c>
      <c r="E1481" t="s">
        <v>59</v>
      </c>
      <c r="F1481" t="s">
        <v>5142</v>
      </c>
      <c r="G1481" t="s">
        <v>5143</v>
      </c>
      <c r="I1481">
        <v>2</v>
      </c>
      <c r="J1481" t="s">
        <v>183</v>
      </c>
      <c r="K1481">
        <v>105</v>
      </c>
      <c r="L1481" t="s">
        <v>6067</v>
      </c>
      <c r="M1481" t="s">
        <v>281</v>
      </c>
      <c r="N1481" t="s">
        <v>3851</v>
      </c>
      <c r="O1481" s="3">
        <v>1200</v>
      </c>
      <c r="R1481" s="2">
        <v>45770</v>
      </c>
      <c r="T1481">
        <v>1</v>
      </c>
      <c r="U1481" s="3">
        <v>1200</v>
      </c>
      <c r="V1481" t="s">
        <v>65</v>
      </c>
      <c r="W1481" t="s">
        <v>5144</v>
      </c>
      <c r="X1481">
        <v>0</v>
      </c>
      <c r="Y1481" s="3">
        <v>1000</v>
      </c>
      <c r="Z1481">
        <v>200</v>
      </c>
      <c r="AA1481">
        <v>0</v>
      </c>
      <c r="AB1481">
        <v>0</v>
      </c>
      <c r="AC1481">
        <v>0</v>
      </c>
      <c r="AF1481">
        <v>0</v>
      </c>
      <c r="AO1481" t="s">
        <v>5145</v>
      </c>
      <c r="AP1481" t="s">
        <v>5146</v>
      </c>
      <c r="AR1481">
        <v>0</v>
      </c>
      <c r="AS1481">
        <v>0</v>
      </c>
      <c r="AT1481">
        <v>0</v>
      </c>
      <c r="AU1481">
        <v>0</v>
      </c>
      <c r="AV1481">
        <v>0</v>
      </c>
      <c r="AW1481">
        <v>0</v>
      </c>
      <c r="BA1481" t="s">
        <v>63</v>
      </c>
      <c r="BB1481" t="s">
        <v>5147</v>
      </c>
      <c r="BC1481">
        <v>0</v>
      </c>
      <c r="BE1481" t="s">
        <v>5146</v>
      </c>
      <c r="BH1481" t="s">
        <v>5148</v>
      </c>
    </row>
    <row r="1482" spans="1:60" x14ac:dyDescent="0.35">
      <c r="A1482" t="s">
        <v>3646</v>
      </c>
      <c r="B1482">
        <v>10000</v>
      </c>
      <c r="C1482">
        <v>10000</v>
      </c>
      <c r="D1482" s="2">
        <v>45772</v>
      </c>
      <c r="E1482" t="s">
        <v>59</v>
      </c>
      <c r="F1482" t="s">
        <v>3647</v>
      </c>
      <c r="G1482">
        <v>310180293</v>
      </c>
      <c r="I1482">
        <v>1</v>
      </c>
      <c r="J1482" t="s">
        <v>183</v>
      </c>
      <c r="K1482">
        <v>88</v>
      </c>
      <c r="L1482" t="s">
        <v>6058</v>
      </c>
      <c r="M1482" t="s">
        <v>144</v>
      </c>
      <c r="N1482" t="s">
        <v>3855</v>
      </c>
      <c r="O1482">
        <v>100</v>
      </c>
      <c r="R1482" s="2">
        <v>45770</v>
      </c>
      <c r="T1482">
        <v>1</v>
      </c>
      <c r="U1482">
        <v>100</v>
      </c>
      <c r="V1482" t="s">
        <v>65</v>
      </c>
      <c r="W1482" t="s">
        <v>3648</v>
      </c>
      <c r="X1482">
        <v>0</v>
      </c>
      <c r="Y1482">
        <v>7</v>
      </c>
      <c r="Z1482">
        <v>93</v>
      </c>
      <c r="AA1482">
        <v>0</v>
      </c>
      <c r="AB1482">
        <v>0</v>
      </c>
      <c r="AC1482">
        <v>0</v>
      </c>
      <c r="AF1482">
        <v>0</v>
      </c>
      <c r="AO1482" t="s">
        <v>3649</v>
      </c>
      <c r="AP1482" t="s">
        <v>1629</v>
      </c>
      <c r="AR1482">
        <v>0</v>
      </c>
      <c r="AS1482">
        <v>0</v>
      </c>
      <c r="AT1482">
        <v>0</v>
      </c>
      <c r="AU1482">
        <v>0</v>
      </c>
      <c r="AV1482">
        <v>0</v>
      </c>
      <c r="AW1482">
        <v>0</v>
      </c>
      <c r="BA1482" t="s">
        <v>63</v>
      </c>
      <c r="BB1482" t="s">
        <v>5772</v>
      </c>
      <c r="BC1482">
        <v>0</v>
      </c>
      <c r="BE1482" t="s">
        <v>1629</v>
      </c>
      <c r="BH1482" t="s">
        <v>3650</v>
      </c>
    </row>
    <row r="1483" spans="1:60" x14ac:dyDescent="0.35">
      <c r="A1483" t="s">
        <v>5527</v>
      </c>
      <c r="B1483">
        <v>10000</v>
      </c>
      <c r="C1483">
        <v>20000</v>
      </c>
      <c r="D1483" s="2">
        <v>45772</v>
      </c>
      <c r="E1483" t="s">
        <v>59</v>
      </c>
      <c r="F1483" t="s">
        <v>5528</v>
      </c>
      <c r="G1483" t="s">
        <v>5529</v>
      </c>
      <c r="I1483">
        <v>2</v>
      </c>
      <c r="J1483" t="s">
        <v>183</v>
      </c>
      <c r="K1483">
        <v>92</v>
      </c>
      <c r="L1483" t="s">
        <v>6053</v>
      </c>
      <c r="M1483" t="s">
        <v>281</v>
      </c>
      <c r="N1483" t="s">
        <v>3851</v>
      </c>
      <c r="O1483" s="3">
        <v>6400</v>
      </c>
      <c r="R1483" s="2">
        <v>45770</v>
      </c>
      <c r="T1483">
        <v>1</v>
      </c>
      <c r="U1483" s="3">
        <v>6400</v>
      </c>
      <c r="V1483" t="s">
        <v>65</v>
      </c>
      <c r="W1483" t="s">
        <v>1511</v>
      </c>
      <c r="X1483">
        <v>0</v>
      </c>
      <c r="Y1483" s="3">
        <v>2600</v>
      </c>
      <c r="Z1483" s="3">
        <v>3800</v>
      </c>
      <c r="AA1483">
        <v>0</v>
      </c>
      <c r="AB1483">
        <v>0</v>
      </c>
      <c r="AC1483">
        <v>0</v>
      </c>
      <c r="AF1483">
        <v>0</v>
      </c>
      <c r="AO1483" t="s">
        <v>1512</v>
      </c>
      <c r="AP1483" t="s">
        <v>400</v>
      </c>
      <c r="AR1483">
        <v>0</v>
      </c>
      <c r="AS1483">
        <v>0</v>
      </c>
      <c r="AT1483">
        <v>0</v>
      </c>
      <c r="AU1483">
        <v>0</v>
      </c>
      <c r="AV1483">
        <v>0</v>
      </c>
      <c r="AW1483">
        <v>0</v>
      </c>
      <c r="BA1483" t="s">
        <v>63</v>
      </c>
      <c r="BB1483" t="s">
        <v>5530</v>
      </c>
      <c r="BC1483">
        <v>0</v>
      </c>
      <c r="BE1483" t="s">
        <v>400</v>
      </c>
      <c r="BH1483" t="s">
        <v>5531</v>
      </c>
    </row>
    <row r="1484" spans="1:60" x14ac:dyDescent="0.35">
      <c r="A1484" t="s">
        <v>5773</v>
      </c>
      <c r="B1484">
        <v>10000</v>
      </c>
      <c r="C1484">
        <v>10000</v>
      </c>
      <c r="D1484" s="2">
        <v>45771</v>
      </c>
      <c r="E1484" t="s">
        <v>59</v>
      </c>
      <c r="F1484" t="s">
        <v>5774</v>
      </c>
      <c r="G1484" t="s">
        <v>1428</v>
      </c>
      <c r="I1484">
        <v>1</v>
      </c>
      <c r="J1484" t="s">
        <v>183</v>
      </c>
      <c r="K1484">
        <v>78</v>
      </c>
      <c r="L1484" t="s">
        <v>6047</v>
      </c>
      <c r="M1484" t="s">
        <v>216</v>
      </c>
      <c r="N1484" t="s">
        <v>3803</v>
      </c>
      <c r="O1484" s="3">
        <v>2750</v>
      </c>
      <c r="R1484" s="2">
        <v>45770</v>
      </c>
      <c r="T1484">
        <v>16</v>
      </c>
      <c r="U1484" s="3">
        <v>44000</v>
      </c>
      <c r="V1484" t="s">
        <v>65</v>
      </c>
      <c r="W1484" t="s">
        <v>3002</v>
      </c>
      <c r="X1484">
        <v>0</v>
      </c>
      <c r="Y1484" s="3">
        <v>40000</v>
      </c>
      <c r="Z1484" s="3">
        <v>4000</v>
      </c>
      <c r="AA1484">
        <v>0</v>
      </c>
      <c r="AB1484">
        <v>0</v>
      </c>
      <c r="AC1484">
        <v>0</v>
      </c>
      <c r="AF1484">
        <v>0</v>
      </c>
      <c r="AO1484" t="s">
        <v>3003</v>
      </c>
      <c r="AP1484" t="s">
        <v>275</v>
      </c>
      <c r="AR1484">
        <v>0</v>
      </c>
      <c r="AS1484">
        <v>0</v>
      </c>
      <c r="AT1484">
        <v>0</v>
      </c>
      <c r="AU1484">
        <v>0</v>
      </c>
      <c r="AV1484">
        <v>0</v>
      </c>
      <c r="AW1484">
        <v>0</v>
      </c>
      <c r="BA1484" t="s">
        <v>63</v>
      </c>
      <c r="BB1484" t="s">
        <v>5775</v>
      </c>
      <c r="BC1484">
        <v>0</v>
      </c>
      <c r="BE1484" t="s">
        <v>275</v>
      </c>
      <c r="BH1484" t="s">
        <v>5776</v>
      </c>
    </row>
    <row r="1485" spans="1:60" x14ac:dyDescent="0.35">
      <c r="A1485" t="s">
        <v>5773</v>
      </c>
      <c r="B1485">
        <v>10000</v>
      </c>
      <c r="C1485">
        <v>20000</v>
      </c>
      <c r="D1485" s="2">
        <v>45771</v>
      </c>
      <c r="E1485" t="s">
        <v>59</v>
      </c>
      <c r="F1485" t="s">
        <v>5774</v>
      </c>
      <c r="G1485" t="s">
        <v>1428</v>
      </c>
      <c r="I1485">
        <v>2</v>
      </c>
      <c r="J1485" t="s">
        <v>183</v>
      </c>
      <c r="K1485">
        <v>63</v>
      </c>
      <c r="L1485" t="s">
        <v>6051</v>
      </c>
      <c r="M1485" t="s">
        <v>136</v>
      </c>
      <c r="N1485" t="s">
        <v>3850</v>
      </c>
      <c r="O1485" s="3">
        <v>2500</v>
      </c>
      <c r="R1485" s="2">
        <v>45770</v>
      </c>
      <c r="T1485">
        <v>16</v>
      </c>
      <c r="U1485" s="3">
        <v>40000</v>
      </c>
      <c r="V1485" t="s">
        <v>65</v>
      </c>
      <c r="W1485" t="s">
        <v>3002</v>
      </c>
      <c r="X1485">
        <v>0</v>
      </c>
      <c r="Y1485" s="3">
        <v>40000</v>
      </c>
      <c r="Z1485">
        <v>0</v>
      </c>
      <c r="AA1485">
        <v>0</v>
      </c>
      <c r="AB1485">
        <v>0</v>
      </c>
      <c r="AC1485">
        <v>0</v>
      </c>
      <c r="AF1485">
        <v>0</v>
      </c>
      <c r="AO1485" t="s">
        <v>3003</v>
      </c>
      <c r="AP1485" t="s">
        <v>275</v>
      </c>
      <c r="AR1485">
        <v>0</v>
      </c>
      <c r="AS1485">
        <v>0</v>
      </c>
      <c r="AT1485">
        <v>0</v>
      </c>
      <c r="AU1485">
        <v>0</v>
      </c>
      <c r="AV1485">
        <v>0</v>
      </c>
      <c r="AW1485">
        <v>0</v>
      </c>
      <c r="BA1485" t="s">
        <v>63</v>
      </c>
      <c r="BB1485" t="s">
        <v>5775</v>
      </c>
      <c r="BC1485">
        <v>0</v>
      </c>
      <c r="BE1485" t="s">
        <v>275</v>
      </c>
      <c r="BH1485" t="s">
        <v>5776</v>
      </c>
    </row>
    <row r="1486" spans="1:60" x14ac:dyDescent="0.35">
      <c r="A1486" t="s">
        <v>5057</v>
      </c>
      <c r="B1486">
        <v>10000</v>
      </c>
      <c r="C1486">
        <v>30000</v>
      </c>
      <c r="D1486" s="2">
        <v>45771</v>
      </c>
      <c r="E1486" t="s">
        <v>59</v>
      </c>
      <c r="F1486" t="s">
        <v>5058</v>
      </c>
      <c r="G1486">
        <v>10620258012</v>
      </c>
      <c r="I1486">
        <v>3</v>
      </c>
      <c r="J1486" t="s">
        <v>183</v>
      </c>
      <c r="K1486">
        <v>85</v>
      </c>
      <c r="L1486" t="s">
        <v>6060</v>
      </c>
      <c r="M1486" t="s">
        <v>940</v>
      </c>
      <c r="N1486" t="s">
        <v>3864</v>
      </c>
      <c r="O1486" s="3">
        <v>20000</v>
      </c>
      <c r="R1486" s="2">
        <v>45770</v>
      </c>
      <c r="T1486">
        <v>11</v>
      </c>
      <c r="U1486" s="3">
        <v>220000</v>
      </c>
      <c r="V1486" t="s">
        <v>65</v>
      </c>
      <c r="W1486" t="s">
        <v>5059</v>
      </c>
      <c r="X1486">
        <v>0</v>
      </c>
      <c r="Y1486" s="3">
        <v>200000</v>
      </c>
      <c r="Z1486" s="3">
        <v>20000</v>
      </c>
      <c r="AA1486">
        <v>0</v>
      </c>
      <c r="AB1486">
        <v>0</v>
      </c>
      <c r="AC1486">
        <v>0</v>
      </c>
      <c r="AF1486">
        <v>0</v>
      </c>
      <c r="AO1486" t="s">
        <v>5060</v>
      </c>
      <c r="AP1486" t="s">
        <v>108</v>
      </c>
      <c r="AR1486">
        <v>0</v>
      </c>
      <c r="AS1486">
        <v>0</v>
      </c>
      <c r="AT1486">
        <v>0</v>
      </c>
      <c r="AU1486">
        <v>0</v>
      </c>
      <c r="AV1486">
        <v>0</v>
      </c>
      <c r="AW1486">
        <v>0</v>
      </c>
      <c r="BA1486" t="s">
        <v>63</v>
      </c>
      <c r="BB1486" t="s">
        <v>5061</v>
      </c>
      <c r="BC1486">
        <v>0</v>
      </c>
      <c r="BE1486" t="s">
        <v>108</v>
      </c>
      <c r="BH1486" t="s">
        <v>5062</v>
      </c>
    </row>
    <row r="1487" spans="1:60" x14ac:dyDescent="0.35">
      <c r="A1487" t="s">
        <v>3262</v>
      </c>
      <c r="B1487">
        <v>10000</v>
      </c>
      <c r="C1487">
        <v>20000</v>
      </c>
      <c r="D1487" s="2">
        <v>45770</v>
      </c>
      <c r="E1487" t="s">
        <v>59</v>
      </c>
      <c r="F1487" t="s">
        <v>3263</v>
      </c>
      <c r="G1487">
        <v>860909082244</v>
      </c>
      <c r="I1487">
        <v>2</v>
      </c>
      <c r="J1487" t="s">
        <v>183</v>
      </c>
      <c r="K1487">
        <v>71</v>
      </c>
      <c r="L1487" t="s">
        <v>6057</v>
      </c>
      <c r="M1487" t="s">
        <v>368</v>
      </c>
      <c r="N1487" t="s">
        <v>3857</v>
      </c>
      <c r="O1487" s="3">
        <v>1250</v>
      </c>
      <c r="R1487" s="2">
        <v>45770</v>
      </c>
      <c r="T1487">
        <v>4</v>
      </c>
      <c r="U1487" s="3">
        <v>5000</v>
      </c>
      <c r="V1487" t="s">
        <v>65</v>
      </c>
      <c r="W1487" t="s">
        <v>3264</v>
      </c>
      <c r="X1487">
        <v>0</v>
      </c>
      <c r="Y1487" s="3">
        <v>5000</v>
      </c>
      <c r="Z1487">
        <v>0</v>
      </c>
      <c r="AA1487">
        <v>0</v>
      </c>
      <c r="AB1487">
        <v>0</v>
      </c>
      <c r="AC1487">
        <v>0</v>
      </c>
      <c r="AF1487">
        <v>0</v>
      </c>
      <c r="AO1487" t="s">
        <v>3265</v>
      </c>
      <c r="AP1487" t="s">
        <v>147</v>
      </c>
      <c r="AR1487">
        <v>0</v>
      </c>
      <c r="AS1487">
        <v>0</v>
      </c>
      <c r="AT1487">
        <v>0</v>
      </c>
      <c r="AU1487">
        <v>0</v>
      </c>
      <c r="AV1487">
        <v>0</v>
      </c>
      <c r="AW1487">
        <v>0</v>
      </c>
      <c r="BA1487" t="s">
        <v>63</v>
      </c>
      <c r="BB1487" t="s">
        <v>5628</v>
      </c>
      <c r="BC1487">
        <v>0</v>
      </c>
      <c r="BE1487" t="s">
        <v>147</v>
      </c>
      <c r="BH1487" t="s">
        <v>3266</v>
      </c>
    </row>
    <row r="1488" spans="1:60" x14ac:dyDescent="0.35">
      <c r="A1488" t="s">
        <v>3548</v>
      </c>
      <c r="B1488">
        <v>10000</v>
      </c>
      <c r="C1488">
        <v>10000</v>
      </c>
      <c r="D1488" s="2">
        <v>45772</v>
      </c>
      <c r="E1488" t="s">
        <v>59</v>
      </c>
      <c r="F1488" t="s">
        <v>2268</v>
      </c>
      <c r="G1488" t="s">
        <v>2893</v>
      </c>
      <c r="I1488">
        <v>1</v>
      </c>
      <c r="J1488" t="s">
        <v>183</v>
      </c>
      <c r="K1488">
        <v>79</v>
      </c>
      <c r="L1488" t="s">
        <v>6076</v>
      </c>
      <c r="M1488" t="s">
        <v>92</v>
      </c>
      <c r="N1488" t="s">
        <v>3828</v>
      </c>
      <c r="O1488">
        <v>34</v>
      </c>
      <c r="R1488" s="2">
        <v>45770</v>
      </c>
      <c r="T1488">
        <v>6</v>
      </c>
      <c r="U1488">
        <v>204</v>
      </c>
      <c r="V1488" t="s">
        <v>65</v>
      </c>
      <c r="W1488" t="s">
        <v>3550</v>
      </c>
      <c r="X1488">
        <v>0</v>
      </c>
      <c r="Y1488">
        <v>100</v>
      </c>
      <c r="Z1488">
        <v>104</v>
      </c>
      <c r="AA1488">
        <v>0</v>
      </c>
      <c r="AB1488">
        <v>0</v>
      </c>
      <c r="AC1488">
        <v>0</v>
      </c>
      <c r="AF1488">
        <v>0</v>
      </c>
      <c r="AO1488" t="s">
        <v>3551</v>
      </c>
      <c r="AP1488" t="s">
        <v>622</v>
      </c>
      <c r="AR1488">
        <v>0</v>
      </c>
      <c r="AS1488">
        <v>0</v>
      </c>
      <c r="AT1488">
        <v>0</v>
      </c>
      <c r="AU1488">
        <v>0</v>
      </c>
      <c r="AV1488">
        <v>0</v>
      </c>
      <c r="AW1488">
        <v>0</v>
      </c>
      <c r="BA1488" t="s">
        <v>63</v>
      </c>
      <c r="BB1488" t="s">
        <v>5777</v>
      </c>
      <c r="BC1488">
        <v>0</v>
      </c>
      <c r="BE1488" t="s">
        <v>622</v>
      </c>
      <c r="BH1488" t="s">
        <v>3552</v>
      </c>
    </row>
    <row r="1489" spans="1:60" x14ac:dyDescent="0.35">
      <c r="A1489" t="s">
        <v>5463</v>
      </c>
      <c r="B1489">
        <v>10000</v>
      </c>
      <c r="C1489">
        <v>20000</v>
      </c>
      <c r="D1489" s="2">
        <v>45771</v>
      </c>
      <c r="E1489" t="s">
        <v>59</v>
      </c>
      <c r="F1489" t="s">
        <v>5464</v>
      </c>
      <c r="G1489" t="s">
        <v>2957</v>
      </c>
      <c r="I1489">
        <v>2</v>
      </c>
      <c r="J1489" t="s">
        <v>183</v>
      </c>
      <c r="K1489">
        <v>105</v>
      </c>
      <c r="L1489" t="s">
        <v>6067</v>
      </c>
      <c r="M1489" t="s">
        <v>281</v>
      </c>
      <c r="N1489" t="s">
        <v>3851</v>
      </c>
      <c r="O1489" s="3">
        <v>1000</v>
      </c>
      <c r="R1489" s="2">
        <v>45770</v>
      </c>
      <c r="T1489">
        <v>1</v>
      </c>
      <c r="U1489" s="3">
        <v>1000</v>
      </c>
      <c r="V1489" t="s">
        <v>65</v>
      </c>
      <c r="W1489" t="s">
        <v>5465</v>
      </c>
      <c r="X1489">
        <v>0</v>
      </c>
      <c r="Y1489" s="3">
        <v>1000</v>
      </c>
      <c r="Z1489">
        <v>0</v>
      </c>
      <c r="AA1489">
        <v>0</v>
      </c>
      <c r="AB1489">
        <v>0</v>
      </c>
      <c r="AC1489">
        <v>0</v>
      </c>
      <c r="AF1489">
        <v>0</v>
      </c>
      <c r="AO1489" t="s">
        <v>5466</v>
      </c>
      <c r="AP1489" t="s">
        <v>2960</v>
      </c>
      <c r="AR1489">
        <v>0</v>
      </c>
      <c r="AS1489">
        <v>0</v>
      </c>
      <c r="AT1489">
        <v>0</v>
      </c>
      <c r="AU1489">
        <v>0</v>
      </c>
      <c r="AV1489">
        <v>0</v>
      </c>
      <c r="AW1489">
        <v>0</v>
      </c>
      <c r="BA1489" t="s">
        <v>63</v>
      </c>
      <c r="BB1489" t="s">
        <v>5467</v>
      </c>
      <c r="BC1489">
        <v>0</v>
      </c>
      <c r="BE1489" t="s">
        <v>2960</v>
      </c>
      <c r="BH1489" t="s">
        <v>5468</v>
      </c>
    </row>
    <row r="1490" spans="1:60" x14ac:dyDescent="0.35">
      <c r="A1490" t="s">
        <v>5469</v>
      </c>
      <c r="B1490">
        <v>10000</v>
      </c>
      <c r="C1490">
        <v>20000</v>
      </c>
      <c r="D1490" s="2">
        <v>45771</v>
      </c>
      <c r="E1490" t="s">
        <v>59</v>
      </c>
      <c r="F1490" t="s">
        <v>4211</v>
      </c>
      <c r="G1490" t="s">
        <v>2969</v>
      </c>
      <c r="I1490">
        <v>2</v>
      </c>
      <c r="J1490" t="s">
        <v>183</v>
      </c>
      <c r="K1490">
        <v>105</v>
      </c>
      <c r="L1490" t="s">
        <v>6067</v>
      </c>
      <c r="M1490" t="s">
        <v>281</v>
      </c>
      <c r="N1490" t="s">
        <v>3851</v>
      </c>
      <c r="O1490" s="3">
        <v>1000</v>
      </c>
      <c r="R1490" s="2">
        <v>45770</v>
      </c>
      <c r="T1490">
        <v>1</v>
      </c>
      <c r="U1490" s="3">
        <v>1000</v>
      </c>
      <c r="V1490" t="s">
        <v>65</v>
      </c>
      <c r="W1490" t="s">
        <v>5470</v>
      </c>
      <c r="X1490">
        <v>0</v>
      </c>
      <c r="Y1490" s="3">
        <v>1000</v>
      </c>
      <c r="Z1490">
        <v>0</v>
      </c>
      <c r="AA1490">
        <v>0</v>
      </c>
      <c r="AB1490">
        <v>0</v>
      </c>
      <c r="AC1490">
        <v>0</v>
      </c>
      <c r="AF1490">
        <v>0</v>
      </c>
      <c r="AO1490" t="s">
        <v>5471</v>
      </c>
      <c r="AP1490" t="s">
        <v>2960</v>
      </c>
      <c r="AR1490">
        <v>0</v>
      </c>
      <c r="AS1490">
        <v>0</v>
      </c>
      <c r="AT1490">
        <v>0</v>
      </c>
      <c r="AU1490">
        <v>0</v>
      </c>
      <c r="AV1490">
        <v>0</v>
      </c>
      <c r="AW1490">
        <v>0</v>
      </c>
      <c r="BA1490" t="s">
        <v>63</v>
      </c>
      <c r="BB1490" t="s">
        <v>5472</v>
      </c>
      <c r="BC1490">
        <v>0</v>
      </c>
      <c r="BE1490" t="s">
        <v>2960</v>
      </c>
      <c r="BH1490" t="s">
        <v>5468</v>
      </c>
    </row>
    <row r="1491" spans="1:60" x14ac:dyDescent="0.35">
      <c r="A1491" t="s">
        <v>3294</v>
      </c>
      <c r="B1491">
        <v>10000</v>
      </c>
      <c r="C1491">
        <v>20000</v>
      </c>
      <c r="D1491" s="2">
        <v>45770</v>
      </c>
      <c r="E1491" t="s">
        <v>59</v>
      </c>
      <c r="F1491" t="s">
        <v>3295</v>
      </c>
      <c r="G1491">
        <v>860909190918</v>
      </c>
      <c r="I1491">
        <v>2</v>
      </c>
      <c r="J1491" t="s">
        <v>183</v>
      </c>
      <c r="K1491">
        <v>86</v>
      </c>
      <c r="L1491" t="s">
        <v>6043</v>
      </c>
      <c r="M1491" t="s">
        <v>1696</v>
      </c>
      <c r="N1491" t="s">
        <v>3840</v>
      </c>
      <c r="O1491">
        <v>600</v>
      </c>
      <c r="R1491" s="2">
        <v>45770</v>
      </c>
      <c r="T1491">
        <v>20</v>
      </c>
      <c r="U1491" s="3">
        <v>12000</v>
      </c>
      <c r="V1491" t="s">
        <v>65</v>
      </c>
      <c r="W1491" s="7">
        <v>200910250001</v>
      </c>
      <c r="X1491">
        <v>0</v>
      </c>
      <c r="Y1491" s="3">
        <v>12000</v>
      </c>
      <c r="Z1491">
        <v>0</v>
      </c>
      <c r="AA1491">
        <v>0</v>
      </c>
      <c r="AB1491">
        <v>0</v>
      </c>
      <c r="AC1491">
        <v>0</v>
      </c>
      <c r="AF1491">
        <v>0</v>
      </c>
      <c r="AO1491" s="7">
        <v>20091025</v>
      </c>
      <c r="AP1491" t="s">
        <v>1848</v>
      </c>
      <c r="AR1491">
        <v>0</v>
      </c>
      <c r="AS1491">
        <v>0</v>
      </c>
      <c r="AT1491">
        <v>0</v>
      </c>
      <c r="AU1491">
        <v>0</v>
      </c>
      <c r="AV1491">
        <v>0</v>
      </c>
      <c r="AW1491">
        <v>0</v>
      </c>
      <c r="BA1491" t="s">
        <v>63</v>
      </c>
      <c r="BB1491" t="s">
        <v>5634</v>
      </c>
      <c r="BC1491">
        <v>0</v>
      </c>
      <c r="BE1491" t="s">
        <v>1848</v>
      </c>
      <c r="BH1491" t="s">
        <v>3296</v>
      </c>
    </row>
    <row r="1492" spans="1:60" x14ac:dyDescent="0.35">
      <c r="A1492" t="s">
        <v>3401</v>
      </c>
      <c r="B1492">
        <v>10000</v>
      </c>
      <c r="C1492">
        <v>10000</v>
      </c>
      <c r="D1492" s="2">
        <v>45770</v>
      </c>
      <c r="E1492" t="s">
        <v>59</v>
      </c>
      <c r="F1492" t="s">
        <v>3402</v>
      </c>
      <c r="G1492" t="s">
        <v>3403</v>
      </c>
      <c r="I1492">
        <v>1</v>
      </c>
      <c r="J1492" t="s">
        <v>183</v>
      </c>
      <c r="K1492">
        <v>60</v>
      </c>
      <c r="L1492" t="s">
        <v>6048</v>
      </c>
      <c r="M1492" t="s">
        <v>222</v>
      </c>
      <c r="N1492" t="s">
        <v>3835</v>
      </c>
      <c r="O1492" s="3">
        <v>3000</v>
      </c>
      <c r="R1492" s="2">
        <v>45770</v>
      </c>
      <c r="T1492">
        <v>1</v>
      </c>
      <c r="U1492" s="3">
        <v>3000</v>
      </c>
      <c r="V1492" t="s">
        <v>65</v>
      </c>
      <c r="W1492" t="s">
        <v>3404</v>
      </c>
      <c r="X1492">
        <v>0</v>
      </c>
      <c r="Y1492" s="3">
        <v>3000</v>
      </c>
      <c r="Z1492">
        <v>0</v>
      </c>
      <c r="AA1492">
        <v>0</v>
      </c>
      <c r="AB1492">
        <v>0</v>
      </c>
      <c r="AC1492">
        <v>0</v>
      </c>
      <c r="AF1492">
        <v>0</v>
      </c>
      <c r="AO1492" t="s">
        <v>3405</v>
      </c>
      <c r="AP1492" t="s">
        <v>465</v>
      </c>
      <c r="AR1492">
        <v>0</v>
      </c>
      <c r="AS1492">
        <v>0</v>
      </c>
      <c r="AT1492">
        <v>0</v>
      </c>
      <c r="AU1492">
        <v>0</v>
      </c>
      <c r="AV1492">
        <v>0</v>
      </c>
      <c r="AW1492">
        <v>0</v>
      </c>
      <c r="BA1492" t="s">
        <v>63</v>
      </c>
      <c r="BB1492" t="s">
        <v>5778</v>
      </c>
      <c r="BC1492">
        <v>0</v>
      </c>
      <c r="BE1492" t="s">
        <v>465</v>
      </c>
      <c r="BH1492" t="s">
        <v>2997</v>
      </c>
    </row>
    <row r="1493" spans="1:60" x14ac:dyDescent="0.35">
      <c r="A1493" t="s">
        <v>3406</v>
      </c>
      <c r="B1493">
        <v>10000</v>
      </c>
      <c r="C1493">
        <v>10000</v>
      </c>
      <c r="D1493" s="2">
        <v>45770</v>
      </c>
      <c r="E1493" t="s">
        <v>59</v>
      </c>
      <c r="F1493" t="s">
        <v>3407</v>
      </c>
      <c r="G1493" t="s">
        <v>2447</v>
      </c>
      <c r="I1493">
        <v>1</v>
      </c>
      <c r="J1493" t="s">
        <v>183</v>
      </c>
      <c r="K1493">
        <v>12</v>
      </c>
      <c r="L1493" t="s">
        <v>6062</v>
      </c>
      <c r="M1493" t="s">
        <v>462</v>
      </c>
      <c r="N1493" t="s">
        <v>3804</v>
      </c>
      <c r="O1493" s="3">
        <v>1000</v>
      </c>
      <c r="R1493" s="2">
        <v>45770</v>
      </c>
      <c r="T1493">
        <v>1</v>
      </c>
      <c r="U1493" s="3">
        <v>1000</v>
      </c>
      <c r="V1493" t="s">
        <v>65</v>
      </c>
      <c r="W1493" t="s">
        <v>3408</v>
      </c>
      <c r="X1493">
        <v>0</v>
      </c>
      <c r="Y1493" s="3">
        <v>1000</v>
      </c>
      <c r="Z1493">
        <v>0</v>
      </c>
      <c r="AA1493">
        <v>0</v>
      </c>
      <c r="AB1493">
        <v>0</v>
      </c>
      <c r="AC1493">
        <v>0</v>
      </c>
      <c r="AF1493">
        <v>0</v>
      </c>
      <c r="AO1493" t="s">
        <v>3409</v>
      </c>
      <c r="AP1493" t="s">
        <v>465</v>
      </c>
      <c r="AR1493">
        <v>0</v>
      </c>
      <c r="AS1493">
        <v>0</v>
      </c>
      <c r="AT1493">
        <v>0</v>
      </c>
      <c r="AU1493">
        <v>0</v>
      </c>
      <c r="AV1493">
        <v>0</v>
      </c>
      <c r="AW1493">
        <v>0</v>
      </c>
      <c r="BA1493" t="s">
        <v>63</v>
      </c>
      <c r="BB1493" t="s">
        <v>5779</v>
      </c>
      <c r="BC1493">
        <v>0</v>
      </c>
      <c r="BE1493" t="s">
        <v>465</v>
      </c>
      <c r="BH1493" t="s">
        <v>3410</v>
      </c>
    </row>
    <row r="1494" spans="1:60" x14ac:dyDescent="0.35">
      <c r="A1494" t="s">
        <v>3411</v>
      </c>
      <c r="B1494">
        <v>10000</v>
      </c>
      <c r="C1494">
        <v>10000</v>
      </c>
      <c r="D1494" s="2">
        <v>45770</v>
      </c>
      <c r="E1494" t="s">
        <v>59</v>
      </c>
      <c r="F1494" t="s">
        <v>3412</v>
      </c>
      <c r="G1494" t="s">
        <v>3413</v>
      </c>
      <c r="I1494">
        <v>1</v>
      </c>
      <c r="J1494" t="s">
        <v>183</v>
      </c>
      <c r="K1494">
        <v>61</v>
      </c>
      <c r="L1494" t="s">
        <v>6046</v>
      </c>
      <c r="M1494" t="s">
        <v>209</v>
      </c>
      <c r="N1494" t="s">
        <v>3802</v>
      </c>
      <c r="O1494" s="3">
        <v>2000</v>
      </c>
      <c r="R1494" s="2">
        <v>45770</v>
      </c>
      <c r="T1494">
        <v>1</v>
      </c>
      <c r="U1494" s="3">
        <v>2000</v>
      </c>
      <c r="V1494" t="s">
        <v>65</v>
      </c>
      <c r="W1494" t="s">
        <v>3414</v>
      </c>
      <c r="X1494">
        <v>0</v>
      </c>
      <c r="Y1494" s="3">
        <v>2000</v>
      </c>
      <c r="Z1494">
        <v>0</v>
      </c>
      <c r="AA1494">
        <v>0</v>
      </c>
      <c r="AB1494">
        <v>0</v>
      </c>
      <c r="AC1494">
        <v>0</v>
      </c>
      <c r="AF1494">
        <v>0</v>
      </c>
      <c r="AO1494" t="s">
        <v>3415</v>
      </c>
      <c r="AP1494" t="s">
        <v>2222</v>
      </c>
      <c r="AR1494">
        <v>0</v>
      </c>
      <c r="AS1494">
        <v>0</v>
      </c>
      <c r="AT1494">
        <v>0</v>
      </c>
      <c r="AU1494">
        <v>0</v>
      </c>
      <c r="AV1494">
        <v>0</v>
      </c>
      <c r="AW1494">
        <v>0</v>
      </c>
      <c r="BA1494" t="s">
        <v>63</v>
      </c>
      <c r="BB1494" t="s">
        <v>5780</v>
      </c>
      <c r="BC1494">
        <v>0</v>
      </c>
      <c r="BE1494" t="s">
        <v>2222</v>
      </c>
      <c r="BH1494" t="s">
        <v>3043</v>
      </c>
    </row>
    <row r="1495" spans="1:60" x14ac:dyDescent="0.35">
      <c r="A1495" t="s">
        <v>3416</v>
      </c>
      <c r="B1495">
        <v>10000</v>
      </c>
      <c r="C1495">
        <v>10000</v>
      </c>
      <c r="D1495" s="2">
        <v>45770</v>
      </c>
      <c r="E1495" t="s">
        <v>59</v>
      </c>
      <c r="F1495" t="s">
        <v>3417</v>
      </c>
      <c r="G1495" t="s">
        <v>3418</v>
      </c>
      <c r="I1495">
        <v>1</v>
      </c>
      <c r="J1495" t="s">
        <v>183</v>
      </c>
      <c r="K1495">
        <v>61</v>
      </c>
      <c r="L1495" t="s">
        <v>6046</v>
      </c>
      <c r="M1495" t="s">
        <v>209</v>
      </c>
      <c r="N1495" t="s">
        <v>3802</v>
      </c>
      <c r="O1495" s="3">
        <v>2000</v>
      </c>
      <c r="R1495" s="2">
        <v>45770</v>
      </c>
      <c r="T1495">
        <v>1</v>
      </c>
      <c r="U1495" s="3">
        <v>2000</v>
      </c>
      <c r="V1495" t="s">
        <v>65</v>
      </c>
      <c r="W1495" t="s">
        <v>3419</v>
      </c>
      <c r="X1495">
        <v>0</v>
      </c>
      <c r="Y1495" s="3">
        <v>2000</v>
      </c>
      <c r="Z1495">
        <v>0</v>
      </c>
      <c r="AA1495">
        <v>0</v>
      </c>
      <c r="AB1495">
        <v>0</v>
      </c>
      <c r="AC1495">
        <v>0</v>
      </c>
      <c r="AF1495">
        <v>0</v>
      </c>
      <c r="AO1495" t="s">
        <v>3420</v>
      </c>
      <c r="AP1495" t="s">
        <v>2222</v>
      </c>
      <c r="AR1495">
        <v>0</v>
      </c>
      <c r="AS1495">
        <v>0</v>
      </c>
      <c r="AT1495">
        <v>0</v>
      </c>
      <c r="AU1495">
        <v>0</v>
      </c>
      <c r="AV1495">
        <v>0</v>
      </c>
      <c r="AW1495">
        <v>0</v>
      </c>
      <c r="BA1495" t="s">
        <v>63</v>
      </c>
      <c r="BB1495" t="s">
        <v>5781</v>
      </c>
      <c r="BC1495">
        <v>0</v>
      </c>
      <c r="BE1495" t="s">
        <v>2222</v>
      </c>
      <c r="BH1495" t="s">
        <v>3043</v>
      </c>
    </row>
    <row r="1496" spans="1:60" x14ac:dyDescent="0.35">
      <c r="A1496" t="s">
        <v>3421</v>
      </c>
      <c r="B1496">
        <v>10000</v>
      </c>
      <c r="C1496">
        <v>10000</v>
      </c>
      <c r="D1496" s="2">
        <v>45770</v>
      </c>
      <c r="E1496" t="s">
        <v>59</v>
      </c>
      <c r="F1496" t="s">
        <v>3417</v>
      </c>
      <c r="G1496" t="s">
        <v>3422</v>
      </c>
      <c r="I1496">
        <v>1</v>
      </c>
      <c r="J1496" t="s">
        <v>183</v>
      </c>
      <c r="K1496">
        <v>86</v>
      </c>
      <c r="L1496" t="s">
        <v>6043</v>
      </c>
      <c r="M1496" t="s">
        <v>1696</v>
      </c>
      <c r="N1496" t="s">
        <v>3840</v>
      </c>
      <c r="O1496" s="3">
        <v>2500</v>
      </c>
      <c r="R1496" s="2">
        <v>45770</v>
      </c>
      <c r="T1496">
        <v>16</v>
      </c>
      <c r="U1496" s="3">
        <v>40000</v>
      </c>
      <c r="V1496" t="s">
        <v>65</v>
      </c>
      <c r="W1496" s="7" t="s">
        <v>3423</v>
      </c>
      <c r="X1496">
        <v>0</v>
      </c>
      <c r="Y1496" s="3">
        <v>40000</v>
      </c>
      <c r="Z1496">
        <v>0</v>
      </c>
      <c r="AA1496">
        <v>0</v>
      </c>
      <c r="AB1496">
        <v>0</v>
      </c>
      <c r="AC1496">
        <v>0</v>
      </c>
      <c r="AF1496">
        <v>0</v>
      </c>
      <c r="AO1496" s="7" t="s">
        <v>3424</v>
      </c>
      <c r="AP1496" t="s">
        <v>108</v>
      </c>
      <c r="AR1496">
        <v>0</v>
      </c>
      <c r="AS1496">
        <v>0</v>
      </c>
      <c r="AT1496">
        <v>0</v>
      </c>
      <c r="AU1496">
        <v>0</v>
      </c>
      <c r="AV1496">
        <v>0</v>
      </c>
      <c r="AW1496">
        <v>0</v>
      </c>
      <c r="BA1496" t="s">
        <v>63</v>
      </c>
      <c r="BB1496" t="s">
        <v>5782</v>
      </c>
      <c r="BC1496">
        <v>0</v>
      </c>
      <c r="BE1496" t="s">
        <v>108</v>
      </c>
      <c r="BH1496" t="s">
        <v>3425</v>
      </c>
    </row>
    <row r="1497" spans="1:60" x14ac:dyDescent="0.35">
      <c r="A1497" t="s">
        <v>3426</v>
      </c>
      <c r="B1497">
        <v>10000</v>
      </c>
      <c r="C1497">
        <v>10000</v>
      </c>
      <c r="D1497" s="2">
        <v>45770</v>
      </c>
      <c r="E1497" t="s">
        <v>59</v>
      </c>
      <c r="F1497" t="s">
        <v>3427</v>
      </c>
      <c r="G1497" t="s">
        <v>3428</v>
      </c>
      <c r="I1497">
        <v>1</v>
      </c>
      <c r="J1497" t="s">
        <v>183</v>
      </c>
      <c r="K1497">
        <v>31</v>
      </c>
      <c r="L1497" t="s">
        <v>6061</v>
      </c>
      <c r="M1497" t="s">
        <v>2529</v>
      </c>
      <c r="N1497" t="s">
        <v>3807</v>
      </c>
      <c r="O1497">
        <v>334</v>
      </c>
      <c r="R1497" s="2">
        <v>45770</v>
      </c>
      <c r="T1497">
        <v>6</v>
      </c>
      <c r="U1497" s="3">
        <v>2004</v>
      </c>
      <c r="V1497" t="s">
        <v>65</v>
      </c>
      <c r="W1497" t="s">
        <v>3429</v>
      </c>
      <c r="X1497">
        <v>0</v>
      </c>
      <c r="Y1497" s="3">
        <v>2000</v>
      </c>
      <c r="Z1497">
        <v>4</v>
      </c>
      <c r="AA1497">
        <v>0</v>
      </c>
      <c r="AB1497">
        <v>0</v>
      </c>
      <c r="AC1497">
        <v>0</v>
      </c>
      <c r="AF1497">
        <v>0</v>
      </c>
      <c r="AO1497" t="s">
        <v>3430</v>
      </c>
      <c r="AP1497" t="s">
        <v>3431</v>
      </c>
      <c r="AR1497">
        <v>0</v>
      </c>
      <c r="AS1497">
        <v>0</v>
      </c>
      <c r="AT1497">
        <v>0</v>
      </c>
      <c r="AU1497">
        <v>0</v>
      </c>
      <c r="AV1497">
        <v>0</v>
      </c>
      <c r="AW1497">
        <v>0</v>
      </c>
      <c r="BA1497" t="s">
        <v>63</v>
      </c>
      <c r="BB1497" t="s">
        <v>5783</v>
      </c>
      <c r="BC1497">
        <v>0</v>
      </c>
      <c r="BE1497" t="s">
        <v>3431</v>
      </c>
      <c r="BH1497" t="s">
        <v>3432</v>
      </c>
    </row>
    <row r="1498" spans="1:60" x14ac:dyDescent="0.35">
      <c r="A1498" t="s">
        <v>3725</v>
      </c>
      <c r="B1498">
        <v>10000</v>
      </c>
      <c r="C1498">
        <v>10000</v>
      </c>
      <c r="D1498" s="2">
        <v>45775</v>
      </c>
      <c r="E1498" t="s">
        <v>59</v>
      </c>
      <c r="F1498" t="s">
        <v>3716</v>
      </c>
      <c r="G1498" t="s">
        <v>3717</v>
      </c>
      <c r="I1498">
        <v>1</v>
      </c>
      <c r="J1498" t="s">
        <v>183</v>
      </c>
      <c r="K1498">
        <v>88</v>
      </c>
      <c r="L1498" t="s">
        <v>6058</v>
      </c>
      <c r="M1498" t="s">
        <v>144</v>
      </c>
      <c r="N1498" t="s">
        <v>3855</v>
      </c>
      <c r="O1498">
        <v>900</v>
      </c>
      <c r="R1498" s="2">
        <v>45770</v>
      </c>
      <c r="T1498">
        <v>6</v>
      </c>
      <c r="U1498" s="3">
        <v>5400</v>
      </c>
      <c r="V1498" t="s">
        <v>65</v>
      </c>
      <c r="W1498" t="s">
        <v>3726</v>
      </c>
      <c r="X1498">
        <v>0</v>
      </c>
      <c r="Y1498" s="3">
        <v>5000</v>
      </c>
      <c r="Z1498">
        <v>400</v>
      </c>
      <c r="AA1498">
        <v>0</v>
      </c>
      <c r="AB1498">
        <v>0</v>
      </c>
      <c r="AC1498">
        <v>0</v>
      </c>
      <c r="AF1498">
        <v>0</v>
      </c>
      <c r="AO1498" t="s">
        <v>3727</v>
      </c>
      <c r="AP1498" t="s">
        <v>3720</v>
      </c>
      <c r="AR1498">
        <v>0</v>
      </c>
      <c r="AS1498">
        <v>0</v>
      </c>
      <c r="AT1498">
        <v>0</v>
      </c>
      <c r="AU1498">
        <v>0</v>
      </c>
      <c r="AV1498">
        <v>0</v>
      </c>
      <c r="AW1498">
        <v>0</v>
      </c>
      <c r="BA1498" t="s">
        <v>63</v>
      </c>
      <c r="BB1498" t="s">
        <v>5784</v>
      </c>
      <c r="BC1498">
        <v>0</v>
      </c>
      <c r="BE1498" t="s">
        <v>3720</v>
      </c>
      <c r="BH1498" t="s">
        <v>3721</v>
      </c>
    </row>
    <row r="1499" spans="1:60" x14ac:dyDescent="0.35">
      <c r="A1499" t="s">
        <v>3728</v>
      </c>
      <c r="B1499">
        <v>10000</v>
      </c>
      <c r="C1499">
        <v>10000</v>
      </c>
      <c r="D1499" s="2">
        <v>45775</v>
      </c>
      <c r="E1499" t="s">
        <v>59</v>
      </c>
      <c r="F1499" t="s">
        <v>3716</v>
      </c>
      <c r="G1499" t="s">
        <v>3717</v>
      </c>
      <c r="I1499">
        <v>1</v>
      </c>
      <c r="J1499" t="s">
        <v>183</v>
      </c>
      <c r="K1499">
        <v>88</v>
      </c>
      <c r="L1499" t="s">
        <v>6058</v>
      </c>
      <c r="M1499" t="s">
        <v>144</v>
      </c>
      <c r="N1499" t="s">
        <v>3855</v>
      </c>
      <c r="O1499">
        <v>900</v>
      </c>
      <c r="R1499" s="2">
        <v>45770</v>
      </c>
      <c r="T1499">
        <v>6</v>
      </c>
      <c r="U1499" s="3">
        <v>5400</v>
      </c>
      <c r="V1499" t="s">
        <v>65</v>
      </c>
      <c r="W1499" t="s">
        <v>3729</v>
      </c>
      <c r="X1499">
        <v>0</v>
      </c>
      <c r="Y1499" s="3">
        <v>5000</v>
      </c>
      <c r="Z1499">
        <v>400</v>
      </c>
      <c r="AA1499">
        <v>0</v>
      </c>
      <c r="AB1499">
        <v>0</v>
      </c>
      <c r="AC1499">
        <v>0</v>
      </c>
      <c r="AF1499">
        <v>0</v>
      </c>
      <c r="AO1499" t="s">
        <v>3730</v>
      </c>
      <c r="AP1499" t="s">
        <v>3720</v>
      </c>
      <c r="AR1499">
        <v>0</v>
      </c>
      <c r="AS1499">
        <v>0</v>
      </c>
      <c r="AT1499">
        <v>0</v>
      </c>
      <c r="AU1499">
        <v>0</v>
      </c>
      <c r="AV1499">
        <v>0</v>
      </c>
      <c r="AW1499">
        <v>0</v>
      </c>
      <c r="BA1499" t="s">
        <v>63</v>
      </c>
      <c r="BB1499" t="s">
        <v>5785</v>
      </c>
      <c r="BC1499">
        <v>0</v>
      </c>
      <c r="BE1499" t="s">
        <v>3720</v>
      </c>
      <c r="BH1499" t="s">
        <v>3721</v>
      </c>
    </row>
    <row r="1500" spans="1:60" x14ac:dyDescent="0.35">
      <c r="A1500" t="s">
        <v>5786</v>
      </c>
      <c r="B1500">
        <v>10000</v>
      </c>
      <c r="C1500">
        <v>20000</v>
      </c>
      <c r="D1500" s="2">
        <v>45771</v>
      </c>
      <c r="E1500" t="s">
        <v>59</v>
      </c>
      <c r="F1500" s="4">
        <v>0.44059027777777776</v>
      </c>
      <c r="G1500" t="s">
        <v>5787</v>
      </c>
      <c r="I1500">
        <v>1</v>
      </c>
      <c r="J1500" t="s">
        <v>183</v>
      </c>
      <c r="K1500">
        <v>82</v>
      </c>
      <c r="L1500" t="s">
        <v>6055</v>
      </c>
      <c r="M1500" t="s">
        <v>352</v>
      </c>
      <c r="N1500" t="s">
        <v>3798</v>
      </c>
      <c r="O1500" s="3">
        <v>23750</v>
      </c>
      <c r="R1500" s="2">
        <v>45770</v>
      </c>
      <c r="T1500">
        <v>2</v>
      </c>
      <c r="U1500" s="3">
        <v>47500</v>
      </c>
      <c r="V1500" t="s">
        <v>65</v>
      </c>
      <c r="W1500" t="s">
        <v>2911</v>
      </c>
      <c r="X1500">
        <v>0</v>
      </c>
      <c r="Y1500" s="3">
        <v>47500</v>
      </c>
      <c r="Z1500">
        <v>0</v>
      </c>
      <c r="AA1500">
        <v>0</v>
      </c>
      <c r="AB1500">
        <v>0</v>
      </c>
      <c r="AC1500">
        <v>0</v>
      </c>
      <c r="AF1500">
        <v>0</v>
      </c>
      <c r="AO1500" t="s">
        <v>2912</v>
      </c>
      <c r="AP1500" t="s">
        <v>2913</v>
      </c>
      <c r="AR1500">
        <v>0</v>
      </c>
      <c r="AS1500">
        <v>0</v>
      </c>
      <c r="AT1500">
        <v>0</v>
      </c>
      <c r="AU1500">
        <v>0</v>
      </c>
      <c r="AV1500">
        <v>0</v>
      </c>
      <c r="AW1500">
        <v>0</v>
      </c>
      <c r="BA1500" t="s">
        <v>63</v>
      </c>
      <c r="BB1500" t="s">
        <v>5788</v>
      </c>
      <c r="BC1500">
        <v>0</v>
      </c>
      <c r="BE1500" t="s">
        <v>2913</v>
      </c>
      <c r="BH1500" t="s">
        <v>5789</v>
      </c>
    </row>
    <row r="1501" spans="1:60" x14ac:dyDescent="0.35">
      <c r="A1501" t="s">
        <v>5790</v>
      </c>
      <c r="B1501">
        <v>10000</v>
      </c>
      <c r="C1501">
        <v>10000</v>
      </c>
      <c r="D1501" s="2">
        <v>45771</v>
      </c>
      <c r="E1501" t="s">
        <v>59</v>
      </c>
      <c r="F1501" t="s">
        <v>5596</v>
      </c>
      <c r="G1501" t="s">
        <v>719</v>
      </c>
      <c r="I1501">
        <v>1</v>
      </c>
      <c r="J1501" t="s">
        <v>183</v>
      </c>
      <c r="K1501">
        <v>61</v>
      </c>
      <c r="L1501" t="s">
        <v>6046</v>
      </c>
      <c r="M1501" t="s">
        <v>209</v>
      </c>
      <c r="N1501" t="s">
        <v>3802</v>
      </c>
      <c r="O1501">
        <v>500</v>
      </c>
      <c r="R1501" s="2">
        <v>45770</v>
      </c>
      <c r="T1501">
        <v>1</v>
      </c>
      <c r="U1501">
        <v>500</v>
      </c>
      <c r="V1501" t="s">
        <v>65</v>
      </c>
      <c r="W1501">
        <v>1631660001</v>
      </c>
      <c r="X1501">
        <v>0</v>
      </c>
      <c r="Y1501">
        <v>500</v>
      </c>
      <c r="Z1501">
        <v>0</v>
      </c>
      <c r="AA1501">
        <v>0</v>
      </c>
      <c r="AB1501">
        <v>0</v>
      </c>
      <c r="AC1501">
        <v>0</v>
      </c>
      <c r="AF1501">
        <v>0</v>
      </c>
      <c r="AO1501">
        <v>163166</v>
      </c>
      <c r="AP1501" t="s">
        <v>5791</v>
      </c>
      <c r="AR1501">
        <v>0</v>
      </c>
      <c r="AS1501">
        <v>0</v>
      </c>
      <c r="AT1501">
        <v>0</v>
      </c>
      <c r="AU1501">
        <v>0</v>
      </c>
      <c r="AV1501">
        <v>0</v>
      </c>
      <c r="AW1501">
        <v>0</v>
      </c>
      <c r="BA1501" t="s">
        <v>63</v>
      </c>
      <c r="BB1501" t="s">
        <v>5792</v>
      </c>
      <c r="BC1501">
        <v>0</v>
      </c>
      <c r="BE1501" t="s">
        <v>5791</v>
      </c>
      <c r="BH1501" t="s">
        <v>5793</v>
      </c>
    </row>
    <row r="1502" spans="1:60" x14ac:dyDescent="0.35">
      <c r="A1502" t="s">
        <v>3313</v>
      </c>
      <c r="B1502">
        <v>10000</v>
      </c>
      <c r="C1502">
        <v>20000</v>
      </c>
      <c r="D1502" s="2">
        <v>45770</v>
      </c>
      <c r="E1502" t="s">
        <v>59</v>
      </c>
      <c r="F1502" s="4">
        <v>0.47409722222222223</v>
      </c>
      <c r="G1502">
        <v>860909190918</v>
      </c>
      <c r="I1502">
        <v>2</v>
      </c>
      <c r="J1502" t="s">
        <v>183</v>
      </c>
      <c r="K1502">
        <v>86</v>
      </c>
      <c r="L1502" t="s">
        <v>6043</v>
      </c>
      <c r="M1502" t="s">
        <v>1696</v>
      </c>
      <c r="N1502" t="s">
        <v>3840</v>
      </c>
      <c r="O1502">
        <v>945</v>
      </c>
      <c r="R1502" s="2">
        <v>45770</v>
      </c>
      <c r="T1502">
        <v>9</v>
      </c>
      <c r="U1502" s="3">
        <v>8505</v>
      </c>
      <c r="V1502" t="s">
        <v>65</v>
      </c>
      <c r="W1502" s="7">
        <v>200742620001</v>
      </c>
      <c r="X1502">
        <v>0</v>
      </c>
      <c r="Y1502" s="3">
        <v>2000</v>
      </c>
      <c r="Z1502" s="3">
        <v>6505</v>
      </c>
      <c r="AA1502">
        <v>0</v>
      </c>
      <c r="AB1502">
        <v>0</v>
      </c>
      <c r="AC1502">
        <v>0</v>
      </c>
      <c r="AF1502">
        <v>0</v>
      </c>
      <c r="AO1502" s="7">
        <v>20074262</v>
      </c>
      <c r="AP1502" t="s">
        <v>571</v>
      </c>
      <c r="AR1502">
        <v>0</v>
      </c>
      <c r="AS1502">
        <v>0</v>
      </c>
      <c r="AT1502">
        <v>0</v>
      </c>
      <c r="AU1502">
        <v>0</v>
      </c>
      <c r="AV1502">
        <v>0</v>
      </c>
      <c r="AW1502">
        <v>0</v>
      </c>
      <c r="BA1502" t="s">
        <v>63</v>
      </c>
      <c r="BB1502" t="s">
        <v>5671</v>
      </c>
      <c r="BC1502">
        <v>0</v>
      </c>
      <c r="BE1502" t="s">
        <v>571</v>
      </c>
      <c r="BH1502" t="s">
        <v>3314</v>
      </c>
    </row>
    <row r="1503" spans="1:60" x14ac:dyDescent="0.35">
      <c r="A1503" t="s">
        <v>3319</v>
      </c>
      <c r="B1503">
        <v>10000</v>
      </c>
      <c r="C1503">
        <v>20000</v>
      </c>
      <c r="D1503" s="2">
        <v>45770</v>
      </c>
      <c r="E1503" t="s">
        <v>59</v>
      </c>
      <c r="F1503" s="4">
        <v>0.47339120370370369</v>
      </c>
      <c r="G1503">
        <v>860909190918</v>
      </c>
      <c r="I1503">
        <v>2</v>
      </c>
      <c r="J1503" t="s">
        <v>183</v>
      </c>
      <c r="K1503">
        <v>86</v>
      </c>
      <c r="L1503" t="s">
        <v>6043</v>
      </c>
      <c r="M1503" t="s">
        <v>1696</v>
      </c>
      <c r="N1503" t="s">
        <v>3840</v>
      </c>
      <c r="O1503">
        <v>734</v>
      </c>
      <c r="R1503" s="2">
        <v>45770</v>
      </c>
      <c r="T1503">
        <v>9</v>
      </c>
      <c r="U1503" s="3">
        <v>6606</v>
      </c>
      <c r="V1503" t="s">
        <v>65</v>
      </c>
      <c r="W1503" s="7">
        <v>200742640001</v>
      </c>
      <c r="X1503">
        <v>0</v>
      </c>
      <c r="Y1503" s="3">
        <v>6000</v>
      </c>
      <c r="Z1503">
        <v>606</v>
      </c>
      <c r="AA1503">
        <v>0</v>
      </c>
      <c r="AB1503">
        <v>0</v>
      </c>
      <c r="AC1503">
        <v>0</v>
      </c>
      <c r="AF1503">
        <v>0</v>
      </c>
      <c r="AO1503" s="7">
        <v>20074264</v>
      </c>
      <c r="AP1503" t="s">
        <v>571</v>
      </c>
      <c r="AR1503">
        <v>0</v>
      </c>
      <c r="AS1503">
        <v>0</v>
      </c>
      <c r="AT1503">
        <v>0</v>
      </c>
      <c r="AU1503">
        <v>0</v>
      </c>
      <c r="AV1503">
        <v>0</v>
      </c>
      <c r="AW1503">
        <v>0</v>
      </c>
      <c r="BA1503" t="s">
        <v>63</v>
      </c>
      <c r="BB1503" t="s">
        <v>5672</v>
      </c>
      <c r="BC1503">
        <v>0</v>
      </c>
      <c r="BE1503" t="s">
        <v>571</v>
      </c>
      <c r="BH1503" t="s">
        <v>3320</v>
      </c>
    </row>
    <row r="1504" spans="1:60" x14ac:dyDescent="0.35">
      <c r="A1504" t="s">
        <v>5673</v>
      </c>
      <c r="B1504">
        <v>10000</v>
      </c>
      <c r="C1504">
        <v>30000</v>
      </c>
      <c r="D1504" s="2">
        <v>45771</v>
      </c>
      <c r="E1504" t="s">
        <v>59</v>
      </c>
      <c r="F1504" t="s">
        <v>5674</v>
      </c>
      <c r="G1504">
        <v>860909190918</v>
      </c>
      <c r="I1504">
        <v>2</v>
      </c>
      <c r="J1504" t="s">
        <v>183</v>
      </c>
      <c r="K1504">
        <v>86</v>
      </c>
      <c r="L1504" t="s">
        <v>6043</v>
      </c>
      <c r="M1504" t="s">
        <v>1696</v>
      </c>
      <c r="N1504" t="s">
        <v>3840</v>
      </c>
      <c r="O1504">
        <v>500</v>
      </c>
      <c r="R1504" s="2">
        <v>45770</v>
      </c>
      <c r="T1504">
        <v>7</v>
      </c>
      <c r="U1504" s="3">
        <v>3500</v>
      </c>
      <c r="V1504" t="s">
        <v>65</v>
      </c>
      <c r="W1504" s="7">
        <v>200645590001</v>
      </c>
      <c r="X1504">
        <v>0</v>
      </c>
      <c r="Y1504" s="3">
        <v>2500</v>
      </c>
      <c r="Z1504" s="3">
        <v>1000</v>
      </c>
      <c r="AA1504">
        <v>0</v>
      </c>
      <c r="AB1504">
        <v>0</v>
      </c>
      <c r="AC1504">
        <v>0</v>
      </c>
      <c r="AF1504">
        <v>0</v>
      </c>
      <c r="AO1504" s="7">
        <v>20064559</v>
      </c>
      <c r="AP1504" t="s">
        <v>571</v>
      </c>
      <c r="AR1504">
        <v>0</v>
      </c>
      <c r="AS1504">
        <v>0</v>
      </c>
      <c r="AT1504">
        <v>0</v>
      </c>
      <c r="AU1504">
        <v>0</v>
      </c>
      <c r="AV1504">
        <v>0</v>
      </c>
      <c r="AW1504">
        <v>0</v>
      </c>
      <c r="BA1504" t="s">
        <v>63</v>
      </c>
      <c r="BB1504" t="s">
        <v>5675</v>
      </c>
      <c r="BC1504">
        <v>0</v>
      </c>
      <c r="BE1504" t="s">
        <v>571</v>
      </c>
      <c r="BH1504" t="s">
        <v>5676</v>
      </c>
    </row>
    <row r="1505" spans="1:60" x14ac:dyDescent="0.35">
      <c r="A1505" t="s">
        <v>5794</v>
      </c>
      <c r="B1505">
        <v>10000</v>
      </c>
      <c r="C1505">
        <v>10000</v>
      </c>
      <c r="D1505" s="2">
        <v>45771</v>
      </c>
      <c r="E1505" t="s">
        <v>59</v>
      </c>
      <c r="F1505" t="s">
        <v>5795</v>
      </c>
      <c r="G1505" t="s">
        <v>553</v>
      </c>
      <c r="I1505">
        <v>1</v>
      </c>
      <c r="J1505" t="s">
        <v>183</v>
      </c>
      <c r="K1505">
        <v>63</v>
      </c>
      <c r="L1505" t="s">
        <v>6051</v>
      </c>
      <c r="M1505" t="s">
        <v>136</v>
      </c>
      <c r="N1505" t="s">
        <v>3850</v>
      </c>
      <c r="O1505" s="3">
        <v>2000</v>
      </c>
      <c r="R1505" s="2">
        <v>45770</v>
      </c>
      <c r="T1505">
        <v>40</v>
      </c>
      <c r="U1505" s="3">
        <v>80000</v>
      </c>
      <c r="V1505" t="s">
        <v>65</v>
      </c>
      <c r="W1505" t="s">
        <v>1982</v>
      </c>
      <c r="X1505">
        <v>0</v>
      </c>
      <c r="Y1505" s="3">
        <v>80000</v>
      </c>
      <c r="Z1505">
        <v>0</v>
      </c>
      <c r="AA1505">
        <v>0</v>
      </c>
      <c r="AB1505">
        <v>0</v>
      </c>
      <c r="AC1505">
        <v>0</v>
      </c>
      <c r="AF1505">
        <v>0</v>
      </c>
      <c r="AO1505" t="s">
        <v>1983</v>
      </c>
      <c r="AP1505" t="s">
        <v>170</v>
      </c>
      <c r="AR1505">
        <v>0</v>
      </c>
      <c r="AS1505">
        <v>0</v>
      </c>
      <c r="AT1505">
        <v>0</v>
      </c>
      <c r="AU1505">
        <v>0</v>
      </c>
      <c r="AV1505">
        <v>0</v>
      </c>
      <c r="AW1505">
        <v>0</v>
      </c>
      <c r="BA1505" t="s">
        <v>63</v>
      </c>
      <c r="BB1505" t="s">
        <v>5796</v>
      </c>
      <c r="BC1505">
        <v>0</v>
      </c>
      <c r="BE1505" t="s">
        <v>170</v>
      </c>
      <c r="BH1505" t="s">
        <v>5797</v>
      </c>
    </row>
    <row r="1506" spans="1:60" x14ac:dyDescent="0.35">
      <c r="A1506" t="s">
        <v>5798</v>
      </c>
      <c r="B1506">
        <v>10000</v>
      </c>
      <c r="C1506">
        <v>10000</v>
      </c>
      <c r="D1506" s="2">
        <v>45772</v>
      </c>
      <c r="E1506" t="s">
        <v>59</v>
      </c>
      <c r="F1506" t="s">
        <v>5799</v>
      </c>
      <c r="G1506" t="s">
        <v>5800</v>
      </c>
      <c r="I1506">
        <v>1</v>
      </c>
      <c r="J1506" t="s">
        <v>183</v>
      </c>
      <c r="K1506">
        <v>70</v>
      </c>
      <c r="L1506" t="s">
        <v>6051</v>
      </c>
      <c r="M1506" t="s">
        <v>272</v>
      </c>
      <c r="N1506" t="s">
        <v>3812</v>
      </c>
      <c r="O1506" s="3">
        <v>22500</v>
      </c>
      <c r="R1506" s="2">
        <v>45770</v>
      </c>
      <c r="T1506">
        <v>4</v>
      </c>
      <c r="U1506" s="3">
        <v>90000</v>
      </c>
      <c r="V1506" t="s">
        <v>65</v>
      </c>
      <c r="W1506" t="s">
        <v>2407</v>
      </c>
      <c r="X1506">
        <v>0</v>
      </c>
      <c r="Y1506" s="3">
        <v>90000</v>
      </c>
      <c r="Z1506">
        <v>0</v>
      </c>
      <c r="AA1506">
        <v>0</v>
      </c>
      <c r="AB1506">
        <v>0</v>
      </c>
      <c r="AC1506">
        <v>0</v>
      </c>
      <c r="AF1506">
        <v>0</v>
      </c>
      <c r="AO1506" t="s">
        <v>2408</v>
      </c>
      <c r="AP1506" t="s">
        <v>170</v>
      </c>
      <c r="AR1506">
        <v>0</v>
      </c>
      <c r="AS1506">
        <v>0</v>
      </c>
      <c r="AT1506">
        <v>0</v>
      </c>
      <c r="AU1506">
        <v>0</v>
      </c>
      <c r="AV1506">
        <v>0</v>
      </c>
      <c r="AW1506">
        <v>0</v>
      </c>
      <c r="BA1506" t="s">
        <v>63</v>
      </c>
      <c r="BB1506" t="s">
        <v>5801</v>
      </c>
      <c r="BC1506">
        <v>0</v>
      </c>
      <c r="BE1506" t="s">
        <v>170</v>
      </c>
      <c r="BH1506" t="s">
        <v>5802</v>
      </c>
    </row>
    <row r="1507" spans="1:60" x14ac:dyDescent="0.35">
      <c r="A1507" t="s">
        <v>5803</v>
      </c>
      <c r="B1507">
        <v>10000</v>
      </c>
      <c r="C1507">
        <v>10000</v>
      </c>
      <c r="D1507" s="2">
        <v>45771</v>
      </c>
      <c r="E1507" t="s">
        <v>59</v>
      </c>
      <c r="F1507" t="s">
        <v>3589</v>
      </c>
      <c r="G1507" t="s">
        <v>167</v>
      </c>
      <c r="I1507">
        <v>1</v>
      </c>
      <c r="J1507" t="s">
        <v>183</v>
      </c>
      <c r="K1507">
        <v>63</v>
      </c>
      <c r="L1507" t="s">
        <v>6051</v>
      </c>
      <c r="M1507" t="s">
        <v>136</v>
      </c>
      <c r="N1507" t="s">
        <v>3850</v>
      </c>
      <c r="O1507" s="3">
        <v>1334</v>
      </c>
      <c r="R1507" s="2">
        <v>45770</v>
      </c>
      <c r="T1507">
        <v>30</v>
      </c>
      <c r="U1507" s="3">
        <v>40020</v>
      </c>
      <c r="V1507" t="s">
        <v>65</v>
      </c>
      <c r="W1507" t="s">
        <v>584</v>
      </c>
      <c r="X1507">
        <v>0</v>
      </c>
      <c r="Y1507" s="3">
        <v>40000</v>
      </c>
      <c r="Z1507">
        <v>20</v>
      </c>
      <c r="AA1507">
        <v>0</v>
      </c>
      <c r="AB1507">
        <v>0</v>
      </c>
      <c r="AC1507">
        <v>0</v>
      </c>
      <c r="AF1507">
        <v>0</v>
      </c>
      <c r="AO1507" t="s">
        <v>585</v>
      </c>
      <c r="AP1507" t="s">
        <v>170</v>
      </c>
      <c r="AR1507">
        <v>0</v>
      </c>
      <c r="AS1507">
        <v>0</v>
      </c>
      <c r="AT1507">
        <v>0</v>
      </c>
      <c r="AU1507">
        <v>0</v>
      </c>
      <c r="AV1507">
        <v>0</v>
      </c>
      <c r="AW1507">
        <v>0</v>
      </c>
      <c r="BA1507" t="s">
        <v>63</v>
      </c>
      <c r="BB1507" t="s">
        <v>5804</v>
      </c>
      <c r="BC1507">
        <v>0</v>
      </c>
      <c r="BE1507" t="s">
        <v>170</v>
      </c>
      <c r="BH1507" t="s">
        <v>5805</v>
      </c>
    </row>
    <row r="1508" spans="1:60" x14ac:dyDescent="0.35">
      <c r="A1508" t="s">
        <v>5806</v>
      </c>
      <c r="B1508">
        <v>10000</v>
      </c>
      <c r="C1508">
        <v>10000</v>
      </c>
      <c r="D1508" s="2">
        <v>45771</v>
      </c>
      <c r="E1508" t="s">
        <v>59</v>
      </c>
      <c r="F1508" t="s">
        <v>3527</v>
      </c>
      <c r="G1508" t="s">
        <v>5807</v>
      </c>
      <c r="I1508">
        <v>1</v>
      </c>
      <c r="J1508" t="s">
        <v>183</v>
      </c>
      <c r="K1508">
        <v>26</v>
      </c>
      <c r="L1508" t="s">
        <v>6061</v>
      </c>
      <c r="M1508" t="s">
        <v>648</v>
      </c>
      <c r="N1508" t="s">
        <v>3810</v>
      </c>
      <c r="O1508" s="3">
        <v>9000</v>
      </c>
      <c r="R1508" s="2">
        <v>45770</v>
      </c>
      <c r="T1508">
        <v>4</v>
      </c>
      <c r="U1508" s="3">
        <v>36000</v>
      </c>
      <c r="V1508" t="s">
        <v>65</v>
      </c>
      <c r="W1508" t="s">
        <v>2716</v>
      </c>
      <c r="X1508">
        <v>0</v>
      </c>
      <c r="Y1508" s="3">
        <v>36000</v>
      </c>
      <c r="Z1508">
        <v>0</v>
      </c>
      <c r="AA1508">
        <v>0</v>
      </c>
      <c r="AB1508">
        <v>0</v>
      </c>
      <c r="AC1508">
        <v>0</v>
      </c>
      <c r="AF1508">
        <v>0</v>
      </c>
      <c r="AO1508" t="s">
        <v>2717</v>
      </c>
      <c r="AP1508" t="s">
        <v>170</v>
      </c>
      <c r="AR1508">
        <v>0</v>
      </c>
      <c r="AS1508">
        <v>0</v>
      </c>
      <c r="AT1508">
        <v>0</v>
      </c>
      <c r="AU1508">
        <v>0</v>
      </c>
      <c r="AV1508">
        <v>0</v>
      </c>
      <c r="AW1508">
        <v>0</v>
      </c>
      <c r="BA1508" t="s">
        <v>63</v>
      </c>
      <c r="BB1508" t="s">
        <v>5808</v>
      </c>
      <c r="BC1508">
        <v>0</v>
      </c>
      <c r="BE1508" t="s">
        <v>170</v>
      </c>
      <c r="BH1508" t="s">
        <v>5809</v>
      </c>
    </row>
    <row r="1509" spans="1:60" x14ac:dyDescent="0.35">
      <c r="A1509" t="s">
        <v>3433</v>
      </c>
      <c r="B1509">
        <v>10000</v>
      </c>
      <c r="C1509">
        <v>10000</v>
      </c>
      <c r="D1509" s="2">
        <v>45770</v>
      </c>
      <c r="E1509" t="s">
        <v>59</v>
      </c>
      <c r="F1509" t="s">
        <v>3412</v>
      </c>
      <c r="G1509" t="s">
        <v>2715</v>
      </c>
      <c r="I1509">
        <v>1</v>
      </c>
      <c r="J1509" t="s">
        <v>183</v>
      </c>
      <c r="K1509">
        <v>26</v>
      </c>
      <c r="L1509" t="s">
        <v>6061</v>
      </c>
      <c r="M1509" t="s">
        <v>648</v>
      </c>
      <c r="N1509" t="s">
        <v>3810</v>
      </c>
      <c r="O1509" s="3">
        <v>4500</v>
      </c>
      <c r="R1509" s="2">
        <v>45770</v>
      </c>
      <c r="T1509">
        <v>4</v>
      </c>
      <c r="U1509" s="3">
        <v>18000</v>
      </c>
      <c r="V1509" t="s">
        <v>65</v>
      </c>
      <c r="W1509" t="s">
        <v>2273</v>
      </c>
      <c r="X1509">
        <v>0</v>
      </c>
      <c r="Y1509" s="3">
        <v>18000</v>
      </c>
      <c r="Z1509">
        <v>0</v>
      </c>
      <c r="AA1509">
        <v>0</v>
      </c>
      <c r="AB1509">
        <v>0</v>
      </c>
      <c r="AC1509">
        <v>0</v>
      </c>
      <c r="AF1509">
        <v>0</v>
      </c>
      <c r="AO1509" t="s">
        <v>2274</v>
      </c>
      <c r="AP1509" t="s">
        <v>170</v>
      </c>
      <c r="AR1509">
        <v>0</v>
      </c>
      <c r="AS1509">
        <v>0</v>
      </c>
      <c r="AT1509">
        <v>0</v>
      </c>
      <c r="AU1509">
        <v>0</v>
      </c>
      <c r="AV1509">
        <v>0</v>
      </c>
      <c r="AW1509">
        <v>0</v>
      </c>
      <c r="BA1509" t="s">
        <v>63</v>
      </c>
      <c r="BB1509" t="s">
        <v>5810</v>
      </c>
      <c r="BC1509">
        <v>0</v>
      </c>
      <c r="BE1509" t="s">
        <v>170</v>
      </c>
      <c r="BH1509" t="s">
        <v>3434</v>
      </c>
    </row>
    <row r="1510" spans="1:60" x14ac:dyDescent="0.35">
      <c r="A1510" t="s">
        <v>5811</v>
      </c>
      <c r="B1510">
        <v>10000</v>
      </c>
      <c r="C1510">
        <v>10000</v>
      </c>
      <c r="D1510" s="2">
        <v>45771</v>
      </c>
      <c r="E1510" t="s">
        <v>59</v>
      </c>
      <c r="F1510" t="s">
        <v>5795</v>
      </c>
      <c r="G1510" t="s">
        <v>167</v>
      </c>
      <c r="I1510">
        <v>1</v>
      </c>
      <c r="J1510" t="s">
        <v>183</v>
      </c>
      <c r="K1510">
        <v>63</v>
      </c>
      <c r="L1510" t="s">
        <v>6051</v>
      </c>
      <c r="M1510" t="s">
        <v>136</v>
      </c>
      <c r="N1510" t="s">
        <v>3850</v>
      </c>
      <c r="O1510" s="3">
        <v>5000</v>
      </c>
      <c r="R1510" s="2">
        <v>45770</v>
      </c>
      <c r="T1510">
        <v>60</v>
      </c>
      <c r="U1510" s="3">
        <v>300000</v>
      </c>
      <c r="V1510" t="s">
        <v>65</v>
      </c>
      <c r="W1510" t="s">
        <v>1023</v>
      </c>
      <c r="X1510">
        <v>0</v>
      </c>
      <c r="Y1510" s="3">
        <v>300000</v>
      </c>
      <c r="Z1510">
        <v>0</v>
      </c>
      <c r="AA1510">
        <v>0</v>
      </c>
      <c r="AB1510">
        <v>0</v>
      </c>
      <c r="AC1510">
        <v>0</v>
      </c>
      <c r="AF1510">
        <v>0</v>
      </c>
      <c r="AO1510" t="s">
        <v>1024</v>
      </c>
      <c r="AP1510" t="s">
        <v>170</v>
      </c>
      <c r="AR1510">
        <v>0</v>
      </c>
      <c r="AS1510">
        <v>0</v>
      </c>
      <c r="AT1510">
        <v>0</v>
      </c>
      <c r="AU1510">
        <v>0</v>
      </c>
      <c r="AV1510">
        <v>0</v>
      </c>
      <c r="AW1510">
        <v>0</v>
      </c>
      <c r="BA1510" t="s">
        <v>63</v>
      </c>
      <c r="BB1510" t="s">
        <v>5812</v>
      </c>
      <c r="BC1510">
        <v>0</v>
      </c>
      <c r="BE1510" t="s">
        <v>170</v>
      </c>
      <c r="BH1510" t="s">
        <v>5813</v>
      </c>
    </row>
    <row r="1511" spans="1:60" x14ac:dyDescent="0.35">
      <c r="A1511" t="s">
        <v>5814</v>
      </c>
      <c r="B1511">
        <v>10000</v>
      </c>
      <c r="C1511">
        <v>10000</v>
      </c>
      <c r="D1511" s="2">
        <v>45771</v>
      </c>
      <c r="E1511" t="s">
        <v>59</v>
      </c>
      <c r="F1511" t="s">
        <v>5815</v>
      </c>
      <c r="G1511">
        <v>1006323</v>
      </c>
      <c r="I1511">
        <v>1</v>
      </c>
      <c r="J1511" t="s">
        <v>183</v>
      </c>
      <c r="K1511">
        <v>63</v>
      </c>
      <c r="L1511" t="s">
        <v>6051</v>
      </c>
      <c r="M1511" t="s">
        <v>136</v>
      </c>
      <c r="N1511" t="s">
        <v>3850</v>
      </c>
      <c r="O1511" s="3">
        <v>5000</v>
      </c>
      <c r="R1511" s="2">
        <v>45770</v>
      </c>
      <c r="T1511">
        <v>40</v>
      </c>
      <c r="U1511" s="3">
        <v>200000</v>
      </c>
      <c r="V1511" t="s">
        <v>65</v>
      </c>
      <c r="W1511" t="s">
        <v>1990</v>
      </c>
      <c r="X1511">
        <v>0</v>
      </c>
      <c r="Y1511" s="3">
        <v>200000</v>
      </c>
      <c r="Z1511">
        <v>0</v>
      </c>
      <c r="AA1511">
        <v>0</v>
      </c>
      <c r="AB1511">
        <v>0</v>
      </c>
      <c r="AC1511">
        <v>0</v>
      </c>
      <c r="AF1511">
        <v>0</v>
      </c>
      <c r="AO1511" t="s">
        <v>1991</v>
      </c>
      <c r="AP1511" t="s">
        <v>170</v>
      </c>
      <c r="AR1511">
        <v>0</v>
      </c>
      <c r="AS1511">
        <v>0</v>
      </c>
      <c r="AT1511">
        <v>0</v>
      </c>
      <c r="AU1511">
        <v>0</v>
      </c>
      <c r="AV1511">
        <v>0</v>
      </c>
      <c r="AW1511">
        <v>0</v>
      </c>
      <c r="BA1511" t="s">
        <v>63</v>
      </c>
      <c r="BB1511" t="s">
        <v>5816</v>
      </c>
      <c r="BC1511">
        <v>0</v>
      </c>
      <c r="BE1511" t="s">
        <v>170</v>
      </c>
      <c r="BH1511" t="s">
        <v>5817</v>
      </c>
    </row>
    <row r="1512" spans="1:60" x14ac:dyDescent="0.35">
      <c r="A1512" t="s">
        <v>5818</v>
      </c>
      <c r="B1512">
        <v>10000</v>
      </c>
      <c r="C1512">
        <v>10000</v>
      </c>
      <c r="D1512" s="2">
        <v>45771</v>
      </c>
      <c r="E1512" t="s">
        <v>59</v>
      </c>
      <c r="F1512" t="s">
        <v>5815</v>
      </c>
      <c r="G1512" t="s">
        <v>167</v>
      </c>
      <c r="I1512">
        <v>1</v>
      </c>
      <c r="J1512" t="s">
        <v>183</v>
      </c>
      <c r="K1512">
        <v>63</v>
      </c>
      <c r="L1512" t="s">
        <v>6051</v>
      </c>
      <c r="M1512" t="s">
        <v>136</v>
      </c>
      <c r="N1512" t="s">
        <v>3850</v>
      </c>
      <c r="O1512" s="3">
        <v>1334</v>
      </c>
      <c r="R1512" s="2">
        <v>45770</v>
      </c>
      <c r="T1512">
        <v>60</v>
      </c>
      <c r="U1512" s="3">
        <v>80040</v>
      </c>
      <c r="V1512" t="s">
        <v>65</v>
      </c>
      <c r="W1512" t="s">
        <v>5819</v>
      </c>
      <c r="X1512">
        <v>0</v>
      </c>
      <c r="Y1512" s="3">
        <v>80000</v>
      </c>
      <c r="Z1512">
        <v>40</v>
      </c>
      <c r="AA1512">
        <v>0</v>
      </c>
      <c r="AB1512">
        <v>0</v>
      </c>
      <c r="AC1512">
        <v>0</v>
      </c>
      <c r="AF1512">
        <v>0</v>
      </c>
      <c r="AO1512" t="s">
        <v>5820</v>
      </c>
      <c r="AP1512" t="s">
        <v>170</v>
      </c>
      <c r="AR1512">
        <v>0</v>
      </c>
      <c r="AS1512">
        <v>0</v>
      </c>
      <c r="AT1512">
        <v>0</v>
      </c>
      <c r="AU1512">
        <v>0</v>
      </c>
      <c r="AV1512">
        <v>0</v>
      </c>
      <c r="AW1512">
        <v>0</v>
      </c>
      <c r="BA1512" t="s">
        <v>63</v>
      </c>
      <c r="BB1512" t="s">
        <v>5821</v>
      </c>
      <c r="BC1512">
        <v>0</v>
      </c>
      <c r="BE1512" t="s">
        <v>170</v>
      </c>
      <c r="BH1512" t="s">
        <v>5822</v>
      </c>
    </row>
    <row r="1513" spans="1:60" x14ac:dyDescent="0.35">
      <c r="A1513" t="s">
        <v>3557</v>
      </c>
      <c r="B1513">
        <v>10000</v>
      </c>
      <c r="C1513">
        <v>10000</v>
      </c>
      <c r="D1513" s="2">
        <v>45771</v>
      </c>
      <c r="E1513" t="s">
        <v>59</v>
      </c>
      <c r="F1513" t="s">
        <v>5823</v>
      </c>
      <c r="G1513" t="s">
        <v>1880</v>
      </c>
      <c r="I1513">
        <v>1</v>
      </c>
      <c r="J1513" t="s">
        <v>183</v>
      </c>
      <c r="K1513">
        <v>78</v>
      </c>
      <c r="L1513" t="s">
        <v>6047</v>
      </c>
      <c r="M1513" t="s">
        <v>216</v>
      </c>
      <c r="N1513" t="s">
        <v>3803</v>
      </c>
      <c r="O1513" s="3">
        <v>1000</v>
      </c>
      <c r="R1513" s="2">
        <v>45770</v>
      </c>
      <c r="T1513">
        <v>16</v>
      </c>
      <c r="U1513" s="3">
        <v>16000</v>
      </c>
      <c r="V1513" t="s">
        <v>65</v>
      </c>
      <c r="W1513" t="s">
        <v>3035</v>
      </c>
      <c r="X1513">
        <v>0</v>
      </c>
      <c r="Y1513" s="3">
        <v>10000</v>
      </c>
      <c r="Z1513" s="3">
        <v>6000</v>
      </c>
      <c r="AA1513">
        <v>0</v>
      </c>
      <c r="AB1513">
        <v>0</v>
      </c>
      <c r="AC1513">
        <v>0</v>
      </c>
      <c r="AF1513">
        <v>0</v>
      </c>
      <c r="AO1513" t="s">
        <v>3036</v>
      </c>
      <c r="AP1513" t="s">
        <v>170</v>
      </c>
      <c r="AR1513">
        <v>0</v>
      </c>
      <c r="AS1513">
        <v>0</v>
      </c>
      <c r="AT1513">
        <v>0</v>
      </c>
      <c r="AU1513">
        <v>0</v>
      </c>
      <c r="AV1513">
        <v>0</v>
      </c>
      <c r="AW1513">
        <v>0</v>
      </c>
      <c r="BA1513" t="s">
        <v>63</v>
      </c>
      <c r="BB1513" t="s">
        <v>5824</v>
      </c>
      <c r="BC1513">
        <v>0</v>
      </c>
      <c r="BE1513" t="s">
        <v>170</v>
      </c>
      <c r="BH1513" t="s">
        <v>3559</v>
      </c>
    </row>
    <row r="1514" spans="1:60" x14ac:dyDescent="0.35">
      <c r="A1514" t="s">
        <v>3560</v>
      </c>
      <c r="B1514">
        <v>10000</v>
      </c>
      <c r="C1514">
        <v>10000</v>
      </c>
      <c r="D1514" s="2">
        <v>45771</v>
      </c>
      <c r="E1514" t="s">
        <v>59</v>
      </c>
      <c r="F1514" t="s">
        <v>3561</v>
      </c>
      <c r="G1514" t="s">
        <v>1880</v>
      </c>
      <c r="I1514">
        <v>1</v>
      </c>
      <c r="J1514" t="s">
        <v>183</v>
      </c>
      <c r="K1514">
        <v>78</v>
      </c>
      <c r="L1514" t="s">
        <v>6047</v>
      </c>
      <c r="M1514" t="s">
        <v>216</v>
      </c>
      <c r="N1514" t="s">
        <v>3803</v>
      </c>
      <c r="O1514" s="3">
        <v>4000</v>
      </c>
      <c r="R1514" s="2">
        <v>45770</v>
      </c>
      <c r="T1514">
        <v>16</v>
      </c>
      <c r="U1514" s="3">
        <v>64000</v>
      </c>
      <c r="V1514" t="s">
        <v>65</v>
      </c>
      <c r="W1514" t="s">
        <v>1882</v>
      </c>
      <c r="X1514">
        <v>0</v>
      </c>
      <c r="Y1514" s="3">
        <v>60000</v>
      </c>
      <c r="Z1514" s="3">
        <v>4000</v>
      </c>
      <c r="AA1514">
        <v>0</v>
      </c>
      <c r="AB1514">
        <v>0</v>
      </c>
      <c r="AC1514">
        <v>0</v>
      </c>
      <c r="AF1514">
        <v>0</v>
      </c>
      <c r="AO1514" t="s">
        <v>1883</v>
      </c>
      <c r="AP1514" t="s">
        <v>170</v>
      </c>
      <c r="AR1514">
        <v>0</v>
      </c>
      <c r="AS1514">
        <v>0</v>
      </c>
      <c r="AT1514">
        <v>0</v>
      </c>
      <c r="AU1514">
        <v>0</v>
      </c>
      <c r="AV1514">
        <v>0</v>
      </c>
      <c r="AW1514">
        <v>0</v>
      </c>
      <c r="BA1514" t="s">
        <v>63</v>
      </c>
      <c r="BB1514" t="s">
        <v>5825</v>
      </c>
      <c r="BC1514">
        <v>0</v>
      </c>
      <c r="BE1514" t="s">
        <v>170</v>
      </c>
      <c r="BH1514" t="s">
        <v>3562</v>
      </c>
    </row>
    <row r="1515" spans="1:60" x14ac:dyDescent="0.35">
      <c r="A1515" t="s">
        <v>5826</v>
      </c>
      <c r="B1515">
        <v>10000</v>
      </c>
      <c r="C1515">
        <v>10000</v>
      </c>
      <c r="D1515" s="2">
        <v>45771</v>
      </c>
      <c r="E1515" t="s">
        <v>59</v>
      </c>
      <c r="F1515" t="s">
        <v>5815</v>
      </c>
      <c r="G1515" t="s">
        <v>1834</v>
      </c>
      <c r="I1515">
        <v>1</v>
      </c>
      <c r="J1515" t="s">
        <v>183</v>
      </c>
      <c r="K1515">
        <v>70</v>
      </c>
      <c r="L1515" t="s">
        <v>6051</v>
      </c>
      <c r="M1515" t="s">
        <v>272</v>
      </c>
      <c r="N1515" t="s">
        <v>3812</v>
      </c>
      <c r="O1515" s="3">
        <v>6667</v>
      </c>
      <c r="R1515" s="2">
        <v>45770</v>
      </c>
      <c r="T1515">
        <v>6</v>
      </c>
      <c r="U1515" s="3">
        <v>40002</v>
      </c>
      <c r="V1515" t="s">
        <v>65</v>
      </c>
      <c r="W1515" t="s">
        <v>1865</v>
      </c>
      <c r="X1515">
        <v>0</v>
      </c>
      <c r="Y1515" s="3">
        <v>40000</v>
      </c>
      <c r="Z1515">
        <v>2</v>
      </c>
      <c r="AA1515">
        <v>0</v>
      </c>
      <c r="AB1515">
        <v>0</v>
      </c>
      <c r="AC1515">
        <v>0</v>
      </c>
      <c r="AF1515">
        <v>0</v>
      </c>
      <c r="AO1515" t="s">
        <v>1866</v>
      </c>
      <c r="AP1515" t="s">
        <v>275</v>
      </c>
      <c r="AR1515">
        <v>0</v>
      </c>
      <c r="AS1515">
        <v>0</v>
      </c>
      <c r="AT1515">
        <v>0</v>
      </c>
      <c r="AU1515">
        <v>0</v>
      </c>
      <c r="AV1515">
        <v>0</v>
      </c>
      <c r="AW1515">
        <v>0</v>
      </c>
      <c r="BA1515" t="s">
        <v>63</v>
      </c>
      <c r="BB1515" t="s">
        <v>5827</v>
      </c>
      <c r="BC1515">
        <v>0</v>
      </c>
      <c r="BE1515" t="s">
        <v>275</v>
      </c>
      <c r="BH1515" t="s">
        <v>5828</v>
      </c>
    </row>
    <row r="1516" spans="1:60" x14ac:dyDescent="0.35">
      <c r="A1516" t="s">
        <v>5680</v>
      </c>
      <c r="B1516">
        <v>10000</v>
      </c>
      <c r="C1516">
        <v>20000</v>
      </c>
      <c r="D1516" s="2">
        <v>45772</v>
      </c>
      <c r="E1516" t="s">
        <v>59</v>
      </c>
      <c r="F1516" t="s">
        <v>5681</v>
      </c>
      <c r="G1516" t="s">
        <v>5682</v>
      </c>
      <c r="I1516">
        <v>1</v>
      </c>
      <c r="J1516" t="s">
        <v>183</v>
      </c>
      <c r="K1516" s="7" t="s">
        <v>3819</v>
      </c>
      <c r="L1516" t="s">
        <v>6073</v>
      </c>
      <c r="M1516" t="s">
        <v>3801</v>
      </c>
      <c r="N1516" t="s">
        <v>3839</v>
      </c>
      <c r="O1516" s="3">
        <v>90000</v>
      </c>
      <c r="R1516" s="2">
        <v>45770</v>
      </c>
      <c r="T1516">
        <v>1</v>
      </c>
      <c r="U1516" s="3">
        <v>90000</v>
      </c>
      <c r="V1516" t="s">
        <v>65</v>
      </c>
      <c r="W1516" t="s">
        <v>3193</v>
      </c>
      <c r="X1516">
        <v>0</v>
      </c>
      <c r="Y1516" s="3">
        <v>90000</v>
      </c>
      <c r="Z1516">
        <v>0</v>
      </c>
      <c r="AA1516">
        <v>0</v>
      </c>
      <c r="AB1516">
        <v>0</v>
      </c>
      <c r="AC1516">
        <v>0</v>
      </c>
      <c r="AF1516">
        <v>0</v>
      </c>
      <c r="AO1516" t="s">
        <v>3194</v>
      </c>
      <c r="AP1516" t="s">
        <v>275</v>
      </c>
      <c r="AR1516">
        <v>0</v>
      </c>
      <c r="AS1516">
        <v>0</v>
      </c>
      <c r="AT1516">
        <v>0</v>
      </c>
      <c r="AU1516">
        <v>0</v>
      </c>
      <c r="AV1516">
        <v>0</v>
      </c>
      <c r="AW1516">
        <v>0</v>
      </c>
      <c r="BA1516" t="s">
        <v>63</v>
      </c>
      <c r="BB1516" t="s">
        <v>5683</v>
      </c>
      <c r="BC1516">
        <v>0</v>
      </c>
      <c r="BE1516" t="s">
        <v>275</v>
      </c>
      <c r="BH1516" t="s">
        <v>5684</v>
      </c>
    </row>
    <row r="1517" spans="1:60" x14ac:dyDescent="0.35">
      <c r="A1517" t="s">
        <v>3571</v>
      </c>
      <c r="B1517">
        <v>10000</v>
      </c>
      <c r="C1517">
        <v>10000</v>
      </c>
      <c r="D1517" s="2">
        <v>45772</v>
      </c>
      <c r="E1517" t="s">
        <v>59</v>
      </c>
      <c r="F1517" t="s">
        <v>3572</v>
      </c>
      <c r="G1517" t="s">
        <v>3573</v>
      </c>
      <c r="I1517">
        <v>1</v>
      </c>
      <c r="J1517" t="s">
        <v>183</v>
      </c>
      <c r="K1517" s="7" t="s">
        <v>438</v>
      </c>
      <c r="L1517" t="s">
        <v>6071</v>
      </c>
      <c r="M1517" t="s">
        <v>439</v>
      </c>
      <c r="N1517" t="s">
        <v>3859</v>
      </c>
      <c r="O1517" s="3">
        <v>18900</v>
      </c>
      <c r="R1517" s="2">
        <v>45770</v>
      </c>
      <c r="T1517">
        <v>2</v>
      </c>
      <c r="U1517" s="3">
        <v>37800</v>
      </c>
      <c r="V1517" t="s">
        <v>65</v>
      </c>
      <c r="W1517" t="s">
        <v>1181</v>
      </c>
      <c r="X1517">
        <v>0</v>
      </c>
      <c r="Y1517" s="3">
        <v>37800</v>
      </c>
      <c r="Z1517">
        <v>0</v>
      </c>
      <c r="AA1517">
        <v>0</v>
      </c>
      <c r="AB1517">
        <v>0</v>
      </c>
      <c r="AC1517">
        <v>0</v>
      </c>
      <c r="AF1517">
        <v>0</v>
      </c>
      <c r="AO1517" t="s">
        <v>1182</v>
      </c>
      <c r="AP1517" t="s">
        <v>275</v>
      </c>
      <c r="AR1517">
        <v>0</v>
      </c>
      <c r="AS1517">
        <v>0</v>
      </c>
      <c r="AT1517">
        <v>0</v>
      </c>
      <c r="AU1517">
        <v>0</v>
      </c>
      <c r="AV1517">
        <v>0</v>
      </c>
      <c r="AW1517">
        <v>0</v>
      </c>
      <c r="BA1517" t="s">
        <v>63</v>
      </c>
      <c r="BB1517" t="s">
        <v>5829</v>
      </c>
      <c r="BC1517">
        <v>0</v>
      </c>
      <c r="BE1517" t="s">
        <v>275</v>
      </c>
      <c r="BH1517" t="s">
        <v>3574</v>
      </c>
    </row>
    <row r="1518" spans="1:60" x14ac:dyDescent="0.35">
      <c r="A1518" t="s">
        <v>3435</v>
      </c>
      <c r="B1518">
        <v>10000</v>
      </c>
      <c r="C1518">
        <v>10000</v>
      </c>
      <c r="D1518" s="2">
        <v>45770</v>
      </c>
      <c r="E1518" t="s">
        <v>59</v>
      </c>
      <c r="F1518" t="s">
        <v>3436</v>
      </c>
      <c r="G1518">
        <v>59469</v>
      </c>
      <c r="I1518">
        <v>1</v>
      </c>
      <c r="J1518" t="s">
        <v>183</v>
      </c>
      <c r="K1518">
        <v>73</v>
      </c>
      <c r="L1518" t="s">
        <v>6042</v>
      </c>
      <c r="M1518" t="s">
        <v>184</v>
      </c>
      <c r="N1518" t="s">
        <v>3845</v>
      </c>
      <c r="O1518" s="3">
        <v>4813</v>
      </c>
      <c r="R1518" s="2">
        <v>45770</v>
      </c>
      <c r="T1518">
        <v>12</v>
      </c>
      <c r="U1518" s="3">
        <v>57756</v>
      </c>
      <c r="V1518" t="s">
        <v>65</v>
      </c>
      <c r="W1518" t="s">
        <v>2318</v>
      </c>
      <c r="X1518">
        <v>0</v>
      </c>
      <c r="Y1518" s="3">
        <v>57750</v>
      </c>
      <c r="Z1518">
        <v>6</v>
      </c>
      <c r="AA1518">
        <v>0</v>
      </c>
      <c r="AB1518">
        <v>0</v>
      </c>
      <c r="AC1518">
        <v>0</v>
      </c>
      <c r="AF1518">
        <v>0</v>
      </c>
      <c r="AO1518" t="s">
        <v>2319</v>
      </c>
      <c r="AP1518" t="s">
        <v>68</v>
      </c>
      <c r="AR1518">
        <v>0</v>
      </c>
      <c r="AS1518">
        <v>0</v>
      </c>
      <c r="AT1518">
        <v>0</v>
      </c>
      <c r="AU1518">
        <v>0</v>
      </c>
      <c r="AV1518">
        <v>0</v>
      </c>
      <c r="AW1518">
        <v>0</v>
      </c>
      <c r="BA1518" t="s">
        <v>63</v>
      </c>
      <c r="BB1518" t="s">
        <v>5830</v>
      </c>
      <c r="BC1518">
        <v>0</v>
      </c>
      <c r="BE1518" t="s">
        <v>68</v>
      </c>
      <c r="BH1518" t="s">
        <v>3437</v>
      </c>
    </row>
    <row r="1519" spans="1:60" x14ac:dyDescent="0.35">
      <c r="A1519" t="s">
        <v>3435</v>
      </c>
      <c r="B1519">
        <v>10000</v>
      </c>
      <c r="C1519">
        <v>20000</v>
      </c>
      <c r="D1519" s="2">
        <v>45770</v>
      </c>
      <c r="E1519" t="s">
        <v>59</v>
      </c>
      <c r="F1519" t="s">
        <v>3436</v>
      </c>
      <c r="G1519">
        <v>59469</v>
      </c>
      <c r="I1519">
        <v>2</v>
      </c>
      <c r="J1519" t="s">
        <v>183</v>
      </c>
      <c r="K1519">
        <v>96</v>
      </c>
      <c r="L1519" t="s">
        <v>6060</v>
      </c>
      <c r="M1519" t="s">
        <v>613</v>
      </c>
      <c r="N1519" t="s">
        <v>3863</v>
      </c>
      <c r="O1519" s="3">
        <v>9625</v>
      </c>
      <c r="R1519" s="2">
        <v>45770</v>
      </c>
      <c r="T1519">
        <v>6</v>
      </c>
      <c r="U1519" s="3">
        <v>57750</v>
      </c>
      <c r="V1519" t="s">
        <v>65</v>
      </c>
      <c r="W1519" t="s">
        <v>2318</v>
      </c>
      <c r="X1519">
        <v>0</v>
      </c>
      <c r="Y1519" s="3">
        <v>57750</v>
      </c>
      <c r="Z1519">
        <v>0</v>
      </c>
      <c r="AA1519">
        <v>0</v>
      </c>
      <c r="AB1519">
        <v>0</v>
      </c>
      <c r="AC1519">
        <v>0</v>
      </c>
      <c r="AF1519">
        <v>0</v>
      </c>
      <c r="AO1519" t="s">
        <v>2319</v>
      </c>
      <c r="AP1519" t="s">
        <v>68</v>
      </c>
      <c r="AR1519">
        <v>0</v>
      </c>
      <c r="AS1519">
        <v>0</v>
      </c>
      <c r="AT1519">
        <v>0</v>
      </c>
      <c r="AU1519">
        <v>0</v>
      </c>
      <c r="AV1519">
        <v>0</v>
      </c>
      <c r="AW1519">
        <v>0</v>
      </c>
      <c r="BA1519" t="s">
        <v>63</v>
      </c>
      <c r="BB1519" t="s">
        <v>5830</v>
      </c>
      <c r="BC1519">
        <v>0</v>
      </c>
      <c r="BE1519" t="s">
        <v>68</v>
      </c>
      <c r="BH1519" t="s">
        <v>3437</v>
      </c>
    </row>
    <row r="1520" spans="1:60" x14ac:dyDescent="0.35">
      <c r="A1520" t="s">
        <v>3438</v>
      </c>
      <c r="B1520">
        <v>10000</v>
      </c>
      <c r="C1520">
        <v>10000</v>
      </c>
      <c r="D1520" s="2">
        <v>45770</v>
      </c>
      <c r="E1520" t="s">
        <v>59</v>
      </c>
      <c r="F1520" t="s">
        <v>3379</v>
      </c>
      <c r="G1520" t="s">
        <v>3439</v>
      </c>
      <c r="I1520">
        <v>1</v>
      </c>
      <c r="J1520" t="s">
        <v>183</v>
      </c>
      <c r="K1520" s="7">
        <v>117</v>
      </c>
      <c r="L1520" t="s">
        <v>6078</v>
      </c>
      <c r="M1520" t="s">
        <v>1377</v>
      </c>
      <c r="N1520" t="s">
        <v>3849</v>
      </c>
      <c r="O1520">
        <v>125</v>
      </c>
      <c r="R1520" s="2">
        <v>45770</v>
      </c>
      <c r="T1520">
        <v>4</v>
      </c>
      <c r="U1520">
        <v>500</v>
      </c>
      <c r="V1520" t="s">
        <v>65</v>
      </c>
      <c r="W1520" t="s">
        <v>3440</v>
      </c>
      <c r="X1520">
        <v>0</v>
      </c>
      <c r="Y1520">
        <v>500</v>
      </c>
      <c r="Z1520">
        <v>0</v>
      </c>
      <c r="AA1520">
        <v>0</v>
      </c>
      <c r="AB1520">
        <v>0</v>
      </c>
      <c r="AC1520">
        <v>0</v>
      </c>
      <c r="AF1520">
        <v>0</v>
      </c>
      <c r="AO1520" t="s">
        <v>3441</v>
      </c>
      <c r="AP1520" t="s">
        <v>355</v>
      </c>
      <c r="AR1520">
        <v>0</v>
      </c>
      <c r="AS1520">
        <v>0</v>
      </c>
      <c r="AT1520">
        <v>0</v>
      </c>
      <c r="AU1520">
        <v>0</v>
      </c>
      <c r="AV1520">
        <v>0</v>
      </c>
      <c r="AW1520">
        <v>0</v>
      </c>
      <c r="BA1520" t="s">
        <v>63</v>
      </c>
      <c r="BB1520" t="s">
        <v>5831</v>
      </c>
      <c r="BC1520">
        <v>0</v>
      </c>
      <c r="BE1520" t="s">
        <v>355</v>
      </c>
      <c r="BH1520" t="s">
        <v>3442</v>
      </c>
    </row>
    <row r="1521" spans="1:60" x14ac:dyDescent="0.35">
      <c r="A1521" t="s">
        <v>3443</v>
      </c>
      <c r="B1521">
        <v>10000</v>
      </c>
      <c r="C1521">
        <v>10000</v>
      </c>
      <c r="D1521" s="2">
        <v>45770</v>
      </c>
      <c r="E1521" t="s">
        <v>59</v>
      </c>
      <c r="F1521" t="s">
        <v>3444</v>
      </c>
      <c r="G1521" t="s">
        <v>3445</v>
      </c>
      <c r="I1521">
        <v>1</v>
      </c>
      <c r="J1521" t="s">
        <v>183</v>
      </c>
      <c r="K1521">
        <v>61</v>
      </c>
      <c r="L1521" t="s">
        <v>6046</v>
      </c>
      <c r="M1521" t="s">
        <v>209</v>
      </c>
      <c r="N1521" t="s">
        <v>3802</v>
      </c>
      <c r="O1521">
        <v>50</v>
      </c>
      <c r="R1521" s="2">
        <v>45770</v>
      </c>
      <c r="T1521">
        <v>2</v>
      </c>
      <c r="U1521">
        <v>100</v>
      </c>
      <c r="V1521" t="s">
        <v>65</v>
      </c>
      <c r="W1521" t="s">
        <v>3446</v>
      </c>
      <c r="X1521">
        <v>0</v>
      </c>
      <c r="Y1521">
        <v>100</v>
      </c>
      <c r="Z1521">
        <v>0</v>
      </c>
      <c r="AA1521">
        <v>0</v>
      </c>
      <c r="AB1521">
        <v>0</v>
      </c>
      <c r="AC1521">
        <v>0</v>
      </c>
      <c r="AF1521">
        <v>0</v>
      </c>
      <c r="AO1521" t="s">
        <v>3447</v>
      </c>
      <c r="AP1521" t="s">
        <v>762</v>
      </c>
      <c r="AR1521">
        <v>0</v>
      </c>
      <c r="AS1521">
        <v>0</v>
      </c>
      <c r="AT1521">
        <v>0</v>
      </c>
      <c r="AU1521">
        <v>0</v>
      </c>
      <c r="AV1521">
        <v>0</v>
      </c>
      <c r="AW1521">
        <v>0</v>
      </c>
      <c r="BA1521" t="s">
        <v>63</v>
      </c>
      <c r="BB1521" t="s">
        <v>5832</v>
      </c>
      <c r="BC1521">
        <v>0</v>
      </c>
      <c r="BE1521" t="s">
        <v>762</v>
      </c>
      <c r="BH1521" t="s">
        <v>3448</v>
      </c>
    </row>
    <row r="1522" spans="1:60" x14ac:dyDescent="0.35">
      <c r="A1522" t="s">
        <v>5833</v>
      </c>
      <c r="B1522">
        <v>10000</v>
      </c>
      <c r="C1522">
        <v>10000</v>
      </c>
      <c r="D1522" s="2">
        <v>45771</v>
      </c>
      <c r="E1522" t="s">
        <v>59</v>
      </c>
      <c r="F1522" t="s">
        <v>5834</v>
      </c>
      <c r="G1522">
        <v>411180125</v>
      </c>
      <c r="I1522">
        <v>1</v>
      </c>
      <c r="J1522" t="s">
        <v>183</v>
      </c>
      <c r="K1522">
        <v>90</v>
      </c>
      <c r="L1522" t="s">
        <v>6044</v>
      </c>
      <c r="M1522" t="s">
        <v>1190</v>
      </c>
      <c r="N1522" t="s">
        <v>3836</v>
      </c>
      <c r="O1522">
        <v>80</v>
      </c>
      <c r="R1522" s="2">
        <v>45770</v>
      </c>
      <c r="T1522">
        <v>126</v>
      </c>
      <c r="U1522" s="3">
        <v>10080</v>
      </c>
      <c r="V1522" t="s">
        <v>65</v>
      </c>
      <c r="W1522" t="s">
        <v>5835</v>
      </c>
      <c r="X1522">
        <v>0</v>
      </c>
      <c r="Y1522" s="3">
        <v>10000</v>
      </c>
      <c r="Z1522">
        <v>80</v>
      </c>
      <c r="AA1522">
        <v>0</v>
      </c>
      <c r="AB1522">
        <v>0</v>
      </c>
      <c r="AC1522">
        <v>0</v>
      </c>
      <c r="AF1522">
        <v>0</v>
      </c>
      <c r="AO1522" t="s">
        <v>5836</v>
      </c>
      <c r="AP1522" t="s">
        <v>5837</v>
      </c>
      <c r="AR1522">
        <v>0</v>
      </c>
      <c r="AS1522">
        <v>0</v>
      </c>
      <c r="AT1522">
        <v>0</v>
      </c>
      <c r="AU1522">
        <v>0</v>
      </c>
      <c r="AV1522">
        <v>0</v>
      </c>
      <c r="AW1522">
        <v>0</v>
      </c>
      <c r="BA1522" t="s">
        <v>63</v>
      </c>
      <c r="BB1522" t="s">
        <v>5838</v>
      </c>
      <c r="BC1522">
        <v>0</v>
      </c>
      <c r="BE1522" t="s">
        <v>5837</v>
      </c>
      <c r="BH1522" t="s">
        <v>5839</v>
      </c>
    </row>
    <row r="1523" spans="1:60" x14ac:dyDescent="0.35">
      <c r="A1523" t="s">
        <v>3449</v>
      </c>
      <c r="B1523">
        <v>10000</v>
      </c>
      <c r="C1523">
        <v>10000</v>
      </c>
      <c r="D1523" s="2">
        <v>45772</v>
      </c>
      <c r="E1523" t="s">
        <v>59</v>
      </c>
      <c r="F1523" t="s">
        <v>3450</v>
      </c>
      <c r="G1523" t="s">
        <v>3451</v>
      </c>
      <c r="H1523" t="s">
        <v>3452</v>
      </c>
      <c r="I1523">
        <v>1</v>
      </c>
      <c r="J1523" t="s">
        <v>63</v>
      </c>
      <c r="K1523">
        <v>73</v>
      </c>
      <c r="L1523" t="s">
        <v>6042</v>
      </c>
      <c r="M1523" t="s">
        <v>184</v>
      </c>
      <c r="N1523" t="s">
        <v>3845</v>
      </c>
      <c r="O1523" s="3">
        <v>24000</v>
      </c>
      <c r="R1523" s="2">
        <v>45771</v>
      </c>
      <c r="T1523">
        <v>12</v>
      </c>
      <c r="U1523" s="3">
        <v>288000</v>
      </c>
      <c r="V1523" t="s">
        <v>65</v>
      </c>
      <c r="W1523">
        <v>80256250001</v>
      </c>
      <c r="X1523">
        <v>0</v>
      </c>
      <c r="Y1523">
        <v>0</v>
      </c>
      <c r="Z1523">
        <v>0</v>
      </c>
      <c r="AA1523">
        <v>0</v>
      </c>
      <c r="AB1523">
        <v>0</v>
      </c>
      <c r="AC1523">
        <v>0</v>
      </c>
      <c r="AF1523">
        <v>0</v>
      </c>
      <c r="AJ1523" t="s">
        <v>63</v>
      </c>
      <c r="AK1523">
        <v>0</v>
      </c>
      <c r="AL1523" t="s">
        <v>63</v>
      </c>
      <c r="AO1523">
        <v>8025625</v>
      </c>
      <c r="AP1523" t="s">
        <v>162</v>
      </c>
      <c r="AR1523">
        <v>0</v>
      </c>
      <c r="AS1523">
        <v>0</v>
      </c>
      <c r="AT1523">
        <v>0</v>
      </c>
      <c r="AU1523">
        <v>0</v>
      </c>
      <c r="AV1523">
        <v>0</v>
      </c>
      <c r="AW1523">
        <v>0</v>
      </c>
      <c r="BA1523" t="s">
        <v>63</v>
      </c>
      <c r="BE1523" t="s">
        <v>162</v>
      </c>
      <c r="BH1523" t="s">
        <v>3453</v>
      </c>
    </row>
    <row r="1524" spans="1:60" x14ac:dyDescent="0.35">
      <c r="A1524" t="s">
        <v>5840</v>
      </c>
      <c r="B1524">
        <v>10000</v>
      </c>
      <c r="C1524">
        <v>10000</v>
      </c>
      <c r="D1524" s="2">
        <v>45775</v>
      </c>
      <c r="E1524" t="s">
        <v>59</v>
      </c>
      <c r="F1524" t="s">
        <v>3701</v>
      </c>
      <c r="G1524" t="s">
        <v>3451</v>
      </c>
      <c r="H1524" t="s">
        <v>1370</v>
      </c>
      <c r="I1524">
        <v>1</v>
      </c>
      <c r="J1524" t="s">
        <v>63</v>
      </c>
      <c r="K1524" s="7" t="s">
        <v>152</v>
      </c>
      <c r="L1524" t="s">
        <v>6070</v>
      </c>
      <c r="M1524" t="s">
        <v>153</v>
      </c>
      <c r="N1524" t="s">
        <v>3830</v>
      </c>
      <c r="O1524" s="3">
        <v>36000</v>
      </c>
      <c r="R1524" s="2">
        <v>45771</v>
      </c>
      <c r="T1524">
        <v>12</v>
      </c>
      <c r="U1524" s="3">
        <v>432000</v>
      </c>
      <c r="V1524" t="s">
        <v>65</v>
      </c>
      <c r="W1524">
        <v>80256220001</v>
      </c>
      <c r="X1524">
        <v>0</v>
      </c>
      <c r="Y1524">
        <v>0</v>
      </c>
      <c r="Z1524">
        <v>0</v>
      </c>
      <c r="AA1524">
        <v>0</v>
      </c>
      <c r="AB1524">
        <v>0</v>
      </c>
      <c r="AC1524">
        <v>0</v>
      </c>
      <c r="AF1524">
        <v>0</v>
      </c>
      <c r="AJ1524" t="s">
        <v>63</v>
      </c>
      <c r="AK1524">
        <v>0</v>
      </c>
      <c r="AL1524" t="s">
        <v>63</v>
      </c>
      <c r="AO1524">
        <v>8025622</v>
      </c>
      <c r="AP1524" t="s">
        <v>162</v>
      </c>
      <c r="AR1524">
        <v>0</v>
      </c>
      <c r="AS1524">
        <v>0</v>
      </c>
      <c r="AT1524">
        <v>0</v>
      </c>
      <c r="AU1524">
        <v>0</v>
      </c>
      <c r="AV1524">
        <v>0</v>
      </c>
      <c r="AW1524">
        <v>0</v>
      </c>
      <c r="BA1524" t="s">
        <v>63</v>
      </c>
      <c r="BE1524" t="s">
        <v>162</v>
      </c>
      <c r="BH1524" t="s">
        <v>5841</v>
      </c>
    </row>
    <row r="1525" spans="1:60" x14ac:dyDescent="0.35">
      <c r="A1525" t="s">
        <v>4334</v>
      </c>
      <c r="B1525">
        <v>10000</v>
      </c>
      <c r="C1525">
        <v>10000</v>
      </c>
      <c r="D1525" s="2">
        <v>45779</v>
      </c>
      <c r="E1525" t="s">
        <v>59</v>
      </c>
      <c r="F1525" t="s">
        <v>4335</v>
      </c>
      <c r="G1525" t="s">
        <v>1428</v>
      </c>
      <c r="H1525" t="s">
        <v>1429</v>
      </c>
      <c r="I1525">
        <v>1</v>
      </c>
      <c r="J1525" t="s">
        <v>63</v>
      </c>
      <c r="K1525">
        <v>78</v>
      </c>
      <c r="L1525" t="s">
        <v>6047</v>
      </c>
      <c r="M1525" t="s">
        <v>216</v>
      </c>
      <c r="N1525" t="s">
        <v>3803</v>
      </c>
      <c r="O1525" s="3">
        <v>8000</v>
      </c>
      <c r="R1525" s="2">
        <v>45771</v>
      </c>
      <c r="T1525">
        <v>16</v>
      </c>
      <c r="U1525" s="3">
        <v>128000</v>
      </c>
      <c r="V1525" t="s">
        <v>65</v>
      </c>
      <c r="W1525" t="s">
        <v>1353</v>
      </c>
      <c r="X1525">
        <v>0</v>
      </c>
      <c r="Y1525">
        <v>0</v>
      </c>
      <c r="Z1525">
        <v>0</v>
      </c>
      <c r="AA1525">
        <v>0</v>
      </c>
      <c r="AB1525">
        <v>0</v>
      </c>
      <c r="AC1525">
        <v>0</v>
      </c>
      <c r="AF1525">
        <v>0</v>
      </c>
      <c r="AJ1525" t="s">
        <v>63</v>
      </c>
      <c r="AK1525">
        <v>0</v>
      </c>
      <c r="AL1525" t="s">
        <v>63</v>
      </c>
      <c r="AO1525" t="s">
        <v>1354</v>
      </c>
      <c r="AP1525" t="s">
        <v>275</v>
      </c>
      <c r="AR1525">
        <v>0</v>
      </c>
      <c r="AS1525">
        <v>0</v>
      </c>
      <c r="AT1525">
        <v>0</v>
      </c>
      <c r="AU1525">
        <v>0</v>
      </c>
      <c r="AV1525">
        <v>0</v>
      </c>
      <c r="AW1525">
        <v>0</v>
      </c>
      <c r="BA1525" t="s">
        <v>63</v>
      </c>
      <c r="BE1525" t="s">
        <v>275</v>
      </c>
      <c r="BH1525" t="s">
        <v>4336</v>
      </c>
    </row>
    <row r="1526" spans="1:60" x14ac:dyDescent="0.35">
      <c r="A1526" t="s">
        <v>4066</v>
      </c>
      <c r="B1526">
        <v>10000</v>
      </c>
      <c r="C1526">
        <v>10000</v>
      </c>
      <c r="D1526" s="2">
        <v>45776</v>
      </c>
      <c r="E1526" t="s">
        <v>59</v>
      </c>
      <c r="F1526" t="s">
        <v>4067</v>
      </c>
      <c r="G1526" t="s">
        <v>4046</v>
      </c>
      <c r="H1526" t="s">
        <v>2941</v>
      </c>
      <c r="I1526">
        <v>1</v>
      </c>
      <c r="J1526" t="s">
        <v>63</v>
      </c>
      <c r="K1526">
        <v>93</v>
      </c>
      <c r="L1526" t="s">
        <v>6072</v>
      </c>
      <c r="M1526" t="s">
        <v>92</v>
      </c>
      <c r="N1526" t="s">
        <v>3828</v>
      </c>
      <c r="O1526" s="3">
        <v>1100</v>
      </c>
      <c r="R1526" s="2">
        <v>45771</v>
      </c>
      <c r="T1526">
        <v>24</v>
      </c>
      <c r="U1526" s="3">
        <v>26400</v>
      </c>
      <c r="V1526" t="s">
        <v>65</v>
      </c>
      <c r="W1526" t="s">
        <v>4068</v>
      </c>
      <c r="X1526">
        <v>0</v>
      </c>
      <c r="Y1526">
        <v>0</v>
      </c>
      <c r="Z1526">
        <v>0</v>
      </c>
      <c r="AA1526">
        <v>0</v>
      </c>
      <c r="AB1526">
        <v>0</v>
      </c>
      <c r="AC1526">
        <v>0</v>
      </c>
      <c r="AF1526">
        <v>0</v>
      </c>
      <c r="AJ1526" t="s">
        <v>63</v>
      </c>
      <c r="AK1526">
        <v>0</v>
      </c>
      <c r="AL1526" t="s">
        <v>63</v>
      </c>
      <c r="AO1526" t="s">
        <v>4069</v>
      </c>
      <c r="AP1526" t="s">
        <v>448</v>
      </c>
      <c r="AR1526">
        <v>0</v>
      </c>
      <c r="AS1526">
        <v>0</v>
      </c>
      <c r="AT1526">
        <v>0</v>
      </c>
      <c r="AU1526">
        <v>0</v>
      </c>
      <c r="AV1526">
        <v>0</v>
      </c>
      <c r="AW1526">
        <v>0</v>
      </c>
      <c r="BA1526" t="s">
        <v>63</v>
      </c>
      <c r="BE1526" t="s">
        <v>448</v>
      </c>
      <c r="BH1526" t="s">
        <v>3986</v>
      </c>
    </row>
    <row r="1527" spans="1:60" x14ac:dyDescent="0.35">
      <c r="A1527" t="s">
        <v>4066</v>
      </c>
      <c r="B1527">
        <v>10000</v>
      </c>
      <c r="C1527">
        <v>20000</v>
      </c>
      <c r="D1527" s="2">
        <v>45776</v>
      </c>
      <c r="E1527" t="s">
        <v>59</v>
      </c>
      <c r="F1527" t="s">
        <v>4067</v>
      </c>
      <c r="G1527" t="s">
        <v>4046</v>
      </c>
      <c r="H1527" t="s">
        <v>2941</v>
      </c>
      <c r="I1527">
        <v>1</v>
      </c>
      <c r="J1527" t="s">
        <v>63</v>
      </c>
      <c r="K1527" s="7" t="s">
        <v>812</v>
      </c>
      <c r="L1527" t="s">
        <v>6072</v>
      </c>
      <c r="M1527" t="s">
        <v>813</v>
      </c>
      <c r="N1527" t="s">
        <v>3824</v>
      </c>
      <c r="O1527" s="3">
        <v>1460</v>
      </c>
      <c r="R1527" s="2">
        <v>45771</v>
      </c>
      <c r="T1527">
        <v>24</v>
      </c>
      <c r="U1527" s="3">
        <v>35040</v>
      </c>
      <c r="V1527" t="s">
        <v>65</v>
      </c>
      <c r="W1527" t="s">
        <v>4068</v>
      </c>
      <c r="X1527">
        <v>0</v>
      </c>
      <c r="Y1527">
        <v>0</v>
      </c>
      <c r="Z1527">
        <v>0</v>
      </c>
      <c r="AA1527">
        <v>0</v>
      </c>
      <c r="AB1527">
        <v>0</v>
      </c>
      <c r="AC1527">
        <v>0</v>
      </c>
      <c r="AF1527">
        <v>0</v>
      </c>
      <c r="AJ1527" t="s">
        <v>63</v>
      </c>
      <c r="AK1527">
        <v>0</v>
      </c>
      <c r="AL1527" t="s">
        <v>63</v>
      </c>
      <c r="AO1527" t="s">
        <v>4069</v>
      </c>
      <c r="AP1527" t="s">
        <v>448</v>
      </c>
      <c r="AR1527">
        <v>0</v>
      </c>
      <c r="AS1527">
        <v>0</v>
      </c>
      <c r="AT1527">
        <v>0</v>
      </c>
      <c r="AU1527">
        <v>0</v>
      </c>
      <c r="AV1527">
        <v>0</v>
      </c>
      <c r="AW1527">
        <v>0</v>
      </c>
      <c r="BA1527" t="s">
        <v>63</v>
      </c>
      <c r="BE1527" t="s">
        <v>448</v>
      </c>
      <c r="BH1527" t="s">
        <v>3986</v>
      </c>
    </row>
    <row r="1528" spans="1:60" x14ac:dyDescent="0.35">
      <c r="A1528" t="s">
        <v>5842</v>
      </c>
      <c r="B1528">
        <v>10000</v>
      </c>
      <c r="C1528">
        <v>10000</v>
      </c>
      <c r="D1528" s="2">
        <v>45775</v>
      </c>
      <c r="E1528" t="s">
        <v>59</v>
      </c>
      <c r="F1528" t="s">
        <v>3768</v>
      </c>
      <c r="G1528" t="s">
        <v>5843</v>
      </c>
      <c r="H1528" t="s">
        <v>3746</v>
      </c>
      <c r="I1528">
        <v>1</v>
      </c>
      <c r="J1528" t="s">
        <v>63</v>
      </c>
      <c r="K1528">
        <v>22</v>
      </c>
      <c r="L1528" t="s">
        <v>6063</v>
      </c>
      <c r="M1528" t="s">
        <v>685</v>
      </c>
      <c r="N1528" t="s">
        <v>3805</v>
      </c>
      <c r="O1528" s="3">
        <v>25000</v>
      </c>
      <c r="R1528" s="2">
        <v>45771</v>
      </c>
      <c r="T1528">
        <v>2</v>
      </c>
      <c r="U1528" s="3">
        <v>50000</v>
      </c>
      <c r="V1528" t="s">
        <v>65</v>
      </c>
      <c r="W1528" t="s">
        <v>5844</v>
      </c>
      <c r="X1528">
        <v>0</v>
      </c>
      <c r="Y1528">
        <v>0</v>
      </c>
      <c r="Z1528">
        <v>0</v>
      </c>
      <c r="AA1528">
        <v>0</v>
      </c>
      <c r="AB1528">
        <v>0</v>
      </c>
      <c r="AC1528">
        <v>0</v>
      </c>
      <c r="AF1528">
        <v>0</v>
      </c>
      <c r="AJ1528" t="s">
        <v>63</v>
      </c>
      <c r="AK1528">
        <v>0</v>
      </c>
      <c r="AL1528" t="s">
        <v>63</v>
      </c>
      <c r="AO1528" t="s">
        <v>5845</v>
      </c>
      <c r="AP1528" t="s">
        <v>622</v>
      </c>
      <c r="AR1528">
        <v>0</v>
      </c>
      <c r="AS1528">
        <v>0</v>
      </c>
      <c r="AT1528">
        <v>0</v>
      </c>
      <c r="AU1528">
        <v>0</v>
      </c>
      <c r="AV1528">
        <v>0</v>
      </c>
      <c r="AW1528">
        <v>0</v>
      </c>
      <c r="BA1528" t="s">
        <v>63</v>
      </c>
      <c r="BE1528" t="s">
        <v>622</v>
      </c>
      <c r="BH1528" t="s">
        <v>3118</v>
      </c>
    </row>
    <row r="1529" spans="1:60" x14ac:dyDescent="0.35">
      <c r="A1529" t="s">
        <v>3509</v>
      </c>
      <c r="B1529">
        <v>10000</v>
      </c>
      <c r="C1529">
        <v>20000</v>
      </c>
      <c r="D1529" s="2">
        <v>45772</v>
      </c>
      <c r="E1529" t="s">
        <v>59</v>
      </c>
      <c r="F1529" s="4">
        <v>0.46587962962962964</v>
      </c>
      <c r="G1529" t="s">
        <v>2496</v>
      </c>
      <c r="H1529" t="s">
        <v>2087</v>
      </c>
      <c r="I1529">
        <v>1</v>
      </c>
      <c r="J1529" t="s">
        <v>63</v>
      </c>
      <c r="K1529">
        <v>94</v>
      </c>
      <c r="L1529" t="s">
        <v>6050</v>
      </c>
      <c r="M1529" t="s">
        <v>81</v>
      </c>
      <c r="N1529" t="s">
        <v>3825</v>
      </c>
      <c r="O1529" s="3">
        <v>9000</v>
      </c>
      <c r="R1529" s="2">
        <v>45771</v>
      </c>
      <c r="T1529">
        <v>4</v>
      </c>
      <c r="U1529" s="3">
        <v>36000</v>
      </c>
      <c r="V1529" t="s">
        <v>65</v>
      </c>
      <c r="W1529" t="s">
        <v>3510</v>
      </c>
      <c r="X1529">
        <v>0</v>
      </c>
      <c r="Y1529">
        <v>0</v>
      </c>
      <c r="Z1529">
        <v>0</v>
      </c>
      <c r="AA1529">
        <v>0</v>
      </c>
      <c r="AB1529">
        <v>0</v>
      </c>
      <c r="AC1529">
        <v>0</v>
      </c>
      <c r="AF1529">
        <v>0</v>
      </c>
      <c r="AJ1529" t="s">
        <v>63</v>
      </c>
      <c r="AK1529">
        <v>0</v>
      </c>
      <c r="AL1529" t="s">
        <v>63</v>
      </c>
      <c r="AO1529" t="s">
        <v>3511</v>
      </c>
      <c r="AP1529" t="s">
        <v>84</v>
      </c>
      <c r="AR1529">
        <v>0</v>
      </c>
      <c r="AS1529">
        <v>0</v>
      </c>
      <c r="AT1529">
        <v>0</v>
      </c>
      <c r="AU1529">
        <v>0</v>
      </c>
      <c r="AV1529">
        <v>0</v>
      </c>
      <c r="AW1529">
        <v>0</v>
      </c>
      <c r="BA1529" t="s">
        <v>63</v>
      </c>
      <c r="BE1529" t="s">
        <v>84</v>
      </c>
      <c r="BH1529" t="s">
        <v>3512</v>
      </c>
    </row>
    <row r="1530" spans="1:60" x14ac:dyDescent="0.35">
      <c r="A1530" t="s">
        <v>3521</v>
      </c>
      <c r="B1530">
        <v>10000</v>
      </c>
      <c r="C1530">
        <v>20000</v>
      </c>
      <c r="D1530" s="2">
        <v>45772</v>
      </c>
      <c r="E1530" t="s">
        <v>59</v>
      </c>
      <c r="F1530" t="s">
        <v>1701</v>
      </c>
      <c r="G1530">
        <v>10620258008</v>
      </c>
      <c r="H1530" t="s">
        <v>3522</v>
      </c>
      <c r="I1530">
        <v>2</v>
      </c>
      <c r="J1530" t="s">
        <v>63</v>
      </c>
      <c r="K1530">
        <v>77</v>
      </c>
      <c r="L1530" t="s">
        <v>6043</v>
      </c>
      <c r="M1530" t="s">
        <v>192</v>
      </c>
      <c r="N1530" t="s">
        <v>3848</v>
      </c>
      <c r="O1530">
        <v>423</v>
      </c>
      <c r="R1530" s="2">
        <v>45771</v>
      </c>
      <c r="T1530">
        <v>180</v>
      </c>
      <c r="U1530" s="3">
        <v>76140</v>
      </c>
      <c r="V1530" t="s">
        <v>65</v>
      </c>
      <c r="W1530" t="s">
        <v>3523</v>
      </c>
      <c r="X1530">
        <v>0</v>
      </c>
      <c r="Y1530">
        <v>0</v>
      </c>
      <c r="Z1530">
        <v>0</v>
      </c>
      <c r="AA1530">
        <v>0</v>
      </c>
      <c r="AB1530">
        <v>0</v>
      </c>
      <c r="AC1530">
        <v>0</v>
      </c>
      <c r="AF1530">
        <v>0</v>
      </c>
      <c r="AJ1530" t="s">
        <v>63</v>
      </c>
      <c r="AK1530">
        <v>0</v>
      </c>
      <c r="AL1530" t="s">
        <v>63</v>
      </c>
      <c r="AO1530" t="s">
        <v>3524</v>
      </c>
      <c r="AP1530" t="s">
        <v>108</v>
      </c>
      <c r="AR1530">
        <v>0</v>
      </c>
      <c r="AS1530">
        <v>0</v>
      </c>
      <c r="AT1530">
        <v>0</v>
      </c>
      <c r="AU1530">
        <v>0</v>
      </c>
      <c r="AV1530">
        <v>0</v>
      </c>
      <c r="AW1530">
        <v>0</v>
      </c>
      <c r="BA1530" t="s">
        <v>63</v>
      </c>
      <c r="BE1530" t="s">
        <v>108</v>
      </c>
      <c r="BH1530" t="s">
        <v>3525</v>
      </c>
    </row>
    <row r="1531" spans="1:60" x14ac:dyDescent="0.35">
      <c r="A1531" t="s">
        <v>4341</v>
      </c>
      <c r="B1531">
        <v>10000</v>
      </c>
      <c r="C1531">
        <v>10000</v>
      </c>
      <c r="D1531" s="2">
        <v>45779</v>
      </c>
      <c r="E1531" t="s">
        <v>59</v>
      </c>
      <c r="F1531" t="s">
        <v>4342</v>
      </c>
      <c r="G1531" t="s">
        <v>1428</v>
      </c>
      <c r="H1531" t="s">
        <v>1429</v>
      </c>
      <c r="I1531">
        <v>1</v>
      </c>
      <c r="J1531" t="s">
        <v>63</v>
      </c>
      <c r="K1531">
        <v>78</v>
      </c>
      <c r="L1531" t="s">
        <v>6047</v>
      </c>
      <c r="M1531" t="s">
        <v>216</v>
      </c>
      <c r="N1531" t="s">
        <v>3803</v>
      </c>
      <c r="O1531" s="3">
        <v>2750</v>
      </c>
      <c r="R1531" s="2">
        <v>45771</v>
      </c>
      <c r="T1531">
        <v>16</v>
      </c>
      <c r="U1531" s="3">
        <v>44000</v>
      </c>
      <c r="V1531" t="s">
        <v>65</v>
      </c>
      <c r="W1531" t="s">
        <v>1353</v>
      </c>
      <c r="X1531">
        <v>0</v>
      </c>
      <c r="Y1531">
        <v>0</v>
      </c>
      <c r="Z1531">
        <v>0</v>
      </c>
      <c r="AA1531">
        <v>0</v>
      </c>
      <c r="AB1531">
        <v>0</v>
      </c>
      <c r="AC1531">
        <v>0</v>
      </c>
      <c r="AF1531">
        <v>0</v>
      </c>
      <c r="AJ1531" t="s">
        <v>63</v>
      </c>
      <c r="AK1531">
        <v>0</v>
      </c>
      <c r="AL1531" t="s">
        <v>63</v>
      </c>
      <c r="AO1531" t="s">
        <v>1354</v>
      </c>
      <c r="AP1531" t="s">
        <v>170</v>
      </c>
      <c r="AR1531">
        <v>0</v>
      </c>
      <c r="AS1531">
        <v>0</v>
      </c>
      <c r="AT1531">
        <v>0</v>
      </c>
      <c r="AU1531">
        <v>0</v>
      </c>
      <c r="AV1531">
        <v>0</v>
      </c>
      <c r="AW1531">
        <v>0</v>
      </c>
      <c r="BA1531" t="s">
        <v>63</v>
      </c>
      <c r="BE1531" t="s">
        <v>170</v>
      </c>
      <c r="BH1531" t="s">
        <v>4343</v>
      </c>
    </row>
    <row r="1532" spans="1:60" x14ac:dyDescent="0.35">
      <c r="A1532" t="s">
        <v>3526</v>
      </c>
      <c r="B1532">
        <v>10000</v>
      </c>
      <c r="C1532">
        <v>10000</v>
      </c>
      <c r="D1532" s="2">
        <v>45771</v>
      </c>
      <c r="E1532" t="s">
        <v>59</v>
      </c>
      <c r="F1532" t="s">
        <v>3527</v>
      </c>
      <c r="G1532" t="s">
        <v>3528</v>
      </c>
      <c r="H1532" t="s">
        <v>1815</v>
      </c>
      <c r="I1532">
        <v>1</v>
      </c>
      <c r="J1532" t="s">
        <v>63</v>
      </c>
      <c r="K1532">
        <v>22</v>
      </c>
      <c r="L1532" t="s">
        <v>6063</v>
      </c>
      <c r="M1532" t="s">
        <v>685</v>
      </c>
      <c r="N1532" t="s">
        <v>3805</v>
      </c>
      <c r="O1532" s="3">
        <v>4000</v>
      </c>
      <c r="R1532" s="2">
        <v>45771</v>
      </c>
      <c r="T1532">
        <v>1</v>
      </c>
      <c r="U1532" s="3">
        <v>4000</v>
      </c>
      <c r="V1532" t="s">
        <v>65</v>
      </c>
      <c r="W1532" t="s">
        <v>3529</v>
      </c>
      <c r="X1532">
        <v>0</v>
      </c>
      <c r="Y1532">
        <v>0</v>
      </c>
      <c r="Z1532">
        <v>0</v>
      </c>
      <c r="AA1532">
        <v>0</v>
      </c>
      <c r="AB1532">
        <v>0</v>
      </c>
      <c r="AC1532">
        <v>0</v>
      </c>
      <c r="AF1532">
        <v>0</v>
      </c>
      <c r="AJ1532" t="s">
        <v>63</v>
      </c>
      <c r="AK1532">
        <v>0</v>
      </c>
      <c r="AL1532" t="s">
        <v>63</v>
      </c>
      <c r="AO1532" t="s">
        <v>3530</v>
      </c>
      <c r="AP1532" t="s">
        <v>465</v>
      </c>
      <c r="AR1532">
        <v>0</v>
      </c>
      <c r="AS1532">
        <v>0</v>
      </c>
      <c r="AT1532">
        <v>0</v>
      </c>
      <c r="AU1532">
        <v>0</v>
      </c>
      <c r="AV1532">
        <v>0</v>
      </c>
      <c r="AW1532">
        <v>0</v>
      </c>
      <c r="BA1532" t="s">
        <v>63</v>
      </c>
      <c r="BE1532" t="s">
        <v>465</v>
      </c>
      <c r="BH1532" t="s">
        <v>3531</v>
      </c>
    </row>
    <row r="1533" spans="1:60" x14ac:dyDescent="0.35">
      <c r="A1533" t="s">
        <v>3553</v>
      </c>
      <c r="B1533">
        <v>10000</v>
      </c>
      <c r="C1533">
        <v>20000</v>
      </c>
      <c r="D1533" s="2">
        <v>45772</v>
      </c>
      <c r="E1533" t="s">
        <v>59</v>
      </c>
      <c r="F1533" t="s">
        <v>2268</v>
      </c>
      <c r="G1533" t="s">
        <v>2893</v>
      </c>
      <c r="H1533" t="s">
        <v>3549</v>
      </c>
      <c r="I1533">
        <v>2</v>
      </c>
      <c r="J1533" t="s">
        <v>63</v>
      </c>
      <c r="K1533">
        <v>92</v>
      </c>
      <c r="L1533" t="s">
        <v>6053</v>
      </c>
      <c r="M1533" t="s">
        <v>281</v>
      </c>
      <c r="N1533" t="s">
        <v>3851</v>
      </c>
      <c r="O1533" s="3">
        <v>1200</v>
      </c>
      <c r="R1533" s="2">
        <v>45771</v>
      </c>
      <c r="T1533">
        <v>1</v>
      </c>
      <c r="U1533" s="3">
        <v>1200</v>
      </c>
      <c r="V1533" t="s">
        <v>65</v>
      </c>
      <c r="W1533" t="s">
        <v>3550</v>
      </c>
      <c r="X1533">
        <v>0</v>
      </c>
      <c r="Y1533">
        <v>0</v>
      </c>
      <c r="Z1533">
        <v>0</v>
      </c>
      <c r="AA1533">
        <v>0</v>
      </c>
      <c r="AB1533">
        <v>0</v>
      </c>
      <c r="AC1533">
        <v>0</v>
      </c>
      <c r="AF1533">
        <v>0</v>
      </c>
      <c r="AJ1533" t="s">
        <v>63</v>
      </c>
      <c r="AK1533">
        <v>0</v>
      </c>
      <c r="AL1533" t="s">
        <v>63</v>
      </c>
      <c r="AO1533" t="s">
        <v>3551</v>
      </c>
      <c r="AP1533" t="s">
        <v>622</v>
      </c>
      <c r="AR1533">
        <v>0</v>
      </c>
      <c r="AS1533">
        <v>0</v>
      </c>
      <c r="AT1533">
        <v>0</v>
      </c>
      <c r="AU1533">
        <v>0</v>
      </c>
      <c r="AV1533">
        <v>0</v>
      </c>
      <c r="AW1533">
        <v>0</v>
      </c>
      <c r="BA1533" t="s">
        <v>63</v>
      </c>
      <c r="BE1533" t="s">
        <v>622</v>
      </c>
      <c r="BH1533" t="s">
        <v>3554</v>
      </c>
    </row>
    <row r="1534" spans="1:60" x14ac:dyDescent="0.35">
      <c r="A1534" t="s">
        <v>3555</v>
      </c>
      <c r="B1534">
        <v>10000</v>
      </c>
      <c r="C1534">
        <v>10000</v>
      </c>
      <c r="D1534" s="2">
        <v>45772</v>
      </c>
      <c r="E1534" t="s">
        <v>59</v>
      </c>
      <c r="F1534" t="s">
        <v>3533</v>
      </c>
      <c r="G1534" t="s">
        <v>3556</v>
      </c>
      <c r="H1534" t="s">
        <v>914</v>
      </c>
      <c r="I1534">
        <v>1</v>
      </c>
      <c r="J1534" t="s">
        <v>63</v>
      </c>
      <c r="K1534">
        <v>32</v>
      </c>
      <c r="L1534" t="s">
        <v>6064</v>
      </c>
      <c r="M1534" t="s">
        <v>516</v>
      </c>
      <c r="N1534" t="s">
        <v>3833</v>
      </c>
      <c r="O1534" s="3">
        <v>5860</v>
      </c>
      <c r="R1534" s="2">
        <v>45771</v>
      </c>
      <c r="T1534">
        <v>1</v>
      </c>
      <c r="U1534" s="3">
        <v>5860</v>
      </c>
      <c r="V1534" t="s">
        <v>65</v>
      </c>
      <c r="W1534" t="s">
        <v>915</v>
      </c>
      <c r="X1534">
        <v>0</v>
      </c>
      <c r="Y1534">
        <v>0</v>
      </c>
      <c r="Z1534">
        <v>0</v>
      </c>
      <c r="AA1534">
        <v>0</v>
      </c>
      <c r="AB1534">
        <v>0</v>
      </c>
      <c r="AC1534">
        <v>0</v>
      </c>
      <c r="AF1534">
        <v>0</v>
      </c>
      <c r="AJ1534" t="s">
        <v>63</v>
      </c>
      <c r="AK1534">
        <v>0</v>
      </c>
      <c r="AL1534" t="s">
        <v>63</v>
      </c>
      <c r="AO1534" t="s">
        <v>916</v>
      </c>
      <c r="AP1534" t="s">
        <v>465</v>
      </c>
      <c r="AR1534">
        <v>0</v>
      </c>
      <c r="AS1534">
        <v>0</v>
      </c>
      <c r="AT1534">
        <v>0</v>
      </c>
      <c r="AU1534">
        <v>0</v>
      </c>
      <c r="AV1534">
        <v>0</v>
      </c>
      <c r="AW1534">
        <v>0</v>
      </c>
      <c r="BA1534" t="s">
        <v>63</v>
      </c>
      <c r="BE1534" t="s">
        <v>465</v>
      </c>
      <c r="BH1534" t="s">
        <v>3293</v>
      </c>
    </row>
    <row r="1535" spans="1:60" x14ac:dyDescent="0.35">
      <c r="A1535" t="s">
        <v>4089</v>
      </c>
      <c r="B1535">
        <v>10000</v>
      </c>
      <c r="C1535">
        <v>10000</v>
      </c>
      <c r="D1535" s="2">
        <v>45776</v>
      </c>
      <c r="E1535" t="s">
        <v>59</v>
      </c>
      <c r="F1535" t="s">
        <v>4090</v>
      </c>
      <c r="G1535" t="s">
        <v>4023</v>
      </c>
      <c r="H1535" t="s">
        <v>4091</v>
      </c>
      <c r="I1535">
        <v>1</v>
      </c>
      <c r="J1535" t="s">
        <v>63</v>
      </c>
      <c r="K1535">
        <v>72</v>
      </c>
      <c r="L1535" t="s">
        <v>6056</v>
      </c>
      <c r="M1535" t="s">
        <v>869</v>
      </c>
      <c r="N1535" t="s">
        <v>3829</v>
      </c>
      <c r="O1535">
        <v>500</v>
      </c>
      <c r="R1535" s="2">
        <v>45771</v>
      </c>
      <c r="T1535">
        <v>6</v>
      </c>
      <c r="U1535" s="3">
        <v>3000</v>
      </c>
      <c r="V1535" t="s">
        <v>65</v>
      </c>
      <c r="W1535" t="s">
        <v>4092</v>
      </c>
      <c r="X1535">
        <v>0</v>
      </c>
      <c r="Y1535">
        <v>0</v>
      </c>
      <c r="Z1535">
        <v>0</v>
      </c>
      <c r="AA1535">
        <v>0</v>
      </c>
      <c r="AB1535">
        <v>0</v>
      </c>
      <c r="AC1535">
        <v>0</v>
      </c>
      <c r="AF1535">
        <v>0</v>
      </c>
      <c r="AJ1535" t="s">
        <v>63</v>
      </c>
      <c r="AK1535">
        <v>0</v>
      </c>
      <c r="AL1535" t="s">
        <v>63</v>
      </c>
      <c r="AO1535" t="s">
        <v>4093</v>
      </c>
      <c r="AP1535" t="s">
        <v>282</v>
      </c>
      <c r="AR1535">
        <v>0</v>
      </c>
      <c r="AS1535">
        <v>0</v>
      </c>
      <c r="AT1535">
        <v>0</v>
      </c>
      <c r="AU1535">
        <v>0</v>
      </c>
      <c r="AV1535">
        <v>0</v>
      </c>
      <c r="AW1535">
        <v>0</v>
      </c>
      <c r="BA1535" t="s">
        <v>63</v>
      </c>
      <c r="BE1535" t="s">
        <v>282</v>
      </c>
      <c r="BH1535" t="s">
        <v>4094</v>
      </c>
    </row>
    <row r="1536" spans="1:60" x14ac:dyDescent="0.35">
      <c r="A1536" t="s">
        <v>4033</v>
      </c>
      <c r="B1536">
        <v>10000</v>
      </c>
      <c r="C1536">
        <v>30000</v>
      </c>
      <c r="D1536" s="2">
        <v>45776</v>
      </c>
      <c r="E1536" t="s">
        <v>59</v>
      </c>
      <c r="F1536" s="4">
        <v>0.46378472222222222</v>
      </c>
      <c r="G1536" t="s">
        <v>4034</v>
      </c>
      <c r="H1536" t="s">
        <v>477</v>
      </c>
      <c r="I1536">
        <v>2</v>
      </c>
      <c r="J1536" t="s">
        <v>63</v>
      </c>
      <c r="K1536">
        <v>77</v>
      </c>
      <c r="L1536" t="s">
        <v>6043</v>
      </c>
      <c r="M1536" t="s">
        <v>192</v>
      </c>
      <c r="N1536" t="s">
        <v>3848</v>
      </c>
      <c r="O1536" s="3">
        <v>3705</v>
      </c>
      <c r="R1536" s="2">
        <v>45771</v>
      </c>
      <c r="T1536">
        <v>88</v>
      </c>
      <c r="U1536" s="3">
        <v>326040</v>
      </c>
      <c r="V1536" t="s">
        <v>65</v>
      </c>
      <c r="W1536" t="s">
        <v>4035</v>
      </c>
      <c r="X1536">
        <v>0</v>
      </c>
      <c r="Y1536">
        <v>0</v>
      </c>
      <c r="Z1536">
        <v>0</v>
      </c>
      <c r="AA1536">
        <v>0</v>
      </c>
      <c r="AB1536">
        <v>0</v>
      </c>
      <c r="AC1536">
        <v>0</v>
      </c>
      <c r="AF1536">
        <v>0</v>
      </c>
      <c r="AJ1536" t="s">
        <v>63</v>
      </c>
      <c r="AK1536">
        <v>0</v>
      </c>
      <c r="AL1536" t="s">
        <v>63</v>
      </c>
      <c r="AO1536" t="s">
        <v>4036</v>
      </c>
      <c r="AP1536" t="s">
        <v>108</v>
      </c>
      <c r="AR1536">
        <v>0</v>
      </c>
      <c r="AS1536">
        <v>0</v>
      </c>
      <c r="AT1536">
        <v>0</v>
      </c>
      <c r="AU1536">
        <v>0</v>
      </c>
      <c r="AV1536">
        <v>0</v>
      </c>
      <c r="AW1536">
        <v>0</v>
      </c>
      <c r="BA1536" t="s">
        <v>63</v>
      </c>
      <c r="BE1536" t="s">
        <v>108</v>
      </c>
      <c r="BH1536" t="s">
        <v>4037</v>
      </c>
    </row>
    <row r="1537" spans="1:60" x14ac:dyDescent="0.35">
      <c r="A1537" t="s">
        <v>3563</v>
      </c>
      <c r="B1537">
        <v>10000</v>
      </c>
      <c r="C1537">
        <v>10000</v>
      </c>
      <c r="D1537" s="2">
        <v>45772</v>
      </c>
      <c r="E1537" t="s">
        <v>59</v>
      </c>
      <c r="F1537" t="s">
        <v>3497</v>
      </c>
      <c r="G1537" t="s">
        <v>1880</v>
      </c>
      <c r="H1537" t="s">
        <v>1881</v>
      </c>
      <c r="I1537">
        <v>1</v>
      </c>
      <c r="J1537" t="s">
        <v>63</v>
      </c>
      <c r="K1537">
        <v>78</v>
      </c>
      <c r="L1537" t="s">
        <v>6047</v>
      </c>
      <c r="M1537" t="s">
        <v>216</v>
      </c>
      <c r="N1537" t="s">
        <v>3803</v>
      </c>
      <c r="O1537" s="3">
        <v>4000</v>
      </c>
      <c r="R1537" s="2">
        <v>45771</v>
      </c>
      <c r="T1537">
        <v>16</v>
      </c>
      <c r="U1537" s="3">
        <v>64000</v>
      </c>
      <c r="V1537" t="s">
        <v>65</v>
      </c>
      <c r="W1537" t="s">
        <v>1882</v>
      </c>
      <c r="X1537">
        <v>0</v>
      </c>
      <c r="Y1537">
        <v>0</v>
      </c>
      <c r="Z1537">
        <v>0</v>
      </c>
      <c r="AA1537">
        <v>0</v>
      </c>
      <c r="AB1537">
        <v>0</v>
      </c>
      <c r="AC1537">
        <v>0</v>
      </c>
      <c r="AF1537">
        <v>0</v>
      </c>
      <c r="AJ1537" t="s">
        <v>63</v>
      </c>
      <c r="AK1537">
        <v>0</v>
      </c>
      <c r="AL1537" t="s">
        <v>63</v>
      </c>
      <c r="AO1537" t="s">
        <v>1883</v>
      </c>
      <c r="AP1537" t="s">
        <v>170</v>
      </c>
      <c r="AR1537">
        <v>0</v>
      </c>
      <c r="AS1537">
        <v>0</v>
      </c>
      <c r="AT1537">
        <v>0</v>
      </c>
      <c r="AU1537">
        <v>0</v>
      </c>
      <c r="AV1537">
        <v>0</v>
      </c>
      <c r="AW1537">
        <v>0</v>
      </c>
      <c r="BA1537" t="s">
        <v>63</v>
      </c>
      <c r="BE1537" t="s">
        <v>170</v>
      </c>
      <c r="BH1537" t="s">
        <v>3564</v>
      </c>
    </row>
    <row r="1538" spans="1:60" x14ac:dyDescent="0.35">
      <c r="A1538" t="s">
        <v>3563</v>
      </c>
      <c r="B1538">
        <v>10000</v>
      </c>
      <c r="C1538">
        <v>20000</v>
      </c>
      <c r="D1538" s="2">
        <v>45772</v>
      </c>
      <c r="E1538" t="s">
        <v>59</v>
      </c>
      <c r="F1538" t="s">
        <v>3497</v>
      </c>
      <c r="G1538" t="s">
        <v>1880</v>
      </c>
      <c r="H1538" t="s">
        <v>1881</v>
      </c>
      <c r="I1538">
        <v>2</v>
      </c>
      <c r="J1538" t="s">
        <v>63</v>
      </c>
      <c r="K1538">
        <v>63</v>
      </c>
      <c r="L1538" t="s">
        <v>6051</v>
      </c>
      <c r="M1538" t="s">
        <v>136</v>
      </c>
      <c r="N1538" t="s">
        <v>3850</v>
      </c>
      <c r="O1538" s="3">
        <v>3750</v>
      </c>
      <c r="R1538" s="2">
        <v>45771</v>
      </c>
      <c r="T1538">
        <v>16</v>
      </c>
      <c r="U1538" s="3">
        <v>60000</v>
      </c>
      <c r="V1538" t="s">
        <v>65</v>
      </c>
      <c r="W1538" t="s">
        <v>1882</v>
      </c>
      <c r="X1538">
        <v>0</v>
      </c>
      <c r="Y1538">
        <v>0</v>
      </c>
      <c r="Z1538">
        <v>0</v>
      </c>
      <c r="AA1538">
        <v>0</v>
      </c>
      <c r="AB1538">
        <v>0</v>
      </c>
      <c r="AC1538">
        <v>0</v>
      </c>
      <c r="AF1538">
        <v>0</v>
      </c>
      <c r="AJ1538" t="s">
        <v>63</v>
      </c>
      <c r="AK1538">
        <v>0</v>
      </c>
      <c r="AL1538" t="s">
        <v>63</v>
      </c>
      <c r="AO1538" t="s">
        <v>1883</v>
      </c>
      <c r="AP1538" t="s">
        <v>170</v>
      </c>
      <c r="AR1538">
        <v>0</v>
      </c>
      <c r="AS1538">
        <v>0</v>
      </c>
      <c r="AT1538">
        <v>0</v>
      </c>
      <c r="AU1538">
        <v>0</v>
      </c>
      <c r="AV1538">
        <v>0</v>
      </c>
      <c r="AW1538">
        <v>0</v>
      </c>
      <c r="BA1538" t="s">
        <v>63</v>
      </c>
      <c r="BE1538" t="s">
        <v>170</v>
      </c>
      <c r="BH1538" t="s">
        <v>3564</v>
      </c>
    </row>
    <row r="1539" spans="1:60" x14ac:dyDescent="0.35">
      <c r="A1539" t="s">
        <v>3565</v>
      </c>
      <c r="B1539">
        <v>10000</v>
      </c>
      <c r="C1539">
        <v>20000</v>
      </c>
      <c r="D1539" s="2">
        <v>45771</v>
      </c>
      <c r="E1539" t="s">
        <v>59</v>
      </c>
      <c r="F1539" t="s">
        <v>3566</v>
      </c>
      <c r="G1539" t="s">
        <v>1428</v>
      </c>
      <c r="H1539" t="s">
        <v>1429</v>
      </c>
      <c r="I1539">
        <v>2</v>
      </c>
      <c r="J1539" t="s">
        <v>63</v>
      </c>
      <c r="K1539">
        <v>63</v>
      </c>
      <c r="L1539" t="s">
        <v>6051</v>
      </c>
      <c r="M1539" t="s">
        <v>136</v>
      </c>
      <c r="N1539" t="s">
        <v>3850</v>
      </c>
      <c r="O1539" s="3">
        <v>5000</v>
      </c>
      <c r="R1539" s="2">
        <v>45771</v>
      </c>
      <c r="T1539">
        <v>16</v>
      </c>
      <c r="U1539" s="3">
        <v>80000</v>
      </c>
      <c r="V1539" t="s">
        <v>65</v>
      </c>
      <c r="W1539" t="s">
        <v>3002</v>
      </c>
      <c r="X1539">
        <v>0</v>
      </c>
      <c r="Y1539">
        <v>0</v>
      </c>
      <c r="Z1539">
        <v>0</v>
      </c>
      <c r="AA1539">
        <v>0</v>
      </c>
      <c r="AB1539">
        <v>0</v>
      </c>
      <c r="AC1539">
        <v>0</v>
      </c>
      <c r="AF1539">
        <v>0</v>
      </c>
      <c r="AJ1539" t="s">
        <v>63</v>
      </c>
      <c r="AK1539">
        <v>0</v>
      </c>
      <c r="AL1539" t="s">
        <v>63</v>
      </c>
      <c r="AO1539" t="s">
        <v>3003</v>
      </c>
      <c r="AP1539" t="s">
        <v>170</v>
      </c>
      <c r="AR1539">
        <v>0</v>
      </c>
      <c r="AS1539">
        <v>0</v>
      </c>
      <c r="AT1539">
        <v>0</v>
      </c>
      <c r="AU1539">
        <v>0</v>
      </c>
      <c r="AV1539">
        <v>0</v>
      </c>
      <c r="AW1539">
        <v>0</v>
      </c>
      <c r="BA1539" t="s">
        <v>63</v>
      </c>
      <c r="BE1539" t="s">
        <v>170</v>
      </c>
      <c r="BH1539" t="s">
        <v>3567</v>
      </c>
    </row>
    <row r="1540" spans="1:60" x14ac:dyDescent="0.35">
      <c r="A1540" t="s">
        <v>5846</v>
      </c>
      <c r="B1540">
        <v>10000</v>
      </c>
      <c r="C1540">
        <v>10000</v>
      </c>
      <c r="D1540" s="2">
        <v>45777</v>
      </c>
      <c r="E1540" t="s">
        <v>59</v>
      </c>
      <c r="F1540" t="s">
        <v>5847</v>
      </c>
      <c r="G1540" t="s">
        <v>5848</v>
      </c>
      <c r="H1540" t="s">
        <v>3191</v>
      </c>
      <c r="I1540">
        <v>1</v>
      </c>
      <c r="J1540" t="s">
        <v>63</v>
      </c>
      <c r="K1540" s="7" t="s">
        <v>3819</v>
      </c>
      <c r="L1540" t="s">
        <v>6073</v>
      </c>
      <c r="M1540" t="s">
        <v>3801</v>
      </c>
      <c r="N1540" t="s">
        <v>3839</v>
      </c>
      <c r="O1540" s="3">
        <v>120000</v>
      </c>
      <c r="R1540" s="2">
        <v>45771</v>
      </c>
      <c r="T1540">
        <v>1</v>
      </c>
      <c r="U1540" s="3">
        <v>120000</v>
      </c>
      <c r="V1540" t="s">
        <v>65</v>
      </c>
      <c r="W1540" t="s">
        <v>3193</v>
      </c>
      <c r="X1540">
        <v>0</v>
      </c>
      <c r="Y1540">
        <v>0</v>
      </c>
      <c r="Z1540">
        <v>0</v>
      </c>
      <c r="AA1540">
        <v>0</v>
      </c>
      <c r="AB1540">
        <v>0</v>
      </c>
      <c r="AC1540">
        <v>0</v>
      </c>
      <c r="AF1540">
        <v>0</v>
      </c>
      <c r="AJ1540" t="s">
        <v>63</v>
      </c>
      <c r="AK1540">
        <v>0</v>
      </c>
      <c r="AL1540" t="s">
        <v>63</v>
      </c>
      <c r="AO1540" t="s">
        <v>3194</v>
      </c>
      <c r="AP1540" t="s">
        <v>275</v>
      </c>
      <c r="AR1540">
        <v>0</v>
      </c>
      <c r="AS1540">
        <v>0</v>
      </c>
      <c r="AT1540">
        <v>0</v>
      </c>
      <c r="AU1540">
        <v>0</v>
      </c>
      <c r="AV1540">
        <v>0</v>
      </c>
      <c r="AW1540">
        <v>0</v>
      </c>
      <c r="BA1540" t="s">
        <v>63</v>
      </c>
      <c r="BE1540" t="s">
        <v>275</v>
      </c>
      <c r="BH1540" t="s">
        <v>5849</v>
      </c>
    </row>
    <row r="1541" spans="1:60" x14ac:dyDescent="0.35">
      <c r="A1541" t="s">
        <v>5850</v>
      </c>
      <c r="B1541">
        <v>10000</v>
      </c>
      <c r="C1541">
        <v>30000</v>
      </c>
      <c r="D1541" s="2">
        <v>45776</v>
      </c>
      <c r="E1541" t="s">
        <v>59</v>
      </c>
      <c r="F1541" t="s">
        <v>5851</v>
      </c>
      <c r="G1541" t="s">
        <v>5852</v>
      </c>
      <c r="H1541" t="s">
        <v>5853</v>
      </c>
      <c r="I1541">
        <v>1</v>
      </c>
      <c r="J1541" t="s">
        <v>63</v>
      </c>
      <c r="K1541" s="7">
        <v>117</v>
      </c>
      <c r="L1541" t="s">
        <v>6078</v>
      </c>
      <c r="M1541" t="s">
        <v>1377</v>
      </c>
      <c r="N1541" t="s">
        <v>3849</v>
      </c>
      <c r="O1541" s="3">
        <v>3334</v>
      </c>
      <c r="R1541" s="2">
        <v>45771</v>
      </c>
      <c r="T1541">
        <v>3</v>
      </c>
      <c r="U1541" s="3">
        <v>10002</v>
      </c>
      <c r="V1541" t="s">
        <v>65</v>
      </c>
      <c r="W1541" t="s">
        <v>5854</v>
      </c>
      <c r="X1541">
        <v>0</v>
      </c>
      <c r="Y1541">
        <v>0</v>
      </c>
      <c r="Z1541">
        <v>0</v>
      </c>
      <c r="AA1541">
        <v>0</v>
      </c>
      <c r="AB1541">
        <v>0</v>
      </c>
      <c r="AC1541">
        <v>0</v>
      </c>
      <c r="AF1541">
        <v>0</v>
      </c>
      <c r="AJ1541" t="s">
        <v>63</v>
      </c>
      <c r="AK1541">
        <v>0</v>
      </c>
      <c r="AL1541" t="s">
        <v>63</v>
      </c>
      <c r="AO1541" t="s">
        <v>5855</v>
      </c>
      <c r="AP1541" t="s">
        <v>2395</v>
      </c>
      <c r="AR1541">
        <v>0</v>
      </c>
      <c r="AS1541">
        <v>0</v>
      </c>
      <c r="AT1541">
        <v>0</v>
      </c>
      <c r="AU1541">
        <v>0</v>
      </c>
      <c r="AV1541">
        <v>0</v>
      </c>
      <c r="AW1541">
        <v>0</v>
      </c>
      <c r="BA1541" t="s">
        <v>63</v>
      </c>
      <c r="BE1541" t="s">
        <v>2395</v>
      </c>
      <c r="BH1541" t="s">
        <v>5856</v>
      </c>
    </row>
    <row r="1542" spans="1:60" x14ac:dyDescent="0.35">
      <c r="A1542" t="s">
        <v>4021</v>
      </c>
      <c r="B1542">
        <v>10000</v>
      </c>
      <c r="C1542">
        <v>10000</v>
      </c>
      <c r="D1542" s="2">
        <v>45776</v>
      </c>
      <c r="E1542" t="s">
        <v>59</v>
      </c>
      <c r="F1542" t="s">
        <v>4022</v>
      </c>
      <c r="G1542" t="s">
        <v>4023</v>
      </c>
      <c r="H1542" t="s">
        <v>4024</v>
      </c>
      <c r="I1542">
        <v>1</v>
      </c>
      <c r="J1542" t="s">
        <v>63</v>
      </c>
      <c r="K1542">
        <v>72</v>
      </c>
      <c r="L1542" t="s">
        <v>6056</v>
      </c>
      <c r="M1542" t="s">
        <v>869</v>
      </c>
      <c r="N1542" t="s">
        <v>3829</v>
      </c>
      <c r="O1542" s="3">
        <v>1000</v>
      </c>
      <c r="R1542" s="2">
        <v>45771</v>
      </c>
      <c r="T1542">
        <v>6</v>
      </c>
      <c r="U1542" s="3">
        <v>6000</v>
      </c>
      <c r="V1542" t="s">
        <v>65</v>
      </c>
      <c r="W1542" t="s">
        <v>4025</v>
      </c>
      <c r="X1542">
        <v>0</v>
      </c>
      <c r="Y1542">
        <v>0</v>
      </c>
      <c r="Z1542">
        <v>0</v>
      </c>
      <c r="AA1542">
        <v>0</v>
      </c>
      <c r="AB1542">
        <v>0</v>
      </c>
      <c r="AC1542">
        <v>0</v>
      </c>
      <c r="AF1542">
        <v>0</v>
      </c>
      <c r="AJ1542" t="s">
        <v>63</v>
      </c>
      <c r="AK1542">
        <v>0</v>
      </c>
      <c r="AL1542" t="s">
        <v>63</v>
      </c>
      <c r="AO1542" t="s">
        <v>4026</v>
      </c>
      <c r="AP1542" t="s">
        <v>282</v>
      </c>
      <c r="AR1542">
        <v>0</v>
      </c>
      <c r="AS1542">
        <v>0</v>
      </c>
      <c r="AT1542">
        <v>0</v>
      </c>
      <c r="AU1542">
        <v>0</v>
      </c>
      <c r="AV1542">
        <v>0</v>
      </c>
      <c r="AW1542">
        <v>0</v>
      </c>
      <c r="BA1542" t="s">
        <v>63</v>
      </c>
      <c r="BE1542" t="s">
        <v>282</v>
      </c>
      <c r="BH1542" t="s">
        <v>4027</v>
      </c>
    </row>
    <row r="1543" spans="1:60" x14ac:dyDescent="0.35">
      <c r="A1543" t="s">
        <v>3581</v>
      </c>
      <c r="B1543">
        <v>10000</v>
      </c>
      <c r="C1543">
        <v>10000</v>
      </c>
      <c r="D1543" s="2">
        <v>45771</v>
      </c>
      <c r="E1543" t="s">
        <v>59</v>
      </c>
      <c r="F1543" t="s">
        <v>3582</v>
      </c>
      <c r="G1543" t="s">
        <v>3583</v>
      </c>
      <c r="H1543" t="s">
        <v>3584</v>
      </c>
      <c r="I1543">
        <v>1</v>
      </c>
      <c r="J1543" t="s">
        <v>63</v>
      </c>
      <c r="K1543">
        <v>95</v>
      </c>
      <c r="L1543" t="s">
        <v>6068</v>
      </c>
      <c r="M1543" t="s">
        <v>454</v>
      </c>
      <c r="N1543" t="s">
        <v>3837</v>
      </c>
      <c r="O1543">
        <v>358</v>
      </c>
      <c r="R1543" s="2">
        <v>45771</v>
      </c>
      <c r="T1543">
        <v>28</v>
      </c>
      <c r="U1543" s="3">
        <v>10016</v>
      </c>
      <c r="V1543" t="s">
        <v>65</v>
      </c>
      <c r="W1543" t="s">
        <v>3585</v>
      </c>
      <c r="X1543">
        <v>0</v>
      </c>
      <c r="Y1543">
        <v>0</v>
      </c>
      <c r="Z1543">
        <v>0</v>
      </c>
      <c r="AA1543">
        <v>0</v>
      </c>
      <c r="AB1543">
        <v>0</v>
      </c>
      <c r="AC1543">
        <v>0</v>
      </c>
      <c r="AF1543">
        <v>0</v>
      </c>
      <c r="AJ1543" t="s">
        <v>63</v>
      </c>
      <c r="AK1543">
        <v>0</v>
      </c>
      <c r="AL1543" t="s">
        <v>63</v>
      </c>
      <c r="AO1543" t="s">
        <v>3586</v>
      </c>
      <c r="AP1543" t="s">
        <v>465</v>
      </c>
      <c r="AR1543">
        <v>0</v>
      </c>
      <c r="AS1543">
        <v>0</v>
      </c>
      <c r="AT1543">
        <v>0</v>
      </c>
      <c r="AU1543">
        <v>0</v>
      </c>
      <c r="AV1543">
        <v>0</v>
      </c>
      <c r="AW1543">
        <v>0</v>
      </c>
      <c r="BA1543" t="s">
        <v>63</v>
      </c>
      <c r="BE1543" t="s">
        <v>465</v>
      </c>
      <c r="BH1543" t="s">
        <v>3587</v>
      </c>
    </row>
    <row r="1544" spans="1:60" x14ac:dyDescent="0.35">
      <c r="A1544" t="s">
        <v>3581</v>
      </c>
      <c r="B1544">
        <v>20000</v>
      </c>
      <c r="C1544">
        <v>10000</v>
      </c>
      <c r="D1544" s="2">
        <v>45771</v>
      </c>
      <c r="E1544" t="s">
        <v>59</v>
      </c>
      <c r="F1544" t="s">
        <v>3582</v>
      </c>
      <c r="G1544" t="s">
        <v>3583</v>
      </c>
      <c r="H1544" t="s">
        <v>3584</v>
      </c>
      <c r="I1544">
        <v>1</v>
      </c>
      <c r="J1544" t="s">
        <v>63</v>
      </c>
      <c r="K1544">
        <v>95</v>
      </c>
      <c r="L1544" t="s">
        <v>6068</v>
      </c>
      <c r="M1544" t="s">
        <v>454</v>
      </c>
      <c r="N1544" t="s">
        <v>3837</v>
      </c>
      <c r="O1544">
        <v>357</v>
      </c>
      <c r="R1544" s="2">
        <v>45771</v>
      </c>
      <c r="T1544">
        <v>28</v>
      </c>
      <c r="U1544" s="3">
        <v>10000</v>
      </c>
      <c r="V1544" t="s">
        <v>65</v>
      </c>
      <c r="W1544" t="s">
        <v>3585</v>
      </c>
      <c r="X1544">
        <v>0</v>
      </c>
      <c r="Y1544">
        <v>0</v>
      </c>
      <c r="Z1544">
        <v>0</v>
      </c>
      <c r="AA1544">
        <v>0</v>
      </c>
      <c r="AB1544">
        <v>0</v>
      </c>
      <c r="AC1544">
        <v>0</v>
      </c>
      <c r="AF1544">
        <v>0</v>
      </c>
      <c r="AJ1544" t="s">
        <v>63</v>
      </c>
      <c r="AK1544">
        <v>0</v>
      </c>
      <c r="AL1544" t="s">
        <v>63</v>
      </c>
      <c r="AO1544" t="s">
        <v>3586</v>
      </c>
      <c r="AP1544" t="s">
        <v>465</v>
      </c>
      <c r="AR1544">
        <v>0</v>
      </c>
      <c r="AS1544">
        <v>0</v>
      </c>
      <c r="AT1544">
        <v>0</v>
      </c>
      <c r="AU1544">
        <v>0</v>
      </c>
      <c r="AV1544">
        <v>0</v>
      </c>
      <c r="AW1544">
        <v>0</v>
      </c>
      <c r="BA1544" t="s">
        <v>63</v>
      </c>
      <c r="BE1544" t="s">
        <v>465</v>
      </c>
      <c r="BH1544" t="s">
        <v>3587</v>
      </c>
    </row>
    <row r="1545" spans="1:60" x14ac:dyDescent="0.35">
      <c r="A1545" t="s">
        <v>3581</v>
      </c>
      <c r="B1545">
        <v>30000</v>
      </c>
      <c r="C1545">
        <v>10000</v>
      </c>
      <c r="D1545" s="2">
        <v>45771</v>
      </c>
      <c r="E1545" t="s">
        <v>59</v>
      </c>
      <c r="F1545" t="s">
        <v>3582</v>
      </c>
      <c r="G1545" t="s">
        <v>3583</v>
      </c>
      <c r="H1545" t="s">
        <v>3584</v>
      </c>
      <c r="I1545">
        <v>1</v>
      </c>
      <c r="J1545" t="s">
        <v>63</v>
      </c>
      <c r="K1545">
        <v>95</v>
      </c>
      <c r="L1545" t="s">
        <v>6068</v>
      </c>
      <c r="M1545" t="s">
        <v>454</v>
      </c>
      <c r="N1545" t="s">
        <v>3837</v>
      </c>
      <c r="O1545">
        <v>357</v>
      </c>
      <c r="R1545" s="2">
        <v>45771</v>
      </c>
      <c r="T1545">
        <v>28</v>
      </c>
      <c r="U1545" s="3">
        <v>10000</v>
      </c>
      <c r="V1545" t="s">
        <v>65</v>
      </c>
      <c r="W1545" t="s">
        <v>3585</v>
      </c>
      <c r="X1545">
        <v>0</v>
      </c>
      <c r="Y1545">
        <v>0</v>
      </c>
      <c r="Z1545">
        <v>0</v>
      </c>
      <c r="AA1545">
        <v>0</v>
      </c>
      <c r="AB1545">
        <v>0</v>
      </c>
      <c r="AC1545">
        <v>0</v>
      </c>
      <c r="AF1545">
        <v>0</v>
      </c>
      <c r="AJ1545" t="s">
        <v>63</v>
      </c>
      <c r="AK1545">
        <v>0</v>
      </c>
      <c r="AL1545" t="s">
        <v>63</v>
      </c>
      <c r="AO1545" t="s">
        <v>3586</v>
      </c>
      <c r="AP1545" t="s">
        <v>465</v>
      </c>
      <c r="AR1545">
        <v>0</v>
      </c>
      <c r="AS1545">
        <v>0</v>
      </c>
      <c r="AT1545">
        <v>0</v>
      </c>
      <c r="AU1545">
        <v>0</v>
      </c>
      <c r="AV1545">
        <v>0</v>
      </c>
      <c r="AW1545">
        <v>0</v>
      </c>
      <c r="BA1545" t="s">
        <v>63</v>
      </c>
      <c r="BE1545" t="s">
        <v>465</v>
      </c>
      <c r="BH1545" t="s">
        <v>3587</v>
      </c>
    </row>
    <row r="1546" spans="1:60" x14ac:dyDescent="0.35">
      <c r="A1546" t="s">
        <v>3581</v>
      </c>
      <c r="B1546">
        <v>40000</v>
      </c>
      <c r="C1546">
        <v>10000</v>
      </c>
      <c r="D1546" s="2">
        <v>45771</v>
      </c>
      <c r="E1546" t="s">
        <v>59</v>
      </c>
      <c r="F1546" t="s">
        <v>3582</v>
      </c>
      <c r="G1546" t="s">
        <v>3583</v>
      </c>
      <c r="H1546" t="s">
        <v>3584</v>
      </c>
      <c r="I1546">
        <v>1</v>
      </c>
      <c r="J1546" t="s">
        <v>63</v>
      </c>
      <c r="K1546">
        <v>95</v>
      </c>
      <c r="L1546" t="s">
        <v>6068</v>
      </c>
      <c r="M1546" t="s">
        <v>454</v>
      </c>
      <c r="N1546" t="s">
        <v>3837</v>
      </c>
      <c r="O1546">
        <v>357</v>
      </c>
      <c r="R1546" s="2">
        <v>45771</v>
      </c>
      <c r="T1546">
        <v>28</v>
      </c>
      <c r="U1546" s="3">
        <v>10000</v>
      </c>
      <c r="V1546" t="s">
        <v>65</v>
      </c>
      <c r="W1546" t="s">
        <v>3585</v>
      </c>
      <c r="X1546">
        <v>0</v>
      </c>
      <c r="Y1546">
        <v>0</v>
      </c>
      <c r="Z1546">
        <v>0</v>
      </c>
      <c r="AA1546">
        <v>0</v>
      </c>
      <c r="AB1546">
        <v>0</v>
      </c>
      <c r="AC1546">
        <v>0</v>
      </c>
      <c r="AF1546">
        <v>0</v>
      </c>
      <c r="AJ1546" t="s">
        <v>63</v>
      </c>
      <c r="AK1546">
        <v>0</v>
      </c>
      <c r="AL1546" t="s">
        <v>63</v>
      </c>
      <c r="AO1546" t="s">
        <v>3586</v>
      </c>
      <c r="AP1546" t="s">
        <v>465</v>
      </c>
      <c r="AR1546">
        <v>0</v>
      </c>
      <c r="AS1546">
        <v>0</v>
      </c>
      <c r="AT1546">
        <v>0</v>
      </c>
      <c r="AU1546">
        <v>0</v>
      </c>
      <c r="AV1546">
        <v>0</v>
      </c>
      <c r="AW1546">
        <v>0</v>
      </c>
      <c r="BA1546" t="s">
        <v>63</v>
      </c>
      <c r="BE1546" t="s">
        <v>465</v>
      </c>
      <c r="BH1546" t="s">
        <v>3587</v>
      </c>
    </row>
    <row r="1547" spans="1:60" x14ac:dyDescent="0.35">
      <c r="A1547" t="s">
        <v>3581</v>
      </c>
      <c r="B1547">
        <v>50000</v>
      </c>
      <c r="C1547">
        <v>10000</v>
      </c>
      <c r="D1547" s="2">
        <v>45771</v>
      </c>
      <c r="E1547" t="s">
        <v>59</v>
      </c>
      <c r="F1547" t="s">
        <v>3582</v>
      </c>
      <c r="G1547" t="s">
        <v>3583</v>
      </c>
      <c r="H1547" t="s">
        <v>3584</v>
      </c>
      <c r="I1547">
        <v>1</v>
      </c>
      <c r="J1547" t="s">
        <v>63</v>
      </c>
      <c r="K1547">
        <v>95</v>
      </c>
      <c r="L1547" t="s">
        <v>6068</v>
      </c>
      <c r="M1547" t="s">
        <v>454</v>
      </c>
      <c r="N1547" t="s">
        <v>3837</v>
      </c>
      <c r="O1547">
        <v>357</v>
      </c>
      <c r="R1547" s="2">
        <v>45771</v>
      </c>
      <c r="T1547">
        <v>28</v>
      </c>
      <c r="U1547" s="3">
        <v>10000</v>
      </c>
      <c r="V1547" t="s">
        <v>65</v>
      </c>
      <c r="W1547" t="s">
        <v>3585</v>
      </c>
      <c r="X1547">
        <v>0</v>
      </c>
      <c r="Y1547">
        <v>0</v>
      </c>
      <c r="Z1547">
        <v>0</v>
      </c>
      <c r="AA1547">
        <v>0</v>
      </c>
      <c r="AB1547">
        <v>0</v>
      </c>
      <c r="AC1547">
        <v>0</v>
      </c>
      <c r="AF1547">
        <v>0</v>
      </c>
      <c r="AJ1547" t="s">
        <v>63</v>
      </c>
      <c r="AK1547">
        <v>0</v>
      </c>
      <c r="AL1547" t="s">
        <v>63</v>
      </c>
      <c r="AO1547" t="s">
        <v>3586</v>
      </c>
      <c r="AP1547" t="s">
        <v>465</v>
      </c>
      <c r="AR1547">
        <v>0</v>
      </c>
      <c r="AS1547">
        <v>0</v>
      </c>
      <c r="AT1547">
        <v>0</v>
      </c>
      <c r="AU1547">
        <v>0</v>
      </c>
      <c r="AV1547">
        <v>0</v>
      </c>
      <c r="AW1547">
        <v>0</v>
      </c>
      <c r="BA1547" t="s">
        <v>63</v>
      </c>
      <c r="BE1547" t="s">
        <v>465</v>
      </c>
      <c r="BH1547" t="s">
        <v>3587</v>
      </c>
    </row>
    <row r="1548" spans="1:60" x14ac:dyDescent="0.35">
      <c r="A1548" t="s">
        <v>3581</v>
      </c>
      <c r="B1548">
        <v>60000</v>
      </c>
      <c r="C1548">
        <v>10000</v>
      </c>
      <c r="D1548" s="2">
        <v>45771</v>
      </c>
      <c r="E1548" t="s">
        <v>59</v>
      </c>
      <c r="F1548" t="s">
        <v>3582</v>
      </c>
      <c r="G1548" t="s">
        <v>3583</v>
      </c>
      <c r="H1548" t="s">
        <v>3584</v>
      </c>
      <c r="I1548">
        <v>1</v>
      </c>
      <c r="J1548" t="s">
        <v>63</v>
      </c>
      <c r="K1548">
        <v>95</v>
      </c>
      <c r="L1548" t="s">
        <v>6068</v>
      </c>
      <c r="M1548" t="s">
        <v>454</v>
      </c>
      <c r="N1548" t="s">
        <v>3837</v>
      </c>
      <c r="O1548">
        <v>357</v>
      </c>
      <c r="R1548" s="2">
        <v>45771</v>
      </c>
      <c r="T1548">
        <v>28</v>
      </c>
      <c r="U1548" s="3">
        <v>10000</v>
      </c>
      <c r="V1548" t="s">
        <v>65</v>
      </c>
      <c r="W1548" t="s">
        <v>3585</v>
      </c>
      <c r="X1548">
        <v>0</v>
      </c>
      <c r="Y1548">
        <v>0</v>
      </c>
      <c r="Z1548">
        <v>0</v>
      </c>
      <c r="AA1548">
        <v>0</v>
      </c>
      <c r="AB1548">
        <v>0</v>
      </c>
      <c r="AC1548">
        <v>0</v>
      </c>
      <c r="AF1548">
        <v>0</v>
      </c>
      <c r="AJ1548" t="s">
        <v>63</v>
      </c>
      <c r="AK1548">
        <v>0</v>
      </c>
      <c r="AL1548" t="s">
        <v>63</v>
      </c>
      <c r="AO1548" t="s">
        <v>3586</v>
      </c>
      <c r="AP1548" t="s">
        <v>465</v>
      </c>
      <c r="AR1548">
        <v>0</v>
      </c>
      <c r="AS1548">
        <v>0</v>
      </c>
      <c r="AT1548">
        <v>0</v>
      </c>
      <c r="AU1548">
        <v>0</v>
      </c>
      <c r="AV1548">
        <v>0</v>
      </c>
      <c r="AW1548">
        <v>0</v>
      </c>
      <c r="BA1548" t="s">
        <v>63</v>
      </c>
      <c r="BE1548" t="s">
        <v>465</v>
      </c>
      <c r="BH1548" t="s">
        <v>3587</v>
      </c>
    </row>
    <row r="1549" spans="1:60" x14ac:dyDescent="0.35">
      <c r="A1549" t="s">
        <v>3581</v>
      </c>
      <c r="B1549">
        <v>70000</v>
      </c>
      <c r="C1549">
        <v>10000</v>
      </c>
      <c r="D1549" s="2">
        <v>45771</v>
      </c>
      <c r="E1549" t="s">
        <v>59</v>
      </c>
      <c r="F1549" t="s">
        <v>3582</v>
      </c>
      <c r="G1549" t="s">
        <v>3583</v>
      </c>
      <c r="H1549" t="s">
        <v>3584</v>
      </c>
      <c r="I1549">
        <v>1</v>
      </c>
      <c r="J1549" t="s">
        <v>63</v>
      </c>
      <c r="K1549">
        <v>95</v>
      </c>
      <c r="L1549" t="s">
        <v>6068</v>
      </c>
      <c r="M1549" t="s">
        <v>454</v>
      </c>
      <c r="N1549" t="s">
        <v>3837</v>
      </c>
      <c r="O1549">
        <v>357</v>
      </c>
      <c r="R1549" s="2">
        <v>45771</v>
      </c>
      <c r="T1549">
        <v>28</v>
      </c>
      <c r="U1549" s="3">
        <v>10000</v>
      </c>
      <c r="V1549" t="s">
        <v>65</v>
      </c>
      <c r="W1549" t="s">
        <v>3585</v>
      </c>
      <c r="X1549">
        <v>0</v>
      </c>
      <c r="Y1549">
        <v>0</v>
      </c>
      <c r="Z1549">
        <v>0</v>
      </c>
      <c r="AA1549">
        <v>0</v>
      </c>
      <c r="AB1549">
        <v>0</v>
      </c>
      <c r="AC1549">
        <v>0</v>
      </c>
      <c r="AF1549">
        <v>0</v>
      </c>
      <c r="AJ1549" t="s">
        <v>63</v>
      </c>
      <c r="AK1549">
        <v>0</v>
      </c>
      <c r="AL1549" t="s">
        <v>63</v>
      </c>
      <c r="AO1549" t="s">
        <v>3586</v>
      </c>
      <c r="AP1549" t="s">
        <v>465</v>
      </c>
      <c r="AR1549">
        <v>0</v>
      </c>
      <c r="AS1549">
        <v>0</v>
      </c>
      <c r="AT1549">
        <v>0</v>
      </c>
      <c r="AU1549">
        <v>0</v>
      </c>
      <c r="AV1549">
        <v>0</v>
      </c>
      <c r="AW1549">
        <v>0</v>
      </c>
      <c r="BA1549" t="s">
        <v>63</v>
      </c>
      <c r="BE1549" t="s">
        <v>465</v>
      </c>
      <c r="BH1549" t="s">
        <v>3587</v>
      </c>
    </row>
    <row r="1550" spans="1:60" x14ac:dyDescent="0.35">
      <c r="A1550" t="s">
        <v>3581</v>
      </c>
      <c r="B1550">
        <v>80000</v>
      </c>
      <c r="C1550">
        <v>10000</v>
      </c>
      <c r="D1550" s="2">
        <v>45771</v>
      </c>
      <c r="E1550" t="s">
        <v>59</v>
      </c>
      <c r="F1550" t="s">
        <v>3582</v>
      </c>
      <c r="G1550" t="s">
        <v>3583</v>
      </c>
      <c r="H1550" t="s">
        <v>3584</v>
      </c>
      <c r="I1550">
        <v>1</v>
      </c>
      <c r="J1550" t="s">
        <v>63</v>
      </c>
      <c r="K1550">
        <v>95</v>
      </c>
      <c r="L1550" t="s">
        <v>6068</v>
      </c>
      <c r="M1550" t="s">
        <v>454</v>
      </c>
      <c r="N1550" t="s">
        <v>3837</v>
      </c>
      <c r="O1550">
        <v>357</v>
      </c>
      <c r="R1550" s="2">
        <v>45771</v>
      </c>
      <c r="T1550">
        <v>28</v>
      </c>
      <c r="U1550" s="3">
        <v>10000</v>
      </c>
      <c r="V1550" t="s">
        <v>65</v>
      </c>
      <c r="W1550" t="s">
        <v>3585</v>
      </c>
      <c r="X1550">
        <v>0</v>
      </c>
      <c r="Y1550">
        <v>0</v>
      </c>
      <c r="Z1550">
        <v>0</v>
      </c>
      <c r="AA1550">
        <v>0</v>
      </c>
      <c r="AB1550">
        <v>0</v>
      </c>
      <c r="AC1550">
        <v>0</v>
      </c>
      <c r="AF1550">
        <v>0</v>
      </c>
      <c r="AJ1550" t="s">
        <v>63</v>
      </c>
      <c r="AK1550">
        <v>0</v>
      </c>
      <c r="AL1550" t="s">
        <v>63</v>
      </c>
      <c r="AO1550" t="s">
        <v>3586</v>
      </c>
      <c r="AP1550" t="s">
        <v>465</v>
      </c>
      <c r="AR1550">
        <v>0</v>
      </c>
      <c r="AS1550">
        <v>0</v>
      </c>
      <c r="AT1550">
        <v>0</v>
      </c>
      <c r="AU1550">
        <v>0</v>
      </c>
      <c r="AV1550">
        <v>0</v>
      </c>
      <c r="AW1550">
        <v>0</v>
      </c>
      <c r="BA1550" t="s">
        <v>63</v>
      </c>
      <c r="BE1550" t="s">
        <v>465</v>
      </c>
      <c r="BH1550" t="s">
        <v>3587</v>
      </c>
    </row>
    <row r="1551" spans="1:60" x14ac:dyDescent="0.35">
      <c r="A1551" t="s">
        <v>3581</v>
      </c>
      <c r="B1551">
        <v>90000</v>
      </c>
      <c r="C1551">
        <v>10000</v>
      </c>
      <c r="D1551" s="2">
        <v>45771</v>
      </c>
      <c r="E1551" t="s">
        <v>59</v>
      </c>
      <c r="F1551" t="s">
        <v>3582</v>
      </c>
      <c r="G1551" t="s">
        <v>3583</v>
      </c>
      <c r="H1551" t="s">
        <v>3584</v>
      </c>
      <c r="I1551">
        <v>1</v>
      </c>
      <c r="J1551" t="s">
        <v>63</v>
      </c>
      <c r="K1551">
        <v>95</v>
      </c>
      <c r="L1551" t="s">
        <v>6068</v>
      </c>
      <c r="M1551" t="s">
        <v>454</v>
      </c>
      <c r="N1551" t="s">
        <v>3837</v>
      </c>
      <c r="O1551">
        <v>357</v>
      </c>
      <c r="R1551" s="2">
        <v>45771</v>
      </c>
      <c r="T1551">
        <v>28</v>
      </c>
      <c r="U1551" s="3">
        <v>10000</v>
      </c>
      <c r="V1551" t="s">
        <v>65</v>
      </c>
      <c r="W1551" t="s">
        <v>3585</v>
      </c>
      <c r="X1551">
        <v>0</v>
      </c>
      <c r="Y1551">
        <v>0</v>
      </c>
      <c r="Z1551">
        <v>0</v>
      </c>
      <c r="AA1551">
        <v>0</v>
      </c>
      <c r="AB1551">
        <v>0</v>
      </c>
      <c r="AC1551">
        <v>0</v>
      </c>
      <c r="AF1551">
        <v>0</v>
      </c>
      <c r="AJ1551" t="s">
        <v>63</v>
      </c>
      <c r="AK1551">
        <v>0</v>
      </c>
      <c r="AL1551" t="s">
        <v>63</v>
      </c>
      <c r="AO1551" t="s">
        <v>3586</v>
      </c>
      <c r="AP1551" t="s">
        <v>465</v>
      </c>
      <c r="AR1551">
        <v>0</v>
      </c>
      <c r="AS1551">
        <v>0</v>
      </c>
      <c r="AT1551">
        <v>0</v>
      </c>
      <c r="AU1551">
        <v>0</v>
      </c>
      <c r="AV1551">
        <v>0</v>
      </c>
      <c r="AW1551">
        <v>0</v>
      </c>
      <c r="BA1551" t="s">
        <v>63</v>
      </c>
      <c r="BE1551" t="s">
        <v>465</v>
      </c>
      <c r="BH1551" t="s">
        <v>3587</v>
      </c>
    </row>
    <row r="1552" spans="1:60" x14ac:dyDescent="0.35">
      <c r="A1552" t="s">
        <v>3581</v>
      </c>
      <c r="B1552">
        <v>100000</v>
      </c>
      <c r="C1552">
        <v>10000</v>
      </c>
      <c r="D1552" s="2">
        <v>45771</v>
      </c>
      <c r="E1552" t="s">
        <v>59</v>
      </c>
      <c r="F1552" t="s">
        <v>3582</v>
      </c>
      <c r="G1552" t="s">
        <v>3583</v>
      </c>
      <c r="H1552" t="s">
        <v>3584</v>
      </c>
      <c r="I1552">
        <v>1</v>
      </c>
      <c r="J1552" t="s">
        <v>63</v>
      </c>
      <c r="K1552">
        <v>95</v>
      </c>
      <c r="L1552" t="s">
        <v>6068</v>
      </c>
      <c r="M1552" t="s">
        <v>454</v>
      </c>
      <c r="N1552" t="s">
        <v>3837</v>
      </c>
      <c r="O1552">
        <v>357</v>
      </c>
      <c r="R1552" s="2">
        <v>45771</v>
      </c>
      <c r="T1552">
        <v>28</v>
      </c>
      <c r="U1552" s="3">
        <v>10000</v>
      </c>
      <c r="V1552" t="s">
        <v>65</v>
      </c>
      <c r="W1552" t="s">
        <v>3585</v>
      </c>
      <c r="X1552">
        <v>0</v>
      </c>
      <c r="Y1552">
        <v>0</v>
      </c>
      <c r="Z1552">
        <v>0</v>
      </c>
      <c r="AA1552">
        <v>0</v>
      </c>
      <c r="AB1552">
        <v>0</v>
      </c>
      <c r="AC1552">
        <v>0</v>
      </c>
      <c r="AF1552">
        <v>0</v>
      </c>
      <c r="AJ1552" t="s">
        <v>63</v>
      </c>
      <c r="AK1552">
        <v>0</v>
      </c>
      <c r="AL1552" t="s">
        <v>63</v>
      </c>
      <c r="AO1552" t="s">
        <v>3586</v>
      </c>
      <c r="AP1552" t="s">
        <v>465</v>
      </c>
      <c r="AR1552">
        <v>0</v>
      </c>
      <c r="AS1552">
        <v>0</v>
      </c>
      <c r="AT1552">
        <v>0</v>
      </c>
      <c r="AU1552">
        <v>0</v>
      </c>
      <c r="AV1552">
        <v>0</v>
      </c>
      <c r="AW1552">
        <v>0</v>
      </c>
      <c r="BA1552" t="s">
        <v>63</v>
      </c>
      <c r="BE1552" t="s">
        <v>465</v>
      </c>
      <c r="BH1552" t="s">
        <v>3587</v>
      </c>
    </row>
    <row r="1553" spans="1:60" x14ac:dyDescent="0.35">
      <c r="A1553" t="s">
        <v>5857</v>
      </c>
      <c r="B1553">
        <v>10000</v>
      </c>
      <c r="C1553">
        <v>10000</v>
      </c>
      <c r="D1553" s="2">
        <v>45782</v>
      </c>
      <c r="E1553" t="s">
        <v>59</v>
      </c>
      <c r="F1553" t="s">
        <v>5858</v>
      </c>
      <c r="G1553" t="s">
        <v>5859</v>
      </c>
      <c r="H1553" t="s">
        <v>62</v>
      </c>
      <c r="I1553">
        <v>1</v>
      </c>
      <c r="J1553" t="s">
        <v>63</v>
      </c>
      <c r="K1553" s="7" t="s">
        <v>70</v>
      </c>
      <c r="L1553" t="s">
        <v>6071</v>
      </c>
      <c r="M1553" t="s">
        <v>1171</v>
      </c>
      <c r="N1553" t="s">
        <v>3844</v>
      </c>
      <c r="O1553" s="3">
        <v>55000</v>
      </c>
      <c r="R1553" s="2">
        <v>45771</v>
      </c>
      <c r="T1553">
        <v>8</v>
      </c>
      <c r="U1553" s="3">
        <v>440000</v>
      </c>
      <c r="V1553" t="s">
        <v>65</v>
      </c>
      <c r="W1553" t="s">
        <v>66</v>
      </c>
      <c r="X1553">
        <v>0</v>
      </c>
      <c r="Y1553">
        <v>0</v>
      </c>
      <c r="Z1553">
        <v>0</v>
      </c>
      <c r="AA1553">
        <v>0</v>
      </c>
      <c r="AB1553">
        <v>0</v>
      </c>
      <c r="AC1553">
        <v>0</v>
      </c>
      <c r="AF1553">
        <v>0</v>
      </c>
      <c r="AJ1553" t="s">
        <v>63</v>
      </c>
      <c r="AK1553">
        <v>0</v>
      </c>
      <c r="AL1553" t="s">
        <v>63</v>
      </c>
      <c r="AO1553" t="s">
        <v>67</v>
      </c>
      <c r="AP1553" t="s">
        <v>68</v>
      </c>
      <c r="AR1553">
        <v>0</v>
      </c>
      <c r="AS1553">
        <v>0</v>
      </c>
      <c r="AT1553">
        <v>0</v>
      </c>
      <c r="AU1553">
        <v>0</v>
      </c>
      <c r="AV1553">
        <v>0</v>
      </c>
      <c r="AW1553">
        <v>0</v>
      </c>
      <c r="BA1553" t="s">
        <v>63</v>
      </c>
      <c r="BE1553" t="s">
        <v>68</v>
      </c>
      <c r="BH1553" t="s">
        <v>5860</v>
      </c>
    </row>
    <row r="1554" spans="1:60" x14ac:dyDescent="0.35">
      <c r="A1554" t="s">
        <v>5861</v>
      </c>
      <c r="B1554">
        <v>10000</v>
      </c>
      <c r="C1554">
        <v>10000</v>
      </c>
      <c r="D1554" s="2">
        <v>45776</v>
      </c>
      <c r="E1554" t="s">
        <v>59</v>
      </c>
      <c r="F1554" t="s">
        <v>5862</v>
      </c>
      <c r="G1554" t="s">
        <v>5863</v>
      </c>
      <c r="H1554" t="s">
        <v>1912</v>
      </c>
      <c r="I1554">
        <v>1</v>
      </c>
      <c r="J1554" t="s">
        <v>63</v>
      </c>
      <c r="K1554">
        <v>79</v>
      </c>
      <c r="L1554" t="s">
        <v>6076</v>
      </c>
      <c r="M1554" t="s">
        <v>92</v>
      </c>
      <c r="N1554" t="s">
        <v>3828</v>
      </c>
      <c r="O1554">
        <v>139</v>
      </c>
      <c r="R1554" s="2">
        <v>45771</v>
      </c>
      <c r="T1554">
        <v>36</v>
      </c>
      <c r="U1554" s="3">
        <v>5004</v>
      </c>
      <c r="V1554" t="s">
        <v>65</v>
      </c>
      <c r="W1554" t="s">
        <v>1913</v>
      </c>
      <c r="X1554">
        <v>0</v>
      </c>
      <c r="Y1554">
        <v>0</v>
      </c>
      <c r="Z1554">
        <v>0</v>
      </c>
      <c r="AA1554">
        <v>0</v>
      </c>
      <c r="AB1554">
        <v>0</v>
      </c>
      <c r="AC1554">
        <v>0</v>
      </c>
      <c r="AF1554">
        <v>0</v>
      </c>
      <c r="AJ1554" t="s">
        <v>63</v>
      </c>
      <c r="AK1554">
        <v>0</v>
      </c>
      <c r="AL1554" t="s">
        <v>63</v>
      </c>
      <c r="AO1554" t="s">
        <v>1914</v>
      </c>
      <c r="AP1554" t="s">
        <v>1915</v>
      </c>
      <c r="AR1554">
        <v>0</v>
      </c>
      <c r="AS1554">
        <v>0</v>
      </c>
      <c r="AT1554">
        <v>0</v>
      </c>
      <c r="AU1554">
        <v>0</v>
      </c>
      <c r="AV1554">
        <v>0</v>
      </c>
      <c r="AW1554">
        <v>0</v>
      </c>
      <c r="BA1554" t="s">
        <v>63</v>
      </c>
      <c r="BE1554" t="s">
        <v>1915</v>
      </c>
      <c r="BH1554" t="s">
        <v>5864</v>
      </c>
    </row>
    <row r="1555" spans="1:60" x14ac:dyDescent="0.35">
      <c r="A1555" t="s">
        <v>5865</v>
      </c>
      <c r="B1555">
        <v>10000</v>
      </c>
      <c r="C1555">
        <v>10000</v>
      </c>
      <c r="D1555" s="2">
        <v>45776</v>
      </c>
      <c r="E1555" t="s">
        <v>59</v>
      </c>
      <c r="F1555" t="s">
        <v>5866</v>
      </c>
      <c r="G1555" t="s">
        <v>5863</v>
      </c>
      <c r="H1555" t="s">
        <v>1919</v>
      </c>
      <c r="I1555">
        <v>1</v>
      </c>
      <c r="J1555" t="s">
        <v>63</v>
      </c>
      <c r="K1555">
        <v>79</v>
      </c>
      <c r="L1555" t="s">
        <v>6076</v>
      </c>
      <c r="M1555" t="s">
        <v>92</v>
      </c>
      <c r="N1555" t="s">
        <v>3828</v>
      </c>
      <c r="O1555">
        <v>60</v>
      </c>
      <c r="R1555" s="2">
        <v>45771</v>
      </c>
      <c r="T1555">
        <v>84</v>
      </c>
      <c r="U1555" s="3">
        <v>5040</v>
      </c>
      <c r="V1555" t="s">
        <v>65</v>
      </c>
      <c r="W1555" t="s">
        <v>1920</v>
      </c>
      <c r="X1555">
        <v>0</v>
      </c>
      <c r="Y1555">
        <v>0</v>
      </c>
      <c r="Z1555">
        <v>0</v>
      </c>
      <c r="AA1555">
        <v>0</v>
      </c>
      <c r="AB1555">
        <v>0</v>
      </c>
      <c r="AC1555">
        <v>0</v>
      </c>
      <c r="AF1555">
        <v>0</v>
      </c>
      <c r="AJ1555" t="s">
        <v>63</v>
      </c>
      <c r="AK1555">
        <v>0</v>
      </c>
      <c r="AL1555" t="s">
        <v>63</v>
      </c>
      <c r="AO1555" t="s">
        <v>1921</v>
      </c>
      <c r="AP1555" t="s">
        <v>1915</v>
      </c>
      <c r="AR1555">
        <v>0</v>
      </c>
      <c r="AS1555">
        <v>0</v>
      </c>
      <c r="AT1555">
        <v>0</v>
      </c>
      <c r="AU1555">
        <v>0</v>
      </c>
      <c r="AV1555">
        <v>0</v>
      </c>
      <c r="AW1555">
        <v>0</v>
      </c>
      <c r="BA1555" t="s">
        <v>63</v>
      </c>
      <c r="BE1555" t="s">
        <v>1915</v>
      </c>
      <c r="BH1555" t="s">
        <v>5864</v>
      </c>
    </row>
    <row r="1556" spans="1:60" x14ac:dyDescent="0.35">
      <c r="A1556" t="s">
        <v>5867</v>
      </c>
      <c r="B1556">
        <v>10000</v>
      </c>
      <c r="C1556">
        <v>10000</v>
      </c>
      <c r="D1556" s="2">
        <v>45776</v>
      </c>
      <c r="E1556" t="s">
        <v>59</v>
      </c>
      <c r="F1556" t="s">
        <v>5866</v>
      </c>
      <c r="G1556" t="s">
        <v>5863</v>
      </c>
      <c r="H1556" t="s">
        <v>1924</v>
      </c>
      <c r="I1556">
        <v>1</v>
      </c>
      <c r="J1556" t="s">
        <v>63</v>
      </c>
      <c r="K1556">
        <v>79</v>
      </c>
      <c r="L1556" t="s">
        <v>6076</v>
      </c>
      <c r="M1556" t="s">
        <v>92</v>
      </c>
      <c r="N1556" t="s">
        <v>3828</v>
      </c>
      <c r="O1556">
        <v>40</v>
      </c>
      <c r="R1556" s="2">
        <v>45771</v>
      </c>
      <c r="T1556">
        <v>126</v>
      </c>
      <c r="U1556" s="3">
        <v>5040</v>
      </c>
      <c r="V1556" t="s">
        <v>65</v>
      </c>
      <c r="W1556" t="s">
        <v>1925</v>
      </c>
      <c r="X1556">
        <v>0</v>
      </c>
      <c r="Y1556">
        <v>0</v>
      </c>
      <c r="Z1556">
        <v>0</v>
      </c>
      <c r="AA1556">
        <v>0</v>
      </c>
      <c r="AB1556">
        <v>0</v>
      </c>
      <c r="AC1556">
        <v>0</v>
      </c>
      <c r="AF1556">
        <v>0</v>
      </c>
      <c r="AJ1556" t="s">
        <v>63</v>
      </c>
      <c r="AK1556">
        <v>0</v>
      </c>
      <c r="AL1556" t="s">
        <v>63</v>
      </c>
      <c r="AO1556" t="s">
        <v>1926</v>
      </c>
      <c r="AP1556" t="s">
        <v>1915</v>
      </c>
      <c r="AR1556">
        <v>0</v>
      </c>
      <c r="AS1556">
        <v>0</v>
      </c>
      <c r="AT1556">
        <v>0</v>
      </c>
      <c r="AU1556">
        <v>0</v>
      </c>
      <c r="AV1556">
        <v>0</v>
      </c>
      <c r="AW1556">
        <v>0</v>
      </c>
      <c r="BA1556" t="s">
        <v>63</v>
      </c>
      <c r="BE1556" t="s">
        <v>1915</v>
      </c>
      <c r="BH1556" t="s">
        <v>5864</v>
      </c>
    </row>
    <row r="1557" spans="1:60" x14ac:dyDescent="0.35">
      <c r="A1557" t="s">
        <v>5868</v>
      </c>
      <c r="B1557">
        <v>10000</v>
      </c>
      <c r="C1557">
        <v>10000</v>
      </c>
      <c r="D1557" s="2">
        <v>45776</v>
      </c>
      <c r="E1557" t="s">
        <v>59</v>
      </c>
      <c r="F1557" t="s">
        <v>5862</v>
      </c>
      <c r="G1557" t="s">
        <v>5863</v>
      </c>
      <c r="H1557" t="s">
        <v>1929</v>
      </c>
      <c r="I1557">
        <v>1</v>
      </c>
      <c r="J1557" t="s">
        <v>63</v>
      </c>
      <c r="K1557">
        <v>79</v>
      </c>
      <c r="L1557" t="s">
        <v>6076</v>
      </c>
      <c r="M1557" t="s">
        <v>92</v>
      </c>
      <c r="N1557" t="s">
        <v>3828</v>
      </c>
      <c r="O1557">
        <v>24</v>
      </c>
      <c r="R1557" s="2">
        <v>45771</v>
      </c>
      <c r="T1557">
        <v>210</v>
      </c>
      <c r="U1557" s="3">
        <v>5040</v>
      </c>
      <c r="V1557" t="s">
        <v>65</v>
      </c>
      <c r="W1557" t="s">
        <v>1930</v>
      </c>
      <c r="X1557">
        <v>0</v>
      </c>
      <c r="Y1557">
        <v>0</v>
      </c>
      <c r="Z1557">
        <v>0</v>
      </c>
      <c r="AA1557">
        <v>0</v>
      </c>
      <c r="AB1557">
        <v>0</v>
      </c>
      <c r="AC1557">
        <v>0</v>
      </c>
      <c r="AF1557">
        <v>0</v>
      </c>
      <c r="AJ1557" t="s">
        <v>63</v>
      </c>
      <c r="AK1557">
        <v>0</v>
      </c>
      <c r="AL1557" t="s">
        <v>63</v>
      </c>
      <c r="AO1557" t="s">
        <v>1931</v>
      </c>
      <c r="AP1557" t="s">
        <v>1915</v>
      </c>
      <c r="AR1557">
        <v>0</v>
      </c>
      <c r="AS1557">
        <v>0</v>
      </c>
      <c r="AT1557">
        <v>0</v>
      </c>
      <c r="AU1557">
        <v>0</v>
      </c>
      <c r="AV1557">
        <v>0</v>
      </c>
      <c r="AW1557">
        <v>0</v>
      </c>
      <c r="BA1557" t="s">
        <v>63</v>
      </c>
      <c r="BE1557" t="s">
        <v>1915</v>
      </c>
      <c r="BH1557" t="s">
        <v>5864</v>
      </c>
    </row>
    <row r="1558" spans="1:60" x14ac:dyDescent="0.35">
      <c r="A1558" t="s">
        <v>5869</v>
      </c>
      <c r="B1558">
        <v>10000</v>
      </c>
      <c r="C1558">
        <v>10000</v>
      </c>
      <c r="D1558" s="2">
        <v>45776</v>
      </c>
      <c r="E1558" t="s">
        <v>59</v>
      </c>
      <c r="F1558" t="s">
        <v>5870</v>
      </c>
      <c r="G1558" t="s">
        <v>5863</v>
      </c>
      <c r="H1558" t="s">
        <v>1934</v>
      </c>
      <c r="I1558">
        <v>1</v>
      </c>
      <c r="J1558" t="s">
        <v>63</v>
      </c>
      <c r="K1558">
        <v>79</v>
      </c>
      <c r="L1558" t="s">
        <v>6076</v>
      </c>
      <c r="M1558" t="s">
        <v>92</v>
      </c>
      <c r="N1558" t="s">
        <v>3828</v>
      </c>
      <c r="O1558">
        <v>19</v>
      </c>
      <c r="R1558" s="2">
        <v>45771</v>
      </c>
      <c r="T1558">
        <v>270</v>
      </c>
      <c r="U1558" s="3">
        <v>5130</v>
      </c>
      <c r="V1558" t="s">
        <v>65</v>
      </c>
      <c r="W1558" t="s">
        <v>1935</v>
      </c>
      <c r="X1558">
        <v>0</v>
      </c>
      <c r="Y1558">
        <v>0</v>
      </c>
      <c r="Z1558">
        <v>0</v>
      </c>
      <c r="AA1558">
        <v>0</v>
      </c>
      <c r="AB1558">
        <v>0</v>
      </c>
      <c r="AC1558">
        <v>0</v>
      </c>
      <c r="AF1558">
        <v>0</v>
      </c>
      <c r="AJ1558" t="s">
        <v>63</v>
      </c>
      <c r="AK1558">
        <v>0</v>
      </c>
      <c r="AL1558" t="s">
        <v>63</v>
      </c>
      <c r="AO1558" t="s">
        <v>1936</v>
      </c>
      <c r="AP1558" t="s">
        <v>1915</v>
      </c>
      <c r="AR1558">
        <v>0</v>
      </c>
      <c r="AS1558">
        <v>0</v>
      </c>
      <c r="AT1558">
        <v>0</v>
      </c>
      <c r="AU1558">
        <v>0</v>
      </c>
      <c r="AV1558">
        <v>0</v>
      </c>
      <c r="AW1558">
        <v>0</v>
      </c>
      <c r="BA1558" t="s">
        <v>63</v>
      </c>
      <c r="BE1558" t="s">
        <v>1915</v>
      </c>
      <c r="BH1558" t="s">
        <v>5864</v>
      </c>
    </row>
    <row r="1559" spans="1:60" x14ac:dyDescent="0.35">
      <c r="A1559" t="s">
        <v>5871</v>
      </c>
      <c r="B1559">
        <v>10000</v>
      </c>
      <c r="C1559">
        <v>10000</v>
      </c>
      <c r="D1559" s="2">
        <v>45776</v>
      </c>
      <c r="E1559" t="s">
        <v>59</v>
      </c>
      <c r="F1559" t="s">
        <v>5870</v>
      </c>
      <c r="G1559" t="s">
        <v>5863</v>
      </c>
      <c r="H1559" t="s">
        <v>1939</v>
      </c>
      <c r="I1559">
        <v>1</v>
      </c>
      <c r="J1559" t="s">
        <v>63</v>
      </c>
      <c r="K1559">
        <v>79</v>
      </c>
      <c r="L1559" t="s">
        <v>6076</v>
      </c>
      <c r="M1559" t="s">
        <v>92</v>
      </c>
      <c r="N1559" t="s">
        <v>3828</v>
      </c>
      <c r="O1559">
        <v>24</v>
      </c>
      <c r="R1559" s="2">
        <v>45771</v>
      </c>
      <c r="T1559">
        <v>210</v>
      </c>
      <c r="U1559" s="3">
        <v>5040</v>
      </c>
      <c r="V1559" t="s">
        <v>65</v>
      </c>
      <c r="W1559" t="s">
        <v>1940</v>
      </c>
      <c r="X1559">
        <v>0</v>
      </c>
      <c r="Y1559">
        <v>0</v>
      </c>
      <c r="Z1559">
        <v>0</v>
      </c>
      <c r="AA1559">
        <v>0</v>
      </c>
      <c r="AB1559">
        <v>0</v>
      </c>
      <c r="AC1559">
        <v>0</v>
      </c>
      <c r="AF1559">
        <v>0</v>
      </c>
      <c r="AJ1559" t="s">
        <v>63</v>
      </c>
      <c r="AK1559">
        <v>0</v>
      </c>
      <c r="AL1559" t="s">
        <v>63</v>
      </c>
      <c r="AO1559" t="s">
        <v>1941</v>
      </c>
      <c r="AP1559" t="s">
        <v>1915</v>
      </c>
      <c r="AR1559">
        <v>0</v>
      </c>
      <c r="AS1559">
        <v>0</v>
      </c>
      <c r="AT1559">
        <v>0</v>
      </c>
      <c r="AU1559">
        <v>0</v>
      </c>
      <c r="AV1559">
        <v>0</v>
      </c>
      <c r="AW1559">
        <v>0</v>
      </c>
      <c r="BA1559" t="s">
        <v>63</v>
      </c>
      <c r="BE1559" t="s">
        <v>1915</v>
      </c>
      <c r="BH1559" t="s">
        <v>5864</v>
      </c>
    </row>
    <row r="1560" spans="1:60" x14ac:dyDescent="0.35">
      <c r="A1560" t="s">
        <v>5872</v>
      </c>
      <c r="B1560">
        <v>10000</v>
      </c>
      <c r="C1560">
        <v>10000</v>
      </c>
      <c r="D1560" s="2">
        <v>45776</v>
      </c>
      <c r="E1560" t="s">
        <v>59</v>
      </c>
      <c r="F1560" t="s">
        <v>5866</v>
      </c>
      <c r="G1560" t="s">
        <v>5863</v>
      </c>
      <c r="H1560" t="s">
        <v>1939</v>
      </c>
      <c r="I1560">
        <v>1</v>
      </c>
      <c r="J1560" t="s">
        <v>63</v>
      </c>
      <c r="K1560">
        <v>79</v>
      </c>
      <c r="L1560" t="s">
        <v>6076</v>
      </c>
      <c r="M1560" t="s">
        <v>92</v>
      </c>
      <c r="N1560" t="s">
        <v>3828</v>
      </c>
      <c r="O1560">
        <v>40</v>
      </c>
      <c r="R1560" s="2">
        <v>45771</v>
      </c>
      <c r="T1560">
        <v>126</v>
      </c>
      <c r="U1560" s="3">
        <v>5040</v>
      </c>
      <c r="V1560" t="s">
        <v>65</v>
      </c>
      <c r="W1560" t="s">
        <v>1944</v>
      </c>
      <c r="X1560">
        <v>0</v>
      </c>
      <c r="Y1560">
        <v>0</v>
      </c>
      <c r="Z1560">
        <v>0</v>
      </c>
      <c r="AA1560">
        <v>0</v>
      </c>
      <c r="AB1560">
        <v>0</v>
      </c>
      <c r="AC1560">
        <v>0</v>
      </c>
      <c r="AF1560">
        <v>0</v>
      </c>
      <c r="AJ1560" t="s">
        <v>63</v>
      </c>
      <c r="AK1560">
        <v>0</v>
      </c>
      <c r="AL1560" t="s">
        <v>63</v>
      </c>
      <c r="AO1560" t="s">
        <v>1945</v>
      </c>
      <c r="AP1560" t="s">
        <v>1915</v>
      </c>
      <c r="AR1560">
        <v>0</v>
      </c>
      <c r="AS1560">
        <v>0</v>
      </c>
      <c r="AT1560">
        <v>0</v>
      </c>
      <c r="AU1560">
        <v>0</v>
      </c>
      <c r="AV1560">
        <v>0</v>
      </c>
      <c r="AW1560">
        <v>0</v>
      </c>
      <c r="BA1560" t="s">
        <v>63</v>
      </c>
      <c r="BE1560" t="s">
        <v>1915</v>
      </c>
      <c r="BH1560" t="s">
        <v>5864</v>
      </c>
    </row>
    <row r="1561" spans="1:60" x14ac:dyDescent="0.35">
      <c r="A1561" t="s">
        <v>5873</v>
      </c>
      <c r="B1561">
        <v>10000</v>
      </c>
      <c r="C1561">
        <v>10000</v>
      </c>
      <c r="D1561" s="2">
        <v>45776</v>
      </c>
      <c r="E1561" t="s">
        <v>59</v>
      </c>
      <c r="F1561" t="s">
        <v>5874</v>
      </c>
      <c r="G1561" t="s">
        <v>5875</v>
      </c>
      <c r="H1561" t="s">
        <v>1949</v>
      </c>
      <c r="I1561">
        <v>1</v>
      </c>
      <c r="J1561" t="s">
        <v>63</v>
      </c>
      <c r="K1561">
        <v>79</v>
      </c>
      <c r="L1561" t="s">
        <v>6076</v>
      </c>
      <c r="M1561" t="s">
        <v>92</v>
      </c>
      <c r="N1561" t="s">
        <v>3828</v>
      </c>
      <c r="O1561">
        <v>24</v>
      </c>
      <c r="R1561" s="2">
        <v>45771</v>
      </c>
      <c r="T1561">
        <v>210</v>
      </c>
      <c r="U1561" s="3">
        <v>5040</v>
      </c>
      <c r="V1561" t="s">
        <v>65</v>
      </c>
      <c r="W1561" t="s">
        <v>1950</v>
      </c>
      <c r="X1561">
        <v>0</v>
      </c>
      <c r="Y1561">
        <v>0</v>
      </c>
      <c r="Z1561">
        <v>0</v>
      </c>
      <c r="AA1561">
        <v>0</v>
      </c>
      <c r="AB1561">
        <v>0</v>
      </c>
      <c r="AC1561">
        <v>0</v>
      </c>
      <c r="AF1561">
        <v>0</v>
      </c>
      <c r="AJ1561" t="s">
        <v>63</v>
      </c>
      <c r="AK1561">
        <v>0</v>
      </c>
      <c r="AL1561" t="s">
        <v>63</v>
      </c>
      <c r="AO1561" t="s">
        <v>1951</v>
      </c>
      <c r="AP1561" t="s">
        <v>1915</v>
      </c>
      <c r="AR1561">
        <v>0</v>
      </c>
      <c r="AS1561">
        <v>0</v>
      </c>
      <c r="AT1561">
        <v>0</v>
      </c>
      <c r="AU1561">
        <v>0</v>
      </c>
      <c r="AV1561">
        <v>0</v>
      </c>
      <c r="AW1561">
        <v>0</v>
      </c>
      <c r="BA1561" t="s">
        <v>63</v>
      </c>
      <c r="BE1561" t="s">
        <v>1915</v>
      </c>
      <c r="BH1561" t="s">
        <v>5876</v>
      </c>
    </row>
    <row r="1562" spans="1:60" x14ac:dyDescent="0.35">
      <c r="A1562" t="s">
        <v>5877</v>
      </c>
      <c r="B1562">
        <v>10000</v>
      </c>
      <c r="C1562">
        <v>10000</v>
      </c>
      <c r="D1562" s="2">
        <v>45776</v>
      </c>
      <c r="E1562" t="s">
        <v>59</v>
      </c>
      <c r="F1562" t="s">
        <v>5870</v>
      </c>
      <c r="G1562" t="s">
        <v>5863</v>
      </c>
      <c r="H1562" t="s">
        <v>1955</v>
      </c>
      <c r="I1562">
        <v>1</v>
      </c>
      <c r="J1562" t="s">
        <v>63</v>
      </c>
      <c r="K1562">
        <v>79</v>
      </c>
      <c r="L1562" t="s">
        <v>6076</v>
      </c>
      <c r="M1562" t="s">
        <v>92</v>
      </c>
      <c r="N1562" t="s">
        <v>3828</v>
      </c>
      <c r="O1562">
        <v>12</v>
      </c>
      <c r="R1562" s="2">
        <v>45771</v>
      </c>
      <c r="T1562">
        <v>450</v>
      </c>
      <c r="U1562" s="3">
        <v>5400</v>
      </c>
      <c r="V1562" t="s">
        <v>65</v>
      </c>
      <c r="W1562" t="s">
        <v>1956</v>
      </c>
      <c r="X1562">
        <v>0</v>
      </c>
      <c r="Y1562">
        <v>0</v>
      </c>
      <c r="Z1562">
        <v>0</v>
      </c>
      <c r="AA1562">
        <v>0</v>
      </c>
      <c r="AB1562">
        <v>0</v>
      </c>
      <c r="AC1562">
        <v>0</v>
      </c>
      <c r="AF1562">
        <v>0</v>
      </c>
      <c r="AJ1562" t="s">
        <v>63</v>
      </c>
      <c r="AK1562">
        <v>0</v>
      </c>
      <c r="AL1562" t="s">
        <v>63</v>
      </c>
      <c r="AO1562" t="s">
        <v>1957</v>
      </c>
      <c r="AP1562" t="s">
        <v>1915</v>
      </c>
      <c r="AR1562">
        <v>0</v>
      </c>
      <c r="AS1562">
        <v>0</v>
      </c>
      <c r="AT1562">
        <v>0</v>
      </c>
      <c r="AU1562">
        <v>0</v>
      </c>
      <c r="AV1562">
        <v>0</v>
      </c>
      <c r="AW1562">
        <v>0</v>
      </c>
      <c r="BA1562" t="s">
        <v>63</v>
      </c>
      <c r="BE1562" t="s">
        <v>1915</v>
      </c>
      <c r="BH1562" t="s">
        <v>5876</v>
      </c>
    </row>
    <row r="1563" spans="1:60" x14ac:dyDescent="0.35">
      <c r="A1563" t="s">
        <v>5878</v>
      </c>
      <c r="B1563">
        <v>10000</v>
      </c>
      <c r="C1563">
        <v>10000</v>
      </c>
      <c r="D1563" s="2">
        <v>45776</v>
      </c>
      <c r="E1563" t="s">
        <v>59</v>
      </c>
      <c r="F1563" t="s">
        <v>5879</v>
      </c>
      <c r="G1563" t="s">
        <v>5863</v>
      </c>
      <c r="H1563" t="s">
        <v>1960</v>
      </c>
      <c r="I1563">
        <v>1</v>
      </c>
      <c r="J1563" t="s">
        <v>63</v>
      </c>
      <c r="K1563">
        <v>79</v>
      </c>
      <c r="L1563" t="s">
        <v>6076</v>
      </c>
      <c r="M1563" t="s">
        <v>92</v>
      </c>
      <c r="N1563" t="s">
        <v>3828</v>
      </c>
      <c r="O1563">
        <v>34</v>
      </c>
      <c r="R1563" s="2">
        <v>45771</v>
      </c>
      <c r="T1563">
        <v>150</v>
      </c>
      <c r="U1563" s="3">
        <v>5100</v>
      </c>
      <c r="V1563" t="s">
        <v>65</v>
      </c>
      <c r="W1563" t="s">
        <v>1961</v>
      </c>
      <c r="X1563">
        <v>0</v>
      </c>
      <c r="Y1563">
        <v>0</v>
      </c>
      <c r="Z1563">
        <v>0</v>
      </c>
      <c r="AA1563">
        <v>0</v>
      </c>
      <c r="AB1563">
        <v>0</v>
      </c>
      <c r="AC1563">
        <v>0</v>
      </c>
      <c r="AF1563">
        <v>0</v>
      </c>
      <c r="AJ1563" t="s">
        <v>63</v>
      </c>
      <c r="AK1563">
        <v>0</v>
      </c>
      <c r="AL1563" t="s">
        <v>63</v>
      </c>
      <c r="AO1563" t="s">
        <v>1962</v>
      </c>
      <c r="AP1563" t="s">
        <v>1915</v>
      </c>
      <c r="AR1563">
        <v>0</v>
      </c>
      <c r="AS1563">
        <v>0</v>
      </c>
      <c r="AT1563">
        <v>0</v>
      </c>
      <c r="AU1563">
        <v>0</v>
      </c>
      <c r="AV1563">
        <v>0</v>
      </c>
      <c r="AW1563">
        <v>0</v>
      </c>
      <c r="BA1563" t="s">
        <v>63</v>
      </c>
      <c r="BE1563" t="s">
        <v>1915</v>
      </c>
      <c r="BH1563" t="s">
        <v>5876</v>
      </c>
    </row>
    <row r="1564" spans="1:60" x14ac:dyDescent="0.35">
      <c r="A1564" t="s">
        <v>5880</v>
      </c>
      <c r="B1564">
        <v>10000</v>
      </c>
      <c r="C1564">
        <v>10000</v>
      </c>
      <c r="D1564" s="2">
        <v>45776</v>
      </c>
      <c r="E1564" t="s">
        <v>59</v>
      </c>
      <c r="F1564" t="s">
        <v>5881</v>
      </c>
      <c r="G1564" t="s">
        <v>5875</v>
      </c>
      <c r="H1564" t="s">
        <v>1964</v>
      </c>
      <c r="I1564">
        <v>1</v>
      </c>
      <c r="J1564" t="s">
        <v>63</v>
      </c>
      <c r="K1564">
        <v>79</v>
      </c>
      <c r="L1564" t="s">
        <v>6076</v>
      </c>
      <c r="M1564" t="s">
        <v>92</v>
      </c>
      <c r="N1564" t="s">
        <v>3828</v>
      </c>
      <c r="O1564">
        <v>56</v>
      </c>
      <c r="R1564" s="2">
        <v>45771</v>
      </c>
      <c r="T1564">
        <v>54</v>
      </c>
      <c r="U1564" s="3">
        <v>3024</v>
      </c>
      <c r="V1564" t="s">
        <v>65</v>
      </c>
      <c r="W1564" t="s">
        <v>1965</v>
      </c>
      <c r="X1564">
        <v>0</v>
      </c>
      <c r="Y1564">
        <v>0</v>
      </c>
      <c r="Z1564">
        <v>0</v>
      </c>
      <c r="AA1564">
        <v>0</v>
      </c>
      <c r="AB1564">
        <v>0</v>
      </c>
      <c r="AC1564">
        <v>0</v>
      </c>
      <c r="AF1564">
        <v>0</v>
      </c>
      <c r="AJ1564" t="s">
        <v>63</v>
      </c>
      <c r="AK1564">
        <v>0</v>
      </c>
      <c r="AL1564" t="s">
        <v>63</v>
      </c>
      <c r="AO1564" t="s">
        <v>1966</v>
      </c>
      <c r="AP1564" t="s">
        <v>1915</v>
      </c>
      <c r="AR1564">
        <v>0</v>
      </c>
      <c r="AS1564">
        <v>0</v>
      </c>
      <c r="AT1564">
        <v>0</v>
      </c>
      <c r="AU1564">
        <v>0</v>
      </c>
      <c r="AV1564">
        <v>0</v>
      </c>
      <c r="AW1564">
        <v>0</v>
      </c>
      <c r="BA1564" t="s">
        <v>63</v>
      </c>
      <c r="BE1564" t="s">
        <v>1915</v>
      </c>
      <c r="BH1564" t="s">
        <v>5876</v>
      </c>
    </row>
    <row r="1565" spans="1:60" x14ac:dyDescent="0.35">
      <c r="A1565" t="s">
        <v>5882</v>
      </c>
      <c r="B1565">
        <v>10000</v>
      </c>
      <c r="C1565">
        <v>10000</v>
      </c>
      <c r="D1565" s="2">
        <v>45776</v>
      </c>
      <c r="E1565" t="s">
        <v>59</v>
      </c>
      <c r="F1565" t="s">
        <v>5879</v>
      </c>
      <c r="G1565" t="s">
        <v>5863</v>
      </c>
      <c r="H1565" t="s">
        <v>1969</v>
      </c>
      <c r="I1565">
        <v>1</v>
      </c>
      <c r="J1565" t="s">
        <v>63</v>
      </c>
      <c r="K1565">
        <v>79</v>
      </c>
      <c r="L1565" t="s">
        <v>6076</v>
      </c>
      <c r="M1565" t="s">
        <v>92</v>
      </c>
      <c r="N1565" t="s">
        <v>3828</v>
      </c>
      <c r="O1565">
        <v>42</v>
      </c>
      <c r="R1565" s="2">
        <v>45771</v>
      </c>
      <c r="T1565">
        <v>48</v>
      </c>
      <c r="U1565" s="3">
        <v>2016</v>
      </c>
      <c r="V1565" t="s">
        <v>65</v>
      </c>
      <c r="W1565" t="s">
        <v>1970</v>
      </c>
      <c r="X1565">
        <v>0</v>
      </c>
      <c r="Y1565">
        <v>0</v>
      </c>
      <c r="Z1565">
        <v>0</v>
      </c>
      <c r="AA1565">
        <v>0</v>
      </c>
      <c r="AB1565">
        <v>0</v>
      </c>
      <c r="AC1565">
        <v>0</v>
      </c>
      <c r="AF1565">
        <v>0</v>
      </c>
      <c r="AJ1565" t="s">
        <v>63</v>
      </c>
      <c r="AK1565">
        <v>0</v>
      </c>
      <c r="AL1565" t="s">
        <v>63</v>
      </c>
      <c r="AO1565" t="s">
        <v>1971</v>
      </c>
      <c r="AP1565" t="s">
        <v>1915</v>
      </c>
      <c r="AR1565">
        <v>0</v>
      </c>
      <c r="AS1565">
        <v>0</v>
      </c>
      <c r="AT1565">
        <v>0</v>
      </c>
      <c r="AU1565">
        <v>0</v>
      </c>
      <c r="AV1565">
        <v>0</v>
      </c>
      <c r="AW1565">
        <v>0</v>
      </c>
      <c r="BA1565" t="s">
        <v>63</v>
      </c>
      <c r="BE1565" t="s">
        <v>1915</v>
      </c>
      <c r="BH1565" t="s">
        <v>5876</v>
      </c>
    </row>
    <row r="1566" spans="1:60" x14ac:dyDescent="0.35">
      <c r="A1566" t="s">
        <v>5883</v>
      </c>
      <c r="B1566">
        <v>10000</v>
      </c>
      <c r="C1566">
        <v>10000</v>
      </c>
      <c r="D1566" s="2">
        <v>45776</v>
      </c>
      <c r="E1566" t="s">
        <v>59</v>
      </c>
      <c r="F1566" t="s">
        <v>5870</v>
      </c>
      <c r="G1566" t="s">
        <v>5863</v>
      </c>
      <c r="H1566" t="s">
        <v>1974</v>
      </c>
      <c r="I1566">
        <v>1</v>
      </c>
      <c r="J1566" t="s">
        <v>63</v>
      </c>
      <c r="K1566">
        <v>79</v>
      </c>
      <c r="L1566" t="s">
        <v>6076</v>
      </c>
      <c r="M1566" t="s">
        <v>92</v>
      </c>
      <c r="N1566" t="s">
        <v>3828</v>
      </c>
      <c r="O1566">
        <v>100</v>
      </c>
      <c r="R1566" s="2">
        <v>45771</v>
      </c>
      <c r="T1566">
        <v>30</v>
      </c>
      <c r="U1566" s="3">
        <v>3000</v>
      </c>
      <c r="V1566" t="s">
        <v>65</v>
      </c>
      <c r="W1566" t="s">
        <v>1975</v>
      </c>
      <c r="X1566">
        <v>0</v>
      </c>
      <c r="Y1566">
        <v>0</v>
      </c>
      <c r="Z1566">
        <v>0</v>
      </c>
      <c r="AA1566">
        <v>0</v>
      </c>
      <c r="AB1566">
        <v>0</v>
      </c>
      <c r="AC1566">
        <v>0</v>
      </c>
      <c r="AF1566">
        <v>0</v>
      </c>
      <c r="AJ1566" t="s">
        <v>63</v>
      </c>
      <c r="AK1566">
        <v>0</v>
      </c>
      <c r="AL1566" t="s">
        <v>63</v>
      </c>
      <c r="AO1566" t="s">
        <v>1976</v>
      </c>
      <c r="AP1566" t="s">
        <v>1915</v>
      </c>
      <c r="AR1566">
        <v>0</v>
      </c>
      <c r="AS1566">
        <v>0</v>
      </c>
      <c r="AT1566">
        <v>0</v>
      </c>
      <c r="AU1566">
        <v>0</v>
      </c>
      <c r="AV1566">
        <v>0</v>
      </c>
      <c r="AW1566">
        <v>0</v>
      </c>
      <c r="BA1566" t="s">
        <v>63</v>
      </c>
      <c r="BE1566" t="s">
        <v>1915</v>
      </c>
      <c r="BH1566" t="s">
        <v>5876</v>
      </c>
    </row>
    <row r="1567" spans="1:60" x14ac:dyDescent="0.35">
      <c r="A1567" t="s">
        <v>5884</v>
      </c>
      <c r="B1567">
        <v>10000</v>
      </c>
      <c r="C1567">
        <v>10000</v>
      </c>
      <c r="D1567" s="2">
        <v>45776</v>
      </c>
      <c r="E1567" t="s">
        <v>59</v>
      </c>
      <c r="F1567" t="s">
        <v>5881</v>
      </c>
      <c r="G1567" t="s">
        <v>5875</v>
      </c>
      <c r="H1567" t="s">
        <v>1978</v>
      </c>
      <c r="I1567">
        <v>1</v>
      </c>
      <c r="J1567" t="s">
        <v>63</v>
      </c>
      <c r="K1567">
        <v>79</v>
      </c>
      <c r="L1567" t="s">
        <v>6076</v>
      </c>
      <c r="M1567" t="s">
        <v>92</v>
      </c>
      <c r="N1567" t="s">
        <v>3828</v>
      </c>
      <c r="O1567">
        <v>56</v>
      </c>
      <c r="R1567" s="2">
        <v>45771</v>
      </c>
      <c r="T1567">
        <v>18</v>
      </c>
      <c r="U1567" s="3">
        <v>1008</v>
      </c>
      <c r="V1567" t="s">
        <v>65</v>
      </c>
      <c r="W1567" t="s">
        <v>1979</v>
      </c>
      <c r="X1567">
        <v>0</v>
      </c>
      <c r="Y1567">
        <v>0</v>
      </c>
      <c r="Z1567">
        <v>0</v>
      </c>
      <c r="AA1567">
        <v>0</v>
      </c>
      <c r="AB1567">
        <v>0</v>
      </c>
      <c r="AC1567">
        <v>0</v>
      </c>
      <c r="AF1567">
        <v>0</v>
      </c>
      <c r="AJ1567" t="s">
        <v>63</v>
      </c>
      <c r="AK1567">
        <v>0</v>
      </c>
      <c r="AL1567" t="s">
        <v>63</v>
      </c>
      <c r="AO1567" t="s">
        <v>1980</v>
      </c>
      <c r="AP1567" t="s">
        <v>1915</v>
      </c>
      <c r="AR1567">
        <v>0</v>
      </c>
      <c r="AS1567">
        <v>0</v>
      </c>
      <c r="AT1567">
        <v>0</v>
      </c>
      <c r="AU1567">
        <v>0</v>
      </c>
      <c r="AV1567">
        <v>0</v>
      </c>
      <c r="AW1567">
        <v>0</v>
      </c>
      <c r="BA1567" t="s">
        <v>63</v>
      </c>
      <c r="BE1567" t="s">
        <v>1915</v>
      </c>
      <c r="BH1567" t="s">
        <v>5876</v>
      </c>
    </row>
    <row r="1568" spans="1:60" x14ac:dyDescent="0.35">
      <c r="A1568" t="s">
        <v>3454</v>
      </c>
      <c r="B1568">
        <v>10000</v>
      </c>
      <c r="C1568">
        <v>60000</v>
      </c>
      <c r="D1568" s="2">
        <v>45772</v>
      </c>
      <c r="E1568" t="s">
        <v>59</v>
      </c>
      <c r="F1568" t="s">
        <v>3455</v>
      </c>
      <c r="G1568" t="s">
        <v>3456</v>
      </c>
      <c r="I1568">
        <v>1</v>
      </c>
      <c r="J1568" t="s">
        <v>183</v>
      </c>
      <c r="K1568">
        <v>103</v>
      </c>
      <c r="L1568" t="s">
        <v>6044</v>
      </c>
      <c r="M1568" t="s">
        <v>1314</v>
      </c>
      <c r="N1568" t="s">
        <v>3847</v>
      </c>
      <c r="O1568" s="3">
        <v>13125</v>
      </c>
      <c r="R1568" s="2">
        <v>45771</v>
      </c>
      <c r="T1568">
        <v>8</v>
      </c>
      <c r="U1568" s="3">
        <v>105000</v>
      </c>
      <c r="V1568" t="s">
        <v>65</v>
      </c>
      <c r="W1568" t="s">
        <v>66</v>
      </c>
      <c r="X1568">
        <v>0</v>
      </c>
      <c r="Y1568" s="3">
        <v>105000</v>
      </c>
      <c r="Z1568">
        <v>0</v>
      </c>
      <c r="AA1568">
        <v>0</v>
      </c>
      <c r="AB1568">
        <v>0</v>
      </c>
      <c r="AC1568">
        <v>0</v>
      </c>
      <c r="AF1568">
        <v>0</v>
      </c>
      <c r="AO1568" t="s">
        <v>67</v>
      </c>
      <c r="AP1568" t="s">
        <v>68</v>
      </c>
      <c r="AR1568">
        <v>0</v>
      </c>
      <c r="AS1568">
        <v>0</v>
      </c>
      <c r="AT1568">
        <v>0</v>
      </c>
      <c r="AU1568">
        <v>0</v>
      </c>
      <c r="AV1568">
        <v>0</v>
      </c>
      <c r="AW1568">
        <v>0</v>
      </c>
      <c r="BA1568" t="s">
        <v>63</v>
      </c>
      <c r="BB1568" t="s">
        <v>5421</v>
      </c>
      <c r="BC1568">
        <v>0</v>
      </c>
      <c r="BE1568" t="s">
        <v>68</v>
      </c>
      <c r="BH1568" t="s">
        <v>3457</v>
      </c>
    </row>
    <row r="1569" spans="1:60" x14ac:dyDescent="0.35">
      <c r="A1569" t="s">
        <v>3458</v>
      </c>
      <c r="B1569">
        <v>10000</v>
      </c>
      <c r="C1569">
        <v>10000</v>
      </c>
      <c r="D1569" s="2">
        <v>45772</v>
      </c>
      <c r="E1569" t="s">
        <v>59</v>
      </c>
      <c r="F1569" s="4">
        <v>0.49002314814814812</v>
      </c>
      <c r="G1569" t="s">
        <v>2398</v>
      </c>
      <c r="I1569">
        <v>1</v>
      </c>
      <c r="J1569" t="s">
        <v>183</v>
      </c>
      <c r="K1569">
        <v>86</v>
      </c>
      <c r="L1569" t="s">
        <v>6043</v>
      </c>
      <c r="M1569" t="s">
        <v>1696</v>
      </c>
      <c r="N1569" t="s">
        <v>3840</v>
      </c>
      <c r="O1569" s="3">
        <v>39000</v>
      </c>
      <c r="R1569" s="2">
        <v>45771</v>
      </c>
      <c r="T1569">
        <v>8</v>
      </c>
      <c r="U1569" s="3">
        <v>312000</v>
      </c>
      <c r="V1569" t="s">
        <v>65</v>
      </c>
      <c r="W1569" s="7" t="s">
        <v>3460</v>
      </c>
      <c r="X1569">
        <v>0</v>
      </c>
      <c r="Y1569" s="3">
        <v>312000</v>
      </c>
      <c r="Z1569">
        <v>0</v>
      </c>
      <c r="AA1569">
        <v>0</v>
      </c>
      <c r="AB1569">
        <v>0</v>
      </c>
      <c r="AC1569">
        <v>0</v>
      </c>
      <c r="AF1569">
        <v>0</v>
      </c>
      <c r="AO1569" s="7" t="s">
        <v>3461</v>
      </c>
      <c r="AP1569" t="s">
        <v>203</v>
      </c>
      <c r="AR1569">
        <v>0</v>
      </c>
      <c r="AS1569">
        <v>0</v>
      </c>
      <c r="AT1569">
        <v>0</v>
      </c>
      <c r="AU1569">
        <v>0</v>
      </c>
      <c r="AV1569">
        <v>0</v>
      </c>
      <c r="AW1569">
        <v>0</v>
      </c>
      <c r="BA1569" t="s">
        <v>63</v>
      </c>
      <c r="BB1569" t="s">
        <v>5885</v>
      </c>
      <c r="BC1569">
        <v>0</v>
      </c>
      <c r="BE1569" t="s">
        <v>203</v>
      </c>
      <c r="BH1569" t="s">
        <v>3462</v>
      </c>
    </row>
    <row r="1570" spans="1:60" x14ac:dyDescent="0.35">
      <c r="A1570" t="s">
        <v>3463</v>
      </c>
      <c r="B1570">
        <v>10000</v>
      </c>
      <c r="C1570">
        <v>10000</v>
      </c>
      <c r="D1570" s="2">
        <v>45772</v>
      </c>
      <c r="E1570" t="s">
        <v>59</v>
      </c>
      <c r="F1570" t="s">
        <v>3464</v>
      </c>
      <c r="G1570" t="s">
        <v>3465</v>
      </c>
      <c r="I1570">
        <v>1</v>
      </c>
      <c r="J1570" t="s">
        <v>183</v>
      </c>
      <c r="K1570">
        <v>71</v>
      </c>
      <c r="L1570" t="s">
        <v>6057</v>
      </c>
      <c r="M1570" t="s">
        <v>368</v>
      </c>
      <c r="N1570" t="s">
        <v>3857</v>
      </c>
      <c r="O1570" s="3">
        <v>5000</v>
      </c>
      <c r="R1570" s="2">
        <v>45771</v>
      </c>
      <c r="T1570">
        <v>4</v>
      </c>
      <c r="U1570" s="3">
        <v>20000</v>
      </c>
      <c r="V1570" t="s">
        <v>65</v>
      </c>
      <c r="W1570">
        <v>83624410001</v>
      </c>
      <c r="X1570">
        <v>0</v>
      </c>
      <c r="Y1570" s="3">
        <v>20000</v>
      </c>
      <c r="Z1570">
        <v>0</v>
      </c>
      <c r="AA1570">
        <v>0</v>
      </c>
      <c r="AB1570">
        <v>0</v>
      </c>
      <c r="AC1570">
        <v>0</v>
      </c>
      <c r="AF1570">
        <v>0</v>
      </c>
      <c r="AO1570">
        <v>8362441</v>
      </c>
      <c r="AP1570" t="s">
        <v>162</v>
      </c>
      <c r="AR1570">
        <v>0</v>
      </c>
      <c r="AS1570">
        <v>0</v>
      </c>
      <c r="AT1570">
        <v>0</v>
      </c>
      <c r="AU1570">
        <v>0</v>
      </c>
      <c r="AV1570">
        <v>0</v>
      </c>
      <c r="AW1570">
        <v>0</v>
      </c>
      <c r="BA1570" t="s">
        <v>63</v>
      </c>
      <c r="BB1570" t="s">
        <v>5886</v>
      </c>
      <c r="BC1570">
        <v>0</v>
      </c>
      <c r="BE1570" t="s">
        <v>162</v>
      </c>
      <c r="BH1570" t="s">
        <v>3466</v>
      </c>
    </row>
    <row r="1571" spans="1:60" x14ac:dyDescent="0.35">
      <c r="A1571" t="s">
        <v>3467</v>
      </c>
      <c r="B1571">
        <v>10000</v>
      </c>
      <c r="C1571">
        <v>20000</v>
      </c>
      <c r="D1571" s="2">
        <v>45771</v>
      </c>
      <c r="E1571" t="s">
        <v>59</v>
      </c>
      <c r="F1571" t="s">
        <v>3468</v>
      </c>
      <c r="G1571" t="s">
        <v>3469</v>
      </c>
      <c r="I1571">
        <v>2</v>
      </c>
      <c r="J1571" t="s">
        <v>183</v>
      </c>
      <c r="K1571">
        <v>71</v>
      </c>
      <c r="L1571" t="s">
        <v>6057</v>
      </c>
      <c r="M1571" t="s">
        <v>368</v>
      </c>
      <c r="N1571" t="s">
        <v>3857</v>
      </c>
      <c r="O1571" s="3">
        <v>1112</v>
      </c>
      <c r="R1571" s="2">
        <v>45771</v>
      </c>
      <c r="T1571">
        <v>9</v>
      </c>
      <c r="U1571" s="3">
        <v>10008</v>
      </c>
      <c r="V1571" t="s">
        <v>65</v>
      </c>
      <c r="W1571">
        <v>83634490001</v>
      </c>
      <c r="X1571">
        <v>0</v>
      </c>
      <c r="Y1571" s="3">
        <v>10000</v>
      </c>
      <c r="Z1571">
        <v>8</v>
      </c>
      <c r="AA1571">
        <v>0</v>
      </c>
      <c r="AB1571">
        <v>0</v>
      </c>
      <c r="AC1571">
        <v>0</v>
      </c>
      <c r="AF1571">
        <v>0</v>
      </c>
      <c r="AO1571">
        <v>8363449</v>
      </c>
      <c r="AP1571" t="s">
        <v>162</v>
      </c>
      <c r="AR1571">
        <v>0</v>
      </c>
      <c r="AS1571">
        <v>0</v>
      </c>
      <c r="AT1571">
        <v>0</v>
      </c>
      <c r="AU1571">
        <v>0</v>
      </c>
      <c r="AV1571">
        <v>0</v>
      </c>
      <c r="AW1571">
        <v>0</v>
      </c>
      <c r="BA1571" t="s">
        <v>63</v>
      </c>
      <c r="BB1571" t="s">
        <v>5613</v>
      </c>
      <c r="BC1571">
        <v>0</v>
      </c>
      <c r="BE1571" t="s">
        <v>162</v>
      </c>
      <c r="BH1571" t="s">
        <v>3466</v>
      </c>
    </row>
    <row r="1572" spans="1:60" x14ac:dyDescent="0.35">
      <c r="A1572" t="s">
        <v>3470</v>
      </c>
      <c r="B1572">
        <v>10000</v>
      </c>
      <c r="C1572">
        <v>20000</v>
      </c>
      <c r="D1572" s="2">
        <v>45771</v>
      </c>
      <c r="E1572" t="s">
        <v>59</v>
      </c>
      <c r="F1572" t="s">
        <v>3471</v>
      </c>
      <c r="G1572" t="s">
        <v>3469</v>
      </c>
      <c r="I1572">
        <v>2</v>
      </c>
      <c r="J1572" t="s">
        <v>183</v>
      </c>
      <c r="K1572">
        <v>71</v>
      </c>
      <c r="L1572" t="s">
        <v>6057</v>
      </c>
      <c r="M1572" t="s">
        <v>368</v>
      </c>
      <c r="N1572" t="s">
        <v>3857</v>
      </c>
      <c r="O1572" s="3">
        <v>1112</v>
      </c>
      <c r="R1572" s="2">
        <v>45771</v>
      </c>
      <c r="T1572">
        <v>9</v>
      </c>
      <c r="U1572" s="3">
        <v>10008</v>
      </c>
      <c r="V1572" t="s">
        <v>65</v>
      </c>
      <c r="W1572">
        <v>83635750001</v>
      </c>
      <c r="X1572">
        <v>0</v>
      </c>
      <c r="Y1572" s="3">
        <v>10000</v>
      </c>
      <c r="Z1572">
        <v>8</v>
      </c>
      <c r="AA1572">
        <v>0</v>
      </c>
      <c r="AB1572">
        <v>0</v>
      </c>
      <c r="AC1572">
        <v>0</v>
      </c>
      <c r="AF1572">
        <v>0</v>
      </c>
      <c r="AO1572">
        <v>8363575</v>
      </c>
      <c r="AP1572" t="s">
        <v>162</v>
      </c>
      <c r="AR1572">
        <v>0</v>
      </c>
      <c r="AS1572">
        <v>0</v>
      </c>
      <c r="AT1572">
        <v>0</v>
      </c>
      <c r="AU1572">
        <v>0</v>
      </c>
      <c r="AV1572">
        <v>0</v>
      </c>
      <c r="AW1572">
        <v>0</v>
      </c>
      <c r="BA1572" t="s">
        <v>63</v>
      </c>
      <c r="BB1572" t="s">
        <v>5614</v>
      </c>
      <c r="BC1572">
        <v>0</v>
      </c>
      <c r="BE1572" t="s">
        <v>162</v>
      </c>
      <c r="BH1572" t="s">
        <v>3466</v>
      </c>
    </row>
    <row r="1573" spans="1:60" x14ac:dyDescent="0.35">
      <c r="A1573" t="s">
        <v>3472</v>
      </c>
      <c r="B1573">
        <v>10000</v>
      </c>
      <c r="C1573">
        <v>20000</v>
      </c>
      <c r="D1573" s="2">
        <v>45771</v>
      </c>
      <c r="E1573" t="s">
        <v>59</v>
      </c>
      <c r="F1573" t="s">
        <v>3473</v>
      </c>
      <c r="G1573" t="s">
        <v>3469</v>
      </c>
      <c r="I1573">
        <v>2</v>
      </c>
      <c r="J1573" t="s">
        <v>183</v>
      </c>
      <c r="K1573">
        <v>71</v>
      </c>
      <c r="L1573" t="s">
        <v>6057</v>
      </c>
      <c r="M1573" t="s">
        <v>368</v>
      </c>
      <c r="N1573" t="s">
        <v>3857</v>
      </c>
      <c r="O1573" s="3">
        <v>1112</v>
      </c>
      <c r="R1573" s="2">
        <v>45771</v>
      </c>
      <c r="T1573">
        <v>9</v>
      </c>
      <c r="U1573" s="3">
        <v>10008</v>
      </c>
      <c r="V1573" t="s">
        <v>65</v>
      </c>
      <c r="W1573">
        <v>83635760001</v>
      </c>
      <c r="X1573">
        <v>0</v>
      </c>
      <c r="Y1573" s="3">
        <v>10000</v>
      </c>
      <c r="Z1573">
        <v>8</v>
      </c>
      <c r="AA1573">
        <v>0</v>
      </c>
      <c r="AB1573">
        <v>0</v>
      </c>
      <c r="AC1573">
        <v>0</v>
      </c>
      <c r="AF1573">
        <v>0</v>
      </c>
      <c r="AO1573">
        <v>8363576</v>
      </c>
      <c r="AP1573" t="s">
        <v>162</v>
      </c>
      <c r="AR1573">
        <v>0</v>
      </c>
      <c r="AS1573">
        <v>0</v>
      </c>
      <c r="AT1573">
        <v>0</v>
      </c>
      <c r="AU1573">
        <v>0</v>
      </c>
      <c r="AV1573">
        <v>0</v>
      </c>
      <c r="AW1573">
        <v>0</v>
      </c>
      <c r="BA1573" t="s">
        <v>63</v>
      </c>
      <c r="BB1573" t="s">
        <v>5615</v>
      </c>
      <c r="BC1573">
        <v>0</v>
      </c>
      <c r="BE1573" t="s">
        <v>162</v>
      </c>
      <c r="BH1573" t="s">
        <v>3466</v>
      </c>
    </row>
    <row r="1574" spans="1:60" x14ac:dyDescent="0.35">
      <c r="A1574" t="s">
        <v>3474</v>
      </c>
      <c r="B1574">
        <v>10000</v>
      </c>
      <c r="C1574">
        <v>30000</v>
      </c>
      <c r="D1574" s="2">
        <v>45772</v>
      </c>
      <c r="E1574" t="s">
        <v>59</v>
      </c>
      <c r="F1574" t="s">
        <v>3475</v>
      </c>
      <c r="G1574">
        <v>10656256092</v>
      </c>
      <c r="I1574">
        <v>3</v>
      </c>
      <c r="J1574" t="s">
        <v>183</v>
      </c>
      <c r="K1574">
        <v>85</v>
      </c>
      <c r="L1574" t="s">
        <v>6060</v>
      </c>
      <c r="M1574" t="s">
        <v>940</v>
      </c>
      <c r="N1574" t="s">
        <v>3864</v>
      </c>
      <c r="O1574" s="3">
        <v>20000</v>
      </c>
      <c r="R1574" s="2">
        <v>45771</v>
      </c>
      <c r="T1574">
        <v>11</v>
      </c>
      <c r="U1574" s="3">
        <v>220000</v>
      </c>
      <c r="V1574" t="s">
        <v>65</v>
      </c>
      <c r="W1574" t="s">
        <v>3476</v>
      </c>
      <c r="X1574">
        <v>0</v>
      </c>
      <c r="Y1574" s="3">
        <v>200000</v>
      </c>
      <c r="Z1574" s="3">
        <v>20000</v>
      </c>
      <c r="AA1574">
        <v>0</v>
      </c>
      <c r="AB1574">
        <v>0</v>
      </c>
      <c r="AC1574">
        <v>0</v>
      </c>
      <c r="AF1574">
        <v>0</v>
      </c>
      <c r="AO1574" t="s">
        <v>3477</v>
      </c>
      <c r="AP1574" t="s">
        <v>108</v>
      </c>
      <c r="AR1574">
        <v>0</v>
      </c>
      <c r="AS1574">
        <v>0</v>
      </c>
      <c r="AT1574">
        <v>0</v>
      </c>
      <c r="AU1574">
        <v>0</v>
      </c>
      <c r="AV1574">
        <v>0</v>
      </c>
      <c r="AW1574">
        <v>0</v>
      </c>
      <c r="BA1574" t="s">
        <v>63</v>
      </c>
      <c r="BB1574" t="s">
        <v>4476</v>
      </c>
      <c r="BC1574">
        <v>0</v>
      </c>
      <c r="BE1574" t="s">
        <v>108</v>
      </c>
      <c r="BH1574" t="s">
        <v>3478</v>
      </c>
    </row>
    <row r="1575" spans="1:60" x14ac:dyDescent="0.35">
      <c r="A1575" t="s">
        <v>3479</v>
      </c>
      <c r="B1575">
        <v>10000</v>
      </c>
      <c r="C1575">
        <v>30000</v>
      </c>
      <c r="D1575" s="2">
        <v>45771</v>
      </c>
      <c r="E1575" t="s">
        <v>59</v>
      </c>
      <c r="F1575" t="s">
        <v>3480</v>
      </c>
      <c r="G1575">
        <v>10620258097</v>
      </c>
      <c r="I1575">
        <v>3</v>
      </c>
      <c r="J1575" t="s">
        <v>183</v>
      </c>
      <c r="K1575">
        <v>85</v>
      </c>
      <c r="L1575" t="s">
        <v>6060</v>
      </c>
      <c r="M1575" t="s">
        <v>940</v>
      </c>
      <c r="N1575" t="s">
        <v>3864</v>
      </c>
      <c r="O1575" s="3">
        <v>27273</v>
      </c>
      <c r="R1575" s="2">
        <v>45771</v>
      </c>
      <c r="T1575">
        <v>11</v>
      </c>
      <c r="U1575" s="3">
        <v>300003</v>
      </c>
      <c r="V1575" t="s">
        <v>65</v>
      </c>
      <c r="W1575" t="s">
        <v>908</v>
      </c>
      <c r="X1575">
        <v>0</v>
      </c>
      <c r="Y1575" s="3">
        <v>300000</v>
      </c>
      <c r="Z1575">
        <v>3</v>
      </c>
      <c r="AA1575">
        <v>0</v>
      </c>
      <c r="AB1575">
        <v>0</v>
      </c>
      <c r="AC1575">
        <v>0</v>
      </c>
      <c r="AF1575">
        <v>0</v>
      </c>
      <c r="AO1575" t="s">
        <v>909</v>
      </c>
      <c r="AP1575" t="s">
        <v>108</v>
      </c>
      <c r="AR1575">
        <v>0</v>
      </c>
      <c r="AS1575">
        <v>0</v>
      </c>
      <c r="AT1575">
        <v>0</v>
      </c>
      <c r="AU1575">
        <v>0</v>
      </c>
      <c r="AV1575">
        <v>0</v>
      </c>
      <c r="AW1575">
        <v>0</v>
      </c>
      <c r="BA1575" t="s">
        <v>63</v>
      </c>
      <c r="BB1575" t="s">
        <v>4719</v>
      </c>
      <c r="BC1575">
        <v>0</v>
      </c>
      <c r="BE1575" t="s">
        <v>108</v>
      </c>
      <c r="BH1575" t="s">
        <v>3481</v>
      </c>
    </row>
    <row r="1576" spans="1:60" x14ac:dyDescent="0.35">
      <c r="A1576" t="s">
        <v>3482</v>
      </c>
      <c r="B1576">
        <v>10000</v>
      </c>
      <c r="C1576">
        <v>20000</v>
      </c>
      <c r="D1576" s="2">
        <v>45772</v>
      </c>
      <c r="E1576" t="s">
        <v>59</v>
      </c>
      <c r="F1576" t="s">
        <v>3483</v>
      </c>
      <c r="G1576" t="s">
        <v>3484</v>
      </c>
      <c r="I1576">
        <v>2</v>
      </c>
      <c r="J1576" t="s">
        <v>183</v>
      </c>
      <c r="K1576">
        <v>71</v>
      </c>
      <c r="L1576" t="s">
        <v>6057</v>
      </c>
      <c r="M1576" t="s">
        <v>368</v>
      </c>
      <c r="N1576" t="s">
        <v>3857</v>
      </c>
      <c r="O1576">
        <v>500</v>
      </c>
      <c r="R1576" s="2">
        <v>45771</v>
      </c>
      <c r="T1576">
        <v>6</v>
      </c>
      <c r="U1576" s="3">
        <v>3000</v>
      </c>
      <c r="V1576" t="s">
        <v>65</v>
      </c>
      <c r="W1576">
        <v>86084000001</v>
      </c>
      <c r="X1576">
        <v>0</v>
      </c>
      <c r="Y1576" s="3">
        <v>3000</v>
      </c>
      <c r="Z1576">
        <v>0</v>
      </c>
      <c r="AA1576">
        <v>0</v>
      </c>
      <c r="AB1576">
        <v>0</v>
      </c>
      <c r="AC1576">
        <v>0</v>
      </c>
      <c r="AF1576">
        <v>0</v>
      </c>
      <c r="AO1576">
        <v>8608400</v>
      </c>
      <c r="AP1576" t="s">
        <v>162</v>
      </c>
      <c r="AR1576">
        <v>0</v>
      </c>
      <c r="AS1576">
        <v>0</v>
      </c>
      <c r="AT1576">
        <v>0</v>
      </c>
      <c r="AU1576">
        <v>0</v>
      </c>
      <c r="AV1576">
        <v>0</v>
      </c>
      <c r="AW1576">
        <v>0</v>
      </c>
      <c r="BA1576" t="s">
        <v>63</v>
      </c>
      <c r="BB1576" t="s">
        <v>5619</v>
      </c>
      <c r="BC1576">
        <v>0</v>
      </c>
      <c r="BE1576" t="s">
        <v>162</v>
      </c>
      <c r="BH1576" t="s">
        <v>3485</v>
      </c>
    </row>
    <row r="1577" spans="1:60" x14ac:dyDescent="0.35">
      <c r="A1577" t="s">
        <v>3486</v>
      </c>
      <c r="B1577">
        <v>10000</v>
      </c>
      <c r="C1577">
        <v>40000</v>
      </c>
      <c r="D1577" s="2">
        <v>45772</v>
      </c>
      <c r="E1577" t="s">
        <v>59</v>
      </c>
      <c r="F1577" t="s">
        <v>3487</v>
      </c>
      <c r="G1577" t="s">
        <v>3488</v>
      </c>
      <c r="I1577">
        <v>3</v>
      </c>
      <c r="J1577" t="s">
        <v>183</v>
      </c>
      <c r="K1577">
        <v>91</v>
      </c>
      <c r="L1577" t="s">
        <v>6060</v>
      </c>
      <c r="M1577" t="s">
        <v>805</v>
      </c>
      <c r="N1577" t="s">
        <v>3865</v>
      </c>
      <c r="O1577" s="3">
        <v>50000</v>
      </c>
      <c r="R1577" s="2">
        <v>45771</v>
      </c>
      <c r="T1577">
        <v>3</v>
      </c>
      <c r="U1577" s="3">
        <v>150000</v>
      </c>
      <c r="V1577" t="s">
        <v>65</v>
      </c>
      <c r="W1577" t="s">
        <v>3489</v>
      </c>
      <c r="X1577">
        <v>0</v>
      </c>
      <c r="Y1577" s="3">
        <v>150000</v>
      </c>
      <c r="Z1577">
        <v>0</v>
      </c>
      <c r="AA1577">
        <v>0</v>
      </c>
      <c r="AB1577">
        <v>0</v>
      </c>
      <c r="AC1577">
        <v>0</v>
      </c>
      <c r="AF1577">
        <v>0</v>
      </c>
      <c r="AO1577" t="s">
        <v>3490</v>
      </c>
      <c r="AP1577" t="s">
        <v>108</v>
      </c>
      <c r="AR1577">
        <v>0</v>
      </c>
      <c r="AS1577">
        <v>0</v>
      </c>
      <c r="AT1577">
        <v>0</v>
      </c>
      <c r="AU1577">
        <v>0</v>
      </c>
      <c r="AV1577">
        <v>0</v>
      </c>
      <c r="AW1577">
        <v>0</v>
      </c>
      <c r="BA1577" t="s">
        <v>63</v>
      </c>
      <c r="BB1577" t="s">
        <v>5119</v>
      </c>
      <c r="BC1577">
        <v>0</v>
      </c>
      <c r="BE1577" t="s">
        <v>108</v>
      </c>
      <c r="BH1577" t="s">
        <v>3491</v>
      </c>
    </row>
    <row r="1578" spans="1:60" x14ac:dyDescent="0.35">
      <c r="A1578" t="s">
        <v>3492</v>
      </c>
      <c r="B1578">
        <v>10000</v>
      </c>
      <c r="C1578">
        <v>30000</v>
      </c>
      <c r="D1578" s="2">
        <v>45772</v>
      </c>
      <c r="E1578" t="s">
        <v>59</v>
      </c>
      <c r="F1578" t="s">
        <v>3493</v>
      </c>
      <c r="G1578">
        <v>10620258097</v>
      </c>
      <c r="I1578">
        <v>3</v>
      </c>
      <c r="J1578" t="s">
        <v>183</v>
      </c>
      <c r="K1578">
        <v>85</v>
      </c>
      <c r="L1578" t="s">
        <v>6060</v>
      </c>
      <c r="M1578" t="s">
        <v>940</v>
      </c>
      <c r="N1578" t="s">
        <v>3864</v>
      </c>
      <c r="O1578" s="3">
        <v>27273</v>
      </c>
      <c r="R1578" s="2">
        <v>45771</v>
      </c>
      <c r="T1578">
        <v>11</v>
      </c>
      <c r="U1578" s="3">
        <v>300003</v>
      </c>
      <c r="V1578" t="s">
        <v>65</v>
      </c>
      <c r="W1578" t="s">
        <v>524</v>
      </c>
      <c r="X1578">
        <v>0</v>
      </c>
      <c r="Y1578" s="3">
        <v>300000</v>
      </c>
      <c r="Z1578">
        <v>3</v>
      </c>
      <c r="AA1578">
        <v>0</v>
      </c>
      <c r="AB1578">
        <v>0</v>
      </c>
      <c r="AC1578">
        <v>0</v>
      </c>
      <c r="AF1578">
        <v>0</v>
      </c>
      <c r="AO1578" t="s">
        <v>525</v>
      </c>
      <c r="AP1578" t="s">
        <v>108</v>
      </c>
      <c r="AR1578">
        <v>0</v>
      </c>
      <c r="AS1578">
        <v>0</v>
      </c>
      <c r="AT1578">
        <v>0</v>
      </c>
      <c r="AU1578">
        <v>0</v>
      </c>
      <c r="AV1578">
        <v>0</v>
      </c>
      <c r="AW1578">
        <v>0</v>
      </c>
      <c r="BA1578" t="s">
        <v>63</v>
      </c>
      <c r="BB1578" t="s">
        <v>4740</v>
      </c>
      <c r="BC1578">
        <v>0</v>
      </c>
      <c r="BE1578" t="s">
        <v>108</v>
      </c>
      <c r="BH1578" t="s">
        <v>3494</v>
      </c>
    </row>
    <row r="1579" spans="1:60" x14ac:dyDescent="0.35">
      <c r="A1579" t="s">
        <v>2189</v>
      </c>
      <c r="B1579">
        <v>10000</v>
      </c>
      <c r="C1579">
        <v>40000</v>
      </c>
      <c r="D1579" s="2">
        <v>45771</v>
      </c>
      <c r="E1579" t="s">
        <v>59</v>
      </c>
      <c r="F1579" t="s">
        <v>3495</v>
      </c>
      <c r="G1579" t="s">
        <v>1880</v>
      </c>
      <c r="I1579">
        <v>2</v>
      </c>
      <c r="J1579" t="s">
        <v>183</v>
      </c>
      <c r="K1579">
        <v>63</v>
      </c>
      <c r="L1579" t="s">
        <v>6051</v>
      </c>
      <c r="M1579" t="s">
        <v>136</v>
      </c>
      <c r="N1579" t="s">
        <v>3850</v>
      </c>
      <c r="O1579" s="3">
        <v>1250</v>
      </c>
      <c r="R1579" s="2">
        <v>45771</v>
      </c>
      <c r="T1579">
        <v>16</v>
      </c>
      <c r="U1579" s="3">
        <v>20000</v>
      </c>
      <c r="V1579" t="s">
        <v>65</v>
      </c>
      <c r="W1579" t="s">
        <v>2094</v>
      </c>
      <c r="X1579">
        <v>0</v>
      </c>
      <c r="Y1579" s="3">
        <v>10000</v>
      </c>
      <c r="Z1579" s="3">
        <v>10000</v>
      </c>
      <c r="AA1579">
        <v>0</v>
      </c>
      <c r="AB1579">
        <v>0</v>
      </c>
      <c r="AC1579">
        <v>0</v>
      </c>
      <c r="AF1579">
        <v>0</v>
      </c>
      <c r="AO1579" t="s">
        <v>2095</v>
      </c>
      <c r="AP1579" t="s">
        <v>170</v>
      </c>
      <c r="AR1579">
        <v>0</v>
      </c>
      <c r="AS1579">
        <v>0</v>
      </c>
      <c r="AT1579">
        <v>0</v>
      </c>
      <c r="AU1579">
        <v>0</v>
      </c>
      <c r="AV1579">
        <v>0</v>
      </c>
      <c r="AW1579">
        <v>0</v>
      </c>
      <c r="BA1579" t="s">
        <v>63</v>
      </c>
      <c r="BB1579" t="s">
        <v>4854</v>
      </c>
      <c r="BC1579">
        <v>0</v>
      </c>
      <c r="BE1579" t="s">
        <v>170</v>
      </c>
      <c r="BH1579" t="s">
        <v>2190</v>
      </c>
    </row>
    <row r="1580" spans="1:60" x14ac:dyDescent="0.35">
      <c r="A1580" t="s">
        <v>3496</v>
      </c>
      <c r="B1580">
        <v>10000</v>
      </c>
      <c r="C1580">
        <v>10000</v>
      </c>
      <c r="D1580" s="2">
        <v>45772</v>
      </c>
      <c r="E1580" t="s">
        <v>59</v>
      </c>
      <c r="F1580" t="s">
        <v>3497</v>
      </c>
      <c r="G1580" t="s">
        <v>3498</v>
      </c>
      <c r="I1580">
        <v>1</v>
      </c>
      <c r="J1580" t="s">
        <v>183</v>
      </c>
      <c r="K1580">
        <v>78</v>
      </c>
      <c r="L1580" t="s">
        <v>6047</v>
      </c>
      <c r="M1580" t="s">
        <v>216</v>
      </c>
      <c r="N1580" t="s">
        <v>3803</v>
      </c>
      <c r="O1580" s="3">
        <v>2750</v>
      </c>
      <c r="R1580" s="2">
        <v>45771</v>
      </c>
      <c r="T1580">
        <v>16</v>
      </c>
      <c r="U1580" s="3">
        <v>44000</v>
      </c>
      <c r="V1580" t="s">
        <v>65</v>
      </c>
      <c r="W1580" t="s">
        <v>1353</v>
      </c>
      <c r="X1580">
        <v>0</v>
      </c>
      <c r="Y1580" s="3">
        <v>40000</v>
      </c>
      <c r="Z1580" s="3">
        <v>4000</v>
      </c>
      <c r="AA1580">
        <v>0</v>
      </c>
      <c r="AB1580">
        <v>0</v>
      </c>
      <c r="AC1580">
        <v>0</v>
      </c>
      <c r="AF1580">
        <v>0</v>
      </c>
      <c r="AO1580" t="s">
        <v>1354</v>
      </c>
      <c r="AP1580" t="s">
        <v>170</v>
      </c>
      <c r="AR1580">
        <v>0</v>
      </c>
      <c r="AS1580">
        <v>0</v>
      </c>
      <c r="AT1580">
        <v>0</v>
      </c>
      <c r="AU1580">
        <v>0</v>
      </c>
      <c r="AV1580">
        <v>0</v>
      </c>
      <c r="AW1580">
        <v>0</v>
      </c>
      <c r="BA1580" t="s">
        <v>63</v>
      </c>
      <c r="BB1580" t="s">
        <v>5887</v>
      </c>
      <c r="BC1580">
        <v>0</v>
      </c>
      <c r="BE1580" t="s">
        <v>170</v>
      </c>
      <c r="BH1580" t="s">
        <v>3499</v>
      </c>
    </row>
    <row r="1581" spans="1:60" x14ac:dyDescent="0.35">
      <c r="A1581" t="s">
        <v>3496</v>
      </c>
      <c r="B1581">
        <v>10000</v>
      </c>
      <c r="C1581">
        <v>20000</v>
      </c>
      <c r="D1581" s="2">
        <v>45772</v>
      </c>
      <c r="E1581" t="s">
        <v>59</v>
      </c>
      <c r="F1581" t="s">
        <v>3497</v>
      </c>
      <c r="G1581" t="s">
        <v>3498</v>
      </c>
      <c r="I1581">
        <v>2</v>
      </c>
      <c r="J1581" t="s">
        <v>183</v>
      </c>
      <c r="K1581">
        <v>63</v>
      </c>
      <c r="L1581" t="s">
        <v>6051</v>
      </c>
      <c r="M1581" t="s">
        <v>136</v>
      </c>
      <c r="N1581" t="s">
        <v>3850</v>
      </c>
      <c r="O1581" s="3">
        <v>2500</v>
      </c>
      <c r="R1581" s="2">
        <v>45771</v>
      </c>
      <c r="T1581">
        <v>16</v>
      </c>
      <c r="U1581" s="3">
        <v>40000</v>
      </c>
      <c r="V1581" t="s">
        <v>65</v>
      </c>
      <c r="W1581" t="s">
        <v>1353</v>
      </c>
      <c r="X1581">
        <v>0</v>
      </c>
      <c r="Y1581" s="3">
        <v>40000</v>
      </c>
      <c r="Z1581">
        <v>0</v>
      </c>
      <c r="AA1581">
        <v>0</v>
      </c>
      <c r="AB1581">
        <v>0</v>
      </c>
      <c r="AC1581">
        <v>0</v>
      </c>
      <c r="AF1581">
        <v>0</v>
      </c>
      <c r="AO1581" t="s">
        <v>1354</v>
      </c>
      <c r="AP1581" t="s">
        <v>170</v>
      </c>
      <c r="AR1581">
        <v>0</v>
      </c>
      <c r="AS1581">
        <v>0</v>
      </c>
      <c r="AT1581">
        <v>0</v>
      </c>
      <c r="AU1581">
        <v>0</v>
      </c>
      <c r="AV1581">
        <v>0</v>
      </c>
      <c r="AW1581">
        <v>0</v>
      </c>
      <c r="BA1581" t="s">
        <v>63</v>
      </c>
      <c r="BB1581" t="s">
        <v>5887</v>
      </c>
      <c r="BC1581">
        <v>0</v>
      </c>
      <c r="BE1581" t="s">
        <v>170</v>
      </c>
      <c r="BH1581" t="s">
        <v>3499</v>
      </c>
    </row>
    <row r="1582" spans="1:60" x14ac:dyDescent="0.35">
      <c r="A1582" t="s">
        <v>3500</v>
      </c>
      <c r="B1582">
        <v>10000</v>
      </c>
      <c r="C1582">
        <v>10000</v>
      </c>
      <c r="D1582" s="2">
        <v>45772</v>
      </c>
      <c r="E1582" t="s">
        <v>59</v>
      </c>
      <c r="F1582" t="s">
        <v>3464</v>
      </c>
      <c r="G1582" t="s">
        <v>3501</v>
      </c>
      <c r="I1582">
        <v>1</v>
      </c>
      <c r="J1582" t="s">
        <v>183</v>
      </c>
      <c r="K1582">
        <v>82</v>
      </c>
      <c r="L1582" t="s">
        <v>6055</v>
      </c>
      <c r="M1582" t="s">
        <v>352</v>
      </c>
      <c r="N1582" t="s">
        <v>3798</v>
      </c>
      <c r="O1582">
        <v>770</v>
      </c>
      <c r="R1582" s="2">
        <v>45771</v>
      </c>
      <c r="T1582">
        <v>26</v>
      </c>
      <c r="U1582" s="3">
        <v>20020</v>
      </c>
      <c r="V1582" t="s">
        <v>65</v>
      </c>
      <c r="W1582">
        <v>112023880001</v>
      </c>
      <c r="X1582">
        <v>0</v>
      </c>
      <c r="Y1582" s="3">
        <v>20000</v>
      </c>
      <c r="Z1582">
        <v>20</v>
      </c>
      <c r="AA1582">
        <v>0</v>
      </c>
      <c r="AB1582">
        <v>0</v>
      </c>
      <c r="AC1582">
        <v>0</v>
      </c>
      <c r="AF1582">
        <v>0</v>
      </c>
      <c r="AO1582">
        <v>11202388</v>
      </c>
      <c r="AP1582" t="s">
        <v>571</v>
      </c>
      <c r="AR1582">
        <v>0</v>
      </c>
      <c r="AS1582">
        <v>0</v>
      </c>
      <c r="AT1582">
        <v>0</v>
      </c>
      <c r="AU1582">
        <v>0</v>
      </c>
      <c r="AV1582">
        <v>0</v>
      </c>
      <c r="AW1582">
        <v>0</v>
      </c>
      <c r="BA1582" t="s">
        <v>63</v>
      </c>
      <c r="BB1582" t="s">
        <v>5888</v>
      </c>
      <c r="BC1582">
        <v>0</v>
      </c>
      <c r="BE1582" t="s">
        <v>571</v>
      </c>
      <c r="BH1582" t="s">
        <v>3502</v>
      </c>
    </row>
    <row r="1583" spans="1:60" x14ac:dyDescent="0.35">
      <c r="A1583" t="s">
        <v>3503</v>
      </c>
      <c r="B1583">
        <v>10000</v>
      </c>
      <c r="C1583">
        <v>10000</v>
      </c>
      <c r="D1583" s="2">
        <v>45771</v>
      </c>
      <c r="E1583" t="s">
        <v>59</v>
      </c>
      <c r="F1583" t="s">
        <v>3504</v>
      </c>
      <c r="G1583" t="s">
        <v>3501</v>
      </c>
      <c r="I1583">
        <v>1</v>
      </c>
      <c r="J1583" t="s">
        <v>183</v>
      </c>
      <c r="K1583">
        <v>82</v>
      </c>
      <c r="L1583" t="s">
        <v>6055</v>
      </c>
      <c r="M1583" t="s">
        <v>352</v>
      </c>
      <c r="N1583" t="s">
        <v>3798</v>
      </c>
      <c r="O1583" s="3">
        <v>10000</v>
      </c>
      <c r="R1583" s="2">
        <v>45771</v>
      </c>
      <c r="T1583">
        <v>3</v>
      </c>
      <c r="U1583" s="3">
        <v>30000</v>
      </c>
      <c r="V1583" t="s">
        <v>65</v>
      </c>
      <c r="W1583">
        <v>200183090001</v>
      </c>
      <c r="X1583">
        <v>0</v>
      </c>
      <c r="Y1583" s="3">
        <v>30000</v>
      </c>
      <c r="Z1583">
        <v>0</v>
      </c>
      <c r="AA1583">
        <v>0</v>
      </c>
      <c r="AB1583">
        <v>0</v>
      </c>
      <c r="AC1583">
        <v>0</v>
      </c>
      <c r="AF1583">
        <v>0</v>
      </c>
      <c r="AO1583">
        <v>20018309</v>
      </c>
      <c r="AP1583" t="s">
        <v>571</v>
      </c>
      <c r="AR1583">
        <v>0</v>
      </c>
      <c r="AS1583">
        <v>0</v>
      </c>
      <c r="AT1583">
        <v>0</v>
      </c>
      <c r="AU1583">
        <v>0</v>
      </c>
      <c r="AV1583">
        <v>0</v>
      </c>
      <c r="AW1583">
        <v>0</v>
      </c>
      <c r="BA1583" t="s">
        <v>63</v>
      </c>
      <c r="BB1583" t="s">
        <v>5889</v>
      </c>
      <c r="BC1583">
        <v>0</v>
      </c>
      <c r="BE1583" t="s">
        <v>571</v>
      </c>
      <c r="BH1583" t="s">
        <v>3505</v>
      </c>
    </row>
    <row r="1584" spans="1:60" x14ac:dyDescent="0.35">
      <c r="A1584" t="s">
        <v>5890</v>
      </c>
      <c r="B1584">
        <v>10000</v>
      </c>
      <c r="C1584">
        <v>10000</v>
      </c>
      <c r="D1584" s="2">
        <v>45772</v>
      </c>
      <c r="E1584" t="s">
        <v>59</v>
      </c>
      <c r="F1584" t="s">
        <v>3667</v>
      </c>
      <c r="G1584">
        <v>1006323</v>
      </c>
      <c r="I1584">
        <v>1</v>
      </c>
      <c r="J1584" t="s">
        <v>183</v>
      </c>
      <c r="K1584">
        <v>63</v>
      </c>
      <c r="L1584" t="s">
        <v>6051</v>
      </c>
      <c r="M1584" t="s">
        <v>136</v>
      </c>
      <c r="N1584" t="s">
        <v>3850</v>
      </c>
      <c r="O1584" s="3">
        <v>6000</v>
      </c>
      <c r="R1584" s="2">
        <v>45771</v>
      </c>
      <c r="T1584">
        <v>90</v>
      </c>
      <c r="U1584" s="3">
        <v>540000</v>
      </c>
      <c r="V1584" t="s">
        <v>65</v>
      </c>
      <c r="W1584" t="s">
        <v>254</v>
      </c>
      <c r="X1584">
        <v>0</v>
      </c>
      <c r="Y1584" s="3">
        <v>540000</v>
      </c>
      <c r="Z1584">
        <v>0</v>
      </c>
      <c r="AA1584">
        <v>0</v>
      </c>
      <c r="AB1584">
        <v>0</v>
      </c>
      <c r="AC1584">
        <v>0</v>
      </c>
      <c r="AF1584">
        <v>0</v>
      </c>
      <c r="AO1584" t="s">
        <v>255</v>
      </c>
      <c r="AP1584" t="s">
        <v>139</v>
      </c>
      <c r="AR1584">
        <v>0</v>
      </c>
      <c r="AS1584">
        <v>0</v>
      </c>
      <c r="AT1584">
        <v>0</v>
      </c>
      <c r="AU1584">
        <v>0</v>
      </c>
      <c r="AV1584">
        <v>0</v>
      </c>
      <c r="AW1584">
        <v>0</v>
      </c>
      <c r="BA1584" t="s">
        <v>63</v>
      </c>
      <c r="BB1584" t="s">
        <v>5891</v>
      </c>
      <c r="BC1584">
        <v>0</v>
      </c>
      <c r="BE1584" t="s">
        <v>139</v>
      </c>
      <c r="BH1584" t="s">
        <v>3012</v>
      </c>
    </row>
    <row r="1585" spans="1:60" x14ac:dyDescent="0.35">
      <c r="A1585" t="s">
        <v>3506</v>
      </c>
      <c r="B1585">
        <v>10000</v>
      </c>
      <c r="C1585">
        <v>10000</v>
      </c>
      <c r="D1585" s="2">
        <v>45772</v>
      </c>
      <c r="E1585" t="s">
        <v>59</v>
      </c>
      <c r="F1585" t="s">
        <v>3507</v>
      </c>
      <c r="G1585" t="s">
        <v>1689</v>
      </c>
      <c r="I1585">
        <v>1</v>
      </c>
      <c r="J1585" t="s">
        <v>183</v>
      </c>
      <c r="K1585">
        <v>61</v>
      </c>
      <c r="L1585" t="s">
        <v>6046</v>
      </c>
      <c r="M1585" t="s">
        <v>209</v>
      </c>
      <c r="N1585" t="s">
        <v>3802</v>
      </c>
      <c r="O1585" s="3">
        <v>6000</v>
      </c>
      <c r="R1585" s="2">
        <v>45771</v>
      </c>
      <c r="T1585">
        <v>1</v>
      </c>
      <c r="U1585" s="3">
        <v>6000</v>
      </c>
      <c r="V1585" t="s">
        <v>65</v>
      </c>
      <c r="W1585" t="s">
        <v>1690</v>
      </c>
      <c r="X1585">
        <v>0</v>
      </c>
      <c r="Y1585" s="3">
        <v>3000</v>
      </c>
      <c r="Z1585" s="3">
        <v>3000</v>
      </c>
      <c r="AA1585">
        <v>0</v>
      </c>
      <c r="AB1585">
        <v>0</v>
      </c>
      <c r="AC1585">
        <v>0</v>
      </c>
      <c r="AF1585">
        <v>0</v>
      </c>
      <c r="AO1585" t="s">
        <v>1691</v>
      </c>
      <c r="AP1585" t="s">
        <v>622</v>
      </c>
      <c r="AR1585">
        <v>0</v>
      </c>
      <c r="AS1585">
        <v>0</v>
      </c>
      <c r="AT1585">
        <v>0</v>
      </c>
      <c r="AU1585">
        <v>0</v>
      </c>
      <c r="AV1585">
        <v>0</v>
      </c>
      <c r="AW1585">
        <v>0</v>
      </c>
      <c r="BA1585" t="s">
        <v>63</v>
      </c>
      <c r="BB1585" t="s">
        <v>5892</v>
      </c>
      <c r="BC1585">
        <v>0</v>
      </c>
      <c r="BE1585" t="s">
        <v>622</v>
      </c>
      <c r="BH1585" t="s">
        <v>3508</v>
      </c>
    </row>
    <row r="1586" spans="1:60" x14ac:dyDescent="0.35">
      <c r="A1586" t="s">
        <v>3513</v>
      </c>
      <c r="B1586">
        <v>10000</v>
      </c>
      <c r="C1586">
        <v>10000</v>
      </c>
      <c r="D1586" s="2">
        <v>45772</v>
      </c>
      <c r="E1586" t="s">
        <v>59</v>
      </c>
      <c r="F1586" t="s">
        <v>3514</v>
      </c>
      <c r="G1586" t="s">
        <v>3302</v>
      </c>
      <c r="I1586">
        <v>1</v>
      </c>
      <c r="J1586" t="s">
        <v>183</v>
      </c>
      <c r="K1586">
        <v>46</v>
      </c>
      <c r="L1586" t="s">
        <v>6049</v>
      </c>
      <c r="M1586" t="s">
        <v>231</v>
      </c>
      <c r="N1586" t="s">
        <v>3809</v>
      </c>
      <c r="O1586" s="3">
        <v>3000</v>
      </c>
      <c r="R1586" s="2">
        <v>45771</v>
      </c>
      <c r="T1586">
        <v>1</v>
      </c>
      <c r="U1586" s="3">
        <v>3000</v>
      </c>
      <c r="V1586" t="s">
        <v>65</v>
      </c>
      <c r="W1586" t="s">
        <v>3515</v>
      </c>
      <c r="X1586">
        <v>0</v>
      </c>
      <c r="Y1586" s="3">
        <v>3000</v>
      </c>
      <c r="Z1586">
        <v>0</v>
      </c>
      <c r="AA1586">
        <v>0</v>
      </c>
      <c r="AB1586">
        <v>0</v>
      </c>
      <c r="AC1586">
        <v>0</v>
      </c>
      <c r="AF1586">
        <v>0</v>
      </c>
      <c r="AO1586" t="s">
        <v>3516</v>
      </c>
      <c r="AP1586" t="s">
        <v>465</v>
      </c>
      <c r="AR1586">
        <v>0</v>
      </c>
      <c r="AS1586">
        <v>0</v>
      </c>
      <c r="AT1586">
        <v>0</v>
      </c>
      <c r="AU1586">
        <v>0</v>
      </c>
      <c r="AV1586">
        <v>0</v>
      </c>
      <c r="AW1586">
        <v>0</v>
      </c>
      <c r="BA1586" t="s">
        <v>63</v>
      </c>
      <c r="BB1586" t="s">
        <v>5893</v>
      </c>
      <c r="BC1586">
        <v>0</v>
      </c>
      <c r="BE1586" t="s">
        <v>465</v>
      </c>
      <c r="BH1586" t="s">
        <v>2594</v>
      </c>
    </row>
    <row r="1587" spans="1:60" x14ac:dyDescent="0.35">
      <c r="A1587" t="s">
        <v>3517</v>
      </c>
      <c r="B1587">
        <v>10000</v>
      </c>
      <c r="C1587">
        <v>10000</v>
      </c>
      <c r="D1587" s="2">
        <v>45771</v>
      </c>
      <c r="E1587" t="s">
        <v>59</v>
      </c>
      <c r="F1587" t="s">
        <v>3518</v>
      </c>
      <c r="G1587" t="s">
        <v>3302</v>
      </c>
      <c r="I1587">
        <v>1</v>
      </c>
      <c r="J1587" t="s">
        <v>183</v>
      </c>
      <c r="K1587">
        <v>46</v>
      </c>
      <c r="L1587" t="s">
        <v>6049</v>
      </c>
      <c r="M1587" t="s">
        <v>231</v>
      </c>
      <c r="N1587" t="s">
        <v>3809</v>
      </c>
      <c r="O1587" s="3">
        <v>1000</v>
      </c>
      <c r="R1587" s="2">
        <v>45771</v>
      </c>
      <c r="T1587">
        <v>1</v>
      </c>
      <c r="U1587" s="3">
        <v>1000</v>
      </c>
      <c r="V1587" t="s">
        <v>65</v>
      </c>
      <c r="W1587" t="s">
        <v>3519</v>
      </c>
      <c r="X1587">
        <v>0</v>
      </c>
      <c r="Y1587" s="3">
        <v>1000</v>
      </c>
      <c r="Z1587">
        <v>0</v>
      </c>
      <c r="AA1587">
        <v>0</v>
      </c>
      <c r="AB1587">
        <v>0</v>
      </c>
      <c r="AC1587">
        <v>0</v>
      </c>
      <c r="AF1587">
        <v>0</v>
      </c>
      <c r="AO1587" t="s">
        <v>3520</v>
      </c>
      <c r="AP1587" t="s">
        <v>465</v>
      </c>
      <c r="AR1587">
        <v>0</v>
      </c>
      <c r="AS1587">
        <v>0</v>
      </c>
      <c r="AT1587">
        <v>0</v>
      </c>
      <c r="AU1587">
        <v>0</v>
      </c>
      <c r="AV1587">
        <v>0</v>
      </c>
      <c r="AW1587">
        <v>0</v>
      </c>
      <c r="BA1587" t="s">
        <v>63</v>
      </c>
      <c r="BB1587" t="s">
        <v>5894</v>
      </c>
      <c r="BC1587">
        <v>0</v>
      </c>
      <c r="BE1587" t="s">
        <v>465</v>
      </c>
      <c r="BH1587" t="s">
        <v>2675</v>
      </c>
    </row>
    <row r="1588" spans="1:60" x14ac:dyDescent="0.35">
      <c r="A1588" t="s">
        <v>3770</v>
      </c>
      <c r="B1588">
        <v>10000</v>
      </c>
      <c r="C1588">
        <v>10000</v>
      </c>
      <c r="D1588" s="2">
        <v>45775</v>
      </c>
      <c r="E1588" t="s">
        <v>59</v>
      </c>
      <c r="F1588" t="s">
        <v>3739</v>
      </c>
      <c r="G1588" t="s">
        <v>3771</v>
      </c>
      <c r="I1588">
        <v>1</v>
      </c>
      <c r="J1588" t="s">
        <v>183</v>
      </c>
      <c r="K1588">
        <v>60</v>
      </c>
      <c r="L1588" t="s">
        <v>6048</v>
      </c>
      <c r="M1588" t="s">
        <v>222</v>
      </c>
      <c r="N1588" t="s">
        <v>3835</v>
      </c>
      <c r="O1588" s="3">
        <v>20000</v>
      </c>
      <c r="R1588" s="2">
        <v>45771</v>
      </c>
      <c r="T1588">
        <v>1</v>
      </c>
      <c r="U1588" s="3">
        <v>20000</v>
      </c>
      <c r="V1588" t="s">
        <v>65</v>
      </c>
      <c r="W1588" t="s">
        <v>3773</v>
      </c>
      <c r="X1588">
        <v>0</v>
      </c>
      <c r="Y1588" s="3">
        <v>20000</v>
      </c>
      <c r="Z1588">
        <v>0</v>
      </c>
      <c r="AA1588">
        <v>0</v>
      </c>
      <c r="AB1588">
        <v>0</v>
      </c>
      <c r="AC1588">
        <v>0</v>
      </c>
      <c r="AF1588">
        <v>0</v>
      </c>
      <c r="AO1588" t="s">
        <v>3774</v>
      </c>
      <c r="AP1588" t="s">
        <v>3775</v>
      </c>
      <c r="AR1588">
        <v>0</v>
      </c>
      <c r="AS1588">
        <v>0</v>
      </c>
      <c r="AT1588">
        <v>0</v>
      </c>
      <c r="AU1588">
        <v>0</v>
      </c>
      <c r="AV1588">
        <v>0</v>
      </c>
      <c r="AW1588">
        <v>0</v>
      </c>
      <c r="BA1588" t="s">
        <v>63</v>
      </c>
      <c r="BB1588" t="s">
        <v>5895</v>
      </c>
      <c r="BC1588">
        <v>0</v>
      </c>
      <c r="BE1588" t="s">
        <v>3775</v>
      </c>
      <c r="BH1588" t="s">
        <v>3776</v>
      </c>
    </row>
    <row r="1589" spans="1:60" x14ac:dyDescent="0.35">
      <c r="A1589" t="s">
        <v>3532</v>
      </c>
      <c r="B1589">
        <v>10000</v>
      </c>
      <c r="C1589">
        <v>20000</v>
      </c>
      <c r="D1589" s="2">
        <v>45772</v>
      </c>
      <c r="E1589" t="s">
        <v>59</v>
      </c>
      <c r="F1589" t="s">
        <v>3533</v>
      </c>
      <c r="G1589" t="s">
        <v>3534</v>
      </c>
      <c r="I1589">
        <v>1</v>
      </c>
      <c r="J1589" t="s">
        <v>183</v>
      </c>
      <c r="K1589">
        <v>32</v>
      </c>
      <c r="L1589" t="s">
        <v>6064</v>
      </c>
      <c r="M1589" t="s">
        <v>516</v>
      </c>
      <c r="N1589" t="s">
        <v>3833</v>
      </c>
      <c r="O1589" s="3">
        <v>5860</v>
      </c>
      <c r="R1589" s="2">
        <v>45771</v>
      </c>
      <c r="T1589">
        <v>1</v>
      </c>
      <c r="U1589" s="3">
        <v>5860</v>
      </c>
      <c r="V1589" t="s">
        <v>65</v>
      </c>
      <c r="W1589" t="s">
        <v>915</v>
      </c>
      <c r="X1589">
        <v>0</v>
      </c>
      <c r="Y1589" s="3">
        <v>2680</v>
      </c>
      <c r="Z1589" s="3">
        <v>3180</v>
      </c>
      <c r="AA1589">
        <v>0</v>
      </c>
      <c r="AB1589">
        <v>0</v>
      </c>
      <c r="AC1589">
        <v>0</v>
      </c>
      <c r="AF1589">
        <v>0</v>
      </c>
      <c r="AO1589" t="s">
        <v>916</v>
      </c>
      <c r="AP1589" t="s">
        <v>465</v>
      </c>
      <c r="AR1589">
        <v>0</v>
      </c>
      <c r="AS1589">
        <v>0</v>
      </c>
      <c r="AT1589">
        <v>0</v>
      </c>
      <c r="AU1589">
        <v>0</v>
      </c>
      <c r="AV1589">
        <v>0</v>
      </c>
      <c r="AW1589">
        <v>0</v>
      </c>
      <c r="BA1589" t="s">
        <v>63</v>
      </c>
      <c r="BB1589" t="s">
        <v>5278</v>
      </c>
      <c r="BC1589">
        <v>0</v>
      </c>
      <c r="BE1589" t="s">
        <v>465</v>
      </c>
      <c r="BH1589" t="s">
        <v>3074</v>
      </c>
    </row>
    <row r="1590" spans="1:60" x14ac:dyDescent="0.35">
      <c r="A1590" t="s">
        <v>3535</v>
      </c>
      <c r="B1590">
        <v>10000</v>
      </c>
      <c r="C1590">
        <v>10000</v>
      </c>
      <c r="D1590" s="2">
        <v>45772</v>
      </c>
      <c r="E1590" t="s">
        <v>59</v>
      </c>
      <c r="F1590" t="s">
        <v>3536</v>
      </c>
      <c r="G1590" t="s">
        <v>3537</v>
      </c>
      <c r="I1590">
        <v>1</v>
      </c>
      <c r="J1590" t="s">
        <v>183</v>
      </c>
      <c r="K1590">
        <v>60</v>
      </c>
      <c r="L1590" t="s">
        <v>6048</v>
      </c>
      <c r="M1590" t="s">
        <v>222</v>
      </c>
      <c r="N1590" t="s">
        <v>3835</v>
      </c>
      <c r="O1590" s="3">
        <v>1000</v>
      </c>
      <c r="R1590" s="2">
        <v>45771</v>
      </c>
      <c r="T1590">
        <v>1</v>
      </c>
      <c r="U1590" s="3">
        <v>1000</v>
      </c>
      <c r="V1590" t="s">
        <v>65</v>
      </c>
      <c r="W1590" t="s">
        <v>3538</v>
      </c>
      <c r="X1590">
        <v>0</v>
      </c>
      <c r="Y1590" s="3">
        <v>1000</v>
      </c>
      <c r="Z1590">
        <v>0</v>
      </c>
      <c r="AA1590">
        <v>0</v>
      </c>
      <c r="AB1590">
        <v>0</v>
      </c>
      <c r="AC1590">
        <v>0</v>
      </c>
      <c r="AF1590">
        <v>0</v>
      </c>
      <c r="AO1590" t="s">
        <v>3539</v>
      </c>
      <c r="AP1590" t="s">
        <v>3540</v>
      </c>
      <c r="AR1590">
        <v>0</v>
      </c>
      <c r="AS1590">
        <v>0</v>
      </c>
      <c r="AT1590">
        <v>0</v>
      </c>
      <c r="AU1590">
        <v>0</v>
      </c>
      <c r="AV1590">
        <v>0</v>
      </c>
      <c r="AW1590">
        <v>0</v>
      </c>
      <c r="BA1590" t="s">
        <v>63</v>
      </c>
      <c r="BB1590" t="s">
        <v>5896</v>
      </c>
      <c r="BC1590">
        <v>0</v>
      </c>
      <c r="BE1590" t="s">
        <v>3540</v>
      </c>
      <c r="BH1590" t="s">
        <v>3541</v>
      </c>
    </row>
    <row r="1591" spans="1:60" x14ac:dyDescent="0.35">
      <c r="A1591" t="s">
        <v>3542</v>
      </c>
      <c r="B1591">
        <v>10000</v>
      </c>
      <c r="C1591">
        <v>10000</v>
      </c>
      <c r="D1591" s="2">
        <v>45771</v>
      </c>
      <c r="E1591" t="s">
        <v>59</v>
      </c>
      <c r="F1591" t="s">
        <v>3543</v>
      </c>
      <c r="G1591" t="s">
        <v>3544</v>
      </c>
      <c r="I1591">
        <v>1</v>
      </c>
      <c r="J1591" t="s">
        <v>183</v>
      </c>
      <c r="K1591">
        <v>71</v>
      </c>
      <c r="L1591" t="s">
        <v>6057</v>
      </c>
      <c r="M1591" t="s">
        <v>368</v>
      </c>
      <c r="N1591" t="s">
        <v>3857</v>
      </c>
      <c r="O1591" s="3">
        <v>4313</v>
      </c>
      <c r="R1591" s="2">
        <v>45771</v>
      </c>
      <c r="T1591">
        <v>16</v>
      </c>
      <c r="U1591" s="3">
        <v>69008</v>
      </c>
      <c r="V1591" t="s">
        <v>65</v>
      </c>
      <c r="W1591" t="s">
        <v>3545</v>
      </c>
      <c r="X1591">
        <v>0</v>
      </c>
      <c r="Y1591" s="3">
        <v>69000</v>
      </c>
      <c r="Z1591">
        <v>8</v>
      </c>
      <c r="AA1591">
        <v>0</v>
      </c>
      <c r="AB1591">
        <v>0</v>
      </c>
      <c r="AC1591">
        <v>0</v>
      </c>
      <c r="AF1591">
        <v>0</v>
      </c>
      <c r="AO1591" t="s">
        <v>3546</v>
      </c>
      <c r="AP1591" t="s">
        <v>592</v>
      </c>
      <c r="AR1591">
        <v>0</v>
      </c>
      <c r="AS1591">
        <v>0</v>
      </c>
      <c r="AT1591">
        <v>0</v>
      </c>
      <c r="AU1591">
        <v>0</v>
      </c>
      <c r="AV1591">
        <v>0</v>
      </c>
      <c r="AW1591">
        <v>0</v>
      </c>
      <c r="BA1591" t="s">
        <v>63</v>
      </c>
      <c r="BB1591" t="s">
        <v>5897</v>
      </c>
      <c r="BC1591">
        <v>0</v>
      </c>
      <c r="BE1591" t="s">
        <v>592</v>
      </c>
      <c r="BH1591" t="s">
        <v>3547</v>
      </c>
    </row>
    <row r="1592" spans="1:60" x14ac:dyDescent="0.35">
      <c r="A1592" t="s">
        <v>3548</v>
      </c>
      <c r="B1592">
        <v>10000</v>
      </c>
      <c r="C1592">
        <v>20000</v>
      </c>
      <c r="D1592" s="2">
        <v>45772</v>
      </c>
      <c r="E1592" t="s">
        <v>59</v>
      </c>
      <c r="F1592" t="s">
        <v>2268</v>
      </c>
      <c r="G1592" t="s">
        <v>2893</v>
      </c>
      <c r="I1592">
        <v>2</v>
      </c>
      <c r="J1592" t="s">
        <v>183</v>
      </c>
      <c r="K1592">
        <v>92</v>
      </c>
      <c r="L1592" t="s">
        <v>6053</v>
      </c>
      <c r="M1592" t="s">
        <v>281</v>
      </c>
      <c r="N1592" t="s">
        <v>3851</v>
      </c>
      <c r="O1592">
        <v>200</v>
      </c>
      <c r="R1592" s="2">
        <v>45771</v>
      </c>
      <c r="T1592">
        <v>1</v>
      </c>
      <c r="U1592">
        <v>200</v>
      </c>
      <c r="V1592" t="s">
        <v>65</v>
      </c>
      <c r="W1592" t="s">
        <v>3550</v>
      </c>
      <c r="X1592">
        <v>0</v>
      </c>
      <c r="Y1592">
        <v>100</v>
      </c>
      <c r="Z1592">
        <v>100</v>
      </c>
      <c r="AA1592">
        <v>0</v>
      </c>
      <c r="AB1592">
        <v>0</v>
      </c>
      <c r="AC1592">
        <v>0</v>
      </c>
      <c r="AF1592">
        <v>0</v>
      </c>
      <c r="AO1592" t="s">
        <v>3551</v>
      </c>
      <c r="AP1592" t="s">
        <v>622</v>
      </c>
      <c r="AR1592">
        <v>0</v>
      </c>
      <c r="AS1592">
        <v>0</v>
      </c>
      <c r="AT1592">
        <v>0</v>
      </c>
      <c r="AU1592">
        <v>0</v>
      </c>
      <c r="AV1592">
        <v>0</v>
      </c>
      <c r="AW1592">
        <v>0</v>
      </c>
      <c r="BA1592" t="s">
        <v>63</v>
      </c>
      <c r="BB1592" t="s">
        <v>5777</v>
      </c>
      <c r="BC1592">
        <v>0</v>
      </c>
      <c r="BE1592" t="s">
        <v>622</v>
      </c>
      <c r="BH1592" t="s">
        <v>3552</v>
      </c>
    </row>
    <row r="1593" spans="1:60" x14ac:dyDescent="0.35">
      <c r="A1593" t="s">
        <v>5642</v>
      </c>
      <c r="B1593">
        <v>10000</v>
      </c>
      <c r="C1593">
        <v>20000</v>
      </c>
      <c r="D1593" s="2">
        <v>45775</v>
      </c>
      <c r="E1593" t="s">
        <v>59</v>
      </c>
      <c r="F1593" t="s">
        <v>5643</v>
      </c>
      <c r="G1593" t="s">
        <v>3717</v>
      </c>
      <c r="I1593">
        <v>2</v>
      </c>
      <c r="J1593" t="s">
        <v>183</v>
      </c>
      <c r="K1593">
        <v>105</v>
      </c>
      <c r="L1593" t="s">
        <v>6067</v>
      </c>
      <c r="M1593" t="s">
        <v>281</v>
      </c>
      <c r="N1593" t="s">
        <v>3851</v>
      </c>
      <c r="O1593" s="3">
        <v>1700</v>
      </c>
      <c r="R1593" s="2">
        <v>45771</v>
      </c>
      <c r="T1593">
        <v>3</v>
      </c>
      <c r="U1593" s="3">
        <v>5100</v>
      </c>
      <c r="V1593" t="s">
        <v>65</v>
      </c>
      <c r="W1593" t="s">
        <v>5644</v>
      </c>
      <c r="X1593">
        <v>0</v>
      </c>
      <c r="Y1593" s="3">
        <v>5000</v>
      </c>
      <c r="Z1593">
        <v>100</v>
      </c>
      <c r="AA1593">
        <v>0</v>
      </c>
      <c r="AB1593">
        <v>0</v>
      </c>
      <c r="AC1593">
        <v>0</v>
      </c>
      <c r="AF1593">
        <v>0</v>
      </c>
      <c r="AO1593" t="s">
        <v>5645</v>
      </c>
      <c r="AP1593" t="s">
        <v>3720</v>
      </c>
      <c r="AR1593">
        <v>0</v>
      </c>
      <c r="AS1593">
        <v>0</v>
      </c>
      <c r="AT1593">
        <v>0</v>
      </c>
      <c r="AU1593">
        <v>0</v>
      </c>
      <c r="AV1593">
        <v>0</v>
      </c>
      <c r="AW1593">
        <v>0</v>
      </c>
      <c r="BA1593" t="s">
        <v>63</v>
      </c>
      <c r="BB1593" t="s">
        <v>5646</v>
      </c>
      <c r="BC1593">
        <v>0</v>
      </c>
      <c r="BE1593" t="s">
        <v>3720</v>
      </c>
      <c r="BH1593" t="s">
        <v>3721</v>
      </c>
    </row>
    <row r="1594" spans="1:60" x14ac:dyDescent="0.35">
      <c r="A1594" t="s">
        <v>5647</v>
      </c>
      <c r="B1594">
        <v>10000</v>
      </c>
      <c r="C1594">
        <v>20000</v>
      </c>
      <c r="D1594" s="2">
        <v>45775</v>
      </c>
      <c r="E1594" t="s">
        <v>59</v>
      </c>
      <c r="F1594" t="s">
        <v>5643</v>
      </c>
      <c r="G1594" t="s">
        <v>3717</v>
      </c>
      <c r="I1594">
        <v>2</v>
      </c>
      <c r="J1594" t="s">
        <v>183</v>
      </c>
      <c r="K1594">
        <v>105</v>
      </c>
      <c r="L1594" t="s">
        <v>6067</v>
      </c>
      <c r="M1594" t="s">
        <v>281</v>
      </c>
      <c r="N1594" t="s">
        <v>3851</v>
      </c>
      <c r="O1594" s="3">
        <v>1700</v>
      </c>
      <c r="R1594" s="2">
        <v>45771</v>
      </c>
      <c r="T1594">
        <v>3</v>
      </c>
      <c r="U1594" s="3">
        <v>5100</v>
      </c>
      <c r="V1594" t="s">
        <v>65</v>
      </c>
      <c r="W1594" t="s">
        <v>5648</v>
      </c>
      <c r="X1594">
        <v>0</v>
      </c>
      <c r="Y1594" s="3">
        <v>5000</v>
      </c>
      <c r="Z1594">
        <v>100</v>
      </c>
      <c r="AA1594">
        <v>0</v>
      </c>
      <c r="AB1594">
        <v>0</v>
      </c>
      <c r="AC1594">
        <v>0</v>
      </c>
      <c r="AF1594">
        <v>0</v>
      </c>
      <c r="AO1594" t="s">
        <v>5649</v>
      </c>
      <c r="AP1594" t="s">
        <v>3720</v>
      </c>
      <c r="AR1594">
        <v>0</v>
      </c>
      <c r="AS1594">
        <v>0</v>
      </c>
      <c r="AT1594">
        <v>0</v>
      </c>
      <c r="AU1594">
        <v>0</v>
      </c>
      <c r="AV1594">
        <v>0</v>
      </c>
      <c r="AW1594">
        <v>0</v>
      </c>
      <c r="BA1594" t="s">
        <v>63</v>
      </c>
      <c r="BB1594" t="s">
        <v>5650</v>
      </c>
      <c r="BC1594">
        <v>0</v>
      </c>
      <c r="BE1594" t="s">
        <v>3720</v>
      </c>
      <c r="BH1594" t="s">
        <v>3721</v>
      </c>
    </row>
    <row r="1595" spans="1:60" x14ac:dyDescent="0.35">
      <c r="A1595" t="s">
        <v>5651</v>
      </c>
      <c r="B1595">
        <v>10000</v>
      </c>
      <c r="C1595">
        <v>20000</v>
      </c>
      <c r="D1595" s="2">
        <v>45775</v>
      </c>
      <c r="E1595" t="s">
        <v>59</v>
      </c>
      <c r="F1595" t="s">
        <v>5643</v>
      </c>
      <c r="G1595" t="s">
        <v>3717</v>
      </c>
      <c r="I1595">
        <v>2</v>
      </c>
      <c r="J1595" t="s">
        <v>183</v>
      </c>
      <c r="K1595">
        <v>105</v>
      </c>
      <c r="L1595" t="s">
        <v>6067</v>
      </c>
      <c r="M1595" t="s">
        <v>281</v>
      </c>
      <c r="N1595" t="s">
        <v>3851</v>
      </c>
      <c r="O1595" s="3">
        <v>1700</v>
      </c>
      <c r="R1595" s="2">
        <v>45771</v>
      </c>
      <c r="T1595">
        <v>3</v>
      </c>
      <c r="U1595" s="3">
        <v>5100</v>
      </c>
      <c r="V1595" t="s">
        <v>65</v>
      </c>
      <c r="W1595" t="s">
        <v>5652</v>
      </c>
      <c r="X1595">
        <v>0</v>
      </c>
      <c r="Y1595" s="3">
        <v>5000</v>
      </c>
      <c r="Z1595">
        <v>100</v>
      </c>
      <c r="AA1595">
        <v>0</v>
      </c>
      <c r="AB1595">
        <v>0</v>
      </c>
      <c r="AC1595">
        <v>0</v>
      </c>
      <c r="AF1595">
        <v>0</v>
      </c>
      <c r="AO1595" t="s">
        <v>5653</v>
      </c>
      <c r="AP1595" t="s">
        <v>3720</v>
      </c>
      <c r="AR1595">
        <v>0</v>
      </c>
      <c r="AS1595">
        <v>0</v>
      </c>
      <c r="AT1595">
        <v>0</v>
      </c>
      <c r="AU1595">
        <v>0</v>
      </c>
      <c r="AV1595">
        <v>0</v>
      </c>
      <c r="AW1595">
        <v>0</v>
      </c>
      <c r="BA1595" t="s">
        <v>63</v>
      </c>
      <c r="BB1595" t="s">
        <v>5654</v>
      </c>
      <c r="BC1595">
        <v>0</v>
      </c>
      <c r="BE1595" t="s">
        <v>3720</v>
      </c>
      <c r="BH1595" t="s">
        <v>3721</v>
      </c>
    </row>
    <row r="1596" spans="1:60" x14ac:dyDescent="0.35">
      <c r="A1596" t="s">
        <v>5655</v>
      </c>
      <c r="B1596">
        <v>10000</v>
      </c>
      <c r="C1596">
        <v>20000</v>
      </c>
      <c r="D1596" s="2">
        <v>45775</v>
      </c>
      <c r="E1596" t="s">
        <v>59</v>
      </c>
      <c r="F1596" t="s">
        <v>5643</v>
      </c>
      <c r="G1596" t="s">
        <v>3717</v>
      </c>
      <c r="I1596">
        <v>2</v>
      </c>
      <c r="J1596" t="s">
        <v>183</v>
      </c>
      <c r="K1596">
        <v>105</v>
      </c>
      <c r="L1596" t="s">
        <v>6067</v>
      </c>
      <c r="M1596" t="s">
        <v>281</v>
      </c>
      <c r="N1596" t="s">
        <v>3851</v>
      </c>
      <c r="O1596" s="3">
        <v>1700</v>
      </c>
      <c r="R1596" s="2">
        <v>45771</v>
      </c>
      <c r="T1596">
        <v>3</v>
      </c>
      <c r="U1596" s="3">
        <v>5100</v>
      </c>
      <c r="V1596" t="s">
        <v>65</v>
      </c>
      <c r="W1596" t="s">
        <v>5656</v>
      </c>
      <c r="X1596">
        <v>0</v>
      </c>
      <c r="Y1596" s="3">
        <v>5000</v>
      </c>
      <c r="Z1596">
        <v>100</v>
      </c>
      <c r="AA1596">
        <v>0</v>
      </c>
      <c r="AB1596">
        <v>0</v>
      </c>
      <c r="AC1596">
        <v>0</v>
      </c>
      <c r="AF1596">
        <v>0</v>
      </c>
      <c r="AO1596" t="s">
        <v>5657</v>
      </c>
      <c r="AP1596" t="s">
        <v>3720</v>
      </c>
      <c r="AR1596">
        <v>0</v>
      </c>
      <c r="AS1596">
        <v>0</v>
      </c>
      <c r="AT1596">
        <v>0</v>
      </c>
      <c r="AU1596">
        <v>0</v>
      </c>
      <c r="AV1596">
        <v>0</v>
      </c>
      <c r="AW1596">
        <v>0</v>
      </c>
      <c r="BA1596" t="s">
        <v>63</v>
      </c>
      <c r="BB1596" t="s">
        <v>5658</v>
      </c>
      <c r="BC1596">
        <v>0</v>
      </c>
      <c r="BE1596" t="s">
        <v>3720</v>
      </c>
      <c r="BH1596" t="s">
        <v>3721</v>
      </c>
    </row>
    <row r="1597" spans="1:60" x14ac:dyDescent="0.35">
      <c r="A1597" t="s">
        <v>5659</v>
      </c>
      <c r="B1597">
        <v>10000</v>
      </c>
      <c r="C1597">
        <v>20000</v>
      </c>
      <c r="D1597" s="2">
        <v>45775</v>
      </c>
      <c r="E1597" t="s">
        <v>59</v>
      </c>
      <c r="F1597" t="s">
        <v>5643</v>
      </c>
      <c r="G1597" t="s">
        <v>3717</v>
      </c>
      <c r="I1597">
        <v>2</v>
      </c>
      <c r="J1597" t="s">
        <v>183</v>
      </c>
      <c r="K1597">
        <v>105</v>
      </c>
      <c r="L1597" t="s">
        <v>6067</v>
      </c>
      <c r="M1597" t="s">
        <v>281</v>
      </c>
      <c r="N1597" t="s">
        <v>3851</v>
      </c>
      <c r="O1597" s="3">
        <v>1700</v>
      </c>
      <c r="R1597" s="2">
        <v>45771</v>
      </c>
      <c r="T1597">
        <v>3</v>
      </c>
      <c r="U1597" s="3">
        <v>5100</v>
      </c>
      <c r="V1597" t="s">
        <v>65</v>
      </c>
      <c r="W1597" t="s">
        <v>5660</v>
      </c>
      <c r="X1597">
        <v>0</v>
      </c>
      <c r="Y1597" s="3">
        <v>5000</v>
      </c>
      <c r="Z1597">
        <v>100</v>
      </c>
      <c r="AA1597">
        <v>0</v>
      </c>
      <c r="AB1597">
        <v>0</v>
      </c>
      <c r="AC1597">
        <v>0</v>
      </c>
      <c r="AF1597">
        <v>0</v>
      </c>
      <c r="AO1597" t="s">
        <v>5661</v>
      </c>
      <c r="AP1597" t="s">
        <v>3720</v>
      </c>
      <c r="AR1597">
        <v>0</v>
      </c>
      <c r="AS1597">
        <v>0</v>
      </c>
      <c r="AT1597">
        <v>0</v>
      </c>
      <c r="AU1597">
        <v>0</v>
      </c>
      <c r="AV1597">
        <v>0</v>
      </c>
      <c r="AW1597">
        <v>0</v>
      </c>
      <c r="BA1597" t="s">
        <v>63</v>
      </c>
      <c r="BB1597" t="s">
        <v>5662</v>
      </c>
      <c r="BC1597">
        <v>0</v>
      </c>
      <c r="BE1597" t="s">
        <v>3720</v>
      </c>
      <c r="BH1597" t="s">
        <v>3721</v>
      </c>
    </row>
    <row r="1598" spans="1:60" x14ac:dyDescent="0.35">
      <c r="A1598" t="s">
        <v>5663</v>
      </c>
      <c r="B1598">
        <v>10000</v>
      </c>
      <c r="C1598">
        <v>20000</v>
      </c>
      <c r="D1598" s="2">
        <v>45775</v>
      </c>
      <c r="E1598" t="s">
        <v>59</v>
      </c>
      <c r="F1598" t="s">
        <v>5559</v>
      </c>
      <c r="G1598" t="s">
        <v>3717</v>
      </c>
      <c r="I1598">
        <v>2</v>
      </c>
      <c r="J1598" t="s">
        <v>183</v>
      </c>
      <c r="K1598">
        <v>105</v>
      </c>
      <c r="L1598" t="s">
        <v>6067</v>
      </c>
      <c r="M1598" t="s">
        <v>281</v>
      </c>
      <c r="N1598" t="s">
        <v>3851</v>
      </c>
      <c r="O1598" s="3">
        <v>1700</v>
      </c>
      <c r="R1598" s="2">
        <v>45771</v>
      </c>
      <c r="T1598">
        <v>3</v>
      </c>
      <c r="U1598" s="3">
        <v>5100</v>
      </c>
      <c r="V1598" t="s">
        <v>65</v>
      </c>
      <c r="W1598" t="s">
        <v>5664</v>
      </c>
      <c r="X1598">
        <v>0</v>
      </c>
      <c r="Y1598" s="3">
        <v>5000</v>
      </c>
      <c r="Z1598">
        <v>100</v>
      </c>
      <c r="AA1598">
        <v>0</v>
      </c>
      <c r="AB1598">
        <v>0</v>
      </c>
      <c r="AC1598">
        <v>0</v>
      </c>
      <c r="AF1598">
        <v>0</v>
      </c>
      <c r="AO1598" t="s">
        <v>5665</v>
      </c>
      <c r="AP1598" t="s">
        <v>3720</v>
      </c>
      <c r="AR1598">
        <v>0</v>
      </c>
      <c r="AS1598">
        <v>0</v>
      </c>
      <c r="AT1598">
        <v>0</v>
      </c>
      <c r="AU1598">
        <v>0</v>
      </c>
      <c r="AV1598">
        <v>0</v>
      </c>
      <c r="AW1598">
        <v>0</v>
      </c>
      <c r="BA1598" t="s">
        <v>63</v>
      </c>
      <c r="BB1598" t="s">
        <v>5666</v>
      </c>
      <c r="BC1598">
        <v>0</v>
      </c>
      <c r="BE1598" t="s">
        <v>3720</v>
      </c>
      <c r="BH1598" t="s">
        <v>3721</v>
      </c>
    </row>
    <row r="1599" spans="1:60" x14ac:dyDescent="0.35">
      <c r="A1599" t="s">
        <v>5667</v>
      </c>
      <c r="B1599">
        <v>10000</v>
      </c>
      <c r="C1599">
        <v>20000</v>
      </c>
      <c r="D1599" s="2">
        <v>45775</v>
      </c>
      <c r="E1599" t="s">
        <v>59</v>
      </c>
      <c r="F1599" t="s">
        <v>5559</v>
      </c>
      <c r="G1599" t="s">
        <v>3717</v>
      </c>
      <c r="I1599">
        <v>2</v>
      </c>
      <c r="J1599" t="s">
        <v>183</v>
      </c>
      <c r="K1599">
        <v>105</v>
      </c>
      <c r="L1599" t="s">
        <v>6067</v>
      </c>
      <c r="M1599" t="s">
        <v>281</v>
      </c>
      <c r="N1599" t="s">
        <v>3851</v>
      </c>
      <c r="O1599" s="3">
        <v>1700</v>
      </c>
      <c r="R1599" s="2">
        <v>45771</v>
      </c>
      <c r="T1599">
        <v>3</v>
      </c>
      <c r="U1599" s="3">
        <v>5100</v>
      </c>
      <c r="V1599" t="s">
        <v>65</v>
      </c>
      <c r="W1599" t="s">
        <v>5668</v>
      </c>
      <c r="X1599">
        <v>0</v>
      </c>
      <c r="Y1599" s="3">
        <v>5000</v>
      </c>
      <c r="Z1599">
        <v>100</v>
      </c>
      <c r="AA1599">
        <v>0</v>
      </c>
      <c r="AB1599">
        <v>0</v>
      </c>
      <c r="AC1599">
        <v>0</v>
      </c>
      <c r="AF1599">
        <v>0</v>
      </c>
      <c r="AO1599" t="s">
        <v>5669</v>
      </c>
      <c r="AP1599" t="s">
        <v>3720</v>
      </c>
      <c r="AR1599">
        <v>0</v>
      </c>
      <c r="AS1599">
        <v>0</v>
      </c>
      <c r="AT1599">
        <v>0</v>
      </c>
      <c r="AU1599">
        <v>0</v>
      </c>
      <c r="AV1599">
        <v>0</v>
      </c>
      <c r="AW1599">
        <v>0</v>
      </c>
      <c r="BA1599" t="s">
        <v>63</v>
      </c>
      <c r="BB1599" t="s">
        <v>5670</v>
      </c>
      <c r="BC1599">
        <v>0</v>
      </c>
      <c r="BE1599" t="s">
        <v>3720</v>
      </c>
      <c r="BH1599" t="s">
        <v>3721</v>
      </c>
    </row>
    <row r="1600" spans="1:60" x14ac:dyDescent="0.35">
      <c r="A1600" t="s">
        <v>5558</v>
      </c>
      <c r="B1600">
        <v>10000</v>
      </c>
      <c r="C1600">
        <v>20000</v>
      </c>
      <c r="D1600" s="2">
        <v>45775</v>
      </c>
      <c r="E1600" t="s">
        <v>59</v>
      </c>
      <c r="F1600" t="s">
        <v>5559</v>
      </c>
      <c r="G1600" t="s">
        <v>3717</v>
      </c>
      <c r="I1600">
        <v>2</v>
      </c>
      <c r="J1600" t="s">
        <v>183</v>
      </c>
      <c r="K1600">
        <v>105</v>
      </c>
      <c r="L1600" t="s">
        <v>6067</v>
      </c>
      <c r="M1600" t="s">
        <v>281</v>
      </c>
      <c r="N1600" t="s">
        <v>3851</v>
      </c>
      <c r="O1600" s="3">
        <v>1700</v>
      </c>
      <c r="R1600" s="2">
        <v>45771</v>
      </c>
      <c r="T1600">
        <v>3</v>
      </c>
      <c r="U1600" s="3">
        <v>5100</v>
      </c>
      <c r="V1600" t="s">
        <v>65</v>
      </c>
      <c r="W1600" t="s">
        <v>5560</v>
      </c>
      <c r="X1600">
        <v>0</v>
      </c>
      <c r="Y1600" s="3">
        <v>5000</v>
      </c>
      <c r="Z1600">
        <v>100</v>
      </c>
      <c r="AA1600">
        <v>0</v>
      </c>
      <c r="AB1600">
        <v>0</v>
      </c>
      <c r="AC1600">
        <v>0</v>
      </c>
      <c r="AF1600">
        <v>0</v>
      </c>
      <c r="AO1600" t="s">
        <v>5561</v>
      </c>
      <c r="AP1600" t="s">
        <v>3720</v>
      </c>
      <c r="AR1600">
        <v>0</v>
      </c>
      <c r="AS1600">
        <v>0</v>
      </c>
      <c r="AT1600">
        <v>0</v>
      </c>
      <c r="AU1600">
        <v>0</v>
      </c>
      <c r="AV1600">
        <v>0</v>
      </c>
      <c r="AW1600">
        <v>0</v>
      </c>
      <c r="BA1600" t="s">
        <v>63</v>
      </c>
      <c r="BB1600" t="s">
        <v>5562</v>
      </c>
      <c r="BC1600">
        <v>0</v>
      </c>
      <c r="BE1600" t="s">
        <v>3720</v>
      </c>
      <c r="BH1600" t="s">
        <v>3721</v>
      </c>
    </row>
    <row r="1601" spans="1:61" x14ac:dyDescent="0.35">
      <c r="A1601" t="s">
        <v>5563</v>
      </c>
      <c r="B1601">
        <v>10000</v>
      </c>
      <c r="C1601">
        <v>20000</v>
      </c>
      <c r="D1601" s="2">
        <v>45775</v>
      </c>
      <c r="E1601" t="s">
        <v>59</v>
      </c>
      <c r="F1601" t="s">
        <v>5559</v>
      </c>
      <c r="G1601" t="s">
        <v>3717</v>
      </c>
      <c r="I1601">
        <v>2</v>
      </c>
      <c r="J1601" t="s">
        <v>183</v>
      </c>
      <c r="K1601">
        <v>105</v>
      </c>
      <c r="L1601" t="s">
        <v>6067</v>
      </c>
      <c r="M1601" t="s">
        <v>281</v>
      </c>
      <c r="N1601" t="s">
        <v>3851</v>
      </c>
      <c r="O1601" s="3">
        <v>1700</v>
      </c>
      <c r="R1601" s="2">
        <v>45771</v>
      </c>
      <c r="T1601">
        <v>3</v>
      </c>
      <c r="U1601" s="3">
        <v>5100</v>
      </c>
      <c r="V1601" t="s">
        <v>65</v>
      </c>
      <c r="W1601" t="s">
        <v>5564</v>
      </c>
      <c r="X1601">
        <v>0</v>
      </c>
      <c r="Y1601" s="3">
        <v>5000</v>
      </c>
      <c r="Z1601">
        <v>100</v>
      </c>
      <c r="AA1601">
        <v>0</v>
      </c>
      <c r="AB1601">
        <v>0</v>
      </c>
      <c r="AC1601">
        <v>0</v>
      </c>
      <c r="AF1601">
        <v>0</v>
      </c>
      <c r="AO1601" t="s">
        <v>5565</v>
      </c>
      <c r="AP1601" t="s">
        <v>3720</v>
      </c>
      <c r="AR1601">
        <v>0</v>
      </c>
      <c r="AS1601">
        <v>0</v>
      </c>
      <c r="AT1601">
        <v>0</v>
      </c>
      <c r="AU1601">
        <v>0</v>
      </c>
      <c r="AV1601">
        <v>0</v>
      </c>
      <c r="AW1601">
        <v>0</v>
      </c>
      <c r="BA1601" t="s">
        <v>63</v>
      </c>
      <c r="BB1601" t="s">
        <v>5566</v>
      </c>
      <c r="BC1601">
        <v>0</v>
      </c>
      <c r="BE1601" t="s">
        <v>3720</v>
      </c>
      <c r="BH1601" t="s">
        <v>3721</v>
      </c>
    </row>
    <row r="1602" spans="1:61" x14ac:dyDescent="0.35">
      <c r="A1602" t="s">
        <v>5567</v>
      </c>
      <c r="B1602">
        <v>10000</v>
      </c>
      <c r="C1602">
        <v>20000</v>
      </c>
      <c r="D1602" s="2">
        <v>45775</v>
      </c>
      <c r="E1602" t="s">
        <v>59</v>
      </c>
      <c r="F1602" t="s">
        <v>5559</v>
      </c>
      <c r="G1602" t="s">
        <v>3717</v>
      </c>
      <c r="I1602">
        <v>2</v>
      </c>
      <c r="J1602" t="s">
        <v>183</v>
      </c>
      <c r="K1602">
        <v>105</v>
      </c>
      <c r="L1602" t="s">
        <v>6067</v>
      </c>
      <c r="M1602" t="s">
        <v>281</v>
      </c>
      <c r="N1602" t="s">
        <v>3851</v>
      </c>
      <c r="O1602" s="3">
        <v>1700</v>
      </c>
      <c r="R1602" s="2">
        <v>45771</v>
      </c>
      <c r="T1602">
        <v>3</v>
      </c>
      <c r="U1602" s="3">
        <v>5100</v>
      </c>
      <c r="V1602" t="s">
        <v>65</v>
      </c>
      <c r="W1602" t="s">
        <v>5568</v>
      </c>
      <c r="X1602">
        <v>0</v>
      </c>
      <c r="Y1602" s="3">
        <v>5000</v>
      </c>
      <c r="Z1602">
        <v>100</v>
      </c>
      <c r="AA1602">
        <v>0</v>
      </c>
      <c r="AB1602">
        <v>0</v>
      </c>
      <c r="AC1602">
        <v>0</v>
      </c>
      <c r="AF1602">
        <v>0</v>
      </c>
      <c r="AO1602" t="s">
        <v>5569</v>
      </c>
      <c r="AP1602" t="s">
        <v>3720</v>
      </c>
      <c r="AR1602">
        <v>0</v>
      </c>
      <c r="AS1602">
        <v>0</v>
      </c>
      <c r="AT1602">
        <v>0</v>
      </c>
      <c r="AU1602">
        <v>0</v>
      </c>
      <c r="AV1602">
        <v>0</v>
      </c>
      <c r="AW1602">
        <v>0</v>
      </c>
      <c r="BA1602" t="s">
        <v>63</v>
      </c>
      <c r="BB1602" t="s">
        <v>5570</v>
      </c>
      <c r="BC1602">
        <v>0</v>
      </c>
      <c r="BE1602" t="s">
        <v>3720</v>
      </c>
      <c r="BH1602" t="s">
        <v>3721</v>
      </c>
    </row>
    <row r="1603" spans="1:61" x14ac:dyDescent="0.35">
      <c r="A1603" t="s">
        <v>3557</v>
      </c>
      <c r="B1603">
        <v>10000</v>
      </c>
      <c r="C1603">
        <v>20000</v>
      </c>
      <c r="D1603" s="2">
        <v>45771</v>
      </c>
      <c r="E1603" t="s">
        <v>59</v>
      </c>
      <c r="F1603" t="s">
        <v>3558</v>
      </c>
      <c r="G1603" t="s">
        <v>1880</v>
      </c>
      <c r="I1603">
        <v>2</v>
      </c>
      <c r="J1603" t="s">
        <v>183</v>
      </c>
      <c r="K1603">
        <v>63</v>
      </c>
      <c r="L1603" t="s">
        <v>6051</v>
      </c>
      <c r="M1603" t="s">
        <v>136</v>
      </c>
      <c r="N1603" t="s">
        <v>3850</v>
      </c>
      <c r="O1603">
        <v>625</v>
      </c>
      <c r="R1603" s="2">
        <v>45771</v>
      </c>
      <c r="T1603">
        <v>16</v>
      </c>
      <c r="U1603" s="3">
        <v>10000</v>
      </c>
      <c r="V1603" t="s">
        <v>65</v>
      </c>
      <c r="W1603" t="s">
        <v>3035</v>
      </c>
      <c r="X1603">
        <v>0</v>
      </c>
      <c r="Y1603" s="3">
        <v>10000</v>
      </c>
      <c r="Z1603">
        <v>0</v>
      </c>
      <c r="AA1603">
        <v>0</v>
      </c>
      <c r="AB1603">
        <v>0</v>
      </c>
      <c r="AC1603">
        <v>0</v>
      </c>
      <c r="AF1603">
        <v>0</v>
      </c>
      <c r="AO1603" t="s">
        <v>3036</v>
      </c>
      <c r="AP1603" t="s">
        <v>170</v>
      </c>
      <c r="AR1603">
        <v>0</v>
      </c>
      <c r="AS1603">
        <v>0</v>
      </c>
      <c r="AT1603">
        <v>0</v>
      </c>
      <c r="AU1603">
        <v>0</v>
      </c>
      <c r="AV1603">
        <v>0</v>
      </c>
      <c r="AW1603">
        <v>0</v>
      </c>
      <c r="BA1603" t="s">
        <v>63</v>
      </c>
      <c r="BB1603" t="s">
        <v>5824</v>
      </c>
      <c r="BC1603">
        <v>0</v>
      </c>
      <c r="BE1603" t="s">
        <v>170</v>
      </c>
      <c r="BH1603" t="s">
        <v>3559</v>
      </c>
    </row>
    <row r="1604" spans="1:61" x14ac:dyDescent="0.35">
      <c r="A1604" t="s">
        <v>3560</v>
      </c>
      <c r="B1604">
        <v>10000</v>
      </c>
      <c r="C1604">
        <v>20000</v>
      </c>
      <c r="D1604" s="2">
        <v>45771</v>
      </c>
      <c r="E1604" t="s">
        <v>59</v>
      </c>
      <c r="F1604" t="s">
        <v>3561</v>
      </c>
      <c r="G1604" t="s">
        <v>1880</v>
      </c>
      <c r="I1604">
        <v>2</v>
      </c>
      <c r="J1604" t="s">
        <v>183</v>
      </c>
      <c r="K1604">
        <v>63</v>
      </c>
      <c r="L1604" t="s">
        <v>6051</v>
      </c>
      <c r="M1604" t="s">
        <v>136</v>
      </c>
      <c r="N1604" t="s">
        <v>3850</v>
      </c>
      <c r="O1604" s="3">
        <v>3750</v>
      </c>
      <c r="R1604" s="2">
        <v>45771</v>
      </c>
      <c r="T1604">
        <v>16</v>
      </c>
      <c r="U1604" s="3">
        <v>60000</v>
      </c>
      <c r="V1604" t="s">
        <v>65</v>
      </c>
      <c r="W1604" t="s">
        <v>1882</v>
      </c>
      <c r="X1604">
        <v>0</v>
      </c>
      <c r="Y1604" s="3">
        <v>60000</v>
      </c>
      <c r="Z1604">
        <v>0</v>
      </c>
      <c r="AA1604">
        <v>0</v>
      </c>
      <c r="AB1604">
        <v>0</v>
      </c>
      <c r="AC1604">
        <v>0</v>
      </c>
      <c r="AF1604">
        <v>0</v>
      </c>
      <c r="AO1604" t="s">
        <v>1883</v>
      </c>
      <c r="AP1604" t="s">
        <v>170</v>
      </c>
      <c r="AR1604">
        <v>0</v>
      </c>
      <c r="AS1604">
        <v>0</v>
      </c>
      <c r="AT1604">
        <v>0</v>
      </c>
      <c r="AU1604">
        <v>0</v>
      </c>
      <c r="AV1604">
        <v>0</v>
      </c>
      <c r="AW1604">
        <v>0</v>
      </c>
      <c r="BA1604" t="s">
        <v>63</v>
      </c>
      <c r="BB1604" t="s">
        <v>5825</v>
      </c>
      <c r="BC1604">
        <v>0</v>
      </c>
      <c r="BE1604" t="s">
        <v>170</v>
      </c>
      <c r="BH1604" t="s">
        <v>3562</v>
      </c>
    </row>
    <row r="1605" spans="1:61" x14ac:dyDescent="0.35">
      <c r="A1605" t="s">
        <v>5577</v>
      </c>
      <c r="B1605">
        <v>10000</v>
      </c>
      <c r="C1605">
        <v>20000</v>
      </c>
      <c r="D1605" s="2">
        <v>45772</v>
      </c>
      <c r="E1605" t="s">
        <v>59</v>
      </c>
      <c r="F1605" t="s">
        <v>5578</v>
      </c>
      <c r="G1605">
        <v>17190809009</v>
      </c>
      <c r="I1605">
        <v>1</v>
      </c>
      <c r="J1605" t="s">
        <v>183</v>
      </c>
      <c r="K1605" s="7" t="s">
        <v>3820</v>
      </c>
      <c r="L1605" t="s">
        <v>6075</v>
      </c>
      <c r="M1605" t="s">
        <v>439</v>
      </c>
      <c r="N1605" t="s">
        <v>3859</v>
      </c>
      <c r="O1605" s="3">
        <v>25000</v>
      </c>
      <c r="R1605" s="2">
        <v>45771</v>
      </c>
      <c r="T1605">
        <v>2</v>
      </c>
      <c r="U1605" s="3">
        <v>50000</v>
      </c>
      <c r="V1605" t="s">
        <v>65</v>
      </c>
      <c r="W1605" t="s">
        <v>1315</v>
      </c>
      <c r="X1605">
        <v>0</v>
      </c>
      <c r="Y1605" s="3">
        <v>50000</v>
      </c>
      <c r="Z1605">
        <v>0</v>
      </c>
      <c r="AA1605">
        <v>0</v>
      </c>
      <c r="AB1605">
        <v>0</v>
      </c>
      <c r="AC1605">
        <v>0</v>
      </c>
      <c r="AF1605">
        <v>0</v>
      </c>
      <c r="AO1605" t="s">
        <v>1316</v>
      </c>
      <c r="AP1605" t="s">
        <v>170</v>
      </c>
      <c r="AR1605">
        <v>0</v>
      </c>
      <c r="AS1605">
        <v>0</v>
      </c>
      <c r="AT1605">
        <v>0</v>
      </c>
      <c r="AU1605">
        <v>0</v>
      </c>
      <c r="AV1605">
        <v>0</v>
      </c>
      <c r="AW1605">
        <v>0</v>
      </c>
      <c r="BA1605" t="s">
        <v>63</v>
      </c>
      <c r="BB1605" t="s">
        <v>5579</v>
      </c>
      <c r="BC1605">
        <v>0</v>
      </c>
      <c r="BE1605" t="s">
        <v>170</v>
      </c>
      <c r="BH1605" t="s">
        <v>5580</v>
      </c>
    </row>
    <row r="1606" spans="1:61" x14ac:dyDescent="0.35">
      <c r="A1606" t="s">
        <v>3666</v>
      </c>
      <c r="B1606">
        <v>10000</v>
      </c>
      <c r="C1606">
        <v>10000</v>
      </c>
      <c r="D1606" s="2">
        <v>45772</v>
      </c>
      <c r="E1606" t="s">
        <v>59</v>
      </c>
      <c r="F1606" t="s">
        <v>3667</v>
      </c>
      <c r="G1606" t="s">
        <v>3668</v>
      </c>
      <c r="I1606">
        <v>1</v>
      </c>
      <c r="J1606" t="s">
        <v>183</v>
      </c>
      <c r="K1606">
        <v>90</v>
      </c>
      <c r="L1606" t="s">
        <v>6044</v>
      </c>
      <c r="M1606" t="s">
        <v>1190</v>
      </c>
      <c r="N1606" t="s">
        <v>3836</v>
      </c>
      <c r="O1606" s="3">
        <v>10800</v>
      </c>
      <c r="R1606" s="2">
        <v>45771</v>
      </c>
      <c r="T1606">
        <v>2</v>
      </c>
      <c r="U1606" s="3">
        <v>21600</v>
      </c>
      <c r="V1606" t="s">
        <v>65</v>
      </c>
      <c r="W1606" t="s">
        <v>1181</v>
      </c>
      <c r="X1606">
        <v>0</v>
      </c>
      <c r="Y1606" s="3">
        <v>21600</v>
      </c>
      <c r="Z1606">
        <v>0</v>
      </c>
      <c r="AA1606">
        <v>0</v>
      </c>
      <c r="AB1606">
        <v>0</v>
      </c>
      <c r="AC1606">
        <v>0</v>
      </c>
      <c r="AF1606">
        <v>0</v>
      </c>
      <c r="AO1606" t="s">
        <v>1182</v>
      </c>
      <c r="AP1606" t="s">
        <v>170</v>
      </c>
      <c r="AR1606">
        <v>0</v>
      </c>
      <c r="AS1606">
        <v>0</v>
      </c>
      <c r="AT1606">
        <v>0</v>
      </c>
      <c r="AU1606">
        <v>0</v>
      </c>
      <c r="AV1606">
        <v>0</v>
      </c>
      <c r="AW1606">
        <v>0</v>
      </c>
      <c r="BA1606" t="s">
        <v>63</v>
      </c>
      <c r="BB1606" t="s">
        <v>5898</v>
      </c>
      <c r="BC1606">
        <v>0</v>
      </c>
      <c r="BE1606" t="s">
        <v>170</v>
      </c>
      <c r="BH1606" t="s">
        <v>3669</v>
      </c>
    </row>
    <row r="1607" spans="1:61" x14ac:dyDescent="0.35">
      <c r="A1607" t="s">
        <v>3568</v>
      </c>
      <c r="B1607">
        <v>10000</v>
      </c>
      <c r="C1607">
        <v>10000</v>
      </c>
      <c r="D1607" s="2">
        <v>45771</v>
      </c>
      <c r="E1607" t="s">
        <v>59</v>
      </c>
      <c r="F1607" t="s">
        <v>3527</v>
      </c>
      <c r="G1607" t="s">
        <v>3569</v>
      </c>
      <c r="I1607">
        <v>1</v>
      </c>
      <c r="J1607" t="s">
        <v>183</v>
      </c>
      <c r="K1607">
        <v>26</v>
      </c>
      <c r="L1607" t="s">
        <v>6061</v>
      </c>
      <c r="M1607" t="s">
        <v>648</v>
      </c>
      <c r="N1607" t="s">
        <v>3810</v>
      </c>
      <c r="O1607" s="3">
        <v>9000</v>
      </c>
      <c r="R1607" s="2">
        <v>45771</v>
      </c>
      <c r="T1607">
        <v>4</v>
      </c>
      <c r="U1607" s="3">
        <v>36000</v>
      </c>
      <c r="V1607" t="s">
        <v>65</v>
      </c>
      <c r="W1607" t="s">
        <v>2716</v>
      </c>
      <c r="X1607">
        <v>0</v>
      </c>
      <c r="Y1607" s="3">
        <v>36000</v>
      </c>
      <c r="Z1607">
        <v>0</v>
      </c>
      <c r="AA1607">
        <v>0</v>
      </c>
      <c r="AB1607">
        <v>0</v>
      </c>
      <c r="AC1607">
        <v>0</v>
      </c>
      <c r="AF1607">
        <v>0</v>
      </c>
      <c r="AO1607" t="s">
        <v>2717</v>
      </c>
      <c r="AP1607" t="s">
        <v>275</v>
      </c>
      <c r="AR1607">
        <v>0</v>
      </c>
      <c r="AS1607">
        <v>0</v>
      </c>
      <c r="AT1607">
        <v>0</v>
      </c>
      <c r="AU1607">
        <v>0</v>
      </c>
      <c r="AV1607">
        <v>0</v>
      </c>
      <c r="AW1607">
        <v>0</v>
      </c>
      <c r="BA1607" t="s">
        <v>63</v>
      </c>
      <c r="BB1607" t="s">
        <v>5899</v>
      </c>
      <c r="BC1607">
        <v>0</v>
      </c>
      <c r="BE1607" t="s">
        <v>275</v>
      </c>
      <c r="BH1607" t="s">
        <v>3570</v>
      </c>
    </row>
    <row r="1608" spans="1:61" x14ac:dyDescent="0.35">
      <c r="A1608" t="s">
        <v>5900</v>
      </c>
      <c r="B1608">
        <v>10000</v>
      </c>
      <c r="C1608">
        <v>10000</v>
      </c>
      <c r="D1608" s="2">
        <v>45776</v>
      </c>
      <c r="E1608" t="s">
        <v>59</v>
      </c>
      <c r="F1608" t="s">
        <v>5901</v>
      </c>
      <c r="G1608">
        <v>17190809007</v>
      </c>
      <c r="I1608">
        <v>1</v>
      </c>
      <c r="J1608" t="s">
        <v>183</v>
      </c>
      <c r="K1608" s="7" t="s">
        <v>3820</v>
      </c>
      <c r="L1608" t="s">
        <v>6075</v>
      </c>
      <c r="M1608" t="s">
        <v>439</v>
      </c>
      <c r="N1608" t="s">
        <v>3859</v>
      </c>
      <c r="O1608" s="3">
        <v>50000</v>
      </c>
      <c r="R1608" s="2">
        <v>45771</v>
      </c>
      <c r="T1608">
        <v>2</v>
      </c>
      <c r="U1608" s="3">
        <v>100000</v>
      </c>
      <c r="V1608" t="s">
        <v>65</v>
      </c>
      <c r="W1608" t="s">
        <v>1315</v>
      </c>
      <c r="X1608">
        <v>0</v>
      </c>
      <c r="Y1608" s="3">
        <v>100000</v>
      </c>
      <c r="Z1608">
        <v>0</v>
      </c>
      <c r="AA1608">
        <v>0</v>
      </c>
      <c r="AB1608">
        <v>0</v>
      </c>
      <c r="AC1608">
        <v>0</v>
      </c>
      <c r="AF1608">
        <v>0</v>
      </c>
      <c r="AO1608" t="s">
        <v>1316</v>
      </c>
      <c r="AP1608" t="s">
        <v>275</v>
      </c>
      <c r="AR1608">
        <v>0</v>
      </c>
      <c r="AS1608">
        <v>0</v>
      </c>
      <c r="AT1608">
        <v>0</v>
      </c>
      <c r="AU1608">
        <v>0</v>
      </c>
      <c r="AV1608">
        <v>0</v>
      </c>
      <c r="AW1608">
        <v>0</v>
      </c>
      <c r="BA1608" t="s">
        <v>63</v>
      </c>
      <c r="BB1608" t="s">
        <v>5902</v>
      </c>
      <c r="BC1608">
        <v>0</v>
      </c>
      <c r="BE1608" t="s">
        <v>275</v>
      </c>
      <c r="BH1608" t="s">
        <v>5903</v>
      </c>
    </row>
    <row r="1609" spans="1:61" x14ac:dyDescent="0.35">
      <c r="A1609" t="s">
        <v>3571</v>
      </c>
      <c r="B1609">
        <v>10000</v>
      </c>
      <c r="C1609">
        <v>20000</v>
      </c>
      <c r="D1609" s="2">
        <v>45772</v>
      </c>
      <c r="E1609" t="s">
        <v>59</v>
      </c>
      <c r="F1609" t="s">
        <v>3572</v>
      </c>
      <c r="G1609" t="s">
        <v>3573</v>
      </c>
      <c r="I1609">
        <v>1</v>
      </c>
      <c r="J1609" t="s">
        <v>183</v>
      </c>
      <c r="K1609">
        <v>90</v>
      </c>
      <c r="L1609" t="s">
        <v>6044</v>
      </c>
      <c r="M1609" t="s">
        <v>1190</v>
      </c>
      <c r="N1609" t="s">
        <v>3836</v>
      </c>
      <c r="O1609" s="3">
        <v>8100</v>
      </c>
      <c r="R1609" s="2">
        <v>45771</v>
      </c>
      <c r="T1609">
        <v>2</v>
      </c>
      <c r="U1609" s="3">
        <v>16200</v>
      </c>
      <c r="V1609" t="s">
        <v>65</v>
      </c>
      <c r="W1609" t="s">
        <v>1181</v>
      </c>
      <c r="X1609">
        <v>0</v>
      </c>
      <c r="Y1609" s="3">
        <v>16200</v>
      </c>
      <c r="Z1609">
        <v>0</v>
      </c>
      <c r="AA1609">
        <v>0</v>
      </c>
      <c r="AB1609">
        <v>0</v>
      </c>
      <c r="AC1609">
        <v>0</v>
      </c>
      <c r="AF1609">
        <v>0</v>
      </c>
      <c r="AO1609" t="s">
        <v>1182</v>
      </c>
      <c r="AP1609" t="s">
        <v>275</v>
      </c>
      <c r="AR1609">
        <v>0</v>
      </c>
      <c r="AS1609">
        <v>0</v>
      </c>
      <c r="AT1609">
        <v>0</v>
      </c>
      <c r="AU1609">
        <v>0</v>
      </c>
      <c r="AV1609">
        <v>0</v>
      </c>
      <c r="AW1609">
        <v>0</v>
      </c>
      <c r="BA1609" t="s">
        <v>63</v>
      </c>
      <c r="BB1609" t="s">
        <v>5829</v>
      </c>
      <c r="BC1609">
        <v>0</v>
      </c>
      <c r="BE1609" t="s">
        <v>275</v>
      </c>
      <c r="BH1609" t="s">
        <v>3574</v>
      </c>
    </row>
    <row r="1610" spans="1:61" x14ac:dyDescent="0.35">
      <c r="A1610" t="s">
        <v>3575</v>
      </c>
      <c r="B1610">
        <v>10000</v>
      </c>
      <c r="C1610">
        <v>10000</v>
      </c>
      <c r="D1610" s="2">
        <v>45772</v>
      </c>
      <c r="E1610" t="s">
        <v>59</v>
      </c>
      <c r="F1610" t="s">
        <v>3536</v>
      </c>
      <c r="G1610" t="s">
        <v>3576</v>
      </c>
      <c r="I1610">
        <v>1</v>
      </c>
      <c r="J1610" t="s">
        <v>183</v>
      </c>
      <c r="K1610">
        <v>31</v>
      </c>
      <c r="L1610" t="s">
        <v>6061</v>
      </c>
      <c r="M1610" t="s">
        <v>2529</v>
      </c>
      <c r="N1610" t="s">
        <v>3807</v>
      </c>
      <c r="O1610" s="3">
        <v>3000</v>
      </c>
      <c r="R1610" s="2">
        <v>45771</v>
      </c>
      <c r="T1610">
        <v>1</v>
      </c>
      <c r="U1610" s="3">
        <v>3000</v>
      </c>
      <c r="V1610" t="s">
        <v>65</v>
      </c>
      <c r="W1610" t="s">
        <v>3577</v>
      </c>
      <c r="X1610">
        <v>0</v>
      </c>
      <c r="Y1610" s="3">
        <v>3000</v>
      </c>
      <c r="Z1610">
        <v>0</v>
      </c>
      <c r="AA1610">
        <v>0</v>
      </c>
      <c r="AB1610">
        <v>0</v>
      </c>
      <c r="AC1610">
        <v>0</v>
      </c>
      <c r="AF1610">
        <v>0</v>
      </c>
      <c r="AO1610" t="s">
        <v>3578</v>
      </c>
      <c r="AP1610" t="s">
        <v>3579</v>
      </c>
      <c r="AR1610">
        <v>0</v>
      </c>
      <c r="AS1610">
        <v>0</v>
      </c>
      <c r="AT1610">
        <v>0</v>
      </c>
      <c r="AU1610">
        <v>0</v>
      </c>
      <c r="AV1610">
        <v>0</v>
      </c>
      <c r="AW1610">
        <v>0</v>
      </c>
      <c r="BA1610" t="s">
        <v>63</v>
      </c>
      <c r="BB1610" t="s">
        <v>5904</v>
      </c>
      <c r="BC1610">
        <v>0</v>
      </c>
      <c r="BE1610" t="s">
        <v>3579</v>
      </c>
      <c r="BH1610" t="s">
        <v>3580</v>
      </c>
    </row>
    <row r="1611" spans="1:61" x14ac:dyDescent="0.35">
      <c r="A1611" t="s">
        <v>3588</v>
      </c>
      <c r="B1611">
        <v>10000</v>
      </c>
      <c r="C1611">
        <v>10000</v>
      </c>
      <c r="D1611" s="2">
        <v>45771</v>
      </c>
      <c r="E1611" t="s">
        <v>59</v>
      </c>
      <c r="F1611" t="s">
        <v>3589</v>
      </c>
      <c r="G1611" t="s">
        <v>3334</v>
      </c>
      <c r="I1611">
        <v>1</v>
      </c>
      <c r="J1611" t="s">
        <v>183</v>
      </c>
      <c r="K1611">
        <v>66</v>
      </c>
      <c r="L1611" t="s">
        <v>6066</v>
      </c>
      <c r="M1611" t="s">
        <v>3192</v>
      </c>
      <c r="N1611" t="s">
        <v>3843</v>
      </c>
      <c r="O1611" s="3">
        <v>5000</v>
      </c>
      <c r="R1611" s="2">
        <v>45771</v>
      </c>
      <c r="T1611">
        <v>1</v>
      </c>
      <c r="U1611" s="3">
        <v>5000</v>
      </c>
      <c r="V1611" t="s">
        <v>65</v>
      </c>
      <c r="W1611" t="s">
        <v>3335</v>
      </c>
      <c r="X1611">
        <v>0</v>
      </c>
      <c r="Y1611" s="3">
        <v>5000</v>
      </c>
      <c r="Z1611">
        <v>0</v>
      </c>
      <c r="AA1611">
        <v>0</v>
      </c>
      <c r="AB1611">
        <v>0</v>
      </c>
      <c r="AC1611">
        <v>0</v>
      </c>
      <c r="AF1611">
        <v>0</v>
      </c>
      <c r="AO1611" t="s">
        <v>3336</v>
      </c>
      <c r="AP1611" t="s">
        <v>275</v>
      </c>
      <c r="AR1611">
        <v>0</v>
      </c>
      <c r="AS1611">
        <v>0</v>
      </c>
      <c r="AT1611">
        <v>0</v>
      </c>
      <c r="AU1611">
        <v>0</v>
      </c>
      <c r="AV1611">
        <v>0</v>
      </c>
      <c r="AW1611">
        <v>0</v>
      </c>
      <c r="BA1611" t="s">
        <v>63</v>
      </c>
      <c r="BB1611" t="s">
        <v>5905</v>
      </c>
      <c r="BC1611">
        <v>0</v>
      </c>
      <c r="BE1611" t="s">
        <v>275</v>
      </c>
      <c r="BH1611" t="s">
        <v>3590</v>
      </c>
    </row>
    <row r="1612" spans="1:61" x14ac:dyDescent="0.35">
      <c r="A1612" t="s">
        <v>3591</v>
      </c>
      <c r="B1612">
        <v>10000</v>
      </c>
      <c r="C1612">
        <v>10000</v>
      </c>
      <c r="D1612" s="2">
        <v>45771</v>
      </c>
      <c r="E1612" t="s">
        <v>59</v>
      </c>
      <c r="F1612" t="s">
        <v>3592</v>
      </c>
      <c r="G1612" t="s">
        <v>3593</v>
      </c>
      <c r="I1612">
        <v>1</v>
      </c>
      <c r="J1612" t="s">
        <v>183</v>
      </c>
      <c r="K1612">
        <v>62</v>
      </c>
      <c r="L1612" t="s">
        <v>6066</v>
      </c>
      <c r="M1612" t="s">
        <v>830</v>
      </c>
      <c r="N1612" t="s">
        <v>3852</v>
      </c>
      <c r="O1612" s="3">
        <v>2000</v>
      </c>
      <c r="R1612" s="2">
        <v>45771</v>
      </c>
      <c r="T1612">
        <v>1</v>
      </c>
      <c r="U1612" s="3">
        <v>2000</v>
      </c>
      <c r="V1612" t="s">
        <v>65</v>
      </c>
      <c r="W1612" t="s">
        <v>3353</v>
      </c>
      <c r="X1612">
        <v>0</v>
      </c>
      <c r="Y1612" s="3">
        <v>2000</v>
      </c>
      <c r="Z1612">
        <v>0</v>
      </c>
      <c r="AA1612">
        <v>0</v>
      </c>
      <c r="AB1612">
        <v>0</v>
      </c>
      <c r="AC1612">
        <v>0</v>
      </c>
      <c r="AF1612">
        <v>0</v>
      </c>
      <c r="AO1612" t="s">
        <v>3354</v>
      </c>
      <c r="AP1612" t="s">
        <v>275</v>
      </c>
      <c r="AR1612">
        <v>0</v>
      </c>
      <c r="AS1612">
        <v>0</v>
      </c>
      <c r="AT1612">
        <v>0</v>
      </c>
      <c r="AU1612">
        <v>0</v>
      </c>
      <c r="AV1612">
        <v>0</v>
      </c>
      <c r="AW1612">
        <v>0</v>
      </c>
      <c r="BA1612" t="s">
        <v>63</v>
      </c>
      <c r="BB1612" t="s">
        <v>5906</v>
      </c>
      <c r="BC1612">
        <v>0</v>
      </c>
      <c r="BE1612" t="s">
        <v>275</v>
      </c>
      <c r="BH1612" t="s">
        <v>3594</v>
      </c>
    </row>
    <row r="1613" spans="1:61" x14ac:dyDescent="0.35">
      <c r="A1613" t="s">
        <v>3596</v>
      </c>
      <c r="B1613">
        <v>20000</v>
      </c>
      <c r="C1613">
        <v>10000</v>
      </c>
      <c r="D1613" s="2">
        <v>45772</v>
      </c>
      <c r="E1613" t="s">
        <v>59</v>
      </c>
      <c r="F1613" t="s">
        <v>3597</v>
      </c>
      <c r="G1613" t="s">
        <v>3598</v>
      </c>
      <c r="H1613" t="s">
        <v>3599</v>
      </c>
      <c r="I1613">
        <v>1</v>
      </c>
      <c r="J1613" t="s">
        <v>63</v>
      </c>
      <c r="K1613">
        <v>95</v>
      </c>
      <c r="L1613" t="s">
        <v>6068</v>
      </c>
      <c r="M1613" t="s">
        <v>454</v>
      </c>
      <c r="N1613" t="s">
        <v>3837</v>
      </c>
      <c r="O1613" s="3">
        <v>11250</v>
      </c>
      <c r="R1613" s="2">
        <v>45772</v>
      </c>
      <c r="T1613">
        <v>8</v>
      </c>
      <c r="U1613" s="3">
        <v>90000</v>
      </c>
      <c r="V1613" t="s">
        <v>65</v>
      </c>
      <c r="W1613" t="s">
        <v>3600</v>
      </c>
      <c r="X1613">
        <v>0</v>
      </c>
      <c r="Y1613">
        <v>0</v>
      </c>
      <c r="Z1613">
        <v>0</v>
      </c>
      <c r="AA1613">
        <v>0</v>
      </c>
      <c r="AB1613">
        <v>0</v>
      </c>
      <c r="AC1613">
        <v>0</v>
      </c>
      <c r="AF1613">
        <v>0</v>
      </c>
      <c r="AJ1613" t="s">
        <v>63</v>
      </c>
      <c r="AK1613">
        <v>0</v>
      </c>
      <c r="AL1613" t="s">
        <v>63</v>
      </c>
      <c r="AO1613" t="s">
        <v>3601</v>
      </c>
      <c r="AP1613" t="s">
        <v>203</v>
      </c>
      <c r="AR1613">
        <v>0</v>
      </c>
      <c r="AS1613">
        <v>0</v>
      </c>
      <c r="AT1613">
        <v>0</v>
      </c>
      <c r="AU1613">
        <v>0</v>
      </c>
      <c r="AV1613">
        <v>0</v>
      </c>
      <c r="AW1613">
        <v>0</v>
      </c>
      <c r="BA1613" t="s">
        <v>63</v>
      </c>
      <c r="BE1613" t="s">
        <v>203</v>
      </c>
      <c r="BH1613" t="s">
        <v>3602</v>
      </c>
      <c r="BI1613" t="e">
        <v>#REF!</v>
      </c>
    </row>
    <row r="1614" spans="1:61" x14ac:dyDescent="0.35">
      <c r="A1614" t="s">
        <v>3603</v>
      </c>
      <c r="B1614">
        <v>10000</v>
      </c>
      <c r="C1614">
        <v>10000</v>
      </c>
      <c r="D1614" s="2">
        <v>45772</v>
      </c>
      <c r="E1614" t="s">
        <v>59</v>
      </c>
      <c r="F1614" t="s">
        <v>3597</v>
      </c>
      <c r="G1614" t="s">
        <v>3598</v>
      </c>
      <c r="H1614" t="s">
        <v>3599</v>
      </c>
      <c r="I1614">
        <v>1</v>
      </c>
      <c r="J1614" t="s">
        <v>63</v>
      </c>
      <c r="K1614">
        <v>95</v>
      </c>
      <c r="L1614" t="s">
        <v>6068</v>
      </c>
      <c r="M1614" t="s">
        <v>454</v>
      </c>
      <c r="N1614" t="s">
        <v>3837</v>
      </c>
      <c r="O1614" s="3">
        <v>3750</v>
      </c>
      <c r="R1614" s="2">
        <v>45772</v>
      </c>
      <c r="T1614">
        <v>8</v>
      </c>
      <c r="U1614" s="3">
        <v>30000</v>
      </c>
      <c r="V1614" t="s">
        <v>65</v>
      </c>
      <c r="W1614" t="s">
        <v>3600</v>
      </c>
      <c r="X1614">
        <v>0</v>
      </c>
      <c r="Y1614">
        <v>0</v>
      </c>
      <c r="Z1614">
        <v>0</v>
      </c>
      <c r="AA1614">
        <v>0</v>
      </c>
      <c r="AB1614">
        <v>0</v>
      </c>
      <c r="AC1614">
        <v>0</v>
      </c>
      <c r="AF1614">
        <v>0</v>
      </c>
      <c r="AJ1614" t="s">
        <v>63</v>
      </c>
      <c r="AK1614">
        <v>0</v>
      </c>
      <c r="AL1614" t="s">
        <v>63</v>
      </c>
      <c r="AO1614" t="s">
        <v>3601</v>
      </c>
      <c r="AP1614" t="s">
        <v>203</v>
      </c>
      <c r="AR1614">
        <v>0</v>
      </c>
      <c r="AS1614">
        <v>0</v>
      </c>
      <c r="AT1614">
        <v>0</v>
      </c>
      <c r="AU1614">
        <v>0</v>
      </c>
      <c r="AV1614">
        <v>0</v>
      </c>
      <c r="AW1614">
        <v>0</v>
      </c>
      <c r="BA1614" t="s">
        <v>63</v>
      </c>
      <c r="BE1614" t="s">
        <v>203</v>
      </c>
      <c r="BH1614" t="s">
        <v>3604</v>
      </c>
      <c r="BI1614" t="e">
        <v>#REF!</v>
      </c>
    </row>
    <row r="1615" spans="1:61" x14ac:dyDescent="0.35">
      <c r="A1615" t="s">
        <v>3603</v>
      </c>
      <c r="B1615">
        <v>20000</v>
      </c>
      <c r="C1615">
        <v>10000</v>
      </c>
      <c r="D1615" s="2">
        <v>45772</v>
      </c>
      <c r="E1615" t="s">
        <v>59</v>
      </c>
      <c r="F1615" t="s">
        <v>3597</v>
      </c>
      <c r="G1615" t="s">
        <v>3598</v>
      </c>
      <c r="H1615" t="s">
        <v>3599</v>
      </c>
      <c r="I1615">
        <v>1</v>
      </c>
      <c r="J1615" t="s">
        <v>63</v>
      </c>
      <c r="K1615">
        <v>95</v>
      </c>
      <c r="L1615" t="s">
        <v>6068</v>
      </c>
      <c r="M1615" t="s">
        <v>454</v>
      </c>
      <c r="N1615" t="s">
        <v>3837</v>
      </c>
      <c r="O1615" s="3">
        <v>7500</v>
      </c>
      <c r="R1615" s="2">
        <v>45772</v>
      </c>
      <c r="T1615">
        <v>8</v>
      </c>
      <c r="U1615" s="3">
        <v>60000</v>
      </c>
      <c r="V1615" t="s">
        <v>65</v>
      </c>
      <c r="W1615" t="s">
        <v>3600</v>
      </c>
      <c r="X1615">
        <v>0</v>
      </c>
      <c r="Y1615">
        <v>0</v>
      </c>
      <c r="Z1615">
        <v>0</v>
      </c>
      <c r="AA1615">
        <v>0</v>
      </c>
      <c r="AB1615">
        <v>0</v>
      </c>
      <c r="AC1615">
        <v>0</v>
      </c>
      <c r="AF1615">
        <v>0</v>
      </c>
      <c r="AJ1615" t="s">
        <v>63</v>
      </c>
      <c r="AK1615">
        <v>0</v>
      </c>
      <c r="AL1615" t="s">
        <v>63</v>
      </c>
      <c r="AO1615" t="s">
        <v>3601</v>
      </c>
      <c r="AP1615" t="s">
        <v>203</v>
      </c>
      <c r="AR1615">
        <v>0</v>
      </c>
      <c r="AS1615">
        <v>0</v>
      </c>
      <c r="AT1615">
        <v>0</v>
      </c>
      <c r="AU1615">
        <v>0</v>
      </c>
      <c r="AV1615">
        <v>0</v>
      </c>
      <c r="AW1615">
        <v>0</v>
      </c>
      <c r="BA1615" t="s">
        <v>63</v>
      </c>
      <c r="BE1615" t="s">
        <v>203</v>
      </c>
      <c r="BH1615" t="s">
        <v>3604</v>
      </c>
      <c r="BI1615" t="e">
        <v>#REF!</v>
      </c>
    </row>
    <row r="1616" spans="1:61" x14ac:dyDescent="0.35">
      <c r="A1616" t="s">
        <v>3700</v>
      </c>
      <c r="B1616">
        <v>10000</v>
      </c>
      <c r="C1616">
        <v>10000</v>
      </c>
      <c r="D1616" s="2">
        <v>45775</v>
      </c>
      <c r="E1616" t="s">
        <v>59</v>
      </c>
      <c r="F1616" t="s">
        <v>3701</v>
      </c>
      <c r="G1616" t="s">
        <v>3598</v>
      </c>
      <c r="H1616" t="s">
        <v>3599</v>
      </c>
      <c r="I1616">
        <v>1</v>
      </c>
      <c r="J1616" t="s">
        <v>63</v>
      </c>
      <c r="K1616" s="7">
        <v>112</v>
      </c>
      <c r="L1616" t="s">
        <v>6071</v>
      </c>
      <c r="M1616" t="s">
        <v>454</v>
      </c>
      <c r="N1616" t="s">
        <v>3837</v>
      </c>
      <c r="O1616" s="3">
        <v>12500</v>
      </c>
      <c r="R1616" s="2">
        <v>45772</v>
      </c>
      <c r="T1616">
        <v>8</v>
      </c>
      <c r="U1616" s="3">
        <v>100000</v>
      </c>
      <c r="V1616" t="s">
        <v>65</v>
      </c>
      <c r="W1616" t="s">
        <v>3600</v>
      </c>
      <c r="X1616">
        <v>0</v>
      </c>
      <c r="Y1616">
        <v>0</v>
      </c>
      <c r="Z1616">
        <v>0</v>
      </c>
      <c r="AA1616">
        <v>0</v>
      </c>
      <c r="AB1616">
        <v>0</v>
      </c>
      <c r="AC1616">
        <v>0</v>
      </c>
      <c r="AF1616">
        <v>0</v>
      </c>
      <c r="AJ1616" t="s">
        <v>63</v>
      </c>
      <c r="AK1616">
        <v>0</v>
      </c>
      <c r="AL1616" t="s">
        <v>63</v>
      </c>
      <c r="AO1616" t="s">
        <v>3601</v>
      </c>
      <c r="AP1616" t="s">
        <v>203</v>
      </c>
      <c r="AR1616">
        <v>0</v>
      </c>
      <c r="AS1616">
        <v>0</v>
      </c>
      <c r="AT1616">
        <v>0</v>
      </c>
      <c r="AU1616">
        <v>0</v>
      </c>
      <c r="AV1616">
        <v>0</v>
      </c>
      <c r="AW1616">
        <v>0</v>
      </c>
      <c r="BA1616" t="s">
        <v>63</v>
      </c>
      <c r="BE1616" t="s">
        <v>203</v>
      </c>
      <c r="BH1616" t="s">
        <v>3702</v>
      </c>
      <c r="BI1616" t="e">
        <v>#REF!</v>
      </c>
    </row>
    <row r="1617" spans="1:61" x14ac:dyDescent="0.35">
      <c r="A1617" t="s">
        <v>3700</v>
      </c>
      <c r="B1617">
        <v>20000</v>
      </c>
      <c r="C1617">
        <v>10000</v>
      </c>
      <c r="D1617" s="2">
        <v>45775</v>
      </c>
      <c r="E1617" t="s">
        <v>59</v>
      </c>
      <c r="F1617" t="s">
        <v>3701</v>
      </c>
      <c r="G1617" t="s">
        <v>3598</v>
      </c>
      <c r="H1617" t="s">
        <v>3599</v>
      </c>
      <c r="I1617">
        <v>1</v>
      </c>
      <c r="J1617" t="s">
        <v>63</v>
      </c>
      <c r="K1617" s="7">
        <v>112</v>
      </c>
      <c r="L1617" t="s">
        <v>6071</v>
      </c>
      <c r="M1617" t="s">
        <v>454</v>
      </c>
      <c r="N1617" t="s">
        <v>3837</v>
      </c>
      <c r="O1617" s="3">
        <v>7500</v>
      </c>
      <c r="R1617" s="2">
        <v>45772</v>
      </c>
      <c r="T1617">
        <v>8</v>
      </c>
      <c r="U1617" s="3">
        <v>60000</v>
      </c>
      <c r="V1617" t="s">
        <v>65</v>
      </c>
      <c r="W1617" t="s">
        <v>3600</v>
      </c>
      <c r="X1617">
        <v>0</v>
      </c>
      <c r="Y1617">
        <v>0</v>
      </c>
      <c r="Z1617">
        <v>0</v>
      </c>
      <c r="AA1617">
        <v>0</v>
      </c>
      <c r="AB1617">
        <v>0</v>
      </c>
      <c r="AC1617">
        <v>0</v>
      </c>
      <c r="AF1617">
        <v>0</v>
      </c>
      <c r="AJ1617" t="s">
        <v>63</v>
      </c>
      <c r="AK1617">
        <v>0</v>
      </c>
      <c r="AL1617" t="s">
        <v>63</v>
      </c>
      <c r="AO1617" t="s">
        <v>3601</v>
      </c>
      <c r="AP1617" t="s">
        <v>203</v>
      </c>
      <c r="AR1617">
        <v>0</v>
      </c>
      <c r="AS1617">
        <v>0</v>
      </c>
      <c r="AT1617">
        <v>0</v>
      </c>
      <c r="AU1617">
        <v>0</v>
      </c>
      <c r="AV1617">
        <v>0</v>
      </c>
      <c r="AW1617">
        <v>0</v>
      </c>
      <c r="BA1617" t="s">
        <v>63</v>
      </c>
      <c r="BE1617" t="s">
        <v>203</v>
      </c>
      <c r="BH1617" t="s">
        <v>3702</v>
      </c>
      <c r="BI1617" t="e">
        <v>#REF!</v>
      </c>
    </row>
    <row r="1618" spans="1:61" x14ac:dyDescent="0.35">
      <c r="A1618" t="s">
        <v>4044</v>
      </c>
      <c r="B1618">
        <v>10000</v>
      </c>
      <c r="C1618">
        <v>10000</v>
      </c>
      <c r="D1618" s="2">
        <v>45776</v>
      </c>
      <c r="E1618" t="s">
        <v>59</v>
      </c>
      <c r="F1618" t="s">
        <v>4045</v>
      </c>
      <c r="G1618" t="s">
        <v>4046</v>
      </c>
      <c r="H1618" t="s">
        <v>2941</v>
      </c>
      <c r="I1618">
        <v>1</v>
      </c>
      <c r="J1618" t="s">
        <v>63</v>
      </c>
      <c r="K1618">
        <v>93</v>
      </c>
      <c r="L1618" t="s">
        <v>6072</v>
      </c>
      <c r="M1618" t="s">
        <v>92</v>
      </c>
      <c r="N1618" t="s">
        <v>3828</v>
      </c>
      <c r="O1618" s="3">
        <v>1289</v>
      </c>
      <c r="R1618" s="2">
        <v>45772</v>
      </c>
      <c r="T1618">
        <v>24</v>
      </c>
      <c r="U1618" s="3">
        <v>30936</v>
      </c>
      <c r="V1618" t="s">
        <v>65</v>
      </c>
      <c r="W1618" t="s">
        <v>4047</v>
      </c>
      <c r="X1618">
        <v>0</v>
      </c>
      <c r="Y1618">
        <v>0</v>
      </c>
      <c r="Z1618">
        <v>0</v>
      </c>
      <c r="AA1618">
        <v>0</v>
      </c>
      <c r="AB1618">
        <v>0</v>
      </c>
      <c r="AC1618">
        <v>0</v>
      </c>
      <c r="AF1618">
        <v>0</v>
      </c>
      <c r="AJ1618" t="s">
        <v>63</v>
      </c>
      <c r="AK1618">
        <v>0</v>
      </c>
      <c r="AL1618" t="s">
        <v>63</v>
      </c>
      <c r="AO1618" t="s">
        <v>4048</v>
      </c>
      <c r="AP1618" t="s">
        <v>448</v>
      </c>
      <c r="AR1618">
        <v>0</v>
      </c>
      <c r="AS1618">
        <v>0</v>
      </c>
      <c r="AT1618">
        <v>0</v>
      </c>
      <c r="AU1618">
        <v>0</v>
      </c>
      <c r="AV1618">
        <v>0</v>
      </c>
      <c r="AW1618">
        <v>0</v>
      </c>
      <c r="BA1618" t="s">
        <v>63</v>
      </c>
      <c r="BE1618" t="s">
        <v>448</v>
      </c>
      <c r="BH1618" t="s">
        <v>4049</v>
      </c>
      <c r="BI1618" t="e">
        <v>#REF!</v>
      </c>
    </row>
    <row r="1619" spans="1:61" x14ac:dyDescent="0.35">
      <c r="A1619" t="s">
        <v>3703</v>
      </c>
      <c r="B1619">
        <v>10000</v>
      </c>
      <c r="C1619">
        <v>10000</v>
      </c>
      <c r="D1619" s="2">
        <v>45775</v>
      </c>
      <c r="E1619" t="s">
        <v>59</v>
      </c>
      <c r="F1619" t="s">
        <v>3704</v>
      </c>
      <c r="G1619" t="s">
        <v>3642</v>
      </c>
      <c r="H1619" t="s">
        <v>2485</v>
      </c>
      <c r="I1619">
        <v>1</v>
      </c>
      <c r="J1619" t="s">
        <v>63</v>
      </c>
      <c r="K1619">
        <v>86</v>
      </c>
      <c r="L1619" t="s">
        <v>6043</v>
      </c>
      <c r="M1619" t="s">
        <v>1696</v>
      </c>
      <c r="N1619" t="s">
        <v>3840</v>
      </c>
      <c r="O1619" s="3">
        <v>40000</v>
      </c>
      <c r="R1619" s="2">
        <v>45772</v>
      </c>
      <c r="T1619">
        <v>5</v>
      </c>
      <c r="U1619" s="3">
        <v>200000</v>
      </c>
      <c r="V1619" t="s">
        <v>65</v>
      </c>
      <c r="W1619" s="7" t="s">
        <v>2486</v>
      </c>
      <c r="X1619">
        <v>0</v>
      </c>
      <c r="Y1619">
        <v>0</v>
      </c>
      <c r="Z1619">
        <v>0</v>
      </c>
      <c r="AA1619">
        <v>0</v>
      </c>
      <c r="AB1619">
        <v>0</v>
      </c>
      <c r="AC1619">
        <v>0</v>
      </c>
      <c r="AF1619">
        <v>0</v>
      </c>
      <c r="AJ1619" t="s">
        <v>63</v>
      </c>
      <c r="AK1619">
        <v>0</v>
      </c>
      <c r="AL1619" t="s">
        <v>63</v>
      </c>
      <c r="AO1619" s="7" t="s">
        <v>2487</v>
      </c>
      <c r="AP1619" t="s">
        <v>203</v>
      </c>
      <c r="AR1619">
        <v>0</v>
      </c>
      <c r="AS1619">
        <v>0</v>
      </c>
      <c r="AT1619">
        <v>0</v>
      </c>
      <c r="AU1619">
        <v>0</v>
      </c>
      <c r="AV1619">
        <v>0</v>
      </c>
      <c r="AW1619">
        <v>0</v>
      </c>
      <c r="BA1619" t="s">
        <v>63</v>
      </c>
      <c r="BE1619" t="s">
        <v>203</v>
      </c>
      <c r="BH1619" t="s">
        <v>3705</v>
      </c>
      <c r="BI1619" t="e">
        <v>#REF!</v>
      </c>
    </row>
    <row r="1620" spans="1:61" x14ac:dyDescent="0.35">
      <c r="A1620" t="s">
        <v>5907</v>
      </c>
      <c r="B1620">
        <v>10000</v>
      </c>
      <c r="C1620">
        <v>10000</v>
      </c>
      <c r="D1620" s="2">
        <v>45775</v>
      </c>
      <c r="E1620" t="s">
        <v>59</v>
      </c>
      <c r="F1620" t="s">
        <v>5908</v>
      </c>
      <c r="G1620" t="s">
        <v>5909</v>
      </c>
      <c r="H1620" t="s">
        <v>3459</v>
      </c>
      <c r="I1620">
        <v>1</v>
      </c>
      <c r="J1620" t="s">
        <v>63</v>
      </c>
      <c r="K1620" s="7">
        <v>111</v>
      </c>
      <c r="L1620" t="s">
        <v>6070</v>
      </c>
      <c r="M1620" t="s">
        <v>2634</v>
      </c>
      <c r="N1620" t="s">
        <v>3856</v>
      </c>
      <c r="O1620" s="3">
        <v>13125</v>
      </c>
      <c r="R1620" s="2">
        <v>45772</v>
      </c>
      <c r="T1620">
        <v>8</v>
      </c>
      <c r="U1620" s="3">
        <v>105000</v>
      </c>
      <c r="V1620" t="s">
        <v>65</v>
      </c>
      <c r="W1620" t="s">
        <v>201</v>
      </c>
      <c r="X1620">
        <v>0</v>
      </c>
      <c r="Y1620">
        <v>0</v>
      </c>
      <c r="Z1620">
        <v>0</v>
      </c>
      <c r="AA1620">
        <v>0</v>
      </c>
      <c r="AB1620">
        <v>0</v>
      </c>
      <c r="AC1620">
        <v>0</v>
      </c>
      <c r="AF1620">
        <v>0</v>
      </c>
      <c r="AJ1620" t="s">
        <v>63</v>
      </c>
      <c r="AK1620">
        <v>0</v>
      </c>
      <c r="AL1620" t="s">
        <v>63</v>
      </c>
      <c r="AO1620" t="s">
        <v>202</v>
      </c>
      <c r="AP1620" t="s">
        <v>203</v>
      </c>
      <c r="AR1620">
        <v>0</v>
      </c>
      <c r="AS1620">
        <v>0</v>
      </c>
      <c r="AT1620">
        <v>0</v>
      </c>
      <c r="AU1620">
        <v>0</v>
      </c>
      <c r="AV1620">
        <v>0</v>
      </c>
      <c r="AW1620">
        <v>0</v>
      </c>
      <c r="BA1620" t="s">
        <v>63</v>
      </c>
      <c r="BE1620" t="s">
        <v>203</v>
      </c>
      <c r="BH1620" t="s">
        <v>5910</v>
      </c>
      <c r="BI1620" t="e">
        <v>#REF!</v>
      </c>
    </row>
    <row r="1621" spans="1:61" x14ac:dyDescent="0.35">
      <c r="A1621" t="s">
        <v>3706</v>
      </c>
      <c r="B1621">
        <v>10000</v>
      </c>
      <c r="C1621">
        <v>10000</v>
      </c>
      <c r="D1621" s="2">
        <v>45775</v>
      </c>
      <c r="E1621" t="s">
        <v>59</v>
      </c>
      <c r="F1621" t="s">
        <v>3707</v>
      </c>
      <c r="G1621" t="s">
        <v>3451</v>
      </c>
      <c r="H1621" t="s">
        <v>1370</v>
      </c>
      <c r="I1621">
        <v>1</v>
      </c>
      <c r="J1621" t="s">
        <v>63</v>
      </c>
      <c r="K1621" s="7" t="s">
        <v>152</v>
      </c>
      <c r="L1621" t="s">
        <v>6070</v>
      </c>
      <c r="M1621" t="s">
        <v>153</v>
      </c>
      <c r="N1621" t="s">
        <v>3830</v>
      </c>
      <c r="O1621" s="3">
        <v>36000</v>
      </c>
      <c r="R1621" s="2">
        <v>45772</v>
      </c>
      <c r="T1621">
        <v>12</v>
      </c>
      <c r="U1621" s="3">
        <v>432000</v>
      </c>
      <c r="V1621" t="s">
        <v>65</v>
      </c>
      <c r="W1621">
        <v>80256220001</v>
      </c>
      <c r="X1621">
        <v>0</v>
      </c>
      <c r="Y1621">
        <v>0</v>
      </c>
      <c r="Z1621">
        <v>0</v>
      </c>
      <c r="AA1621">
        <v>0</v>
      </c>
      <c r="AB1621">
        <v>0</v>
      </c>
      <c r="AC1621">
        <v>0</v>
      </c>
      <c r="AF1621">
        <v>0</v>
      </c>
      <c r="AJ1621" t="s">
        <v>63</v>
      </c>
      <c r="AK1621">
        <v>0</v>
      </c>
      <c r="AL1621" t="s">
        <v>63</v>
      </c>
      <c r="AO1621">
        <v>8025622</v>
      </c>
      <c r="AP1621" t="s">
        <v>162</v>
      </c>
      <c r="AR1621">
        <v>0</v>
      </c>
      <c r="AS1621">
        <v>0</v>
      </c>
      <c r="AT1621">
        <v>0</v>
      </c>
      <c r="AU1621">
        <v>0</v>
      </c>
      <c r="AV1621">
        <v>0</v>
      </c>
      <c r="AW1621">
        <v>0</v>
      </c>
      <c r="BA1621" t="s">
        <v>63</v>
      </c>
      <c r="BE1621" t="s">
        <v>162</v>
      </c>
      <c r="BH1621" t="s">
        <v>3708</v>
      </c>
      <c r="BI1621" t="e">
        <v>#REF!</v>
      </c>
    </row>
    <row r="1622" spans="1:61" x14ac:dyDescent="0.35">
      <c r="A1622" t="s">
        <v>4437</v>
      </c>
      <c r="B1622">
        <v>10000</v>
      </c>
      <c r="C1622">
        <v>40000</v>
      </c>
      <c r="D1622" s="2">
        <v>45779</v>
      </c>
      <c r="E1622" t="s">
        <v>59</v>
      </c>
      <c r="F1622" t="s">
        <v>4438</v>
      </c>
      <c r="G1622" t="s">
        <v>4439</v>
      </c>
      <c r="H1622" t="s">
        <v>119</v>
      </c>
      <c r="I1622">
        <v>3</v>
      </c>
      <c r="J1622" t="s">
        <v>63</v>
      </c>
      <c r="K1622">
        <v>85</v>
      </c>
      <c r="L1622" t="s">
        <v>6060</v>
      </c>
      <c r="M1622" t="s">
        <v>940</v>
      </c>
      <c r="N1622" t="s">
        <v>3864</v>
      </c>
      <c r="O1622" s="3">
        <v>63637</v>
      </c>
      <c r="R1622" s="2">
        <v>45772</v>
      </c>
      <c r="T1622">
        <v>11</v>
      </c>
      <c r="U1622" s="3">
        <v>700007</v>
      </c>
      <c r="V1622" t="s">
        <v>65</v>
      </c>
      <c r="W1622" t="s">
        <v>4440</v>
      </c>
      <c r="X1622">
        <v>0</v>
      </c>
      <c r="Y1622">
        <v>0</v>
      </c>
      <c r="Z1622">
        <v>0</v>
      </c>
      <c r="AA1622">
        <v>0</v>
      </c>
      <c r="AB1622">
        <v>0</v>
      </c>
      <c r="AC1622">
        <v>0</v>
      </c>
      <c r="AF1622">
        <v>0</v>
      </c>
      <c r="AJ1622" t="s">
        <v>63</v>
      </c>
      <c r="AK1622">
        <v>0</v>
      </c>
      <c r="AL1622" t="s">
        <v>63</v>
      </c>
      <c r="AO1622" t="s">
        <v>4441</v>
      </c>
      <c r="AP1622" t="s">
        <v>108</v>
      </c>
      <c r="AR1622">
        <v>0</v>
      </c>
      <c r="AS1622">
        <v>0</v>
      </c>
      <c r="AT1622">
        <v>0</v>
      </c>
      <c r="AU1622">
        <v>0</v>
      </c>
      <c r="AV1622">
        <v>0</v>
      </c>
      <c r="AW1622">
        <v>0</v>
      </c>
      <c r="BA1622" t="s">
        <v>63</v>
      </c>
      <c r="BE1622" t="s">
        <v>108</v>
      </c>
      <c r="BH1622" t="s">
        <v>4442</v>
      </c>
      <c r="BI1622" t="e">
        <v>#REF!</v>
      </c>
    </row>
    <row r="1623" spans="1:61" x14ac:dyDescent="0.35">
      <c r="A1623" t="s">
        <v>3981</v>
      </c>
      <c r="B1623">
        <v>10000</v>
      </c>
      <c r="C1623">
        <v>20000</v>
      </c>
      <c r="D1623" s="2">
        <v>45776</v>
      </c>
      <c r="E1623" t="s">
        <v>59</v>
      </c>
      <c r="F1623" t="s">
        <v>3982</v>
      </c>
      <c r="G1623" t="s">
        <v>3983</v>
      </c>
      <c r="H1623" t="s">
        <v>2941</v>
      </c>
      <c r="I1623">
        <v>1</v>
      </c>
      <c r="J1623" t="s">
        <v>63</v>
      </c>
      <c r="K1623">
        <v>93</v>
      </c>
      <c r="L1623" t="s">
        <v>6072</v>
      </c>
      <c r="M1623" t="s">
        <v>1248</v>
      </c>
      <c r="N1623" t="s">
        <v>3834</v>
      </c>
      <c r="O1623" s="3">
        <v>2310</v>
      </c>
      <c r="R1623" s="2">
        <v>45772</v>
      </c>
      <c r="T1623">
        <v>24</v>
      </c>
      <c r="U1623" s="3">
        <v>55440</v>
      </c>
      <c r="V1623" t="s">
        <v>65</v>
      </c>
      <c r="W1623" t="s">
        <v>3984</v>
      </c>
      <c r="X1623">
        <v>0</v>
      </c>
      <c r="Y1623">
        <v>0</v>
      </c>
      <c r="Z1623">
        <v>0</v>
      </c>
      <c r="AA1623">
        <v>0</v>
      </c>
      <c r="AB1623">
        <v>0</v>
      </c>
      <c r="AC1623">
        <v>0</v>
      </c>
      <c r="AF1623">
        <v>0</v>
      </c>
      <c r="AJ1623" t="s">
        <v>63</v>
      </c>
      <c r="AK1623">
        <v>0</v>
      </c>
      <c r="AL1623" t="s">
        <v>63</v>
      </c>
      <c r="AO1623" t="s">
        <v>3985</v>
      </c>
      <c r="AP1623" t="s">
        <v>448</v>
      </c>
      <c r="AR1623">
        <v>0</v>
      </c>
      <c r="AS1623">
        <v>0</v>
      </c>
      <c r="AT1623">
        <v>0</v>
      </c>
      <c r="AU1623">
        <v>0</v>
      </c>
      <c r="AV1623">
        <v>0</v>
      </c>
      <c r="AW1623">
        <v>0</v>
      </c>
      <c r="BA1623" t="s">
        <v>63</v>
      </c>
      <c r="BE1623" t="s">
        <v>448</v>
      </c>
      <c r="BH1623" t="s">
        <v>3986</v>
      </c>
      <c r="BI1623" t="e">
        <v>#REF!</v>
      </c>
    </row>
    <row r="1624" spans="1:61" x14ac:dyDescent="0.35">
      <c r="A1624" t="s">
        <v>4814</v>
      </c>
      <c r="B1624">
        <v>10000</v>
      </c>
      <c r="C1624">
        <v>20000</v>
      </c>
      <c r="D1624" s="2">
        <v>45777</v>
      </c>
      <c r="E1624" t="s">
        <v>59</v>
      </c>
      <c r="F1624" t="s">
        <v>4815</v>
      </c>
      <c r="G1624" t="s">
        <v>4816</v>
      </c>
      <c r="H1624" t="s">
        <v>3549</v>
      </c>
      <c r="I1624">
        <v>2</v>
      </c>
      <c r="J1624" t="s">
        <v>63</v>
      </c>
      <c r="K1624">
        <v>92</v>
      </c>
      <c r="L1624" t="s">
        <v>6053</v>
      </c>
      <c r="M1624" t="s">
        <v>281</v>
      </c>
      <c r="N1624" t="s">
        <v>3851</v>
      </c>
      <c r="O1624" s="3">
        <v>3300</v>
      </c>
      <c r="R1624" s="2">
        <v>45772</v>
      </c>
      <c r="T1624">
        <v>1</v>
      </c>
      <c r="U1624" s="3">
        <v>3300</v>
      </c>
      <c r="V1624" t="s">
        <v>65</v>
      </c>
      <c r="W1624" t="s">
        <v>4817</v>
      </c>
      <c r="X1624">
        <v>0</v>
      </c>
      <c r="Y1624">
        <v>0</v>
      </c>
      <c r="Z1624">
        <v>0</v>
      </c>
      <c r="AA1624">
        <v>0</v>
      </c>
      <c r="AB1624">
        <v>0</v>
      </c>
      <c r="AC1624">
        <v>0</v>
      </c>
      <c r="AF1624">
        <v>0</v>
      </c>
      <c r="AJ1624" t="s">
        <v>63</v>
      </c>
      <c r="AK1624">
        <v>0</v>
      </c>
      <c r="AL1624" t="s">
        <v>63</v>
      </c>
      <c r="AO1624" t="s">
        <v>4818</v>
      </c>
      <c r="AP1624" t="s">
        <v>622</v>
      </c>
      <c r="AR1624">
        <v>0</v>
      </c>
      <c r="AS1624">
        <v>0</v>
      </c>
      <c r="AT1624">
        <v>0</v>
      </c>
      <c r="AU1624">
        <v>0</v>
      </c>
      <c r="AV1624">
        <v>0</v>
      </c>
      <c r="AW1624">
        <v>0</v>
      </c>
      <c r="BA1624" t="s">
        <v>63</v>
      </c>
      <c r="BE1624" t="s">
        <v>622</v>
      </c>
      <c r="BH1624" t="s">
        <v>4819</v>
      </c>
      <c r="BI1624" t="e">
        <v>#REF!</v>
      </c>
    </row>
    <row r="1625" spans="1:61" x14ac:dyDescent="0.35">
      <c r="A1625" t="s">
        <v>3630</v>
      </c>
      <c r="B1625">
        <v>10000</v>
      </c>
      <c r="C1625">
        <v>10000</v>
      </c>
      <c r="D1625" s="2">
        <v>45772</v>
      </c>
      <c r="E1625" t="s">
        <v>59</v>
      </c>
      <c r="F1625" t="s">
        <v>3597</v>
      </c>
      <c r="G1625" t="s">
        <v>2496</v>
      </c>
      <c r="H1625" t="s">
        <v>2087</v>
      </c>
      <c r="I1625">
        <v>1</v>
      </c>
      <c r="J1625" t="s">
        <v>63</v>
      </c>
      <c r="K1625">
        <v>94</v>
      </c>
      <c r="L1625" t="s">
        <v>6050</v>
      </c>
      <c r="M1625" t="s">
        <v>81</v>
      </c>
      <c r="N1625" t="s">
        <v>3825</v>
      </c>
      <c r="O1625" s="3">
        <v>9000</v>
      </c>
      <c r="R1625" s="2">
        <v>45772</v>
      </c>
      <c r="T1625">
        <v>4</v>
      </c>
      <c r="U1625" s="3">
        <v>36000</v>
      </c>
      <c r="V1625" t="s">
        <v>65</v>
      </c>
      <c r="W1625" t="s">
        <v>3510</v>
      </c>
      <c r="X1625">
        <v>0</v>
      </c>
      <c r="Y1625">
        <v>0</v>
      </c>
      <c r="Z1625">
        <v>0</v>
      </c>
      <c r="AA1625">
        <v>0</v>
      </c>
      <c r="AB1625">
        <v>0</v>
      </c>
      <c r="AC1625">
        <v>0</v>
      </c>
      <c r="AF1625">
        <v>0</v>
      </c>
      <c r="AJ1625" t="s">
        <v>63</v>
      </c>
      <c r="AK1625">
        <v>0</v>
      </c>
      <c r="AL1625" t="s">
        <v>63</v>
      </c>
      <c r="AO1625" t="s">
        <v>3511</v>
      </c>
      <c r="AP1625" t="s">
        <v>84</v>
      </c>
      <c r="AR1625">
        <v>0</v>
      </c>
      <c r="AS1625">
        <v>0</v>
      </c>
      <c r="AT1625">
        <v>0</v>
      </c>
      <c r="AU1625">
        <v>0</v>
      </c>
      <c r="AV1625">
        <v>0</v>
      </c>
      <c r="AW1625">
        <v>0</v>
      </c>
      <c r="BA1625" t="s">
        <v>63</v>
      </c>
      <c r="BE1625" t="s">
        <v>84</v>
      </c>
      <c r="BH1625" t="s">
        <v>3631</v>
      </c>
      <c r="BI1625" t="e">
        <v>#REF!</v>
      </c>
    </row>
    <row r="1626" spans="1:61" x14ac:dyDescent="0.35">
      <c r="A1626" t="s">
        <v>4344</v>
      </c>
      <c r="B1626">
        <v>10000</v>
      </c>
      <c r="C1626">
        <v>10000</v>
      </c>
      <c r="D1626" s="2">
        <v>45779</v>
      </c>
      <c r="E1626" t="s">
        <v>59</v>
      </c>
      <c r="F1626" t="s">
        <v>4345</v>
      </c>
      <c r="G1626" t="s">
        <v>1428</v>
      </c>
      <c r="H1626" t="s">
        <v>1429</v>
      </c>
      <c r="I1626">
        <v>1</v>
      </c>
      <c r="J1626" t="s">
        <v>63</v>
      </c>
      <c r="K1626">
        <v>78</v>
      </c>
      <c r="L1626" t="s">
        <v>6047</v>
      </c>
      <c r="M1626" t="s">
        <v>216</v>
      </c>
      <c r="N1626" t="s">
        <v>3803</v>
      </c>
      <c r="O1626" s="3">
        <v>2750</v>
      </c>
      <c r="R1626" s="2">
        <v>45772</v>
      </c>
      <c r="T1626">
        <v>16</v>
      </c>
      <c r="U1626" s="3">
        <v>44000</v>
      </c>
      <c r="V1626" t="s">
        <v>65</v>
      </c>
      <c r="W1626" t="s">
        <v>3655</v>
      </c>
      <c r="X1626">
        <v>0</v>
      </c>
      <c r="Y1626">
        <v>0</v>
      </c>
      <c r="Z1626">
        <v>0</v>
      </c>
      <c r="AA1626">
        <v>0</v>
      </c>
      <c r="AB1626">
        <v>0</v>
      </c>
      <c r="AC1626">
        <v>0</v>
      </c>
      <c r="AF1626">
        <v>0</v>
      </c>
      <c r="AJ1626" t="s">
        <v>63</v>
      </c>
      <c r="AK1626">
        <v>0</v>
      </c>
      <c r="AL1626" t="s">
        <v>63</v>
      </c>
      <c r="AO1626" t="s">
        <v>3656</v>
      </c>
      <c r="AP1626" t="s">
        <v>170</v>
      </c>
      <c r="AR1626">
        <v>0</v>
      </c>
      <c r="AS1626">
        <v>0</v>
      </c>
      <c r="AT1626">
        <v>0</v>
      </c>
      <c r="AU1626">
        <v>0</v>
      </c>
      <c r="AV1626">
        <v>0</v>
      </c>
      <c r="AW1626">
        <v>0</v>
      </c>
      <c r="BA1626" t="s">
        <v>63</v>
      </c>
      <c r="BE1626" t="s">
        <v>170</v>
      </c>
      <c r="BH1626" t="s">
        <v>4346</v>
      </c>
      <c r="BI1626" t="e">
        <v>#REF!</v>
      </c>
    </row>
    <row r="1627" spans="1:61" x14ac:dyDescent="0.35">
      <c r="A1627" t="s">
        <v>4201</v>
      </c>
      <c r="B1627">
        <v>10000</v>
      </c>
      <c r="C1627">
        <v>20000</v>
      </c>
      <c r="D1627" s="2">
        <v>45777</v>
      </c>
      <c r="E1627" t="s">
        <v>59</v>
      </c>
      <c r="F1627" t="s">
        <v>4202</v>
      </c>
      <c r="G1627" t="s">
        <v>4173</v>
      </c>
      <c r="H1627" t="s">
        <v>119</v>
      </c>
      <c r="I1627">
        <v>2</v>
      </c>
      <c r="J1627" t="s">
        <v>63</v>
      </c>
      <c r="K1627">
        <v>77</v>
      </c>
      <c r="L1627" t="s">
        <v>6043</v>
      </c>
      <c r="M1627" t="s">
        <v>192</v>
      </c>
      <c r="N1627" t="s">
        <v>3848</v>
      </c>
      <c r="O1627" s="3">
        <v>1250</v>
      </c>
      <c r="R1627" s="2">
        <v>45772</v>
      </c>
      <c r="T1627">
        <v>88</v>
      </c>
      <c r="U1627" s="3">
        <v>110000</v>
      </c>
      <c r="V1627" t="s">
        <v>65</v>
      </c>
      <c r="W1627" t="s">
        <v>4185</v>
      </c>
      <c r="X1627">
        <v>0</v>
      </c>
      <c r="Y1627">
        <v>0</v>
      </c>
      <c r="Z1627">
        <v>0</v>
      </c>
      <c r="AA1627">
        <v>0</v>
      </c>
      <c r="AB1627">
        <v>0</v>
      </c>
      <c r="AC1627">
        <v>0</v>
      </c>
      <c r="AF1627">
        <v>0</v>
      </c>
      <c r="AJ1627" t="s">
        <v>63</v>
      </c>
      <c r="AK1627">
        <v>0</v>
      </c>
      <c r="AL1627" t="s">
        <v>63</v>
      </c>
      <c r="AO1627" t="s">
        <v>4186</v>
      </c>
      <c r="AP1627" t="s">
        <v>108</v>
      </c>
      <c r="AR1627">
        <v>0</v>
      </c>
      <c r="AS1627">
        <v>0</v>
      </c>
      <c r="AT1627">
        <v>0</v>
      </c>
      <c r="AU1627">
        <v>0</v>
      </c>
      <c r="AV1627">
        <v>0</v>
      </c>
      <c r="AW1627">
        <v>0</v>
      </c>
      <c r="BA1627" t="s">
        <v>63</v>
      </c>
      <c r="BE1627" t="s">
        <v>108</v>
      </c>
      <c r="BH1627" t="s">
        <v>4203</v>
      </c>
      <c r="BI1627" t="e">
        <v>#REF!</v>
      </c>
    </row>
    <row r="1628" spans="1:61" x14ac:dyDescent="0.35">
      <c r="A1628" t="s">
        <v>4359</v>
      </c>
      <c r="B1628">
        <v>10000</v>
      </c>
      <c r="C1628">
        <v>10000</v>
      </c>
      <c r="D1628" s="2">
        <v>45779</v>
      </c>
      <c r="E1628" t="s">
        <v>59</v>
      </c>
      <c r="F1628" t="s">
        <v>4363</v>
      </c>
      <c r="G1628" t="s">
        <v>1428</v>
      </c>
      <c r="H1628" t="s">
        <v>1429</v>
      </c>
      <c r="I1628">
        <v>1</v>
      </c>
      <c r="J1628" t="s">
        <v>63</v>
      </c>
      <c r="K1628">
        <v>78</v>
      </c>
      <c r="L1628" t="s">
        <v>6047</v>
      </c>
      <c r="M1628" t="s">
        <v>216</v>
      </c>
      <c r="N1628" t="s">
        <v>3803</v>
      </c>
      <c r="O1628" s="3">
        <v>2750</v>
      </c>
      <c r="R1628" s="2">
        <v>45772</v>
      </c>
      <c r="T1628">
        <v>16</v>
      </c>
      <c r="U1628" s="3">
        <v>44000</v>
      </c>
      <c r="V1628" t="s">
        <v>65</v>
      </c>
      <c r="W1628" t="s">
        <v>3655</v>
      </c>
      <c r="X1628">
        <v>0</v>
      </c>
      <c r="Y1628">
        <v>0</v>
      </c>
      <c r="Z1628">
        <v>0</v>
      </c>
      <c r="AA1628">
        <v>0</v>
      </c>
      <c r="AB1628">
        <v>0</v>
      </c>
      <c r="AC1628">
        <v>0</v>
      </c>
      <c r="AF1628">
        <v>0</v>
      </c>
      <c r="AJ1628" t="s">
        <v>63</v>
      </c>
      <c r="AK1628">
        <v>0</v>
      </c>
      <c r="AL1628" t="s">
        <v>63</v>
      </c>
      <c r="AO1628" t="s">
        <v>3656</v>
      </c>
      <c r="AP1628" t="s">
        <v>275</v>
      </c>
      <c r="AR1628">
        <v>0</v>
      </c>
      <c r="AS1628">
        <v>0</v>
      </c>
      <c r="AT1628">
        <v>0</v>
      </c>
      <c r="AU1628">
        <v>0</v>
      </c>
      <c r="AV1628">
        <v>0</v>
      </c>
      <c r="AW1628">
        <v>0</v>
      </c>
      <c r="BA1628" t="s">
        <v>63</v>
      </c>
      <c r="BE1628" t="s">
        <v>275</v>
      </c>
      <c r="BH1628" t="s">
        <v>4361</v>
      </c>
      <c r="BI1628" t="e">
        <v>#REF!</v>
      </c>
    </row>
    <row r="1629" spans="1:61" x14ac:dyDescent="0.35">
      <c r="A1629" t="s">
        <v>4362</v>
      </c>
      <c r="B1629">
        <v>10000</v>
      </c>
      <c r="C1629">
        <v>10000</v>
      </c>
      <c r="D1629" s="2">
        <v>45779</v>
      </c>
      <c r="E1629" t="s">
        <v>59</v>
      </c>
      <c r="F1629" t="s">
        <v>4363</v>
      </c>
      <c r="G1629" t="s">
        <v>1428</v>
      </c>
      <c r="H1629" t="s">
        <v>1429</v>
      </c>
      <c r="I1629">
        <v>1</v>
      </c>
      <c r="J1629" t="s">
        <v>63</v>
      </c>
      <c r="K1629">
        <v>78</v>
      </c>
      <c r="L1629" t="s">
        <v>6047</v>
      </c>
      <c r="M1629" t="s">
        <v>216</v>
      </c>
      <c r="N1629" t="s">
        <v>3803</v>
      </c>
      <c r="O1629" s="3">
        <v>2750</v>
      </c>
      <c r="R1629" s="2">
        <v>45772</v>
      </c>
      <c r="T1629">
        <v>16</v>
      </c>
      <c r="U1629" s="3">
        <v>44000</v>
      </c>
      <c r="V1629" t="s">
        <v>65</v>
      </c>
      <c r="W1629" t="s">
        <v>2383</v>
      </c>
      <c r="X1629">
        <v>0</v>
      </c>
      <c r="Y1629">
        <v>0</v>
      </c>
      <c r="Z1629">
        <v>0</v>
      </c>
      <c r="AA1629">
        <v>0</v>
      </c>
      <c r="AB1629">
        <v>0</v>
      </c>
      <c r="AC1629">
        <v>0</v>
      </c>
      <c r="AF1629">
        <v>0</v>
      </c>
      <c r="AJ1629" t="s">
        <v>63</v>
      </c>
      <c r="AK1629">
        <v>0</v>
      </c>
      <c r="AL1629" t="s">
        <v>63</v>
      </c>
      <c r="AO1629" t="s">
        <v>2384</v>
      </c>
      <c r="AP1629" t="s">
        <v>275</v>
      </c>
      <c r="AR1629">
        <v>0</v>
      </c>
      <c r="AS1629">
        <v>0</v>
      </c>
      <c r="AT1629">
        <v>0</v>
      </c>
      <c r="AU1629">
        <v>0</v>
      </c>
      <c r="AV1629">
        <v>0</v>
      </c>
      <c r="AW1629">
        <v>0</v>
      </c>
      <c r="BA1629" t="s">
        <v>63</v>
      </c>
      <c r="BE1629" t="s">
        <v>275</v>
      </c>
      <c r="BH1629" t="s">
        <v>4364</v>
      </c>
      <c r="BI1629" t="e">
        <v>#REF!</v>
      </c>
    </row>
    <row r="1630" spans="1:61" x14ac:dyDescent="0.35">
      <c r="A1630" t="s">
        <v>5846</v>
      </c>
      <c r="B1630">
        <v>10000</v>
      </c>
      <c r="C1630">
        <v>20000</v>
      </c>
      <c r="D1630" s="2">
        <v>45777</v>
      </c>
      <c r="E1630" t="s">
        <v>59</v>
      </c>
      <c r="F1630" t="s">
        <v>5847</v>
      </c>
      <c r="G1630" t="s">
        <v>5848</v>
      </c>
      <c r="H1630" t="s">
        <v>3191</v>
      </c>
      <c r="I1630">
        <v>1</v>
      </c>
      <c r="J1630" t="s">
        <v>63</v>
      </c>
      <c r="K1630">
        <v>66</v>
      </c>
      <c r="L1630" t="s">
        <v>6066</v>
      </c>
      <c r="M1630" t="s">
        <v>3192</v>
      </c>
      <c r="N1630" t="s">
        <v>3843</v>
      </c>
      <c r="O1630" s="3">
        <v>135000</v>
      </c>
      <c r="R1630" s="2">
        <v>45772</v>
      </c>
      <c r="T1630">
        <v>1</v>
      </c>
      <c r="U1630" s="3">
        <v>135000</v>
      </c>
      <c r="V1630" t="s">
        <v>65</v>
      </c>
      <c r="W1630" t="s">
        <v>3193</v>
      </c>
      <c r="X1630">
        <v>0</v>
      </c>
      <c r="Y1630">
        <v>0</v>
      </c>
      <c r="Z1630">
        <v>0</v>
      </c>
      <c r="AA1630">
        <v>0</v>
      </c>
      <c r="AB1630">
        <v>0</v>
      </c>
      <c r="AC1630">
        <v>0</v>
      </c>
      <c r="AF1630">
        <v>0</v>
      </c>
      <c r="AJ1630" t="s">
        <v>63</v>
      </c>
      <c r="AK1630">
        <v>0</v>
      </c>
      <c r="AL1630" t="s">
        <v>63</v>
      </c>
      <c r="AO1630" t="s">
        <v>3194</v>
      </c>
      <c r="AP1630" t="s">
        <v>275</v>
      </c>
      <c r="AR1630">
        <v>0</v>
      </c>
      <c r="AS1630">
        <v>0</v>
      </c>
      <c r="AT1630">
        <v>0</v>
      </c>
      <c r="AU1630">
        <v>0</v>
      </c>
      <c r="AV1630">
        <v>0</v>
      </c>
      <c r="AW1630">
        <v>0</v>
      </c>
      <c r="BA1630" t="s">
        <v>63</v>
      </c>
      <c r="BE1630" t="s">
        <v>275</v>
      </c>
      <c r="BH1630" t="s">
        <v>5849</v>
      </c>
      <c r="BI1630" t="e">
        <v>#REF!</v>
      </c>
    </row>
    <row r="1631" spans="1:61" x14ac:dyDescent="0.35">
      <c r="A1631" t="s">
        <v>5911</v>
      </c>
      <c r="B1631">
        <v>10000</v>
      </c>
      <c r="C1631">
        <v>10000</v>
      </c>
      <c r="D1631" s="2">
        <v>45777</v>
      </c>
      <c r="E1631" t="s">
        <v>59</v>
      </c>
      <c r="F1631" t="s">
        <v>5912</v>
      </c>
      <c r="G1631" t="s">
        <v>5913</v>
      </c>
      <c r="H1631" t="s">
        <v>1180</v>
      </c>
      <c r="I1631">
        <v>1</v>
      </c>
      <c r="J1631" t="s">
        <v>63</v>
      </c>
      <c r="K1631">
        <v>90</v>
      </c>
      <c r="L1631" t="s">
        <v>6044</v>
      </c>
      <c r="M1631" t="s">
        <v>1190</v>
      </c>
      <c r="N1631" t="s">
        <v>3836</v>
      </c>
      <c r="O1631" s="3">
        <v>54000</v>
      </c>
      <c r="R1631" s="2">
        <v>45772</v>
      </c>
      <c r="T1631">
        <v>2</v>
      </c>
      <c r="U1631" s="3">
        <v>108000</v>
      </c>
      <c r="V1631" t="s">
        <v>65</v>
      </c>
      <c r="W1631" t="s">
        <v>1181</v>
      </c>
      <c r="X1631">
        <v>0</v>
      </c>
      <c r="Y1631">
        <v>0</v>
      </c>
      <c r="Z1631">
        <v>0</v>
      </c>
      <c r="AA1631">
        <v>0</v>
      </c>
      <c r="AB1631">
        <v>0</v>
      </c>
      <c r="AC1631">
        <v>0</v>
      </c>
      <c r="AF1631">
        <v>0</v>
      </c>
      <c r="AJ1631" t="s">
        <v>63</v>
      </c>
      <c r="AK1631">
        <v>0</v>
      </c>
      <c r="AL1631" t="s">
        <v>63</v>
      </c>
      <c r="AO1631" t="s">
        <v>1182</v>
      </c>
      <c r="AP1631" t="s">
        <v>275</v>
      </c>
      <c r="AR1631">
        <v>0</v>
      </c>
      <c r="AS1631">
        <v>0</v>
      </c>
      <c r="AT1631">
        <v>0</v>
      </c>
      <c r="AU1631">
        <v>0</v>
      </c>
      <c r="AV1631">
        <v>0</v>
      </c>
      <c r="AW1631">
        <v>0</v>
      </c>
      <c r="BA1631" t="s">
        <v>63</v>
      </c>
      <c r="BE1631" t="s">
        <v>275</v>
      </c>
      <c r="BH1631" t="s">
        <v>5914</v>
      </c>
      <c r="BI1631" t="e">
        <v>#REF!</v>
      </c>
    </row>
    <row r="1632" spans="1:61" x14ac:dyDescent="0.35">
      <c r="A1632" t="s">
        <v>3685</v>
      </c>
      <c r="B1632">
        <v>10000</v>
      </c>
      <c r="C1632">
        <v>10000</v>
      </c>
      <c r="D1632" s="2">
        <v>45772</v>
      </c>
      <c r="E1632" t="s">
        <v>59</v>
      </c>
      <c r="F1632" t="s">
        <v>3686</v>
      </c>
      <c r="G1632" t="s">
        <v>3687</v>
      </c>
      <c r="H1632" t="s">
        <v>2453</v>
      </c>
      <c r="I1632">
        <v>1</v>
      </c>
      <c r="J1632" t="s">
        <v>63</v>
      </c>
      <c r="K1632">
        <v>59</v>
      </c>
      <c r="L1632" t="s">
        <v>6045</v>
      </c>
      <c r="M1632" t="s">
        <v>2529</v>
      </c>
      <c r="N1632" t="s">
        <v>3807</v>
      </c>
      <c r="O1632" s="3">
        <v>6667</v>
      </c>
      <c r="R1632" s="2">
        <v>45772</v>
      </c>
      <c r="T1632">
        <v>6</v>
      </c>
      <c r="U1632" s="3">
        <v>40002</v>
      </c>
      <c r="V1632" t="s">
        <v>65</v>
      </c>
      <c r="W1632" t="s">
        <v>2454</v>
      </c>
      <c r="X1632">
        <v>0</v>
      </c>
      <c r="Y1632">
        <v>0</v>
      </c>
      <c r="Z1632">
        <v>0</v>
      </c>
      <c r="AA1632">
        <v>0</v>
      </c>
      <c r="AB1632">
        <v>0</v>
      </c>
      <c r="AC1632">
        <v>0</v>
      </c>
      <c r="AF1632">
        <v>0</v>
      </c>
      <c r="AJ1632" t="s">
        <v>63</v>
      </c>
      <c r="AK1632">
        <v>0</v>
      </c>
      <c r="AL1632" t="s">
        <v>63</v>
      </c>
      <c r="AO1632" t="s">
        <v>2455</v>
      </c>
      <c r="AP1632" t="s">
        <v>465</v>
      </c>
      <c r="AR1632">
        <v>0</v>
      </c>
      <c r="AS1632">
        <v>0</v>
      </c>
      <c r="AT1632">
        <v>0</v>
      </c>
      <c r="AU1632">
        <v>0</v>
      </c>
      <c r="AV1632">
        <v>0</v>
      </c>
      <c r="AW1632">
        <v>0</v>
      </c>
      <c r="BA1632" t="s">
        <v>63</v>
      </c>
      <c r="BE1632" t="s">
        <v>465</v>
      </c>
      <c r="BH1632" t="s">
        <v>3688</v>
      </c>
      <c r="BI1632" t="e">
        <v>#REF!</v>
      </c>
    </row>
    <row r="1633" spans="1:61" x14ac:dyDescent="0.35">
      <c r="A1633" t="s">
        <v>3689</v>
      </c>
      <c r="B1633">
        <v>10000</v>
      </c>
      <c r="C1633">
        <v>10000</v>
      </c>
      <c r="D1633" s="2">
        <v>45772</v>
      </c>
      <c r="E1633" t="s">
        <v>59</v>
      </c>
      <c r="F1633" t="s">
        <v>3660</v>
      </c>
      <c r="G1633" t="s">
        <v>3661</v>
      </c>
      <c r="H1633" t="s">
        <v>914</v>
      </c>
      <c r="I1633">
        <v>1</v>
      </c>
      <c r="J1633" t="s">
        <v>63</v>
      </c>
      <c r="K1633">
        <v>32</v>
      </c>
      <c r="L1633" t="s">
        <v>6064</v>
      </c>
      <c r="M1633" t="s">
        <v>516</v>
      </c>
      <c r="N1633" t="s">
        <v>3833</v>
      </c>
      <c r="O1633" s="3">
        <v>5860</v>
      </c>
      <c r="R1633" s="2">
        <v>45772</v>
      </c>
      <c r="T1633">
        <v>1</v>
      </c>
      <c r="U1633" s="3">
        <v>5860</v>
      </c>
      <c r="V1633" t="s">
        <v>65</v>
      </c>
      <c r="W1633" t="s">
        <v>915</v>
      </c>
      <c r="X1633">
        <v>0</v>
      </c>
      <c r="Y1633">
        <v>0</v>
      </c>
      <c r="Z1633">
        <v>0</v>
      </c>
      <c r="AA1633">
        <v>0</v>
      </c>
      <c r="AB1633">
        <v>0</v>
      </c>
      <c r="AC1633">
        <v>0</v>
      </c>
      <c r="AF1633">
        <v>0</v>
      </c>
      <c r="AJ1633" t="s">
        <v>63</v>
      </c>
      <c r="AK1633">
        <v>0</v>
      </c>
      <c r="AL1633" t="s">
        <v>63</v>
      </c>
      <c r="AO1633" t="s">
        <v>916</v>
      </c>
      <c r="AP1633" t="s">
        <v>465</v>
      </c>
      <c r="AR1633">
        <v>0</v>
      </c>
      <c r="AS1633">
        <v>0</v>
      </c>
      <c r="AT1633">
        <v>0</v>
      </c>
      <c r="AU1633">
        <v>0</v>
      </c>
      <c r="AV1633">
        <v>0</v>
      </c>
      <c r="AW1633">
        <v>0</v>
      </c>
      <c r="BA1633" t="s">
        <v>63</v>
      </c>
      <c r="BE1633" t="s">
        <v>465</v>
      </c>
      <c r="BH1633" t="s">
        <v>3690</v>
      </c>
      <c r="BI1633" t="e">
        <v>#REF!</v>
      </c>
    </row>
    <row r="1634" spans="1:61" x14ac:dyDescent="0.35">
      <c r="A1634" t="s">
        <v>3610</v>
      </c>
      <c r="B1634">
        <v>10000</v>
      </c>
      <c r="C1634">
        <v>10000</v>
      </c>
      <c r="D1634" s="2">
        <v>45772</v>
      </c>
      <c r="E1634" t="s">
        <v>59</v>
      </c>
      <c r="F1634" t="s">
        <v>3611</v>
      </c>
      <c r="G1634" t="s">
        <v>3612</v>
      </c>
      <c r="I1634">
        <v>1</v>
      </c>
      <c r="J1634" t="s">
        <v>183</v>
      </c>
      <c r="K1634">
        <v>71</v>
      </c>
      <c r="L1634" t="s">
        <v>6057</v>
      </c>
      <c r="M1634" t="s">
        <v>368</v>
      </c>
      <c r="N1634" t="s">
        <v>3857</v>
      </c>
      <c r="O1634" s="3">
        <v>18750</v>
      </c>
      <c r="R1634" s="2">
        <v>45772</v>
      </c>
      <c r="T1634">
        <v>24</v>
      </c>
      <c r="U1634" s="3">
        <v>450000</v>
      </c>
      <c r="V1634" t="s">
        <v>65</v>
      </c>
      <c r="W1634" t="s">
        <v>3613</v>
      </c>
      <c r="X1634">
        <v>0</v>
      </c>
      <c r="Y1634" s="3">
        <v>450000</v>
      </c>
      <c r="Z1634">
        <v>0</v>
      </c>
      <c r="AA1634">
        <v>0</v>
      </c>
      <c r="AB1634">
        <v>0</v>
      </c>
      <c r="AC1634">
        <v>0</v>
      </c>
      <c r="AF1634">
        <v>0</v>
      </c>
      <c r="AO1634" t="s">
        <v>3614</v>
      </c>
      <c r="AP1634" t="s">
        <v>162</v>
      </c>
      <c r="AR1634">
        <v>0</v>
      </c>
      <c r="AS1634">
        <v>0</v>
      </c>
      <c r="AT1634">
        <v>0</v>
      </c>
      <c r="AU1634">
        <v>0</v>
      </c>
      <c r="AV1634">
        <v>0</v>
      </c>
      <c r="AW1634">
        <v>0</v>
      </c>
      <c r="BA1634" t="s">
        <v>63</v>
      </c>
      <c r="BB1634" t="s">
        <v>5920</v>
      </c>
      <c r="BC1634">
        <v>0</v>
      </c>
      <c r="BE1634" t="s">
        <v>162</v>
      </c>
      <c r="BH1634" t="s">
        <v>3615</v>
      </c>
      <c r="BI1634" t="e">
        <v>#REF!</v>
      </c>
    </row>
    <row r="1635" spans="1:61" x14ac:dyDescent="0.35">
      <c r="A1635" t="s">
        <v>3710</v>
      </c>
      <c r="B1635">
        <v>10000</v>
      </c>
      <c r="C1635">
        <v>10000</v>
      </c>
      <c r="D1635" s="2">
        <v>45775</v>
      </c>
      <c r="E1635" t="s">
        <v>59</v>
      </c>
      <c r="F1635" t="s">
        <v>3711</v>
      </c>
      <c r="G1635" t="s">
        <v>3712</v>
      </c>
      <c r="I1635">
        <v>1</v>
      </c>
      <c r="J1635" t="s">
        <v>183</v>
      </c>
      <c r="K1635">
        <v>60</v>
      </c>
      <c r="L1635" t="s">
        <v>6048</v>
      </c>
      <c r="M1635" t="s">
        <v>222</v>
      </c>
      <c r="N1635" t="s">
        <v>3835</v>
      </c>
      <c r="O1635" s="3">
        <v>17800</v>
      </c>
      <c r="R1635" s="2">
        <v>45772</v>
      </c>
      <c r="T1635">
        <v>5</v>
      </c>
      <c r="U1635" s="3">
        <v>89000</v>
      </c>
      <c r="V1635" t="s">
        <v>65</v>
      </c>
      <c r="W1635" t="s">
        <v>3713</v>
      </c>
      <c r="X1635">
        <v>0</v>
      </c>
      <c r="Y1635" s="3">
        <v>106500</v>
      </c>
      <c r="Z1635" s="3">
        <v>-17500</v>
      </c>
      <c r="AA1635">
        <v>0</v>
      </c>
      <c r="AB1635">
        <v>0</v>
      </c>
      <c r="AC1635">
        <v>0</v>
      </c>
      <c r="AF1635">
        <v>0</v>
      </c>
      <c r="AO1635" t="s">
        <v>3714</v>
      </c>
      <c r="AP1635" t="s">
        <v>68</v>
      </c>
      <c r="AR1635">
        <v>0</v>
      </c>
      <c r="AS1635">
        <v>0</v>
      </c>
      <c r="AT1635">
        <v>0</v>
      </c>
      <c r="AU1635">
        <v>0</v>
      </c>
      <c r="AV1635">
        <v>0</v>
      </c>
      <c r="AW1635">
        <v>0</v>
      </c>
      <c r="BA1635" t="s">
        <v>63</v>
      </c>
      <c r="BB1635" t="s">
        <v>5921</v>
      </c>
      <c r="BC1635">
        <v>0</v>
      </c>
      <c r="BE1635" t="s">
        <v>68</v>
      </c>
      <c r="BH1635" t="s">
        <v>3709</v>
      </c>
      <c r="BI1635" t="e">
        <v>#REF!</v>
      </c>
    </row>
    <row r="1636" spans="1:61" x14ac:dyDescent="0.35">
      <c r="A1636" t="s">
        <v>3619</v>
      </c>
      <c r="B1636">
        <v>10000</v>
      </c>
      <c r="C1636">
        <v>10000</v>
      </c>
      <c r="D1636" s="2">
        <v>45772</v>
      </c>
      <c r="E1636" t="s">
        <v>59</v>
      </c>
      <c r="F1636" t="s">
        <v>2859</v>
      </c>
      <c r="G1636" t="s">
        <v>3620</v>
      </c>
      <c r="I1636">
        <v>1</v>
      </c>
      <c r="J1636" t="s">
        <v>183</v>
      </c>
      <c r="K1636">
        <v>82</v>
      </c>
      <c r="L1636" t="s">
        <v>6055</v>
      </c>
      <c r="M1636" t="s">
        <v>352</v>
      </c>
      <c r="N1636" t="s">
        <v>3798</v>
      </c>
      <c r="O1636">
        <v>840</v>
      </c>
      <c r="R1636" s="2">
        <v>45772</v>
      </c>
      <c r="T1636">
        <v>44</v>
      </c>
      <c r="U1636" s="3">
        <v>36960</v>
      </c>
      <c r="V1636" t="s">
        <v>65</v>
      </c>
      <c r="W1636">
        <v>111699440001</v>
      </c>
      <c r="X1636">
        <v>0</v>
      </c>
      <c r="Y1636" s="3">
        <v>36960</v>
      </c>
      <c r="Z1636">
        <v>0</v>
      </c>
      <c r="AA1636">
        <v>0</v>
      </c>
      <c r="AB1636">
        <v>0</v>
      </c>
      <c r="AC1636">
        <v>0</v>
      </c>
      <c r="AF1636">
        <v>0</v>
      </c>
      <c r="AO1636">
        <v>11169944</v>
      </c>
      <c r="AP1636" t="s">
        <v>571</v>
      </c>
      <c r="AR1636">
        <v>0</v>
      </c>
      <c r="AS1636">
        <v>0</v>
      </c>
      <c r="AT1636">
        <v>0</v>
      </c>
      <c r="AU1636">
        <v>0</v>
      </c>
      <c r="AV1636">
        <v>0</v>
      </c>
      <c r="AW1636">
        <v>0</v>
      </c>
      <c r="BA1636" t="s">
        <v>63</v>
      </c>
      <c r="BB1636" t="s">
        <v>5922</v>
      </c>
      <c r="BC1636">
        <v>0</v>
      </c>
      <c r="BE1636" t="s">
        <v>571</v>
      </c>
      <c r="BH1636" t="s">
        <v>3621</v>
      </c>
      <c r="BI1636" t="e">
        <v>#REF!</v>
      </c>
    </row>
    <row r="1637" spans="1:61" x14ac:dyDescent="0.35">
      <c r="A1637" t="s">
        <v>3619</v>
      </c>
      <c r="B1637">
        <v>20000</v>
      </c>
      <c r="C1637">
        <v>10000</v>
      </c>
      <c r="D1637" s="2">
        <v>45772</v>
      </c>
      <c r="E1637" t="s">
        <v>59</v>
      </c>
      <c r="F1637" t="s">
        <v>2859</v>
      </c>
      <c r="G1637" t="s">
        <v>3620</v>
      </c>
      <c r="I1637">
        <v>1</v>
      </c>
      <c r="J1637" t="s">
        <v>183</v>
      </c>
      <c r="K1637">
        <v>82</v>
      </c>
      <c r="L1637" t="s">
        <v>6055</v>
      </c>
      <c r="M1637" t="s">
        <v>352</v>
      </c>
      <c r="N1637" t="s">
        <v>3798</v>
      </c>
      <c r="O1637" s="3">
        <v>1120</v>
      </c>
      <c r="R1637" s="2">
        <v>45772</v>
      </c>
      <c r="T1637">
        <v>44</v>
      </c>
      <c r="U1637" s="3">
        <v>49280</v>
      </c>
      <c r="V1637" t="s">
        <v>65</v>
      </c>
      <c r="W1637">
        <v>111699440001</v>
      </c>
      <c r="X1637">
        <v>0</v>
      </c>
      <c r="Y1637" s="3">
        <v>49280</v>
      </c>
      <c r="Z1637">
        <v>0</v>
      </c>
      <c r="AA1637">
        <v>0</v>
      </c>
      <c r="AB1637">
        <v>0</v>
      </c>
      <c r="AC1637">
        <v>0</v>
      </c>
      <c r="AF1637">
        <v>0</v>
      </c>
      <c r="AO1637">
        <v>11169944</v>
      </c>
      <c r="AP1637" t="s">
        <v>571</v>
      </c>
      <c r="AR1637">
        <v>0</v>
      </c>
      <c r="AS1637">
        <v>0</v>
      </c>
      <c r="AT1637">
        <v>0</v>
      </c>
      <c r="AU1637">
        <v>0</v>
      </c>
      <c r="AV1637">
        <v>0</v>
      </c>
      <c r="AW1637">
        <v>0</v>
      </c>
      <c r="BA1637" t="s">
        <v>63</v>
      </c>
      <c r="BB1637" t="s">
        <v>5922</v>
      </c>
      <c r="BC1637">
        <v>0</v>
      </c>
      <c r="BE1637" t="s">
        <v>571</v>
      </c>
      <c r="BH1637" t="s">
        <v>3621</v>
      </c>
    </row>
    <row r="1638" spans="1:61" x14ac:dyDescent="0.35">
      <c r="A1638" t="s">
        <v>3622</v>
      </c>
      <c r="B1638">
        <v>10000</v>
      </c>
      <c r="C1638">
        <v>10000</v>
      </c>
      <c r="D1638" s="2">
        <v>45772</v>
      </c>
      <c r="E1638" t="s">
        <v>59</v>
      </c>
      <c r="F1638" s="4">
        <v>0.49002314814814812</v>
      </c>
      <c r="G1638" t="s">
        <v>570</v>
      </c>
      <c r="I1638">
        <v>1</v>
      </c>
      <c r="J1638" t="s">
        <v>183</v>
      </c>
      <c r="K1638">
        <v>59</v>
      </c>
      <c r="L1638" t="s">
        <v>6045</v>
      </c>
      <c r="M1638" t="s">
        <v>73</v>
      </c>
      <c r="N1638" t="s">
        <v>3811</v>
      </c>
      <c r="O1638">
        <v>860</v>
      </c>
      <c r="R1638" s="2">
        <v>45772</v>
      </c>
      <c r="T1638">
        <v>1</v>
      </c>
      <c r="U1638">
        <v>860</v>
      </c>
      <c r="V1638" t="s">
        <v>65</v>
      </c>
      <c r="W1638">
        <v>150034910001</v>
      </c>
      <c r="X1638">
        <v>0</v>
      </c>
      <c r="Y1638">
        <v>860</v>
      </c>
      <c r="Z1638">
        <v>0</v>
      </c>
      <c r="AA1638">
        <v>0</v>
      </c>
      <c r="AB1638">
        <v>0</v>
      </c>
      <c r="AC1638">
        <v>0</v>
      </c>
      <c r="AF1638">
        <v>0</v>
      </c>
      <c r="AO1638">
        <v>15003491</v>
      </c>
      <c r="AP1638" t="s">
        <v>571</v>
      </c>
      <c r="AR1638">
        <v>0</v>
      </c>
      <c r="AS1638">
        <v>0</v>
      </c>
      <c r="AT1638">
        <v>0</v>
      </c>
      <c r="AU1638">
        <v>0</v>
      </c>
      <c r="AV1638">
        <v>0</v>
      </c>
      <c r="AW1638">
        <v>0</v>
      </c>
      <c r="BA1638" t="s">
        <v>63</v>
      </c>
      <c r="BB1638" t="s">
        <v>5923</v>
      </c>
      <c r="BC1638">
        <v>0</v>
      </c>
      <c r="BE1638" t="s">
        <v>571</v>
      </c>
      <c r="BH1638" t="s">
        <v>3623</v>
      </c>
    </row>
    <row r="1639" spans="1:61" x14ac:dyDescent="0.35">
      <c r="A1639" t="s">
        <v>3622</v>
      </c>
      <c r="B1639">
        <v>20000</v>
      </c>
      <c r="C1639">
        <v>10000</v>
      </c>
      <c r="D1639" s="2">
        <v>45772</v>
      </c>
      <c r="E1639" t="s">
        <v>59</v>
      </c>
      <c r="F1639" s="4">
        <v>0.49002314814814812</v>
      </c>
      <c r="G1639" t="s">
        <v>570</v>
      </c>
      <c r="I1639">
        <v>1</v>
      </c>
      <c r="J1639" t="s">
        <v>183</v>
      </c>
      <c r="K1639">
        <v>59</v>
      </c>
      <c r="L1639" t="s">
        <v>6045</v>
      </c>
      <c r="M1639" t="s">
        <v>73</v>
      </c>
      <c r="N1639" t="s">
        <v>3811</v>
      </c>
      <c r="O1639">
        <v>860</v>
      </c>
      <c r="R1639" s="2">
        <v>45772</v>
      </c>
      <c r="T1639">
        <v>1</v>
      </c>
      <c r="U1639">
        <v>860</v>
      </c>
      <c r="V1639" t="s">
        <v>65</v>
      </c>
      <c r="W1639">
        <v>150034910001</v>
      </c>
      <c r="X1639">
        <v>0</v>
      </c>
      <c r="Y1639">
        <v>860</v>
      </c>
      <c r="Z1639">
        <v>0</v>
      </c>
      <c r="AA1639">
        <v>0</v>
      </c>
      <c r="AB1639">
        <v>0</v>
      </c>
      <c r="AC1639">
        <v>0</v>
      </c>
      <c r="AF1639">
        <v>0</v>
      </c>
      <c r="AO1639">
        <v>15003491</v>
      </c>
      <c r="AP1639" t="s">
        <v>571</v>
      </c>
      <c r="AR1639">
        <v>0</v>
      </c>
      <c r="AS1639">
        <v>0</v>
      </c>
      <c r="AT1639">
        <v>0</v>
      </c>
      <c r="AU1639">
        <v>0</v>
      </c>
      <c r="AV1639">
        <v>0</v>
      </c>
      <c r="AW1639">
        <v>0</v>
      </c>
      <c r="BA1639" t="s">
        <v>63</v>
      </c>
      <c r="BB1639" t="s">
        <v>5923</v>
      </c>
      <c r="BC1639">
        <v>0</v>
      </c>
      <c r="BE1639" t="s">
        <v>571</v>
      </c>
      <c r="BH1639" t="s">
        <v>3623</v>
      </c>
    </row>
    <row r="1640" spans="1:61" x14ac:dyDescent="0.35">
      <c r="A1640" t="s">
        <v>3624</v>
      </c>
      <c r="B1640">
        <v>10000</v>
      </c>
      <c r="C1640">
        <v>10000</v>
      </c>
      <c r="D1640" s="2">
        <v>45772</v>
      </c>
      <c r="E1640" t="s">
        <v>59</v>
      </c>
      <c r="F1640" t="s">
        <v>3625</v>
      </c>
      <c r="G1640" t="s">
        <v>570</v>
      </c>
      <c r="I1640">
        <v>1</v>
      </c>
      <c r="J1640" t="s">
        <v>183</v>
      </c>
      <c r="K1640">
        <v>59</v>
      </c>
      <c r="L1640" t="s">
        <v>6045</v>
      </c>
      <c r="M1640" t="s">
        <v>73</v>
      </c>
      <c r="N1640" t="s">
        <v>3811</v>
      </c>
      <c r="O1640">
        <v>860</v>
      </c>
      <c r="R1640" s="2">
        <v>45772</v>
      </c>
      <c r="T1640">
        <v>1</v>
      </c>
      <c r="U1640">
        <v>860</v>
      </c>
      <c r="V1640" t="s">
        <v>65</v>
      </c>
      <c r="W1640">
        <v>150101360001</v>
      </c>
      <c r="X1640">
        <v>0</v>
      </c>
      <c r="Y1640">
        <v>860</v>
      </c>
      <c r="Z1640">
        <v>0</v>
      </c>
      <c r="AA1640">
        <v>0</v>
      </c>
      <c r="AB1640">
        <v>0</v>
      </c>
      <c r="AC1640">
        <v>0</v>
      </c>
      <c r="AF1640">
        <v>0</v>
      </c>
      <c r="AO1640">
        <v>15010136</v>
      </c>
      <c r="AP1640" t="s">
        <v>571</v>
      </c>
      <c r="AR1640">
        <v>0</v>
      </c>
      <c r="AS1640">
        <v>0</v>
      </c>
      <c r="AT1640">
        <v>0</v>
      </c>
      <c r="AU1640">
        <v>0</v>
      </c>
      <c r="AV1640">
        <v>0</v>
      </c>
      <c r="AW1640">
        <v>0</v>
      </c>
      <c r="BA1640" t="s">
        <v>63</v>
      </c>
      <c r="BB1640" t="s">
        <v>5924</v>
      </c>
      <c r="BC1640">
        <v>0</v>
      </c>
      <c r="BE1640" t="s">
        <v>571</v>
      </c>
      <c r="BH1640" t="s">
        <v>3626</v>
      </c>
    </row>
    <row r="1641" spans="1:61" x14ac:dyDescent="0.35">
      <c r="A1641" t="s">
        <v>3627</v>
      </c>
      <c r="B1641">
        <v>10000</v>
      </c>
      <c r="C1641">
        <v>10000</v>
      </c>
      <c r="D1641" s="2">
        <v>45772</v>
      </c>
      <c r="E1641" t="s">
        <v>59</v>
      </c>
      <c r="F1641" t="s">
        <v>3607</v>
      </c>
      <c r="G1641" t="s">
        <v>3628</v>
      </c>
      <c r="I1641">
        <v>1</v>
      </c>
      <c r="J1641" t="s">
        <v>183</v>
      </c>
      <c r="K1641">
        <v>82</v>
      </c>
      <c r="L1641" t="s">
        <v>6055</v>
      </c>
      <c r="M1641" t="s">
        <v>352</v>
      </c>
      <c r="N1641" t="s">
        <v>3798</v>
      </c>
      <c r="O1641" s="3">
        <v>1024</v>
      </c>
      <c r="R1641" s="2">
        <v>45772</v>
      </c>
      <c r="T1641">
        <v>1</v>
      </c>
      <c r="U1641" s="3">
        <v>1024</v>
      </c>
      <c r="V1641" t="s">
        <v>65</v>
      </c>
      <c r="W1641">
        <v>200119290001</v>
      </c>
      <c r="X1641">
        <v>0</v>
      </c>
      <c r="Y1641" s="3">
        <v>1024</v>
      </c>
      <c r="Z1641">
        <v>0</v>
      </c>
      <c r="AA1641">
        <v>0</v>
      </c>
      <c r="AB1641">
        <v>0</v>
      </c>
      <c r="AC1641">
        <v>0</v>
      </c>
      <c r="AF1641">
        <v>0</v>
      </c>
      <c r="AO1641">
        <v>20011929</v>
      </c>
      <c r="AP1641" t="s">
        <v>571</v>
      </c>
      <c r="AR1641">
        <v>0</v>
      </c>
      <c r="AS1641">
        <v>0</v>
      </c>
      <c r="AT1641">
        <v>0</v>
      </c>
      <c r="AU1641">
        <v>0</v>
      </c>
      <c r="AV1641">
        <v>0</v>
      </c>
      <c r="AW1641">
        <v>0</v>
      </c>
      <c r="BA1641" t="s">
        <v>63</v>
      </c>
      <c r="BB1641" t="s">
        <v>5925</v>
      </c>
      <c r="BC1641">
        <v>0</v>
      </c>
      <c r="BE1641" t="s">
        <v>571</v>
      </c>
      <c r="BH1641" t="s">
        <v>3629</v>
      </c>
    </row>
    <row r="1642" spans="1:61" x14ac:dyDescent="0.35">
      <c r="A1642" t="s">
        <v>3632</v>
      </c>
      <c r="B1642">
        <v>10000</v>
      </c>
      <c r="C1642">
        <v>10000</v>
      </c>
      <c r="D1642" s="2">
        <v>45772</v>
      </c>
      <c r="E1642" t="s">
        <v>59</v>
      </c>
      <c r="F1642" t="s">
        <v>3633</v>
      </c>
      <c r="G1642" t="s">
        <v>3302</v>
      </c>
      <c r="I1642">
        <v>1</v>
      </c>
      <c r="J1642" t="s">
        <v>183</v>
      </c>
      <c r="K1642">
        <v>46</v>
      </c>
      <c r="L1642" t="s">
        <v>6049</v>
      </c>
      <c r="M1642" t="s">
        <v>231</v>
      </c>
      <c r="N1642" t="s">
        <v>3809</v>
      </c>
      <c r="O1642" s="3">
        <v>3000</v>
      </c>
      <c r="R1642" s="2">
        <v>45772</v>
      </c>
      <c r="T1642">
        <v>1</v>
      </c>
      <c r="U1642" s="3">
        <v>3000</v>
      </c>
      <c r="V1642" t="s">
        <v>65</v>
      </c>
      <c r="W1642" t="s">
        <v>3634</v>
      </c>
      <c r="X1642">
        <v>0</v>
      </c>
      <c r="Y1642" s="3">
        <v>3000</v>
      </c>
      <c r="Z1642">
        <v>0</v>
      </c>
      <c r="AA1642">
        <v>0</v>
      </c>
      <c r="AB1642">
        <v>0</v>
      </c>
      <c r="AC1642">
        <v>0</v>
      </c>
      <c r="AF1642">
        <v>0</v>
      </c>
      <c r="AO1642" t="s">
        <v>3635</v>
      </c>
      <c r="AP1642" t="s">
        <v>465</v>
      </c>
      <c r="AR1642">
        <v>0</v>
      </c>
      <c r="AS1642">
        <v>0</v>
      </c>
      <c r="AT1642">
        <v>0</v>
      </c>
      <c r="AU1642">
        <v>0</v>
      </c>
      <c r="AV1642">
        <v>0</v>
      </c>
      <c r="AW1642">
        <v>0</v>
      </c>
      <c r="BA1642" t="s">
        <v>63</v>
      </c>
      <c r="BB1642" t="s">
        <v>5926</v>
      </c>
      <c r="BC1642">
        <v>0</v>
      </c>
      <c r="BE1642" t="s">
        <v>465</v>
      </c>
      <c r="BH1642" t="s">
        <v>2594</v>
      </c>
    </row>
    <row r="1643" spans="1:61" x14ac:dyDescent="0.35">
      <c r="A1643" t="s">
        <v>3636</v>
      </c>
      <c r="B1643">
        <v>10000</v>
      </c>
      <c r="C1643">
        <v>10000</v>
      </c>
      <c r="D1643" s="2">
        <v>45772</v>
      </c>
      <c r="E1643" t="s">
        <v>59</v>
      </c>
      <c r="F1643" t="s">
        <v>3637</v>
      </c>
      <c r="G1643" t="s">
        <v>3302</v>
      </c>
      <c r="I1643">
        <v>1</v>
      </c>
      <c r="J1643" t="s">
        <v>183</v>
      </c>
      <c r="K1643">
        <v>82</v>
      </c>
      <c r="L1643" t="s">
        <v>6055</v>
      </c>
      <c r="M1643" t="s">
        <v>352</v>
      </c>
      <c r="N1643" t="s">
        <v>3798</v>
      </c>
      <c r="O1643" s="3">
        <v>1000</v>
      </c>
      <c r="R1643" s="2">
        <v>45772</v>
      </c>
      <c r="T1643">
        <v>8</v>
      </c>
      <c r="U1643" s="3">
        <v>8000</v>
      </c>
      <c r="V1643" t="s">
        <v>65</v>
      </c>
      <c r="W1643" t="s">
        <v>3638</v>
      </c>
      <c r="X1643">
        <v>0</v>
      </c>
      <c r="Y1643" s="3">
        <v>8000</v>
      </c>
      <c r="Z1643">
        <v>0</v>
      </c>
      <c r="AA1643">
        <v>0</v>
      </c>
      <c r="AB1643">
        <v>0</v>
      </c>
      <c r="AC1643">
        <v>0</v>
      </c>
      <c r="AF1643">
        <v>0</v>
      </c>
      <c r="AO1643" t="s">
        <v>3639</v>
      </c>
      <c r="AP1643" t="s">
        <v>465</v>
      </c>
      <c r="AR1643">
        <v>0</v>
      </c>
      <c r="AS1643">
        <v>0</v>
      </c>
      <c r="AT1643">
        <v>0</v>
      </c>
      <c r="AU1643">
        <v>0</v>
      </c>
      <c r="AV1643">
        <v>0</v>
      </c>
      <c r="AW1643">
        <v>0</v>
      </c>
      <c r="BA1643" t="s">
        <v>63</v>
      </c>
      <c r="BB1643" t="s">
        <v>5927</v>
      </c>
      <c r="BC1643">
        <v>0</v>
      </c>
      <c r="BE1643" t="s">
        <v>465</v>
      </c>
      <c r="BH1643" t="s">
        <v>3640</v>
      </c>
    </row>
    <row r="1644" spans="1:61" x14ac:dyDescent="0.35">
      <c r="A1644" t="s">
        <v>3641</v>
      </c>
      <c r="B1644">
        <v>10000</v>
      </c>
      <c r="C1644">
        <v>10000</v>
      </c>
      <c r="D1644" s="2">
        <v>45772</v>
      </c>
      <c r="E1644" t="s">
        <v>59</v>
      </c>
      <c r="F1644" t="s">
        <v>3625</v>
      </c>
      <c r="G1644" t="s">
        <v>3642</v>
      </c>
      <c r="I1644">
        <v>1</v>
      </c>
      <c r="J1644" t="s">
        <v>183</v>
      </c>
      <c r="K1644">
        <v>86</v>
      </c>
      <c r="L1644" t="s">
        <v>6043</v>
      </c>
      <c r="M1644" t="s">
        <v>1696</v>
      </c>
      <c r="N1644" t="s">
        <v>3840</v>
      </c>
      <c r="O1644" s="3">
        <v>2000</v>
      </c>
      <c r="R1644" s="2">
        <v>45772</v>
      </c>
      <c r="T1644">
        <v>5</v>
      </c>
      <c r="U1644" s="3">
        <v>10000</v>
      </c>
      <c r="V1644" t="s">
        <v>65</v>
      </c>
      <c r="W1644" s="7" t="s">
        <v>3643</v>
      </c>
      <c r="X1644">
        <v>0</v>
      </c>
      <c r="Y1644" s="3">
        <v>10000</v>
      </c>
      <c r="Z1644">
        <v>0</v>
      </c>
      <c r="AA1644">
        <v>0</v>
      </c>
      <c r="AB1644">
        <v>0</v>
      </c>
      <c r="AC1644">
        <v>0</v>
      </c>
      <c r="AF1644">
        <v>0</v>
      </c>
      <c r="AO1644" s="7" t="s">
        <v>3644</v>
      </c>
      <c r="AP1644" t="s">
        <v>2532</v>
      </c>
      <c r="AR1644">
        <v>0</v>
      </c>
      <c r="AS1644">
        <v>0</v>
      </c>
      <c r="AT1644">
        <v>0</v>
      </c>
      <c r="AU1644">
        <v>0</v>
      </c>
      <c r="AV1644">
        <v>0</v>
      </c>
      <c r="AW1644">
        <v>0</v>
      </c>
      <c r="BA1644" t="s">
        <v>63</v>
      </c>
      <c r="BB1644" t="s">
        <v>5928</v>
      </c>
      <c r="BC1644">
        <v>0</v>
      </c>
      <c r="BE1644" t="s">
        <v>2532</v>
      </c>
      <c r="BH1644" t="s">
        <v>3645</v>
      </c>
    </row>
    <row r="1645" spans="1:61" x14ac:dyDescent="0.35">
      <c r="A1645" t="s">
        <v>3646</v>
      </c>
      <c r="B1645">
        <v>10000</v>
      </c>
      <c r="C1645">
        <v>20000</v>
      </c>
      <c r="D1645" s="2">
        <v>45772</v>
      </c>
      <c r="E1645" t="s">
        <v>59</v>
      </c>
      <c r="F1645" t="s">
        <v>3647</v>
      </c>
      <c r="G1645">
        <v>310180293</v>
      </c>
      <c r="I1645">
        <v>2</v>
      </c>
      <c r="J1645" t="s">
        <v>183</v>
      </c>
      <c r="K1645">
        <v>92</v>
      </c>
      <c r="L1645" t="s">
        <v>6053</v>
      </c>
      <c r="M1645" t="s">
        <v>281</v>
      </c>
      <c r="N1645" t="s">
        <v>3851</v>
      </c>
      <c r="O1645">
        <v>2</v>
      </c>
      <c r="R1645" s="2">
        <v>45772</v>
      </c>
      <c r="T1645">
        <v>5</v>
      </c>
      <c r="U1645">
        <v>10</v>
      </c>
      <c r="V1645" t="s">
        <v>65</v>
      </c>
      <c r="W1645" t="s">
        <v>3648</v>
      </c>
      <c r="X1645">
        <v>0</v>
      </c>
      <c r="Y1645">
        <v>7</v>
      </c>
      <c r="Z1645">
        <v>3</v>
      </c>
      <c r="AA1645">
        <v>0</v>
      </c>
      <c r="AB1645">
        <v>0</v>
      </c>
      <c r="AC1645">
        <v>0</v>
      </c>
      <c r="AF1645">
        <v>0</v>
      </c>
      <c r="AO1645" t="s">
        <v>3649</v>
      </c>
      <c r="AP1645" t="s">
        <v>1629</v>
      </c>
      <c r="AR1645">
        <v>0</v>
      </c>
      <c r="AS1645">
        <v>0</v>
      </c>
      <c r="AT1645">
        <v>0</v>
      </c>
      <c r="AU1645">
        <v>0</v>
      </c>
      <c r="AV1645">
        <v>0</v>
      </c>
      <c r="AW1645">
        <v>0</v>
      </c>
      <c r="BA1645" t="s">
        <v>63</v>
      </c>
      <c r="BB1645" t="s">
        <v>5772</v>
      </c>
      <c r="BC1645">
        <v>0</v>
      </c>
      <c r="BE1645" t="s">
        <v>1629</v>
      </c>
      <c r="BH1645" t="s">
        <v>3650</v>
      </c>
    </row>
    <row r="1646" spans="1:61" x14ac:dyDescent="0.35">
      <c r="A1646" t="s">
        <v>3651</v>
      </c>
      <c r="B1646">
        <v>10000</v>
      </c>
      <c r="C1646">
        <v>10000</v>
      </c>
      <c r="D1646" s="2">
        <v>45772</v>
      </c>
      <c r="E1646" t="s">
        <v>59</v>
      </c>
      <c r="F1646" t="s">
        <v>3605</v>
      </c>
      <c r="G1646" t="s">
        <v>3652</v>
      </c>
      <c r="I1646">
        <v>1</v>
      </c>
      <c r="J1646" t="s">
        <v>183</v>
      </c>
      <c r="K1646">
        <v>61</v>
      </c>
      <c r="L1646" t="s">
        <v>6046</v>
      </c>
      <c r="M1646" t="s">
        <v>209</v>
      </c>
      <c r="N1646" t="s">
        <v>3802</v>
      </c>
      <c r="O1646">
        <v>500</v>
      </c>
      <c r="R1646" s="2">
        <v>45772</v>
      </c>
      <c r="T1646">
        <v>3</v>
      </c>
      <c r="U1646" s="3">
        <v>1500</v>
      </c>
      <c r="V1646" t="s">
        <v>65</v>
      </c>
      <c r="W1646">
        <v>103796760001</v>
      </c>
      <c r="X1646">
        <v>0</v>
      </c>
      <c r="Y1646" s="3">
        <v>1500</v>
      </c>
      <c r="Z1646">
        <v>0</v>
      </c>
      <c r="AA1646">
        <v>0</v>
      </c>
      <c r="AB1646">
        <v>0</v>
      </c>
      <c r="AC1646">
        <v>0</v>
      </c>
      <c r="AF1646">
        <v>0</v>
      </c>
      <c r="AO1646">
        <v>10379676</v>
      </c>
      <c r="AP1646" t="s">
        <v>1286</v>
      </c>
      <c r="AR1646">
        <v>0</v>
      </c>
      <c r="AS1646">
        <v>0</v>
      </c>
      <c r="AT1646">
        <v>0</v>
      </c>
      <c r="AU1646">
        <v>0</v>
      </c>
      <c r="AV1646">
        <v>0</v>
      </c>
      <c r="AW1646">
        <v>0</v>
      </c>
      <c r="BA1646" t="s">
        <v>63</v>
      </c>
      <c r="BB1646" t="s">
        <v>5929</v>
      </c>
      <c r="BC1646">
        <v>0</v>
      </c>
      <c r="BE1646" t="s">
        <v>1286</v>
      </c>
      <c r="BH1646" t="s">
        <v>3653</v>
      </c>
    </row>
    <row r="1647" spans="1:61" x14ac:dyDescent="0.35">
      <c r="A1647" t="s">
        <v>3654</v>
      </c>
      <c r="B1647">
        <v>10000</v>
      </c>
      <c r="C1647">
        <v>10000</v>
      </c>
      <c r="D1647" s="2">
        <v>45772</v>
      </c>
      <c r="E1647" t="s">
        <v>59</v>
      </c>
      <c r="F1647" t="s">
        <v>90</v>
      </c>
      <c r="G1647" t="s">
        <v>1428</v>
      </c>
      <c r="I1647">
        <v>1</v>
      </c>
      <c r="J1647" t="s">
        <v>183</v>
      </c>
      <c r="K1647">
        <v>78</v>
      </c>
      <c r="L1647" t="s">
        <v>6047</v>
      </c>
      <c r="M1647" t="s">
        <v>216</v>
      </c>
      <c r="N1647" t="s">
        <v>3803</v>
      </c>
      <c r="O1647" s="3">
        <v>1500</v>
      </c>
      <c r="R1647" s="2">
        <v>45772</v>
      </c>
      <c r="T1647">
        <v>16</v>
      </c>
      <c r="U1647" s="3">
        <v>24000</v>
      </c>
      <c r="V1647" t="s">
        <v>65</v>
      </c>
      <c r="W1647" t="s">
        <v>3655</v>
      </c>
      <c r="X1647">
        <v>0</v>
      </c>
      <c r="Y1647" s="3">
        <v>20000</v>
      </c>
      <c r="Z1647" s="3">
        <v>4000</v>
      </c>
      <c r="AA1647">
        <v>0</v>
      </c>
      <c r="AB1647">
        <v>0</v>
      </c>
      <c r="AC1647">
        <v>0</v>
      </c>
      <c r="AF1647">
        <v>0</v>
      </c>
      <c r="AO1647" t="s">
        <v>3656</v>
      </c>
      <c r="AP1647" t="s">
        <v>275</v>
      </c>
      <c r="AR1647">
        <v>0</v>
      </c>
      <c r="AS1647">
        <v>0</v>
      </c>
      <c r="AT1647">
        <v>0</v>
      </c>
      <c r="AU1647">
        <v>0</v>
      </c>
      <c r="AV1647">
        <v>0</v>
      </c>
      <c r="AW1647">
        <v>0</v>
      </c>
      <c r="BA1647" t="s">
        <v>63</v>
      </c>
      <c r="BB1647" t="s">
        <v>5930</v>
      </c>
      <c r="BC1647">
        <v>0</v>
      </c>
      <c r="BE1647" t="s">
        <v>275</v>
      </c>
      <c r="BH1647" t="s">
        <v>3657</v>
      </c>
    </row>
    <row r="1648" spans="1:61" x14ac:dyDescent="0.35">
      <c r="A1648" t="s">
        <v>3654</v>
      </c>
      <c r="B1648">
        <v>10000</v>
      </c>
      <c r="C1648">
        <v>20000</v>
      </c>
      <c r="D1648" s="2">
        <v>45772</v>
      </c>
      <c r="E1648" t="s">
        <v>59</v>
      </c>
      <c r="F1648" t="s">
        <v>90</v>
      </c>
      <c r="G1648" t="s">
        <v>1428</v>
      </c>
      <c r="I1648">
        <v>2</v>
      </c>
      <c r="J1648" t="s">
        <v>183</v>
      </c>
      <c r="K1648">
        <v>63</v>
      </c>
      <c r="L1648" t="s">
        <v>6051</v>
      </c>
      <c r="M1648" t="s">
        <v>136</v>
      </c>
      <c r="N1648" t="s">
        <v>3850</v>
      </c>
      <c r="O1648" s="3">
        <v>1250</v>
      </c>
      <c r="R1648" s="2">
        <v>45772</v>
      </c>
      <c r="T1648">
        <v>16</v>
      </c>
      <c r="U1648" s="3">
        <v>20000</v>
      </c>
      <c r="V1648" t="s">
        <v>65</v>
      </c>
      <c r="W1648" t="s">
        <v>3655</v>
      </c>
      <c r="X1648">
        <v>0</v>
      </c>
      <c r="Y1648" s="3">
        <v>20000</v>
      </c>
      <c r="Z1648">
        <v>0</v>
      </c>
      <c r="AA1648">
        <v>0</v>
      </c>
      <c r="AB1648">
        <v>0</v>
      </c>
      <c r="AC1648">
        <v>0</v>
      </c>
      <c r="AF1648">
        <v>0</v>
      </c>
      <c r="AO1648" t="s">
        <v>3656</v>
      </c>
      <c r="AP1648" t="s">
        <v>275</v>
      </c>
      <c r="AR1648">
        <v>0</v>
      </c>
      <c r="AS1648">
        <v>0</v>
      </c>
      <c r="AT1648">
        <v>0</v>
      </c>
      <c r="AU1648">
        <v>0</v>
      </c>
      <c r="AV1648">
        <v>0</v>
      </c>
      <c r="AW1648">
        <v>0</v>
      </c>
      <c r="BA1648" t="s">
        <v>63</v>
      </c>
      <c r="BB1648" t="s">
        <v>5930</v>
      </c>
      <c r="BC1648">
        <v>0</v>
      </c>
      <c r="BE1648" t="s">
        <v>275</v>
      </c>
      <c r="BH1648" t="s">
        <v>3657</v>
      </c>
    </row>
    <row r="1649" spans="1:60" x14ac:dyDescent="0.35">
      <c r="A1649" t="s">
        <v>3658</v>
      </c>
      <c r="B1649">
        <v>10000</v>
      </c>
      <c r="C1649">
        <v>10000</v>
      </c>
      <c r="D1649" s="2">
        <v>45772</v>
      </c>
      <c r="E1649" t="s">
        <v>59</v>
      </c>
      <c r="F1649" t="s">
        <v>3659</v>
      </c>
      <c r="G1649">
        <v>1006323</v>
      </c>
      <c r="I1649">
        <v>1</v>
      </c>
      <c r="J1649" t="s">
        <v>183</v>
      </c>
      <c r="K1649">
        <v>63</v>
      </c>
      <c r="L1649" t="s">
        <v>6051</v>
      </c>
      <c r="M1649" t="s">
        <v>136</v>
      </c>
      <c r="N1649" t="s">
        <v>3850</v>
      </c>
      <c r="O1649" s="3">
        <v>1334</v>
      </c>
      <c r="R1649" s="2">
        <v>45772</v>
      </c>
      <c r="T1649">
        <v>90</v>
      </c>
      <c r="U1649" s="3">
        <v>120060</v>
      </c>
      <c r="V1649" t="s">
        <v>65</v>
      </c>
      <c r="W1649" t="s">
        <v>254</v>
      </c>
      <c r="X1649">
        <v>0</v>
      </c>
      <c r="Y1649" s="3">
        <v>120000</v>
      </c>
      <c r="Z1649">
        <v>60</v>
      </c>
      <c r="AA1649">
        <v>0</v>
      </c>
      <c r="AB1649">
        <v>0</v>
      </c>
      <c r="AC1649">
        <v>0</v>
      </c>
      <c r="AF1649">
        <v>0</v>
      </c>
      <c r="AO1649" t="s">
        <v>255</v>
      </c>
      <c r="AP1649" t="s">
        <v>139</v>
      </c>
      <c r="AR1649">
        <v>0</v>
      </c>
      <c r="AS1649">
        <v>0</v>
      </c>
      <c r="AT1649">
        <v>0</v>
      </c>
      <c r="AU1649">
        <v>0</v>
      </c>
      <c r="AV1649">
        <v>0</v>
      </c>
      <c r="AW1649">
        <v>0</v>
      </c>
      <c r="BA1649" t="s">
        <v>63</v>
      </c>
      <c r="BB1649" t="s">
        <v>5931</v>
      </c>
      <c r="BC1649">
        <v>0</v>
      </c>
      <c r="BE1649" t="s">
        <v>139</v>
      </c>
      <c r="BH1649" t="s">
        <v>3012</v>
      </c>
    </row>
    <row r="1650" spans="1:60" x14ac:dyDescent="0.35">
      <c r="A1650" t="s">
        <v>3715</v>
      </c>
      <c r="B1650">
        <v>10000</v>
      </c>
      <c r="C1650">
        <v>20000</v>
      </c>
      <c r="D1650" s="2">
        <v>45775</v>
      </c>
      <c r="E1650" t="s">
        <v>59</v>
      </c>
      <c r="F1650" t="s">
        <v>3716</v>
      </c>
      <c r="G1650" t="s">
        <v>3717</v>
      </c>
      <c r="I1650">
        <v>2</v>
      </c>
      <c r="J1650" t="s">
        <v>183</v>
      </c>
      <c r="K1650">
        <v>105</v>
      </c>
      <c r="L1650" t="s">
        <v>6067</v>
      </c>
      <c r="M1650" t="s">
        <v>281</v>
      </c>
      <c r="N1650" t="s">
        <v>3851</v>
      </c>
      <c r="O1650" s="3">
        <v>1700</v>
      </c>
      <c r="R1650" s="2">
        <v>45772</v>
      </c>
      <c r="T1650">
        <v>3</v>
      </c>
      <c r="U1650" s="3">
        <v>5100</v>
      </c>
      <c r="V1650" t="s">
        <v>65</v>
      </c>
      <c r="W1650" t="s">
        <v>3718</v>
      </c>
      <c r="X1650">
        <v>0</v>
      </c>
      <c r="Y1650" s="3">
        <v>5000</v>
      </c>
      <c r="Z1650">
        <v>100</v>
      </c>
      <c r="AA1650">
        <v>0</v>
      </c>
      <c r="AB1650">
        <v>0</v>
      </c>
      <c r="AC1650">
        <v>0</v>
      </c>
      <c r="AF1650">
        <v>0</v>
      </c>
      <c r="AO1650" t="s">
        <v>3719</v>
      </c>
      <c r="AP1650" t="s">
        <v>3720</v>
      </c>
      <c r="AR1650">
        <v>0</v>
      </c>
      <c r="AS1650">
        <v>0</v>
      </c>
      <c r="AT1650">
        <v>0</v>
      </c>
      <c r="AU1650">
        <v>0</v>
      </c>
      <c r="AV1650">
        <v>0</v>
      </c>
      <c r="AW1650">
        <v>0</v>
      </c>
      <c r="BA1650" t="s">
        <v>63</v>
      </c>
      <c r="BB1650" t="s">
        <v>5571</v>
      </c>
      <c r="BC1650">
        <v>0</v>
      </c>
      <c r="BE1650" t="s">
        <v>3720</v>
      </c>
      <c r="BH1650" t="s">
        <v>3721</v>
      </c>
    </row>
    <row r="1651" spans="1:60" x14ac:dyDescent="0.35">
      <c r="A1651" t="s">
        <v>3722</v>
      </c>
      <c r="B1651">
        <v>10000</v>
      </c>
      <c r="C1651">
        <v>20000</v>
      </c>
      <c r="D1651" s="2">
        <v>45775</v>
      </c>
      <c r="E1651" t="s">
        <v>59</v>
      </c>
      <c r="F1651" t="s">
        <v>3716</v>
      </c>
      <c r="G1651" t="s">
        <v>3717</v>
      </c>
      <c r="I1651">
        <v>2</v>
      </c>
      <c r="J1651" t="s">
        <v>183</v>
      </c>
      <c r="K1651">
        <v>105</v>
      </c>
      <c r="L1651" t="s">
        <v>6067</v>
      </c>
      <c r="M1651" t="s">
        <v>281</v>
      </c>
      <c r="N1651" t="s">
        <v>3851</v>
      </c>
      <c r="O1651" s="3">
        <v>1700</v>
      </c>
      <c r="R1651" s="2">
        <v>45772</v>
      </c>
      <c r="T1651">
        <v>3</v>
      </c>
      <c r="U1651" s="3">
        <v>5100</v>
      </c>
      <c r="V1651" t="s">
        <v>65</v>
      </c>
      <c r="W1651" t="s">
        <v>3723</v>
      </c>
      <c r="X1651">
        <v>0</v>
      </c>
      <c r="Y1651" s="3">
        <v>5000</v>
      </c>
      <c r="Z1651">
        <v>100</v>
      </c>
      <c r="AA1651">
        <v>0</v>
      </c>
      <c r="AB1651">
        <v>0</v>
      </c>
      <c r="AC1651">
        <v>0</v>
      </c>
      <c r="AF1651">
        <v>0</v>
      </c>
      <c r="AO1651" t="s">
        <v>3724</v>
      </c>
      <c r="AP1651" t="s">
        <v>3720</v>
      </c>
      <c r="AR1651">
        <v>0</v>
      </c>
      <c r="AS1651">
        <v>0</v>
      </c>
      <c r="AT1651">
        <v>0</v>
      </c>
      <c r="AU1651">
        <v>0</v>
      </c>
      <c r="AV1651">
        <v>0</v>
      </c>
      <c r="AW1651">
        <v>0</v>
      </c>
      <c r="BA1651" t="s">
        <v>63</v>
      </c>
      <c r="BB1651" t="s">
        <v>5572</v>
      </c>
      <c r="BC1651">
        <v>0</v>
      </c>
      <c r="BE1651" t="s">
        <v>3720</v>
      </c>
      <c r="BH1651" t="s">
        <v>3721</v>
      </c>
    </row>
    <row r="1652" spans="1:60" x14ac:dyDescent="0.35">
      <c r="A1652" t="s">
        <v>3725</v>
      </c>
      <c r="B1652">
        <v>10000</v>
      </c>
      <c r="C1652">
        <v>20000</v>
      </c>
      <c r="D1652" s="2">
        <v>45775</v>
      </c>
      <c r="E1652" t="s">
        <v>59</v>
      </c>
      <c r="F1652" t="s">
        <v>3716</v>
      </c>
      <c r="G1652" t="s">
        <v>3717</v>
      </c>
      <c r="I1652">
        <v>2</v>
      </c>
      <c r="J1652" t="s">
        <v>183</v>
      </c>
      <c r="K1652">
        <v>105</v>
      </c>
      <c r="L1652" t="s">
        <v>6067</v>
      </c>
      <c r="M1652" t="s">
        <v>281</v>
      </c>
      <c r="N1652" t="s">
        <v>3851</v>
      </c>
      <c r="O1652" s="3">
        <v>1700</v>
      </c>
      <c r="R1652" s="2">
        <v>45772</v>
      </c>
      <c r="T1652">
        <v>3</v>
      </c>
      <c r="U1652" s="3">
        <v>5100</v>
      </c>
      <c r="V1652" t="s">
        <v>65</v>
      </c>
      <c r="W1652" t="s">
        <v>3726</v>
      </c>
      <c r="X1652">
        <v>0</v>
      </c>
      <c r="Y1652" s="3">
        <v>5000</v>
      </c>
      <c r="Z1652">
        <v>100</v>
      </c>
      <c r="AA1652">
        <v>0</v>
      </c>
      <c r="AB1652">
        <v>0</v>
      </c>
      <c r="AC1652">
        <v>0</v>
      </c>
      <c r="AF1652">
        <v>0</v>
      </c>
      <c r="AO1652" t="s">
        <v>3727</v>
      </c>
      <c r="AP1652" t="s">
        <v>3720</v>
      </c>
      <c r="AR1652">
        <v>0</v>
      </c>
      <c r="AS1652">
        <v>0</v>
      </c>
      <c r="AT1652">
        <v>0</v>
      </c>
      <c r="AU1652">
        <v>0</v>
      </c>
      <c r="AV1652">
        <v>0</v>
      </c>
      <c r="AW1652">
        <v>0</v>
      </c>
      <c r="BA1652" t="s">
        <v>63</v>
      </c>
      <c r="BB1652" t="s">
        <v>5784</v>
      </c>
      <c r="BC1652">
        <v>0</v>
      </c>
      <c r="BE1652" t="s">
        <v>3720</v>
      </c>
      <c r="BH1652" t="s">
        <v>3721</v>
      </c>
    </row>
    <row r="1653" spans="1:60" x14ac:dyDescent="0.35">
      <c r="A1653" t="s">
        <v>3728</v>
      </c>
      <c r="B1653">
        <v>10000</v>
      </c>
      <c r="C1653">
        <v>20000</v>
      </c>
      <c r="D1653" s="2">
        <v>45775</v>
      </c>
      <c r="E1653" t="s">
        <v>59</v>
      </c>
      <c r="F1653" t="s">
        <v>3716</v>
      </c>
      <c r="G1653" t="s">
        <v>3717</v>
      </c>
      <c r="I1653">
        <v>2</v>
      </c>
      <c r="J1653" t="s">
        <v>183</v>
      </c>
      <c r="K1653">
        <v>105</v>
      </c>
      <c r="L1653" t="s">
        <v>6067</v>
      </c>
      <c r="M1653" t="s">
        <v>281</v>
      </c>
      <c r="N1653" t="s">
        <v>3851</v>
      </c>
      <c r="O1653" s="3">
        <v>1700</v>
      </c>
      <c r="R1653" s="2">
        <v>45772</v>
      </c>
      <c r="T1653">
        <v>3</v>
      </c>
      <c r="U1653" s="3">
        <v>5100</v>
      </c>
      <c r="V1653" t="s">
        <v>65</v>
      </c>
      <c r="W1653" t="s">
        <v>3729</v>
      </c>
      <c r="X1653">
        <v>0</v>
      </c>
      <c r="Y1653" s="3">
        <v>5000</v>
      </c>
      <c r="Z1653">
        <v>100</v>
      </c>
      <c r="AA1653">
        <v>0</v>
      </c>
      <c r="AB1653">
        <v>0</v>
      </c>
      <c r="AC1653">
        <v>0</v>
      </c>
      <c r="AF1653">
        <v>0</v>
      </c>
      <c r="AO1653" t="s">
        <v>3730</v>
      </c>
      <c r="AP1653" t="s">
        <v>3720</v>
      </c>
      <c r="AR1653">
        <v>0</v>
      </c>
      <c r="AS1653">
        <v>0</v>
      </c>
      <c r="AT1653">
        <v>0</v>
      </c>
      <c r="AU1653">
        <v>0</v>
      </c>
      <c r="AV1653">
        <v>0</v>
      </c>
      <c r="AW1653">
        <v>0</v>
      </c>
      <c r="BA1653" t="s">
        <v>63</v>
      </c>
      <c r="BB1653" t="s">
        <v>5785</v>
      </c>
      <c r="BC1653">
        <v>0</v>
      </c>
      <c r="BE1653" t="s">
        <v>3720</v>
      </c>
      <c r="BH1653" t="s">
        <v>3721</v>
      </c>
    </row>
    <row r="1654" spans="1:60" x14ac:dyDescent="0.35">
      <c r="A1654" t="s">
        <v>3663</v>
      </c>
      <c r="B1654">
        <v>10000</v>
      </c>
      <c r="C1654">
        <v>10000</v>
      </c>
      <c r="D1654" s="2">
        <v>45772</v>
      </c>
      <c r="E1654" t="s">
        <v>59</v>
      </c>
      <c r="F1654" t="s">
        <v>3664</v>
      </c>
      <c r="G1654" t="s">
        <v>3569</v>
      </c>
      <c r="I1654">
        <v>1</v>
      </c>
      <c r="J1654" t="s">
        <v>183</v>
      </c>
      <c r="K1654">
        <v>26</v>
      </c>
      <c r="L1654" t="s">
        <v>6061</v>
      </c>
      <c r="M1654" t="s">
        <v>648</v>
      </c>
      <c r="N1654" t="s">
        <v>3810</v>
      </c>
      <c r="O1654" s="3">
        <v>9000</v>
      </c>
      <c r="R1654" s="2">
        <v>45772</v>
      </c>
      <c r="T1654">
        <v>4</v>
      </c>
      <c r="U1654" s="3">
        <v>36000</v>
      </c>
      <c r="V1654" t="s">
        <v>65</v>
      </c>
      <c r="W1654" t="s">
        <v>2379</v>
      </c>
      <c r="X1654">
        <v>0</v>
      </c>
      <c r="Y1654" s="3">
        <v>36000</v>
      </c>
      <c r="Z1654">
        <v>0</v>
      </c>
      <c r="AA1654">
        <v>0</v>
      </c>
      <c r="AB1654">
        <v>0</v>
      </c>
      <c r="AC1654">
        <v>0</v>
      </c>
      <c r="AF1654">
        <v>0</v>
      </c>
      <c r="AO1654" t="s">
        <v>2380</v>
      </c>
      <c r="AP1654" t="s">
        <v>170</v>
      </c>
      <c r="AR1654">
        <v>0</v>
      </c>
      <c r="AS1654">
        <v>0</v>
      </c>
      <c r="AT1654">
        <v>0</v>
      </c>
      <c r="AU1654">
        <v>0</v>
      </c>
      <c r="AV1654">
        <v>0</v>
      </c>
      <c r="AW1654">
        <v>0</v>
      </c>
      <c r="BA1654" t="s">
        <v>63</v>
      </c>
      <c r="BB1654" t="s">
        <v>5932</v>
      </c>
      <c r="BC1654">
        <v>0</v>
      </c>
      <c r="BE1654" t="s">
        <v>170</v>
      </c>
      <c r="BH1654" t="s">
        <v>3665</v>
      </c>
    </row>
    <row r="1655" spans="1:60" x14ac:dyDescent="0.35">
      <c r="A1655" t="s">
        <v>3666</v>
      </c>
      <c r="B1655">
        <v>10000</v>
      </c>
      <c r="C1655">
        <v>20000</v>
      </c>
      <c r="D1655" s="2">
        <v>45772</v>
      </c>
      <c r="E1655" t="s">
        <v>59</v>
      </c>
      <c r="F1655" t="s">
        <v>3667</v>
      </c>
      <c r="G1655" t="s">
        <v>3668</v>
      </c>
      <c r="I1655">
        <v>1</v>
      </c>
      <c r="J1655" t="s">
        <v>183</v>
      </c>
      <c r="K1655">
        <v>90</v>
      </c>
      <c r="L1655" t="s">
        <v>6044</v>
      </c>
      <c r="M1655" t="s">
        <v>1190</v>
      </c>
      <c r="N1655" t="s">
        <v>3836</v>
      </c>
      <c r="O1655" s="3">
        <v>16200</v>
      </c>
      <c r="R1655" s="2">
        <v>45772</v>
      </c>
      <c r="T1655">
        <v>2</v>
      </c>
      <c r="U1655" s="3">
        <v>32400</v>
      </c>
      <c r="V1655" t="s">
        <v>65</v>
      </c>
      <c r="W1655" t="s">
        <v>1181</v>
      </c>
      <c r="X1655">
        <v>0</v>
      </c>
      <c r="Y1655" s="3">
        <v>32400</v>
      </c>
      <c r="Z1655">
        <v>0</v>
      </c>
      <c r="AA1655">
        <v>0</v>
      </c>
      <c r="AB1655">
        <v>0</v>
      </c>
      <c r="AC1655">
        <v>0</v>
      </c>
      <c r="AF1655">
        <v>0</v>
      </c>
      <c r="AO1655" t="s">
        <v>1182</v>
      </c>
      <c r="AP1655" t="s">
        <v>170</v>
      </c>
      <c r="AR1655">
        <v>0</v>
      </c>
      <c r="AS1655">
        <v>0</v>
      </c>
      <c r="AT1655">
        <v>0</v>
      </c>
      <c r="AU1655">
        <v>0</v>
      </c>
      <c r="AV1655">
        <v>0</v>
      </c>
      <c r="AW1655">
        <v>0</v>
      </c>
      <c r="BA1655" t="s">
        <v>63</v>
      </c>
      <c r="BB1655" t="s">
        <v>5898</v>
      </c>
      <c r="BC1655">
        <v>0</v>
      </c>
      <c r="BE1655" t="s">
        <v>170</v>
      </c>
      <c r="BH1655" t="s">
        <v>3669</v>
      </c>
    </row>
    <row r="1656" spans="1:60" x14ac:dyDescent="0.35">
      <c r="A1656" t="s">
        <v>3731</v>
      </c>
      <c r="B1656">
        <v>10000</v>
      </c>
      <c r="C1656">
        <v>10000</v>
      </c>
      <c r="D1656" s="2">
        <v>45775</v>
      </c>
      <c r="E1656" t="s">
        <v>59</v>
      </c>
      <c r="F1656" t="s">
        <v>3732</v>
      </c>
      <c r="G1656" t="s">
        <v>3733</v>
      </c>
      <c r="I1656">
        <v>1</v>
      </c>
      <c r="J1656" t="s">
        <v>183</v>
      </c>
      <c r="K1656">
        <v>71</v>
      </c>
      <c r="L1656" t="s">
        <v>6057</v>
      </c>
      <c r="M1656" t="s">
        <v>368</v>
      </c>
      <c r="N1656" t="s">
        <v>3857</v>
      </c>
      <c r="O1656" s="3">
        <v>1734</v>
      </c>
      <c r="R1656" s="2">
        <v>45772</v>
      </c>
      <c r="T1656">
        <v>30</v>
      </c>
      <c r="U1656" s="3">
        <v>52020</v>
      </c>
      <c r="V1656" t="s">
        <v>65</v>
      </c>
      <c r="W1656">
        <v>150570120001</v>
      </c>
      <c r="X1656">
        <v>0</v>
      </c>
      <c r="Y1656" s="3">
        <v>52000</v>
      </c>
      <c r="Z1656">
        <v>20</v>
      </c>
      <c r="AA1656">
        <v>0</v>
      </c>
      <c r="AB1656">
        <v>0</v>
      </c>
      <c r="AC1656">
        <v>0</v>
      </c>
      <c r="AF1656">
        <v>0</v>
      </c>
      <c r="AO1656">
        <v>15057012</v>
      </c>
      <c r="AP1656" t="s">
        <v>1644</v>
      </c>
      <c r="AR1656">
        <v>0</v>
      </c>
      <c r="AS1656">
        <v>0</v>
      </c>
      <c r="AT1656">
        <v>0</v>
      </c>
      <c r="AU1656">
        <v>0</v>
      </c>
      <c r="AV1656">
        <v>0</v>
      </c>
      <c r="AW1656">
        <v>0</v>
      </c>
      <c r="BA1656" t="s">
        <v>63</v>
      </c>
      <c r="BB1656" t="s">
        <v>5933</v>
      </c>
      <c r="BC1656">
        <v>0</v>
      </c>
      <c r="BE1656" t="s">
        <v>1644</v>
      </c>
      <c r="BH1656" t="s">
        <v>3734</v>
      </c>
    </row>
    <row r="1657" spans="1:60" x14ac:dyDescent="0.35">
      <c r="A1657" t="s">
        <v>3670</v>
      </c>
      <c r="B1657">
        <v>10000</v>
      </c>
      <c r="C1657">
        <v>40000</v>
      </c>
      <c r="D1657" s="2">
        <v>45775</v>
      </c>
      <c r="E1657" t="s">
        <v>59</v>
      </c>
      <c r="F1657" s="4">
        <v>0.43717592592592591</v>
      </c>
      <c r="G1657" t="s">
        <v>3735</v>
      </c>
      <c r="I1657">
        <v>1</v>
      </c>
      <c r="J1657" t="s">
        <v>183</v>
      </c>
      <c r="K1657">
        <v>82</v>
      </c>
      <c r="L1657" t="s">
        <v>6055</v>
      </c>
      <c r="M1657" t="s">
        <v>352</v>
      </c>
      <c r="N1657" t="s">
        <v>3798</v>
      </c>
      <c r="O1657" s="3">
        <v>2500</v>
      </c>
      <c r="R1657" s="2">
        <v>45772</v>
      </c>
      <c r="T1657">
        <v>6</v>
      </c>
      <c r="U1657" s="3">
        <v>15000</v>
      </c>
      <c r="V1657" t="s">
        <v>65</v>
      </c>
      <c r="W1657" t="s">
        <v>3671</v>
      </c>
      <c r="X1657">
        <v>0</v>
      </c>
      <c r="Y1657" s="3">
        <v>15000</v>
      </c>
      <c r="Z1657">
        <v>0</v>
      </c>
      <c r="AA1657">
        <v>0</v>
      </c>
      <c r="AB1657">
        <v>0</v>
      </c>
      <c r="AC1657">
        <v>0</v>
      </c>
      <c r="AF1657">
        <v>0</v>
      </c>
      <c r="AO1657" t="s">
        <v>3672</v>
      </c>
      <c r="AP1657" t="s">
        <v>355</v>
      </c>
      <c r="AR1657">
        <v>0</v>
      </c>
      <c r="AS1657">
        <v>0</v>
      </c>
      <c r="AT1657">
        <v>0</v>
      </c>
      <c r="AU1657">
        <v>0</v>
      </c>
      <c r="AV1657">
        <v>0</v>
      </c>
      <c r="AW1657">
        <v>0</v>
      </c>
      <c r="BA1657" t="s">
        <v>63</v>
      </c>
      <c r="BB1657" t="s">
        <v>5934</v>
      </c>
      <c r="BC1657">
        <v>0</v>
      </c>
      <c r="BE1657" t="s">
        <v>355</v>
      </c>
      <c r="BH1657" t="s">
        <v>3673</v>
      </c>
    </row>
    <row r="1658" spans="1:60" x14ac:dyDescent="0.35">
      <c r="A1658" t="s">
        <v>3674</v>
      </c>
      <c r="B1658">
        <v>10000</v>
      </c>
      <c r="C1658">
        <v>40000</v>
      </c>
      <c r="D1658" s="2">
        <v>45775</v>
      </c>
      <c r="E1658" t="s">
        <v>59</v>
      </c>
      <c r="F1658" s="4">
        <v>0.43634259259259262</v>
      </c>
      <c r="G1658" t="s">
        <v>3735</v>
      </c>
      <c r="I1658">
        <v>1</v>
      </c>
      <c r="J1658" t="s">
        <v>183</v>
      </c>
      <c r="K1658">
        <v>82</v>
      </c>
      <c r="L1658" t="s">
        <v>6055</v>
      </c>
      <c r="M1658" t="s">
        <v>352</v>
      </c>
      <c r="N1658" t="s">
        <v>3798</v>
      </c>
      <c r="O1658" s="3">
        <v>2500</v>
      </c>
      <c r="R1658" s="2">
        <v>45772</v>
      </c>
      <c r="T1658">
        <v>6</v>
      </c>
      <c r="U1658" s="3">
        <v>15000</v>
      </c>
      <c r="V1658" t="s">
        <v>65</v>
      </c>
      <c r="W1658" t="s">
        <v>3671</v>
      </c>
      <c r="X1658">
        <v>0</v>
      </c>
      <c r="Y1658" s="3">
        <v>15000</v>
      </c>
      <c r="Z1658">
        <v>0</v>
      </c>
      <c r="AA1658">
        <v>0</v>
      </c>
      <c r="AB1658">
        <v>0</v>
      </c>
      <c r="AC1658">
        <v>0</v>
      </c>
      <c r="AF1658">
        <v>0</v>
      </c>
      <c r="AO1658" t="s">
        <v>3672</v>
      </c>
      <c r="AP1658" t="s">
        <v>355</v>
      </c>
      <c r="AR1658">
        <v>0</v>
      </c>
      <c r="AS1658">
        <v>0</v>
      </c>
      <c r="AT1658">
        <v>0</v>
      </c>
      <c r="AU1658">
        <v>0</v>
      </c>
      <c r="AV1658">
        <v>0</v>
      </c>
      <c r="AW1658">
        <v>0</v>
      </c>
      <c r="BA1658" t="s">
        <v>63</v>
      </c>
      <c r="BB1658" t="s">
        <v>5935</v>
      </c>
      <c r="BC1658">
        <v>0</v>
      </c>
      <c r="BE1658" t="s">
        <v>355</v>
      </c>
      <c r="BH1658" t="s">
        <v>3675</v>
      </c>
    </row>
    <row r="1659" spans="1:60" x14ac:dyDescent="0.35">
      <c r="A1659" t="s">
        <v>3676</v>
      </c>
      <c r="B1659">
        <v>10000</v>
      </c>
      <c r="C1659">
        <v>10000</v>
      </c>
      <c r="D1659" s="2">
        <v>45772</v>
      </c>
      <c r="E1659" t="s">
        <v>59</v>
      </c>
      <c r="F1659" s="4">
        <v>0.46587962962962964</v>
      </c>
      <c r="G1659" t="s">
        <v>3677</v>
      </c>
      <c r="I1659">
        <v>1</v>
      </c>
      <c r="J1659" t="s">
        <v>183</v>
      </c>
      <c r="K1659">
        <v>82</v>
      </c>
      <c r="L1659" t="s">
        <v>6055</v>
      </c>
      <c r="M1659" t="s">
        <v>352</v>
      </c>
      <c r="N1659" t="s">
        <v>3798</v>
      </c>
      <c r="O1659" s="3">
        <v>1000</v>
      </c>
      <c r="R1659" s="2">
        <v>45772</v>
      </c>
      <c r="T1659">
        <v>30</v>
      </c>
      <c r="U1659" s="3">
        <v>30000</v>
      </c>
      <c r="V1659" t="s">
        <v>65</v>
      </c>
      <c r="W1659" t="s">
        <v>3678</v>
      </c>
      <c r="X1659">
        <v>0</v>
      </c>
      <c r="Y1659" s="3">
        <v>30000</v>
      </c>
      <c r="Z1659">
        <v>0</v>
      </c>
      <c r="AA1659">
        <v>0</v>
      </c>
      <c r="AB1659">
        <v>0</v>
      </c>
      <c r="AC1659">
        <v>0</v>
      </c>
      <c r="AF1659">
        <v>0</v>
      </c>
      <c r="AO1659" t="s">
        <v>3679</v>
      </c>
      <c r="AP1659" t="s">
        <v>1686</v>
      </c>
      <c r="AR1659">
        <v>0</v>
      </c>
      <c r="AS1659">
        <v>0</v>
      </c>
      <c r="AT1659">
        <v>0</v>
      </c>
      <c r="AU1659">
        <v>0</v>
      </c>
      <c r="AV1659">
        <v>0</v>
      </c>
      <c r="AW1659">
        <v>0</v>
      </c>
      <c r="BA1659" t="s">
        <v>63</v>
      </c>
      <c r="BB1659" t="s">
        <v>5936</v>
      </c>
      <c r="BC1659">
        <v>0</v>
      </c>
      <c r="BE1659" t="s">
        <v>1686</v>
      </c>
      <c r="BH1659" t="s">
        <v>3680</v>
      </c>
    </row>
    <row r="1660" spans="1:60" x14ac:dyDescent="0.35">
      <c r="A1660" t="s">
        <v>3681</v>
      </c>
      <c r="B1660">
        <v>10000</v>
      </c>
      <c r="C1660">
        <v>10000</v>
      </c>
      <c r="D1660" s="2">
        <v>45772</v>
      </c>
      <c r="E1660" t="s">
        <v>59</v>
      </c>
      <c r="F1660" s="4">
        <v>0.49002314814814812</v>
      </c>
      <c r="G1660" t="s">
        <v>3682</v>
      </c>
      <c r="I1660">
        <v>1</v>
      </c>
      <c r="J1660" t="s">
        <v>183</v>
      </c>
      <c r="K1660">
        <v>61</v>
      </c>
      <c r="L1660" t="s">
        <v>6046</v>
      </c>
      <c r="M1660" t="s">
        <v>209</v>
      </c>
      <c r="N1660" t="s">
        <v>3802</v>
      </c>
      <c r="O1660">
        <v>200</v>
      </c>
      <c r="R1660" s="2">
        <v>45772</v>
      </c>
      <c r="T1660">
        <v>1</v>
      </c>
      <c r="U1660">
        <v>200</v>
      </c>
      <c r="V1660" t="s">
        <v>65</v>
      </c>
      <c r="W1660">
        <v>66898100001</v>
      </c>
      <c r="X1660">
        <v>0</v>
      </c>
      <c r="Y1660">
        <v>200</v>
      </c>
      <c r="Z1660">
        <v>0</v>
      </c>
      <c r="AA1660">
        <v>0</v>
      </c>
      <c r="AB1660">
        <v>0</v>
      </c>
      <c r="AC1660">
        <v>0</v>
      </c>
      <c r="AF1660">
        <v>0</v>
      </c>
      <c r="AO1660">
        <v>6689810</v>
      </c>
      <c r="AP1660" t="s">
        <v>3683</v>
      </c>
      <c r="AR1660">
        <v>0</v>
      </c>
      <c r="AS1660">
        <v>0</v>
      </c>
      <c r="AT1660">
        <v>0</v>
      </c>
      <c r="AU1660">
        <v>0</v>
      </c>
      <c r="AV1660">
        <v>0</v>
      </c>
      <c r="AW1660">
        <v>0</v>
      </c>
      <c r="BA1660" t="s">
        <v>63</v>
      </c>
      <c r="BB1660" t="s">
        <v>5937</v>
      </c>
      <c r="BC1660">
        <v>0</v>
      </c>
      <c r="BE1660" t="s">
        <v>3683</v>
      </c>
      <c r="BH1660" t="s">
        <v>3684</v>
      </c>
    </row>
    <row r="1661" spans="1:60" x14ac:dyDescent="0.35">
      <c r="A1661" t="s">
        <v>3691</v>
      </c>
      <c r="B1661">
        <v>10000</v>
      </c>
      <c r="C1661">
        <v>10000</v>
      </c>
      <c r="D1661" s="2">
        <v>45772</v>
      </c>
      <c r="E1661" t="s">
        <v>59</v>
      </c>
      <c r="F1661" t="s">
        <v>3692</v>
      </c>
      <c r="G1661" t="s">
        <v>1428</v>
      </c>
      <c r="I1661">
        <v>1</v>
      </c>
      <c r="J1661" t="s">
        <v>183</v>
      </c>
      <c r="K1661">
        <v>78</v>
      </c>
      <c r="L1661" t="s">
        <v>6047</v>
      </c>
      <c r="M1661" t="s">
        <v>216</v>
      </c>
      <c r="N1661" t="s">
        <v>3803</v>
      </c>
      <c r="O1661" s="3">
        <v>1500</v>
      </c>
      <c r="R1661" s="2">
        <v>45772</v>
      </c>
      <c r="T1661">
        <v>16</v>
      </c>
      <c r="U1661" s="3">
        <v>24000</v>
      </c>
      <c r="V1661" t="s">
        <v>65</v>
      </c>
      <c r="W1661" t="s">
        <v>2129</v>
      </c>
      <c r="X1661">
        <v>0</v>
      </c>
      <c r="Y1661" s="3">
        <v>20000</v>
      </c>
      <c r="Z1661" s="3">
        <v>4000</v>
      </c>
      <c r="AA1661">
        <v>0</v>
      </c>
      <c r="AB1661">
        <v>0</v>
      </c>
      <c r="AC1661">
        <v>0</v>
      </c>
      <c r="AF1661">
        <v>0</v>
      </c>
      <c r="AO1661" t="s">
        <v>2130</v>
      </c>
      <c r="AP1661" t="s">
        <v>275</v>
      </c>
      <c r="AR1661">
        <v>0</v>
      </c>
      <c r="AS1661">
        <v>0</v>
      </c>
      <c r="AT1661">
        <v>0</v>
      </c>
      <c r="AU1661">
        <v>0</v>
      </c>
      <c r="AV1661">
        <v>0</v>
      </c>
      <c r="AW1661">
        <v>0</v>
      </c>
      <c r="BA1661" t="s">
        <v>63</v>
      </c>
      <c r="BB1661" t="s">
        <v>5938</v>
      </c>
      <c r="BC1661">
        <v>0</v>
      </c>
      <c r="BE1661" t="s">
        <v>275</v>
      </c>
      <c r="BH1661" t="s">
        <v>3693</v>
      </c>
    </row>
    <row r="1662" spans="1:60" x14ac:dyDescent="0.35">
      <c r="A1662" t="s">
        <v>3691</v>
      </c>
      <c r="B1662">
        <v>10000</v>
      </c>
      <c r="C1662">
        <v>20000</v>
      </c>
      <c r="D1662" s="2">
        <v>45772</v>
      </c>
      <c r="E1662" t="s">
        <v>59</v>
      </c>
      <c r="F1662" t="s">
        <v>3694</v>
      </c>
      <c r="G1662" t="s">
        <v>1428</v>
      </c>
      <c r="I1662">
        <v>2</v>
      </c>
      <c r="J1662" t="s">
        <v>183</v>
      </c>
      <c r="K1662">
        <v>63</v>
      </c>
      <c r="L1662" t="s">
        <v>6051</v>
      </c>
      <c r="M1662" t="s">
        <v>136</v>
      </c>
      <c r="N1662" t="s">
        <v>3850</v>
      </c>
      <c r="O1662" s="3">
        <v>1250</v>
      </c>
      <c r="R1662" s="2">
        <v>45772</v>
      </c>
      <c r="T1662">
        <v>16</v>
      </c>
      <c r="U1662" s="3">
        <v>20000</v>
      </c>
      <c r="V1662" t="s">
        <v>65</v>
      </c>
      <c r="W1662" t="s">
        <v>2129</v>
      </c>
      <c r="X1662">
        <v>0</v>
      </c>
      <c r="Y1662" s="3">
        <v>20000</v>
      </c>
      <c r="Z1662">
        <v>0</v>
      </c>
      <c r="AA1662">
        <v>0</v>
      </c>
      <c r="AB1662">
        <v>0</v>
      </c>
      <c r="AC1662">
        <v>0</v>
      </c>
      <c r="AF1662">
        <v>0</v>
      </c>
      <c r="AO1662" t="s">
        <v>2130</v>
      </c>
      <c r="AP1662" t="s">
        <v>275</v>
      </c>
      <c r="AR1662">
        <v>0</v>
      </c>
      <c r="AS1662">
        <v>0</v>
      </c>
      <c r="AT1662">
        <v>0</v>
      </c>
      <c r="AU1662">
        <v>0</v>
      </c>
      <c r="AV1662">
        <v>0</v>
      </c>
      <c r="AW1662">
        <v>0</v>
      </c>
      <c r="BA1662" t="s">
        <v>63</v>
      </c>
      <c r="BB1662" t="s">
        <v>5938</v>
      </c>
      <c r="BC1662">
        <v>0</v>
      </c>
      <c r="BE1662" t="s">
        <v>275</v>
      </c>
      <c r="BH1662" t="s">
        <v>3693</v>
      </c>
    </row>
    <row r="1663" spans="1:60" x14ac:dyDescent="0.35">
      <c r="A1663" t="s">
        <v>3695</v>
      </c>
      <c r="B1663">
        <v>10000</v>
      </c>
      <c r="C1663">
        <v>10000</v>
      </c>
      <c r="D1663" s="2">
        <v>45772</v>
      </c>
      <c r="E1663" t="s">
        <v>59</v>
      </c>
      <c r="F1663" t="s">
        <v>3696</v>
      </c>
      <c r="G1663" t="s">
        <v>570</v>
      </c>
      <c r="I1663">
        <v>1</v>
      </c>
      <c r="J1663" t="s">
        <v>183</v>
      </c>
      <c r="K1663">
        <v>59</v>
      </c>
      <c r="L1663" t="s">
        <v>6045</v>
      </c>
      <c r="M1663" t="s">
        <v>73</v>
      </c>
      <c r="N1663" t="s">
        <v>3811</v>
      </c>
      <c r="O1663">
        <v>300</v>
      </c>
      <c r="R1663" s="2">
        <v>45772</v>
      </c>
      <c r="T1663">
        <v>10</v>
      </c>
      <c r="U1663" s="3">
        <v>3000</v>
      </c>
      <c r="V1663" t="s">
        <v>65</v>
      </c>
      <c r="W1663">
        <v>112025560001</v>
      </c>
      <c r="X1663">
        <v>0</v>
      </c>
      <c r="Y1663" s="3">
        <v>3000</v>
      </c>
      <c r="Z1663">
        <v>0</v>
      </c>
      <c r="AA1663">
        <v>0</v>
      </c>
      <c r="AB1663">
        <v>0</v>
      </c>
      <c r="AC1663">
        <v>0</v>
      </c>
      <c r="AF1663">
        <v>0</v>
      </c>
      <c r="AO1663">
        <v>11202556</v>
      </c>
      <c r="AP1663" t="s">
        <v>571</v>
      </c>
      <c r="AR1663">
        <v>0</v>
      </c>
      <c r="AS1663">
        <v>0</v>
      </c>
      <c r="AT1663">
        <v>0</v>
      </c>
      <c r="AU1663">
        <v>0</v>
      </c>
      <c r="AV1663">
        <v>0</v>
      </c>
      <c r="AW1663">
        <v>0</v>
      </c>
      <c r="BA1663" t="s">
        <v>63</v>
      </c>
      <c r="BB1663" t="s">
        <v>5939</v>
      </c>
      <c r="BC1663">
        <v>0</v>
      </c>
      <c r="BE1663" t="s">
        <v>571</v>
      </c>
      <c r="BH1663" t="s">
        <v>3697</v>
      </c>
    </row>
    <row r="1664" spans="1:60" x14ac:dyDescent="0.35">
      <c r="A1664" t="s">
        <v>3698</v>
      </c>
      <c r="B1664">
        <v>10000</v>
      </c>
      <c r="C1664">
        <v>10000</v>
      </c>
      <c r="D1664" s="2">
        <v>45772</v>
      </c>
      <c r="E1664" t="s">
        <v>59</v>
      </c>
      <c r="F1664" t="s">
        <v>3696</v>
      </c>
      <c r="G1664" t="s">
        <v>570</v>
      </c>
      <c r="I1664">
        <v>1</v>
      </c>
      <c r="J1664" t="s">
        <v>183</v>
      </c>
      <c r="K1664">
        <v>59</v>
      </c>
      <c r="L1664" t="s">
        <v>6045</v>
      </c>
      <c r="M1664" t="s">
        <v>73</v>
      </c>
      <c r="N1664" t="s">
        <v>3811</v>
      </c>
      <c r="O1664">
        <v>300</v>
      </c>
      <c r="R1664" s="2">
        <v>45772</v>
      </c>
      <c r="T1664">
        <v>10</v>
      </c>
      <c r="U1664" s="3">
        <v>3000</v>
      </c>
      <c r="V1664" t="s">
        <v>65</v>
      </c>
      <c r="W1664">
        <v>112025560001</v>
      </c>
      <c r="X1664">
        <v>0</v>
      </c>
      <c r="Y1664" s="3">
        <v>3000</v>
      </c>
      <c r="Z1664">
        <v>0</v>
      </c>
      <c r="AA1664">
        <v>0</v>
      </c>
      <c r="AB1664">
        <v>0</v>
      </c>
      <c r="AC1664">
        <v>0</v>
      </c>
      <c r="AF1664">
        <v>0</v>
      </c>
      <c r="AO1664">
        <v>11202556</v>
      </c>
      <c r="AP1664" t="s">
        <v>571</v>
      </c>
      <c r="AR1664">
        <v>0</v>
      </c>
      <c r="AS1664">
        <v>0</v>
      </c>
      <c r="AT1664">
        <v>0</v>
      </c>
      <c r="AU1664">
        <v>0</v>
      </c>
      <c r="AV1664">
        <v>0</v>
      </c>
      <c r="AW1664">
        <v>0</v>
      </c>
      <c r="BA1664" t="s">
        <v>63</v>
      </c>
      <c r="BB1664" t="s">
        <v>5940</v>
      </c>
      <c r="BC1664">
        <v>0</v>
      </c>
      <c r="BE1664" t="s">
        <v>571</v>
      </c>
      <c r="BH1664" t="s">
        <v>3699</v>
      </c>
    </row>
    <row r="1665" spans="1:98" x14ac:dyDescent="0.35">
      <c r="A1665" t="s">
        <v>3736</v>
      </c>
      <c r="B1665">
        <v>10000</v>
      </c>
      <c r="C1665">
        <v>10000</v>
      </c>
      <c r="D1665" s="2">
        <v>45775</v>
      </c>
      <c r="E1665" t="s">
        <v>59</v>
      </c>
      <c r="F1665" t="s">
        <v>3732</v>
      </c>
      <c r="G1665" t="s">
        <v>3733</v>
      </c>
      <c r="I1665">
        <v>1</v>
      </c>
      <c r="J1665" t="s">
        <v>183</v>
      </c>
      <c r="K1665">
        <v>71</v>
      </c>
      <c r="L1665" t="s">
        <v>6057</v>
      </c>
      <c r="M1665" t="s">
        <v>368</v>
      </c>
      <c r="N1665" t="s">
        <v>3857</v>
      </c>
      <c r="O1665">
        <v>434</v>
      </c>
      <c r="R1665" s="2">
        <v>45772</v>
      </c>
      <c r="T1665">
        <v>30</v>
      </c>
      <c r="U1665" s="3">
        <v>13020</v>
      </c>
      <c r="V1665" t="s">
        <v>65</v>
      </c>
      <c r="W1665">
        <v>150570120001</v>
      </c>
      <c r="X1665">
        <v>0</v>
      </c>
      <c r="Y1665" s="3">
        <v>13000</v>
      </c>
      <c r="Z1665">
        <v>20</v>
      </c>
      <c r="AA1665">
        <v>0</v>
      </c>
      <c r="AB1665">
        <v>0</v>
      </c>
      <c r="AC1665">
        <v>0</v>
      </c>
      <c r="AF1665">
        <v>0</v>
      </c>
      <c r="AO1665">
        <v>15057012</v>
      </c>
      <c r="AP1665" t="s">
        <v>571</v>
      </c>
      <c r="AR1665">
        <v>0</v>
      </c>
      <c r="AS1665">
        <v>0</v>
      </c>
      <c r="AT1665">
        <v>0</v>
      </c>
      <c r="AU1665">
        <v>0</v>
      </c>
      <c r="AV1665">
        <v>0</v>
      </c>
      <c r="AW1665">
        <v>0</v>
      </c>
      <c r="BA1665" t="s">
        <v>63</v>
      </c>
      <c r="BB1665" t="s">
        <v>5941</v>
      </c>
      <c r="BC1665">
        <v>0</v>
      </c>
      <c r="BE1665" t="s">
        <v>571</v>
      </c>
      <c r="BH1665" t="s">
        <v>3737</v>
      </c>
    </row>
    <row r="1666" spans="1:98" x14ac:dyDescent="0.35">
      <c r="A1666" t="s">
        <v>3738</v>
      </c>
      <c r="B1666">
        <v>10000</v>
      </c>
      <c r="C1666">
        <v>10000</v>
      </c>
      <c r="D1666" s="2">
        <v>45775</v>
      </c>
      <c r="E1666" t="s">
        <v>59</v>
      </c>
      <c r="F1666" t="s">
        <v>3739</v>
      </c>
      <c r="G1666" t="s">
        <v>2056</v>
      </c>
      <c r="H1666" t="s">
        <v>2057</v>
      </c>
      <c r="I1666">
        <v>1</v>
      </c>
      <c r="J1666" t="s">
        <v>63</v>
      </c>
      <c r="K1666">
        <v>71</v>
      </c>
      <c r="L1666" t="s">
        <v>6057</v>
      </c>
      <c r="M1666" t="s">
        <v>368</v>
      </c>
      <c r="N1666" t="s">
        <v>3857</v>
      </c>
      <c r="O1666" s="3">
        <v>13500</v>
      </c>
      <c r="R1666" s="2">
        <v>45773</v>
      </c>
      <c r="T1666">
        <v>8</v>
      </c>
      <c r="U1666" s="3">
        <v>108000</v>
      </c>
      <c r="V1666" t="s">
        <v>65</v>
      </c>
      <c r="W1666" t="s">
        <v>2058</v>
      </c>
      <c r="X1666">
        <v>0</v>
      </c>
      <c r="Y1666">
        <v>0</v>
      </c>
      <c r="Z1666">
        <v>0</v>
      </c>
      <c r="AA1666">
        <v>0</v>
      </c>
      <c r="AB1666">
        <v>0</v>
      </c>
      <c r="AC1666">
        <v>0</v>
      </c>
      <c r="AF1666">
        <v>0</v>
      </c>
      <c r="AJ1666" t="s">
        <v>63</v>
      </c>
      <c r="AK1666">
        <v>0</v>
      </c>
      <c r="AL1666" t="s">
        <v>63</v>
      </c>
      <c r="AO1666" t="s">
        <v>3738</v>
      </c>
      <c r="AP1666">
        <v>10000</v>
      </c>
      <c r="AQ1666">
        <v>10000</v>
      </c>
      <c r="AR1666" s="2">
        <v>45775</v>
      </c>
      <c r="AS1666" t="s">
        <v>59</v>
      </c>
      <c r="AT1666" t="s">
        <v>3739</v>
      </c>
      <c r="AU1666" t="s">
        <v>2056</v>
      </c>
      <c r="AV1666" t="s">
        <v>2057</v>
      </c>
      <c r="AW1666">
        <v>1</v>
      </c>
      <c r="AX1666" t="s">
        <v>63</v>
      </c>
      <c r="AY1666">
        <v>71</v>
      </c>
      <c r="AZ1666" t="s">
        <v>368</v>
      </c>
      <c r="BA1666" s="3">
        <v>13500</v>
      </c>
      <c r="BD1666" s="2">
        <v>45773</v>
      </c>
      <c r="BF1666">
        <v>8</v>
      </c>
      <c r="BG1666" s="3">
        <v>108000</v>
      </c>
      <c r="BH1666" t="s">
        <v>65</v>
      </c>
      <c r="BI1666" t="s">
        <v>2058</v>
      </c>
      <c r="BJ1666">
        <v>0</v>
      </c>
      <c r="BK1666">
        <v>0</v>
      </c>
      <c r="BL1666">
        <v>0</v>
      </c>
      <c r="BM1666">
        <v>0</v>
      </c>
      <c r="BN1666">
        <v>0</v>
      </c>
      <c r="BO1666">
        <v>0</v>
      </c>
      <c r="BR1666">
        <v>0</v>
      </c>
      <c r="BV1666" t="s">
        <v>63</v>
      </c>
      <c r="BW1666">
        <v>0</v>
      </c>
      <c r="BX1666" t="s">
        <v>63</v>
      </c>
      <c r="CA1666" t="s">
        <v>2059</v>
      </c>
      <c r="CB1666" t="s">
        <v>203</v>
      </c>
      <c r="CD1666">
        <v>0</v>
      </c>
      <c r="CE1666">
        <v>0</v>
      </c>
      <c r="CF1666">
        <v>0</v>
      </c>
      <c r="CG1666">
        <v>0</v>
      </c>
      <c r="CH1666">
        <v>0</v>
      </c>
      <c r="CI1666">
        <v>0</v>
      </c>
      <c r="CM1666" t="s">
        <v>63</v>
      </c>
      <c r="CQ1666" t="s">
        <v>203</v>
      </c>
      <c r="CT1666" t="s">
        <v>3740</v>
      </c>
    </row>
    <row r="1667" spans="1:98" x14ac:dyDescent="0.35">
      <c r="A1667" t="s">
        <v>3741</v>
      </c>
      <c r="B1667">
        <v>10000</v>
      </c>
      <c r="C1667">
        <v>10000</v>
      </c>
      <c r="D1667" s="2">
        <v>45775</v>
      </c>
      <c r="E1667" t="s">
        <v>59</v>
      </c>
      <c r="F1667" t="s">
        <v>2209</v>
      </c>
      <c r="G1667" t="s">
        <v>3742</v>
      </c>
      <c r="H1667" t="s">
        <v>3743</v>
      </c>
      <c r="I1667">
        <v>1</v>
      </c>
      <c r="J1667" t="s">
        <v>63</v>
      </c>
      <c r="K1667">
        <v>73</v>
      </c>
      <c r="L1667" t="s">
        <v>6042</v>
      </c>
      <c r="M1667" t="s">
        <v>184</v>
      </c>
      <c r="N1667" t="s">
        <v>3845</v>
      </c>
      <c r="O1667" s="3">
        <v>7667</v>
      </c>
      <c r="R1667" s="2">
        <v>45773</v>
      </c>
      <c r="T1667">
        <v>3</v>
      </c>
      <c r="U1667" s="3">
        <v>23001</v>
      </c>
      <c r="V1667" t="s">
        <v>65</v>
      </c>
      <c r="W1667" t="s">
        <v>1326</v>
      </c>
      <c r="X1667">
        <v>0</v>
      </c>
      <c r="Y1667">
        <v>0</v>
      </c>
      <c r="Z1667">
        <v>0</v>
      </c>
      <c r="AA1667">
        <v>0</v>
      </c>
      <c r="AB1667">
        <v>0</v>
      </c>
      <c r="AC1667">
        <v>0</v>
      </c>
      <c r="AF1667">
        <v>0</v>
      </c>
      <c r="AJ1667" t="s">
        <v>63</v>
      </c>
      <c r="AK1667">
        <v>0</v>
      </c>
      <c r="AL1667" t="s">
        <v>63</v>
      </c>
      <c r="AO1667" t="s">
        <v>5942</v>
      </c>
      <c r="AP1667">
        <v>10000</v>
      </c>
      <c r="AQ1667">
        <v>10000</v>
      </c>
      <c r="AR1667" s="2">
        <v>45776</v>
      </c>
      <c r="AS1667" t="s">
        <v>59</v>
      </c>
      <c r="AT1667" t="s">
        <v>3979</v>
      </c>
      <c r="AU1667" t="s">
        <v>3642</v>
      </c>
      <c r="AV1667" t="s">
        <v>2485</v>
      </c>
      <c r="AW1667">
        <v>1</v>
      </c>
      <c r="AX1667" t="s">
        <v>63</v>
      </c>
      <c r="AY1667">
        <v>86</v>
      </c>
      <c r="AZ1667" t="s">
        <v>1696</v>
      </c>
      <c r="BA1667" s="3">
        <v>40000</v>
      </c>
      <c r="BD1667" s="2">
        <v>45773</v>
      </c>
      <c r="BF1667">
        <v>5</v>
      </c>
      <c r="BG1667" s="3">
        <v>200000</v>
      </c>
      <c r="BH1667" t="s">
        <v>65</v>
      </c>
      <c r="BI1667" t="s">
        <v>2486</v>
      </c>
      <c r="BJ1667">
        <v>0</v>
      </c>
      <c r="BK1667">
        <v>0</v>
      </c>
      <c r="BL1667">
        <v>0</v>
      </c>
      <c r="BM1667">
        <v>0</v>
      </c>
      <c r="BN1667">
        <v>0</v>
      </c>
      <c r="BO1667">
        <v>0</v>
      </c>
      <c r="BR1667">
        <v>0</v>
      </c>
      <c r="BV1667" t="s">
        <v>63</v>
      </c>
      <c r="BW1667">
        <v>0</v>
      </c>
      <c r="BX1667" t="s">
        <v>63</v>
      </c>
      <c r="CA1667" t="s">
        <v>2487</v>
      </c>
      <c r="CB1667" t="s">
        <v>203</v>
      </c>
      <c r="CD1667">
        <v>0</v>
      </c>
      <c r="CE1667">
        <v>0</v>
      </c>
      <c r="CF1667">
        <v>0</v>
      </c>
      <c r="CG1667">
        <v>0</v>
      </c>
      <c r="CH1667">
        <v>0</v>
      </c>
      <c r="CI1667">
        <v>0</v>
      </c>
      <c r="CM1667" t="s">
        <v>63</v>
      </c>
      <c r="CQ1667" t="s">
        <v>203</v>
      </c>
      <c r="CT1667" t="s">
        <v>5943</v>
      </c>
    </row>
    <row r="1668" spans="1:98" x14ac:dyDescent="0.35">
      <c r="A1668" t="s">
        <v>3744</v>
      </c>
      <c r="B1668">
        <v>10000</v>
      </c>
      <c r="C1668">
        <v>10000</v>
      </c>
      <c r="D1668" s="2">
        <v>45775</v>
      </c>
      <c r="E1668" t="s">
        <v>59</v>
      </c>
      <c r="F1668" t="s">
        <v>3704</v>
      </c>
      <c r="G1668" t="s">
        <v>3745</v>
      </c>
      <c r="H1668" t="s">
        <v>3746</v>
      </c>
      <c r="I1668">
        <v>1</v>
      </c>
      <c r="J1668" t="s">
        <v>63</v>
      </c>
      <c r="K1668">
        <v>22</v>
      </c>
      <c r="L1668" t="s">
        <v>6063</v>
      </c>
      <c r="M1668" t="s">
        <v>685</v>
      </c>
      <c r="N1668" t="s">
        <v>3805</v>
      </c>
      <c r="O1668" s="3">
        <v>9500</v>
      </c>
      <c r="R1668" s="2">
        <v>45773</v>
      </c>
      <c r="T1668">
        <v>2</v>
      </c>
      <c r="U1668" s="3">
        <v>19000</v>
      </c>
      <c r="V1668" t="s">
        <v>65</v>
      </c>
      <c r="W1668" t="s">
        <v>3747</v>
      </c>
      <c r="X1668">
        <v>0</v>
      </c>
      <c r="Y1668">
        <v>0</v>
      </c>
      <c r="Z1668">
        <v>0</v>
      </c>
      <c r="AA1668">
        <v>0</v>
      </c>
      <c r="AB1668">
        <v>0</v>
      </c>
      <c r="AC1668">
        <v>0</v>
      </c>
      <c r="AF1668">
        <v>0</v>
      </c>
      <c r="AJ1668" t="s">
        <v>63</v>
      </c>
      <c r="AK1668">
        <v>0</v>
      </c>
      <c r="AL1668" t="s">
        <v>63</v>
      </c>
      <c r="AO1668" t="s">
        <v>5907</v>
      </c>
      <c r="AP1668">
        <v>10000</v>
      </c>
      <c r="AQ1668">
        <v>20000</v>
      </c>
      <c r="AR1668" s="2">
        <v>45775</v>
      </c>
      <c r="AS1668" t="s">
        <v>59</v>
      </c>
      <c r="AT1668" t="s">
        <v>5908</v>
      </c>
      <c r="AU1668" t="s">
        <v>5909</v>
      </c>
      <c r="AV1668" t="s">
        <v>3459</v>
      </c>
      <c r="AW1668">
        <v>1</v>
      </c>
      <c r="AX1668" t="s">
        <v>63</v>
      </c>
      <c r="AY1668">
        <v>111</v>
      </c>
      <c r="AZ1668" t="s">
        <v>454</v>
      </c>
      <c r="BA1668" s="3">
        <v>46875</v>
      </c>
      <c r="BD1668" s="2">
        <v>45773</v>
      </c>
      <c r="BF1668">
        <v>8</v>
      </c>
      <c r="BG1668" s="3">
        <v>375000</v>
      </c>
      <c r="BH1668" t="s">
        <v>65</v>
      </c>
      <c r="BI1668" t="s">
        <v>201</v>
      </c>
      <c r="BJ1668">
        <v>0</v>
      </c>
      <c r="BK1668">
        <v>0</v>
      </c>
      <c r="BL1668">
        <v>0</v>
      </c>
      <c r="BM1668">
        <v>0</v>
      </c>
      <c r="BN1668">
        <v>0</v>
      </c>
      <c r="BO1668">
        <v>0</v>
      </c>
      <c r="BR1668">
        <v>0</v>
      </c>
      <c r="BV1668" t="s">
        <v>63</v>
      </c>
      <c r="BW1668">
        <v>0</v>
      </c>
      <c r="BX1668" t="s">
        <v>63</v>
      </c>
      <c r="CA1668" t="s">
        <v>202</v>
      </c>
      <c r="CB1668" t="s">
        <v>203</v>
      </c>
      <c r="CD1668">
        <v>0</v>
      </c>
      <c r="CE1668">
        <v>0</v>
      </c>
      <c r="CF1668">
        <v>0</v>
      </c>
      <c r="CG1668">
        <v>0</v>
      </c>
      <c r="CH1668">
        <v>0</v>
      </c>
      <c r="CI1668">
        <v>0</v>
      </c>
      <c r="CM1668" t="s">
        <v>63</v>
      </c>
      <c r="CQ1668" t="s">
        <v>203</v>
      </c>
      <c r="CT1668" t="s">
        <v>5910</v>
      </c>
    </row>
    <row r="1669" spans="1:98" x14ac:dyDescent="0.35">
      <c r="A1669" t="s">
        <v>3749</v>
      </c>
      <c r="B1669">
        <v>10000</v>
      </c>
      <c r="C1669">
        <v>10000</v>
      </c>
      <c r="D1669" s="2">
        <v>45775</v>
      </c>
      <c r="E1669" t="s">
        <v>59</v>
      </c>
      <c r="F1669" t="s">
        <v>3704</v>
      </c>
      <c r="G1669" t="s">
        <v>3750</v>
      </c>
      <c r="H1669" t="s">
        <v>3751</v>
      </c>
      <c r="I1669">
        <v>1</v>
      </c>
      <c r="J1669" t="s">
        <v>63</v>
      </c>
      <c r="K1669">
        <v>78</v>
      </c>
      <c r="L1669" t="s">
        <v>6047</v>
      </c>
      <c r="M1669" t="s">
        <v>216</v>
      </c>
      <c r="N1669" t="s">
        <v>3803</v>
      </c>
      <c r="O1669" s="3">
        <v>3667</v>
      </c>
      <c r="R1669" s="2">
        <v>45773</v>
      </c>
      <c r="T1669">
        <v>3</v>
      </c>
      <c r="U1669" s="3">
        <v>11001</v>
      </c>
      <c r="V1669" t="s">
        <v>65</v>
      </c>
      <c r="W1669" t="s">
        <v>3752</v>
      </c>
      <c r="X1669">
        <v>0</v>
      </c>
      <c r="Y1669">
        <v>0</v>
      </c>
      <c r="Z1669">
        <v>0</v>
      </c>
      <c r="AA1669">
        <v>0</v>
      </c>
      <c r="AB1669">
        <v>0</v>
      </c>
      <c r="AC1669">
        <v>0</v>
      </c>
      <c r="AF1669">
        <v>0</v>
      </c>
      <c r="AJ1669" t="s">
        <v>63</v>
      </c>
      <c r="AK1669">
        <v>0</v>
      </c>
      <c r="AL1669" t="s">
        <v>63</v>
      </c>
      <c r="AO1669" t="s">
        <v>3741</v>
      </c>
      <c r="AP1669">
        <v>10000</v>
      </c>
      <c r="AQ1669">
        <v>10000</v>
      </c>
      <c r="AR1669" s="2">
        <v>45775</v>
      </c>
      <c r="AS1669" t="s">
        <v>59</v>
      </c>
      <c r="AT1669" t="s">
        <v>2209</v>
      </c>
      <c r="AU1669" t="s">
        <v>3742</v>
      </c>
      <c r="AV1669" t="s">
        <v>3743</v>
      </c>
      <c r="AW1669">
        <v>1</v>
      </c>
      <c r="AX1669" t="s">
        <v>63</v>
      </c>
      <c r="AY1669">
        <v>73</v>
      </c>
      <c r="AZ1669" t="s">
        <v>184</v>
      </c>
      <c r="BA1669" s="3">
        <v>7667</v>
      </c>
      <c r="BD1669" s="2">
        <v>45773</v>
      </c>
      <c r="BF1669">
        <v>3</v>
      </c>
      <c r="BG1669" s="3">
        <v>23001</v>
      </c>
      <c r="BH1669" t="s">
        <v>65</v>
      </c>
      <c r="BI1669" t="s">
        <v>1326</v>
      </c>
      <c r="BJ1669">
        <v>0</v>
      </c>
      <c r="BK1669">
        <v>0</v>
      </c>
      <c r="BL1669">
        <v>0</v>
      </c>
      <c r="BM1669">
        <v>0</v>
      </c>
      <c r="BN1669">
        <v>0</v>
      </c>
      <c r="BO1669">
        <v>0</v>
      </c>
      <c r="BR1669">
        <v>0</v>
      </c>
      <c r="BV1669" t="s">
        <v>63</v>
      </c>
      <c r="BW1669">
        <v>0</v>
      </c>
      <c r="BX1669" t="s">
        <v>63</v>
      </c>
      <c r="CA1669" t="s">
        <v>1327</v>
      </c>
      <c r="CB1669" t="s">
        <v>320</v>
      </c>
      <c r="CD1669">
        <v>0</v>
      </c>
      <c r="CE1669">
        <v>0</v>
      </c>
      <c r="CF1669">
        <v>0</v>
      </c>
      <c r="CG1669">
        <v>0</v>
      </c>
      <c r="CH1669">
        <v>0</v>
      </c>
      <c r="CI1669">
        <v>0</v>
      </c>
      <c r="CM1669" t="s">
        <v>63</v>
      </c>
      <c r="CQ1669" t="s">
        <v>320</v>
      </c>
      <c r="CT1669" t="s">
        <v>1699</v>
      </c>
    </row>
    <row r="1670" spans="1:98" x14ac:dyDescent="0.35">
      <c r="A1670" t="s">
        <v>3755</v>
      </c>
      <c r="B1670">
        <v>10000</v>
      </c>
      <c r="C1670">
        <v>20000</v>
      </c>
      <c r="D1670" s="2">
        <v>45775</v>
      </c>
      <c r="E1670" t="s">
        <v>59</v>
      </c>
      <c r="F1670" t="s">
        <v>3707</v>
      </c>
      <c r="G1670" t="s">
        <v>3750</v>
      </c>
      <c r="H1670" t="s">
        <v>3751</v>
      </c>
      <c r="I1670">
        <v>1</v>
      </c>
      <c r="J1670" t="s">
        <v>63</v>
      </c>
      <c r="K1670">
        <v>78</v>
      </c>
      <c r="L1670" t="s">
        <v>6047</v>
      </c>
      <c r="M1670" t="s">
        <v>216</v>
      </c>
      <c r="N1670" t="s">
        <v>3803</v>
      </c>
      <c r="O1670">
        <v>67</v>
      </c>
      <c r="R1670" s="2">
        <v>45773</v>
      </c>
      <c r="T1670">
        <v>3</v>
      </c>
      <c r="U1670">
        <v>201</v>
      </c>
      <c r="V1670" t="s">
        <v>65</v>
      </c>
      <c r="W1670" t="s">
        <v>3756</v>
      </c>
      <c r="X1670">
        <v>0</v>
      </c>
      <c r="Y1670">
        <v>0</v>
      </c>
      <c r="Z1670">
        <v>0</v>
      </c>
      <c r="AA1670">
        <v>0</v>
      </c>
      <c r="AB1670">
        <v>0</v>
      </c>
      <c r="AC1670">
        <v>0</v>
      </c>
      <c r="AF1670">
        <v>0</v>
      </c>
      <c r="AJ1670" t="s">
        <v>63</v>
      </c>
      <c r="AK1670">
        <v>0</v>
      </c>
      <c r="AL1670" t="s">
        <v>63</v>
      </c>
      <c r="AO1670" t="s">
        <v>5713</v>
      </c>
      <c r="AP1670">
        <v>10000</v>
      </c>
      <c r="AQ1670">
        <v>20000</v>
      </c>
      <c r="AR1670" s="2">
        <v>45775</v>
      </c>
      <c r="AS1670" t="s">
        <v>59</v>
      </c>
      <c r="AT1670" s="4">
        <v>0.45678240740740739</v>
      </c>
      <c r="AU1670" t="s">
        <v>3983</v>
      </c>
      <c r="AV1670" t="s">
        <v>2941</v>
      </c>
      <c r="AW1670">
        <v>2</v>
      </c>
      <c r="AX1670" t="s">
        <v>63</v>
      </c>
      <c r="AY1670">
        <v>76</v>
      </c>
      <c r="AZ1670" t="s">
        <v>200</v>
      </c>
      <c r="BA1670" s="3">
        <v>8667</v>
      </c>
      <c r="BD1670" s="2">
        <v>45773</v>
      </c>
      <c r="BF1670">
        <v>6</v>
      </c>
      <c r="BG1670" s="3">
        <v>52002</v>
      </c>
      <c r="BH1670" t="s">
        <v>65</v>
      </c>
      <c r="BI1670" t="s">
        <v>5714</v>
      </c>
      <c r="BJ1670">
        <v>0</v>
      </c>
      <c r="BK1670">
        <v>0</v>
      </c>
      <c r="BL1670">
        <v>0</v>
      </c>
      <c r="BM1670">
        <v>0</v>
      </c>
      <c r="BN1670">
        <v>0</v>
      </c>
      <c r="BO1670">
        <v>0</v>
      </c>
      <c r="BR1670">
        <v>0</v>
      </c>
      <c r="BV1670" t="s">
        <v>63</v>
      </c>
      <c r="BW1670">
        <v>0</v>
      </c>
      <c r="BX1670" t="s">
        <v>63</v>
      </c>
      <c r="CA1670" t="s">
        <v>5715</v>
      </c>
      <c r="CB1670" t="s">
        <v>448</v>
      </c>
      <c r="CD1670">
        <v>0</v>
      </c>
      <c r="CE1670">
        <v>0</v>
      </c>
      <c r="CF1670">
        <v>0</v>
      </c>
      <c r="CG1670">
        <v>0</v>
      </c>
      <c r="CH1670">
        <v>0</v>
      </c>
      <c r="CI1670">
        <v>0</v>
      </c>
      <c r="CM1670" t="s">
        <v>63</v>
      </c>
      <c r="CQ1670" t="s">
        <v>448</v>
      </c>
      <c r="CT1670" t="s">
        <v>3986</v>
      </c>
    </row>
    <row r="1671" spans="1:98" x14ac:dyDescent="0.35">
      <c r="A1671" t="s">
        <v>3759</v>
      </c>
      <c r="B1671">
        <v>10000</v>
      </c>
      <c r="C1671">
        <v>30000</v>
      </c>
      <c r="D1671" s="2">
        <v>45775</v>
      </c>
      <c r="E1671" t="s">
        <v>59</v>
      </c>
      <c r="F1671" t="s">
        <v>3760</v>
      </c>
      <c r="G1671">
        <v>10620258101</v>
      </c>
      <c r="H1671" t="s">
        <v>105</v>
      </c>
      <c r="I1671">
        <v>3</v>
      </c>
      <c r="J1671" t="s">
        <v>63</v>
      </c>
      <c r="K1671">
        <v>85</v>
      </c>
      <c r="L1671" t="s">
        <v>6060</v>
      </c>
      <c r="M1671" t="s">
        <v>940</v>
      </c>
      <c r="N1671" t="s">
        <v>3864</v>
      </c>
      <c r="O1671" s="3">
        <v>8000</v>
      </c>
      <c r="R1671" s="2">
        <v>45773</v>
      </c>
      <c r="T1671">
        <v>11</v>
      </c>
      <c r="U1671" s="3">
        <v>88000</v>
      </c>
      <c r="V1671" t="s">
        <v>65</v>
      </c>
      <c r="W1671" t="s">
        <v>3761</v>
      </c>
      <c r="X1671">
        <v>0</v>
      </c>
      <c r="Y1671">
        <v>0</v>
      </c>
      <c r="Z1671">
        <v>0</v>
      </c>
      <c r="AA1671">
        <v>0</v>
      </c>
      <c r="AB1671">
        <v>0</v>
      </c>
      <c r="AC1671">
        <v>0</v>
      </c>
      <c r="AF1671">
        <v>0</v>
      </c>
      <c r="AJ1671" t="s">
        <v>63</v>
      </c>
      <c r="AK1671">
        <v>0</v>
      </c>
      <c r="AL1671" t="s">
        <v>63</v>
      </c>
      <c r="AO1671" t="s">
        <v>5944</v>
      </c>
      <c r="AP1671">
        <v>10000</v>
      </c>
      <c r="AQ1671">
        <v>10000</v>
      </c>
      <c r="AR1671" s="2">
        <v>45779</v>
      </c>
      <c r="AS1671" t="s">
        <v>59</v>
      </c>
      <c r="AT1671" t="s">
        <v>5945</v>
      </c>
      <c r="AU1671" t="s">
        <v>5946</v>
      </c>
      <c r="AV1671" t="s">
        <v>5947</v>
      </c>
      <c r="AW1671">
        <v>1</v>
      </c>
      <c r="AX1671" t="s">
        <v>63</v>
      </c>
      <c r="AY1671">
        <v>79</v>
      </c>
      <c r="AZ1671" t="s">
        <v>92</v>
      </c>
      <c r="BA1671" s="3">
        <v>9200</v>
      </c>
      <c r="BD1671" s="2">
        <v>45773</v>
      </c>
      <c r="BF1671">
        <v>936</v>
      </c>
      <c r="BG1671" s="3">
        <v>8611200</v>
      </c>
      <c r="BH1671" t="s">
        <v>65</v>
      </c>
      <c r="BI1671" t="s">
        <v>5948</v>
      </c>
      <c r="BJ1671">
        <v>0</v>
      </c>
      <c r="BK1671">
        <v>0</v>
      </c>
      <c r="BL1671">
        <v>0</v>
      </c>
      <c r="BM1671">
        <v>0</v>
      </c>
      <c r="BN1671">
        <v>0</v>
      </c>
      <c r="BO1671">
        <v>0</v>
      </c>
      <c r="BR1671">
        <v>0</v>
      </c>
      <c r="BV1671" t="s">
        <v>63</v>
      </c>
      <c r="BW1671">
        <v>0</v>
      </c>
      <c r="BX1671" t="s">
        <v>63</v>
      </c>
      <c r="CA1671" t="s">
        <v>5949</v>
      </c>
      <c r="CB1671" t="s">
        <v>75</v>
      </c>
      <c r="CD1671">
        <v>0</v>
      </c>
      <c r="CE1671">
        <v>0</v>
      </c>
      <c r="CF1671">
        <v>0</v>
      </c>
      <c r="CG1671">
        <v>0</v>
      </c>
      <c r="CH1671">
        <v>0</v>
      </c>
      <c r="CI1671">
        <v>0</v>
      </c>
      <c r="CM1671" t="s">
        <v>63</v>
      </c>
      <c r="CQ1671" t="s">
        <v>75</v>
      </c>
      <c r="CT1671" t="s">
        <v>5950</v>
      </c>
    </row>
    <row r="1672" spans="1:98" x14ac:dyDescent="0.35">
      <c r="A1672" t="s">
        <v>3764</v>
      </c>
      <c r="B1672">
        <v>10000</v>
      </c>
      <c r="C1672">
        <v>30000</v>
      </c>
      <c r="D1672" s="2">
        <v>45775</v>
      </c>
      <c r="E1672" t="s">
        <v>59</v>
      </c>
      <c r="F1672" t="s">
        <v>3765</v>
      </c>
      <c r="G1672">
        <v>10620258100</v>
      </c>
      <c r="H1672" t="s">
        <v>105</v>
      </c>
      <c r="I1672">
        <v>3</v>
      </c>
      <c r="J1672" t="s">
        <v>63</v>
      </c>
      <c r="K1672">
        <v>85</v>
      </c>
      <c r="L1672" t="s">
        <v>6060</v>
      </c>
      <c r="M1672" t="s">
        <v>940</v>
      </c>
      <c r="N1672" t="s">
        <v>3864</v>
      </c>
      <c r="O1672" s="3">
        <v>8000</v>
      </c>
      <c r="R1672" s="2">
        <v>45773</v>
      </c>
      <c r="T1672">
        <v>11</v>
      </c>
      <c r="U1672" s="3">
        <v>88000</v>
      </c>
      <c r="V1672" t="s">
        <v>65</v>
      </c>
      <c r="W1672" t="s">
        <v>847</v>
      </c>
      <c r="X1672">
        <v>0</v>
      </c>
      <c r="Y1672">
        <v>0</v>
      </c>
      <c r="Z1672">
        <v>0</v>
      </c>
      <c r="AA1672">
        <v>0</v>
      </c>
      <c r="AB1672">
        <v>0</v>
      </c>
      <c r="AC1672">
        <v>0</v>
      </c>
      <c r="AF1672">
        <v>0</v>
      </c>
      <c r="AJ1672" t="s">
        <v>63</v>
      </c>
      <c r="AK1672">
        <v>0</v>
      </c>
      <c r="AL1672" t="s">
        <v>63</v>
      </c>
      <c r="AO1672" t="s">
        <v>5477</v>
      </c>
      <c r="AP1672">
        <v>10000</v>
      </c>
      <c r="AQ1672">
        <v>30000</v>
      </c>
      <c r="AR1672" s="2">
        <v>45777</v>
      </c>
      <c r="AS1672" t="s">
        <v>59</v>
      </c>
      <c r="AT1672" t="s">
        <v>5951</v>
      </c>
      <c r="AU1672" t="s">
        <v>5952</v>
      </c>
      <c r="AV1672" t="s">
        <v>943</v>
      </c>
      <c r="AW1672">
        <v>2</v>
      </c>
      <c r="AX1672" t="s">
        <v>63</v>
      </c>
      <c r="AY1672">
        <v>77</v>
      </c>
      <c r="AZ1672" t="s">
        <v>192</v>
      </c>
      <c r="BA1672" s="3">
        <v>34667</v>
      </c>
      <c r="BD1672" s="2">
        <v>45773</v>
      </c>
      <c r="BF1672">
        <v>6</v>
      </c>
      <c r="BG1672" s="3">
        <v>208002</v>
      </c>
      <c r="BH1672" t="s">
        <v>65</v>
      </c>
      <c r="BI1672" t="s">
        <v>1391</v>
      </c>
      <c r="BJ1672">
        <v>0</v>
      </c>
      <c r="BK1672">
        <v>0</v>
      </c>
      <c r="BL1672">
        <v>0</v>
      </c>
      <c r="BM1672">
        <v>0</v>
      </c>
      <c r="BN1672">
        <v>0</v>
      </c>
      <c r="BO1672">
        <v>0</v>
      </c>
      <c r="BR1672">
        <v>0</v>
      </c>
      <c r="BV1672" t="s">
        <v>63</v>
      </c>
      <c r="BW1672">
        <v>0</v>
      </c>
      <c r="BX1672" t="s">
        <v>63</v>
      </c>
      <c r="CA1672" t="s">
        <v>1392</v>
      </c>
      <c r="CB1672" t="s">
        <v>108</v>
      </c>
      <c r="CD1672">
        <v>0</v>
      </c>
      <c r="CE1672">
        <v>0</v>
      </c>
      <c r="CF1672">
        <v>0</v>
      </c>
      <c r="CG1672">
        <v>0</v>
      </c>
      <c r="CH1672">
        <v>0</v>
      </c>
      <c r="CI1672">
        <v>0</v>
      </c>
      <c r="CM1672" t="s">
        <v>63</v>
      </c>
      <c r="CQ1672" t="s">
        <v>108</v>
      </c>
      <c r="CT1672" t="s">
        <v>5480</v>
      </c>
    </row>
    <row r="1673" spans="1:98" x14ac:dyDescent="0.35">
      <c r="A1673" t="s">
        <v>3767</v>
      </c>
      <c r="B1673">
        <v>10000</v>
      </c>
      <c r="C1673">
        <v>10000</v>
      </c>
      <c r="D1673" s="2">
        <v>45775</v>
      </c>
      <c r="E1673" t="s">
        <v>59</v>
      </c>
      <c r="F1673" t="s">
        <v>3768</v>
      </c>
      <c r="G1673" t="s">
        <v>2739</v>
      </c>
      <c r="H1673" t="s">
        <v>979</v>
      </c>
      <c r="I1673">
        <v>1</v>
      </c>
      <c r="J1673" t="s">
        <v>63</v>
      </c>
      <c r="K1673">
        <v>59</v>
      </c>
      <c r="L1673" t="s">
        <v>6045</v>
      </c>
      <c r="M1673" t="s">
        <v>73</v>
      </c>
      <c r="N1673" t="s">
        <v>3811</v>
      </c>
      <c r="O1673" s="3">
        <v>1660</v>
      </c>
      <c r="R1673" s="2">
        <v>45773</v>
      </c>
      <c r="T1673">
        <v>2</v>
      </c>
      <c r="U1673" s="3">
        <v>3320</v>
      </c>
      <c r="V1673" t="s">
        <v>65</v>
      </c>
      <c r="W1673">
        <v>112886950001</v>
      </c>
      <c r="X1673">
        <v>0</v>
      </c>
      <c r="Y1673">
        <v>0</v>
      </c>
      <c r="Z1673">
        <v>0</v>
      </c>
      <c r="AA1673">
        <v>0</v>
      </c>
      <c r="AB1673">
        <v>0</v>
      </c>
      <c r="AC1673">
        <v>0</v>
      </c>
      <c r="AF1673">
        <v>0</v>
      </c>
      <c r="AJ1673" t="s">
        <v>63</v>
      </c>
      <c r="AK1673">
        <v>0</v>
      </c>
      <c r="AL1673" t="s">
        <v>63</v>
      </c>
      <c r="AO1673" t="s">
        <v>5477</v>
      </c>
      <c r="AP1673">
        <v>10000</v>
      </c>
      <c r="AQ1673">
        <v>40000</v>
      </c>
      <c r="AR1673" s="2">
        <v>45777</v>
      </c>
      <c r="AS1673" t="s">
        <v>59</v>
      </c>
      <c r="AT1673" t="s">
        <v>5953</v>
      </c>
      <c r="AU1673" t="s">
        <v>5954</v>
      </c>
      <c r="AV1673" t="s">
        <v>943</v>
      </c>
      <c r="AW1673">
        <v>3</v>
      </c>
      <c r="AX1673" t="s">
        <v>63</v>
      </c>
      <c r="AY1673">
        <v>91</v>
      </c>
      <c r="AZ1673" t="s">
        <v>805</v>
      </c>
      <c r="BA1673" s="3">
        <v>66667</v>
      </c>
      <c r="BD1673" s="2">
        <v>45773</v>
      </c>
      <c r="BF1673">
        <v>3</v>
      </c>
      <c r="BG1673" s="3">
        <v>200001</v>
      </c>
      <c r="BH1673" t="s">
        <v>65</v>
      </c>
      <c r="BI1673" t="s">
        <v>1391</v>
      </c>
      <c r="BJ1673">
        <v>0</v>
      </c>
      <c r="BK1673">
        <v>0</v>
      </c>
      <c r="BL1673">
        <v>0</v>
      </c>
      <c r="BM1673">
        <v>0</v>
      </c>
      <c r="BN1673">
        <v>0</v>
      </c>
      <c r="BO1673">
        <v>0</v>
      </c>
      <c r="BR1673">
        <v>0</v>
      </c>
      <c r="BV1673" t="s">
        <v>63</v>
      </c>
      <c r="BW1673">
        <v>0</v>
      </c>
      <c r="BX1673" t="s">
        <v>63</v>
      </c>
      <c r="CA1673" t="s">
        <v>1392</v>
      </c>
      <c r="CB1673" t="s">
        <v>108</v>
      </c>
      <c r="CD1673">
        <v>0</v>
      </c>
      <c r="CE1673">
        <v>0</v>
      </c>
      <c r="CF1673">
        <v>0</v>
      </c>
      <c r="CG1673">
        <v>0</v>
      </c>
      <c r="CH1673">
        <v>0</v>
      </c>
      <c r="CI1673">
        <v>0</v>
      </c>
      <c r="CM1673" t="s">
        <v>63</v>
      </c>
      <c r="CQ1673" t="s">
        <v>108</v>
      </c>
      <c r="CT1673" t="s">
        <v>5480</v>
      </c>
    </row>
    <row r="1674" spans="1:98" x14ac:dyDescent="0.35">
      <c r="A1674" t="s">
        <v>3767</v>
      </c>
      <c r="B1674">
        <v>20000</v>
      </c>
      <c r="C1674">
        <v>10000</v>
      </c>
      <c r="D1674" s="2">
        <v>45775</v>
      </c>
      <c r="E1674" t="s">
        <v>59</v>
      </c>
      <c r="F1674" t="s">
        <v>3768</v>
      </c>
      <c r="G1674" t="s">
        <v>2739</v>
      </c>
      <c r="H1674" t="s">
        <v>979</v>
      </c>
      <c r="I1674">
        <v>1</v>
      </c>
      <c r="J1674" t="s">
        <v>63</v>
      </c>
      <c r="K1674">
        <v>59</v>
      </c>
      <c r="L1674" t="s">
        <v>6045</v>
      </c>
      <c r="M1674" t="s">
        <v>73</v>
      </c>
      <c r="N1674" t="s">
        <v>3811</v>
      </c>
      <c r="O1674" s="3">
        <v>1660</v>
      </c>
      <c r="R1674" s="2">
        <v>45773</v>
      </c>
      <c r="T1674">
        <v>2</v>
      </c>
      <c r="U1674" s="3">
        <v>3320</v>
      </c>
      <c r="V1674" t="s">
        <v>65</v>
      </c>
      <c r="W1674">
        <v>112886950001</v>
      </c>
      <c r="X1674">
        <v>0</v>
      </c>
      <c r="Y1674">
        <v>0</v>
      </c>
      <c r="Z1674">
        <v>0</v>
      </c>
      <c r="AA1674">
        <v>0</v>
      </c>
      <c r="AB1674">
        <v>0</v>
      </c>
      <c r="AC1674">
        <v>0</v>
      </c>
      <c r="AF1674">
        <v>0</v>
      </c>
      <c r="AJ1674" t="s">
        <v>63</v>
      </c>
      <c r="AK1674">
        <v>0</v>
      </c>
      <c r="AL1674" t="s">
        <v>63</v>
      </c>
      <c r="AO1674" t="s">
        <v>5955</v>
      </c>
      <c r="AP1674">
        <v>10000</v>
      </c>
      <c r="AQ1674">
        <v>10000</v>
      </c>
      <c r="AR1674" s="2">
        <v>45775</v>
      </c>
      <c r="AS1674" t="s">
        <v>59</v>
      </c>
      <c r="AT1674" t="s">
        <v>5956</v>
      </c>
      <c r="AU1674" t="s">
        <v>2592</v>
      </c>
      <c r="AV1674" t="s">
        <v>1384</v>
      </c>
      <c r="AW1674">
        <v>1</v>
      </c>
      <c r="AX1674" t="s">
        <v>63</v>
      </c>
      <c r="AY1674">
        <v>46</v>
      </c>
      <c r="AZ1674" t="s">
        <v>231</v>
      </c>
      <c r="BA1674" s="3">
        <v>3000</v>
      </c>
      <c r="BD1674" s="2">
        <v>45773</v>
      </c>
      <c r="BF1674">
        <v>1</v>
      </c>
      <c r="BG1674" s="3">
        <v>3000</v>
      </c>
      <c r="BH1674" t="s">
        <v>65</v>
      </c>
      <c r="BI1674" t="s">
        <v>5957</v>
      </c>
      <c r="BJ1674">
        <v>0</v>
      </c>
      <c r="BK1674">
        <v>0</v>
      </c>
      <c r="BL1674">
        <v>0</v>
      </c>
      <c r="BM1674">
        <v>0</v>
      </c>
      <c r="BN1674">
        <v>0</v>
      </c>
      <c r="BO1674">
        <v>0</v>
      </c>
      <c r="BR1674">
        <v>0</v>
      </c>
      <c r="BV1674" t="s">
        <v>63</v>
      </c>
      <c r="BW1674">
        <v>0</v>
      </c>
      <c r="BX1674" t="s">
        <v>63</v>
      </c>
      <c r="CA1674" t="s">
        <v>5958</v>
      </c>
      <c r="CB1674" t="s">
        <v>465</v>
      </c>
      <c r="CD1674">
        <v>0</v>
      </c>
      <c r="CE1674">
        <v>0</v>
      </c>
      <c r="CF1674">
        <v>0</v>
      </c>
      <c r="CG1674">
        <v>0</v>
      </c>
      <c r="CH1674">
        <v>0</v>
      </c>
      <c r="CI1674">
        <v>0</v>
      </c>
      <c r="CM1674" t="s">
        <v>63</v>
      </c>
      <c r="CQ1674" t="s">
        <v>465</v>
      </c>
      <c r="CT1674" t="s">
        <v>3531</v>
      </c>
    </row>
    <row r="1675" spans="1:98" x14ac:dyDescent="0.35">
      <c r="A1675" t="s">
        <v>3770</v>
      </c>
      <c r="B1675">
        <v>10000</v>
      </c>
      <c r="C1675">
        <v>20000</v>
      </c>
      <c r="D1675" s="2">
        <v>45775</v>
      </c>
      <c r="E1675" t="s">
        <v>59</v>
      </c>
      <c r="F1675" t="s">
        <v>3739</v>
      </c>
      <c r="G1675" t="s">
        <v>3771</v>
      </c>
      <c r="H1675" t="s">
        <v>3772</v>
      </c>
      <c r="I1675">
        <v>2</v>
      </c>
      <c r="J1675" t="s">
        <v>63</v>
      </c>
      <c r="K1675">
        <v>61</v>
      </c>
      <c r="L1675" t="s">
        <v>6046</v>
      </c>
      <c r="M1675" t="s">
        <v>209</v>
      </c>
      <c r="N1675" t="s">
        <v>3802</v>
      </c>
      <c r="O1675" s="3">
        <v>5000</v>
      </c>
      <c r="R1675" s="2">
        <v>45773</v>
      </c>
      <c r="T1675">
        <v>4</v>
      </c>
      <c r="U1675" s="3">
        <v>20000</v>
      </c>
      <c r="V1675" t="s">
        <v>65</v>
      </c>
      <c r="W1675" t="s">
        <v>3773</v>
      </c>
      <c r="X1675">
        <v>0</v>
      </c>
      <c r="Y1675">
        <v>0</v>
      </c>
      <c r="Z1675">
        <v>0</v>
      </c>
      <c r="AA1675">
        <v>0</v>
      </c>
      <c r="AB1675">
        <v>0</v>
      </c>
      <c r="AC1675">
        <v>0</v>
      </c>
      <c r="AF1675">
        <v>0</v>
      </c>
      <c r="AJ1675" t="s">
        <v>63</v>
      </c>
      <c r="AK1675">
        <v>0</v>
      </c>
      <c r="AL1675" t="s">
        <v>63</v>
      </c>
      <c r="AO1675" t="s">
        <v>4276</v>
      </c>
      <c r="AP1675">
        <v>10000</v>
      </c>
      <c r="AQ1675">
        <v>10000</v>
      </c>
      <c r="AR1675" s="2">
        <v>45777</v>
      </c>
      <c r="AS1675" t="s">
        <v>59</v>
      </c>
      <c r="AT1675" t="s">
        <v>4277</v>
      </c>
      <c r="AU1675" t="s">
        <v>4278</v>
      </c>
      <c r="AV1675" t="s">
        <v>4279</v>
      </c>
      <c r="AW1675">
        <v>1</v>
      </c>
      <c r="AX1675" t="s">
        <v>63</v>
      </c>
      <c r="AY1675">
        <v>61</v>
      </c>
      <c r="AZ1675" t="s">
        <v>209</v>
      </c>
      <c r="BA1675" s="3">
        <v>10000</v>
      </c>
      <c r="BD1675" s="2">
        <v>45773</v>
      </c>
      <c r="BF1675">
        <v>1</v>
      </c>
      <c r="BG1675" s="3">
        <v>10000</v>
      </c>
      <c r="BH1675" t="s">
        <v>65</v>
      </c>
      <c r="BI1675" t="s">
        <v>4280</v>
      </c>
      <c r="BJ1675">
        <v>0</v>
      </c>
      <c r="BK1675">
        <v>0</v>
      </c>
      <c r="BL1675">
        <v>0</v>
      </c>
      <c r="BM1675">
        <v>0</v>
      </c>
      <c r="BN1675">
        <v>0</v>
      </c>
      <c r="BO1675">
        <v>0</v>
      </c>
      <c r="BR1675">
        <v>0</v>
      </c>
      <c r="BV1675" t="s">
        <v>63</v>
      </c>
      <c r="BW1675">
        <v>0</v>
      </c>
      <c r="BX1675" t="s">
        <v>63</v>
      </c>
      <c r="CA1675" t="s">
        <v>4281</v>
      </c>
      <c r="CB1675" t="s">
        <v>742</v>
      </c>
      <c r="CD1675">
        <v>0</v>
      </c>
      <c r="CE1675">
        <v>0</v>
      </c>
      <c r="CF1675">
        <v>0</v>
      </c>
      <c r="CG1675">
        <v>0</v>
      </c>
      <c r="CH1675">
        <v>0</v>
      </c>
      <c r="CI1675">
        <v>0</v>
      </c>
      <c r="CM1675" t="s">
        <v>63</v>
      </c>
      <c r="CQ1675" t="s">
        <v>742</v>
      </c>
      <c r="CT1675" t="s">
        <v>4282</v>
      </c>
    </row>
    <row r="1676" spans="1:98" x14ac:dyDescent="0.35">
      <c r="A1676" t="s">
        <v>3777</v>
      </c>
      <c r="B1676">
        <v>10000</v>
      </c>
      <c r="C1676">
        <v>10000</v>
      </c>
      <c r="D1676" s="2">
        <v>45775</v>
      </c>
      <c r="E1676" t="s">
        <v>59</v>
      </c>
      <c r="F1676" t="s">
        <v>1089</v>
      </c>
      <c r="G1676" t="s">
        <v>3778</v>
      </c>
      <c r="H1676" t="s">
        <v>1226</v>
      </c>
      <c r="I1676">
        <v>1</v>
      </c>
      <c r="J1676" t="s">
        <v>63</v>
      </c>
      <c r="K1676">
        <v>32</v>
      </c>
      <c r="L1676" t="s">
        <v>6064</v>
      </c>
      <c r="M1676" t="s">
        <v>516</v>
      </c>
      <c r="N1676" t="s">
        <v>3833</v>
      </c>
      <c r="O1676" s="3">
        <v>5860</v>
      </c>
      <c r="R1676" s="2">
        <v>45773</v>
      </c>
      <c r="T1676">
        <v>1</v>
      </c>
      <c r="U1676" s="3">
        <v>5860</v>
      </c>
      <c r="V1676" t="s">
        <v>65</v>
      </c>
      <c r="W1676" t="s">
        <v>1227</v>
      </c>
      <c r="X1676">
        <v>0</v>
      </c>
      <c r="Y1676">
        <v>0</v>
      </c>
      <c r="Z1676">
        <v>0</v>
      </c>
      <c r="AA1676">
        <v>0</v>
      </c>
      <c r="AB1676">
        <v>0</v>
      </c>
      <c r="AC1676">
        <v>0</v>
      </c>
      <c r="AF1676">
        <v>0</v>
      </c>
      <c r="AJ1676" t="s">
        <v>63</v>
      </c>
      <c r="AK1676">
        <v>0</v>
      </c>
      <c r="AL1676" t="s">
        <v>63</v>
      </c>
      <c r="AO1676" t="s">
        <v>4010</v>
      </c>
      <c r="AP1676">
        <v>10000</v>
      </c>
      <c r="AQ1676">
        <v>10000</v>
      </c>
      <c r="AR1676" s="2">
        <v>45776</v>
      </c>
      <c r="AS1676" t="s">
        <v>59</v>
      </c>
      <c r="AT1676" t="s">
        <v>4011</v>
      </c>
      <c r="AU1676" t="s">
        <v>3469</v>
      </c>
      <c r="AV1676" t="s">
        <v>4012</v>
      </c>
      <c r="AW1676">
        <v>1</v>
      </c>
      <c r="AX1676" t="s">
        <v>63</v>
      </c>
      <c r="AY1676">
        <v>72</v>
      </c>
      <c r="AZ1676" t="s">
        <v>161</v>
      </c>
      <c r="BA1676" s="3">
        <v>3550</v>
      </c>
      <c r="BD1676" s="2">
        <v>45773</v>
      </c>
      <c r="BF1676">
        <v>4</v>
      </c>
      <c r="BG1676" s="3">
        <v>14200</v>
      </c>
      <c r="BH1676" t="s">
        <v>65</v>
      </c>
      <c r="BI1676">
        <v>5000532060001</v>
      </c>
      <c r="BJ1676">
        <v>0</v>
      </c>
      <c r="BK1676">
        <v>0</v>
      </c>
      <c r="BL1676">
        <v>0</v>
      </c>
      <c r="BM1676">
        <v>0</v>
      </c>
      <c r="BN1676">
        <v>0</v>
      </c>
      <c r="BO1676">
        <v>0</v>
      </c>
      <c r="BR1676">
        <v>0</v>
      </c>
      <c r="BV1676" t="s">
        <v>63</v>
      </c>
      <c r="BW1676">
        <v>0</v>
      </c>
      <c r="BX1676" t="s">
        <v>63</v>
      </c>
      <c r="CA1676">
        <v>500053206</v>
      </c>
      <c r="CB1676" t="s">
        <v>162</v>
      </c>
      <c r="CD1676">
        <v>0</v>
      </c>
      <c r="CE1676">
        <v>0</v>
      </c>
      <c r="CF1676">
        <v>0</v>
      </c>
      <c r="CG1676">
        <v>0</v>
      </c>
      <c r="CH1676">
        <v>0</v>
      </c>
      <c r="CI1676">
        <v>0</v>
      </c>
      <c r="CM1676" t="s">
        <v>63</v>
      </c>
      <c r="CQ1676" t="s">
        <v>162</v>
      </c>
      <c r="CT1676" t="s">
        <v>3913</v>
      </c>
    </row>
    <row r="1677" spans="1:98" x14ac:dyDescent="0.35">
      <c r="A1677" t="s">
        <v>3779</v>
      </c>
      <c r="B1677">
        <v>10000</v>
      </c>
      <c r="C1677">
        <v>10000</v>
      </c>
      <c r="D1677" s="2">
        <v>45775</v>
      </c>
      <c r="E1677" t="s">
        <v>59</v>
      </c>
      <c r="F1677" t="s">
        <v>3780</v>
      </c>
      <c r="G1677" t="s">
        <v>2739</v>
      </c>
      <c r="H1677" t="s">
        <v>979</v>
      </c>
      <c r="I1677">
        <v>1</v>
      </c>
      <c r="J1677" t="s">
        <v>63</v>
      </c>
      <c r="K1677">
        <v>59</v>
      </c>
      <c r="L1677" t="s">
        <v>6045</v>
      </c>
      <c r="M1677" t="s">
        <v>73</v>
      </c>
      <c r="N1677" t="s">
        <v>3811</v>
      </c>
      <c r="O1677" s="3">
        <v>3735</v>
      </c>
      <c r="R1677" s="2">
        <v>45773</v>
      </c>
      <c r="T1677">
        <v>2</v>
      </c>
      <c r="U1677" s="3">
        <v>7470</v>
      </c>
      <c r="V1677" t="s">
        <v>65</v>
      </c>
      <c r="W1677">
        <v>112887240001</v>
      </c>
      <c r="X1677">
        <v>0</v>
      </c>
      <c r="Y1677">
        <v>0</v>
      </c>
      <c r="Z1677">
        <v>0</v>
      </c>
      <c r="AA1677">
        <v>0</v>
      </c>
      <c r="AB1677">
        <v>0</v>
      </c>
      <c r="AC1677">
        <v>0</v>
      </c>
      <c r="AF1677">
        <v>0</v>
      </c>
      <c r="AJ1677" t="s">
        <v>63</v>
      </c>
      <c r="AK1677">
        <v>0</v>
      </c>
      <c r="AL1677" t="s">
        <v>63</v>
      </c>
      <c r="AO1677" t="s">
        <v>4013</v>
      </c>
      <c r="AP1677">
        <v>10000</v>
      </c>
      <c r="AQ1677">
        <v>10000</v>
      </c>
      <c r="AR1677" s="2">
        <v>45776</v>
      </c>
      <c r="AS1677" t="s">
        <v>59</v>
      </c>
      <c r="AT1677" t="s">
        <v>4011</v>
      </c>
      <c r="AU1677" t="s">
        <v>3469</v>
      </c>
      <c r="AV1677" t="s">
        <v>4012</v>
      </c>
      <c r="AW1677">
        <v>1</v>
      </c>
      <c r="AX1677" t="s">
        <v>63</v>
      </c>
      <c r="AY1677">
        <v>72</v>
      </c>
      <c r="AZ1677" t="s">
        <v>161</v>
      </c>
      <c r="BA1677" s="3">
        <v>4950</v>
      </c>
      <c r="BD1677" s="2">
        <v>45773</v>
      </c>
      <c r="BF1677">
        <v>4</v>
      </c>
      <c r="BG1677" s="3">
        <v>19800</v>
      </c>
      <c r="BH1677" t="s">
        <v>65</v>
      </c>
      <c r="BI1677">
        <v>5000532080001</v>
      </c>
      <c r="BJ1677">
        <v>0</v>
      </c>
      <c r="BK1677">
        <v>0</v>
      </c>
      <c r="BL1677">
        <v>0</v>
      </c>
      <c r="BM1677">
        <v>0</v>
      </c>
      <c r="BN1677">
        <v>0</v>
      </c>
      <c r="BO1677">
        <v>0</v>
      </c>
      <c r="BR1677">
        <v>0</v>
      </c>
      <c r="BV1677" t="s">
        <v>63</v>
      </c>
      <c r="BW1677">
        <v>0</v>
      </c>
      <c r="BX1677" t="s">
        <v>63</v>
      </c>
      <c r="CA1677">
        <v>500053208</v>
      </c>
      <c r="CB1677" t="s">
        <v>162</v>
      </c>
      <c r="CD1677">
        <v>0</v>
      </c>
      <c r="CE1677">
        <v>0</v>
      </c>
      <c r="CF1677">
        <v>0</v>
      </c>
      <c r="CG1677">
        <v>0</v>
      </c>
      <c r="CH1677">
        <v>0</v>
      </c>
      <c r="CI1677">
        <v>0</v>
      </c>
      <c r="CM1677" t="s">
        <v>63</v>
      </c>
      <c r="CQ1677" t="s">
        <v>162</v>
      </c>
      <c r="CT1677" t="s">
        <v>3913</v>
      </c>
    </row>
    <row r="1678" spans="1:98" x14ac:dyDescent="0.35">
      <c r="A1678" t="s">
        <v>3782</v>
      </c>
      <c r="B1678">
        <v>10000</v>
      </c>
      <c r="C1678">
        <v>10000</v>
      </c>
      <c r="D1678" s="2">
        <v>45775</v>
      </c>
      <c r="E1678" t="s">
        <v>59</v>
      </c>
      <c r="F1678" t="s">
        <v>3780</v>
      </c>
      <c r="G1678" t="s">
        <v>2739</v>
      </c>
      <c r="H1678" t="s">
        <v>979</v>
      </c>
      <c r="I1678">
        <v>1</v>
      </c>
      <c r="J1678" t="s">
        <v>63</v>
      </c>
      <c r="K1678">
        <v>59</v>
      </c>
      <c r="L1678" t="s">
        <v>6045</v>
      </c>
      <c r="M1678" t="s">
        <v>73</v>
      </c>
      <c r="N1678" t="s">
        <v>3811</v>
      </c>
      <c r="O1678" s="3">
        <v>1245</v>
      </c>
      <c r="R1678" s="2">
        <v>45773</v>
      </c>
      <c r="T1678">
        <v>2</v>
      </c>
      <c r="U1678" s="3">
        <v>2490</v>
      </c>
      <c r="V1678" t="s">
        <v>65</v>
      </c>
      <c r="W1678">
        <v>112887240001</v>
      </c>
      <c r="X1678">
        <v>0</v>
      </c>
      <c r="Y1678">
        <v>0</v>
      </c>
      <c r="Z1678">
        <v>0</v>
      </c>
      <c r="AA1678">
        <v>0</v>
      </c>
      <c r="AB1678">
        <v>0</v>
      </c>
      <c r="AC1678">
        <v>0</v>
      </c>
      <c r="AF1678">
        <v>0</v>
      </c>
      <c r="AJ1678" t="s">
        <v>63</v>
      </c>
      <c r="AK1678">
        <v>0</v>
      </c>
      <c r="AL1678" t="s">
        <v>63</v>
      </c>
      <c r="AO1678" t="s">
        <v>3912</v>
      </c>
      <c r="AP1678">
        <v>10000</v>
      </c>
      <c r="AQ1678">
        <v>10000</v>
      </c>
      <c r="AR1678" s="2">
        <v>45775</v>
      </c>
      <c r="AS1678" t="s">
        <v>59</v>
      </c>
      <c r="AT1678" t="s">
        <v>3896</v>
      </c>
      <c r="AU1678" t="s">
        <v>3469</v>
      </c>
      <c r="AV1678" t="s">
        <v>579</v>
      </c>
      <c r="AW1678">
        <v>1</v>
      </c>
      <c r="AX1678" t="s">
        <v>63</v>
      </c>
      <c r="AY1678">
        <v>72</v>
      </c>
      <c r="AZ1678" t="s">
        <v>161</v>
      </c>
      <c r="BA1678" s="3">
        <v>3333</v>
      </c>
      <c r="BD1678" s="2">
        <v>45773</v>
      </c>
      <c r="BF1678">
        <v>6</v>
      </c>
      <c r="BG1678" s="3">
        <v>20000</v>
      </c>
      <c r="BH1678" t="s">
        <v>65</v>
      </c>
      <c r="BI1678">
        <v>5000538100001</v>
      </c>
      <c r="BJ1678">
        <v>0</v>
      </c>
      <c r="BK1678">
        <v>0</v>
      </c>
      <c r="BL1678">
        <v>0</v>
      </c>
      <c r="BM1678">
        <v>0</v>
      </c>
      <c r="BN1678">
        <v>0</v>
      </c>
      <c r="BO1678">
        <v>0</v>
      </c>
      <c r="BR1678">
        <v>0</v>
      </c>
      <c r="BV1678" t="s">
        <v>63</v>
      </c>
      <c r="BW1678">
        <v>0</v>
      </c>
      <c r="BX1678" t="s">
        <v>63</v>
      </c>
      <c r="CA1678">
        <v>500053810</v>
      </c>
      <c r="CB1678" t="s">
        <v>162</v>
      </c>
      <c r="CD1678">
        <v>0</v>
      </c>
      <c r="CE1678">
        <v>0</v>
      </c>
      <c r="CF1678">
        <v>0</v>
      </c>
      <c r="CG1678">
        <v>0</v>
      </c>
      <c r="CH1678">
        <v>0</v>
      </c>
      <c r="CI1678">
        <v>0</v>
      </c>
      <c r="CM1678" t="s">
        <v>63</v>
      </c>
      <c r="CQ1678" t="s">
        <v>162</v>
      </c>
      <c r="CT1678" t="s">
        <v>3913</v>
      </c>
    </row>
    <row r="1679" spans="1:98" x14ac:dyDescent="0.35">
      <c r="A1679" t="s">
        <v>3782</v>
      </c>
      <c r="B1679">
        <v>20000</v>
      </c>
      <c r="C1679">
        <v>10000</v>
      </c>
      <c r="D1679" s="2">
        <v>45775</v>
      </c>
      <c r="E1679" t="s">
        <v>59</v>
      </c>
      <c r="F1679" t="s">
        <v>3780</v>
      </c>
      <c r="G1679" t="s">
        <v>2739</v>
      </c>
      <c r="H1679" t="s">
        <v>979</v>
      </c>
      <c r="I1679">
        <v>1</v>
      </c>
      <c r="J1679" t="s">
        <v>63</v>
      </c>
      <c r="K1679">
        <v>59</v>
      </c>
      <c r="L1679" t="s">
        <v>6045</v>
      </c>
      <c r="M1679" t="s">
        <v>73</v>
      </c>
      <c r="N1679" t="s">
        <v>3811</v>
      </c>
      <c r="O1679" s="3">
        <v>1245</v>
      </c>
      <c r="R1679" s="2">
        <v>45773</v>
      </c>
      <c r="T1679">
        <v>2</v>
      </c>
      <c r="U1679" s="3">
        <v>2490</v>
      </c>
      <c r="V1679" t="s">
        <v>65</v>
      </c>
      <c r="W1679">
        <v>112887240001</v>
      </c>
      <c r="X1679">
        <v>0</v>
      </c>
      <c r="Y1679">
        <v>0</v>
      </c>
      <c r="Z1679">
        <v>0</v>
      </c>
      <c r="AA1679">
        <v>0</v>
      </c>
      <c r="AB1679">
        <v>0</v>
      </c>
      <c r="AC1679">
        <v>0</v>
      </c>
      <c r="AF1679">
        <v>0</v>
      </c>
      <c r="AJ1679" t="s">
        <v>63</v>
      </c>
      <c r="AK1679">
        <v>0</v>
      </c>
      <c r="AL1679" t="s">
        <v>63</v>
      </c>
      <c r="AO1679" t="s">
        <v>3912</v>
      </c>
      <c r="AP1679">
        <v>20000</v>
      </c>
      <c r="AQ1679">
        <v>10000</v>
      </c>
      <c r="AR1679" s="2">
        <v>45775</v>
      </c>
      <c r="AS1679" t="s">
        <v>59</v>
      </c>
      <c r="AT1679" t="s">
        <v>3896</v>
      </c>
      <c r="AU1679" t="s">
        <v>3469</v>
      </c>
      <c r="AV1679" t="s">
        <v>579</v>
      </c>
      <c r="AW1679">
        <v>1</v>
      </c>
      <c r="AX1679" t="s">
        <v>63</v>
      </c>
      <c r="AY1679">
        <v>72</v>
      </c>
      <c r="AZ1679" t="s">
        <v>161</v>
      </c>
      <c r="BA1679" s="3">
        <v>4667</v>
      </c>
      <c r="BD1679" s="2">
        <v>45773</v>
      </c>
      <c r="BF1679">
        <v>6</v>
      </c>
      <c r="BG1679" s="3">
        <v>28000</v>
      </c>
      <c r="BH1679" t="s">
        <v>65</v>
      </c>
      <c r="BI1679">
        <v>5000538100001</v>
      </c>
      <c r="BJ1679">
        <v>0</v>
      </c>
      <c r="BK1679">
        <v>0</v>
      </c>
      <c r="BL1679">
        <v>0</v>
      </c>
      <c r="BM1679">
        <v>0</v>
      </c>
      <c r="BN1679">
        <v>0</v>
      </c>
      <c r="BO1679">
        <v>0</v>
      </c>
      <c r="BR1679">
        <v>0</v>
      </c>
      <c r="BV1679" t="s">
        <v>63</v>
      </c>
      <c r="BW1679">
        <v>0</v>
      </c>
      <c r="BX1679" t="s">
        <v>63</v>
      </c>
      <c r="CA1679">
        <v>500053810</v>
      </c>
      <c r="CB1679" t="s">
        <v>162</v>
      </c>
      <c r="CD1679">
        <v>0</v>
      </c>
      <c r="CE1679">
        <v>0</v>
      </c>
      <c r="CF1679">
        <v>0</v>
      </c>
      <c r="CG1679">
        <v>0</v>
      </c>
      <c r="CH1679">
        <v>0</v>
      </c>
      <c r="CI1679">
        <v>0</v>
      </c>
      <c r="CM1679" t="s">
        <v>63</v>
      </c>
      <c r="CQ1679" t="s">
        <v>162</v>
      </c>
      <c r="CT1679" t="s">
        <v>3913</v>
      </c>
    </row>
    <row r="1680" spans="1:98" x14ac:dyDescent="0.35">
      <c r="A1680" t="s">
        <v>3782</v>
      </c>
      <c r="B1680">
        <v>30000</v>
      </c>
      <c r="C1680">
        <v>10000</v>
      </c>
      <c r="D1680" s="2">
        <v>45775</v>
      </c>
      <c r="E1680" t="s">
        <v>59</v>
      </c>
      <c r="F1680" t="s">
        <v>3780</v>
      </c>
      <c r="G1680" t="s">
        <v>2739</v>
      </c>
      <c r="H1680" t="s">
        <v>979</v>
      </c>
      <c r="I1680">
        <v>1</v>
      </c>
      <c r="J1680" t="s">
        <v>63</v>
      </c>
      <c r="K1680">
        <v>59</v>
      </c>
      <c r="L1680" t="s">
        <v>6045</v>
      </c>
      <c r="M1680" t="s">
        <v>73</v>
      </c>
      <c r="N1680" t="s">
        <v>3811</v>
      </c>
      <c r="O1680" s="3">
        <v>1245</v>
      </c>
      <c r="R1680" s="2">
        <v>45773</v>
      </c>
      <c r="T1680">
        <v>2</v>
      </c>
      <c r="U1680" s="3">
        <v>2490</v>
      </c>
      <c r="V1680" t="s">
        <v>65</v>
      </c>
      <c r="W1680">
        <v>112887240001</v>
      </c>
      <c r="X1680">
        <v>0</v>
      </c>
      <c r="Y1680">
        <v>0</v>
      </c>
      <c r="Z1680">
        <v>0</v>
      </c>
      <c r="AA1680">
        <v>0</v>
      </c>
      <c r="AB1680">
        <v>0</v>
      </c>
      <c r="AC1680">
        <v>0</v>
      </c>
      <c r="AF1680">
        <v>0</v>
      </c>
      <c r="AJ1680" t="s">
        <v>63</v>
      </c>
      <c r="AK1680">
        <v>0</v>
      </c>
      <c r="AL1680" t="s">
        <v>63</v>
      </c>
      <c r="AO1680" t="s">
        <v>3914</v>
      </c>
      <c r="AP1680">
        <v>10000</v>
      </c>
      <c r="AQ1680">
        <v>10000</v>
      </c>
      <c r="AR1680" s="2">
        <v>45775</v>
      </c>
      <c r="AS1680" t="s">
        <v>59</v>
      </c>
      <c r="AT1680" t="s">
        <v>5959</v>
      </c>
      <c r="AU1680" t="s">
        <v>3469</v>
      </c>
      <c r="AV1680" t="s">
        <v>579</v>
      </c>
      <c r="AW1680">
        <v>1</v>
      </c>
      <c r="AX1680" t="s">
        <v>63</v>
      </c>
      <c r="AY1680">
        <v>72</v>
      </c>
      <c r="AZ1680" t="s">
        <v>161</v>
      </c>
      <c r="BA1680" s="3">
        <v>6167</v>
      </c>
      <c r="BD1680" s="2">
        <v>45773</v>
      </c>
      <c r="BF1680">
        <v>6</v>
      </c>
      <c r="BG1680" s="3">
        <v>37002</v>
      </c>
      <c r="BH1680" t="s">
        <v>65</v>
      </c>
      <c r="BI1680">
        <v>5000538120001</v>
      </c>
      <c r="BJ1680">
        <v>0</v>
      </c>
      <c r="BK1680">
        <v>0</v>
      </c>
      <c r="BL1680">
        <v>0</v>
      </c>
      <c r="BM1680">
        <v>0</v>
      </c>
      <c r="BN1680">
        <v>0</v>
      </c>
      <c r="BO1680">
        <v>0</v>
      </c>
      <c r="BR1680">
        <v>0</v>
      </c>
      <c r="BV1680" t="s">
        <v>63</v>
      </c>
      <c r="BW1680">
        <v>0</v>
      </c>
      <c r="BX1680" t="s">
        <v>63</v>
      </c>
      <c r="CA1680">
        <v>500053812</v>
      </c>
      <c r="CB1680" t="s">
        <v>162</v>
      </c>
      <c r="CD1680">
        <v>0</v>
      </c>
      <c r="CE1680">
        <v>0</v>
      </c>
      <c r="CF1680">
        <v>0</v>
      </c>
      <c r="CG1680">
        <v>0</v>
      </c>
      <c r="CH1680">
        <v>0</v>
      </c>
      <c r="CI1680">
        <v>0</v>
      </c>
      <c r="CM1680" t="s">
        <v>63</v>
      </c>
      <c r="CQ1680" t="s">
        <v>162</v>
      </c>
      <c r="CT1680" t="s">
        <v>3913</v>
      </c>
    </row>
    <row r="1681" spans="1:98" x14ac:dyDescent="0.35">
      <c r="A1681" t="s">
        <v>3784</v>
      </c>
      <c r="B1681">
        <v>10000</v>
      </c>
      <c r="C1681">
        <v>10000</v>
      </c>
      <c r="D1681" s="2">
        <v>45775</v>
      </c>
      <c r="E1681" t="s">
        <v>59</v>
      </c>
      <c r="F1681" t="s">
        <v>3704</v>
      </c>
      <c r="G1681" t="s">
        <v>2739</v>
      </c>
      <c r="H1681" t="s">
        <v>979</v>
      </c>
      <c r="I1681">
        <v>1</v>
      </c>
      <c r="J1681" t="s">
        <v>63</v>
      </c>
      <c r="K1681">
        <v>59</v>
      </c>
      <c r="L1681" t="s">
        <v>6045</v>
      </c>
      <c r="M1681" t="s">
        <v>73</v>
      </c>
      <c r="N1681" t="s">
        <v>3811</v>
      </c>
      <c r="O1681">
        <v>415</v>
      </c>
      <c r="R1681" s="2">
        <v>45773</v>
      </c>
      <c r="T1681">
        <v>2</v>
      </c>
      <c r="U1681">
        <v>830</v>
      </c>
      <c r="V1681" t="s">
        <v>65</v>
      </c>
      <c r="W1681">
        <v>112887320001</v>
      </c>
      <c r="X1681">
        <v>0</v>
      </c>
      <c r="Y1681">
        <v>0</v>
      </c>
      <c r="Z1681">
        <v>0</v>
      </c>
      <c r="AA1681">
        <v>0</v>
      </c>
      <c r="AB1681">
        <v>0</v>
      </c>
      <c r="AC1681">
        <v>0</v>
      </c>
      <c r="AF1681">
        <v>0</v>
      </c>
      <c r="AJ1681" t="s">
        <v>63</v>
      </c>
      <c r="AK1681">
        <v>0</v>
      </c>
      <c r="AL1681" t="s">
        <v>63</v>
      </c>
      <c r="AO1681" t="s">
        <v>3914</v>
      </c>
      <c r="AP1681">
        <v>20000</v>
      </c>
      <c r="AQ1681">
        <v>10000</v>
      </c>
      <c r="AR1681" s="2">
        <v>45775</v>
      </c>
      <c r="AS1681" t="s">
        <v>59</v>
      </c>
      <c r="AT1681" t="s">
        <v>5959</v>
      </c>
      <c r="AU1681" t="s">
        <v>3469</v>
      </c>
      <c r="AV1681" t="s">
        <v>579</v>
      </c>
      <c r="AW1681">
        <v>1</v>
      </c>
      <c r="AX1681" t="s">
        <v>63</v>
      </c>
      <c r="AY1681">
        <v>72</v>
      </c>
      <c r="AZ1681" t="s">
        <v>161</v>
      </c>
      <c r="BA1681" s="3">
        <v>4667</v>
      </c>
      <c r="BD1681" s="2">
        <v>45773</v>
      </c>
      <c r="BF1681">
        <v>6</v>
      </c>
      <c r="BG1681" s="3">
        <v>28000</v>
      </c>
      <c r="BH1681" t="s">
        <v>65</v>
      </c>
      <c r="BI1681">
        <v>5000538120001</v>
      </c>
      <c r="BJ1681">
        <v>0</v>
      </c>
      <c r="BK1681">
        <v>0</v>
      </c>
      <c r="BL1681">
        <v>0</v>
      </c>
      <c r="BM1681">
        <v>0</v>
      </c>
      <c r="BN1681">
        <v>0</v>
      </c>
      <c r="BO1681">
        <v>0</v>
      </c>
      <c r="BR1681">
        <v>0</v>
      </c>
      <c r="BV1681" t="s">
        <v>63</v>
      </c>
      <c r="BW1681">
        <v>0</v>
      </c>
      <c r="BX1681" t="s">
        <v>63</v>
      </c>
      <c r="CA1681">
        <v>500053812</v>
      </c>
      <c r="CB1681" t="s">
        <v>162</v>
      </c>
      <c r="CD1681">
        <v>0</v>
      </c>
      <c r="CE1681">
        <v>0</v>
      </c>
      <c r="CF1681">
        <v>0</v>
      </c>
      <c r="CG1681">
        <v>0</v>
      </c>
      <c r="CH1681">
        <v>0</v>
      </c>
      <c r="CI1681">
        <v>0</v>
      </c>
      <c r="CM1681" t="s">
        <v>63</v>
      </c>
      <c r="CQ1681" t="s">
        <v>162</v>
      </c>
      <c r="CT1681" t="s">
        <v>3913</v>
      </c>
    </row>
    <row r="1682" spans="1:98" x14ac:dyDescent="0.35">
      <c r="A1682" t="s">
        <v>3786</v>
      </c>
      <c r="B1682">
        <v>10000</v>
      </c>
      <c r="C1682">
        <v>10000</v>
      </c>
      <c r="D1682" s="2">
        <v>45775</v>
      </c>
      <c r="E1682" t="s">
        <v>59</v>
      </c>
      <c r="F1682" t="s">
        <v>3787</v>
      </c>
      <c r="G1682" t="s">
        <v>3569</v>
      </c>
      <c r="H1682" t="s">
        <v>2278</v>
      </c>
      <c r="I1682">
        <v>1</v>
      </c>
      <c r="J1682" t="s">
        <v>63</v>
      </c>
      <c r="K1682">
        <v>26</v>
      </c>
      <c r="L1682" t="s">
        <v>6061</v>
      </c>
      <c r="M1682" t="s">
        <v>648</v>
      </c>
      <c r="N1682" t="s">
        <v>3810</v>
      </c>
      <c r="O1682" s="3">
        <v>9000</v>
      </c>
      <c r="R1682" s="2">
        <v>45773</v>
      </c>
      <c r="T1682">
        <v>4</v>
      </c>
      <c r="U1682" s="3">
        <v>36000</v>
      </c>
      <c r="V1682" t="s">
        <v>65</v>
      </c>
      <c r="W1682" t="s">
        <v>2931</v>
      </c>
      <c r="X1682">
        <v>0</v>
      </c>
      <c r="Y1682">
        <v>0</v>
      </c>
      <c r="Z1682">
        <v>0</v>
      </c>
      <c r="AA1682">
        <v>0</v>
      </c>
      <c r="AB1682">
        <v>0</v>
      </c>
      <c r="AC1682">
        <v>0</v>
      </c>
      <c r="AF1682">
        <v>0</v>
      </c>
      <c r="AJ1682" t="s">
        <v>63</v>
      </c>
      <c r="AK1682">
        <v>0</v>
      </c>
      <c r="AL1682" t="s">
        <v>63</v>
      </c>
      <c r="AO1682" t="s">
        <v>3914</v>
      </c>
      <c r="AP1682">
        <v>30000</v>
      </c>
      <c r="AQ1682">
        <v>10000</v>
      </c>
      <c r="AR1682" s="2">
        <v>45775</v>
      </c>
      <c r="AS1682" t="s">
        <v>59</v>
      </c>
      <c r="AT1682" t="s">
        <v>5959</v>
      </c>
      <c r="AU1682" t="s">
        <v>3469</v>
      </c>
      <c r="AV1682" t="s">
        <v>579</v>
      </c>
      <c r="AW1682">
        <v>1</v>
      </c>
      <c r="AX1682" t="s">
        <v>63</v>
      </c>
      <c r="AY1682">
        <v>72</v>
      </c>
      <c r="AZ1682" t="s">
        <v>161</v>
      </c>
      <c r="BA1682" s="3">
        <v>2333</v>
      </c>
      <c r="BD1682" s="2">
        <v>45773</v>
      </c>
      <c r="BF1682">
        <v>6</v>
      </c>
      <c r="BG1682" s="3">
        <v>14000</v>
      </c>
      <c r="BH1682" t="s">
        <v>65</v>
      </c>
      <c r="BI1682">
        <v>5000538120001</v>
      </c>
      <c r="BJ1682">
        <v>0</v>
      </c>
      <c r="BK1682">
        <v>0</v>
      </c>
      <c r="BL1682">
        <v>0</v>
      </c>
      <c r="BM1682">
        <v>0</v>
      </c>
      <c r="BN1682">
        <v>0</v>
      </c>
      <c r="BO1682">
        <v>0</v>
      </c>
      <c r="BR1682">
        <v>0</v>
      </c>
      <c r="BV1682" t="s">
        <v>63</v>
      </c>
      <c r="BW1682">
        <v>0</v>
      </c>
      <c r="BX1682" t="s">
        <v>63</v>
      </c>
      <c r="CA1682">
        <v>500053812</v>
      </c>
      <c r="CB1682" t="s">
        <v>162</v>
      </c>
      <c r="CD1682">
        <v>0</v>
      </c>
      <c r="CE1682">
        <v>0</v>
      </c>
      <c r="CF1682">
        <v>0</v>
      </c>
      <c r="CG1682">
        <v>0</v>
      </c>
      <c r="CH1682">
        <v>0</v>
      </c>
      <c r="CI1682">
        <v>0</v>
      </c>
      <c r="CM1682" t="s">
        <v>63</v>
      </c>
      <c r="CQ1682" t="s">
        <v>162</v>
      </c>
      <c r="CT1682" t="s">
        <v>3913</v>
      </c>
    </row>
    <row r="1683" spans="1:98" x14ac:dyDescent="0.35">
      <c r="A1683" t="s">
        <v>3789</v>
      </c>
      <c r="B1683">
        <v>10000</v>
      </c>
      <c r="C1683">
        <v>10000</v>
      </c>
      <c r="D1683" s="2">
        <v>45775</v>
      </c>
      <c r="E1683" t="s">
        <v>59</v>
      </c>
      <c r="F1683" t="s">
        <v>3790</v>
      </c>
      <c r="G1683" t="s">
        <v>3687</v>
      </c>
      <c r="H1683" t="s">
        <v>2453</v>
      </c>
      <c r="I1683">
        <v>1</v>
      </c>
      <c r="J1683" t="s">
        <v>63</v>
      </c>
      <c r="K1683">
        <v>59</v>
      </c>
      <c r="L1683" t="s">
        <v>6045</v>
      </c>
      <c r="M1683" t="s">
        <v>2529</v>
      </c>
      <c r="N1683" t="s">
        <v>3807</v>
      </c>
      <c r="O1683" s="3">
        <v>6667</v>
      </c>
      <c r="R1683" s="2">
        <v>45773</v>
      </c>
      <c r="T1683">
        <v>3</v>
      </c>
      <c r="U1683" s="3">
        <v>20001</v>
      </c>
      <c r="V1683" t="s">
        <v>65</v>
      </c>
      <c r="W1683" t="s">
        <v>2454</v>
      </c>
      <c r="X1683">
        <v>0</v>
      </c>
      <c r="Y1683">
        <v>0</v>
      </c>
      <c r="Z1683">
        <v>0</v>
      </c>
      <c r="AA1683">
        <v>0</v>
      </c>
      <c r="AB1683">
        <v>0</v>
      </c>
      <c r="AC1683">
        <v>0</v>
      </c>
      <c r="AF1683">
        <v>0</v>
      </c>
      <c r="AJ1683" t="s">
        <v>63</v>
      </c>
      <c r="AK1683">
        <v>0</v>
      </c>
      <c r="AL1683" t="s">
        <v>63</v>
      </c>
      <c r="AO1683" t="s">
        <v>3777</v>
      </c>
      <c r="AP1683">
        <v>10000</v>
      </c>
      <c r="AQ1683">
        <v>10000</v>
      </c>
      <c r="AR1683" s="2">
        <v>45775</v>
      </c>
      <c r="AS1683" t="s">
        <v>59</v>
      </c>
      <c r="AT1683" t="s">
        <v>1089</v>
      </c>
      <c r="AU1683" t="s">
        <v>3778</v>
      </c>
      <c r="AV1683" t="s">
        <v>1226</v>
      </c>
      <c r="AW1683">
        <v>1</v>
      </c>
      <c r="AX1683" t="s">
        <v>63</v>
      </c>
      <c r="AY1683">
        <v>32</v>
      </c>
      <c r="AZ1683" t="s">
        <v>516</v>
      </c>
      <c r="BA1683" s="3">
        <v>5860</v>
      </c>
      <c r="BD1683" s="2">
        <v>45773</v>
      </c>
      <c r="BF1683">
        <v>1</v>
      </c>
      <c r="BG1683" s="3">
        <v>5860</v>
      </c>
      <c r="BH1683" t="s">
        <v>65</v>
      </c>
      <c r="BI1683" t="s">
        <v>1227</v>
      </c>
      <c r="BJ1683">
        <v>0</v>
      </c>
      <c r="BK1683">
        <v>0</v>
      </c>
      <c r="BL1683">
        <v>0</v>
      </c>
      <c r="BM1683">
        <v>0</v>
      </c>
      <c r="BN1683">
        <v>0</v>
      </c>
      <c r="BO1683">
        <v>0</v>
      </c>
      <c r="BR1683">
        <v>0</v>
      </c>
      <c r="BV1683" t="s">
        <v>63</v>
      </c>
      <c r="BW1683">
        <v>0</v>
      </c>
      <c r="BX1683" t="s">
        <v>63</v>
      </c>
      <c r="CA1683" t="s">
        <v>1228</v>
      </c>
      <c r="CB1683" t="s">
        <v>465</v>
      </c>
      <c r="CD1683">
        <v>0</v>
      </c>
      <c r="CE1683">
        <v>0</v>
      </c>
      <c r="CF1683">
        <v>0</v>
      </c>
      <c r="CG1683">
        <v>0</v>
      </c>
      <c r="CH1683">
        <v>0</v>
      </c>
      <c r="CI1683">
        <v>0</v>
      </c>
      <c r="CM1683" t="s">
        <v>63</v>
      </c>
      <c r="CQ1683" t="s">
        <v>465</v>
      </c>
      <c r="CT1683" t="s">
        <v>3662</v>
      </c>
    </row>
    <row r="1684" spans="1:98" x14ac:dyDescent="0.35">
      <c r="A1684" t="s">
        <v>3792</v>
      </c>
      <c r="B1684">
        <v>10000</v>
      </c>
      <c r="C1684">
        <v>10000</v>
      </c>
      <c r="D1684" s="2">
        <v>45775</v>
      </c>
      <c r="E1684" t="s">
        <v>59</v>
      </c>
      <c r="F1684" t="s">
        <v>3790</v>
      </c>
      <c r="G1684" t="s">
        <v>3687</v>
      </c>
      <c r="H1684" t="s">
        <v>2453</v>
      </c>
      <c r="I1684">
        <v>1</v>
      </c>
      <c r="J1684" t="s">
        <v>63</v>
      </c>
      <c r="K1684">
        <v>59</v>
      </c>
      <c r="L1684" t="s">
        <v>6045</v>
      </c>
      <c r="M1684" t="s">
        <v>2529</v>
      </c>
      <c r="N1684" t="s">
        <v>3807</v>
      </c>
      <c r="O1684" s="3">
        <v>1000</v>
      </c>
      <c r="R1684" s="2">
        <v>45773</v>
      </c>
      <c r="T1684">
        <v>3</v>
      </c>
      <c r="U1684" s="3">
        <v>3000</v>
      </c>
      <c r="V1684" t="s">
        <v>65</v>
      </c>
      <c r="W1684" t="s">
        <v>3793</v>
      </c>
      <c r="X1684">
        <v>0</v>
      </c>
      <c r="Y1684">
        <v>0</v>
      </c>
      <c r="Z1684">
        <v>0</v>
      </c>
      <c r="AA1684">
        <v>0</v>
      </c>
      <c r="AB1684">
        <v>0</v>
      </c>
      <c r="AC1684">
        <v>0</v>
      </c>
      <c r="AF1684">
        <v>0</v>
      </c>
      <c r="AJ1684" t="s">
        <v>63</v>
      </c>
      <c r="AK1684">
        <v>0</v>
      </c>
      <c r="AL1684" t="s">
        <v>63</v>
      </c>
      <c r="AO1684" t="s">
        <v>3786</v>
      </c>
      <c r="AP1684">
        <v>10000</v>
      </c>
      <c r="AQ1684">
        <v>10000</v>
      </c>
      <c r="AR1684" s="2">
        <v>45775</v>
      </c>
      <c r="AS1684" t="s">
        <v>59</v>
      </c>
      <c r="AT1684" t="s">
        <v>3787</v>
      </c>
      <c r="AU1684" t="s">
        <v>3569</v>
      </c>
      <c r="AV1684" t="s">
        <v>2278</v>
      </c>
      <c r="AW1684">
        <v>1</v>
      </c>
      <c r="AX1684" t="s">
        <v>63</v>
      </c>
      <c r="AY1684">
        <v>26</v>
      </c>
      <c r="AZ1684" t="s">
        <v>648</v>
      </c>
      <c r="BA1684" s="3">
        <v>9000</v>
      </c>
      <c r="BD1684" s="2">
        <v>45773</v>
      </c>
      <c r="BF1684">
        <v>4</v>
      </c>
      <c r="BG1684" s="3">
        <v>36000</v>
      </c>
      <c r="BH1684" t="s">
        <v>65</v>
      </c>
      <c r="BI1684" t="s">
        <v>2931</v>
      </c>
      <c r="BJ1684">
        <v>0</v>
      </c>
      <c r="BK1684">
        <v>0</v>
      </c>
      <c r="BL1684">
        <v>0</v>
      </c>
      <c r="BM1684">
        <v>0</v>
      </c>
      <c r="BN1684">
        <v>0</v>
      </c>
      <c r="BO1684">
        <v>0</v>
      </c>
      <c r="BR1684">
        <v>0</v>
      </c>
      <c r="BV1684" t="s">
        <v>63</v>
      </c>
      <c r="BW1684">
        <v>0</v>
      </c>
      <c r="BX1684" t="s">
        <v>63</v>
      </c>
      <c r="CA1684" t="s">
        <v>2932</v>
      </c>
      <c r="CB1684" t="s">
        <v>170</v>
      </c>
      <c r="CD1684">
        <v>0</v>
      </c>
      <c r="CE1684">
        <v>0</v>
      </c>
      <c r="CF1684">
        <v>0</v>
      </c>
      <c r="CG1684">
        <v>0</v>
      </c>
      <c r="CH1684">
        <v>0</v>
      </c>
      <c r="CI1684">
        <v>0</v>
      </c>
      <c r="CM1684" t="s">
        <v>63</v>
      </c>
      <c r="CQ1684" t="s">
        <v>170</v>
      </c>
      <c r="CT1684" t="s">
        <v>3788</v>
      </c>
    </row>
    <row r="1685" spans="1:98" x14ac:dyDescent="0.35">
      <c r="A1685" t="s">
        <v>3795</v>
      </c>
      <c r="B1685">
        <v>10000</v>
      </c>
      <c r="C1685">
        <v>10000</v>
      </c>
      <c r="D1685" s="2">
        <v>45775</v>
      </c>
      <c r="E1685" t="s">
        <v>59</v>
      </c>
      <c r="F1685" t="s">
        <v>3711</v>
      </c>
      <c r="G1685" t="s">
        <v>3796</v>
      </c>
      <c r="H1685" t="s">
        <v>2990</v>
      </c>
      <c r="I1685">
        <v>1</v>
      </c>
      <c r="J1685" t="s">
        <v>63</v>
      </c>
      <c r="K1685">
        <v>78</v>
      </c>
      <c r="L1685" t="s">
        <v>6047</v>
      </c>
      <c r="M1685" t="s">
        <v>216</v>
      </c>
      <c r="N1685" t="s">
        <v>3803</v>
      </c>
      <c r="O1685">
        <v>17</v>
      </c>
      <c r="R1685" s="2">
        <v>45773</v>
      </c>
      <c r="T1685">
        <v>6</v>
      </c>
      <c r="U1685">
        <v>104</v>
      </c>
      <c r="V1685" t="s">
        <v>65</v>
      </c>
      <c r="W1685" t="s">
        <v>2991</v>
      </c>
      <c r="X1685">
        <v>0</v>
      </c>
      <c r="Y1685">
        <v>0</v>
      </c>
      <c r="Z1685">
        <v>0</v>
      </c>
      <c r="AA1685">
        <v>0</v>
      </c>
      <c r="AB1685">
        <v>0</v>
      </c>
      <c r="AC1685">
        <v>0</v>
      </c>
      <c r="AF1685">
        <v>0</v>
      </c>
      <c r="AJ1685" t="s">
        <v>63</v>
      </c>
      <c r="AK1685">
        <v>0</v>
      </c>
      <c r="AL1685" t="s">
        <v>63</v>
      </c>
      <c r="AO1685" t="s">
        <v>3789</v>
      </c>
      <c r="AP1685">
        <v>10000</v>
      </c>
      <c r="AQ1685">
        <v>10000</v>
      </c>
      <c r="AR1685" s="2">
        <v>45775</v>
      </c>
      <c r="AS1685" t="s">
        <v>59</v>
      </c>
      <c r="AT1685" t="s">
        <v>3790</v>
      </c>
      <c r="AU1685" t="s">
        <v>3687</v>
      </c>
      <c r="AV1685" t="s">
        <v>2453</v>
      </c>
      <c r="AW1685">
        <v>1</v>
      </c>
      <c r="AX1685" t="s">
        <v>63</v>
      </c>
      <c r="AY1685">
        <v>59</v>
      </c>
      <c r="AZ1685" t="s">
        <v>2529</v>
      </c>
      <c r="BA1685" s="3">
        <v>6667</v>
      </c>
      <c r="BD1685" s="2">
        <v>45773</v>
      </c>
      <c r="BF1685">
        <v>3</v>
      </c>
      <c r="BG1685" s="3">
        <v>20001</v>
      </c>
      <c r="BH1685" t="s">
        <v>65</v>
      </c>
      <c r="BI1685" t="s">
        <v>2454</v>
      </c>
      <c r="BJ1685">
        <v>0</v>
      </c>
      <c r="BK1685">
        <v>0</v>
      </c>
      <c r="BL1685">
        <v>0</v>
      </c>
      <c r="BM1685">
        <v>0</v>
      </c>
      <c r="BN1685">
        <v>0</v>
      </c>
      <c r="BO1685">
        <v>0</v>
      </c>
      <c r="BR1685">
        <v>0</v>
      </c>
      <c r="BV1685" t="s">
        <v>63</v>
      </c>
      <c r="BW1685">
        <v>0</v>
      </c>
      <c r="BX1685" t="s">
        <v>63</v>
      </c>
      <c r="CA1685" t="s">
        <v>2455</v>
      </c>
      <c r="CB1685" t="s">
        <v>465</v>
      </c>
      <c r="CD1685">
        <v>0</v>
      </c>
      <c r="CE1685">
        <v>0</v>
      </c>
      <c r="CF1685">
        <v>0</v>
      </c>
      <c r="CG1685">
        <v>0</v>
      </c>
      <c r="CH1685">
        <v>0</v>
      </c>
      <c r="CI1685">
        <v>0</v>
      </c>
      <c r="CM1685" t="s">
        <v>63</v>
      </c>
      <c r="CQ1685" t="s">
        <v>465</v>
      </c>
      <c r="CT1685" t="s">
        <v>3791</v>
      </c>
    </row>
    <row r="1686" spans="1:98" x14ac:dyDescent="0.35">
      <c r="A1686" t="s">
        <v>3795</v>
      </c>
      <c r="B1686">
        <v>20000</v>
      </c>
      <c r="C1686">
        <v>10000</v>
      </c>
      <c r="D1686" s="2">
        <v>45775</v>
      </c>
      <c r="E1686" t="s">
        <v>59</v>
      </c>
      <c r="F1686" t="s">
        <v>3711</v>
      </c>
      <c r="G1686" t="s">
        <v>3796</v>
      </c>
      <c r="H1686" t="s">
        <v>2990</v>
      </c>
      <c r="I1686">
        <v>1</v>
      </c>
      <c r="J1686" t="s">
        <v>63</v>
      </c>
      <c r="K1686">
        <v>78</v>
      </c>
      <c r="L1686" t="s">
        <v>6047</v>
      </c>
      <c r="M1686" t="s">
        <v>216</v>
      </c>
      <c r="N1686" t="s">
        <v>3803</v>
      </c>
      <c r="O1686">
        <v>17</v>
      </c>
      <c r="R1686" s="2">
        <v>45773</v>
      </c>
      <c r="T1686">
        <v>6</v>
      </c>
      <c r="U1686">
        <v>100</v>
      </c>
      <c r="V1686" t="s">
        <v>65</v>
      </c>
      <c r="W1686" t="s">
        <v>2991</v>
      </c>
      <c r="X1686">
        <v>0</v>
      </c>
      <c r="Y1686">
        <v>0</v>
      </c>
      <c r="Z1686">
        <v>0</v>
      </c>
      <c r="AA1686">
        <v>0</v>
      </c>
      <c r="AB1686">
        <v>0</v>
      </c>
      <c r="AC1686">
        <v>0</v>
      </c>
      <c r="AF1686">
        <v>0</v>
      </c>
      <c r="AJ1686" t="s">
        <v>63</v>
      </c>
      <c r="AK1686">
        <v>0</v>
      </c>
      <c r="AL1686" t="s">
        <v>63</v>
      </c>
      <c r="AO1686" t="s">
        <v>3792</v>
      </c>
      <c r="AP1686">
        <v>10000</v>
      </c>
      <c r="AQ1686">
        <v>10000</v>
      </c>
      <c r="AR1686" s="2">
        <v>45775</v>
      </c>
      <c r="AS1686" t="s">
        <v>59</v>
      </c>
      <c r="AT1686" t="s">
        <v>3790</v>
      </c>
      <c r="AU1686" t="s">
        <v>3687</v>
      </c>
      <c r="AV1686" t="s">
        <v>2453</v>
      </c>
      <c r="AW1686">
        <v>1</v>
      </c>
      <c r="AX1686" t="s">
        <v>63</v>
      </c>
      <c r="AY1686">
        <v>59</v>
      </c>
      <c r="AZ1686" t="s">
        <v>2529</v>
      </c>
      <c r="BA1686" s="3">
        <v>1000</v>
      </c>
      <c r="BD1686" s="2">
        <v>45773</v>
      </c>
      <c r="BF1686">
        <v>3</v>
      </c>
      <c r="BG1686" s="3">
        <v>3000</v>
      </c>
      <c r="BH1686" t="s">
        <v>65</v>
      </c>
      <c r="BI1686" t="s">
        <v>3793</v>
      </c>
      <c r="BJ1686">
        <v>0</v>
      </c>
      <c r="BK1686">
        <v>0</v>
      </c>
      <c r="BL1686">
        <v>0</v>
      </c>
      <c r="BM1686">
        <v>0</v>
      </c>
      <c r="BN1686">
        <v>0</v>
      </c>
      <c r="BO1686">
        <v>0</v>
      </c>
      <c r="BR1686">
        <v>0</v>
      </c>
      <c r="BV1686" t="s">
        <v>63</v>
      </c>
      <c r="BW1686">
        <v>0</v>
      </c>
      <c r="BX1686" t="s">
        <v>63</v>
      </c>
      <c r="CA1686" t="s">
        <v>3794</v>
      </c>
      <c r="CB1686" t="s">
        <v>465</v>
      </c>
      <c r="CD1686">
        <v>0</v>
      </c>
      <c r="CE1686">
        <v>0</v>
      </c>
      <c r="CF1686">
        <v>0</v>
      </c>
      <c r="CG1686">
        <v>0</v>
      </c>
      <c r="CH1686">
        <v>0</v>
      </c>
      <c r="CI1686">
        <v>0</v>
      </c>
      <c r="CM1686" t="s">
        <v>63</v>
      </c>
      <c r="CQ1686" t="s">
        <v>465</v>
      </c>
      <c r="CT1686" t="s">
        <v>3791</v>
      </c>
    </row>
    <row r="1687" spans="1:98" x14ac:dyDescent="0.35">
      <c r="A1687" t="s">
        <v>3975</v>
      </c>
      <c r="B1687">
        <v>10000</v>
      </c>
      <c r="C1687">
        <v>10000</v>
      </c>
      <c r="D1687" s="2">
        <v>45776</v>
      </c>
      <c r="E1687" t="s">
        <v>59</v>
      </c>
      <c r="F1687" t="s">
        <v>3976</v>
      </c>
      <c r="G1687" t="s">
        <v>3451</v>
      </c>
      <c r="H1687" t="s">
        <v>843</v>
      </c>
      <c r="I1687">
        <v>1</v>
      </c>
      <c r="J1687" t="s">
        <v>63</v>
      </c>
      <c r="K1687">
        <v>73</v>
      </c>
      <c r="L1687" t="s">
        <v>6042</v>
      </c>
      <c r="M1687" t="s">
        <v>184</v>
      </c>
      <c r="N1687" t="s">
        <v>3845</v>
      </c>
      <c r="O1687" s="3">
        <v>30000</v>
      </c>
      <c r="R1687" s="2">
        <v>45775</v>
      </c>
      <c r="T1687">
        <v>12</v>
      </c>
      <c r="U1687" s="3">
        <v>360000</v>
      </c>
      <c r="V1687" t="s">
        <v>65</v>
      </c>
      <c r="W1687">
        <v>80256230001</v>
      </c>
      <c r="X1687">
        <v>0</v>
      </c>
      <c r="Y1687">
        <v>0</v>
      </c>
      <c r="Z1687">
        <v>0</v>
      </c>
      <c r="AA1687">
        <v>0</v>
      </c>
      <c r="AB1687">
        <v>0</v>
      </c>
      <c r="AC1687">
        <v>0</v>
      </c>
      <c r="AF1687">
        <v>0</v>
      </c>
      <c r="AJ1687" t="s">
        <v>63</v>
      </c>
      <c r="AK1687">
        <v>0</v>
      </c>
      <c r="AL1687" t="s">
        <v>63</v>
      </c>
      <c r="AO1687">
        <v>8025623</v>
      </c>
      <c r="AP1687" t="s">
        <v>162</v>
      </c>
      <c r="AR1687">
        <v>0</v>
      </c>
      <c r="AS1687">
        <v>0</v>
      </c>
      <c r="AT1687">
        <v>0</v>
      </c>
      <c r="AU1687">
        <v>0</v>
      </c>
      <c r="AV1687">
        <v>0</v>
      </c>
      <c r="AW1687">
        <v>0</v>
      </c>
      <c r="BA1687" t="s">
        <v>63</v>
      </c>
      <c r="BE1687" t="s">
        <v>162</v>
      </c>
      <c r="BH1687" t="s">
        <v>3977</v>
      </c>
    </row>
    <row r="1688" spans="1:98" x14ac:dyDescent="0.35">
      <c r="A1688" t="s">
        <v>3975</v>
      </c>
      <c r="B1688">
        <v>10000</v>
      </c>
      <c r="C1688">
        <v>20000</v>
      </c>
      <c r="D1688" s="2">
        <v>45776</v>
      </c>
      <c r="E1688" t="s">
        <v>59</v>
      </c>
      <c r="F1688" t="s">
        <v>3976</v>
      </c>
      <c r="G1688" t="s">
        <v>3451</v>
      </c>
      <c r="H1688" t="s">
        <v>843</v>
      </c>
      <c r="I1688">
        <v>1</v>
      </c>
      <c r="J1688" t="s">
        <v>63</v>
      </c>
      <c r="K1688" s="7" t="s">
        <v>152</v>
      </c>
      <c r="L1688" t="s">
        <v>6070</v>
      </c>
      <c r="M1688" t="s">
        <v>153</v>
      </c>
      <c r="N1688" t="s">
        <v>3830</v>
      </c>
      <c r="O1688" s="3">
        <v>30000</v>
      </c>
      <c r="R1688" s="2">
        <v>45775</v>
      </c>
      <c r="T1688">
        <v>12</v>
      </c>
      <c r="U1688" s="3">
        <v>360000</v>
      </c>
      <c r="V1688" t="s">
        <v>65</v>
      </c>
      <c r="W1688">
        <v>80256230001</v>
      </c>
      <c r="X1688">
        <v>0</v>
      </c>
      <c r="Y1688">
        <v>0</v>
      </c>
      <c r="Z1688">
        <v>0</v>
      </c>
      <c r="AA1688">
        <v>0</v>
      </c>
      <c r="AB1688">
        <v>0</v>
      </c>
      <c r="AC1688">
        <v>0</v>
      </c>
      <c r="AF1688">
        <v>0</v>
      </c>
      <c r="AJ1688" t="s">
        <v>63</v>
      </c>
      <c r="AK1688">
        <v>0</v>
      </c>
      <c r="AL1688" t="s">
        <v>63</v>
      </c>
      <c r="AO1688">
        <v>8025623</v>
      </c>
      <c r="AP1688" t="s">
        <v>162</v>
      </c>
      <c r="AR1688">
        <v>0</v>
      </c>
      <c r="AS1688">
        <v>0</v>
      </c>
      <c r="AT1688">
        <v>0</v>
      </c>
      <c r="AU1688">
        <v>0</v>
      </c>
      <c r="AV1688">
        <v>0</v>
      </c>
      <c r="AW1688">
        <v>0</v>
      </c>
      <c r="BA1688" t="s">
        <v>63</v>
      </c>
      <c r="BE1688" t="s">
        <v>162</v>
      </c>
      <c r="BH1688" t="s">
        <v>3977</v>
      </c>
    </row>
    <row r="1689" spans="1:98" x14ac:dyDescent="0.35">
      <c r="A1689" t="s">
        <v>5975</v>
      </c>
      <c r="B1689">
        <v>10000</v>
      </c>
      <c r="C1689">
        <v>10000</v>
      </c>
      <c r="D1689" s="2">
        <v>45776</v>
      </c>
      <c r="E1689" t="s">
        <v>59</v>
      </c>
      <c r="F1689" t="s">
        <v>5976</v>
      </c>
      <c r="G1689" t="s">
        <v>5909</v>
      </c>
      <c r="H1689" t="s">
        <v>3459</v>
      </c>
      <c r="I1689">
        <v>1</v>
      </c>
      <c r="J1689" t="s">
        <v>63</v>
      </c>
      <c r="K1689" s="7">
        <v>111</v>
      </c>
      <c r="L1689" t="s">
        <v>6070</v>
      </c>
      <c r="M1689" t="s">
        <v>454</v>
      </c>
      <c r="N1689" t="s">
        <v>3837</v>
      </c>
      <c r="O1689" s="3">
        <v>26250</v>
      </c>
      <c r="R1689" s="2">
        <v>45775</v>
      </c>
      <c r="T1689">
        <v>8</v>
      </c>
      <c r="U1689" s="3">
        <v>210000</v>
      </c>
      <c r="V1689" t="s">
        <v>65</v>
      </c>
      <c r="W1689" t="s">
        <v>201</v>
      </c>
      <c r="X1689">
        <v>0</v>
      </c>
      <c r="Y1689">
        <v>0</v>
      </c>
      <c r="Z1689">
        <v>0</v>
      </c>
      <c r="AA1689">
        <v>0</v>
      </c>
      <c r="AB1689">
        <v>0</v>
      </c>
      <c r="AC1689">
        <v>0</v>
      </c>
      <c r="AF1689">
        <v>0</v>
      </c>
      <c r="AJ1689" t="s">
        <v>63</v>
      </c>
      <c r="AK1689">
        <v>0</v>
      </c>
      <c r="AL1689" t="s">
        <v>63</v>
      </c>
      <c r="AO1689" t="s">
        <v>202</v>
      </c>
      <c r="AP1689" t="s">
        <v>203</v>
      </c>
      <c r="AR1689">
        <v>0</v>
      </c>
      <c r="AS1689">
        <v>0</v>
      </c>
      <c r="AT1689">
        <v>0</v>
      </c>
      <c r="AU1689">
        <v>0</v>
      </c>
      <c r="AV1689">
        <v>0</v>
      </c>
      <c r="AW1689">
        <v>0</v>
      </c>
      <c r="BA1689" t="s">
        <v>63</v>
      </c>
      <c r="BE1689" t="s">
        <v>203</v>
      </c>
      <c r="BH1689" t="s">
        <v>5977</v>
      </c>
    </row>
    <row r="1690" spans="1:98" x14ac:dyDescent="0.35">
      <c r="A1690" t="s">
        <v>3870</v>
      </c>
      <c r="B1690">
        <v>10000</v>
      </c>
      <c r="C1690">
        <v>10000</v>
      </c>
      <c r="D1690" s="2">
        <v>45775</v>
      </c>
      <c r="E1690" t="s">
        <v>59</v>
      </c>
      <c r="F1690" t="s">
        <v>3871</v>
      </c>
      <c r="G1690" t="s">
        <v>3872</v>
      </c>
      <c r="H1690" t="s">
        <v>3873</v>
      </c>
      <c r="I1690">
        <v>1</v>
      </c>
      <c r="J1690" t="s">
        <v>63</v>
      </c>
      <c r="K1690">
        <v>22</v>
      </c>
      <c r="L1690" t="s">
        <v>6063</v>
      </c>
      <c r="M1690" t="s">
        <v>685</v>
      </c>
      <c r="N1690" t="s">
        <v>3805</v>
      </c>
      <c r="O1690" s="3">
        <v>3000</v>
      </c>
      <c r="R1690" s="2">
        <v>45775</v>
      </c>
      <c r="T1690">
        <v>1</v>
      </c>
      <c r="U1690" s="3">
        <v>3000</v>
      </c>
      <c r="V1690" t="s">
        <v>65</v>
      </c>
      <c r="W1690" t="s">
        <v>3874</v>
      </c>
      <c r="X1690">
        <v>0</v>
      </c>
      <c r="Y1690">
        <v>0</v>
      </c>
      <c r="Z1690">
        <v>0</v>
      </c>
      <c r="AA1690">
        <v>0</v>
      </c>
      <c r="AB1690">
        <v>0</v>
      </c>
      <c r="AC1690">
        <v>0</v>
      </c>
      <c r="AF1690">
        <v>0</v>
      </c>
      <c r="AJ1690" t="s">
        <v>63</v>
      </c>
      <c r="AK1690">
        <v>0</v>
      </c>
      <c r="AL1690" t="s">
        <v>63</v>
      </c>
      <c r="AO1690" t="s">
        <v>3875</v>
      </c>
      <c r="AP1690" t="s">
        <v>622</v>
      </c>
      <c r="AR1690">
        <v>0</v>
      </c>
      <c r="AS1690">
        <v>0</v>
      </c>
      <c r="AT1690">
        <v>0</v>
      </c>
      <c r="AU1690">
        <v>0</v>
      </c>
      <c r="AV1690">
        <v>0</v>
      </c>
      <c r="AW1690">
        <v>0</v>
      </c>
      <c r="BA1690" t="s">
        <v>63</v>
      </c>
      <c r="BE1690" t="s">
        <v>622</v>
      </c>
      <c r="BH1690" t="s">
        <v>3876</v>
      </c>
    </row>
    <row r="1691" spans="1:98" x14ac:dyDescent="0.35">
      <c r="A1691" t="s">
        <v>3877</v>
      </c>
      <c r="B1691">
        <v>10000</v>
      </c>
      <c r="C1691">
        <v>30000</v>
      </c>
      <c r="D1691" s="2">
        <v>45775</v>
      </c>
      <c r="E1691" t="s">
        <v>59</v>
      </c>
      <c r="F1691" t="s">
        <v>3878</v>
      </c>
      <c r="G1691">
        <v>10656256089</v>
      </c>
      <c r="H1691" t="s">
        <v>477</v>
      </c>
      <c r="I1691">
        <v>3</v>
      </c>
      <c r="J1691" t="s">
        <v>63</v>
      </c>
      <c r="K1691">
        <v>85</v>
      </c>
      <c r="L1691" t="s">
        <v>6060</v>
      </c>
      <c r="M1691" t="s">
        <v>940</v>
      </c>
      <c r="N1691" t="s">
        <v>3864</v>
      </c>
      <c r="O1691" s="3">
        <v>100546</v>
      </c>
      <c r="R1691" s="2">
        <v>45775</v>
      </c>
      <c r="T1691">
        <v>11</v>
      </c>
      <c r="U1691" s="3">
        <v>1106006</v>
      </c>
      <c r="V1691" t="s">
        <v>65</v>
      </c>
      <c r="W1691" t="s">
        <v>1506</v>
      </c>
      <c r="X1691">
        <v>0</v>
      </c>
      <c r="Y1691">
        <v>0</v>
      </c>
      <c r="Z1691">
        <v>0</v>
      </c>
      <c r="AA1691">
        <v>0</v>
      </c>
      <c r="AB1691">
        <v>0</v>
      </c>
      <c r="AC1691">
        <v>0</v>
      </c>
      <c r="AF1691">
        <v>0</v>
      </c>
      <c r="AJ1691" t="s">
        <v>63</v>
      </c>
      <c r="AK1691">
        <v>0</v>
      </c>
      <c r="AL1691" t="s">
        <v>63</v>
      </c>
      <c r="AO1691" t="s">
        <v>1507</v>
      </c>
      <c r="AP1691" t="s">
        <v>108</v>
      </c>
      <c r="AR1691">
        <v>0</v>
      </c>
      <c r="AS1691">
        <v>0</v>
      </c>
      <c r="AT1691">
        <v>0</v>
      </c>
      <c r="AU1691">
        <v>0</v>
      </c>
      <c r="AV1691">
        <v>0</v>
      </c>
      <c r="AW1691">
        <v>0</v>
      </c>
      <c r="BA1691" t="s">
        <v>63</v>
      </c>
      <c r="BE1691" t="s">
        <v>108</v>
      </c>
      <c r="BH1691" t="s">
        <v>3879</v>
      </c>
    </row>
    <row r="1692" spans="1:98" x14ac:dyDescent="0.35">
      <c r="A1692" t="s">
        <v>5978</v>
      </c>
      <c r="B1692">
        <v>10000</v>
      </c>
      <c r="C1692">
        <v>10000</v>
      </c>
      <c r="D1692" s="2">
        <v>45777</v>
      </c>
      <c r="E1692" t="s">
        <v>59</v>
      </c>
      <c r="F1692" t="s">
        <v>5979</v>
      </c>
      <c r="G1692" t="s">
        <v>5980</v>
      </c>
      <c r="H1692" t="s">
        <v>1828</v>
      </c>
      <c r="I1692">
        <v>1</v>
      </c>
      <c r="J1692" t="s">
        <v>63</v>
      </c>
      <c r="K1692">
        <v>65</v>
      </c>
      <c r="L1692" t="s">
        <v>6054</v>
      </c>
      <c r="M1692" t="s">
        <v>340</v>
      </c>
      <c r="N1692" t="s">
        <v>3854</v>
      </c>
      <c r="O1692" s="3">
        <v>67500</v>
      </c>
      <c r="R1692" s="2">
        <v>45775</v>
      </c>
      <c r="T1692">
        <v>4</v>
      </c>
      <c r="U1692" s="3">
        <v>270000</v>
      </c>
      <c r="V1692" t="s">
        <v>65</v>
      </c>
      <c r="W1692" t="s">
        <v>1829</v>
      </c>
      <c r="X1692">
        <v>0</v>
      </c>
      <c r="Y1692">
        <v>0</v>
      </c>
      <c r="Z1692">
        <v>0</v>
      </c>
      <c r="AA1692">
        <v>0</v>
      </c>
      <c r="AB1692">
        <v>0</v>
      </c>
      <c r="AC1692">
        <v>0</v>
      </c>
      <c r="AF1692">
        <v>0</v>
      </c>
      <c r="AJ1692" t="s">
        <v>63</v>
      </c>
      <c r="AK1692">
        <v>0</v>
      </c>
      <c r="AL1692" t="s">
        <v>63</v>
      </c>
      <c r="AO1692" t="s">
        <v>1830</v>
      </c>
      <c r="AP1692" t="s">
        <v>1786</v>
      </c>
      <c r="AR1692">
        <v>0</v>
      </c>
      <c r="AS1692">
        <v>0</v>
      </c>
      <c r="AT1692">
        <v>0</v>
      </c>
      <c r="AU1692">
        <v>0</v>
      </c>
      <c r="AV1692">
        <v>0</v>
      </c>
      <c r="AW1692">
        <v>0</v>
      </c>
      <c r="BA1692" t="s">
        <v>63</v>
      </c>
      <c r="BE1692" t="s">
        <v>1786</v>
      </c>
      <c r="BH1692" t="s">
        <v>5981</v>
      </c>
    </row>
    <row r="1693" spans="1:98" x14ac:dyDescent="0.35">
      <c r="A1693" t="s">
        <v>3981</v>
      </c>
      <c r="B1693">
        <v>10000</v>
      </c>
      <c r="C1693">
        <v>30000</v>
      </c>
      <c r="D1693" s="2">
        <v>45776</v>
      </c>
      <c r="E1693" t="s">
        <v>59</v>
      </c>
      <c r="F1693" t="s">
        <v>3982</v>
      </c>
      <c r="G1693" t="s">
        <v>3983</v>
      </c>
      <c r="H1693" t="s">
        <v>2941</v>
      </c>
      <c r="I1693">
        <v>2</v>
      </c>
      <c r="J1693" t="s">
        <v>63</v>
      </c>
      <c r="K1693">
        <v>76</v>
      </c>
      <c r="L1693" t="s">
        <v>6065</v>
      </c>
      <c r="M1693" t="s">
        <v>200</v>
      </c>
      <c r="N1693" t="s">
        <v>3841</v>
      </c>
      <c r="O1693" s="3">
        <v>16334</v>
      </c>
      <c r="R1693" s="2">
        <v>45775</v>
      </c>
      <c r="T1693">
        <v>6</v>
      </c>
      <c r="U1693" s="3">
        <v>98004</v>
      </c>
      <c r="V1693" t="s">
        <v>65</v>
      </c>
      <c r="W1693" t="s">
        <v>3984</v>
      </c>
      <c r="X1693">
        <v>0</v>
      </c>
      <c r="Y1693">
        <v>0</v>
      </c>
      <c r="Z1693">
        <v>0</v>
      </c>
      <c r="AA1693">
        <v>0</v>
      </c>
      <c r="AB1693">
        <v>0</v>
      </c>
      <c r="AC1693">
        <v>0</v>
      </c>
      <c r="AF1693">
        <v>0</v>
      </c>
      <c r="AJ1693" t="s">
        <v>63</v>
      </c>
      <c r="AK1693">
        <v>0</v>
      </c>
      <c r="AL1693" t="s">
        <v>63</v>
      </c>
      <c r="AO1693" t="s">
        <v>3985</v>
      </c>
      <c r="AP1693" t="s">
        <v>448</v>
      </c>
      <c r="AR1693">
        <v>0</v>
      </c>
      <c r="AS1693">
        <v>0</v>
      </c>
      <c r="AT1693">
        <v>0</v>
      </c>
      <c r="AU1693">
        <v>0</v>
      </c>
      <c r="AV1693">
        <v>0</v>
      </c>
      <c r="AW1693">
        <v>0</v>
      </c>
      <c r="BA1693" t="s">
        <v>63</v>
      </c>
      <c r="BE1693" t="s">
        <v>448</v>
      </c>
      <c r="BH1693" t="s">
        <v>3986</v>
      </c>
    </row>
    <row r="1694" spans="1:98" x14ac:dyDescent="0.35">
      <c r="A1694" t="s">
        <v>3987</v>
      </c>
      <c r="B1694">
        <v>10000</v>
      </c>
      <c r="C1694">
        <v>10000</v>
      </c>
      <c r="D1694" s="2">
        <v>45776</v>
      </c>
      <c r="E1694" t="s">
        <v>59</v>
      </c>
      <c r="F1694" t="s">
        <v>3988</v>
      </c>
      <c r="G1694" t="s">
        <v>3778</v>
      </c>
      <c r="H1694" t="s">
        <v>1226</v>
      </c>
      <c r="I1694">
        <v>1</v>
      </c>
      <c r="J1694" t="s">
        <v>63</v>
      </c>
      <c r="K1694">
        <v>32</v>
      </c>
      <c r="L1694" t="s">
        <v>6064</v>
      </c>
      <c r="M1694" t="s">
        <v>516</v>
      </c>
      <c r="N1694" t="s">
        <v>3833</v>
      </c>
      <c r="O1694" s="3">
        <v>5860</v>
      </c>
      <c r="R1694" s="2">
        <v>45775</v>
      </c>
      <c r="T1694">
        <v>1</v>
      </c>
      <c r="U1694" s="3">
        <v>5860</v>
      </c>
      <c r="V1694" t="s">
        <v>65</v>
      </c>
      <c r="W1694" t="s">
        <v>3989</v>
      </c>
      <c r="X1694">
        <v>0</v>
      </c>
      <c r="Y1694">
        <v>0</v>
      </c>
      <c r="Z1694">
        <v>0</v>
      </c>
      <c r="AA1694">
        <v>0</v>
      </c>
      <c r="AB1694">
        <v>0</v>
      </c>
      <c r="AC1694">
        <v>0</v>
      </c>
      <c r="AF1694">
        <v>0</v>
      </c>
      <c r="AJ1694" t="s">
        <v>63</v>
      </c>
      <c r="AK1694">
        <v>0</v>
      </c>
      <c r="AL1694" t="s">
        <v>63</v>
      </c>
      <c r="AO1694" t="s">
        <v>3990</v>
      </c>
      <c r="AP1694" t="s">
        <v>68</v>
      </c>
      <c r="AR1694">
        <v>0</v>
      </c>
      <c r="AS1694">
        <v>0</v>
      </c>
      <c r="AT1694">
        <v>0</v>
      </c>
      <c r="AU1694">
        <v>0</v>
      </c>
      <c r="AV1694">
        <v>0</v>
      </c>
      <c r="AW1694">
        <v>0</v>
      </c>
      <c r="BA1694" t="s">
        <v>63</v>
      </c>
      <c r="BE1694" t="s">
        <v>68</v>
      </c>
      <c r="BH1694" t="s">
        <v>3991</v>
      </c>
    </row>
    <row r="1695" spans="1:98" x14ac:dyDescent="0.35">
      <c r="A1695" t="s">
        <v>3992</v>
      </c>
      <c r="B1695">
        <v>10000</v>
      </c>
      <c r="C1695">
        <v>10000</v>
      </c>
      <c r="D1695" s="2">
        <v>45776</v>
      </c>
      <c r="E1695" t="s">
        <v>59</v>
      </c>
      <c r="F1695" t="s">
        <v>3993</v>
      </c>
      <c r="G1695" t="s">
        <v>3994</v>
      </c>
      <c r="H1695" t="s">
        <v>3995</v>
      </c>
      <c r="I1695">
        <v>1</v>
      </c>
      <c r="J1695" t="s">
        <v>63</v>
      </c>
      <c r="K1695">
        <v>22</v>
      </c>
      <c r="L1695" t="s">
        <v>6063</v>
      </c>
      <c r="M1695" t="s">
        <v>685</v>
      </c>
      <c r="N1695" t="s">
        <v>3805</v>
      </c>
      <c r="O1695">
        <v>700</v>
      </c>
      <c r="R1695" s="2">
        <v>45775</v>
      </c>
      <c r="T1695">
        <v>2</v>
      </c>
      <c r="U1695" s="3">
        <v>1400</v>
      </c>
      <c r="V1695" t="s">
        <v>65</v>
      </c>
      <c r="W1695">
        <v>701520660001</v>
      </c>
      <c r="X1695">
        <v>0</v>
      </c>
      <c r="Y1695">
        <v>0</v>
      </c>
      <c r="Z1695">
        <v>0</v>
      </c>
      <c r="AA1695">
        <v>0</v>
      </c>
      <c r="AB1695">
        <v>0</v>
      </c>
      <c r="AC1695">
        <v>0</v>
      </c>
      <c r="AF1695">
        <v>0</v>
      </c>
      <c r="AJ1695" t="s">
        <v>63</v>
      </c>
      <c r="AK1695">
        <v>0</v>
      </c>
      <c r="AL1695" t="s">
        <v>63</v>
      </c>
      <c r="AO1695">
        <v>70152066</v>
      </c>
      <c r="AP1695" t="s">
        <v>210</v>
      </c>
      <c r="AR1695">
        <v>0</v>
      </c>
      <c r="AS1695">
        <v>0</v>
      </c>
      <c r="AT1695">
        <v>0</v>
      </c>
      <c r="AU1695">
        <v>0</v>
      </c>
      <c r="AV1695">
        <v>0</v>
      </c>
      <c r="AW1695">
        <v>0</v>
      </c>
      <c r="BA1695" t="s">
        <v>63</v>
      </c>
      <c r="BE1695" t="s">
        <v>210</v>
      </c>
      <c r="BH1695" t="s">
        <v>3996</v>
      </c>
    </row>
    <row r="1696" spans="1:98" x14ac:dyDescent="0.35">
      <c r="A1696" t="s">
        <v>3997</v>
      </c>
      <c r="B1696">
        <v>10000</v>
      </c>
      <c r="C1696">
        <v>10000</v>
      </c>
      <c r="D1696" s="2">
        <v>45776</v>
      </c>
      <c r="E1696" t="s">
        <v>59</v>
      </c>
      <c r="F1696" t="s">
        <v>3993</v>
      </c>
      <c r="G1696" t="s">
        <v>3994</v>
      </c>
      <c r="H1696" t="s">
        <v>3995</v>
      </c>
      <c r="I1696">
        <v>1</v>
      </c>
      <c r="J1696" t="s">
        <v>63</v>
      </c>
      <c r="K1696">
        <v>22</v>
      </c>
      <c r="L1696" t="s">
        <v>6063</v>
      </c>
      <c r="M1696" t="s">
        <v>685</v>
      </c>
      <c r="N1696" t="s">
        <v>3805</v>
      </c>
      <c r="O1696">
        <v>500</v>
      </c>
      <c r="R1696" s="2">
        <v>45775</v>
      </c>
      <c r="T1696">
        <v>2</v>
      </c>
      <c r="U1696" s="3">
        <v>1000</v>
      </c>
      <c r="V1696" t="s">
        <v>65</v>
      </c>
      <c r="W1696">
        <v>701529000001</v>
      </c>
      <c r="X1696">
        <v>0</v>
      </c>
      <c r="Y1696">
        <v>0</v>
      </c>
      <c r="Z1696">
        <v>0</v>
      </c>
      <c r="AA1696">
        <v>0</v>
      </c>
      <c r="AB1696">
        <v>0</v>
      </c>
      <c r="AC1696">
        <v>0</v>
      </c>
      <c r="AF1696">
        <v>0</v>
      </c>
      <c r="AJ1696" t="s">
        <v>63</v>
      </c>
      <c r="AK1696">
        <v>0</v>
      </c>
      <c r="AL1696" t="s">
        <v>63</v>
      </c>
      <c r="AO1696">
        <v>70152900</v>
      </c>
      <c r="AP1696" t="s">
        <v>210</v>
      </c>
      <c r="AR1696">
        <v>0</v>
      </c>
      <c r="AS1696">
        <v>0</v>
      </c>
      <c r="AT1696">
        <v>0</v>
      </c>
      <c r="AU1696">
        <v>0</v>
      </c>
      <c r="AV1696">
        <v>0</v>
      </c>
      <c r="AW1696">
        <v>0</v>
      </c>
      <c r="BA1696" t="s">
        <v>63</v>
      </c>
      <c r="BE1696" t="s">
        <v>210</v>
      </c>
      <c r="BH1696" t="s">
        <v>3996</v>
      </c>
    </row>
    <row r="1697" spans="1:60" x14ac:dyDescent="0.35">
      <c r="A1697" t="s">
        <v>3890</v>
      </c>
      <c r="B1697">
        <v>10000</v>
      </c>
      <c r="C1697">
        <v>20000</v>
      </c>
      <c r="D1697" s="2">
        <v>45775</v>
      </c>
      <c r="E1697" t="s">
        <v>59</v>
      </c>
      <c r="F1697" t="s">
        <v>3891</v>
      </c>
      <c r="G1697" t="s">
        <v>2368</v>
      </c>
      <c r="H1697" t="s">
        <v>2124</v>
      </c>
      <c r="I1697">
        <v>1</v>
      </c>
      <c r="J1697" t="s">
        <v>63</v>
      </c>
      <c r="K1697">
        <v>94</v>
      </c>
      <c r="L1697" t="s">
        <v>6050</v>
      </c>
      <c r="M1697" t="s">
        <v>81</v>
      </c>
      <c r="N1697" t="s">
        <v>3825</v>
      </c>
      <c r="O1697" s="3">
        <v>3000</v>
      </c>
      <c r="R1697" s="2">
        <v>45775</v>
      </c>
      <c r="T1697">
        <v>6</v>
      </c>
      <c r="U1697" s="3">
        <v>18000</v>
      </c>
      <c r="V1697" t="s">
        <v>65</v>
      </c>
      <c r="W1697" t="s">
        <v>3892</v>
      </c>
      <c r="X1697">
        <v>0</v>
      </c>
      <c r="Y1697">
        <v>0</v>
      </c>
      <c r="Z1697">
        <v>0</v>
      </c>
      <c r="AA1697">
        <v>0</v>
      </c>
      <c r="AB1697">
        <v>0</v>
      </c>
      <c r="AC1697">
        <v>0</v>
      </c>
      <c r="AF1697">
        <v>0</v>
      </c>
      <c r="AJ1697" t="s">
        <v>63</v>
      </c>
      <c r="AK1697">
        <v>0</v>
      </c>
      <c r="AL1697" t="s">
        <v>63</v>
      </c>
      <c r="AO1697" t="s">
        <v>3893</v>
      </c>
      <c r="AP1697" t="s">
        <v>84</v>
      </c>
      <c r="AR1697">
        <v>0</v>
      </c>
      <c r="AS1697">
        <v>0</v>
      </c>
      <c r="AT1697">
        <v>0</v>
      </c>
      <c r="AU1697">
        <v>0</v>
      </c>
      <c r="AV1697">
        <v>0</v>
      </c>
      <c r="AW1697">
        <v>0</v>
      </c>
      <c r="BA1697" t="s">
        <v>63</v>
      </c>
      <c r="BE1697" t="s">
        <v>84</v>
      </c>
      <c r="BH1697" t="s">
        <v>3894</v>
      </c>
    </row>
    <row r="1698" spans="1:60" x14ac:dyDescent="0.35">
      <c r="A1698" t="s">
        <v>3998</v>
      </c>
      <c r="B1698">
        <v>10000</v>
      </c>
      <c r="C1698">
        <v>10000</v>
      </c>
      <c r="D1698" s="2">
        <v>45776</v>
      </c>
      <c r="E1698" t="s">
        <v>59</v>
      </c>
      <c r="F1698" t="s">
        <v>3999</v>
      </c>
      <c r="G1698" t="s">
        <v>2368</v>
      </c>
      <c r="H1698" t="s">
        <v>2124</v>
      </c>
      <c r="I1698">
        <v>1</v>
      </c>
      <c r="J1698" t="s">
        <v>63</v>
      </c>
      <c r="K1698">
        <v>94</v>
      </c>
      <c r="L1698" t="s">
        <v>6050</v>
      </c>
      <c r="M1698" t="s">
        <v>81</v>
      </c>
      <c r="N1698" t="s">
        <v>3825</v>
      </c>
      <c r="O1698" s="3">
        <v>3000</v>
      </c>
      <c r="R1698" s="2">
        <v>45775</v>
      </c>
      <c r="T1698">
        <v>6</v>
      </c>
      <c r="U1698" s="3">
        <v>18000</v>
      </c>
      <c r="V1698" t="s">
        <v>65</v>
      </c>
      <c r="W1698" t="s">
        <v>3892</v>
      </c>
      <c r="X1698">
        <v>0</v>
      </c>
      <c r="Y1698">
        <v>0</v>
      </c>
      <c r="Z1698">
        <v>0</v>
      </c>
      <c r="AA1698">
        <v>0</v>
      </c>
      <c r="AB1698">
        <v>0</v>
      </c>
      <c r="AC1698">
        <v>0</v>
      </c>
      <c r="AF1698">
        <v>0</v>
      </c>
      <c r="AJ1698" t="s">
        <v>63</v>
      </c>
      <c r="AK1698">
        <v>0</v>
      </c>
      <c r="AL1698" t="s">
        <v>63</v>
      </c>
      <c r="AO1698" t="s">
        <v>3893</v>
      </c>
      <c r="AP1698" t="s">
        <v>84</v>
      </c>
      <c r="AR1698">
        <v>0</v>
      </c>
      <c r="AS1698">
        <v>0</v>
      </c>
      <c r="AT1698">
        <v>0</v>
      </c>
      <c r="AU1698">
        <v>0</v>
      </c>
      <c r="AV1698">
        <v>0</v>
      </c>
      <c r="AW1698">
        <v>0</v>
      </c>
      <c r="BA1698" t="s">
        <v>63</v>
      </c>
      <c r="BE1698" t="s">
        <v>84</v>
      </c>
      <c r="BH1698" t="s">
        <v>4000</v>
      </c>
    </row>
    <row r="1699" spans="1:60" x14ac:dyDescent="0.35">
      <c r="A1699" t="s">
        <v>5982</v>
      </c>
      <c r="B1699">
        <v>10000</v>
      </c>
      <c r="C1699">
        <v>10000</v>
      </c>
      <c r="D1699" s="2">
        <v>45776</v>
      </c>
      <c r="E1699" t="s">
        <v>59</v>
      </c>
      <c r="F1699" t="s">
        <v>5983</v>
      </c>
      <c r="G1699" t="s">
        <v>5984</v>
      </c>
      <c r="H1699" t="s">
        <v>5985</v>
      </c>
      <c r="I1699">
        <v>1</v>
      </c>
      <c r="J1699" t="s">
        <v>63</v>
      </c>
      <c r="K1699">
        <v>61</v>
      </c>
      <c r="L1699" t="s">
        <v>6046</v>
      </c>
      <c r="M1699" t="s">
        <v>209</v>
      </c>
      <c r="N1699" t="s">
        <v>3802</v>
      </c>
      <c r="O1699" s="3">
        <v>25000</v>
      </c>
      <c r="R1699" s="2">
        <v>45775</v>
      </c>
      <c r="T1699">
        <v>1</v>
      </c>
      <c r="U1699" s="3">
        <v>25000</v>
      </c>
      <c r="V1699" t="s">
        <v>65</v>
      </c>
      <c r="W1699" t="s">
        <v>5986</v>
      </c>
      <c r="X1699">
        <v>0</v>
      </c>
      <c r="Y1699">
        <v>0</v>
      </c>
      <c r="Z1699">
        <v>0</v>
      </c>
      <c r="AA1699">
        <v>0</v>
      </c>
      <c r="AB1699">
        <v>0</v>
      </c>
      <c r="AC1699">
        <v>0</v>
      </c>
      <c r="AF1699">
        <v>0</v>
      </c>
      <c r="AJ1699" t="s">
        <v>63</v>
      </c>
      <c r="AK1699">
        <v>0</v>
      </c>
      <c r="AL1699" t="s">
        <v>63</v>
      </c>
      <c r="AO1699" t="s">
        <v>5987</v>
      </c>
      <c r="AP1699" t="s">
        <v>2640</v>
      </c>
      <c r="AR1699">
        <v>0</v>
      </c>
      <c r="AS1699">
        <v>0</v>
      </c>
      <c r="AT1699">
        <v>0</v>
      </c>
      <c r="AU1699">
        <v>0</v>
      </c>
      <c r="AV1699">
        <v>0</v>
      </c>
      <c r="AW1699">
        <v>0</v>
      </c>
      <c r="BA1699" t="s">
        <v>63</v>
      </c>
      <c r="BE1699" t="s">
        <v>2640</v>
      </c>
      <c r="BH1699" t="s">
        <v>4170</v>
      </c>
    </row>
    <row r="1700" spans="1:60" x14ac:dyDescent="0.35">
      <c r="A1700" t="s">
        <v>5988</v>
      </c>
      <c r="B1700">
        <v>10000</v>
      </c>
      <c r="C1700">
        <v>10000</v>
      </c>
      <c r="D1700" s="2">
        <v>45777</v>
      </c>
      <c r="E1700" t="s">
        <v>59</v>
      </c>
      <c r="F1700" s="4">
        <v>0.5379976851851852</v>
      </c>
      <c r="G1700" t="s">
        <v>2447</v>
      </c>
      <c r="H1700" t="s">
        <v>461</v>
      </c>
      <c r="I1700">
        <v>1</v>
      </c>
      <c r="J1700" t="s">
        <v>63</v>
      </c>
      <c r="K1700">
        <v>12</v>
      </c>
      <c r="L1700" t="s">
        <v>6062</v>
      </c>
      <c r="M1700" t="s">
        <v>5989</v>
      </c>
      <c r="N1700" t="e">
        <v>#N/A</v>
      </c>
      <c r="O1700" s="3">
        <v>30000</v>
      </c>
      <c r="R1700" s="2">
        <v>45775</v>
      </c>
      <c r="T1700">
        <v>1</v>
      </c>
      <c r="U1700" s="3">
        <v>30000</v>
      </c>
      <c r="V1700" t="s">
        <v>65</v>
      </c>
      <c r="W1700" t="s">
        <v>2670</v>
      </c>
      <c r="X1700">
        <v>0</v>
      </c>
      <c r="Y1700">
        <v>0</v>
      </c>
      <c r="Z1700">
        <v>0</v>
      </c>
      <c r="AA1700">
        <v>0</v>
      </c>
      <c r="AB1700">
        <v>0</v>
      </c>
      <c r="AC1700">
        <v>0</v>
      </c>
      <c r="AF1700">
        <v>0</v>
      </c>
      <c r="AJ1700" t="s">
        <v>63</v>
      </c>
      <c r="AK1700">
        <v>0</v>
      </c>
      <c r="AL1700" t="s">
        <v>63</v>
      </c>
      <c r="AO1700" t="s">
        <v>2671</v>
      </c>
      <c r="AP1700" t="s">
        <v>465</v>
      </c>
      <c r="AR1700">
        <v>0</v>
      </c>
      <c r="AS1700">
        <v>0</v>
      </c>
      <c r="AT1700">
        <v>0</v>
      </c>
      <c r="AU1700">
        <v>0</v>
      </c>
      <c r="AV1700">
        <v>0</v>
      </c>
      <c r="AW1700">
        <v>0</v>
      </c>
      <c r="BA1700" t="s">
        <v>63</v>
      </c>
      <c r="BE1700" t="s">
        <v>465</v>
      </c>
      <c r="BH1700" t="s">
        <v>3640</v>
      </c>
    </row>
    <row r="1701" spans="1:60" x14ac:dyDescent="0.35">
      <c r="A1701" t="s">
        <v>4001</v>
      </c>
      <c r="B1701">
        <v>10000</v>
      </c>
      <c r="C1701">
        <v>10000</v>
      </c>
      <c r="D1701" s="2">
        <v>45776</v>
      </c>
      <c r="E1701" t="s">
        <v>59</v>
      </c>
      <c r="F1701" t="s">
        <v>3993</v>
      </c>
      <c r="G1701" t="s">
        <v>4002</v>
      </c>
      <c r="H1701" t="s">
        <v>4003</v>
      </c>
      <c r="I1701">
        <v>1</v>
      </c>
      <c r="J1701" t="s">
        <v>63</v>
      </c>
      <c r="K1701">
        <v>22</v>
      </c>
      <c r="L1701" t="s">
        <v>6063</v>
      </c>
      <c r="M1701" t="s">
        <v>685</v>
      </c>
      <c r="N1701" t="s">
        <v>3805</v>
      </c>
      <c r="O1701" s="3">
        <v>1000</v>
      </c>
      <c r="R1701" s="2">
        <v>45775</v>
      </c>
      <c r="T1701">
        <v>1</v>
      </c>
      <c r="U1701" s="3">
        <v>1000</v>
      </c>
      <c r="V1701" t="s">
        <v>65</v>
      </c>
      <c r="W1701" t="s">
        <v>4004</v>
      </c>
      <c r="X1701">
        <v>0</v>
      </c>
      <c r="Y1701">
        <v>0</v>
      </c>
      <c r="Z1701">
        <v>0</v>
      </c>
      <c r="AA1701">
        <v>0</v>
      </c>
      <c r="AB1701">
        <v>0</v>
      </c>
      <c r="AC1701">
        <v>0</v>
      </c>
      <c r="AF1701">
        <v>0</v>
      </c>
      <c r="AJ1701" t="s">
        <v>63</v>
      </c>
      <c r="AK1701">
        <v>0</v>
      </c>
      <c r="AL1701" t="s">
        <v>63</v>
      </c>
      <c r="AO1701" t="s">
        <v>4005</v>
      </c>
      <c r="AP1701" t="s">
        <v>3888</v>
      </c>
      <c r="AR1701">
        <v>0</v>
      </c>
      <c r="AS1701">
        <v>0</v>
      </c>
      <c r="AT1701">
        <v>0</v>
      </c>
      <c r="AU1701">
        <v>0</v>
      </c>
      <c r="AV1701">
        <v>0</v>
      </c>
      <c r="AW1701">
        <v>0</v>
      </c>
      <c r="BA1701" t="s">
        <v>63</v>
      </c>
      <c r="BE1701" t="s">
        <v>3888</v>
      </c>
      <c r="BH1701" t="s">
        <v>4006</v>
      </c>
    </row>
    <row r="1702" spans="1:60" x14ac:dyDescent="0.35">
      <c r="A1702" t="s">
        <v>4074</v>
      </c>
      <c r="B1702">
        <v>10000</v>
      </c>
      <c r="C1702">
        <v>10000</v>
      </c>
      <c r="D1702" s="2">
        <v>45776</v>
      </c>
      <c r="E1702" t="s">
        <v>59</v>
      </c>
      <c r="F1702" t="s">
        <v>4050</v>
      </c>
      <c r="G1702" t="s">
        <v>4075</v>
      </c>
      <c r="H1702" t="s">
        <v>863</v>
      </c>
      <c r="I1702">
        <v>1</v>
      </c>
      <c r="J1702" t="s">
        <v>63</v>
      </c>
      <c r="K1702">
        <v>29</v>
      </c>
      <c r="L1702" t="s">
        <v>6061</v>
      </c>
      <c r="M1702" t="s">
        <v>648</v>
      </c>
      <c r="N1702" t="s">
        <v>3810</v>
      </c>
      <c r="O1702" s="3">
        <v>15000</v>
      </c>
      <c r="R1702" s="2">
        <v>45775</v>
      </c>
      <c r="T1702">
        <v>2</v>
      </c>
      <c r="U1702" s="3">
        <v>30000</v>
      </c>
      <c r="V1702" t="s">
        <v>65</v>
      </c>
      <c r="W1702" t="s">
        <v>649</v>
      </c>
      <c r="X1702">
        <v>0</v>
      </c>
      <c r="Y1702">
        <v>0</v>
      </c>
      <c r="Z1702">
        <v>0</v>
      </c>
      <c r="AA1702">
        <v>0</v>
      </c>
      <c r="AB1702">
        <v>0</v>
      </c>
      <c r="AC1702">
        <v>0</v>
      </c>
      <c r="AF1702">
        <v>0</v>
      </c>
      <c r="AJ1702" t="s">
        <v>63</v>
      </c>
      <c r="AK1702">
        <v>0</v>
      </c>
      <c r="AL1702" t="s">
        <v>63</v>
      </c>
      <c r="AO1702" t="s">
        <v>650</v>
      </c>
      <c r="AP1702" t="s">
        <v>275</v>
      </c>
      <c r="AR1702">
        <v>0</v>
      </c>
      <c r="AS1702">
        <v>0</v>
      </c>
      <c r="AT1702">
        <v>0</v>
      </c>
      <c r="AU1702">
        <v>0</v>
      </c>
      <c r="AV1702">
        <v>0</v>
      </c>
      <c r="AW1702">
        <v>0</v>
      </c>
      <c r="BA1702" t="s">
        <v>63</v>
      </c>
      <c r="BE1702" t="s">
        <v>275</v>
      </c>
      <c r="BH1702" t="s">
        <v>4076</v>
      </c>
    </row>
    <row r="1703" spans="1:60" x14ac:dyDescent="0.35">
      <c r="A1703" t="s">
        <v>3895</v>
      </c>
      <c r="B1703">
        <v>10000</v>
      </c>
      <c r="C1703">
        <v>10000</v>
      </c>
      <c r="D1703" s="2">
        <v>45775</v>
      </c>
      <c r="E1703" t="s">
        <v>59</v>
      </c>
      <c r="F1703" t="s">
        <v>3896</v>
      </c>
      <c r="G1703" t="s">
        <v>2739</v>
      </c>
      <c r="H1703" t="s">
        <v>2329</v>
      </c>
      <c r="I1703">
        <v>1</v>
      </c>
      <c r="J1703" t="s">
        <v>63</v>
      </c>
      <c r="K1703">
        <v>59</v>
      </c>
      <c r="L1703" t="s">
        <v>6045</v>
      </c>
      <c r="M1703" t="s">
        <v>73</v>
      </c>
      <c r="N1703" t="s">
        <v>3811</v>
      </c>
      <c r="O1703" s="3">
        <v>2842</v>
      </c>
      <c r="R1703" s="2">
        <v>45775</v>
      </c>
      <c r="T1703">
        <v>4</v>
      </c>
      <c r="U1703" s="3">
        <v>11368</v>
      </c>
      <c r="V1703" t="s">
        <v>65</v>
      </c>
      <c r="W1703">
        <v>150352550001</v>
      </c>
      <c r="X1703">
        <v>0</v>
      </c>
      <c r="Y1703">
        <v>0</v>
      </c>
      <c r="Z1703">
        <v>0</v>
      </c>
      <c r="AA1703">
        <v>0</v>
      </c>
      <c r="AB1703">
        <v>0</v>
      </c>
      <c r="AC1703">
        <v>0</v>
      </c>
      <c r="AF1703">
        <v>0</v>
      </c>
      <c r="AJ1703" t="s">
        <v>63</v>
      </c>
      <c r="AK1703">
        <v>0</v>
      </c>
      <c r="AL1703" t="s">
        <v>63</v>
      </c>
      <c r="AO1703">
        <v>15035255</v>
      </c>
      <c r="AP1703" t="s">
        <v>571</v>
      </c>
      <c r="AR1703">
        <v>0</v>
      </c>
      <c r="AS1703">
        <v>0</v>
      </c>
      <c r="AT1703">
        <v>0</v>
      </c>
      <c r="AU1703">
        <v>0</v>
      </c>
      <c r="AV1703">
        <v>0</v>
      </c>
      <c r="AW1703">
        <v>0</v>
      </c>
      <c r="BA1703" t="s">
        <v>63</v>
      </c>
      <c r="BE1703" t="s">
        <v>571</v>
      </c>
      <c r="BH1703" t="s">
        <v>3897</v>
      </c>
    </row>
    <row r="1704" spans="1:60" x14ac:dyDescent="0.35">
      <c r="A1704" t="s">
        <v>3898</v>
      </c>
      <c r="B1704">
        <v>10000</v>
      </c>
      <c r="C1704">
        <v>10000</v>
      </c>
      <c r="D1704" s="2">
        <v>45775</v>
      </c>
      <c r="E1704" t="s">
        <v>59</v>
      </c>
      <c r="F1704" t="s">
        <v>3899</v>
      </c>
      <c r="G1704" t="s">
        <v>2739</v>
      </c>
      <c r="H1704" t="s">
        <v>973</v>
      </c>
      <c r="I1704">
        <v>1</v>
      </c>
      <c r="J1704" t="s">
        <v>63</v>
      </c>
      <c r="K1704">
        <v>59</v>
      </c>
      <c r="L1704" t="s">
        <v>6045</v>
      </c>
      <c r="M1704" t="s">
        <v>73</v>
      </c>
      <c r="N1704" t="s">
        <v>3811</v>
      </c>
      <c r="O1704" s="3">
        <v>1549</v>
      </c>
      <c r="R1704" s="2">
        <v>45775</v>
      </c>
      <c r="T1704">
        <v>4</v>
      </c>
      <c r="U1704" s="3">
        <v>6196</v>
      </c>
      <c r="V1704" t="s">
        <v>65</v>
      </c>
      <c r="W1704">
        <v>150487590001</v>
      </c>
      <c r="X1704">
        <v>0</v>
      </c>
      <c r="Y1704">
        <v>0</v>
      </c>
      <c r="Z1704">
        <v>0</v>
      </c>
      <c r="AA1704">
        <v>0</v>
      </c>
      <c r="AB1704">
        <v>0</v>
      </c>
      <c r="AC1704">
        <v>0</v>
      </c>
      <c r="AF1704">
        <v>0</v>
      </c>
      <c r="AJ1704" t="s">
        <v>63</v>
      </c>
      <c r="AK1704">
        <v>0</v>
      </c>
      <c r="AL1704" t="s">
        <v>63</v>
      </c>
      <c r="AO1704">
        <v>15048759</v>
      </c>
      <c r="AP1704" t="s">
        <v>571</v>
      </c>
      <c r="AR1704">
        <v>0</v>
      </c>
      <c r="AS1704">
        <v>0</v>
      </c>
      <c r="AT1704">
        <v>0</v>
      </c>
      <c r="AU1704">
        <v>0</v>
      </c>
      <c r="AV1704">
        <v>0</v>
      </c>
      <c r="AW1704">
        <v>0</v>
      </c>
      <c r="BA1704" t="s">
        <v>63</v>
      </c>
      <c r="BE1704" t="s">
        <v>571</v>
      </c>
      <c r="BH1704" t="s">
        <v>3900</v>
      </c>
    </row>
    <row r="1705" spans="1:60" x14ac:dyDescent="0.35">
      <c r="A1705" t="s">
        <v>3901</v>
      </c>
      <c r="B1705">
        <v>10000</v>
      </c>
      <c r="C1705">
        <v>10000</v>
      </c>
      <c r="D1705" s="2">
        <v>45775</v>
      </c>
      <c r="E1705" t="s">
        <v>59</v>
      </c>
      <c r="F1705" t="s">
        <v>3902</v>
      </c>
      <c r="G1705" t="s">
        <v>3903</v>
      </c>
      <c r="H1705" t="s">
        <v>3904</v>
      </c>
      <c r="I1705">
        <v>1</v>
      </c>
      <c r="J1705" t="s">
        <v>63</v>
      </c>
      <c r="K1705">
        <v>22</v>
      </c>
      <c r="L1705" t="s">
        <v>6063</v>
      </c>
      <c r="M1705" t="s">
        <v>685</v>
      </c>
      <c r="N1705" t="s">
        <v>3805</v>
      </c>
      <c r="O1705" s="3">
        <v>1000</v>
      </c>
      <c r="R1705" s="2">
        <v>45775</v>
      </c>
      <c r="T1705">
        <v>1</v>
      </c>
      <c r="U1705" s="3">
        <v>1000</v>
      </c>
      <c r="V1705" t="s">
        <v>65</v>
      </c>
      <c r="W1705" t="s">
        <v>3905</v>
      </c>
      <c r="X1705">
        <v>0</v>
      </c>
      <c r="Y1705">
        <v>0</v>
      </c>
      <c r="Z1705">
        <v>0</v>
      </c>
      <c r="AA1705">
        <v>0</v>
      </c>
      <c r="AB1705">
        <v>0</v>
      </c>
      <c r="AC1705">
        <v>0</v>
      </c>
      <c r="AF1705">
        <v>0</v>
      </c>
      <c r="AJ1705" t="s">
        <v>63</v>
      </c>
      <c r="AK1705">
        <v>0</v>
      </c>
      <c r="AL1705" t="s">
        <v>63</v>
      </c>
      <c r="AO1705" t="s">
        <v>3906</v>
      </c>
      <c r="AP1705" t="s">
        <v>3907</v>
      </c>
      <c r="AR1705">
        <v>0</v>
      </c>
      <c r="AS1705">
        <v>0</v>
      </c>
      <c r="AT1705">
        <v>0</v>
      </c>
      <c r="AU1705">
        <v>0</v>
      </c>
      <c r="AV1705">
        <v>0</v>
      </c>
      <c r="AW1705">
        <v>0</v>
      </c>
      <c r="BA1705" t="s">
        <v>63</v>
      </c>
      <c r="BE1705" t="s">
        <v>3907</v>
      </c>
      <c r="BH1705" t="s">
        <v>3908</v>
      </c>
    </row>
    <row r="1706" spans="1:60" x14ac:dyDescent="0.35">
      <c r="A1706" t="s">
        <v>3909</v>
      </c>
      <c r="B1706">
        <v>10000</v>
      </c>
      <c r="C1706">
        <v>10000</v>
      </c>
      <c r="D1706" s="2">
        <v>45775</v>
      </c>
      <c r="E1706" t="s">
        <v>59</v>
      </c>
      <c r="F1706" t="s">
        <v>3902</v>
      </c>
      <c r="G1706" t="s">
        <v>3903</v>
      </c>
      <c r="H1706" t="s">
        <v>3904</v>
      </c>
      <c r="I1706">
        <v>1</v>
      </c>
      <c r="J1706" t="s">
        <v>63</v>
      </c>
      <c r="K1706">
        <v>22</v>
      </c>
      <c r="L1706" t="s">
        <v>6063</v>
      </c>
      <c r="M1706" t="s">
        <v>685</v>
      </c>
      <c r="N1706" t="s">
        <v>3805</v>
      </c>
      <c r="O1706" s="3">
        <v>1000</v>
      </c>
      <c r="R1706" s="2">
        <v>45775</v>
      </c>
      <c r="T1706">
        <v>1</v>
      </c>
      <c r="U1706" s="3">
        <v>1000</v>
      </c>
      <c r="V1706" t="s">
        <v>65</v>
      </c>
      <c r="W1706" t="s">
        <v>3910</v>
      </c>
      <c r="X1706">
        <v>0</v>
      </c>
      <c r="Y1706">
        <v>0</v>
      </c>
      <c r="Z1706">
        <v>0</v>
      </c>
      <c r="AA1706">
        <v>0</v>
      </c>
      <c r="AB1706">
        <v>0</v>
      </c>
      <c r="AC1706">
        <v>0</v>
      </c>
      <c r="AF1706">
        <v>0</v>
      </c>
      <c r="AJ1706" t="s">
        <v>63</v>
      </c>
      <c r="AK1706">
        <v>0</v>
      </c>
      <c r="AL1706" t="s">
        <v>63</v>
      </c>
      <c r="AO1706" t="s">
        <v>3911</v>
      </c>
      <c r="AP1706" t="s">
        <v>3907</v>
      </c>
      <c r="AR1706">
        <v>0</v>
      </c>
      <c r="AS1706">
        <v>0</v>
      </c>
      <c r="AT1706">
        <v>0</v>
      </c>
      <c r="AU1706">
        <v>0</v>
      </c>
      <c r="AV1706">
        <v>0</v>
      </c>
      <c r="AW1706">
        <v>0</v>
      </c>
      <c r="BA1706" t="s">
        <v>63</v>
      </c>
      <c r="BE1706" t="s">
        <v>3907</v>
      </c>
      <c r="BH1706" t="s">
        <v>3908</v>
      </c>
    </row>
    <row r="1707" spans="1:60" x14ac:dyDescent="0.35">
      <c r="A1707" t="s">
        <v>4007</v>
      </c>
      <c r="B1707">
        <v>10000</v>
      </c>
      <c r="C1707">
        <v>20000</v>
      </c>
      <c r="D1707" s="2">
        <v>45776</v>
      </c>
      <c r="E1707" t="s">
        <v>59</v>
      </c>
      <c r="F1707" t="s">
        <v>3999</v>
      </c>
      <c r="G1707" t="s">
        <v>4008</v>
      </c>
      <c r="H1707" t="s">
        <v>2392</v>
      </c>
      <c r="I1707">
        <v>1</v>
      </c>
      <c r="J1707" t="s">
        <v>63</v>
      </c>
      <c r="K1707">
        <v>82</v>
      </c>
      <c r="L1707" t="s">
        <v>6055</v>
      </c>
      <c r="M1707" t="s">
        <v>352</v>
      </c>
      <c r="N1707" t="s">
        <v>3798</v>
      </c>
      <c r="O1707" s="3">
        <v>5143</v>
      </c>
      <c r="R1707" s="2">
        <v>45775</v>
      </c>
      <c r="T1707">
        <v>140</v>
      </c>
      <c r="U1707" s="3">
        <v>720020</v>
      </c>
      <c r="V1707" t="s">
        <v>65</v>
      </c>
      <c r="W1707" t="s">
        <v>2393</v>
      </c>
      <c r="X1707">
        <v>0</v>
      </c>
      <c r="Y1707">
        <v>0</v>
      </c>
      <c r="Z1707">
        <v>0</v>
      </c>
      <c r="AA1707">
        <v>0</v>
      </c>
      <c r="AB1707">
        <v>0</v>
      </c>
      <c r="AC1707">
        <v>0</v>
      </c>
      <c r="AF1707">
        <v>0</v>
      </c>
      <c r="AJ1707" t="s">
        <v>63</v>
      </c>
      <c r="AK1707">
        <v>0</v>
      </c>
      <c r="AL1707" t="s">
        <v>63</v>
      </c>
      <c r="AO1707" t="s">
        <v>2394</v>
      </c>
      <c r="AP1707" t="s">
        <v>2606</v>
      </c>
      <c r="AR1707">
        <v>0</v>
      </c>
      <c r="AS1707">
        <v>0</v>
      </c>
      <c r="AT1707">
        <v>0</v>
      </c>
      <c r="AU1707">
        <v>0</v>
      </c>
      <c r="AV1707">
        <v>0</v>
      </c>
      <c r="AW1707">
        <v>0</v>
      </c>
      <c r="BA1707" t="s">
        <v>63</v>
      </c>
      <c r="BE1707" t="s">
        <v>2606</v>
      </c>
      <c r="BH1707" t="s">
        <v>4009</v>
      </c>
    </row>
    <row r="1708" spans="1:60" x14ac:dyDescent="0.35">
      <c r="A1708" t="s">
        <v>4010</v>
      </c>
      <c r="B1708">
        <v>10000</v>
      </c>
      <c r="C1708">
        <v>20000</v>
      </c>
      <c r="D1708" s="2">
        <v>45776</v>
      </c>
      <c r="E1708" t="s">
        <v>59</v>
      </c>
      <c r="F1708" t="s">
        <v>4011</v>
      </c>
      <c r="G1708" t="s">
        <v>3469</v>
      </c>
      <c r="H1708" t="s">
        <v>4012</v>
      </c>
      <c r="I1708">
        <v>2</v>
      </c>
      <c r="J1708" t="s">
        <v>63</v>
      </c>
      <c r="K1708">
        <v>71</v>
      </c>
      <c r="L1708" t="s">
        <v>6057</v>
      </c>
      <c r="M1708" t="s">
        <v>368</v>
      </c>
      <c r="N1708" t="s">
        <v>3857</v>
      </c>
      <c r="O1708" s="3">
        <v>1867</v>
      </c>
      <c r="R1708" s="2">
        <v>45775</v>
      </c>
      <c r="T1708">
        <v>6</v>
      </c>
      <c r="U1708" s="3">
        <v>11202</v>
      </c>
      <c r="V1708" t="s">
        <v>65</v>
      </c>
      <c r="W1708">
        <v>5000532060001</v>
      </c>
      <c r="X1708">
        <v>0</v>
      </c>
      <c r="Y1708">
        <v>0</v>
      </c>
      <c r="Z1708">
        <v>0</v>
      </c>
      <c r="AA1708">
        <v>0</v>
      </c>
      <c r="AB1708">
        <v>0</v>
      </c>
      <c r="AC1708">
        <v>0</v>
      </c>
      <c r="AF1708">
        <v>0</v>
      </c>
      <c r="AJ1708" t="s">
        <v>63</v>
      </c>
      <c r="AK1708">
        <v>0</v>
      </c>
      <c r="AL1708" t="s">
        <v>63</v>
      </c>
      <c r="AO1708">
        <v>500053206</v>
      </c>
      <c r="AP1708" t="s">
        <v>162</v>
      </c>
      <c r="AR1708">
        <v>0</v>
      </c>
      <c r="AS1708">
        <v>0</v>
      </c>
      <c r="AT1708">
        <v>0</v>
      </c>
      <c r="AU1708">
        <v>0</v>
      </c>
      <c r="AV1708">
        <v>0</v>
      </c>
      <c r="AW1708">
        <v>0</v>
      </c>
      <c r="BA1708" t="s">
        <v>63</v>
      </c>
      <c r="BE1708" t="s">
        <v>162</v>
      </c>
      <c r="BH1708" t="s">
        <v>3913</v>
      </c>
    </row>
    <row r="1709" spans="1:60" x14ac:dyDescent="0.35">
      <c r="A1709" t="s">
        <v>4013</v>
      </c>
      <c r="B1709">
        <v>10000</v>
      </c>
      <c r="C1709">
        <v>20000</v>
      </c>
      <c r="D1709" s="2">
        <v>45776</v>
      </c>
      <c r="E1709" t="s">
        <v>59</v>
      </c>
      <c r="F1709" t="s">
        <v>4011</v>
      </c>
      <c r="G1709" t="s">
        <v>3469</v>
      </c>
      <c r="H1709" t="s">
        <v>4012</v>
      </c>
      <c r="I1709">
        <v>2</v>
      </c>
      <c r="J1709" t="s">
        <v>63</v>
      </c>
      <c r="K1709">
        <v>71</v>
      </c>
      <c r="L1709" t="s">
        <v>6057</v>
      </c>
      <c r="M1709" t="s">
        <v>368</v>
      </c>
      <c r="N1709" t="s">
        <v>3857</v>
      </c>
      <c r="O1709" s="3">
        <v>2800</v>
      </c>
      <c r="R1709" s="2">
        <v>45775</v>
      </c>
      <c r="T1709">
        <v>6</v>
      </c>
      <c r="U1709" s="3">
        <v>16800</v>
      </c>
      <c r="V1709" t="s">
        <v>65</v>
      </c>
      <c r="W1709">
        <v>5000532080001</v>
      </c>
      <c r="X1709">
        <v>0</v>
      </c>
      <c r="Y1709">
        <v>0</v>
      </c>
      <c r="Z1709">
        <v>0</v>
      </c>
      <c r="AA1709">
        <v>0</v>
      </c>
      <c r="AB1709">
        <v>0</v>
      </c>
      <c r="AC1709">
        <v>0</v>
      </c>
      <c r="AF1709">
        <v>0</v>
      </c>
      <c r="AJ1709" t="s">
        <v>63</v>
      </c>
      <c r="AK1709">
        <v>0</v>
      </c>
      <c r="AL1709" t="s">
        <v>63</v>
      </c>
      <c r="AO1709">
        <v>500053208</v>
      </c>
      <c r="AP1709" t="s">
        <v>162</v>
      </c>
      <c r="AR1709">
        <v>0</v>
      </c>
      <c r="AS1709">
        <v>0</v>
      </c>
      <c r="AT1709">
        <v>0</v>
      </c>
      <c r="AU1709">
        <v>0</v>
      </c>
      <c r="AV1709">
        <v>0</v>
      </c>
      <c r="AW1709">
        <v>0</v>
      </c>
      <c r="BA1709" t="s">
        <v>63</v>
      </c>
      <c r="BE1709" t="s">
        <v>162</v>
      </c>
      <c r="BH1709" t="s">
        <v>3913</v>
      </c>
    </row>
    <row r="1710" spans="1:60" x14ac:dyDescent="0.35">
      <c r="A1710" t="s">
        <v>3912</v>
      </c>
      <c r="B1710">
        <v>10000</v>
      </c>
      <c r="C1710">
        <v>20000</v>
      </c>
      <c r="D1710" s="2">
        <v>45775</v>
      </c>
      <c r="E1710" t="s">
        <v>59</v>
      </c>
      <c r="F1710" t="s">
        <v>3896</v>
      </c>
      <c r="G1710" t="s">
        <v>3469</v>
      </c>
      <c r="H1710" t="s">
        <v>579</v>
      </c>
      <c r="I1710">
        <v>2</v>
      </c>
      <c r="J1710" t="s">
        <v>63</v>
      </c>
      <c r="K1710">
        <v>71</v>
      </c>
      <c r="L1710" t="s">
        <v>6057</v>
      </c>
      <c r="M1710" t="s">
        <v>368</v>
      </c>
      <c r="N1710" t="s">
        <v>3857</v>
      </c>
      <c r="O1710" s="3">
        <v>7000</v>
      </c>
      <c r="R1710" s="2">
        <v>45775</v>
      </c>
      <c r="T1710">
        <v>6</v>
      </c>
      <c r="U1710" s="3">
        <v>42000</v>
      </c>
      <c r="V1710" t="s">
        <v>65</v>
      </c>
      <c r="W1710">
        <v>5000538100001</v>
      </c>
      <c r="X1710">
        <v>0</v>
      </c>
      <c r="Y1710">
        <v>0</v>
      </c>
      <c r="Z1710">
        <v>0</v>
      </c>
      <c r="AA1710">
        <v>0</v>
      </c>
      <c r="AB1710">
        <v>0</v>
      </c>
      <c r="AC1710">
        <v>0</v>
      </c>
      <c r="AF1710">
        <v>0</v>
      </c>
      <c r="AJ1710" t="s">
        <v>63</v>
      </c>
      <c r="AK1710">
        <v>0</v>
      </c>
      <c r="AL1710" t="s">
        <v>63</v>
      </c>
      <c r="AO1710">
        <v>500053810</v>
      </c>
      <c r="AP1710" t="s">
        <v>162</v>
      </c>
      <c r="AR1710">
        <v>0</v>
      </c>
      <c r="AS1710">
        <v>0</v>
      </c>
      <c r="AT1710">
        <v>0</v>
      </c>
      <c r="AU1710">
        <v>0</v>
      </c>
      <c r="AV1710">
        <v>0</v>
      </c>
      <c r="AW1710">
        <v>0</v>
      </c>
      <c r="BA1710" t="s">
        <v>63</v>
      </c>
      <c r="BE1710" t="s">
        <v>162</v>
      </c>
      <c r="BH1710" t="s">
        <v>3913</v>
      </c>
    </row>
    <row r="1711" spans="1:60" x14ac:dyDescent="0.35">
      <c r="A1711" t="s">
        <v>3914</v>
      </c>
      <c r="B1711">
        <v>10000</v>
      </c>
      <c r="C1711">
        <v>20000</v>
      </c>
      <c r="D1711" s="2">
        <v>45775</v>
      </c>
      <c r="E1711" t="s">
        <v>59</v>
      </c>
      <c r="F1711" t="s">
        <v>3915</v>
      </c>
      <c r="G1711" t="s">
        <v>3469</v>
      </c>
      <c r="H1711" t="s">
        <v>579</v>
      </c>
      <c r="I1711">
        <v>2</v>
      </c>
      <c r="J1711" t="s">
        <v>63</v>
      </c>
      <c r="K1711">
        <v>71</v>
      </c>
      <c r="L1711" t="s">
        <v>6057</v>
      </c>
      <c r="M1711" t="s">
        <v>368</v>
      </c>
      <c r="N1711" t="s">
        <v>3857</v>
      </c>
      <c r="O1711" s="3">
        <v>11667</v>
      </c>
      <c r="R1711" s="2">
        <v>45775</v>
      </c>
      <c r="T1711">
        <v>6</v>
      </c>
      <c r="U1711" s="3">
        <v>70002</v>
      </c>
      <c r="V1711" t="s">
        <v>65</v>
      </c>
      <c r="W1711">
        <v>5000538120001</v>
      </c>
      <c r="X1711">
        <v>0</v>
      </c>
      <c r="Y1711">
        <v>0</v>
      </c>
      <c r="Z1711">
        <v>0</v>
      </c>
      <c r="AA1711">
        <v>0</v>
      </c>
      <c r="AB1711">
        <v>0</v>
      </c>
      <c r="AC1711">
        <v>0</v>
      </c>
      <c r="AF1711">
        <v>0</v>
      </c>
      <c r="AJ1711" t="s">
        <v>63</v>
      </c>
      <c r="AK1711">
        <v>0</v>
      </c>
      <c r="AL1711" t="s">
        <v>63</v>
      </c>
      <c r="AO1711">
        <v>500053812</v>
      </c>
      <c r="AP1711" t="s">
        <v>162</v>
      </c>
      <c r="AR1711">
        <v>0</v>
      </c>
      <c r="AS1711">
        <v>0</v>
      </c>
      <c r="AT1711">
        <v>0</v>
      </c>
      <c r="AU1711">
        <v>0</v>
      </c>
      <c r="AV1711">
        <v>0</v>
      </c>
      <c r="AW1711">
        <v>0</v>
      </c>
      <c r="BA1711" t="s">
        <v>63</v>
      </c>
      <c r="BE1711" t="s">
        <v>162</v>
      </c>
      <c r="BH1711" t="s">
        <v>3913</v>
      </c>
    </row>
    <row r="1712" spans="1:60" x14ac:dyDescent="0.35">
      <c r="A1712" t="s">
        <v>4033</v>
      </c>
      <c r="B1712">
        <v>10000</v>
      </c>
      <c r="C1712">
        <v>40000</v>
      </c>
      <c r="D1712" s="2">
        <v>45776</v>
      </c>
      <c r="E1712" t="s">
        <v>59</v>
      </c>
      <c r="F1712" s="4">
        <v>0.46378472222222222</v>
      </c>
      <c r="G1712" t="s">
        <v>4034</v>
      </c>
      <c r="H1712" t="s">
        <v>477</v>
      </c>
      <c r="I1712">
        <v>3</v>
      </c>
      <c r="J1712" t="s">
        <v>63</v>
      </c>
      <c r="K1712">
        <v>85</v>
      </c>
      <c r="L1712" t="s">
        <v>6060</v>
      </c>
      <c r="M1712" t="s">
        <v>940</v>
      </c>
      <c r="N1712" t="s">
        <v>3864</v>
      </c>
      <c r="O1712" s="3">
        <v>27273</v>
      </c>
      <c r="R1712" s="2">
        <v>45775</v>
      </c>
      <c r="T1712">
        <v>11</v>
      </c>
      <c r="U1712" s="3">
        <v>300003</v>
      </c>
      <c r="V1712" t="s">
        <v>65</v>
      </c>
      <c r="W1712" t="s">
        <v>4035</v>
      </c>
      <c r="X1712">
        <v>0</v>
      </c>
      <c r="Y1712">
        <v>0</v>
      </c>
      <c r="Z1712">
        <v>0</v>
      </c>
      <c r="AA1712">
        <v>0</v>
      </c>
      <c r="AB1712">
        <v>0</v>
      </c>
      <c r="AC1712">
        <v>0</v>
      </c>
      <c r="AF1712">
        <v>0</v>
      </c>
      <c r="AJ1712" t="s">
        <v>63</v>
      </c>
      <c r="AK1712">
        <v>0</v>
      </c>
      <c r="AL1712" t="s">
        <v>63</v>
      </c>
      <c r="AO1712" t="s">
        <v>4036</v>
      </c>
      <c r="AP1712" t="s">
        <v>108</v>
      </c>
      <c r="AR1712">
        <v>0</v>
      </c>
      <c r="AS1712">
        <v>0</v>
      </c>
      <c r="AT1712">
        <v>0</v>
      </c>
      <c r="AU1712">
        <v>0</v>
      </c>
      <c r="AV1712">
        <v>0</v>
      </c>
      <c r="AW1712">
        <v>0</v>
      </c>
      <c r="BA1712" t="s">
        <v>63</v>
      </c>
      <c r="BE1712" t="s">
        <v>108</v>
      </c>
      <c r="BH1712" t="s">
        <v>4037</v>
      </c>
    </row>
    <row r="1713" spans="1:60" x14ac:dyDescent="0.35">
      <c r="A1713" t="s">
        <v>4017</v>
      </c>
      <c r="B1713">
        <v>10000</v>
      </c>
      <c r="C1713">
        <v>10000</v>
      </c>
      <c r="D1713" s="2">
        <v>45776</v>
      </c>
      <c r="E1713" t="s">
        <v>59</v>
      </c>
      <c r="F1713" t="s">
        <v>4015</v>
      </c>
      <c r="G1713" t="s">
        <v>570</v>
      </c>
      <c r="H1713" t="s">
        <v>1838</v>
      </c>
      <c r="I1713">
        <v>1</v>
      </c>
      <c r="J1713" t="s">
        <v>63</v>
      </c>
      <c r="K1713">
        <v>59</v>
      </c>
      <c r="L1713" t="s">
        <v>6045</v>
      </c>
      <c r="M1713" t="s">
        <v>73</v>
      </c>
      <c r="N1713" t="s">
        <v>3811</v>
      </c>
      <c r="O1713" s="3">
        <v>1000</v>
      </c>
      <c r="R1713" s="2">
        <v>45775</v>
      </c>
      <c r="T1713">
        <v>6</v>
      </c>
      <c r="U1713" s="3">
        <v>6000</v>
      </c>
      <c r="V1713" t="s">
        <v>65</v>
      </c>
      <c r="W1713" t="s">
        <v>2521</v>
      </c>
      <c r="X1713">
        <v>0</v>
      </c>
      <c r="Y1713">
        <v>0</v>
      </c>
      <c r="Z1713">
        <v>0</v>
      </c>
      <c r="AA1713">
        <v>0</v>
      </c>
      <c r="AB1713">
        <v>0</v>
      </c>
      <c r="AC1713">
        <v>0</v>
      </c>
      <c r="AF1713">
        <v>0</v>
      </c>
      <c r="AJ1713" t="s">
        <v>63</v>
      </c>
      <c r="AK1713">
        <v>0</v>
      </c>
      <c r="AL1713" t="s">
        <v>63</v>
      </c>
      <c r="AO1713" t="s">
        <v>2522</v>
      </c>
      <c r="AP1713" t="s">
        <v>571</v>
      </c>
      <c r="AR1713">
        <v>0</v>
      </c>
      <c r="AS1713">
        <v>0</v>
      </c>
      <c r="AT1713">
        <v>0</v>
      </c>
      <c r="AU1713">
        <v>0</v>
      </c>
      <c r="AV1713">
        <v>0</v>
      </c>
      <c r="AW1713">
        <v>0</v>
      </c>
      <c r="BA1713" t="s">
        <v>63</v>
      </c>
      <c r="BE1713" t="s">
        <v>571</v>
      </c>
      <c r="BH1713" t="s">
        <v>4018</v>
      </c>
    </row>
    <row r="1714" spans="1:60" x14ac:dyDescent="0.35">
      <c r="A1714" t="s">
        <v>4019</v>
      </c>
      <c r="B1714">
        <v>10000</v>
      </c>
      <c r="C1714">
        <v>10000</v>
      </c>
      <c r="D1714" s="2">
        <v>45776</v>
      </c>
      <c r="E1714" t="s">
        <v>59</v>
      </c>
      <c r="F1714" t="s">
        <v>4015</v>
      </c>
      <c r="G1714" t="s">
        <v>570</v>
      </c>
      <c r="H1714" t="s">
        <v>1838</v>
      </c>
      <c r="I1714">
        <v>1</v>
      </c>
      <c r="J1714" t="s">
        <v>63</v>
      </c>
      <c r="K1714">
        <v>59</v>
      </c>
      <c r="L1714" t="s">
        <v>6045</v>
      </c>
      <c r="M1714" t="s">
        <v>73</v>
      </c>
      <c r="N1714" t="s">
        <v>3811</v>
      </c>
      <c r="O1714" s="3">
        <v>1000</v>
      </c>
      <c r="R1714" s="2">
        <v>45775</v>
      </c>
      <c r="T1714">
        <v>6</v>
      </c>
      <c r="U1714" s="3">
        <v>6000</v>
      </c>
      <c r="V1714" t="s">
        <v>65</v>
      </c>
      <c r="W1714" t="s">
        <v>2521</v>
      </c>
      <c r="X1714">
        <v>0</v>
      </c>
      <c r="Y1714">
        <v>0</v>
      </c>
      <c r="Z1714">
        <v>0</v>
      </c>
      <c r="AA1714">
        <v>0</v>
      </c>
      <c r="AB1714">
        <v>0</v>
      </c>
      <c r="AC1714">
        <v>0</v>
      </c>
      <c r="AF1714">
        <v>0</v>
      </c>
      <c r="AJ1714" t="s">
        <v>63</v>
      </c>
      <c r="AK1714">
        <v>0</v>
      </c>
      <c r="AL1714" t="s">
        <v>63</v>
      </c>
      <c r="AO1714" t="s">
        <v>2522</v>
      </c>
      <c r="AP1714" t="s">
        <v>571</v>
      </c>
      <c r="AR1714">
        <v>0</v>
      </c>
      <c r="AS1714">
        <v>0</v>
      </c>
      <c r="AT1714">
        <v>0</v>
      </c>
      <c r="AU1714">
        <v>0</v>
      </c>
      <c r="AV1714">
        <v>0</v>
      </c>
      <c r="AW1714">
        <v>0</v>
      </c>
      <c r="BA1714" t="s">
        <v>63</v>
      </c>
      <c r="BE1714" t="s">
        <v>571</v>
      </c>
      <c r="BH1714" t="s">
        <v>4020</v>
      </c>
    </row>
    <row r="1715" spans="1:60" x14ac:dyDescent="0.35">
      <c r="A1715" t="s">
        <v>4019</v>
      </c>
      <c r="B1715">
        <v>20000</v>
      </c>
      <c r="C1715">
        <v>10000</v>
      </c>
      <c r="D1715" s="2">
        <v>45776</v>
      </c>
      <c r="E1715" t="s">
        <v>59</v>
      </c>
      <c r="F1715" t="s">
        <v>4015</v>
      </c>
      <c r="G1715" t="s">
        <v>570</v>
      </c>
      <c r="H1715" t="s">
        <v>1838</v>
      </c>
      <c r="I1715">
        <v>1</v>
      </c>
      <c r="J1715" t="s">
        <v>63</v>
      </c>
      <c r="K1715">
        <v>59</v>
      </c>
      <c r="L1715" t="s">
        <v>6045</v>
      </c>
      <c r="M1715" t="s">
        <v>73</v>
      </c>
      <c r="N1715" t="s">
        <v>3811</v>
      </c>
      <c r="O1715" s="3">
        <v>1000</v>
      </c>
      <c r="R1715" s="2">
        <v>45775</v>
      </c>
      <c r="T1715">
        <v>6</v>
      </c>
      <c r="U1715" s="3">
        <v>6000</v>
      </c>
      <c r="V1715" t="s">
        <v>65</v>
      </c>
      <c r="W1715" t="s">
        <v>2521</v>
      </c>
      <c r="X1715">
        <v>0</v>
      </c>
      <c r="Y1715">
        <v>0</v>
      </c>
      <c r="Z1715">
        <v>0</v>
      </c>
      <c r="AA1715">
        <v>0</v>
      </c>
      <c r="AB1715">
        <v>0</v>
      </c>
      <c r="AC1715">
        <v>0</v>
      </c>
      <c r="AF1715">
        <v>0</v>
      </c>
      <c r="AJ1715" t="s">
        <v>63</v>
      </c>
      <c r="AK1715">
        <v>0</v>
      </c>
      <c r="AL1715" t="s">
        <v>63</v>
      </c>
      <c r="AO1715" t="s">
        <v>2522</v>
      </c>
      <c r="AP1715" t="s">
        <v>571</v>
      </c>
      <c r="AR1715">
        <v>0</v>
      </c>
      <c r="AS1715">
        <v>0</v>
      </c>
      <c r="AT1715">
        <v>0</v>
      </c>
      <c r="AU1715">
        <v>0</v>
      </c>
      <c r="AV1715">
        <v>0</v>
      </c>
      <c r="AW1715">
        <v>0</v>
      </c>
      <c r="BA1715" t="s">
        <v>63</v>
      </c>
      <c r="BE1715" t="s">
        <v>571</v>
      </c>
      <c r="BH1715" t="s">
        <v>4020</v>
      </c>
    </row>
    <row r="1716" spans="1:60" x14ac:dyDescent="0.35">
      <c r="A1716" t="s">
        <v>5846</v>
      </c>
      <c r="B1716">
        <v>10000</v>
      </c>
      <c r="C1716">
        <v>30000</v>
      </c>
      <c r="D1716" s="2">
        <v>45777</v>
      </c>
      <c r="E1716" t="s">
        <v>59</v>
      </c>
      <c r="F1716" t="s">
        <v>5847</v>
      </c>
      <c r="G1716" t="s">
        <v>5848</v>
      </c>
      <c r="H1716" t="s">
        <v>3191</v>
      </c>
      <c r="I1716">
        <v>1</v>
      </c>
      <c r="J1716" t="s">
        <v>63</v>
      </c>
      <c r="K1716" s="7" t="s">
        <v>5990</v>
      </c>
      <c r="L1716" t="s">
        <v>6073</v>
      </c>
      <c r="M1716" t="s">
        <v>3801</v>
      </c>
      <c r="N1716" t="s">
        <v>3839</v>
      </c>
      <c r="O1716" s="3">
        <v>25000</v>
      </c>
      <c r="R1716" s="2">
        <v>45775</v>
      </c>
      <c r="T1716">
        <v>1</v>
      </c>
      <c r="U1716" s="3">
        <v>25000</v>
      </c>
      <c r="V1716" t="s">
        <v>65</v>
      </c>
      <c r="W1716" t="s">
        <v>3193</v>
      </c>
      <c r="X1716">
        <v>0</v>
      </c>
      <c r="Y1716">
        <v>0</v>
      </c>
      <c r="Z1716">
        <v>0</v>
      </c>
      <c r="AA1716">
        <v>0</v>
      </c>
      <c r="AB1716">
        <v>0</v>
      </c>
      <c r="AC1716">
        <v>0</v>
      </c>
      <c r="AF1716">
        <v>0</v>
      </c>
      <c r="AJ1716" t="s">
        <v>63</v>
      </c>
      <c r="AK1716">
        <v>0</v>
      </c>
      <c r="AL1716" t="s">
        <v>63</v>
      </c>
      <c r="AO1716" t="s">
        <v>3194</v>
      </c>
      <c r="AP1716" t="s">
        <v>275</v>
      </c>
      <c r="AR1716">
        <v>0</v>
      </c>
      <c r="AS1716">
        <v>0</v>
      </c>
      <c r="AT1716">
        <v>0</v>
      </c>
      <c r="AU1716">
        <v>0</v>
      </c>
      <c r="AV1716">
        <v>0</v>
      </c>
      <c r="AW1716">
        <v>0</v>
      </c>
      <c r="BA1716" t="s">
        <v>63</v>
      </c>
      <c r="BE1716" t="s">
        <v>275</v>
      </c>
      <c r="BH1716" t="s">
        <v>5849</v>
      </c>
    </row>
    <row r="1717" spans="1:60" x14ac:dyDescent="0.35">
      <c r="A1717" t="s">
        <v>3916</v>
      </c>
      <c r="B1717">
        <v>10000</v>
      </c>
      <c r="C1717">
        <v>20000</v>
      </c>
      <c r="D1717" s="2">
        <v>45775</v>
      </c>
      <c r="E1717" t="s">
        <v>59</v>
      </c>
      <c r="F1717" t="s">
        <v>3917</v>
      </c>
      <c r="G1717" t="s">
        <v>3918</v>
      </c>
      <c r="I1717">
        <v>1</v>
      </c>
      <c r="J1717" t="s">
        <v>63</v>
      </c>
      <c r="K1717">
        <v>60</v>
      </c>
      <c r="L1717" t="s">
        <v>6048</v>
      </c>
      <c r="M1717" t="s">
        <v>222</v>
      </c>
      <c r="N1717" t="s">
        <v>3835</v>
      </c>
      <c r="O1717" s="3">
        <v>7050</v>
      </c>
      <c r="R1717" s="2">
        <v>45775</v>
      </c>
      <c r="T1717">
        <v>2</v>
      </c>
      <c r="U1717" s="3">
        <v>14100</v>
      </c>
      <c r="V1717" t="s">
        <v>65</v>
      </c>
      <c r="W1717" t="s">
        <v>3919</v>
      </c>
      <c r="X1717">
        <v>0</v>
      </c>
      <c r="Y1717">
        <v>0</v>
      </c>
      <c r="Z1717">
        <v>0</v>
      </c>
      <c r="AA1717">
        <v>0</v>
      </c>
      <c r="AB1717">
        <v>0</v>
      </c>
      <c r="AC1717">
        <v>0</v>
      </c>
      <c r="AF1717">
        <v>0</v>
      </c>
      <c r="AJ1717" t="s">
        <v>63</v>
      </c>
      <c r="AK1717">
        <v>0</v>
      </c>
      <c r="AL1717" t="s">
        <v>63</v>
      </c>
      <c r="AO1717" t="s">
        <v>3920</v>
      </c>
      <c r="AP1717" t="s">
        <v>68</v>
      </c>
      <c r="AR1717">
        <v>0</v>
      </c>
      <c r="AS1717">
        <v>0</v>
      </c>
      <c r="AT1717">
        <v>0</v>
      </c>
      <c r="AU1717">
        <v>0</v>
      </c>
      <c r="AV1717">
        <v>0</v>
      </c>
      <c r="AW1717">
        <v>0</v>
      </c>
      <c r="BA1717" t="s">
        <v>63</v>
      </c>
      <c r="BE1717" t="s">
        <v>68</v>
      </c>
      <c r="BH1717" t="s">
        <v>3921</v>
      </c>
    </row>
    <row r="1718" spans="1:60" x14ac:dyDescent="0.35">
      <c r="A1718" t="s">
        <v>4038</v>
      </c>
      <c r="B1718">
        <v>10000</v>
      </c>
      <c r="C1718">
        <v>10000</v>
      </c>
      <c r="D1718" s="2">
        <v>45776</v>
      </c>
      <c r="E1718" t="s">
        <v>59</v>
      </c>
      <c r="F1718" s="4">
        <v>0.46488425925925925</v>
      </c>
      <c r="G1718" t="s">
        <v>4039</v>
      </c>
      <c r="H1718" t="s">
        <v>4040</v>
      </c>
      <c r="I1718">
        <v>1</v>
      </c>
      <c r="J1718" t="s">
        <v>63</v>
      </c>
      <c r="K1718" s="7" t="s">
        <v>812</v>
      </c>
      <c r="L1718" t="s">
        <v>6072</v>
      </c>
      <c r="M1718" t="s">
        <v>813</v>
      </c>
      <c r="N1718" t="s">
        <v>3824</v>
      </c>
      <c r="O1718">
        <v>400</v>
      </c>
      <c r="R1718" s="2">
        <v>45775</v>
      </c>
      <c r="T1718">
        <v>20</v>
      </c>
      <c r="U1718" s="3">
        <v>8000</v>
      </c>
      <c r="V1718" t="s">
        <v>65</v>
      </c>
      <c r="W1718" t="s">
        <v>4041</v>
      </c>
      <c r="X1718">
        <v>0</v>
      </c>
      <c r="Y1718">
        <v>0</v>
      </c>
      <c r="Z1718">
        <v>0</v>
      </c>
      <c r="AA1718">
        <v>0</v>
      </c>
      <c r="AB1718">
        <v>0</v>
      </c>
      <c r="AC1718">
        <v>0</v>
      </c>
      <c r="AF1718">
        <v>0</v>
      </c>
      <c r="AJ1718" t="s">
        <v>63</v>
      </c>
      <c r="AK1718">
        <v>0</v>
      </c>
      <c r="AL1718" t="s">
        <v>63</v>
      </c>
      <c r="AO1718" t="s">
        <v>4042</v>
      </c>
      <c r="AP1718" t="s">
        <v>147</v>
      </c>
      <c r="AR1718">
        <v>0</v>
      </c>
      <c r="AS1718">
        <v>0</v>
      </c>
      <c r="AT1718">
        <v>0</v>
      </c>
      <c r="AU1718">
        <v>0</v>
      </c>
      <c r="AV1718">
        <v>0</v>
      </c>
      <c r="AW1718">
        <v>0</v>
      </c>
      <c r="BA1718" t="s">
        <v>63</v>
      </c>
      <c r="BE1718" t="s">
        <v>147</v>
      </c>
      <c r="BH1718" t="s">
        <v>4043</v>
      </c>
    </row>
    <row r="1719" spans="1:60" x14ac:dyDescent="0.35">
      <c r="A1719" t="s">
        <v>4021</v>
      </c>
      <c r="B1719">
        <v>10000</v>
      </c>
      <c r="C1719">
        <v>20000</v>
      </c>
      <c r="D1719" s="2">
        <v>45776</v>
      </c>
      <c r="E1719" t="s">
        <v>59</v>
      </c>
      <c r="F1719" t="s">
        <v>4022</v>
      </c>
      <c r="G1719" t="s">
        <v>4023</v>
      </c>
      <c r="H1719" t="s">
        <v>4024</v>
      </c>
      <c r="I1719">
        <v>2</v>
      </c>
      <c r="J1719" t="s">
        <v>63</v>
      </c>
      <c r="K1719">
        <v>60</v>
      </c>
      <c r="L1719" t="s">
        <v>6048</v>
      </c>
      <c r="M1719" t="s">
        <v>222</v>
      </c>
      <c r="N1719" t="s">
        <v>3835</v>
      </c>
      <c r="O1719" s="3">
        <v>3000</v>
      </c>
      <c r="R1719" s="2">
        <v>45775</v>
      </c>
      <c r="T1719">
        <v>2</v>
      </c>
      <c r="U1719" s="3">
        <v>6000</v>
      </c>
      <c r="V1719" t="s">
        <v>65</v>
      </c>
      <c r="W1719" t="s">
        <v>4025</v>
      </c>
      <c r="X1719">
        <v>0</v>
      </c>
      <c r="Y1719">
        <v>0</v>
      </c>
      <c r="Z1719">
        <v>0</v>
      </c>
      <c r="AA1719">
        <v>0</v>
      </c>
      <c r="AB1719">
        <v>0</v>
      </c>
      <c r="AC1719">
        <v>0</v>
      </c>
      <c r="AF1719">
        <v>0</v>
      </c>
      <c r="AJ1719" t="s">
        <v>63</v>
      </c>
      <c r="AK1719">
        <v>0</v>
      </c>
      <c r="AL1719" t="s">
        <v>63</v>
      </c>
      <c r="AO1719" t="s">
        <v>4026</v>
      </c>
      <c r="AP1719" t="s">
        <v>282</v>
      </c>
      <c r="AR1719">
        <v>0</v>
      </c>
      <c r="AS1719">
        <v>0</v>
      </c>
      <c r="AT1719">
        <v>0</v>
      </c>
      <c r="AU1719">
        <v>0</v>
      </c>
      <c r="AV1719">
        <v>0</v>
      </c>
      <c r="AW1719">
        <v>0</v>
      </c>
      <c r="BA1719" t="s">
        <v>63</v>
      </c>
      <c r="BE1719" t="s">
        <v>282</v>
      </c>
      <c r="BH1719" t="s">
        <v>4027</v>
      </c>
    </row>
    <row r="1720" spans="1:60" x14ac:dyDescent="0.35">
      <c r="A1720" t="s">
        <v>3922</v>
      </c>
      <c r="B1720">
        <v>10000</v>
      </c>
      <c r="C1720">
        <v>10000</v>
      </c>
      <c r="D1720" s="2">
        <v>45775</v>
      </c>
      <c r="E1720" t="s">
        <v>59</v>
      </c>
      <c r="F1720" t="s">
        <v>3923</v>
      </c>
      <c r="G1720" t="s">
        <v>3924</v>
      </c>
      <c r="H1720" t="s">
        <v>3925</v>
      </c>
      <c r="I1720">
        <v>1</v>
      </c>
      <c r="J1720" t="s">
        <v>63</v>
      </c>
      <c r="K1720">
        <v>22</v>
      </c>
      <c r="L1720" t="s">
        <v>6063</v>
      </c>
      <c r="M1720" t="s">
        <v>685</v>
      </c>
      <c r="N1720" t="s">
        <v>3805</v>
      </c>
      <c r="O1720">
        <v>600</v>
      </c>
      <c r="R1720" s="2">
        <v>45775</v>
      </c>
      <c r="T1720">
        <v>2</v>
      </c>
      <c r="U1720" s="3">
        <v>1200</v>
      </c>
      <c r="V1720" t="s">
        <v>65</v>
      </c>
      <c r="W1720" t="s">
        <v>3926</v>
      </c>
      <c r="X1720">
        <v>0</v>
      </c>
      <c r="Y1720">
        <v>0</v>
      </c>
      <c r="Z1720">
        <v>0</v>
      </c>
      <c r="AA1720">
        <v>0</v>
      </c>
      <c r="AB1720">
        <v>0</v>
      </c>
      <c r="AC1720">
        <v>0</v>
      </c>
      <c r="AF1720">
        <v>0</v>
      </c>
      <c r="AJ1720" t="s">
        <v>63</v>
      </c>
      <c r="AK1720">
        <v>0</v>
      </c>
      <c r="AL1720" t="s">
        <v>63</v>
      </c>
      <c r="AO1720" t="s">
        <v>3927</v>
      </c>
      <c r="AP1720" t="s">
        <v>1741</v>
      </c>
      <c r="AR1720">
        <v>0</v>
      </c>
      <c r="AS1720">
        <v>0</v>
      </c>
      <c r="AT1720">
        <v>0</v>
      </c>
      <c r="AU1720">
        <v>0</v>
      </c>
      <c r="AV1720">
        <v>0</v>
      </c>
      <c r="AW1720">
        <v>0</v>
      </c>
      <c r="BA1720" t="s">
        <v>63</v>
      </c>
      <c r="BE1720" t="s">
        <v>1741</v>
      </c>
      <c r="BH1720" t="s">
        <v>3928</v>
      </c>
    </row>
    <row r="1721" spans="1:60" x14ac:dyDescent="0.35">
      <c r="A1721" t="s">
        <v>5857</v>
      </c>
      <c r="B1721">
        <v>20000</v>
      </c>
      <c r="C1721">
        <v>30000</v>
      </c>
      <c r="D1721" s="2">
        <v>45782</v>
      </c>
      <c r="E1721" t="s">
        <v>59</v>
      </c>
      <c r="F1721" t="s">
        <v>5858</v>
      </c>
      <c r="G1721" t="s">
        <v>5859</v>
      </c>
      <c r="H1721" t="s">
        <v>62</v>
      </c>
      <c r="I1721">
        <v>1</v>
      </c>
      <c r="J1721" t="s">
        <v>63</v>
      </c>
      <c r="K1721">
        <v>103</v>
      </c>
      <c r="L1721" t="s">
        <v>6044</v>
      </c>
      <c r="M1721" t="s">
        <v>64</v>
      </c>
      <c r="N1721" t="s">
        <v>3842</v>
      </c>
      <c r="O1721" s="3">
        <v>22500</v>
      </c>
      <c r="R1721" s="2">
        <v>45775</v>
      </c>
      <c r="T1721">
        <v>8</v>
      </c>
      <c r="U1721" s="3">
        <v>180000</v>
      </c>
      <c r="V1721" t="s">
        <v>65</v>
      </c>
      <c r="W1721" t="s">
        <v>66</v>
      </c>
      <c r="X1721">
        <v>0</v>
      </c>
      <c r="Y1721">
        <v>0</v>
      </c>
      <c r="Z1721">
        <v>0</v>
      </c>
      <c r="AA1721">
        <v>0</v>
      </c>
      <c r="AB1721">
        <v>0</v>
      </c>
      <c r="AC1721">
        <v>0</v>
      </c>
      <c r="AF1721">
        <v>0</v>
      </c>
      <c r="AJ1721" t="s">
        <v>63</v>
      </c>
      <c r="AK1721">
        <v>0</v>
      </c>
      <c r="AL1721" t="s">
        <v>63</v>
      </c>
      <c r="AO1721" t="s">
        <v>67</v>
      </c>
      <c r="AP1721" t="s">
        <v>68</v>
      </c>
      <c r="AR1721">
        <v>0</v>
      </c>
      <c r="AS1721">
        <v>0</v>
      </c>
      <c r="AT1721">
        <v>0</v>
      </c>
      <c r="AU1721">
        <v>0</v>
      </c>
      <c r="AV1721">
        <v>0</v>
      </c>
      <c r="AW1721">
        <v>0</v>
      </c>
      <c r="BA1721" t="s">
        <v>63</v>
      </c>
      <c r="BE1721" t="s">
        <v>68</v>
      </c>
      <c r="BH1721" t="s">
        <v>5860</v>
      </c>
    </row>
    <row r="1722" spans="1:60" x14ac:dyDescent="0.35">
      <c r="A1722" t="s">
        <v>4028</v>
      </c>
      <c r="B1722">
        <v>10000</v>
      </c>
      <c r="C1722">
        <v>10000</v>
      </c>
      <c r="D1722" s="2">
        <v>45776</v>
      </c>
      <c r="E1722" t="s">
        <v>59</v>
      </c>
      <c r="F1722" t="s">
        <v>3988</v>
      </c>
      <c r="G1722" t="s">
        <v>4029</v>
      </c>
      <c r="H1722" t="s">
        <v>515</v>
      </c>
      <c r="I1722">
        <v>1</v>
      </c>
      <c r="J1722" t="s">
        <v>63</v>
      </c>
      <c r="K1722">
        <v>32</v>
      </c>
      <c r="L1722" t="s">
        <v>6064</v>
      </c>
      <c r="M1722" t="s">
        <v>516</v>
      </c>
      <c r="N1722" t="s">
        <v>3833</v>
      </c>
      <c r="O1722" s="3">
        <v>5860</v>
      </c>
      <c r="R1722" s="2">
        <v>45775</v>
      </c>
      <c r="T1722">
        <v>1</v>
      </c>
      <c r="U1722" s="3">
        <v>5860</v>
      </c>
      <c r="V1722" t="s">
        <v>65</v>
      </c>
      <c r="W1722" t="s">
        <v>517</v>
      </c>
      <c r="X1722">
        <v>0</v>
      </c>
      <c r="Y1722">
        <v>0</v>
      </c>
      <c r="Z1722">
        <v>0</v>
      </c>
      <c r="AA1722">
        <v>0</v>
      </c>
      <c r="AB1722">
        <v>0</v>
      </c>
      <c r="AC1722">
        <v>0</v>
      </c>
      <c r="AF1722">
        <v>0</v>
      </c>
      <c r="AJ1722" t="s">
        <v>63</v>
      </c>
      <c r="AK1722">
        <v>0</v>
      </c>
      <c r="AL1722" t="s">
        <v>63</v>
      </c>
      <c r="AO1722" t="s">
        <v>518</v>
      </c>
      <c r="AP1722" t="s">
        <v>465</v>
      </c>
      <c r="AR1722">
        <v>0</v>
      </c>
      <c r="AS1722">
        <v>0</v>
      </c>
      <c r="AT1722">
        <v>0</v>
      </c>
      <c r="AU1722">
        <v>0</v>
      </c>
      <c r="AV1722">
        <v>0</v>
      </c>
      <c r="AW1722">
        <v>0</v>
      </c>
      <c r="BA1722" t="s">
        <v>63</v>
      </c>
      <c r="BE1722" t="s">
        <v>465</v>
      </c>
      <c r="BH1722" t="s">
        <v>3690</v>
      </c>
    </row>
    <row r="1723" spans="1:60" x14ac:dyDescent="0.35">
      <c r="A1723" t="s">
        <v>4030</v>
      </c>
      <c r="B1723">
        <v>10000</v>
      </c>
      <c r="C1723">
        <v>10000</v>
      </c>
      <c r="D1723" s="2">
        <v>45776</v>
      </c>
      <c r="E1723" t="s">
        <v>59</v>
      </c>
      <c r="F1723" t="s">
        <v>3988</v>
      </c>
      <c r="G1723" t="s">
        <v>4031</v>
      </c>
      <c r="H1723" t="s">
        <v>515</v>
      </c>
      <c r="I1723">
        <v>1</v>
      </c>
      <c r="J1723" t="s">
        <v>63</v>
      </c>
      <c r="K1723">
        <v>32</v>
      </c>
      <c r="L1723" t="s">
        <v>6064</v>
      </c>
      <c r="M1723" t="s">
        <v>516</v>
      </c>
      <c r="N1723" t="s">
        <v>3833</v>
      </c>
      <c r="O1723" s="3">
        <v>5860</v>
      </c>
      <c r="R1723" s="2">
        <v>45775</v>
      </c>
      <c r="T1723">
        <v>1</v>
      </c>
      <c r="U1723" s="3">
        <v>5860</v>
      </c>
      <c r="V1723" t="s">
        <v>65</v>
      </c>
      <c r="W1723" t="s">
        <v>517</v>
      </c>
      <c r="X1723">
        <v>0</v>
      </c>
      <c r="Y1723">
        <v>0</v>
      </c>
      <c r="Z1723">
        <v>0</v>
      </c>
      <c r="AA1723">
        <v>0</v>
      </c>
      <c r="AB1723">
        <v>0</v>
      </c>
      <c r="AC1723">
        <v>0</v>
      </c>
      <c r="AF1723">
        <v>0</v>
      </c>
      <c r="AJ1723" t="s">
        <v>63</v>
      </c>
      <c r="AK1723">
        <v>0</v>
      </c>
      <c r="AL1723" t="s">
        <v>63</v>
      </c>
      <c r="AO1723" t="s">
        <v>518</v>
      </c>
      <c r="AP1723" t="s">
        <v>465</v>
      </c>
      <c r="AR1723">
        <v>0</v>
      </c>
      <c r="AS1723">
        <v>0</v>
      </c>
      <c r="AT1723">
        <v>0</v>
      </c>
      <c r="AU1723">
        <v>0</v>
      </c>
      <c r="AV1723">
        <v>0</v>
      </c>
      <c r="AW1723">
        <v>0</v>
      </c>
      <c r="BA1723" t="s">
        <v>63</v>
      </c>
      <c r="BE1723" t="s">
        <v>465</v>
      </c>
      <c r="BH1723" t="s">
        <v>4032</v>
      </c>
    </row>
    <row r="1724" spans="1:60" x14ac:dyDescent="0.35">
      <c r="A1724" t="s">
        <v>5915</v>
      </c>
      <c r="B1724">
        <v>10000</v>
      </c>
      <c r="C1724">
        <v>20000</v>
      </c>
      <c r="D1724" s="2">
        <v>45776</v>
      </c>
      <c r="E1724" t="s">
        <v>59</v>
      </c>
      <c r="F1724" t="s">
        <v>5916</v>
      </c>
      <c r="G1724">
        <v>10620258074</v>
      </c>
      <c r="H1724" t="s">
        <v>543</v>
      </c>
      <c r="I1724">
        <v>2</v>
      </c>
      <c r="J1724" t="s">
        <v>63</v>
      </c>
      <c r="K1724">
        <v>77</v>
      </c>
      <c r="L1724" t="s">
        <v>6043</v>
      </c>
      <c r="M1724" t="s">
        <v>192</v>
      </c>
      <c r="N1724" t="s">
        <v>3848</v>
      </c>
      <c r="O1724">
        <v>423</v>
      </c>
      <c r="R1724" s="2">
        <v>45775</v>
      </c>
      <c r="T1724">
        <v>180</v>
      </c>
      <c r="U1724" s="3">
        <v>76140</v>
      </c>
      <c r="V1724" t="s">
        <v>65</v>
      </c>
      <c r="W1724" t="s">
        <v>5917</v>
      </c>
      <c r="X1724">
        <v>0</v>
      </c>
      <c r="Y1724">
        <v>0</v>
      </c>
      <c r="Z1724">
        <v>0</v>
      </c>
      <c r="AA1724">
        <v>0</v>
      </c>
      <c r="AB1724">
        <v>0</v>
      </c>
      <c r="AC1724">
        <v>0</v>
      </c>
      <c r="AF1724">
        <v>0</v>
      </c>
      <c r="AJ1724" t="s">
        <v>63</v>
      </c>
      <c r="AK1724">
        <v>0</v>
      </c>
      <c r="AL1724" t="s">
        <v>63</v>
      </c>
      <c r="AO1724" t="s">
        <v>5918</v>
      </c>
      <c r="AP1724" t="s">
        <v>2690</v>
      </c>
      <c r="AR1724">
        <v>0</v>
      </c>
      <c r="AS1724">
        <v>0</v>
      </c>
      <c r="AT1724">
        <v>0</v>
      </c>
      <c r="AU1724">
        <v>0</v>
      </c>
      <c r="AV1724">
        <v>0</v>
      </c>
      <c r="AW1724">
        <v>0</v>
      </c>
      <c r="BA1724" t="s">
        <v>63</v>
      </c>
      <c r="BE1724" t="s">
        <v>2690</v>
      </c>
      <c r="BH1724" t="s">
        <v>5919</v>
      </c>
    </row>
    <row r="1725" spans="1:60" x14ac:dyDescent="0.35">
      <c r="A1725" t="s">
        <v>5861</v>
      </c>
      <c r="B1725">
        <v>10000</v>
      </c>
      <c r="C1725">
        <v>20000</v>
      </c>
      <c r="D1725" s="2">
        <v>45776</v>
      </c>
      <c r="E1725" t="s">
        <v>59</v>
      </c>
      <c r="F1725" t="s">
        <v>5862</v>
      </c>
      <c r="G1725" t="s">
        <v>5863</v>
      </c>
      <c r="H1725" t="s">
        <v>1912</v>
      </c>
      <c r="I1725">
        <v>2</v>
      </c>
      <c r="J1725" t="s">
        <v>63</v>
      </c>
      <c r="K1725">
        <v>105</v>
      </c>
      <c r="L1725" t="s">
        <v>6067</v>
      </c>
      <c r="M1725" t="s">
        <v>281</v>
      </c>
      <c r="N1725" t="s">
        <v>3851</v>
      </c>
      <c r="O1725">
        <v>167</v>
      </c>
      <c r="R1725" s="2">
        <v>45775</v>
      </c>
      <c r="T1725">
        <v>30</v>
      </c>
      <c r="U1725" s="3">
        <v>5010</v>
      </c>
      <c r="V1725" t="s">
        <v>65</v>
      </c>
      <c r="W1725" t="s">
        <v>1913</v>
      </c>
      <c r="X1725">
        <v>0</v>
      </c>
      <c r="Y1725">
        <v>0</v>
      </c>
      <c r="Z1725">
        <v>0</v>
      </c>
      <c r="AA1725">
        <v>0</v>
      </c>
      <c r="AB1725">
        <v>0</v>
      </c>
      <c r="AC1725">
        <v>0</v>
      </c>
      <c r="AF1725">
        <v>0</v>
      </c>
      <c r="AJ1725" t="s">
        <v>63</v>
      </c>
      <c r="AK1725">
        <v>0</v>
      </c>
      <c r="AL1725" t="s">
        <v>63</v>
      </c>
      <c r="AO1725" t="s">
        <v>1914</v>
      </c>
      <c r="AP1725" t="s">
        <v>1915</v>
      </c>
      <c r="AR1725">
        <v>0</v>
      </c>
      <c r="AS1725">
        <v>0</v>
      </c>
      <c r="AT1725">
        <v>0</v>
      </c>
      <c r="AU1725">
        <v>0</v>
      </c>
      <c r="AV1725">
        <v>0</v>
      </c>
      <c r="AW1725">
        <v>0</v>
      </c>
      <c r="BA1725" t="s">
        <v>63</v>
      </c>
      <c r="BE1725" t="s">
        <v>1915</v>
      </c>
      <c r="BH1725" t="s">
        <v>5864</v>
      </c>
    </row>
    <row r="1726" spans="1:60" x14ac:dyDescent="0.35">
      <c r="A1726" t="s">
        <v>5865</v>
      </c>
      <c r="B1726">
        <v>10000</v>
      </c>
      <c r="C1726">
        <v>20000</v>
      </c>
      <c r="D1726" s="2">
        <v>45776</v>
      </c>
      <c r="E1726" t="s">
        <v>59</v>
      </c>
      <c r="F1726" t="s">
        <v>5866</v>
      </c>
      <c r="G1726" t="s">
        <v>5863</v>
      </c>
      <c r="H1726" t="s">
        <v>1919</v>
      </c>
      <c r="I1726">
        <v>2</v>
      </c>
      <c r="J1726" t="s">
        <v>63</v>
      </c>
      <c r="K1726">
        <v>105</v>
      </c>
      <c r="L1726" t="s">
        <v>6067</v>
      </c>
      <c r="M1726" t="s">
        <v>281</v>
      </c>
      <c r="N1726" t="s">
        <v>3851</v>
      </c>
      <c r="O1726">
        <v>143</v>
      </c>
      <c r="R1726" s="2">
        <v>45775</v>
      </c>
      <c r="T1726">
        <v>35</v>
      </c>
      <c r="U1726" s="3">
        <v>5005</v>
      </c>
      <c r="V1726" t="s">
        <v>65</v>
      </c>
      <c r="W1726" t="s">
        <v>1920</v>
      </c>
      <c r="X1726">
        <v>0</v>
      </c>
      <c r="Y1726">
        <v>0</v>
      </c>
      <c r="Z1726">
        <v>0</v>
      </c>
      <c r="AA1726">
        <v>0</v>
      </c>
      <c r="AB1726">
        <v>0</v>
      </c>
      <c r="AC1726">
        <v>0</v>
      </c>
      <c r="AF1726">
        <v>0</v>
      </c>
      <c r="AJ1726" t="s">
        <v>63</v>
      </c>
      <c r="AK1726">
        <v>0</v>
      </c>
      <c r="AL1726" t="s">
        <v>63</v>
      </c>
      <c r="AO1726" t="s">
        <v>1921</v>
      </c>
      <c r="AP1726" t="s">
        <v>1915</v>
      </c>
      <c r="AR1726">
        <v>0</v>
      </c>
      <c r="AS1726">
        <v>0</v>
      </c>
      <c r="AT1726">
        <v>0</v>
      </c>
      <c r="AU1726">
        <v>0</v>
      </c>
      <c r="AV1726">
        <v>0</v>
      </c>
      <c r="AW1726">
        <v>0</v>
      </c>
      <c r="BA1726" t="s">
        <v>63</v>
      </c>
      <c r="BE1726" t="s">
        <v>1915</v>
      </c>
      <c r="BH1726" t="s">
        <v>5864</v>
      </c>
    </row>
    <row r="1727" spans="1:60" x14ac:dyDescent="0.35">
      <c r="A1727" t="s">
        <v>5867</v>
      </c>
      <c r="B1727">
        <v>10000</v>
      </c>
      <c r="C1727">
        <v>20000</v>
      </c>
      <c r="D1727" s="2">
        <v>45776</v>
      </c>
      <c r="E1727" t="s">
        <v>59</v>
      </c>
      <c r="F1727" t="s">
        <v>5866</v>
      </c>
      <c r="G1727" t="s">
        <v>5863</v>
      </c>
      <c r="H1727" t="s">
        <v>1924</v>
      </c>
      <c r="I1727">
        <v>2</v>
      </c>
      <c r="J1727" t="s">
        <v>63</v>
      </c>
      <c r="K1727">
        <v>105</v>
      </c>
      <c r="L1727" t="s">
        <v>6067</v>
      </c>
      <c r="M1727" t="s">
        <v>281</v>
      </c>
      <c r="N1727" t="s">
        <v>3851</v>
      </c>
      <c r="O1727">
        <v>143</v>
      </c>
      <c r="R1727" s="2">
        <v>45775</v>
      </c>
      <c r="T1727">
        <v>35</v>
      </c>
      <c r="U1727" s="3">
        <v>5005</v>
      </c>
      <c r="V1727" t="s">
        <v>65</v>
      </c>
      <c r="W1727" t="s">
        <v>1925</v>
      </c>
      <c r="X1727">
        <v>0</v>
      </c>
      <c r="Y1727">
        <v>0</v>
      </c>
      <c r="Z1727">
        <v>0</v>
      </c>
      <c r="AA1727">
        <v>0</v>
      </c>
      <c r="AB1727">
        <v>0</v>
      </c>
      <c r="AC1727">
        <v>0</v>
      </c>
      <c r="AF1727">
        <v>0</v>
      </c>
      <c r="AJ1727" t="s">
        <v>63</v>
      </c>
      <c r="AK1727">
        <v>0</v>
      </c>
      <c r="AL1727" t="s">
        <v>63</v>
      </c>
      <c r="AO1727" t="s">
        <v>1926</v>
      </c>
      <c r="AP1727" t="s">
        <v>1915</v>
      </c>
      <c r="AR1727">
        <v>0</v>
      </c>
      <c r="AS1727">
        <v>0</v>
      </c>
      <c r="AT1727">
        <v>0</v>
      </c>
      <c r="AU1727">
        <v>0</v>
      </c>
      <c r="AV1727">
        <v>0</v>
      </c>
      <c r="AW1727">
        <v>0</v>
      </c>
      <c r="BA1727" t="s">
        <v>63</v>
      </c>
      <c r="BE1727" t="s">
        <v>1915</v>
      </c>
      <c r="BH1727" t="s">
        <v>5864</v>
      </c>
    </row>
    <row r="1728" spans="1:60" x14ac:dyDescent="0.35">
      <c r="A1728" t="s">
        <v>5868</v>
      </c>
      <c r="B1728">
        <v>10000</v>
      </c>
      <c r="C1728">
        <v>20000</v>
      </c>
      <c r="D1728" s="2">
        <v>45776</v>
      </c>
      <c r="E1728" t="s">
        <v>59</v>
      </c>
      <c r="F1728" t="s">
        <v>5862</v>
      </c>
      <c r="G1728" t="s">
        <v>5863</v>
      </c>
      <c r="H1728" t="s">
        <v>1929</v>
      </c>
      <c r="I1728">
        <v>2</v>
      </c>
      <c r="J1728" t="s">
        <v>63</v>
      </c>
      <c r="K1728">
        <v>105</v>
      </c>
      <c r="L1728" t="s">
        <v>6067</v>
      </c>
      <c r="M1728" t="s">
        <v>281</v>
      </c>
      <c r="N1728" t="s">
        <v>3851</v>
      </c>
      <c r="O1728">
        <v>143</v>
      </c>
      <c r="R1728" s="2">
        <v>45775</v>
      </c>
      <c r="T1728">
        <v>35</v>
      </c>
      <c r="U1728" s="3">
        <v>5005</v>
      </c>
      <c r="V1728" t="s">
        <v>65</v>
      </c>
      <c r="W1728" t="s">
        <v>1930</v>
      </c>
      <c r="X1728">
        <v>0</v>
      </c>
      <c r="Y1728">
        <v>0</v>
      </c>
      <c r="Z1728">
        <v>0</v>
      </c>
      <c r="AA1728">
        <v>0</v>
      </c>
      <c r="AB1728">
        <v>0</v>
      </c>
      <c r="AC1728">
        <v>0</v>
      </c>
      <c r="AF1728">
        <v>0</v>
      </c>
      <c r="AJ1728" t="s">
        <v>63</v>
      </c>
      <c r="AK1728">
        <v>0</v>
      </c>
      <c r="AL1728" t="s">
        <v>63</v>
      </c>
      <c r="AO1728" t="s">
        <v>1931</v>
      </c>
      <c r="AP1728" t="s">
        <v>1915</v>
      </c>
      <c r="AR1728">
        <v>0</v>
      </c>
      <c r="AS1728">
        <v>0</v>
      </c>
      <c r="AT1728">
        <v>0</v>
      </c>
      <c r="AU1728">
        <v>0</v>
      </c>
      <c r="AV1728">
        <v>0</v>
      </c>
      <c r="AW1728">
        <v>0</v>
      </c>
      <c r="BA1728" t="s">
        <v>63</v>
      </c>
      <c r="BE1728" t="s">
        <v>1915</v>
      </c>
      <c r="BH1728" t="s">
        <v>5864</v>
      </c>
    </row>
    <row r="1729" spans="1:60" x14ac:dyDescent="0.35">
      <c r="A1729" t="s">
        <v>5869</v>
      </c>
      <c r="B1729">
        <v>10000</v>
      </c>
      <c r="C1729">
        <v>20000</v>
      </c>
      <c r="D1729" s="2">
        <v>45776</v>
      </c>
      <c r="E1729" t="s">
        <v>59</v>
      </c>
      <c r="F1729" t="s">
        <v>5870</v>
      </c>
      <c r="G1729" t="s">
        <v>5863</v>
      </c>
      <c r="H1729" t="s">
        <v>1934</v>
      </c>
      <c r="I1729">
        <v>2</v>
      </c>
      <c r="J1729" t="s">
        <v>63</v>
      </c>
      <c r="K1729">
        <v>105</v>
      </c>
      <c r="L1729" t="s">
        <v>6067</v>
      </c>
      <c r="M1729" t="s">
        <v>281</v>
      </c>
      <c r="N1729" t="s">
        <v>3851</v>
      </c>
      <c r="O1729">
        <v>112</v>
      </c>
      <c r="R1729" s="2">
        <v>45775</v>
      </c>
      <c r="T1729">
        <v>45</v>
      </c>
      <c r="U1729" s="3">
        <v>5040</v>
      </c>
      <c r="V1729" t="s">
        <v>65</v>
      </c>
      <c r="W1729" t="s">
        <v>1935</v>
      </c>
      <c r="X1729">
        <v>0</v>
      </c>
      <c r="Y1729">
        <v>0</v>
      </c>
      <c r="Z1729">
        <v>0</v>
      </c>
      <c r="AA1729">
        <v>0</v>
      </c>
      <c r="AB1729">
        <v>0</v>
      </c>
      <c r="AC1729">
        <v>0</v>
      </c>
      <c r="AF1729">
        <v>0</v>
      </c>
      <c r="AJ1729" t="s">
        <v>63</v>
      </c>
      <c r="AK1729">
        <v>0</v>
      </c>
      <c r="AL1729" t="s">
        <v>63</v>
      </c>
      <c r="AO1729" t="s">
        <v>1936</v>
      </c>
      <c r="AP1729" t="s">
        <v>1915</v>
      </c>
      <c r="AR1729">
        <v>0</v>
      </c>
      <c r="AS1729">
        <v>0</v>
      </c>
      <c r="AT1729">
        <v>0</v>
      </c>
      <c r="AU1729">
        <v>0</v>
      </c>
      <c r="AV1729">
        <v>0</v>
      </c>
      <c r="AW1729">
        <v>0</v>
      </c>
      <c r="BA1729" t="s">
        <v>63</v>
      </c>
      <c r="BE1729" t="s">
        <v>1915</v>
      </c>
      <c r="BH1729" t="s">
        <v>5864</v>
      </c>
    </row>
    <row r="1730" spans="1:60" x14ac:dyDescent="0.35">
      <c r="A1730" t="s">
        <v>5871</v>
      </c>
      <c r="B1730">
        <v>10000</v>
      </c>
      <c r="C1730">
        <v>20000</v>
      </c>
      <c r="D1730" s="2">
        <v>45776</v>
      </c>
      <c r="E1730" t="s">
        <v>59</v>
      </c>
      <c r="F1730" t="s">
        <v>5870</v>
      </c>
      <c r="G1730" t="s">
        <v>5863</v>
      </c>
      <c r="H1730" t="s">
        <v>1939</v>
      </c>
      <c r="I1730">
        <v>2</v>
      </c>
      <c r="J1730" t="s">
        <v>63</v>
      </c>
      <c r="K1730">
        <v>105</v>
      </c>
      <c r="L1730" t="s">
        <v>6067</v>
      </c>
      <c r="M1730" t="s">
        <v>281</v>
      </c>
      <c r="N1730" t="s">
        <v>3851</v>
      </c>
      <c r="O1730">
        <v>143</v>
      </c>
      <c r="R1730" s="2">
        <v>45775</v>
      </c>
      <c r="T1730">
        <v>35</v>
      </c>
      <c r="U1730" s="3">
        <v>5005</v>
      </c>
      <c r="V1730" t="s">
        <v>65</v>
      </c>
      <c r="W1730" t="s">
        <v>1940</v>
      </c>
      <c r="X1730">
        <v>0</v>
      </c>
      <c r="Y1730">
        <v>0</v>
      </c>
      <c r="Z1730">
        <v>0</v>
      </c>
      <c r="AA1730">
        <v>0</v>
      </c>
      <c r="AB1730">
        <v>0</v>
      </c>
      <c r="AC1730">
        <v>0</v>
      </c>
      <c r="AF1730">
        <v>0</v>
      </c>
      <c r="AJ1730" t="s">
        <v>63</v>
      </c>
      <c r="AK1730">
        <v>0</v>
      </c>
      <c r="AL1730" t="s">
        <v>63</v>
      </c>
      <c r="AO1730" t="s">
        <v>1941</v>
      </c>
      <c r="AP1730" t="s">
        <v>1915</v>
      </c>
      <c r="AR1730">
        <v>0</v>
      </c>
      <c r="AS1730">
        <v>0</v>
      </c>
      <c r="AT1730">
        <v>0</v>
      </c>
      <c r="AU1730">
        <v>0</v>
      </c>
      <c r="AV1730">
        <v>0</v>
      </c>
      <c r="AW1730">
        <v>0</v>
      </c>
      <c r="BA1730" t="s">
        <v>63</v>
      </c>
      <c r="BE1730" t="s">
        <v>1915</v>
      </c>
      <c r="BH1730" t="s">
        <v>5864</v>
      </c>
    </row>
    <row r="1731" spans="1:60" x14ac:dyDescent="0.35">
      <c r="A1731" t="s">
        <v>5872</v>
      </c>
      <c r="B1731">
        <v>10000</v>
      </c>
      <c r="C1731">
        <v>20000</v>
      </c>
      <c r="D1731" s="2">
        <v>45776</v>
      </c>
      <c r="E1731" t="s">
        <v>59</v>
      </c>
      <c r="F1731" t="s">
        <v>5866</v>
      </c>
      <c r="G1731" t="s">
        <v>5863</v>
      </c>
      <c r="H1731" t="s">
        <v>1939</v>
      </c>
      <c r="I1731">
        <v>2</v>
      </c>
      <c r="J1731" t="s">
        <v>63</v>
      </c>
      <c r="K1731">
        <v>105</v>
      </c>
      <c r="L1731" t="s">
        <v>6067</v>
      </c>
      <c r="M1731" t="s">
        <v>281</v>
      </c>
      <c r="N1731" t="s">
        <v>3851</v>
      </c>
      <c r="O1731">
        <v>143</v>
      </c>
      <c r="R1731" s="2">
        <v>45775</v>
      </c>
      <c r="T1731">
        <v>35</v>
      </c>
      <c r="U1731" s="3">
        <v>5005</v>
      </c>
      <c r="V1731" t="s">
        <v>65</v>
      </c>
      <c r="W1731" t="s">
        <v>1944</v>
      </c>
      <c r="X1731">
        <v>0</v>
      </c>
      <c r="Y1731">
        <v>0</v>
      </c>
      <c r="Z1731">
        <v>0</v>
      </c>
      <c r="AA1731">
        <v>0</v>
      </c>
      <c r="AB1731">
        <v>0</v>
      </c>
      <c r="AC1731">
        <v>0</v>
      </c>
      <c r="AF1731">
        <v>0</v>
      </c>
      <c r="AJ1731" t="s">
        <v>63</v>
      </c>
      <c r="AK1731">
        <v>0</v>
      </c>
      <c r="AL1731" t="s">
        <v>63</v>
      </c>
      <c r="AO1731" t="s">
        <v>1945</v>
      </c>
      <c r="AP1731" t="s">
        <v>1915</v>
      </c>
      <c r="AR1731">
        <v>0</v>
      </c>
      <c r="AS1731">
        <v>0</v>
      </c>
      <c r="AT1731">
        <v>0</v>
      </c>
      <c r="AU1731">
        <v>0</v>
      </c>
      <c r="AV1731">
        <v>0</v>
      </c>
      <c r="AW1731">
        <v>0</v>
      </c>
      <c r="BA1731" t="s">
        <v>63</v>
      </c>
      <c r="BE1731" t="s">
        <v>1915</v>
      </c>
      <c r="BH1731" t="s">
        <v>5864</v>
      </c>
    </row>
    <row r="1732" spans="1:60" x14ac:dyDescent="0.35">
      <c r="A1732" t="s">
        <v>5873</v>
      </c>
      <c r="B1732">
        <v>10000</v>
      </c>
      <c r="C1732">
        <v>20000</v>
      </c>
      <c r="D1732" s="2">
        <v>45776</v>
      </c>
      <c r="E1732" t="s">
        <v>59</v>
      </c>
      <c r="F1732" t="s">
        <v>5874</v>
      </c>
      <c r="G1732" t="s">
        <v>5875</v>
      </c>
      <c r="H1732" t="s">
        <v>1949</v>
      </c>
      <c r="I1732">
        <v>2</v>
      </c>
      <c r="J1732" t="s">
        <v>63</v>
      </c>
      <c r="K1732">
        <v>105</v>
      </c>
      <c r="L1732" t="s">
        <v>6067</v>
      </c>
      <c r="M1732" t="s">
        <v>281</v>
      </c>
      <c r="N1732" t="s">
        <v>3851</v>
      </c>
      <c r="O1732">
        <v>143</v>
      </c>
      <c r="R1732" s="2">
        <v>45775</v>
      </c>
      <c r="T1732">
        <v>35</v>
      </c>
      <c r="U1732" s="3">
        <v>5005</v>
      </c>
      <c r="V1732" t="s">
        <v>65</v>
      </c>
      <c r="W1732" t="s">
        <v>1950</v>
      </c>
      <c r="X1732">
        <v>0</v>
      </c>
      <c r="Y1732">
        <v>0</v>
      </c>
      <c r="Z1732">
        <v>0</v>
      </c>
      <c r="AA1732">
        <v>0</v>
      </c>
      <c r="AB1732">
        <v>0</v>
      </c>
      <c r="AC1732">
        <v>0</v>
      </c>
      <c r="AF1732">
        <v>0</v>
      </c>
      <c r="AJ1732" t="s">
        <v>63</v>
      </c>
      <c r="AK1732">
        <v>0</v>
      </c>
      <c r="AL1732" t="s">
        <v>63</v>
      </c>
      <c r="AO1732" t="s">
        <v>1951</v>
      </c>
      <c r="AP1732" t="s">
        <v>1915</v>
      </c>
      <c r="AR1732">
        <v>0</v>
      </c>
      <c r="AS1732">
        <v>0</v>
      </c>
      <c r="AT1732">
        <v>0</v>
      </c>
      <c r="AU1732">
        <v>0</v>
      </c>
      <c r="AV1732">
        <v>0</v>
      </c>
      <c r="AW1732">
        <v>0</v>
      </c>
      <c r="BA1732" t="s">
        <v>63</v>
      </c>
      <c r="BE1732" t="s">
        <v>1915</v>
      </c>
      <c r="BH1732" t="s">
        <v>5876</v>
      </c>
    </row>
    <row r="1733" spans="1:60" x14ac:dyDescent="0.35">
      <c r="A1733" t="s">
        <v>5877</v>
      </c>
      <c r="B1733">
        <v>10000</v>
      </c>
      <c r="C1733">
        <v>20000</v>
      </c>
      <c r="D1733" s="2">
        <v>45776</v>
      </c>
      <c r="E1733" t="s">
        <v>59</v>
      </c>
      <c r="F1733" t="s">
        <v>5870</v>
      </c>
      <c r="G1733" t="s">
        <v>5863</v>
      </c>
      <c r="H1733" t="s">
        <v>1955</v>
      </c>
      <c r="I1733">
        <v>2</v>
      </c>
      <c r="J1733" t="s">
        <v>63</v>
      </c>
      <c r="K1733">
        <v>105</v>
      </c>
      <c r="L1733" t="s">
        <v>6067</v>
      </c>
      <c r="M1733" t="s">
        <v>281</v>
      </c>
      <c r="N1733" t="s">
        <v>3851</v>
      </c>
      <c r="O1733">
        <v>67</v>
      </c>
      <c r="R1733" s="2">
        <v>45775</v>
      </c>
      <c r="T1733">
        <v>75</v>
      </c>
      <c r="U1733" s="3">
        <v>5025</v>
      </c>
      <c r="V1733" t="s">
        <v>65</v>
      </c>
      <c r="W1733" t="s">
        <v>1956</v>
      </c>
      <c r="X1733">
        <v>0</v>
      </c>
      <c r="Y1733">
        <v>0</v>
      </c>
      <c r="Z1733">
        <v>0</v>
      </c>
      <c r="AA1733">
        <v>0</v>
      </c>
      <c r="AB1733">
        <v>0</v>
      </c>
      <c r="AC1733">
        <v>0</v>
      </c>
      <c r="AF1733">
        <v>0</v>
      </c>
      <c r="AJ1733" t="s">
        <v>63</v>
      </c>
      <c r="AK1733">
        <v>0</v>
      </c>
      <c r="AL1733" t="s">
        <v>63</v>
      </c>
      <c r="AO1733" t="s">
        <v>1957</v>
      </c>
      <c r="AP1733" t="s">
        <v>1915</v>
      </c>
      <c r="AR1733">
        <v>0</v>
      </c>
      <c r="AS1733">
        <v>0</v>
      </c>
      <c r="AT1733">
        <v>0</v>
      </c>
      <c r="AU1733">
        <v>0</v>
      </c>
      <c r="AV1733">
        <v>0</v>
      </c>
      <c r="AW1733">
        <v>0</v>
      </c>
      <c r="BA1733" t="s">
        <v>63</v>
      </c>
      <c r="BE1733" t="s">
        <v>1915</v>
      </c>
      <c r="BH1733" t="s">
        <v>5876</v>
      </c>
    </row>
    <row r="1734" spans="1:60" x14ac:dyDescent="0.35">
      <c r="A1734" t="s">
        <v>5878</v>
      </c>
      <c r="B1734">
        <v>10000</v>
      </c>
      <c r="C1734">
        <v>20000</v>
      </c>
      <c r="D1734" s="2">
        <v>45776</v>
      </c>
      <c r="E1734" t="s">
        <v>59</v>
      </c>
      <c r="F1734" t="s">
        <v>5879</v>
      </c>
      <c r="G1734" t="s">
        <v>5863</v>
      </c>
      <c r="H1734" t="s">
        <v>1960</v>
      </c>
      <c r="I1734">
        <v>2</v>
      </c>
      <c r="J1734" t="s">
        <v>63</v>
      </c>
      <c r="K1734">
        <v>105</v>
      </c>
      <c r="L1734" t="s">
        <v>6067</v>
      </c>
      <c r="M1734" t="s">
        <v>281</v>
      </c>
      <c r="N1734" t="s">
        <v>3851</v>
      </c>
      <c r="O1734">
        <v>200</v>
      </c>
      <c r="R1734" s="2">
        <v>45775</v>
      </c>
      <c r="T1734">
        <v>25</v>
      </c>
      <c r="U1734" s="3">
        <v>5000</v>
      </c>
      <c r="V1734" t="s">
        <v>65</v>
      </c>
      <c r="W1734" t="s">
        <v>1961</v>
      </c>
      <c r="X1734">
        <v>0</v>
      </c>
      <c r="Y1734">
        <v>0</v>
      </c>
      <c r="Z1734">
        <v>0</v>
      </c>
      <c r="AA1734">
        <v>0</v>
      </c>
      <c r="AB1734">
        <v>0</v>
      </c>
      <c r="AC1734">
        <v>0</v>
      </c>
      <c r="AF1734">
        <v>0</v>
      </c>
      <c r="AJ1734" t="s">
        <v>63</v>
      </c>
      <c r="AK1734">
        <v>0</v>
      </c>
      <c r="AL1734" t="s">
        <v>63</v>
      </c>
      <c r="AO1734" t="s">
        <v>1962</v>
      </c>
      <c r="AP1734" t="s">
        <v>1915</v>
      </c>
      <c r="AR1734">
        <v>0</v>
      </c>
      <c r="AS1734">
        <v>0</v>
      </c>
      <c r="AT1734">
        <v>0</v>
      </c>
      <c r="AU1734">
        <v>0</v>
      </c>
      <c r="AV1734">
        <v>0</v>
      </c>
      <c r="AW1734">
        <v>0</v>
      </c>
      <c r="BA1734" t="s">
        <v>63</v>
      </c>
      <c r="BE1734" t="s">
        <v>1915</v>
      </c>
      <c r="BH1734" t="s">
        <v>5876</v>
      </c>
    </row>
    <row r="1735" spans="1:60" x14ac:dyDescent="0.35">
      <c r="A1735" t="s">
        <v>5880</v>
      </c>
      <c r="B1735">
        <v>10000</v>
      </c>
      <c r="C1735">
        <v>20000</v>
      </c>
      <c r="D1735" s="2">
        <v>45776</v>
      </c>
      <c r="E1735" t="s">
        <v>59</v>
      </c>
      <c r="F1735" t="s">
        <v>5881</v>
      </c>
      <c r="G1735" t="s">
        <v>5875</v>
      </c>
      <c r="H1735" t="s">
        <v>1964</v>
      </c>
      <c r="I1735">
        <v>2</v>
      </c>
      <c r="J1735" t="s">
        <v>63</v>
      </c>
      <c r="K1735">
        <v>105</v>
      </c>
      <c r="L1735" t="s">
        <v>6067</v>
      </c>
      <c r="M1735" t="s">
        <v>281</v>
      </c>
      <c r="N1735" t="s">
        <v>3851</v>
      </c>
      <c r="O1735">
        <v>334</v>
      </c>
      <c r="R1735" s="2">
        <v>45775</v>
      </c>
      <c r="T1735">
        <v>9</v>
      </c>
      <c r="U1735" s="3">
        <v>3006</v>
      </c>
      <c r="V1735" t="s">
        <v>65</v>
      </c>
      <c r="W1735" t="s">
        <v>1965</v>
      </c>
      <c r="X1735">
        <v>0</v>
      </c>
      <c r="Y1735">
        <v>0</v>
      </c>
      <c r="Z1735">
        <v>0</v>
      </c>
      <c r="AA1735">
        <v>0</v>
      </c>
      <c r="AB1735">
        <v>0</v>
      </c>
      <c r="AC1735">
        <v>0</v>
      </c>
      <c r="AF1735">
        <v>0</v>
      </c>
      <c r="AJ1735" t="s">
        <v>63</v>
      </c>
      <c r="AK1735">
        <v>0</v>
      </c>
      <c r="AL1735" t="s">
        <v>63</v>
      </c>
      <c r="AO1735" t="s">
        <v>1966</v>
      </c>
      <c r="AP1735" t="s">
        <v>1915</v>
      </c>
      <c r="AR1735">
        <v>0</v>
      </c>
      <c r="AS1735">
        <v>0</v>
      </c>
      <c r="AT1735">
        <v>0</v>
      </c>
      <c r="AU1735">
        <v>0</v>
      </c>
      <c r="AV1735">
        <v>0</v>
      </c>
      <c r="AW1735">
        <v>0</v>
      </c>
      <c r="BA1735" t="s">
        <v>63</v>
      </c>
      <c r="BE1735" t="s">
        <v>1915</v>
      </c>
      <c r="BH1735" t="s">
        <v>5876</v>
      </c>
    </row>
    <row r="1736" spans="1:60" x14ac:dyDescent="0.35">
      <c r="A1736" t="s">
        <v>5882</v>
      </c>
      <c r="B1736">
        <v>10000</v>
      </c>
      <c r="C1736">
        <v>20000</v>
      </c>
      <c r="D1736" s="2">
        <v>45776</v>
      </c>
      <c r="E1736" t="s">
        <v>59</v>
      </c>
      <c r="F1736" t="s">
        <v>5879</v>
      </c>
      <c r="G1736" t="s">
        <v>5863</v>
      </c>
      <c r="H1736" t="s">
        <v>1969</v>
      </c>
      <c r="I1736">
        <v>2</v>
      </c>
      <c r="J1736" t="s">
        <v>63</v>
      </c>
      <c r="K1736">
        <v>105</v>
      </c>
      <c r="L1736" t="s">
        <v>6067</v>
      </c>
      <c r="M1736" t="s">
        <v>281</v>
      </c>
      <c r="N1736" t="s">
        <v>3851</v>
      </c>
      <c r="O1736">
        <v>250</v>
      </c>
      <c r="R1736" s="2">
        <v>45775</v>
      </c>
      <c r="T1736">
        <v>8</v>
      </c>
      <c r="U1736" s="3">
        <v>2000</v>
      </c>
      <c r="V1736" t="s">
        <v>65</v>
      </c>
      <c r="W1736" t="s">
        <v>1970</v>
      </c>
      <c r="X1736">
        <v>0</v>
      </c>
      <c r="Y1736">
        <v>0</v>
      </c>
      <c r="Z1736">
        <v>0</v>
      </c>
      <c r="AA1736">
        <v>0</v>
      </c>
      <c r="AB1736">
        <v>0</v>
      </c>
      <c r="AC1736">
        <v>0</v>
      </c>
      <c r="AF1736">
        <v>0</v>
      </c>
      <c r="AJ1736" t="s">
        <v>63</v>
      </c>
      <c r="AK1736">
        <v>0</v>
      </c>
      <c r="AL1736" t="s">
        <v>63</v>
      </c>
      <c r="AO1736" t="s">
        <v>1971</v>
      </c>
      <c r="AP1736" t="s">
        <v>1915</v>
      </c>
      <c r="AR1736">
        <v>0</v>
      </c>
      <c r="AS1736">
        <v>0</v>
      </c>
      <c r="AT1736">
        <v>0</v>
      </c>
      <c r="AU1736">
        <v>0</v>
      </c>
      <c r="AV1736">
        <v>0</v>
      </c>
      <c r="AW1736">
        <v>0</v>
      </c>
      <c r="BA1736" t="s">
        <v>63</v>
      </c>
      <c r="BE1736" t="s">
        <v>1915</v>
      </c>
      <c r="BH1736" t="s">
        <v>5876</v>
      </c>
    </row>
    <row r="1737" spans="1:60" x14ac:dyDescent="0.35">
      <c r="A1737" t="s">
        <v>5883</v>
      </c>
      <c r="B1737">
        <v>10000</v>
      </c>
      <c r="C1737">
        <v>20000</v>
      </c>
      <c r="D1737" s="2">
        <v>45776</v>
      </c>
      <c r="E1737" t="s">
        <v>59</v>
      </c>
      <c r="F1737" t="s">
        <v>5870</v>
      </c>
      <c r="G1737" t="s">
        <v>5863</v>
      </c>
      <c r="H1737" t="s">
        <v>1974</v>
      </c>
      <c r="I1737">
        <v>2</v>
      </c>
      <c r="J1737" t="s">
        <v>63</v>
      </c>
      <c r="K1737">
        <v>105</v>
      </c>
      <c r="L1737" t="s">
        <v>6067</v>
      </c>
      <c r="M1737" t="s">
        <v>281</v>
      </c>
      <c r="N1737" t="s">
        <v>3851</v>
      </c>
      <c r="O1737">
        <v>200</v>
      </c>
      <c r="R1737" s="2">
        <v>45775</v>
      </c>
      <c r="T1737">
        <v>15</v>
      </c>
      <c r="U1737" s="3">
        <v>3000</v>
      </c>
      <c r="V1737" t="s">
        <v>65</v>
      </c>
      <c r="W1737" t="s">
        <v>1975</v>
      </c>
      <c r="X1737">
        <v>0</v>
      </c>
      <c r="Y1737">
        <v>0</v>
      </c>
      <c r="Z1737">
        <v>0</v>
      </c>
      <c r="AA1737">
        <v>0</v>
      </c>
      <c r="AB1737">
        <v>0</v>
      </c>
      <c r="AC1737">
        <v>0</v>
      </c>
      <c r="AF1737">
        <v>0</v>
      </c>
      <c r="AJ1737" t="s">
        <v>63</v>
      </c>
      <c r="AK1737">
        <v>0</v>
      </c>
      <c r="AL1737" t="s">
        <v>63</v>
      </c>
      <c r="AO1737" t="s">
        <v>1976</v>
      </c>
      <c r="AP1737" t="s">
        <v>1915</v>
      </c>
      <c r="AR1737">
        <v>0</v>
      </c>
      <c r="AS1737">
        <v>0</v>
      </c>
      <c r="AT1737">
        <v>0</v>
      </c>
      <c r="AU1737">
        <v>0</v>
      </c>
      <c r="AV1737">
        <v>0</v>
      </c>
      <c r="AW1737">
        <v>0</v>
      </c>
      <c r="BA1737" t="s">
        <v>63</v>
      </c>
      <c r="BE1737" t="s">
        <v>1915</v>
      </c>
      <c r="BH1737" t="s">
        <v>5876</v>
      </c>
    </row>
    <row r="1738" spans="1:60" x14ac:dyDescent="0.35">
      <c r="A1738" t="s">
        <v>5884</v>
      </c>
      <c r="B1738">
        <v>10000</v>
      </c>
      <c r="C1738">
        <v>20000</v>
      </c>
      <c r="D1738" s="2">
        <v>45776</v>
      </c>
      <c r="E1738" t="s">
        <v>59</v>
      </c>
      <c r="F1738" t="s">
        <v>5881</v>
      </c>
      <c r="G1738" t="s">
        <v>5875</v>
      </c>
      <c r="H1738" t="s">
        <v>1978</v>
      </c>
      <c r="I1738">
        <v>2</v>
      </c>
      <c r="J1738" t="s">
        <v>63</v>
      </c>
      <c r="K1738">
        <v>105</v>
      </c>
      <c r="L1738" t="s">
        <v>6067</v>
      </c>
      <c r="M1738" t="s">
        <v>281</v>
      </c>
      <c r="N1738" t="s">
        <v>3851</v>
      </c>
      <c r="O1738">
        <v>334</v>
      </c>
      <c r="R1738" s="2">
        <v>45775</v>
      </c>
      <c r="T1738">
        <v>3</v>
      </c>
      <c r="U1738" s="3">
        <v>1002</v>
      </c>
      <c r="V1738" t="s">
        <v>65</v>
      </c>
      <c r="W1738" t="s">
        <v>1979</v>
      </c>
      <c r="X1738">
        <v>0</v>
      </c>
      <c r="Y1738">
        <v>0</v>
      </c>
      <c r="Z1738">
        <v>0</v>
      </c>
      <c r="AA1738">
        <v>0</v>
      </c>
      <c r="AB1738">
        <v>0</v>
      </c>
      <c r="AC1738">
        <v>0</v>
      </c>
      <c r="AF1738">
        <v>0</v>
      </c>
      <c r="AJ1738" t="s">
        <v>63</v>
      </c>
      <c r="AK1738">
        <v>0</v>
      </c>
      <c r="AL1738" t="s">
        <v>63</v>
      </c>
      <c r="AO1738" t="s">
        <v>1980</v>
      </c>
      <c r="AP1738" t="s">
        <v>1915</v>
      </c>
      <c r="AR1738">
        <v>0</v>
      </c>
      <c r="AS1738">
        <v>0</v>
      </c>
      <c r="AT1738">
        <v>0</v>
      </c>
      <c r="AU1738">
        <v>0</v>
      </c>
      <c r="AV1738">
        <v>0</v>
      </c>
      <c r="AW1738">
        <v>0</v>
      </c>
      <c r="BA1738" t="s">
        <v>63</v>
      </c>
      <c r="BE1738" t="s">
        <v>1915</v>
      </c>
      <c r="BH1738" t="s">
        <v>5876</v>
      </c>
    </row>
    <row r="1739" spans="1:60" x14ac:dyDescent="0.35">
      <c r="A1739" t="s">
        <v>3929</v>
      </c>
      <c r="B1739">
        <v>10000</v>
      </c>
      <c r="C1739">
        <v>10000</v>
      </c>
      <c r="D1739" s="2">
        <v>45775</v>
      </c>
      <c r="E1739" t="s">
        <v>59</v>
      </c>
      <c r="F1739" t="s">
        <v>3930</v>
      </c>
      <c r="G1739" t="s">
        <v>2902</v>
      </c>
      <c r="H1739" t="s">
        <v>3931</v>
      </c>
      <c r="I1739">
        <v>1</v>
      </c>
      <c r="J1739" t="s">
        <v>63</v>
      </c>
      <c r="K1739">
        <v>82</v>
      </c>
      <c r="L1739" t="s">
        <v>6055</v>
      </c>
      <c r="M1739" t="s">
        <v>352</v>
      </c>
      <c r="N1739" t="s">
        <v>3798</v>
      </c>
      <c r="O1739">
        <v>250</v>
      </c>
      <c r="R1739" s="2">
        <v>45775</v>
      </c>
      <c r="T1739">
        <v>4</v>
      </c>
      <c r="U1739" s="3">
        <v>1000</v>
      </c>
      <c r="V1739" t="s">
        <v>65</v>
      </c>
      <c r="W1739" t="s">
        <v>3932</v>
      </c>
      <c r="X1739">
        <v>0</v>
      </c>
      <c r="Y1739">
        <v>0</v>
      </c>
      <c r="Z1739">
        <v>0</v>
      </c>
      <c r="AA1739">
        <v>0</v>
      </c>
      <c r="AB1739">
        <v>0</v>
      </c>
      <c r="AC1739">
        <v>0</v>
      </c>
      <c r="AF1739">
        <v>0</v>
      </c>
      <c r="AJ1739" t="s">
        <v>63</v>
      </c>
      <c r="AK1739">
        <v>0</v>
      </c>
      <c r="AL1739" t="s">
        <v>63</v>
      </c>
      <c r="AO1739" t="s">
        <v>3933</v>
      </c>
      <c r="AP1739" t="s">
        <v>225</v>
      </c>
      <c r="AR1739">
        <v>0</v>
      </c>
      <c r="AS1739">
        <v>0</v>
      </c>
      <c r="AT1739">
        <v>0</v>
      </c>
      <c r="AU1739">
        <v>0</v>
      </c>
      <c r="AV1739">
        <v>0</v>
      </c>
      <c r="AW1739">
        <v>0</v>
      </c>
      <c r="BA1739" t="s">
        <v>63</v>
      </c>
      <c r="BE1739" t="s">
        <v>225</v>
      </c>
      <c r="BH1739" t="s">
        <v>3934</v>
      </c>
    </row>
    <row r="1740" spans="1:60" x14ac:dyDescent="0.35">
      <c r="A1740" t="s">
        <v>3935</v>
      </c>
      <c r="B1740">
        <v>10000</v>
      </c>
      <c r="C1740">
        <v>10000</v>
      </c>
      <c r="D1740" s="2">
        <v>45775</v>
      </c>
      <c r="E1740" t="s">
        <v>59</v>
      </c>
      <c r="F1740" t="s">
        <v>3936</v>
      </c>
      <c r="G1740" t="s">
        <v>719</v>
      </c>
      <c r="H1740" t="s">
        <v>3937</v>
      </c>
      <c r="I1740">
        <v>1</v>
      </c>
      <c r="J1740" t="s">
        <v>63</v>
      </c>
      <c r="K1740">
        <v>82</v>
      </c>
      <c r="L1740" t="s">
        <v>6055</v>
      </c>
      <c r="M1740" t="s">
        <v>352</v>
      </c>
      <c r="N1740" t="s">
        <v>3798</v>
      </c>
      <c r="O1740" s="3">
        <v>1429</v>
      </c>
      <c r="R1740" s="2">
        <v>45775</v>
      </c>
      <c r="T1740">
        <v>7</v>
      </c>
      <c r="U1740" s="3">
        <v>10003</v>
      </c>
      <c r="V1740" t="s">
        <v>65</v>
      </c>
      <c r="W1740" t="s">
        <v>3938</v>
      </c>
      <c r="X1740">
        <v>0</v>
      </c>
      <c r="Y1740">
        <v>0</v>
      </c>
      <c r="Z1740">
        <v>0</v>
      </c>
      <c r="AA1740">
        <v>0</v>
      </c>
      <c r="AB1740">
        <v>0</v>
      </c>
      <c r="AC1740">
        <v>0</v>
      </c>
      <c r="AF1740">
        <v>0</v>
      </c>
      <c r="AJ1740" t="s">
        <v>63</v>
      </c>
      <c r="AK1740">
        <v>0</v>
      </c>
      <c r="AL1740" t="s">
        <v>63</v>
      </c>
      <c r="AO1740" t="s">
        <v>3939</v>
      </c>
      <c r="AP1740" t="s">
        <v>225</v>
      </c>
      <c r="AR1740">
        <v>0</v>
      </c>
      <c r="AS1740">
        <v>0</v>
      </c>
      <c r="AT1740">
        <v>0</v>
      </c>
      <c r="AU1740">
        <v>0</v>
      </c>
      <c r="AV1740">
        <v>0</v>
      </c>
      <c r="AW1740">
        <v>0</v>
      </c>
      <c r="BA1740" t="s">
        <v>63</v>
      </c>
      <c r="BE1740" t="s">
        <v>225</v>
      </c>
      <c r="BH1740" t="s">
        <v>3934</v>
      </c>
    </row>
    <row r="1741" spans="1:60" x14ac:dyDescent="0.35">
      <c r="A1741" t="s">
        <v>3940</v>
      </c>
      <c r="B1741">
        <v>10000</v>
      </c>
      <c r="C1741">
        <v>10000</v>
      </c>
      <c r="D1741" s="2">
        <v>45775</v>
      </c>
      <c r="E1741" t="s">
        <v>59</v>
      </c>
      <c r="F1741" s="4">
        <v>0.45313657407407409</v>
      </c>
      <c r="G1741" t="s">
        <v>1528</v>
      </c>
      <c r="H1741" t="s">
        <v>3941</v>
      </c>
      <c r="I1741">
        <v>1</v>
      </c>
      <c r="J1741" t="s">
        <v>63</v>
      </c>
      <c r="K1741">
        <v>82</v>
      </c>
      <c r="L1741" t="s">
        <v>6055</v>
      </c>
      <c r="M1741" t="s">
        <v>352</v>
      </c>
      <c r="N1741" t="s">
        <v>3798</v>
      </c>
      <c r="O1741">
        <v>334</v>
      </c>
      <c r="R1741" s="2">
        <v>45775</v>
      </c>
      <c r="T1741">
        <v>3</v>
      </c>
      <c r="U1741" s="3">
        <v>1002</v>
      </c>
      <c r="V1741" t="s">
        <v>65</v>
      </c>
      <c r="W1741" t="s">
        <v>3942</v>
      </c>
      <c r="X1741">
        <v>0</v>
      </c>
      <c r="Y1741">
        <v>0</v>
      </c>
      <c r="Z1741">
        <v>0</v>
      </c>
      <c r="AA1741">
        <v>0</v>
      </c>
      <c r="AB1741">
        <v>0</v>
      </c>
      <c r="AC1741">
        <v>0</v>
      </c>
      <c r="AF1741">
        <v>0</v>
      </c>
      <c r="AJ1741" t="s">
        <v>63</v>
      </c>
      <c r="AK1741">
        <v>0</v>
      </c>
      <c r="AL1741" t="s">
        <v>63</v>
      </c>
      <c r="AO1741" t="s">
        <v>3943</v>
      </c>
      <c r="AP1741" t="s">
        <v>225</v>
      </c>
      <c r="AR1741">
        <v>0</v>
      </c>
      <c r="AS1741">
        <v>0</v>
      </c>
      <c r="AT1741">
        <v>0</v>
      </c>
      <c r="AU1741">
        <v>0</v>
      </c>
      <c r="AV1741">
        <v>0</v>
      </c>
      <c r="AW1741">
        <v>0</v>
      </c>
      <c r="BA1741" t="s">
        <v>63</v>
      </c>
      <c r="BE1741" t="s">
        <v>225</v>
      </c>
      <c r="BH1741" t="s">
        <v>3934</v>
      </c>
    </row>
    <row r="1742" spans="1:60" x14ac:dyDescent="0.35">
      <c r="A1742" t="s">
        <v>3947</v>
      </c>
      <c r="B1742">
        <v>10000</v>
      </c>
      <c r="C1742">
        <v>10000</v>
      </c>
      <c r="D1742" s="2">
        <v>45775</v>
      </c>
      <c r="E1742" t="s">
        <v>59</v>
      </c>
      <c r="F1742" t="s">
        <v>3936</v>
      </c>
      <c r="G1742" t="s">
        <v>3948</v>
      </c>
      <c r="H1742" t="s">
        <v>3280</v>
      </c>
      <c r="I1742">
        <v>1</v>
      </c>
      <c r="J1742" t="s">
        <v>63</v>
      </c>
      <c r="K1742" s="7">
        <v>112</v>
      </c>
      <c r="L1742" t="s">
        <v>6071</v>
      </c>
      <c r="M1742" t="s">
        <v>2634</v>
      </c>
      <c r="N1742" t="s">
        <v>3856</v>
      </c>
      <c r="O1742" s="3">
        <v>4608</v>
      </c>
      <c r="R1742" s="2">
        <v>45775</v>
      </c>
      <c r="T1742">
        <v>14</v>
      </c>
      <c r="U1742" s="3">
        <v>64512</v>
      </c>
      <c r="V1742" t="s">
        <v>65</v>
      </c>
      <c r="W1742">
        <v>86.915900010000001</v>
      </c>
      <c r="X1742">
        <v>0</v>
      </c>
      <c r="Y1742">
        <v>0</v>
      </c>
      <c r="Z1742">
        <v>0</v>
      </c>
      <c r="AA1742">
        <v>0</v>
      </c>
      <c r="AB1742">
        <v>0</v>
      </c>
      <c r="AC1742">
        <v>0</v>
      </c>
      <c r="AF1742">
        <v>0</v>
      </c>
      <c r="AJ1742" t="s">
        <v>63</v>
      </c>
      <c r="AK1742">
        <v>0</v>
      </c>
      <c r="AL1742" t="s">
        <v>63</v>
      </c>
      <c r="AO1742">
        <v>86.915899999999993</v>
      </c>
      <c r="AP1742" t="s">
        <v>1048</v>
      </c>
      <c r="AR1742">
        <v>0</v>
      </c>
      <c r="AS1742">
        <v>0</v>
      </c>
      <c r="AT1742">
        <v>0</v>
      </c>
      <c r="AU1742">
        <v>0</v>
      </c>
      <c r="AV1742">
        <v>0</v>
      </c>
      <c r="AW1742">
        <v>0</v>
      </c>
      <c r="BA1742" t="s">
        <v>63</v>
      </c>
      <c r="BE1742" t="s">
        <v>1048</v>
      </c>
      <c r="BH1742" t="s">
        <v>3949</v>
      </c>
    </row>
    <row r="1743" spans="1:60" x14ac:dyDescent="0.35">
      <c r="A1743" t="s">
        <v>3955</v>
      </c>
      <c r="B1743">
        <v>10000</v>
      </c>
      <c r="C1743">
        <v>10000</v>
      </c>
      <c r="D1743" s="2">
        <v>45775</v>
      </c>
      <c r="E1743" t="s">
        <v>59</v>
      </c>
      <c r="F1743" t="s">
        <v>3899</v>
      </c>
      <c r="G1743" t="s">
        <v>2739</v>
      </c>
      <c r="H1743" t="s">
        <v>973</v>
      </c>
      <c r="I1743">
        <v>1</v>
      </c>
      <c r="J1743" t="s">
        <v>63</v>
      </c>
      <c r="K1743">
        <v>59</v>
      </c>
      <c r="L1743" t="s">
        <v>6045</v>
      </c>
      <c r="M1743" t="s">
        <v>73</v>
      </c>
      <c r="N1743" t="s">
        <v>3811</v>
      </c>
      <c r="O1743" s="3">
        <v>3098</v>
      </c>
      <c r="R1743" s="2">
        <v>45775</v>
      </c>
      <c r="T1743">
        <v>4</v>
      </c>
      <c r="U1743" s="3">
        <v>12392</v>
      </c>
      <c r="V1743" t="s">
        <v>65</v>
      </c>
      <c r="W1743">
        <v>150487590001</v>
      </c>
      <c r="X1743">
        <v>0</v>
      </c>
      <c r="Y1743">
        <v>0</v>
      </c>
      <c r="Z1743">
        <v>0</v>
      </c>
      <c r="AA1743">
        <v>0</v>
      </c>
      <c r="AB1743">
        <v>0</v>
      </c>
      <c r="AC1743">
        <v>0</v>
      </c>
      <c r="AF1743">
        <v>0</v>
      </c>
      <c r="AJ1743" t="s">
        <v>63</v>
      </c>
      <c r="AK1743">
        <v>0</v>
      </c>
      <c r="AL1743" t="s">
        <v>63</v>
      </c>
      <c r="AO1743">
        <v>15048759</v>
      </c>
      <c r="AP1743" t="s">
        <v>571</v>
      </c>
      <c r="AR1743">
        <v>0</v>
      </c>
      <c r="AS1743">
        <v>0</v>
      </c>
      <c r="AT1743">
        <v>0</v>
      </c>
      <c r="AU1743">
        <v>0</v>
      </c>
      <c r="AV1743">
        <v>0</v>
      </c>
      <c r="AW1743">
        <v>0</v>
      </c>
      <c r="BA1743" t="s">
        <v>63</v>
      </c>
      <c r="BE1743" t="s">
        <v>571</v>
      </c>
      <c r="BH1743" t="s">
        <v>3956</v>
      </c>
    </row>
    <row r="1744" spans="1:60" x14ac:dyDescent="0.35">
      <c r="A1744" t="s">
        <v>3957</v>
      </c>
      <c r="B1744">
        <v>10000</v>
      </c>
      <c r="C1744">
        <v>10000</v>
      </c>
      <c r="D1744" s="2">
        <v>45775</v>
      </c>
      <c r="E1744" t="s">
        <v>59</v>
      </c>
      <c r="F1744" t="s">
        <v>3899</v>
      </c>
      <c r="G1744" t="s">
        <v>2739</v>
      </c>
      <c r="H1744" t="s">
        <v>973</v>
      </c>
      <c r="I1744">
        <v>1</v>
      </c>
      <c r="J1744" t="s">
        <v>63</v>
      </c>
      <c r="K1744">
        <v>59</v>
      </c>
      <c r="L1744" t="s">
        <v>6045</v>
      </c>
      <c r="M1744" t="s">
        <v>73</v>
      </c>
      <c r="N1744" t="s">
        <v>3811</v>
      </c>
      <c r="O1744" s="3">
        <v>3098</v>
      </c>
      <c r="R1744" s="2">
        <v>45775</v>
      </c>
      <c r="T1744">
        <v>4</v>
      </c>
      <c r="U1744" s="3">
        <v>12392</v>
      </c>
      <c r="V1744" t="s">
        <v>65</v>
      </c>
      <c r="W1744">
        <v>150487590001</v>
      </c>
      <c r="X1744">
        <v>0</v>
      </c>
      <c r="Y1744">
        <v>0</v>
      </c>
      <c r="Z1744">
        <v>0</v>
      </c>
      <c r="AA1744">
        <v>0</v>
      </c>
      <c r="AB1744">
        <v>0</v>
      </c>
      <c r="AC1744">
        <v>0</v>
      </c>
      <c r="AF1744">
        <v>0</v>
      </c>
      <c r="AJ1744" t="s">
        <v>63</v>
      </c>
      <c r="AK1744">
        <v>0</v>
      </c>
      <c r="AL1744" t="s">
        <v>63</v>
      </c>
      <c r="AO1744">
        <v>15048759</v>
      </c>
      <c r="AP1744" t="s">
        <v>571</v>
      </c>
      <c r="AR1744">
        <v>0</v>
      </c>
      <c r="AS1744">
        <v>0</v>
      </c>
      <c r="AT1744">
        <v>0</v>
      </c>
      <c r="AU1744">
        <v>0</v>
      </c>
      <c r="AV1744">
        <v>0</v>
      </c>
      <c r="AW1744">
        <v>0</v>
      </c>
      <c r="BA1744" t="s">
        <v>63</v>
      </c>
      <c r="BE1744" t="s">
        <v>571</v>
      </c>
      <c r="BH1744" t="s">
        <v>3958</v>
      </c>
    </row>
    <row r="1745" spans="1:60" x14ac:dyDescent="0.35">
      <c r="A1745" t="s">
        <v>4115</v>
      </c>
      <c r="B1745">
        <v>10000</v>
      </c>
      <c r="C1745">
        <v>10000</v>
      </c>
      <c r="D1745" s="2">
        <v>45776</v>
      </c>
      <c r="E1745" t="s">
        <v>59</v>
      </c>
      <c r="F1745" s="4">
        <v>0.48458333333333331</v>
      </c>
      <c r="G1745" t="s">
        <v>4116</v>
      </c>
      <c r="H1745" t="s">
        <v>2563</v>
      </c>
      <c r="I1745">
        <v>1</v>
      </c>
      <c r="J1745" t="s">
        <v>63</v>
      </c>
      <c r="K1745">
        <v>31</v>
      </c>
      <c r="L1745" t="s">
        <v>6061</v>
      </c>
      <c r="M1745" t="s">
        <v>2529</v>
      </c>
      <c r="N1745" t="s">
        <v>3807</v>
      </c>
      <c r="O1745" s="3">
        <v>39870</v>
      </c>
      <c r="R1745" s="2">
        <v>45775</v>
      </c>
      <c r="T1745">
        <v>1</v>
      </c>
      <c r="U1745" s="3">
        <v>39870</v>
      </c>
      <c r="V1745" t="s">
        <v>65</v>
      </c>
      <c r="W1745">
        <v>111818390001</v>
      </c>
      <c r="X1745">
        <v>0</v>
      </c>
      <c r="Y1745">
        <v>0</v>
      </c>
      <c r="Z1745">
        <v>0</v>
      </c>
      <c r="AA1745">
        <v>0</v>
      </c>
      <c r="AB1745">
        <v>0</v>
      </c>
      <c r="AC1745">
        <v>0</v>
      </c>
      <c r="AF1745">
        <v>0</v>
      </c>
      <c r="AJ1745" t="s">
        <v>63</v>
      </c>
      <c r="AK1745">
        <v>0</v>
      </c>
      <c r="AL1745" t="s">
        <v>63</v>
      </c>
      <c r="AO1745">
        <v>11181839</v>
      </c>
      <c r="AP1745" t="s">
        <v>571</v>
      </c>
      <c r="AR1745">
        <v>0</v>
      </c>
      <c r="AS1745">
        <v>0</v>
      </c>
      <c r="AT1745">
        <v>0</v>
      </c>
      <c r="AU1745">
        <v>0</v>
      </c>
      <c r="AV1745">
        <v>0</v>
      </c>
      <c r="AW1745">
        <v>0</v>
      </c>
      <c r="BA1745" t="s">
        <v>63</v>
      </c>
      <c r="BE1745" t="s">
        <v>571</v>
      </c>
      <c r="BH1745" t="s">
        <v>4117</v>
      </c>
    </row>
    <row r="1746" spans="1:60" x14ac:dyDescent="0.35">
      <c r="A1746" t="s">
        <v>4115</v>
      </c>
      <c r="B1746">
        <v>20000</v>
      </c>
      <c r="C1746">
        <v>10000</v>
      </c>
      <c r="D1746" s="2">
        <v>45776</v>
      </c>
      <c r="E1746" t="s">
        <v>59</v>
      </c>
      <c r="F1746" s="4">
        <v>0.48458333333333331</v>
      </c>
      <c r="G1746" t="s">
        <v>4116</v>
      </c>
      <c r="H1746" t="s">
        <v>2563</v>
      </c>
      <c r="I1746">
        <v>1</v>
      </c>
      <c r="J1746" t="s">
        <v>63</v>
      </c>
      <c r="K1746">
        <v>31</v>
      </c>
      <c r="L1746" t="s">
        <v>6061</v>
      </c>
      <c r="M1746" t="s">
        <v>2529</v>
      </c>
      <c r="N1746" t="s">
        <v>3807</v>
      </c>
      <c r="O1746" s="3">
        <v>39870</v>
      </c>
      <c r="R1746" s="2">
        <v>45775</v>
      </c>
      <c r="T1746">
        <v>1</v>
      </c>
      <c r="U1746" s="3">
        <v>39870</v>
      </c>
      <c r="V1746" t="s">
        <v>65</v>
      </c>
      <c r="W1746">
        <v>111818390001</v>
      </c>
      <c r="X1746">
        <v>0</v>
      </c>
      <c r="Y1746">
        <v>0</v>
      </c>
      <c r="Z1746">
        <v>0</v>
      </c>
      <c r="AA1746">
        <v>0</v>
      </c>
      <c r="AB1746">
        <v>0</v>
      </c>
      <c r="AC1746">
        <v>0</v>
      </c>
      <c r="AF1746">
        <v>0</v>
      </c>
      <c r="AJ1746" t="s">
        <v>63</v>
      </c>
      <c r="AK1746">
        <v>0</v>
      </c>
      <c r="AL1746" t="s">
        <v>63</v>
      </c>
      <c r="AO1746">
        <v>11181839</v>
      </c>
      <c r="AP1746" t="s">
        <v>571</v>
      </c>
      <c r="AR1746">
        <v>0</v>
      </c>
      <c r="AS1746">
        <v>0</v>
      </c>
      <c r="AT1746">
        <v>0</v>
      </c>
      <c r="AU1746">
        <v>0</v>
      </c>
      <c r="AV1746">
        <v>0</v>
      </c>
      <c r="AW1746">
        <v>0</v>
      </c>
      <c r="BA1746" t="s">
        <v>63</v>
      </c>
      <c r="BE1746" t="s">
        <v>571</v>
      </c>
      <c r="BH1746" t="s">
        <v>4117</v>
      </c>
    </row>
    <row r="1747" spans="1:60" x14ac:dyDescent="0.35">
      <c r="A1747" t="s">
        <v>4238</v>
      </c>
      <c r="B1747">
        <v>10000</v>
      </c>
      <c r="C1747">
        <v>10000</v>
      </c>
      <c r="D1747" s="2">
        <v>45777</v>
      </c>
      <c r="E1747" t="s">
        <v>59</v>
      </c>
      <c r="F1747" t="s">
        <v>4239</v>
      </c>
      <c r="G1747" t="s">
        <v>4240</v>
      </c>
      <c r="H1747" t="s">
        <v>4241</v>
      </c>
      <c r="I1747">
        <v>1</v>
      </c>
      <c r="J1747" t="s">
        <v>63</v>
      </c>
      <c r="K1747">
        <v>88</v>
      </c>
      <c r="L1747" t="s">
        <v>6058</v>
      </c>
      <c r="M1747" t="s">
        <v>144</v>
      </c>
      <c r="N1747" t="s">
        <v>3855</v>
      </c>
      <c r="O1747" s="3">
        <v>1000</v>
      </c>
      <c r="R1747" s="2">
        <v>45775</v>
      </c>
      <c r="T1747">
        <v>1</v>
      </c>
      <c r="U1747" s="3">
        <v>1000</v>
      </c>
      <c r="V1747" t="s">
        <v>65</v>
      </c>
      <c r="W1747">
        <v>190030320001</v>
      </c>
      <c r="X1747">
        <v>0</v>
      </c>
      <c r="Y1747">
        <v>0</v>
      </c>
      <c r="Z1747">
        <v>0</v>
      </c>
      <c r="AA1747">
        <v>0</v>
      </c>
      <c r="AB1747">
        <v>0</v>
      </c>
      <c r="AC1747">
        <v>0</v>
      </c>
      <c r="AF1747">
        <v>0</v>
      </c>
      <c r="AJ1747" t="s">
        <v>63</v>
      </c>
      <c r="AK1747">
        <v>0</v>
      </c>
      <c r="AL1747" t="s">
        <v>63</v>
      </c>
      <c r="AO1747">
        <v>19003032</v>
      </c>
      <c r="AP1747" t="s">
        <v>282</v>
      </c>
      <c r="AR1747">
        <v>0</v>
      </c>
      <c r="AS1747">
        <v>0</v>
      </c>
      <c r="AT1747">
        <v>0</v>
      </c>
      <c r="AU1747">
        <v>0</v>
      </c>
      <c r="AV1747">
        <v>0</v>
      </c>
      <c r="AW1747">
        <v>0</v>
      </c>
      <c r="BA1747" t="s">
        <v>63</v>
      </c>
      <c r="BE1747" t="s">
        <v>282</v>
      </c>
      <c r="BH1747" t="s">
        <v>4242</v>
      </c>
    </row>
    <row r="1748" spans="1:60" x14ac:dyDescent="0.35">
      <c r="A1748" t="s">
        <v>5991</v>
      </c>
      <c r="B1748">
        <v>10000</v>
      </c>
      <c r="C1748">
        <v>10000</v>
      </c>
      <c r="D1748" s="2">
        <v>45779</v>
      </c>
      <c r="E1748" t="s">
        <v>59</v>
      </c>
      <c r="F1748" t="s">
        <v>5992</v>
      </c>
      <c r="G1748" t="s">
        <v>5993</v>
      </c>
      <c r="H1748" t="s">
        <v>3191</v>
      </c>
      <c r="I1748">
        <v>1</v>
      </c>
      <c r="J1748" t="s">
        <v>63</v>
      </c>
      <c r="K1748" s="7" t="s">
        <v>5990</v>
      </c>
      <c r="L1748" t="s">
        <v>6073</v>
      </c>
      <c r="M1748" t="s">
        <v>3801</v>
      </c>
      <c r="N1748" t="s">
        <v>3839</v>
      </c>
      <c r="O1748" s="3">
        <v>60000</v>
      </c>
      <c r="R1748" s="2">
        <v>45775</v>
      </c>
      <c r="T1748">
        <v>1</v>
      </c>
      <c r="U1748" s="3">
        <v>60000</v>
      </c>
      <c r="V1748" t="s">
        <v>65</v>
      </c>
      <c r="W1748" t="s">
        <v>3193</v>
      </c>
      <c r="X1748">
        <v>0</v>
      </c>
      <c r="Y1748">
        <v>0</v>
      </c>
      <c r="Z1748">
        <v>0</v>
      </c>
      <c r="AA1748">
        <v>0</v>
      </c>
      <c r="AB1748">
        <v>0</v>
      </c>
      <c r="AC1748">
        <v>0</v>
      </c>
      <c r="AF1748">
        <v>0</v>
      </c>
      <c r="AJ1748" t="s">
        <v>63</v>
      </c>
      <c r="AK1748">
        <v>0</v>
      </c>
      <c r="AL1748" t="s">
        <v>63</v>
      </c>
      <c r="AO1748" t="s">
        <v>3194</v>
      </c>
      <c r="AP1748" t="s">
        <v>170</v>
      </c>
      <c r="AR1748">
        <v>0</v>
      </c>
      <c r="AS1748">
        <v>0</v>
      </c>
      <c r="AT1748">
        <v>0</v>
      </c>
      <c r="AU1748">
        <v>0</v>
      </c>
      <c r="AV1748">
        <v>0</v>
      </c>
      <c r="AW1748">
        <v>0</v>
      </c>
      <c r="BA1748" t="s">
        <v>63</v>
      </c>
      <c r="BE1748" t="s">
        <v>170</v>
      </c>
      <c r="BH1748" t="s">
        <v>5994</v>
      </c>
    </row>
    <row r="1749" spans="1:60" x14ac:dyDescent="0.35">
      <c r="A1749" t="s">
        <v>5995</v>
      </c>
      <c r="B1749">
        <v>10000</v>
      </c>
      <c r="C1749">
        <v>20000</v>
      </c>
      <c r="D1749" s="2">
        <v>45779</v>
      </c>
      <c r="E1749" t="s">
        <v>59</v>
      </c>
      <c r="F1749" t="s">
        <v>5992</v>
      </c>
      <c r="G1749">
        <v>17190809007</v>
      </c>
      <c r="H1749" t="s">
        <v>1313</v>
      </c>
      <c r="I1749">
        <v>1</v>
      </c>
      <c r="J1749" t="s">
        <v>63</v>
      </c>
      <c r="K1749">
        <v>68</v>
      </c>
      <c r="L1749" t="s">
        <v>6051</v>
      </c>
      <c r="M1749" t="s">
        <v>439</v>
      </c>
      <c r="N1749" t="s">
        <v>3859</v>
      </c>
      <c r="O1749" s="3">
        <v>50000</v>
      </c>
      <c r="R1749" s="2">
        <v>45775</v>
      </c>
      <c r="T1749">
        <v>2</v>
      </c>
      <c r="U1749" s="3">
        <v>100000</v>
      </c>
      <c r="V1749" t="s">
        <v>65</v>
      </c>
      <c r="W1749" t="s">
        <v>1315</v>
      </c>
      <c r="X1749">
        <v>0</v>
      </c>
      <c r="Y1749">
        <v>0</v>
      </c>
      <c r="Z1749">
        <v>0</v>
      </c>
      <c r="AA1749">
        <v>0</v>
      </c>
      <c r="AB1749">
        <v>0</v>
      </c>
      <c r="AC1749">
        <v>0</v>
      </c>
      <c r="AF1749">
        <v>0</v>
      </c>
      <c r="AJ1749" t="s">
        <v>63</v>
      </c>
      <c r="AK1749">
        <v>0</v>
      </c>
      <c r="AL1749" t="s">
        <v>63</v>
      </c>
      <c r="AO1749" t="s">
        <v>1316</v>
      </c>
      <c r="AP1749" t="s">
        <v>170</v>
      </c>
      <c r="AR1749">
        <v>0</v>
      </c>
      <c r="AS1749">
        <v>0</v>
      </c>
      <c r="AT1749">
        <v>0</v>
      </c>
      <c r="AU1749">
        <v>0</v>
      </c>
      <c r="AV1749">
        <v>0</v>
      </c>
      <c r="AW1749">
        <v>0</v>
      </c>
      <c r="BA1749" t="s">
        <v>63</v>
      </c>
      <c r="BE1749" t="s">
        <v>170</v>
      </c>
      <c r="BH1749" t="s">
        <v>5996</v>
      </c>
    </row>
    <row r="1750" spans="1:60" x14ac:dyDescent="0.35">
      <c r="A1750" t="s">
        <v>3968</v>
      </c>
      <c r="B1750">
        <v>10000</v>
      </c>
      <c r="C1750">
        <v>20000</v>
      </c>
      <c r="D1750" s="2">
        <v>45776</v>
      </c>
      <c r="E1750" t="s">
        <v>59</v>
      </c>
      <c r="F1750" t="s">
        <v>3969</v>
      </c>
      <c r="G1750" t="s">
        <v>3970</v>
      </c>
      <c r="I1750">
        <v>2</v>
      </c>
      <c r="J1750" t="s">
        <v>183</v>
      </c>
      <c r="K1750">
        <v>60</v>
      </c>
      <c r="L1750" t="s">
        <v>6048</v>
      </c>
      <c r="M1750" t="s">
        <v>222</v>
      </c>
      <c r="N1750" t="s">
        <v>3835</v>
      </c>
      <c r="O1750" s="3">
        <v>3500</v>
      </c>
      <c r="R1750" s="2">
        <v>45775</v>
      </c>
      <c r="T1750">
        <v>1</v>
      </c>
      <c r="U1750" s="3">
        <v>3500</v>
      </c>
      <c r="V1750" t="s">
        <v>65</v>
      </c>
      <c r="W1750" t="s">
        <v>3971</v>
      </c>
      <c r="X1750">
        <v>0</v>
      </c>
      <c r="Y1750" s="3">
        <v>1500</v>
      </c>
      <c r="Z1750" s="3">
        <v>2000</v>
      </c>
      <c r="AA1750">
        <v>0</v>
      </c>
      <c r="AB1750">
        <v>0</v>
      </c>
      <c r="AC1750">
        <v>0</v>
      </c>
      <c r="AF1750">
        <v>0</v>
      </c>
      <c r="AO1750" t="s">
        <v>3972</v>
      </c>
      <c r="AP1750" t="s">
        <v>3973</v>
      </c>
      <c r="AR1750">
        <v>0</v>
      </c>
      <c r="AS1750">
        <v>0</v>
      </c>
      <c r="AT1750">
        <v>0</v>
      </c>
      <c r="AU1750">
        <v>0</v>
      </c>
      <c r="AV1750">
        <v>0</v>
      </c>
      <c r="AW1750">
        <v>0</v>
      </c>
      <c r="BA1750" t="s">
        <v>63</v>
      </c>
      <c r="BB1750" t="s">
        <v>4258</v>
      </c>
      <c r="BC1750">
        <v>0</v>
      </c>
      <c r="BE1750" t="s">
        <v>3973</v>
      </c>
      <c r="BH1750" t="s">
        <v>3974</v>
      </c>
    </row>
    <row r="1751" spans="1:60" x14ac:dyDescent="0.35">
      <c r="A1751" t="s">
        <v>3866</v>
      </c>
      <c r="B1751">
        <v>10000</v>
      </c>
      <c r="C1751">
        <v>10000</v>
      </c>
      <c r="D1751" s="2">
        <v>45775</v>
      </c>
      <c r="E1751" t="s">
        <v>59</v>
      </c>
      <c r="F1751" s="4">
        <v>0.45678240740740739</v>
      </c>
      <c r="G1751" t="s">
        <v>3750</v>
      </c>
      <c r="I1751">
        <v>1</v>
      </c>
      <c r="J1751" t="s">
        <v>183</v>
      </c>
      <c r="K1751">
        <v>78</v>
      </c>
      <c r="L1751" t="s">
        <v>6047</v>
      </c>
      <c r="M1751" t="s">
        <v>216</v>
      </c>
      <c r="N1751" t="s">
        <v>3803</v>
      </c>
      <c r="O1751" s="3">
        <v>1000</v>
      </c>
      <c r="R1751" s="2">
        <v>45775</v>
      </c>
      <c r="T1751">
        <v>1</v>
      </c>
      <c r="U1751" s="3">
        <v>1000</v>
      </c>
      <c r="V1751" t="s">
        <v>65</v>
      </c>
      <c r="W1751" t="s">
        <v>3867</v>
      </c>
      <c r="X1751">
        <v>0</v>
      </c>
      <c r="Y1751" s="3">
        <v>1000</v>
      </c>
      <c r="Z1751">
        <v>0</v>
      </c>
      <c r="AA1751">
        <v>0</v>
      </c>
      <c r="AB1751">
        <v>0</v>
      </c>
      <c r="AC1751">
        <v>0</v>
      </c>
      <c r="AF1751">
        <v>0</v>
      </c>
      <c r="AO1751" t="s">
        <v>3868</v>
      </c>
      <c r="AP1751" t="s">
        <v>3060</v>
      </c>
      <c r="AR1751">
        <v>0</v>
      </c>
      <c r="AS1751">
        <v>0</v>
      </c>
      <c r="AT1751">
        <v>0</v>
      </c>
      <c r="AU1751">
        <v>0</v>
      </c>
      <c r="AV1751">
        <v>0</v>
      </c>
      <c r="AW1751">
        <v>0</v>
      </c>
      <c r="BA1751" t="s">
        <v>63</v>
      </c>
      <c r="BB1751" t="s">
        <v>5997</v>
      </c>
      <c r="BC1751">
        <v>0</v>
      </c>
      <c r="BE1751" t="s">
        <v>3060</v>
      </c>
      <c r="BH1751" t="s">
        <v>3869</v>
      </c>
    </row>
    <row r="1752" spans="1:60" x14ac:dyDescent="0.35">
      <c r="A1752" t="s">
        <v>3978</v>
      </c>
      <c r="B1752">
        <v>10000</v>
      </c>
      <c r="C1752">
        <v>20000</v>
      </c>
      <c r="D1752" s="2">
        <v>45776</v>
      </c>
      <c r="E1752" t="s">
        <v>59</v>
      </c>
      <c r="F1752" t="s">
        <v>3979</v>
      </c>
      <c r="G1752" t="s">
        <v>3469</v>
      </c>
      <c r="I1752">
        <v>2</v>
      </c>
      <c r="J1752" t="s">
        <v>183</v>
      </c>
      <c r="K1752">
        <v>71</v>
      </c>
      <c r="L1752" t="s">
        <v>6057</v>
      </c>
      <c r="M1752" t="s">
        <v>368</v>
      </c>
      <c r="N1752" t="s">
        <v>3857</v>
      </c>
      <c r="O1752">
        <v>417</v>
      </c>
      <c r="R1752" s="2">
        <v>45775</v>
      </c>
      <c r="T1752">
        <v>12</v>
      </c>
      <c r="U1752" s="3">
        <v>5004</v>
      </c>
      <c r="V1752" t="s">
        <v>65</v>
      </c>
      <c r="W1752">
        <v>5000422950001</v>
      </c>
      <c r="X1752">
        <v>0</v>
      </c>
      <c r="Y1752" s="3">
        <v>5000</v>
      </c>
      <c r="Z1752">
        <v>4</v>
      </c>
      <c r="AA1752">
        <v>0</v>
      </c>
      <c r="AB1752">
        <v>0</v>
      </c>
      <c r="AC1752">
        <v>0</v>
      </c>
      <c r="AF1752">
        <v>0</v>
      </c>
      <c r="AO1752">
        <v>500042295</v>
      </c>
      <c r="AP1752" t="s">
        <v>162</v>
      </c>
      <c r="AR1752">
        <v>0</v>
      </c>
      <c r="AS1752">
        <v>0</v>
      </c>
      <c r="AT1752">
        <v>0</v>
      </c>
      <c r="AU1752">
        <v>0</v>
      </c>
      <c r="AV1752">
        <v>0</v>
      </c>
      <c r="AW1752">
        <v>0</v>
      </c>
      <c r="BA1752" t="s">
        <v>63</v>
      </c>
      <c r="BB1752" t="s">
        <v>5960</v>
      </c>
      <c r="BC1752">
        <v>0</v>
      </c>
      <c r="BE1752" t="s">
        <v>162</v>
      </c>
      <c r="BH1752" t="s">
        <v>3980</v>
      </c>
    </row>
    <row r="1753" spans="1:60" x14ac:dyDescent="0.35">
      <c r="A1753" t="s">
        <v>3880</v>
      </c>
      <c r="B1753">
        <v>10000</v>
      </c>
      <c r="C1753">
        <v>10000</v>
      </c>
      <c r="D1753" s="2">
        <v>45775</v>
      </c>
      <c r="E1753" t="s">
        <v>59</v>
      </c>
      <c r="F1753" t="s">
        <v>3881</v>
      </c>
      <c r="G1753" t="s">
        <v>3882</v>
      </c>
      <c r="I1753">
        <v>1</v>
      </c>
      <c r="J1753" t="s">
        <v>183</v>
      </c>
      <c r="K1753">
        <v>78</v>
      </c>
      <c r="L1753" t="s">
        <v>6047</v>
      </c>
      <c r="M1753" t="s">
        <v>216</v>
      </c>
      <c r="N1753" t="s">
        <v>3803</v>
      </c>
      <c r="O1753">
        <v>600</v>
      </c>
      <c r="R1753" s="2">
        <v>45775</v>
      </c>
      <c r="T1753">
        <v>5</v>
      </c>
      <c r="U1753" s="3">
        <v>3000</v>
      </c>
      <c r="V1753" t="s">
        <v>65</v>
      </c>
      <c r="W1753" t="s">
        <v>3883</v>
      </c>
      <c r="X1753">
        <v>0</v>
      </c>
      <c r="Y1753" s="3">
        <v>3000</v>
      </c>
      <c r="Z1753">
        <v>0</v>
      </c>
      <c r="AA1753">
        <v>0</v>
      </c>
      <c r="AB1753">
        <v>0</v>
      </c>
      <c r="AC1753">
        <v>0</v>
      </c>
      <c r="AF1753">
        <v>0</v>
      </c>
      <c r="AO1753" t="s">
        <v>3884</v>
      </c>
      <c r="AP1753" t="s">
        <v>622</v>
      </c>
      <c r="AR1753">
        <v>0</v>
      </c>
      <c r="AS1753">
        <v>0</v>
      </c>
      <c r="AT1753">
        <v>0</v>
      </c>
      <c r="AU1753">
        <v>0</v>
      </c>
      <c r="AV1753">
        <v>0</v>
      </c>
      <c r="AW1753">
        <v>0</v>
      </c>
      <c r="BA1753" t="s">
        <v>63</v>
      </c>
      <c r="BB1753" t="s">
        <v>5998</v>
      </c>
      <c r="BC1753">
        <v>0</v>
      </c>
      <c r="BE1753" t="s">
        <v>622</v>
      </c>
      <c r="BH1753" t="s">
        <v>3118</v>
      </c>
    </row>
    <row r="1754" spans="1:60" x14ac:dyDescent="0.35">
      <c r="A1754" t="s">
        <v>3885</v>
      </c>
      <c r="B1754">
        <v>10000</v>
      </c>
      <c r="C1754">
        <v>10000</v>
      </c>
      <c r="D1754" s="2">
        <v>45775</v>
      </c>
      <c r="E1754" t="s">
        <v>59</v>
      </c>
      <c r="F1754" t="s">
        <v>3881</v>
      </c>
      <c r="G1754" t="s">
        <v>3045</v>
      </c>
      <c r="I1754">
        <v>1</v>
      </c>
      <c r="J1754" t="s">
        <v>183</v>
      </c>
      <c r="K1754">
        <v>78</v>
      </c>
      <c r="L1754" t="s">
        <v>6047</v>
      </c>
      <c r="M1754" t="s">
        <v>216</v>
      </c>
      <c r="N1754" t="s">
        <v>3803</v>
      </c>
      <c r="O1754">
        <v>645</v>
      </c>
      <c r="R1754" s="2">
        <v>45775</v>
      </c>
      <c r="T1754">
        <v>1</v>
      </c>
      <c r="U1754">
        <v>645</v>
      </c>
      <c r="V1754" t="s">
        <v>65</v>
      </c>
      <c r="W1754" t="s">
        <v>3886</v>
      </c>
      <c r="X1754">
        <v>0</v>
      </c>
      <c r="Y1754">
        <v>645</v>
      </c>
      <c r="Z1754">
        <v>0</v>
      </c>
      <c r="AA1754">
        <v>0</v>
      </c>
      <c r="AB1754">
        <v>0</v>
      </c>
      <c r="AC1754">
        <v>0</v>
      </c>
      <c r="AF1754">
        <v>0</v>
      </c>
      <c r="AO1754" t="s">
        <v>3887</v>
      </c>
      <c r="AP1754" t="s">
        <v>3888</v>
      </c>
      <c r="AR1754">
        <v>0</v>
      </c>
      <c r="AS1754">
        <v>0</v>
      </c>
      <c r="AT1754">
        <v>0</v>
      </c>
      <c r="AU1754">
        <v>0</v>
      </c>
      <c r="AV1754">
        <v>0</v>
      </c>
      <c r="AW1754">
        <v>0</v>
      </c>
      <c r="BA1754" t="s">
        <v>63</v>
      </c>
      <c r="BB1754" t="s">
        <v>5999</v>
      </c>
      <c r="BC1754">
        <v>0</v>
      </c>
      <c r="BE1754" t="s">
        <v>3888</v>
      </c>
      <c r="BH1754" t="s">
        <v>3889</v>
      </c>
    </row>
    <row r="1755" spans="1:60" x14ac:dyDescent="0.35">
      <c r="A1755" t="s">
        <v>3506</v>
      </c>
      <c r="B1755">
        <v>10000</v>
      </c>
      <c r="C1755">
        <v>20000</v>
      </c>
      <c r="D1755" s="2">
        <v>45776</v>
      </c>
      <c r="E1755" t="s">
        <v>59</v>
      </c>
      <c r="F1755" t="s">
        <v>6000</v>
      </c>
      <c r="G1755" t="s">
        <v>1689</v>
      </c>
      <c r="I1755">
        <v>1</v>
      </c>
      <c r="J1755" t="s">
        <v>183</v>
      </c>
      <c r="K1755">
        <v>78</v>
      </c>
      <c r="L1755" t="s">
        <v>6047</v>
      </c>
      <c r="M1755" t="s">
        <v>216</v>
      </c>
      <c r="N1755" t="s">
        <v>3803</v>
      </c>
      <c r="O1755" s="3">
        <v>6000</v>
      </c>
      <c r="R1755" s="2">
        <v>45775</v>
      </c>
      <c r="T1755">
        <v>1</v>
      </c>
      <c r="U1755" s="3">
        <v>6000</v>
      </c>
      <c r="V1755" t="s">
        <v>65</v>
      </c>
      <c r="W1755" t="s">
        <v>1690</v>
      </c>
      <c r="X1755">
        <v>0</v>
      </c>
      <c r="Y1755" s="3">
        <v>3000</v>
      </c>
      <c r="Z1755" s="3">
        <v>3000</v>
      </c>
      <c r="AA1755">
        <v>0</v>
      </c>
      <c r="AB1755">
        <v>0</v>
      </c>
      <c r="AC1755">
        <v>0</v>
      </c>
      <c r="AF1755">
        <v>0</v>
      </c>
      <c r="AO1755" t="s">
        <v>1691</v>
      </c>
      <c r="AP1755" t="s">
        <v>622</v>
      </c>
      <c r="AR1755">
        <v>0</v>
      </c>
      <c r="AS1755">
        <v>0</v>
      </c>
      <c r="AT1755">
        <v>0</v>
      </c>
      <c r="AU1755">
        <v>0</v>
      </c>
      <c r="AV1755">
        <v>0</v>
      </c>
      <c r="AW1755">
        <v>0</v>
      </c>
      <c r="BA1755" t="s">
        <v>63</v>
      </c>
      <c r="BB1755" t="s">
        <v>5892</v>
      </c>
      <c r="BC1755">
        <v>0</v>
      </c>
      <c r="BE1755" t="s">
        <v>622</v>
      </c>
      <c r="BH1755" t="s">
        <v>3508</v>
      </c>
    </row>
    <row r="1756" spans="1:60" x14ac:dyDescent="0.35">
      <c r="A1756" t="s">
        <v>6001</v>
      </c>
      <c r="B1756">
        <v>10000</v>
      </c>
      <c r="C1756">
        <v>10000</v>
      </c>
      <c r="D1756" s="2">
        <v>45776</v>
      </c>
      <c r="E1756" t="s">
        <v>59</v>
      </c>
      <c r="F1756" t="s">
        <v>5976</v>
      </c>
      <c r="G1756" t="s">
        <v>2592</v>
      </c>
      <c r="I1756">
        <v>1</v>
      </c>
      <c r="J1756" t="s">
        <v>183</v>
      </c>
      <c r="K1756">
        <v>46</v>
      </c>
      <c r="L1756" t="s">
        <v>6049</v>
      </c>
      <c r="M1756" t="s">
        <v>231</v>
      </c>
      <c r="N1756" t="s">
        <v>3809</v>
      </c>
      <c r="O1756" s="3">
        <v>9000</v>
      </c>
      <c r="R1756" s="2">
        <v>45775</v>
      </c>
      <c r="T1756">
        <v>1</v>
      </c>
      <c r="U1756" s="3">
        <v>9000</v>
      </c>
      <c r="V1756" t="s">
        <v>65</v>
      </c>
      <c r="W1756" t="s">
        <v>1819</v>
      </c>
      <c r="X1756">
        <v>0</v>
      </c>
      <c r="Y1756" s="3">
        <v>9000</v>
      </c>
      <c r="Z1756">
        <v>0</v>
      </c>
      <c r="AA1756">
        <v>0</v>
      </c>
      <c r="AB1756">
        <v>0</v>
      </c>
      <c r="AC1756">
        <v>0</v>
      </c>
      <c r="AF1756">
        <v>0</v>
      </c>
      <c r="AO1756" t="s">
        <v>1820</v>
      </c>
      <c r="AP1756" t="s">
        <v>465</v>
      </c>
      <c r="AR1756">
        <v>0</v>
      </c>
      <c r="AS1756">
        <v>0</v>
      </c>
      <c r="AT1756">
        <v>0</v>
      </c>
      <c r="AU1756">
        <v>0</v>
      </c>
      <c r="AV1756">
        <v>0</v>
      </c>
      <c r="AW1756">
        <v>0</v>
      </c>
      <c r="BA1756" t="s">
        <v>63</v>
      </c>
      <c r="BB1756" t="s">
        <v>6002</v>
      </c>
      <c r="BC1756">
        <v>0</v>
      </c>
      <c r="BE1756" t="s">
        <v>465</v>
      </c>
      <c r="BH1756" t="s">
        <v>2594</v>
      </c>
    </row>
    <row r="1757" spans="1:60" x14ac:dyDescent="0.35">
      <c r="A1757" t="s">
        <v>4014</v>
      </c>
      <c r="B1757">
        <v>10000</v>
      </c>
      <c r="C1757">
        <v>10000</v>
      </c>
      <c r="D1757" s="2">
        <v>45776</v>
      </c>
      <c r="E1757" t="s">
        <v>59</v>
      </c>
      <c r="F1757" t="s">
        <v>4015</v>
      </c>
      <c r="G1757" t="s">
        <v>570</v>
      </c>
      <c r="I1757">
        <v>1</v>
      </c>
      <c r="J1757" t="s">
        <v>183</v>
      </c>
      <c r="K1757">
        <v>59</v>
      </c>
      <c r="L1757" t="s">
        <v>6045</v>
      </c>
      <c r="M1757" t="s">
        <v>73</v>
      </c>
      <c r="N1757" t="s">
        <v>3811</v>
      </c>
      <c r="O1757">
        <v>500</v>
      </c>
      <c r="R1757" s="2">
        <v>45775</v>
      </c>
      <c r="T1757">
        <v>6</v>
      </c>
      <c r="U1757" s="3">
        <v>3000</v>
      </c>
      <c r="V1757" t="s">
        <v>65</v>
      </c>
      <c r="W1757" t="s">
        <v>2521</v>
      </c>
      <c r="X1757">
        <v>0</v>
      </c>
      <c r="Y1757" s="3">
        <v>3000</v>
      </c>
      <c r="Z1757">
        <v>0</v>
      </c>
      <c r="AA1757">
        <v>0</v>
      </c>
      <c r="AB1757">
        <v>0</v>
      </c>
      <c r="AC1757">
        <v>0</v>
      </c>
      <c r="AF1757">
        <v>0</v>
      </c>
      <c r="AO1757" t="s">
        <v>2522</v>
      </c>
      <c r="AP1757" t="s">
        <v>571</v>
      </c>
      <c r="AR1757">
        <v>0</v>
      </c>
      <c r="AS1757">
        <v>0</v>
      </c>
      <c r="AT1757">
        <v>0</v>
      </c>
      <c r="AU1757">
        <v>0</v>
      </c>
      <c r="AV1757">
        <v>0</v>
      </c>
      <c r="AW1757">
        <v>0</v>
      </c>
      <c r="BA1757" t="s">
        <v>63</v>
      </c>
      <c r="BB1757" t="s">
        <v>6003</v>
      </c>
      <c r="BC1757">
        <v>0</v>
      </c>
      <c r="BE1757" t="s">
        <v>571</v>
      </c>
      <c r="BH1757" t="s">
        <v>4016</v>
      </c>
    </row>
    <row r="1758" spans="1:60" x14ac:dyDescent="0.35">
      <c r="A1758" t="s">
        <v>3944</v>
      </c>
      <c r="B1758">
        <v>10000</v>
      </c>
      <c r="C1758">
        <v>10000</v>
      </c>
      <c r="D1758" s="2">
        <v>45775</v>
      </c>
      <c r="E1758" t="s">
        <v>59</v>
      </c>
      <c r="F1758" t="s">
        <v>3930</v>
      </c>
      <c r="G1758" t="s">
        <v>2902</v>
      </c>
      <c r="I1758">
        <v>1</v>
      </c>
      <c r="J1758" t="s">
        <v>183</v>
      </c>
      <c r="K1758">
        <v>82</v>
      </c>
      <c r="L1758" t="s">
        <v>6055</v>
      </c>
      <c r="M1758" t="s">
        <v>352</v>
      </c>
      <c r="N1758" t="s">
        <v>3798</v>
      </c>
      <c r="O1758" s="3">
        <v>1000</v>
      </c>
      <c r="R1758" s="2">
        <v>45775</v>
      </c>
      <c r="T1758">
        <v>4</v>
      </c>
      <c r="U1758" s="3">
        <v>4000</v>
      </c>
      <c r="V1758" t="s">
        <v>65</v>
      </c>
      <c r="W1758" t="s">
        <v>3932</v>
      </c>
      <c r="X1758">
        <v>0</v>
      </c>
      <c r="Y1758" s="3">
        <v>4000</v>
      </c>
      <c r="Z1758">
        <v>0</v>
      </c>
      <c r="AA1758">
        <v>0</v>
      </c>
      <c r="AB1758">
        <v>0</v>
      </c>
      <c r="AC1758">
        <v>0</v>
      </c>
      <c r="AF1758">
        <v>0</v>
      </c>
      <c r="AO1758" t="s">
        <v>3933</v>
      </c>
      <c r="AP1758" t="s">
        <v>225</v>
      </c>
      <c r="AR1758">
        <v>0</v>
      </c>
      <c r="AS1758">
        <v>0</v>
      </c>
      <c r="AT1758">
        <v>0</v>
      </c>
      <c r="AU1758">
        <v>0</v>
      </c>
      <c r="AV1758">
        <v>0</v>
      </c>
      <c r="AW1758">
        <v>0</v>
      </c>
      <c r="BA1758" t="s">
        <v>63</v>
      </c>
      <c r="BB1758" t="s">
        <v>6004</v>
      </c>
      <c r="BC1758">
        <v>0</v>
      </c>
      <c r="BE1758" t="s">
        <v>225</v>
      </c>
      <c r="BH1758" t="s">
        <v>3945</v>
      </c>
    </row>
    <row r="1759" spans="1:60" x14ac:dyDescent="0.35">
      <c r="A1759" t="s">
        <v>3946</v>
      </c>
      <c r="B1759">
        <v>10000</v>
      </c>
      <c r="C1759">
        <v>10000</v>
      </c>
      <c r="D1759" s="2">
        <v>45775</v>
      </c>
      <c r="E1759" t="s">
        <v>59</v>
      </c>
      <c r="F1759" s="4">
        <v>0.45313657407407409</v>
      </c>
      <c r="G1759" t="s">
        <v>1528</v>
      </c>
      <c r="I1759">
        <v>1</v>
      </c>
      <c r="J1759" t="s">
        <v>183</v>
      </c>
      <c r="K1759">
        <v>82</v>
      </c>
      <c r="L1759" t="s">
        <v>6055</v>
      </c>
      <c r="M1759" t="s">
        <v>352</v>
      </c>
      <c r="N1759" t="s">
        <v>3798</v>
      </c>
      <c r="O1759">
        <v>334</v>
      </c>
      <c r="R1759" s="2">
        <v>45775</v>
      </c>
      <c r="T1759">
        <v>3</v>
      </c>
      <c r="U1759" s="3">
        <v>1002</v>
      </c>
      <c r="V1759" t="s">
        <v>65</v>
      </c>
      <c r="W1759" t="s">
        <v>3942</v>
      </c>
      <c r="X1759">
        <v>0</v>
      </c>
      <c r="Y1759" s="3">
        <v>1000</v>
      </c>
      <c r="Z1759">
        <v>2</v>
      </c>
      <c r="AA1759">
        <v>0</v>
      </c>
      <c r="AB1759">
        <v>0</v>
      </c>
      <c r="AC1759">
        <v>0</v>
      </c>
      <c r="AF1759">
        <v>0</v>
      </c>
      <c r="AO1759" t="s">
        <v>3943</v>
      </c>
      <c r="AP1759" t="s">
        <v>225</v>
      </c>
      <c r="AR1759">
        <v>0</v>
      </c>
      <c r="AS1759">
        <v>0</v>
      </c>
      <c r="AT1759">
        <v>0</v>
      </c>
      <c r="AU1759">
        <v>0</v>
      </c>
      <c r="AV1759">
        <v>0</v>
      </c>
      <c r="AW1759">
        <v>0</v>
      </c>
      <c r="BA1759" t="s">
        <v>63</v>
      </c>
      <c r="BB1759" t="s">
        <v>6005</v>
      </c>
      <c r="BC1759">
        <v>0</v>
      </c>
      <c r="BE1759" t="s">
        <v>225</v>
      </c>
      <c r="BH1759" t="s">
        <v>3945</v>
      </c>
    </row>
    <row r="1760" spans="1:60" x14ac:dyDescent="0.35">
      <c r="A1760" t="s">
        <v>3950</v>
      </c>
      <c r="B1760">
        <v>10000</v>
      </c>
      <c r="C1760">
        <v>10000</v>
      </c>
      <c r="D1760" s="2">
        <v>45775</v>
      </c>
      <c r="E1760" t="s">
        <v>59</v>
      </c>
      <c r="F1760" t="s">
        <v>3871</v>
      </c>
      <c r="G1760" t="s">
        <v>3951</v>
      </c>
      <c r="I1760">
        <v>1</v>
      </c>
      <c r="J1760" t="s">
        <v>183</v>
      </c>
      <c r="K1760">
        <v>82</v>
      </c>
      <c r="L1760" t="s">
        <v>6055</v>
      </c>
      <c r="M1760" t="s">
        <v>352</v>
      </c>
      <c r="N1760" t="s">
        <v>3798</v>
      </c>
      <c r="O1760" s="3">
        <v>1000</v>
      </c>
      <c r="R1760" s="2">
        <v>45775</v>
      </c>
      <c r="T1760">
        <v>10</v>
      </c>
      <c r="U1760" s="3">
        <v>10000</v>
      </c>
      <c r="V1760" t="s">
        <v>65</v>
      </c>
      <c r="W1760" t="s">
        <v>3952</v>
      </c>
      <c r="X1760">
        <v>0</v>
      </c>
      <c r="Y1760" s="3">
        <v>10000</v>
      </c>
      <c r="Z1760">
        <v>0</v>
      </c>
      <c r="AA1760">
        <v>0</v>
      </c>
      <c r="AB1760">
        <v>0</v>
      </c>
      <c r="AC1760">
        <v>0</v>
      </c>
      <c r="AF1760">
        <v>0</v>
      </c>
      <c r="AO1760" t="s">
        <v>3953</v>
      </c>
      <c r="AP1760" t="s">
        <v>622</v>
      </c>
      <c r="AR1760">
        <v>0</v>
      </c>
      <c r="AS1760">
        <v>0</v>
      </c>
      <c r="AT1760">
        <v>0</v>
      </c>
      <c r="AU1760">
        <v>0</v>
      </c>
      <c r="AV1760">
        <v>0</v>
      </c>
      <c r="AW1760">
        <v>0</v>
      </c>
      <c r="BA1760" t="s">
        <v>63</v>
      </c>
      <c r="BB1760" t="s">
        <v>6006</v>
      </c>
      <c r="BC1760">
        <v>0</v>
      </c>
      <c r="BE1760" t="s">
        <v>622</v>
      </c>
      <c r="BH1760" t="s">
        <v>3954</v>
      </c>
    </row>
    <row r="1761" spans="1:60" x14ac:dyDescent="0.35">
      <c r="A1761" t="s">
        <v>3959</v>
      </c>
      <c r="B1761">
        <v>10000</v>
      </c>
      <c r="C1761">
        <v>10000</v>
      </c>
      <c r="D1761" s="2">
        <v>45775</v>
      </c>
      <c r="E1761" t="s">
        <v>59</v>
      </c>
      <c r="F1761" t="s">
        <v>3923</v>
      </c>
      <c r="G1761">
        <v>310180293</v>
      </c>
      <c r="I1761">
        <v>1</v>
      </c>
      <c r="J1761" t="s">
        <v>183</v>
      </c>
      <c r="K1761">
        <v>88</v>
      </c>
      <c r="L1761" t="s">
        <v>6058</v>
      </c>
      <c r="M1761" t="s">
        <v>144</v>
      </c>
      <c r="N1761" t="s">
        <v>3855</v>
      </c>
      <c r="O1761">
        <v>100</v>
      </c>
      <c r="R1761" s="2">
        <v>45775</v>
      </c>
      <c r="T1761">
        <v>1</v>
      </c>
      <c r="U1761">
        <v>100</v>
      </c>
      <c r="V1761" t="s">
        <v>65</v>
      </c>
      <c r="W1761" t="s">
        <v>3960</v>
      </c>
      <c r="X1761">
        <v>0</v>
      </c>
      <c r="Y1761">
        <v>20</v>
      </c>
      <c r="Z1761">
        <v>80</v>
      </c>
      <c r="AA1761">
        <v>0</v>
      </c>
      <c r="AB1761">
        <v>0</v>
      </c>
      <c r="AC1761">
        <v>0</v>
      </c>
      <c r="AF1761">
        <v>0</v>
      </c>
      <c r="AO1761" t="s">
        <v>3961</v>
      </c>
      <c r="AP1761" t="s">
        <v>1629</v>
      </c>
      <c r="AR1761">
        <v>0</v>
      </c>
      <c r="AS1761">
        <v>0</v>
      </c>
      <c r="AT1761">
        <v>0</v>
      </c>
      <c r="AU1761">
        <v>0</v>
      </c>
      <c r="AV1761">
        <v>0</v>
      </c>
      <c r="AW1761">
        <v>0</v>
      </c>
      <c r="BA1761" t="s">
        <v>63</v>
      </c>
      <c r="BB1761" t="s">
        <v>6007</v>
      </c>
      <c r="BC1761">
        <v>0</v>
      </c>
      <c r="BE1761" t="s">
        <v>1629</v>
      </c>
      <c r="BH1761" t="s">
        <v>3962</v>
      </c>
    </row>
    <row r="1762" spans="1:60" x14ac:dyDescent="0.35">
      <c r="A1762" t="s">
        <v>3959</v>
      </c>
      <c r="B1762">
        <v>10000</v>
      </c>
      <c r="C1762">
        <v>20000</v>
      </c>
      <c r="D1762" s="2">
        <v>45775</v>
      </c>
      <c r="E1762" t="s">
        <v>59</v>
      </c>
      <c r="F1762" t="s">
        <v>3923</v>
      </c>
      <c r="G1762">
        <v>310180293</v>
      </c>
      <c r="I1762">
        <v>2</v>
      </c>
      <c r="J1762" t="s">
        <v>183</v>
      </c>
      <c r="K1762">
        <v>105</v>
      </c>
      <c r="L1762" t="s">
        <v>6067</v>
      </c>
      <c r="M1762" t="s">
        <v>281</v>
      </c>
      <c r="N1762" t="s">
        <v>3851</v>
      </c>
      <c r="O1762">
        <v>4</v>
      </c>
      <c r="R1762" s="2">
        <v>45775</v>
      </c>
      <c r="T1762">
        <v>5</v>
      </c>
      <c r="U1762">
        <v>20</v>
      </c>
      <c r="V1762" t="s">
        <v>65</v>
      </c>
      <c r="W1762" t="s">
        <v>3960</v>
      </c>
      <c r="X1762">
        <v>0</v>
      </c>
      <c r="Y1762">
        <v>20</v>
      </c>
      <c r="Z1762">
        <v>0</v>
      </c>
      <c r="AA1762">
        <v>0</v>
      </c>
      <c r="AB1762">
        <v>0</v>
      </c>
      <c r="AC1762">
        <v>0</v>
      </c>
      <c r="AF1762">
        <v>0</v>
      </c>
      <c r="AO1762" t="s">
        <v>3961</v>
      </c>
      <c r="AP1762" t="s">
        <v>1629</v>
      </c>
      <c r="AR1762">
        <v>0</v>
      </c>
      <c r="AS1762">
        <v>0</v>
      </c>
      <c r="AT1762">
        <v>0</v>
      </c>
      <c r="AU1762">
        <v>0</v>
      </c>
      <c r="AV1762">
        <v>0</v>
      </c>
      <c r="AW1762">
        <v>0</v>
      </c>
      <c r="BA1762" t="s">
        <v>63</v>
      </c>
      <c r="BB1762" t="s">
        <v>6007</v>
      </c>
      <c r="BC1762">
        <v>0</v>
      </c>
      <c r="BE1762" t="s">
        <v>1629</v>
      </c>
      <c r="BH1762" t="s">
        <v>3962</v>
      </c>
    </row>
    <row r="1763" spans="1:60" x14ac:dyDescent="0.35">
      <c r="A1763" t="s">
        <v>3963</v>
      </c>
      <c r="B1763">
        <v>10000</v>
      </c>
      <c r="C1763">
        <v>10000</v>
      </c>
      <c r="D1763" s="2">
        <v>45775</v>
      </c>
      <c r="E1763" t="s">
        <v>59</v>
      </c>
      <c r="F1763" t="s">
        <v>3964</v>
      </c>
      <c r="G1763" t="s">
        <v>3965</v>
      </c>
      <c r="I1763">
        <v>1</v>
      </c>
      <c r="J1763" t="s">
        <v>183</v>
      </c>
      <c r="K1763">
        <v>88</v>
      </c>
      <c r="L1763" t="s">
        <v>6058</v>
      </c>
      <c r="M1763" t="s">
        <v>144</v>
      </c>
      <c r="N1763" t="s">
        <v>3855</v>
      </c>
      <c r="O1763">
        <v>100</v>
      </c>
      <c r="R1763" s="2">
        <v>45775</v>
      </c>
      <c r="T1763">
        <v>1</v>
      </c>
      <c r="U1763">
        <v>100</v>
      </c>
      <c r="V1763" t="s">
        <v>65</v>
      </c>
      <c r="W1763" t="s">
        <v>3966</v>
      </c>
      <c r="X1763">
        <v>0</v>
      </c>
      <c r="Y1763">
        <v>20</v>
      </c>
      <c r="Z1763">
        <v>80</v>
      </c>
      <c r="AA1763">
        <v>0</v>
      </c>
      <c r="AB1763">
        <v>0</v>
      </c>
      <c r="AC1763">
        <v>0</v>
      </c>
      <c r="AF1763">
        <v>0</v>
      </c>
      <c r="AO1763" t="s">
        <v>3967</v>
      </c>
      <c r="AP1763" t="s">
        <v>1629</v>
      </c>
      <c r="AR1763">
        <v>0</v>
      </c>
      <c r="AS1763">
        <v>0</v>
      </c>
      <c r="AT1763">
        <v>0</v>
      </c>
      <c r="AU1763">
        <v>0</v>
      </c>
      <c r="AV1763">
        <v>0</v>
      </c>
      <c r="AW1763">
        <v>0</v>
      </c>
      <c r="BA1763" t="s">
        <v>63</v>
      </c>
      <c r="BB1763" t="s">
        <v>6008</v>
      </c>
      <c r="BC1763">
        <v>0</v>
      </c>
      <c r="BE1763" t="s">
        <v>1629</v>
      </c>
      <c r="BH1763" t="s">
        <v>3962</v>
      </c>
    </row>
    <row r="1764" spans="1:60" x14ac:dyDescent="0.35">
      <c r="A1764" t="s">
        <v>3963</v>
      </c>
      <c r="B1764">
        <v>10000</v>
      </c>
      <c r="C1764">
        <v>20000</v>
      </c>
      <c r="D1764" s="2">
        <v>45775</v>
      </c>
      <c r="E1764" t="s">
        <v>59</v>
      </c>
      <c r="F1764" t="s">
        <v>3964</v>
      </c>
      <c r="G1764" t="s">
        <v>3965</v>
      </c>
      <c r="I1764">
        <v>2</v>
      </c>
      <c r="J1764" t="s">
        <v>183</v>
      </c>
      <c r="K1764">
        <v>92</v>
      </c>
      <c r="L1764" t="s">
        <v>6053</v>
      </c>
      <c r="M1764" t="s">
        <v>281</v>
      </c>
      <c r="N1764" t="s">
        <v>3851</v>
      </c>
      <c r="O1764">
        <v>7</v>
      </c>
      <c r="R1764" s="2">
        <v>45775</v>
      </c>
      <c r="T1764">
        <v>3</v>
      </c>
      <c r="U1764">
        <v>21</v>
      </c>
      <c r="V1764" t="s">
        <v>65</v>
      </c>
      <c r="W1764" t="s">
        <v>3966</v>
      </c>
      <c r="X1764">
        <v>0</v>
      </c>
      <c r="Y1764">
        <v>20</v>
      </c>
      <c r="Z1764">
        <v>1</v>
      </c>
      <c r="AA1764">
        <v>0</v>
      </c>
      <c r="AB1764">
        <v>0</v>
      </c>
      <c r="AC1764">
        <v>0</v>
      </c>
      <c r="AF1764">
        <v>0</v>
      </c>
      <c r="AO1764" t="s">
        <v>3967</v>
      </c>
      <c r="AP1764" t="s">
        <v>1629</v>
      </c>
      <c r="AR1764">
        <v>0</v>
      </c>
      <c r="AS1764">
        <v>0</v>
      </c>
      <c r="AT1764">
        <v>0</v>
      </c>
      <c r="AU1764">
        <v>0</v>
      </c>
      <c r="AV1764">
        <v>0</v>
      </c>
      <c r="AW1764">
        <v>0</v>
      </c>
      <c r="BA1764" t="s">
        <v>63</v>
      </c>
      <c r="BB1764" t="s">
        <v>6008</v>
      </c>
      <c r="BC1764">
        <v>0</v>
      </c>
      <c r="BE1764" t="s">
        <v>1629</v>
      </c>
      <c r="BH1764" t="s">
        <v>3962</v>
      </c>
    </row>
    <row r="1765" spans="1:60" x14ac:dyDescent="0.35">
      <c r="A1765" t="s">
        <v>6009</v>
      </c>
      <c r="B1765">
        <v>10000</v>
      </c>
      <c r="C1765">
        <v>20000</v>
      </c>
      <c r="D1765" s="2">
        <v>45779</v>
      </c>
      <c r="E1765" t="s">
        <v>59</v>
      </c>
      <c r="F1765" s="4">
        <v>0.48241898148148149</v>
      </c>
      <c r="G1765" t="s">
        <v>6010</v>
      </c>
      <c r="H1765" t="s">
        <v>6011</v>
      </c>
      <c r="I1765">
        <v>1</v>
      </c>
      <c r="J1765" t="s">
        <v>63</v>
      </c>
      <c r="K1765" s="7">
        <v>111</v>
      </c>
      <c r="L1765" t="s">
        <v>6070</v>
      </c>
      <c r="M1765" t="s">
        <v>454</v>
      </c>
      <c r="N1765" t="s">
        <v>3837</v>
      </c>
      <c r="O1765" s="3">
        <v>60000</v>
      </c>
      <c r="R1765" s="2">
        <v>45776</v>
      </c>
      <c r="T1765">
        <v>10</v>
      </c>
      <c r="U1765" s="3">
        <v>600000</v>
      </c>
      <c r="V1765" t="s">
        <v>65</v>
      </c>
      <c r="W1765" t="s">
        <v>6012</v>
      </c>
      <c r="X1765">
        <v>0</v>
      </c>
      <c r="Y1765">
        <v>0</v>
      </c>
      <c r="Z1765">
        <v>0</v>
      </c>
      <c r="AA1765">
        <v>0</v>
      </c>
      <c r="AB1765">
        <v>0</v>
      </c>
      <c r="AC1765">
        <v>0</v>
      </c>
      <c r="AF1765">
        <v>0</v>
      </c>
      <c r="AJ1765" t="s">
        <v>63</v>
      </c>
      <c r="AK1765">
        <v>0</v>
      </c>
      <c r="AL1765" t="s">
        <v>63</v>
      </c>
      <c r="AO1765" t="s">
        <v>6013</v>
      </c>
      <c r="AP1765" t="s">
        <v>1807</v>
      </c>
      <c r="AR1765">
        <v>0</v>
      </c>
      <c r="AS1765">
        <v>0</v>
      </c>
      <c r="AT1765">
        <v>0</v>
      </c>
      <c r="AU1765">
        <v>0</v>
      </c>
      <c r="AV1765">
        <v>0</v>
      </c>
      <c r="AW1765">
        <v>0</v>
      </c>
      <c r="BA1765" t="s">
        <v>63</v>
      </c>
      <c r="BE1765" t="s">
        <v>1807</v>
      </c>
      <c r="BH1765" t="s">
        <v>6014</v>
      </c>
    </row>
    <row r="1766" spans="1:60" x14ac:dyDescent="0.35">
      <c r="A1766" t="s">
        <v>4044</v>
      </c>
      <c r="B1766">
        <v>10000</v>
      </c>
      <c r="C1766">
        <v>20000</v>
      </c>
      <c r="D1766" s="2">
        <v>45776</v>
      </c>
      <c r="E1766" t="s">
        <v>59</v>
      </c>
      <c r="F1766" t="s">
        <v>4045</v>
      </c>
      <c r="G1766" t="s">
        <v>4046</v>
      </c>
      <c r="H1766" t="s">
        <v>2941</v>
      </c>
      <c r="I1766">
        <v>2</v>
      </c>
      <c r="J1766" t="s">
        <v>63</v>
      </c>
      <c r="K1766">
        <v>76</v>
      </c>
      <c r="L1766" t="s">
        <v>6065</v>
      </c>
      <c r="M1766" t="s">
        <v>200</v>
      </c>
      <c r="N1766" t="s">
        <v>3841</v>
      </c>
      <c r="O1766" s="3">
        <v>5000</v>
      </c>
      <c r="R1766" s="2">
        <v>45776</v>
      </c>
      <c r="T1766">
        <v>6</v>
      </c>
      <c r="U1766" s="3">
        <v>30000</v>
      </c>
      <c r="V1766" t="s">
        <v>65</v>
      </c>
      <c r="W1766" t="s">
        <v>4047</v>
      </c>
      <c r="X1766">
        <v>0</v>
      </c>
      <c r="Y1766">
        <v>0</v>
      </c>
      <c r="Z1766">
        <v>0</v>
      </c>
      <c r="AA1766">
        <v>0</v>
      </c>
      <c r="AB1766">
        <v>0</v>
      </c>
      <c r="AC1766">
        <v>0</v>
      </c>
      <c r="AF1766">
        <v>0</v>
      </c>
      <c r="AJ1766" t="s">
        <v>63</v>
      </c>
      <c r="AK1766">
        <v>0</v>
      </c>
      <c r="AL1766" t="s">
        <v>63</v>
      </c>
      <c r="AO1766" t="s">
        <v>4048</v>
      </c>
      <c r="AP1766" t="s">
        <v>448</v>
      </c>
      <c r="AR1766">
        <v>0</v>
      </c>
      <c r="AS1766">
        <v>0</v>
      </c>
      <c r="AT1766">
        <v>0</v>
      </c>
      <c r="AU1766">
        <v>0</v>
      </c>
      <c r="AV1766">
        <v>0</v>
      </c>
      <c r="AW1766">
        <v>0</v>
      </c>
      <c r="BA1766" t="s">
        <v>63</v>
      </c>
      <c r="BE1766" t="s">
        <v>448</v>
      </c>
      <c r="BH1766" t="s">
        <v>4049</v>
      </c>
    </row>
    <row r="1767" spans="1:60" x14ac:dyDescent="0.35">
      <c r="A1767" t="s">
        <v>4051</v>
      </c>
      <c r="B1767">
        <v>10000</v>
      </c>
      <c r="C1767">
        <v>10000</v>
      </c>
      <c r="D1767" s="2">
        <v>45776</v>
      </c>
      <c r="E1767" t="s">
        <v>59</v>
      </c>
      <c r="F1767" t="s">
        <v>4052</v>
      </c>
      <c r="G1767" t="s">
        <v>1515</v>
      </c>
      <c r="H1767" t="s">
        <v>4053</v>
      </c>
      <c r="I1767">
        <v>1</v>
      </c>
      <c r="J1767" t="s">
        <v>63</v>
      </c>
      <c r="K1767">
        <v>59</v>
      </c>
      <c r="L1767" t="s">
        <v>6045</v>
      </c>
      <c r="M1767" t="s">
        <v>73</v>
      </c>
      <c r="N1767" t="s">
        <v>3811</v>
      </c>
      <c r="O1767" s="3">
        <v>2500</v>
      </c>
      <c r="R1767" s="2">
        <v>45776</v>
      </c>
      <c r="T1767">
        <v>2</v>
      </c>
      <c r="U1767" s="3">
        <v>5000</v>
      </c>
      <c r="V1767" t="s">
        <v>65</v>
      </c>
      <c r="W1767" t="s">
        <v>4054</v>
      </c>
      <c r="X1767">
        <v>0</v>
      </c>
      <c r="Y1767">
        <v>0</v>
      </c>
      <c r="Z1767">
        <v>0</v>
      </c>
      <c r="AA1767">
        <v>0</v>
      </c>
      <c r="AB1767">
        <v>0</v>
      </c>
      <c r="AC1767">
        <v>0</v>
      </c>
      <c r="AF1767">
        <v>0</v>
      </c>
      <c r="AJ1767" t="s">
        <v>63</v>
      </c>
      <c r="AK1767">
        <v>0</v>
      </c>
      <c r="AL1767" t="s">
        <v>63</v>
      </c>
      <c r="AO1767" t="s">
        <v>4055</v>
      </c>
      <c r="AP1767" t="s">
        <v>622</v>
      </c>
      <c r="AR1767">
        <v>0</v>
      </c>
      <c r="AS1767">
        <v>0</v>
      </c>
      <c r="AT1767">
        <v>0</v>
      </c>
      <c r="AU1767">
        <v>0</v>
      </c>
      <c r="AV1767">
        <v>0</v>
      </c>
      <c r="AW1767">
        <v>0</v>
      </c>
      <c r="BA1767" t="s">
        <v>63</v>
      </c>
      <c r="BE1767" t="s">
        <v>622</v>
      </c>
      <c r="BH1767" t="s">
        <v>2341</v>
      </c>
    </row>
    <row r="1768" spans="1:60" x14ac:dyDescent="0.35">
      <c r="A1768" t="s">
        <v>4139</v>
      </c>
      <c r="B1768">
        <v>10000</v>
      </c>
      <c r="C1768">
        <v>10000</v>
      </c>
      <c r="D1768" s="2">
        <v>45777</v>
      </c>
      <c r="E1768" t="s">
        <v>59</v>
      </c>
      <c r="F1768" t="s">
        <v>4140</v>
      </c>
      <c r="G1768" t="s">
        <v>4141</v>
      </c>
      <c r="H1768" t="s">
        <v>4142</v>
      </c>
      <c r="I1768">
        <v>1</v>
      </c>
      <c r="J1768" t="s">
        <v>63</v>
      </c>
      <c r="K1768">
        <v>73</v>
      </c>
      <c r="L1768" t="s">
        <v>6042</v>
      </c>
      <c r="M1768" t="s">
        <v>184</v>
      </c>
      <c r="N1768" t="s">
        <v>3845</v>
      </c>
      <c r="O1768" s="3">
        <v>7500</v>
      </c>
      <c r="R1768" s="2">
        <v>45776</v>
      </c>
      <c r="T1768">
        <v>8</v>
      </c>
      <c r="U1768" s="3">
        <v>60000</v>
      </c>
      <c r="V1768" t="s">
        <v>65</v>
      </c>
      <c r="W1768" t="s">
        <v>4143</v>
      </c>
      <c r="X1768">
        <v>0</v>
      </c>
      <c r="Y1768">
        <v>0</v>
      </c>
      <c r="Z1768">
        <v>0</v>
      </c>
      <c r="AA1768">
        <v>0</v>
      </c>
      <c r="AB1768">
        <v>0</v>
      </c>
      <c r="AC1768">
        <v>0</v>
      </c>
      <c r="AF1768">
        <v>0</v>
      </c>
      <c r="AJ1768" t="s">
        <v>63</v>
      </c>
      <c r="AK1768">
        <v>0</v>
      </c>
      <c r="AL1768" t="s">
        <v>63</v>
      </c>
      <c r="AO1768" t="s">
        <v>4144</v>
      </c>
      <c r="AP1768" t="s">
        <v>203</v>
      </c>
      <c r="AR1768">
        <v>0</v>
      </c>
      <c r="AS1768">
        <v>0</v>
      </c>
      <c r="AT1768">
        <v>0</v>
      </c>
      <c r="AU1768">
        <v>0</v>
      </c>
      <c r="AV1768">
        <v>0</v>
      </c>
      <c r="AW1768">
        <v>0</v>
      </c>
      <c r="BA1768" t="s">
        <v>63</v>
      </c>
      <c r="BE1768" t="s">
        <v>203</v>
      </c>
      <c r="BH1768" t="s">
        <v>4145</v>
      </c>
    </row>
    <row r="1769" spans="1:60" x14ac:dyDescent="0.35">
      <c r="A1769" t="s">
        <v>4146</v>
      </c>
      <c r="B1769">
        <v>10000</v>
      </c>
      <c r="C1769">
        <v>10000</v>
      </c>
      <c r="D1769" s="2">
        <v>45777</v>
      </c>
      <c r="E1769" t="s">
        <v>59</v>
      </c>
      <c r="F1769" t="s">
        <v>4140</v>
      </c>
      <c r="G1769" t="s">
        <v>4147</v>
      </c>
      <c r="H1769" t="s">
        <v>4148</v>
      </c>
      <c r="I1769">
        <v>1</v>
      </c>
      <c r="J1769" t="s">
        <v>63</v>
      </c>
      <c r="K1769">
        <v>94</v>
      </c>
      <c r="L1769" t="s">
        <v>6050</v>
      </c>
      <c r="M1769" t="s">
        <v>81</v>
      </c>
      <c r="N1769" t="s">
        <v>3825</v>
      </c>
      <c r="O1769" s="3">
        <v>9000</v>
      </c>
      <c r="R1769" s="2">
        <v>45776</v>
      </c>
      <c r="T1769">
        <v>2</v>
      </c>
      <c r="U1769" s="3">
        <v>18000</v>
      </c>
      <c r="V1769" t="s">
        <v>65</v>
      </c>
      <c r="W1769" t="s">
        <v>4149</v>
      </c>
      <c r="X1769">
        <v>0</v>
      </c>
      <c r="Y1769">
        <v>0</v>
      </c>
      <c r="Z1769">
        <v>0</v>
      </c>
      <c r="AA1769">
        <v>0</v>
      </c>
      <c r="AB1769">
        <v>0</v>
      </c>
      <c r="AC1769">
        <v>0</v>
      </c>
      <c r="AF1769">
        <v>0</v>
      </c>
      <c r="AJ1769" t="s">
        <v>63</v>
      </c>
      <c r="AK1769">
        <v>0</v>
      </c>
      <c r="AL1769" t="s">
        <v>63</v>
      </c>
      <c r="AO1769" t="s">
        <v>4150</v>
      </c>
      <c r="AP1769" t="s">
        <v>84</v>
      </c>
      <c r="AR1769">
        <v>0</v>
      </c>
      <c r="AS1769">
        <v>0</v>
      </c>
      <c r="AT1769">
        <v>0</v>
      </c>
      <c r="AU1769">
        <v>0</v>
      </c>
      <c r="AV1769">
        <v>0</v>
      </c>
      <c r="AW1769">
        <v>0</v>
      </c>
      <c r="BA1769" t="s">
        <v>63</v>
      </c>
      <c r="BE1769" t="s">
        <v>84</v>
      </c>
      <c r="BH1769" t="s">
        <v>4151</v>
      </c>
    </row>
    <row r="1770" spans="1:60" x14ac:dyDescent="0.35">
      <c r="A1770" t="s">
        <v>4152</v>
      </c>
      <c r="B1770">
        <v>10000</v>
      </c>
      <c r="C1770">
        <v>10000</v>
      </c>
      <c r="D1770" s="2">
        <v>45777</v>
      </c>
      <c r="E1770" t="s">
        <v>59</v>
      </c>
      <c r="F1770" s="4">
        <v>0.5379976851851852</v>
      </c>
      <c r="G1770" t="s">
        <v>1063</v>
      </c>
      <c r="H1770" t="s">
        <v>4153</v>
      </c>
      <c r="I1770">
        <v>1</v>
      </c>
      <c r="J1770" t="s">
        <v>63</v>
      </c>
      <c r="K1770">
        <v>78</v>
      </c>
      <c r="L1770" t="s">
        <v>6047</v>
      </c>
      <c r="M1770" t="s">
        <v>216</v>
      </c>
      <c r="N1770" t="s">
        <v>3803</v>
      </c>
      <c r="O1770" s="3">
        <v>12500</v>
      </c>
      <c r="R1770" s="2">
        <v>45776</v>
      </c>
      <c r="T1770">
        <v>4</v>
      </c>
      <c r="U1770" s="3">
        <v>50000</v>
      </c>
      <c r="V1770" t="s">
        <v>65</v>
      </c>
      <c r="W1770" t="s">
        <v>1064</v>
      </c>
      <c r="X1770">
        <v>0</v>
      </c>
      <c r="Y1770">
        <v>0</v>
      </c>
      <c r="Z1770">
        <v>0</v>
      </c>
      <c r="AA1770">
        <v>0</v>
      </c>
      <c r="AB1770">
        <v>0</v>
      </c>
      <c r="AC1770">
        <v>0</v>
      </c>
      <c r="AF1770">
        <v>0</v>
      </c>
      <c r="AJ1770" t="s">
        <v>63</v>
      </c>
      <c r="AK1770">
        <v>0</v>
      </c>
      <c r="AL1770" t="s">
        <v>63</v>
      </c>
      <c r="AO1770" t="s">
        <v>1065</v>
      </c>
      <c r="AP1770" t="s">
        <v>95</v>
      </c>
      <c r="AR1770">
        <v>0</v>
      </c>
      <c r="AS1770">
        <v>0</v>
      </c>
      <c r="AT1770">
        <v>0</v>
      </c>
      <c r="AU1770">
        <v>0</v>
      </c>
      <c r="AV1770">
        <v>0</v>
      </c>
      <c r="AW1770">
        <v>0</v>
      </c>
      <c r="BA1770" t="s">
        <v>63</v>
      </c>
      <c r="BE1770" t="s">
        <v>95</v>
      </c>
      <c r="BH1770" t="s">
        <v>4154</v>
      </c>
    </row>
    <row r="1771" spans="1:60" x14ac:dyDescent="0.35">
      <c r="A1771" t="s">
        <v>4155</v>
      </c>
      <c r="B1771">
        <v>10000</v>
      </c>
      <c r="C1771">
        <v>20000</v>
      </c>
      <c r="D1771" s="2">
        <v>45777</v>
      </c>
      <c r="E1771" t="s">
        <v>59</v>
      </c>
      <c r="F1771" t="s">
        <v>4156</v>
      </c>
      <c r="G1771" t="s">
        <v>4157</v>
      </c>
      <c r="H1771" t="s">
        <v>4158</v>
      </c>
      <c r="I1771">
        <v>2</v>
      </c>
      <c r="J1771" t="s">
        <v>63</v>
      </c>
      <c r="K1771">
        <v>100</v>
      </c>
      <c r="L1771" t="s">
        <v>6052</v>
      </c>
      <c r="M1771" t="s">
        <v>281</v>
      </c>
      <c r="N1771" t="s">
        <v>3851</v>
      </c>
      <c r="O1771" s="3">
        <v>1000</v>
      </c>
      <c r="R1771" s="2">
        <v>45776</v>
      </c>
      <c r="T1771">
        <v>1</v>
      </c>
      <c r="U1771" s="3">
        <v>1000</v>
      </c>
      <c r="V1771" t="s">
        <v>65</v>
      </c>
      <c r="W1771" t="s">
        <v>4159</v>
      </c>
      <c r="X1771">
        <v>0</v>
      </c>
      <c r="Y1771">
        <v>0</v>
      </c>
      <c r="Z1771">
        <v>0</v>
      </c>
      <c r="AA1771">
        <v>0</v>
      </c>
      <c r="AB1771">
        <v>0</v>
      </c>
      <c r="AC1771">
        <v>0</v>
      </c>
      <c r="AF1771">
        <v>0</v>
      </c>
      <c r="AJ1771" t="s">
        <v>63</v>
      </c>
      <c r="AK1771">
        <v>0</v>
      </c>
      <c r="AL1771" t="s">
        <v>63</v>
      </c>
      <c r="AO1771" t="s">
        <v>4160</v>
      </c>
      <c r="AP1771" t="s">
        <v>282</v>
      </c>
      <c r="AR1771">
        <v>0</v>
      </c>
      <c r="AS1771">
        <v>0</v>
      </c>
      <c r="AT1771">
        <v>0</v>
      </c>
      <c r="AU1771">
        <v>0</v>
      </c>
      <c r="AV1771">
        <v>0</v>
      </c>
      <c r="AW1771">
        <v>0</v>
      </c>
      <c r="BA1771" t="s">
        <v>63</v>
      </c>
      <c r="BE1771" t="s">
        <v>282</v>
      </c>
      <c r="BH1771" t="s">
        <v>4161</v>
      </c>
    </row>
    <row r="1772" spans="1:60" x14ac:dyDescent="0.35">
      <c r="A1772" t="s">
        <v>4066</v>
      </c>
      <c r="B1772">
        <v>10000</v>
      </c>
      <c r="C1772">
        <v>30000</v>
      </c>
      <c r="D1772" s="2">
        <v>45776</v>
      </c>
      <c r="E1772" t="s">
        <v>59</v>
      </c>
      <c r="F1772" t="s">
        <v>4067</v>
      </c>
      <c r="G1772" t="s">
        <v>4046</v>
      </c>
      <c r="H1772" t="s">
        <v>2941</v>
      </c>
      <c r="I1772">
        <v>2</v>
      </c>
      <c r="J1772" t="s">
        <v>63</v>
      </c>
      <c r="K1772">
        <v>76</v>
      </c>
      <c r="L1772" t="s">
        <v>6065</v>
      </c>
      <c r="M1772" t="s">
        <v>200</v>
      </c>
      <c r="N1772" t="s">
        <v>3841</v>
      </c>
      <c r="O1772" s="3">
        <v>9167</v>
      </c>
      <c r="R1772" s="2">
        <v>45776</v>
      </c>
      <c r="T1772">
        <v>6</v>
      </c>
      <c r="U1772" s="3">
        <v>55002</v>
      </c>
      <c r="V1772" t="s">
        <v>65</v>
      </c>
      <c r="W1772" t="s">
        <v>4068</v>
      </c>
      <c r="X1772">
        <v>0</v>
      </c>
      <c r="Y1772">
        <v>0</v>
      </c>
      <c r="Z1772">
        <v>0</v>
      </c>
      <c r="AA1772">
        <v>0</v>
      </c>
      <c r="AB1772">
        <v>0</v>
      </c>
      <c r="AC1772">
        <v>0</v>
      </c>
      <c r="AF1772">
        <v>0</v>
      </c>
      <c r="AJ1772" t="s">
        <v>63</v>
      </c>
      <c r="AK1772">
        <v>0</v>
      </c>
      <c r="AL1772" t="s">
        <v>63</v>
      </c>
      <c r="AO1772" t="s">
        <v>4069</v>
      </c>
      <c r="AP1772" t="s">
        <v>448</v>
      </c>
      <c r="AR1772">
        <v>0</v>
      </c>
      <c r="AS1772">
        <v>0</v>
      </c>
      <c r="AT1772">
        <v>0</v>
      </c>
      <c r="AU1772">
        <v>0</v>
      </c>
      <c r="AV1772">
        <v>0</v>
      </c>
      <c r="AW1772">
        <v>0</v>
      </c>
      <c r="BA1772" t="s">
        <v>63</v>
      </c>
      <c r="BE1772" t="s">
        <v>448</v>
      </c>
      <c r="BH1772" t="s">
        <v>3986</v>
      </c>
    </row>
    <row r="1773" spans="1:60" x14ac:dyDescent="0.35">
      <c r="A1773" t="s">
        <v>5944</v>
      </c>
      <c r="B1773">
        <v>10000</v>
      </c>
      <c r="C1773">
        <v>20000</v>
      </c>
      <c r="D1773" s="2">
        <v>45779</v>
      </c>
      <c r="E1773" t="s">
        <v>59</v>
      </c>
      <c r="F1773" t="s">
        <v>5945</v>
      </c>
      <c r="G1773" t="s">
        <v>5946</v>
      </c>
      <c r="H1773" t="s">
        <v>5947</v>
      </c>
      <c r="I1773">
        <v>2</v>
      </c>
      <c r="J1773" t="s">
        <v>63</v>
      </c>
      <c r="K1773" s="7">
        <v>112</v>
      </c>
      <c r="L1773" t="s">
        <v>6071</v>
      </c>
      <c r="M1773" t="s">
        <v>2634</v>
      </c>
      <c r="N1773" t="s">
        <v>3856</v>
      </c>
      <c r="O1773" s="3">
        <v>66600</v>
      </c>
      <c r="R1773" s="2">
        <v>45776</v>
      </c>
      <c r="T1773">
        <v>104</v>
      </c>
      <c r="U1773" s="3">
        <v>6926400</v>
      </c>
      <c r="V1773" t="s">
        <v>65</v>
      </c>
      <c r="W1773" t="s">
        <v>5948</v>
      </c>
      <c r="X1773">
        <v>0</v>
      </c>
      <c r="Y1773">
        <v>0</v>
      </c>
      <c r="Z1773">
        <v>0</v>
      </c>
      <c r="AA1773">
        <v>0</v>
      </c>
      <c r="AB1773">
        <v>0</v>
      </c>
      <c r="AC1773">
        <v>0</v>
      </c>
      <c r="AF1773">
        <v>0</v>
      </c>
      <c r="AJ1773" t="s">
        <v>63</v>
      </c>
      <c r="AK1773">
        <v>0</v>
      </c>
      <c r="AL1773" t="s">
        <v>63</v>
      </c>
      <c r="AO1773" t="s">
        <v>5949</v>
      </c>
      <c r="AP1773" t="s">
        <v>75</v>
      </c>
      <c r="AR1773">
        <v>0</v>
      </c>
      <c r="AS1773">
        <v>0</v>
      </c>
      <c r="AT1773">
        <v>0</v>
      </c>
      <c r="AU1773">
        <v>0</v>
      </c>
      <c r="AV1773">
        <v>0</v>
      </c>
      <c r="AW1773">
        <v>0</v>
      </c>
      <c r="BA1773" t="s">
        <v>63</v>
      </c>
      <c r="BE1773" t="s">
        <v>75</v>
      </c>
      <c r="BH1773" t="s">
        <v>5950</v>
      </c>
    </row>
    <row r="1774" spans="1:60" x14ac:dyDescent="0.35">
      <c r="A1774" t="s">
        <v>4070</v>
      </c>
      <c r="B1774">
        <v>10000</v>
      </c>
      <c r="C1774">
        <v>10000</v>
      </c>
      <c r="D1774" s="2">
        <v>45776</v>
      </c>
      <c r="E1774" t="s">
        <v>59</v>
      </c>
      <c r="F1774" t="s">
        <v>4071</v>
      </c>
      <c r="G1774" t="s">
        <v>4072</v>
      </c>
      <c r="H1774" t="s">
        <v>2124</v>
      </c>
      <c r="I1774">
        <v>1</v>
      </c>
      <c r="J1774" t="s">
        <v>63</v>
      </c>
      <c r="K1774">
        <v>94</v>
      </c>
      <c r="L1774" t="s">
        <v>6050</v>
      </c>
      <c r="M1774" t="s">
        <v>81</v>
      </c>
      <c r="N1774" t="s">
        <v>3825</v>
      </c>
      <c r="O1774" s="3">
        <v>3000</v>
      </c>
      <c r="R1774" s="2">
        <v>45776</v>
      </c>
      <c r="T1774">
        <v>6</v>
      </c>
      <c r="U1774" s="3">
        <v>18000</v>
      </c>
      <c r="V1774" t="s">
        <v>65</v>
      </c>
      <c r="W1774" t="s">
        <v>2125</v>
      </c>
      <c r="X1774">
        <v>0</v>
      </c>
      <c r="Y1774">
        <v>0</v>
      </c>
      <c r="Z1774">
        <v>0</v>
      </c>
      <c r="AA1774">
        <v>0</v>
      </c>
      <c r="AB1774">
        <v>0</v>
      </c>
      <c r="AC1774">
        <v>0</v>
      </c>
      <c r="AF1774">
        <v>0</v>
      </c>
      <c r="AJ1774" t="s">
        <v>63</v>
      </c>
      <c r="AK1774">
        <v>0</v>
      </c>
      <c r="AL1774" t="s">
        <v>63</v>
      </c>
      <c r="AO1774" t="s">
        <v>2126</v>
      </c>
      <c r="AP1774" t="s">
        <v>84</v>
      </c>
      <c r="AR1774">
        <v>0</v>
      </c>
      <c r="AS1774">
        <v>0</v>
      </c>
      <c r="AT1774">
        <v>0</v>
      </c>
      <c r="AU1774">
        <v>0</v>
      </c>
      <c r="AV1774">
        <v>0</v>
      </c>
      <c r="AW1774">
        <v>0</v>
      </c>
      <c r="BA1774" t="s">
        <v>63</v>
      </c>
      <c r="BE1774" t="s">
        <v>84</v>
      </c>
      <c r="BH1774" t="s">
        <v>4073</v>
      </c>
    </row>
    <row r="1775" spans="1:60" x14ac:dyDescent="0.35">
      <c r="A1775" t="s">
        <v>4162</v>
      </c>
      <c r="B1775">
        <v>10000</v>
      </c>
      <c r="C1775">
        <v>10000</v>
      </c>
      <c r="D1775" s="2">
        <v>45777</v>
      </c>
      <c r="E1775" t="s">
        <v>59</v>
      </c>
      <c r="F1775" t="s">
        <v>4163</v>
      </c>
      <c r="G1775" t="s">
        <v>4072</v>
      </c>
      <c r="H1775" t="s">
        <v>2124</v>
      </c>
      <c r="I1775">
        <v>1</v>
      </c>
      <c r="J1775" t="s">
        <v>63</v>
      </c>
      <c r="K1775">
        <v>94</v>
      </c>
      <c r="L1775" t="s">
        <v>6050</v>
      </c>
      <c r="M1775" t="s">
        <v>81</v>
      </c>
      <c r="N1775" t="s">
        <v>3825</v>
      </c>
      <c r="O1775" s="3">
        <v>3000</v>
      </c>
      <c r="R1775" s="2">
        <v>45776</v>
      </c>
      <c r="T1775">
        <v>6</v>
      </c>
      <c r="U1775" s="3">
        <v>18000</v>
      </c>
      <c r="V1775" t="s">
        <v>65</v>
      </c>
      <c r="W1775" t="s">
        <v>2125</v>
      </c>
      <c r="X1775">
        <v>0</v>
      </c>
      <c r="Y1775">
        <v>0</v>
      </c>
      <c r="Z1775">
        <v>0</v>
      </c>
      <c r="AA1775">
        <v>0</v>
      </c>
      <c r="AB1775">
        <v>0</v>
      </c>
      <c r="AC1775">
        <v>0</v>
      </c>
      <c r="AF1775">
        <v>0</v>
      </c>
      <c r="AJ1775" t="s">
        <v>63</v>
      </c>
      <c r="AK1775">
        <v>0</v>
      </c>
      <c r="AL1775" t="s">
        <v>63</v>
      </c>
      <c r="AO1775" t="s">
        <v>2126</v>
      </c>
      <c r="AP1775" t="s">
        <v>84</v>
      </c>
      <c r="AR1775">
        <v>0</v>
      </c>
      <c r="AS1775">
        <v>0</v>
      </c>
      <c r="AT1775">
        <v>0</v>
      </c>
      <c r="AU1775">
        <v>0</v>
      </c>
      <c r="AV1775">
        <v>0</v>
      </c>
      <c r="AW1775">
        <v>0</v>
      </c>
      <c r="BA1775" t="s">
        <v>63</v>
      </c>
      <c r="BE1775" t="s">
        <v>84</v>
      </c>
      <c r="BH1775" t="s">
        <v>4164</v>
      </c>
    </row>
    <row r="1776" spans="1:60" x14ac:dyDescent="0.35">
      <c r="A1776" t="s">
        <v>4165</v>
      </c>
      <c r="B1776">
        <v>10000</v>
      </c>
      <c r="C1776">
        <v>10000</v>
      </c>
      <c r="D1776" s="2">
        <v>45777</v>
      </c>
      <c r="E1776" t="s">
        <v>59</v>
      </c>
      <c r="F1776" s="4">
        <v>0.53704861111111113</v>
      </c>
      <c r="G1776" t="s">
        <v>4166</v>
      </c>
      <c r="H1776" t="s">
        <v>4167</v>
      </c>
      <c r="I1776">
        <v>1</v>
      </c>
      <c r="J1776" t="s">
        <v>63</v>
      </c>
      <c r="K1776">
        <v>61</v>
      </c>
      <c r="L1776" t="s">
        <v>6046</v>
      </c>
      <c r="M1776" t="s">
        <v>209</v>
      </c>
      <c r="N1776" t="s">
        <v>3802</v>
      </c>
      <c r="O1776">
        <v>500</v>
      </c>
      <c r="R1776" s="2">
        <v>45776</v>
      </c>
      <c r="T1776">
        <v>1</v>
      </c>
      <c r="U1776">
        <v>500</v>
      </c>
      <c r="V1776" t="s">
        <v>65</v>
      </c>
      <c r="W1776" t="s">
        <v>4168</v>
      </c>
      <c r="X1776">
        <v>0</v>
      </c>
      <c r="Y1776">
        <v>0</v>
      </c>
      <c r="Z1776">
        <v>0</v>
      </c>
      <c r="AA1776">
        <v>0</v>
      </c>
      <c r="AB1776">
        <v>0</v>
      </c>
      <c r="AC1776">
        <v>0</v>
      </c>
      <c r="AF1776">
        <v>0</v>
      </c>
      <c r="AJ1776" t="s">
        <v>63</v>
      </c>
      <c r="AK1776">
        <v>0</v>
      </c>
      <c r="AL1776" t="s">
        <v>63</v>
      </c>
      <c r="AO1776" t="s">
        <v>4169</v>
      </c>
      <c r="AP1776" t="s">
        <v>2640</v>
      </c>
      <c r="AR1776">
        <v>0</v>
      </c>
      <c r="AS1776">
        <v>0</v>
      </c>
      <c r="AT1776">
        <v>0</v>
      </c>
      <c r="AU1776">
        <v>0</v>
      </c>
      <c r="AV1776">
        <v>0</v>
      </c>
      <c r="AW1776">
        <v>0</v>
      </c>
      <c r="BA1776" t="s">
        <v>63</v>
      </c>
      <c r="BE1776" t="s">
        <v>2640</v>
      </c>
      <c r="BH1776" t="s">
        <v>4170</v>
      </c>
    </row>
    <row r="1777" spans="1:60" x14ac:dyDescent="0.35">
      <c r="A1777" t="s">
        <v>4074</v>
      </c>
      <c r="B1777">
        <v>10000</v>
      </c>
      <c r="C1777">
        <v>20000</v>
      </c>
      <c r="D1777" s="2">
        <v>45776</v>
      </c>
      <c r="E1777" t="s">
        <v>59</v>
      </c>
      <c r="F1777" t="s">
        <v>4050</v>
      </c>
      <c r="G1777" t="s">
        <v>4075</v>
      </c>
      <c r="H1777" t="s">
        <v>863</v>
      </c>
      <c r="I1777">
        <v>1</v>
      </c>
      <c r="J1777" t="s">
        <v>63</v>
      </c>
      <c r="K1777">
        <v>29</v>
      </c>
      <c r="L1777" t="s">
        <v>6061</v>
      </c>
      <c r="M1777" t="s">
        <v>739</v>
      </c>
      <c r="N1777" t="s">
        <v>3806</v>
      </c>
      <c r="O1777" s="3">
        <v>9000</v>
      </c>
      <c r="R1777" s="2">
        <v>45776</v>
      </c>
      <c r="T1777">
        <v>2</v>
      </c>
      <c r="U1777" s="3">
        <v>18000</v>
      </c>
      <c r="V1777" t="s">
        <v>65</v>
      </c>
      <c r="W1777" t="s">
        <v>649</v>
      </c>
      <c r="X1777">
        <v>0</v>
      </c>
      <c r="Y1777">
        <v>0</v>
      </c>
      <c r="Z1777">
        <v>0</v>
      </c>
      <c r="AA1777">
        <v>0</v>
      </c>
      <c r="AB1777">
        <v>0</v>
      </c>
      <c r="AC1777">
        <v>0</v>
      </c>
      <c r="AF1777">
        <v>0</v>
      </c>
      <c r="AJ1777" t="s">
        <v>63</v>
      </c>
      <c r="AK1777">
        <v>0</v>
      </c>
      <c r="AL1777" t="s">
        <v>63</v>
      </c>
      <c r="AO1777" t="s">
        <v>650</v>
      </c>
      <c r="AP1777" t="s">
        <v>275</v>
      </c>
      <c r="AR1777">
        <v>0</v>
      </c>
      <c r="AS1777">
        <v>0</v>
      </c>
      <c r="AT1777">
        <v>0</v>
      </c>
      <c r="AU1777">
        <v>0</v>
      </c>
      <c r="AV1777">
        <v>0</v>
      </c>
      <c r="AW1777">
        <v>0</v>
      </c>
      <c r="BA1777" t="s">
        <v>63</v>
      </c>
      <c r="BE1777" t="s">
        <v>275</v>
      </c>
      <c r="BH1777" t="s">
        <v>4076</v>
      </c>
    </row>
    <row r="1778" spans="1:60" x14ac:dyDescent="0.35">
      <c r="A1778" t="s">
        <v>6015</v>
      </c>
      <c r="B1778">
        <v>10000</v>
      </c>
      <c r="C1778">
        <v>10000</v>
      </c>
      <c r="D1778" s="2">
        <v>45779</v>
      </c>
      <c r="E1778" t="s">
        <v>59</v>
      </c>
      <c r="F1778" t="s">
        <v>6016</v>
      </c>
      <c r="G1778" t="s">
        <v>6017</v>
      </c>
      <c r="H1778" t="s">
        <v>863</v>
      </c>
      <c r="I1778">
        <v>1</v>
      </c>
      <c r="J1778" t="s">
        <v>63</v>
      </c>
      <c r="K1778">
        <v>29</v>
      </c>
      <c r="L1778" t="s">
        <v>6061</v>
      </c>
      <c r="M1778" t="s">
        <v>739</v>
      </c>
      <c r="N1778" t="s">
        <v>3806</v>
      </c>
      <c r="O1778" s="3">
        <v>24000</v>
      </c>
      <c r="R1778" s="2">
        <v>45776</v>
      </c>
      <c r="T1778">
        <v>2</v>
      </c>
      <c r="U1778" s="3">
        <v>48000</v>
      </c>
      <c r="V1778" t="s">
        <v>65</v>
      </c>
      <c r="W1778" t="s">
        <v>649</v>
      </c>
      <c r="X1778">
        <v>0</v>
      </c>
      <c r="Y1778">
        <v>0</v>
      </c>
      <c r="Z1778">
        <v>0</v>
      </c>
      <c r="AA1778">
        <v>0</v>
      </c>
      <c r="AB1778">
        <v>0</v>
      </c>
      <c r="AC1778">
        <v>0</v>
      </c>
      <c r="AF1778">
        <v>0</v>
      </c>
      <c r="AJ1778" t="s">
        <v>63</v>
      </c>
      <c r="AK1778">
        <v>0</v>
      </c>
      <c r="AL1778" t="s">
        <v>63</v>
      </c>
      <c r="AO1778" t="s">
        <v>650</v>
      </c>
      <c r="AP1778" t="s">
        <v>275</v>
      </c>
      <c r="AR1778">
        <v>0</v>
      </c>
      <c r="AS1778">
        <v>0</v>
      </c>
      <c r="AT1778">
        <v>0</v>
      </c>
      <c r="AU1778">
        <v>0</v>
      </c>
      <c r="AV1778">
        <v>0</v>
      </c>
      <c r="AW1778">
        <v>0</v>
      </c>
      <c r="BA1778" t="s">
        <v>63</v>
      </c>
      <c r="BE1778" t="s">
        <v>275</v>
      </c>
      <c r="BH1778" t="s">
        <v>6018</v>
      </c>
    </row>
    <row r="1779" spans="1:60" x14ac:dyDescent="0.35">
      <c r="A1779" t="s">
        <v>4171</v>
      </c>
      <c r="B1779">
        <v>10000</v>
      </c>
      <c r="C1779">
        <v>30000</v>
      </c>
      <c r="D1779" s="2">
        <v>45777</v>
      </c>
      <c r="E1779" t="s">
        <v>59</v>
      </c>
      <c r="F1779" t="s">
        <v>4172</v>
      </c>
      <c r="G1779" t="s">
        <v>4173</v>
      </c>
      <c r="H1779" t="s">
        <v>119</v>
      </c>
      <c r="I1779">
        <v>3</v>
      </c>
      <c r="J1779" t="s">
        <v>63</v>
      </c>
      <c r="K1779">
        <v>85</v>
      </c>
      <c r="L1779" t="s">
        <v>6060</v>
      </c>
      <c r="M1779" t="s">
        <v>940</v>
      </c>
      <c r="N1779" t="s">
        <v>3864</v>
      </c>
      <c r="O1779" s="3">
        <v>10000</v>
      </c>
      <c r="R1779" s="2">
        <v>45776</v>
      </c>
      <c r="T1779">
        <v>11</v>
      </c>
      <c r="U1779" s="3">
        <v>110000</v>
      </c>
      <c r="V1779" t="s">
        <v>65</v>
      </c>
      <c r="W1779" t="s">
        <v>1547</v>
      </c>
      <c r="X1779">
        <v>0</v>
      </c>
      <c r="Y1779">
        <v>0</v>
      </c>
      <c r="Z1779">
        <v>0</v>
      </c>
      <c r="AA1779">
        <v>0</v>
      </c>
      <c r="AB1779">
        <v>0</v>
      </c>
      <c r="AC1779">
        <v>0</v>
      </c>
      <c r="AF1779">
        <v>0</v>
      </c>
      <c r="AJ1779" t="s">
        <v>63</v>
      </c>
      <c r="AK1779">
        <v>0</v>
      </c>
      <c r="AL1779" t="s">
        <v>63</v>
      </c>
      <c r="AO1779" t="s">
        <v>1548</v>
      </c>
      <c r="AP1779" t="s">
        <v>108</v>
      </c>
      <c r="AR1779">
        <v>0</v>
      </c>
      <c r="AS1779">
        <v>0</v>
      </c>
      <c r="AT1779">
        <v>0</v>
      </c>
      <c r="AU1779">
        <v>0</v>
      </c>
      <c r="AV1779">
        <v>0</v>
      </c>
      <c r="AW1779">
        <v>0</v>
      </c>
      <c r="BA1779" t="s">
        <v>63</v>
      </c>
      <c r="BE1779" t="s">
        <v>108</v>
      </c>
      <c r="BH1779" t="s">
        <v>4174</v>
      </c>
    </row>
    <row r="1780" spans="1:60" x14ac:dyDescent="0.35">
      <c r="A1780" t="s">
        <v>3553</v>
      </c>
      <c r="B1780">
        <v>10000</v>
      </c>
      <c r="C1780">
        <v>40000</v>
      </c>
      <c r="D1780" s="2">
        <v>45779</v>
      </c>
      <c r="E1780" t="s">
        <v>59</v>
      </c>
      <c r="F1780" s="4">
        <v>0.48321759259259262</v>
      </c>
      <c r="G1780" t="s">
        <v>2893</v>
      </c>
      <c r="H1780" t="s">
        <v>3549</v>
      </c>
      <c r="I1780">
        <v>1</v>
      </c>
      <c r="J1780" t="s">
        <v>63</v>
      </c>
      <c r="K1780">
        <v>79</v>
      </c>
      <c r="L1780" t="s">
        <v>6076</v>
      </c>
      <c r="M1780" t="s">
        <v>92</v>
      </c>
      <c r="N1780" t="s">
        <v>3828</v>
      </c>
      <c r="O1780">
        <v>250</v>
      </c>
      <c r="R1780" s="2">
        <v>45776</v>
      </c>
      <c r="T1780">
        <v>6</v>
      </c>
      <c r="U1780" s="3">
        <v>1500</v>
      </c>
      <c r="V1780" t="s">
        <v>65</v>
      </c>
      <c r="W1780" t="s">
        <v>3550</v>
      </c>
      <c r="X1780">
        <v>0</v>
      </c>
      <c r="Y1780">
        <v>0</v>
      </c>
      <c r="Z1780">
        <v>0</v>
      </c>
      <c r="AA1780">
        <v>0</v>
      </c>
      <c r="AB1780">
        <v>0</v>
      </c>
      <c r="AC1780">
        <v>0</v>
      </c>
      <c r="AF1780">
        <v>0</v>
      </c>
      <c r="AJ1780" t="s">
        <v>63</v>
      </c>
      <c r="AK1780">
        <v>0</v>
      </c>
      <c r="AL1780" t="s">
        <v>63</v>
      </c>
      <c r="AO1780" t="s">
        <v>3551</v>
      </c>
      <c r="AP1780" t="s">
        <v>622</v>
      </c>
      <c r="AR1780">
        <v>0</v>
      </c>
      <c r="AS1780">
        <v>0</v>
      </c>
      <c r="AT1780">
        <v>0</v>
      </c>
      <c r="AU1780">
        <v>0</v>
      </c>
      <c r="AV1780">
        <v>0</v>
      </c>
      <c r="AW1780">
        <v>0</v>
      </c>
      <c r="BA1780" t="s">
        <v>63</v>
      </c>
      <c r="BE1780" t="s">
        <v>622</v>
      </c>
      <c r="BH1780" t="s">
        <v>3554</v>
      </c>
    </row>
    <row r="1781" spans="1:60" x14ac:dyDescent="0.35">
      <c r="A1781" t="s">
        <v>4175</v>
      </c>
      <c r="B1781">
        <v>10000</v>
      </c>
      <c r="C1781">
        <v>10000</v>
      </c>
      <c r="D1781" s="2">
        <v>45777</v>
      </c>
      <c r="E1781" t="s">
        <v>59</v>
      </c>
      <c r="F1781" t="s">
        <v>4176</v>
      </c>
      <c r="G1781" t="s">
        <v>4079</v>
      </c>
      <c r="H1781" t="s">
        <v>926</v>
      </c>
      <c r="I1781">
        <v>1</v>
      </c>
      <c r="J1781" t="s">
        <v>63</v>
      </c>
      <c r="K1781">
        <v>72</v>
      </c>
      <c r="L1781" t="s">
        <v>6056</v>
      </c>
      <c r="M1781" t="s">
        <v>869</v>
      </c>
      <c r="N1781" t="s">
        <v>3829</v>
      </c>
      <c r="O1781" s="3">
        <v>1750</v>
      </c>
      <c r="R1781" s="2">
        <v>45776</v>
      </c>
      <c r="T1781">
        <v>4</v>
      </c>
      <c r="U1781" s="3">
        <v>7000</v>
      </c>
      <c r="V1781" t="s">
        <v>65</v>
      </c>
      <c r="W1781">
        <v>83614970001</v>
      </c>
      <c r="X1781">
        <v>0</v>
      </c>
      <c r="Y1781">
        <v>0</v>
      </c>
      <c r="Z1781">
        <v>0</v>
      </c>
      <c r="AA1781">
        <v>0</v>
      </c>
      <c r="AB1781">
        <v>0</v>
      </c>
      <c r="AC1781">
        <v>0</v>
      </c>
      <c r="AF1781">
        <v>0</v>
      </c>
      <c r="AJ1781" t="s">
        <v>63</v>
      </c>
      <c r="AK1781">
        <v>0</v>
      </c>
      <c r="AL1781" t="s">
        <v>63</v>
      </c>
      <c r="AO1781">
        <v>8361497</v>
      </c>
      <c r="AP1781" t="s">
        <v>162</v>
      </c>
      <c r="AR1781">
        <v>0</v>
      </c>
      <c r="AS1781">
        <v>0</v>
      </c>
      <c r="AT1781">
        <v>0</v>
      </c>
      <c r="AU1781">
        <v>0</v>
      </c>
      <c r="AV1781">
        <v>0</v>
      </c>
      <c r="AW1781">
        <v>0</v>
      </c>
      <c r="BA1781" t="s">
        <v>63</v>
      </c>
      <c r="BE1781" t="s">
        <v>162</v>
      </c>
      <c r="BH1781" t="s">
        <v>4080</v>
      </c>
    </row>
    <row r="1782" spans="1:60" x14ac:dyDescent="0.35">
      <c r="A1782" t="s">
        <v>4177</v>
      </c>
      <c r="B1782">
        <v>10000</v>
      </c>
      <c r="C1782">
        <v>10000</v>
      </c>
      <c r="D1782" s="2">
        <v>45777</v>
      </c>
      <c r="E1782" t="s">
        <v>59</v>
      </c>
      <c r="F1782" t="s">
        <v>4178</v>
      </c>
      <c r="G1782" t="s">
        <v>4079</v>
      </c>
      <c r="H1782" t="s">
        <v>926</v>
      </c>
      <c r="I1782">
        <v>1</v>
      </c>
      <c r="J1782" t="s">
        <v>63</v>
      </c>
      <c r="K1782">
        <v>72</v>
      </c>
      <c r="L1782" t="s">
        <v>6056</v>
      </c>
      <c r="M1782" t="s">
        <v>869</v>
      </c>
      <c r="N1782" t="s">
        <v>3829</v>
      </c>
      <c r="O1782" s="3">
        <v>2250</v>
      </c>
      <c r="R1782" s="2">
        <v>45776</v>
      </c>
      <c r="T1782">
        <v>4</v>
      </c>
      <c r="U1782" s="3">
        <v>9000</v>
      </c>
      <c r="V1782" t="s">
        <v>65</v>
      </c>
      <c r="W1782">
        <v>83615120001</v>
      </c>
      <c r="X1782">
        <v>0</v>
      </c>
      <c r="Y1782">
        <v>0</v>
      </c>
      <c r="Z1782">
        <v>0</v>
      </c>
      <c r="AA1782">
        <v>0</v>
      </c>
      <c r="AB1782">
        <v>0</v>
      </c>
      <c r="AC1782">
        <v>0</v>
      </c>
      <c r="AF1782">
        <v>0</v>
      </c>
      <c r="AJ1782" t="s">
        <v>63</v>
      </c>
      <c r="AK1782">
        <v>0</v>
      </c>
      <c r="AL1782" t="s">
        <v>63</v>
      </c>
      <c r="AO1782">
        <v>8361512</v>
      </c>
      <c r="AP1782" t="s">
        <v>162</v>
      </c>
      <c r="AR1782">
        <v>0</v>
      </c>
      <c r="AS1782">
        <v>0</v>
      </c>
      <c r="AT1782">
        <v>0</v>
      </c>
      <c r="AU1782">
        <v>0</v>
      </c>
      <c r="AV1782">
        <v>0</v>
      </c>
      <c r="AW1782">
        <v>0</v>
      </c>
      <c r="BA1782" t="s">
        <v>63</v>
      </c>
      <c r="BE1782" t="s">
        <v>162</v>
      </c>
      <c r="BH1782" t="s">
        <v>4080</v>
      </c>
    </row>
    <row r="1783" spans="1:60" x14ac:dyDescent="0.35">
      <c r="A1783" t="s">
        <v>4077</v>
      </c>
      <c r="B1783">
        <v>10000</v>
      </c>
      <c r="C1783">
        <v>10000</v>
      </c>
      <c r="D1783" s="2">
        <v>45777</v>
      </c>
      <c r="E1783" t="s">
        <v>59</v>
      </c>
      <c r="F1783" t="s">
        <v>4078</v>
      </c>
      <c r="G1783" t="s">
        <v>4079</v>
      </c>
      <c r="H1783" t="s">
        <v>926</v>
      </c>
      <c r="I1783">
        <v>1</v>
      </c>
      <c r="J1783" t="s">
        <v>63</v>
      </c>
      <c r="K1783">
        <v>72</v>
      </c>
      <c r="L1783" t="s">
        <v>6056</v>
      </c>
      <c r="M1783" t="s">
        <v>869</v>
      </c>
      <c r="N1783" t="s">
        <v>3829</v>
      </c>
      <c r="O1783" s="3">
        <v>2000</v>
      </c>
      <c r="R1783" s="2">
        <v>45776</v>
      </c>
      <c r="T1783">
        <v>4</v>
      </c>
      <c r="U1783" s="3">
        <v>8000</v>
      </c>
      <c r="V1783" t="s">
        <v>65</v>
      </c>
      <c r="W1783">
        <v>83615330001</v>
      </c>
      <c r="X1783">
        <v>0</v>
      </c>
      <c r="Y1783">
        <v>0</v>
      </c>
      <c r="Z1783">
        <v>0</v>
      </c>
      <c r="AA1783">
        <v>0</v>
      </c>
      <c r="AB1783">
        <v>0</v>
      </c>
      <c r="AC1783">
        <v>0</v>
      </c>
      <c r="AF1783">
        <v>0</v>
      </c>
      <c r="AJ1783" t="s">
        <v>63</v>
      </c>
      <c r="AK1783">
        <v>0</v>
      </c>
      <c r="AL1783" t="s">
        <v>63</v>
      </c>
      <c r="AO1783">
        <v>8361533</v>
      </c>
      <c r="AP1783" t="s">
        <v>162</v>
      </c>
      <c r="AR1783">
        <v>0</v>
      </c>
      <c r="AS1783">
        <v>0</v>
      </c>
      <c r="AT1783">
        <v>0</v>
      </c>
      <c r="AU1783">
        <v>0</v>
      </c>
      <c r="AV1783">
        <v>0</v>
      </c>
      <c r="AW1783">
        <v>0</v>
      </c>
      <c r="BA1783" t="s">
        <v>63</v>
      </c>
      <c r="BE1783" t="s">
        <v>162</v>
      </c>
      <c r="BH1783" t="s">
        <v>4080</v>
      </c>
    </row>
    <row r="1784" spans="1:60" x14ac:dyDescent="0.35">
      <c r="A1784" t="s">
        <v>4077</v>
      </c>
      <c r="B1784">
        <v>10000</v>
      </c>
      <c r="C1784">
        <v>20000</v>
      </c>
      <c r="D1784" s="2">
        <v>45777</v>
      </c>
      <c r="E1784" t="s">
        <v>59</v>
      </c>
      <c r="F1784" t="s">
        <v>4078</v>
      </c>
      <c r="G1784" t="s">
        <v>4079</v>
      </c>
      <c r="H1784" t="s">
        <v>926</v>
      </c>
      <c r="I1784">
        <v>2</v>
      </c>
      <c r="J1784" t="s">
        <v>63</v>
      </c>
      <c r="K1784">
        <v>71</v>
      </c>
      <c r="L1784" t="s">
        <v>6057</v>
      </c>
      <c r="M1784" t="s">
        <v>368</v>
      </c>
      <c r="N1784" t="s">
        <v>3857</v>
      </c>
      <c r="O1784" s="3">
        <v>1000</v>
      </c>
      <c r="R1784" s="2">
        <v>45776</v>
      </c>
      <c r="T1784">
        <v>6</v>
      </c>
      <c r="U1784" s="3">
        <v>6000</v>
      </c>
      <c r="V1784" t="s">
        <v>65</v>
      </c>
      <c r="W1784">
        <v>83615330001</v>
      </c>
      <c r="X1784">
        <v>0</v>
      </c>
      <c r="Y1784">
        <v>0</v>
      </c>
      <c r="Z1784">
        <v>0</v>
      </c>
      <c r="AA1784">
        <v>0</v>
      </c>
      <c r="AB1784">
        <v>0</v>
      </c>
      <c r="AC1784">
        <v>0</v>
      </c>
      <c r="AF1784">
        <v>0</v>
      </c>
      <c r="AJ1784" t="s">
        <v>63</v>
      </c>
      <c r="AK1784">
        <v>0</v>
      </c>
      <c r="AL1784" t="s">
        <v>63</v>
      </c>
      <c r="AO1784">
        <v>8361533</v>
      </c>
      <c r="AP1784" t="s">
        <v>162</v>
      </c>
      <c r="AR1784">
        <v>0</v>
      </c>
      <c r="AS1784">
        <v>0</v>
      </c>
      <c r="AT1784">
        <v>0</v>
      </c>
      <c r="AU1784">
        <v>0</v>
      </c>
      <c r="AV1784">
        <v>0</v>
      </c>
      <c r="AW1784">
        <v>0</v>
      </c>
      <c r="BA1784" t="s">
        <v>63</v>
      </c>
      <c r="BE1784" t="s">
        <v>162</v>
      </c>
      <c r="BH1784" t="s">
        <v>4080</v>
      </c>
    </row>
    <row r="1785" spans="1:60" x14ac:dyDescent="0.35">
      <c r="A1785" t="s">
        <v>4179</v>
      </c>
      <c r="B1785">
        <v>10000</v>
      </c>
      <c r="C1785">
        <v>10000</v>
      </c>
      <c r="D1785" s="2">
        <v>45777</v>
      </c>
      <c r="E1785" t="s">
        <v>59</v>
      </c>
      <c r="F1785" s="4">
        <v>0.54115740740740736</v>
      </c>
      <c r="G1785" t="s">
        <v>4079</v>
      </c>
      <c r="H1785" t="s">
        <v>926</v>
      </c>
      <c r="I1785">
        <v>1</v>
      </c>
      <c r="J1785" t="s">
        <v>63</v>
      </c>
      <c r="K1785">
        <v>72</v>
      </c>
      <c r="L1785" t="s">
        <v>6056</v>
      </c>
      <c r="M1785" t="s">
        <v>869</v>
      </c>
      <c r="N1785" t="s">
        <v>3829</v>
      </c>
      <c r="O1785" s="3">
        <v>6000</v>
      </c>
      <c r="R1785" s="2">
        <v>45776</v>
      </c>
      <c r="T1785">
        <v>4</v>
      </c>
      <c r="U1785" s="3">
        <v>24000</v>
      </c>
      <c r="V1785" t="s">
        <v>65</v>
      </c>
      <c r="W1785">
        <v>5000444460001</v>
      </c>
      <c r="X1785">
        <v>0</v>
      </c>
      <c r="Y1785">
        <v>0</v>
      </c>
      <c r="Z1785">
        <v>0</v>
      </c>
      <c r="AA1785">
        <v>0</v>
      </c>
      <c r="AB1785">
        <v>0</v>
      </c>
      <c r="AC1785">
        <v>0</v>
      </c>
      <c r="AF1785">
        <v>0</v>
      </c>
      <c r="AJ1785" t="s">
        <v>63</v>
      </c>
      <c r="AK1785">
        <v>0</v>
      </c>
      <c r="AL1785" t="s">
        <v>63</v>
      </c>
      <c r="AO1785">
        <v>500044446</v>
      </c>
      <c r="AP1785" t="s">
        <v>162</v>
      </c>
      <c r="AR1785">
        <v>0</v>
      </c>
      <c r="AS1785">
        <v>0</v>
      </c>
      <c r="AT1785">
        <v>0</v>
      </c>
      <c r="AU1785">
        <v>0</v>
      </c>
      <c r="AV1785">
        <v>0</v>
      </c>
      <c r="AW1785">
        <v>0</v>
      </c>
      <c r="BA1785" t="s">
        <v>63</v>
      </c>
      <c r="BE1785" t="s">
        <v>162</v>
      </c>
      <c r="BH1785" t="s">
        <v>4082</v>
      </c>
    </row>
    <row r="1786" spans="1:60" x14ac:dyDescent="0.35">
      <c r="A1786" t="s">
        <v>4179</v>
      </c>
      <c r="B1786">
        <v>10000</v>
      </c>
      <c r="C1786">
        <v>20000</v>
      </c>
      <c r="D1786" s="2">
        <v>45777</v>
      </c>
      <c r="E1786" t="s">
        <v>59</v>
      </c>
      <c r="F1786" s="4">
        <v>0.54115740740740736</v>
      </c>
      <c r="G1786" t="s">
        <v>4079</v>
      </c>
      <c r="H1786" t="s">
        <v>926</v>
      </c>
      <c r="I1786">
        <v>2</v>
      </c>
      <c r="J1786" t="s">
        <v>63</v>
      </c>
      <c r="K1786">
        <v>71</v>
      </c>
      <c r="L1786" t="s">
        <v>6057</v>
      </c>
      <c r="M1786" t="s">
        <v>368</v>
      </c>
      <c r="N1786" t="s">
        <v>3857</v>
      </c>
      <c r="O1786" s="3">
        <v>3334</v>
      </c>
      <c r="R1786" s="2">
        <v>45776</v>
      </c>
      <c r="T1786">
        <v>6</v>
      </c>
      <c r="U1786" s="3">
        <v>20004</v>
      </c>
      <c r="V1786" t="s">
        <v>65</v>
      </c>
      <c r="W1786">
        <v>5000444460001</v>
      </c>
      <c r="X1786">
        <v>0</v>
      </c>
      <c r="Y1786">
        <v>0</v>
      </c>
      <c r="Z1786">
        <v>0</v>
      </c>
      <c r="AA1786">
        <v>0</v>
      </c>
      <c r="AB1786">
        <v>0</v>
      </c>
      <c r="AC1786">
        <v>0</v>
      </c>
      <c r="AF1786">
        <v>0</v>
      </c>
      <c r="AJ1786" t="s">
        <v>63</v>
      </c>
      <c r="AK1786">
        <v>0</v>
      </c>
      <c r="AL1786" t="s">
        <v>63</v>
      </c>
      <c r="AO1786">
        <v>500044446</v>
      </c>
      <c r="AP1786" t="s">
        <v>162</v>
      </c>
      <c r="AR1786">
        <v>0</v>
      </c>
      <c r="AS1786">
        <v>0</v>
      </c>
      <c r="AT1786">
        <v>0</v>
      </c>
      <c r="AU1786">
        <v>0</v>
      </c>
      <c r="AV1786">
        <v>0</v>
      </c>
      <c r="AW1786">
        <v>0</v>
      </c>
      <c r="BA1786" t="s">
        <v>63</v>
      </c>
      <c r="BE1786" t="s">
        <v>162</v>
      </c>
      <c r="BH1786" t="s">
        <v>4082</v>
      </c>
    </row>
    <row r="1787" spans="1:60" x14ac:dyDescent="0.35">
      <c r="A1787" t="s">
        <v>4081</v>
      </c>
      <c r="B1787">
        <v>10000</v>
      </c>
      <c r="C1787">
        <v>10000</v>
      </c>
      <c r="D1787" s="2">
        <v>45776</v>
      </c>
      <c r="E1787" t="s">
        <v>59</v>
      </c>
      <c r="F1787" t="s">
        <v>4065</v>
      </c>
      <c r="G1787" t="s">
        <v>4079</v>
      </c>
      <c r="H1787" t="s">
        <v>926</v>
      </c>
      <c r="I1787">
        <v>1</v>
      </c>
      <c r="J1787" t="s">
        <v>63</v>
      </c>
      <c r="K1787">
        <v>72</v>
      </c>
      <c r="L1787" t="s">
        <v>6056</v>
      </c>
      <c r="M1787" t="s">
        <v>869</v>
      </c>
      <c r="N1787" t="s">
        <v>3829</v>
      </c>
      <c r="O1787" s="3">
        <v>1750</v>
      </c>
      <c r="R1787" s="2">
        <v>45776</v>
      </c>
      <c r="T1787">
        <v>4</v>
      </c>
      <c r="U1787" s="3">
        <v>7000</v>
      </c>
      <c r="V1787" t="s">
        <v>65</v>
      </c>
      <c r="W1787">
        <v>5000514810001</v>
      </c>
      <c r="X1787">
        <v>0</v>
      </c>
      <c r="Y1787">
        <v>0</v>
      </c>
      <c r="Z1787">
        <v>0</v>
      </c>
      <c r="AA1787">
        <v>0</v>
      </c>
      <c r="AB1787">
        <v>0</v>
      </c>
      <c r="AC1787">
        <v>0</v>
      </c>
      <c r="AF1787">
        <v>0</v>
      </c>
      <c r="AJ1787" t="s">
        <v>63</v>
      </c>
      <c r="AK1787">
        <v>0</v>
      </c>
      <c r="AL1787" t="s">
        <v>63</v>
      </c>
      <c r="AO1787">
        <v>500051481</v>
      </c>
      <c r="AP1787" t="s">
        <v>162</v>
      </c>
      <c r="AR1787">
        <v>0</v>
      </c>
      <c r="AS1787">
        <v>0</v>
      </c>
      <c r="AT1787">
        <v>0</v>
      </c>
      <c r="AU1787">
        <v>0</v>
      </c>
      <c r="AV1787">
        <v>0</v>
      </c>
      <c r="AW1787">
        <v>0</v>
      </c>
      <c r="BA1787" t="s">
        <v>63</v>
      </c>
      <c r="BE1787" t="s">
        <v>162</v>
      </c>
      <c r="BH1787" t="s">
        <v>4082</v>
      </c>
    </row>
    <row r="1788" spans="1:60" x14ac:dyDescent="0.35">
      <c r="A1788" t="s">
        <v>4081</v>
      </c>
      <c r="B1788">
        <v>10000</v>
      </c>
      <c r="C1788">
        <v>20000</v>
      </c>
      <c r="D1788" s="2">
        <v>45776</v>
      </c>
      <c r="E1788" t="s">
        <v>59</v>
      </c>
      <c r="F1788" t="s">
        <v>4065</v>
      </c>
      <c r="G1788" t="s">
        <v>4079</v>
      </c>
      <c r="H1788" t="s">
        <v>926</v>
      </c>
      <c r="I1788">
        <v>2</v>
      </c>
      <c r="J1788" t="s">
        <v>63</v>
      </c>
      <c r="K1788">
        <v>71</v>
      </c>
      <c r="L1788" t="s">
        <v>6057</v>
      </c>
      <c r="M1788" t="s">
        <v>368</v>
      </c>
      <c r="N1788" t="s">
        <v>3857</v>
      </c>
      <c r="O1788">
        <v>834</v>
      </c>
      <c r="R1788" s="2">
        <v>45776</v>
      </c>
      <c r="T1788">
        <v>6</v>
      </c>
      <c r="U1788" s="3">
        <v>5004</v>
      </c>
      <c r="V1788" t="s">
        <v>65</v>
      </c>
      <c r="W1788">
        <v>5000514810001</v>
      </c>
      <c r="X1788">
        <v>0</v>
      </c>
      <c r="Y1788">
        <v>0</v>
      </c>
      <c r="Z1788">
        <v>0</v>
      </c>
      <c r="AA1788">
        <v>0</v>
      </c>
      <c r="AB1788">
        <v>0</v>
      </c>
      <c r="AC1788">
        <v>0</v>
      </c>
      <c r="AF1788">
        <v>0</v>
      </c>
      <c r="AJ1788" t="s">
        <v>63</v>
      </c>
      <c r="AK1788">
        <v>0</v>
      </c>
      <c r="AL1788" t="s">
        <v>63</v>
      </c>
      <c r="AO1788">
        <v>500051481</v>
      </c>
      <c r="AP1788" t="s">
        <v>162</v>
      </c>
      <c r="AR1788">
        <v>0</v>
      </c>
      <c r="AS1788">
        <v>0</v>
      </c>
      <c r="AT1788">
        <v>0</v>
      </c>
      <c r="AU1788">
        <v>0</v>
      </c>
      <c r="AV1788">
        <v>0</v>
      </c>
      <c r="AW1788">
        <v>0</v>
      </c>
      <c r="BA1788" t="s">
        <v>63</v>
      </c>
      <c r="BE1788" t="s">
        <v>162</v>
      </c>
      <c r="BH1788" t="s">
        <v>4082</v>
      </c>
    </row>
    <row r="1789" spans="1:60" x14ac:dyDescent="0.35">
      <c r="A1789" t="s">
        <v>4083</v>
      </c>
      <c r="B1789">
        <v>10000</v>
      </c>
      <c r="C1789">
        <v>10000</v>
      </c>
      <c r="D1789" s="2">
        <v>45777</v>
      </c>
      <c r="E1789" t="s">
        <v>59</v>
      </c>
      <c r="F1789" t="s">
        <v>4078</v>
      </c>
      <c r="G1789" t="s">
        <v>4079</v>
      </c>
      <c r="H1789" t="s">
        <v>926</v>
      </c>
      <c r="I1789">
        <v>1</v>
      </c>
      <c r="J1789" t="s">
        <v>63</v>
      </c>
      <c r="K1789">
        <v>72</v>
      </c>
      <c r="L1789" t="s">
        <v>6056</v>
      </c>
      <c r="M1789" t="s">
        <v>869</v>
      </c>
      <c r="N1789" t="s">
        <v>3829</v>
      </c>
      <c r="O1789" s="3">
        <v>1750</v>
      </c>
      <c r="R1789" s="2">
        <v>45776</v>
      </c>
      <c r="T1789">
        <v>4</v>
      </c>
      <c r="U1789" s="3">
        <v>7000</v>
      </c>
      <c r="V1789" t="s">
        <v>65</v>
      </c>
      <c r="W1789">
        <v>5000635510001</v>
      </c>
      <c r="X1789">
        <v>0</v>
      </c>
      <c r="Y1789">
        <v>0</v>
      </c>
      <c r="Z1789">
        <v>0</v>
      </c>
      <c r="AA1789">
        <v>0</v>
      </c>
      <c r="AB1789">
        <v>0</v>
      </c>
      <c r="AC1789">
        <v>0</v>
      </c>
      <c r="AF1789">
        <v>0</v>
      </c>
      <c r="AJ1789" t="s">
        <v>63</v>
      </c>
      <c r="AK1789">
        <v>0</v>
      </c>
      <c r="AL1789" t="s">
        <v>63</v>
      </c>
      <c r="AO1789">
        <v>500063551</v>
      </c>
      <c r="AP1789" t="s">
        <v>162</v>
      </c>
      <c r="AR1789">
        <v>0</v>
      </c>
      <c r="AS1789">
        <v>0</v>
      </c>
      <c r="AT1789">
        <v>0</v>
      </c>
      <c r="AU1789">
        <v>0</v>
      </c>
      <c r="AV1789">
        <v>0</v>
      </c>
      <c r="AW1789">
        <v>0</v>
      </c>
      <c r="BA1789" t="s">
        <v>63</v>
      </c>
      <c r="BE1789" t="s">
        <v>162</v>
      </c>
      <c r="BH1789" t="s">
        <v>4082</v>
      </c>
    </row>
    <row r="1790" spans="1:60" x14ac:dyDescent="0.35">
      <c r="A1790" t="s">
        <v>4083</v>
      </c>
      <c r="B1790">
        <v>10000</v>
      </c>
      <c r="C1790">
        <v>20000</v>
      </c>
      <c r="D1790" s="2">
        <v>45777</v>
      </c>
      <c r="E1790" t="s">
        <v>59</v>
      </c>
      <c r="F1790" t="s">
        <v>4078</v>
      </c>
      <c r="G1790" t="s">
        <v>4079</v>
      </c>
      <c r="H1790" t="s">
        <v>926</v>
      </c>
      <c r="I1790">
        <v>2</v>
      </c>
      <c r="J1790" t="s">
        <v>63</v>
      </c>
      <c r="K1790">
        <v>71</v>
      </c>
      <c r="L1790" t="s">
        <v>6057</v>
      </c>
      <c r="M1790" t="s">
        <v>368</v>
      </c>
      <c r="N1790" t="s">
        <v>3857</v>
      </c>
      <c r="O1790">
        <v>834</v>
      </c>
      <c r="R1790" s="2">
        <v>45776</v>
      </c>
      <c r="T1790">
        <v>6</v>
      </c>
      <c r="U1790" s="3">
        <v>5004</v>
      </c>
      <c r="V1790" t="s">
        <v>65</v>
      </c>
      <c r="W1790">
        <v>5000635510001</v>
      </c>
      <c r="X1790">
        <v>0</v>
      </c>
      <c r="Y1790">
        <v>0</v>
      </c>
      <c r="Z1790">
        <v>0</v>
      </c>
      <c r="AA1790">
        <v>0</v>
      </c>
      <c r="AB1790">
        <v>0</v>
      </c>
      <c r="AC1790">
        <v>0</v>
      </c>
      <c r="AF1790">
        <v>0</v>
      </c>
      <c r="AJ1790" t="s">
        <v>63</v>
      </c>
      <c r="AK1790">
        <v>0</v>
      </c>
      <c r="AL1790" t="s">
        <v>63</v>
      </c>
      <c r="AO1790">
        <v>500063551</v>
      </c>
      <c r="AP1790" t="s">
        <v>162</v>
      </c>
      <c r="AR1790">
        <v>0</v>
      </c>
      <c r="AS1790">
        <v>0</v>
      </c>
      <c r="AT1790">
        <v>0</v>
      </c>
      <c r="AU1790">
        <v>0</v>
      </c>
      <c r="AV1790">
        <v>0</v>
      </c>
      <c r="AW1790">
        <v>0</v>
      </c>
      <c r="BA1790" t="s">
        <v>63</v>
      </c>
      <c r="BE1790" t="s">
        <v>162</v>
      </c>
      <c r="BH1790" t="s">
        <v>4082</v>
      </c>
    </row>
    <row r="1791" spans="1:60" x14ac:dyDescent="0.35">
      <c r="A1791" t="s">
        <v>4180</v>
      </c>
      <c r="B1791">
        <v>10000</v>
      </c>
      <c r="C1791">
        <v>10000</v>
      </c>
      <c r="D1791" s="2">
        <v>45777</v>
      </c>
      <c r="E1791" t="s">
        <v>59</v>
      </c>
      <c r="F1791" t="s">
        <v>4181</v>
      </c>
      <c r="G1791" t="s">
        <v>4079</v>
      </c>
      <c r="H1791" t="s">
        <v>926</v>
      </c>
      <c r="I1791">
        <v>1</v>
      </c>
      <c r="J1791" t="s">
        <v>63</v>
      </c>
      <c r="K1791">
        <v>72</v>
      </c>
      <c r="L1791" t="s">
        <v>6056</v>
      </c>
      <c r="M1791" t="s">
        <v>869</v>
      </c>
      <c r="N1791" t="s">
        <v>3829</v>
      </c>
      <c r="O1791" s="3">
        <v>2500</v>
      </c>
      <c r="R1791" s="2">
        <v>45776</v>
      </c>
      <c r="T1791">
        <v>4</v>
      </c>
      <c r="U1791" s="3">
        <v>10000</v>
      </c>
      <c r="V1791" t="s">
        <v>65</v>
      </c>
      <c r="W1791">
        <v>5000443910001</v>
      </c>
      <c r="X1791">
        <v>0</v>
      </c>
      <c r="Y1791">
        <v>0</v>
      </c>
      <c r="Z1791">
        <v>0</v>
      </c>
      <c r="AA1791">
        <v>0</v>
      </c>
      <c r="AB1791">
        <v>0</v>
      </c>
      <c r="AC1791">
        <v>0</v>
      </c>
      <c r="AF1791">
        <v>0</v>
      </c>
      <c r="AJ1791" t="s">
        <v>63</v>
      </c>
      <c r="AK1791">
        <v>0</v>
      </c>
      <c r="AL1791" t="s">
        <v>63</v>
      </c>
      <c r="AO1791">
        <v>500044391</v>
      </c>
      <c r="AP1791" t="s">
        <v>162</v>
      </c>
      <c r="AR1791">
        <v>0</v>
      </c>
      <c r="AS1791">
        <v>0</v>
      </c>
      <c r="AT1791">
        <v>0</v>
      </c>
      <c r="AU1791">
        <v>0</v>
      </c>
      <c r="AV1791">
        <v>0</v>
      </c>
      <c r="AW1791">
        <v>0</v>
      </c>
      <c r="BA1791" t="s">
        <v>63</v>
      </c>
      <c r="BE1791" t="s">
        <v>162</v>
      </c>
      <c r="BH1791" t="s">
        <v>4182</v>
      </c>
    </row>
    <row r="1792" spans="1:60" x14ac:dyDescent="0.35">
      <c r="A1792" t="s">
        <v>4180</v>
      </c>
      <c r="B1792">
        <v>10000</v>
      </c>
      <c r="C1792">
        <v>20000</v>
      </c>
      <c r="D1792" s="2">
        <v>45777</v>
      </c>
      <c r="E1792" t="s">
        <v>59</v>
      </c>
      <c r="F1792" t="s">
        <v>4181</v>
      </c>
      <c r="G1792" t="s">
        <v>4079</v>
      </c>
      <c r="H1792" t="s">
        <v>926</v>
      </c>
      <c r="I1792">
        <v>2</v>
      </c>
      <c r="J1792" t="s">
        <v>63</v>
      </c>
      <c r="K1792">
        <v>71</v>
      </c>
      <c r="L1792" t="s">
        <v>6057</v>
      </c>
      <c r="M1792" t="s">
        <v>368</v>
      </c>
      <c r="N1792" t="s">
        <v>3857</v>
      </c>
      <c r="O1792" s="3">
        <v>1334</v>
      </c>
      <c r="R1792" s="2">
        <v>45776</v>
      </c>
      <c r="T1792">
        <v>6</v>
      </c>
      <c r="U1792" s="3">
        <v>8004</v>
      </c>
      <c r="V1792" t="s">
        <v>65</v>
      </c>
      <c r="W1792">
        <v>5000443910001</v>
      </c>
      <c r="X1792">
        <v>0</v>
      </c>
      <c r="Y1792">
        <v>0</v>
      </c>
      <c r="Z1792">
        <v>0</v>
      </c>
      <c r="AA1792">
        <v>0</v>
      </c>
      <c r="AB1792">
        <v>0</v>
      </c>
      <c r="AC1792">
        <v>0</v>
      </c>
      <c r="AF1792">
        <v>0</v>
      </c>
      <c r="AJ1792" t="s">
        <v>63</v>
      </c>
      <c r="AK1792">
        <v>0</v>
      </c>
      <c r="AL1792" t="s">
        <v>63</v>
      </c>
      <c r="AO1792">
        <v>500044391</v>
      </c>
      <c r="AP1792" t="s">
        <v>162</v>
      </c>
      <c r="AR1792">
        <v>0</v>
      </c>
      <c r="AS1792">
        <v>0</v>
      </c>
      <c r="AT1792">
        <v>0</v>
      </c>
      <c r="AU1792">
        <v>0</v>
      </c>
      <c r="AV1792">
        <v>0</v>
      </c>
      <c r="AW1792">
        <v>0</v>
      </c>
      <c r="BA1792" t="s">
        <v>63</v>
      </c>
      <c r="BE1792" t="s">
        <v>162</v>
      </c>
      <c r="BH1792" t="s">
        <v>4182</v>
      </c>
    </row>
    <row r="1793" spans="1:60" x14ac:dyDescent="0.35">
      <c r="A1793" t="s">
        <v>4084</v>
      </c>
      <c r="B1793">
        <v>10000</v>
      </c>
      <c r="C1793">
        <v>10000</v>
      </c>
      <c r="D1793" s="2">
        <v>45776</v>
      </c>
      <c r="E1793" t="s">
        <v>59</v>
      </c>
      <c r="F1793" t="s">
        <v>4085</v>
      </c>
      <c r="G1793" t="s">
        <v>2739</v>
      </c>
      <c r="H1793" t="s">
        <v>4086</v>
      </c>
      <c r="I1793">
        <v>1</v>
      </c>
      <c r="J1793" t="s">
        <v>63</v>
      </c>
      <c r="K1793">
        <v>59</v>
      </c>
      <c r="L1793" t="s">
        <v>6045</v>
      </c>
      <c r="M1793" t="s">
        <v>73</v>
      </c>
      <c r="N1793" t="s">
        <v>3811</v>
      </c>
      <c r="O1793" s="3">
        <v>1200</v>
      </c>
      <c r="R1793" s="2">
        <v>45776</v>
      </c>
      <c r="T1793">
        <v>10</v>
      </c>
      <c r="U1793" s="3">
        <v>12000</v>
      </c>
      <c r="V1793" t="s">
        <v>65</v>
      </c>
      <c r="W1793" t="s">
        <v>4087</v>
      </c>
      <c r="X1793">
        <v>0</v>
      </c>
      <c r="Y1793">
        <v>0</v>
      </c>
      <c r="Z1793">
        <v>0</v>
      </c>
      <c r="AA1793">
        <v>0</v>
      </c>
      <c r="AB1793">
        <v>0</v>
      </c>
      <c r="AC1793">
        <v>0</v>
      </c>
      <c r="AF1793">
        <v>0</v>
      </c>
      <c r="AJ1793" t="s">
        <v>63</v>
      </c>
      <c r="AK1793">
        <v>0</v>
      </c>
      <c r="AL1793" t="s">
        <v>63</v>
      </c>
      <c r="AO1793" t="s">
        <v>4088</v>
      </c>
      <c r="AP1793" t="s">
        <v>1848</v>
      </c>
      <c r="AR1793">
        <v>0</v>
      </c>
      <c r="AS1793">
        <v>0</v>
      </c>
      <c r="AT1793">
        <v>0</v>
      </c>
      <c r="AU1793">
        <v>0</v>
      </c>
      <c r="AV1793">
        <v>0</v>
      </c>
      <c r="AW1793">
        <v>0</v>
      </c>
      <c r="BA1793" t="s">
        <v>63</v>
      </c>
      <c r="BE1793" t="s">
        <v>1848</v>
      </c>
      <c r="BH1793" t="s">
        <v>3296</v>
      </c>
    </row>
    <row r="1794" spans="1:60" x14ac:dyDescent="0.35">
      <c r="A1794" t="s">
        <v>4183</v>
      </c>
      <c r="B1794">
        <v>10000</v>
      </c>
      <c r="C1794">
        <v>30000</v>
      </c>
      <c r="D1794" s="2">
        <v>45777</v>
      </c>
      <c r="E1794" t="s">
        <v>59</v>
      </c>
      <c r="F1794" t="s">
        <v>4184</v>
      </c>
      <c r="G1794" t="s">
        <v>4173</v>
      </c>
      <c r="H1794" t="s">
        <v>119</v>
      </c>
      <c r="I1794">
        <v>3</v>
      </c>
      <c r="J1794" t="s">
        <v>63</v>
      </c>
      <c r="K1794">
        <v>85</v>
      </c>
      <c r="L1794" t="s">
        <v>6060</v>
      </c>
      <c r="M1794" t="s">
        <v>940</v>
      </c>
      <c r="N1794" t="s">
        <v>3864</v>
      </c>
      <c r="O1794" s="3">
        <v>10000</v>
      </c>
      <c r="R1794" s="2">
        <v>45776</v>
      </c>
      <c r="T1794">
        <v>11</v>
      </c>
      <c r="U1794" s="3">
        <v>110000</v>
      </c>
      <c r="V1794" t="s">
        <v>65</v>
      </c>
      <c r="W1794" t="s">
        <v>4185</v>
      </c>
      <c r="X1794">
        <v>0</v>
      </c>
      <c r="Y1794">
        <v>0</v>
      </c>
      <c r="Z1794">
        <v>0</v>
      </c>
      <c r="AA1794">
        <v>0</v>
      </c>
      <c r="AB1794">
        <v>0</v>
      </c>
      <c r="AC1794">
        <v>0</v>
      </c>
      <c r="AF1794">
        <v>0</v>
      </c>
      <c r="AJ1794" t="s">
        <v>63</v>
      </c>
      <c r="AK1794">
        <v>0</v>
      </c>
      <c r="AL1794" t="s">
        <v>63</v>
      </c>
      <c r="AO1794" t="s">
        <v>4186</v>
      </c>
      <c r="AP1794" t="s">
        <v>108</v>
      </c>
      <c r="AR1794">
        <v>0</v>
      </c>
      <c r="AS1794">
        <v>0</v>
      </c>
      <c r="AT1794">
        <v>0</v>
      </c>
      <c r="AU1794">
        <v>0</v>
      </c>
      <c r="AV1794">
        <v>0</v>
      </c>
      <c r="AW1794">
        <v>0</v>
      </c>
      <c r="BA1794" t="s">
        <v>63</v>
      </c>
      <c r="BE1794" t="s">
        <v>108</v>
      </c>
      <c r="BH1794" t="s">
        <v>4187</v>
      </c>
    </row>
    <row r="1795" spans="1:60" x14ac:dyDescent="0.35">
      <c r="A1795" t="s">
        <v>4188</v>
      </c>
      <c r="B1795">
        <v>10000</v>
      </c>
      <c r="C1795">
        <v>30000</v>
      </c>
      <c r="D1795" s="2">
        <v>45777</v>
      </c>
      <c r="E1795" t="s">
        <v>59</v>
      </c>
      <c r="F1795" t="s">
        <v>4189</v>
      </c>
      <c r="G1795" t="s">
        <v>4173</v>
      </c>
      <c r="H1795" t="s">
        <v>119</v>
      </c>
      <c r="I1795">
        <v>3</v>
      </c>
      <c r="J1795" t="s">
        <v>63</v>
      </c>
      <c r="K1795">
        <v>85</v>
      </c>
      <c r="L1795" t="s">
        <v>6060</v>
      </c>
      <c r="M1795" t="s">
        <v>940</v>
      </c>
      <c r="N1795" t="s">
        <v>3864</v>
      </c>
      <c r="O1795" s="3">
        <v>10000</v>
      </c>
      <c r="R1795" s="2">
        <v>45776</v>
      </c>
      <c r="T1795">
        <v>11</v>
      </c>
      <c r="U1795" s="3">
        <v>110000</v>
      </c>
      <c r="V1795" t="s">
        <v>65</v>
      </c>
      <c r="W1795" t="s">
        <v>4190</v>
      </c>
      <c r="X1795">
        <v>0</v>
      </c>
      <c r="Y1795">
        <v>0</v>
      </c>
      <c r="Z1795">
        <v>0</v>
      </c>
      <c r="AA1795">
        <v>0</v>
      </c>
      <c r="AB1795">
        <v>0</v>
      </c>
      <c r="AC1795">
        <v>0</v>
      </c>
      <c r="AF1795">
        <v>0</v>
      </c>
      <c r="AJ1795" t="s">
        <v>63</v>
      </c>
      <c r="AK1795">
        <v>0</v>
      </c>
      <c r="AL1795" t="s">
        <v>63</v>
      </c>
      <c r="AO1795" t="s">
        <v>4191</v>
      </c>
      <c r="AP1795" t="s">
        <v>108</v>
      </c>
      <c r="AR1795">
        <v>0</v>
      </c>
      <c r="AS1795">
        <v>0</v>
      </c>
      <c r="AT1795">
        <v>0</v>
      </c>
      <c r="AU1795">
        <v>0</v>
      </c>
      <c r="AV1795">
        <v>0</v>
      </c>
      <c r="AW1795">
        <v>0</v>
      </c>
      <c r="BA1795" t="s">
        <v>63</v>
      </c>
      <c r="BE1795" t="s">
        <v>108</v>
      </c>
      <c r="BH1795" t="s">
        <v>4192</v>
      </c>
    </row>
    <row r="1796" spans="1:60" x14ac:dyDescent="0.35">
      <c r="A1796" t="s">
        <v>4193</v>
      </c>
      <c r="B1796">
        <v>10000</v>
      </c>
      <c r="C1796">
        <v>30000</v>
      </c>
      <c r="D1796" s="2">
        <v>45777</v>
      </c>
      <c r="E1796" t="s">
        <v>59</v>
      </c>
      <c r="F1796" t="s">
        <v>4194</v>
      </c>
      <c r="G1796" t="s">
        <v>4173</v>
      </c>
      <c r="H1796" t="s">
        <v>119</v>
      </c>
      <c r="I1796">
        <v>3</v>
      </c>
      <c r="J1796" t="s">
        <v>63</v>
      </c>
      <c r="K1796">
        <v>85</v>
      </c>
      <c r="L1796" t="s">
        <v>6060</v>
      </c>
      <c r="M1796" t="s">
        <v>940</v>
      </c>
      <c r="N1796" t="s">
        <v>3864</v>
      </c>
      <c r="O1796" s="3">
        <v>10000</v>
      </c>
      <c r="R1796" s="2">
        <v>45776</v>
      </c>
      <c r="T1796">
        <v>11</v>
      </c>
      <c r="U1796" s="3">
        <v>110000</v>
      </c>
      <c r="V1796" t="s">
        <v>65</v>
      </c>
      <c r="W1796" t="s">
        <v>1195</v>
      </c>
      <c r="X1796">
        <v>0</v>
      </c>
      <c r="Y1796">
        <v>0</v>
      </c>
      <c r="Z1796">
        <v>0</v>
      </c>
      <c r="AA1796">
        <v>0</v>
      </c>
      <c r="AB1796">
        <v>0</v>
      </c>
      <c r="AC1796">
        <v>0</v>
      </c>
      <c r="AF1796">
        <v>0</v>
      </c>
      <c r="AJ1796" t="s">
        <v>63</v>
      </c>
      <c r="AK1796">
        <v>0</v>
      </c>
      <c r="AL1796" t="s">
        <v>63</v>
      </c>
      <c r="AO1796" t="s">
        <v>1196</v>
      </c>
      <c r="AP1796" t="s">
        <v>108</v>
      </c>
      <c r="AR1796">
        <v>0</v>
      </c>
      <c r="AS1796">
        <v>0</v>
      </c>
      <c r="AT1796">
        <v>0</v>
      </c>
      <c r="AU1796">
        <v>0</v>
      </c>
      <c r="AV1796">
        <v>0</v>
      </c>
      <c r="AW1796">
        <v>0</v>
      </c>
      <c r="BA1796" t="s">
        <v>63</v>
      </c>
      <c r="BE1796" t="s">
        <v>108</v>
      </c>
      <c r="BH1796" t="s">
        <v>4195</v>
      </c>
    </row>
    <row r="1797" spans="1:60" x14ac:dyDescent="0.35">
      <c r="A1797" t="s">
        <v>4196</v>
      </c>
      <c r="B1797">
        <v>10000</v>
      </c>
      <c r="C1797">
        <v>30000</v>
      </c>
      <c r="D1797" s="2">
        <v>45777</v>
      </c>
      <c r="E1797" t="s">
        <v>59</v>
      </c>
      <c r="F1797" t="s">
        <v>4197</v>
      </c>
      <c r="G1797" t="s">
        <v>4173</v>
      </c>
      <c r="H1797" t="s">
        <v>119</v>
      </c>
      <c r="I1797">
        <v>3</v>
      </c>
      <c r="J1797" t="s">
        <v>63</v>
      </c>
      <c r="K1797">
        <v>85</v>
      </c>
      <c r="L1797" t="s">
        <v>6060</v>
      </c>
      <c r="M1797" t="s">
        <v>940</v>
      </c>
      <c r="N1797" t="s">
        <v>3864</v>
      </c>
      <c r="O1797" s="3">
        <v>10000</v>
      </c>
      <c r="R1797" s="2">
        <v>45776</v>
      </c>
      <c r="T1797">
        <v>11</v>
      </c>
      <c r="U1797" s="3">
        <v>110000</v>
      </c>
      <c r="V1797" t="s">
        <v>65</v>
      </c>
      <c r="W1797" t="s">
        <v>4198</v>
      </c>
      <c r="X1797">
        <v>0</v>
      </c>
      <c r="Y1797">
        <v>0</v>
      </c>
      <c r="Z1797">
        <v>0</v>
      </c>
      <c r="AA1797">
        <v>0</v>
      </c>
      <c r="AB1797">
        <v>0</v>
      </c>
      <c r="AC1797">
        <v>0</v>
      </c>
      <c r="AF1797">
        <v>0</v>
      </c>
      <c r="AJ1797" t="s">
        <v>63</v>
      </c>
      <c r="AK1797">
        <v>0</v>
      </c>
      <c r="AL1797" t="s">
        <v>63</v>
      </c>
      <c r="AO1797" t="s">
        <v>4199</v>
      </c>
      <c r="AP1797" t="s">
        <v>108</v>
      </c>
      <c r="AR1797">
        <v>0</v>
      </c>
      <c r="AS1797">
        <v>0</v>
      </c>
      <c r="AT1797">
        <v>0</v>
      </c>
      <c r="AU1797">
        <v>0</v>
      </c>
      <c r="AV1797">
        <v>0</v>
      </c>
      <c r="AW1797">
        <v>0</v>
      </c>
      <c r="BA1797" t="s">
        <v>63</v>
      </c>
      <c r="BE1797" t="s">
        <v>108</v>
      </c>
      <c r="BH1797" t="s">
        <v>4200</v>
      </c>
    </row>
    <row r="1798" spans="1:60" x14ac:dyDescent="0.35">
      <c r="A1798" t="s">
        <v>4089</v>
      </c>
      <c r="B1798">
        <v>10000</v>
      </c>
      <c r="C1798">
        <v>20000</v>
      </c>
      <c r="D1798" s="2">
        <v>45776</v>
      </c>
      <c r="E1798" t="s">
        <v>59</v>
      </c>
      <c r="F1798" t="s">
        <v>4090</v>
      </c>
      <c r="G1798" t="s">
        <v>4023</v>
      </c>
      <c r="H1798" t="s">
        <v>4091</v>
      </c>
      <c r="I1798">
        <v>2</v>
      </c>
      <c r="J1798" t="s">
        <v>63</v>
      </c>
      <c r="K1798">
        <v>60</v>
      </c>
      <c r="L1798" t="s">
        <v>6048</v>
      </c>
      <c r="M1798" t="s">
        <v>222</v>
      </c>
      <c r="N1798" t="s">
        <v>3835</v>
      </c>
      <c r="O1798" s="3">
        <v>1500</v>
      </c>
      <c r="R1798" s="2">
        <v>45776</v>
      </c>
      <c r="T1798">
        <v>2</v>
      </c>
      <c r="U1798" s="3">
        <v>3000</v>
      </c>
      <c r="V1798" t="s">
        <v>65</v>
      </c>
      <c r="W1798" t="s">
        <v>4092</v>
      </c>
      <c r="X1798">
        <v>0</v>
      </c>
      <c r="Y1798">
        <v>0</v>
      </c>
      <c r="Z1798">
        <v>0</v>
      </c>
      <c r="AA1798">
        <v>0</v>
      </c>
      <c r="AB1798">
        <v>0</v>
      </c>
      <c r="AC1798">
        <v>0</v>
      </c>
      <c r="AF1798">
        <v>0</v>
      </c>
      <c r="AJ1798" t="s">
        <v>63</v>
      </c>
      <c r="AK1798">
        <v>0</v>
      </c>
      <c r="AL1798" t="s">
        <v>63</v>
      </c>
      <c r="AO1798" t="s">
        <v>4093</v>
      </c>
      <c r="AP1798" t="s">
        <v>282</v>
      </c>
      <c r="AR1798">
        <v>0</v>
      </c>
      <c r="AS1798">
        <v>0</v>
      </c>
      <c r="AT1798">
        <v>0</v>
      </c>
      <c r="AU1798">
        <v>0</v>
      </c>
      <c r="AV1798">
        <v>0</v>
      </c>
      <c r="AW1798">
        <v>0</v>
      </c>
      <c r="BA1798" t="s">
        <v>63</v>
      </c>
      <c r="BE1798" t="s">
        <v>282</v>
      </c>
      <c r="BH1798" t="s">
        <v>4094</v>
      </c>
    </row>
    <row r="1799" spans="1:60" x14ac:dyDescent="0.35">
      <c r="A1799" t="s">
        <v>4201</v>
      </c>
      <c r="B1799">
        <v>10000</v>
      </c>
      <c r="C1799">
        <v>30000</v>
      </c>
      <c r="D1799" s="2">
        <v>45777</v>
      </c>
      <c r="E1799" t="s">
        <v>59</v>
      </c>
      <c r="F1799" t="s">
        <v>4202</v>
      </c>
      <c r="G1799" t="s">
        <v>4173</v>
      </c>
      <c r="H1799" t="s">
        <v>119</v>
      </c>
      <c r="I1799">
        <v>3</v>
      </c>
      <c r="J1799" t="s">
        <v>63</v>
      </c>
      <c r="K1799">
        <v>85</v>
      </c>
      <c r="L1799" t="s">
        <v>6060</v>
      </c>
      <c r="M1799" t="s">
        <v>940</v>
      </c>
      <c r="N1799" t="s">
        <v>3864</v>
      </c>
      <c r="O1799" s="3">
        <v>10000</v>
      </c>
      <c r="R1799" s="2">
        <v>45776</v>
      </c>
      <c r="T1799">
        <v>11</v>
      </c>
      <c r="U1799" s="3">
        <v>110000</v>
      </c>
      <c r="V1799" t="s">
        <v>65</v>
      </c>
      <c r="W1799" t="s">
        <v>4185</v>
      </c>
      <c r="X1799">
        <v>0</v>
      </c>
      <c r="Y1799">
        <v>0</v>
      </c>
      <c r="Z1799">
        <v>0</v>
      </c>
      <c r="AA1799">
        <v>0</v>
      </c>
      <c r="AB1799">
        <v>0</v>
      </c>
      <c r="AC1799">
        <v>0</v>
      </c>
      <c r="AF1799">
        <v>0</v>
      </c>
      <c r="AJ1799" t="s">
        <v>63</v>
      </c>
      <c r="AK1799">
        <v>0</v>
      </c>
      <c r="AL1799" t="s">
        <v>63</v>
      </c>
      <c r="AO1799" t="s">
        <v>4186</v>
      </c>
      <c r="AP1799" t="s">
        <v>108</v>
      </c>
      <c r="AR1799">
        <v>0</v>
      </c>
      <c r="AS1799">
        <v>0</v>
      </c>
      <c r="AT1799">
        <v>0</v>
      </c>
      <c r="AU1799">
        <v>0</v>
      </c>
      <c r="AV1799">
        <v>0</v>
      </c>
      <c r="AW1799">
        <v>0</v>
      </c>
      <c r="BA1799" t="s">
        <v>63</v>
      </c>
      <c r="BE1799" t="s">
        <v>108</v>
      </c>
      <c r="BH1799" t="s">
        <v>4203</v>
      </c>
    </row>
    <row r="1800" spans="1:60" x14ac:dyDescent="0.35">
      <c r="A1800" t="s">
        <v>4204</v>
      </c>
      <c r="B1800">
        <v>10000</v>
      </c>
      <c r="C1800">
        <v>30000</v>
      </c>
      <c r="D1800" s="2">
        <v>45777</v>
      </c>
      <c r="E1800" t="s">
        <v>59</v>
      </c>
      <c r="F1800" t="s">
        <v>4205</v>
      </c>
      <c r="G1800" t="s">
        <v>4173</v>
      </c>
      <c r="H1800" t="s">
        <v>119</v>
      </c>
      <c r="I1800">
        <v>3</v>
      </c>
      <c r="J1800" t="s">
        <v>63</v>
      </c>
      <c r="K1800">
        <v>85</v>
      </c>
      <c r="L1800" t="s">
        <v>6060</v>
      </c>
      <c r="M1800" t="s">
        <v>940</v>
      </c>
      <c r="N1800" t="s">
        <v>3864</v>
      </c>
      <c r="O1800" s="3">
        <v>20000</v>
      </c>
      <c r="R1800" s="2">
        <v>45776</v>
      </c>
      <c r="T1800">
        <v>11</v>
      </c>
      <c r="U1800" s="3">
        <v>220000</v>
      </c>
      <c r="V1800" t="s">
        <v>65</v>
      </c>
      <c r="W1800" t="s">
        <v>1557</v>
      </c>
      <c r="X1800">
        <v>0</v>
      </c>
      <c r="Y1800">
        <v>0</v>
      </c>
      <c r="Z1800">
        <v>0</v>
      </c>
      <c r="AA1800">
        <v>0</v>
      </c>
      <c r="AB1800">
        <v>0</v>
      </c>
      <c r="AC1800">
        <v>0</v>
      </c>
      <c r="AF1800">
        <v>0</v>
      </c>
      <c r="AJ1800" t="s">
        <v>63</v>
      </c>
      <c r="AK1800">
        <v>0</v>
      </c>
      <c r="AL1800" t="s">
        <v>63</v>
      </c>
      <c r="AO1800" t="s">
        <v>1558</v>
      </c>
      <c r="AP1800" t="s">
        <v>108</v>
      </c>
      <c r="AR1800">
        <v>0</v>
      </c>
      <c r="AS1800">
        <v>0</v>
      </c>
      <c r="AT1800">
        <v>0</v>
      </c>
      <c r="AU1800">
        <v>0</v>
      </c>
      <c r="AV1800">
        <v>0</v>
      </c>
      <c r="AW1800">
        <v>0</v>
      </c>
      <c r="BA1800" t="s">
        <v>63</v>
      </c>
      <c r="BE1800" t="s">
        <v>108</v>
      </c>
      <c r="BH1800" t="s">
        <v>4206</v>
      </c>
    </row>
    <row r="1801" spans="1:60" x14ac:dyDescent="0.35">
      <c r="A1801" t="s">
        <v>4207</v>
      </c>
      <c r="B1801">
        <v>10000</v>
      </c>
      <c r="C1801">
        <v>30000</v>
      </c>
      <c r="D1801" s="2">
        <v>45777</v>
      </c>
      <c r="E1801" t="s">
        <v>59</v>
      </c>
      <c r="F1801" t="s">
        <v>4208</v>
      </c>
      <c r="G1801" t="s">
        <v>4173</v>
      </c>
      <c r="H1801" t="s">
        <v>119</v>
      </c>
      <c r="I1801">
        <v>3</v>
      </c>
      <c r="J1801" t="s">
        <v>63</v>
      </c>
      <c r="K1801">
        <v>85</v>
      </c>
      <c r="L1801" t="s">
        <v>6060</v>
      </c>
      <c r="M1801" t="s">
        <v>940</v>
      </c>
      <c r="N1801" t="s">
        <v>3864</v>
      </c>
      <c r="O1801" s="3">
        <v>10000</v>
      </c>
      <c r="R1801" s="2">
        <v>45776</v>
      </c>
      <c r="T1801">
        <v>11</v>
      </c>
      <c r="U1801" s="3">
        <v>110000</v>
      </c>
      <c r="V1801" t="s">
        <v>65</v>
      </c>
      <c r="W1801" t="s">
        <v>1547</v>
      </c>
      <c r="X1801">
        <v>0</v>
      </c>
      <c r="Y1801">
        <v>0</v>
      </c>
      <c r="Z1801">
        <v>0</v>
      </c>
      <c r="AA1801">
        <v>0</v>
      </c>
      <c r="AB1801">
        <v>0</v>
      </c>
      <c r="AC1801">
        <v>0</v>
      </c>
      <c r="AF1801">
        <v>0</v>
      </c>
      <c r="AJ1801" t="s">
        <v>63</v>
      </c>
      <c r="AK1801">
        <v>0</v>
      </c>
      <c r="AL1801" t="s">
        <v>63</v>
      </c>
      <c r="AO1801" t="s">
        <v>1548</v>
      </c>
      <c r="AP1801" t="s">
        <v>108</v>
      </c>
      <c r="AR1801">
        <v>0</v>
      </c>
      <c r="AS1801">
        <v>0</v>
      </c>
      <c r="AT1801">
        <v>0</v>
      </c>
      <c r="AU1801">
        <v>0</v>
      </c>
      <c r="AV1801">
        <v>0</v>
      </c>
      <c r="AW1801">
        <v>0</v>
      </c>
      <c r="BA1801" t="s">
        <v>63</v>
      </c>
      <c r="BE1801" t="s">
        <v>108</v>
      </c>
      <c r="BH1801" t="s">
        <v>4209</v>
      </c>
    </row>
    <row r="1802" spans="1:60" x14ac:dyDescent="0.35">
      <c r="A1802" t="s">
        <v>6019</v>
      </c>
      <c r="B1802">
        <v>10000</v>
      </c>
      <c r="C1802">
        <v>10000</v>
      </c>
      <c r="D1802" s="2">
        <v>45779</v>
      </c>
      <c r="E1802" t="s">
        <v>59</v>
      </c>
      <c r="F1802" t="s">
        <v>6020</v>
      </c>
      <c r="G1802" t="s">
        <v>6021</v>
      </c>
      <c r="H1802" t="s">
        <v>6022</v>
      </c>
      <c r="I1802">
        <v>1</v>
      </c>
      <c r="J1802" t="s">
        <v>63</v>
      </c>
      <c r="K1802">
        <v>60</v>
      </c>
      <c r="L1802" t="s">
        <v>6048</v>
      </c>
      <c r="M1802" t="s">
        <v>222</v>
      </c>
      <c r="N1802" t="s">
        <v>3835</v>
      </c>
      <c r="O1802" s="3">
        <v>55334</v>
      </c>
      <c r="R1802" s="2">
        <v>45776</v>
      </c>
      <c r="T1802">
        <v>3</v>
      </c>
      <c r="U1802" s="3">
        <v>166002</v>
      </c>
      <c r="V1802" t="s">
        <v>65</v>
      </c>
      <c r="W1802" t="s">
        <v>6023</v>
      </c>
      <c r="X1802">
        <v>0</v>
      </c>
      <c r="Y1802">
        <v>0</v>
      </c>
      <c r="Z1802">
        <v>0</v>
      </c>
      <c r="AA1802">
        <v>0</v>
      </c>
      <c r="AB1802">
        <v>0</v>
      </c>
      <c r="AC1802">
        <v>0</v>
      </c>
      <c r="AF1802">
        <v>0</v>
      </c>
      <c r="AJ1802" t="s">
        <v>63</v>
      </c>
      <c r="AK1802">
        <v>0</v>
      </c>
      <c r="AL1802" t="s">
        <v>63</v>
      </c>
      <c r="AO1802" t="s">
        <v>6024</v>
      </c>
      <c r="AP1802" t="s">
        <v>592</v>
      </c>
      <c r="AR1802">
        <v>0</v>
      </c>
      <c r="AS1802">
        <v>0</v>
      </c>
      <c r="AT1802">
        <v>0</v>
      </c>
      <c r="AU1802">
        <v>0</v>
      </c>
      <c r="AV1802">
        <v>0</v>
      </c>
      <c r="AW1802">
        <v>0</v>
      </c>
      <c r="BA1802" t="s">
        <v>63</v>
      </c>
      <c r="BE1802" t="s">
        <v>592</v>
      </c>
      <c r="BH1802" t="s">
        <v>6025</v>
      </c>
    </row>
    <row r="1803" spans="1:60" x14ac:dyDescent="0.35">
      <c r="A1803" t="s">
        <v>4210</v>
      </c>
      <c r="B1803">
        <v>10000</v>
      </c>
      <c r="C1803">
        <v>10000</v>
      </c>
      <c r="D1803" s="2">
        <v>45777</v>
      </c>
      <c r="E1803" t="s">
        <v>59</v>
      </c>
      <c r="F1803" t="s">
        <v>4211</v>
      </c>
      <c r="G1803">
        <v>1006323</v>
      </c>
      <c r="H1803" t="s">
        <v>1268</v>
      </c>
      <c r="I1803">
        <v>1</v>
      </c>
      <c r="J1803" t="s">
        <v>63</v>
      </c>
      <c r="K1803">
        <v>63</v>
      </c>
      <c r="L1803" t="s">
        <v>6051</v>
      </c>
      <c r="M1803" t="s">
        <v>136</v>
      </c>
      <c r="N1803" t="s">
        <v>3850</v>
      </c>
      <c r="O1803" s="3">
        <v>2400</v>
      </c>
      <c r="R1803" s="2">
        <v>45776</v>
      </c>
      <c r="T1803">
        <v>50</v>
      </c>
      <c r="U1803" s="3">
        <v>120000</v>
      </c>
      <c r="V1803" t="s">
        <v>65</v>
      </c>
      <c r="W1803" t="s">
        <v>1269</v>
      </c>
      <c r="X1803">
        <v>0</v>
      </c>
      <c r="Y1803">
        <v>0</v>
      </c>
      <c r="Z1803">
        <v>0</v>
      </c>
      <c r="AA1803">
        <v>0</v>
      </c>
      <c r="AB1803">
        <v>0</v>
      </c>
      <c r="AC1803">
        <v>0</v>
      </c>
      <c r="AF1803">
        <v>0</v>
      </c>
      <c r="AJ1803" t="s">
        <v>63</v>
      </c>
      <c r="AK1803">
        <v>0</v>
      </c>
      <c r="AL1803" t="s">
        <v>63</v>
      </c>
      <c r="AO1803" t="s">
        <v>1270</v>
      </c>
      <c r="AP1803" t="s">
        <v>170</v>
      </c>
      <c r="AR1803">
        <v>0</v>
      </c>
      <c r="AS1803">
        <v>0</v>
      </c>
      <c r="AT1803">
        <v>0</v>
      </c>
      <c r="AU1803">
        <v>0</v>
      </c>
      <c r="AV1803">
        <v>0</v>
      </c>
      <c r="AW1803">
        <v>0</v>
      </c>
      <c r="BA1803" t="s">
        <v>63</v>
      </c>
      <c r="BE1803" t="s">
        <v>170</v>
      </c>
      <c r="BH1803" t="s">
        <v>4212</v>
      </c>
    </row>
    <row r="1804" spans="1:60" x14ac:dyDescent="0.35">
      <c r="A1804" t="s">
        <v>4213</v>
      </c>
      <c r="B1804">
        <v>10000</v>
      </c>
      <c r="C1804">
        <v>10000</v>
      </c>
      <c r="D1804" s="2">
        <v>45777</v>
      </c>
      <c r="E1804" t="s">
        <v>59</v>
      </c>
      <c r="F1804" t="s">
        <v>4211</v>
      </c>
      <c r="G1804">
        <v>1006323</v>
      </c>
      <c r="H1804" t="s">
        <v>2185</v>
      </c>
      <c r="I1804">
        <v>1</v>
      </c>
      <c r="J1804" t="s">
        <v>63</v>
      </c>
      <c r="K1804">
        <v>63</v>
      </c>
      <c r="L1804" t="s">
        <v>6051</v>
      </c>
      <c r="M1804" t="s">
        <v>136</v>
      </c>
      <c r="N1804" t="s">
        <v>3850</v>
      </c>
      <c r="O1804" s="3">
        <v>4000</v>
      </c>
      <c r="R1804" s="2">
        <v>45776</v>
      </c>
      <c r="T1804">
        <v>30</v>
      </c>
      <c r="U1804" s="3">
        <v>120000</v>
      </c>
      <c r="V1804" t="s">
        <v>65</v>
      </c>
      <c r="W1804" t="s">
        <v>2186</v>
      </c>
      <c r="X1804">
        <v>0</v>
      </c>
      <c r="Y1804">
        <v>0</v>
      </c>
      <c r="Z1804">
        <v>0</v>
      </c>
      <c r="AA1804">
        <v>0</v>
      </c>
      <c r="AB1804">
        <v>0</v>
      </c>
      <c r="AC1804">
        <v>0</v>
      </c>
      <c r="AF1804">
        <v>0</v>
      </c>
      <c r="AJ1804" t="s">
        <v>63</v>
      </c>
      <c r="AK1804">
        <v>0</v>
      </c>
      <c r="AL1804" t="s">
        <v>63</v>
      </c>
      <c r="AO1804" t="s">
        <v>2187</v>
      </c>
      <c r="AP1804" t="s">
        <v>170</v>
      </c>
      <c r="AR1804">
        <v>0</v>
      </c>
      <c r="AS1804">
        <v>0</v>
      </c>
      <c r="AT1804">
        <v>0</v>
      </c>
      <c r="AU1804">
        <v>0</v>
      </c>
      <c r="AV1804">
        <v>0</v>
      </c>
      <c r="AW1804">
        <v>0</v>
      </c>
      <c r="BA1804" t="s">
        <v>63</v>
      </c>
      <c r="BE1804" t="s">
        <v>170</v>
      </c>
      <c r="BH1804" t="s">
        <v>4214</v>
      </c>
    </row>
    <row r="1805" spans="1:60" x14ac:dyDescent="0.35">
      <c r="A1805" t="s">
        <v>4215</v>
      </c>
      <c r="B1805">
        <v>10000</v>
      </c>
      <c r="C1805">
        <v>10000</v>
      </c>
      <c r="D1805" s="2">
        <v>45777</v>
      </c>
      <c r="E1805" t="s">
        <v>59</v>
      </c>
      <c r="F1805" t="s">
        <v>4216</v>
      </c>
      <c r="G1805">
        <v>1006323</v>
      </c>
      <c r="H1805" t="s">
        <v>1268</v>
      </c>
      <c r="I1805">
        <v>1</v>
      </c>
      <c r="J1805" t="s">
        <v>63</v>
      </c>
      <c r="K1805">
        <v>63</v>
      </c>
      <c r="L1805" t="s">
        <v>6051</v>
      </c>
      <c r="M1805" t="s">
        <v>136</v>
      </c>
      <c r="N1805" t="s">
        <v>3850</v>
      </c>
      <c r="O1805" s="3">
        <v>1600</v>
      </c>
      <c r="R1805" s="2">
        <v>45776</v>
      </c>
      <c r="T1805">
        <v>50</v>
      </c>
      <c r="U1805" s="3">
        <v>80000</v>
      </c>
      <c r="V1805" t="s">
        <v>65</v>
      </c>
      <c r="W1805" t="s">
        <v>1269</v>
      </c>
      <c r="X1805">
        <v>0</v>
      </c>
      <c r="Y1805">
        <v>0</v>
      </c>
      <c r="Z1805">
        <v>0</v>
      </c>
      <c r="AA1805">
        <v>0</v>
      </c>
      <c r="AB1805">
        <v>0</v>
      </c>
      <c r="AC1805">
        <v>0</v>
      </c>
      <c r="AF1805">
        <v>0</v>
      </c>
      <c r="AJ1805" t="s">
        <v>63</v>
      </c>
      <c r="AK1805">
        <v>0</v>
      </c>
      <c r="AL1805" t="s">
        <v>63</v>
      </c>
      <c r="AO1805" t="s">
        <v>1270</v>
      </c>
      <c r="AP1805" t="s">
        <v>275</v>
      </c>
      <c r="AR1805">
        <v>0</v>
      </c>
      <c r="AS1805">
        <v>0</v>
      </c>
      <c r="AT1805">
        <v>0</v>
      </c>
      <c r="AU1805">
        <v>0</v>
      </c>
      <c r="AV1805">
        <v>0</v>
      </c>
      <c r="AW1805">
        <v>0</v>
      </c>
      <c r="BA1805" t="s">
        <v>63</v>
      </c>
      <c r="BE1805" t="s">
        <v>275</v>
      </c>
      <c r="BH1805" t="s">
        <v>4217</v>
      </c>
    </row>
    <row r="1806" spans="1:60" x14ac:dyDescent="0.35">
      <c r="A1806" t="s">
        <v>4218</v>
      </c>
      <c r="B1806">
        <v>10000</v>
      </c>
      <c r="C1806">
        <v>10000</v>
      </c>
      <c r="D1806" s="2">
        <v>45777</v>
      </c>
      <c r="E1806" t="s">
        <v>59</v>
      </c>
      <c r="F1806" t="s">
        <v>4216</v>
      </c>
      <c r="G1806">
        <v>8613409</v>
      </c>
      <c r="H1806" t="s">
        <v>961</v>
      </c>
      <c r="I1806">
        <v>1</v>
      </c>
      <c r="J1806" t="s">
        <v>63</v>
      </c>
      <c r="K1806">
        <v>63</v>
      </c>
      <c r="L1806" t="s">
        <v>6051</v>
      </c>
      <c r="M1806" t="s">
        <v>136</v>
      </c>
      <c r="N1806" t="s">
        <v>3850</v>
      </c>
      <c r="O1806" s="3">
        <v>1174</v>
      </c>
      <c r="R1806" s="2">
        <v>45776</v>
      </c>
      <c r="T1806">
        <v>75</v>
      </c>
      <c r="U1806" s="3">
        <v>88050</v>
      </c>
      <c r="V1806" t="s">
        <v>65</v>
      </c>
      <c r="W1806" t="s">
        <v>962</v>
      </c>
      <c r="X1806">
        <v>0</v>
      </c>
      <c r="Y1806">
        <v>0</v>
      </c>
      <c r="Z1806">
        <v>0</v>
      </c>
      <c r="AA1806">
        <v>0</v>
      </c>
      <c r="AB1806">
        <v>0</v>
      </c>
      <c r="AC1806">
        <v>0</v>
      </c>
      <c r="AF1806">
        <v>0</v>
      </c>
      <c r="AJ1806" t="s">
        <v>63</v>
      </c>
      <c r="AK1806">
        <v>0</v>
      </c>
      <c r="AL1806" t="s">
        <v>63</v>
      </c>
      <c r="AO1806" t="s">
        <v>963</v>
      </c>
      <c r="AP1806" t="s">
        <v>275</v>
      </c>
      <c r="AR1806">
        <v>0</v>
      </c>
      <c r="AS1806">
        <v>0</v>
      </c>
      <c r="AT1806">
        <v>0</v>
      </c>
      <c r="AU1806">
        <v>0</v>
      </c>
      <c r="AV1806">
        <v>0</v>
      </c>
      <c r="AW1806">
        <v>0</v>
      </c>
      <c r="BA1806" t="s">
        <v>63</v>
      </c>
      <c r="BE1806" t="s">
        <v>275</v>
      </c>
      <c r="BH1806" t="s">
        <v>4219</v>
      </c>
    </row>
    <row r="1807" spans="1:60" x14ac:dyDescent="0.35">
      <c r="A1807" t="s">
        <v>4220</v>
      </c>
      <c r="B1807">
        <v>10000</v>
      </c>
      <c r="C1807">
        <v>10000</v>
      </c>
      <c r="D1807" s="2">
        <v>45777</v>
      </c>
      <c r="E1807" t="s">
        <v>59</v>
      </c>
      <c r="F1807" t="s">
        <v>4221</v>
      </c>
      <c r="G1807" t="s">
        <v>2398</v>
      </c>
      <c r="H1807" t="s">
        <v>4222</v>
      </c>
      <c r="I1807">
        <v>1</v>
      </c>
      <c r="J1807" t="s">
        <v>63</v>
      </c>
      <c r="K1807">
        <v>86</v>
      </c>
      <c r="L1807" t="s">
        <v>6043</v>
      </c>
      <c r="M1807" t="s">
        <v>1696</v>
      </c>
      <c r="N1807" t="s">
        <v>3840</v>
      </c>
      <c r="O1807" s="3">
        <v>27500</v>
      </c>
      <c r="R1807" s="2">
        <v>45776</v>
      </c>
      <c r="T1807">
        <v>2</v>
      </c>
      <c r="U1807" s="3">
        <v>55000</v>
      </c>
      <c r="V1807" t="s">
        <v>65</v>
      </c>
      <c r="W1807" s="7" t="s">
        <v>4223</v>
      </c>
      <c r="X1807">
        <v>0</v>
      </c>
      <c r="Y1807">
        <v>0</v>
      </c>
      <c r="Z1807">
        <v>0</v>
      </c>
      <c r="AA1807">
        <v>0</v>
      </c>
      <c r="AB1807">
        <v>0</v>
      </c>
      <c r="AC1807">
        <v>0</v>
      </c>
      <c r="AF1807">
        <v>0</v>
      </c>
      <c r="AJ1807" t="s">
        <v>63</v>
      </c>
      <c r="AK1807">
        <v>0</v>
      </c>
      <c r="AL1807" t="s">
        <v>63</v>
      </c>
      <c r="AO1807" s="7" t="s">
        <v>4224</v>
      </c>
      <c r="AP1807" t="s">
        <v>4225</v>
      </c>
      <c r="AR1807">
        <v>0</v>
      </c>
      <c r="AS1807">
        <v>0</v>
      </c>
      <c r="AT1807">
        <v>0</v>
      </c>
      <c r="AU1807">
        <v>0</v>
      </c>
      <c r="AV1807">
        <v>0</v>
      </c>
      <c r="AW1807">
        <v>0</v>
      </c>
      <c r="BA1807" t="s">
        <v>63</v>
      </c>
      <c r="BE1807" t="s">
        <v>4225</v>
      </c>
      <c r="BH1807" t="s">
        <v>4226</v>
      </c>
    </row>
    <row r="1808" spans="1:60" x14ac:dyDescent="0.35">
      <c r="A1808" t="s">
        <v>4227</v>
      </c>
      <c r="B1808">
        <v>10000</v>
      </c>
      <c r="C1808">
        <v>30000</v>
      </c>
      <c r="D1808" s="2">
        <v>45777</v>
      </c>
      <c r="E1808" t="s">
        <v>59</v>
      </c>
      <c r="F1808" t="s">
        <v>4228</v>
      </c>
      <c r="G1808" t="s">
        <v>4173</v>
      </c>
      <c r="H1808" t="s">
        <v>119</v>
      </c>
      <c r="I1808">
        <v>3</v>
      </c>
      <c r="J1808" t="s">
        <v>63</v>
      </c>
      <c r="K1808">
        <v>85</v>
      </c>
      <c r="L1808" t="s">
        <v>6060</v>
      </c>
      <c r="M1808" t="s">
        <v>940</v>
      </c>
      <c r="N1808" t="s">
        <v>3864</v>
      </c>
      <c r="O1808" s="3">
        <v>10000</v>
      </c>
      <c r="R1808" s="2">
        <v>45776</v>
      </c>
      <c r="T1808">
        <v>11</v>
      </c>
      <c r="U1808" s="3">
        <v>110000</v>
      </c>
      <c r="V1808" t="s">
        <v>65</v>
      </c>
      <c r="W1808" t="s">
        <v>4229</v>
      </c>
      <c r="X1808">
        <v>0</v>
      </c>
      <c r="Y1808">
        <v>0</v>
      </c>
      <c r="Z1808">
        <v>0</v>
      </c>
      <c r="AA1808">
        <v>0</v>
      </c>
      <c r="AB1808">
        <v>0</v>
      </c>
      <c r="AC1808">
        <v>0</v>
      </c>
      <c r="AF1808">
        <v>0</v>
      </c>
      <c r="AJ1808" t="s">
        <v>63</v>
      </c>
      <c r="AK1808">
        <v>0</v>
      </c>
      <c r="AL1808" t="s">
        <v>63</v>
      </c>
      <c r="AO1808" t="s">
        <v>4230</v>
      </c>
      <c r="AP1808" t="s">
        <v>108</v>
      </c>
      <c r="AR1808">
        <v>0</v>
      </c>
      <c r="AS1808">
        <v>0</v>
      </c>
      <c r="AT1808">
        <v>0</v>
      </c>
      <c r="AU1808">
        <v>0</v>
      </c>
      <c r="AV1808">
        <v>0</v>
      </c>
      <c r="AW1808">
        <v>0</v>
      </c>
      <c r="BA1808" t="s">
        <v>63</v>
      </c>
      <c r="BE1808" t="s">
        <v>108</v>
      </c>
      <c r="BH1808" t="s">
        <v>4231</v>
      </c>
    </row>
    <row r="1809" spans="1:60" x14ac:dyDescent="0.35">
      <c r="A1809" t="s">
        <v>4098</v>
      </c>
      <c r="B1809">
        <v>10000</v>
      </c>
      <c r="C1809">
        <v>20000</v>
      </c>
      <c r="D1809" s="2">
        <v>45777</v>
      </c>
      <c r="E1809" t="s">
        <v>59</v>
      </c>
      <c r="F1809" t="s">
        <v>4099</v>
      </c>
      <c r="G1809" t="s">
        <v>4100</v>
      </c>
      <c r="H1809" t="s">
        <v>1321</v>
      </c>
      <c r="I1809">
        <v>2</v>
      </c>
      <c r="J1809" t="s">
        <v>63</v>
      </c>
      <c r="K1809">
        <v>100</v>
      </c>
      <c r="L1809" t="s">
        <v>6052</v>
      </c>
      <c r="M1809" t="s">
        <v>281</v>
      </c>
      <c r="N1809" t="s">
        <v>3851</v>
      </c>
      <c r="O1809">
        <v>600</v>
      </c>
      <c r="R1809" s="2">
        <v>45776</v>
      </c>
      <c r="T1809">
        <v>1</v>
      </c>
      <c r="U1809">
        <v>600</v>
      </c>
      <c r="V1809" t="s">
        <v>65</v>
      </c>
      <c r="W1809">
        <v>107431260001</v>
      </c>
      <c r="X1809">
        <v>0</v>
      </c>
      <c r="Y1809">
        <v>0</v>
      </c>
      <c r="Z1809">
        <v>0</v>
      </c>
      <c r="AA1809">
        <v>0</v>
      </c>
      <c r="AB1809">
        <v>0</v>
      </c>
      <c r="AC1809">
        <v>0</v>
      </c>
      <c r="AF1809">
        <v>0</v>
      </c>
      <c r="AJ1809" t="s">
        <v>63</v>
      </c>
      <c r="AK1809">
        <v>0</v>
      </c>
      <c r="AL1809" t="s">
        <v>63</v>
      </c>
      <c r="AO1809">
        <v>10743126</v>
      </c>
      <c r="AP1809" t="s">
        <v>282</v>
      </c>
      <c r="AR1809">
        <v>0</v>
      </c>
      <c r="AS1809">
        <v>0</v>
      </c>
      <c r="AT1809">
        <v>0</v>
      </c>
      <c r="AU1809">
        <v>0</v>
      </c>
      <c r="AV1809">
        <v>0</v>
      </c>
      <c r="AW1809">
        <v>0</v>
      </c>
      <c r="BA1809" t="s">
        <v>63</v>
      </c>
      <c r="BE1809" t="s">
        <v>282</v>
      </c>
      <c r="BH1809" t="s">
        <v>4101</v>
      </c>
    </row>
    <row r="1810" spans="1:60" x14ac:dyDescent="0.35">
      <c r="A1810" t="s">
        <v>4038</v>
      </c>
      <c r="B1810">
        <v>10000</v>
      </c>
      <c r="C1810">
        <v>20000</v>
      </c>
      <c r="D1810" s="2">
        <v>45776</v>
      </c>
      <c r="E1810" t="s">
        <v>59</v>
      </c>
      <c r="F1810" s="4">
        <v>0.46488425925925925</v>
      </c>
      <c r="G1810" t="s">
        <v>4039</v>
      </c>
      <c r="H1810" t="s">
        <v>4040</v>
      </c>
      <c r="I1810">
        <v>2</v>
      </c>
      <c r="J1810" t="s">
        <v>63</v>
      </c>
      <c r="K1810">
        <v>71</v>
      </c>
      <c r="L1810" t="s">
        <v>6057</v>
      </c>
      <c r="M1810" t="s">
        <v>368</v>
      </c>
      <c r="N1810" t="s">
        <v>3857</v>
      </c>
      <c r="O1810">
        <v>750</v>
      </c>
      <c r="R1810" s="2">
        <v>45776</v>
      </c>
      <c r="T1810">
        <v>4</v>
      </c>
      <c r="U1810" s="3">
        <v>3000</v>
      </c>
      <c r="V1810" t="s">
        <v>65</v>
      </c>
      <c r="W1810" t="s">
        <v>4041</v>
      </c>
      <c r="X1810">
        <v>0</v>
      </c>
      <c r="Y1810">
        <v>0</v>
      </c>
      <c r="Z1810">
        <v>0</v>
      </c>
      <c r="AA1810">
        <v>0</v>
      </c>
      <c r="AB1810">
        <v>0</v>
      </c>
      <c r="AC1810">
        <v>0</v>
      </c>
      <c r="AF1810">
        <v>0</v>
      </c>
      <c r="AJ1810" t="s">
        <v>63</v>
      </c>
      <c r="AK1810">
        <v>0</v>
      </c>
      <c r="AL1810" t="s">
        <v>63</v>
      </c>
      <c r="AO1810" t="s">
        <v>4042</v>
      </c>
      <c r="AP1810" t="s">
        <v>147</v>
      </c>
      <c r="AR1810">
        <v>0</v>
      </c>
      <c r="AS1810">
        <v>0</v>
      </c>
      <c r="AT1810">
        <v>0</v>
      </c>
      <c r="AU1810">
        <v>0</v>
      </c>
      <c r="AV1810">
        <v>0</v>
      </c>
      <c r="AW1810">
        <v>0</v>
      </c>
      <c r="BA1810" t="s">
        <v>63</v>
      </c>
      <c r="BE1810" t="s">
        <v>147</v>
      </c>
      <c r="BH1810" t="s">
        <v>4043</v>
      </c>
    </row>
    <row r="1811" spans="1:60" x14ac:dyDescent="0.35">
      <c r="A1811" t="s">
        <v>5857</v>
      </c>
      <c r="B1811">
        <v>10000</v>
      </c>
      <c r="C1811">
        <v>30000</v>
      </c>
      <c r="D1811" s="2">
        <v>45782</v>
      </c>
      <c r="E1811" t="s">
        <v>59</v>
      </c>
      <c r="F1811" t="s">
        <v>5858</v>
      </c>
      <c r="G1811" t="s">
        <v>5859</v>
      </c>
      <c r="H1811" t="s">
        <v>62</v>
      </c>
      <c r="I1811">
        <v>1</v>
      </c>
      <c r="J1811" t="s">
        <v>63</v>
      </c>
      <c r="K1811" s="7" t="s">
        <v>70</v>
      </c>
      <c r="L1811" t="s">
        <v>6071</v>
      </c>
      <c r="M1811" t="s">
        <v>3800</v>
      </c>
      <c r="N1811" t="s">
        <v>3832</v>
      </c>
      <c r="O1811">
        <v>25</v>
      </c>
      <c r="R1811" s="2">
        <v>45776</v>
      </c>
      <c r="T1811">
        <v>8</v>
      </c>
      <c r="U1811">
        <v>200</v>
      </c>
      <c r="V1811" t="s">
        <v>65</v>
      </c>
      <c r="W1811" t="s">
        <v>66</v>
      </c>
      <c r="X1811">
        <v>0</v>
      </c>
      <c r="Y1811">
        <v>0</v>
      </c>
      <c r="Z1811">
        <v>0</v>
      </c>
      <c r="AA1811">
        <v>0</v>
      </c>
      <c r="AB1811">
        <v>0</v>
      </c>
      <c r="AC1811">
        <v>0</v>
      </c>
      <c r="AF1811">
        <v>0</v>
      </c>
      <c r="AJ1811" t="s">
        <v>63</v>
      </c>
      <c r="AK1811">
        <v>0</v>
      </c>
      <c r="AL1811" t="s">
        <v>63</v>
      </c>
      <c r="AO1811" t="s">
        <v>67</v>
      </c>
      <c r="AP1811" t="s">
        <v>68</v>
      </c>
      <c r="AR1811">
        <v>0</v>
      </c>
      <c r="AS1811">
        <v>0</v>
      </c>
      <c r="AT1811">
        <v>0</v>
      </c>
      <c r="AU1811">
        <v>0</v>
      </c>
      <c r="AV1811">
        <v>0</v>
      </c>
      <c r="AW1811">
        <v>0</v>
      </c>
      <c r="BA1811" t="s">
        <v>63</v>
      </c>
      <c r="BE1811" t="s">
        <v>68</v>
      </c>
      <c r="BH1811" t="s">
        <v>5860</v>
      </c>
    </row>
    <row r="1812" spans="1:60" x14ac:dyDescent="0.35">
      <c r="A1812" t="s">
        <v>5857</v>
      </c>
      <c r="B1812">
        <v>20000</v>
      </c>
      <c r="C1812">
        <v>40000</v>
      </c>
      <c r="D1812" s="2">
        <v>45782</v>
      </c>
      <c r="E1812" t="s">
        <v>59</v>
      </c>
      <c r="F1812" t="s">
        <v>5858</v>
      </c>
      <c r="G1812" t="s">
        <v>5859</v>
      </c>
      <c r="H1812" t="s">
        <v>62</v>
      </c>
      <c r="I1812">
        <v>1</v>
      </c>
      <c r="J1812" t="s">
        <v>63</v>
      </c>
      <c r="K1812" s="7" t="s">
        <v>70</v>
      </c>
      <c r="L1812" t="s">
        <v>6071</v>
      </c>
      <c r="M1812" t="s">
        <v>3800</v>
      </c>
      <c r="N1812" t="s">
        <v>3832</v>
      </c>
      <c r="O1812" s="3">
        <v>22475</v>
      </c>
      <c r="R1812" s="2">
        <v>45776</v>
      </c>
      <c r="T1812">
        <v>8</v>
      </c>
      <c r="U1812" s="3">
        <v>179800</v>
      </c>
      <c r="V1812" t="s">
        <v>65</v>
      </c>
      <c r="W1812" t="s">
        <v>66</v>
      </c>
      <c r="X1812">
        <v>0</v>
      </c>
      <c r="Y1812">
        <v>0</v>
      </c>
      <c r="Z1812">
        <v>0</v>
      </c>
      <c r="AA1812">
        <v>0</v>
      </c>
      <c r="AB1812">
        <v>0</v>
      </c>
      <c r="AC1812">
        <v>0</v>
      </c>
      <c r="AF1812">
        <v>0</v>
      </c>
      <c r="AJ1812" t="s">
        <v>63</v>
      </c>
      <c r="AK1812">
        <v>0</v>
      </c>
      <c r="AL1812" t="s">
        <v>63</v>
      </c>
      <c r="AO1812" t="s">
        <v>67</v>
      </c>
      <c r="AP1812" t="s">
        <v>68</v>
      </c>
      <c r="AR1812">
        <v>0</v>
      </c>
      <c r="AS1812">
        <v>0</v>
      </c>
      <c r="AT1812">
        <v>0</v>
      </c>
      <c r="AU1812">
        <v>0</v>
      </c>
      <c r="AV1812">
        <v>0</v>
      </c>
      <c r="AW1812">
        <v>0</v>
      </c>
      <c r="BA1812" t="s">
        <v>63</v>
      </c>
      <c r="BE1812" t="s">
        <v>68</v>
      </c>
      <c r="BH1812" t="s">
        <v>5860</v>
      </c>
    </row>
    <row r="1813" spans="1:60" x14ac:dyDescent="0.35">
      <c r="A1813" t="s">
        <v>3685</v>
      </c>
      <c r="B1813">
        <v>10000</v>
      </c>
      <c r="C1813">
        <v>20000</v>
      </c>
      <c r="D1813" s="2">
        <v>45777</v>
      </c>
      <c r="E1813" t="s">
        <v>59</v>
      </c>
      <c r="F1813" t="s">
        <v>4232</v>
      </c>
      <c r="G1813" t="s">
        <v>2763</v>
      </c>
      <c r="H1813" t="s">
        <v>2453</v>
      </c>
      <c r="I1813">
        <v>1</v>
      </c>
      <c r="J1813" t="s">
        <v>63</v>
      </c>
      <c r="K1813">
        <v>22</v>
      </c>
      <c r="L1813" t="s">
        <v>6063</v>
      </c>
      <c r="M1813" t="s">
        <v>685</v>
      </c>
      <c r="N1813" t="s">
        <v>3805</v>
      </c>
      <c r="O1813" s="3">
        <v>20000</v>
      </c>
      <c r="R1813" s="2">
        <v>45776</v>
      </c>
      <c r="T1813">
        <v>2</v>
      </c>
      <c r="U1813" s="3">
        <v>40000</v>
      </c>
      <c r="V1813" t="s">
        <v>65</v>
      </c>
      <c r="W1813" t="s">
        <v>2454</v>
      </c>
      <c r="X1813">
        <v>0</v>
      </c>
      <c r="Y1813">
        <v>0</v>
      </c>
      <c r="Z1813">
        <v>0</v>
      </c>
      <c r="AA1813">
        <v>0</v>
      </c>
      <c r="AB1813">
        <v>0</v>
      </c>
      <c r="AC1813">
        <v>0</v>
      </c>
      <c r="AF1813">
        <v>0</v>
      </c>
      <c r="AJ1813" t="s">
        <v>63</v>
      </c>
      <c r="AK1813">
        <v>0</v>
      </c>
      <c r="AL1813" t="s">
        <v>63</v>
      </c>
      <c r="AO1813" t="s">
        <v>2455</v>
      </c>
      <c r="AP1813" t="s">
        <v>465</v>
      </c>
      <c r="AR1813">
        <v>0</v>
      </c>
      <c r="AS1813">
        <v>0</v>
      </c>
      <c r="AT1813">
        <v>0</v>
      </c>
      <c r="AU1813">
        <v>0</v>
      </c>
      <c r="AV1813">
        <v>0</v>
      </c>
      <c r="AW1813">
        <v>0</v>
      </c>
      <c r="BA1813" t="s">
        <v>63</v>
      </c>
      <c r="BE1813" t="s">
        <v>465</v>
      </c>
      <c r="BH1813" t="s">
        <v>3688</v>
      </c>
    </row>
    <row r="1814" spans="1:60" x14ac:dyDescent="0.35">
      <c r="A1814" t="s">
        <v>4102</v>
      </c>
      <c r="B1814">
        <v>10000</v>
      </c>
      <c r="C1814">
        <v>10000</v>
      </c>
      <c r="D1814" s="2">
        <v>45777</v>
      </c>
      <c r="E1814" t="s">
        <v>59</v>
      </c>
      <c r="F1814" t="s">
        <v>4096</v>
      </c>
      <c r="G1814" t="s">
        <v>4103</v>
      </c>
      <c r="H1814" t="s">
        <v>2211</v>
      </c>
      <c r="I1814">
        <v>1</v>
      </c>
      <c r="J1814" t="s">
        <v>63</v>
      </c>
      <c r="K1814">
        <v>32</v>
      </c>
      <c r="L1814" t="s">
        <v>6064</v>
      </c>
      <c r="M1814" t="s">
        <v>516</v>
      </c>
      <c r="N1814" t="s">
        <v>3833</v>
      </c>
      <c r="O1814" s="3">
        <v>5860</v>
      </c>
      <c r="R1814" s="2">
        <v>45776</v>
      </c>
      <c r="T1814">
        <v>1</v>
      </c>
      <c r="U1814" s="3">
        <v>5860</v>
      </c>
      <c r="V1814" t="s">
        <v>65</v>
      </c>
      <c r="W1814" t="s">
        <v>2212</v>
      </c>
      <c r="X1814">
        <v>0</v>
      </c>
      <c r="Y1814">
        <v>0</v>
      </c>
      <c r="Z1814">
        <v>0</v>
      </c>
      <c r="AA1814">
        <v>0</v>
      </c>
      <c r="AB1814">
        <v>0</v>
      </c>
      <c r="AC1814">
        <v>0</v>
      </c>
      <c r="AF1814">
        <v>0</v>
      </c>
      <c r="AJ1814" t="s">
        <v>63</v>
      </c>
      <c r="AK1814">
        <v>0</v>
      </c>
      <c r="AL1814" t="s">
        <v>63</v>
      </c>
      <c r="AO1814" t="s">
        <v>2213</v>
      </c>
      <c r="AP1814" t="s">
        <v>465</v>
      </c>
      <c r="AR1814">
        <v>0</v>
      </c>
      <c r="AS1814">
        <v>0</v>
      </c>
      <c r="AT1814">
        <v>0</v>
      </c>
      <c r="AU1814">
        <v>0</v>
      </c>
      <c r="AV1814">
        <v>0</v>
      </c>
      <c r="AW1814">
        <v>0</v>
      </c>
      <c r="BA1814" t="s">
        <v>63</v>
      </c>
      <c r="BE1814" t="s">
        <v>465</v>
      </c>
      <c r="BH1814" t="s">
        <v>3690</v>
      </c>
    </row>
    <row r="1815" spans="1:60" x14ac:dyDescent="0.35">
      <c r="A1815" t="s">
        <v>4233</v>
      </c>
      <c r="B1815">
        <v>10000</v>
      </c>
      <c r="C1815">
        <v>10000</v>
      </c>
      <c r="D1815" s="2">
        <v>45777</v>
      </c>
      <c r="E1815" t="s">
        <v>59</v>
      </c>
      <c r="F1815" s="4">
        <v>0.53704861111111113</v>
      </c>
      <c r="G1815" t="s">
        <v>4234</v>
      </c>
      <c r="H1815" t="s">
        <v>2211</v>
      </c>
      <c r="I1815">
        <v>1</v>
      </c>
      <c r="J1815" t="s">
        <v>63</v>
      </c>
      <c r="K1815">
        <v>32</v>
      </c>
      <c r="L1815" t="s">
        <v>6064</v>
      </c>
      <c r="M1815" t="s">
        <v>516</v>
      </c>
      <c r="N1815" t="s">
        <v>3833</v>
      </c>
      <c r="O1815" s="3">
        <v>5860</v>
      </c>
      <c r="R1815" s="2">
        <v>45776</v>
      </c>
      <c r="T1815">
        <v>1</v>
      </c>
      <c r="U1815" s="3">
        <v>5860</v>
      </c>
      <c r="V1815" t="s">
        <v>65</v>
      </c>
      <c r="W1815" t="s">
        <v>2212</v>
      </c>
      <c r="X1815">
        <v>0</v>
      </c>
      <c r="Y1815">
        <v>0</v>
      </c>
      <c r="Z1815">
        <v>0</v>
      </c>
      <c r="AA1815">
        <v>0</v>
      </c>
      <c r="AB1815">
        <v>0</v>
      </c>
      <c r="AC1815">
        <v>0</v>
      </c>
      <c r="AF1815">
        <v>0</v>
      </c>
      <c r="AJ1815" t="s">
        <v>63</v>
      </c>
      <c r="AK1815">
        <v>0</v>
      </c>
      <c r="AL1815" t="s">
        <v>63</v>
      </c>
      <c r="AO1815" t="s">
        <v>2213</v>
      </c>
      <c r="AP1815" t="s">
        <v>465</v>
      </c>
      <c r="AR1815">
        <v>0</v>
      </c>
      <c r="AS1815">
        <v>0</v>
      </c>
      <c r="AT1815">
        <v>0</v>
      </c>
      <c r="AU1815">
        <v>0</v>
      </c>
      <c r="AV1815">
        <v>0</v>
      </c>
      <c r="AW1815">
        <v>0</v>
      </c>
      <c r="BA1815" t="s">
        <v>63</v>
      </c>
      <c r="BE1815" t="s">
        <v>465</v>
      </c>
      <c r="BH1815" t="s">
        <v>4032</v>
      </c>
    </row>
    <row r="1816" spans="1:60" x14ac:dyDescent="0.35">
      <c r="A1816" t="s">
        <v>4104</v>
      </c>
      <c r="B1816">
        <v>10000</v>
      </c>
      <c r="C1816">
        <v>10000</v>
      </c>
      <c r="D1816" s="2">
        <v>45777</v>
      </c>
      <c r="E1816" t="s">
        <v>59</v>
      </c>
      <c r="F1816" t="s">
        <v>4096</v>
      </c>
      <c r="G1816" t="s">
        <v>4105</v>
      </c>
      <c r="H1816" t="s">
        <v>515</v>
      </c>
      <c r="I1816">
        <v>1</v>
      </c>
      <c r="J1816" t="s">
        <v>63</v>
      </c>
      <c r="K1816">
        <v>32</v>
      </c>
      <c r="L1816" t="s">
        <v>6064</v>
      </c>
      <c r="M1816" t="s">
        <v>516</v>
      </c>
      <c r="N1816" t="s">
        <v>3833</v>
      </c>
      <c r="O1816" s="3">
        <v>5860</v>
      </c>
      <c r="R1816" s="2">
        <v>45776</v>
      </c>
      <c r="T1816">
        <v>1</v>
      </c>
      <c r="U1816" s="3">
        <v>5860</v>
      </c>
      <c r="V1816" t="s">
        <v>65</v>
      </c>
      <c r="W1816" t="s">
        <v>517</v>
      </c>
      <c r="X1816">
        <v>0</v>
      </c>
      <c r="Y1816">
        <v>0</v>
      </c>
      <c r="Z1816">
        <v>0</v>
      </c>
      <c r="AA1816">
        <v>0</v>
      </c>
      <c r="AB1816">
        <v>0</v>
      </c>
      <c r="AC1816">
        <v>0</v>
      </c>
      <c r="AF1816">
        <v>0</v>
      </c>
      <c r="AJ1816" t="s">
        <v>63</v>
      </c>
      <c r="AK1816">
        <v>0</v>
      </c>
      <c r="AL1816" t="s">
        <v>63</v>
      </c>
      <c r="AO1816" t="s">
        <v>518</v>
      </c>
      <c r="AP1816" t="s">
        <v>465</v>
      </c>
      <c r="AR1816">
        <v>0</v>
      </c>
      <c r="AS1816">
        <v>0</v>
      </c>
      <c r="AT1816">
        <v>0</v>
      </c>
      <c r="AU1816">
        <v>0</v>
      </c>
      <c r="AV1816">
        <v>0</v>
      </c>
      <c r="AW1816">
        <v>0</v>
      </c>
      <c r="BA1816" t="s">
        <v>63</v>
      </c>
      <c r="BE1816" t="s">
        <v>465</v>
      </c>
      <c r="BH1816" t="s">
        <v>4106</v>
      </c>
    </row>
    <row r="1817" spans="1:60" x14ac:dyDescent="0.35">
      <c r="A1817" t="s">
        <v>4107</v>
      </c>
      <c r="B1817">
        <v>10000</v>
      </c>
      <c r="C1817">
        <v>10000</v>
      </c>
      <c r="D1817" s="2">
        <v>45777</v>
      </c>
      <c r="E1817" t="s">
        <v>59</v>
      </c>
      <c r="F1817" t="s">
        <v>4099</v>
      </c>
      <c r="G1817" t="s">
        <v>3528</v>
      </c>
      <c r="H1817" t="s">
        <v>4108</v>
      </c>
      <c r="I1817">
        <v>1</v>
      </c>
      <c r="J1817" t="s">
        <v>63</v>
      </c>
      <c r="K1817">
        <v>60</v>
      </c>
      <c r="L1817" t="s">
        <v>6048</v>
      </c>
      <c r="M1817" t="s">
        <v>222</v>
      </c>
      <c r="N1817" t="s">
        <v>3835</v>
      </c>
      <c r="O1817" s="3">
        <v>4000</v>
      </c>
      <c r="R1817" s="2">
        <v>45776</v>
      </c>
      <c r="T1817">
        <v>1</v>
      </c>
      <c r="U1817" s="3">
        <v>4000</v>
      </c>
      <c r="V1817" t="s">
        <v>65</v>
      </c>
      <c r="W1817" t="s">
        <v>4109</v>
      </c>
      <c r="X1817">
        <v>0</v>
      </c>
      <c r="Y1817">
        <v>0</v>
      </c>
      <c r="Z1817">
        <v>0</v>
      </c>
      <c r="AA1817">
        <v>0</v>
      </c>
      <c r="AB1817">
        <v>0</v>
      </c>
      <c r="AC1817">
        <v>0</v>
      </c>
      <c r="AF1817">
        <v>0</v>
      </c>
      <c r="AJ1817" t="s">
        <v>63</v>
      </c>
      <c r="AK1817">
        <v>0</v>
      </c>
      <c r="AL1817" t="s">
        <v>63</v>
      </c>
      <c r="AO1817" t="s">
        <v>4110</v>
      </c>
      <c r="AP1817" t="s">
        <v>465</v>
      </c>
      <c r="AR1817">
        <v>0</v>
      </c>
      <c r="AS1817">
        <v>0</v>
      </c>
      <c r="AT1817">
        <v>0</v>
      </c>
      <c r="AU1817">
        <v>0</v>
      </c>
      <c r="AV1817">
        <v>0</v>
      </c>
      <c r="AW1817">
        <v>0</v>
      </c>
      <c r="BA1817" t="s">
        <v>63</v>
      </c>
      <c r="BE1817" t="s">
        <v>465</v>
      </c>
      <c r="BH1817" t="s">
        <v>4111</v>
      </c>
    </row>
    <row r="1818" spans="1:60" x14ac:dyDescent="0.35">
      <c r="A1818" t="s">
        <v>4112</v>
      </c>
      <c r="B1818">
        <v>10000</v>
      </c>
      <c r="C1818">
        <v>20000</v>
      </c>
      <c r="D1818" s="2">
        <v>45776</v>
      </c>
      <c r="E1818" t="s">
        <v>59</v>
      </c>
      <c r="F1818" t="s">
        <v>4113</v>
      </c>
      <c r="G1818" t="s">
        <v>3469</v>
      </c>
      <c r="H1818" t="s">
        <v>528</v>
      </c>
      <c r="I1818">
        <v>2</v>
      </c>
      <c r="J1818" t="s">
        <v>63</v>
      </c>
      <c r="K1818">
        <v>71</v>
      </c>
      <c r="L1818" t="s">
        <v>6057</v>
      </c>
      <c r="M1818" t="s">
        <v>368</v>
      </c>
      <c r="N1818" t="s">
        <v>3857</v>
      </c>
      <c r="O1818">
        <v>834</v>
      </c>
      <c r="R1818" s="2">
        <v>45776</v>
      </c>
      <c r="T1818">
        <v>6</v>
      </c>
      <c r="U1818" s="3">
        <v>5004</v>
      </c>
      <c r="V1818" t="s">
        <v>65</v>
      </c>
      <c r="W1818">
        <v>5000514990001</v>
      </c>
      <c r="X1818">
        <v>0</v>
      </c>
      <c r="Y1818">
        <v>0</v>
      </c>
      <c r="Z1818">
        <v>0</v>
      </c>
      <c r="AA1818">
        <v>0</v>
      </c>
      <c r="AB1818">
        <v>0</v>
      </c>
      <c r="AC1818">
        <v>0</v>
      </c>
      <c r="AF1818">
        <v>0</v>
      </c>
      <c r="AJ1818" t="s">
        <v>63</v>
      </c>
      <c r="AK1818">
        <v>0</v>
      </c>
      <c r="AL1818" t="s">
        <v>63</v>
      </c>
      <c r="AO1818">
        <v>500051499</v>
      </c>
      <c r="AP1818" t="s">
        <v>162</v>
      </c>
      <c r="AR1818">
        <v>0</v>
      </c>
      <c r="AS1818">
        <v>0</v>
      </c>
      <c r="AT1818">
        <v>0</v>
      </c>
      <c r="AU1818">
        <v>0</v>
      </c>
      <c r="AV1818">
        <v>0</v>
      </c>
      <c r="AW1818">
        <v>0</v>
      </c>
      <c r="BA1818" t="s">
        <v>63</v>
      </c>
      <c r="BE1818" t="s">
        <v>162</v>
      </c>
      <c r="BH1818" t="s">
        <v>4114</v>
      </c>
    </row>
    <row r="1819" spans="1:60" x14ac:dyDescent="0.35">
      <c r="A1819" t="s">
        <v>4115</v>
      </c>
      <c r="B1819">
        <v>10000</v>
      </c>
      <c r="C1819">
        <v>20000</v>
      </c>
      <c r="D1819" s="2">
        <v>45776</v>
      </c>
      <c r="E1819" t="s">
        <v>59</v>
      </c>
      <c r="F1819" s="4">
        <v>0.48458333333333331</v>
      </c>
      <c r="G1819" t="s">
        <v>4116</v>
      </c>
      <c r="H1819" t="s">
        <v>2563</v>
      </c>
      <c r="I1819">
        <v>2</v>
      </c>
      <c r="J1819" t="s">
        <v>63</v>
      </c>
      <c r="K1819">
        <v>86</v>
      </c>
      <c r="L1819" t="s">
        <v>6043</v>
      </c>
      <c r="M1819" t="s">
        <v>1696</v>
      </c>
      <c r="N1819" t="s">
        <v>3840</v>
      </c>
      <c r="O1819" s="3">
        <v>1329</v>
      </c>
      <c r="R1819" s="2">
        <v>45776</v>
      </c>
      <c r="T1819">
        <v>60</v>
      </c>
      <c r="U1819" s="3">
        <v>79740</v>
      </c>
      <c r="V1819" t="s">
        <v>65</v>
      </c>
      <c r="W1819" s="7">
        <v>111818390001</v>
      </c>
      <c r="X1819">
        <v>0</v>
      </c>
      <c r="Y1819">
        <v>0</v>
      </c>
      <c r="Z1819">
        <v>0</v>
      </c>
      <c r="AA1819">
        <v>0</v>
      </c>
      <c r="AB1819">
        <v>0</v>
      </c>
      <c r="AC1819">
        <v>0</v>
      </c>
      <c r="AF1819">
        <v>0</v>
      </c>
      <c r="AJ1819" t="s">
        <v>63</v>
      </c>
      <c r="AK1819">
        <v>0</v>
      </c>
      <c r="AL1819" t="s">
        <v>63</v>
      </c>
      <c r="AO1819" s="7">
        <v>11181839</v>
      </c>
      <c r="AP1819" t="s">
        <v>571</v>
      </c>
      <c r="AR1819">
        <v>0</v>
      </c>
      <c r="AS1819">
        <v>0</v>
      </c>
      <c r="AT1819">
        <v>0</v>
      </c>
      <c r="AU1819">
        <v>0</v>
      </c>
      <c r="AV1819">
        <v>0</v>
      </c>
      <c r="AW1819">
        <v>0</v>
      </c>
      <c r="BA1819" t="s">
        <v>63</v>
      </c>
      <c r="BE1819" t="s">
        <v>571</v>
      </c>
      <c r="BH1819" t="s">
        <v>4117</v>
      </c>
    </row>
    <row r="1820" spans="1:60" x14ac:dyDescent="0.35">
      <c r="A1820" t="s">
        <v>4235</v>
      </c>
      <c r="B1820">
        <v>10000</v>
      </c>
      <c r="C1820">
        <v>10000</v>
      </c>
      <c r="D1820" s="2">
        <v>45777</v>
      </c>
      <c r="E1820" t="s">
        <v>59</v>
      </c>
      <c r="F1820" t="s">
        <v>4236</v>
      </c>
      <c r="G1820">
        <v>860909190918</v>
      </c>
      <c r="H1820" t="s">
        <v>2010</v>
      </c>
      <c r="I1820">
        <v>1</v>
      </c>
      <c r="J1820" t="s">
        <v>63</v>
      </c>
      <c r="K1820">
        <v>79</v>
      </c>
      <c r="L1820" t="s">
        <v>6076</v>
      </c>
      <c r="M1820" t="s">
        <v>92</v>
      </c>
      <c r="N1820" t="s">
        <v>3828</v>
      </c>
      <c r="O1820">
        <v>64</v>
      </c>
      <c r="R1820" s="2">
        <v>45776</v>
      </c>
      <c r="T1820">
        <v>63</v>
      </c>
      <c r="U1820" s="3">
        <v>4032</v>
      </c>
      <c r="V1820" t="s">
        <v>65</v>
      </c>
      <c r="W1820">
        <v>200699060001</v>
      </c>
      <c r="X1820">
        <v>0</v>
      </c>
      <c r="Y1820">
        <v>0</v>
      </c>
      <c r="Z1820">
        <v>0</v>
      </c>
      <c r="AA1820">
        <v>0</v>
      </c>
      <c r="AB1820">
        <v>0</v>
      </c>
      <c r="AC1820">
        <v>0</v>
      </c>
      <c r="AF1820">
        <v>0</v>
      </c>
      <c r="AJ1820" t="s">
        <v>63</v>
      </c>
      <c r="AK1820">
        <v>0</v>
      </c>
      <c r="AL1820" t="s">
        <v>63</v>
      </c>
      <c r="AO1820">
        <v>20069906</v>
      </c>
      <c r="AP1820" t="s">
        <v>571</v>
      </c>
      <c r="AR1820">
        <v>0</v>
      </c>
      <c r="AS1820">
        <v>0</v>
      </c>
      <c r="AT1820">
        <v>0</v>
      </c>
      <c r="AU1820">
        <v>0</v>
      </c>
      <c r="AV1820">
        <v>0</v>
      </c>
      <c r="AW1820">
        <v>0</v>
      </c>
      <c r="BA1820" t="s">
        <v>63</v>
      </c>
      <c r="BE1820" t="s">
        <v>571</v>
      </c>
      <c r="BH1820" t="s">
        <v>4237</v>
      </c>
    </row>
    <row r="1821" spans="1:60" x14ac:dyDescent="0.35">
      <c r="A1821" t="s">
        <v>4238</v>
      </c>
      <c r="B1821">
        <v>10000</v>
      </c>
      <c r="C1821">
        <v>20000</v>
      </c>
      <c r="D1821" s="2">
        <v>45777</v>
      </c>
      <c r="E1821" t="s">
        <v>59</v>
      </c>
      <c r="F1821" t="s">
        <v>4239</v>
      </c>
      <c r="G1821" t="s">
        <v>4240</v>
      </c>
      <c r="H1821" t="s">
        <v>4241</v>
      </c>
      <c r="I1821">
        <v>2</v>
      </c>
      <c r="J1821" t="s">
        <v>63</v>
      </c>
      <c r="K1821">
        <v>100</v>
      </c>
      <c r="L1821" t="s">
        <v>6052</v>
      </c>
      <c r="M1821" t="s">
        <v>281</v>
      </c>
      <c r="N1821" t="s">
        <v>3851</v>
      </c>
      <c r="O1821" s="3">
        <v>1000</v>
      </c>
      <c r="R1821" s="2">
        <v>45776</v>
      </c>
      <c r="T1821">
        <v>1</v>
      </c>
      <c r="U1821" s="3">
        <v>1000</v>
      </c>
      <c r="V1821" t="s">
        <v>65</v>
      </c>
      <c r="W1821">
        <v>190030320001</v>
      </c>
      <c r="X1821">
        <v>0</v>
      </c>
      <c r="Y1821">
        <v>0</v>
      </c>
      <c r="Z1821">
        <v>0</v>
      </c>
      <c r="AA1821">
        <v>0</v>
      </c>
      <c r="AB1821">
        <v>0</v>
      </c>
      <c r="AC1821">
        <v>0</v>
      </c>
      <c r="AF1821">
        <v>0</v>
      </c>
      <c r="AJ1821" t="s">
        <v>63</v>
      </c>
      <c r="AK1821">
        <v>0</v>
      </c>
      <c r="AL1821" t="s">
        <v>63</v>
      </c>
      <c r="AO1821">
        <v>19003032</v>
      </c>
      <c r="AP1821" t="s">
        <v>282</v>
      </c>
      <c r="AR1821">
        <v>0</v>
      </c>
      <c r="AS1821">
        <v>0</v>
      </c>
      <c r="AT1821">
        <v>0</v>
      </c>
      <c r="AU1821">
        <v>0</v>
      </c>
      <c r="AV1821">
        <v>0</v>
      </c>
      <c r="AW1821">
        <v>0</v>
      </c>
      <c r="BA1821" t="s">
        <v>63</v>
      </c>
      <c r="BE1821" t="s">
        <v>282</v>
      </c>
      <c r="BH1821" t="s">
        <v>4242</v>
      </c>
    </row>
    <row r="1822" spans="1:60" x14ac:dyDescent="0.35">
      <c r="A1822" t="s">
        <v>4243</v>
      </c>
      <c r="B1822">
        <v>10000</v>
      </c>
      <c r="C1822">
        <v>10000</v>
      </c>
      <c r="D1822" s="2">
        <v>45777</v>
      </c>
      <c r="E1822" t="s">
        <v>59</v>
      </c>
      <c r="F1822" t="s">
        <v>4244</v>
      </c>
      <c r="G1822">
        <v>1006323</v>
      </c>
      <c r="H1822" t="s">
        <v>1268</v>
      </c>
      <c r="I1822">
        <v>1</v>
      </c>
      <c r="J1822" t="s">
        <v>63</v>
      </c>
      <c r="K1822">
        <v>63</v>
      </c>
      <c r="L1822" t="s">
        <v>6051</v>
      </c>
      <c r="M1822" t="s">
        <v>136</v>
      </c>
      <c r="N1822" t="s">
        <v>3850</v>
      </c>
      <c r="O1822" s="3">
        <v>1600</v>
      </c>
      <c r="R1822" s="2">
        <v>45776</v>
      </c>
      <c r="T1822">
        <v>50</v>
      </c>
      <c r="U1822" s="3">
        <v>80000</v>
      </c>
      <c r="V1822" t="s">
        <v>65</v>
      </c>
      <c r="W1822" t="s">
        <v>1269</v>
      </c>
      <c r="X1822">
        <v>0</v>
      </c>
      <c r="Y1822">
        <v>0</v>
      </c>
      <c r="Z1822">
        <v>0</v>
      </c>
      <c r="AA1822">
        <v>0</v>
      </c>
      <c r="AB1822">
        <v>0</v>
      </c>
      <c r="AC1822">
        <v>0</v>
      </c>
      <c r="AF1822">
        <v>0</v>
      </c>
      <c r="AJ1822" t="s">
        <v>63</v>
      </c>
      <c r="AK1822">
        <v>0</v>
      </c>
      <c r="AL1822" t="s">
        <v>63</v>
      </c>
      <c r="AO1822" t="s">
        <v>1270</v>
      </c>
      <c r="AP1822" t="s">
        <v>170</v>
      </c>
      <c r="AR1822">
        <v>0</v>
      </c>
      <c r="AS1822">
        <v>0</v>
      </c>
      <c r="AT1822">
        <v>0</v>
      </c>
      <c r="AU1822">
        <v>0</v>
      </c>
      <c r="AV1822">
        <v>0</v>
      </c>
      <c r="AW1822">
        <v>0</v>
      </c>
      <c r="BA1822" t="s">
        <v>63</v>
      </c>
      <c r="BE1822" t="s">
        <v>170</v>
      </c>
      <c r="BH1822" t="s">
        <v>4245</v>
      </c>
    </row>
    <row r="1823" spans="1:60" x14ac:dyDescent="0.35">
      <c r="A1823" t="s">
        <v>4246</v>
      </c>
      <c r="B1823">
        <v>10000</v>
      </c>
      <c r="C1823">
        <v>10000</v>
      </c>
      <c r="D1823" s="2">
        <v>45777</v>
      </c>
      <c r="E1823" t="s">
        <v>59</v>
      </c>
      <c r="F1823" t="s">
        <v>4247</v>
      </c>
      <c r="G1823">
        <v>1006323</v>
      </c>
      <c r="H1823" t="s">
        <v>2185</v>
      </c>
      <c r="I1823">
        <v>1</v>
      </c>
      <c r="J1823" t="s">
        <v>63</v>
      </c>
      <c r="K1823">
        <v>63</v>
      </c>
      <c r="L1823" t="s">
        <v>6051</v>
      </c>
      <c r="M1823" t="s">
        <v>136</v>
      </c>
      <c r="N1823" t="s">
        <v>3850</v>
      </c>
      <c r="O1823" s="3">
        <v>4000</v>
      </c>
      <c r="R1823" s="2">
        <v>45776</v>
      </c>
      <c r="T1823">
        <v>30</v>
      </c>
      <c r="U1823" s="3">
        <v>120000</v>
      </c>
      <c r="V1823" t="s">
        <v>65</v>
      </c>
      <c r="W1823" t="s">
        <v>2186</v>
      </c>
      <c r="X1823">
        <v>0</v>
      </c>
      <c r="Y1823">
        <v>0</v>
      </c>
      <c r="Z1823">
        <v>0</v>
      </c>
      <c r="AA1823">
        <v>0</v>
      </c>
      <c r="AB1823">
        <v>0</v>
      </c>
      <c r="AC1823">
        <v>0</v>
      </c>
      <c r="AF1823">
        <v>0</v>
      </c>
      <c r="AJ1823" t="s">
        <v>63</v>
      </c>
      <c r="AK1823">
        <v>0</v>
      </c>
      <c r="AL1823" t="s">
        <v>63</v>
      </c>
      <c r="AO1823" t="s">
        <v>2187</v>
      </c>
      <c r="AP1823" t="s">
        <v>170</v>
      </c>
      <c r="AR1823">
        <v>0</v>
      </c>
      <c r="AS1823">
        <v>0</v>
      </c>
      <c r="AT1823">
        <v>0</v>
      </c>
      <c r="AU1823">
        <v>0</v>
      </c>
      <c r="AV1823">
        <v>0</v>
      </c>
      <c r="AW1823">
        <v>0</v>
      </c>
      <c r="BA1823" t="s">
        <v>63</v>
      </c>
      <c r="BE1823" t="s">
        <v>170</v>
      </c>
      <c r="BH1823" t="s">
        <v>4248</v>
      </c>
    </row>
    <row r="1824" spans="1:60" x14ac:dyDescent="0.35">
      <c r="A1824" t="s">
        <v>6026</v>
      </c>
      <c r="B1824">
        <v>10000</v>
      </c>
      <c r="C1824">
        <v>20000</v>
      </c>
      <c r="D1824" s="2">
        <v>45779</v>
      </c>
      <c r="E1824" t="s">
        <v>59</v>
      </c>
      <c r="F1824" t="s">
        <v>6027</v>
      </c>
      <c r="G1824" t="s">
        <v>167</v>
      </c>
      <c r="H1824" t="s">
        <v>1273</v>
      </c>
      <c r="I1824">
        <v>1</v>
      </c>
      <c r="J1824" t="s">
        <v>63</v>
      </c>
      <c r="K1824">
        <v>63</v>
      </c>
      <c r="L1824" t="s">
        <v>6051</v>
      </c>
      <c r="M1824" t="s">
        <v>136</v>
      </c>
      <c r="N1824" t="s">
        <v>3850</v>
      </c>
      <c r="O1824" s="3">
        <v>2000</v>
      </c>
      <c r="R1824" s="2">
        <v>45776</v>
      </c>
      <c r="T1824">
        <v>40</v>
      </c>
      <c r="U1824" s="3">
        <v>80000</v>
      </c>
      <c r="V1824" t="s">
        <v>65</v>
      </c>
      <c r="W1824" t="s">
        <v>1274</v>
      </c>
      <c r="X1824">
        <v>0</v>
      </c>
      <c r="Y1824">
        <v>0</v>
      </c>
      <c r="Z1824">
        <v>0</v>
      </c>
      <c r="AA1824">
        <v>0</v>
      </c>
      <c r="AB1824">
        <v>0</v>
      </c>
      <c r="AC1824">
        <v>0</v>
      </c>
      <c r="AF1824">
        <v>0</v>
      </c>
      <c r="AJ1824" t="s">
        <v>63</v>
      </c>
      <c r="AK1824">
        <v>0</v>
      </c>
      <c r="AL1824" t="s">
        <v>63</v>
      </c>
      <c r="AO1824" t="s">
        <v>1275</v>
      </c>
      <c r="AP1824" t="s">
        <v>170</v>
      </c>
      <c r="AR1824">
        <v>0</v>
      </c>
      <c r="AS1824">
        <v>0</v>
      </c>
      <c r="AT1824">
        <v>0</v>
      </c>
      <c r="AU1824">
        <v>0</v>
      </c>
      <c r="AV1824">
        <v>0</v>
      </c>
      <c r="AW1824">
        <v>0</v>
      </c>
      <c r="BA1824" t="s">
        <v>63</v>
      </c>
      <c r="BE1824" t="s">
        <v>170</v>
      </c>
      <c r="BH1824" t="s">
        <v>6028</v>
      </c>
    </row>
    <row r="1825" spans="1:60" x14ac:dyDescent="0.35">
      <c r="A1825" t="s">
        <v>6029</v>
      </c>
      <c r="B1825">
        <v>10000</v>
      </c>
      <c r="C1825">
        <v>20000</v>
      </c>
      <c r="D1825" s="2">
        <v>45779</v>
      </c>
      <c r="E1825" t="s">
        <v>59</v>
      </c>
      <c r="F1825" t="s">
        <v>6027</v>
      </c>
      <c r="G1825" t="s">
        <v>167</v>
      </c>
      <c r="H1825" t="s">
        <v>1273</v>
      </c>
      <c r="I1825">
        <v>1</v>
      </c>
      <c r="J1825" t="s">
        <v>63</v>
      </c>
      <c r="K1825">
        <v>63</v>
      </c>
      <c r="L1825" t="s">
        <v>6051</v>
      </c>
      <c r="M1825" t="s">
        <v>136</v>
      </c>
      <c r="N1825" t="s">
        <v>3850</v>
      </c>
      <c r="O1825" s="3">
        <v>2000</v>
      </c>
      <c r="R1825" s="2">
        <v>45776</v>
      </c>
      <c r="T1825">
        <v>40</v>
      </c>
      <c r="U1825" s="3">
        <v>80000</v>
      </c>
      <c r="V1825" t="s">
        <v>65</v>
      </c>
      <c r="W1825" t="s">
        <v>1274</v>
      </c>
      <c r="X1825">
        <v>0</v>
      </c>
      <c r="Y1825">
        <v>0</v>
      </c>
      <c r="Z1825">
        <v>0</v>
      </c>
      <c r="AA1825">
        <v>0</v>
      </c>
      <c r="AB1825">
        <v>0</v>
      </c>
      <c r="AC1825">
        <v>0</v>
      </c>
      <c r="AF1825">
        <v>0</v>
      </c>
      <c r="AJ1825" t="s">
        <v>63</v>
      </c>
      <c r="AK1825">
        <v>0</v>
      </c>
      <c r="AL1825" t="s">
        <v>63</v>
      </c>
      <c r="AO1825" t="s">
        <v>1275</v>
      </c>
      <c r="AP1825" t="s">
        <v>170</v>
      </c>
      <c r="AR1825">
        <v>0</v>
      </c>
      <c r="AS1825">
        <v>0</v>
      </c>
      <c r="AT1825">
        <v>0</v>
      </c>
      <c r="AU1825">
        <v>0</v>
      </c>
      <c r="AV1825">
        <v>0</v>
      </c>
      <c r="AW1825">
        <v>0</v>
      </c>
      <c r="BA1825" t="s">
        <v>63</v>
      </c>
      <c r="BE1825" t="s">
        <v>170</v>
      </c>
      <c r="BH1825" t="s">
        <v>6030</v>
      </c>
    </row>
    <row r="1826" spans="1:60" x14ac:dyDescent="0.35">
      <c r="A1826" t="s">
        <v>6031</v>
      </c>
      <c r="B1826">
        <v>10000</v>
      </c>
      <c r="C1826">
        <v>10000</v>
      </c>
      <c r="D1826" s="2">
        <v>45779</v>
      </c>
      <c r="E1826" t="s">
        <v>59</v>
      </c>
      <c r="F1826" t="s">
        <v>6032</v>
      </c>
      <c r="G1826" t="s">
        <v>6033</v>
      </c>
      <c r="H1826" t="s">
        <v>3198</v>
      </c>
      <c r="I1826">
        <v>1</v>
      </c>
      <c r="J1826" t="s">
        <v>63</v>
      </c>
      <c r="K1826">
        <v>62</v>
      </c>
      <c r="L1826" t="s">
        <v>6066</v>
      </c>
      <c r="M1826" t="s">
        <v>830</v>
      </c>
      <c r="N1826" t="s">
        <v>3852</v>
      </c>
      <c r="O1826" s="3">
        <v>50000</v>
      </c>
      <c r="R1826" s="2">
        <v>45776</v>
      </c>
      <c r="T1826">
        <v>1</v>
      </c>
      <c r="U1826" s="3">
        <v>50000</v>
      </c>
      <c r="V1826" t="s">
        <v>65</v>
      </c>
      <c r="W1826" t="s">
        <v>3199</v>
      </c>
      <c r="X1826">
        <v>0</v>
      </c>
      <c r="Y1826">
        <v>0</v>
      </c>
      <c r="Z1826">
        <v>0</v>
      </c>
      <c r="AA1826">
        <v>0</v>
      </c>
      <c r="AB1826">
        <v>0</v>
      </c>
      <c r="AC1826">
        <v>0</v>
      </c>
      <c r="AF1826">
        <v>0</v>
      </c>
      <c r="AJ1826" t="s">
        <v>63</v>
      </c>
      <c r="AK1826">
        <v>0</v>
      </c>
      <c r="AL1826" t="s">
        <v>63</v>
      </c>
      <c r="AO1826" t="s">
        <v>3200</v>
      </c>
      <c r="AP1826" t="s">
        <v>170</v>
      </c>
      <c r="AR1826">
        <v>0</v>
      </c>
      <c r="AS1826">
        <v>0</v>
      </c>
      <c r="AT1826">
        <v>0</v>
      </c>
      <c r="AU1826">
        <v>0</v>
      </c>
      <c r="AV1826">
        <v>0</v>
      </c>
      <c r="AW1826">
        <v>0</v>
      </c>
      <c r="BA1826" t="s">
        <v>63</v>
      </c>
      <c r="BE1826" t="s">
        <v>170</v>
      </c>
      <c r="BH1826" t="s">
        <v>6034</v>
      </c>
    </row>
    <row r="1827" spans="1:60" x14ac:dyDescent="0.35">
      <c r="A1827" t="s">
        <v>6031</v>
      </c>
      <c r="B1827">
        <v>10000</v>
      </c>
      <c r="C1827">
        <v>20000</v>
      </c>
      <c r="D1827" s="2">
        <v>45779</v>
      </c>
      <c r="E1827" t="s">
        <v>59</v>
      </c>
      <c r="F1827" t="s">
        <v>6032</v>
      </c>
      <c r="G1827" t="s">
        <v>6033</v>
      </c>
      <c r="H1827" t="s">
        <v>3198</v>
      </c>
      <c r="I1827">
        <v>1</v>
      </c>
      <c r="J1827" t="s">
        <v>63</v>
      </c>
      <c r="K1827" s="7" t="s">
        <v>3818</v>
      </c>
      <c r="L1827" t="s">
        <v>6073</v>
      </c>
      <c r="M1827" t="s">
        <v>3801</v>
      </c>
      <c r="N1827" t="s">
        <v>3839</v>
      </c>
      <c r="O1827" s="3">
        <v>30000</v>
      </c>
      <c r="R1827" s="2">
        <v>45776</v>
      </c>
      <c r="T1827">
        <v>1</v>
      </c>
      <c r="U1827" s="3">
        <v>30000</v>
      </c>
      <c r="V1827" t="s">
        <v>65</v>
      </c>
      <c r="W1827" t="s">
        <v>3199</v>
      </c>
      <c r="X1827">
        <v>0</v>
      </c>
      <c r="Y1827">
        <v>0</v>
      </c>
      <c r="Z1827">
        <v>0</v>
      </c>
      <c r="AA1827">
        <v>0</v>
      </c>
      <c r="AB1827">
        <v>0</v>
      </c>
      <c r="AC1827">
        <v>0</v>
      </c>
      <c r="AF1827">
        <v>0</v>
      </c>
      <c r="AJ1827" t="s">
        <v>63</v>
      </c>
      <c r="AK1827">
        <v>0</v>
      </c>
      <c r="AL1827" t="s">
        <v>63</v>
      </c>
      <c r="AO1827" t="s">
        <v>3200</v>
      </c>
      <c r="AP1827" t="s">
        <v>170</v>
      </c>
      <c r="AR1827">
        <v>0</v>
      </c>
      <c r="AS1827">
        <v>0</v>
      </c>
      <c r="AT1827">
        <v>0</v>
      </c>
      <c r="AU1827">
        <v>0</v>
      </c>
      <c r="AV1827">
        <v>0</v>
      </c>
      <c r="AW1827">
        <v>0</v>
      </c>
      <c r="BA1827" t="s">
        <v>63</v>
      </c>
      <c r="BE1827" t="s">
        <v>170</v>
      </c>
      <c r="BH1827" t="s">
        <v>6034</v>
      </c>
    </row>
    <row r="1828" spans="1:60" x14ac:dyDescent="0.35">
      <c r="A1828" t="s">
        <v>4434</v>
      </c>
      <c r="B1828">
        <v>10000</v>
      </c>
      <c r="C1828">
        <v>10000</v>
      </c>
      <c r="D1828" s="2">
        <v>45782</v>
      </c>
      <c r="E1828" t="s">
        <v>59</v>
      </c>
      <c r="F1828" t="s">
        <v>1561</v>
      </c>
      <c r="G1828" t="s">
        <v>4435</v>
      </c>
      <c r="H1828" t="s">
        <v>3198</v>
      </c>
      <c r="I1828">
        <v>1</v>
      </c>
      <c r="J1828" t="s">
        <v>63</v>
      </c>
      <c r="K1828" s="7" t="s">
        <v>3818</v>
      </c>
      <c r="L1828" t="s">
        <v>6073</v>
      </c>
      <c r="M1828" t="s">
        <v>3801</v>
      </c>
      <c r="N1828" t="s">
        <v>3839</v>
      </c>
      <c r="O1828" s="3">
        <v>20000</v>
      </c>
      <c r="R1828" s="2">
        <v>45776</v>
      </c>
      <c r="T1828">
        <v>1</v>
      </c>
      <c r="U1828" s="3">
        <v>20000</v>
      </c>
      <c r="V1828" t="s">
        <v>65</v>
      </c>
      <c r="W1828" t="s">
        <v>3199</v>
      </c>
      <c r="X1828">
        <v>0</v>
      </c>
      <c r="Y1828">
        <v>0</v>
      </c>
      <c r="Z1828">
        <v>0</v>
      </c>
      <c r="AA1828">
        <v>0</v>
      </c>
      <c r="AB1828">
        <v>0</v>
      </c>
      <c r="AC1828">
        <v>0</v>
      </c>
      <c r="AF1828">
        <v>0</v>
      </c>
      <c r="AJ1828" t="s">
        <v>63</v>
      </c>
      <c r="AK1828">
        <v>0</v>
      </c>
      <c r="AL1828" t="s">
        <v>63</v>
      </c>
      <c r="AO1828" t="s">
        <v>3200</v>
      </c>
      <c r="AP1828" t="s">
        <v>170</v>
      </c>
      <c r="AR1828">
        <v>0</v>
      </c>
      <c r="AS1828">
        <v>0</v>
      </c>
      <c r="AT1828">
        <v>0</v>
      </c>
      <c r="AU1828">
        <v>0</v>
      </c>
      <c r="AV1828">
        <v>0</v>
      </c>
      <c r="AW1828">
        <v>0</v>
      </c>
      <c r="BA1828" t="s">
        <v>63</v>
      </c>
      <c r="BE1828" t="s">
        <v>170</v>
      </c>
      <c r="BH1828" t="s">
        <v>4436</v>
      </c>
    </row>
    <row r="1829" spans="1:60" x14ac:dyDescent="0.35">
      <c r="A1829" t="s">
        <v>4249</v>
      </c>
      <c r="B1829">
        <v>10000</v>
      </c>
      <c r="C1829">
        <v>10000</v>
      </c>
      <c r="D1829" s="2">
        <v>45777</v>
      </c>
      <c r="E1829" t="s">
        <v>59</v>
      </c>
      <c r="F1829" t="s">
        <v>4247</v>
      </c>
      <c r="G1829">
        <v>8613409</v>
      </c>
      <c r="H1829" t="s">
        <v>961</v>
      </c>
      <c r="I1829">
        <v>1</v>
      </c>
      <c r="J1829" t="s">
        <v>63</v>
      </c>
      <c r="K1829">
        <v>63</v>
      </c>
      <c r="L1829" t="s">
        <v>6051</v>
      </c>
      <c r="M1829" t="s">
        <v>136</v>
      </c>
      <c r="N1829" t="s">
        <v>3850</v>
      </c>
      <c r="O1829" s="3">
        <v>1760</v>
      </c>
      <c r="R1829" s="2">
        <v>45776</v>
      </c>
      <c r="T1829">
        <v>75</v>
      </c>
      <c r="U1829" s="3">
        <v>132000</v>
      </c>
      <c r="V1829" t="s">
        <v>65</v>
      </c>
      <c r="W1829" t="s">
        <v>962</v>
      </c>
      <c r="X1829">
        <v>0</v>
      </c>
      <c r="Y1829">
        <v>0</v>
      </c>
      <c r="Z1829">
        <v>0</v>
      </c>
      <c r="AA1829">
        <v>0</v>
      </c>
      <c r="AB1829">
        <v>0</v>
      </c>
      <c r="AC1829">
        <v>0</v>
      </c>
      <c r="AF1829">
        <v>0</v>
      </c>
      <c r="AJ1829" t="s">
        <v>63</v>
      </c>
      <c r="AK1829">
        <v>0</v>
      </c>
      <c r="AL1829" t="s">
        <v>63</v>
      </c>
      <c r="AO1829" t="s">
        <v>963</v>
      </c>
      <c r="AP1829" t="s">
        <v>170</v>
      </c>
      <c r="AR1829">
        <v>0</v>
      </c>
      <c r="AS1829">
        <v>0</v>
      </c>
      <c r="AT1829">
        <v>0</v>
      </c>
      <c r="AU1829">
        <v>0</v>
      </c>
      <c r="AV1829">
        <v>0</v>
      </c>
      <c r="AW1829">
        <v>0</v>
      </c>
      <c r="BA1829" t="s">
        <v>63</v>
      </c>
      <c r="BE1829" t="s">
        <v>170</v>
      </c>
      <c r="BH1829" t="s">
        <v>4250</v>
      </c>
    </row>
    <row r="1830" spans="1:60" x14ac:dyDescent="0.35">
      <c r="A1830" t="s">
        <v>4251</v>
      </c>
      <c r="B1830">
        <v>10000</v>
      </c>
      <c r="C1830">
        <v>10000</v>
      </c>
      <c r="D1830" s="2">
        <v>45777</v>
      </c>
      <c r="E1830" t="s">
        <v>59</v>
      </c>
      <c r="F1830" t="s">
        <v>4244</v>
      </c>
      <c r="G1830">
        <v>1006323</v>
      </c>
      <c r="H1830" t="s">
        <v>1268</v>
      </c>
      <c r="I1830">
        <v>1</v>
      </c>
      <c r="J1830" t="s">
        <v>63</v>
      </c>
      <c r="K1830">
        <v>63</v>
      </c>
      <c r="L1830" t="s">
        <v>6051</v>
      </c>
      <c r="M1830" t="s">
        <v>136</v>
      </c>
      <c r="N1830" t="s">
        <v>3850</v>
      </c>
      <c r="O1830">
        <v>800</v>
      </c>
      <c r="R1830" s="2">
        <v>45776</v>
      </c>
      <c r="T1830">
        <v>50</v>
      </c>
      <c r="U1830" s="3">
        <v>40000</v>
      </c>
      <c r="V1830" t="s">
        <v>65</v>
      </c>
      <c r="W1830" t="s">
        <v>1269</v>
      </c>
      <c r="X1830">
        <v>0</v>
      </c>
      <c r="Y1830">
        <v>0</v>
      </c>
      <c r="Z1830">
        <v>0</v>
      </c>
      <c r="AA1830">
        <v>0</v>
      </c>
      <c r="AB1830">
        <v>0</v>
      </c>
      <c r="AC1830">
        <v>0</v>
      </c>
      <c r="AF1830">
        <v>0</v>
      </c>
      <c r="AJ1830" t="s">
        <v>63</v>
      </c>
      <c r="AK1830">
        <v>0</v>
      </c>
      <c r="AL1830" t="s">
        <v>63</v>
      </c>
      <c r="AO1830" t="s">
        <v>1270</v>
      </c>
      <c r="AP1830" t="s">
        <v>275</v>
      </c>
      <c r="AR1830">
        <v>0</v>
      </c>
      <c r="AS1830">
        <v>0</v>
      </c>
      <c r="AT1830">
        <v>0</v>
      </c>
      <c r="AU1830">
        <v>0</v>
      </c>
      <c r="AV1830">
        <v>0</v>
      </c>
      <c r="AW1830">
        <v>0</v>
      </c>
      <c r="BA1830" t="s">
        <v>63</v>
      </c>
      <c r="BE1830" t="s">
        <v>275</v>
      </c>
      <c r="BH1830" t="s">
        <v>4252</v>
      </c>
    </row>
    <row r="1831" spans="1:60" x14ac:dyDescent="0.35">
      <c r="A1831" t="s">
        <v>4118</v>
      </c>
      <c r="B1831">
        <v>10000</v>
      </c>
      <c r="C1831">
        <v>10000</v>
      </c>
      <c r="D1831" s="2">
        <v>45776</v>
      </c>
      <c r="E1831" t="s">
        <v>59</v>
      </c>
      <c r="F1831" t="s">
        <v>4119</v>
      </c>
      <c r="G1831" t="s">
        <v>4120</v>
      </c>
      <c r="H1831" t="s">
        <v>2729</v>
      </c>
      <c r="I1831">
        <v>1</v>
      </c>
      <c r="J1831" t="s">
        <v>63</v>
      </c>
      <c r="K1831">
        <v>31</v>
      </c>
      <c r="L1831" t="s">
        <v>6061</v>
      </c>
      <c r="M1831" t="s">
        <v>2529</v>
      </c>
      <c r="N1831" t="s">
        <v>3807</v>
      </c>
      <c r="O1831" s="3">
        <v>1000</v>
      </c>
      <c r="R1831" s="2">
        <v>45776</v>
      </c>
      <c r="T1831">
        <v>1</v>
      </c>
      <c r="U1831" s="3">
        <v>1000</v>
      </c>
      <c r="V1831" t="s">
        <v>65</v>
      </c>
      <c r="W1831" t="s">
        <v>2730</v>
      </c>
      <c r="X1831">
        <v>0</v>
      </c>
      <c r="Y1831">
        <v>0</v>
      </c>
      <c r="Z1831">
        <v>0</v>
      </c>
      <c r="AA1831">
        <v>0</v>
      </c>
      <c r="AB1831">
        <v>0</v>
      </c>
      <c r="AC1831">
        <v>0</v>
      </c>
      <c r="AF1831">
        <v>0</v>
      </c>
      <c r="AJ1831" t="s">
        <v>63</v>
      </c>
      <c r="AK1831">
        <v>0</v>
      </c>
      <c r="AL1831" t="s">
        <v>63</v>
      </c>
      <c r="AO1831" t="s">
        <v>2731</v>
      </c>
      <c r="AP1831" t="s">
        <v>2732</v>
      </c>
      <c r="AR1831">
        <v>0</v>
      </c>
      <c r="AS1831">
        <v>0</v>
      </c>
      <c r="AT1831">
        <v>0</v>
      </c>
      <c r="AU1831">
        <v>0</v>
      </c>
      <c r="AV1831">
        <v>0</v>
      </c>
      <c r="AW1831">
        <v>0</v>
      </c>
      <c r="BA1831" t="s">
        <v>63</v>
      </c>
      <c r="BE1831" t="s">
        <v>2732</v>
      </c>
      <c r="BH1831" t="s">
        <v>4121</v>
      </c>
    </row>
    <row r="1832" spans="1:60" x14ac:dyDescent="0.35">
      <c r="A1832" t="s">
        <v>4122</v>
      </c>
      <c r="B1832">
        <v>10000</v>
      </c>
      <c r="C1832">
        <v>10000</v>
      </c>
      <c r="D1832" s="2">
        <v>45776</v>
      </c>
      <c r="E1832" t="s">
        <v>59</v>
      </c>
      <c r="F1832" t="s">
        <v>4119</v>
      </c>
      <c r="G1832" t="s">
        <v>4123</v>
      </c>
      <c r="H1832" t="s">
        <v>4124</v>
      </c>
      <c r="I1832">
        <v>1</v>
      </c>
      <c r="J1832" t="s">
        <v>63</v>
      </c>
      <c r="K1832">
        <v>31</v>
      </c>
      <c r="L1832" t="s">
        <v>6061</v>
      </c>
      <c r="M1832" t="s">
        <v>2529</v>
      </c>
      <c r="N1832" t="s">
        <v>3807</v>
      </c>
      <c r="O1832">
        <v>500</v>
      </c>
      <c r="R1832" s="2">
        <v>45776</v>
      </c>
      <c r="T1832">
        <v>24</v>
      </c>
      <c r="U1832" s="3">
        <v>12000</v>
      </c>
      <c r="V1832" t="s">
        <v>65</v>
      </c>
      <c r="W1832">
        <v>106441050001</v>
      </c>
      <c r="X1832">
        <v>0</v>
      </c>
      <c r="Y1832">
        <v>0</v>
      </c>
      <c r="Z1832">
        <v>0</v>
      </c>
      <c r="AA1832">
        <v>0</v>
      </c>
      <c r="AB1832">
        <v>0</v>
      </c>
      <c r="AC1832">
        <v>0</v>
      </c>
      <c r="AF1832">
        <v>0</v>
      </c>
      <c r="AJ1832" t="s">
        <v>63</v>
      </c>
      <c r="AK1832">
        <v>0</v>
      </c>
      <c r="AL1832" t="s">
        <v>63</v>
      </c>
      <c r="AO1832">
        <v>10644105</v>
      </c>
      <c r="AP1832" t="s">
        <v>282</v>
      </c>
      <c r="AR1832">
        <v>0</v>
      </c>
      <c r="AS1832">
        <v>0</v>
      </c>
      <c r="AT1832">
        <v>0</v>
      </c>
      <c r="AU1832">
        <v>0</v>
      </c>
      <c r="AV1832">
        <v>0</v>
      </c>
      <c r="AW1832">
        <v>0</v>
      </c>
      <c r="BA1832" t="s">
        <v>63</v>
      </c>
      <c r="BE1832" t="s">
        <v>282</v>
      </c>
      <c r="BH1832" t="s">
        <v>4125</v>
      </c>
    </row>
    <row r="1833" spans="1:60" x14ac:dyDescent="0.35">
      <c r="A1833" t="s">
        <v>4253</v>
      </c>
      <c r="B1833">
        <v>10000</v>
      </c>
      <c r="C1833">
        <v>10000</v>
      </c>
      <c r="D1833" s="2">
        <v>45777</v>
      </c>
      <c r="E1833" t="s">
        <v>59</v>
      </c>
      <c r="F1833" t="s">
        <v>4254</v>
      </c>
      <c r="G1833" t="s">
        <v>4079</v>
      </c>
      <c r="H1833" t="s">
        <v>926</v>
      </c>
      <c r="I1833">
        <v>1</v>
      </c>
      <c r="J1833" t="s">
        <v>63</v>
      </c>
      <c r="K1833">
        <v>72</v>
      </c>
      <c r="L1833" t="s">
        <v>6056</v>
      </c>
      <c r="M1833" t="s">
        <v>869</v>
      </c>
      <c r="N1833" t="s">
        <v>3829</v>
      </c>
      <c r="O1833" s="3">
        <v>2250</v>
      </c>
      <c r="R1833" s="2">
        <v>45776</v>
      </c>
      <c r="T1833">
        <v>4</v>
      </c>
      <c r="U1833" s="3">
        <v>9000</v>
      </c>
      <c r="V1833" t="s">
        <v>65</v>
      </c>
      <c r="W1833">
        <v>83615120001</v>
      </c>
      <c r="X1833">
        <v>0</v>
      </c>
      <c r="Y1833">
        <v>0</v>
      </c>
      <c r="Z1833">
        <v>0</v>
      </c>
      <c r="AA1833">
        <v>0</v>
      </c>
      <c r="AB1833">
        <v>0</v>
      </c>
      <c r="AC1833">
        <v>0</v>
      </c>
      <c r="AF1833">
        <v>0</v>
      </c>
      <c r="AJ1833" t="s">
        <v>63</v>
      </c>
      <c r="AK1833">
        <v>0</v>
      </c>
      <c r="AL1833" t="s">
        <v>63</v>
      </c>
      <c r="AO1833">
        <v>8361512</v>
      </c>
      <c r="AP1833" t="s">
        <v>162</v>
      </c>
      <c r="AR1833">
        <v>0</v>
      </c>
      <c r="AS1833">
        <v>0</v>
      </c>
      <c r="AT1833">
        <v>0</v>
      </c>
      <c r="AU1833">
        <v>0</v>
      </c>
      <c r="AV1833">
        <v>0</v>
      </c>
      <c r="AW1833">
        <v>0</v>
      </c>
      <c r="BA1833" t="s">
        <v>63</v>
      </c>
      <c r="BE1833" t="s">
        <v>162</v>
      </c>
      <c r="BH1833" t="s">
        <v>4127</v>
      </c>
    </row>
    <row r="1834" spans="1:60" x14ac:dyDescent="0.35">
      <c r="A1834" t="s">
        <v>4253</v>
      </c>
      <c r="B1834">
        <v>20000</v>
      </c>
      <c r="C1834">
        <v>10000</v>
      </c>
      <c r="D1834" s="2">
        <v>45777</v>
      </c>
      <c r="E1834" t="s">
        <v>59</v>
      </c>
      <c r="F1834" t="s">
        <v>4254</v>
      </c>
      <c r="G1834" t="s">
        <v>4079</v>
      </c>
      <c r="H1834" t="s">
        <v>926</v>
      </c>
      <c r="I1834">
        <v>1</v>
      </c>
      <c r="J1834" t="s">
        <v>63</v>
      </c>
      <c r="K1834">
        <v>72</v>
      </c>
      <c r="L1834" t="s">
        <v>6056</v>
      </c>
      <c r="M1834" t="s">
        <v>869</v>
      </c>
      <c r="N1834" t="s">
        <v>3829</v>
      </c>
      <c r="O1834" s="3">
        <v>3000</v>
      </c>
      <c r="R1834" s="2">
        <v>45776</v>
      </c>
      <c r="T1834">
        <v>4</v>
      </c>
      <c r="U1834" s="3">
        <v>12000</v>
      </c>
      <c r="V1834" t="s">
        <v>65</v>
      </c>
      <c r="W1834">
        <v>83615120001</v>
      </c>
      <c r="X1834">
        <v>0</v>
      </c>
      <c r="Y1834">
        <v>0</v>
      </c>
      <c r="Z1834">
        <v>0</v>
      </c>
      <c r="AA1834">
        <v>0</v>
      </c>
      <c r="AB1834">
        <v>0</v>
      </c>
      <c r="AC1834">
        <v>0</v>
      </c>
      <c r="AF1834">
        <v>0</v>
      </c>
      <c r="AJ1834" t="s">
        <v>63</v>
      </c>
      <c r="AK1834">
        <v>0</v>
      </c>
      <c r="AL1834" t="s">
        <v>63</v>
      </c>
      <c r="AO1834">
        <v>8361512</v>
      </c>
      <c r="AP1834" t="s">
        <v>162</v>
      </c>
      <c r="AR1834">
        <v>0</v>
      </c>
      <c r="AS1834">
        <v>0</v>
      </c>
      <c r="AT1834">
        <v>0</v>
      </c>
      <c r="AU1834">
        <v>0</v>
      </c>
      <c r="AV1834">
        <v>0</v>
      </c>
      <c r="AW1834">
        <v>0</v>
      </c>
      <c r="BA1834" t="s">
        <v>63</v>
      </c>
      <c r="BE1834" t="s">
        <v>162</v>
      </c>
      <c r="BH1834" t="s">
        <v>4127</v>
      </c>
    </row>
    <row r="1835" spans="1:60" x14ac:dyDescent="0.35">
      <c r="A1835" t="s">
        <v>4255</v>
      </c>
      <c r="B1835">
        <v>10000</v>
      </c>
      <c r="C1835">
        <v>10000</v>
      </c>
      <c r="D1835" s="2">
        <v>45777</v>
      </c>
      <c r="E1835" t="s">
        <v>59</v>
      </c>
      <c r="F1835" t="s">
        <v>4256</v>
      </c>
      <c r="G1835" t="s">
        <v>4079</v>
      </c>
      <c r="H1835" t="s">
        <v>926</v>
      </c>
      <c r="I1835">
        <v>1</v>
      </c>
      <c r="J1835" t="s">
        <v>63</v>
      </c>
      <c r="K1835">
        <v>72</v>
      </c>
      <c r="L1835" t="s">
        <v>6056</v>
      </c>
      <c r="M1835" t="s">
        <v>869</v>
      </c>
      <c r="N1835" t="s">
        <v>3829</v>
      </c>
      <c r="O1835" s="3">
        <v>2250</v>
      </c>
      <c r="R1835" s="2">
        <v>45776</v>
      </c>
      <c r="T1835">
        <v>4</v>
      </c>
      <c r="U1835" s="3">
        <v>9000</v>
      </c>
      <c r="V1835" t="s">
        <v>65</v>
      </c>
      <c r="W1835">
        <v>5000443910001</v>
      </c>
      <c r="X1835">
        <v>0</v>
      </c>
      <c r="Y1835">
        <v>0</v>
      </c>
      <c r="Z1835">
        <v>0</v>
      </c>
      <c r="AA1835">
        <v>0</v>
      </c>
      <c r="AB1835">
        <v>0</v>
      </c>
      <c r="AC1835">
        <v>0</v>
      </c>
      <c r="AF1835">
        <v>0</v>
      </c>
      <c r="AJ1835" t="s">
        <v>63</v>
      </c>
      <c r="AK1835">
        <v>0</v>
      </c>
      <c r="AL1835" t="s">
        <v>63</v>
      </c>
      <c r="AO1835">
        <v>500044391</v>
      </c>
      <c r="AP1835" t="s">
        <v>162</v>
      </c>
      <c r="AR1835">
        <v>0</v>
      </c>
      <c r="AS1835">
        <v>0</v>
      </c>
      <c r="AT1835">
        <v>0</v>
      </c>
      <c r="AU1835">
        <v>0</v>
      </c>
      <c r="AV1835">
        <v>0</v>
      </c>
      <c r="AW1835">
        <v>0</v>
      </c>
      <c r="BA1835" t="s">
        <v>63</v>
      </c>
      <c r="BE1835" t="s">
        <v>162</v>
      </c>
      <c r="BH1835" t="s">
        <v>4127</v>
      </c>
    </row>
    <row r="1836" spans="1:60" x14ac:dyDescent="0.35">
      <c r="A1836" t="s">
        <v>4255</v>
      </c>
      <c r="B1836">
        <v>10000</v>
      </c>
      <c r="C1836">
        <v>20000</v>
      </c>
      <c r="D1836" s="2">
        <v>45777</v>
      </c>
      <c r="E1836" t="s">
        <v>59</v>
      </c>
      <c r="F1836" t="s">
        <v>4256</v>
      </c>
      <c r="G1836" t="s">
        <v>4079</v>
      </c>
      <c r="H1836" t="s">
        <v>926</v>
      </c>
      <c r="I1836">
        <v>2</v>
      </c>
      <c r="J1836" t="s">
        <v>63</v>
      </c>
      <c r="K1836">
        <v>71</v>
      </c>
      <c r="L1836" t="s">
        <v>6057</v>
      </c>
      <c r="M1836" t="s">
        <v>368</v>
      </c>
      <c r="N1836" t="s">
        <v>3857</v>
      </c>
      <c r="O1836" s="3">
        <v>1167</v>
      </c>
      <c r="R1836" s="2">
        <v>45776</v>
      </c>
      <c r="T1836">
        <v>6</v>
      </c>
      <c r="U1836" s="3">
        <v>7002</v>
      </c>
      <c r="V1836" t="s">
        <v>65</v>
      </c>
      <c r="W1836">
        <v>5000443910001</v>
      </c>
      <c r="X1836">
        <v>0</v>
      </c>
      <c r="Y1836">
        <v>0</v>
      </c>
      <c r="Z1836">
        <v>0</v>
      </c>
      <c r="AA1836">
        <v>0</v>
      </c>
      <c r="AB1836">
        <v>0</v>
      </c>
      <c r="AC1836">
        <v>0</v>
      </c>
      <c r="AF1836">
        <v>0</v>
      </c>
      <c r="AJ1836" t="s">
        <v>63</v>
      </c>
      <c r="AK1836">
        <v>0</v>
      </c>
      <c r="AL1836" t="s">
        <v>63</v>
      </c>
      <c r="AO1836">
        <v>500044391</v>
      </c>
      <c r="AP1836" t="s">
        <v>162</v>
      </c>
      <c r="AR1836">
        <v>0</v>
      </c>
      <c r="AS1836">
        <v>0</v>
      </c>
      <c r="AT1836">
        <v>0</v>
      </c>
      <c r="AU1836">
        <v>0</v>
      </c>
      <c r="AV1836">
        <v>0</v>
      </c>
      <c r="AW1836">
        <v>0</v>
      </c>
      <c r="BA1836" t="s">
        <v>63</v>
      </c>
      <c r="BE1836" t="s">
        <v>162</v>
      </c>
      <c r="BH1836" t="s">
        <v>4127</v>
      </c>
    </row>
    <row r="1837" spans="1:60" x14ac:dyDescent="0.35">
      <c r="A1837" t="s">
        <v>4257</v>
      </c>
      <c r="B1837">
        <v>10000</v>
      </c>
      <c r="C1837">
        <v>10000</v>
      </c>
      <c r="D1837" s="2">
        <v>45777</v>
      </c>
      <c r="E1837" t="s">
        <v>59</v>
      </c>
      <c r="F1837" s="4">
        <v>0.53886574074074078</v>
      </c>
      <c r="G1837" t="s">
        <v>4079</v>
      </c>
      <c r="H1837" t="s">
        <v>926</v>
      </c>
      <c r="I1837">
        <v>1</v>
      </c>
      <c r="J1837" t="s">
        <v>63</v>
      </c>
      <c r="K1837">
        <v>72</v>
      </c>
      <c r="L1837" t="s">
        <v>6056</v>
      </c>
      <c r="M1837" t="s">
        <v>869</v>
      </c>
      <c r="N1837" t="s">
        <v>3829</v>
      </c>
      <c r="O1837" s="3">
        <v>4500</v>
      </c>
      <c r="R1837" s="2">
        <v>45776</v>
      </c>
      <c r="T1837">
        <v>4</v>
      </c>
      <c r="U1837" s="3">
        <v>18000</v>
      </c>
      <c r="V1837" t="s">
        <v>65</v>
      </c>
      <c r="W1837">
        <v>5000444460001</v>
      </c>
      <c r="X1837">
        <v>0</v>
      </c>
      <c r="Y1837">
        <v>0</v>
      </c>
      <c r="Z1837">
        <v>0</v>
      </c>
      <c r="AA1837">
        <v>0</v>
      </c>
      <c r="AB1837">
        <v>0</v>
      </c>
      <c r="AC1837">
        <v>0</v>
      </c>
      <c r="AF1837">
        <v>0</v>
      </c>
      <c r="AJ1837" t="s">
        <v>63</v>
      </c>
      <c r="AK1837">
        <v>0</v>
      </c>
      <c r="AL1837" t="s">
        <v>63</v>
      </c>
      <c r="AO1837">
        <v>500044446</v>
      </c>
      <c r="AP1837" t="s">
        <v>162</v>
      </c>
      <c r="AR1837">
        <v>0</v>
      </c>
      <c r="AS1837">
        <v>0</v>
      </c>
      <c r="AT1837">
        <v>0</v>
      </c>
      <c r="AU1837">
        <v>0</v>
      </c>
      <c r="AV1837">
        <v>0</v>
      </c>
      <c r="AW1837">
        <v>0</v>
      </c>
      <c r="BA1837" t="s">
        <v>63</v>
      </c>
      <c r="BE1837" t="s">
        <v>162</v>
      </c>
      <c r="BH1837" t="s">
        <v>4127</v>
      </c>
    </row>
    <row r="1838" spans="1:60" x14ac:dyDescent="0.35">
      <c r="A1838" t="s">
        <v>4126</v>
      </c>
      <c r="B1838">
        <v>10000</v>
      </c>
      <c r="C1838">
        <v>10000</v>
      </c>
      <c r="D1838" s="2">
        <v>45776</v>
      </c>
      <c r="E1838" t="s">
        <v>59</v>
      </c>
      <c r="F1838" t="s">
        <v>4065</v>
      </c>
      <c r="G1838" t="s">
        <v>4079</v>
      </c>
      <c r="H1838" t="s">
        <v>926</v>
      </c>
      <c r="I1838">
        <v>1</v>
      </c>
      <c r="J1838" t="s">
        <v>63</v>
      </c>
      <c r="K1838">
        <v>72</v>
      </c>
      <c r="L1838" t="s">
        <v>6056</v>
      </c>
      <c r="M1838" t="s">
        <v>869</v>
      </c>
      <c r="N1838" t="s">
        <v>3829</v>
      </c>
      <c r="O1838" s="3">
        <v>4500</v>
      </c>
      <c r="R1838" s="2">
        <v>45776</v>
      </c>
      <c r="T1838">
        <v>4</v>
      </c>
      <c r="U1838" s="3">
        <v>18000</v>
      </c>
      <c r="V1838" t="s">
        <v>65</v>
      </c>
      <c r="W1838">
        <v>5000514810001</v>
      </c>
      <c r="X1838">
        <v>0</v>
      </c>
      <c r="Y1838">
        <v>0</v>
      </c>
      <c r="Z1838">
        <v>0</v>
      </c>
      <c r="AA1838">
        <v>0</v>
      </c>
      <c r="AB1838">
        <v>0</v>
      </c>
      <c r="AC1838">
        <v>0</v>
      </c>
      <c r="AF1838">
        <v>0</v>
      </c>
      <c r="AJ1838" t="s">
        <v>63</v>
      </c>
      <c r="AK1838">
        <v>0</v>
      </c>
      <c r="AL1838" t="s">
        <v>63</v>
      </c>
      <c r="AO1838">
        <v>500051481</v>
      </c>
      <c r="AP1838" t="s">
        <v>162</v>
      </c>
      <c r="AR1838">
        <v>0</v>
      </c>
      <c r="AS1838">
        <v>0</v>
      </c>
      <c r="AT1838">
        <v>0</v>
      </c>
      <c r="AU1838">
        <v>0</v>
      </c>
      <c r="AV1838">
        <v>0</v>
      </c>
      <c r="AW1838">
        <v>0</v>
      </c>
      <c r="BA1838" t="s">
        <v>63</v>
      </c>
      <c r="BE1838" t="s">
        <v>162</v>
      </c>
      <c r="BH1838" t="s">
        <v>4127</v>
      </c>
    </row>
    <row r="1839" spans="1:60" x14ac:dyDescent="0.35">
      <c r="A1839" t="s">
        <v>4126</v>
      </c>
      <c r="B1839">
        <v>10000</v>
      </c>
      <c r="C1839">
        <v>20000</v>
      </c>
      <c r="D1839" s="2">
        <v>45776</v>
      </c>
      <c r="E1839" t="s">
        <v>59</v>
      </c>
      <c r="F1839" t="s">
        <v>4065</v>
      </c>
      <c r="G1839" t="s">
        <v>4079</v>
      </c>
      <c r="H1839" t="s">
        <v>926</v>
      </c>
      <c r="I1839">
        <v>2</v>
      </c>
      <c r="J1839" t="s">
        <v>63</v>
      </c>
      <c r="K1839">
        <v>71</v>
      </c>
      <c r="L1839" t="s">
        <v>6057</v>
      </c>
      <c r="M1839" t="s">
        <v>368</v>
      </c>
      <c r="N1839" t="s">
        <v>3857</v>
      </c>
      <c r="O1839" s="3">
        <v>2500</v>
      </c>
      <c r="R1839" s="2">
        <v>45776</v>
      </c>
      <c r="T1839">
        <v>6</v>
      </c>
      <c r="U1839" s="3">
        <v>15000</v>
      </c>
      <c r="V1839" t="s">
        <v>65</v>
      </c>
      <c r="W1839">
        <v>5000514810001</v>
      </c>
      <c r="X1839">
        <v>0</v>
      </c>
      <c r="Y1839">
        <v>0</v>
      </c>
      <c r="Z1839">
        <v>0</v>
      </c>
      <c r="AA1839">
        <v>0</v>
      </c>
      <c r="AB1839">
        <v>0</v>
      </c>
      <c r="AC1839">
        <v>0</v>
      </c>
      <c r="AF1839">
        <v>0</v>
      </c>
      <c r="AJ1839" t="s">
        <v>63</v>
      </c>
      <c r="AK1839">
        <v>0</v>
      </c>
      <c r="AL1839" t="s">
        <v>63</v>
      </c>
      <c r="AO1839">
        <v>500051481</v>
      </c>
      <c r="AP1839" t="s">
        <v>162</v>
      </c>
      <c r="AR1839">
        <v>0</v>
      </c>
      <c r="AS1839">
        <v>0</v>
      </c>
      <c r="AT1839">
        <v>0</v>
      </c>
      <c r="AU1839">
        <v>0</v>
      </c>
      <c r="AV1839">
        <v>0</v>
      </c>
      <c r="AW1839">
        <v>0</v>
      </c>
      <c r="BA1839" t="s">
        <v>63</v>
      </c>
      <c r="BE1839" t="s">
        <v>162</v>
      </c>
      <c r="BH1839" t="s">
        <v>4127</v>
      </c>
    </row>
    <row r="1840" spans="1:60" x14ac:dyDescent="0.35">
      <c r="A1840" t="s">
        <v>4128</v>
      </c>
      <c r="B1840">
        <v>10000</v>
      </c>
      <c r="C1840">
        <v>10000</v>
      </c>
      <c r="D1840" s="2">
        <v>45776</v>
      </c>
      <c r="E1840" t="s">
        <v>59</v>
      </c>
      <c r="F1840" t="s">
        <v>4113</v>
      </c>
      <c r="G1840">
        <v>412272026</v>
      </c>
      <c r="H1840" t="s">
        <v>4129</v>
      </c>
      <c r="I1840">
        <v>1</v>
      </c>
      <c r="J1840" t="s">
        <v>63</v>
      </c>
      <c r="K1840">
        <v>82</v>
      </c>
      <c r="L1840" t="s">
        <v>6055</v>
      </c>
      <c r="M1840" t="s">
        <v>352</v>
      </c>
      <c r="N1840" t="s">
        <v>3798</v>
      </c>
      <c r="O1840">
        <v>250</v>
      </c>
      <c r="R1840" s="2">
        <v>45776</v>
      </c>
      <c r="T1840">
        <v>2</v>
      </c>
      <c r="U1840">
        <v>500</v>
      </c>
      <c r="V1840" t="s">
        <v>65</v>
      </c>
      <c r="W1840" t="s">
        <v>4130</v>
      </c>
      <c r="X1840">
        <v>0</v>
      </c>
      <c r="Y1840">
        <v>0</v>
      </c>
      <c r="Z1840">
        <v>0</v>
      </c>
      <c r="AA1840">
        <v>0</v>
      </c>
      <c r="AB1840">
        <v>0</v>
      </c>
      <c r="AC1840">
        <v>0</v>
      </c>
      <c r="AF1840">
        <v>0</v>
      </c>
      <c r="AJ1840" t="s">
        <v>63</v>
      </c>
      <c r="AK1840">
        <v>0</v>
      </c>
      <c r="AL1840" t="s">
        <v>63</v>
      </c>
      <c r="AO1840">
        <v>128906</v>
      </c>
      <c r="AP1840" t="s">
        <v>4131</v>
      </c>
      <c r="AR1840">
        <v>0</v>
      </c>
      <c r="AS1840">
        <v>0</v>
      </c>
      <c r="AT1840">
        <v>0</v>
      </c>
      <c r="AU1840">
        <v>0</v>
      </c>
      <c r="AV1840">
        <v>0</v>
      </c>
      <c r="AW1840">
        <v>0</v>
      </c>
      <c r="BA1840" t="s">
        <v>63</v>
      </c>
      <c r="BE1840" t="s">
        <v>4131</v>
      </c>
      <c r="BH1840" t="s">
        <v>4132</v>
      </c>
    </row>
    <row r="1841" spans="1:60" x14ac:dyDescent="0.35">
      <c r="A1841" t="s">
        <v>4133</v>
      </c>
      <c r="B1841">
        <v>10000</v>
      </c>
      <c r="C1841">
        <v>10000</v>
      </c>
      <c r="D1841" s="2">
        <v>45776</v>
      </c>
      <c r="E1841" t="s">
        <v>59</v>
      </c>
      <c r="F1841" s="4">
        <v>0.46488425925925925</v>
      </c>
      <c r="G1841" t="s">
        <v>3951</v>
      </c>
      <c r="H1841" t="s">
        <v>4134</v>
      </c>
      <c r="I1841">
        <v>1</v>
      </c>
      <c r="J1841" t="s">
        <v>63</v>
      </c>
      <c r="K1841">
        <v>82</v>
      </c>
      <c r="L1841" t="s">
        <v>6055</v>
      </c>
      <c r="M1841" t="s">
        <v>352</v>
      </c>
      <c r="N1841" t="s">
        <v>3798</v>
      </c>
      <c r="O1841">
        <v>4</v>
      </c>
      <c r="R1841" s="2">
        <v>45776</v>
      </c>
      <c r="T1841">
        <v>30</v>
      </c>
      <c r="U1841">
        <v>120</v>
      </c>
      <c r="V1841" t="s">
        <v>65</v>
      </c>
      <c r="W1841" t="s">
        <v>4135</v>
      </c>
      <c r="X1841">
        <v>0</v>
      </c>
      <c r="Y1841">
        <v>0</v>
      </c>
      <c r="Z1841">
        <v>0</v>
      </c>
      <c r="AA1841">
        <v>0</v>
      </c>
      <c r="AB1841">
        <v>0</v>
      </c>
      <c r="AC1841">
        <v>0</v>
      </c>
      <c r="AF1841">
        <v>0</v>
      </c>
      <c r="AJ1841" t="s">
        <v>63</v>
      </c>
      <c r="AK1841">
        <v>0</v>
      </c>
      <c r="AL1841" t="s">
        <v>63</v>
      </c>
      <c r="AO1841" t="s">
        <v>4136</v>
      </c>
      <c r="AP1841" t="s">
        <v>4137</v>
      </c>
      <c r="AR1841">
        <v>0</v>
      </c>
      <c r="AS1841">
        <v>0</v>
      </c>
      <c r="AT1841">
        <v>0</v>
      </c>
      <c r="AU1841">
        <v>0</v>
      </c>
      <c r="AV1841">
        <v>0</v>
      </c>
      <c r="AW1841">
        <v>0</v>
      </c>
      <c r="BA1841" t="s">
        <v>63</v>
      </c>
      <c r="BE1841" t="s">
        <v>4137</v>
      </c>
      <c r="BH1841" t="s">
        <v>4138</v>
      </c>
    </row>
    <row r="1842" spans="1:60" x14ac:dyDescent="0.35">
      <c r="A1842" t="s">
        <v>3968</v>
      </c>
      <c r="B1842">
        <v>10000</v>
      </c>
      <c r="C1842">
        <v>30000</v>
      </c>
      <c r="D1842" s="2">
        <v>45776</v>
      </c>
      <c r="E1842" t="s">
        <v>59</v>
      </c>
      <c r="F1842" t="s">
        <v>4050</v>
      </c>
      <c r="G1842" t="s">
        <v>3970</v>
      </c>
      <c r="I1842">
        <v>1</v>
      </c>
      <c r="J1842" t="s">
        <v>183</v>
      </c>
      <c r="K1842">
        <v>88</v>
      </c>
      <c r="L1842" t="s">
        <v>6058</v>
      </c>
      <c r="M1842" t="s">
        <v>144</v>
      </c>
      <c r="N1842" t="s">
        <v>3855</v>
      </c>
      <c r="O1842" s="3">
        <v>3500</v>
      </c>
      <c r="R1842" s="2">
        <v>45776</v>
      </c>
      <c r="T1842">
        <v>1</v>
      </c>
      <c r="U1842" s="3">
        <v>3500</v>
      </c>
      <c r="V1842" t="s">
        <v>65</v>
      </c>
      <c r="W1842" t="s">
        <v>3971</v>
      </c>
      <c r="X1842">
        <v>0</v>
      </c>
      <c r="Y1842" s="3">
        <v>1500</v>
      </c>
      <c r="Z1842" s="3">
        <v>2000</v>
      </c>
      <c r="AA1842">
        <v>0</v>
      </c>
      <c r="AB1842">
        <v>0</v>
      </c>
      <c r="AC1842">
        <v>0</v>
      </c>
      <c r="AF1842">
        <v>0</v>
      </c>
      <c r="AO1842" t="s">
        <v>3972</v>
      </c>
      <c r="AP1842" t="s">
        <v>3973</v>
      </c>
      <c r="AR1842">
        <v>0</v>
      </c>
      <c r="AS1842">
        <v>0</v>
      </c>
      <c r="AT1842">
        <v>0</v>
      </c>
      <c r="AU1842">
        <v>0</v>
      </c>
      <c r="AV1842">
        <v>0</v>
      </c>
      <c r="AW1842">
        <v>0</v>
      </c>
      <c r="BA1842" t="s">
        <v>63</v>
      </c>
      <c r="BB1842" t="s">
        <v>4258</v>
      </c>
      <c r="BC1842">
        <v>0</v>
      </c>
      <c r="BE1842" t="s">
        <v>3973</v>
      </c>
      <c r="BH1842" t="s">
        <v>3974</v>
      </c>
    </row>
    <row r="1843" spans="1:60" x14ac:dyDescent="0.35">
      <c r="A1843" t="s">
        <v>3968</v>
      </c>
      <c r="B1843">
        <v>10000</v>
      </c>
      <c r="C1843">
        <v>40000</v>
      </c>
      <c r="D1843" s="2">
        <v>45776</v>
      </c>
      <c r="E1843" t="s">
        <v>59</v>
      </c>
      <c r="F1843" t="s">
        <v>4050</v>
      </c>
      <c r="G1843" t="s">
        <v>3970</v>
      </c>
      <c r="I1843">
        <v>2</v>
      </c>
      <c r="J1843" t="s">
        <v>183</v>
      </c>
      <c r="K1843">
        <v>60</v>
      </c>
      <c r="L1843" t="s">
        <v>6048</v>
      </c>
      <c r="M1843" t="s">
        <v>222</v>
      </c>
      <c r="N1843" t="s">
        <v>3835</v>
      </c>
      <c r="O1843" s="3">
        <v>3500</v>
      </c>
      <c r="R1843" s="2">
        <v>45776</v>
      </c>
      <c r="T1843">
        <v>1</v>
      </c>
      <c r="U1843" s="3">
        <v>3500</v>
      </c>
      <c r="V1843" t="s">
        <v>65</v>
      </c>
      <c r="W1843" t="s">
        <v>3971</v>
      </c>
      <c r="X1843">
        <v>0</v>
      </c>
      <c r="Y1843" s="3">
        <v>1500</v>
      </c>
      <c r="Z1843" s="3">
        <v>2000</v>
      </c>
      <c r="AA1843">
        <v>0</v>
      </c>
      <c r="AB1843">
        <v>0</v>
      </c>
      <c r="AC1843">
        <v>0</v>
      </c>
      <c r="AF1843">
        <v>0</v>
      </c>
      <c r="AO1843" t="s">
        <v>3972</v>
      </c>
      <c r="AP1843" t="s">
        <v>3973</v>
      </c>
      <c r="AR1843">
        <v>0</v>
      </c>
      <c r="AS1843">
        <v>0</v>
      </c>
      <c r="AT1843">
        <v>0</v>
      </c>
      <c r="AU1843">
        <v>0</v>
      </c>
      <c r="AV1843">
        <v>0</v>
      </c>
      <c r="AW1843">
        <v>0</v>
      </c>
      <c r="BA1843" t="s">
        <v>63</v>
      </c>
      <c r="BB1843" t="s">
        <v>4258</v>
      </c>
      <c r="BC1843">
        <v>0</v>
      </c>
      <c r="BE1843" t="s">
        <v>3973</v>
      </c>
      <c r="BH1843" t="s">
        <v>3974</v>
      </c>
    </row>
    <row r="1844" spans="1:60" x14ac:dyDescent="0.35">
      <c r="A1844" t="s">
        <v>4056</v>
      </c>
      <c r="B1844">
        <v>10000</v>
      </c>
      <c r="C1844">
        <v>10000</v>
      </c>
      <c r="D1844" s="2">
        <v>45776</v>
      </c>
      <c r="E1844" t="s">
        <v>59</v>
      </c>
      <c r="F1844" t="s">
        <v>4057</v>
      </c>
      <c r="G1844" t="s">
        <v>4058</v>
      </c>
      <c r="I1844">
        <v>1</v>
      </c>
      <c r="J1844" t="s">
        <v>183</v>
      </c>
      <c r="K1844">
        <v>86</v>
      </c>
      <c r="L1844" t="s">
        <v>6043</v>
      </c>
      <c r="M1844" t="s">
        <v>1696</v>
      </c>
      <c r="N1844" t="s">
        <v>3840</v>
      </c>
      <c r="O1844" s="3">
        <v>4500</v>
      </c>
      <c r="R1844" s="2">
        <v>45776</v>
      </c>
      <c r="T1844">
        <v>4</v>
      </c>
      <c r="U1844" s="3">
        <v>18000</v>
      </c>
      <c r="V1844" t="s">
        <v>65</v>
      </c>
      <c r="W1844" s="7" t="s">
        <v>4059</v>
      </c>
      <c r="X1844">
        <v>0</v>
      </c>
      <c r="Y1844" s="3">
        <v>18000</v>
      </c>
      <c r="Z1844">
        <v>0</v>
      </c>
      <c r="AA1844">
        <v>0</v>
      </c>
      <c r="AB1844">
        <v>0</v>
      </c>
      <c r="AC1844">
        <v>0</v>
      </c>
      <c r="AF1844">
        <v>0</v>
      </c>
      <c r="AO1844" s="7" t="s">
        <v>4060</v>
      </c>
      <c r="AP1844" t="s">
        <v>203</v>
      </c>
      <c r="AR1844">
        <v>0</v>
      </c>
      <c r="AS1844">
        <v>0</v>
      </c>
      <c r="AT1844">
        <v>0</v>
      </c>
      <c r="AU1844">
        <v>0</v>
      </c>
      <c r="AV1844">
        <v>0</v>
      </c>
      <c r="AW1844">
        <v>0</v>
      </c>
      <c r="BA1844" t="s">
        <v>63</v>
      </c>
      <c r="BB1844" t="s">
        <v>4259</v>
      </c>
      <c r="BC1844">
        <v>0</v>
      </c>
      <c r="BE1844" t="s">
        <v>203</v>
      </c>
      <c r="BH1844" t="s">
        <v>4061</v>
      </c>
    </row>
    <row r="1845" spans="1:60" x14ac:dyDescent="0.35">
      <c r="A1845" t="s">
        <v>4062</v>
      </c>
      <c r="B1845">
        <v>10000</v>
      </c>
      <c r="C1845">
        <v>20000</v>
      </c>
      <c r="D1845" s="2">
        <v>45776</v>
      </c>
      <c r="E1845" t="s">
        <v>59</v>
      </c>
      <c r="F1845" t="s">
        <v>4063</v>
      </c>
      <c r="G1845" t="s">
        <v>3469</v>
      </c>
      <c r="I1845">
        <v>2</v>
      </c>
      <c r="J1845" t="s">
        <v>183</v>
      </c>
      <c r="K1845">
        <v>71</v>
      </c>
      <c r="L1845" t="s">
        <v>6057</v>
      </c>
      <c r="M1845" t="s">
        <v>368</v>
      </c>
      <c r="N1845" t="s">
        <v>3857</v>
      </c>
      <c r="O1845">
        <v>834</v>
      </c>
      <c r="R1845" s="2">
        <v>45776</v>
      </c>
      <c r="T1845">
        <v>6</v>
      </c>
      <c r="U1845" s="3">
        <v>5004</v>
      </c>
      <c r="V1845" t="s">
        <v>65</v>
      </c>
      <c r="W1845">
        <v>83615030001</v>
      </c>
      <c r="X1845">
        <v>0</v>
      </c>
      <c r="Y1845" s="3">
        <v>5000</v>
      </c>
      <c r="Z1845">
        <v>4</v>
      </c>
      <c r="AA1845">
        <v>0</v>
      </c>
      <c r="AB1845">
        <v>0</v>
      </c>
      <c r="AC1845">
        <v>0</v>
      </c>
      <c r="AF1845">
        <v>0</v>
      </c>
      <c r="AO1845">
        <v>8361503</v>
      </c>
      <c r="AP1845" t="s">
        <v>162</v>
      </c>
      <c r="AR1845">
        <v>0</v>
      </c>
      <c r="AS1845">
        <v>0</v>
      </c>
      <c r="AT1845">
        <v>0</v>
      </c>
      <c r="AU1845">
        <v>0</v>
      </c>
      <c r="AV1845">
        <v>0</v>
      </c>
      <c r="AW1845">
        <v>0</v>
      </c>
      <c r="BA1845" t="s">
        <v>63</v>
      </c>
      <c r="BB1845" t="s">
        <v>4260</v>
      </c>
      <c r="BC1845">
        <v>0</v>
      </c>
      <c r="BE1845" t="s">
        <v>162</v>
      </c>
      <c r="BH1845" t="s">
        <v>1146</v>
      </c>
    </row>
    <row r="1846" spans="1:60" x14ac:dyDescent="0.35">
      <c r="A1846" t="s">
        <v>4261</v>
      </c>
      <c r="B1846">
        <v>10000</v>
      </c>
      <c r="C1846">
        <v>10000</v>
      </c>
      <c r="D1846" s="2">
        <v>45777</v>
      </c>
      <c r="E1846" t="s">
        <v>59</v>
      </c>
      <c r="F1846" t="s">
        <v>4262</v>
      </c>
      <c r="G1846" t="s">
        <v>4079</v>
      </c>
      <c r="I1846">
        <v>1</v>
      </c>
      <c r="J1846" t="s">
        <v>183</v>
      </c>
      <c r="K1846">
        <v>72</v>
      </c>
      <c r="L1846" t="s">
        <v>6056</v>
      </c>
      <c r="M1846" t="s">
        <v>869</v>
      </c>
      <c r="N1846" t="s">
        <v>3829</v>
      </c>
      <c r="O1846" s="3">
        <v>1750</v>
      </c>
      <c r="R1846" s="2">
        <v>45776</v>
      </c>
      <c r="T1846">
        <v>4</v>
      </c>
      <c r="U1846" s="3">
        <v>7000</v>
      </c>
      <c r="V1846" t="s">
        <v>65</v>
      </c>
      <c r="W1846">
        <v>5000444450001</v>
      </c>
      <c r="X1846">
        <v>0</v>
      </c>
      <c r="Y1846" s="3">
        <v>5000</v>
      </c>
      <c r="Z1846" s="3">
        <v>2000</v>
      </c>
      <c r="AA1846">
        <v>0</v>
      </c>
      <c r="AB1846">
        <v>0</v>
      </c>
      <c r="AC1846">
        <v>0</v>
      </c>
      <c r="AF1846">
        <v>0</v>
      </c>
      <c r="AO1846">
        <v>500044445</v>
      </c>
      <c r="AP1846" t="s">
        <v>162</v>
      </c>
      <c r="AR1846">
        <v>0</v>
      </c>
      <c r="AS1846">
        <v>0</v>
      </c>
      <c r="AT1846">
        <v>0</v>
      </c>
      <c r="AU1846">
        <v>0</v>
      </c>
      <c r="AV1846">
        <v>0</v>
      </c>
      <c r="AW1846">
        <v>0</v>
      </c>
      <c r="BA1846" t="s">
        <v>63</v>
      </c>
      <c r="BB1846" t="s">
        <v>4263</v>
      </c>
      <c r="BC1846">
        <v>0</v>
      </c>
      <c r="BE1846" t="s">
        <v>162</v>
      </c>
      <c r="BH1846" t="s">
        <v>1146</v>
      </c>
    </row>
    <row r="1847" spans="1:60" x14ac:dyDescent="0.35">
      <c r="A1847" t="s">
        <v>4261</v>
      </c>
      <c r="B1847">
        <v>10000</v>
      </c>
      <c r="C1847">
        <v>20000</v>
      </c>
      <c r="D1847" s="2">
        <v>45777</v>
      </c>
      <c r="E1847" t="s">
        <v>59</v>
      </c>
      <c r="F1847" t="s">
        <v>4256</v>
      </c>
      <c r="G1847" t="s">
        <v>4079</v>
      </c>
      <c r="I1847">
        <v>2</v>
      </c>
      <c r="J1847" t="s">
        <v>183</v>
      </c>
      <c r="K1847">
        <v>71</v>
      </c>
      <c r="L1847" t="s">
        <v>6057</v>
      </c>
      <c r="M1847" t="s">
        <v>368</v>
      </c>
      <c r="N1847" t="s">
        <v>3857</v>
      </c>
      <c r="O1847">
        <v>834</v>
      </c>
      <c r="R1847" s="2">
        <v>45776</v>
      </c>
      <c r="T1847">
        <v>6</v>
      </c>
      <c r="U1847" s="3">
        <v>5004</v>
      </c>
      <c r="V1847" t="s">
        <v>65</v>
      </c>
      <c r="W1847">
        <v>5000444450001</v>
      </c>
      <c r="X1847">
        <v>0</v>
      </c>
      <c r="Y1847" s="3">
        <v>5000</v>
      </c>
      <c r="Z1847">
        <v>4</v>
      </c>
      <c r="AA1847">
        <v>0</v>
      </c>
      <c r="AB1847">
        <v>0</v>
      </c>
      <c r="AC1847">
        <v>0</v>
      </c>
      <c r="AF1847">
        <v>0</v>
      </c>
      <c r="AO1847">
        <v>500044445</v>
      </c>
      <c r="AP1847" t="s">
        <v>162</v>
      </c>
      <c r="AR1847">
        <v>0</v>
      </c>
      <c r="AS1847">
        <v>0</v>
      </c>
      <c r="AT1847">
        <v>0</v>
      </c>
      <c r="AU1847">
        <v>0</v>
      </c>
      <c r="AV1847">
        <v>0</v>
      </c>
      <c r="AW1847">
        <v>0</v>
      </c>
      <c r="BA1847" t="s">
        <v>63</v>
      </c>
      <c r="BB1847" t="s">
        <v>4263</v>
      </c>
      <c r="BC1847">
        <v>0</v>
      </c>
      <c r="BE1847" t="s">
        <v>162</v>
      </c>
      <c r="BH1847" t="s">
        <v>1146</v>
      </c>
    </row>
    <row r="1848" spans="1:60" x14ac:dyDescent="0.35">
      <c r="A1848" t="s">
        <v>4064</v>
      </c>
      <c r="B1848">
        <v>10000</v>
      </c>
      <c r="C1848">
        <v>20000</v>
      </c>
      <c r="D1848" s="2">
        <v>45776</v>
      </c>
      <c r="E1848" t="s">
        <v>59</v>
      </c>
      <c r="F1848" t="s">
        <v>4065</v>
      </c>
      <c r="G1848" t="s">
        <v>822</v>
      </c>
      <c r="I1848">
        <v>2</v>
      </c>
      <c r="J1848" t="s">
        <v>183</v>
      </c>
      <c r="K1848">
        <v>71</v>
      </c>
      <c r="L1848" t="s">
        <v>6057</v>
      </c>
      <c r="M1848" t="s">
        <v>368</v>
      </c>
      <c r="N1848" t="s">
        <v>3857</v>
      </c>
      <c r="O1848">
        <v>834</v>
      </c>
      <c r="R1848" s="2">
        <v>45776</v>
      </c>
      <c r="T1848">
        <v>6</v>
      </c>
      <c r="U1848" s="3">
        <v>5004</v>
      </c>
      <c r="V1848" t="s">
        <v>65</v>
      </c>
      <c r="W1848">
        <v>5000514810001</v>
      </c>
      <c r="X1848">
        <v>0</v>
      </c>
      <c r="Y1848" s="3">
        <v>5000</v>
      </c>
      <c r="Z1848">
        <v>4</v>
      </c>
      <c r="AA1848">
        <v>0</v>
      </c>
      <c r="AB1848">
        <v>0</v>
      </c>
      <c r="AC1848">
        <v>0</v>
      </c>
      <c r="AF1848">
        <v>0</v>
      </c>
      <c r="AO1848">
        <v>500051481</v>
      </c>
      <c r="AP1848" t="s">
        <v>162</v>
      </c>
      <c r="AR1848">
        <v>0</v>
      </c>
      <c r="AS1848">
        <v>0</v>
      </c>
      <c r="AT1848">
        <v>0</v>
      </c>
      <c r="AU1848">
        <v>0</v>
      </c>
      <c r="AV1848">
        <v>0</v>
      </c>
      <c r="AW1848">
        <v>0</v>
      </c>
      <c r="BA1848" t="s">
        <v>63</v>
      </c>
      <c r="BB1848" t="s">
        <v>4264</v>
      </c>
      <c r="BC1848">
        <v>0</v>
      </c>
      <c r="BE1848" t="s">
        <v>162</v>
      </c>
      <c r="BH1848" t="s">
        <v>1146</v>
      </c>
    </row>
    <row r="1849" spans="1:60" x14ac:dyDescent="0.35">
      <c r="A1849" t="s">
        <v>4265</v>
      </c>
      <c r="B1849">
        <v>10000</v>
      </c>
      <c r="C1849">
        <v>20000</v>
      </c>
      <c r="D1849" s="2">
        <v>45777</v>
      </c>
      <c r="E1849" t="s">
        <v>59</v>
      </c>
      <c r="F1849" t="s">
        <v>4266</v>
      </c>
      <c r="G1849" t="s">
        <v>4157</v>
      </c>
      <c r="I1849">
        <v>2</v>
      </c>
      <c r="J1849" t="s">
        <v>183</v>
      </c>
      <c r="K1849">
        <v>100</v>
      </c>
      <c r="L1849" t="s">
        <v>6052</v>
      </c>
      <c r="M1849" t="s">
        <v>281</v>
      </c>
      <c r="N1849" t="s">
        <v>3851</v>
      </c>
      <c r="O1849">
        <v>500</v>
      </c>
      <c r="R1849" s="2">
        <v>45776</v>
      </c>
      <c r="T1849">
        <v>1</v>
      </c>
      <c r="U1849">
        <v>500</v>
      </c>
      <c r="V1849" t="s">
        <v>65</v>
      </c>
      <c r="W1849" t="s">
        <v>4267</v>
      </c>
      <c r="X1849">
        <v>0</v>
      </c>
      <c r="Y1849">
        <v>500</v>
      </c>
      <c r="Z1849">
        <v>0</v>
      </c>
      <c r="AA1849">
        <v>0</v>
      </c>
      <c r="AB1849">
        <v>0</v>
      </c>
      <c r="AC1849">
        <v>0</v>
      </c>
      <c r="AF1849">
        <v>0</v>
      </c>
      <c r="AO1849" t="s">
        <v>4268</v>
      </c>
      <c r="AP1849" t="s">
        <v>282</v>
      </c>
      <c r="AR1849">
        <v>0</v>
      </c>
      <c r="AS1849">
        <v>0</v>
      </c>
      <c r="AT1849">
        <v>0</v>
      </c>
      <c r="AU1849">
        <v>0</v>
      </c>
      <c r="AV1849">
        <v>0</v>
      </c>
      <c r="AW1849">
        <v>0</v>
      </c>
      <c r="BA1849" t="s">
        <v>63</v>
      </c>
      <c r="BB1849" t="s">
        <v>4269</v>
      </c>
      <c r="BC1849">
        <v>0</v>
      </c>
      <c r="BE1849" t="s">
        <v>282</v>
      </c>
      <c r="BH1849" t="s">
        <v>4161</v>
      </c>
    </row>
    <row r="1850" spans="1:60" x14ac:dyDescent="0.35">
      <c r="A1850" t="s">
        <v>4095</v>
      </c>
      <c r="B1850">
        <v>10000</v>
      </c>
      <c r="C1850">
        <v>10000</v>
      </c>
      <c r="D1850" s="2">
        <v>45777</v>
      </c>
      <c r="E1850" t="s">
        <v>59</v>
      </c>
      <c r="F1850" t="s">
        <v>4096</v>
      </c>
      <c r="G1850" t="s">
        <v>2864</v>
      </c>
      <c r="I1850">
        <v>1</v>
      </c>
      <c r="J1850" t="s">
        <v>183</v>
      </c>
      <c r="K1850">
        <v>59</v>
      </c>
      <c r="L1850" t="s">
        <v>6045</v>
      </c>
      <c r="M1850" t="s">
        <v>73</v>
      </c>
      <c r="N1850" t="s">
        <v>3811</v>
      </c>
      <c r="O1850" s="3">
        <v>3000</v>
      </c>
      <c r="R1850" s="2">
        <v>45776</v>
      </c>
      <c r="T1850">
        <v>1</v>
      </c>
      <c r="U1850" s="3">
        <v>3000</v>
      </c>
      <c r="V1850" t="s">
        <v>65</v>
      </c>
      <c r="W1850" t="s">
        <v>708</v>
      </c>
      <c r="X1850">
        <v>0</v>
      </c>
      <c r="Y1850" s="3">
        <v>3000</v>
      </c>
      <c r="Z1850">
        <v>0</v>
      </c>
      <c r="AA1850">
        <v>0</v>
      </c>
      <c r="AB1850">
        <v>0</v>
      </c>
      <c r="AC1850">
        <v>0</v>
      </c>
      <c r="AF1850">
        <v>0</v>
      </c>
      <c r="AO1850" t="s">
        <v>709</v>
      </c>
      <c r="AP1850" t="s">
        <v>355</v>
      </c>
      <c r="AR1850">
        <v>0</v>
      </c>
      <c r="AS1850">
        <v>0</v>
      </c>
      <c r="AT1850">
        <v>0</v>
      </c>
      <c r="AU1850">
        <v>0</v>
      </c>
      <c r="AV1850">
        <v>0</v>
      </c>
      <c r="AW1850">
        <v>0</v>
      </c>
      <c r="BA1850" t="s">
        <v>63</v>
      </c>
      <c r="BB1850" t="s">
        <v>6035</v>
      </c>
      <c r="BC1850">
        <v>0</v>
      </c>
      <c r="BE1850" t="s">
        <v>355</v>
      </c>
      <c r="BH1850" t="s">
        <v>4097</v>
      </c>
    </row>
    <row r="1851" spans="1:60" x14ac:dyDescent="0.35">
      <c r="A1851" t="s">
        <v>4328</v>
      </c>
      <c r="B1851">
        <v>10000</v>
      </c>
      <c r="C1851">
        <v>10000</v>
      </c>
      <c r="D1851" s="2">
        <v>45779</v>
      </c>
      <c r="E1851" t="s">
        <v>59</v>
      </c>
      <c r="F1851" t="s">
        <v>1441</v>
      </c>
      <c r="G1851" t="s">
        <v>4329</v>
      </c>
      <c r="H1851" t="s">
        <v>4330</v>
      </c>
      <c r="I1851">
        <v>1</v>
      </c>
      <c r="J1851" t="s">
        <v>63</v>
      </c>
      <c r="K1851">
        <v>61</v>
      </c>
      <c r="L1851" t="s">
        <v>6046</v>
      </c>
      <c r="M1851" t="s">
        <v>209</v>
      </c>
      <c r="N1851" t="s">
        <v>3802</v>
      </c>
      <c r="O1851" s="3">
        <v>2000</v>
      </c>
      <c r="R1851" s="2">
        <v>45777</v>
      </c>
      <c r="T1851">
        <v>1</v>
      </c>
      <c r="U1851" s="3">
        <v>2000</v>
      </c>
      <c r="V1851" t="s">
        <v>65</v>
      </c>
      <c r="W1851" t="s">
        <v>4331</v>
      </c>
      <c r="X1851">
        <v>0</v>
      </c>
      <c r="Y1851">
        <v>0</v>
      </c>
      <c r="Z1851">
        <v>0</v>
      </c>
      <c r="AA1851">
        <v>0</v>
      </c>
      <c r="AB1851">
        <v>0</v>
      </c>
      <c r="AC1851">
        <v>0</v>
      </c>
      <c r="AF1851">
        <v>0</v>
      </c>
      <c r="AJ1851" t="s">
        <v>63</v>
      </c>
      <c r="AK1851">
        <v>0</v>
      </c>
      <c r="AL1851" t="s">
        <v>63</v>
      </c>
      <c r="AO1851" t="s">
        <v>4332</v>
      </c>
      <c r="AP1851" t="s">
        <v>1615</v>
      </c>
      <c r="AR1851">
        <v>0</v>
      </c>
      <c r="AS1851">
        <v>0</v>
      </c>
      <c r="AT1851">
        <v>0</v>
      </c>
      <c r="AU1851">
        <v>0</v>
      </c>
      <c r="AV1851">
        <v>0</v>
      </c>
      <c r="AW1851">
        <v>0</v>
      </c>
      <c r="BA1851" t="s">
        <v>63</v>
      </c>
      <c r="BE1851" t="s">
        <v>1615</v>
      </c>
      <c r="BH1851" t="s">
        <v>4333</v>
      </c>
    </row>
    <row r="1852" spans="1:60" x14ac:dyDescent="0.35">
      <c r="A1852" t="s">
        <v>4382</v>
      </c>
      <c r="B1852">
        <v>10000</v>
      </c>
      <c r="C1852">
        <v>10000</v>
      </c>
      <c r="D1852" s="2">
        <v>45779</v>
      </c>
      <c r="E1852" t="s">
        <v>59</v>
      </c>
      <c r="F1852" t="s">
        <v>4383</v>
      </c>
      <c r="G1852" t="s">
        <v>4079</v>
      </c>
      <c r="H1852" t="s">
        <v>579</v>
      </c>
      <c r="I1852">
        <v>1</v>
      </c>
      <c r="J1852" t="s">
        <v>63</v>
      </c>
      <c r="K1852">
        <v>72</v>
      </c>
      <c r="L1852" t="s">
        <v>6056</v>
      </c>
      <c r="M1852" t="s">
        <v>869</v>
      </c>
      <c r="N1852" t="s">
        <v>3829</v>
      </c>
      <c r="O1852" s="3">
        <v>4000</v>
      </c>
      <c r="R1852" s="2">
        <v>45777</v>
      </c>
      <c r="T1852">
        <v>6</v>
      </c>
      <c r="U1852" s="3">
        <v>24000</v>
      </c>
      <c r="V1852" t="s">
        <v>65</v>
      </c>
      <c r="W1852" t="s">
        <v>4384</v>
      </c>
      <c r="X1852">
        <v>0</v>
      </c>
      <c r="Y1852">
        <v>0</v>
      </c>
      <c r="Z1852">
        <v>0</v>
      </c>
      <c r="AA1852">
        <v>0</v>
      </c>
      <c r="AB1852">
        <v>0</v>
      </c>
      <c r="AC1852">
        <v>0</v>
      </c>
      <c r="AF1852">
        <v>0</v>
      </c>
      <c r="AJ1852" t="s">
        <v>63</v>
      </c>
      <c r="AK1852">
        <v>0</v>
      </c>
      <c r="AL1852" t="s">
        <v>63</v>
      </c>
      <c r="AO1852" t="s">
        <v>4385</v>
      </c>
      <c r="AP1852" t="s">
        <v>162</v>
      </c>
      <c r="AR1852">
        <v>0</v>
      </c>
      <c r="AS1852">
        <v>0</v>
      </c>
      <c r="AT1852">
        <v>0</v>
      </c>
      <c r="AU1852">
        <v>0</v>
      </c>
      <c r="AV1852">
        <v>0</v>
      </c>
      <c r="AW1852">
        <v>0</v>
      </c>
      <c r="BA1852" t="s">
        <v>63</v>
      </c>
      <c r="BE1852" t="s">
        <v>162</v>
      </c>
      <c r="BH1852" t="s">
        <v>870</v>
      </c>
    </row>
    <row r="1853" spans="1:60" x14ac:dyDescent="0.35">
      <c r="A1853" t="s">
        <v>4270</v>
      </c>
      <c r="B1853">
        <v>10000</v>
      </c>
      <c r="C1853">
        <v>10000</v>
      </c>
      <c r="D1853" s="2">
        <v>45777</v>
      </c>
      <c r="E1853" t="s">
        <v>59</v>
      </c>
      <c r="F1853" t="s">
        <v>4271</v>
      </c>
      <c r="G1853" t="s">
        <v>339</v>
      </c>
      <c r="H1853" t="s">
        <v>4272</v>
      </c>
      <c r="I1853">
        <v>1</v>
      </c>
      <c r="J1853" t="s">
        <v>63</v>
      </c>
      <c r="K1853">
        <v>78</v>
      </c>
      <c r="L1853" t="s">
        <v>6047</v>
      </c>
      <c r="M1853" t="s">
        <v>216</v>
      </c>
      <c r="N1853" t="s">
        <v>3803</v>
      </c>
      <c r="O1853">
        <v>100</v>
      </c>
      <c r="R1853" s="2">
        <v>45777</v>
      </c>
      <c r="T1853">
        <v>1</v>
      </c>
      <c r="U1853">
        <v>100</v>
      </c>
      <c r="V1853" t="s">
        <v>65</v>
      </c>
      <c r="W1853" t="s">
        <v>4273</v>
      </c>
      <c r="X1853">
        <v>0</v>
      </c>
      <c r="Y1853">
        <v>0</v>
      </c>
      <c r="Z1853">
        <v>0</v>
      </c>
      <c r="AA1853">
        <v>0</v>
      </c>
      <c r="AB1853">
        <v>0</v>
      </c>
      <c r="AC1853">
        <v>0</v>
      </c>
      <c r="AF1853">
        <v>0</v>
      </c>
      <c r="AJ1853" t="s">
        <v>63</v>
      </c>
      <c r="AK1853">
        <v>0</v>
      </c>
      <c r="AL1853" t="s">
        <v>63</v>
      </c>
      <c r="AO1853" t="s">
        <v>4274</v>
      </c>
      <c r="AP1853" t="s">
        <v>3973</v>
      </c>
      <c r="AR1853">
        <v>0</v>
      </c>
      <c r="AS1853">
        <v>0</v>
      </c>
      <c r="AT1853">
        <v>0</v>
      </c>
      <c r="AU1853">
        <v>0</v>
      </c>
      <c r="AV1853">
        <v>0</v>
      </c>
      <c r="AW1853">
        <v>0</v>
      </c>
      <c r="BA1853" t="s">
        <v>63</v>
      </c>
      <c r="BE1853" t="s">
        <v>3973</v>
      </c>
      <c r="BH1853" t="s">
        <v>4275</v>
      </c>
    </row>
    <row r="1854" spans="1:60" x14ac:dyDescent="0.35">
      <c r="A1854" t="s">
        <v>4334</v>
      </c>
      <c r="B1854">
        <v>10000</v>
      </c>
      <c r="C1854">
        <v>20000</v>
      </c>
      <c r="D1854" s="2">
        <v>45779</v>
      </c>
      <c r="E1854" t="s">
        <v>59</v>
      </c>
      <c r="F1854" t="s">
        <v>4335</v>
      </c>
      <c r="G1854" t="s">
        <v>1428</v>
      </c>
      <c r="H1854" t="s">
        <v>1429</v>
      </c>
      <c r="I1854">
        <v>2</v>
      </c>
      <c r="J1854" t="s">
        <v>63</v>
      </c>
      <c r="K1854">
        <v>63</v>
      </c>
      <c r="L1854" t="s">
        <v>6051</v>
      </c>
      <c r="M1854" t="s">
        <v>136</v>
      </c>
      <c r="N1854" t="s">
        <v>3850</v>
      </c>
      <c r="O1854" s="3">
        <v>7500</v>
      </c>
      <c r="R1854" s="2">
        <v>45777</v>
      </c>
      <c r="T1854">
        <v>16</v>
      </c>
      <c r="U1854" s="3">
        <v>120000</v>
      </c>
      <c r="V1854" t="s">
        <v>65</v>
      </c>
      <c r="W1854" t="s">
        <v>1353</v>
      </c>
      <c r="X1854">
        <v>0</v>
      </c>
      <c r="Y1854">
        <v>0</v>
      </c>
      <c r="Z1854">
        <v>0</v>
      </c>
      <c r="AA1854">
        <v>0</v>
      </c>
      <c r="AB1854">
        <v>0</v>
      </c>
      <c r="AC1854">
        <v>0</v>
      </c>
      <c r="AF1854">
        <v>0</v>
      </c>
      <c r="AJ1854" t="s">
        <v>63</v>
      </c>
      <c r="AK1854">
        <v>0</v>
      </c>
      <c r="AL1854" t="s">
        <v>63</v>
      </c>
      <c r="AO1854" t="s">
        <v>1354</v>
      </c>
      <c r="AP1854" t="s">
        <v>275</v>
      </c>
      <c r="AR1854">
        <v>0</v>
      </c>
      <c r="AS1854">
        <v>0</v>
      </c>
      <c r="AT1854">
        <v>0</v>
      </c>
      <c r="AU1854">
        <v>0</v>
      </c>
      <c r="AV1854">
        <v>0</v>
      </c>
      <c r="AW1854">
        <v>0</v>
      </c>
      <c r="BA1854" t="s">
        <v>63</v>
      </c>
      <c r="BE1854" t="s">
        <v>275</v>
      </c>
      <c r="BH1854" t="s">
        <v>4336</v>
      </c>
    </row>
    <row r="1855" spans="1:60" x14ac:dyDescent="0.35">
      <c r="A1855" t="s">
        <v>4337</v>
      </c>
      <c r="B1855">
        <v>10000</v>
      </c>
      <c r="C1855">
        <v>10000</v>
      </c>
      <c r="D1855" s="2">
        <v>45779</v>
      </c>
      <c r="E1855" t="s">
        <v>59</v>
      </c>
      <c r="F1855" t="s">
        <v>1441</v>
      </c>
      <c r="G1855" t="s">
        <v>4305</v>
      </c>
      <c r="H1855" t="s">
        <v>1815</v>
      </c>
      <c r="I1855">
        <v>1</v>
      </c>
      <c r="J1855" t="s">
        <v>63</v>
      </c>
      <c r="K1855">
        <v>46</v>
      </c>
      <c r="L1855" t="s">
        <v>6049</v>
      </c>
      <c r="M1855" t="s">
        <v>231</v>
      </c>
      <c r="N1855" t="s">
        <v>3809</v>
      </c>
      <c r="O1855" s="3">
        <v>3000</v>
      </c>
      <c r="R1855" s="2">
        <v>45777</v>
      </c>
      <c r="T1855">
        <v>1</v>
      </c>
      <c r="U1855" s="3">
        <v>3000</v>
      </c>
      <c r="V1855" t="s">
        <v>65</v>
      </c>
      <c r="W1855" t="s">
        <v>1816</v>
      </c>
      <c r="X1855">
        <v>0</v>
      </c>
      <c r="Y1855">
        <v>0</v>
      </c>
      <c r="Z1855">
        <v>0</v>
      </c>
      <c r="AA1855">
        <v>0</v>
      </c>
      <c r="AB1855">
        <v>0</v>
      </c>
      <c r="AC1855">
        <v>0</v>
      </c>
      <c r="AF1855">
        <v>0</v>
      </c>
      <c r="AJ1855" t="s">
        <v>63</v>
      </c>
      <c r="AK1855">
        <v>0</v>
      </c>
      <c r="AL1855" t="s">
        <v>63</v>
      </c>
      <c r="AO1855" t="s">
        <v>1817</v>
      </c>
      <c r="AP1855" t="s">
        <v>465</v>
      </c>
      <c r="AR1855">
        <v>0</v>
      </c>
      <c r="AS1855">
        <v>0</v>
      </c>
      <c r="AT1855">
        <v>0</v>
      </c>
      <c r="AU1855">
        <v>0</v>
      </c>
      <c r="AV1855">
        <v>0</v>
      </c>
      <c r="AW1855">
        <v>0</v>
      </c>
      <c r="BA1855" t="s">
        <v>63</v>
      </c>
      <c r="BE1855" t="s">
        <v>465</v>
      </c>
      <c r="BH1855" t="s">
        <v>2678</v>
      </c>
    </row>
    <row r="1856" spans="1:60" x14ac:dyDescent="0.35">
      <c r="A1856" t="s">
        <v>4386</v>
      </c>
      <c r="B1856">
        <v>10000</v>
      </c>
      <c r="C1856">
        <v>10000</v>
      </c>
      <c r="D1856" s="2">
        <v>45779</v>
      </c>
      <c r="E1856" t="s">
        <v>59</v>
      </c>
      <c r="F1856" t="s">
        <v>4387</v>
      </c>
      <c r="G1856" t="s">
        <v>4388</v>
      </c>
      <c r="H1856" t="s">
        <v>461</v>
      </c>
      <c r="I1856">
        <v>1</v>
      </c>
      <c r="J1856" t="s">
        <v>63</v>
      </c>
      <c r="K1856">
        <v>12</v>
      </c>
      <c r="L1856" t="s">
        <v>6062</v>
      </c>
      <c r="M1856" t="s">
        <v>462</v>
      </c>
      <c r="N1856" t="s">
        <v>3804</v>
      </c>
      <c r="O1856" s="3">
        <v>30000</v>
      </c>
      <c r="R1856" s="2">
        <v>45777</v>
      </c>
      <c r="T1856">
        <v>1</v>
      </c>
      <c r="U1856" s="3">
        <v>30000</v>
      </c>
      <c r="V1856" t="s">
        <v>65</v>
      </c>
      <c r="W1856" t="s">
        <v>2448</v>
      </c>
      <c r="X1856">
        <v>0</v>
      </c>
      <c r="Y1856">
        <v>0</v>
      </c>
      <c r="Z1856">
        <v>0</v>
      </c>
      <c r="AA1856">
        <v>0</v>
      </c>
      <c r="AB1856">
        <v>0</v>
      </c>
      <c r="AC1856">
        <v>0</v>
      </c>
      <c r="AF1856">
        <v>0</v>
      </c>
      <c r="AJ1856" t="s">
        <v>63</v>
      </c>
      <c r="AK1856">
        <v>0</v>
      </c>
      <c r="AL1856" t="s">
        <v>63</v>
      </c>
      <c r="AO1856" t="s">
        <v>2449</v>
      </c>
      <c r="AP1856" t="s">
        <v>465</v>
      </c>
      <c r="AR1856">
        <v>0</v>
      </c>
      <c r="AS1856">
        <v>0</v>
      </c>
      <c r="AT1856">
        <v>0</v>
      </c>
      <c r="AU1856">
        <v>0</v>
      </c>
      <c r="AV1856">
        <v>0</v>
      </c>
      <c r="AW1856">
        <v>0</v>
      </c>
      <c r="BA1856" t="s">
        <v>63</v>
      </c>
      <c r="BE1856" t="s">
        <v>465</v>
      </c>
      <c r="BH1856" t="s">
        <v>2678</v>
      </c>
    </row>
    <row r="1857" spans="1:60" x14ac:dyDescent="0.35">
      <c r="A1857" t="s">
        <v>4886</v>
      </c>
      <c r="B1857">
        <v>10000</v>
      </c>
      <c r="C1857">
        <v>30000</v>
      </c>
      <c r="D1857" s="2">
        <v>45782</v>
      </c>
      <c r="E1857" t="s">
        <v>59</v>
      </c>
      <c r="F1857" s="4">
        <v>0.48427083333333332</v>
      </c>
      <c r="G1857">
        <v>10620258104</v>
      </c>
      <c r="H1857" t="s">
        <v>4396</v>
      </c>
      <c r="I1857">
        <v>3</v>
      </c>
      <c r="J1857" t="s">
        <v>63</v>
      </c>
      <c r="K1857">
        <v>85</v>
      </c>
      <c r="L1857" t="s">
        <v>6060</v>
      </c>
      <c r="M1857" t="s">
        <v>940</v>
      </c>
      <c r="N1857" t="s">
        <v>3864</v>
      </c>
      <c r="O1857" s="3">
        <v>3637</v>
      </c>
      <c r="R1857" s="2">
        <v>45777</v>
      </c>
      <c r="T1857">
        <v>11</v>
      </c>
      <c r="U1857" s="3">
        <v>40007</v>
      </c>
      <c r="V1857" t="s">
        <v>65</v>
      </c>
      <c r="W1857" t="s">
        <v>4397</v>
      </c>
      <c r="X1857">
        <v>0</v>
      </c>
      <c r="Y1857">
        <v>0</v>
      </c>
      <c r="Z1857">
        <v>0</v>
      </c>
      <c r="AA1857">
        <v>0</v>
      </c>
      <c r="AB1857">
        <v>0</v>
      </c>
      <c r="AC1857">
        <v>0</v>
      </c>
      <c r="AF1857">
        <v>0</v>
      </c>
      <c r="AJ1857" t="s">
        <v>63</v>
      </c>
      <c r="AK1857">
        <v>0</v>
      </c>
      <c r="AL1857" t="s">
        <v>63</v>
      </c>
      <c r="AO1857" t="s">
        <v>4398</v>
      </c>
      <c r="AP1857" t="s">
        <v>108</v>
      </c>
      <c r="AR1857">
        <v>0</v>
      </c>
      <c r="AS1857">
        <v>0</v>
      </c>
      <c r="AT1857">
        <v>0</v>
      </c>
      <c r="AU1857">
        <v>0</v>
      </c>
      <c r="AV1857">
        <v>0</v>
      </c>
      <c r="AW1857">
        <v>0</v>
      </c>
      <c r="BA1857" t="s">
        <v>63</v>
      </c>
      <c r="BE1857" t="s">
        <v>108</v>
      </c>
      <c r="BH1857" t="s">
        <v>4887</v>
      </c>
    </row>
    <row r="1858" spans="1:60" x14ac:dyDescent="0.35">
      <c r="A1858" t="s">
        <v>4888</v>
      </c>
      <c r="B1858">
        <v>10000</v>
      </c>
      <c r="C1858">
        <v>30000</v>
      </c>
      <c r="D1858" s="2">
        <v>45782</v>
      </c>
      <c r="E1858" t="s">
        <v>59</v>
      </c>
      <c r="F1858" s="4">
        <v>0.48427083333333332</v>
      </c>
      <c r="G1858">
        <v>1062058100</v>
      </c>
      <c r="H1858" t="s">
        <v>548</v>
      </c>
      <c r="I1858">
        <v>3</v>
      </c>
      <c r="J1858" t="s">
        <v>63</v>
      </c>
      <c r="K1858">
        <v>85</v>
      </c>
      <c r="L1858" t="s">
        <v>6060</v>
      </c>
      <c r="M1858" t="s">
        <v>940</v>
      </c>
      <c r="N1858" t="s">
        <v>3864</v>
      </c>
      <c r="O1858" s="3">
        <v>1819</v>
      </c>
      <c r="R1858" s="2">
        <v>45777</v>
      </c>
      <c r="T1858">
        <v>11</v>
      </c>
      <c r="U1858" s="3">
        <v>20009</v>
      </c>
      <c r="V1858" t="s">
        <v>65</v>
      </c>
      <c r="W1858" t="s">
        <v>4391</v>
      </c>
      <c r="X1858">
        <v>0</v>
      </c>
      <c r="Y1858">
        <v>0</v>
      </c>
      <c r="Z1858">
        <v>0</v>
      </c>
      <c r="AA1858">
        <v>0</v>
      </c>
      <c r="AB1858">
        <v>0</v>
      </c>
      <c r="AC1858">
        <v>0</v>
      </c>
      <c r="AF1858">
        <v>0</v>
      </c>
      <c r="AJ1858" t="s">
        <v>63</v>
      </c>
      <c r="AK1858">
        <v>0</v>
      </c>
      <c r="AL1858" t="s">
        <v>63</v>
      </c>
      <c r="AO1858" t="s">
        <v>4392</v>
      </c>
      <c r="AP1858" t="s">
        <v>108</v>
      </c>
      <c r="AR1858">
        <v>0</v>
      </c>
      <c r="AS1858">
        <v>0</v>
      </c>
      <c r="AT1858">
        <v>0</v>
      </c>
      <c r="AU1858">
        <v>0</v>
      </c>
      <c r="AV1858">
        <v>0</v>
      </c>
      <c r="AW1858">
        <v>0</v>
      </c>
      <c r="BA1858" t="s">
        <v>63</v>
      </c>
      <c r="BE1858" t="s">
        <v>108</v>
      </c>
      <c r="BH1858" t="s">
        <v>4889</v>
      </c>
    </row>
    <row r="1859" spans="1:60" x14ac:dyDescent="0.35">
      <c r="A1859" t="s">
        <v>4338</v>
      </c>
      <c r="B1859">
        <v>10000</v>
      </c>
      <c r="C1859">
        <v>10000</v>
      </c>
      <c r="D1859" s="2">
        <v>45779</v>
      </c>
      <c r="E1859" t="s">
        <v>59</v>
      </c>
      <c r="F1859" t="s">
        <v>4339</v>
      </c>
      <c r="G1859" t="s">
        <v>4319</v>
      </c>
      <c r="H1859" t="s">
        <v>2696</v>
      </c>
      <c r="I1859">
        <v>1</v>
      </c>
      <c r="J1859" t="s">
        <v>63</v>
      </c>
      <c r="K1859">
        <v>32</v>
      </c>
      <c r="L1859" t="s">
        <v>6064</v>
      </c>
      <c r="M1859" t="s">
        <v>516</v>
      </c>
      <c r="N1859" t="s">
        <v>3833</v>
      </c>
      <c r="O1859" s="3">
        <v>1000</v>
      </c>
      <c r="R1859" s="2">
        <v>45777</v>
      </c>
      <c r="T1859">
        <v>1</v>
      </c>
      <c r="U1859" s="3">
        <v>1000</v>
      </c>
      <c r="V1859" t="s">
        <v>65</v>
      </c>
      <c r="W1859">
        <v>4.40170086001E+17</v>
      </c>
      <c r="X1859">
        <v>0</v>
      </c>
      <c r="Y1859">
        <v>0</v>
      </c>
      <c r="Z1859">
        <v>0</v>
      </c>
      <c r="AA1859">
        <v>0</v>
      </c>
      <c r="AB1859">
        <v>0</v>
      </c>
      <c r="AC1859">
        <v>0</v>
      </c>
      <c r="AF1859">
        <v>0</v>
      </c>
      <c r="AJ1859" t="s">
        <v>63</v>
      </c>
      <c r="AK1859">
        <v>0</v>
      </c>
      <c r="AL1859" t="s">
        <v>63</v>
      </c>
      <c r="AO1859">
        <v>44017008600100</v>
      </c>
      <c r="AP1859" t="s">
        <v>217</v>
      </c>
      <c r="AR1859">
        <v>0</v>
      </c>
      <c r="AS1859">
        <v>0</v>
      </c>
      <c r="AT1859">
        <v>0</v>
      </c>
      <c r="AU1859">
        <v>0</v>
      </c>
      <c r="AV1859">
        <v>0</v>
      </c>
      <c r="AW1859">
        <v>0</v>
      </c>
      <c r="BA1859" t="s">
        <v>63</v>
      </c>
      <c r="BE1859" t="s">
        <v>217</v>
      </c>
      <c r="BH1859" t="s">
        <v>4340</v>
      </c>
    </row>
    <row r="1860" spans="1:60" x14ac:dyDescent="0.35">
      <c r="A1860" t="s">
        <v>4341</v>
      </c>
      <c r="B1860">
        <v>10000</v>
      </c>
      <c r="C1860">
        <v>20000</v>
      </c>
      <c r="D1860" s="2">
        <v>45779</v>
      </c>
      <c r="E1860" t="s">
        <v>59</v>
      </c>
      <c r="F1860" t="s">
        <v>4342</v>
      </c>
      <c r="G1860" t="s">
        <v>1428</v>
      </c>
      <c r="H1860" t="s">
        <v>1429</v>
      </c>
      <c r="I1860">
        <v>2</v>
      </c>
      <c r="J1860" t="s">
        <v>63</v>
      </c>
      <c r="K1860">
        <v>63</v>
      </c>
      <c r="L1860" t="s">
        <v>6051</v>
      </c>
      <c r="M1860" t="s">
        <v>136</v>
      </c>
      <c r="N1860" t="s">
        <v>3850</v>
      </c>
      <c r="O1860" s="3">
        <v>2500</v>
      </c>
      <c r="R1860" s="2">
        <v>45777</v>
      </c>
      <c r="T1860">
        <v>16</v>
      </c>
      <c r="U1860" s="3">
        <v>40000</v>
      </c>
      <c r="V1860" t="s">
        <v>65</v>
      </c>
      <c r="W1860" t="s">
        <v>1353</v>
      </c>
      <c r="X1860">
        <v>0</v>
      </c>
      <c r="Y1860">
        <v>0</v>
      </c>
      <c r="Z1860">
        <v>0</v>
      </c>
      <c r="AA1860">
        <v>0</v>
      </c>
      <c r="AB1860">
        <v>0</v>
      </c>
      <c r="AC1860">
        <v>0</v>
      </c>
      <c r="AF1860">
        <v>0</v>
      </c>
      <c r="AJ1860" t="s">
        <v>63</v>
      </c>
      <c r="AK1860">
        <v>0</v>
      </c>
      <c r="AL1860" t="s">
        <v>63</v>
      </c>
      <c r="AO1860" t="s">
        <v>1354</v>
      </c>
      <c r="AP1860" t="s">
        <v>170</v>
      </c>
      <c r="AR1860">
        <v>0</v>
      </c>
      <c r="AS1860">
        <v>0</v>
      </c>
      <c r="AT1860">
        <v>0</v>
      </c>
      <c r="AU1860">
        <v>0</v>
      </c>
      <c r="AV1860">
        <v>0</v>
      </c>
      <c r="AW1860">
        <v>0</v>
      </c>
      <c r="BA1860" t="s">
        <v>63</v>
      </c>
      <c r="BE1860" t="s">
        <v>170</v>
      </c>
      <c r="BH1860" t="s">
        <v>4343</v>
      </c>
    </row>
    <row r="1861" spans="1:60" x14ac:dyDescent="0.35">
      <c r="A1861" t="s">
        <v>4344</v>
      </c>
      <c r="B1861">
        <v>10000</v>
      </c>
      <c r="C1861">
        <v>20000</v>
      </c>
      <c r="D1861" s="2">
        <v>45779</v>
      </c>
      <c r="E1861" t="s">
        <v>59</v>
      </c>
      <c r="F1861" t="s">
        <v>4345</v>
      </c>
      <c r="G1861" t="s">
        <v>1428</v>
      </c>
      <c r="H1861" t="s">
        <v>1429</v>
      </c>
      <c r="I1861">
        <v>2</v>
      </c>
      <c r="J1861" t="s">
        <v>63</v>
      </c>
      <c r="K1861">
        <v>63</v>
      </c>
      <c r="L1861" t="s">
        <v>6051</v>
      </c>
      <c r="M1861" t="s">
        <v>136</v>
      </c>
      <c r="N1861" t="s">
        <v>3850</v>
      </c>
      <c r="O1861" s="3">
        <v>2500</v>
      </c>
      <c r="R1861" s="2">
        <v>45777</v>
      </c>
      <c r="T1861">
        <v>16</v>
      </c>
      <c r="U1861" s="3">
        <v>40000</v>
      </c>
      <c r="V1861" t="s">
        <v>65</v>
      </c>
      <c r="W1861" t="s">
        <v>3655</v>
      </c>
      <c r="X1861">
        <v>0</v>
      </c>
      <c r="Y1861">
        <v>0</v>
      </c>
      <c r="Z1861">
        <v>0</v>
      </c>
      <c r="AA1861">
        <v>0</v>
      </c>
      <c r="AB1861">
        <v>0</v>
      </c>
      <c r="AC1861">
        <v>0</v>
      </c>
      <c r="AF1861">
        <v>0</v>
      </c>
      <c r="AJ1861" t="s">
        <v>63</v>
      </c>
      <c r="AK1861">
        <v>0</v>
      </c>
      <c r="AL1861" t="s">
        <v>63</v>
      </c>
      <c r="AO1861" t="s">
        <v>3656</v>
      </c>
      <c r="AP1861" t="s">
        <v>170</v>
      </c>
      <c r="AR1861">
        <v>0</v>
      </c>
      <c r="AS1861">
        <v>0</v>
      </c>
      <c r="AT1861">
        <v>0</v>
      </c>
      <c r="AU1861">
        <v>0</v>
      </c>
      <c r="AV1861">
        <v>0</v>
      </c>
      <c r="AW1861">
        <v>0</v>
      </c>
      <c r="BA1861" t="s">
        <v>63</v>
      </c>
      <c r="BE1861" t="s">
        <v>170</v>
      </c>
      <c r="BH1861" t="s">
        <v>4346</v>
      </c>
    </row>
    <row r="1862" spans="1:60" x14ac:dyDescent="0.35">
      <c r="A1862" t="s">
        <v>4389</v>
      </c>
      <c r="B1862">
        <v>10000</v>
      </c>
      <c r="C1862">
        <v>30000</v>
      </c>
      <c r="D1862" s="2">
        <v>45779</v>
      </c>
      <c r="E1862" t="s">
        <v>59</v>
      </c>
      <c r="F1862" t="s">
        <v>4390</v>
      </c>
      <c r="G1862">
        <v>10620258012</v>
      </c>
      <c r="H1862" t="s">
        <v>548</v>
      </c>
      <c r="I1862">
        <v>3</v>
      </c>
      <c r="J1862" t="s">
        <v>63</v>
      </c>
      <c r="K1862">
        <v>85</v>
      </c>
      <c r="L1862" t="s">
        <v>6060</v>
      </c>
      <c r="M1862" t="s">
        <v>940</v>
      </c>
      <c r="N1862" t="s">
        <v>3864</v>
      </c>
      <c r="O1862" s="3">
        <v>1819</v>
      </c>
      <c r="R1862" s="2">
        <v>45777</v>
      </c>
      <c r="T1862">
        <v>11</v>
      </c>
      <c r="U1862" s="3">
        <v>20009</v>
      </c>
      <c r="V1862" t="s">
        <v>65</v>
      </c>
      <c r="W1862" t="s">
        <v>4391</v>
      </c>
      <c r="X1862">
        <v>0</v>
      </c>
      <c r="Y1862">
        <v>0</v>
      </c>
      <c r="Z1862">
        <v>0</v>
      </c>
      <c r="AA1862">
        <v>0</v>
      </c>
      <c r="AB1862">
        <v>0</v>
      </c>
      <c r="AC1862">
        <v>0</v>
      </c>
      <c r="AF1862">
        <v>0</v>
      </c>
      <c r="AJ1862" t="s">
        <v>63</v>
      </c>
      <c r="AK1862">
        <v>0</v>
      </c>
      <c r="AL1862" t="s">
        <v>63</v>
      </c>
      <c r="AO1862" t="s">
        <v>4392</v>
      </c>
      <c r="AP1862" t="s">
        <v>108</v>
      </c>
      <c r="AR1862">
        <v>0</v>
      </c>
      <c r="AS1862">
        <v>0</v>
      </c>
      <c r="AT1862">
        <v>0</v>
      </c>
      <c r="AU1862">
        <v>0</v>
      </c>
      <c r="AV1862">
        <v>0</v>
      </c>
      <c r="AW1862">
        <v>0</v>
      </c>
      <c r="BA1862" t="s">
        <v>63</v>
      </c>
      <c r="BE1862" t="s">
        <v>108</v>
      </c>
      <c r="BH1862" t="s">
        <v>4393</v>
      </c>
    </row>
    <row r="1863" spans="1:60" x14ac:dyDescent="0.35">
      <c r="A1863" t="s">
        <v>4394</v>
      </c>
      <c r="B1863">
        <v>10000</v>
      </c>
      <c r="C1863">
        <v>30000</v>
      </c>
      <c r="D1863" s="2">
        <v>45779</v>
      </c>
      <c r="E1863" t="s">
        <v>59</v>
      </c>
      <c r="F1863" t="s">
        <v>4395</v>
      </c>
      <c r="G1863">
        <v>10620258009</v>
      </c>
      <c r="H1863" t="s">
        <v>4396</v>
      </c>
      <c r="I1863">
        <v>3</v>
      </c>
      <c r="J1863" t="s">
        <v>63</v>
      </c>
      <c r="K1863">
        <v>85</v>
      </c>
      <c r="L1863" t="s">
        <v>6060</v>
      </c>
      <c r="M1863" t="s">
        <v>940</v>
      </c>
      <c r="N1863" t="s">
        <v>3864</v>
      </c>
      <c r="O1863" s="3">
        <v>1819</v>
      </c>
      <c r="R1863" s="2">
        <v>45777</v>
      </c>
      <c r="T1863">
        <v>11</v>
      </c>
      <c r="U1863" s="3">
        <v>20009</v>
      </c>
      <c r="V1863" t="s">
        <v>65</v>
      </c>
      <c r="W1863" t="s">
        <v>4397</v>
      </c>
      <c r="X1863">
        <v>0</v>
      </c>
      <c r="Y1863">
        <v>0</v>
      </c>
      <c r="Z1863">
        <v>0</v>
      </c>
      <c r="AA1863">
        <v>0</v>
      </c>
      <c r="AB1863">
        <v>0</v>
      </c>
      <c r="AC1863">
        <v>0</v>
      </c>
      <c r="AF1863">
        <v>0</v>
      </c>
      <c r="AJ1863" t="s">
        <v>63</v>
      </c>
      <c r="AK1863">
        <v>0</v>
      </c>
      <c r="AL1863" t="s">
        <v>63</v>
      </c>
      <c r="AO1863" t="s">
        <v>4398</v>
      </c>
      <c r="AP1863" t="s">
        <v>108</v>
      </c>
      <c r="AR1863">
        <v>0</v>
      </c>
      <c r="AS1863">
        <v>0</v>
      </c>
      <c r="AT1863">
        <v>0</v>
      </c>
      <c r="AU1863">
        <v>0</v>
      </c>
      <c r="AV1863">
        <v>0</v>
      </c>
      <c r="AW1863">
        <v>0</v>
      </c>
      <c r="BA1863" t="s">
        <v>63</v>
      </c>
      <c r="BE1863" t="s">
        <v>108</v>
      </c>
      <c r="BH1863" t="s">
        <v>4399</v>
      </c>
    </row>
    <row r="1864" spans="1:60" x14ac:dyDescent="0.35">
      <c r="A1864" t="s">
        <v>5718</v>
      </c>
      <c r="B1864">
        <v>10000</v>
      </c>
      <c r="C1864">
        <v>30000</v>
      </c>
      <c r="D1864" s="2">
        <v>45782</v>
      </c>
      <c r="E1864" t="s">
        <v>59</v>
      </c>
      <c r="F1864" s="4">
        <v>0.48532407407407407</v>
      </c>
      <c r="G1864">
        <v>10620258084</v>
      </c>
      <c r="H1864" t="s">
        <v>119</v>
      </c>
      <c r="I1864">
        <v>3</v>
      </c>
      <c r="J1864" t="s">
        <v>63</v>
      </c>
      <c r="K1864">
        <v>85</v>
      </c>
      <c r="L1864" t="s">
        <v>6060</v>
      </c>
      <c r="M1864" t="s">
        <v>940</v>
      </c>
      <c r="N1864" t="s">
        <v>3864</v>
      </c>
      <c r="O1864" s="3">
        <v>2728</v>
      </c>
      <c r="R1864" s="2">
        <v>45777</v>
      </c>
      <c r="T1864">
        <v>11</v>
      </c>
      <c r="U1864" s="3">
        <v>30008</v>
      </c>
      <c r="V1864" t="s">
        <v>65</v>
      </c>
      <c r="W1864" t="s">
        <v>5719</v>
      </c>
      <c r="X1864">
        <v>0</v>
      </c>
      <c r="Y1864">
        <v>0</v>
      </c>
      <c r="Z1864">
        <v>0</v>
      </c>
      <c r="AA1864">
        <v>0</v>
      </c>
      <c r="AB1864">
        <v>0</v>
      </c>
      <c r="AC1864">
        <v>0</v>
      </c>
      <c r="AF1864">
        <v>0</v>
      </c>
      <c r="AJ1864" t="s">
        <v>63</v>
      </c>
      <c r="AK1864">
        <v>0</v>
      </c>
      <c r="AL1864" t="s">
        <v>63</v>
      </c>
      <c r="AO1864" t="s">
        <v>5720</v>
      </c>
      <c r="AP1864" t="s">
        <v>108</v>
      </c>
      <c r="AR1864">
        <v>0</v>
      </c>
      <c r="AS1864">
        <v>0</v>
      </c>
      <c r="AT1864">
        <v>0</v>
      </c>
      <c r="AU1864">
        <v>0</v>
      </c>
      <c r="AV1864">
        <v>0</v>
      </c>
      <c r="AW1864">
        <v>0</v>
      </c>
      <c r="BA1864" t="s">
        <v>63</v>
      </c>
      <c r="BE1864" t="s">
        <v>108</v>
      </c>
      <c r="BH1864" t="s">
        <v>5052</v>
      </c>
    </row>
    <row r="1865" spans="1:60" x14ac:dyDescent="0.35">
      <c r="A1865" t="s">
        <v>3553</v>
      </c>
      <c r="B1865">
        <v>10000</v>
      </c>
      <c r="C1865">
        <v>50000</v>
      </c>
      <c r="D1865" s="2">
        <v>45779</v>
      </c>
      <c r="E1865" t="s">
        <v>59</v>
      </c>
      <c r="F1865" s="4">
        <v>0.48321759259259262</v>
      </c>
      <c r="G1865" t="s">
        <v>2893</v>
      </c>
      <c r="H1865" t="s">
        <v>3549</v>
      </c>
      <c r="I1865">
        <v>2</v>
      </c>
      <c r="J1865" t="s">
        <v>63</v>
      </c>
      <c r="K1865">
        <v>92</v>
      </c>
      <c r="L1865" t="s">
        <v>6053</v>
      </c>
      <c r="M1865" t="s">
        <v>281</v>
      </c>
      <c r="N1865" t="s">
        <v>3851</v>
      </c>
      <c r="O1865" s="3">
        <v>1200</v>
      </c>
      <c r="R1865" s="2">
        <v>45777</v>
      </c>
      <c r="T1865">
        <v>1</v>
      </c>
      <c r="U1865" s="3">
        <v>1200</v>
      </c>
      <c r="V1865" t="s">
        <v>65</v>
      </c>
      <c r="W1865" t="s">
        <v>3550</v>
      </c>
      <c r="X1865">
        <v>0</v>
      </c>
      <c r="Y1865">
        <v>0</v>
      </c>
      <c r="Z1865">
        <v>0</v>
      </c>
      <c r="AA1865">
        <v>0</v>
      </c>
      <c r="AB1865">
        <v>0</v>
      </c>
      <c r="AC1865">
        <v>0</v>
      </c>
      <c r="AF1865">
        <v>0</v>
      </c>
      <c r="AJ1865" t="s">
        <v>63</v>
      </c>
      <c r="AK1865">
        <v>0</v>
      </c>
      <c r="AL1865" t="s">
        <v>63</v>
      </c>
      <c r="AO1865" t="s">
        <v>3551</v>
      </c>
      <c r="AP1865" t="s">
        <v>622</v>
      </c>
      <c r="AR1865">
        <v>0</v>
      </c>
      <c r="AS1865">
        <v>0</v>
      </c>
      <c r="AT1865">
        <v>0</v>
      </c>
      <c r="AU1865">
        <v>0</v>
      </c>
      <c r="AV1865">
        <v>0</v>
      </c>
      <c r="AW1865">
        <v>0</v>
      </c>
      <c r="BA1865" t="s">
        <v>63</v>
      </c>
      <c r="BE1865" t="s">
        <v>622</v>
      </c>
      <c r="BH1865" t="s">
        <v>3554</v>
      </c>
    </row>
    <row r="1866" spans="1:60" x14ac:dyDescent="0.35">
      <c r="A1866" t="s">
        <v>4276</v>
      </c>
      <c r="B1866">
        <v>10000</v>
      </c>
      <c r="C1866">
        <v>20000</v>
      </c>
      <c r="D1866" s="2">
        <v>45777</v>
      </c>
      <c r="E1866" t="s">
        <v>59</v>
      </c>
      <c r="F1866" t="s">
        <v>4277</v>
      </c>
      <c r="G1866" t="s">
        <v>4278</v>
      </c>
      <c r="H1866" t="s">
        <v>4279</v>
      </c>
      <c r="I1866">
        <v>2</v>
      </c>
      <c r="J1866" t="s">
        <v>63</v>
      </c>
      <c r="K1866">
        <v>60</v>
      </c>
      <c r="L1866" t="s">
        <v>6048</v>
      </c>
      <c r="M1866" t="s">
        <v>222</v>
      </c>
      <c r="N1866" t="s">
        <v>3835</v>
      </c>
      <c r="O1866" s="3">
        <v>10000</v>
      </c>
      <c r="R1866" s="2">
        <v>45777</v>
      </c>
      <c r="T1866">
        <v>1</v>
      </c>
      <c r="U1866" s="3">
        <v>10000</v>
      </c>
      <c r="V1866" t="s">
        <v>65</v>
      </c>
      <c r="W1866" t="s">
        <v>4280</v>
      </c>
      <c r="X1866">
        <v>0</v>
      </c>
      <c r="Y1866">
        <v>0</v>
      </c>
      <c r="Z1866">
        <v>0</v>
      </c>
      <c r="AA1866">
        <v>0</v>
      </c>
      <c r="AB1866">
        <v>0</v>
      </c>
      <c r="AC1866">
        <v>0</v>
      </c>
      <c r="AF1866">
        <v>0</v>
      </c>
      <c r="AJ1866" t="s">
        <v>63</v>
      </c>
      <c r="AK1866">
        <v>0</v>
      </c>
      <c r="AL1866" t="s">
        <v>63</v>
      </c>
      <c r="AO1866" t="s">
        <v>4281</v>
      </c>
      <c r="AP1866" t="s">
        <v>742</v>
      </c>
      <c r="AR1866">
        <v>0</v>
      </c>
      <c r="AS1866">
        <v>0</v>
      </c>
      <c r="AT1866">
        <v>0</v>
      </c>
      <c r="AU1866">
        <v>0</v>
      </c>
      <c r="AV1866">
        <v>0</v>
      </c>
      <c r="AW1866">
        <v>0</v>
      </c>
      <c r="BA1866" t="s">
        <v>63</v>
      </c>
      <c r="BE1866" t="s">
        <v>742</v>
      </c>
      <c r="BH1866" t="s">
        <v>4282</v>
      </c>
    </row>
    <row r="1867" spans="1:60" x14ac:dyDescent="0.35">
      <c r="A1867" t="s">
        <v>4175</v>
      </c>
      <c r="B1867">
        <v>10000</v>
      </c>
      <c r="C1867">
        <v>20000</v>
      </c>
      <c r="D1867" s="2">
        <v>45777</v>
      </c>
      <c r="E1867" t="s">
        <v>59</v>
      </c>
      <c r="F1867" t="s">
        <v>4176</v>
      </c>
      <c r="G1867" t="s">
        <v>4079</v>
      </c>
      <c r="H1867" t="s">
        <v>926</v>
      </c>
      <c r="I1867">
        <v>2</v>
      </c>
      <c r="J1867" t="s">
        <v>63</v>
      </c>
      <c r="K1867">
        <v>71</v>
      </c>
      <c r="L1867" t="s">
        <v>6057</v>
      </c>
      <c r="M1867" t="s">
        <v>368</v>
      </c>
      <c r="N1867" t="s">
        <v>3857</v>
      </c>
      <c r="O1867">
        <v>834</v>
      </c>
      <c r="R1867" s="2">
        <v>45777</v>
      </c>
      <c r="T1867">
        <v>6</v>
      </c>
      <c r="U1867" s="3">
        <v>5004</v>
      </c>
      <c r="V1867" t="s">
        <v>65</v>
      </c>
      <c r="W1867">
        <v>83614970001</v>
      </c>
      <c r="X1867">
        <v>0</v>
      </c>
      <c r="Y1867">
        <v>0</v>
      </c>
      <c r="Z1867">
        <v>0</v>
      </c>
      <c r="AA1867">
        <v>0</v>
      </c>
      <c r="AB1867">
        <v>0</v>
      </c>
      <c r="AC1867">
        <v>0</v>
      </c>
      <c r="AF1867">
        <v>0</v>
      </c>
      <c r="AJ1867" t="s">
        <v>63</v>
      </c>
      <c r="AK1867">
        <v>0</v>
      </c>
      <c r="AL1867" t="s">
        <v>63</v>
      </c>
      <c r="AO1867">
        <v>8361497</v>
      </c>
      <c r="AP1867" t="s">
        <v>162</v>
      </c>
      <c r="AR1867">
        <v>0</v>
      </c>
      <c r="AS1867">
        <v>0</v>
      </c>
      <c r="AT1867">
        <v>0</v>
      </c>
      <c r="AU1867">
        <v>0</v>
      </c>
      <c r="AV1867">
        <v>0</v>
      </c>
      <c r="AW1867">
        <v>0</v>
      </c>
      <c r="BA1867" t="s">
        <v>63</v>
      </c>
      <c r="BE1867" t="s">
        <v>162</v>
      </c>
      <c r="BH1867" t="s">
        <v>4080</v>
      </c>
    </row>
    <row r="1868" spans="1:60" x14ac:dyDescent="0.35">
      <c r="A1868" t="s">
        <v>4177</v>
      </c>
      <c r="B1868">
        <v>10000</v>
      </c>
      <c r="C1868">
        <v>20000</v>
      </c>
      <c r="D1868" s="2">
        <v>45777</v>
      </c>
      <c r="E1868" t="s">
        <v>59</v>
      </c>
      <c r="F1868" t="s">
        <v>4178</v>
      </c>
      <c r="G1868" t="s">
        <v>4079</v>
      </c>
      <c r="H1868" t="s">
        <v>926</v>
      </c>
      <c r="I1868">
        <v>2</v>
      </c>
      <c r="J1868" t="s">
        <v>63</v>
      </c>
      <c r="K1868">
        <v>71</v>
      </c>
      <c r="L1868" t="s">
        <v>6057</v>
      </c>
      <c r="M1868" t="s">
        <v>368</v>
      </c>
      <c r="N1868" t="s">
        <v>3857</v>
      </c>
      <c r="O1868" s="3">
        <v>1167</v>
      </c>
      <c r="R1868" s="2">
        <v>45777</v>
      </c>
      <c r="T1868">
        <v>6</v>
      </c>
      <c r="U1868" s="3">
        <v>7002</v>
      </c>
      <c r="V1868" t="s">
        <v>65</v>
      </c>
      <c r="W1868">
        <v>83615120001</v>
      </c>
      <c r="X1868">
        <v>0</v>
      </c>
      <c r="Y1868">
        <v>0</v>
      </c>
      <c r="Z1868">
        <v>0</v>
      </c>
      <c r="AA1868">
        <v>0</v>
      </c>
      <c r="AB1868">
        <v>0</v>
      </c>
      <c r="AC1868">
        <v>0</v>
      </c>
      <c r="AF1868">
        <v>0</v>
      </c>
      <c r="AJ1868" t="s">
        <v>63</v>
      </c>
      <c r="AK1868">
        <v>0</v>
      </c>
      <c r="AL1868" t="s">
        <v>63</v>
      </c>
      <c r="AO1868">
        <v>8361512</v>
      </c>
      <c r="AP1868" t="s">
        <v>162</v>
      </c>
      <c r="AR1868">
        <v>0</v>
      </c>
      <c r="AS1868">
        <v>0</v>
      </c>
      <c r="AT1868">
        <v>0</v>
      </c>
      <c r="AU1868">
        <v>0</v>
      </c>
      <c r="AV1868">
        <v>0</v>
      </c>
      <c r="AW1868">
        <v>0</v>
      </c>
      <c r="BA1868" t="s">
        <v>63</v>
      </c>
      <c r="BE1868" t="s">
        <v>162</v>
      </c>
      <c r="BH1868" t="s">
        <v>4080</v>
      </c>
    </row>
    <row r="1869" spans="1:60" x14ac:dyDescent="0.35">
      <c r="A1869" t="s">
        <v>4400</v>
      </c>
      <c r="B1869">
        <v>10000</v>
      </c>
      <c r="C1869">
        <v>10000</v>
      </c>
      <c r="D1869" s="2">
        <v>45779</v>
      </c>
      <c r="E1869" t="s">
        <v>59</v>
      </c>
      <c r="F1869" t="s">
        <v>4401</v>
      </c>
      <c r="G1869" t="s">
        <v>4079</v>
      </c>
      <c r="H1869" t="s">
        <v>528</v>
      </c>
      <c r="I1869">
        <v>1</v>
      </c>
      <c r="J1869" t="s">
        <v>63</v>
      </c>
      <c r="K1869">
        <v>72</v>
      </c>
      <c r="L1869" t="s">
        <v>6056</v>
      </c>
      <c r="M1869" t="s">
        <v>869</v>
      </c>
      <c r="N1869" t="s">
        <v>3829</v>
      </c>
      <c r="O1869" s="3">
        <v>1750</v>
      </c>
      <c r="R1869" s="2">
        <v>45777</v>
      </c>
      <c r="T1869">
        <v>4</v>
      </c>
      <c r="U1869" s="3">
        <v>7000</v>
      </c>
      <c r="V1869" t="s">
        <v>65</v>
      </c>
      <c r="W1869">
        <v>5000444140001</v>
      </c>
      <c r="X1869">
        <v>0</v>
      </c>
      <c r="Y1869">
        <v>0</v>
      </c>
      <c r="Z1869">
        <v>0</v>
      </c>
      <c r="AA1869">
        <v>0</v>
      </c>
      <c r="AB1869">
        <v>0</v>
      </c>
      <c r="AC1869">
        <v>0</v>
      </c>
      <c r="AF1869">
        <v>0</v>
      </c>
      <c r="AJ1869" t="s">
        <v>63</v>
      </c>
      <c r="AK1869">
        <v>0</v>
      </c>
      <c r="AL1869" t="s">
        <v>63</v>
      </c>
      <c r="AO1869">
        <v>500044414</v>
      </c>
      <c r="AP1869" t="s">
        <v>162</v>
      </c>
      <c r="AR1869">
        <v>0</v>
      </c>
      <c r="AS1869">
        <v>0</v>
      </c>
      <c r="AT1869">
        <v>0</v>
      </c>
      <c r="AU1869">
        <v>0</v>
      </c>
      <c r="AV1869">
        <v>0</v>
      </c>
      <c r="AW1869">
        <v>0</v>
      </c>
      <c r="BA1869" t="s">
        <v>63</v>
      </c>
      <c r="BE1869" t="s">
        <v>162</v>
      </c>
      <c r="BH1869" t="s">
        <v>4402</v>
      </c>
    </row>
    <row r="1870" spans="1:60" x14ac:dyDescent="0.35">
      <c r="A1870" t="s">
        <v>4403</v>
      </c>
      <c r="B1870">
        <v>10000</v>
      </c>
      <c r="C1870">
        <v>10000</v>
      </c>
      <c r="D1870" s="2">
        <v>45779</v>
      </c>
      <c r="E1870" t="s">
        <v>59</v>
      </c>
      <c r="F1870" t="s">
        <v>4404</v>
      </c>
      <c r="G1870" t="s">
        <v>4079</v>
      </c>
      <c r="H1870" t="s">
        <v>528</v>
      </c>
      <c r="I1870">
        <v>1</v>
      </c>
      <c r="J1870" t="s">
        <v>63</v>
      </c>
      <c r="K1870">
        <v>72</v>
      </c>
      <c r="L1870" t="s">
        <v>6056</v>
      </c>
      <c r="M1870" t="s">
        <v>869</v>
      </c>
      <c r="N1870" t="s">
        <v>3829</v>
      </c>
      <c r="O1870" s="3">
        <v>1750</v>
      </c>
      <c r="R1870" s="2">
        <v>45777</v>
      </c>
      <c r="T1870">
        <v>4</v>
      </c>
      <c r="U1870" s="3">
        <v>7000</v>
      </c>
      <c r="V1870" t="s">
        <v>65</v>
      </c>
      <c r="W1870">
        <v>5000444260001</v>
      </c>
      <c r="X1870">
        <v>0</v>
      </c>
      <c r="Y1870">
        <v>0</v>
      </c>
      <c r="Z1870">
        <v>0</v>
      </c>
      <c r="AA1870">
        <v>0</v>
      </c>
      <c r="AB1870">
        <v>0</v>
      </c>
      <c r="AC1870">
        <v>0</v>
      </c>
      <c r="AF1870">
        <v>0</v>
      </c>
      <c r="AJ1870" t="s">
        <v>63</v>
      </c>
      <c r="AK1870">
        <v>0</v>
      </c>
      <c r="AL1870" t="s">
        <v>63</v>
      </c>
      <c r="AO1870">
        <v>500044426</v>
      </c>
      <c r="AP1870" t="s">
        <v>162</v>
      </c>
      <c r="AR1870">
        <v>0</v>
      </c>
      <c r="AS1870">
        <v>0</v>
      </c>
      <c r="AT1870">
        <v>0</v>
      </c>
      <c r="AU1870">
        <v>0</v>
      </c>
      <c r="AV1870">
        <v>0</v>
      </c>
      <c r="AW1870">
        <v>0</v>
      </c>
      <c r="BA1870" t="s">
        <v>63</v>
      </c>
      <c r="BE1870" t="s">
        <v>162</v>
      </c>
      <c r="BH1870" t="s">
        <v>4402</v>
      </c>
    </row>
    <row r="1871" spans="1:60" x14ac:dyDescent="0.35">
      <c r="A1871" t="s">
        <v>4405</v>
      </c>
      <c r="B1871">
        <v>10000</v>
      </c>
      <c r="C1871">
        <v>10000</v>
      </c>
      <c r="D1871" s="2">
        <v>45779</v>
      </c>
      <c r="E1871" t="s">
        <v>59</v>
      </c>
      <c r="F1871" t="s">
        <v>4406</v>
      </c>
      <c r="G1871" t="s">
        <v>4079</v>
      </c>
      <c r="H1871" t="s">
        <v>528</v>
      </c>
      <c r="I1871">
        <v>1</v>
      </c>
      <c r="J1871" t="s">
        <v>63</v>
      </c>
      <c r="K1871">
        <v>72</v>
      </c>
      <c r="L1871" t="s">
        <v>6056</v>
      </c>
      <c r="M1871" t="s">
        <v>869</v>
      </c>
      <c r="N1871" t="s">
        <v>3829</v>
      </c>
      <c r="O1871" s="3">
        <v>1750</v>
      </c>
      <c r="R1871" s="2">
        <v>45777</v>
      </c>
      <c r="T1871">
        <v>4</v>
      </c>
      <c r="U1871" s="3">
        <v>7000</v>
      </c>
      <c r="V1871" t="s">
        <v>65</v>
      </c>
      <c r="W1871">
        <v>5000635520001</v>
      </c>
      <c r="X1871">
        <v>0</v>
      </c>
      <c r="Y1871">
        <v>0</v>
      </c>
      <c r="Z1871">
        <v>0</v>
      </c>
      <c r="AA1871">
        <v>0</v>
      </c>
      <c r="AB1871">
        <v>0</v>
      </c>
      <c r="AC1871">
        <v>0</v>
      </c>
      <c r="AF1871">
        <v>0</v>
      </c>
      <c r="AJ1871" t="s">
        <v>63</v>
      </c>
      <c r="AK1871">
        <v>0</v>
      </c>
      <c r="AL1871" t="s">
        <v>63</v>
      </c>
      <c r="AO1871">
        <v>500063552</v>
      </c>
      <c r="AP1871" t="s">
        <v>162</v>
      </c>
      <c r="AR1871">
        <v>0</v>
      </c>
      <c r="AS1871">
        <v>0</v>
      </c>
      <c r="AT1871">
        <v>0</v>
      </c>
      <c r="AU1871">
        <v>0</v>
      </c>
      <c r="AV1871">
        <v>0</v>
      </c>
      <c r="AW1871">
        <v>0</v>
      </c>
      <c r="BA1871" t="s">
        <v>63</v>
      </c>
      <c r="BE1871" t="s">
        <v>162</v>
      </c>
      <c r="BH1871" t="s">
        <v>4402</v>
      </c>
    </row>
    <row r="1872" spans="1:60" x14ac:dyDescent="0.35">
      <c r="A1872" t="s">
        <v>4407</v>
      </c>
      <c r="B1872">
        <v>10000</v>
      </c>
      <c r="C1872">
        <v>10000</v>
      </c>
      <c r="D1872" s="2">
        <v>45779</v>
      </c>
      <c r="E1872" t="s">
        <v>59</v>
      </c>
      <c r="F1872" t="s">
        <v>4408</v>
      </c>
      <c r="G1872" t="s">
        <v>4079</v>
      </c>
      <c r="H1872" t="s">
        <v>528</v>
      </c>
      <c r="I1872">
        <v>1</v>
      </c>
      <c r="J1872" t="s">
        <v>63</v>
      </c>
      <c r="K1872">
        <v>72</v>
      </c>
      <c r="L1872" t="s">
        <v>6056</v>
      </c>
      <c r="M1872" t="s">
        <v>869</v>
      </c>
      <c r="N1872" t="s">
        <v>3829</v>
      </c>
      <c r="O1872" s="3">
        <v>1750</v>
      </c>
      <c r="R1872" s="2">
        <v>45777</v>
      </c>
      <c r="T1872">
        <v>4</v>
      </c>
      <c r="U1872" s="3">
        <v>7000</v>
      </c>
      <c r="V1872" t="s">
        <v>65</v>
      </c>
      <c r="W1872">
        <v>5000444070001</v>
      </c>
      <c r="X1872">
        <v>0</v>
      </c>
      <c r="Y1872">
        <v>0</v>
      </c>
      <c r="Z1872">
        <v>0</v>
      </c>
      <c r="AA1872">
        <v>0</v>
      </c>
      <c r="AB1872">
        <v>0</v>
      </c>
      <c r="AC1872">
        <v>0</v>
      </c>
      <c r="AF1872">
        <v>0</v>
      </c>
      <c r="AJ1872" t="s">
        <v>63</v>
      </c>
      <c r="AK1872">
        <v>0</v>
      </c>
      <c r="AL1872" t="s">
        <v>63</v>
      </c>
      <c r="AO1872">
        <v>500044407</v>
      </c>
      <c r="AP1872" t="s">
        <v>162</v>
      </c>
      <c r="AR1872">
        <v>0</v>
      </c>
      <c r="AS1872">
        <v>0</v>
      </c>
      <c r="AT1872">
        <v>0</v>
      </c>
      <c r="AU1872">
        <v>0</v>
      </c>
      <c r="AV1872">
        <v>0</v>
      </c>
      <c r="AW1872">
        <v>0</v>
      </c>
      <c r="BA1872" t="s">
        <v>63</v>
      </c>
      <c r="BE1872" t="s">
        <v>162</v>
      </c>
      <c r="BH1872" t="s">
        <v>4409</v>
      </c>
    </row>
    <row r="1873" spans="1:60" x14ac:dyDescent="0.35">
      <c r="A1873" t="s">
        <v>4283</v>
      </c>
      <c r="B1873">
        <v>10000</v>
      </c>
      <c r="C1873">
        <v>10000</v>
      </c>
      <c r="D1873" s="2">
        <v>45777</v>
      </c>
      <c r="E1873" t="s">
        <v>59</v>
      </c>
      <c r="F1873" t="s">
        <v>4284</v>
      </c>
      <c r="G1873" t="s">
        <v>4285</v>
      </c>
      <c r="H1873" t="s">
        <v>4286</v>
      </c>
      <c r="I1873">
        <v>1</v>
      </c>
      <c r="J1873" t="s">
        <v>63</v>
      </c>
      <c r="K1873">
        <v>61</v>
      </c>
      <c r="L1873" t="s">
        <v>6046</v>
      </c>
      <c r="M1873" t="s">
        <v>209</v>
      </c>
      <c r="N1873" t="s">
        <v>3802</v>
      </c>
      <c r="O1873">
        <v>200</v>
      </c>
      <c r="R1873" s="2">
        <v>45777</v>
      </c>
      <c r="T1873">
        <v>1</v>
      </c>
      <c r="U1873">
        <v>200</v>
      </c>
      <c r="V1873" t="s">
        <v>65</v>
      </c>
      <c r="W1873" t="s">
        <v>768</v>
      </c>
      <c r="X1873">
        <v>0</v>
      </c>
      <c r="Y1873">
        <v>0</v>
      </c>
      <c r="Z1873">
        <v>0</v>
      </c>
      <c r="AA1873">
        <v>0</v>
      </c>
      <c r="AB1873">
        <v>0</v>
      </c>
      <c r="AC1873">
        <v>0</v>
      </c>
      <c r="AF1873">
        <v>0</v>
      </c>
      <c r="AJ1873" t="s">
        <v>63</v>
      </c>
      <c r="AK1873">
        <v>0</v>
      </c>
      <c r="AL1873" t="s">
        <v>63</v>
      </c>
      <c r="AO1873" t="s">
        <v>769</v>
      </c>
      <c r="AP1873" t="s">
        <v>762</v>
      </c>
      <c r="AR1873">
        <v>0</v>
      </c>
      <c r="AS1873">
        <v>0</v>
      </c>
      <c r="AT1873">
        <v>0</v>
      </c>
      <c r="AU1873">
        <v>0</v>
      </c>
      <c r="AV1873">
        <v>0</v>
      </c>
      <c r="AW1873">
        <v>0</v>
      </c>
      <c r="BA1873" t="s">
        <v>63</v>
      </c>
      <c r="BE1873" t="s">
        <v>762</v>
      </c>
      <c r="BH1873" t="s">
        <v>4287</v>
      </c>
    </row>
    <row r="1874" spans="1:60" x14ac:dyDescent="0.35">
      <c r="A1874" t="s">
        <v>4347</v>
      </c>
      <c r="B1874">
        <v>10000</v>
      </c>
      <c r="C1874">
        <v>10000</v>
      </c>
      <c r="D1874" s="2">
        <v>45779</v>
      </c>
      <c r="E1874" t="s">
        <v>59</v>
      </c>
      <c r="F1874" t="s">
        <v>4348</v>
      </c>
      <c r="G1874" t="s">
        <v>4349</v>
      </c>
      <c r="H1874" t="s">
        <v>4350</v>
      </c>
      <c r="I1874">
        <v>1</v>
      </c>
      <c r="J1874" t="s">
        <v>63</v>
      </c>
      <c r="K1874">
        <v>31</v>
      </c>
      <c r="L1874" t="s">
        <v>6061</v>
      </c>
      <c r="M1874" t="s">
        <v>2529</v>
      </c>
      <c r="N1874" t="s">
        <v>3807</v>
      </c>
      <c r="O1874" s="3">
        <v>2500</v>
      </c>
      <c r="R1874" s="2">
        <v>45777</v>
      </c>
      <c r="T1874">
        <v>40</v>
      </c>
      <c r="U1874" s="3">
        <v>100000</v>
      </c>
      <c r="V1874" t="s">
        <v>65</v>
      </c>
      <c r="W1874" t="s">
        <v>4351</v>
      </c>
      <c r="X1874">
        <v>0</v>
      </c>
      <c r="Y1874">
        <v>0</v>
      </c>
      <c r="Z1874">
        <v>0</v>
      </c>
      <c r="AA1874">
        <v>0</v>
      </c>
      <c r="AB1874">
        <v>0</v>
      </c>
      <c r="AC1874">
        <v>0</v>
      </c>
      <c r="AF1874">
        <v>0</v>
      </c>
      <c r="AJ1874" t="s">
        <v>63</v>
      </c>
      <c r="AK1874">
        <v>0</v>
      </c>
      <c r="AL1874" t="s">
        <v>63</v>
      </c>
      <c r="AO1874" t="s">
        <v>4352</v>
      </c>
      <c r="AP1874" t="s">
        <v>1347</v>
      </c>
      <c r="AR1874">
        <v>0</v>
      </c>
      <c r="AS1874">
        <v>0</v>
      </c>
      <c r="AT1874">
        <v>0</v>
      </c>
      <c r="AU1874">
        <v>0</v>
      </c>
      <c r="AV1874">
        <v>0</v>
      </c>
      <c r="AW1874">
        <v>0</v>
      </c>
      <c r="BA1874" t="s">
        <v>63</v>
      </c>
      <c r="BE1874" t="s">
        <v>1347</v>
      </c>
      <c r="BH1874" t="s">
        <v>4353</v>
      </c>
    </row>
    <row r="1875" spans="1:60" x14ac:dyDescent="0.35">
      <c r="A1875" t="s">
        <v>4288</v>
      </c>
      <c r="B1875">
        <v>10000</v>
      </c>
      <c r="C1875">
        <v>10000</v>
      </c>
      <c r="D1875" s="2">
        <v>45777</v>
      </c>
      <c r="E1875" t="s">
        <v>59</v>
      </c>
      <c r="F1875" t="s">
        <v>4271</v>
      </c>
      <c r="G1875" t="s">
        <v>339</v>
      </c>
      <c r="H1875" t="s">
        <v>4272</v>
      </c>
      <c r="I1875">
        <v>1</v>
      </c>
      <c r="J1875" t="s">
        <v>63</v>
      </c>
      <c r="K1875">
        <v>78</v>
      </c>
      <c r="L1875" t="s">
        <v>6047</v>
      </c>
      <c r="M1875" t="s">
        <v>216</v>
      </c>
      <c r="N1875" t="s">
        <v>3803</v>
      </c>
      <c r="O1875">
        <v>100</v>
      </c>
      <c r="R1875" s="2">
        <v>45777</v>
      </c>
      <c r="T1875">
        <v>1</v>
      </c>
      <c r="U1875">
        <v>100</v>
      </c>
      <c r="V1875" t="s">
        <v>65</v>
      </c>
      <c r="W1875" t="s">
        <v>4273</v>
      </c>
      <c r="X1875">
        <v>0</v>
      </c>
      <c r="Y1875">
        <v>0</v>
      </c>
      <c r="Z1875">
        <v>0</v>
      </c>
      <c r="AA1875">
        <v>0</v>
      </c>
      <c r="AB1875">
        <v>0</v>
      </c>
      <c r="AC1875">
        <v>0</v>
      </c>
      <c r="AF1875">
        <v>0</v>
      </c>
      <c r="AJ1875" t="s">
        <v>63</v>
      </c>
      <c r="AK1875">
        <v>0</v>
      </c>
      <c r="AL1875" t="s">
        <v>63</v>
      </c>
      <c r="AO1875" t="s">
        <v>4274</v>
      </c>
      <c r="AP1875" t="s">
        <v>3973</v>
      </c>
      <c r="AR1875">
        <v>0</v>
      </c>
      <c r="AS1875">
        <v>0</v>
      </c>
      <c r="AT1875">
        <v>0</v>
      </c>
      <c r="AU1875">
        <v>0</v>
      </c>
      <c r="AV1875">
        <v>0</v>
      </c>
      <c r="AW1875">
        <v>0</v>
      </c>
      <c r="BA1875" t="s">
        <v>63</v>
      </c>
      <c r="BE1875" t="s">
        <v>3973</v>
      </c>
      <c r="BH1875" t="s">
        <v>4289</v>
      </c>
    </row>
    <row r="1876" spans="1:60" x14ac:dyDescent="0.35">
      <c r="A1876" t="s">
        <v>4354</v>
      </c>
      <c r="B1876">
        <v>10000</v>
      </c>
      <c r="C1876">
        <v>10000</v>
      </c>
      <c r="D1876" s="2">
        <v>45779</v>
      </c>
      <c r="E1876" t="s">
        <v>59</v>
      </c>
      <c r="F1876" t="s">
        <v>4348</v>
      </c>
      <c r="G1876" t="s">
        <v>2739</v>
      </c>
      <c r="H1876" t="s">
        <v>1903</v>
      </c>
      <c r="I1876">
        <v>1</v>
      </c>
      <c r="J1876" t="s">
        <v>63</v>
      </c>
      <c r="K1876">
        <v>59</v>
      </c>
      <c r="L1876" t="s">
        <v>6045</v>
      </c>
      <c r="M1876" t="s">
        <v>73</v>
      </c>
      <c r="N1876" t="s">
        <v>3811</v>
      </c>
      <c r="O1876" s="3">
        <v>1298</v>
      </c>
      <c r="R1876" s="2">
        <v>45777</v>
      </c>
      <c r="T1876">
        <v>2</v>
      </c>
      <c r="U1876" s="3">
        <v>2595</v>
      </c>
      <c r="V1876" t="s">
        <v>65</v>
      </c>
      <c r="W1876">
        <v>150387540001</v>
      </c>
      <c r="X1876">
        <v>0</v>
      </c>
      <c r="Y1876">
        <v>0</v>
      </c>
      <c r="Z1876">
        <v>0</v>
      </c>
      <c r="AA1876">
        <v>0</v>
      </c>
      <c r="AB1876">
        <v>0</v>
      </c>
      <c r="AC1876">
        <v>0</v>
      </c>
      <c r="AF1876">
        <v>0</v>
      </c>
      <c r="AJ1876" t="s">
        <v>63</v>
      </c>
      <c r="AK1876">
        <v>0</v>
      </c>
      <c r="AL1876" t="s">
        <v>63</v>
      </c>
      <c r="AO1876">
        <v>15038754</v>
      </c>
      <c r="AP1876" t="s">
        <v>571</v>
      </c>
      <c r="AR1876">
        <v>0</v>
      </c>
      <c r="AS1876">
        <v>0</v>
      </c>
      <c r="AT1876">
        <v>0</v>
      </c>
      <c r="AU1876">
        <v>0</v>
      </c>
      <c r="AV1876">
        <v>0</v>
      </c>
      <c r="AW1876">
        <v>0</v>
      </c>
      <c r="BA1876" t="s">
        <v>63</v>
      </c>
      <c r="BE1876" t="s">
        <v>571</v>
      </c>
      <c r="BH1876" t="s">
        <v>4355</v>
      </c>
    </row>
    <row r="1877" spans="1:60" x14ac:dyDescent="0.35">
      <c r="A1877" t="s">
        <v>4354</v>
      </c>
      <c r="B1877">
        <v>20000</v>
      </c>
      <c r="C1877">
        <v>10000</v>
      </c>
      <c r="D1877" s="2">
        <v>45779</v>
      </c>
      <c r="E1877" t="s">
        <v>59</v>
      </c>
      <c r="F1877" t="s">
        <v>4348</v>
      </c>
      <c r="G1877" t="s">
        <v>2739</v>
      </c>
      <c r="H1877" t="s">
        <v>1903</v>
      </c>
      <c r="I1877">
        <v>1</v>
      </c>
      <c r="J1877" t="s">
        <v>63</v>
      </c>
      <c r="K1877">
        <v>59</v>
      </c>
      <c r="L1877" t="s">
        <v>6045</v>
      </c>
      <c r="M1877" t="s">
        <v>73</v>
      </c>
      <c r="N1877" t="s">
        <v>3811</v>
      </c>
      <c r="O1877" s="3">
        <v>1298</v>
      </c>
      <c r="R1877" s="2">
        <v>45777</v>
      </c>
      <c r="T1877">
        <v>2</v>
      </c>
      <c r="U1877" s="3">
        <v>2595</v>
      </c>
      <c r="V1877" t="s">
        <v>65</v>
      </c>
      <c r="W1877">
        <v>150387540001</v>
      </c>
      <c r="X1877">
        <v>0</v>
      </c>
      <c r="Y1877">
        <v>0</v>
      </c>
      <c r="Z1877">
        <v>0</v>
      </c>
      <c r="AA1877">
        <v>0</v>
      </c>
      <c r="AB1877">
        <v>0</v>
      </c>
      <c r="AC1877">
        <v>0</v>
      </c>
      <c r="AF1877">
        <v>0</v>
      </c>
      <c r="AJ1877" t="s">
        <v>63</v>
      </c>
      <c r="AK1877">
        <v>0</v>
      </c>
      <c r="AL1877" t="s">
        <v>63</v>
      </c>
      <c r="AO1877">
        <v>15038754</v>
      </c>
      <c r="AP1877" t="s">
        <v>571</v>
      </c>
      <c r="AR1877">
        <v>0</v>
      </c>
      <c r="AS1877">
        <v>0</v>
      </c>
      <c r="AT1877">
        <v>0</v>
      </c>
      <c r="AU1877">
        <v>0</v>
      </c>
      <c r="AV1877">
        <v>0</v>
      </c>
      <c r="AW1877">
        <v>0</v>
      </c>
      <c r="BA1877" t="s">
        <v>63</v>
      </c>
      <c r="BE1877" t="s">
        <v>571</v>
      </c>
      <c r="BH1877" t="s">
        <v>4355</v>
      </c>
    </row>
    <row r="1878" spans="1:60" x14ac:dyDescent="0.35">
      <c r="A1878" t="s">
        <v>4354</v>
      </c>
      <c r="B1878">
        <v>30000</v>
      </c>
      <c r="C1878">
        <v>10000</v>
      </c>
      <c r="D1878" s="2">
        <v>45779</v>
      </c>
      <c r="E1878" t="s">
        <v>59</v>
      </c>
      <c r="F1878" t="s">
        <v>4348</v>
      </c>
      <c r="G1878" t="s">
        <v>2739</v>
      </c>
      <c r="H1878" t="s">
        <v>1903</v>
      </c>
      <c r="I1878">
        <v>1</v>
      </c>
      <c r="J1878" t="s">
        <v>63</v>
      </c>
      <c r="K1878">
        <v>59</v>
      </c>
      <c r="L1878" t="s">
        <v>6045</v>
      </c>
      <c r="M1878" t="s">
        <v>73</v>
      </c>
      <c r="N1878" t="s">
        <v>3811</v>
      </c>
      <c r="O1878" s="3">
        <v>2595</v>
      </c>
      <c r="R1878" s="2">
        <v>45777</v>
      </c>
      <c r="T1878">
        <v>2</v>
      </c>
      <c r="U1878" s="3">
        <v>5190</v>
      </c>
      <c r="V1878" t="s">
        <v>65</v>
      </c>
      <c r="W1878">
        <v>150387540001</v>
      </c>
      <c r="X1878">
        <v>0</v>
      </c>
      <c r="Y1878">
        <v>0</v>
      </c>
      <c r="Z1878">
        <v>0</v>
      </c>
      <c r="AA1878">
        <v>0</v>
      </c>
      <c r="AB1878">
        <v>0</v>
      </c>
      <c r="AC1878">
        <v>0</v>
      </c>
      <c r="AF1878">
        <v>0</v>
      </c>
      <c r="AJ1878" t="s">
        <v>63</v>
      </c>
      <c r="AK1878">
        <v>0</v>
      </c>
      <c r="AL1878" t="s">
        <v>63</v>
      </c>
      <c r="AO1878">
        <v>15038754</v>
      </c>
      <c r="AP1878" t="s">
        <v>571</v>
      </c>
      <c r="AR1878">
        <v>0</v>
      </c>
      <c r="AS1878">
        <v>0</v>
      </c>
      <c r="AT1878">
        <v>0</v>
      </c>
      <c r="AU1878">
        <v>0</v>
      </c>
      <c r="AV1878">
        <v>0</v>
      </c>
      <c r="AW1878">
        <v>0</v>
      </c>
      <c r="BA1878" t="s">
        <v>63</v>
      </c>
      <c r="BE1878" t="s">
        <v>571</v>
      </c>
      <c r="BH1878" t="s">
        <v>4355</v>
      </c>
    </row>
    <row r="1879" spans="1:60" x14ac:dyDescent="0.35">
      <c r="A1879" t="s">
        <v>4356</v>
      </c>
      <c r="B1879">
        <v>10000</v>
      </c>
      <c r="C1879">
        <v>30000</v>
      </c>
      <c r="D1879" s="2">
        <v>45779</v>
      </c>
      <c r="E1879" t="s">
        <v>59</v>
      </c>
      <c r="F1879" t="s">
        <v>4357</v>
      </c>
      <c r="G1879" t="s">
        <v>1428</v>
      </c>
      <c r="H1879" t="s">
        <v>1429</v>
      </c>
      <c r="I1879">
        <v>2</v>
      </c>
      <c r="J1879" t="s">
        <v>63</v>
      </c>
      <c r="K1879">
        <v>63</v>
      </c>
      <c r="L1879" t="s">
        <v>6051</v>
      </c>
      <c r="M1879" t="s">
        <v>136</v>
      </c>
      <c r="N1879" t="s">
        <v>3850</v>
      </c>
      <c r="O1879" s="3">
        <v>5000</v>
      </c>
      <c r="R1879" s="2">
        <v>45777</v>
      </c>
      <c r="T1879">
        <v>16</v>
      </c>
      <c r="U1879" s="3">
        <v>80000</v>
      </c>
      <c r="V1879" t="s">
        <v>65</v>
      </c>
      <c r="W1879" t="s">
        <v>2383</v>
      </c>
      <c r="X1879">
        <v>0</v>
      </c>
      <c r="Y1879">
        <v>0</v>
      </c>
      <c r="Z1879">
        <v>0</v>
      </c>
      <c r="AA1879">
        <v>0</v>
      </c>
      <c r="AB1879">
        <v>0</v>
      </c>
      <c r="AC1879">
        <v>0</v>
      </c>
      <c r="AF1879">
        <v>0</v>
      </c>
      <c r="AJ1879" t="s">
        <v>63</v>
      </c>
      <c r="AK1879">
        <v>0</v>
      </c>
      <c r="AL1879" t="s">
        <v>63</v>
      </c>
      <c r="AO1879" t="s">
        <v>2384</v>
      </c>
      <c r="AP1879" t="s">
        <v>170</v>
      </c>
      <c r="AR1879">
        <v>0</v>
      </c>
      <c r="AS1879">
        <v>0</v>
      </c>
      <c r="AT1879">
        <v>0</v>
      </c>
      <c r="AU1879">
        <v>0</v>
      </c>
      <c r="AV1879">
        <v>0</v>
      </c>
      <c r="AW1879">
        <v>0</v>
      </c>
      <c r="BA1879" t="s">
        <v>63</v>
      </c>
      <c r="BE1879" t="s">
        <v>170</v>
      </c>
      <c r="BH1879" t="s">
        <v>4358</v>
      </c>
    </row>
    <row r="1880" spans="1:60" x14ac:dyDescent="0.35">
      <c r="A1880" t="s">
        <v>4359</v>
      </c>
      <c r="B1880">
        <v>10000</v>
      </c>
      <c r="C1880">
        <v>20000</v>
      </c>
      <c r="D1880" s="2">
        <v>45779</v>
      </c>
      <c r="E1880" t="s">
        <v>59</v>
      </c>
      <c r="F1880" t="s">
        <v>4360</v>
      </c>
      <c r="G1880" t="s">
        <v>1428</v>
      </c>
      <c r="H1880" t="s">
        <v>1429</v>
      </c>
      <c r="I1880">
        <v>2</v>
      </c>
      <c r="J1880" t="s">
        <v>63</v>
      </c>
      <c r="K1880">
        <v>63</v>
      </c>
      <c r="L1880" t="s">
        <v>6051</v>
      </c>
      <c r="M1880" t="s">
        <v>136</v>
      </c>
      <c r="N1880" t="s">
        <v>3850</v>
      </c>
      <c r="O1880" s="3">
        <v>2500</v>
      </c>
      <c r="R1880" s="2">
        <v>45777</v>
      </c>
      <c r="T1880">
        <v>16</v>
      </c>
      <c r="U1880" s="3">
        <v>40000</v>
      </c>
      <c r="V1880" t="s">
        <v>65</v>
      </c>
      <c r="W1880" t="s">
        <v>3655</v>
      </c>
      <c r="X1880">
        <v>0</v>
      </c>
      <c r="Y1880">
        <v>0</v>
      </c>
      <c r="Z1880">
        <v>0</v>
      </c>
      <c r="AA1880">
        <v>0</v>
      </c>
      <c r="AB1880">
        <v>0</v>
      </c>
      <c r="AC1880">
        <v>0</v>
      </c>
      <c r="AF1880">
        <v>0</v>
      </c>
      <c r="AJ1880" t="s">
        <v>63</v>
      </c>
      <c r="AK1880">
        <v>0</v>
      </c>
      <c r="AL1880" t="s">
        <v>63</v>
      </c>
      <c r="AO1880" t="s">
        <v>3656</v>
      </c>
      <c r="AP1880" t="s">
        <v>275</v>
      </c>
      <c r="AR1880">
        <v>0</v>
      </c>
      <c r="AS1880">
        <v>0</v>
      </c>
      <c r="AT1880">
        <v>0</v>
      </c>
      <c r="AU1880">
        <v>0</v>
      </c>
      <c r="AV1880">
        <v>0</v>
      </c>
      <c r="AW1880">
        <v>0</v>
      </c>
      <c r="BA1880" t="s">
        <v>63</v>
      </c>
      <c r="BE1880" t="s">
        <v>275</v>
      </c>
      <c r="BH1880" t="s">
        <v>4361</v>
      </c>
    </row>
    <row r="1881" spans="1:60" x14ac:dyDescent="0.35">
      <c r="A1881" t="s">
        <v>4362</v>
      </c>
      <c r="B1881">
        <v>10000</v>
      </c>
      <c r="C1881">
        <v>20000</v>
      </c>
      <c r="D1881" s="2">
        <v>45779</v>
      </c>
      <c r="E1881" t="s">
        <v>59</v>
      </c>
      <c r="F1881" t="s">
        <v>4363</v>
      </c>
      <c r="G1881" t="s">
        <v>1428</v>
      </c>
      <c r="H1881" t="s">
        <v>1429</v>
      </c>
      <c r="I1881">
        <v>2</v>
      </c>
      <c r="J1881" t="s">
        <v>63</v>
      </c>
      <c r="K1881">
        <v>63</v>
      </c>
      <c r="L1881" t="s">
        <v>6051</v>
      </c>
      <c r="M1881" t="s">
        <v>136</v>
      </c>
      <c r="N1881" t="s">
        <v>3850</v>
      </c>
      <c r="O1881" s="3">
        <v>2500</v>
      </c>
      <c r="R1881" s="2">
        <v>45777</v>
      </c>
      <c r="T1881">
        <v>16</v>
      </c>
      <c r="U1881" s="3">
        <v>40000</v>
      </c>
      <c r="V1881" t="s">
        <v>65</v>
      </c>
      <c r="W1881" t="s">
        <v>2383</v>
      </c>
      <c r="X1881">
        <v>0</v>
      </c>
      <c r="Y1881">
        <v>0</v>
      </c>
      <c r="Z1881">
        <v>0</v>
      </c>
      <c r="AA1881">
        <v>0</v>
      </c>
      <c r="AB1881">
        <v>0</v>
      </c>
      <c r="AC1881">
        <v>0</v>
      </c>
      <c r="AF1881">
        <v>0</v>
      </c>
      <c r="AJ1881" t="s">
        <v>63</v>
      </c>
      <c r="AK1881">
        <v>0</v>
      </c>
      <c r="AL1881" t="s">
        <v>63</v>
      </c>
      <c r="AO1881" t="s">
        <v>2384</v>
      </c>
      <c r="AP1881" t="s">
        <v>275</v>
      </c>
      <c r="AR1881">
        <v>0</v>
      </c>
      <c r="AS1881">
        <v>0</v>
      </c>
      <c r="AT1881">
        <v>0</v>
      </c>
      <c r="AU1881">
        <v>0</v>
      </c>
      <c r="AV1881">
        <v>0</v>
      </c>
      <c r="AW1881">
        <v>0</v>
      </c>
      <c r="BA1881" t="s">
        <v>63</v>
      </c>
      <c r="BE1881" t="s">
        <v>275</v>
      </c>
      <c r="BH1881" t="s">
        <v>4364</v>
      </c>
    </row>
    <row r="1882" spans="1:60" x14ac:dyDescent="0.35">
      <c r="A1882" t="s">
        <v>4290</v>
      </c>
      <c r="B1882">
        <v>10000</v>
      </c>
      <c r="C1882">
        <v>20000</v>
      </c>
      <c r="D1882" s="2">
        <v>45777</v>
      </c>
      <c r="E1882" t="s">
        <v>59</v>
      </c>
      <c r="F1882" s="4">
        <v>0.53704861111111113</v>
      </c>
      <c r="G1882" t="s">
        <v>1515</v>
      </c>
      <c r="H1882" t="s">
        <v>4291</v>
      </c>
      <c r="I1882">
        <v>1</v>
      </c>
      <c r="J1882" t="s">
        <v>63</v>
      </c>
      <c r="K1882">
        <v>78</v>
      </c>
      <c r="L1882" t="s">
        <v>6047</v>
      </c>
      <c r="M1882" t="s">
        <v>216</v>
      </c>
      <c r="N1882" t="s">
        <v>3803</v>
      </c>
      <c r="O1882" s="3">
        <v>1000</v>
      </c>
      <c r="R1882" s="2">
        <v>45777</v>
      </c>
      <c r="T1882">
        <v>3</v>
      </c>
      <c r="U1882" s="3">
        <v>3000</v>
      </c>
      <c r="V1882" t="s">
        <v>65</v>
      </c>
      <c r="W1882" t="s">
        <v>4292</v>
      </c>
      <c r="X1882">
        <v>0</v>
      </c>
      <c r="Y1882">
        <v>0</v>
      </c>
      <c r="Z1882">
        <v>0</v>
      </c>
      <c r="AA1882">
        <v>0</v>
      </c>
      <c r="AB1882">
        <v>0</v>
      </c>
      <c r="AC1882">
        <v>0</v>
      </c>
      <c r="AF1882">
        <v>0</v>
      </c>
      <c r="AJ1882" t="s">
        <v>63</v>
      </c>
      <c r="AK1882">
        <v>0</v>
      </c>
      <c r="AL1882" t="s">
        <v>63</v>
      </c>
      <c r="AO1882" t="s">
        <v>4293</v>
      </c>
      <c r="AP1882" t="s">
        <v>4294</v>
      </c>
      <c r="AR1882">
        <v>0</v>
      </c>
      <c r="AS1882">
        <v>0</v>
      </c>
      <c r="AT1882">
        <v>0</v>
      </c>
      <c r="AU1882">
        <v>0</v>
      </c>
      <c r="AV1882">
        <v>0</v>
      </c>
      <c r="AW1882">
        <v>0</v>
      </c>
      <c r="BA1882" t="s">
        <v>63</v>
      </c>
      <c r="BE1882" t="s">
        <v>4294</v>
      </c>
      <c r="BH1882" t="s">
        <v>4295</v>
      </c>
    </row>
    <row r="1883" spans="1:60" x14ac:dyDescent="0.35">
      <c r="A1883" t="s">
        <v>4410</v>
      </c>
      <c r="B1883">
        <v>10000</v>
      </c>
      <c r="C1883">
        <v>10000</v>
      </c>
      <c r="D1883" s="2">
        <v>45779</v>
      </c>
      <c r="E1883" t="s">
        <v>59</v>
      </c>
      <c r="F1883" s="4">
        <v>0.48375000000000001</v>
      </c>
      <c r="G1883" t="s">
        <v>2398</v>
      </c>
      <c r="H1883" t="s">
        <v>4222</v>
      </c>
      <c r="I1883">
        <v>1</v>
      </c>
      <c r="J1883" t="s">
        <v>63</v>
      </c>
      <c r="K1883">
        <v>86</v>
      </c>
      <c r="L1883" t="s">
        <v>6043</v>
      </c>
      <c r="M1883" t="s">
        <v>1696</v>
      </c>
      <c r="N1883" t="s">
        <v>3840</v>
      </c>
      <c r="O1883" s="3">
        <v>27500</v>
      </c>
      <c r="R1883" s="2">
        <v>45777</v>
      </c>
      <c r="T1883">
        <v>2</v>
      </c>
      <c r="U1883" s="3">
        <v>55000</v>
      </c>
      <c r="V1883" t="s">
        <v>65</v>
      </c>
      <c r="W1883" s="7">
        <v>3000000434630000</v>
      </c>
      <c r="X1883">
        <v>0</v>
      </c>
      <c r="Y1883">
        <v>0</v>
      </c>
      <c r="Z1883">
        <v>0</v>
      </c>
      <c r="AA1883">
        <v>0</v>
      </c>
      <c r="AB1883">
        <v>0</v>
      </c>
      <c r="AC1883">
        <v>0</v>
      </c>
      <c r="AF1883">
        <v>0</v>
      </c>
      <c r="AJ1883" t="s">
        <v>63</v>
      </c>
      <c r="AK1883">
        <v>0</v>
      </c>
      <c r="AL1883" t="s">
        <v>63</v>
      </c>
      <c r="AO1883" s="7">
        <v>300000043463</v>
      </c>
      <c r="AP1883" t="s">
        <v>4225</v>
      </c>
      <c r="AR1883">
        <v>0</v>
      </c>
      <c r="AS1883">
        <v>0</v>
      </c>
      <c r="AT1883">
        <v>0</v>
      </c>
      <c r="AU1883">
        <v>0</v>
      </c>
      <c r="AV1883">
        <v>0</v>
      </c>
      <c r="AW1883">
        <v>0</v>
      </c>
      <c r="BA1883" t="s">
        <v>63</v>
      </c>
      <c r="BE1883" t="s">
        <v>4225</v>
      </c>
      <c r="BH1883" t="s">
        <v>4411</v>
      </c>
    </row>
    <row r="1884" spans="1:60" x14ac:dyDescent="0.35">
      <c r="A1884" t="s">
        <v>4365</v>
      </c>
      <c r="B1884">
        <v>10000</v>
      </c>
      <c r="C1884">
        <v>10000</v>
      </c>
      <c r="D1884" s="2">
        <v>45779</v>
      </c>
      <c r="E1884" t="s">
        <v>59</v>
      </c>
      <c r="F1884" t="s">
        <v>4339</v>
      </c>
      <c r="G1884" t="s">
        <v>4319</v>
      </c>
      <c r="H1884" t="s">
        <v>2696</v>
      </c>
      <c r="I1884">
        <v>1</v>
      </c>
      <c r="J1884" t="s">
        <v>63</v>
      </c>
      <c r="K1884">
        <v>32</v>
      </c>
      <c r="L1884" t="s">
        <v>6064</v>
      </c>
      <c r="M1884" t="s">
        <v>516</v>
      </c>
      <c r="N1884" t="s">
        <v>3833</v>
      </c>
      <c r="O1884" s="3">
        <v>1000</v>
      </c>
      <c r="R1884" s="2">
        <v>45777</v>
      </c>
      <c r="T1884">
        <v>1</v>
      </c>
      <c r="U1884" s="3">
        <v>1000</v>
      </c>
      <c r="V1884" t="s">
        <v>65</v>
      </c>
      <c r="W1884">
        <v>4.40170086001E+17</v>
      </c>
      <c r="X1884">
        <v>0</v>
      </c>
      <c r="Y1884">
        <v>0</v>
      </c>
      <c r="Z1884">
        <v>0</v>
      </c>
      <c r="AA1884">
        <v>0</v>
      </c>
      <c r="AB1884">
        <v>0</v>
      </c>
      <c r="AC1884">
        <v>0</v>
      </c>
      <c r="AF1884">
        <v>0</v>
      </c>
      <c r="AJ1884" t="s">
        <v>63</v>
      </c>
      <c r="AK1884">
        <v>0</v>
      </c>
      <c r="AL1884" t="s">
        <v>63</v>
      </c>
      <c r="AO1884">
        <v>44017008600100</v>
      </c>
      <c r="AP1884" t="s">
        <v>217</v>
      </c>
      <c r="AR1884">
        <v>0</v>
      </c>
      <c r="AS1884">
        <v>0</v>
      </c>
      <c r="AT1884">
        <v>0</v>
      </c>
      <c r="AU1884">
        <v>0</v>
      </c>
      <c r="AV1884">
        <v>0</v>
      </c>
      <c r="AW1884">
        <v>0</v>
      </c>
      <c r="BA1884" t="s">
        <v>63</v>
      </c>
      <c r="BE1884" t="s">
        <v>217</v>
      </c>
      <c r="BH1884" t="s">
        <v>4366</v>
      </c>
    </row>
    <row r="1885" spans="1:60" x14ac:dyDescent="0.35">
      <c r="A1885" t="s">
        <v>4367</v>
      </c>
      <c r="B1885">
        <v>10000</v>
      </c>
      <c r="C1885">
        <v>20000</v>
      </c>
      <c r="D1885" s="2">
        <v>45779</v>
      </c>
      <c r="E1885" t="s">
        <v>59</v>
      </c>
      <c r="F1885" t="s">
        <v>4339</v>
      </c>
      <c r="G1885" t="s">
        <v>4072</v>
      </c>
      <c r="H1885" t="s">
        <v>1401</v>
      </c>
      <c r="I1885">
        <v>1</v>
      </c>
      <c r="J1885" t="s">
        <v>63</v>
      </c>
      <c r="K1885">
        <v>94</v>
      </c>
      <c r="L1885" t="s">
        <v>6050</v>
      </c>
      <c r="M1885" t="s">
        <v>81</v>
      </c>
      <c r="N1885" t="s">
        <v>3825</v>
      </c>
      <c r="O1885" s="3">
        <v>3000</v>
      </c>
      <c r="R1885" s="2">
        <v>45777</v>
      </c>
      <c r="T1885">
        <v>4</v>
      </c>
      <c r="U1885" s="3">
        <v>12000</v>
      </c>
      <c r="V1885" t="s">
        <v>65</v>
      </c>
      <c r="W1885" t="s">
        <v>1406</v>
      </c>
      <c r="X1885">
        <v>0</v>
      </c>
      <c r="Y1885">
        <v>0</v>
      </c>
      <c r="Z1885">
        <v>0</v>
      </c>
      <c r="AA1885">
        <v>0</v>
      </c>
      <c r="AB1885">
        <v>0</v>
      </c>
      <c r="AC1885">
        <v>0</v>
      </c>
      <c r="AF1885">
        <v>0</v>
      </c>
      <c r="AJ1885" t="s">
        <v>63</v>
      </c>
      <c r="AK1885">
        <v>0</v>
      </c>
      <c r="AL1885" t="s">
        <v>63</v>
      </c>
      <c r="AO1885" t="s">
        <v>1407</v>
      </c>
      <c r="AP1885" t="s">
        <v>84</v>
      </c>
      <c r="AR1885">
        <v>0</v>
      </c>
      <c r="AS1885">
        <v>0</v>
      </c>
      <c r="AT1885">
        <v>0</v>
      </c>
      <c r="AU1885">
        <v>0</v>
      </c>
      <c r="AV1885">
        <v>0</v>
      </c>
      <c r="AW1885">
        <v>0</v>
      </c>
      <c r="BA1885" t="s">
        <v>63</v>
      </c>
      <c r="BE1885" t="s">
        <v>84</v>
      </c>
      <c r="BH1885" t="s">
        <v>4368</v>
      </c>
    </row>
    <row r="1886" spans="1:60" x14ac:dyDescent="0.35">
      <c r="A1886" t="s">
        <v>4296</v>
      </c>
      <c r="B1886">
        <v>10000</v>
      </c>
      <c r="C1886">
        <v>10000</v>
      </c>
      <c r="D1886" s="2">
        <v>45777</v>
      </c>
      <c r="E1886" t="s">
        <v>59</v>
      </c>
      <c r="F1886" t="s">
        <v>4297</v>
      </c>
      <c r="G1886" t="s">
        <v>4072</v>
      </c>
      <c r="H1886" t="s">
        <v>1401</v>
      </c>
      <c r="I1886">
        <v>1</v>
      </c>
      <c r="J1886" t="s">
        <v>63</v>
      </c>
      <c r="K1886">
        <v>94</v>
      </c>
      <c r="L1886" t="s">
        <v>6050</v>
      </c>
      <c r="M1886" t="s">
        <v>81</v>
      </c>
      <c r="N1886" t="s">
        <v>3825</v>
      </c>
      <c r="O1886" s="3">
        <v>3000</v>
      </c>
      <c r="R1886" s="2">
        <v>45777</v>
      </c>
      <c r="T1886">
        <v>4</v>
      </c>
      <c r="U1886" s="3">
        <v>12000</v>
      </c>
      <c r="V1886" t="s">
        <v>65</v>
      </c>
      <c r="W1886" t="s">
        <v>1406</v>
      </c>
      <c r="X1886">
        <v>0</v>
      </c>
      <c r="Y1886">
        <v>0</v>
      </c>
      <c r="Z1886">
        <v>0</v>
      </c>
      <c r="AA1886">
        <v>0</v>
      </c>
      <c r="AB1886">
        <v>0</v>
      </c>
      <c r="AC1886">
        <v>0</v>
      </c>
      <c r="AF1886">
        <v>0</v>
      </c>
      <c r="AJ1886" t="s">
        <v>63</v>
      </c>
      <c r="AK1886">
        <v>0</v>
      </c>
      <c r="AL1886" t="s">
        <v>63</v>
      </c>
      <c r="AO1886" t="s">
        <v>1407</v>
      </c>
      <c r="AP1886" t="s">
        <v>84</v>
      </c>
      <c r="AR1886">
        <v>0</v>
      </c>
      <c r="AS1886">
        <v>0</v>
      </c>
      <c r="AT1886">
        <v>0</v>
      </c>
      <c r="AU1886">
        <v>0</v>
      </c>
      <c r="AV1886">
        <v>0</v>
      </c>
      <c r="AW1886">
        <v>0</v>
      </c>
      <c r="BA1886" t="s">
        <v>63</v>
      </c>
      <c r="BE1886" t="s">
        <v>84</v>
      </c>
      <c r="BH1886" t="s">
        <v>4298</v>
      </c>
    </row>
    <row r="1887" spans="1:60" x14ac:dyDescent="0.35">
      <c r="A1887" t="s">
        <v>3789</v>
      </c>
      <c r="B1887">
        <v>10000</v>
      </c>
      <c r="C1887">
        <v>20000</v>
      </c>
      <c r="D1887" s="2">
        <v>45782</v>
      </c>
      <c r="E1887" t="s">
        <v>59</v>
      </c>
      <c r="F1887" s="4">
        <v>0.47471064814814817</v>
      </c>
      <c r="G1887" t="s">
        <v>2763</v>
      </c>
      <c r="H1887" t="s">
        <v>2453</v>
      </c>
      <c r="I1887">
        <v>1</v>
      </c>
      <c r="J1887" t="s">
        <v>63</v>
      </c>
      <c r="K1887">
        <v>22</v>
      </c>
      <c r="L1887" t="s">
        <v>6063</v>
      </c>
      <c r="M1887" t="s">
        <v>685</v>
      </c>
      <c r="N1887" t="s">
        <v>3805</v>
      </c>
      <c r="O1887" s="3">
        <v>20000</v>
      </c>
      <c r="R1887" s="2">
        <v>45777</v>
      </c>
      <c r="T1887">
        <v>2</v>
      </c>
      <c r="U1887" s="3">
        <v>40000</v>
      </c>
      <c r="V1887" t="s">
        <v>65</v>
      </c>
      <c r="W1887" t="s">
        <v>2454</v>
      </c>
      <c r="X1887">
        <v>0</v>
      </c>
      <c r="Y1887">
        <v>0</v>
      </c>
      <c r="Z1887">
        <v>0</v>
      </c>
      <c r="AA1887">
        <v>0</v>
      </c>
      <c r="AB1887">
        <v>0</v>
      </c>
      <c r="AC1887">
        <v>0</v>
      </c>
      <c r="AF1887">
        <v>0</v>
      </c>
      <c r="AJ1887" t="s">
        <v>63</v>
      </c>
      <c r="AK1887">
        <v>0</v>
      </c>
      <c r="AL1887" t="s">
        <v>63</v>
      </c>
      <c r="AO1887" t="s">
        <v>2455</v>
      </c>
      <c r="AP1887" t="s">
        <v>465</v>
      </c>
      <c r="AR1887">
        <v>0</v>
      </c>
      <c r="AS1887">
        <v>0</v>
      </c>
      <c r="AT1887">
        <v>0</v>
      </c>
      <c r="AU1887">
        <v>0</v>
      </c>
      <c r="AV1887">
        <v>0</v>
      </c>
      <c r="AW1887">
        <v>0</v>
      </c>
      <c r="BA1887" t="s">
        <v>63</v>
      </c>
      <c r="BE1887" t="s">
        <v>465</v>
      </c>
      <c r="BH1887" t="s">
        <v>3791</v>
      </c>
    </row>
    <row r="1888" spans="1:60" x14ac:dyDescent="0.35">
      <c r="A1888" t="s">
        <v>4412</v>
      </c>
      <c r="B1888">
        <v>10000</v>
      </c>
      <c r="C1888">
        <v>10000</v>
      </c>
      <c r="D1888" s="2">
        <v>45779</v>
      </c>
      <c r="E1888" t="s">
        <v>59</v>
      </c>
      <c r="F1888" t="s">
        <v>4413</v>
      </c>
      <c r="G1888" t="s">
        <v>4079</v>
      </c>
      <c r="H1888" t="s">
        <v>160</v>
      </c>
      <c r="I1888">
        <v>1</v>
      </c>
      <c r="J1888" t="s">
        <v>63</v>
      </c>
      <c r="K1888">
        <v>72</v>
      </c>
      <c r="L1888" t="s">
        <v>6056</v>
      </c>
      <c r="M1888" t="s">
        <v>869</v>
      </c>
      <c r="N1888" t="s">
        <v>3829</v>
      </c>
      <c r="O1888" s="3">
        <v>1750</v>
      </c>
      <c r="R1888" s="2">
        <v>45777</v>
      </c>
      <c r="T1888">
        <v>4</v>
      </c>
      <c r="U1888" s="3">
        <v>7000</v>
      </c>
      <c r="V1888" t="s">
        <v>65</v>
      </c>
      <c r="W1888">
        <v>86090840001</v>
      </c>
      <c r="X1888">
        <v>0</v>
      </c>
      <c r="Y1888">
        <v>0</v>
      </c>
      <c r="Z1888">
        <v>0</v>
      </c>
      <c r="AA1888">
        <v>0</v>
      </c>
      <c r="AB1888">
        <v>0</v>
      </c>
      <c r="AC1888">
        <v>0</v>
      </c>
      <c r="AF1888">
        <v>0</v>
      </c>
      <c r="AJ1888" t="s">
        <v>63</v>
      </c>
      <c r="AK1888">
        <v>0</v>
      </c>
      <c r="AL1888" t="s">
        <v>63</v>
      </c>
      <c r="AO1888">
        <v>8609084</v>
      </c>
      <c r="AP1888" t="s">
        <v>162</v>
      </c>
      <c r="AR1888">
        <v>0</v>
      </c>
      <c r="AS1888">
        <v>0</v>
      </c>
      <c r="AT1888">
        <v>0</v>
      </c>
      <c r="AU1888">
        <v>0</v>
      </c>
      <c r="AV1888">
        <v>0</v>
      </c>
      <c r="AW1888">
        <v>0</v>
      </c>
      <c r="BA1888" t="s">
        <v>63</v>
      </c>
      <c r="BE1888" t="s">
        <v>162</v>
      </c>
      <c r="BH1888" t="s">
        <v>4414</v>
      </c>
    </row>
    <row r="1889" spans="1:60" x14ac:dyDescent="0.35">
      <c r="A1889" t="s">
        <v>4415</v>
      </c>
      <c r="B1889">
        <v>10000</v>
      </c>
      <c r="C1889">
        <v>10000</v>
      </c>
      <c r="D1889" s="2">
        <v>45779</v>
      </c>
      <c r="E1889" t="s">
        <v>59</v>
      </c>
      <c r="F1889" t="s">
        <v>4416</v>
      </c>
      <c r="G1889" t="s">
        <v>4079</v>
      </c>
      <c r="H1889" t="s">
        <v>160</v>
      </c>
      <c r="I1889">
        <v>1</v>
      </c>
      <c r="J1889" t="s">
        <v>63</v>
      </c>
      <c r="K1889">
        <v>72</v>
      </c>
      <c r="L1889" t="s">
        <v>6056</v>
      </c>
      <c r="M1889" t="s">
        <v>869</v>
      </c>
      <c r="N1889" t="s">
        <v>3829</v>
      </c>
      <c r="O1889" s="3">
        <v>1750</v>
      </c>
      <c r="R1889" s="2">
        <v>45777</v>
      </c>
      <c r="T1889">
        <v>4</v>
      </c>
      <c r="U1889" s="3">
        <v>7000</v>
      </c>
      <c r="V1889" t="s">
        <v>65</v>
      </c>
      <c r="W1889">
        <v>86090850001</v>
      </c>
      <c r="X1889">
        <v>0</v>
      </c>
      <c r="Y1889">
        <v>0</v>
      </c>
      <c r="Z1889">
        <v>0</v>
      </c>
      <c r="AA1889">
        <v>0</v>
      </c>
      <c r="AB1889">
        <v>0</v>
      </c>
      <c r="AC1889">
        <v>0</v>
      </c>
      <c r="AF1889">
        <v>0</v>
      </c>
      <c r="AJ1889" t="s">
        <v>63</v>
      </c>
      <c r="AK1889">
        <v>0</v>
      </c>
      <c r="AL1889" t="s">
        <v>63</v>
      </c>
      <c r="AO1889">
        <v>8609085</v>
      </c>
      <c r="AP1889" t="s">
        <v>162</v>
      </c>
      <c r="AR1889">
        <v>0</v>
      </c>
      <c r="AS1889">
        <v>0</v>
      </c>
      <c r="AT1889">
        <v>0</v>
      </c>
      <c r="AU1889">
        <v>0</v>
      </c>
      <c r="AV1889">
        <v>0</v>
      </c>
      <c r="AW1889">
        <v>0</v>
      </c>
      <c r="BA1889" t="s">
        <v>63</v>
      </c>
      <c r="BE1889" t="s">
        <v>162</v>
      </c>
      <c r="BH1889" t="s">
        <v>4414</v>
      </c>
    </row>
    <row r="1890" spans="1:60" x14ac:dyDescent="0.35">
      <c r="A1890" t="s">
        <v>4417</v>
      </c>
      <c r="B1890">
        <v>10000</v>
      </c>
      <c r="C1890">
        <v>10000</v>
      </c>
      <c r="D1890" s="2">
        <v>45779</v>
      </c>
      <c r="E1890" t="s">
        <v>59</v>
      </c>
      <c r="F1890" t="s">
        <v>4418</v>
      </c>
      <c r="G1890" t="s">
        <v>4079</v>
      </c>
      <c r="H1890" t="s">
        <v>579</v>
      </c>
      <c r="I1890">
        <v>1</v>
      </c>
      <c r="J1890" t="s">
        <v>63</v>
      </c>
      <c r="K1890">
        <v>72</v>
      </c>
      <c r="L1890" t="s">
        <v>6056</v>
      </c>
      <c r="M1890" t="s">
        <v>869</v>
      </c>
      <c r="N1890" t="s">
        <v>3829</v>
      </c>
      <c r="O1890" s="3">
        <v>4000</v>
      </c>
      <c r="R1890" s="2">
        <v>45777</v>
      </c>
      <c r="T1890">
        <v>6</v>
      </c>
      <c r="U1890" s="3">
        <v>24000</v>
      </c>
      <c r="V1890" t="s">
        <v>65</v>
      </c>
      <c r="W1890">
        <v>86090880001</v>
      </c>
      <c r="X1890">
        <v>0</v>
      </c>
      <c r="Y1890">
        <v>0</v>
      </c>
      <c r="Z1890">
        <v>0</v>
      </c>
      <c r="AA1890">
        <v>0</v>
      </c>
      <c r="AB1890">
        <v>0</v>
      </c>
      <c r="AC1890">
        <v>0</v>
      </c>
      <c r="AF1890">
        <v>0</v>
      </c>
      <c r="AJ1890" t="s">
        <v>63</v>
      </c>
      <c r="AK1890">
        <v>0</v>
      </c>
      <c r="AL1890" t="s">
        <v>63</v>
      </c>
      <c r="AO1890">
        <v>8609088</v>
      </c>
      <c r="AP1890" t="s">
        <v>162</v>
      </c>
      <c r="AR1890">
        <v>0</v>
      </c>
      <c r="AS1890">
        <v>0</v>
      </c>
      <c r="AT1890">
        <v>0</v>
      </c>
      <c r="AU1890">
        <v>0</v>
      </c>
      <c r="AV1890">
        <v>0</v>
      </c>
      <c r="AW1890">
        <v>0</v>
      </c>
      <c r="BA1890" t="s">
        <v>63</v>
      </c>
      <c r="BE1890" t="s">
        <v>162</v>
      </c>
      <c r="BH1890" t="s">
        <v>4414</v>
      </c>
    </row>
    <row r="1891" spans="1:60" x14ac:dyDescent="0.35">
      <c r="A1891" t="s">
        <v>4419</v>
      </c>
      <c r="B1891">
        <v>10000</v>
      </c>
      <c r="C1891">
        <v>10000</v>
      </c>
      <c r="D1891" s="2">
        <v>45779</v>
      </c>
      <c r="E1891" t="s">
        <v>59</v>
      </c>
      <c r="F1891" t="s">
        <v>4418</v>
      </c>
      <c r="G1891" t="s">
        <v>4079</v>
      </c>
      <c r="H1891" t="s">
        <v>579</v>
      </c>
      <c r="I1891">
        <v>1</v>
      </c>
      <c r="J1891" t="s">
        <v>63</v>
      </c>
      <c r="K1891">
        <v>72</v>
      </c>
      <c r="L1891" t="s">
        <v>6056</v>
      </c>
      <c r="M1891" t="s">
        <v>869</v>
      </c>
      <c r="N1891" t="s">
        <v>3829</v>
      </c>
      <c r="O1891" s="3">
        <v>3000</v>
      </c>
      <c r="R1891" s="2">
        <v>45777</v>
      </c>
      <c r="T1891">
        <v>6</v>
      </c>
      <c r="U1891" s="3">
        <v>18000</v>
      </c>
      <c r="V1891" t="s">
        <v>65</v>
      </c>
      <c r="W1891">
        <v>86090890001</v>
      </c>
      <c r="X1891">
        <v>0</v>
      </c>
      <c r="Y1891">
        <v>0</v>
      </c>
      <c r="Z1891">
        <v>0</v>
      </c>
      <c r="AA1891">
        <v>0</v>
      </c>
      <c r="AB1891">
        <v>0</v>
      </c>
      <c r="AC1891">
        <v>0</v>
      </c>
      <c r="AF1891">
        <v>0</v>
      </c>
      <c r="AJ1891" t="s">
        <v>63</v>
      </c>
      <c r="AK1891">
        <v>0</v>
      </c>
      <c r="AL1891" t="s">
        <v>63</v>
      </c>
      <c r="AO1891">
        <v>8609089</v>
      </c>
      <c r="AP1891" t="s">
        <v>162</v>
      </c>
      <c r="AR1891">
        <v>0</v>
      </c>
      <c r="AS1891">
        <v>0</v>
      </c>
      <c r="AT1891">
        <v>0</v>
      </c>
      <c r="AU1891">
        <v>0</v>
      </c>
      <c r="AV1891">
        <v>0</v>
      </c>
      <c r="AW1891">
        <v>0</v>
      </c>
      <c r="BA1891" t="s">
        <v>63</v>
      </c>
      <c r="BE1891" t="s">
        <v>162</v>
      </c>
      <c r="BH1891" t="s">
        <v>4414</v>
      </c>
    </row>
    <row r="1892" spans="1:60" x14ac:dyDescent="0.35">
      <c r="A1892" t="s">
        <v>4419</v>
      </c>
      <c r="B1892">
        <v>10000</v>
      </c>
      <c r="C1892">
        <v>20000</v>
      </c>
      <c r="D1892" s="2">
        <v>45779</v>
      </c>
      <c r="E1892" t="s">
        <v>59</v>
      </c>
      <c r="F1892" t="s">
        <v>4418</v>
      </c>
      <c r="G1892" t="s">
        <v>4079</v>
      </c>
      <c r="H1892" t="s">
        <v>579</v>
      </c>
      <c r="I1892">
        <v>2</v>
      </c>
      <c r="J1892" t="s">
        <v>63</v>
      </c>
      <c r="K1892">
        <v>71</v>
      </c>
      <c r="L1892" t="s">
        <v>6057</v>
      </c>
      <c r="M1892" t="s">
        <v>368</v>
      </c>
      <c r="N1892" t="s">
        <v>3857</v>
      </c>
      <c r="O1892" s="3">
        <v>2500</v>
      </c>
      <c r="R1892" s="2">
        <v>45777</v>
      </c>
      <c r="T1892">
        <v>6</v>
      </c>
      <c r="U1892" s="3">
        <v>15000</v>
      </c>
      <c r="V1892" t="s">
        <v>65</v>
      </c>
      <c r="W1892">
        <v>86090890001</v>
      </c>
      <c r="X1892">
        <v>0</v>
      </c>
      <c r="Y1892">
        <v>0</v>
      </c>
      <c r="Z1892">
        <v>0</v>
      </c>
      <c r="AA1892">
        <v>0</v>
      </c>
      <c r="AB1892">
        <v>0</v>
      </c>
      <c r="AC1892">
        <v>0</v>
      </c>
      <c r="AF1892">
        <v>0</v>
      </c>
      <c r="AJ1892" t="s">
        <v>63</v>
      </c>
      <c r="AK1892">
        <v>0</v>
      </c>
      <c r="AL1892" t="s">
        <v>63</v>
      </c>
      <c r="AO1892">
        <v>8609089</v>
      </c>
      <c r="AP1892" t="s">
        <v>162</v>
      </c>
      <c r="AR1892">
        <v>0</v>
      </c>
      <c r="AS1892">
        <v>0</v>
      </c>
      <c r="AT1892">
        <v>0</v>
      </c>
      <c r="AU1892">
        <v>0</v>
      </c>
      <c r="AV1892">
        <v>0</v>
      </c>
      <c r="AW1892">
        <v>0</v>
      </c>
      <c r="BA1892" t="s">
        <v>63</v>
      </c>
      <c r="BE1892" t="s">
        <v>162</v>
      </c>
      <c r="BH1892" t="s">
        <v>4414</v>
      </c>
    </row>
    <row r="1893" spans="1:60" x14ac:dyDescent="0.35">
      <c r="A1893" t="s">
        <v>4420</v>
      </c>
      <c r="B1893">
        <v>10000</v>
      </c>
      <c r="C1893">
        <v>10000</v>
      </c>
      <c r="D1893" s="2">
        <v>45779</v>
      </c>
      <c r="E1893" t="s">
        <v>59</v>
      </c>
      <c r="F1893" t="s">
        <v>4421</v>
      </c>
      <c r="G1893" t="s">
        <v>4079</v>
      </c>
      <c r="H1893" t="s">
        <v>528</v>
      </c>
      <c r="I1893">
        <v>1</v>
      </c>
      <c r="J1893" t="s">
        <v>63</v>
      </c>
      <c r="K1893">
        <v>72</v>
      </c>
      <c r="L1893" t="s">
        <v>6056</v>
      </c>
      <c r="M1893" t="s">
        <v>869</v>
      </c>
      <c r="N1893" t="s">
        <v>3829</v>
      </c>
      <c r="O1893" s="3">
        <v>1750</v>
      </c>
      <c r="R1893" s="2">
        <v>45777</v>
      </c>
      <c r="T1893">
        <v>4</v>
      </c>
      <c r="U1893" s="3">
        <v>7000</v>
      </c>
      <c r="V1893" t="s">
        <v>65</v>
      </c>
      <c r="W1893">
        <v>5000634590001</v>
      </c>
      <c r="X1893">
        <v>0</v>
      </c>
      <c r="Y1893">
        <v>0</v>
      </c>
      <c r="Z1893">
        <v>0</v>
      </c>
      <c r="AA1893">
        <v>0</v>
      </c>
      <c r="AB1893">
        <v>0</v>
      </c>
      <c r="AC1893">
        <v>0</v>
      </c>
      <c r="AF1893">
        <v>0</v>
      </c>
      <c r="AJ1893" t="s">
        <v>63</v>
      </c>
      <c r="AK1893">
        <v>0</v>
      </c>
      <c r="AL1893" t="s">
        <v>63</v>
      </c>
      <c r="AO1893">
        <v>500063459</v>
      </c>
      <c r="AP1893" t="s">
        <v>162</v>
      </c>
      <c r="AR1893">
        <v>0</v>
      </c>
      <c r="AS1893">
        <v>0</v>
      </c>
      <c r="AT1893">
        <v>0</v>
      </c>
      <c r="AU1893">
        <v>0</v>
      </c>
      <c r="AV1893">
        <v>0</v>
      </c>
      <c r="AW1893">
        <v>0</v>
      </c>
      <c r="BA1893" t="s">
        <v>63</v>
      </c>
      <c r="BE1893" t="s">
        <v>162</v>
      </c>
      <c r="BH1893" t="s">
        <v>4422</v>
      </c>
    </row>
    <row r="1894" spans="1:60" x14ac:dyDescent="0.35">
      <c r="A1894" t="s">
        <v>4423</v>
      </c>
      <c r="B1894">
        <v>10000</v>
      </c>
      <c r="C1894">
        <v>10000</v>
      </c>
      <c r="D1894" s="2">
        <v>45779</v>
      </c>
      <c r="E1894" t="s">
        <v>59</v>
      </c>
      <c r="F1894" t="s">
        <v>4424</v>
      </c>
      <c r="G1894" t="s">
        <v>4079</v>
      </c>
      <c r="H1894" t="s">
        <v>528</v>
      </c>
      <c r="I1894">
        <v>1</v>
      </c>
      <c r="J1894" t="s">
        <v>63</v>
      </c>
      <c r="K1894">
        <v>72</v>
      </c>
      <c r="L1894" t="s">
        <v>6056</v>
      </c>
      <c r="M1894" t="s">
        <v>869</v>
      </c>
      <c r="N1894" t="s">
        <v>3829</v>
      </c>
      <c r="O1894" s="3">
        <v>1750</v>
      </c>
      <c r="R1894" s="2">
        <v>45777</v>
      </c>
      <c r="T1894">
        <v>4</v>
      </c>
      <c r="U1894" s="3">
        <v>7000</v>
      </c>
      <c r="V1894" t="s">
        <v>65</v>
      </c>
      <c r="W1894">
        <v>5000635410001</v>
      </c>
      <c r="X1894">
        <v>0</v>
      </c>
      <c r="Y1894">
        <v>0</v>
      </c>
      <c r="Z1894">
        <v>0</v>
      </c>
      <c r="AA1894">
        <v>0</v>
      </c>
      <c r="AB1894">
        <v>0</v>
      </c>
      <c r="AC1894">
        <v>0</v>
      </c>
      <c r="AF1894">
        <v>0</v>
      </c>
      <c r="AJ1894" t="s">
        <v>63</v>
      </c>
      <c r="AK1894">
        <v>0</v>
      </c>
      <c r="AL1894" t="s">
        <v>63</v>
      </c>
      <c r="AO1894">
        <v>500063541</v>
      </c>
      <c r="AP1894" t="s">
        <v>162</v>
      </c>
      <c r="AR1894">
        <v>0</v>
      </c>
      <c r="AS1894">
        <v>0</v>
      </c>
      <c r="AT1894">
        <v>0</v>
      </c>
      <c r="AU1894">
        <v>0</v>
      </c>
      <c r="AV1894">
        <v>0</v>
      </c>
      <c r="AW1894">
        <v>0</v>
      </c>
      <c r="BA1894" t="s">
        <v>63</v>
      </c>
      <c r="BE1894" t="s">
        <v>162</v>
      </c>
      <c r="BH1894" t="s">
        <v>4422</v>
      </c>
    </row>
    <row r="1895" spans="1:60" x14ac:dyDescent="0.35">
      <c r="A1895" t="s">
        <v>4425</v>
      </c>
      <c r="B1895">
        <v>10000</v>
      </c>
      <c r="C1895">
        <v>20000</v>
      </c>
      <c r="D1895" s="2">
        <v>45782</v>
      </c>
      <c r="E1895" t="s">
        <v>59</v>
      </c>
      <c r="F1895" t="s">
        <v>4426</v>
      </c>
      <c r="G1895" t="s">
        <v>4427</v>
      </c>
      <c r="H1895" t="s">
        <v>829</v>
      </c>
      <c r="I1895">
        <v>1</v>
      </c>
      <c r="J1895" t="s">
        <v>63</v>
      </c>
      <c r="K1895" s="7" t="s">
        <v>438</v>
      </c>
      <c r="L1895" t="s">
        <v>6071</v>
      </c>
      <c r="M1895" t="s">
        <v>439</v>
      </c>
      <c r="N1895" t="s">
        <v>3859</v>
      </c>
      <c r="O1895" s="3">
        <v>11000</v>
      </c>
      <c r="R1895" s="2">
        <v>45777</v>
      </c>
      <c r="T1895">
        <v>4</v>
      </c>
      <c r="U1895" s="3">
        <v>44000</v>
      </c>
      <c r="V1895" t="s">
        <v>65</v>
      </c>
      <c r="W1895" t="s">
        <v>831</v>
      </c>
      <c r="X1895">
        <v>0</v>
      </c>
      <c r="Y1895">
        <v>0</v>
      </c>
      <c r="Z1895">
        <v>0</v>
      </c>
      <c r="AA1895">
        <v>0</v>
      </c>
      <c r="AB1895">
        <v>0</v>
      </c>
      <c r="AC1895">
        <v>0</v>
      </c>
      <c r="AF1895">
        <v>0</v>
      </c>
      <c r="AJ1895" t="s">
        <v>63</v>
      </c>
      <c r="AK1895">
        <v>0</v>
      </c>
      <c r="AL1895" t="s">
        <v>63</v>
      </c>
      <c r="AO1895" t="s">
        <v>832</v>
      </c>
      <c r="AP1895" t="s">
        <v>833</v>
      </c>
      <c r="AR1895">
        <v>0</v>
      </c>
      <c r="AS1895">
        <v>0</v>
      </c>
      <c r="AT1895">
        <v>0</v>
      </c>
      <c r="AU1895">
        <v>0</v>
      </c>
      <c r="AV1895">
        <v>0</v>
      </c>
      <c r="AW1895">
        <v>0</v>
      </c>
      <c r="BA1895" t="s">
        <v>63</v>
      </c>
      <c r="BE1895" t="s">
        <v>833</v>
      </c>
      <c r="BH1895" t="s">
        <v>4428</v>
      </c>
    </row>
    <row r="1896" spans="1:60" x14ac:dyDescent="0.35">
      <c r="A1896" t="s">
        <v>4299</v>
      </c>
      <c r="B1896">
        <v>10000</v>
      </c>
      <c r="C1896">
        <v>10000</v>
      </c>
      <c r="D1896" s="2">
        <v>45777</v>
      </c>
      <c r="E1896" t="s">
        <v>59</v>
      </c>
      <c r="F1896" t="s">
        <v>4284</v>
      </c>
      <c r="G1896" t="s">
        <v>4300</v>
      </c>
      <c r="H1896" t="s">
        <v>4301</v>
      </c>
      <c r="I1896">
        <v>1</v>
      </c>
      <c r="J1896" t="s">
        <v>63</v>
      </c>
      <c r="K1896">
        <v>61</v>
      </c>
      <c r="L1896" t="s">
        <v>6046</v>
      </c>
      <c r="M1896" t="s">
        <v>209</v>
      </c>
      <c r="N1896" t="s">
        <v>3802</v>
      </c>
      <c r="O1896">
        <v>400</v>
      </c>
      <c r="R1896" s="2">
        <v>45777</v>
      </c>
      <c r="T1896">
        <v>5</v>
      </c>
      <c r="U1896" s="3">
        <v>2000</v>
      </c>
      <c r="V1896" t="s">
        <v>65</v>
      </c>
      <c r="W1896" t="s">
        <v>4302</v>
      </c>
      <c r="X1896">
        <v>0</v>
      </c>
      <c r="Y1896">
        <v>0</v>
      </c>
      <c r="Z1896">
        <v>0</v>
      </c>
      <c r="AA1896">
        <v>0</v>
      </c>
      <c r="AB1896">
        <v>0</v>
      </c>
      <c r="AC1896">
        <v>0</v>
      </c>
      <c r="AF1896">
        <v>0</v>
      </c>
      <c r="AJ1896" t="s">
        <v>63</v>
      </c>
      <c r="AK1896">
        <v>0</v>
      </c>
      <c r="AL1896" t="s">
        <v>63</v>
      </c>
      <c r="AO1896" t="s">
        <v>4303</v>
      </c>
      <c r="AP1896" t="s">
        <v>225</v>
      </c>
      <c r="AR1896">
        <v>0</v>
      </c>
      <c r="AS1896">
        <v>0</v>
      </c>
      <c r="AT1896">
        <v>0</v>
      </c>
      <c r="AU1896">
        <v>0</v>
      </c>
      <c r="AV1896">
        <v>0</v>
      </c>
      <c r="AW1896">
        <v>0</v>
      </c>
      <c r="BA1896" t="s">
        <v>63</v>
      </c>
      <c r="BE1896" t="s">
        <v>225</v>
      </c>
      <c r="BH1896" t="s">
        <v>3934</v>
      </c>
    </row>
    <row r="1897" spans="1:60" x14ac:dyDescent="0.35">
      <c r="A1897" t="s">
        <v>4429</v>
      </c>
      <c r="B1897">
        <v>10000</v>
      </c>
      <c r="C1897">
        <v>10000</v>
      </c>
      <c r="D1897" s="2">
        <v>45779</v>
      </c>
      <c r="E1897" t="s">
        <v>59</v>
      </c>
      <c r="F1897" t="s">
        <v>4430</v>
      </c>
      <c r="G1897" t="s">
        <v>607</v>
      </c>
      <c r="H1897" t="s">
        <v>608</v>
      </c>
      <c r="I1897">
        <v>1</v>
      </c>
      <c r="J1897" t="s">
        <v>63</v>
      </c>
      <c r="K1897">
        <v>79</v>
      </c>
      <c r="L1897" t="s">
        <v>6076</v>
      </c>
      <c r="M1897" t="s">
        <v>92</v>
      </c>
      <c r="N1897" t="s">
        <v>3828</v>
      </c>
      <c r="O1897">
        <v>10</v>
      </c>
      <c r="R1897" s="2">
        <v>45777</v>
      </c>
      <c r="T1897">
        <v>24</v>
      </c>
      <c r="U1897">
        <v>240</v>
      </c>
      <c r="V1897" t="s">
        <v>65</v>
      </c>
      <c r="W1897" t="s">
        <v>4431</v>
      </c>
      <c r="X1897">
        <v>0</v>
      </c>
      <c r="Y1897">
        <v>0</v>
      </c>
      <c r="Z1897">
        <v>0</v>
      </c>
      <c r="AA1897">
        <v>0</v>
      </c>
      <c r="AB1897">
        <v>0</v>
      </c>
      <c r="AC1897">
        <v>0</v>
      </c>
      <c r="AF1897">
        <v>0</v>
      </c>
      <c r="AJ1897" t="s">
        <v>63</v>
      </c>
      <c r="AK1897">
        <v>0</v>
      </c>
      <c r="AL1897" t="s">
        <v>63</v>
      </c>
      <c r="AO1897" t="s">
        <v>4432</v>
      </c>
      <c r="AP1897" t="s">
        <v>1048</v>
      </c>
      <c r="AR1897">
        <v>0</v>
      </c>
      <c r="AS1897">
        <v>0</v>
      </c>
      <c r="AT1897">
        <v>0</v>
      </c>
      <c r="AU1897">
        <v>0</v>
      </c>
      <c r="AV1897">
        <v>0</v>
      </c>
      <c r="AW1897">
        <v>0</v>
      </c>
      <c r="BA1897" t="s">
        <v>63</v>
      </c>
      <c r="BE1897" t="s">
        <v>1048</v>
      </c>
      <c r="BH1897" t="s">
        <v>3949</v>
      </c>
    </row>
    <row r="1898" spans="1:60" x14ac:dyDescent="0.35">
      <c r="A1898" t="s">
        <v>4429</v>
      </c>
      <c r="B1898">
        <v>10000</v>
      </c>
      <c r="C1898">
        <v>20000</v>
      </c>
      <c r="D1898" s="2">
        <v>45779</v>
      </c>
      <c r="E1898" t="s">
        <v>59</v>
      </c>
      <c r="F1898" t="s">
        <v>4433</v>
      </c>
      <c r="G1898" t="s">
        <v>607</v>
      </c>
      <c r="H1898" t="s">
        <v>608</v>
      </c>
      <c r="I1898">
        <v>2</v>
      </c>
      <c r="J1898" t="s">
        <v>63</v>
      </c>
      <c r="K1898">
        <v>82</v>
      </c>
      <c r="L1898" t="s">
        <v>6055</v>
      </c>
      <c r="M1898" t="s">
        <v>352</v>
      </c>
      <c r="N1898" t="s">
        <v>3798</v>
      </c>
      <c r="O1898">
        <v>150</v>
      </c>
      <c r="R1898" s="2">
        <v>45777</v>
      </c>
      <c r="T1898">
        <v>7</v>
      </c>
      <c r="U1898" s="3">
        <v>1050</v>
      </c>
      <c r="V1898" t="s">
        <v>65</v>
      </c>
      <c r="W1898" t="s">
        <v>4431</v>
      </c>
      <c r="X1898">
        <v>0</v>
      </c>
      <c r="Y1898">
        <v>0</v>
      </c>
      <c r="Z1898">
        <v>0</v>
      </c>
      <c r="AA1898">
        <v>0</v>
      </c>
      <c r="AB1898">
        <v>0</v>
      </c>
      <c r="AC1898">
        <v>0</v>
      </c>
      <c r="AF1898">
        <v>0</v>
      </c>
      <c r="AJ1898" t="s">
        <v>63</v>
      </c>
      <c r="AK1898">
        <v>0</v>
      </c>
      <c r="AL1898" t="s">
        <v>63</v>
      </c>
      <c r="AO1898" t="s">
        <v>4432</v>
      </c>
      <c r="AP1898" t="s">
        <v>1048</v>
      </c>
      <c r="AR1898">
        <v>0</v>
      </c>
      <c r="AS1898">
        <v>0</v>
      </c>
      <c r="AT1898">
        <v>0</v>
      </c>
      <c r="AU1898">
        <v>0</v>
      </c>
      <c r="AV1898">
        <v>0</v>
      </c>
      <c r="AW1898">
        <v>0</v>
      </c>
      <c r="BA1898" t="s">
        <v>63</v>
      </c>
      <c r="BE1898" t="s">
        <v>1048</v>
      </c>
      <c r="BH1898" t="s">
        <v>3949</v>
      </c>
    </row>
    <row r="1899" spans="1:60" x14ac:dyDescent="0.35">
      <c r="A1899" t="s">
        <v>4304</v>
      </c>
      <c r="B1899">
        <v>10000</v>
      </c>
      <c r="C1899">
        <v>10000</v>
      </c>
      <c r="D1899" s="2">
        <v>45777</v>
      </c>
      <c r="E1899" t="s">
        <v>59</v>
      </c>
      <c r="F1899" t="s">
        <v>4221</v>
      </c>
      <c r="G1899" t="s">
        <v>4305</v>
      </c>
      <c r="H1899" t="s">
        <v>1815</v>
      </c>
      <c r="I1899">
        <v>1</v>
      </c>
      <c r="J1899" t="s">
        <v>63</v>
      </c>
      <c r="K1899">
        <v>46</v>
      </c>
      <c r="L1899" t="s">
        <v>6049</v>
      </c>
      <c r="M1899" t="s">
        <v>231</v>
      </c>
      <c r="N1899" t="s">
        <v>3809</v>
      </c>
      <c r="O1899" s="3">
        <v>6000</v>
      </c>
      <c r="R1899" s="2">
        <v>45777</v>
      </c>
      <c r="T1899">
        <v>1</v>
      </c>
      <c r="U1899" s="3">
        <v>6000</v>
      </c>
      <c r="V1899" t="s">
        <v>65</v>
      </c>
      <c r="W1899" t="s">
        <v>4306</v>
      </c>
      <c r="X1899">
        <v>0</v>
      </c>
      <c r="Y1899">
        <v>0</v>
      </c>
      <c r="Z1899">
        <v>0</v>
      </c>
      <c r="AA1899">
        <v>0</v>
      </c>
      <c r="AB1899">
        <v>0</v>
      </c>
      <c r="AC1899">
        <v>0</v>
      </c>
      <c r="AF1899">
        <v>0</v>
      </c>
      <c r="AJ1899" t="s">
        <v>63</v>
      </c>
      <c r="AK1899">
        <v>0</v>
      </c>
      <c r="AL1899" t="s">
        <v>63</v>
      </c>
      <c r="AO1899" t="s">
        <v>4307</v>
      </c>
      <c r="AP1899" t="s">
        <v>2071</v>
      </c>
      <c r="AR1899">
        <v>0</v>
      </c>
      <c r="AS1899">
        <v>0</v>
      </c>
      <c r="AT1899">
        <v>0</v>
      </c>
      <c r="AU1899">
        <v>0</v>
      </c>
      <c r="AV1899">
        <v>0</v>
      </c>
      <c r="AW1899">
        <v>0</v>
      </c>
      <c r="BA1899" t="s">
        <v>63</v>
      </c>
      <c r="BE1899" t="s">
        <v>2071</v>
      </c>
      <c r="BH1899" t="s">
        <v>4308</v>
      </c>
    </row>
    <row r="1900" spans="1:60" x14ac:dyDescent="0.35">
      <c r="A1900" t="s">
        <v>4235</v>
      </c>
      <c r="B1900">
        <v>10000</v>
      </c>
      <c r="C1900">
        <v>20000</v>
      </c>
      <c r="D1900" s="2">
        <v>45777</v>
      </c>
      <c r="E1900" t="s">
        <v>59</v>
      </c>
      <c r="F1900" t="s">
        <v>4236</v>
      </c>
      <c r="G1900">
        <v>860909190918</v>
      </c>
      <c r="H1900" t="s">
        <v>2010</v>
      </c>
      <c r="I1900">
        <v>2</v>
      </c>
      <c r="J1900" t="s">
        <v>63</v>
      </c>
      <c r="K1900">
        <v>86</v>
      </c>
      <c r="L1900" t="s">
        <v>6043</v>
      </c>
      <c r="M1900" t="s">
        <v>1696</v>
      </c>
      <c r="N1900" t="s">
        <v>3840</v>
      </c>
      <c r="O1900">
        <v>134</v>
      </c>
      <c r="R1900" s="2">
        <v>45777</v>
      </c>
      <c r="T1900">
        <v>27</v>
      </c>
      <c r="U1900" s="3">
        <v>3618</v>
      </c>
      <c r="V1900" t="s">
        <v>65</v>
      </c>
      <c r="W1900" s="7">
        <v>200699060001</v>
      </c>
      <c r="X1900">
        <v>0</v>
      </c>
      <c r="Y1900">
        <v>0</v>
      </c>
      <c r="Z1900">
        <v>0</v>
      </c>
      <c r="AA1900">
        <v>0</v>
      </c>
      <c r="AB1900">
        <v>0</v>
      </c>
      <c r="AC1900">
        <v>0</v>
      </c>
      <c r="AF1900">
        <v>0</v>
      </c>
      <c r="AJ1900" t="s">
        <v>63</v>
      </c>
      <c r="AK1900">
        <v>0</v>
      </c>
      <c r="AL1900" t="s">
        <v>63</v>
      </c>
      <c r="AO1900" s="7">
        <v>20069906</v>
      </c>
      <c r="AP1900" t="s">
        <v>571</v>
      </c>
      <c r="AR1900">
        <v>0</v>
      </c>
      <c r="AS1900">
        <v>0</v>
      </c>
      <c r="AT1900">
        <v>0</v>
      </c>
      <c r="AU1900">
        <v>0</v>
      </c>
      <c r="AV1900">
        <v>0</v>
      </c>
      <c r="AW1900">
        <v>0</v>
      </c>
      <c r="BA1900" t="s">
        <v>63</v>
      </c>
      <c r="BE1900" t="s">
        <v>571</v>
      </c>
      <c r="BH1900" t="s">
        <v>4237</v>
      </c>
    </row>
    <row r="1901" spans="1:60" x14ac:dyDescent="0.35">
      <c r="A1901" t="s">
        <v>4369</v>
      </c>
      <c r="B1901">
        <v>10000</v>
      </c>
      <c r="C1901">
        <v>10000</v>
      </c>
      <c r="D1901" s="2">
        <v>45779</v>
      </c>
      <c r="E1901" t="s">
        <v>59</v>
      </c>
      <c r="F1901" t="s">
        <v>4370</v>
      </c>
      <c r="G1901" t="s">
        <v>4371</v>
      </c>
      <c r="H1901" t="s">
        <v>4372</v>
      </c>
      <c r="I1901">
        <v>1</v>
      </c>
      <c r="J1901" t="s">
        <v>63</v>
      </c>
      <c r="K1901">
        <v>90</v>
      </c>
      <c r="L1901" t="s">
        <v>6044</v>
      </c>
      <c r="M1901" t="s">
        <v>1190</v>
      </c>
      <c r="N1901" t="s">
        <v>3836</v>
      </c>
      <c r="O1901">
        <v>81</v>
      </c>
      <c r="R1901" s="2">
        <v>45777</v>
      </c>
      <c r="T1901">
        <v>124</v>
      </c>
      <c r="U1901" s="3">
        <v>10044</v>
      </c>
      <c r="V1901" t="s">
        <v>65</v>
      </c>
      <c r="W1901" t="s">
        <v>4373</v>
      </c>
      <c r="X1901">
        <v>0</v>
      </c>
      <c r="Y1901">
        <v>0</v>
      </c>
      <c r="Z1901">
        <v>0</v>
      </c>
      <c r="AA1901">
        <v>0</v>
      </c>
      <c r="AB1901">
        <v>0</v>
      </c>
      <c r="AC1901">
        <v>0</v>
      </c>
      <c r="AF1901">
        <v>0</v>
      </c>
      <c r="AJ1901" t="s">
        <v>63</v>
      </c>
      <c r="AK1901">
        <v>0</v>
      </c>
      <c r="AL1901" t="s">
        <v>63</v>
      </c>
      <c r="AO1901" t="s">
        <v>4374</v>
      </c>
      <c r="AP1901" t="s">
        <v>1786</v>
      </c>
      <c r="AR1901">
        <v>0</v>
      </c>
      <c r="AS1901">
        <v>0</v>
      </c>
      <c r="AT1901">
        <v>0</v>
      </c>
      <c r="AU1901">
        <v>0</v>
      </c>
      <c r="AV1901">
        <v>0</v>
      </c>
      <c r="AW1901">
        <v>0</v>
      </c>
      <c r="BA1901" t="s">
        <v>63</v>
      </c>
      <c r="BE1901" t="s">
        <v>1786</v>
      </c>
      <c r="BH1901" t="s">
        <v>4375</v>
      </c>
    </row>
    <row r="1902" spans="1:60" x14ac:dyDescent="0.35">
      <c r="A1902" t="s">
        <v>4376</v>
      </c>
      <c r="B1902">
        <v>10000</v>
      </c>
      <c r="C1902">
        <v>10000</v>
      </c>
      <c r="D1902" s="2">
        <v>45779</v>
      </c>
      <c r="E1902" t="s">
        <v>59</v>
      </c>
      <c r="F1902" t="s">
        <v>4370</v>
      </c>
      <c r="G1902" t="s">
        <v>4371</v>
      </c>
      <c r="H1902" t="s">
        <v>4372</v>
      </c>
      <c r="I1902">
        <v>1</v>
      </c>
      <c r="J1902" t="s">
        <v>63</v>
      </c>
      <c r="K1902">
        <v>90</v>
      </c>
      <c r="L1902" t="s">
        <v>6044</v>
      </c>
      <c r="M1902" t="s">
        <v>1190</v>
      </c>
      <c r="N1902" t="s">
        <v>3836</v>
      </c>
      <c r="O1902">
        <v>5</v>
      </c>
      <c r="R1902" s="2">
        <v>45777</v>
      </c>
      <c r="T1902">
        <v>124</v>
      </c>
      <c r="U1902">
        <v>620</v>
      </c>
      <c r="V1902" t="s">
        <v>65</v>
      </c>
      <c r="W1902" t="s">
        <v>4373</v>
      </c>
      <c r="X1902">
        <v>0</v>
      </c>
      <c r="Y1902">
        <v>0</v>
      </c>
      <c r="Z1902">
        <v>0</v>
      </c>
      <c r="AA1902">
        <v>0</v>
      </c>
      <c r="AB1902">
        <v>0</v>
      </c>
      <c r="AC1902">
        <v>0</v>
      </c>
      <c r="AF1902">
        <v>0</v>
      </c>
      <c r="AJ1902" t="s">
        <v>63</v>
      </c>
      <c r="AK1902">
        <v>0</v>
      </c>
      <c r="AL1902" t="s">
        <v>63</v>
      </c>
      <c r="AO1902" t="s">
        <v>4374</v>
      </c>
      <c r="AP1902" t="s">
        <v>1786</v>
      </c>
      <c r="AR1902">
        <v>0</v>
      </c>
      <c r="AS1902">
        <v>0</v>
      </c>
      <c r="AT1902">
        <v>0</v>
      </c>
      <c r="AU1902">
        <v>0</v>
      </c>
      <c r="AV1902">
        <v>0</v>
      </c>
      <c r="AW1902">
        <v>0</v>
      </c>
      <c r="BA1902" t="s">
        <v>63</v>
      </c>
      <c r="BE1902" t="s">
        <v>1786</v>
      </c>
      <c r="BH1902" t="s">
        <v>4377</v>
      </c>
    </row>
    <row r="1903" spans="1:60" x14ac:dyDescent="0.35">
      <c r="A1903" t="s">
        <v>4378</v>
      </c>
      <c r="B1903">
        <v>10000</v>
      </c>
      <c r="C1903">
        <v>10000</v>
      </c>
      <c r="D1903" s="2">
        <v>45779</v>
      </c>
      <c r="E1903" t="s">
        <v>59</v>
      </c>
      <c r="F1903" t="s">
        <v>4370</v>
      </c>
      <c r="G1903" t="s">
        <v>4371</v>
      </c>
      <c r="H1903" t="s">
        <v>4372</v>
      </c>
      <c r="I1903">
        <v>1</v>
      </c>
      <c r="J1903" t="s">
        <v>63</v>
      </c>
      <c r="K1903">
        <v>90</v>
      </c>
      <c r="L1903" t="s">
        <v>6044</v>
      </c>
      <c r="M1903" t="s">
        <v>1190</v>
      </c>
      <c r="N1903" t="s">
        <v>3836</v>
      </c>
      <c r="O1903">
        <v>2</v>
      </c>
      <c r="R1903" s="2">
        <v>45777</v>
      </c>
      <c r="T1903">
        <v>124</v>
      </c>
      <c r="U1903">
        <v>296</v>
      </c>
      <c r="V1903" t="s">
        <v>65</v>
      </c>
      <c r="W1903" t="s">
        <v>4373</v>
      </c>
      <c r="X1903">
        <v>0</v>
      </c>
      <c r="Y1903">
        <v>0</v>
      </c>
      <c r="Z1903">
        <v>0</v>
      </c>
      <c r="AA1903">
        <v>0</v>
      </c>
      <c r="AB1903">
        <v>0</v>
      </c>
      <c r="AC1903">
        <v>0</v>
      </c>
      <c r="AF1903">
        <v>0</v>
      </c>
      <c r="AJ1903" t="s">
        <v>63</v>
      </c>
      <c r="AK1903">
        <v>0</v>
      </c>
      <c r="AL1903" t="s">
        <v>63</v>
      </c>
      <c r="AO1903" t="s">
        <v>4374</v>
      </c>
      <c r="AP1903" t="s">
        <v>1786</v>
      </c>
      <c r="AR1903">
        <v>0</v>
      </c>
      <c r="AS1903">
        <v>0</v>
      </c>
      <c r="AT1903">
        <v>0</v>
      </c>
      <c r="AU1903">
        <v>0</v>
      </c>
      <c r="AV1903">
        <v>0</v>
      </c>
      <c r="AW1903">
        <v>0</v>
      </c>
      <c r="BA1903" t="s">
        <v>63</v>
      </c>
      <c r="BE1903" t="s">
        <v>1786</v>
      </c>
      <c r="BH1903" t="s">
        <v>4379</v>
      </c>
    </row>
    <row r="1904" spans="1:60" x14ac:dyDescent="0.35">
      <c r="A1904" t="s">
        <v>4378</v>
      </c>
      <c r="B1904">
        <v>20000</v>
      </c>
      <c r="C1904">
        <v>10000</v>
      </c>
      <c r="D1904" s="2">
        <v>45779</v>
      </c>
      <c r="E1904" t="s">
        <v>59</v>
      </c>
      <c r="F1904" t="s">
        <v>4370</v>
      </c>
      <c r="G1904" t="s">
        <v>4371</v>
      </c>
      <c r="H1904" t="s">
        <v>4372</v>
      </c>
      <c r="I1904">
        <v>1</v>
      </c>
      <c r="J1904" t="s">
        <v>63</v>
      </c>
      <c r="K1904">
        <v>90</v>
      </c>
      <c r="L1904" t="s">
        <v>6044</v>
      </c>
      <c r="M1904" t="s">
        <v>1190</v>
      </c>
      <c r="N1904" t="s">
        <v>3836</v>
      </c>
      <c r="O1904">
        <v>2</v>
      </c>
      <c r="R1904" s="2">
        <v>45777</v>
      </c>
      <c r="T1904">
        <v>124</v>
      </c>
      <c r="U1904">
        <v>200</v>
      </c>
      <c r="V1904" t="s">
        <v>65</v>
      </c>
      <c r="W1904" t="s">
        <v>4373</v>
      </c>
      <c r="X1904">
        <v>0</v>
      </c>
      <c r="Y1904">
        <v>0</v>
      </c>
      <c r="Z1904">
        <v>0</v>
      </c>
      <c r="AA1904">
        <v>0</v>
      </c>
      <c r="AB1904">
        <v>0</v>
      </c>
      <c r="AC1904">
        <v>0</v>
      </c>
      <c r="AF1904">
        <v>0</v>
      </c>
      <c r="AJ1904" t="s">
        <v>63</v>
      </c>
      <c r="AK1904">
        <v>0</v>
      </c>
      <c r="AL1904" t="s">
        <v>63</v>
      </c>
      <c r="AO1904" t="s">
        <v>4374</v>
      </c>
      <c r="AP1904" t="s">
        <v>1786</v>
      </c>
      <c r="AR1904">
        <v>0</v>
      </c>
      <c r="AS1904">
        <v>0</v>
      </c>
      <c r="AT1904">
        <v>0</v>
      </c>
      <c r="AU1904">
        <v>0</v>
      </c>
      <c r="AV1904">
        <v>0</v>
      </c>
      <c r="AW1904">
        <v>0</v>
      </c>
      <c r="BA1904" t="s">
        <v>63</v>
      </c>
      <c r="BE1904" t="s">
        <v>1786</v>
      </c>
      <c r="BH1904" t="s">
        <v>4379</v>
      </c>
    </row>
    <row r="1905" spans="1:60" x14ac:dyDescent="0.35">
      <c r="A1905" t="s">
        <v>4309</v>
      </c>
      <c r="B1905">
        <v>10000</v>
      </c>
      <c r="C1905">
        <v>10000</v>
      </c>
      <c r="D1905" s="2">
        <v>45777</v>
      </c>
      <c r="E1905" t="s">
        <v>59</v>
      </c>
      <c r="F1905" t="s">
        <v>4310</v>
      </c>
      <c r="G1905" t="s">
        <v>570</v>
      </c>
      <c r="H1905" t="s">
        <v>922</v>
      </c>
      <c r="I1905">
        <v>1</v>
      </c>
      <c r="J1905" t="s">
        <v>63</v>
      </c>
      <c r="K1905">
        <v>59</v>
      </c>
      <c r="L1905" t="s">
        <v>6045</v>
      </c>
      <c r="M1905" t="s">
        <v>73</v>
      </c>
      <c r="N1905" t="s">
        <v>3811</v>
      </c>
      <c r="O1905" s="3">
        <v>5295</v>
      </c>
      <c r="R1905" s="2">
        <v>45777</v>
      </c>
      <c r="T1905">
        <v>1</v>
      </c>
      <c r="U1905" s="3">
        <v>5295</v>
      </c>
      <c r="V1905" t="s">
        <v>65</v>
      </c>
      <c r="W1905">
        <v>150335490001</v>
      </c>
      <c r="X1905">
        <v>0</v>
      </c>
      <c r="Y1905">
        <v>0</v>
      </c>
      <c r="Z1905">
        <v>0</v>
      </c>
      <c r="AA1905">
        <v>0</v>
      </c>
      <c r="AB1905">
        <v>0</v>
      </c>
      <c r="AC1905">
        <v>0</v>
      </c>
      <c r="AF1905">
        <v>0</v>
      </c>
      <c r="AJ1905" t="s">
        <v>63</v>
      </c>
      <c r="AK1905">
        <v>0</v>
      </c>
      <c r="AL1905" t="s">
        <v>63</v>
      </c>
      <c r="AO1905">
        <v>15033549</v>
      </c>
      <c r="AP1905" t="s">
        <v>571</v>
      </c>
      <c r="AR1905">
        <v>0</v>
      </c>
      <c r="AS1905">
        <v>0</v>
      </c>
      <c r="AT1905">
        <v>0</v>
      </c>
      <c r="AU1905">
        <v>0</v>
      </c>
      <c r="AV1905">
        <v>0</v>
      </c>
      <c r="AW1905">
        <v>0</v>
      </c>
      <c r="BA1905" t="s">
        <v>63</v>
      </c>
      <c r="BE1905" t="s">
        <v>571</v>
      </c>
      <c r="BH1905" t="s">
        <v>4311</v>
      </c>
    </row>
    <row r="1906" spans="1:60" x14ac:dyDescent="0.35">
      <c r="A1906" t="s">
        <v>4309</v>
      </c>
      <c r="B1906">
        <v>20000</v>
      </c>
      <c r="C1906">
        <v>10000</v>
      </c>
      <c r="D1906" s="2">
        <v>45777</v>
      </c>
      <c r="E1906" t="s">
        <v>59</v>
      </c>
      <c r="F1906" t="s">
        <v>4310</v>
      </c>
      <c r="G1906" t="s">
        <v>570</v>
      </c>
      <c r="H1906" t="s">
        <v>922</v>
      </c>
      <c r="I1906">
        <v>1</v>
      </c>
      <c r="J1906" t="s">
        <v>63</v>
      </c>
      <c r="K1906">
        <v>59</v>
      </c>
      <c r="L1906" t="s">
        <v>6045</v>
      </c>
      <c r="M1906" t="s">
        <v>73</v>
      </c>
      <c r="N1906" t="s">
        <v>3811</v>
      </c>
      <c r="O1906" s="3">
        <v>5295</v>
      </c>
      <c r="R1906" s="2">
        <v>45777</v>
      </c>
      <c r="T1906">
        <v>1</v>
      </c>
      <c r="U1906" s="3">
        <v>5295</v>
      </c>
      <c r="V1906" t="s">
        <v>65</v>
      </c>
      <c r="W1906">
        <v>150335490001</v>
      </c>
      <c r="X1906">
        <v>0</v>
      </c>
      <c r="Y1906">
        <v>0</v>
      </c>
      <c r="Z1906">
        <v>0</v>
      </c>
      <c r="AA1906">
        <v>0</v>
      </c>
      <c r="AB1906">
        <v>0</v>
      </c>
      <c r="AC1906">
        <v>0</v>
      </c>
      <c r="AF1906">
        <v>0</v>
      </c>
      <c r="AJ1906" t="s">
        <v>63</v>
      </c>
      <c r="AK1906">
        <v>0</v>
      </c>
      <c r="AL1906" t="s">
        <v>63</v>
      </c>
      <c r="AO1906">
        <v>15033549</v>
      </c>
      <c r="AP1906" t="s">
        <v>571</v>
      </c>
      <c r="AR1906">
        <v>0</v>
      </c>
      <c r="AS1906">
        <v>0</v>
      </c>
      <c r="AT1906">
        <v>0</v>
      </c>
      <c r="AU1906">
        <v>0</v>
      </c>
      <c r="AV1906">
        <v>0</v>
      </c>
      <c r="AW1906">
        <v>0</v>
      </c>
      <c r="BA1906" t="s">
        <v>63</v>
      </c>
      <c r="BE1906" t="s">
        <v>571</v>
      </c>
      <c r="BH1906" t="s">
        <v>4311</v>
      </c>
    </row>
    <row r="1907" spans="1:60" x14ac:dyDescent="0.35">
      <c r="A1907" t="s">
        <v>4434</v>
      </c>
      <c r="B1907">
        <v>10000</v>
      </c>
      <c r="C1907">
        <v>20000</v>
      </c>
      <c r="D1907" s="2">
        <v>45782</v>
      </c>
      <c r="E1907" t="s">
        <v>59</v>
      </c>
      <c r="F1907" t="s">
        <v>1561</v>
      </c>
      <c r="G1907" t="s">
        <v>4435</v>
      </c>
      <c r="H1907" t="s">
        <v>3198</v>
      </c>
      <c r="I1907">
        <v>1</v>
      </c>
      <c r="J1907" t="s">
        <v>63</v>
      </c>
      <c r="K1907">
        <v>62</v>
      </c>
      <c r="L1907" t="s">
        <v>6066</v>
      </c>
      <c r="M1907" t="s">
        <v>830</v>
      </c>
      <c r="N1907" t="s">
        <v>3852</v>
      </c>
      <c r="O1907" s="3">
        <v>60000</v>
      </c>
      <c r="R1907" s="2">
        <v>45777</v>
      </c>
      <c r="T1907">
        <v>1</v>
      </c>
      <c r="U1907" s="3">
        <v>60000</v>
      </c>
      <c r="V1907" t="s">
        <v>65</v>
      </c>
      <c r="W1907" t="s">
        <v>3199</v>
      </c>
      <c r="X1907">
        <v>0</v>
      </c>
      <c r="Y1907">
        <v>0</v>
      </c>
      <c r="Z1907">
        <v>0</v>
      </c>
      <c r="AA1907">
        <v>0</v>
      </c>
      <c r="AB1907">
        <v>0</v>
      </c>
      <c r="AC1907">
        <v>0</v>
      </c>
      <c r="AF1907">
        <v>0</v>
      </c>
      <c r="AJ1907" t="s">
        <v>63</v>
      </c>
      <c r="AK1907">
        <v>0</v>
      </c>
      <c r="AL1907" t="s">
        <v>63</v>
      </c>
      <c r="AO1907" t="s">
        <v>3200</v>
      </c>
      <c r="AP1907" t="s">
        <v>170</v>
      </c>
      <c r="AR1907">
        <v>0</v>
      </c>
      <c r="AS1907">
        <v>0</v>
      </c>
      <c r="AT1907">
        <v>0</v>
      </c>
      <c r="AU1907">
        <v>0</v>
      </c>
      <c r="AV1907">
        <v>0</v>
      </c>
      <c r="AW1907">
        <v>0</v>
      </c>
      <c r="BA1907" t="s">
        <v>63</v>
      </c>
      <c r="BE1907" t="s">
        <v>170</v>
      </c>
      <c r="BH1907" t="s">
        <v>4436</v>
      </c>
    </row>
    <row r="1908" spans="1:60" x14ac:dyDescent="0.35">
      <c r="A1908" t="s">
        <v>4312</v>
      </c>
      <c r="B1908">
        <v>10000</v>
      </c>
      <c r="C1908">
        <v>10000</v>
      </c>
      <c r="D1908" s="2">
        <v>45777</v>
      </c>
      <c r="E1908" t="s">
        <v>59</v>
      </c>
      <c r="F1908" t="s">
        <v>4271</v>
      </c>
      <c r="G1908" t="s">
        <v>2893</v>
      </c>
      <c r="H1908" t="s">
        <v>4313</v>
      </c>
      <c r="I1908">
        <v>1</v>
      </c>
      <c r="J1908" t="s">
        <v>63</v>
      </c>
      <c r="K1908">
        <v>61</v>
      </c>
      <c r="L1908" t="s">
        <v>6046</v>
      </c>
      <c r="M1908" t="s">
        <v>209</v>
      </c>
      <c r="N1908" t="s">
        <v>3802</v>
      </c>
      <c r="O1908" s="3">
        <v>1000</v>
      </c>
      <c r="R1908" s="2">
        <v>45777</v>
      </c>
      <c r="T1908">
        <v>1</v>
      </c>
      <c r="U1908" s="3">
        <v>1000</v>
      </c>
      <c r="V1908" t="s">
        <v>65</v>
      </c>
      <c r="W1908" t="s">
        <v>4314</v>
      </c>
      <c r="X1908">
        <v>0</v>
      </c>
      <c r="Y1908">
        <v>0</v>
      </c>
      <c r="Z1908">
        <v>0</v>
      </c>
      <c r="AA1908">
        <v>0</v>
      </c>
      <c r="AB1908">
        <v>0</v>
      </c>
      <c r="AC1908">
        <v>0</v>
      </c>
      <c r="AF1908">
        <v>0</v>
      </c>
      <c r="AJ1908" t="s">
        <v>63</v>
      </c>
      <c r="AK1908">
        <v>0</v>
      </c>
      <c r="AL1908" t="s">
        <v>63</v>
      </c>
      <c r="AO1908" t="s">
        <v>4315</v>
      </c>
      <c r="AP1908" t="s">
        <v>622</v>
      </c>
      <c r="AR1908">
        <v>0</v>
      </c>
      <c r="AS1908">
        <v>0</v>
      </c>
      <c r="AT1908">
        <v>0</v>
      </c>
      <c r="AU1908">
        <v>0</v>
      </c>
      <c r="AV1908">
        <v>0</v>
      </c>
      <c r="AW1908">
        <v>0</v>
      </c>
      <c r="BA1908" t="s">
        <v>63</v>
      </c>
      <c r="BE1908" t="s">
        <v>622</v>
      </c>
      <c r="BH1908" t="s">
        <v>4316</v>
      </c>
    </row>
    <row r="1909" spans="1:60" x14ac:dyDescent="0.35">
      <c r="A1909" t="s">
        <v>4253</v>
      </c>
      <c r="B1909">
        <v>10000</v>
      </c>
      <c r="C1909">
        <v>20000</v>
      </c>
      <c r="D1909" s="2">
        <v>45777</v>
      </c>
      <c r="E1909" t="s">
        <v>59</v>
      </c>
      <c r="F1909" t="s">
        <v>4254</v>
      </c>
      <c r="G1909" t="s">
        <v>4079</v>
      </c>
      <c r="H1909" t="s">
        <v>926</v>
      </c>
      <c r="I1909">
        <v>2</v>
      </c>
      <c r="J1909" t="s">
        <v>63</v>
      </c>
      <c r="K1909">
        <v>71</v>
      </c>
      <c r="L1909" t="s">
        <v>6057</v>
      </c>
      <c r="M1909" t="s">
        <v>368</v>
      </c>
      <c r="N1909" t="s">
        <v>3857</v>
      </c>
      <c r="O1909" s="3">
        <v>3000</v>
      </c>
      <c r="R1909" s="2">
        <v>45777</v>
      </c>
      <c r="T1909">
        <v>6</v>
      </c>
      <c r="U1909" s="3">
        <v>18000</v>
      </c>
      <c r="V1909" t="s">
        <v>65</v>
      </c>
      <c r="W1909">
        <v>83615120001</v>
      </c>
      <c r="X1909">
        <v>0</v>
      </c>
      <c r="Y1909">
        <v>0</v>
      </c>
      <c r="Z1909">
        <v>0</v>
      </c>
      <c r="AA1909">
        <v>0</v>
      </c>
      <c r="AB1909">
        <v>0</v>
      </c>
      <c r="AC1909">
        <v>0</v>
      </c>
      <c r="AF1909">
        <v>0</v>
      </c>
      <c r="AJ1909" t="s">
        <v>63</v>
      </c>
      <c r="AK1909">
        <v>0</v>
      </c>
      <c r="AL1909" t="s">
        <v>63</v>
      </c>
      <c r="AO1909">
        <v>8361512</v>
      </c>
      <c r="AP1909" t="s">
        <v>162</v>
      </c>
      <c r="AR1909">
        <v>0</v>
      </c>
      <c r="AS1909">
        <v>0</v>
      </c>
      <c r="AT1909">
        <v>0</v>
      </c>
      <c r="AU1909">
        <v>0</v>
      </c>
      <c r="AV1909">
        <v>0</v>
      </c>
      <c r="AW1909">
        <v>0</v>
      </c>
      <c r="BA1909" t="s">
        <v>63</v>
      </c>
      <c r="BE1909" t="s">
        <v>162</v>
      </c>
      <c r="BH1909" t="s">
        <v>4127</v>
      </c>
    </row>
    <row r="1910" spans="1:60" x14ac:dyDescent="0.35">
      <c r="A1910" t="s">
        <v>4257</v>
      </c>
      <c r="B1910">
        <v>10000</v>
      </c>
      <c r="C1910">
        <v>20000</v>
      </c>
      <c r="D1910" s="2">
        <v>45777</v>
      </c>
      <c r="E1910" t="s">
        <v>59</v>
      </c>
      <c r="F1910" s="4">
        <v>0.53886574074074078</v>
      </c>
      <c r="G1910" t="s">
        <v>4079</v>
      </c>
      <c r="H1910" t="s">
        <v>926</v>
      </c>
      <c r="I1910">
        <v>2</v>
      </c>
      <c r="J1910" t="s">
        <v>63</v>
      </c>
      <c r="K1910">
        <v>71</v>
      </c>
      <c r="L1910" t="s">
        <v>6057</v>
      </c>
      <c r="M1910" t="s">
        <v>368</v>
      </c>
      <c r="N1910" t="s">
        <v>3857</v>
      </c>
      <c r="O1910" s="3">
        <v>2500</v>
      </c>
      <c r="R1910" s="2">
        <v>45777</v>
      </c>
      <c r="T1910">
        <v>6</v>
      </c>
      <c r="U1910" s="3">
        <v>15000</v>
      </c>
      <c r="V1910" t="s">
        <v>65</v>
      </c>
      <c r="W1910">
        <v>5000444460001</v>
      </c>
      <c r="X1910">
        <v>0</v>
      </c>
      <c r="Y1910">
        <v>0</v>
      </c>
      <c r="Z1910">
        <v>0</v>
      </c>
      <c r="AA1910">
        <v>0</v>
      </c>
      <c r="AB1910">
        <v>0</v>
      </c>
      <c r="AC1910">
        <v>0</v>
      </c>
      <c r="AF1910">
        <v>0</v>
      </c>
      <c r="AJ1910" t="s">
        <v>63</v>
      </c>
      <c r="AK1910">
        <v>0</v>
      </c>
      <c r="AL1910" t="s">
        <v>63</v>
      </c>
      <c r="AO1910">
        <v>500044446</v>
      </c>
      <c r="AP1910" t="s">
        <v>162</v>
      </c>
      <c r="AR1910">
        <v>0</v>
      </c>
      <c r="AS1910">
        <v>0</v>
      </c>
      <c r="AT1910">
        <v>0</v>
      </c>
      <c r="AU1910">
        <v>0</v>
      </c>
      <c r="AV1910">
        <v>0</v>
      </c>
      <c r="AW1910">
        <v>0</v>
      </c>
      <c r="BA1910" t="s">
        <v>63</v>
      </c>
      <c r="BE1910" t="s">
        <v>162</v>
      </c>
      <c r="BH1910" t="s">
        <v>4127</v>
      </c>
    </row>
    <row r="1911" spans="1:60" x14ac:dyDescent="0.35">
      <c r="A1911" t="s">
        <v>4380</v>
      </c>
      <c r="B1911">
        <v>10000</v>
      </c>
      <c r="C1911">
        <v>10000</v>
      </c>
      <c r="D1911" s="2">
        <v>45779</v>
      </c>
      <c r="E1911" t="s">
        <v>59</v>
      </c>
      <c r="F1911" t="s">
        <v>4370</v>
      </c>
      <c r="G1911" t="s">
        <v>4371</v>
      </c>
      <c r="H1911" t="s">
        <v>4372</v>
      </c>
      <c r="I1911">
        <v>1</v>
      </c>
      <c r="J1911" t="s">
        <v>63</v>
      </c>
      <c r="K1911">
        <v>90</v>
      </c>
      <c r="L1911" t="s">
        <v>6044</v>
      </c>
      <c r="M1911" t="s">
        <v>1190</v>
      </c>
      <c r="N1911" t="s">
        <v>3836</v>
      </c>
      <c r="O1911">
        <v>5</v>
      </c>
      <c r="R1911" s="2">
        <v>45777</v>
      </c>
      <c r="T1911">
        <v>124</v>
      </c>
      <c r="U1911">
        <v>620</v>
      </c>
      <c r="V1911" t="s">
        <v>65</v>
      </c>
      <c r="W1911" t="s">
        <v>4373</v>
      </c>
      <c r="X1911">
        <v>0</v>
      </c>
      <c r="Y1911">
        <v>0</v>
      </c>
      <c r="Z1911">
        <v>0</v>
      </c>
      <c r="AA1911">
        <v>0</v>
      </c>
      <c r="AB1911">
        <v>0</v>
      </c>
      <c r="AC1911">
        <v>0</v>
      </c>
      <c r="AF1911">
        <v>0</v>
      </c>
      <c r="AJ1911" t="s">
        <v>63</v>
      </c>
      <c r="AK1911">
        <v>0</v>
      </c>
      <c r="AL1911" t="s">
        <v>63</v>
      </c>
      <c r="AO1911" t="s">
        <v>4374</v>
      </c>
      <c r="AP1911" t="s">
        <v>1786</v>
      </c>
      <c r="AR1911">
        <v>0</v>
      </c>
      <c r="AS1911">
        <v>0</v>
      </c>
      <c r="AT1911">
        <v>0</v>
      </c>
      <c r="AU1911">
        <v>0</v>
      </c>
      <c r="AV1911">
        <v>0</v>
      </c>
      <c r="AW1911">
        <v>0</v>
      </c>
      <c r="BA1911" t="s">
        <v>63</v>
      </c>
      <c r="BE1911" t="s">
        <v>1786</v>
      </c>
      <c r="BH1911" t="s">
        <v>4381</v>
      </c>
    </row>
    <row r="1912" spans="1:60" x14ac:dyDescent="0.35">
      <c r="A1912" t="s">
        <v>4317</v>
      </c>
      <c r="B1912">
        <v>10000</v>
      </c>
      <c r="C1912">
        <v>20000</v>
      </c>
      <c r="D1912" s="2">
        <v>45777</v>
      </c>
      <c r="E1912" t="s">
        <v>59</v>
      </c>
      <c r="F1912" t="s">
        <v>4318</v>
      </c>
      <c r="G1912" t="s">
        <v>4319</v>
      </c>
      <c r="H1912" t="s">
        <v>2696</v>
      </c>
      <c r="I1912">
        <v>1</v>
      </c>
      <c r="J1912" t="s">
        <v>63</v>
      </c>
      <c r="K1912">
        <v>32</v>
      </c>
      <c r="L1912" t="s">
        <v>6064</v>
      </c>
      <c r="M1912" t="s">
        <v>516</v>
      </c>
      <c r="N1912" t="s">
        <v>3833</v>
      </c>
      <c r="O1912" s="3">
        <v>1000</v>
      </c>
      <c r="R1912" s="2">
        <v>45777</v>
      </c>
      <c r="T1912">
        <v>1</v>
      </c>
      <c r="U1912" s="3">
        <v>1000</v>
      </c>
      <c r="V1912" t="s">
        <v>65</v>
      </c>
      <c r="W1912">
        <v>4.40170086001E+17</v>
      </c>
      <c r="X1912">
        <v>0</v>
      </c>
      <c r="Y1912">
        <v>0</v>
      </c>
      <c r="Z1912">
        <v>0</v>
      </c>
      <c r="AA1912">
        <v>0</v>
      </c>
      <c r="AB1912">
        <v>0</v>
      </c>
      <c r="AC1912">
        <v>0</v>
      </c>
      <c r="AF1912">
        <v>0</v>
      </c>
      <c r="AJ1912" t="s">
        <v>63</v>
      </c>
      <c r="AK1912">
        <v>0</v>
      </c>
      <c r="AL1912" t="s">
        <v>63</v>
      </c>
      <c r="AO1912">
        <v>44017008600100</v>
      </c>
      <c r="AP1912" t="s">
        <v>217</v>
      </c>
      <c r="AR1912">
        <v>0</v>
      </c>
      <c r="AS1912">
        <v>0</v>
      </c>
      <c r="AT1912">
        <v>0</v>
      </c>
      <c r="AU1912">
        <v>0</v>
      </c>
      <c r="AV1912">
        <v>0</v>
      </c>
      <c r="AW1912">
        <v>0</v>
      </c>
      <c r="BA1912" t="s">
        <v>63</v>
      </c>
      <c r="BE1912" t="s">
        <v>217</v>
      </c>
      <c r="BH1912" t="s">
        <v>4320</v>
      </c>
    </row>
    <row r="1913" spans="1:60" x14ac:dyDescent="0.35">
      <c r="A1913" t="s">
        <v>4321</v>
      </c>
      <c r="B1913">
        <v>10000</v>
      </c>
      <c r="C1913">
        <v>10000</v>
      </c>
      <c r="D1913" s="2">
        <v>45777</v>
      </c>
      <c r="E1913" t="s">
        <v>59</v>
      </c>
      <c r="F1913" t="s">
        <v>4297</v>
      </c>
      <c r="G1913" t="s">
        <v>4322</v>
      </c>
      <c r="H1913" t="s">
        <v>4323</v>
      </c>
      <c r="I1913">
        <v>1</v>
      </c>
      <c r="J1913" t="s">
        <v>63</v>
      </c>
      <c r="K1913">
        <v>71</v>
      </c>
      <c r="L1913" t="s">
        <v>6057</v>
      </c>
      <c r="M1913" t="s">
        <v>368</v>
      </c>
      <c r="N1913" t="s">
        <v>3857</v>
      </c>
      <c r="O1913" s="3">
        <v>3334</v>
      </c>
      <c r="R1913" s="2">
        <v>45777</v>
      </c>
      <c r="T1913">
        <v>3</v>
      </c>
      <c r="U1913" s="3">
        <v>10002</v>
      </c>
      <c r="V1913" t="s">
        <v>65</v>
      </c>
      <c r="W1913" t="s">
        <v>4324</v>
      </c>
      <c r="X1913">
        <v>0</v>
      </c>
      <c r="Y1913">
        <v>0</v>
      </c>
      <c r="Z1913">
        <v>0</v>
      </c>
      <c r="AA1913">
        <v>0</v>
      </c>
      <c r="AB1913">
        <v>0</v>
      </c>
      <c r="AC1913">
        <v>0</v>
      </c>
      <c r="AF1913">
        <v>0</v>
      </c>
      <c r="AJ1913" t="s">
        <v>63</v>
      </c>
      <c r="AK1913">
        <v>0</v>
      </c>
      <c r="AL1913" t="s">
        <v>63</v>
      </c>
      <c r="AO1913" t="s">
        <v>4325</v>
      </c>
      <c r="AP1913" t="s">
        <v>4326</v>
      </c>
      <c r="AR1913">
        <v>0</v>
      </c>
      <c r="AS1913">
        <v>0</v>
      </c>
      <c r="AT1913">
        <v>0</v>
      </c>
      <c r="AU1913">
        <v>0</v>
      </c>
      <c r="AV1913">
        <v>0</v>
      </c>
      <c r="AW1913">
        <v>0</v>
      </c>
      <c r="BA1913" t="s">
        <v>63</v>
      </c>
      <c r="BE1913" t="s">
        <v>4326</v>
      </c>
      <c r="BH1913" t="s">
        <v>4327</v>
      </c>
    </row>
    <row r="1914" spans="1:60" x14ac:dyDescent="0.35">
      <c r="A1914" t="s">
        <v>6036</v>
      </c>
      <c r="B1914">
        <v>10000</v>
      </c>
      <c r="C1914">
        <v>10000</v>
      </c>
      <c r="D1914" s="2">
        <v>45782</v>
      </c>
      <c r="E1914" t="s">
        <v>59</v>
      </c>
      <c r="F1914" t="s">
        <v>6037</v>
      </c>
      <c r="G1914">
        <v>10620258070</v>
      </c>
      <c r="H1914" t="s">
        <v>477</v>
      </c>
      <c r="I1914">
        <v>1</v>
      </c>
      <c r="J1914" t="s">
        <v>63</v>
      </c>
      <c r="K1914">
        <v>79</v>
      </c>
      <c r="L1914" t="s">
        <v>6076</v>
      </c>
      <c r="M1914" t="s">
        <v>92</v>
      </c>
      <c r="N1914" t="s">
        <v>3828</v>
      </c>
      <c r="O1914">
        <v>130</v>
      </c>
      <c r="R1914" s="2">
        <v>45777</v>
      </c>
      <c r="T1914">
        <v>308</v>
      </c>
      <c r="U1914" s="3">
        <v>40040</v>
      </c>
      <c r="V1914" t="s">
        <v>65</v>
      </c>
      <c r="W1914" t="s">
        <v>6038</v>
      </c>
      <c r="X1914">
        <v>0</v>
      </c>
      <c r="Y1914">
        <v>0</v>
      </c>
      <c r="Z1914">
        <v>0</v>
      </c>
      <c r="AA1914">
        <v>0</v>
      </c>
      <c r="AB1914">
        <v>0</v>
      </c>
      <c r="AC1914">
        <v>0</v>
      </c>
      <c r="AF1914">
        <v>0</v>
      </c>
      <c r="AJ1914" t="s">
        <v>63</v>
      </c>
      <c r="AK1914">
        <v>0</v>
      </c>
      <c r="AL1914" t="s">
        <v>63</v>
      </c>
      <c r="AO1914" t="s">
        <v>6039</v>
      </c>
      <c r="AP1914" t="s">
        <v>108</v>
      </c>
      <c r="AR1914">
        <v>0</v>
      </c>
      <c r="AS1914">
        <v>0</v>
      </c>
      <c r="AT1914">
        <v>0</v>
      </c>
      <c r="AU1914">
        <v>0</v>
      </c>
      <c r="AV1914">
        <v>0</v>
      </c>
      <c r="AW1914">
        <v>0</v>
      </c>
      <c r="BA1914" t="s">
        <v>63</v>
      </c>
      <c r="BE1914" t="s">
        <v>108</v>
      </c>
      <c r="BH1914" t="s">
        <v>6040</v>
      </c>
    </row>
  </sheetData>
  <autoFilter ref="A1:CT1914" xr:uid="{F8ACDD09-6DDE-4F93-A3EC-C8C9797A507C}"/>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F06F-60A9-4DA0-9F41-8395269E987E}">
  <dimension ref="A1:C26"/>
  <sheetViews>
    <sheetView workbookViewId="0">
      <selection activeCell="J24" sqref="J24"/>
    </sheetView>
  </sheetViews>
  <sheetFormatPr defaultRowHeight="14.5" x14ac:dyDescent="0.35"/>
  <cols>
    <col min="1" max="1" width="30.453125" bestFit="1" customWidth="1"/>
    <col min="2" max="2" width="15.6328125" bestFit="1" customWidth="1"/>
    <col min="3" max="4" width="10.36328125" bestFit="1" customWidth="1"/>
    <col min="5" max="5" width="5.81640625" bestFit="1" customWidth="1"/>
    <col min="6" max="6" width="4.81640625" bestFit="1" customWidth="1"/>
    <col min="7" max="7" width="10.36328125" bestFit="1" customWidth="1"/>
  </cols>
  <sheetData>
    <row r="1" spans="1:3" x14ac:dyDescent="0.35">
      <c r="A1" s="9" t="s">
        <v>6041</v>
      </c>
      <c r="B1" t="s">
        <v>6085</v>
      </c>
    </row>
    <row r="3" spans="1:3" x14ac:dyDescent="0.35">
      <c r="A3" s="9" t="s">
        <v>6081</v>
      </c>
      <c r="B3" s="9" t="s">
        <v>6084</v>
      </c>
    </row>
    <row r="4" spans="1:3" x14ac:dyDescent="0.35">
      <c r="A4" s="9" t="s">
        <v>6080</v>
      </c>
      <c r="B4">
        <v>1</v>
      </c>
      <c r="C4" t="s">
        <v>3595</v>
      </c>
    </row>
    <row r="5" spans="1:3" x14ac:dyDescent="0.35">
      <c r="A5" s="10" t="s">
        <v>592</v>
      </c>
    </row>
    <row r="6" spans="1:3" x14ac:dyDescent="0.35">
      <c r="A6" s="11" t="s">
        <v>23747</v>
      </c>
    </row>
    <row r="7" spans="1:3" x14ac:dyDescent="0.35">
      <c r="A7" s="19">
        <v>60</v>
      </c>
    </row>
    <row r="8" spans="1:3" x14ac:dyDescent="0.35">
      <c r="A8" s="20" t="s">
        <v>1198</v>
      </c>
    </row>
    <row r="9" spans="1:3" x14ac:dyDescent="0.35">
      <c r="A9" s="21" t="s">
        <v>1201</v>
      </c>
      <c r="B9">
        <v>10002</v>
      </c>
      <c r="C9">
        <v>10002</v>
      </c>
    </row>
    <row r="10" spans="1:3" x14ac:dyDescent="0.35">
      <c r="A10" s="20" t="s">
        <v>6019</v>
      </c>
    </row>
    <row r="11" spans="1:3" x14ac:dyDescent="0.35">
      <c r="A11" s="21" t="s">
        <v>6024</v>
      </c>
      <c r="B11">
        <v>166002</v>
      </c>
      <c r="C11">
        <v>166002</v>
      </c>
    </row>
    <row r="12" spans="1:3" x14ac:dyDescent="0.35">
      <c r="A12" s="19">
        <v>61</v>
      </c>
    </row>
    <row r="13" spans="1:3" x14ac:dyDescent="0.35">
      <c r="A13" s="20" t="s">
        <v>587</v>
      </c>
    </row>
    <row r="14" spans="1:3" x14ac:dyDescent="0.35">
      <c r="A14" s="21" t="s">
        <v>591</v>
      </c>
      <c r="B14">
        <v>10000</v>
      </c>
      <c r="C14">
        <v>10000</v>
      </c>
    </row>
    <row r="15" spans="1:3" x14ac:dyDescent="0.35">
      <c r="A15" s="19">
        <v>65</v>
      </c>
    </row>
    <row r="16" spans="1:3" x14ac:dyDescent="0.35">
      <c r="A16" s="20" t="s">
        <v>2892</v>
      </c>
    </row>
    <row r="17" spans="1:3" x14ac:dyDescent="0.35">
      <c r="A17" s="21" t="s">
        <v>2895</v>
      </c>
      <c r="B17">
        <v>10010</v>
      </c>
      <c r="C17">
        <v>10010</v>
      </c>
    </row>
    <row r="18" spans="1:3" x14ac:dyDescent="0.35">
      <c r="A18" s="19">
        <v>68</v>
      </c>
    </row>
    <row r="19" spans="1:3" x14ac:dyDescent="0.35">
      <c r="A19" s="20" t="s">
        <v>5322</v>
      </c>
    </row>
    <row r="20" spans="1:3" x14ac:dyDescent="0.35">
      <c r="A20" s="21" t="s">
        <v>5325</v>
      </c>
      <c r="B20">
        <v>32000</v>
      </c>
      <c r="C20">
        <v>32000</v>
      </c>
    </row>
    <row r="21" spans="1:3" x14ac:dyDescent="0.35">
      <c r="A21" s="20" t="s">
        <v>2915</v>
      </c>
    </row>
    <row r="22" spans="1:3" x14ac:dyDescent="0.35">
      <c r="A22" s="21" t="s">
        <v>2918</v>
      </c>
      <c r="B22">
        <v>24000</v>
      </c>
      <c r="C22">
        <v>24000</v>
      </c>
    </row>
    <row r="23" spans="1:3" x14ac:dyDescent="0.35">
      <c r="A23" s="19">
        <v>71</v>
      </c>
    </row>
    <row r="24" spans="1:3" x14ac:dyDescent="0.35">
      <c r="A24" s="20" t="s">
        <v>3542</v>
      </c>
    </row>
    <row r="25" spans="1:3" x14ac:dyDescent="0.35">
      <c r="A25" s="21" t="s">
        <v>3546</v>
      </c>
      <c r="B25">
        <v>138016</v>
      </c>
      <c r="C25">
        <v>138016</v>
      </c>
    </row>
    <row r="26" spans="1:3" x14ac:dyDescent="0.35">
      <c r="A26" s="10" t="s">
        <v>3595</v>
      </c>
      <c r="B26">
        <v>390030</v>
      </c>
      <c r="C26">
        <v>390030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DC47-6D34-4085-96BA-1C31640247A9}">
  <dimension ref="A1:BI2077"/>
  <sheetViews>
    <sheetView topLeftCell="L1" workbookViewId="0">
      <selection activeCell="P17" sqref="P17"/>
    </sheetView>
  </sheetViews>
  <sheetFormatPr defaultRowHeight="14.5" x14ac:dyDescent="0.35"/>
  <cols>
    <col min="1" max="1" width="15.54296875" customWidth="1"/>
    <col min="2" max="2" width="11.6328125" customWidth="1"/>
    <col min="3" max="3" width="19.1796875" customWidth="1"/>
    <col min="4" max="4" width="10.36328125" customWidth="1"/>
    <col min="5" max="5" width="10.7265625" bestFit="1" customWidth="1"/>
    <col min="6" max="6" width="10.90625" bestFit="1" customWidth="1"/>
    <col min="7" max="7" width="22" customWidth="1"/>
    <col min="8" max="8" width="12.36328125" bestFit="1" customWidth="1"/>
    <col min="9" max="9" width="12.54296875" customWidth="1"/>
    <col min="10" max="10" width="8.54296875" customWidth="1"/>
    <col min="11" max="11" width="14.7265625" customWidth="1"/>
    <col min="12" max="12" width="15.26953125" customWidth="1"/>
    <col min="13" max="13" width="11.54296875" customWidth="1"/>
    <col min="14" max="14" width="22.6328125" bestFit="1" customWidth="1"/>
    <col min="15" max="15" width="12.54296875" customWidth="1"/>
    <col min="16" max="16" width="13.1796875" customWidth="1"/>
    <col min="17" max="17" width="13.36328125" customWidth="1"/>
    <col min="18" max="18" width="16.36328125" customWidth="1"/>
    <col min="19" max="19" width="16.54296875" customWidth="1"/>
    <col min="20" max="20" width="11.26953125" customWidth="1"/>
    <col min="21" max="21" width="16.453125" customWidth="1"/>
    <col min="22" max="22" width="13.08984375" customWidth="1"/>
    <col min="23" max="23" width="21.26953125" bestFit="1" customWidth="1"/>
    <col min="24" max="24" width="10" customWidth="1"/>
    <col min="25" max="25" width="21.1796875" customWidth="1"/>
    <col min="26" max="26" width="17.81640625" customWidth="1"/>
    <col min="27" max="27" width="6.08984375" customWidth="1"/>
    <col min="28" max="28" width="8.453125" customWidth="1"/>
    <col min="29" max="29" width="7.81640625" customWidth="1"/>
    <col min="30" max="30" width="12.81640625" customWidth="1"/>
    <col min="31" max="31" width="12.1796875" customWidth="1"/>
    <col min="32" max="32" width="13" customWidth="1"/>
    <col min="33" max="33" width="14.36328125" customWidth="1"/>
    <col min="34" max="34" width="13.54296875" customWidth="1"/>
    <col min="35" max="35" width="21.1796875" customWidth="1"/>
    <col min="36" max="36" width="15.36328125" customWidth="1"/>
    <col min="37" max="37" width="15.453125" customWidth="1"/>
    <col min="38" max="38" width="9.26953125" customWidth="1"/>
    <col min="39" max="39" width="12.26953125" customWidth="1"/>
    <col min="40" max="40" width="14.1796875" customWidth="1"/>
    <col min="41" max="41" width="21.81640625" customWidth="1"/>
    <col min="42" max="42" width="20" bestFit="1" customWidth="1"/>
    <col min="43" max="43" width="20" customWidth="1"/>
    <col min="44" max="44" width="8.26953125" customWidth="1"/>
    <col min="45" max="45" width="23.26953125" customWidth="1"/>
    <col min="46" max="46" width="16.26953125" customWidth="1"/>
    <col min="47" max="47" width="23.26953125" customWidth="1"/>
    <col min="48" max="48" width="16.26953125" customWidth="1"/>
    <col min="49" max="49" width="23.26953125" customWidth="1"/>
    <col min="50" max="50" width="16.26953125" customWidth="1"/>
    <col min="51" max="51" width="21.26953125" customWidth="1"/>
    <col min="52" max="52" width="13.6328125" customWidth="1"/>
    <col min="53" max="53" width="19.1796875" customWidth="1"/>
    <col min="54" max="54" width="13.453125" customWidth="1"/>
    <col min="55" max="55" width="21.36328125" customWidth="1"/>
    <col min="56" max="56" width="8.36328125" customWidth="1"/>
    <col min="57" max="57" width="10.453125" customWidth="1"/>
    <col min="58" max="58" width="20" bestFit="1" customWidth="1"/>
    <col min="59" max="59" width="7.90625" customWidth="1"/>
    <col min="60" max="60" width="5.1796875" customWidth="1"/>
    <col min="61" max="61" width="16" customWidth="1"/>
  </cols>
  <sheetData>
    <row r="1" spans="1:61" s="17" customFormat="1" ht="29" x14ac:dyDescent="0.35">
      <c r="A1" s="12" t="s">
        <v>0</v>
      </c>
      <c r="B1" s="12" t="s">
        <v>1</v>
      </c>
      <c r="C1" s="12" t="s">
        <v>2</v>
      </c>
      <c r="D1" s="12" t="s">
        <v>3</v>
      </c>
      <c r="E1" s="12" t="s">
        <v>4</v>
      </c>
      <c r="F1" s="12" t="s">
        <v>5</v>
      </c>
      <c r="G1" s="12" t="s">
        <v>6</v>
      </c>
      <c r="H1" s="12" t="s">
        <v>7</v>
      </c>
      <c r="I1" s="12" t="s">
        <v>8</v>
      </c>
      <c r="J1" s="12" t="s">
        <v>9</v>
      </c>
      <c r="K1" s="25" t="s">
        <v>10</v>
      </c>
      <c r="L1" s="25" t="s">
        <v>6041</v>
      </c>
      <c r="M1" s="26" t="s">
        <v>11</v>
      </c>
      <c r="N1" s="26" t="s">
        <v>3814</v>
      </c>
      <c r="O1" s="12" t="s">
        <v>12</v>
      </c>
      <c r="P1" s="12" t="s">
        <v>13</v>
      </c>
      <c r="Q1" s="12" t="s">
        <v>14</v>
      </c>
      <c r="R1" s="12" t="s">
        <v>15</v>
      </c>
      <c r="S1" s="27" t="s">
        <v>16</v>
      </c>
      <c r="T1" s="12" t="s">
        <v>17</v>
      </c>
      <c r="U1" s="12" t="s">
        <v>18</v>
      </c>
      <c r="V1" s="12" t="s">
        <v>19</v>
      </c>
      <c r="W1" s="12" t="s">
        <v>20</v>
      </c>
      <c r="X1" s="12" t="s">
        <v>21</v>
      </c>
      <c r="Y1" s="12" t="s">
        <v>22</v>
      </c>
      <c r="Z1" s="12" t="s">
        <v>23</v>
      </c>
      <c r="AA1" s="12" t="s">
        <v>24</v>
      </c>
      <c r="AB1" s="12" t="s">
        <v>25</v>
      </c>
      <c r="AC1" s="12" t="s">
        <v>26</v>
      </c>
      <c r="AD1" s="12" t="s">
        <v>27</v>
      </c>
      <c r="AE1" s="12" t="s">
        <v>28</v>
      </c>
      <c r="AF1" s="12" t="s">
        <v>29</v>
      </c>
      <c r="AG1" s="12" t="s">
        <v>30</v>
      </c>
      <c r="AH1" s="12" t="s">
        <v>31</v>
      </c>
      <c r="AI1" s="12" t="s">
        <v>32</v>
      </c>
      <c r="AJ1" s="12" t="s">
        <v>33</v>
      </c>
      <c r="AK1" s="12" t="s">
        <v>34</v>
      </c>
      <c r="AL1" s="12" t="s">
        <v>35</v>
      </c>
      <c r="AM1" s="12" t="s">
        <v>36</v>
      </c>
      <c r="AN1" s="12" t="s">
        <v>37</v>
      </c>
      <c r="AO1" s="12" t="s">
        <v>38</v>
      </c>
      <c r="AP1" s="12" t="s">
        <v>39</v>
      </c>
      <c r="AQ1" s="12" t="s">
        <v>6622</v>
      </c>
      <c r="AR1" s="12" t="s">
        <v>40</v>
      </c>
      <c r="AS1" s="12" t="s">
        <v>41</v>
      </c>
      <c r="AT1" s="12" t="s">
        <v>42</v>
      </c>
      <c r="AU1" s="12" t="s">
        <v>43</v>
      </c>
      <c r="AV1" s="12" t="s">
        <v>44</v>
      </c>
      <c r="AW1" s="12" t="s">
        <v>45</v>
      </c>
      <c r="AX1" s="12" t="s">
        <v>46</v>
      </c>
      <c r="AY1" s="12" t="s">
        <v>47</v>
      </c>
      <c r="AZ1" s="12" t="s">
        <v>48</v>
      </c>
      <c r="BA1" s="12" t="s">
        <v>49</v>
      </c>
      <c r="BB1" s="12" t="s">
        <v>50</v>
      </c>
      <c r="BC1" s="12" t="s">
        <v>51</v>
      </c>
      <c r="BD1" s="12" t="s">
        <v>52</v>
      </c>
      <c r="BE1" s="12" t="s">
        <v>53</v>
      </c>
      <c r="BF1" s="12" t="s">
        <v>54</v>
      </c>
      <c r="BG1" s="12" t="s">
        <v>55</v>
      </c>
      <c r="BH1" s="12" t="s">
        <v>56</v>
      </c>
      <c r="BI1" s="12" t="s">
        <v>57</v>
      </c>
    </row>
    <row r="2" spans="1:61" x14ac:dyDescent="0.35">
      <c r="A2" t="s">
        <v>6616</v>
      </c>
      <c r="B2">
        <v>10000</v>
      </c>
      <c r="C2">
        <v>10000</v>
      </c>
      <c r="D2" s="2">
        <v>45786</v>
      </c>
      <c r="E2" t="s">
        <v>59</v>
      </c>
      <c r="F2" t="s">
        <v>6617</v>
      </c>
      <c r="G2">
        <v>2321164</v>
      </c>
      <c r="H2" t="s">
        <v>6618</v>
      </c>
      <c r="I2">
        <v>1</v>
      </c>
      <c r="J2" t="s">
        <v>63</v>
      </c>
      <c r="K2">
        <v>88</v>
      </c>
      <c r="L2" t="s">
        <v>6058</v>
      </c>
      <c r="M2" t="s">
        <v>144</v>
      </c>
      <c r="N2" t="s">
        <v>3855</v>
      </c>
      <c r="O2" s="3">
        <v>3500</v>
      </c>
      <c r="R2" s="2">
        <v>45748</v>
      </c>
      <c r="T2">
        <v>1</v>
      </c>
      <c r="U2" s="3">
        <v>3500</v>
      </c>
      <c r="V2" t="s">
        <v>65</v>
      </c>
      <c r="W2" t="s">
        <v>6619</v>
      </c>
      <c r="X2">
        <v>0</v>
      </c>
      <c r="Y2">
        <v>0</v>
      </c>
      <c r="Z2">
        <v>0</v>
      </c>
      <c r="AA2">
        <v>0</v>
      </c>
      <c r="AB2">
        <v>0</v>
      </c>
      <c r="AC2">
        <v>0</v>
      </c>
      <c r="AF2">
        <v>0</v>
      </c>
      <c r="AJ2" t="s">
        <v>63</v>
      </c>
      <c r="AK2">
        <v>0</v>
      </c>
      <c r="AL2" t="s">
        <v>63</v>
      </c>
      <c r="AO2" t="s">
        <v>6620</v>
      </c>
      <c r="AP2" t="s">
        <v>3973</v>
      </c>
      <c r="AQ2" t="s">
        <v>9044</v>
      </c>
      <c r="AS2">
        <v>0</v>
      </c>
      <c r="AT2">
        <v>0</v>
      </c>
      <c r="AU2">
        <v>0</v>
      </c>
      <c r="AV2">
        <v>0</v>
      </c>
      <c r="AW2">
        <v>0</v>
      </c>
      <c r="AX2">
        <v>0</v>
      </c>
      <c r="BB2" t="s">
        <v>63</v>
      </c>
      <c r="BF2" t="s">
        <v>3973</v>
      </c>
      <c r="BI2" t="s">
        <v>6621</v>
      </c>
    </row>
    <row r="3" spans="1:61" x14ac:dyDescent="0.35">
      <c r="A3" t="s">
        <v>89</v>
      </c>
      <c r="B3">
        <v>10000</v>
      </c>
      <c r="C3">
        <v>10000</v>
      </c>
      <c r="D3" s="2">
        <v>45751</v>
      </c>
      <c r="E3" t="s">
        <v>59</v>
      </c>
      <c r="F3" t="s">
        <v>90</v>
      </c>
      <c r="G3">
        <v>10620258022</v>
      </c>
      <c r="H3" t="s">
        <v>91</v>
      </c>
      <c r="I3">
        <v>1</v>
      </c>
      <c r="J3" t="s">
        <v>63</v>
      </c>
      <c r="K3">
        <v>79</v>
      </c>
      <c r="L3" t="s">
        <v>6076</v>
      </c>
      <c r="M3" t="s">
        <v>92</v>
      </c>
      <c r="N3" t="s">
        <v>3828</v>
      </c>
      <c r="O3">
        <v>200</v>
      </c>
      <c r="R3" s="2">
        <v>45748</v>
      </c>
      <c r="T3">
        <v>36</v>
      </c>
      <c r="U3" s="3">
        <v>7200</v>
      </c>
      <c r="V3" t="s">
        <v>65</v>
      </c>
      <c r="W3" t="s">
        <v>93</v>
      </c>
      <c r="X3">
        <v>0</v>
      </c>
      <c r="Y3">
        <v>0</v>
      </c>
      <c r="Z3">
        <v>0</v>
      </c>
      <c r="AA3">
        <v>0</v>
      </c>
      <c r="AB3">
        <v>0</v>
      </c>
      <c r="AC3">
        <v>0</v>
      </c>
      <c r="AF3">
        <v>0</v>
      </c>
      <c r="AJ3" t="s">
        <v>63</v>
      </c>
      <c r="AK3">
        <v>0</v>
      </c>
      <c r="AL3" t="s">
        <v>63</v>
      </c>
      <c r="AO3" t="s">
        <v>94</v>
      </c>
      <c r="AP3" t="s">
        <v>95</v>
      </c>
      <c r="AQ3" t="s">
        <v>13261</v>
      </c>
      <c r="AS3">
        <v>0</v>
      </c>
      <c r="AT3">
        <v>0</v>
      </c>
      <c r="AU3">
        <v>0</v>
      </c>
      <c r="AV3">
        <v>0</v>
      </c>
      <c r="AW3">
        <v>0</v>
      </c>
      <c r="AX3">
        <v>0</v>
      </c>
      <c r="BB3" t="s">
        <v>63</v>
      </c>
      <c r="BF3" t="s">
        <v>95</v>
      </c>
      <c r="BI3" t="s">
        <v>96</v>
      </c>
    </row>
    <row r="4" spans="1:61" x14ac:dyDescent="0.35">
      <c r="A4" t="s">
        <v>128</v>
      </c>
      <c r="B4">
        <v>10000</v>
      </c>
      <c r="C4">
        <v>10000</v>
      </c>
      <c r="D4" s="2">
        <v>45751</v>
      </c>
      <c r="E4" t="s">
        <v>59</v>
      </c>
      <c r="F4" t="s">
        <v>129</v>
      </c>
      <c r="G4">
        <v>10620258022</v>
      </c>
      <c r="H4" t="s">
        <v>91</v>
      </c>
      <c r="I4">
        <v>1</v>
      </c>
      <c r="J4" t="s">
        <v>63</v>
      </c>
      <c r="K4">
        <v>79</v>
      </c>
      <c r="L4" t="s">
        <v>6076</v>
      </c>
      <c r="M4" t="s">
        <v>92</v>
      </c>
      <c r="N4" t="s">
        <v>3828</v>
      </c>
      <c r="O4">
        <v>167</v>
      </c>
      <c r="R4" s="2">
        <v>45748</v>
      </c>
      <c r="T4">
        <v>36</v>
      </c>
      <c r="U4" s="3">
        <v>6012</v>
      </c>
      <c r="V4" t="s">
        <v>65</v>
      </c>
      <c r="W4" t="s">
        <v>130</v>
      </c>
      <c r="X4">
        <v>0</v>
      </c>
      <c r="Y4">
        <v>0</v>
      </c>
      <c r="Z4">
        <v>0</v>
      </c>
      <c r="AA4">
        <v>0</v>
      </c>
      <c r="AB4">
        <v>0</v>
      </c>
      <c r="AC4">
        <v>0</v>
      </c>
      <c r="AF4">
        <v>0</v>
      </c>
      <c r="AJ4" t="s">
        <v>63</v>
      </c>
      <c r="AK4">
        <v>0</v>
      </c>
      <c r="AL4" t="s">
        <v>63</v>
      </c>
      <c r="AO4" t="s">
        <v>131</v>
      </c>
      <c r="AP4" t="s">
        <v>95</v>
      </c>
      <c r="AQ4" t="s">
        <v>13261</v>
      </c>
      <c r="AS4">
        <v>0</v>
      </c>
      <c r="AT4">
        <v>0</v>
      </c>
      <c r="AU4">
        <v>0</v>
      </c>
      <c r="AV4">
        <v>0</v>
      </c>
      <c r="AW4">
        <v>0</v>
      </c>
      <c r="AX4">
        <v>0</v>
      </c>
      <c r="BB4" t="s">
        <v>63</v>
      </c>
      <c r="BF4" t="s">
        <v>95</v>
      </c>
      <c r="BI4" t="s">
        <v>132</v>
      </c>
    </row>
    <row r="5" spans="1:61" x14ac:dyDescent="0.35">
      <c r="A5" t="s">
        <v>180</v>
      </c>
      <c r="B5">
        <v>10000</v>
      </c>
      <c r="C5">
        <v>40000</v>
      </c>
      <c r="D5" s="2">
        <v>45748</v>
      </c>
      <c r="E5" t="s">
        <v>59</v>
      </c>
      <c r="F5" t="s">
        <v>181</v>
      </c>
      <c r="G5" t="s">
        <v>182</v>
      </c>
      <c r="I5">
        <v>1</v>
      </c>
      <c r="J5" t="s">
        <v>183</v>
      </c>
      <c r="K5">
        <v>73</v>
      </c>
      <c r="L5" t="s">
        <v>6042</v>
      </c>
      <c r="M5" t="s">
        <v>184</v>
      </c>
      <c r="N5" t="s">
        <v>3845</v>
      </c>
      <c r="O5" s="3">
        <v>3667</v>
      </c>
      <c r="R5" s="2">
        <v>45748</v>
      </c>
      <c r="T5">
        <v>30</v>
      </c>
      <c r="U5" s="3">
        <v>110010</v>
      </c>
      <c r="V5" t="s">
        <v>65</v>
      </c>
      <c r="W5" t="s">
        <v>185</v>
      </c>
      <c r="X5">
        <v>0</v>
      </c>
      <c r="Y5" s="3">
        <v>104761</v>
      </c>
      <c r="Z5" s="3">
        <v>5249</v>
      </c>
      <c r="AA5">
        <v>0</v>
      </c>
      <c r="AB5">
        <v>0</v>
      </c>
      <c r="AC5">
        <v>0</v>
      </c>
      <c r="AF5">
        <v>0</v>
      </c>
      <c r="AO5" t="s">
        <v>186</v>
      </c>
      <c r="AP5" t="s">
        <v>187</v>
      </c>
      <c r="AQ5" t="s">
        <v>21036</v>
      </c>
      <c r="AS5">
        <v>0</v>
      </c>
      <c r="AT5">
        <v>0</v>
      </c>
      <c r="AU5">
        <v>0</v>
      </c>
      <c r="AV5">
        <v>0</v>
      </c>
      <c r="AW5">
        <v>0</v>
      </c>
      <c r="AX5">
        <v>0</v>
      </c>
      <c r="BB5" t="s">
        <v>63</v>
      </c>
      <c r="BC5" t="s">
        <v>188</v>
      </c>
      <c r="BD5">
        <v>0</v>
      </c>
      <c r="BF5" t="s">
        <v>187</v>
      </c>
      <c r="BI5" t="s">
        <v>189</v>
      </c>
    </row>
    <row r="6" spans="1:61" x14ac:dyDescent="0.35">
      <c r="A6" t="s">
        <v>180</v>
      </c>
      <c r="B6">
        <v>10000</v>
      </c>
      <c r="C6">
        <v>50000</v>
      </c>
      <c r="D6" s="2">
        <v>45748</v>
      </c>
      <c r="E6" t="s">
        <v>59</v>
      </c>
      <c r="F6" t="s">
        <v>181</v>
      </c>
      <c r="G6" t="s">
        <v>182</v>
      </c>
      <c r="I6">
        <v>2</v>
      </c>
      <c r="J6" t="s">
        <v>183</v>
      </c>
      <c r="K6">
        <v>73</v>
      </c>
      <c r="L6" t="s">
        <v>6042</v>
      </c>
      <c r="M6" t="s">
        <v>184</v>
      </c>
      <c r="N6" t="s">
        <v>3845</v>
      </c>
      <c r="O6" s="3">
        <v>3334</v>
      </c>
      <c r="R6" s="2">
        <v>45748</v>
      </c>
      <c r="T6">
        <v>30</v>
      </c>
      <c r="U6" s="3">
        <v>100020</v>
      </c>
      <c r="V6" t="s">
        <v>65</v>
      </c>
      <c r="W6" t="s">
        <v>185</v>
      </c>
      <c r="X6">
        <v>0</v>
      </c>
      <c r="Y6" s="3">
        <v>100010</v>
      </c>
      <c r="Z6">
        <v>10</v>
      </c>
      <c r="AA6">
        <v>0</v>
      </c>
      <c r="AB6">
        <v>0</v>
      </c>
      <c r="AC6">
        <v>0</v>
      </c>
      <c r="AF6">
        <v>0</v>
      </c>
      <c r="AO6" t="s">
        <v>186</v>
      </c>
      <c r="AP6" t="s">
        <v>187</v>
      </c>
      <c r="AQ6" t="s">
        <v>21036</v>
      </c>
      <c r="AS6">
        <v>0</v>
      </c>
      <c r="AT6">
        <v>0</v>
      </c>
      <c r="AU6">
        <v>0</v>
      </c>
      <c r="AV6">
        <v>0</v>
      </c>
      <c r="AW6">
        <v>0</v>
      </c>
      <c r="AX6">
        <v>0</v>
      </c>
      <c r="BB6" t="s">
        <v>63</v>
      </c>
      <c r="BC6" t="s">
        <v>188</v>
      </c>
      <c r="BD6">
        <v>0</v>
      </c>
      <c r="BF6" t="s">
        <v>187</v>
      </c>
      <c r="BI6" t="s">
        <v>189</v>
      </c>
    </row>
    <row r="7" spans="1:61" x14ac:dyDescent="0.35">
      <c r="A7" t="s">
        <v>190</v>
      </c>
      <c r="B7">
        <v>10000</v>
      </c>
      <c r="C7">
        <v>30000</v>
      </c>
      <c r="D7" s="2">
        <v>45751</v>
      </c>
      <c r="E7" t="s">
        <v>59</v>
      </c>
      <c r="F7" s="4">
        <v>0.44092592592592594</v>
      </c>
      <c r="G7" t="s">
        <v>191</v>
      </c>
      <c r="I7">
        <v>2</v>
      </c>
      <c r="J7" t="s">
        <v>183</v>
      </c>
      <c r="K7">
        <v>77</v>
      </c>
      <c r="L7" t="s">
        <v>6043</v>
      </c>
      <c r="M7" t="s">
        <v>192</v>
      </c>
      <c r="N7" t="s">
        <v>3848</v>
      </c>
      <c r="O7" s="3">
        <v>29723</v>
      </c>
      <c r="R7" s="2">
        <v>45748</v>
      </c>
      <c r="T7">
        <v>36</v>
      </c>
      <c r="U7" s="3">
        <v>1070028</v>
      </c>
      <c r="V7" t="s">
        <v>65</v>
      </c>
      <c r="W7" t="s">
        <v>193</v>
      </c>
      <c r="X7">
        <v>0</v>
      </c>
      <c r="Y7" s="3">
        <v>1000000</v>
      </c>
      <c r="Z7" s="3">
        <v>70028</v>
      </c>
      <c r="AA7">
        <v>0</v>
      </c>
      <c r="AB7">
        <v>0</v>
      </c>
      <c r="AC7">
        <v>0</v>
      </c>
      <c r="AF7">
        <v>0</v>
      </c>
      <c r="AO7" t="s">
        <v>194</v>
      </c>
      <c r="AP7" t="s">
        <v>95</v>
      </c>
      <c r="AQ7" t="s">
        <v>13261</v>
      </c>
      <c r="AS7">
        <v>0</v>
      </c>
      <c r="AT7">
        <v>0</v>
      </c>
      <c r="AU7">
        <v>0</v>
      </c>
      <c r="AV7">
        <v>0</v>
      </c>
      <c r="AW7">
        <v>0</v>
      </c>
      <c r="AX7">
        <v>0</v>
      </c>
      <c r="BB7" t="s">
        <v>63</v>
      </c>
      <c r="BC7" t="s">
        <v>195</v>
      </c>
      <c r="BD7">
        <v>0</v>
      </c>
      <c r="BF7" t="s">
        <v>95</v>
      </c>
      <c r="BI7" t="s">
        <v>196</v>
      </c>
    </row>
    <row r="8" spans="1:61" x14ac:dyDescent="0.35">
      <c r="A8" t="s">
        <v>197</v>
      </c>
      <c r="B8">
        <v>10000</v>
      </c>
      <c r="C8">
        <v>10000</v>
      </c>
      <c r="D8" s="2">
        <v>45749</v>
      </c>
      <c r="E8" t="s">
        <v>59</v>
      </c>
      <c r="F8" t="s">
        <v>198</v>
      </c>
      <c r="G8" t="s">
        <v>199</v>
      </c>
      <c r="I8">
        <v>1</v>
      </c>
      <c r="J8" t="s">
        <v>183</v>
      </c>
      <c r="K8">
        <v>111</v>
      </c>
      <c r="L8" t="s">
        <v>6070</v>
      </c>
      <c r="M8" t="s">
        <v>200</v>
      </c>
      <c r="N8" t="s">
        <v>3841</v>
      </c>
      <c r="O8" s="3">
        <v>24375</v>
      </c>
      <c r="R8" s="2">
        <v>45748</v>
      </c>
      <c r="T8">
        <v>8</v>
      </c>
      <c r="U8" s="3">
        <v>195000</v>
      </c>
      <c r="V8" t="s">
        <v>65</v>
      </c>
      <c r="W8" t="s">
        <v>201</v>
      </c>
      <c r="X8">
        <v>0</v>
      </c>
      <c r="Y8" s="3">
        <v>195000</v>
      </c>
      <c r="Z8">
        <v>0</v>
      </c>
      <c r="AA8">
        <v>0</v>
      </c>
      <c r="AB8">
        <v>0</v>
      </c>
      <c r="AC8">
        <v>0</v>
      </c>
      <c r="AF8">
        <v>0</v>
      </c>
      <c r="AO8" t="s">
        <v>202</v>
      </c>
      <c r="AP8" t="s">
        <v>203</v>
      </c>
      <c r="AQ8" t="s">
        <v>21026</v>
      </c>
      <c r="AS8">
        <v>0</v>
      </c>
      <c r="AT8">
        <v>0</v>
      </c>
      <c r="AU8">
        <v>0</v>
      </c>
      <c r="AV8">
        <v>0</v>
      </c>
      <c r="AW8">
        <v>0</v>
      </c>
      <c r="AX8">
        <v>0</v>
      </c>
      <c r="BB8" t="s">
        <v>63</v>
      </c>
      <c r="BC8" t="s">
        <v>204</v>
      </c>
      <c r="BD8">
        <v>0</v>
      </c>
      <c r="BF8" t="s">
        <v>203</v>
      </c>
      <c r="BI8" t="s">
        <v>205</v>
      </c>
    </row>
    <row r="9" spans="1:61" x14ac:dyDescent="0.35">
      <c r="A9" t="s">
        <v>58</v>
      </c>
      <c r="B9">
        <v>10000</v>
      </c>
      <c r="C9">
        <v>10000</v>
      </c>
      <c r="D9" s="2">
        <v>45754</v>
      </c>
      <c r="E9" t="s">
        <v>59</v>
      </c>
      <c r="F9" t="s">
        <v>60</v>
      </c>
      <c r="G9" t="s">
        <v>61</v>
      </c>
      <c r="I9">
        <v>1</v>
      </c>
      <c r="J9" t="s">
        <v>183</v>
      </c>
      <c r="K9">
        <v>103</v>
      </c>
      <c r="L9" t="s">
        <v>6044</v>
      </c>
      <c r="M9" t="s">
        <v>64</v>
      </c>
      <c r="N9" t="s">
        <v>3842</v>
      </c>
      <c r="O9" s="3">
        <v>41875</v>
      </c>
      <c r="R9" s="2">
        <v>45748</v>
      </c>
      <c r="T9">
        <v>8</v>
      </c>
      <c r="U9" s="3">
        <v>335000</v>
      </c>
      <c r="V9" t="s">
        <v>65</v>
      </c>
      <c r="W9" t="s">
        <v>66</v>
      </c>
      <c r="X9">
        <v>0</v>
      </c>
      <c r="Y9" s="3">
        <v>335000</v>
      </c>
      <c r="Z9">
        <v>0</v>
      </c>
      <c r="AA9">
        <v>0</v>
      </c>
      <c r="AB9">
        <v>0</v>
      </c>
      <c r="AC9">
        <v>0</v>
      </c>
      <c r="AF9">
        <v>0</v>
      </c>
      <c r="AO9" t="s">
        <v>67</v>
      </c>
      <c r="AP9" t="s">
        <v>68</v>
      </c>
      <c r="AQ9" t="s">
        <v>26186</v>
      </c>
      <c r="AS9">
        <v>0</v>
      </c>
      <c r="AT9">
        <v>0</v>
      </c>
      <c r="AU9">
        <v>0</v>
      </c>
      <c r="AV9">
        <v>0</v>
      </c>
      <c r="AW9">
        <v>0</v>
      </c>
      <c r="AX9">
        <v>0</v>
      </c>
      <c r="BB9" t="s">
        <v>63</v>
      </c>
      <c r="BC9" t="s">
        <v>4443</v>
      </c>
      <c r="BD9">
        <v>0</v>
      </c>
      <c r="BF9" t="s">
        <v>68</v>
      </c>
      <c r="BI9" t="s">
        <v>69</v>
      </c>
    </row>
    <row r="10" spans="1:61" x14ac:dyDescent="0.35">
      <c r="A10" t="s">
        <v>58</v>
      </c>
      <c r="B10">
        <v>10000</v>
      </c>
      <c r="C10">
        <v>20000</v>
      </c>
      <c r="D10" s="2">
        <v>45754</v>
      </c>
      <c r="E10" t="s">
        <v>59</v>
      </c>
      <c r="F10" t="s">
        <v>60</v>
      </c>
      <c r="G10" t="s">
        <v>61</v>
      </c>
      <c r="I10">
        <v>1</v>
      </c>
      <c r="J10" t="s">
        <v>183</v>
      </c>
      <c r="K10">
        <v>103</v>
      </c>
      <c r="L10" t="s">
        <v>6044</v>
      </c>
      <c r="M10" t="s">
        <v>71</v>
      </c>
      <c r="N10" t="s">
        <v>3838</v>
      </c>
      <c r="O10" s="3">
        <v>48125</v>
      </c>
      <c r="R10" s="2">
        <v>45748</v>
      </c>
      <c r="T10">
        <v>8</v>
      </c>
      <c r="U10" s="3">
        <v>385000</v>
      </c>
      <c r="V10" t="s">
        <v>65</v>
      </c>
      <c r="W10" t="s">
        <v>66</v>
      </c>
      <c r="X10">
        <v>0</v>
      </c>
      <c r="Y10" s="3">
        <v>385000</v>
      </c>
      <c r="Z10">
        <v>0</v>
      </c>
      <c r="AA10">
        <v>0</v>
      </c>
      <c r="AB10">
        <v>0</v>
      </c>
      <c r="AC10">
        <v>0</v>
      </c>
      <c r="AF10">
        <v>0</v>
      </c>
      <c r="AO10" t="s">
        <v>67</v>
      </c>
      <c r="AP10" t="s">
        <v>68</v>
      </c>
      <c r="AQ10" t="s">
        <v>26186</v>
      </c>
      <c r="AS10">
        <v>0</v>
      </c>
      <c r="AT10">
        <v>0</v>
      </c>
      <c r="AU10">
        <v>0</v>
      </c>
      <c r="AV10">
        <v>0</v>
      </c>
      <c r="AW10">
        <v>0</v>
      </c>
      <c r="AX10">
        <v>0</v>
      </c>
      <c r="BB10" t="s">
        <v>63</v>
      </c>
      <c r="BC10" t="s">
        <v>4443</v>
      </c>
      <c r="BD10">
        <v>0</v>
      </c>
      <c r="BF10" t="s">
        <v>68</v>
      </c>
      <c r="BI10" t="s">
        <v>69</v>
      </c>
    </row>
    <row r="11" spans="1:61" x14ac:dyDescent="0.35">
      <c r="A11" t="s">
        <v>72</v>
      </c>
      <c r="B11">
        <v>10000</v>
      </c>
      <c r="C11">
        <v>10000</v>
      </c>
      <c r="D11" s="2">
        <v>45750</v>
      </c>
      <c r="E11" t="s">
        <v>59</v>
      </c>
      <c r="F11" s="4">
        <v>0.44218750000000001</v>
      </c>
      <c r="G11">
        <v>502200327</v>
      </c>
      <c r="I11">
        <v>1</v>
      </c>
      <c r="J11" t="s">
        <v>183</v>
      </c>
      <c r="K11">
        <v>59</v>
      </c>
      <c r="L11" t="s">
        <v>6045</v>
      </c>
      <c r="M11" t="s">
        <v>73</v>
      </c>
      <c r="N11" t="s">
        <v>3811</v>
      </c>
      <c r="O11" s="3">
        <v>32000</v>
      </c>
      <c r="R11" s="2">
        <v>45748</v>
      </c>
      <c r="T11">
        <v>18</v>
      </c>
      <c r="U11" s="3">
        <v>576000</v>
      </c>
      <c r="V11" t="s">
        <v>65</v>
      </c>
      <c r="W11">
        <v>7062430001</v>
      </c>
      <c r="X11">
        <v>0</v>
      </c>
      <c r="Y11" s="3">
        <v>552000</v>
      </c>
      <c r="Z11" s="3">
        <v>24000</v>
      </c>
      <c r="AA11">
        <v>0</v>
      </c>
      <c r="AB11">
        <v>0</v>
      </c>
      <c r="AC11">
        <v>0</v>
      </c>
      <c r="AF11">
        <v>0</v>
      </c>
      <c r="AO11" t="s">
        <v>74</v>
      </c>
      <c r="AP11" t="s">
        <v>75</v>
      </c>
      <c r="AQ11" t="s">
        <v>24960</v>
      </c>
      <c r="AS11">
        <v>0</v>
      </c>
      <c r="AT11">
        <v>0</v>
      </c>
      <c r="AU11">
        <v>0</v>
      </c>
      <c r="AV11">
        <v>0</v>
      </c>
      <c r="AW11">
        <v>0</v>
      </c>
      <c r="AX11">
        <v>0</v>
      </c>
      <c r="BB11" t="s">
        <v>63</v>
      </c>
      <c r="BC11" t="s">
        <v>4444</v>
      </c>
      <c r="BD11">
        <v>0</v>
      </c>
      <c r="BF11" t="s">
        <v>75</v>
      </c>
      <c r="BI11" t="s">
        <v>76</v>
      </c>
    </row>
    <row r="12" spans="1:61" x14ac:dyDescent="0.35">
      <c r="A12" t="s">
        <v>206</v>
      </c>
      <c r="B12">
        <v>10000</v>
      </c>
      <c r="C12">
        <v>10000</v>
      </c>
      <c r="D12" s="2">
        <v>45749</v>
      </c>
      <c r="E12" t="s">
        <v>59</v>
      </c>
      <c r="F12" t="s">
        <v>207</v>
      </c>
      <c r="G12" t="s">
        <v>208</v>
      </c>
      <c r="I12">
        <v>1</v>
      </c>
      <c r="J12" t="s">
        <v>183</v>
      </c>
      <c r="K12">
        <v>61</v>
      </c>
      <c r="L12" t="s">
        <v>6046</v>
      </c>
      <c r="M12" t="s">
        <v>209</v>
      </c>
      <c r="N12" t="s">
        <v>3802</v>
      </c>
      <c r="O12">
        <v>500</v>
      </c>
      <c r="R12" s="2">
        <v>45748</v>
      </c>
      <c r="T12">
        <v>1</v>
      </c>
      <c r="U12">
        <v>500</v>
      </c>
      <c r="V12" t="s">
        <v>65</v>
      </c>
      <c r="W12">
        <v>701684070001</v>
      </c>
      <c r="X12">
        <v>0</v>
      </c>
      <c r="Y12">
        <v>500</v>
      </c>
      <c r="Z12">
        <v>0</v>
      </c>
      <c r="AA12">
        <v>0</v>
      </c>
      <c r="AB12">
        <v>0</v>
      </c>
      <c r="AC12">
        <v>0</v>
      </c>
      <c r="AF12">
        <v>0</v>
      </c>
      <c r="AO12">
        <v>70168407</v>
      </c>
      <c r="AP12" t="s">
        <v>210</v>
      </c>
      <c r="AQ12" t="s">
        <v>19718</v>
      </c>
      <c r="AS12">
        <v>0</v>
      </c>
      <c r="AT12">
        <v>0</v>
      </c>
      <c r="AU12">
        <v>0</v>
      </c>
      <c r="AV12">
        <v>0</v>
      </c>
      <c r="AW12">
        <v>0</v>
      </c>
      <c r="AX12">
        <v>0</v>
      </c>
      <c r="BB12" t="s">
        <v>63</v>
      </c>
      <c r="BC12" t="s">
        <v>211</v>
      </c>
      <c r="BD12">
        <v>0</v>
      </c>
      <c r="BF12" t="s">
        <v>210</v>
      </c>
      <c r="BI12" t="s">
        <v>212</v>
      </c>
    </row>
    <row r="13" spans="1:61" x14ac:dyDescent="0.35">
      <c r="A13" t="s">
        <v>213</v>
      </c>
      <c r="B13">
        <v>10000</v>
      </c>
      <c r="C13">
        <v>10000</v>
      </c>
      <c r="D13" s="2">
        <v>45749</v>
      </c>
      <c r="E13" t="s">
        <v>59</v>
      </c>
      <c r="F13" t="s">
        <v>214</v>
      </c>
      <c r="G13" t="s">
        <v>215</v>
      </c>
      <c r="I13">
        <v>1</v>
      </c>
      <c r="J13" t="s">
        <v>183</v>
      </c>
      <c r="K13">
        <v>78</v>
      </c>
      <c r="L13" t="s">
        <v>6047</v>
      </c>
      <c r="M13" t="s">
        <v>216</v>
      </c>
      <c r="N13" t="s">
        <v>3803</v>
      </c>
      <c r="O13" s="3">
        <v>1000</v>
      </c>
      <c r="R13" s="2">
        <v>45748</v>
      </c>
      <c r="T13">
        <v>3</v>
      </c>
      <c r="U13" s="3">
        <v>3000</v>
      </c>
      <c r="V13" t="s">
        <v>65</v>
      </c>
      <c r="W13">
        <v>4.4017008600401997E+17</v>
      </c>
      <c r="X13">
        <v>0</v>
      </c>
      <c r="Y13" s="3">
        <v>3000</v>
      </c>
      <c r="Z13">
        <v>0</v>
      </c>
      <c r="AA13">
        <v>0</v>
      </c>
      <c r="AB13">
        <v>0</v>
      </c>
      <c r="AC13">
        <v>0</v>
      </c>
      <c r="AF13">
        <v>0</v>
      </c>
      <c r="AO13">
        <v>44017008600402</v>
      </c>
      <c r="AP13" t="s">
        <v>217</v>
      </c>
      <c r="AQ13" t="s">
        <v>23595</v>
      </c>
      <c r="AS13">
        <v>0</v>
      </c>
      <c r="AT13">
        <v>0</v>
      </c>
      <c r="AU13">
        <v>0</v>
      </c>
      <c r="AV13">
        <v>0</v>
      </c>
      <c r="AW13">
        <v>0</v>
      </c>
      <c r="AX13">
        <v>0</v>
      </c>
      <c r="BB13" t="s">
        <v>63</v>
      </c>
      <c r="BC13" t="s">
        <v>218</v>
      </c>
      <c r="BD13">
        <v>0</v>
      </c>
      <c r="BF13" t="s">
        <v>217</v>
      </c>
      <c r="BI13" t="s">
        <v>219</v>
      </c>
    </row>
    <row r="14" spans="1:61" x14ac:dyDescent="0.35">
      <c r="A14" t="s">
        <v>220</v>
      </c>
      <c r="B14">
        <v>10000</v>
      </c>
      <c r="C14">
        <v>40000</v>
      </c>
      <c r="D14" s="2">
        <v>45749</v>
      </c>
      <c r="E14" t="s">
        <v>59</v>
      </c>
      <c r="F14" t="s">
        <v>78</v>
      </c>
      <c r="G14" t="s">
        <v>221</v>
      </c>
      <c r="I14">
        <v>2</v>
      </c>
      <c r="J14" t="s">
        <v>183</v>
      </c>
      <c r="K14">
        <v>60</v>
      </c>
      <c r="L14" t="s">
        <v>6048</v>
      </c>
      <c r="M14" t="s">
        <v>222</v>
      </c>
      <c r="N14" t="s">
        <v>3835</v>
      </c>
      <c r="O14">
        <v>750</v>
      </c>
      <c r="R14" s="2">
        <v>45748</v>
      </c>
      <c r="T14">
        <v>2</v>
      </c>
      <c r="U14" s="3">
        <v>1500</v>
      </c>
      <c r="V14" t="s">
        <v>65</v>
      </c>
      <c r="W14" t="s">
        <v>223</v>
      </c>
      <c r="X14">
        <v>0</v>
      </c>
      <c r="Y14">
        <v>429</v>
      </c>
      <c r="Z14" s="3">
        <v>1071</v>
      </c>
      <c r="AA14">
        <v>0</v>
      </c>
      <c r="AB14">
        <v>0</v>
      </c>
      <c r="AC14">
        <v>0</v>
      </c>
      <c r="AF14">
        <v>0</v>
      </c>
      <c r="AO14" t="s">
        <v>224</v>
      </c>
      <c r="AP14" t="s">
        <v>225</v>
      </c>
      <c r="AQ14" t="s">
        <v>23604</v>
      </c>
      <c r="AS14">
        <v>0</v>
      </c>
      <c r="AT14">
        <v>0</v>
      </c>
      <c r="AU14">
        <v>0</v>
      </c>
      <c r="AV14">
        <v>0</v>
      </c>
      <c r="AW14">
        <v>0</v>
      </c>
      <c r="AX14">
        <v>0</v>
      </c>
      <c r="BB14" t="s">
        <v>63</v>
      </c>
      <c r="BC14" t="s">
        <v>226</v>
      </c>
      <c r="BD14">
        <v>0</v>
      </c>
      <c r="BF14" t="s">
        <v>225</v>
      </c>
      <c r="BI14" t="s">
        <v>227</v>
      </c>
    </row>
    <row r="15" spans="1:61" x14ac:dyDescent="0.35">
      <c r="A15" t="s">
        <v>228</v>
      </c>
      <c r="B15">
        <v>10000</v>
      </c>
      <c r="C15">
        <v>10000</v>
      </c>
      <c r="D15" s="2">
        <v>45748</v>
      </c>
      <c r="E15" t="s">
        <v>59</v>
      </c>
      <c r="F15" t="s">
        <v>229</v>
      </c>
      <c r="G15" t="s">
        <v>230</v>
      </c>
      <c r="I15">
        <v>1</v>
      </c>
      <c r="J15" t="s">
        <v>183</v>
      </c>
      <c r="K15">
        <v>46</v>
      </c>
      <c r="L15" t="s">
        <v>6049</v>
      </c>
      <c r="M15" t="s">
        <v>231</v>
      </c>
      <c r="N15" t="s">
        <v>3809</v>
      </c>
      <c r="O15" s="3">
        <v>3000</v>
      </c>
      <c r="R15" s="2">
        <v>45748</v>
      </c>
      <c r="T15">
        <v>1</v>
      </c>
      <c r="U15" s="3">
        <v>3000</v>
      </c>
      <c r="V15" t="s">
        <v>65</v>
      </c>
      <c r="W15" t="s">
        <v>232</v>
      </c>
      <c r="X15">
        <v>0</v>
      </c>
      <c r="Y15" s="3">
        <v>3000</v>
      </c>
      <c r="Z15">
        <v>0</v>
      </c>
      <c r="AA15">
        <v>0</v>
      </c>
      <c r="AB15">
        <v>0</v>
      </c>
      <c r="AC15">
        <v>0</v>
      </c>
      <c r="AF15">
        <v>0</v>
      </c>
      <c r="AO15" t="s">
        <v>233</v>
      </c>
      <c r="AP15" t="s">
        <v>234</v>
      </c>
      <c r="AQ15" t="s">
        <v>12640</v>
      </c>
      <c r="AS15">
        <v>0</v>
      </c>
      <c r="AT15">
        <v>0</v>
      </c>
      <c r="AU15">
        <v>0</v>
      </c>
      <c r="AV15">
        <v>0</v>
      </c>
      <c r="AW15">
        <v>0</v>
      </c>
      <c r="AX15">
        <v>0</v>
      </c>
      <c r="BB15" t="s">
        <v>63</v>
      </c>
      <c r="BC15" t="s">
        <v>235</v>
      </c>
      <c r="BD15">
        <v>0</v>
      </c>
      <c r="BF15" t="s">
        <v>234</v>
      </c>
      <c r="BI15" t="s">
        <v>236</v>
      </c>
    </row>
    <row r="16" spans="1:61" x14ac:dyDescent="0.35">
      <c r="A16" t="s">
        <v>77</v>
      </c>
      <c r="B16">
        <v>10000</v>
      </c>
      <c r="C16">
        <v>20000</v>
      </c>
      <c r="D16" s="2">
        <v>45749</v>
      </c>
      <c r="E16" t="s">
        <v>59</v>
      </c>
      <c r="F16" t="s">
        <v>78</v>
      </c>
      <c r="G16" t="s">
        <v>79</v>
      </c>
      <c r="I16">
        <v>1</v>
      </c>
      <c r="J16" t="s">
        <v>183</v>
      </c>
      <c r="K16">
        <v>94</v>
      </c>
      <c r="L16" t="s">
        <v>6050</v>
      </c>
      <c r="M16" t="s">
        <v>81</v>
      </c>
      <c r="N16" t="s">
        <v>3825</v>
      </c>
      <c r="O16" s="3">
        <v>10000</v>
      </c>
      <c r="R16" s="2">
        <v>45748</v>
      </c>
      <c r="T16">
        <v>4</v>
      </c>
      <c r="U16" s="3">
        <v>40000</v>
      </c>
      <c r="V16" t="s">
        <v>65</v>
      </c>
      <c r="W16" t="s">
        <v>82</v>
      </c>
      <c r="X16">
        <v>0</v>
      </c>
      <c r="Y16" s="3">
        <v>40000</v>
      </c>
      <c r="Z16">
        <v>0</v>
      </c>
      <c r="AA16">
        <v>0</v>
      </c>
      <c r="AB16">
        <v>0</v>
      </c>
      <c r="AC16">
        <v>0</v>
      </c>
      <c r="AF16">
        <v>0</v>
      </c>
      <c r="AO16" t="s">
        <v>83</v>
      </c>
      <c r="AP16" t="s">
        <v>84</v>
      </c>
      <c r="AQ16" t="s">
        <v>14396</v>
      </c>
      <c r="AS16">
        <v>0</v>
      </c>
      <c r="AT16">
        <v>0</v>
      </c>
      <c r="AU16">
        <v>0</v>
      </c>
      <c r="AV16">
        <v>0</v>
      </c>
      <c r="AW16">
        <v>0</v>
      </c>
      <c r="AX16">
        <v>0</v>
      </c>
      <c r="BB16" t="s">
        <v>63</v>
      </c>
      <c r="BC16" t="s">
        <v>4445</v>
      </c>
      <c r="BD16">
        <v>0</v>
      </c>
      <c r="BF16" t="s">
        <v>84</v>
      </c>
      <c r="BI16" t="s">
        <v>85</v>
      </c>
    </row>
    <row r="17" spans="1:61" x14ac:dyDescent="0.35">
      <c r="A17" t="s">
        <v>86</v>
      </c>
      <c r="B17">
        <v>10000</v>
      </c>
      <c r="C17">
        <v>10000</v>
      </c>
      <c r="D17" s="2">
        <v>45749</v>
      </c>
      <c r="E17" t="s">
        <v>59</v>
      </c>
      <c r="F17" t="s">
        <v>87</v>
      </c>
      <c r="G17" t="s">
        <v>79</v>
      </c>
      <c r="I17">
        <v>1</v>
      </c>
      <c r="J17" t="s">
        <v>183</v>
      </c>
      <c r="K17">
        <v>94</v>
      </c>
      <c r="L17" t="s">
        <v>6050</v>
      </c>
      <c r="M17" t="s">
        <v>81</v>
      </c>
      <c r="N17" t="s">
        <v>3825</v>
      </c>
      <c r="O17" s="3">
        <v>10000</v>
      </c>
      <c r="R17" s="2">
        <v>45748</v>
      </c>
      <c r="T17">
        <v>4</v>
      </c>
      <c r="U17" s="3">
        <v>40000</v>
      </c>
      <c r="V17" t="s">
        <v>65</v>
      </c>
      <c r="W17" t="s">
        <v>82</v>
      </c>
      <c r="X17">
        <v>0</v>
      </c>
      <c r="Y17" s="3">
        <v>40000</v>
      </c>
      <c r="Z17">
        <v>0</v>
      </c>
      <c r="AA17">
        <v>0</v>
      </c>
      <c r="AB17">
        <v>0</v>
      </c>
      <c r="AC17">
        <v>0</v>
      </c>
      <c r="AF17">
        <v>0</v>
      </c>
      <c r="AO17" t="s">
        <v>83</v>
      </c>
      <c r="AP17" t="s">
        <v>84</v>
      </c>
      <c r="AQ17" t="s">
        <v>14396</v>
      </c>
      <c r="AS17">
        <v>0</v>
      </c>
      <c r="AT17">
        <v>0</v>
      </c>
      <c r="AU17">
        <v>0</v>
      </c>
      <c r="AV17">
        <v>0</v>
      </c>
      <c r="AW17">
        <v>0</v>
      </c>
      <c r="AX17">
        <v>0</v>
      </c>
      <c r="BB17" t="s">
        <v>63</v>
      </c>
      <c r="BC17" t="s">
        <v>4446</v>
      </c>
      <c r="BD17">
        <v>0</v>
      </c>
      <c r="BF17" t="s">
        <v>84</v>
      </c>
      <c r="BI17" t="s">
        <v>88</v>
      </c>
    </row>
    <row r="18" spans="1:61" x14ac:dyDescent="0.35">
      <c r="A18" t="s">
        <v>237</v>
      </c>
      <c r="B18">
        <v>10000</v>
      </c>
      <c r="C18">
        <v>20000</v>
      </c>
      <c r="D18" s="2">
        <v>45749</v>
      </c>
      <c r="E18" t="s">
        <v>59</v>
      </c>
      <c r="F18" s="4">
        <v>0.47717592592592595</v>
      </c>
      <c r="G18" t="s">
        <v>238</v>
      </c>
      <c r="I18">
        <v>2</v>
      </c>
      <c r="J18" t="s">
        <v>183</v>
      </c>
      <c r="K18">
        <v>60</v>
      </c>
      <c r="L18" t="s">
        <v>6048</v>
      </c>
      <c r="M18" t="s">
        <v>222</v>
      </c>
      <c r="N18" t="s">
        <v>3835</v>
      </c>
      <c r="O18" s="3">
        <v>7000</v>
      </c>
      <c r="R18" s="2">
        <v>45748</v>
      </c>
      <c r="T18">
        <v>1</v>
      </c>
      <c r="U18" s="3">
        <v>7000</v>
      </c>
      <c r="V18" t="s">
        <v>65</v>
      </c>
      <c r="W18" t="s">
        <v>239</v>
      </c>
      <c r="X18">
        <v>0</v>
      </c>
      <c r="Y18" s="3">
        <v>5000</v>
      </c>
      <c r="Z18" s="3">
        <v>2000</v>
      </c>
      <c r="AA18">
        <v>0</v>
      </c>
      <c r="AB18">
        <v>0</v>
      </c>
      <c r="AC18">
        <v>0</v>
      </c>
      <c r="AF18">
        <v>0</v>
      </c>
      <c r="AO18" t="s">
        <v>240</v>
      </c>
      <c r="AP18" t="s">
        <v>162</v>
      </c>
      <c r="AQ18" t="s">
        <v>8373</v>
      </c>
      <c r="AS18">
        <v>0</v>
      </c>
      <c r="AT18">
        <v>0</v>
      </c>
      <c r="AU18">
        <v>0</v>
      </c>
      <c r="AV18">
        <v>0</v>
      </c>
      <c r="AW18">
        <v>0</v>
      </c>
      <c r="AX18">
        <v>0</v>
      </c>
      <c r="BB18" t="s">
        <v>63</v>
      </c>
      <c r="BC18" t="s">
        <v>241</v>
      </c>
      <c r="BD18">
        <v>0</v>
      </c>
      <c r="BF18" t="s">
        <v>162</v>
      </c>
      <c r="BI18" t="s">
        <v>242</v>
      </c>
    </row>
    <row r="19" spans="1:61" x14ac:dyDescent="0.35">
      <c r="A19" t="s">
        <v>243</v>
      </c>
      <c r="B19">
        <v>10000</v>
      </c>
      <c r="C19">
        <v>10000</v>
      </c>
      <c r="D19" s="2">
        <v>45749</v>
      </c>
      <c r="E19" t="s">
        <v>59</v>
      </c>
      <c r="F19" t="s">
        <v>78</v>
      </c>
      <c r="G19" t="s">
        <v>79</v>
      </c>
      <c r="I19">
        <v>1</v>
      </c>
      <c r="J19" t="s">
        <v>183</v>
      </c>
      <c r="K19">
        <v>94</v>
      </c>
      <c r="L19" t="s">
        <v>6050</v>
      </c>
      <c r="M19" t="s">
        <v>81</v>
      </c>
      <c r="N19" t="s">
        <v>3825</v>
      </c>
      <c r="O19">
        <v>250</v>
      </c>
      <c r="R19" s="2">
        <v>45748</v>
      </c>
      <c r="T19">
        <v>4</v>
      </c>
      <c r="U19" s="3">
        <v>1000</v>
      </c>
      <c r="V19" t="s">
        <v>65</v>
      </c>
      <c r="W19" t="s">
        <v>82</v>
      </c>
      <c r="X19">
        <v>0</v>
      </c>
      <c r="Y19" s="3">
        <v>1000</v>
      </c>
      <c r="Z19">
        <v>0</v>
      </c>
      <c r="AA19">
        <v>0</v>
      </c>
      <c r="AB19">
        <v>0</v>
      </c>
      <c r="AC19">
        <v>0</v>
      </c>
      <c r="AF19">
        <v>0</v>
      </c>
      <c r="AO19" t="s">
        <v>83</v>
      </c>
      <c r="AP19" t="s">
        <v>244</v>
      </c>
      <c r="AQ19" t="s">
        <v>25892</v>
      </c>
      <c r="AS19">
        <v>0</v>
      </c>
      <c r="AT19">
        <v>0</v>
      </c>
      <c r="AU19">
        <v>0</v>
      </c>
      <c r="AV19">
        <v>0</v>
      </c>
      <c r="AW19">
        <v>0</v>
      </c>
      <c r="AX19">
        <v>0</v>
      </c>
      <c r="BB19" t="s">
        <v>63</v>
      </c>
      <c r="BC19" t="s">
        <v>245</v>
      </c>
      <c r="BD19">
        <v>0</v>
      </c>
      <c r="BF19" t="s">
        <v>244</v>
      </c>
      <c r="BI19" t="s">
        <v>246</v>
      </c>
    </row>
    <row r="20" spans="1:61" x14ac:dyDescent="0.35">
      <c r="A20" t="s">
        <v>247</v>
      </c>
      <c r="B20">
        <v>10000</v>
      </c>
      <c r="C20">
        <v>10000</v>
      </c>
      <c r="D20" s="2">
        <v>45749</v>
      </c>
      <c r="E20" t="s">
        <v>59</v>
      </c>
      <c r="F20" t="s">
        <v>248</v>
      </c>
      <c r="G20" t="s">
        <v>249</v>
      </c>
      <c r="I20">
        <v>1</v>
      </c>
      <c r="J20" t="s">
        <v>183</v>
      </c>
      <c r="K20">
        <v>63</v>
      </c>
      <c r="L20" t="s">
        <v>6051</v>
      </c>
      <c r="M20" t="s">
        <v>136</v>
      </c>
      <c r="N20" t="s">
        <v>3850</v>
      </c>
      <c r="O20" s="3">
        <v>2500</v>
      </c>
      <c r="R20" s="2">
        <v>45748</v>
      </c>
      <c r="T20">
        <v>72</v>
      </c>
      <c r="U20" s="3">
        <v>180000</v>
      </c>
      <c r="V20" t="s">
        <v>65</v>
      </c>
      <c r="W20" t="s">
        <v>250</v>
      </c>
      <c r="X20">
        <v>0</v>
      </c>
      <c r="Y20" s="3">
        <v>180000</v>
      </c>
      <c r="Z20">
        <v>0</v>
      </c>
      <c r="AA20">
        <v>0</v>
      </c>
      <c r="AB20">
        <v>0</v>
      </c>
      <c r="AC20">
        <v>0</v>
      </c>
      <c r="AF20">
        <v>0</v>
      </c>
      <c r="AO20" t="s">
        <v>251</v>
      </c>
      <c r="AP20" t="s">
        <v>139</v>
      </c>
      <c r="AQ20" t="s">
        <v>16963</v>
      </c>
      <c r="AS20">
        <v>0</v>
      </c>
      <c r="AT20">
        <v>0</v>
      </c>
      <c r="AU20">
        <v>0</v>
      </c>
      <c r="AV20">
        <v>0</v>
      </c>
      <c r="AW20">
        <v>0</v>
      </c>
      <c r="AX20">
        <v>0</v>
      </c>
      <c r="BB20" t="s">
        <v>63</v>
      </c>
      <c r="BC20" t="s">
        <v>252</v>
      </c>
      <c r="BD20">
        <v>0</v>
      </c>
      <c r="BF20" t="s">
        <v>139</v>
      </c>
      <c r="BI20" t="s">
        <v>140</v>
      </c>
    </row>
    <row r="21" spans="1:61" x14ac:dyDescent="0.35">
      <c r="A21" t="s">
        <v>253</v>
      </c>
      <c r="B21">
        <v>10000</v>
      </c>
      <c r="C21">
        <v>10000</v>
      </c>
      <c r="D21" s="2">
        <v>45749</v>
      </c>
      <c r="E21" t="s">
        <v>59</v>
      </c>
      <c r="F21" t="s">
        <v>248</v>
      </c>
      <c r="G21">
        <v>1006323</v>
      </c>
      <c r="I21">
        <v>1</v>
      </c>
      <c r="J21" t="s">
        <v>183</v>
      </c>
      <c r="K21">
        <v>63</v>
      </c>
      <c r="L21" t="s">
        <v>6051</v>
      </c>
      <c r="M21" t="s">
        <v>136</v>
      </c>
      <c r="N21" t="s">
        <v>3850</v>
      </c>
      <c r="O21" s="3">
        <v>3334</v>
      </c>
      <c r="R21" s="2">
        <v>45748</v>
      </c>
      <c r="T21">
        <v>90</v>
      </c>
      <c r="U21" s="3">
        <v>300060</v>
      </c>
      <c r="V21" t="s">
        <v>65</v>
      </c>
      <c r="W21" t="s">
        <v>254</v>
      </c>
      <c r="X21">
        <v>0</v>
      </c>
      <c r="Y21" s="3">
        <v>300000</v>
      </c>
      <c r="Z21">
        <v>60</v>
      </c>
      <c r="AA21">
        <v>0</v>
      </c>
      <c r="AB21">
        <v>0</v>
      </c>
      <c r="AC21">
        <v>0</v>
      </c>
      <c r="AF21">
        <v>0</v>
      </c>
      <c r="AO21" t="s">
        <v>255</v>
      </c>
      <c r="AP21" t="s">
        <v>139</v>
      </c>
      <c r="AQ21" t="s">
        <v>16963</v>
      </c>
      <c r="AS21">
        <v>0</v>
      </c>
      <c r="AT21">
        <v>0</v>
      </c>
      <c r="AU21">
        <v>0</v>
      </c>
      <c r="AV21">
        <v>0</v>
      </c>
      <c r="AW21">
        <v>0</v>
      </c>
      <c r="AX21">
        <v>0</v>
      </c>
      <c r="BB21" t="s">
        <v>63</v>
      </c>
      <c r="BC21" t="s">
        <v>256</v>
      </c>
      <c r="BD21">
        <v>0</v>
      </c>
      <c r="BF21" t="s">
        <v>139</v>
      </c>
      <c r="BI21" t="s">
        <v>140</v>
      </c>
    </row>
    <row r="22" spans="1:61" x14ac:dyDescent="0.35">
      <c r="A22" t="s">
        <v>257</v>
      </c>
      <c r="B22">
        <v>10000</v>
      </c>
      <c r="C22">
        <v>10000</v>
      </c>
      <c r="D22" s="2">
        <v>45748</v>
      </c>
      <c r="E22" t="s">
        <v>59</v>
      </c>
      <c r="F22" t="s">
        <v>258</v>
      </c>
      <c r="G22" t="s">
        <v>182</v>
      </c>
      <c r="I22">
        <v>1</v>
      </c>
      <c r="J22" t="s">
        <v>183</v>
      </c>
      <c r="K22">
        <v>73</v>
      </c>
      <c r="L22" t="s">
        <v>6042</v>
      </c>
      <c r="M22" t="s">
        <v>184</v>
      </c>
      <c r="N22" t="s">
        <v>3845</v>
      </c>
      <c r="O22">
        <v>667</v>
      </c>
      <c r="R22" s="2">
        <v>45748</v>
      </c>
      <c r="T22">
        <v>30</v>
      </c>
      <c r="U22" s="3">
        <v>20010</v>
      </c>
      <c r="V22" t="s">
        <v>65</v>
      </c>
      <c r="W22" t="s">
        <v>185</v>
      </c>
      <c r="X22">
        <v>0</v>
      </c>
      <c r="Y22" s="3">
        <v>14334</v>
      </c>
      <c r="Z22" s="3">
        <v>5676</v>
      </c>
      <c r="AA22">
        <v>0</v>
      </c>
      <c r="AB22">
        <v>0</v>
      </c>
      <c r="AC22">
        <v>0</v>
      </c>
      <c r="AF22">
        <v>0</v>
      </c>
      <c r="AO22" t="s">
        <v>186</v>
      </c>
      <c r="AP22" t="s">
        <v>187</v>
      </c>
      <c r="AQ22" t="s">
        <v>21036</v>
      </c>
      <c r="AS22">
        <v>0</v>
      </c>
      <c r="AT22">
        <v>0</v>
      </c>
      <c r="AU22">
        <v>0</v>
      </c>
      <c r="AV22">
        <v>0</v>
      </c>
      <c r="AW22">
        <v>0</v>
      </c>
      <c r="AX22">
        <v>0</v>
      </c>
      <c r="BB22" t="s">
        <v>63</v>
      </c>
      <c r="BC22" t="s">
        <v>259</v>
      </c>
      <c r="BD22">
        <v>0</v>
      </c>
      <c r="BF22" t="s">
        <v>187</v>
      </c>
      <c r="BI22" t="s">
        <v>260</v>
      </c>
    </row>
    <row r="23" spans="1:61" x14ac:dyDescent="0.35">
      <c r="A23" t="s">
        <v>257</v>
      </c>
      <c r="B23">
        <v>10000</v>
      </c>
      <c r="C23">
        <v>20000</v>
      </c>
      <c r="D23" s="2">
        <v>45748</v>
      </c>
      <c r="E23" t="s">
        <v>59</v>
      </c>
      <c r="F23" t="s">
        <v>258</v>
      </c>
      <c r="G23" t="s">
        <v>182</v>
      </c>
      <c r="I23">
        <v>2</v>
      </c>
      <c r="J23" t="s">
        <v>183</v>
      </c>
      <c r="K23">
        <v>73</v>
      </c>
      <c r="L23" t="s">
        <v>6042</v>
      </c>
      <c r="M23" t="s">
        <v>184</v>
      </c>
      <c r="N23" t="s">
        <v>3845</v>
      </c>
      <c r="O23">
        <v>478</v>
      </c>
      <c r="R23" s="2">
        <v>45748</v>
      </c>
      <c r="T23">
        <v>30</v>
      </c>
      <c r="U23" s="3">
        <v>14340</v>
      </c>
      <c r="V23" t="s">
        <v>65</v>
      </c>
      <c r="W23" t="s">
        <v>185</v>
      </c>
      <c r="X23">
        <v>0</v>
      </c>
      <c r="Y23" s="3">
        <v>14334</v>
      </c>
      <c r="Z23">
        <v>6</v>
      </c>
      <c r="AA23">
        <v>0</v>
      </c>
      <c r="AB23">
        <v>0</v>
      </c>
      <c r="AC23">
        <v>0</v>
      </c>
      <c r="AF23">
        <v>0</v>
      </c>
      <c r="AO23" t="s">
        <v>186</v>
      </c>
      <c r="AP23" t="s">
        <v>187</v>
      </c>
      <c r="AQ23" t="s">
        <v>21036</v>
      </c>
      <c r="AS23">
        <v>0</v>
      </c>
      <c r="AT23">
        <v>0</v>
      </c>
      <c r="AU23">
        <v>0</v>
      </c>
      <c r="AV23">
        <v>0</v>
      </c>
      <c r="AW23">
        <v>0</v>
      </c>
      <c r="AX23">
        <v>0</v>
      </c>
      <c r="BB23" t="s">
        <v>63</v>
      </c>
      <c r="BC23" t="s">
        <v>259</v>
      </c>
      <c r="BD23">
        <v>0</v>
      </c>
      <c r="BF23" t="s">
        <v>187</v>
      </c>
      <c r="BI23" t="s">
        <v>260</v>
      </c>
    </row>
    <row r="24" spans="1:61" x14ac:dyDescent="0.35">
      <c r="A24" t="s">
        <v>261</v>
      </c>
      <c r="B24">
        <v>10000</v>
      </c>
      <c r="C24">
        <v>10000</v>
      </c>
      <c r="D24" s="2">
        <v>45748</v>
      </c>
      <c r="E24" t="s">
        <v>59</v>
      </c>
      <c r="F24" t="s">
        <v>262</v>
      </c>
      <c r="G24" t="s">
        <v>208</v>
      </c>
      <c r="I24">
        <v>1</v>
      </c>
      <c r="J24" t="s">
        <v>183</v>
      </c>
      <c r="K24">
        <v>61</v>
      </c>
      <c r="L24" t="s">
        <v>6046</v>
      </c>
      <c r="M24" t="s">
        <v>209</v>
      </c>
      <c r="N24" t="s">
        <v>3802</v>
      </c>
      <c r="O24" s="3">
        <v>3500</v>
      </c>
      <c r="R24" s="2">
        <v>45748</v>
      </c>
      <c r="T24">
        <v>1</v>
      </c>
      <c r="U24" s="3">
        <v>3500</v>
      </c>
      <c r="V24" t="s">
        <v>65</v>
      </c>
      <c r="W24">
        <v>701684140001</v>
      </c>
      <c r="X24">
        <v>0</v>
      </c>
      <c r="Y24" s="3">
        <v>3500</v>
      </c>
      <c r="Z24">
        <v>0</v>
      </c>
      <c r="AA24">
        <v>0</v>
      </c>
      <c r="AB24">
        <v>0</v>
      </c>
      <c r="AC24">
        <v>0</v>
      </c>
      <c r="AF24">
        <v>0</v>
      </c>
      <c r="AO24">
        <v>70168414</v>
      </c>
      <c r="AP24" t="s">
        <v>210</v>
      </c>
      <c r="AQ24" t="s">
        <v>19718</v>
      </c>
      <c r="AS24">
        <v>0</v>
      </c>
      <c r="AT24">
        <v>0</v>
      </c>
      <c r="AU24">
        <v>0</v>
      </c>
      <c r="AV24">
        <v>0</v>
      </c>
      <c r="AW24">
        <v>0</v>
      </c>
      <c r="AX24">
        <v>0</v>
      </c>
      <c r="BB24" t="s">
        <v>63</v>
      </c>
      <c r="BC24" t="s">
        <v>263</v>
      </c>
      <c r="BD24">
        <v>0</v>
      </c>
      <c r="BF24" t="s">
        <v>210</v>
      </c>
      <c r="BI24" t="s">
        <v>264</v>
      </c>
    </row>
    <row r="25" spans="1:61" x14ac:dyDescent="0.35">
      <c r="A25" t="s">
        <v>265</v>
      </c>
      <c r="B25">
        <v>10000</v>
      </c>
      <c r="C25">
        <v>10000</v>
      </c>
      <c r="D25" s="2">
        <v>45749</v>
      </c>
      <c r="E25" t="s">
        <v>59</v>
      </c>
      <c r="F25" t="s">
        <v>134</v>
      </c>
      <c r="G25" t="s">
        <v>249</v>
      </c>
      <c r="I25">
        <v>1</v>
      </c>
      <c r="J25" t="s">
        <v>183</v>
      </c>
      <c r="K25">
        <v>63</v>
      </c>
      <c r="L25" t="s">
        <v>6051</v>
      </c>
      <c r="M25" t="s">
        <v>136</v>
      </c>
      <c r="N25" t="s">
        <v>3850</v>
      </c>
      <c r="O25" s="3">
        <v>4667</v>
      </c>
      <c r="R25" s="2">
        <v>45748</v>
      </c>
      <c r="T25">
        <v>90</v>
      </c>
      <c r="U25" s="3">
        <v>420030</v>
      </c>
      <c r="V25" t="s">
        <v>65</v>
      </c>
      <c r="W25" t="s">
        <v>266</v>
      </c>
      <c r="X25">
        <v>0</v>
      </c>
      <c r="Y25" s="3">
        <v>420000</v>
      </c>
      <c r="Z25">
        <v>30</v>
      </c>
      <c r="AA25">
        <v>0</v>
      </c>
      <c r="AB25">
        <v>0</v>
      </c>
      <c r="AC25">
        <v>0</v>
      </c>
      <c r="AF25">
        <v>0</v>
      </c>
      <c r="AO25" t="s">
        <v>267</v>
      </c>
      <c r="AP25" t="s">
        <v>139</v>
      </c>
      <c r="AQ25" t="s">
        <v>16963</v>
      </c>
      <c r="AS25">
        <v>0</v>
      </c>
      <c r="AT25">
        <v>0</v>
      </c>
      <c r="AU25">
        <v>0</v>
      </c>
      <c r="AV25">
        <v>0</v>
      </c>
      <c r="AW25">
        <v>0</v>
      </c>
      <c r="AX25">
        <v>0</v>
      </c>
      <c r="BB25" t="s">
        <v>63</v>
      </c>
      <c r="BC25" t="s">
        <v>268</v>
      </c>
      <c r="BD25">
        <v>0</v>
      </c>
      <c r="BF25" t="s">
        <v>139</v>
      </c>
      <c r="BI25" t="s">
        <v>140</v>
      </c>
    </row>
    <row r="26" spans="1:61" x14ac:dyDescent="0.35">
      <c r="A26" t="s">
        <v>269</v>
      </c>
      <c r="B26">
        <v>10000</v>
      </c>
      <c r="C26">
        <v>10000</v>
      </c>
      <c r="D26" s="2">
        <v>45754</v>
      </c>
      <c r="E26" t="s">
        <v>59</v>
      </c>
      <c r="F26" t="s">
        <v>270</v>
      </c>
      <c r="G26" t="s">
        <v>271</v>
      </c>
      <c r="I26">
        <v>1</v>
      </c>
      <c r="J26" t="s">
        <v>183</v>
      </c>
      <c r="K26">
        <v>70</v>
      </c>
      <c r="L26" t="s">
        <v>6051</v>
      </c>
      <c r="M26" t="s">
        <v>272</v>
      </c>
      <c r="N26" t="s">
        <v>3812</v>
      </c>
      <c r="O26" s="3">
        <v>60000</v>
      </c>
      <c r="R26" s="2">
        <v>45748</v>
      </c>
      <c r="T26">
        <v>2</v>
      </c>
      <c r="U26" s="3">
        <v>120000</v>
      </c>
      <c r="V26" t="s">
        <v>65</v>
      </c>
      <c r="W26" t="s">
        <v>273</v>
      </c>
      <c r="X26">
        <v>0</v>
      </c>
      <c r="Y26" s="3">
        <v>120000</v>
      </c>
      <c r="Z26">
        <v>0</v>
      </c>
      <c r="AA26">
        <v>0</v>
      </c>
      <c r="AB26">
        <v>0</v>
      </c>
      <c r="AC26">
        <v>0</v>
      </c>
      <c r="AF26">
        <v>0</v>
      </c>
      <c r="AO26" t="s">
        <v>274</v>
      </c>
      <c r="AP26" t="s">
        <v>275</v>
      </c>
      <c r="AQ26" t="s">
        <v>21306</v>
      </c>
      <c r="AS26">
        <v>0</v>
      </c>
      <c r="AT26">
        <v>0</v>
      </c>
      <c r="AU26">
        <v>0</v>
      </c>
      <c r="AV26">
        <v>0</v>
      </c>
      <c r="AW26">
        <v>0</v>
      </c>
      <c r="AX26">
        <v>0</v>
      </c>
      <c r="BB26" t="s">
        <v>63</v>
      </c>
      <c r="BC26" t="s">
        <v>276</v>
      </c>
      <c r="BD26">
        <v>0</v>
      </c>
      <c r="BF26" t="s">
        <v>275</v>
      </c>
      <c r="BI26" t="s">
        <v>277</v>
      </c>
    </row>
    <row r="27" spans="1:61" x14ac:dyDescent="0.35">
      <c r="A27" t="s">
        <v>278</v>
      </c>
      <c r="B27">
        <v>10000</v>
      </c>
      <c r="C27">
        <v>20000</v>
      </c>
      <c r="D27" s="2">
        <v>45749</v>
      </c>
      <c r="E27" t="s">
        <v>59</v>
      </c>
      <c r="F27" t="s">
        <v>279</v>
      </c>
      <c r="G27" t="s">
        <v>280</v>
      </c>
      <c r="I27">
        <v>2</v>
      </c>
      <c r="J27" t="s">
        <v>183</v>
      </c>
      <c r="K27">
        <v>100</v>
      </c>
      <c r="L27" t="s">
        <v>6052</v>
      </c>
      <c r="M27" t="s">
        <v>281</v>
      </c>
      <c r="N27" t="s">
        <v>3851</v>
      </c>
      <c r="O27">
        <v>600</v>
      </c>
      <c r="R27" s="2">
        <v>45748</v>
      </c>
      <c r="T27">
        <v>1</v>
      </c>
      <c r="U27">
        <v>600</v>
      </c>
      <c r="V27" t="s">
        <v>65</v>
      </c>
      <c r="W27">
        <v>104489220001</v>
      </c>
      <c r="X27">
        <v>0</v>
      </c>
      <c r="Y27">
        <v>500</v>
      </c>
      <c r="Z27">
        <v>100</v>
      </c>
      <c r="AA27">
        <v>0</v>
      </c>
      <c r="AB27">
        <v>0</v>
      </c>
      <c r="AC27">
        <v>0</v>
      </c>
      <c r="AF27">
        <v>0</v>
      </c>
      <c r="AO27">
        <v>10448922</v>
      </c>
      <c r="AP27" t="s">
        <v>282</v>
      </c>
      <c r="AQ27" t="s">
        <v>14518</v>
      </c>
      <c r="AS27">
        <v>0</v>
      </c>
      <c r="AT27">
        <v>0</v>
      </c>
      <c r="AU27">
        <v>0</v>
      </c>
      <c r="AV27">
        <v>0</v>
      </c>
      <c r="AW27">
        <v>0</v>
      </c>
      <c r="AX27">
        <v>0</v>
      </c>
      <c r="BB27" t="s">
        <v>63</v>
      </c>
      <c r="BC27" t="s">
        <v>283</v>
      </c>
      <c r="BD27">
        <v>0</v>
      </c>
      <c r="BF27" t="s">
        <v>282</v>
      </c>
      <c r="BI27" t="s">
        <v>284</v>
      </c>
    </row>
    <row r="28" spans="1:61" x14ac:dyDescent="0.35">
      <c r="A28" t="s">
        <v>285</v>
      </c>
      <c r="B28">
        <v>10000</v>
      </c>
      <c r="C28">
        <v>20000</v>
      </c>
      <c r="D28" s="2">
        <v>45749</v>
      </c>
      <c r="E28" t="s">
        <v>59</v>
      </c>
      <c r="F28" t="s">
        <v>279</v>
      </c>
      <c r="G28" t="s">
        <v>280</v>
      </c>
      <c r="I28">
        <v>2</v>
      </c>
      <c r="J28" t="s">
        <v>183</v>
      </c>
      <c r="K28">
        <v>100</v>
      </c>
      <c r="L28" t="s">
        <v>6052</v>
      </c>
      <c r="M28" t="s">
        <v>281</v>
      </c>
      <c r="N28" t="s">
        <v>3851</v>
      </c>
      <c r="O28">
        <v>20</v>
      </c>
      <c r="R28" s="2">
        <v>45748</v>
      </c>
      <c r="T28">
        <v>1</v>
      </c>
      <c r="U28">
        <v>20</v>
      </c>
      <c r="V28" t="s">
        <v>65</v>
      </c>
      <c r="W28">
        <v>104489220001</v>
      </c>
      <c r="X28">
        <v>0</v>
      </c>
      <c r="Y28">
        <v>20</v>
      </c>
      <c r="Z28">
        <v>0</v>
      </c>
      <c r="AA28">
        <v>0</v>
      </c>
      <c r="AB28">
        <v>0</v>
      </c>
      <c r="AC28">
        <v>0</v>
      </c>
      <c r="AF28">
        <v>0</v>
      </c>
      <c r="AO28">
        <v>10448922</v>
      </c>
      <c r="AP28" t="s">
        <v>282</v>
      </c>
      <c r="AQ28" t="s">
        <v>14518</v>
      </c>
      <c r="AS28">
        <v>0</v>
      </c>
      <c r="AT28">
        <v>0</v>
      </c>
      <c r="AU28">
        <v>0</v>
      </c>
      <c r="AV28">
        <v>0</v>
      </c>
      <c r="AW28">
        <v>0</v>
      </c>
      <c r="AX28">
        <v>0</v>
      </c>
      <c r="BB28" t="s">
        <v>63</v>
      </c>
      <c r="BC28" t="s">
        <v>286</v>
      </c>
      <c r="BD28">
        <v>0</v>
      </c>
      <c r="BF28" t="s">
        <v>282</v>
      </c>
      <c r="BI28" t="s">
        <v>287</v>
      </c>
    </row>
    <row r="29" spans="1:61" x14ac:dyDescent="0.35">
      <c r="A29" t="s">
        <v>288</v>
      </c>
      <c r="B29">
        <v>10000</v>
      </c>
      <c r="C29">
        <v>10000</v>
      </c>
      <c r="D29" s="2">
        <v>45748</v>
      </c>
      <c r="E29" t="s">
        <v>59</v>
      </c>
      <c r="F29" t="s">
        <v>289</v>
      </c>
      <c r="G29" t="s">
        <v>290</v>
      </c>
      <c r="I29">
        <v>1</v>
      </c>
      <c r="J29" t="s">
        <v>183</v>
      </c>
      <c r="K29">
        <v>61</v>
      </c>
      <c r="L29" t="s">
        <v>6046</v>
      </c>
      <c r="M29" t="s">
        <v>209</v>
      </c>
      <c r="N29" t="s">
        <v>3802</v>
      </c>
      <c r="O29">
        <v>100</v>
      </c>
      <c r="R29" s="2">
        <v>45748</v>
      </c>
      <c r="T29">
        <v>1</v>
      </c>
      <c r="U29">
        <v>100</v>
      </c>
      <c r="V29" t="s">
        <v>65</v>
      </c>
      <c r="W29" t="s">
        <v>291</v>
      </c>
      <c r="X29">
        <v>0</v>
      </c>
      <c r="Y29">
        <v>100</v>
      </c>
      <c r="Z29">
        <v>0</v>
      </c>
      <c r="AA29">
        <v>0</v>
      </c>
      <c r="AB29">
        <v>0</v>
      </c>
      <c r="AC29">
        <v>0</v>
      </c>
      <c r="AF29">
        <v>0</v>
      </c>
      <c r="AO29" t="s">
        <v>292</v>
      </c>
      <c r="AP29" t="s">
        <v>293</v>
      </c>
      <c r="AQ29" t="s">
        <v>7908</v>
      </c>
      <c r="AS29">
        <v>0</v>
      </c>
      <c r="AT29">
        <v>0</v>
      </c>
      <c r="AU29">
        <v>0</v>
      </c>
      <c r="AV29">
        <v>0</v>
      </c>
      <c r="AW29">
        <v>0</v>
      </c>
      <c r="AX29">
        <v>0</v>
      </c>
      <c r="BB29" t="s">
        <v>63</v>
      </c>
      <c r="BC29" t="s">
        <v>294</v>
      </c>
      <c r="BD29">
        <v>0</v>
      </c>
      <c r="BF29" t="s">
        <v>293</v>
      </c>
      <c r="BI29" t="s">
        <v>295</v>
      </c>
    </row>
    <row r="30" spans="1:61" x14ac:dyDescent="0.35">
      <c r="A30" t="s">
        <v>296</v>
      </c>
      <c r="B30">
        <v>10000</v>
      </c>
      <c r="C30">
        <v>20000</v>
      </c>
      <c r="D30" s="2">
        <v>45749</v>
      </c>
      <c r="E30" t="s">
        <v>59</v>
      </c>
      <c r="F30" t="s">
        <v>297</v>
      </c>
      <c r="G30" t="s">
        <v>298</v>
      </c>
      <c r="I30">
        <v>2</v>
      </c>
      <c r="J30" t="s">
        <v>183</v>
      </c>
      <c r="K30">
        <v>100</v>
      </c>
      <c r="L30" t="s">
        <v>6052</v>
      </c>
      <c r="M30" t="s">
        <v>281</v>
      </c>
      <c r="N30" t="s">
        <v>3851</v>
      </c>
      <c r="O30">
        <v>600</v>
      </c>
      <c r="R30" s="2">
        <v>45748</v>
      </c>
      <c r="T30">
        <v>1</v>
      </c>
      <c r="U30">
        <v>600</v>
      </c>
      <c r="V30" t="s">
        <v>65</v>
      </c>
      <c r="W30">
        <v>107355880001</v>
      </c>
      <c r="X30">
        <v>0</v>
      </c>
      <c r="Y30">
        <v>500</v>
      </c>
      <c r="Z30">
        <v>100</v>
      </c>
      <c r="AA30">
        <v>0</v>
      </c>
      <c r="AB30">
        <v>0</v>
      </c>
      <c r="AC30">
        <v>0</v>
      </c>
      <c r="AF30">
        <v>0</v>
      </c>
      <c r="AO30">
        <v>10735588</v>
      </c>
      <c r="AP30" t="s">
        <v>282</v>
      </c>
      <c r="AQ30" t="s">
        <v>14518</v>
      </c>
      <c r="AS30">
        <v>0</v>
      </c>
      <c r="AT30">
        <v>0</v>
      </c>
      <c r="AU30">
        <v>0</v>
      </c>
      <c r="AV30">
        <v>0</v>
      </c>
      <c r="AW30">
        <v>0</v>
      </c>
      <c r="AX30">
        <v>0</v>
      </c>
      <c r="BB30" t="s">
        <v>63</v>
      </c>
      <c r="BC30" t="s">
        <v>299</v>
      </c>
      <c r="BD30">
        <v>0</v>
      </c>
      <c r="BF30" t="s">
        <v>282</v>
      </c>
      <c r="BI30" t="s">
        <v>300</v>
      </c>
    </row>
    <row r="31" spans="1:61" x14ac:dyDescent="0.35">
      <c r="A31" t="s">
        <v>301</v>
      </c>
      <c r="B31">
        <v>10000</v>
      </c>
      <c r="C31">
        <v>20000</v>
      </c>
      <c r="D31" s="2">
        <v>45749</v>
      </c>
      <c r="E31" t="s">
        <v>59</v>
      </c>
      <c r="F31" t="s">
        <v>302</v>
      </c>
      <c r="G31" t="s">
        <v>298</v>
      </c>
      <c r="I31">
        <v>2</v>
      </c>
      <c r="J31" t="s">
        <v>183</v>
      </c>
      <c r="K31">
        <v>100</v>
      </c>
      <c r="L31" t="s">
        <v>6052</v>
      </c>
      <c r="M31" t="s">
        <v>281</v>
      </c>
      <c r="N31" t="s">
        <v>3851</v>
      </c>
      <c r="O31">
        <v>600</v>
      </c>
      <c r="R31" s="2">
        <v>45748</v>
      </c>
      <c r="T31">
        <v>1</v>
      </c>
      <c r="U31">
        <v>600</v>
      </c>
      <c r="V31" t="s">
        <v>65</v>
      </c>
      <c r="W31">
        <v>107355890001</v>
      </c>
      <c r="X31">
        <v>0</v>
      </c>
      <c r="Y31">
        <v>500</v>
      </c>
      <c r="Z31">
        <v>100</v>
      </c>
      <c r="AA31">
        <v>0</v>
      </c>
      <c r="AB31">
        <v>0</v>
      </c>
      <c r="AC31">
        <v>0</v>
      </c>
      <c r="AF31">
        <v>0</v>
      </c>
      <c r="AO31">
        <v>10735589</v>
      </c>
      <c r="AP31" t="s">
        <v>282</v>
      </c>
      <c r="AQ31" t="s">
        <v>14518</v>
      </c>
      <c r="AS31">
        <v>0</v>
      </c>
      <c r="AT31">
        <v>0</v>
      </c>
      <c r="AU31">
        <v>0</v>
      </c>
      <c r="AV31">
        <v>0</v>
      </c>
      <c r="AW31">
        <v>0</v>
      </c>
      <c r="AX31">
        <v>0</v>
      </c>
      <c r="BB31" t="s">
        <v>63</v>
      </c>
      <c r="BC31" t="s">
        <v>303</v>
      </c>
      <c r="BD31">
        <v>0</v>
      </c>
      <c r="BF31" t="s">
        <v>282</v>
      </c>
      <c r="BI31" t="s">
        <v>300</v>
      </c>
    </row>
    <row r="32" spans="1:61" x14ac:dyDescent="0.35">
      <c r="A32" t="s">
        <v>304</v>
      </c>
      <c r="B32">
        <v>10000</v>
      </c>
      <c r="C32">
        <v>20000</v>
      </c>
      <c r="D32" s="2">
        <v>45749</v>
      </c>
      <c r="E32" t="s">
        <v>59</v>
      </c>
      <c r="F32" t="s">
        <v>305</v>
      </c>
      <c r="G32" t="s">
        <v>306</v>
      </c>
      <c r="I32">
        <v>2</v>
      </c>
      <c r="J32" t="s">
        <v>183</v>
      </c>
      <c r="K32">
        <v>92</v>
      </c>
      <c r="L32" t="s">
        <v>6053</v>
      </c>
      <c r="M32" t="s">
        <v>281</v>
      </c>
      <c r="N32" t="s">
        <v>3851</v>
      </c>
      <c r="O32">
        <v>600</v>
      </c>
      <c r="R32" s="2">
        <v>45748</v>
      </c>
      <c r="T32">
        <v>1</v>
      </c>
      <c r="U32">
        <v>600</v>
      </c>
      <c r="V32" t="s">
        <v>65</v>
      </c>
      <c r="W32">
        <v>107472350001</v>
      </c>
      <c r="X32">
        <v>0</v>
      </c>
      <c r="Y32">
        <v>500</v>
      </c>
      <c r="Z32">
        <v>100</v>
      </c>
      <c r="AA32">
        <v>0</v>
      </c>
      <c r="AB32">
        <v>0</v>
      </c>
      <c r="AC32">
        <v>0</v>
      </c>
      <c r="AF32">
        <v>0</v>
      </c>
      <c r="AO32">
        <v>10747235</v>
      </c>
      <c r="AP32" t="s">
        <v>282</v>
      </c>
      <c r="AQ32" t="s">
        <v>14518</v>
      </c>
      <c r="AS32">
        <v>0</v>
      </c>
      <c r="AT32">
        <v>0</v>
      </c>
      <c r="AU32">
        <v>0</v>
      </c>
      <c r="AV32">
        <v>0</v>
      </c>
      <c r="AW32">
        <v>0</v>
      </c>
      <c r="AX32">
        <v>0</v>
      </c>
      <c r="BB32" t="s">
        <v>63</v>
      </c>
      <c r="BC32" t="s">
        <v>307</v>
      </c>
      <c r="BD32">
        <v>0</v>
      </c>
      <c r="BF32" t="s">
        <v>282</v>
      </c>
      <c r="BI32" t="s">
        <v>300</v>
      </c>
    </row>
    <row r="33" spans="1:61" x14ac:dyDescent="0.35">
      <c r="A33" t="s">
        <v>308</v>
      </c>
      <c r="B33">
        <v>10000</v>
      </c>
      <c r="C33">
        <v>20000</v>
      </c>
      <c r="D33" s="2">
        <v>45749</v>
      </c>
      <c r="E33" t="s">
        <v>59</v>
      </c>
      <c r="F33" t="s">
        <v>297</v>
      </c>
      <c r="G33" t="s">
        <v>298</v>
      </c>
      <c r="I33">
        <v>2</v>
      </c>
      <c r="J33" t="s">
        <v>183</v>
      </c>
      <c r="K33">
        <v>100</v>
      </c>
      <c r="L33" t="s">
        <v>6052</v>
      </c>
      <c r="M33" t="s">
        <v>281</v>
      </c>
      <c r="N33" t="s">
        <v>3851</v>
      </c>
      <c r="O33">
        <v>20</v>
      </c>
      <c r="R33" s="2">
        <v>45748</v>
      </c>
      <c r="T33">
        <v>1</v>
      </c>
      <c r="U33">
        <v>20</v>
      </c>
      <c r="V33" t="s">
        <v>65</v>
      </c>
      <c r="W33">
        <v>107355880001</v>
      </c>
      <c r="X33">
        <v>0</v>
      </c>
      <c r="Y33">
        <v>20</v>
      </c>
      <c r="Z33">
        <v>0</v>
      </c>
      <c r="AA33">
        <v>0</v>
      </c>
      <c r="AB33">
        <v>0</v>
      </c>
      <c r="AC33">
        <v>0</v>
      </c>
      <c r="AF33">
        <v>0</v>
      </c>
      <c r="AO33">
        <v>10735588</v>
      </c>
      <c r="AP33" t="s">
        <v>282</v>
      </c>
      <c r="AQ33" t="s">
        <v>14518</v>
      </c>
      <c r="AS33">
        <v>0</v>
      </c>
      <c r="AT33">
        <v>0</v>
      </c>
      <c r="AU33">
        <v>0</v>
      </c>
      <c r="AV33">
        <v>0</v>
      </c>
      <c r="AW33">
        <v>0</v>
      </c>
      <c r="AX33">
        <v>0</v>
      </c>
      <c r="BB33" t="s">
        <v>63</v>
      </c>
      <c r="BC33" t="s">
        <v>309</v>
      </c>
      <c r="BD33">
        <v>0</v>
      </c>
      <c r="BF33" t="s">
        <v>282</v>
      </c>
      <c r="BI33" t="s">
        <v>310</v>
      </c>
    </row>
    <row r="34" spans="1:61" x14ac:dyDescent="0.35">
      <c r="A34" t="s">
        <v>311</v>
      </c>
      <c r="B34">
        <v>10000</v>
      </c>
      <c r="C34">
        <v>20000</v>
      </c>
      <c r="D34" s="2">
        <v>45749</v>
      </c>
      <c r="E34" t="s">
        <v>59</v>
      </c>
      <c r="F34" t="s">
        <v>302</v>
      </c>
      <c r="G34" t="s">
        <v>298</v>
      </c>
      <c r="I34">
        <v>2</v>
      </c>
      <c r="J34" t="s">
        <v>183</v>
      </c>
      <c r="K34">
        <v>100</v>
      </c>
      <c r="L34" t="s">
        <v>6052</v>
      </c>
      <c r="M34" t="s">
        <v>281</v>
      </c>
      <c r="N34" t="s">
        <v>3851</v>
      </c>
      <c r="O34">
        <v>20</v>
      </c>
      <c r="R34" s="2">
        <v>45748</v>
      </c>
      <c r="T34">
        <v>1</v>
      </c>
      <c r="U34">
        <v>20</v>
      </c>
      <c r="V34" t="s">
        <v>65</v>
      </c>
      <c r="W34">
        <v>107355890001</v>
      </c>
      <c r="X34">
        <v>0</v>
      </c>
      <c r="Y34">
        <v>20</v>
      </c>
      <c r="Z34">
        <v>0</v>
      </c>
      <c r="AA34">
        <v>0</v>
      </c>
      <c r="AB34">
        <v>0</v>
      </c>
      <c r="AC34">
        <v>0</v>
      </c>
      <c r="AF34">
        <v>0</v>
      </c>
      <c r="AO34">
        <v>10735589</v>
      </c>
      <c r="AP34" t="s">
        <v>282</v>
      </c>
      <c r="AQ34" t="s">
        <v>14518</v>
      </c>
      <c r="AS34">
        <v>0</v>
      </c>
      <c r="AT34">
        <v>0</v>
      </c>
      <c r="AU34">
        <v>0</v>
      </c>
      <c r="AV34">
        <v>0</v>
      </c>
      <c r="AW34">
        <v>0</v>
      </c>
      <c r="AX34">
        <v>0</v>
      </c>
      <c r="BB34" t="s">
        <v>63</v>
      </c>
      <c r="BC34" t="s">
        <v>312</v>
      </c>
      <c r="BD34">
        <v>0</v>
      </c>
      <c r="BF34" t="s">
        <v>282</v>
      </c>
      <c r="BI34" t="s">
        <v>310</v>
      </c>
    </row>
    <row r="35" spans="1:61" x14ac:dyDescent="0.35">
      <c r="A35" t="s">
        <v>313</v>
      </c>
      <c r="B35">
        <v>10000</v>
      </c>
      <c r="C35">
        <v>20000</v>
      </c>
      <c r="D35" s="2">
        <v>45749</v>
      </c>
      <c r="E35" t="s">
        <v>59</v>
      </c>
      <c r="F35" t="s">
        <v>305</v>
      </c>
      <c r="G35" t="s">
        <v>306</v>
      </c>
      <c r="I35">
        <v>2</v>
      </c>
      <c r="J35" t="s">
        <v>183</v>
      </c>
      <c r="K35">
        <v>92</v>
      </c>
      <c r="L35" t="s">
        <v>6053</v>
      </c>
      <c r="M35" t="s">
        <v>281</v>
      </c>
      <c r="N35" t="s">
        <v>3851</v>
      </c>
      <c r="O35">
        <v>20</v>
      </c>
      <c r="R35" s="2">
        <v>45748</v>
      </c>
      <c r="T35">
        <v>1</v>
      </c>
      <c r="U35">
        <v>20</v>
      </c>
      <c r="V35" t="s">
        <v>65</v>
      </c>
      <c r="W35">
        <v>107472350001</v>
      </c>
      <c r="X35">
        <v>0</v>
      </c>
      <c r="Y35">
        <v>20</v>
      </c>
      <c r="Z35">
        <v>0</v>
      </c>
      <c r="AA35">
        <v>0</v>
      </c>
      <c r="AB35">
        <v>0</v>
      </c>
      <c r="AC35">
        <v>0</v>
      </c>
      <c r="AF35">
        <v>0</v>
      </c>
      <c r="AO35">
        <v>10747235</v>
      </c>
      <c r="AP35" t="s">
        <v>282</v>
      </c>
      <c r="AQ35" t="s">
        <v>14518</v>
      </c>
      <c r="AS35">
        <v>0</v>
      </c>
      <c r="AT35">
        <v>0</v>
      </c>
      <c r="AU35">
        <v>0</v>
      </c>
      <c r="AV35">
        <v>0</v>
      </c>
      <c r="AW35">
        <v>0</v>
      </c>
      <c r="AX35">
        <v>0</v>
      </c>
      <c r="BB35" t="s">
        <v>63</v>
      </c>
      <c r="BC35" t="s">
        <v>314</v>
      </c>
      <c r="BD35">
        <v>0</v>
      </c>
      <c r="BF35" t="s">
        <v>282</v>
      </c>
      <c r="BI35" t="s">
        <v>310</v>
      </c>
    </row>
    <row r="36" spans="1:61" x14ac:dyDescent="0.35">
      <c r="A36" t="s">
        <v>315</v>
      </c>
      <c r="B36">
        <v>10000</v>
      </c>
      <c r="C36">
        <v>20000</v>
      </c>
      <c r="D36" s="2">
        <v>45748</v>
      </c>
      <c r="E36" t="s">
        <v>59</v>
      </c>
      <c r="F36" t="s">
        <v>316</v>
      </c>
      <c r="G36" t="s">
        <v>317</v>
      </c>
      <c r="I36">
        <v>2</v>
      </c>
      <c r="J36" t="s">
        <v>183</v>
      </c>
      <c r="K36">
        <v>73</v>
      </c>
      <c r="L36" t="s">
        <v>6042</v>
      </c>
      <c r="M36" t="s">
        <v>184</v>
      </c>
      <c r="N36" t="s">
        <v>3845</v>
      </c>
      <c r="O36">
        <v>250</v>
      </c>
      <c r="R36" s="2">
        <v>45748</v>
      </c>
      <c r="T36">
        <v>1</v>
      </c>
      <c r="U36">
        <v>250</v>
      </c>
      <c r="V36" t="s">
        <v>65</v>
      </c>
      <c r="W36" t="s">
        <v>318</v>
      </c>
      <c r="X36">
        <v>0</v>
      </c>
      <c r="Y36">
        <v>250</v>
      </c>
      <c r="Z36">
        <v>0</v>
      </c>
      <c r="AA36">
        <v>0</v>
      </c>
      <c r="AB36">
        <v>0</v>
      </c>
      <c r="AC36">
        <v>0</v>
      </c>
      <c r="AF36">
        <v>0</v>
      </c>
      <c r="AO36" t="s">
        <v>319</v>
      </c>
      <c r="AP36" t="s">
        <v>320</v>
      </c>
      <c r="AQ36" t="s">
        <v>11590</v>
      </c>
      <c r="AS36">
        <v>0</v>
      </c>
      <c r="AT36">
        <v>0</v>
      </c>
      <c r="AU36">
        <v>0</v>
      </c>
      <c r="AV36">
        <v>0</v>
      </c>
      <c r="AW36">
        <v>0</v>
      </c>
      <c r="AX36">
        <v>0</v>
      </c>
      <c r="BB36" t="s">
        <v>63</v>
      </c>
      <c r="BC36" t="s">
        <v>321</v>
      </c>
      <c r="BD36">
        <v>0</v>
      </c>
      <c r="BF36" t="s">
        <v>320</v>
      </c>
      <c r="BI36" t="s">
        <v>322</v>
      </c>
    </row>
    <row r="37" spans="1:61" x14ac:dyDescent="0.35">
      <c r="A37" t="s">
        <v>323</v>
      </c>
      <c r="B37">
        <v>10000</v>
      </c>
      <c r="C37">
        <v>20000</v>
      </c>
      <c r="D37" s="2">
        <v>45749</v>
      </c>
      <c r="E37" t="s">
        <v>59</v>
      </c>
      <c r="F37" s="4">
        <v>0.47629629629629627</v>
      </c>
      <c r="G37" t="s">
        <v>324</v>
      </c>
      <c r="I37">
        <v>2</v>
      </c>
      <c r="J37" t="s">
        <v>183</v>
      </c>
      <c r="K37">
        <v>92</v>
      </c>
      <c r="L37" t="s">
        <v>6053</v>
      </c>
      <c r="M37" t="s">
        <v>281</v>
      </c>
      <c r="N37" t="s">
        <v>3851</v>
      </c>
      <c r="O37">
        <v>600</v>
      </c>
      <c r="R37" s="2">
        <v>45748</v>
      </c>
      <c r="T37">
        <v>1</v>
      </c>
      <c r="U37">
        <v>600</v>
      </c>
      <c r="V37" t="s">
        <v>65</v>
      </c>
      <c r="W37">
        <v>107343730001</v>
      </c>
      <c r="X37">
        <v>0</v>
      </c>
      <c r="Y37">
        <v>500</v>
      </c>
      <c r="Z37">
        <v>100</v>
      </c>
      <c r="AA37">
        <v>0</v>
      </c>
      <c r="AB37">
        <v>0</v>
      </c>
      <c r="AC37">
        <v>0</v>
      </c>
      <c r="AF37">
        <v>0</v>
      </c>
      <c r="AO37">
        <v>10734373</v>
      </c>
      <c r="AP37" t="s">
        <v>282</v>
      </c>
      <c r="AQ37" t="s">
        <v>14518</v>
      </c>
      <c r="AS37">
        <v>0</v>
      </c>
      <c r="AT37">
        <v>0</v>
      </c>
      <c r="AU37">
        <v>0</v>
      </c>
      <c r="AV37">
        <v>0</v>
      </c>
      <c r="AW37">
        <v>0</v>
      </c>
      <c r="AX37">
        <v>0</v>
      </c>
      <c r="BB37" t="s">
        <v>63</v>
      </c>
      <c r="BC37" t="s">
        <v>325</v>
      </c>
      <c r="BD37">
        <v>0</v>
      </c>
      <c r="BF37" t="s">
        <v>282</v>
      </c>
      <c r="BI37" t="s">
        <v>326</v>
      </c>
    </row>
    <row r="38" spans="1:61" x14ac:dyDescent="0.35">
      <c r="A38" t="s">
        <v>327</v>
      </c>
      <c r="B38">
        <v>10000</v>
      </c>
      <c r="C38">
        <v>20000</v>
      </c>
      <c r="D38" s="2">
        <v>45749</v>
      </c>
      <c r="E38" t="s">
        <v>59</v>
      </c>
      <c r="F38" s="4">
        <v>0.47821759259259261</v>
      </c>
      <c r="G38" t="s">
        <v>324</v>
      </c>
      <c r="I38">
        <v>2</v>
      </c>
      <c r="J38" t="s">
        <v>183</v>
      </c>
      <c r="K38">
        <v>92</v>
      </c>
      <c r="L38" t="s">
        <v>6053</v>
      </c>
      <c r="M38" t="s">
        <v>281</v>
      </c>
      <c r="N38" t="s">
        <v>3851</v>
      </c>
      <c r="O38">
        <v>600</v>
      </c>
      <c r="R38" s="2">
        <v>45748</v>
      </c>
      <c r="T38">
        <v>1</v>
      </c>
      <c r="U38">
        <v>600</v>
      </c>
      <c r="V38" t="s">
        <v>65</v>
      </c>
      <c r="W38">
        <v>107343750001</v>
      </c>
      <c r="X38">
        <v>0</v>
      </c>
      <c r="Y38">
        <v>500</v>
      </c>
      <c r="Z38">
        <v>100</v>
      </c>
      <c r="AA38">
        <v>0</v>
      </c>
      <c r="AB38">
        <v>0</v>
      </c>
      <c r="AC38">
        <v>0</v>
      </c>
      <c r="AF38">
        <v>0</v>
      </c>
      <c r="AO38">
        <v>10734375</v>
      </c>
      <c r="AP38" t="s">
        <v>282</v>
      </c>
      <c r="AQ38" t="s">
        <v>14518</v>
      </c>
      <c r="AS38">
        <v>0</v>
      </c>
      <c r="AT38">
        <v>0</v>
      </c>
      <c r="AU38">
        <v>0</v>
      </c>
      <c r="AV38">
        <v>0</v>
      </c>
      <c r="AW38">
        <v>0</v>
      </c>
      <c r="AX38">
        <v>0</v>
      </c>
      <c r="BB38" t="s">
        <v>63</v>
      </c>
      <c r="BC38" t="s">
        <v>328</v>
      </c>
      <c r="BD38">
        <v>0</v>
      </c>
      <c r="BF38" t="s">
        <v>282</v>
      </c>
      <c r="BI38" t="s">
        <v>326</v>
      </c>
    </row>
    <row r="39" spans="1:61" x14ac:dyDescent="0.35">
      <c r="A39" t="s">
        <v>329</v>
      </c>
      <c r="B39">
        <v>10000</v>
      </c>
      <c r="C39">
        <v>20000</v>
      </c>
      <c r="D39" s="2">
        <v>45749</v>
      </c>
      <c r="E39" t="s">
        <v>59</v>
      </c>
      <c r="F39" s="4">
        <v>0.47629629629629627</v>
      </c>
      <c r="G39" t="s">
        <v>324</v>
      </c>
      <c r="I39">
        <v>2</v>
      </c>
      <c r="J39" t="s">
        <v>183</v>
      </c>
      <c r="K39">
        <v>92</v>
      </c>
      <c r="L39" t="s">
        <v>6053</v>
      </c>
      <c r="M39" t="s">
        <v>281</v>
      </c>
      <c r="N39" t="s">
        <v>3851</v>
      </c>
      <c r="O39">
        <v>20</v>
      </c>
      <c r="R39" s="2">
        <v>45748</v>
      </c>
      <c r="T39">
        <v>1</v>
      </c>
      <c r="U39">
        <v>20</v>
      </c>
      <c r="V39" t="s">
        <v>65</v>
      </c>
      <c r="W39">
        <v>107343730001</v>
      </c>
      <c r="X39">
        <v>0</v>
      </c>
      <c r="Y39">
        <v>20</v>
      </c>
      <c r="Z39">
        <v>0</v>
      </c>
      <c r="AA39">
        <v>0</v>
      </c>
      <c r="AB39">
        <v>0</v>
      </c>
      <c r="AC39">
        <v>0</v>
      </c>
      <c r="AF39">
        <v>0</v>
      </c>
      <c r="AO39">
        <v>10734373</v>
      </c>
      <c r="AP39" t="s">
        <v>282</v>
      </c>
      <c r="AQ39" t="s">
        <v>14518</v>
      </c>
      <c r="AS39">
        <v>0</v>
      </c>
      <c r="AT39">
        <v>0</v>
      </c>
      <c r="AU39">
        <v>0</v>
      </c>
      <c r="AV39">
        <v>0</v>
      </c>
      <c r="AW39">
        <v>0</v>
      </c>
      <c r="AX39">
        <v>0</v>
      </c>
      <c r="BB39" t="s">
        <v>63</v>
      </c>
      <c r="BC39" t="s">
        <v>330</v>
      </c>
      <c r="BD39">
        <v>0</v>
      </c>
      <c r="BF39" t="s">
        <v>282</v>
      </c>
      <c r="BI39" t="s">
        <v>331</v>
      </c>
    </row>
    <row r="40" spans="1:61" x14ac:dyDescent="0.35">
      <c r="A40" t="s">
        <v>332</v>
      </c>
      <c r="B40">
        <v>10000</v>
      </c>
      <c r="C40">
        <v>20000</v>
      </c>
      <c r="D40" s="2">
        <v>45749</v>
      </c>
      <c r="E40" t="s">
        <v>59</v>
      </c>
      <c r="F40" s="4">
        <v>0.47869212962962965</v>
      </c>
      <c r="G40" t="s">
        <v>324</v>
      </c>
      <c r="I40">
        <v>2</v>
      </c>
      <c r="J40" t="s">
        <v>183</v>
      </c>
      <c r="K40">
        <v>92</v>
      </c>
      <c r="L40" t="s">
        <v>6053</v>
      </c>
      <c r="M40" t="s">
        <v>281</v>
      </c>
      <c r="N40" t="s">
        <v>3851</v>
      </c>
      <c r="O40">
        <v>20</v>
      </c>
      <c r="R40" s="2">
        <v>45748</v>
      </c>
      <c r="T40">
        <v>1</v>
      </c>
      <c r="U40">
        <v>20</v>
      </c>
      <c r="V40" t="s">
        <v>65</v>
      </c>
      <c r="W40">
        <v>107343750001</v>
      </c>
      <c r="X40">
        <v>0</v>
      </c>
      <c r="Y40">
        <v>20</v>
      </c>
      <c r="Z40">
        <v>0</v>
      </c>
      <c r="AA40">
        <v>0</v>
      </c>
      <c r="AB40">
        <v>0</v>
      </c>
      <c r="AC40">
        <v>0</v>
      </c>
      <c r="AF40">
        <v>0</v>
      </c>
      <c r="AO40">
        <v>10734375</v>
      </c>
      <c r="AP40" t="s">
        <v>282</v>
      </c>
      <c r="AQ40" t="s">
        <v>14518</v>
      </c>
      <c r="AS40">
        <v>0</v>
      </c>
      <c r="AT40">
        <v>0</v>
      </c>
      <c r="AU40">
        <v>0</v>
      </c>
      <c r="AV40">
        <v>0</v>
      </c>
      <c r="AW40">
        <v>0</v>
      </c>
      <c r="AX40">
        <v>0</v>
      </c>
      <c r="BB40" t="s">
        <v>63</v>
      </c>
      <c r="BC40" t="s">
        <v>333</v>
      </c>
      <c r="BD40">
        <v>0</v>
      </c>
      <c r="BF40" t="s">
        <v>282</v>
      </c>
      <c r="BI40" t="s">
        <v>331</v>
      </c>
    </row>
    <row r="41" spans="1:61" x14ac:dyDescent="0.35">
      <c r="A41" t="s">
        <v>334</v>
      </c>
      <c r="B41">
        <v>10000</v>
      </c>
      <c r="C41">
        <v>10000</v>
      </c>
      <c r="D41" s="2">
        <v>45749</v>
      </c>
      <c r="E41" t="s">
        <v>59</v>
      </c>
      <c r="F41" t="s">
        <v>214</v>
      </c>
      <c r="G41" t="s">
        <v>215</v>
      </c>
      <c r="I41">
        <v>1</v>
      </c>
      <c r="J41" t="s">
        <v>183</v>
      </c>
      <c r="K41">
        <v>78</v>
      </c>
      <c r="L41" t="s">
        <v>6047</v>
      </c>
      <c r="M41" t="s">
        <v>216</v>
      </c>
      <c r="N41" t="s">
        <v>3803</v>
      </c>
      <c r="O41" s="3">
        <v>1000</v>
      </c>
      <c r="R41" s="2">
        <v>45748</v>
      </c>
      <c r="T41">
        <v>3</v>
      </c>
      <c r="U41" s="3">
        <v>3000</v>
      </c>
      <c r="V41" t="s">
        <v>65</v>
      </c>
      <c r="W41">
        <v>4.4017008600401997E+17</v>
      </c>
      <c r="X41">
        <v>0</v>
      </c>
      <c r="Y41" s="3">
        <v>3000</v>
      </c>
      <c r="Z41">
        <v>0</v>
      </c>
      <c r="AA41">
        <v>0</v>
      </c>
      <c r="AB41">
        <v>0</v>
      </c>
      <c r="AC41">
        <v>0</v>
      </c>
      <c r="AF41">
        <v>0</v>
      </c>
      <c r="AO41">
        <v>44017008600402</v>
      </c>
      <c r="AP41" t="s">
        <v>217</v>
      </c>
      <c r="AQ41" t="s">
        <v>23595</v>
      </c>
      <c r="AS41">
        <v>0</v>
      </c>
      <c r="AT41">
        <v>0</v>
      </c>
      <c r="AU41">
        <v>0</v>
      </c>
      <c r="AV41">
        <v>0</v>
      </c>
      <c r="AW41">
        <v>0</v>
      </c>
      <c r="AX41">
        <v>0</v>
      </c>
      <c r="BB41" t="s">
        <v>63</v>
      </c>
      <c r="BC41" t="s">
        <v>335</v>
      </c>
      <c r="BD41">
        <v>0</v>
      </c>
      <c r="BF41" t="s">
        <v>217</v>
      </c>
      <c r="BI41" t="s">
        <v>336</v>
      </c>
    </row>
    <row r="42" spans="1:61" x14ac:dyDescent="0.35">
      <c r="A42" t="s">
        <v>337</v>
      </c>
      <c r="B42">
        <v>10000</v>
      </c>
      <c r="C42">
        <v>10000</v>
      </c>
      <c r="D42" s="2">
        <v>45749</v>
      </c>
      <c r="E42" t="s">
        <v>59</v>
      </c>
      <c r="F42" t="s">
        <v>338</v>
      </c>
      <c r="G42" t="s">
        <v>339</v>
      </c>
      <c r="I42">
        <v>1</v>
      </c>
      <c r="J42" t="s">
        <v>183</v>
      </c>
      <c r="K42">
        <v>65</v>
      </c>
      <c r="L42" t="s">
        <v>6054</v>
      </c>
      <c r="M42" t="s">
        <v>340</v>
      </c>
      <c r="N42" t="s">
        <v>3854</v>
      </c>
      <c r="O42" s="3">
        <v>8000</v>
      </c>
      <c r="R42" s="2">
        <v>45748</v>
      </c>
      <c r="T42">
        <v>1</v>
      </c>
      <c r="U42" s="3">
        <v>8000</v>
      </c>
      <c r="V42" t="s">
        <v>65</v>
      </c>
      <c r="W42" t="s">
        <v>341</v>
      </c>
      <c r="X42">
        <v>0</v>
      </c>
      <c r="Y42" s="3">
        <v>8000</v>
      </c>
      <c r="Z42">
        <v>0</v>
      </c>
      <c r="AA42">
        <v>0</v>
      </c>
      <c r="AB42">
        <v>0</v>
      </c>
      <c r="AC42">
        <v>0</v>
      </c>
      <c r="AF42">
        <v>0</v>
      </c>
      <c r="AO42" t="s">
        <v>342</v>
      </c>
      <c r="AP42" t="s">
        <v>343</v>
      </c>
      <c r="AQ42" t="s">
        <v>11909</v>
      </c>
      <c r="AS42">
        <v>0</v>
      </c>
      <c r="AT42">
        <v>0</v>
      </c>
      <c r="AU42">
        <v>0</v>
      </c>
      <c r="AV42">
        <v>0</v>
      </c>
      <c r="AW42">
        <v>0</v>
      </c>
      <c r="AX42">
        <v>0</v>
      </c>
      <c r="BB42" t="s">
        <v>63</v>
      </c>
      <c r="BC42" t="s">
        <v>344</v>
      </c>
      <c r="BD42">
        <v>0</v>
      </c>
      <c r="BF42" t="s">
        <v>343</v>
      </c>
      <c r="BI42" t="s">
        <v>345</v>
      </c>
    </row>
    <row r="43" spans="1:61" x14ac:dyDescent="0.35">
      <c r="A43" t="s">
        <v>346</v>
      </c>
      <c r="B43">
        <v>10000</v>
      </c>
      <c r="C43">
        <v>10000</v>
      </c>
      <c r="D43" s="2">
        <v>45749</v>
      </c>
      <c r="E43" t="s">
        <v>59</v>
      </c>
      <c r="F43" s="4">
        <v>0.47379629629629627</v>
      </c>
      <c r="G43" t="s">
        <v>339</v>
      </c>
      <c r="I43">
        <v>1</v>
      </c>
      <c r="J43" t="s">
        <v>183</v>
      </c>
      <c r="K43">
        <v>65</v>
      </c>
      <c r="L43" t="s">
        <v>6054</v>
      </c>
      <c r="M43" t="s">
        <v>340</v>
      </c>
      <c r="N43" t="s">
        <v>3854</v>
      </c>
      <c r="O43" s="3">
        <v>8000</v>
      </c>
      <c r="R43" s="2">
        <v>45748</v>
      </c>
      <c r="T43">
        <v>1</v>
      </c>
      <c r="U43" s="3">
        <v>8000</v>
      </c>
      <c r="V43" t="s">
        <v>65</v>
      </c>
      <c r="W43" t="s">
        <v>347</v>
      </c>
      <c r="X43">
        <v>0</v>
      </c>
      <c r="Y43" s="3">
        <v>8000</v>
      </c>
      <c r="Z43">
        <v>0</v>
      </c>
      <c r="AA43">
        <v>0</v>
      </c>
      <c r="AB43">
        <v>0</v>
      </c>
      <c r="AC43">
        <v>0</v>
      </c>
      <c r="AF43">
        <v>0</v>
      </c>
      <c r="AO43" t="s">
        <v>348</v>
      </c>
      <c r="AP43" t="s">
        <v>343</v>
      </c>
      <c r="AQ43" t="s">
        <v>11909</v>
      </c>
      <c r="AS43">
        <v>0</v>
      </c>
      <c r="AT43">
        <v>0</v>
      </c>
      <c r="AU43">
        <v>0</v>
      </c>
      <c r="AV43">
        <v>0</v>
      </c>
      <c r="AW43">
        <v>0</v>
      </c>
      <c r="AX43">
        <v>0</v>
      </c>
      <c r="BB43" t="s">
        <v>63</v>
      </c>
      <c r="BC43" t="s">
        <v>349</v>
      </c>
      <c r="BD43">
        <v>0</v>
      </c>
      <c r="BF43" t="s">
        <v>343</v>
      </c>
      <c r="BI43" t="s">
        <v>345</v>
      </c>
    </row>
    <row r="44" spans="1:61" x14ac:dyDescent="0.35">
      <c r="A44" t="s">
        <v>350</v>
      </c>
      <c r="B44">
        <v>10000</v>
      </c>
      <c r="C44">
        <v>10000</v>
      </c>
      <c r="D44" s="2">
        <v>45749</v>
      </c>
      <c r="E44" t="s">
        <v>59</v>
      </c>
      <c r="F44" t="s">
        <v>207</v>
      </c>
      <c r="G44" t="s">
        <v>351</v>
      </c>
      <c r="I44">
        <v>1</v>
      </c>
      <c r="J44" t="s">
        <v>183</v>
      </c>
      <c r="K44">
        <v>82</v>
      </c>
      <c r="L44" t="s">
        <v>6055</v>
      </c>
      <c r="M44" t="s">
        <v>352</v>
      </c>
      <c r="N44" t="s">
        <v>3798</v>
      </c>
      <c r="O44" s="3">
        <v>12000</v>
      </c>
      <c r="R44" s="2">
        <v>45748</v>
      </c>
      <c r="T44">
        <v>5</v>
      </c>
      <c r="U44" s="3">
        <v>60000</v>
      </c>
      <c r="V44" t="s">
        <v>65</v>
      </c>
      <c r="W44" t="s">
        <v>353</v>
      </c>
      <c r="X44">
        <v>0</v>
      </c>
      <c r="Y44" s="3">
        <v>60000</v>
      </c>
      <c r="Z44">
        <v>0</v>
      </c>
      <c r="AA44">
        <v>0</v>
      </c>
      <c r="AB44">
        <v>0</v>
      </c>
      <c r="AC44">
        <v>0</v>
      </c>
      <c r="AF44">
        <v>0</v>
      </c>
      <c r="AO44" t="s">
        <v>354</v>
      </c>
      <c r="AP44" t="s">
        <v>355</v>
      </c>
      <c r="AQ44" t="s">
        <v>14698</v>
      </c>
      <c r="AS44">
        <v>0</v>
      </c>
      <c r="AT44">
        <v>0</v>
      </c>
      <c r="AU44">
        <v>0</v>
      </c>
      <c r="AV44">
        <v>0</v>
      </c>
      <c r="AW44">
        <v>0</v>
      </c>
      <c r="AX44">
        <v>0</v>
      </c>
      <c r="BB44" t="s">
        <v>63</v>
      </c>
      <c r="BC44" t="s">
        <v>356</v>
      </c>
      <c r="BD44">
        <v>0</v>
      </c>
      <c r="BF44" t="s">
        <v>355</v>
      </c>
      <c r="BI44" t="s">
        <v>357</v>
      </c>
    </row>
    <row r="45" spans="1:61" x14ac:dyDescent="0.35">
      <c r="A45" t="s">
        <v>97</v>
      </c>
      <c r="B45">
        <v>10000</v>
      </c>
      <c r="C45">
        <v>10000</v>
      </c>
      <c r="D45" s="2">
        <v>45751</v>
      </c>
      <c r="E45" t="s">
        <v>59</v>
      </c>
      <c r="F45" t="s">
        <v>98</v>
      </c>
      <c r="G45">
        <v>10620258022</v>
      </c>
      <c r="I45">
        <v>1</v>
      </c>
      <c r="J45" t="s">
        <v>183</v>
      </c>
      <c r="K45">
        <v>79</v>
      </c>
      <c r="L45" t="s">
        <v>6076</v>
      </c>
      <c r="M45" t="s">
        <v>92</v>
      </c>
      <c r="N45" t="s">
        <v>3828</v>
      </c>
      <c r="O45">
        <v>40</v>
      </c>
      <c r="R45" s="2">
        <v>45748</v>
      </c>
      <c r="T45">
        <v>550</v>
      </c>
      <c r="U45" s="3">
        <v>22000</v>
      </c>
      <c r="V45" t="s">
        <v>65</v>
      </c>
      <c r="W45" t="s">
        <v>100</v>
      </c>
      <c r="X45">
        <v>0</v>
      </c>
      <c r="Y45" s="3">
        <v>5000</v>
      </c>
      <c r="Z45" s="3">
        <v>17000</v>
      </c>
      <c r="AA45">
        <v>0</v>
      </c>
      <c r="AB45">
        <v>0</v>
      </c>
      <c r="AC45">
        <v>0</v>
      </c>
      <c r="AF45">
        <v>0</v>
      </c>
      <c r="AO45" t="s">
        <v>101</v>
      </c>
      <c r="AP45" t="s">
        <v>95</v>
      </c>
      <c r="AQ45" t="s">
        <v>13261</v>
      </c>
      <c r="AS45">
        <v>0</v>
      </c>
      <c r="AT45">
        <v>0</v>
      </c>
      <c r="AU45">
        <v>0</v>
      </c>
      <c r="AV45">
        <v>0</v>
      </c>
      <c r="AW45">
        <v>0</v>
      </c>
      <c r="AX45">
        <v>0</v>
      </c>
      <c r="BB45" t="s">
        <v>63</v>
      </c>
      <c r="BC45" t="s">
        <v>4447</v>
      </c>
      <c r="BD45">
        <v>0</v>
      </c>
      <c r="BF45" t="s">
        <v>95</v>
      </c>
      <c r="BI45" t="s">
        <v>102</v>
      </c>
    </row>
    <row r="46" spans="1:61" x14ac:dyDescent="0.35">
      <c r="A46" t="s">
        <v>103</v>
      </c>
      <c r="B46">
        <v>10000</v>
      </c>
      <c r="C46">
        <v>10000</v>
      </c>
      <c r="D46" s="2">
        <v>45751</v>
      </c>
      <c r="E46" t="s">
        <v>59</v>
      </c>
      <c r="F46" t="s">
        <v>104</v>
      </c>
      <c r="G46">
        <v>10656256095</v>
      </c>
      <c r="I46">
        <v>1</v>
      </c>
      <c r="J46" t="s">
        <v>183</v>
      </c>
      <c r="K46">
        <v>79</v>
      </c>
      <c r="L46" t="s">
        <v>6076</v>
      </c>
      <c r="M46" t="s">
        <v>92</v>
      </c>
      <c r="N46" t="s">
        <v>3828</v>
      </c>
      <c r="O46">
        <v>540</v>
      </c>
      <c r="R46" s="2">
        <v>45748</v>
      </c>
      <c r="T46">
        <v>176</v>
      </c>
      <c r="U46" s="3">
        <v>95040</v>
      </c>
      <c r="V46" t="s">
        <v>65</v>
      </c>
      <c r="W46" t="s">
        <v>106</v>
      </c>
      <c r="X46">
        <v>0</v>
      </c>
      <c r="Y46" s="3">
        <v>80000</v>
      </c>
      <c r="Z46" s="3">
        <v>15040</v>
      </c>
      <c r="AA46">
        <v>0</v>
      </c>
      <c r="AB46">
        <v>0</v>
      </c>
      <c r="AC46">
        <v>0</v>
      </c>
      <c r="AF46">
        <v>0</v>
      </c>
      <c r="AO46" t="s">
        <v>107</v>
      </c>
      <c r="AP46" t="s">
        <v>108</v>
      </c>
      <c r="AQ46" t="s">
        <v>13404</v>
      </c>
      <c r="AS46">
        <v>0</v>
      </c>
      <c r="AT46">
        <v>0</v>
      </c>
      <c r="AU46">
        <v>0</v>
      </c>
      <c r="AV46">
        <v>0</v>
      </c>
      <c r="AW46">
        <v>0</v>
      </c>
      <c r="AX46">
        <v>0</v>
      </c>
      <c r="BB46" t="s">
        <v>63</v>
      </c>
      <c r="BC46" t="s">
        <v>4448</v>
      </c>
      <c r="BD46">
        <v>0</v>
      </c>
      <c r="BF46" t="s">
        <v>108</v>
      </c>
      <c r="BI46" t="s">
        <v>109</v>
      </c>
    </row>
    <row r="47" spans="1:61" x14ac:dyDescent="0.35">
      <c r="A47" t="s">
        <v>110</v>
      </c>
      <c r="B47">
        <v>10000</v>
      </c>
      <c r="C47">
        <v>10000</v>
      </c>
      <c r="D47" s="2">
        <v>45755</v>
      </c>
      <c r="E47" t="s">
        <v>59</v>
      </c>
      <c r="F47" t="s">
        <v>111</v>
      </c>
      <c r="G47">
        <v>10656256095</v>
      </c>
      <c r="I47">
        <v>1</v>
      </c>
      <c r="J47" t="s">
        <v>183</v>
      </c>
      <c r="K47">
        <v>79</v>
      </c>
      <c r="L47" t="s">
        <v>6076</v>
      </c>
      <c r="M47" t="s">
        <v>92</v>
      </c>
      <c r="N47" t="s">
        <v>3828</v>
      </c>
      <c r="O47">
        <v>540</v>
      </c>
      <c r="R47" s="2">
        <v>45748</v>
      </c>
      <c r="T47">
        <v>176</v>
      </c>
      <c r="U47" s="3">
        <v>95040</v>
      </c>
      <c r="V47" t="s">
        <v>65</v>
      </c>
      <c r="W47" t="s">
        <v>112</v>
      </c>
      <c r="X47">
        <v>0</v>
      </c>
      <c r="Y47" s="3">
        <v>80000</v>
      </c>
      <c r="Z47" s="3">
        <v>15040</v>
      </c>
      <c r="AA47">
        <v>0</v>
      </c>
      <c r="AB47">
        <v>0</v>
      </c>
      <c r="AC47">
        <v>0</v>
      </c>
      <c r="AF47">
        <v>0</v>
      </c>
      <c r="AO47" t="s">
        <v>113</v>
      </c>
      <c r="AP47" t="s">
        <v>108</v>
      </c>
      <c r="AQ47" t="s">
        <v>13404</v>
      </c>
      <c r="AS47">
        <v>0</v>
      </c>
      <c r="AT47">
        <v>0</v>
      </c>
      <c r="AU47">
        <v>0</v>
      </c>
      <c r="AV47">
        <v>0</v>
      </c>
      <c r="AW47">
        <v>0</v>
      </c>
      <c r="AX47">
        <v>0</v>
      </c>
      <c r="BB47" t="s">
        <v>63</v>
      </c>
      <c r="BC47" t="s">
        <v>4449</v>
      </c>
      <c r="BD47">
        <v>0</v>
      </c>
      <c r="BF47" t="s">
        <v>108</v>
      </c>
      <c r="BI47" t="s">
        <v>114</v>
      </c>
    </row>
    <row r="48" spans="1:61" x14ac:dyDescent="0.35">
      <c r="A48" t="s">
        <v>115</v>
      </c>
      <c r="B48">
        <v>10000</v>
      </c>
      <c r="C48">
        <v>10000</v>
      </c>
      <c r="D48" s="2">
        <v>45754</v>
      </c>
      <c r="E48" t="s">
        <v>116</v>
      </c>
      <c r="F48" t="s">
        <v>117</v>
      </c>
      <c r="G48" t="s">
        <v>118</v>
      </c>
      <c r="I48">
        <v>1</v>
      </c>
      <c r="J48" t="s">
        <v>183</v>
      </c>
      <c r="K48">
        <v>79</v>
      </c>
      <c r="L48" t="s">
        <v>6076</v>
      </c>
      <c r="M48" t="s">
        <v>92</v>
      </c>
      <c r="N48" t="s">
        <v>3828</v>
      </c>
      <c r="O48" s="3">
        <v>1142</v>
      </c>
      <c r="R48" s="2">
        <v>45748</v>
      </c>
      <c r="T48">
        <v>297</v>
      </c>
      <c r="U48" s="3">
        <v>339174</v>
      </c>
      <c r="V48" t="s">
        <v>65</v>
      </c>
      <c r="W48" t="s">
        <v>120</v>
      </c>
      <c r="X48">
        <v>0</v>
      </c>
      <c r="Y48" s="3">
        <v>330000</v>
      </c>
      <c r="Z48" s="3">
        <v>9174</v>
      </c>
      <c r="AA48">
        <v>0</v>
      </c>
      <c r="AB48">
        <v>0</v>
      </c>
      <c r="AC48">
        <v>0</v>
      </c>
      <c r="AF48">
        <v>0</v>
      </c>
      <c r="AO48" t="s">
        <v>121</v>
      </c>
      <c r="AP48" t="s">
        <v>108</v>
      </c>
      <c r="AQ48" t="s">
        <v>13404</v>
      </c>
      <c r="AS48">
        <v>0</v>
      </c>
      <c r="AT48">
        <v>0</v>
      </c>
      <c r="AU48">
        <v>0</v>
      </c>
      <c r="AV48">
        <v>0</v>
      </c>
      <c r="AW48">
        <v>0</v>
      </c>
      <c r="AX48">
        <v>0</v>
      </c>
      <c r="BB48" t="s">
        <v>63</v>
      </c>
      <c r="BC48" t="s">
        <v>4450</v>
      </c>
      <c r="BD48">
        <v>0</v>
      </c>
      <c r="BF48" t="s">
        <v>108</v>
      </c>
      <c r="BI48" t="s">
        <v>122</v>
      </c>
    </row>
    <row r="49" spans="1:61" x14ac:dyDescent="0.35">
      <c r="A49" t="s">
        <v>123</v>
      </c>
      <c r="B49">
        <v>10000</v>
      </c>
      <c r="C49">
        <v>10000</v>
      </c>
      <c r="D49" s="2">
        <v>45751</v>
      </c>
      <c r="E49" t="s">
        <v>59</v>
      </c>
      <c r="F49" t="s">
        <v>124</v>
      </c>
      <c r="G49">
        <v>10620258022</v>
      </c>
      <c r="I49">
        <v>1</v>
      </c>
      <c r="J49" t="s">
        <v>183</v>
      </c>
      <c r="K49">
        <v>79</v>
      </c>
      <c r="L49" t="s">
        <v>6076</v>
      </c>
      <c r="M49" t="s">
        <v>92</v>
      </c>
      <c r="N49" t="s">
        <v>3828</v>
      </c>
      <c r="O49">
        <v>417</v>
      </c>
      <c r="R49" s="2">
        <v>45748</v>
      </c>
      <c r="T49">
        <v>36</v>
      </c>
      <c r="U49" s="3">
        <v>15012</v>
      </c>
      <c r="V49" t="s">
        <v>65</v>
      </c>
      <c r="W49" t="s">
        <v>125</v>
      </c>
      <c r="X49">
        <v>0</v>
      </c>
      <c r="Y49" s="3">
        <v>10000</v>
      </c>
      <c r="Z49" s="3">
        <v>5012</v>
      </c>
      <c r="AA49">
        <v>0</v>
      </c>
      <c r="AB49">
        <v>0</v>
      </c>
      <c r="AC49">
        <v>0</v>
      </c>
      <c r="AF49">
        <v>0</v>
      </c>
      <c r="AO49" t="s">
        <v>126</v>
      </c>
      <c r="AP49" t="s">
        <v>95</v>
      </c>
      <c r="AQ49" t="s">
        <v>13261</v>
      </c>
      <c r="AS49">
        <v>0</v>
      </c>
      <c r="AT49">
        <v>0</v>
      </c>
      <c r="AU49">
        <v>0</v>
      </c>
      <c r="AV49">
        <v>0</v>
      </c>
      <c r="AW49">
        <v>0</v>
      </c>
      <c r="AX49">
        <v>0</v>
      </c>
      <c r="BB49" t="s">
        <v>63</v>
      </c>
      <c r="BC49" t="s">
        <v>6612</v>
      </c>
      <c r="BD49">
        <v>0</v>
      </c>
      <c r="BF49" t="s">
        <v>95</v>
      </c>
      <c r="BI49" t="s">
        <v>127</v>
      </c>
    </row>
    <row r="50" spans="1:61" x14ac:dyDescent="0.35">
      <c r="A50" t="s">
        <v>358</v>
      </c>
      <c r="B50">
        <v>10000</v>
      </c>
      <c r="C50">
        <v>10000</v>
      </c>
      <c r="D50" s="2">
        <v>45749</v>
      </c>
      <c r="E50" t="s">
        <v>59</v>
      </c>
      <c r="F50" t="s">
        <v>359</v>
      </c>
      <c r="G50" t="s">
        <v>159</v>
      </c>
      <c r="I50">
        <v>1</v>
      </c>
      <c r="J50" t="s">
        <v>183</v>
      </c>
      <c r="K50">
        <v>72</v>
      </c>
      <c r="L50" t="s">
        <v>6056</v>
      </c>
      <c r="M50" t="s">
        <v>161</v>
      </c>
      <c r="N50" t="s">
        <v>3853</v>
      </c>
      <c r="O50" s="3">
        <v>3750</v>
      </c>
      <c r="R50" s="2">
        <v>45748</v>
      </c>
      <c r="T50">
        <v>4</v>
      </c>
      <c r="U50" s="3">
        <v>15000</v>
      </c>
      <c r="V50" t="s">
        <v>65</v>
      </c>
      <c r="W50">
        <v>5000443890001</v>
      </c>
      <c r="X50">
        <v>0</v>
      </c>
      <c r="Y50" s="3">
        <v>12000</v>
      </c>
      <c r="Z50" s="3">
        <v>3000</v>
      </c>
      <c r="AA50">
        <v>0</v>
      </c>
      <c r="AB50">
        <v>0</v>
      </c>
      <c r="AC50">
        <v>0</v>
      </c>
      <c r="AF50">
        <v>0</v>
      </c>
      <c r="AO50">
        <v>500044389</v>
      </c>
      <c r="AP50" t="s">
        <v>162</v>
      </c>
      <c r="AQ50" t="s">
        <v>8373</v>
      </c>
      <c r="AS50">
        <v>0</v>
      </c>
      <c r="AT50">
        <v>0</v>
      </c>
      <c r="AU50">
        <v>0</v>
      </c>
      <c r="AV50">
        <v>0</v>
      </c>
      <c r="AW50">
        <v>0</v>
      </c>
      <c r="AX50">
        <v>0</v>
      </c>
      <c r="BB50" t="s">
        <v>63</v>
      </c>
      <c r="BC50" t="s">
        <v>360</v>
      </c>
      <c r="BD50">
        <v>0</v>
      </c>
      <c r="BF50" t="s">
        <v>162</v>
      </c>
      <c r="BI50" t="s">
        <v>361</v>
      </c>
    </row>
    <row r="51" spans="1:61" x14ac:dyDescent="0.35">
      <c r="A51" t="s">
        <v>362</v>
      </c>
      <c r="B51">
        <v>10000</v>
      </c>
      <c r="C51">
        <v>10000</v>
      </c>
      <c r="D51" s="2">
        <v>45749</v>
      </c>
      <c r="E51" t="s">
        <v>59</v>
      </c>
      <c r="F51" t="s">
        <v>359</v>
      </c>
      <c r="G51" t="s">
        <v>159</v>
      </c>
      <c r="I51">
        <v>1</v>
      </c>
      <c r="J51" t="s">
        <v>183</v>
      </c>
      <c r="K51">
        <v>72</v>
      </c>
      <c r="L51" t="s">
        <v>6056</v>
      </c>
      <c r="M51" t="s">
        <v>161</v>
      </c>
      <c r="N51" t="s">
        <v>3853</v>
      </c>
      <c r="O51" s="3">
        <v>1750</v>
      </c>
      <c r="R51" s="2">
        <v>45748</v>
      </c>
      <c r="T51">
        <v>4</v>
      </c>
      <c r="U51" s="3">
        <v>7000</v>
      </c>
      <c r="V51" t="s">
        <v>65</v>
      </c>
      <c r="W51">
        <v>5000514790001</v>
      </c>
      <c r="X51">
        <v>0</v>
      </c>
      <c r="Y51" s="3">
        <v>5000</v>
      </c>
      <c r="Z51" s="3">
        <v>2000</v>
      </c>
      <c r="AA51">
        <v>0</v>
      </c>
      <c r="AB51">
        <v>0</v>
      </c>
      <c r="AC51">
        <v>0</v>
      </c>
      <c r="AF51">
        <v>0</v>
      </c>
      <c r="AO51">
        <v>500051479</v>
      </c>
      <c r="AP51" t="s">
        <v>162</v>
      </c>
      <c r="AQ51" t="s">
        <v>8373</v>
      </c>
      <c r="AS51">
        <v>0</v>
      </c>
      <c r="AT51">
        <v>0</v>
      </c>
      <c r="AU51">
        <v>0</v>
      </c>
      <c r="AV51">
        <v>0</v>
      </c>
      <c r="AW51">
        <v>0</v>
      </c>
      <c r="AX51">
        <v>0</v>
      </c>
      <c r="BB51" t="s">
        <v>63</v>
      </c>
      <c r="BC51" t="s">
        <v>363</v>
      </c>
      <c r="BD51">
        <v>0</v>
      </c>
      <c r="BF51" t="s">
        <v>162</v>
      </c>
      <c r="BI51" t="s">
        <v>361</v>
      </c>
    </row>
    <row r="52" spans="1:61" x14ac:dyDescent="0.35">
      <c r="A52" t="s">
        <v>364</v>
      </c>
      <c r="B52">
        <v>10000</v>
      </c>
      <c r="C52">
        <v>10000</v>
      </c>
      <c r="D52" s="2">
        <v>45749</v>
      </c>
      <c r="E52" t="s">
        <v>59</v>
      </c>
      <c r="F52" t="s">
        <v>359</v>
      </c>
      <c r="G52" t="s">
        <v>159</v>
      </c>
      <c r="I52">
        <v>1</v>
      </c>
      <c r="J52" t="s">
        <v>183</v>
      </c>
      <c r="K52">
        <v>72</v>
      </c>
      <c r="L52" t="s">
        <v>6056</v>
      </c>
      <c r="M52" t="s">
        <v>161</v>
      </c>
      <c r="N52" t="s">
        <v>3853</v>
      </c>
      <c r="O52" s="3">
        <v>2000</v>
      </c>
      <c r="R52" s="2">
        <v>45748</v>
      </c>
      <c r="T52">
        <v>4</v>
      </c>
      <c r="U52" s="3">
        <v>8000</v>
      </c>
      <c r="V52" t="s">
        <v>65</v>
      </c>
      <c r="W52">
        <v>5000514800001</v>
      </c>
      <c r="X52">
        <v>0</v>
      </c>
      <c r="Y52" s="3">
        <v>6000</v>
      </c>
      <c r="Z52" s="3">
        <v>2000</v>
      </c>
      <c r="AA52">
        <v>0</v>
      </c>
      <c r="AB52">
        <v>0</v>
      </c>
      <c r="AC52">
        <v>0</v>
      </c>
      <c r="AF52">
        <v>0</v>
      </c>
      <c r="AO52">
        <v>500051480</v>
      </c>
      <c r="AP52" t="s">
        <v>162</v>
      </c>
      <c r="AQ52" t="s">
        <v>8373</v>
      </c>
      <c r="AS52">
        <v>0</v>
      </c>
      <c r="AT52">
        <v>0</v>
      </c>
      <c r="AU52">
        <v>0</v>
      </c>
      <c r="AV52">
        <v>0</v>
      </c>
      <c r="AW52">
        <v>0</v>
      </c>
      <c r="AX52">
        <v>0</v>
      </c>
      <c r="BB52" t="s">
        <v>63</v>
      </c>
      <c r="BC52" t="s">
        <v>365</v>
      </c>
      <c r="BD52">
        <v>0</v>
      </c>
      <c r="BF52" t="s">
        <v>162</v>
      </c>
      <c r="BI52" t="s">
        <v>361</v>
      </c>
    </row>
    <row r="53" spans="1:61" x14ac:dyDescent="0.35">
      <c r="A53" t="s">
        <v>366</v>
      </c>
      <c r="B53">
        <v>10000</v>
      </c>
      <c r="C53">
        <v>20000</v>
      </c>
      <c r="D53" s="2">
        <v>45748</v>
      </c>
      <c r="E53" t="s">
        <v>59</v>
      </c>
      <c r="F53" t="s">
        <v>367</v>
      </c>
      <c r="G53" t="s">
        <v>159</v>
      </c>
      <c r="I53">
        <v>2</v>
      </c>
      <c r="J53" t="s">
        <v>183</v>
      </c>
      <c r="K53">
        <v>71</v>
      </c>
      <c r="L53" t="s">
        <v>6057</v>
      </c>
      <c r="M53" t="s">
        <v>368</v>
      </c>
      <c r="N53" t="s">
        <v>3857</v>
      </c>
      <c r="O53">
        <v>625</v>
      </c>
      <c r="R53" s="2">
        <v>45748</v>
      </c>
      <c r="T53">
        <v>8</v>
      </c>
      <c r="U53" s="3">
        <v>5000</v>
      </c>
      <c r="V53" t="s">
        <v>65</v>
      </c>
      <c r="W53">
        <v>5000562920001</v>
      </c>
      <c r="X53">
        <v>0</v>
      </c>
      <c r="Y53" s="3">
        <v>5000</v>
      </c>
      <c r="Z53">
        <v>0</v>
      </c>
      <c r="AA53">
        <v>0</v>
      </c>
      <c r="AB53">
        <v>0</v>
      </c>
      <c r="AC53">
        <v>0</v>
      </c>
      <c r="AF53">
        <v>0</v>
      </c>
      <c r="AO53">
        <v>500056292</v>
      </c>
      <c r="AP53" t="s">
        <v>162</v>
      </c>
      <c r="AQ53" t="s">
        <v>8373</v>
      </c>
      <c r="AS53">
        <v>0</v>
      </c>
      <c r="AT53">
        <v>0</v>
      </c>
      <c r="AU53">
        <v>0</v>
      </c>
      <c r="AV53">
        <v>0</v>
      </c>
      <c r="AW53">
        <v>0</v>
      </c>
      <c r="AX53">
        <v>0</v>
      </c>
      <c r="BB53" t="s">
        <v>63</v>
      </c>
      <c r="BC53" t="s">
        <v>369</v>
      </c>
      <c r="BD53">
        <v>0</v>
      </c>
      <c r="BF53" t="s">
        <v>162</v>
      </c>
      <c r="BI53" t="s">
        <v>361</v>
      </c>
    </row>
    <row r="54" spans="1:61" x14ac:dyDescent="0.35">
      <c r="A54" t="s">
        <v>370</v>
      </c>
      <c r="B54">
        <v>10000</v>
      </c>
      <c r="C54">
        <v>20000</v>
      </c>
      <c r="D54" s="2">
        <v>45748</v>
      </c>
      <c r="E54" t="s">
        <v>59</v>
      </c>
      <c r="F54" t="s">
        <v>371</v>
      </c>
      <c r="G54" t="s">
        <v>159</v>
      </c>
      <c r="I54">
        <v>2</v>
      </c>
      <c r="J54" t="s">
        <v>183</v>
      </c>
      <c r="K54">
        <v>71</v>
      </c>
      <c r="L54" t="s">
        <v>6057</v>
      </c>
      <c r="M54" t="s">
        <v>368</v>
      </c>
      <c r="N54" t="s">
        <v>3857</v>
      </c>
      <c r="O54">
        <v>750</v>
      </c>
      <c r="R54" s="2">
        <v>45748</v>
      </c>
      <c r="T54">
        <v>8</v>
      </c>
      <c r="U54" s="3">
        <v>6000</v>
      </c>
      <c r="V54" t="s">
        <v>65</v>
      </c>
      <c r="W54">
        <v>5000579950001</v>
      </c>
      <c r="X54">
        <v>0</v>
      </c>
      <c r="Y54" s="3">
        <v>6000</v>
      </c>
      <c r="Z54">
        <v>0</v>
      </c>
      <c r="AA54">
        <v>0</v>
      </c>
      <c r="AB54">
        <v>0</v>
      </c>
      <c r="AC54">
        <v>0</v>
      </c>
      <c r="AF54">
        <v>0</v>
      </c>
      <c r="AO54">
        <v>500057995</v>
      </c>
      <c r="AP54" t="s">
        <v>162</v>
      </c>
      <c r="AQ54" t="s">
        <v>8373</v>
      </c>
      <c r="AS54">
        <v>0</v>
      </c>
      <c r="AT54">
        <v>0</v>
      </c>
      <c r="AU54">
        <v>0</v>
      </c>
      <c r="AV54">
        <v>0</v>
      </c>
      <c r="AW54">
        <v>0</v>
      </c>
      <c r="AX54">
        <v>0</v>
      </c>
      <c r="BB54" t="s">
        <v>63</v>
      </c>
      <c r="BC54" t="s">
        <v>372</v>
      </c>
      <c r="BD54">
        <v>0</v>
      </c>
      <c r="BF54" t="s">
        <v>162</v>
      </c>
      <c r="BI54" t="s">
        <v>361</v>
      </c>
    </row>
    <row r="55" spans="1:61" x14ac:dyDescent="0.35">
      <c r="A55" t="s">
        <v>373</v>
      </c>
      <c r="B55">
        <v>10000</v>
      </c>
      <c r="C55">
        <v>20000</v>
      </c>
      <c r="D55" s="2">
        <v>45749</v>
      </c>
      <c r="E55" t="s">
        <v>59</v>
      </c>
      <c r="F55" t="s">
        <v>374</v>
      </c>
      <c r="G55" t="s">
        <v>159</v>
      </c>
      <c r="I55">
        <v>2</v>
      </c>
      <c r="J55" t="s">
        <v>183</v>
      </c>
      <c r="K55">
        <v>71</v>
      </c>
      <c r="L55" t="s">
        <v>6057</v>
      </c>
      <c r="M55" t="s">
        <v>368</v>
      </c>
      <c r="N55" t="s">
        <v>3857</v>
      </c>
      <c r="O55">
        <v>167</v>
      </c>
      <c r="R55" s="2">
        <v>45748</v>
      </c>
      <c r="T55">
        <v>6</v>
      </c>
      <c r="U55" s="3">
        <v>1002</v>
      </c>
      <c r="V55" t="s">
        <v>65</v>
      </c>
      <c r="W55">
        <v>5000514720001</v>
      </c>
      <c r="X55">
        <v>0</v>
      </c>
      <c r="Y55" s="3">
        <v>1000</v>
      </c>
      <c r="Z55">
        <v>2</v>
      </c>
      <c r="AA55">
        <v>0</v>
      </c>
      <c r="AB55">
        <v>0</v>
      </c>
      <c r="AC55">
        <v>0</v>
      </c>
      <c r="AF55">
        <v>0</v>
      </c>
      <c r="AO55">
        <v>500051472</v>
      </c>
      <c r="AP55" t="s">
        <v>162</v>
      </c>
      <c r="AQ55" t="s">
        <v>8373</v>
      </c>
      <c r="AS55">
        <v>0</v>
      </c>
      <c r="AT55">
        <v>0</v>
      </c>
      <c r="AU55">
        <v>0</v>
      </c>
      <c r="AV55">
        <v>0</v>
      </c>
      <c r="AW55">
        <v>0</v>
      </c>
      <c r="AX55">
        <v>0</v>
      </c>
      <c r="BB55" t="s">
        <v>63</v>
      </c>
      <c r="BC55" t="s">
        <v>375</v>
      </c>
      <c r="BD55">
        <v>0</v>
      </c>
      <c r="BF55" t="s">
        <v>162</v>
      </c>
      <c r="BI55" t="s">
        <v>376</v>
      </c>
    </row>
    <row r="56" spans="1:61" x14ac:dyDescent="0.35">
      <c r="A56" t="s">
        <v>377</v>
      </c>
      <c r="B56">
        <v>10000</v>
      </c>
      <c r="C56">
        <v>20000</v>
      </c>
      <c r="D56" s="2">
        <v>45749</v>
      </c>
      <c r="E56" t="s">
        <v>59</v>
      </c>
      <c r="F56" t="s">
        <v>374</v>
      </c>
      <c r="G56" t="s">
        <v>159</v>
      </c>
      <c r="I56">
        <v>2</v>
      </c>
      <c r="J56" t="s">
        <v>183</v>
      </c>
      <c r="K56">
        <v>71</v>
      </c>
      <c r="L56" t="s">
        <v>6057</v>
      </c>
      <c r="M56" t="s">
        <v>368</v>
      </c>
      <c r="N56" t="s">
        <v>3857</v>
      </c>
      <c r="O56">
        <v>834</v>
      </c>
      <c r="R56" s="2">
        <v>45748</v>
      </c>
      <c r="T56">
        <v>6</v>
      </c>
      <c r="U56" s="3">
        <v>5004</v>
      </c>
      <c r="V56" t="s">
        <v>65</v>
      </c>
      <c r="W56">
        <v>5000514730001</v>
      </c>
      <c r="X56">
        <v>0</v>
      </c>
      <c r="Y56" s="3">
        <v>5000</v>
      </c>
      <c r="Z56">
        <v>4</v>
      </c>
      <c r="AA56">
        <v>0</v>
      </c>
      <c r="AB56">
        <v>0</v>
      </c>
      <c r="AC56">
        <v>0</v>
      </c>
      <c r="AF56">
        <v>0</v>
      </c>
      <c r="AO56">
        <v>500051473</v>
      </c>
      <c r="AP56" t="s">
        <v>162</v>
      </c>
      <c r="AQ56" t="s">
        <v>8373</v>
      </c>
      <c r="AS56">
        <v>0</v>
      </c>
      <c r="AT56">
        <v>0</v>
      </c>
      <c r="AU56">
        <v>0</v>
      </c>
      <c r="AV56">
        <v>0</v>
      </c>
      <c r="AW56">
        <v>0</v>
      </c>
      <c r="AX56">
        <v>0</v>
      </c>
      <c r="BB56" t="s">
        <v>63</v>
      </c>
      <c r="BC56" t="s">
        <v>378</v>
      </c>
      <c r="BD56">
        <v>0</v>
      </c>
      <c r="BF56" t="s">
        <v>162</v>
      </c>
      <c r="BI56" t="s">
        <v>376</v>
      </c>
    </row>
    <row r="57" spans="1:61" x14ac:dyDescent="0.35">
      <c r="A57" t="s">
        <v>379</v>
      </c>
      <c r="B57">
        <v>10000</v>
      </c>
      <c r="C57">
        <v>20000</v>
      </c>
      <c r="D57" s="2">
        <v>45749</v>
      </c>
      <c r="E57" t="s">
        <v>59</v>
      </c>
      <c r="F57" t="s">
        <v>374</v>
      </c>
      <c r="G57" t="s">
        <v>159</v>
      </c>
      <c r="I57">
        <v>2</v>
      </c>
      <c r="J57" t="s">
        <v>183</v>
      </c>
      <c r="K57">
        <v>71</v>
      </c>
      <c r="L57" t="s">
        <v>6057</v>
      </c>
      <c r="M57" t="s">
        <v>368</v>
      </c>
      <c r="N57" t="s">
        <v>3857</v>
      </c>
      <c r="O57">
        <v>834</v>
      </c>
      <c r="R57" s="2">
        <v>45748</v>
      </c>
      <c r="T57">
        <v>6</v>
      </c>
      <c r="U57" s="3">
        <v>5004</v>
      </c>
      <c r="V57" t="s">
        <v>65</v>
      </c>
      <c r="W57">
        <v>5000579970001</v>
      </c>
      <c r="X57">
        <v>0</v>
      </c>
      <c r="Y57" s="3">
        <v>5000</v>
      </c>
      <c r="Z57">
        <v>4</v>
      </c>
      <c r="AA57">
        <v>0</v>
      </c>
      <c r="AB57">
        <v>0</v>
      </c>
      <c r="AC57">
        <v>0</v>
      </c>
      <c r="AF57">
        <v>0</v>
      </c>
      <c r="AO57">
        <v>500057997</v>
      </c>
      <c r="AP57" t="s">
        <v>162</v>
      </c>
      <c r="AQ57" t="s">
        <v>8373</v>
      </c>
      <c r="AS57">
        <v>0</v>
      </c>
      <c r="AT57">
        <v>0</v>
      </c>
      <c r="AU57">
        <v>0</v>
      </c>
      <c r="AV57">
        <v>0</v>
      </c>
      <c r="AW57">
        <v>0</v>
      </c>
      <c r="AX57">
        <v>0</v>
      </c>
      <c r="BB57" t="s">
        <v>63</v>
      </c>
      <c r="BC57" t="s">
        <v>380</v>
      </c>
      <c r="BD57">
        <v>0</v>
      </c>
      <c r="BF57" t="s">
        <v>162</v>
      </c>
      <c r="BI57" t="s">
        <v>376</v>
      </c>
    </row>
    <row r="58" spans="1:61" x14ac:dyDescent="0.35">
      <c r="A58" t="s">
        <v>381</v>
      </c>
      <c r="B58">
        <v>10000</v>
      </c>
      <c r="C58">
        <v>20000</v>
      </c>
      <c r="D58" s="2">
        <v>45749</v>
      </c>
      <c r="E58" t="s">
        <v>59</v>
      </c>
      <c r="F58" t="s">
        <v>374</v>
      </c>
      <c r="G58" t="s">
        <v>159</v>
      </c>
      <c r="I58">
        <v>2</v>
      </c>
      <c r="J58" t="s">
        <v>183</v>
      </c>
      <c r="K58">
        <v>71</v>
      </c>
      <c r="L58" t="s">
        <v>6057</v>
      </c>
      <c r="M58" t="s">
        <v>368</v>
      </c>
      <c r="N58" t="s">
        <v>3857</v>
      </c>
      <c r="O58">
        <v>834</v>
      </c>
      <c r="R58" s="2">
        <v>45748</v>
      </c>
      <c r="T58">
        <v>6</v>
      </c>
      <c r="U58" s="3">
        <v>5004</v>
      </c>
      <c r="V58" t="s">
        <v>65</v>
      </c>
      <c r="W58">
        <v>5000595780001</v>
      </c>
      <c r="X58">
        <v>0</v>
      </c>
      <c r="Y58" s="3">
        <v>5000</v>
      </c>
      <c r="Z58">
        <v>4</v>
      </c>
      <c r="AA58">
        <v>0</v>
      </c>
      <c r="AB58">
        <v>0</v>
      </c>
      <c r="AC58">
        <v>0</v>
      </c>
      <c r="AF58">
        <v>0</v>
      </c>
      <c r="AO58">
        <v>500059578</v>
      </c>
      <c r="AP58" t="s">
        <v>162</v>
      </c>
      <c r="AQ58" t="s">
        <v>8373</v>
      </c>
      <c r="AS58">
        <v>0</v>
      </c>
      <c r="AT58">
        <v>0</v>
      </c>
      <c r="AU58">
        <v>0</v>
      </c>
      <c r="AV58">
        <v>0</v>
      </c>
      <c r="AW58">
        <v>0</v>
      </c>
      <c r="AX58">
        <v>0</v>
      </c>
      <c r="BB58" t="s">
        <v>63</v>
      </c>
      <c r="BC58" t="s">
        <v>382</v>
      </c>
      <c r="BD58">
        <v>0</v>
      </c>
      <c r="BF58" t="s">
        <v>162</v>
      </c>
      <c r="BI58" t="s">
        <v>376</v>
      </c>
    </row>
    <row r="59" spans="1:61" x14ac:dyDescent="0.35">
      <c r="A59" t="s">
        <v>383</v>
      </c>
      <c r="B59">
        <v>10000</v>
      </c>
      <c r="C59">
        <v>20000</v>
      </c>
      <c r="D59" s="2">
        <v>45748</v>
      </c>
      <c r="E59" t="s">
        <v>59</v>
      </c>
      <c r="F59" t="s">
        <v>384</v>
      </c>
      <c r="G59" t="s">
        <v>159</v>
      </c>
      <c r="I59">
        <v>2</v>
      </c>
      <c r="J59" t="s">
        <v>183</v>
      </c>
      <c r="K59">
        <v>71</v>
      </c>
      <c r="L59" t="s">
        <v>6057</v>
      </c>
      <c r="M59" t="s">
        <v>368</v>
      </c>
      <c r="N59" t="s">
        <v>3857</v>
      </c>
      <c r="O59" s="3">
        <v>1875</v>
      </c>
      <c r="R59" s="2">
        <v>45748</v>
      </c>
      <c r="T59">
        <v>8</v>
      </c>
      <c r="U59" s="3">
        <v>15000</v>
      </c>
      <c r="V59" t="s">
        <v>65</v>
      </c>
      <c r="W59">
        <v>5000562920001</v>
      </c>
      <c r="X59">
        <v>0</v>
      </c>
      <c r="Y59" s="3">
        <v>15000</v>
      </c>
      <c r="Z59">
        <v>0</v>
      </c>
      <c r="AA59">
        <v>0</v>
      </c>
      <c r="AB59">
        <v>0</v>
      </c>
      <c r="AC59">
        <v>0</v>
      </c>
      <c r="AF59">
        <v>0</v>
      </c>
      <c r="AO59">
        <v>500056292</v>
      </c>
      <c r="AP59" t="s">
        <v>162</v>
      </c>
      <c r="AQ59" t="s">
        <v>8373</v>
      </c>
      <c r="AS59">
        <v>0</v>
      </c>
      <c r="AT59">
        <v>0</v>
      </c>
      <c r="AU59">
        <v>0</v>
      </c>
      <c r="AV59">
        <v>0</v>
      </c>
      <c r="AW59">
        <v>0</v>
      </c>
      <c r="AX59">
        <v>0</v>
      </c>
      <c r="BB59" t="s">
        <v>63</v>
      </c>
      <c r="BC59" t="s">
        <v>385</v>
      </c>
      <c r="BD59">
        <v>0</v>
      </c>
      <c r="BF59" t="s">
        <v>162</v>
      </c>
      <c r="BI59" t="s">
        <v>386</v>
      </c>
    </row>
    <row r="60" spans="1:61" x14ac:dyDescent="0.35">
      <c r="A60" t="s">
        <v>387</v>
      </c>
      <c r="B60">
        <v>10000</v>
      </c>
      <c r="C60">
        <v>20000</v>
      </c>
      <c r="D60" s="2">
        <v>45748</v>
      </c>
      <c r="E60" t="s">
        <v>59</v>
      </c>
      <c r="F60" t="s">
        <v>388</v>
      </c>
      <c r="G60" t="s">
        <v>159</v>
      </c>
      <c r="I60">
        <v>2</v>
      </c>
      <c r="J60" t="s">
        <v>183</v>
      </c>
      <c r="K60">
        <v>71</v>
      </c>
      <c r="L60" t="s">
        <v>6057</v>
      </c>
      <c r="M60" t="s">
        <v>368</v>
      </c>
      <c r="N60" t="s">
        <v>3857</v>
      </c>
      <c r="O60" s="3">
        <v>1875</v>
      </c>
      <c r="R60" s="2">
        <v>45748</v>
      </c>
      <c r="T60">
        <v>8</v>
      </c>
      <c r="U60" s="3">
        <v>15000</v>
      </c>
      <c r="V60" t="s">
        <v>65</v>
      </c>
      <c r="W60">
        <v>5000769160001</v>
      </c>
      <c r="X60">
        <v>0</v>
      </c>
      <c r="Y60" s="3">
        <v>15000</v>
      </c>
      <c r="Z60">
        <v>0</v>
      </c>
      <c r="AA60">
        <v>0</v>
      </c>
      <c r="AB60">
        <v>0</v>
      </c>
      <c r="AC60">
        <v>0</v>
      </c>
      <c r="AF60">
        <v>0</v>
      </c>
      <c r="AO60">
        <v>500076916</v>
      </c>
      <c r="AP60" t="s">
        <v>162</v>
      </c>
      <c r="AQ60" t="s">
        <v>8373</v>
      </c>
      <c r="AS60">
        <v>0</v>
      </c>
      <c r="AT60">
        <v>0</v>
      </c>
      <c r="AU60">
        <v>0</v>
      </c>
      <c r="AV60">
        <v>0</v>
      </c>
      <c r="AW60">
        <v>0</v>
      </c>
      <c r="AX60">
        <v>0</v>
      </c>
      <c r="BB60" t="s">
        <v>63</v>
      </c>
      <c r="BC60" t="s">
        <v>389</v>
      </c>
      <c r="BD60">
        <v>0</v>
      </c>
      <c r="BF60" t="s">
        <v>162</v>
      </c>
      <c r="BI60" t="s">
        <v>386</v>
      </c>
    </row>
    <row r="61" spans="1:61" x14ac:dyDescent="0.35">
      <c r="A61" t="s">
        <v>390</v>
      </c>
      <c r="B61">
        <v>10000</v>
      </c>
      <c r="C61">
        <v>20000</v>
      </c>
      <c r="D61" s="2">
        <v>45749</v>
      </c>
      <c r="E61" t="s">
        <v>59</v>
      </c>
      <c r="F61" t="s">
        <v>374</v>
      </c>
      <c r="G61" t="s">
        <v>159</v>
      </c>
      <c r="I61">
        <v>2</v>
      </c>
      <c r="J61" t="s">
        <v>183</v>
      </c>
      <c r="K61">
        <v>71</v>
      </c>
      <c r="L61" t="s">
        <v>6057</v>
      </c>
      <c r="M61" t="s">
        <v>368</v>
      </c>
      <c r="N61" t="s">
        <v>3857</v>
      </c>
      <c r="O61">
        <v>167</v>
      </c>
      <c r="R61" s="2">
        <v>45748</v>
      </c>
      <c r="T61">
        <v>6</v>
      </c>
      <c r="U61" s="3">
        <v>1002</v>
      </c>
      <c r="V61" t="s">
        <v>65</v>
      </c>
      <c r="W61">
        <v>5000444000001</v>
      </c>
      <c r="X61">
        <v>0</v>
      </c>
      <c r="Y61" s="3">
        <v>1000</v>
      </c>
      <c r="Z61">
        <v>2</v>
      </c>
      <c r="AA61">
        <v>0</v>
      </c>
      <c r="AB61">
        <v>0</v>
      </c>
      <c r="AC61">
        <v>0</v>
      </c>
      <c r="AF61">
        <v>0</v>
      </c>
      <c r="AO61">
        <v>500044400</v>
      </c>
      <c r="AP61" t="s">
        <v>162</v>
      </c>
      <c r="AQ61" t="s">
        <v>8373</v>
      </c>
      <c r="AS61">
        <v>0</v>
      </c>
      <c r="AT61">
        <v>0</v>
      </c>
      <c r="AU61">
        <v>0</v>
      </c>
      <c r="AV61">
        <v>0</v>
      </c>
      <c r="AW61">
        <v>0</v>
      </c>
      <c r="AX61">
        <v>0</v>
      </c>
      <c r="BB61" t="s">
        <v>63</v>
      </c>
      <c r="BC61" t="s">
        <v>391</v>
      </c>
      <c r="BD61">
        <v>0</v>
      </c>
      <c r="BF61" t="s">
        <v>162</v>
      </c>
      <c r="BI61" t="s">
        <v>392</v>
      </c>
    </row>
    <row r="62" spans="1:61" x14ac:dyDescent="0.35">
      <c r="A62" t="s">
        <v>393</v>
      </c>
      <c r="B62">
        <v>10000</v>
      </c>
      <c r="C62">
        <v>20000</v>
      </c>
      <c r="D62" s="2">
        <v>45749</v>
      </c>
      <c r="E62" t="s">
        <v>59</v>
      </c>
      <c r="F62" t="s">
        <v>394</v>
      </c>
      <c r="G62" t="s">
        <v>159</v>
      </c>
      <c r="I62">
        <v>2</v>
      </c>
      <c r="J62" t="s">
        <v>183</v>
      </c>
      <c r="K62">
        <v>71</v>
      </c>
      <c r="L62" t="s">
        <v>6057</v>
      </c>
      <c r="M62" t="s">
        <v>368</v>
      </c>
      <c r="N62" t="s">
        <v>3857</v>
      </c>
      <c r="O62">
        <v>834</v>
      </c>
      <c r="R62" s="2">
        <v>45748</v>
      </c>
      <c r="T62">
        <v>6</v>
      </c>
      <c r="U62" s="3">
        <v>5004</v>
      </c>
      <c r="V62" t="s">
        <v>65</v>
      </c>
      <c r="W62">
        <v>5000444260001</v>
      </c>
      <c r="X62">
        <v>0</v>
      </c>
      <c r="Y62" s="3">
        <v>5000</v>
      </c>
      <c r="Z62">
        <v>4</v>
      </c>
      <c r="AA62">
        <v>0</v>
      </c>
      <c r="AB62">
        <v>0</v>
      </c>
      <c r="AC62">
        <v>0</v>
      </c>
      <c r="AF62">
        <v>0</v>
      </c>
      <c r="AO62">
        <v>500044426</v>
      </c>
      <c r="AP62" t="s">
        <v>162</v>
      </c>
      <c r="AQ62" t="s">
        <v>8373</v>
      </c>
      <c r="AS62">
        <v>0</v>
      </c>
      <c r="AT62">
        <v>0</v>
      </c>
      <c r="AU62">
        <v>0</v>
      </c>
      <c r="AV62">
        <v>0</v>
      </c>
      <c r="AW62">
        <v>0</v>
      </c>
      <c r="AX62">
        <v>0</v>
      </c>
      <c r="BB62" t="s">
        <v>63</v>
      </c>
      <c r="BC62" t="s">
        <v>395</v>
      </c>
      <c r="BD62">
        <v>0</v>
      </c>
      <c r="BF62" t="s">
        <v>162</v>
      </c>
      <c r="BI62" t="s">
        <v>392</v>
      </c>
    </row>
    <row r="63" spans="1:61" x14ac:dyDescent="0.35">
      <c r="A63" t="s">
        <v>396</v>
      </c>
      <c r="B63">
        <v>10000</v>
      </c>
      <c r="C63">
        <v>10000</v>
      </c>
      <c r="D63" s="2">
        <v>45749</v>
      </c>
      <c r="E63" t="s">
        <v>59</v>
      </c>
      <c r="F63" t="s">
        <v>338</v>
      </c>
      <c r="G63" t="s">
        <v>397</v>
      </c>
      <c r="I63">
        <v>1</v>
      </c>
      <c r="J63" t="s">
        <v>183</v>
      </c>
      <c r="K63">
        <v>82</v>
      </c>
      <c r="L63" t="s">
        <v>6055</v>
      </c>
      <c r="M63" t="s">
        <v>352</v>
      </c>
      <c r="N63" t="s">
        <v>3798</v>
      </c>
      <c r="O63" s="3">
        <v>3334</v>
      </c>
      <c r="R63" s="2">
        <v>45748</v>
      </c>
      <c r="T63">
        <v>3</v>
      </c>
      <c r="U63" s="3">
        <v>10002</v>
      </c>
      <c r="V63" t="s">
        <v>65</v>
      </c>
      <c r="W63" t="s">
        <v>398</v>
      </c>
      <c r="X63">
        <v>0</v>
      </c>
      <c r="Y63" s="3">
        <v>10000</v>
      </c>
      <c r="Z63">
        <v>2</v>
      </c>
      <c r="AA63">
        <v>0</v>
      </c>
      <c r="AB63">
        <v>0</v>
      </c>
      <c r="AC63">
        <v>0</v>
      </c>
      <c r="AF63">
        <v>0</v>
      </c>
      <c r="AO63" t="s">
        <v>399</v>
      </c>
      <c r="AP63" t="s">
        <v>400</v>
      </c>
      <c r="AQ63" t="s">
        <v>24192</v>
      </c>
      <c r="AS63">
        <v>0</v>
      </c>
      <c r="AT63">
        <v>0</v>
      </c>
      <c r="AU63">
        <v>0</v>
      </c>
      <c r="AV63">
        <v>0</v>
      </c>
      <c r="AW63">
        <v>0</v>
      </c>
      <c r="AX63">
        <v>0</v>
      </c>
      <c r="BB63" t="s">
        <v>63</v>
      </c>
      <c r="BC63" t="s">
        <v>401</v>
      </c>
      <c r="BD63">
        <v>0</v>
      </c>
      <c r="BF63" t="s">
        <v>400</v>
      </c>
      <c r="BI63" t="s">
        <v>402</v>
      </c>
    </row>
    <row r="64" spans="1:61" x14ac:dyDescent="0.35">
      <c r="A64" t="s">
        <v>403</v>
      </c>
      <c r="B64">
        <v>10000</v>
      </c>
      <c r="C64">
        <v>20000</v>
      </c>
      <c r="D64" s="2">
        <v>45748</v>
      </c>
      <c r="E64" t="s">
        <v>59</v>
      </c>
      <c r="F64" t="s">
        <v>404</v>
      </c>
      <c r="G64" t="s">
        <v>159</v>
      </c>
      <c r="I64">
        <v>2</v>
      </c>
      <c r="J64" t="s">
        <v>183</v>
      </c>
      <c r="K64">
        <v>71</v>
      </c>
      <c r="L64" t="s">
        <v>6057</v>
      </c>
      <c r="M64" t="s">
        <v>368</v>
      </c>
      <c r="N64" t="s">
        <v>3857</v>
      </c>
      <c r="O64" s="3">
        <v>1000</v>
      </c>
      <c r="R64" s="2">
        <v>45748</v>
      </c>
      <c r="T64">
        <v>6</v>
      </c>
      <c r="U64" s="3">
        <v>6000</v>
      </c>
      <c r="V64" t="s">
        <v>65</v>
      </c>
      <c r="W64">
        <v>5000580730001</v>
      </c>
      <c r="X64">
        <v>0</v>
      </c>
      <c r="Y64" s="3">
        <v>6000</v>
      </c>
      <c r="Z64">
        <v>0</v>
      </c>
      <c r="AA64">
        <v>0</v>
      </c>
      <c r="AB64">
        <v>0</v>
      </c>
      <c r="AC64">
        <v>0</v>
      </c>
      <c r="AF64">
        <v>0</v>
      </c>
      <c r="AO64">
        <v>500058073</v>
      </c>
      <c r="AP64" t="s">
        <v>162</v>
      </c>
      <c r="AQ64" t="s">
        <v>8373</v>
      </c>
      <c r="AS64">
        <v>0</v>
      </c>
      <c r="AT64">
        <v>0</v>
      </c>
      <c r="AU64">
        <v>0</v>
      </c>
      <c r="AV64">
        <v>0</v>
      </c>
      <c r="AW64">
        <v>0</v>
      </c>
      <c r="AX64">
        <v>0</v>
      </c>
      <c r="BB64" t="s">
        <v>63</v>
      </c>
      <c r="BC64" t="s">
        <v>405</v>
      </c>
      <c r="BD64">
        <v>0</v>
      </c>
      <c r="BF64" t="s">
        <v>162</v>
      </c>
      <c r="BI64" t="s">
        <v>406</v>
      </c>
    </row>
    <row r="65" spans="1:61" x14ac:dyDescent="0.35">
      <c r="A65" t="s">
        <v>407</v>
      </c>
      <c r="B65">
        <v>10000</v>
      </c>
      <c r="C65">
        <v>20000</v>
      </c>
      <c r="D65" s="2">
        <v>45748</v>
      </c>
      <c r="E65" t="s">
        <v>59</v>
      </c>
      <c r="F65" t="s">
        <v>408</v>
      </c>
      <c r="G65" t="s">
        <v>159</v>
      </c>
      <c r="I65">
        <v>2</v>
      </c>
      <c r="J65" t="s">
        <v>183</v>
      </c>
      <c r="K65">
        <v>71</v>
      </c>
      <c r="L65" t="s">
        <v>6057</v>
      </c>
      <c r="M65" t="s">
        <v>368</v>
      </c>
      <c r="N65" t="s">
        <v>3857</v>
      </c>
      <c r="O65" s="3">
        <v>2000</v>
      </c>
      <c r="R65" s="2">
        <v>45748</v>
      </c>
      <c r="T65">
        <v>6</v>
      </c>
      <c r="U65" s="3">
        <v>12000</v>
      </c>
      <c r="V65" t="s">
        <v>65</v>
      </c>
      <c r="W65">
        <v>5000582200001</v>
      </c>
      <c r="X65">
        <v>0</v>
      </c>
      <c r="Y65" s="3">
        <v>12000</v>
      </c>
      <c r="Z65">
        <v>0</v>
      </c>
      <c r="AA65">
        <v>0</v>
      </c>
      <c r="AB65">
        <v>0</v>
      </c>
      <c r="AC65">
        <v>0</v>
      </c>
      <c r="AF65">
        <v>0</v>
      </c>
      <c r="AO65">
        <v>500058220</v>
      </c>
      <c r="AP65" t="s">
        <v>162</v>
      </c>
      <c r="AQ65" t="s">
        <v>8373</v>
      </c>
      <c r="AS65">
        <v>0</v>
      </c>
      <c r="AT65">
        <v>0</v>
      </c>
      <c r="AU65">
        <v>0</v>
      </c>
      <c r="AV65">
        <v>0</v>
      </c>
      <c r="AW65">
        <v>0</v>
      </c>
      <c r="AX65">
        <v>0</v>
      </c>
      <c r="BB65" t="s">
        <v>63</v>
      </c>
      <c r="BC65" t="s">
        <v>409</v>
      </c>
      <c r="BD65">
        <v>0</v>
      </c>
      <c r="BF65" t="s">
        <v>162</v>
      </c>
      <c r="BI65" t="s">
        <v>406</v>
      </c>
    </row>
    <row r="66" spans="1:61" x14ac:dyDescent="0.35">
      <c r="A66" t="s">
        <v>410</v>
      </c>
      <c r="B66">
        <v>10000</v>
      </c>
      <c r="C66">
        <v>20000</v>
      </c>
      <c r="D66" s="2">
        <v>45748</v>
      </c>
      <c r="E66" t="s">
        <v>59</v>
      </c>
      <c r="F66" t="s">
        <v>411</v>
      </c>
      <c r="G66" t="s">
        <v>159</v>
      </c>
      <c r="I66">
        <v>2</v>
      </c>
      <c r="J66" t="s">
        <v>183</v>
      </c>
      <c r="K66">
        <v>71</v>
      </c>
      <c r="L66" t="s">
        <v>6057</v>
      </c>
      <c r="M66" t="s">
        <v>368</v>
      </c>
      <c r="N66" t="s">
        <v>3857</v>
      </c>
      <c r="O66">
        <v>834</v>
      </c>
      <c r="R66" s="2">
        <v>45748</v>
      </c>
      <c r="T66">
        <v>6</v>
      </c>
      <c r="U66" s="3">
        <v>5004</v>
      </c>
      <c r="V66" t="s">
        <v>65</v>
      </c>
      <c r="W66">
        <v>5000582250001</v>
      </c>
      <c r="X66">
        <v>0</v>
      </c>
      <c r="Y66" s="3">
        <v>5000</v>
      </c>
      <c r="Z66">
        <v>4</v>
      </c>
      <c r="AA66">
        <v>0</v>
      </c>
      <c r="AB66">
        <v>0</v>
      </c>
      <c r="AC66">
        <v>0</v>
      </c>
      <c r="AF66">
        <v>0</v>
      </c>
      <c r="AO66">
        <v>500058225</v>
      </c>
      <c r="AP66" t="s">
        <v>162</v>
      </c>
      <c r="AQ66" t="s">
        <v>8373</v>
      </c>
      <c r="AS66">
        <v>0</v>
      </c>
      <c r="AT66">
        <v>0</v>
      </c>
      <c r="AU66">
        <v>0</v>
      </c>
      <c r="AV66">
        <v>0</v>
      </c>
      <c r="AW66">
        <v>0</v>
      </c>
      <c r="AX66">
        <v>0</v>
      </c>
      <c r="BB66" t="s">
        <v>63</v>
      </c>
      <c r="BC66" t="s">
        <v>412</v>
      </c>
      <c r="BD66">
        <v>0</v>
      </c>
      <c r="BF66" t="s">
        <v>162</v>
      </c>
      <c r="BI66" t="s">
        <v>406</v>
      </c>
    </row>
    <row r="67" spans="1:61" x14ac:dyDescent="0.35">
      <c r="A67" t="s">
        <v>413</v>
      </c>
      <c r="B67">
        <v>10000</v>
      </c>
      <c r="C67">
        <v>10000</v>
      </c>
      <c r="D67" s="2">
        <v>45750</v>
      </c>
      <c r="E67" t="s">
        <v>59</v>
      </c>
      <c r="F67" t="s">
        <v>414</v>
      </c>
      <c r="G67" t="s">
        <v>159</v>
      </c>
      <c r="I67">
        <v>1</v>
      </c>
      <c r="J67" t="s">
        <v>183</v>
      </c>
      <c r="K67">
        <v>72</v>
      </c>
      <c r="L67" t="s">
        <v>6056</v>
      </c>
      <c r="M67" t="s">
        <v>161</v>
      </c>
      <c r="N67" t="s">
        <v>3853</v>
      </c>
      <c r="O67" s="3">
        <v>1125</v>
      </c>
      <c r="R67" s="2">
        <v>45748</v>
      </c>
      <c r="T67">
        <v>4</v>
      </c>
      <c r="U67" s="3">
        <v>4500</v>
      </c>
      <c r="V67" t="s">
        <v>65</v>
      </c>
      <c r="W67">
        <v>5000478010001</v>
      </c>
      <c r="X67">
        <v>0</v>
      </c>
      <c r="Y67" s="3">
        <v>2500</v>
      </c>
      <c r="Z67" s="3">
        <v>2000</v>
      </c>
      <c r="AA67">
        <v>0</v>
      </c>
      <c r="AB67">
        <v>0</v>
      </c>
      <c r="AC67">
        <v>0</v>
      </c>
      <c r="AF67">
        <v>0</v>
      </c>
      <c r="AO67">
        <v>500047801</v>
      </c>
      <c r="AP67" t="s">
        <v>162</v>
      </c>
      <c r="AQ67" t="s">
        <v>8373</v>
      </c>
      <c r="AS67">
        <v>0</v>
      </c>
      <c r="AT67">
        <v>0</v>
      </c>
      <c r="AU67">
        <v>0</v>
      </c>
      <c r="AV67">
        <v>0</v>
      </c>
      <c r="AW67">
        <v>0</v>
      </c>
      <c r="AX67">
        <v>0</v>
      </c>
      <c r="BB67" t="s">
        <v>63</v>
      </c>
      <c r="BC67" t="s">
        <v>415</v>
      </c>
      <c r="BD67">
        <v>0</v>
      </c>
      <c r="BF67" t="s">
        <v>162</v>
      </c>
      <c r="BI67" t="s">
        <v>416</v>
      </c>
    </row>
    <row r="68" spans="1:61" x14ac:dyDescent="0.35">
      <c r="A68" t="s">
        <v>413</v>
      </c>
      <c r="B68">
        <v>20000</v>
      </c>
      <c r="C68">
        <v>10000</v>
      </c>
      <c r="D68" s="2">
        <v>45750</v>
      </c>
      <c r="E68" t="s">
        <v>59</v>
      </c>
      <c r="F68" t="s">
        <v>414</v>
      </c>
      <c r="G68" t="s">
        <v>159</v>
      </c>
      <c r="I68">
        <v>1</v>
      </c>
      <c r="J68" t="s">
        <v>183</v>
      </c>
      <c r="K68">
        <v>72</v>
      </c>
      <c r="L68" t="s">
        <v>6056</v>
      </c>
      <c r="M68" t="s">
        <v>161</v>
      </c>
      <c r="N68" t="s">
        <v>3853</v>
      </c>
      <c r="O68">
        <v>625</v>
      </c>
      <c r="R68" s="2">
        <v>45748</v>
      </c>
      <c r="T68">
        <v>4</v>
      </c>
      <c r="U68" s="3">
        <v>2500</v>
      </c>
      <c r="V68" t="s">
        <v>65</v>
      </c>
      <c r="W68">
        <v>5000478010001</v>
      </c>
      <c r="X68">
        <v>0</v>
      </c>
      <c r="Y68" s="3">
        <v>2500</v>
      </c>
      <c r="Z68">
        <v>0</v>
      </c>
      <c r="AA68">
        <v>0</v>
      </c>
      <c r="AB68">
        <v>0</v>
      </c>
      <c r="AC68">
        <v>0</v>
      </c>
      <c r="AF68">
        <v>0</v>
      </c>
      <c r="AO68">
        <v>500047801</v>
      </c>
      <c r="AP68" t="s">
        <v>162</v>
      </c>
      <c r="AQ68" t="s">
        <v>8373</v>
      </c>
      <c r="AS68">
        <v>0</v>
      </c>
      <c r="AT68">
        <v>0</v>
      </c>
      <c r="AU68">
        <v>0</v>
      </c>
      <c r="AV68">
        <v>0</v>
      </c>
      <c r="AW68">
        <v>0</v>
      </c>
      <c r="AX68">
        <v>0</v>
      </c>
      <c r="BB68" t="s">
        <v>63</v>
      </c>
      <c r="BC68" t="s">
        <v>415</v>
      </c>
      <c r="BD68">
        <v>0</v>
      </c>
      <c r="BF68" t="s">
        <v>162</v>
      </c>
      <c r="BI68" t="s">
        <v>416</v>
      </c>
    </row>
    <row r="69" spans="1:61" x14ac:dyDescent="0.35">
      <c r="A69" t="s">
        <v>417</v>
      </c>
      <c r="B69">
        <v>10000</v>
      </c>
      <c r="C69">
        <v>10000</v>
      </c>
      <c r="D69" s="2">
        <v>45750</v>
      </c>
      <c r="E69" t="s">
        <v>59</v>
      </c>
      <c r="F69" t="s">
        <v>414</v>
      </c>
      <c r="G69" t="s">
        <v>159</v>
      </c>
      <c r="I69">
        <v>1</v>
      </c>
      <c r="J69" t="s">
        <v>183</v>
      </c>
      <c r="K69">
        <v>72</v>
      </c>
      <c r="L69" t="s">
        <v>6056</v>
      </c>
      <c r="M69" t="s">
        <v>161</v>
      </c>
      <c r="N69" t="s">
        <v>3853</v>
      </c>
      <c r="O69" s="3">
        <v>1125</v>
      </c>
      <c r="R69" s="2">
        <v>45748</v>
      </c>
      <c r="T69">
        <v>4</v>
      </c>
      <c r="U69" s="3">
        <v>4500</v>
      </c>
      <c r="V69" t="s">
        <v>65</v>
      </c>
      <c r="W69">
        <v>5000596190001</v>
      </c>
      <c r="X69">
        <v>0</v>
      </c>
      <c r="Y69" s="3">
        <v>2500</v>
      </c>
      <c r="Z69" s="3">
        <v>2000</v>
      </c>
      <c r="AA69">
        <v>0</v>
      </c>
      <c r="AB69">
        <v>0</v>
      </c>
      <c r="AC69">
        <v>0</v>
      </c>
      <c r="AF69">
        <v>0</v>
      </c>
      <c r="AO69">
        <v>500059619</v>
      </c>
      <c r="AP69" t="s">
        <v>162</v>
      </c>
      <c r="AQ69" t="s">
        <v>8373</v>
      </c>
      <c r="AS69">
        <v>0</v>
      </c>
      <c r="AT69">
        <v>0</v>
      </c>
      <c r="AU69">
        <v>0</v>
      </c>
      <c r="AV69">
        <v>0</v>
      </c>
      <c r="AW69">
        <v>0</v>
      </c>
      <c r="AX69">
        <v>0</v>
      </c>
      <c r="BB69" t="s">
        <v>63</v>
      </c>
      <c r="BC69" t="s">
        <v>418</v>
      </c>
      <c r="BD69">
        <v>0</v>
      </c>
      <c r="BF69" t="s">
        <v>162</v>
      </c>
      <c r="BI69" t="s">
        <v>416</v>
      </c>
    </row>
    <row r="70" spans="1:61" x14ac:dyDescent="0.35">
      <c r="A70" t="s">
        <v>417</v>
      </c>
      <c r="B70">
        <v>20000</v>
      </c>
      <c r="C70">
        <v>10000</v>
      </c>
      <c r="D70" s="2">
        <v>45750</v>
      </c>
      <c r="E70" t="s">
        <v>59</v>
      </c>
      <c r="F70" t="s">
        <v>414</v>
      </c>
      <c r="G70" t="s">
        <v>159</v>
      </c>
      <c r="I70">
        <v>1</v>
      </c>
      <c r="J70" t="s">
        <v>183</v>
      </c>
      <c r="K70">
        <v>72</v>
      </c>
      <c r="L70" t="s">
        <v>6056</v>
      </c>
      <c r="M70" t="s">
        <v>161</v>
      </c>
      <c r="N70" t="s">
        <v>3853</v>
      </c>
      <c r="O70">
        <v>625</v>
      </c>
      <c r="R70" s="2">
        <v>45748</v>
      </c>
      <c r="T70">
        <v>4</v>
      </c>
      <c r="U70" s="3">
        <v>2500</v>
      </c>
      <c r="V70" t="s">
        <v>65</v>
      </c>
      <c r="W70">
        <v>5000596190001</v>
      </c>
      <c r="X70">
        <v>0</v>
      </c>
      <c r="Y70" s="3">
        <v>2500</v>
      </c>
      <c r="Z70">
        <v>0</v>
      </c>
      <c r="AA70">
        <v>0</v>
      </c>
      <c r="AB70">
        <v>0</v>
      </c>
      <c r="AC70">
        <v>0</v>
      </c>
      <c r="AF70">
        <v>0</v>
      </c>
      <c r="AO70">
        <v>500059619</v>
      </c>
      <c r="AP70" t="s">
        <v>162</v>
      </c>
      <c r="AQ70" t="s">
        <v>8373</v>
      </c>
      <c r="AS70">
        <v>0</v>
      </c>
      <c r="AT70">
        <v>0</v>
      </c>
      <c r="AU70">
        <v>0</v>
      </c>
      <c r="AV70">
        <v>0</v>
      </c>
      <c r="AW70">
        <v>0</v>
      </c>
      <c r="AX70">
        <v>0</v>
      </c>
      <c r="BB70" t="s">
        <v>63</v>
      </c>
      <c r="BC70" t="s">
        <v>418</v>
      </c>
      <c r="BD70">
        <v>0</v>
      </c>
      <c r="BF70" t="s">
        <v>162</v>
      </c>
      <c r="BI70" t="s">
        <v>416</v>
      </c>
    </row>
    <row r="71" spans="1:61" x14ac:dyDescent="0.35">
      <c r="A71" t="s">
        <v>419</v>
      </c>
      <c r="B71">
        <v>10000</v>
      </c>
      <c r="C71">
        <v>10000</v>
      </c>
      <c r="D71" s="2">
        <v>45749</v>
      </c>
      <c r="E71" t="s">
        <v>59</v>
      </c>
      <c r="F71" s="4">
        <v>0.47518518518518521</v>
      </c>
      <c r="G71" t="s">
        <v>159</v>
      </c>
      <c r="I71">
        <v>1</v>
      </c>
      <c r="J71" t="s">
        <v>183</v>
      </c>
      <c r="K71">
        <v>72</v>
      </c>
      <c r="L71" t="s">
        <v>6056</v>
      </c>
      <c r="M71" t="s">
        <v>161</v>
      </c>
      <c r="N71" t="s">
        <v>3853</v>
      </c>
      <c r="O71" s="3">
        <v>1750</v>
      </c>
      <c r="R71" s="2">
        <v>45748</v>
      </c>
      <c r="T71">
        <v>4</v>
      </c>
      <c r="U71" s="3">
        <v>7000</v>
      </c>
      <c r="V71" t="s">
        <v>65</v>
      </c>
      <c r="W71">
        <v>5000634590001</v>
      </c>
      <c r="X71">
        <v>0</v>
      </c>
      <c r="Y71" s="3">
        <v>5000</v>
      </c>
      <c r="Z71" s="3">
        <v>2000</v>
      </c>
      <c r="AA71">
        <v>0</v>
      </c>
      <c r="AB71">
        <v>0</v>
      </c>
      <c r="AC71">
        <v>0</v>
      </c>
      <c r="AF71">
        <v>0</v>
      </c>
      <c r="AO71">
        <v>500063459</v>
      </c>
      <c r="AP71" t="s">
        <v>162</v>
      </c>
      <c r="AQ71" t="s">
        <v>8373</v>
      </c>
      <c r="AS71">
        <v>0</v>
      </c>
      <c r="AT71">
        <v>0</v>
      </c>
      <c r="AU71">
        <v>0</v>
      </c>
      <c r="AV71">
        <v>0</v>
      </c>
      <c r="AW71">
        <v>0</v>
      </c>
      <c r="AX71">
        <v>0</v>
      </c>
      <c r="BB71" t="s">
        <v>63</v>
      </c>
      <c r="BC71" t="s">
        <v>420</v>
      </c>
      <c r="BD71">
        <v>0</v>
      </c>
      <c r="BF71" t="s">
        <v>162</v>
      </c>
      <c r="BI71" t="s">
        <v>416</v>
      </c>
    </row>
    <row r="72" spans="1:61" x14ac:dyDescent="0.35">
      <c r="A72" t="s">
        <v>421</v>
      </c>
      <c r="B72">
        <v>10000</v>
      </c>
      <c r="C72">
        <v>10000</v>
      </c>
      <c r="D72" s="2">
        <v>45749</v>
      </c>
      <c r="E72" t="s">
        <v>59</v>
      </c>
      <c r="F72" s="4">
        <v>0.47518518518518521</v>
      </c>
      <c r="G72" t="s">
        <v>159</v>
      </c>
      <c r="I72">
        <v>1</v>
      </c>
      <c r="J72" t="s">
        <v>183</v>
      </c>
      <c r="K72">
        <v>72</v>
      </c>
      <c r="L72" t="s">
        <v>6056</v>
      </c>
      <c r="M72" t="s">
        <v>161</v>
      </c>
      <c r="N72" t="s">
        <v>3853</v>
      </c>
      <c r="O72" s="3">
        <v>1750</v>
      </c>
      <c r="R72" s="2">
        <v>45748</v>
      </c>
      <c r="T72">
        <v>4</v>
      </c>
      <c r="U72" s="3">
        <v>7000</v>
      </c>
      <c r="V72" t="s">
        <v>65</v>
      </c>
      <c r="W72">
        <v>5000635400001</v>
      </c>
      <c r="X72">
        <v>0</v>
      </c>
      <c r="Y72" s="3">
        <v>5000</v>
      </c>
      <c r="Z72" s="3">
        <v>2000</v>
      </c>
      <c r="AA72">
        <v>0</v>
      </c>
      <c r="AB72">
        <v>0</v>
      </c>
      <c r="AC72">
        <v>0</v>
      </c>
      <c r="AF72">
        <v>0</v>
      </c>
      <c r="AO72">
        <v>500063540</v>
      </c>
      <c r="AP72" t="s">
        <v>162</v>
      </c>
      <c r="AQ72" t="s">
        <v>8373</v>
      </c>
      <c r="AS72">
        <v>0</v>
      </c>
      <c r="AT72">
        <v>0</v>
      </c>
      <c r="AU72">
        <v>0</v>
      </c>
      <c r="AV72">
        <v>0</v>
      </c>
      <c r="AW72">
        <v>0</v>
      </c>
      <c r="AX72">
        <v>0</v>
      </c>
      <c r="BB72" t="s">
        <v>63</v>
      </c>
      <c r="BC72" t="s">
        <v>422</v>
      </c>
      <c r="BD72">
        <v>0</v>
      </c>
      <c r="BF72" t="s">
        <v>162</v>
      </c>
      <c r="BI72" t="s">
        <v>416</v>
      </c>
    </row>
    <row r="73" spans="1:61" x14ac:dyDescent="0.35">
      <c r="A73" t="s">
        <v>4437</v>
      </c>
      <c r="B73">
        <v>10000</v>
      </c>
      <c r="C73">
        <v>20000</v>
      </c>
      <c r="D73" s="2">
        <v>45779</v>
      </c>
      <c r="E73" t="s">
        <v>59</v>
      </c>
      <c r="F73" t="s">
        <v>4438</v>
      </c>
      <c r="G73" t="s">
        <v>4439</v>
      </c>
      <c r="I73">
        <v>1</v>
      </c>
      <c r="J73" t="s">
        <v>183</v>
      </c>
      <c r="K73">
        <v>79</v>
      </c>
      <c r="L73" t="s">
        <v>6076</v>
      </c>
      <c r="M73" t="s">
        <v>92</v>
      </c>
      <c r="N73" t="s">
        <v>3828</v>
      </c>
      <c r="O73" s="3">
        <v>2570</v>
      </c>
      <c r="R73" s="2">
        <v>45748</v>
      </c>
      <c r="T73">
        <v>297</v>
      </c>
      <c r="U73" s="3">
        <v>763290</v>
      </c>
      <c r="V73" t="s">
        <v>65</v>
      </c>
      <c r="W73" t="s">
        <v>4440</v>
      </c>
      <c r="X73">
        <v>0</v>
      </c>
      <c r="Y73" s="3">
        <v>700000</v>
      </c>
      <c r="Z73" s="3">
        <v>63290</v>
      </c>
      <c r="AA73">
        <v>0</v>
      </c>
      <c r="AB73">
        <v>0</v>
      </c>
      <c r="AC73">
        <v>0</v>
      </c>
      <c r="AF73">
        <v>0</v>
      </c>
      <c r="AO73" t="s">
        <v>4441</v>
      </c>
      <c r="AP73" t="s">
        <v>108</v>
      </c>
      <c r="AQ73" t="s">
        <v>13404</v>
      </c>
      <c r="AS73">
        <v>0</v>
      </c>
      <c r="AT73">
        <v>0</v>
      </c>
      <c r="AU73">
        <v>0</v>
      </c>
      <c r="AV73">
        <v>0</v>
      </c>
      <c r="AW73">
        <v>0</v>
      </c>
      <c r="AX73">
        <v>0</v>
      </c>
      <c r="BB73" t="s">
        <v>63</v>
      </c>
      <c r="BC73" t="s">
        <v>6481</v>
      </c>
      <c r="BD73">
        <v>0</v>
      </c>
      <c r="BF73" t="s">
        <v>108</v>
      </c>
      <c r="BI73" t="s">
        <v>4442</v>
      </c>
    </row>
    <row r="74" spans="1:61" x14ac:dyDescent="0.35">
      <c r="A74" t="s">
        <v>4451</v>
      </c>
      <c r="B74">
        <v>10000</v>
      </c>
      <c r="C74">
        <v>10000</v>
      </c>
      <c r="D74" s="2">
        <v>45771</v>
      </c>
      <c r="E74" t="s">
        <v>59</v>
      </c>
      <c r="F74" t="s">
        <v>4452</v>
      </c>
      <c r="G74">
        <v>10620258022</v>
      </c>
      <c r="I74">
        <v>1</v>
      </c>
      <c r="J74" t="s">
        <v>183</v>
      </c>
      <c r="K74">
        <v>79</v>
      </c>
      <c r="L74" t="s">
        <v>6076</v>
      </c>
      <c r="M74" t="s">
        <v>92</v>
      </c>
      <c r="N74" t="s">
        <v>3828</v>
      </c>
      <c r="O74">
        <v>879</v>
      </c>
      <c r="R74" s="2">
        <v>45748</v>
      </c>
      <c r="T74">
        <v>264</v>
      </c>
      <c r="U74" s="3">
        <v>232056</v>
      </c>
      <c r="V74" t="s">
        <v>65</v>
      </c>
      <c r="W74" t="s">
        <v>4453</v>
      </c>
      <c r="X74">
        <v>0</v>
      </c>
      <c r="Y74" s="3">
        <v>200000</v>
      </c>
      <c r="Z74" s="3">
        <v>32056</v>
      </c>
      <c r="AA74">
        <v>0</v>
      </c>
      <c r="AB74">
        <v>0</v>
      </c>
      <c r="AC74">
        <v>0</v>
      </c>
      <c r="AF74">
        <v>0</v>
      </c>
      <c r="AO74" t="s">
        <v>4454</v>
      </c>
      <c r="AP74" t="s">
        <v>108</v>
      </c>
      <c r="AQ74" t="s">
        <v>13404</v>
      </c>
      <c r="AS74">
        <v>0</v>
      </c>
      <c r="AT74">
        <v>0</v>
      </c>
      <c r="AU74">
        <v>0</v>
      </c>
      <c r="AV74">
        <v>0</v>
      </c>
      <c r="AW74">
        <v>0</v>
      </c>
      <c r="AX74">
        <v>0</v>
      </c>
      <c r="BB74" t="s">
        <v>63</v>
      </c>
      <c r="BC74" t="s">
        <v>4455</v>
      </c>
      <c r="BD74">
        <v>0</v>
      </c>
      <c r="BF74" t="s">
        <v>108</v>
      </c>
      <c r="BI74" t="s">
        <v>4456</v>
      </c>
    </row>
    <row r="75" spans="1:61" x14ac:dyDescent="0.35">
      <c r="A75" t="s">
        <v>423</v>
      </c>
      <c r="B75">
        <v>10000</v>
      </c>
      <c r="C75">
        <v>40000</v>
      </c>
      <c r="D75" s="2">
        <v>45750</v>
      </c>
      <c r="E75" t="s">
        <v>59</v>
      </c>
      <c r="F75" t="s">
        <v>166</v>
      </c>
      <c r="G75" t="s">
        <v>135</v>
      </c>
      <c r="I75">
        <v>1</v>
      </c>
      <c r="J75" t="s">
        <v>183</v>
      </c>
      <c r="K75">
        <v>63</v>
      </c>
      <c r="L75" t="s">
        <v>6051</v>
      </c>
      <c r="M75" t="s">
        <v>136</v>
      </c>
      <c r="N75" t="s">
        <v>3850</v>
      </c>
      <c r="O75">
        <v>109</v>
      </c>
      <c r="R75" s="2">
        <v>45748</v>
      </c>
      <c r="T75">
        <v>60</v>
      </c>
      <c r="U75" s="3">
        <v>6540</v>
      </c>
      <c r="V75" t="s">
        <v>65</v>
      </c>
      <c r="W75" t="s">
        <v>424</v>
      </c>
      <c r="X75">
        <v>0</v>
      </c>
      <c r="Y75" s="3">
        <v>6500</v>
      </c>
      <c r="Z75">
        <v>40</v>
      </c>
      <c r="AA75">
        <v>0</v>
      </c>
      <c r="AB75">
        <v>0</v>
      </c>
      <c r="AC75">
        <v>0</v>
      </c>
      <c r="AF75">
        <v>0</v>
      </c>
      <c r="AO75" t="s">
        <v>425</v>
      </c>
      <c r="AP75" t="s">
        <v>139</v>
      </c>
      <c r="AQ75" t="s">
        <v>16963</v>
      </c>
      <c r="AS75">
        <v>0</v>
      </c>
      <c r="AT75">
        <v>0</v>
      </c>
      <c r="AU75">
        <v>0</v>
      </c>
      <c r="AV75">
        <v>0</v>
      </c>
      <c r="AW75">
        <v>0</v>
      </c>
      <c r="AX75">
        <v>0</v>
      </c>
      <c r="BB75" t="s">
        <v>63</v>
      </c>
      <c r="BC75" t="s">
        <v>426</v>
      </c>
      <c r="BD75">
        <v>0</v>
      </c>
      <c r="BF75" t="s">
        <v>139</v>
      </c>
      <c r="BI75" t="s">
        <v>427</v>
      </c>
    </row>
    <row r="76" spans="1:61" x14ac:dyDescent="0.35">
      <c r="A76" t="s">
        <v>133</v>
      </c>
      <c r="B76">
        <v>10000</v>
      </c>
      <c r="C76">
        <v>10000</v>
      </c>
      <c r="D76" s="2">
        <v>45749</v>
      </c>
      <c r="E76" t="s">
        <v>59</v>
      </c>
      <c r="F76" t="s">
        <v>134</v>
      </c>
      <c r="G76" t="s">
        <v>135</v>
      </c>
      <c r="I76">
        <v>1</v>
      </c>
      <c r="J76" t="s">
        <v>183</v>
      </c>
      <c r="K76">
        <v>63</v>
      </c>
      <c r="L76" t="s">
        <v>6051</v>
      </c>
      <c r="M76" t="s">
        <v>136</v>
      </c>
      <c r="N76" t="s">
        <v>3850</v>
      </c>
      <c r="O76" s="3">
        <v>1000</v>
      </c>
      <c r="R76" s="2">
        <v>45748</v>
      </c>
      <c r="T76">
        <v>40</v>
      </c>
      <c r="U76" s="3">
        <v>40000</v>
      </c>
      <c r="V76" t="s">
        <v>65</v>
      </c>
      <c r="W76" t="s">
        <v>137</v>
      </c>
      <c r="X76">
        <v>0</v>
      </c>
      <c r="Y76" s="3">
        <v>40000</v>
      </c>
      <c r="Z76">
        <v>0</v>
      </c>
      <c r="AA76">
        <v>0</v>
      </c>
      <c r="AB76">
        <v>0</v>
      </c>
      <c r="AC76">
        <v>0</v>
      </c>
      <c r="AF76">
        <v>0</v>
      </c>
      <c r="AO76" t="s">
        <v>138</v>
      </c>
      <c r="AP76" t="s">
        <v>139</v>
      </c>
      <c r="AQ76" t="s">
        <v>16963</v>
      </c>
      <c r="AS76">
        <v>0</v>
      </c>
      <c r="AT76">
        <v>0</v>
      </c>
      <c r="AU76">
        <v>0</v>
      </c>
      <c r="AV76">
        <v>0</v>
      </c>
      <c r="AW76">
        <v>0</v>
      </c>
      <c r="AX76">
        <v>0</v>
      </c>
      <c r="BB76" t="s">
        <v>63</v>
      </c>
      <c r="BC76" t="s">
        <v>4457</v>
      </c>
      <c r="BD76">
        <v>0</v>
      </c>
      <c r="BF76" t="s">
        <v>139</v>
      </c>
      <c r="BI76" t="s">
        <v>140</v>
      </c>
    </row>
    <row r="77" spans="1:61" x14ac:dyDescent="0.35">
      <c r="A77" t="s">
        <v>141</v>
      </c>
      <c r="B77">
        <v>10000</v>
      </c>
      <c r="C77">
        <v>10000</v>
      </c>
      <c r="D77" s="2">
        <v>45755</v>
      </c>
      <c r="E77" t="s">
        <v>59</v>
      </c>
      <c r="F77" t="s">
        <v>142</v>
      </c>
      <c r="G77" t="s">
        <v>143</v>
      </c>
      <c r="I77">
        <v>1</v>
      </c>
      <c r="J77" t="s">
        <v>183</v>
      </c>
      <c r="K77">
        <v>88</v>
      </c>
      <c r="L77" t="s">
        <v>6058</v>
      </c>
      <c r="M77" t="s">
        <v>144</v>
      </c>
      <c r="N77" t="s">
        <v>3855</v>
      </c>
      <c r="O77">
        <v>800</v>
      </c>
      <c r="R77" s="2">
        <v>45748</v>
      </c>
      <c r="T77">
        <v>1</v>
      </c>
      <c r="U77">
        <v>800</v>
      </c>
      <c r="V77" t="s">
        <v>65</v>
      </c>
      <c r="W77" t="s">
        <v>145</v>
      </c>
      <c r="X77">
        <v>0</v>
      </c>
      <c r="Y77">
        <v>500</v>
      </c>
      <c r="Z77">
        <v>300</v>
      </c>
      <c r="AA77">
        <v>0</v>
      </c>
      <c r="AB77">
        <v>0</v>
      </c>
      <c r="AC77">
        <v>0</v>
      </c>
      <c r="AF77">
        <v>0</v>
      </c>
      <c r="AO77" t="s">
        <v>146</v>
      </c>
      <c r="AP77" t="s">
        <v>147</v>
      </c>
      <c r="AQ77" t="s">
        <v>12644</v>
      </c>
      <c r="AS77">
        <v>0</v>
      </c>
      <c r="AT77">
        <v>0</v>
      </c>
      <c r="AU77">
        <v>0</v>
      </c>
      <c r="AV77">
        <v>0</v>
      </c>
      <c r="AW77">
        <v>0</v>
      </c>
      <c r="AX77">
        <v>0</v>
      </c>
      <c r="BB77" t="s">
        <v>63</v>
      </c>
      <c r="BC77" t="s">
        <v>4458</v>
      </c>
      <c r="BD77">
        <v>0</v>
      </c>
      <c r="BF77" t="s">
        <v>147</v>
      </c>
      <c r="BI77" t="s">
        <v>148</v>
      </c>
    </row>
    <row r="78" spans="1:61" x14ac:dyDescent="0.35">
      <c r="A78" t="s">
        <v>428</v>
      </c>
      <c r="B78">
        <v>10000</v>
      </c>
      <c r="C78">
        <v>10000</v>
      </c>
      <c r="D78" s="2">
        <v>45749</v>
      </c>
      <c r="E78" t="s">
        <v>59</v>
      </c>
      <c r="F78" t="s">
        <v>134</v>
      </c>
      <c r="G78" t="s">
        <v>135</v>
      </c>
      <c r="I78">
        <v>1</v>
      </c>
      <c r="J78" t="s">
        <v>183</v>
      </c>
      <c r="K78">
        <v>63</v>
      </c>
      <c r="L78" t="s">
        <v>6051</v>
      </c>
      <c r="M78" t="s">
        <v>136</v>
      </c>
      <c r="N78" t="s">
        <v>3850</v>
      </c>
      <c r="O78">
        <v>5</v>
      </c>
      <c r="R78" s="2">
        <v>45748</v>
      </c>
      <c r="T78">
        <v>40</v>
      </c>
      <c r="U78">
        <v>200</v>
      </c>
      <c r="V78" t="s">
        <v>65</v>
      </c>
      <c r="W78" t="s">
        <v>137</v>
      </c>
      <c r="X78">
        <v>0</v>
      </c>
      <c r="Y78">
        <v>182</v>
      </c>
      <c r="Z78">
        <v>18</v>
      </c>
      <c r="AA78">
        <v>0</v>
      </c>
      <c r="AB78">
        <v>0</v>
      </c>
      <c r="AC78">
        <v>0</v>
      </c>
      <c r="AF78">
        <v>0</v>
      </c>
      <c r="AO78" t="s">
        <v>138</v>
      </c>
      <c r="AP78" t="s">
        <v>139</v>
      </c>
      <c r="AQ78" t="s">
        <v>16963</v>
      </c>
      <c r="AS78">
        <v>0</v>
      </c>
      <c r="AT78">
        <v>0</v>
      </c>
      <c r="AU78">
        <v>0</v>
      </c>
      <c r="AV78">
        <v>0</v>
      </c>
      <c r="AW78">
        <v>0</v>
      </c>
      <c r="AX78">
        <v>0</v>
      </c>
      <c r="BB78" t="s">
        <v>63</v>
      </c>
      <c r="BC78" t="s">
        <v>429</v>
      </c>
      <c r="BD78">
        <v>0</v>
      </c>
      <c r="BF78" t="s">
        <v>139</v>
      </c>
      <c r="BI78" t="s">
        <v>430</v>
      </c>
    </row>
    <row r="79" spans="1:61" x14ac:dyDescent="0.35">
      <c r="A79" t="s">
        <v>149</v>
      </c>
      <c r="B79">
        <v>10000</v>
      </c>
      <c r="C79">
        <v>10000</v>
      </c>
      <c r="D79" s="2">
        <v>45754</v>
      </c>
      <c r="E79" t="s">
        <v>59</v>
      </c>
      <c r="F79" t="s">
        <v>150</v>
      </c>
      <c r="G79" t="s">
        <v>151</v>
      </c>
      <c r="I79">
        <v>1</v>
      </c>
      <c r="J79" t="s">
        <v>183</v>
      </c>
      <c r="K79">
        <v>73</v>
      </c>
      <c r="L79" t="s">
        <v>6070</v>
      </c>
      <c r="M79" t="s">
        <v>153</v>
      </c>
      <c r="N79" t="s">
        <v>3830</v>
      </c>
      <c r="O79" s="3">
        <v>55917</v>
      </c>
      <c r="R79" s="2">
        <v>45748</v>
      </c>
      <c r="T79">
        <v>12</v>
      </c>
      <c r="U79" s="3">
        <v>671004</v>
      </c>
      <c r="V79" t="s">
        <v>65</v>
      </c>
      <c r="W79" t="s">
        <v>154</v>
      </c>
      <c r="X79">
        <v>0</v>
      </c>
      <c r="Y79" s="3">
        <v>697647</v>
      </c>
      <c r="Z79" s="3">
        <v>-26643</v>
      </c>
      <c r="AA79">
        <v>0</v>
      </c>
      <c r="AB79">
        <v>0</v>
      </c>
      <c r="AC79">
        <v>0</v>
      </c>
      <c r="AF79">
        <v>0</v>
      </c>
      <c r="AO79" t="s">
        <v>155</v>
      </c>
      <c r="AP79" t="s">
        <v>68</v>
      </c>
      <c r="AQ79" t="s">
        <v>26186</v>
      </c>
      <c r="AS79">
        <v>0</v>
      </c>
      <c r="AT79">
        <v>0</v>
      </c>
      <c r="AU79">
        <v>0</v>
      </c>
      <c r="AV79">
        <v>0</v>
      </c>
      <c r="AW79">
        <v>0</v>
      </c>
      <c r="AX79">
        <v>0</v>
      </c>
      <c r="BB79" t="s">
        <v>63</v>
      </c>
      <c r="BC79" t="s">
        <v>4459</v>
      </c>
      <c r="BD79">
        <v>0</v>
      </c>
      <c r="BF79" t="s">
        <v>68</v>
      </c>
      <c r="BI79" t="s">
        <v>156</v>
      </c>
    </row>
    <row r="80" spans="1:61" x14ac:dyDescent="0.35">
      <c r="A80" t="s">
        <v>431</v>
      </c>
      <c r="B80">
        <v>10000</v>
      </c>
      <c r="C80">
        <v>10000</v>
      </c>
      <c r="D80" s="2">
        <v>45750</v>
      </c>
      <c r="E80" t="s">
        <v>59</v>
      </c>
      <c r="F80" t="s">
        <v>432</v>
      </c>
      <c r="G80">
        <v>59470</v>
      </c>
      <c r="I80">
        <v>1</v>
      </c>
      <c r="J80" t="s">
        <v>183</v>
      </c>
      <c r="K80">
        <v>73</v>
      </c>
      <c r="L80" t="s">
        <v>6042</v>
      </c>
      <c r="M80" t="s">
        <v>433</v>
      </c>
      <c r="N80" t="s">
        <v>3858</v>
      </c>
      <c r="O80" s="3">
        <v>5000</v>
      </c>
      <c r="R80" s="2">
        <v>45748</v>
      </c>
      <c r="T80">
        <v>12</v>
      </c>
      <c r="U80" s="3">
        <v>60000</v>
      </c>
      <c r="V80" t="s">
        <v>65</v>
      </c>
      <c r="W80" t="s">
        <v>434</v>
      </c>
      <c r="X80">
        <v>0</v>
      </c>
      <c r="Y80" s="3">
        <v>59998</v>
      </c>
      <c r="Z80">
        <v>2</v>
      </c>
      <c r="AA80">
        <v>0</v>
      </c>
      <c r="AB80">
        <v>0</v>
      </c>
      <c r="AC80">
        <v>0</v>
      </c>
      <c r="AF80">
        <v>0</v>
      </c>
      <c r="AO80" t="s">
        <v>435</v>
      </c>
      <c r="AP80" t="s">
        <v>68</v>
      </c>
      <c r="AQ80" t="s">
        <v>26186</v>
      </c>
      <c r="AS80">
        <v>0</v>
      </c>
      <c r="AT80">
        <v>0</v>
      </c>
      <c r="AU80">
        <v>0</v>
      </c>
      <c r="AV80">
        <v>0</v>
      </c>
      <c r="AW80">
        <v>0</v>
      </c>
      <c r="AX80">
        <v>0</v>
      </c>
      <c r="BB80" t="s">
        <v>63</v>
      </c>
      <c r="BC80" t="s">
        <v>436</v>
      </c>
      <c r="BD80">
        <v>0</v>
      </c>
      <c r="BF80" t="s">
        <v>68</v>
      </c>
      <c r="BI80" t="s">
        <v>156</v>
      </c>
    </row>
    <row r="81" spans="1:61" x14ac:dyDescent="0.35">
      <c r="A81" t="s">
        <v>431</v>
      </c>
      <c r="B81">
        <v>10000</v>
      </c>
      <c r="C81">
        <v>20000</v>
      </c>
      <c r="D81" s="2">
        <v>45750</v>
      </c>
      <c r="E81" t="s">
        <v>59</v>
      </c>
      <c r="F81" t="s">
        <v>432</v>
      </c>
      <c r="G81">
        <v>59470</v>
      </c>
      <c r="I81">
        <v>1</v>
      </c>
      <c r="J81" t="s">
        <v>183</v>
      </c>
      <c r="K81">
        <v>73</v>
      </c>
      <c r="L81" t="s">
        <v>6070</v>
      </c>
      <c r="M81" t="s">
        <v>153</v>
      </c>
      <c r="N81" t="s">
        <v>3830</v>
      </c>
      <c r="O81" s="3">
        <v>10313</v>
      </c>
      <c r="R81" s="2">
        <v>45748</v>
      </c>
      <c r="T81">
        <v>12</v>
      </c>
      <c r="U81" s="3">
        <v>123756</v>
      </c>
      <c r="V81" t="s">
        <v>65</v>
      </c>
      <c r="W81" t="s">
        <v>434</v>
      </c>
      <c r="X81">
        <v>0</v>
      </c>
      <c r="Y81" s="3">
        <v>123752</v>
      </c>
      <c r="Z81">
        <v>4</v>
      </c>
      <c r="AA81">
        <v>0</v>
      </c>
      <c r="AB81">
        <v>0</v>
      </c>
      <c r="AC81">
        <v>0</v>
      </c>
      <c r="AF81">
        <v>0</v>
      </c>
      <c r="AO81" t="s">
        <v>435</v>
      </c>
      <c r="AP81" t="s">
        <v>68</v>
      </c>
      <c r="AQ81" t="s">
        <v>26186</v>
      </c>
      <c r="AS81">
        <v>0</v>
      </c>
      <c r="AT81">
        <v>0</v>
      </c>
      <c r="AU81">
        <v>0</v>
      </c>
      <c r="AV81">
        <v>0</v>
      </c>
      <c r="AW81">
        <v>0</v>
      </c>
      <c r="AX81">
        <v>0</v>
      </c>
      <c r="BB81" t="s">
        <v>63</v>
      </c>
      <c r="BC81" t="s">
        <v>436</v>
      </c>
      <c r="BD81">
        <v>0</v>
      </c>
      <c r="BF81" t="s">
        <v>68</v>
      </c>
      <c r="BI81" t="s">
        <v>156</v>
      </c>
    </row>
    <row r="82" spans="1:61" x14ac:dyDescent="0.35">
      <c r="A82" t="s">
        <v>157</v>
      </c>
      <c r="B82">
        <v>10000</v>
      </c>
      <c r="C82">
        <v>20000</v>
      </c>
      <c r="D82" s="2">
        <v>45749</v>
      </c>
      <c r="E82" t="s">
        <v>59</v>
      </c>
      <c r="F82" t="s">
        <v>158</v>
      </c>
      <c r="G82" t="s">
        <v>159</v>
      </c>
      <c r="I82">
        <v>1</v>
      </c>
      <c r="J82" t="s">
        <v>183</v>
      </c>
      <c r="K82">
        <v>72</v>
      </c>
      <c r="L82" t="s">
        <v>6056</v>
      </c>
      <c r="M82" t="s">
        <v>161</v>
      </c>
      <c r="N82" t="s">
        <v>3853</v>
      </c>
      <c r="O82" s="3">
        <v>1750</v>
      </c>
      <c r="R82" s="2">
        <v>45748</v>
      </c>
      <c r="T82">
        <v>4</v>
      </c>
      <c r="U82" s="3">
        <v>7000</v>
      </c>
      <c r="V82" t="s">
        <v>65</v>
      </c>
      <c r="W82">
        <v>86090840001</v>
      </c>
      <c r="X82">
        <v>0</v>
      </c>
      <c r="Y82" s="3">
        <v>5000</v>
      </c>
      <c r="Z82" s="3">
        <v>2000</v>
      </c>
      <c r="AA82">
        <v>0</v>
      </c>
      <c r="AB82">
        <v>0</v>
      </c>
      <c r="AC82">
        <v>0</v>
      </c>
      <c r="AF82">
        <v>0</v>
      </c>
      <c r="AO82">
        <v>8609084</v>
      </c>
      <c r="AP82" t="s">
        <v>162</v>
      </c>
      <c r="AQ82" t="s">
        <v>8373</v>
      </c>
      <c r="AS82">
        <v>0</v>
      </c>
      <c r="AT82">
        <v>0</v>
      </c>
      <c r="AU82">
        <v>0</v>
      </c>
      <c r="AV82">
        <v>0</v>
      </c>
      <c r="AW82">
        <v>0</v>
      </c>
      <c r="AX82">
        <v>0</v>
      </c>
      <c r="BB82" t="s">
        <v>63</v>
      </c>
      <c r="BC82" t="s">
        <v>4460</v>
      </c>
      <c r="BD82">
        <v>0</v>
      </c>
      <c r="BF82" t="s">
        <v>162</v>
      </c>
      <c r="BI82" t="s">
        <v>163</v>
      </c>
    </row>
    <row r="83" spans="1:61" x14ac:dyDescent="0.35">
      <c r="A83" t="s">
        <v>164</v>
      </c>
      <c r="B83">
        <v>10000</v>
      </c>
      <c r="C83">
        <v>10000</v>
      </c>
      <c r="D83" s="2">
        <v>45749</v>
      </c>
      <c r="E83" t="s">
        <v>59</v>
      </c>
      <c r="F83" t="s">
        <v>158</v>
      </c>
      <c r="G83" t="s">
        <v>159</v>
      </c>
      <c r="I83">
        <v>1</v>
      </c>
      <c r="J83" t="s">
        <v>183</v>
      </c>
      <c r="K83">
        <v>72</v>
      </c>
      <c r="L83" t="s">
        <v>6056</v>
      </c>
      <c r="M83" t="s">
        <v>161</v>
      </c>
      <c r="N83" t="s">
        <v>3853</v>
      </c>
      <c r="O83" s="3">
        <v>1750</v>
      </c>
      <c r="R83" s="2">
        <v>45748</v>
      </c>
      <c r="T83">
        <v>4</v>
      </c>
      <c r="U83" s="3">
        <v>7000</v>
      </c>
      <c r="V83" t="s">
        <v>65</v>
      </c>
      <c r="W83">
        <v>86090860001</v>
      </c>
      <c r="X83">
        <v>0</v>
      </c>
      <c r="Y83" s="3">
        <v>5000</v>
      </c>
      <c r="Z83" s="3">
        <v>2000</v>
      </c>
      <c r="AA83">
        <v>0</v>
      </c>
      <c r="AB83">
        <v>0</v>
      </c>
      <c r="AC83">
        <v>0</v>
      </c>
      <c r="AF83">
        <v>0</v>
      </c>
      <c r="AO83">
        <v>8609086</v>
      </c>
      <c r="AP83" t="s">
        <v>162</v>
      </c>
      <c r="AQ83" t="s">
        <v>8373</v>
      </c>
      <c r="AS83">
        <v>0</v>
      </c>
      <c r="AT83">
        <v>0</v>
      </c>
      <c r="AU83">
        <v>0</v>
      </c>
      <c r="AV83">
        <v>0</v>
      </c>
      <c r="AW83">
        <v>0</v>
      </c>
      <c r="AX83">
        <v>0</v>
      </c>
      <c r="BB83" t="s">
        <v>63</v>
      </c>
      <c r="BC83" t="s">
        <v>4461</v>
      </c>
      <c r="BD83">
        <v>0</v>
      </c>
      <c r="BF83" t="s">
        <v>162</v>
      </c>
      <c r="BI83" t="s">
        <v>163</v>
      </c>
    </row>
    <row r="84" spans="1:61" x14ac:dyDescent="0.35">
      <c r="A84" t="s">
        <v>437</v>
      </c>
      <c r="B84">
        <v>10000</v>
      </c>
      <c r="C84">
        <v>20000</v>
      </c>
      <c r="D84" s="2">
        <v>45750</v>
      </c>
      <c r="E84" t="s">
        <v>59</v>
      </c>
      <c r="F84" t="s">
        <v>166</v>
      </c>
      <c r="G84">
        <v>1006323</v>
      </c>
      <c r="I84">
        <v>1</v>
      </c>
      <c r="J84" t="s">
        <v>183</v>
      </c>
      <c r="K84">
        <v>90</v>
      </c>
      <c r="L84" t="s">
        <v>6044</v>
      </c>
      <c r="M84" t="s">
        <v>439</v>
      </c>
      <c r="N84" t="s">
        <v>3859</v>
      </c>
      <c r="O84" s="3">
        <v>5264</v>
      </c>
      <c r="R84" s="2">
        <v>45748</v>
      </c>
      <c r="T84">
        <v>38</v>
      </c>
      <c r="U84" s="3">
        <v>200032</v>
      </c>
      <c r="V84" t="s">
        <v>65</v>
      </c>
      <c r="W84" t="s">
        <v>440</v>
      </c>
      <c r="X84">
        <v>0</v>
      </c>
      <c r="Y84" s="3">
        <v>200000</v>
      </c>
      <c r="Z84">
        <v>32</v>
      </c>
      <c r="AA84">
        <v>0</v>
      </c>
      <c r="AB84">
        <v>0</v>
      </c>
      <c r="AC84">
        <v>0</v>
      </c>
      <c r="AF84">
        <v>0</v>
      </c>
      <c r="AO84" t="s">
        <v>441</v>
      </c>
      <c r="AP84" t="s">
        <v>170</v>
      </c>
      <c r="AQ84" t="s">
        <v>21526</v>
      </c>
      <c r="AS84">
        <v>0</v>
      </c>
      <c r="AT84">
        <v>0</v>
      </c>
      <c r="AU84">
        <v>0</v>
      </c>
      <c r="AV84">
        <v>0</v>
      </c>
      <c r="AW84">
        <v>0</v>
      </c>
      <c r="AX84">
        <v>0</v>
      </c>
      <c r="BB84" t="s">
        <v>63</v>
      </c>
      <c r="BC84" t="s">
        <v>442</v>
      </c>
      <c r="BD84">
        <v>0</v>
      </c>
      <c r="BF84" t="s">
        <v>170</v>
      </c>
      <c r="BI84" t="s">
        <v>443</v>
      </c>
    </row>
    <row r="85" spans="1:61" x14ac:dyDescent="0.35">
      <c r="A85" t="s">
        <v>165</v>
      </c>
      <c r="B85">
        <v>10000</v>
      </c>
      <c r="C85">
        <v>10000</v>
      </c>
      <c r="D85" s="2">
        <v>45750</v>
      </c>
      <c r="E85" t="s">
        <v>59</v>
      </c>
      <c r="F85" t="s">
        <v>166</v>
      </c>
      <c r="G85" t="s">
        <v>167</v>
      </c>
      <c r="I85">
        <v>1</v>
      </c>
      <c r="J85" t="s">
        <v>183</v>
      </c>
      <c r="K85">
        <v>63</v>
      </c>
      <c r="L85" t="s">
        <v>6051</v>
      </c>
      <c r="M85" t="s">
        <v>136</v>
      </c>
      <c r="N85" t="s">
        <v>3850</v>
      </c>
      <c r="O85" s="3">
        <v>4000</v>
      </c>
      <c r="R85" s="2">
        <v>45748</v>
      </c>
      <c r="T85">
        <v>60</v>
      </c>
      <c r="U85" s="3">
        <v>240000</v>
      </c>
      <c r="V85" t="s">
        <v>65</v>
      </c>
      <c r="W85" t="s">
        <v>168</v>
      </c>
      <c r="X85">
        <v>0</v>
      </c>
      <c r="Y85" s="3">
        <v>240000</v>
      </c>
      <c r="Z85">
        <v>0</v>
      </c>
      <c r="AA85">
        <v>0</v>
      </c>
      <c r="AB85">
        <v>0</v>
      </c>
      <c r="AC85">
        <v>0</v>
      </c>
      <c r="AF85">
        <v>0</v>
      </c>
      <c r="AO85" t="s">
        <v>169</v>
      </c>
      <c r="AP85" t="s">
        <v>170</v>
      </c>
      <c r="AQ85" t="s">
        <v>21526</v>
      </c>
      <c r="AS85">
        <v>0</v>
      </c>
      <c r="AT85">
        <v>0</v>
      </c>
      <c r="AU85">
        <v>0</v>
      </c>
      <c r="AV85">
        <v>0</v>
      </c>
      <c r="AW85">
        <v>0</v>
      </c>
      <c r="AX85">
        <v>0</v>
      </c>
      <c r="BB85" t="s">
        <v>63</v>
      </c>
      <c r="BC85" t="s">
        <v>4462</v>
      </c>
      <c r="BD85">
        <v>0</v>
      </c>
      <c r="BF85" t="s">
        <v>170</v>
      </c>
      <c r="BI85" t="s">
        <v>171</v>
      </c>
    </row>
    <row r="86" spans="1:61" x14ac:dyDescent="0.35">
      <c r="A86" t="s">
        <v>172</v>
      </c>
      <c r="B86">
        <v>10000</v>
      </c>
      <c r="C86">
        <v>10000</v>
      </c>
      <c r="D86" s="2">
        <v>45751</v>
      </c>
      <c r="E86" t="s">
        <v>59</v>
      </c>
      <c r="F86" t="s">
        <v>173</v>
      </c>
      <c r="G86" t="s">
        <v>174</v>
      </c>
      <c r="I86">
        <v>1</v>
      </c>
      <c r="J86" t="s">
        <v>183</v>
      </c>
      <c r="K86">
        <v>87</v>
      </c>
      <c r="L86" t="s">
        <v>6059</v>
      </c>
      <c r="M86" t="s">
        <v>175</v>
      </c>
      <c r="N86" t="s">
        <v>3827</v>
      </c>
      <c r="O86">
        <v>100</v>
      </c>
      <c r="R86" s="2">
        <v>45748</v>
      </c>
      <c r="T86">
        <v>2</v>
      </c>
      <c r="U86">
        <v>200</v>
      </c>
      <c r="V86" t="s">
        <v>65</v>
      </c>
      <c r="W86" t="s">
        <v>176</v>
      </c>
      <c r="X86">
        <v>0</v>
      </c>
      <c r="Y86">
        <v>200</v>
      </c>
      <c r="Z86">
        <v>0</v>
      </c>
      <c r="AA86">
        <v>0</v>
      </c>
      <c r="AB86">
        <v>0</v>
      </c>
      <c r="AC86">
        <v>0</v>
      </c>
      <c r="AF86">
        <v>0</v>
      </c>
      <c r="AO86" t="s">
        <v>177</v>
      </c>
      <c r="AP86" t="s">
        <v>178</v>
      </c>
      <c r="AQ86" t="s">
        <v>21277</v>
      </c>
      <c r="AS86">
        <v>0</v>
      </c>
      <c r="AT86">
        <v>0</v>
      </c>
      <c r="AU86">
        <v>0</v>
      </c>
      <c r="AV86">
        <v>0</v>
      </c>
      <c r="AW86">
        <v>0</v>
      </c>
      <c r="AX86">
        <v>0</v>
      </c>
      <c r="BB86" t="s">
        <v>63</v>
      </c>
      <c r="BC86" t="s">
        <v>4463</v>
      </c>
      <c r="BD86">
        <v>0</v>
      </c>
      <c r="BF86" t="s">
        <v>178</v>
      </c>
      <c r="BI86" t="s">
        <v>179</v>
      </c>
    </row>
    <row r="87" spans="1:61" x14ac:dyDescent="0.35">
      <c r="A87" t="s">
        <v>190</v>
      </c>
      <c r="B87">
        <v>10000</v>
      </c>
      <c r="C87">
        <v>40000</v>
      </c>
      <c r="D87" s="2">
        <v>45751</v>
      </c>
      <c r="E87" t="s">
        <v>59</v>
      </c>
      <c r="F87" s="4">
        <v>0.44092592592592594</v>
      </c>
      <c r="G87" t="s">
        <v>191</v>
      </c>
      <c r="I87">
        <v>3</v>
      </c>
      <c r="J87" t="s">
        <v>183</v>
      </c>
      <c r="K87">
        <v>91</v>
      </c>
      <c r="L87" t="s">
        <v>6060</v>
      </c>
      <c r="M87" t="s">
        <v>613</v>
      </c>
      <c r="N87" t="s">
        <v>3863</v>
      </c>
      <c r="O87" s="3">
        <v>112000</v>
      </c>
      <c r="R87" s="2">
        <v>45749</v>
      </c>
      <c r="T87">
        <v>9</v>
      </c>
      <c r="U87" s="3">
        <v>1008000</v>
      </c>
      <c r="V87" t="s">
        <v>65</v>
      </c>
      <c r="W87" t="s">
        <v>193</v>
      </c>
      <c r="X87">
        <v>0</v>
      </c>
      <c r="Y87" s="3">
        <v>1000000</v>
      </c>
      <c r="Z87" s="3">
        <v>8000</v>
      </c>
      <c r="AA87">
        <v>0</v>
      </c>
      <c r="AB87">
        <v>0</v>
      </c>
      <c r="AC87">
        <v>0</v>
      </c>
      <c r="AF87">
        <v>0</v>
      </c>
      <c r="AO87" t="s">
        <v>194</v>
      </c>
      <c r="AP87" t="s">
        <v>95</v>
      </c>
      <c r="AQ87" t="s">
        <v>13261</v>
      </c>
      <c r="AS87">
        <v>0</v>
      </c>
      <c r="AT87">
        <v>0</v>
      </c>
      <c r="AU87">
        <v>0</v>
      </c>
      <c r="AV87">
        <v>0</v>
      </c>
      <c r="AW87">
        <v>0</v>
      </c>
      <c r="AX87">
        <v>0</v>
      </c>
      <c r="BB87" t="s">
        <v>63</v>
      </c>
      <c r="BC87" t="s">
        <v>195</v>
      </c>
      <c r="BD87">
        <v>0</v>
      </c>
      <c r="BF87" t="s">
        <v>95</v>
      </c>
      <c r="BI87" t="s">
        <v>196</v>
      </c>
    </row>
    <row r="88" spans="1:61" x14ac:dyDescent="0.35">
      <c r="A88" t="s">
        <v>444</v>
      </c>
      <c r="B88">
        <v>10000</v>
      </c>
      <c r="C88">
        <v>20000</v>
      </c>
      <c r="D88" s="2">
        <v>45758</v>
      </c>
      <c r="E88" t="s">
        <v>59</v>
      </c>
      <c r="F88" s="4">
        <v>0.46591435185185187</v>
      </c>
      <c r="G88" t="s">
        <v>445</v>
      </c>
      <c r="I88">
        <v>1</v>
      </c>
      <c r="J88" t="s">
        <v>183</v>
      </c>
      <c r="K88">
        <v>79</v>
      </c>
      <c r="L88" t="s">
        <v>6076</v>
      </c>
      <c r="M88" t="s">
        <v>92</v>
      </c>
      <c r="N88" t="s">
        <v>3828</v>
      </c>
      <c r="O88" s="3">
        <v>8700</v>
      </c>
      <c r="R88" s="2">
        <v>45749</v>
      </c>
      <c r="T88">
        <v>5</v>
      </c>
      <c r="U88" s="3">
        <v>43500</v>
      </c>
      <c r="V88" t="s">
        <v>65</v>
      </c>
      <c r="W88" t="s">
        <v>446</v>
      </c>
      <c r="X88">
        <v>0</v>
      </c>
      <c r="Y88" s="3">
        <v>40910</v>
      </c>
      <c r="Z88" s="3">
        <v>2590</v>
      </c>
      <c r="AA88">
        <v>0</v>
      </c>
      <c r="AB88">
        <v>0</v>
      </c>
      <c r="AC88">
        <v>0</v>
      </c>
      <c r="AF88">
        <v>0</v>
      </c>
      <c r="AO88" t="s">
        <v>447</v>
      </c>
      <c r="AP88" t="s">
        <v>448</v>
      </c>
      <c r="AQ88" t="s">
        <v>11797</v>
      </c>
      <c r="AS88">
        <v>0</v>
      </c>
      <c r="AT88">
        <v>0</v>
      </c>
      <c r="AU88">
        <v>0</v>
      </c>
      <c r="AV88">
        <v>0</v>
      </c>
      <c r="AW88">
        <v>0</v>
      </c>
      <c r="AX88">
        <v>0</v>
      </c>
      <c r="BB88" t="s">
        <v>63</v>
      </c>
      <c r="BC88" t="s">
        <v>4464</v>
      </c>
      <c r="BD88">
        <v>0</v>
      </c>
      <c r="BF88" t="s">
        <v>448</v>
      </c>
      <c r="BI88" t="s">
        <v>449</v>
      </c>
    </row>
    <row r="89" spans="1:61" x14ac:dyDescent="0.35">
      <c r="A89" t="s">
        <v>3968</v>
      </c>
      <c r="B89">
        <v>10000</v>
      </c>
      <c r="C89">
        <v>10000</v>
      </c>
      <c r="D89" s="2">
        <v>45776</v>
      </c>
      <c r="E89" t="s">
        <v>59</v>
      </c>
      <c r="F89" t="s">
        <v>3969</v>
      </c>
      <c r="G89" t="s">
        <v>3970</v>
      </c>
      <c r="I89">
        <v>1</v>
      </c>
      <c r="J89" t="s">
        <v>183</v>
      </c>
      <c r="K89">
        <v>88</v>
      </c>
      <c r="L89" t="s">
        <v>6058</v>
      </c>
      <c r="M89" t="s">
        <v>144</v>
      </c>
      <c r="N89" t="s">
        <v>3855</v>
      </c>
      <c r="O89" s="3">
        <v>3500</v>
      </c>
      <c r="R89" s="2">
        <v>45749</v>
      </c>
      <c r="T89">
        <v>1</v>
      </c>
      <c r="U89" s="3">
        <v>3500</v>
      </c>
      <c r="V89" t="s">
        <v>65</v>
      </c>
      <c r="W89" t="s">
        <v>3971</v>
      </c>
      <c r="X89">
        <v>0</v>
      </c>
      <c r="Y89" s="3">
        <v>1500</v>
      </c>
      <c r="Z89" s="3">
        <v>2000</v>
      </c>
      <c r="AA89">
        <v>0</v>
      </c>
      <c r="AB89">
        <v>0</v>
      </c>
      <c r="AC89">
        <v>0</v>
      </c>
      <c r="AF89">
        <v>0</v>
      </c>
      <c r="AO89" t="s">
        <v>3972</v>
      </c>
      <c r="AP89" t="s">
        <v>3973</v>
      </c>
      <c r="AQ89" t="s">
        <v>9044</v>
      </c>
      <c r="AS89">
        <v>0</v>
      </c>
      <c r="AT89">
        <v>0</v>
      </c>
      <c r="AU89">
        <v>0</v>
      </c>
      <c r="AV89">
        <v>0</v>
      </c>
      <c r="AW89">
        <v>0</v>
      </c>
      <c r="AX89">
        <v>0</v>
      </c>
      <c r="BB89" t="s">
        <v>63</v>
      </c>
      <c r="BC89" t="s">
        <v>4258</v>
      </c>
      <c r="BD89">
        <v>0</v>
      </c>
      <c r="BF89" t="s">
        <v>3973</v>
      </c>
      <c r="BI89" t="s">
        <v>3974</v>
      </c>
    </row>
    <row r="90" spans="1:61" x14ac:dyDescent="0.35">
      <c r="A90" t="s">
        <v>450</v>
      </c>
      <c r="B90">
        <v>10000</v>
      </c>
      <c r="C90">
        <v>20000</v>
      </c>
      <c r="D90" s="2">
        <v>45755</v>
      </c>
      <c r="E90" t="s">
        <v>59</v>
      </c>
      <c r="F90" t="s">
        <v>451</v>
      </c>
      <c r="G90" t="s">
        <v>452</v>
      </c>
      <c r="I90">
        <v>1</v>
      </c>
      <c r="J90" t="s">
        <v>183</v>
      </c>
      <c r="K90">
        <v>110</v>
      </c>
      <c r="L90" t="s">
        <v>6070</v>
      </c>
      <c r="M90" t="s">
        <v>454</v>
      </c>
      <c r="N90" t="s">
        <v>3837</v>
      </c>
      <c r="O90" s="3">
        <v>126000</v>
      </c>
      <c r="R90" s="2">
        <v>45749</v>
      </c>
      <c r="T90">
        <v>4</v>
      </c>
      <c r="U90" s="3">
        <v>504000</v>
      </c>
      <c r="V90" t="s">
        <v>65</v>
      </c>
      <c r="W90" t="s">
        <v>455</v>
      </c>
      <c r="X90">
        <v>0</v>
      </c>
      <c r="Y90" s="3">
        <v>504000</v>
      </c>
      <c r="Z90">
        <v>0</v>
      </c>
      <c r="AA90">
        <v>0</v>
      </c>
      <c r="AB90">
        <v>0</v>
      </c>
      <c r="AC90">
        <v>0</v>
      </c>
      <c r="AF90">
        <v>0</v>
      </c>
      <c r="AO90" t="s">
        <v>456</v>
      </c>
      <c r="AP90" t="s">
        <v>203</v>
      </c>
      <c r="AQ90" t="s">
        <v>21026</v>
      </c>
      <c r="AS90">
        <v>0</v>
      </c>
      <c r="AT90">
        <v>0</v>
      </c>
      <c r="AU90">
        <v>0</v>
      </c>
      <c r="AV90">
        <v>0</v>
      </c>
      <c r="AW90">
        <v>0</v>
      </c>
      <c r="AX90">
        <v>0</v>
      </c>
      <c r="BB90" t="s">
        <v>63</v>
      </c>
      <c r="BC90" t="s">
        <v>4465</v>
      </c>
      <c r="BD90">
        <v>0</v>
      </c>
      <c r="BF90" t="s">
        <v>203</v>
      </c>
      <c r="BI90" t="s">
        <v>457</v>
      </c>
    </row>
    <row r="91" spans="1:61" x14ac:dyDescent="0.35">
      <c r="A91" t="s">
        <v>614</v>
      </c>
      <c r="B91">
        <v>10000</v>
      </c>
      <c r="C91">
        <v>10000</v>
      </c>
      <c r="D91" s="2">
        <v>45750</v>
      </c>
      <c r="E91" t="s">
        <v>59</v>
      </c>
      <c r="F91" t="s">
        <v>414</v>
      </c>
      <c r="G91" t="s">
        <v>563</v>
      </c>
      <c r="I91">
        <v>1</v>
      </c>
      <c r="J91" t="s">
        <v>183</v>
      </c>
      <c r="K91">
        <v>65</v>
      </c>
      <c r="L91" t="s">
        <v>6054</v>
      </c>
      <c r="M91" t="s">
        <v>340</v>
      </c>
      <c r="N91" t="s">
        <v>3854</v>
      </c>
      <c r="O91" s="3">
        <v>9000</v>
      </c>
      <c r="R91" s="2">
        <v>45749</v>
      </c>
      <c r="T91">
        <v>6</v>
      </c>
      <c r="U91" s="3">
        <v>54000</v>
      </c>
      <c r="V91" t="s">
        <v>65</v>
      </c>
      <c r="W91" t="s">
        <v>564</v>
      </c>
      <c r="X91">
        <v>0</v>
      </c>
      <c r="Y91" s="3">
        <v>54000</v>
      </c>
      <c r="Z91">
        <v>0</v>
      </c>
      <c r="AA91">
        <v>0</v>
      </c>
      <c r="AB91">
        <v>0</v>
      </c>
      <c r="AC91">
        <v>0</v>
      </c>
      <c r="AF91">
        <v>0</v>
      </c>
      <c r="AO91" t="s">
        <v>565</v>
      </c>
      <c r="AP91" t="s">
        <v>203</v>
      </c>
      <c r="AQ91" t="s">
        <v>21026</v>
      </c>
      <c r="AS91">
        <v>0</v>
      </c>
      <c r="AT91">
        <v>0</v>
      </c>
      <c r="AU91">
        <v>0</v>
      </c>
      <c r="AV91">
        <v>0</v>
      </c>
      <c r="AW91">
        <v>0</v>
      </c>
      <c r="AX91">
        <v>0</v>
      </c>
      <c r="BB91" t="s">
        <v>63</v>
      </c>
      <c r="BC91" t="s">
        <v>615</v>
      </c>
      <c r="BD91">
        <v>0</v>
      </c>
      <c r="BF91" t="s">
        <v>203</v>
      </c>
      <c r="BI91" t="s">
        <v>616</v>
      </c>
    </row>
    <row r="92" spans="1:61" x14ac:dyDescent="0.35">
      <c r="A92" t="s">
        <v>197</v>
      </c>
      <c r="B92">
        <v>10000</v>
      </c>
      <c r="C92">
        <v>20000</v>
      </c>
      <c r="D92" s="2">
        <v>45749</v>
      </c>
      <c r="E92" t="s">
        <v>59</v>
      </c>
      <c r="F92" t="s">
        <v>617</v>
      </c>
      <c r="G92" t="s">
        <v>199</v>
      </c>
      <c r="I92">
        <v>1</v>
      </c>
      <c r="J92" t="s">
        <v>183</v>
      </c>
      <c r="K92">
        <v>111</v>
      </c>
      <c r="L92" t="s">
        <v>6070</v>
      </c>
      <c r="M92" t="s">
        <v>352</v>
      </c>
      <c r="N92" t="s">
        <v>3798</v>
      </c>
      <c r="O92" s="3">
        <v>5625</v>
      </c>
      <c r="R92" s="2">
        <v>45749</v>
      </c>
      <c r="T92">
        <v>8</v>
      </c>
      <c r="U92" s="3">
        <v>45000</v>
      </c>
      <c r="V92" t="s">
        <v>65</v>
      </c>
      <c r="W92" t="s">
        <v>201</v>
      </c>
      <c r="X92">
        <v>0</v>
      </c>
      <c r="Y92" s="3">
        <v>45000</v>
      </c>
      <c r="Z92">
        <v>0</v>
      </c>
      <c r="AA92">
        <v>0</v>
      </c>
      <c r="AB92">
        <v>0</v>
      </c>
      <c r="AC92">
        <v>0</v>
      </c>
      <c r="AF92">
        <v>0</v>
      </c>
      <c r="AO92" t="s">
        <v>202</v>
      </c>
      <c r="AP92" t="s">
        <v>203</v>
      </c>
      <c r="AQ92" t="s">
        <v>21026</v>
      </c>
      <c r="AS92">
        <v>0</v>
      </c>
      <c r="AT92">
        <v>0</v>
      </c>
      <c r="AU92">
        <v>0</v>
      </c>
      <c r="AV92">
        <v>0</v>
      </c>
      <c r="AW92">
        <v>0</v>
      </c>
      <c r="AX92">
        <v>0</v>
      </c>
      <c r="BB92" t="s">
        <v>63</v>
      </c>
      <c r="BC92" t="s">
        <v>204</v>
      </c>
      <c r="BD92">
        <v>0</v>
      </c>
      <c r="BF92" t="s">
        <v>203</v>
      </c>
      <c r="BI92" t="s">
        <v>205</v>
      </c>
    </row>
    <row r="93" spans="1:61" x14ac:dyDescent="0.35">
      <c r="A93" t="s">
        <v>618</v>
      </c>
      <c r="B93">
        <v>10000</v>
      </c>
      <c r="C93">
        <v>10000</v>
      </c>
      <c r="D93" s="2">
        <v>45749</v>
      </c>
      <c r="E93" t="s">
        <v>59</v>
      </c>
      <c r="F93" t="s">
        <v>588</v>
      </c>
      <c r="G93" t="s">
        <v>619</v>
      </c>
      <c r="I93">
        <v>1</v>
      </c>
      <c r="J93" t="s">
        <v>183</v>
      </c>
      <c r="K93">
        <v>61</v>
      </c>
      <c r="L93" t="s">
        <v>6046</v>
      </c>
      <c r="M93" t="s">
        <v>209</v>
      </c>
      <c r="N93" t="s">
        <v>3802</v>
      </c>
      <c r="O93" s="3">
        <v>1000</v>
      </c>
      <c r="R93" s="2">
        <v>45749</v>
      </c>
      <c r="T93">
        <v>4</v>
      </c>
      <c r="U93" s="3">
        <v>4000</v>
      </c>
      <c r="V93" t="s">
        <v>65</v>
      </c>
      <c r="W93" t="s">
        <v>620</v>
      </c>
      <c r="X93">
        <v>0</v>
      </c>
      <c r="Y93" s="3">
        <v>4000</v>
      </c>
      <c r="Z93">
        <v>0</v>
      </c>
      <c r="AA93">
        <v>0</v>
      </c>
      <c r="AB93">
        <v>0</v>
      </c>
      <c r="AC93">
        <v>0</v>
      </c>
      <c r="AF93">
        <v>0</v>
      </c>
      <c r="AO93" t="s">
        <v>621</v>
      </c>
      <c r="AP93" t="s">
        <v>622</v>
      </c>
      <c r="AQ93" t="s">
        <v>24955</v>
      </c>
      <c r="AS93">
        <v>0</v>
      </c>
      <c r="AT93">
        <v>0</v>
      </c>
      <c r="AU93">
        <v>0</v>
      </c>
      <c r="AV93">
        <v>0</v>
      </c>
      <c r="AW93">
        <v>0</v>
      </c>
      <c r="AX93">
        <v>0</v>
      </c>
      <c r="BB93" t="s">
        <v>63</v>
      </c>
      <c r="BC93" t="s">
        <v>623</v>
      </c>
      <c r="BD93">
        <v>0</v>
      </c>
      <c r="BF93" t="s">
        <v>622</v>
      </c>
      <c r="BI93" t="s">
        <v>624</v>
      </c>
    </row>
    <row r="94" spans="1:61" x14ac:dyDescent="0.35">
      <c r="A94" t="s">
        <v>625</v>
      </c>
      <c r="B94">
        <v>10000</v>
      </c>
      <c r="C94">
        <v>10000</v>
      </c>
      <c r="D94" s="2">
        <v>45750</v>
      </c>
      <c r="E94" t="s">
        <v>59</v>
      </c>
      <c r="F94" s="4">
        <v>0.42329861111111111</v>
      </c>
      <c r="G94" t="s">
        <v>626</v>
      </c>
      <c r="I94">
        <v>1</v>
      </c>
      <c r="J94" t="s">
        <v>183</v>
      </c>
      <c r="K94">
        <v>82</v>
      </c>
      <c r="L94" t="s">
        <v>6055</v>
      </c>
      <c r="M94" t="s">
        <v>352</v>
      </c>
      <c r="N94" t="s">
        <v>3798</v>
      </c>
      <c r="O94" s="3">
        <v>15000</v>
      </c>
      <c r="R94" s="2">
        <v>45749</v>
      </c>
      <c r="T94">
        <v>2</v>
      </c>
      <c r="U94" s="3">
        <v>30000</v>
      </c>
      <c r="V94" t="s">
        <v>65</v>
      </c>
      <c r="W94" t="s">
        <v>627</v>
      </c>
      <c r="X94">
        <v>0</v>
      </c>
      <c r="Y94" s="3">
        <v>30000</v>
      </c>
      <c r="Z94">
        <v>0</v>
      </c>
      <c r="AA94">
        <v>0</v>
      </c>
      <c r="AB94">
        <v>0</v>
      </c>
      <c r="AC94">
        <v>0</v>
      </c>
      <c r="AF94">
        <v>0</v>
      </c>
      <c r="AO94" t="s">
        <v>628</v>
      </c>
      <c r="AP94" t="s">
        <v>629</v>
      </c>
      <c r="AQ94" t="s">
        <v>26176</v>
      </c>
      <c r="AS94">
        <v>0</v>
      </c>
      <c r="AT94">
        <v>0</v>
      </c>
      <c r="AU94">
        <v>0</v>
      </c>
      <c r="AV94">
        <v>0</v>
      </c>
      <c r="AW94">
        <v>0</v>
      </c>
      <c r="AX94">
        <v>0</v>
      </c>
      <c r="BB94" t="s">
        <v>63</v>
      </c>
      <c r="BC94" t="s">
        <v>630</v>
      </c>
      <c r="BD94">
        <v>0</v>
      </c>
      <c r="BF94" t="s">
        <v>629</v>
      </c>
      <c r="BI94" t="s">
        <v>631</v>
      </c>
    </row>
    <row r="95" spans="1:61" x14ac:dyDescent="0.35">
      <c r="A95" t="s">
        <v>632</v>
      </c>
      <c r="B95">
        <v>10000</v>
      </c>
      <c r="C95">
        <v>10000</v>
      </c>
      <c r="D95" s="2">
        <v>45749</v>
      </c>
      <c r="E95" t="s">
        <v>59</v>
      </c>
      <c r="F95" t="s">
        <v>633</v>
      </c>
      <c r="G95" t="s">
        <v>570</v>
      </c>
      <c r="I95">
        <v>1</v>
      </c>
      <c r="J95" t="s">
        <v>183</v>
      </c>
      <c r="K95">
        <v>46</v>
      </c>
      <c r="L95" t="s">
        <v>6049</v>
      </c>
      <c r="M95" t="s">
        <v>231</v>
      </c>
      <c r="N95" t="s">
        <v>3809</v>
      </c>
      <c r="O95">
        <v>258</v>
      </c>
      <c r="R95" s="2">
        <v>45749</v>
      </c>
      <c r="T95">
        <v>4</v>
      </c>
      <c r="U95" s="3">
        <v>1032</v>
      </c>
      <c r="V95" t="s">
        <v>65</v>
      </c>
      <c r="W95">
        <v>112887410001</v>
      </c>
      <c r="X95">
        <v>0</v>
      </c>
      <c r="Y95" s="3">
        <v>1030</v>
      </c>
      <c r="Z95">
        <v>2</v>
      </c>
      <c r="AA95">
        <v>0</v>
      </c>
      <c r="AB95">
        <v>0</v>
      </c>
      <c r="AC95">
        <v>0</v>
      </c>
      <c r="AF95">
        <v>0</v>
      </c>
      <c r="AO95">
        <v>11288741</v>
      </c>
      <c r="AP95" t="s">
        <v>571</v>
      </c>
      <c r="AQ95" t="s">
        <v>14937</v>
      </c>
      <c r="AS95">
        <v>0</v>
      </c>
      <c r="AT95">
        <v>0</v>
      </c>
      <c r="AU95">
        <v>0</v>
      </c>
      <c r="AV95">
        <v>0</v>
      </c>
      <c r="AW95">
        <v>0</v>
      </c>
      <c r="AX95">
        <v>0</v>
      </c>
      <c r="BB95" t="s">
        <v>63</v>
      </c>
      <c r="BC95" t="s">
        <v>634</v>
      </c>
      <c r="BD95">
        <v>0</v>
      </c>
      <c r="BF95" t="s">
        <v>571</v>
      </c>
      <c r="BI95" t="s">
        <v>635</v>
      </c>
    </row>
    <row r="96" spans="1:61" x14ac:dyDescent="0.35">
      <c r="A96" t="s">
        <v>636</v>
      </c>
      <c r="B96">
        <v>10000</v>
      </c>
      <c r="C96">
        <v>10000</v>
      </c>
      <c r="D96" s="2">
        <v>45749</v>
      </c>
      <c r="E96" t="s">
        <v>59</v>
      </c>
      <c r="F96" s="4">
        <v>0.47282407407407406</v>
      </c>
      <c r="G96" t="s">
        <v>570</v>
      </c>
      <c r="I96">
        <v>1</v>
      </c>
      <c r="J96" t="s">
        <v>183</v>
      </c>
      <c r="K96">
        <v>46</v>
      </c>
      <c r="L96" t="s">
        <v>6049</v>
      </c>
      <c r="M96" t="s">
        <v>231</v>
      </c>
      <c r="N96" t="s">
        <v>3809</v>
      </c>
      <c r="O96">
        <v>258</v>
      </c>
      <c r="R96" s="2">
        <v>45749</v>
      </c>
      <c r="T96">
        <v>4</v>
      </c>
      <c r="U96" s="3">
        <v>1032</v>
      </c>
      <c r="V96" t="s">
        <v>65</v>
      </c>
      <c r="W96">
        <v>112887590001</v>
      </c>
      <c r="X96">
        <v>0</v>
      </c>
      <c r="Y96" s="3">
        <v>1030</v>
      </c>
      <c r="Z96">
        <v>2</v>
      </c>
      <c r="AA96">
        <v>0</v>
      </c>
      <c r="AB96">
        <v>0</v>
      </c>
      <c r="AC96">
        <v>0</v>
      </c>
      <c r="AF96">
        <v>0</v>
      </c>
      <c r="AO96">
        <v>11288759</v>
      </c>
      <c r="AP96" t="s">
        <v>571</v>
      </c>
      <c r="AQ96" t="s">
        <v>14937</v>
      </c>
      <c r="AS96">
        <v>0</v>
      </c>
      <c r="AT96">
        <v>0</v>
      </c>
      <c r="AU96">
        <v>0</v>
      </c>
      <c r="AV96">
        <v>0</v>
      </c>
      <c r="AW96">
        <v>0</v>
      </c>
      <c r="AX96">
        <v>0</v>
      </c>
      <c r="BB96" t="s">
        <v>63</v>
      </c>
      <c r="BC96" t="s">
        <v>637</v>
      </c>
      <c r="BD96">
        <v>0</v>
      </c>
      <c r="BF96" t="s">
        <v>571</v>
      </c>
      <c r="BI96" t="s">
        <v>638</v>
      </c>
    </row>
    <row r="97" spans="1:61" x14ac:dyDescent="0.35">
      <c r="A97" t="s">
        <v>639</v>
      </c>
      <c r="B97">
        <v>10000</v>
      </c>
      <c r="C97">
        <v>10000</v>
      </c>
      <c r="D97" s="2">
        <v>45749</v>
      </c>
      <c r="E97" t="s">
        <v>59</v>
      </c>
      <c r="F97" s="4">
        <v>0.47282407407407406</v>
      </c>
      <c r="G97" t="s">
        <v>570</v>
      </c>
      <c r="I97">
        <v>1</v>
      </c>
      <c r="J97" t="s">
        <v>183</v>
      </c>
      <c r="K97">
        <v>46</v>
      </c>
      <c r="L97" t="s">
        <v>6049</v>
      </c>
      <c r="M97" t="s">
        <v>231</v>
      </c>
      <c r="N97" t="s">
        <v>3809</v>
      </c>
      <c r="O97">
        <v>258</v>
      </c>
      <c r="R97" s="2">
        <v>45749</v>
      </c>
      <c r="T97">
        <v>4</v>
      </c>
      <c r="U97" s="3">
        <v>1032</v>
      </c>
      <c r="V97" t="s">
        <v>65</v>
      </c>
      <c r="W97">
        <v>112887590001</v>
      </c>
      <c r="X97">
        <v>0</v>
      </c>
      <c r="Y97" s="3">
        <v>1030</v>
      </c>
      <c r="Z97">
        <v>2</v>
      </c>
      <c r="AA97">
        <v>0</v>
      </c>
      <c r="AB97">
        <v>0</v>
      </c>
      <c r="AC97">
        <v>0</v>
      </c>
      <c r="AF97">
        <v>0</v>
      </c>
      <c r="AO97">
        <v>11288759</v>
      </c>
      <c r="AP97" t="s">
        <v>571</v>
      </c>
      <c r="AQ97" t="s">
        <v>14937</v>
      </c>
      <c r="AS97">
        <v>0</v>
      </c>
      <c r="AT97">
        <v>0</v>
      </c>
      <c r="AU97">
        <v>0</v>
      </c>
      <c r="AV97">
        <v>0</v>
      </c>
      <c r="AW97">
        <v>0</v>
      </c>
      <c r="AX97">
        <v>0</v>
      </c>
      <c r="BB97" t="s">
        <v>63</v>
      </c>
      <c r="BC97" t="s">
        <v>640</v>
      </c>
      <c r="BD97">
        <v>0</v>
      </c>
      <c r="BF97" t="s">
        <v>571</v>
      </c>
      <c r="BI97" t="s">
        <v>641</v>
      </c>
    </row>
    <row r="98" spans="1:61" x14ac:dyDescent="0.35">
      <c r="A98" t="s">
        <v>642</v>
      </c>
      <c r="B98">
        <v>10000</v>
      </c>
      <c r="C98">
        <v>10000</v>
      </c>
      <c r="D98" s="2">
        <v>45749</v>
      </c>
      <c r="E98" t="s">
        <v>59</v>
      </c>
      <c r="F98" t="s">
        <v>576</v>
      </c>
      <c r="G98" t="s">
        <v>570</v>
      </c>
      <c r="I98">
        <v>1</v>
      </c>
      <c r="J98" t="s">
        <v>183</v>
      </c>
      <c r="K98">
        <v>46</v>
      </c>
      <c r="L98" t="s">
        <v>6049</v>
      </c>
      <c r="M98" t="s">
        <v>231</v>
      </c>
      <c r="N98" t="s">
        <v>3809</v>
      </c>
      <c r="O98">
        <v>258</v>
      </c>
      <c r="R98" s="2">
        <v>45749</v>
      </c>
      <c r="T98">
        <v>4</v>
      </c>
      <c r="U98" s="3">
        <v>1032</v>
      </c>
      <c r="V98" t="s">
        <v>65</v>
      </c>
      <c r="W98">
        <v>112887830001</v>
      </c>
      <c r="X98">
        <v>0</v>
      </c>
      <c r="Y98" s="3">
        <v>1030</v>
      </c>
      <c r="Z98">
        <v>2</v>
      </c>
      <c r="AA98">
        <v>0</v>
      </c>
      <c r="AB98">
        <v>0</v>
      </c>
      <c r="AC98">
        <v>0</v>
      </c>
      <c r="AF98">
        <v>0</v>
      </c>
      <c r="AO98">
        <v>11288783</v>
      </c>
      <c r="AP98" t="s">
        <v>571</v>
      </c>
      <c r="AQ98" t="s">
        <v>14937</v>
      </c>
      <c r="AS98">
        <v>0</v>
      </c>
      <c r="AT98">
        <v>0</v>
      </c>
      <c r="AU98">
        <v>0</v>
      </c>
      <c r="AV98">
        <v>0</v>
      </c>
      <c r="AW98">
        <v>0</v>
      </c>
      <c r="AX98">
        <v>0</v>
      </c>
      <c r="BB98" t="s">
        <v>63</v>
      </c>
      <c r="BC98" t="s">
        <v>643</v>
      </c>
      <c r="BD98">
        <v>0</v>
      </c>
      <c r="BF98" t="s">
        <v>571</v>
      </c>
      <c r="BI98" t="s">
        <v>644</v>
      </c>
    </row>
    <row r="99" spans="1:61" x14ac:dyDescent="0.35">
      <c r="A99" t="s">
        <v>645</v>
      </c>
      <c r="B99">
        <v>10000</v>
      </c>
      <c r="C99">
        <v>10000</v>
      </c>
      <c r="D99" s="2">
        <v>45751</v>
      </c>
      <c r="E99" t="s">
        <v>59</v>
      </c>
      <c r="F99" t="s">
        <v>646</v>
      </c>
      <c r="G99" t="s">
        <v>647</v>
      </c>
      <c r="I99">
        <v>1</v>
      </c>
      <c r="J99" t="s">
        <v>183</v>
      </c>
      <c r="K99">
        <v>29</v>
      </c>
      <c r="L99" t="s">
        <v>6061</v>
      </c>
      <c r="M99" t="s">
        <v>648</v>
      </c>
      <c r="N99" t="s">
        <v>3810</v>
      </c>
      <c r="O99" s="3">
        <v>24000</v>
      </c>
      <c r="R99" s="2">
        <v>45749</v>
      </c>
      <c r="T99">
        <v>2</v>
      </c>
      <c r="U99" s="3">
        <v>48000</v>
      </c>
      <c r="V99" t="s">
        <v>65</v>
      </c>
      <c r="W99" t="s">
        <v>649</v>
      </c>
      <c r="X99">
        <v>0</v>
      </c>
      <c r="Y99" s="3">
        <v>48000</v>
      </c>
      <c r="Z99">
        <v>0</v>
      </c>
      <c r="AA99">
        <v>0</v>
      </c>
      <c r="AB99">
        <v>0</v>
      </c>
      <c r="AC99">
        <v>0</v>
      </c>
      <c r="AF99">
        <v>0</v>
      </c>
      <c r="AO99" t="s">
        <v>650</v>
      </c>
      <c r="AP99" t="s">
        <v>275</v>
      </c>
      <c r="AQ99" t="s">
        <v>21306</v>
      </c>
      <c r="AS99">
        <v>0</v>
      </c>
      <c r="AT99">
        <v>0</v>
      </c>
      <c r="AU99">
        <v>0</v>
      </c>
      <c r="AV99">
        <v>0</v>
      </c>
      <c r="AW99">
        <v>0</v>
      </c>
      <c r="AX99">
        <v>0</v>
      </c>
      <c r="BB99" t="s">
        <v>63</v>
      </c>
      <c r="BC99" t="s">
        <v>651</v>
      </c>
      <c r="BD99">
        <v>0</v>
      </c>
      <c r="BF99" t="s">
        <v>275</v>
      </c>
      <c r="BI99" t="s">
        <v>652</v>
      </c>
    </row>
    <row r="100" spans="1:61" x14ac:dyDescent="0.35">
      <c r="A100" t="s">
        <v>458</v>
      </c>
      <c r="B100">
        <v>10000</v>
      </c>
      <c r="C100">
        <v>10000</v>
      </c>
      <c r="D100" s="2">
        <v>45754</v>
      </c>
      <c r="E100" t="s">
        <v>59</v>
      </c>
      <c r="F100" t="s">
        <v>459</v>
      </c>
      <c r="G100" t="s">
        <v>460</v>
      </c>
      <c r="I100">
        <v>1</v>
      </c>
      <c r="J100" t="s">
        <v>183</v>
      </c>
      <c r="K100">
        <v>12</v>
      </c>
      <c r="L100" t="s">
        <v>6062</v>
      </c>
      <c r="M100" t="s">
        <v>462</v>
      </c>
      <c r="N100" t="s">
        <v>3804</v>
      </c>
      <c r="O100" s="3">
        <v>42000</v>
      </c>
      <c r="R100" s="2">
        <v>45749</v>
      </c>
      <c r="T100">
        <v>1</v>
      </c>
      <c r="U100" s="3">
        <v>42000</v>
      </c>
      <c r="V100" t="s">
        <v>65</v>
      </c>
      <c r="W100" t="s">
        <v>463</v>
      </c>
      <c r="X100">
        <v>0</v>
      </c>
      <c r="Y100" s="3">
        <v>42000</v>
      </c>
      <c r="Z100">
        <v>0</v>
      </c>
      <c r="AA100">
        <v>0</v>
      </c>
      <c r="AB100">
        <v>0</v>
      </c>
      <c r="AC100">
        <v>0</v>
      </c>
      <c r="AF100">
        <v>0</v>
      </c>
      <c r="AO100" t="s">
        <v>464</v>
      </c>
      <c r="AP100" t="s">
        <v>465</v>
      </c>
      <c r="AQ100" t="s">
        <v>15009</v>
      </c>
      <c r="AS100">
        <v>0</v>
      </c>
      <c r="AT100">
        <v>0</v>
      </c>
      <c r="AU100">
        <v>0</v>
      </c>
      <c r="AV100">
        <v>0</v>
      </c>
      <c r="AW100">
        <v>0</v>
      </c>
      <c r="AX100">
        <v>0</v>
      </c>
      <c r="BB100" t="s">
        <v>63</v>
      </c>
      <c r="BC100" t="s">
        <v>4466</v>
      </c>
      <c r="BD100">
        <v>0</v>
      </c>
      <c r="BF100" t="s">
        <v>465</v>
      </c>
      <c r="BI100" t="s">
        <v>466</v>
      </c>
    </row>
    <row r="101" spans="1:61" x14ac:dyDescent="0.35">
      <c r="A101" t="s">
        <v>467</v>
      </c>
      <c r="B101">
        <v>10000</v>
      </c>
      <c r="C101">
        <v>30000</v>
      </c>
      <c r="D101" s="2">
        <v>45749</v>
      </c>
      <c r="E101" t="s">
        <v>59</v>
      </c>
      <c r="F101" t="s">
        <v>468</v>
      </c>
      <c r="G101" t="s">
        <v>469</v>
      </c>
      <c r="I101">
        <v>1</v>
      </c>
      <c r="J101" t="s">
        <v>183</v>
      </c>
      <c r="K101">
        <v>94</v>
      </c>
      <c r="L101" t="s">
        <v>6050</v>
      </c>
      <c r="M101" t="s">
        <v>471</v>
      </c>
      <c r="N101" t="e">
        <v>#N/A</v>
      </c>
      <c r="O101" s="3">
        <v>5000</v>
      </c>
      <c r="R101" s="2">
        <v>45749</v>
      </c>
      <c r="T101">
        <v>4</v>
      </c>
      <c r="U101" s="3">
        <v>20000</v>
      </c>
      <c r="V101" t="s">
        <v>65</v>
      </c>
      <c r="W101" t="s">
        <v>472</v>
      </c>
      <c r="X101">
        <v>0</v>
      </c>
      <c r="Y101" s="3">
        <v>20000</v>
      </c>
      <c r="Z101">
        <v>0</v>
      </c>
      <c r="AA101">
        <v>0</v>
      </c>
      <c r="AB101">
        <v>0</v>
      </c>
      <c r="AC101">
        <v>0</v>
      </c>
      <c r="AF101">
        <v>0</v>
      </c>
      <c r="AO101" t="s">
        <v>473</v>
      </c>
      <c r="AP101" t="s">
        <v>84</v>
      </c>
      <c r="AQ101" t="s">
        <v>14396</v>
      </c>
      <c r="AS101">
        <v>0</v>
      </c>
      <c r="AT101">
        <v>0</v>
      </c>
      <c r="AU101">
        <v>0</v>
      </c>
      <c r="AV101">
        <v>0</v>
      </c>
      <c r="AW101">
        <v>0</v>
      </c>
      <c r="AX101">
        <v>0</v>
      </c>
      <c r="BB101" t="s">
        <v>63</v>
      </c>
      <c r="BC101" t="s">
        <v>4467</v>
      </c>
      <c r="BD101">
        <v>0</v>
      </c>
      <c r="BF101" t="s">
        <v>84</v>
      </c>
      <c r="BI101" t="s">
        <v>474</v>
      </c>
    </row>
    <row r="102" spans="1:61" x14ac:dyDescent="0.35">
      <c r="A102" t="s">
        <v>653</v>
      </c>
      <c r="B102">
        <v>10000</v>
      </c>
      <c r="C102">
        <v>20000</v>
      </c>
      <c r="D102" s="2">
        <v>45749</v>
      </c>
      <c r="E102" t="s">
        <v>59</v>
      </c>
      <c r="F102" t="s">
        <v>588</v>
      </c>
      <c r="G102" t="s">
        <v>79</v>
      </c>
      <c r="I102">
        <v>1</v>
      </c>
      <c r="J102" t="s">
        <v>183</v>
      </c>
      <c r="K102">
        <v>94</v>
      </c>
      <c r="L102" t="s">
        <v>6050</v>
      </c>
      <c r="M102" t="s">
        <v>81</v>
      </c>
      <c r="N102" t="s">
        <v>3825</v>
      </c>
      <c r="O102" s="3">
        <v>5000</v>
      </c>
      <c r="R102" s="2">
        <v>45749</v>
      </c>
      <c r="T102">
        <v>4</v>
      </c>
      <c r="U102" s="3">
        <v>20000</v>
      </c>
      <c r="V102" t="s">
        <v>65</v>
      </c>
      <c r="W102" t="s">
        <v>472</v>
      </c>
      <c r="X102">
        <v>0</v>
      </c>
      <c r="Y102" s="3">
        <v>20000</v>
      </c>
      <c r="Z102">
        <v>0</v>
      </c>
      <c r="AA102">
        <v>0</v>
      </c>
      <c r="AB102">
        <v>0</v>
      </c>
      <c r="AC102">
        <v>0</v>
      </c>
      <c r="AF102">
        <v>0</v>
      </c>
      <c r="AO102" t="s">
        <v>473</v>
      </c>
      <c r="AP102" t="s">
        <v>84</v>
      </c>
      <c r="AQ102" t="s">
        <v>14396</v>
      </c>
      <c r="AS102">
        <v>0</v>
      </c>
      <c r="AT102">
        <v>0</v>
      </c>
      <c r="AU102">
        <v>0</v>
      </c>
      <c r="AV102">
        <v>0</v>
      </c>
      <c r="AW102">
        <v>0</v>
      </c>
      <c r="AX102">
        <v>0</v>
      </c>
      <c r="BB102" t="s">
        <v>63</v>
      </c>
      <c r="BC102" t="s">
        <v>654</v>
      </c>
      <c r="BD102">
        <v>0</v>
      </c>
      <c r="BF102" t="s">
        <v>84</v>
      </c>
      <c r="BI102" t="s">
        <v>655</v>
      </c>
    </row>
    <row r="103" spans="1:61" x14ac:dyDescent="0.35">
      <c r="A103" t="s">
        <v>656</v>
      </c>
      <c r="B103">
        <v>10000</v>
      </c>
      <c r="C103">
        <v>20000</v>
      </c>
      <c r="D103" s="2">
        <v>45751</v>
      </c>
      <c r="E103" t="s">
        <v>59</v>
      </c>
      <c r="F103" t="s">
        <v>657</v>
      </c>
      <c r="G103">
        <v>10620258046</v>
      </c>
      <c r="I103">
        <v>2</v>
      </c>
      <c r="J103" t="s">
        <v>183</v>
      </c>
      <c r="K103">
        <v>77</v>
      </c>
      <c r="L103" t="s">
        <v>6043</v>
      </c>
      <c r="M103" t="s">
        <v>192</v>
      </c>
      <c r="N103" t="s">
        <v>3848</v>
      </c>
      <c r="O103" s="3">
        <v>1285</v>
      </c>
      <c r="R103" s="2">
        <v>45749</v>
      </c>
      <c r="T103">
        <v>88</v>
      </c>
      <c r="U103" s="3">
        <v>113080</v>
      </c>
      <c r="V103" t="s">
        <v>65</v>
      </c>
      <c r="W103" t="s">
        <v>658</v>
      </c>
      <c r="X103">
        <v>0</v>
      </c>
      <c r="Y103" s="3">
        <v>100000</v>
      </c>
      <c r="Z103" s="3">
        <v>13080</v>
      </c>
      <c r="AA103">
        <v>0</v>
      </c>
      <c r="AB103">
        <v>0</v>
      </c>
      <c r="AC103">
        <v>0</v>
      </c>
      <c r="AF103">
        <v>0</v>
      </c>
      <c r="AO103" t="s">
        <v>659</v>
      </c>
      <c r="AP103" t="s">
        <v>108</v>
      </c>
      <c r="AQ103" t="s">
        <v>13404</v>
      </c>
      <c r="AS103">
        <v>0</v>
      </c>
      <c r="AT103">
        <v>0</v>
      </c>
      <c r="AU103">
        <v>0</v>
      </c>
      <c r="AV103">
        <v>0</v>
      </c>
      <c r="AW103">
        <v>0</v>
      </c>
      <c r="AX103">
        <v>0</v>
      </c>
      <c r="BB103" t="s">
        <v>63</v>
      </c>
      <c r="BC103" t="s">
        <v>660</v>
      </c>
      <c r="BD103">
        <v>0</v>
      </c>
      <c r="BF103" t="s">
        <v>108</v>
      </c>
      <c r="BI103" t="s">
        <v>661</v>
      </c>
    </row>
    <row r="104" spans="1:61" x14ac:dyDescent="0.35">
      <c r="A104" t="s">
        <v>662</v>
      </c>
      <c r="B104">
        <v>10000</v>
      </c>
      <c r="C104">
        <v>30000</v>
      </c>
      <c r="D104" s="2">
        <v>45750</v>
      </c>
      <c r="E104" t="s">
        <v>59</v>
      </c>
      <c r="F104" t="s">
        <v>663</v>
      </c>
      <c r="G104" t="s">
        <v>238</v>
      </c>
      <c r="I104">
        <v>2</v>
      </c>
      <c r="J104" t="s">
        <v>183</v>
      </c>
      <c r="K104">
        <v>60</v>
      </c>
      <c r="L104" t="s">
        <v>6048</v>
      </c>
      <c r="M104" t="s">
        <v>664</v>
      </c>
      <c r="N104" t="s">
        <v>3846</v>
      </c>
      <c r="O104" s="3">
        <v>3900</v>
      </c>
      <c r="R104" s="2">
        <v>45749</v>
      </c>
      <c r="T104">
        <v>1</v>
      </c>
      <c r="U104" s="3">
        <v>3900</v>
      </c>
      <c r="V104" t="s">
        <v>65</v>
      </c>
      <c r="W104" t="s">
        <v>665</v>
      </c>
      <c r="X104">
        <v>0</v>
      </c>
      <c r="Y104" s="3">
        <v>2000</v>
      </c>
      <c r="Z104" s="3">
        <v>1900</v>
      </c>
      <c r="AA104">
        <v>0</v>
      </c>
      <c r="AB104">
        <v>0</v>
      </c>
      <c r="AC104">
        <v>0</v>
      </c>
      <c r="AF104">
        <v>0</v>
      </c>
      <c r="AO104" t="s">
        <v>666</v>
      </c>
      <c r="AP104" t="s">
        <v>162</v>
      </c>
      <c r="AQ104" t="s">
        <v>8373</v>
      </c>
      <c r="AS104">
        <v>0</v>
      </c>
      <c r="AT104">
        <v>0</v>
      </c>
      <c r="AU104">
        <v>0</v>
      </c>
      <c r="AV104">
        <v>0</v>
      </c>
      <c r="AW104">
        <v>0</v>
      </c>
      <c r="AX104">
        <v>0</v>
      </c>
      <c r="BB104" t="s">
        <v>63</v>
      </c>
      <c r="BC104" t="s">
        <v>667</v>
      </c>
      <c r="BD104">
        <v>0</v>
      </c>
      <c r="BF104" t="s">
        <v>162</v>
      </c>
      <c r="BI104" t="s">
        <v>242</v>
      </c>
    </row>
    <row r="105" spans="1:61" x14ac:dyDescent="0.35">
      <c r="A105" t="s">
        <v>668</v>
      </c>
      <c r="B105">
        <v>10000</v>
      </c>
      <c r="C105">
        <v>20000</v>
      </c>
      <c r="D105" s="2">
        <v>45750</v>
      </c>
      <c r="E105" t="s">
        <v>59</v>
      </c>
      <c r="F105" t="s">
        <v>669</v>
      </c>
      <c r="G105" t="s">
        <v>238</v>
      </c>
      <c r="I105">
        <v>2</v>
      </c>
      <c r="J105" t="s">
        <v>183</v>
      </c>
      <c r="K105">
        <v>60</v>
      </c>
      <c r="L105" t="s">
        <v>6048</v>
      </c>
      <c r="M105" t="s">
        <v>222</v>
      </c>
      <c r="N105" t="s">
        <v>3835</v>
      </c>
      <c r="O105" s="3">
        <v>18000</v>
      </c>
      <c r="R105" s="2">
        <v>45749</v>
      </c>
      <c r="T105">
        <v>1</v>
      </c>
      <c r="U105" s="3">
        <v>18000</v>
      </c>
      <c r="V105" t="s">
        <v>65</v>
      </c>
      <c r="W105" t="s">
        <v>670</v>
      </c>
      <c r="X105">
        <v>0</v>
      </c>
      <c r="Y105" s="3">
        <v>15000</v>
      </c>
      <c r="Z105" s="3">
        <v>3000</v>
      </c>
      <c r="AA105">
        <v>0</v>
      </c>
      <c r="AB105">
        <v>0</v>
      </c>
      <c r="AC105">
        <v>0</v>
      </c>
      <c r="AF105">
        <v>0</v>
      </c>
      <c r="AO105" t="s">
        <v>671</v>
      </c>
      <c r="AP105" t="s">
        <v>162</v>
      </c>
      <c r="AQ105" t="s">
        <v>8373</v>
      </c>
      <c r="AS105">
        <v>0</v>
      </c>
      <c r="AT105">
        <v>0</v>
      </c>
      <c r="AU105">
        <v>0</v>
      </c>
      <c r="AV105">
        <v>0</v>
      </c>
      <c r="AW105">
        <v>0</v>
      </c>
      <c r="AX105">
        <v>0</v>
      </c>
      <c r="BB105" t="s">
        <v>63</v>
      </c>
      <c r="BC105" t="s">
        <v>672</v>
      </c>
      <c r="BD105">
        <v>0</v>
      </c>
      <c r="BF105" t="s">
        <v>162</v>
      </c>
      <c r="BI105" t="s">
        <v>242</v>
      </c>
    </row>
    <row r="106" spans="1:61" x14ac:dyDescent="0.35">
      <c r="A106" t="s">
        <v>673</v>
      </c>
      <c r="B106">
        <v>10000</v>
      </c>
      <c r="C106">
        <v>20000</v>
      </c>
      <c r="D106" s="2">
        <v>45749</v>
      </c>
      <c r="E106" t="s">
        <v>59</v>
      </c>
      <c r="F106" t="s">
        <v>198</v>
      </c>
      <c r="G106" t="s">
        <v>238</v>
      </c>
      <c r="I106">
        <v>2</v>
      </c>
      <c r="J106" t="s">
        <v>183</v>
      </c>
      <c r="K106">
        <v>60</v>
      </c>
      <c r="L106" t="s">
        <v>6048</v>
      </c>
      <c r="M106" t="s">
        <v>222</v>
      </c>
      <c r="N106" t="s">
        <v>3835</v>
      </c>
      <c r="O106" s="3">
        <v>2000</v>
      </c>
      <c r="R106" s="2">
        <v>45749</v>
      </c>
      <c r="T106">
        <v>1</v>
      </c>
      <c r="U106" s="3">
        <v>2000</v>
      </c>
      <c r="V106" t="s">
        <v>65</v>
      </c>
      <c r="W106" t="s">
        <v>674</v>
      </c>
      <c r="X106">
        <v>0</v>
      </c>
      <c r="Y106" s="3">
        <v>1000</v>
      </c>
      <c r="Z106" s="3">
        <v>1000</v>
      </c>
      <c r="AA106">
        <v>0</v>
      </c>
      <c r="AB106">
        <v>0</v>
      </c>
      <c r="AC106">
        <v>0</v>
      </c>
      <c r="AF106">
        <v>0</v>
      </c>
      <c r="AO106" t="s">
        <v>675</v>
      </c>
      <c r="AP106" t="s">
        <v>162</v>
      </c>
      <c r="AQ106" t="s">
        <v>8373</v>
      </c>
      <c r="AS106">
        <v>0</v>
      </c>
      <c r="AT106">
        <v>0</v>
      </c>
      <c r="AU106">
        <v>0</v>
      </c>
      <c r="AV106">
        <v>0</v>
      </c>
      <c r="AW106">
        <v>0</v>
      </c>
      <c r="AX106">
        <v>0</v>
      </c>
      <c r="BB106" t="s">
        <v>63</v>
      </c>
      <c r="BC106" t="s">
        <v>676</v>
      </c>
      <c r="BD106">
        <v>0</v>
      </c>
      <c r="BF106" t="s">
        <v>162</v>
      </c>
      <c r="BI106" t="s">
        <v>242</v>
      </c>
    </row>
    <row r="107" spans="1:61" x14ac:dyDescent="0.35">
      <c r="A107" t="s">
        <v>677</v>
      </c>
      <c r="B107">
        <v>10000</v>
      </c>
      <c r="C107">
        <v>20000</v>
      </c>
      <c r="D107" s="2">
        <v>45749</v>
      </c>
      <c r="E107" t="s">
        <v>59</v>
      </c>
      <c r="F107" t="s">
        <v>678</v>
      </c>
      <c r="G107" t="s">
        <v>238</v>
      </c>
      <c r="I107">
        <v>2</v>
      </c>
      <c r="J107" t="s">
        <v>183</v>
      </c>
      <c r="K107">
        <v>60</v>
      </c>
      <c r="L107" t="s">
        <v>6048</v>
      </c>
      <c r="M107" t="s">
        <v>664</v>
      </c>
      <c r="N107" t="s">
        <v>3846</v>
      </c>
      <c r="O107" s="3">
        <v>4000</v>
      </c>
      <c r="R107" s="2">
        <v>45749</v>
      </c>
      <c r="T107">
        <v>1</v>
      </c>
      <c r="U107" s="3">
        <v>4000</v>
      </c>
      <c r="V107" t="s">
        <v>65</v>
      </c>
      <c r="W107" t="s">
        <v>679</v>
      </c>
      <c r="X107">
        <v>0</v>
      </c>
      <c r="Y107" s="3">
        <v>2000</v>
      </c>
      <c r="Z107" s="3">
        <v>2000</v>
      </c>
      <c r="AA107">
        <v>0</v>
      </c>
      <c r="AB107">
        <v>0</v>
      </c>
      <c r="AC107">
        <v>0</v>
      </c>
      <c r="AF107">
        <v>0</v>
      </c>
      <c r="AO107" t="s">
        <v>680</v>
      </c>
      <c r="AP107" t="s">
        <v>162</v>
      </c>
      <c r="AQ107" t="s">
        <v>8373</v>
      </c>
      <c r="AS107">
        <v>0</v>
      </c>
      <c r="AT107">
        <v>0</v>
      </c>
      <c r="AU107">
        <v>0</v>
      </c>
      <c r="AV107">
        <v>0</v>
      </c>
      <c r="AW107">
        <v>0</v>
      </c>
      <c r="AX107">
        <v>0</v>
      </c>
      <c r="BB107" t="s">
        <v>63</v>
      </c>
      <c r="BC107" t="s">
        <v>681</v>
      </c>
      <c r="BD107">
        <v>0</v>
      </c>
      <c r="BF107" t="s">
        <v>162</v>
      </c>
      <c r="BI107" t="s">
        <v>242</v>
      </c>
    </row>
    <row r="108" spans="1:61" x14ac:dyDescent="0.35">
      <c r="A108" t="s">
        <v>682</v>
      </c>
      <c r="B108">
        <v>10000</v>
      </c>
      <c r="C108">
        <v>10000</v>
      </c>
      <c r="D108" s="2">
        <v>45750</v>
      </c>
      <c r="E108" t="s">
        <v>59</v>
      </c>
      <c r="F108" t="s">
        <v>683</v>
      </c>
      <c r="G108" t="s">
        <v>684</v>
      </c>
      <c r="I108">
        <v>1</v>
      </c>
      <c r="J108" t="s">
        <v>183</v>
      </c>
      <c r="K108">
        <v>22</v>
      </c>
      <c r="L108" t="s">
        <v>6063</v>
      </c>
      <c r="M108" t="s">
        <v>685</v>
      </c>
      <c r="N108" t="s">
        <v>3805</v>
      </c>
      <c r="O108" s="3">
        <v>1000</v>
      </c>
      <c r="R108" s="2">
        <v>45749</v>
      </c>
      <c r="T108">
        <v>1</v>
      </c>
      <c r="U108" s="3">
        <v>1000</v>
      </c>
      <c r="V108" t="s">
        <v>65</v>
      </c>
      <c r="W108" t="s">
        <v>686</v>
      </c>
      <c r="X108">
        <v>0</v>
      </c>
      <c r="Y108" s="3">
        <v>1000</v>
      </c>
      <c r="Z108">
        <v>0</v>
      </c>
      <c r="AA108">
        <v>0</v>
      </c>
      <c r="AB108">
        <v>0</v>
      </c>
      <c r="AC108">
        <v>0</v>
      </c>
      <c r="AF108">
        <v>0</v>
      </c>
      <c r="AO108" t="s">
        <v>687</v>
      </c>
      <c r="AP108" t="s">
        <v>688</v>
      </c>
      <c r="AQ108" t="s">
        <v>24327</v>
      </c>
      <c r="AS108">
        <v>0</v>
      </c>
      <c r="AT108">
        <v>0</v>
      </c>
      <c r="AU108">
        <v>0</v>
      </c>
      <c r="AV108">
        <v>0</v>
      </c>
      <c r="AW108">
        <v>0</v>
      </c>
      <c r="AX108">
        <v>0</v>
      </c>
      <c r="BB108" t="s">
        <v>63</v>
      </c>
      <c r="BC108" t="s">
        <v>689</v>
      </c>
      <c r="BD108">
        <v>0</v>
      </c>
      <c r="BF108" t="s">
        <v>688</v>
      </c>
      <c r="BI108" t="s">
        <v>690</v>
      </c>
    </row>
    <row r="109" spans="1:61" x14ac:dyDescent="0.35">
      <c r="A109" t="s">
        <v>691</v>
      </c>
      <c r="B109">
        <v>10000</v>
      </c>
      <c r="C109">
        <v>10000</v>
      </c>
      <c r="D109" s="2">
        <v>45749</v>
      </c>
      <c r="E109" t="s">
        <v>59</v>
      </c>
      <c r="F109" t="s">
        <v>692</v>
      </c>
      <c r="G109" t="s">
        <v>684</v>
      </c>
      <c r="I109">
        <v>1</v>
      </c>
      <c r="J109" t="s">
        <v>183</v>
      </c>
      <c r="K109">
        <v>22</v>
      </c>
      <c r="L109" t="s">
        <v>6063</v>
      </c>
      <c r="M109" t="s">
        <v>685</v>
      </c>
      <c r="N109" t="s">
        <v>3805</v>
      </c>
      <c r="O109" s="3">
        <v>1000</v>
      </c>
      <c r="R109" s="2">
        <v>45749</v>
      </c>
      <c r="T109">
        <v>1</v>
      </c>
      <c r="U109" s="3">
        <v>1000</v>
      </c>
      <c r="V109" t="s">
        <v>65</v>
      </c>
      <c r="W109" t="s">
        <v>693</v>
      </c>
      <c r="X109">
        <v>0</v>
      </c>
      <c r="Y109" s="3">
        <v>1000</v>
      </c>
      <c r="Z109">
        <v>0</v>
      </c>
      <c r="AA109">
        <v>0</v>
      </c>
      <c r="AB109">
        <v>0</v>
      </c>
      <c r="AC109">
        <v>0</v>
      </c>
      <c r="AF109">
        <v>0</v>
      </c>
      <c r="AO109" t="s">
        <v>694</v>
      </c>
      <c r="AP109" t="s">
        <v>688</v>
      </c>
      <c r="AQ109" t="s">
        <v>24327</v>
      </c>
      <c r="AS109">
        <v>0</v>
      </c>
      <c r="AT109">
        <v>0</v>
      </c>
      <c r="AU109">
        <v>0</v>
      </c>
      <c r="AV109">
        <v>0</v>
      </c>
      <c r="AW109">
        <v>0</v>
      </c>
      <c r="AX109">
        <v>0</v>
      </c>
      <c r="BB109" t="s">
        <v>63</v>
      </c>
      <c r="BC109" t="s">
        <v>695</v>
      </c>
      <c r="BD109">
        <v>0</v>
      </c>
      <c r="BF109" t="s">
        <v>688</v>
      </c>
      <c r="BI109" t="s">
        <v>690</v>
      </c>
    </row>
    <row r="110" spans="1:61" x14ac:dyDescent="0.35">
      <c r="A110" t="s">
        <v>696</v>
      </c>
      <c r="B110">
        <v>10000</v>
      </c>
      <c r="C110">
        <v>10000</v>
      </c>
      <c r="D110" s="2">
        <v>45750</v>
      </c>
      <c r="E110" t="s">
        <v>59</v>
      </c>
      <c r="F110" t="s">
        <v>683</v>
      </c>
      <c r="G110" t="s">
        <v>684</v>
      </c>
      <c r="I110">
        <v>1</v>
      </c>
      <c r="J110" t="s">
        <v>183</v>
      </c>
      <c r="K110">
        <v>22</v>
      </c>
      <c r="L110" t="s">
        <v>6063</v>
      </c>
      <c r="M110" t="s">
        <v>685</v>
      </c>
      <c r="N110" t="s">
        <v>3805</v>
      </c>
      <c r="O110" s="3">
        <v>2000</v>
      </c>
      <c r="R110" s="2">
        <v>45749</v>
      </c>
      <c r="T110">
        <v>1</v>
      </c>
      <c r="U110" s="3">
        <v>2000</v>
      </c>
      <c r="V110" t="s">
        <v>65</v>
      </c>
      <c r="W110" t="s">
        <v>697</v>
      </c>
      <c r="X110">
        <v>0</v>
      </c>
      <c r="Y110" s="3">
        <v>2000</v>
      </c>
      <c r="Z110">
        <v>0</v>
      </c>
      <c r="AA110">
        <v>0</v>
      </c>
      <c r="AB110">
        <v>0</v>
      </c>
      <c r="AC110">
        <v>0</v>
      </c>
      <c r="AF110">
        <v>0</v>
      </c>
      <c r="AO110" t="s">
        <v>698</v>
      </c>
      <c r="AP110" t="s">
        <v>688</v>
      </c>
      <c r="AQ110" t="s">
        <v>24327</v>
      </c>
      <c r="AS110">
        <v>0</v>
      </c>
      <c r="AT110">
        <v>0</v>
      </c>
      <c r="AU110">
        <v>0</v>
      </c>
      <c r="AV110">
        <v>0</v>
      </c>
      <c r="AW110">
        <v>0</v>
      </c>
      <c r="AX110">
        <v>0</v>
      </c>
      <c r="BB110" t="s">
        <v>63</v>
      </c>
      <c r="BC110" t="s">
        <v>699</v>
      </c>
      <c r="BD110">
        <v>0</v>
      </c>
      <c r="BF110" t="s">
        <v>688</v>
      </c>
      <c r="BI110" t="s">
        <v>690</v>
      </c>
    </row>
    <row r="111" spans="1:61" x14ac:dyDescent="0.35">
      <c r="A111" t="s">
        <v>700</v>
      </c>
      <c r="B111">
        <v>10000</v>
      </c>
      <c r="C111">
        <v>10000</v>
      </c>
      <c r="D111" s="2">
        <v>45749</v>
      </c>
      <c r="E111" t="s">
        <v>59</v>
      </c>
      <c r="F111" t="s">
        <v>701</v>
      </c>
      <c r="G111" t="s">
        <v>702</v>
      </c>
      <c r="I111">
        <v>1</v>
      </c>
      <c r="J111" t="s">
        <v>183</v>
      </c>
      <c r="K111">
        <v>22</v>
      </c>
      <c r="L111" t="s">
        <v>6063</v>
      </c>
      <c r="M111" t="s">
        <v>685</v>
      </c>
      <c r="N111" t="s">
        <v>3805</v>
      </c>
      <c r="O111" s="3">
        <v>7000</v>
      </c>
      <c r="R111" s="2">
        <v>45749</v>
      </c>
      <c r="T111">
        <v>1</v>
      </c>
      <c r="U111" s="3">
        <v>7000</v>
      </c>
      <c r="V111" t="s">
        <v>65</v>
      </c>
      <c r="W111" t="s">
        <v>703</v>
      </c>
      <c r="X111">
        <v>0</v>
      </c>
      <c r="Y111" s="3">
        <v>7000</v>
      </c>
      <c r="Z111">
        <v>0</v>
      </c>
      <c r="AA111">
        <v>0</v>
      </c>
      <c r="AB111">
        <v>0</v>
      </c>
      <c r="AC111">
        <v>0</v>
      </c>
      <c r="AF111">
        <v>0</v>
      </c>
      <c r="AO111" t="s">
        <v>704</v>
      </c>
      <c r="AP111" t="s">
        <v>465</v>
      </c>
      <c r="AQ111" t="s">
        <v>15009</v>
      </c>
      <c r="AS111">
        <v>0</v>
      </c>
      <c r="AT111">
        <v>0</v>
      </c>
      <c r="AU111">
        <v>0</v>
      </c>
      <c r="AV111">
        <v>0</v>
      </c>
      <c r="AW111">
        <v>0</v>
      </c>
      <c r="AX111">
        <v>0</v>
      </c>
      <c r="BB111" t="s">
        <v>63</v>
      </c>
      <c r="BC111" t="s">
        <v>705</v>
      </c>
      <c r="BD111">
        <v>0</v>
      </c>
      <c r="BF111" t="s">
        <v>465</v>
      </c>
      <c r="BI111" t="s">
        <v>706</v>
      </c>
    </row>
    <row r="112" spans="1:61" x14ac:dyDescent="0.35">
      <c r="A112" t="s">
        <v>707</v>
      </c>
      <c r="B112">
        <v>10000</v>
      </c>
      <c r="C112">
        <v>10000</v>
      </c>
      <c r="D112" s="2">
        <v>45750</v>
      </c>
      <c r="E112" t="s">
        <v>59</v>
      </c>
      <c r="F112" s="4">
        <v>0.42506944444444444</v>
      </c>
      <c r="G112" t="s">
        <v>351</v>
      </c>
      <c r="I112">
        <v>1</v>
      </c>
      <c r="J112" t="s">
        <v>183</v>
      </c>
      <c r="K112">
        <v>78</v>
      </c>
      <c r="L112" t="s">
        <v>6047</v>
      </c>
      <c r="M112" t="s">
        <v>216</v>
      </c>
      <c r="N112" t="s">
        <v>3803</v>
      </c>
      <c r="O112" s="3">
        <v>6000</v>
      </c>
      <c r="R112" s="2">
        <v>45749</v>
      </c>
      <c r="T112">
        <v>1</v>
      </c>
      <c r="U112" s="3">
        <v>6000</v>
      </c>
      <c r="V112" t="s">
        <v>65</v>
      </c>
      <c r="W112" t="s">
        <v>708</v>
      </c>
      <c r="X112">
        <v>0</v>
      </c>
      <c r="Y112" s="3">
        <v>6000</v>
      </c>
      <c r="Z112">
        <v>0</v>
      </c>
      <c r="AA112">
        <v>0</v>
      </c>
      <c r="AB112">
        <v>0</v>
      </c>
      <c r="AC112">
        <v>0</v>
      </c>
      <c r="AF112">
        <v>0</v>
      </c>
      <c r="AO112" t="s">
        <v>709</v>
      </c>
      <c r="AP112" t="s">
        <v>355</v>
      </c>
      <c r="AQ112" t="s">
        <v>14698</v>
      </c>
      <c r="AS112">
        <v>0</v>
      </c>
      <c r="AT112">
        <v>0</v>
      </c>
      <c r="AU112">
        <v>0</v>
      </c>
      <c r="AV112">
        <v>0</v>
      </c>
      <c r="AW112">
        <v>0</v>
      </c>
      <c r="AX112">
        <v>0</v>
      </c>
      <c r="BB112" t="s">
        <v>63</v>
      </c>
      <c r="BC112" t="s">
        <v>710</v>
      </c>
      <c r="BD112">
        <v>0</v>
      </c>
      <c r="BF112" t="s">
        <v>355</v>
      </c>
      <c r="BI112" t="s">
        <v>711</v>
      </c>
    </row>
    <row r="113" spans="1:61" x14ac:dyDescent="0.35">
      <c r="A113" t="s">
        <v>475</v>
      </c>
      <c r="B113">
        <v>10000</v>
      </c>
      <c r="C113">
        <v>20000</v>
      </c>
      <c r="D113" s="2">
        <v>45754</v>
      </c>
      <c r="E113" t="s">
        <v>59</v>
      </c>
      <c r="F113" t="s">
        <v>476</v>
      </c>
      <c r="G113">
        <v>10620258046</v>
      </c>
      <c r="I113">
        <v>2</v>
      </c>
      <c r="J113" t="s">
        <v>183</v>
      </c>
      <c r="K113">
        <v>77</v>
      </c>
      <c r="L113" t="s">
        <v>6043</v>
      </c>
      <c r="M113" t="s">
        <v>192</v>
      </c>
      <c r="N113" t="s">
        <v>3848</v>
      </c>
      <c r="O113" s="3">
        <v>1285</v>
      </c>
      <c r="R113" s="2">
        <v>45749</v>
      </c>
      <c r="T113">
        <v>88</v>
      </c>
      <c r="U113" s="3">
        <v>113080</v>
      </c>
      <c r="V113" t="s">
        <v>65</v>
      </c>
      <c r="W113" t="s">
        <v>478</v>
      </c>
      <c r="X113">
        <v>0</v>
      </c>
      <c r="Y113" s="3">
        <v>100000</v>
      </c>
      <c r="Z113" s="3">
        <v>13080</v>
      </c>
      <c r="AA113">
        <v>0</v>
      </c>
      <c r="AB113">
        <v>0</v>
      </c>
      <c r="AC113">
        <v>0</v>
      </c>
      <c r="AF113">
        <v>0</v>
      </c>
      <c r="AO113" t="s">
        <v>479</v>
      </c>
      <c r="AP113" t="s">
        <v>108</v>
      </c>
      <c r="AQ113" t="s">
        <v>13404</v>
      </c>
      <c r="AS113">
        <v>0</v>
      </c>
      <c r="AT113">
        <v>0</v>
      </c>
      <c r="AU113">
        <v>0</v>
      </c>
      <c r="AV113">
        <v>0</v>
      </c>
      <c r="AW113">
        <v>0</v>
      </c>
      <c r="AX113">
        <v>0</v>
      </c>
      <c r="BB113" t="s">
        <v>63</v>
      </c>
      <c r="BC113" t="s">
        <v>4468</v>
      </c>
      <c r="BD113">
        <v>0</v>
      </c>
      <c r="BF113" t="s">
        <v>108</v>
      </c>
      <c r="BI113" t="s">
        <v>480</v>
      </c>
    </row>
    <row r="114" spans="1:61" x14ac:dyDescent="0.35">
      <c r="A114" t="s">
        <v>481</v>
      </c>
      <c r="B114">
        <v>10000</v>
      </c>
      <c r="C114">
        <v>20000</v>
      </c>
      <c r="D114" s="2">
        <v>45754</v>
      </c>
      <c r="E114" t="s">
        <v>59</v>
      </c>
      <c r="F114" t="s">
        <v>482</v>
      </c>
      <c r="G114">
        <v>10620258046</v>
      </c>
      <c r="I114">
        <v>2</v>
      </c>
      <c r="J114" t="s">
        <v>183</v>
      </c>
      <c r="K114">
        <v>77</v>
      </c>
      <c r="L114" t="s">
        <v>6043</v>
      </c>
      <c r="M114" t="s">
        <v>192</v>
      </c>
      <c r="N114" t="s">
        <v>3848</v>
      </c>
      <c r="O114" s="3">
        <v>1285</v>
      </c>
      <c r="R114" s="2">
        <v>45749</v>
      </c>
      <c r="T114">
        <v>88</v>
      </c>
      <c r="U114" s="3">
        <v>113080</v>
      </c>
      <c r="V114" t="s">
        <v>65</v>
      </c>
      <c r="W114" t="s">
        <v>483</v>
      </c>
      <c r="X114">
        <v>0</v>
      </c>
      <c r="Y114" s="3">
        <v>100000</v>
      </c>
      <c r="Z114" s="3">
        <v>13080</v>
      </c>
      <c r="AA114">
        <v>0</v>
      </c>
      <c r="AB114">
        <v>0</v>
      </c>
      <c r="AC114">
        <v>0</v>
      </c>
      <c r="AF114">
        <v>0</v>
      </c>
      <c r="AO114" t="s">
        <v>484</v>
      </c>
      <c r="AP114" t="s">
        <v>108</v>
      </c>
      <c r="AQ114" t="s">
        <v>13404</v>
      </c>
      <c r="AS114">
        <v>0</v>
      </c>
      <c r="AT114">
        <v>0</v>
      </c>
      <c r="AU114">
        <v>0</v>
      </c>
      <c r="AV114">
        <v>0</v>
      </c>
      <c r="AW114">
        <v>0</v>
      </c>
      <c r="AX114">
        <v>0</v>
      </c>
      <c r="BB114" t="s">
        <v>63</v>
      </c>
      <c r="BC114" t="s">
        <v>4469</v>
      </c>
      <c r="BD114">
        <v>0</v>
      </c>
      <c r="BF114" t="s">
        <v>108</v>
      </c>
      <c r="BI114" t="s">
        <v>485</v>
      </c>
    </row>
    <row r="115" spans="1:61" x14ac:dyDescent="0.35">
      <c r="A115" t="s">
        <v>486</v>
      </c>
      <c r="B115">
        <v>10000</v>
      </c>
      <c r="C115">
        <v>20000</v>
      </c>
      <c r="D115" s="2">
        <v>45754</v>
      </c>
      <c r="E115" t="s">
        <v>59</v>
      </c>
      <c r="F115" t="s">
        <v>487</v>
      </c>
      <c r="G115">
        <v>10656256096</v>
      </c>
      <c r="I115">
        <v>2</v>
      </c>
      <c r="J115" t="s">
        <v>183</v>
      </c>
      <c r="K115">
        <v>77</v>
      </c>
      <c r="L115" t="s">
        <v>6043</v>
      </c>
      <c r="M115" t="s">
        <v>192</v>
      </c>
      <c r="N115" t="s">
        <v>3848</v>
      </c>
      <c r="O115" s="3">
        <v>1285</v>
      </c>
      <c r="R115" s="2">
        <v>45749</v>
      </c>
      <c r="T115">
        <v>88</v>
      </c>
      <c r="U115" s="3">
        <v>113080</v>
      </c>
      <c r="V115" t="s">
        <v>65</v>
      </c>
      <c r="W115" t="s">
        <v>488</v>
      </c>
      <c r="X115">
        <v>0</v>
      </c>
      <c r="Y115" s="3">
        <v>100000</v>
      </c>
      <c r="Z115" s="3">
        <v>13080</v>
      </c>
      <c r="AA115">
        <v>0</v>
      </c>
      <c r="AB115">
        <v>0</v>
      </c>
      <c r="AC115">
        <v>0</v>
      </c>
      <c r="AF115">
        <v>0</v>
      </c>
      <c r="AO115" t="s">
        <v>489</v>
      </c>
      <c r="AP115" t="s">
        <v>108</v>
      </c>
      <c r="AQ115" t="s">
        <v>13404</v>
      </c>
      <c r="AS115">
        <v>0</v>
      </c>
      <c r="AT115">
        <v>0</v>
      </c>
      <c r="AU115">
        <v>0</v>
      </c>
      <c r="AV115">
        <v>0</v>
      </c>
      <c r="AW115">
        <v>0</v>
      </c>
      <c r="AX115">
        <v>0</v>
      </c>
      <c r="BB115" t="s">
        <v>63</v>
      </c>
      <c r="BC115" t="s">
        <v>4470</v>
      </c>
      <c r="BD115">
        <v>0</v>
      </c>
      <c r="BF115" t="s">
        <v>108</v>
      </c>
      <c r="BI115" t="s">
        <v>490</v>
      </c>
    </row>
    <row r="116" spans="1:61" x14ac:dyDescent="0.35">
      <c r="A116" t="s">
        <v>491</v>
      </c>
      <c r="B116">
        <v>10000</v>
      </c>
      <c r="C116">
        <v>20000</v>
      </c>
      <c r="D116" s="2">
        <v>45754</v>
      </c>
      <c r="E116" t="s">
        <v>59</v>
      </c>
      <c r="F116" t="s">
        <v>492</v>
      </c>
      <c r="G116">
        <v>10620258039</v>
      </c>
      <c r="I116">
        <v>2</v>
      </c>
      <c r="J116" t="s">
        <v>183</v>
      </c>
      <c r="K116">
        <v>77</v>
      </c>
      <c r="L116" t="s">
        <v>6043</v>
      </c>
      <c r="M116" t="s">
        <v>192</v>
      </c>
      <c r="N116" t="s">
        <v>3848</v>
      </c>
      <c r="O116" s="3">
        <v>2884</v>
      </c>
      <c r="R116" s="2">
        <v>45749</v>
      </c>
      <c r="T116">
        <v>77</v>
      </c>
      <c r="U116" s="3">
        <v>222068</v>
      </c>
      <c r="V116" t="s">
        <v>65</v>
      </c>
      <c r="W116" t="s">
        <v>494</v>
      </c>
      <c r="X116">
        <v>0</v>
      </c>
      <c r="Y116" s="3">
        <v>200000</v>
      </c>
      <c r="Z116" s="3">
        <v>22068</v>
      </c>
      <c r="AA116">
        <v>0</v>
      </c>
      <c r="AB116">
        <v>0</v>
      </c>
      <c r="AC116">
        <v>0</v>
      </c>
      <c r="AF116">
        <v>0</v>
      </c>
      <c r="AO116" t="s">
        <v>495</v>
      </c>
      <c r="AP116" t="s">
        <v>108</v>
      </c>
      <c r="AQ116" t="s">
        <v>13404</v>
      </c>
      <c r="AS116">
        <v>0</v>
      </c>
      <c r="AT116">
        <v>0</v>
      </c>
      <c r="AU116">
        <v>0</v>
      </c>
      <c r="AV116">
        <v>0</v>
      </c>
      <c r="AW116">
        <v>0</v>
      </c>
      <c r="AX116">
        <v>0</v>
      </c>
      <c r="BB116" t="s">
        <v>63</v>
      </c>
      <c r="BC116" t="s">
        <v>4471</v>
      </c>
      <c r="BD116">
        <v>0</v>
      </c>
      <c r="BF116" t="s">
        <v>108</v>
      </c>
      <c r="BI116" t="s">
        <v>496</v>
      </c>
    </row>
    <row r="117" spans="1:61" x14ac:dyDescent="0.35">
      <c r="A117" t="s">
        <v>712</v>
      </c>
      <c r="B117">
        <v>10000</v>
      </c>
      <c r="C117">
        <v>10000</v>
      </c>
      <c r="D117" s="2">
        <v>45749</v>
      </c>
      <c r="E117" t="s">
        <v>59</v>
      </c>
      <c r="F117" s="4">
        <v>0.47378472222222223</v>
      </c>
      <c r="G117" t="s">
        <v>713</v>
      </c>
      <c r="I117">
        <v>1</v>
      </c>
      <c r="J117" t="s">
        <v>183</v>
      </c>
      <c r="K117">
        <v>65</v>
      </c>
      <c r="L117" t="s">
        <v>6054</v>
      </c>
      <c r="M117" t="s">
        <v>340</v>
      </c>
      <c r="N117" t="s">
        <v>3854</v>
      </c>
      <c r="O117">
        <v>112</v>
      </c>
      <c r="R117" s="2">
        <v>45749</v>
      </c>
      <c r="T117">
        <v>90</v>
      </c>
      <c r="U117" s="3">
        <v>10080</v>
      </c>
      <c r="V117" t="s">
        <v>65</v>
      </c>
      <c r="W117" t="s">
        <v>714</v>
      </c>
      <c r="X117">
        <v>0</v>
      </c>
      <c r="Y117" s="3">
        <v>10000</v>
      </c>
      <c r="Z117">
        <v>80</v>
      </c>
      <c r="AA117">
        <v>0</v>
      </c>
      <c r="AB117">
        <v>0</v>
      </c>
      <c r="AC117">
        <v>0</v>
      </c>
      <c r="AF117">
        <v>0</v>
      </c>
      <c r="AO117" t="s">
        <v>715</v>
      </c>
      <c r="AP117" t="s">
        <v>622</v>
      </c>
      <c r="AQ117" t="s">
        <v>24955</v>
      </c>
      <c r="AS117">
        <v>0</v>
      </c>
      <c r="AT117">
        <v>0</v>
      </c>
      <c r="AU117">
        <v>0</v>
      </c>
      <c r="AV117">
        <v>0</v>
      </c>
      <c r="AW117">
        <v>0</v>
      </c>
      <c r="AX117">
        <v>0</v>
      </c>
      <c r="BB117" t="s">
        <v>63</v>
      </c>
      <c r="BC117" t="s">
        <v>716</v>
      </c>
      <c r="BD117">
        <v>0</v>
      </c>
      <c r="BF117" t="s">
        <v>622</v>
      </c>
      <c r="BI117" t="s">
        <v>717</v>
      </c>
    </row>
    <row r="118" spans="1:61" x14ac:dyDescent="0.35">
      <c r="A118" t="s">
        <v>718</v>
      </c>
      <c r="B118">
        <v>10000</v>
      </c>
      <c r="C118">
        <v>10000</v>
      </c>
      <c r="D118" s="2">
        <v>45749</v>
      </c>
      <c r="E118" t="s">
        <v>59</v>
      </c>
      <c r="F118" t="s">
        <v>701</v>
      </c>
      <c r="G118" t="s">
        <v>719</v>
      </c>
      <c r="I118">
        <v>1</v>
      </c>
      <c r="J118" t="s">
        <v>183</v>
      </c>
      <c r="K118">
        <v>78</v>
      </c>
      <c r="L118" t="s">
        <v>6047</v>
      </c>
      <c r="M118" t="s">
        <v>216</v>
      </c>
      <c r="N118" t="s">
        <v>3803</v>
      </c>
      <c r="O118" s="3">
        <v>3500</v>
      </c>
      <c r="R118" s="2">
        <v>45749</v>
      </c>
      <c r="T118">
        <v>1</v>
      </c>
      <c r="U118" s="3">
        <v>3500</v>
      </c>
      <c r="V118" t="s">
        <v>65</v>
      </c>
      <c r="W118" t="s">
        <v>720</v>
      </c>
      <c r="X118">
        <v>0</v>
      </c>
      <c r="Y118" s="3">
        <v>3500</v>
      </c>
      <c r="Z118">
        <v>0</v>
      </c>
      <c r="AA118">
        <v>0</v>
      </c>
      <c r="AB118">
        <v>0</v>
      </c>
      <c r="AC118">
        <v>0</v>
      </c>
      <c r="AF118">
        <v>0</v>
      </c>
      <c r="AO118" t="s">
        <v>721</v>
      </c>
      <c r="AP118" t="s">
        <v>622</v>
      </c>
      <c r="AQ118" t="s">
        <v>24955</v>
      </c>
      <c r="AS118">
        <v>0</v>
      </c>
      <c r="AT118">
        <v>0</v>
      </c>
      <c r="AU118">
        <v>0</v>
      </c>
      <c r="AV118">
        <v>0</v>
      </c>
      <c r="AW118">
        <v>0</v>
      </c>
      <c r="AX118">
        <v>0</v>
      </c>
      <c r="BB118" t="s">
        <v>63</v>
      </c>
      <c r="BC118" t="s">
        <v>722</v>
      </c>
      <c r="BD118">
        <v>0</v>
      </c>
      <c r="BF118" t="s">
        <v>622</v>
      </c>
      <c r="BI118" t="s">
        <v>723</v>
      </c>
    </row>
    <row r="119" spans="1:61" x14ac:dyDescent="0.35">
      <c r="A119" t="s">
        <v>724</v>
      </c>
      <c r="B119">
        <v>10000</v>
      </c>
      <c r="C119">
        <v>10000</v>
      </c>
      <c r="D119" s="2">
        <v>45750</v>
      </c>
      <c r="E119" t="s">
        <v>59</v>
      </c>
      <c r="F119" t="s">
        <v>725</v>
      </c>
      <c r="G119" t="s">
        <v>726</v>
      </c>
      <c r="I119">
        <v>1</v>
      </c>
      <c r="J119" t="s">
        <v>183</v>
      </c>
      <c r="K119">
        <v>72</v>
      </c>
      <c r="L119" t="s">
        <v>6056</v>
      </c>
      <c r="M119" t="s">
        <v>161</v>
      </c>
      <c r="N119" t="s">
        <v>3853</v>
      </c>
      <c r="O119" s="3">
        <v>1459</v>
      </c>
      <c r="R119" s="2">
        <v>45749</v>
      </c>
      <c r="T119">
        <v>24</v>
      </c>
      <c r="U119" s="3">
        <v>35016</v>
      </c>
      <c r="V119" t="s">
        <v>65</v>
      </c>
      <c r="W119" t="s">
        <v>727</v>
      </c>
      <c r="X119">
        <v>0</v>
      </c>
      <c r="Y119" s="3">
        <v>30000</v>
      </c>
      <c r="Z119" s="3">
        <v>5016</v>
      </c>
      <c r="AA119">
        <v>0</v>
      </c>
      <c r="AB119">
        <v>0</v>
      </c>
      <c r="AC119">
        <v>0</v>
      </c>
      <c r="AF119">
        <v>0</v>
      </c>
      <c r="AO119" t="s">
        <v>728</v>
      </c>
      <c r="AP119" t="s">
        <v>729</v>
      </c>
      <c r="AQ119" t="s">
        <v>14138</v>
      </c>
      <c r="AS119">
        <v>0</v>
      </c>
      <c r="AT119">
        <v>0</v>
      </c>
      <c r="AU119">
        <v>0</v>
      </c>
      <c r="AV119">
        <v>0</v>
      </c>
      <c r="AW119">
        <v>0</v>
      </c>
      <c r="AX119">
        <v>0</v>
      </c>
      <c r="BB119" t="s">
        <v>63</v>
      </c>
      <c r="BC119" t="s">
        <v>730</v>
      </c>
      <c r="BD119">
        <v>0</v>
      </c>
      <c r="BF119" t="s">
        <v>729</v>
      </c>
      <c r="BI119" t="s">
        <v>731</v>
      </c>
    </row>
    <row r="120" spans="1:61" x14ac:dyDescent="0.35">
      <c r="A120" t="s">
        <v>497</v>
      </c>
      <c r="B120">
        <v>10000</v>
      </c>
      <c r="C120">
        <v>20000</v>
      </c>
      <c r="D120" s="2">
        <v>45754</v>
      </c>
      <c r="E120" t="s">
        <v>59</v>
      </c>
      <c r="F120" t="s">
        <v>498</v>
      </c>
      <c r="G120">
        <v>10620258046</v>
      </c>
      <c r="I120">
        <v>2</v>
      </c>
      <c r="J120" t="s">
        <v>183</v>
      </c>
      <c r="K120">
        <v>77</v>
      </c>
      <c r="L120" t="s">
        <v>6043</v>
      </c>
      <c r="M120" t="s">
        <v>192</v>
      </c>
      <c r="N120" t="s">
        <v>3848</v>
      </c>
      <c r="O120" s="3">
        <v>1285</v>
      </c>
      <c r="R120" s="2">
        <v>45749</v>
      </c>
      <c r="T120">
        <v>88</v>
      </c>
      <c r="U120" s="3">
        <v>113080</v>
      </c>
      <c r="V120" t="s">
        <v>65</v>
      </c>
      <c r="W120" t="s">
        <v>499</v>
      </c>
      <c r="X120">
        <v>0</v>
      </c>
      <c r="Y120" s="3">
        <v>100000</v>
      </c>
      <c r="Z120" s="3">
        <v>13080</v>
      </c>
      <c r="AA120">
        <v>0</v>
      </c>
      <c r="AB120">
        <v>0</v>
      </c>
      <c r="AC120">
        <v>0</v>
      </c>
      <c r="AF120">
        <v>0</v>
      </c>
      <c r="AO120" t="s">
        <v>500</v>
      </c>
      <c r="AP120" t="s">
        <v>108</v>
      </c>
      <c r="AQ120" t="s">
        <v>13404</v>
      </c>
      <c r="AS120">
        <v>0</v>
      </c>
      <c r="AT120">
        <v>0</v>
      </c>
      <c r="AU120">
        <v>0</v>
      </c>
      <c r="AV120">
        <v>0</v>
      </c>
      <c r="AW120">
        <v>0</v>
      </c>
      <c r="AX120">
        <v>0</v>
      </c>
      <c r="BB120" t="s">
        <v>63</v>
      </c>
      <c r="BC120" t="s">
        <v>4472</v>
      </c>
      <c r="BD120">
        <v>0</v>
      </c>
      <c r="BF120" t="s">
        <v>108</v>
      </c>
      <c r="BI120" t="s">
        <v>501</v>
      </c>
    </row>
    <row r="121" spans="1:61" x14ac:dyDescent="0.35">
      <c r="A121" t="s">
        <v>732</v>
      </c>
      <c r="B121">
        <v>10000</v>
      </c>
      <c r="C121">
        <v>20000</v>
      </c>
      <c r="D121" s="2">
        <v>45750</v>
      </c>
      <c r="E121" t="s">
        <v>59</v>
      </c>
      <c r="F121" t="s">
        <v>733</v>
      </c>
      <c r="G121" t="s">
        <v>734</v>
      </c>
      <c r="I121">
        <v>2</v>
      </c>
      <c r="J121" t="s">
        <v>183</v>
      </c>
      <c r="K121">
        <v>100</v>
      </c>
      <c r="L121" t="s">
        <v>6052</v>
      </c>
      <c r="M121" t="s">
        <v>281</v>
      </c>
      <c r="N121" t="s">
        <v>3851</v>
      </c>
      <c r="O121">
        <v>700</v>
      </c>
      <c r="R121" s="2">
        <v>45749</v>
      </c>
      <c r="T121">
        <v>1</v>
      </c>
      <c r="U121">
        <v>700</v>
      </c>
      <c r="V121" t="s">
        <v>65</v>
      </c>
      <c r="W121">
        <v>107176710001</v>
      </c>
      <c r="X121">
        <v>0</v>
      </c>
      <c r="Y121">
        <v>500</v>
      </c>
      <c r="Z121">
        <v>200</v>
      </c>
      <c r="AA121">
        <v>0</v>
      </c>
      <c r="AB121">
        <v>0</v>
      </c>
      <c r="AC121">
        <v>0</v>
      </c>
      <c r="AF121">
        <v>0</v>
      </c>
      <c r="AO121">
        <v>10717671</v>
      </c>
      <c r="AP121" t="s">
        <v>282</v>
      </c>
      <c r="AQ121" t="s">
        <v>14518</v>
      </c>
      <c r="AS121">
        <v>0</v>
      </c>
      <c r="AT121">
        <v>0</v>
      </c>
      <c r="AU121">
        <v>0</v>
      </c>
      <c r="AV121">
        <v>0</v>
      </c>
      <c r="AW121">
        <v>0</v>
      </c>
      <c r="AX121">
        <v>0</v>
      </c>
      <c r="BB121" t="s">
        <v>63</v>
      </c>
      <c r="BC121" t="s">
        <v>735</v>
      </c>
      <c r="BD121">
        <v>0</v>
      </c>
      <c r="BF121" t="s">
        <v>282</v>
      </c>
      <c r="BI121" t="s">
        <v>736</v>
      </c>
    </row>
    <row r="122" spans="1:61" x14ac:dyDescent="0.35">
      <c r="A122" t="s">
        <v>737</v>
      </c>
      <c r="B122">
        <v>10000</v>
      </c>
      <c r="C122">
        <v>10000</v>
      </c>
      <c r="D122" s="2">
        <v>45751</v>
      </c>
      <c r="E122" t="s">
        <v>59</v>
      </c>
      <c r="F122" t="s">
        <v>738</v>
      </c>
      <c r="G122">
        <v>501060725</v>
      </c>
      <c r="I122">
        <v>1</v>
      </c>
      <c r="J122" t="s">
        <v>183</v>
      </c>
      <c r="K122">
        <v>31</v>
      </c>
      <c r="L122" t="s">
        <v>6061</v>
      </c>
      <c r="M122" t="s">
        <v>739</v>
      </c>
      <c r="N122" t="s">
        <v>3806</v>
      </c>
      <c r="O122" s="3">
        <v>5000</v>
      </c>
      <c r="R122" s="2">
        <v>45749</v>
      </c>
      <c r="T122">
        <v>1</v>
      </c>
      <c r="U122" s="3">
        <v>5000</v>
      </c>
      <c r="V122" t="s">
        <v>65</v>
      </c>
      <c r="W122" t="s">
        <v>740</v>
      </c>
      <c r="X122">
        <v>0</v>
      </c>
      <c r="Y122" s="3">
        <v>5000</v>
      </c>
      <c r="Z122">
        <v>0</v>
      </c>
      <c r="AA122">
        <v>0</v>
      </c>
      <c r="AB122">
        <v>0</v>
      </c>
      <c r="AC122">
        <v>0</v>
      </c>
      <c r="AF122">
        <v>0</v>
      </c>
      <c r="AO122" t="s">
        <v>741</v>
      </c>
      <c r="AP122" t="s">
        <v>742</v>
      </c>
      <c r="AQ122" t="s">
        <v>14125</v>
      </c>
      <c r="AS122">
        <v>0</v>
      </c>
      <c r="AT122">
        <v>0</v>
      </c>
      <c r="AU122">
        <v>0</v>
      </c>
      <c r="AV122">
        <v>0</v>
      </c>
      <c r="AW122">
        <v>0</v>
      </c>
      <c r="AX122">
        <v>0</v>
      </c>
      <c r="BB122" t="s">
        <v>63</v>
      </c>
      <c r="BC122" t="s">
        <v>743</v>
      </c>
      <c r="BD122">
        <v>0</v>
      </c>
      <c r="BF122" t="s">
        <v>742</v>
      </c>
      <c r="BI122" t="s">
        <v>744</v>
      </c>
    </row>
    <row r="123" spans="1:61" x14ac:dyDescent="0.35">
      <c r="A123" t="s">
        <v>502</v>
      </c>
      <c r="B123">
        <v>10000</v>
      </c>
      <c r="C123">
        <v>20000</v>
      </c>
      <c r="D123" s="2">
        <v>45754</v>
      </c>
      <c r="E123" t="s">
        <v>59</v>
      </c>
      <c r="F123" t="s">
        <v>503</v>
      </c>
      <c r="G123">
        <v>10656256096</v>
      </c>
      <c r="I123">
        <v>2</v>
      </c>
      <c r="J123" t="s">
        <v>183</v>
      </c>
      <c r="K123">
        <v>77</v>
      </c>
      <c r="L123" t="s">
        <v>6043</v>
      </c>
      <c r="M123" t="s">
        <v>192</v>
      </c>
      <c r="N123" t="s">
        <v>3848</v>
      </c>
      <c r="O123">
        <v>853</v>
      </c>
      <c r="R123" s="2">
        <v>45749</v>
      </c>
      <c r="T123">
        <v>88</v>
      </c>
      <c r="U123" s="3">
        <v>75064</v>
      </c>
      <c r="V123" t="s">
        <v>65</v>
      </c>
      <c r="W123" t="s">
        <v>504</v>
      </c>
      <c r="X123">
        <v>0</v>
      </c>
      <c r="Y123" s="3">
        <v>60000</v>
      </c>
      <c r="Z123" s="3">
        <v>15064</v>
      </c>
      <c r="AA123">
        <v>0</v>
      </c>
      <c r="AB123">
        <v>0</v>
      </c>
      <c r="AC123">
        <v>0</v>
      </c>
      <c r="AF123">
        <v>0</v>
      </c>
      <c r="AO123" t="s">
        <v>505</v>
      </c>
      <c r="AP123" t="s">
        <v>108</v>
      </c>
      <c r="AQ123" t="s">
        <v>13404</v>
      </c>
      <c r="AS123">
        <v>0</v>
      </c>
      <c r="AT123">
        <v>0</v>
      </c>
      <c r="AU123">
        <v>0</v>
      </c>
      <c r="AV123">
        <v>0</v>
      </c>
      <c r="AW123">
        <v>0</v>
      </c>
      <c r="AX123">
        <v>0</v>
      </c>
      <c r="BB123" t="s">
        <v>63</v>
      </c>
      <c r="BC123" t="s">
        <v>4473</v>
      </c>
      <c r="BD123">
        <v>0</v>
      </c>
      <c r="BF123" t="s">
        <v>108</v>
      </c>
      <c r="BI123" t="s">
        <v>506</v>
      </c>
    </row>
    <row r="124" spans="1:61" x14ac:dyDescent="0.35">
      <c r="A124" t="s">
        <v>745</v>
      </c>
      <c r="B124">
        <v>10000</v>
      </c>
      <c r="C124">
        <v>10000</v>
      </c>
      <c r="D124" s="2">
        <v>45749</v>
      </c>
      <c r="E124" t="s">
        <v>59</v>
      </c>
      <c r="F124" t="s">
        <v>746</v>
      </c>
      <c r="G124" t="s">
        <v>747</v>
      </c>
      <c r="I124">
        <v>1</v>
      </c>
      <c r="J124" t="s">
        <v>183</v>
      </c>
      <c r="K124">
        <v>31</v>
      </c>
      <c r="L124" t="s">
        <v>6061</v>
      </c>
      <c r="M124" t="s">
        <v>739</v>
      </c>
      <c r="N124" t="s">
        <v>3806</v>
      </c>
      <c r="O124" s="3">
        <v>2500</v>
      </c>
      <c r="R124" s="2">
        <v>45749</v>
      </c>
      <c r="T124">
        <v>4</v>
      </c>
      <c r="U124" s="3">
        <v>10000</v>
      </c>
      <c r="V124" t="s">
        <v>65</v>
      </c>
      <c r="W124">
        <v>200129790001</v>
      </c>
      <c r="X124">
        <v>0</v>
      </c>
      <c r="Y124" s="3">
        <v>10000</v>
      </c>
      <c r="Z124">
        <v>0</v>
      </c>
      <c r="AA124">
        <v>0</v>
      </c>
      <c r="AB124">
        <v>0</v>
      </c>
      <c r="AC124">
        <v>0</v>
      </c>
      <c r="AF124">
        <v>0</v>
      </c>
      <c r="AO124">
        <v>20012979</v>
      </c>
      <c r="AP124" t="s">
        <v>571</v>
      </c>
      <c r="AQ124" t="s">
        <v>14937</v>
      </c>
      <c r="AS124">
        <v>0</v>
      </c>
      <c r="AT124">
        <v>0</v>
      </c>
      <c r="AU124">
        <v>0</v>
      </c>
      <c r="AV124">
        <v>0</v>
      </c>
      <c r="AW124">
        <v>0</v>
      </c>
      <c r="AX124">
        <v>0</v>
      </c>
      <c r="BB124" t="s">
        <v>63</v>
      </c>
      <c r="BC124" t="s">
        <v>748</v>
      </c>
      <c r="BD124">
        <v>0</v>
      </c>
      <c r="BF124" t="s">
        <v>571</v>
      </c>
      <c r="BI124" t="s">
        <v>749</v>
      </c>
    </row>
    <row r="125" spans="1:61" x14ac:dyDescent="0.35">
      <c r="A125" t="s">
        <v>745</v>
      </c>
      <c r="B125">
        <v>20000</v>
      </c>
      <c r="C125">
        <v>10000</v>
      </c>
      <c r="D125" s="2">
        <v>45749</v>
      </c>
      <c r="E125" t="s">
        <v>59</v>
      </c>
      <c r="F125" t="s">
        <v>746</v>
      </c>
      <c r="G125" t="s">
        <v>747</v>
      </c>
      <c r="I125">
        <v>1</v>
      </c>
      <c r="J125" t="s">
        <v>183</v>
      </c>
      <c r="K125">
        <v>31</v>
      </c>
      <c r="L125" t="s">
        <v>6061</v>
      </c>
      <c r="M125" t="s">
        <v>739</v>
      </c>
      <c r="N125" t="s">
        <v>3806</v>
      </c>
      <c r="O125" s="3">
        <v>2500</v>
      </c>
      <c r="R125" s="2">
        <v>45749</v>
      </c>
      <c r="T125">
        <v>4</v>
      </c>
      <c r="U125" s="3">
        <v>10000</v>
      </c>
      <c r="V125" t="s">
        <v>65</v>
      </c>
      <c r="W125">
        <v>200129790001</v>
      </c>
      <c r="X125">
        <v>0</v>
      </c>
      <c r="Y125" s="3">
        <v>10000</v>
      </c>
      <c r="Z125">
        <v>0</v>
      </c>
      <c r="AA125">
        <v>0</v>
      </c>
      <c r="AB125">
        <v>0</v>
      </c>
      <c r="AC125">
        <v>0</v>
      </c>
      <c r="AF125">
        <v>0</v>
      </c>
      <c r="AO125">
        <v>20012979</v>
      </c>
      <c r="AP125" t="s">
        <v>571</v>
      </c>
      <c r="AQ125" t="s">
        <v>14937</v>
      </c>
      <c r="AS125">
        <v>0</v>
      </c>
      <c r="AT125">
        <v>0</v>
      </c>
      <c r="AU125">
        <v>0</v>
      </c>
      <c r="AV125">
        <v>0</v>
      </c>
      <c r="AW125">
        <v>0</v>
      </c>
      <c r="AX125">
        <v>0</v>
      </c>
      <c r="BB125" t="s">
        <v>63</v>
      </c>
      <c r="BC125" t="s">
        <v>748</v>
      </c>
      <c r="BD125">
        <v>0</v>
      </c>
      <c r="BF125" t="s">
        <v>571</v>
      </c>
      <c r="BI125" t="s">
        <v>749</v>
      </c>
    </row>
    <row r="126" spans="1:61" x14ac:dyDescent="0.35">
      <c r="A126" t="s">
        <v>745</v>
      </c>
      <c r="B126">
        <v>30000</v>
      </c>
      <c r="C126">
        <v>10000</v>
      </c>
      <c r="D126" s="2">
        <v>45749</v>
      </c>
      <c r="E126" t="s">
        <v>59</v>
      </c>
      <c r="F126" t="s">
        <v>746</v>
      </c>
      <c r="G126" t="s">
        <v>747</v>
      </c>
      <c r="I126">
        <v>1</v>
      </c>
      <c r="J126" t="s">
        <v>183</v>
      </c>
      <c r="K126">
        <v>31</v>
      </c>
      <c r="L126" t="s">
        <v>6061</v>
      </c>
      <c r="M126" t="s">
        <v>739</v>
      </c>
      <c r="N126" t="s">
        <v>3806</v>
      </c>
      <c r="O126" s="3">
        <v>2500</v>
      </c>
      <c r="R126" s="2">
        <v>45749</v>
      </c>
      <c r="T126">
        <v>4</v>
      </c>
      <c r="U126" s="3">
        <v>10000</v>
      </c>
      <c r="V126" t="s">
        <v>65</v>
      </c>
      <c r="W126">
        <v>200129790001</v>
      </c>
      <c r="X126">
        <v>0</v>
      </c>
      <c r="Y126" s="3">
        <v>10000</v>
      </c>
      <c r="Z126">
        <v>0</v>
      </c>
      <c r="AA126">
        <v>0</v>
      </c>
      <c r="AB126">
        <v>0</v>
      </c>
      <c r="AC126">
        <v>0</v>
      </c>
      <c r="AF126">
        <v>0</v>
      </c>
      <c r="AO126">
        <v>20012979</v>
      </c>
      <c r="AP126" t="s">
        <v>571</v>
      </c>
      <c r="AQ126" t="s">
        <v>14937</v>
      </c>
      <c r="AS126">
        <v>0</v>
      </c>
      <c r="AT126">
        <v>0</v>
      </c>
      <c r="AU126">
        <v>0</v>
      </c>
      <c r="AV126">
        <v>0</v>
      </c>
      <c r="AW126">
        <v>0</v>
      </c>
      <c r="AX126">
        <v>0</v>
      </c>
      <c r="BB126" t="s">
        <v>63</v>
      </c>
      <c r="BC126" t="s">
        <v>748</v>
      </c>
      <c r="BD126">
        <v>0</v>
      </c>
      <c r="BF126" t="s">
        <v>571</v>
      </c>
      <c r="BI126" t="s">
        <v>749</v>
      </c>
    </row>
    <row r="127" spans="1:61" x14ac:dyDescent="0.35">
      <c r="A127" t="s">
        <v>750</v>
      </c>
      <c r="B127">
        <v>10000</v>
      </c>
      <c r="C127">
        <v>10000</v>
      </c>
      <c r="D127" s="2">
        <v>45750</v>
      </c>
      <c r="E127" t="s">
        <v>59</v>
      </c>
      <c r="F127" t="s">
        <v>751</v>
      </c>
      <c r="G127" t="s">
        <v>752</v>
      </c>
      <c r="I127">
        <v>1</v>
      </c>
      <c r="J127" t="s">
        <v>183</v>
      </c>
      <c r="K127">
        <v>71</v>
      </c>
      <c r="L127" t="s">
        <v>6057</v>
      </c>
      <c r="M127" t="s">
        <v>368</v>
      </c>
      <c r="N127" t="s">
        <v>3857</v>
      </c>
      <c r="O127" s="3">
        <v>1750</v>
      </c>
      <c r="R127" s="2">
        <v>45749</v>
      </c>
      <c r="T127">
        <v>8</v>
      </c>
      <c r="U127" s="3">
        <v>14000</v>
      </c>
      <c r="V127" t="s">
        <v>65</v>
      </c>
      <c r="W127" t="s">
        <v>753</v>
      </c>
      <c r="X127">
        <v>0</v>
      </c>
      <c r="Y127" s="3">
        <v>14000</v>
      </c>
      <c r="Z127">
        <v>0</v>
      </c>
      <c r="AA127">
        <v>0</v>
      </c>
      <c r="AB127">
        <v>0</v>
      </c>
      <c r="AC127">
        <v>0</v>
      </c>
      <c r="AF127">
        <v>0</v>
      </c>
      <c r="AO127" t="s">
        <v>754</v>
      </c>
      <c r="AP127" t="s">
        <v>355</v>
      </c>
      <c r="AQ127" t="s">
        <v>14698</v>
      </c>
      <c r="AS127">
        <v>0</v>
      </c>
      <c r="AT127">
        <v>0</v>
      </c>
      <c r="AU127">
        <v>0</v>
      </c>
      <c r="AV127">
        <v>0</v>
      </c>
      <c r="AW127">
        <v>0</v>
      </c>
      <c r="AX127">
        <v>0</v>
      </c>
      <c r="BB127" t="s">
        <v>63</v>
      </c>
      <c r="BC127" t="s">
        <v>755</v>
      </c>
      <c r="BD127">
        <v>0</v>
      </c>
      <c r="BF127" t="s">
        <v>355</v>
      </c>
      <c r="BI127" t="s">
        <v>756</v>
      </c>
    </row>
    <row r="128" spans="1:61" x14ac:dyDescent="0.35">
      <c r="A128" t="s">
        <v>757</v>
      </c>
      <c r="B128">
        <v>10000</v>
      </c>
      <c r="C128">
        <v>20000</v>
      </c>
      <c r="D128" s="2">
        <v>45750</v>
      </c>
      <c r="E128" t="s">
        <v>59</v>
      </c>
      <c r="F128" t="s">
        <v>758</v>
      </c>
      <c r="G128" t="s">
        <v>759</v>
      </c>
      <c r="I128">
        <v>2</v>
      </c>
      <c r="J128" t="s">
        <v>183</v>
      </c>
      <c r="K128">
        <v>100</v>
      </c>
      <c r="L128" t="s">
        <v>6052</v>
      </c>
      <c r="M128" t="s">
        <v>281</v>
      </c>
      <c r="N128" t="s">
        <v>3851</v>
      </c>
      <c r="O128">
        <v>250</v>
      </c>
      <c r="R128" s="2">
        <v>45749</v>
      </c>
      <c r="T128">
        <v>1</v>
      </c>
      <c r="U128">
        <v>250</v>
      </c>
      <c r="V128" t="s">
        <v>65</v>
      </c>
      <c r="W128" t="s">
        <v>760</v>
      </c>
      <c r="X128">
        <v>0</v>
      </c>
      <c r="Y128">
        <v>200</v>
      </c>
      <c r="Z128">
        <v>50</v>
      </c>
      <c r="AA128">
        <v>0</v>
      </c>
      <c r="AB128">
        <v>0</v>
      </c>
      <c r="AC128">
        <v>0</v>
      </c>
      <c r="AF128">
        <v>0</v>
      </c>
      <c r="AO128" t="s">
        <v>761</v>
      </c>
      <c r="AP128" t="s">
        <v>762</v>
      </c>
      <c r="AQ128" t="s">
        <v>11696</v>
      </c>
      <c r="AS128">
        <v>0</v>
      </c>
      <c r="AT128">
        <v>0</v>
      </c>
      <c r="AU128">
        <v>0</v>
      </c>
      <c r="AV128">
        <v>0</v>
      </c>
      <c r="AW128">
        <v>0</v>
      </c>
      <c r="AX128">
        <v>0</v>
      </c>
      <c r="BB128" t="s">
        <v>63</v>
      </c>
      <c r="BC128" t="s">
        <v>763</v>
      </c>
      <c r="BD128">
        <v>0</v>
      </c>
      <c r="BF128" t="s">
        <v>762</v>
      </c>
      <c r="BI128" t="s">
        <v>764</v>
      </c>
    </row>
    <row r="129" spans="1:61" x14ac:dyDescent="0.35">
      <c r="A129" t="s">
        <v>765</v>
      </c>
      <c r="B129">
        <v>10000</v>
      </c>
      <c r="C129">
        <v>10000</v>
      </c>
      <c r="D129" s="2">
        <v>45749</v>
      </c>
      <c r="E129" t="s">
        <v>59</v>
      </c>
      <c r="F129" t="s">
        <v>766</v>
      </c>
      <c r="G129" t="s">
        <v>767</v>
      </c>
      <c r="I129">
        <v>1</v>
      </c>
      <c r="J129" t="s">
        <v>183</v>
      </c>
      <c r="K129">
        <v>61</v>
      </c>
      <c r="L129" t="s">
        <v>6046</v>
      </c>
      <c r="M129" t="s">
        <v>209</v>
      </c>
      <c r="N129" t="s">
        <v>3802</v>
      </c>
      <c r="O129">
        <v>100</v>
      </c>
      <c r="R129" s="2">
        <v>45749</v>
      </c>
      <c r="T129">
        <v>1</v>
      </c>
      <c r="U129">
        <v>100</v>
      </c>
      <c r="V129" t="s">
        <v>65</v>
      </c>
      <c r="W129" t="s">
        <v>768</v>
      </c>
      <c r="X129">
        <v>0</v>
      </c>
      <c r="Y129">
        <v>100</v>
      </c>
      <c r="Z129">
        <v>0</v>
      </c>
      <c r="AA129">
        <v>0</v>
      </c>
      <c r="AB129">
        <v>0</v>
      </c>
      <c r="AC129">
        <v>0</v>
      </c>
      <c r="AF129">
        <v>0</v>
      </c>
      <c r="AO129" t="s">
        <v>769</v>
      </c>
      <c r="AP129" t="s">
        <v>762</v>
      </c>
      <c r="AQ129" t="s">
        <v>11696</v>
      </c>
      <c r="AS129">
        <v>0</v>
      </c>
      <c r="AT129">
        <v>0</v>
      </c>
      <c r="AU129">
        <v>0</v>
      </c>
      <c r="AV129">
        <v>0</v>
      </c>
      <c r="AW129">
        <v>0</v>
      </c>
      <c r="AX129">
        <v>0</v>
      </c>
      <c r="BB129" t="s">
        <v>63</v>
      </c>
      <c r="BC129" t="s">
        <v>770</v>
      </c>
      <c r="BD129">
        <v>0</v>
      </c>
      <c r="BF129" t="s">
        <v>762</v>
      </c>
      <c r="BI129" t="s">
        <v>764</v>
      </c>
    </row>
    <row r="130" spans="1:61" x14ac:dyDescent="0.35">
      <c r="A130" t="s">
        <v>771</v>
      </c>
      <c r="B130">
        <v>10000</v>
      </c>
      <c r="C130">
        <v>10000</v>
      </c>
      <c r="D130" s="2">
        <v>45751</v>
      </c>
      <c r="E130" t="s">
        <v>59</v>
      </c>
      <c r="F130" t="s">
        <v>772</v>
      </c>
      <c r="G130" t="s">
        <v>726</v>
      </c>
      <c r="I130">
        <v>1</v>
      </c>
      <c r="J130" t="s">
        <v>183</v>
      </c>
      <c r="K130">
        <v>72</v>
      </c>
      <c r="L130" t="s">
        <v>6056</v>
      </c>
      <c r="M130" t="s">
        <v>161</v>
      </c>
      <c r="N130" t="s">
        <v>3853</v>
      </c>
      <c r="O130" s="3">
        <v>3709</v>
      </c>
      <c r="R130" s="2">
        <v>45749</v>
      </c>
      <c r="T130">
        <v>24</v>
      </c>
      <c r="U130" s="3">
        <v>89016</v>
      </c>
      <c r="V130" t="s">
        <v>65</v>
      </c>
      <c r="W130" t="s">
        <v>727</v>
      </c>
      <c r="X130">
        <v>0</v>
      </c>
      <c r="Y130" s="3">
        <v>84000</v>
      </c>
      <c r="Z130" s="3">
        <v>5016</v>
      </c>
      <c r="AA130">
        <v>0</v>
      </c>
      <c r="AB130">
        <v>0</v>
      </c>
      <c r="AC130">
        <v>0</v>
      </c>
      <c r="AF130">
        <v>0</v>
      </c>
      <c r="AO130" t="s">
        <v>728</v>
      </c>
      <c r="AP130" t="s">
        <v>729</v>
      </c>
      <c r="AQ130" t="s">
        <v>14138</v>
      </c>
      <c r="AS130">
        <v>0</v>
      </c>
      <c r="AT130">
        <v>0</v>
      </c>
      <c r="AU130">
        <v>0</v>
      </c>
      <c r="AV130">
        <v>0</v>
      </c>
      <c r="AW130">
        <v>0</v>
      </c>
      <c r="AX130">
        <v>0</v>
      </c>
      <c r="BB130" t="s">
        <v>63</v>
      </c>
      <c r="BC130" t="s">
        <v>773</v>
      </c>
      <c r="BD130">
        <v>0</v>
      </c>
      <c r="BF130" t="s">
        <v>729</v>
      </c>
      <c r="BI130" t="s">
        <v>774</v>
      </c>
    </row>
    <row r="131" spans="1:61" x14ac:dyDescent="0.35">
      <c r="A131" t="s">
        <v>775</v>
      </c>
      <c r="B131">
        <v>10000</v>
      </c>
      <c r="C131">
        <v>10000</v>
      </c>
      <c r="D131" s="2">
        <v>45754</v>
      </c>
      <c r="E131" t="s">
        <v>116</v>
      </c>
      <c r="F131" t="s">
        <v>776</v>
      </c>
      <c r="G131">
        <v>211041725</v>
      </c>
      <c r="I131">
        <v>1</v>
      </c>
      <c r="J131" t="s">
        <v>183</v>
      </c>
      <c r="K131">
        <v>88</v>
      </c>
      <c r="L131" t="s">
        <v>6058</v>
      </c>
      <c r="M131" t="s">
        <v>144</v>
      </c>
      <c r="N131" t="s">
        <v>3855</v>
      </c>
      <c r="O131" s="3">
        <v>2200</v>
      </c>
      <c r="R131" s="2">
        <v>45749</v>
      </c>
      <c r="T131">
        <v>1</v>
      </c>
      <c r="U131" s="3">
        <v>2200</v>
      </c>
      <c r="V131" t="s">
        <v>65</v>
      </c>
      <c r="W131" t="s">
        <v>777</v>
      </c>
      <c r="X131">
        <v>0</v>
      </c>
      <c r="Y131" s="3">
        <v>2000</v>
      </c>
      <c r="Z131">
        <v>200</v>
      </c>
      <c r="AA131">
        <v>0</v>
      </c>
      <c r="AB131">
        <v>0</v>
      </c>
      <c r="AC131">
        <v>0</v>
      </c>
      <c r="AF131">
        <v>0</v>
      </c>
      <c r="AO131" t="s">
        <v>778</v>
      </c>
      <c r="AP131" t="s">
        <v>779</v>
      </c>
      <c r="AQ131" t="s">
        <v>9016</v>
      </c>
      <c r="AS131">
        <v>0</v>
      </c>
      <c r="AT131">
        <v>0</v>
      </c>
      <c r="AU131">
        <v>0</v>
      </c>
      <c r="AV131">
        <v>0</v>
      </c>
      <c r="AW131">
        <v>0</v>
      </c>
      <c r="AX131">
        <v>0</v>
      </c>
      <c r="BB131" t="s">
        <v>63</v>
      </c>
      <c r="BC131" t="s">
        <v>780</v>
      </c>
      <c r="BD131">
        <v>0</v>
      </c>
      <c r="BF131" t="s">
        <v>779</v>
      </c>
      <c r="BI131" t="s">
        <v>781</v>
      </c>
    </row>
    <row r="132" spans="1:61" x14ac:dyDescent="0.35">
      <c r="A132" t="s">
        <v>782</v>
      </c>
      <c r="B132">
        <v>10000</v>
      </c>
      <c r="C132">
        <v>20000</v>
      </c>
      <c r="D132" s="2">
        <v>45750</v>
      </c>
      <c r="E132" t="s">
        <v>59</v>
      </c>
      <c r="F132" t="s">
        <v>783</v>
      </c>
      <c r="G132" t="s">
        <v>784</v>
      </c>
      <c r="I132">
        <v>2</v>
      </c>
      <c r="J132" t="s">
        <v>183</v>
      </c>
      <c r="K132">
        <v>100</v>
      </c>
      <c r="L132" t="s">
        <v>6052</v>
      </c>
      <c r="M132" t="s">
        <v>281</v>
      </c>
      <c r="N132" t="s">
        <v>3851</v>
      </c>
      <c r="O132" s="3">
        <v>2600</v>
      </c>
      <c r="R132" s="2">
        <v>45749</v>
      </c>
      <c r="T132">
        <v>1</v>
      </c>
      <c r="U132" s="3">
        <v>2600</v>
      </c>
      <c r="V132" t="s">
        <v>65</v>
      </c>
      <c r="W132">
        <v>107431990001</v>
      </c>
      <c r="X132">
        <v>0</v>
      </c>
      <c r="Y132" s="3">
        <v>2400</v>
      </c>
      <c r="Z132">
        <v>200</v>
      </c>
      <c r="AA132">
        <v>0</v>
      </c>
      <c r="AB132">
        <v>0</v>
      </c>
      <c r="AC132">
        <v>0</v>
      </c>
      <c r="AF132">
        <v>0</v>
      </c>
      <c r="AO132">
        <v>10743199</v>
      </c>
      <c r="AP132" t="s">
        <v>282</v>
      </c>
      <c r="AQ132" t="s">
        <v>14518</v>
      </c>
      <c r="AS132">
        <v>0</v>
      </c>
      <c r="AT132">
        <v>0</v>
      </c>
      <c r="AU132">
        <v>0</v>
      </c>
      <c r="AV132">
        <v>0</v>
      </c>
      <c r="AW132">
        <v>0</v>
      </c>
      <c r="AX132">
        <v>0</v>
      </c>
      <c r="BB132" t="s">
        <v>63</v>
      </c>
      <c r="BC132" t="s">
        <v>785</v>
      </c>
      <c r="BD132">
        <v>0</v>
      </c>
      <c r="BF132" t="s">
        <v>282</v>
      </c>
      <c r="BI132" t="s">
        <v>786</v>
      </c>
    </row>
    <row r="133" spans="1:61" x14ac:dyDescent="0.35">
      <c r="A133" t="s">
        <v>787</v>
      </c>
      <c r="B133">
        <v>10000</v>
      </c>
      <c r="C133">
        <v>20000</v>
      </c>
      <c r="D133" s="2">
        <v>45750</v>
      </c>
      <c r="E133" t="s">
        <v>59</v>
      </c>
      <c r="F133" t="s">
        <v>788</v>
      </c>
      <c r="G133" t="s">
        <v>789</v>
      </c>
      <c r="I133">
        <v>2</v>
      </c>
      <c r="J133" t="s">
        <v>183</v>
      </c>
      <c r="K133">
        <v>92</v>
      </c>
      <c r="L133" t="s">
        <v>6053</v>
      </c>
      <c r="M133" t="s">
        <v>281</v>
      </c>
      <c r="N133" t="s">
        <v>3851</v>
      </c>
      <c r="O133" s="3">
        <v>1200</v>
      </c>
      <c r="R133" s="2">
        <v>45749</v>
      </c>
      <c r="T133">
        <v>1</v>
      </c>
      <c r="U133" s="3">
        <v>1200</v>
      </c>
      <c r="V133" t="s">
        <v>65</v>
      </c>
      <c r="W133" t="s">
        <v>790</v>
      </c>
      <c r="X133">
        <v>0</v>
      </c>
      <c r="Y133" s="3">
        <v>1000</v>
      </c>
      <c r="Z133">
        <v>200</v>
      </c>
      <c r="AA133">
        <v>0</v>
      </c>
      <c r="AB133">
        <v>0</v>
      </c>
      <c r="AC133">
        <v>0</v>
      </c>
      <c r="AF133">
        <v>0</v>
      </c>
      <c r="AO133" t="s">
        <v>791</v>
      </c>
      <c r="AP133" t="s">
        <v>792</v>
      </c>
      <c r="AQ133" t="s">
        <v>23292</v>
      </c>
      <c r="AS133">
        <v>0</v>
      </c>
      <c r="AT133">
        <v>0</v>
      </c>
      <c r="AU133">
        <v>0</v>
      </c>
      <c r="AV133">
        <v>0</v>
      </c>
      <c r="AW133">
        <v>0</v>
      </c>
      <c r="AX133">
        <v>0</v>
      </c>
      <c r="BB133" t="s">
        <v>63</v>
      </c>
      <c r="BC133" t="s">
        <v>793</v>
      </c>
      <c r="BD133">
        <v>0</v>
      </c>
      <c r="BF133" t="s">
        <v>792</v>
      </c>
      <c r="BI133" t="s">
        <v>794</v>
      </c>
    </row>
    <row r="134" spans="1:61" x14ac:dyDescent="0.35">
      <c r="A134" t="s">
        <v>507</v>
      </c>
      <c r="B134">
        <v>10000</v>
      </c>
      <c r="C134">
        <v>20000</v>
      </c>
      <c r="D134" s="2">
        <v>45755</v>
      </c>
      <c r="E134" t="s">
        <v>59</v>
      </c>
      <c r="F134" t="s">
        <v>508</v>
      </c>
      <c r="G134">
        <v>10656256085</v>
      </c>
      <c r="I134">
        <v>2</v>
      </c>
      <c r="J134" t="s">
        <v>183</v>
      </c>
      <c r="K134">
        <v>77</v>
      </c>
      <c r="L134" t="s">
        <v>6043</v>
      </c>
      <c r="M134" t="s">
        <v>192</v>
      </c>
      <c r="N134" t="s">
        <v>3848</v>
      </c>
      <c r="O134" s="3">
        <v>1285</v>
      </c>
      <c r="R134" s="2">
        <v>45749</v>
      </c>
      <c r="T134">
        <v>88</v>
      </c>
      <c r="U134" s="3">
        <v>113080</v>
      </c>
      <c r="V134" t="s">
        <v>65</v>
      </c>
      <c r="W134" t="s">
        <v>509</v>
      </c>
      <c r="X134">
        <v>0</v>
      </c>
      <c r="Y134" s="3">
        <v>100000</v>
      </c>
      <c r="Z134" s="3">
        <v>13080</v>
      </c>
      <c r="AA134">
        <v>0</v>
      </c>
      <c r="AB134">
        <v>0</v>
      </c>
      <c r="AC134">
        <v>0</v>
      </c>
      <c r="AF134">
        <v>0</v>
      </c>
      <c r="AO134" t="s">
        <v>510</v>
      </c>
      <c r="AP134" t="s">
        <v>108</v>
      </c>
      <c r="AQ134" t="s">
        <v>13404</v>
      </c>
      <c r="AS134">
        <v>0</v>
      </c>
      <c r="AT134">
        <v>0</v>
      </c>
      <c r="AU134">
        <v>0</v>
      </c>
      <c r="AV134">
        <v>0</v>
      </c>
      <c r="AW134">
        <v>0</v>
      </c>
      <c r="AX134">
        <v>0</v>
      </c>
      <c r="BB134" t="s">
        <v>63</v>
      </c>
      <c r="BC134" t="s">
        <v>4474</v>
      </c>
      <c r="BD134">
        <v>0</v>
      </c>
      <c r="BF134" t="s">
        <v>108</v>
      </c>
      <c r="BI134" t="s">
        <v>511</v>
      </c>
    </row>
    <row r="135" spans="1:61" x14ac:dyDescent="0.35">
      <c r="A135" t="s">
        <v>3227</v>
      </c>
      <c r="B135">
        <v>10000</v>
      </c>
      <c r="C135">
        <v>20000</v>
      </c>
      <c r="D135" s="2">
        <v>45770</v>
      </c>
      <c r="E135" t="s">
        <v>59</v>
      </c>
      <c r="F135" t="s">
        <v>3228</v>
      </c>
      <c r="G135">
        <v>10656256092</v>
      </c>
      <c r="I135">
        <v>2</v>
      </c>
      <c r="J135" t="s">
        <v>183</v>
      </c>
      <c r="K135">
        <v>77</v>
      </c>
      <c r="L135" t="s">
        <v>6043</v>
      </c>
      <c r="M135" t="s">
        <v>192</v>
      </c>
      <c r="N135" t="s">
        <v>3848</v>
      </c>
      <c r="O135" s="3">
        <v>1285</v>
      </c>
      <c r="R135" s="2">
        <v>45749</v>
      </c>
      <c r="T135">
        <v>88</v>
      </c>
      <c r="U135" s="3">
        <v>113080</v>
      </c>
      <c r="V135" t="s">
        <v>65</v>
      </c>
      <c r="W135" t="s">
        <v>478</v>
      </c>
      <c r="X135">
        <v>0</v>
      </c>
      <c r="Y135" s="3">
        <v>100000</v>
      </c>
      <c r="Z135" s="3">
        <v>13080</v>
      </c>
      <c r="AA135">
        <v>0</v>
      </c>
      <c r="AB135">
        <v>0</v>
      </c>
      <c r="AC135">
        <v>0</v>
      </c>
      <c r="AF135">
        <v>0</v>
      </c>
      <c r="AO135" t="s">
        <v>479</v>
      </c>
      <c r="AP135" t="s">
        <v>108</v>
      </c>
      <c r="AQ135" t="s">
        <v>13404</v>
      </c>
      <c r="AS135">
        <v>0</v>
      </c>
      <c r="AT135">
        <v>0</v>
      </c>
      <c r="AU135">
        <v>0</v>
      </c>
      <c r="AV135">
        <v>0</v>
      </c>
      <c r="AW135">
        <v>0</v>
      </c>
      <c r="AX135">
        <v>0</v>
      </c>
      <c r="BB135" t="s">
        <v>63</v>
      </c>
      <c r="BC135" t="s">
        <v>4475</v>
      </c>
      <c r="BD135">
        <v>0</v>
      </c>
      <c r="BF135" t="s">
        <v>108</v>
      </c>
      <c r="BI135" t="s">
        <v>3229</v>
      </c>
    </row>
    <row r="136" spans="1:61" x14ac:dyDescent="0.35">
      <c r="A136" t="s">
        <v>3474</v>
      </c>
      <c r="B136">
        <v>10000</v>
      </c>
      <c r="C136">
        <v>20000</v>
      </c>
      <c r="D136" s="2">
        <v>45772</v>
      </c>
      <c r="E136" t="s">
        <v>59</v>
      </c>
      <c r="F136" t="s">
        <v>3475</v>
      </c>
      <c r="G136">
        <v>10656256092</v>
      </c>
      <c r="I136">
        <v>2</v>
      </c>
      <c r="J136" t="s">
        <v>183</v>
      </c>
      <c r="K136">
        <v>77</v>
      </c>
      <c r="L136" t="s">
        <v>6043</v>
      </c>
      <c r="M136" t="s">
        <v>192</v>
      </c>
      <c r="N136" t="s">
        <v>3848</v>
      </c>
      <c r="O136" s="3">
        <v>2523</v>
      </c>
      <c r="R136" s="2">
        <v>45749</v>
      </c>
      <c r="T136">
        <v>88</v>
      </c>
      <c r="U136" s="3">
        <v>222024</v>
      </c>
      <c r="V136" t="s">
        <v>65</v>
      </c>
      <c r="W136" t="s">
        <v>3476</v>
      </c>
      <c r="X136">
        <v>0</v>
      </c>
      <c r="Y136" s="3">
        <v>200000</v>
      </c>
      <c r="Z136" s="3">
        <v>22024</v>
      </c>
      <c r="AA136">
        <v>0</v>
      </c>
      <c r="AB136">
        <v>0</v>
      </c>
      <c r="AC136">
        <v>0</v>
      </c>
      <c r="AF136">
        <v>0</v>
      </c>
      <c r="AO136" t="s">
        <v>3477</v>
      </c>
      <c r="AP136" t="s">
        <v>108</v>
      </c>
      <c r="AQ136" t="s">
        <v>13404</v>
      </c>
      <c r="AS136">
        <v>0</v>
      </c>
      <c r="AT136">
        <v>0</v>
      </c>
      <c r="AU136">
        <v>0</v>
      </c>
      <c r="AV136">
        <v>0</v>
      </c>
      <c r="AW136">
        <v>0</v>
      </c>
      <c r="AX136">
        <v>0</v>
      </c>
      <c r="BB136" t="s">
        <v>63</v>
      </c>
      <c r="BC136" t="s">
        <v>4476</v>
      </c>
      <c r="BD136">
        <v>0</v>
      </c>
      <c r="BF136" t="s">
        <v>108</v>
      </c>
      <c r="BI136" t="s">
        <v>3478</v>
      </c>
    </row>
    <row r="137" spans="1:61" x14ac:dyDescent="0.35">
      <c r="A137" t="s">
        <v>512</v>
      </c>
      <c r="B137">
        <v>10000</v>
      </c>
      <c r="C137">
        <v>10000</v>
      </c>
      <c r="D137" s="2">
        <v>45750</v>
      </c>
      <c r="E137" t="s">
        <v>59</v>
      </c>
      <c r="F137" t="s">
        <v>513</v>
      </c>
      <c r="G137" t="s">
        <v>514</v>
      </c>
      <c r="I137">
        <v>1</v>
      </c>
      <c r="J137" t="s">
        <v>183</v>
      </c>
      <c r="K137">
        <v>32</v>
      </c>
      <c r="L137" t="s">
        <v>6064</v>
      </c>
      <c r="M137" t="s">
        <v>516</v>
      </c>
      <c r="N137" t="s">
        <v>3833</v>
      </c>
      <c r="O137" s="3">
        <v>5860</v>
      </c>
      <c r="R137" s="2">
        <v>45749</v>
      </c>
      <c r="T137">
        <v>1</v>
      </c>
      <c r="U137" s="3">
        <v>5860</v>
      </c>
      <c r="V137" t="s">
        <v>65</v>
      </c>
      <c r="W137" t="s">
        <v>517</v>
      </c>
      <c r="X137">
        <v>0</v>
      </c>
      <c r="Y137" s="3">
        <v>5360</v>
      </c>
      <c r="Z137">
        <v>500</v>
      </c>
      <c r="AA137">
        <v>0</v>
      </c>
      <c r="AB137">
        <v>0</v>
      </c>
      <c r="AC137">
        <v>0</v>
      </c>
      <c r="AF137">
        <v>0</v>
      </c>
      <c r="AO137" t="s">
        <v>518</v>
      </c>
      <c r="AP137" t="s">
        <v>465</v>
      </c>
      <c r="AQ137" t="s">
        <v>15009</v>
      </c>
      <c r="AS137">
        <v>0</v>
      </c>
      <c r="AT137">
        <v>0</v>
      </c>
      <c r="AU137">
        <v>0</v>
      </c>
      <c r="AV137">
        <v>0</v>
      </c>
      <c r="AW137">
        <v>0</v>
      </c>
      <c r="AX137">
        <v>0</v>
      </c>
      <c r="BB137" t="s">
        <v>63</v>
      </c>
      <c r="BC137" t="s">
        <v>4477</v>
      </c>
      <c r="BD137">
        <v>0</v>
      </c>
      <c r="BF137" t="s">
        <v>465</v>
      </c>
      <c r="BI137" t="s">
        <v>519</v>
      </c>
    </row>
    <row r="138" spans="1:61" x14ac:dyDescent="0.35">
      <c r="A138" t="s">
        <v>520</v>
      </c>
      <c r="B138">
        <v>10000</v>
      </c>
      <c r="C138">
        <v>10000</v>
      </c>
      <c r="D138" s="2">
        <v>45750</v>
      </c>
      <c r="E138" t="s">
        <v>59</v>
      </c>
      <c r="F138" t="s">
        <v>513</v>
      </c>
      <c r="G138" t="s">
        <v>514</v>
      </c>
      <c r="I138">
        <v>1</v>
      </c>
      <c r="J138" t="s">
        <v>183</v>
      </c>
      <c r="K138">
        <v>32</v>
      </c>
      <c r="L138" t="s">
        <v>6064</v>
      </c>
      <c r="M138" t="s">
        <v>516</v>
      </c>
      <c r="N138" t="s">
        <v>3833</v>
      </c>
      <c r="O138" s="3">
        <v>5860</v>
      </c>
      <c r="R138" s="2">
        <v>45749</v>
      </c>
      <c r="T138">
        <v>1</v>
      </c>
      <c r="U138" s="3">
        <v>5860</v>
      </c>
      <c r="V138" t="s">
        <v>65</v>
      </c>
      <c r="W138" t="s">
        <v>517</v>
      </c>
      <c r="X138">
        <v>0</v>
      </c>
      <c r="Y138" s="3">
        <v>5360</v>
      </c>
      <c r="Z138">
        <v>500</v>
      </c>
      <c r="AA138">
        <v>0</v>
      </c>
      <c r="AB138">
        <v>0</v>
      </c>
      <c r="AC138">
        <v>0</v>
      </c>
      <c r="AF138">
        <v>0</v>
      </c>
      <c r="AO138" t="s">
        <v>518</v>
      </c>
      <c r="AP138" t="s">
        <v>465</v>
      </c>
      <c r="AQ138" t="s">
        <v>15009</v>
      </c>
      <c r="AS138">
        <v>0</v>
      </c>
      <c r="AT138">
        <v>0</v>
      </c>
      <c r="AU138">
        <v>0</v>
      </c>
      <c r="AV138">
        <v>0</v>
      </c>
      <c r="AW138">
        <v>0</v>
      </c>
      <c r="AX138">
        <v>0</v>
      </c>
      <c r="BB138" t="s">
        <v>63</v>
      </c>
      <c r="BC138" t="s">
        <v>4478</v>
      </c>
      <c r="BD138">
        <v>0</v>
      </c>
      <c r="BF138" t="s">
        <v>465</v>
      </c>
      <c r="BI138" t="s">
        <v>521</v>
      </c>
    </row>
    <row r="139" spans="1:61" x14ac:dyDescent="0.35">
      <c r="A139" t="s">
        <v>795</v>
      </c>
      <c r="B139">
        <v>10000</v>
      </c>
      <c r="C139">
        <v>10000</v>
      </c>
      <c r="D139" s="2">
        <v>45750</v>
      </c>
      <c r="E139" t="s">
        <v>59</v>
      </c>
      <c r="F139" t="s">
        <v>683</v>
      </c>
      <c r="G139" t="s">
        <v>796</v>
      </c>
      <c r="I139">
        <v>1</v>
      </c>
      <c r="J139" t="s">
        <v>183</v>
      </c>
      <c r="K139">
        <v>61</v>
      </c>
      <c r="L139" t="s">
        <v>6046</v>
      </c>
      <c r="M139" t="s">
        <v>209</v>
      </c>
      <c r="N139" t="s">
        <v>3802</v>
      </c>
      <c r="O139">
        <v>100</v>
      </c>
      <c r="R139" s="2">
        <v>45749</v>
      </c>
      <c r="T139">
        <v>1</v>
      </c>
      <c r="U139">
        <v>100</v>
      </c>
      <c r="V139" t="s">
        <v>65</v>
      </c>
      <c r="W139" t="s">
        <v>797</v>
      </c>
      <c r="X139">
        <v>0</v>
      </c>
      <c r="Y139">
        <v>100</v>
      </c>
      <c r="Z139">
        <v>0</v>
      </c>
      <c r="AA139">
        <v>0</v>
      </c>
      <c r="AB139">
        <v>0</v>
      </c>
      <c r="AC139">
        <v>0</v>
      </c>
      <c r="AF139">
        <v>0</v>
      </c>
      <c r="AO139" t="s">
        <v>798</v>
      </c>
      <c r="AP139" t="s">
        <v>622</v>
      </c>
      <c r="AQ139" t="s">
        <v>24955</v>
      </c>
      <c r="AS139">
        <v>0</v>
      </c>
      <c r="AT139">
        <v>0</v>
      </c>
      <c r="AU139">
        <v>0</v>
      </c>
      <c r="AV139">
        <v>0</v>
      </c>
      <c r="AW139">
        <v>0</v>
      </c>
      <c r="AX139">
        <v>0</v>
      </c>
      <c r="BB139" t="s">
        <v>63</v>
      </c>
      <c r="BC139" t="s">
        <v>799</v>
      </c>
      <c r="BD139">
        <v>0</v>
      </c>
      <c r="BF139" t="s">
        <v>622</v>
      </c>
      <c r="BI139" t="s">
        <v>800</v>
      </c>
    </row>
    <row r="140" spans="1:61" x14ac:dyDescent="0.35">
      <c r="A140" t="s">
        <v>358</v>
      </c>
      <c r="B140">
        <v>10000</v>
      </c>
      <c r="C140">
        <v>20000</v>
      </c>
      <c r="D140" s="2">
        <v>45749</v>
      </c>
      <c r="E140" t="s">
        <v>59</v>
      </c>
      <c r="F140" t="s">
        <v>359</v>
      </c>
      <c r="G140" t="s">
        <v>159</v>
      </c>
      <c r="I140">
        <v>2</v>
      </c>
      <c r="J140" t="s">
        <v>183</v>
      </c>
      <c r="K140">
        <v>71</v>
      </c>
      <c r="L140" t="s">
        <v>6057</v>
      </c>
      <c r="M140" t="s">
        <v>368</v>
      </c>
      <c r="N140" t="s">
        <v>3857</v>
      </c>
      <c r="O140" s="3">
        <v>2000</v>
      </c>
      <c r="R140" s="2">
        <v>45749</v>
      </c>
      <c r="T140">
        <v>6</v>
      </c>
      <c r="U140" s="3">
        <v>12000</v>
      </c>
      <c r="V140" t="s">
        <v>65</v>
      </c>
      <c r="W140">
        <v>5000443890001</v>
      </c>
      <c r="X140">
        <v>0</v>
      </c>
      <c r="Y140" s="3">
        <v>12000</v>
      </c>
      <c r="Z140">
        <v>0</v>
      </c>
      <c r="AA140">
        <v>0</v>
      </c>
      <c r="AB140">
        <v>0</v>
      </c>
      <c r="AC140">
        <v>0</v>
      </c>
      <c r="AF140">
        <v>0</v>
      </c>
      <c r="AO140">
        <v>500044389</v>
      </c>
      <c r="AP140" t="s">
        <v>162</v>
      </c>
      <c r="AQ140" t="s">
        <v>8373</v>
      </c>
      <c r="AS140">
        <v>0</v>
      </c>
      <c r="AT140">
        <v>0</v>
      </c>
      <c r="AU140">
        <v>0</v>
      </c>
      <c r="AV140">
        <v>0</v>
      </c>
      <c r="AW140">
        <v>0</v>
      </c>
      <c r="AX140">
        <v>0</v>
      </c>
      <c r="BB140" t="s">
        <v>63</v>
      </c>
      <c r="BC140" t="s">
        <v>360</v>
      </c>
      <c r="BD140">
        <v>0</v>
      </c>
      <c r="BF140" t="s">
        <v>162</v>
      </c>
      <c r="BI140" t="s">
        <v>361</v>
      </c>
    </row>
    <row r="141" spans="1:61" x14ac:dyDescent="0.35">
      <c r="A141" t="s">
        <v>362</v>
      </c>
      <c r="B141">
        <v>10000</v>
      </c>
      <c r="C141">
        <v>20000</v>
      </c>
      <c r="D141" s="2">
        <v>45749</v>
      </c>
      <c r="E141" t="s">
        <v>59</v>
      </c>
      <c r="F141" t="s">
        <v>359</v>
      </c>
      <c r="G141" t="s">
        <v>159</v>
      </c>
      <c r="I141">
        <v>2</v>
      </c>
      <c r="J141" t="s">
        <v>183</v>
      </c>
      <c r="K141">
        <v>71</v>
      </c>
      <c r="L141" t="s">
        <v>6057</v>
      </c>
      <c r="M141" t="s">
        <v>368</v>
      </c>
      <c r="N141" t="s">
        <v>3857</v>
      </c>
      <c r="O141">
        <v>834</v>
      </c>
      <c r="R141" s="2">
        <v>45749</v>
      </c>
      <c r="T141">
        <v>6</v>
      </c>
      <c r="U141" s="3">
        <v>5004</v>
      </c>
      <c r="V141" t="s">
        <v>65</v>
      </c>
      <c r="W141">
        <v>5000514790001</v>
      </c>
      <c r="X141">
        <v>0</v>
      </c>
      <c r="Y141" s="3">
        <v>5000</v>
      </c>
      <c r="Z141">
        <v>4</v>
      </c>
      <c r="AA141">
        <v>0</v>
      </c>
      <c r="AB141">
        <v>0</v>
      </c>
      <c r="AC141">
        <v>0</v>
      </c>
      <c r="AF141">
        <v>0</v>
      </c>
      <c r="AO141">
        <v>500051479</v>
      </c>
      <c r="AP141" t="s">
        <v>162</v>
      </c>
      <c r="AQ141" t="s">
        <v>8373</v>
      </c>
      <c r="AS141">
        <v>0</v>
      </c>
      <c r="AT141">
        <v>0</v>
      </c>
      <c r="AU141">
        <v>0</v>
      </c>
      <c r="AV141">
        <v>0</v>
      </c>
      <c r="AW141">
        <v>0</v>
      </c>
      <c r="AX141">
        <v>0</v>
      </c>
      <c r="BB141" t="s">
        <v>63</v>
      </c>
      <c r="BC141" t="s">
        <v>363</v>
      </c>
      <c r="BD141">
        <v>0</v>
      </c>
      <c r="BF141" t="s">
        <v>162</v>
      </c>
      <c r="BI141" t="s">
        <v>361</v>
      </c>
    </row>
    <row r="142" spans="1:61" x14ac:dyDescent="0.35">
      <c r="A142" t="s">
        <v>364</v>
      </c>
      <c r="B142">
        <v>10000</v>
      </c>
      <c r="C142">
        <v>20000</v>
      </c>
      <c r="D142" s="2">
        <v>45749</v>
      </c>
      <c r="E142" t="s">
        <v>59</v>
      </c>
      <c r="F142" t="s">
        <v>359</v>
      </c>
      <c r="G142" t="s">
        <v>159</v>
      </c>
      <c r="I142">
        <v>2</v>
      </c>
      <c r="J142" t="s">
        <v>183</v>
      </c>
      <c r="K142">
        <v>71</v>
      </c>
      <c r="L142" t="s">
        <v>6057</v>
      </c>
      <c r="M142" t="s">
        <v>368</v>
      </c>
      <c r="N142" t="s">
        <v>3857</v>
      </c>
      <c r="O142" s="3">
        <v>1000</v>
      </c>
      <c r="R142" s="2">
        <v>45749</v>
      </c>
      <c r="T142">
        <v>6</v>
      </c>
      <c r="U142" s="3">
        <v>6000</v>
      </c>
      <c r="V142" t="s">
        <v>65</v>
      </c>
      <c r="W142">
        <v>5000514800001</v>
      </c>
      <c r="X142">
        <v>0</v>
      </c>
      <c r="Y142" s="3">
        <v>6000</v>
      </c>
      <c r="Z142">
        <v>0</v>
      </c>
      <c r="AA142">
        <v>0</v>
      </c>
      <c r="AB142">
        <v>0</v>
      </c>
      <c r="AC142">
        <v>0</v>
      </c>
      <c r="AF142">
        <v>0</v>
      </c>
      <c r="AO142">
        <v>500051480</v>
      </c>
      <c r="AP142" t="s">
        <v>162</v>
      </c>
      <c r="AQ142" t="s">
        <v>8373</v>
      </c>
      <c r="AS142">
        <v>0</v>
      </c>
      <c r="AT142">
        <v>0</v>
      </c>
      <c r="AU142">
        <v>0</v>
      </c>
      <c r="AV142">
        <v>0</v>
      </c>
      <c r="AW142">
        <v>0</v>
      </c>
      <c r="AX142">
        <v>0</v>
      </c>
      <c r="BB142" t="s">
        <v>63</v>
      </c>
      <c r="BC142" t="s">
        <v>365</v>
      </c>
      <c r="BD142">
        <v>0</v>
      </c>
      <c r="BF142" t="s">
        <v>162</v>
      </c>
      <c r="BI142" t="s">
        <v>361</v>
      </c>
    </row>
    <row r="143" spans="1:61" x14ac:dyDescent="0.35">
      <c r="A143" t="s">
        <v>522</v>
      </c>
      <c r="B143">
        <v>10000</v>
      </c>
      <c r="C143">
        <v>20000</v>
      </c>
      <c r="D143" s="2">
        <v>45755</v>
      </c>
      <c r="E143" t="s">
        <v>59</v>
      </c>
      <c r="F143" t="s">
        <v>523</v>
      </c>
      <c r="G143">
        <v>10656256092</v>
      </c>
      <c r="I143">
        <v>2</v>
      </c>
      <c r="J143" t="s">
        <v>183</v>
      </c>
      <c r="K143">
        <v>77</v>
      </c>
      <c r="L143" t="s">
        <v>6043</v>
      </c>
      <c r="M143" t="s">
        <v>192</v>
      </c>
      <c r="N143" t="s">
        <v>3848</v>
      </c>
      <c r="O143" s="3">
        <v>2282</v>
      </c>
      <c r="R143" s="2">
        <v>45749</v>
      </c>
      <c r="T143">
        <v>88</v>
      </c>
      <c r="U143" s="3">
        <v>200816</v>
      </c>
      <c r="V143" t="s">
        <v>65</v>
      </c>
      <c r="W143" t="s">
        <v>524</v>
      </c>
      <c r="X143">
        <v>0</v>
      </c>
      <c r="Y143" s="3">
        <v>180000</v>
      </c>
      <c r="Z143" s="3">
        <v>20816</v>
      </c>
      <c r="AA143">
        <v>0</v>
      </c>
      <c r="AB143">
        <v>0</v>
      </c>
      <c r="AC143">
        <v>0</v>
      </c>
      <c r="AF143">
        <v>0</v>
      </c>
      <c r="AO143" t="s">
        <v>525</v>
      </c>
      <c r="AP143" t="s">
        <v>108</v>
      </c>
      <c r="AQ143" t="s">
        <v>13404</v>
      </c>
      <c r="AS143">
        <v>0</v>
      </c>
      <c r="AT143">
        <v>0</v>
      </c>
      <c r="AU143">
        <v>0</v>
      </c>
      <c r="AV143">
        <v>0</v>
      </c>
      <c r="AW143">
        <v>0</v>
      </c>
      <c r="AX143">
        <v>0</v>
      </c>
      <c r="BB143" t="s">
        <v>63</v>
      </c>
      <c r="BC143" t="s">
        <v>4479</v>
      </c>
      <c r="BD143">
        <v>0</v>
      </c>
      <c r="BF143" t="s">
        <v>108</v>
      </c>
      <c r="BI143" t="s">
        <v>526</v>
      </c>
    </row>
    <row r="144" spans="1:61" x14ac:dyDescent="0.35">
      <c r="A144" t="s">
        <v>527</v>
      </c>
      <c r="B144">
        <v>10000</v>
      </c>
      <c r="C144">
        <v>20000</v>
      </c>
      <c r="D144" s="2">
        <v>45749</v>
      </c>
      <c r="E144" t="s">
        <v>59</v>
      </c>
      <c r="F144" s="4">
        <v>0.47518518518518521</v>
      </c>
      <c r="G144" t="s">
        <v>159</v>
      </c>
      <c r="I144">
        <v>2</v>
      </c>
      <c r="J144" t="s">
        <v>183</v>
      </c>
      <c r="K144">
        <v>71</v>
      </c>
      <c r="L144" t="s">
        <v>6057</v>
      </c>
      <c r="M144" t="s">
        <v>368</v>
      </c>
      <c r="N144" t="s">
        <v>3857</v>
      </c>
      <c r="O144">
        <v>834</v>
      </c>
      <c r="R144" s="2">
        <v>45749</v>
      </c>
      <c r="T144">
        <v>6</v>
      </c>
      <c r="U144" s="3">
        <v>5004</v>
      </c>
      <c r="V144" t="s">
        <v>65</v>
      </c>
      <c r="W144">
        <v>5000435330001</v>
      </c>
      <c r="X144">
        <v>0</v>
      </c>
      <c r="Y144" s="3">
        <v>5000</v>
      </c>
      <c r="Z144">
        <v>4</v>
      </c>
      <c r="AA144">
        <v>0</v>
      </c>
      <c r="AB144">
        <v>0</v>
      </c>
      <c r="AC144">
        <v>0</v>
      </c>
      <c r="AF144">
        <v>0</v>
      </c>
      <c r="AO144">
        <v>500043533</v>
      </c>
      <c r="AP144" t="s">
        <v>162</v>
      </c>
      <c r="AQ144" t="s">
        <v>8373</v>
      </c>
      <c r="AS144">
        <v>0</v>
      </c>
      <c r="AT144">
        <v>0</v>
      </c>
      <c r="AU144">
        <v>0</v>
      </c>
      <c r="AV144">
        <v>0</v>
      </c>
      <c r="AW144">
        <v>0</v>
      </c>
      <c r="AX144">
        <v>0</v>
      </c>
      <c r="BB144" t="s">
        <v>63</v>
      </c>
      <c r="BC144" t="s">
        <v>4480</v>
      </c>
      <c r="BD144">
        <v>0</v>
      </c>
      <c r="BF144" t="s">
        <v>162</v>
      </c>
      <c r="BI144" t="s">
        <v>392</v>
      </c>
    </row>
    <row r="145" spans="1:61" x14ac:dyDescent="0.35">
      <c r="A145" t="s">
        <v>529</v>
      </c>
      <c r="B145">
        <v>10000</v>
      </c>
      <c r="C145">
        <v>20000</v>
      </c>
      <c r="D145" s="2">
        <v>45755</v>
      </c>
      <c r="E145" t="s">
        <v>59</v>
      </c>
      <c r="F145" t="s">
        <v>530</v>
      </c>
      <c r="G145">
        <v>10656256091</v>
      </c>
      <c r="I145">
        <v>2</v>
      </c>
      <c r="J145" t="s">
        <v>183</v>
      </c>
      <c r="K145">
        <v>77</v>
      </c>
      <c r="L145" t="s">
        <v>6043</v>
      </c>
      <c r="M145" t="s">
        <v>192</v>
      </c>
      <c r="N145" t="s">
        <v>3848</v>
      </c>
      <c r="O145">
        <v>637</v>
      </c>
      <c r="R145" s="2">
        <v>45749</v>
      </c>
      <c r="T145">
        <v>88</v>
      </c>
      <c r="U145" s="3">
        <v>56056</v>
      </c>
      <c r="V145" t="s">
        <v>65</v>
      </c>
      <c r="W145" t="s">
        <v>531</v>
      </c>
      <c r="X145">
        <v>0</v>
      </c>
      <c r="Y145" s="3">
        <v>40000</v>
      </c>
      <c r="Z145" s="3">
        <v>16056</v>
      </c>
      <c r="AA145">
        <v>0</v>
      </c>
      <c r="AB145">
        <v>0</v>
      </c>
      <c r="AC145">
        <v>0</v>
      </c>
      <c r="AF145">
        <v>0</v>
      </c>
      <c r="AO145" t="s">
        <v>532</v>
      </c>
      <c r="AP145" t="s">
        <v>108</v>
      </c>
      <c r="AQ145" t="s">
        <v>13404</v>
      </c>
      <c r="AS145">
        <v>0</v>
      </c>
      <c r="AT145">
        <v>0</v>
      </c>
      <c r="AU145">
        <v>0</v>
      </c>
      <c r="AV145">
        <v>0</v>
      </c>
      <c r="AW145">
        <v>0</v>
      </c>
      <c r="AX145">
        <v>0</v>
      </c>
      <c r="BB145" t="s">
        <v>63</v>
      </c>
      <c r="BC145" t="s">
        <v>4481</v>
      </c>
      <c r="BD145">
        <v>0</v>
      </c>
      <c r="BF145" t="s">
        <v>108</v>
      </c>
      <c r="BI145" t="s">
        <v>533</v>
      </c>
    </row>
    <row r="146" spans="1:61" x14ac:dyDescent="0.35">
      <c r="A146" t="s">
        <v>801</v>
      </c>
      <c r="B146">
        <v>10000</v>
      </c>
      <c r="C146">
        <v>10000</v>
      </c>
      <c r="D146" s="2">
        <v>45749</v>
      </c>
      <c r="E146" t="s">
        <v>59</v>
      </c>
      <c r="F146" s="4">
        <v>0.47282407407407406</v>
      </c>
      <c r="G146" t="s">
        <v>397</v>
      </c>
      <c r="I146">
        <v>1</v>
      </c>
      <c r="J146" t="s">
        <v>183</v>
      </c>
      <c r="K146">
        <v>82</v>
      </c>
      <c r="L146" t="s">
        <v>6055</v>
      </c>
      <c r="M146" t="s">
        <v>352</v>
      </c>
      <c r="N146" t="s">
        <v>3798</v>
      </c>
      <c r="O146" s="3">
        <v>3334</v>
      </c>
      <c r="R146" s="2">
        <v>45749</v>
      </c>
      <c r="T146">
        <v>3</v>
      </c>
      <c r="U146" s="3">
        <v>10002</v>
      </c>
      <c r="V146" t="s">
        <v>65</v>
      </c>
      <c r="W146" t="s">
        <v>802</v>
      </c>
      <c r="X146">
        <v>0</v>
      </c>
      <c r="Y146" s="3">
        <v>10000</v>
      </c>
      <c r="Z146">
        <v>2</v>
      </c>
      <c r="AA146">
        <v>0</v>
      </c>
      <c r="AB146">
        <v>0</v>
      </c>
      <c r="AC146">
        <v>0</v>
      </c>
      <c r="AF146">
        <v>0</v>
      </c>
      <c r="AO146" t="s">
        <v>803</v>
      </c>
      <c r="AP146" t="s">
        <v>400</v>
      </c>
      <c r="AQ146" t="s">
        <v>24192</v>
      </c>
      <c r="AS146">
        <v>0</v>
      </c>
      <c r="AT146">
        <v>0</v>
      </c>
      <c r="AU146">
        <v>0</v>
      </c>
      <c r="AV146">
        <v>0</v>
      </c>
      <c r="AW146">
        <v>0</v>
      </c>
      <c r="AX146">
        <v>0</v>
      </c>
      <c r="BB146" t="s">
        <v>63</v>
      </c>
      <c r="BC146" t="s">
        <v>804</v>
      </c>
      <c r="BD146">
        <v>0</v>
      </c>
      <c r="BF146" t="s">
        <v>400</v>
      </c>
      <c r="BI146" t="s">
        <v>402</v>
      </c>
    </row>
    <row r="147" spans="1:61" x14ac:dyDescent="0.35">
      <c r="A147" t="s">
        <v>413</v>
      </c>
      <c r="B147">
        <v>10000</v>
      </c>
      <c r="C147">
        <v>20000</v>
      </c>
      <c r="D147" s="2">
        <v>45750</v>
      </c>
      <c r="E147" t="s">
        <v>59</v>
      </c>
      <c r="F147" t="s">
        <v>414</v>
      </c>
      <c r="G147" t="s">
        <v>159</v>
      </c>
      <c r="I147">
        <v>2</v>
      </c>
      <c r="J147" t="s">
        <v>183</v>
      </c>
      <c r="K147">
        <v>71</v>
      </c>
      <c r="L147" t="s">
        <v>6057</v>
      </c>
      <c r="M147" t="s">
        <v>368</v>
      </c>
      <c r="N147" t="s">
        <v>3857</v>
      </c>
      <c r="O147">
        <v>834</v>
      </c>
      <c r="R147" s="2">
        <v>45749</v>
      </c>
      <c r="T147">
        <v>6</v>
      </c>
      <c r="U147" s="3">
        <v>5004</v>
      </c>
      <c r="V147" t="s">
        <v>65</v>
      </c>
      <c r="W147">
        <v>5000478010001</v>
      </c>
      <c r="X147">
        <v>0</v>
      </c>
      <c r="Y147" s="3">
        <v>2500</v>
      </c>
      <c r="Z147" s="3">
        <v>2504</v>
      </c>
      <c r="AA147">
        <v>0</v>
      </c>
      <c r="AB147">
        <v>0</v>
      </c>
      <c r="AC147">
        <v>0</v>
      </c>
      <c r="AF147">
        <v>0</v>
      </c>
      <c r="AO147">
        <v>500047801</v>
      </c>
      <c r="AP147" t="s">
        <v>162</v>
      </c>
      <c r="AQ147" t="s">
        <v>8373</v>
      </c>
      <c r="AS147">
        <v>0</v>
      </c>
      <c r="AT147">
        <v>0</v>
      </c>
      <c r="AU147">
        <v>0</v>
      </c>
      <c r="AV147">
        <v>0</v>
      </c>
      <c r="AW147">
        <v>0</v>
      </c>
      <c r="AX147">
        <v>0</v>
      </c>
      <c r="BB147" t="s">
        <v>63</v>
      </c>
      <c r="BC147" t="s">
        <v>415</v>
      </c>
      <c r="BD147">
        <v>0</v>
      </c>
      <c r="BF147" t="s">
        <v>162</v>
      </c>
      <c r="BI147" t="s">
        <v>416</v>
      </c>
    </row>
    <row r="148" spans="1:61" x14ac:dyDescent="0.35">
      <c r="A148" t="s">
        <v>417</v>
      </c>
      <c r="B148">
        <v>10000</v>
      </c>
      <c r="C148">
        <v>20000</v>
      </c>
      <c r="D148" s="2">
        <v>45750</v>
      </c>
      <c r="E148" t="s">
        <v>59</v>
      </c>
      <c r="F148" t="s">
        <v>414</v>
      </c>
      <c r="G148" t="s">
        <v>159</v>
      </c>
      <c r="I148">
        <v>2</v>
      </c>
      <c r="J148" t="s">
        <v>183</v>
      </c>
      <c r="K148">
        <v>71</v>
      </c>
      <c r="L148" t="s">
        <v>6057</v>
      </c>
      <c r="M148" t="s">
        <v>368</v>
      </c>
      <c r="N148" t="s">
        <v>3857</v>
      </c>
      <c r="O148">
        <v>834</v>
      </c>
      <c r="R148" s="2">
        <v>45749</v>
      </c>
      <c r="T148">
        <v>6</v>
      </c>
      <c r="U148" s="3">
        <v>5004</v>
      </c>
      <c r="V148" t="s">
        <v>65</v>
      </c>
      <c r="W148">
        <v>5000596190001</v>
      </c>
      <c r="X148">
        <v>0</v>
      </c>
      <c r="Y148" s="3">
        <v>2500</v>
      </c>
      <c r="Z148" s="3">
        <v>2504</v>
      </c>
      <c r="AA148">
        <v>0</v>
      </c>
      <c r="AB148">
        <v>0</v>
      </c>
      <c r="AC148">
        <v>0</v>
      </c>
      <c r="AF148">
        <v>0</v>
      </c>
      <c r="AO148">
        <v>500059619</v>
      </c>
      <c r="AP148" t="s">
        <v>162</v>
      </c>
      <c r="AQ148" t="s">
        <v>8373</v>
      </c>
      <c r="AS148">
        <v>0</v>
      </c>
      <c r="AT148">
        <v>0</v>
      </c>
      <c r="AU148">
        <v>0</v>
      </c>
      <c r="AV148">
        <v>0</v>
      </c>
      <c r="AW148">
        <v>0</v>
      </c>
      <c r="AX148">
        <v>0</v>
      </c>
      <c r="BB148" t="s">
        <v>63</v>
      </c>
      <c r="BC148" t="s">
        <v>418</v>
      </c>
      <c r="BD148">
        <v>0</v>
      </c>
      <c r="BF148" t="s">
        <v>162</v>
      </c>
      <c r="BI148" t="s">
        <v>416</v>
      </c>
    </row>
    <row r="149" spans="1:61" x14ac:dyDescent="0.35">
      <c r="A149" t="s">
        <v>419</v>
      </c>
      <c r="B149">
        <v>10000</v>
      </c>
      <c r="C149">
        <v>20000</v>
      </c>
      <c r="D149" s="2">
        <v>45749</v>
      </c>
      <c r="E149" t="s">
        <v>59</v>
      </c>
      <c r="F149" s="4">
        <v>0.47518518518518521</v>
      </c>
      <c r="G149" t="s">
        <v>159</v>
      </c>
      <c r="I149">
        <v>2</v>
      </c>
      <c r="J149" t="s">
        <v>183</v>
      </c>
      <c r="K149">
        <v>71</v>
      </c>
      <c r="L149" t="s">
        <v>6057</v>
      </c>
      <c r="M149" t="s">
        <v>368</v>
      </c>
      <c r="N149" t="s">
        <v>3857</v>
      </c>
      <c r="O149">
        <v>834</v>
      </c>
      <c r="R149" s="2">
        <v>45749</v>
      </c>
      <c r="T149">
        <v>6</v>
      </c>
      <c r="U149" s="3">
        <v>5004</v>
      </c>
      <c r="V149" t="s">
        <v>65</v>
      </c>
      <c r="W149">
        <v>5000634590001</v>
      </c>
      <c r="X149">
        <v>0</v>
      </c>
      <c r="Y149" s="3">
        <v>5000</v>
      </c>
      <c r="Z149">
        <v>4</v>
      </c>
      <c r="AA149">
        <v>0</v>
      </c>
      <c r="AB149">
        <v>0</v>
      </c>
      <c r="AC149">
        <v>0</v>
      </c>
      <c r="AF149">
        <v>0</v>
      </c>
      <c r="AO149">
        <v>500063459</v>
      </c>
      <c r="AP149" t="s">
        <v>162</v>
      </c>
      <c r="AQ149" t="s">
        <v>8373</v>
      </c>
      <c r="AS149">
        <v>0</v>
      </c>
      <c r="AT149">
        <v>0</v>
      </c>
      <c r="AU149">
        <v>0</v>
      </c>
      <c r="AV149">
        <v>0</v>
      </c>
      <c r="AW149">
        <v>0</v>
      </c>
      <c r="AX149">
        <v>0</v>
      </c>
      <c r="BB149" t="s">
        <v>63</v>
      </c>
      <c r="BC149" t="s">
        <v>420</v>
      </c>
      <c r="BD149">
        <v>0</v>
      </c>
      <c r="BF149" t="s">
        <v>162</v>
      </c>
      <c r="BI149" t="s">
        <v>416</v>
      </c>
    </row>
    <row r="150" spans="1:61" x14ac:dyDescent="0.35">
      <c r="A150" t="s">
        <v>421</v>
      </c>
      <c r="B150">
        <v>10000</v>
      </c>
      <c r="C150">
        <v>20000</v>
      </c>
      <c r="D150" s="2">
        <v>45749</v>
      </c>
      <c r="E150" t="s">
        <v>59</v>
      </c>
      <c r="F150" s="4">
        <v>0.47518518518518521</v>
      </c>
      <c r="G150" t="s">
        <v>159</v>
      </c>
      <c r="I150">
        <v>2</v>
      </c>
      <c r="J150" t="s">
        <v>183</v>
      </c>
      <c r="K150">
        <v>71</v>
      </c>
      <c r="L150" t="s">
        <v>6057</v>
      </c>
      <c r="M150" t="s">
        <v>368</v>
      </c>
      <c r="N150" t="s">
        <v>3857</v>
      </c>
      <c r="O150">
        <v>834</v>
      </c>
      <c r="R150" s="2">
        <v>45749</v>
      </c>
      <c r="T150">
        <v>6</v>
      </c>
      <c r="U150" s="3">
        <v>5004</v>
      </c>
      <c r="V150" t="s">
        <v>65</v>
      </c>
      <c r="W150">
        <v>5000635400001</v>
      </c>
      <c r="X150">
        <v>0</v>
      </c>
      <c r="Y150" s="3">
        <v>5000</v>
      </c>
      <c r="Z150">
        <v>4</v>
      </c>
      <c r="AA150">
        <v>0</v>
      </c>
      <c r="AB150">
        <v>0</v>
      </c>
      <c r="AC150">
        <v>0</v>
      </c>
      <c r="AF150">
        <v>0</v>
      </c>
      <c r="AO150">
        <v>500063540</v>
      </c>
      <c r="AP150" t="s">
        <v>162</v>
      </c>
      <c r="AQ150" t="s">
        <v>8373</v>
      </c>
      <c r="AS150">
        <v>0</v>
      </c>
      <c r="AT150">
        <v>0</v>
      </c>
      <c r="AU150">
        <v>0</v>
      </c>
      <c r="AV150">
        <v>0</v>
      </c>
      <c r="AW150">
        <v>0</v>
      </c>
      <c r="AX150">
        <v>0</v>
      </c>
      <c r="BB150" t="s">
        <v>63</v>
      </c>
      <c r="BC150" t="s">
        <v>422</v>
      </c>
      <c r="BD150">
        <v>0</v>
      </c>
      <c r="BF150" t="s">
        <v>162</v>
      </c>
      <c r="BI150" t="s">
        <v>416</v>
      </c>
    </row>
    <row r="151" spans="1:61" x14ac:dyDescent="0.35">
      <c r="A151" t="s">
        <v>534</v>
      </c>
      <c r="B151">
        <v>10000</v>
      </c>
      <c r="C151">
        <v>20000</v>
      </c>
      <c r="D151" s="2">
        <v>45751</v>
      </c>
      <c r="E151" t="s">
        <v>59</v>
      </c>
      <c r="F151" t="s">
        <v>535</v>
      </c>
      <c r="G151" t="s">
        <v>536</v>
      </c>
      <c r="I151">
        <v>2</v>
      </c>
      <c r="J151" t="s">
        <v>183</v>
      </c>
      <c r="K151">
        <v>92</v>
      </c>
      <c r="L151" t="s">
        <v>6053</v>
      </c>
      <c r="M151" t="s">
        <v>281</v>
      </c>
      <c r="N151" t="s">
        <v>3851</v>
      </c>
      <c r="O151" s="3">
        <v>4000</v>
      </c>
      <c r="R151" s="2">
        <v>45749</v>
      </c>
      <c r="T151">
        <v>3</v>
      </c>
      <c r="U151" s="3">
        <v>12000</v>
      </c>
      <c r="V151" t="s">
        <v>65</v>
      </c>
      <c r="W151" t="s">
        <v>537</v>
      </c>
      <c r="X151">
        <v>0</v>
      </c>
      <c r="Y151" s="3">
        <v>10000</v>
      </c>
      <c r="Z151" s="3">
        <v>2000</v>
      </c>
      <c r="AA151">
        <v>0</v>
      </c>
      <c r="AB151">
        <v>0</v>
      </c>
      <c r="AC151">
        <v>0</v>
      </c>
      <c r="AF151">
        <v>0</v>
      </c>
      <c r="AO151" t="s">
        <v>538</v>
      </c>
      <c r="AP151" t="s">
        <v>539</v>
      </c>
      <c r="AQ151" t="s">
        <v>13656</v>
      </c>
      <c r="AS151">
        <v>0</v>
      </c>
      <c r="AT151">
        <v>0</v>
      </c>
      <c r="AU151">
        <v>0</v>
      </c>
      <c r="AV151">
        <v>0</v>
      </c>
      <c r="AW151">
        <v>0</v>
      </c>
      <c r="AX151">
        <v>0</v>
      </c>
      <c r="BB151" t="s">
        <v>63</v>
      </c>
      <c r="BC151" t="s">
        <v>4482</v>
      </c>
      <c r="BD151">
        <v>0</v>
      </c>
      <c r="BF151" t="s">
        <v>539</v>
      </c>
      <c r="BI151" t="s">
        <v>540</v>
      </c>
    </row>
    <row r="152" spans="1:61" x14ac:dyDescent="0.35">
      <c r="A152" t="s">
        <v>541</v>
      </c>
      <c r="B152">
        <v>10000</v>
      </c>
      <c r="C152">
        <v>20000</v>
      </c>
      <c r="D152" s="2">
        <v>45750</v>
      </c>
      <c r="E152" t="s">
        <v>59</v>
      </c>
      <c r="F152" t="s">
        <v>542</v>
      </c>
      <c r="G152">
        <v>10656256085</v>
      </c>
      <c r="I152">
        <v>2</v>
      </c>
      <c r="J152" t="s">
        <v>183</v>
      </c>
      <c r="K152">
        <v>77</v>
      </c>
      <c r="L152" t="s">
        <v>6043</v>
      </c>
      <c r="M152" t="s">
        <v>192</v>
      </c>
      <c r="N152" t="s">
        <v>3848</v>
      </c>
      <c r="O152">
        <v>378</v>
      </c>
      <c r="R152" s="2">
        <v>45749</v>
      </c>
      <c r="T152">
        <v>180</v>
      </c>
      <c r="U152" s="3">
        <v>68040</v>
      </c>
      <c r="V152" t="s">
        <v>65</v>
      </c>
      <c r="W152" t="s">
        <v>544</v>
      </c>
      <c r="X152">
        <v>0</v>
      </c>
      <c r="Y152" s="3">
        <v>40000</v>
      </c>
      <c r="Z152" s="3">
        <v>28040</v>
      </c>
      <c r="AA152">
        <v>0</v>
      </c>
      <c r="AB152">
        <v>0</v>
      </c>
      <c r="AC152">
        <v>0</v>
      </c>
      <c r="AF152">
        <v>0</v>
      </c>
      <c r="AO152" t="s">
        <v>545</v>
      </c>
      <c r="AP152" t="s">
        <v>108</v>
      </c>
      <c r="AQ152" t="s">
        <v>13404</v>
      </c>
      <c r="AS152">
        <v>0</v>
      </c>
      <c r="AT152">
        <v>0</v>
      </c>
      <c r="AU152">
        <v>0</v>
      </c>
      <c r="AV152">
        <v>0</v>
      </c>
      <c r="AW152">
        <v>0</v>
      </c>
      <c r="AX152">
        <v>0</v>
      </c>
      <c r="BB152" t="s">
        <v>63</v>
      </c>
      <c r="BC152" t="s">
        <v>4483</v>
      </c>
      <c r="BD152">
        <v>0</v>
      </c>
      <c r="BF152" t="s">
        <v>108</v>
      </c>
      <c r="BI152" t="s">
        <v>546</v>
      </c>
    </row>
    <row r="153" spans="1:61" x14ac:dyDescent="0.35">
      <c r="A153" t="s">
        <v>547</v>
      </c>
      <c r="B153">
        <v>10000</v>
      </c>
      <c r="C153">
        <v>20000</v>
      </c>
      <c r="D153" s="2">
        <v>45751</v>
      </c>
      <c r="E153" t="s">
        <v>59</v>
      </c>
      <c r="F153" s="4">
        <v>0.48146990740740742</v>
      </c>
      <c r="G153">
        <v>10656256085</v>
      </c>
      <c r="I153">
        <v>2</v>
      </c>
      <c r="J153" t="s">
        <v>183</v>
      </c>
      <c r="K153">
        <v>77</v>
      </c>
      <c r="L153" t="s">
        <v>6043</v>
      </c>
      <c r="M153" t="s">
        <v>192</v>
      </c>
      <c r="N153" t="s">
        <v>3848</v>
      </c>
      <c r="O153">
        <v>936</v>
      </c>
      <c r="R153" s="2">
        <v>45749</v>
      </c>
      <c r="T153">
        <v>77</v>
      </c>
      <c r="U153" s="3">
        <v>72072</v>
      </c>
      <c r="V153" t="s">
        <v>65</v>
      </c>
      <c r="W153" t="s">
        <v>549</v>
      </c>
      <c r="X153">
        <v>0</v>
      </c>
      <c r="Y153" s="3">
        <v>50000</v>
      </c>
      <c r="Z153" s="3">
        <v>22072</v>
      </c>
      <c r="AA153">
        <v>0</v>
      </c>
      <c r="AB153">
        <v>0</v>
      </c>
      <c r="AC153">
        <v>0</v>
      </c>
      <c r="AF153">
        <v>0</v>
      </c>
      <c r="AO153" t="s">
        <v>550</v>
      </c>
      <c r="AP153" t="s">
        <v>108</v>
      </c>
      <c r="AQ153" t="s">
        <v>13404</v>
      </c>
      <c r="AS153">
        <v>0</v>
      </c>
      <c r="AT153">
        <v>0</v>
      </c>
      <c r="AU153">
        <v>0</v>
      </c>
      <c r="AV153">
        <v>0</v>
      </c>
      <c r="AW153">
        <v>0</v>
      </c>
      <c r="AX153">
        <v>0</v>
      </c>
      <c r="BB153" t="s">
        <v>63</v>
      </c>
      <c r="BC153" t="s">
        <v>4484</v>
      </c>
      <c r="BD153">
        <v>0</v>
      </c>
      <c r="BF153" t="s">
        <v>108</v>
      </c>
      <c r="BI153" t="s">
        <v>551</v>
      </c>
    </row>
    <row r="154" spans="1:61" x14ac:dyDescent="0.35">
      <c r="A154" t="s">
        <v>3384</v>
      </c>
      <c r="B154">
        <v>10000</v>
      </c>
      <c r="C154">
        <v>20000</v>
      </c>
      <c r="D154" s="2">
        <v>45770</v>
      </c>
      <c r="E154" t="s">
        <v>59</v>
      </c>
      <c r="F154" s="4">
        <v>0.47258101851851853</v>
      </c>
      <c r="G154">
        <v>10656256087</v>
      </c>
      <c r="I154">
        <v>2</v>
      </c>
      <c r="J154" t="s">
        <v>183</v>
      </c>
      <c r="K154">
        <v>77</v>
      </c>
      <c r="L154" t="s">
        <v>6043</v>
      </c>
      <c r="M154" t="s">
        <v>192</v>
      </c>
      <c r="N154" t="s">
        <v>3848</v>
      </c>
      <c r="O154" s="3">
        <v>2884</v>
      </c>
      <c r="R154" s="2">
        <v>45749</v>
      </c>
      <c r="T154">
        <v>77</v>
      </c>
      <c r="U154" s="3">
        <v>222068</v>
      </c>
      <c r="V154" t="s">
        <v>65</v>
      </c>
      <c r="W154" t="s">
        <v>3385</v>
      </c>
      <c r="X154">
        <v>0</v>
      </c>
      <c r="Y154" s="3">
        <v>200000</v>
      </c>
      <c r="Z154" s="3">
        <v>22068</v>
      </c>
      <c r="AA154">
        <v>0</v>
      </c>
      <c r="AB154">
        <v>0</v>
      </c>
      <c r="AC154">
        <v>0</v>
      </c>
      <c r="AF154">
        <v>0</v>
      </c>
      <c r="AO154" t="s">
        <v>3386</v>
      </c>
      <c r="AP154" t="s">
        <v>108</v>
      </c>
      <c r="AQ154" t="s">
        <v>13404</v>
      </c>
      <c r="AS154">
        <v>0</v>
      </c>
      <c r="AT154">
        <v>0</v>
      </c>
      <c r="AU154">
        <v>0</v>
      </c>
      <c r="AV154">
        <v>0</v>
      </c>
      <c r="AW154">
        <v>0</v>
      </c>
      <c r="AX154">
        <v>0</v>
      </c>
      <c r="BB154" t="s">
        <v>63</v>
      </c>
      <c r="BC154" t="s">
        <v>4485</v>
      </c>
      <c r="BD154">
        <v>0</v>
      </c>
      <c r="BF154" t="s">
        <v>108</v>
      </c>
      <c r="BI154" t="s">
        <v>3387</v>
      </c>
    </row>
    <row r="155" spans="1:61" x14ac:dyDescent="0.35">
      <c r="A155" t="s">
        <v>552</v>
      </c>
      <c r="B155">
        <v>10000</v>
      </c>
      <c r="C155">
        <v>10000</v>
      </c>
      <c r="D155" s="2">
        <v>45751</v>
      </c>
      <c r="E155" t="s">
        <v>59</v>
      </c>
      <c r="F155" t="s">
        <v>451</v>
      </c>
      <c r="G155" t="s">
        <v>553</v>
      </c>
      <c r="I155">
        <v>1</v>
      </c>
      <c r="J155" t="s">
        <v>183</v>
      </c>
      <c r="K155">
        <v>63</v>
      </c>
      <c r="L155" t="s">
        <v>6051</v>
      </c>
      <c r="M155" t="s">
        <v>136</v>
      </c>
      <c r="N155" t="s">
        <v>3850</v>
      </c>
      <c r="O155" s="3">
        <v>2000</v>
      </c>
      <c r="R155" s="2">
        <v>45749</v>
      </c>
      <c r="T155">
        <v>40</v>
      </c>
      <c r="U155" s="3">
        <v>80000</v>
      </c>
      <c r="V155" t="s">
        <v>65</v>
      </c>
      <c r="W155" t="s">
        <v>554</v>
      </c>
      <c r="X155">
        <v>0</v>
      </c>
      <c r="Y155" s="3">
        <v>80000</v>
      </c>
      <c r="Z155">
        <v>0</v>
      </c>
      <c r="AA155">
        <v>0</v>
      </c>
      <c r="AB155">
        <v>0</v>
      </c>
      <c r="AC155">
        <v>0</v>
      </c>
      <c r="AF155">
        <v>0</v>
      </c>
      <c r="AO155" t="s">
        <v>555</v>
      </c>
      <c r="AP155" t="s">
        <v>275</v>
      </c>
      <c r="AQ155" t="s">
        <v>21306</v>
      </c>
      <c r="AS155">
        <v>0</v>
      </c>
      <c r="AT155">
        <v>0</v>
      </c>
      <c r="AU155">
        <v>0</v>
      </c>
      <c r="AV155">
        <v>0</v>
      </c>
      <c r="AW155">
        <v>0</v>
      </c>
      <c r="AX155">
        <v>0</v>
      </c>
      <c r="BB155" t="s">
        <v>63</v>
      </c>
      <c r="BC155" t="s">
        <v>4486</v>
      </c>
      <c r="BD155">
        <v>0</v>
      </c>
      <c r="BF155" t="s">
        <v>275</v>
      </c>
      <c r="BI155" t="s">
        <v>556</v>
      </c>
    </row>
    <row r="156" spans="1:61" x14ac:dyDescent="0.35">
      <c r="A156" t="s">
        <v>557</v>
      </c>
      <c r="B156">
        <v>10000</v>
      </c>
      <c r="C156">
        <v>10000</v>
      </c>
      <c r="D156" s="2">
        <v>45750</v>
      </c>
      <c r="E156" t="s">
        <v>59</v>
      </c>
      <c r="F156" t="s">
        <v>166</v>
      </c>
      <c r="G156" t="s">
        <v>167</v>
      </c>
      <c r="I156">
        <v>1</v>
      </c>
      <c r="J156" t="s">
        <v>183</v>
      </c>
      <c r="K156">
        <v>63</v>
      </c>
      <c r="L156" t="s">
        <v>6051</v>
      </c>
      <c r="M156" t="s">
        <v>136</v>
      </c>
      <c r="N156" t="s">
        <v>3850</v>
      </c>
      <c r="O156" s="3">
        <v>10000</v>
      </c>
      <c r="R156" s="2">
        <v>45749</v>
      </c>
      <c r="T156">
        <v>60</v>
      </c>
      <c r="U156" s="3">
        <v>600000</v>
      </c>
      <c r="V156" t="s">
        <v>65</v>
      </c>
      <c r="W156" t="s">
        <v>168</v>
      </c>
      <c r="X156">
        <v>0</v>
      </c>
      <c r="Y156" s="3">
        <v>600000</v>
      </c>
      <c r="Z156">
        <v>0</v>
      </c>
      <c r="AA156">
        <v>0</v>
      </c>
      <c r="AB156">
        <v>0</v>
      </c>
      <c r="AC156">
        <v>0</v>
      </c>
      <c r="AF156">
        <v>0</v>
      </c>
      <c r="AO156" t="s">
        <v>169</v>
      </c>
      <c r="AP156" t="s">
        <v>275</v>
      </c>
      <c r="AQ156" t="s">
        <v>21306</v>
      </c>
      <c r="AS156">
        <v>0</v>
      </c>
      <c r="AT156">
        <v>0</v>
      </c>
      <c r="AU156">
        <v>0</v>
      </c>
      <c r="AV156">
        <v>0</v>
      </c>
      <c r="AW156">
        <v>0</v>
      </c>
      <c r="AX156">
        <v>0</v>
      </c>
      <c r="BB156" t="s">
        <v>63</v>
      </c>
      <c r="BC156" t="s">
        <v>4487</v>
      </c>
      <c r="BD156">
        <v>0</v>
      </c>
      <c r="BF156" t="s">
        <v>275</v>
      </c>
      <c r="BI156" t="s">
        <v>558</v>
      </c>
    </row>
    <row r="157" spans="1:61" x14ac:dyDescent="0.35">
      <c r="A157" t="s">
        <v>559</v>
      </c>
      <c r="B157">
        <v>10000</v>
      </c>
      <c r="C157">
        <v>10000</v>
      </c>
      <c r="D157" s="2">
        <v>45751</v>
      </c>
      <c r="E157" t="s">
        <v>59</v>
      </c>
      <c r="F157" t="s">
        <v>451</v>
      </c>
      <c r="G157" t="s">
        <v>167</v>
      </c>
      <c r="I157">
        <v>1</v>
      </c>
      <c r="J157" t="s">
        <v>183</v>
      </c>
      <c r="K157">
        <v>63</v>
      </c>
      <c r="L157" t="s">
        <v>6051</v>
      </c>
      <c r="M157" t="s">
        <v>136</v>
      </c>
      <c r="N157" t="s">
        <v>3850</v>
      </c>
      <c r="O157" s="3">
        <v>10000</v>
      </c>
      <c r="R157" s="2">
        <v>45749</v>
      </c>
      <c r="T157">
        <v>60</v>
      </c>
      <c r="U157" s="3">
        <v>600000</v>
      </c>
      <c r="V157" t="s">
        <v>65</v>
      </c>
      <c r="W157" t="s">
        <v>168</v>
      </c>
      <c r="X157">
        <v>0</v>
      </c>
      <c r="Y157" s="3">
        <v>600000</v>
      </c>
      <c r="Z157">
        <v>0</v>
      </c>
      <c r="AA157">
        <v>0</v>
      </c>
      <c r="AB157">
        <v>0</v>
      </c>
      <c r="AC157">
        <v>0</v>
      </c>
      <c r="AF157">
        <v>0</v>
      </c>
      <c r="AO157" t="s">
        <v>169</v>
      </c>
      <c r="AP157" t="s">
        <v>275</v>
      </c>
      <c r="AQ157" t="s">
        <v>21306</v>
      </c>
      <c r="AS157">
        <v>0</v>
      </c>
      <c r="AT157">
        <v>0</v>
      </c>
      <c r="AU157">
        <v>0</v>
      </c>
      <c r="AV157">
        <v>0</v>
      </c>
      <c r="AW157">
        <v>0</v>
      </c>
      <c r="AX157">
        <v>0</v>
      </c>
      <c r="BB157" t="s">
        <v>63</v>
      </c>
      <c r="BC157" t="s">
        <v>4488</v>
      </c>
      <c r="BD157">
        <v>0</v>
      </c>
      <c r="BF157" t="s">
        <v>275</v>
      </c>
      <c r="BI157" t="s">
        <v>560</v>
      </c>
    </row>
    <row r="158" spans="1:61" x14ac:dyDescent="0.35">
      <c r="A158" t="s">
        <v>561</v>
      </c>
      <c r="B158">
        <v>10000</v>
      </c>
      <c r="C158">
        <v>10000</v>
      </c>
      <c r="D158" s="2">
        <v>45749</v>
      </c>
      <c r="E158" t="s">
        <v>59</v>
      </c>
      <c r="F158" t="s">
        <v>562</v>
      </c>
      <c r="G158" t="s">
        <v>563</v>
      </c>
      <c r="I158">
        <v>1</v>
      </c>
      <c r="J158" t="s">
        <v>183</v>
      </c>
      <c r="K158">
        <v>65</v>
      </c>
      <c r="L158" t="s">
        <v>6054</v>
      </c>
      <c r="M158" t="s">
        <v>340</v>
      </c>
      <c r="N158" t="s">
        <v>3854</v>
      </c>
      <c r="O158" s="3">
        <v>9000</v>
      </c>
      <c r="R158" s="2">
        <v>45749</v>
      </c>
      <c r="T158">
        <v>6</v>
      </c>
      <c r="U158" s="3">
        <v>54000</v>
      </c>
      <c r="V158" t="s">
        <v>65</v>
      </c>
      <c r="W158" t="s">
        <v>564</v>
      </c>
      <c r="X158">
        <v>0</v>
      </c>
      <c r="Y158" s="3">
        <v>54000</v>
      </c>
      <c r="Z158">
        <v>0</v>
      </c>
      <c r="AA158">
        <v>0</v>
      </c>
      <c r="AB158">
        <v>0</v>
      </c>
      <c r="AC158">
        <v>0</v>
      </c>
      <c r="AF158">
        <v>0</v>
      </c>
      <c r="AO158" t="s">
        <v>565</v>
      </c>
      <c r="AP158" t="s">
        <v>566</v>
      </c>
      <c r="AQ158" t="s">
        <v>21032</v>
      </c>
      <c r="AS158">
        <v>0</v>
      </c>
      <c r="AT158">
        <v>0</v>
      </c>
      <c r="AU158">
        <v>0</v>
      </c>
      <c r="AV158">
        <v>0</v>
      </c>
      <c r="AW158">
        <v>0</v>
      </c>
      <c r="AX158">
        <v>0</v>
      </c>
      <c r="BB158" t="s">
        <v>63</v>
      </c>
      <c r="BC158" t="s">
        <v>4489</v>
      </c>
      <c r="BD158">
        <v>0</v>
      </c>
      <c r="BF158" t="s">
        <v>566</v>
      </c>
      <c r="BI158" t="s">
        <v>567</v>
      </c>
    </row>
    <row r="159" spans="1:61" x14ac:dyDescent="0.35">
      <c r="A159" t="s">
        <v>568</v>
      </c>
      <c r="B159">
        <v>10000</v>
      </c>
      <c r="C159">
        <v>10000</v>
      </c>
      <c r="D159" s="2">
        <v>45749</v>
      </c>
      <c r="E159" t="s">
        <v>59</v>
      </c>
      <c r="F159" t="s">
        <v>569</v>
      </c>
      <c r="G159" t="s">
        <v>570</v>
      </c>
      <c r="I159">
        <v>1</v>
      </c>
      <c r="J159" t="s">
        <v>183</v>
      </c>
      <c r="K159">
        <v>46</v>
      </c>
      <c r="L159" t="s">
        <v>6049</v>
      </c>
      <c r="M159" t="s">
        <v>231</v>
      </c>
      <c r="N159" t="s">
        <v>3809</v>
      </c>
      <c r="O159">
        <v>258</v>
      </c>
      <c r="R159" s="2">
        <v>45749</v>
      </c>
      <c r="T159">
        <v>4</v>
      </c>
      <c r="U159" s="3">
        <v>1032</v>
      </c>
      <c r="V159" t="s">
        <v>65</v>
      </c>
      <c r="W159">
        <v>112887410001</v>
      </c>
      <c r="X159">
        <v>0</v>
      </c>
      <c r="Y159" s="3">
        <v>1030</v>
      </c>
      <c r="Z159">
        <v>2</v>
      </c>
      <c r="AA159">
        <v>0</v>
      </c>
      <c r="AB159">
        <v>0</v>
      </c>
      <c r="AC159">
        <v>0</v>
      </c>
      <c r="AF159">
        <v>0</v>
      </c>
      <c r="AO159">
        <v>11288741</v>
      </c>
      <c r="AP159" t="s">
        <v>571</v>
      </c>
      <c r="AQ159" t="s">
        <v>14937</v>
      </c>
      <c r="AS159">
        <v>0</v>
      </c>
      <c r="AT159">
        <v>0</v>
      </c>
      <c r="AU159">
        <v>0</v>
      </c>
      <c r="AV159">
        <v>0</v>
      </c>
      <c r="AW159">
        <v>0</v>
      </c>
      <c r="AX159">
        <v>0</v>
      </c>
      <c r="BB159" t="s">
        <v>63</v>
      </c>
      <c r="BC159" t="s">
        <v>4490</v>
      </c>
      <c r="BD159">
        <v>0</v>
      </c>
      <c r="BF159" t="s">
        <v>571</v>
      </c>
      <c r="BI159" t="s">
        <v>572</v>
      </c>
    </row>
    <row r="160" spans="1:61" x14ac:dyDescent="0.35">
      <c r="A160" t="s">
        <v>573</v>
      </c>
      <c r="B160">
        <v>10000</v>
      </c>
      <c r="C160">
        <v>10000</v>
      </c>
      <c r="D160" s="2">
        <v>45749</v>
      </c>
      <c r="E160" t="s">
        <v>59</v>
      </c>
      <c r="F160" t="s">
        <v>569</v>
      </c>
      <c r="G160" t="s">
        <v>570</v>
      </c>
      <c r="I160">
        <v>1</v>
      </c>
      <c r="J160" t="s">
        <v>183</v>
      </c>
      <c r="K160">
        <v>46</v>
      </c>
      <c r="L160" t="s">
        <v>6049</v>
      </c>
      <c r="M160" t="s">
        <v>231</v>
      </c>
      <c r="N160" t="s">
        <v>3809</v>
      </c>
      <c r="O160">
        <v>258</v>
      </c>
      <c r="R160" s="2">
        <v>45749</v>
      </c>
      <c r="T160">
        <v>4</v>
      </c>
      <c r="U160" s="3">
        <v>1032</v>
      </c>
      <c r="V160" t="s">
        <v>65</v>
      </c>
      <c r="W160">
        <v>112887410001</v>
      </c>
      <c r="X160">
        <v>0</v>
      </c>
      <c r="Y160" s="3">
        <v>1030</v>
      </c>
      <c r="Z160">
        <v>2</v>
      </c>
      <c r="AA160">
        <v>0</v>
      </c>
      <c r="AB160">
        <v>0</v>
      </c>
      <c r="AC160">
        <v>0</v>
      </c>
      <c r="AF160">
        <v>0</v>
      </c>
      <c r="AO160">
        <v>11288741</v>
      </c>
      <c r="AP160" t="s">
        <v>571</v>
      </c>
      <c r="AQ160" t="s">
        <v>14937</v>
      </c>
      <c r="AS160">
        <v>0</v>
      </c>
      <c r="AT160">
        <v>0</v>
      </c>
      <c r="AU160">
        <v>0</v>
      </c>
      <c r="AV160">
        <v>0</v>
      </c>
      <c r="AW160">
        <v>0</v>
      </c>
      <c r="AX160">
        <v>0</v>
      </c>
      <c r="BB160" t="s">
        <v>63</v>
      </c>
      <c r="BC160" t="s">
        <v>4491</v>
      </c>
      <c r="BD160">
        <v>0</v>
      </c>
      <c r="BF160" t="s">
        <v>571</v>
      </c>
      <c r="BI160" t="s">
        <v>574</v>
      </c>
    </row>
    <row r="161" spans="1:61" x14ac:dyDescent="0.35">
      <c r="A161" t="s">
        <v>575</v>
      </c>
      <c r="B161">
        <v>10000</v>
      </c>
      <c r="C161">
        <v>10000</v>
      </c>
      <c r="D161" s="2">
        <v>45749</v>
      </c>
      <c r="E161" t="s">
        <v>59</v>
      </c>
      <c r="F161" t="s">
        <v>576</v>
      </c>
      <c r="G161" t="s">
        <v>570</v>
      </c>
      <c r="I161">
        <v>1</v>
      </c>
      <c r="J161" t="s">
        <v>183</v>
      </c>
      <c r="K161">
        <v>46</v>
      </c>
      <c r="L161" t="s">
        <v>6049</v>
      </c>
      <c r="M161" t="s">
        <v>231</v>
      </c>
      <c r="N161" t="s">
        <v>3809</v>
      </c>
      <c r="O161">
        <v>258</v>
      </c>
      <c r="R161" s="2">
        <v>45749</v>
      </c>
      <c r="T161">
        <v>4</v>
      </c>
      <c r="U161" s="3">
        <v>1032</v>
      </c>
      <c r="V161" t="s">
        <v>65</v>
      </c>
      <c r="W161">
        <v>112887830001</v>
      </c>
      <c r="X161">
        <v>0</v>
      </c>
      <c r="Y161" s="3">
        <v>1030</v>
      </c>
      <c r="Z161">
        <v>2</v>
      </c>
      <c r="AA161">
        <v>0</v>
      </c>
      <c r="AB161">
        <v>0</v>
      </c>
      <c r="AC161">
        <v>0</v>
      </c>
      <c r="AF161">
        <v>0</v>
      </c>
      <c r="AO161">
        <v>11288783</v>
      </c>
      <c r="AP161" t="s">
        <v>571</v>
      </c>
      <c r="AQ161" t="s">
        <v>14937</v>
      </c>
      <c r="AS161">
        <v>0</v>
      </c>
      <c r="AT161">
        <v>0</v>
      </c>
      <c r="AU161">
        <v>0</v>
      </c>
      <c r="AV161">
        <v>0</v>
      </c>
      <c r="AW161">
        <v>0</v>
      </c>
      <c r="AX161">
        <v>0</v>
      </c>
      <c r="BB161" t="s">
        <v>63</v>
      </c>
      <c r="BC161" t="s">
        <v>4492</v>
      </c>
      <c r="BD161">
        <v>0</v>
      </c>
      <c r="BF161" t="s">
        <v>571</v>
      </c>
      <c r="BI161" t="s">
        <v>577</v>
      </c>
    </row>
    <row r="162" spans="1:61" x14ac:dyDescent="0.35">
      <c r="A162" t="s">
        <v>149</v>
      </c>
      <c r="B162">
        <v>10000</v>
      </c>
      <c r="C162">
        <v>20000</v>
      </c>
      <c r="D162" s="2">
        <v>45754</v>
      </c>
      <c r="E162" t="s">
        <v>59</v>
      </c>
      <c r="F162" t="s">
        <v>150</v>
      </c>
      <c r="G162" t="s">
        <v>151</v>
      </c>
      <c r="I162">
        <v>1</v>
      </c>
      <c r="J162" t="s">
        <v>183</v>
      </c>
      <c r="K162">
        <v>73</v>
      </c>
      <c r="L162" t="s">
        <v>6042</v>
      </c>
      <c r="M162" t="s">
        <v>184</v>
      </c>
      <c r="N162" t="s">
        <v>3845</v>
      </c>
      <c r="O162" s="3">
        <v>65271</v>
      </c>
      <c r="R162" s="2">
        <v>45749</v>
      </c>
      <c r="T162">
        <v>12</v>
      </c>
      <c r="U162" s="3">
        <v>783252</v>
      </c>
      <c r="V162" t="s">
        <v>65</v>
      </c>
      <c r="W162" t="s">
        <v>154</v>
      </c>
      <c r="X162">
        <v>0</v>
      </c>
      <c r="Y162" s="3">
        <v>814353</v>
      </c>
      <c r="Z162" s="3">
        <v>-31101</v>
      </c>
      <c r="AA162">
        <v>0</v>
      </c>
      <c r="AB162">
        <v>0</v>
      </c>
      <c r="AC162">
        <v>0</v>
      </c>
      <c r="AF162">
        <v>0</v>
      </c>
      <c r="AO162" t="s">
        <v>155</v>
      </c>
      <c r="AP162" t="s">
        <v>68</v>
      </c>
      <c r="AQ162" t="s">
        <v>26186</v>
      </c>
      <c r="AS162">
        <v>0</v>
      </c>
      <c r="AT162">
        <v>0</v>
      </c>
      <c r="AU162">
        <v>0</v>
      </c>
      <c r="AV162">
        <v>0</v>
      </c>
      <c r="AW162">
        <v>0</v>
      </c>
      <c r="AX162">
        <v>0</v>
      </c>
      <c r="BB162" t="s">
        <v>63</v>
      </c>
      <c r="BC162" t="s">
        <v>4459</v>
      </c>
      <c r="BD162">
        <v>0</v>
      </c>
      <c r="BF162" t="s">
        <v>68</v>
      </c>
      <c r="BI162" t="s">
        <v>156</v>
      </c>
    </row>
    <row r="163" spans="1:61" x14ac:dyDescent="0.35">
      <c r="A163" t="s">
        <v>431</v>
      </c>
      <c r="B163">
        <v>10000</v>
      </c>
      <c r="C163">
        <v>30000</v>
      </c>
      <c r="D163" s="2">
        <v>45750</v>
      </c>
      <c r="E163" t="s">
        <v>59</v>
      </c>
      <c r="F163" t="s">
        <v>432</v>
      </c>
      <c r="G163">
        <v>59470</v>
      </c>
      <c r="I163">
        <v>2</v>
      </c>
      <c r="J163" t="s">
        <v>183</v>
      </c>
      <c r="K163">
        <v>96</v>
      </c>
      <c r="L163" t="s">
        <v>6060</v>
      </c>
      <c r="M163" t="s">
        <v>805</v>
      </c>
      <c r="N163" t="s">
        <v>3865</v>
      </c>
      <c r="O163" s="3">
        <v>30625</v>
      </c>
      <c r="R163" s="2">
        <v>45749</v>
      </c>
      <c r="T163">
        <v>6</v>
      </c>
      <c r="U163" s="3">
        <v>183750</v>
      </c>
      <c r="V163" t="s">
        <v>65</v>
      </c>
      <c r="W163" t="s">
        <v>434</v>
      </c>
      <c r="X163">
        <v>0</v>
      </c>
      <c r="Y163" s="3">
        <v>183750</v>
      </c>
      <c r="Z163">
        <v>0</v>
      </c>
      <c r="AA163">
        <v>0</v>
      </c>
      <c r="AB163">
        <v>0</v>
      </c>
      <c r="AC163">
        <v>0</v>
      </c>
      <c r="AF163">
        <v>0</v>
      </c>
      <c r="AO163" t="s">
        <v>435</v>
      </c>
      <c r="AP163" t="s">
        <v>68</v>
      </c>
      <c r="AQ163" t="s">
        <v>26186</v>
      </c>
      <c r="AS163">
        <v>0</v>
      </c>
      <c r="AT163">
        <v>0</v>
      </c>
      <c r="AU163">
        <v>0</v>
      </c>
      <c r="AV163">
        <v>0</v>
      </c>
      <c r="AW163">
        <v>0</v>
      </c>
      <c r="AX163">
        <v>0</v>
      </c>
      <c r="BB163" t="s">
        <v>63</v>
      </c>
      <c r="BC163" t="s">
        <v>436</v>
      </c>
      <c r="BD163">
        <v>0</v>
      </c>
      <c r="BF163" t="s">
        <v>68</v>
      </c>
      <c r="BI163" t="s">
        <v>156</v>
      </c>
    </row>
    <row r="164" spans="1:61" x14ac:dyDescent="0.35">
      <c r="A164" t="s">
        <v>157</v>
      </c>
      <c r="B164">
        <v>10000</v>
      </c>
      <c r="C164">
        <v>30000</v>
      </c>
      <c r="D164" s="2">
        <v>45749</v>
      </c>
      <c r="E164" t="s">
        <v>59</v>
      </c>
      <c r="F164" t="s">
        <v>158</v>
      </c>
      <c r="G164" t="s">
        <v>159</v>
      </c>
      <c r="I164">
        <v>2</v>
      </c>
      <c r="J164" t="s">
        <v>183</v>
      </c>
      <c r="K164">
        <v>71</v>
      </c>
      <c r="L164" t="s">
        <v>6057</v>
      </c>
      <c r="M164" t="s">
        <v>368</v>
      </c>
      <c r="N164" t="s">
        <v>3857</v>
      </c>
      <c r="O164" s="3">
        <v>1250</v>
      </c>
      <c r="R164" s="2">
        <v>45749</v>
      </c>
      <c r="T164">
        <v>4</v>
      </c>
      <c r="U164" s="3">
        <v>5000</v>
      </c>
      <c r="V164" t="s">
        <v>65</v>
      </c>
      <c r="W164">
        <v>86090840001</v>
      </c>
      <c r="X164">
        <v>0</v>
      </c>
      <c r="Y164" s="3">
        <v>5000</v>
      </c>
      <c r="Z164">
        <v>0</v>
      </c>
      <c r="AA164">
        <v>0</v>
      </c>
      <c r="AB164">
        <v>0</v>
      </c>
      <c r="AC164">
        <v>0</v>
      </c>
      <c r="AF164">
        <v>0</v>
      </c>
      <c r="AO164">
        <v>8609084</v>
      </c>
      <c r="AP164" t="s">
        <v>162</v>
      </c>
      <c r="AQ164" t="s">
        <v>8373</v>
      </c>
      <c r="AS164">
        <v>0</v>
      </c>
      <c r="AT164">
        <v>0</v>
      </c>
      <c r="AU164">
        <v>0</v>
      </c>
      <c r="AV164">
        <v>0</v>
      </c>
      <c r="AW164">
        <v>0</v>
      </c>
      <c r="AX164">
        <v>0</v>
      </c>
      <c r="BB164" t="s">
        <v>63</v>
      </c>
      <c r="BC164" t="s">
        <v>4460</v>
      </c>
      <c r="BD164">
        <v>0</v>
      </c>
      <c r="BF164" t="s">
        <v>162</v>
      </c>
      <c r="BI164" t="s">
        <v>163</v>
      </c>
    </row>
    <row r="165" spans="1:61" x14ac:dyDescent="0.35">
      <c r="A165" t="s">
        <v>164</v>
      </c>
      <c r="B165">
        <v>10000</v>
      </c>
      <c r="C165">
        <v>20000</v>
      </c>
      <c r="D165" s="2">
        <v>45749</v>
      </c>
      <c r="E165" t="s">
        <v>59</v>
      </c>
      <c r="F165" t="s">
        <v>158</v>
      </c>
      <c r="G165" t="s">
        <v>159</v>
      </c>
      <c r="I165">
        <v>2</v>
      </c>
      <c r="J165" t="s">
        <v>183</v>
      </c>
      <c r="K165">
        <v>71</v>
      </c>
      <c r="L165" t="s">
        <v>6057</v>
      </c>
      <c r="M165" t="s">
        <v>368</v>
      </c>
      <c r="N165" t="s">
        <v>3857</v>
      </c>
      <c r="O165" s="3">
        <v>1250</v>
      </c>
      <c r="R165" s="2">
        <v>45749</v>
      </c>
      <c r="T165">
        <v>4</v>
      </c>
      <c r="U165" s="3">
        <v>5000</v>
      </c>
      <c r="V165" t="s">
        <v>65</v>
      </c>
      <c r="W165">
        <v>86090860001</v>
      </c>
      <c r="X165">
        <v>0</v>
      </c>
      <c r="Y165" s="3">
        <v>5000</v>
      </c>
      <c r="Z165">
        <v>0</v>
      </c>
      <c r="AA165">
        <v>0</v>
      </c>
      <c r="AB165">
        <v>0</v>
      </c>
      <c r="AC165">
        <v>0</v>
      </c>
      <c r="AF165">
        <v>0</v>
      </c>
      <c r="AO165">
        <v>8609086</v>
      </c>
      <c r="AP165" t="s">
        <v>162</v>
      </c>
      <c r="AQ165" t="s">
        <v>8373</v>
      </c>
      <c r="AS165">
        <v>0</v>
      </c>
      <c r="AT165">
        <v>0</v>
      </c>
      <c r="AU165">
        <v>0</v>
      </c>
      <c r="AV165">
        <v>0</v>
      </c>
      <c r="AW165">
        <v>0</v>
      </c>
      <c r="AX165">
        <v>0</v>
      </c>
      <c r="BB165" t="s">
        <v>63</v>
      </c>
      <c r="BC165" t="s">
        <v>4461</v>
      </c>
      <c r="BD165">
        <v>0</v>
      </c>
      <c r="BF165" t="s">
        <v>162</v>
      </c>
      <c r="BI165" t="s">
        <v>163</v>
      </c>
    </row>
    <row r="166" spans="1:61" x14ac:dyDescent="0.35">
      <c r="A166" t="s">
        <v>578</v>
      </c>
      <c r="B166">
        <v>10000</v>
      </c>
      <c r="C166">
        <v>10000</v>
      </c>
      <c r="D166" s="2">
        <v>45751</v>
      </c>
      <c r="E166" t="s">
        <v>59</v>
      </c>
      <c r="F166" s="4">
        <v>0.48287037037037039</v>
      </c>
      <c r="G166" t="s">
        <v>159</v>
      </c>
      <c r="I166">
        <v>1</v>
      </c>
      <c r="J166" t="s">
        <v>183</v>
      </c>
      <c r="K166">
        <v>72</v>
      </c>
      <c r="L166" t="s">
        <v>6056</v>
      </c>
      <c r="M166" t="s">
        <v>161</v>
      </c>
      <c r="N166" t="s">
        <v>3853</v>
      </c>
      <c r="O166" s="3">
        <v>3834</v>
      </c>
      <c r="R166" s="2">
        <v>45749</v>
      </c>
      <c r="T166">
        <v>6</v>
      </c>
      <c r="U166" s="3">
        <v>23004</v>
      </c>
      <c r="V166" t="s">
        <v>65</v>
      </c>
      <c r="W166">
        <v>86090880001</v>
      </c>
      <c r="X166">
        <v>0</v>
      </c>
      <c r="Y166" s="3">
        <v>18000</v>
      </c>
      <c r="Z166" s="3">
        <v>5004</v>
      </c>
      <c r="AA166">
        <v>0</v>
      </c>
      <c r="AB166">
        <v>0</v>
      </c>
      <c r="AC166">
        <v>0</v>
      </c>
      <c r="AF166">
        <v>0</v>
      </c>
      <c r="AO166">
        <v>8609088</v>
      </c>
      <c r="AP166" t="s">
        <v>162</v>
      </c>
      <c r="AQ166" t="s">
        <v>8373</v>
      </c>
      <c r="AS166">
        <v>0</v>
      </c>
      <c r="AT166">
        <v>0</v>
      </c>
      <c r="AU166">
        <v>0</v>
      </c>
      <c r="AV166">
        <v>0</v>
      </c>
      <c r="AW166">
        <v>0</v>
      </c>
      <c r="AX166">
        <v>0</v>
      </c>
      <c r="BB166" t="s">
        <v>63</v>
      </c>
      <c r="BC166" t="s">
        <v>4493</v>
      </c>
      <c r="BD166">
        <v>0</v>
      </c>
      <c r="BF166" t="s">
        <v>162</v>
      </c>
      <c r="BI166" t="s">
        <v>163</v>
      </c>
    </row>
    <row r="167" spans="1:61" x14ac:dyDescent="0.35">
      <c r="A167" t="s">
        <v>580</v>
      </c>
      <c r="B167">
        <v>10000</v>
      </c>
      <c r="C167">
        <v>10000</v>
      </c>
      <c r="D167" s="2">
        <v>45750</v>
      </c>
      <c r="E167" t="s">
        <v>59</v>
      </c>
      <c r="F167" t="s">
        <v>581</v>
      </c>
      <c r="G167" t="s">
        <v>159</v>
      </c>
      <c r="I167">
        <v>1</v>
      </c>
      <c r="J167" t="s">
        <v>183</v>
      </c>
      <c r="K167">
        <v>72</v>
      </c>
      <c r="L167" t="s">
        <v>6056</v>
      </c>
      <c r="M167" t="s">
        <v>161</v>
      </c>
      <c r="N167" t="s">
        <v>3853</v>
      </c>
      <c r="O167" s="3">
        <v>2334</v>
      </c>
      <c r="R167" s="2">
        <v>45749</v>
      </c>
      <c r="T167">
        <v>6</v>
      </c>
      <c r="U167" s="3">
        <v>14004</v>
      </c>
      <c r="V167" t="s">
        <v>65</v>
      </c>
      <c r="W167">
        <v>86090890001</v>
      </c>
      <c r="X167">
        <v>0</v>
      </c>
      <c r="Y167" s="3">
        <v>10000</v>
      </c>
      <c r="Z167" s="3">
        <v>4004</v>
      </c>
      <c r="AA167">
        <v>0</v>
      </c>
      <c r="AB167">
        <v>0</v>
      </c>
      <c r="AC167">
        <v>0</v>
      </c>
      <c r="AF167">
        <v>0</v>
      </c>
      <c r="AO167">
        <v>8609089</v>
      </c>
      <c r="AP167" t="s">
        <v>162</v>
      </c>
      <c r="AQ167" t="s">
        <v>8373</v>
      </c>
      <c r="AS167">
        <v>0</v>
      </c>
      <c r="AT167">
        <v>0</v>
      </c>
      <c r="AU167">
        <v>0</v>
      </c>
      <c r="AV167">
        <v>0</v>
      </c>
      <c r="AW167">
        <v>0</v>
      </c>
      <c r="AX167">
        <v>0</v>
      </c>
      <c r="BB167" t="s">
        <v>63</v>
      </c>
      <c r="BC167" t="s">
        <v>4494</v>
      </c>
      <c r="BD167">
        <v>0</v>
      </c>
      <c r="BF167" t="s">
        <v>162</v>
      </c>
      <c r="BI167" t="s">
        <v>163</v>
      </c>
    </row>
    <row r="168" spans="1:61" x14ac:dyDescent="0.35">
      <c r="A168" t="s">
        <v>580</v>
      </c>
      <c r="B168">
        <v>10000</v>
      </c>
      <c r="C168">
        <v>20000</v>
      </c>
      <c r="D168" s="2">
        <v>45750</v>
      </c>
      <c r="E168" t="s">
        <v>59</v>
      </c>
      <c r="F168" t="s">
        <v>581</v>
      </c>
      <c r="G168" t="s">
        <v>159</v>
      </c>
      <c r="I168">
        <v>2</v>
      </c>
      <c r="J168" t="s">
        <v>183</v>
      </c>
      <c r="K168">
        <v>71</v>
      </c>
      <c r="L168" t="s">
        <v>6057</v>
      </c>
      <c r="M168" t="s">
        <v>368</v>
      </c>
      <c r="N168" t="s">
        <v>3857</v>
      </c>
      <c r="O168" s="3">
        <v>1667</v>
      </c>
      <c r="R168" s="2">
        <v>45749</v>
      </c>
      <c r="T168">
        <v>6</v>
      </c>
      <c r="U168" s="3">
        <v>10002</v>
      </c>
      <c r="V168" t="s">
        <v>65</v>
      </c>
      <c r="W168">
        <v>86090890001</v>
      </c>
      <c r="X168">
        <v>0</v>
      </c>
      <c r="Y168" s="3">
        <v>10000</v>
      </c>
      <c r="Z168">
        <v>2</v>
      </c>
      <c r="AA168">
        <v>0</v>
      </c>
      <c r="AB168">
        <v>0</v>
      </c>
      <c r="AC168">
        <v>0</v>
      </c>
      <c r="AF168">
        <v>0</v>
      </c>
      <c r="AO168">
        <v>8609089</v>
      </c>
      <c r="AP168" t="s">
        <v>162</v>
      </c>
      <c r="AQ168" t="s">
        <v>8373</v>
      </c>
      <c r="AS168">
        <v>0</v>
      </c>
      <c r="AT168">
        <v>0</v>
      </c>
      <c r="AU168">
        <v>0</v>
      </c>
      <c r="AV168">
        <v>0</v>
      </c>
      <c r="AW168">
        <v>0</v>
      </c>
      <c r="AX168">
        <v>0</v>
      </c>
      <c r="BB168" t="s">
        <v>63</v>
      </c>
      <c r="BC168" t="s">
        <v>4494</v>
      </c>
      <c r="BD168">
        <v>0</v>
      </c>
      <c r="BF168" t="s">
        <v>162</v>
      </c>
      <c r="BI168" t="s">
        <v>163</v>
      </c>
    </row>
    <row r="169" spans="1:61" x14ac:dyDescent="0.35">
      <c r="A169" t="s">
        <v>582</v>
      </c>
      <c r="B169">
        <v>10000</v>
      </c>
      <c r="C169">
        <v>10000</v>
      </c>
      <c r="D169" s="2">
        <v>45751</v>
      </c>
      <c r="E169" t="s">
        <v>59</v>
      </c>
      <c r="F169" t="s">
        <v>583</v>
      </c>
      <c r="G169" t="s">
        <v>167</v>
      </c>
      <c r="I169">
        <v>1</v>
      </c>
      <c r="J169" t="s">
        <v>183</v>
      </c>
      <c r="K169">
        <v>63</v>
      </c>
      <c r="L169" t="s">
        <v>6051</v>
      </c>
      <c r="M169" t="s">
        <v>136</v>
      </c>
      <c r="N169" t="s">
        <v>3850</v>
      </c>
      <c r="O169" s="3">
        <v>1334</v>
      </c>
      <c r="R169" s="2">
        <v>45749</v>
      </c>
      <c r="T169">
        <v>30</v>
      </c>
      <c r="U169" s="3">
        <v>40020</v>
      </c>
      <c r="V169" t="s">
        <v>65</v>
      </c>
      <c r="W169" t="s">
        <v>584</v>
      </c>
      <c r="X169">
        <v>0</v>
      </c>
      <c r="Y169" s="3">
        <v>40000</v>
      </c>
      <c r="Z169">
        <v>20</v>
      </c>
      <c r="AA169">
        <v>0</v>
      </c>
      <c r="AB169">
        <v>0</v>
      </c>
      <c r="AC169">
        <v>0</v>
      </c>
      <c r="AF169">
        <v>0</v>
      </c>
      <c r="AO169" t="s">
        <v>585</v>
      </c>
      <c r="AP169" t="s">
        <v>170</v>
      </c>
      <c r="AQ169" t="s">
        <v>21526</v>
      </c>
      <c r="AS169">
        <v>0</v>
      </c>
      <c r="AT169">
        <v>0</v>
      </c>
      <c r="AU169">
        <v>0</v>
      </c>
      <c r="AV169">
        <v>0</v>
      </c>
      <c r="AW169">
        <v>0</v>
      </c>
      <c r="AX169">
        <v>0</v>
      </c>
      <c r="BB169" t="s">
        <v>63</v>
      </c>
      <c r="BC169" t="s">
        <v>4495</v>
      </c>
      <c r="BD169">
        <v>0</v>
      </c>
      <c r="BF169" t="s">
        <v>170</v>
      </c>
      <c r="BI169" t="s">
        <v>586</v>
      </c>
    </row>
    <row r="170" spans="1:61" x14ac:dyDescent="0.35">
      <c r="A170" t="s">
        <v>587</v>
      </c>
      <c r="B170">
        <v>10000</v>
      </c>
      <c r="C170">
        <v>10000</v>
      </c>
      <c r="D170" s="2">
        <v>45749</v>
      </c>
      <c r="E170" t="s">
        <v>59</v>
      </c>
      <c r="F170" t="s">
        <v>588</v>
      </c>
      <c r="G170" t="s">
        <v>589</v>
      </c>
      <c r="I170">
        <v>1</v>
      </c>
      <c r="J170" t="s">
        <v>183</v>
      </c>
      <c r="K170">
        <v>61</v>
      </c>
      <c r="L170" t="s">
        <v>6046</v>
      </c>
      <c r="M170" t="s">
        <v>209</v>
      </c>
      <c r="N170" t="s">
        <v>3802</v>
      </c>
      <c r="O170" s="3">
        <v>2000</v>
      </c>
      <c r="R170" s="2">
        <v>45749</v>
      </c>
      <c r="T170">
        <v>5</v>
      </c>
      <c r="U170" s="3">
        <v>10000</v>
      </c>
      <c r="V170" t="s">
        <v>65</v>
      </c>
      <c r="W170" t="s">
        <v>590</v>
      </c>
      <c r="X170">
        <v>0</v>
      </c>
      <c r="Y170" s="3">
        <v>10000</v>
      </c>
      <c r="Z170">
        <v>0</v>
      </c>
      <c r="AA170">
        <v>0</v>
      </c>
      <c r="AB170">
        <v>0</v>
      </c>
      <c r="AC170">
        <v>0</v>
      </c>
      <c r="AF170">
        <v>0</v>
      </c>
      <c r="AO170" t="s">
        <v>591</v>
      </c>
      <c r="AP170" t="s">
        <v>592</v>
      </c>
      <c r="AQ170" t="s">
        <v>23747</v>
      </c>
      <c r="AS170">
        <v>0</v>
      </c>
      <c r="AT170">
        <v>0</v>
      </c>
      <c r="AU170">
        <v>0</v>
      </c>
      <c r="AV170">
        <v>0</v>
      </c>
      <c r="AW170">
        <v>0</v>
      </c>
      <c r="AX170">
        <v>0</v>
      </c>
      <c r="BB170" t="s">
        <v>63</v>
      </c>
      <c r="BC170" t="s">
        <v>4496</v>
      </c>
      <c r="BD170">
        <v>0</v>
      </c>
      <c r="BF170" t="s">
        <v>592</v>
      </c>
      <c r="BI170" t="s">
        <v>593</v>
      </c>
    </row>
    <row r="171" spans="1:61" x14ac:dyDescent="0.35">
      <c r="A171" t="s">
        <v>594</v>
      </c>
      <c r="B171">
        <v>10000</v>
      </c>
      <c r="C171">
        <v>10000</v>
      </c>
      <c r="D171" s="2">
        <v>45755</v>
      </c>
      <c r="E171" t="s">
        <v>59</v>
      </c>
      <c r="F171" t="s">
        <v>595</v>
      </c>
      <c r="G171" t="s">
        <v>596</v>
      </c>
      <c r="I171">
        <v>1</v>
      </c>
      <c r="J171" t="s">
        <v>183</v>
      </c>
      <c r="K171">
        <v>88</v>
      </c>
      <c r="L171" t="s">
        <v>6058</v>
      </c>
      <c r="M171" t="s">
        <v>144</v>
      </c>
      <c r="N171" t="s">
        <v>3855</v>
      </c>
      <c r="O171" s="3">
        <v>1300</v>
      </c>
      <c r="R171" s="2">
        <v>45749</v>
      </c>
      <c r="T171">
        <v>1</v>
      </c>
      <c r="U171" s="3">
        <v>1300</v>
      </c>
      <c r="V171" t="s">
        <v>65</v>
      </c>
      <c r="W171" t="s">
        <v>597</v>
      </c>
      <c r="X171">
        <v>0</v>
      </c>
      <c r="Y171" s="3">
        <v>1000</v>
      </c>
      <c r="Z171">
        <v>300</v>
      </c>
      <c r="AA171">
        <v>0</v>
      </c>
      <c r="AB171">
        <v>0</v>
      </c>
      <c r="AC171">
        <v>0</v>
      </c>
      <c r="AF171">
        <v>0</v>
      </c>
      <c r="AO171" t="s">
        <v>598</v>
      </c>
      <c r="AP171" t="s">
        <v>599</v>
      </c>
      <c r="AQ171" t="s">
        <v>23114</v>
      </c>
      <c r="AS171">
        <v>0</v>
      </c>
      <c r="AT171">
        <v>0</v>
      </c>
      <c r="AU171">
        <v>0</v>
      </c>
      <c r="AV171">
        <v>0</v>
      </c>
      <c r="AW171">
        <v>0</v>
      </c>
      <c r="AX171">
        <v>0</v>
      </c>
      <c r="BB171" t="s">
        <v>63</v>
      </c>
      <c r="BC171" t="s">
        <v>4497</v>
      </c>
      <c r="BD171">
        <v>0</v>
      </c>
      <c r="BF171" t="s">
        <v>599</v>
      </c>
      <c r="BI171" t="s">
        <v>600</v>
      </c>
    </row>
    <row r="172" spans="1:61" x14ac:dyDescent="0.35">
      <c r="A172" t="s">
        <v>601</v>
      </c>
      <c r="B172">
        <v>10000</v>
      </c>
      <c r="C172">
        <v>10000</v>
      </c>
      <c r="D172" s="2">
        <v>45755</v>
      </c>
      <c r="E172" t="s">
        <v>59</v>
      </c>
      <c r="F172" t="s">
        <v>602</v>
      </c>
      <c r="G172" t="s">
        <v>603</v>
      </c>
      <c r="I172">
        <v>1</v>
      </c>
      <c r="J172" t="s">
        <v>183</v>
      </c>
      <c r="K172">
        <v>88</v>
      </c>
      <c r="L172" t="s">
        <v>6058</v>
      </c>
      <c r="M172" t="s">
        <v>144</v>
      </c>
      <c r="N172" t="s">
        <v>3855</v>
      </c>
      <c r="O172" s="3">
        <v>1500</v>
      </c>
      <c r="R172" s="2">
        <v>45749</v>
      </c>
      <c r="T172">
        <v>1</v>
      </c>
      <c r="U172" s="3">
        <v>1500</v>
      </c>
      <c r="V172" t="s">
        <v>65</v>
      </c>
      <c r="W172" t="s">
        <v>604</v>
      </c>
      <c r="X172">
        <v>0</v>
      </c>
      <c r="Y172" s="3">
        <v>1000</v>
      </c>
      <c r="Z172">
        <v>500</v>
      </c>
      <c r="AA172">
        <v>0</v>
      </c>
      <c r="AB172">
        <v>0</v>
      </c>
      <c r="AC172">
        <v>0</v>
      </c>
      <c r="AF172">
        <v>0</v>
      </c>
      <c r="AO172" t="s">
        <v>605</v>
      </c>
      <c r="AP172" t="s">
        <v>599</v>
      </c>
      <c r="AQ172" t="s">
        <v>23114</v>
      </c>
      <c r="AS172">
        <v>0</v>
      </c>
      <c r="AT172">
        <v>0</v>
      </c>
      <c r="AU172">
        <v>0</v>
      </c>
      <c r="AV172">
        <v>0</v>
      </c>
      <c r="AW172">
        <v>0</v>
      </c>
      <c r="AX172">
        <v>0</v>
      </c>
      <c r="BB172" t="s">
        <v>63</v>
      </c>
      <c r="BC172" t="s">
        <v>4498</v>
      </c>
      <c r="BD172">
        <v>0</v>
      </c>
      <c r="BF172" t="s">
        <v>599</v>
      </c>
      <c r="BI172" t="s">
        <v>600</v>
      </c>
    </row>
    <row r="173" spans="1:61" x14ac:dyDescent="0.35">
      <c r="A173" t="s">
        <v>606</v>
      </c>
      <c r="B173">
        <v>10000</v>
      </c>
      <c r="C173">
        <v>10000</v>
      </c>
      <c r="D173" s="2">
        <v>45750</v>
      </c>
      <c r="E173" t="s">
        <v>59</v>
      </c>
      <c r="F173" s="4">
        <v>0.42402777777777778</v>
      </c>
      <c r="G173" t="s">
        <v>607</v>
      </c>
      <c r="I173">
        <v>1</v>
      </c>
      <c r="J173" t="s">
        <v>183</v>
      </c>
      <c r="K173">
        <v>79</v>
      </c>
      <c r="L173" t="s">
        <v>6076</v>
      </c>
      <c r="M173" t="s">
        <v>92</v>
      </c>
      <c r="N173" t="s">
        <v>3828</v>
      </c>
      <c r="O173">
        <v>286</v>
      </c>
      <c r="R173" s="2">
        <v>45749</v>
      </c>
      <c r="T173">
        <v>245</v>
      </c>
      <c r="U173" s="3">
        <v>70070</v>
      </c>
      <c r="V173" t="s">
        <v>65</v>
      </c>
      <c r="W173" t="s">
        <v>609</v>
      </c>
      <c r="X173">
        <v>0</v>
      </c>
      <c r="Y173" s="3">
        <v>50000</v>
      </c>
      <c r="Z173" s="3">
        <v>20070</v>
      </c>
      <c r="AA173">
        <v>0</v>
      </c>
      <c r="AB173">
        <v>0</v>
      </c>
      <c r="AC173">
        <v>0</v>
      </c>
      <c r="AF173">
        <v>0</v>
      </c>
      <c r="AO173" t="s">
        <v>610</v>
      </c>
      <c r="AP173" t="s">
        <v>611</v>
      </c>
      <c r="AQ173" t="s">
        <v>10435</v>
      </c>
      <c r="AS173">
        <v>0</v>
      </c>
      <c r="AT173">
        <v>0</v>
      </c>
      <c r="AU173">
        <v>0</v>
      </c>
      <c r="AV173">
        <v>0</v>
      </c>
      <c r="AW173">
        <v>0</v>
      </c>
      <c r="AX173">
        <v>0</v>
      </c>
      <c r="BB173" t="s">
        <v>63</v>
      </c>
      <c r="BC173" t="s">
        <v>4499</v>
      </c>
      <c r="BD173">
        <v>0</v>
      </c>
      <c r="BF173" t="s">
        <v>611</v>
      </c>
      <c r="BI173" t="s">
        <v>612</v>
      </c>
    </row>
    <row r="174" spans="1:61" x14ac:dyDescent="0.35">
      <c r="A174" t="s">
        <v>814</v>
      </c>
      <c r="B174">
        <v>10000</v>
      </c>
      <c r="C174">
        <v>40000</v>
      </c>
      <c r="D174" s="2">
        <v>45751</v>
      </c>
      <c r="E174" t="s">
        <v>59</v>
      </c>
      <c r="F174" t="s">
        <v>815</v>
      </c>
      <c r="G174" t="s">
        <v>816</v>
      </c>
      <c r="H174" t="s">
        <v>470</v>
      </c>
      <c r="I174">
        <v>1</v>
      </c>
      <c r="J174" t="s">
        <v>63</v>
      </c>
      <c r="K174">
        <v>94</v>
      </c>
      <c r="L174" t="s">
        <v>6050</v>
      </c>
      <c r="M174" t="s">
        <v>81</v>
      </c>
      <c r="N174" t="s">
        <v>3825</v>
      </c>
      <c r="O174" s="3">
        <v>10000</v>
      </c>
      <c r="R174" s="2">
        <v>45750</v>
      </c>
      <c r="T174">
        <v>4</v>
      </c>
      <c r="U174" s="3">
        <v>40000</v>
      </c>
      <c r="V174" t="s">
        <v>65</v>
      </c>
      <c r="W174" t="s">
        <v>817</v>
      </c>
      <c r="X174">
        <v>0</v>
      </c>
      <c r="Y174">
        <v>0</v>
      </c>
      <c r="Z174">
        <v>0</v>
      </c>
      <c r="AA174">
        <v>0</v>
      </c>
      <c r="AB174">
        <v>0</v>
      </c>
      <c r="AC174">
        <v>0</v>
      </c>
      <c r="AF174">
        <v>0</v>
      </c>
      <c r="AJ174" t="s">
        <v>63</v>
      </c>
      <c r="AK174">
        <v>0</v>
      </c>
      <c r="AL174" t="s">
        <v>63</v>
      </c>
      <c r="AO174" t="s">
        <v>818</v>
      </c>
      <c r="AP174" t="s">
        <v>84</v>
      </c>
      <c r="AQ174" t="s">
        <v>14396</v>
      </c>
      <c r="AS174">
        <v>0</v>
      </c>
      <c r="AT174">
        <v>0</v>
      </c>
      <c r="AU174">
        <v>0</v>
      </c>
      <c r="AV174">
        <v>0</v>
      </c>
      <c r="AW174">
        <v>0</v>
      </c>
      <c r="AX174">
        <v>0</v>
      </c>
      <c r="BB174" t="s">
        <v>63</v>
      </c>
      <c r="BF174" t="s">
        <v>84</v>
      </c>
      <c r="BI174" t="s">
        <v>819</v>
      </c>
    </row>
    <row r="175" spans="1:61" x14ac:dyDescent="0.35">
      <c r="A175" t="s">
        <v>806</v>
      </c>
      <c r="B175">
        <v>10000</v>
      </c>
      <c r="C175">
        <v>10000</v>
      </c>
      <c r="D175" s="2">
        <v>45761</v>
      </c>
      <c r="E175" t="s">
        <v>59</v>
      </c>
      <c r="F175" t="s">
        <v>807</v>
      </c>
      <c r="G175" t="s">
        <v>808</v>
      </c>
      <c r="I175">
        <v>1</v>
      </c>
      <c r="J175" t="s">
        <v>183</v>
      </c>
      <c r="K175">
        <v>82</v>
      </c>
      <c r="L175" t="s">
        <v>6055</v>
      </c>
      <c r="M175" t="s">
        <v>352</v>
      </c>
      <c r="N175" t="s">
        <v>3798</v>
      </c>
      <c r="O175" s="3">
        <v>100000</v>
      </c>
      <c r="R175" s="2">
        <v>45750</v>
      </c>
      <c r="T175">
        <v>1</v>
      </c>
      <c r="U175" s="3">
        <v>100000</v>
      </c>
      <c r="V175" t="s">
        <v>65</v>
      </c>
      <c r="W175" t="s">
        <v>809</v>
      </c>
      <c r="X175">
        <v>0</v>
      </c>
      <c r="Y175" s="3">
        <v>100000</v>
      </c>
      <c r="Z175">
        <v>0</v>
      </c>
      <c r="AA175">
        <v>0</v>
      </c>
      <c r="AB175">
        <v>0</v>
      </c>
      <c r="AC175">
        <v>0</v>
      </c>
      <c r="AF175">
        <v>0</v>
      </c>
      <c r="AO175" t="s">
        <v>810</v>
      </c>
      <c r="AP175" t="s">
        <v>629</v>
      </c>
      <c r="AQ175" t="s">
        <v>26176</v>
      </c>
      <c r="AS175">
        <v>0</v>
      </c>
      <c r="AT175">
        <v>0</v>
      </c>
      <c r="AU175">
        <v>0</v>
      </c>
      <c r="AV175">
        <v>0</v>
      </c>
      <c r="AW175">
        <v>0</v>
      </c>
      <c r="AX175">
        <v>0</v>
      </c>
      <c r="BB175" t="s">
        <v>63</v>
      </c>
      <c r="BC175" t="s">
        <v>4500</v>
      </c>
      <c r="BD175">
        <v>0</v>
      </c>
      <c r="BF175" t="s">
        <v>629</v>
      </c>
      <c r="BI175" t="s">
        <v>811</v>
      </c>
    </row>
    <row r="176" spans="1:61" x14ac:dyDescent="0.35">
      <c r="A176" t="s">
        <v>444</v>
      </c>
      <c r="B176">
        <v>10000</v>
      </c>
      <c r="C176">
        <v>30000</v>
      </c>
      <c r="D176" s="2">
        <v>45758</v>
      </c>
      <c r="E176" t="s">
        <v>59</v>
      </c>
      <c r="F176" s="4">
        <v>0.46591435185185187</v>
      </c>
      <c r="G176" t="s">
        <v>445</v>
      </c>
      <c r="I176">
        <v>1</v>
      </c>
      <c r="J176" t="s">
        <v>183</v>
      </c>
      <c r="K176">
        <v>93</v>
      </c>
      <c r="L176" t="s">
        <v>6072</v>
      </c>
      <c r="M176" t="s">
        <v>813</v>
      </c>
      <c r="N176" t="s">
        <v>3824</v>
      </c>
      <c r="O176" s="3">
        <v>14334</v>
      </c>
      <c r="R176" s="2">
        <v>45750</v>
      </c>
      <c r="T176">
        <v>6</v>
      </c>
      <c r="U176" s="3">
        <v>86004</v>
      </c>
      <c r="V176" t="s">
        <v>65</v>
      </c>
      <c r="W176" t="s">
        <v>446</v>
      </c>
      <c r="X176">
        <v>0</v>
      </c>
      <c r="Y176" s="3">
        <v>80884</v>
      </c>
      <c r="Z176" s="3">
        <v>5120</v>
      </c>
      <c r="AA176">
        <v>0</v>
      </c>
      <c r="AB176">
        <v>0</v>
      </c>
      <c r="AC176">
        <v>0</v>
      </c>
      <c r="AF176">
        <v>0</v>
      </c>
      <c r="AO176" t="s">
        <v>447</v>
      </c>
      <c r="AP176" t="s">
        <v>448</v>
      </c>
      <c r="AQ176" t="s">
        <v>11797</v>
      </c>
      <c r="AS176">
        <v>0</v>
      </c>
      <c r="AT176">
        <v>0</v>
      </c>
      <c r="AU176">
        <v>0</v>
      </c>
      <c r="AV176">
        <v>0</v>
      </c>
      <c r="AW176">
        <v>0</v>
      </c>
      <c r="AX176">
        <v>0</v>
      </c>
      <c r="BB176" t="s">
        <v>63</v>
      </c>
      <c r="BC176" t="s">
        <v>4464</v>
      </c>
      <c r="BD176">
        <v>0</v>
      </c>
      <c r="BF176" t="s">
        <v>448</v>
      </c>
      <c r="BI176" t="s">
        <v>449</v>
      </c>
    </row>
    <row r="177" spans="1:61" x14ac:dyDescent="0.35">
      <c r="A177" t="s">
        <v>444</v>
      </c>
      <c r="B177">
        <v>10000</v>
      </c>
      <c r="C177">
        <v>50000</v>
      </c>
      <c r="D177" s="2">
        <v>45758</v>
      </c>
      <c r="E177" t="s">
        <v>59</v>
      </c>
      <c r="F177" s="4">
        <v>0.46591435185185187</v>
      </c>
      <c r="G177" t="s">
        <v>445</v>
      </c>
      <c r="I177">
        <v>2</v>
      </c>
      <c r="J177" t="s">
        <v>183</v>
      </c>
      <c r="K177">
        <v>76</v>
      </c>
      <c r="L177" t="s">
        <v>6065</v>
      </c>
      <c r="M177" t="s">
        <v>200</v>
      </c>
      <c r="N177" t="s">
        <v>3841</v>
      </c>
      <c r="O177" s="3">
        <v>97000</v>
      </c>
      <c r="R177" s="2">
        <v>45750</v>
      </c>
      <c r="T177">
        <v>2</v>
      </c>
      <c r="U177" s="3">
        <v>194000</v>
      </c>
      <c r="V177" t="s">
        <v>65</v>
      </c>
      <c r="W177" t="s">
        <v>446</v>
      </c>
      <c r="X177">
        <v>0</v>
      </c>
      <c r="Y177" s="3">
        <v>205500</v>
      </c>
      <c r="Z177" s="3">
        <v>-11500</v>
      </c>
      <c r="AA177">
        <v>0</v>
      </c>
      <c r="AB177">
        <v>0</v>
      </c>
      <c r="AC177">
        <v>0</v>
      </c>
      <c r="AF177">
        <v>0</v>
      </c>
      <c r="AO177" t="s">
        <v>447</v>
      </c>
      <c r="AP177" t="s">
        <v>448</v>
      </c>
      <c r="AQ177" t="s">
        <v>11797</v>
      </c>
      <c r="AS177">
        <v>0</v>
      </c>
      <c r="AT177">
        <v>0</v>
      </c>
      <c r="AU177">
        <v>0</v>
      </c>
      <c r="AV177">
        <v>0</v>
      </c>
      <c r="AW177">
        <v>0</v>
      </c>
      <c r="AX177">
        <v>0</v>
      </c>
      <c r="BB177" t="s">
        <v>63</v>
      </c>
      <c r="BC177" t="s">
        <v>4464</v>
      </c>
      <c r="BD177">
        <v>0</v>
      </c>
      <c r="BF177" t="s">
        <v>448</v>
      </c>
      <c r="BI177" t="s">
        <v>449</v>
      </c>
    </row>
    <row r="178" spans="1:61" x14ac:dyDescent="0.35">
      <c r="A178" t="s">
        <v>820</v>
      </c>
      <c r="B178">
        <v>10000</v>
      </c>
      <c r="C178">
        <v>10000</v>
      </c>
      <c r="D178" s="2">
        <v>45754</v>
      </c>
      <c r="E178" t="s">
        <v>116</v>
      </c>
      <c r="F178" t="s">
        <v>821</v>
      </c>
      <c r="G178" t="s">
        <v>822</v>
      </c>
      <c r="I178">
        <v>1</v>
      </c>
      <c r="J178" t="s">
        <v>183</v>
      </c>
      <c r="K178">
        <v>102</v>
      </c>
      <c r="L178" t="s">
        <v>6050</v>
      </c>
      <c r="M178" t="s">
        <v>664</v>
      </c>
      <c r="N178" t="s">
        <v>3846</v>
      </c>
      <c r="O178" s="3">
        <v>27000</v>
      </c>
      <c r="R178" s="2">
        <v>45750</v>
      </c>
      <c r="T178">
        <v>2</v>
      </c>
      <c r="U178" s="3">
        <v>54000</v>
      </c>
      <c r="V178" t="s">
        <v>65</v>
      </c>
      <c r="W178" t="s">
        <v>823</v>
      </c>
      <c r="X178">
        <v>0</v>
      </c>
      <c r="Y178" s="3">
        <v>54000</v>
      </c>
      <c r="Z178">
        <v>0</v>
      </c>
      <c r="AA178">
        <v>0</v>
      </c>
      <c r="AB178">
        <v>0</v>
      </c>
      <c r="AC178">
        <v>0</v>
      </c>
      <c r="AF178">
        <v>0</v>
      </c>
      <c r="AO178" t="s">
        <v>824</v>
      </c>
      <c r="AP178" t="s">
        <v>203</v>
      </c>
      <c r="AQ178" t="s">
        <v>21026</v>
      </c>
      <c r="AS178">
        <v>0</v>
      </c>
      <c r="AT178">
        <v>0</v>
      </c>
      <c r="AU178">
        <v>0</v>
      </c>
      <c r="AV178">
        <v>0</v>
      </c>
      <c r="AW178">
        <v>0</v>
      </c>
      <c r="AX178">
        <v>0</v>
      </c>
      <c r="BB178" t="s">
        <v>63</v>
      </c>
      <c r="BC178" t="s">
        <v>4501</v>
      </c>
      <c r="BD178">
        <v>0</v>
      </c>
      <c r="BF178" t="s">
        <v>203</v>
      </c>
      <c r="BI178" t="s">
        <v>825</v>
      </c>
    </row>
    <row r="179" spans="1:61" x14ac:dyDescent="0.35">
      <c r="A179" t="s">
        <v>826</v>
      </c>
      <c r="B179">
        <v>10000</v>
      </c>
      <c r="C179">
        <v>20000</v>
      </c>
      <c r="D179" s="2">
        <v>45755</v>
      </c>
      <c r="E179" t="s">
        <v>59</v>
      </c>
      <c r="F179" t="s">
        <v>827</v>
      </c>
      <c r="G179" t="s">
        <v>828</v>
      </c>
      <c r="I179">
        <v>2</v>
      </c>
      <c r="J179" t="s">
        <v>183</v>
      </c>
      <c r="K179">
        <v>62</v>
      </c>
      <c r="L179" t="s">
        <v>6066</v>
      </c>
      <c r="M179" t="s">
        <v>830</v>
      </c>
      <c r="N179" t="s">
        <v>3852</v>
      </c>
      <c r="O179" s="3">
        <v>35000</v>
      </c>
      <c r="R179" s="2">
        <v>45750</v>
      </c>
      <c r="T179">
        <v>1</v>
      </c>
      <c r="U179" s="3">
        <v>35000</v>
      </c>
      <c r="V179" t="s">
        <v>65</v>
      </c>
      <c r="W179" t="s">
        <v>831</v>
      </c>
      <c r="X179">
        <v>0</v>
      </c>
      <c r="Y179" s="3">
        <v>35000</v>
      </c>
      <c r="Z179">
        <v>0</v>
      </c>
      <c r="AA179">
        <v>0</v>
      </c>
      <c r="AB179">
        <v>0</v>
      </c>
      <c r="AC179">
        <v>0</v>
      </c>
      <c r="AF179">
        <v>0</v>
      </c>
      <c r="AO179" t="s">
        <v>832</v>
      </c>
      <c r="AP179" t="s">
        <v>833</v>
      </c>
      <c r="AQ179" t="s">
        <v>12481</v>
      </c>
      <c r="AS179">
        <v>0</v>
      </c>
      <c r="AT179">
        <v>0</v>
      </c>
      <c r="AU179">
        <v>0</v>
      </c>
      <c r="AV179">
        <v>0</v>
      </c>
      <c r="AW179">
        <v>0</v>
      </c>
      <c r="AX179">
        <v>0</v>
      </c>
      <c r="BB179" t="s">
        <v>63</v>
      </c>
      <c r="BC179" t="s">
        <v>4502</v>
      </c>
      <c r="BD179">
        <v>0</v>
      </c>
      <c r="BF179" t="s">
        <v>833</v>
      </c>
      <c r="BI179" t="s">
        <v>834</v>
      </c>
    </row>
    <row r="180" spans="1:61" x14ac:dyDescent="0.35">
      <c r="A180" t="s">
        <v>1062</v>
      </c>
      <c r="B180">
        <v>10000</v>
      </c>
      <c r="C180">
        <v>20000</v>
      </c>
      <c r="D180" s="2">
        <v>45751</v>
      </c>
      <c r="E180" t="s">
        <v>59</v>
      </c>
      <c r="F180" s="4">
        <v>0.44171296296296297</v>
      </c>
      <c r="G180" t="s">
        <v>1063</v>
      </c>
      <c r="I180">
        <v>1</v>
      </c>
      <c r="J180" t="s">
        <v>183</v>
      </c>
      <c r="K180">
        <v>78</v>
      </c>
      <c r="L180" t="s">
        <v>6047</v>
      </c>
      <c r="M180" t="s">
        <v>216</v>
      </c>
      <c r="N180" t="s">
        <v>3803</v>
      </c>
      <c r="O180" s="3">
        <v>12500</v>
      </c>
      <c r="R180" s="2">
        <v>45750</v>
      </c>
      <c r="T180">
        <v>4</v>
      </c>
      <c r="U180" s="3">
        <v>50000</v>
      </c>
      <c r="V180" t="s">
        <v>65</v>
      </c>
      <c r="W180" t="s">
        <v>1064</v>
      </c>
      <c r="X180">
        <v>0</v>
      </c>
      <c r="Y180" s="3">
        <v>50000</v>
      </c>
      <c r="Z180">
        <v>0</v>
      </c>
      <c r="AA180">
        <v>0</v>
      </c>
      <c r="AB180">
        <v>0</v>
      </c>
      <c r="AC180">
        <v>0</v>
      </c>
      <c r="AF180">
        <v>0</v>
      </c>
      <c r="AO180" t="s">
        <v>1065</v>
      </c>
      <c r="AP180" t="s">
        <v>95</v>
      </c>
      <c r="AQ180" t="s">
        <v>13261</v>
      </c>
      <c r="AS180">
        <v>0</v>
      </c>
      <c r="AT180">
        <v>0</v>
      </c>
      <c r="AU180">
        <v>0</v>
      </c>
      <c r="AV180">
        <v>0</v>
      </c>
      <c r="AW180">
        <v>0</v>
      </c>
      <c r="AX180">
        <v>0</v>
      </c>
      <c r="BB180" t="s">
        <v>63</v>
      </c>
      <c r="BC180" t="s">
        <v>1066</v>
      </c>
      <c r="BD180">
        <v>0</v>
      </c>
      <c r="BF180" t="s">
        <v>95</v>
      </c>
      <c r="BI180" t="s">
        <v>1067</v>
      </c>
    </row>
    <row r="181" spans="1:61" x14ac:dyDescent="0.35">
      <c r="A181" t="s">
        <v>835</v>
      </c>
      <c r="B181">
        <v>10000</v>
      </c>
      <c r="C181">
        <v>10000</v>
      </c>
      <c r="D181" s="2">
        <v>45751</v>
      </c>
      <c r="E181" t="s">
        <v>59</v>
      </c>
      <c r="F181" t="s">
        <v>836</v>
      </c>
      <c r="G181" t="s">
        <v>796</v>
      </c>
      <c r="I181">
        <v>1</v>
      </c>
      <c r="J181" t="s">
        <v>183</v>
      </c>
      <c r="K181">
        <v>22</v>
      </c>
      <c r="L181" t="s">
        <v>6063</v>
      </c>
      <c r="M181" t="s">
        <v>685</v>
      </c>
      <c r="N181" t="s">
        <v>3805</v>
      </c>
      <c r="O181" s="3">
        <v>1000</v>
      </c>
      <c r="R181" s="2">
        <v>45750</v>
      </c>
      <c r="T181">
        <v>1</v>
      </c>
      <c r="U181" s="3">
        <v>1000</v>
      </c>
      <c r="V181" t="s">
        <v>65</v>
      </c>
      <c r="W181" t="s">
        <v>837</v>
      </c>
      <c r="X181">
        <v>0</v>
      </c>
      <c r="Y181" s="3">
        <v>1000</v>
      </c>
      <c r="Z181">
        <v>0</v>
      </c>
      <c r="AA181">
        <v>0</v>
      </c>
      <c r="AB181">
        <v>0</v>
      </c>
      <c r="AC181">
        <v>0</v>
      </c>
      <c r="AF181">
        <v>0</v>
      </c>
      <c r="AO181" t="s">
        <v>838</v>
      </c>
      <c r="AP181" t="s">
        <v>622</v>
      </c>
      <c r="AQ181" t="s">
        <v>24955</v>
      </c>
      <c r="AS181">
        <v>0</v>
      </c>
      <c r="AT181">
        <v>0</v>
      </c>
      <c r="AU181">
        <v>0</v>
      </c>
      <c r="AV181">
        <v>0</v>
      </c>
      <c r="AW181">
        <v>0</v>
      </c>
      <c r="AX181">
        <v>0</v>
      </c>
      <c r="BB181" t="s">
        <v>63</v>
      </c>
      <c r="BC181" t="s">
        <v>4503</v>
      </c>
      <c r="BD181">
        <v>0</v>
      </c>
      <c r="BF181" t="s">
        <v>622</v>
      </c>
      <c r="BI181" t="s">
        <v>839</v>
      </c>
    </row>
    <row r="182" spans="1:61" x14ac:dyDescent="0.35">
      <c r="A182" t="s">
        <v>1068</v>
      </c>
      <c r="B182">
        <v>10000</v>
      </c>
      <c r="C182">
        <v>10000</v>
      </c>
      <c r="D182" s="2">
        <v>45751</v>
      </c>
      <c r="E182" t="s">
        <v>59</v>
      </c>
      <c r="F182" t="s">
        <v>482</v>
      </c>
      <c r="G182" t="s">
        <v>570</v>
      </c>
      <c r="I182">
        <v>1</v>
      </c>
      <c r="J182" t="s">
        <v>183</v>
      </c>
      <c r="K182">
        <v>59</v>
      </c>
      <c r="L182" t="s">
        <v>6045</v>
      </c>
      <c r="M182" t="s">
        <v>73</v>
      </c>
      <c r="N182" t="s">
        <v>3811</v>
      </c>
      <c r="O182" s="3">
        <v>5000</v>
      </c>
      <c r="R182" s="2">
        <v>45750</v>
      </c>
      <c r="T182">
        <v>6</v>
      </c>
      <c r="U182" s="3">
        <v>30000</v>
      </c>
      <c r="V182" t="s">
        <v>65</v>
      </c>
      <c r="W182" t="s">
        <v>1069</v>
      </c>
      <c r="X182">
        <v>0</v>
      </c>
      <c r="Y182" s="3">
        <v>30000</v>
      </c>
      <c r="Z182">
        <v>0</v>
      </c>
      <c r="AA182">
        <v>0</v>
      </c>
      <c r="AB182">
        <v>0</v>
      </c>
      <c r="AC182">
        <v>0</v>
      </c>
      <c r="AF182">
        <v>0</v>
      </c>
      <c r="AO182" t="s">
        <v>1070</v>
      </c>
      <c r="AP182" t="s">
        <v>571</v>
      </c>
      <c r="AQ182" t="s">
        <v>14937</v>
      </c>
      <c r="AS182">
        <v>0</v>
      </c>
      <c r="AT182">
        <v>0</v>
      </c>
      <c r="AU182">
        <v>0</v>
      </c>
      <c r="AV182">
        <v>0</v>
      </c>
      <c r="AW182">
        <v>0</v>
      </c>
      <c r="AX182">
        <v>0</v>
      </c>
      <c r="BB182" t="s">
        <v>63</v>
      </c>
      <c r="BC182" t="s">
        <v>1071</v>
      </c>
      <c r="BD182">
        <v>0</v>
      </c>
      <c r="BF182" t="s">
        <v>571</v>
      </c>
      <c r="BI182" t="s">
        <v>1072</v>
      </c>
    </row>
    <row r="183" spans="1:61" x14ac:dyDescent="0.35">
      <c r="A183" t="s">
        <v>1073</v>
      </c>
      <c r="B183">
        <v>10000</v>
      </c>
      <c r="C183">
        <v>10000</v>
      </c>
      <c r="D183" s="2">
        <v>45751</v>
      </c>
      <c r="E183" t="s">
        <v>59</v>
      </c>
      <c r="F183" t="s">
        <v>482</v>
      </c>
      <c r="G183" t="s">
        <v>570</v>
      </c>
      <c r="I183">
        <v>1</v>
      </c>
      <c r="J183" t="s">
        <v>183</v>
      </c>
      <c r="K183">
        <v>59</v>
      </c>
      <c r="L183" t="s">
        <v>6045</v>
      </c>
      <c r="M183" t="s">
        <v>73</v>
      </c>
      <c r="N183" t="s">
        <v>3811</v>
      </c>
      <c r="O183" s="3">
        <v>5000</v>
      </c>
      <c r="R183" s="2">
        <v>45750</v>
      </c>
      <c r="T183">
        <v>6</v>
      </c>
      <c r="U183" s="3">
        <v>30000</v>
      </c>
      <c r="V183" t="s">
        <v>65</v>
      </c>
      <c r="W183" t="s">
        <v>1069</v>
      </c>
      <c r="X183">
        <v>0</v>
      </c>
      <c r="Y183" s="3">
        <v>30000</v>
      </c>
      <c r="Z183">
        <v>0</v>
      </c>
      <c r="AA183">
        <v>0</v>
      </c>
      <c r="AB183">
        <v>0</v>
      </c>
      <c r="AC183">
        <v>0</v>
      </c>
      <c r="AF183">
        <v>0</v>
      </c>
      <c r="AO183" t="s">
        <v>1070</v>
      </c>
      <c r="AP183" t="s">
        <v>571</v>
      </c>
      <c r="AQ183" t="s">
        <v>14937</v>
      </c>
      <c r="AS183">
        <v>0</v>
      </c>
      <c r="AT183">
        <v>0</v>
      </c>
      <c r="AU183">
        <v>0</v>
      </c>
      <c r="AV183">
        <v>0</v>
      </c>
      <c r="AW183">
        <v>0</v>
      </c>
      <c r="AX183">
        <v>0</v>
      </c>
      <c r="BB183" t="s">
        <v>63</v>
      </c>
      <c r="BC183" t="s">
        <v>1074</v>
      </c>
      <c r="BD183">
        <v>0</v>
      </c>
      <c r="BF183" t="s">
        <v>571</v>
      </c>
      <c r="BI183" t="s">
        <v>1075</v>
      </c>
    </row>
    <row r="184" spans="1:61" x14ac:dyDescent="0.35">
      <c r="A184" t="s">
        <v>1076</v>
      </c>
      <c r="B184">
        <v>10000</v>
      </c>
      <c r="C184">
        <v>10000</v>
      </c>
      <c r="D184" s="2">
        <v>45750</v>
      </c>
      <c r="E184" t="s">
        <v>59</v>
      </c>
      <c r="F184" s="4">
        <v>0.42506944444444444</v>
      </c>
      <c r="G184" t="s">
        <v>1077</v>
      </c>
      <c r="I184">
        <v>1</v>
      </c>
      <c r="J184" t="s">
        <v>183</v>
      </c>
      <c r="K184">
        <v>94</v>
      </c>
      <c r="L184" t="s">
        <v>6050</v>
      </c>
      <c r="M184" t="s">
        <v>81</v>
      </c>
      <c r="N184" t="s">
        <v>3825</v>
      </c>
      <c r="O184" s="3">
        <v>5000</v>
      </c>
      <c r="R184" s="2">
        <v>45750</v>
      </c>
      <c r="T184">
        <v>4</v>
      </c>
      <c r="U184" s="3">
        <v>20000</v>
      </c>
      <c r="V184" t="s">
        <v>65</v>
      </c>
      <c r="W184" t="s">
        <v>472</v>
      </c>
      <c r="X184">
        <v>0</v>
      </c>
      <c r="Y184" s="3">
        <v>20000</v>
      </c>
      <c r="Z184">
        <v>0</v>
      </c>
      <c r="AA184">
        <v>0</v>
      </c>
      <c r="AB184">
        <v>0</v>
      </c>
      <c r="AC184">
        <v>0</v>
      </c>
      <c r="AF184">
        <v>0</v>
      </c>
      <c r="AO184" t="s">
        <v>473</v>
      </c>
      <c r="AP184" t="s">
        <v>84</v>
      </c>
      <c r="AQ184" t="s">
        <v>14396</v>
      </c>
      <c r="AS184">
        <v>0</v>
      </c>
      <c r="AT184">
        <v>0</v>
      </c>
      <c r="AU184">
        <v>0</v>
      </c>
      <c r="AV184">
        <v>0</v>
      </c>
      <c r="AW184">
        <v>0</v>
      </c>
      <c r="AX184">
        <v>0</v>
      </c>
      <c r="BB184" t="s">
        <v>63</v>
      </c>
      <c r="BC184" t="s">
        <v>1078</v>
      </c>
      <c r="BD184">
        <v>0</v>
      </c>
      <c r="BF184" t="s">
        <v>84</v>
      </c>
      <c r="BI184" t="s">
        <v>1079</v>
      </c>
    </row>
    <row r="185" spans="1:61" x14ac:dyDescent="0.35">
      <c r="A185" t="s">
        <v>1080</v>
      </c>
      <c r="B185">
        <v>10000</v>
      </c>
      <c r="C185">
        <v>20000</v>
      </c>
      <c r="D185" s="2">
        <v>45750</v>
      </c>
      <c r="E185" t="s">
        <v>59</v>
      </c>
      <c r="F185" s="4">
        <v>0.46141203703703704</v>
      </c>
      <c r="G185" t="s">
        <v>570</v>
      </c>
      <c r="I185">
        <v>1</v>
      </c>
      <c r="J185" t="s">
        <v>183</v>
      </c>
      <c r="K185">
        <v>59</v>
      </c>
      <c r="L185" t="s">
        <v>6045</v>
      </c>
      <c r="M185" t="s">
        <v>73</v>
      </c>
      <c r="N185" t="s">
        <v>3811</v>
      </c>
      <c r="O185" s="3">
        <v>1000</v>
      </c>
      <c r="R185" s="2">
        <v>45750</v>
      </c>
      <c r="T185">
        <v>6</v>
      </c>
      <c r="U185" s="3">
        <v>6000</v>
      </c>
      <c r="V185" t="s">
        <v>65</v>
      </c>
      <c r="W185" t="s">
        <v>1081</v>
      </c>
      <c r="X185">
        <v>0</v>
      </c>
      <c r="Y185" s="3">
        <v>6000</v>
      </c>
      <c r="Z185">
        <v>0</v>
      </c>
      <c r="AA185">
        <v>0</v>
      </c>
      <c r="AB185">
        <v>0</v>
      </c>
      <c r="AC185">
        <v>0</v>
      </c>
      <c r="AF185">
        <v>0</v>
      </c>
      <c r="AO185" t="s">
        <v>1082</v>
      </c>
      <c r="AP185" t="s">
        <v>571</v>
      </c>
      <c r="AQ185" t="s">
        <v>14937</v>
      </c>
      <c r="AS185">
        <v>0</v>
      </c>
      <c r="AT185">
        <v>0</v>
      </c>
      <c r="AU185">
        <v>0</v>
      </c>
      <c r="AV185">
        <v>0</v>
      </c>
      <c r="AW185">
        <v>0</v>
      </c>
      <c r="AX185">
        <v>0</v>
      </c>
      <c r="BB185" t="s">
        <v>63</v>
      </c>
      <c r="BC185" t="s">
        <v>1083</v>
      </c>
      <c r="BD185">
        <v>0</v>
      </c>
      <c r="BF185" t="s">
        <v>571</v>
      </c>
      <c r="BI185" t="s">
        <v>1084</v>
      </c>
    </row>
    <row r="186" spans="1:61" x14ac:dyDescent="0.35">
      <c r="A186" t="s">
        <v>1085</v>
      </c>
      <c r="B186">
        <v>10000</v>
      </c>
      <c r="C186">
        <v>10000</v>
      </c>
      <c r="D186" s="2">
        <v>45750</v>
      </c>
      <c r="E186" t="s">
        <v>59</v>
      </c>
      <c r="F186" s="4">
        <v>0.46141203703703704</v>
      </c>
      <c r="G186" t="s">
        <v>570</v>
      </c>
      <c r="I186">
        <v>1</v>
      </c>
      <c r="J186" t="s">
        <v>183</v>
      </c>
      <c r="K186">
        <v>59</v>
      </c>
      <c r="L186" t="s">
        <v>6045</v>
      </c>
      <c r="M186" t="s">
        <v>73</v>
      </c>
      <c r="N186" t="s">
        <v>3811</v>
      </c>
      <c r="O186" s="3">
        <v>1000</v>
      </c>
      <c r="R186" s="2">
        <v>45750</v>
      </c>
      <c r="T186">
        <v>6</v>
      </c>
      <c r="U186" s="3">
        <v>6000</v>
      </c>
      <c r="V186" t="s">
        <v>65</v>
      </c>
      <c r="W186" t="s">
        <v>1081</v>
      </c>
      <c r="X186">
        <v>0</v>
      </c>
      <c r="Y186" s="3">
        <v>6000</v>
      </c>
      <c r="Z186">
        <v>0</v>
      </c>
      <c r="AA186">
        <v>0</v>
      </c>
      <c r="AB186">
        <v>0</v>
      </c>
      <c r="AC186">
        <v>0</v>
      </c>
      <c r="AF186">
        <v>0</v>
      </c>
      <c r="AO186" t="s">
        <v>1082</v>
      </c>
      <c r="AP186" t="s">
        <v>571</v>
      </c>
      <c r="AQ186" t="s">
        <v>14937</v>
      </c>
      <c r="AS186">
        <v>0</v>
      </c>
      <c r="AT186">
        <v>0</v>
      </c>
      <c r="AU186">
        <v>0</v>
      </c>
      <c r="AV186">
        <v>0</v>
      </c>
      <c r="AW186">
        <v>0</v>
      </c>
      <c r="AX186">
        <v>0</v>
      </c>
      <c r="BB186" t="s">
        <v>63</v>
      </c>
      <c r="BC186" t="s">
        <v>1086</v>
      </c>
      <c r="BD186">
        <v>0</v>
      </c>
      <c r="BF186" t="s">
        <v>571</v>
      </c>
      <c r="BI186" t="s">
        <v>1087</v>
      </c>
    </row>
    <row r="187" spans="1:61" x14ac:dyDescent="0.35">
      <c r="A187" t="s">
        <v>1085</v>
      </c>
      <c r="B187">
        <v>20000</v>
      </c>
      <c r="C187">
        <v>10000</v>
      </c>
      <c r="D187" s="2">
        <v>45750</v>
      </c>
      <c r="E187" t="s">
        <v>59</v>
      </c>
      <c r="F187" s="4">
        <v>0.46141203703703704</v>
      </c>
      <c r="G187" t="s">
        <v>570</v>
      </c>
      <c r="I187">
        <v>1</v>
      </c>
      <c r="J187" t="s">
        <v>183</v>
      </c>
      <c r="K187">
        <v>59</v>
      </c>
      <c r="L187" t="s">
        <v>6045</v>
      </c>
      <c r="M187" t="s">
        <v>73</v>
      </c>
      <c r="N187" t="s">
        <v>3811</v>
      </c>
      <c r="O187" s="3">
        <v>1000</v>
      </c>
      <c r="R187" s="2">
        <v>45750</v>
      </c>
      <c r="T187">
        <v>6</v>
      </c>
      <c r="U187" s="3">
        <v>6000</v>
      </c>
      <c r="V187" t="s">
        <v>65</v>
      </c>
      <c r="W187" t="s">
        <v>1081</v>
      </c>
      <c r="X187">
        <v>0</v>
      </c>
      <c r="Y187" s="3">
        <v>6000</v>
      </c>
      <c r="Z187">
        <v>0</v>
      </c>
      <c r="AA187">
        <v>0</v>
      </c>
      <c r="AB187">
        <v>0</v>
      </c>
      <c r="AC187">
        <v>0</v>
      </c>
      <c r="AF187">
        <v>0</v>
      </c>
      <c r="AO187" t="s">
        <v>1082</v>
      </c>
      <c r="AP187" t="s">
        <v>571</v>
      </c>
      <c r="AQ187" t="s">
        <v>14937</v>
      </c>
      <c r="AS187">
        <v>0</v>
      </c>
      <c r="AT187">
        <v>0</v>
      </c>
      <c r="AU187">
        <v>0</v>
      </c>
      <c r="AV187">
        <v>0</v>
      </c>
      <c r="AW187">
        <v>0</v>
      </c>
      <c r="AX187">
        <v>0</v>
      </c>
      <c r="BB187" t="s">
        <v>63</v>
      </c>
      <c r="BC187" t="s">
        <v>1086</v>
      </c>
      <c r="BD187">
        <v>0</v>
      </c>
      <c r="BF187" t="s">
        <v>571</v>
      </c>
      <c r="BI187" t="s">
        <v>1087</v>
      </c>
    </row>
    <row r="188" spans="1:61" x14ac:dyDescent="0.35">
      <c r="A188" t="s">
        <v>1088</v>
      </c>
      <c r="B188">
        <v>10000</v>
      </c>
      <c r="C188">
        <v>30000</v>
      </c>
      <c r="D188" s="2">
        <v>45751</v>
      </c>
      <c r="E188" t="s">
        <v>59</v>
      </c>
      <c r="F188" t="s">
        <v>1089</v>
      </c>
      <c r="G188" t="s">
        <v>238</v>
      </c>
      <c r="I188">
        <v>2</v>
      </c>
      <c r="J188" t="s">
        <v>183</v>
      </c>
      <c r="K188">
        <v>60</v>
      </c>
      <c r="L188" t="s">
        <v>6048</v>
      </c>
      <c r="M188" t="s">
        <v>222</v>
      </c>
      <c r="N188" t="s">
        <v>3835</v>
      </c>
      <c r="O188" s="3">
        <v>4000</v>
      </c>
      <c r="R188" s="2">
        <v>45750</v>
      </c>
      <c r="T188">
        <v>1</v>
      </c>
      <c r="U188" s="3">
        <v>4000</v>
      </c>
      <c r="V188" t="s">
        <v>65</v>
      </c>
      <c r="W188" t="s">
        <v>1090</v>
      </c>
      <c r="X188">
        <v>0</v>
      </c>
      <c r="Y188" s="3">
        <v>2000</v>
      </c>
      <c r="Z188" s="3">
        <v>2000</v>
      </c>
      <c r="AA188">
        <v>0</v>
      </c>
      <c r="AB188">
        <v>0</v>
      </c>
      <c r="AC188">
        <v>0</v>
      </c>
      <c r="AF188">
        <v>0</v>
      </c>
      <c r="AO188" t="s">
        <v>1091</v>
      </c>
      <c r="AP188" t="s">
        <v>162</v>
      </c>
      <c r="AQ188" t="s">
        <v>8373</v>
      </c>
      <c r="AS188">
        <v>0</v>
      </c>
      <c r="AT188">
        <v>0</v>
      </c>
      <c r="AU188">
        <v>0</v>
      </c>
      <c r="AV188">
        <v>0</v>
      </c>
      <c r="AW188">
        <v>0</v>
      </c>
      <c r="AX188">
        <v>0</v>
      </c>
      <c r="BB188" t="s">
        <v>63</v>
      </c>
      <c r="BC188" t="s">
        <v>1092</v>
      </c>
      <c r="BD188">
        <v>0</v>
      </c>
      <c r="BF188" t="s">
        <v>162</v>
      </c>
      <c r="BI188" t="s">
        <v>242</v>
      </c>
    </row>
    <row r="189" spans="1:61" x14ac:dyDescent="0.35">
      <c r="A189" t="s">
        <v>1093</v>
      </c>
      <c r="B189">
        <v>10000</v>
      </c>
      <c r="C189">
        <v>20000</v>
      </c>
      <c r="D189" s="2">
        <v>45751</v>
      </c>
      <c r="E189" t="s">
        <v>59</v>
      </c>
      <c r="F189" t="s">
        <v>1094</v>
      </c>
      <c r="G189" t="s">
        <v>238</v>
      </c>
      <c r="I189">
        <v>2</v>
      </c>
      <c r="J189" t="s">
        <v>183</v>
      </c>
      <c r="K189">
        <v>60</v>
      </c>
      <c r="L189" t="s">
        <v>6048</v>
      </c>
      <c r="M189" t="s">
        <v>222</v>
      </c>
      <c r="N189" t="s">
        <v>3835</v>
      </c>
      <c r="O189" s="3">
        <v>4900</v>
      </c>
      <c r="R189" s="2">
        <v>45750</v>
      </c>
      <c r="T189">
        <v>1</v>
      </c>
      <c r="U189" s="3">
        <v>4900</v>
      </c>
      <c r="V189" t="s">
        <v>65</v>
      </c>
      <c r="W189" t="s">
        <v>1095</v>
      </c>
      <c r="X189">
        <v>0</v>
      </c>
      <c r="Y189" s="3">
        <v>3000</v>
      </c>
      <c r="Z189" s="3">
        <v>1900</v>
      </c>
      <c r="AA189">
        <v>0</v>
      </c>
      <c r="AB189">
        <v>0</v>
      </c>
      <c r="AC189">
        <v>0</v>
      </c>
      <c r="AF189">
        <v>0</v>
      </c>
      <c r="AO189" t="s">
        <v>1096</v>
      </c>
      <c r="AP189" t="s">
        <v>162</v>
      </c>
      <c r="AQ189" t="s">
        <v>8373</v>
      </c>
      <c r="AS189">
        <v>0</v>
      </c>
      <c r="AT189">
        <v>0</v>
      </c>
      <c r="AU189">
        <v>0</v>
      </c>
      <c r="AV189">
        <v>0</v>
      </c>
      <c r="AW189">
        <v>0</v>
      </c>
      <c r="AX189">
        <v>0</v>
      </c>
      <c r="BB189" t="s">
        <v>63</v>
      </c>
      <c r="BC189" t="s">
        <v>1097</v>
      </c>
      <c r="BD189">
        <v>0</v>
      </c>
      <c r="BF189" t="s">
        <v>162</v>
      </c>
      <c r="BI189" t="s">
        <v>242</v>
      </c>
    </row>
    <row r="190" spans="1:61" x14ac:dyDescent="0.35">
      <c r="A190" t="s">
        <v>1098</v>
      </c>
      <c r="B190">
        <v>10000</v>
      </c>
      <c r="C190">
        <v>20000</v>
      </c>
      <c r="D190" s="2">
        <v>45751</v>
      </c>
      <c r="E190" t="s">
        <v>59</v>
      </c>
      <c r="F190" t="s">
        <v>646</v>
      </c>
      <c r="G190" t="s">
        <v>238</v>
      </c>
      <c r="I190">
        <v>2</v>
      </c>
      <c r="J190" t="s">
        <v>183</v>
      </c>
      <c r="K190">
        <v>60</v>
      </c>
      <c r="L190" t="s">
        <v>6048</v>
      </c>
      <c r="M190" t="s">
        <v>222</v>
      </c>
      <c r="N190" t="s">
        <v>3835</v>
      </c>
      <c r="O190" s="3">
        <v>3900</v>
      </c>
      <c r="R190" s="2">
        <v>45750</v>
      </c>
      <c r="T190">
        <v>1</v>
      </c>
      <c r="U190" s="3">
        <v>3900</v>
      </c>
      <c r="V190" t="s">
        <v>65</v>
      </c>
      <c r="W190" t="s">
        <v>1099</v>
      </c>
      <c r="X190">
        <v>0</v>
      </c>
      <c r="Y190" s="3">
        <v>2000</v>
      </c>
      <c r="Z190" s="3">
        <v>1900</v>
      </c>
      <c r="AA190">
        <v>0</v>
      </c>
      <c r="AB190">
        <v>0</v>
      </c>
      <c r="AC190">
        <v>0</v>
      </c>
      <c r="AF190">
        <v>0</v>
      </c>
      <c r="AO190" t="s">
        <v>1100</v>
      </c>
      <c r="AP190" t="s">
        <v>162</v>
      </c>
      <c r="AQ190" t="s">
        <v>8373</v>
      </c>
      <c r="AS190">
        <v>0</v>
      </c>
      <c r="AT190">
        <v>0</v>
      </c>
      <c r="AU190">
        <v>0</v>
      </c>
      <c r="AV190">
        <v>0</v>
      </c>
      <c r="AW190">
        <v>0</v>
      </c>
      <c r="AX190">
        <v>0</v>
      </c>
      <c r="BB190" t="s">
        <v>63</v>
      </c>
      <c r="BC190" t="s">
        <v>1101</v>
      </c>
      <c r="BD190">
        <v>0</v>
      </c>
      <c r="BF190" t="s">
        <v>162</v>
      </c>
      <c r="BI190" t="s">
        <v>242</v>
      </c>
    </row>
    <row r="191" spans="1:61" x14ac:dyDescent="0.35">
      <c r="A191" t="s">
        <v>840</v>
      </c>
      <c r="B191">
        <v>10000</v>
      </c>
      <c r="C191">
        <v>10000</v>
      </c>
      <c r="D191" s="2">
        <v>45754</v>
      </c>
      <c r="E191" t="s">
        <v>116</v>
      </c>
      <c r="F191" t="s">
        <v>841</v>
      </c>
      <c r="G191" t="s">
        <v>842</v>
      </c>
      <c r="I191">
        <v>1</v>
      </c>
      <c r="J191" t="s">
        <v>183</v>
      </c>
      <c r="K191">
        <v>73</v>
      </c>
      <c r="L191" t="s">
        <v>6070</v>
      </c>
      <c r="M191" t="s">
        <v>153</v>
      </c>
      <c r="N191" t="s">
        <v>3830</v>
      </c>
      <c r="O191" s="3">
        <v>18000</v>
      </c>
      <c r="R191" s="2">
        <v>45750</v>
      </c>
      <c r="T191">
        <v>12</v>
      </c>
      <c r="U191" s="3">
        <v>216000</v>
      </c>
      <c r="V191" t="s">
        <v>65</v>
      </c>
      <c r="W191">
        <v>80256230001</v>
      </c>
      <c r="X191">
        <v>0</v>
      </c>
      <c r="Y191" s="3">
        <v>216000</v>
      </c>
      <c r="Z191">
        <v>0</v>
      </c>
      <c r="AA191">
        <v>0</v>
      </c>
      <c r="AB191">
        <v>0</v>
      </c>
      <c r="AC191">
        <v>0</v>
      </c>
      <c r="AF191">
        <v>0</v>
      </c>
      <c r="AO191">
        <v>8025623</v>
      </c>
      <c r="AP191" t="s">
        <v>162</v>
      </c>
      <c r="AQ191" t="s">
        <v>8373</v>
      </c>
      <c r="AS191">
        <v>0</v>
      </c>
      <c r="AT191">
        <v>0</v>
      </c>
      <c r="AU191">
        <v>0</v>
      </c>
      <c r="AV191">
        <v>0</v>
      </c>
      <c r="AW191">
        <v>0</v>
      </c>
      <c r="AX191">
        <v>0</v>
      </c>
      <c r="BB191" t="s">
        <v>63</v>
      </c>
      <c r="BC191" t="s">
        <v>4504</v>
      </c>
      <c r="BD191">
        <v>0</v>
      </c>
      <c r="BF191" t="s">
        <v>162</v>
      </c>
      <c r="BI191" t="s">
        <v>844</v>
      </c>
    </row>
    <row r="192" spans="1:61" x14ac:dyDescent="0.35">
      <c r="A192" t="s">
        <v>845</v>
      </c>
      <c r="B192">
        <v>10000</v>
      </c>
      <c r="C192">
        <v>20000</v>
      </c>
      <c r="D192" s="2">
        <v>45754</v>
      </c>
      <c r="E192" t="s">
        <v>59</v>
      </c>
      <c r="F192" t="s">
        <v>846</v>
      </c>
      <c r="G192">
        <v>10620258037</v>
      </c>
      <c r="I192">
        <v>2</v>
      </c>
      <c r="J192" t="s">
        <v>183</v>
      </c>
      <c r="K192">
        <v>77</v>
      </c>
      <c r="L192" t="s">
        <v>6043</v>
      </c>
      <c r="M192" t="s">
        <v>192</v>
      </c>
      <c r="N192" t="s">
        <v>3848</v>
      </c>
      <c r="O192" s="3">
        <v>1410</v>
      </c>
      <c r="R192" s="2">
        <v>45750</v>
      </c>
      <c r="T192">
        <v>66</v>
      </c>
      <c r="U192" s="3">
        <v>93060</v>
      </c>
      <c r="V192" t="s">
        <v>65</v>
      </c>
      <c r="W192" t="s">
        <v>847</v>
      </c>
      <c r="X192">
        <v>0</v>
      </c>
      <c r="Y192" s="3">
        <v>80000</v>
      </c>
      <c r="Z192" s="3">
        <v>13060</v>
      </c>
      <c r="AA192">
        <v>0</v>
      </c>
      <c r="AB192">
        <v>0</v>
      </c>
      <c r="AC192">
        <v>0</v>
      </c>
      <c r="AF192">
        <v>0</v>
      </c>
      <c r="AO192" t="s">
        <v>848</v>
      </c>
      <c r="AP192" t="s">
        <v>108</v>
      </c>
      <c r="AQ192" t="s">
        <v>13404</v>
      </c>
      <c r="AS192">
        <v>0</v>
      </c>
      <c r="AT192">
        <v>0</v>
      </c>
      <c r="AU192">
        <v>0</v>
      </c>
      <c r="AV192">
        <v>0</v>
      </c>
      <c r="AW192">
        <v>0</v>
      </c>
      <c r="AX192">
        <v>0</v>
      </c>
      <c r="BB192" t="s">
        <v>63</v>
      </c>
      <c r="BC192" t="s">
        <v>4505</v>
      </c>
      <c r="BD192">
        <v>0</v>
      </c>
      <c r="BF192" t="s">
        <v>108</v>
      </c>
      <c r="BI192" t="s">
        <v>849</v>
      </c>
    </row>
    <row r="193" spans="1:61" x14ac:dyDescent="0.35">
      <c r="A193" t="s">
        <v>850</v>
      </c>
      <c r="B193">
        <v>10000</v>
      </c>
      <c r="C193">
        <v>50000</v>
      </c>
      <c r="D193" s="2">
        <v>45751</v>
      </c>
      <c r="E193" t="s">
        <v>59</v>
      </c>
      <c r="F193" t="s">
        <v>851</v>
      </c>
      <c r="G193" t="s">
        <v>852</v>
      </c>
      <c r="I193">
        <v>2</v>
      </c>
      <c r="J193" t="s">
        <v>183</v>
      </c>
      <c r="K193">
        <v>77</v>
      </c>
      <c r="L193" t="s">
        <v>6043</v>
      </c>
      <c r="M193" t="s">
        <v>192</v>
      </c>
      <c r="N193" t="s">
        <v>3848</v>
      </c>
      <c r="O193" s="3">
        <v>2728</v>
      </c>
      <c r="R193" s="2">
        <v>45750</v>
      </c>
      <c r="T193">
        <v>66</v>
      </c>
      <c r="U193" s="3">
        <v>180048</v>
      </c>
      <c r="V193" t="s">
        <v>65</v>
      </c>
      <c r="W193" t="s">
        <v>853</v>
      </c>
      <c r="X193">
        <v>0</v>
      </c>
      <c r="Y193" s="3">
        <v>99320</v>
      </c>
      <c r="Z193" s="3">
        <v>80728</v>
      </c>
      <c r="AA193">
        <v>0</v>
      </c>
      <c r="AB193">
        <v>0</v>
      </c>
      <c r="AC193">
        <v>0</v>
      </c>
      <c r="AF193">
        <v>0</v>
      </c>
      <c r="AO193" t="s">
        <v>854</v>
      </c>
      <c r="AP193" t="s">
        <v>108</v>
      </c>
      <c r="AQ193" t="s">
        <v>13404</v>
      </c>
      <c r="AS193">
        <v>0</v>
      </c>
      <c r="AT193">
        <v>0</v>
      </c>
      <c r="AU193">
        <v>0</v>
      </c>
      <c r="AV193">
        <v>0</v>
      </c>
      <c r="AW193">
        <v>0</v>
      </c>
      <c r="AX193">
        <v>0</v>
      </c>
      <c r="BB193" t="s">
        <v>63</v>
      </c>
      <c r="BC193" t="s">
        <v>4506</v>
      </c>
      <c r="BD193">
        <v>0</v>
      </c>
      <c r="BF193" t="s">
        <v>108</v>
      </c>
      <c r="BI193" t="s">
        <v>855</v>
      </c>
    </row>
    <row r="194" spans="1:61" x14ac:dyDescent="0.35">
      <c r="A194" t="s">
        <v>856</v>
      </c>
      <c r="B194">
        <v>10000</v>
      </c>
      <c r="C194">
        <v>20000</v>
      </c>
      <c r="D194" s="2">
        <v>45750</v>
      </c>
      <c r="E194" t="s">
        <v>59</v>
      </c>
      <c r="F194" t="s">
        <v>857</v>
      </c>
      <c r="G194" t="s">
        <v>858</v>
      </c>
      <c r="I194">
        <v>1</v>
      </c>
      <c r="J194" t="s">
        <v>183</v>
      </c>
      <c r="K194">
        <v>94</v>
      </c>
      <c r="L194" t="s">
        <v>6050</v>
      </c>
      <c r="M194" t="s">
        <v>81</v>
      </c>
      <c r="N194" t="s">
        <v>3825</v>
      </c>
      <c r="O194" s="3">
        <v>5000</v>
      </c>
      <c r="R194" s="2">
        <v>45750</v>
      </c>
      <c r="T194">
        <v>4</v>
      </c>
      <c r="U194" s="3">
        <v>20000</v>
      </c>
      <c r="V194" t="s">
        <v>65</v>
      </c>
      <c r="W194" t="s">
        <v>472</v>
      </c>
      <c r="X194">
        <v>0</v>
      </c>
      <c r="Y194" s="3">
        <v>20000</v>
      </c>
      <c r="Z194">
        <v>0</v>
      </c>
      <c r="AA194">
        <v>0</v>
      </c>
      <c r="AB194">
        <v>0</v>
      </c>
      <c r="AC194">
        <v>0</v>
      </c>
      <c r="AF194">
        <v>0</v>
      </c>
      <c r="AO194" t="s">
        <v>473</v>
      </c>
      <c r="AP194" t="s">
        <v>84</v>
      </c>
      <c r="AQ194" t="s">
        <v>14396</v>
      </c>
      <c r="AS194">
        <v>0</v>
      </c>
      <c r="AT194">
        <v>0</v>
      </c>
      <c r="AU194">
        <v>0</v>
      </c>
      <c r="AV194">
        <v>0</v>
      </c>
      <c r="AW194">
        <v>0</v>
      </c>
      <c r="AX194">
        <v>0</v>
      </c>
      <c r="BB194" t="s">
        <v>63</v>
      </c>
      <c r="BC194" t="s">
        <v>4507</v>
      </c>
      <c r="BD194">
        <v>0</v>
      </c>
      <c r="BF194" t="s">
        <v>84</v>
      </c>
      <c r="BI194" t="s">
        <v>859</v>
      </c>
    </row>
    <row r="195" spans="1:61" x14ac:dyDescent="0.35">
      <c r="A195" t="s">
        <v>724</v>
      </c>
      <c r="B195">
        <v>10000</v>
      </c>
      <c r="C195">
        <v>20000</v>
      </c>
      <c r="D195" s="2">
        <v>45750</v>
      </c>
      <c r="E195" t="s">
        <v>59</v>
      </c>
      <c r="F195" t="s">
        <v>725</v>
      </c>
      <c r="G195" t="s">
        <v>726</v>
      </c>
      <c r="I195">
        <v>2</v>
      </c>
      <c r="J195" t="s">
        <v>183</v>
      </c>
      <c r="K195">
        <v>86</v>
      </c>
      <c r="L195" t="s">
        <v>6043</v>
      </c>
      <c r="M195" t="s">
        <v>433</v>
      </c>
      <c r="N195" t="s">
        <v>3858</v>
      </c>
      <c r="O195" s="3">
        <v>2500</v>
      </c>
      <c r="R195" s="2">
        <v>45750</v>
      </c>
      <c r="T195">
        <v>12</v>
      </c>
      <c r="U195" s="3">
        <v>30000</v>
      </c>
      <c r="V195" t="s">
        <v>65</v>
      </c>
      <c r="W195" t="s">
        <v>727</v>
      </c>
      <c r="X195">
        <v>0</v>
      </c>
      <c r="Y195" s="3">
        <v>30000</v>
      </c>
      <c r="Z195">
        <v>0</v>
      </c>
      <c r="AA195">
        <v>0</v>
      </c>
      <c r="AB195">
        <v>0</v>
      </c>
      <c r="AC195">
        <v>0</v>
      </c>
      <c r="AF195">
        <v>0</v>
      </c>
      <c r="AO195" t="s">
        <v>728</v>
      </c>
      <c r="AP195" t="s">
        <v>729</v>
      </c>
      <c r="AQ195" t="s">
        <v>14138</v>
      </c>
      <c r="AS195">
        <v>0</v>
      </c>
      <c r="AT195">
        <v>0</v>
      </c>
      <c r="AU195">
        <v>0</v>
      </c>
      <c r="AV195">
        <v>0</v>
      </c>
      <c r="AW195">
        <v>0</v>
      </c>
      <c r="AX195">
        <v>0</v>
      </c>
      <c r="BB195" t="s">
        <v>63</v>
      </c>
      <c r="BC195" t="s">
        <v>730</v>
      </c>
      <c r="BD195">
        <v>0</v>
      </c>
      <c r="BF195" t="s">
        <v>729</v>
      </c>
      <c r="BI195" t="s">
        <v>731</v>
      </c>
    </row>
    <row r="196" spans="1:61" x14ac:dyDescent="0.35">
      <c r="A196" t="s">
        <v>1102</v>
      </c>
      <c r="B196">
        <v>10000</v>
      </c>
      <c r="C196">
        <v>10000</v>
      </c>
      <c r="D196" s="2">
        <v>45751</v>
      </c>
      <c r="E196" t="s">
        <v>59</v>
      </c>
      <c r="F196" t="s">
        <v>836</v>
      </c>
      <c r="G196" t="s">
        <v>1103</v>
      </c>
      <c r="I196">
        <v>1</v>
      </c>
      <c r="J196" t="s">
        <v>183</v>
      </c>
      <c r="K196">
        <v>60</v>
      </c>
      <c r="L196" t="s">
        <v>6048</v>
      </c>
      <c r="M196" t="s">
        <v>222</v>
      </c>
      <c r="N196" t="s">
        <v>3835</v>
      </c>
      <c r="O196">
        <v>50</v>
      </c>
      <c r="R196" s="2">
        <v>45750</v>
      </c>
      <c r="T196">
        <v>5</v>
      </c>
      <c r="U196">
        <v>250</v>
      </c>
      <c r="V196" t="s">
        <v>65</v>
      </c>
      <c r="W196" t="s">
        <v>1104</v>
      </c>
      <c r="X196">
        <v>0</v>
      </c>
      <c r="Y196">
        <v>250</v>
      </c>
      <c r="Z196">
        <v>0</v>
      </c>
      <c r="AA196">
        <v>0</v>
      </c>
      <c r="AB196">
        <v>0</v>
      </c>
      <c r="AC196">
        <v>0</v>
      </c>
      <c r="AF196">
        <v>0</v>
      </c>
      <c r="AO196" t="s">
        <v>1105</v>
      </c>
      <c r="AP196" t="s">
        <v>68</v>
      </c>
      <c r="AQ196" t="s">
        <v>26186</v>
      </c>
      <c r="AS196">
        <v>0</v>
      </c>
      <c r="AT196">
        <v>0</v>
      </c>
      <c r="AU196">
        <v>0</v>
      </c>
      <c r="AV196">
        <v>0</v>
      </c>
      <c r="AW196">
        <v>0</v>
      </c>
      <c r="AX196">
        <v>0</v>
      </c>
      <c r="BB196" t="s">
        <v>63</v>
      </c>
      <c r="BC196" t="s">
        <v>1106</v>
      </c>
      <c r="BD196">
        <v>0</v>
      </c>
      <c r="BF196" t="s">
        <v>68</v>
      </c>
      <c r="BI196" t="s">
        <v>1107</v>
      </c>
    </row>
    <row r="197" spans="1:61" x14ac:dyDescent="0.35">
      <c r="A197" t="s">
        <v>1108</v>
      </c>
      <c r="B197">
        <v>10000</v>
      </c>
      <c r="C197">
        <v>10000</v>
      </c>
      <c r="D197" s="2">
        <v>45751</v>
      </c>
      <c r="E197" t="s">
        <v>59</v>
      </c>
      <c r="F197" t="s">
        <v>836</v>
      </c>
      <c r="G197" t="s">
        <v>1103</v>
      </c>
      <c r="I197">
        <v>1</v>
      </c>
      <c r="J197" t="s">
        <v>183</v>
      </c>
      <c r="K197">
        <v>60</v>
      </c>
      <c r="L197" t="s">
        <v>6048</v>
      </c>
      <c r="M197" t="s">
        <v>222</v>
      </c>
      <c r="N197" t="s">
        <v>3835</v>
      </c>
      <c r="O197">
        <v>50</v>
      </c>
      <c r="R197" s="2">
        <v>45750</v>
      </c>
      <c r="T197">
        <v>5</v>
      </c>
      <c r="U197">
        <v>250</v>
      </c>
      <c r="V197" t="s">
        <v>65</v>
      </c>
      <c r="W197" t="s">
        <v>1109</v>
      </c>
      <c r="X197">
        <v>0</v>
      </c>
      <c r="Y197">
        <v>250</v>
      </c>
      <c r="Z197">
        <v>0</v>
      </c>
      <c r="AA197">
        <v>0</v>
      </c>
      <c r="AB197">
        <v>0</v>
      </c>
      <c r="AC197">
        <v>0</v>
      </c>
      <c r="AF197">
        <v>0</v>
      </c>
      <c r="AO197" t="s">
        <v>1110</v>
      </c>
      <c r="AP197" t="s">
        <v>68</v>
      </c>
      <c r="AQ197" t="s">
        <v>26186</v>
      </c>
      <c r="AS197">
        <v>0</v>
      </c>
      <c r="AT197">
        <v>0</v>
      </c>
      <c r="AU197">
        <v>0</v>
      </c>
      <c r="AV197">
        <v>0</v>
      </c>
      <c r="AW197">
        <v>0</v>
      </c>
      <c r="AX197">
        <v>0</v>
      </c>
      <c r="BB197" t="s">
        <v>63</v>
      </c>
      <c r="BC197" t="s">
        <v>1111</v>
      </c>
      <c r="BD197">
        <v>0</v>
      </c>
      <c r="BF197" t="s">
        <v>68</v>
      </c>
      <c r="BI197" t="s">
        <v>1107</v>
      </c>
    </row>
    <row r="198" spans="1:61" x14ac:dyDescent="0.35">
      <c r="A198" t="s">
        <v>860</v>
      </c>
      <c r="B198">
        <v>10000</v>
      </c>
      <c r="C198">
        <v>10000</v>
      </c>
      <c r="D198" s="2">
        <v>45754</v>
      </c>
      <c r="E198" t="s">
        <v>116</v>
      </c>
      <c r="F198" t="s">
        <v>861</v>
      </c>
      <c r="G198" t="s">
        <v>862</v>
      </c>
      <c r="I198">
        <v>1</v>
      </c>
      <c r="J198" t="s">
        <v>183</v>
      </c>
      <c r="K198">
        <v>29</v>
      </c>
      <c r="L198" t="s">
        <v>6061</v>
      </c>
      <c r="M198" t="s">
        <v>648</v>
      </c>
      <c r="N198" t="s">
        <v>3810</v>
      </c>
      <c r="O198" s="3">
        <v>24000</v>
      </c>
      <c r="R198" s="2">
        <v>45750</v>
      </c>
      <c r="T198">
        <v>2</v>
      </c>
      <c r="U198" s="3">
        <v>48000</v>
      </c>
      <c r="V198" t="s">
        <v>65</v>
      </c>
      <c r="W198" t="s">
        <v>649</v>
      </c>
      <c r="X198">
        <v>0</v>
      </c>
      <c r="Y198" s="3">
        <v>48000</v>
      </c>
      <c r="Z198">
        <v>0</v>
      </c>
      <c r="AA198">
        <v>0</v>
      </c>
      <c r="AB198">
        <v>0</v>
      </c>
      <c r="AC198">
        <v>0</v>
      </c>
      <c r="AF198">
        <v>0</v>
      </c>
      <c r="AO198" t="s">
        <v>650</v>
      </c>
      <c r="AP198" t="s">
        <v>275</v>
      </c>
      <c r="AQ198" t="s">
        <v>21306</v>
      </c>
      <c r="AS198">
        <v>0</v>
      </c>
      <c r="AT198">
        <v>0</v>
      </c>
      <c r="AU198">
        <v>0</v>
      </c>
      <c r="AV198">
        <v>0</v>
      </c>
      <c r="AW198">
        <v>0</v>
      </c>
      <c r="AX198">
        <v>0</v>
      </c>
      <c r="BB198" t="s">
        <v>63</v>
      </c>
      <c r="BC198" t="s">
        <v>4508</v>
      </c>
      <c r="BD198">
        <v>0</v>
      </c>
      <c r="BF198" t="s">
        <v>275</v>
      </c>
      <c r="BI198" t="s">
        <v>864</v>
      </c>
    </row>
    <row r="199" spans="1:61" x14ac:dyDescent="0.35">
      <c r="A199" t="s">
        <v>865</v>
      </c>
      <c r="B199">
        <v>10000</v>
      </c>
      <c r="C199">
        <v>10000</v>
      </c>
      <c r="D199" s="2">
        <v>45756</v>
      </c>
      <c r="E199" t="s">
        <v>59</v>
      </c>
      <c r="F199" s="4">
        <v>0.44246527777777778</v>
      </c>
      <c r="G199" t="s">
        <v>866</v>
      </c>
      <c r="I199">
        <v>1</v>
      </c>
      <c r="J199" t="s">
        <v>183</v>
      </c>
      <c r="K199">
        <v>70</v>
      </c>
      <c r="L199" t="s">
        <v>6051</v>
      </c>
      <c r="M199" t="s">
        <v>272</v>
      </c>
      <c r="N199" t="s">
        <v>3812</v>
      </c>
      <c r="O199" s="3">
        <v>60000</v>
      </c>
      <c r="R199" s="2">
        <v>45750</v>
      </c>
      <c r="T199">
        <v>2</v>
      </c>
      <c r="U199" s="3">
        <v>120000</v>
      </c>
      <c r="V199" t="s">
        <v>65</v>
      </c>
      <c r="W199" t="s">
        <v>273</v>
      </c>
      <c r="X199">
        <v>0</v>
      </c>
      <c r="Y199" s="3">
        <v>120000</v>
      </c>
      <c r="Z199">
        <v>0</v>
      </c>
      <c r="AA199">
        <v>0</v>
      </c>
      <c r="AB199">
        <v>0</v>
      </c>
      <c r="AC199">
        <v>0</v>
      </c>
      <c r="AF199">
        <v>0</v>
      </c>
      <c r="AO199" t="s">
        <v>274</v>
      </c>
      <c r="AP199" t="s">
        <v>275</v>
      </c>
      <c r="AQ199" t="s">
        <v>21306</v>
      </c>
      <c r="AS199">
        <v>0</v>
      </c>
      <c r="AT199">
        <v>0</v>
      </c>
      <c r="AU199">
        <v>0</v>
      </c>
      <c r="AV199">
        <v>0</v>
      </c>
      <c r="AW199">
        <v>0</v>
      </c>
      <c r="AX199">
        <v>0</v>
      </c>
      <c r="BB199" t="s">
        <v>63</v>
      </c>
      <c r="BC199" t="s">
        <v>4509</v>
      </c>
      <c r="BD199">
        <v>0</v>
      </c>
      <c r="BF199" t="s">
        <v>275</v>
      </c>
      <c r="BI199" t="s">
        <v>867</v>
      </c>
    </row>
    <row r="200" spans="1:61" x14ac:dyDescent="0.35">
      <c r="A200" t="s">
        <v>1112</v>
      </c>
      <c r="B200">
        <v>10000</v>
      </c>
      <c r="C200">
        <v>20000</v>
      </c>
      <c r="D200" s="2">
        <v>45750</v>
      </c>
      <c r="E200" t="s">
        <v>59</v>
      </c>
      <c r="F200" t="s">
        <v>1113</v>
      </c>
      <c r="G200" t="s">
        <v>570</v>
      </c>
      <c r="I200">
        <v>1</v>
      </c>
      <c r="J200" t="s">
        <v>183</v>
      </c>
      <c r="K200">
        <v>59</v>
      </c>
      <c r="L200" t="s">
        <v>6045</v>
      </c>
      <c r="M200" t="s">
        <v>73</v>
      </c>
      <c r="N200" t="s">
        <v>3811</v>
      </c>
      <c r="O200" s="3">
        <v>1000</v>
      </c>
      <c r="R200" s="2">
        <v>45750</v>
      </c>
      <c r="T200">
        <v>6</v>
      </c>
      <c r="U200" s="3">
        <v>6000</v>
      </c>
      <c r="V200" t="s">
        <v>65</v>
      </c>
      <c r="W200" t="s">
        <v>1114</v>
      </c>
      <c r="X200">
        <v>0</v>
      </c>
      <c r="Y200" s="3">
        <v>6000</v>
      </c>
      <c r="Z200">
        <v>0</v>
      </c>
      <c r="AA200">
        <v>0</v>
      </c>
      <c r="AB200">
        <v>0</v>
      </c>
      <c r="AC200">
        <v>0</v>
      </c>
      <c r="AF200">
        <v>0</v>
      </c>
      <c r="AO200" t="s">
        <v>1115</v>
      </c>
      <c r="AP200" t="s">
        <v>571</v>
      </c>
      <c r="AQ200" t="s">
        <v>14937</v>
      </c>
      <c r="AS200">
        <v>0</v>
      </c>
      <c r="AT200">
        <v>0</v>
      </c>
      <c r="AU200">
        <v>0</v>
      </c>
      <c r="AV200">
        <v>0</v>
      </c>
      <c r="AW200">
        <v>0</v>
      </c>
      <c r="AX200">
        <v>0</v>
      </c>
      <c r="BB200" t="s">
        <v>63</v>
      </c>
      <c r="BC200" t="s">
        <v>1116</v>
      </c>
      <c r="BD200">
        <v>0</v>
      </c>
      <c r="BF200" t="s">
        <v>571</v>
      </c>
      <c r="BI200" t="s">
        <v>1117</v>
      </c>
    </row>
    <row r="201" spans="1:61" x14ac:dyDescent="0.35">
      <c r="A201" t="s">
        <v>1112</v>
      </c>
      <c r="B201">
        <v>20000</v>
      </c>
      <c r="C201">
        <v>10000</v>
      </c>
      <c r="D201" s="2">
        <v>45750</v>
      </c>
      <c r="E201" t="s">
        <v>59</v>
      </c>
      <c r="F201" t="s">
        <v>1113</v>
      </c>
      <c r="G201" t="s">
        <v>570</v>
      </c>
      <c r="I201">
        <v>1</v>
      </c>
      <c r="J201" t="s">
        <v>183</v>
      </c>
      <c r="K201">
        <v>59</v>
      </c>
      <c r="L201" t="s">
        <v>6045</v>
      </c>
      <c r="M201" t="s">
        <v>73</v>
      </c>
      <c r="N201" t="s">
        <v>3811</v>
      </c>
      <c r="O201" s="3">
        <v>1000</v>
      </c>
      <c r="R201" s="2">
        <v>45750</v>
      </c>
      <c r="T201">
        <v>6</v>
      </c>
      <c r="U201" s="3">
        <v>6000</v>
      </c>
      <c r="V201" t="s">
        <v>65</v>
      </c>
      <c r="W201" t="s">
        <v>1114</v>
      </c>
      <c r="X201">
        <v>0</v>
      </c>
      <c r="Y201" s="3">
        <v>6000</v>
      </c>
      <c r="Z201">
        <v>0</v>
      </c>
      <c r="AA201">
        <v>0</v>
      </c>
      <c r="AB201">
        <v>0</v>
      </c>
      <c r="AC201">
        <v>0</v>
      </c>
      <c r="AF201">
        <v>0</v>
      </c>
      <c r="AO201" t="s">
        <v>1115</v>
      </c>
      <c r="AP201" t="s">
        <v>571</v>
      </c>
      <c r="AQ201" t="s">
        <v>14937</v>
      </c>
      <c r="AS201">
        <v>0</v>
      </c>
      <c r="AT201">
        <v>0</v>
      </c>
      <c r="AU201">
        <v>0</v>
      </c>
      <c r="AV201">
        <v>0</v>
      </c>
      <c r="AW201">
        <v>0</v>
      </c>
      <c r="AX201">
        <v>0</v>
      </c>
      <c r="BB201" t="s">
        <v>63</v>
      </c>
      <c r="BC201" t="s">
        <v>1116</v>
      </c>
      <c r="BD201">
        <v>0</v>
      </c>
      <c r="BF201" t="s">
        <v>571</v>
      </c>
      <c r="BI201" t="s">
        <v>1117</v>
      </c>
    </row>
    <row r="202" spans="1:61" x14ac:dyDescent="0.35">
      <c r="A202" t="s">
        <v>1118</v>
      </c>
      <c r="B202">
        <v>10000</v>
      </c>
      <c r="C202">
        <v>10000</v>
      </c>
      <c r="D202" s="2">
        <v>45751</v>
      </c>
      <c r="E202" t="s">
        <v>59</v>
      </c>
      <c r="F202" t="s">
        <v>482</v>
      </c>
      <c r="G202" t="s">
        <v>570</v>
      </c>
      <c r="I202">
        <v>1</v>
      </c>
      <c r="J202" t="s">
        <v>183</v>
      </c>
      <c r="K202">
        <v>59</v>
      </c>
      <c r="L202" t="s">
        <v>6045</v>
      </c>
      <c r="M202" t="s">
        <v>73</v>
      </c>
      <c r="N202" t="s">
        <v>3811</v>
      </c>
      <c r="O202" s="3">
        <v>5000</v>
      </c>
      <c r="R202" s="2">
        <v>45750</v>
      </c>
      <c r="T202">
        <v>6</v>
      </c>
      <c r="U202" s="3">
        <v>30000</v>
      </c>
      <c r="V202" t="s">
        <v>65</v>
      </c>
      <c r="W202" t="s">
        <v>1069</v>
      </c>
      <c r="X202">
        <v>0</v>
      </c>
      <c r="Y202" s="3">
        <v>30000</v>
      </c>
      <c r="Z202">
        <v>0</v>
      </c>
      <c r="AA202">
        <v>0</v>
      </c>
      <c r="AB202">
        <v>0</v>
      </c>
      <c r="AC202">
        <v>0</v>
      </c>
      <c r="AF202">
        <v>0</v>
      </c>
      <c r="AO202" t="s">
        <v>1070</v>
      </c>
      <c r="AP202" t="s">
        <v>571</v>
      </c>
      <c r="AQ202" t="s">
        <v>14937</v>
      </c>
      <c r="AS202">
        <v>0</v>
      </c>
      <c r="AT202">
        <v>0</v>
      </c>
      <c r="AU202">
        <v>0</v>
      </c>
      <c r="AV202">
        <v>0</v>
      </c>
      <c r="AW202">
        <v>0</v>
      </c>
      <c r="AX202">
        <v>0</v>
      </c>
      <c r="BB202" t="s">
        <v>63</v>
      </c>
      <c r="BC202" t="s">
        <v>1119</v>
      </c>
      <c r="BD202">
        <v>0</v>
      </c>
      <c r="BF202" t="s">
        <v>571</v>
      </c>
      <c r="BI202" t="s">
        <v>1120</v>
      </c>
    </row>
    <row r="203" spans="1:61" x14ac:dyDescent="0.35">
      <c r="A203" t="s">
        <v>771</v>
      </c>
      <c r="B203">
        <v>10000</v>
      </c>
      <c r="C203">
        <v>20000</v>
      </c>
      <c r="D203" s="2">
        <v>45751</v>
      </c>
      <c r="E203" t="s">
        <v>59</v>
      </c>
      <c r="F203" t="s">
        <v>772</v>
      </c>
      <c r="G203" t="s">
        <v>726</v>
      </c>
      <c r="I203">
        <v>2</v>
      </c>
      <c r="J203" t="s">
        <v>183</v>
      </c>
      <c r="K203">
        <v>86</v>
      </c>
      <c r="L203" t="s">
        <v>6043</v>
      </c>
      <c r="M203" t="s">
        <v>433</v>
      </c>
      <c r="N203" t="s">
        <v>3858</v>
      </c>
      <c r="O203" s="3">
        <v>7000</v>
      </c>
      <c r="R203" s="2">
        <v>45750</v>
      </c>
      <c r="T203">
        <v>12</v>
      </c>
      <c r="U203" s="3">
        <v>84000</v>
      </c>
      <c r="V203" t="s">
        <v>65</v>
      </c>
      <c r="W203" t="s">
        <v>727</v>
      </c>
      <c r="X203">
        <v>0</v>
      </c>
      <c r="Y203" s="3">
        <v>84000</v>
      </c>
      <c r="Z203">
        <v>0</v>
      </c>
      <c r="AA203">
        <v>0</v>
      </c>
      <c r="AB203">
        <v>0</v>
      </c>
      <c r="AC203">
        <v>0</v>
      </c>
      <c r="AF203">
        <v>0</v>
      </c>
      <c r="AO203" t="s">
        <v>728</v>
      </c>
      <c r="AP203" t="s">
        <v>729</v>
      </c>
      <c r="AQ203" t="s">
        <v>14138</v>
      </c>
      <c r="AS203">
        <v>0</v>
      </c>
      <c r="AT203">
        <v>0</v>
      </c>
      <c r="AU203">
        <v>0</v>
      </c>
      <c r="AV203">
        <v>0</v>
      </c>
      <c r="AW203">
        <v>0</v>
      </c>
      <c r="AX203">
        <v>0</v>
      </c>
      <c r="BB203" t="s">
        <v>63</v>
      </c>
      <c r="BC203" t="s">
        <v>773</v>
      </c>
      <c r="BD203">
        <v>0</v>
      </c>
      <c r="BF203" t="s">
        <v>729</v>
      </c>
      <c r="BI203" t="s">
        <v>774</v>
      </c>
    </row>
    <row r="204" spans="1:61" x14ac:dyDescent="0.35">
      <c r="A204" t="s">
        <v>868</v>
      </c>
      <c r="B204">
        <v>10000</v>
      </c>
      <c r="C204">
        <v>10000</v>
      </c>
      <c r="D204" s="2">
        <v>45751</v>
      </c>
      <c r="E204" t="s">
        <v>59</v>
      </c>
      <c r="F204" t="s">
        <v>678</v>
      </c>
      <c r="G204" t="s">
        <v>159</v>
      </c>
      <c r="I204">
        <v>1</v>
      </c>
      <c r="J204" t="s">
        <v>183</v>
      </c>
      <c r="K204">
        <v>72</v>
      </c>
      <c r="L204" t="s">
        <v>6056</v>
      </c>
      <c r="M204" t="s">
        <v>869</v>
      </c>
      <c r="N204" t="s">
        <v>3829</v>
      </c>
      <c r="O204" s="3">
        <v>2500</v>
      </c>
      <c r="R204" s="2">
        <v>45750</v>
      </c>
      <c r="T204">
        <v>6</v>
      </c>
      <c r="U204" s="3">
        <v>15000</v>
      </c>
      <c r="V204" t="s">
        <v>65</v>
      </c>
      <c r="W204">
        <v>80834720001</v>
      </c>
      <c r="X204">
        <v>0</v>
      </c>
      <c r="Y204" s="3">
        <v>10000</v>
      </c>
      <c r="Z204" s="3">
        <v>5000</v>
      </c>
      <c r="AA204">
        <v>0</v>
      </c>
      <c r="AB204">
        <v>0</v>
      </c>
      <c r="AC204">
        <v>0</v>
      </c>
      <c r="AF204">
        <v>0</v>
      </c>
      <c r="AO204">
        <v>8083472</v>
      </c>
      <c r="AP204" t="s">
        <v>162</v>
      </c>
      <c r="AQ204" t="s">
        <v>8373</v>
      </c>
      <c r="AS204">
        <v>0</v>
      </c>
      <c r="AT204">
        <v>0</v>
      </c>
      <c r="AU204">
        <v>0</v>
      </c>
      <c r="AV204">
        <v>0</v>
      </c>
      <c r="AW204">
        <v>0</v>
      </c>
      <c r="AX204">
        <v>0</v>
      </c>
      <c r="BB204" t="s">
        <v>63</v>
      </c>
      <c r="BC204" t="s">
        <v>4510</v>
      </c>
      <c r="BD204">
        <v>0</v>
      </c>
      <c r="BF204" t="s">
        <v>162</v>
      </c>
      <c r="BI204" t="s">
        <v>870</v>
      </c>
    </row>
    <row r="205" spans="1:61" x14ac:dyDescent="0.35">
      <c r="A205" t="s">
        <v>871</v>
      </c>
      <c r="B205">
        <v>10000</v>
      </c>
      <c r="C205">
        <v>10000</v>
      </c>
      <c r="D205" s="2">
        <v>45756</v>
      </c>
      <c r="E205" t="s">
        <v>59</v>
      </c>
      <c r="F205" t="s">
        <v>872</v>
      </c>
      <c r="G205" t="s">
        <v>159</v>
      </c>
      <c r="I205">
        <v>1</v>
      </c>
      <c r="J205" t="s">
        <v>183</v>
      </c>
      <c r="K205">
        <v>72</v>
      </c>
      <c r="L205" t="s">
        <v>6056</v>
      </c>
      <c r="M205" t="s">
        <v>869</v>
      </c>
      <c r="N205" t="s">
        <v>3829</v>
      </c>
      <c r="O205" s="3">
        <v>1750</v>
      </c>
      <c r="R205" s="2">
        <v>45750</v>
      </c>
      <c r="T205">
        <v>4</v>
      </c>
      <c r="U205" s="3">
        <v>7000</v>
      </c>
      <c r="V205" t="s">
        <v>65</v>
      </c>
      <c r="W205">
        <v>80834730001</v>
      </c>
      <c r="X205">
        <v>0</v>
      </c>
      <c r="Y205" s="3">
        <v>5000</v>
      </c>
      <c r="Z205" s="3">
        <v>2000</v>
      </c>
      <c r="AA205">
        <v>0</v>
      </c>
      <c r="AB205">
        <v>0</v>
      </c>
      <c r="AC205">
        <v>0</v>
      </c>
      <c r="AF205">
        <v>0</v>
      </c>
      <c r="AO205">
        <v>8083473</v>
      </c>
      <c r="AP205" t="s">
        <v>162</v>
      </c>
      <c r="AQ205" t="s">
        <v>8373</v>
      </c>
      <c r="AS205">
        <v>0</v>
      </c>
      <c r="AT205">
        <v>0</v>
      </c>
      <c r="AU205">
        <v>0</v>
      </c>
      <c r="AV205">
        <v>0</v>
      </c>
      <c r="AW205">
        <v>0</v>
      </c>
      <c r="AX205">
        <v>0</v>
      </c>
      <c r="BB205" t="s">
        <v>63</v>
      </c>
      <c r="BC205" t="s">
        <v>4511</v>
      </c>
      <c r="BD205">
        <v>0</v>
      </c>
      <c r="BF205" t="s">
        <v>162</v>
      </c>
      <c r="BI205" t="s">
        <v>870</v>
      </c>
    </row>
    <row r="206" spans="1:61" x14ac:dyDescent="0.35">
      <c r="A206" t="s">
        <v>1121</v>
      </c>
      <c r="B206">
        <v>10000</v>
      </c>
      <c r="C206">
        <v>10000</v>
      </c>
      <c r="D206" s="2">
        <v>45751</v>
      </c>
      <c r="E206" t="s">
        <v>59</v>
      </c>
      <c r="F206" t="s">
        <v>1122</v>
      </c>
      <c r="G206" t="s">
        <v>351</v>
      </c>
      <c r="I206">
        <v>1</v>
      </c>
      <c r="J206" t="s">
        <v>183</v>
      </c>
      <c r="K206">
        <v>65</v>
      </c>
      <c r="L206" t="s">
        <v>6054</v>
      </c>
      <c r="M206" t="s">
        <v>340</v>
      </c>
      <c r="N206" t="s">
        <v>3854</v>
      </c>
      <c r="O206" s="3">
        <v>6667</v>
      </c>
      <c r="R206" s="2">
        <v>45750</v>
      </c>
      <c r="T206">
        <v>3</v>
      </c>
      <c r="U206" s="3">
        <v>20001</v>
      </c>
      <c r="V206" t="s">
        <v>65</v>
      </c>
      <c r="W206" t="s">
        <v>1123</v>
      </c>
      <c r="X206">
        <v>0</v>
      </c>
      <c r="Y206" s="3">
        <v>20000</v>
      </c>
      <c r="Z206">
        <v>1</v>
      </c>
      <c r="AA206">
        <v>0</v>
      </c>
      <c r="AB206">
        <v>0</v>
      </c>
      <c r="AC206">
        <v>0</v>
      </c>
      <c r="AF206">
        <v>0</v>
      </c>
      <c r="AO206" t="s">
        <v>1124</v>
      </c>
      <c r="AP206" t="s">
        <v>355</v>
      </c>
      <c r="AQ206" t="s">
        <v>14698</v>
      </c>
      <c r="AS206">
        <v>0</v>
      </c>
      <c r="AT206">
        <v>0</v>
      </c>
      <c r="AU206">
        <v>0</v>
      </c>
      <c r="AV206">
        <v>0</v>
      </c>
      <c r="AW206">
        <v>0</v>
      </c>
      <c r="AX206">
        <v>0</v>
      </c>
      <c r="BB206" t="s">
        <v>63</v>
      </c>
      <c r="BC206" t="s">
        <v>1125</v>
      </c>
      <c r="BD206">
        <v>0</v>
      </c>
      <c r="BF206" t="s">
        <v>355</v>
      </c>
      <c r="BI206" t="s">
        <v>1126</v>
      </c>
    </row>
    <row r="207" spans="1:61" x14ac:dyDescent="0.35">
      <c r="A207" t="s">
        <v>1127</v>
      </c>
      <c r="B207">
        <v>10000</v>
      </c>
      <c r="C207">
        <v>10000</v>
      </c>
      <c r="D207" s="2">
        <v>45750</v>
      </c>
      <c r="E207" t="s">
        <v>59</v>
      </c>
      <c r="F207" s="4">
        <v>0.42506944444444444</v>
      </c>
      <c r="G207" t="s">
        <v>351</v>
      </c>
      <c r="I207">
        <v>1</v>
      </c>
      <c r="J207" t="s">
        <v>183</v>
      </c>
      <c r="K207">
        <v>78</v>
      </c>
      <c r="L207" t="s">
        <v>6047</v>
      </c>
      <c r="M207" t="s">
        <v>216</v>
      </c>
      <c r="N207" t="s">
        <v>3803</v>
      </c>
      <c r="O207" s="3">
        <v>3000</v>
      </c>
      <c r="R207" s="2">
        <v>45750</v>
      </c>
      <c r="T207">
        <v>1</v>
      </c>
      <c r="U207" s="3">
        <v>3000</v>
      </c>
      <c r="V207" t="s">
        <v>65</v>
      </c>
      <c r="W207" t="s">
        <v>708</v>
      </c>
      <c r="X207">
        <v>0</v>
      </c>
      <c r="Y207" s="3">
        <v>3000</v>
      </c>
      <c r="Z207">
        <v>0</v>
      </c>
      <c r="AA207">
        <v>0</v>
      </c>
      <c r="AB207">
        <v>0</v>
      </c>
      <c r="AC207">
        <v>0</v>
      </c>
      <c r="AF207">
        <v>0</v>
      </c>
      <c r="AO207" t="s">
        <v>709</v>
      </c>
      <c r="AP207" t="s">
        <v>355</v>
      </c>
      <c r="AQ207" t="s">
        <v>14698</v>
      </c>
      <c r="AS207">
        <v>0</v>
      </c>
      <c r="AT207">
        <v>0</v>
      </c>
      <c r="AU207">
        <v>0</v>
      </c>
      <c r="AV207">
        <v>0</v>
      </c>
      <c r="AW207">
        <v>0</v>
      </c>
      <c r="AX207">
        <v>0</v>
      </c>
      <c r="BB207" t="s">
        <v>63</v>
      </c>
      <c r="BC207" t="s">
        <v>1128</v>
      </c>
      <c r="BD207">
        <v>0</v>
      </c>
      <c r="BF207" t="s">
        <v>355</v>
      </c>
      <c r="BI207" t="s">
        <v>357</v>
      </c>
    </row>
    <row r="208" spans="1:61" x14ac:dyDescent="0.35">
      <c r="A208" t="s">
        <v>1129</v>
      </c>
      <c r="B208">
        <v>10000</v>
      </c>
      <c r="C208">
        <v>10000</v>
      </c>
      <c r="D208" s="2">
        <v>45751</v>
      </c>
      <c r="E208" t="s">
        <v>59</v>
      </c>
      <c r="F208" t="s">
        <v>1130</v>
      </c>
      <c r="G208" t="s">
        <v>1131</v>
      </c>
      <c r="I208">
        <v>1</v>
      </c>
      <c r="J208" t="s">
        <v>183</v>
      </c>
      <c r="K208">
        <v>61</v>
      </c>
      <c r="L208" t="s">
        <v>6046</v>
      </c>
      <c r="M208" t="s">
        <v>209</v>
      </c>
      <c r="N208" t="s">
        <v>3802</v>
      </c>
      <c r="O208" s="3">
        <v>1000</v>
      </c>
      <c r="R208" s="2">
        <v>45750</v>
      </c>
      <c r="T208">
        <v>5</v>
      </c>
      <c r="U208" s="3">
        <v>5000</v>
      </c>
      <c r="V208" t="s">
        <v>65</v>
      </c>
      <c r="W208" t="s">
        <v>1132</v>
      </c>
      <c r="X208">
        <v>0</v>
      </c>
      <c r="Y208" s="3">
        <v>5000</v>
      </c>
      <c r="Z208">
        <v>0</v>
      </c>
      <c r="AA208">
        <v>0</v>
      </c>
      <c r="AB208">
        <v>0</v>
      </c>
      <c r="AC208">
        <v>0</v>
      </c>
      <c r="AF208">
        <v>0</v>
      </c>
      <c r="AO208" t="s">
        <v>1133</v>
      </c>
      <c r="AP208" t="s">
        <v>1134</v>
      </c>
      <c r="AQ208" t="s">
        <v>24963</v>
      </c>
      <c r="AS208">
        <v>0</v>
      </c>
      <c r="AT208">
        <v>0</v>
      </c>
      <c r="AU208">
        <v>0</v>
      </c>
      <c r="AV208">
        <v>0</v>
      </c>
      <c r="AW208">
        <v>0</v>
      </c>
      <c r="AX208">
        <v>0</v>
      </c>
      <c r="BB208" t="s">
        <v>63</v>
      </c>
      <c r="BC208" t="s">
        <v>1135</v>
      </c>
      <c r="BD208">
        <v>0</v>
      </c>
      <c r="BF208" t="s">
        <v>1134</v>
      </c>
      <c r="BI208" t="s">
        <v>1136</v>
      </c>
    </row>
    <row r="209" spans="1:61" x14ac:dyDescent="0.35">
      <c r="A209" t="s">
        <v>97</v>
      </c>
      <c r="B209">
        <v>10000</v>
      </c>
      <c r="C209">
        <v>20000</v>
      </c>
      <c r="D209" s="2">
        <v>45751</v>
      </c>
      <c r="E209" t="s">
        <v>59</v>
      </c>
      <c r="F209" t="s">
        <v>98</v>
      </c>
      <c r="G209">
        <v>10620258022</v>
      </c>
      <c r="I209">
        <v>2</v>
      </c>
      <c r="J209" t="s">
        <v>183</v>
      </c>
      <c r="K209">
        <v>77</v>
      </c>
      <c r="L209" t="s">
        <v>6043</v>
      </c>
      <c r="M209" t="s">
        <v>192</v>
      </c>
      <c r="N209" t="s">
        <v>3848</v>
      </c>
      <c r="O209">
        <v>130</v>
      </c>
      <c r="R209" s="2">
        <v>45750</v>
      </c>
      <c r="T209">
        <v>154</v>
      </c>
      <c r="U209" s="3">
        <v>20020</v>
      </c>
      <c r="V209" t="s">
        <v>65</v>
      </c>
      <c r="W209" t="s">
        <v>100</v>
      </c>
      <c r="X209">
        <v>0</v>
      </c>
      <c r="Y209" s="3">
        <v>5000</v>
      </c>
      <c r="Z209" s="3">
        <v>15020</v>
      </c>
      <c r="AA209">
        <v>0</v>
      </c>
      <c r="AB209">
        <v>0</v>
      </c>
      <c r="AC209">
        <v>0</v>
      </c>
      <c r="AF209">
        <v>0</v>
      </c>
      <c r="AO209" t="s">
        <v>101</v>
      </c>
      <c r="AP209" t="s">
        <v>95</v>
      </c>
      <c r="AQ209" t="s">
        <v>13261</v>
      </c>
      <c r="AS209">
        <v>0</v>
      </c>
      <c r="AT209">
        <v>0</v>
      </c>
      <c r="AU209">
        <v>0</v>
      </c>
      <c r="AV209">
        <v>0</v>
      </c>
      <c r="AW209">
        <v>0</v>
      </c>
      <c r="AX209">
        <v>0</v>
      </c>
      <c r="BB209" t="s">
        <v>63</v>
      </c>
      <c r="BC209" t="s">
        <v>4447</v>
      </c>
      <c r="BD209">
        <v>0</v>
      </c>
      <c r="BF209" t="s">
        <v>95</v>
      </c>
      <c r="BI209" t="s">
        <v>102</v>
      </c>
    </row>
    <row r="210" spans="1:61" x14ac:dyDescent="0.35">
      <c r="A210" t="s">
        <v>1137</v>
      </c>
      <c r="B210">
        <v>10000</v>
      </c>
      <c r="C210">
        <v>10000</v>
      </c>
      <c r="D210" s="2">
        <v>45750</v>
      </c>
      <c r="E210" t="s">
        <v>59</v>
      </c>
      <c r="F210" t="s">
        <v>930</v>
      </c>
      <c r="G210" t="s">
        <v>796</v>
      </c>
      <c r="I210">
        <v>1</v>
      </c>
      <c r="J210" t="s">
        <v>183</v>
      </c>
      <c r="K210">
        <v>22</v>
      </c>
      <c r="L210" t="s">
        <v>6063</v>
      </c>
      <c r="M210" t="s">
        <v>685</v>
      </c>
      <c r="N210" t="s">
        <v>3805</v>
      </c>
      <c r="O210" s="3">
        <v>5000</v>
      </c>
      <c r="R210" s="2">
        <v>45750</v>
      </c>
      <c r="T210">
        <v>2</v>
      </c>
      <c r="U210" s="3">
        <v>10000</v>
      </c>
      <c r="V210" t="s">
        <v>65</v>
      </c>
      <c r="W210" t="s">
        <v>931</v>
      </c>
      <c r="X210">
        <v>0</v>
      </c>
      <c r="Y210" s="3">
        <v>10000</v>
      </c>
      <c r="Z210">
        <v>0</v>
      </c>
      <c r="AA210">
        <v>0</v>
      </c>
      <c r="AB210">
        <v>0</v>
      </c>
      <c r="AC210">
        <v>0</v>
      </c>
      <c r="AF210">
        <v>0</v>
      </c>
      <c r="AO210" t="s">
        <v>932</v>
      </c>
      <c r="AP210" t="s">
        <v>622</v>
      </c>
      <c r="AQ210" t="s">
        <v>24955</v>
      </c>
      <c r="AS210">
        <v>0</v>
      </c>
      <c r="AT210">
        <v>0</v>
      </c>
      <c r="AU210">
        <v>0</v>
      </c>
      <c r="AV210">
        <v>0</v>
      </c>
      <c r="AW210">
        <v>0</v>
      </c>
      <c r="AX210">
        <v>0</v>
      </c>
      <c r="BB210" t="s">
        <v>63</v>
      </c>
      <c r="BC210" t="s">
        <v>1138</v>
      </c>
      <c r="BD210">
        <v>0</v>
      </c>
      <c r="BF210" t="s">
        <v>622</v>
      </c>
      <c r="BI210" t="s">
        <v>1139</v>
      </c>
    </row>
    <row r="211" spans="1:61" x14ac:dyDescent="0.35">
      <c r="A211" t="s">
        <v>103</v>
      </c>
      <c r="B211">
        <v>10000</v>
      </c>
      <c r="C211">
        <v>20000</v>
      </c>
      <c r="D211" s="2">
        <v>45751</v>
      </c>
      <c r="E211" t="s">
        <v>59</v>
      </c>
      <c r="F211" t="s">
        <v>104</v>
      </c>
      <c r="G211">
        <v>10656256095</v>
      </c>
      <c r="I211">
        <v>2</v>
      </c>
      <c r="J211" t="s">
        <v>183</v>
      </c>
      <c r="K211">
        <v>77</v>
      </c>
      <c r="L211" t="s">
        <v>6043</v>
      </c>
      <c r="M211" t="s">
        <v>192</v>
      </c>
      <c r="N211" t="s">
        <v>3848</v>
      </c>
      <c r="O211" s="3">
        <v>1364</v>
      </c>
      <c r="R211" s="2">
        <v>45750</v>
      </c>
      <c r="T211">
        <v>66</v>
      </c>
      <c r="U211" s="3">
        <v>90024</v>
      </c>
      <c r="V211" t="s">
        <v>65</v>
      </c>
      <c r="W211" t="s">
        <v>106</v>
      </c>
      <c r="X211">
        <v>0</v>
      </c>
      <c r="Y211" s="3">
        <v>80000</v>
      </c>
      <c r="Z211" s="3">
        <v>10024</v>
      </c>
      <c r="AA211">
        <v>0</v>
      </c>
      <c r="AB211">
        <v>0</v>
      </c>
      <c r="AC211">
        <v>0</v>
      </c>
      <c r="AF211">
        <v>0</v>
      </c>
      <c r="AO211" t="s">
        <v>107</v>
      </c>
      <c r="AP211" t="s">
        <v>108</v>
      </c>
      <c r="AQ211" t="s">
        <v>13404</v>
      </c>
      <c r="AS211">
        <v>0</v>
      </c>
      <c r="AT211">
        <v>0</v>
      </c>
      <c r="AU211">
        <v>0</v>
      </c>
      <c r="AV211">
        <v>0</v>
      </c>
      <c r="AW211">
        <v>0</v>
      </c>
      <c r="AX211">
        <v>0</v>
      </c>
      <c r="BB211" t="s">
        <v>63</v>
      </c>
      <c r="BC211" t="s">
        <v>4448</v>
      </c>
      <c r="BD211">
        <v>0</v>
      </c>
      <c r="BF211" t="s">
        <v>108</v>
      </c>
      <c r="BI211" t="s">
        <v>109</v>
      </c>
    </row>
    <row r="212" spans="1:61" x14ac:dyDescent="0.35">
      <c r="A212" t="s">
        <v>873</v>
      </c>
      <c r="B212">
        <v>10000</v>
      </c>
      <c r="C212">
        <v>10000</v>
      </c>
      <c r="D212" s="2">
        <v>45758</v>
      </c>
      <c r="E212" t="s">
        <v>59</v>
      </c>
      <c r="F212" t="s">
        <v>874</v>
      </c>
      <c r="G212" t="s">
        <v>875</v>
      </c>
      <c r="I212">
        <v>1</v>
      </c>
      <c r="J212" t="s">
        <v>183</v>
      </c>
      <c r="K212">
        <v>79</v>
      </c>
      <c r="L212" t="s">
        <v>6076</v>
      </c>
      <c r="M212" t="s">
        <v>92</v>
      </c>
      <c r="N212" t="s">
        <v>3828</v>
      </c>
      <c r="O212" s="3">
        <v>4108</v>
      </c>
      <c r="R212" s="2">
        <v>45750</v>
      </c>
      <c r="T212">
        <v>28</v>
      </c>
      <c r="U212" s="3">
        <v>115024</v>
      </c>
      <c r="V212" t="s">
        <v>65</v>
      </c>
      <c r="W212" t="s">
        <v>876</v>
      </c>
      <c r="X212">
        <v>0</v>
      </c>
      <c r="Y212" s="3">
        <v>100000</v>
      </c>
      <c r="Z212" s="3">
        <v>15024</v>
      </c>
      <c r="AA212">
        <v>0</v>
      </c>
      <c r="AB212">
        <v>0</v>
      </c>
      <c r="AC212">
        <v>0</v>
      </c>
      <c r="AF212">
        <v>0</v>
      </c>
      <c r="AO212" t="s">
        <v>877</v>
      </c>
      <c r="AP212" t="s">
        <v>108</v>
      </c>
      <c r="AQ212" t="s">
        <v>13404</v>
      </c>
      <c r="AS212">
        <v>0</v>
      </c>
      <c r="AT212">
        <v>0</v>
      </c>
      <c r="AU212">
        <v>0</v>
      </c>
      <c r="AV212">
        <v>0</v>
      </c>
      <c r="AW212">
        <v>0</v>
      </c>
      <c r="AX212">
        <v>0</v>
      </c>
      <c r="BB212" t="s">
        <v>63</v>
      </c>
      <c r="BC212" t="s">
        <v>4512</v>
      </c>
      <c r="BD212">
        <v>0</v>
      </c>
      <c r="BF212" t="s">
        <v>108</v>
      </c>
      <c r="BI212" t="s">
        <v>878</v>
      </c>
    </row>
    <row r="213" spans="1:61" x14ac:dyDescent="0.35">
      <c r="A213" t="s">
        <v>879</v>
      </c>
      <c r="B213">
        <v>10000</v>
      </c>
      <c r="C213">
        <v>10000</v>
      </c>
      <c r="D213" s="2">
        <v>45758</v>
      </c>
      <c r="E213" t="s">
        <v>59</v>
      </c>
      <c r="F213" t="s">
        <v>371</v>
      </c>
      <c r="G213" t="s">
        <v>875</v>
      </c>
      <c r="I213">
        <v>1</v>
      </c>
      <c r="J213" t="s">
        <v>183</v>
      </c>
      <c r="K213">
        <v>79</v>
      </c>
      <c r="L213" t="s">
        <v>6076</v>
      </c>
      <c r="M213" t="s">
        <v>92</v>
      </c>
      <c r="N213" t="s">
        <v>3828</v>
      </c>
      <c r="O213" s="3">
        <v>4108</v>
      </c>
      <c r="R213" s="2">
        <v>45750</v>
      </c>
      <c r="T213">
        <v>28</v>
      </c>
      <c r="U213" s="3">
        <v>115024</v>
      </c>
      <c r="V213" t="s">
        <v>65</v>
      </c>
      <c r="W213" t="s">
        <v>880</v>
      </c>
      <c r="X213">
        <v>0</v>
      </c>
      <c r="Y213" s="3">
        <v>100000</v>
      </c>
      <c r="Z213" s="3">
        <v>15024</v>
      </c>
      <c r="AA213">
        <v>0</v>
      </c>
      <c r="AB213">
        <v>0</v>
      </c>
      <c r="AC213">
        <v>0</v>
      </c>
      <c r="AF213">
        <v>0</v>
      </c>
      <c r="AO213" t="s">
        <v>881</v>
      </c>
      <c r="AP213" t="s">
        <v>108</v>
      </c>
      <c r="AQ213" t="s">
        <v>13404</v>
      </c>
      <c r="AS213">
        <v>0</v>
      </c>
      <c r="AT213">
        <v>0</v>
      </c>
      <c r="AU213">
        <v>0</v>
      </c>
      <c r="AV213">
        <v>0</v>
      </c>
      <c r="AW213">
        <v>0</v>
      </c>
      <c r="AX213">
        <v>0</v>
      </c>
      <c r="BB213" t="s">
        <v>63</v>
      </c>
      <c r="BC213" t="s">
        <v>4513</v>
      </c>
      <c r="BD213">
        <v>0</v>
      </c>
      <c r="BF213" t="s">
        <v>108</v>
      </c>
      <c r="BI213" t="s">
        <v>882</v>
      </c>
    </row>
    <row r="214" spans="1:61" x14ac:dyDescent="0.35">
      <c r="A214" t="s">
        <v>883</v>
      </c>
      <c r="B214">
        <v>10000</v>
      </c>
      <c r="C214">
        <v>10000</v>
      </c>
      <c r="D214" s="2">
        <v>45758</v>
      </c>
      <c r="E214" t="s">
        <v>59</v>
      </c>
      <c r="F214" t="s">
        <v>884</v>
      </c>
      <c r="G214" t="s">
        <v>875</v>
      </c>
      <c r="I214">
        <v>1</v>
      </c>
      <c r="J214" t="s">
        <v>183</v>
      </c>
      <c r="K214">
        <v>79</v>
      </c>
      <c r="L214" t="s">
        <v>6076</v>
      </c>
      <c r="M214" t="s">
        <v>92</v>
      </c>
      <c r="N214" t="s">
        <v>3828</v>
      </c>
      <c r="O214" s="3">
        <v>4108</v>
      </c>
      <c r="R214" s="2">
        <v>45750</v>
      </c>
      <c r="T214">
        <v>28</v>
      </c>
      <c r="U214" s="3">
        <v>115024</v>
      </c>
      <c r="V214" t="s">
        <v>65</v>
      </c>
      <c r="W214" t="s">
        <v>885</v>
      </c>
      <c r="X214">
        <v>0</v>
      </c>
      <c r="Y214" s="3">
        <v>100000</v>
      </c>
      <c r="Z214" s="3">
        <v>15024</v>
      </c>
      <c r="AA214">
        <v>0</v>
      </c>
      <c r="AB214">
        <v>0</v>
      </c>
      <c r="AC214">
        <v>0</v>
      </c>
      <c r="AF214">
        <v>0</v>
      </c>
      <c r="AO214" t="s">
        <v>886</v>
      </c>
      <c r="AP214" t="s">
        <v>108</v>
      </c>
      <c r="AQ214" t="s">
        <v>13404</v>
      </c>
      <c r="AS214">
        <v>0</v>
      </c>
      <c r="AT214">
        <v>0</v>
      </c>
      <c r="AU214">
        <v>0</v>
      </c>
      <c r="AV214">
        <v>0</v>
      </c>
      <c r="AW214">
        <v>0</v>
      </c>
      <c r="AX214">
        <v>0</v>
      </c>
      <c r="BB214" t="s">
        <v>63</v>
      </c>
      <c r="BC214" t="s">
        <v>4514</v>
      </c>
      <c r="BD214">
        <v>0</v>
      </c>
      <c r="BF214" t="s">
        <v>108</v>
      </c>
      <c r="BI214" t="s">
        <v>887</v>
      </c>
    </row>
    <row r="215" spans="1:61" x14ac:dyDescent="0.35">
      <c r="A215" t="s">
        <v>888</v>
      </c>
      <c r="B215">
        <v>10000</v>
      </c>
      <c r="C215">
        <v>10000</v>
      </c>
      <c r="D215" s="2">
        <v>45758</v>
      </c>
      <c r="E215" t="s">
        <v>59</v>
      </c>
      <c r="F215" t="s">
        <v>874</v>
      </c>
      <c r="G215" t="s">
        <v>875</v>
      </c>
      <c r="I215">
        <v>1</v>
      </c>
      <c r="J215" t="s">
        <v>183</v>
      </c>
      <c r="K215">
        <v>79</v>
      </c>
      <c r="L215" t="s">
        <v>6076</v>
      </c>
      <c r="M215" t="s">
        <v>92</v>
      </c>
      <c r="N215" t="s">
        <v>3828</v>
      </c>
      <c r="O215" s="3">
        <v>4108</v>
      </c>
      <c r="R215" s="2">
        <v>45750</v>
      </c>
      <c r="T215">
        <v>28</v>
      </c>
      <c r="U215" s="3">
        <v>115024</v>
      </c>
      <c r="V215" t="s">
        <v>65</v>
      </c>
      <c r="W215" t="s">
        <v>889</v>
      </c>
      <c r="X215">
        <v>0</v>
      </c>
      <c r="Y215" s="3">
        <v>100000</v>
      </c>
      <c r="Z215" s="3">
        <v>15024</v>
      </c>
      <c r="AA215">
        <v>0</v>
      </c>
      <c r="AB215">
        <v>0</v>
      </c>
      <c r="AC215">
        <v>0</v>
      </c>
      <c r="AF215">
        <v>0</v>
      </c>
      <c r="AO215" t="s">
        <v>890</v>
      </c>
      <c r="AP215" t="s">
        <v>108</v>
      </c>
      <c r="AQ215" t="s">
        <v>13404</v>
      </c>
      <c r="AS215">
        <v>0</v>
      </c>
      <c r="AT215">
        <v>0</v>
      </c>
      <c r="AU215">
        <v>0</v>
      </c>
      <c r="AV215">
        <v>0</v>
      </c>
      <c r="AW215">
        <v>0</v>
      </c>
      <c r="AX215">
        <v>0</v>
      </c>
      <c r="BB215" t="s">
        <v>63</v>
      </c>
      <c r="BC215" t="s">
        <v>4515</v>
      </c>
      <c r="BD215">
        <v>0</v>
      </c>
      <c r="BF215" t="s">
        <v>108</v>
      </c>
      <c r="BI215" t="s">
        <v>891</v>
      </c>
    </row>
    <row r="216" spans="1:61" x14ac:dyDescent="0.35">
      <c r="A216" t="s">
        <v>892</v>
      </c>
      <c r="B216">
        <v>10000</v>
      </c>
      <c r="C216">
        <v>20000</v>
      </c>
      <c r="D216" s="2">
        <v>45757</v>
      </c>
      <c r="E216" t="s">
        <v>59</v>
      </c>
      <c r="F216" t="s">
        <v>893</v>
      </c>
      <c r="G216">
        <v>10656256091</v>
      </c>
      <c r="I216">
        <v>2</v>
      </c>
      <c r="J216" t="s">
        <v>183</v>
      </c>
      <c r="K216">
        <v>77</v>
      </c>
      <c r="L216" t="s">
        <v>6043</v>
      </c>
      <c r="M216" t="s">
        <v>192</v>
      </c>
      <c r="N216" t="s">
        <v>3848</v>
      </c>
      <c r="O216" s="3">
        <v>3455</v>
      </c>
      <c r="R216" s="2">
        <v>45750</v>
      </c>
      <c r="T216">
        <v>66</v>
      </c>
      <c r="U216" s="3">
        <v>228030</v>
      </c>
      <c r="V216" t="s">
        <v>65</v>
      </c>
      <c r="W216" t="s">
        <v>894</v>
      </c>
      <c r="X216">
        <v>0</v>
      </c>
      <c r="Y216" s="3">
        <v>205000</v>
      </c>
      <c r="Z216" s="3">
        <v>23030</v>
      </c>
      <c r="AA216">
        <v>0</v>
      </c>
      <c r="AB216">
        <v>0</v>
      </c>
      <c r="AC216">
        <v>0</v>
      </c>
      <c r="AF216">
        <v>0</v>
      </c>
      <c r="AO216" t="s">
        <v>895</v>
      </c>
      <c r="AP216" t="s">
        <v>108</v>
      </c>
      <c r="AQ216" t="s">
        <v>13404</v>
      </c>
      <c r="AS216">
        <v>0</v>
      </c>
      <c r="AT216">
        <v>0</v>
      </c>
      <c r="AU216">
        <v>0</v>
      </c>
      <c r="AV216">
        <v>0</v>
      </c>
      <c r="AW216">
        <v>0</v>
      </c>
      <c r="AX216">
        <v>0</v>
      </c>
      <c r="BB216" t="s">
        <v>63</v>
      </c>
      <c r="BC216" t="s">
        <v>4516</v>
      </c>
      <c r="BD216">
        <v>0</v>
      </c>
      <c r="BF216" t="s">
        <v>108</v>
      </c>
      <c r="BI216" t="s">
        <v>896</v>
      </c>
    </row>
    <row r="217" spans="1:61" x14ac:dyDescent="0.35">
      <c r="A217" t="s">
        <v>110</v>
      </c>
      <c r="B217">
        <v>10000</v>
      </c>
      <c r="C217">
        <v>20000</v>
      </c>
      <c r="D217" s="2">
        <v>45755</v>
      </c>
      <c r="E217" t="s">
        <v>59</v>
      </c>
      <c r="F217" t="s">
        <v>111</v>
      </c>
      <c r="G217">
        <v>10656256095</v>
      </c>
      <c r="I217">
        <v>2</v>
      </c>
      <c r="J217" t="s">
        <v>183</v>
      </c>
      <c r="K217">
        <v>77</v>
      </c>
      <c r="L217" t="s">
        <v>6043</v>
      </c>
      <c r="M217" t="s">
        <v>192</v>
      </c>
      <c r="N217" t="s">
        <v>3848</v>
      </c>
      <c r="O217" s="3">
        <v>1364</v>
      </c>
      <c r="R217" s="2">
        <v>45750</v>
      </c>
      <c r="T217">
        <v>66</v>
      </c>
      <c r="U217" s="3">
        <v>90024</v>
      </c>
      <c r="V217" t="s">
        <v>65</v>
      </c>
      <c r="W217" t="s">
        <v>112</v>
      </c>
      <c r="X217">
        <v>0</v>
      </c>
      <c r="Y217" s="3">
        <v>80000</v>
      </c>
      <c r="Z217" s="3">
        <v>10024</v>
      </c>
      <c r="AA217">
        <v>0</v>
      </c>
      <c r="AB217">
        <v>0</v>
      </c>
      <c r="AC217">
        <v>0</v>
      </c>
      <c r="AF217">
        <v>0</v>
      </c>
      <c r="AO217" t="s">
        <v>113</v>
      </c>
      <c r="AP217" t="s">
        <v>108</v>
      </c>
      <c r="AQ217" t="s">
        <v>13404</v>
      </c>
      <c r="AS217">
        <v>0</v>
      </c>
      <c r="AT217">
        <v>0</v>
      </c>
      <c r="AU217">
        <v>0</v>
      </c>
      <c r="AV217">
        <v>0</v>
      </c>
      <c r="AW217">
        <v>0</v>
      </c>
      <c r="AX217">
        <v>0</v>
      </c>
      <c r="BB217" t="s">
        <v>63</v>
      </c>
      <c r="BC217" t="s">
        <v>4449</v>
      </c>
      <c r="BD217">
        <v>0</v>
      </c>
      <c r="BF217" t="s">
        <v>108</v>
      </c>
      <c r="BI217" t="s">
        <v>114</v>
      </c>
    </row>
    <row r="218" spans="1:61" x14ac:dyDescent="0.35">
      <c r="A218" t="s">
        <v>897</v>
      </c>
      <c r="B218">
        <v>10000</v>
      </c>
      <c r="C218">
        <v>10000</v>
      </c>
      <c r="D218" s="2">
        <v>45758</v>
      </c>
      <c r="E218" t="s">
        <v>59</v>
      </c>
      <c r="F218" t="s">
        <v>898</v>
      </c>
      <c r="G218" t="s">
        <v>875</v>
      </c>
      <c r="I218">
        <v>1</v>
      </c>
      <c r="J218" t="s">
        <v>183</v>
      </c>
      <c r="K218">
        <v>79</v>
      </c>
      <c r="L218" t="s">
        <v>6076</v>
      </c>
      <c r="M218" t="s">
        <v>92</v>
      </c>
      <c r="N218" t="s">
        <v>3828</v>
      </c>
      <c r="O218" s="3">
        <v>4108</v>
      </c>
      <c r="R218" s="2">
        <v>45750</v>
      </c>
      <c r="T218">
        <v>28</v>
      </c>
      <c r="U218" s="3">
        <v>115024</v>
      </c>
      <c r="V218" t="s">
        <v>65</v>
      </c>
      <c r="W218" t="s">
        <v>899</v>
      </c>
      <c r="X218">
        <v>0</v>
      </c>
      <c r="Y218" s="3">
        <v>100000</v>
      </c>
      <c r="Z218" s="3">
        <v>15024</v>
      </c>
      <c r="AA218">
        <v>0</v>
      </c>
      <c r="AB218">
        <v>0</v>
      </c>
      <c r="AC218">
        <v>0</v>
      </c>
      <c r="AF218">
        <v>0</v>
      </c>
      <c r="AO218" t="s">
        <v>900</v>
      </c>
      <c r="AP218" t="s">
        <v>108</v>
      </c>
      <c r="AQ218" t="s">
        <v>13404</v>
      </c>
      <c r="AS218">
        <v>0</v>
      </c>
      <c r="AT218">
        <v>0</v>
      </c>
      <c r="AU218">
        <v>0</v>
      </c>
      <c r="AV218">
        <v>0</v>
      </c>
      <c r="AW218">
        <v>0</v>
      </c>
      <c r="AX218">
        <v>0</v>
      </c>
      <c r="BB218" t="s">
        <v>63</v>
      </c>
      <c r="BC218" t="s">
        <v>4517</v>
      </c>
      <c r="BD218">
        <v>0</v>
      </c>
      <c r="BF218" t="s">
        <v>108</v>
      </c>
      <c r="BI218" t="s">
        <v>901</v>
      </c>
    </row>
    <row r="219" spans="1:61" x14ac:dyDescent="0.35">
      <c r="A219" t="s">
        <v>902</v>
      </c>
      <c r="B219">
        <v>10000</v>
      </c>
      <c r="C219">
        <v>10000</v>
      </c>
      <c r="D219" s="2">
        <v>45758</v>
      </c>
      <c r="E219" t="s">
        <v>59</v>
      </c>
      <c r="F219" t="s">
        <v>884</v>
      </c>
      <c r="G219" t="s">
        <v>875</v>
      </c>
      <c r="I219">
        <v>1</v>
      </c>
      <c r="J219" t="s">
        <v>183</v>
      </c>
      <c r="K219">
        <v>79</v>
      </c>
      <c r="L219" t="s">
        <v>6076</v>
      </c>
      <c r="M219" t="s">
        <v>92</v>
      </c>
      <c r="N219" t="s">
        <v>3828</v>
      </c>
      <c r="O219" s="3">
        <v>4108</v>
      </c>
      <c r="R219" s="2">
        <v>45750</v>
      </c>
      <c r="T219">
        <v>56</v>
      </c>
      <c r="U219" s="3">
        <v>230048</v>
      </c>
      <c r="V219" t="s">
        <v>65</v>
      </c>
      <c r="W219" t="s">
        <v>903</v>
      </c>
      <c r="X219">
        <v>0</v>
      </c>
      <c r="Y219" s="3">
        <v>200000</v>
      </c>
      <c r="Z219" s="3">
        <v>30048</v>
      </c>
      <c r="AA219">
        <v>0</v>
      </c>
      <c r="AB219">
        <v>0</v>
      </c>
      <c r="AC219">
        <v>0</v>
      </c>
      <c r="AF219">
        <v>0</v>
      </c>
      <c r="AO219" t="s">
        <v>904</v>
      </c>
      <c r="AP219" t="s">
        <v>108</v>
      </c>
      <c r="AQ219" t="s">
        <v>13404</v>
      </c>
      <c r="AS219">
        <v>0</v>
      </c>
      <c r="AT219">
        <v>0</v>
      </c>
      <c r="AU219">
        <v>0</v>
      </c>
      <c r="AV219">
        <v>0</v>
      </c>
      <c r="AW219">
        <v>0</v>
      </c>
      <c r="AX219">
        <v>0</v>
      </c>
      <c r="BB219" t="s">
        <v>63</v>
      </c>
      <c r="BC219" t="s">
        <v>4518</v>
      </c>
      <c r="BD219">
        <v>0</v>
      </c>
      <c r="BF219" t="s">
        <v>108</v>
      </c>
      <c r="BI219" t="s">
        <v>905</v>
      </c>
    </row>
    <row r="220" spans="1:61" x14ac:dyDescent="0.35">
      <c r="A220" t="s">
        <v>906</v>
      </c>
      <c r="B220">
        <v>10000</v>
      </c>
      <c r="C220">
        <v>10000</v>
      </c>
      <c r="D220" s="2">
        <v>45758</v>
      </c>
      <c r="E220" t="s">
        <v>59</v>
      </c>
      <c r="F220" t="s">
        <v>907</v>
      </c>
      <c r="G220" t="s">
        <v>875</v>
      </c>
      <c r="I220">
        <v>1</v>
      </c>
      <c r="J220" t="s">
        <v>183</v>
      </c>
      <c r="K220">
        <v>79</v>
      </c>
      <c r="L220" t="s">
        <v>6076</v>
      </c>
      <c r="M220" t="s">
        <v>92</v>
      </c>
      <c r="N220" t="s">
        <v>3828</v>
      </c>
      <c r="O220" s="3">
        <v>4108</v>
      </c>
      <c r="R220" s="2">
        <v>45750</v>
      </c>
      <c r="T220">
        <v>28</v>
      </c>
      <c r="U220" s="3">
        <v>115024</v>
      </c>
      <c r="V220" t="s">
        <v>65</v>
      </c>
      <c r="W220" t="s">
        <v>908</v>
      </c>
      <c r="X220">
        <v>0</v>
      </c>
      <c r="Y220" s="3">
        <v>100000</v>
      </c>
      <c r="Z220" s="3">
        <v>15024</v>
      </c>
      <c r="AA220">
        <v>0</v>
      </c>
      <c r="AB220">
        <v>0</v>
      </c>
      <c r="AC220">
        <v>0</v>
      </c>
      <c r="AF220">
        <v>0</v>
      </c>
      <c r="AO220" t="s">
        <v>909</v>
      </c>
      <c r="AP220" t="s">
        <v>108</v>
      </c>
      <c r="AQ220" t="s">
        <v>13404</v>
      </c>
      <c r="AS220">
        <v>0</v>
      </c>
      <c r="AT220">
        <v>0</v>
      </c>
      <c r="AU220">
        <v>0</v>
      </c>
      <c r="AV220">
        <v>0</v>
      </c>
      <c r="AW220">
        <v>0</v>
      </c>
      <c r="AX220">
        <v>0</v>
      </c>
      <c r="BB220" t="s">
        <v>63</v>
      </c>
      <c r="BC220" t="s">
        <v>4519</v>
      </c>
      <c r="BD220">
        <v>0</v>
      </c>
      <c r="BF220" t="s">
        <v>108</v>
      </c>
      <c r="BI220" t="s">
        <v>910</v>
      </c>
    </row>
    <row r="221" spans="1:61" x14ac:dyDescent="0.35">
      <c r="A221" t="s">
        <v>911</v>
      </c>
      <c r="B221">
        <v>10000</v>
      </c>
      <c r="C221">
        <v>10000</v>
      </c>
      <c r="D221" s="2">
        <v>45751</v>
      </c>
      <c r="E221" t="s">
        <v>59</v>
      </c>
      <c r="F221" t="s">
        <v>912</v>
      </c>
      <c r="G221" t="s">
        <v>913</v>
      </c>
      <c r="I221">
        <v>1</v>
      </c>
      <c r="J221" t="s">
        <v>183</v>
      </c>
      <c r="K221">
        <v>32</v>
      </c>
      <c r="L221" t="s">
        <v>6064</v>
      </c>
      <c r="M221" t="s">
        <v>516</v>
      </c>
      <c r="N221" t="s">
        <v>3833</v>
      </c>
      <c r="O221" s="3">
        <v>5860</v>
      </c>
      <c r="R221" s="2">
        <v>45750</v>
      </c>
      <c r="T221">
        <v>1</v>
      </c>
      <c r="U221" s="3">
        <v>5860</v>
      </c>
      <c r="V221" t="s">
        <v>65</v>
      </c>
      <c r="W221" t="s">
        <v>915</v>
      </c>
      <c r="X221">
        <v>0</v>
      </c>
      <c r="Y221" s="3">
        <v>5360</v>
      </c>
      <c r="Z221">
        <v>500</v>
      </c>
      <c r="AA221">
        <v>0</v>
      </c>
      <c r="AB221">
        <v>0</v>
      </c>
      <c r="AC221">
        <v>0</v>
      </c>
      <c r="AF221">
        <v>0</v>
      </c>
      <c r="AO221" t="s">
        <v>916</v>
      </c>
      <c r="AP221" t="s">
        <v>465</v>
      </c>
      <c r="AQ221" t="s">
        <v>15009</v>
      </c>
      <c r="AS221">
        <v>0</v>
      </c>
      <c r="AT221">
        <v>0</v>
      </c>
      <c r="AU221">
        <v>0</v>
      </c>
      <c r="AV221">
        <v>0</v>
      </c>
      <c r="AW221">
        <v>0</v>
      </c>
      <c r="AX221">
        <v>0</v>
      </c>
      <c r="BB221" t="s">
        <v>63</v>
      </c>
      <c r="BC221" t="s">
        <v>4520</v>
      </c>
      <c r="BD221">
        <v>0</v>
      </c>
      <c r="BF221" t="s">
        <v>465</v>
      </c>
      <c r="BI221" t="s">
        <v>917</v>
      </c>
    </row>
    <row r="222" spans="1:61" x14ac:dyDescent="0.35">
      <c r="A222" t="s">
        <v>918</v>
      </c>
      <c r="B222">
        <v>10000</v>
      </c>
      <c r="C222">
        <v>10000</v>
      </c>
      <c r="D222" s="2">
        <v>45751</v>
      </c>
      <c r="E222" t="s">
        <v>59</v>
      </c>
      <c r="F222" t="s">
        <v>912</v>
      </c>
      <c r="G222" t="s">
        <v>514</v>
      </c>
      <c r="I222">
        <v>1</v>
      </c>
      <c r="J222" t="s">
        <v>183</v>
      </c>
      <c r="K222">
        <v>32</v>
      </c>
      <c r="L222" t="s">
        <v>6064</v>
      </c>
      <c r="M222" t="s">
        <v>516</v>
      </c>
      <c r="N222" t="s">
        <v>3833</v>
      </c>
      <c r="O222" s="3">
        <v>5860</v>
      </c>
      <c r="R222" s="2">
        <v>45750</v>
      </c>
      <c r="T222">
        <v>1</v>
      </c>
      <c r="U222" s="3">
        <v>5860</v>
      </c>
      <c r="V222" t="s">
        <v>65</v>
      </c>
      <c r="W222" t="s">
        <v>915</v>
      </c>
      <c r="X222">
        <v>0</v>
      </c>
      <c r="Y222" s="3">
        <v>5360</v>
      </c>
      <c r="Z222">
        <v>500</v>
      </c>
      <c r="AA222">
        <v>0</v>
      </c>
      <c r="AB222">
        <v>0</v>
      </c>
      <c r="AC222">
        <v>0</v>
      </c>
      <c r="AF222">
        <v>0</v>
      </c>
      <c r="AO222" t="s">
        <v>916</v>
      </c>
      <c r="AP222" t="s">
        <v>465</v>
      </c>
      <c r="AQ222" t="s">
        <v>15009</v>
      </c>
      <c r="AS222">
        <v>0</v>
      </c>
      <c r="AT222">
        <v>0</v>
      </c>
      <c r="AU222">
        <v>0</v>
      </c>
      <c r="AV222">
        <v>0</v>
      </c>
      <c r="AW222">
        <v>0</v>
      </c>
      <c r="AX222">
        <v>0</v>
      </c>
      <c r="BB222" t="s">
        <v>63</v>
      </c>
      <c r="BC222" t="s">
        <v>4521</v>
      </c>
      <c r="BD222">
        <v>0</v>
      </c>
      <c r="BF222" t="s">
        <v>465</v>
      </c>
      <c r="BI222" t="s">
        <v>519</v>
      </c>
    </row>
    <row r="223" spans="1:61" x14ac:dyDescent="0.35">
      <c r="A223" t="s">
        <v>919</v>
      </c>
      <c r="B223">
        <v>10000</v>
      </c>
      <c r="C223">
        <v>10000</v>
      </c>
      <c r="D223" s="2">
        <v>45751</v>
      </c>
      <c r="E223" t="s">
        <v>59</v>
      </c>
      <c r="F223" t="s">
        <v>912</v>
      </c>
      <c r="G223" t="s">
        <v>913</v>
      </c>
      <c r="I223">
        <v>1</v>
      </c>
      <c r="J223" t="s">
        <v>183</v>
      </c>
      <c r="K223">
        <v>32</v>
      </c>
      <c r="L223" t="s">
        <v>6064</v>
      </c>
      <c r="M223" t="s">
        <v>516</v>
      </c>
      <c r="N223" t="s">
        <v>3833</v>
      </c>
      <c r="O223" s="3">
        <v>5860</v>
      </c>
      <c r="R223" s="2">
        <v>45750</v>
      </c>
      <c r="T223">
        <v>1</v>
      </c>
      <c r="U223" s="3">
        <v>5860</v>
      </c>
      <c r="V223" t="s">
        <v>65</v>
      </c>
      <c r="W223" t="s">
        <v>915</v>
      </c>
      <c r="X223">
        <v>0</v>
      </c>
      <c r="Y223" s="3">
        <v>5360</v>
      </c>
      <c r="Z223">
        <v>500</v>
      </c>
      <c r="AA223">
        <v>0</v>
      </c>
      <c r="AB223">
        <v>0</v>
      </c>
      <c r="AC223">
        <v>0</v>
      </c>
      <c r="AF223">
        <v>0</v>
      </c>
      <c r="AO223" t="s">
        <v>916</v>
      </c>
      <c r="AP223" t="s">
        <v>465</v>
      </c>
      <c r="AQ223" t="s">
        <v>15009</v>
      </c>
      <c r="AS223">
        <v>0</v>
      </c>
      <c r="AT223">
        <v>0</v>
      </c>
      <c r="AU223">
        <v>0</v>
      </c>
      <c r="AV223">
        <v>0</v>
      </c>
      <c r="AW223">
        <v>0</v>
      </c>
      <c r="AX223">
        <v>0</v>
      </c>
      <c r="BB223" t="s">
        <v>63</v>
      </c>
      <c r="BC223" t="s">
        <v>4522</v>
      </c>
      <c r="BD223">
        <v>0</v>
      </c>
      <c r="BF223" t="s">
        <v>465</v>
      </c>
      <c r="BI223" t="s">
        <v>521</v>
      </c>
    </row>
    <row r="224" spans="1:61" x14ac:dyDescent="0.35">
      <c r="A224" t="s">
        <v>920</v>
      </c>
      <c r="B224">
        <v>10000</v>
      </c>
      <c r="C224">
        <v>10000</v>
      </c>
      <c r="D224" s="2">
        <v>45755</v>
      </c>
      <c r="E224" t="s">
        <v>59</v>
      </c>
      <c r="F224" t="s">
        <v>921</v>
      </c>
      <c r="G224">
        <v>860909190840</v>
      </c>
      <c r="I224">
        <v>1</v>
      </c>
      <c r="J224" t="s">
        <v>183</v>
      </c>
      <c r="K224">
        <v>79</v>
      </c>
      <c r="L224" t="s">
        <v>6076</v>
      </c>
      <c r="M224" t="s">
        <v>92</v>
      </c>
      <c r="N224" t="s">
        <v>3828</v>
      </c>
      <c r="O224">
        <v>100</v>
      </c>
      <c r="R224" s="2">
        <v>45750</v>
      </c>
      <c r="T224">
        <v>20</v>
      </c>
      <c r="U224" s="3">
        <v>2000</v>
      </c>
      <c r="V224" t="s">
        <v>65</v>
      </c>
      <c r="W224">
        <v>200680320001</v>
      </c>
      <c r="X224">
        <v>0</v>
      </c>
      <c r="Y224" s="3">
        <v>1200</v>
      </c>
      <c r="Z224">
        <v>800</v>
      </c>
      <c r="AA224">
        <v>0</v>
      </c>
      <c r="AB224">
        <v>0</v>
      </c>
      <c r="AC224">
        <v>0</v>
      </c>
      <c r="AF224">
        <v>0</v>
      </c>
      <c r="AO224">
        <v>20068032</v>
      </c>
      <c r="AP224" t="s">
        <v>923</v>
      </c>
      <c r="AQ224" t="s">
        <v>26200</v>
      </c>
      <c r="AS224">
        <v>0</v>
      </c>
      <c r="AT224">
        <v>0</v>
      </c>
      <c r="AU224">
        <v>0</v>
      </c>
      <c r="AV224">
        <v>0</v>
      </c>
      <c r="AW224">
        <v>0</v>
      </c>
      <c r="AX224">
        <v>0</v>
      </c>
      <c r="BB224" t="s">
        <v>63</v>
      </c>
      <c r="BC224" t="s">
        <v>4523</v>
      </c>
      <c r="BD224">
        <v>0</v>
      </c>
      <c r="BF224" t="s">
        <v>923</v>
      </c>
      <c r="BI224" t="s">
        <v>924</v>
      </c>
    </row>
    <row r="225" spans="1:61" x14ac:dyDescent="0.35">
      <c r="A225" t="s">
        <v>925</v>
      </c>
      <c r="B225">
        <v>10000</v>
      </c>
      <c r="C225">
        <v>10000</v>
      </c>
      <c r="D225" s="2">
        <v>45754</v>
      </c>
      <c r="E225" t="s">
        <v>59</v>
      </c>
      <c r="F225" s="4">
        <v>0.53334490740740736</v>
      </c>
      <c r="G225" t="s">
        <v>159</v>
      </c>
      <c r="I225">
        <v>1</v>
      </c>
      <c r="J225" t="s">
        <v>183</v>
      </c>
      <c r="K225">
        <v>72</v>
      </c>
      <c r="L225" t="s">
        <v>6056</v>
      </c>
      <c r="M225" t="s">
        <v>869</v>
      </c>
      <c r="N225" t="s">
        <v>3829</v>
      </c>
      <c r="O225" s="3">
        <v>2750</v>
      </c>
      <c r="R225" s="2">
        <v>45750</v>
      </c>
      <c r="T225">
        <v>4</v>
      </c>
      <c r="U225" s="3">
        <v>11000</v>
      </c>
      <c r="V225" t="s">
        <v>65</v>
      </c>
      <c r="W225">
        <v>83614970001</v>
      </c>
      <c r="X225">
        <v>0</v>
      </c>
      <c r="Y225" s="3">
        <v>9000</v>
      </c>
      <c r="Z225" s="3">
        <v>2000</v>
      </c>
      <c r="AA225">
        <v>0</v>
      </c>
      <c r="AB225">
        <v>0</v>
      </c>
      <c r="AC225">
        <v>0</v>
      </c>
      <c r="AF225">
        <v>0</v>
      </c>
      <c r="AO225">
        <v>8361497</v>
      </c>
      <c r="AP225" t="s">
        <v>162</v>
      </c>
      <c r="AQ225" t="s">
        <v>8373</v>
      </c>
      <c r="AS225">
        <v>0</v>
      </c>
      <c r="AT225">
        <v>0</v>
      </c>
      <c r="AU225">
        <v>0</v>
      </c>
      <c r="AV225">
        <v>0</v>
      </c>
      <c r="AW225">
        <v>0</v>
      </c>
      <c r="AX225">
        <v>0</v>
      </c>
      <c r="BB225" t="s">
        <v>63</v>
      </c>
      <c r="BC225" t="s">
        <v>4524</v>
      </c>
      <c r="BD225">
        <v>0</v>
      </c>
      <c r="BF225" t="s">
        <v>162</v>
      </c>
      <c r="BI225" t="s">
        <v>386</v>
      </c>
    </row>
    <row r="226" spans="1:61" x14ac:dyDescent="0.35">
      <c r="A226" t="s">
        <v>927</v>
      </c>
      <c r="B226">
        <v>10000</v>
      </c>
      <c r="C226">
        <v>10000</v>
      </c>
      <c r="D226" s="2">
        <v>45754</v>
      </c>
      <c r="E226" t="s">
        <v>59</v>
      </c>
      <c r="F226" s="4">
        <v>0.48973379629629632</v>
      </c>
      <c r="G226" t="s">
        <v>159</v>
      </c>
      <c r="I226">
        <v>1</v>
      </c>
      <c r="J226" t="s">
        <v>183</v>
      </c>
      <c r="K226">
        <v>72</v>
      </c>
      <c r="L226" t="s">
        <v>6056</v>
      </c>
      <c r="M226" t="s">
        <v>869</v>
      </c>
      <c r="N226" t="s">
        <v>3829</v>
      </c>
      <c r="O226" s="3">
        <v>5750</v>
      </c>
      <c r="R226" s="2">
        <v>45750</v>
      </c>
      <c r="T226">
        <v>4</v>
      </c>
      <c r="U226" s="3">
        <v>23000</v>
      </c>
      <c r="V226" t="s">
        <v>65</v>
      </c>
      <c r="W226">
        <v>83615010001</v>
      </c>
      <c r="X226">
        <v>0</v>
      </c>
      <c r="Y226" s="3">
        <v>20000</v>
      </c>
      <c r="Z226" s="3">
        <v>3000</v>
      </c>
      <c r="AA226">
        <v>0</v>
      </c>
      <c r="AB226">
        <v>0</v>
      </c>
      <c r="AC226">
        <v>0</v>
      </c>
      <c r="AF226">
        <v>0</v>
      </c>
      <c r="AO226">
        <v>8361501</v>
      </c>
      <c r="AP226" t="s">
        <v>162</v>
      </c>
      <c r="AQ226" t="s">
        <v>8373</v>
      </c>
      <c r="AS226">
        <v>0</v>
      </c>
      <c r="AT226">
        <v>0</v>
      </c>
      <c r="AU226">
        <v>0</v>
      </c>
      <c r="AV226">
        <v>0</v>
      </c>
      <c r="AW226">
        <v>0</v>
      </c>
      <c r="AX226">
        <v>0</v>
      </c>
      <c r="BB226" t="s">
        <v>63</v>
      </c>
      <c r="BC226" t="s">
        <v>4525</v>
      </c>
      <c r="BD226">
        <v>0</v>
      </c>
      <c r="BF226" t="s">
        <v>162</v>
      </c>
      <c r="BI226" t="s">
        <v>386</v>
      </c>
    </row>
    <row r="227" spans="1:61" x14ac:dyDescent="0.35">
      <c r="A227" t="s">
        <v>1140</v>
      </c>
      <c r="B227">
        <v>10000</v>
      </c>
      <c r="C227">
        <v>10000</v>
      </c>
      <c r="D227" s="2">
        <v>45751</v>
      </c>
      <c r="E227" t="s">
        <v>59</v>
      </c>
      <c r="F227" t="s">
        <v>1141</v>
      </c>
      <c r="G227" t="s">
        <v>159</v>
      </c>
      <c r="I227">
        <v>1</v>
      </c>
      <c r="J227" t="s">
        <v>183</v>
      </c>
      <c r="K227">
        <v>72</v>
      </c>
      <c r="L227" t="s">
        <v>6056</v>
      </c>
      <c r="M227" t="s">
        <v>869</v>
      </c>
      <c r="N227" t="s">
        <v>3829</v>
      </c>
      <c r="O227" s="3">
        <v>1750</v>
      </c>
      <c r="R227" s="2">
        <v>45750</v>
      </c>
      <c r="T227">
        <v>4</v>
      </c>
      <c r="U227" s="3">
        <v>7000</v>
      </c>
      <c r="V227" t="s">
        <v>65</v>
      </c>
      <c r="W227">
        <v>86123360001</v>
      </c>
      <c r="X227">
        <v>0</v>
      </c>
      <c r="Y227" s="3">
        <v>5000</v>
      </c>
      <c r="Z227" s="3">
        <v>2000</v>
      </c>
      <c r="AA227">
        <v>0</v>
      </c>
      <c r="AB227">
        <v>0</v>
      </c>
      <c r="AC227">
        <v>0</v>
      </c>
      <c r="AF227">
        <v>0</v>
      </c>
      <c r="AO227">
        <v>8612336</v>
      </c>
      <c r="AP227" t="s">
        <v>162</v>
      </c>
      <c r="AQ227" t="s">
        <v>8373</v>
      </c>
      <c r="AS227">
        <v>0</v>
      </c>
      <c r="AT227">
        <v>0</v>
      </c>
      <c r="AU227">
        <v>0</v>
      </c>
      <c r="AV227">
        <v>0</v>
      </c>
      <c r="AW227">
        <v>0</v>
      </c>
      <c r="AX227">
        <v>0</v>
      </c>
      <c r="BB227" t="s">
        <v>63</v>
      </c>
      <c r="BC227" t="s">
        <v>1142</v>
      </c>
      <c r="BD227">
        <v>0</v>
      </c>
      <c r="BF227" t="s">
        <v>162</v>
      </c>
      <c r="BI227" t="s">
        <v>386</v>
      </c>
    </row>
    <row r="228" spans="1:61" x14ac:dyDescent="0.35">
      <c r="A228" t="s">
        <v>928</v>
      </c>
      <c r="B228">
        <v>10000</v>
      </c>
      <c r="C228">
        <v>10000</v>
      </c>
      <c r="D228" s="2">
        <v>45754</v>
      </c>
      <c r="E228" t="s">
        <v>59</v>
      </c>
      <c r="F228" s="4">
        <v>0.53291666666666671</v>
      </c>
      <c r="G228" t="s">
        <v>159</v>
      </c>
      <c r="I228">
        <v>1</v>
      </c>
      <c r="J228" t="s">
        <v>183</v>
      </c>
      <c r="K228">
        <v>72</v>
      </c>
      <c r="L228" t="s">
        <v>6056</v>
      </c>
      <c r="M228" t="s">
        <v>869</v>
      </c>
      <c r="N228" t="s">
        <v>3829</v>
      </c>
      <c r="O228" s="3">
        <v>2750</v>
      </c>
      <c r="R228" s="2">
        <v>45750</v>
      </c>
      <c r="T228">
        <v>4</v>
      </c>
      <c r="U228" s="3">
        <v>11000</v>
      </c>
      <c r="V228" t="s">
        <v>65</v>
      </c>
      <c r="W228">
        <v>5000443910001</v>
      </c>
      <c r="X228">
        <v>0</v>
      </c>
      <c r="Y228" s="3">
        <v>9000</v>
      </c>
      <c r="Z228" s="3">
        <v>2000</v>
      </c>
      <c r="AA228">
        <v>0</v>
      </c>
      <c r="AB228">
        <v>0</v>
      </c>
      <c r="AC228">
        <v>0</v>
      </c>
      <c r="AF228">
        <v>0</v>
      </c>
      <c r="AO228">
        <v>500044391</v>
      </c>
      <c r="AP228" t="s">
        <v>162</v>
      </c>
      <c r="AQ228" t="s">
        <v>8373</v>
      </c>
      <c r="AS228">
        <v>0</v>
      </c>
      <c r="AT228">
        <v>0</v>
      </c>
      <c r="AU228">
        <v>0</v>
      </c>
      <c r="AV228">
        <v>0</v>
      </c>
      <c r="AW228">
        <v>0</v>
      </c>
      <c r="AX228">
        <v>0</v>
      </c>
      <c r="BB228" t="s">
        <v>63</v>
      </c>
      <c r="BC228" t="s">
        <v>4526</v>
      </c>
      <c r="BD228">
        <v>0</v>
      </c>
      <c r="BF228" t="s">
        <v>162</v>
      </c>
      <c r="BI228" t="s">
        <v>386</v>
      </c>
    </row>
    <row r="229" spans="1:61" x14ac:dyDescent="0.35">
      <c r="A229" t="s">
        <v>1143</v>
      </c>
      <c r="B229">
        <v>10000</v>
      </c>
      <c r="C229">
        <v>10000</v>
      </c>
      <c r="D229" s="2">
        <v>45751</v>
      </c>
      <c r="E229" t="s">
        <v>59</v>
      </c>
      <c r="F229" t="s">
        <v>1144</v>
      </c>
      <c r="G229" t="s">
        <v>159</v>
      </c>
      <c r="I229">
        <v>1</v>
      </c>
      <c r="J229" t="s">
        <v>183</v>
      </c>
      <c r="K229">
        <v>72</v>
      </c>
      <c r="L229" t="s">
        <v>6056</v>
      </c>
      <c r="M229" t="s">
        <v>869</v>
      </c>
      <c r="N229" t="s">
        <v>3829</v>
      </c>
      <c r="O229" s="3">
        <v>1750</v>
      </c>
      <c r="R229" s="2">
        <v>45750</v>
      </c>
      <c r="T229">
        <v>4</v>
      </c>
      <c r="U229" s="3">
        <v>7000</v>
      </c>
      <c r="V229" t="s">
        <v>65</v>
      </c>
      <c r="W229">
        <v>86123360001</v>
      </c>
      <c r="X229">
        <v>0</v>
      </c>
      <c r="Y229" s="3">
        <v>5000</v>
      </c>
      <c r="Z229" s="3">
        <v>2000</v>
      </c>
      <c r="AA229">
        <v>0</v>
      </c>
      <c r="AB229">
        <v>0</v>
      </c>
      <c r="AC229">
        <v>0</v>
      </c>
      <c r="AF229">
        <v>0</v>
      </c>
      <c r="AO229">
        <v>8612336</v>
      </c>
      <c r="AP229" t="s">
        <v>162</v>
      </c>
      <c r="AQ229" t="s">
        <v>8373</v>
      </c>
      <c r="AS229">
        <v>0</v>
      </c>
      <c r="AT229">
        <v>0</v>
      </c>
      <c r="AU229">
        <v>0</v>
      </c>
      <c r="AV229">
        <v>0</v>
      </c>
      <c r="AW229">
        <v>0</v>
      </c>
      <c r="AX229">
        <v>0</v>
      </c>
      <c r="BB229" t="s">
        <v>63</v>
      </c>
      <c r="BC229" t="s">
        <v>1145</v>
      </c>
      <c r="BD229">
        <v>0</v>
      </c>
      <c r="BF229" t="s">
        <v>162</v>
      </c>
      <c r="BI229" t="s">
        <v>1146</v>
      </c>
    </row>
    <row r="230" spans="1:61" x14ac:dyDescent="0.35">
      <c r="A230" t="s">
        <v>1147</v>
      </c>
      <c r="B230">
        <v>10000</v>
      </c>
      <c r="C230">
        <v>10000</v>
      </c>
      <c r="D230" s="2">
        <v>45751</v>
      </c>
      <c r="E230" t="s">
        <v>59</v>
      </c>
      <c r="F230" s="4">
        <v>0.44172453703703701</v>
      </c>
      <c r="G230" t="s">
        <v>1148</v>
      </c>
      <c r="I230">
        <v>1</v>
      </c>
      <c r="J230" t="s">
        <v>183</v>
      </c>
      <c r="K230">
        <v>31</v>
      </c>
      <c r="L230" t="s">
        <v>6061</v>
      </c>
      <c r="M230" t="s">
        <v>739</v>
      </c>
      <c r="N230" t="s">
        <v>3806</v>
      </c>
      <c r="O230">
        <v>50</v>
      </c>
      <c r="R230" s="2">
        <v>45750</v>
      </c>
      <c r="T230">
        <v>1</v>
      </c>
      <c r="U230">
        <v>50</v>
      </c>
      <c r="V230" t="s">
        <v>65</v>
      </c>
      <c r="W230" t="s">
        <v>1149</v>
      </c>
      <c r="X230">
        <v>0</v>
      </c>
      <c r="Y230">
        <v>50</v>
      </c>
      <c r="Z230">
        <v>0</v>
      </c>
      <c r="AA230">
        <v>0</v>
      </c>
      <c r="AB230">
        <v>0</v>
      </c>
      <c r="AC230">
        <v>0</v>
      </c>
      <c r="AF230">
        <v>0</v>
      </c>
      <c r="AO230" t="s">
        <v>1150</v>
      </c>
      <c r="AP230" t="s">
        <v>762</v>
      </c>
      <c r="AQ230" t="s">
        <v>11696</v>
      </c>
      <c r="AS230">
        <v>0</v>
      </c>
      <c r="AT230">
        <v>0</v>
      </c>
      <c r="AU230">
        <v>0</v>
      </c>
      <c r="AV230">
        <v>0</v>
      </c>
      <c r="AW230">
        <v>0</v>
      </c>
      <c r="AX230">
        <v>0</v>
      </c>
      <c r="BB230" t="s">
        <v>63</v>
      </c>
      <c r="BC230" t="s">
        <v>1151</v>
      </c>
      <c r="BD230">
        <v>0</v>
      </c>
      <c r="BF230" t="s">
        <v>762</v>
      </c>
      <c r="BI230" t="s">
        <v>1152</v>
      </c>
    </row>
    <row r="231" spans="1:61" x14ac:dyDescent="0.35">
      <c r="A231" t="s">
        <v>929</v>
      </c>
      <c r="B231">
        <v>10000</v>
      </c>
      <c r="C231">
        <v>20000</v>
      </c>
      <c r="D231" s="2">
        <v>45750</v>
      </c>
      <c r="E231" t="s">
        <v>59</v>
      </c>
      <c r="F231" t="s">
        <v>930</v>
      </c>
      <c r="G231" t="s">
        <v>796</v>
      </c>
      <c r="I231">
        <v>1</v>
      </c>
      <c r="J231" t="s">
        <v>183</v>
      </c>
      <c r="K231">
        <v>22</v>
      </c>
      <c r="L231" t="s">
        <v>6063</v>
      </c>
      <c r="M231" t="s">
        <v>685</v>
      </c>
      <c r="N231" t="s">
        <v>3805</v>
      </c>
      <c r="O231" s="3">
        <v>2500</v>
      </c>
      <c r="R231" s="2">
        <v>45750</v>
      </c>
      <c r="T231">
        <v>2</v>
      </c>
      <c r="U231" s="3">
        <v>5000</v>
      </c>
      <c r="V231" t="s">
        <v>65</v>
      </c>
      <c r="W231" t="s">
        <v>931</v>
      </c>
      <c r="X231">
        <v>0</v>
      </c>
      <c r="Y231" s="3">
        <v>5000</v>
      </c>
      <c r="Z231">
        <v>0</v>
      </c>
      <c r="AA231">
        <v>0</v>
      </c>
      <c r="AB231">
        <v>0</v>
      </c>
      <c r="AC231">
        <v>0</v>
      </c>
      <c r="AF231">
        <v>0</v>
      </c>
      <c r="AO231" t="s">
        <v>932</v>
      </c>
      <c r="AP231" t="s">
        <v>622</v>
      </c>
      <c r="AQ231" t="s">
        <v>24955</v>
      </c>
      <c r="AS231">
        <v>0</v>
      </c>
      <c r="AT231">
        <v>0</v>
      </c>
      <c r="AU231">
        <v>0</v>
      </c>
      <c r="AV231">
        <v>0</v>
      </c>
      <c r="AW231">
        <v>0</v>
      </c>
      <c r="AX231">
        <v>0</v>
      </c>
      <c r="BB231" t="s">
        <v>63</v>
      </c>
      <c r="BC231" t="s">
        <v>4527</v>
      </c>
      <c r="BD231">
        <v>0</v>
      </c>
      <c r="BF231" t="s">
        <v>622</v>
      </c>
      <c r="BI231" t="s">
        <v>933</v>
      </c>
    </row>
    <row r="232" spans="1:61" x14ac:dyDescent="0.35">
      <c r="A232" t="s">
        <v>934</v>
      </c>
      <c r="B232">
        <v>10000</v>
      </c>
      <c r="C232">
        <v>10000</v>
      </c>
      <c r="D232" s="2">
        <v>45755</v>
      </c>
      <c r="E232" t="s">
        <v>59</v>
      </c>
      <c r="F232" t="s">
        <v>935</v>
      </c>
      <c r="G232" t="s">
        <v>936</v>
      </c>
      <c r="I232">
        <v>1</v>
      </c>
      <c r="J232" t="s">
        <v>183</v>
      </c>
      <c r="K232">
        <v>79</v>
      </c>
      <c r="L232" t="s">
        <v>6076</v>
      </c>
      <c r="M232" t="s">
        <v>92</v>
      </c>
      <c r="N232" t="s">
        <v>3828</v>
      </c>
      <c r="O232">
        <v>188</v>
      </c>
      <c r="R232" s="2">
        <v>45750</v>
      </c>
      <c r="T232">
        <v>24</v>
      </c>
      <c r="U232" s="3">
        <v>4512</v>
      </c>
      <c r="V232" t="s">
        <v>65</v>
      </c>
      <c r="W232" t="s">
        <v>937</v>
      </c>
      <c r="X232">
        <v>0</v>
      </c>
      <c r="Y232" s="3">
        <v>3000</v>
      </c>
      <c r="Z232" s="3">
        <v>1512</v>
      </c>
      <c r="AA232">
        <v>0</v>
      </c>
      <c r="AB232">
        <v>0</v>
      </c>
      <c r="AC232">
        <v>0</v>
      </c>
      <c r="AF232">
        <v>0</v>
      </c>
      <c r="AO232" t="s">
        <v>938</v>
      </c>
      <c r="AP232" t="s">
        <v>147</v>
      </c>
      <c r="AQ232" t="s">
        <v>12644</v>
      </c>
      <c r="AS232">
        <v>0</v>
      </c>
      <c r="AT232">
        <v>0</v>
      </c>
      <c r="AU232">
        <v>0</v>
      </c>
      <c r="AV232">
        <v>0</v>
      </c>
      <c r="AW232">
        <v>0</v>
      </c>
      <c r="AX232">
        <v>0</v>
      </c>
      <c r="BB232" t="s">
        <v>63</v>
      </c>
      <c r="BC232" t="s">
        <v>4528</v>
      </c>
      <c r="BD232">
        <v>0</v>
      </c>
      <c r="BF232" t="s">
        <v>147</v>
      </c>
      <c r="BI232" t="s">
        <v>939</v>
      </c>
    </row>
    <row r="233" spans="1:61" x14ac:dyDescent="0.35">
      <c r="A233" t="s">
        <v>547</v>
      </c>
      <c r="B233">
        <v>10000</v>
      </c>
      <c r="C233">
        <v>30000</v>
      </c>
      <c r="D233" s="2">
        <v>45751</v>
      </c>
      <c r="E233" t="s">
        <v>59</v>
      </c>
      <c r="F233" s="4">
        <v>0.48146990740740742</v>
      </c>
      <c r="G233">
        <v>10656256085</v>
      </c>
      <c r="I233">
        <v>3</v>
      </c>
      <c r="J233" t="s">
        <v>183</v>
      </c>
      <c r="K233">
        <v>85</v>
      </c>
      <c r="L233" t="s">
        <v>6060</v>
      </c>
      <c r="M233" t="s">
        <v>940</v>
      </c>
      <c r="N233" t="s">
        <v>3864</v>
      </c>
      <c r="O233" s="3">
        <v>4546</v>
      </c>
      <c r="R233" s="2">
        <v>45750</v>
      </c>
      <c r="T233">
        <v>11</v>
      </c>
      <c r="U233" s="3">
        <v>50006</v>
      </c>
      <c r="V233" t="s">
        <v>65</v>
      </c>
      <c r="W233" t="s">
        <v>549</v>
      </c>
      <c r="X233">
        <v>0</v>
      </c>
      <c r="Y233" s="3">
        <v>50000</v>
      </c>
      <c r="Z233">
        <v>6</v>
      </c>
      <c r="AA233">
        <v>0</v>
      </c>
      <c r="AB233">
        <v>0</v>
      </c>
      <c r="AC233">
        <v>0</v>
      </c>
      <c r="AF233">
        <v>0</v>
      </c>
      <c r="AO233" t="s">
        <v>550</v>
      </c>
      <c r="AP233" t="s">
        <v>108</v>
      </c>
      <c r="AQ233" t="s">
        <v>13404</v>
      </c>
      <c r="AS233">
        <v>0</v>
      </c>
      <c r="AT233">
        <v>0</v>
      </c>
      <c r="AU233">
        <v>0</v>
      </c>
      <c r="AV233">
        <v>0</v>
      </c>
      <c r="AW233">
        <v>0</v>
      </c>
      <c r="AX233">
        <v>0</v>
      </c>
      <c r="BB233" t="s">
        <v>63</v>
      </c>
      <c r="BC233" t="s">
        <v>4484</v>
      </c>
      <c r="BD233">
        <v>0</v>
      </c>
      <c r="BF233" t="s">
        <v>108</v>
      </c>
      <c r="BI233" t="s">
        <v>551</v>
      </c>
    </row>
    <row r="234" spans="1:61" x14ac:dyDescent="0.35">
      <c r="A234" t="s">
        <v>941</v>
      </c>
      <c r="B234">
        <v>10000</v>
      </c>
      <c r="C234">
        <v>10000</v>
      </c>
      <c r="D234" s="2">
        <v>45755</v>
      </c>
      <c r="E234" t="s">
        <v>59</v>
      </c>
      <c r="F234" s="4">
        <v>0.4541203703703704</v>
      </c>
      <c r="G234" t="s">
        <v>942</v>
      </c>
      <c r="I234">
        <v>1</v>
      </c>
      <c r="J234" t="s">
        <v>183</v>
      </c>
      <c r="K234">
        <v>79</v>
      </c>
      <c r="L234" t="s">
        <v>6076</v>
      </c>
      <c r="M234" t="s">
        <v>945</v>
      </c>
      <c r="N234" t="s">
        <v>3831</v>
      </c>
      <c r="O234" s="3">
        <v>8334</v>
      </c>
      <c r="R234" s="2">
        <v>45750</v>
      </c>
      <c r="T234">
        <v>15</v>
      </c>
      <c r="U234" s="3">
        <v>125010</v>
      </c>
      <c r="V234" t="s">
        <v>65</v>
      </c>
      <c r="W234" t="s">
        <v>946</v>
      </c>
      <c r="X234">
        <v>0</v>
      </c>
      <c r="Y234" s="3">
        <v>114683</v>
      </c>
      <c r="Z234" s="3">
        <v>10327</v>
      </c>
      <c r="AA234">
        <v>0</v>
      </c>
      <c r="AB234">
        <v>0</v>
      </c>
      <c r="AC234">
        <v>0</v>
      </c>
      <c r="AF234">
        <v>0</v>
      </c>
      <c r="AO234" t="s">
        <v>947</v>
      </c>
      <c r="AP234" t="s">
        <v>108</v>
      </c>
      <c r="AQ234" t="s">
        <v>13404</v>
      </c>
      <c r="AS234">
        <v>0</v>
      </c>
      <c r="AT234">
        <v>0</v>
      </c>
      <c r="AU234">
        <v>0</v>
      </c>
      <c r="AV234">
        <v>0</v>
      </c>
      <c r="AW234">
        <v>0</v>
      </c>
      <c r="AX234">
        <v>0</v>
      </c>
      <c r="BB234" t="s">
        <v>63</v>
      </c>
      <c r="BC234" t="s">
        <v>4529</v>
      </c>
      <c r="BD234">
        <v>0</v>
      </c>
      <c r="BF234" t="s">
        <v>108</v>
      </c>
      <c r="BI234" t="s">
        <v>948</v>
      </c>
    </row>
    <row r="235" spans="1:61" x14ac:dyDescent="0.35">
      <c r="A235" t="s">
        <v>4451</v>
      </c>
      <c r="B235">
        <v>10000</v>
      </c>
      <c r="C235">
        <v>20000</v>
      </c>
      <c r="D235" s="2">
        <v>45771</v>
      </c>
      <c r="E235" t="s">
        <v>59</v>
      </c>
      <c r="F235" t="s">
        <v>4452</v>
      </c>
      <c r="G235">
        <v>10620258022</v>
      </c>
      <c r="I235">
        <v>2</v>
      </c>
      <c r="J235" t="s">
        <v>183</v>
      </c>
      <c r="K235">
        <v>77</v>
      </c>
      <c r="L235" t="s">
        <v>6043</v>
      </c>
      <c r="M235" t="s">
        <v>192</v>
      </c>
      <c r="N235" t="s">
        <v>3848</v>
      </c>
      <c r="O235" s="3">
        <v>2884</v>
      </c>
      <c r="R235" s="2">
        <v>45750</v>
      </c>
      <c r="T235">
        <v>77</v>
      </c>
      <c r="U235" s="3">
        <v>222068</v>
      </c>
      <c r="V235" t="s">
        <v>65</v>
      </c>
      <c r="W235" t="s">
        <v>4453</v>
      </c>
      <c r="X235">
        <v>0</v>
      </c>
      <c r="Y235" s="3">
        <v>200000</v>
      </c>
      <c r="Z235" s="3">
        <v>22068</v>
      </c>
      <c r="AA235">
        <v>0</v>
      </c>
      <c r="AB235">
        <v>0</v>
      </c>
      <c r="AC235">
        <v>0</v>
      </c>
      <c r="AF235">
        <v>0</v>
      </c>
      <c r="AO235" t="s">
        <v>4454</v>
      </c>
      <c r="AP235" t="s">
        <v>108</v>
      </c>
      <c r="AQ235" t="s">
        <v>13404</v>
      </c>
      <c r="AS235">
        <v>0</v>
      </c>
      <c r="AT235">
        <v>0</v>
      </c>
      <c r="AU235">
        <v>0</v>
      </c>
      <c r="AV235">
        <v>0</v>
      </c>
      <c r="AW235">
        <v>0</v>
      </c>
      <c r="AX235">
        <v>0</v>
      </c>
      <c r="BB235" t="s">
        <v>63</v>
      </c>
      <c r="BC235" t="s">
        <v>4455</v>
      </c>
      <c r="BD235">
        <v>0</v>
      </c>
      <c r="BF235" t="s">
        <v>108</v>
      </c>
      <c r="BI235" t="s">
        <v>4456</v>
      </c>
    </row>
    <row r="236" spans="1:61" x14ac:dyDescent="0.35">
      <c r="A236" t="s">
        <v>949</v>
      </c>
      <c r="B236">
        <v>10000</v>
      </c>
      <c r="C236">
        <v>10000</v>
      </c>
      <c r="D236" s="2">
        <v>45758</v>
      </c>
      <c r="E236" t="s">
        <v>59</v>
      </c>
      <c r="F236" t="s">
        <v>884</v>
      </c>
      <c r="G236" t="s">
        <v>875</v>
      </c>
      <c r="I236">
        <v>1</v>
      </c>
      <c r="J236" t="s">
        <v>183</v>
      </c>
      <c r="K236">
        <v>79</v>
      </c>
      <c r="L236" t="s">
        <v>6076</v>
      </c>
      <c r="M236" t="s">
        <v>92</v>
      </c>
      <c r="N236" t="s">
        <v>3828</v>
      </c>
      <c r="O236" s="3">
        <v>4108</v>
      </c>
      <c r="R236" s="2">
        <v>45750</v>
      </c>
      <c r="T236">
        <v>28</v>
      </c>
      <c r="U236" s="3">
        <v>115024</v>
      </c>
      <c r="V236" t="s">
        <v>65</v>
      </c>
      <c r="W236" t="s">
        <v>524</v>
      </c>
      <c r="X236">
        <v>0</v>
      </c>
      <c r="Y236" s="3">
        <v>100000</v>
      </c>
      <c r="Z236" s="3">
        <v>15024</v>
      </c>
      <c r="AA236">
        <v>0</v>
      </c>
      <c r="AB236">
        <v>0</v>
      </c>
      <c r="AC236">
        <v>0</v>
      </c>
      <c r="AF236">
        <v>0</v>
      </c>
      <c r="AO236" t="s">
        <v>525</v>
      </c>
      <c r="AP236" t="s">
        <v>108</v>
      </c>
      <c r="AQ236" t="s">
        <v>13404</v>
      </c>
      <c r="AS236">
        <v>0</v>
      </c>
      <c r="AT236">
        <v>0</v>
      </c>
      <c r="AU236">
        <v>0</v>
      </c>
      <c r="AV236">
        <v>0</v>
      </c>
      <c r="AW236">
        <v>0</v>
      </c>
      <c r="AX236">
        <v>0</v>
      </c>
      <c r="BB236" t="s">
        <v>63</v>
      </c>
      <c r="BC236" t="s">
        <v>4530</v>
      </c>
      <c r="BD236">
        <v>0</v>
      </c>
      <c r="BF236" t="s">
        <v>108</v>
      </c>
      <c r="BI236" t="s">
        <v>950</v>
      </c>
    </row>
    <row r="237" spans="1:61" x14ac:dyDescent="0.35">
      <c r="A237" t="s">
        <v>951</v>
      </c>
      <c r="B237">
        <v>10000</v>
      </c>
      <c r="C237">
        <v>20000</v>
      </c>
      <c r="D237" s="2">
        <v>45757</v>
      </c>
      <c r="E237" t="s">
        <v>59</v>
      </c>
      <c r="F237" t="s">
        <v>952</v>
      </c>
      <c r="G237">
        <v>10656256087</v>
      </c>
      <c r="I237">
        <v>2</v>
      </c>
      <c r="J237" t="s">
        <v>183</v>
      </c>
      <c r="K237">
        <v>77</v>
      </c>
      <c r="L237" t="s">
        <v>6043</v>
      </c>
      <c r="M237" t="s">
        <v>192</v>
      </c>
      <c r="N237" t="s">
        <v>3848</v>
      </c>
      <c r="O237" s="3">
        <v>1455</v>
      </c>
      <c r="R237" s="2">
        <v>45750</v>
      </c>
      <c r="T237">
        <v>66</v>
      </c>
      <c r="U237" s="3">
        <v>96030</v>
      </c>
      <c r="V237" t="s">
        <v>65</v>
      </c>
      <c r="W237" t="s">
        <v>953</v>
      </c>
      <c r="X237">
        <v>0</v>
      </c>
      <c r="Y237" s="3">
        <v>80000</v>
      </c>
      <c r="Z237" s="3">
        <v>16030</v>
      </c>
      <c r="AA237">
        <v>0</v>
      </c>
      <c r="AB237">
        <v>0</v>
      </c>
      <c r="AC237">
        <v>0</v>
      </c>
      <c r="AF237">
        <v>0</v>
      </c>
      <c r="AO237" t="s">
        <v>954</v>
      </c>
      <c r="AP237" t="s">
        <v>108</v>
      </c>
      <c r="AQ237" t="s">
        <v>13404</v>
      </c>
      <c r="AS237">
        <v>0</v>
      </c>
      <c r="AT237">
        <v>0</v>
      </c>
      <c r="AU237">
        <v>0</v>
      </c>
      <c r="AV237">
        <v>0</v>
      </c>
      <c r="AW237">
        <v>0</v>
      </c>
      <c r="AX237">
        <v>0</v>
      </c>
      <c r="BB237" t="s">
        <v>63</v>
      </c>
      <c r="BC237" t="s">
        <v>4531</v>
      </c>
      <c r="BD237">
        <v>0</v>
      </c>
      <c r="BF237" t="s">
        <v>108</v>
      </c>
      <c r="BI237" t="s">
        <v>955</v>
      </c>
    </row>
    <row r="238" spans="1:61" x14ac:dyDescent="0.35">
      <c r="A238" t="s">
        <v>956</v>
      </c>
      <c r="B238">
        <v>10000</v>
      </c>
      <c r="C238">
        <v>10000</v>
      </c>
      <c r="D238" s="2">
        <v>45758</v>
      </c>
      <c r="E238" t="s">
        <v>59</v>
      </c>
      <c r="F238" t="s">
        <v>907</v>
      </c>
      <c r="G238" t="s">
        <v>875</v>
      </c>
      <c r="I238">
        <v>1</v>
      </c>
      <c r="J238" t="s">
        <v>183</v>
      </c>
      <c r="K238">
        <v>79</v>
      </c>
      <c r="L238" t="s">
        <v>6076</v>
      </c>
      <c r="M238" t="s">
        <v>92</v>
      </c>
      <c r="N238" t="s">
        <v>3828</v>
      </c>
      <c r="O238" s="3">
        <v>4108</v>
      </c>
      <c r="R238" s="2">
        <v>45750</v>
      </c>
      <c r="T238">
        <v>28</v>
      </c>
      <c r="U238" s="3">
        <v>115024</v>
      </c>
      <c r="V238" t="s">
        <v>65</v>
      </c>
      <c r="W238" t="s">
        <v>957</v>
      </c>
      <c r="X238">
        <v>0</v>
      </c>
      <c r="Y238" s="3">
        <v>100000</v>
      </c>
      <c r="Z238" s="3">
        <v>15024</v>
      </c>
      <c r="AA238">
        <v>0</v>
      </c>
      <c r="AB238">
        <v>0</v>
      </c>
      <c r="AC238">
        <v>0</v>
      </c>
      <c r="AF238">
        <v>0</v>
      </c>
      <c r="AO238" t="s">
        <v>958</v>
      </c>
      <c r="AP238" t="s">
        <v>108</v>
      </c>
      <c r="AQ238" t="s">
        <v>13404</v>
      </c>
      <c r="AS238">
        <v>0</v>
      </c>
      <c r="AT238">
        <v>0</v>
      </c>
      <c r="AU238">
        <v>0</v>
      </c>
      <c r="AV238">
        <v>0</v>
      </c>
      <c r="AW238">
        <v>0</v>
      </c>
      <c r="AX238">
        <v>0</v>
      </c>
      <c r="BB238" t="s">
        <v>63</v>
      </c>
      <c r="BC238" t="s">
        <v>4532</v>
      </c>
      <c r="BD238">
        <v>0</v>
      </c>
      <c r="BF238" t="s">
        <v>108</v>
      </c>
      <c r="BI238" t="s">
        <v>959</v>
      </c>
    </row>
    <row r="239" spans="1:61" x14ac:dyDescent="0.35">
      <c r="A239" t="s">
        <v>960</v>
      </c>
      <c r="B239">
        <v>10000</v>
      </c>
      <c r="C239">
        <v>10000</v>
      </c>
      <c r="D239" s="2">
        <v>45751</v>
      </c>
      <c r="E239" t="s">
        <v>59</v>
      </c>
      <c r="F239" t="s">
        <v>451</v>
      </c>
      <c r="G239">
        <v>8613409</v>
      </c>
      <c r="I239">
        <v>1</v>
      </c>
      <c r="J239" t="s">
        <v>183</v>
      </c>
      <c r="K239">
        <v>63</v>
      </c>
      <c r="L239" t="s">
        <v>6051</v>
      </c>
      <c r="M239" t="s">
        <v>136</v>
      </c>
      <c r="N239" t="s">
        <v>3850</v>
      </c>
      <c r="O239" s="3">
        <v>1174</v>
      </c>
      <c r="R239" s="2">
        <v>45750</v>
      </c>
      <c r="T239">
        <v>75</v>
      </c>
      <c r="U239" s="3">
        <v>88050</v>
      </c>
      <c r="V239" t="s">
        <v>65</v>
      </c>
      <c r="W239" t="s">
        <v>962</v>
      </c>
      <c r="X239">
        <v>0</v>
      </c>
      <c r="Y239" s="3">
        <v>88000</v>
      </c>
      <c r="Z239">
        <v>50</v>
      </c>
      <c r="AA239">
        <v>0</v>
      </c>
      <c r="AB239">
        <v>0</v>
      </c>
      <c r="AC239">
        <v>0</v>
      </c>
      <c r="AF239">
        <v>0</v>
      </c>
      <c r="AO239" t="s">
        <v>963</v>
      </c>
      <c r="AP239" t="s">
        <v>275</v>
      </c>
      <c r="AQ239" t="s">
        <v>21306</v>
      </c>
      <c r="AS239">
        <v>0</v>
      </c>
      <c r="AT239">
        <v>0</v>
      </c>
      <c r="AU239">
        <v>0</v>
      </c>
      <c r="AV239">
        <v>0</v>
      </c>
      <c r="AW239">
        <v>0</v>
      </c>
      <c r="AX239">
        <v>0</v>
      </c>
      <c r="BB239" t="s">
        <v>63</v>
      </c>
      <c r="BC239" t="s">
        <v>4533</v>
      </c>
      <c r="BD239">
        <v>0</v>
      </c>
      <c r="BF239" t="s">
        <v>275</v>
      </c>
      <c r="BI239" t="s">
        <v>964</v>
      </c>
    </row>
    <row r="240" spans="1:61" x14ac:dyDescent="0.35">
      <c r="A240" t="s">
        <v>965</v>
      </c>
      <c r="B240">
        <v>10000</v>
      </c>
      <c r="C240">
        <v>20000</v>
      </c>
      <c r="D240" s="2">
        <v>45751</v>
      </c>
      <c r="E240" t="s">
        <v>59</v>
      </c>
      <c r="F240" t="s">
        <v>966</v>
      </c>
      <c r="G240" t="s">
        <v>967</v>
      </c>
      <c r="I240">
        <v>2</v>
      </c>
      <c r="J240" t="s">
        <v>183</v>
      </c>
      <c r="K240">
        <v>100</v>
      </c>
      <c r="L240" t="s">
        <v>6052</v>
      </c>
      <c r="M240" t="s">
        <v>281</v>
      </c>
      <c r="N240" t="s">
        <v>3851</v>
      </c>
      <c r="O240">
        <v>400</v>
      </c>
      <c r="R240" s="2">
        <v>45750</v>
      </c>
      <c r="T240">
        <v>3</v>
      </c>
      <c r="U240" s="3">
        <v>1200</v>
      </c>
      <c r="V240" t="s">
        <v>65</v>
      </c>
      <c r="W240" t="s">
        <v>968</v>
      </c>
      <c r="X240">
        <v>0</v>
      </c>
      <c r="Y240" s="3">
        <v>1000</v>
      </c>
      <c r="Z240">
        <v>200</v>
      </c>
      <c r="AA240">
        <v>0</v>
      </c>
      <c r="AB240">
        <v>0</v>
      </c>
      <c r="AC240">
        <v>0</v>
      </c>
      <c r="AF240">
        <v>0</v>
      </c>
      <c r="AO240" t="s">
        <v>969</v>
      </c>
      <c r="AP240" t="s">
        <v>792</v>
      </c>
      <c r="AQ240" t="s">
        <v>23292</v>
      </c>
      <c r="AS240">
        <v>0</v>
      </c>
      <c r="AT240">
        <v>0</v>
      </c>
      <c r="AU240">
        <v>0</v>
      </c>
      <c r="AV240">
        <v>0</v>
      </c>
      <c r="AW240">
        <v>0</v>
      </c>
      <c r="AX240">
        <v>0</v>
      </c>
      <c r="BB240" t="s">
        <v>63</v>
      </c>
      <c r="BC240" t="s">
        <v>4534</v>
      </c>
      <c r="BD240">
        <v>0</v>
      </c>
      <c r="BF240" t="s">
        <v>792</v>
      </c>
      <c r="BI240" t="s">
        <v>970</v>
      </c>
    </row>
    <row r="241" spans="1:61" x14ac:dyDescent="0.35">
      <c r="A241" t="s">
        <v>971</v>
      </c>
      <c r="B241">
        <v>10000</v>
      </c>
      <c r="C241">
        <v>10000</v>
      </c>
      <c r="D241" s="2">
        <v>45750</v>
      </c>
      <c r="E241" t="s">
        <v>59</v>
      </c>
      <c r="F241" t="s">
        <v>972</v>
      </c>
      <c r="G241" t="s">
        <v>570</v>
      </c>
      <c r="I241">
        <v>1</v>
      </c>
      <c r="J241" t="s">
        <v>183</v>
      </c>
      <c r="K241">
        <v>46</v>
      </c>
      <c r="L241" t="s">
        <v>6049</v>
      </c>
      <c r="M241" t="s">
        <v>231</v>
      </c>
      <c r="N241" t="s">
        <v>3809</v>
      </c>
      <c r="O241">
        <v>373</v>
      </c>
      <c r="R241" s="2">
        <v>45750</v>
      </c>
      <c r="T241">
        <v>4</v>
      </c>
      <c r="U241" s="3">
        <v>1492</v>
      </c>
      <c r="V241" t="s">
        <v>65</v>
      </c>
      <c r="W241">
        <v>113275270001</v>
      </c>
      <c r="X241">
        <v>0</v>
      </c>
      <c r="Y241" s="3">
        <v>1490</v>
      </c>
      <c r="Z241">
        <v>2</v>
      </c>
      <c r="AA241">
        <v>0</v>
      </c>
      <c r="AB241">
        <v>0</v>
      </c>
      <c r="AC241">
        <v>0</v>
      </c>
      <c r="AF241">
        <v>0</v>
      </c>
      <c r="AO241">
        <v>11327527</v>
      </c>
      <c r="AP241" t="s">
        <v>571</v>
      </c>
      <c r="AQ241" t="s">
        <v>14937</v>
      </c>
      <c r="AS241">
        <v>0</v>
      </c>
      <c r="AT241">
        <v>0</v>
      </c>
      <c r="AU241">
        <v>0</v>
      </c>
      <c r="AV241">
        <v>0</v>
      </c>
      <c r="AW241">
        <v>0</v>
      </c>
      <c r="AX241">
        <v>0</v>
      </c>
      <c r="BB241" t="s">
        <v>63</v>
      </c>
      <c r="BC241" t="s">
        <v>4535</v>
      </c>
      <c r="BD241">
        <v>0</v>
      </c>
      <c r="BF241" t="s">
        <v>571</v>
      </c>
      <c r="BI241" t="s">
        <v>974</v>
      </c>
    </row>
    <row r="242" spans="1:61" x14ac:dyDescent="0.35">
      <c r="A242" t="s">
        <v>975</v>
      </c>
      <c r="B242">
        <v>10000</v>
      </c>
      <c r="C242">
        <v>10000</v>
      </c>
      <c r="D242" s="2">
        <v>45750</v>
      </c>
      <c r="E242" t="s">
        <v>59</v>
      </c>
      <c r="F242" t="s">
        <v>972</v>
      </c>
      <c r="G242" t="s">
        <v>570</v>
      </c>
      <c r="I242">
        <v>1</v>
      </c>
      <c r="J242" t="s">
        <v>183</v>
      </c>
      <c r="K242">
        <v>46</v>
      </c>
      <c r="L242" t="s">
        <v>6049</v>
      </c>
      <c r="M242" t="s">
        <v>231</v>
      </c>
      <c r="N242" t="s">
        <v>3809</v>
      </c>
      <c r="O242">
        <v>373</v>
      </c>
      <c r="R242" s="2">
        <v>45750</v>
      </c>
      <c r="T242">
        <v>4</v>
      </c>
      <c r="U242" s="3">
        <v>1492</v>
      </c>
      <c r="V242" t="s">
        <v>65</v>
      </c>
      <c r="W242">
        <v>113275270001</v>
      </c>
      <c r="X242">
        <v>0</v>
      </c>
      <c r="Y242" s="3">
        <v>1490</v>
      </c>
      <c r="Z242">
        <v>2</v>
      </c>
      <c r="AA242">
        <v>0</v>
      </c>
      <c r="AB242">
        <v>0</v>
      </c>
      <c r="AC242">
        <v>0</v>
      </c>
      <c r="AF242">
        <v>0</v>
      </c>
      <c r="AO242">
        <v>11327527</v>
      </c>
      <c r="AP242" t="s">
        <v>571</v>
      </c>
      <c r="AQ242" t="s">
        <v>14937</v>
      </c>
      <c r="AS242">
        <v>0</v>
      </c>
      <c r="AT242">
        <v>0</v>
      </c>
      <c r="AU242">
        <v>0</v>
      </c>
      <c r="AV242">
        <v>0</v>
      </c>
      <c r="AW242">
        <v>0</v>
      </c>
      <c r="AX242">
        <v>0</v>
      </c>
      <c r="BB242" t="s">
        <v>63</v>
      </c>
      <c r="BC242" t="s">
        <v>4536</v>
      </c>
      <c r="BD242">
        <v>0</v>
      </c>
      <c r="BF242" t="s">
        <v>571</v>
      </c>
      <c r="BI242" t="s">
        <v>976</v>
      </c>
    </row>
    <row r="243" spans="1:61" x14ac:dyDescent="0.35">
      <c r="A243" t="s">
        <v>977</v>
      </c>
      <c r="B243">
        <v>10000</v>
      </c>
      <c r="C243">
        <v>30000</v>
      </c>
      <c r="D243" s="2">
        <v>45751</v>
      </c>
      <c r="E243" t="s">
        <v>59</v>
      </c>
      <c r="F243" t="s">
        <v>978</v>
      </c>
      <c r="G243" t="s">
        <v>570</v>
      </c>
      <c r="I243">
        <v>1</v>
      </c>
      <c r="J243" t="s">
        <v>183</v>
      </c>
      <c r="K243">
        <v>46</v>
      </c>
      <c r="L243" t="s">
        <v>6049</v>
      </c>
      <c r="M243" t="s">
        <v>231</v>
      </c>
      <c r="N243" t="s">
        <v>3809</v>
      </c>
      <c r="O243">
        <v>830</v>
      </c>
      <c r="R243" s="2">
        <v>45750</v>
      </c>
      <c r="T243">
        <v>2</v>
      </c>
      <c r="U243" s="3">
        <v>1660</v>
      </c>
      <c r="V243" t="s">
        <v>65</v>
      </c>
      <c r="W243">
        <v>112886950001</v>
      </c>
      <c r="X243">
        <v>0</v>
      </c>
      <c r="Y243" s="3">
        <v>1660</v>
      </c>
      <c r="Z243">
        <v>0</v>
      </c>
      <c r="AA243">
        <v>0</v>
      </c>
      <c r="AB243">
        <v>0</v>
      </c>
      <c r="AC243">
        <v>0</v>
      </c>
      <c r="AF243">
        <v>0</v>
      </c>
      <c r="AO243">
        <v>11288695</v>
      </c>
      <c r="AP243" t="s">
        <v>571</v>
      </c>
      <c r="AQ243" t="s">
        <v>14937</v>
      </c>
      <c r="AS243">
        <v>0</v>
      </c>
      <c r="AT243">
        <v>0</v>
      </c>
      <c r="AU243">
        <v>0</v>
      </c>
      <c r="AV243">
        <v>0</v>
      </c>
      <c r="AW243">
        <v>0</v>
      </c>
      <c r="AX243">
        <v>0</v>
      </c>
      <c r="BB243" t="s">
        <v>63</v>
      </c>
      <c r="BC243" t="s">
        <v>4537</v>
      </c>
      <c r="BD243">
        <v>0</v>
      </c>
      <c r="BF243" t="s">
        <v>571</v>
      </c>
      <c r="BI243" t="s">
        <v>980</v>
      </c>
    </row>
    <row r="244" spans="1:61" x14ac:dyDescent="0.35">
      <c r="A244" t="s">
        <v>981</v>
      </c>
      <c r="B244">
        <v>10000</v>
      </c>
      <c r="C244">
        <v>10000</v>
      </c>
      <c r="D244" s="2">
        <v>45750</v>
      </c>
      <c r="E244" t="s">
        <v>59</v>
      </c>
      <c r="F244" t="s">
        <v>725</v>
      </c>
      <c r="G244" t="s">
        <v>570</v>
      </c>
      <c r="I244">
        <v>1</v>
      </c>
      <c r="J244" t="s">
        <v>183</v>
      </c>
      <c r="K244">
        <v>46</v>
      </c>
      <c r="L244" t="s">
        <v>6049</v>
      </c>
      <c r="M244" t="s">
        <v>231</v>
      </c>
      <c r="N244" t="s">
        <v>3809</v>
      </c>
      <c r="O244" s="3">
        <v>1660</v>
      </c>
      <c r="R244" s="2">
        <v>45750</v>
      </c>
      <c r="T244">
        <v>2</v>
      </c>
      <c r="U244" s="3">
        <v>3320</v>
      </c>
      <c r="V244" t="s">
        <v>65</v>
      </c>
      <c r="W244">
        <v>112886950001</v>
      </c>
      <c r="X244">
        <v>0</v>
      </c>
      <c r="Y244" s="3">
        <v>3320</v>
      </c>
      <c r="Z244">
        <v>0</v>
      </c>
      <c r="AA244">
        <v>0</v>
      </c>
      <c r="AB244">
        <v>0</v>
      </c>
      <c r="AC244">
        <v>0</v>
      </c>
      <c r="AF244">
        <v>0</v>
      </c>
      <c r="AO244">
        <v>11288695</v>
      </c>
      <c r="AP244" t="s">
        <v>571</v>
      </c>
      <c r="AQ244" t="s">
        <v>14937</v>
      </c>
      <c r="AS244">
        <v>0</v>
      </c>
      <c r="AT244">
        <v>0</v>
      </c>
      <c r="AU244">
        <v>0</v>
      </c>
      <c r="AV244">
        <v>0</v>
      </c>
      <c r="AW244">
        <v>0</v>
      </c>
      <c r="AX244">
        <v>0</v>
      </c>
      <c r="BB244" t="s">
        <v>63</v>
      </c>
      <c r="BC244" t="s">
        <v>4538</v>
      </c>
      <c r="BD244">
        <v>0</v>
      </c>
      <c r="BF244" t="s">
        <v>571</v>
      </c>
      <c r="BI244" t="s">
        <v>982</v>
      </c>
    </row>
    <row r="245" spans="1:61" x14ac:dyDescent="0.35">
      <c r="A245" t="s">
        <v>981</v>
      </c>
      <c r="B245">
        <v>20000</v>
      </c>
      <c r="C245">
        <v>10000</v>
      </c>
      <c r="D245" s="2">
        <v>45750</v>
      </c>
      <c r="E245" t="s">
        <v>59</v>
      </c>
      <c r="F245" t="s">
        <v>725</v>
      </c>
      <c r="G245" t="s">
        <v>570</v>
      </c>
      <c r="I245">
        <v>1</v>
      </c>
      <c r="J245" t="s">
        <v>183</v>
      </c>
      <c r="K245">
        <v>46</v>
      </c>
      <c r="L245" t="s">
        <v>6049</v>
      </c>
      <c r="M245" t="s">
        <v>231</v>
      </c>
      <c r="N245" t="s">
        <v>3809</v>
      </c>
      <c r="O245" s="3">
        <v>1660</v>
      </c>
      <c r="R245" s="2">
        <v>45750</v>
      </c>
      <c r="T245">
        <v>2</v>
      </c>
      <c r="U245" s="3">
        <v>3320</v>
      </c>
      <c r="V245" t="s">
        <v>65</v>
      </c>
      <c r="W245">
        <v>112886950001</v>
      </c>
      <c r="X245">
        <v>0</v>
      </c>
      <c r="Y245" s="3">
        <v>3320</v>
      </c>
      <c r="Z245">
        <v>0</v>
      </c>
      <c r="AA245">
        <v>0</v>
      </c>
      <c r="AB245">
        <v>0</v>
      </c>
      <c r="AC245">
        <v>0</v>
      </c>
      <c r="AF245">
        <v>0</v>
      </c>
      <c r="AO245">
        <v>11288695</v>
      </c>
      <c r="AP245" t="s">
        <v>571</v>
      </c>
      <c r="AQ245" t="s">
        <v>14937</v>
      </c>
      <c r="AS245">
        <v>0</v>
      </c>
      <c r="AT245">
        <v>0</v>
      </c>
      <c r="AU245">
        <v>0</v>
      </c>
      <c r="AV245">
        <v>0</v>
      </c>
      <c r="AW245">
        <v>0</v>
      </c>
      <c r="AX245">
        <v>0</v>
      </c>
      <c r="BB245" t="s">
        <v>63</v>
      </c>
      <c r="BC245" t="s">
        <v>4538</v>
      </c>
      <c r="BD245">
        <v>0</v>
      </c>
      <c r="BF245" t="s">
        <v>571</v>
      </c>
      <c r="BI245" t="s">
        <v>982</v>
      </c>
    </row>
    <row r="246" spans="1:61" x14ac:dyDescent="0.35">
      <c r="A246" t="s">
        <v>983</v>
      </c>
      <c r="B246">
        <v>10000</v>
      </c>
      <c r="C246">
        <v>10000</v>
      </c>
      <c r="D246" s="2">
        <v>45758</v>
      </c>
      <c r="E246" t="s">
        <v>59</v>
      </c>
      <c r="F246" t="s">
        <v>898</v>
      </c>
      <c r="G246" t="s">
        <v>875</v>
      </c>
      <c r="I246">
        <v>1</v>
      </c>
      <c r="J246" t="s">
        <v>183</v>
      </c>
      <c r="K246">
        <v>79</v>
      </c>
      <c r="L246" t="s">
        <v>6076</v>
      </c>
      <c r="M246" t="s">
        <v>92</v>
      </c>
      <c r="N246" t="s">
        <v>3828</v>
      </c>
      <c r="O246" s="3">
        <v>4108</v>
      </c>
      <c r="R246" s="2">
        <v>45750</v>
      </c>
      <c r="T246">
        <v>28</v>
      </c>
      <c r="U246" s="3">
        <v>115024</v>
      </c>
      <c r="V246" t="s">
        <v>65</v>
      </c>
      <c r="W246" t="s">
        <v>899</v>
      </c>
      <c r="X246">
        <v>0</v>
      </c>
      <c r="Y246" s="3">
        <v>100000</v>
      </c>
      <c r="Z246" s="3">
        <v>15024</v>
      </c>
      <c r="AA246">
        <v>0</v>
      </c>
      <c r="AB246">
        <v>0</v>
      </c>
      <c r="AC246">
        <v>0</v>
      </c>
      <c r="AF246">
        <v>0</v>
      </c>
      <c r="AO246" t="s">
        <v>900</v>
      </c>
      <c r="AP246" t="s">
        <v>108</v>
      </c>
      <c r="AQ246" t="s">
        <v>13404</v>
      </c>
      <c r="AS246">
        <v>0</v>
      </c>
      <c r="AT246">
        <v>0</v>
      </c>
      <c r="AU246">
        <v>0</v>
      </c>
      <c r="AV246">
        <v>0</v>
      </c>
      <c r="AW246">
        <v>0</v>
      </c>
      <c r="AX246">
        <v>0</v>
      </c>
      <c r="BB246" t="s">
        <v>63</v>
      </c>
      <c r="BC246" t="s">
        <v>4539</v>
      </c>
      <c r="BD246">
        <v>0</v>
      </c>
      <c r="BF246" t="s">
        <v>108</v>
      </c>
      <c r="BI246" t="s">
        <v>984</v>
      </c>
    </row>
    <row r="247" spans="1:61" x14ac:dyDescent="0.35">
      <c r="A247" t="s">
        <v>3388</v>
      </c>
      <c r="B247">
        <v>10000</v>
      </c>
      <c r="C247">
        <v>20000</v>
      </c>
      <c r="D247" s="2">
        <v>45770</v>
      </c>
      <c r="E247" t="s">
        <v>59</v>
      </c>
      <c r="F247" t="s">
        <v>3389</v>
      </c>
      <c r="G247">
        <v>1062058024</v>
      </c>
      <c r="I247">
        <v>1</v>
      </c>
      <c r="J247" t="s">
        <v>183</v>
      </c>
      <c r="K247">
        <v>79</v>
      </c>
      <c r="L247" t="s">
        <v>6076</v>
      </c>
      <c r="M247" t="s">
        <v>92</v>
      </c>
      <c r="N247" t="s">
        <v>3828</v>
      </c>
      <c r="O247">
        <v>879</v>
      </c>
      <c r="R247" s="2">
        <v>45750</v>
      </c>
      <c r="T247">
        <v>264</v>
      </c>
      <c r="U247" s="3">
        <v>232056</v>
      </c>
      <c r="V247" t="s">
        <v>65</v>
      </c>
      <c r="W247" t="s">
        <v>3390</v>
      </c>
      <c r="X247">
        <v>0</v>
      </c>
      <c r="Y247" s="3">
        <v>200000</v>
      </c>
      <c r="Z247" s="3">
        <v>32056</v>
      </c>
      <c r="AA247">
        <v>0</v>
      </c>
      <c r="AB247">
        <v>0</v>
      </c>
      <c r="AC247">
        <v>0</v>
      </c>
      <c r="AF247">
        <v>0</v>
      </c>
      <c r="AO247" t="s">
        <v>3391</v>
      </c>
      <c r="AP247" t="s">
        <v>108</v>
      </c>
      <c r="AQ247" t="s">
        <v>13404</v>
      </c>
      <c r="AS247">
        <v>0</v>
      </c>
      <c r="AT247">
        <v>0</v>
      </c>
      <c r="AU247">
        <v>0</v>
      </c>
      <c r="AV247">
        <v>0</v>
      </c>
      <c r="AW247">
        <v>0</v>
      </c>
      <c r="AX247">
        <v>0</v>
      </c>
      <c r="BB247" t="s">
        <v>63</v>
      </c>
      <c r="BC247" t="s">
        <v>4540</v>
      </c>
      <c r="BD247">
        <v>0</v>
      </c>
      <c r="BF247" t="s">
        <v>108</v>
      </c>
      <c r="BI247" t="s">
        <v>3392</v>
      </c>
    </row>
    <row r="248" spans="1:61" x14ac:dyDescent="0.35">
      <c r="A248" t="s">
        <v>3388</v>
      </c>
      <c r="B248">
        <v>10000</v>
      </c>
      <c r="C248">
        <v>30000</v>
      </c>
      <c r="D248" s="2">
        <v>45770</v>
      </c>
      <c r="E248" t="s">
        <v>59</v>
      </c>
      <c r="F248" t="s">
        <v>3389</v>
      </c>
      <c r="G248">
        <v>1062058024</v>
      </c>
      <c r="I248">
        <v>2</v>
      </c>
      <c r="J248" t="s">
        <v>183</v>
      </c>
      <c r="K248">
        <v>77</v>
      </c>
      <c r="L248" t="s">
        <v>6043</v>
      </c>
      <c r="M248" t="s">
        <v>192</v>
      </c>
      <c r="N248" t="s">
        <v>3848</v>
      </c>
      <c r="O248" s="3">
        <v>2884</v>
      </c>
      <c r="R248" s="2">
        <v>45750</v>
      </c>
      <c r="T248">
        <v>77</v>
      </c>
      <c r="U248" s="3">
        <v>222068</v>
      </c>
      <c r="V248" t="s">
        <v>65</v>
      </c>
      <c r="W248" t="s">
        <v>3390</v>
      </c>
      <c r="X248">
        <v>0</v>
      </c>
      <c r="Y248" s="3">
        <v>200000</v>
      </c>
      <c r="Z248" s="3">
        <v>22068</v>
      </c>
      <c r="AA248">
        <v>0</v>
      </c>
      <c r="AB248">
        <v>0</v>
      </c>
      <c r="AC248">
        <v>0</v>
      </c>
      <c r="AF248">
        <v>0</v>
      </c>
      <c r="AO248" t="s">
        <v>3391</v>
      </c>
      <c r="AP248" t="s">
        <v>108</v>
      </c>
      <c r="AQ248" t="s">
        <v>13404</v>
      </c>
      <c r="AS248">
        <v>0</v>
      </c>
      <c r="AT248">
        <v>0</v>
      </c>
      <c r="AU248">
        <v>0</v>
      </c>
      <c r="AV248">
        <v>0</v>
      </c>
      <c r="AW248">
        <v>0</v>
      </c>
      <c r="AX248">
        <v>0</v>
      </c>
      <c r="BB248" t="s">
        <v>63</v>
      </c>
      <c r="BC248" t="s">
        <v>4540</v>
      </c>
      <c r="BD248">
        <v>0</v>
      </c>
      <c r="BF248" t="s">
        <v>108</v>
      </c>
      <c r="BI248" t="s">
        <v>3392</v>
      </c>
    </row>
    <row r="249" spans="1:61" x14ac:dyDescent="0.35">
      <c r="A249" t="s">
        <v>985</v>
      </c>
      <c r="B249">
        <v>10000</v>
      </c>
      <c r="C249">
        <v>10000</v>
      </c>
      <c r="D249" s="2">
        <v>45754</v>
      </c>
      <c r="E249" t="s">
        <v>116</v>
      </c>
      <c r="F249" t="s">
        <v>986</v>
      </c>
      <c r="G249" t="s">
        <v>987</v>
      </c>
      <c r="I249">
        <v>1</v>
      </c>
      <c r="J249" t="s">
        <v>183</v>
      </c>
      <c r="K249">
        <v>88</v>
      </c>
      <c r="L249" t="s">
        <v>6058</v>
      </c>
      <c r="M249" t="s">
        <v>144</v>
      </c>
      <c r="N249" t="s">
        <v>3855</v>
      </c>
      <c r="O249" s="3">
        <v>2500</v>
      </c>
      <c r="R249" s="2">
        <v>45750</v>
      </c>
      <c r="T249">
        <v>1</v>
      </c>
      <c r="U249" s="3">
        <v>2500</v>
      </c>
      <c r="V249" t="s">
        <v>65</v>
      </c>
      <c r="W249" t="s">
        <v>988</v>
      </c>
      <c r="X249">
        <v>0</v>
      </c>
      <c r="Y249" s="3">
        <v>2000</v>
      </c>
      <c r="Z249">
        <v>500</v>
      </c>
      <c r="AA249">
        <v>0</v>
      </c>
      <c r="AB249">
        <v>0</v>
      </c>
      <c r="AC249">
        <v>0</v>
      </c>
      <c r="AF249">
        <v>0</v>
      </c>
      <c r="AO249" t="s">
        <v>989</v>
      </c>
      <c r="AP249" t="s">
        <v>147</v>
      </c>
      <c r="AQ249" t="s">
        <v>12644</v>
      </c>
      <c r="AS249">
        <v>0</v>
      </c>
      <c r="AT249">
        <v>0</v>
      </c>
      <c r="AU249">
        <v>0</v>
      </c>
      <c r="AV249">
        <v>0</v>
      </c>
      <c r="AW249">
        <v>0</v>
      </c>
      <c r="AX249">
        <v>0</v>
      </c>
      <c r="BB249" t="s">
        <v>63</v>
      </c>
      <c r="BC249" t="s">
        <v>4541</v>
      </c>
      <c r="BD249">
        <v>0</v>
      </c>
      <c r="BF249" t="s">
        <v>147</v>
      </c>
      <c r="BI249" t="s">
        <v>990</v>
      </c>
    </row>
    <row r="250" spans="1:61" x14ac:dyDescent="0.35">
      <c r="A250" t="s">
        <v>1153</v>
      </c>
      <c r="B250">
        <v>10000</v>
      </c>
      <c r="C250">
        <v>10000</v>
      </c>
      <c r="D250" s="2">
        <v>45750</v>
      </c>
      <c r="E250" t="s">
        <v>59</v>
      </c>
      <c r="F250" t="s">
        <v>1006</v>
      </c>
      <c r="G250" t="s">
        <v>998</v>
      </c>
      <c r="I250">
        <v>1</v>
      </c>
      <c r="J250" t="s">
        <v>183</v>
      </c>
      <c r="K250">
        <v>65</v>
      </c>
      <c r="L250" t="s">
        <v>6054</v>
      </c>
      <c r="M250" t="s">
        <v>340</v>
      </c>
      <c r="N250" t="s">
        <v>3854</v>
      </c>
      <c r="O250">
        <v>334</v>
      </c>
      <c r="R250" s="2">
        <v>45750</v>
      </c>
      <c r="T250">
        <v>3</v>
      </c>
      <c r="U250" s="3">
        <v>1002</v>
      </c>
      <c r="V250" t="s">
        <v>65</v>
      </c>
      <c r="W250" t="s">
        <v>1007</v>
      </c>
      <c r="X250">
        <v>0</v>
      </c>
      <c r="Y250" s="3">
        <v>1000</v>
      </c>
      <c r="Z250">
        <v>2</v>
      </c>
      <c r="AA250">
        <v>0</v>
      </c>
      <c r="AB250">
        <v>0</v>
      </c>
      <c r="AC250">
        <v>0</v>
      </c>
      <c r="AF250">
        <v>0</v>
      </c>
      <c r="AO250" t="s">
        <v>1008</v>
      </c>
      <c r="AP250" t="s">
        <v>225</v>
      </c>
      <c r="AQ250" t="s">
        <v>23604</v>
      </c>
      <c r="AS250">
        <v>0</v>
      </c>
      <c r="AT250">
        <v>0</v>
      </c>
      <c r="AU250">
        <v>0</v>
      </c>
      <c r="AV250">
        <v>0</v>
      </c>
      <c r="AW250">
        <v>0</v>
      </c>
      <c r="AX250">
        <v>0</v>
      </c>
      <c r="BB250" t="s">
        <v>63</v>
      </c>
      <c r="BC250" t="s">
        <v>1154</v>
      </c>
      <c r="BD250">
        <v>0</v>
      </c>
      <c r="BF250" t="s">
        <v>225</v>
      </c>
      <c r="BI250" t="s">
        <v>995</v>
      </c>
    </row>
    <row r="251" spans="1:61" x14ac:dyDescent="0.35">
      <c r="A251" t="s">
        <v>991</v>
      </c>
      <c r="B251">
        <v>10000</v>
      </c>
      <c r="C251">
        <v>10000</v>
      </c>
      <c r="D251" s="2">
        <v>45750</v>
      </c>
      <c r="E251" t="s">
        <v>59</v>
      </c>
      <c r="F251" t="s">
        <v>992</v>
      </c>
      <c r="G251" t="s">
        <v>719</v>
      </c>
      <c r="I251">
        <v>1</v>
      </c>
      <c r="J251" t="s">
        <v>183</v>
      </c>
      <c r="K251">
        <v>65</v>
      </c>
      <c r="L251" t="s">
        <v>6054</v>
      </c>
      <c r="M251" t="s">
        <v>340</v>
      </c>
      <c r="N251" t="s">
        <v>3854</v>
      </c>
      <c r="O251">
        <v>232</v>
      </c>
      <c r="R251" s="2">
        <v>45750</v>
      </c>
      <c r="T251">
        <v>13</v>
      </c>
      <c r="U251" s="3">
        <v>3016</v>
      </c>
      <c r="V251" t="s">
        <v>65</v>
      </c>
      <c r="W251" t="s">
        <v>993</v>
      </c>
      <c r="X251">
        <v>0</v>
      </c>
      <c r="Y251" s="3">
        <v>3000</v>
      </c>
      <c r="Z251">
        <v>16</v>
      </c>
      <c r="AA251">
        <v>0</v>
      </c>
      <c r="AB251">
        <v>0</v>
      </c>
      <c r="AC251">
        <v>0</v>
      </c>
      <c r="AF251">
        <v>0</v>
      </c>
      <c r="AO251" t="s">
        <v>994</v>
      </c>
      <c r="AP251" t="s">
        <v>225</v>
      </c>
      <c r="AQ251" t="s">
        <v>23604</v>
      </c>
      <c r="AS251">
        <v>0</v>
      </c>
      <c r="AT251">
        <v>0</v>
      </c>
      <c r="AU251">
        <v>0</v>
      </c>
      <c r="AV251">
        <v>0</v>
      </c>
      <c r="AW251">
        <v>0</v>
      </c>
      <c r="AX251">
        <v>0</v>
      </c>
      <c r="BB251" t="s">
        <v>63</v>
      </c>
      <c r="BC251" t="s">
        <v>4542</v>
      </c>
      <c r="BD251">
        <v>0</v>
      </c>
      <c r="BF251" t="s">
        <v>225</v>
      </c>
      <c r="BI251" t="s">
        <v>995</v>
      </c>
    </row>
    <row r="252" spans="1:61" x14ac:dyDescent="0.35">
      <c r="A252" t="s">
        <v>996</v>
      </c>
      <c r="B252">
        <v>10000</v>
      </c>
      <c r="C252">
        <v>10000</v>
      </c>
      <c r="D252" s="2">
        <v>45750</v>
      </c>
      <c r="E252" t="s">
        <v>59</v>
      </c>
      <c r="F252" t="s">
        <v>997</v>
      </c>
      <c r="G252" t="s">
        <v>998</v>
      </c>
      <c r="I252">
        <v>1</v>
      </c>
      <c r="J252" t="s">
        <v>183</v>
      </c>
      <c r="K252">
        <v>65</v>
      </c>
      <c r="L252" t="s">
        <v>6054</v>
      </c>
      <c r="M252" t="s">
        <v>340</v>
      </c>
      <c r="N252" t="s">
        <v>3854</v>
      </c>
      <c r="O252">
        <v>375</v>
      </c>
      <c r="R252" s="2">
        <v>45750</v>
      </c>
      <c r="T252">
        <v>8</v>
      </c>
      <c r="U252" s="3">
        <v>3000</v>
      </c>
      <c r="V252" t="s">
        <v>65</v>
      </c>
      <c r="W252" t="s">
        <v>999</v>
      </c>
      <c r="X252">
        <v>0</v>
      </c>
      <c r="Y252" s="3">
        <v>3000</v>
      </c>
      <c r="Z252">
        <v>0</v>
      </c>
      <c r="AA252">
        <v>0</v>
      </c>
      <c r="AB252">
        <v>0</v>
      </c>
      <c r="AC252">
        <v>0</v>
      </c>
      <c r="AF252">
        <v>0</v>
      </c>
      <c r="AO252" t="s">
        <v>1000</v>
      </c>
      <c r="AP252" t="s">
        <v>225</v>
      </c>
      <c r="AQ252" t="s">
        <v>23604</v>
      </c>
      <c r="AS252">
        <v>0</v>
      </c>
      <c r="AT252">
        <v>0</v>
      </c>
      <c r="AU252">
        <v>0</v>
      </c>
      <c r="AV252">
        <v>0</v>
      </c>
      <c r="AW252">
        <v>0</v>
      </c>
      <c r="AX252">
        <v>0</v>
      </c>
      <c r="BB252" t="s">
        <v>63</v>
      </c>
      <c r="BC252" t="s">
        <v>4543</v>
      </c>
      <c r="BD252">
        <v>0</v>
      </c>
      <c r="BF252" t="s">
        <v>225</v>
      </c>
      <c r="BI252" t="s">
        <v>995</v>
      </c>
    </row>
    <row r="253" spans="1:61" x14ac:dyDescent="0.35">
      <c r="A253" t="s">
        <v>1001</v>
      </c>
      <c r="B253">
        <v>10000</v>
      </c>
      <c r="C253">
        <v>10000</v>
      </c>
      <c r="D253" s="2">
        <v>45750</v>
      </c>
      <c r="E253" t="s">
        <v>59</v>
      </c>
      <c r="F253" t="s">
        <v>1002</v>
      </c>
      <c r="G253" t="s">
        <v>719</v>
      </c>
      <c r="I253">
        <v>1</v>
      </c>
      <c r="J253" t="s">
        <v>183</v>
      </c>
      <c r="K253">
        <v>65</v>
      </c>
      <c r="L253" t="s">
        <v>6054</v>
      </c>
      <c r="M253" t="s">
        <v>340</v>
      </c>
      <c r="N253" t="s">
        <v>3854</v>
      </c>
      <c r="O253">
        <v>157</v>
      </c>
      <c r="R253" s="2">
        <v>45750</v>
      </c>
      <c r="T253">
        <v>16</v>
      </c>
      <c r="U253" s="3">
        <v>2512</v>
      </c>
      <c r="V253" t="s">
        <v>65</v>
      </c>
      <c r="W253" t="s">
        <v>1003</v>
      </c>
      <c r="X253">
        <v>0</v>
      </c>
      <c r="Y253" s="3">
        <v>2500</v>
      </c>
      <c r="Z253">
        <v>12</v>
      </c>
      <c r="AA253">
        <v>0</v>
      </c>
      <c r="AB253">
        <v>0</v>
      </c>
      <c r="AC253">
        <v>0</v>
      </c>
      <c r="AF253">
        <v>0</v>
      </c>
      <c r="AO253" t="s">
        <v>1004</v>
      </c>
      <c r="AP253" t="s">
        <v>225</v>
      </c>
      <c r="AQ253" t="s">
        <v>23604</v>
      </c>
      <c r="AS253">
        <v>0</v>
      </c>
      <c r="AT253">
        <v>0</v>
      </c>
      <c r="AU253">
        <v>0</v>
      </c>
      <c r="AV253">
        <v>0</v>
      </c>
      <c r="AW253">
        <v>0</v>
      </c>
      <c r="AX253">
        <v>0</v>
      </c>
      <c r="BB253" t="s">
        <v>63</v>
      </c>
      <c r="BC253" t="s">
        <v>4544</v>
      </c>
      <c r="BD253">
        <v>0</v>
      </c>
      <c r="BF253" t="s">
        <v>225</v>
      </c>
      <c r="BI253" t="s">
        <v>995</v>
      </c>
    </row>
    <row r="254" spans="1:61" x14ac:dyDescent="0.35">
      <c r="A254" t="s">
        <v>1005</v>
      </c>
      <c r="B254">
        <v>10000</v>
      </c>
      <c r="C254">
        <v>10000</v>
      </c>
      <c r="D254" s="2">
        <v>45750</v>
      </c>
      <c r="E254" t="s">
        <v>59</v>
      </c>
      <c r="F254" t="s">
        <v>1006</v>
      </c>
      <c r="G254" t="s">
        <v>998</v>
      </c>
      <c r="I254">
        <v>1</v>
      </c>
      <c r="J254" t="s">
        <v>183</v>
      </c>
      <c r="K254">
        <v>65</v>
      </c>
      <c r="L254" t="s">
        <v>6054</v>
      </c>
      <c r="M254" t="s">
        <v>340</v>
      </c>
      <c r="N254" t="s">
        <v>3854</v>
      </c>
      <c r="O254" s="3">
        <v>1000</v>
      </c>
      <c r="R254" s="2">
        <v>45750</v>
      </c>
      <c r="T254">
        <v>3</v>
      </c>
      <c r="U254" s="3">
        <v>3000</v>
      </c>
      <c r="V254" t="s">
        <v>65</v>
      </c>
      <c r="W254" t="s">
        <v>1007</v>
      </c>
      <c r="X254">
        <v>0</v>
      </c>
      <c r="Y254" s="3">
        <v>3000</v>
      </c>
      <c r="Z254">
        <v>0</v>
      </c>
      <c r="AA254">
        <v>0</v>
      </c>
      <c r="AB254">
        <v>0</v>
      </c>
      <c r="AC254">
        <v>0</v>
      </c>
      <c r="AF254">
        <v>0</v>
      </c>
      <c r="AO254" t="s">
        <v>1008</v>
      </c>
      <c r="AP254" t="s">
        <v>225</v>
      </c>
      <c r="AQ254" t="s">
        <v>23604</v>
      </c>
      <c r="AS254">
        <v>0</v>
      </c>
      <c r="AT254">
        <v>0</v>
      </c>
      <c r="AU254">
        <v>0</v>
      </c>
      <c r="AV254">
        <v>0</v>
      </c>
      <c r="AW254">
        <v>0</v>
      </c>
      <c r="AX254">
        <v>0</v>
      </c>
      <c r="BB254" t="s">
        <v>63</v>
      </c>
      <c r="BC254" t="s">
        <v>4545</v>
      </c>
      <c r="BD254">
        <v>0</v>
      </c>
      <c r="BF254" t="s">
        <v>225</v>
      </c>
      <c r="BI254" t="s">
        <v>1009</v>
      </c>
    </row>
    <row r="255" spans="1:61" x14ac:dyDescent="0.35">
      <c r="A255" t="s">
        <v>1010</v>
      </c>
      <c r="B255">
        <v>10000</v>
      </c>
      <c r="C255">
        <v>10000</v>
      </c>
      <c r="D255" s="2">
        <v>45750</v>
      </c>
      <c r="E255" t="s">
        <v>59</v>
      </c>
      <c r="F255" t="s">
        <v>992</v>
      </c>
      <c r="G255" t="s">
        <v>719</v>
      </c>
      <c r="I255">
        <v>1</v>
      </c>
      <c r="J255" t="s">
        <v>183</v>
      </c>
      <c r="K255">
        <v>65</v>
      </c>
      <c r="L255" t="s">
        <v>6054</v>
      </c>
      <c r="M255" t="s">
        <v>340</v>
      </c>
      <c r="N255" t="s">
        <v>3854</v>
      </c>
      <c r="O255">
        <v>693</v>
      </c>
      <c r="R255" s="2">
        <v>45750</v>
      </c>
      <c r="T255">
        <v>13</v>
      </c>
      <c r="U255" s="3">
        <v>9009</v>
      </c>
      <c r="V255" t="s">
        <v>65</v>
      </c>
      <c r="W255" t="s">
        <v>993</v>
      </c>
      <c r="X255">
        <v>0</v>
      </c>
      <c r="Y255" s="3">
        <v>9000</v>
      </c>
      <c r="Z255">
        <v>9</v>
      </c>
      <c r="AA255">
        <v>0</v>
      </c>
      <c r="AB255">
        <v>0</v>
      </c>
      <c r="AC255">
        <v>0</v>
      </c>
      <c r="AF255">
        <v>0</v>
      </c>
      <c r="AO255" t="s">
        <v>994</v>
      </c>
      <c r="AP255" t="s">
        <v>225</v>
      </c>
      <c r="AQ255" t="s">
        <v>23604</v>
      </c>
      <c r="AS255">
        <v>0</v>
      </c>
      <c r="AT255">
        <v>0</v>
      </c>
      <c r="AU255">
        <v>0</v>
      </c>
      <c r="AV255">
        <v>0</v>
      </c>
      <c r="AW255">
        <v>0</v>
      </c>
      <c r="AX255">
        <v>0</v>
      </c>
      <c r="BB255" t="s">
        <v>63</v>
      </c>
      <c r="BC255" t="s">
        <v>4546</v>
      </c>
      <c r="BD255">
        <v>0</v>
      </c>
      <c r="BF255" t="s">
        <v>225</v>
      </c>
      <c r="BI255" t="s">
        <v>1009</v>
      </c>
    </row>
    <row r="256" spans="1:61" x14ac:dyDescent="0.35">
      <c r="A256" t="s">
        <v>1011</v>
      </c>
      <c r="B256">
        <v>10000</v>
      </c>
      <c r="C256">
        <v>10000</v>
      </c>
      <c r="D256" s="2">
        <v>45750</v>
      </c>
      <c r="E256" t="s">
        <v>59</v>
      </c>
      <c r="F256" t="s">
        <v>997</v>
      </c>
      <c r="G256" t="s">
        <v>998</v>
      </c>
      <c r="I256">
        <v>1</v>
      </c>
      <c r="J256" t="s">
        <v>183</v>
      </c>
      <c r="K256">
        <v>65</v>
      </c>
      <c r="L256" t="s">
        <v>6054</v>
      </c>
      <c r="M256" t="s">
        <v>340</v>
      </c>
      <c r="N256" t="s">
        <v>3854</v>
      </c>
      <c r="O256">
        <v>875</v>
      </c>
      <c r="R256" s="2">
        <v>45750</v>
      </c>
      <c r="T256">
        <v>8</v>
      </c>
      <c r="U256" s="3">
        <v>7000</v>
      </c>
      <c r="V256" t="s">
        <v>65</v>
      </c>
      <c r="W256" t="s">
        <v>999</v>
      </c>
      <c r="X256">
        <v>0</v>
      </c>
      <c r="Y256" s="3">
        <v>7000</v>
      </c>
      <c r="Z256">
        <v>0</v>
      </c>
      <c r="AA256">
        <v>0</v>
      </c>
      <c r="AB256">
        <v>0</v>
      </c>
      <c r="AC256">
        <v>0</v>
      </c>
      <c r="AF256">
        <v>0</v>
      </c>
      <c r="AO256" t="s">
        <v>1000</v>
      </c>
      <c r="AP256" t="s">
        <v>225</v>
      </c>
      <c r="AQ256" t="s">
        <v>23604</v>
      </c>
      <c r="AS256">
        <v>0</v>
      </c>
      <c r="AT256">
        <v>0</v>
      </c>
      <c r="AU256">
        <v>0</v>
      </c>
      <c r="AV256">
        <v>0</v>
      </c>
      <c r="AW256">
        <v>0</v>
      </c>
      <c r="AX256">
        <v>0</v>
      </c>
      <c r="BB256" t="s">
        <v>63</v>
      </c>
      <c r="BC256" t="s">
        <v>4547</v>
      </c>
      <c r="BD256">
        <v>0</v>
      </c>
      <c r="BF256" t="s">
        <v>225</v>
      </c>
      <c r="BI256" t="s">
        <v>1009</v>
      </c>
    </row>
    <row r="257" spans="1:61" x14ac:dyDescent="0.35">
      <c r="A257" t="s">
        <v>1012</v>
      </c>
      <c r="B257">
        <v>10000</v>
      </c>
      <c r="C257">
        <v>10000</v>
      </c>
      <c r="D257" s="2">
        <v>45750</v>
      </c>
      <c r="E257" t="s">
        <v>59</v>
      </c>
      <c r="F257" t="s">
        <v>1002</v>
      </c>
      <c r="G257" t="s">
        <v>719</v>
      </c>
      <c r="I257">
        <v>1</v>
      </c>
      <c r="J257" t="s">
        <v>183</v>
      </c>
      <c r="K257">
        <v>65</v>
      </c>
      <c r="L257" t="s">
        <v>6054</v>
      </c>
      <c r="M257" t="s">
        <v>340</v>
      </c>
      <c r="N257" t="s">
        <v>3854</v>
      </c>
      <c r="O257">
        <v>314</v>
      </c>
      <c r="R257" s="2">
        <v>45750</v>
      </c>
      <c r="T257">
        <v>16</v>
      </c>
      <c r="U257" s="3">
        <v>5024</v>
      </c>
      <c r="V257" t="s">
        <v>65</v>
      </c>
      <c r="W257" t="s">
        <v>1003</v>
      </c>
      <c r="X257">
        <v>0</v>
      </c>
      <c r="Y257" s="3">
        <v>5000</v>
      </c>
      <c r="Z257">
        <v>24</v>
      </c>
      <c r="AA257">
        <v>0</v>
      </c>
      <c r="AB257">
        <v>0</v>
      </c>
      <c r="AC257">
        <v>0</v>
      </c>
      <c r="AF257">
        <v>0</v>
      </c>
      <c r="AO257" t="s">
        <v>1004</v>
      </c>
      <c r="AP257" t="s">
        <v>225</v>
      </c>
      <c r="AQ257" t="s">
        <v>23604</v>
      </c>
      <c r="AS257">
        <v>0</v>
      </c>
      <c r="AT257">
        <v>0</v>
      </c>
      <c r="AU257">
        <v>0</v>
      </c>
      <c r="AV257">
        <v>0</v>
      </c>
      <c r="AW257">
        <v>0</v>
      </c>
      <c r="AX257">
        <v>0</v>
      </c>
      <c r="BB257" t="s">
        <v>63</v>
      </c>
      <c r="BC257" t="s">
        <v>4548</v>
      </c>
      <c r="BD257">
        <v>0</v>
      </c>
      <c r="BF257" t="s">
        <v>225</v>
      </c>
      <c r="BI257" t="s">
        <v>1009</v>
      </c>
    </row>
    <row r="258" spans="1:61" x14ac:dyDescent="0.35">
      <c r="A258" t="s">
        <v>149</v>
      </c>
      <c r="B258">
        <v>10000</v>
      </c>
      <c r="C258">
        <v>30000</v>
      </c>
      <c r="D258" s="2">
        <v>45754</v>
      </c>
      <c r="E258" t="s">
        <v>59</v>
      </c>
      <c r="F258" t="s">
        <v>150</v>
      </c>
      <c r="G258" t="s">
        <v>151</v>
      </c>
      <c r="I258">
        <v>2</v>
      </c>
      <c r="J258" t="s">
        <v>183</v>
      </c>
      <c r="K258">
        <v>96</v>
      </c>
      <c r="L258" t="s">
        <v>6060</v>
      </c>
      <c r="M258" t="s">
        <v>1013</v>
      </c>
      <c r="N258" t="s">
        <v>3861</v>
      </c>
      <c r="O258" s="3">
        <v>152250</v>
      </c>
      <c r="R258" s="2">
        <v>45750</v>
      </c>
      <c r="T258">
        <v>6</v>
      </c>
      <c r="U258" s="3">
        <v>913500</v>
      </c>
      <c r="V258" t="s">
        <v>65</v>
      </c>
      <c r="W258" t="s">
        <v>154</v>
      </c>
      <c r="X258">
        <v>0</v>
      </c>
      <c r="Y258" s="3">
        <v>949776</v>
      </c>
      <c r="Z258" s="3">
        <v>-36276</v>
      </c>
      <c r="AA258">
        <v>0</v>
      </c>
      <c r="AB258">
        <v>0</v>
      </c>
      <c r="AC258">
        <v>0</v>
      </c>
      <c r="AF258">
        <v>0</v>
      </c>
      <c r="AO258" t="s">
        <v>155</v>
      </c>
      <c r="AP258" t="s">
        <v>68</v>
      </c>
      <c r="AQ258" t="s">
        <v>26186</v>
      </c>
      <c r="AS258">
        <v>0</v>
      </c>
      <c r="AT258">
        <v>0</v>
      </c>
      <c r="AU258">
        <v>0</v>
      </c>
      <c r="AV258">
        <v>0</v>
      </c>
      <c r="AW258">
        <v>0</v>
      </c>
      <c r="AX258">
        <v>0</v>
      </c>
      <c r="BB258" t="s">
        <v>63</v>
      </c>
      <c r="BC258" t="s">
        <v>4459</v>
      </c>
      <c r="BD258">
        <v>0</v>
      </c>
      <c r="BF258" t="s">
        <v>68</v>
      </c>
      <c r="BI258" t="s">
        <v>156</v>
      </c>
    </row>
    <row r="259" spans="1:61" x14ac:dyDescent="0.35">
      <c r="A259" t="s">
        <v>1014</v>
      </c>
      <c r="B259">
        <v>10000</v>
      </c>
      <c r="C259">
        <v>10000</v>
      </c>
      <c r="D259" s="2">
        <v>45751</v>
      </c>
      <c r="E259" t="s">
        <v>59</v>
      </c>
      <c r="F259" t="s">
        <v>1015</v>
      </c>
      <c r="G259">
        <v>10620258024</v>
      </c>
      <c r="I259">
        <v>1</v>
      </c>
      <c r="J259" t="s">
        <v>183</v>
      </c>
      <c r="K259">
        <v>79</v>
      </c>
      <c r="L259" t="s">
        <v>6076</v>
      </c>
      <c r="M259" t="s">
        <v>92</v>
      </c>
      <c r="N259" t="s">
        <v>3828</v>
      </c>
      <c r="O259">
        <v>133</v>
      </c>
      <c r="R259" s="2">
        <v>45750</v>
      </c>
      <c r="T259">
        <v>264</v>
      </c>
      <c r="U259" s="3">
        <v>35112</v>
      </c>
      <c r="V259" t="s">
        <v>65</v>
      </c>
      <c r="W259" t="s">
        <v>1016</v>
      </c>
      <c r="X259">
        <v>0</v>
      </c>
      <c r="Y259" s="3">
        <v>20000</v>
      </c>
      <c r="Z259" s="3">
        <v>15112</v>
      </c>
      <c r="AA259">
        <v>0</v>
      </c>
      <c r="AB259">
        <v>0</v>
      </c>
      <c r="AC259">
        <v>0</v>
      </c>
      <c r="AF259">
        <v>0</v>
      </c>
      <c r="AO259" t="s">
        <v>1017</v>
      </c>
      <c r="AP259" t="s">
        <v>108</v>
      </c>
      <c r="AQ259" t="s">
        <v>13404</v>
      </c>
      <c r="AS259">
        <v>0</v>
      </c>
      <c r="AT259">
        <v>0</v>
      </c>
      <c r="AU259">
        <v>0</v>
      </c>
      <c r="AV259">
        <v>0</v>
      </c>
      <c r="AW259">
        <v>0</v>
      </c>
      <c r="AX259">
        <v>0</v>
      </c>
      <c r="BB259" t="s">
        <v>63</v>
      </c>
      <c r="BC259" t="s">
        <v>4549</v>
      </c>
      <c r="BD259">
        <v>0</v>
      </c>
      <c r="BF259" t="s">
        <v>108</v>
      </c>
      <c r="BI259" t="s">
        <v>1018</v>
      </c>
    </row>
    <row r="260" spans="1:61" x14ac:dyDescent="0.35">
      <c r="A260" t="s">
        <v>1014</v>
      </c>
      <c r="B260">
        <v>10000</v>
      </c>
      <c r="C260">
        <v>20000</v>
      </c>
      <c r="D260" s="2">
        <v>45751</v>
      </c>
      <c r="E260" t="s">
        <v>59</v>
      </c>
      <c r="F260" t="s">
        <v>1015</v>
      </c>
      <c r="G260">
        <v>10620258024</v>
      </c>
      <c r="I260">
        <v>2</v>
      </c>
      <c r="J260" t="s">
        <v>183</v>
      </c>
      <c r="K260">
        <v>77</v>
      </c>
      <c r="L260" t="s">
        <v>6043</v>
      </c>
      <c r="M260" t="s">
        <v>192</v>
      </c>
      <c r="N260" t="s">
        <v>3848</v>
      </c>
      <c r="O260">
        <v>416</v>
      </c>
      <c r="R260" s="2">
        <v>45750</v>
      </c>
      <c r="T260">
        <v>77</v>
      </c>
      <c r="U260" s="3">
        <v>32032</v>
      </c>
      <c r="V260" t="s">
        <v>65</v>
      </c>
      <c r="W260" t="s">
        <v>1016</v>
      </c>
      <c r="X260">
        <v>0</v>
      </c>
      <c r="Y260" s="3">
        <v>20000</v>
      </c>
      <c r="Z260" s="3">
        <v>12032</v>
      </c>
      <c r="AA260">
        <v>0</v>
      </c>
      <c r="AB260">
        <v>0</v>
      </c>
      <c r="AC260">
        <v>0</v>
      </c>
      <c r="AF260">
        <v>0</v>
      </c>
      <c r="AO260" t="s">
        <v>1017</v>
      </c>
      <c r="AP260" t="s">
        <v>108</v>
      </c>
      <c r="AQ260" t="s">
        <v>13404</v>
      </c>
      <c r="AS260">
        <v>0</v>
      </c>
      <c r="AT260">
        <v>0</v>
      </c>
      <c r="AU260">
        <v>0</v>
      </c>
      <c r="AV260">
        <v>0</v>
      </c>
      <c r="AW260">
        <v>0</v>
      </c>
      <c r="AX260">
        <v>0</v>
      </c>
      <c r="BB260" t="s">
        <v>63</v>
      </c>
      <c r="BC260" t="s">
        <v>4549</v>
      </c>
      <c r="BD260">
        <v>0</v>
      </c>
      <c r="BF260" t="s">
        <v>108</v>
      </c>
      <c r="BI260" t="s">
        <v>1018</v>
      </c>
    </row>
    <row r="261" spans="1:61" x14ac:dyDescent="0.35">
      <c r="A261" t="s">
        <v>1019</v>
      </c>
      <c r="B261">
        <v>10000</v>
      </c>
      <c r="C261">
        <v>10000</v>
      </c>
      <c r="D261" s="2">
        <v>45751</v>
      </c>
      <c r="E261" t="s">
        <v>59</v>
      </c>
      <c r="F261" t="s">
        <v>1020</v>
      </c>
      <c r="G261" t="s">
        <v>159</v>
      </c>
      <c r="I261">
        <v>1</v>
      </c>
      <c r="J261" t="s">
        <v>183</v>
      </c>
      <c r="K261">
        <v>72</v>
      </c>
      <c r="L261" t="s">
        <v>6056</v>
      </c>
      <c r="M261" t="s">
        <v>869</v>
      </c>
      <c r="N261" t="s">
        <v>3829</v>
      </c>
      <c r="O261" s="3">
        <v>2500</v>
      </c>
      <c r="R261" s="2">
        <v>45750</v>
      </c>
      <c r="T261">
        <v>6</v>
      </c>
      <c r="U261" s="3">
        <v>15000</v>
      </c>
      <c r="V261" t="s">
        <v>65</v>
      </c>
      <c r="W261">
        <v>86090870001</v>
      </c>
      <c r="X261">
        <v>0</v>
      </c>
      <c r="Y261" s="3">
        <v>10000</v>
      </c>
      <c r="Z261" s="3">
        <v>5000</v>
      </c>
      <c r="AA261">
        <v>0</v>
      </c>
      <c r="AB261">
        <v>0</v>
      </c>
      <c r="AC261">
        <v>0</v>
      </c>
      <c r="AF261">
        <v>0</v>
      </c>
      <c r="AO261">
        <v>8609087</v>
      </c>
      <c r="AP261" t="s">
        <v>162</v>
      </c>
      <c r="AQ261" t="s">
        <v>8373</v>
      </c>
      <c r="AS261">
        <v>0</v>
      </c>
      <c r="AT261">
        <v>0</v>
      </c>
      <c r="AU261">
        <v>0</v>
      </c>
      <c r="AV261">
        <v>0</v>
      </c>
      <c r="AW261">
        <v>0</v>
      </c>
      <c r="AX261">
        <v>0</v>
      </c>
      <c r="BB261" t="s">
        <v>63</v>
      </c>
      <c r="BC261" t="s">
        <v>4550</v>
      </c>
      <c r="BD261">
        <v>0</v>
      </c>
      <c r="BF261" t="s">
        <v>162</v>
      </c>
      <c r="BI261" t="s">
        <v>163</v>
      </c>
    </row>
    <row r="262" spans="1:61" x14ac:dyDescent="0.35">
      <c r="A262" t="s">
        <v>1021</v>
      </c>
      <c r="B262">
        <v>10000</v>
      </c>
      <c r="C262">
        <v>10000</v>
      </c>
      <c r="D262" s="2">
        <v>45754</v>
      </c>
      <c r="E262" t="s">
        <v>59</v>
      </c>
      <c r="F262" t="s">
        <v>1022</v>
      </c>
      <c r="G262" t="s">
        <v>167</v>
      </c>
      <c r="I262">
        <v>1</v>
      </c>
      <c r="J262" t="s">
        <v>183</v>
      </c>
      <c r="K262">
        <v>63</v>
      </c>
      <c r="L262" t="s">
        <v>6051</v>
      </c>
      <c r="M262" t="s">
        <v>136</v>
      </c>
      <c r="N262" t="s">
        <v>3850</v>
      </c>
      <c r="O262" s="3">
        <v>5000</v>
      </c>
      <c r="R262" s="2">
        <v>45750</v>
      </c>
      <c r="T262">
        <v>60</v>
      </c>
      <c r="U262" s="3">
        <v>300000</v>
      </c>
      <c r="V262" t="s">
        <v>65</v>
      </c>
      <c r="W262" t="s">
        <v>1023</v>
      </c>
      <c r="X262">
        <v>0</v>
      </c>
      <c r="Y262" s="3">
        <v>300000</v>
      </c>
      <c r="Z262">
        <v>0</v>
      </c>
      <c r="AA262">
        <v>0</v>
      </c>
      <c r="AB262">
        <v>0</v>
      </c>
      <c r="AC262">
        <v>0</v>
      </c>
      <c r="AF262">
        <v>0</v>
      </c>
      <c r="AO262" t="s">
        <v>1024</v>
      </c>
      <c r="AP262" t="s">
        <v>170</v>
      </c>
      <c r="AQ262" t="s">
        <v>21526</v>
      </c>
      <c r="AS262">
        <v>0</v>
      </c>
      <c r="AT262">
        <v>0</v>
      </c>
      <c r="AU262">
        <v>0</v>
      </c>
      <c r="AV262">
        <v>0</v>
      </c>
      <c r="AW262">
        <v>0</v>
      </c>
      <c r="AX262">
        <v>0</v>
      </c>
      <c r="BB262" t="s">
        <v>63</v>
      </c>
      <c r="BC262" t="s">
        <v>4551</v>
      </c>
      <c r="BD262">
        <v>0</v>
      </c>
      <c r="BF262" t="s">
        <v>170</v>
      </c>
      <c r="BI262" t="s">
        <v>1025</v>
      </c>
    </row>
    <row r="263" spans="1:61" x14ac:dyDescent="0.35">
      <c r="A263" t="s">
        <v>1026</v>
      </c>
      <c r="B263">
        <v>10000</v>
      </c>
      <c r="C263">
        <v>10000</v>
      </c>
      <c r="D263" s="2">
        <v>45751</v>
      </c>
      <c r="E263" t="s">
        <v>59</v>
      </c>
      <c r="F263" t="s">
        <v>451</v>
      </c>
      <c r="G263">
        <v>8613409</v>
      </c>
      <c r="I263">
        <v>1</v>
      </c>
      <c r="J263" t="s">
        <v>183</v>
      </c>
      <c r="K263">
        <v>63</v>
      </c>
      <c r="L263" t="s">
        <v>6051</v>
      </c>
      <c r="M263" t="s">
        <v>136</v>
      </c>
      <c r="N263" t="s">
        <v>3850</v>
      </c>
      <c r="O263" s="3">
        <v>1760</v>
      </c>
      <c r="R263" s="2">
        <v>45750</v>
      </c>
      <c r="T263">
        <v>75</v>
      </c>
      <c r="U263" s="3">
        <v>132000</v>
      </c>
      <c r="V263" t="s">
        <v>65</v>
      </c>
      <c r="W263" t="s">
        <v>962</v>
      </c>
      <c r="X263">
        <v>0</v>
      </c>
      <c r="Y263" s="3">
        <v>132000</v>
      </c>
      <c r="Z263">
        <v>0</v>
      </c>
      <c r="AA263">
        <v>0</v>
      </c>
      <c r="AB263">
        <v>0</v>
      </c>
      <c r="AC263">
        <v>0</v>
      </c>
      <c r="AF263">
        <v>0</v>
      </c>
      <c r="AO263" t="s">
        <v>963</v>
      </c>
      <c r="AP263" t="s">
        <v>170</v>
      </c>
      <c r="AQ263" t="s">
        <v>21526</v>
      </c>
      <c r="AS263">
        <v>0</v>
      </c>
      <c r="AT263">
        <v>0</v>
      </c>
      <c r="AU263">
        <v>0</v>
      </c>
      <c r="AV263">
        <v>0</v>
      </c>
      <c r="AW263">
        <v>0</v>
      </c>
      <c r="AX263">
        <v>0</v>
      </c>
      <c r="BB263" t="s">
        <v>63</v>
      </c>
      <c r="BC263" t="s">
        <v>4552</v>
      </c>
      <c r="BD263">
        <v>0</v>
      </c>
      <c r="BF263" t="s">
        <v>170</v>
      </c>
      <c r="BI263" t="s">
        <v>1027</v>
      </c>
    </row>
    <row r="264" spans="1:61" x14ac:dyDescent="0.35">
      <c r="A264" t="s">
        <v>1028</v>
      </c>
      <c r="B264">
        <v>10000</v>
      </c>
      <c r="C264">
        <v>10000</v>
      </c>
      <c r="D264" s="2">
        <v>45754</v>
      </c>
      <c r="E264" t="s">
        <v>59</v>
      </c>
      <c r="F264" t="s">
        <v>1022</v>
      </c>
      <c r="G264">
        <v>8613409</v>
      </c>
      <c r="I264">
        <v>1</v>
      </c>
      <c r="J264" t="s">
        <v>183</v>
      </c>
      <c r="K264">
        <v>63</v>
      </c>
      <c r="L264" t="s">
        <v>6051</v>
      </c>
      <c r="M264" t="s">
        <v>136</v>
      </c>
      <c r="N264" t="s">
        <v>3850</v>
      </c>
      <c r="O264" s="3">
        <v>1334</v>
      </c>
      <c r="R264" s="2">
        <v>45750</v>
      </c>
      <c r="T264">
        <v>60</v>
      </c>
      <c r="U264" s="3">
        <v>80040</v>
      </c>
      <c r="V264" t="s">
        <v>65</v>
      </c>
      <c r="W264" t="s">
        <v>1029</v>
      </c>
      <c r="X264">
        <v>0</v>
      </c>
      <c r="Y264" s="3">
        <v>80000</v>
      </c>
      <c r="Z264">
        <v>40</v>
      </c>
      <c r="AA264">
        <v>0</v>
      </c>
      <c r="AB264">
        <v>0</v>
      </c>
      <c r="AC264">
        <v>0</v>
      </c>
      <c r="AF264">
        <v>0</v>
      </c>
      <c r="AO264" t="s">
        <v>1030</v>
      </c>
      <c r="AP264" t="s">
        <v>170</v>
      </c>
      <c r="AQ264" t="s">
        <v>21526</v>
      </c>
      <c r="AS264">
        <v>0</v>
      </c>
      <c r="AT264">
        <v>0</v>
      </c>
      <c r="AU264">
        <v>0</v>
      </c>
      <c r="AV264">
        <v>0</v>
      </c>
      <c r="AW264">
        <v>0</v>
      </c>
      <c r="AX264">
        <v>0</v>
      </c>
      <c r="BB264" t="s">
        <v>63</v>
      </c>
      <c r="BC264" t="s">
        <v>4553</v>
      </c>
      <c r="BD264">
        <v>0</v>
      </c>
      <c r="BF264" t="s">
        <v>170</v>
      </c>
      <c r="BI264" t="s">
        <v>1031</v>
      </c>
    </row>
    <row r="265" spans="1:61" x14ac:dyDescent="0.35">
      <c r="A265" t="s">
        <v>1032</v>
      </c>
      <c r="B265">
        <v>10000</v>
      </c>
      <c r="C265">
        <v>10000</v>
      </c>
      <c r="D265" s="2">
        <v>45755</v>
      </c>
      <c r="E265" t="s">
        <v>59</v>
      </c>
      <c r="F265" t="s">
        <v>1033</v>
      </c>
      <c r="G265" t="s">
        <v>1034</v>
      </c>
      <c r="I265">
        <v>1</v>
      </c>
      <c r="J265" t="s">
        <v>183</v>
      </c>
      <c r="K265">
        <v>79</v>
      </c>
      <c r="L265" t="s">
        <v>6076</v>
      </c>
      <c r="M265" t="s">
        <v>92</v>
      </c>
      <c r="N265" t="s">
        <v>3828</v>
      </c>
      <c r="O265">
        <v>500</v>
      </c>
      <c r="R265" s="2">
        <v>45750</v>
      </c>
      <c r="T265">
        <v>250</v>
      </c>
      <c r="U265" s="3">
        <v>125000</v>
      </c>
      <c r="V265" t="s">
        <v>65</v>
      </c>
      <c r="W265" t="s">
        <v>1035</v>
      </c>
      <c r="X265">
        <v>0</v>
      </c>
      <c r="Y265" s="3">
        <v>100000</v>
      </c>
      <c r="Z265" s="3">
        <v>25000</v>
      </c>
      <c r="AA265">
        <v>0</v>
      </c>
      <c r="AB265">
        <v>0</v>
      </c>
      <c r="AC265">
        <v>0</v>
      </c>
      <c r="AF265">
        <v>0</v>
      </c>
      <c r="AO265" t="s">
        <v>1036</v>
      </c>
      <c r="AP265" t="s">
        <v>1037</v>
      </c>
      <c r="AQ265" t="s">
        <v>15996</v>
      </c>
      <c r="AS265">
        <v>0</v>
      </c>
      <c r="AT265">
        <v>0</v>
      </c>
      <c r="AU265">
        <v>0</v>
      </c>
      <c r="AV265">
        <v>0</v>
      </c>
      <c r="AW265">
        <v>0</v>
      </c>
      <c r="AX265">
        <v>0</v>
      </c>
      <c r="BB265" t="s">
        <v>63</v>
      </c>
      <c r="BC265" t="s">
        <v>4554</v>
      </c>
      <c r="BD265">
        <v>0</v>
      </c>
      <c r="BF265" t="s">
        <v>1037</v>
      </c>
      <c r="BI265" t="s">
        <v>1038</v>
      </c>
    </row>
    <row r="266" spans="1:61" x14ac:dyDescent="0.35">
      <c r="A266" t="s">
        <v>1039</v>
      </c>
      <c r="B266">
        <v>10000</v>
      </c>
      <c r="C266">
        <v>10000</v>
      </c>
      <c r="D266" s="2">
        <v>45750</v>
      </c>
      <c r="E266" t="s">
        <v>59</v>
      </c>
      <c r="F266" t="s">
        <v>1040</v>
      </c>
      <c r="G266" t="s">
        <v>1041</v>
      </c>
      <c r="I266">
        <v>1</v>
      </c>
      <c r="J266" t="s">
        <v>183</v>
      </c>
      <c r="K266">
        <v>61</v>
      </c>
      <c r="L266" t="s">
        <v>6046</v>
      </c>
      <c r="M266" t="s">
        <v>209</v>
      </c>
      <c r="N266" t="s">
        <v>3802</v>
      </c>
      <c r="O266">
        <v>200</v>
      </c>
      <c r="R266" s="2">
        <v>45750</v>
      </c>
      <c r="T266">
        <v>1</v>
      </c>
      <c r="U266">
        <v>200</v>
      </c>
      <c r="V266" t="s">
        <v>65</v>
      </c>
      <c r="W266">
        <v>107335250001</v>
      </c>
      <c r="X266">
        <v>0</v>
      </c>
      <c r="Y266">
        <v>200</v>
      </c>
      <c r="Z266">
        <v>0</v>
      </c>
      <c r="AA266">
        <v>0</v>
      </c>
      <c r="AB266">
        <v>0</v>
      </c>
      <c r="AC266">
        <v>0</v>
      </c>
      <c r="AF266">
        <v>0</v>
      </c>
      <c r="AO266">
        <v>10733525</v>
      </c>
      <c r="AP266" t="s">
        <v>282</v>
      </c>
      <c r="AQ266" t="s">
        <v>14518</v>
      </c>
      <c r="AS266">
        <v>0</v>
      </c>
      <c r="AT266">
        <v>0</v>
      </c>
      <c r="AU266">
        <v>0</v>
      </c>
      <c r="AV266">
        <v>0</v>
      </c>
      <c r="AW266">
        <v>0</v>
      </c>
      <c r="AX266">
        <v>0</v>
      </c>
      <c r="BB266" t="s">
        <v>63</v>
      </c>
      <c r="BC266" t="s">
        <v>4555</v>
      </c>
      <c r="BD266">
        <v>0</v>
      </c>
      <c r="BF266" t="s">
        <v>282</v>
      </c>
      <c r="BI266" t="s">
        <v>1042</v>
      </c>
    </row>
    <row r="267" spans="1:61" x14ac:dyDescent="0.35">
      <c r="A267" t="s">
        <v>1043</v>
      </c>
      <c r="B267">
        <v>10000</v>
      </c>
      <c r="C267">
        <v>20000</v>
      </c>
      <c r="D267" s="2">
        <v>45751</v>
      </c>
      <c r="E267" t="s">
        <v>59</v>
      </c>
      <c r="F267" t="s">
        <v>1044</v>
      </c>
      <c r="G267" t="s">
        <v>1045</v>
      </c>
      <c r="I267">
        <v>1</v>
      </c>
      <c r="J267" t="s">
        <v>183</v>
      </c>
      <c r="K267">
        <v>72</v>
      </c>
      <c r="L267" t="s">
        <v>6056</v>
      </c>
      <c r="M267" t="s">
        <v>869</v>
      </c>
      <c r="N267" t="s">
        <v>3829</v>
      </c>
      <c r="O267" s="3">
        <v>2000</v>
      </c>
      <c r="R267" s="2">
        <v>45750</v>
      </c>
      <c r="T267">
        <v>4</v>
      </c>
      <c r="U267" s="3">
        <v>8000</v>
      </c>
      <c r="V267" t="s">
        <v>65</v>
      </c>
      <c r="W267" t="s">
        <v>1046</v>
      </c>
      <c r="X267">
        <v>0</v>
      </c>
      <c r="Y267" s="3">
        <v>5000</v>
      </c>
      <c r="Z267" s="3">
        <v>3000</v>
      </c>
      <c r="AA267">
        <v>0</v>
      </c>
      <c r="AB267">
        <v>0</v>
      </c>
      <c r="AC267">
        <v>0</v>
      </c>
      <c r="AF267">
        <v>0</v>
      </c>
      <c r="AO267" t="s">
        <v>1047</v>
      </c>
      <c r="AP267" t="s">
        <v>1048</v>
      </c>
      <c r="AQ267" t="s">
        <v>13477</v>
      </c>
      <c r="AS267">
        <v>0</v>
      </c>
      <c r="AT267">
        <v>0</v>
      </c>
      <c r="AU267">
        <v>0</v>
      </c>
      <c r="AV267">
        <v>0</v>
      </c>
      <c r="AW267">
        <v>0</v>
      </c>
      <c r="AX267">
        <v>0</v>
      </c>
      <c r="BB267" t="s">
        <v>63</v>
      </c>
      <c r="BC267" t="s">
        <v>4556</v>
      </c>
      <c r="BD267">
        <v>0</v>
      </c>
      <c r="BF267" t="s">
        <v>1048</v>
      </c>
      <c r="BI267" t="s">
        <v>1049</v>
      </c>
    </row>
    <row r="268" spans="1:61" x14ac:dyDescent="0.35">
      <c r="A268" t="s">
        <v>606</v>
      </c>
      <c r="B268">
        <v>10000</v>
      </c>
      <c r="C268">
        <v>20000</v>
      </c>
      <c r="D268" s="2">
        <v>45750</v>
      </c>
      <c r="E268" t="s">
        <v>59</v>
      </c>
      <c r="F268" s="4">
        <v>0.42402777777777778</v>
      </c>
      <c r="G268" t="s">
        <v>607</v>
      </c>
      <c r="I268">
        <v>2</v>
      </c>
      <c r="J268" t="s">
        <v>183</v>
      </c>
      <c r="K268">
        <v>82</v>
      </c>
      <c r="L268" t="s">
        <v>6055</v>
      </c>
      <c r="M268" t="s">
        <v>352</v>
      </c>
      <c r="N268" t="s">
        <v>3798</v>
      </c>
      <c r="O268" s="3">
        <v>1072</v>
      </c>
      <c r="R268" s="2">
        <v>45750</v>
      </c>
      <c r="T268">
        <v>56</v>
      </c>
      <c r="U268" s="3">
        <v>60032</v>
      </c>
      <c r="V268" t="s">
        <v>65</v>
      </c>
      <c r="W268" t="s">
        <v>609</v>
      </c>
      <c r="X268">
        <v>0</v>
      </c>
      <c r="Y268" s="3">
        <v>50000</v>
      </c>
      <c r="Z268" s="3">
        <v>10032</v>
      </c>
      <c r="AA268">
        <v>0</v>
      </c>
      <c r="AB268">
        <v>0</v>
      </c>
      <c r="AC268">
        <v>0</v>
      </c>
      <c r="AF268">
        <v>0</v>
      </c>
      <c r="AO268" t="s">
        <v>610</v>
      </c>
      <c r="AP268" t="s">
        <v>611</v>
      </c>
      <c r="AQ268" t="s">
        <v>10435</v>
      </c>
      <c r="AS268">
        <v>0</v>
      </c>
      <c r="AT268">
        <v>0</v>
      </c>
      <c r="AU268">
        <v>0</v>
      </c>
      <c r="AV268">
        <v>0</v>
      </c>
      <c r="AW268">
        <v>0</v>
      </c>
      <c r="AX268">
        <v>0</v>
      </c>
      <c r="BB268" t="s">
        <v>63</v>
      </c>
      <c r="BC268" t="s">
        <v>4499</v>
      </c>
      <c r="BD268">
        <v>0</v>
      </c>
      <c r="BF268" t="s">
        <v>611</v>
      </c>
      <c r="BI268" t="s">
        <v>612</v>
      </c>
    </row>
    <row r="269" spans="1:61" x14ac:dyDescent="0.35">
      <c r="A269" t="s">
        <v>1050</v>
      </c>
      <c r="B269">
        <v>10000</v>
      </c>
      <c r="C269">
        <v>10000</v>
      </c>
      <c r="D269" s="2">
        <v>45751</v>
      </c>
      <c r="E269" t="s">
        <v>59</v>
      </c>
      <c r="F269" s="4">
        <v>0.48216435185185186</v>
      </c>
      <c r="G269" t="s">
        <v>1051</v>
      </c>
      <c r="I269">
        <v>1</v>
      </c>
      <c r="J269" t="s">
        <v>183</v>
      </c>
      <c r="K269">
        <v>22</v>
      </c>
      <c r="L269" t="s">
        <v>6063</v>
      </c>
      <c r="M269" t="s">
        <v>685</v>
      </c>
      <c r="N269" t="s">
        <v>3805</v>
      </c>
      <c r="O269" s="3">
        <v>2000</v>
      </c>
      <c r="R269" s="2">
        <v>45750</v>
      </c>
      <c r="T269">
        <v>1</v>
      </c>
      <c r="U269" s="3">
        <v>2000</v>
      </c>
      <c r="V269" t="s">
        <v>65</v>
      </c>
      <c r="W269" t="s">
        <v>1052</v>
      </c>
      <c r="X269">
        <v>0</v>
      </c>
      <c r="Y269" s="3">
        <v>2000</v>
      </c>
      <c r="Z269">
        <v>0</v>
      </c>
      <c r="AA269">
        <v>0</v>
      </c>
      <c r="AB269">
        <v>0</v>
      </c>
      <c r="AC269">
        <v>0</v>
      </c>
      <c r="AF269">
        <v>0</v>
      </c>
      <c r="AO269" t="s">
        <v>1053</v>
      </c>
      <c r="AP269" t="s">
        <v>465</v>
      </c>
      <c r="AQ269" t="s">
        <v>15009</v>
      </c>
      <c r="AS269">
        <v>0</v>
      </c>
      <c r="AT269">
        <v>0</v>
      </c>
      <c r="AU269">
        <v>0</v>
      </c>
      <c r="AV269">
        <v>0</v>
      </c>
      <c r="AW269">
        <v>0</v>
      </c>
      <c r="AX269">
        <v>0</v>
      </c>
      <c r="BB269" t="s">
        <v>63</v>
      </c>
      <c r="BC269" t="s">
        <v>4557</v>
      </c>
      <c r="BD269">
        <v>0</v>
      </c>
      <c r="BF269" t="s">
        <v>465</v>
      </c>
      <c r="BI269" t="s">
        <v>1054</v>
      </c>
    </row>
    <row r="270" spans="1:61" x14ac:dyDescent="0.35">
      <c r="A270" t="s">
        <v>1055</v>
      </c>
      <c r="B270">
        <v>10000</v>
      </c>
      <c r="C270">
        <v>10000</v>
      </c>
      <c r="D270" s="2">
        <v>45751</v>
      </c>
      <c r="E270" t="s">
        <v>59</v>
      </c>
      <c r="F270" t="s">
        <v>583</v>
      </c>
      <c r="G270" t="s">
        <v>1056</v>
      </c>
      <c r="I270">
        <v>1</v>
      </c>
      <c r="J270" t="s">
        <v>183</v>
      </c>
      <c r="K270">
        <v>63</v>
      </c>
      <c r="L270" t="s">
        <v>6051</v>
      </c>
      <c r="M270" t="s">
        <v>136</v>
      </c>
      <c r="N270" t="s">
        <v>3850</v>
      </c>
      <c r="O270">
        <v>200</v>
      </c>
      <c r="R270" s="2">
        <v>45750</v>
      </c>
      <c r="T270">
        <v>60</v>
      </c>
      <c r="U270" s="3">
        <v>12020</v>
      </c>
      <c r="V270" t="s">
        <v>65</v>
      </c>
      <c r="W270" t="s">
        <v>1057</v>
      </c>
      <c r="X270">
        <v>0</v>
      </c>
      <c r="Y270" s="3">
        <v>12000</v>
      </c>
      <c r="Z270">
        <v>20</v>
      </c>
      <c r="AA270">
        <v>0</v>
      </c>
      <c r="AB270">
        <v>0</v>
      </c>
      <c r="AC270">
        <v>0</v>
      </c>
      <c r="AF270">
        <v>0</v>
      </c>
      <c r="AO270" t="s">
        <v>1058</v>
      </c>
      <c r="AP270" t="s">
        <v>139</v>
      </c>
      <c r="AQ270" t="s">
        <v>16963</v>
      </c>
      <c r="AS270">
        <v>0</v>
      </c>
      <c r="AT270">
        <v>0</v>
      </c>
      <c r="AU270">
        <v>0</v>
      </c>
      <c r="AV270">
        <v>0</v>
      </c>
      <c r="AW270">
        <v>0</v>
      </c>
      <c r="AX270">
        <v>0</v>
      </c>
      <c r="BB270" t="s">
        <v>63</v>
      </c>
      <c r="BC270" t="s">
        <v>4558</v>
      </c>
      <c r="BD270">
        <v>0</v>
      </c>
      <c r="BF270" t="s">
        <v>139</v>
      </c>
      <c r="BI270" t="s">
        <v>1059</v>
      </c>
    </row>
    <row r="271" spans="1:61" x14ac:dyDescent="0.35">
      <c r="A271" t="s">
        <v>1055</v>
      </c>
      <c r="B271">
        <v>20000</v>
      </c>
      <c r="C271">
        <v>10000</v>
      </c>
      <c r="D271" s="2">
        <v>45751</v>
      </c>
      <c r="E271" t="s">
        <v>59</v>
      </c>
      <c r="F271" t="s">
        <v>583</v>
      </c>
      <c r="G271" t="s">
        <v>1056</v>
      </c>
      <c r="I271">
        <v>1</v>
      </c>
      <c r="J271" t="s">
        <v>183</v>
      </c>
      <c r="K271">
        <v>63</v>
      </c>
      <c r="L271" t="s">
        <v>6051</v>
      </c>
      <c r="M271" t="s">
        <v>136</v>
      </c>
      <c r="N271" t="s">
        <v>3850</v>
      </c>
      <c r="O271" s="3">
        <v>2267</v>
      </c>
      <c r="R271" s="2">
        <v>45750</v>
      </c>
      <c r="T271">
        <v>60</v>
      </c>
      <c r="U271" s="3">
        <v>136000</v>
      </c>
      <c r="V271" t="s">
        <v>65</v>
      </c>
      <c r="W271" t="s">
        <v>1057</v>
      </c>
      <c r="X271">
        <v>0</v>
      </c>
      <c r="Y271" s="3">
        <v>136000</v>
      </c>
      <c r="Z271">
        <v>0</v>
      </c>
      <c r="AA271">
        <v>0</v>
      </c>
      <c r="AB271">
        <v>0</v>
      </c>
      <c r="AC271">
        <v>0</v>
      </c>
      <c r="AF271">
        <v>0</v>
      </c>
      <c r="AO271" t="s">
        <v>1058</v>
      </c>
      <c r="AP271" t="s">
        <v>139</v>
      </c>
      <c r="AQ271" t="s">
        <v>16963</v>
      </c>
      <c r="AS271">
        <v>0</v>
      </c>
      <c r="AT271">
        <v>0</v>
      </c>
      <c r="AU271">
        <v>0</v>
      </c>
      <c r="AV271">
        <v>0</v>
      </c>
      <c r="AW271">
        <v>0</v>
      </c>
      <c r="AX271">
        <v>0</v>
      </c>
      <c r="BB271" t="s">
        <v>63</v>
      </c>
      <c r="BC271" t="s">
        <v>4558</v>
      </c>
      <c r="BD271">
        <v>0</v>
      </c>
      <c r="BF271" t="s">
        <v>139</v>
      </c>
      <c r="BI271" t="s">
        <v>1059</v>
      </c>
    </row>
    <row r="272" spans="1:61" x14ac:dyDescent="0.35">
      <c r="A272" t="s">
        <v>1060</v>
      </c>
      <c r="B272">
        <v>10000</v>
      </c>
      <c r="C272">
        <v>10000</v>
      </c>
      <c r="D272" s="2">
        <v>45751</v>
      </c>
      <c r="E272" t="s">
        <v>59</v>
      </c>
      <c r="F272" t="s">
        <v>583</v>
      </c>
      <c r="G272" t="s">
        <v>1056</v>
      </c>
      <c r="I272">
        <v>1</v>
      </c>
      <c r="J272" t="s">
        <v>183</v>
      </c>
      <c r="K272">
        <v>63</v>
      </c>
      <c r="L272" t="s">
        <v>6051</v>
      </c>
      <c r="M272" t="s">
        <v>136</v>
      </c>
      <c r="N272" t="s">
        <v>3850</v>
      </c>
      <c r="O272">
        <v>4</v>
      </c>
      <c r="R272" s="2">
        <v>45750</v>
      </c>
      <c r="T272">
        <v>60</v>
      </c>
      <c r="U272">
        <v>240</v>
      </c>
      <c r="V272" t="s">
        <v>65</v>
      </c>
      <c r="W272" t="s">
        <v>1057</v>
      </c>
      <c r="X272">
        <v>0</v>
      </c>
      <c r="Y272">
        <v>182</v>
      </c>
      <c r="Z272">
        <v>58</v>
      </c>
      <c r="AA272">
        <v>0</v>
      </c>
      <c r="AB272">
        <v>0</v>
      </c>
      <c r="AC272">
        <v>0</v>
      </c>
      <c r="AF272">
        <v>0</v>
      </c>
      <c r="AO272" t="s">
        <v>1058</v>
      </c>
      <c r="AP272" t="s">
        <v>139</v>
      </c>
      <c r="AQ272" t="s">
        <v>16963</v>
      </c>
      <c r="AS272">
        <v>0</v>
      </c>
      <c r="AT272">
        <v>0</v>
      </c>
      <c r="AU272">
        <v>0</v>
      </c>
      <c r="AV272">
        <v>0</v>
      </c>
      <c r="AW272">
        <v>0</v>
      </c>
      <c r="AX272">
        <v>0</v>
      </c>
      <c r="BB272" t="s">
        <v>63</v>
      </c>
      <c r="BC272" t="s">
        <v>4559</v>
      </c>
      <c r="BD272">
        <v>0</v>
      </c>
      <c r="BF272" t="s">
        <v>139</v>
      </c>
      <c r="BI272" t="s">
        <v>1061</v>
      </c>
    </row>
    <row r="273" spans="1:61" x14ac:dyDescent="0.35">
      <c r="A273" t="s">
        <v>4265</v>
      </c>
      <c r="B273">
        <v>10000</v>
      </c>
      <c r="C273">
        <v>10000</v>
      </c>
      <c r="D273" s="2">
        <v>45777</v>
      </c>
      <c r="E273" t="s">
        <v>59</v>
      </c>
      <c r="F273" t="s">
        <v>4266</v>
      </c>
      <c r="G273" t="s">
        <v>4157</v>
      </c>
      <c r="I273">
        <v>1</v>
      </c>
      <c r="J273" t="s">
        <v>183</v>
      </c>
      <c r="K273">
        <v>88</v>
      </c>
      <c r="L273" t="s">
        <v>6058</v>
      </c>
      <c r="M273" t="s">
        <v>144</v>
      </c>
      <c r="N273" t="s">
        <v>3855</v>
      </c>
      <c r="O273">
        <v>500</v>
      </c>
      <c r="R273" s="2">
        <v>45750</v>
      </c>
      <c r="T273">
        <v>1</v>
      </c>
      <c r="U273">
        <v>500</v>
      </c>
      <c r="V273" t="s">
        <v>65</v>
      </c>
      <c r="W273" t="s">
        <v>4267</v>
      </c>
      <c r="X273">
        <v>0</v>
      </c>
      <c r="Y273">
        <v>500</v>
      </c>
      <c r="Z273">
        <v>0</v>
      </c>
      <c r="AA273">
        <v>0</v>
      </c>
      <c r="AB273">
        <v>0</v>
      </c>
      <c r="AC273">
        <v>0</v>
      </c>
      <c r="AF273">
        <v>0</v>
      </c>
      <c r="AO273" t="s">
        <v>4268</v>
      </c>
      <c r="AP273" t="s">
        <v>282</v>
      </c>
      <c r="AQ273" t="s">
        <v>14518</v>
      </c>
      <c r="AS273">
        <v>0</v>
      </c>
      <c r="AT273">
        <v>0</v>
      </c>
      <c r="AU273">
        <v>0</v>
      </c>
      <c r="AV273">
        <v>0</v>
      </c>
      <c r="AW273">
        <v>0</v>
      </c>
      <c r="AX273">
        <v>0</v>
      </c>
      <c r="BB273" t="s">
        <v>63</v>
      </c>
      <c r="BC273" t="s">
        <v>4269</v>
      </c>
      <c r="BD273">
        <v>0</v>
      </c>
      <c r="BF273" t="s">
        <v>282</v>
      </c>
      <c r="BI273" t="s">
        <v>4161</v>
      </c>
    </row>
    <row r="274" spans="1:61" x14ac:dyDescent="0.35">
      <c r="A274" t="s">
        <v>4155</v>
      </c>
      <c r="B274">
        <v>10000</v>
      </c>
      <c r="C274">
        <v>10000</v>
      </c>
      <c r="D274" s="2">
        <v>45777</v>
      </c>
      <c r="E274" t="s">
        <v>59</v>
      </c>
      <c r="F274" t="s">
        <v>4156</v>
      </c>
      <c r="G274" t="s">
        <v>4157</v>
      </c>
      <c r="I274">
        <v>1</v>
      </c>
      <c r="J274" t="s">
        <v>183</v>
      </c>
      <c r="K274">
        <v>88</v>
      </c>
      <c r="L274" t="s">
        <v>6058</v>
      </c>
      <c r="M274" t="s">
        <v>144</v>
      </c>
      <c r="N274" t="s">
        <v>3855</v>
      </c>
      <c r="O274" s="3">
        <v>1000</v>
      </c>
      <c r="R274" s="2">
        <v>45750</v>
      </c>
      <c r="T274">
        <v>1</v>
      </c>
      <c r="U274" s="3">
        <v>1000</v>
      </c>
      <c r="V274" t="s">
        <v>65</v>
      </c>
      <c r="W274" t="s">
        <v>4159</v>
      </c>
      <c r="X274">
        <v>0</v>
      </c>
      <c r="Y274" s="3">
        <v>1000</v>
      </c>
      <c r="Z274">
        <v>0</v>
      </c>
      <c r="AA274">
        <v>0</v>
      </c>
      <c r="AB274">
        <v>0</v>
      </c>
      <c r="AC274">
        <v>0</v>
      </c>
      <c r="AF274">
        <v>0</v>
      </c>
      <c r="AO274" t="s">
        <v>4160</v>
      </c>
      <c r="AP274" t="s">
        <v>282</v>
      </c>
      <c r="AQ274" t="s">
        <v>14518</v>
      </c>
      <c r="AS274">
        <v>0</v>
      </c>
      <c r="AT274">
        <v>0</v>
      </c>
      <c r="AU274">
        <v>0</v>
      </c>
      <c r="AV274">
        <v>0</v>
      </c>
      <c r="AW274">
        <v>0</v>
      </c>
      <c r="AX274">
        <v>0</v>
      </c>
      <c r="BB274" t="s">
        <v>63</v>
      </c>
      <c r="BC274" t="s">
        <v>6288</v>
      </c>
      <c r="BD274">
        <v>0</v>
      </c>
      <c r="BF274" t="s">
        <v>282</v>
      </c>
      <c r="BI274" t="s">
        <v>4161</v>
      </c>
    </row>
    <row r="275" spans="1:61" x14ac:dyDescent="0.35">
      <c r="A275" t="s">
        <v>1161</v>
      </c>
      <c r="B275">
        <v>10000</v>
      </c>
      <c r="C275">
        <v>20000</v>
      </c>
      <c r="D275" s="2">
        <v>45754</v>
      </c>
      <c r="E275" t="s">
        <v>116</v>
      </c>
      <c r="F275" t="s">
        <v>1162</v>
      </c>
      <c r="G275" t="s">
        <v>858</v>
      </c>
      <c r="H275" t="s">
        <v>1163</v>
      </c>
      <c r="I275">
        <v>1</v>
      </c>
      <c r="J275" t="s">
        <v>63</v>
      </c>
      <c r="K275">
        <v>94</v>
      </c>
      <c r="L275" t="s">
        <v>6050</v>
      </c>
      <c r="M275" t="s">
        <v>81</v>
      </c>
      <c r="N275" t="s">
        <v>3825</v>
      </c>
      <c r="O275" s="3">
        <v>3334</v>
      </c>
      <c r="R275" s="2">
        <v>45751</v>
      </c>
      <c r="T275">
        <v>6</v>
      </c>
      <c r="U275" s="3">
        <v>20004</v>
      </c>
      <c r="V275" t="s">
        <v>65</v>
      </c>
      <c r="W275" t="s">
        <v>1164</v>
      </c>
      <c r="X275">
        <v>0</v>
      </c>
      <c r="Y275">
        <v>0</v>
      </c>
      <c r="Z275">
        <v>0</v>
      </c>
      <c r="AA275">
        <v>0</v>
      </c>
      <c r="AB275">
        <v>0</v>
      </c>
      <c r="AC275">
        <v>0</v>
      </c>
      <c r="AF275">
        <v>0</v>
      </c>
      <c r="AJ275" t="s">
        <v>63</v>
      </c>
      <c r="AK275">
        <v>0</v>
      </c>
      <c r="AL275" t="s">
        <v>63</v>
      </c>
      <c r="AO275" t="s">
        <v>1165</v>
      </c>
      <c r="AP275" t="s">
        <v>84</v>
      </c>
      <c r="AQ275" t="s">
        <v>14396</v>
      </c>
      <c r="AS275">
        <v>0</v>
      </c>
      <c r="AT275">
        <v>0</v>
      </c>
      <c r="AU275">
        <v>0</v>
      </c>
      <c r="AV275">
        <v>0</v>
      </c>
      <c r="AW275">
        <v>0</v>
      </c>
      <c r="AX275">
        <v>0</v>
      </c>
      <c r="BB275" t="s">
        <v>63</v>
      </c>
      <c r="BF275" t="s">
        <v>84</v>
      </c>
      <c r="BI275" t="s">
        <v>1166</v>
      </c>
    </row>
    <row r="276" spans="1:61" x14ac:dyDescent="0.35">
      <c r="A276" t="s">
        <v>89</v>
      </c>
      <c r="B276">
        <v>10000</v>
      </c>
      <c r="C276">
        <v>20000</v>
      </c>
      <c r="D276" s="2">
        <v>45751</v>
      </c>
      <c r="E276" t="s">
        <v>59</v>
      </c>
      <c r="F276" t="s">
        <v>90</v>
      </c>
      <c r="G276">
        <v>10620258022</v>
      </c>
      <c r="H276" t="s">
        <v>91</v>
      </c>
      <c r="I276">
        <v>2</v>
      </c>
      <c r="J276" t="s">
        <v>63</v>
      </c>
      <c r="K276">
        <v>77</v>
      </c>
      <c r="L276" t="s">
        <v>6043</v>
      </c>
      <c r="M276" t="s">
        <v>192</v>
      </c>
      <c r="N276" t="s">
        <v>3848</v>
      </c>
      <c r="O276">
        <v>454</v>
      </c>
      <c r="R276" s="2">
        <v>45751</v>
      </c>
      <c r="T276">
        <v>15</v>
      </c>
      <c r="U276" s="3">
        <v>6810</v>
      </c>
      <c r="V276" t="s">
        <v>65</v>
      </c>
      <c r="W276" t="s">
        <v>93</v>
      </c>
      <c r="X276">
        <v>0</v>
      </c>
      <c r="Y276">
        <v>0</v>
      </c>
      <c r="Z276">
        <v>0</v>
      </c>
      <c r="AA276">
        <v>0</v>
      </c>
      <c r="AB276">
        <v>0</v>
      </c>
      <c r="AC276">
        <v>0</v>
      </c>
      <c r="AF276">
        <v>0</v>
      </c>
      <c r="AJ276" t="s">
        <v>63</v>
      </c>
      <c r="AK276">
        <v>0</v>
      </c>
      <c r="AL276" t="s">
        <v>63</v>
      </c>
      <c r="AO276" t="s">
        <v>94</v>
      </c>
      <c r="AP276" t="s">
        <v>95</v>
      </c>
      <c r="AQ276" t="s">
        <v>13261</v>
      </c>
      <c r="AS276">
        <v>0</v>
      </c>
      <c r="AT276">
        <v>0</v>
      </c>
      <c r="AU276">
        <v>0</v>
      </c>
      <c r="AV276">
        <v>0</v>
      </c>
      <c r="AW276">
        <v>0</v>
      </c>
      <c r="AX276">
        <v>0</v>
      </c>
      <c r="BB276" t="s">
        <v>63</v>
      </c>
      <c r="BF276" t="s">
        <v>95</v>
      </c>
      <c r="BI276" t="s">
        <v>96</v>
      </c>
    </row>
    <row r="277" spans="1:61" x14ac:dyDescent="0.35">
      <c r="A277" t="s">
        <v>128</v>
      </c>
      <c r="B277">
        <v>10000</v>
      </c>
      <c r="C277">
        <v>20000</v>
      </c>
      <c r="D277" s="2">
        <v>45751</v>
      </c>
      <c r="E277" t="s">
        <v>59</v>
      </c>
      <c r="F277" t="s">
        <v>129</v>
      </c>
      <c r="G277">
        <v>10620258022</v>
      </c>
      <c r="H277" t="s">
        <v>91</v>
      </c>
      <c r="I277">
        <v>2</v>
      </c>
      <c r="J277" t="s">
        <v>63</v>
      </c>
      <c r="K277">
        <v>77</v>
      </c>
      <c r="L277" t="s">
        <v>6043</v>
      </c>
      <c r="M277" t="s">
        <v>192</v>
      </c>
      <c r="N277" t="s">
        <v>3848</v>
      </c>
      <c r="O277">
        <v>367</v>
      </c>
      <c r="R277" s="2">
        <v>45751</v>
      </c>
      <c r="T277">
        <v>15</v>
      </c>
      <c r="U277" s="3">
        <v>5505</v>
      </c>
      <c r="V277" t="s">
        <v>65</v>
      </c>
      <c r="W277" t="s">
        <v>130</v>
      </c>
      <c r="X277">
        <v>0</v>
      </c>
      <c r="Y277">
        <v>0</v>
      </c>
      <c r="Z277">
        <v>0</v>
      </c>
      <c r="AA277">
        <v>0</v>
      </c>
      <c r="AB277">
        <v>0</v>
      </c>
      <c r="AC277">
        <v>0</v>
      </c>
      <c r="AF277">
        <v>0</v>
      </c>
      <c r="AJ277" t="s">
        <v>63</v>
      </c>
      <c r="AK277">
        <v>0</v>
      </c>
      <c r="AL277" t="s">
        <v>63</v>
      </c>
      <c r="AO277" t="s">
        <v>131</v>
      </c>
      <c r="AP277" t="s">
        <v>95</v>
      </c>
      <c r="AQ277" t="s">
        <v>13261</v>
      </c>
      <c r="AS277">
        <v>0</v>
      </c>
      <c r="AT277">
        <v>0</v>
      </c>
      <c r="AU277">
        <v>0</v>
      </c>
      <c r="AV277">
        <v>0</v>
      </c>
      <c r="AW277">
        <v>0</v>
      </c>
      <c r="AX277">
        <v>0</v>
      </c>
      <c r="BB277" t="s">
        <v>63</v>
      </c>
      <c r="BF277" t="s">
        <v>95</v>
      </c>
      <c r="BI277" t="s">
        <v>132</v>
      </c>
    </row>
    <row r="278" spans="1:61" x14ac:dyDescent="0.35">
      <c r="A278" t="s">
        <v>1155</v>
      </c>
      <c r="B278">
        <v>10000</v>
      </c>
      <c r="C278">
        <v>30000</v>
      </c>
      <c r="D278" s="2">
        <v>45754</v>
      </c>
      <c r="E278" t="s">
        <v>59</v>
      </c>
      <c r="F278" t="s">
        <v>1156</v>
      </c>
      <c r="G278" t="s">
        <v>1157</v>
      </c>
      <c r="I278">
        <v>3</v>
      </c>
      <c r="J278" t="s">
        <v>183</v>
      </c>
      <c r="K278">
        <v>91</v>
      </c>
      <c r="L278" t="s">
        <v>6060</v>
      </c>
      <c r="M278" t="s">
        <v>613</v>
      </c>
      <c r="N278" t="s">
        <v>3863</v>
      </c>
      <c r="O278" s="3">
        <v>56000</v>
      </c>
      <c r="R278" s="2">
        <v>45751</v>
      </c>
      <c r="T278">
        <v>9</v>
      </c>
      <c r="U278" s="3">
        <v>504000</v>
      </c>
      <c r="V278" t="s">
        <v>65</v>
      </c>
      <c r="W278" t="s">
        <v>1158</v>
      </c>
      <c r="X278">
        <v>0</v>
      </c>
      <c r="Y278" s="3">
        <v>500000</v>
      </c>
      <c r="Z278" s="3">
        <v>4000</v>
      </c>
      <c r="AA278">
        <v>0</v>
      </c>
      <c r="AB278">
        <v>0</v>
      </c>
      <c r="AC278">
        <v>0</v>
      </c>
      <c r="AF278">
        <v>0</v>
      </c>
      <c r="AO278" t="s">
        <v>1159</v>
      </c>
      <c r="AP278" t="s">
        <v>95</v>
      </c>
      <c r="AQ278" t="s">
        <v>13261</v>
      </c>
      <c r="AS278">
        <v>0</v>
      </c>
      <c r="AT278">
        <v>0</v>
      </c>
      <c r="AU278">
        <v>0</v>
      </c>
      <c r="AV278">
        <v>0</v>
      </c>
      <c r="AW278">
        <v>0</v>
      </c>
      <c r="AX278">
        <v>0</v>
      </c>
      <c r="BB278" t="s">
        <v>63</v>
      </c>
      <c r="BC278" t="s">
        <v>4565</v>
      </c>
      <c r="BD278">
        <v>0</v>
      </c>
      <c r="BF278" t="s">
        <v>95</v>
      </c>
      <c r="BI278" t="s">
        <v>1160</v>
      </c>
    </row>
    <row r="279" spans="1:61" x14ac:dyDescent="0.35">
      <c r="A279" t="s">
        <v>1323</v>
      </c>
      <c r="B279">
        <v>10000</v>
      </c>
      <c r="C279">
        <v>30000</v>
      </c>
      <c r="D279" s="2">
        <v>45751</v>
      </c>
      <c r="E279" t="s">
        <v>59</v>
      </c>
      <c r="F279" t="s">
        <v>1324</v>
      </c>
      <c r="G279" t="s">
        <v>1325</v>
      </c>
      <c r="I279">
        <v>1</v>
      </c>
      <c r="J279" t="s">
        <v>183</v>
      </c>
      <c r="K279">
        <v>86</v>
      </c>
      <c r="L279" t="s">
        <v>6043</v>
      </c>
      <c r="M279" t="s">
        <v>433</v>
      </c>
      <c r="N279" t="s">
        <v>3858</v>
      </c>
      <c r="O279" s="3">
        <v>8000</v>
      </c>
      <c r="R279" s="2">
        <v>45751</v>
      </c>
      <c r="T279">
        <v>6</v>
      </c>
      <c r="U279" s="3">
        <v>48000</v>
      </c>
      <c r="V279" t="s">
        <v>65</v>
      </c>
      <c r="W279" t="s">
        <v>1326</v>
      </c>
      <c r="X279">
        <v>0</v>
      </c>
      <c r="Y279" s="3">
        <v>47059</v>
      </c>
      <c r="Z279">
        <v>941</v>
      </c>
      <c r="AA279">
        <v>0</v>
      </c>
      <c r="AB279">
        <v>0</v>
      </c>
      <c r="AC279">
        <v>0</v>
      </c>
      <c r="AF279">
        <v>0</v>
      </c>
      <c r="AO279" t="s">
        <v>1327</v>
      </c>
      <c r="AP279" t="s">
        <v>320</v>
      </c>
      <c r="AQ279" t="s">
        <v>11590</v>
      </c>
      <c r="AS279">
        <v>0</v>
      </c>
      <c r="AT279">
        <v>0</v>
      </c>
      <c r="AU279">
        <v>0</v>
      </c>
      <c r="AV279">
        <v>0</v>
      </c>
      <c r="AW279">
        <v>0</v>
      </c>
      <c r="AX279">
        <v>0</v>
      </c>
      <c r="BB279" t="s">
        <v>63</v>
      </c>
      <c r="BC279" t="s">
        <v>1328</v>
      </c>
      <c r="BD279">
        <v>0</v>
      </c>
      <c r="BF279" t="s">
        <v>320</v>
      </c>
      <c r="BI279" t="s">
        <v>1329</v>
      </c>
    </row>
    <row r="280" spans="1:61" x14ac:dyDescent="0.35">
      <c r="A280" t="s">
        <v>1167</v>
      </c>
      <c r="B280">
        <v>10000</v>
      </c>
      <c r="C280">
        <v>10000</v>
      </c>
      <c r="D280" s="2">
        <v>45758</v>
      </c>
      <c r="E280" t="s">
        <v>59</v>
      </c>
      <c r="F280" t="s">
        <v>1168</v>
      </c>
      <c r="G280" t="s">
        <v>1169</v>
      </c>
      <c r="I280">
        <v>1</v>
      </c>
      <c r="J280" t="s">
        <v>183</v>
      </c>
      <c r="K280">
        <v>103</v>
      </c>
      <c r="L280" t="s">
        <v>6044</v>
      </c>
      <c r="M280" t="s">
        <v>64</v>
      </c>
      <c r="N280" t="s">
        <v>3842</v>
      </c>
      <c r="O280" s="3">
        <v>90000</v>
      </c>
      <c r="R280" s="2">
        <v>45751</v>
      </c>
      <c r="T280">
        <v>8</v>
      </c>
      <c r="U280" s="3">
        <v>720000</v>
      </c>
      <c r="V280" t="s">
        <v>65</v>
      </c>
      <c r="W280" t="s">
        <v>66</v>
      </c>
      <c r="X280">
        <v>0</v>
      </c>
      <c r="Y280" s="3">
        <v>720000</v>
      </c>
      <c r="Z280">
        <v>0</v>
      </c>
      <c r="AA280">
        <v>0</v>
      </c>
      <c r="AB280">
        <v>0</v>
      </c>
      <c r="AC280">
        <v>0</v>
      </c>
      <c r="AF280">
        <v>0</v>
      </c>
      <c r="AO280" t="s">
        <v>67</v>
      </c>
      <c r="AP280" t="s">
        <v>68</v>
      </c>
      <c r="AQ280" t="s">
        <v>26186</v>
      </c>
      <c r="AS280">
        <v>0</v>
      </c>
      <c r="AT280">
        <v>0</v>
      </c>
      <c r="AU280">
        <v>0</v>
      </c>
      <c r="AV280">
        <v>0</v>
      </c>
      <c r="AW280">
        <v>0</v>
      </c>
      <c r="AX280">
        <v>0</v>
      </c>
      <c r="BB280" t="s">
        <v>63</v>
      </c>
      <c r="BC280" t="s">
        <v>4566</v>
      </c>
      <c r="BD280">
        <v>0</v>
      </c>
      <c r="BF280" t="s">
        <v>68</v>
      </c>
      <c r="BI280" t="s">
        <v>1170</v>
      </c>
    </row>
    <row r="281" spans="1:61" x14ac:dyDescent="0.35">
      <c r="A281" t="s">
        <v>1167</v>
      </c>
      <c r="B281">
        <v>20000</v>
      </c>
      <c r="C281">
        <v>10000</v>
      </c>
      <c r="D281" s="2">
        <v>45758</v>
      </c>
      <c r="E281" t="s">
        <v>59</v>
      </c>
      <c r="F281" t="s">
        <v>1168</v>
      </c>
      <c r="G281" t="s">
        <v>1169</v>
      </c>
      <c r="I281">
        <v>1</v>
      </c>
      <c r="J281" t="s">
        <v>183</v>
      </c>
      <c r="K281">
        <v>103</v>
      </c>
      <c r="L281" t="s">
        <v>6044</v>
      </c>
      <c r="M281" t="s">
        <v>64</v>
      </c>
      <c r="N281" t="s">
        <v>3842</v>
      </c>
      <c r="O281" s="3">
        <v>10000</v>
      </c>
      <c r="R281" s="2">
        <v>45751</v>
      </c>
      <c r="T281">
        <v>8</v>
      </c>
      <c r="U281" s="3">
        <v>80000</v>
      </c>
      <c r="V281" t="s">
        <v>65</v>
      </c>
      <c r="W281" t="s">
        <v>66</v>
      </c>
      <c r="X281">
        <v>0</v>
      </c>
      <c r="Y281" s="3">
        <v>80000</v>
      </c>
      <c r="Z281">
        <v>0</v>
      </c>
      <c r="AA281">
        <v>0</v>
      </c>
      <c r="AB281">
        <v>0</v>
      </c>
      <c r="AC281">
        <v>0</v>
      </c>
      <c r="AF281">
        <v>0</v>
      </c>
      <c r="AO281" t="s">
        <v>67</v>
      </c>
      <c r="AP281" t="s">
        <v>68</v>
      </c>
      <c r="AQ281" t="s">
        <v>26186</v>
      </c>
      <c r="AS281">
        <v>0</v>
      </c>
      <c r="AT281">
        <v>0</v>
      </c>
      <c r="AU281">
        <v>0</v>
      </c>
      <c r="AV281">
        <v>0</v>
      </c>
      <c r="AW281">
        <v>0</v>
      </c>
      <c r="AX281">
        <v>0</v>
      </c>
      <c r="BB281" t="s">
        <v>63</v>
      </c>
      <c r="BC281" t="s">
        <v>4566</v>
      </c>
      <c r="BD281">
        <v>0</v>
      </c>
      <c r="BF281" t="s">
        <v>68</v>
      </c>
      <c r="BI281" t="s">
        <v>1170</v>
      </c>
    </row>
    <row r="282" spans="1:61" x14ac:dyDescent="0.35">
      <c r="A282" t="s">
        <v>1167</v>
      </c>
      <c r="B282">
        <v>20000</v>
      </c>
      <c r="C282">
        <v>20000</v>
      </c>
      <c r="D282" s="2">
        <v>45758</v>
      </c>
      <c r="E282" t="s">
        <v>59</v>
      </c>
      <c r="F282" t="s">
        <v>1168</v>
      </c>
      <c r="G282" t="s">
        <v>1169</v>
      </c>
      <c r="I282">
        <v>1</v>
      </c>
      <c r="J282" t="s">
        <v>183</v>
      </c>
      <c r="K282">
        <v>103</v>
      </c>
      <c r="L282" t="s">
        <v>6044</v>
      </c>
      <c r="M282" t="s">
        <v>1171</v>
      </c>
      <c r="N282" t="s">
        <v>3844</v>
      </c>
      <c r="O282" s="3">
        <v>35000</v>
      </c>
      <c r="R282" s="2">
        <v>45751</v>
      </c>
      <c r="T282">
        <v>8</v>
      </c>
      <c r="U282" s="3">
        <v>280000</v>
      </c>
      <c r="V282" t="s">
        <v>65</v>
      </c>
      <c r="W282" t="s">
        <v>66</v>
      </c>
      <c r="X282">
        <v>0</v>
      </c>
      <c r="Y282" s="3">
        <v>280000</v>
      </c>
      <c r="Z282">
        <v>0</v>
      </c>
      <c r="AA282">
        <v>0</v>
      </c>
      <c r="AB282">
        <v>0</v>
      </c>
      <c r="AC282">
        <v>0</v>
      </c>
      <c r="AF282">
        <v>0</v>
      </c>
      <c r="AO282" t="s">
        <v>67</v>
      </c>
      <c r="AP282" t="s">
        <v>68</v>
      </c>
      <c r="AQ282" t="s">
        <v>26186</v>
      </c>
      <c r="AS282">
        <v>0</v>
      </c>
      <c r="AT282">
        <v>0</v>
      </c>
      <c r="AU282">
        <v>0</v>
      </c>
      <c r="AV282">
        <v>0</v>
      </c>
      <c r="AW282">
        <v>0</v>
      </c>
      <c r="AX282">
        <v>0</v>
      </c>
      <c r="BB282" t="s">
        <v>63</v>
      </c>
      <c r="BC282" t="s">
        <v>4566</v>
      </c>
      <c r="BD282">
        <v>0</v>
      </c>
      <c r="BF282" t="s">
        <v>68</v>
      </c>
      <c r="BI282" t="s">
        <v>1170</v>
      </c>
    </row>
    <row r="283" spans="1:61" x14ac:dyDescent="0.35">
      <c r="A283" t="s">
        <v>1330</v>
      </c>
      <c r="B283">
        <v>10000</v>
      </c>
      <c r="C283">
        <v>20000</v>
      </c>
      <c r="D283" s="2">
        <v>45751</v>
      </c>
      <c r="E283" t="s">
        <v>59</v>
      </c>
      <c r="F283" t="s">
        <v>173</v>
      </c>
      <c r="G283" t="s">
        <v>1331</v>
      </c>
      <c r="I283">
        <v>1</v>
      </c>
      <c r="J283" t="s">
        <v>183</v>
      </c>
      <c r="K283">
        <v>61</v>
      </c>
      <c r="L283" t="s">
        <v>6046</v>
      </c>
      <c r="M283" t="s">
        <v>209</v>
      </c>
      <c r="N283" t="s">
        <v>3802</v>
      </c>
      <c r="O283" s="3">
        <v>1250</v>
      </c>
      <c r="R283" s="2">
        <v>45751</v>
      </c>
      <c r="T283">
        <v>8</v>
      </c>
      <c r="U283" s="3">
        <v>10000</v>
      </c>
      <c r="V283" t="s">
        <v>65</v>
      </c>
      <c r="W283" t="s">
        <v>1332</v>
      </c>
      <c r="X283">
        <v>0</v>
      </c>
      <c r="Y283" s="3">
        <v>10000</v>
      </c>
      <c r="Z283">
        <v>0</v>
      </c>
      <c r="AA283">
        <v>0</v>
      </c>
      <c r="AB283">
        <v>0</v>
      </c>
      <c r="AC283">
        <v>0</v>
      </c>
      <c r="AF283">
        <v>0</v>
      </c>
      <c r="AO283" t="s">
        <v>1333</v>
      </c>
      <c r="AP283" t="s">
        <v>622</v>
      </c>
      <c r="AQ283" t="s">
        <v>24955</v>
      </c>
      <c r="AS283">
        <v>0</v>
      </c>
      <c r="AT283">
        <v>0</v>
      </c>
      <c r="AU283">
        <v>0</v>
      </c>
      <c r="AV283">
        <v>0</v>
      </c>
      <c r="AW283">
        <v>0</v>
      </c>
      <c r="AX283">
        <v>0</v>
      </c>
      <c r="BB283" t="s">
        <v>63</v>
      </c>
      <c r="BC283" t="s">
        <v>1334</v>
      </c>
      <c r="BD283">
        <v>0</v>
      </c>
      <c r="BF283" t="s">
        <v>622</v>
      </c>
      <c r="BI283" t="s">
        <v>1335</v>
      </c>
    </row>
    <row r="284" spans="1:61" x14ac:dyDescent="0.35">
      <c r="A284" t="s">
        <v>1172</v>
      </c>
      <c r="B284">
        <v>10000</v>
      </c>
      <c r="C284">
        <v>20000</v>
      </c>
      <c r="D284" s="2">
        <v>45754</v>
      </c>
      <c r="E284" t="s">
        <v>59</v>
      </c>
      <c r="F284" t="s">
        <v>1173</v>
      </c>
      <c r="G284" t="s">
        <v>1174</v>
      </c>
      <c r="I284">
        <v>2</v>
      </c>
      <c r="J284" t="s">
        <v>183</v>
      </c>
      <c r="K284">
        <v>60</v>
      </c>
      <c r="L284" t="s">
        <v>6048</v>
      </c>
      <c r="M284" t="s">
        <v>222</v>
      </c>
      <c r="N284" t="s">
        <v>3835</v>
      </c>
      <c r="O284" s="3">
        <v>2000</v>
      </c>
      <c r="R284" s="2">
        <v>45751</v>
      </c>
      <c r="T284">
        <v>1</v>
      </c>
      <c r="U284" s="3">
        <v>2000</v>
      </c>
      <c r="V284" t="s">
        <v>65</v>
      </c>
      <c r="W284" t="s">
        <v>1175</v>
      </c>
      <c r="X284">
        <v>0</v>
      </c>
      <c r="Y284" s="3">
        <v>2000</v>
      </c>
      <c r="Z284">
        <v>0</v>
      </c>
      <c r="AA284">
        <v>0</v>
      </c>
      <c r="AB284">
        <v>0</v>
      </c>
      <c r="AC284">
        <v>0</v>
      </c>
      <c r="AF284">
        <v>0</v>
      </c>
      <c r="AO284" t="s">
        <v>1176</v>
      </c>
      <c r="AP284" t="s">
        <v>465</v>
      </c>
      <c r="AQ284" t="s">
        <v>15009</v>
      </c>
      <c r="AS284">
        <v>0</v>
      </c>
      <c r="AT284">
        <v>0</v>
      </c>
      <c r="AU284">
        <v>0</v>
      </c>
      <c r="AV284">
        <v>0</v>
      </c>
      <c r="AW284">
        <v>0</v>
      </c>
      <c r="AX284">
        <v>0</v>
      </c>
      <c r="BB284" t="s">
        <v>63</v>
      </c>
      <c r="BC284" t="s">
        <v>4567</v>
      </c>
      <c r="BD284">
        <v>0</v>
      </c>
      <c r="BF284" t="s">
        <v>465</v>
      </c>
      <c r="BI284" t="s">
        <v>1177</v>
      </c>
    </row>
    <row r="285" spans="1:61" x14ac:dyDescent="0.35">
      <c r="A285" t="s">
        <v>1178</v>
      </c>
      <c r="B285">
        <v>10000</v>
      </c>
      <c r="C285">
        <v>10000</v>
      </c>
      <c r="D285" s="2">
        <v>45756</v>
      </c>
      <c r="E285" t="s">
        <v>59</v>
      </c>
      <c r="F285" s="4">
        <v>0.44040509259259258</v>
      </c>
      <c r="G285" t="s">
        <v>1179</v>
      </c>
      <c r="I285">
        <v>1</v>
      </c>
      <c r="J285" t="s">
        <v>183</v>
      </c>
      <c r="K285">
        <v>90</v>
      </c>
      <c r="L285" t="s">
        <v>6044</v>
      </c>
      <c r="M285" t="s">
        <v>439</v>
      </c>
      <c r="N285" t="s">
        <v>3859</v>
      </c>
      <c r="O285" s="3">
        <v>36450</v>
      </c>
      <c r="R285" s="2">
        <v>45751</v>
      </c>
      <c r="T285">
        <v>2</v>
      </c>
      <c r="U285" s="3">
        <v>72900</v>
      </c>
      <c r="V285" t="s">
        <v>65</v>
      </c>
      <c r="W285" t="s">
        <v>1181</v>
      </c>
      <c r="X285">
        <v>0</v>
      </c>
      <c r="Y285" s="3">
        <v>72900</v>
      </c>
      <c r="Z285">
        <v>0</v>
      </c>
      <c r="AA285">
        <v>0</v>
      </c>
      <c r="AB285">
        <v>0</v>
      </c>
      <c r="AC285">
        <v>0</v>
      </c>
      <c r="AF285">
        <v>0</v>
      </c>
      <c r="AO285" t="s">
        <v>1182</v>
      </c>
      <c r="AP285" t="s">
        <v>275</v>
      </c>
      <c r="AQ285" t="s">
        <v>21306</v>
      </c>
      <c r="AS285">
        <v>0</v>
      </c>
      <c r="AT285">
        <v>0</v>
      </c>
      <c r="AU285">
        <v>0</v>
      </c>
      <c r="AV285">
        <v>0</v>
      </c>
      <c r="AW285">
        <v>0</v>
      </c>
      <c r="AX285">
        <v>0</v>
      </c>
      <c r="BB285" t="s">
        <v>63</v>
      </c>
      <c r="BC285" t="s">
        <v>4568</v>
      </c>
      <c r="BD285">
        <v>0</v>
      </c>
      <c r="BF285" t="s">
        <v>275</v>
      </c>
      <c r="BI285" t="s">
        <v>1183</v>
      </c>
    </row>
    <row r="286" spans="1:61" x14ac:dyDescent="0.35">
      <c r="A286" t="s">
        <v>656</v>
      </c>
      <c r="B286">
        <v>10000</v>
      </c>
      <c r="C286">
        <v>30000</v>
      </c>
      <c r="D286" s="2">
        <v>45751</v>
      </c>
      <c r="E286" t="s">
        <v>59</v>
      </c>
      <c r="F286" t="s">
        <v>657</v>
      </c>
      <c r="G286">
        <v>10620258046</v>
      </c>
      <c r="I286">
        <v>3</v>
      </c>
      <c r="J286" t="s">
        <v>183</v>
      </c>
      <c r="K286">
        <v>85</v>
      </c>
      <c r="L286" t="s">
        <v>6060</v>
      </c>
      <c r="M286" t="s">
        <v>940</v>
      </c>
      <c r="N286" t="s">
        <v>3864</v>
      </c>
      <c r="O286" s="3">
        <v>10000</v>
      </c>
      <c r="R286" s="2">
        <v>45751</v>
      </c>
      <c r="T286">
        <v>11</v>
      </c>
      <c r="U286" s="3">
        <v>110000</v>
      </c>
      <c r="V286" t="s">
        <v>65</v>
      </c>
      <c r="W286" t="s">
        <v>658</v>
      </c>
      <c r="X286">
        <v>0</v>
      </c>
      <c r="Y286" s="3">
        <v>100000</v>
      </c>
      <c r="Z286" s="3">
        <v>10000</v>
      </c>
      <c r="AA286">
        <v>0</v>
      </c>
      <c r="AB286">
        <v>0</v>
      </c>
      <c r="AC286">
        <v>0</v>
      </c>
      <c r="AF286">
        <v>0</v>
      </c>
      <c r="AO286" t="s">
        <v>659</v>
      </c>
      <c r="AP286" t="s">
        <v>108</v>
      </c>
      <c r="AQ286" t="s">
        <v>13404</v>
      </c>
      <c r="AS286">
        <v>0</v>
      </c>
      <c r="AT286">
        <v>0</v>
      </c>
      <c r="AU286">
        <v>0</v>
      </c>
      <c r="AV286">
        <v>0</v>
      </c>
      <c r="AW286">
        <v>0</v>
      </c>
      <c r="AX286">
        <v>0</v>
      </c>
      <c r="BB286" t="s">
        <v>63</v>
      </c>
      <c r="BC286" t="s">
        <v>660</v>
      </c>
      <c r="BD286">
        <v>0</v>
      </c>
      <c r="BF286" t="s">
        <v>108</v>
      </c>
      <c r="BI286" t="s">
        <v>661</v>
      </c>
    </row>
    <row r="287" spans="1:61" x14ac:dyDescent="0.35">
      <c r="A287" t="s">
        <v>1184</v>
      </c>
      <c r="B287">
        <v>10000</v>
      </c>
      <c r="C287">
        <v>10000</v>
      </c>
      <c r="D287" s="2">
        <v>45754</v>
      </c>
      <c r="E287" t="s">
        <v>59</v>
      </c>
      <c r="F287" t="s">
        <v>1185</v>
      </c>
      <c r="G287" t="s">
        <v>858</v>
      </c>
      <c r="I287">
        <v>1</v>
      </c>
      <c r="J287" t="s">
        <v>183</v>
      </c>
      <c r="K287">
        <v>94</v>
      </c>
      <c r="L287" t="s">
        <v>6050</v>
      </c>
      <c r="M287" t="s">
        <v>81</v>
      </c>
      <c r="N287" t="s">
        <v>3825</v>
      </c>
      <c r="O287">
        <v>167</v>
      </c>
      <c r="R287" s="2">
        <v>45751</v>
      </c>
      <c r="T287">
        <v>6</v>
      </c>
      <c r="U287" s="3">
        <v>1002</v>
      </c>
      <c r="V287" t="s">
        <v>65</v>
      </c>
      <c r="W287" t="s">
        <v>1186</v>
      </c>
      <c r="X287">
        <v>0</v>
      </c>
      <c r="Y287" s="3">
        <v>1000</v>
      </c>
      <c r="Z287">
        <v>2</v>
      </c>
      <c r="AA287">
        <v>0</v>
      </c>
      <c r="AB287">
        <v>0</v>
      </c>
      <c r="AC287">
        <v>0</v>
      </c>
      <c r="AF287">
        <v>0</v>
      </c>
      <c r="AO287" t="s">
        <v>1187</v>
      </c>
      <c r="AP287" t="s">
        <v>244</v>
      </c>
      <c r="AQ287" t="s">
        <v>25892</v>
      </c>
      <c r="AS287">
        <v>0</v>
      </c>
      <c r="AT287">
        <v>0</v>
      </c>
      <c r="AU287">
        <v>0</v>
      </c>
      <c r="AV287">
        <v>0</v>
      </c>
      <c r="AW287">
        <v>0</v>
      </c>
      <c r="AX287">
        <v>0</v>
      </c>
      <c r="BB287" t="s">
        <v>63</v>
      </c>
      <c r="BC287" t="s">
        <v>4569</v>
      </c>
      <c r="BD287">
        <v>0</v>
      </c>
      <c r="BF287" t="s">
        <v>244</v>
      </c>
      <c r="BI287" t="s">
        <v>246</v>
      </c>
    </row>
    <row r="288" spans="1:61" x14ac:dyDescent="0.35">
      <c r="A288" t="s">
        <v>840</v>
      </c>
      <c r="B288">
        <v>10000</v>
      </c>
      <c r="C288">
        <v>20000</v>
      </c>
      <c r="D288" s="2">
        <v>45754</v>
      </c>
      <c r="E288" t="s">
        <v>116</v>
      </c>
      <c r="F288" t="s">
        <v>841</v>
      </c>
      <c r="G288" t="s">
        <v>842</v>
      </c>
      <c r="I288">
        <v>1</v>
      </c>
      <c r="J288" t="s">
        <v>183</v>
      </c>
      <c r="K288">
        <v>73</v>
      </c>
      <c r="L288" t="s">
        <v>6042</v>
      </c>
      <c r="M288" t="s">
        <v>184</v>
      </c>
      <c r="N288" t="s">
        <v>3845</v>
      </c>
      <c r="O288" s="3">
        <v>42000</v>
      </c>
      <c r="R288" s="2">
        <v>45751</v>
      </c>
      <c r="T288">
        <v>12</v>
      </c>
      <c r="U288" s="3">
        <v>504000</v>
      </c>
      <c r="V288" t="s">
        <v>65</v>
      </c>
      <c r="W288">
        <v>80256230001</v>
      </c>
      <c r="X288">
        <v>0</v>
      </c>
      <c r="Y288" s="3">
        <v>504000</v>
      </c>
      <c r="Z288">
        <v>0</v>
      </c>
      <c r="AA288">
        <v>0</v>
      </c>
      <c r="AB288">
        <v>0</v>
      </c>
      <c r="AC288">
        <v>0</v>
      </c>
      <c r="AF288">
        <v>0</v>
      </c>
      <c r="AO288">
        <v>8025623</v>
      </c>
      <c r="AP288" t="s">
        <v>162</v>
      </c>
      <c r="AQ288" t="s">
        <v>8373</v>
      </c>
      <c r="AS288">
        <v>0</v>
      </c>
      <c r="AT288">
        <v>0</v>
      </c>
      <c r="AU288">
        <v>0</v>
      </c>
      <c r="AV288">
        <v>0</v>
      </c>
      <c r="AW288">
        <v>0</v>
      </c>
      <c r="AX288">
        <v>0</v>
      </c>
      <c r="BB288" t="s">
        <v>63</v>
      </c>
      <c r="BC288" t="s">
        <v>4504</v>
      </c>
      <c r="BD288">
        <v>0</v>
      </c>
      <c r="BF288" t="s">
        <v>162</v>
      </c>
      <c r="BI288" t="s">
        <v>844</v>
      </c>
    </row>
    <row r="289" spans="1:61" x14ac:dyDescent="0.35">
      <c r="A289" t="s">
        <v>1188</v>
      </c>
      <c r="B289">
        <v>10000</v>
      </c>
      <c r="C289">
        <v>10000</v>
      </c>
      <c r="D289" s="2">
        <v>45754</v>
      </c>
      <c r="E289" t="s">
        <v>59</v>
      </c>
      <c r="F289" t="s">
        <v>1189</v>
      </c>
      <c r="G289">
        <v>234402</v>
      </c>
      <c r="I289">
        <v>1</v>
      </c>
      <c r="J289" t="s">
        <v>183</v>
      </c>
      <c r="K289">
        <v>90</v>
      </c>
      <c r="L289" t="s">
        <v>6044</v>
      </c>
      <c r="M289" t="s">
        <v>1190</v>
      </c>
      <c r="N289" t="s">
        <v>3836</v>
      </c>
      <c r="O289">
        <v>334</v>
      </c>
      <c r="R289" s="2">
        <v>45751</v>
      </c>
      <c r="T289">
        <v>180</v>
      </c>
      <c r="U289" s="3">
        <v>60120</v>
      </c>
      <c r="V289" t="s">
        <v>65</v>
      </c>
      <c r="W289" t="s">
        <v>1191</v>
      </c>
      <c r="X289">
        <v>0</v>
      </c>
      <c r="Y289" s="3">
        <v>60000</v>
      </c>
      <c r="Z289">
        <v>120</v>
      </c>
      <c r="AA289">
        <v>0</v>
      </c>
      <c r="AB289">
        <v>0</v>
      </c>
      <c r="AC289">
        <v>0</v>
      </c>
      <c r="AF289">
        <v>0</v>
      </c>
      <c r="AO289" t="s">
        <v>1192</v>
      </c>
      <c r="AP289" t="s">
        <v>139</v>
      </c>
      <c r="AQ289" t="s">
        <v>16963</v>
      </c>
      <c r="AS289">
        <v>0</v>
      </c>
      <c r="AT289">
        <v>0</v>
      </c>
      <c r="AU289">
        <v>0</v>
      </c>
      <c r="AV289">
        <v>0</v>
      </c>
      <c r="AW289">
        <v>0</v>
      </c>
      <c r="AX289">
        <v>0</v>
      </c>
      <c r="BB289" t="s">
        <v>63</v>
      </c>
      <c r="BC289" t="s">
        <v>4570</v>
      </c>
      <c r="BD289">
        <v>0</v>
      </c>
      <c r="BF289" t="s">
        <v>139</v>
      </c>
      <c r="BI289" t="s">
        <v>140</v>
      </c>
    </row>
    <row r="290" spans="1:61" x14ac:dyDescent="0.35">
      <c r="A290" t="s">
        <v>1336</v>
      </c>
      <c r="B290">
        <v>10000</v>
      </c>
      <c r="C290">
        <v>20000</v>
      </c>
      <c r="D290" s="2">
        <v>45754</v>
      </c>
      <c r="E290" t="s">
        <v>59</v>
      </c>
      <c r="F290" t="s">
        <v>1337</v>
      </c>
      <c r="G290" t="s">
        <v>1338</v>
      </c>
      <c r="I290">
        <v>1</v>
      </c>
      <c r="J290" t="s">
        <v>183</v>
      </c>
      <c r="K290">
        <v>46</v>
      </c>
      <c r="L290" t="s">
        <v>6049</v>
      </c>
      <c r="M290" t="s">
        <v>231</v>
      </c>
      <c r="N290" t="s">
        <v>3809</v>
      </c>
      <c r="O290" s="3">
        <v>1000</v>
      </c>
      <c r="R290" s="2">
        <v>45751</v>
      </c>
      <c r="T290">
        <v>1</v>
      </c>
      <c r="U290" s="3">
        <v>1000</v>
      </c>
      <c r="V290" t="s">
        <v>65</v>
      </c>
      <c r="W290" t="s">
        <v>1339</v>
      </c>
      <c r="X290">
        <v>0</v>
      </c>
      <c r="Y290" s="3">
        <v>1000</v>
      </c>
      <c r="Z290">
        <v>0</v>
      </c>
      <c r="AA290">
        <v>0</v>
      </c>
      <c r="AB290">
        <v>0</v>
      </c>
      <c r="AC290">
        <v>0</v>
      </c>
      <c r="AF290">
        <v>0</v>
      </c>
      <c r="AO290" t="s">
        <v>1340</v>
      </c>
      <c r="AP290" t="s">
        <v>465</v>
      </c>
      <c r="AQ290" t="s">
        <v>15009</v>
      </c>
      <c r="AS290">
        <v>0</v>
      </c>
      <c r="AT290">
        <v>0</v>
      </c>
      <c r="AU290">
        <v>0</v>
      </c>
      <c r="AV290">
        <v>0</v>
      </c>
      <c r="AW290">
        <v>0</v>
      </c>
      <c r="AX290">
        <v>0</v>
      </c>
      <c r="BB290" t="s">
        <v>63</v>
      </c>
      <c r="BC290" t="s">
        <v>1341</v>
      </c>
      <c r="BD290">
        <v>0</v>
      </c>
      <c r="BF290" t="s">
        <v>465</v>
      </c>
      <c r="BI290" t="s">
        <v>706</v>
      </c>
    </row>
    <row r="291" spans="1:61" x14ac:dyDescent="0.35">
      <c r="A291" t="s">
        <v>850</v>
      </c>
      <c r="B291">
        <v>10000</v>
      </c>
      <c r="C291">
        <v>60000</v>
      </c>
      <c r="D291" s="2">
        <v>45751</v>
      </c>
      <c r="E291" t="s">
        <v>59</v>
      </c>
      <c r="F291" t="s">
        <v>851</v>
      </c>
      <c r="G291" t="s">
        <v>852</v>
      </c>
      <c r="I291">
        <v>3</v>
      </c>
      <c r="J291" t="s">
        <v>183</v>
      </c>
      <c r="K291">
        <v>85</v>
      </c>
      <c r="L291" t="s">
        <v>6060</v>
      </c>
      <c r="M291" t="s">
        <v>940</v>
      </c>
      <c r="N291" t="s">
        <v>3864</v>
      </c>
      <c r="O291" s="3">
        <v>16000</v>
      </c>
      <c r="R291" s="2">
        <v>45751</v>
      </c>
      <c r="T291">
        <v>11</v>
      </c>
      <c r="U291" s="3">
        <v>176000</v>
      </c>
      <c r="V291" t="s">
        <v>65</v>
      </c>
      <c r="W291" t="s">
        <v>853</v>
      </c>
      <c r="X291">
        <v>0</v>
      </c>
      <c r="Y291" s="3">
        <v>98462</v>
      </c>
      <c r="Z291" s="3">
        <v>77538</v>
      </c>
      <c r="AA291">
        <v>0</v>
      </c>
      <c r="AB291">
        <v>0</v>
      </c>
      <c r="AC291">
        <v>0</v>
      </c>
      <c r="AF291">
        <v>0</v>
      </c>
      <c r="AO291" t="s">
        <v>854</v>
      </c>
      <c r="AP291" t="s">
        <v>108</v>
      </c>
      <c r="AQ291" t="s">
        <v>13404</v>
      </c>
      <c r="AS291">
        <v>0</v>
      </c>
      <c r="AT291">
        <v>0</v>
      </c>
      <c r="AU291">
        <v>0</v>
      </c>
      <c r="AV291">
        <v>0</v>
      </c>
      <c r="AW291">
        <v>0</v>
      </c>
      <c r="AX291">
        <v>0</v>
      </c>
      <c r="BB291" t="s">
        <v>63</v>
      </c>
      <c r="BC291" t="s">
        <v>4506</v>
      </c>
      <c r="BD291">
        <v>0</v>
      </c>
      <c r="BF291" t="s">
        <v>108</v>
      </c>
      <c r="BI291" t="s">
        <v>855</v>
      </c>
    </row>
    <row r="292" spans="1:61" x14ac:dyDescent="0.35">
      <c r="A292" t="s">
        <v>1342</v>
      </c>
      <c r="B292">
        <v>10000</v>
      </c>
      <c r="C292">
        <v>10000</v>
      </c>
      <c r="D292" s="2">
        <v>45751</v>
      </c>
      <c r="E292" t="s">
        <v>59</v>
      </c>
      <c r="F292" t="s">
        <v>1343</v>
      </c>
      <c r="G292" t="s">
        <v>1344</v>
      </c>
      <c r="I292">
        <v>1</v>
      </c>
      <c r="J292" t="s">
        <v>183</v>
      </c>
      <c r="K292">
        <v>61</v>
      </c>
      <c r="L292" t="s">
        <v>6046</v>
      </c>
      <c r="M292" t="s">
        <v>209</v>
      </c>
      <c r="N292" t="s">
        <v>3802</v>
      </c>
      <c r="O292">
        <v>500</v>
      </c>
      <c r="R292" s="2">
        <v>45751</v>
      </c>
      <c r="T292">
        <v>1</v>
      </c>
      <c r="U292">
        <v>500</v>
      </c>
      <c r="V292" t="s">
        <v>65</v>
      </c>
      <c r="W292" t="s">
        <v>1345</v>
      </c>
      <c r="X292">
        <v>0</v>
      </c>
      <c r="Y292">
        <v>500</v>
      </c>
      <c r="Z292">
        <v>0</v>
      </c>
      <c r="AA292">
        <v>0</v>
      </c>
      <c r="AB292">
        <v>0</v>
      </c>
      <c r="AC292">
        <v>0</v>
      </c>
      <c r="AF292">
        <v>0</v>
      </c>
      <c r="AO292" t="s">
        <v>1346</v>
      </c>
      <c r="AP292" t="s">
        <v>1347</v>
      </c>
      <c r="AQ292" t="s">
        <v>21363</v>
      </c>
      <c r="AS292">
        <v>0</v>
      </c>
      <c r="AT292">
        <v>0</v>
      </c>
      <c r="AU292">
        <v>0</v>
      </c>
      <c r="AV292">
        <v>0</v>
      </c>
      <c r="AW292">
        <v>0</v>
      </c>
      <c r="AX292">
        <v>0</v>
      </c>
      <c r="BB292" t="s">
        <v>63</v>
      </c>
      <c r="BC292" t="s">
        <v>1348</v>
      </c>
      <c r="BD292">
        <v>0</v>
      </c>
      <c r="BF292" t="s">
        <v>1347</v>
      </c>
      <c r="BI292" t="s">
        <v>1349</v>
      </c>
    </row>
    <row r="293" spans="1:61" x14ac:dyDescent="0.35">
      <c r="A293" t="s">
        <v>1350</v>
      </c>
      <c r="B293">
        <v>10000</v>
      </c>
      <c r="C293">
        <v>10000</v>
      </c>
      <c r="D293" s="2">
        <v>45754</v>
      </c>
      <c r="E293" t="s">
        <v>59</v>
      </c>
      <c r="F293" t="s">
        <v>1351</v>
      </c>
      <c r="G293" t="s">
        <v>1352</v>
      </c>
      <c r="I293">
        <v>1</v>
      </c>
      <c r="J293" t="s">
        <v>183</v>
      </c>
      <c r="K293">
        <v>78</v>
      </c>
      <c r="L293" t="s">
        <v>6047</v>
      </c>
      <c r="M293" t="s">
        <v>216</v>
      </c>
      <c r="N293" t="s">
        <v>3803</v>
      </c>
      <c r="O293" s="3">
        <v>2750</v>
      </c>
      <c r="R293" s="2">
        <v>45751</v>
      </c>
      <c r="T293">
        <v>16</v>
      </c>
      <c r="U293" s="3">
        <v>44000</v>
      </c>
      <c r="V293" t="s">
        <v>65</v>
      </c>
      <c r="W293" t="s">
        <v>1353</v>
      </c>
      <c r="X293">
        <v>0</v>
      </c>
      <c r="Y293" s="3">
        <v>40000</v>
      </c>
      <c r="Z293" s="3">
        <v>4000</v>
      </c>
      <c r="AA293">
        <v>0</v>
      </c>
      <c r="AB293">
        <v>0</v>
      </c>
      <c r="AC293">
        <v>0</v>
      </c>
      <c r="AF293">
        <v>0</v>
      </c>
      <c r="AO293" t="s">
        <v>1354</v>
      </c>
      <c r="AP293" t="s">
        <v>170</v>
      </c>
      <c r="AQ293" t="s">
        <v>21526</v>
      </c>
      <c r="AS293">
        <v>0</v>
      </c>
      <c r="AT293">
        <v>0</v>
      </c>
      <c r="AU293">
        <v>0</v>
      </c>
      <c r="AV293">
        <v>0</v>
      </c>
      <c r="AW293">
        <v>0</v>
      </c>
      <c r="AX293">
        <v>0</v>
      </c>
      <c r="BB293" t="s">
        <v>63</v>
      </c>
      <c r="BC293" t="s">
        <v>1355</v>
      </c>
      <c r="BD293">
        <v>0</v>
      </c>
      <c r="BF293" t="s">
        <v>170</v>
      </c>
      <c r="BI293" t="s">
        <v>1356</v>
      </c>
    </row>
    <row r="294" spans="1:61" x14ac:dyDescent="0.35">
      <c r="A294" t="s">
        <v>1350</v>
      </c>
      <c r="B294">
        <v>10000</v>
      </c>
      <c r="C294">
        <v>20000</v>
      </c>
      <c r="D294" s="2">
        <v>45754</v>
      </c>
      <c r="E294" t="s">
        <v>59</v>
      </c>
      <c r="F294" t="s">
        <v>1351</v>
      </c>
      <c r="G294" t="s">
        <v>1352</v>
      </c>
      <c r="I294">
        <v>2</v>
      </c>
      <c r="J294" t="s">
        <v>183</v>
      </c>
      <c r="K294">
        <v>63</v>
      </c>
      <c r="L294" t="s">
        <v>6051</v>
      </c>
      <c r="M294" t="s">
        <v>136</v>
      </c>
      <c r="N294" t="s">
        <v>3850</v>
      </c>
      <c r="O294" s="3">
        <v>2500</v>
      </c>
      <c r="R294" s="2">
        <v>45751</v>
      </c>
      <c r="T294">
        <v>16</v>
      </c>
      <c r="U294" s="3">
        <v>40000</v>
      </c>
      <c r="V294" t="s">
        <v>65</v>
      </c>
      <c r="W294" t="s">
        <v>1353</v>
      </c>
      <c r="X294">
        <v>0</v>
      </c>
      <c r="Y294" s="3">
        <v>40000</v>
      </c>
      <c r="Z294">
        <v>0</v>
      </c>
      <c r="AA294">
        <v>0</v>
      </c>
      <c r="AB294">
        <v>0</v>
      </c>
      <c r="AC294">
        <v>0</v>
      </c>
      <c r="AF294">
        <v>0</v>
      </c>
      <c r="AO294" t="s">
        <v>1354</v>
      </c>
      <c r="AP294" t="s">
        <v>170</v>
      </c>
      <c r="AQ294" t="s">
        <v>21526</v>
      </c>
      <c r="AS294">
        <v>0</v>
      </c>
      <c r="AT294">
        <v>0</v>
      </c>
      <c r="AU294">
        <v>0</v>
      </c>
      <c r="AV294">
        <v>0</v>
      </c>
      <c r="AW294">
        <v>0</v>
      </c>
      <c r="AX294">
        <v>0</v>
      </c>
      <c r="BB294" t="s">
        <v>63</v>
      </c>
      <c r="BC294" t="s">
        <v>1355</v>
      </c>
      <c r="BD294">
        <v>0</v>
      </c>
      <c r="BF294" t="s">
        <v>170</v>
      </c>
      <c r="BI294" t="s">
        <v>1356</v>
      </c>
    </row>
    <row r="295" spans="1:61" x14ac:dyDescent="0.35">
      <c r="A295" t="s">
        <v>737</v>
      </c>
      <c r="B295">
        <v>10000</v>
      </c>
      <c r="C295">
        <v>20000</v>
      </c>
      <c r="D295" s="2">
        <v>45751</v>
      </c>
      <c r="E295" t="s">
        <v>59</v>
      </c>
      <c r="F295" t="s">
        <v>738</v>
      </c>
      <c r="G295">
        <v>501060725</v>
      </c>
      <c r="I295">
        <v>2</v>
      </c>
      <c r="J295" t="s">
        <v>183</v>
      </c>
      <c r="K295">
        <v>46</v>
      </c>
      <c r="L295" t="s">
        <v>6049</v>
      </c>
      <c r="M295" t="s">
        <v>231</v>
      </c>
      <c r="N295" t="s">
        <v>3809</v>
      </c>
      <c r="O295" s="3">
        <v>2500</v>
      </c>
      <c r="R295" s="2">
        <v>45751</v>
      </c>
      <c r="T295">
        <v>2</v>
      </c>
      <c r="U295" s="3">
        <v>5000</v>
      </c>
      <c r="V295" t="s">
        <v>65</v>
      </c>
      <c r="W295" t="s">
        <v>740</v>
      </c>
      <c r="X295">
        <v>0</v>
      </c>
      <c r="Y295" s="3">
        <v>5000</v>
      </c>
      <c r="Z295">
        <v>0</v>
      </c>
      <c r="AA295">
        <v>0</v>
      </c>
      <c r="AB295">
        <v>0</v>
      </c>
      <c r="AC295">
        <v>0</v>
      </c>
      <c r="AF295">
        <v>0</v>
      </c>
      <c r="AO295" t="s">
        <v>741</v>
      </c>
      <c r="AP295" t="s">
        <v>742</v>
      </c>
      <c r="AQ295" t="s">
        <v>14125</v>
      </c>
      <c r="AS295">
        <v>0</v>
      </c>
      <c r="AT295">
        <v>0</v>
      </c>
      <c r="AU295">
        <v>0</v>
      </c>
      <c r="AV295">
        <v>0</v>
      </c>
      <c r="AW295">
        <v>0</v>
      </c>
      <c r="AX295">
        <v>0</v>
      </c>
      <c r="BB295" t="s">
        <v>63</v>
      </c>
      <c r="BC295" t="s">
        <v>743</v>
      </c>
      <c r="BD295">
        <v>0</v>
      </c>
      <c r="BF295" t="s">
        <v>742</v>
      </c>
      <c r="BI295" t="s">
        <v>744</v>
      </c>
    </row>
    <row r="296" spans="1:61" x14ac:dyDescent="0.35">
      <c r="A296" t="s">
        <v>1193</v>
      </c>
      <c r="B296">
        <v>10000</v>
      </c>
      <c r="C296">
        <v>20000</v>
      </c>
      <c r="D296" s="2">
        <v>45754</v>
      </c>
      <c r="E296" t="s">
        <v>116</v>
      </c>
      <c r="F296" t="s">
        <v>1194</v>
      </c>
      <c r="G296">
        <v>10656256096</v>
      </c>
      <c r="I296">
        <v>2</v>
      </c>
      <c r="J296" t="s">
        <v>183</v>
      </c>
      <c r="K296">
        <v>77</v>
      </c>
      <c r="L296" t="s">
        <v>6043</v>
      </c>
      <c r="M296" t="s">
        <v>192</v>
      </c>
      <c r="N296" t="s">
        <v>3848</v>
      </c>
      <c r="O296" s="3">
        <v>1285</v>
      </c>
      <c r="R296" s="2">
        <v>45751</v>
      </c>
      <c r="T296">
        <v>88</v>
      </c>
      <c r="U296" s="3">
        <v>113080</v>
      </c>
      <c r="V296" t="s">
        <v>65</v>
      </c>
      <c r="W296" t="s">
        <v>1195</v>
      </c>
      <c r="X296">
        <v>0</v>
      </c>
      <c r="Y296" s="3">
        <v>100000</v>
      </c>
      <c r="Z296" s="3">
        <v>13080</v>
      </c>
      <c r="AA296">
        <v>0</v>
      </c>
      <c r="AB296">
        <v>0</v>
      </c>
      <c r="AC296">
        <v>0</v>
      </c>
      <c r="AF296">
        <v>0</v>
      </c>
      <c r="AO296" t="s">
        <v>1196</v>
      </c>
      <c r="AP296" t="s">
        <v>108</v>
      </c>
      <c r="AQ296" t="s">
        <v>13404</v>
      </c>
      <c r="AS296">
        <v>0</v>
      </c>
      <c r="AT296">
        <v>0</v>
      </c>
      <c r="AU296">
        <v>0</v>
      </c>
      <c r="AV296">
        <v>0</v>
      </c>
      <c r="AW296">
        <v>0</v>
      </c>
      <c r="AX296">
        <v>0</v>
      </c>
      <c r="BB296" t="s">
        <v>63</v>
      </c>
      <c r="BC296" t="s">
        <v>4571</v>
      </c>
      <c r="BD296">
        <v>0</v>
      </c>
      <c r="BF296" t="s">
        <v>108</v>
      </c>
      <c r="BI296" t="s">
        <v>1197</v>
      </c>
    </row>
    <row r="297" spans="1:61" x14ac:dyDescent="0.35">
      <c r="A297" t="s">
        <v>1357</v>
      </c>
      <c r="B297">
        <v>10000</v>
      </c>
      <c r="C297">
        <v>10000</v>
      </c>
      <c r="D297" s="2">
        <v>45751</v>
      </c>
      <c r="E297" t="s">
        <v>59</v>
      </c>
      <c r="F297" t="s">
        <v>815</v>
      </c>
      <c r="G297" t="s">
        <v>570</v>
      </c>
      <c r="I297">
        <v>1</v>
      </c>
      <c r="J297" t="s">
        <v>183</v>
      </c>
      <c r="K297">
        <v>59</v>
      </c>
      <c r="L297" t="s">
        <v>6045</v>
      </c>
      <c r="M297" t="s">
        <v>73</v>
      </c>
      <c r="N297" t="s">
        <v>3811</v>
      </c>
      <c r="O297" s="3">
        <v>1000</v>
      </c>
      <c r="R297" s="2">
        <v>45751</v>
      </c>
      <c r="T297">
        <v>10</v>
      </c>
      <c r="U297" s="3">
        <v>10000</v>
      </c>
      <c r="V297" t="s">
        <v>65</v>
      </c>
      <c r="W297">
        <v>112023700001</v>
      </c>
      <c r="X297">
        <v>0</v>
      </c>
      <c r="Y297" s="3">
        <v>10000</v>
      </c>
      <c r="Z297">
        <v>0</v>
      </c>
      <c r="AA297">
        <v>0</v>
      </c>
      <c r="AB297">
        <v>0</v>
      </c>
      <c r="AC297">
        <v>0</v>
      </c>
      <c r="AF297">
        <v>0</v>
      </c>
      <c r="AO297">
        <v>11202370</v>
      </c>
      <c r="AP297" t="s">
        <v>571</v>
      </c>
      <c r="AQ297" t="s">
        <v>14937</v>
      </c>
      <c r="AS297">
        <v>0</v>
      </c>
      <c r="AT297">
        <v>0</v>
      </c>
      <c r="AU297">
        <v>0</v>
      </c>
      <c r="AV297">
        <v>0</v>
      </c>
      <c r="AW297">
        <v>0</v>
      </c>
      <c r="AX297">
        <v>0</v>
      </c>
      <c r="BB297" t="s">
        <v>63</v>
      </c>
      <c r="BC297" t="s">
        <v>1358</v>
      </c>
      <c r="BD297">
        <v>0</v>
      </c>
      <c r="BF297" t="s">
        <v>571</v>
      </c>
      <c r="BI297" t="s">
        <v>1359</v>
      </c>
    </row>
    <row r="298" spans="1:61" x14ac:dyDescent="0.35">
      <c r="A298" t="s">
        <v>1357</v>
      </c>
      <c r="B298">
        <v>20000</v>
      </c>
      <c r="C298">
        <v>10000</v>
      </c>
      <c r="D298" s="2">
        <v>45751</v>
      </c>
      <c r="E298" t="s">
        <v>59</v>
      </c>
      <c r="F298" t="s">
        <v>815</v>
      </c>
      <c r="G298" t="s">
        <v>570</v>
      </c>
      <c r="I298">
        <v>1</v>
      </c>
      <c r="J298" t="s">
        <v>183</v>
      </c>
      <c r="K298">
        <v>59</v>
      </c>
      <c r="L298" t="s">
        <v>6045</v>
      </c>
      <c r="M298" t="s">
        <v>73</v>
      </c>
      <c r="N298" t="s">
        <v>3811</v>
      </c>
      <c r="O298" s="3">
        <v>1000</v>
      </c>
      <c r="R298" s="2">
        <v>45751</v>
      </c>
      <c r="T298">
        <v>10</v>
      </c>
      <c r="U298" s="3">
        <v>10000</v>
      </c>
      <c r="V298" t="s">
        <v>65</v>
      </c>
      <c r="W298">
        <v>112023700001</v>
      </c>
      <c r="X298">
        <v>0</v>
      </c>
      <c r="Y298" s="3">
        <v>10000</v>
      </c>
      <c r="Z298">
        <v>0</v>
      </c>
      <c r="AA298">
        <v>0</v>
      </c>
      <c r="AB298">
        <v>0</v>
      </c>
      <c r="AC298">
        <v>0</v>
      </c>
      <c r="AF298">
        <v>0</v>
      </c>
      <c r="AO298">
        <v>11202370</v>
      </c>
      <c r="AP298" t="s">
        <v>571</v>
      </c>
      <c r="AQ298" t="s">
        <v>14937</v>
      </c>
      <c r="AS298">
        <v>0</v>
      </c>
      <c r="AT298">
        <v>0</v>
      </c>
      <c r="AU298">
        <v>0</v>
      </c>
      <c r="AV298">
        <v>0</v>
      </c>
      <c r="AW298">
        <v>0</v>
      </c>
      <c r="AX298">
        <v>0</v>
      </c>
      <c r="BB298" t="s">
        <v>63</v>
      </c>
      <c r="BC298" t="s">
        <v>1358</v>
      </c>
      <c r="BD298">
        <v>0</v>
      </c>
      <c r="BF298" t="s">
        <v>571</v>
      </c>
      <c r="BI298" t="s">
        <v>1359</v>
      </c>
    </row>
    <row r="299" spans="1:61" x14ac:dyDescent="0.35">
      <c r="A299" t="s">
        <v>1357</v>
      </c>
      <c r="B299">
        <v>30000</v>
      </c>
      <c r="C299">
        <v>10000</v>
      </c>
      <c r="D299" s="2">
        <v>45751</v>
      </c>
      <c r="E299" t="s">
        <v>59</v>
      </c>
      <c r="F299" t="s">
        <v>815</v>
      </c>
      <c r="G299" t="s">
        <v>570</v>
      </c>
      <c r="I299">
        <v>1</v>
      </c>
      <c r="J299" t="s">
        <v>183</v>
      </c>
      <c r="K299">
        <v>59</v>
      </c>
      <c r="L299" t="s">
        <v>6045</v>
      </c>
      <c r="M299" t="s">
        <v>73</v>
      </c>
      <c r="N299" t="s">
        <v>3811</v>
      </c>
      <c r="O299" s="3">
        <v>1000</v>
      </c>
      <c r="R299" s="2">
        <v>45751</v>
      </c>
      <c r="T299">
        <v>10</v>
      </c>
      <c r="U299" s="3">
        <v>10000</v>
      </c>
      <c r="V299" t="s">
        <v>65</v>
      </c>
      <c r="W299">
        <v>112023700001</v>
      </c>
      <c r="X299">
        <v>0</v>
      </c>
      <c r="Y299" s="3">
        <v>10000</v>
      </c>
      <c r="Z299">
        <v>0</v>
      </c>
      <c r="AA299">
        <v>0</v>
      </c>
      <c r="AB299">
        <v>0</v>
      </c>
      <c r="AC299">
        <v>0</v>
      </c>
      <c r="AF299">
        <v>0</v>
      </c>
      <c r="AO299">
        <v>11202370</v>
      </c>
      <c r="AP299" t="s">
        <v>571</v>
      </c>
      <c r="AQ299" t="s">
        <v>14937</v>
      </c>
      <c r="AS299">
        <v>0</v>
      </c>
      <c r="AT299">
        <v>0</v>
      </c>
      <c r="AU299">
        <v>0</v>
      </c>
      <c r="AV299">
        <v>0</v>
      </c>
      <c r="AW299">
        <v>0</v>
      </c>
      <c r="AX299">
        <v>0</v>
      </c>
      <c r="BB299" t="s">
        <v>63</v>
      </c>
      <c r="BC299" t="s">
        <v>1358</v>
      </c>
      <c r="BD299">
        <v>0</v>
      </c>
      <c r="BF299" t="s">
        <v>571</v>
      </c>
      <c r="BI299" t="s">
        <v>1359</v>
      </c>
    </row>
    <row r="300" spans="1:61" x14ac:dyDescent="0.35">
      <c r="A300" t="s">
        <v>1357</v>
      </c>
      <c r="B300">
        <v>40000</v>
      </c>
      <c r="C300">
        <v>10000</v>
      </c>
      <c r="D300" s="2">
        <v>45751</v>
      </c>
      <c r="E300" t="s">
        <v>59</v>
      </c>
      <c r="F300" t="s">
        <v>815</v>
      </c>
      <c r="G300" t="s">
        <v>570</v>
      </c>
      <c r="I300">
        <v>1</v>
      </c>
      <c r="J300" t="s">
        <v>183</v>
      </c>
      <c r="K300">
        <v>59</v>
      </c>
      <c r="L300" t="s">
        <v>6045</v>
      </c>
      <c r="M300" t="s">
        <v>73</v>
      </c>
      <c r="N300" t="s">
        <v>3811</v>
      </c>
      <c r="O300" s="3">
        <v>1000</v>
      </c>
      <c r="R300" s="2">
        <v>45751</v>
      </c>
      <c r="T300">
        <v>10</v>
      </c>
      <c r="U300" s="3">
        <v>10000</v>
      </c>
      <c r="V300" t="s">
        <v>65</v>
      </c>
      <c r="W300">
        <v>112023700001</v>
      </c>
      <c r="X300">
        <v>0</v>
      </c>
      <c r="Y300" s="3">
        <v>10000</v>
      </c>
      <c r="Z300">
        <v>0</v>
      </c>
      <c r="AA300">
        <v>0</v>
      </c>
      <c r="AB300">
        <v>0</v>
      </c>
      <c r="AC300">
        <v>0</v>
      </c>
      <c r="AF300">
        <v>0</v>
      </c>
      <c r="AO300">
        <v>11202370</v>
      </c>
      <c r="AP300" t="s">
        <v>571</v>
      </c>
      <c r="AQ300" t="s">
        <v>14937</v>
      </c>
      <c r="AS300">
        <v>0</v>
      </c>
      <c r="AT300">
        <v>0</v>
      </c>
      <c r="AU300">
        <v>0</v>
      </c>
      <c r="AV300">
        <v>0</v>
      </c>
      <c r="AW300">
        <v>0</v>
      </c>
      <c r="AX300">
        <v>0</v>
      </c>
      <c r="BB300" t="s">
        <v>63</v>
      </c>
      <c r="BC300" t="s">
        <v>1358</v>
      </c>
      <c r="BD300">
        <v>0</v>
      </c>
      <c r="BF300" t="s">
        <v>571</v>
      </c>
      <c r="BI300" t="s">
        <v>1359</v>
      </c>
    </row>
    <row r="301" spans="1:61" x14ac:dyDescent="0.35">
      <c r="A301" t="s">
        <v>1357</v>
      </c>
      <c r="B301">
        <v>50000</v>
      </c>
      <c r="C301">
        <v>10000</v>
      </c>
      <c r="D301" s="2">
        <v>45751</v>
      </c>
      <c r="E301" t="s">
        <v>59</v>
      </c>
      <c r="F301" t="s">
        <v>815</v>
      </c>
      <c r="G301" t="s">
        <v>570</v>
      </c>
      <c r="I301">
        <v>1</v>
      </c>
      <c r="J301" t="s">
        <v>183</v>
      </c>
      <c r="K301">
        <v>59</v>
      </c>
      <c r="L301" t="s">
        <v>6045</v>
      </c>
      <c r="M301" t="s">
        <v>73</v>
      </c>
      <c r="N301" t="s">
        <v>3811</v>
      </c>
      <c r="O301">
        <v>500</v>
      </c>
      <c r="R301" s="2">
        <v>45751</v>
      </c>
      <c r="T301">
        <v>10</v>
      </c>
      <c r="U301" s="3">
        <v>5000</v>
      </c>
      <c r="V301" t="s">
        <v>65</v>
      </c>
      <c r="W301">
        <v>112023700001</v>
      </c>
      <c r="X301">
        <v>0</v>
      </c>
      <c r="Y301" s="3">
        <v>5000</v>
      </c>
      <c r="Z301">
        <v>0</v>
      </c>
      <c r="AA301">
        <v>0</v>
      </c>
      <c r="AB301">
        <v>0</v>
      </c>
      <c r="AC301">
        <v>0</v>
      </c>
      <c r="AF301">
        <v>0</v>
      </c>
      <c r="AO301">
        <v>11202370</v>
      </c>
      <c r="AP301" t="s">
        <v>571</v>
      </c>
      <c r="AQ301" t="s">
        <v>14937</v>
      </c>
      <c r="AS301">
        <v>0</v>
      </c>
      <c r="AT301">
        <v>0</v>
      </c>
      <c r="AU301">
        <v>0</v>
      </c>
      <c r="AV301">
        <v>0</v>
      </c>
      <c r="AW301">
        <v>0</v>
      </c>
      <c r="AX301">
        <v>0</v>
      </c>
      <c r="BB301" t="s">
        <v>63</v>
      </c>
      <c r="BC301" t="s">
        <v>1358</v>
      </c>
      <c r="BD301">
        <v>0</v>
      </c>
      <c r="BF301" t="s">
        <v>571</v>
      </c>
      <c r="BI301" t="s">
        <v>1359</v>
      </c>
    </row>
    <row r="302" spans="1:61" x14ac:dyDescent="0.35">
      <c r="A302" t="s">
        <v>1360</v>
      </c>
      <c r="B302">
        <v>10000</v>
      </c>
      <c r="C302">
        <v>10000</v>
      </c>
      <c r="D302" s="2">
        <v>45751</v>
      </c>
      <c r="E302" t="s">
        <v>59</v>
      </c>
      <c r="F302" t="s">
        <v>1259</v>
      </c>
      <c r="G302" t="s">
        <v>570</v>
      </c>
      <c r="I302">
        <v>1</v>
      </c>
      <c r="J302" t="s">
        <v>183</v>
      </c>
      <c r="K302">
        <v>59</v>
      </c>
      <c r="L302" t="s">
        <v>6045</v>
      </c>
      <c r="M302" t="s">
        <v>73</v>
      </c>
      <c r="N302" t="s">
        <v>3811</v>
      </c>
      <c r="O302">
        <v>300</v>
      </c>
      <c r="R302" s="2">
        <v>45751</v>
      </c>
      <c r="T302">
        <v>10</v>
      </c>
      <c r="U302" s="3">
        <v>3000</v>
      </c>
      <c r="V302" t="s">
        <v>65</v>
      </c>
      <c r="W302">
        <v>112024500001</v>
      </c>
      <c r="X302">
        <v>0</v>
      </c>
      <c r="Y302" s="3">
        <v>3000</v>
      </c>
      <c r="Z302">
        <v>0</v>
      </c>
      <c r="AA302">
        <v>0</v>
      </c>
      <c r="AB302">
        <v>0</v>
      </c>
      <c r="AC302">
        <v>0</v>
      </c>
      <c r="AF302">
        <v>0</v>
      </c>
      <c r="AO302">
        <v>11202450</v>
      </c>
      <c r="AP302" t="s">
        <v>571</v>
      </c>
      <c r="AQ302" t="s">
        <v>14937</v>
      </c>
      <c r="AS302">
        <v>0</v>
      </c>
      <c r="AT302">
        <v>0</v>
      </c>
      <c r="AU302">
        <v>0</v>
      </c>
      <c r="AV302">
        <v>0</v>
      </c>
      <c r="AW302">
        <v>0</v>
      </c>
      <c r="AX302">
        <v>0</v>
      </c>
      <c r="BB302" t="s">
        <v>63</v>
      </c>
      <c r="BC302" t="s">
        <v>1361</v>
      </c>
      <c r="BD302">
        <v>0</v>
      </c>
      <c r="BF302" t="s">
        <v>571</v>
      </c>
      <c r="BI302" t="s">
        <v>1362</v>
      </c>
    </row>
    <row r="303" spans="1:61" x14ac:dyDescent="0.35">
      <c r="A303" t="s">
        <v>1360</v>
      </c>
      <c r="B303">
        <v>20000</v>
      </c>
      <c r="C303">
        <v>10000</v>
      </c>
      <c r="D303" s="2">
        <v>45751</v>
      </c>
      <c r="E303" t="s">
        <v>59</v>
      </c>
      <c r="F303" t="s">
        <v>1259</v>
      </c>
      <c r="G303" t="s">
        <v>570</v>
      </c>
      <c r="I303">
        <v>1</v>
      </c>
      <c r="J303" t="s">
        <v>183</v>
      </c>
      <c r="K303">
        <v>59</v>
      </c>
      <c r="L303" t="s">
        <v>6045</v>
      </c>
      <c r="M303" t="s">
        <v>73</v>
      </c>
      <c r="N303" t="s">
        <v>3811</v>
      </c>
      <c r="O303">
        <v>200</v>
      </c>
      <c r="R303" s="2">
        <v>45751</v>
      </c>
      <c r="T303">
        <v>10</v>
      </c>
      <c r="U303" s="3">
        <v>2000</v>
      </c>
      <c r="V303" t="s">
        <v>65</v>
      </c>
      <c r="W303">
        <v>112024500001</v>
      </c>
      <c r="X303">
        <v>0</v>
      </c>
      <c r="Y303" s="3">
        <v>2000</v>
      </c>
      <c r="Z303">
        <v>0</v>
      </c>
      <c r="AA303">
        <v>0</v>
      </c>
      <c r="AB303">
        <v>0</v>
      </c>
      <c r="AC303">
        <v>0</v>
      </c>
      <c r="AF303">
        <v>0</v>
      </c>
      <c r="AO303">
        <v>11202450</v>
      </c>
      <c r="AP303" t="s">
        <v>571</v>
      </c>
      <c r="AQ303" t="s">
        <v>14937</v>
      </c>
      <c r="AS303">
        <v>0</v>
      </c>
      <c r="AT303">
        <v>0</v>
      </c>
      <c r="AU303">
        <v>0</v>
      </c>
      <c r="AV303">
        <v>0</v>
      </c>
      <c r="AW303">
        <v>0</v>
      </c>
      <c r="AX303">
        <v>0</v>
      </c>
      <c r="BB303" t="s">
        <v>63</v>
      </c>
      <c r="BC303" t="s">
        <v>1361</v>
      </c>
      <c r="BD303">
        <v>0</v>
      </c>
      <c r="BF303" t="s">
        <v>571</v>
      </c>
      <c r="BI303" t="s">
        <v>1362</v>
      </c>
    </row>
    <row r="304" spans="1:61" x14ac:dyDescent="0.35">
      <c r="A304" t="s">
        <v>868</v>
      </c>
      <c r="B304">
        <v>10000</v>
      </c>
      <c r="C304">
        <v>20000</v>
      </c>
      <c r="D304" s="2">
        <v>45751</v>
      </c>
      <c r="E304" t="s">
        <v>59</v>
      </c>
      <c r="F304" t="s">
        <v>678</v>
      </c>
      <c r="G304" t="s">
        <v>159</v>
      </c>
      <c r="I304">
        <v>2</v>
      </c>
      <c r="J304" t="s">
        <v>183</v>
      </c>
      <c r="K304">
        <v>71</v>
      </c>
      <c r="L304" t="s">
        <v>6057</v>
      </c>
      <c r="M304" t="s">
        <v>340</v>
      </c>
      <c r="N304" t="s">
        <v>3854</v>
      </c>
      <c r="O304" s="3">
        <v>2000</v>
      </c>
      <c r="R304" s="2">
        <v>45751</v>
      </c>
      <c r="T304">
        <v>6</v>
      </c>
      <c r="U304" s="3">
        <v>12000</v>
      </c>
      <c r="V304" t="s">
        <v>65</v>
      </c>
      <c r="W304">
        <v>80834720001</v>
      </c>
      <c r="X304">
        <v>0</v>
      </c>
      <c r="Y304" s="3">
        <v>10000</v>
      </c>
      <c r="Z304" s="3">
        <v>2000</v>
      </c>
      <c r="AA304">
        <v>0</v>
      </c>
      <c r="AB304">
        <v>0</v>
      </c>
      <c r="AC304">
        <v>0</v>
      </c>
      <c r="AF304">
        <v>0</v>
      </c>
      <c r="AO304">
        <v>8083472</v>
      </c>
      <c r="AP304" t="s">
        <v>162</v>
      </c>
      <c r="AQ304" t="s">
        <v>8373</v>
      </c>
      <c r="AS304">
        <v>0</v>
      </c>
      <c r="AT304">
        <v>0</v>
      </c>
      <c r="AU304">
        <v>0</v>
      </c>
      <c r="AV304">
        <v>0</v>
      </c>
      <c r="AW304">
        <v>0</v>
      </c>
      <c r="AX304">
        <v>0</v>
      </c>
      <c r="BB304" t="s">
        <v>63</v>
      </c>
      <c r="BC304" t="s">
        <v>4510</v>
      </c>
      <c r="BD304">
        <v>0</v>
      </c>
      <c r="BF304" t="s">
        <v>162</v>
      </c>
      <c r="BI304" t="s">
        <v>870</v>
      </c>
    </row>
    <row r="305" spans="1:61" x14ac:dyDescent="0.35">
      <c r="A305" t="s">
        <v>1198</v>
      </c>
      <c r="B305">
        <v>10000</v>
      </c>
      <c r="C305">
        <v>10000</v>
      </c>
      <c r="D305" s="2">
        <v>45754</v>
      </c>
      <c r="E305" t="s">
        <v>59</v>
      </c>
      <c r="F305" t="s">
        <v>1199</v>
      </c>
      <c r="G305">
        <v>91221325</v>
      </c>
      <c r="I305">
        <v>1</v>
      </c>
      <c r="J305" t="s">
        <v>183</v>
      </c>
      <c r="K305">
        <v>60</v>
      </c>
      <c r="L305" t="s">
        <v>6048</v>
      </c>
      <c r="M305" t="s">
        <v>222</v>
      </c>
      <c r="N305" t="s">
        <v>3835</v>
      </c>
      <c r="O305" s="3">
        <v>1667</v>
      </c>
      <c r="R305" s="2">
        <v>45751</v>
      </c>
      <c r="T305">
        <v>6</v>
      </c>
      <c r="U305" s="3">
        <v>10002</v>
      </c>
      <c r="V305" t="s">
        <v>65</v>
      </c>
      <c r="W305" t="s">
        <v>1200</v>
      </c>
      <c r="X305">
        <v>0</v>
      </c>
      <c r="Y305" s="3">
        <v>10000</v>
      </c>
      <c r="Z305">
        <v>2</v>
      </c>
      <c r="AA305">
        <v>0</v>
      </c>
      <c r="AB305">
        <v>0</v>
      </c>
      <c r="AC305">
        <v>0</v>
      </c>
      <c r="AF305">
        <v>0</v>
      </c>
      <c r="AO305" t="s">
        <v>1201</v>
      </c>
      <c r="AP305" t="s">
        <v>592</v>
      </c>
      <c r="AQ305" t="s">
        <v>23747</v>
      </c>
      <c r="AS305">
        <v>0</v>
      </c>
      <c r="AT305">
        <v>0</v>
      </c>
      <c r="AU305">
        <v>0</v>
      </c>
      <c r="AV305">
        <v>0</v>
      </c>
      <c r="AW305">
        <v>0</v>
      </c>
      <c r="AX305">
        <v>0</v>
      </c>
      <c r="BB305" t="s">
        <v>63</v>
      </c>
      <c r="BC305" t="s">
        <v>4572</v>
      </c>
      <c r="BD305">
        <v>0</v>
      </c>
      <c r="BF305" t="s">
        <v>592</v>
      </c>
      <c r="BI305" t="s">
        <v>1202</v>
      </c>
    </row>
    <row r="306" spans="1:61" x14ac:dyDescent="0.35">
      <c r="A306" t="s">
        <v>775</v>
      </c>
      <c r="B306">
        <v>10000</v>
      </c>
      <c r="C306">
        <v>20000</v>
      </c>
      <c r="D306" s="2">
        <v>45754</v>
      </c>
      <c r="E306" t="s">
        <v>116</v>
      </c>
      <c r="F306" t="s">
        <v>776</v>
      </c>
      <c r="G306">
        <v>211041725</v>
      </c>
      <c r="I306">
        <v>2</v>
      </c>
      <c r="J306" t="s">
        <v>183</v>
      </c>
      <c r="K306">
        <v>100</v>
      </c>
      <c r="L306" t="s">
        <v>6052</v>
      </c>
      <c r="M306" t="s">
        <v>281</v>
      </c>
      <c r="N306" t="s">
        <v>3851</v>
      </c>
      <c r="O306" s="3">
        <v>2100</v>
      </c>
      <c r="R306" s="2">
        <v>45751</v>
      </c>
      <c r="T306">
        <v>1</v>
      </c>
      <c r="U306" s="3">
        <v>2100</v>
      </c>
      <c r="V306" t="s">
        <v>65</v>
      </c>
      <c r="W306" t="s">
        <v>777</v>
      </c>
      <c r="X306">
        <v>0</v>
      </c>
      <c r="Y306" s="3">
        <v>2000</v>
      </c>
      <c r="Z306">
        <v>100</v>
      </c>
      <c r="AA306">
        <v>0</v>
      </c>
      <c r="AB306">
        <v>0</v>
      </c>
      <c r="AC306">
        <v>0</v>
      </c>
      <c r="AF306">
        <v>0</v>
      </c>
      <c r="AO306" t="s">
        <v>778</v>
      </c>
      <c r="AP306" t="s">
        <v>779</v>
      </c>
      <c r="AQ306" t="s">
        <v>9016</v>
      </c>
      <c r="AS306">
        <v>0</v>
      </c>
      <c r="AT306">
        <v>0</v>
      </c>
      <c r="AU306">
        <v>0</v>
      </c>
      <c r="AV306">
        <v>0</v>
      </c>
      <c r="AW306">
        <v>0</v>
      </c>
      <c r="AX306">
        <v>0</v>
      </c>
      <c r="BB306" t="s">
        <v>63</v>
      </c>
      <c r="BC306" t="s">
        <v>780</v>
      </c>
      <c r="BD306">
        <v>0</v>
      </c>
      <c r="BF306" t="s">
        <v>779</v>
      </c>
      <c r="BI306" t="s">
        <v>781</v>
      </c>
    </row>
    <row r="307" spans="1:61" x14ac:dyDescent="0.35">
      <c r="A307" t="s">
        <v>1203</v>
      </c>
      <c r="B307">
        <v>10000</v>
      </c>
      <c r="C307">
        <v>20000</v>
      </c>
      <c r="D307" s="2">
        <v>45755</v>
      </c>
      <c r="E307" t="s">
        <v>59</v>
      </c>
      <c r="F307" t="s">
        <v>1204</v>
      </c>
      <c r="G307" t="s">
        <v>1205</v>
      </c>
      <c r="I307">
        <v>2</v>
      </c>
      <c r="J307" t="s">
        <v>183</v>
      </c>
      <c r="K307">
        <v>105</v>
      </c>
      <c r="L307" t="s">
        <v>6067</v>
      </c>
      <c r="M307" t="s">
        <v>281</v>
      </c>
      <c r="N307" t="s">
        <v>3851</v>
      </c>
      <c r="O307" s="3">
        <v>2300</v>
      </c>
      <c r="R307" s="2">
        <v>45751</v>
      </c>
      <c r="T307">
        <v>1</v>
      </c>
      <c r="U307" s="3">
        <v>2300</v>
      </c>
      <c r="V307" t="s">
        <v>65</v>
      </c>
      <c r="W307" t="s">
        <v>1206</v>
      </c>
      <c r="X307">
        <v>0</v>
      </c>
      <c r="Y307" s="3">
        <v>2000</v>
      </c>
      <c r="Z307">
        <v>300</v>
      </c>
      <c r="AA307">
        <v>0</v>
      </c>
      <c r="AB307">
        <v>0</v>
      </c>
      <c r="AC307">
        <v>0</v>
      </c>
      <c r="AF307">
        <v>0</v>
      </c>
      <c r="AO307" t="s">
        <v>1207</v>
      </c>
      <c r="AP307" t="s">
        <v>1208</v>
      </c>
      <c r="AQ307" t="s">
        <v>21091</v>
      </c>
      <c r="AS307">
        <v>0</v>
      </c>
      <c r="AT307">
        <v>0</v>
      </c>
      <c r="AU307">
        <v>0</v>
      </c>
      <c r="AV307">
        <v>0</v>
      </c>
      <c r="AW307">
        <v>0</v>
      </c>
      <c r="AX307">
        <v>0</v>
      </c>
      <c r="BB307" t="s">
        <v>63</v>
      </c>
      <c r="BC307" t="s">
        <v>4573</v>
      </c>
      <c r="BD307">
        <v>0</v>
      </c>
      <c r="BF307" t="s">
        <v>1208</v>
      </c>
      <c r="BI307" t="s">
        <v>1209</v>
      </c>
    </row>
    <row r="308" spans="1:61" x14ac:dyDescent="0.35">
      <c r="A308" t="s">
        <v>1210</v>
      </c>
      <c r="B308">
        <v>10000</v>
      </c>
      <c r="C308">
        <v>20000</v>
      </c>
      <c r="D308" s="2">
        <v>45755</v>
      </c>
      <c r="E308" t="s">
        <v>59</v>
      </c>
      <c r="F308" t="s">
        <v>1204</v>
      </c>
      <c r="G308" t="s">
        <v>1205</v>
      </c>
      <c r="I308">
        <v>2</v>
      </c>
      <c r="J308" t="s">
        <v>183</v>
      </c>
      <c r="K308">
        <v>105</v>
      </c>
      <c r="L308" t="s">
        <v>6067</v>
      </c>
      <c r="M308" t="s">
        <v>281</v>
      </c>
      <c r="N308" t="s">
        <v>3851</v>
      </c>
      <c r="O308" s="3">
        <v>6300</v>
      </c>
      <c r="R308" s="2">
        <v>45751</v>
      </c>
      <c r="T308">
        <v>1</v>
      </c>
      <c r="U308" s="3">
        <v>6300</v>
      </c>
      <c r="V308" t="s">
        <v>65</v>
      </c>
      <c r="W308" t="s">
        <v>1211</v>
      </c>
      <c r="X308">
        <v>0</v>
      </c>
      <c r="Y308" s="3">
        <v>6000</v>
      </c>
      <c r="Z308">
        <v>300</v>
      </c>
      <c r="AA308">
        <v>0</v>
      </c>
      <c r="AB308">
        <v>0</v>
      </c>
      <c r="AC308">
        <v>0</v>
      </c>
      <c r="AF308">
        <v>0</v>
      </c>
      <c r="AO308" t="s">
        <v>1212</v>
      </c>
      <c r="AP308" t="s">
        <v>1208</v>
      </c>
      <c r="AQ308" t="s">
        <v>21091</v>
      </c>
      <c r="AS308">
        <v>0</v>
      </c>
      <c r="AT308">
        <v>0</v>
      </c>
      <c r="AU308">
        <v>0</v>
      </c>
      <c r="AV308">
        <v>0</v>
      </c>
      <c r="AW308">
        <v>0</v>
      </c>
      <c r="AX308">
        <v>0</v>
      </c>
      <c r="BB308" t="s">
        <v>63</v>
      </c>
      <c r="BC308" t="s">
        <v>4574</v>
      </c>
      <c r="BD308">
        <v>0</v>
      </c>
      <c r="BF308" t="s">
        <v>1208</v>
      </c>
      <c r="BI308" t="s">
        <v>1209</v>
      </c>
    </row>
    <row r="309" spans="1:61" x14ac:dyDescent="0.35">
      <c r="A309" t="s">
        <v>1213</v>
      </c>
      <c r="B309">
        <v>10000</v>
      </c>
      <c r="C309">
        <v>10000</v>
      </c>
      <c r="D309" s="2">
        <v>45754</v>
      </c>
      <c r="E309" t="s">
        <v>116</v>
      </c>
      <c r="F309" t="s">
        <v>776</v>
      </c>
      <c r="G309" t="s">
        <v>1214</v>
      </c>
      <c r="I309">
        <v>1</v>
      </c>
      <c r="J309" t="s">
        <v>183</v>
      </c>
      <c r="K309">
        <v>31</v>
      </c>
      <c r="L309" t="s">
        <v>6061</v>
      </c>
      <c r="M309" t="s">
        <v>739</v>
      </c>
      <c r="N309" t="s">
        <v>3806</v>
      </c>
      <c r="O309" s="3">
        <v>10000</v>
      </c>
      <c r="R309" s="2">
        <v>45751</v>
      </c>
      <c r="T309">
        <v>9</v>
      </c>
      <c r="U309" s="3">
        <v>90000</v>
      </c>
      <c r="V309" t="s">
        <v>65</v>
      </c>
      <c r="W309" t="s">
        <v>1215</v>
      </c>
      <c r="X309">
        <v>0</v>
      </c>
      <c r="Y309" s="3">
        <v>90000</v>
      </c>
      <c r="Z309">
        <v>0</v>
      </c>
      <c r="AA309">
        <v>0</v>
      </c>
      <c r="AB309">
        <v>0</v>
      </c>
      <c r="AC309">
        <v>0</v>
      </c>
      <c r="AF309">
        <v>0</v>
      </c>
      <c r="AO309" t="s">
        <v>1216</v>
      </c>
      <c r="AP309" t="s">
        <v>539</v>
      </c>
      <c r="AQ309" t="s">
        <v>13656</v>
      </c>
      <c r="AS309">
        <v>0</v>
      </c>
      <c r="AT309">
        <v>0</v>
      </c>
      <c r="AU309">
        <v>0</v>
      </c>
      <c r="AV309">
        <v>0</v>
      </c>
      <c r="AW309">
        <v>0</v>
      </c>
      <c r="AX309">
        <v>0</v>
      </c>
      <c r="BB309" t="s">
        <v>63</v>
      </c>
      <c r="BC309" t="s">
        <v>4575</v>
      </c>
      <c r="BD309">
        <v>0</v>
      </c>
      <c r="BF309" t="s">
        <v>539</v>
      </c>
      <c r="BI309" t="s">
        <v>1217</v>
      </c>
    </row>
    <row r="310" spans="1:61" x14ac:dyDescent="0.35">
      <c r="A310" t="s">
        <v>1218</v>
      </c>
      <c r="B310">
        <v>10000</v>
      </c>
      <c r="C310">
        <v>20000</v>
      </c>
      <c r="D310" s="2">
        <v>45754</v>
      </c>
      <c r="E310" t="s">
        <v>59</v>
      </c>
      <c r="F310" t="s">
        <v>1219</v>
      </c>
      <c r="G310" t="s">
        <v>1220</v>
      </c>
      <c r="I310">
        <v>2</v>
      </c>
      <c r="J310" t="s">
        <v>183</v>
      </c>
      <c r="K310">
        <v>60</v>
      </c>
      <c r="L310" t="s">
        <v>6048</v>
      </c>
      <c r="M310" t="s">
        <v>222</v>
      </c>
      <c r="N310" t="s">
        <v>3835</v>
      </c>
      <c r="O310">
        <v>800</v>
      </c>
      <c r="R310" s="2">
        <v>45751</v>
      </c>
      <c r="T310">
        <v>1</v>
      </c>
      <c r="U310">
        <v>800</v>
      </c>
      <c r="V310" t="s">
        <v>65</v>
      </c>
      <c r="W310" t="s">
        <v>1221</v>
      </c>
      <c r="X310">
        <v>0</v>
      </c>
      <c r="Y310">
        <v>850</v>
      </c>
      <c r="Z310">
        <v>-50</v>
      </c>
      <c r="AA310">
        <v>0</v>
      </c>
      <c r="AB310">
        <v>0</v>
      </c>
      <c r="AC310">
        <v>0</v>
      </c>
      <c r="AF310">
        <v>0</v>
      </c>
      <c r="AO310" t="s">
        <v>1222</v>
      </c>
      <c r="AP310" t="s">
        <v>923</v>
      </c>
      <c r="AQ310" t="s">
        <v>26200</v>
      </c>
      <c r="AS310">
        <v>0</v>
      </c>
      <c r="AT310">
        <v>0</v>
      </c>
      <c r="AU310">
        <v>0</v>
      </c>
      <c r="AV310">
        <v>0</v>
      </c>
      <c r="AW310">
        <v>0</v>
      </c>
      <c r="AX310">
        <v>0</v>
      </c>
      <c r="BB310" t="s">
        <v>63</v>
      </c>
      <c r="BC310" t="s">
        <v>4576</v>
      </c>
      <c r="BD310">
        <v>0</v>
      </c>
      <c r="BF310" t="s">
        <v>923</v>
      </c>
      <c r="BI310" t="s">
        <v>1223</v>
      </c>
    </row>
    <row r="311" spans="1:61" x14ac:dyDescent="0.35">
      <c r="A311" t="s">
        <v>103</v>
      </c>
      <c r="B311">
        <v>10000</v>
      </c>
      <c r="C311">
        <v>30000</v>
      </c>
      <c r="D311" s="2">
        <v>45751</v>
      </c>
      <c r="E311" t="s">
        <v>59</v>
      </c>
      <c r="F311" t="s">
        <v>104</v>
      </c>
      <c r="G311">
        <v>10656256095</v>
      </c>
      <c r="I311">
        <v>3</v>
      </c>
      <c r="J311" t="s">
        <v>183</v>
      </c>
      <c r="K311">
        <v>85</v>
      </c>
      <c r="L311" t="s">
        <v>6060</v>
      </c>
      <c r="M311" t="s">
        <v>940</v>
      </c>
      <c r="N311" t="s">
        <v>3864</v>
      </c>
      <c r="O311" s="3">
        <v>8000</v>
      </c>
      <c r="R311" s="2">
        <v>45751</v>
      </c>
      <c r="T311">
        <v>11</v>
      </c>
      <c r="U311" s="3">
        <v>88000</v>
      </c>
      <c r="V311" t="s">
        <v>65</v>
      </c>
      <c r="W311" t="s">
        <v>106</v>
      </c>
      <c r="X311">
        <v>0</v>
      </c>
      <c r="Y311" s="3">
        <v>80000</v>
      </c>
      <c r="Z311" s="3">
        <v>8000</v>
      </c>
      <c r="AA311">
        <v>0</v>
      </c>
      <c r="AB311">
        <v>0</v>
      </c>
      <c r="AC311">
        <v>0</v>
      </c>
      <c r="AF311">
        <v>0</v>
      </c>
      <c r="AO311" t="s">
        <v>107</v>
      </c>
      <c r="AP311" t="s">
        <v>108</v>
      </c>
      <c r="AQ311" t="s">
        <v>13404</v>
      </c>
      <c r="AS311">
        <v>0</v>
      </c>
      <c r="AT311">
        <v>0</v>
      </c>
      <c r="AU311">
        <v>0</v>
      </c>
      <c r="AV311">
        <v>0</v>
      </c>
      <c r="AW311">
        <v>0</v>
      </c>
      <c r="AX311">
        <v>0</v>
      </c>
      <c r="BB311" t="s">
        <v>63</v>
      </c>
      <c r="BC311" t="s">
        <v>4448</v>
      </c>
      <c r="BD311">
        <v>0</v>
      </c>
      <c r="BF311" t="s">
        <v>108</v>
      </c>
      <c r="BI311" t="s">
        <v>109</v>
      </c>
    </row>
    <row r="312" spans="1:61" x14ac:dyDescent="0.35">
      <c r="A312" t="s">
        <v>115</v>
      </c>
      <c r="B312">
        <v>10000</v>
      </c>
      <c r="C312">
        <v>20000</v>
      </c>
      <c r="D312" s="2">
        <v>45754</v>
      </c>
      <c r="E312" t="s">
        <v>116</v>
      </c>
      <c r="F312" t="s">
        <v>117</v>
      </c>
      <c r="G312" t="s">
        <v>118</v>
      </c>
      <c r="I312">
        <v>2</v>
      </c>
      <c r="J312" t="s">
        <v>183</v>
      </c>
      <c r="K312">
        <v>77</v>
      </c>
      <c r="L312" t="s">
        <v>6043</v>
      </c>
      <c r="M312" t="s">
        <v>192</v>
      </c>
      <c r="N312" t="s">
        <v>3848</v>
      </c>
      <c r="O312" s="3">
        <v>3705</v>
      </c>
      <c r="R312" s="2">
        <v>45751</v>
      </c>
      <c r="T312">
        <v>88</v>
      </c>
      <c r="U312" s="3">
        <v>326040</v>
      </c>
      <c r="V312" t="s">
        <v>65</v>
      </c>
      <c r="W312" t="s">
        <v>120</v>
      </c>
      <c r="X312">
        <v>0</v>
      </c>
      <c r="Y312" s="3">
        <v>330000</v>
      </c>
      <c r="Z312" s="3">
        <v>-3960</v>
      </c>
      <c r="AA312">
        <v>0</v>
      </c>
      <c r="AB312">
        <v>0</v>
      </c>
      <c r="AC312">
        <v>0</v>
      </c>
      <c r="AF312">
        <v>0</v>
      </c>
      <c r="AO312" t="s">
        <v>121</v>
      </c>
      <c r="AP312" t="s">
        <v>108</v>
      </c>
      <c r="AQ312" t="s">
        <v>13404</v>
      </c>
      <c r="AS312">
        <v>0</v>
      </c>
      <c r="AT312">
        <v>0</v>
      </c>
      <c r="AU312">
        <v>0</v>
      </c>
      <c r="AV312">
        <v>0</v>
      </c>
      <c r="AW312">
        <v>0</v>
      </c>
      <c r="AX312">
        <v>0</v>
      </c>
      <c r="BB312" t="s">
        <v>63</v>
      </c>
      <c r="BC312" t="s">
        <v>4450</v>
      </c>
      <c r="BD312">
        <v>0</v>
      </c>
      <c r="BF312" t="s">
        <v>108</v>
      </c>
      <c r="BI312" t="s">
        <v>122</v>
      </c>
    </row>
    <row r="313" spans="1:61" x14ac:dyDescent="0.35">
      <c r="A313" t="s">
        <v>123</v>
      </c>
      <c r="B313">
        <v>10000</v>
      </c>
      <c r="C313">
        <v>20000</v>
      </c>
      <c r="D313" s="2">
        <v>45751</v>
      </c>
      <c r="E313" t="s">
        <v>59</v>
      </c>
      <c r="F313" t="s">
        <v>124</v>
      </c>
      <c r="G313">
        <v>10620258022</v>
      </c>
      <c r="I313">
        <v>2</v>
      </c>
      <c r="J313" t="s">
        <v>183</v>
      </c>
      <c r="K313">
        <v>77</v>
      </c>
      <c r="L313" t="s">
        <v>6043</v>
      </c>
      <c r="M313" t="s">
        <v>192</v>
      </c>
      <c r="N313" t="s">
        <v>3848</v>
      </c>
      <c r="O313">
        <v>934</v>
      </c>
      <c r="R313" s="2">
        <v>45751</v>
      </c>
      <c r="T313">
        <v>15</v>
      </c>
      <c r="U313" s="3">
        <v>14010</v>
      </c>
      <c r="V313" t="s">
        <v>65</v>
      </c>
      <c r="W313" t="s">
        <v>125</v>
      </c>
      <c r="X313">
        <v>0</v>
      </c>
      <c r="Y313" s="3">
        <v>10000</v>
      </c>
      <c r="Z313" s="3">
        <v>4010</v>
      </c>
      <c r="AA313">
        <v>0</v>
      </c>
      <c r="AB313">
        <v>0</v>
      </c>
      <c r="AC313">
        <v>0</v>
      </c>
      <c r="AF313">
        <v>0</v>
      </c>
      <c r="AO313" t="s">
        <v>126</v>
      </c>
      <c r="AP313" t="s">
        <v>95</v>
      </c>
      <c r="AQ313" t="s">
        <v>13261</v>
      </c>
      <c r="AS313">
        <v>0</v>
      </c>
      <c r="AT313">
        <v>0</v>
      </c>
      <c r="AU313">
        <v>0</v>
      </c>
      <c r="AV313">
        <v>0</v>
      </c>
      <c r="AW313">
        <v>0</v>
      </c>
      <c r="AX313">
        <v>0</v>
      </c>
      <c r="BB313" t="s">
        <v>63</v>
      </c>
      <c r="BC313" t="s">
        <v>6612</v>
      </c>
      <c r="BD313">
        <v>0</v>
      </c>
      <c r="BF313" t="s">
        <v>95</v>
      </c>
      <c r="BI313" t="s">
        <v>127</v>
      </c>
    </row>
    <row r="314" spans="1:61" x14ac:dyDescent="0.35">
      <c r="A314" t="s">
        <v>1224</v>
      </c>
      <c r="B314">
        <v>10000</v>
      </c>
      <c r="C314">
        <v>10000</v>
      </c>
      <c r="D314" s="2">
        <v>45751</v>
      </c>
      <c r="E314" t="s">
        <v>59</v>
      </c>
      <c r="F314" t="s">
        <v>1225</v>
      </c>
      <c r="G314" t="s">
        <v>913</v>
      </c>
      <c r="I314">
        <v>1</v>
      </c>
      <c r="J314" t="s">
        <v>183</v>
      </c>
      <c r="K314">
        <v>32</v>
      </c>
      <c r="L314" t="s">
        <v>6064</v>
      </c>
      <c r="M314" t="s">
        <v>516</v>
      </c>
      <c r="N314" t="s">
        <v>3833</v>
      </c>
      <c r="O314" s="3">
        <v>5860</v>
      </c>
      <c r="R314" s="2">
        <v>45751</v>
      </c>
      <c r="T314">
        <v>1</v>
      </c>
      <c r="U314" s="3">
        <v>5860</v>
      </c>
      <c r="V314" t="s">
        <v>65</v>
      </c>
      <c r="W314" t="s">
        <v>1227</v>
      </c>
      <c r="X314">
        <v>0</v>
      </c>
      <c r="Y314" s="3">
        <v>5360</v>
      </c>
      <c r="Z314">
        <v>500</v>
      </c>
      <c r="AA314">
        <v>0</v>
      </c>
      <c r="AB314">
        <v>0</v>
      </c>
      <c r="AC314">
        <v>0</v>
      </c>
      <c r="AF314">
        <v>0</v>
      </c>
      <c r="AO314" t="s">
        <v>1228</v>
      </c>
      <c r="AP314" t="s">
        <v>465</v>
      </c>
      <c r="AQ314" t="s">
        <v>15009</v>
      </c>
      <c r="AS314">
        <v>0</v>
      </c>
      <c r="AT314">
        <v>0</v>
      </c>
      <c r="AU314">
        <v>0</v>
      </c>
      <c r="AV314">
        <v>0</v>
      </c>
      <c r="AW314">
        <v>0</v>
      </c>
      <c r="AX314">
        <v>0</v>
      </c>
      <c r="BB314" t="s">
        <v>63</v>
      </c>
      <c r="BC314" t="s">
        <v>4577</v>
      </c>
      <c r="BD314">
        <v>0</v>
      </c>
      <c r="BF314" t="s">
        <v>465</v>
      </c>
      <c r="BI314" t="s">
        <v>917</v>
      </c>
    </row>
    <row r="315" spans="1:61" x14ac:dyDescent="0.35">
      <c r="A315" t="s">
        <v>1229</v>
      </c>
      <c r="B315">
        <v>10000</v>
      </c>
      <c r="C315">
        <v>10000</v>
      </c>
      <c r="D315" s="2">
        <v>45751</v>
      </c>
      <c r="E315" t="s">
        <v>59</v>
      </c>
      <c r="F315" t="s">
        <v>1225</v>
      </c>
      <c r="G315" t="s">
        <v>913</v>
      </c>
      <c r="I315">
        <v>1</v>
      </c>
      <c r="J315" t="s">
        <v>183</v>
      </c>
      <c r="K315">
        <v>32</v>
      </c>
      <c r="L315" t="s">
        <v>6064</v>
      </c>
      <c r="M315" t="s">
        <v>516</v>
      </c>
      <c r="N315" t="s">
        <v>3833</v>
      </c>
      <c r="O315" s="3">
        <v>5860</v>
      </c>
      <c r="R315" s="2">
        <v>45751</v>
      </c>
      <c r="T315">
        <v>1</v>
      </c>
      <c r="U315" s="3">
        <v>5860</v>
      </c>
      <c r="V315" t="s">
        <v>65</v>
      </c>
      <c r="W315" t="s">
        <v>1227</v>
      </c>
      <c r="X315">
        <v>0</v>
      </c>
      <c r="Y315" s="3">
        <v>5360</v>
      </c>
      <c r="Z315">
        <v>500</v>
      </c>
      <c r="AA315">
        <v>0</v>
      </c>
      <c r="AB315">
        <v>0</v>
      </c>
      <c r="AC315">
        <v>0</v>
      </c>
      <c r="AF315">
        <v>0</v>
      </c>
      <c r="AO315" t="s">
        <v>1228</v>
      </c>
      <c r="AP315" t="s">
        <v>465</v>
      </c>
      <c r="AQ315" t="s">
        <v>15009</v>
      </c>
      <c r="AS315">
        <v>0</v>
      </c>
      <c r="AT315">
        <v>0</v>
      </c>
      <c r="AU315">
        <v>0</v>
      </c>
      <c r="AV315">
        <v>0</v>
      </c>
      <c r="AW315">
        <v>0</v>
      </c>
      <c r="AX315">
        <v>0</v>
      </c>
      <c r="BB315" t="s">
        <v>63</v>
      </c>
      <c r="BC315" t="s">
        <v>4578</v>
      </c>
      <c r="BD315">
        <v>0</v>
      </c>
      <c r="BF315" t="s">
        <v>465</v>
      </c>
      <c r="BI315" t="s">
        <v>519</v>
      </c>
    </row>
    <row r="316" spans="1:61" x14ac:dyDescent="0.35">
      <c r="A316" t="s">
        <v>927</v>
      </c>
      <c r="B316">
        <v>10000</v>
      </c>
      <c r="C316">
        <v>20000</v>
      </c>
      <c r="D316" s="2">
        <v>45754</v>
      </c>
      <c r="E316" t="s">
        <v>59</v>
      </c>
      <c r="F316" s="4">
        <v>0.48973379629629632</v>
      </c>
      <c r="G316" t="s">
        <v>159</v>
      </c>
      <c r="I316">
        <v>2</v>
      </c>
      <c r="J316" t="s">
        <v>183</v>
      </c>
      <c r="K316">
        <v>71</v>
      </c>
      <c r="L316" t="s">
        <v>6057</v>
      </c>
      <c r="M316" t="s">
        <v>340</v>
      </c>
      <c r="N316" t="s">
        <v>3854</v>
      </c>
      <c r="O316" s="3">
        <v>1667</v>
      </c>
      <c r="R316" s="2">
        <v>45751</v>
      </c>
      <c r="T316">
        <v>6</v>
      </c>
      <c r="U316" s="3">
        <v>10002</v>
      </c>
      <c r="V316" t="s">
        <v>65</v>
      </c>
      <c r="W316">
        <v>83615010001</v>
      </c>
      <c r="X316">
        <v>0</v>
      </c>
      <c r="Y316" s="3">
        <v>10000</v>
      </c>
      <c r="Z316">
        <v>2</v>
      </c>
      <c r="AA316">
        <v>0</v>
      </c>
      <c r="AB316">
        <v>0</v>
      </c>
      <c r="AC316">
        <v>0</v>
      </c>
      <c r="AF316">
        <v>0</v>
      </c>
      <c r="AO316">
        <v>8361501</v>
      </c>
      <c r="AP316" t="s">
        <v>162</v>
      </c>
      <c r="AQ316" t="s">
        <v>8373</v>
      </c>
      <c r="AS316">
        <v>0</v>
      </c>
      <c r="AT316">
        <v>0</v>
      </c>
      <c r="AU316">
        <v>0</v>
      </c>
      <c r="AV316">
        <v>0</v>
      </c>
      <c r="AW316">
        <v>0</v>
      </c>
      <c r="AX316">
        <v>0</v>
      </c>
      <c r="BB316" t="s">
        <v>63</v>
      </c>
      <c r="BC316" t="s">
        <v>4525</v>
      </c>
      <c r="BD316">
        <v>0</v>
      </c>
      <c r="BF316" t="s">
        <v>162</v>
      </c>
      <c r="BI316" t="s">
        <v>386</v>
      </c>
    </row>
    <row r="317" spans="1:61" x14ac:dyDescent="0.35">
      <c r="A317" t="s">
        <v>1140</v>
      </c>
      <c r="B317">
        <v>10000</v>
      </c>
      <c r="C317">
        <v>20000</v>
      </c>
      <c r="D317" s="2">
        <v>45751</v>
      </c>
      <c r="E317" t="s">
        <v>59</v>
      </c>
      <c r="F317" t="s">
        <v>1141</v>
      </c>
      <c r="G317" t="s">
        <v>159</v>
      </c>
      <c r="I317">
        <v>2</v>
      </c>
      <c r="J317" t="s">
        <v>183</v>
      </c>
      <c r="K317">
        <v>71</v>
      </c>
      <c r="L317" t="s">
        <v>6057</v>
      </c>
      <c r="M317" t="s">
        <v>340</v>
      </c>
      <c r="N317" t="s">
        <v>3854</v>
      </c>
      <c r="O317" s="3">
        <v>1000</v>
      </c>
      <c r="R317" s="2">
        <v>45751</v>
      </c>
      <c r="T317">
        <v>6</v>
      </c>
      <c r="U317" s="3">
        <v>6000</v>
      </c>
      <c r="V317" t="s">
        <v>65</v>
      </c>
      <c r="W317">
        <v>86123360001</v>
      </c>
      <c r="X317">
        <v>0</v>
      </c>
      <c r="Y317" s="3">
        <v>5000</v>
      </c>
      <c r="Z317" s="3">
        <v>1000</v>
      </c>
      <c r="AA317">
        <v>0</v>
      </c>
      <c r="AB317">
        <v>0</v>
      </c>
      <c r="AC317">
        <v>0</v>
      </c>
      <c r="AF317">
        <v>0</v>
      </c>
      <c r="AO317">
        <v>8612336</v>
      </c>
      <c r="AP317" t="s">
        <v>162</v>
      </c>
      <c r="AQ317" t="s">
        <v>8373</v>
      </c>
      <c r="AS317">
        <v>0</v>
      </c>
      <c r="AT317">
        <v>0</v>
      </c>
      <c r="AU317">
        <v>0</v>
      </c>
      <c r="AV317">
        <v>0</v>
      </c>
      <c r="AW317">
        <v>0</v>
      </c>
      <c r="AX317">
        <v>0</v>
      </c>
      <c r="BB317" t="s">
        <v>63</v>
      </c>
      <c r="BC317" t="s">
        <v>1142</v>
      </c>
      <c r="BD317">
        <v>0</v>
      </c>
      <c r="BF317" t="s">
        <v>162</v>
      </c>
      <c r="BI317" t="s">
        <v>386</v>
      </c>
    </row>
    <row r="318" spans="1:61" x14ac:dyDescent="0.35">
      <c r="A318" t="s">
        <v>1143</v>
      </c>
      <c r="B318">
        <v>10000</v>
      </c>
      <c r="C318">
        <v>20000</v>
      </c>
      <c r="D318" s="2">
        <v>45751</v>
      </c>
      <c r="E318" t="s">
        <v>59</v>
      </c>
      <c r="F318" t="s">
        <v>1144</v>
      </c>
      <c r="G318" t="s">
        <v>159</v>
      </c>
      <c r="I318">
        <v>2</v>
      </c>
      <c r="J318" t="s">
        <v>183</v>
      </c>
      <c r="K318">
        <v>71</v>
      </c>
      <c r="L318" t="s">
        <v>6057</v>
      </c>
      <c r="M318" t="s">
        <v>340</v>
      </c>
      <c r="N318" t="s">
        <v>3854</v>
      </c>
      <c r="O318" s="3">
        <v>1000</v>
      </c>
      <c r="R318" s="2">
        <v>45751</v>
      </c>
      <c r="T318">
        <v>6</v>
      </c>
      <c r="U318" s="3">
        <v>6000</v>
      </c>
      <c r="V318" t="s">
        <v>65</v>
      </c>
      <c r="W318">
        <v>86123360001</v>
      </c>
      <c r="X318">
        <v>0</v>
      </c>
      <c r="Y318" s="3">
        <v>5000</v>
      </c>
      <c r="Z318" s="3">
        <v>1000</v>
      </c>
      <c r="AA318">
        <v>0</v>
      </c>
      <c r="AB318">
        <v>0</v>
      </c>
      <c r="AC318">
        <v>0</v>
      </c>
      <c r="AF318">
        <v>0</v>
      </c>
      <c r="AO318">
        <v>8612336</v>
      </c>
      <c r="AP318" t="s">
        <v>162</v>
      </c>
      <c r="AQ318" t="s">
        <v>8373</v>
      </c>
      <c r="AS318">
        <v>0</v>
      </c>
      <c r="AT318">
        <v>0</v>
      </c>
      <c r="AU318">
        <v>0</v>
      </c>
      <c r="AV318">
        <v>0</v>
      </c>
      <c r="AW318">
        <v>0</v>
      </c>
      <c r="AX318">
        <v>0</v>
      </c>
      <c r="BB318" t="s">
        <v>63</v>
      </c>
      <c r="BC318" t="s">
        <v>1145</v>
      </c>
      <c r="BD318">
        <v>0</v>
      </c>
      <c r="BF318" t="s">
        <v>162</v>
      </c>
      <c r="BI318" t="s">
        <v>1146</v>
      </c>
    </row>
    <row r="319" spans="1:61" x14ac:dyDescent="0.35">
      <c r="A319" t="s">
        <v>1363</v>
      </c>
      <c r="B319">
        <v>10000</v>
      </c>
      <c r="C319">
        <v>10000</v>
      </c>
      <c r="D319" s="2">
        <v>45754</v>
      </c>
      <c r="E319" t="s">
        <v>59</v>
      </c>
      <c r="F319" t="s">
        <v>1364</v>
      </c>
      <c r="G319">
        <v>502190692</v>
      </c>
      <c r="I319">
        <v>1</v>
      </c>
      <c r="J319" t="s">
        <v>183</v>
      </c>
      <c r="K319">
        <v>22</v>
      </c>
      <c r="L319" t="s">
        <v>6063</v>
      </c>
      <c r="M319" t="s">
        <v>685</v>
      </c>
      <c r="N319" t="s">
        <v>3805</v>
      </c>
      <c r="O319" s="3">
        <v>10000</v>
      </c>
      <c r="R319" s="2">
        <v>45751</v>
      </c>
      <c r="T319">
        <v>1</v>
      </c>
      <c r="U319" s="3">
        <v>10000</v>
      </c>
      <c r="V319" t="s">
        <v>65</v>
      </c>
      <c r="W319" t="s">
        <v>1365</v>
      </c>
      <c r="X319">
        <v>0</v>
      </c>
      <c r="Y319" s="3">
        <v>10000</v>
      </c>
      <c r="Z319">
        <v>0</v>
      </c>
      <c r="AA319">
        <v>0</v>
      </c>
      <c r="AB319">
        <v>0</v>
      </c>
      <c r="AC319">
        <v>0</v>
      </c>
      <c r="AF319">
        <v>0</v>
      </c>
      <c r="AO319" t="s">
        <v>1366</v>
      </c>
      <c r="AP319" t="s">
        <v>400</v>
      </c>
      <c r="AQ319" t="s">
        <v>24192</v>
      </c>
      <c r="AS319">
        <v>0</v>
      </c>
      <c r="AT319">
        <v>0</v>
      </c>
      <c r="AU319">
        <v>0</v>
      </c>
      <c r="AV319">
        <v>0</v>
      </c>
      <c r="AW319">
        <v>0</v>
      </c>
      <c r="AX319">
        <v>0</v>
      </c>
      <c r="BB319" t="s">
        <v>63</v>
      </c>
      <c r="BC319" t="s">
        <v>1367</v>
      </c>
      <c r="BD319">
        <v>0</v>
      </c>
      <c r="BF319" t="s">
        <v>400</v>
      </c>
      <c r="BI319" t="s">
        <v>402</v>
      </c>
    </row>
    <row r="320" spans="1:61" x14ac:dyDescent="0.35">
      <c r="A320" t="s">
        <v>1230</v>
      </c>
      <c r="B320">
        <v>10000</v>
      </c>
      <c r="C320">
        <v>20000</v>
      </c>
      <c r="D320" s="2">
        <v>45758</v>
      </c>
      <c r="E320" t="s">
        <v>59</v>
      </c>
      <c r="F320" t="s">
        <v>1231</v>
      </c>
      <c r="G320" t="s">
        <v>1232</v>
      </c>
      <c r="I320">
        <v>1</v>
      </c>
      <c r="J320" t="s">
        <v>183</v>
      </c>
      <c r="K320">
        <v>72</v>
      </c>
      <c r="L320" t="s">
        <v>6056</v>
      </c>
      <c r="M320" t="s">
        <v>869</v>
      </c>
      <c r="N320" t="s">
        <v>3829</v>
      </c>
      <c r="O320" s="3">
        <v>6500</v>
      </c>
      <c r="R320" s="2">
        <v>45751</v>
      </c>
      <c r="T320">
        <v>20</v>
      </c>
      <c r="U320" s="3">
        <v>130000</v>
      </c>
      <c r="V320" t="s">
        <v>65</v>
      </c>
      <c r="W320" t="s">
        <v>1233</v>
      </c>
      <c r="X320">
        <v>0</v>
      </c>
      <c r="Y320" s="3">
        <v>100000</v>
      </c>
      <c r="Z320" s="3">
        <v>30000</v>
      </c>
      <c r="AA320">
        <v>0</v>
      </c>
      <c r="AB320">
        <v>0</v>
      </c>
      <c r="AC320">
        <v>0</v>
      </c>
      <c r="AF320">
        <v>0</v>
      </c>
      <c r="AO320" t="s">
        <v>1234</v>
      </c>
      <c r="AP320" t="s">
        <v>1235</v>
      </c>
      <c r="AQ320" t="s">
        <v>13745</v>
      </c>
      <c r="AS320">
        <v>0</v>
      </c>
      <c r="AT320">
        <v>0</v>
      </c>
      <c r="AU320">
        <v>0</v>
      </c>
      <c r="AV320">
        <v>0</v>
      </c>
      <c r="AW320">
        <v>0</v>
      </c>
      <c r="AX320">
        <v>0</v>
      </c>
      <c r="BB320" t="s">
        <v>63</v>
      </c>
      <c r="BC320" t="s">
        <v>4579</v>
      </c>
      <c r="BD320">
        <v>0</v>
      </c>
      <c r="BF320" t="s">
        <v>1235</v>
      </c>
      <c r="BI320" t="s">
        <v>1236</v>
      </c>
    </row>
    <row r="321" spans="1:61" x14ac:dyDescent="0.35">
      <c r="A321" t="s">
        <v>1237</v>
      </c>
      <c r="B321">
        <v>10000</v>
      </c>
      <c r="C321">
        <v>10000</v>
      </c>
      <c r="D321" s="2">
        <v>45754</v>
      </c>
      <c r="E321" t="s">
        <v>59</v>
      </c>
      <c r="F321" t="s">
        <v>1238</v>
      </c>
      <c r="G321" t="s">
        <v>1239</v>
      </c>
      <c r="I321">
        <v>1</v>
      </c>
      <c r="J321" t="s">
        <v>183</v>
      </c>
      <c r="K321">
        <v>72</v>
      </c>
      <c r="L321" t="s">
        <v>6056</v>
      </c>
      <c r="M321" t="s">
        <v>869</v>
      </c>
      <c r="N321" t="s">
        <v>3829</v>
      </c>
      <c r="O321" s="3">
        <v>3500</v>
      </c>
      <c r="R321" s="2">
        <v>45751</v>
      </c>
      <c r="T321">
        <v>4</v>
      </c>
      <c r="U321" s="3">
        <v>14000</v>
      </c>
      <c r="V321" t="s">
        <v>65</v>
      </c>
      <c r="W321" t="s">
        <v>1240</v>
      </c>
      <c r="X321">
        <v>0</v>
      </c>
      <c r="Y321" s="3">
        <v>10000</v>
      </c>
      <c r="Z321" s="3">
        <v>4000</v>
      </c>
      <c r="AA321">
        <v>0</v>
      </c>
      <c r="AB321">
        <v>0</v>
      </c>
      <c r="AC321">
        <v>0</v>
      </c>
      <c r="AF321">
        <v>0</v>
      </c>
      <c r="AO321" t="s">
        <v>1241</v>
      </c>
      <c r="AP321" t="s">
        <v>1242</v>
      </c>
      <c r="AQ321" t="s">
        <v>21402</v>
      </c>
      <c r="AS321">
        <v>0</v>
      </c>
      <c r="AT321">
        <v>0</v>
      </c>
      <c r="AU321">
        <v>0</v>
      </c>
      <c r="AV321">
        <v>0</v>
      </c>
      <c r="AW321">
        <v>0</v>
      </c>
      <c r="AX321">
        <v>0</v>
      </c>
      <c r="BB321" t="s">
        <v>63</v>
      </c>
      <c r="BC321" t="s">
        <v>4580</v>
      </c>
      <c r="BD321">
        <v>0</v>
      </c>
      <c r="BF321" t="s">
        <v>1242</v>
      </c>
      <c r="BI321" t="s">
        <v>1243</v>
      </c>
    </row>
    <row r="322" spans="1:61" x14ac:dyDescent="0.35">
      <c r="A322" t="s">
        <v>1244</v>
      </c>
      <c r="B322">
        <v>10000</v>
      </c>
      <c r="C322">
        <v>10000</v>
      </c>
      <c r="D322" s="2">
        <v>45754</v>
      </c>
      <c r="E322" t="s">
        <v>116</v>
      </c>
      <c r="F322" t="s">
        <v>1245</v>
      </c>
      <c r="G322" t="s">
        <v>1239</v>
      </c>
      <c r="I322">
        <v>1</v>
      </c>
      <c r="J322" t="s">
        <v>183</v>
      </c>
      <c r="K322">
        <v>72</v>
      </c>
      <c r="L322" t="s">
        <v>6056</v>
      </c>
      <c r="M322" t="s">
        <v>869</v>
      </c>
      <c r="N322" t="s">
        <v>3829</v>
      </c>
      <c r="O322" s="3">
        <v>6000</v>
      </c>
      <c r="R322" s="2">
        <v>45751</v>
      </c>
      <c r="T322">
        <v>6</v>
      </c>
      <c r="U322" s="3">
        <v>36000</v>
      </c>
      <c r="V322" t="s">
        <v>65</v>
      </c>
      <c r="W322" t="s">
        <v>1246</v>
      </c>
      <c r="X322">
        <v>0</v>
      </c>
      <c r="Y322" s="3">
        <v>30000</v>
      </c>
      <c r="Z322" s="3">
        <v>6000</v>
      </c>
      <c r="AA322">
        <v>0</v>
      </c>
      <c r="AB322">
        <v>0</v>
      </c>
      <c r="AC322">
        <v>0</v>
      </c>
      <c r="AF322">
        <v>0</v>
      </c>
      <c r="AO322" t="s">
        <v>1247</v>
      </c>
      <c r="AP322" t="s">
        <v>1242</v>
      </c>
      <c r="AQ322" t="s">
        <v>21402</v>
      </c>
      <c r="AS322">
        <v>0</v>
      </c>
      <c r="AT322">
        <v>0</v>
      </c>
      <c r="AU322">
        <v>0</v>
      </c>
      <c r="AV322">
        <v>0</v>
      </c>
      <c r="AW322">
        <v>0</v>
      </c>
      <c r="AX322">
        <v>0</v>
      </c>
      <c r="BB322" t="s">
        <v>63</v>
      </c>
      <c r="BC322" t="s">
        <v>4581</v>
      </c>
      <c r="BD322">
        <v>0</v>
      </c>
      <c r="BF322" t="s">
        <v>1242</v>
      </c>
      <c r="BI322" t="s">
        <v>1243</v>
      </c>
    </row>
    <row r="323" spans="1:61" x14ac:dyDescent="0.35">
      <c r="A323" t="s">
        <v>941</v>
      </c>
      <c r="B323">
        <v>10000</v>
      </c>
      <c r="C323">
        <v>20000</v>
      </c>
      <c r="D323" s="2">
        <v>45755</v>
      </c>
      <c r="E323" t="s">
        <v>59</v>
      </c>
      <c r="F323" s="4">
        <v>0.4541203703703704</v>
      </c>
      <c r="G323" t="s">
        <v>942</v>
      </c>
      <c r="I323">
        <v>1</v>
      </c>
      <c r="J323" t="s">
        <v>183</v>
      </c>
      <c r="K323">
        <v>79</v>
      </c>
      <c r="L323" t="s">
        <v>6076</v>
      </c>
      <c r="M323" t="s">
        <v>1248</v>
      </c>
      <c r="N323" t="s">
        <v>3834</v>
      </c>
      <c r="O323" s="3">
        <v>6200</v>
      </c>
      <c r="R323" s="2">
        <v>45751</v>
      </c>
      <c r="T323">
        <v>15</v>
      </c>
      <c r="U323" s="3">
        <v>93000</v>
      </c>
      <c r="V323" t="s">
        <v>65</v>
      </c>
      <c r="W323" t="s">
        <v>946</v>
      </c>
      <c r="X323">
        <v>0</v>
      </c>
      <c r="Y323" s="3">
        <v>85317</v>
      </c>
      <c r="Z323" s="3">
        <v>7683</v>
      </c>
      <c r="AA323">
        <v>0</v>
      </c>
      <c r="AB323">
        <v>0</v>
      </c>
      <c r="AC323">
        <v>0</v>
      </c>
      <c r="AF323">
        <v>0</v>
      </c>
      <c r="AO323" t="s">
        <v>947</v>
      </c>
      <c r="AP323" t="s">
        <v>108</v>
      </c>
      <c r="AQ323" t="s">
        <v>13404</v>
      </c>
      <c r="AS323">
        <v>0</v>
      </c>
      <c r="AT323">
        <v>0</v>
      </c>
      <c r="AU323">
        <v>0</v>
      </c>
      <c r="AV323">
        <v>0</v>
      </c>
      <c r="AW323">
        <v>0</v>
      </c>
      <c r="AX323">
        <v>0</v>
      </c>
      <c r="BB323" t="s">
        <v>63</v>
      </c>
      <c r="BC323" t="s">
        <v>4529</v>
      </c>
      <c r="BD323">
        <v>0</v>
      </c>
      <c r="BF323" t="s">
        <v>108</v>
      </c>
      <c r="BI323" t="s">
        <v>948</v>
      </c>
    </row>
    <row r="324" spans="1:61" x14ac:dyDescent="0.35">
      <c r="A324" t="s">
        <v>4437</v>
      </c>
      <c r="B324">
        <v>10000</v>
      </c>
      <c r="C324">
        <v>30000</v>
      </c>
      <c r="D324" s="2">
        <v>45779</v>
      </c>
      <c r="E324" t="s">
        <v>59</v>
      </c>
      <c r="F324" t="s">
        <v>4438</v>
      </c>
      <c r="G324" t="s">
        <v>4439</v>
      </c>
      <c r="I324">
        <v>2</v>
      </c>
      <c r="J324" t="s">
        <v>183</v>
      </c>
      <c r="K324">
        <v>77</v>
      </c>
      <c r="L324" t="s">
        <v>6043</v>
      </c>
      <c r="M324" t="s">
        <v>192</v>
      </c>
      <c r="N324" t="s">
        <v>3848</v>
      </c>
      <c r="O324" s="3">
        <v>8500</v>
      </c>
      <c r="R324" s="2">
        <v>45751</v>
      </c>
      <c r="T324">
        <v>88</v>
      </c>
      <c r="U324" s="3">
        <v>748000</v>
      </c>
      <c r="V324" t="s">
        <v>65</v>
      </c>
      <c r="W324" t="s">
        <v>4440</v>
      </c>
      <c r="X324">
        <v>0</v>
      </c>
      <c r="Y324" s="3">
        <v>700000</v>
      </c>
      <c r="Z324" s="3">
        <v>48000</v>
      </c>
      <c r="AA324">
        <v>0</v>
      </c>
      <c r="AB324">
        <v>0</v>
      </c>
      <c r="AC324">
        <v>0</v>
      </c>
      <c r="AF324">
        <v>0</v>
      </c>
      <c r="AO324" t="s">
        <v>4441</v>
      </c>
      <c r="AP324" t="s">
        <v>108</v>
      </c>
      <c r="AQ324" t="s">
        <v>13404</v>
      </c>
      <c r="AS324">
        <v>0</v>
      </c>
      <c r="AT324">
        <v>0</v>
      </c>
      <c r="AU324">
        <v>0</v>
      </c>
      <c r="AV324">
        <v>0</v>
      </c>
      <c r="AW324">
        <v>0</v>
      </c>
      <c r="AX324">
        <v>0</v>
      </c>
      <c r="BB324" t="s">
        <v>63</v>
      </c>
      <c r="BC324" t="s">
        <v>6481</v>
      </c>
      <c r="BD324">
        <v>0</v>
      </c>
      <c r="BF324" t="s">
        <v>108</v>
      </c>
      <c r="BI324" t="s">
        <v>4442</v>
      </c>
    </row>
    <row r="325" spans="1:61" x14ac:dyDescent="0.35">
      <c r="A325" t="s">
        <v>1249</v>
      </c>
      <c r="B325">
        <v>10000</v>
      </c>
      <c r="C325">
        <v>10000</v>
      </c>
      <c r="D325" s="2">
        <v>45751</v>
      </c>
      <c r="E325" t="s">
        <v>59</v>
      </c>
      <c r="F325" t="s">
        <v>1250</v>
      </c>
      <c r="G325" t="s">
        <v>1239</v>
      </c>
      <c r="I325">
        <v>1</v>
      </c>
      <c r="J325" t="s">
        <v>183</v>
      </c>
      <c r="K325">
        <v>72</v>
      </c>
      <c r="L325" t="s">
        <v>6056</v>
      </c>
      <c r="M325" t="s">
        <v>869</v>
      </c>
      <c r="N325" t="s">
        <v>3829</v>
      </c>
      <c r="O325">
        <v>750</v>
      </c>
      <c r="R325" s="2">
        <v>45751</v>
      </c>
      <c r="T325">
        <v>16</v>
      </c>
      <c r="U325" s="3">
        <v>12000</v>
      </c>
      <c r="V325" t="s">
        <v>65</v>
      </c>
      <c r="W325" t="s">
        <v>1251</v>
      </c>
      <c r="X325">
        <v>0</v>
      </c>
      <c r="Y325" s="3">
        <v>9000</v>
      </c>
      <c r="Z325" s="3">
        <v>3000</v>
      </c>
      <c r="AA325">
        <v>0</v>
      </c>
      <c r="AB325">
        <v>0</v>
      </c>
      <c r="AC325">
        <v>0</v>
      </c>
      <c r="AF325">
        <v>0</v>
      </c>
      <c r="AO325" t="s">
        <v>1252</v>
      </c>
      <c r="AP325" t="s">
        <v>1242</v>
      </c>
      <c r="AQ325" t="s">
        <v>21402</v>
      </c>
      <c r="AS325">
        <v>0</v>
      </c>
      <c r="AT325">
        <v>0</v>
      </c>
      <c r="AU325">
        <v>0</v>
      </c>
      <c r="AV325">
        <v>0</v>
      </c>
      <c r="AW325">
        <v>0</v>
      </c>
      <c r="AX325">
        <v>0</v>
      </c>
      <c r="BB325" t="s">
        <v>63</v>
      </c>
      <c r="BC325" t="s">
        <v>4582</v>
      </c>
      <c r="BD325">
        <v>0</v>
      </c>
      <c r="BF325" t="s">
        <v>1242</v>
      </c>
      <c r="BI325" t="s">
        <v>1243</v>
      </c>
    </row>
    <row r="326" spans="1:61" x14ac:dyDescent="0.35">
      <c r="A326" t="s">
        <v>1249</v>
      </c>
      <c r="B326">
        <v>10000</v>
      </c>
      <c r="C326">
        <v>20000</v>
      </c>
      <c r="D326" s="2">
        <v>45751</v>
      </c>
      <c r="E326" t="s">
        <v>59</v>
      </c>
      <c r="F326" t="s">
        <v>1250</v>
      </c>
      <c r="G326" t="s">
        <v>1239</v>
      </c>
      <c r="I326">
        <v>2</v>
      </c>
      <c r="J326" t="s">
        <v>183</v>
      </c>
      <c r="K326">
        <v>82</v>
      </c>
      <c r="L326" t="s">
        <v>6055</v>
      </c>
      <c r="M326" t="s">
        <v>352</v>
      </c>
      <c r="N326" t="s">
        <v>3798</v>
      </c>
      <c r="O326">
        <v>750</v>
      </c>
      <c r="R326" s="2">
        <v>45751</v>
      </c>
      <c r="T326">
        <v>16</v>
      </c>
      <c r="U326" s="3">
        <v>12000</v>
      </c>
      <c r="V326" t="s">
        <v>65</v>
      </c>
      <c r="W326" t="s">
        <v>1251</v>
      </c>
      <c r="X326">
        <v>0</v>
      </c>
      <c r="Y326" s="3">
        <v>9000</v>
      </c>
      <c r="Z326" s="3">
        <v>3000</v>
      </c>
      <c r="AA326">
        <v>0</v>
      </c>
      <c r="AB326">
        <v>0</v>
      </c>
      <c r="AC326">
        <v>0</v>
      </c>
      <c r="AF326">
        <v>0</v>
      </c>
      <c r="AO326" t="s">
        <v>1252</v>
      </c>
      <c r="AP326" t="s">
        <v>1242</v>
      </c>
      <c r="AQ326" t="s">
        <v>21402</v>
      </c>
      <c r="AS326">
        <v>0</v>
      </c>
      <c r="AT326">
        <v>0</v>
      </c>
      <c r="AU326">
        <v>0</v>
      </c>
      <c r="AV326">
        <v>0</v>
      </c>
      <c r="AW326">
        <v>0</v>
      </c>
      <c r="AX326">
        <v>0</v>
      </c>
      <c r="BB326" t="s">
        <v>63</v>
      </c>
      <c r="BC326" t="s">
        <v>4582</v>
      </c>
      <c r="BD326">
        <v>0</v>
      </c>
      <c r="BF326" t="s">
        <v>1242</v>
      </c>
      <c r="BI326" t="s">
        <v>1243</v>
      </c>
    </row>
    <row r="327" spans="1:61" x14ac:dyDescent="0.35">
      <c r="A327" t="s">
        <v>1253</v>
      </c>
      <c r="B327">
        <v>10000</v>
      </c>
      <c r="C327">
        <v>10000</v>
      </c>
      <c r="D327" s="2">
        <v>45751</v>
      </c>
      <c r="E327" t="s">
        <v>59</v>
      </c>
      <c r="F327" t="s">
        <v>1254</v>
      </c>
      <c r="G327" t="s">
        <v>570</v>
      </c>
      <c r="I327">
        <v>1</v>
      </c>
      <c r="J327" t="s">
        <v>183</v>
      </c>
      <c r="K327">
        <v>59</v>
      </c>
      <c r="L327" t="s">
        <v>6045</v>
      </c>
      <c r="M327" t="s">
        <v>73</v>
      </c>
      <c r="N327" t="s">
        <v>3811</v>
      </c>
      <c r="O327">
        <v>400</v>
      </c>
      <c r="R327" s="2">
        <v>45751</v>
      </c>
      <c r="T327">
        <v>10</v>
      </c>
      <c r="U327" s="3">
        <v>4000</v>
      </c>
      <c r="V327" t="s">
        <v>65</v>
      </c>
      <c r="W327">
        <v>112023960001</v>
      </c>
      <c r="X327">
        <v>0</v>
      </c>
      <c r="Y327" s="3">
        <v>4000</v>
      </c>
      <c r="Z327">
        <v>0</v>
      </c>
      <c r="AA327">
        <v>0</v>
      </c>
      <c r="AB327">
        <v>0</v>
      </c>
      <c r="AC327">
        <v>0</v>
      </c>
      <c r="AF327">
        <v>0</v>
      </c>
      <c r="AO327">
        <v>11202396</v>
      </c>
      <c r="AP327" t="s">
        <v>571</v>
      </c>
      <c r="AQ327" t="s">
        <v>14937</v>
      </c>
      <c r="AS327">
        <v>0</v>
      </c>
      <c r="AT327">
        <v>0</v>
      </c>
      <c r="AU327">
        <v>0</v>
      </c>
      <c r="AV327">
        <v>0</v>
      </c>
      <c r="AW327">
        <v>0</v>
      </c>
      <c r="AX327">
        <v>0</v>
      </c>
      <c r="BB327" t="s">
        <v>63</v>
      </c>
      <c r="BC327" t="s">
        <v>4583</v>
      </c>
      <c r="BD327">
        <v>0</v>
      </c>
      <c r="BF327" t="s">
        <v>571</v>
      </c>
      <c r="BI327" t="s">
        <v>1255</v>
      </c>
    </row>
    <row r="328" spans="1:61" x14ac:dyDescent="0.35">
      <c r="A328" t="s">
        <v>1256</v>
      </c>
      <c r="B328">
        <v>10000</v>
      </c>
      <c r="C328">
        <v>10000</v>
      </c>
      <c r="D328" s="2">
        <v>45751</v>
      </c>
      <c r="E328" t="s">
        <v>59</v>
      </c>
      <c r="F328" t="s">
        <v>1254</v>
      </c>
      <c r="G328" t="s">
        <v>570</v>
      </c>
      <c r="I328">
        <v>1</v>
      </c>
      <c r="J328" t="s">
        <v>183</v>
      </c>
      <c r="K328">
        <v>59</v>
      </c>
      <c r="L328" t="s">
        <v>6045</v>
      </c>
      <c r="M328" t="s">
        <v>73</v>
      </c>
      <c r="N328" t="s">
        <v>3811</v>
      </c>
      <c r="O328">
        <v>500</v>
      </c>
      <c r="R328" s="2">
        <v>45751</v>
      </c>
      <c r="T328">
        <v>10</v>
      </c>
      <c r="U328" s="3">
        <v>5000</v>
      </c>
      <c r="V328" t="s">
        <v>65</v>
      </c>
      <c r="W328">
        <v>112023960001</v>
      </c>
      <c r="X328">
        <v>0</v>
      </c>
      <c r="Y328" s="3">
        <v>5000</v>
      </c>
      <c r="Z328">
        <v>0</v>
      </c>
      <c r="AA328">
        <v>0</v>
      </c>
      <c r="AB328">
        <v>0</v>
      </c>
      <c r="AC328">
        <v>0</v>
      </c>
      <c r="AF328">
        <v>0</v>
      </c>
      <c r="AO328">
        <v>11202396</v>
      </c>
      <c r="AP328" t="s">
        <v>571</v>
      </c>
      <c r="AQ328" t="s">
        <v>14937</v>
      </c>
      <c r="AS328">
        <v>0</v>
      </c>
      <c r="AT328">
        <v>0</v>
      </c>
      <c r="AU328">
        <v>0</v>
      </c>
      <c r="AV328">
        <v>0</v>
      </c>
      <c r="AW328">
        <v>0</v>
      </c>
      <c r="AX328">
        <v>0</v>
      </c>
      <c r="BB328" t="s">
        <v>63</v>
      </c>
      <c r="BC328" t="s">
        <v>4584</v>
      </c>
      <c r="BD328">
        <v>0</v>
      </c>
      <c r="BF328" t="s">
        <v>571</v>
      </c>
      <c r="BI328" t="s">
        <v>1257</v>
      </c>
    </row>
    <row r="329" spans="1:61" x14ac:dyDescent="0.35">
      <c r="A329" t="s">
        <v>1256</v>
      </c>
      <c r="B329">
        <v>20000</v>
      </c>
      <c r="C329">
        <v>10000</v>
      </c>
      <c r="D329" s="2">
        <v>45751</v>
      </c>
      <c r="E329" t="s">
        <v>59</v>
      </c>
      <c r="F329" t="s">
        <v>1254</v>
      </c>
      <c r="G329" t="s">
        <v>570</v>
      </c>
      <c r="I329">
        <v>1</v>
      </c>
      <c r="J329" t="s">
        <v>183</v>
      </c>
      <c r="K329">
        <v>59</v>
      </c>
      <c r="L329" t="s">
        <v>6045</v>
      </c>
      <c r="M329" t="s">
        <v>73</v>
      </c>
      <c r="N329" t="s">
        <v>3811</v>
      </c>
      <c r="O329">
        <v>500</v>
      </c>
      <c r="R329" s="2">
        <v>45751</v>
      </c>
      <c r="T329">
        <v>10</v>
      </c>
      <c r="U329" s="3">
        <v>5000</v>
      </c>
      <c r="V329" t="s">
        <v>65</v>
      </c>
      <c r="W329">
        <v>112023960001</v>
      </c>
      <c r="X329">
        <v>0</v>
      </c>
      <c r="Y329" s="3">
        <v>5000</v>
      </c>
      <c r="Z329">
        <v>0</v>
      </c>
      <c r="AA329">
        <v>0</v>
      </c>
      <c r="AB329">
        <v>0</v>
      </c>
      <c r="AC329">
        <v>0</v>
      </c>
      <c r="AF329">
        <v>0</v>
      </c>
      <c r="AO329">
        <v>11202396</v>
      </c>
      <c r="AP329" t="s">
        <v>571</v>
      </c>
      <c r="AQ329" t="s">
        <v>14937</v>
      </c>
      <c r="AS329">
        <v>0</v>
      </c>
      <c r="AT329">
        <v>0</v>
      </c>
      <c r="AU329">
        <v>0</v>
      </c>
      <c r="AV329">
        <v>0</v>
      </c>
      <c r="AW329">
        <v>0</v>
      </c>
      <c r="AX329">
        <v>0</v>
      </c>
      <c r="BB329" t="s">
        <v>63</v>
      </c>
      <c r="BC329" t="s">
        <v>4584</v>
      </c>
      <c r="BD329">
        <v>0</v>
      </c>
      <c r="BF329" t="s">
        <v>571</v>
      </c>
      <c r="BI329" t="s">
        <v>1257</v>
      </c>
    </row>
    <row r="330" spans="1:61" x14ac:dyDescent="0.35">
      <c r="A330" t="s">
        <v>1256</v>
      </c>
      <c r="B330">
        <v>30000</v>
      </c>
      <c r="C330">
        <v>10000</v>
      </c>
      <c r="D330" s="2">
        <v>45751</v>
      </c>
      <c r="E330" t="s">
        <v>59</v>
      </c>
      <c r="F330" t="s">
        <v>1254</v>
      </c>
      <c r="G330" t="s">
        <v>570</v>
      </c>
      <c r="I330">
        <v>1</v>
      </c>
      <c r="J330" t="s">
        <v>183</v>
      </c>
      <c r="K330">
        <v>59</v>
      </c>
      <c r="L330" t="s">
        <v>6045</v>
      </c>
      <c r="M330" t="s">
        <v>73</v>
      </c>
      <c r="N330" t="s">
        <v>3811</v>
      </c>
      <c r="O330">
        <v>500</v>
      </c>
      <c r="R330" s="2">
        <v>45751</v>
      </c>
      <c r="T330">
        <v>10</v>
      </c>
      <c r="U330" s="3">
        <v>5000</v>
      </c>
      <c r="V330" t="s">
        <v>65</v>
      </c>
      <c r="W330">
        <v>112023960001</v>
      </c>
      <c r="X330">
        <v>0</v>
      </c>
      <c r="Y330" s="3">
        <v>5000</v>
      </c>
      <c r="Z330">
        <v>0</v>
      </c>
      <c r="AA330">
        <v>0</v>
      </c>
      <c r="AB330">
        <v>0</v>
      </c>
      <c r="AC330">
        <v>0</v>
      </c>
      <c r="AF330">
        <v>0</v>
      </c>
      <c r="AO330">
        <v>11202396</v>
      </c>
      <c r="AP330" t="s">
        <v>571</v>
      </c>
      <c r="AQ330" t="s">
        <v>14937</v>
      </c>
      <c r="AS330">
        <v>0</v>
      </c>
      <c r="AT330">
        <v>0</v>
      </c>
      <c r="AU330">
        <v>0</v>
      </c>
      <c r="AV330">
        <v>0</v>
      </c>
      <c r="AW330">
        <v>0</v>
      </c>
      <c r="AX330">
        <v>0</v>
      </c>
      <c r="BB330" t="s">
        <v>63</v>
      </c>
      <c r="BC330" t="s">
        <v>4584</v>
      </c>
      <c r="BD330">
        <v>0</v>
      </c>
      <c r="BF330" t="s">
        <v>571</v>
      </c>
      <c r="BI330" t="s">
        <v>1257</v>
      </c>
    </row>
    <row r="331" spans="1:61" x14ac:dyDescent="0.35">
      <c r="A331" t="s">
        <v>4560</v>
      </c>
      <c r="B331">
        <v>10000</v>
      </c>
      <c r="C331">
        <v>10000</v>
      </c>
      <c r="D331" s="2">
        <v>45771</v>
      </c>
      <c r="E331" t="s">
        <v>59</v>
      </c>
      <c r="F331" t="s">
        <v>4561</v>
      </c>
      <c r="G331">
        <v>10620258020</v>
      </c>
      <c r="I331">
        <v>1</v>
      </c>
      <c r="J331" t="s">
        <v>183</v>
      </c>
      <c r="K331">
        <v>79</v>
      </c>
      <c r="L331" t="s">
        <v>6076</v>
      </c>
      <c r="M331" t="s">
        <v>945</v>
      </c>
      <c r="N331" t="s">
        <v>3831</v>
      </c>
      <c r="O331">
        <v>805</v>
      </c>
      <c r="R331" s="2">
        <v>45751</v>
      </c>
      <c r="T331">
        <v>264</v>
      </c>
      <c r="U331" s="3">
        <v>212520</v>
      </c>
      <c r="V331" t="s">
        <v>65</v>
      </c>
      <c r="W331" t="s">
        <v>4562</v>
      </c>
      <c r="X331">
        <v>0</v>
      </c>
      <c r="Y331" s="3">
        <v>200000</v>
      </c>
      <c r="Z331" s="3">
        <v>12520</v>
      </c>
      <c r="AA331">
        <v>0</v>
      </c>
      <c r="AB331">
        <v>0</v>
      </c>
      <c r="AC331">
        <v>0</v>
      </c>
      <c r="AF331">
        <v>0</v>
      </c>
      <c r="AO331" t="s">
        <v>4563</v>
      </c>
      <c r="AP331" t="s">
        <v>108</v>
      </c>
      <c r="AQ331" t="s">
        <v>13404</v>
      </c>
      <c r="AS331">
        <v>0</v>
      </c>
      <c r="AT331">
        <v>0</v>
      </c>
      <c r="AU331">
        <v>0</v>
      </c>
      <c r="AV331">
        <v>0</v>
      </c>
      <c r="AW331">
        <v>0</v>
      </c>
      <c r="AX331">
        <v>0</v>
      </c>
      <c r="BB331" t="s">
        <v>63</v>
      </c>
      <c r="BC331" t="s">
        <v>6531</v>
      </c>
      <c r="BD331">
        <v>0</v>
      </c>
      <c r="BF331" t="s">
        <v>108</v>
      </c>
      <c r="BI331" t="s">
        <v>4564</v>
      </c>
    </row>
    <row r="332" spans="1:61" x14ac:dyDescent="0.35">
      <c r="A332" t="s">
        <v>1258</v>
      </c>
      <c r="B332">
        <v>10000</v>
      </c>
      <c r="C332">
        <v>10000</v>
      </c>
      <c r="D332" s="2">
        <v>45751</v>
      </c>
      <c r="E332" t="s">
        <v>59</v>
      </c>
      <c r="F332" t="s">
        <v>1259</v>
      </c>
      <c r="G332" t="s">
        <v>570</v>
      </c>
      <c r="I332">
        <v>1</v>
      </c>
      <c r="J332" t="s">
        <v>183</v>
      </c>
      <c r="K332">
        <v>59</v>
      </c>
      <c r="L332" t="s">
        <v>6045</v>
      </c>
      <c r="M332" t="s">
        <v>73</v>
      </c>
      <c r="N332" t="s">
        <v>3811</v>
      </c>
      <c r="O332">
        <v>300</v>
      </c>
      <c r="R332" s="2">
        <v>45751</v>
      </c>
      <c r="T332">
        <v>10</v>
      </c>
      <c r="U332" s="3">
        <v>3000</v>
      </c>
      <c r="V332" t="s">
        <v>65</v>
      </c>
      <c r="W332">
        <v>112024500001</v>
      </c>
      <c r="X332">
        <v>0</v>
      </c>
      <c r="Y332" s="3">
        <v>3000</v>
      </c>
      <c r="Z332">
        <v>0</v>
      </c>
      <c r="AA332">
        <v>0</v>
      </c>
      <c r="AB332">
        <v>0</v>
      </c>
      <c r="AC332">
        <v>0</v>
      </c>
      <c r="AF332">
        <v>0</v>
      </c>
      <c r="AO332">
        <v>11202450</v>
      </c>
      <c r="AP332" t="s">
        <v>571</v>
      </c>
      <c r="AQ332" t="s">
        <v>14937</v>
      </c>
      <c r="AS332">
        <v>0</v>
      </c>
      <c r="AT332">
        <v>0</v>
      </c>
      <c r="AU332">
        <v>0</v>
      </c>
      <c r="AV332">
        <v>0</v>
      </c>
      <c r="AW332">
        <v>0</v>
      </c>
      <c r="AX332">
        <v>0</v>
      </c>
      <c r="BB332" t="s">
        <v>63</v>
      </c>
      <c r="BC332" t="s">
        <v>4585</v>
      </c>
      <c r="BD332">
        <v>0</v>
      </c>
      <c r="BF332" t="s">
        <v>571</v>
      </c>
      <c r="BI332" t="s">
        <v>1260</v>
      </c>
    </row>
    <row r="333" spans="1:61" x14ac:dyDescent="0.35">
      <c r="A333" t="s">
        <v>1258</v>
      </c>
      <c r="B333">
        <v>20000</v>
      </c>
      <c r="C333">
        <v>10000</v>
      </c>
      <c r="D333" s="2">
        <v>45751</v>
      </c>
      <c r="E333" t="s">
        <v>59</v>
      </c>
      <c r="F333" t="s">
        <v>1259</v>
      </c>
      <c r="G333" t="s">
        <v>570</v>
      </c>
      <c r="I333">
        <v>1</v>
      </c>
      <c r="J333" t="s">
        <v>183</v>
      </c>
      <c r="K333">
        <v>59</v>
      </c>
      <c r="L333" t="s">
        <v>6045</v>
      </c>
      <c r="M333" t="s">
        <v>73</v>
      </c>
      <c r="N333" t="s">
        <v>3811</v>
      </c>
      <c r="O333">
        <v>300</v>
      </c>
      <c r="R333" s="2">
        <v>45751</v>
      </c>
      <c r="T333">
        <v>10</v>
      </c>
      <c r="U333" s="3">
        <v>3000</v>
      </c>
      <c r="V333" t="s">
        <v>65</v>
      </c>
      <c r="W333">
        <v>112024500001</v>
      </c>
      <c r="X333">
        <v>0</v>
      </c>
      <c r="Y333" s="3">
        <v>3000</v>
      </c>
      <c r="Z333">
        <v>0</v>
      </c>
      <c r="AA333">
        <v>0</v>
      </c>
      <c r="AB333">
        <v>0</v>
      </c>
      <c r="AC333">
        <v>0</v>
      </c>
      <c r="AF333">
        <v>0</v>
      </c>
      <c r="AO333">
        <v>11202450</v>
      </c>
      <c r="AP333" t="s">
        <v>571</v>
      </c>
      <c r="AQ333" t="s">
        <v>14937</v>
      </c>
      <c r="AS333">
        <v>0</v>
      </c>
      <c r="AT333">
        <v>0</v>
      </c>
      <c r="AU333">
        <v>0</v>
      </c>
      <c r="AV333">
        <v>0</v>
      </c>
      <c r="AW333">
        <v>0</v>
      </c>
      <c r="AX333">
        <v>0</v>
      </c>
      <c r="BB333" t="s">
        <v>63</v>
      </c>
      <c r="BC333" t="s">
        <v>4585</v>
      </c>
      <c r="BD333">
        <v>0</v>
      </c>
      <c r="BF333" t="s">
        <v>571</v>
      </c>
      <c r="BI333" t="s">
        <v>1260</v>
      </c>
    </row>
    <row r="334" spans="1:61" x14ac:dyDescent="0.35">
      <c r="A334" t="s">
        <v>141</v>
      </c>
      <c r="B334">
        <v>10000</v>
      </c>
      <c r="C334">
        <v>20000</v>
      </c>
      <c r="D334" s="2">
        <v>45755</v>
      </c>
      <c r="E334" t="s">
        <v>59</v>
      </c>
      <c r="F334" t="s">
        <v>142</v>
      </c>
      <c r="G334" t="s">
        <v>143</v>
      </c>
      <c r="I334">
        <v>2</v>
      </c>
      <c r="J334" t="s">
        <v>183</v>
      </c>
      <c r="K334">
        <v>92</v>
      </c>
      <c r="L334" t="s">
        <v>6053</v>
      </c>
      <c r="M334" t="s">
        <v>281</v>
      </c>
      <c r="N334" t="s">
        <v>3851</v>
      </c>
      <c r="O334">
        <v>600</v>
      </c>
      <c r="R334" s="2">
        <v>45751</v>
      </c>
      <c r="T334">
        <v>1</v>
      </c>
      <c r="U334">
        <v>600</v>
      </c>
      <c r="V334" t="s">
        <v>65</v>
      </c>
      <c r="W334" t="s">
        <v>145</v>
      </c>
      <c r="X334">
        <v>0</v>
      </c>
      <c r="Y334">
        <v>500</v>
      </c>
      <c r="Z334">
        <v>100</v>
      </c>
      <c r="AA334">
        <v>0</v>
      </c>
      <c r="AB334">
        <v>0</v>
      </c>
      <c r="AC334">
        <v>0</v>
      </c>
      <c r="AF334">
        <v>0</v>
      </c>
      <c r="AO334" t="s">
        <v>146</v>
      </c>
      <c r="AP334" t="s">
        <v>147</v>
      </c>
      <c r="AQ334" t="s">
        <v>12644</v>
      </c>
      <c r="AS334">
        <v>0</v>
      </c>
      <c r="AT334">
        <v>0</v>
      </c>
      <c r="AU334">
        <v>0</v>
      </c>
      <c r="AV334">
        <v>0</v>
      </c>
      <c r="AW334">
        <v>0</v>
      </c>
      <c r="AX334">
        <v>0</v>
      </c>
      <c r="BB334" t="s">
        <v>63</v>
      </c>
      <c r="BC334" t="s">
        <v>4458</v>
      </c>
      <c r="BD334">
        <v>0</v>
      </c>
      <c r="BF334" t="s">
        <v>147</v>
      </c>
      <c r="BI334" t="s">
        <v>148</v>
      </c>
    </row>
    <row r="335" spans="1:61" x14ac:dyDescent="0.35">
      <c r="A335" t="s">
        <v>1261</v>
      </c>
      <c r="B335">
        <v>10000</v>
      </c>
      <c r="C335">
        <v>10000</v>
      </c>
      <c r="D335" s="2">
        <v>45751</v>
      </c>
      <c r="E335" t="s">
        <v>59</v>
      </c>
      <c r="F335" s="4">
        <v>0.48216435185185186</v>
      </c>
      <c r="G335" t="s">
        <v>1262</v>
      </c>
      <c r="I335">
        <v>1</v>
      </c>
      <c r="J335" t="s">
        <v>183</v>
      </c>
      <c r="K335">
        <v>22</v>
      </c>
      <c r="L335" t="s">
        <v>6063</v>
      </c>
      <c r="M335" t="s">
        <v>685</v>
      </c>
      <c r="N335" t="s">
        <v>3805</v>
      </c>
      <c r="O335">
        <v>200</v>
      </c>
      <c r="R335" s="2">
        <v>45751</v>
      </c>
      <c r="T335">
        <v>5</v>
      </c>
      <c r="U335" s="3">
        <v>1000</v>
      </c>
      <c r="V335" t="s">
        <v>65</v>
      </c>
      <c r="W335" t="s">
        <v>1263</v>
      </c>
      <c r="X335">
        <v>0</v>
      </c>
      <c r="Y335" s="3">
        <v>1000</v>
      </c>
      <c r="Z335">
        <v>0</v>
      </c>
      <c r="AA335">
        <v>0</v>
      </c>
      <c r="AB335">
        <v>0</v>
      </c>
      <c r="AC335">
        <v>0</v>
      </c>
      <c r="AF335">
        <v>0</v>
      </c>
      <c r="AO335" t="s">
        <v>1264</v>
      </c>
      <c r="AP335" t="s">
        <v>225</v>
      </c>
      <c r="AQ335" t="s">
        <v>23604</v>
      </c>
      <c r="AS335">
        <v>0</v>
      </c>
      <c r="AT335">
        <v>0</v>
      </c>
      <c r="AU335">
        <v>0</v>
      </c>
      <c r="AV335">
        <v>0</v>
      </c>
      <c r="AW335">
        <v>0</v>
      </c>
      <c r="AX335">
        <v>0</v>
      </c>
      <c r="BB335" t="s">
        <v>63</v>
      </c>
      <c r="BC335" t="s">
        <v>4586</v>
      </c>
      <c r="BD335">
        <v>0</v>
      </c>
      <c r="BF335" t="s">
        <v>225</v>
      </c>
      <c r="BI335" t="s">
        <v>995</v>
      </c>
    </row>
    <row r="336" spans="1:61" x14ac:dyDescent="0.35">
      <c r="A336" t="s">
        <v>149</v>
      </c>
      <c r="B336">
        <v>10000</v>
      </c>
      <c r="C336">
        <v>40000</v>
      </c>
      <c r="D336" s="2">
        <v>45754</v>
      </c>
      <c r="E336" t="s">
        <v>59</v>
      </c>
      <c r="F336" t="s">
        <v>150</v>
      </c>
      <c r="G336" t="s">
        <v>151</v>
      </c>
      <c r="I336">
        <v>2</v>
      </c>
      <c r="J336" t="s">
        <v>183</v>
      </c>
      <c r="K336">
        <v>96</v>
      </c>
      <c r="L336" t="s">
        <v>6060</v>
      </c>
      <c r="M336" t="s">
        <v>805</v>
      </c>
      <c r="N336" t="s">
        <v>3865</v>
      </c>
      <c r="O336" s="3">
        <v>90125</v>
      </c>
      <c r="R336" s="2">
        <v>45751</v>
      </c>
      <c r="T336">
        <v>6</v>
      </c>
      <c r="U336" s="3">
        <v>540750</v>
      </c>
      <c r="V336" t="s">
        <v>65</v>
      </c>
      <c r="W336" t="s">
        <v>154</v>
      </c>
      <c r="X336">
        <v>0</v>
      </c>
      <c r="Y336" s="3">
        <v>562224</v>
      </c>
      <c r="Z336" s="3">
        <v>-21474</v>
      </c>
      <c r="AA336">
        <v>0</v>
      </c>
      <c r="AB336">
        <v>0</v>
      </c>
      <c r="AC336">
        <v>0</v>
      </c>
      <c r="AF336">
        <v>0</v>
      </c>
      <c r="AO336" t="s">
        <v>155</v>
      </c>
      <c r="AP336" t="s">
        <v>68</v>
      </c>
      <c r="AQ336" t="s">
        <v>26186</v>
      </c>
      <c r="AS336">
        <v>0</v>
      </c>
      <c r="AT336">
        <v>0</v>
      </c>
      <c r="AU336">
        <v>0</v>
      </c>
      <c r="AV336">
        <v>0</v>
      </c>
      <c r="AW336">
        <v>0</v>
      </c>
      <c r="AX336">
        <v>0</v>
      </c>
      <c r="BB336" t="s">
        <v>63</v>
      </c>
      <c r="BC336" t="s">
        <v>4459</v>
      </c>
      <c r="BD336">
        <v>0</v>
      </c>
      <c r="BF336" t="s">
        <v>68</v>
      </c>
      <c r="BI336" t="s">
        <v>156</v>
      </c>
    </row>
    <row r="337" spans="1:61" x14ac:dyDescent="0.35">
      <c r="A337" t="s">
        <v>1014</v>
      </c>
      <c r="B337">
        <v>10000</v>
      </c>
      <c r="C337">
        <v>30000</v>
      </c>
      <c r="D337" s="2">
        <v>45751</v>
      </c>
      <c r="E337" t="s">
        <v>59</v>
      </c>
      <c r="F337" t="s">
        <v>1015</v>
      </c>
      <c r="G337">
        <v>10620258024</v>
      </c>
      <c r="I337">
        <v>3</v>
      </c>
      <c r="J337" t="s">
        <v>183</v>
      </c>
      <c r="K337">
        <v>85</v>
      </c>
      <c r="L337" t="s">
        <v>6060</v>
      </c>
      <c r="M337" t="s">
        <v>940</v>
      </c>
      <c r="N337" t="s">
        <v>3864</v>
      </c>
      <c r="O337" s="3">
        <v>2728</v>
      </c>
      <c r="R337" s="2">
        <v>45751</v>
      </c>
      <c r="T337">
        <v>11</v>
      </c>
      <c r="U337" s="3">
        <v>30008</v>
      </c>
      <c r="V337" t="s">
        <v>65</v>
      </c>
      <c r="W337" t="s">
        <v>1016</v>
      </c>
      <c r="X337">
        <v>0</v>
      </c>
      <c r="Y337" s="3">
        <v>20000</v>
      </c>
      <c r="Z337" s="3">
        <v>10008</v>
      </c>
      <c r="AA337">
        <v>0</v>
      </c>
      <c r="AB337">
        <v>0</v>
      </c>
      <c r="AC337">
        <v>0</v>
      </c>
      <c r="AF337">
        <v>0</v>
      </c>
      <c r="AO337" t="s">
        <v>1017</v>
      </c>
      <c r="AP337" t="s">
        <v>108</v>
      </c>
      <c r="AQ337" t="s">
        <v>13404</v>
      </c>
      <c r="AS337">
        <v>0</v>
      </c>
      <c r="AT337">
        <v>0</v>
      </c>
      <c r="AU337">
        <v>0</v>
      </c>
      <c r="AV337">
        <v>0</v>
      </c>
      <c r="AW337">
        <v>0</v>
      </c>
      <c r="AX337">
        <v>0</v>
      </c>
      <c r="BB337" t="s">
        <v>63</v>
      </c>
      <c r="BC337" t="s">
        <v>4549</v>
      </c>
      <c r="BD337">
        <v>0</v>
      </c>
      <c r="BF337" t="s">
        <v>108</v>
      </c>
      <c r="BI337" t="s">
        <v>1018</v>
      </c>
    </row>
    <row r="338" spans="1:61" x14ac:dyDescent="0.35">
      <c r="A338" t="s">
        <v>1019</v>
      </c>
      <c r="B338">
        <v>10000</v>
      </c>
      <c r="C338">
        <v>20000</v>
      </c>
      <c r="D338" s="2">
        <v>45751</v>
      </c>
      <c r="E338" t="s">
        <v>59</v>
      </c>
      <c r="F338" t="s">
        <v>1020</v>
      </c>
      <c r="G338" t="s">
        <v>159</v>
      </c>
      <c r="I338">
        <v>2</v>
      </c>
      <c r="J338" t="s">
        <v>183</v>
      </c>
      <c r="K338">
        <v>71</v>
      </c>
      <c r="L338" t="s">
        <v>6057</v>
      </c>
      <c r="M338" t="s">
        <v>340</v>
      </c>
      <c r="N338" t="s">
        <v>3854</v>
      </c>
      <c r="O338" s="3">
        <v>2000</v>
      </c>
      <c r="R338" s="2">
        <v>45751</v>
      </c>
      <c r="T338">
        <v>6</v>
      </c>
      <c r="U338" s="3">
        <v>12000</v>
      </c>
      <c r="V338" t="s">
        <v>65</v>
      </c>
      <c r="W338">
        <v>86090870001</v>
      </c>
      <c r="X338">
        <v>0</v>
      </c>
      <c r="Y338" s="3">
        <v>10000</v>
      </c>
      <c r="Z338" s="3">
        <v>2000</v>
      </c>
      <c r="AA338">
        <v>0</v>
      </c>
      <c r="AB338">
        <v>0</v>
      </c>
      <c r="AC338">
        <v>0</v>
      </c>
      <c r="AF338">
        <v>0</v>
      </c>
      <c r="AO338">
        <v>8609087</v>
      </c>
      <c r="AP338" t="s">
        <v>162</v>
      </c>
      <c r="AQ338" t="s">
        <v>8373</v>
      </c>
      <c r="AS338">
        <v>0</v>
      </c>
      <c r="AT338">
        <v>0</v>
      </c>
      <c r="AU338">
        <v>0</v>
      </c>
      <c r="AV338">
        <v>0</v>
      </c>
      <c r="AW338">
        <v>0</v>
      </c>
      <c r="AX338">
        <v>0</v>
      </c>
      <c r="BB338" t="s">
        <v>63</v>
      </c>
      <c r="BC338" t="s">
        <v>4550</v>
      </c>
      <c r="BD338">
        <v>0</v>
      </c>
      <c r="BF338" t="s">
        <v>162</v>
      </c>
      <c r="BI338" t="s">
        <v>163</v>
      </c>
    </row>
    <row r="339" spans="1:61" x14ac:dyDescent="0.35">
      <c r="A339" t="s">
        <v>578</v>
      </c>
      <c r="B339">
        <v>10000</v>
      </c>
      <c r="C339">
        <v>20000</v>
      </c>
      <c r="D339" s="2">
        <v>45751</v>
      </c>
      <c r="E339" t="s">
        <v>59</v>
      </c>
      <c r="F339" s="4">
        <v>0.48287037037037039</v>
      </c>
      <c r="G339" t="s">
        <v>159</v>
      </c>
      <c r="I339">
        <v>2</v>
      </c>
      <c r="J339" t="s">
        <v>183</v>
      </c>
      <c r="K339">
        <v>71</v>
      </c>
      <c r="L339" t="s">
        <v>6057</v>
      </c>
      <c r="M339" t="s">
        <v>340</v>
      </c>
      <c r="N339" t="s">
        <v>3854</v>
      </c>
      <c r="O339" s="3">
        <v>3667</v>
      </c>
      <c r="R339" s="2">
        <v>45751</v>
      </c>
      <c r="T339">
        <v>6</v>
      </c>
      <c r="U339" s="3">
        <v>22002</v>
      </c>
      <c r="V339" t="s">
        <v>65</v>
      </c>
      <c r="W339">
        <v>86090880001</v>
      </c>
      <c r="X339">
        <v>0</v>
      </c>
      <c r="Y339" s="3">
        <v>18000</v>
      </c>
      <c r="Z339" s="3">
        <v>4002</v>
      </c>
      <c r="AA339">
        <v>0</v>
      </c>
      <c r="AB339">
        <v>0</v>
      </c>
      <c r="AC339">
        <v>0</v>
      </c>
      <c r="AF339">
        <v>0</v>
      </c>
      <c r="AO339">
        <v>8609088</v>
      </c>
      <c r="AP339" t="s">
        <v>162</v>
      </c>
      <c r="AQ339" t="s">
        <v>8373</v>
      </c>
      <c r="AS339">
        <v>0</v>
      </c>
      <c r="AT339">
        <v>0</v>
      </c>
      <c r="AU339">
        <v>0</v>
      </c>
      <c r="AV339">
        <v>0</v>
      </c>
      <c r="AW339">
        <v>0</v>
      </c>
      <c r="AX339">
        <v>0</v>
      </c>
      <c r="BB339" t="s">
        <v>63</v>
      </c>
      <c r="BC339" t="s">
        <v>4493</v>
      </c>
      <c r="BD339">
        <v>0</v>
      </c>
      <c r="BF339" t="s">
        <v>162</v>
      </c>
      <c r="BI339" t="s">
        <v>163</v>
      </c>
    </row>
    <row r="340" spans="1:61" x14ac:dyDescent="0.35">
      <c r="A340" t="s">
        <v>1266</v>
      </c>
      <c r="B340">
        <v>10000</v>
      </c>
      <c r="C340">
        <v>10000</v>
      </c>
      <c r="D340" s="2">
        <v>45755</v>
      </c>
      <c r="E340" t="s">
        <v>59</v>
      </c>
      <c r="F340" t="s">
        <v>1267</v>
      </c>
      <c r="G340">
        <v>1006323</v>
      </c>
      <c r="I340">
        <v>1</v>
      </c>
      <c r="J340" t="s">
        <v>183</v>
      </c>
      <c r="K340">
        <v>63</v>
      </c>
      <c r="L340" t="s">
        <v>6051</v>
      </c>
      <c r="M340" t="s">
        <v>136</v>
      </c>
      <c r="N340" t="s">
        <v>3850</v>
      </c>
      <c r="O340" s="3">
        <v>3200</v>
      </c>
      <c r="R340" s="2">
        <v>45751</v>
      </c>
      <c r="T340">
        <v>50</v>
      </c>
      <c r="U340" s="3">
        <v>160000</v>
      </c>
      <c r="V340" t="s">
        <v>65</v>
      </c>
      <c r="W340" t="s">
        <v>1269</v>
      </c>
      <c r="X340">
        <v>0</v>
      </c>
      <c r="Y340" s="3">
        <v>160000</v>
      </c>
      <c r="Z340">
        <v>0</v>
      </c>
      <c r="AA340">
        <v>0</v>
      </c>
      <c r="AB340">
        <v>0</v>
      </c>
      <c r="AC340">
        <v>0</v>
      </c>
      <c r="AF340">
        <v>0</v>
      </c>
      <c r="AO340" t="s">
        <v>1270</v>
      </c>
      <c r="AP340" t="s">
        <v>170</v>
      </c>
      <c r="AQ340" t="s">
        <v>21526</v>
      </c>
      <c r="AS340">
        <v>0</v>
      </c>
      <c r="AT340">
        <v>0</v>
      </c>
      <c r="AU340">
        <v>0</v>
      </c>
      <c r="AV340">
        <v>0</v>
      </c>
      <c r="AW340">
        <v>0</v>
      </c>
      <c r="AX340">
        <v>0</v>
      </c>
      <c r="BB340" t="s">
        <v>63</v>
      </c>
      <c r="BC340" t="s">
        <v>4587</v>
      </c>
      <c r="BD340">
        <v>0</v>
      </c>
      <c r="BF340" t="s">
        <v>170</v>
      </c>
      <c r="BI340" t="s">
        <v>1271</v>
      </c>
    </row>
    <row r="341" spans="1:61" x14ac:dyDescent="0.35">
      <c r="A341" t="s">
        <v>1272</v>
      </c>
      <c r="B341">
        <v>10000</v>
      </c>
      <c r="C341">
        <v>10000</v>
      </c>
      <c r="D341" s="2">
        <v>45754</v>
      </c>
      <c r="E341" t="s">
        <v>59</v>
      </c>
      <c r="F341" t="s">
        <v>1022</v>
      </c>
      <c r="G341" t="s">
        <v>167</v>
      </c>
      <c r="I341">
        <v>1</v>
      </c>
      <c r="J341" t="s">
        <v>183</v>
      </c>
      <c r="K341">
        <v>63</v>
      </c>
      <c r="L341" t="s">
        <v>6051</v>
      </c>
      <c r="M341" t="s">
        <v>136</v>
      </c>
      <c r="N341" t="s">
        <v>3850</v>
      </c>
      <c r="O341" s="3">
        <v>2667</v>
      </c>
      <c r="R341" s="2">
        <v>45751</v>
      </c>
      <c r="T341">
        <v>30</v>
      </c>
      <c r="U341" s="3">
        <v>80010</v>
      </c>
      <c r="V341" t="s">
        <v>65</v>
      </c>
      <c r="W341" t="s">
        <v>1274</v>
      </c>
      <c r="X341">
        <v>0</v>
      </c>
      <c r="Y341" s="3">
        <v>80000</v>
      </c>
      <c r="Z341">
        <v>10</v>
      </c>
      <c r="AA341">
        <v>0</v>
      </c>
      <c r="AB341">
        <v>0</v>
      </c>
      <c r="AC341">
        <v>0</v>
      </c>
      <c r="AF341">
        <v>0</v>
      </c>
      <c r="AO341" t="s">
        <v>1275</v>
      </c>
      <c r="AP341" t="s">
        <v>170</v>
      </c>
      <c r="AQ341" t="s">
        <v>21526</v>
      </c>
      <c r="AS341">
        <v>0</v>
      </c>
      <c r="AT341">
        <v>0</v>
      </c>
      <c r="AU341">
        <v>0</v>
      </c>
      <c r="AV341">
        <v>0</v>
      </c>
      <c r="AW341">
        <v>0</v>
      </c>
      <c r="AX341">
        <v>0</v>
      </c>
      <c r="BB341" t="s">
        <v>63</v>
      </c>
      <c r="BC341" t="s">
        <v>4588</v>
      </c>
      <c r="BD341">
        <v>0</v>
      </c>
      <c r="BF341" t="s">
        <v>170</v>
      </c>
      <c r="BI341" t="s">
        <v>1276</v>
      </c>
    </row>
    <row r="342" spans="1:61" x14ac:dyDescent="0.35">
      <c r="A342" t="s">
        <v>1277</v>
      </c>
      <c r="B342">
        <v>10000</v>
      </c>
      <c r="C342">
        <v>10000</v>
      </c>
      <c r="D342" s="2">
        <v>45751</v>
      </c>
      <c r="E342" t="s">
        <v>59</v>
      </c>
      <c r="F342" t="s">
        <v>1278</v>
      </c>
      <c r="G342" t="s">
        <v>1279</v>
      </c>
      <c r="I342">
        <v>1</v>
      </c>
      <c r="J342" t="s">
        <v>183</v>
      </c>
      <c r="K342">
        <v>78</v>
      </c>
      <c r="L342" t="s">
        <v>6047</v>
      </c>
      <c r="M342" t="s">
        <v>216</v>
      </c>
      <c r="N342" t="s">
        <v>3803</v>
      </c>
      <c r="O342">
        <v>667</v>
      </c>
      <c r="R342" s="2">
        <v>45751</v>
      </c>
      <c r="T342">
        <v>3</v>
      </c>
      <c r="U342" s="3">
        <v>2001</v>
      </c>
      <c r="V342" t="s">
        <v>65</v>
      </c>
      <c r="W342" t="s">
        <v>1280</v>
      </c>
      <c r="X342">
        <v>0</v>
      </c>
      <c r="Y342" s="3">
        <v>2000</v>
      </c>
      <c r="Z342">
        <v>1</v>
      </c>
      <c r="AA342">
        <v>0</v>
      </c>
      <c r="AB342">
        <v>0</v>
      </c>
      <c r="AC342">
        <v>0</v>
      </c>
      <c r="AF342">
        <v>0</v>
      </c>
      <c r="AO342" t="s">
        <v>1281</v>
      </c>
      <c r="AP342" t="s">
        <v>1048</v>
      </c>
      <c r="AQ342" t="s">
        <v>13477</v>
      </c>
      <c r="AS342">
        <v>0</v>
      </c>
      <c r="AT342">
        <v>0</v>
      </c>
      <c r="AU342">
        <v>0</v>
      </c>
      <c r="AV342">
        <v>0</v>
      </c>
      <c r="AW342">
        <v>0</v>
      </c>
      <c r="AX342">
        <v>0</v>
      </c>
      <c r="BB342" t="s">
        <v>63</v>
      </c>
      <c r="BC342" t="s">
        <v>4589</v>
      </c>
      <c r="BD342">
        <v>0</v>
      </c>
      <c r="BF342" t="s">
        <v>1048</v>
      </c>
      <c r="BI342" t="s">
        <v>1282</v>
      </c>
    </row>
    <row r="343" spans="1:61" x14ac:dyDescent="0.35">
      <c r="A343" t="s">
        <v>1043</v>
      </c>
      <c r="B343">
        <v>10000</v>
      </c>
      <c r="C343">
        <v>30000</v>
      </c>
      <c r="D343" s="2">
        <v>45751</v>
      </c>
      <c r="E343" t="s">
        <v>59</v>
      </c>
      <c r="F343" t="s">
        <v>1044</v>
      </c>
      <c r="G343" t="s">
        <v>1045</v>
      </c>
      <c r="I343">
        <v>2</v>
      </c>
      <c r="J343" t="s">
        <v>183</v>
      </c>
      <c r="K343">
        <v>82</v>
      </c>
      <c r="L343" t="s">
        <v>6055</v>
      </c>
      <c r="M343" t="s">
        <v>352</v>
      </c>
      <c r="N343" t="s">
        <v>3798</v>
      </c>
      <c r="O343">
        <v>875</v>
      </c>
      <c r="R343" s="2">
        <v>45751</v>
      </c>
      <c r="T343">
        <v>8</v>
      </c>
      <c r="U343" s="3">
        <v>7000</v>
      </c>
      <c r="V343" t="s">
        <v>65</v>
      </c>
      <c r="W343" t="s">
        <v>1046</v>
      </c>
      <c r="X343">
        <v>0</v>
      </c>
      <c r="Y343" s="3">
        <v>5000</v>
      </c>
      <c r="Z343" s="3">
        <v>2000</v>
      </c>
      <c r="AA343">
        <v>0</v>
      </c>
      <c r="AB343">
        <v>0</v>
      </c>
      <c r="AC343">
        <v>0</v>
      </c>
      <c r="AF343">
        <v>0</v>
      </c>
      <c r="AO343" t="s">
        <v>1047</v>
      </c>
      <c r="AP343" t="s">
        <v>1048</v>
      </c>
      <c r="AQ343" t="s">
        <v>13477</v>
      </c>
      <c r="AS343">
        <v>0</v>
      </c>
      <c r="AT343">
        <v>0</v>
      </c>
      <c r="AU343">
        <v>0</v>
      </c>
      <c r="AV343">
        <v>0</v>
      </c>
      <c r="AW343">
        <v>0</v>
      </c>
      <c r="AX343">
        <v>0</v>
      </c>
      <c r="BB343" t="s">
        <v>63</v>
      </c>
      <c r="BC343" t="s">
        <v>4556</v>
      </c>
      <c r="BD343">
        <v>0</v>
      </c>
      <c r="BF343" t="s">
        <v>1048</v>
      </c>
      <c r="BI343" t="s">
        <v>1049</v>
      </c>
    </row>
    <row r="344" spans="1:61" x14ac:dyDescent="0.35">
      <c r="A344" t="s">
        <v>1283</v>
      </c>
      <c r="B344">
        <v>10000</v>
      </c>
      <c r="C344">
        <v>10000</v>
      </c>
      <c r="D344" s="2">
        <v>45754</v>
      </c>
      <c r="E344" t="s">
        <v>59</v>
      </c>
      <c r="F344" t="s">
        <v>1284</v>
      </c>
      <c r="G344" t="s">
        <v>1285</v>
      </c>
      <c r="I344">
        <v>1</v>
      </c>
      <c r="J344" t="s">
        <v>183</v>
      </c>
      <c r="K344">
        <v>88</v>
      </c>
      <c r="L344" t="s">
        <v>6058</v>
      </c>
      <c r="M344" t="s">
        <v>144</v>
      </c>
      <c r="N344" t="s">
        <v>3855</v>
      </c>
      <c r="O344">
        <v>250</v>
      </c>
      <c r="R344" s="2">
        <v>45751</v>
      </c>
      <c r="T344">
        <v>2</v>
      </c>
      <c r="U344">
        <v>500</v>
      </c>
      <c r="V344" t="s">
        <v>65</v>
      </c>
      <c r="W344">
        <v>107110100001</v>
      </c>
      <c r="X344">
        <v>0</v>
      </c>
      <c r="Y344">
        <v>300</v>
      </c>
      <c r="Z344">
        <v>200</v>
      </c>
      <c r="AA344">
        <v>0</v>
      </c>
      <c r="AB344">
        <v>0</v>
      </c>
      <c r="AC344">
        <v>0</v>
      </c>
      <c r="AF344">
        <v>0</v>
      </c>
      <c r="AO344">
        <v>10711010</v>
      </c>
      <c r="AP344" t="s">
        <v>1286</v>
      </c>
      <c r="AQ344" t="s">
        <v>16210</v>
      </c>
      <c r="AS344">
        <v>0</v>
      </c>
      <c r="AT344">
        <v>0</v>
      </c>
      <c r="AU344">
        <v>0</v>
      </c>
      <c r="AV344">
        <v>0</v>
      </c>
      <c r="AW344">
        <v>0</v>
      </c>
      <c r="AX344">
        <v>0</v>
      </c>
      <c r="BB344" t="s">
        <v>63</v>
      </c>
      <c r="BC344" t="s">
        <v>4590</v>
      </c>
      <c r="BD344">
        <v>0</v>
      </c>
      <c r="BF344" t="s">
        <v>1286</v>
      </c>
      <c r="BI344" t="s">
        <v>1287</v>
      </c>
    </row>
    <row r="345" spans="1:61" x14ac:dyDescent="0.35">
      <c r="A345" t="s">
        <v>3393</v>
      </c>
      <c r="B345">
        <v>10000</v>
      </c>
      <c r="C345">
        <v>10000</v>
      </c>
      <c r="D345" s="2">
        <v>45770</v>
      </c>
      <c r="E345" t="s">
        <v>59</v>
      </c>
      <c r="F345" t="s">
        <v>3394</v>
      </c>
      <c r="G345">
        <v>10620258019</v>
      </c>
      <c r="I345">
        <v>1</v>
      </c>
      <c r="J345" t="s">
        <v>183</v>
      </c>
      <c r="K345">
        <v>79</v>
      </c>
      <c r="L345" t="s">
        <v>6076</v>
      </c>
      <c r="M345" t="s">
        <v>945</v>
      </c>
      <c r="N345" t="s">
        <v>3831</v>
      </c>
      <c r="O345">
        <v>880</v>
      </c>
      <c r="R345" s="2">
        <v>45751</v>
      </c>
      <c r="T345">
        <v>264</v>
      </c>
      <c r="U345" s="3">
        <v>232320</v>
      </c>
      <c r="V345" t="s">
        <v>65</v>
      </c>
      <c r="W345" t="s">
        <v>3395</v>
      </c>
      <c r="X345">
        <v>0</v>
      </c>
      <c r="Y345" s="3">
        <v>200000</v>
      </c>
      <c r="Z345" s="3">
        <v>32320</v>
      </c>
      <c r="AA345">
        <v>0</v>
      </c>
      <c r="AB345">
        <v>0</v>
      </c>
      <c r="AC345">
        <v>0</v>
      </c>
      <c r="AF345">
        <v>0</v>
      </c>
      <c r="AO345" t="s">
        <v>3396</v>
      </c>
      <c r="AP345" t="s">
        <v>108</v>
      </c>
      <c r="AQ345" t="s">
        <v>13404</v>
      </c>
      <c r="AS345">
        <v>0</v>
      </c>
      <c r="AT345">
        <v>0</v>
      </c>
      <c r="AU345">
        <v>0</v>
      </c>
      <c r="AV345">
        <v>0</v>
      </c>
      <c r="AW345">
        <v>0</v>
      </c>
      <c r="AX345">
        <v>0</v>
      </c>
      <c r="BB345" t="s">
        <v>63</v>
      </c>
      <c r="BC345" t="s">
        <v>4591</v>
      </c>
      <c r="BD345">
        <v>0</v>
      </c>
      <c r="BF345" t="s">
        <v>108</v>
      </c>
      <c r="BI345" t="s">
        <v>3397</v>
      </c>
    </row>
    <row r="346" spans="1:61" x14ac:dyDescent="0.35">
      <c r="A346" t="s">
        <v>1288</v>
      </c>
      <c r="B346">
        <v>10000</v>
      </c>
      <c r="C346">
        <v>10000</v>
      </c>
      <c r="D346" s="2">
        <v>45755</v>
      </c>
      <c r="E346" t="s">
        <v>59</v>
      </c>
      <c r="F346" t="s">
        <v>1289</v>
      </c>
      <c r="G346" t="s">
        <v>1290</v>
      </c>
      <c r="I346">
        <v>1</v>
      </c>
      <c r="J346" t="s">
        <v>183</v>
      </c>
      <c r="K346">
        <v>79</v>
      </c>
      <c r="L346" t="s">
        <v>6076</v>
      </c>
      <c r="M346" t="s">
        <v>945</v>
      </c>
      <c r="N346" t="s">
        <v>3831</v>
      </c>
      <c r="O346" s="3">
        <v>1700</v>
      </c>
      <c r="R346" s="2">
        <v>45751</v>
      </c>
      <c r="T346">
        <v>15</v>
      </c>
      <c r="U346" s="3">
        <v>25500</v>
      </c>
      <c r="V346" t="s">
        <v>65</v>
      </c>
      <c r="W346" t="s">
        <v>1291</v>
      </c>
      <c r="X346">
        <v>0</v>
      </c>
      <c r="Y346" s="3">
        <v>20000</v>
      </c>
      <c r="Z346" s="3">
        <v>5500</v>
      </c>
      <c r="AA346">
        <v>0</v>
      </c>
      <c r="AB346">
        <v>0</v>
      </c>
      <c r="AC346">
        <v>0</v>
      </c>
      <c r="AF346">
        <v>0</v>
      </c>
      <c r="AO346" t="s">
        <v>1292</v>
      </c>
      <c r="AP346" t="s">
        <v>108</v>
      </c>
      <c r="AQ346" t="s">
        <v>13404</v>
      </c>
      <c r="AS346">
        <v>0</v>
      </c>
      <c r="AT346">
        <v>0</v>
      </c>
      <c r="AU346">
        <v>0</v>
      </c>
      <c r="AV346">
        <v>0</v>
      </c>
      <c r="AW346">
        <v>0</v>
      </c>
      <c r="AX346">
        <v>0</v>
      </c>
      <c r="BB346" t="s">
        <v>63</v>
      </c>
      <c r="BC346" t="s">
        <v>4592</v>
      </c>
      <c r="BD346">
        <v>0</v>
      </c>
      <c r="BF346" t="s">
        <v>108</v>
      </c>
      <c r="BI346" t="s">
        <v>1293</v>
      </c>
    </row>
    <row r="347" spans="1:61" x14ac:dyDescent="0.35">
      <c r="A347" t="s">
        <v>1294</v>
      </c>
      <c r="B347">
        <v>10000</v>
      </c>
      <c r="C347">
        <v>10000</v>
      </c>
      <c r="D347" s="2">
        <v>45755</v>
      </c>
      <c r="E347" t="s">
        <v>59</v>
      </c>
      <c r="F347" t="s">
        <v>1295</v>
      </c>
      <c r="G347">
        <v>10620258020</v>
      </c>
      <c r="I347">
        <v>1</v>
      </c>
      <c r="J347" t="s">
        <v>183</v>
      </c>
      <c r="K347">
        <v>79</v>
      </c>
      <c r="L347" t="s">
        <v>6076</v>
      </c>
      <c r="M347" t="s">
        <v>945</v>
      </c>
      <c r="N347" t="s">
        <v>3831</v>
      </c>
      <c r="O347">
        <v>500</v>
      </c>
      <c r="R347" s="2">
        <v>45751</v>
      </c>
      <c r="T347">
        <v>660</v>
      </c>
      <c r="U347" s="3">
        <v>330000</v>
      </c>
      <c r="V347" t="s">
        <v>65</v>
      </c>
      <c r="W347" t="s">
        <v>1296</v>
      </c>
      <c r="X347">
        <v>0</v>
      </c>
      <c r="Y347" s="3">
        <v>280000</v>
      </c>
      <c r="Z347" s="3">
        <v>50000</v>
      </c>
      <c r="AA347">
        <v>0</v>
      </c>
      <c r="AB347">
        <v>0</v>
      </c>
      <c r="AC347">
        <v>0</v>
      </c>
      <c r="AF347">
        <v>0</v>
      </c>
      <c r="AO347" t="s">
        <v>1297</v>
      </c>
      <c r="AP347" t="s">
        <v>108</v>
      </c>
      <c r="AQ347" t="s">
        <v>13404</v>
      </c>
      <c r="AS347">
        <v>0</v>
      </c>
      <c r="AT347">
        <v>0</v>
      </c>
      <c r="AU347">
        <v>0</v>
      </c>
      <c r="AV347">
        <v>0</v>
      </c>
      <c r="AW347">
        <v>0</v>
      </c>
      <c r="AX347">
        <v>0</v>
      </c>
      <c r="BB347" t="s">
        <v>63</v>
      </c>
      <c r="BC347" t="s">
        <v>4593</v>
      </c>
      <c r="BD347">
        <v>0</v>
      </c>
      <c r="BF347" t="s">
        <v>108</v>
      </c>
      <c r="BI347" t="s">
        <v>1298</v>
      </c>
    </row>
    <row r="348" spans="1:61" x14ac:dyDescent="0.35">
      <c r="A348" t="s">
        <v>2938</v>
      </c>
      <c r="B348">
        <v>10000</v>
      </c>
      <c r="C348">
        <v>10000</v>
      </c>
      <c r="D348" s="2">
        <v>45763</v>
      </c>
      <c r="E348" t="s">
        <v>59</v>
      </c>
      <c r="F348" t="s">
        <v>2939</v>
      </c>
      <c r="G348" t="s">
        <v>2940</v>
      </c>
      <c r="I348">
        <v>1</v>
      </c>
      <c r="J348" t="s">
        <v>183</v>
      </c>
      <c r="K348">
        <v>93</v>
      </c>
      <c r="L348" t="s">
        <v>6072</v>
      </c>
      <c r="M348" t="s">
        <v>813</v>
      </c>
      <c r="N348" t="s">
        <v>3824</v>
      </c>
      <c r="O348" s="3">
        <v>4585</v>
      </c>
      <c r="R348" s="2">
        <v>45751</v>
      </c>
      <c r="T348">
        <v>24</v>
      </c>
      <c r="U348" s="3">
        <v>110040</v>
      </c>
      <c r="V348" t="s">
        <v>65</v>
      </c>
      <c r="W348" t="s">
        <v>2942</v>
      </c>
      <c r="X348">
        <v>0</v>
      </c>
      <c r="Y348" s="3">
        <v>100000</v>
      </c>
      <c r="Z348" s="3">
        <v>10040</v>
      </c>
      <c r="AA348">
        <v>0</v>
      </c>
      <c r="AB348">
        <v>0</v>
      </c>
      <c r="AC348">
        <v>0</v>
      </c>
      <c r="AF348">
        <v>0</v>
      </c>
      <c r="AO348" t="s">
        <v>2943</v>
      </c>
      <c r="AP348" t="s">
        <v>448</v>
      </c>
      <c r="AQ348" t="s">
        <v>11797</v>
      </c>
      <c r="AS348">
        <v>0</v>
      </c>
      <c r="AT348">
        <v>0</v>
      </c>
      <c r="AU348">
        <v>0</v>
      </c>
      <c r="AV348">
        <v>0</v>
      </c>
      <c r="AW348">
        <v>0</v>
      </c>
      <c r="AX348">
        <v>0</v>
      </c>
      <c r="BB348" t="s">
        <v>63</v>
      </c>
      <c r="BC348" t="s">
        <v>6576</v>
      </c>
      <c r="BD348">
        <v>0</v>
      </c>
      <c r="BF348" t="s">
        <v>448</v>
      </c>
      <c r="BI348" t="s">
        <v>2944</v>
      </c>
    </row>
    <row r="349" spans="1:61" x14ac:dyDescent="0.35">
      <c r="A349" t="s">
        <v>1299</v>
      </c>
      <c r="B349">
        <v>10000</v>
      </c>
      <c r="C349">
        <v>10000</v>
      </c>
      <c r="D349" s="2">
        <v>45755</v>
      </c>
      <c r="E349" t="s">
        <v>59</v>
      </c>
      <c r="F349" t="s">
        <v>1300</v>
      </c>
      <c r="G349" t="s">
        <v>1301</v>
      </c>
      <c r="I349">
        <v>1</v>
      </c>
      <c r="J349" t="s">
        <v>183</v>
      </c>
      <c r="K349">
        <v>88</v>
      </c>
      <c r="L349" t="s">
        <v>6058</v>
      </c>
      <c r="M349" t="s">
        <v>144</v>
      </c>
      <c r="N349" t="s">
        <v>3855</v>
      </c>
      <c r="O349" s="3">
        <v>2800</v>
      </c>
      <c r="R349" s="2">
        <v>45751</v>
      </c>
      <c r="T349">
        <v>2</v>
      </c>
      <c r="U349" s="3">
        <v>5600</v>
      </c>
      <c r="V349" t="s">
        <v>65</v>
      </c>
      <c r="W349" t="s">
        <v>1302</v>
      </c>
      <c r="X349">
        <v>0</v>
      </c>
      <c r="Y349" s="3">
        <v>5000</v>
      </c>
      <c r="Z349">
        <v>600</v>
      </c>
      <c r="AA349">
        <v>0</v>
      </c>
      <c r="AB349">
        <v>0</v>
      </c>
      <c r="AC349">
        <v>0</v>
      </c>
      <c r="AF349">
        <v>0</v>
      </c>
      <c r="AO349" t="s">
        <v>1303</v>
      </c>
      <c r="AP349" t="s">
        <v>1304</v>
      </c>
      <c r="AQ349" t="s">
        <v>8273</v>
      </c>
      <c r="AS349">
        <v>0</v>
      </c>
      <c r="AT349">
        <v>0</v>
      </c>
      <c r="AU349">
        <v>0</v>
      </c>
      <c r="AV349">
        <v>0</v>
      </c>
      <c r="AW349">
        <v>0</v>
      </c>
      <c r="AX349">
        <v>0</v>
      </c>
      <c r="BB349" t="s">
        <v>63</v>
      </c>
      <c r="BC349" t="s">
        <v>4594</v>
      </c>
      <c r="BD349">
        <v>0</v>
      </c>
      <c r="BF349" t="s">
        <v>1304</v>
      </c>
      <c r="BI349" t="s">
        <v>1305</v>
      </c>
    </row>
    <row r="350" spans="1:61" x14ac:dyDescent="0.35">
      <c r="A350" t="s">
        <v>1306</v>
      </c>
      <c r="B350">
        <v>10000</v>
      </c>
      <c r="C350">
        <v>10000</v>
      </c>
      <c r="D350" s="2">
        <v>45754</v>
      </c>
      <c r="E350" t="s">
        <v>59</v>
      </c>
      <c r="F350" t="s">
        <v>270</v>
      </c>
      <c r="G350" t="s">
        <v>167</v>
      </c>
      <c r="I350">
        <v>1</v>
      </c>
      <c r="J350" t="s">
        <v>183</v>
      </c>
      <c r="K350">
        <v>63</v>
      </c>
      <c r="L350" t="s">
        <v>6051</v>
      </c>
      <c r="M350" t="s">
        <v>136</v>
      </c>
      <c r="N350" t="s">
        <v>3850</v>
      </c>
      <c r="O350" s="3">
        <v>6000</v>
      </c>
      <c r="R350" s="2">
        <v>45751</v>
      </c>
      <c r="T350">
        <v>60</v>
      </c>
      <c r="U350" s="3">
        <v>360000</v>
      </c>
      <c r="V350" t="s">
        <v>65</v>
      </c>
      <c r="W350" t="s">
        <v>1023</v>
      </c>
      <c r="X350">
        <v>0</v>
      </c>
      <c r="Y350" s="3">
        <v>360000</v>
      </c>
      <c r="Z350">
        <v>0</v>
      </c>
      <c r="AA350">
        <v>0</v>
      </c>
      <c r="AB350">
        <v>0</v>
      </c>
      <c r="AC350">
        <v>0</v>
      </c>
      <c r="AF350">
        <v>0</v>
      </c>
      <c r="AO350" t="s">
        <v>1024</v>
      </c>
      <c r="AP350" t="s">
        <v>170</v>
      </c>
      <c r="AQ350" t="s">
        <v>21526</v>
      </c>
      <c r="AS350">
        <v>0</v>
      </c>
      <c r="AT350">
        <v>0</v>
      </c>
      <c r="AU350">
        <v>0</v>
      </c>
      <c r="AV350">
        <v>0</v>
      </c>
      <c r="AW350">
        <v>0</v>
      </c>
      <c r="AX350">
        <v>0</v>
      </c>
      <c r="BB350" t="s">
        <v>63</v>
      </c>
      <c r="BC350" t="s">
        <v>4595</v>
      </c>
      <c r="BD350">
        <v>0</v>
      </c>
      <c r="BF350" t="s">
        <v>170</v>
      </c>
      <c r="BI350" t="s">
        <v>1307</v>
      </c>
    </row>
    <row r="351" spans="1:61" x14ac:dyDescent="0.35">
      <c r="A351" t="s">
        <v>1308</v>
      </c>
      <c r="B351">
        <v>10000</v>
      </c>
      <c r="C351">
        <v>10000</v>
      </c>
      <c r="D351" s="2">
        <v>45754</v>
      </c>
      <c r="E351" t="s">
        <v>59</v>
      </c>
      <c r="F351" t="s">
        <v>270</v>
      </c>
      <c r="G351">
        <v>8613409</v>
      </c>
      <c r="I351">
        <v>1</v>
      </c>
      <c r="J351" t="s">
        <v>183</v>
      </c>
      <c r="K351">
        <v>63</v>
      </c>
      <c r="L351" t="s">
        <v>6051</v>
      </c>
      <c r="M351" t="s">
        <v>136</v>
      </c>
      <c r="N351" t="s">
        <v>3850</v>
      </c>
      <c r="O351" s="3">
        <v>1334</v>
      </c>
      <c r="R351" s="2">
        <v>45751</v>
      </c>
      <c r="T351">
        <v>60</v>
      </c>
      <c r="U351" s="3">
        <v>80040</v>
      </c>
      <c r="V351" t="s">
        <v>65</v>
      </c>
      <c r="W351" t="s">
        <v>1029</v>
      </c>
      <c r="X351">
        <v>0</v>
      </c>
      <c r="Y351" s="3">
        <v>80000</v>
      </c>
      <c r="Z351">
        <v>40</v>
      </c>
      <c r="AA351">
        <v>0</v>
      </c>
      <c r="AB351">
        <v>0</v>
      </c>
      <c r="AC351">
        <v>0</v>
      </c>
      <c r="AF351">
        <v>0</v>
      </c>
      <c r="AO351" t="s">
        <v>1030</v>
      </c>
      <c r="AP351" t="s">
        <v>170</v>
      </c>
      <c r="AQ351" t="s">
        <v>21526</v>
      </c>
      <c r="AS351">
        <v>0</v>
      </c>
      <c r="AT351">
        <v>0</v>
      </c>
      <c r="AU351">
        <v>0</v>
      </c>
      <c r="AV351">
        <v>0</v>
      </c>
      <c r="AW351">
        <v>0</v>
      </c>
      <c r="AX351">
        <v>0</v>
      </c>
      <c r="BB351" t="s">
        <v>63</v>
      </c>
      <c r="BC351" t="s">
        <v>4596</v>
      </c>
      <c r="BD351">
        <v>0</v>
      </c>
      <c r="BF351" t="s">
        <v>170</v>
      </c>
      <c r="BI351" t="s">
        <v>1309</v>
      </c>
    </row>
    <row r="352" spans="1:61" x14ac:dyDescent="0.35">
      <c r="A352" t="s">
        <v>1310</v>
      </c>
      <c r="B352">
        <v>10000</v>
      </c>
      <c r="C352">
        <v>10000</v>
      </c>
      <c r="D352" s="2">
        <v>45755</v>
      </c>
      <c r="E352" t="s">
        <v>59</v>
      </c>
      <c r="F352" t="s">
        <v>1267</v>
      </c>
      <c r="G352">
        <v>1006323</v>
      </c>
      <c r="I352">
        <v>1</v>
      </c>
      <c r="J352" t="s">
        <v>183</v>
      </c>
      <c r="K352">
        <v>63</v>
      </c>
      <c r="L352" t="s">
        <v>6051</v>
      </c>
      <c r="M352" t="s">
        <v>136</v>
      </c>
      <c r="N352" t="s">
        <v>3850</v>
      </c>
      <c r="O352" s="3">
        <v>1600</v>
      </c>
      <c r="R352" s="2">
        <v>45751</v>
      </c>
      <c r="T352">
        <v>50</v>
      </c>
      <c r="U352" s="3">
        <v>80000</v>
      </c>
      <c r="V352" t="s">
        <v>65</v>
      </c>
      <c r="W352" t="s">
        <v>1269</v>
      </c>
      <c r="X352">
        <v>0</v>
      </c>
      <c r="Y352" s="3">
        <v>80000</v>
      </c>
      <c r="Z352">
        <v>0</v>
      </c>
      <c r="AA352">
        <v>0</v>
      </c>
      <c r="AB352">
        <v>0</v>
      </c>
      <c r="AC352">
        <v>0</v>
      </c>
      <c r="AF352">
        <v>0</v>
      </c>
      <c r="AO352" t="s">
        <v>1270</v>
      </c>
      <c r="AP352" t="s">
        <v>275</v>
      </c>
      <c r="AQ352" t="s">
        <v>21306</v>
      </c>
      <c r="AS352">
        <v>0</v>
      </c>
      <c r="AT352">
        <v>0</v>
      </c>
      <c r="AU352">
        <v>0</v>
      </c>
      <c r="AV352">
        <v>0</v>
      </c>
      <c r="AW352">
        <v>0</v>
      </c>
      <c r="AX352">
        <v>0</v>
      </c>
      <c r="BB352" t="s">
        <v>63</v>
      </c>
      <c r="BC352" t="s">
        <v>4597</v>
      </c>
      <c r="BD352">
        <v>0</v>
      </c>
      <c r="BF352" t="s">
        <v>275</v>
      </c>
      <c r="BI352" t="s">
        <v>1311</v>
      </c>
    </row>
    <row r="353" spans="1:61" x14ac:dyDescent="0.35">
      <c r="A353" t="s">
        <v>1312</v>
      </c>
      <c r="B353">
        <v>10000</v>
      </c>
      <c r="C353">
        <v>10000</v>
      </c>
      <c r="D353" s="2">
        <v>45756</v>
      </c>
      <c r="E353" t="s">
        <v>59</v>
      </c>
      <c r="F353" s="4">
        <v>0.44246527777777778</v>
      </c>
      <c r="G353">
        <v>17190809009</v>
      </c>
      <c r="I353">
        <v>1</v>
      </c>
      <c r="J353" t="s">
        <v>183</v>
      </c>
      <c r="K353">
        <v>68</v>
      </c>
      <c r="L353" t="s">
        <v>6051</v>
      </c>
      <c r="M353" t="s">
        <v>1314</v>
      </c>
      <c r="N353" t="s">
        <v>3847</v>
      </c>
      <c r="O353" s="3">
        <v>15000</v>
      </c>
      <c r="R353" s="2">
        <v>45751</v>
      </c>
      <c r="T353">
        <v>2</v>
      </c>
      <c r="U353" s="3">
        <v>30000</v>
      </c>
      <c r="V353" t="s">
        <v>65</v>
      </c>
      <c r="W353" t="s">
        <v>1315</v>
      </c>
      <c r="X353">
        <v>0</v>
      </c>
      <c r="Y353" s="3">
        <v>30000</v>
      </c>
      <c r="Z353">
        <v>0</v>
      </c>
      <c r="AA353">
        <v>0</v>
      </c>
      <c r="AB353">
        <v>0</v>
      </c>
      <c r="AC353">
        <v>0</v>
      </c>
      <c r="AF353">
        <v>0</v>
      </c>
      <c r="AO353" t="s">
        <v>1316</v>
      </c>
      <c r="AP353" t="s">
        <v>275</v>
      </c>
      <c r="AQ353" t="s">
        <v>21306</v>
      </c>
      <c r="AS353">
        <v>0</v>
      </c>
      <c r="AT353">
        <v>0</v>
      </c>
      <c r="AU353">
        <v>0</v>
      </c>
      <c r="AV353">
        <v>0</v>
      </c>
      <c r="AW353">
        <v>0</v>
      </c>
      <c r="AX353">
        <v>0</v>
      </c>
      <c r="BB353" t="s">
        <v>63</v>
      </c>
      <c r="BC353" t="s">
        <v>4598</v>
      </c>
      <c r="BD353">
        <v>0</v>
      </c>
      <c r="BF353" t="s">
        <v>275</v>
      </c>
      <c r="BI353" t="s">
        <v>1317</v>
      </c>
    </row>
    <row r="354" spans="1:61" x14ac:dyDescent="0.35">
      <c r="A354" t="s">
        <v>1318</v>
      </c>
      <c r="B354">
        <v>10000</v>
      </c>
      <c r="C354">
        <v>10000</v>
      </c>
      <c r="D354" s="2">
        <v>45755</v>
      </c>
      <c r="E354" t="s">
        <v>59</v>
      </c>
      <c r="F354" t="s">
        <v>1319</v>
      </c>
      <c r="G354" t="s">
        <v>1320</v>
      </c>
      <c r="I354">
        <v>1</v>
      </c>
      <c r="J354" t="s">
        <v>183</v>
      </c>
      <c r="K354">
        <v>88</v>
      </c>
      <c r="L354" t="s">
        <v>6058</v>
      </c>
      <c r="M354" t="s">
        <v>144</v>
      </c>
      <c r="N354" t="s">
        <v>3855</v>
      </c>
      <c r="O354">
        <v>800</v>
      </c>
      <c r="R354" s="2">
        <v>45751</v>
      </c>
      <c r="T354">
        <v>1</v>
      </c>
      <c r="U354">
        <v>800</v>
      </c>
      <c r="V354" t="s">
        <v>65</v>
      </c>
      <c r="W354">
        <v>107156130001</v>
      </c>
      <c r="X354">
        <v>0</v>
      </c>
      <c r="Y354">
        <v>500</v>
      </c>
      <c r="Z354">
        <v>300</v>
      </c>
      <c r="AA354">
        <v>0</v>
      </c>
      <c r="AB354">
        <v>0</v>
      </c>
      <c r="AC354">
        <v>0</v>
      </c>
      <c r="AF354">
        <v>0</v>
      </c>
      <c r="AO354">
        <v>10715613</v>
      </c>
      <c r="AP354" t="s">
        <v>282</v>
      </c>
      <c r="AQ354" t="s">
        <v>14518</v>
      </c>
      <c r="AS354">
        <v>0</v>
      </c>
      <c r="AT354">
        <v>0</v>
      </c>
      <c r="AU354">
        <v>0</v>
      </c>
      <c r="AV354">
        <v>0</v>
      </c>
      <c r="AW354">
        <v>0</v>
      </c>
      <c r="AX354">
        <v>0</v>
      </c>
      <c r="BB354" t="s">
        <v>63</v>
      </c>
      <c r="BC354" t="s">
        <v>4599</v>
      </c>
      <c r="BD354">
        <v>0</v>
      </c>
      <c r="BF354" t="s">
        <v>282</v>
      </c>
      <c r="BI354" t="s">
        <v>1322</v>
      </c>
    </row>
    <row r="355" spans="1:61" x14ac:dyDescent="0.35">
      <c r="A355" t="s">
        <v>1368</v>
      </c>
      <c r="B355">
        <v>10000</v>
      </c>
      <c r="C355">
        <v>10000</v>
      </c>
      <c r="D355" s="2">
        <v>45754</v>
      </c>
      <c r="E355" t="s">
        <v>116</v>
      </c>
      <c r="F355" t="s">
        <v>1369</v>
      </c>
      <c r="G355" t="s">
        <v>842</v>
      </c>
      <c r="I355">
        <v>1</v>
      </c>
      <c r="J355" t="s">
        <v>183</v>
      </c>
      <c r="K355">
        <v>73</v>
      </c>
      <c r="L355" t="s">
        <v>6042</v>
      </c>
      <c r="M355" t="s">
        <v>184</v>
      </c>
      <c r="N355" t="s">
        <v>3845</v>
      </c>
      <c r="O355" s="3">
        <v>30000</v>
      </c>
      <c r="R355" s="2">
        <v>45752</v>
      </c>
      <c r="T355">
        <v>12</v>
      </c>
      <c r="U355" s="3">
        <v>360000</v>
      </c>
      <c r="V355" t="s">
        <v>65</v>
      </c>
      <c r="W355">
        <v>80256220001</v>
      </c>
      <c r="X355">
        <v>0</v>
      </c>
      <c r="Y355" s="3">
        <v>360000</v>
      </c>
      <c r="Z355">
        <v>0</v>
      </c>
      <c r="AA355">
        <v>0</v>
      </c>
      <c r="AB355">
        <v>0</v>
      </c>
      <c r="AC355">
        <v>0</v>
      </c>
      <c r="AF355">
        <v>0</v>
      </c>
      <c r="AO355">
        <v>8025622</v>
      </c>
      <c r="AP355" t="s">
        <v>162</v>
      </c>
      <c r="AQ355" t="s">
        <v>8373</v>
      </c>
      <c r="AS355">
        <v>0</v>
      </c>
      <c r="AT355">
        <v>0</v>
      </c>
      <c r="AU355">
        <v>0</v>
      </c>
      <c r="AV355">
        <v>0</v>
      </c>
      <c r="AW355">
        <v>0</v>
      </c>
      <c r="AX355">
        <v>0</v>
      </c>
      <c r="BB355" t="s">
        <v>63</v>
      </c>
      <c r="BC355" t="s">
        <v>4601</v>
      </c>
      <c r="BD355">
        <v>0</v>
      </c>
      <c r="BF355" t="s">
        <v>162</v>
      </c>
      <c r="BI355" t="s">
        <v>1371</v>
      </c>
    </row>
    <row r="356" spans="1:61" x14ac:dyDescent="0.35">
      <c r="A356" t="s">
        <v>1368</v>
      </c>
      <c r="B356">
        <v>10000</v>
      </c>
      <c r="C356">
        <v>20000</v>
      </c>
      <c r="D356" s="2">
        <v>45754</v>
      </c>
      <c r="E356" t="s">
        <v>116</v>
      </c>
      <c r="F356" t="s">
        <v>1369</v>
      </c>
      <c r="G356" t="s">
        <v>842</v>
      </c>
      <c r="I356">
        <v>1</v>
      </c>
      <c r="J356" t="s">
        <v>183</v>
      </c>
      <c r="K356">
        <v>73</v>
      </c>
      <c r="L356" t="s">
        <v>6070</v>
      </c>
      <c r="M356" t="s">
        <v>153</v>
      </c>
      <c r="N356" t="s">
        <v>3830</v>
      </c>
      <c r="O356" s="3">
        <v>6000</v>
      </c>
      <c r="R356" s="2">
        <v>45752</v>
      </c>
      <c r="T356">
        <v>12</v>
      </c>
      <c r="U356" s="3">
        <v>72000</v>
      </c>
      <c r="V356" t="s">
        <v>65</v>
      </c>
      <c r="W356">
        <v>80256220001</v>
      </c>
      <c r="X356">
        <v>0</v>
      </c>
      <c r="Y356" s="3">
        <v>72000</v>
      </c>
      <c r="Z356">
        <v>0</v>
      </c>
      <c r="AA356">
        <v>0</v>
      </c>
      <c r="AB356">
        <v>0</v>
      </c>
      <c r="AC356">
        <v>0</v>
      </c>
      <c r="AF356">
        <v>0</v>
      </c>
      <c r="AO356">
        <v>8025622</v>
      </c>
      <c r="AP356" t="s">
        <v>162</v>
      </c>
      <c r="AQ356" t="s">
        <v>8373</v>
      </c>
      <c r="AS356">
        <v>0</v>
      </c>
      <c r="AT356">
        <v>0</v>
      </c>
      <c r="AU356">
        <v>0</v>
      </c>
      <c r="AV356">
        <v>0</v>
      </c>
      <c r="AW356">
        <v>0</v>
      </c>
      <c r="AX356">
        <v>0</v>
      </c>
      <c r="BB356" t="s">
        <v>63</v>
      </c>
      <c r="BC356" t="s">
        <v>4601</v>
      </c>
      <c r="BD356">
        <v>0</v>
      </c>
      <c r="BF356" t="s">
        <v>162</v>
      </c>
      <c r="BI356" t="s">
        <v>1371</v>
      </c>
    </row>
    <row r="357" spans="1:61" x14ac:dyDescent="0.35">
      <c r="A357" t="s">
        <v>1372</v>
      </c>
      <c r="B357">
        <v>10000</v>
      </c>
      <c r="C357">
        <v>30000</v>
      </c>
      <c r="D357" s="2">
        <v>45754</v>
      </c>
      <c r="E357" t="s">
        <v>59</v>
      </c>
      <c r="F357" t="s">
        <v>1373</v>
      </c>
      <c r="G357" t="s">
        <v>1374</v>
      </c>
      <c r="I357">
        <v>1</v>
      </c>
      <c r="J357" t="s">
        <v>183</v>
      </c>
      <c r="K357">
        <v>86</v>
      </c>
      <c r="L357" t="s">
        <v>6043</v>
      </c>
      <c r="M357" t="s">
        <v>433</v>
      </c>
      <c r="N357" t="s">
        <v>3858</v>
      </c>
      <c r="O357" s="3">
        <v>7500</v>
      </c>
      <c r="R357" s="2">
        <v>45752</v>
      </c>
      <c r="T357">
        <v>4</v>
      </c>
      <c r="U357" s="3">
        <v>30000</v>
      </c>
      <c r="V357" t="s">
        <v>65</v>
      </c>
      <c r="W357" t="s">
        <v>1375</v>
      </c>
      <c r="X357">
        <v>0</v>
      </c>
      <c r="Y357" s="3">
        <v>30000</v>
      </c>
      <c r="Z357">
        <v>0</v>
      </c>
      <c r="AA357">
        <v>0</v>
      </c>
      <c r="AB357">
        <v>0</v>
      </c>
      <c r="AC357">
        <v>0</v>
      </c>
      <c r="AF357">
        <v>0</v>
      </c>
      <c r="AO357" t="s">
        <v>1376</v>
      </c>
      <c r="AP357" t="s">
        <v>320</v>
      </c>
      <c r="AQ357" t="s">
        <v>11590</v>
      </c>
      <c r="AS357">
        <v>0</v>
      </c>
      <c r="AT357">
        <v>0</v>
      </c>
      <c r="AU357">
        <v>0</v>
      </c>
      <c r="AV357">
        <v>0</v>
      </c>
      <c r="AW357">
        <v>0</v>
      </c>
      <c r="AX357">
        <v>0</v>
      </c>
      <c r="BB357" t="s">
        <v>63</v>
      </c>
      <c r="BC357" t="s">
        <v>4602</v>
      </c>
      <c r="BD357">
        <v>0</v>
      </c>
      <c r="BF357" t="s">
        <v>320</v>
      </c>
      <c r="BI357" t="s">
        <v>1329</v>
      </c>
    </row>
    <row r="358" spans="1:61" x14ac:dyDescent="0.35">
      <c r="A358" t="s">
        <v>826</v>
      </c>
      <c r="B358">
        <v>10000</v>
      </c>
      <c r="C358">
        <v>30000</v>
      </c>
      <c r="D358" s="2">
        <v>45755</v>
      </c>
      <c r="E358" t="s">
        <v>59</v>
      </c>
      <c r="F358" t="s">
        <v>827</v>
      </c>
      <c r="G358" t="s">
        <v>828</v>
      </c>
      <c r="I358">
        <v>2</v>
      </c>
      <c r="J358" t="s">
        <v>183</v>
      </c>
      <c r="K358">
        <v>62</v>
      </c>
      <c r="L358" t="s">
        <v>6066</v>
      </c>
      <c r="M358" t="s">
        <v>1377</v>
      </c>
      <c r="N358" t="s">
        <v>3849</v>
      </c>
      <c r="O358" s="3">
        <v>35000</v>
      </c>
      <c r="R358" s="2">
        <v>45752</v>
      </c>
      <c r="T358">
        <v>1</v>
      </c>
      <c r="U358" s="3">
        <v>35000</v>
      </c>
      <c r="V358" t="s">
        <v>65</v>
      </c>
      <c r="W358" t="s">
        <v>831</v>
      </c>
      <c r="X358">
        <v>0</v>
      </c>
      <c r="Y358" s="3">
        <v>35000</v>
      </c>
      <c r="Z358">
        <v>0</v>
      </c>
      <c r="AA358">
        <v>0</v>
      </c>
      <c r="AB358">
        <v>0</v>
      </c>
      <c r="AC358">
        <v>0</v>
      </c>
      <c r="AF358">
        <v>0</v>
      </c>
      <c r="AO358" t="s">
        <v>832</v>
      </c>
      <c r="AP358" t="s">
        <v>833</v>
      </c>
      <c r="AQ358" t="s">
        <v>12481</v>
      </c>
      <c r="AS358">
        <v>0</v>
      </c>
      <c r="AT358">
        <v>0</v>
      </c>
      <c r="AU358">
        <v>0</v>
      </c>
      <c r="AV358">
        <v>0</v>
      </c>
      <c r="AW358">
        <v>0</v>
      </c>
      <c r="AX358">
        <v>0</v>
      </c>
      <c r="BB358" t="s">
        <v>63</v>
      </c>
      <c r="BC358" t="s">
        <v>4502</v>
      </c>
      <c r="BD358">
        <v>0</v>
      </c>
      <c r="BF358" t="s">
        <v>833</v>
      </c>
      <c r="BI358" t="s">
        <v>834</v>
      </c>
    </row>
    <row r="359" spans="1:61" x14ac:dyDescent="0.35">
      <c r="A359" t="s">
        <v>1167</v>
      </c>
      <c r="B359">
        <v>20000</v>
      </c>
      <c r="C359">
        <v>30000</v>
      </c>
      <c r="D359" s="2">
        <v>45758</v>
      </c>
      <c r="E359" t="s">
        <v>59</v>
      </c>
      <c r="F359" t="s">
        <v>1168</v>
      </c>
      <c r="G359" t="s">
        <v>1169</v>
      </c>
      <c r="I359">
        <v>1</v>
      </c>
      <c r="J359" t="s">
        <v>183</v>
      </c>
      <c r="K359">
        <v>103</v>
      </c>
      <c r="L359" t="s">
        <v>6044</v>
      </c>
      <c r="M359" t="s">
        <v>71</v>
      </c>
      <c r="N359" t="s">
        <v>3838</v>
      </c>
      <c r="O359" s="3">
        <v>45000</v>
      </c>
      <c r="R359" s="2">
        <v>45752</v>
      </c>
      <c r="T359">
        <v>8</v>
      </c>
      <c r="U359" s="3">
        <v>360000</v>
      </c>
      <c r="V359" t="s">
        <v>65</v>
      </c>
      <c r="W359" t="s">
        <v>66</v>
      </c>
      <c r="X359">
        <v>0</v>
      </c>
      <c r="Y359" s="3">
        <v>360000</v>
      </c>
      <c r="Z359">
        <v>0</v>
      </c>
      <c r="AA359">
        <v>0</v>
      </c>
      <c r="AB359">
        <v>0</v>
      </c>
      <c r="AC359">
        <v>0</v>
      </c>
      <c r="AF359">
        <v>0</v>
      </c>
      <c r="AO359" t="s">
        <v>67</v>
      </c>
      <c r="AP359" t="s">
        <v>68</v>
      </c>
      <c r="AQ359" t="s">
        <v>26186</v>
      </c>
      <c r="AS359">
        <v>0</v>
      </c>
      <c r="AT359">
        <v>0</v>
      </c>
      <c r="AU359">
        <v>0</v>
      </c>
      <c r="AV359">
        <v>0</v>
      </c>
      <c r="AW359">
        <v>0</v>
      </c>
      <c r="AX359">
        <v>0</v>
      </c>
      <c r="BB359" t="s">
        <v>63</v>
      </c>
      <c r="BC359" t="s">
        <v>4566</v>
      </c>
      <c r="BD359">
        <v>0</v>
      </c>
      <c r="BF359" t="s">
        <v>68</v>
      </c>
      <c r="BI359" t="s">
        <v>1170</v>
      </c>
    </row>
    <row r="360" spans="1:61" x14ac:dyDescent="0.35">
      <c r="A360" t="s">
        <v>1378</v>
      </c>
      <c r="B360">
        <v>10000</v>
      </c>
      <c r="C360">
        <v>20000</v>
      </c>
      <c r="D360" s="2">
        <v>45754</v>
      </c>
      <c r="E360" t="s">
        <v>59</v>
      </c>
      <c r="F360" t="s">
        <v>1379</v>
      </c>
      <c r="G360" t="s">
        <v>1174</v>
      </c>
      <c r="I360">
        <v>2</v>
      </c>
      <c r="J360" t="s">
        <v>183</v>
      </c>
      <c r="K360">
        <v>60</v>
      </c>
      <c r="L360" t="s">
        <v>6048</v>
      </c>
      <c r="M360" t="s">
        <v>222</v>
      </c>
      <c r="N360" t="s">
        <v>3835</v>
      </c>
      <c r="O360" s="3">
        <v>4500</v>
      </c>
      <c r="R360" s="2">
        <v>45752</v>
      </c>
      <c r="T360">
        <v>1</v>
      </c>
      <c r="U360" s="3">
        <v>4500</v>
      </c>
      <c r="V360" t="s">
        <v>65</v>
      </c>
      <c r="W360" t="s">
        <v>1175</v>
      </c>
      <c r="X360">
        <v>0</v>
      </c>
      <c r="Y360" s="3">
        <v>3000</v>
      </c>
      <c r="Z360" s="3">
        <v>1500</v>
      </c>
      <c r="AA360">
        <v>0</v>
      </c>
      <c r="AB360">
        <v>0</v>
      </c>
      <c r="AC360">
        <v>0</v>
      </c>
      <c r="AF360">
        <v>0</v>
      </c>
      <c r="AO360" t="s">
        <v>1176</v>
      </c>
      <c r="AP360" t="s">
        <v>465</v>
      </c>
      <c r="AQ360" t="s">
        <v>15009</v>
      </c>
      <c r="AS360">
        <v>0</v>
      </c>
      <c r="AT360">
        <v>0</v>
      </c>
      <c r="AU360">
        <v>0</v>
      </c>
      <c r="AV360">
        <v>0</v>
      </c>
      <c r="AW360">
        <v>0</v>
      </c>
      <c r="AX360">
        <v>0</v>
      </c>
      <c r="BB360" t="s">
        <v>63</v>
      </c>
      <c r="BC360" t="s">
        <v>4603</v>
      </c>
      <c r="BD360">
        <v>0</v>
      </c>
      <c r="BF360" t="s">
        <v>465</v>
      </c>
      <c r="BI360" t="s">
        <v>1380</v>
      </c>
    </row>
    <row r="361" spans="1:61" x14ac:dyDescent="0.35">
      <c r="A361" t="s">
        <v>1532</v>
      </c>
      <c r="B361">
        <v>10000</v>
      </c>
      <c r="C361">
        <v>10000</v>
      </c>
      <c r="D361" s="2">
        <v>45754</v>
      </c>
      <c r="E361" t="s">
        <v>59</v>
      </c>
      <c r="F361" t="s">
        <v>1441</v>
      </c>
      <c r="G361" t="s">
        <v>1338</v>
      </c>
      <c r="I361">
        <v>1</v>
      </c>
      <c r="J361" t="s">
        <v>183</v>
      </c>
      <c r="K361">
        <v>46</v>
      </c>
      <c r="L361" t="s">
        <v>6049</v>
      </c>
      <c r="M361" t="s">
        <v>231</v>
      </c>
      <c r="N361" t="s">
        <v>3809</v>
      </c>
      <c r="O361" s="3">
        <v>1000</v>
      </c>
      <c r="R361" s="2">
        <v>45752</v>
      </c>
      <c r="T361">
        <v>1</v>
      </c>
      <c r="U361" s="3">
        <v>1000</v>
      </c>
      <c r="V361" t="s">
        <v>65</v>
      </c>
      <c r="W361" t="s">
        <v>1533</v>
      </c>
      <c r="X361">
        <v>0</v>
      </c>
      <c r="Y361" s="3">
        <v>1000</v>
      </c>
      <c r="Z361">
        <v>0</v>
      </c>
      <c r="AA361">
        <v>0</v>
      </c>
      <c r="AB361">
        <v>0</v>
      </c>
      <c r="AC361">
        <v>0</v>
      </c>
      <c r="AF361">
        <v>0</v>
      </c>
      <c r="AO361" t="s">
        <v>1534</v>
      </c>
      <c r="AP361" t="s">
        <v>465</v>
      </c>
      <c r="AQ361" t="s">
        <v>15009</v>
      </c>
      <c r="AS361">
        <v>0</v>
      </c>
      <c r="AT361">
        <v>0</v>
      </c>
      <c r="AU361">
        <v>0</v>
      </c>
      <c r="AV361">
        <v>0</v>
      </c>
      <c r="AW361">
        <v>0</v>
      </c>
      <c r="AX361">
        <v>0</v>
      </c>
      <c r="BB361" t="s">
        <v>63</v>
      </c>
      <c r="BC361" t="s">
        <v>1535</v>
      </c>
      <c r="BD361">
        <v>0</v>
      </c>
      <c r="BF361" t="s">
        <v>465</v>
      </c>
      <c r="BI361" t="s">
        <v>1387</v>
      </c>
    </row>
    <row r="362" spans="1:61" x14ac:dyDescent="0.35">
      <c r="A362" t="s">
        <v>1381</v>
      </c>
      <c r="B362">
        <v>10000</v>
      </c>
      <c r="C362">
        <v>10000</v>
      </c>
      <c r="D362" s="2">
        <v>45754</v>
      </c>
      <c r="E362" t="s">
        <v>116</v>
      </c>
      <c r="F362" t="s">
        <v>1382</v>
      </c>
      <c r="G362" t="s">
        <v>1383</v>
      </c>
      <c r="I362">
        <v>1</v>
      </c>
      <c r="J362" t="s">
        <v>183</v>
      </c>
      <c r="K362">
        <v>46</v>
      </c>
      <c r="L362" t="s">
        <v>6049</v>
      </c>
      <c r="M362" t="s">
        <v>231</v>
      </c>
      <c r="N362" t="s">
        <v>3809</v>
      </c>
      <c r="O362" s="3">
        <v>3000</v>
      </c>
      <c r="R362" s="2">
        <v>45752</v>
      </c>
      <c r="T362">
        <v>1</v>
      </c>
      <c r="U362" s="3">
        <v>3000</v>
      </c>
      <c r="V362" t="s">
        <v>65</v>
      </c>
      <c r="W362" t="s">
        <v>1385</v>
      </c>
      <c r="X362">
        <v>0</v>
      </c>
      <c r="Y362" s="3">
        <v>3000</v>
      </c>
      <c r="Z362">
        <v>0</v>
      </c>
      <c r="AA362">
        <v>0</v>
      </c>
      <c r="AB362">
        <v>0</v>
      </c>
      <c r="AC362">
        <v>0</v>
      </c>
      <c r="AF362">
        <v>0</v>
      </c>
      <c r="AO362" t="s">
        <v>1386</v>
      </c>
      <c r="AP362" t="s">
        <v>465</v>
      </c>
      <c r="AQ362" t="s">
        <v>15009</v>
      </c>
      <c r="AS362">
        <v>0</v>
      </c>
      <c r="AT362">
        <v>0</v>
      </c>
      <c r="AU362">
        <v>0</v>
      </c>
      <c r="AV362">
        <v>0</v>
      </c>
      <c r="AW362">
        <v>0</v>
      </c>
      <c r="AX362">
        <v>0</v>
      </c>
      <c r="BB362" t="s">
        <v>63</v>
      </c>
      <c r="BC362" t="s">
        <v>4604</v>
      </c>
      <c r="BD362">
        <v>0</v>
      </c>
      <c r="BF362" t="s">
        <v>465</v>
      </c>
      <c r="BI362" t="s">
        <v>1387</v>
      </c>
    </row>
    <row r="363" spans="1:61" x14ac:dyDescent="0.35">
      <c r="A363" t="s">
        <v>458</v>
      </c>
      <c r="B363">
        <v>10000</v>
      </c>
      <c r="C363">
        <v>20000</v>
      </c>
      <c r="D363" s="2">
        <v>45754</v>
      </c>
      <c r="E363" t="s">
        <v>59</v>
      </c>
      <c r="F363" t="s">
        <v>459</v>
      </c>
      <c r="G363" t="s">
        <v>460</v>
      </c>
      <c r="I363">
        <v>1</v>
      </c>
      <c r="J363" t="s">
        <v>183</v>
      </c>
      <c r="K363">
        <v>12</v>
      </c>
      <c r="L363" t="s">
        <v>6062</v>
      </c>
      <c r="M363" t="s">
        <v>516</v>
      </c>
      <c r="N363" t="s">
        <v>3833</v>
      </c>
      <c r="O363" s="3">
        <v>3000</v>
      </c>
      <c r="R363" s="2">
        <v>45752</v>
      </c>
      <c r="T363">
        <v>1</v>
      </c>
      <c r="U363" s="3">
        <v>3000</v>
      </c>
      <c r="V363" t="s">
        <v>65</v>
      </c>
      <c r="W363" t="s">
        <v>463</v>
      </c>
      <c r="X363">
        <v>0</v>
      </c>
      <c r="Y363" s="3">
        <v>3000</v>
      </c>
      <c r="Z363">
        <v>0</v>
      </c>
      <c r="AA363">
        <v>0</v>
      </c>
      <c r="AB363">
        <v>0</v>
      </c>
      <c r="AC363">
        <v>0</v>
      </c>
      <c r="AF363">
        <v>0</v>
      </c>
      <c r="AO363" t="s">
        <v>464</v>
      </c>
      <c r="AP363" t="s">
        <v>465</v>
      </c>
      <c r="AQ363" t="s">
        <v>15009</v>
      </c>
      <c r="AS363">
        <v>0</v>
      </c>
      <c r="AT363">
        <v>0</v>
      </c>
      <c r="AU363">
        <v>0</v>
      </c>
      <c r="AV363">
        <v>0</v>
      </c>
      <c r="AW363">
        <v>0</v>
      </c>
      <c r="AX363">
        <v>0</v>
      </c>
      <c r="BB363" t="s">
        <v>63</v>
      </c>
      <c r="BC363" t="s">
        <v>4466</v>
      </c>
      <c r="BD363">
        <v>0</v>
      </c>
      <c r="BF363" t="s">
        <v>465</v>
      </c>
      <c r="BI363" t="s">
        <v>466</v>
      </c>
    </row>
    <row r="364" spans="1:61" x14ac:dyDescent="0.35">
      <c r="A364" t="s">
        <v>1388</v>
      </c>
      <c r="B364">
        <v>10000</v>
      </c>
      <c r="C364">
        <v>50000</v>
      </c>
      <c r="D364" s="2">
        <v>45754</v>
      </c>
      <c r="E364" t="s">
        <v>59</v>
      </c>
      <c r="F364" t="s">
        <v>1389</v>
      </c>
      <c r="G364" t="s">
        <v>1390</v>
      </c>
      <c r="I364">
        <v>3</v>
      </c>
      <c r="J364" t="s">
        <v>183</v>
      </c>
      <c r="K364">
        <v>91</v>
      </c>
      <c r="L364" t="s">
        <v>6060</v>
      </c>
      <c r="M364" t="s">
        <v>613</v>
      </c>
      <c r="N364" t="s">
        <v>3863</v>
      </c>
      <c r="O364" s="3">
        <v>66667</v>
      </c>
      <c r="R364" s="2">
        <v>45752</v>
      </c>
      <c r="T364">
        <v>3</v>
      </c>
      <c r="U364" s="3">
        <v>200001</v>
      </c>
      <c r="V364" t="s">
        <v>65</v>
      </c>
      <c r="W364" t="s">
        <v>1391</v>
      </c>
      <c r="X364">
        <v>0</v>
      </c>
      <c r="Y364" s="3">
        <v>185000</v>
      </c>
      <c r="Z364" s="3">
        <v>15001</v>
      </c>
      <c r="AA364">
        <v>0</v>
      </c>
      <c r="AB364">
        <v>0</v>
      </c>
      <c r="AC364">
        <v>0</v>
      </c>
      <c r="AF364">
        <v>0</v>
      </c>
      <c r="AO364" t="s">
        <v>1392</v>
      </c>
      <c r="AP364" t="s">
        <v>108</v>
      </c>
      <c r="AQ364" t="s">
        <v>13404</v>
      </c>
      <c r="AS364">
        <v>0</v>
      </c>
      <c r="AT364">
        <v>0</v>
      </c>
      <c r="AU364">
        <v>0</v>
      </c>
      <c r="AV364">
        <v>0</v>
      </c>
      <c r="AW364">
        <v>0</v>
      </c>
      <c r="AX364">
        <v>0</v>
      </c>
      <c r="BB364" t="s">
        <v>63</v>
      </c>
      <c r="BC364" t="s">
        <v>4605</v>
      </c>
      <c r="BD364">
        <v>0</v>
      </c>
      <c r="BF364" t="s">
        <v>108</v>
      </c>
      <c r="BI364" t="s">
        <v>1393</v>
      </c>
    </row>
    <row r="365" spans="1:61" x14ac:dyDescent="0.35">
      <c r="A365" t="s">
        <v>1394</v>
      </c>
      <c r="B365">
        <v>10000</v>
      </c>
      <c r="C365">
        <v>10000</v>
      </c>
      <c r="D365" s="2">
        <v>45754</v>
      </c>
      <c r="E365" t="s">
        <v>59</v>
      </c>
      <c r="F365" t="s">
        <v>1395</v>
      </c>
      <c r="G365" t="s">
        <v>858</v>
      </c>
      <c r="I365">
        <v>1</v>
      </c>
      <c r="J365" t="s">
        <v>183</v>
      </c>
      <c r="K365">
        <v>94</v>
      </c>
      <c r="L365" t="s">
        <v>6050</v>
      </c>
      <c r="M365" t="s">
        <v>81</v>
      </c>
      <c r="N365" t="s">
        <v>3825</v>
      </c>
      <c r="O365">
        <v>167</v>
      </c>
      <c r="R365" s="2">
        <v>45752</v>
      </c>
      <c r="T365">
        <v>6</v>
      </c>
      <c r="U365" s="3">
        <v>1002</v>
      </c>
      <c r="V365" t="s">
        <v>65</v>
      </c>
      <c r="W365" t="s">
        <v>1396</v>
      </c>
      <c r="X365">
        <v>0</v>
      </c>
      <c r="Y365" s="3">
        <v>1000</v>
      </c>
      <c r="Z365">
        <v>2</v>
      </c>
      <c r="AA365">
        <v>0</v>
      </c>
      <c r="AB365">
        <v>0</v>
      </c>
      <c r="AC365">
        <v>0</v>
      </c>
      <c r="AF365">
        <v>0</v>
      </c>
      <c r="AO365" t="s">
        <v>1397</v>
      </c>
      <c r="AP365" t="s">
        <v>244</v>
      </c>
      <c r="AQ365" t="s">
        <v>25892</v>
      </c>
      <c r="AS365">
        <v>0</v>
      </c>
      <c r="AT365">
        <v>0</v>
      </c>
      <c r="AU365">
        <v>0</v>
      </c>
      <c r="AV365">
        <v>0</v>
      </c>
      <c r="AW365">
        <v>0</v>
      </c>
      <c r="AX365">
        <v>0</v>
      </c>
      <c r="BB365" t="s">
        <v>63</v>
      </c>
      <c r="BC365" t="s">
        <v>4606</v>
      </c>
      <c r="BD365">
        <v>0</v>
      </c>
      <c r="BF365" t="s">
        <v>244</v>
      </c>
      <c r="BI365" t="s">
        <v>246</v>
      </c>
    </row>
    <row r="366" spans="1:61" x14ac:dyDescent="0.35">
      <c r="A366" t="s">
        <v>1398</v>
      </c>
      <c r="B366">
        <v>10000</v>
      </c>
      <c r="C366">
        <v>10000</v>
      </c>
      <c r="D366" s="2">
        <v>45754</v>
      </c>
      <c r="E366" t="s">
        <v>116</v>
      </c>
      <c r="F366" t="s">
        <v>1399</v>
      </c>
      <c r="G366" t="s">
        <v>1400</v>
      </c>
      <c r="I366">
        <v>1</v>
      </c>
      <c r="J366" t="s">
        <v>183</v>
      </c>
      <c r="K366">
        <v>94</v>
      </c>
      <c r="L366" t="s">
        <v>6050</v>
      </c>
      <c r="M366" t="s">
        <v>81</v>
      </c>
      <c r="N366" t="s">
        <v>3825</v>
      </c>
      <c r="O366">
        <v>500</v>
      </c>
      <c r="R366" s="2">
        <v>45752</v>
      </c>
      <c r="T366">
        <v>4</v>
      </c>
      <c r="U366" s="3">
        <v>2000</v>
      </c>
      <c r="V366" t="s">
        <v>65</v>
      </c>
      <c r="W366" t="s">
        <v>1402</v>
      </c>
      <c r="X366">
        <v>0</v>
      </c>
      <c r="Y366" s="3">
        <v>2000</v>
      </c>
      <c r="Z366">
        <v>0</v>
      </c>
      <c r="AA366">
        <v>0</v>
      </c>
      <c r="AB366">
        <v>0</v>
      </c>
      <c r="AC366">
        <v>0</v>
      </c>
      <c r="AF366">
        <v>0</v>
      </c>
      <c r="AO366" t="s">
        <v>1403</v>
      </c>
      <c r="AP366" t="s">
        <v>244</v>
      </c>
      <c r="AQ366" t="s">
        <v>25892</v>
      </c>
      <c r="AS366">
        <v>0</v>
      </c>
      <c r="AT366">
        <v>0</v>
      </c>
      <c r="AU366">
        <v>0</v>
      </c>
      <c r="AV366">
        <v>0</v>
      </c>
      <c r="AW366">
        <v>0</v>
      </c>
      <c r="AX366">
        <v>0</v>
      </c>
      <c r="BB366" t="s">
        <v>63</v>
      </c>
      <c r="BC366" t="s">
        <v>4607</v>
      </c>
      <c r="BD366">
        <v>0</v>
      </c>
      <c r="BF366" t="s">
        <v>244</v>
      </c>
      <c r="BI366" t="s">
        <v>246</v>
      </c>
    </row>
    <row r="367" spans="1:61" x14ac:dyDescent="0.35">
      <c r="A367" t="s">
        <v>1404</v>
      </c>
      <c r="B367">
        <v>10000</v>
      </c>
      <c r="C367">
        <v>10000</v>
      </c>
      <c r="D367" s="2">
        <v>45754</v>
      </c>
      <c r="E367" t="s">
        <v>59</v>
      </c>
      <c r="F367" t="s">
        <v>1405</v>
      </c>
      <c r="G367" t="s">
        <v>1400</v>
      </c>
      <c r="I367">
        <v>1</v>
      </c>
      <c r="J367" t="s">
        <v>183</v>
      </c>
      <c r="K367">
        <v>94</v>
      </c>
      <c r="L367" t="s">
        <v>6050</v>
      </c>
      <c r="M367" t="s">
        <v>81</v>
      </c>
      <c r="N367" t="s">
        <v>3825</v>
      </c>
      <c r="O367">
        <v>500</v>
      </c>
      <c r="R367" s="2">
        <v>45752</v>
      </c>
      <c r="T367">
        <v>4</v>
      </c>
      <c r="U367" s="3">
        <v>2000</v>
      </c>
      <c r="V367" t="s">
        <v>65</v>
      </c>
      <c r="W367" t="s">
        <v>1406</v>
      </c>
      <c r="X367">
        <v>0</v>
      </c>
      <c r="Y367" s="3">
        <v>1000</v>
      </c>
      <c r="Z367" s="3">
        <v>1000</v>
      </c>
      <c r="AA367">
        <v>0</v>
      </c>
      <c r="AB367">
        <v>0</v>
      </c>
      <c r="AC367">
        <v>0</v>
      </c>
      <c r="AF367">
        <v>0</v>
      </c>
      <c r="AO367" t="s">
        <v>1407</v>
      </c>
      <c r="AP367" t="s">
        <v>244</v>
      </c>
      <c r="AQ367" t="s">
        <v>25892</v>
      </c>
      <c r="AS367">
        <v>0</v>
      </c>
      <c r="AT367">
        <v>0</v>
      </c>
      <c r="AU367">
        <v>0</v>
      </c>
      <c r="AV367">
        <v>0</v>
      </c>
      <c r="AW367">
        <v>0</v>
      </c>
      <c r="AX367">
        <v>0</v>
      </c>
      <c r="BB367" t="s">
        <v>63</v>
      </c>
      <c r="BC367" t="s">
        <v>4608</v>
      </c>
      <c r="BD367">
        <v>0</v>
      </c>
      <c r="BF367" t="s">
        <v>244</v>
      </c>
      <c r="BI367" t="s">
        <v>246</v>
      </c>
    </row>
    <row r="368" spans="1:61" x14ac:dyDescent="0.35">
      <c r="A368" t="s">
        <v>1408</v>
      </c>
      <c r="B368">
        <v>10000</v>
      </c>
      <c r="C368">
        <v>10000</v>
      </c>
      <c r="D368" s="2">
        <v>45754</v>
      </c>
      <c r="E368" t="s">
        <v>59</v>
      </c>
      <c r="F368" t="s">
        <v>1405</v>
      </c>
      <c r="G368" t="s">
        <v>1409</v>
      </c>
      <c r="I368">
        <v>1</v>
      </c>
      <c r="J368" t="s">
        <v>183</v>
      </c>
      <c r="K368">
        <v>94</v>
      </c>
      <c r="L368" t="s">
        <v>6050</v>
      </c>
      <c r="M368" t="s">
        <v>81</v>
      </c>
      <c r="N368" t="s">
        <v>3825</v>
      </c>
      <c r="O368">
        <v>500</v>
      </c>
      <c r="R368" s="2">
        <v>45752</v>
      </c>
      <c r="T368">
        <v>4</v>
      </c>
      <c r="U368" s="3">
        <v>2000</v>
      </c>
      <c r="V368" t="s">
        <v>65</v>
      </c>
      <c r="W368" t="s">
        <v>1410</v>
      </c>
      <c r="X368">
        <v>0</v>
      </c>
      <c r="Y368" s="3">
        <v>2000</v>
      </c>
      <c r="Z368">
        <v>0</v>
      </c>
      <c r="AA368">
        <v>0</v>
      </c>
      <c r="AB368">
        <v>0</v>
      </c>
      <c r="AC368">
        <v>0</v>
      </c>
      <c r="AF368">
        <v>0</v>
      </c>
      <c r="AO368" t="s">
        <v>1411</v>
      </c>
      <c r="AP368" t="s">
        <v>244</v>
      </c>
      <c r="AQ368" t="s">
        <v>25892</v>
      </c>
      <c r="AS368">
        <v>0</v>
      </c>
      <c r="AT368">
        <v>0</v>
      </c>
      <c r="AU368">
        <v>0</v>
      </c>
      <c r="AV368">
        <v>0</v>
      </c>
      <c r="AW368">
        <v>0</v>
      </c>
      <c r="AX368">
        <v>0</v>
      </c>
      <c r="BB368" t="s">
        <v>63</v>
      </c>
      <c r="BC368" t="s">
        <v>4609</v>
      </c>
      <c r="BD368">
        <v>0</v>
      </c>
      <c r="BF368" t="s">
        <v>244</v>
      </c>
      <c r="BI368" t="s">
        <v>246</v>
      </c>
    </row>
    <row r="369" spans="1:61" x14ac:dyDescent="0.35">
      <c r="A369" t="s">
        <v>1412</v>
      </c>
      <c r="B369">
        <v>10000</v>
      </c>
      <c r="C369">
        <v>10000</v>
      </c>
      <c r="D369" s="2">
        <v>45754</v>
      </c>
      <c r="E369" t="s">
        <v>59</v>
      </c>
      <c r="F369" t="s">
        <v>1405</v>
      </c>
      <c r="G369" t="s">
        <v>1409</v>
      </c>
      <c r="I369">
        <v>1</v>
      </c>
      <c r="J369" t="s">
        <v>183</v>
      </c>
      <c r="K369">
        <v>94</v>
      </c>
      <c r="L369" t="s">
        <v>6050</v>
      </c>
      <c r="M369" t="s">
        <v>81</v>
      </c>
      <c r="N369" t="s">
        <v>3825</v>
      </c>
      <c r="O369">
        <v>500</v>
      </c>
      <c r="R369" s="2">
        <v>45752</v>
      </c>
      <c r="T369">
        <v>4</v>
      </c>
      <c r="U369" s="3">
        <v>2000</v>
      </c>
      <c r="V369" t="s">
        <v>65</v>
      </c>
      <c r="W369" t="s">
        <v>1413</v>
      </c>
      <c r="X369">
        <v>0</v>
      </c>
      <c r="Y369" s="3">
        <v>2000</v>
      </c>
      <c r="Z369">
        <v>0</v>
      </c>
      <c r="AA369">
        <v>0</v>
      </c>
      <c r="AB369">
        <v>0</v>
      </c>
      <c r="AC369">
        <v>0</v>
      </c>
      <c r="AF369">
        <v>0</v>
      </c>
      <c r="AO369" t="s">
        <v>1414</v>
      </c>
      <c r="AP369" t="s">
        <v>244</v>
      </c>
      <c r="AQ369" t="s">
        <v>25892</v>
      </c>
      <c r="AS369">
        <v>0</v>
      </c>
      <c r="AT369">
        <v>0</v>
      </c>
      <c r="AU369">
        <v>0</v>
      </c>
      <c r="AV369">
        <v>0</v>
      </c>
      <c r="AW369">
        <v>0</v>
      </c>
      <c r="AX369">
        <v>0</v>
      </c>
      <c r="BB369" t="s">
        <v>63</v>
      </c>
      <c r="BC369" t="s">
        <v>4610</v>
      </c>
      <c r="BD369">
        <v>0</v>
      </c>
      <c r="BF369" t="s">
        <v>244</v>
      </c>
      <c r="BI369" t="s">
        <v>246</v>
      </c>
    </row>
    <row r="370" spans="1:61" x14ac:dyDescent="0.35">
      <c r="A370" t="s">
        <v>1415</v>
      </c>
      <c r="B370">
        <v>10000</v>
      </c>
      <c r="C370">
        <v>10000</v>
      </c>
      <c r="D370" s="2">
        <v>45756</v>
      </c>
      <c r="E370" t="s">
        <v>59</v>
      </c>
      <c r="F370" t="s">
        <v>1416</v>
      </c>
      <c r="G370" t="s">
        <v>842</v>
      </c>
      <c r="I370">
        <v>1</v>
      </c>
      <c r="J370" t="s">
        <v>183</v>
      </c>
      <c r="K370">
        <v>73</v>
      </c>
      <c r="L370" t="s">
        <v>6070</v>
      </c>
      <c r="M370" t="s">
        <v>153</v>
      </c>
      <c r="N370" t="s">
        <v>3830</v>
      </c>
      <c r="O370" s="3">
        <v>36000</v>
      </c>
      <c r="R370" s="2">
        <v>45752</v>
      </c>
      <c r="T370">
        <v>12</v>
      </c>
      <c r="U370" s="3">
        <v>432000</v>
      </c>
      <c r="V370" t="s">
        <v>65</v>
      </c>
      <c r="W370">
        <v>80256220001</v>
      </c>
      <c r="X370">
        <v>0</v>
      </c>
      <c r="Y370" s="3">
        <v>432000</v>
      </c>
      <c r="Z370">
        <v>0</v>
      </c>
      <c r="AA370">
        <v>0</v>
      </c>
      <c r="AB370">
        <v>0</v>
      </c>
      <c r="AC370">
        <v>0</v>
      </c>
      <c r="AF370">
        <v>0</v>
      </c>
      <c r="AO370">
        <v>8025622</v>
      </c>
      <c r="AP370" t="s">
        <v>162</v>
      </c>
      <c r="AQ370" t="s">
        <v>8373</v>
      </c>
      <c r="AS370">
        <v>0</v>
      </c>
      <c r="AT370">
        <v>0</v>
      </c>
      <c r="AU370">
        <v>0</v>
      </c>
      <c r="AV370">
        <v>0</v>
      </c>
      <c r="AW370">
        <v>0</v>
      </c>
      <c r="AX370">
        <v>0</v>
      </c>
      <c r="BB370" t="s">
        <v>63</v>
      </c>
      <c r="BC370" t="s">
        <v>4611</v>
      </c>
      <c r="BD370">
        <v>0</v>
      </c>
      <c r="BF370" t="s">
        <v>162</v>
      </c>
      <c r="BI370" t="s">
        <v>1417</v>
      </c>
    </row>
    <row r="371" spans="1:61" x14ac:dyDescent="0.35">
      <c r="A371" t="s">
        <v>1418</v>
      </c>
      <c r="B371">
        <v>10000</v>
      </c>
      <c r="C371">
        <v>10000</v>
      </c>
      <c r="D371" s="2">
        <v>45755</v>
      </c>
      <c r="E371" t="s">
        <v>59</v>
      </c>
      <c r="F371" t="s">
        <v>1419</v>
      </c>
      <c r="G371" t="s">
        <v>1420</v>
      </c>
      <c r="I371">
        <v>1</v>
      </c>
      <c r="J371" t="s">
        <v>183</v>
      </c>
      <c r="K371">
        <v>102</v>
      </c>
      <c r="L371" t="s">
        <v>6050</v>
      </c>
      <c r="M371" t="s">
        <v>664</v>
      </c>
      <c r="N371" t="s">
        <v>3846</v>
      </c>
      <c r="O371" s="3">
        <v>27000</v>
      </c>
      <c r="R371" s="2">
        <v>45752</v>
      </c>
      <c r="T371">
        <v>2</v>
      </c>
      <c r="U371" s="3">
        <v>54000</v>
      </c>
      <c r="V371" t="s">
        <v>65</v>
      </c>
      <c r="W371" t="s">
        <v>823</v>
      </c>
      <c r="X371">
        <v>0</v>
      </c>
      <c r="Y371" s="3">
        <v>54000</v>
      </c>
      <c r="Z371">
        <v>0</v>
      </c>
      <c r="AA371">
        <v>0</v>
      </c>
      <c r="AB371">
        <v>0</v>
      </c>
      <c r="AC371">
        <v>0</v>
      </c>
      <c r="AF371">
        <v>0</v>
      </c>
      <c r="AO371" t="s">
        <v>824</v>
      </c>
      <c r="AP371" t="s">
        <v>203</v>
      </c>
      <c r="AQ371" t="s">
        <v>21026</v>
      </c>
      <c r="AS371">
        <v>0</v>
      </c>
      <c r="AT371">
        <v>0</v>
      </c>
      <c r="AU371">
        <v>0</v>
      </c>
      <c r="AV371">
        <v>0</v>
      </c>
      <c r="AW371">
        <v>0</v>
      </c>
      <c r="AX371">
        <v>0</v>
      </c>
      <c r="BB371" t="s">
        <v>63</v>
      </c>
      <c r="BC371" t="s">
        <v>4612</v>
      </c>
      <c r="BD371">
        <v>0</v>
      </c>
      <c r="BF371" t="s">
        <v>203</v>
      </c>
      <c r="BI371" t="s">
        <v>1421</v>
      </c>
    </row>
    <row r="372" spans="1:61" x14ac:dyDescent="0.35">
      <c r="A372" t="s">
        <v>475</v>
      </c>
      <c r="B372">
        <v>10000</v>
      </c>
      <c r="C372">
        <v>30000</v>
      </c>
      <c r="D372" s="2">
        <v>45754</v>
      </c>
      <c r="E372" t="s">
        <v>59</v>
      </c>
      <c r="F372" t="s">
        <v>476</v>
      </c>
      <c r="G372">
        <v>10620258046</v>
      </c>
      <c r="I372">
        <v>3</v>
      </c>
      <c r="J372" t="s">
        <v>183</v>
      </c>
      <c r="K372">
        <v>85</v>
      </c>
      <c r="L372" t="s">
        <v>6060</v>
      </c>
      <c r="M372" t="s">
        <v>940</v>
      </c>
      <c r="N372" t="s">
        <v>3864</v>
      </c>
      <c r="O372" s="3">
        <v>10000</v>
      </c>
      <c r="R372" s="2">
        <v>45752</v>
      </c>
      <c r="T372">
        <v>11</v>
      </c>
      <c r="U372" s="3">
        <v>110000</v>
      </c>
      <c r="V372" t="s">
        <v>65</v>
      </c>
      <c r="W372" t="s">
        <v>478</v>
      </c>
      <c r="X372">
        <v>0</v>
      </c>
      <c r="Y372" s="3">
        <v>100000</v>
      </c>
      <c r="Z372" s="3">
        <v>10000</v>
      </c>
      <c r="AA372">
        <v>0</v>
      </c>
      <c r="AB372">
        <v>0</v>
      </c>
      <c r="AC372">
        <v>0</v>
      </c>
      <c r="AF372">
        <v>0</v>
      </c>
      <c r="AO372" t="s">
        <v>479</v>
      </c>
      <c r="AP372" t="s">
        <v>108</v>
      </c>
      <c r="AQ372" t="s">
        <v>13404</v>
      </c>
      <c r="AS372">
        <v>0</v>
      </c>
      <c r="AT372">
        <v>0</v>
      </c>
      <c r="AU372">
        <v>0</v>
      </c>
      <c r="AV372">
        <v>0</v>
      </c>
      <c r="AW372">
        <v>0</v>
      </c>
      <c r="AX372">
        <v>0</v>
      </c>
      <c r="BB372" t="s">
        <v>63</v>
      </c>
      <c r="BC372" t="s">
        <v>4468</v>
      </c>
      <c r="BD372">
        <v>0</v>
      </c>
      <c r="BF372" t="s">
        <v>108</v>
      </c>
      <c r="BI372" t="s">
        <v>480</v>
      </c>
    </row>
    <row r="373" spans="1:61" x14ac:dyDescent="0.35">
      <c r="A373" t="s">
        <v>481</v>
      </c>
      <c r="B373">
        <v>10000</v>
      </c>
      <c r="C373">
        <v>30000</v>
      </c>
      <c r="D373" s="2">
        <v>45754</v>
      </c>
      <c r="E373" t="s">
        <v>59</v>
      </c>
      <c r="F373" t="s">
        <v>482</v>
      </c>
      <c r="G373">
        <v>10620258046</v>
      </c>
      <c r="I373">
        <v>3</v>
      </c>
      <c r="J373" t="s">
        <v>183</v>
      </c>
      <c r="K373">
        <v>85</v>
      </c>
      <c r="L373" t="s">
        <v>6060</v>
      </c>
      <c r="M373" t="s">
        <v>940</v>
      </c>
      <c r="N373" t="s">
        <v>3864</v>
      </c>
      <c r="O373" s="3">
        <v>10000</v>
      </c>
      <c r="R373" s="2">
        <v>45752</v>
      </c>
      <c r="T373">
        <v>11</v>
      </c>
      <c r="U373" s="3">
        <v>110000</v>
      </c>
      <c r="V373" t="s">
        <v>65</v>
      </c>
      <c r="W373" t="s">
        <v>483</v>
      </c>
      <c r="X373">
        <v>0</v>
      </c>
      <c r="Y373" s="3">
        <v>100000</v>
      </c>
      <c r="Z373" s="3">
        <v>10000</v>
      </c>
      <c r="AA373">
        <v>0</v>
      </c>
      <c r="AB373">
        <v>0</v>
      </c>
      <c r="AC373">
        <v>0</v>
      </c>
      <c r="AF373">
        <v>0</v>
      </c>
      <c r="AO373" t="s">
        <v>484</v>
      </c>
      <c r="AP373" t="s">
        <v>108</v>
      </c>
      <c r="AQ373" t="s">
        <v>13404</v>
      </c>
      <c r="AS373">
        <v>0</v>
      </c>
      <c r="AT373">
        <v>0</v>
      </c>
      <c r="AU373">
        <v>0</v>
      </c>
      <c r="AV373">
        <v>0</v>
      </c>
      <c r="AW373">
        <v>0</v>
      </c>
      <c r="AX373">
        <v>0</v>
      </c>
      <c r="BB373" t="s">
        <v>63</v>
      </c>
      <c r="BC373" t="s">
        <v>4469</v>
      </c>
      <c r="BD373">
        <v>0</v>
      </c>
      <c r="BF373" t="s">
        <v>108</v>
      </c>
      <c r="BI373" t="s">
        <v>485</v>
      </c>
    </row>
    <row r="374" spans="1:61" x14ac:dyDescent="0.35">
      <c r="A374" t="s">
        <v>845</v>
      </c>
      <c r="B374">
        <v>10000</v>
      </c>
      <c r="C374">
        <v>30000</v>
      </c>
      <c r="D374" s="2">
        <v>45754</v>
      </c>
      <c r="E374" t="s">
        <v>59</v>
      </c>
      <c r="F374" t="s">
        <v>846</v>
      </c>
      <c r="G374">
        <v>10620258037</v>
      </c>
      <c r="I374">
        <v>3</v>
      </c>
      <c r="J374" t="s">
        <v>183</v>
      </c>
      <c r="K374">
        <v>85</v>
      </c>
      <c r="L374" t="s">
        <v>6060</v>
      </c>
      <c r="M374" t="s">
        <v>940</v>
      </c>
      <c r="N374" t="s">
        <v>3864</v>
      </c>
      <c r="O374" s="3">
        <v>8000</v>
      </c>
      <c r="R374" s="2">
        <v>45752</v>
      </c>
      <c r="T374">
        <v>11</v>
      </c>
      <c r="U374" s="3">
        <v>88000</v>
      </c>
      <c r="V374" t="s">
        <v>65</v>
      </c>
      <c r="W374" t="s">
        <v>847</v>
      </c>
      <c r="X374">
        <v>0</v>
      </c>
      <c r="Y374" s="3">
        <v>80000</v>
      </c>
      <c r="Z374" s="3">
        <v>8000</v>
      </c>
      <c r="AA374">
        <v>0</v>
      </c>
      <c r="AB374">
        <v>0</v>
      </c>
      <c r="AC374">
        <v>0</v>
      </c>
      <c r="AF374">
        <v>0</v>
      </c>
      <c r="AO374" t="s">
        <v>848</v>
      </c>
      <c r="AP374" t="s">
        <v>108</v>
      </c>
      <c r="AQ374" t="s">
        <v>13404</v>
      </c>
      <c r="AS374">
        <v>0</v>
      </c>
      <c r="AT374">
        <v>0</v>
      </c>
      <c r="AU374">
        <v>0</v>
      </c>
      <c r="AV374">
        <v>0</v>
      </c>
      <c r="AW374">
        <v>0</v>
      </c>
      <c r="AX374">
        <v>0</v>
      </c>
      <c r="BB374" t="s">
        <v>63</v>
      </c>
      <c r="BC374" t="s">
        <v>4505</v>
      </c>
      <c r="BD374">
        <v>0</v>
      </c>
      <c r="BF374" t="s">
        <v>108</v>
      </c>
      <c r="BI374" t="s">
        <v>849</v>
      </c>
    </row>
    <row r="375" spans="1:61" x14ac:dyDescent="0.35">
      <c r="A375" t="s">
        <v>1536</v>
      </c>
      <c r="B375">
        <v>10000</v>
      </c>
      <c r="C375">
        <v>10000</v>
      </c>
      <c r="D375" s="2">
        <v>45754</v>
      </c>
      <c r="E375" t="s">
        <v>59</v>
      </c>
      <c r="F375" t="s">
        <v>1395</v>
      </c>
      <c r="G375" t="s">
        <v>1537</v>
      </c>
      <c r="I375">
        <v>1</v>
      </c>
      <c r="J375" t="s">
        <v>183</v>
      </c>
      <c r="K375">
        <v>61</v>
      </c>
      <c r="L375" t="s">
        <v>6046</v>
      </c>
      <c r="M375" t="s">
        <v>209</v>
      </c>
      <c r="N375" t="s">
        <v>3802</v>
      </c>
      <c r="O375" s="3">
        <v>1500</v>
      </c>
      <c r="R375" s="2">
        <v>45752</v>
      </c>
      <c r="T375">
        <v>1</v>
      </c>
      <c r="U375" s="3">
        <v>1500</v>
      </c>
      <c r="V375" t="s">
        <v>65</v>
      </c>
      <c r="W375" t="s">
        <v>1538</v>
      </c>
      <c r="X375">
        <v>0</v>
      </c>
      <c r="Y375" s="3">
        <v>1500</v>
      </c>
      <c r="Z375">
        <v>0</v>
      </c>
      <c r="AA375">
        <v>0</v>
      </c>
      <c r="AB375">
        <v>0</v>
      </c>
      <c r="AC375">
        <v>0</v>
      </c>
      <c r="AF375">
        <v>0</v>
      </c>
      <c r="AO375" t="s">
        <v>1539</v>
      </c>
      <c r="AP375" t="s">
        <v>1347</v>
      </c>
      <c r="AQ375" t="s">
        <v>21363</v>
      </c>
      <c r="AS375">
        <v>0</v>
      </c>
      <c r="AT375">
        <v>0</v>
      </c>
      <c r="AU375">
        <v>0</v>
      </c>
      <c r="AV375">
        <v>0</v>
      </c>
      <c r="AW375">
        <v>0</v>
      </c>
      <c r="AX375">
        <v>0</v>
      </c>
      <c r="BB375" t="s">
        <v>63</v>
      </c>
      <c r="BC375" t="s">
        <v>1540</v>
      </c>
      <c r="BD375">
        <v>0</v>
      </c>
      <c r="BF375" t="s">
        <v>1347</v>
      </c>
      <c r="BI375" t="s">
        <v>1349</v>
      </c>
    </row>
    <row r="376" spans="1:61" x14ac:dyDescent="0.35">
      <c r="A376" t="s">
        <v>1422</v>
      </c>
      <c r="B376">
        <v>10000</v>
      </c>
      <c r="C376">
        <v>10000</v>
      </c>
      <c r="D376" s="2">
        <v>45755</v>
      </c>
      <c r="E376" t="s">
        <v>59</v>
      </c>
      <c r="F376" t="s">
        <v>1423</v>
      </c>
      <c r="G376" t="s">
        <v>1424</v>
      </c>
      <c r="I376">
        <v>1</v>
      </c>
      <c r="J376" t="s">
        <v>183</v>
      </c>
      <c r="K376">
        <v>90</v>
      </c>
      <c r="L376" t="s">
        <v>6044</v>
      </c>
      <c r="M376" t="s">
        <v>439</v>
      </c>
      <c r="N376" t="s">
        <v>3859</v>
      </c>
      <c r="O376" s="3">
        <v>14850</v>
      </c>
      <c r="R376" s="2">
        <v>45752</v>
      </c>
      <c r="T376">
        <v>2</v>
      </c>
      <c r="U376" s="3">
        <v>29700</v>
      </c>
      <c r="V376" t="s">
        <v>65</v>
      </c>
      <c r="W376" t="s">
        <v>1181</v>
      </c>
      <c r="X376">
        <v>0</v>
      </c>
      <c r="Y376" s="3">
        <v>29700</v>
      </c>
      <c r="Z376">
        <v>0</v>
      </c>
      <c r="AA376">
        <v>0</v>
      </c>
      <c r="AB376">
        <v>0</v>
      </c>
      <c r="AC376">
        <v>0</v>
      </c>
      <c r="AF376">
        <v>0</v>
      </c>
      <c r="AO376" t="s">
        <v>1182</v>
      </c>
      <c r="AP376" t="s">
        <v>170</v>
      </c>
      <c r="AQ376" t="s">
        <v>21526</v>
      </c>
      <c r="AS376">
        <v>0</v>
      </c>
      <c r="AT376">
        <v>0</v>
      </c>
      <c r="AU376">
        <v>0</v>
      </c>
      <c r="AV376">
        <v>0</v>
      </c>
      <c r="AW376">
        <v>0</v>
      </c>
      <c r="AX376">
        <v>0</v>
      </c>
      <c r="BB376" t="s">
        <v>63</v>
      </c>
      <c r="BC376" t="s">
        <v>4613</v>
      </c>
      <c r="BD376">
        <v>0</v>
      </c>
      <c r="BF376" t="s">
        <v>170</v>
      </c>
      <c r="BI376" t="s">
        <v>1425</v>
      </c>
    </row>
    <row r="377" spans="1:61" x14ac:dyDescent="0.35">
      <c r="A377" t="s">
        <v>497</v>
      </c>
      <c r="B377">
        <v>10000</v>
      </c>
      <c r="C377">
        <v>30000</v>
      </c>
      <c r="D377" s="2">
        <v>45754</v>
      </c>
      <c r="E377" t="s">
        <v>59</v>
      </c>
      <c r="F377" t="s">
        <v>498</v>
      </c>
      <c r="G377">
        <v>10620258046</v>
      </c>
      <c r="I377">
        <v>3</v>
      </c>
      <c r="J377" t="s">
        <v>183</v>
      </c>
      <c r="K377">
        <v>85</v>
      </c>
      <c r="L377" t="s">
        <v>6060</v>
      </c>
      <c r="M377" t="s">
        <v>940</v>
      </c>
      <c r="N377" t="s">
        <v>3864</v>
      </c>
      <c r="O377" s="3">
        <v>10000</v>
      </c>
      <c r="R377" s="2">
        <v>45752</v>
      </c>
      <c r="T377">
        <v>11</v>
      </c>
      <c r="U377" s="3">
        <v>110000</v>
      </c>
      <c r="V377" t="s">
        <v>65</v>
      </c>
      <c r="W377" t="s">
        <v>499</v>
      </c>
      <c r="X377">
        <v>0</v>
      </c>
      <c r="Y377" s="3">
        <v>100000</v>
      </c>
      <c r="Z377" s="3">
        <v>10000</v>
      </c>
      <c r="AA377">
        <v>0</v>
      </c>
      <c r="AB377">
        <v>0</v>
      </c>
      <c r="AC377">
        <v>0</v>
      </c>
      <c r="AF377">
        <v>0</v>
      </c>
      <c r="AO377" t="s">
        <v>500</v>
      </c>
      <c r="AP377" t="s">
        <v>108</v>
      </c>
      <c r="AQ377" t="s">
        <v>13404</v>
      </c>
      <c r="AS377">
        <v>0</v>
      </c>
      <c r="AT377">
        <v>0</v>
      </c>
      <c r="AU377">
        <v>0</v>
      </c>
      <c r="AV377">
        <v>0</v>
      </c>
      <c r="AW377">
        <v>0</v>
      </c>
      <c r="AX377">
        <v>0</v>
      </c>
      <c r="BB377" t="s">
        <v>63</v>
      </c>
      <c r="BC377" t="s">
        <v>4472</v>
      </c>
      <c r="BD377">
        <v>0</v>
      </c>
      <c r="BF377" t="s">
        <v>108</v>
      </c>
      <c r="BI377" t="s">
        <v>501</v>
      </c>
    </row>
    <row r="378" spans="1:61" x14ac:dyDescent="0.35">
      <c r="A378" t="s">
        <v>1426</v>
      </c>
      <c r="B378">
        <v>10000</v>
      </c>
      <c r="C378">
        <v>10000</v>
      </c>
      <c r="D378" s="2">
        <v>45755</v>
      </c>
      <c r="E378" t="s">
        <v>59</v>
      </c>
      <c r="F378" t="s">
        <v>1427</v>
      </c>
      <c r="G378" t="s">
        <v>1428</v>
      </c>
      <c r="I378">
        <v>1</v>
      </c>
      <c r="J378" t="s">
        <v>183</v>
      </c>
      <c r="K378">
        <v>78</v>
      </c>
      <c r="L378" t="s">
        <v>6047</v>
      </c>
      <c r="M378" t="s">
        <v>216</v>
      </c>
      <c r="N378" t="s">
        <v>3803</v>
      </c>
      <c r="O378" s="3">
        <v>8000</v>
      </c>
      <c r="R378" s="2">
        <v>45752</v>
      </c>
      <c r="T378">
        <v>16</v>
      </c>
      <c r="U378" s="3">
        <v>128000</v>
      </c>
      <c r="V378" t="s">
        <v>65</v>
      </c>
      <c r="W378" t="s">
        <v>1353</v>
      </c>
      <c r="X378">
        <v>0</v>
      </c>
      <c r="Y378" s="3">
        <v>120000</v>
      </c>
      <c r="Z378" s="3">
        <v>8000</v>
      </c>
      <c r="AA378">
        <v>0</v>
      </c>
      <c r="AB378">
        <v>0</v>
      </c>
      <c r="AC378">
        <v>0</v>
      </c>
      <c r="AF378">
        <v>0</v>
      </c>
      <c r="AO378" t="s">
        <v>1354</v>
      </c>
      <c r="AP378" t="s">
        <v>275</v>
      </c>
      <c r="AQ378" t="s">
        <v>21306</v>
      </c>
      <c r="AS378">
        <v>0</v>
      </c>
      <c r="AT378">
        <v>0</v>
      </c>
      <c r="AU378">
        <v>0</v>
      </c>
      <c r="AV378">
        <v>0</v>
      </c>
      <c r="AW378">
        <v>0</v>
      </c>
      <c r="AX378">
        <v>0</v>
      </c>
      <c r="BB378" t="s">
        <v>63</v>
      </c>
      <c r="BC378" t="s">
        <v>4614</v>
      </c>
      <c r="BD378">
        <v>0</v>
      </c>
      <c r="BF378" t="s">
        <v>275</v>
      </c>
      <c r="BI378" t="s">
        <v>1430</v>
      </c>
    </row>
    <row r="379" spans="1:61" x14ac:dyDescent="0.35">
      <c r="A379" t="s">
        <v>1431</v>
      </c>
      <c r="B379">
        <v>10000</v>
      </c>
      <c r="C379">
        <v>10000</v>
      </c>
      <c r="D379" s="2">
        <v>45755</v>
      </c>
      <c r="E379" t="s">
        <v>59</v>
      </c>
      <c r="F379" t="s">
        <v>1427</v>
      </c>
      <c r="G379" t="s">
        <v>1428</v>
      </c>
      <c r="I379">
        <v>1</v>
      </c>
      <c r="J379" t="s">
        <v>183</v>
      </c>
      <c r="K379">
        <v>78</v>
      </c>
      <c r="L379" t="s">
        <v>6047</v>
      </c>
      <c r="M379" t="s">
        <v>216</v>
      </c>
      <c r="N379" t="s">
        <v>3803</v>
      </c>
      <c r="O379" s="3">
        <v>8000</v>
      </c>
      <c r="R379" s="2">
        <v>45752</v>
      </c>
      <c r="T379">
        <v>16</v>
      </c>
      <c r="U379" s="3">
        <v>128000</v>
      </c>
      <c r="V379" t="s">
        <v>65</v>
      </c>
      <c r="W379" t="s">
        <v>1353</v>
      </c>
      <c r="X379">
        <v>0</v>
      </c>
      <c r="Y379" s="3">
        <v>120000</v>
      </c>
      <c r="Z379" s="3">
        <v>8000</v>
      </c>
      <c r="AA379">
        <v>0</v>
      </c>
      <c r="AB379">
        <v>0</v>
      </c>
      <c r="AC379">
        <v>0</v>
      </c>
      <c r="AF379">
        <v>0</v>
      </c>
      <c r="AO379" t="s">
        <v>1354</v>
      </c>
      <c r="AP379" t="s">
        <v>275</v>
      </c>
      <c r="AQ379" t="s">
        <v>21306</v>
      </c>
      <c r="AS379">
        <v>0</v>
      </c>
      <c r="AT379">
        <v>0</v>
      </c>
      <c r="AU379">
        <v>0</v>
      </c>
      <c r="AV379">
        <v>0</v>
      </c>
      <c r="AW379">
        <v>0</v>
      </c>
      <c r="AX379">
        <v>0</v>
      </c>
      <c r="BB379" t="s">
        <v>63</v>
      </c>
      <c r="BC379" t="s">
        <v>4615</v>
      </c>
      <c r="BD379">
        <v>0</v>
      </c>
      <c r="BF379" t="s">
        <v>275</v>
      </c>
      <c r="BI379" t="s">
        <v>1432</v>
      </c>
    </row>
    <row r="380" spans="1:61" x14ac:dyDescent="0.35">
      <c r="A380" t="s">
        <v>1433</v>
      </c>
      <c r="B380">
        <v>10000</v>
      </c>
      <c r="C380">
        <v>10000</v>
      </c>
      <c r="D380" s="2">
        <v>45755</v>
      </c>
      <c r="E380" t="s">
        <v>59</v>
      </c>
      <c r="F380" t="s">
        <v>1427</v>
      </c>
      <c r="G380" t="s">
        <v>1428</v>
      </c>
      <c r="I380">
        <v>1</v>
      </c>
      <c r="J380" t="s">
        <v>183</v>
      </c>
      <c r="K380">
        <v>78</v>
      </c>
      <c r="L380" t="s">
        <v>6047</v>
      </c>
      <c r="M380" t="s">
        <v>216</v>
      </c>
      <c r="N380" t="s">
        <v>3803</v>
      </c>
      <c r="O380" s="3">
        <v>8000</v>
      </c>
      <c r="R380" s="2">
        <v>45752</v>
      </c>
      <c r="T380">
        <v>16</v>
      </c>
      <c r="U380" s="3">
        <v>128000</v>
      </c>
      <c r="V380" t="s">
        <v>65</v>
      </c>
      <c r="W380" t="s">
        <v>1353</v>
      </c>
      <c r="X380">
        <v>0</v>
      </c>
      <c r="Y380" s="3">
        <v>120000</v>
      </c>
      <c r="Z380" s="3">
        <v>8000</v>
      </c>
      <c r="AA380">
        <v>0</v>
      </c>
      <c r="AB380">
        <v>0</v>
      </c>
      <c r="AC380">
        <v>0</v>
      </c>
      <c r="AF380">
        <v>0</v>
      </c>
      <c r="AO380" t="s">
        <v>1354</v>
      </c>
      <c r="AP380" t="s">
        <v>275</v>
      </c>
      <c r="AQ380" t="s">
        <v>21306</v>
      </c>
      <c r="AS380">
        <v>0</v>
      </c>
      <c r="AT380">
        <v>0</v>
      </c>
      <c r="AU380">
        <v>0</v>
      </c>
      <c r="AV380">
        <v>0</v>
      </c>
      <c r="AW380">
        <v>0</v>
      </c>
      <c r="AX380">
        <v>0</v>
      </c>
      <c r="BB380" t="s">
        <v>63</v>
      </c>
      <c r="BC380" t="s">
        <v>4616</v>
      </c>
      <c r="BD380">
        <v>0</v>
      </c>
      <c r="BF380" t="s">
        <v>275</v>
      </c>
      <c r="BI380" t="s">
        <v>1434</v>
      </c>
    </row>
    <row r="381" spans="1:61" x14ac:dyDescent="0.35">
      <c r="A381" t="s">
        <v>502</v>
      </c>
      <c r="B381">
        <v>10000</v>
      </c>
      <c r="C381">
        <v>30000</v>
      </c>
      <c r="D381" s="2">
        <v>45754</v>
      </c>
      <c r="E381" t="s">
        <v>59</v>
      </c>
      <c r="F381" t="s">
        <v>503</v>
      </c>
      <c r="G381">
        <v>10656256096</v>
      </c>
      <c r="I381">
        <v>3</v>
      </c>
      <c r="J381" t="s">
        <v>183</v>
      </c>
      <c r="K381">
        <v>85</v>
      </c>
      <c r="L381" t="s">
        <v>6060</v>
      </c>
      <c r="M381" t="s">
        <v>940</v>
      </c>
      <c r="N381" t="s">
        <v>3864</v>
      </c>
      <c r="O381" s="3">
        <v>5455</v>
      </c>
      <c r="R381" s="2">
        <v>45752</v>
      </c>
      <c r="T381">
        <v>11</v>
      </c>
      <c r="U381" s="3">
        <v>60005</v>
      </c>
      <c r="V381" t="s">
        <v>65</v>
      </c>
      <c r="W381" t="s">
        <v>504</v>
      </c>
      <c r="X381">
        <v>0</v>
      </c>
      <c r="Y381" s="3">
        <v>60000</v>
      </c>
      <c r="Z381">
        <v>5</v>
      </c>
      <c r="AA381">
        <v>0</v>
      </c>
      <c r="AB381">
        <v>0</v>
      </c>
      <c r="AC381">
        <v>0</v>
      </c>
      <c r="AF381">
        <v>0</v>
      </c>
      <c r="AO381" t="s">
        <v>505</v>
      </c>
      <c r="AP381" t="s">
        <v>108</v>
      </c>
      <c r="AQ381" t="s">
        <v>13404</v>
      </c>
      <c r="AS381">
        <v>0</v>
      </c>
      <c r="AT381">
        <v>0</v>
      </c>
      <c r="AU381">
        <v>0</v>
      </c>
      <c r="AV381">
        <v>0</v>
      </c>
      <c r="AW381">
        <v>0</v>
      </c>
      <c r="AX381">
        <v>0</v>
      </c>
      <c r="BB381" t="s">
        <v>63</v>
      </c>
      <c r="BC381" t="s">
        <v>4473</v>
      </c>
      <c r="BD381">
        <v>0</v>
      </c>
      <c r="BF381" t="s">
        <v>108</v>
      </c>
      <c r="BI381" t="s">
        <v>506</v>
      </c>
    </row>
    <row r="382" spans="1:61" x14ac:dyDescent="0.35">
      <c r="A382" t="s">
        <v>1193</v>
      </c>
      <c r="B382">
        <v>10000</v>
      </c>
      <c r="C382">
        <v>30000</v>
      </c>
      <c r="D382" s="2">
        <v>45754</v>
      </c>
      <c r="E382" t="s">
        <v>116</v>
      </c>
      <c r="F382" t="s">
        <v>1194</v>
      </c>
      <c r="G382">
        <v>10656256096</v>
      </c>
      <c r="I382">
        <v>3</v>
      </c>
      <c r="J382" t="s">
        <v>183</v>
      </c>
      <c r="K382">
        <v>85</v>
      </c>
      <c r="L382" t="s">
        <v>6060</v>
      </c>
      <c r="M382" t="s">
        <v>940</v>
      </c>
      <c r="N382" t="s">
        <v>3864</v>
      </c>
      <c r="O382" s="3">
        <v>10000</v>
      </c>
      <c r="R382" s="2">
        <v>45752</v>
      </c>
      <c r="T382">
        <v>11</v>
      </c>
      <c r="U382" s="3">
        <v>110000</v>
      </c>
      <c r="V382" t="s">
        <v>65</v>
      </c>
      <c r="W382" t="s">
        <v>1195</v>
      </c>
      <c r="X382">
        <v>0</v>
      </c>
      <c r="Y382" s="3">
        <v>100000</v>
      </c>
      <c r="Z382" s="3">
        <v>10000</v>
      </c>
      <c r="AA382">
        <v>0</v>
      </c>
      <c r="AB382">
        <v>0</v>
      </c>
      <c r="AC382">
        <v>0</v>
      </c>
      <c r="AF382">
        <v>0</v>
      </c>
      <c r="AO382" t="s">
        <v>1196</v>
      </c>
      <c r="AP382" t="s">
        <v>108</v>
      </c>
      <c r="AQ382" t="s">
        <v>13404</v>
      </c>
      <c r="AS382">
        <v>0</v>
      </c>
      <c r="AT382">
        <v>0</v>
      </c>
      <c r="AU382">
        <v>0</v>
      </c>
      <c r="AV382">
        <v>0</v>
      </c>
      <c r="AW382">
        <v>0</v>
      </c>
      <c r="AX382">
        <v>0</v>
      </c>
      <c r="BB382" t="s">
        <v>63</v>
      </c>
      <c r="BC382" t="s">
        <v>4571</v>
      </c>
      <c r="BD382">
        <v>0</v>
      </c>
      <c r="BF382" t="s">
        <v>108</v>
      </c>
      <c r="BI382" t="s">
        <v>1197</v>
      </c>
    </row>
    <row r="383" spans="1:61" x14ac:dyDescent="0.35">
      <c r="A383" t="s">
        <v>1435</v>
      </c>
      <c r="B383">
        <v>10000</v>
      </c>
      <c r="C383">
        <v>10000</v>
      </c>
      <c r="D383" s="2">
        <v>45754</v>
      </c>
      <c r="E383" t="s">
        <v>116</v>
      </c>
      <c r="F383" t="s">
        <v>1436</v>
      </c>
      <c r="G383" t="s">
        <v>570</v>
      </c>
      <c r="I383">
        <v>1</v>
      </c>
      <c r="J383" t="s">
        <v>183</v>
      </c>
      <c r="K383">
        <v>59</v>
      </c>
      <c r="L383" t="s">
        <v>6045</v>
      </c>
      <c r="M383" t="s">
        <v>73</v>
      </c>
      <c r="N383" t="s">
        <v>3811</v>
      </c>
      <c r="O383" s="3">
        <v>1000</v>
      </c>
      <c r="R383" s="2">
        <v>45752</v>
      </c>
      <c r="T383">
        <v>10</v>
      </c>
      <c r="U383" s="3">
        <v>10000</v>
      </c>
      <c r="V383" t="s">
        <v>65</v>
      </c>
      <c r="W383">
        <v>112024330001</v>
      </c>
      <c r="X383">
        <v>0</v>
      </c>
      <c r="Y383" s="3">
        <v>10000</v>
      </c>
      <c r="Z383">
        <v>0</v>
      </c>
      <c r="AA383">
        <v>0</v>
      </c>
      <c r="AB383">
        <v>0</v>
      </c>
      <c r="AC383">
        <v>0</v>
      </c>
      <c r="AF383">
        <v>0</v>
      </c>
      <c r="AO383">
        <v>11202433</v>
      </c>
      <c r="AP383" t="s">
        <v>571</v>
      </c>
      <c r="AQ383" t="s">
        <v>14937</v>
      </c>
      <c r="AS383">
        <v>0</v>
      </c>
      <c r="AT383">
        <v>0</v>
      </c>
      <c r="AU383">
        <v>0</v>
      </c>
      <c r="AV383">
        <v>0</v>
      </c>
      <c r="AW383">
        <v>0</v>
      </c>
      <c r="AX383">
        <v>0</v>
      </c>
      <c r="BB383" t="s">
        <v>63</v>
      </c>
      <c r="BC383" t="s">
        <v>4617</v>
      </c>
      <c r="BD383">
        <v>0</v>
      </c>
      <c r="BF383" t="s">
        <v>571</v>
      </c>
      <c r="BI383" t="s">
        <v>1437</v>
      </c>
    </row>
    <row r="384" spans="1:61" x14ac:dyDescent="0.35">
      <c r="A384" t="s">
        <v>1435</v>
      </c>
      <c r="B384">
        <v>20000</v>
      </c>
      <c r="C384">
        <v>10000</v>
      </c>
      <c r="D384" s="2">
        <v>45754</v>
      </c>
      <c r="E384" t="s">
        <v>116</v>
      </c>
      <c r="F384" t="s">
        <v>1436</v>
      </c>
      <c r="G384" t="s">
        <v>570</v>
      </c>
      <c r="I384">
        <v>1</v>
      </c>
      <c r="J384" t="s">
        <v>183</v>
      </c>
      <c r="K384">
        <v>59</v>
      </c>
      <c r="L384" t="s">
        <v>6045</v>
      </c>
      <c r="M384" t="s">
        <v>73</v>
      </c>
      <c r="N384" t="s">
        <v>3811</v>
      </c>
      <c r="O384" s="3">
        <v>1000</v>
      </c>
      <c r="R384" s="2">
        <v>45752</v>
      </c>
      <c r="T384">
        <v>10</v>
      </c>
      <c r="U384" s="3">
        <v>10000</v>
      </c>
      <c r="V384" t="s">
        <v>65</v>
      </c>
      <c r="W384">
        <v>112024330001</v>
      </c>
      <c r="X384">
        <v>0</v>
      </c>
      <c r="Y384" s="3">
        <v>10000</v>
      </c>
      <c r="Z384">
        <v>0</v>
      </c>
      <c r="AA384">
        <v>0</v>
      </c>
      <c r="AB384">
        <v>0</v>
      </c>
      <c r="AC384">
        <v>0</v>
      </c>
      <c r="AF384">
        <v>0</v>
      </c>
      <c r="AO384">
        <v>11202433</v>
      </c>
      <c r="AP384" t="s">
        <v>571</v>
      </c>
      <c r="AQ384" t="s">
        <v>14937</v>
      </c>
      <c r="AS384">
        <v>0</v>
      </c>
      <c r="AT384">
        <v>0</v>
      </c>
      <c r="AU384">
        <v>0</v>
      </c>
      <c r="AV384">
        <v>0</v>
      </c>
      <c r="AW384">
        <v>0</v>
      </c>
      <c r="AX384">
        <v>0</v>
      </c>
      <c r="BB384" t="s">
        <v>63</v>
      </c>
      <c r="BC384" t="s">
        <v>4617</v>
      </c>
      <c r="BD384">
        <v>0</v>
      </c>
      <c r="BF384" t="s">
        <v>571</v>
      </c>
      <c r="BI384" t="s">
        <v>1437</v>
      </c>
    </row>
    <row r="385" spans="1:61" x14ac:dyDescent="0.35">
      <c r="A385" t="s">
        <v>1438</v>
      </c>
      <c r="B385">
        <v>20000</v>
      </c>
      <c r="C385">
        <v>10000</v>
      </c>
      <c r="D385" s="2">
        <v>45754</v>
      </c>
      <c r="E385" t="s">
        <v>116</v>
      </c>
      <c r="F385" t="s">
        <v>1382</v>
      </c>
      <c r="G385" t="s">
        <v>570</v>
      </c>
      <c r="I385">
        <v>1</v>
      </c>
      <c r="J385" t="s">
        <v>183</v>
      </c>
      <c r="K385">
        <v>59</v>
      </c>
      <c r="L385" t="s">
        <v>6045</v>
      </c>
      <c r="M385" t="s">
        <v>73</v>
      </c>
      <c r="N385" t="s">
        <v>3811</v>
      </c>
      <c r="O385">
        <v>800</v>
      </c>
      <c r="R385" s="2">
        <v>45752</v>
      </c>
      <c r="T385">
        <v>10</v>
      </c>
      <c r="U385" s="3">
        <v>8000</v>
      </c>
      <c r="V385" t="s">
        <v>65</v>
      </c>
      <c r="W385">
        <v>112063620001</v>
      </c>
      <c r="X385">
        <v>0</v>
      </c>
      <c r="Y385" s="3">
        <v>4000</v>
      </c>
      <c r="Z385" s="3">
        <v>4000</v>
      </c>
      <c r="AA385">
        <v>0</v>
      </c>
      <c r="AB385">
        <v>0</v>
      </c>
      <c r="AC385">
        <v>0</v>
      </c>
      <c r="AF385">
        <v>0</v>
      </c>
      <c r="AO385">
        <v>11206362</v>
      </c>
      <c r="AP385" t="s">
        <v>571</v>
      </c>
      <c r="AQ385" t="s">
        <v>14937</v>
      </c>
      <c r="AS385">
        <v>0</v>
      </c>
      <c r="AT385">
        <v>0</v>
      </c>
      <c r="AU385">
        <v>0</v>
      </c>
      <c r="AV385">
        <v>0</v>
      </c>
      <c r="AW385">
        <v>0</v>
      </c>
      <c r="AX385">
        <v>0</v>
      </c>
      <c r="BB385" t="s">
        <v>63</v>
      </c>
      <c r="BC385" t="s">
        <v>4618</v>
      </c>
      <c r="BD385">
        <v>0</v>
      </c>
      <c r="BF385" t="s">
        <v>571</v>
      </c>
      <c r="BI385" t="s">
        <v>1439</v>
      </c>
    </row>
    <row r="386" spans="1:61" x14ac:dyDescent="0.35">
      <c r="A386" t="s">
        <v>1438</v>
      </c>
      <c r="B386">
        <v>30000</v>
      </c>
      <c r="C386">
        <v>10000</v>
      </c>
      <c r="D386" s="2">
        <v>45754</v>
      </c>
      <c r="E386" t="s">
        <v>116</v>
      </c>
      <c r="F386" t="s">
        <v>1382</v>
      </c>
      <c r="G386" t="s">
        <v>570</v>
      </c>
      <c r="I386">
        <v>1</v>
      </c>
      <c r="J386" t="s">
        <v>183</v>
      </c>
      <c r="K386">
        <v>59</v>
      </c>
      <c r="L386" t="s">
        <v>6045</v>
      </c>
      <c r="M386" t="s">
        <v>73</v>
      </c>
      <c r="N386" t="s">
        <v>3811</v>
      </c>
      <c r="O386">
        <v>200</v>
      </c>
      <c r="R386" s="2">
        <v>45752</v>
      </c>
      <c r="T386">
        <v>10</v>
      </c>
      <c r="U386" s="3">
        <v>2000</v>
      </c>
      <c r="V386" t="s">
        <v>65</v>
      </c>
      <c r="W386">
        <v>112063620001</v>
      </c>
      <c r="X386">
        <v>0</v>
      </c>
      <c r="Y386" s="3">
        <v>2000</v>
      </c>
      <c r="Z386">
        <v>0</v>
      </c>
      <c r="AA386">
        <v>0</v>
      </c>
      <c r="AB386">
        <v>0</v>
      </c>
      <c r="AC386">
        <v>0</v>
      </c>
      <c r="AF386">
        <v>0</v>
      </c>
      <c r="AO386">
        <v>11206362</v>
      </c>
      <c r="AP386" t="s">
        <v>571</v>
      </c>
      <c r="AQ386" t="s">
        <v>14937</v>
      </c>
      <c r="AS386">
        <v>0</v>
      </c>
      <c r="AT386">
        <v>0</v>
      </c>
      <c r="AU386">
        <v>0</v>
      </c>
      <c r="AV386">
        <v>0</v>
      </c>
      <c r="AW386">
        <v>0</v>
      </c>
      <c r="AX386">
        <v>0</v>
      </c>
      <c r="BB386" t="s">
        <v>63</v>
      </c>
      <c r="BC386" t="s">
        <v>4618</v>
      </c>
      <c r="BD386">
        <v>0</v>
      </c>
      <c r="BF386" t="s">
        <v>571</v>
      </c>
      <c r="BI386" t="s">
        <v>1439</v>
      </c>
    </row>
    <row r="387" spans="1:61" x14ac:dyDescent="0.35">
      <c r="A387" t="s">
        <v>1440</v>
      </c>
      <c r="B387">
        <v>10000</v>
      </c>
      <c r="C387">
        <v>10000</v>
      </c>
      <c r="D387" s="2">
        <v>45754</v>
      </c>
      <c r="E387" t="s">
        <v>59</v>
      </c>
      <c r="F387" t="s">
        <v>1441</v>
      </c>
      <c r="G387" t="s">
        <v>570</v>
      </c>
      <c r="I387">
        <v>1</v>
      </c>
      <c r="J387" t="s">
        <v>183</v>
      </c>
      <c r="K387">
        <v>59</v>
      </c>
      <c r="L387" t="s">
        <v>6045</v>
      </c>
      <c r="M387" t="s">
        <v>73</v>
      </c>
      <c r="N387" t="s">
        <v>3811</v>
      </c>
      <c r="O387">
        <v>400</v>
      </c>
      <c r="R387" s="2">
        <v>45752</v>
      </c>
      <c r="T387">
        <v>10</v>
      </c>
      <c r="U387" s="3">
        <v>4000</v>
      </c>
      <c r="V387" t="s">
        <v>65</v>
      </c>
      <c r="W387">
        <v>112024250001</v>
      </c>
      <c r="X387">
        <v>0</v>
      </c>
      <c r="Y387" s="3">
        <v>4000</v>
      </c>
      <c r="Z387">
        <v>0</v>
      </c>
      <c r="AA387">
        <v>0</v>
      </c>
      <c r="AB387">
        <v>0</v>
      </c>
      <c r="AC387">
        <v>0</v>
      </c>
      <c r="AF387">
        <v>0</v>
      </c>
      <c r="AO387">
        <v>11202425</v>
      </c>
      <c r="AP387" t="s">
        <v>571</v>
      </c>
      <c r="AQ387" t="s">
        <v>14937</v>
      </c>
      <c r="AS387">
        <v>0</v>
      </c>
      <c r="AT387">
        <v>0</v>
      </c>
      <c r="AU387">
        <v>0</v>
      </c>
      <c r="AV387">
        <v>0</v>
      </c>
      <c r="AW387">
        <v>0</v>
      </c>
      <c r="AX387">
        <v>0</v>
      </c>
      <c r="BB387" t="s">
        <v>63</v>
      </c>
      <c r="BC387" t="s">
        <v>4619</v>
      </c>
      <c r="BD387">
        <v>0</v>
      </c>
      <c r="BF387" t="s">
        <v>571</v>
      </c>
      <c r="BI387" t="s">
        <v>1442</v>
      </c>
    </row>
    <row r="388" spans="1:61" x14ac:dyDescent="0.35">
      <c r="A388" t="s">
        <v>1440</v>
      </c>
      <c r="B388">
        <v>20000</v>
      </c>
      <c r="C388">
        <v>10000</v>
      </c>
      <c r="D388" s="2">
        <v>45754</v>
      </c>
      <c r="E388" t="s">
        <v>59</v>
      </c>
      <c r="F388" t="s">
        <v>1441</v>
      </c>
      <c r="G388" t="s">
        <v>570</v>
      </c>
      <c r="I388">
        <v>1</v>
      </c>
      <c r="J388" t="s">
        <v>183</v>
      </c>
      <c r="K388">
        <v>59</v>
      </c>
      <c r="L388" t="s">
        <v>6045</v>
      </c>
      <c r="M388" t="s">
        <v>73</v>
      </c>
      <c r="N388" t="s">
        <v>3811</v>
      </c>
      <c r="O388">
        <v>400</v>
      </c>
      <c r="R388" s="2">
        <v>45752</v>
      </c>
      <c r="T388">
        <v>10</v>
      </c>
      <c r="U388" s="3">
        <v>4000</v>
      </c>
      <c r="V388" t="s">
        <v>65</v>
      </c>
      <c r="W388">
        <v>112024250001</v>
      </c>
      <c r="X388">
        <v>0</v>
      </c>
      <c r="Y388" s="3">
        <v>4000</v>
      </c>
      <c r="Z388">
        <v>0</v>
      </c>
      <c r="AA388">
        <v>0</v>
      </c>
      <c r="AB388">
        <v>0</v>
      </c>
      <c r="AC388">
        <v>0</v>
      </c>
      <c r="AF388">
        <v>0</v>
      </c>
      <c r="AO388">
        <v>11202425</v>
      </c>
      <c r="AP388" t="s">
        <v>571</v>
      </c>
      <c r="AQ388" t="s">
        <v>14937</v>
      </c>
      <c r="AS388">
        <v>0</v>
      </c>
      <c r="AT388">
        <v>0</v>
      </c>
      <c r="AU388">
        <v>0</v>
      </c>
      <c r="AV388">
        <v>0</v>
      </c>
      <c r="AW388">
        <v>0</v>
      </c>
      <c r="AX388">
        <v>0</v>
      </c>
      <c r="BB388" t="s">
        <v>63</v>
      </c>
      <c r="BC388" t="s">
        <v>4619</v>
      </c>
      <c r="BD388">
        <v>0</v>
      </c>
      <c r="BF388" t="s">
        <v>571</v>
      </c>
      <c r="BI388" t="s">
        <v>1442</v>
      </c>
    </row>
    <row r="389" spans="1:61" x14ac:dyDescent="0.35">
      <c r="A389" t="s">
        <v>1443</v>
      </c>
      <c r="B389">
        <v>10000</v>
      </c>
      <c r="C389">
        <v>10000</v>
      </c>
      <c r="D389" s="2">
        <v>45754</v>
      </c>
      <c r="E389" t="s">
        <v>116</v>
      </c>
      <c r="F389" t="s">
        <v>1444</v>
      </c>
      <c r="G389" t="s">
        <v>1445</v>
      </c>
      <c r="I389">
        <v>1</v>
      </c>
      <c r="J389" t="s">
        <v>183</v>
      </c>
      <c r="K389">
        <v>59</v>
      </c>
      <c r="L389" t="s">
        <v>6045</v>
      </c>
      <c r="M389" t="s">
        <v>73</v>
      </c>
      <c r="N389" t="s">
        <v>3811</v>
      </c>
      <c r="O389">
        <v>400</v>
      </c>
      <c r="R389" s="2">
        <v>45752</v>
      </c>
      <c r="T389">
        <v>10</v>
      </c>
      <c r="U389" s="3">
        <v>4000</v>
      </c>
      <c r="V389" t="s">
        <v>65</v>
      </c>
      <c r="W389">
        <v>112063620001</v>
      </c>
      <c r="X389">
        <v>0</v>
      </c>
      <c r="Y389" s="3">
        <v>4000</v>
      </c>
      <c r="Z389">
        <v>0</v>
      </c>
      <c r="AA389">
        <v>0</v>
      </c>
      <c r="AB389">
        <v>0</v>
      </c>
      <c r="AC389">
        <v>0</v>
      </c>
      <c r="AF389">
        <v>0</v>
      </c>
      <c r="AO389">
        <v>11206362</v>
      </c>
      <c r="AP389" t="s">
        <v>571</v>
      </c>
      <c r="AQ389" t="s">
        <v>14937</v>
      </c>
      <c r="AS389">
        <v>0</v>
      </c>
      <c r="AT389">
        <v>0</v>
      </c>
      <c r="AU389">
        <v>0</v>
      </c>
      <c r="AV389">
        <v>0</v>
      </c>
      <c r="AW389">
        <v>0</v>
      </c>
      <c r="AX389">
        <v>0</v>
      </c>
      <c r="BB389" t="s">
        <v>63</v>
      </c>
      <c r="BC389" t="s">
        <v>4620</v>
      </c>
      <c r="BD389">
        <v>0</v>
      </c>
      <c r="BF389" t="s">
        <v>571</v>
      </c>
      <c r="BI389" t="s">
        <v>1446</v>
      </c>
    </row>
    <row r="390" spans="1:61" x14ac:dyDescent="0.35">
      <c r="A390" t="s">
        <v>1447</v>
      </c>
      <c r="B390">
        <v>10000</v>
      </c>
      <c r="C390">
        <v>10000</v>
      </c>
      <c r="D390" s="2">
        <v>45755</v>
      </c>
      <c r="E390" t="s">
        <v>59</v>
      </c>
      <c r="F390" t="s">
        <v>1448</v>
      </c>
      <c r="G390" t="s">
        <v>1449</v>
      </c>
      <c r="I390">
        <v>1</v>
      </c>
      <c r="J390" t="s">
        <v>183</v>
      </c>
      <c r="K390">
        <v>60</v>
      </c>
      <c r="L390" t="s">
        <v>6048</v>
      </c>
      <c r="M390" t="s">
        <v>222</v>
      </c>
      <c r="N390" t="s">
        <v>3835</v>
      </c>
      <c r="O390" s="3">
        <v>3000</v>
      </c>
      <c r="R390" s="2">
        <v>45752</v>
      </c>
      <c r="T390">
        <v>1</v>
      </c>
      <c r="U390" s="3">
        <v>3000</v>
      </c>
      <c r="V390" t="s">
        <v>65</v>
      </c>
      <c r="W390" t="s">
        <v>1450</v>
      </c>
      <c r="X390">
        <v>0</v>
      </c>
      <c r="Y390" s="3">
        <v>3000</v>
      </c>
      <c r="Z390">
        <v>0</v>
      </c>
      <c r="AA390">
        <v>0</v>
      </c>
      <c r="AB390">
        <v>0</v>
      </c>
      <c r="AC390">
        <v>0</v>
      </c>
      <c r="AF390">
        <v>0</v>
      </c>
      <c r="AO390" t="s">
        <v>1451</v>
      </c>
      <c r="AP390" t="s">
        <v>1452</v>
      </c>
      <c r="AQ390" t="s">
        <v>22533</v>
      </c>
      <c r="AS390">
        <v>0</v>
      </c>
      <c r="AT390">
        <v>0</v>
      </c>
      <c r="AU390">
        <v>0</v>
      </c>
      <c r="AV390">
        <v>0</v>
      </c>
      <c r="AW390">
        <v>0</v>
      </c>
      <c r="AX390">
        <v>0</v>
      </c>
      <c r="BB390" t="s">
        <v>63</v>
      </c>
      <c r="BC390" t="s">
        <v>4621</v>
      </c>
      <c r="BD390">
        <v>0</v>
      </c>
      <c r="BF390" t="s">
        <v>1452</v>
      </c>
      <c r="BI390" t="s">
        <v>1453</v>
      </c>
    </row>
    <row r="391" spans="1:61" x14ac:dyDescent="0.35">
      <c r="A391" t="s">
        <v>1454</v>
      </c>
      <c r="B391">
        <v>10000</v>
      </c>
      <c r="C391">
        <v>10000</v>
      </c>
      <c r="D391" s="2">
        <v>45755</v>
      </c>
      <c r="E391" t="s">
        <v>59</v>
      </c>
      <c r="F391" t="s">
        <v>898</v>
      </c>
      <c r="G391" t="s">
        <v>1455</v>
      </c>
      <c r="I391">
        <v>1</v>
      </c>
      <c r="J391" t="s">
        <v>183</v>
      </c>
      <c r="K391">
        <v>72</v>
      </c>
      <c r="L391" t="s">
        <v>6056</v>
      </c>
      <c r="M391" t="s">
        <v>161</v>
      </c>
      <c r="N391" t="s">
        <v>3853</v>
      </c>
      <c r="O391" s="3">
        <v>9500</v>
      </c>
      <c r="R391" s="2">
        <v>45752</v>
      </c>
      <c r="T391">
        <v>6</v>
      </c>
      <c r="U391" s="3">
        <v>57000</v>
      </c>
      <c r="V391" t="s">
        <v>65</v>
      </c>
      <c r="W391" t="s">
        <v>1456</v>
      </c>
      <c r="X391">
        <v>0</v>
      </c>
      <c r="Y391" s="3">
        <v>50000</v>
      </c>
      <c r="Z391" s="3">
        <v>7000</v>
      </c>
      <c r="AA391">
        <v>0</v>
      </c>
      <c r="AB391">
        <v>0</v>
      </c>
      <c r="AC391">
        <v>0</v>
      </c>
      <c r="AF391">
        <v>0</v>
      </c>
      <c r="AO391" t="s">
        <v>1457</v>
      </c>
      <c r="AP391" t="s">
        <v>75</v>
      </c>
      <c r="AQ391" t="s">
        <v>24960</v>
      </c>
      <c r="AS391">
        <v>0</v>
      </c>
      <c r="AT391">
        <v>0</v>
      </c>
      <c r="AU391">
        <v>0</v>
      </c>
      <c r="AV391">
        <v>0</v>
      </c>
      <c r="AW391">
        <v>0</v>
      </c>
      <c r="AX391">
        <v>0</v>
      </c>
      <c r="BB391" t="s">
        <v>63</v>
      </c>
      <c r="BC391" t="s">
        <v>4622</v>
      </c>
      <c r="BD391">
        <v>0</v>
      </c>
      <c r="BF391" t="s">
        <v>75</v>
      </c>
      <c r="BI391" t="s">
        <v>1458</v>
      </c>
    </row>
    <row r="392" spans="1:61" x14ac:dyDescent="0.35">
      <c r="A392" t="s">
        <v>4623</v>
      </c>
      <c r="B392">
        <v>10000</v>
      </c>
      <c r="C392">
        <v>10000</v>
      </c>
      <c r="D392" s="2">
        <v>45769</v>
      </c>
      <c r="E392" t="s">
        <v>59</v>
      </c>
      <c r="F392" t="s">
        <v>4624</v>
      </c>
      <c r="G392" t="s">
        <v>4625</v>
      </c>
      <c r="I392">
        <v>1</v>
      </c>
      <c r="J392" t="s">
        <v>183</v>
      </c>
      <c r="K392">
        <v>79</v>
      </c>
      <c r="L392" t="s">
        <v>6076</v>
      </c>
      <c r="M392" t="s">
        <v>869</v>
      </c>
      <c r="N392" t="s">
        <v>3829</v>
      </c>
      <c r="O392" s="3">
        <v>3594</v>
      </c>
      <c r="R392" s="2">
        <v>45752</v>
      </c>
      <c r="T392">
        <v>32</v>
      </c>
      <c r="U392" s="3">
        <v>115008</v>
      </c>
      <c r="V392" t="s">
        <v>65</v>
      </c>
      <c r="W392" t="s">
        <v>4626</v>
      </c>
      <c r="X392">
        <v>0</v>
      </c>
      <c r="Y392" s="3">
        <v>100000</v>
      </c>
      <c r="Z392" s="3">
        <v>15008</v>
      </c>
      <c r="AA392">
        <v>0</v>
      </c>
      <c r="AB392">
        <v>0</v>
      </c>
      <c r="AC392">
        <v>0</v>
      </c>
      <c r="AF392">
        <v>0</v>
      </c>
      <c r="AO392" t="s">
        <v>4627</v>
      </c>
      <c r="AP392" t="s">
        <v>108</v>
      </c>
      <c r="AQ392" t="s">
        <v>13404</v>
      </c>
      <c r="AS392">
        <v>0</v>
      </c>
      <c r="AT392">
        <v>0</v>
      </c>
      <c r="AU392">
        <v>0</v>
      </c>
      <c r="AV392">
        <v>0</v>
      </c>
      <c r="AW392">
        <v>0</v>
      </c>
      <c r="AX392">
        <v>0</v>
      </c>
      <c r="BB392" t="s">
        <v>63</v>
      </c>
      <c r="BC392" t="s">
        <v>4628</v>
      </c>
      <c r="BD392">
        <v>0</v>
      </c>
      <c r="BF392" t="s">
        <v>108</v>
      </c>
      <c r="BI392" t="s">
        <v>4629</v>
      </c>
    </row>
    <row r="393" spans="1:61" x14ac:dyDescent="0.35">
      <c r="A393" t="s">
        <v>1459</v>
      </c>
      <c r="B393">
        <v>10000</v>
      </c>
      <c r="C393">
        <v>10000</v>
      </c>
      <c r="D393" s="2">
        <v>45754</v>
      </c>
      <c r="E393" t="s">
        <v>116</v>
      </c>
      <c r="F393" t="s">
        <v>1444</v>
      </c>
      <c r="G393">
        <v>502190692</v>
      </c>
      <c r="I393">
        <v>1</v>
      </c>
      <c r="J393" t="s">
        <v>183</v>
      </c>
      <c r="K393">
        <v>22</v>
      </c>
      <c r="L393" t="s">
        <v>6063</v>
      </c>
      <c r="M393" t="s">
        <v>685</v>
      </c>
      <c r="N393" t="s">
        <v>3805</v>
      </c>
      <c r="O393" s="3">
        <v>10000</v>
      </c>
      <c r="R393" s="2">
        <v>45752</v>
      </c>
      <c r="T393">
        <v>1</v>
      </c>
      <c r="U393" s="3">
        <v>10000</v>
      </c>
      <c r="V393" t="s">
        <v>65</v>
      </c>
      <c r="W393" t="s">
        <v>1460</v>
      </c>
      <c r="X393">
        <v>0</v>
      </c>
      <c r="Y393" s="3">
        <v>10000</v>
      </c>
      <c r="Z393">
        <v>0</v>
      </c>
      <c r="AA393">
        <v>0</v>
      </c>
      <c r="AB393">
        <v>0</v>
      </c>
      <c r="AC393">
        <v>0</v>
      </c>
      <c r="AF393">
        <v>0</v>
      </c>
      <c r="AO393" t="s">
        <v>1461</v>
      </c>
      <c r="AP393" t="s">
        <v>1462</v>
      </c>
      <c r="AQ393" t="s">
        <v>12609</v>
      </c>
      <c r="AS393">
        <v>0</v>
      </c>
      <c r="AT393">
        <v>0</v>
      </c>
      <c r="AU393">
        <v>0</v>
      </c>
      <c r="AV393">
        <v>0</v>
      </c>
      <c r="AW393">
        <v>0</v>
      </c>
      <c r="AX393">
        <v>0</v>
      </c>
      <c r="BB393" t="s">
        <v>63</v>
      </c>
      <c r="BC393" t="s">
        <v>4630</v>
      </c>
      <c r="BD393">
        <v>0</v>
      </c>
      <c r="BF393" t="s">
        <v>1462</v>
      </c>
      <c r="BI393" t="s">
        <v>1463</v>
      </c>
    </row>
    <row r="394" spans="1:61" x14ac:dyDescent="0.35">
      <c r="A394" t="s">
        <v>4631</v>
      </c>
      <c r="B394">
        <v>10000</v>
      </c>
      <c r="C394">
        <v>10000</v>
      </c>
      <c r="D394" s="2">
        <v>45769</v>
      </c>
      <c r="E394" t="s">
        <v>59</v>
      </c>
      <c r="F394" t="s">
        <v>4632</v>
      </c>
      <c r="G394" t="s">
        <v>4625</v>
      </c>
      <c r="I394">
        <v>1</v>
      </c>
      <c r="J394" t="s">
        <v>183</v>
      </c>
      <c r="K394">
        <v>79</v>
      </c>
      <c r="L394" t="s">
        <v>6076</v>
      </c>
      <c r="M394" t="s">
        <v>869</v>
      </c>
      <c r="N394" t="s">
        <v>3829</v>
      </c>
      <c r="O394" s="3">
        <v>3594</v>
      </c>
      <c r="R394" s="2">
        <v>45752</v>
      </c>
      <c r="T394">
        <v>64</v>
      </c>
      <c r="U394" s="3">
        <v>230016</v>
      </c>
      <c r="V394" t="s">
        <v>65</v>
      </c>
      <c r="W394" t="s">
        <v>4633</v>
      </c>
      <c r="X394">
        <v>0</v>
      </c>
      <c r="Y394" s="3">
        <v>200000</v>
      </c>
      <c r="Z394" s="3">
        <v>30016</v>
      </c>
      <c r="AA394">
        <v>0</v>
      </c>
      <c r="AB394">
        <v>0</v>
      </c>
      <c r="AC394">
        <v>0</v>
      </c>
      <c r="AF394">
        <v>0</v>
      </c>
      <c r="AO394" t="s">
        <v>4634</v>
      </c>
      <c r="AP394" t="s">
        <v>108</v>
      </c>
      <c r="AQ394" t="s">
        <v>13404</v>
      </c>
      <c r="AS394">
        <v>0</v>
      </c>
      <c r="AT394">
        <v>0</v>
      </c>
      <c r="AU394">
        <v>0</v>
      </c>
      <c r="AV394">
        <v>0</v>
      </c>
      <c r="AW394">
        <v>0</v>
      </c>
      <c r="AX394">
        <v>0</v>
      </c>
      <c r="BB394" t="s">
        <v>63</v>
      </c>
      <c r="BC394" t="s">
        <v>4635</v>
      </c>
      <c r="BD394">
        <v>0</v>
      </c>
      <c r="BF394" t="s">
        <v>108</v>
      </c>
      <c r="BI394" t="s">
        <v>4636</v>
      </c>
    </row>
    <row r="395" spans="1:61" x14ac:dyDescent="0.35">
      <c r="A395" t="s">
        <v>1464</v>
      </c>
      <c r="B395">
        <v>10000</v>
      </c>
      <c r="C395">
        <v>10000</v>
      </c>
      <c r="D395" s="2">
        <v>45755</v>
      </c>
      <c r="E395" t="s">
        <v>59</v>
      </c>
      <c r="F395" t="s">
        <v>1465</v>
      </c>
      <c r="G395" t="s">
        <v>1455</v>
      </c>
      <c r="I395">
        <v>1</v>
      </c>
      <c r="J395" t="s">
        <v>183</v>
      </c>
      <c r="K395">
        <v>72</v>
      </c>
      <c r="L395" t="s">
        <v>6056</v>
      </c>
      <c r="M395" t="s">
        <v>161</v>
      </c>
      <c r="N395" t="s">
        <v>3853</v>
      </c>
      <c r="O395" s="3">
        <v>4000</v>
      </c>
      <c r="R395" s="2">
        <v>45752</v>
      </c>
      <c r="T395">
        <v>6</v>
      </c>
      <c r="U395" s="3">
        <v>24000</v>
      </c>
      <c r="V395" t="s">
        <v>65</v>
      </c>
      <c r="W395" t="s">
        <v>1466</v>
      </c>
      <c r="X395">
        <v>0</v>
      </c>
      <c r="Y395" s="3">
        <v>20000</v>
      </c>
      <c r="Z395" s="3">
        <v>4000</v>
      </c>
      <c r="AA395">
        <v>0</v>
      </c>
      <c r="AB395">
        <v>0</v>
      </c>
      <c r="AC395">
        <v>0</v>
      </c>
      <c r="AF395">
        <v>0</v>
      </c>
      <c r="AO395" t="s">
        <v>1467</v>
      </c>
      <c r="AP395" t="s">
        <v>1242</v>
      </c>
      <c r="AQ395" t="s">
        <v>21402</v>
      </c>
      <c r="AS395">
        <v>0</v>
      </c>
      <c r="AT395">
        <v>0</v>
      </c>
      <c r="AU395">
        <v>0</v>
      </c>
      <c r="AV395">
        <v>0</v>
      </c>
      <c r="AW395">
        <v>0</v>
      </c>
      <c r="AX395">
        <v>0</v>
      </c>
      <c r="BB395" t="s">
        <v>63</v>
      </c>
      <c r="BC395" t="s">
        <v>4637</v>
      </c>
      <c r="BD395">
        <v>0</v>
      </c>
      <c r="BF395" t="s">
        <v>1242</v>
      </c>
      <c r="BI395" t="s">
        <v>1468</v>
      </c>
    </row>
    <row r="396" spans="1:61" x14ac:dyDescent="0.35">
      <c r="A396" t="s">
        <v>1469</v>
      </c>
      <c r="B396">
        <v>10000</v>
      </c>
      <c r="C396">
        <v>10000</v>
      </c>
      <c r="D396" s="2">
        <v>45755</v>
      </c>
      <c r="E396" t="s">
        <v>59</v>
      </c>
      <c r="F396" t="s">
        <v>1470</v>
      </c>
      <c r="G396" t="s">
        <v>1471</v>
      </c>
      <c r="I396">
        <v>1</v>
      </c>
      <c r="J396" t="s">
        <v>183</v>
      </c>
      <c r="K396">
        <v>60</v>
      </c>
      <c r="L396" t="s">
        <v>6048</v>
      </c>
      <c r="M396" t="s">
        <v>222</v>
      </c>
      <c r="N396" t="s">
        <v>3835</v>
      </c>
      <c r="O396" s="3">
        <v>2000</v>
      </c>
      <c r="R396" s="2">
        <v>45752</v>
      </c>
      <c r="T396">
        <v>1</v>
      </c>
      <c r="U396" s="3">
        <v>2000</v>
      </c>
      <c r="V396" t="s">
        <v>65</v>
      </c>
      <c r="W396" t="s">
        <v>1472</v>
      </c>
      <c r="X396">
        <v>0</v>
      </c>
      <c r="Y396" s="3">
        <v>2000</v>
      </c>
      <c r="Z396">
        <v>0</v>
      </c>
      <c r="AA396">
        <v>0</v>
      </c>
      <c r="AB396">
        <v>0</v>
      </c>
      <c r="AC396">
        <v>0</v>
      </c>
      <c r="AF396">
        <v>0</v>
      </c>
      <c r="AO396" t="s">
        <v>1473</v>
      </c>
      <c r="AP396" t="s">
        <v>217</v>
      </c>
      <c r="AQ396" t="s">
        <v>23595</v>
      </c>
      <c r="AS396">
        <v>0</v>
      </c>
      <c r="AT396">
        <v>0</v>
      </c>
      <c r="AU396">
        <v>0</v>
      </c>
      <c r="AV396">
        <v>0</v>
      </c>
      <c r="AW396">
        <v>0</v>
      </c>
      <c r="AX396">
        <v>0</v>
      </c>
      <c r="BB396" t="s">
        <v>63</v>
      </c>
      <c r="BC396" t="s">
        <v>4638</v>
      </c>
      <c r="BD396">
        <v>0</v>
      </c>
      <c r="BF396" t="s">
        <v>217</v>
      </c>
      <c r="BI396" t="s">
        <v>1474</v>
      </c>
    </row>
    <row r="397" spans="1:61" x14ac:dyDescent="0.35">
      <c r="A397" t="s">
        <v>1469</v>
      </c>
      <c r="B397">
        <v>10000</v>
      </c>
      <c r="C397">
        <v>20000</v>
      </c>
      <c r="D397" s="2">
        <v>45755</v>
      </c>
      <c r="E397" t="s">
        <v>59</v>
      </c>
      <c r="F397" t="s">
        <v>1470</v>
      </c>
      <c r="G397" t="s">
        <v>1471</v>
      </c>
      <c r="I397">
        <v>2</v>
      </c>
      <c r="J397" t="s">
        <v>183</v>
      </c>
      <c r="K397">
        <v>61</v>
      </c>
      <c r="L397" t="s">
        <v>6046</v>
      </c>
      <c r="M397" t="s">
        <v>209</v>
      </c>
      <c r="N397" t="s">
        <v>3802</v>
      </c>
      <c r="O397" s="3">
        <v>1000</v>
      </c>
      <c r="R397" s="2">
        <v>45752</v>
      </c>
      <c r="T397">
        <v>2</v>
      </c>
      <c r="U397" s="3">
        <v>2000</v>
      </c>
      <c r="V397" t="s">
        <v>65</v>
      </c>
      <c r="W397" t="s">
        <v>1472</v>
      </c>
      <c r="X397">
        <v>0</v>
      </c>
      <c r="Y397" s="3">
        <v>2000</v>
      </c>
      <c r="Z397">
        <v>0</v>
      </c>
      <c r="AA397">
        <v>0</v>
      </c>
      <c r="AB397">
        <v>0</v>
      </c>
      <c r="AC397">
        <v>0</v>
      </c>
      <c r="AF397">
        <v>0</v>
      </c>
      <c r="AO397" t="s">
        <v>1473</v>
      </c>
      <c r="AP397" t="s">
        <v>217</v>
      </c>
      <c r="AQ397" t="s">
        <v>23595</v>
      </c>
      <c r="AS397">
        <v>0</v>
      </c>
      <c r="AT397">
        <v>0</v>
      </c>
      <c r="AU397">
        <v>0</v>
      </c>
      <c r="AV397">
        <v>0</v>
      </c>
      <c r="AW397">
        <v>0</v>
      </c>
      <c r="AX397">
        <v>0</v>
      </c>
      <c r="BB397" t="s">
        <v>63</v>
      </c>
      <c r="BC397" t="s">
        <v>4638</v>
      </c>
      <c r="BD397">
        <v>0</v>
      </c>
      <c r="BF397" t="s">
        <v>217</v>
      </c>
      <c r="BI397" t="s">
        <v>1474</v>
      </c>
    </row>
    <row r="398" spans="1:61" x14ac:dyDescent="0.35">
      <c r="A398" t="s">
        <v>1475</v>
      </c>
      <c r="B398">
        <v>10000</v>
      </c>
      <c r="C398">
        <v>10000</v>
      </c>
      <c r="D398" s="2">
        <v>45755</v>
      </c>
      <c r="E398" t="s">
        <v>59</v>
      </c>
      <c r="F398" t="s">
        <v>1476</v>
      </c>
      <c r="G398" t="s">
        <v>1477</v>
      </c>
      <c r="I398">
        <v>1</v>
      </c>
      <c r="J398" t="s">
        <v>183</v>
      </c>
      <c r="K398">
        <v>72</v>
      </c>
      <c r="L398" t="s">
        <v>6056</v>
      </c>
      <c r="M398" t="s">
        <v>161</v>
      </c>
      <c r="N398" t="s">
        <v>3853</v>
      </c>
      <c r="O398" s="3">
        <v>2250</v>
      </c>
      <c r="R398" s="2">
        <v>45752</v>
      </c>
      <c r="T398">
        <v>4</v>
      </c>
      <c r="U398" s="3">
        <v>9000</v>
      </c>
      <c r="V398" t="s">
        <v>65</v>
      </c>
      <c r="W398" t="s">
        <v>1478</v>
      </c>
      <c r="X398">
        <v>0</v>
      </c>
      <c r="Y398" s="3">
        <v>5000</v>
      </c>
      <c r="Z398" s="3">
        <v>4000</v>
      </c>
      <c r="AA398">
        <v>0</v>
      </c>
      <c r="AB398">
        <v>0</v>
      </c>
      <c r="AC398">
        <v>0</v>
      </c>
      <c r="AF398">
        <v>0</v>
      </c>
      <c r="AO398" t="s">
        <v>1479</v>
      </c>
      <c r="AP398" t="s">
        <v>1480</v>
      </c>
      <c r="AQ398" t="s">
        <v>8178</v>
      </c>
      <c r="AS398">
        <v>0</v>
      </c>
      <c r="AT398">
        <v>0</v>
      </c>
      <c r="AU398">
        <v>0</v>
      </c>
      <c r="AV398">
        <v>0</v>
      </c>
      <c r="AW398">
        <v>0</v>
      </c>
      <c r="AX398">
        <v>0</v>
      </c>
      <c r="BB398" t="s">
        <v>63</v>
      </c>
      <c r="BC398" t="s">
        <v>4639</v>
      </c>
      <c r="BD398">
        <v>0</v>
      </c>
      <c r="BF398" t="s">
        <v>1480</v>
      </c>
      <c r="BI398" t="s">
        <v>1481</v>
      </c>
    </row>
    <row r="399" spans="1:61" x14ac:dyDescent="0.35">
      <c r="A399" t="s">
        <v>1482</v>
      </c>
      <c r="B399">
        <v>10000</v>
      </c>
      <c r="C399">
        <v>20000</v>
      </c>
      <c r="D399" s="2">
        <v>45754</v>
      </c>
      <c r="E399" t="s">
        <v>116</v>
      </c>
      <c r="F399" t="s">
        <v>1483</v>
      </c>
      <c r="G399" t="s">
        <v>987</v>
      </c>
      <c r="I399">
        <v>2</v>
      </c>
      <c r="J399" t="s">
        <v>183</v>
      </c>
      <c r="K399">
        <v>100</v>
      </c>
      <c r="L399" t="s">
        <v>6052</v>
      </c>
      <c r="M399" t="s">
        <v>281</v>
      </c>
      <c r="N399" t="s">
        <v>3851</v>
      </c>
      <c r="O399" s="3">
        <v>2400</v>
      </c>
      <c r="R399" s="2">
        <v>45752</v>
      </c>
      <c r="T399">
        <v>1</v>
      </c>
      <c r="U399" s="3">
        <v>2400</v>
      </c>
      <c r="V399" t="s">
        <v>65</v>
      </c>
      <c r="W399" t="s">
        <v>1484</v>
      </c>
      <c r="X399">
        <v>0</v>
      </c>
      <c r="Y399" s="3">
        <v>1800</v>
      </c>
      <c r="Z399">
        <v>600</v>
      </c>
      <c r="AA399">
        <v>0</v>
      </c>
      <c r="AB399">
        <v>0</v>
      </c>
      <c r="AC399">
        <v>0</v>
      </c>
      <c r="AF399">
        <v>0</v>
      </c>
      <c r="AO399" t="s">
        <v>1485</v>
      </c>
      <c r="AP399" t="s">
        <v>1486</v>
      </c>
      <c r="AQ399" t="s">
        <v>7877</v>
      </c>
      <c r="AS399">
        <v>0</v>
      </c>
      <c r="AT399">
        <v>0</v>
      </c>
      <c r="AU399">
        <v>0</v>
      </c>
      <c r="AV399">
        <v>0</v>
      </c>
      <c r="AW399">
        <v>0</v>
      </c>
      <c r="AX399">
        <v>0</v>
      </c>
      <c r="BB399" t="s">
        <v>63</v>
      </c>
      <c r="BC399" t="s">
        <v>4640</v>
      </c>
      <c r="BD399">
        <v>0</v>
      </c>
      <c r="BF399" t="s">
        <v>1486</v>
      </c>
      <c r="BI399" t="s">
        <v>1487</v>
      </c>
    </row>
    <row r="400" spans="1:61" x14ac:dyDescent="0.35">
      <c r="A400" t="s">
        <v>941</v>
      </c>
      <c r="B400">
        <v>10000</v>
      </c>
      <c r="C400">
        <v>30000</v>
      </c>
      <c r="D400" s="2">
        <v>45772</v>
      </c>
      <c r="E400" t="s">
        <v>59</v>
      </c>
      <c r="F400" t="s">
        <v>3617</v>
      </c>
      <c r="G400" t="s">
        <v>3618</v>
      </c>
      <c r="I400">
        <v>2</v>
      </c>
      <c r="J400" t="s">
        <v>183</v>
      </c>
      <c r="K400">
        <v>77</v>
      </c>
      <c r="L400" t="s">
        <v>6043</v>
      </c>
      <c r="M400" t="s">
        <v>192</v>
      </c>
      <c r="N400" t="s">
        <v>3848</v>
      </c>
      <c r="O400" s="3">
        <v>35550</v>
      </c>
      <c r="R400" s="2">
        <v>45752</v>
      </c>
      <c r="T400">
        <v>6</v>
      </c>
      <c r="U400" s="3">
        <v>213300</v>
      </c>
      <c r="V400" t="s">
        <v>65</v>
      </c>
      <c r="W400" t="s">
        <v>946</v>
      </c>
      <c r="X400">
        <v>0</v>
      </c>
      <c r="Y400" s="3">
        <v>200000</v>
      </c>
      <c r="Z400" s="3">
        <v>13300</v>
      </c>
      <c r="AA400">
        <v>0</v>
      </c>
      <c r="AB400">
        <v>0</v>
      </c>
      <c r="AC400">
        <v>0</v>
      </c>
      <c r="AF400">
        <v>0</v>
      </c>
      <c r="AO400" t="s">
        <v>947</v>
      </c>
      <c r="AP400" t="s">
        <v>108</v>
      </c>
      <c r="AQ400" t="s">
        <v>13404</v>
      </c>
      <c r="AS400">
        <v>0</v>
      </c>
      <c r="AT400">
        <v>0</v>
      </c>
      <c r="AU400">
        <v>0</v>
      </c>
      <c r="AV400">
        <v>0</v>
      </c>
      <c r="AW400">
        <v>0</v>
      </c>
      <c r="AX400">
        <v>0</v>
      </c>
      <c r="BB400" t="s">
        <v>63</v>
      </c>
      <c r="BC400" t="s">
        <v>4529</v>
      </c>
      <c r="BD400">
        <v>0</v>
      </c>
      <c r="BF400" t="s">
        <v>108</v>
      </c>
      <c r="BI400" t="s">
        <v>948</v>
      </c>
    </row>
    <row r="401" spans="1:61" x14ac:dyDescent="0.35">
      <c r="A401" t="s">
        <v>4641</v>
      </c>
      <c r="B401">
        <v>10000</v>
      </c>
      <c r="C401">
        <v>10000</v>
      </c>
      <c r="D401" s="2">
        <v>45763</v>
      </c>
      <c r="E401" t="s">
        <v>59</v>
      </c>
      <c r="F401" s="4">
        <v>0.4697453703703704</v>
      </c>
      <c r="G401" t="s">
        <v>4625</v>
      </c>
      <c r="I401">
        <v>1</v>
      </c>
      <c r="J401" t="s">
        <v>183</v>
      </c>
      <c r="K401">
        <v>79</v>
      </c>
      <c r="L401" t="s">
        <v>6076</v>
      </c>
      <c r="M401" t="s">
        <v>869</v>
      </c>
      <c r="N401" t="s">
        <v>3829</v>
      </c>
      <c r="O401" s="3">
        <v>3594</v>
      </c>
      <c r="R401" s="2">
        <v>45752</v>
      </c>
      <c r="T401">
        <v>64</v>
      </c>
      <c r="U401" s="3">
        <v>230016</v>
      </c>
      <c r="V401" t="s">
        <v>65</v>
      </c>
      <c r="W401" t="s">
        <v>885</v>
      </c>
      <c r="X401">
        <v>0</v>
      </c>
      <c r="Y401" s="3">
        <v>200000</v>
      </c>
      <c r="Z401" s="3">
        <v>30016</v>
      </c>
      <c r="AA401">
        <v>0</v>
      </c>
      <c r="AB401">
        <v>0</v>
      </c>
      <c r="AC401">
        <v>0</v>
      </c>
      <c r="AF401">
        <v>0</v>
      </c>
      <c r="AO401" t="s">
        <v>886</v>
      </c>
      <c r="AP401" t="s">
        <v>108</v>
      </c>
      <c r="AQ401" t="s">
        <v>13404</v>
      </c>
      <c r="AS401">
        <v>0</v>
      </c>
      <c r="AT401">
        <v>0</v>
      </c>
      <c r="AU401">
        <v>0</v>
      </c>
      <c r="AV401">
        <v>0</v>
      </c>
      <c r="AW401">
        <v>0</v>
      </c>
      <c r="AX401">
        <v>0</v>
      </c>
      <c r="BB401" t="s">
        <v>63</v>
      </c>
      <c r="BC401" t="s">
        <v>4642</v>
      </c>
      <c r="BD401">
        <v>0</v>
      </c>
      <c r="BF401" t="s">
        <v>108</v>
      </c>
      <c r="BI401" t="s">
        <v>4643</v>
      </c>
    </row>
    <row r="402" spans="1:61" x14ac:dyDescent="0.35">
      <c r="A402" t="s">
        <v>4644</v>
      </c>
      <c r="B402">
        <v>10000</v>
      </c>
      <c r="C402">
        <v>10000</v>
      </c>
      <c r="D402" s="2">
        <v>45763</v>
      </c>
      <c r="E402" t="s">
        <v>59</v>
      </c>
      <c r="F402" t="s">
        <v>4645</v>
      </c>
      <c r="G402" t="s">
        <v>4625</v>
      </c>
      <c r="I402">
        <v>1</v>
      </c>
      <c r="J402" t="s">
        <v>183</v>
      </c>
      <c r="K402">
        <v>79</v>
      </c>
      <c r="L402" t="s">
        <v>6076</v>
      </c>
      <c r="M402" t="s">
        <v>869</v>
      </c>
      <c r="N402" t="s">
        <v>3829</v>
      </c>
      <c r="O402" s="3">
        <v>3594</v>
      </c>
      <c r="R402" s="2">
        <v>45752</v>
      </c>
      <c r="T402">
        <v>32</v>
      </c>
      <c r="U402" s="3">
        <v>115008</v>
      </c>
      <c r="V402" t="s">
        <v>65</v>
      </c>
      <c r="W402" t="s">
        <v>4646</v>
      </c>
      <c r="X402">
        <v>0</v>
      </c>
      <c r="Y402" s="3">
        <v>100000</v>
      </c>
      <c r="Z402" s="3">
        <v>15008</v>
      </c>
      <c r="AA402">
        <v>0</v>
      </c>
      <c r="AB402">
        <v>0</v>
      </c>
      <c r="AC402">
        <v>0</v>
      </c>
      <c r="AF402">
        <v>0</v>
      </c>
      <c r="AO402" t="s">
        <v>4647</v>
      </c>
      <c r="AP402" t="s">
        <v>108</v>
      </c>
      <c r="AQ402" t="s">
        <v>13404</v>
      </c>
      <c r="AS402">
        <v>0</v>
      </c>
      <c r="AT402">
        <v>0</v>
      </c>
      <c r="AU402">
        <v>0</v>
      </c>
      <c r="AV402">
        <v>0</v>
      </c>
      <c r="AW402">
        <v>0</v>
      </c>
      <c r="AX402">
        <v>0</v>
      </c>
      <c r="BB402" t="s">
        <v>63</v>
      </c>
      <c r="BC402" t="s">
        <v>4648</v>
      </c>
      <c r="BD402">
        <v>0</v>
      </c>
      <c r="BF402" t="s">
        <v>108</v>
      </c>
      <c r="BI402" t="s">
        <v>4649</v>
      </c>
    </row>
    <row r="403" spans="1:61" x14ac:dyDescent="0.35">
      <c r="A403" t="s">
        <v>1488</v>
      </c>
      <c r="B403">
        <v>10000</v>
      </c>
      <c r="C403">
        <v>10000</v>
      </c>
      <c r="D403" s="2">
        <v>45754</v>
      </c>
      <c r="E403" t="s">
        <v>116</v>
      </c>
      <c r="F403" t="s">
        <v>1444</v>
      </c>
      <c r="G403" t="s">
        <v>1445</v>
      </c>
      <c r="I403">
        <v>1</v>
      </c>
      <c r="J403" t="s">
        <v>183</v>
      </c>
      <c r="K403">
        <v>59</v>
      </c>
      <c r="L403" t="s">
        <v>6045</v>
      </c>
      <c r="M403" t="s">
        <v>73</v>
      </c>
      <c r="N403" t="s">
        <v>3811</v>
      </c>
      <c r="O403">
        <v>600</v>
      </c>
      <c r="R403" s="2">
        <v>45752</v>
      </c>
      <c r="T403">
        <v>10</v>
      </c>
      <c r="U403" s="3">
        <v>6000</v>
      </c>
      <c r="V403" t="s">
        <v>65</v>
      </c>
      <c r="W403">
        <v>200302680001</v>
      </c>
      <c r="X403">
        <v>0</v>
      </c>
      <c r="Y403" s="3">
        <v>6000</v>
      </c>
      <c r="Z403">
        <v>0</v>
      </c>
      <c r="AA403">
        <v>0</v>
      </c>
      <c r="AB403">
        <v>0</v>
      </c>
      <c r="AC403">
        <v>0</v>
      </c>
      <c r="AF403">
        <v>0</v>
      </c>
      <c r="AO403">
        <v>20030268</v>
      </c>
      <c r="AP403" t="s">
        <v>571</v>
      </c>
      <c r="AQ403" t="s">
        <v>14937</v>
      </c>
      <c r="AS403">
        <v>0</v>
      </c>
      <c r="AT403">
        <v>0</v>
      </c>
      <c r="AU403">
        <v>0</v>
      </c>
      <c r="AV403">
        <v>0</v>
      </c>
      <c r="AW403">
        <v>0</v>
      </c>
      <c r="AX403">
        <v>0</v>
      </c>
      <c r="BB403" t="s">
        <v>63</v>
      </c>
      <c r="BC403" t="s">
        <v>4650</v>
      </c>
      <c r="BD403">
        <v>0</v>
      </c>
      <c r="BF403" t="s">
        <v>571</v>
      </c>
      <c r="BI403" t="s">
        <v>1489</v>
      </c>
    </row>
    <row r="404" spans="1:61" x14ac:dyDescent="0.35">
      <c r="A404" t="s">
        <v>1488</v>
      </c>
      <c r="B404">
        <v>20000</v>
      </c>
      <c r="C404">
        <v>10000</v>
      </c>
      <c r="D404" s="2">
        <v>45754</v>
      </c>
      <c r="E404" t="s">
        <v>116</v>
      </c>
      <c r="F404" t="s">
        <v>1444</v>
      </c>
      <c r="G404" t="s">
        <v>1445</v>
      </c>
      <c r="I404">
        <v>1</v>
      </c>
      <c r="J404" t="s">
        <v>183</v>
      </c>
      <c r="K404">
        <v>59</v>
      </c>
      <c r="L404" t="s">
        <v>6045</v>
      </c>
      <c r="M404" t="s">
        <v>73</v>
      </c>
      <c r="N404" t="s">
        <v>3811</v>
      </c>
      <c r="O404">
        <v>600</v>
      </c>
      <c r="R404" s="2">
        <v>45752</v>
      </c>
      <c r="T404">
        <v>10</v>
      </c>
      <c r="U404" s="3">
        <v>6000</v>
      </c>
      <c r="V404" t="s">
        <v>65</v>
      </c>
      <c r="W404">
        <v>200302680001</v>
      </c>
      <c r="X404">
        <v>0</v>
      </c>
      <c r="Y404" s="3">
        <v>6000</v>
      </c>
      <c r="Z404">
        <v>0</v>
      </c>
      <c r="AA404">
        <v>0</v>
      </c>
      <c r="AB404">
        <v>0</v>
      </c>
      <c r="AC404">
        <v>0</v>
      </c>
      <c r="AF404">
        <v>0</v>
      </c>
      <c r="AO404">
        <v>20030268</v>
      </c>
      <c r="AP404" t="s">
        <v>571</v>
      </c>
      <c r="AQ404" t="s">
        <v>14937</v>
      </c>
      <c r="AS404">
        <v>0</v>
      </c>
      <c r="AT404">
        <v>0</v>
      </c>
      <c r="AU404">
        <v>0</v>
      </c>
      <c r="AV404">
        <v>0</v>
      </c>
      <c r="AW404">
        <v>0</v>
      </c>
      <c r="AX404">
        <v>0</v>
      </c>
      <c r="BB404" t="s">
        <v>63</v>
      </c>
      <c r="BC404" t="s">
        <v>4650</v>
      </c>
      <c r="BD404">
        <v>0</v>
      </c>
      <c r="BF404" t="s">
        <v>571</v>
      </c>
      <c r="BI404" t="s">
        <v>1489</v>
      </c>
    </row>
    <row r="405" spans="1:61" x14ac:dyDescent="0.35">
      <c r="A405" t="s">
        <v>4560</v>
      </c>
      <c r="B405">
        <v>10000</v>
      </c>
      <c r="C405">
        <v>20000</v>
      </c>
      <c r="D405" s="2">
        <v>45771</v>
      </c>
      <c r="E405" t="s">
        <v>59</v>
      </c>
      <c r="F405" t="s">
        <v>4600</v>
      </c>
      <c r="G405">
        <v>10620258020</v>
      </c>
      <c r="I405">
        <v>2</v>
      </c>
      <c r="J405" t="s">
        <v>183</v>
      </c>
      <c r="K405">
        <v>77</v>
      </c>
      <c r="L405" t="s">
        <v>6043</v>
      </c>
      <c r="M405" t="s">
        <v>192</v>
      </c>
      <c r="N405" t="s">
        <v>3848</v>
      </c>
      <c r="O405" s="3">
        <v>2598</v>
      </c>
      <c r="R405" s="2">
        <v>45752</v>
      </c>
      <c r="T405">
        <v>77</v>
      </c>
      <c r="U405" s="3">
        <v>200046</v>
      </c>
      <c r="V405" t="s">
        <v>65</v>
      </c>
      <c r="W405" t="s">
        <v>4562</v>
      </c>
      <c r="X405">
        <v>0</v>
      </c>
      <c r="Y405" s="3">
        <v>200000</v>
      </c>
      <c r="Z405">
        <v>46</v>
      </c>
      <c r="AA405">
        <v>0</v>
      </c>
      <c r="AB405">
        <v>0</v>
      </c>
      <c r="AC405">
        <v>0</v>
      </c>
      <c r="AF405">
        <v>0</v>
      </c>
      <c r="AO405" t="s">
        <v>4563</v>
      </c>
      <c r="AP405" t="s">
        <v>108</v>
      </c>
      <c r="AQ405" t="s">
        <v>13404</v>
      </c>
      <c r="AS405">
        <v>0</v>
      </c>
      <c r="AT405">
        <v>0</v>
      </c>
      <c r="AU405">
        <v>0</v>
      </c>
      <c r="AV405">
        <v>0</v>
      </c>
      <c r="AW405">
        <v>0</v>
      </c>
      <c r="AX405">
        <v>0</v>
      </c>
      <c r="BB405" t="s">
        <v>63</v>
      </c>
      <c r="BC405" t="s">
        <v>6531</v>
      </c>
      <c r="BD405">
        <v>0</v>
      </c>
      <c r="BF405" t="s">
        <v>108</v>
      </c>
      <c r="BI405" t="s">
        <v>4564</v>
      </c>
    </row>
    <row r="406" spans="1:61" x14ac:dyDescent="0.35">
      <c r="A406" t="s">
        <v>4651</v>
      </c>
      <c r="B406">
        <v>10000</v>
      </c>
      <c r="C406">
        <v>10000</v>
      </c>
      <c r="D406" s="2">
        <v>45769</v>
      </c>
      <c r="E406" t="s">
        <v>59</v>
      </c>
      <c r="F406" s="4">
        <v>0.41800925925925925</v>
      </c>
      <c r="G406" t="s">
        <v>4625</v>
      </c>
      <c r="I406">
        <v>1</v>
      </c>
      <c r="J406" t="s">
        <v>183</v>
      </c>
      <c r="K406">
        <v>79</v>
      </c>
      <c r="L406" t="s">
        <v>6076</v>
      </c>
      <c r="M406" t="s">
        <v>869</v>
      </c>
      <c r="N406" t="s">
        <v>3829</v>
      </c>
      <c r="O406" s="3">
        <v>3594</v>
      </c>
      <c r="R406" s="2">
        <v>45752</v>
      </c>
      <c r="T406">
        <v>64</v>
      </c>
      <c r="U406" s="3">
        <v>230016</v>
      </c>
      <c r="V406" t="s">
        <v>65</v>
      </c>
      <c r="W406" t="s">
        <v>903</v>
      </c>
      <c r="X406">
        <v>0</v>
      </c>
      <c r="Y406" s="3">
        <v>200000</v>
      </c>
      <c r="Z406" s="3">
        <v>30016</v>
      </c>
      <c r="AA406">
        <v>0</v>
      </c>
      <c r="AB406">
        <v>0</v>
      </c>
      <c r="AC406">
        <v>0</v>
      </c>
      <c r="AF406">
        <v>0</v>
      </c>
      <c r="AO406" t="s">
        <v>904</v>
      </c>
      <c r="AP406" t="s">
        <v>108</v>
      </c>
      <c r="AQ406" t="s">
        <v>13404</v>
      </c>
      <c r="AS406">
        <v>0</v>
      </c>
      <c r="AT406">
        <v>0</v>
      </c>
      <c r="AU406">
        <v>0</v>
      </c>
      <c r="AV406">
        <v>0</v>
      </c>
      <c r="AW406">
        <v>0</v>
      </c>
      <c r="AX406">
        <v>0</v>
      </c>
      <c r="BB406" t="s">
        <v>63</v>
      </c>
      <c r="BC406" t="s">
        <v>4652</v>
      </c>
      <c r="BD406">
        <v>0</v>
      </c>
      <c r="BF406" t="s">
        <v>108</v>
      </c>
      <c r="BI406" t="s">
        <v>4653</v>
      </c>
    </row>
    <row r="407" spans="1:61" x14ac:dyDescent="0.35">
      <c r="A407" t="s">
        <v>1490</v>
      </c>
      <c r="B407">
        <v>10000</v>
      </c>
      <c r="C407">
        <v>10000</v>
      </c>
      <c r="D407" s="2">
        <v>45754</v>
      </c>
      <c r="E407" t="s">
        <v>59</v>
      </c>
      <c r="F407" t="s">
        <v>1364</v>
      </c>
      <c r="G407" t="s">
        <v>570</v>
      </c>
      <c r="I407">
        <v>1</v>
      </c>
      <c r="J407" t="s">
        <v>183</v>
      </c>
      <c r="K407">
        <v>59</v>
      </c>
      <c r="L407" t="s">
        <v>6045</v>
      </c>
      <c r="M407" t="s">
        <v>73</v>
      </c>
      <c r="N407" t="s">
        <v>3811</v>
      </c>
      <c r="O407">
        <v>100</v>
      </c>
      <c r="R407" s="2">
        <v>45752</v>
      </c>
      <c r="T407">
        <v>10</v>
      </c>
      <c r="U407" s="3">
        <v>1000</v>
      </c>
      <c r="V407" t="s">
        <v>65</v>
      </c>
      <c r="W407">
        <v>112024090001</v>
      </c>
      <c r="X407">
        <v>0</v>
      </c>
      <c r="Y407" s="3">
        <v>1000</v>
      </c>
      <c r="Z407">
        <v>0</v>
      </c>
      <c r="AA407">
        <v>0</v>
      </c>
      <c r="AB407">
        <v>0</v>
      </c>
      <c r="AC407">
        <v>0</v>
      </c>
      <c r="AF407">
        <v>0</v>
      </c>
      <c r="AO407">
        <v>11202409</v>
      </c>
      <c r="AP407" t="s">
        <v>571</v>
      </c>
      <c r="AQ407" t="s">
        <v>14937</v>
      </c>
      <c r="AS407">
        <v>0</v>
      </c>
      <c r="AT407">
        <v>0</v>
      </c>
      <c r="AU407">
        <v>0</v>
      </c>
      <c r="AV407">
        <v>0</v>
      </c>
      <c r="AW407">
        <v>0</v>
      </c>
      <c r="AX407">
        <v>0</v>
      </c>
      <c r="BB407" t="s">
        <v>63</v>
      </c>
      <c r="BC407" t="s">
        <v>4654</v>
      </c>
      <c r="BD407">
        <v>0</v>
      </c>
      <c r="BF407" t="s">
        <v>571</v>
      </c>
      <c r="BI407" t="s">
        <v>1491</v>
      </c>
    </row>
    <row r="408" spans="1:61" x14ac:dyDescent="0.35">
      <c r="A408" t="s">
        <v>1492</v>
      </c>
      <c r="B408">
        <v>10000</v>
      </c>
      <c r="C408">
        <v>10000</v>
      </c>
      <c r="D408" s="2">
        <v>45754</v>
      </c>
      <c r="E408" t="s">
        <v>59</v>
      </c>
      <c r="F408" t="s">
        <v>1364</v>
      </c>
      <c r="G408" t="s">
        <v>570</v>
      </c>
      <c r="I408">
        <v>1</v>
      </c>
      <c r="J408" t="s">
        <v>183</v>
      </c>
      <c r="K408">
        <v>59</v>
      </c>
      <c r="L408" t="s">
        <v>6045</v>
      </c>
      <c r="M408" t="s">
        <v>73</v>
      </c>
      <c r="N408" t="s">
        <v>3811</v>
      </c>
      <c r="O408">
        <v>100</v>
      </c>
      <c r="R408" s="2">
        <v>45752</v>
      </c>
      <c r="T408">
        <v>10</v>
      </c>
      <c r="U408" s="3">
        <v>1000</v>
      </c>
      <c r="V408" t="s">
        <v>65</v>
      </c>
      <c r="W408">
        <v>112024090001</v>
      </c>
      <c r="X408">
        <v>0</v>
      </c>
      <c r="Y408" s="3">
        <v>1000</v>
      </c>
      <c r="Z408">
        <v>0</v>
      </c>
      <c r="AA408">
        <v>0</v>
      </c>
      <c r="AB408">
        <v>0</v>
      </c>
      <c r="AC408">
        <v>0</v>
      </c>
      <c r="AF408">
        <v>0</v>
      </c>
      <c r="AO408">
        <v>11202409</v>
      </c>
      <c r="AP408" t="s">
        <v>571</v>
      </c>
      <c r="AQ408" t="s">
        <v>14937</v>
      </c>
      <c r="AS408">
        <v>0</v>
      </c>
      <c r="AT408">
        <v>0</v>
      </c>
      <c r="AU408">
        <v>0</v>
      </c>
      <c r="AV408">
        <v>0</v>
      </c>
      <c r="AW408">
        <v>0</v>
      </c>
      <c r="AX408">
        <v>0</v>
      </c>
      <c r="BB408" t="s">
        <v>63</v>
      </c>
      <c r="BC408" t="s">
        <v>4655</v>
      </c>
      <c r="BD408">
        <v>0</v>
      </c>
      <c r="BF408" t="s">
        <v>571</v>
      </c>
      <c r="BI408" t="s">
        <v>1493</v>
      </c>
    </row>
    <row r="409" spans="1:61" x14ac:dyDescent="0.35">
      <c r="A409" t="s">
        <v>1494</v>
      </c>
      <c r="B409">
        <v>10000</v>
      </c>
      <c r="C409">
        <v>10000</v>
      </c>
      <c r="D409" s="2">
        <v>45754</v>
      </c>
      <c r="E409" t="s">
        <v>116</v>
      </c>
      <c r="F409" t="s">
        <v>1495</v>
      </c>
      <c r="G409" t="s">
        <v>570</v>
      </c>
      <c r="I409">
        <v>1</v>
      </c>
      <c r="J409" t="s">
        <v>183</v>
      </c>
      <c r="K409">
        <v>59</v>
      </c>
      <c r="L409" t="s">
        <v>6045</v>
      </c>
      <c r="M409" t="s">
        <v>73</v>
      </c>
      <c r="N409" t="s">
        <v>3811</v>
      </c>
      <c r="O409">
        <v>400</v>
      </c>
      <c r="R409" s="2">
        <v>45752</v>
      </c>
      <c r="T409">
        <v>10</v>
      </c>
      <c r="U409" s="3">
        <v>4000</v>
      </c>
      <c r="V409" t="s">
        <v>65</v>
      </c>
      <c r="W409">
        <v>112023530001</v>
      </c>
      <c r="X409">
        <v>0</v>
      </c>
      <c r="Y409" s="3">
        <v>4000</v>
      </c>
      <c r="Z409">
        <v>0</v>
      </c>
      <c r="AA409">
        <v>0</v>
      </c>
      <c r="AB409">
        <v>0</v>
      </c>
      <c r="AC409">
        <v>0</v>
      </c>
      <c r="AF409">
        <v>0</v>
      </c>
      <c r="AO409">
        <v>11202353</v>
      </c>
      <c r="AP409" t="s">
        <v>571</v>
      </c>
      <c r="AQ409" t="s">
        <v>14937</v>
      </c>
      <c r="AS409">
        <v>0</v>
      </c>
      <c r="AT409">
        <v>0</v>
      </c>
      <c r="AU409">
        <v>0</v>
      </c>
      <c r="AV409">
        <v>0</v>
      </c>
      <c r="AW409">
        <v>0</v>
      </c>
      <c r="AX409">
        <v>0</v>
      </c>
      <c r="BB409" t="s">
        <v>63</v>
      </c>
      <c r="BC409" t="s">
        <v>4656</v>
      </c>
      <c r="BD409">
        <v>0</v>
      </c>
      <c r="BF409" t="s">
        <v>571</v>
      </c>
      <c r="BI409" t="s">
        <v>1496</v>
      </c>
    </row>
    <row r="410" spans="1:61" x14ac:dyDescent="0.35">
      <c r="A410" t="s">
        <v>1494</v>
      </c>
      <c r="B410">
        <v>20000</v>
      </c>
      <c r="C410">
        <v>10000</v>
      </c>
      <c r="D410" s="2">
        <v>45754</v>
      </c>
      <c r="E410" t="s">
        <v>116</v>
      </c>
      <c r="F410" t="s">
        <v>1495</v>
      </c>
      <c r="G410" t="s">
        <v>570</v>
      </c>
      <c r="I410">
        <v>1</v>
      </c>
      <c r="J410" t="s">
        <v>183</v>
      </c>
      <c r="K410">
        <v>59</v>
      </c>
      <c r="L410" t="s">
        <v>6045</v>
      </c>
      <c r="M410" t="s">
        <v>73</v>
      </c>
      <c r="N410" t="s">
        <v>3811</v>
      </c>
      <c r="O410">
        <v>200</v>
      </c>
      <c r="R410" s="2">
        <v>45752</v>
      </c>
      <c r="T410">
        <v>10</v>
      </c>
      <c r="U410" s="3">
        <v>2000</v>
      </c>
      <c r="V410" t="s">
        <v>65</v>
      </c>
      <c r="W410">
        <v>112023530001</v>
      </c>
      <c r="X410">
        <v>0</v>
      </c>
      <c r="Y410" s="3">
        <v>2000</v>
      </c>
      <c r="Z410">
        <v>0</v>
      </c>
      <c r="AA410">
        <v>0</v>
      </c>
      <c r="AB410">
        <v>0</v>
      </c>
      <c r="AC410">
        <v>0</v>
      </c>
      <c r="AF410">
        <v>0</v>
      </c>
      <c r="AO410">
        <v>11202353</v>
      </c>
      <c r="AP410" t="s">
        <v>571</v>
      </c>
      <c r="AQ410" t="s">
        <v>14937</v>
      </c>
      <c r="AS410">
        <v>0</v>
      </c>
      <c r="AT410">
        <v>0</v>
      </c>
      <c r="AU410">
        <v>0</v>
      </c>
      <c r="AV410">
        <v>0</v>
      </c>
      <c r="AW410">
        <v>0</v>
      </c>
      <c r="AX410">
        <v>0</v>
      </c>
      <c r="BB410" t="s">
        <v>63</v>
      </c>
      <c r="BC410" t="s">
        <v>4656</v>
      </c>
      <c r="BD410">
        <v>0</v>
      </c>
      <c r="BF410" t="s">
        <v>571</v>
      </c>
      <c r="BI410" t="s">
        <v>1496</v>
      </c>
    </row>
    <row r="411" spans="1:61" x14ac:dyDescent="0.35">
      <c r="A411" t="s">
        <v>1494</v>
      </c>
      <c r="B411">
        <v>30000</v>
      </c>
      <c r="C411">
        <v>10000</v>
      </c>
      <c r="D411" s="2">
        <v>45754</v>
      </c>
      <c r="E411" t="s">
        <v>116</v>
      </c>
      <c r="F411" t="s">
        <v>1495</v>
      </c>
      <c r="G411" t="s">
        <v>570</v>
      </c>
      <c r="I411">
        <v>1</v>
      </c>
      <c r="J411" t="s">
        <v>183</v>
      </c>
      <c r="K411">
        <v>59</v>
      </c>
      <c r="L411" t="s">
        <v>6045</v>
      </c>
      <c r="M411" t="s">
        <v>73</v>
      </c>
      <c r="N411" t="s">
        <v>3811</v>
      </c>
      <c r="O411">
        <v>200</v>
      </c>
      <c r="R411" s="2">
        <v>45752</v>
      </c>
      <c r="T411">
        <v>10</v>
      </c>
      <c r="U411" s="3">
        <v>2000</v>
      </c>
      <c r="V411" t="s">
        <v>65</v>
      </c>
      <c r="W411">
        <v>112023530001</v>
      </c>
      <c r="X411">
        <v>0</v>
      </c>
      <c r="Y411" s="3">
        <v>2000</v>
      </c>
      <c r="Z411">
        <v>0</v>
      </c>
      <c r="AA411">
        <v>0</v>
      </c>
      <c r="AB411">
        <v>0</v>
      </c>
      <c r="AC411">
        <v>0</v>
      </c>
      <c r="AF411">
        <v>0</v>
      </c>
      <c r="AO411">
        <v>11202353</v>
      </c>
      <c r="AP411" t="s">
        <v>571</v>
      </c>
      <c r="AQ411" t="s">
        <v>14937</v>
      </c>
      <c r="AS411">
        <v>0</v>
      </c>
      <c r="AT411">
        <v>0</v>
      </c>
      <c r="AU411">
        <v>0</v>
      </c>
      <c r="AV411">
        <v>0</v>
      </c>
      <c r="AW411">
        <v>0</v>
      </c>
      <c r="AX411">
        <v>0</v>
      </c>
      <c r="BB411" t="s">
        <v>63</v>
      </c>
      <c r="BC411" t="s">
        <v>4656</v>
      </c>
      <c r="BD411">
        <v>0</v>
      </c>
      <c r="BF411" t="s">
        <v>571</v>
      </c>
      <c r="BI411" t="s">
        <v>1496</v>
      </c>
    </row>
    <row r="412" spans="1:61" x14ac:dyDescent="0.35">
      <c r="A412" t="s">
        <v>4657</v>
      </c>
      <c r="B412">
        <v>10000</v>
      </c>
      <c r="C412">
        <v>10000</v>
      </c>
      <c r="D412" s="2">
        <v>45769</v>
      </c>
      <c r="E412" t="s">
        <v>59</v>
      </c>
      <c r="F412" s="4">
        <v>0.53510416666666671</v>
      </c>
      <c r="G412" t="s">
        <v>4658</v>
      </c>
      <c r="I412">
        <v>1</v>
      </c>
      <c r="J412" t="s">
        <v>183</v>
      </c>
      <c r="K412">
        <v>79</v>
      </c>
      <c r="L412" t="s">
        <v>6076</v>
      </c>
      <c r="M412" t="s">
        <v>869</v>
      </c>
      <c r="N412" t="s">
        <v>3829</v>
      </c>
      <c r="O412" s="3">
        <v>3594</v>
      </c>
      <c r="R412" s="2">
        <v>45752</v>
      </c>
      <c r="T412">
        <v>32</v>
      </c>
      <c r="U412" s="3">
        <v>115008</v>
      </c>
      <c r="V412" t="s">
        <v>65</v>
      </c>
      <c r="W412" t="s">
        <v>4659</v>
      </c>
      <c r="X412">
        <v>0</v>
      </c>
      <c r="Y412" s="3">
        <v>100000</v>
      </c>
      <c r="Z412" s="3">
        <v>15008</v>
      </c>
      <c r="AA412">
        <v>0</v>
      </c>
      <c r="AB412">
        <v>0</v>
      </c>
      <c r="AC412">
        <v>0</v>
      </c>
      <c r="AF412">
        <v>0</v>
      </c>
      <c r="AO412" t="s">
        <v>4660</v>
      </c>
      <c r="AP412" t="s">
        <v>108</v>
      </c>
      <c r="AQ412" t="s">
        <v>13404</v>
      </c>
      <c r="AS412">
        <v>0</v>
      </c>
      <c r="AT412">
        <v>0</v>
      </c>
      <c r="AU412">
        <v>0</v>
      </c>
      <c r="AV412">
        <v>0</v>
      </c>
      <c r="AW412">
        <v>0</v>
      </c>
      <c r="AX412">
        <v>0</v>
      </c>
      <c r="BB412" t="s">
        <v>63</v>
      </c>
      <c r="BC412" t="s">
        <v>4661</v>
      </c>
      <c r="BD412">
        <v>0</v>
      </c>
      <c r="BF412" t="s">
        <v>108</v>
      </c>
      <c r="BI412" t="s">
        <v>4662</v>
      </c>
    </row>
    <row r="413" spans="1:61" x14ac:dyDescent="0.35">
      <c r="A413" t="s">
        <v>4663</v>
      </c>
      <c r="B413">
        <v>10000</v>
      </c>
      <c r="C413">
        <v>10000</v>
      </c>
      <c r="D413" s="2">
        <v>45769</v>
      </c>
      <c r="E413" t="s">
        <v>59</v>
      </c>
      <c r="F413" s="4">
        <v>0.41710648148148149</v>
      </c>
      <c r="G413" t="s">
        <v>4625</v>
      </c>
      <c r="I413">
        <v>1</v>
      </c>
      <c r="J413" t="s">
        <v>183</v>
      </c>
      <c r="K413">
        <v>79</v>
      </c>
      <c r="L413" t="s">
        <v>6076</v>
      </c>
      <c r="M413" t="s">
        <v>869</v>
      </c>
      <c r="N413" t="s">
        <v>3829</v>
      </c>
      <c r="O413" s="3">
        <v>3594</v>
      </c>
      <c r="R413" s="2">
        <v>45752</v>
      </c>
      <c r="T413">
        <v>32</v>
      </c>
      <c r="U413" s="3">
        <v>115008</v>
      </c>
      <c r="V413" t="s">
        <v>65</v>
      </c>
      <c r="W413" t="s">
        <v>4664</v>
      </c>
      <c r="X413">
        <v>0</v>
      </c>
      <c r="Y413" s="3">
        <v>100000</v>
      </c>
      <c r="Z413" s="3">
        <v>15008</v>
      </c>
      <c r="AA413">
        <v>0</v>
      </c>
      <c r="AB413">
        <v>0</v>
      </c>
      <c r="AC413">
        <v>0</v>
      </c>
      <c r="AF413">
        <v>0</v>
      </c>
      <c r="AO413" t="s">
        <v>4665</v>
      </c>
      <c r="AP413" t="s">
        <v>108</v>
      </c>
      <c r="AQ413" t="s">
        <v>13404</v>
      </c>
      <c r="AS413">
        <v>0</v>
      </c>
      <c r="AT413">
        <v>0</v>
      </c>
      <c r="AU413">
        <v>0</v>
      </c>
      <c r="AV413">
        <v>0</v>
      </c>
      <c r="AW413">
        <v>0</v>
      </c>
      <c r="AX413">
        <v>0</v>
      </c>
      <c r="BB413" t="s">
        <v>63</v>
      </c>
      <c r="BC413" t="s">
        <v>4666</v>
      </c>
      <c r="BD413">
        <v>0</v>
      </c>
      <c r="BF413" t="s">
        <v>108</v>
      </c>
      <c r="BI413" t="s">
        <v>4667</v>
      </c>
    </row>
    <row r="414" spans="1:61" x14ac:dyDescent="0.35">
      <c r="A414" t="s">
        <v>985</v>
      </c>
      <c r="B414">
        <v>10000</v>
      </c>
      <c r="C414">
        <v>20000</v>
      </c>
      <c r="D414" s="2">
        <v>45754</v>
      </c>
      <c r="E414" t="s">
        <v>116</v>
      </c>
      <c r="F414" t="s">
        <v>986</v>
      </c>
      <c r="G414" t="s">
        <v>987</v>
      </c>
      <c r="I414">
        <v>2</v>
      </c>
      <c r="J414" t="s">
        <v>183</v>
      </c>
      <c r="K414">
        <v>92</v>
      </c>
      <c r="L414" t="s">
        <v>6053</v>
      </c>
      <c r="M414" t="s">
        <v>281</v>
      </c>
      <c r="N414" t="s">
        <v>3851</v>
      </c>
      <c r="O414" s="3">
        <v>2400</v>
      </c>
      <c r="R414" s="2">
        <v>45752</v>
      </c>
      <c r="T414">
        <v>1</v>
      </c>
      <c r="U414" s="3">
        <v>2400</v>
      </c>
      <c r="V414" t="s">
        <v>65</v>
      </c>
      <c r="W414" t="s">
        <v>988</v>
      </c>
      <c r="X414">
        <v>0</v>
      </c>
      <c r="Y414" s="3">
        <v>2000</v>
      </c>
      <c r="Z414">
        <v>400</v>
      </c>
      <c r="AA414">
        <v>0</v>
      </c>
      <c r="AB414">
        <v>0</v>
      </c>
      <c r="AC414">
        <v>0</v>
      </c>
      <c r="AF414">
        <v>0</v>
      </c>
      <c r="AO414" t="s">
        <v>989</v>
      </c>
      <c r="AP414" t="s">
        <v>147</v>
      </c>
      <c r="AQ414" t="s">
        <v>12644</v>
      </c>
      <c r="AS414">
        <v>0</v>
      </c>
      <c r="AT414">
        <v>0</v>
      </c>
      <c r="AU414">
        <v>0</v>
      </c>
      <c r="AV414">
        <v>0</v>
      </c>
      <c r="AW414">
        <v>0</v>
      </c>
      <c r="AX414">
        <v>0</v>
      </c>
      <c r="BB414" t="s">
        <v>63</v>
      </c>
      <c r="BC414" t="s">
        <v>4541</v>
      </c>
      <c r="BD414">
        <v>0</v>
      </c>
      <c r="BF414" t="s">
        <v>147</v>
      </c>
      <c r="BI414" t="s">
        <v>990</v>
      </c>
    </row>
    <row r="415" spans="1:61" x14ac:dyDescent="0.35">
      <c r="A415" t="s">
        <v>1497</v>
      </c>
      <c r="B415">
        <v>10000</v>
      </c>
      <c r="C415">
        <v>10000</v>
      </c>
      <c r="D415" s="2">
        <v>45755</v>
      </c>
      <c r="E415" t="s">
        <v>59</v>
      </c>
      <c r="F415" t="s">
        <v>1427</v>
      </c>
      <c r="G415" t="s">
        <v>1428</v>
      </c>
      <c r="I415">
        <v>1</v>
      </c>
      <c r="J415" t="s">
        <v>183</v>
      </c>
      <c r="K415">
        <v>78</v>
      </c>
      <c r="L415" t="s">
        <v>6047</v>
      </c>
      <c r="M415" t="s">
        <v>216</v>
      </c>
      <c r="N415" t="s">
        <v>3803</v>
      </c>
      <c r="O415" s="3">
        <v>2750</v>
      </c>
      <c r="R415" s="2">
        <v>45752</v>
      </c>
      <c r="T415">
        <v>16</v>
      </c>
      <c r="U415" s="3">
        <v>44000</v>
      </c>
      <c r="V415" t="s">
        <v>65</v>
      </c>
      <c r="W415" t="s">
        <v>1353</v>
      </c>
      <c r="X415">
        <v>0</v>
      </c>
      <c r="Y415" s="3">
        <v>40000</v>
      </c>
      <c r="Z415" s="3">
        <v>4000</v>
      </c>
      <c r="AA415">
        <v>0</v>
      </c>
      <c r="AB415">
        <v>0</v>
      </c>
      <c r="AC415">
        <v>0</v>
      </c>
      <c r="AF415">
        <v>0</v>
      </c>
      <c r="AO415" t="s">
        <v>1354</v>
      </c>
      <c r="AP415" t="s">
        <v>170</v>
      </c>
      <c r="AQ415" t="s">
        <v>21526</v>
      </c>
      <c r="AS415">
        <v>0</v>
      </c>
      <c r="AT415">
        <v>0</v>
      </c>
      <c r="AU415">
        <v>0</v>
      </c>
      <c r="AV415">
        <v>0</v>
      </c>
      <c r="AW415">
        <v>0</v>
      </c>
      <c r="AX415">
        <v>0</v>
      </c>
      <c r="BB415" t="s">
        <v>63</v>
      </c>
      <c r="BC415" t="s">
        <v>4668</v>
      </c>
      <c r="BD415">
        <v>0</v>
      </c>
      <c r="BF415" t="s">
        <v>170</v>
      </c>
      <c r="BI415" t="s">
        <v>1498</v>
      </c>
    </row>
    <row r="416" spans="1:61" x14ac:dyDescent="0.35">
      <c r="A416" t="s">
        <v>1499</v>
      </c>
      <c r="B416">
        <v>10000</v>
      </c>
      <c r="C416">
        <v>10000</v>
      </c>
      <c r="D416" s="2">
        <v>45755</v>
      </c>
      <c r="E416" t="s">
        <v>59</v>
      </c>
      <c r="F416" t="s">
        <v>1500</v>
      </c>
      <c r="G416" t="s">
        <v>1501</v>
      </c>
      <c r="I416">
        <v>1</v>
      </c>
      <c r="J416" t="s">
        <v>183</v>
      </c>
      <c r="K416">
        <v>72</v>
      </c>
      <c r="L416" t="s">
        <v>6056</v>
      </c>
      <c r="M416" t="s">
        <v>161</v>
      </c>
      <c r="N416" t="s">
        <v>3853</v>
      </c>
      <c r="O416" s="3">
        <v>4250</v>
      </c>
      <c r="R416" s="2">
        <v>45752</v>
      </c>
      <c r="T416">
        <v>8</v>
      </c>
      <c r="U416" s="3">
        <v>34000</v>
      </c>
      <c r="V416" t="s">
        <v>65</v>
      </c>
      <c r="W416" t="s">
        <v>1502</v>
      </c>
      <c r="X416">
        <v>0</v>
      </c>
      <c r="Y416" s="3">
        <v>30000</v>
      </c>
      <c r="Z416" s="3">
        <v>4000</v>
      </c>
      <c r="AA416">
        <v>0</v>
      </c>
      <c r="AB416">
        <v>0</v>
      </c>
      <c r="AC416">
        <v>0</v>
      </c>
      <c r="AF416">
        <v>0</v>
      </c>
      <c r="AO416" t="s">
        <v>1503</v>
      </c>
      <c r="AP416" t="s">
        <v>1037</v>
      </c>
      <c r="AQ416" t="s">
        <v>15996</v>
      </c>
      <c r="AS416">
        <v>0</v>
      </c>
      <c r="AT416">
        <v>0</v>
      </c>
      <c r="AU416">
        <v>0</v>
      </c>
      <c r="AV416">
        <v>0</v>
      </c>
      <c r="AW416">
        <v>0</v>
      </c>
      <c r="AX416">
        <v>0</v>
      </c>
      <c r="BB416" t="s">
        <v>63</v>
      </c>
      <c r="BC416" t="s">
        <v>4669</v>
      </c>
      <c r="BD416">
        <v>0</v>
      </c>
      <c r="BF416" t="s">
        <v>1037</v>
      </c>
      <c r="BI416" t="s">
        <v>1038</v>
      </c>
    </row>
    <row r="417" spans="1:61" x14ac:dyDescent="0.35">
      <c r="A417" t="s">
        <v>601</v>
      </c>
      <c r="B417">
        <v>10000</v>
      </c>
      <c r="C417">
        <v>20000</v>
      </c>
      <c r="D417" s="2">
        <v>45755</v>
      </c>
      <c r="E417" t="s">
        <v>59</v>
      </c>
      <c r="F417" t="s">
        <v>602</v>
      </c>
      <c r="G417" t="s">
        <v>603</v>
      </c>
      <c r="I417">
        <v>2</v>
      </c>
      <c r="J417" t="s">
        <v>183</v>
      </c>
      <c r="K417">
        <v>92</v>
      </c>
      <c r="L417" t="s">
        <v>6053</v>
      </c>
      <c r="M417" t="s">
        <v>281</v>
      </c>
      <c r="N417" t="s">
        <v>3851</v>
      </c>
      <c r="O417" s="3">
        <v>1500</v>
      </c>
      <c r="R417" s="2">
        <v>45752</v>
      </c>
      <c r="T417">
        <v>1</v>
      </c>
      <c r="U417" s="3">
        <v>1500</v>
      </c>
      <c r="V417" t="s">
        <v>65</v>
      </c>
      <c r="W417" t="s">
        <v>604</v>
      </c>
      <c r="X417">
        <v>0</v>
      </c>
      <c r="Y417" s="3">
        <v>1000</v>
      </c>
      <c r="Z417">
        <v>500</v>
      </c>
      <c r="AA417">
        <v>0</v>
      </c>
      <c r="AB417">
        <v>0</v>
      </c>
      <c r="AC417">
        <v>0</v>
      </c>
      <c r="AF417">
        <v>0</v>
      </c>
      <c r="AO417" t="s">
        <v>605</v>
      </c>
      <c r="AP417" t="s">
        <v>599</v>
      </c>
      <c r="AQ417" t="s">
        <v>23114</v>
      </c>
      <c r="AS417">
        <v>0</v>
      </c>
      <c r="AT417">
        <v>0</v>
      </c>
      <c r="AU417">
        <v>0</v>
      </c>
      <c r="AV417">
        <v>0</v>
      </c>
      <c r="AW417">
        <v>0</v>
      </c>
      <c r="AX417">
        <v>0</v>
      </c>
      <c r="BB417" t="s">
        <v>63</v>
      </c>
      <c r="BC417" t="s">
        <v>4498</v>
      </c>
      <c r="BD417">
        <v>0</v>
      </c>
      <c r="BF417" t="s">
        <v>599</v>
      </c>
      <c r="BI417" t="s">
        <v>600</v>
      </c>
    </row>
    <row r="418" spans="1:61" x14ac:dyDescent="0.35">
      <c r="A418" t="s">
        <v>1288</v>
      </c>
      <c r="B418">
        <v>10000</v>
      </c>
      <c r="C418">
        <v>20000</v>
      </c>
      <c r="D418" s="2">
        <v>45755</v>
      </c>
      <c r="E418" t="s">
        <v>59</v>
      </c>
      <c r="F418" t="s">
        <v>1289</v>
      </c>
      <c r="G418" t="s">
        <v>1290</v>
      </c>
      <c r="I418">
        <v>2</v>
      </c>
      <c r="J418" t="s">
        <v>183</v>
      </c>
      <c r="K418">
        <v>77</v>
      </c>
      <c r="L418" t="s">
        <v>6043</v>
      </c>
      <c r="M418" t="s">
        <v>192</v>
      </c>
      <c r="N418" t="s">
        <v>3848</v>
      </c>
      <c r="O418" s="3">
        <v>4000</v>
      </c>
      <c r="R418" s="2">
        <v>45752</v>
      </c>
      <c r="T418">
        <v>6</v>
      </c>
      <c r="U418" s="3">
        <v>24000</v>
      </c>
      <c r="V418" t="s">
        <v>65</v>
      </c>
      <c r="W418" t="s">
        <v>1291</v>
      </c>
      <c r="X418">
        <v>0</v>
      </c>
      <c r="Y418" s="3">
        <v>20000</v>
      </c>
      <c r="Z418" s="3">
        <v>4000</v>
      </c>
      <c r="AA418">
        <v>0</v>
      </c>
      <c r="AB418">
        <v>0</v>
      </c>
      <c r="AC418">
        <v>0</v>
      </c>
      <c r="AF418">
        <v>0</v>
      </c>
      <c r="AO418" t="s">
        <v>1292</v>
      </c>
      <c r="AP418" t="s">
        <v>108</v>
      </c>
      <c r="AQ418" t="s">
        <v>13404</v>
      </c>
      <c r="AS418">
        <v>0</v>
      </c>
      <c r="AT418">
        <v>0</v>
      </c>
      <c r="AU418">
        <v>0</v>
      </c>
      <c r="AV418">
        <v>0</v>
      </c>
      <c r="AW418">
        <v>0</v>
      </c>
      <c r="AX418">
        <v>0</v>
      </c>
      <c r="BB418" t="s">
        <v>63</v>
      </c>
      <c r="BC418" t="s">
        <v>4592</v>
      </c>
      <c r="BD418">
        <v>0</v>
      </c>
      <c r="BF418" t="s">
        <v>108</v>
      </c>
      <c r="BI418" t="s">
        <v>1293</v>
      </c>
    </row>
    <row r="419" spans="1:61" x14ac:dyDescent="0.35">
      <c r="A419" t="s">
        <v>4670</v>
      </c>
      <c r="B419">
        <v>10000</v>
      </c>
      <c r="C419">
        <v>10000</v>
      </c>
      <c r="D419" s="2">
        <v>45769</v>
      </c>
      <c r="E419" t="s">
        <v>59</v>
      </c>
      <c r="F419" s="4">
        <v>0.41869212962962965</v>
      </c>
      <c r="G419" t="s">
        <v>4625</v>
      </c>
      <c r="I419">
        <v>1</v>
      </c>
      <c r="J419" t="s">
        <v>183</v>
      </c>
      <c r="K419">
        <v>79</v>
      </c>
      <c r="L419" t="s">
        <v>6076</v>
      </c>
      <c r="M419" t="s">
        <v>869</v>
      </c>
      <c r="N419" t="s">
        <v>3829</v>
      </c>
      <c r="O419" s="3">
        <v>3594</v>
      </c>
      <c r="R419" s="2">
        <v>45752</v>
      </c>
      <c r="T419">
        <v>32</v>
      </c>
      <c r="U419" s="3">
        <v>115008</v>
      </c>
      <c r="V419" t="s">
        <v>65</v>
      </c>
      <c r="W419" t="s">
        <v>908</v>
      </c>
      <c r="X419">
        <v>0</v>
      </c>
      <c r="Y419" s="3">
        <v>100000</v>
      </c>
      <c r="Z419" s="3">
        <v>15008</v>
      </c>
      <c r="AA419">
        <v>0</v>
      </c>
      <c r="AB419">
        <v>0</v>
      </c>
      <c r="AC419">
        <v>0</v>
      </c>
      <c r="AF419">
        <v>0</v>
      </c>
      <c r="AO419" t="s">
        <v>909</v>
      </c>
      <c r="AP419" t="s">
        <v>108</v>
      </c>
      <c r="AQ419" t="s">
        <v>13404</v>
      </c>
      <c r="AS419">
        <v>0</v>
      </c>
      <c r="AT419">
        <v>0</v>
      </c>
      <c r="AU419">
        <v>0</v>
      </c>
      <c r="AV419">
        <v>0</v>
      </c>
      <c r="AW419">
        <v>0</v>
      </c>
      <c r="AX419">
        <v>0</v>
      </c>
      <c r="BB419" t="s">
        <v>63</v>
      </c>
      <c r="BC419" t="s">
        <v>4671</v>
      </c>
      <c r="BD419">
        <v>0</v>
      </c>
      <c r="BF419" t="s">
        <v>108</v>
      </c>
      <c r="BI419" t="s">
        <v>4672</v>
      </c>
    </row>
    <row r="420" spans="1:61" x14ac:dyDescent="0.35">
      <c r="A420" t="s">
        <v>1504</v>
      </c>
      <c r="B420">
        <v>10000</v>
      </c>
      <c r="C420">
        <v>10000</v>
      </c>
      <c r="D420" s="2">
        <v>45757</v>
      </c>
      <c r="E420" t="s">
        <v>59</v>
      </c>
      <c r="F420" t="s">
        <v>1505</v>
      </c>
      <c r="G420">
        <v>10620258014</v>
      </c>
      <c r="I420">
        <v>1</v>
      </c>
      <c r="J420" t="s">
        <v>183</v>
      </c>
      <c r="K420">
        <v>79</v>
      </c>
      <c r="L420" t="s">
        <v>6076</v>
      </c>
      <c r="M420" t="s">
        <v>869</v>
      </c>
      <c r="N420" t="s">
        <v>3829</v>
      </c>
      <c r="O420" s="3">
        <v>1101</v>
      </c>
      <c r="R420" s="2">
        <v>45752</v>
      </c>
      <c r="T420">
        <v>308</v>
      </c>
      <c r="U420" s="3">
        <v>339108</v>
      </c>
      <c r="V420" t="s">
        <v>65</v>
      </c>
      <c r="W420" t="s">
        <v>1506</v>
      </c>
      <c r="X420">
        <v>0</v>
      </c>
      <c r="Y420" s="3">
        <v>300000</v>
      </c>
      <c r="Z420" s="3">
        <v>39108</v>
      </c>
      <c r="AA420">
        <v>0</v>
      </c>
      <c r="AB420">
        <v>0</v>
      </c>
      <c r="AC420">
        <v>0</v>
      </c>
      <c r="AF420">
        <v>0</v>
      </c>
      <c r="AO420" t="s">
        <v>1507</v>
      </c>
      <c r="AP420" t="s">
        <v>108</v>
      </c>
      <c r="AQ420" t="s">
        <v>13404</v>
      </c>
      <c r="AS420">
        <v>0</v>
      </c>
      <c r="AT420">
        <v>0</v>
      </c>
      <c r="AU420">
        <v>0</v>
      </c>
      <c r="AV420">
        <v>0</v>
      </c>
      <c r="AW420">
        <v>0</v>
      </c>
      <c r="AX420">
        <v>0</v>
      </c>
      <c r="BB420" t="s">
        <v>63</v>
      </c>
      <c r="BC420" t="s">
        <v>4673</v>
      </c>
      <c r="BD420">
        <v>0</v>
      </c>
      <c r="BF420" t="s">
        <v>108</v>
      </c>
      <c r="BI420" t="s">
        <v>1508</v>
      </c>
    </row>
    <row r="421" spans="1:61" x14ac:dyDescent="0.35">
      <c r="A421" t="s">
        <v>1509</v>
      </c>
      <c r="B421">
        <v>10000</v>
      </c>
      <c r="C421">
        <v>10000</v>
      </c>
      <c r="D421" s="2">
        <v>45762</v>
      </c>
      <c r="E421" t="s">
        <v>59</v>
      </c>
      <c r="F421" t="s">
        <v>1510</v>
      </c>
      <c r="G421" t="s">
        <v>1455</v>
      </c>
      <c r="I421">
        <v>1</v>
      </c>
      <c r="J421" t="s">
        <v>183</v>
      </c>
      <c r="K421">
        <v>72</v>
      </c>
      <c r="L421" t="s">
        <v>6056</v>
      </c>
      <c r="M421" t="s">
        <v>161</v>
      </c>
      <c r="N421" t="s">
        <v>3853</v>
      </c>
      <c r="O421" s="3">
        <v>1667</v>
      </c>
      <c r="R421" s="2">
        <v>45752</v>
      </c>
      <c r="T421">
        <v>3</v>
      </c>
      <c r="U421" s="3">
        <v>5001</v>
      </c>
      <c r="V421" t="s">
        <v>65</v>
      </c>
      <c r="W421" t="s">
        <v>1511</v>
      </c>
      <c r="X421">
        <v>0</v>
      </c>
      <c r="Y421" s="3">
        <v>3000</v>
      </c>
      <c r="Z421" s="3">
        <v>2001</v>
      </c>
      <c r="AA421">
        <v>0</v>
      </c>
      <c r="AB421">
        <v>0</v>
      </c>
      <c r="AC421">
        <v>0</v>
      </c>
      <c r="AF421">
        <v>0</v>
      </c>
      <c r="AO421" t="s">
        <v>1512</v>
      </c>
      <c r="AP421" t="s">
        <v>400</v>
      </c>
      <c r="AQ421" t="s">
        <v>24192</v>
      </c>
      <c r="AS421">
        <v>0</v>
      </c>
      <c r="AT421">
        <v>0</v>
      </c>
      <c r="AU421">
        <v>0</v>
      </c>
      <c r="AV421">
        <v>0</v>
      </c>
      <c r="AW421">
        <v>0</v>
      </c>
      <c r="AX421">
        <v>0</v>
      </c>
      <c r="BB421" t="s">
        <v>63</v>
      </c>
      <c r="BC421" t="s">
        <v>4674</v>
      </c>
      <c r="BD421">
        <v>0</v>
      </c>
      <c r="BF421" t="s">
        <v>400</v>
      </c>
      <c r="BI421" t="s">
        <v>1513</v>
      </c>
    </row>
    <row r="422" spans="1:61" x14ac:dyDescent="0.35">
      <c r="A422" t="s">
        <v>1514</v>
      </c>
      <c r="B422">
        <v>10000</v>
      </c>
      <c r="C422">
        <v>10000</v>
      </c>
      <c r="D422" s="2">
        <v>45754</v>
      </c>
      <c r="E422" t="s">
        <v>116</v>
      </c>
      <c r="F422" t="s">
        <v>1399</v>
      </c>
      <c r="G422" t="s">
        <v>1515</v>
      </c>
      <c r="I422">
        <v>1</v>
      </c>
      <c r="J422" t="s">
        <v>183</v>
      </c>
      <c r="K422">
        <v>12</v>
      </c>
      <c r="L422" t="s">
        <v>6062</v>
      </c>
      <c r="M422" t="s">
        <v>516</v>
      </c>
      <c r="N422" t="s">
        <v>3833</v>
      </c>
      <c r="O422" s="3">
        <v>5000</v>
      </c>
      <c r="R422" s="2">
        <v>45752</v>
      </c>
      <c r="T422">
        <v>1</v>
      </c>
      <c r="U422" s="3">
        <v>5000</v>
      </c>
      <c r="V422" t="s">
        <v>65</v>
      </c>
      <c r="W422" t="s">
        <v>1516</v>
      </c>
      <c r="X422">
        <v>0</v>
      </c>
      <c r="Y422" s="3">
        <v>5000</v>
      </c>
      <c r="Z422">
        <v>0</v>
      </c>
      <c r="AA422">
        <v>0</v>
      </c>
      <c r="AB422">
        <v>0</v>
      </c>
      <c r="AC422">
        <v>0</v>
      </c>
      <c r="AF422">
        <v>0</v>
      </c>
      <c r="AO422" t="s">
        <v>1517</v>
      </c>
      <c r="AP422" t="s">
        <v>622</v>
      </c>
      <c r="AQ422" t="s">
        <v>24955</v>
      </c>
      <c r="AS422">
        <v>0</v>
      </c>
      <c r="AT422">
        <v>0</v>
      </c>
      <c r="AU422">
        <v>0</v>
      </c>
      <c r="AV422">
        <v>0</v>
      </c>
      <c r="AW422">
        <v>0</v>
      </c>
      <c r="AX422">
        <v>0</v>
      </c>
      <c r="BB422" t="s">
        <v>63</v>
      </c>
      <c r="BC422" t="s">
        <v>4675</v>
      </c>
      <c r="BD422">
        <v>0</v>
      </c>
      <c r="BF422" t="s">
        <v>622</v>
      </c>
      <c r="BI422" t="s">
        <v>1518</v>
      </c>
    </row>
    <row r="423" spans="1:61" x14ac:dyDescent="0.35">
      <c r="A423" t="s">
        <v>1519</v>
      </c>
      <c r="B423">
        <v>10000</v>
      </c>
      <c r="C423">
        <v>10000</v>
      </c>
      <c r="D423" s="2">
        <v>45754</v>
      </c>
      <c r="E423" t="s">
        <v>59</v>
      </c>
      <c r="F423" t="s">
        <v>1444</v>
      </c>
      <c r="G423" t="s">
        <v>1520</v>
      </c>
      <c r="I423">
        <v>1</v>
      </c>
      <c r="J423" t="s">
        <v>183</v>
      </c>
      <c r="K423">
        <v>75</v>
      </c>
      <c r="L423" t="s">
        <v>6065</v>
      </c>
      <c r="M423" t="s">
        <v>1377</v>
      </c>
      <c r="N423" t="s">
        <v>3849</v>
      </c>
      <c r="O423">
        <v>16</v>
      </c>
      <c r="R423" s="2">
        <v>45752</v>
      </c>
      <c r="T423">
        <v>13</v>
      </c>
      <c r="U423">
        <v>208</v>
      </c>
      <c r="V423" t="s">
        <v>65</v>
      </c>
      <c r="W423" t="s">
        <v>1521</v>
      </c>
      <c r="X423">
        <v>0</v>
      </c>
      <c r="Y423">
        <v>200</v>
      </c>
      <c r="Z423">
        <v>8</v>
      </c>
      <c r="AA423">
        <v>0</v>
      </c>
      <c r="AB423">
        <v>0</v>
      </c>
      <c r="AC423">
        <v>0</v>
      </c>
      <c r="AF423">
        <v>0</v>
      </c>
      <c r="AO423" t="s">
        <v>1522</v>
      </c>
      <c r="AP423" t="s">
        <v>178</v>
      </c>
      <c r="AQ423" t="s">
        <v>21277</v>
      </c>
      <c r="AS423">
        <v>0</v>
      </c>
      <c r="AT423">
        <v>0</v>
      </c>
      <c r="AU423">
        <v>0</v>
      </c>
      <c r="AV423">
        <v>0</v>
      </c>
      <c r="AW423">
        <v>0</v>
      </c>
      <c r="AX423">
        <v>0</v>
      </c>
      <c r="BB423" t="s">
        <v>63</v>
      </c>
      <c r="BC423" t="s">
        <v>4676</v>
      </c>
      <c r="BD423">
        <v>0</v>
      </c>
      <c r="BF423" t="s">
        <v>178</v>
      </c>
      <c r="BI423" t="s">
        <v>1523</v>
      </c>
    </row>
    <row r="424" spans="1:61" x14ac:dyDescent="0.35">
      <c r="A424" t="s">
        <v>1524</v>
      </c>
      <c r="B424">
        <v>10000</v>
      </c>
      <c r="C424">
        <v>10000</v>
      </c>
      <c r="D424" s="2">
        <v>45754</v>
      </c>
      <c r="E424" t="s">
        <v>59</v>
      </c>
      <c r="F424" t="s">
        <v>1444</v>
      </c>
      <c r="G424" t="s">
        <v>1520</v>
      </c>
      <c r="I424">
        <v>1</v>
      </c>
      <c r="J424" t="s">
        <v>183</v>
      </c>
      <c r="K424">
        <v>75</v>
      </c>
      <c r="L424" t="s">
        <v>6065</v>
      </c>
      <c r="M424" t="s">
        <v>1377</v>
      </c>
      <c r="N424" t="s">
        <v>3849</v>
      </c>
      <c r="O424">
        <v>2</v>
      </c>
      <c r="R424" s="2">
        <v>45752</v>
      </c>
      <c r="T424">
        <v>13</v>
      </c>
      <c r="U424">
        <v>26</v>
      </c>
      <c r="V424" t="s">
        <v>65</v>
      </c>
      <c r="W424" t="s">
        <v>1521</v>
      </c>
      <c r="X424">
        <v>0</v>
      </c>
      <c r="Y424">
        <v>20</v>
      </c>
      <c r="Z424">
        <v>6</v>
      </c>
      <c r="AA424">
        <v>0</v>
      </c>
      <c r="AB424">
        <v>0</v>
      </c>
      <c r="AC424">
        <v>0</v>
      </c>
      <c r="AF424">
        <v>0</v>
      </c>
      <c r="AO424" t="s">
        <v>1522</v>
      </c>
      <c r="AP424" t="s">
        <v>178</v>
      </c>
      <c r="AQ424" t="s">
        <v>21277</v>
      </c>
      <c r="AS424">
        <v>0</v>
      </c>
      <c r="AT424">
        <v>0</v>
      </c>
      <c r="AU424">
        <v>0</v>
      </c>
      <c r="AV424">
        <v>0</v>
      </c>
      <c r="AW424">
        <v>0</v>
      </c>
      <c r="AX424">
        <v>0</v>
      </c>
      <c r="BB424" t="s">
        <v>63</v>
      </c>
      <c r="BC424" t="s">
        <v>4677</v>
      </c>
      <c r="BD424">
        <v>0</v>
      </c>
      <c r="BF424" t="s">
        <v>178</v>
      </c>
      <c r="BI424" t="s">
        <v>1525</v>
      </c>
    </row>
    <row r="425" spans="1:61" x14ac:dyDescent="0.35">
      <c r="A425" t="s">
        <v>1526</v>
      </c>
      <c r="B425">
        <v>10000</v>
      </c>
      <c r="C425">
        <v>10000</v>
      </c>
      <c r="D425" s="2">
        <v>45762</v>
      </c>
      <c r="E425" t="s">
        <v>59</v>
      </c>
      <c r="F425" t="s">
        <v>1527</v>
      </c>
      <c r="G425" t="s">
        <v>1528</v>
      </c>
      <c r="I425">
        <v>1</v>
      </c>
      <c r="J425" t="s">
        <v>183</v>
      </c>
      <c r="K425">
        <v>61</v>
      </c>
      <c r="L425" t="s">
        <v>6046</v>
      </c>
      <c r="M425" t="s">
        <v>209</v>
      </c>
      <c r="N425" t="s">
        <v>3802</v>
      </c>
      <c r="O425">
        <v>500</v>
      </c>
      <c r="R425" s="2">
        <v>45752</v>
      </c>
      <c r="T425">
        <v>2</v>
      </c>
      <c r="U425" s="3">
        <v>1000</v>
      </c>
      <c r="V425" t="s">
        <v>65</v>
      </c>
      <c r="W425" t="s">
        <v>1529</v>
      </c>
      <c r="X425">
        <v>0</v>
      </c>
      <c r="Y425" s="3">
        <v>1000</v>
      </c>
      <c r="Z425">
        <v>0</v>
      </c>
      <c r="AA425">
        <v>0</v>
      </c>
      <c r="AB425">
        <v>0</v>
      </c>
      <c r="AC425">
        <v>0</v>
      </c>
      <c r="AF425">
        <v>0</v>
      </c>
      <c r="AO425" t="s">
        <v>1530</v>
      </c>
      <c r="AP425" t="s">
        <v>225</v>
      </c>
      <c r="AQ425" t="s">
        <v>23604</v>
      </c>
      <c r="AS425">
        <v>0</v>
      </c>
      <c r="AT425">
        <v>0</v>
      </c>
      <c r="AU425">
        <v>0</v>
      </c>
      <c r="AV425">
        <v>0</v>
      </c>
      <c r="AW425">
        <v>0</v>
      </c>
      <c r="AX425">
        <v>0</v>
      </c>
      <c r="BB425" t="s">
        <v>63</v>
      </c>
      <c r="BC425" t="s">
        <v>4678</v>
      </c>
      <c r="BD425">
        <v>0</v>
      </c>
      <c r="BF425" t="s">
        <v>225</v>
      </c>
      <c r="BI425" t="s">
        <v>1531</v>
      </c>
    </row>
    <row r="426" spans="1:61" x14ac:dyDescent="0.35">
      <c r="A426" t="s">
        <v>1541</v>
      </c>
      <c r="B426">
        <v>10000</v>
      </c>
      <c r="C426">
        <v>10000</v>
      </c>
      <c r="D426" s="2">
        <v>45762</v>
      </c>
      <c r="E426" t="s">
        <v>59</v>
      </c>
      <c r="F426" t="s">
        <v>1527</v>
      </c>
      <c r="G426" t="s">
        <v>1528</v>
      </c>
      <c r="I426">
        <v>1</v>
      </c>
      <c r="J426" t="s">
        <v>183</v>
      </c>
      <c r="K426">
        <v>61</v>
      </c>
      <c r="L426" t="s">
        <v>6046</v>
      </c>
      <c r="M426" t="s">
        <v>209</v>
      </c>
      <c r="N426" t="s">
        <v>3802</v>
      </c>
      <c r="O426" s="3">
        <v>2000</v>
      </c>
      <c r="R426" s="2">
        <v>45752</v>
      </c>
      <c r="T426">
        <v>2</v>
      </c>
      <c r="U426" s="3">
        <v>4000</v>
      </c>
      <c r="V426" t="s">
        <v>65</v>
      </c>
      <c r="W426" t="s">
        <v>1529</v>
      </c>
      <c r="X426">
        <v>0</v>
      </c>
      <c r="Y426" s="3">
        <v>4000</v>
      </c>
      <c r="Z426">
        <v>0</v>
      </c>
      <c r="AA426">
        <v>0</v>
      </c>
      <c r="AB426">
        <v>0</v>
      </c>
      <c r="AC426">
        <v>0</v>
      </c>
      <c r="AF426">
        <v>0</v>
      </c>
      <c r="AO426" t="s">
        <v>1530</v>
      </c>
      <c r="AP426" t="s">
        <v>225</v>
      </c>
      <c r="AQ426" t="s">
        <v>23604</v>
      </c>
      <c r="AS426">
        <v>0</v>
      </c>
      <c r="AT426">
        <v>0</v>
      </c>
      <c r="AU426">
        <v>0</v>
      </c>
      <c r="AV426">
        <v>0</v>
      </c>
      <c r="AW426">
        <v>0</v>
      </c>
      <c r="AX426">
        <v>0</v>
      </c>
      <c r="BB426" t="s">
        <v>63</v>
      </c>
      <c r="BC426" t="s">
        <v>1542</v>
      </c>
      <c r="BD426">
        <v>0</v>
      </c>
      <c r="BF426" t="s">
        <v>225</v>
      </c>
      <c r="BI426" t="s">
        <v>1543</v>
      </c>
    </row>
    <row r="427" spans="1:61" x14ac:dyDescent="0.35">
      <c r="A427" t="s">
        <v>1544</v>
      </c>
      <c r="B427">
        <v>10000</v>
      </c>
      <c r="C427">
        <v>10000</v>
      </c>
      <c r="D427" s="2">
        <v>45755</v>
      </c>
      <c r="E427" t="s">
        <v>59</v>
      </c>
      <c r="F427" t="s">
        <v>1545</v>
      </c>
      <c r="G427" t="s">
        <v>1546</v>
      </c>
      <c r="I427">
        <v>1</v>
      </c>
      <c r="J427" t="s">
        <v>183</v>
      </c>
      <c r="K427">
        <v>79</v>
      </c>
      <c r="L427" t="s">
        <v>6076</v>
      </c>
      <c r="M427" t="s">
        <v>813</v>
      </c>
      <c r="N427" t="s">
        <v>3824</v>
      </c>
      <c r="O427">
        <v>400</v>
      </c>
      <c r="R427" s="2">
        <v>45753</v>
      </c>
      <c r="T427">
        <v>297</v>
      </c>
      <c r="U427" s="3">
        <v>118800</v>
      </c>
      <c r="V427" t="s">
        <v>65</v>
      </c>
      <c r="W427" t="s">
        <v>1547</v>
      </c>
      <c r="X427">
        <v>0</v>
      </c>
      <c r="Y427" s="3">
        <v>100000</v>
      </c>
      <c r="Z427" s="3">
        <v>18800</v>
      </c>
      <c r="AA427">
        <v>0</v>
      </c>
      <c r="AB427">
        <v>0</v>
      </c>
      <c r="AC427">
        <v>0</v>
      </c>
      <c r="AF427">
        <v>0</v>
      </c>
      <c r="AO427" t="s">
        <v>1548</v>
      </c>
      <c r="AP427" t="s">
        <v>108</v>
      </c>
      <c r="AQ427" t="s">
        <v>13404</v>
      </c>
      <c r="AS427">
        <v>0</v>
      </c>
      <c r="AT427">
        <v>0</v>
      </c>
      <c r="AU427">
        <v>0</v>
      </c>
      <c r="AV427">
        <v>0</v>
      </c>
      <c r="AW427">
        <v>0</v>
      </c>
      <c r="AX427">
        <v>0</v>
      </c>
      <c r="BB427" t="s">
        <v>63</v>
      </c>
      <c r="BC427" t="s">
        <v>4683</v>
      </c>
      <c r="BD427">
        <v>0</v>
      </c>
      <c r="BF427" t="s">
        <v>108</v>
      </c>
      <c r="BI427" t="s">
        <v>1549</v>
      </c>
    </row>
    <row r="428" spans="1:61" x14ac:dyDescent="0.35">
      <c r="A428" t="s">
        <v>1550</v>
      </c>
      <c r="B428">
        <v>10000</v>
      </c>
      <c r="C428">
        <v>10000</v>
      </c>
      <c r="D428" s="2">
        <v>45755</v>
      </c>
      <c r="E428" t="s">
        <v>59</v>
      </c>
      <c r="F428" t="s">
        <v>1551</v>
      </c>
      <c r="G428">
        <v>10620258108</v>
      </c>
      <c r="I428">
        <v>1</v>
      </c>
      <c r="J428" t="s">
        <v>183</v>
      </c>
      <c r="K428">
        <v>79</v>
      </c>
      <c r="L428" t="s">
        <v>6076</v>
      </c>
      <c r="M428" t="s">
        <v>813</v>
      </c>
      <c r="N428" t="s">
        <v>3824</v>
      </c>
      <c r="O428">
        <v>540</v>
      </c>
      <c r="R428" s="2">
        <v>45753</v>
      </c>
      <c r="T428">
        <v>176</v>
      </c>
      <c r="U428" s="3">
        <v>95040</v>
      </c>
      <c r="V428" t="s">
        <v>65</v>
      </c>
      <c r="W428" t="s">
        <v>1552</v>
      </c>
      <c r="X428">
        <v>0</v>
      </c>
      <c r="Y428" s="3">
        <v>80000</v>
      </c>
      <c r="Z428" s="3">
        <v>15040</v>
      </c>
      <c r="AA428">
        <v>0</v>
      </c>
      <c r="AB428">
        <v>0</v>
      </c>
      <c r="AC428">
        <v>0</v>
      </c>
      <c r="AF428">
        <v>0</v>
      </c>
      <c r="AO428" t="s">
        <v>1553</v>
      </c>
      <c r="AP428" t="s">
        <v>108</v>
      </c>
      <c r="AQ428" t="s">
        <v>13404</v>
      </c>
      <c r="AS428">
        <v>0</v>
      </c>
      <c r="AT428">
        <v>0</v>
      </c>
      <c r="AU428">
        <v>0</v>
      </c>
      <c r="AV428">
        <v>0</v>
      </c>
      <c r="AW428">
        <v>0</v>
      </c>
      <c r="AX428">
        <v>0</v>
      </c>
      <c r="BB428" t="s">
        <v>63</v>
      </c>
      <c r="BC428" t="s">
        <v>4684</v>
      </c>
      <c r="BD428">
        <v>0</v>
      </c>
      <c r="BF428" t="s">
        <v>108</v>
      </c>
      <c r="BI428" t="s">
        <v>1554</v>
      </c>
    </row>
    <row r="429" spans="1:61" x14ac:dyDescent="0.35">
      <c r="A429" t="s">
        <v>2926</v>
      </c>
      <c r="B429">
        <v>10000</v>
      </c>
      <c r="C429">
        <v>10000</v>
      </c>
      <c r="D429" s="2">
        <v>45763</v>
      </c>
      <c r="E429" t="s">
        <v>59</v>
      </c>
      <c r="F429" t="s">
        <v>2927</v>
      </c>
      <c r="G429">
        <v>10620258106</v>
      </c>
      <c r="I429">
        <v>1</v>
      </c>
      <c r="J429" t="s">
        <v>183</v>
      </c>
      <c r="K429">
        <v>79</v>
      </c>
      <c r="L429" t="s">
        <v>6076</v>
      </c>
      <c r="M429" t="s">
        <v>813</v>
      </c>
      <c r="N429" t="s">
        <v>3824</v>
      </c>
      <c r="O429">
        <v>546</v>
      </c>
      <c r="R429" s="2">
        <v>45753</v>
      </c>
      <c r="T429">
        <v>297</v>
      </c>
      <c r="U429" s="3">
        <v>162162</v>
      </c>
      <c r="V429" t="s">
        <v>65</v>
      </c>
      <c r="W429" t="s">
        <v>120</v>
      </c>
      <c r="X429">
        <v>0</v>
      </c>
      <c r="Y429" s="3">
        <v>140000</v>
      </c>
      <c r="Z429" s="3">
        <v>22162</v>
      </c>
      <c r="AA429">
        <v>0</v>
      </c>
      <c r="AB429">
        <v>0</v>
      </c>
      <c r="AC429">
        <v>0</v>
      </c>
      <c r="AF429">
        <v>0</v>
      </c>
      <c r="AO429" t="s">
        <v>121</v>
      </c>
      <c r="AP429" t="s">
        <v>108</v>
      </c>
      <c r="AQ429" t="s">
        <v>13404</v>
      </c>
      <c r="AS429">
        <v>0</v>
      </c>
      <c r="AT429">
        <v>0</v>
      </c>
      <c r="AU429">
        <v>0</v>
      </c>
      <c r="AV429">
        <v>0</v>
      </c>
      <c r="AW429">
        <v>0</v>
      </c>
      <c r="AX429">
        <v>0</v>
      </c>
      <c r="BB429" t="s">
        <v>63</v>
      </c>
      <c r="BC429" t="s">
        <v>4685</v>
      </c>
      <c r="BD429">
        <v>0</v>
      </c>
      <c r="BF429" t="s">
        <v>108</v>
      </c>
      <c r="BI429" t="s">
        <v>2928</v>
      </c>
    </row>
    <row r="430" spans="1:61" x14ac:dyDescent="0.35">
      <c r="A430" t="s">
        <v>1555</v>
      </c>
      <c r="B430">
        <v>10000</v>
      </c>
      <c r="C430">
        <v>10000</v>
      </c>
      <c r="D430" s="2">
        <v>45761</v>
      </c>
      <c r="E430" t="s">
        <v>59</v>
      </c>
      <c r="F430" t="s">
        <v>1556</v>
      </c>
      <c r="G430">
        <v>10620258106</v>
      </c>
      <c r="I430">
        <v>1</v>
      </c>
      <c r="J430" t="s">
        <v>183</v>
      </c>
      <c r="K430">
        <v>79</v>
      </c>
      <c r="L430" t="s">
        <v>6076</v>
      </c>
      <c r="M430" t="s">
        <v>813</v>
      </c>
      <c r="N430" t="s">
        <v>3824</v>
      </c>
      <c r="O430">
        <v>280</v>
      </c>
      <c r="R430" s="2">
        <v>45753</v>
      </c>
      <c r="T430">
        <v>297</v>
      </c>
      <c r="U430" s="3">
        <v>83160</v>
      </c>
      <c r="V430" t="s">
        <v>65</v>
      </c>
      <c r="W430" t="s">
        <v>1557</v>
      </c>
      <c r="X430">
        <v>0</v>
      </c>
      <c r="Y430" s="3">
        <v>70000</v>
      </c>
      <c r="Z430" s="3">
        <v>13160</v>
      </c>
      <c r="AA430">
        <v>0</v>
      </c>
      <c r="AB430">
        <v>0</v>
      </c>
      <c r="AC430">
        <v>0</v>
      </c>
      <c r="AF430">
        <v>0</v>
      </c>
      <c r="AO430" t="s">
        <v>1558</v>
      </c>
      <c r="AP430" t="s">
        <v>108</v>
      </c>
      <c r="AQ430" t="s">
        <v>13404</v>
      </c>
      <c r="AS430">
        <v>0</v>
      </c>
      <c r="AT430">
        <v>0</v>
      </c>
      <c r="AU430">
        <v>0</v>
      </c>
      <c r="AV430">
        <v>0</v>
      </c>
      <c r="AW430">
        <v>0</v>
      </c>
      <c r="AX430">
        <v>0</v>
      </c>
      <c r="BB430" t="s">
        <v>63</v>
      </c>
      <c r="BC430" t="s">
        <v>4686</v>
      </c>
      <c r="BD430">
        <v>0</v>
      </c>
      <c r="BF430" t="s">
        <v>108</v>
      </c>
      <c r="BI430" t="s">
        <v>1559</v>
      </c>
    </row>
    <row r="431" spans="1:61" x14ac:dyDescent="0.35">
      <c r="A431" t="s">
        <v>4679</v>
      </c>
      <c r="B431">
        <v>10000</v>
      </c>
      <c r="C431">
        <v>10000</v>
      </c>
      <c r="D431" s="2">
        <v>45782</v>
      </c>
      <c r="E431" t="s">
        <v>59</v>
      </c>
      <c r="F431" t="s">
        <v>4680</v>
      </c>
      <c r="G431" t="s">
        <v>4681</v>
      </c>
      <c r="I431">
        <v>1</v>
      </c>
      <c r="J431" t="s">
        <v>183</v>
      </c>
      <c r="K431">
        <v>79</v>
      </c>
      <c r="L431" t="s">
        <v>6076</v>
      </c>
      <c r="M431" t="s">
        <v>813</v>
      </c>
      <c r="N431" t="s">
        <v>3824</v>
      </c>
      <c r="O431">
        <v>880</v>
      </c>
      <c r="R431" s="2">
        <v>45753</v>
      </c>
      <c r="T431">
        <v>264</v>
      </c>
      <c r="U431" s="3">
        <v>232320</v>
      </c>
      <c r="V431" t="s">
        <v>65</v>
      </c>
      <c r="W431" t="s">
        <v>3390</v>
      </c>
      <c r="X431">
        <v>0</v>
      </c>
      <c r="Y431" s="3">
        <v>200000</v>
      </c>
      <c r="Z431" s="3">
        <v>32320</v>
      </c>
      <c r="AA431">
        <v>0</v>
      </c>
      <c r="AB431">
        <v>0</v>
      </c>
      <c r="AC431">
        <v>0</v>
      </c>
      <c r="AF431">
        <v>0</v>
      </c>
      <c r="AO431" t="s">
        <v>3391</v>
      </c>
      <c r="AP431" t="s">
        <v>108</v>
      </c>
      <c r="AQ431" t="s">
        <v>13404</v>
      </c>
      <c r="AS431">
        <v>0</v>
      </c>
      <c r="AT431">
        <v>0</v>
      </c>
      <c r="AU431">
        <v>0</v>
      </c>
      <c r="AV431">
        <v>0</v>
      </c>
      <c r="AW431">
        <v>0</v>
      </c>
      <c r="AX431">
        <v>0</v>
      </c>
      <c r="BB431" t="s">
        <v>63</v>
      </c>
      <c r="BC431" t="s">
        <v>6608</v>
      </c>
      <c r="BD431">
        <v>0</v>
      </c>
      <c r="BF431" t="s">
        <v>108</v>
      </c>
      <c r="BI431" t="s">
        <v>4682</v>
      </c>
    </row>
    <row r="432" spans="1:61" x14ac:dyDescent="0.35">
      <c r="A432" t="s">
        <v>1560</v>
      </c>
      <c r="B432">
        <v>10000</v>
      </c>
      <c r="C432">
        <v>10000</v>
      </c>
      <c r="D432" s="2">
        <v>45762</v>
      </c>
      <c r="E432" t="s">
        <v>59</v>
      </c>
      <c r="F432" t="s">
        <v>1561</v>
      </c>
      <c r="G432" t="s">
        <v>1562</v>
      </c>
      <c r="I432">
        <v>1</v>
      </c>
      <c r="J432" t="s">
        <v>183</v>
      </c>
      <c r="K432">
        <v>79</v>
      </c>
      <c r="L432" t="s">
        <v>6076</v>
      </c>
      <c r="M432" t="s">
        <v>813</v>
      </c>
      <c r="N432" t="s">
        <v>3824</v>
      </c>
      <c r="O432" s="3">
        <v>4110</v>
      </c>
      <c r="R432" s="2">
        <v>45753</v>
      </c>
      <c r="T432">
        <v>28</v>
      </c>
      <c r="U432" s="3">
        <v>115080</v>
      </c>
      <c r="V432" t="s">
        <v>65</v>
      </c>
      <c r="W432" t="s">
        <v>1563</v>
      </c>
      <c r="X432">
        <v>0</v>
      </c>
      <c r="Y432" s="3">
        <v>100000</v>
      </c>
      <c r="Z432" s="3">
        <v>15080</v>
      </c>
      <c r="AA432">
        <v>0</v>
      </c>
      <c r="AB432">
        <v>0</v>
      </c>
      <c r="AC432">
        <v>0</v>
      </c>
      <c r="AF432">
        <v>0</v>
      </c>
      <c r="AO432" t="s">
        <v>1564</v>
      </c>
      <c r="AP432" t="s">
        <v>108</v>
      </c>
      <c r="AQ432" t="s">
        <v>13404</v>
      </c>
      <c r="AS432">
        <v>0</v>
      </c>
      <c r="AT432">
        <v>0</v>
      </c>
      <c r="AU432">
        <v>0</v>
      </c>
      <c r="AV432">
        <v>0</v>
      </c>
      <c r="AW432">
        <v>0</v>
      </c>
      <c r="AX432">
        <v>0</v>
      </c>
      <c r="BB432" t="s">
        <v>63</v>
      </c>
      <c r="BC432" t="s">
        <v>4687</v>
      </c>
      <c r="BD432">
        <v>0</v>
      </c>
      <c r="BF432" t="s">
        <v>108</v>
      </c>
      <c r="BI432" t="s">
        <v>1565</v>
      </c>
    </row>
    <row r="433" spans="1:61" x14ac:dyDescent="0.35">
      <c r="A433" t="s">
        <v>1566</v>
      </c>
      <c r="B433">
        <v>10000</v>
      </c>
      <c r="C433">
        <v>10000</v>
      </c>
      <c r="D433" s="2">
        <v>45762</v>
      </c>
      <c r="E433" t="s">
        <v>59</v>
      </c>
      <c r="F433" t="s">
        <v>1561</v>
      </c>
      <c r="G433" t="s">
        <v>1562</v>
      </c>
      <c r="I433">
        <v>1</v>
      </c>
      <c r="J433" t="s">
        <v>183</v>
      </c>
      <c r="K433">
        <v>79</v>
      </c>
      <c r="L433" t="s">
        <v>6076</v>
      </c>
      <c r="M433" t="s">
        <v>813</v>
      </c>
      <c r="N433" t="s">
        <v>3824</v>
      </c>
      <c r="O433" s="3">
        <v>4110</v>
      </c>
      <c r="R433" s="2">
        <v>45753</v>
      </c>
      <c r="T433">
        <v>56</v>
      </c>
      <c r="U433" s="3">
        <v>230160</v>
      </c>
      <c r="V433" t="s">
        <v>65</v>
      </c>
      <c r="W433" t="s">
        <v>1567</v>
      </c>
      <c r="X433">
        <v>0</v>
      </c>
      <c r="Y433" s="3">
        <v>200000</v>
      </c>
      <c r="Z433" s="3">
        <v>30160</v>
      </c>
      <c r="AA433">
        <v>0</v>
      </c>
      <c r="AB433">
        <v>0</v>
      </c>
      <c r="AC433">
        <v>0</v>
      </c>
      <c r="AF433">
        <v>0</v>
      </c>
      <c r="AO433" t="s">
        <v>1568</v>
      </c>
      <c r="AP433" t="s">
        <v>108</v>
      </c>
      <c r="AQ433" t="s">
        <v>13404</v>
      </c>
      <c r="AS433">
        <v>0</v>
      </c>
      <c r="AT433">
        <v>0</v>
      </c>
      <c r="AU433">
        <v>0</v>
      </c>
      <c r="AV433">
        <v>0</v>
      </c>
      <c r="AW433">
        <v>0</v>
      </c>
      <c r="AX433">
        <v>0</v>
      </c>
      <c r="BB433" t="s">
        <v>63</v>
      </c>
      <c r="BC433" t="s">
        <v>4688</v>
      </c>
      <c r="BD433">
        <v>0</v>
      </c>
      <c r="BF433" t="s">
        <v>108</v>
      </c>
      <c r="BI433" t="s">
        <v>1569</v>
      </c>
    </row>
    <row r="434" spans="1:61" x14ac:dyDescent="0.35">
      <c r="A434" t="s">
        <v>1570</v>
      </c>
      <c r="B434">
        <v>10000</v>
      </c>
      <c r="C434">
        <v>10000</v>
      </c>
      <c r="D434" s="2">
        <v>45762</v>
      </c>
      <c r="E434" t="s">
        <v>59</v>
      </c>
      <c r="F434" t="s">
        <v>1571</v>
      </c>
      <c r="G434" t="s">
        <v>1562</v>
      </c>
      <c r="I434">
        <v>1</v>
      </c>
      <c r="J434" t="s">
        <v>183</v>
      </c>
      <c r="K434">
        <v>79</v>
      </c>
      <c r="L434" t="s">
        <v>6076</v>
      </c>
      <c r="M434" t="s">
        <v>813</v>
      </c>
      <c r="N434" t="s">
        <v>3824</v>
      </c>
      <c r="O434" s="3">
        <v>4110</v>
      </c>
      <c r="R434" s="2">
        <v>45753</v>
      </c>
      <c r="T434">
        <v>56</v>
      </c>
      <c r="U434" s="3">
        <v>230160</v>
      </c>
      <c r="V434" t="s">
        <v>65</v>
      </c>
      <c r="W434" t="s">
        <v>1572</v>
      </c>
      <c r="X434">
        <v>0</v>
      </c>
      <c r="Y434" s="3">
        <v>200000</v>
      </c>
      <c r="Z434" s="3">
        <v>30160</v>
      </c>
      <c r="AA434">
        <v>0</v>
      </c>
      <c r="AB434">
        <v>0</v>
      </c>
      <c r="AC434">
        <v>0</v>
      </c>
      <c r="AF434">
        <v>0</v>
      </c>
      <c r="AO434" t="s">
        <v>1573</v>
      </c>
      <c r="AP434" t="s">
        <v>108</v>
      </c>
      <c r="AQ434" t="s">
        <v>13404</v>
      </c>
      <c r="AS434">
        <v>0</v>
      </c>
      <c r="AT434">
        <v>0</v>
      </c>
      <c r="AU434">
        <v>0</v>
      </c>
      <c r="AV434">
        <v>0</v>
      </c>
      <c r="AW434">
        <v>0</v>
      </c>
      <c r="AX434">
        <v>0</v>
      </c>
      <c r="BB434" t="s">
        <v>63</v>
      </c>
      <c r="BC434" t="s">
        <v>4689</v>
      </c>
      <c r="BD434">
        <v>0</v>
      </c>
      <c r="BF434" t="s">
        <v>108</v>
      </c>
      <c r="BI434" t="s">
        <v>1574</v>
      </c>
    </row>
    <row r="435" spans="1:61" x14ac:dyDescent="0.35">
      <c r="A435" t="s">
        <v>1575</v>
      </c>
      <c r="B435">
        <v>10000</v>
      </c>
      <c r="C435">
        <v>10000</v>
      </c>
      <c r="D435" s="2">
        <v>45762</v>
      </c>
      <c r="E435" t="s">
        <v>59</v>
      </c>
      <c r="F435" t="s">
        <v>1571</v>
      </c>
      <c r="G435" t="s">
        <v>1562</v>
      </c>
      <c r="I435">
        <v>1</v>
      </c>
      <c r="J435" t="s">
        <v>183</v>
      </c>
      <c r="K435">
        <v>79</v>
      </c>
      <c r="L435" t="s">
        <v>6076</v>
      </c>
      <c r="M435" t="s">
        <v>813</v>
      </c>
      <c r="N435" t="s">
        <v>3824</v>
      </c>
      <c r="O435" s="3">
        <v>4110</v>
      </c>
      <c r="R435" s="2">
        <v>45753</v>
      </c>
      <c r="T435">
        <v>56</v>
      </c>
      <c r="U435" s="3">
        <v>230160</v>
      </c>
      <c r="V435" t="s">
        <v>65</v>
      </c>
      <c r="W435" t="s">
        <v>1576</v>
      </c>
      <c r="X435">
        <v>0</v>
      </c>
      <c r="Y435" s="3">
        <v>200000</v>
      </c>
      <c r="Z435" s="3">
        <v>30160</v>
      </c>
      <c r="AA435">
        <v>0</v>
      </c>
      <c r="AB435">
        <v>0</v>
      </c>
      <c r="AC435">
        <v>0</v>
      </c>
      <c r="AF435">
        <v>0</v>
      </c>
      <c r="AO435" t="s">
        <v>1577</v>
      </c>
      <c r="AP435" t="s">
        <v>108</v>
      </c>
      <c r="AQ435" t="s">
        <v>13404</v>
      </c>
      <c r="AS435">
        <v>0</v>
      </c>
      <c r="AT435">
        <v>0</v>
      </c>
      <c r="AU435">
        <v>0</v>
      </c>
      <c r="AV435">
        <v>0</v>
      </c>
      <c r="AW435">
        <v>0</v>
      </c>
      <c r="AX435">
        <v>0</v>
      </c>
      <c r="BB435" t="s">
        <v>63</v>
      </c>
      <c r="BC435" t="s">
        <v>4690</v>
      </c>
      <c r="BD435">
        <v>0</v>
      </c>
      <c r="BF435" t="s">
        <v>108</v>
      </c>
      <c r="BI435" t="s">
        <v>1578</v>
      </c>
    </row>
    <row r="436" spans="1:61" x14ac:dyDescent="0.35">
      <c r="A436" t="s">
        <v>1579</v>
      </c>
      <c r="B436">
        <v>10000</v>
      </c>
      <c r="C436">
        <v>10000</v>
      </c>
      <c r="D436" s="2">
        <v>45762</v>
      </c>
      <c r="E436" t="s">
        <v>59</v>
      </c>
      <c r="F436" t="s">
        <v>1561</v>
      </c>
      <c r="G436" t="s">
        <v>1562</v>
      </c>
      <c r="I436">
        <v>1</v>
      </c>
      <c r="J436" t="s">
        <v>183</v>
      </c>
      <c r="K436">
        <v>79</v>
      </c>
      <c r="L436" t="s">
        <v>6076</v>
      </c>
      <c r="M436" t="s">
        <v>813</v>
      </c>
      <c r="N436" t="s">
        <v>3824</v>
      </c>
      <c r="O436" s="3">
        <v>4110</v>
      </c>
      <c r="R436" s="2">
        <v>45753</v>
      </c>
      <c r="T436">
        <v>28</v>
      </c>
      <c r="U436" s="3">
        <v>115080</v>
      </c>
      <c r="V436" t="s">
        <v>65</v>
      </c>
      <c r="W436" t="s">
        <v>1580</v>
      </c>
      <c r="X436">
        <v>0</v>
      </c>
      <c r="Y436" s="3">
        <v>100000</v>
      </c>
      <c r="Z436" s="3">
        <v>15080</v>
      </c>
      <c r="AA436">
        <v>0</v>
      </c>
      <c r="AB436">
        <v>0</v>
      </c>
      <c r="AC436">
        <v>0</v>
      </c>
      <c r="AF436">
        <v>0</v>
      </c>
      <c r="AO436" t="s">
        <v>1581</v>
      </c>
      <c r="AP436" t="s">
        <v>108</v>
      </c>
      <c r="AQ436" t="s">
        <v>13404</v>
      </c>
      <c r="AS436">
        <v>0</v>
      </c>
      <c r="AT436">
        <v>0</v>
      </c>
      <c r="AU436">
        <v>0</v>
      </c>
      <c r="AV436">
        <v>0</v>
      </c>
      <c r="AW436">
        <v>0</v>
      </c>
      <c r="AX436">
        <v>0</v>
      </c>
      <c r="BB436" t="s">
        <v>63</v>
      </c>
      <c r="BC436" t="s">
        <v>4691</v>
      </c>
      <c r="BD436">
        <v>0</v>
      </c>
      <c r="BF436" t="s">
        <v>108</v>
      </c>
      <c r="BI436" t="s">
        <v>1582</v>
      </c>
    </row>
    <row r="437" spans="1:61" x14ac:dyDescent="0.35">
      <c r="A437" t="s">
        <v>1583</v>
      </c>
      <c r="B437">
        <v>10000</v>
      </c>
      <c r="C437">
        <v>10000</v>
      </c>
      <c r="D437" s="2">
        <v>45762</v>
      </c>
      <c r="E437" t="s">
        <v>59</v>
      </c>
      <c r="F437" t="s">
        <v>1571</v>
      </c>
      <c r="G437" t="s">
        <v>1562</v>
      </c>
      <c r="I437">
        <v>1</v>
      </c>
      <c r="J437" t="s">
        <v>183</v>
      </c>
      <c r="K437">
        <v>79</v>
      </c>
      <c r="L437" t="s">
        <v>6076</v>
      </c>
      <c r="M437" t="s">
        <v>813</v>
      </c>
      <c r="N437" t="s">
        <v>3824</v>
      </c>
      <c r="O437" s="3">
        <v>4108</v>
      </c>
      <c r="R437" s="2">
        <v>45753</v>
      </c>
      <c r="T437">
        <v>28</v>
      </c>
      <c r="U437" s="3">
        <v>115024</v>
      </c>
      <c r="V437" t="s">
        <v>65</v>
      </c>
      <c r="W437" t="s">
        <v>1584</v>
      </c>
      <c r="X437">
        <v>0</v>
      </c>
      <c r="Y437" s="3">
        <v>100000</v>
      </c>
      <c r="Z437" s="3">
        <v>15024</v>
      </c>
      <c r="AA437">
        <v>0</v>
      </c>
      <c r="AB437">
        <v>0</v>
      </c>
      <c r="AC437">
        <v>0</v>
      </c>
      <c r="AF437">
        <v>0</v>
      </c>
      <c r="AO437" t="s">
        <v>1585</v>
      </c>
      <c r="AP437" t="s">
        <v>108</v>
      </c>
      <c r="AQ437" t="s">
        <v>13404</v>
      </c>
      <c r="AS437">
        <v>0</v>
      </c>
      <c r="AT437">
        <v>0</v>
      </c>
      <c r="AU437">
        <v>0</v>
      </c>
      <c r="AV437">
        <v>0</v>
      </c>
      <c r="AW437">
        <v>0</v>
      </c>
      <c r="AX437">
        <v>0</v>
      </c>
      <c r="BB437" t="s">
        <v>63</v>
      </c>
      <c r="BC437" t="s">
        <v>4692</v>
      </c>
      <c r="BD437">
        <v>0</v>
      </c>
      <c r="BF437" t="s">
        <v>108</v>
      </c>
      <c r="BI437" t="s">
        <v>1586</v>
      </c>
    </row>
    <row r="438" spans="1:61" x14ac:dyDescent="0.35">
      <c r="A438" t="s">
        <v>1587</v>
      </c>
      <c r="B438">
        <v>10000</v>
      </c>
      <c r="C438">
        <v>10000</v>
      </c>
      <c r="D438" s="2">
        <v>45762</v>
      </c>
      <c r="E438" t="s">
        <v>59</v>
      </c>
      <c r="F438" t="s">
        <v>1588</v>
      </c>
      <c r="G438" t="s">
        <v>1562</v>
      </c>
      <c r="I438">
        <v>1</v>
      </c>
      <c r="J438" t="s">
        <v>183</v>
      </c>
      <c r="K438">
        <v>79</v>
      </c>
      <c r="L438" t="s">
        <v>6076</v>
      </c>
      <c r="M438" t="s">
        <v>813</v>
      </c>
      <c r="N438" t="s">
        <v>3824</v>
      </c>
      <c r="O438" s="3">
        <v>4110</v>
      </c>
      <c r="R438" s="2">
        <v>45753</v>
      </c>
      <c r="T438">
        <v>56</v>
      </c>
      <c r="U438" s="3">
        <v>230160</v>
      </c>
      <c r="V438" t="s">
        <v>65</v>
      </c>
      <c r="W438" t="s">
        <v>1589</v>
      </c>
      <c r="X438">
        <v>0</v>
      </c>
      <c r="Y438" s="3">
        <v>200000</v>
      </c>
      <c r="Z438" s="3">
        <v>30160</v>
      </c>
      <c r="AA438">
        <v>0</v>
      </c>
      <c r="AB438">
        <v>0</v>
      </c>
      <c r="AC438">
        <v>0</v>
      </c>
      <c r="AF438">
        <v>0</v>
      </c>
      <c r="AO438" t="s">
        <v>1590</v>
      </c>
      <c r="AP438" t="s">
        <v>108</v>
      </c>
      <c r="AQ438" t="s">
        <v>13404</v>
      </c>
      <c r="AS438">
        <v>0</v>
      </c>
      <c r="AT438">
        <v>0</v>
      </c>
      <c r="AU438">
        <v>0</v>
      </c>
      <c r="AV438">
        <v>0</v>
      </c>
      <c r="AW438">
        <v>0</v>
      </c>
      <c r="AX438">
        <v>0</v>
      </c>
      <c r="BB438" t="s">
        <v>63</v>
      </c>
      <c r="BC438" t="s">
        <v>4693</v>
      </c>
      <c r="BD438">
        <v>0</v>
      </c>
      <c r="BF438" t="s">
        <v>108</v>
      </c>
      <c r="BI438" t="s">
        <v>1591</v>
      </c>
    </row>
    <row r="439" spans="1:61" x14ac:dyDescent="0.35">
      <c r="A439" t="s">
        <v>1646</v>
      </c>
      <c r="B439">
        <v>10000</v>
      </c>
      <c r="C439">
        <v>10000</v>
      </c>
      <c r="D439" s="2">
        <v>45755</v>
      </c>
      <c r="E439" t="s">
        <v>59</v>
      </c>
      <c r="F439" s="4">
        <v>0.46329861111111109</v>
      </c>
      <c r="G439" t="s">
        <v>858</v>
      </c>
      <c r="H439" t="s">
        <v>1163</v>
      </c>
      <c r="I439">
        <v>1</v>
      </c>
      <c r="J439" t="s">
        <v>63</v>
      </c>
      <c r="K439">
        <v>94</v>
      </c>
      <c r="L439" t="s">
        <v>6050</v>
      </c>
      <c r="M439" t="s">
        <v>81</v>
      </c>
      <c r="N439" t="s">
        <v>3825</v>
      </c>
      <c r="O439" s="3">
        <v>3334</v>
      </c>
      <c r="R439" s="2">
        <v>45754</v>
      </c>
      <c r="T439">
        <v>6</v>
      </c>
      <c r="U439" s="3">
        <v>20004</v>
      </c>
      <c r="V439" t="s">
        <v>65</v>
      </c>
      <c r="W439" t="s">
        <v>1164</v>
      </c>
      <c r="X439">
        <v>0</v>
      </c>
      <c r="Y439">
        <v>0</v>
      </c>
      <c r="Z439">
        <v>0</v>
      </c>
      <c r="AA439">
        <v>0</v>
      </c>
      <c r="AB439">
        <v>0</v>
      </c>
      <c r="AC439">
        <v>0</v>
      </c>
      <c r="AF439">
        <v>0</v>
      </c>
      <c r="AJ439" t="s">
        <v>63</v>
      </c>
      <c r="AK439">
        <v>0</v>
      </c>
      <c r="AL439" t="s">
        <v>63</v>
      </c>
      <c r="AO439" t="s">
        <v>1165</v>
      </c>
      <c r="AP439" t="s">
        <v>84</v>
      </c>
      <c r="AQ439" t="s">
        <v>14396</v>
      </c>
      <c r="AS439">
        <v>0</v>
      </c>
      <c r="AT439">
        <v>0</v>
      </c>
      <c r="AU439">
        <v>0</v>
      </c>
      <c r="AV439">
        <v>0</v>
      </c>
      <c r="AW439">
        <v>0</v>
      </c>
      <c r="AX439">
        <v>0</v>
      </c>
      <c r="BB439" t="s">
        <v>63</v>
      </c>
      <c r="BF439" t="s">
        <v>84</v>
      </c>
      <c r="BI439" t="s">
        <v>1647</v>
      </c>
    </row>
    <row r="440" spans="1:61" x14ac:dyDescent="0.35">
      <c r="A440" t="s">
        <v>1592</v>
      </c>
      <c r="B440">
        <v>10000</v>
      </c>
      <c r="C440">
        <v>10000</v>
      </c>
      <c r="D440" s="2">
        <v>45755</v>
      </c>
      <c r="E440" t="s">
        <v>59</v>
      </c>
      <c r="F440" t="s">
        <v>1470</v>
      </c>
      <c r="G440" t="s">
        <v>1593</v>
      </c>
      <c r="I440">
        <v>1</v>
      </c>
      <c r="J440" t="s">
        <v>183</v>
      </c>
      <c r="K440">
        <v>60</v>
      </c>
      <c r="L440" t="s">
        <v>6048</v>
      </c>
      <c r="M440" t="s">
        <v>222</v>
      </c>
      <c r="N440" t="s">
        <v>3835</v>
      </c>
      <c r="O440" s="3">
        <v>3340</v>
      </c>
      <c r="R440" s="2">
        <v>45754</v>
      </c>
      <c r="T440">
        <v>6</v>
      </c>
      <c r="U440" s="3">
        <v>20040</v>
      </c>
      <c r="V440" t="s">
        <v>65</v>
      </c>
      <c r="W440" t="s">
        <v>1594</v>
      </c>
      <c r="X440">
        <v>0</v>
      </c>
      <c r="Y440" s="3">
        <v>23240</v>
      </c>
      <c r="Z440" s="3">
        <v>-3200</v>
      </c>
      <c r="AA440">
        <v>0</v>
      </c>
      <c r="AB440">
        <v>0</v>
      </c>
      <c r="AC440">
        <v>0</v>
      </c>
      <c r="AF440">
        <v>0</v>
      </c>
      <c r="AO440" t="s">
        <v>1595</v>
      </c>
      <c r="AP440" t="s">
        <v>68</v>
      </c>
      <c r="AQ440" t="s">
        <v>26186</v>
      </c>
      <c r="AS440">
        <v>0</v>
      </c>
      <c r="AT440">
        <v>0</v>
      </c>
      <c r="AU440">
        <v>0</v>
      </c>
      <c r="AV440">
        <v>0</v>
      </c>
      <c r="AW440">
        <v>0</v>
      </c>
      <c r="AX440">
        <v>0</v>
      </c>
      <c r="BB440" t="s">
        <v>63</v>
      </c>
      <c r="BC440" t="s">
        <v>4694</v>
      </c>
      <c r="BD440">
        <v>0</v>
      </c>
      <c r="BF440" t="s">
        <v>68</v>
      </c>
      <c r="BI440" t="s">
        <v>1596</v>
      </c>
    </row>
    <row r="441" spans="1:61" x14ac:dyDescent="0.35">
      <c r="A441" t="s">
        <v>1597</v>
      </c>
      <c r="B441">
        <v>10000</v>
      </c>
      <c r="C441">
        <v>10000</v>
      </c>
      <c r="D441" s="2">
        <v>45755</v>
      </c>
      <c r="E441" t="s">
        <v>59</v>
      </c>
      <c r="F441" t="s">
        <v>1419</v>
      </c>
      <c r="G441" t="s">
        <v>1515</v>
      </c>
      <c r="I441">
        <v>1</v>
      </c>
      <c r="J441" t="s">
        <v>183</v>
      </c>
      <c r="K441">
        <v>22</v>
      </c>
      <c r="L441" t="s">
        <v>6063</v>
      </c>
      <c r="M441" t="s">
        <v>685</v>
      </c>
      <c r="N441" t="s">
        <v>3805</v>
      </c>
      <c r="O441" s="3">
        <v>5000</v>
      </c>
      <c r="R441" s="2">
        <v>45754</v>
      </c>
      <c r="T441">
        <v>2</v>
      </c>
      <c r="U441" s="3">
        <v>10000</v>
      </c>
      <c r="V441" t="s">
        <v>65</v>
      </c>
      <c r="W441" t="s">
        <v>1598</v>
      </c>
      <c r="X441">
        <v>0</v>
      </c>
      <c r="Y441" s="3">
        <v>10000</v>
      </c>
      <c r="Z441">
        <v>0</v>
      </c>
      <c r="AA441">
        <v>0</v>
      </c>
      <c r="AB441">
        <v>0</v>
      </c>
      <c r="AC441">
        <v>0</v>
      </c>
      <c r="AF441">
        <v>0</v>
      </c>
      <c r="AO441" t="s">
        <v>1599</v>
      </c>
      <c r="AP441" t="s">
        <v>1134</v>
      </c>
      <c r="AQ441" t="s">
        <v>24963</v>
      </c>
      <c r="AS441">
        <v>0</v>
      </c>
      <c r="AT441">
        <v>0</v>
      </c>
      <c r="AU441">
        <v>0</v>
      </c>
      <c r="AV441">
        <v>0</v>
      </c>
      <c r="AW441">
        <v>0</v>
      </c>
      <c r="AX441">
        <v>0</v>
      </c>
      <c r="BB441" t="s">
        <v>63</v>
      </c>
      <c r="BC441" t="s">
        <v>4695</v>
      </c>
      <c r="BD441">
        <v>0</v>
      </c>
      <c r="BF441" t="s">
        <v>1134</v>
      </c>
      <c r="BI441" t="s">
        <v>1600</v>
      </c>
    </row>
    <row r="442" spans="1:61" x14ac:dyDescent="0.35">
      <c r="A442" t="s">
        <v>1601</v>
      </c>
      <c r="B442">
        <v>10000</v>
      </c>
      <c r="C442">
        <v>10000</v>
      </c>
      <c r="D442" s="2">
        <v>45754</v>
      </c>
      <c r="E442" t="s">
        <v>59</v>
      </c>
      <c r="F442" t="s">
        <v>1602</v>
      </c>
      <c r="G442" t="s">
        <v>1603</v>
      </c>
      <c r="I442">
        <v>1</v>
      </c>
      <c r="J442" t="s">
        <v>183</v>
      </c>
      <c r="K442">
        <v>59</v>
      </c>
      <c r="L442" t="s">
        <v>6045</v>
      </c>
      <c r="M442" t="s">
        <v>73</v>
      </c>
      <c r="N442" t="s">
        <v>3811</v>
      </c>
      <c r="O442">
        <v>258</v>
      </c>
      <c r="R442" s="2">
        <v>45754</v>
      </c>
      <c r="T442">
        <v>4</v>
      </c>
      <c r="U442" s="3">
        <v>1032</v>
      </c>
      <c r="V442" t="s">
        <v>65</v>
      </c>
      <c r="W442">
        <v>112954310001</v>
      </c>
      <c r="X442">
        <v>0</v>
      </c>
      <c r="Y442" s="3">
        <v>1030</v>
      </c>
      <c r="Z442">
        <v>2</v>
      </c>
      <c r="AA442">
        <v>0</v>
      </c>
      <c r="AB442">
        <v>0</v>
      </c>
      <c r="AC442">
        <v>0</v>
      </c>
      <c r="AF442">
        <v>0</v>
      </c>
      <c r="AO442">
        <v>11295431</v>
      </c>
      <c r="AP442" t="s">
        <v>571</v>
      </c>
      <c r="AQ442" t="s">
        <v>14937</v>
      </c>
      <c r="AS442">
        <v>0</v>
      </c>
      <c r="AT442">
        <v>0</v>
      </c>
      <c r="AU442">
        <v>0</v>
      </c>
      <c r="AV442">
        <v>0</v>
      </c>
      <c r="AW442">
        <v>0</v>
      </c>
      <c r="AX442">
        <v>0</v>
      </c>
      <c r="BB442" t="s">
        <v>63</v>
      </c>
      <c r="BC442" t="s">
        <v>4696</v>
      </c>
      <c r="BD442">
        <v>0</v>
      </c>
      <c r="BF442" t="s">
        <v>571</v>
      </c>
      <c r="BI442" t="s">
        <v>1604</v>
      </c>
    </row>
    <row r="443" spans="1:61" x14ac:dyDescent="0.35">
      <c r="A443" t="s">
        <v>1605</v>
      </c>
      <c r="B443">
        <v>10000</v>
      </c>
      <c r="C443">
        <v>10000</v>
      </c>
      <c r="D443" s="2">
        <v>45754</v>
      </c>
      <c r="E443" t="s">
        <v>59</v>
      </c>
      <c r="F443" t="s">
        <v>1602</v>
      </c>
      <c r="G443" t="s">
        <v>1603</v>
      </c>
      <c r="I443">
        <v>1</v>
      </c>
      <c r="J443" t="s">
        <v>183</v>
      </c>
      <c r="K443">
        <v>59</v>
      </c>
      <c r="L443" t="s">
        <v>6045</v>
      </c>
      <c r="M443" t="s">
        <v>73</v>
      </c>
      <c r="N443" t="s">
        <v>3811</v>
      </c>
      <c r="O443">
        <v>258</v>
      </c>
      <c r="R443" s="2">
        <v>45754</v>
      </c>
      <c r="T443">
        <v>4</v>
      </c>
      <c r="U443" s="3">
        <v>1032</v>
      </c>
      <c r="V443" t="s">
        <v>65</v>
      </c>
      <c r="W443">
        <v>112954310001</v>
      </c>
      <c r="X443">
        <v>0</v>
      </c>
      <c r="Y443" s="3">
        <v>1030</v>
      </c>
      <c r="Z443">
        <v>2</v>
      </c>
      <c r="AA443">
        <v>0</v>
      </c>
      <c r="AB443">
        <v>0</v>
      </c>
      <c r="AC443">
        <v>0</v>
      </c>
      <c r="AF443">
        <v>0</v>
      </c>
      <c r="AO443">
        <v>11295431</v>
      </c>
      <c r="AP443" t="s">
        <v>571</v>
      </c>
      <c r="AQ443" t="s">
        <v>14937</v>
      </c>
      <c r="AS443">
        <v>0</v>
      </c>
      <c r="AT443">
        <v>0</v>
      </c>
      <c r="AU443">
        <v>0</v>
      </c>
      <c r="AV443">
        <v>0</v>
      </c>
      <c r="AW443">
        <v>0</v>
      </c>
      <c r="AX443">
        <v>0</v>
      </c>
      <c r="BB443" t="s">
        <v>63</v>
      </c>
      <c r="BC443" t="s">
        <v>4697</v>
      </c>
      <c r="BD443">
        <v>0</v>
      </c>
      <c r="BF443" t="s">
        <v>571</v>
      </c>
      <c r="BI443" t="s">
        <v>1606</v>
      </c>
    </row>
    <row r="444" spans="1:61" x14ac:dyDescent="0.35">
      <c r="A444" t="s">
        <v>1607</v>
      </c>
      <c r="B444">
        <v>10000</v>
      </c>
      <c r="C444">
        <v>10000</v>
      </c>
      <c r="D444" s="2">
        <v>45754</v>
      </c>
      <c r="E444" t="s">
        <v>116</v>
      </c>
      <c r="F444" t="s">
        <v>1608</v>
      </c>
      <c r="G444" t="s">
        <v>1609</v>
      </c>
      <c r="I444">
        <v>1</v>
      </c>
      <c r="J444" t="s">
        <v>183</v>
      </c>
      <c r="K444">
        <v>22</v>
      </c>
      <c r="L444" t="s">
        <v>6063</v>
      </c>
      <c r="M444" t="s">
        <v>685</v>
      </c>
      <c r="N444" t="s">
        <v>3805</v>
      </c>
      <c r="O444" s="3">
        <v>2000</v>
      </c>
      <c r="R444" s="2">
        <v>45754</v>
      </c>
      <c r="T444">
        <v>2</v>
      </c>
      <c r="U444" s="3">
        <v>4000</v>
      </c>
      <c r="V444" t="s">
        <v>65</v>
      </c>
      <c r="W444">
        <v>4.4014408600400998E+17</v>
      </c>
      <c r="X444">
        <v>0</v>
      </c>
      <c r="Y444" s="3">
        <v>4000</v>
      </c>
      <c r="Z444">
        <v>0</v>
      </c>
      <c r="AA444">
        <v>0</v>
      </c>
      <c r="AB444">
        <v>0</v>
      </c>
      <c r="AC444">
        <v>0</v>
      </c>
      <c r="AF444">
        <v>0</v>
      </c>
      <c r="AO444">
        <v>44014408600401</v>
      </c>
      <c r="AP444" t="s">
        <v>217</v>
      </c>
      <c r="AQ444" t="s">
        <v>23595</v>
      </c>
      <c r="AS444">
        <v>0</v>
      </c>
      <c r="AT444">
        <v>0</v>
      </c>
      <c r="AU444">
        <v>0</v>
      </c>
      <c r="AV444">
        <v>0</v>
      </c>
      <c r="AW444">
        <v>0</v>
      </c>
      <c r="AX444">
        <v>0</v>
      </c>
      <c r="BB444" t="s">
        <v>63</v>
      </c>
      <c r="BC444" t="s">
        <v>4698</v>
      </c>
      <c r="BD444">
        <v>0</v>
      </c>
      <c r="BF444" t="s">
        <v>217</v>
      </c>
      <c r="BI444" t="s">
        <v>1610</v>
      </c>
    </row>
    <row r="445" spans="1:61" x14ac:dyDescent="0.35">
      <c r="A445" t="s">
        <v>1178</v>
      </c>
      <c r="B445">
        <v>10000</v>
      </c>
      <c r="C445">
        <v>20000</v>
      </c>
      <c r="D445" s="2">
        <v>45756</v>
      </c>
      <c r="E445" t="s">
        <v>59</v>
      </c>
      <c r="F445" s="4">
        <v>0.44040509259259258</v>
      </c>
      <c r="G445" t="s">
        <v>1179</v>
      </c>
      <c r="I445">
        <v>1</v>
      </c>
      <c r="J445" t="s">
        <v>183</v>
      </c>
      <c r="K445">
        <v>90</v>
      </c>
      <c r="L445" t="s">
        <v>6044</v>
      </c>
      <c r="M445" t="s">
        <v>1190</v>
      </c>
      <c r="N445" t="s">
        <v>3836</v>
      </c>
      <c r="O445" s="3">
        <v>17550</v>
      </c>
      <c r="R445" s="2">
        <v>45754</v>
      </c>
      <c r="T445">
        <v>2</v>
      </c>
      <c r="U445" s="3">
        <v>35100</v>
      </c>
      <c r="V445" t="s">
        <v>65</v>
      </c>
      <c r="W445" t="s">
        <v>1181</v>
      </c>
      <c r="X445">
        <v>0</v>
      </c>
      <c r="Y445" s="3">
        <v>35100</v>
      </c>
      <c r="Z445">
        <v>0</v>
      </c>
      <c r="AA445">
        <v>0</v>
      </c>
      <c r="AB445">
        <v>0</v>
      </c>
      <c r="AC445">
        <v>0</v>
      </c>
      <c r="AF445">
        <v>0</v>
      </c>
      <c r="AO445" t="s">
        <v>1182</v>
      </c>
      <c r="AP445" t="s">
        <v>275</v>
      </c>
      <c r="AQ445" t="s">
        <v>21306</v>
      </c>
      <c r="AS445">
        <v>0</v>
      </c>
      <c r="AT445">
        <v>0</v>
      </c>
      <c r="AU445">
        <v>0</v>
      </c>
      <c r="AV445">
        <v>0</v>
      </c>
      <c r="AW445">
        <v>0</v>
      </c>
      <c r="AX445">
        <v>0</v>
      </c>
      <c r="BB445" t="s">
        <v>63</v>
      </c>
      <c r="BC445" t="s">
        <v>4568</v>
      </c>
      <c r="BD445">
        <v>0</v>
      </c>
      <c r="BF445" t="s">
        <v>275</v>
      </c>
      <c r="BI445" t="s">
        <v>1183</v>
      </c>
    </row>
    <row r="446" spans="1:61" x14ac:dyDescent="0.35">
      <c r="A446" t="s">
        <v>1611</v>
      </c>
      <c r="B446">
        <v>10000</v>
      </c>
      <c r="C446">
        <v>10000</v>
      </c>
      <c r="D446" s="2">
        <v>45755</v>
      </c>
      <c r="E446" t="s">
        <v>59</v>
      </c>
      <c r="F446" t="s">
        <v>1612</v>
      </c>
      <c r="G446" t="s">
        <v>684</v>
      </c>
      <c r="I446">
        <v>1</v>
      </c>
      <c r="J446" t="s">
        <v>183</v>
      </c>
      <c r="K446">
        <v>22</v>
      </c>
      <c r="L446" t="s">
        <v>6063</v>
      </c>
      <c r="M446" t="s">
        <v>685</v>
      </c>
      <c r="N446" t="s">
        <v>3805</v>
      </c>
      <c r="O446" s="3">
        <v>1500</v>
      </c>
      <c r="R446" s="2">
        <v>45754</v>
      </c>
      <c r="T446">
        <v>2</v>
      </c>
      <c r="U446" s="3">
        <v>3000</v>
      </c>
      <c r="V446" t="s">
        <v>65</v>
      </c>
      <c r="W446" t="s">
        <v>1613</v>
      </c>
      <c r="X446">
        <v>0</v>
      </c>
      <c r="Y446" s="3">
        <v>3000</v>
      </c>
      <c r="Z446">
        <v>0</v>
      </c>
      <c r="AA446">
        <v>0</v>
      </c>
      <c r="AB446">
        <v>0</v>
      </c>
      <c r="AC446">
        <v>0</v>
      </c>
      <c r="AF446">
        <v>0</v>
      </c>
      <c r="AO446" t="s">
        <v>1614</v>
      </c>
      <c r="AP446" t="s">
        <v>1615</v>
      </c>
      <c r="AQ446" t="s">
        <v>14585</v>
      </c>
      <c r="AS446">
        <v>0</v>
      </c>
      <c r="AT446">
        <v>0</v>
      </c>
      <c r="AU446">
        <v>0</v>
      </c>
      <c r="AV446">
        <v>0</v>
      </c>
      <c r="AW446">
        <v>0</v>
      </c>
      <c r="AX446">
        <v>0</v>
      </c>
      <c r="BB446" t="s">
        <v>63</v>
      </c>
      <c r="BC446" t="s">
        <v>4699</v>
      </c>
      <c r="BD446">
        <v>0</v>
      </c>
      <c r="BF446" t="s">
        <v>1615</v>
      </c>
      <c r="BI446" t="s">
        <v>1616</v>
      </c>
    </row>
    <row r="447" spans="1:61" x14ac:dyDescent="0.35">
      <c r="A447" t="s">
        <v>1617</v>
      </c>
      <c r="B447">
        <v>10000</v>
      </c>
      <c r="C447">
        <v>10000</v>
      </c>
      <c r="D447" s="2">
        <v>45754</v>
      </c>
      <c r="E447" t="s">
        <v>59</v>
      </c>
      <c r="F447" s="4">
        <v>0.48880787037037038</v>
      </c>
      <c r="G447" t="s">
        <v>1383</v>
      </c>
      <c r="I447">
        <v>1</v>
      </c>
      <c r="J447" t="s">
        <v>183</v>
      </c>
      <c r="K447">
        <v>46</v>
      </c>
      <c r="L447" t="s">
        <v>6049</v>
      </c>
      <c r="M447" t="s">
        <v>231</v>
      </c>
      <c r="N447" t="s">
        <v>3809</v>
      </c>
      <c r="O447" s="3">
        <v>2000</v>
      </c>
      <c r="R447" s="2">
        <v>45754</v>
      </c>
      <c r="T447">
        <v>1</v>
      </c>
      <c r="U447" s="3">
        <v>2000</v>
      </c>
      <c r="V447" t="s">
        <v>65</v>
      </c>
      <c r="W447" t="s">
        <v>1618</v>
      </c>
      <c r="X447">
        <v>0</v>
      </c>
      <c r="Y447" s="3">
        <v>2000</v>
      </c>
      <c r="Z447">
        <v>0</v>
      </c>
      <c r="AA447">
        <v>0</v>
      </c>
      <c r="AB447">
        <v>0</v>
      </c>
      <c r="AC447">
        <v>0</v>
      </c>
      <c r="AF447">
        <v>0</v>
      </c>
      <c r="AO447" t="s">
        <v>1619</v>
      </c>
      <c r="AP447" t="s">
        <v>465</v>
      </c>
      <c r="AQ447" t="s">
        <v>15009</v>
      </c>
      <c r="AS447">
        <v>0</v>
      </c>
      <c r="AT447">
        <v>0</v>
      </c>
      <c r="AU447">
        <v>0</v>
      </c>
      <c r="AV447">
        <v>0</v>
      </c>
      <c r="AW447">
        <v>0</v>
      </c>
      <c r="AX447">
        <v>0</v>
      </c>
      <c r="BB447" t="s">
        <v>63</v>
      </c>
      <c r="BC447" t="s">
        <v>4700</v>
      </c>
      <c r="BD447">
        <v>0</v>
      </c>
      <c r="BF447" t="s">
        <v>465</v>
      </c>
      <c r="BI447" t="s">
        <v>1387</v>
      </c>
    </row>
    <row r="448" spans="1:61" x14ac:dyDescent="0.35">
      <c r="A448" t="s">
        <v>1620</v>
      </c>
      <c r="B448">
        <v>10000</v>
      </c>
      <c r="C448">
        <v>10000</v>
      </c>
      <c r="D448" s="2">
        <v>45754</v>
      </c>
      <c r="E448" t="s">
        <v>116</v>
      </c>
      <c r="F448" t="s">
        <v>861</v>
      </c>
      <c r="G448" t="s">
        <v>570</v>
      </c>
      <c r="I448">
        <v>1</v>
      </c>
      <c r="J448" t="s">
        <v>183</v>
      </c>
      <c r="K448">
        <v>59</v>
      </c>
      <c r="L448" t="s">
        <v>6045</v>
      </c>
      <c r="M448" t="s">
        <v>73</v>
      </c>
      <c r="N448" t="s">
        <v>3811</v>
      </c>
      <c r="O448">
        <v>258</v>
      </c>
      <c r="R448" s="2">
        <v>45754</v>
      </c>
      <c r="T448">
        <v>4</v>
      </c>
      <c r="U448" s="3">
        <v>1032</v>
      </c>
      <c r="V448" t="s">
        <v>65</v>
      </c>
      <c r="W448">
        <v>150087770001</v>
      </c>
      <c r="X448">
        <v>0</v>
      </c>
      <c r="Y448" s="3">
        <v>1030</v>
      </c>
      <c r="Z448">
        <v>2</v>
      </c>
      <c r="AA448">
        <v>0</v>
      </c>
      <c r="AB448">
        <v>0</v>
      </c>
      <c r="AC448">
        <v>0</v>
      </c>
      <c r="AF448">
        <v>0</v>
      </c>
      <c r="AO448">
        <v>15008777</v>
      </c>
      <c r="AP448" t="s">
        <v>571</v>
      </c>
      <c r="AQ448" t="s">
        <v>14937</v>
      </c>
      <c r="AS448">
        <v>0</v>
      </c>
      <c r="AT448">
        <v>0</v>
      </c>
      <c r="AU448">
        <v>0</v>
      </c>
      <c r="AV448">
        <v>0</v>
      </c>
      <c r="AW448">
        <v>0</v>
      </c>
      <c r="AX448">
        <v>0</v>
      </c>
      <c r="BB448" t="s">
        <v>63</v>
      </c>
      <c r="BC448" t="s">
        <v>4701</v>
      </c>
      <c r="BD448">
        <v>0</v>
      </c>
      <c r="BF448" t="s">
        <v>571</v>
      </c>
      <c r="BI448" t="s">
        <v>1621</v>
      </c>
    </row>
    <row r="449" spans="1:61" x14ac:dyDescent="0.35">
      <c r="A449" t="s">
        <v>1622</v>
      </c>
      <c r="B449">
        <v>10000</v>
      </c>
      <c r="C449">
        <v>10000</v>
      </c>
      <c r="D449" s="2">
        <v>45754</v>
      </c>
      <c r="E449" t="s">
        <v>116</v>
      </c>
      <c r="F449" t="s">
        <v>861</v>
      </c>
      <c r="G449" t="s">
        <v>570</v>
      </c>
      <c r="I449">
        <v>1</v>
      </c>
      <c r="J449" t="s">
        <v>183</v>
      </c>
      <c r="K449">
        <v>59</v>
      </c>
      <c r="L449" t="s">
        <v>6045</v>
      </c>
      <c r="M449" t="s">
        <v>73</v>
      </c>
      <c r="N449" t="s">
        <v>3811</v>
      </c>
      <c r="O449">
        <v>258</v>
      </c>
      <c r="R449" s="2">
        <v>45754</v>
      </c>
      <c r="T449">
        <v>4</v>
      </c>
      <c r="U449" s="3">
        <v>1032</v>
      </c>
      <c r="V449" t="s">
        <v>65</v>
      </c>
      <c r="W449">
        <v>150087770001</v>
      </c>
      <c r="X449">
        <v>0</v>
      </c>
      <c r="Y449" s="3">
        <v>1030</v>
      </c>
      <c r="Z449">
        <v>2</v>
      </c>
      <c r="AA449">
        <v>0</v>
      </c>
      <c r="AB449">
        <v>0</v>
      </c>
      <c r="AC449">
        <v>0</v>
      </c>
      <c r="AF449">
        <v>0</v>
      </c>
      <c r="AO449">
        <v>15008777</v>
      </c>
      <c r="AP449" t="s">
        <v>571</v>
      </c>
      <c r="AQ449" t="s">
        <v>14937</v>
      </c>
      <c r="AS449">
        <v>0</v>
      </c>
      <c r="AT449">
        <v>0</v>
      </c>
      <c r="AU449">
        <v>0</v>
      </c>
      <c r="AV449">
        <v>0</v>
      </c>
      <c r="AW449">
        <v>0</v>
      </c>
      <c r="AX449">
        <v>0</v>
      </c>
      <c r="BB449" t="s">
        <v>63</v>
      </c>
      <c r="BC449" t="s">
        <v>4702</v>
      </c>
      <c r="BD449">
        <v>0</v>
      </c>
      <c r="BF449" t="s">
        <v>571</v>
      </c>
      <c r="BI449" t="s">
        <v>1623</v>
      </c>
    </row>
    <row r="450" spans="1:61" x14ac:dyDescent="0.35">
      <c r="A450" t="s">
        <v>1624</v>
      </c>
      <c r="B450">
        <v>10000</v>
      </c>
      <c r="C450">
        <v>10000</v>
      </c>
      <c r="D450" s="2">
        <v>45755</v>
      </c>
      <c r="E450" t="s">
        <v>59</v>
      </c>
      <c r="F450" t="s">
        <v>1625</v>
      </c>
      <c r="G450" t="s">
        <v>1626</v>
      </c>
      <c r="I450">
        <v>1</v>
      </c>
      <c r="J450" t="s">
        <v>183</v>
      </c>
      <c r="K450">
        <v>61</v>
      </c>
      <c r="L450" t="s">
        <v>6046</v>
      </c>
      <c r="M450" t="s">
        <v>209</v>
      </c>
      <c r="N450" t="s">
        <v>3802</v>
      </c>
      <c r="O450">
        <v>68</v>
      </c>
      <c r="R450" s="2">
        <v>45754</v>
      </c>
      <c r="T450">
        <v>1</v>
      </c>
      <c r="U450">
        <v>68</v>
      </c>
      <c r="V450" t="s">
        <v>65</v>
      </c>
      <c r="W450" t="s">
        <v>1627</v>
      </c>
      <c r="X450">
        <v>0</v>
      </c>
      <c r="Y450">
        <v>68</v>
      </c>
      <c r="Z450">
        <v>0</v>
      </c>
      <c r="AA450">
        <v>0</v>
      </c>
      <c r="AB450">
        <v>0</v>
      </c>
      <c r="AC450">
        <v>0</v>
      </c>
      <c r="AF450">
        <v>0</v>
      </c>
      <c r="AO450" t="s">
        <v>1628</v>
      </c>
      <c r="AP450" t="s">
        <v>1629</v>
      </c>
      <c r="AQ450" t="s">
        <v>21614</v>
      </c>
      <c r="AS450">
        <v>0</v>
      </c>
      <c r="AT450">
        <v>0</v>
      </c>
      <c r="AU450">
        <v>0</v>
      </c>
      <c r="AV450">
        <v>0</v>
      </c>
      <c r="AW450">
        <v>0</v>
      </c>
      <c r="AX450">
        <v>0</v>
      </c>
      <c r="BB450" t="s">
        <v>63</v>
      </c>
      <c r="BC450" t="s">
        <v>4703</v>
      </c>
      <c r="BD450">
        <v>0</v>
      </c>
      <c r="BF450" t="s">
        <v>1629</v>
      </c>
      <c r="BI450" t="s">
        <v>1630</v>
      </c>
    </row>
    <row r="451" spans="1:61" x14ac:dyDescent="0.35">
      <c r="A451" t="s">
        <v>1631</v>
      </c>
      <c r="B451">
        <v>10000</v>
      </c>
      <c r="C451">
        <v>10000</v>
      </c>
      <c r="D451" s="2">
        <v>45754</v>
      </c>
      <c r="E451" t="s">
        <v>116</v>
      </c>
      <c r="F451" t="s">
        <v>1162</v>
      </c>
      <c r="G451" t="s">
        <v>858</v>
      </c>
      <c r="I451">
        <v>1</v>
      </c>
      <c r="J451" t="s">
        <v>183</v>
      </c>
      <c r="K451">
        <v>94</v>
      </c>
      <c r="L451" t="s">
        <v>6050</v>
      </c>
      <c r="M451" t="s">
        <v>81</v>
      </c>
      <c r="N451" t="s">
        <v>3825</v>
      </c>
      <c r="O451">
        <v>167</v>
      </c>
      <c r="R451" s="2">
        <v>45754</v>
      </c>
      <c r="T451">
        <v>6</v>
      </c>
      <c r="U451" s="3">
        <v>1002</v>
      </c>
      <c r="V451" t="s">
        <v>65</v>
      </c>
      <c r="W451" t="s">
        <v>1164</v>
      </c>
      <c r="X451">
        <v>0</v>
      </c>
      <c r="Y451" s="3">
        <v>1000</v>
      </c>
      <c r="Z451">
        <v>2</v>
      </c>
      <c r="AA451">
        <v>0</v>
      </c>
      <c r="AB451">
        <v>0</v>
      </c>
      <c r="AC451">
        <v>0</v>
      </c>
      <c r="AF451">
        <v>0</v>
      </c>
      <c r="AO451" t="s">
        <v>1165</v>
      </c>
      <c r="AP451" t="s">
        <v>244</v>
      </c>
      <c r="AQ451" t="s">
        <v>25892</v>
      </c>
      <c r="AS451">
        <v>0</v>
      </c>
      <c r="AT451">
        <v>0</v>
      </c>
      <c r="AU451">
        <v>0</v>
      </c>
      <c r="AV451">
        <v>0</v>
      </c>
      <c r="AW451">
        <v>0</v>
      </c>
      <c r="AX451">
        <v>0</v>
      </c>
      <c r="BB451" t="s">
        <v>63</v>
      </c>
      <c r="BC451" t="s">
        <v>4704</v>
      </c>
      <c r="BD451">
        <v>0</v>
      </c>
      <c r="BF451" t="s">
        <v>244</v>
      </c>
      <c r="BI451" t="s">
        <v>246</v>
      </c>
    </row>
    <row r="452" spans="1:61" x14ac:dyDescent="0.35">
      <c r="A452" t="s">
        <v>1632</v>
      </c>
      <c r="B452">
        <v>10000</v>
      </c>
      <c r="C452">
        <v>10000</v>
      </c>
      <c r="D452" s="2">
        <v>45755</v>
      </c>
      <c r="E452" t="s">
        <v>59</v>
      </c>
      <c r="F452" t="s">
        <v>1612</v>
      </c>
      <c r="G452" t="s">
        <v>1633</v>
      </c>
      <c r="I452">
        <v>1</v>
      </c>
      <c r="J452" t="s">
        <v>183</v>
      </c>
      <c r="K452">
        <v>22</v>
      </c>
      <c r="L452" t="s">
        <v>6063</v>
      </c>
      <c r="M452" t="s">
        <v>685</v>
      </c>
      <c r="N452" t="s">
        <v>3805</v>
      </c>
      <c r="O452" s="3">
        <v>1000</v>
      </c>
      <c r="R452" s="2">
        <v>45754</v>
      </c>
      <c r="T452">
        <v>2</v>
      </c>
      <c r="U452" s="3">
        <v>2000</v>
      </c>
      <c r="V452" t="s">
        <v>65</v>
      </c>
      <c r="W452">
        <v>701684130001</v>
      </c>
      <c r="X452">
        <v>0</v>
      </c>
      <c r="Y452" s="3">
        <v>2000</v>
      </c>
      <c r="Z452">
        <v>0</v>
      </c>
      <c r="AA452">
        <v>0</v>
      </c>
      <c r="AB452">
        <v>0</v>
      </c>
      <c r="AC452">
        <v>0</v>
      </c>
      <c r="AF452">
        <v>0</v>
      </c>
      <c r="AO452">
        <v>70168413</v>
      </c>
      <c r="AP452" t="s">
        <v>210</v>
      </c>
      <c r="AQ452" t="s">
        <v>19718</v>
      </c>
      <c r="AS452">
        <v>0</v>
      </c>
      <c r="AT452">
        <v>0</v>
      </c>
      <c r="AU452">
        <v>0</v>
      </c>
      <c r="AV452">
        <v>0</v>
      </c>
      <c r="AW452">
        <v>0</v>
      </c>
      <c r="AX452">
        <v>0</v>
      </c>
      <c r="BB452" t="s">
        <v>63</v>
      </c>
      <c r="BC452" t="s">
        <v>4705</v>
      </c>
      <c r="BD452">
        <v>0</v>
      </c>
      <c r="BF452" t="s">
        <v>210</v>
      </c>
      <c r="BI452" t="s">
        <v>1634</v>
      </c>
    </row>
    <row r="453" spans="1:61" x14ac:dyDescent="0.35">
      <c r="A453" t="s">
        <v>1635</v>
      </c>
      <c r="B453">
        <v>10000</v>
      </c>
      <c r="C453">
        <v>10000</v>
      </c>
      <c r="D453" s="2">
        <v>45754</v>
      </c>
      <c r="E453" t="s">
        <v>59</v>
      </c>
      <c r="F453" t="s">
        <v>1636</v>
      </c>
      <c r="G453" t="s">
        <v>1383</v>
      </c>
      <c r="I453">
        <v>1</v>
      </c>
      <c r="J453" t="s">
        <v>183</v>
      </c>
      <c r="K453">
        <v>46</v>
      </c>
      <c r="L453" t="s">
        <v>6049</v>
      </c>
      <c r="M453" t="s">
        <v>231</v>
      </c>
      <c r="N453" t="s">
        <v>3809</v>
      </c>
      <c r="O453" s="3">
        <v>1000</v>
      </c>
      <c r="R453" s="2">
        <v>45754</v>
      </c>
      <c r="T453">
        <v>1</v>
      </c>
      <c r="U453" s="3">
        <v>1000</v>
      </c>
      <c r="V453" t="s">
        <v>65</v>
      </c>
      <c r="W453" t="s">
        <v>1637</v>
      </c>
      <c r="X453">
        <v>0</v>
      </c>
      <c r="Y453" s="3">
        <v>1000</v>
      </c>
      <c r="Z453">
        <v>0</v>
      </c>
      <c r="AA453">
        <v>0</v>
      </c>
      <c r="AB453">
        <v>0</v>
      </c>
      <c r="AC453">
        <v>0</v>
      </c>
      <c r="AF453">
        <v>0</v>
      </c>
      <c r="AO453" t="s">
        <v>1638</v>
      </c>
      <c r="AP453" t="s">
        <v>465</v>
      </c>
      <c r="AQ453" t="s">
        <v>15009</v>
      </c>
      <c r="AS453">
        <v>0</v>
      </c>
      <c r="AT453">
        <v>0</v>
      </c>
      <c r="AU453">
        <v>0</v>
      </c>
      <c r="AV453">
        <v>0</v>
      </c>
      <c r="AW453">
        <v>0</v>
      </c>
      <c r="AX453">
        <v>0</v>
      </c>
      <c r="BB453" t="s">
        <v>63</v>
      </c>
      <c r="BC453" t="s">
        <v>4706</v>
      </c>
      <c r="BD453">
        <v>0</v>
      </c>
      <c r="BF453" t="s">
        <v>465</v>
      </c>
      <c r="BI453" t="s">
        <v>706</v>
      </c>
    </row>
    <row r="454" spans="1:61" x14ac:dyDescent="0.35">
      <c r="A454" t="s">
        <v>1639</v>
      </c>
      <c r="B454">
        <v>10000</v>
      </c>
      <c r="C454">
        <v>10000</v>
      </c>
      <c r="D454" s="2">
        <v>45755</v>
      </c>
      <c r="E454" t="s">
        <v>59</v>
      </c>
      <c r="F454" s="4">
        <v>0.46329861111111109</v>
      </c>
      <c r="G454" t="s">
        <v>1383</v>
      </c>
      <c r="I454">
        <v>1</v>
      </c>
      <c r="J454" t="s">
        <v>183</v>
      </c>
      <c r="K454">
        <v>46</v>
      </c>
      <c r="L454" t="s">
        <v>6049</v>
      </c>
      <c r="M454" t="s">
        <v>231</v>
      </c>
      <c r="N454" t="s">
        <v>3809</v>
      </c>
      <c r="O454" s="3">
        <v>5000</v>
      </c>
      <c r="R454" s="2">
        <v>45754</v>
      </c>
      <c r="T454">
        <v>1</v>
      </c>
      <c r="U454" s="3">
        <v>5000</v>
      </c>
      <c r="V454" t="s">
        <v>65</v>
      </c>
      <c r="W454" t="s">
        <v>1640</v>
      </c>
      <c r="X454">
        <v>0</v>
      </c>
      <c r="Y454" s="3">
        <v>5000</v>
      </c>
      <c r="Z454">
        <v>0</v>
      </c>
      <c r="AA454">
        <v>0</v>
      </c>
      <c r="AB454">
        <v>0</v>
      </c>
      <c r="AC454">
        <v>0</v>
      </c>
      <c r="AF454">
        <v>0</v>
      </c>
      <c r="AO454" t="s">
        <v>1641</v>
      </c>
      <c r="AP454" t="s">
        <v>465</v>
      </c>
      <c r="AQ454" t="s">
        <v>15009</v>
      </c>
      <c r="AS454">
        <v>0</v>
      </c>
      <c r="AT454">
        <v>0</v>
      </c>
      <c r="AU454">
        <v>0</v>
      </c>
      <c r="AV454">
        <v>0</v>
      </c>
      <c r="AW454">
        <v>0</v>
      </c>
      <c r="AX454">
        <v>0</v>
      </c>
      <c r="BB454" t="s">
        <v>63</v>
      </c>
      <c r="BC454" t="s">
        <v>4707</v>
      </c>
      <c r="BD454">
        <v>0</v>
      </c>
      <c r="BF454" t="s">
        <v>465</v>
      </c>
      <c r="BI454" t="s">
        <v>706</v>
      </c>
    </row>
    <row r="455" spans="1:61" x14ac:dyDescent="0.35">
      <c r="A455" t="s">
        <v>1642</v>
      </c>
      <c r="B455">
        <v>10000</v>
      </c>
      <c r="C455">
        <v>10000</v>
      </c>
      <c r="D455" s="2">
        <v>45754</v>
      </c>
      <c r="E455" t="s">
        <v>116</v>
      </c>
      <c r="F455" t="s">
        <v>1643</v>
      </c>
      <c r="G455" t="s">
        <v>1603</v>
      </c>
      <c r="I455">
        <v>1</v>
      </c>
      <c r="J455" t="s">
        <v>183</v>
      </c>
      <c r="K455">
        <v>59</v>
      </c>
      <c r="L455" t="s">
        <v>6045</v>
      </c>
      <c r="M455" t="s">
        <v>73</v>
      </c>
      <c r="N455" t="s">
        <v>3811</v>
      </c>
      <c r="O455">
        <v>258</v>
      </c>
      <c r="R455" s="2">
        <v>45754</v>
      </c>
      <c r="T455">
        <v>4</v>
      </c>
      <c r="U455" s="3">
        <v>1032</v>
      </c>
      <c r="V455" t="s">
        <v>65</v>
      </c>
      <c r="W455">
        <v>150164050001</v>
      </c>
      <c r="X455">
        <v>0</v>
      </c>
      <c r="Y455" s="3">
        <v>1030</v>
      </c>
      <c r="Z455">
        <v>2</v>
      </c>
      <c r="AA455">
        <v>0</v>
      </c>
      <c r="AB455">
        <v>0</v>
      </c>
      <c r="AC455">
        <v>0</v>
      </c>
      <c r="AF455">
        <v>0</v>
      </c>
      <c r="AO455">
        <v>15016405</v>
      </c>
      <c r="AP455" t="s">
        <v>1644</v>
      </c>
      <c r="AQ455" t="s">
        <v>14946</v>
      </c>
      <c r="AS455">
        <v>0</v>
      </c>
      <c r="AT455">
        <v>0</v>
      </c>
      <c r="AU455">
        <v>0</v>
      </c>
      <c r="AV455">
        <v>0</v>
      </c>
      <c r="AW455">
        <v>0</v>
      </c>
      <c r="AX455">
        <v>0</v>
      </c>
      <c r="BB455" t="s">
        <v>63</v>
      </c>
      <c r="BC455" t="s">
        <v>4708</v>
      </c>
      <c r="BD455">
        <v>0</v>
      </c>
      <c r="BF455" t="s">
        <v>1644</v>
      </c>
      <c r="BI455" t="s">
        <v>1645</v>
      </c>
    </row>
    <row r="456" spans="1:61" x14ac:dyDescent="0.35">
      <c r="A456" t="s">
        <v>486</v>
      </c>
      <c r="B456">
        <v>10000</v>
      </c>
      <c r="C456">
        <v>30000</v>
      </c>
      <c r="D456" s="2">
        <v>45754</v>
      </c>
      <c r="E456" t="s">
        <v>59</v>
      </c>
      <c r="F456" t="s">
        <v>487</v>
      </c>
      <c r="G456">
        <v>10656256096</v>
      </c>
      <c r="I456">
        <v>3</v>
      </c>
      <c r="J456" t="s">
        <v>183</v>
      </c>
      <c r="K456">
        <v>85</v>
      </c>
      <c r="L456" t="s">
        <v>6060</v>
      </c>
      <c r="M456" t="s">
        <v>940</v>
      </c>
      <c r="N456" t="s">
        <v>3864</v>
      </c>
      <c r="O456" s="3">
        <v>10000</v>
      </c>
      <c r="R456" s="2">
        <v>45754</v>
      </c>
      <c r="T456">
        <v>11</v>
      </c>
      <c r="U456" s="3">
        <v>110000</v>
      </c>
      <c r="V456" t="s">
        <v>65</v>
      </c>
      <c r="W456" t="s">
        <v>488</v>
      </c>
      <c r="X456">
        <v>0</v>
      </c>
      <c r="Y456" s="3">
        <v>100000</v>
      </c>
      <c r="Z456" s="3">
        <v>10000</v>
      </c>
      <c r="AA456">
        <v>0</v>
      </c>
      <c r="AB456">
        <v>0</v>
      </c>
      <c r="AC456">
        <v>0</v>
      </c>
      <c r="AF456">
        <v>0</v>
      </c>
      <c r="AO456" t="s">
        <v>489</v>
      </c>
      <c r="AP456" t="s">
        <v>108</v>
      </c>
      <c r="AQ456" t="s">
        <v>13404</v>
      </c>
      <c r="AS456">
        <v>0</v>
      </c>
      <c r="AT456">
        <v>0</v>
      </c>
      <c r="AU456">
        <v>0</v>
      </c>
      <c r="AV456">
        <v>0</v>
      </c>
      <c r="AW456">
        <v>0</v>
      </c>
      <c r="AX456">
        <v>0</v>
      </c>
      <c r="BB456" t="s">
        <v>63</v>
      </c>
      <c r="BC456" t="s">
        <v>4470</v>
      </c>
      <c r="BD456">
        <v>0</v>
      </c>
      <c r="BF456" t="s">
        <v>108</v>
      </c>
      <c r="BI456" t="s">
        <v>490</v>
      </c>
    </row>
    <row r="457" spans="1:61" x14ac:dyDescent="0.35">
      <c r="A457" t="s">
        <v>491</v>
      </c>
      <c r="B457">
        <v>10000</v>
      </c>
      <c r="C457">
        <v>30000</v>
      </c>
      <c r="D457" s="2">
        <v>45754</v>
      </c>
      <c r="E457" t="s">
        <v>59</v>
      </c>
      <c r="F457" t="s">
        <v>492</v>
      </c>
      <c r="G457">
        <v>10620258039</v>
      </c>
      <c r="I457">
        <v>3</v>
      </c>
      <c r="J457" t="s">
        <v>183</v>
      </c>
      <c r="K457">
        <v>85</v>
      </c>
      <c r="L457" t="s">
        <v>6060</v>
      </c>
      <c r="M457" t="s">
        <v>940</v>
      </c>
      <c r="N457" t="s">
        <v>3864</v>
      </c>
      <c r="O457" s="3">
        <v>20000</v>
      </c>
      <c r="R457" s="2">
        <v>45754</v>
      </c>
      <c r="T457">
        <v>11</v>
      </c>
      <c r="U457" s="3">
        <v>220000</v>
      </c>
      <c r="V457" t="s">
        <v>65</v>
      </c>
      <c r="W457" t="s">
        <v>494</v>
      </c>
      <c r="X457">
        <v>0</v>
      </c>
      <c r="Y457" s="3">
        <v>200000</v>
      </c>
      <c r="Z457" s="3">
        <v>20000</v>
      </c>
      <c r="AA457">
        <v>0</v>
      </c>
      <c r="AB457">
        <v>0</v>
      </c>
      <c r="AC457">
        <v>0</v>
      </c>
      <c r="AF457">
        <v>0</v>
      </c>
      <c r="AO457" t="s">
        <v>495</v>
      </c>
      <c r="AP457" t="s">
        <v>108</v>
      </c>
      <c r="AQ457" t="s">
        <v>13404</v>
      </c>
      <c r="AS457">
        <v>0</v>
      </c>
      <c r="AT457">
        <v>0</v>
      </c>
      <c r="AU457">
        <v>0</v>
      </c>
      <c r="AV457">
        <v>0</v>
      </c>
      <c r="AW457">
        <v>0</v>
      </c>
      <c r="AX457">
        <v>0</v>
      </c>
      <c r="BB457" t="s">
        <v>63</v>
      </c>
      <c r="BC457" t="s">
        <v>4471</v>
      </c>
      <c r="BD457">
        <v>0</v>
      </c>
      <c r="BF457" t="s">
        <v>108</v>
      </c>
      <c r="BI457" t="s">
        <v>496</v>
      </c>
    </row>
    <row r="458" spans="1:61" x14ac:dyDescent="0.35">
      <c r="A458" t="s">
        <v>1422</v>
      </c>
      <c r="B458">
        <v>10000</v>
      </c>
      <c r="C458">
        <v>20000</v>
      </c>
      <c r="D458" s="2">
        <v>45755</v>
      </c>
      <c r="E458" t="s">
        <v>59</v>
      </c>
      <c r="F458" t="s">
        <v>1423</v>
      </c>
      <c r="G458" t="s">
        <v>1424</v>
      </c>
      <c r="I458">
        <v>1</v>
      </c>
      <c r="J458" t="s">
        <v>183</v>
      </c>
      <c r="K458">
        <v>90</v>
      </c>
      <c r="L458" t="s">
        <v>6044</v>
      </c>
      <c r="M458" t="s">
        <v>1190</v>
      </c>
      <c r="N458" t="s">
        <v>3836</v>
      </c>
      <c r="O458" s="3">
        <v>12150</v>
      </c>
      <c r="R458" s="2">
        <v>45754</v>
      </c>
      <c r="T458">
        <v>2</v>
      </c>
      <c r="U458" s="3">
        <v>24300</v>
      </c>
      <c r="V458" t="s">
        <v>65</v>
      </c>
      <c r="W458" t="s">
        <v>1181</v>
      </c>
      <c r="X458">
        <v>0</v>
      </c>
      <c r="Y458" s="3">
        <v>24300</v>
      </c>
      <c r="Z458">
        <v>0</v>
      </c>
      <c r="AA458">
        <v>0</v>
      </c>
      <c r="AB458">
        <v>0</v>
      </c>
      <c r="AC458">
        <v>0</v>
      </c>
      <c r="AF458">
        <v>0</v>
      </c>
      <c r="AO458" t="s">
        <v>1182</v>
      </c>
      <c r="AP458" t="s">
        <v>170</v>
      </c>
      <c r="AQ458" t="s">
        <v>21526</v>
      </c>
      <c r="AS458">
        <v>0</v>
      </c>
      <c r="AT458">
        <v>0</v>
      </c>
      <c r="AU458">
        <v>0</v>
      </c>
      <c r="AV458">
        <v>0</v>
      </c>
      <c r="AW458">
        <v>0</v>
      </c>
      <c r="AX458">
        <v>0</v>
      </c>
      <c r="BB458" t="s">
        <v>63</v>
      </c>
      <c r="BC458" t="s">
        <v>4613</v>
      </c>
      <c r="BD458">
        <v>0</v>
      </c>
      <c r="BF458" t="s">
        <v>170</v>
      </c>
      <c r="BI458" t="s">
        <v>1425</v>
      </c>
    </row>
    <row r="459" spans="1:61" x14ac:dyDescent="0.35">
      <c r="A459" t="s">
        <v>1648</v>
      </c>
      <c r="B459">
        <v>10000</v>
      </c>
      <c r="C459">
        <v>10000</v>
      </c>
      <c r="D459" s="2">
        <v>45755</v>
      </c>
      <c r="E459" t="s">
        <v>59</v>
      </c>
      <c r="F459" t="s">
        <v>1649</v>
      </c>
      <c r="G459" t="s">
        <v>1650</v>
      </c>
      <c r="I459">
        <v>1</v>
      </c>
      <c r="J459" t="s">
        <v>183</v>
      </c>
      <c r="K459">
        <v>29</v>
      </c>
      <c r="L459" t="s">
        <v>6061</v>
      </c>
      <c r="M459" t="s">
        <v>648</v>
      </c>
      <c r="N459" t="s">
        <v>3810</v>
      </c>
      <c r="O459" s="3">
        <v>24000</v>
      </c>
      <c r="R459" s="2">
        <v>45754</v>
      </c>
      <c r="T459">
        <v>2</v>
      </c>
      <c r="U459" s="3">
        <v>48000</v>
      </c>
      <c r="V459" t="s">
        <v>65</v>
      </c>
      <c r="W459" t="s">
        <v>649</v>
      </c>
      <c r="X459">
        <v>0</v>
      </c>
      <c r="Y459" s="3">
        <v>48000</v>
      </c>
      <c r="Z459">
        <v>0</v>
      </c>
      <c r="AA459">
        <v>0</v>
      </c>
      <c r="AB459">
        <v>0</v>
      </c>
      <c r="AC459">
        <v>0</v>
      </c>
      <c r="AF459">
        <v>0</v>
      </c>
      <c r="AO459" t="s">
        <v>650</v>
      </c>
      <c r="AP459" t="s">
        <v>275</v>
      </c>
      <c r="AQ459" t="s">
        <v>21306</v>
      </c>
      <c r="AS459">
        <v>0</v>
      </c>
      <c r="AT459">
        <v>0</v>
      </c>
      <c r="AU459">
        <v>0</v>
      </c>
      <c r="AV459">
        <v>0</v>
      </c>
      <c r="AW459">
        <v>0</v>
      </c>
      <c r="AX459">
        <v>0</v>
      </c>
      <c r="BB459" t="s">
        <v>63</v>
      </c>
      <c r="BC459" t="s">
        <v>4709</v>
      </c>
      <c r="BD459">
        <v>0</v>
      </c>
      <c r="BF459" t="s">
        <v>275</v>
      </c>
      <c r="BI459" t="s">
        <v>1651</v>
      </c>
    </row>
    <row r="460" spans="1:61" x14ac:dyDescent="0.35">
      <c r="A460" t="s">
        <v>1426</v>
      </c>
      <c r="B460">
        <v>10000</v>
      </c>
      <c r="C460">
        <v>20000</v>
      </c>
      <c r="D460" s="2">
        <v>45755</v>
      </c>
      <c r="E460" t="s">
        <v>59</v>
      </c>
      <c r="F460" t="s">
        <v>1427</v>
      </c>
      <c r="G460" t="s">
        <v>1428</v>
      </c>
      <c r="I460">
        <v>2</v>
      </c>
      <c r="J460" t="s">
        <v>183</v>
      </c>
      <c r="K460">
        <v>63</v>
      </c>
      <c r="L460" t="s">
        <v>6051</v>
      </c>
      <c r="M460" t="s">
        <v>136</v>
      </c>
      <c r="N460" t="s">
        <v>3850</v>
      </c>
      <c r="O460" s="3">
        <v>7500</v>
      </c>
      <c r="R460" s="2">
        <v>45754</v>
      </c>
      <c r="T460">
        <v>16</v>
      </c>
      <c r="U460" s="3">
        <v>120000</v>
      </c>
      <c r="V460" t="s">
        <v>65</v>
      </c>
      <c r="W460" t="s">
        <v>1353</v>
      </c>
      <c r="X460">
        <v>0</v>
      </c>
      <c r="Y460" s="3">
        <v>120000</v>
      </c>
      <c r="Z460">
        <v>0</v>
      </c>
      <c r="AA460">
        <v>0</v>
      </c>
      <c r="AB460">
        <v>0</v>
      </c>
      <c r="AC460">
        <v>0</v>
      </c>
      <c r="AF460">
        <v>0</v>
      </c>
      <c r="AO460" t="s">
        <v>1354</v>
      </c>
      <c r="AP460" t="s">
        <v>275</v>
      </c>
      <c r="AQ460" t="s">
        <v>21306</v>
      </c>
      <c r="AS460">
        <v>0</v>
      </c>
      <c r="AT460">
        <v>0</v>
      </c>
      <c r="AU460">
        <v>0</v>
      </c>
      <c r="AV460">
        <v>0</v>
      </c>
      <c r="AW460">
        <v>0</v>
      </c>
      <c r="AX460">
        <v>0</v>
      </c>
      <c r="BB460" t="s">
        <v>63</v>
      </c>
      <c r="BC460" t="s">
        <v>4614</v>
      </c>
      <c r="BD460">
        <v>0</v>
      </c>
      <c r="BF460" t="s">
        <v>275</v>
      </c>
      <c r="BI460" t="s">
        <v>1430</v>
      </c>
    </row>
    <row r="461" spans="1:61" x14ac:dyDescent="0.35">
      <c r="A461" t="s">
        <v>1431</v>
      </c>
      <c r="B461">
        <v>10000</v>
      </c>
      <c r="C461">
        <v>20000</v>
      </c>
      <c r="D461" s="2">
        <v>45755</v>
      </c>
      <c r="E461" t="s">
        <v>59</v>
      </c>
      <c r="F461" t="s">
        <v>1427</v>
      </c>
      <c r="G461" t="s">
        <v>1428</v>
      </c>
      <c r="I461">
        <v>2</v>
      </c>
      <c r="J461" t="s">
        <v>183</v>
      </c>
      <c r="K461">
        <v>63</v>
      </c>
      <c r="L461" t="s">
        <v>6051</v>
      </c>
      <c r="M461" t="s">
        <v>136</v>
      </c>
      <c r="N461" t="s">
        <v>3850</v>
      </c>
      <c r="O461" s="3">
        <v>7500</v>
      </c>
      <c r="R461" s="2">
        <v>45754</v>
      </c>
      <c r="T461">
        <v>16</v>
      </c>
      <c r="U461" s="3">
        <v>120000</v>
      </c>
      <c r="V461" t="s">
        <v>65</v>
      </c>
      <c r="W461" t="s">
        <v>1353</v>
      </c>
      <c r="X461">
        <v>0</v>
      </c>
      <c r="Y461" s="3">
        <v>120000</v>
      </c>
      <c r="Z461">
        <v>0</v>
      </c>
      <c r="AA461">
        <v>0</v>
      </c>
      <c r="AB461">
        <v>0</v>
      </c>
      <c r="AC461">
        <v>0</v>
      </c>
      <c r="AF461">
        <v>0</v>
      </c>
      <c r="AO461" t="s">
        <v>1354</v>
      </c>
      <c r="AP461" t="s">
        <v>275</v>
      </c>
      <c r="AQ461" t="s">
        <v>21306</v>
      </c>
      <c r="AS461">
        <v>0</v>
      </c>
      <c r="AT461">
        <v>0</v>
      </c>
      <c r="AU461">
        <v>0</v>
      </c>
      <c r="AV461">
        <v>0</v>
      </c>
      <c r="AW461">
        <v>0</v>
      </c>
      <c r="AX461">
        <v>0</v>
      </c>
      <c r="BB461" t="s">
        <v>63</v>
      </c>
      <c r="BC461" t="s">
        <v>4615</v>
      </c>
      <c r="BD461">
        <v>0</v>
      </c>
      <c r="BF461" t="s">
        <v>275</v>
      </c>
      <c r="BI461" t="s">
        <v>1432</v>
      </c>
    </row>
    <row r="462" spans="1:61" x14ac:dyDescent="0.35">
      <c r="A462" t="s">
        <v>1433</v>
      </c>
      <c r="B462">
        <v>10000</v>
      </c>
      <c r="C462">
        <v>20000</v>
      </c>
      <c r="D462" s="2">
        <v>45755</v>
      </c>
      <c r="E462" t="s">
        <v>59</v>
      </c>
      <c r="F462" t="s">
        <v>1427</v>
      </c>
      <c r="G462" t="s">
        <v>1428</v>
      </c>
      <c r="I462">
        <v>2</v>
      </c>
      <c r="J462" t="s">
        <v>183</v>
      </c>
      <c r="K462">
        <v>63</v>
      </c>
      <c r="L462" t="s">
        <v>6051</v>
      </c>
      <c r="M462" t="s">
        <v>136</v>
      </c>
      <c r="N462" t="s">
        <v>3850</v>
      </c>
      <c r="O462" s="3">
        <v>7500</v>
      </c>
      <c r="R462" s="2">
        <v>45754</v>
      </c>
      <c r="T462">
        <v>16</v>
      </c>
      <c r="U462" s="3">
        <v>120000</v>
      </c>
      <c r="V462" t="s">
        <v>65</v>
      </c>
      <c r="W462" t="s">
        <v>1353</v>
      </c>
      <c r="X462">
        <v>0</v>
      </c>
      <c r="Y462" s="3">
        <v>120000</v>
      </c>
      <c r="Z462">
        <v>0</v>
      </c>
      <c r="AA462">
        <v>0</v>
      </c>
      <c r="AB462">
        <v>0</v>
      </c>
      <c r="AC462">
        <v>0</v>
      </c>
      <c r="AF462">
        <v>0</v>
      </c>
      <c r="AO462" t="s">
        <v>1354</v>
      </c>
      <c r="AP462" t="s">
        <v>275</v>
      </c>
      <c r="AQ462" t="s">
        <v>21306</v>
      </c>
      <c r="AS462">
        <v>0</v>
      </c>
      <c r="AT462">
        <v>0</v>
      </c>
      <c r="AU462">
        <v>0</v>
      </c>
      <c r="AV462">
        <v>0</v>
      </c>
      <c r="AW462">
        <v>0</v>
      </c>
      <c r="AX462">
        <v>0</v>
      </c>
      <c r="BB462" t="s">
        <v>63</v>
      </c>
      <c r="BC462" t="s">
        <v>4616</v>
      </c>
      <c r="BD462">
        <v>0</v>
      </c>
      <c r="BF462" t="s">
        <v>275</v>
      </c>
      <c r="BI462" t="s">
        <v>1434</v>
      </c>
    </row>
    <row r="463" spans="1:61" x14ac:dyDescent="0.35">
      <c r="A463" t="s">
        <v>1652</v>
      </c>
      <c r="B463">
        <v>10000</v>
      </c>
      <c r="C463">
        <v>10000</v>
      </c>
      <c r="D463" s="2">
        <v>45756</v>
      </c>
      <c r="E463" t="s">
        <v>59</v>
      </c>
      <c r="F463" s="4">
        <v>0.44651620370370371</v>
      </c>
      <c r="G463" t="s">
        <v>1428</v>
      </c>
      <c r="I463">
        <v>1</v>
      </c>
      <c r="J463" t="s">
        <v>183</v>
      </c>
      <c r="K463">
        <v>78</v>
      </c>
      <c r="L463" t="s">
        <v>6047</v>
      </c>
      <c r="M463" t="s">
        <v>216</v>
      </c>
      <c r="N463" t="s">
        <v>3803</v>
      </c>
      <c r="O463" s="3">
        <v>2750</v>
      </c>
      <c r="R463" s="2">
        <v>45754</v>
      </c>
      <c r="T463">
        <v>16</v>
      </c>
      <c r="U463" s="3">
        <v>44000</v>
      </c>
      <c r="V463" t="s">
        <v>65</v>
      </c>
      <c r="W463" t="s">
        <v>1653</v>
      </c>
      <c r="X463">
        <v>0</v>
      </c>
      <c r="Y463" s="3">
        <v>40000</v>
      </c>
      <c r="Z463" s="3">
        <v>4000</v>
      </c>
      <c r="AA463">
        <v>0</v>
      </c>
      <c r="AB463">
        <v>0</v>
      </c>
      <c r="AC463">
        <v>0</v>
      </c>
      <c r="AF463">
        <v>0</v>
      </c>
      <c r="AO463" t="s">
        <v>1654</v>
      </c>
      <c r="AP463" t="s">
        <v>275</v>
      </c>
      <c r="AQ463" t="s">
        <v>21306</v>
      </c>
      <c r="AS463">
        <v>0</v>
      </c>
      <c r="AT463">
        <v>0</v>
      </c>
      <c r="AU463">
        <v>0</v>
      </c>
      <c r="AV463">
        <v>0</v>
      </c>
      <c r="AW463">
        <v>0</v>
      </c>
      <c r="AX463">
        <v>0</v>
      </c>
      <c r="BB463" t="s">
        <v>63</v>
      </c>
      <c r="BC463" t="s">
        <v>4710</v>
      </c>
      <c r="BD463">
        <v>0</v>
      </c>
      <c r="BF463" t="s">
        <v>275</v>
      </c>
      <c r="BI463" t="s">
        <v>1655</v>
      </c>
    </row>
    <row r="464" spans="1:61" x14ac:dyDescent="0.35">
      <c r="A464" t="s">
        <v>1656</v>
      </c>
      <c r="B464">
        <v>10000</v>
      </c>
      <c r="C464">
        <v>10000</v>
      </c>
      <c r="D464" s="2">
        <v>45755</v>
      </c>
      <c r="E464" t="s">
        <v>59</v>
      </c>
      <c r="F464" t="s">
        <v>1657</v>
      </c>
      <c r="G464" t="s">
        <v>1658</v>
      </c>
      <c r="I464">
        <v>1</v>
      </c>
      <c r="J464" t="s">
        <v>183</v>
      </c>
      <c r="K464">
        <v>78</v>
      </c>
      <c r="L464" t="s">
        <v>6047</v>
      </c>
      <c r="M464" t="s">
        <v>216</v>
      </c>
      <c r="N464" t="s">
        <v>3803</v>
      </c>
      <c r="O464" s="3">
        <v>10000</v>
      </c>
      <c r="R464" s="2">
        <v>45754</v>
      </c>
      <c r="T464">
        <v>2</v>
      </c>
      <c r="U464" s="3">
        <v>20000</v>
      </c>
      <c r="V464" t="s">
        <v>65</v>
      </c>
      <c r="W464" t="s">
        <v>1659</v>
      </c>
      <c r="X464">
        <v>0</v>
      </c>
      <c r="Y464" s="3">
        <v>20000</v>
      </c>
      <c r="Z464">
        <v>0</v>
      </c>
      <c r="AA464">
        <v>0</v>
      </c>
      <c r="AB464">
        <v>0</v>
      </c>
      <c r="AC464">
        <v>0</v>
      </c>
      <c r="AF464">
        <v>0</v>
      </c>
      <c r="AO464" t="s">
        <v>1660</v>
      </c>
      <c r="AP464" t="s">
        <v>1661</v>
      </c>
      <c r="AQ464" t="s">
        <v>17108</v>
      </c>
      <c r="AS464">
        <v>0</v>
      </c>
      <c r="AT464">
        <v>0</v>
      </c>
      <c r="AU464">
        <v>0</v>
      </c>
      <c r="AV464">
        <v>0</v>
      </c>
      <c r="AW464">
        <v>0</v>
      </c>
      <c r="AX464">
        <v>0</v>
      </c>
      <c r="BB464" t="s">
        <v>63</v>
      </c>
      <c r="BC464" t="s">
        <v>4711</v>
      </c>
      <c r="BD464">
        <v>0</v>
      </c>
      <c r="BF464" t="s">
        <v>1661</v>
      </c>
      <c r="BI464" t="s">
        <v>1662</v>
      </c>
    </row>
    <row r="465" spans="1:61" x14ac:dyDescent="0.35">
      <c r="A465" t="s">
        <v>1663</v>
      </c>
      <c r="B465">
        <v>10000</v>
      </c>
      <c r="C465">
        <v>10000</v>
      </c>
      <c r="D465" s="2">
        <v>45755</v>
      </c>
      <c r="E465" t="s">
        <v>59</v>
      </c>
      <c r="F465" t="s">
        <v>1448</v>
      </c>
      <c r="G465" t="s">
        <v>1449</v>
      </c>
      <c r="I465">
        <v>1</v>
      </c>
      <c r="J465" t="s">
        <v>183</v>
      </c>
      <c r="K465">
        <v>60</v>
      </c>
      <c r="L465" t="s">
        <v>6048</v>
      </c>
      <c r="M465" t="s">
        <v>222</v>
      </c>
      <c r="N465" t="s">
        <v>3835</v>
      </c>
      <c r="O465" s="3">
        <v>1000</v>
      </c>
      <c r="R465" s="2">
        <v>45754</v>
      </c>
      <c r="T465">
        <v>1</v>
      </c>
      <c r="U465" s="3">
        <v>1000</v>
      </c>
      <c r="V465" t="s">
        <v>65</v>
      </c>
      <c r="W465" t="s">
        <v>1664</v>
      </c>
      <c r="X465">
        <v>0</v>
      </c>
      <c r="Y465" s="3">
        <v>1000</v>
      </c>
      <c r="Z465">
        <v>0</v>
      </c>
      <c r="AA465">
        <v>0</v>
      </c>
      <c r="AB465">
        <v>0</v>
      </c>
      <c r="AC465">
        <v>0</v>
      </c>
      <c r="AF465">
        <v>0</v>
      </c>
      <c r="AO465" t="s">
        <v>1665</v>
      </c>
      <c r="AP465" t="s">
        <v>1452</v>
      </c>
      <c r="AQ465" t="s">
        <v>22533</v>
      </c>
      <c r="AS465">
        <v>0</v>
      </c>
      <c r="AT465">
        <v>0</v>
      </c>
      <c r="AU465">
        <v>0</v>
      </c>
      <c r="AV465">
        <v>0</v>
      </c>
      <c r="AW465">
        <v>0</v>
      </c>
      <c r="AX465">
        <v>0</v>
      </c>
      <c r="BB465" t="s">
        <v>63</v>
      </c>
      <c r="BC465" t="s">
        <v>4712</v>
      </c>
      <c r="BD465">
        <v>0</v>
      </c>
      <c r="BF465" t="s">
        <v>1452</v>
      </c>
      <c r="BI465" t="s">
        <v>1453</v>
      </c>
    </row>
    <row r="466" spans="1:61" x14ac:dyDescent="0.35">
      <c r="A466" t="s">
        <v>1666</v>
      </c>
      <c r="B466">
        <v>10000</v>
      </c>
      <c r="C466">
        <v>10000</v>
      </c>
      <c r="D466" s="2">
        <v>45755</v>
      </c>
      <c r="E466" t="s">
        <v>59</v>
      </c>
      <c r="F466" t="s">
        <v>1448</v>
      </c>
      <c r="G466" t="s">
        <v>1667</v>
      </c>
      <c r="I466">
        <v>1</v>
      </c>
      <c r="J466" t="s">
        <v>183</v>
      </c>
      <c r="K466">
        <v>60</v>
      </c>
      <c r="L466" t="s">
        <v>6048</v>
      </c>
      <c r="M466" t="s">
        <v>222</v>
      </c>
      <c r="N466" t="s">
        <v>3835</v>
      </c>
      <c r="O466" s="3">
        <v>4000</v>
      </c>
      <c r="R466" s="2">
        <v>45754</v>
      </c>
      <c r="T466">
        <v>1</v>
      </c>
      <c r="U466" s="3">
        <v>4000</v>
      </c>
      <c r="V466" t="s">
        <v>65</v>
      </c>
      <c r="W466" t="s">
        <v>1668</v>
      </c>
      <c r="X466">
        <v>0</v>
      </c>
      <c r="Y466" s="3">
        <v>4000</v>
      </c>
      <c r="Z466">
        <v>0</v>
      </c>
      <c r="AA466">
        <v>0</v>
      </c>
      <c r="AB466">
        <v>0</v>
      </c>
      <c r="AC466">
        <v>0</v>
      </c>
      <c r="AF466">
        <v>0</v>
      </c>
      <c r="AO466" t="s">
        <v>1669</v>
      </c>
      <c r="AP466" t="s">
        <v>1452</v>
      </c>
      <c r="AQ466" t="s">
        <v>22533</v>
      </c>
      <c r="AS466">
        <v>0</v>
      </c>
      <c r="AT466">
        <v>0</v>
      </c>
      <c r="AU466">
        <v>0</v>
      </c>
      <c r="AV466">
        <v>0</v>
      </c>
      <c r="AW466">
        <v>0</v>
      </c>
      <c r="AX466">
        <v>0</v>
      </c>
      <c r="BB466" t="s">
        <v>63</v>
      </c>
      <c r="BC466" t="s">
        <v>4713</v>
      </c>
      <c r="BD466">
        <v>0</v>
      </c>
      <c r="BF466" t="s">
        <v>1452</v>
      </c>
      <c r="BI466" t="s">
        <v>1453</v>
      </c>
    </row>
    <row r="467" spans="1:61" x14ac:dyDescent="0.35">
      <c r="A467" t="s">
        <v>1454</v>
      </c>
      <c r="B467">
        <v>10000</v>
      </c>
      <c r="C467">
        <v>20000</v>
      </c>
      <c r="D467" s="2">
        <v>45755</v>
      </c>
      <c r="E467" t="s">
        <v>59</v>
      </c>
      <c r="F467" t="s">
        <v>898</v>
      </c>
      <c r="G467" t="s">
        <v>1455</v>
      </c>
      <c r="I467">
        <v>2</v>
      </c>
      <c r="J467" t="s">
        <v>183</v>
      </c>
      <c r="K467">
        <v>71</v>
      </c>
      <c r="L467" t="s">
        <v>6057</v>
      </c>
      <c r="M467" t="s">
        <v>368</v>
      </c>
      <c r="N467" t="s">
        <v>3857</v>
      </c>
      <c r="O467" s="3">
        <v>8334</v>
      </c>
      <c r="R467" s="2">
        <v>45754</v>
      </c>
      <c r="T467">
        <v>6</v>
      </c>
      <c r="U467" s="3">
        <v>50004</v>
      </c>
      <c r="V467" t="s">
        <v>65</v>
      </c>
      <c r="W467" t="s">
        <v>1456</v>
      </c>
      <c r="X467">
        <v>0</v>
      </c>
      <c r="Y467" s="3">
        <v>50000</v>
      </c>
      <c r="Z467">
        <v>4</v>
      </c>
      <c r="AA467">
        <v>0</v>
      </c>
      <c r="AB467">
        <v>0</v>
      </c>
      <c r="AC467">
        <v>0</v>
      </c>
      <c r="AF467">
        <v>0</v>
      </c>
      <c r="AO467" t="s">
        <v>1457</v>
      </c>
      <c r="AP467" t="s">
        <v>75</v>
      </c>
      <c r="AQ467" t="s">
        <v>24960</v>
      </c>
      <c r="AS467">
        <v>0</v>
      </c>
      <c r="AT467">
        <v>0</v>
      </c>
      <c r="AU467">
        <v>0</v>
      </c>
      <c r="AV467">
        <v>0</v>
      </c>
      <c r="AW467">
        <v>0</v>
      </c>
      <c r="AX467">
        <v>0</v>
      </c>
      <c r="BB467" t="s">
        <v>63</v>
      </c>
      <c r="BC467" t="s">
        <v>4622</v>
      </c>
      <c r="BD467">
        <v>0</v>
      </c>
      <c r="BF467" t="s">
        <v>75</v>
      </c>
      <c r="BI467" t="s">
        <v>1458</v>
      </c>
    </row>
    <row r="468" spans="1:61" x14ac:dyDescent="0.35">
      <c r="A468" t="s">
        <v>1670</v>
      </c>
      <c r="B468">
        <v>10000</v>
      </c>
      <c r="C468">
        <v>10000</v>
      </c>
      <c r="D468" s="2">
        <v>45756</v>
      </c>
      <c r="E468" t="s">
        <v>59</v>
      </c>
      <c r="F468" t="s">
        <v>1671</v>
      </c>
      <c r="G468">
        <v>10620258104</v>
      </c>
      <c r="I468">
        <v>1</v>
      </c>
      <c r="J468" t="s">
        <v>183</v>
      </c>
      <c r="K468">
        <v>79</v>
      </c>
      <c r="L468" t="s">
        <v>6076</v>
      </c>
      <c r="M468" t="s">
        <v>945</v>
      </c>
      <c r="N468" t="s">
        <v>3831</v>
      </c>
      <c r="O468">
        <v>20</v>
      </c>
      <c r="R468" s="2">
        <v>45754</v>
      </c>
      <c r="T468">
        <v>602</v>
      </c>
      <c r="U468" s="3">
        <v>12040</v>
      </c>
      <c r="V468" t="s">
        <v>65</v>
      </c>
      <c r="W468" t="s">
        <v>1672</v>
      </c>
      <c r="X468">
        <v>0</v>
      </c>
      <c r="Y468" s="3">
        <v>2000</v>
      </c>
      <c r="Z468" s="3">
        <v>10040</v>
      </c>
      <c r="AA468">
        <v>0</v>
      </c>
      <c r="AB468">
        <v>0</v>
      </c>
      <c r="AC468">
        <v>0</v>
      </c>
      <c r="AF468">
        <v>0</v>
      </c>
      <c r="AO468" t="s">
        <v>1673</v>
      </c>
      <c r="AP468" t="s">
        <v>95</v>
      </c>
      <c r="AQ468" t="s">
        <v>13261</v>
      </c>
      <c r="AS468">
        <v>0</v>
      </c>
      <c r="AT468">
        <v>0</v>
      </c>
      <c r="AU468">
        <v>0</v>
      </c>
      <c r="AV468">
        <v>0</v>
      </c>
      <c r="AW468">
        <v>0</v>
      </c>
      <c r="AX468">
        <v>0</v>
      </c>
      <c r="BB468" t="s">
        <v>63</v>
      </c>
      <c r="BC468" t="s">
        <v>4714</v>
      </c>
      <c r="BD468">
        <v>0</v>
      </c>
      <c r="BF468" t="s">
        <v>95</v>
      </c>
      <c r="BI468" t="s">
        <v>1674</v>
      </c>
    </row>
    <row r="469" spans="1:61" x14ac:dyDescent="0.35">
      <c r="A469" t="s">
        <v>507</v>
      </c>
      <c r="B469">
        <v>10000</v>
      </c>
      <c r="C469">
        <v>30000</v>
      </c>
      <c r="D469" s="2">
        <v>45755</v>
      </c>
      <c r="E469" t="s">
        <v>59</v>
      </c>
      <c r="F469" t="s">
        <v>508</v>
      </c>
      <c r="G469">
        <v>10656256085</v>
      </c>
      <c r="I469">
        <v>3</v>
      </c>
      <c r="J469" t="s">
        <v>183</v>
      </c>
      <c r="K469">
        <v>85</v>
      </c>
      <c r="L469" t="s">
        <v>6060</v>
      </c>
      <c r="M469" t="s">
        <v>940</v>
      </c>
      <c r="N469" t="s">
        <v>3864</v>
      </c>
      <c r="O469" s="3">
        <v>10000</v>
      </c>
      <c r="R469" s="2">
        <v>45754</v>
      </c>
      <c r="T469">
        <v>11</v>
      </c>
      <c r="U469" s="3">
        <v>110000</v>
      </c>
      <c r="V469" t="s">
        <v>65</v>
      </c>
      <c r="W469" t="s">
        <v>509</v>
      </c>
      <c r="X469">
        <v>0</v>
      </c>
      <c r="Y469" s="3">
        <v>100000</v>
      </c>
      <c r="Z469" s="3">
        <v>10000</v>
      </c>
      <c r="AA469">
        <v>0</v>
      </c>
      <c r="AB469">
        <v>0</v>
      </c>
      <c r="AC469">
        <v>0</v>
      </c>
      <c r="AF469">
        <v>0</v>
      </c>
      <c r="AO469" t="s">
        <v>510</v>
      </c>
      <c r="AP469" t="s">
        <v>108</v>
      </c>
      <c r="AQ469" t="s">
        <v>13404</v>
      </c>
      <c r="AS469">
        <v>0</v>
      </c>
      <c r="AT469">
        <v>0</v>
      </c>
      <c r="AU469">
        <v>0</v>
      </c>
      <c r="AV469">
        <v>0</v>
      </c>
      <c r="AW469">
        <v>0</v>
      </c>
      <c r="AX469">
        <v>0</v>
      </c>
      <c r="BB469" t="s">
        <v>63</v>
      </c>
      <c r="BC469" t="s">
        <v>4474</v>
      </c>
      <c r="BD469">
        <v>0</v>
      </c>
      <c r="BF469" t="s">
        <v>108</v>
      </c>
      <c r="BI469" t="s">
        <v>511</v>
      </c>
    </row>
    <row r="470" spans="1:61" x14ac:dyDescent="0.35">
      <c r="A470" t="s">
        <v>1675</v>
      </c>
      <c r="B470">
        <v>10000</v>
      </c>
      <c r="C470">
        <v>10000</v>
      </c>
      <c r="D470" s="2">
        <v>45761</v>
      </c>
      <c r="E470" t="s">
        <v>59</v>
      </c>
      <c r="F470" t="s">
        <v>1676</v>
      </c>
      <c r="G470">
        <v>10620258104</v>
      </c>
      <c r="I470">
        <v>1</v>
      </c>
      <c r="J470" t="s">
        <v>183</v>
      </c>
      <c r="K470">
        <v>79</v>
      </c>
      <c r="L470" t="s">
        <v>6076</v>
      </c>
      <c r="M470" t="s">
        <v>945</v>
      </c>
      <c r="N470" t="s">
        <v>3831</v>
      </c>
      <c r="O470">
        <v>170</v>
      </c>
      <c r="R470" s="2">
        <v>45754</v>
      </c>
      <c r="T470">
        <v>308</v>
      </c>
      <c r="U470" s="3">
        <v>52360</v>
      </c>
      <c r="V470" t="s">
        <v>65</v>
      </c>
      <c r="W470" t="s">
        <v>1677</v>
      </c>
      <c r="X470">
        <v>0</v>
      </c>
      <c r="Y470" s="3">
        <v>30000</v>
      </c>
      <c r="Z470" s="3">
        <v>22360</v>
      </c>
      <c r="AA470">
        <v>0</v>
      </c>
      <c r="AB470">
        <v>0</v>
      </c>
      <c r="AC470">
        <v>0</v>
      </c>
      <c r="AF470">
        <v>0</v>
      </c>
      <c r="AO470" t="s">
        <v>1678</v>
      </c>
      <c r="AP470" t="s">
        <v>108</v>
      </c>
      <c r="AQ470" t="s">
        <v>13404</v>
      </c>
      <c r="AS470">
        <v>0</v>
      </c>
      <c r="AT470">
        <v>0</v>
      </c>
      <c r="AU470">
        <v>0</v>
      </c>
      <c r="AV470">
        <v>0</v>
      </c>
      <c r="AW470">
        <v>0</v>
      </c>
      <c r="AX470">
        <v>0</v>
      </c>
      <c r="BB470" t="s">
        <v>63</v>
      </c>
      <c r="BC470" t="s">
        <v>4715</v>
      </c>
      <c r="BD470">
        <v>0</v>
      </c>
      <c r="BF470" t="s">
        <v>108</v>
      </c>
      <c r="BI470" t="s">
        <v>1679</v>
      </c>
    </row>
    <row r="471" spans="1:61" x14ac:dyDescent="0.35">
      <c r="A471" t="s">
        <v>115</v>
      </c>
      <c r="B471">
        <v>10000</v>
      </c>
      <c r="C471">
        <v>30000</v>
      </c>
      <c r="D471" s="2">
        <v>45754</v>
      </c>
      <c r="E471" t="s">
        <v>116</v>
      </c>
      <c r="F471" t="s">
        <v>117</v>
      </c>
      <c r="G471" t="s">
        <v>118</v>
      </c>
      <c r="I471">
        <v>3</v>
      </c>
      <c r="J471" t="s">
        <v>183</v>
      </c>
      <c r="K471">
        <v>85</v>
      </c>
      <c r="L471" t="s">
        <v>6060</v>
      </c>
      <c r="M471" t="s">
        <v>940</v>
      </c>
      <c r="N471" t="s">
        <v>3864</v>
      </c>
      <c r="O471" s="3">
        <v>27273</v>
      </c>
      <c r="R471" s="2">
        <v>45754</v>
      </c>
      <c r="T471">
        <v>11</v>
      </c>
      <c r="U471" s="3">
        <v>300003</v>
      </c>
      <c r="V471" t="s">
        <v>65</v>
      </c>
      <c r="W471" t="s">
        <v>120</v>
      </c>
      <c r="X471">
        <v>0</v>
      </c>
      <c r="Y471" s="3">
        <v>330000</v>
      </c>
      <c r="Z471" s="3">
        <v>-29997</v>
      </c>
      <c r="AA471">
        <v>0</v>
      </c>
      <c r="AB471">
        <v>0</v>
      </c>
      <c r="AC471">
        <v>0</v>
      </c>
      <c r="AF471">
        <v>0</v>
      </c>
      <c r="AO471" t="s">
        <v>121</v>
      </c>
      <c r="AP471" t="s">
        <v>108</v>
      </c>
      <c r="AQ471" t="s">
        <v>13404</v>
      </c>
      <c r="AS471">
        <v>0</v>
      </c>
      <c r="AT471">
        <v>0</v>
      </c>
      <c r="AU471">
        <v>0</v>
      </c>
      <c r="AV471">
        <v>0</v>
      </c>
      <c r="AW471">
        <v>0</v>
      </c>
      <c r="AX471">
        <v>0</v>
      </c>
      <c r="BB471" t="s">
        <v>63</v>
      </c>
      <c r="BC471" t="s">
        <v>4450</v>
      </c>
      <c r="BD471">
        <v>0</v>
      </c>
      <c r="BF471" t="s">
        <v>108</v>
      </c>
      <c r="BI471" t="s">
        <v>122</v>
      </c>
    </row>
    <row r="472" spans="1:61" x14ac:dyDescent="0.35">
      <c r="A472" t="s">
        <v>1544</v>
      </c>
      <c r="B472">
        <v>10000</v>
      </c>
      <c r="C472">
        <v>20000</v>
      </c>
      <c r="D472" s="2">
        <v>45755</v>
      </c>
      <c r="E472" t="s">
        <v>59</v>
      </c>
      <c r="F472" t="s">
        <v>1545</v>
      </c>
      <c r="G472" t="s">
        <v>1546</v>
      </c>
      <c r="I472">
        <v>2</v>
      </c>
      <c r="J472" t="s">
        <v>183</v>
      </c>
      <c r="K472">
        <v>77</v>
      </c>
      <c r="L472" t="s">
        <v>6043</v>
      </c>
      <c r="M472" t="s">
        <v>192</v>
      </c>
      <c r="N472" t="s">
        <v>3848</v>
      </c>
      <c r="O472" s="3">
        <v>1285</v>
      </c>
      <c r="R472" s="2">
        <v>45754</v>
      </c>
      <c r="T472">
        <v>88</v>
      </c>
      <c r="U472" s="3">
        <v>113080</v>
      </c>
      <c r="V472" t="s">
        <v>65</v>
      </c>
      <c r="W472" t="s">
        <v>1547</v>
      </c>
      <c r="X472">
        <v>0</v>
      </c>
      <c r="Y472" s="3">
        <v>100000</v>
      </c>
      <c r="Z472" s="3">
        <v>13080</v>
      </c>
      <c r="AA472">
        <v>0</v>
      </c>
      <c r="AB472">
        <v>0</v>
      </c>
      <c r="AC472">
        <v>0</v>
      </c>
      <c r="AF472">
        <v>0</v>
      </c>
      <c r="AO472" t="s">
        <v>1548</v>
      </c>
      <c r="AP472" t="s">
        <v>108</v>
      </c>
      <c r="AQ472" t="s">
        <v>13404</v>
      </c>
      <c r="AS472">
        <v>0</v>
      </c>
      <c r="AT472">
        <v>0</v>
      </c>
      <c r="AU472">
        <v>0</v>
      </c>
      <c r="AV472">
        <v>0</v>
      </c>
      <c r="AW472">
        <v>0</v>
      </c>
      <c r="AX472">
        <v>0</v>
      </c>
      <c r="BB472" t="s">
        <v>63</v>
      </c>
      <c r="BC472" t="s">
        <v>4683</v>
      </c>
      <c r="BD472">
        <v>0</v>
      </c>
      <c r="BF472" t="s">
        <v>108</v>
      </c>
      <c r="BI472" t="s">
        <v>1549</v>
      </c>
    </row>
    <row r="473" spans="1:61" x14ac:dyDescent="0.35">
      <c r="A473" t="s">
        <v>1680</v>
      </c>
      <c r="B473">
        <v>10000</v>
      </c>
      <c r="C473">
        <v>10000</v>
      </c>
      <c r="D473" s="2">
        <v>45755</v>
      </c>
      <c r="E473" t="s">
        <v>59</v>
      </c>
      <c r="F473" t="s">
        <v>1681</v>
      </c>
      <c r="G473" t="s">
        <v>913</v>
      </c>
      <c r="I473">
        <v>1</v>
      </c>
      <c r="J473" t="s">
        <v>183</v>
      </c>
      <c r="K473">
        <v>32</v>
      </c>
      <c r="L473" t="s">
        <v>6064</v>
      </c>
      <c r="M473" t="s">
        <v>516</v>
      </c>
      <c r="N473" t="s">
        <v>3833</v>
      </c>
      <c r="O473" s="3">
        <v>5860</v>
      </c>
      <c r="R473" s="2">
        <v>45754</v>
      </c>
      <c r="T473">
        <v>1</v>
      </c>
      <c r="U473" s="3">
        <v>5860</v>
      </c>
      <c r="V473" t="s">
        <v>65</v>
      </c>
      <c r="W473" t="s">
        <v>1227</v>
      </c>
      <c r="X473">
        <v>0</v>
      </c>
      <c r="Y473" s="3">
        <v>5360</v>
      </c>
      <c r="Z473">
        <v>500</v>
      </c>
      <c r="AA473">
        <v>0</v>
      </c>
      <c r="AB473">
        <v>0</v>
      </c>
      <c r="AC473">
        <v>0</v>
      </c>
      <c r="AF473">
        <v>0</v>
      </c>
      <c r="AO473" t="s">
        <v>1228</v>
      </c>
      <c r="AP473" t="s">
        <v>465</v>
      </c>
      <c r="AQ473" t="s">
        <v>15009</v>
      </c>
      <c r="AS473">
        <v>0</v>
      </c>
      <c r="AT473">
        <v>0</v>
      </c>
      <c r="AU473">
        <v>0</v>
      </c>
      <c r="AV473">
        <v>0</v>
      </c>
      <c r="AW473">
        <v>0</v>
      </c>
      <c r="AX473">
        <v>0</v>
      </c>
      <c r="BB473" t="s">
        <v>63</v>
      </c>
      <c r="BC473" t="s">
        <v>4716</v>
      </c>
      <c r="BD473">
        <v>0</v>
      </c>
      <c r="BF473" t="s">
        <v>465</v>
      </c>
      <c r="BI473" t="s">
        <v>521</v>
      </c>
    </row>
    <row r="474" spans="1:61" x14ac:dyDescent="0.35">
      <c r="A474" t="s">
        <v>920</v>
      </c>
      <c r="B474">
        <v>10000</v>
      </c>
      <c r="C474">
        <v>20000</v>
      </c>
      <c r="D474" s="2">
        <v>45755</v>
      </c>
      <c r="E474" t="s">
        <v>59</v>
      </c>
      <c r="F474" t="s">
        <v>921</v>
      </c>
      <c r="G474">
        <v>860909190840</v>
      </c>
      <c r="I474">
        <v>2</v>
      </c>
      <c r="J474" t="s">
        <v>183</v>
      </c>
      <c r="K474">
        <v>82</v>
      </c>
      <c r="L474" t="s">
        <v>6055</v>
      </c>
      <c r="M474" t="s">
        <v>352</v>
      </c>
      <c r="N474" t="s">
        <v>3798</v>
      </c>
      <c r="O474">
        <v>667</v>
      </c>
      <c r="R474" s="2">
        <v>45754</v>
      </c>
      <c r="T474">
        <v>3</v>
      </c>
      <c r="U474" s="3">
        <v>2001</v>
      </c>
      <c r="V474" t="s">
        <v>65</v>
      </c>
      <c r="W474">
        <v>200680320001</v>
      </c>
      <c r="X474">
        <v>0</v>
      </c>
      <c r="Y474" s="3">
        <v>1200</v>
      </c>
      <c r="Z474">
        <v>801</v>
      </c>
      <c r="AA474">
        <v>0</v>
      </c>
      <c r="AB474">
        <v>0</v>
      </c>
      <c r="AC474">
        <v>0</v>
      </c>
      <c r="AF474">
        <v>0</v>
      </c>
      <c r="AO474">
        <v>20068032</v>
      </c>
      <c r="AP474" t="s">
        <v>923</v>
      </c>
      <c r="AQ474" t="s">
        <v>26200</v>
      </c>
      <c r="AS474">
        <v>0</v>
      </c>
      <c r="AT474">
        <v>0</v>
      </c>
      <c r="AU474">
        <v>0</v>
      </c>
      <c r="AV474">
        <v>0</v>
      </c>
      <c r="AW474">
        <v>0</v>
      </c>
      <c r="AX474">
        <v>0</v>
      </c>
      <c r="BB474" t="s">
        <v>63</v>
      </c>
      <c r="BC474" t="s">
        <v>4523</v>
      </c>
      <c r="BD474">
        <v>0</v>
      </c>
      <c r="BF474" t="s">
        <v>923</v>
      </c>
      <c r="BI474" t="s">
        <v>924</v>
      </c>
    </row>
    <row r="475" spans="1:61" x14ac:dyDescent="0.35">
      <c r="A475" t="s">
        <v>925</v>
      </c>
      <c r="B475">
        <v>10000</v>
      </c>
      <c r="C475">
        <v>20000</v>
      </c>
      <c r="D475" s="2">
        <v>45754</v>
      </c>
      <c r="E475" t="s">
        <v>59</v>
      </c>
      <c r="F475" s="4">
        <v>0.53334490740740736</v>
      </c>
      <c r="G475" t="s">
        <v>159</v>
      </c>
      <c r="I475">
        <v>2</v>
      </c>
      <c r="J475" t="s">
        <v>183</v>
      </c>
      <c r="K475">
        <v>71</v>
      </c>
      <c r="L475" t="s">
        <v>6057</v>
      </c>
      <c r="M475" t="s">
        <v>368</v>
      </c>
      <c r="N475" t="s">
        <v>3857</v>
      </c>
      <c r="O475" s="3">
        <v>1500</v>
      </c>
      <c r="R475" s="2">
        <v>45754</v>
      </c>
      <c r="T475">
        <v>6</v>
      </c>
      <c r="U475" s="3">
        <v>9000</v>
      </c>
      <c r="V475" t="s">
        <v>65</v>
      </c>
      <c r="W475">
        <v>83614970001</v>
      </c>
      <c r="X475">
        <v>0</v>
      </c>
      <c r="Y475" s="3">
        <v>9000</v>
      </c>
      <c r="Z475">
        <v>0</v>
      </c>
      <c r="AA475">
        <v>0</v>
      </c>
      <c r="AB475">
        <v>0</v>
      </c>
      <c r="AC475">
        <v>0</v>
      </c>
      <c r="AF475">
        <v>0</v>
      </c>
      <c r="AO475">
        <v>8361497</v>
      </c>
      <c r="AP475" t="s">
        <v>162</v>
      </c>
      <c r="AQ475" t="s">
        <v>8373</v>
      </c>
      <c r="AS475">
        <v>0</v>
      </c>
      <c r="AT475">
        <v>0</v>
      </c>
      <c r="AU475">
        <v>0</v>
      </c>
      <c r="AV475">
        <v>0</v>
      </c>
      <c r="AW475">
        <v>0</v>
      </c>
      <c r="AX475">
        <v>0</v>
      </c>
      <c r="BB475" t="s">
        <v>63</v>
      </c>
      <c r="BC475" t="s">
        <v>4524</v>
      </c>
      <c r="BD475">
        <v>0</v>
      </c>
      <c r="BF475" t="s">
        <v>162</v>
      </c>
      <c r="BI475" t="s">
        <v>386</v>
      </c>
    </row>
    <row r="476" spans="1:61" x14ac:dyDescent="0.35">
      <c r="A476" t="s">
        <v>927</v>
      </c>
      <c r="B476">
        <v>10000</v>
      </c>
      <c r="C476">
        <v>30000</v>
      </c>
      <c r="D476" s="2">
        <v>45754</v>
      </c>
      <c r="E476" t="s">
        <v>59</v>
      </c>
      <c r="F476" s="4">
        <v>0.48973379629629632</v>
      </c>
      <c r="G476" t="s">
        <v>159</v>
      </c>
      <c r="I476">
        <v>2</v>
      </c>
      <c r="J476" t="s">
        <v>183</v>
      </c>
      <c r="K476">
        <v>71</v>
      </c>
      <c r="L476" t="s">
        <v>6057</v>
      </c>
      <c r="M476" t="s">
        <v>368</v>
      </c>
      <c r="N476" t="s">
        <v>3857</v>
      </c>
      <c r="O476" s="3">
        <v>1667</v>
      </c>
      <c r="R476" s="2">
        <v>45754</v>
      </c>
      <c r="T476">
        <v>6</v>
      </c>
      <c r="U476" s="3">
        <v>10002</v>
      </c>
      <c r="V476" t="s">
        <v>65</v>
      </c>
      <c r="W476">
        <v>83615010001</v>
      </c>
      <c r="X476">
        <v>0</v>
      </c>
      <c r="Y476" s="3">
        <v>10000</v>
      </c>
      <c r="Z476">
        <v>2</v>
      </c>
      <c r="AA476">
        <v>0</v>
      </c>
      <c r="AB476">
        <v>0</v>
      </c>
      <c r="AC476">
        <v>0</v>
      </c>
      <c r="AF476">
        <v>0</v>
      </c>
      <c r="AO476">
        <v>8361501</v>
      </c>
      <c r="AP476" t="s">
        <v>162</v>
      </c>
      <c r="AQ476" t="s">
        <v>8373</v>
      </c>
      <c r="AS476">
        <v>0</v>
      </c>
      <c r="AT476">
        <v>0</v>
      </c>
      <c r="AU476">
        <v>0</v>
      </c>
      <c r="AV476">
        <v>0</v>
      </c>
      <c r="AW476">
        <v>0</v>
      </c>
      <c r="AX476">
        <v>0</v>
      </c>
      <c r="BB476" t="s">
        <v>63</v>
      </c>
      <c r="BC476" t="s">
        <v>4525</v>
      </c>
      <c r="BD476">
        <v>0</v>
      </c>
      <c r="BF476" t="s">
        <v>162</v>
      </c>
      <c r="BI476" t="s">
        <v>386</v>
      </c>
    </row>
    <row r="477" spans="1:61" x14ac:dyDescent="0.35">
      <c r="A477" t="s">
        <v>928</v>
      </c>
      <c r="B477">
        <v>10000</v>
      </c>
      <c r="C477">
        <v>20000</v>
      </c>
      <c r="D477" s="2">
        <v>45754</v>
      </c>
      <c r="E477" t="s">
        <v>59</v>
      </c>
      <c r="F477" s="4">
        <v>0.53291666666666671</v>
      </c>
      <c r="G477" t="s">
        <v>159</v>
      </c>
      <c r="I477">
        <v>2</v>
      </c>
      <c r="J477" t="s">
        <v>183</v>
      </c>
      <c r="K477">
        <v>71</v>
      </c>
      <c r="L477" t="s">
        <v>6057</v>
      </c>
      <c r="M477" t="s">
        <v>368</v>
      </c>
      <c r="N477" t="s">
        <v>3857</v>
      </c>
      <c r="O477" s="3">
        <v>1500</v>
      </c>
      <c r="R477" s="2">
        <v>45754</v>
      </c>
      <c r="T477">
        <v>6</v>
      </c>
      <c r="U477" s="3">
        <v>9000</v>
      </c>
      <c r="V477" t="s">
        <v>65</v>
      </c>
      <c r="W477">
        <v>5000443910001</v>
      </c>
      <c r="X477">
        <v>0</v>
      </c>
      <c r="Y477" s="3">
        <v>9000</v>
      </c>
      <c r="Z477">
        <v>0</v>
      </c>
      <c r="AA477">
        <v>0</v>
      </c>
      <c r="AB477">
        <v>0</v>
      </c>
      <c r="AC477">
        <v>0</v>
      </c>
      <c r="AF477">
        <v>0</v>
      </c>
      <c r="AO477">
        <v>500044391</v>
      </c>
      <c r="AP477" t="s">
        <v>162</v>
      </c>
      <c r="AQ477" t="s">
        <v>8373</v>
      </c>
      <c r="AS477">
        <v>0</v>
      </c>
      <c r="AT477">
        <v>0</v>
      </c>
      <c r="AU477">
        <v>0</v>
      </c>
      <c r="AV477">
        <v>0</v>
      </c>
      <c r="AW477">
        <v>0</v>
      </c>
      <c r="AX477">
        <v>0</v>
      </c>
      <c r="BB477" t="s">
        <v>63</v>
      </c>
      <c r="BC477" t="s">
        <v>4526</v>
      </c>
      <c r="BD477">
        <v>0</v>
      </c>
      <c r="BF477" t="s">
        <v>162</v>
      </c>
      <c r="BI477" t="s">
        <v>386</v>
      </c>
    </row>
    <row r="478" spans="1:61" x14ac:dyDescent="0.35">
      <c r="A478" t="s">
        <v>522</v>
      </c>
      <c r="B478">
        <v>10000</v>
      </c>
      <c r="C478">
        <v>30000</v>
      </c>
      <c r="D478" s="2">
        <v>45755</v>
      </c>
      <c r="E478" t="s">
        <v>59</v>
      </c>
      <c r="F478" t="s">
        <v>523</v>
      </c>
      <c r="G478">
        <v>10656256092</v>
      </c>
      <c r="I478">
        <v>3</v>
      </c>
      <c r="J478" t="s">
        <v>183</v>
      </c>
      <c r="K478">
        <v>85</v>
      </c>
      <c r="L478" t="s">
        <v>6060</v>
      </c>
      <c r="M478" t="s">
        <v>940</v>
      </c>
      <c r="N478" t="s">
        <v>3864</v>
      </c>
      <c r="O478" s="3">
        <v>18182</v>
      </c>
      <c r="R478" s="2">
        <v>45754</v>
      </c>
      <c r="T478">
        <v>11</v>
      </c>
      <c r="U478" s="3">
        <v>200002</v>
      </c>
      <c r="V478" t="s">
        <v>65</v>
      </c>
      <c r="W478" t="s">
        <v>524</v>
      </c>
      <c r="X478">
        <v>0</v>
      </c>
      <c r="Y478" s="3">
        <v>180000</v>
      </c>
      <c r="Z478" s="3">
        <v>20002</v>
      </c>
      <c r="AA478">
        <v>0</v>
      </c>
      <c r="AB478">
        <v>0</v>
      </c>
      <c r="AC478">
        <v>0</v>
      </c>
      <c r="AF478">
        <v>0</v>
      </c>
      <c r="AO478" t="s">
        <v>525</v>
      </c>
      <c r="AP478" t="s">
        <v>108</v>
      </c>
      <c r="AQ478" t="s">
        <v>13404</v>
      </c>
      <c r="AS478">
        <v>0</v>
      </c>
      <c r="AT478">
        <v>0</v>
      </c>
      <c r="AU478">
        <v>0</v>
      </c>
      <c r="AV478">
        <v>0</v>
      </c>
      <c r="AW478">
        <v>0</v>
      </c>
      <c r="AX478">
        <v>0</v>
      </c>
      <c r="BB478" t="s">
        <v>63</v>
      </c>
      <c r="BC478" t="s">
        <v>4479</v>
      </c>
      <c r="BD478">
        <v>0</v>
      </c>
      <c r="BF478" t="s">
        <v>108</v>
      </c>
      <c r="BI478" t="s">
        <v>526</v>
      </c>
    </row>
    <row r="479" spans="1:61" x14ac:dyDescent="0.35">
      <c r="A479" t="s">
        <v>1682</v>
      </c>
      <c r="B479">
        <v>10000</v>
      </c>
      <c r="C479">
        <v>10000</v>
      </c>
      <c r="D479" s="2">
        <v>45754</v>
      </c>
      <c r="E479" t="s">
        <v>59</v>
      </c>
      <c r="F479" s="4">
        <v>0.42482638888888891</v>
      </c>
      <c r="G479" t="s">
        <v>1683</v>
      </c>
      <c r="I479">
        <v>1</v>
      </c>
      <c r="J479" t="s">
        <v>183</v>
      </c>
      <c r="K479">
        <v>65</v>
      </c>
      <c r="L479" t="s">
        <v>6054</v>
      </c>
      <c r="M479" t="s">
        <v>340</v>
      </c>
      <c r="N479" t="s">
        <v>3854</v>
      </c>
      <c r="O479" s="3">
        <v>2858</v>
      </c>
      <c r="R479" s="2">
        <v>45754</v>
      </c>
      <c r="T479">
        <v>7</v>
      </c>
      <c r="U479" s="3">
        <v>20006</v>
      </c>
      <c r="V479" t="s">
        <v>65</v>
      </c>
      <c r="W479" t="s">
        <v>1684</v>
      </c>
      <c r="X479">
        <v>0</v>
      </c>
      <c r="Y479" s="3">
        <v>20000</v>
      </c>
      <c r="Z479">
        <v>6</v>
      </c>
      <c r="AA479">
        <v>0</v>
      </c>
      <c r="AB479">
        <v>0</v>
      </c>
      <c r="AC479">
        <v>0</v>
      </c>
      <c r="AF479">
        <v>0</v>
      </c>
      <c r="AO479" t="s">
        <v>1685</v>
      </c>
      <c r="AP479" t="s">
        <v>1686</v>
      </c>
      <c r="AQ479" t="s">
        <v>13674</v>
      </c>
      <c r="AS479">
        <v>0</v>
      </c>
      <c r="AT479">
        <v>0</v>
      </c>
      <c r="AU479">
        <v>0</v>
      </c>
      <c r="AV479">
        <v>0</v>
      </c>
      <c r="AW479">
        <v>0</v>
      </c>
      <c r="AX479">
        <v>0</v>
      </c>
      <c r="BB479" t="s">
        <v>63</v>
      </c>
      <c r="BC479" t="s">
        <v>4717</v>
      </c>
      <c r="BD479">
        <v>0</v>
      </c>
      <c r="BF479" t="s">
        <v>1686</v>
      </c>
      <c r="BI479" t="s">
        <v>1687</v>
      </c>
    </row>
    <row r="480" spans="1:61" x14ac:dyDescent="0.35">
      <c r="A480" t="s">
        <v>1464</v>
      </c>
      <c r="B480">
        <v>10000</v>
      </c>
      <c r="C480">
        <v>20000</v>
      </c>
      <c r="D480" s="2">
        <v>45755</v>
      </c>
      <c r="E480" t="s">
        <v>59</v>
      </c>
      <c r="F480" t="s">
        <v>1465</v>
      </c>
      <c r="G480" t="s">
        <v>1455</v>
      </c>
      <c r="I480">
        <v>2</v>
      </c>
      <c r="J480" t="s">
        <v>183</v>
      </c>
      <c r="K480">
        <v>71</v>
      </c>
      <c r="L480" t="s">
        <v>6057</v>
      </c>
      <c r="M480" t="s">
        <v>368</v>
      </c>
      <c r="N480" t="s">
        <v>3857</v>
      </c>
      <c r="O480" s="3">
        <v>2223</v>
      </c>
      <c r="R480" s="2">
        <v>45754</v>
      </c>
      <c r="T480">
        <v>9</v>
      </c>
      <c r="U480" s="3">
        <v>20007</v>
      </c>
      <c r="V480" t="s">
        <v>65</v>
      </c>
      <c r="W480" t="s">
        <v>1466</v>
      </c>
      <c r="X480">
        <v>0</v>
      </c>
      <c r="Y480" s="3">
        <v>20000</v>
      </c>
      <c r="Z480">
        <v>7</v>
      </c>
      <c r="AA480">
        <v>0</v>
      </c>
      <c r="AB480">
        <v>0</v>
      </c>
      <c r="AC480">
        <v>0</v>
      </c>
      <c r="AF480">
        <v>0</v>
      </c>
      <c r="AO480" t="s">
        <v>1467</v>
      </c>
      <c r="AP480" t="s">
        <v>1242</v>
      </c>
      <c r="AQ480" t="s">
        <v>21402</v>
      </c>
      <c r="AS480">
        <v>0</v>
      </c>
      <c r="AT480">
        <v>0</v>
      </c>
      <c r="AU480">
        <v>0</v>
      </c>
      <c r="AV480">
        <v>0</v>
      </c>
      <c r="AW480">
        <v>0</v>
      </c>
      <c r="AX480">
        <v>0</v>
      </c>
      <c r="BB480" t="s">
        <v>63</v>
      </c>
      <c r="BC480" t="s">
        <v>4637</v>
      </c>
      <c r="BD480">
        <v>0</v>
      </c>
      <c r="BF480" t="s">
        <v>1242</v>
      </c>
      <c r="BI480" t="s">
        <v>1468</v>
      </c>
    </row>
    <row r="481" spans="1:61" x14ac:dyDescent="0.35">
      <c r="A481" t="s">
        <v>1237</v>
      </c>
      <c r="B481">
        <v>10000</v>
      </c>
      <c r="C481">
        <v>20000</v>
      </c>
      <c r="D481" s="2">
        <v>45754</v>
      </c>
      <c r="E481" t="s">
        <v>59</v>
      </c>
      <c r="F481" t="s">
        <v>1238</v>
      </c>
      <c r="G481" t="s">
        <v>1239</v>
      </c>
      <c r="I481">
        <v>2</v>
      </c>
      <c r="J481" t="s">
        <v>183</v>
      </c>
      <c r="K481">
        <v>82</v>
      </c>
      <c r="L481" t="s">
        <v>6055</v>
      </c>
      <c r="M481" t="s">
        <v>352</v>
      </c>
      <c r="N481" t="s">
        <v>3798</v>
      </c>
      <c r="O481" s="3">
        <v>3250</v>
      </c>
      <c r="R481" s="2">
        <v>45754</v>
      </c>
      <c r="T481">
        <v>4</v>
      </c>
      <c r="U481" s="3">
        <v>13000</v>
      </c>
      <c r="V481" t="s">
        <v>65</v>
      </c>
      <c r="W481" t="s">
        <v>1240</v>
      </c>
      <c r="X481">
        <v>0</v>
      </c>
      <c r="Y481" s="3">
        <v>10000</v>
      </c>
      <c r="Z481" s="3">
        <v>3000</v>
      </c>
      <c r="AA481">
        <v>0</v>
      </c>
      <c r="AB481">
        <v>0</v>
      </c>
      <c r="AC481">
        <v>0</v>
      </c>
      <c r="AF481">
        <v>0</v>
      </c>
      <c r="AO481" t="s">
        <v>1241</v>
      </c>
      <c r="AP481" t="s">
        <v>1242</v>
      </c>
      <c r="AQ481" t="s">
        <v>21402</v>
      </c>
      <c r="AS481">
        <v>0</v>
      </c>
      <c r="AT481">
        <v>0</v>
      </c>
      <c r="AU481">
        <v>0</v>
      </c>
      <c r="AV481">
        <v>0</v>
      </c>
      <c r="AW481">
        <v>0</v>
      </c>
      <c r="AX481">
        <v>0</v>
      </c>
      <c r="BB481" t="s">
        <v>63</v>
      </c>
      <c r="BC481" t="s">
        <v>4580</v>
      </c>
      <c r="BD481">
        <v>0</v>
      </c>
      <c r="BF481" t="s">
        <v>1242</v>
      </c>
      <c r="BI481" t="s">
        <v>1243</v>
      </c>
    </row>
    <row r="482" spans="1:61" x14ac:dyDescent="0.35">
      <c r="A482" t="s">
        <v>1244</v>
      </c>
      <c r="B482">
        <v>10000</v>
      </c>
      <c r="C482">
        <v>20000</v>
      </c>
      <c r="D482" s="2">
        <v>45754</v>
      </c>
      <c r="E482" t="s">
        <v>116</v>
      </c>
      <c r="F482" t="s">
        <v>1245</v>
      </c>
      <c r="G482" t="s">
        <v>1239</v>
      </c>
      <c r="I482">
        <v>2</v>
      </c>
      <c r="J482" t="s">
        <v>183</v>
      </c>
      <c r="K482">
        <v>82</v>
      </c>
      <c r="L482" t="s">
        <v>6055</v>
      </c>
      <c r="M482" t="s">
        <v>352</v>
      </c>
      <c r="N482" t="s">
        <v>3798</v>
      </c>
      <c r="O482" s="3">
        <v>4000</v>
      </c>
      <c r="R482" s="2">
        <v>45754</v>
      </c>
      <c r="T482">
        <v>9</v>
      </c>
      <c r="U482" s="3">
        <v>36000</v>
      </c>
      <c r="V482" t="s">
        <v>65</v>
      </c>
      <c r="W482" t="s">
        <v>1246</v>
      </c>
      <c r="X482">
        <v>0</v>
      </c>
      <c r="Y482" s="3">
        <v>30000</v>
      </c>
      <c r="Z482" s="3">
        <v>6000</v>
      </c>
      <c r="AA482">
        <v>0</v>
      </c>
      <c r="AB482">
        <v>0</v>
      </c>
      <c r="AC482">
        <v>0</v>
      </c>
      <c r="AF482">
        <v>0</v>
      </c>
      <c r="AO482" t="s">
        <v>1247</v>
      </c>
      <c r="AP482" t="s">
        <v>1242</v>
      </c>
      <c r="AQ482" t="s">
        <v>21402</v>
      </c>
      <c r="AS482">
        <v>0</v>
      </c>
      <c r="AT482">
        <v>0</v>
      </c>
      <c r="AU482">
        <v>0</v>
      </c>
      <c r="AV482">
        <v>0</v>
      </c>
      <c r="AW482">
        <v>0</v>
      </c>
      <c r="AX482">
        <v>0</v>
      </c>
      <c r="BB482" t="s">
        <v>63</v>
      </c>
      <c r="BC482" t="s">
        <v>4581</v>
      </c>
      <c r="BD482">
        <v>0</v>
      </c>
      <c r="BF482" t="s">
        <v>1242</v>
      </c>
      <c r="BI482" t="s">
        <v>1243</v>
      </c>
    </row>
    <row r="483" spans="1:61" x14ac:dyDescent="0.35">
      <c r="A483" t="s">
        <v>1475</v>
      </c>
      <c r="B483">
        <v>10000</v>
      </c>
      <c r="C483">
        <v>20000</v>
      </c>
      <c r="D483" s="2">
        <v>45755</v>
      </c>
      <c r="E483" t="s">
        <v>59</v>
      </c>
      <c r="F483" t="s">
        <v>1476</v>
      </c>
      <c r="G483" t="s">
        <v>1477</v>
      </c>
      <c r="I483">
        <v>2</v>
      </c>
      <c r="J483" t="s">
        <v>183</v>
      </c>
      <c r="K483">
        <v>92</v>
      </c>
      <c r="L483" t="s">
        <v>6053</v>
      </c>
      <c r="M483" t="s">
        <v>281</v>
      </c>
      <c r="N483" t="s">
        <v>3851</v>
      </c>
      <c r="O483" s="3">
        <v>1100</v>
      </c>
      <c r="R483" s="2">
        <v>45754</v>
      </c>
      <c r="T483">
        <v>5</v>
      </c>
      <c r="U483" s="3">
        <v>5500</v>
      </c>
      <c r="V483" t="s">
        <v>65</v>
      </c>
      <c r="W483" t="s">
        <v>1478</v>
      </c>
      <c r="X483">
        <v>0</v>
      </c>
      <c r="Y483" s="3">
        <v>5000</v>
      </c>
      <c r="Z483">
        <v>500</v>
      </c>
      <c r="AA483">
        <v>0</v>
      </c>
      <c r="AB483">
        <v>0</v>
      </c>
      <c r="AC483">
        <v>0</v>
      </c>
      <c r="AF483">
        <v>0</v>
      </c>
      <c r="AO483" t="s">
        <v>1479</v>
      </c>
      <c r="AP483" t="s">
        <v>1480</v>
      </c>
      <c r="AQ483" t="s">
        <v>8178</v>
      </c>
      <c r="AS483">
        <v>0</v>
      </c>
      <c r="AT483">
        <v>0</v>
      </c>
      <c r="AU483">
        <v>0</v>
      </c>
      <c r="AV483">
        <v>0</v>
      </c>
      <c r="AW483">
        <v>0</v>
      </c>
      <c r="AX483">
        <v>0</v>
      </c>
      <c r="BB483" t="s">
        <v>63</v>
      </c>
      <c r="BC483" t="s">
        <v>4639</v>
      </c>
      <c r="BD483">
        <v>0</v>
      </c>
      <c r="BF483" t="s">
        <v>1480</v>
      </c>
      <c r="BI483" t="s">
        <v>1481</v>
      </c>
    </row>
    <row r="484" spans="1:61" x14ac:dyDescent="0.35">
      <c r="A484" t="s">
        <v>1688</v>
      </c>
      <c r="B484">
        <v>10000</v>
      </c>
      <c r="C484">
        <v>10000</v>
      </c>
      <c r="D484" s="2">
        <v>45754</v>
      </c>
      <c r="E484" t="s">
        <v>116</v>
      </c>
      <c r="F484" t="s">
        <v>1608</v>
      </c>
      <c r="G484" t="s">
        <v>1689</v>
      </c>
      <c r="I484">
        <v>1</v>
      </c>
      <c r="J484" t="s">
        <v>183</v>
      </c>
      <c r="K484">
        <v>12</v>
      </c>
      <c r="L484" t="s">
        <v>6062</v>
      </c>
      <c r="M484" t="s">
        <v>462</v>
      </c>
      <c r="N484" t="s">
        <v>3804</v>
      </c>
      <c r="O484" s="3">
        <v>4000</v>
      </c>
      <c r="R484" s="2">
        <v>45754</v>
      </c>
      <c r="T484">
        <v>1</v>
      </c>
      <c r="U484" s="3">
        <v>4000</v>
      </c>
      <c r="V484" t="s">
        <v>65</v>
      </c>
      <c r="W484" t="s">
        <v>1690</v>
      </c>
      <c r="X484">
        <v>0</v>
      </c>
      <c r="Y484" s="3">
        <v>4000</v>
      </c>
      <c r="Z484">
        <v>0</v>
      </c>
      <c r="AA484">
        <v>0</v>
      </c>
      <c r="AB484">
        <v>0</v>
      </c>
      <c r="AC484">
        <v>0</v>
      </c>
      <c r="AF484">
        <v>0</v>
      </c>
      <c r="AO484" t="s">
        <v>1691</v>
      </c>
      <c r="AP484" t="s">
        <v>622</v>
      </c>
      <c r="AQ484" t="s">
        <v>24955</v>
      </c>
      <c r="AS484">
        <v>0</v>
      </c>
      <c r="AT484">
        <v>0</v>
      </c>
      <c r="AU484">
        <v>0</v>
      </c>
      <c r="AV484">
        <v>0</v>
      </c>
      <c r="AW484">
        <v>0</v>
      </c>
      <c r="AX484">
        <v>0</v>
      </c>
      <c r="BB484" t="s">
        <v>63</v>
      </c>
      <c r="BC484" t="s">
        <v>4718</v>
      </c>
      <c r="BD484">
        <v>0</v>
      </c>
      <c r="BF484" t="s">
        <v>622</v>
      </c>
      <c r="BI484" t="s">
        <v>1692</v>
      </c>
    </row>
    <row r="485" spans="1:61" x14ac:dyDescent="0.35">
      <c r="A485" t="s">
        <v>1550</v>
      </c>
      <c r="B485">
        <v>10000</v>
      </c>
      <c r="C485">
        <v>20000</v>
      </c>
      <c r="D485" s="2">
        <v>45755</v>
      </c>
      <c r="E485" t="s">
        <v>59</v>
      </c>
      <c r="F485" t="s">
        <v>1551</v>
      </c>
      <c r="G485">
        <v>10620258108</v>
      </c>
      <c r="I485">
        <v>2</v>
      </c>
      <c r="J485" t="s">
        <v>183</v>
      </c>
      <c r="K485">
        <v>77</v>
      </c>
      <c r="L485" t="s">
        <v>6043</v>
      </c>
      <c r="M485" t="s">
        <v>192</v>
      </c>
      <c r="N485" t="s">
        <v>3848</v>
      </c>
      <c r="O485" s="3">
        <v>1364</v>
      </c>
      <c r="R485" s="2">
        <v>45754</v>
      </c>
      <c r="T485">
        <v>66</v>
      </c>
      <c r="U485" s="3">
        <v>90024</v>
      </c>
      <c r="V485" t="s">
        <v>65</v>
      </c>
      <c r="W485" t="s">
        <v>1552</v>
      </c>
      <c r="X485">
        <v>0</v>
      </c>
      <c r="Y485" s="3">
        <v>80000</v>
      </c>
      <c r="Z485" s="3">
        <v>10024</v>
      </c>
      <c r="AA485">
        <v>0</v>
      </c>
      <c r="AB485">
        <v>0</v>
      </c>
      <c r="AC485">
        <v>0</v>
      </c>
      <c r="AF485">
        <v>0</v>
      </c>
      <c r="AO485" t="s">
        <v>1553</v>
      </c>
      <c r="AP485" t="s">
        <v>108</v>
      </c>
      <c r="AQ485" t="s">
        <v>13404</v>
      </c>
      <c r="AS485">
        <v>0</v>
      </c>
      <c r="AT485">
        <v>0</v>
      </c>
      <c r="AU485">
        <v>0</v>
      </c>
      <c r="AV485">
        <v>0</v>
      </c>
      <c r="AW485">
        <v>0</v>
      </c>
      <c r="AX485">
        <v>0</v>
      </c>
      <c r="BB485" t="s">
        <v>63</v>
      </c>
      <c r="BC485" t="s">
        <v>4684</v>
      </c>
      <c r="BD485">
        <v>0</v>
      </c>
      <c r="BF485" t="s">
        <v>108</v>
      </c>
      <c r="BI485" t="s">
        <v>1554</v>
      </c>
    </row>
    <row r="486" spans="1:61" x14ac:dyDescent="0.35">
      <c r="A486" t="s">
        <v>3479</v>
      </c>
      <c r="B486">
        <v>10000</v>
      </c>
      <c r="C486">
        <v>10000</v>
      </c>
      <c r="D486" s="2">
        <v>45771</v>
      </c>
      <c r="E486" t="s">
        <v>59</v>
      </c>
      <c r="F486" t="s">
        <v>3480</v>
      </c>
      <c r="G486">
        <v>10620258097</v>
      </c>
      <c r="I486">
        <v>1</v>
      </c>
      <c r="J486" t="s">
        <v>183</v>
      </c>
      <c r="K486">
        <v>79</v>
      </c>
      <c r="L486" t="s">
        <v>6076</v>
      </c>
      <c r="M486" t="s">
        <v>945</v>
      </c>
      <c r="N486" t="s">
        <v>3831</v>
      </c>
      <c r="O486" s="3">
        <v>1105</v>
      </c>
      <c r="R486" s="2">
        <v>45754</v>
      </c>
      <c r="T486">
        <v>308</v>
      </c>
      <c r="U486" s="3">
        <v>340340</v>
      </c>
      <c r="V486" t="s">
        <v>65</v>
      </c>
      <c r="W486" t="s">
        <v>908</v>
      </c>
      <c r="X486">
        <v>0</v>
      </c>
      <c r="Y486" s="3">
        <v>300000</v>
      </c>
      <c r="Z486" s="3">
        <v>40340</v>
      </c>
      <c r="AA486">
        <v>0</v>
      </c>
      <c r="AB486">
        <v>0</v>
      </c>
      <c r="AC486">
        <v>0</v>
      </c>
      <c r="AF486">
        <v>0</v>
      </c>
      <c r="AO486" t="s">
        <v>909</v>
      </c>
      <c r="AP486" t="s">
        <v>108</v>
      </c>
      <c r="AQ486" t="s">
        <v>13404</v>
      </c>
      <c r="AS486">
        <v>0</v>
      </c>
      <c r="AT486">
        <v>0</v>
      </c>
      <c r="AU486">
        <v>0</v>
      </c>
      <c r="AV486">
        <v>0</v>
      </c>
      <c r="AW486">
        <v>0</v>
      </c>
      <c r="AX486">
        <v>0</v>
      </c>
      <c r="BB486" t="s">
        <v>63</v>
      </c>
      <c r="BC486" t="s">
        <v>4719</v>
      </c>
      <c r="BD486">
        <v>0</v>
      </c>
      <c r="BF486" t="s">
        <v>108</v>
      </c>
      <c r="BI486" t="s">
        <v>3481</v>
      </c>
    </row>
    <row r="487" spans="1:61" x14ac:dyDescent="0.35">
      <c r="A487" t="s">
        <v>2926</v>
      </c>
      <c r="B487">
        <v>10000</v>
      </c>
      <c r="C487">
        <v>20000</v>
      </c>
      <c r="D487" s="2">
        <v>45763</v>
      </c>
      <c r="E487" t="s">
        <v>59</v>
      </c>
      <c r="F487" t="s">
        <v>2927</v>
      </c>
      <c r="G487">
        <v>10620258106</v>
      </c>
      <c r="I487">
        <v>2</v>
      </c>
      <c r="J487" t="s">
        <v>183</v>
      </c>
      <c r="K487">
        <v>77</v>
      </c>
      <c r="L487" t="s">
        <v>6043</v>
      </c>
      <c r="M487" t="s">
        <v>192</v>
      </c>
      <c r="N487" t="s">
        <v>3848</v>
      </c>
      <c r="O487" s="3">
        <v>1773</v>
      </c>
      <c r="R487" s="2">
        <v>45754</v>
      </c>
      <c r="T487">
        <v>88</v>
      </c>
      <c r="U487" s="3">
        <v>156024</v>
      </c>
      <c r="V487" t="s">
        <v>65</v>
      </c>
      <c r="W487" t="s">
        <v>120</v>
      </c>
      <c r="X487">
        <v>0</v>
      </c>
      <c r="Y487" s="3">
        <v>140000</v>
      </c>
      <c r="Z487" s="3">
        <v>16024</v>
      </c>
      <c r="AA487">
        <v>0</v>
      </c>
      <c r="AB487">
        <v>0</v>
      </c>
      <c r="AC487">
        <v>0</v>
      </c>
      <c r="AF487">
        <v>0</v>
      </c>
      <c r="AO487" t="s">
        <v>121</v>
      </c>
      <c r="AP487" t="s">
        <v>108</v>
      </c>
      <c r="AQ487" t="s">
        <v>13404</v>
      </c>
      <c r="AS487">
        <v>0</v>
      </c>
      <c r="AT487">
        <v>0</v>
      </c>
      <c r="AU487">
        <v>0</v>
      </c>
      <c r="AV487">
        <v>0</v>
      </c>
      <c r="AW487">
        <v>0</v>
      </c>
      <c r="AX487">
        <v>0</v>
      </c>
      <c r="BB487" t="s">
        <v>63</v>
      </c>
      <c r="BC487" t="s">
        <v>4685</v>
      </c>
      <c r="BD487">
        <v>0</v>
      </c>
      <c r="BF487" t="s">
        <v>108</v>
      </c>
      <c r="BI487" t="s">
        <v>2928</v>
      </c>
    </row>
    <row r="488" spans="1:61" x14ac:dyDescent="0.35">
      <c r="A488" t="s">
        <v>1693</v>
      </c>
      <c r="B488">
        <v>10000</v>
      </c>
      <c r="C488">
        <v>10000</v>
      </c>
      <c r="D488" s="2">
        <v>45754</v>
      </c>
      <c r="E488" t="s">
        <v>59</v>
      </c>
      <c r="F488" t="s">
        <v>1694</v>
      </c>
      <c r="G488" t="s">
        <v>1695</v>
      </c>
      <c r="I488">
        <v>1</v>
      </c>
      <c r="J488" t="s">
        <v>183</v>
      </c>
      <c r="K488">
        <v>86</v>
      </c>
      <c r="L488" t="s">
        <v>6043</v>
      </c>
      <c r="M488" t="s">
        <v>1696</v>
      </c>
      <c r="N488" t="s">
        <v>3840</v>
      </c>
      <c r="O488" s="3">
        <v>30000</v>
      </c>
      <c r="R488" s="2">
        <v>45754</v>
      </c>
      <c r="T488">
        <v>2</v>
      </c>
      <c r="U488" s="3">
        <v>60000</v>
      </c>
      <c r="V488" t="s">
        <v>65</v>
      </c>
      <c r="W488" t="s">
        <v>1697</v>
      </c>
      <c r="X488">
        <v>0</v>
      </c>
      <c r="Y488" s="3">
        <v>60000</v>
      </c>
      <c r="Z488">
        <v>0</v>
      </c>
      <c r="AA488">
        <v>0</v>
      </c>
      <c r="AB488">
        <v>0</v>
      </c>
      <c r="AC488">
        <v>0</v>
      </c>
      <c r="AF488">
        <v>0</v>
      </c>
      <c r="AO488" t="s">
        <v>1698</v>
      </c>
      <c r="AP488" t="s">
        <v>320</v>
      </c>
      <c r="AQ488" t="s">
        <v>11590</v>
      </c>
      <c r="AS488">
        <v>0</v>
      </c>
      <c r="AT488">
        <v>0</v>
      </c>
      <c r="AU488">
        <v>0</v>
      </c>
      <c r="AV488">
        <v>0</v>
      </c>
      <c r="AW488">
        <v>0</v>
      </c>
      <c r="AX488">
        <v>0</v>
      </c>
      <c r="BB488" t="s">
        <v>63</v>
      </c>
      <c r="BC488" t="s">
        <v>4720</v>
      </c>
      <c r="BD488">
        <v>0</v>
      </c>
      <c r="BF488" t="s">
        <v>320</v>
      </c>
      <c r="BI488" t="s">
        <v>1699</v>
      </c>
    </row>
    <row r="489" spans="1:61" x14ac:dyDescent="0.35">
      <c r="A489" t="s">
        <v>1700</v>
      </c>
      <c r="B489">
        <v>10000</v>
      </c>
      <c r="C489">
        <v>10000</v>
      </c>
      <c r="D489" s="2">
        <v>45755</v>
      </c>
      <c r="E489" t="s">
        <v>59</v>
      </c>
      <c r="F489" t="s">
        <v>1701</v>
      </c>
      <c r="G489" t="s">
        <v>1603</v>
      </c>
      <c r="I489">
        <v>1</v>
      </c>
      <c r="J489" t="s">
        <v>183</v>
      </c>
      <c r="K489">
        <v>59</v>
      </c>
      <c r="L489" t="s">
        <v>6045</v>
      </c>
      <c r="M489" t="s">
        <v>73</v>
      </c>
      <c r="N489" t="s">
        <v>3811</v>
      </c>
      <c r="O489">
        <v>745</v>
      </c>
      <c r="R489" s="2">
        <v>45754</v>
      </c>
      <c r="T489">
        <v>4</v>
      </c>
      <c r="U489" s="3">
        <v>2980</v>
      </c>
      <c r="V489" t="s">
        <v>65</v>
      </c>
      <c r="W489">
        <v>112888120001</v>
      </c>
      <c r="X489">
        <v>0</v>
      </c>
      <c r="Y489" s="3">
        <v>2980</v>
      </c>
      <c r="Z489">
        <v>0</v>
      </c>
      <c r="AA489">
        <v>0</v>
      </c>
      <c r="AB489">
        <v>0</v>
      </c>
      <c r="AC489">
        <v>0</v>
      </c>
      <c r="AF489">
        <v>0</v>
      </c>
      <c r="AO489">
        <v>11288812</v>
      </c>
      <c r="AP489" t="s">
        <v>571</v>
      </c>
      <c r="AQ489" t="s">
        <v>14937</v>
      </c>
      <c r="AS489">
        <v>0</v>
      </c>
      <c r="AT489">
        <v>0</v>
      </c>
      <c r="AU489">
        <v>0</v>
      </c>
      <c r="AV489">
        <v>0</v>
      </c>
      <c r="AW489">
        <v>0</v>
      </c>
      <c r="AX489">
        <v>0</v>
      </c>
      <c r="BB489" t="s">
        <v>63</v>
      </c>
      <c r="BC489" t="s">
        <v>4721</v>
      </c>
      <c r="BD489">
        <v>0</v>
      </c>
      <c r="BF489" t="s">
        <v>571</v>
      </c>
      <c r="BI489" t="s">
        <v>1702</v>
      </c>
    </row>
    <row r="490" spans="1:61" x14ac:dyDescent="0.35">
      <c r="A490" t="s">
        <v>1703</v>
      </c>
      <c r="B490">
        <v>10000</v>
      </c>
      <c r="C490">
        <v>10000</v>
      </c>
      <c r="D490" s="2">
        <v>45755</v>
      </c>
      <c r="E490" t="s">
        <v>59</v>
      </c>
      <c r="F490" t="s">
        <v>1704</v>
      </c>
      <c r="G490" t="s">
        <v>1603</v>
      </c>
      <c r="I490">
        <v>1</v>
      </c>
      <c r="J490" t="s">
        <v>183</v>
      </c>
      <c r="K490">
        <v>59</v>
      </c>
      <c r="L490" t="s">
        <v>6045</v>
      </c>
      <c r="M490" t="s">
        <v>73</v>
      </c>
      <c r="N490" t="s">
        <v>3811</v>
      </c>
      <c r="O490">
        <v>745</v>
      </c>
      <c r="R490" s="2">
        <v>45754</v>
      </c>
      <c r="T490">
        <v>4</v>
      </c>
      <c r="U490" s="3">
        <v>2980</v>
      </c>
      <c r="V490" t="s">
        <v>65</v>
      </c>
      <c r="W490">
        <v>112888550001</v>
      </c>
      <c r="X490">
        <v>0</v>
      </c>
      <c r="Y490" s="3">
        <v>2980</v>
      </c>
      <c r="Z490">
        <v>0</v>
      </c>
      <c r="AA490">
        <v>0</v>
      </c>
      <c r="AB490">
        <v>0</v>
      </c>
      <c r="AC490">
        <v>0</v>
      </c>
      <c r="AF490">
        <v>0</v>
      </c>
      <c r="AO490">
        <v>11288855</v>
      </c>
      <c r="AP490" t="s">
        <v>571</v>
      </c>
      <c r="AQ490" t="s">
        <v>14937</v>
      </c>
      <c r="AS490">
        <v>0</v>
      </c>
      <c r="AT490">
        <v>0</v>
      </c>
      <c r="AU490">
        <v>0</v>
      </c>
      <c r="AV490">
        <v>0</v>
      </c>
      <c r="AW490">
        <v>0</v>
      </c>
      <c r="AX490">
        <v>0</v>
      </c>
      <c r="BB490" t="s">
        <v>63</v>
      </c>
      <c r="BC490" t="s">
        <v>4722</v>
      </c>
      <c r="BD490">
        <v>0</v>
      </c>
      <c r="BF490" t="s">
        <v>571</v>
      </c>
      <c r="BI490" t="s">
        <v>1705</v>
      </c>
    </row>
    <row r="491" spans="1:61" x14ac:dyDescent="0.35">
      <c r="A491" t="s">
        <v>1706</v>
      </c>
      <c r="B491">
        <v>10000</v>
      </c>
      <c r="C491">
        <v>10000</v>
      </c>
      <c r="D491" s="2">
        <v>45755</v>
      </c>
      <c r="E491" t="s">
        <v>59</v>
      </c>
      <c r="F491" t="s">
        <v>1701</v>
      </c>
      <c r="G491" t="s">
        <v>1603</v>
      </c>
      <c r="I491">
        <v>1</v>
      </c>
      <c r="J491" t="s">
        <v>183</v>
      </c>
      <c r="K491">
        <v>59</v>
      </c>
      <c r="L491" t="s">
        <v>6045</v>
      </c>
      <c r="M491" t="s">
        <v>73</v>
      </c>
      <c r="N491" t="s">
        <v>3811</v>
      </c>
      <c r="O491">
        <v>745</v>
      </c>
      <c r="R491" s="2">
        <v>45754</v>
      </c>
      <c r="T491">
        <v>4</v>
      </c>
      <c r="U491" s="3">
        <v>2980</v>
      </c>
      <c r="V491" t="s">
        <v>65</v>
      </c>
      <c r="W491">
        <v>112888120001</v>
      </c>
      <c r="X491">
        <v>0</v>
      </c>
      <c r="Y491" s="3">
        <v>2980</v>
      </c>
      <c r="Z491">
        <v>0</v>
      </c>
      <c r="AA491">
        <v>0</v>
      </c>
      <c r="AB491">
        <v>0</v>
      </c>
      <c r="AC491">
        <v>0</v>
      </c>
      <c r="AF491">
        <v>0</v>
      </c>
      <c r="AO491">
        <v>11288812</v>
      </c>
      <c r="AP491" t="s">
        <v>571</v>
      </c>
      <c r="AQ491" t="s">
        <v>14937</v>
      </c>
      <c r="AS491">
        <v>0</v>
      </c>
      <c r="AT491">
        <v>0</v>
      </c>
      <c r="AU491">
        <v>0</v>
      </c>
      <c r="AV491">
        <v>0</v>
      </c>
      <c r="AW491">
        <v>0</v>
      </c>
      <c r="AX491">
        <v>0</v>
      </c>
      <c r="BB491" t="s">
        <v>63</v>
      </c>
      <c r="BC491" t="s">
        <v>4723</v>
      </c>
      <c r="BD491">
        <v>0</v>
      </c>
      <c r="BF491" t="s">
        <v>571</v>
      </c>
      <c r="BI491" t="s">
        <v>1707</v>
      </c>
    </row>
    <row r="492" spans="1:61" x14ac:dyDescent="0.35">
      <c r="A492" t="s">
        <v>1708</v>
      </c>
      <c r="B492">
        <v>10000</v>
      </c>
      <c r="C492">
        <v>10000</v>
      </c>
      <c r="D492" s="2">
        <v>45755</v>
      </c>
      <c r="E492" t="s">
        <v>59</v>
      </c>
      <c r="F492" t="s">
        <v>1701</v>
      </c>
      <c r="G492" t="s">
        <v>1603</v>
      </c>
      <c r="I492">
        <v>1</v>
      </c>
      <c r="J492" t="s">
        <v>183</v>
      </c>
      <c r="K492">
        <v>59</v>
      </c>
      <c r="L492" t="s">
        <v>6045</v>
      </c>
      <c r="M492" t="s">
        <v>73</v>
      </c>
      <c r="N492" t="s">
        <v>3811</v>
      </c>
      <c r="O492">
        <v>373</v>
      </c>
      <c r="R492" s="2">
        <v>45754</v>
      </c>
      <c r="T492">
        <v>4</v>
      </c>
      <c r="U492" s="3">
        <v>1490</v>
      </c>
      <c r="V492" t="s">
        <v>65</v>
      </c>
      <c r="W492">
        <v>112888120001</v>
      </c>
      <c r="X492">
        <v>0</v>
      </c>
      <c r="Y492" s="3">
        <v>1490</v>
      </c>
      <c r="Z492">
        <v>0</v>
      </c>
      <c r="AA492">
        <v>0</v>
      </c>
      <c r="AB492">
        <v>0</v>
      </c>
      <c r="AC492">
        <v>0</v>
      </c>
      <c r="AF492">
        <v>0</v>
      </c>
      <c r="AO492">
        <v>11288812</v>
      </c>
      <c r="AP492" t="s">
        <v>571</v>
      </c>
      <c r="AQ492" t="s">
        <v>14937</v>
      </c>
      <c r="AS492">
        <v>0</v>
      </c>
      <c r="AT492">
        <v>0</v>
      </c>
      <c r="AU492">
        <v>0</v>
      </c>
      <c r="AV492">
        <v>0</v>
      </c>
      <c r="AW492">
        <v>0</v>
      </c>
      <c r="AX492">
        <v>0</v>
      </c>
      <c r="BB492" t="s">
        <v>63</v>
      </c>
      <c r="BC492" t="s">
        <v>4724</v>
      </c>
      <c r="BD492">
        <v>0</v>
      </c>
      <c r="BF492" t="s">
        <v>571</v>
      </c>
      <c r="BI492" t="s">
        <v>1709</v>
      </c>
    </row>
    <row r="493" spans="1:61" x14ac:dyDescent="0.35">
      <c r="A493" t="s">
        <v>1708</v>
      </c>
      <c r="B493">
        <v>20000</v>
      </c>
      <c r="C493">
        <v>10000</v>
      </c>
      <c r="D493" s="2">
        <v>45755</v>
      </c>
      <c r="E493" t="s">
        <v>59</v>
      </c>
      <c r="F493" t="s">
        <v>1701</v>
      </c>
      <c r="G493" t="s">
        <v>1603</v>
      </c>
      <c r="I493">
        <v>1</v>
      </c>
      <c r="J493" t="s">
        <v>183</v>
      </c>
      <c r="K493">
        <v>59</v>
      </c>
      <c r="L493" t="s">
        <v>6045</v>
      </c>
      <c r="M493" t="s">
        <v>73</v>
      </c>
      <c r="N493" t="s">
        <v>3811</v>
      </c>
      <c r="O493">
        <v>373</v>
      </c>
      <c r="R493" s="2">
        <v>45754</v>
      </c>
      <c r="T493">
        <v>4</v>
      </c>
      <c r="U493" s="3">
        <v>1490</v>
      </c>
      <c r="V493" t="s">
        <v>65</v>
      </c>
      <c r="W493">
        <v>112888120001</v>
      </c>
      <c r="X493">
        <v>0</v>
      </c>
      <c r="Y493" s="3">
        <v>1490</v>
      </c>
      <c r="Z493">
        <v>0</v>
      </c>
      <c r="AA493">
        <v>0</v>
      </c>
      <c r="AB493">
        <v>0</v>
      </c>
      <c r="AC493">
        <v>0</v>
      </c>
      <c r="AF493">
        <v>0</v>
      </c>
      <c r="AO493">
        <v>11288812</v>
      </c>
      <c r="AP493" t="s">
        <v>571</v>
      </c>
      <c r="AQ493" t="s">
        <v>14937</v>
      </c>
      <c r="AS493">
        <v>0</v>
      </c>
      <c r="AT493">
        <v>0</v>
      </c>
      <c r="AU493">
        <v>0</v>
      </c>
      <c r="AV493">
        <v>0</v>
      </c>
      <c r="AW493">
        <v>0</v>
      </c>
      <c r="AX493">
        <v>0</v>
      </c>
      <c r="BB493" t="s">
        <v>63</v>
      </c>
      <c r="BC493" t="s">
        <v>4724</v>
      </c>
      <c r="BD493">
        <v>0</v>
      </c>
      <c r="BF493" t="s">
        <v>571</v>
      </c>
      <c r="BI493" t="s">
        <v>1709</v>
      </c>
    </row>
    <row r="494" spans="1:61" x14ac:dyDescent="0.35">
      <c r="A494" t="s">
        <v>1555</v>
      </c>
      <c r="B494">
        <v>10000</v>
      </c>
      <c r="C494">
        <v>20000</v>
      </c>
      <c r="D494" s="2">
        <v>45761</v>
      </c>
      <c r="E494" t="s">
        <v>59</v>
      </c>
      <c r="F494" t="s">
        <v>1710</v>
      </c>
      <c r="G494">
        <v>10620258106</v>
      </c>
      <c r="I494">
        <v>2</v>
      </c>
      <c r="J494" t="s">
        <v>183</v>
      </c>
      <c r="K494">
        <v>77</v>
      </c>
      <c r="L494" t="s">
        <v>6043</v>
      </c>
      <c r="M494" t="s">
        <v>192</v>
      </c>
      <c r="N494" t="s">
        <v>3848</v>
      </c>
      <c r="O494">
        <v>910</v>
      </c>
      <c r="R494" s="2">
        <v>45754</v>
      </c>
      <c r="T494">
        <v>88</v>
      </c>
      <c r="U494" s="3">
        <v>80080</v>
      </c>
      <c r="V494" t="s">
        <v>65</v>
      </c>
      <c r="W494" t="s">
        <v>1557</v>
      </c>
      <c r="X494">
        <v>0</v>
      </c>
      <c r="Y494" s="3">
        <v>70000</v>
      </c>
      <c r="Z494" s="3">
        <v>10080</v>
      </c>
      <c r="AA494">
        <v>0</v>
      </c>
      <c r="AB494">
        <v>0</v>
      </c>
      <c r="AC494">
        <v>0</v>
      </c>
      <c r="AF494">
        <v>0</v>
      </c>
      <c r="AO494" t="s">
        <v>1558</v>
      </c>
      <c r="AP494" t="s">
        <v>108</v>
      </c>
      <c r="AQ494" t="s">
        <v>13404</v>
      </c>
      <c r="AS494">
        <v>0</v>
      </c>
      <c r="AT494">
        <v>0</v>
      </c>
      <c r="AU494">
        <v>0</v>
      </c>
      <c r="AV494">
        <v>0</v>
      </c>
      <c r="AW494">
        <v>0</v>
      </c>
      <c r="AX494">
        <v>0</v>
      </c>
      <c r="BB494" t="s">
        <v>63</v>
      </c>
      <c r="BC494" t="s">
        <v>4686</v>
      </c>
      <c r="BD494">
        <v>0</v>
      </c>
      <c r="BF494" t="s">
        <v>108</v>
      </c>
      <c r="BI494" t="s">
        <v>1559</v>
      </c>
    </row>
    <row r="495" spans="1:61" x14ac:dyDescent="0.35">
      <c r="A495" t="s">
        <v>1711</v>
      </c>
      <c r="B495">
        <v>10000</v>
      </c>
      <c r="C495">
        <v>10000</v>
      </c>
      <c r="D495" s="2">
        <v>45755</v>
      </c>
      <c r="E495" t="s">
        <v>59</v>
      </c>
      <c r="F495" t="s">
        <v>1704</v>
      </c>
      <c r="G495" t="s">
        <v>1603</v>
      </c>
      <c r="I495">
        <v>1</v>
      </c>
      <c r="J495" t="s">
        <v>183</v>
      </c>
      <c r="K495">
        <v>59</v>
      </c>
      <c r="L495" t="s">
        <v>6045</v>
      </c>
      <c r="M495" t="s">
        <v>73</v>
      </c>
      <c r="N495" t="s">
        <v>3811</v>
      </c>
      <c r="O495">
        <v>745</v>
      </c>
      <c r="R495" s="2">
        <v>45754</v>
      </c>
      <c r="T495">
        <v>4</v>
      </c>
      <c r="U495" s="3">
        <v>2980</v>
      </c>
      <c r="V495" t="s">
        <v>65</v>
      </c>
      <c r="W495">
        <v>112888550001</v>
      </c>
      <c r="X495">
        <v>0</v>
      </c>
      <c r="Y495" s="3">
        <v>2980</v>
      </c>
      <c r="Z495">
        <v>0</v>
      </c>
      <c r="AA495">
        <v>0</v>
      </c>
      <c r="AB495">
        <v>0</v>
      </c>
      <c r="AC495">
        <v>0</v>
      </c>
      <c r="AF495">
        <v>0</v>
      </c>
      <c r="AO495">
        <v>11288855</v>
      </c>
      <c r="AP495" t="s">
        <v>571</v>
      </c>
      <c r="AQ495" t="s">
        <v>14937</v>
      </c>
      <c r="AS495">
        <v>0</v>
      </c>
      <c r="AT495">
        <v>0</v>
      </c>
      <c r="AU495">
        <v>0</v>
      </c>
      <c r="AV495">
        <v>0</v>
      </c>
      <c r="AW495">
        <v>0</v>
      </c>
      <c r="AX495">
        <v>0</v>
      </c>
      <c r="BB495" t="s">
        <v>63</v>
      </c>
      <c r="BC495" t="s">
        <v>4725</v>
      </c>
      <c r="BD495">
        <v>0</v>
      </c>
      <c r="BF495" t="s">
        <v>571</v>
      </c>
      <c r="BI495" t="s">
        <v>1712</v>
      </c>
    </row>
    <row r="496" spans="1:61" x14ac:dyDescent="0.35">
      <c r="A496" t="s">
        <v>1713</v>
      </c>
      <c r="B496">
        <v>10000</v>
      </c>
      <c r="C496">
        <v>10000</v>
      </c>
      <c r="D496" s="2">
        <v>45755</v>
      </c>
      <c r="E496" t="s">
        <v>59</v>
      </c>
      <c r="F496" t="s">
        <v>1612</v>
      </c>
      <c r="G496" t="s">
        <v>1714</v>
      </c>
      <c r="I496">
        <v>1</v>
      </c>
      <c r="J496" t="s">
        <v>183</v>
      </c>
      <c r="K496">
        <v>12</v>
      </c>
      <c r="L496" t="s">
        <v>6062</v>
      </c>
      <c r="M496" t="s">
        <v>462</v>
      </c>
      <c r="N496" t="s">
        <v>3804</v>
      </c>
      <c r="O496" s="3">
        <v>8000</v>
      </c>
      <c r="R496" s="2">
        <v>45754</v>
      </c>
      <c r="T496">
        <v>3</v>
      </c>
      <c r="U496" s="3">
        <v>24000</v>
      </c>
      <c r="V496" t="s">
        <v>65</v>
      </c>
      <c r="W496" t="s">
        <v>1715</v>
      </c>
      <c r="X496">
        <v>0</v>
      </c>
      <c r="Y496" s="3">
        <v>24000</v>
      </c>
      <c r="Z496">
        <v>0</v>
      </c>
      <c r="AA496">
        <v>0</v>
      </c>
      <c r="AB496">
        <v>0</v>
      </c>
      <c r="AC496">
        <v>0</v>
      </c>
      <c r="AF496">
        <v>0</v>
      </c>
      <c r="AO496" t="s">
        <v>1716</v>
      </c>
      <c r="AP496" t="s">
        <v>225</v>
      </c>
      <c r="AQ496" t="s">
        <v>23604</v>
      </c>
      <c r="AS496">
        <v>0</v>
      </c>
      <c r="AT496">
        <v>0</v>
      </c>
      <c r="AU496">
        <v>0</v>
      </c>
      <c r="AV496">
        <v>0</v>
      </c>
      <c r="AW496">
        <v>0</v>
      </c>
      <c r="AX496">
        <v>0</v>
      </c>
      <c r="BB496" t="s">
        <v>63</v>
      </c>
      <c r="BC496" t="s">
        <v>4726</v>
      </c>
      <c r="BD496">
        <v>0</v>
      </c>
      <c r="BF496" t="s">
        <v>225</v>
      </c>
      <c r="BI496" t="s">
        <v>995</v>
      </c>
    </row>
    <row r="497" spans="1:61" x14ac:dyDescent="0.35">
      <c r="A497" t="s">
        <v>1717</v>
      </c>
      <c r="B497">
        <v>10000</v>
      </c>
      <c r="C497">
        <v>20000</v>
      </c>
      <c r="D497" s="2">
        <v>45756</v>
      </c>
      <c r="E497" t="s">
        <v>59</v>
      </c>
      <c r="F497" s="4">
        <v>0.44361111111111112</v>
      </c>
      <c r="G497" t="s">
        <v>1718</v>
      </c>
      <c r="I497">
        <v>1</v>
      </c>
      <c r="J497" t="s">
        <v>183</v>
      </c>
      <c r="K497">
        <v>63</v>
      </c>
      <c r="L497" t="s">
        <v>6051</v>
      </c>
      <c r="M497" t="s">
        <v>136</v>
      </c>
      <c r="N497" t="s">
        <v>3850</v>
      </c>
      <c r="O497" s="3">
        <v>4000</v>
      </c>
      <c r="R497" s="2">
        <v>45754</v>
      </c>
      <c r="T497">
        <v>20</v>
      </c>
      <c r="U497" s="3">
        <v>80000</v>
      </c>
      <c r="V497" t="s">
        <v>65</v>
      </c>
      <c r="W497" t="s">
        <v>1719</v>
      </c>
      <c r="X497">
        <v>0</v>
      </c>
      <c r="Y497" s="3">
        <v>80000</v>
      </c>
      <c r="Z497">
        <v>0</v>
      </c>
      <c r="AA497">
        <v>0</v>
      </c>
      <c r="AB497">
        <v>0</v>
      </c>
      <c r="AC497">
        <v>0</v>
      </c>
      <c r="AF497">
        <v>0</v>
      </c>
      <c r="AO497" t="s">
        <v>1720</v>
      </c>
      <c r="AP497" t="s">
        <v>170</v>
      </c>
      <c r="AQ497" t="s">
        <v>21526</v>
      </c>
      <c r="AS497">
        <v>0</v>
      </c>
      <c r="AT497">
        <v>0</v>
      </c>
      <c r="AU497">
        <v>0</v>
      </c>
      <c r="AV497">
        <v>0</v>
      </c>
      <c r="AW497">
        <v>0</v>
      </c>
      <c r="AX497">
        <v>0</v>
      </c>
      <c r="BB497" t="s">
        <v>63</v>
      </c>
      <c r="BC497" t="s">
        <v>4727</v>
      </c>
      <c r="BD497">
        <v>0</v>
      </c>
      <c r="BF497" t="s">
        <v>170</v>
      </c>
      <c r="BI497" t="s">
        <v>1721</v>
      </c>
    </row>
    <row r="498" spans="1:61" x14ac:dyDescent="0.35">
      <c r="A498" t="s">
        <v>1497</v>
      </c>
      <c r="B498">
        <v>10000</v>
      </c>
      <c r="C498">
        <v>20000</v>
      </c>
      <c r="D498" s="2">
        <v>45755</v>
      </c>
      <c r="E498" t="s">
        <v>59</v>
      </c>
      <c r="F498" t="s">
        <v>1427</v>
      </c>
      <c r="G498" t="s">
        <v>1428</v>
      </c>
      <c r="I498">
        <v>2</v>
      </c>
      <c r="J498" t="s">
        <v>183</v>
      </c>
      <c r="K498">
        <v>63</v>
      </c>
      <c r="L498" t="s">
        <v>6051</v>
      </c>
      <c r="M498" t="s">
        <v>136</v>
      </c>
      <c r="N498" t="s">
        <v>3850</v>
      </c>
      <c r="O498" s="3">
        <v>2500</v>
      </c>
      <c r="R498" s="2">
        <v>45754</v>
      </c>
      <c r="T498">
        <v>16</v>
      </c>
      <c r="U498" s="3">
        <v>40000</v>
      </c>
      <c r="V498" t="s">
        <v>65</v>
      </c>
      <c r="W498" t="s">
        <v>1353</v>
      </c>
      <c r="X498">
        <v>0</v>
      </c>
      <c r="Y498" s="3">
        <v>40000</v>
      </c>
      <c r="Z498">
        <v>0</v>
      </c>
      <c r="AA498">
        <v>0</v>
      </c>
      <c r="AB498">
        <v>0</v>
      </c>
      <c r="AC498">
        <v>0</v>
      </c>
      <c r="AF498">
        <v>0</v>
      </c>
      <c r="AO498" t="s">
        <v>1354</v>
      </c>
      <c r="AP498" t="s">
        <v>170</v>
      </c>
      <c r="AQ498" t="s">
        <v>21526</v>
      </c>
      <c r="AS498">
        <v>0</v>
      </c>
      <c r="AT498">
        <v>0</v>
      </c>
      <c r="AU498">
        <v>0</v>
      </c>
      <c r="AV498">
        <v>0</v>
      </c>
      <c r="AW498">
        <v>0</v>
      </c>
      <c r="AX498">
        <v>0</v>
      </c>
      <c r="BB498" t="s">
        <v>63</v>
      </c>
      <c r="BC498" t="s">
        <v>4668</v>
      </c>
      <c r="BD498">
        <v>0</v>
      </c>
      <c r="BF498" t="s">
        <v>170</v>
      </c>
      <c r="BI498" t="s">
        <v>1498</v>
      </c>
    </row>
    <row r="499" spans="1:61" x14ac:dyDescent="0.35">
      <c r="A499" t="s">
        <v>1722</v>
      </c>
      <c r="B499">
        <v>10000</v>
      </c>
      <c r="C499">
        <v>10000</v>
      </c>
      <c r="D499" s="2">
        <v>45756</v>
      </c>
      <c r="E499" t="s">
        <v>59</v>
      </c>
      <c r="F499" s="4">
        <v>0.44569444444444445</v>
      </c>
      <c r="G499" t="s">
        <v>1723</v>
      </c>
      <c r="I499">
        <v>1</v>
      </c>
      <c r="J499" t="s">
        <v>183</v>
      </c>
      <c r="K499">
        <v>90</v>
      </c>
      <c r="L499" t="s">
        <v>6044</v>
      </c>
      <c r="M499" t="s">
        <v>439</v>
      </c>
      <c r="N499" t="s">
        <v>3859</v>
      </c>
      <c r="O499" s="3">
        <v>5400</v>
      </c>
      <c r="R499" s="2">
        <v>45754</v>
      </c>
      <c r="T499">
        <v>2</v>
      </c>
      <c r="U499" s="3">
        <v>10800</v>
      </c>
      <c r="V499" t="s">
        <v>65</v>
      </c>
      <c r="W499" t="s">
        <v>1181</v>
      </c>
      <c r="X499">
        <v>0</v>
      </c>
      <c r="Y499" s="3">
        <v>10800</v>
      </c>
      <c r="Z499">
        <v>0</v>
      </c>
      <c r="AA499">
        <v>0</v>
      </c>
      <c r="AB499">
        <v>0</v>
      </c>
      <c r="AC499">
        <v>0</v>
      </c>
      <c r="AF499">
        <v>0</v>
      </c>
      <c r="AO499" t="s">
        <v>1182</v>
      </c>
      <c r="AP499" t="s">
        <v>170</v>
      </c>
      <c r="AQ499" t="s">
        <v>21526</v>
      </c>
      <c r="AS499">
        <v>0</v>
      </c>
      <c r="AT499">
        <v>0</v>
      </c>
      <c r="AU499">
        <v>0</v>
      </c>
      <c r="AV499">
        <v>0</v>
      </c>
      <c r="AW499">
        <v>0</v>
      </c>
      <c r="AX499">
        <v>0</v>
      </c>
      <c r="BB499" t="s">
        <v>63</v>
      </c>
      <c r="BC499" t="s">
        <v>4728</v>
      </c>
      <c r="BD499">
        <v>0</v>
      </c>
      <c r="BF499" t="s">
        <v>170</v>
      </c>
      <c r="BI499" t="s">
        <v>1724</v>
      </c>
    </row>
    <row r="500" spans="1:61" x14ac:dyDescent="0.35">
      <c r="A500" t="s">
        <v>1725</v>
      </c>
      <c r="B500">
        <v>10000</v>
      </c>
      <c r="C500">
        <v>10000</v>
      </c>
      <c r="D500" s="2">
        <v>45754</v>
      </c>
      <c r="E500" t="s">
        <v>59</v>
      </c>
      <c r="F500" t="s">
        <v>1694</v>
      </c>
      <c r="G500" t="s">
        <v>1667</v>
      </c>
      <c r="I500">
        <v>1</v>
      </c>
      <c r="J500" t="s">
        <v>183</v>
      </c>
      <c r="K500">
        <v>22</v>
      </c>
      <c r="L500" t="s">
        <v>6063</v>
      </c>
      <c r="M500" t="s">
        <v>685</v>
      </c>
      <c r="N500" t="s">
        <v>3805</v>
      </c>
      <c r="O500" s="3">
        <v>2000</v>
      </c>
      <c r="R500" s="2">
        <v>45754</v>
      </c>
      <c r="T500">
        <v>1</v>
      </c>
      <c r="U500" s="3">
        <v>2000</v>
      </c>
      <c r="V500" t="s">
        <v>65</v>
      </c>
      <c r="W500">
        <v>10100120001</v>
      </c>
      <c r="X500">
        <v>0</v>
      </c>
      <c r="Y500" s="3">
        <v>2000</v>
      </c>
      <c r="Z500">
        <v>0</v>
      </c>
      <c r="AA500">
        <v>0</v>
      </c>
      <c r="AB500">
        <v>0</v>
      </c>
      <c r="AC500">
        <v>0</v>
      </c>
      <c r="AF500">
        <v>0</v>
      </c>
      <c r="AO500">
        <v>1010012</v>
      </c>
      <c r="AP500" t="s">
        <v>1726</v>
      </c>
      <c r="AQ500" t="s">
        <v>11542</v>
      </c>
      <c r="AS500">
        <v>0</v>
      </c>
      <c r="AT500">
        <v>0</v>
      </c>
      <c r="AU500">
        <v>0</v>
      </c>
      <c r="AV500">
        <v>0</v>
      </c>
      <c r="AW500">
        <v>0</v>
      </c>
      <c r="AX500">
        <v>0</v>
      </c>
      <c r="BB500" t="s">
        <v>63</v>
      </c>
      <c r="BC500" t="s">
        <v>4729</v>
      </c>
      <c r="BD500">
        <v>0</v>
      </c>
      <c r="BF500" t="s">
        <v>1726</v>
      </c>
      <c r="BI500" t="s">
        <v>1727</v>
      </c>
    </row>
    <row r="501" spans="1:61" x14ac:dyDescent="0.35">
      <c r="A501" t="s">
        <v>1728</v>
      </c>
      <c r="B501">
        <v>10000</v>
      </c>
      <c r="C501">
        <v>10000</v>
      </c>
      <c r="D501" s="2">
        <v>45754</v>
      </c>
      <c r="E501" t="s">
        <v>59</v>
      </c>
      <c r="F501" t="s">
        <v>1636</v>
      </c>
      <c r="G501" t="s">
        <v>1667</v>
      </c>
      <c r="I501">
        <v>1</v>
      </c>
      <c r="J501" t="s">
        <v>183</v>
      </c>
      <c r="K501">
        <v>22</v>
      </c>
      <c r="L501" t="s">
        <v>6063</v>
      </c>
      <c r="M501" t="s">
        <v>685</v>
      </c>
      <c r="N501" t="s">
        <v>3805</v>
      </c>
      <c r="O501" s="3">
        <v>1000</v>
      </c>
      <c r="R501" s="2">
        <v>45754</v>
      </c>
      <c r="T501">
        <v>1</v>
      </c>
      <c r="U501" s="3">
        <v>1000</v>
      </c>
      <c r="V501" t="s">
        <v>65</v>
      </c>
      <c r="W501">
        <v>10104710001</v>
      </c>
      <c r="X501">
        <v>0</v>
      </c>
      <c r="Y501" s="3">
        <v>1000</v>
      </c>
      <c r="Z501">
        <v>0</v>
      </c>
      <c r="AA501">
        <v>0</v>
      </c>
      <c r="AB501">
        <v>0</v>
      </c>
      <c r="AC501">
        <v>0</v>
      </c>
      <c r="AF501">
        <v>0</v>
      </c>
      <c r="AO501">
        <v>1010471</v>
      </c>
      <c r="AP501" t="s">
        <v>1726</v>
      </c>
      <c r="AQ501" t="s">
        <v>11542</v>
      </c>
      <c r="AS501">
        <v>0</v>
      </c>
      <c r="AT501">
        <v>0</v>
      </c>
      <c r="AU501">
        <v>0</v>
      </c>
      <c r="AV501">
        <v>0</v>
      </c>
      <c r="AW501">
        <v>0</v>
      </c>
      <c r="AX501">
        <v>0</v>
      </c>
      <c r="BB501" t="s">
        <v>63</v>
      </c>
      <c r="BC501" t="s">
        <v>4730</v>
      </c>
      <c r="BD501">
        <v>0</v>
      </c>
      <c r="BF501" t="s">
        <v>1726</v>
      </c>
      <c r="BI501" t="s">
        <v>1727</v>
      </c>
    </row>
    <row r="502" spans="1:61" x14ac:dyDescent="0.35">
      <c r="A502" t="s">
        <v>594</v>
      </c>
      <c r="B502">
        <v>10000</v>
      </c>
      <c r="C502">
        <v>20000</v>
      </c>
      <c r="D502" s="2">
        <v>45755</v>
      </c>
      <c r="E502" t="s">
        <v>59</v>
      </c>
      <c r="F502" t="s">
        <v>595</v>
      </c>
      <c r="G502" t="s">
        <v>596</v>
      </c>
      <c r="I502">
        <v>2</v>
      </c>
      <c r="J502" t="s">
        <v>183</v>
      </c>
      <c r="K502">
        <v>92</v>
      </c>
      <c r="L502" t="s">
        <v>6053</v>
      </c>
      <c r="M502" t="s">
        <v>281</v>
      </c>
      <c r="N502" t="s">
        <v>3851</v>
      </c>
      <c r="O502">
        <v>550</v>
      </c>
      <c r="R502" s="2">
        <v>45754</v>
      </c>
      <c r="T502">
        <v>2</v>
      </c>
      <c r="U502" s="3">
        <v>1100</v>
      </c>
      <c r="V502" t="s">
        <v>65</v>
      </c>
      <c r="W502" t="s">
        <v>597</v>
      </c>
      <c r="X502">
        <v>0</v>
      </c>
      <c r="Y502" s="3">
        <v>1000</v>
      </c>
      <c r="Z502">
        <v>100</v>
      </c>
      <c r="AA502">
        <v>0</v>
      </c>
      <c r="AB502">
        <v>0</v>
      </c>
      <c r="AC502">
        <v>0</v>
      </c>
      <c r="AF502">
        <v>0</v>
      </c>
      <c r="AO502" t="s">
        <v>598</v>
      </c>
      <c r="AP502" t="s">
        <v>599</v>
      </c>
      <c r="AQ502" t="s">
        <v>23114</v>
      </c>
      <c r="AS502">
        <v>0</v>
      </c>
      <c r="AT502">
        <v>0</v>
      </c>
      <c r="AU502">
        <v>0</v>
      </c>
      <c r="AV502">
        <v>0</v>
      </c>
      <c r="AW502">
        <v>0</v>
      </c>
      <c r="AX502">
        <v>0</v>
      </c>
      <c r="BB502" t="s">
        <v>63</v>
      </c>
      <c r="BC502" t="s">
        <v>4497</v>
      </c>
      <c r="BD502">
        <v>0</v>
      </c>
      <c r="BF502" t="s">
        <v>599</v>
      </c>
      <c r="BI502" t="s">
        <v>600</v>
      </c>
    </row>
    <row r="503" spans="1:61" x14ac:dyDescent="0.35">
      <c r="A503" t="s">
        <v>1729</v>
      </c>
      <c r="B503">
        <v>10000</v>
      </c>
      <c r="C503">
        <v>10000</v>
      </c>
      <c r="D503" s="2">
        <v>45754</v>
      </c>
      <c r="E503" t="s">
        <v>59</v>
      </c>
      <c r="F503" t="s">
        <v>1636</v>
      </c>
      <c r="G503" t="s">
        <v>1730</v>
      </c>
      <c r="I503">
        <v>1</v>
      </c>
      <c r="J503" t="s">
        <v>183</v>
      </c>
      <c r="K503">
        <v>61</v>
      </c>
      <c r="L503" t="s">
        <v>6046</v>
      </c>
      <c r="M503" t="s">
        <v>209</v>
      </c>
      <c r="N503" t="s">
        <v>3802</v>
      </c>
      <c r="O503">
        <v>150</v>
      </c>
      <c r="R503" s="2">
        <v>45754</v>
      </c>
      <c r="T503">
        <v>1</v>
      </c>
      <c r="U503">
        <v>150</v>
      </c>
      <c r="V503" t="s">
        <v>65</v>
      </c>
      <c r="W503">
        <v>107133240001</v>
      </c>
      <c r="X503">
        <v>0</v>
      </c>
      <c r="Y503">
        <v>150</v>
      </c>
      <c r="Z503">
        <v>0</v>
      </c>
      <c r="AA503">
        <v>0</v>
      </c>
      <c r="AB503">
        <v>0</v>
      </c>
      <c r="AC503">
        <v>0</v>
      </c>
      <c r="AF503">
        <v>0</v>
      </c>
      <c r="AO503">
        <v>10713324</v>
      </c>
      <c r="AP503" t="s">
        <v>282</v>
      </c>
      <c r="AQ503" t="s">
        <v>14518</v>
      </c>
      <c r="AS503">
        <v>0</v>
      </c>
      <c r="AT503">
        <v>0</v>
      </c>
      <c r="AU503">
        <v>0</v>
      </c>
      <c r="AV503">
        <v>0</v>
      </c>
      <c r="AW503">
        <v>0</v>
      </c>
      <c r="AX503">
        <v>0</v>
      </c>
      <c r="BB503" t="s">
        <v>63</v>
      </c>
      <c r="BC503" t="s">
        <v>4731</v>
      </c>
      <c r="BD503">
        <v>0</v>
      </c>
      <c r="BF503" t="s">
        <v>282</v>
      </c>
      <c r="BI503" t="s">
        <v>1731</v>
      </c>
    </row>
    <row r="504" spans="1:61" x14ac:dyDescent="0.35">
      <c r="A504" t="s">
        <v>1732</v>
      </c>
      <c r="B504">
        <v>10000</v>
      </c>
      <c r="C504">
        <v>10000</v>
      </c>
      <c r="D504" s="2">
        <v>45756</v>
      </c>
      <c r="E504" t="s">
        <v>59</v>
      </c>
      <c r="F504" t="s">
        <v>1671</v>
      </c>
      <c r="G504">
        <v>10620258103</v>
      </c>
      <c r="I504">
        <v>1</v>
      </c>
      <c r="J504" t="s">
        <v>183</v>
      </c>
      <c r="K504">
        <v>79</v>
      </c>
      <c r="L504" t="s">
        <v>6076</v>
      </c>
      <c r="M504" t="s">
        <v>945</v>
      </c>
      <c r="N504" t="s">
        <v>3831</v>
      </c>
      <c r="O504">
        <v>125</v>
      </c>
      <c r="R504" s="2">
        <v>45754</v>
      </c>
      <c r="T504">
        <v>65</v>
      </c>
      <c r="U504" s="3">
        <v>8125</v>
      </c>
      <c r="V504" t="s">
        <v>65</v>
      </c>
      <c r="W504" t="s">
        <v>1734</v>
      </c>
      <c r="X504">
        <v>0</v>
      </c>
      <c r="Y504" s="3">
        <v>5000</v>
      </c>
      <c r="Z504" s="3">
        <v>3125</v>
      </c>
      <c r="AA504">
        <v>0</v>
      </c>
      <c r="AB504">
        <v>0</v>
      </c>
      <c r="AC504">
        <v>0</v>
      </c>
      <c r="AF504">
        <v>0</v>
      </c>
      <c r="AO504" t="s">
        <v>1735</v>
      </c>
      <c r="AP504" t="s">
        <v>95</v>
      </c>
      <c r="AQ504" t="s">
        <v>13261</v>
      </c>
      <c r="AS504">
        <v>0</v>
      </c>
      <c r="AT504">
        <v>0</v>
      </c>
      <c r="AU504">
        <v>0</v>
      </c>
      <c r="AV504">
        <v>0</v>
      </c>
      <c r="AW504">
        <v>0</v>
      </c>
      <c r="AX504">
        <v>0</v>
      </c>
      <c r="BB504" t="s">
        <v>63</v>
      </c>
      <c r="BC504" t="s">
        <v>4732</v>
      </c>
      <c r="BD504">
        <v>0</v>
      </c>
      <c r="BF504" t="s">
        <v>95</v>
      </c>
      <c r="BI504" t="s">
        <v>1736</v>
      </c>
    </row>
    <row r="505" spans="1:61" x14ac:dyDescent="0.35">
      <c r="A505" t="s">
        <v>1283</v>
      </c>
      <c r="B505">
        <v>10000</v>
      </c>
      <c r="C505">
        <v>20000</v>
      </c>
      <c r="D505" s="2">
        <v>45754</v>
      </c>
      <c r="E505" t="s">
        <v>59</v>
      </c>
      <c r="F505" t="s">
        <v>1284</v>
      </c>
      <c r="G505" t="s">
        <v>1285</v>
      </c>
      <c r="I505">
        <v>2</v>
      </c>
      <c r="J505" t="s">
        <v>183</v>
      </c>
      <c r="K505">
        <v>100</v>
      </c>
      <c r="L505" t="s">
        <v>6052</v>
      </c>
      <c r="M505" t="s">
        <v>281</v>
      </c>
      <c r="N505" t="s">
        <v>3851</v>
      </c>
      <c r="O505">
        <v>200</v>
      </c>
      <c r="R505" s="2">
        <v>45754</v>
      </c>
      <c r="T505">
        <v>2</v>
      </c>
      <c r="U505">
        <v>400</v>
      </c>
      <c r="V505" t="s">
        <v>65</v>
      </c>
      <c r="W505">
        <v>107110100001</v>
      </c>
      <c r="X505">
        <v>0</v>
      </c>
      <c r="Y505">
        <v>300</v>
      </c>
      <c r="Z505">
        <v>100</v>
      </c>
      <c r="AA505">
        <v>0</v>
      </c>
      <c r="AB505">
        <v>0</v>
      </c>
      <c r="AC505">
        <v>0</v>
      </c>
      <c r="AF505">
        <v>0</v>
      </c>
      <c r="AO505">
        <v>10711010</v>
      </c>
      <c r="AP505" t="s">
        <v>1286</v>
      </c>
      <c r="AQ505" t="s">
        <v>16210</v>
      </c>
      <c r="AS505">
        <v>0</v>
      </c>
      <c r="AT505">
        <v>0</v>
      </c>
      <c r="AU505">
        <v>0</v>
      </c>
      <c r="AV505">
        <v>0</v>
      </c>
      <c r="AW505">
        <v>0</v>
      </c>
      <c r="AX505">
        <v>0</v>
      </c>
      <c r="BB505" t="s">
        <v>63</v>
      </c>
      <c r="BC505" t="s">
        <v>4590</v>
      </c>
      <c r="BD505">
        <v>0</v>
      </c>
      <c r="BF505" t="s">
        <v>1286</v>
      </c>
      <c r="BI505" t="s">
        <v>1287</v>
      </c>
    </row>
    <row r="506" spans="1:61" x14ac:dyDescent="0.35">
      <c r="A506" t="s">
        <v>1737</v>
      </c>
      <c r="B506">
        <v>10000</v>
      </c>
      <c r="C506">
        <v>10000</v>
      </c>
      <c r="D506" s="2">
        <v>45754</v>
      </c>
      <c r="E506" t="s">
        <v>59</v>
      </c>
      <c r="F506" s="4">
        <v>0.47202546296296294</v>
      </c>
      <c r="G506" t="s">
        <v>1738</v>
      </c>
      <c r="I506">
        <v>1</v>
      </c>
      <c r="J506" t="s">
        <v>183</v>
      </c>
      <c r="K506">
        <v>22</v>
      </c>
      <c r="L506" t="s">
        <v>6063</v>
      </c>
      <c r="M506" t="s">
        <v>685</v>
      </c>
      <c r="N506" t="s">
        <v>3805</v>
      </c>
      <c r="O506">
        <v>300</v>
      </c>
      <c r="R506" s="2">
        <v>45754</v>
      </c>
      <c r="T506">
        <v>1</v>
      </c>
      <c r="U506">
        <v>300</v>
      </c>
      <c r="V506" t="s">
        <v>65</v>
      </c>
      <c r="W506" t="s">
        <v>1739</v>
      </c>
      <c r="X506">
        <v>0</v>
      </c>
      <c r="Y506">
        <v>300</v>
      </c>
      <c r="Z506">
        <v>0</v>
      </c>
      <c r="AA506">
        <v>0</v>
      </c>
      <c r="AB506">
        <v>0</v>
      </c>
      <c r="AC506">
        <v>0</v>
      </c>
      <c r="AF506">
        <v>0</v>
      </c>
      <c r="AO506" t="s">
        <v>1740</v>
      </c>
      <c r="AP506" t="s">
        <v>1741</v>
      </c>
      <c r="AQ506" t="s">
        <v>22680</v>
      </c>
      <c r="AS506">
        <v>0</v>
      </c>
      <c r="AT506">
        <v>0</v>
      </c>
      <c r="AU506">
        <v>0</v>
      </c>
      <c r="AV506">
        <v>0</v>
      </c>
      <c r="AW506">
        <v>0</v>
      </c>
      <c r="AX506">
        <v>0</v>
      </c>
      <c r="BB506" t="s">
        <v>63</v>
      </c>
      <c r="BC506" t="s">
        <v>4733</v>
      </c>
      <c r="BD506">
        <v>0</v>
      </c>
      <c r="BF506" t="s">
        <v>1741</v>
      </c>
      <c r="BI506" t="s">
        <v>1742</v>
      </c>
    </row>
    <row r="507" spans="1:61" x14ac:dyDescent="0.35">
      <c r="A507" t="s">
        <v>2935</v>
      </c>
      <c r="B507">
        <v>10000</v>
      </c>
      <c r="C507">
        <v>10000</v>
      </c>
      <c r="D507" s="2">
        <v>45763</v>
      </c>
      <c r="E507" t="s">
        <v>59</v>
      </c>
      <c r="F507" t="s">
        <v>2936</v>
      </c>
      <c r="G507">
        <v>10620258103</v>
      </c>
      <c r="I507">
        <v>1</v>
      </c>
      <c r="J507" t="s">
        <v>183</v>
      </c>
      <c r="K507">
        <v>79</v>
      </c>
      <c r="L507" t="s">
        <v>6076</v>
      </c>
      <c r="M507" t="s">
        <v>945</v>
      </c>
      <c r="N507" t="s">
        <v>3831</v>
      </c>
      <c r="O507">
        <v>337</v>
      </c>
      <c r="R507" s="2">
        <v>45754</v>
      </c>
      <c r="T507">
        <v>297</v>
      </c>
      <c r="U507" s="3">
        <v>100089</v>
      </c>
      <c r="V507" t="s">
        <v>65</v>
      </c>
      <c r="W507" t="s">
        <v>120</v>
      </c>
      <c r="X507">
        <v>0</v>
      </c>
      <c r="Y507" s="3">
        <v>80000</v>
      </c>
      <c r="Z507" s="3">
        <v>20089</v>
      </c>
      <c r="AA507">
        <v>0</v>
      </c>
      <c r="AB507">
        <v>0</v>
      </c>
      <c r="AC507">
        <v>0</v>
      </c>
      <c r="AF507">
        <v>0</v>
      </c>
      <c r="AO507" t="s">
        <v>121</v>
      </c>
      <c r="AP507" t="s">
        <v>108</v>
      </c>
      <c r="AQ507" t="s">
        <v>13404</v>
      </c>
      <c r="AS507">
        <v>0</v>
      </c>
      <c r="AT507">
        <v>0</v>
      </c>
      <c r="AU507">
        <v>0</v>
      </c>
      <c r="AV507">
        <v>0</v>
      </c>
      <c r="AW507">
        <v>0</v>
      </c>
      <c r="AX507">
        <v>0</v>
      </c>
      <c r="BB507" t="s">
        <v>63</v>
      </c>
      <c r="BC507" t="s">
        <v>4734</v>
      </c>
      <c r="BD507">
        <v>0</v>
      </c>
      <c r="BF507" t="s">
        <v>108</v>
      </c>
      <c r="BI507" t="s">
        <v>2937</v>
      </c>
    </row>
    <row r="508" spans="1:61" x14ac:dyDescent="0.35">
      <c r="A508" t="s">
        <v>4679</v>
      </c>
      <c r="B508">
        <v>10000</v>
      </c>
      <c r="C508">
        <v>20000</v>
      </c>
      <c r="D508" s="2">
        <v>45782</v>
      </c>
      <c r="E508" t="s">
        <v>59</v>
      </c>
      <c r="F508" t="s">
        <v>4680</v>
      </c>
      <c r="G508" t="s">
        <v>4681</v>
      </c>
      <c r="I508">
        <v>2</v>
      </c>
      <c r="J508" t="s">
        <v>183</v>
      </c>
      <c r="K508">
        <v>77</v>
      </c>
      <c r="L508" t="s">
        <v>6043</v>
      </c>
      <c r="M508" t="s">
        <v>192</v>
      </c>
      <c r="N508" t="s">
        <v>3848</v>
      </c>
      <c r="O508" s="3">
        <v>2884</v>
      </c>
      <c r="R508" s="2">
        <v>45754</v>
      </c>
      <c r="T508">
        <v>77</v>
      </c>
      <c r="U508" s="3">
        <v>222068</v>
      </c>
      <c r="V508" t="s">
        <v>65</v>
      </c>
      <c r="W508" t="s">
        <v>3390</v>
      </c>
      <c r="X508">
        <v>0</v>
      </c>
      <c r="Y508" s="3">
        <v>200000</v>
      </c>
      <c r="Z508" s="3">
        <v>22068</v>
      </c>
      <c r="AA508">
        <v>0</v>
      </c>
      <c r="AB508">
        <v>0</v>
      </c>
      <c r="AC508">
        <v>0</v>
      </c>
      <c r="AF508">
        <v>0</v>
      </c>
      <c r="AO508" t="s">
        <v>3391</v>
      </c>
      <c r="AP508" t="s">
        <v>108</v>
      </c>
      <c r="AQ508" t="s">
        <v>13404</v>
      </c>
      <c r="AS508">
        <v>0</v>
      </c>
      <c r="AT508">
        <v>0</v>
      </c>
      <c r="AU508">
        <v>0</v>
      </c>
      <c r="AV508">
        <v>0</v>
      </c>
      <c r="AW508">
        <v>0</v>
      </c>
      <c r="AX508">
        <v>0</v>
      </c>
      <c r="BB508" t="s">
        <v>63</v>
      </c>
      <c r="BC508" t="s">
        <v>6608</v>
      </c>
      <c r="BD508">
        <v>0</v>
      </c>
      <c r="BF508" t="s">
        <v>108</v>
      </c>
      <c r="BI508" t="s">
        <v>4682</v>
      </c>
    </row>
    <row r="509" spans="1:61" x14ac:dyDescent="0.35">
      <c r="A509" t="s">
        <v>1743</v>
      </c>
      <c r="B509">
        <v>10000</v>
      </c>
      <c r="C509">
        <v>10000</v>
      </c>
      <c r="D509" s="2">
        <v>45761</v>
      </c>
      <c r="E509" t="s">
        <v>59</v>
      </c>
      <c r="F509" t="s">
        <v>1744</v>
      </c>
      <c r="G509">
        <v>10620258107</v>
      </c>
      <c r="I509">
        <v>1</v>
      </c>
      <c r="J509" t="s">
        <v>183</v>
      </c>
      <c r="K509">
        <v>79</v>
      </c>
      <c r="L509" t="s">
        <v>6076</v>
      </c>
      <c r="M509" t="s">
        <v>945</v>
      </c>
      <c r="N509" t="s">
        <v>3831</v>
      </c>
      <c r="O509">
        <v>215</v>
      </c>
      <c r="R509" s="2">
        <v>45754</v>
      </c>
      <c r="T509">
        <v>308</v>
      </c>
      <c r="U509" s="3">
        <v>66220</v>
      </c>
      <c r="V509" t="s">
        <v>65</v>
      </c>
      <c r="W509" t="s">
        <v>531</v>
      </c>
      <c r="X509">
        <v>0</v>
      </c>
      <c r="Y509" s="3">
        <v>50000</v>
      </c>
      <c r="Z509" s="3">
        <v>16220</v>
      </c>
      <c r="AA509">
        <v>0</v>
      </c>
      <c r="AB509">
        <v>0</v>
      </c>
      <c r="AC509">
        <v>0</v>
      </c>
      <c r="AF509">
        <v>0</v>
      </c>
      <c r="AO509" t="s">
        <v>532</v>
      </c>
      <c r="AP509" t="s">
        <v>108</v>
      </c>
      <c r="AQ509" t="s">
        <v>13404</v>
      </c>
      <c r="AS509">
        <v>0</v>
      </c>
      <c r="AT509">
        <v>0</v>
      </c>
      <c r="AU509">
        <v>0</v>
      </c>
      <c r="AV509">
        <v>0</v>
      </c>
      <c r="AW509">
        <v>0</v>
      </c>
      <c r="AX509">
        <v>0</v>
      </c>
      <c r="BB509" t="s">
        <v>63</v>
      </c>
      <c r="BC509" t="s">
        <v>4735</v>
      </c>
      <c r="BD509">
        <v>0</v>
      </c>
      <c r="BF509" t="s">
        <v>108</v>
      </c>
      <c r="BI509" t="s">
        <v>1745</v>
      </c>
    </row>
    <row r="510" spans="1:61" x14ac:dyDescent="0.35">
      <c r="A510" t="s">
        <v>4736</v>
      </c>
      <c r="B510">
        <v>10000</v>
      </c>
      <c r="C510">
        <v>10000</v>
      </c>
      <c r="D510" s="2">
        <v>45771</v>
      </c>
      <c r="E510" t="s">
        <v>59</v>
      </c>
      <c r="F510" t="s">
        <v>4737</v>
      </c>
      <c r="G510">
        <v>10620258107</v>
      </c>
      <c r="I510">
        <v>1</v>
      </c>
      <c r="J510" t="s">
        <v>183</v>
      </c>
      <c r="K510">
        <v>79</v>
      </c>
      <c r="L510" t="s">
        <v>6076</v>
      </c>
      <c r="M510" t="s">
        <v>945</v>
      </c>
      <c r="N510" t="s">
        <v>3831</v>
      </c>
      <c r="O510" s="3">
        <v>1416</v>
      </c>
      <c r="R510" s="2">
        <v>45754</v>
      </c>
      <c r="T510">
        <v>308</v>
      </c>
      <c r="U510" s="3">
        <v>436128</v>
      </c>
      <c r="V510" t="s">
        <v>65</v>
      </c>
      <c r="W510" t="s">
        <v>504</v>
      </c>
      <c r="X510">
        <v>0</v>
      </c>
      <c r="Y510" s="3">
        <v>400000</v>
      </c>
      <c r="Z510" s="3">
        <v>36128</v>
      </c>
      <c r="AA510">
        <v>0</v>
      </c>
      <c r="AB510">
        <v>0</v>
      </c>
      <c r="AC510">
        <v>0</v>
      </c>
      <c r="AF510">
        <v>0</v>
      </c>
      <c r="AO510" t="s">
        <v>505</v>
      </c>
      <c r="AP510" t="s">
        <v>108</v>
      </c>
      <c r="AQ510" t="s">
        <v>13404</v>
      </c>
      <c r="AS510">
        <v>0</v>
      </c>
      <c r="AT510">
        <v>0</v>
      </c>
      <c r="AU510">
        <v>0</v>
      </c>
      <c r="AV510">
        <v>0</v>
      </c>
      <c r="AW510">
        <v>0</v>
      </c>
      <c r="AX510">
        <v>0</v>
      </c>
      <c r="BB510" t="s">
        <v>63</v>
      </c>
      <c r="BC510" t="s">
        <v>4738</v>
      </c>
      <c r="BD510">
        <v>0</v>
      </c>
      <c r="BF510" t="s">
        <v>108</v>
      </c>
      <c r="BI510" t="s">
        <v>4739</v>
      </c>
    </row>
    <row r="511" spans="1:61" x14ac:dyDescent="0.35">
      <c r="A511" t="s">
        <v>3492</v>
      </c>
      <c r="B511">
        <v>10000</v>
      </c>
      <c r="C511">
        <v>10000</v>
      </c>
      <c r="D511" s="2">
        <v>45772</v>
      </c>
      <c r="E511" t="s">
        <v>59</v>
      </c>
      <c r="F511" t="s">
        <v>3493</v>
      </c>
      <c r="G511">
        <v>10620258097</v>
      </c>
      <c r="I511">
        <v>1</v>
      </c>
      <c r="J511" t="s">
        <v>183</v>
      </c>
      <c r="K511">
        <v>79</v>
      </c>
      <c r="L511" t="s">
        <v>6076</v>
      </c>
      <c r="M511" t="s">
        <v>945</v>
      </c>
      <c r="N511" t="s">
        <v>3831</v>
      </c>
      <c r="O511" s="3">
        <v>1105</v>
      </c>
      <c r="R511" s="2">
        <v>45754</v>
      </c>
      <c r="T511">
        <v>308</v>
      </c>
      <c r="U511" s="3">
        <v>340340</v>
      </c>
      <c r="V511" t="s">
        <v>65</v>
      </c>
      <c r="W511" t="s">
        <v>524</v>
      </c>
      <c r="X511">
        <v>0</v>
      </c>
      <c r="Y511" s="3">
        <v>300000</v>
      </c>
      <c r="Z511" s="3">
        <v>40340</v>
      </c>
      <c r="AA511">
        <v>0</v>
      </c>
      <c r="AB511">
        <v>0</v>
      </c>
      <c r="AC511">
        <v>0</v>
      </c>
      <c r="AF511">
        <v>0</v>
      </c>
      <c r="AO511" t="s">
        <v>525</v>
      </c>
      <c r="AP511" t="s">
        <v>108</v>
      </c>
      <c r="AQ511" t="s">
        <v>13404</v>
      </c>
      <c r="AS511">
        <v>0</v>
      </c>
      <c r="AT511">
        <v>0</v>
      </c>
      <c r="AU511">
        <v>0</v>
      </c>
      <c r="AV511">
        <v>0</v>
      </c>
      <c r="AW511">
        <v>0</v>
      </c>
      <c r="AX511">
        <v>0</v>
      </c>
      <c r="BB511" t="s">
        <v>63</v>
      </c>
      <c r="BC511" t="s">
        <v>4740</v>
      </c>
      <c r="BD511">
        <v>0</v>
      </c>
      <c r="BF511" t="s">
        <v>108</v>
      </c>
      <c r="BI511" t="s">
        <v>3494</v>
      </c>
    </row>
    <row r="512" spans="1:61" x14ac:dyDescent="0.35">
      <c r="A512" t="s">
        <v>1504</v>
      </c>
      <c r="B512">
        <v>10000</v>
      </c>
      <c r="C512">
        <v>20000</v>
      </c>
      <c r="D512" s="2">
        <v>45757</v>
      </c>
      <c r="E512" t="s">
        <v>59</v>
      </c>
      <c r="F512" t="s">
        <v>1505</v>
      </c>
      <c r="G512">
        <v>10620258014</v>
      </c>
      <c r="I512">
        <v>2</v>
      </c>
      <c r="J512" t="s">
        <v>183</v>
      </c>
      <c r="K512">
        <v>77</v>
      </c>
      <c r="L512" t="s">
        <v>6043</v>
      </c>
      <c r="M512" t="s">
        <v>192</v>
      </c>
      <c r="N512" t="s">
        <v>3848</v>
      </c>
      <c r="O512" s="3">
        <v>3705</v>
      </c>
      <c r="R512" s="2">
        <v>45754</v>
      </c>
      <c r="T512">
        <v>88</v>
      </c>
      <c r="U512" s="3">
        <v>326040</v>
      </c>
      <c r="V512" t="s">
        <v>65</v>
      </c>
      <c r="W512" t="s">
        <v>1506</v>
      </c>
      <c r="X512">
        <v>0</v>
      </c>
      <c r="Y512" s="3">
        <v>300000</v>
      </c>
      <c r="Z512" s="3">
        <v>26040</v>
      </c>
      <c r="AA512">
        <v>0</v>
      </c>
      <c r="AB512">
        <v>0</v>
      </c>
      <c r="AC512">
        <v>0</v>
      </c>
      <c r="AF512">
        <v>0</v>
      </c>
      <c r="AO512" t="s">
        <v>1507</v>
      </c>
      <c r="AP512" t="s">
        <v>108</v>
      </c>
      <c r="AQ512" t="s">
        <v>13404</v>
      </c>
      <c r="AS512">
        <v>0</v>
      </c>
      <c r="AT512">
        <v>0</v>
      </c>
      <c r="AU512">
        <v>0</v>
      </c>
      <c r="AV512">
        <v>0</v>
      </c>
      <c r="AW512">
        <v>0</v>
      </c>
      <c r="AX512">
        <v>0</v>
      </c>
      <c r="BB512" t="s">
        <v>63</v>
      </c>
      <c r="BC512" t="s">
        <v>4673</v>
      </c>
      <c r="BD512">
        <v>0</v>
      </c>
      <c r="BF512" t="s">
        <v>108</v>
      </c>
      <c r="BI512" t="s">
        <v>1508</v>
      </c>
    </row>
    <row r="513" spans="1:61" x14ac:dyDescent="0.35">
      <c r="A513" t="s">
        <v>1294</v>
      </c>
      <c r="B513">
        <v>10000</v>
      </c>
      <c r="C513">
        <v>20000</v>
      </c>
      <c r="D513" s="2">
        <v>45755</v>
      </c>
      <c r="E513" t="s">
        <v>59</v>
      </c>
      <c r="F513" t="s">
        <v>1295</v>
      </c>
      <c r="G513">
        <v>10620258020</v>
      </c>
      <c r="I513">
        <v>2</v>
      </c>
      <c r="J513" t="s">
        <v>183</v>
      </c>
      <c r="K513">
        <v>77</v>
      </c>
      <c r="L513" t="s">
        <v>6043</v>
      </c>
      <c r="M513" t="s">
        <v>192</v>
      </c>
      <c r="N513" t="s">
        <v>3848</v>
      </c>
      <c r="O513" s="3">
        <v>3637</v>
      </c>
      <c r="R513" s="2">
        <v>45754</v>
      </c>
      <c r="T513">
        <v>180</v>
      </c>
      <c r="U513" s="3">
        <v>654660</v>
      </c>
      <c r="V513" t="s">
        <v>65</v>
      </c>
      <c r="W513" t="s">
        <v>1296</v>
      </c>
      <c r="X513">
        <v>0</v>
      </c>
      <c r="Y513" s="3">
        <v>280000</v>
      </c>
      <c r="Z513" s="3">
        <v>374660</v>
      </c>
      <c r="AA513">
        <v>0</v>
      </c>
      <c r="AB513">
        <v>0</v>
      </c>
      <c r="AC513">
        <v>0</v>
      </c>
      <c r="AF513">
        <v>0</v>
      </c>
      <c r="AO513" t="s">
        <v>1297</v>
      </c>
      <c r="AP513" t="s">
        <v>108</v>
      </c>
      <c r="AQ513" t="s">
        <v>13404</v>
      </c>
      <c r="AS513">
        <v>0</v>
      </c>
      <c r="AT513">
        <v>0</v>
      </c>
      <c r="AU513">
        <v>0</v>
      </c>
      <c r="AV513">
        <v>0</v>
      </c>
      <c r="AW513">
        <v>0</v>
      </c>
      <c r="AX513">
        <v>0</v>
      </c>
      <c r="BB513" t="s">
        <v>63</v>
      </c>
      <c r="BC513" t="s">
        <v>4593</v>
      </c>
      <c r="BD513">
        <v>0</v>
      </c>
      <c r="BF513" t="s">
        <v>108</v>
      </c>
      <c r="BI513" t="s">
        <v>1298</v>
      </c>
    </row>
    <row r="514" spans="1:61" x14ac:dyDescent="0.35">
      <c r="A514" t="s">
        <v>4741</v>
      </c>
      <c r="B514">
        <v>10000</v>
      </c>
      <c r="C514">
        <v>10000</v>
      </c>
      <c r="D514" s="2">
        <v>45764</v>
      </c>
      <c r="E514" t="s">
        <v>59</v>
      </c>
      <c r="F514" t="s">
        <v>4742</v>
      </c>
      <c r="G514" t="s">
        <v>4743</v>
      </c>
      <c r="I514">
        <v>1</v>
      </c>
      <c r="J514" t="s">
        <v>183</v>
      </c>
      <c r="K514">
        <v>93</v>
      </c>
      <c r="L514" t="s">
        <v>6072</v>
      </c>
      <c r="M514" t="s">
        <v>813</v>
      </c>
      <c r="N514" t="s">
        <v>3824</v>
      </c>
      <c r="O514" s="3">
        <v>7125</v>
      </c>
      <c r="R514" s="2">
        <v>45754</v>
      </c>
      <c r="T514">
        <v>24</v>
      </c>
      <c r="U514" s="3">
        <v>171000</v>
      </c>
      <c r="V514" t="s">
        <v>65</v>
      </c>
      <c r="W514" t="s">
        <v>4744</v>
      </c>
      <c r="X514">
        <v>0</v>
      </c>
      <c r="Y514" s="3">
        <v>165000</v>
      </c>
      <c r="Z514" s="3">
        <v>6000</v>
      </c>
      <c r="AA514">
        <v>0</v>
      </c>
      <c r="AB514">
        <v>0</v>
      </c>
      <c r="AC514">
        <v>0</v>
      </c>
      <c r="AF514">
        <v>0</v>
      </c>
      <c r="AO514" t="s">
        <v>4745</v>
      </c>
      <c r="AP514" t="s">
        <v>448</v>
      </c>
      <c r="AQ514" t="s">
        <v>11797</v>
      </c>
      <c r="AS514">
        <v>0</v>
      </c>
      <c r="AT514">
        <v>0</v>
      </c>
      <c r="AU514">
        <v>0</v>
      </c>
      <c r="AV514">
        <v>0</v>
      </c>
      <c r="AW514">
        <v>0</v>
      </c>
      <c r="AX514">
        <v>0</v>
      </c>
      <c r="BB514" t="s">
        <v>63</v>
      </c>
      <c r="BC514" t="s">
        <v>4746</v>
      </c>
      <c r="BD514">
        <v>0</v>
      </c>
      <c r="BF514" t="s">
        <v>448</v>
      </c>
      <c r="BI514" t="s">
        <v>3986</v>
      </c>
    </row>
    <row r="515" spans="1:61" x14ac:dyDescent="0.35">
      <c r="A515" t="s">
        <v>1312</v>
      </c>
      <c r="B515">
        <v>10000</v>
      </c>
      <c r="C515">
        <v>20000</v>
      </c>
      <c r="D515" s="2">
        <v>45756</v>
      </c>
      <c r="E515" t="s">
        <v>59</v>
      </c>
      <c r="F515" s="4">
        <v>0.44246527777777778</v>
      </c>
      <c r="G515">
        <v>17190809009</v>
      </c>
      <c r="I515">
        <v>1</v>
      </c>
      <c r="J515" t="s">
        <v>183</v>
      </c>
      <c r="K515">
        <v>68</v>
      </c>
      <c r="L515" t="s">
        <v>6051</v>
      </c>
      <c r="M515" t="s">
        <v>830</v>
      </c>
      <c r="N515" t="s">
        <v>3852</v>
      </c>
      <c r="O515" s="3">
        <v>35000</v>
      </c>
      <c r="R515" s="2">
        <v>45754</v>
      </c>
      <c r="T515">
        <v>2</v>
      </c>
      <c r="U515" s="3">
        <v>70000</v>
      </c>
      <c r="V515" t="s">
        <v>65</v>
      </c>
      <c r="W515" t="s">
        <v>1315</v>
      </c>
      <c r="X515">
        <v>0</v>
      </c>
      <c r="Y515" s="3">
        <v>70000</v>
      </c>
      <c r="Z515">
        <v>0</v>
      </c>
      <c r="AA515">
        <v>0</v>
      </c>
      <c r="AB515">
        <v>0</v>
      </c>
      <c r="AC515">
        <v>0</v>
      </c>
      <c r="AF515">
        <v>0</v>
      </c>
      <c r="AO515" t="s">
        <v>1316</v>
      </c>
      <c r="AP515" t="s">
        <v>275</v>
      </c>
      <c r="AQ515" t="s">
        <v>21306</v>
      </c>
      <c r="AS515">
        <v>0</v>
      </c>
      <c r="AT515">
        <v>0</v>
      </c>
      <c r="AU515">
        <v>0</v>
      </c>
      <c r="AV515">
        <v>0</v>
      </c>
      <c r="AW515">
        <v>0</v>
      </c>
      <c r="AX515">
        <v>0</v>
      </c>
      <c r="BB515" t="s">
        <v>63</v>
      </c>
      <c r="BC515" t="s">
        <v>4598</v>
      </c>
      <c r="BD515">
        <v>0</v>
      </c>
      <c r="BF515" t="s">
        <v>275</v>
      </c>
      <c r="BI515" t="s">
        <v>1317</v>
      </c>
    </row>
    <row r="516" spans="1:61" x14ac:dyDescent="0.35">
      <c r="A516" t="s">
        <v>1746</v>
      </c>
      <c r="B516">
        <v>10000</v>
      </c>
      <c r="C516">
        <v>10000</v>
      </c>
      <c r="D516" s="2">
        <v>45756</v>
      </c>
      <c r="E516" t="s">
        <v>59</v>
      </c>
      <c r="F516" s="4">
        <v>0.44651620370370371</v>
      </c>
      <c r="G516" t="s">
        <v>1428</v>
      </c>
      <c r="I516">
        <v>1</v>
      </c>
      <c r="J516" t="s">
        <v>183</v>
      </c>
      <c r="K516">
        <v>78</v>
      </c>
      <c r="L516" t="s">
        <v>6047</v>
      </c>
      <c r="M516" t="s">
        <v>216</v>
      </c>
      <c r="N516" t="s">
        <v>3803</v>
      </c>
      <c r="O516" s="3">
        <v>2750</v>
      </c>
      <c r="R516" s="2">
        <v>45754</v>
      </c>
      <c r="T516">
        <v>16</v>
      </c>
      <c r="U516" s="3">
        <v>44000</v>
      </c>
      <c r="V516" t="s">
        <v>65</v>
      </c>
      <c r="W516" t="s">
        <v>1653</v>
      </c>
      <c r="X516">
        <v>0</v>
      </c>
      <c r="Y516" s="3">
        <v>40000</v>
      </c>
      <c r="Z516" s="3">
        <v>4000</v>
      </c>
      <c r="AA516">
        <v>0</v>
      </c>
      <c r="AB516">
        <v>0</v>
      </c>
      <c r="AC516">
        <v>0</v>
      </c>
      <c r="AF516">
        <v>0</v>
      </c>
      <c r="AO516" t="s">
        <v>1654</v>
      </c>
      <c r="AP516" t="s">
        <v>275</v>
      </c>
      <c r="AQ516" t="s">
        <v>21306</v>
      </c>
      <c r="AS516">
        <v>0</v>
      </c>
      <c r="AT516">
        <v>0</v>
      </c>
      <c r="AU516">
        <v>0</v>
      </c>
      <c r="AV516">
        <v>0</v>
      </c>
      <c r="AW516">
        <v>0</v>
      </c>
      <c r="AX516">
        <v>0</v>
      </c>
      <c r="BB516" t="s">
        <v>63</v>
      </c>
      <c r="BC516" t="s">
        <v>4747</v>
      </c>
      <c r="BD516">
        <v>0</v>
      </c>
      <c r="BF516" t="s">
        <v>275</v>
      </c>
      <c r="BI516" t="s">
        <v>1747</v>
      </c>
    </row>
    <row r="517" spans="1:61" x14ac:dyDescent="0.35">
      <c r="A517" t="s">
        <v>1748</v>
      </c>
      <c r="B517">
        <v>10000</v>
      </c>
      <c r="C517">
        <v>10000</v>
      </c>
      <c r="D517" s="2">
        <v>45754</v>
      </c>
      <c r="E517" t="s">
        <v>116</v>
      </c>
      <c r="F517" t="s">
        <v>1643</v>
      </c>
      <c r="G517" t="s">
        <v>1603</v>
      </c>
      <c r="I517">
        <v>1</v>
      </c>
      <c r="J517" t="s">
        <v>183</v>
      </c>
      <c r="K517">
        <v>59</v>
      </c>
      <c r="L517" t="s">
        <v>6045</v>
      </c>
      <c r="M517" t="s">
        <v>73</v>
      </c>
      <c r="N517" t="s">
        <v>3811</v>
      </c>
      <c r="O517">
        <v>515</v>
      </c>
      <c r="R517" s="2">
        <v>45754</v>
      </c>
      <c r="T517">
        <v>4</v>
      </c>
      <c r="U517" s="3">
        <v>2060</v>
      </c>
      <c r="V517" t="s">
        <v>65</v>
      </c>
      <c r="W517">
        <v>150164050001</v>
      </c>
      <c r="X517">
        <v>0</v>
      </c>
      <c r="Y517" s="3">
        <v>2060</v>
      </c>
      <c r="Z517">
        <v>0</v>
      </c>
      <c r="AA517">
        <v>0</v>
      </c>
      <c r="AB517">
        <v>0</v>
      </c>
      <c r="AC517">
        <v>0</v>
      </c>
      <c r="AF517">
        <v>0</v>
      </c>
      <c r="AO517">
        <v>15016405</v>
      </c>
      <c r="AP517" t="s">
        <v>571</v>
      </c>
      <c r="AQ517" t="s">
        <v>14937</v>
      </c>
      <c r="AS517">
        <v>0</v>
      </c>
      <c r="AT517">
        <v>0</v>
      </c>
      <c r="AU517">
        <v>0</v>
      </c>
      <c r="AV517">
        <v>0</v>
      </c>
      <c r="AW517">
        <v>0</v>
      </c>
      <c r="AX517">
        <v>0</v>
      </c>
      <c r="BB517" t="s">
        <v>63</v>
      </c>
      <c r="BC517" t="s">
        <v>4748</v>
      </c>
      <c r="BD517">
        <v>0</v>
      </c>
      <c r="BF517" t="s">
        <v>571</v>
      </c>
      <c r="BI517" t="s">
        <v>1749</v>
      </c>
    </row>
    <row r="518" spans="1:61" x14ac:dyDescent="0.35">
      <c r="A518" t="s">
        <v>1750</v>
      </c>
      <c r="B518">
        <v>10000</v>
      </c>
      <c r="C518">
        <v>10000</v>
      </c>
      <c r="D518" s="2">
        <v>45754</v>
      </c>
      <c r="E518" t="s">
        <v>59</v>
      </c>
      <c r="F518" t="s">
        <v>1751</v>
      </c>
      <c r="G518" t="s">
        <v>1603</v>
      </c>
      <c r="I518">
        <v>1</v>
      </c>
      <c r="J518" t="s">
        <v>183</v>
      </c>
      <c r="K518">
        <v>59</v>
      </c>
      <c r="L518" t="s">
        <v>6045</v>
      </c>
      <c r="M518" t="s">
        <v>73</v>
      </c>
      <c r="N518" t="s">
        <v>3811</v>
      </c>
      <c r="O518">
        <v>258</v>
      </c>
      <c r="R518" s="2">
        <v>45754</v>
      </c>
      <c r="T518">
        <v>4</v>
      </c>
      <c r="U518" s="3">
        <v>1032</v>
      </c>
      <c r="V518" t="s">
        <v>65</v>
      </c>
      <c r="W518">
        <v>112887750001</v>
      </c>
      <c r="X518">
        <v>0</v>
      </c>
      <c r="Y518" s="3">
        <v>1030</v>
      </c>
      <c r="Z518">
        <v>2</v>
      </c>
      <c r="AA518">
        <v>0</v>
      </c>
      <c r="AB518">
        <v>0</v>
      </c>
      <c r="AC518">
        <v>0</v>
      </c>
      <c r="AF518">
        <v>0</v>
      </c>
      <c r="AO518">
        <v>11288775</v>
      </c>
      <c r="AP518" t="s">
        <v>571</v>
      </c>
      <c r="AQ518" t="s">
        <v>14937</v>
      </c>
      <c r="AS518">
        <v>0</v>
      </c>
      <c r="AT518">
        <v>0</v>
      </c>
      <c r="AU518">
        <v>0</v>
      </c>
      <c r="AV518">
        <v>0</v>
      </c>
      <c r="AW518">
        <v>0</v>
      </c>
      <c r="AX518">
        <v>0</v>
      </c>
      <c r="BB518" t="s">
        <v>63</v>
      </c>
      <c r="BC518" t="s">
        <v>4749</v>
      </c>
      <c r="BD518">
        <v>0</v>
      </c>
      <c r="BF518" t="s">
        <v>571</v>
      </c>
      <c r="BI518" t="s">
        <v>1752</v>
      </c>
    </row>
    <row r="519" spans="1:61" x14ac:dyDescent="0.35">
      <c r="A519" t="s">
        <v>1753</v>
      </c>
      <c r="B519">
        <v>10000</v>
      </c>
      <c r="C519">
        <v>10000</v>
      </c>
      <c r="D519" s="2">
        <v>45755</v>
      </c>
      <c r="E519" t="s">
        <v>59</v>
      </c>
      <c r="F519" t="s">
        <v>1681</v>
      </c>
      <c r="G519" t="s">
        <v>913</v>
      </c>
      <c r="I519">
        <v>1</v>
      </c>
      <c r="J519" t="s">
        <v>183</v>
      </c>
      <c r="K519">
        <v>32</v>
      </c>
      <c r="L519" t="s">
        <v>6064</v>
      </c>
      <c r="M519" t="s">
        <v>516</v>
      </c>
      <c r="N519" t="s">
        <v>3833</v>
      </c>
      <c r="O519" s="3">
        <v>5860</v>
      </c>
      <c r="R519" s="2">
        <v>45754</v>
      </c>
      <c r="T519">
        <v>1</v>
      </c>
      <c r="U519" s="3">
        <v>5860</v>
      </c>
      <c r="V519" t="s">
        <v>65</v>
      </c>
      <c r="W519" t="s">
        <v>1227</v>
      </c>
      <c r="X519">
        <v>0</v>
      </c>
      <c r="Y519" s="3">
        <v>5360</v>
      </c>
      <c r="Z519">
        <v>500</v>
      </c>
      <c r="AA519">
        <v>0</v>
      </c>
      <c r="AB519">
        <v>0</v>
      </c>
      <c r="AC519">
        <v>0</v>
      </c>
      <c r="AF519">
        <v>0</v>
      </c>
      <c r="AO519" t="s">
        <v>1228</v>
      </c>
      <c r="AP519" t="s">
        <v>465</v>
      </c>
      <c r="AQ519" t="s">
        <v>15009</v>
      </c>
      <c r="AS519">
        <v>0</v>
      </c>
      <c r="AT519">
        <v>0</v>
      </c>
      <c r="AU519">
        <v>0</v>
      </c>
      <c r="AV519">
        <v>0</v>
      </c>
      <c r="AW519">
        <v>0</v>
      </c>
      <c r="AX519">
        <v>0</v>
      </c>
      <c r="BB519" t="s">
        <v>63</v>
      </c>
      <c r="BC519" t="s">
        <v>4750</v>
      </c>
      <c r="BD519">
        <v>0</v>
      </c>
      <c r="BF519" t="s">
        <v>465</v>
      </c>
      <c r="BI519" t="s">
        <v>1754</v>
      </c>
    </row>
    <row r="520" spans="1:61" x14ac:dyDescent="0.35">
      <c r="A520" t="s">
        <v>1755</v>
      </c>
      <c r="B520">
        <v>10000</v>
      </c>
      <c r="C520">
        <v>10000</v>
      </c>
      <c r="D520" s="2">
        <v>45755</v>
      </c>
      <c r="E520" t="s">
        <v>59</v>
      </c>
      <c r="F520" t="s">
        <v>1681</v>
      </c>
      <c r="G520" t="s">
        <v>913</v>
      </c>
      <c r="I520">
        <v>1</v>
      </c>
      <c r="J520" t="s">
        <v>183</v>
      </c>
      <c r="K520">
        <v>32</v>
      </c>
      <c r="L520" t="s">
        <v>6064</v>
      </c>
      <c r="M520" t="s">
        <v>516</v>
      </c>
      <c r="N520" t="s">
        <v>3833</v>
      </c>
      <c r="O520" s="3">
        <v>5860</v>
      </c>
      <c r="R520" s="2">
        <v>45754</v>
      </c>
      <c r="T520">
        <v>1</v>
      </c>
      <c r="U520" s="3">
        <v>5860</v>
      </c>
      <c r="V520" t="s">
        <v>65</v>
      </c>
      <c r="W520" t="s">
        <v>1227</v>
      </c>
      <c r="X520">
        <v>0</v>
      </c>
      <c r="Y520" s="3">
        <v>5360</v>
      </c>
      <c r="Z520">
        <v>500</v>
      </c>
      <c r="AA520">
        <v>0</v>
      </c>
      <c r="AB520">
        <v>0</v>
      </c>
      <c r="AC520">
        <v>0</v>
      </c>
      <c r="AF520">
        <v>0</v>
      </c>
      <c r="AO520" t="s">
        <v>1228</v>
      </c>
      <c r="AP520" t="s">
        <v>465</v>
      </c>
      <c r="AQ520" t="s">
        <v>15009</v>
      </c>
      <c r="AS520">
        <v>0</v>
      </c>
      <c r="AT520">
        <v>0</v>
      </c>
      <c r="AU520">
        <v>0</v>
      </c>
      <c r="AV520">
        <v>0</v>
      </c>
      <c r="AW520">
        <v>0</v>
      </c>
      <c r="AX520">
        <v>0</v>
      </c>
      <c r="BB520" t="s">
        <v>63</v>
      </c>
      <c r="BC520" t="s">
        <v>4751</v>
      </c>
      <c r="BD520">
        <v>0</v>
      </c>
      <c r="BF520" t="s">
        <v>465</v>
      </c>
      <c r="BI520" t="s">
        <v>1756</v>
      </c>
    </row>
    <row r="521" spans="1:61" x14ac:dyDescent="0.35">
      <c r="A521" t="s">
        <v>1757</v>
      </c>
      <c r="B521">
        <v>10000</v>
      </c>
      <c r="C521">
        <v>10000</v>
      </c>
      <c r="D521" s="2">
        <v>45754</v>
      </c>
      <c r="E521" t="s">
        <v>59</v>
      </c>
      <c r="F521" t="s">
        <v>1758</v>
      </c>
      <c r="G521" t="s">
        <v>719</v>
      </c>
      <c r="I521">
        <v>1</v>
      </c>
      <c r="J521" t="s">
        <v>183</v>
      </c>
      <c r="K521">
        <v>65</v>
      </c>
      <c r="L521" t="s">
        <v>6054</v>
      </c>
      <c r="M521" t="s">
        <v>340</v>
      </c>
      <c r="N521" t="s">
        <v>3854</v>
      </c>
      <c r="O521">
        <v>167</v>
      </c>
      <c r="R521" s="2">
        <v>45754</v>
      </c>
      <c r="T521">
        <v>6</v>
      </c>
      <c r="U521" s="3">
        <v>1002</v>
      </c>
      <c r="V521" t="s">
        <v>65</v>
      </c>
      <c r="W521" t="s">
        <v>1759</v>
      </c>
      <c r="X521">
        <v>0</v>
      </c>
      <c r="Y521" s="3">
        <v>1000</v>
      </c>
      <c r="Z521">
        <v>2</v>
      </c>
      <c r="AA521">
        <v>0</v>
      </c>
      <c r="AB521">
        <v>0</v>
      </c>
      <c r="AC521">
        <v>0</v>
      </c>
      <c r="AF521">
        <v>0</v>
      </c>
      <c r="AO521" t="s">
        <v>1760</v>
      </c>
      <c r="AP521" t="s">
        <v>225</v>
      </c>
      <c r="AQ521" t="s">
        <v>23604</v>
      </c>
      <c r="AS521">
        <v>0</v>
      </c>
      <c r="AT521">
        <v>0</v>
      </c>
      <c r="AU521">
        <v>0</v>
      </c>
      <c r="AV521">
        <v>0</v>
      </c>
      <c r="AW521">
        <v>0</v>
      </c>
      <c r="AX521">
        <v>0</v>
      </c>
      <c r="BB521" t="s">
        <v>63</v>
      </c>
      <c r="BC521" t="s">
        <v>4752</v>
      </c>
      <c r="BD521">
        <v>0</v>
      </c>
      <c r="BF521" t="s">
        <v>225</v>
      </c>
      <c r="BI521" t="s">
        <v>1531</v>
      </c>
    </row>
    <row r="522" spans="1:61" x14ac:dyDescent="0.35">
      <c r="A522" t="s">
        <v>1761</v>
      </c>
      <c r="B522">
        <v>10000</v>
      </c>
      <c r="C522">
        <v>10000</v>
      </c>
      <c r="D522" s="2">
        <v>45754</v>
      </c>
      <c r="E522" t="s">
        <v>59</v>
      </c>
      <c r="F522" s="4">
        <v>0.48880787037037038</v>
      </c>
      <c r="G522" t="s">
        <v>719</v>
      </c>
      <c r="I522">
        <v>1</v>
      </c>
      <c r="J522" t="s">
        <v>183</v>
      </c>
      <c r="K522">
        <v>65</v>
      </c>
      <c r="L522" t="s">
        <v>6054</v>
      </c>
      <c r="M522" t="s">
        <v>340</v>
      </c>
      <c r="N522" t="s">
        <v>3854</v>
      </c>
      <c r="O522">
        <v>334</v>
      </c>
      <c r="R522" s="2">
        <v>45754</v>
      </c>
      <c r="T522">
        <v>9</v>
      </c>
      <c r="U522" s="3">
        <v>3006</v>
      </c>
      <c r="V522" t="s">
        <v>65</v>
      </c>
      <c r="W522" t="s">
        <v>1762</v>
      </c>
      <c r="X522">
        <v>0</v>
      </c>
      <c r="Y522" s="3">
        <v>3000</v>
      </c>
      <c r="Z522">
        <v>6</v>
      </c>
      <c r="AA522">
        <v>0</v>
      </c>
      <c r="AB522">
        <v>0</v>
      </c>
      <c r="AC522">
        <v>0</v>
      </c>
      <c r="AF522">
        <v>0</v>
      </c>
      <c r="AO522" t="s">
        <v>1763</v>
      </c>
      <c r="AP522" t="s">
        <v>225</v>
      </c>
      <c r="AQ522" t="s">
        <v>23604</v>
      </c>
      <c r="AS522">
        <v>0</v>
      </c>
      <c r="AT522">
        <v>0</v>
      </c>
      <c r="AU522">
        <v>0</v>
      </c>
      <c r="AV522">
        <v>0</v>
      </c>
      <c r="AW522">
        <v>0</v>
      </c>
      <c r="AX522">
        <v>0</v>
      </c>
      <c r="BB522" t="s">
        <v>63</v>
      </c>
      <c r="BC522" t="s">
        <v>4753</v>
      </c>
      <c r="BD522">
        <v>0</v>
      </c>
      <c r="BF522" t="s">
        <v>225</v>
      </c>
      <c r="BI522" t="s">
        <v>1531</v>
      </c>
    </row>
    <row r="523" spans="1:61" x14ac:dyDescent="0.35">
      <c r="A523" t="s">
        <v>1793</v>
      </c>
      <c r="B523">
        <v>10000</v>
      </c>
      <c r="C523">
        <v>10000</v>
      </c>
      <c r="D523" s="2">
        <v>45754</v>
      </c>
      <c r="E523" t="s">
        <v>59</v>
      </c>
      <c r="F523" t="s">
        <v>1758</v>
      </c>
      <c r="G523" t="s">
        <v>719</v>
      </c>
      <c r="I523">
        <v>1</v>
      </c>
      <c r="J523" t="s">
        <v>183</v>
      </c>
      <c r="K523">
        <v>65</v>
      </c>
      <c r="L523" t="s">
        <v>6054</v>
      </c>
      <c r="M523" t="s">
        <v>340</v>
      </c>
      <c r="N523" t="s">
        <v>3854</v>
      </c>
      <c r="O523">
        <v>667</v>
      </c>
      <c r="R523" s="2">
        <v>45754</v>
      </c>
      <c r="T523">
        <v>6</v>
      </c>
      <c r="U523" s="3">
        <v>4002</v>
      </c>
      <c r="V523" t="s">
        <v>65</v>
      </c>
      <c r="W523" t="s">
        <v>1759</v>
      </c>
      <c r="X523">
        <v>0</v>
      </c>
      <c r="Y523" s="3">
        <v>4000</v>
      </c>
      <c r="Z523">
        <v>2</v>
      </c>
      <c r="AA523">
        <v>0</v>
      </c>
      <c r="AB523">
        <v>0</v>
      </c>
      <c r="AC523">
        <v>0</v>
      </c>
      <c r="AF523">
        <v>0</v>
      </c>
      <c r="AO523" t="s">
        <v>1760</v>
      </c>
      <c r="AP523" t="s">
        <v>225</v>
      </c>
      <c r="AQ523" t="s">
        <v>23604</v>
      </c>
      <c r="AS523">
        <v>0</v>
      </c>
      <c r="AT523">
        <v>0</v>
      </c>
      <c r="AU523">
        <v>0</v>
      </c>
      <c r="AV523">
        <v>0</v>
      </c>
      <c r="AW523">
        <v>0</v>
      </c>
      <c r="AX523">
        <v>0</v>
      </c>
      <c r="BB523" t="s">
        <v>63</v>
      </c>
      <c r="BC523" t="s">
        <v>1794</v>
      </c>
      <c r="BD523">
        <v>0</v>
      </c>
      <c r="BF523" t="s">
        <v>225</v>
      </c>
      <c r="BI523" t="s">
        <v>1543</v>
      </c>
    </row>
    <row r="524" spans="1:61" x14ac:dyDescent="0.35">
      <c r="A524" t="s">
        <v>1795</v>
      </c>
      <c r="B524">
        <v>10000</v>
      </c>
      <c r="C524">
        <v>10000</v>
      </c>
      <c r="D524" s="2">
        <v>45754</v>
      </c>
      <c r="E524" t="s">
        <v>59</v>
      </c>
      <c r="F524" s="4">
        <v>0.48880787037037038</v>
      </c>
      <c r="G524" t="s">
        <v>719</v>
      </c>
      <c r="I524">
        <v>1</v>
      </c>
      <c r="J524" t="s">
        <v>183</v>
      </c>
      <c r="K524">
        <v>65</v>
      </c>
      <c r="L524" t="s">
        <v>6054</v>
      </c>
      <c r="M524" t="s">
        <v>340</v>
      </c>
      <c r="N524" t="s">
        <v>3854</v>
      </c>
      <c r="O524" s="3">
        <v>1000</v>
      </c>
      <c r="R524" s="2">
        <v>45754</v>
      </c>
      <c r="T524">
        <v>9</v>
      </c>
      <c r="U524" s="3">
        <v>9000</v>
      </c>
      <c r="V524" t="s">
        <v>65</v>
      </c>
      <c r="W524" t="s">
        <v>1762</v>
      </c>
      <c r="X524">
        <v>0</v>
      </c>
      <c r="Y524" s="3">
        <v>9000</v>
      </c>
      <c r="Z524">
        <v>0</v>
      </c>
      <c r="AA524">
        <v>0</v>
      </c>
      <c r="AB524">
        <v>0</v>
      </c>
      <c r="AC524">
        <v>0</v>
      </c>
      <c r="AF524">
        <v>0</v>
      </c>
      <c r="AO524" t="s">
        <v>1763</v>
      </c>
      <c r="AP524" t="s">
        <v>225</v>
      </c>
      <c r="AQ524" t="s">
        <v>23604</v>
      </c>
      <c r="AS524">
        <v>0</v>
      </c>
      <c r="AT524">
        <v>0</v>
      </c>
      <c r="AU524">
        <v>0</v>
      </c>
      <c r="AV524">
        <v>0</v>
      </c>
      <c r="AW524">
        <v>0</v>
      </c>
      <c r="AX524">
        <v>0</v>
      </c>
      <c r="BB524" t="s">
        <v>63</v>
      </c>
      <c r="BC524" t="s">
        <v>1796</v>
      </c>
      <c r="BD524">
        <v>0</v>
      </c>
      <c r="BF524" t="s">
        <v>225</v>
      </c>
      <c r="BI524" t="s">
        <v>1543</v>
      </c>
    </row>
    <row r="525" spans="1:61" x14ac:dyDescent="0.35">
      <c r="A525" t="s">
        <v>1318</v>
      </c>
      <c r="B525">
        <v>10000</v>
      </c>
      <c r="C525">
        <v>20000</v>
      </c>
      <c r="D525" s="2">
        <v>45755</v>
      </c>
      <c r="E525" t="s">
        <v>59</v>
      </c>
      <c r="F525" t="s">
        <v>1319</v>
      </c>
      <c r="G525" t="s">
        <v>1320</v>
      </c>
      <c r="I525">
        <v>2</v>
      </c>
      <c r="J525" t="s">
        <v>183</v>
      </c>
      <c r="K525">
        <v>100</v>
      </c>
      <c r="L525" t="s">
        <v>6052</v>
      </c>
      <c r="M525" t="s">
        <v>281</v>
      </c>
      <c r="N525" t="s">
        <v>3851</v>
      </c>
      <c r="O525">
        <v>700</v>
      </c>
      <c r="R525" s="2">
        <v>45754</v>
      </c>
      <c r="T525">
        <v>1</v>
      </c>
      <c r="U525">
        <v>700</v>
      </c>
      <c r="V525" t="s">
        <v>65</v>
      </c>
      <c r="W525">
        <v>107156130001</v>
      </c>
      <c r="X525">
        <v>0</v>
      </c>
      <c r="Y525">
        <v>500</v>
      </c>
      <c r="Z525">
        <v>200</v>
      </c>
      <c r="AA525">
        <v>0</v>
      </c>
      <c r="AB525">
        <v>0</v>
      </c>
      <c r="AC525">
        <v>0</v>
      </c>
      <c r="AF525">
        <v>0</v>
      </c>
      <c r="AO525">
        <v>10715613</v>
      </c>
      <c r="AP525" t="s">
        <v>282</v>
      </c>
      <c r="AQ525" t="s">
        <v>14518</v>
      </c>
      <c r="AS525">
        <v>0</v>
      </c>
      <c r="AT525">
        <v>0</v>
      </c>
      <c r="AU525">
        <v>0</v>
      </c>
      <c r="AV525">
        <v>0</v>
      </c>
      <c r="AW525">
        <v>0</v>
      </c>
      <c r="AX525">
        <v>0</v>
      </c>
      <c r="BB525" t="s">
        <v>63</v>
      </c>
      <c r="BC525" t="s">
        <v>4599</v>
      </c>
      <c r="BD525">
        <v>0</v>
      </c>
      <c r="BF525" t="s">
        <v>282</v>
      </c>
      <c r="BI525" t="s">
        <v>1322</v>
      </c>
    </row>
    <row r="526" spans="1:61" x14ac:dyDescent="0.35">
      <c r="A526" t="s">
        <v>1764</v>
      </c>
      <c r="B526">
        <v>10000</v>
      </c>
      <c r="C526">
        <v>10000</v>
      </c>
      <c r="D526" s="2">
        <v>45762</v>
      </c>
      <c r="E526" t="s">
        <v>59</v>
      </c>
      <c r="F526" t="s">
        <v>1765</v>
      </c>
      <c r="G526">
        <v>164353308</v>
      </c>
      <c r="I526">
        <v>1</v>
      </c>
      <c r="J526" t="s">
        <v>183</v>
      </c>
      <c r="K526">
        <v>88</v>
      </c>
      <c r="L526" t="s">
        <v>6058</v>
      </c>
      <c r="M526" t="s">
        <v>144</v>
      </c>
      <c r="N526" t="s">
        <v>3855</v>
      </c>
      <c r="O526" s="3">
        <v>2800</v>
      </c>
      <c r="R526" s="2">
        <v>45754</v>
      </c>
      <c r="T526">
        <v>2</v>
      </c>
      <c r="U526" s="3">
        <v>5600</v>
      </c>
      <c r="V526" t="s">
        <v>65</v>
      </c>
      <c r="W526" t="s">
        <v>1766</v>
      </c>
      <c r="X526">
        <v>0</v>
      </c>
      <c r="Y526" s="3">
        <v>5000</v>
      </c>
      <c r="Z526">
        <v>600</v>
      </c>
      <c r="AA526">
        <v>0</v>
      </c>
      <c r="AB526">
        <v>0</v>
      </c>
      <c r="AC526">
        <v>0</v>
      </c>
      <c r="AF526">
        <v>0</v>
      </c>
      <c r="AO526" t="s">
        <v>1767</v>
      </c>
      <c r="AP526" t="s">
        <v>1768</v>
      </c>
      <c r="AQ526" t="s">
        <v>19003</v>
      </c>
      <c r="AS526">
        <v>0</v>
      </c>
      <c r="AT526">
        <v>0</v>
      </c>
      <c r="AU526">
        <v>0</v>
      </c>
      <c r="AV526">
        <v>0</v>
      </c>
      <c r="AW526">
        <v>0</v>
      </c>
      <c r="AX526">
        <v>0</v>
      </c>
      <c r="BB526" t="s">
        <v>63</v>
      </c>
      <c r="BC526" t="s">
        <v>4754</v>
      </c>
      <c r="BD526">
        <v>0</v>
      </c>
      <c r="BF526" t="s">
        <v>1768</v>
      </c>
      <c r="BI526" t="s">
        <v>1769</v>
      </c>
    </row>
    <row r="527" spans="1:61" x14ac:dyDescent="0.35">
      <c r="A527" t="s">
        <v>1770</v>
      </c>
      <c r="B527">
        <v>10000</v>
      </c>
      <c r="C527">
        <v>10000</v>
      </c>
      <c r="D527" s="2">
        <v>45755</v>
      </c>
      <c r="E527" t="s">
        <v>59</v>
      </c>
      <c r="F527" t="s">
        <v>1625</v>
      </c>
      <c r="G527" t="s">
        <v>1771</v>
      </c>
      <c r="I527">
        <v>1</v>
      </c>
      <c r="J527" t="s">
        <v>183</v>
      </c>
      <c r="K527">
        <v>88</v>
      </c>
      <c r="L527" t="s">
        <v>6058</v>
      </c>
      <c r="M527" t="s">
        <v>144</v>
      </c>
      <c r="N527" t="s">
        <v>3855</v>
      </c>
      <c r="O527">
        <v>800</v>
      </c>
      <c r="R527" s="2">
        <v>45754</v>
      </c>
      <c r="T527">
        <v>1</v>
      </c>
      <c r="U527">
        <v>800</v>
      </c>
      <c r="V527" t="s">
        <v>65</v>
      </c>
      <c r="W527" t="s">
        <v>1772</v>
      </c>
      <c r="X527">
        <v>0</v>
      </c>
      <c r="Y527">
        <v>500</v>
      </c>
      <c r="Z527">
        <v>300</v>
      </c>
      <c r="AA527">
        <v>0</v>
      </c>
      <c r="AB527">
        <v>0</v>
      </c>
      <c r="AC527">
        <v>0</v>
      </c>
      <c r="AF527">
        <v>0</v>
      </c>
      <c r="AO527" t="s">
        <v>1773</v>
      </c>
      <c r="AP527" t="s">
        <v>1774</v>
      </c>
      <c r="AQ527" t="s">
        <v>20718</v>
      </c>
      <c r="AS527">
        <v>0</v>
      </c>
      <c r="AT527">
        <v>0</v>
      </c>
      <c r="AU527">
        <v>0</v>
      </c>
      <c r="AV527">
        <v>0</v>
      </c>
      <c r="AW527">
        <v>0</v>
      </c>
      <c r="AX527">
        <v>0</v>
      </c>
      <c r="BB527" t="s">
        <v>63</v>
      </c>
      <c r="BC527" t="s">
        <v>4755</v>
      </c>
      <c r="BD527">
        <v>0</v>
      </c>
      <c r="BF527" t="s">
        <v>1774</v>
      </c>
      <c r="BI527" t="s">
        <v>1775</v>
      </c>
    </row>
    <row r="528" spans="1:61" x14ac:dyDescent="0.35">
      <c r="A528" t="s">
        <v>1770</v>
      </c>
      <c r="B528">
        <v>10000</v>
      </c>
      <c r="C528">
        <v>20000</v>
      </c>
      <c r="D528" s="2">
        <v>45755</v>
      </c>
      <c r="E528" t="s">
        <v>59</v>
      </c>
      <c r="F528" t="s">
        <v>1625</v>
      </c>
      <c r="G528" t="s">
        <v>1771</v>
      </c>
      <c r="I528">
        <v>2</v>
      </c>
      <c r="J528" t="s">
        <v>183</v>
      </c>
      <c r="K528">
        <v>92</v>
      </c>
      <c r="L528" t="s">
        <v>6053</v>
      </c>
      <c r="M528" t="s">
        <v>281</v>
      </c>
      <c r="N528" t="s">
        <v>3851</v>
      </c>
      <c r="O528">
        <v>200</v>
      </c>
      <c r="R528" s="2">
        <v>45754</v>
      </c>
      <c r="T528">
        <v>3</v>
      </c>
      <c r="U528">
        <v>600</v>
      </c>
      <c r="V528" t="s">
        <v>65</v>
      </c>
      <c r="W528" t="s">
        <v>1772</v>
      </c>
      <c r="X528">
        <v>0</v>
      </c>
      <c r="Y528">
        <v>500</v>
      </c>
      <c r="Z528">
        <v>100</v>
      </c>
      <c r="AA528">
        <v>0</v>
      </c>
      <c r="AB528">
        <v>0</v>
      </c>
      <c r="AC528">
        <v>0</v>
      </c>
      <c r="AF528">
        <v>0</v>
      </c>
      <c r="AO528" t="s">
        <v>1773</v>
      </c>
      <c r="AP528" t="s">
        <v>1774</v>
      </c>
      <c r="AQ528" t="s">
        <v>20718</v>
      </c>
      <c r="AS528">
        <v>0</v>
      </c>
      <c r="AT528">
        <v>0</v>
      </c>
      <c r="AU528">
        <v>0</v>
      </c>
      <c r="AV528">
        <v>0</v>
      </c>
      <c r="AW528">
        <v>0</v>
      </c>
      <c r="AX528">
        <v>0</v>
      </c>
      <c r="BB528" t="s">
        <v>63</v>
      </c>
      <c r="BC528" t="s">
        <v>4755</v>
      </c>
      <c r="BD528">
        <v>0</v>
      </c>
      <c r="BF528" t="s">
        <v>1774</v>
      </c>
      <c r="BI528" t="s">
        <v>1775</v>
      </c>
    </row>
    <row r="529" spans="1:61" x14ac:dyDescent="0.35">
      <c r="A529" t="s">
        <v>1776</v>
      </c>
      <c r="B529">
        <v>10000</v>
      </c>
      <c r="C529">
        <v>10000</v>
      </c>
      <c r="D529" s="2">
        <v>45755</v>
      </c>
      <c r="E529" t="s">
        <v>59</v>
      </c>
      <c r="F529" t="s">
        <v>1777</v>
      </c>
      <c r="G529" t="s">
        <v>1778</v>
      </c>
      <c r="I529">
        <v>1</v>
      </c>
      <c r="J529" t="s">
        <v>183</v>
      </c>
      <c r="K529">
        <v>88</v>
      </c>
      <c r="L529" t="s">
        <v>6058</v>
      </c>
      <c r="M529" t="s">
        <v>144</v>
      </c>
      <c r="N529" t="s">
        <v>3855</v>
      </c>
      <c r="O529">
        <v>800</v>
      </c>
      <c r="R529" s="2">
        <v>45754</v>
      </c>
      <c r="T529">
        <v>1</v>
      </c>
      <c r="U529">
        <v>800</v>
      </c>
      <c r="V529" t="s">
        <v>65</v>
      </c>
      <c r="W529" t="s">
        <v>1779</v>
      </c>
      <c r="X529">
        <v>0</v>
      </c>
      <c r="Y529">
        <v>500</v>
      </c>
      <c r="Z529">
        <v>300</v>
      </c>
      <c r="AA529">
        <v>0</v>
      </c>
      <c r="AB529">
        <v>0</v>
      </c>
      <c r="AC529">
        <v>0</v>
      </c>
      <c r="AF529">
        <v>0</v>
      </c>
      <c r="AO529" t="s">
        <v>1780</v>
      </c>
      <c r="AP529" t="s">
        <v>1774</v>
      </c>
      <c r="AQ529" t="s">
        <v>20718</v>
      </c>
      <c r="AS529">
        <v>0</v>
      </c>
      <c r="AT529">
        <v>0</v>
      </c>
      <c r="AU529">
        <v>0</v>
      </c>
      <c r="AV529">
        <v>0</v>
      </c>
      <c r="AW529">
        <v>0</v>
      </c>
      <c r="AX529">
        <v>0</v>
      </c>
      <c r="BB529" t="s">
        <v>63</v>
      </c>
      <c r="BC529" t="s">
        <v>4756</v>
      </c>
      <c r="BD529">
        <v>0</v>
      </c>
      <c r="BF529" t="s">
        <v>1774</v>
      </c>
      <c r="BI529" t="s">
        <v>1775</v>
      </c>
    </row>
    <row r="530" spans="1:61" x14ac:dyDescent="0.35">
      <c r="A530" t="s">
        <v>1776</v>
      </c>
      <c r="B530">
        <v>10000</v>
      </c>
      <c r="C530">
        <v>20000</v>
      </c>
      <c r="D530" s="2">
        <v>45755</v>
      </c>
      <c r="E530" t="s">
        <v>59</v>
      </c>
      <c r="F530" t="s">
        <v>1777</v>
      </c>
      <c r="G530" t="s">
        <v>1778</v>
      </c>
      <c r="I530">
        <v>2</v>
      </c>
      <c r="J530" t="s">
        <v>183</v>
      </c>
      <c r="K530">
        <v>92</v>
      </c>
      <c r="L530" t="s">
        <v>6053</v>
      </c>
      <c r="M530" t="s">
        <v>281</v>
      </c>
      <c r="N530" t="s">
        <v>3851</v>
      </c>
      <c r="O530">
        <v>600</v>
      </c>
      <c r="R530" s="2">
        <v>45754</v>
      </c>
      <c r="T530">
        <v>1</v>
      </c>
      <c r="U530">
        <v>600</v>
      </c>
      <c r="V530" t="s">
        <v>65</v>
      </c>
      <c r="W530" t="s">
        <v>1779</v>
      </c>
      <c r="X530">
        <v>0</v>
      </c>
      <c r="Y530">
        <v>500</v>
      </c>
      <c r="Z530">
        <v>100</v>
      </c>
      <c r="AA530">
        <v>0</v>
      </c>
      <c r="AB530">
        <v>0</v>
      </c>
      <c r="AC530">
        <v>0</v>
      </c>
      <c r="AF530">
        <v>0</v>
      </c>
      <c r="AO530" t="s">
        <v>1780</v>
      </c>
      <c r="AP530" t="s">
        <v>1774</v>
      </c>
      <c r="AQ530" t="s">
        <v>20718</v>
      </c>
      <c r="AS530">
        <v>0</v>
      </c>
      <c r="AT530">
        <v>0</v>
      </c>
      <c r="AU530">
        <v>0</v>
      </c>
      <c r="AV530">
        <v>0</v>
      </c>
      <c r="AW530">
        <v>0</v>
      </c>
      <c r="AX530">
        <v>0</v>
      </c>
      <c r="BB530" t="s">
        <v>63</v>
      </c>
      <c r="BC530" t="s">
        <v>4756</v>
      </c>
      <c r="BD530">
        <v>0</v>
      </c>
      <c r="BF530" t="s">
        <v>1774</v>
      </c>
      <c r="BI530" t="s">
        <v>1775</v>
      </c>
    </row>
    <row r="531" spans="1:61" x14ac:dyDescent="0.35">
      <c r="A531" t="s">
        <v>1781</v>
      </c>
      <c r="B531">
        <v>10000</v>
      </c>
      <c r="C531">
        <v>10000</v>
      </c>
      <c r="D531" s="2">
        <v>45754</v>
      </c>
      <c r="E531" t="s">
        <v>116</v>
      </c>
      <c r="F531" t="s">
        <v>1782</v>
      </c>
      <c r="G531" t="s">
        <v>1783</v>
      </c>
      <c r="I531">
        <v>1</v>
      </c>
      <c r="J531" t="s">
        <v>183</v>
      </c>
      <c r="K531">
        <v>90</v>
      </c>
      <c r="L531" t="s">
        <v>6044</v>
      </c>
      <c r="M531" t="s">
        <v>1190</v>
      </c>
      <c r="N531" t="s">
        <v>3836</v>
      </c>
      <c r="O531">
        <v>81</v>
      </c>
      <c r="R531" s="2">
        <v>45754</v>
      </c>
      <c r="T531">
        <v>124</v>
      </c>
      <c r="U531" s="3">
        <v>10044</v>
      </c>
      <c r="V531" t="s">
        <v>65</v>
      </c>
      <c r="W531" t="s">
        <v>1784</v>
      </c>
      <c r="X531">
        <v>0</v>
      </c>
      <c r="Y531" s="3">
        <v>10000</v>
      </c>
      <c r="Z531">
        <v>44</v>
      </c>
      <c r="AA531">
        <v>0</v>
      </c>
      <c r="AB531">
        <v>0</v>
      </c>
      <c r="AC531">
        <v>0</v>
      </c>
      <c r="AF531">
        <v>0</v>
      </c>
      <c r="AO531" t="s">
        <v>1785</v>
      </c>
      <c r="AP531" t="s">
        <v>1786</v>
      </c>
      <c r="AQ531" t="s">
        <v>14396</v>
      </c>
      <c r="AS531">
        <v>0</v>
      </c>
      <c r="AT531">
        <v>0</v>
      </c>
      <c r="AU531">
        <v>0</v>
      </c>
      <c r="AV531">
        <v>0</v>
      </c>
      <c r="AW531">
        <v>0</v>
      </c>
      <c r="AX531">
        <v>0</v>
      </c>
      <c r="BB531" t="s">
        <v>63</v>
      </c>
      <c r="BC531" t="s">
        <v>4757</v>
      </c>
      <c r="BD531">
        <v>0</v>
      </c>
      <c r="BF531" t="s">
        <v>1786</v>
      </c>
      <c r="BI531" t="s">
        <v>1787</v>
      </c>
    </row>
    <row r="532" spans="1:61" x14ac:dyDescent="0.35">
      <c r="A532" t="s">
        <v>1788</v>
      </c>
      <c r="B532">
        <v>10000</v>
      </c>
      <c r="C532">
        <v>10000</v>
      </c>
      <c r="D532" s="2">
        <v>45755</v>
      </c>
      <c r="E532" t="s">
        <v>59</v>
      </c>
      <c r="F532" t="s">
        <v>1789</v>
      </c>
      <c r="G532">
        <v>59470</v>
      </c>
      <c r="I532">
        <v>1</v>
      </c>
      <c r="J532" t="s">
        <v>183</v>
      </c>
      <c r="K532">
        <v>73</v>
      </c>
      <c r="L532" t="s">
        <v>6042</v>
      </c>
      <c r="M532" t="s">
        <v>184</v>
      </c>
      <c r="N532" t="s">
        <v>3845</v>
      </c>
      <c r="O532" s="3">
        <v>26250</v>
      </c>
      <c r="R532" s="2">
        <v>45754</v>
      </c>
      <c r="T532">
        <v>12</v>
      </c>
      <c r="U532" s="3">
        <v>315000</v>
      </c>
      <c r="V532" t="s">
        <v>65</v>
      </c>
      <c r="W532" t="s">
        <v>1790</v>
      </c>
      <c r="X532">
        <v>0</v>
      </c>
      <c r="Y532" s="3">
        <v>190907</v>
      </c>
      <c r="Z532" s="3">
        <v>124093</v>
      </c>
      <c r="AA532">
        <v>0</v>
      </c>
      <c r="AB532">
        <v>0</v>
      </c>
      <c r="AC532">
        <v>0</v>
      </c>
      <c r="AF532">
        <v>0</v>
      </c>
      <c r="AO532" t="s">
        <v>1791</v>
      </c>
      <c r="AP532" t="s">
        <v>68</v>
      </c>
      <c r="AQ532" t="s">
        <v>26186</v>
      </c>
      <c r="AS532">
        <v>0</v>
      </c>
      <c r="AT532">
        <v>0</v>
      </c>
      <c r="AU532">
        <v>0</v>
      </c>
      <c r="AV532">
        <v>0</v>
      </c>
      <c r="AW532">
        <v>0</v>
      </c>
      <c r="AX532">
        <v>0</v>
      </c>
      <c r="BB532" t="s">
        <v>63</v>
      </c>
      <c r="BC532" t="s">
        <v>4758</v>
      </c>
      <c r="BD532">
        <v>0</v>
      </c>
      <c r="BF532" t="s">
        <v>68</v>
      </c>
      <c r="BI532" t="s">
        <v>1792</v>
      </c>
    </row>
    <row r="533" spans="1:61" x14ac:dyDescent="0.35">
      <c r="A533" t="s">
        <v>1788</v>
      </c>
      <c r="B533">
        <v>10000</v>
      </c>
      <c r="C533">
        <v>20000</v>
      </c>
      <c r="D533" s="2">
        <v>45755</v>
      </c>
      <c r="E533" t="s">
        <v>59</v>
      </c>
      <c r="F533" t="s">
        <v>1789</v>
      </c>
      <c r="G533">
        <v>59470</v>
      </c>
      <c r="I533">
        <v>2</v>
      </c>
      <c r="J533" t="s">
        <v>183</v>
      </c>
      <c r="K533">
        <v>96</v>
      </c>
      <c r="L533" t="s">
        <v>6060</v>
      </c>
      <c r="M533" t="s">
        <v>805</v>
      </c>
      <c r="N533" t="s">
        <v>3865</v>
      </c>
      <c r="O533" s="3">
        <v>26250</v>
      </c>
      <c r="R533" s="2">
        <v>45754</v>
      </c>
      <c r="T533">
        <v>6</v>
      </c>
      <c r="U533" s="3">
        <v>157500</v>
      </c>
      <c r="V533" t="s">
        <v>65</v>
      </c>
      <c r="W533" t="s">
        <v>1790</v>
      </c>
      <c r="X533">
        <v>0</v>
      </c>
      <c r="Y533" s="3">
        <v>95455</v>
      </c>
      <c r="Z533" s="3">
        <v>62045</v>
      </c>
      <c r="AA533">
        <v>0</v>
      </c>
      <c r="AB533">
        <v>0</v>
      </c>
      <c r="AC533">
        <v>0</v>
      </c>
      <c r="AF533">
        <v>0</v>
      </c>
      <c r="AO533" t="s">
        <v>1791</v>
      </c>
      <c r="AP533" t="s">
        <v>68</v>
      </c>
      <c r="AQ533" t="s">
        <v>26186</v>
      </c>
      <c r="AS533">
        <v>0</v>
      </c>
      <c r="AT533">
        <v>0</v>
      </c>
      <c r="AU533">
        <v>0</v>
      </c>
      <c r="AV533">
        <v>0</v>
      </c>
      <c r="AW533">
        <v>0</v>
      </c>
      <c r="AX533">
        <v>0</v>
      </c>
      <c r="BB533" t="s">
        <v>63</v>
      </c>
      <c r="BC533" t="s">
        <v>4758</v>
      </c>
      <c r="BD533">
        <v>0</v>
      </c>
      <c r="BF533" t="s">
        <v>68</v>
      </c>
      <c r="BI533" t="s">
        <v>1792</v>
      </c>
    </row>
    <row r="534" spans="1:61" x14ac:dyDescent="0.35">
      <c r="A534" t="s">
        <v>1788</v>
      </c>
      <c r="B534">
        <v>10000</v>
      </c>
      <c r="C534">
        <v>30000</v>
      </c>
      <c r="D534" s="2">
        <v>45755</v>
      </c>
      <c r="E534" t="s">
        <v>59</v>
      </c>
      <c r="F534" t="s">
        <v>1789</v>
      </c>
      <c r="G534">
        <v>59470</v>
      </c>
      <c r="I534">
        <v>2</v>
      </c>
      <c r="J534" t="s">
        <v>183</v>
      </c>
      <c r="K534">
        <v>96</v>
      </c>
      <c r="L534" t="s">
        <v>6060</v>
      </c>
      <c r="M534" t="s">
        <v>1013</v>
      </c>
      <c r="N534" t="s">
        <v>3861</v>
      </c>
      <c r="O534" s="3">
        <v>26250</v>
      </c>
      <c r="R534" s="2">
        <v>45754</v>
      </c>
      <c r="T534">
        <v>6</v>
      </c>
      <c r="U534" s="3">
        <v>157500</v>
      </c>
      <c r="V534" t="s">
        <v>65</v>
      </c>
      <c r="W534" t="s">
        <v>1790</v>
      </c>
      <c r="X534">
        <v>0</v>
      </c>
      <c r="Y534" s="3">
        <v>95455</v>
      </c>
      <c r="Z534" s="3">
        <v>62045</v>
      </c>
      <c r="AA534">
        <v>0</v>
      </c>
      <c r="AB534">
        <v>0</v>
      </c>
      <c r="AC534">
        <v>0</v>
      </c>
      <c r="AF534">
        <v>0</v>
      </c>
      <c r="AO534" t="s">
        <v>1791</v>
      </c>
      <c r="AP534" t="s">
        <v>68</v>
      </c>
      <c r="AQ534" t="s">
        <v>26186</v>
      </c>
      <c r="AS534">
        <v>0</v>
      </c>
      <c r="AT534">
        <v>0</v>
      </c>
      <c r="AU534">
        <v>0</v>
      </c>
      <c r="AV534">
        <v>0</v>
      </c>
      <c r="AW534">
        <v>0</v>
      </c>
      <c r="AX534">
        <v>0</v>
      </c>
      <c r="BB534" t="s">
        <v>63</v>
      </c>
      <c r="BC534" t="s">
        <v>4758</v>
      </c>
      <c r="BD534">
        <v>0</v>
      </c>
      <c r="BF534" t="s">
        <v>68</v>
      </c>
      <c r="BI534" t="s">
        <v>1792</v>
      </c>
    </row>
    <row r="535" spans="1:61" x14ac:dyDescent="0.35">
      <c r="A535" t="s">
        <v>4759</v>
      </c>
      <c r="B535">
        <v>10000</v>
      </c>
      <c r="C535">
        <v>10000</v>
      </c>
      <c r="D535" s="2">
        <v>45770</v>
      </c>
      <c r="E535" t="s">
        <v>59</v>
      </c>
      <c r="F535" t="s">
        <v>4760</v>
      </c>
      <c r="G535" t="s">
        <v>1892</v>
      </c>
      <c r="H535" t="s">
        <v>1893</v>
      </c>
      <c r="I535">
        <v>1</v>
      </c>
      <c r="J535" t="s">
        <v>63</v>
      </c>
      <c r="K535">
        <v>86</v>
      </c>
      <c r="L535" t="s">
        <v>6043</v>
      </c>
      <c r="M535" t="s">
        <v>1696</v>
      </c>
      <c r="N535" t="s">
        <v>3840</v>
      </c>
      <c r="O535" s="3">
        <v>70371</v>
      </c>
      <c r="R535" s="2">
        <v>45755</v>
      </c>
      <c r="T535">
        <v>54</v>
      </c>
      <c r="U535" s="3">
        <v>3800034</v>
      </c>
      <c r="V535" t="s">
        <v>65</v>
      </c>
      <c r="W535">
        <v>86083950001</v>
      </c>
      <c r="X535">
        <v>0</v>
      </c>
      <c r="Y535">
        <v>0</v>
      </c>
      <c r="Z535">
        <v>0</v>
      </c>
      <c r="AA535">
        <v>0</v>
      </c>
      <c r="AB535">
        <v>0</v>
      </c>
      <c r="AC535">
        <v>0</v>
      </c>
      <c r="AF535">
        <v>0</v>
      </c>
      <c r="AJ535" t="s">
        <v>63</v>
      </c>
      <c r="AK535">
        <v>0</v>
      </c>
      <c r="AL535" t="s">
        <v>63</v>
      </c>
      <c r="AO535">
        <v>8608395</v>
      </c>
      <c r="AP535" t="s">
        <v>162</v>
      </c>
      <c r="AQ535" t="s">
        <v>8373</v>
      </c>
      <c r="AS535">
        <v>0</v>
      </c>
      <c r="AT535">
        <v>0</v>
      </c>
      <c r="AU535">
        <v>0</v>
      </c>
      <c r="AV535">
        <v>0</v>
      </c>
      <c r="AW535">
        <v>0</v>
      </c>
      <c r="AX535">
        <v>0</v>
      </c>
      <c r="BB535" t="s">
        <v>63</v>
      </c>
      <c r="BF535" t="s">
        <v>162</v>
      </c>
      <c r="BI535" t="s">
        <v>4761</v>
      </c>
    </row>
    <row r="536" spans="1:61" x14ac:dyDescent="0.35">
      <c r="A536" t="s">
        <v>1797</v>
      </c>
      <c r="B536">
        <v>10000</v>
      </c>
      <c r="C536">
        <v>10000</v>
      </c>
      <c r="D536" s="2">
        <v>45755</v>
      </c>
      <c r="E536" t="s">
        <v>59</v>
      </c>
      <c r="F536" t="s">
        <v>1798</v>
      </c>
      <c r="G536" t="s">
        <v>1799</v>
      </c>
      <c r="I536">
        <v>1</v>
      </c>
      <c r="J536" t="s">
        <v>183</v>
      </c>
      <c r="K536">
        <v>86</v>
      </c>
      <c r="L536" t="s">
        <v>6043</v>
      </c>
      <c r="M536" t="s">
        <v>1696</v>
      </c>
      <c r="N536" t="s">
        <v>3840</v>
      </c>
      <c r="O536" s="3">
        <v>1263</v>
      </c>
      <c r="R536" s="2">
        <v>45755</v>
      </c>
      <c r="T536">
        <v>8</v>
      </c>
      <c r="U536" s="3">
        <v>10104</v>
      </c>
      <c r="V536" t="s">
        <v>65</v>
      </c>
      <c r="W536">
        <v>100513530480001</v>
      </c>
      <c r="X536">
        <v>0</v>
      </c>
      <c r="Y536" s="3">
        <v>10100</v>
      </c>
      <c r="Z536">
        <v>4</v>
      </c>
      <c r="AA536">
        <v>0</v>
      </c>
      <c r="AB536">
        <v>0</v>
      </c>
      <c r="AC536">
        <v>0</v>
      </c>
      <c r="AF536">
        <v>0</v>
      </c>
      <c r="AO536">
        <v>10051353048</v>
      </c>
      <c r="AP536" t="s">
        <v>1800</v>
      </c>
      <c r="AQ536" t="s">
        <v>11590</v>
      </c>
      <c r="AS536">
        <v>0</v>
      </c>
      <c r="AT536">
        <v>0</v>
      </c>
      <c r="AU536">
        <v>0</v>
      </c>
      <c r="AV536">
        <v>0</v>
      </c>
      <c r="AW536">
        <v>0</v>
      </c>
      <c r="AX536">
        <v>0</v>
      </c>
      <c r="BB536" t="s">
        <v>63</v>
      </c>
      <c r="BC536" t="s">
        <v>4762</v>
      </c>
      <c r="BD536">
        <v>0</v>
      </c>
      <c r="BF536" t="s">
        <v>1800</v>
      </c>
      <c r="BI536" t="s">
        <v>1801</v>
      </c>
    </row>
    <row r="537" spans="1:61" x14ac:dyDescent="0.35">
      <c r="A537" t="s">
        <v>1802</v>
      </c>
      <c r="B537">
        <v>10000</v>
      </c>
      <c r="C537">
        <v>20000</v>
      </c>
      <c r="D537" s="2">
        <v>45757</v>
      </c>
      <c r="E537" t="s">
        <v>59</v>
      </c>
      <c r="F537" t="s">
        <v>1803</v>
      </c>
      <c r="G537" t="s">
        <v>1804</v>
      </c>
      <c r="I537">
        <v>1</v>
      </c>
      <c r="J537" t="s">
        <v>183</v>
      </c>
      <c r="K537">
        <v>110</v>
      </c>
      <c r="L537" t="s">
        <v>6070</v>
      </c>
      <c r="M537" t="s">
        <v>454</v>
      </c>
      <c r="N537" t="s">
        <v>3837</v>
      </c>
      <c r="O537" s="3">
        <v>66000</v>
      </c>
      <c r="R537" s="2">
        <v>45755</v>
      </c>
      <c r="T537">
        <v>4</v>
      </c>
      <c r="U537" s="3">
        <v>264000</v>
      </c>
      <c r="V537" t="s">
        <v>65</v>
      </c>
      <c r="W537" t="s">
        <v>1805</v>
      </c>
      <c r="X537">
        <v>0</v>
      </c>
      <c r="Y537" s="3">
        <v>264000</v>
      </c>
      <c r="Z537">
        <v>0</v>
      </c>
      <c r="AA537">
        <v>0</v>
      </c>
      <c r="AB537">
        <v>0</v>
      </c>
      <c r="AC537">
        <v>0</v>
      </c>
      <c r="AF537">
        <v>0</v>
      </c>
      <c r="AO537" t="s">
        <v>1806</v>
      </c>
      <c r="AP537" t="s">
        <v>1807</v>
      </c>
      <c r="AQ537" t="s">
        <v>13424</v>
      </c>
      <c r="AS537">
        <v>0</v>
      </c>
      <c r="AT537">
        <v>0</v>
      </c>
      <c r="AU537">
        <v>0</v>
      </c>
      <c r="AV537">
        <v>0</v>
      </c>
      <c r="AW537">
        <v>0</v>
      </c>
      <c r="AX537">
        <v>0</v>
      </c>
      <c r="BB537" t="s">
        <v>63</v>
      </c>
      <c r="BC537" t="s">
        <v>4763</v>
      </c>
      <c r="BD537">
        <v>0</v>
      </c>
      <c r="BF537" t="s">
        <v>1807</v>
      </c>
      <c r="BI537" t="s">
        <v>1808</v>
      </c>
    </row>
    <row r="538" spans="1:61" x14ac:dyDescent="0.35">
      <c r="A538" t="s">
        <v>444</v>
      </c>
      <c r="B538">
        <v>10000</v>
      </c>
      <c r="C538">
        <v>40000</v>
      </c>
      <c r="D538" s="2">
        <v>45758</v>
      </c>
      <c r="E538" t="s">
        <v>59</v>
      </c>
      <c r="F538" s="4">
        <v>0.46591435185185187</v>
      </c>
      <c r="G538" t="s">
        <v>445</v>
      </c>
      <c r="I538">
        <v>1</v>
      </c>
      <c r="J538" t="s">
        <v>183</v>
      </c>
      <c r="K538">
        <v>93</v>
      </c>
      <c r="L538" t="s">
        <v>6072</v>
      </c>
      <c r="M538" t="s">
        <v>92</v>
      </c>
      <c r="N538" t="s">
        <v>3828</v>
      </c>
      <c r="O538" s="3">
        <v>5334</v>
      </c>
      <c r="R538" s="2">
        <v>45755</v>
      </c>
      <c r="T538">
        <v>6</v>
      </c>
      <c r="U538" s="3">
        <v>32004</v>
      </c>
      <c r="V538" t="s">
        <v>65</v>
      </c>
      <c r="W538" t="s">
        <v>446</v>
      </c>
      <c r="X538">
        <v>0</v>
      </c>
      <c r="Y538" s="3">
        <v>30099</v>
      </c>
      <c r="Z538" s="3">
        <v>1905</v>
      </c>
      <c r="AA538">
        <v>0</v>
      </c>
      <c r="AB538">
        <v>0</v>
      </c>
      <c r="AC538">
        <v>0</v>
      </c>
      <c r="AF538">
        <v>0</v>
      </c>
      <c r="AO538" t="s">
        <v>447</v>
      </c>
      <c r="AP538" t="s">
        <v>448</v>
      </c>
      <c r="AQ538" t="s">
        <v>11797</v>
      </c>
      <c r="AS538">
        <v>0</v>
      </c>
      <c r="AT538">
        <v>0</v>
      </c>
      <c r="AU538">
        <v>0</v>
      </c>
      <c r="AV538">
        <v>0</v>
      </c>
      <c r="AW538">
        <v>0</v>
      </c>
      <c r="AX538">
        <v>0</v>
      </c>
      <c r="BB538" t="s">
        <v>63</v>
      </c>
      <c r="BC538" t="s">
        <v>4464</v>
      </c>
      <c r="BD538">
        <v>0</v>
      </c>
      <c r="BF538" t="s">
        <v>448</v>
      </c>
      <c r="BI538" t="s">
        <v>449</v>
      </c>
    </row>
    <row r="539" spans="1:61" x14ac:dyDescent="0.35">
      <c r="A539" t="s">
        <v>1809</v>
      </c>
      <c r="B539">
        <v>10000</v>
      </c>
      <c r="C539">
        <v>20000</v>
      </c>
      <c r="D539" s="2">
        <v>45755</v>
      </c>
      <c r="E539" t="s">
        <v>59</v>
      </c>
      <c r="F539" t="s">
        <v>1810</v>
      </c>
      <c r="G539" t="s">
        <v>1811</v>
      </c>
      <c r="I539">
        <v>1</v>
      </c>
      <c r="J539" t="s">
        <v>183</v>
      </c>
      <c r="K539">
        <v>94</v>
      </c>
      <c r="L539" t="s">
        <v>6050</v>
      </c>
      <c r="M539" t="s">
        <v>81</v>
      </c>
      <c r="N539" t="s">
        <v>3825</v>
      </c>
      <c r="O539" s="3">
        <v>3000</v>
      </c>
      <c r="R539" s="2">
        <v>45755</v>
      </c>
      <c r="T539">
        <v>4</v>
      </c>
      <c r="U539" s="3">
        <v>12000</v>
      </c>
      <c r="V539" t="s">
        <v>65</v>
      </c>
      <c r="W539" t="s">
        <v>1406</v>
      </c>
      <c r="X539">
        <v>0</v>
      </c>
      <c r="Y539" s="3">
        <v>6000</v>
      </c>
      <c r="Z539" s="3">
        <v>6000</v>
      </c>
      <c r="AA539">
        <v>0</v>
      </c>
      <c r="AB539">
        <v>0</v>
      </c>
      <c r="AC539">
        <v>0</v>
      </c>
      <c r="AF539">
        <v>0</v>
      </c>
      <c r="AO539" t="s">
        <v>1407</v>
      </c>
      <c r="AP539" t="s">
        <v>84</v>
      </c>
      <c r="AQ539" t="s">
        <v>14396</v>
      </c>
      <c r="AS539">
        <v>0</v>
      </c>
      <c r="AT539">
        <v>0</v>
      </c>
      <c r="AU539">
        <v>0</v>
      </c>
      <c r="AV539">
        <v>0</v>
      </c>
      <c r="AW539">
        <v>0</v>
      </c>
      <c r="AX539">
        <v>0</v>
      </c>
      <c r="BB539" t="s">
        <v>63</v>
      </c>
      <c r="BC539" t="s">
        <v>4764</v>
      </c>
      <c r="BD539">
        <v>0</v>
      </c>
      <c r="BF539" t="s">
        <v>84</v>
      </c>
      <c r="BI539" t="s">
        <v>1812</v>
      </c>
    </row>
    <row r="540" spans="1:61" x14ac:dyDescent="0.35">
      <c r="A540" t="s">
        <v>1813</v>
      </c>
      <c r="B540">
        <v>10000</v>
      </c>
      <c r="C540">
        <v>10000</v>
      </c>
      <c r="D540" s="2">
        <v>45756</v>
      </c>
      <c r="E540" t="s">
        <v>59</v>
      </c>
      <c r="F540" t="s">
        <v>1814</v>
      </c>
      <c r="G540" t="s">
        <v>702</v>
      </c>
      <c r="I540">
        <v>1</v>
      </c>
      <c r="J540" t="s">
        <v>183</v>
      </c>
      <c r="K540">
        <v>46</v>
      </c>
      <c r="L540" t="s">
        <v>6049</v>
      </c>
      <c r="M540" t="s">
        <v>231</v>
      </c>
      <c r="N540" t="s">
        <v>3809</v>
      </c>
      <c r="O540" s="3">
        <v>1000</v>
      </c>
      <c r="R540" s="2">
        <v>45755</v>
      </c>
      <c r="T540">
        <v>1</v>
      </c>
      <c r="U540" s="3">
        <v>1000</v>
      </c>
      <c r="V540" t="s">
        <v>65</v>
      </c>
      <c r="W540" t="s">
        <v>1816</v>
      </c>
      <c r="X540">
        <v>0</v>
      </c>
      <c r="Y540" s="3">
        <v>1000</v>
      </c>
      <c r="Z540">
        <v>0</v>
      </c>
      <c r="AA540">
        <v>0</v>
      </c>
      <c r="AB540">
        <v>0</v>
      </c>
      <c r="AC540">
        <v>0</v>
      </c>
      <c r="AF540">
        <v>0</v>
      </c>
      <c r="AO540" t="s">
        <v>1817</v>
      </c>
      <c r="AP540" t="s">
        <v>465</v>
      </c>
      <c r="AQ540" t="s">
        <v>15009</v>
      </c>
      <c r="AS540">
        <v>0</v>
      </c>
      <c r="AT540">
        <v>0</v>
      </c>
      <c r="AU540">
        <v>0</v>
      </c>
      <c r="AV540">
        <v>0</v>
      </c>
      <c r="AW540">
        <v>0</v>
      </c>
      <c r="AX540">
        <v>0</v>
      </c>
      <c r="BB540" t="s">
        <v>63</v>
      </c>
      <c r="BC540" t="s">
        <v>4765</v>
      </c>
      <c r="BD540">
        <v>0</v>
      </c>
      <c r="BF540" t="s">
        <v>465</v>
      </c>
      <c r="BI540" t="s">
        <v>1387</v>
      </c>
    </row>
    <row r="541" spans="1:61" x14ac:dyDescent="0.35">
      <c r="A541" t="s">
        <v>1818</v>
      </c>
      <c r="B541">
        <v>10000</v>
      </c>
      <c r="C541">
        <v>20000</v>
      </c>
      <c r="D541" s="2">
        <v>45755</v>
      </c>
      <c r="E541" t="s">
        <v>59</v>
      </c>
      <c r="F541" t="s">
        <v>371</v>
      </c>
      <c r="G541" t="s">
        <v>702</v>
      </c>
      <c r="I541">
        <v>1</v>
      </c>
      <c r="J541" t="s">
        <v>183</v>
      </c>
      <c r="K541">
        <v>46</v>
      </c>
      <c r="L541" t="s">
        <v>6049</v>
      </c>
      <c r="M541" t="s">
        <v>231</v>
      </c>
      <c r="N541" t="s">
        <v>3809</v>
      </c>
      <c r="O541" s="3">
        <v>2000</v>
      </c>
      <c r="R541" s="2">
        <v>45755</v>
      </c>
      <c r="T541">
        <v>1</v>
      </c>
      <c r="U541" s="3">
        <v>2000</v>
      </c>
      <c r="V541" t="s">
        <v>65</v>
      </c>
      <c r="W541" t="s">
        <v>1819</v>
      </c>
      <c r="X541">
        <v>0</v>
      </c>
      <c r="Y541" s="3">
        <v>2000</v>
      </c>
      <c r="Z541">
        <v>0</v>
      </c>
      <c r="AA541">
        <v>0</v>
      </c>
      <c r="AB541">
        <v>0</v>
      </c>
      <c r="AC541">
        <v>0</v>
      </c>
      <c r="AF541">
        <v>0</v>
      </c>
      <c r="AO541" t="s">
        <v>1820</v>
      </c>
      <c r="AP541" t="s">
        <v>465</v>
      </c>
      <c r="AQ541" t="s">
        <v>15009</v>
      </c>
      <c r="AS541">
        <v>0</v>
      </c>
      <c r="AT541">
        <v>0</v>
      </c>
      <c r="AU541">
        <v>0</v>
      </c>
      <c r="AV541">
        <v>0</v>
      </c>
      <c r="AW541">
        <v>0</v>
      </c>
      <c r="AX541">
        <v>0</v>
      </c>
      <c r="BB541" t="s">
        <v>63</v>
      </c>
      <c r="BC541" t="s">
        <v>4766</v>
      </c>
      <c r="BD541">
        <v>0</v>
      </c>
      <c r="BF541" t="s">
        <v>465</v>
      </c>
      <c r="BI541" t="s">
        <v>1821</v>
      </c>
    </row>
    <row r="542" spans="1:61" x14ac:dyDescent="0.35">
      <c r="A542" t="s">
        <v>1404</v>
      </c>
      <c r="B542">
        <v>10000</v>
      </c>
      <c r="C542">
        <v>20000</v>
      </c>
      <c r="D542" s="2">
        <v>45755</v>
      </c>
      <c r="E542" t="s">
        <v>59</v>
      </c>
      <c r="F542" t="s">
        <v>1810</v>
      </c>
      <c r="G542" t="s">
        <v>1811</v>
      </c>
      <c r="I542">
        <v>1</v>
      </c>
      <c r="J542" t="s">
        <v>183</v>
      </c>
      <c r="K542">
        <v>94</v>
      </c>
      <c r="L542" t="s">
        <v>6050</v>
      </c>
      <c r="M542" t="s">
        <v>81</v>
      </c>
      <c r="N542" t="s">
        <v>3825</v>
      </c>
      <c r="O542">
        <v>500</v>
      </c>
      <c r="R542" s="2">
        <v>45755</v>
      </c>
      <c r="T542">
        <v>4</v>
      </c>
      <c r="U542" s="3">
        <v>2000</v>
      </c>
      <c r="V542" t="s">
        <v>65</v>
      </c>
      <c r="W542" t="s">
        <v>1406</v>
      </c>
      <c r="X542">
        <v>0</v>
      </c>
      <c r="Y542" s="3">
        <v>1000</v>
      </c>
      <c r="Z542" s="3">
        <v>1000</v>
      </c>
      <c r="AA542">
        <v>0</v>
      </c>
      <c r="AB542">
        <v>0</v>
      </c>
      <c r="AC542">
        <v>0</v>
      </c>
      <c r="AF542">
        <v>0</v>
      </c>
      <c r="AO542" t="s">
        <v>1407</v>
      </c>
      <c r="AP542" t="s">
        <v>244</v>
      </c>
      <c r="AQ542" t="s">
        <v>25892</v>
      </c>
      <c r="AS542">
        <v>0</v>
      </c>
      <c r="AT542">
        <v>0</v>
      </c>
      <c r="AU542">
        <v>0</v>
      </c>
      <c r="AV542">
        <v>0</v>
      </c>
      <c r="AW542">
        <v>0</v>
      </c>
      <c r="AX542">
        <v>0</v>
      </c>
      <c r="BB542" t="s">
        <v>63</v>
      </c>
      <c r="BC542" t="s">
        <v>4608</v>
      </c>
      <c r="BD542">
        <v>0</v>
      </c>
      <c r="BF542" t="s">
        <v>244</v>
      </c>
      <c r="BI542" t="s">
        <v>246</v>
      </c>
    </row>
    <row r="543" spans="1:61" x14ac:dyDescent="0.35">
      <c r="A543" t="s">
        <v>1822</v>
      </c>
      <c r="B543">
        <v>10000</v>
      </c>
      <c r="C543">
        <v>10000</v>
      </c>
      <c r="D543" s="2">
        <v>45757</v>
      </c>
      <c r="E543" t="s">
        <v>59</v>
      </c>
      <c r="F543" t="s">
        <v>1823</v>
      </c>
      <c r="G543" t="s">
        <v>842</v>
      </c>
      <c r="I543">
        <v>1</v>
      </c>
      <c r="J543" t="s">
        <v>183</v>
      </c>
      <c r="K543">
        <v>73</v>
      </c>
      <c r="L543" t="s">
        <v>6070</v>
      </c>
      <c r="M543" t="s">
        <v>153</v>
      </c>
      <c r="N543" t="s">
        <v>3830</v>
      </c>
      <c r="O543" s="3">
        <v>16500</v>
      </c>
      <c r="R543" s="2">
        <v>45755</v>
      </c>
      <c r="T543">
        <v>12</v>
      </c>
      <c r="U543" s="3">
        <v>198000</v>
      </c>
      <c r="V543" t="s">
        <v>65</v>
      </c>
      <c r="W543">
        <v>80256220001</v>
      </c>
      <c r="X543">
        <v>0</v>
      </c>
      <c r="Y543" s="3">
        <v>198000</v>
      </c>
      <c r="Z543">
        <v>0</v>
      </c>
      <c r="AA543">
        <v>0</v>
      </c>
      <c r="AB543">
        <v>0</v>
      </c>
      <c r="AC543">
        <v>0</v>
      </c>
      <c r="AF543">
        <v>0</v>
      </c>
      <c r="AO543">
        <v>8025622</v>
      </c>
      <c r="AP543" t="s">
        <v>162</v>
      </c>
      <c r="AQ543" t="s">
        <v>8373</v>
      </c>
      <c r="AS543">
        <v>0</v>
      </c>
      <c r="AT543">
        <v>0</v>
      </c>
      <c r="AU543">
        <v>0</v>
      </c>
      <c r="AV543">
        <v>0</v>
      </c>
      <c r="AW543">
        <v>0</v>
      </c>
      <c r="AX543">
        <v>0</v>
      </c>
      <c r="BB543" t="s">
        <v>63</v>
      </c>
      <c r="BC543" t="s">
        <v>4767</v>
      </c>
      <c r="BD543">
        <v>0</v>
      </c>
      <c r="BF543" t="s">
        <v>162</v>
      </c>
      <c r="BI543" t="s">
        <v>1824</v>
      </c>
    </row>
    <row r="544" spans="1:61" x14ac:dyDescent="0.35">
      <c r="A544" t="s">
        <v>1825</v>
      </c>
      <c r="B544">
        <v>10000</v>
      </c>
      <c r="C544">
        <v>20000</v>
      </c>
      <c r="D544" s="2">
        <v>45756</v>
      </c>
      <c r="E544" t="s">
        <v>59</v>
      </c>
      <c r="F544" t="s">
        <v>1826</v>
      </c>
      <c r="G544" t="s">
        <v>1827</v>
      </c>
      <c r="I544">
        <v>1</v>
      </c>
      <c r="J544" t="s">
        <v>183</v>
      </c>
      <c r="K544">
        <v>65</v>
      </c>
      <c r="L544" t="s">
        <v>6054</v>
      </c>
      <c r="M544" t="s">
        <v>340</v>
      </c>
      <c r="N544" t="s">
        <v>3854</v>
      </c>
      <c r="O544" s="3">
        <v>22500</v>
      </c>
      <c r="R544" s="2">
        <v>45755</v>
      </c>
      <c r="T544">
        <v>4</v>
      </c>
      <c r="U544" s="3">
        <v>90000</v>
      </c>
      <c r="V544" t="s">
        <v>65</v>
      </c>
      <c r="W544" t="s">
        <v>1829</v>
      </c>
      <c r="X544">
        <v>0</v>
      </c>
      <c r="Y544" s="3">
        <v>90000</v>
      </c>
      <c r="Z544">
        <v>0</v>
      </c>
      <c r="AA544">
        <v>0</v>
      </c>
      <c r="AB544">
        <v>0</v>
      </c>
      <c r="AC544">
        <v>0</v>
      </c>
      <c r="AF544">
        <v>0</v>
      </c>
      <c r="AO544" t="s">
        <v>1830</v>
      </c>
      <c r="AP544" t="s">
        <v>1786</v>
      </c>
      <c r="AQ544" t="s">
        <v>14396</v>
      </c>
      <c r="AS544">
        <v>0</v>
      </c>
      <c r="AT544">
        <v>0</v>
      </c>
      <c r="AU544">
        <v>0</v>
      </c>
      <c r="AV544">
        <v>0</v>
      </c>
      <c r="AW544">
        <v>0</v>
      </c>
      <c r="AX544">
        <v>0</v>
      </c>
      <c r="BB544" t="s">
        <v>63</v>
      </c>
      <c r="BC544" t="s">
        <v>6606</v>
      </c>
      <c r="BD544">
        <v>0</v>
      </c>
      <c r="BF544" t="s">
        <v>1786</v>
      </c>
      <c r="BI544" t="s">
        <v>1831</v>
      </c>
    </row>
    <row r="545" spans="1:61" x14ac:dyDescent="0.35">
      <c r="A545" t="s">
        <v>1832</v>
      </c>
      <c r="B545">
        <v>10000</v>
      </c>
      <c r="C545">
        <v>10000</v>
      </c>
      <c r="D545" s="2">
        <v>45762</v>
      </c>
      <c r="E545" t="s">
        <v>59</v>
      </c>
      <c r="F545" t="s">
        <v>1833</v>
      </c>
      <c r="G545" t="s">
        <v>1834</v>
      </c>
      <c r="I545">
        <v>1</v>
      </c>
      <c r="J545" t="s">
        <v>183</v>
      </c>
      <c r="K545">
        <v>29</v>
      </c>
      <c r="L545" t="s">
        <v>6061</v>
      </c>
      <c r="M545" t="s">
        <v>648</v>
      </c>
      <c r="N545" t="s">
        <v>3810</v>
      </c>
      <c r="O545" s="3">
        <v>3000</v>
      </c>
      <c r="R545" s="2">
        <v>45755</v>
      </c>
      <c r="T545">
        <v>2</v>
      </c>
      <c r="U545" s="3">
        <v>6000</v>
      </c>
      <c r="V545" t="s">
        <v>65</v>
      </c>
      <c r="W545" t="s">
        <v>649</v>
      </c>
      <c r="X545">
        <v>0</v>
      </c>
      <c r="Y545" s="3">
        <v>6000</v>
      </c>
      <c r="Z545">
        <v>0</v>
      </c>
      <c r="AA545">
        <v>0</v>
      </c>
      <c r="AB545">
        <v>0</v>
      </c>
      <c r="AC545">
        <v>0</v>
      </c>
      <c r="AF545">
        <v>0</v>
      </c>
      <c r="AO545" t="s">
        <v>650</v>
      </c>
      <c r="AP545" t="s">
        <v>275</v>
      </c>
      <c r="AQ545" t="s">
        <v>21306</v>
      </c>
      <c r="AS545">
        <v>0</v>
      </c>
      <c r="AT545">
        <v>0</v>
      </c>
      <c r="AU545">
        <v>0</v>
      </c>
      <c r="AV545">
        <v>0</v>
      </c>
      <c r="AW545">
        <v>0</v>
      </c>
      <c r="AX545">
        <v>0</v>
      </c>
      <c r="BB545" t="s">
        <v>63</v>
      </c>
      <c r="BC545" t="s">
        <v>4768</v>
      </c>
      <c r="BD545">
        <v>0</v>
      </c>
      <c r="BF545" t="s">
        <v>275</v>
      </c>
      <c r="BI545" t="s">
        <v>1835</v>
      </c>
    </row>
    <row r="546" spans="1:61" x14ac:dyDescent="0.35">
      <c r="A546" t="s">
        <v>1652</v>
      </c>
      <c r="B546">
        <v>10000</v>
      </c>
      <c r="C546">
        <v>20000</v>
      </c>
      <c r="D546" s="2">
        <v>45756</v>
      </c>
      <c r="E546" t="s">
        <v>59</v>
      </c>
      <c r="F546" s="4">
        <v>0.44651620370370371</v>
      </c>
      <c r="G546" t="s">
        <v>1428</v>
      </c>
      <c r="I546">
        <v>2</v>
      </c>
      <c r="J546" t="s">
        <v>183</v>
      </c>
      <c r="K546">
        <v>63</v>
      </c>
      <c r="L546" t="s">
        <v>6051</v>
      </c>
      <c r="M546" t="s">
        <v>136</v>
      </c>
      <c r="N546" t="s">
        <v>3850</v>
      </c>
      <c r="O546" s="3">
        <v>2500</v>
      </c>
      <c r="R546" s="2">
        <v>45755</v>
      </c>
      <c r="T546">
        <v>16</v>
      </c>
      <c r="U546" s="3">
        <v>40000</v>
      </c>
      <c r="V546" t="s">
        <v>65</v>
      </c>
      <c r="W546" t="s">
        <v>1653</v>
      </c>
      <c r="X546">
        <v>0</v>
      </c>
      <c r="Y546" s="3">
        <v>40000</v>
      </c>
      <c r="Z546">
        <v>0</v>
      </c>
      <c r="AA546">
        <v>0</v>
      </c>
      <c r="AB546">
        <v>0</v>
      </c>
      <c r="AC546">
        <v>0</v>
      </c>
      <c r="AF546">
        <v>0</v>
      </c>
      <c r="AO546" t="s">
        <v>1654</v>
      </c>
      <c r="AP546" t="s">
        <v>275</v>
      </c>
      <c r="AQ546" t="s">
        <v>21306</v>
      </c>
      <c r="AS546">
        <v>0</v>
      </c>
      <c r="AT546">
        <v>0</v>
      </c>
      <c r="AU546">
        <v>0</v>
      </c>
      <c r="AV546">
        <v>0</v>
      </c>
      <c r="AW546">
        <v>0</v>
      </c>
      <c r="AX546">
        <v>0</v>
      </c>
      <c r="BB546" t="s">
        <v>63</v>
      </c>
      <c r="BC546" t="s">
        <v>4710</v>
      </c>
      <c r="BD546">
        <v>0</v>
      </c>
      <c r="BF546" t="s">
        <v>275</v>
      </c>
      <c r="BI546" t="s">
        <v>1655</v>
      </c>
    </row>
    <row r="547" spans="1:61" x14ac:dyDescent="0.35">
      <c r="A547" t="s">
        <v>1836</v>
      </c>
      <c r="B547">
        <v>10000</v>
      </c>
      <c r="C547">
        <v>10000</v>
      </c>
      <c r="D547" s="2">
        <v>45755</v>
      </c>
      <c r="E547" t="s">
        <v>59</v>
      </c>
      <c r="F547" t="s">
        <v>1837</v>
      </c>
      <c r="G547" t="s">
        <v>570</v>
      </c>
      <c r="I547">
        <v>1</v>
      </c>
      <c r="J547" t="s">
        <v>183</v>
      </c>
      <c r="K547">
        <v>59</v>
      </c>
      <c r="L547" t="s">
        <v>6045</v>
      </c>
      <c r="M547" t="s">
        <v>73</v>
      </c>
      <c r="N547" t="s">
        <v>3811</v>
      </c>
      <c r="O547" s="3">
        <v>1500</v>
      </c>
      <c r="R547" s="2">
        <v>45755</v>
      </c>
      <c r="T547">
        <v>6</v>
      </c>
      <c r="U547" s="3">
        <v>9000</v>
      </c>
      <c r="V547" t="s">
        <v>65</v>
      </c>
      <c r="W547" t="s">
        <v>1839</v>
      </c>
      <c r="X547">
        <v>0</v>
      </c>
      <c r="Y547" s="3">
        <v>9000</v>
      </c>
      <c r="Z547">
        <v>0</v>
      </c>
      <c r="AA547">
        <v>0</v>
      </c>
      <c r="AB547">
        <v>0</v>
      </c>
      <c r="AC547">
        <v>0</v>
      </c>
      <c r="AF547">
        <v>0</v>
      </c>
      <c r="AO547" t="s">
        <v>1840</v>
      </c>
      <c r="AP547" t="s">
        <v>571</v>
      </c>
      <c r="AQ547" t="s">
        <v>14937</v>
      </c>
      <c r="AS547">
        <v>0</v>
      </c>
      <c r="AT547">
        <v>0</v>
      </c>
      <c r="AU547">
        <v>0</v>
      </c>
      <c r="AV547">
        <v>0</v>
      </c>
      <c r="AW547">
        <v>0</v>
      </c>
      <c r="AX547">
        <v>0</v>
      </c>
      <c r="BB547" t="s">
        <v>63</v>
      </c>
      <c r="BC547" t="s">
        <v>4769</v>
      </c>
      <c r="BD547">
        <v>0</v>
      </c>
      <c r="BF547" t="s">
        <v>571</v>
      </c>
      <c r="BI547" t="s">
        <v>1841</v>
      </c>
    </row>
    <row r="548" spans="1:61" x14ac:dyDescent="0.35">
      <c r="A548" t="s">
        <v>1842</v>
      </c>
      <c r="B548">
        <v>10000</v>
      </c>
      <c r="C548">
        <v>10000</v>
      </c>
      <c r="D548" s="2">
        <v>45755</v>
      </c>
      <c r="E548" t="s">
        <v>59</v>
      </c>
      <c r="F548" t="s">
        <v>1837</v>
      </c>
      <c r="G548" t="s">
        <v>570</v>
      </c>
      <c r="I548">
        <v>1</v>
      </c>
      <c r="J548" t="s">
        <v>183</v>
      </c>
      <c r="K548">
        <v>59</v>
      </c>
      <c r="L548" t="s">
        <v>6045</v>
      </c>
      <c r="M548" t="s">
        <v>73</v>
      </c>
      <c r="N548" t="s">
        <v>3811</v>
      </c>
      <c r="O548" s="3">
        <v>1500</v>
      </c>
      <c r="R548" s="2">
        <v>45755</v>
      </c>
      <c r="T548">
        <v>6</v>
      </c>
      <c r="U548" s="3">
        <v>9000</v>
      </c>
      <c r="V548" t="s">
        <v>65</v>
      </c>
      <c r="W548" t="s">
        <v>1839</v>
      </c>
      <c r="X548">
        <v>0</v>
      </c>
      <c r="Y548" s="3">
        <v>9000</v>
      </c>
      <c r="Z548">
        <v>0</v>
      </c>
      <c r="AA548">
        <v>0</v>
      </c>
      <c r="AB548">
        <v>0</v>
      </c>
      <c r="AC548">
        <v>0</v>
      </c>
      <c r="AF548">
        <v>0</v>
      </c>
      <c r="AO548" t="s">
        <v>1840</v>
      </c>
      <c r="AP548" t="s">
        <v>571</v>
      </c>
      <c r="AQ548" t="s">
        <v>14937</v>
      </c>
      <c r="AS548">
        <v>0</v>
      </c>
      <c r="AT548">
        <v>0</v>
      </c>
      <c r="AU548">
        <v>0</v>
      </c>
      <c r="AV548">
        <v>0</v>
      </c>
      <c r="AW548">
        <v>0</v>
      </c>
      <c r="AX548">
        <v>0</v>
      </c>
      <c r="BB548" t="s">
        <v>63</v>
      </c>
      <c r="BC548" t="s">
        <v>4770</v>
      </c>
      <c r="BD548">
        <v>0</v>
      </c>
      <c r="BF548" t="s">
        <v>571</v>
      </c>
      <c r="BI548" t="s">
        <v>1843</v>
      </c>
    </row>
    <row r="549" spans="1:61" x14ac:dyDescent="0.35">
      <c r="A549" t="s">
        <v>1842</v>
      </c>
      <c r="B549">
        <v>20000</v>
      </c>
      <c r="C549">
        <v>10000</v>
      </c>
      <c r="D549" s="2">
        <v>45755</v>
      </c>
      <c r="E549" t="s">
        <v>59</v>
      </c>
      <c r="F549" t="s">
        <v>1837</v>
      </c>
      <c r="G549" t="s">
        <v>570</v>
      </c>
      <c r="I549">
        <v>1</v>
      </c>
      <c r="J549" t="s">
        <v>183</v>
      </c>
      <c r="K549">
        <v>59</v>
      </c>
      <c r="L549" t="s">
        <v>6045</v>
      </c>
      <c r="M549" t="s">
        <v>73</v>
      </c>
      <c r="N549" t="s">
        <v>3811</v>
      </c>
      <c r="O549" s="3">
        <v>1000</v>
      </c>
      <c r="R549" s="2">
        <v>45755</v>
      </c>
      <c r="T549">
        <v>6</v>
      </c>
      <c r="U549" s="3">
        <v>6000</v>
      </c>
      <c r="V549" t="s">
        <v>65</v>
      </c>
      <c r="W549" t="s">
        <v>1839</v>
      </c>
      <c r="X549">
        <v>0</v>
      </c>
      <c r="Y549" s="3">
        <v>6000</v>
      </c>
      <c r="Z549">
        <v>0</v>
      </c>
      <c r="AA549">
        <v>0</v>
      </c>
      <c r="AB549">
        <v>0</v>
      </c>
      <c r="AC549">
        <v>0</v>
      </c>
      <c r="AF549">
        <v>0</v>
      </c>
      <c r="AO549" t="s">
        <v>1840</v>
      </c>
      <c r="AP549" t="s">
        <v>571</v>
      </c>
      <c r="AQ549" t="s">
        <v>14937</v>
      </c>
      <c r="AS549">
        <v>0</v>
      </c>
      <c r="AT549">
        <v>0</v>
      </c>
      <c r="AU549">
        <v>0</v>
      </c>
      <c r="AV549">
        <v>0</v>
      </c>
      <c r="AW549">
        <v>0</v>
      </c>
      <c r="AX549">
        <v>0</v>
      </c>
      <c r="BB549" t="s">
        <v>63</v>
      </c>
      <c r="BC549" t="s">
        <v>4770</v>
      </c>
      <c r="BD549">
        <v>0</v>
      </c>
      <c r="BF549" t="s">
        <v>571</v>
      </c>
      <c r="BI549" t="s">
        <v>1843</v>
      </c>
    </row>
    <row r="550" spans="1:61" x14ac:dyDescent="0.35">
      <c r="A550" t="s">
        <v>1842</v>
      </c>
      <c r="B550">
        <v>30000</v>
      </c>
      <c r="C550">
        <v>10000</v>
      </c>
      <c r="D550" s="2">
        <v>45755</v>
      </c>
      <c r="E550" t="s">
        <v>59</v>
      </c>
      <c r="F550" t="s">
        <v>1837</v>
      </c>
      <c r="G550" t="s">
        <v>570</v>
      </c>
      <c r="I550">
        <v>1</v>
      </c>
      <c r="J550" t="s">
        <v>183</v>
      </c>
      <c r="K550">
        <v>59</v>
      </c>
      <c r="L550" t="s">
        <v>6045</v>
      </c>
      <c r="M550" t="s">
        <v>73</v>
      </c>
      <c r="N550" t="s">
        <v>3811</v>
      </c>
      <c r="O550" s="3">
        <v>1500</v>
      </c>
      <c r="R550" s="2">
        <v>45755</v>
      </c>
      <c r="T550">
        <v>6</v>
      </c>
      <c r="U550" s="3">
        <v>9000</v>
      </c>
      <c r="V550" t="s">
        <v>65</v>
      </c>
      <c r="W550" t="s">
        <v>1839</v>
      </c>
      <c r="X550">
        <v>0</v>
      </c>
      <c r="Y550" s="3">
        <v>9000</v>
      </c>
      <c r="Z550">
        <v>0</v>
      </c>
      <c r="AA550">
        <v>0</v>
      </c>
      <c r="AB550">
        <v>0</v>
      </c>
      <c r="AC550">
        <v>0</v>
      </c>
      <c r="AF550">
        <v>0</v>
      </c>
      <c r="AO550" t="s">
        <v>1840</v>
      </c>
      <c r="AP550" t="s">
        <v>571</v>
      </c>
      <c r="AQ550" t="s">
        <v>14937</v>
      </c>
      <c r="AS550">
        <v>0</v>
      </c>
      <c r="AT550">
        <v>0</v>
      </c>
      <c r="AU550">
        <v>0</v>
      </c>
      <c r="AV550">
        <v>0</v>
      </c>
      <c r="AW550">
        <v>0</v>
      </c>
      <c r="AX550">
        <v>0</v>
      </c>
      <c r="BB550" t="s">
        <v>63</v>
      </c>
      <c r="BC550" t="s">
        <v>4770</v>
      </c>
      <c r="BD550">
        <v>0</v>
      </c>
      <c r="BF550" t="s">
        <v>571</v>
      </c>
      <c r="BI550" t="s">
        <v>1843</v>
      </c>
    </row>
    <row r="551" spans="1:61" x14ac:dyDescent="0.35">
      <c r="A551" t="s">
        <v>1844</v>
      </c>
      <c r="B551">
        <v>10000</v>
      </c>
      <c r="C551">
        <v>10000</v>
      </c>
      <c r="D551" s="2">
        <v>45755</v>
      </c>
      <c r="E551" t="s">
        <v>59</v>
      </c>
      <c r="F551" t="s">
        <v>1845</v>
      </c>
      <c r="G551" t="s">
        <v>570</v>
      </c>
      <c r="I551">
        <v>1</v>
      </c>
      <c r="J551" t="s">
        <v>183</v>
      </c>
      <c r="K551">
        <v>59</v>
      </c>
      <c r="L551" t="s">
        <v>6045</v>
      </c>
      <c r="M551" t="s">
        <v>73</v>
      </c>
      <c r="N551" t="s">
        <v>3811</v>
      </c>
      <c r="O551" s="3">
        <v>3333</v>
      </c>
      <c r="R551" s="2">
        <v>45755</v>
      </c>
      <c r="T551">
        <v>6</v>
      </c>
      <c r="U551" s="3">
        <v>20000</v>
      </c>
      <c r="V551" t="s">
        <v>65</v>
      </c>
      <c r="W551" t="s">
        <v>1846</v>
      </c>
      <c r="X551">
        <v>0</v>
      </c>
      <c r="Y551" s="3">
        <v>20000</v>
      </c>
      <c r="Z551">
        <v>0</v>
      </c>
      <c r="AA551">
        <v>0</v>
      </c>
      <c r="AB551">
        <v>0</v>
      </c>
      <c r="AC551">
        <v>0</v>
      </c>
      <c r="AF551">
        <v>0</v>
      </c>
      <c r="AO551" t="s">
        <v>1847</v>
      </c>
      <c r="AP551" t="s">
        <v>1848</v>
      </c>
      <c r="AQ551" t="s">
        <v>14942</v>
      </c>
      <c r="AS551">
        <v>0</v>
      </c>
      <c r="AT551">
        <v>0</v>
      </c>
      <c r="AU551">
        <v>0</v>
      </c>
      <c r="AV551">
        <v>0</v>
      </c>
      <c r="AW551">
        <v>0</v>
      </c>
      <c r="AX551">
        <v>0</v>
      </c>
      <c r="BB551" t="s">
        <v>63</v>
      </c>
      <c r="BC551" t="s">
        <v>4771</v>
      </c>
      <c r="BD551">
        <v>0</v>
      </c>
      <c r="BF551" t="s">
        <v>1848</v>
      </c>
      <c r="BI551" t="s">
        <v>1849</v>
      </c>
    </row>
    <row r="552" spans="1:61" x14ac:dyDescent="0.35">
      <c r="A552" t="s">
        <v>1844</v>
      </c>
      <c r="B552">
        <v>20000</v>
      </c>
      <c r="C552">
        <v>10000</v>
      </c>
      <c r="D552" s="2">
        <v>45755</v>
      </c>
      <c r="E552" t="s">
        <v>59</v>
      </c>
      <c r="F552" t="s">
        <v>1845</v>
      </c>
      <c r="G552" t="s">
        <v>570</v>
      </c>
      <c r="I552">
        <v>1</v>
      </c>
      <c r="J552" t="s">
        <v>183</v>
      </c>
      <c r="K552">
        <v>59</v>
      </c>
      <c r="L552" t="s">
        <v>6045</v>
      </c>
      <c r="M552" t="s">
        <v>73</v>
      </c>
      <c r="N552" t="s">
        <v>3811</v>
      </c>
      <c r="O552" s="3">
        <v>1667</v>
      </c>
      <c r="R552" s="2">
        <v>45755</v>
      </c>
      <c r="T552">
        <v>6</v>
      </c>
      <c r="U552" s="3">
        <v>10000</v>
      </c>
      <c r="V552" t="s">
        <v>65</v>
      </c>
      <c r="W552" t="s">
        <v>1846</v>
      </c>
      <c r="X552">
        <v>0</v>
      </c>
      <c r="Y552" s="3">
        <v>10000</v>
      </c>
      <c r="Z552">
        <v>0</v>
      </c>
      <c r="AA552">
        <v>0</v>
      </c>
      <c r="AB552">
        <v>0</v>
      </c>
      <c r="AC552">
        <v>0</v>
      </c>
      <c r="AF552">
        <v>0</v>
      </c>
      <c r="AO552" t="s">
        <v>1847</v>
      </c>
      <c r="AP552" t="s">
        <v>1848</v>
      </c>
      <c r="AQ552" t="s">
        <v>14942</v>
      </c>
      <c r="AS552">
        <v>0</v>
      </c>
      <c r="AT552">
        <v>0</v>
      </c>
      <c r="AU552">
        <v>0</v>
      </c>
      <c r="AV552">
        <v>0</v>
      </c>
      <c r="AW552">
        <v>0</v>
      </c>
      <c r="AX552">
        <v>0</v>
      </c>
      <c r="BB552" t="s">
        <v>63</v>
      </c>
      <c r="BC552" t="s">
        <v>4771</v>
      </c>
      <c r="BD552">
        <v>0</v>
      </c>
      <c r="BF552" t="s">
        <v>1848</v>
      </c>
      <c r="BI552" t="s">
        <v>1849</v>
      </c>
    </row>
    <row r="553" spans="1:61" x14ac:dyDescent="0.35">
      <c r="A553" t="s">
        <v>871</v>
      </c>
      <c r="B553">
        <v>10000</v>
      </c>
      <c r="C553">
        <v>20000</v>
      </c>
      <c r="D553" s="2">
        <v>45756</v>
      </c>
      <c r="E553" t="s">
        <v>59</v>
      </c>
      <c r="F553" t="s">
        <v>872</v>
      </c>
      <c r="G553" t="s">
        <v>159</v>
      </c>
      <c r="I553">
        <v>2</v>
      </c>
      <c r="J553" t="s">
        <v>183</v>
      </c>
      <c r="K553">
        <v>71</v>
      </c>
      <c r="L553" t="s">
        <v>6057</v>
      </c>
      <c r="M553" t="s">
        <v>368</v>
      </c>
      <c r="N553" t="s">
        <v>3857</v>
      </c>
      <c r="O553" s="3">
        <v>1250</v>
      </c>
      <c r="R553" s="2">
        <v>45755</v>
      </c>
      <c r="T553">
        <v>4</v>
      </c>
      <c r="U553" s="3">
        <v>5000</v>
      </c>
      <c r="V553" t="s">
        <v>65</v>
      </c>
      <c r="W553">
        <v>80834730001</v>
      </c>
      <c r="X553">
        <v>0</v>
      </c>
      <c r="Y553" s="3">
        <v>5000</v>
      </c>
      <c r="Z553">
        <v>0</v>
      </c>
      <c r="AA553">
        <v>0</v>
      </c>
      <c r="AB553">
        <v>0</v>
      </c>
      <c r="AC553">
        <v>0</v>
      </c>
      <c r="AF553">
        <v>0</v>
      </c>
      <c r="AO553">
        <v>8083473</v>
      </c>
      <c r="AP553" t="s">
        <v>162</v>
      </c>
      <c r="AQ553" t="s">
        <v>8373</v>
      </c>
      <c r="AS553">
        <v>0</v>
      </c>
      <c r="AT553">
        <v>0</v>
      </c>
      <c r="AU553">
        <v>0</v>
      </c>
      <c r="AV553">
        <v>0</v>
      </c>
      <c r="AW553">
        <v>0</v>
      </c>
      <c r="AX553">
        <v>0</v>
      </c>
      <c r="BB553" t="s">
        <v>63</v>
      </c>
      <c r="BC553" t="s">
        <v>4511</v>
      </c>
      <c r="BD553">
        <v>0</v>
      </c>
      <c r="BF553" t="s">
        <v>162</v>
      </c>
      <c r="BI553" t="s">
        <v>870</v>
      </c>
    </row>
    <row r="554" spans="1:61" x14ac:dyDescent="0.35">
      <c r="A554" t="s">
        <v>1850</v>
      </c>
      <c r="B554">
        <v>10000</v>
      </c>
      <c r="C554">
        <v>10000</v>
      </c>
      <c r="D554" s="2">
        <v>45756</v>
      </c>
      <c r="E554" t="s">
        <v>59</v>
      </c>
      <c r="F554" t="s">
        <v>1851</v>
      </c>
      <c r="G554" t="s">
        <v>1214</v>
      </c>
      <c r="I554">
        <v>1</v>
      </c>
      <c r="J554" t="s">
        <v>183</v>
      </c>
      <c r="K554">
        <v>31</v>
      </c>
      <c r="L554" t="s">
        <v>6061</v>
      </c>
      <c r="M554" t="s">
        <v>739</v>
      </c>
      <c r="N554" t="s">
        <v>3806</v>
      </c>
      <c r="O554" s="3">
        <v>10000</v>
      </c>
      <c r="R554" s="2">
        <v>45755</v>
      </c>
      <c r="T554">
        <v>9</v>
      </c>
      <c r="U554" s="3">
        <v>90000</v>
      </c>
      <c r="V554" t="s">
        <v>65</v>
      </c>
      <c r="W554" t="s">
        <v>1852</v>
      </c>
      <c r="X554">
        <v>0</v>
      </c>
      <c r="Y554" s="3">
        <v>90000</v>
      </c>
      <c r="Z554">
        <v>0</v>
      </c>
      <c r="AA554">
        <v>0</v>
      </c>
      <c r="AB554">
        <v>0</v>
      </c>
      <c r="AC554">
        <v>0</v>
      </c>
      <c r="AF554">
        <v>0</v>
      </c>
      <c r="AO554" t="s">
        <v>1853</v>
      </c>
      <c r="AP554" t="s">
        <v>539</v>
      </c>
      <c r="AQ554" t="s">
        <v>13656</v>
      </c>
      <c r="AS554">
        <v>0</v>
      </c>
      <c r="AT554">
        <v>0</v>
      </c>
      <c r="AU554">
        <v>0</v>
      </c>
      <c r="AV554">
        <v>0</v>
      </c>
      <c r="AW554">
        <v>0</v>
      </c>
      <c r="AX554">
        <v>0</v>
      </c>
      <c r="BB554" t="s">
        <v>63</v>
      </c>
      <c r="BC554" t="s">
        <v>4772</v>
      </c>
      <c r="BD554">
        <v>0</v>
      </c>
      <c r="BF554" t="s">
        <v>539</v>
      </c>
      <c r="BI554" t="s">
        <v>1217</v>
      </c>
    </row>
    <row r="555" spans="1:61" x14ac:dyDescent="0.35">
      <c r="A555" t="s">
        <v>1854</v>
      </c>
      <c r="B555">
        <v>10000</v>
      </c>
      <c r="C555">
        <v>10000</v>
      </c>
      <c r="D555" s="2">
        <v>45756</v>
      </c>
      <c r="E555" t="s">
        <v>59</v>
      </c>
      <c r="F555" t="s">
        <v>1855</v>
      </c>
      <c r="G555" t="s">
        <v>1856</v>
      </c>
      <c r="I555">
        <v>1</v>
      </c>
      <c r="J555" t="s">
        <v>183</v>
      </c>
      <c r="K555">
        <v>82</v>
      </c>
      <c r="L555" t="s">
        <v>6055</v>
      </c>
      <c r="M555" t="s">
        <v>352</v>
      </c>
      <c r="N555" t="s">
        <v>3798</v>
      </c>
      <c r="O555" s="3">
        <v>17500</v>
      </c>
      <c r="R555" s="2">
        <v>45755</v>
      </c>
      <c r="T555">
        <v>4</v>
      </c>
      <c r="U555" s="3">
        <v>70000</v>
      </c>
      <c r="V555" t="s">
        <v>65</v>
      </c>
      <c r="W555" t="s">
        <v>1857</v>
      </c>
      <c r="X555">
        <v>0</v>
      </c>
      <c r="Y555" s="3">
        <v>70000</v>
      </c>
      <c r="Z555">
        <v>0</v>
      </c>
      <c r="AA555">
        <v>0</v>
      </c>
      <c r="AB555">
        <v>0</v>
      </c>
      <c r="AC555">
        <v>0</v>
      </c>
      <c r="AF555">
        <v>0</v>
      </c>
      <c r="AO555" t="s">
        <v>1858</v>
      </c>
      <c r="AP555" t="s">
        <v>1859</v>
      </c>
      <c r="AQ555" t="s">
        <v>11385</v>
      </c>
      <c r="AS555">
        <v>0</v>
      </c>
      <c r="AT555">
        <v>0</v>
      </c>
      <c r="AU555">
        <v>0</v>
      </c>
      <c r="AV555">
        <v>0</v>
      </c>
      <c r="AW555">
        <v>0</v>
      </c>
      <c r="AX555">
        <v>0</v>
      </c>
      <c r="BB555" t="s">
        <v>63</v>
      </c>
      <c r="BC555" t="s">
        <v>4773</v>
      </c>
      <c r="BD555">
        <v>0</v>
      </c>
      <c r="BF555" t="s">
        <v>1859</v>
      </c>
      <c r="BI555" t="s">
        <v>1860</v>
      </c>
    </row>
    <row r="556" spans="1:61" x14ac:dyDescent="0.35">
      <c r="A556" t="s">
        <v>1670</v>
      </c>
      <c r="B556">
        <v>10000</v>
      </c>
      <c r="C556">
        <v>20000</v>
      </c>
      <c r="D556" s="2">
        <v>45756</v>
      </c>
      <c r="E556" t="s">
        <v>59</v>
      </c>
      <c r="F556" t="s">
        <v>1671</v>
      </c>
      <c r="G556">
        <v>10620258104</v>
      </c>
      <c r="I556">
        <v>2</v>
      </c>
      <c r="J556" t="s">
        <v>183</v>
      </c>
      <c r="K556">
        <v>77</v>
      </c>
      <c r="L556" t="s">
        <v>6043</v>
      </c>
      <c r="M556" t="s">
        <v>192</v>
      </c>
      <c r="N556" t="s">
        <v>3848</v>
      </c>
      <c r="O556">
        <v>66</v>
      </c>
      <c r="R556" s="2">
        <v>45755</v>
      </c>
      <c r="T556">
        <v>168</v>
      </c>
      <c r="U556" s="3">
        <v>11088</v>
      </c>
      <c r="V556" t="s">
        <v>65</v>
      </c>
      <c r="W556" t="s">
        <v>1672</v>
      </c>
      <c r="X556">
        <v>0</v>
      </c>
      <c r="Y556" s="3">
        <v>2000</v>
      </c>
      <c r="Z556" s="3">
        <v>9088</v>
      </c>
      <c r="AA556">
        <v>0</v>
      </c>
      <c r="AB556">
        <v>0</v>
      </c>
      <c r="AC556">
        <v>0</v>
      </c>
      <c r="AF556">
        <v>0</v>
      </c>
      <c r="AO556" t="s">
        <v>1673</v>
      </c>
      <c r="AP556" t="s">
        <v>95</v>
      </c>
      <c r="AQ556" t="s">
        <v>13261</v>
      </c>
      <c r="AS556">
        <v>0</v>
      </c>
      <c r="AT556">
        <v>0</v>
      </c>
      <c r="AU556">
        <v>0</v>
      </c>
      <c r="AV556">
        <v>0</v>
      </c>
      <c r="AW556">
        <v>0</v>
      </c>
      <c r="AX556">
        <v>0</v>
      </c>
      <c r="BB556" t="s">
        <v>63</v>
      </c>
      <c r="BC556" t="s">
        <v>4714</v>
      </c>
      <c r="BD556">
        <v>0</v>
      </c>
      <c r="BF556" t="s">
        <v>95</v>
      </c>
      <c r="BI556" t="s">
        <v>1674</v>
      </c>
    </row>
    <row r="557" spans="1:61" x14ac:dyDescent="0.35">
      <c r="A557" t="s">
        <v>873</v>
      </c>
      <c r="B557">
        <v>10000</v>
      </c>
      <c r="C557">
        <v>20000</v>
      </c>
      <c r="D557" s="2">
        <v>45758</v>
      </c>
      <c r="E557" t="s">
        <v>59</v>
      </c>
      <c r="F557" t="s">
        <v>874</v>
      </c>
      <c r="G557" t="s">
        <v>875</v>
      </c>
      <c r="I557">
        <v>2</v>
      </c>
      <c r="J557" t="s">
        <v>183</v>
      </c>
      <c r="K557">
        <v>77</v>
      </c>
      <c r="L557" t="s">
        <v>6043</v>
      </c>
      <c r="M557" t="s">
        <v>192</v>
      </c>
      <c r="N557" t="s">
        <v>3848</v>
      </c>
      <c r="O557" s="3">
        <v>1250</v>
      </c>
      <c r="R557" s="2">
        <v>45755</v>
      </c>
      <c r="T557">
        <v>88</v>
      </c>
      <c r="U557" s="3">
        <v>110000</v>
      </c>
      <c r="V557" t="s">
        <v>65</v>
      </c>
      <c r="W557" t="s">
        <v>876</v>
      </c>
      <c r="X557">
        <v>0</v>
      </c>
      <c r="Y557" s="3">
        <v>100000</v>
      </c>
      <c r="Z557" s="3">
        <v>10000</v>
      </c>
      <c r="AA557">
        <v>0</v>
      </c>
      <c r="AB557">
        <v>0</v>
      </c>
      <c r="AC557">
        <v>0</v>
      </c>
      <c r="AF557">
        <v>0</v>
      </c>
      <c r="AO557" t="s">
        <v>877</v>
      </c>
      <c r="AP557" t="s">
        <v>108</v>
      </c>
      <c r="AQ557" t="s">
        <v>13404</v>
      </c>
      <c r="AS557">
        <v>0</v>
      </c>
      <c r="AT557">
        <v>0</v>
      </c>
      <c r="AU557">
        <v>0</v>
      </c>
      <c r="AV557">
        <v>0</v>
      </c>
      <c r="AW557">
        <v>0</v>
      </c>
      <c r="AX557">
        <v>0</v>
      </c>
      <c r="BB557" t="s">
        <v>63</v>
      </c>
      <c r="BC557" t="s">
        <v>4512</v>
      </c>
      <c r="BD557">
        <v>0</v>
      </c>
      <c r="BF557" t="s">
        <v>108</v>
      </c>
      <c r="BI557" t="s">
        <v>878</v>
      </c>
    </row>
    <row r="558" spans="1:61" x14ac:dyDescent="0.35">
      <c r="A558" t="s">
        <v>1675</v>
      </c>
      <c r="B558">
        <v>10000</v>
      </c>
      <c r="C558">
        <v>20000</v>
      </c>
      <c r="D558" s="2">
        <v>45761</v>
      </c>
      <c r="E558" t="s">
        <v>59</v>
      </c>
      <c r="F558" t="s">
        <v>1676</v>
      </c>
      <c r="G558">
        <v>10620258104</v>
      </c>
      <c r="I558">
        <v>2</v>
      </c>
      <c r="J558" t="s">
        <v>183</v>
      </c>
      <c r="K558">
        <v>77</v>
      </c>
      <c r="L558" t="s">
        <v>6043</v>
      </c>
      <c r="M558" t="s">
        <v>192</v>
      </c>
      <c r="N558" t="s">
        <v>3848</v>
      </c>
      <c r="O558">
        <v>546</v>
      </c>
      <c r="R558" s="2">
        <v>45755</v>
      </c>
      <c r="T558">
        <v>88</v>
      </c>
      <c r="U558" s="3">
        <v>48048</v>
      </c>
      <c r="V558" t="s">
        <v>65</v>
      </c>
      <c r="W558" t="s">
        <v>1677</v>
      </c>
      <c r="X558">
        <v>0</v>
      </c>
      <c r="Y558" s="3">
        <v>30000</v>
      </c>
      <c r="Z558" s="3">
        <v>18048</v>
      </c>
      <c r="AA558">
        <v>0</v>
      </c>
      <c r="AB558">
        <v>0</v>
      </c>
      <c r="AC558">
        <v>0</v>
      </c>
      <c r="AF558">
        <v>0</v>
      </c>
      <c r="AO558" t="s">
        <v>1678</v>
      </c>
      <c r="AP558" t="s">
        <v>108</v>
      </c>
      <c r="AQ558" t="s">
        <v>13404</v>
      </c>
      <c r="AS558">
        <v>0</v>
      </c>
      <c r="AT558">
        <v>0</v>
      </c>
      <c r="AU558">
        <v>0</v>
      </c>
      <c r="AV558">
        <v>0</v>
      </c>
      <c r="AW558">
        <v>0</v>
      </c>
      <c r="AX558">
        <v>0</v>
      </c>
      <c r="BB558" t="s">
        <v>63</v>
      </c>
      <c r="BC558" t="s">
        <v>4715</v>
      </c>
      <c r="BD558">
        <v>0</v>
      </c>
      <c r="BF558" t="s">
        <v>108</v>
      </c>
      <c r="BI558" t="s">
        <v>1679</v>
      </c>
    </row>
    <row r="559" spans="1:61" x14ac:dyDescent="0.35">
      <c r="A559" t="s">
        <v>879</v>
      </c>
      <c r="B559">
        <v>10000</v>
      </c>
      <c r="C559">
        <v>20000</v>
      </c>
      <c r="D559" s="2">
        <v>45763</v>
      </c>
      <c r="E559" t="s">
        <v>59</v>
      </c>
      <c r="F559" t="s">
        <v>4774</v>
      </c>
      <c r="G559" t="s">
        <v>875</v>
      </c>
      <c r="I559">
        <v>2</v>
      </c>
      <c r="J559" t="s">
        <v>183</v>
      </c>
      <c r="K559">
        <v>77</v>
      </c>
      <c r="L559" t="s">
        <v>6043</v>
      </c>
      <c r="M559" t="s">
        <v>192</v>
      </c>
      <c r="N559" t="s">
        <v>3848</v>
      </c>
      <c r="O559" s="3">
        <v>1250</v>
      </c>
      <c r="R559" s="2">
        <v>45755</v>
      </c>
      <c r="T559">
        <v>88</v>
      </c>
      <c r="U559" s="3">
        <v>110000</v>
      </c>
      <c r="V559" t="s">
        <v>65</v>
      </c>
      <c r="W559" t="s">
        <v>880</v>
      </c>
      <c r="X559">
        <v>0</v>
      </c>
      <c r="Y559" s="3">
        <v>100000</v>
      </c>
      <c r="Z559" s="3">
        <v>10000</v>
      </c>
      <c r="AA559">
        <v>0</v>
      </c>
      <c r="AB559">
        <v>0</v>
      </c>
      <c r="AC559">
        <v>0</v>
      </c>
      <c r="AF559">
        <v>0</v>
      </c>
      <c r="AO559" t="s">
        <v>881</v>
      </c>
      <c r="AP559" t="s">
        <v>108</v>
      </c>
      <c r="AQ559" t="s">
        <v>13404</v>
      </c>
      <c r="AS559">
        <v>0</v>
      </c>
      <c r="AT559">
        <v>0</v>
      </c>
      <c r="AU559">
        <v>0</v>
      </c>
      <c r="AV559">
        <v>0</v>
      </c>
      <c r="AW559">
        <v>0</v>
      </c>
      <c r="AX559">
        <v>0</v>
      </c>
      <c r="BB559" t="s">
        <v>63</v>
      </c>
      <c r="BC559" t="s">
        <v>4513</v>
      </c>
      <c r="BD559">
        <v>0</v>
      </c>
      <c r="BF559" t="s">
        <v>108</v>
      </c>
      <c r="BI559" t="s">
        <v>882</v>
      </c>
    </row>
    <row r="560" spans="1:61" x14ac:dyDescent="0.35">
      <c r="A560" t="s">
        <v>883</v>
      </c>
      <c r="B560">
        <v>10000</v>
      </c>
      <c r="C560">
        <v>20000</v>
      </c>
      <c r="D560" s="2">
        <v>45763</v>
      </c>
      <c r="E560" t="s">
        <v>59</v>
      </c>
      <c r="F560" s="4">
        <v>0.46824074074074074</v>
      </c>
      <c r="G560">
        <v>10620258018</v>
      </c>
      <c r="I560">
        <v>2</v>
      </c>
      <c r="J560" t="s">
        <v>183</v>
      </c>
      <c r="K560">
        <v>77</v>
      </c>
      <c r="L560" t="s">
        <v>6043</v>
      </c>
      <c r="M560" t="s">
        <v>192</v>
      </c>
      <c r="N560" t="s">
        <v>3848</v>
      </c>
      <c r="O560" s="3">
        <v>1250</v>
      </c>
      <c r="R560" s="2">
        <v>45755</v>
      </c>
      <c r="T560">
        <v>88</v>
      </c>
      <c r="U560" s="3">
        <v>110000</v>
      </c>
      <c r="V560" t="s">
        <v>65</v>
      </c>
      <c r="W560" t="s">
        <v>885</v>
      </c>
      <c r="X560">
        <v>0</v>
      </c>
      <c r="Y560" s="3">
        <v>100000</v>
      </c>
      <c r="Z560" s="3">
        <v>10000</v>
      </c>
      <c r="AA560">
        <v>0</v>
      </c>
      <c r="AB560">
        <v>0</v>
      </c>
      <c r="AC560">
        <v>0</v>
      </c>
      <c r="AF560">
        <v>0</v>
      </c>
      <c r="AO560" t="s">
        <v>886</v>
      </c>
      <c r="AP560" t="s">
        <v>108</v>
      </c>
      <c r="AQ560" t="s">
        <v>13404</v>
      </c>
      <c r="AS560">
        <v>0</v>
      </c>
      <c r="AT560">
        <v>0</v>
      </c>
      <c r="AU560">
        <v>0</v>
      </c>
      <c r="AV560">
        <v>0</v>
      </c>
      <c r="AW560">
        <v>0</v>
      </c>
      <c r="AX560">
        <v>0</v>
      </c>
      <c r="BB560" t="s">
        <v>63</v>
      </c>
      <c r="BC560" t="s">
        <v>4514</v>
      </c>
      <c r="BD560">
        <v>0</v>
      </c>
      <c r="BF560" t="s">
        <v>108</v>
      </c>
      <c r="BI560" t="s">
        <v>887</v>
      </c>
    </row>
    <row r="561" spans="1:61" x14ac:dyDescent="0.35">
      <c r="A561" t="s">
        <v>888</v>
      </c>
      <c r="B561">
        <v>10000</v>
      </c>
      <c r="C561">
        <v>20000</v>
      </c>
      <c r="D561" s="2">
        <v>45758</v>
      </c>
      <c r="E561" t="s">
        <v>59</v>
      </c>
      <c r="F561" t="s">
        <v>874</v>
      </c>
      <c r="G561" t="s">
        <v>875</v>
      </c>
      <c r="I561">
        <v>2</v>
      </c>
      <c r="J561" t="s">
        <v>183</v>
      </c>
      <c r="K561">
        <v>77</v>
      </c>
      <c r="L561" t="s">
        <v>6043</v>
      </c>
      <c r="M561" t="s">
        <v>192</v>
      </c>
      <c r="N561" t="s">
        <v>3848</v>
      </c>
      <c r="O561" s="3">
        <v>1250</v>
      </c>
      <c r="R561" s="2">
        <v>45755</v>
      </c>
      <c r="T561">
        <v>88</v>
      </c>
      <c r="U561" s="3">
        <v>110000</v>
      </c>
      <c r="V561" t="s">
        <v>65</v>
      </c>
      <c r="W561" t="s">
        <v>889</v>
      </c>
      <c r="X561">
        <v>0</v>
      </c>
      <c r="Y561" s="3">
        <v>100000</v>
      </c>
      <c r="Z561" s="3">
        <v>10000</v>
      </c>
      <c r="AA561">
        <v>0</v>
      </c>
      <c r="AB561">
        <v>0</v>
      </c>
      <c r="AC561">
        <v>0</v>
      </c>
      <c r="AF561">
        <v>0</v>
      </c>
      <c r="AO561" t="s">
        <v>890</v>
      </c>
      <c r="AP561" t="s">
        <v>108</v>
      </c>
      <c r="AQ561" t="s">
        <v>13404</v>
      </c>
      <c r="AS561">
        <v>0</v>
      </c>
      <c r="AT561">
        <v>0</v>
      </c>
      <c r="AU561">
        <v>0</v>
      </c>
      <c r="AV561">
        <v>0</v>
      </c>
      <c r="AW561">
        <v>0</v>
      </c>
      <c r="AX561">
        <v>0</v>
      </c>
      <c r="BB561" t="s">
        <v>63</v>
      </c>
      <c r="BC561" t="s">
        <v>4515</v>
      </c>
      <c r="BD561">
        <v>0</v>
      </c>
      <c r="BF561" t="s">
        <v>108</v>
      </c>
      <c r="BI561" t="s">
        <v>891</v>
      </c>
    </row>
    <row r="562" spans="1:61" x14ac:dyDescent="0.35">
      <c r="A562" t="s">
        <v>110</v>
      </c>
      <c r="B562">
        <v>10000</v>
      </c>
      <c r="C562">
        <v>30000</v>
      </c>
      <c r="D562" s="2">
        <v>45755</v>
      </c>
      <c r="E562" t="s">
        <v>59</v>
      </c>
      <c r="F562" t="s">
        <v>111</v>
      </c>
      <c r="G562">
        <v>10656256095</v>
      </c>
      <c r="I562">
        <v>3</v>
      </c>
      <c r="J562" t="s">
        <v>183</v>
      </c>
      <c r="K562">
        <v>85</v>
      </c>
      <c r="L562" t="s">
        <v>6060</v>
      </c>
      <c r="M562" t="s">
        <v>940</v>
      </c>
      <c r="N562" t="s">
        <v>3864</v>
      </c>
      <c r="O562" s="3">
        <v>8000</v>
      </c>
      <c r="R562" s="2">
        <v>45755</v>
      </c>
      <c r="T562">
        <v>11</v>
      </c>
      <c r="U562" s="3">
        <v>88000</v>
      </c>
      <c r="V562" t="s">
        <v>65</v>
      </c>
      <c r="W562" t="s">
        <v>112</v>
      </c>
      <c r="X562">
        <v>0</v>
      </c>
      <c r="Y562" s="3">
        <v>80000</v>
      </c>
      <c r="Z562" s="3">
        <v>8000</v>
      </c>
      <c r="AA562">
        <v>0</v>
      </c>
      <c r="AB562">
        <v>0</v>
      </c>
      <c r="AC562">
        <v>0</v>
      </c>
      <c r="AF562">
        <v>0</v>
      </c>
      <c r="AO562" t="s">
        <v>113</v>
      </c>
      <c r="AP562" t="s">
        <v>108</v>
      </c>
      <c r="AQ562" t="s">
        <v>13404</v>
      </c>
      <c r="AS562">
        <v>0</v>
      </c>
      <c r="AT562">
        <v>0</v>
      </c>
      <c r="AU562">
        <v>0</v>
      </c>
      <c r="AV562">
        <v>0</v>
      </c>
      <c r="AW562">
        <v>0</v>
      </c>
      <c r="AX562">
        <v>0</v>
      </c>
      <c r="BB562" t="s">
        <v>63</v>
      </c>
      <c r="BC562" t="s">
        <v>4449</v>
      </c>
      <c r="BD562">
        <v>0</v>
      </c>
      <c r="BF562" t="s">
        <v>108</v>
      </c>
      <c r="BI562" t="s">
        <v>114</v>
      </c>
    </row>
    <row r="563" spans="1:61" x14ac:dyDescent="0.35">
      <c r="A563" t="s">
        <v>897</v>
      </c>
      <c r="B563">
        <v>10000</v>
      </c>
      <c r="C563">
        <v>20000</v>
      </c>
      <c r="D563" s="2">
        <v>45758</v>
      </c>
      <c r="E563" t="s">
        <v>59</v>
      </c>
      <c r="F563" t="s">
        <v>898</v>
      </c>
      <c r="G563" t="s">
        <v>875</v>
      </c>
      <c r="I563">
        <v>2</v>
      </c>
      <c r="J563" t="s">
        <v>183</v>
      </c>
      <c r="K563">
        <v>77</v>
      </c>
      <c r="L563" t="s">
        <v>6043</v>
      </c>
      <c r="M563" t="s">
        <v>192</v>
      </c>
      <c r="N563" t="s">
        <v>3848</v>
      </c>
      <c r="O563" s="3">
        <v>1250</v>
      </c>
      <c r="R563" s="2">
        <v>45755</v>
      </c>
      <c r="T563">
        <v>88</v>
      </c>
      <c r="U563" s="3">
        <v>110000</v>
      </c>
      <c r="V563" t="s">
        <v>65</v>
      </c>
      <c r="W563" t="s">
        <v>899</v>
      </c>
      <c r="X563">
        <v>0</v>
      </c>
      <c r="Y563" s="3">
        <v>100000</v>
      </c>
      <c r="Z563" s="3">
        <v>10000</v>
      </c>
      <c r="AA563">
        <v>0</v>
      </c>
      <c r="AB563">
        <v>0</v>
      </c>
      <c r="AC563">
        <v>0</v>
      </c>
      <c r="AF563">
        <v>0</v>
      </c>
      <c r="AO563" t="s">
        <v>900</v>
      </c>
      <c r="AP563" t="s">
        <v>108</v>
      </c>
      <c r="AQ563" t="s">
        <v>13404</v>
      </c>
      <c r="AS563">
        <v>0</v>
      </c>
      <c r="AT563">
        <v>0</v>
      </c>
      <c r="AU563">
        <v>0</v>
      </c>
      <c r="AV563">
        <v>0</v>
      </c>
      <c r="AW563">
        <v>0</v>
      </c>
      <c r="AX563">
        <v>0</v>
      </c>
      <c r="BB563" t="s">
        <v>63</v>
      </c>
      <c r="BC563" t="s">
        <v>4517</v>
      </c>
      <c r="BD563">
        <v>0</v>
      </c>
      <c r="BF563" t="s">
        <v>108</v>
      </c>
      <c r="BI563" t="s">
        <v>901</v>
      </c>
    </row>
    <row r="564" spans="1:61" x14ac:dyDescent="0.35">
      <c r="A564" t="s">
        <v>902</v>
      </c>
      <c r="B564">
        <v>10000</v>
      </c>
      <c r="C564">
        <v>20000</v>
      </c>
      <c r="D564" s="2">
        <v>45763</v>
      </c>
      <c r="E564" t="s">
        <v>59</v>
      </c>
      <c r="F564" t="s">
        <v>4775</v>
      </c>
      <c r="G564" t="s">
        <v>875</v>
      </c>
      <c r="I564">
        <v>2</v>
      </c>
      <c r="J564" t="s">
        <v>183</v>
      </c>
      <c r="K564">
        <v>77</v>
      </c>
      <c r="L564" t="s">
        <v>6043</v>
      </c>
      <c r="M564" t="s">
        <v>192</v>
      </c>
      <c r="N564" t="s">
        <v>3848</v>
      </c>
      <c r="O564" s="3">
        <v>2500</v>
      </c>
      <c r="R564" s="2">
        <v>45755</v>
      </c>
      <c r="T564">
        <v>88</v>
      </c>
      <c r="U564" s="3">
        <v>220000</v>
      </c>
      <c r="V564" t="s">
        <v>65</v>
      </c>
      <c r="W564" t="s">
        <v>903</v>
      </c>
      <c r="X564">
        <v>0</v>
      </c>
      <c r="Y564" s="3">
        <v>200000</v>
      </c>
      <c r="Z564" s="3">
        <v>20000</v>
      </c>
      <c r="AA564">
        <v>0</v>
      </c>
      <c r="AB564">
        <v>0</v>
      </c>
      <c r="AC564">
        <v>0</v>
      </c>
      <c r="AF564">
        <v>0</v>
      </c>
      <c r="AO564" t="s">
        <v>904</v>
      </c>
      <c r="AP564" t="s">
        <v>108</v>
      </c>
      <c r="AQ564" t="s">
        <v>13404</v>
      </c>
      <c r="AS564">
        <v>0</v>
      </c>
      <c r="AT564">
        <v>0</v>
      </c>
      <c r="AU564">
        <v>0</v>
      </c>
      <c r="AV564">
        <v>0</v>
      </c>
      <c r="AW564">
        <v>0</v>
      </c>
      <c r="AX564">
        <v>0</v>
      </c>
      <c r="BB564" t="s">
        <v>63</v>
      </c>
      <c r="BC564" t="s">
        <v>4518</v>
      </c>
      <c r="BD564">
        <v>0</v>
      </c>
      <c r="BF564" t="s">
        <v>108</v>
      </c>
      <c r="BI564" t="s">
        <v>905</v>
      </c>
    </row>
    <row r="565" spans="1:61" x14ac:dyDescent="0.35">
      <c r="A565" t="s">
        <v>1544</v>
      </c>
      <c r="B565">
        <v>10000</v>
      </c>
      <c r="C565">
        <v>30000</v>
      </c>
      <c r="D565" s="2">
        <v>45755</v>
      </c>
      <c r="E565" t="s">
        <v>59</v>
      </c>
      <c r="F565" t="s">
        <v>1545</v>
      </c>
      <c r="G565" t="s">
        <v>1546</v>
      </c>
      <c r="I565">
        <v>3</v>
      </c>
      <c r="J565" t="s">
        <v>183</v>
      </c>
      <c r="K565">
        <v>85</v>
      </c>
      <c r="L565" t="s">
        <v>6060</v>
      </c>
      <c r="M565" t="s">
        <v>940</v>
      </c>
      <c r="N565" t="s">
        <v>3864</v>
      </c>
      <c r="O565" s="3">
        <v>10000</v>
      </c>
      <c r="R565" s="2">
        <v>45755</v>
      </c>
      <c r="T565">
        <v>11</v>
      </c>
      <c r="U565" s="3">
        <v>110000</v>
      </c>
      <c r="V565" t="s">
        <v>65</v>
      </c>
      <c r="W565" t="s">
        <v>1547</v>
      </c>
      <c r="X565">
        <v>0</v>
      </c>
      <c r="Y565" s="3">
        <v>100000</v>
      </c>
      <c r="Z565" s="3">
        <v>10000</v>
      </c>
      <c r="AA565">
        <v>0</v>
      </c>
      <c r="AB565">
        <v>0</v>
      </c>
      <c r="AC565">
        <v>0</v>
      </c>
      <c r="AF565">
        <v>0</v>
      </c>
      <c r="AO565" t="s">
        <v>1548</v>
      </c>
      <c r="AP565" t="s">
        <v>108</v>
      </c>
      <c r="AQ565" t="s">
        <v>13404</v>
      </c>
      <c r="AS565">
        <v>0</v>
      </c>
      <c r="AT565">
        <v>0</v>
      </c>
      <c r="AU565">
        <v>0</v>
      </c>
      <c r="AV565">
        <v>0</v>
      </c>
      <c r="AW565">
        <v>0</v>
      </c>
      <c r="AX565">
        <v>0</v>
      </c>
      <c r="BB565" t="s">
        <v>63</v>
      </c>
      <c r="BC565" t="s">
        <v>4683</v>
      </c>
      <c r="BD565">
        <v>0</v>
      </c>
      <c r="BF565" t="s">
        <v>108</v>
      </c>
      <c r="BI565" t="s">
        <v>1549</v>
      </c>
    </row>
    <row r="566" spans="1:61" x14ac:dyDescent="0.35">
      <c r="A566" t="s">
        <v>906</v>
      </c>
      <c r="B566">
        <v>10000</v>
      </c>
      <c r="C566">
        <v>20000</v>
      </c>
      <c r="D566" s="2">
        <v>45758</v>
      </c>
      <c r="E566" t="s">
        <v>59</v>
      </c>
      <c r="F566" t="s">
        <v>907</v>
      </c>
      <c r="G566" t="s">
        <v>875</v>
      </c>
      <c r="I566">
        <v>2</v>
      </c>
      <c r="J566" t="s">
        <v>183</v>
      </c>
      <c r="K566">
        <v>77</v>
      </c>
      <c r="L566" t="s">
        <v>6043</v>
      </c>
      <c r="M566" t="s">
        <v>192</v>
      </c>
      <c r="N566" t="s">
        <v>3848</v>
      </c>
      <c r="O566" s="3">
        <v>1250</v>
      </c>
      <c r="R566" s="2">
        <v>45755</v>
      </c>
      <c r="T566">
        <v>88</v>
      </c>
      <c r="U566" s="3">
        <v>110000</v>
      </c>
      <c r="V566" t="s">
        <v>65</v>
      </c>
      <c r="W566" t="s">
        <v>908</v>
      </c>
      <c r="X566">
        <v>0</v>
      </c>
      <c r="Y566" s="3">
        <v>100000</v>
      </c>
      <c r="Z566" s="3">
        <v>10000</v>
      </c>
      <c r="AA566">
        <v>0</v>
      </c>
      <c r="AB566">
        <v>0</v>
      </c>
      <c r="AC566">
        <v>0</v>
      </c>
      <c r="AF566">
        <v>0</v>
      </c>
      <c r="AO566" t="s">
        <v>909</v>
      </c>
      <c r="AP566" t="s">
        <v>108</v>
      </c>
      <c r="AQ566" t="s">
        <v>13404</v>
      </c>
      <c r="AS566">
        <v>0</v>
      </c>
      <c r="AT566">
        <v>0</v>
      </c>
      <c r="AU566">
        <v>0</v>
      </c>
      <c r="AV566">
        <v>0</v>
      </c>
      <c r="AW566">
        <v>0</v>
      </c>
      <c r="AX566">
        <v>0</v>
      </c>
      <c r="BB566" t="s">
        <v>63</v>
      </c>
      <c r="BC566" t="s">
        <v>4519</v>
      </c>
      <c r="BD566">
        <v>0</v>
      </c>
      <c r="BF566" t="s">
        <v>108</v>
      </c>
      <c r="BI566" t="s">
        <v>910</v>
      </c>
    </row>
    <row r="567" spans="1:61" x14ac:dyDescent="0.35">
      <c r="A567" t="s">
        <v>529</v>
      </c>
      <c r="B567">
        <v>10000</v>
      </c>
      <c r="C567">
        <v>30000</v>
      </c>
      <c r="D567" s="2">
        <v>45755</v>
      </c>
      <c r="E567" t="s">
        <v>59</v>
      </c>
      <c r="F567" t="s">
        <v>530</v>
      </c>
      <c r="G567">
        <v>10656256091</v>
      </c>
      <c r="I567">
        <v>3</v>
      </c>
      <c r="J567" t="s">
        <v>183</v>
      </c>
      <c r="K567">
        <v>85</v>
      </c>
      <c r="L567" t="s">
        <v>6060</v>
      </c>
      <c r="M567" t="s">
        <v>940</v>
      </c>
      <c r="N567" t="s">
        <v>3864</v>
      </c>
      <c r="O567" s="3">
        <v>3637</v>
      </c>
      <c r="R567" s="2">
        <v>45755</v>
      </c>
      <c r="T567">
        <v>11</v>
      </c>
      <c r="U567" s="3">
        <v>40007</v>
      </c>
      <c r="V567" t="s">
        <v>65</v>
      </c>
      <c r="W567" t="s">
        <v>531</v>
      </c>
      <c r="X567">
        <v>0</v>
      </c>
      <c r="Y567" s="3">
        <v>40000</v>
      </c>
      <c r="Z567">
        <v>7</v>
      </c>
      <c r="AA567">
        <v>0</v>
      </c>
      <c r="AB567">
        <v>0</v>
      </c>
      <c r="AC567">
        <v>0</v>
      </c>
      <c r="AF567">
        <v>0</v>
      </c>
      <c r="AO567" t="s">
        <v>532</v>
      </c>
      <c r="AP567" t="s">
        <v>108</v>
      </c>
      <c r="AQ567" t="s">
        <v>13404</v>
      </c>
      <c r="AS567">
        <v>0</v>
      </c>
      <c r="AT567">
        <v>0</v>
      </c>
      <c r="AU567">
        <v>0</v>
      </c>
      <c r="AV567">
        <v>0</v>
      </c>
      <c r="AW567">
        <v>0</v>
      </c>
      <c r="AX567">
        <v>0</v>
      </c>
      <c r="BB567" t="s">
        <v>63</v>
      </c>
      <c r="BC567" t="s">
        <v>4481</v>
      </c>
      <c r="BD567">
        <v>0</v>
      </c>
      <c r="BF567" t="s">
        <v>108</v>
      </c>
      <c r="BI567" t="s">
        <v>533</v>
      </c>
    </row>
    <row r="568" spans="1:61" x14ac:dyDescent="0.35">
      <c r="A568" t="s">
        <v>1230</v>
      </c>
      <c r="B568">
        <v>10000</v>
      </c>
      <c r="C568">
        <v>30000</v>
      </c>
      <c r="D568" s="2">
        <v>45758</v>
      </c>
      <c r="E568" t="s">
        <v>59</v>
      </c>
      <c r="F568" t="s">
        <v>1231</v>
      </c>
      <c r="G568" t="s">
        <v>1232</v>
      </c>
      <c r="I568">
        <v>2</v>
      </c>
      <c r="J568" t="s">
        <v>183</v>
      </c>
      <c r="K568">
        <v>60</v>
      </c>
      <c r="L568" t="s">
        <v>6048</v>
      </c>
      <c r="M568" t="s">
        <v>222</v>
      </c>
      <c r="N568" t="s">
        <v>3835</v>
      </c>
      <c r="O568" s="3">
        <v>32500</v>
      </c>
      <c r="R568" s="2">
        <v>45755</v>
      </c>
      <c r="T568">
        <v>4</v>
      </c>
      <c r="U568" s="3">
        <v>130000</v>
      </c>
      <c r="V568" t="s">
        <v>65</v>
      </c>
      <c r="W568" t="s">
        <v>1233</v>
      </c>
      <c r="X568">
        <v>0</v>
      </c>
      <c r="Y568" s="3">
        <v>100000</v>
      </c>
      <c r="Z568" s="3">
        <v>30000</v>
      </c>
      <c r="AA568">
        <v>0</v>
      </c>
      <c r="AB568">
        <v>0</v>
      </c>
      <c r="AC568">
        <v>0</v>
      </c>
      <c r="AF568">
        <v>0</v>
      </c>
      <c r="AO568" t="s">
        <v>1234</v>
      </c>
      <c r="AP568" t="s">
        <v>1235</v>
      </c>
      <c r="AQ568" t="s">
        <v>13745</v>
      </c>
      <c r="AS568">
        <v>0</v>
      </c>
      <c r="AT568">
        <v>0</v>
      </c>
      <c r="AU568">
        <v>0</v>
      </c>
      <c r="AV568">
        <v>0</v>
      </c>
      <c r="AW568">
        <v>0</v>
      </c>
      <c r="AX568">
        <v>0</v>
      </c>
      <c r="BB568" t="s">
        <v>63</v>
      </c>
      <c r="BC568" t="s">
        <v>4579</v>
      </c>
      <c r="BD568">
        <v>0</v>
      </c>
      <c r="BF568" t="s">
        <v>1235</v>
      </c>
      <c r="BI568" t="s">
        <v>1236</v>
      </c>
    </row>
    <row r="569" spans="1:61" x14ac:dyDescent="0.35">
      <c r="A569" t="s">
        <v>1861</v>
      </c>
      <c r="B569">
        <v>10000</v>
      </c>
      <c r="C569">
        <v>20000</v>
      </c>
      <c r="D569" s="2">
        <v>45756</v>
      </c>
      <c r="E569" t="s">
        <v>59</v>
      </c>
      <c r="F569" s="4">
        <v>0.42709490740740741</v>
      </c>
      <c r="G569" t="s">
        <v>1862</v>
      </c>
      <c r="I569">
        <v>2</v>
      </c>
      <c r="J569" t="s">
        <v>183</v>
      </c>
      <c r="K569">
        <v>100</v>
      </c>
      <c r="L569" t="s">
        <v>6052</v>
      </c>
      <c r="M569" t="s">
        <v>281</v>
      </c>
      <c r="N569" t="s">
        <v>3851</v>
      </c>
      <c r="O569">
        <v>550</v>
      </c>
      <c r="R569" s="2">
        <v>45755</v>
      </c>
      <c r="T569">
        <v>2</v>
      </c>
      <c r="U569" s="3">
        <v>1100</v>
      </c>
      <c r="V569" t="s">
        <v>65</v>
      </c>
      <c r="W569">
        <v>4.40170086005E+17</v>
      </c>
      <c r="X569">
        <v>0</v>
      </c>
      <c r="Y569" s="3">
        <v>1000</v>
      </c>
      <c r="Z569">
        <v>100</v>
      </c>
      <c r="AA569">
        <v>0</v>
      </c>
      <c r="AB569">
        <v>0</v>
      </c>
      <c r="AC569">
        <v>0</v>
      </c>
      <c r="AF569">
        <v>0</v>
      </c>
      <c r="AO569">
        <v>44017008600501</v>
      </c>
      <c r="AP569" t="s">
        <v>217</v>
      </c>
      <c r="AQ569" t="s">
        <v>23595</v>
      </c>
      <c r="AS569">
        <v>0</v>
      </c>
      <c r="AT569">
        <v>0</v>
      </c>
      <c r="AU569">
        <v>0</v>
      </c>
      <c r="AV569">
        <v>0</v>
      </c>
      <c r="AW569">
        <v>0</v>
      </c>
      <c r="AX569">
        <v>0</v>
      </c>
      <c r="BB569" t="s">
        <v>63</v>
      </c>
      <c r="BC569" t="s">
        <v>4776</v>
      </c>
      <c r="BD569">
        <v>0</v>
      </c>
      <c r="BF569" t="s">
        <v>217</v>
      </c>
      <c r="BI569" t="s">
        <v>1474</v>
      </c>
    </row>
    <row r="570" spans="1:61" x14ac:dyDescent="0.35">
      <c r="A570" t="s">
        <v>934</v>
      </c>
      <c r="B570">
        <v>10000</v>
      </c>
      <c r="C570">
        <v>20000</v>
      </c>
      <c r="D570" s="2">
        <v>45755</v>
      </c>
      <c r="E570" t="s">
        <v>59</v>
      </c>
      <c r="F570" t="s">
        <v>935</v>
      </c>
      <c r="G570" t="s">
        <v>936</v>
      </c>
      <c r="I570">
        <v>2</v>
      </c>
      <c r="J570" t="s">
        <v>183</v>
      </c>
      <c r="K570">
        <v>71</v>
      </c>
      <c r="L570" t="s">
        <v>6057</v>
      </c>
      <c r="M570" t="s">
        <v>368</v>
      </c>
      <c r="N570" t="s">
        <v>3857</v>
      </c>
      <c r="O570">
        <v>334</v>
      </c>
      <c r="R570" s="2">
        <v>45755</v>
      </c>
      <c r="T570">
        <v>9</v>
      </c>
      <c r="U570" s="3">
        <v>3006</v>
      </c>
      <c r="V570" t="s">
        <v>65</v>
      </c>
      <c r="W570" t="s">
        <v>937</v>
      </c>
      <c r="X570">
        <v>0</v>
      </c>
      <c r="Y570" s="3">
        <v>3000</v>
      </c>
      <c r="Z570">
        <v>6</v>
      </c>
      <c r="AA570">
        <v>0</v>
      </c>
      <c r="AB570">
        <v>0</v>
      </c>
      <c r="AC570">
        <v>0</v>
      </c>
      <c r="AF570">
        <v>0</v>
      </c>
      <c r="AO570" t="s">
        <v>938</v>
      </c>
      <c r="AP570" t="s">
        <v>147</v>
      </c>
      <c r="AQ570" t="s">
        <v>12644</v>
      </c>
      <c r="AS570">
        <v>0</v>
      </c>
      <c r="AT570">
        <v>0</v>
      </c>
      <c r="AU570">
        <v>0</v>
      </c>
      <c r="AV570">
        <v>0</v>
      </c>
      <c r="AW570">
        <v>0</v>
      </c>
      <c r="AX570">
        <v>0</v>
      </c>
      <c r="BB570" t="s">
        <v>63</v>
      </c>
      <c r="BC570" t="s">
        <v>4528</v>
      </c>
      <c r="BD570">
        <v>0</v>
      </c>
      <c r="BF570" t="s">
        <v>147</v>
      </c>
      <c r="BI570" t="s">
        <v>939</v>
      </c>
    </row>
    <row r="571" spans="1:61" x14ac:dyDescent="0.35">
      <c r="A571" t="s">
        <v>941</v>
      </c>
      <c r="B571">
        <v>10000</v>
      </c>
      <c r="C571">
        <v>40000</v>
      </c>
      <c r="D571" s="2">
        <v>45772</v>
      </c>
      <c r="E571" t="s">
        <v>59</v>
      </c>
      <c r="F571" t="s">
        <v>3617</v>
      </c>
      <c r="G571" t="s">
        <v>3618</v>
      </c>
      <c r="I571">
        <v>3</v>
      </c>
      <c r="J571" t="s">
        <v>183</v>
      </c>
      <c r="K571">
        <v>91</v>
      </c>
      <c r="L571" t="s">
        <v>6060</v>
      </c>
      <c r="M571" t="s">
        <v>613</v>
      </c>
      <c r="N571" t="s">
        <v>3863</v>
      </c>
      <c r="O571" s="3">
        <v>60000</v>
      </c>
      <c r="R571" s="2">
        <v>45755</v>
      </c>
      <c r="T571">
        <v>3</v>
      </c>
      <c r="U571" s="3">
        <v>180000</v>
      </c>
      <c r="V571" t="s">
        <v>65</v>
      </c>
      <c r="W571" t="s">
        <v>946</v>
      </c>
      <c r="X571">
        <v>0</v>
      </c>
      <c r="Y571" s="3">
        <v>177778</v>
      </c>
      <c r="Z571" s="3">
        <v>2222</v>
      </c>
      <c r="AA571">
        <v>0</v>
      </c>
      <c r="AB571">
        <v>0</v>
      </c>
      <c r="AC571">
        <v>0</v>
      </c>
      <c r="AF571">
        <v>0</v>
      </c>
      <c r="AO571" t="s">
        <v>947</v>
      </c>
      <c r="AP571" t="s">
        <v>108</v>
      </c>
      <c r="AQ571" t="s">
        <v>13404</v>
      </c>
      <c r="AS571">
        <v>0</v>
      </c>
      <c r="AT571">
        <v>0</v>
      </c>
      <c r="AU571">
        <v>0</v>
      </c>
      <c r="AV571">
        <v>0</v>
      </c>
      <c r="AW571">
        <v>0</v>
      </c>
      <c r="AX571">
        <v>0</v>
      </c>
      <c r="BB571" t="s">
        <v>63</v>
      </c>
      <c r="BC571" t="s">
        <v>4529</v>
      </c>
      <c r="BD571">
        <v>0</v>
      </c>
      <c r="BF571" t="s">
        <v>108</v>
      </c>
      <c r="BI571" t="s">
        <v>948</v>
      </c>
    </row>
    <row r="572" spans="1:61" x14ac:dyDescent="0.35">
      <c r="A572" t="s">
        <v>1550</v>
      </c>
      <c r="B572">
        <v>10000</v>
      </c>
      <c r="C572">
        <v>30000</v>
      </c>
      <c r="D572" s="2">
        <v>45755</v>
      </c>
      <c r="E572" t="s">
        <v>59</v>
      </c>
      <c r="F572" t="s">
        <v>1551</v>
      </c>
      <c r="G572">
        <v>10620258108</v>
      </c>
      <c r="I572">
        <v>3</v>
      </c>
      <c r="J572" t="s">
        <v>183</v>
      </c>
      <c r="K572">
        <v>85</v>
      </c>
      <c r="L572" t="s">
        <v>6060</v>
      </c>
      <c r="M572" t="s">
        <v>940</v>
      </c>
      <c r="N572" t="s">
        <v>3864</v>
      </c>
      <c r="O572" s="3">
        <v>8000</v>
      </c>
      <c r="R572" s="2">
        <v>45755</v>
      </c>
      <c r="T572">
        <v>11</v>
      </c>
      <c r="U572" s="3">
        <v>88000</v>
      </c>
      <c r="V572" t="s">
        <v>65</v>
      </c>
      <c r="W572" t="s">
        <v>1552</v>
      </c>
      <c r="X572">
        <v>0</v>
      </c>
      <c r="Y572" s="3">
        <v>80000</v>
      </c>
      <c r="Z572" s="3">
        <v>8000</v>
      </c>
      <c r="AA572">
        <v>0</v>
      </c>
      <c r="AB572">
        <v>0</v>
      </c>
      <c r="AC572">
        <v>0</v>
      </c>
      <c r="AF572">
        <v>0</v>
      </c>
      <c r="AO572" t="s">
        <v>1553</v>
      </c>
      <c r="AP572" t="s">
        <v>108</v>
      </c>
      <c r="AQ572" t="s">
        <v>13404</v>
      </c>
      <c r="AS572">
        <v>0</v>
      </c>
      <c r="AT572">
        <v>0</v>
      </c>
      <c r="AU572">
        <v>0</v>
      </c>
      <c r="AV572">
        <v>0</v>
      </c>
      <c r="AW572">
        <v>0</v>
      </c>
      <c r="AX572">
        <v>0</v>
      </c>
      <c r="BB572" t="s">
        <v>63</v>
      </c>
      <c r="BC572" t="s">
        <v>4684</v>
      </c>
      <c r="BD572">
        <v>0</v>
      </c>
      <c r="BF572" t="s">
        <v>108</v>
      </c>
      <c r="BI572" t="s">
        <v>1554</v>
      </c>
    </row>
    <row r="573" spans="1:61" x14ac:dyDescent="0.35">
      <c r="A573" t="s">
        <v>949</v>
      </c>
      <c r="B573">
        <v>10000</v>
      </c>
      <c r="C573">
        <v>20000</v>
      </c>
      <c r="D573" s="2">
        <v>45763</v>
      </c>
      <c r="E573" t="s">
        <v>59</v>
      </c>
      <c r="F573" t="s">
        <v>4777</v>
      </c>
      <c r="G573" t="s">
        <v>875</v>
      </c>
      <c r="I573">
        <v>2</v>
      </c>
      <c r="J573" t="s">
        <v>183</v>
      </c>
      <c r="K573">
        <v>77</v>
      </c>
      <c r="L573" t="s">
        <v>6043</v>
      </c>
      <c r="M573" t="s">
        <v>192</v>
      </c>
      <c r="N573" t="s">
        <v>3848</v>
      </c>
      <c r="O573" s="3">
        <v>1250</v>
      </c>
      <c r="R573" s="2">
        <v>45755</v>
      </c>
      <c r="T573">
        <v>88</v>
      </c>
      <c r="U573" s="3">
        <v>110000</v>
      </c>
      <c r="V573" t="s">
        <v>65</v>
      </c>
      <c r="W573" t="s">
        <v>524</v>
      </c>
      <c r="X573">
        <v>0</v>
      </c>
      <c r="Y573" s="3">
        <v>100000</v>
      </c>
      <c r="Z573" s="3">
        <v>10000</v>
      </c>
      <c r="AA573">
        <v>0</v>
      </c>
      <c r="AB573">
        <v>0</v>
      </c>
      <c r="AC573">
        <v>0</v>
      </c>
      <c r="AF573">
        <v>0</v>
      </c>
      <c r="AO573" t="s">
        <v>525</v>
      </c>
      <c r="AP573" t="s">
        <v>108</v>
      </c>
      <c r="AQ573" t="s">
        <v>13404</v>
      </c>
      <c r="AS573">
        <v>0</v>
      </c>
      <c r="AT573">
        <v>0</v>
      </c>
      <c r="AU573">
        <v>0</v>
      </c>
      <c r="AV573">
        <v>0</v>
      </c>
      <c r="AW573">
        <v>0</v>
      </c>
      <c r="AX573">
        <v>0</v>
      </c>
      <c r="BB573" t="s">
        <v>63</v>
      </c>
      <c r="BC573" t="s">
        <v>4530</v>
      </c>
      <c r="BD573">
        <v>0</v>
      </c>
      <c r="BF573" t="s">
        <v>108</v>
      </c>
      <c r="BI573" t="s">
        <v>950</v>
      </c>
    </row>
    <row r="574" spans="1:61" x14ac:dyDescent="0.35">
      <c r="A574" t="s">
        <v>956</v>
      </c>
      <c r="B574">
        <v>10000</v>
      </c>
      <c r="C574">
        <v>20000</v>
      </c>
      <c r="D574" s="2">
        <v>45758</v>
      </c>
      <c r="E574" t="s">
        <v>59</v>
      </c>
      <c r="F574" t="s">
        <v>907</v>
      </c>
      <c r="G574" t="s">
        <v>875</v>
      </c>
      <c r="I574">
        <v>2</v>
      </c>
      <c r="J574" t="s">
        <v>183</v>
      </c>
      <c r="K574">
        <v>77</v>
      </c>
      <c r="L574" t="s">
        <v>6043</v>
      </c>
      <c r="M574" t="s">
        <v>192</v>
      </c>
      <c r="N574" t="s">
        <v>3848</v>
      </c>
      <c r="O574" s="3">
        <v>1250</v>
      </c>
      <c r="R574" s="2">
        <v>45755</v>
      </c>
      <c r="T574">
        <v>88</v>
      </c>
      <c r="U574" s="3">
        <v>110000</v>
      </c>
      <c r="V574" t="s">
        <v>65</v>
      </c>
      <c r="W574" t="s">
        <v>957</v>
      </c>
      <c r="X574">
        <v>0</v>
      </c>
      <c r="Y574" s="3">
        <v>100000</v>
      </c>
      <c r="Z574" s="3">
        <v>10000</v>
      </c>
      <c r="AA574">
        <v>0</v>
      </c>
      <c r="AB574">
        <v>0</v>
      </c>
      <c r="AC574">
        <v>0</v>
      </c>
      <c r="AF574">
        <v>0</v>
      </c>
      <c r="AO574" t="s">
        <v>958</v>
      </c>
      <c r="AP574" t="s">
        <v>108</v>
      </c>
      <c r="AQ574" t="s">
        <v>13404</v>
      </c>
      <c r="AS574">
        <v>0</v>
      </c>
      <c r="AT574">
        <v>0</v>
      </c>
      <c r="AU574">
        <v>0</v>
      </c>
      <c r="AV574">
        <v>0</v>
      </c>
      <c r="AW574">
        <v>0</v>
      </c>
      <c r="AX574">
        <v>0</v>
      </c>
      <c r="BB574" t="s">
        <v>63</v>
      </c>
      <c r="BC574" t="s">
        <v>4532</v>
      </c>
      <c r="BD574">
        <v>0</v>
      </c>
      <c r="BF574" t="s">
        <v>108</v>
      </c>
      <c r="BI574" t="s">
        <v>959</v>
      </c>
    </row>
    <row r="575" spans="1:61" x14ac:dyDescent="0.35">
      <c r="A575" t="s">
        <v>1863</v>
      </c>
      <c r="B575">
        <v>10000</v>
      </c>
      <c r="C575">
        <v>10000</v>
      </c>
      <c r="D575" s="2">
        <v>45756</v>
      </c>
      <c r="E575" t="s">
        <v>59</v>
      </c>
      <c r="F575" s="4">
        <v>0.4447800925925926</v>
      </c>
      <c r="G575" t="s">
        <v>1864</v>
      </c>
      <c r="I575">
        <v>1</v>
      </c>
      <c r="J575" t="s">
        <v>183</v>
      </c>
      <c r="K575">
        <v>70</v>
      </c>
      <c r="L575" t="s">
        <v>6051</v>
      </c>
      <c r="M575" t="s">
        <v>272</v>
      </c>
      <c r="N575" t="s">
        <v>3812</v>
      </c>
      <c r="O575" s="3">
        <v>10000</v>
      </c>
      <c r="R575" s="2">
        <v>45755</v>
      </c>
      <c r="T575">
        <v>6</v>
      </c>
      <c r="U575" s="3">
        <v>60000</v>
      </c>
      <c r="V575" t="s">
        <v>65</v>
      </c>
      <c r="W575" t="s">
        <v>1865</v>
      </c>
      <c r="X575">
        <v>0</v>
      </c>
      <c r="Y575" s="3">
        <v>60000</v>
      </c>
      <c r="Z575">
        <v>0</v>
      </c>
      <c r="AA575">
        <v>0</v>
      </c>
      <c r="AB575">
        <v>0</v>
      </c>
      <c r="AC575">
        <v>0</v>
      </c>
      <c r="AF575">
        <v>0</v>
      </c>
      <c r="AO575" t="s">
        <v>1866</v>
      </c>
      <c r="AP575" t="s">
        <v>275</v>
      </c>
      <c r="AQ575" t="s">
        <v>21306</v>
      </c>
      <c r="AS575">
        <v>0</v>
      </c>
      <c r="AT575">
        <v>0</v>
      </c>
      <c r="AU575">
        <v>0</v>
      </c>
      <c r="AV575">
        <v>0</v>
      </c>
      <c r="AW575">
        <v>0</v>
      </c>
      <c r="AX575">
        <v>0</v>
      </c>
      <c r="BB575" t="s">
        <v>63</v>
      </c>
      <c r="BC575" t="s">
        <v>4778</v>
      </c>
      <c r="BD575">
        <v>0</v>
      </c>
      <c r="BF575" t="s">
        <v>275</v>
      </c>
      <c r="BI575" t="s">
        <v>1867</v>
      </c>
    </row>
    <row r="576" spans="1:61" x14ac:dyDescent="0.35">
      <c r="A576" t="s">
        <v>983</v>
      </c>
      <c r="B576">
        <v>10000</v>
      </c>
      <c r="C576">
        <v>20000</v>
      </c>
      <c r="D576" s="2">
        <v>45758</v>
      </c>
      <c r="E576" t="s">
        <v>59</v>
      </c>
      <c r="F576" t="s">
        <v>898</v>
      </c>
      <c r="G576" t="s">
        <v>875</v>
      </c>
      <c r="I576">
        <v>2</v>
      </c>
      <c r="J576" t="s">
        <v>183</v>
      </c>
      <c r="K576">
        <v>77</v>
      </c>
      <c r="L576" t="s">
        <v>6043</v>
      </c>
      <c r="M576" t="s">
        <v>192</v>
      </c>
      <c r="N576" t="s">
        <v>3848</v>
      </c>
      <c r="O576" s="3">
        <v>1250</v>
      </c>
      <c r="R576" s="2">
        <v>45755</v>
      </c>
      <c r="T576">
        <v>88</v>
      </c>
      <c r="U576" s="3">
        <v>110000</v>
      </c>
      <c r="V576" t="s">
        <v>65</v>
      </c>
      <c r="W576" t="s">
        <v>899</v>
      </c>
      <c r="X576">
        <v>0</v>
      </c>
      <c r="Y576" s="3">
        <v>100000</v>
      </c>
      <c r="Z576" s="3">
        <v>10000</v>
      </c>
      <c r="AA576">
        <v>0</v>
      </c>
      <c r="AB576">
        <v>0</v>
      </c>
      <c r="AC576">
        <v>0</v>
      </c>
      <c r="AF576">
        <v>0</v>
      </c>
      <c r="AO576" t="s">
        <v>900</v>
      </c>
      <c r="AP576" t="s">
        <v>108</v>
      </c>
      <c r="AQ576" t="s">
        <v>13404</v>
      </c>
      <c r="AS576">
        <v>0</v>
      </c>
      <c r="AT576">
        <v>0</v>
      </c>
      <c r="AU576">
        <v>0</v>
      </c>
      <c r="AV576">
        <v>0</v>
      </c>
      <c r="AW576">
        <v>0</v>
      </c>
      <c r="AX576">
        <v>0</v>
      </c>
      <c r="BB576" t="s">
        <v>63</v>
      </c>
      <c r="BC576" t="s">
        <v>4539</v>
      </c>
      <c r="BD576">
        <v>0</v>
      </c>
      <c r="BF576" t="s">
        <v>108</v>
      </c>
      <c r="BI576" t="s">
        <v>984</v>
      </c>
    </row>
    <row r="577" spans="1:61" x14ac:dyDescent="0.35">
      <c r="A577" t="s">
        <v>1868</v>
      </c>
      <c r="B577">
        <v>10000</v>
      </c>
      <c r="C577">
        <v>20000</v>
      </c>
      <c r="D577" s="2">
        <v>45755</v>
      </c>
      <c r="E577" t="s">
        <v>59</v>
      </c>
      <c r="F577" t="s">
        <v>1869</v>
      </c>
      <c r="G577" t="s">
        <v>1870</v>
      </c>
      <c r="I577">
        <v>2</v>
      </c>
      <c r="J577" t="s">
        <v>183</v>
      </c>
      <c r="K577">
        <v>105</v>
      </c>
      <c r="L577" t="s">
        <v>6067</v>
      </c>
      <c r="M577" t="s">
        <v>281</v>
      </c>
      <c r="N577" t="s">
        <v>3851</v>
      </c>
      <c r="O577" s="3">
        <v>1400</v>
      </c>
      <c r="R577" s="2">
        <v>45755</v>
      </c>
      <c r="T577">
        <v>4</v>
      </c>
      <c r="U577" s="3">
        <v>5600</v>
      </c>
      <c r="V577" t="s">
        <v>65</v>
      </c>
      <c r="W577" t="s">
        <v>1871</v>
      </c>
      <c r="X577">
        <v>0</v>
      </c>
      <c r="Y577" s="3">
        <v>5000</v>
      </c>
      <c r="Z577">
        <v>600</v>
      </c>
      <c r="AA577">
        <v>0</v>
      </c>
      <c r="AB577">
        <v>0</v>
      </c>
      <c r="AC577">
        <v>0</v>
      </c>
      <c r="AF577">
        <v>0</v>
      </c>
      <c r="AO577" t="s">
        <v>1872</v>
      </c>
      <c r="AP577" t="s">
        <v>1873</v>
      </c>
      <c r="AQ577" t="s">
        <v>24514</v>
      </c>
      <c r="AS577">
        <v>0</v>
      </c>
      <c r="AT577">
        <v>0</v>
      </c>
      <c r="AU577">
        <v>0</v>
      </c>
      <c r="AV577">
        <v>0</v>
      </c>
      <c r="AW577">
        <v>0</v>
      </c>
      <c r="AX577">
        <v>0</v>
      </c>
      <c r="BB577" t="s">
        <v>63</v>
      </c>
      <c r="BC577" t="s">
        <v>4779</v>
      </c>
      <c r="BD577">
        <v>0</v>
      </c>
      <c r="BF577" t="s">
        <v>1873</v>
      </c>
      <c r="BI577" t="s">
        <v>1874</v>
      </c>
    </row>
    <row r="578" spans="1:61" x14ac:dyDescent="0.35">
      <c r="A578" t="s">
        <v>1875</v>
      </c>
      <c r="B578">
        <v>10000</v>
      </c>
      <c r="C578">
        <v>10000</v>
      </c>
      <c r="D578" s="2">
        <v>45757</v>
      </c>
      <c r="E578" t="s">
        <v>59</v>
      </c>
      <c r="F578" t="s">
        <v>1876</v>
      </c>
      <c r="G578" t="s">
        <v>1834</v>
      </c>
      <c r="I578">
        <v>1</v>
      </c>
      <c r="J578" t="s">
        <v>183</v>
      </c>
      <c r="K578">
        <v>70</v>
      </c>
      <c r="L578" t="s">
        <v>6051</v>
      </c>
      <c r="M578" t="s">
        <v>216</v>
      </c>
      <c r="N578" t="s">
        <v>3803</v>
      </c>
      <c r="O578" s="3">
        <v>6667</v>
      </c>
      <c r="R578" s="2">
        <v>45755</v>
      </c>
      <c r="T578">
        <v>6</v>
      </c>
      <c r="U578" s="3">
        <v>40002</v>
      </c>
      <c r="V578" t="s">
        <v>65</v>
      </c>
      <c r="W578" t="s">
        <v>1865</v>
      </c>
      <c r="X578">
        <v>0</v>
      </c>
      <c r="Y578" s="3">
        <v>40000</v>
      </c>
      <c r="Z578">
        <v>2</v>
      </c>
      <c r="AA578">
        <v>0</v>
      </c>
      <c r="AB578">
        <v>0</v>
      </c>
      <c r="AC578">
        <v>0</v>
      </c>
      <c r="AF578">
        <v>0</v>
      </c>
      <c r="AO578" t="s">
        <v>1866</v>
      </c>
      <c r="AP578" t="s">
        <v>170</v>
      </c>
      <c r="AQ578" t="s">
        <v>21526</v>
      </c>
      <c r="AS578">
        <v>0</v>
      </c>
      <c r="AT578">
        <v>0</v>
      </c>
      <c r="AU578">
        <v>0</v>
      </c>
      <c r="AV578">
        <v>0</v>
      </c>
      <c r="AW578">
        <v>0</v>
      </c>
      <c r="AX578">
        <v>0</v>
      </c>
      <c r="BB578" t="s">
        <v>63</v>
      </c>
      <c r="BC578" t="s">
        <v>4780</v>
      </c>
      <c r="BD578">
        <v>0</v>
      </c>
      <c r="BF578" t="s">
        <v>170</v>
      </c>
      <c r="BI578" t="s">
        <v>1877</v>
      </c>
    </row>
    <row r="579" spans="1:61" x14ac:dyDescent="0.35">
      <c r="A579" t="s">
        <v>1878</v>
      </c>
      <c r="B579">
        <v>10000</v>
      </c>
      <c r="C579">
        <v>20000</v>
      </c>
      <c r="D579" s="2">
        <v>45761</v>
      </c>
      <c r="E579" t="s">
        <v>59</v>
      </c>
      <c r="F579" t="s">
        <v>1879</v>
      </c>
      <c r="G579" t="s">
        <v>1880</v>
      </c>
      <c r="I579">
        <v>1</v>
      </c>
      <c r="J579" t="s">
        <v>183</v>
      </c>
      <c r="K579">
        <v>78</v>
      </c>
      <c r="L579" t="s">
        <v>6047</v>
      </c>
      <c r="M579" t="s">
        <v>216</v>
      </c>
      <c r="N579" t="s">
        <v>3803</v>
      </c>
      <c r="O579" s="3">
        <v>4000</v>
      </c>
      <c r="R579" s="2">
        <v>45755</v>
      </c>
      <c r="T579">
        <v>16</v>
      </c>
      <c r="U579" s="3">
        <v>64000</v>
      </c>
      <c r="V579" t="s">
        <v>65</v>
      </c>
      <c r="W579" t="s">
        <v>1882</v>
      </c>
      <c r="X579">
        <v>0</v>
      </c>
      <c r="Y579" s="3">
        <v>60000</v>
      </c>
      <c r="Z579" s="3">
        <v>4000</v>
      </c>
      <c r="AA579">
        <v>0</v>
      </c>
      <c r="AB579">
        <v>0</v>
      </c>
      <c r="AC579">
        <v>0</v>
      </c>
      <c r="AF579">
        <v>0</v>
      </c>
      <c r="AO579" t="s">
        <v>1883</v>
      </c>
      <c r="AP579" t="s">
        <v>170</v>
      </c>
      <c r="AQ579" t="s">
        <v>21526</v>
      </c>
      <c r="AS579">
        <v>0</v>
      </c>
      <c r="AT579">
        <v>0</v>
      </c>
      <c r="AU579">
        <v>0</v>
      </c>
      <c r="AV579">
        <v>0</v>
      </c>
      <c r="AW579">
        <v>0</v>
      </c>
      <c r="AX579">
        <v>0</v>
      </c>
      <c r="BB579" t="s">
        <v>63</v>
      </c>
      <c r="BC579" t="s">
        <v>4781</v>
      </c>
      <c r="BD579">
        <v>0</v>
      </c>
      <c r="BF579" t="s">
        <v>170</v>
      </c>
      <c r="BI579" t="s">
        <v>1884</v>
      </c>
    </row>
    <row r="580" spans="1:61" x14ac:dyDescent="0.35">
      <c r="A580" t="s">
        <v>1722</v>
      </c>
      <c r="B580">
        <v>10000</v>
      </c>
      <c r="C580">
        <v>20000</v>
      </c>
      <c r="D580" s="2">
        <v>45756</v>
      </c>
      <c r="E580" t="s">
        <v>59</v>
      </c>
      <c r="F580" s="4">
        <v>0.44569444444444445</v>
      </c>
      <c r="G580" t="s">
        <v>1723</v>
      </c>
      <c r="I580">
        <v>1</v>
      </c>
      <c r="J580" t="s">
        <v>183</v>
      </c>
      <c r="K580">
        <v>90</v>
      </c>
      <c r="L580" t="s">
        <v>6044</v>
      </c>
      <c r="M580" t="s">
        <v>1190</v>
      </c>
      <c r="N580" t="s">
        <v>3836</v>
      </c>
      <c r="O580" s="3">
        <v>21600</v>
      </c>
      <c r="R580" s="2">
        <v>45755</v>
      </c>
      <c r="T580">
        <v>2</v>
      </c>
      <c r="U580" s="3">
        <v>43200</v>
      </c>
      <c r="V580" t="s">
        <v>65</v>
      </c>
      <c r="W580" t="s">
        <v>1181</v>
      </c>
      <c r="X580">
        <v>0</v>
      </c>
      <c r="Y580" s="3">
        <v>43200</v>
      </c>
      <c r="Z580">
        <v>0</v>
      </c>
      <c r="AA580">
        <v>0</v>
      </c>
      <c r="AB580">
        <v>0</v>
      </c>
      <c r="AC580">
        <v>0</v>
      </c>
      <c r="AF580">
        <v>0</v>
      </c>
      <c r="AO580" t="s">
        <v>1182</v>
      </c>
      <c r="AP580" t="s">
        <v>170</v>
      </c>
      <c r="AQ580" t="s">
        <v>21526</v>
      </c>
      <c r="AS580">
        <v>0</v>
      </c>
      <c r="AT580">
        <v>0</v>
      </c>
      <c r="AU580">
        <v>0</v>
      </c>
      <c r="AV580">
        <v>0</v>
      </c>
      <c r="AW580">
        <v>0</v>
      </c>
      <c r="AX580">
        <v>0</v>
      </c>
      <c r="BB580" t="s">
        <v>63</v>
      </c>
      <c r="BC580" t="s">
        <v>4728</v>
      </c>
      <c r="BD580">
        <v>0</v>
      </c>
      <c r="BF580" t="s">
        <v>170</v>
      </c>
      <c r="BI580" t="s">
        <v>1724</v>
      </c>
    </row>
    <row r="581" spans="1:61" x14ac:dyDescent="0.35">
      <c r="A581" t="s">
        <v>1032</v>
      </c>
      <c r="B581">
        <v>10000</v>
      </c>
      <c r="C581">
        <v>20000</v>
      </c>
      <c r="D581" s="2">
        <v>45755</v>
      </c>
      <c r="E581" t="s">
        <v>59</v>
      </c>
      <c r="F581" t="s">
        <v>1033</v>
      </c>
      <c r="G581" t="s">
        <v>1034</v>
      </c>
      <c r="I581">
        <v>2</v>
      </c>
      <c r="J581" t="s">
        <v>183</v>
      </c>
      <c r="K581">
        <v>82</v>
      </c>
      <c r="L581" t="s">
        <v>6055</v>
      </c>
      <c r="M581" t="s">
        <v>352</v>
      </c>
      <c r="N581" t="s">
        <v>3798</v>
      </c>
      <c r="O581" s="3">
        <v>1334</v>
      </c>
      <c r="R581" s="2">
        <v>45755</v>
      </c>
      <c r="T581">
        <v>90</v>
      </c>
      <c r="U581" s="3">
        <v>120060</v>
      </c>
      <c r="V581" t="s">
        <v>65</v>
      </c>
      <c r="W581" t="s">
        <v>1035</v>
      </c>
      <c r="X581">
        <v>0</v>
      </c>
      <c r="Y581" s="3">
        <v>100000</v>
      </c>
      <c r="Z581" s="3">
        <v>20060</v>
      </c>
      <c r="AA581">
        <v>0</v>
      </c>
      <c r="AB581">
        <v>0</v>
      </c>
      <c r="AC581">
        <v>0</v>
      </c>
      <c r="AF581">
        <v>0</v>
      </c>
      <c r="AO581" t="s">
        <v>1036</v>
      </c>
      <c r="AP581" t="s">
        <v>1037</v>
      </c>
      <c r="AQ581" t="s">
        <v>15996</v>
      </c>
      <c r="AS581">
        <v>0</v>
      </c>
      <c r="AT581">
        <v>0</v>
      </c>
      <c r="AU581">
        <v>0</v>
      </c>
      <c r="AV581">
        <v>0</v>
      </c>
      <c r="AW581">
        <v>0</v>
      </c>
      <c r="AX581">
        <v>0</v>
      </c>
      <c r="BB581" t="s">
        <v>63</v>
      </c>
      <c r="BC581" t="s">
        <v>4554</v>
      </c>
      <c r="BD581">
        <v>0</v>
      </c>
      <c r="BF581" t="s">
        <v>1037</v>
      </c>
      <c r="BI581" t="s">
        <v>1038</v>
      </c>
    </row>
    <row r="582" spans="1:61" x14ac:dyDescent="0.35">
      <c r="A582" t="s">
        <v>1499</v>
      </c>
      <c r="B582">
        <v>10000</v>
      </c>
      <c r="C582">
        <v>20000</v>
      </c>
      <c r="D582" s="2">
        <v>45755</v>
      </c>
      <c r="E582" t="s">
        <v>59</v>
      </c>
      <c r="F582" t="s">
        <v>1500</v>
      </c>
      <c r="G582" t="s">
        <v>1501</v>
      </c>
      <c r="I582">
        <v>2</v>
      </c>
      <c r="J582" t="s">
        <v>183</v>
      </c>
      <c r="K582">
        <v>71</v>
      </c>
      <c r="L582" t="s">
        <v>6057</v>
      </c>
      <c r="M582" t="s">
        <v>368</v>
      </c>
      <c r="N582" t="s">
        <v>3857</v>
      </c>
      <c r="O582" s="3">
        <v>7500</v>
      </c>
      <c r="R582" s="2">
        <v>45755</v>
      </c>
      <c r="T582">
        <v>4</v>
      </c>
      <c r="U582" s="3">
        <v>30000</v>
      </c>
      <c r="V582" t="s">
        <v>65</v>
      </c>
      <c r="W582" t="s">
        <v>1502</v>
      </c>
      <c r="X582">
        <v>0</v>
      </c>
      <c r="Y582" s="3">
        <v>30000</v>
      </c>
      <c r="Z582">
        <v>0</v>
      </c>
      <c r="AA582">
        <v>0</v>
      </c>
      <c r="AB582">
        <v>0</v>
      </c>
      <c r="AC582">
        <v>0</v>
      </c>
      <c r="AF582">
        <v>0</v>
      </c>
      <c r="AO582" t="s">
        <v>1503</v>
      </c>
      <c r="AP582" t="s">
        <v>1037</v>
      </c>
      <c r="AQ582" t="s">
        <v>15996</v>
      </c>
      <c r="AS582">
        <v>0</v>
      </c>
      <c r="AT582">
        <v>0</v>
      </c>
      <c r="AU582">
        <v>0</v>
      </c>
      <c r="AV582">
        <v>0</v>
      </c>
      <c r="AW582">
        <v>0</v>
      </c>
      <c r="AX582">
        <v>0</v>
      </c>
      <c r="BB582" t="s">
        <v>63</v>
      </c>
      <c r="BC582" t="s">
        <v>4669</v>
      </c>
      <c r="BD582">
        <v>0</v>
      </c>
      <c r="BF582" t="s">
        <v>1037</v>
      </c>
      <c r="BI582" t="s">
        <v>1038</v>
      </c>
    </row>
    <row r="583" spans="1:61" x14ac:dyDescent="0.35">
      <c r="A583" t="s">
        <v>1885</v>
      </c>
      <c r="B583">
        <v>10000</v>
      </c>
      <c r="C583">
        <v>10000</v>
      </c>
      <c r="D583" s="2">
        <v>45755</v>
      </c>
      <c r="E583" t="s">
        <v>59</v>
      </c>
      <c r="F583" t="s">
        <v>1886</v>
      </c>
      <c r="G583">
        <v>405171192</v>
      </c>
      <c r="I583">
        <v>1</v>
      </c>
      <c r="J583" t="s">
        <v>183</v>
      </c>
      <c r="K583">
        <v>12</v>
      </c>
      <c r="L583" t="s">
        <v>6062</v>
      </c>
      <c r="M583" t="s">
        <v>462</v>
      </c>
      <c r="N583" t="s">
        <v>3804</v>
      </c>
      <c r="O583" s="3">
        <v>5000</v>
      </c>
      <c r="R583" s="2">
        <v>45755</v>
      </c>
      <c r="T583">
        <v>2</v>
      </c>
      <c r="U583" s="3">
        <v>10000</v>
      </c>
      <c r="V583" t="s">
        <v>65</v>
      </c>
      <c r="W583" t="s">
        <v>1887</v>
      </c>
      <c r="X583">
        <v>0</v>
      </c>
      <c r="Y583" s="3">
        <v>10000</v>
      </c>
      <c r="Z583">
        <v>0</v>
      </c>
      <c r="AA583">
        <v>0</v>
      </c>
      <c r="AB583">
        <v>0</v>
      </c>
      <c r="AC583">
        <v>0</v>
      </c>
      <c r="AF583">
        <v>0</v>
      </c>
      <c r="AO583" t="s">
        <v>1888</v>
      </c>
      <c r="AP583" t="s">
        <v>1889</v>
      </c>
      <c r="AQ583" t="s">
        <v>22159</v>
      </c>
      <c r="AS583">
        <v>0</v>
      </c>
      <c r="AT583">
        <v>0</v>
      </c>
      <c r="AU583">
        <v>0</v>
      </c>
      <c r="AV583">
        <v>0</v>
      </c>
      <c r="AW583">
        <v>0</v>
      </c>
      <c r="AX583">
        <v>0</v>
      </c>
      <c r="BB583" t="s">
        <v>63</v>
      </c>
      <c r="BC583" t="s">
        <v>4782</v>
      </c>
      <c r="BD583">
        <v>0</v>
      </c>
      <c r="BF583" t="s">
        <v>1889</v>
      </c>
      <c r="BI583" t="s">
        <v>1890</v>
      </c>
    </row>
    <row r="584" spans="1:61" x14ac:dyDescent="0.35">
      <c r="A584" t="s">
        <v>1891</v>
      </c>
      <c r="B584">
        <v>10000</v>
      </c>
      <c r="C584">
        <v>20000</v>
      </c>
      <c r="D584" s="2">
        <v>45756</v>
      </c>
      <c r="E584" t="s">
        <v>59</v>
      </c>
      <c r="F584" s="4">
        <v>0.46165509259259258</v>
      </c>
      <c r="G584" t="s">
        <v>1892</v>
      </c>
      <c r="I584">
        <v>1</v>
      </c>
      <c r="J584" t="s">
        <v>183</v>
      </c>
      <c r="K584">
        <v>86</v>
      </c>
      <c r="L584" t="s">
        <v>6043</v>
      </c>
      <c r="M584" t="s">
        <v>1696</v>
      </c>
      <c r="N584" t="s">
        <v>3840</v>
      </c>
      <c r="O584" s="3">
        <v>7963</v>
      </c>
      <c r="R584" s="2">
        <v>45755</v>
      </c>
      <c r="T584">
        <v>54</v>
      </c>
      <c r="U584" s="3">
        <v>430002</v>
      </c>
      <c r="V584" t="s">
        <v>65</v>
      </c>
      <c r="W584">
        <v>86083950001</v>
      </c>
      <c r="X584">
        <v>0</v>
      </c>
      <c r="Y584" s="3">
        <v>430000</v>
      </c>
      <c r="Z584">
        <v>2</v>
      </c>
      <c r="AA584">
        <v>0</v>
      </c>
      <c r="AB584">
        <v>0</v>
      </c>
      <c r="AC584">
        <v>0</v>
      </c>
      <c r="AF584">
        <v>0</v>
      </c>
      <c r="AO584">
        <v>8608395</v>
      </c>
      <c r="AP584" t="s">
        <v>162</v>
      </c>
      <c r="AQ584" t="s">
        <v>8373</v>
      </c>
      <c r="AS584">
        <v>0</v>
      </c>
      <c r="AT584">
        <v>0</v>
      </c>
      <c r="AU584">
        <v>0</v>
      </c>
      <c r="AV584">
        <v>0</v>
      </c>
      <c r="AW584">
        <v>0</v>
      </c>
      <c r="AX584">
        <v>0</v>
      </c>
      <c r="BB584" t="s">
        <v>63</v>
      </c>
      <c r="BC584" t="s">
        <v>4783</v>
      </c>
      <c r="BD584">
        <v>0</v>
      </c>
      <c r="BF584" t="s">
        <v>162</v>
      </c>
      <c r="BI584" t="s">
        <v>1894</v>
      </c>
    </row>
    <row r="585" spans="1:61" x14ac:dyDescent="0.35">
      <c r="A585" t="s">
        <v>1895</v>
      </c>
      <c r="B585">
        <v>10000</v>
      </c>
      <c r="C585">
        <v>10000</v>
      </c>
      <c r="D585" s="2">
        <v>45755</v>
      </c>
      <c r="E585" t="s">
        <v>59</v>
      </c>
      <c r="F585" t="s">
        <v>1886</v>
      </c>
      <c r="G585" t="s">
        <v>1896</v>
      </c>
      <c r="I585">
        <v>1</v>
      </c>
      <c r="J585" t="s">
        <v>183</v>
      </c>
      <c r="K585">
        <v>82</v>
      </c>
      <c r="L585" t="s">
        <v>6055</v>
      </c>
      <c r="M585" t="s">
        <v>352</v>
      </c>
      <c r="N585" t="s">
        <v>3798</v>
      </c>
      <c r="O585" s="3">
        <v>5500</v>
      </c>
      <c r="R585" s="2">
        <v>45755</v>
      </c>
      <c r="T585">
        <v>4</v>
      </c>
      <c r="U585" s="3">
        <v>22000</v>
      </c>
      <c r="V585" t="s">
        <v>65</v>
      </c>
      <c r="W585" t="s">
        <v>1897</v>
      </c>
      <c r="X585">
        <v>0</v>
      </c>
      <c r="Y585" s="3">
        <v>20000</v>
      </c>
      <c r="Z585" s="3">
        <v>2000</v>
      </c>
      <c r="AA585">
        <v>0</v>
      </c>
      <c r="AB585">
        <v>0</v>
      </c>
      <c r="AC585">
        <v>0</v>
      </c>
      <c r="AF585">
        <v>0</v>
      </c>
      <c r="AO585" t="s">
        <v>1898</v>
      </c>
      <c r="AP585" t="s">
        <v>1899</v>
      </c>
      <c r="AQ585" t="s">
        <v>7992</v>
      </c>
      <c r="AS585">
        <v>0</v>
      </c>
      <c r="AT585">
        <v>0</v>
      </c>
      <c r="AU585">
        <v>0</v>
      </c>
      <c r="AV585">
        <v>0</v>
      </c>
      <c r="AW585">
        <v>0</v>
      </c>
      <c r="AX585">
        <v>0</v>
      </c>
      <c r="BB585" t="s">
        <v>63</v>
      </c>
      <c r="BC585" t="s">
        <v>4784</v>
      </c>
      <c r="BD585">
        <v>0</v>
      </c>
      <c r="BF585" t="s">
        <v>1899</v>
      </c>
      <c r="BI585" t="s">
        <v>1900</v>
      </c>
    </row>
    <row r="586" spans="1:61" x14ac:dyDescent="0.35">
      <c r="A586" t="s">
        <v>1732</v>
      </c>
      <c r="B586">
        <v>10000</v>
      </c>
      <c r="C586">
        <v>20000</v>
      </c>
      <c r="D586" s="2">
        <v>45756</v>
      </c>
      <c r="E586" t="s">
        <v>59</v>
      </c>
      <c r="F586" t="s">
        <v>1671</v>
      </c>
      <c r="G586">
        <v>10620258103</v>
      </c>
      <c r="I586">
        <v>2</v>
      </c>
      <c r="J586" t="s">
        <v>183</v>
      </c>
      <c r="K586">
        <v>77</v>
      </c>
      <c r="L586" t="s">
        <v>6043</v>
      </c>
      <c r="M586" t="s">
        <v>192</v>
      </c>
      <c r="N586" t="s">
        <v>3848</v>
      </c>
      <c r="O586">
        <v>304</v>
      </c>
      <c r="R586" s="2">
        <v>45755</v>
      </c>
      <c r="T586">
        <v>25</v>
      </c>
      <c r="U586" s="3">
        <v>7600</v>
      </c>
      <c r="V586" t="s">
        <v>65</v>
      </c>
      <c r="W586" t="s">
        <v>1734</v>
      </c>
      <c r="X586">
        <v>0</v>
      </c>
      <c r="Y586" s="3">
        <v>5000</v>
      </c>
      <c r="Z586" s="3">
        <v>2600</v>
      </c>
      <c r="AA586">
        <v>0</v>
      </c>
      <c r="AB586">
        <v>0</v>
      </c>
      <c r="AC586">
        <v>0</v>
      </c>
      <c r="AF586">
        <v>0</v>
      </c>
      <c r="AO586" t="s">
        <v>1735</v>
      </c>
      <c r="AP586" t="s">
        <v>95</v>
      </c>
      <c r="AQ586" t="s">
        <v>13261</v>
      </c>
      <c r="AS586">
        <v>0</v>
      </c>
      <c r="AT586">
        <v>0</v>
      </c>
      <c r="AU586">
        <v>0</v>
      </c>
      <c r="AV586">
        <v>0</v>
      </c>
      <c r="AW586">
        <v>0</v>
      </c>
      <c r="AX586">
        <v>0</v>
      </c>
      <c r="BB586" t="s">
        <v>63</v>
      </c>
      <c r="BC586" t="s">
        <v>4732</v>
      </c>
      <c r="BD586">
        <v>0</v>
      </c>
      <c r="BF586" t="s">
        <v>95</v>
      </c>
      <c r="BI586" t="s">
        <v>1736</v>
      </c>
    </row>
    <row r="587" spans="1:61" x14ac:dyDescent="0.35">
      <c r="A587" t="s">
        <v>1901</v>
      </c>
      <c r="B587">
        <v>10000</v>
      </c>
      <c r="C587">
        <v>10000</v>
      </c>
      <c r="D587" s="2">
        <v>45755</v>
      </c>
      <c r="E587" t="s">
        <v>59</v>
      </c>
      <c r="F587" t="s">
        <v>1902</v>
      </c>
      <c r="G587" t="s">
        <v>570</v>
      </c>
      <c r="I587">
        <v>1</v>
      </c>
      <c r="J587" t="s">
        <v>183</v>
      </c>
      <c r="K587">
        <v>59</v>
      </c>
      <c r="L587" t="s">
        <v>6045</v>
      </c>
      <c r="M587" t="s">
        <v>73</v>
      </c>
      <c r="N587" t="s">
        <v>3811</v>
      </c>
      <c r="O587" s="3">
        <v>1045</v>
      </c>
      <c r="R587" s="2">
        <v>45755</v>
      </c>
      <c r="T587">
        <v>2</v>
      </c>
      <c r="U587" s="3">
        <v>2089</v>
      </c>
      <c r="V587" t="s">
        <v>65</v>
      </c>
      <c r="W587">
        <v>150352430001</v>
      </c>
      <c r="X587">
        <v>0</v>
      </c>
      <c r="Y587" s="3">
        <v>2089</v>
      </c>
      <c r="Z587">
        <v>0</v>
      </c>
      <c r="AA587">
        <v>0</v>
      </c>
      <c r="AB587">
        <v>0</v>
      </c>
      <c r="AC587">
        <v>0</v>
      </c>
      <c r="AF587">
        <v>0</v>
      </c>
      <c r="AO587">
        <v>15035243</v>
      </c>
      <c r="AP587" t="s">
        <v>571</v>
      </c>
      <c r="AQ587" t="s">
        <v>14937</v>
      </c>
      <c r="AS587">
        <v>0</v>
      </c>
      <c r="AT587">
        <v>0</v>
      </c>
      <c r="AU587">
        <v>0</v>
      </c>
      <c r="AV587">
        <v>0</v>
      </c>
      <c r="AW587">
        <v>0</v>
      </c>
      <c r="AX587">
        <v>0</v>
      </c>
      <c r="BB587" t="s">
        <v>63</v>
      </c>
      <c r="BC587" t="s">
        <v>4785</v>
      </c>
      <c r="BD587">
        <v>0</v>
      </c>
      <c r="BF587" t="s">
        <v>571</v>
      </c>
      <c r="BI587" t="s">
        <v>1904</v>
      </c>
    </row>
    <row r="588" spans="1:61" x14ac:dyDescent="0.35">
      <c r="A588" t="s">
        <v>1901</v>
      </c>
      <c r="B588">
        <v>20000</v>
      </c>
      <c r="C588">
        <v>10000</v>
      </c>
      <c r="D588" s="2">
        <v>45755</v>
      </c>
      <c r="E588" t="s">
        <v>59</v>
      </c>
      <c r="F588" t="s">
        <v>1902</v>
      </c>
      <c r="G588" t="s">
        <v>570</v>
      </c>
      <c r="I588">
        <v>1</v>
      </c>
      <c r="J588" t="s">
        <v>183</v>
      </c>
      <c r="K588">
        <v>59</v>
      </c>
      <c r="L588" t="s">
        <v>6045</v>
      </c>
      <c r="M588" t="s">
        <v>73</v>
      </c>
      <c r="N588" t="s">
        <v>3811</v>
      </c>
      <c r="O588" s="3">
        <v>1045</v>
      </c>
      <c r="R588" s="2">
        <v>45755</v>
      </c>
      <c r="T588">
        <v>2</v>
      </c>
      <c r="U588" s="3">
        <v>2089</v>
      </c>
      <c r="V588" t="s">
        <v>65</v>
      </c>
      <c r="W588">
        <v>150352430001</v>
      </c>
      <c r="X588">
        <v>0</v>
      </c>
      <c r="Y588" s="3">
        <v>2089</v>
      </c>
      <c r="Z588">
        <v>0</v>
      </c>
      <c r="AA588">
        <v>0</v>
      </c>
      <c r="AB588">
        <v>0</v>
      </c>
      <c r="AC588">
        <v>0</v>
      </c>
      <c r="AF588">
        <v>0</v>
      </c>
      <c r="AO588">
        <v>15035243</v>
      </c>
      <c r="AP588" t="s">
        <v>571</v>
      </c>
      <c r="AQ588" t="s">
        <v>14937</v>
      </c>
      <c r="AS588">
        <v>0</v>
      </c>
      <c r="AT588">
        <v>0</v>
      </c>
      <c r="AU588">
        <v>0</v>
      </c>
      <c r="AV588">
        <v>0</v>
      </c>
      <c r="AW588">
        <v>0</v>
      </c>
      <c r="AX588">
        <v>0</v>
      </c>
      <c r="BB588" t="s">
        <v>63</v>
      </c>
      <c r="BC588" t="s">
        <v>4785</v>
      </c>
      <c r="BD588">
        <v>0</v>
      </c>
      <c r="BF588" t="s">
        <v>571</v>
      </c>
      <c r="BI588" t="s">
        <v>1904</v>
      </c>
    </row>
    <row r="589" spans="1:61" x14ac:dyDescent="0.35">
      <c r="A589" t="s">
        <v>1905</v>
      </c>
      <c r="B589">
        <v>10000</v>
      </c>
      <c r="C589">
        <v>10000</v>
      </c>
      <c r="D589" s="2">
        <v>45756</v>
      </c>
      <c r="E589" t="s">
        <v>59</v>
      </c>
      <c r="F589" t="s">
        <v>1814</v>
      </c>
      <c r="G589" t="s">
        <v>1906</v>
      </c>
      <c r="I589">
        <v>1</v>
      </c>
      <c r="J589" t="s">
        <v>183</v>
      </c>
      <c r="K589">
        <v>61</v>
      </c>
      <c r="L589" t="s">
        <v>6046</v>
      </c>
      <c r="M589" t="s">
        <v>209</v>
      </c>
      <c r="N589" t="s">
        <v>3802</v>
      </c>
      <c r="O589" s="3">
        <v>3000</v>
      </c>
      <c r="R589" s="2">
        <v>45755</v>
      </c>
      <c r="T589">
        <v>1</v>
      </c>
      <c r="U589" s="3">
        <v>3000</v>
      </c>
      <c r="V589" t="s">
        <v>65</v>
      </c>
      <c r="W589">
        <v>200192640001</v>
      </c>
      <c r="X589">
        <v>0</v>
      </c>
      <c r="Y589" s="3">
        <v>3000</v>
      </c>
      <c r="Z589">
        <v>0</v>
      </c>
      <c r="AA589">
        <v>0</v>
      </c>
      <c r="AB589">
        <v>0</v>
      </c>
      <c r="AC589">
        <v>0</v>
      </c>
      <c r="AF589">
        <v>0</v>
      </c>
      <c r="AO589">
        <v>20019264</v>
      </c>
      <c r="AP589" t="s">
        <v>1907</v>
      </c>
      <c r="AQ589" t="s">
        <v>24929</v>
      </c>
      <c r="AS589">
        <v>0</v>
      </c>
      <c r="AT589">
        <v>0</v>
      </c>
      <c r="AU589">
        <v>0</v>
      </c>
      <c r="AV589">
        <v>0</v>
      </c>
      <c r="AW589">
        <v>0</v>
      </c>
      <c r="AX589">
        <v>0</v>
      </c>
      <c r="BB589" t="s">
        <v>63</v>
      </c>
      <c r="BC589" t="s">
        <v>4786</v>
      </c>
      <c r="BD589">
        <v>0</v>
      </c>
      <c r="BF589" t="s">
        <v>1907</v>
      </c>
      <c r="BI589" t="s">
        <v>1908</v>
      </c>
    </row>
    <row r="590" spans="1:61" x14ac:dyDescent="0.35">
      <c r="A590" t="s">
        <v>2935</v>
      </c>
      <c r="B590">
        <v>10000</v>
      </c>
      <c r="C590">
        <v>20000</v>
      </c>
      <c r="D590" s="2">
        <v>45763</v>
      </c>
      <c r="E590" t="s">
        <v>59</v>
      </c>
      <c r="F590" t="s">
        <v>2936</v>
      </c>
      <c r="G590">
        <v>10620258103</v>
      </c>
      <c r="I590">
        <v>2</v>
      </c>
      <c r="J590" t="s">
        <v>183</v>
      </c>
      <c r="K590">
        <v>77</v>
      </c>
      <c r="L590" t="s">
        <v>6043</v>
      </c>
      <c r="M590" t="s">
        <v>192</v>
      </c>
      <c r="N590" t="s">
        <v>3848</v>
      </c>
      <c r="O590" s="3">
        <v>1057</v>
      </c>
      <c r="R590" s="2">
        <v>45755</v>
      </c>
      <c r="T590">
        <v>88</v>
      </c>
      <c r="U590" s="3">
        <v>93016</v>
      </c>
      <c r="V590" t="s">
        <v>65</v>
      </c>
      <c r="W590" t="s">
        <v>120</v>
      </c>
      <c r="X590">
        <v>0</v>
      </c>
      <c r="Y590" s="3">
        <v>80000</v>
      </c>
      <c r="Z590" s="3">
        <v>13016</v>
      </c>
      <c r="AA590">
        <v>0</v>
      </c>
      <c r="AB590">
        <v>0</v>
      </c>
      <c r="AC590">
        <v>0</v>
      </c>
      <c r="AF590">
        <v>0</v>
      </c>
      <c r="AO590" t="s">
        <v>121</v>
      </c>
      <c r="AP590" t="s">
        <v>108</v>
      </c>
      <c r="AQ590" t="s">
        <v>13404</v>
      </c>
      <c r="AS590">
        <v>0</v>
      </c>
      <c r="AT590">
        <v>0</v>
      </c>
      <c r="AU590">
        <v>0</v>
      </c>
      <c r="AV590">
        <v>0</v>
      </c>
      <c r="AW590">
        <v>0</v>
      </c>
      <c r="AX590">
        <v>0</v>
      </c>
      <c r="BB590" t="s">
        <v>63</v>
      </c>
      <c r="BC590" t="s">
        <v>4734</v>
      </c>
      <c r="BD590">
        <v>0</v>
      </c>
      <c r="BF590" t="s">
        <v>108</v>
      </c>
      <c r="BI590" t="s">
        <v>2937</v>
      </c>
    </row>
    <row r="591" spans="1:61" x14ac:dyDescent="0.35">
      <c r="A591" t="s">
        <v>1288</v>
      </c>
      <c r="B591">
        <v>10000</v>
      </c>
      <c r="C591">
        <v>30000</v>
      </c>
      <c r="D591" s="2">
        <v>45755</v>
      </c>
      <c r="E591" t="s">
        <v>59</v>
      </c>
      <c r="F591" t="s">
        <v>1289</v>
      </c>
      <c r="G591" t="s">
        <v>1290</v>
      </c>
      <c r="I591">
        <v>3</v>
      </c>
      <c r="J591" t="s">
        <v>183</v>
      </c>
      <c r="K591">
        <v>91</v>
      </c>
      <c r="L591" t="s">
        <v>6060</v>
      </c>
      <c r="M591" t="s">
        <v>613</v>
      </c>
      <c r="N591" t="s">
        <v>3863</v>
      </c>
      <c r="O591" s="3">
        <v>6667</v>
      </c>
      <c r="R591" s="2">
        <v>45755</v>
      </c>
      <c r="T591">
        <v>3</v>
      </c>
      <c r="U591" s="3">
        <v>20001</v>
      </c>
      <c r="V591" t="s">
        <v>65</v>
      </c>
      <c r="W591" t="s">
        <v>1291</v>
      </c>
      <c r="X591">
        <v>0</v>
      </c>
      <c r="Y591" s="3">
        <v>20000</v>
      </c>
      <c r="Z591">
        <v>1</v>
      </c>
      <c r="AA591">
        <v>0</v>
      </c>
      <c r="AB591">
        <v>0</v>
      </c>
      <c r="AC591">
        <v>0</v>
      </c>
      <c r="AF591">
        <v>0</v>
      </c>
      <c r="AO591" t="s">
        <v>1292</v>
      </c>
      <c r="AP591" t="s">
        <v>108</v>
      </c>
      <c r="AQ591" t="s">
        <v>13404</v>
      </c>
      <c r="AS591">
        <v>0</v>
      </c>
      <c r="AT591">
        <v>0</v>
      </c>
      <c r="AU591">
        <v>0</v>
      </c>
      <c r="AV591">
        <v>0</v>
      </c>
      <c r="AW591">
        <v>0</v>
      </c>
      <c r="AX591">
        <v>0</v>
      </c>
      <c r="BB591" t="s">
        <v>63</v>
      </c>
      <c r="BC591" t="s">
        <v>4592</v>
      </c>
      <c r="BD591">
        <v>0</v>
      </c>
      <c r="BF591" t="s">
        <v>108</v>
      </c>
      <c r="BI591" t="s">
        <v>1293</v>
      </c>
    </row>
    <row r="592" spans="1:61" x14ac:dyDescent="0.35">
      <c r="A592" t="s">
        <v>1504</v>
      </c>
      <c r="B592">
        <v>10000</v>
      </c>
      <c r="C592">
        <v>30000</v>
      </c>
      <c r="D592" s="2">
        <v>45757</v>
      </c>
      <c r="E592" t="s">
        <v>59</v>
      </c>
      <c r="F592" t="s">
        <v>1505</v>
      </c>
      <c r="G592">
        <v>10620258014</v>
      </c>
      <c r="I592">
        <v>3</v>
      </c>
      <c r="J592" t="s">
        <v>183</v>
      </c>
      <c r="K592">
        <v>85</v>
      </c>
      <c r="L592" t="s">
        <v>6060</v>
      </c>
      <c r="M592" t="s">
        <v>940</v>
      </c>
      <c r="N592" t="s">
        <v>3864</v>
      </c>
      <c r="O592" s="3">
        <v>27273</v>
      </c>
      <c r="R592" s="2">
        <v>45755</v>
      </c>
      <c r="T592">
        <v>11</v>
      </c>
      <c r="U592" s="3">
        <v>300003</v>
      </c>
      <c r="V592" t="s">
        <v>65</v>
      </c>
      <c r="W592" t="s">
        <v>1506</v>
      </c>
      <c r="X592">
        <v>0</v>
      </c>
      <c r="Y592" s="3">
        <v>300000</v>
      </c>
      <c r="Z592">
        <v>3</v>
      </c>
      <c r="AA592">
        <v>0</v>
      </c>
      <c r="AB592">
        <v>0</v>
      </c>
      <c r="AC592">
        <v>0</v>
      </c>
      <c r="AF592">
        <v>0</v>
      </c>
      <c r="AO592" t="s">
        <v>1507</v>
      </c>
      <c r="AP592" t="s">
        <v>108</v>
      </c>
      <c r="AQ592" t="s">
        <v>13404</v>
      </c>
      <c r="AS592">
        <v>0</v>
      </c>
      <c r="AT592">
        <v>0</v>
      </c>
      <c r="AU592">
        <v>0</v>
      </c>
      <c r="AV592">
        <v>0</v>
      </c>
      <c r="AW592">
        <v>0</v>
      </c>
      <c r="AX592">
        <v>0</v>
      </c>
      <c r="BB592" t="s">
        <v>63</v>
      </c>
      <c r="BC592" t="s">
        <v>4673</v>
      </c>
      <c r="BD592">
        <v>0</v>
      </c>
      <c r="BF592" t="s">
        <v>108</v>
      </c>
      <c r="BI592" t="s">
        <v>1508</v>
      </c>
    </row>
    <row r="593" spans="1:61" x14ac:dyDescent="0.35">
      <c r="A593" t="s">
        <v>1909</v>
      </c>
      <c r="B593">
        <v>10000</v>
      </c>
      <c r="C593">
        <v>10000</v>
      </c>
      <c r="D593" s="2">
        <v>45758</v>
      </c>
      <c r="E593" t="s">
        <v>116</v>
      </c>
      <c r="F593" t="s">
        <v>1910</v>
      </c>
      <c r="G593" t="s">
        <v>1911</v>
      </c>
      <c r="I593">
        <v>1</v>
      </c>
      <c r="J593" t="s">
        <v>183</v>
      </c>
      <c r="K593">
        <v>79</v>
      </c>
      <c r="L593" t="s">
        <v>6076</v>
      </c>
      <c r="M593" t="s">
        <v>92</v>
      </c>
      <c r="N593" t="s">
        <v>3828</v>
      </c>
      <c r="O593">
        <v>93</v>
      </c>
      <c r="R593" s="2">
        <v>45755</v>
      </c>
      <c r="T593">
        <v>108</v>
      </c>
      <c r="U593" s="3">
        <v>10044</v>
      </c>
      <c r="V593" t="s">
        <v>65</v>
      </c>
      <c r="W593" t="s">
        <v>1913</v>
      </c>
      <c r="X593">
        <v>0</v>
      </c>
      <c r="Y593" s="3">
        <v>5000</v>
      </c>
      <c r="Z593" s="3">
        <v>5044</v>
      </c>
      <c r="AA593">
        <v>0</v>
      </c>
      <c r="AB593">
        <v>0</v>
      </c>
      <c r="AC593">
        <v>0</v>
      </c>
      <c r="AF593">
        <v>0</v>
      </c>
      <c r="AO593" t="s">
        <v>1914</v>
      </c>
      <c r="AP593" t="s">
        <v>1915</v>
      </c>
      <c r="AQ593" t="s">
        <v>16389</v>
      </c>
      <c r="AS593">
        <v>0</v>
      </c>
      <c r="AT593">
        <v>0</v>
      </c>
      <c r="AU593">
        <v>0</v>
      </c>
      <c r="AV593">
        <v>0</v>
      </c>
      <c r="AW593">
        <v>0</v>
      </c>
      <c r="AX593">
        <v>0</v>
      </c>
      <c r="BB593" t="s">
        <v>63</v>
      </c>
      <c r="BC593" t="s">
        <v>6585</v>
      </c>
      <c r="BD593">
        <v>0</v>
      </c>
      <c r="BF593" t="s">
        <v>1915</v>
      </c>
      <c r="BI593" t="s">
        <v>1916</v>
      </c>
    </row>
    <row r="594" spans="1:61" x14ac:dyDescent="0.35">
      <c r="A594" t="s">
        <v>1917</v>
      </c>
      <c r="B594">
        <v>10000</v>
      </c>
      <c r="C594">
        <v>10000</v>
      </c>
      <c r="D594" s="2">
        <v>45758</v>
      </c>
      <c r="E594" t="s">
        <v>59</v>
      </c>
      <c r="F594" t="s">
        <v>1918</v>
      </c>
      <c r="G594" t="s">
        <v>1911</v>
      </c>
      <c r="I594">
        <v>1</v>
      </c>
      <c r="J594" t="s">
        <v>183</v>
      </c>
      <c r="K594">
        <v>79</v>
      </c>
      <c r="L594" t="s">
        <v>6076</v>
      </c>
      <c r="M594" t="s">
        <v>92</v>
      </c>
      <c r="N594" t="s">
        <v>3828</v>
      </c>
      <c r="O594">
        <v>278</v>
      </c>
      <c r="R594" s="2">
        <v>45755</v>
      </c>
      <c r="T594">
        <v>36</v>
      </c>
      <c r="U594" s="3">
        <v>10008</v>
      </c>
      <c r="V594" t="s">
        <v>65</v>
      </c>
      <c r="W594" t="s">
        <v>1920</v>
      </c>
      <c r="X594">
        <v>0</v>
      </c>
      <c r="Y594" s="3">
        <v>5000</v>
      </c>
      <c r="Z594" s="3">
        <v>5008</v>
      </c>
      <c r="AA594">
        <v>0</v>
      </c>
      <c r="AB594">
        <v>0</v>
      </c>
      <c r="AC594">
        <v>0</v>
      </c>
      <c r="AF594">
        <v>0</v>
      </c>
      <c r="AO594" t="s">
        <v>1921</v>
      </c>
      <c r="AP594" t="s">
        <v>1915</v>
      </c>
      <c r="AQ594" t="s">
        <v>16389</v>
      </c>
      <c r="AS594">
        <v>0</v>
      </c>
      <c r="AT594">
        <v>0</v>
      </c>
      <c r="AU594">
        <v>0</v>
      </c>
      <c r="AV594">
        <v>0</v>
      </c>
      <c r="AW594">
        <v>0</v>
      </c>
      <c r="AX594">
        <v>0</v>
      </c>
      <c r="BB594" t="s">
        <v>63</v>
      </c>
      <c r="BC594" t="s">
        <v>6597</v>
      </c>
      <c r="BD594">
        <v>0</v>
      </c>
      <c r="BF594" t="s">
        <v>1915</v>
      </c>
      <c r="BI594" t="s">
        <v>1916</v>
      </c>
    </row>
    <row r="595" spans="1:61" x14ac:dyDescent="0.35">
      <c r="A595" t="s">
        <v>1922</v>
      </c>
      <c r="B595">
        <v>10000</v>
      </c>
      <c r="C595">
        <v>10000</v>
      </c>
      <c r="D595" s="2">
        <v>45758</v>
      </c>
      <c r="E595" t="s">
        <v>59</v>
      </c>
      <c r="F595" t="s">
        <v>1923</v>
      </c>
      <c r="G595" t="s">
        <v>1911</v>
      </c>
      <c r="I595">
        <v>1</v>
      </c>
      <c r="J595" t="s">
        <v>183</v>
      </c>
      <c r="K595">
        <v>79</v>
      </c>
      <c r="L595" t="s">
        <v>6076</v>
      </c>
      <c r="M595" t="s">
        <v>92</v>
      </c>
      <c r="N595" t="s">
        <v>3828</v>
      </c>
      <c r="O595">
        <v>139</v>
      </c>
      <c r="R595" s="2">
        <v>45755</v>
      </c>
      <c r="T595">
        <v>72</v>
      </c>
      <c r="U595" s="3">
        <v>10008</v>
      </c>
      <c r="V595" t="s">
        <v>65</v>
      </c>
      <c r="W595" t="s">
        <v>1925</v>
      </c>
      <c r="X595">
        <v>0</v>
      </c>
      <c r="Y595" s="3">
        <v>5000</v>
      </c>
      <c r="Z595" s="3">
        <v>5008</v>
      </c>
      <c r="AA595">
        <v>0</v>
      </c>
      <c r="AB595">
        <v>0</v>
      </c>
      <c r="AC595">
        <v>0</v>
      </c>
      <c r="AF595">
        <v>0</v>
      </c>
      <c r="AO595" t="s">
        <v>1926</v>
      </c>
      <c r="AP595" t="s">
        <v>1915</v>
      </c>
      <c r="AQ595" t="s">
        <v>16389</v>
      </c>
      <c r="AS595">
        <v>0</v>
      </c>
      <c r="AT595">
        <v>0</v>
      </c>
      <c r="AU595">
        <v>0</v>
      </c>
      <c r="AV595">
        <v>0</v>
      </c>
      <c r="AW595">
        <v>0</v>
      </c>
      <c r="AX595">
        <v>0</v>
      </c>
      <c r="BB595" t="s">
        <v>63</v>
      </c>
      <c r="BC595" t="s">
        <v>6598</v>
      </c>
      <c r="BD595">
        <v>0</v>
      </c>
      <c r="BF595" t="s">
        <v>1915</v>
      </c>
      <c r="BI595" t="s">
        <v>1916</v>
      </c>
    </row>
    <row r="596" spans="1:61" x14ac:dyDescent="0.35">
      <c r="A596" t="s">
        <v>1927</v>
      </c>
      <c r="B596">
        <v>10000</v>
      </c>
      <c r="C596">
        <v>10000</v>
      </c>
      <c r="D596" s="2">
        <v>45758</v>
      </c>
      <c r="E596" t="s">
        <v>59</v>
      </c>
      <c r="F596" t="s">
        <v>1928</v>
      </c>
      <c r="G596" t="s">
        <v>1911</v>
      </c>
      <c r="I596">
        <v>1</v>
      </c>
      <c r="J596" t="s">
        <v>183</v>
      </c>
      <c r="K596">
        <v>79</v>
      </c>
      <c r="L596" t="s">
        <v>6076</v>
      </c>
      <c r="M596" t="s">
        <v>92</v>
      </c>
      <c r="N596" t="s">
        <v>3828</v>
      </c>
      <c r="O596">
        <v>56</v>
      </c>
      <c r="R596" s="2">
        <v>45755</v>
      </c>
      <c r="T596">
        <v>180</v>
      </c>
      <c r="U596" s="3">
        <v>10080</v>
      </c>
      <c r="V596" t="s">
        <v>65</v>
      </c>
      <c r="W596" t="s">
        <v>1930</v>
      </c>
      <c r="X596">
        <v>0</v>
      </c>
      <c r="Y596" s="3">
        <v>5000</v>
      </c>
      <c r="Z596" s="3">
        <v>5080</v>
      </c>
      <c r="AA596">
        <v>0</v>
      </c>
      <c r="AB596">
        <v>0</v>
      </c>
      <c r="AC596">
        <v>0</v>
      </c>
      <c r="AF596">
        <v>0</v>
      </c>
      <c r="AO596" t="s">
        <v>1931</v>
      </c>
      <c r="AP596" t="s">
        <v>1915</v>
      </c>
      <c r="AQ596" t="s">
        <v>16389</v>
      </c>
      <c r="AS596">
        <v>0</v>
      </c>
      <c r="AT596">
        <v>0</v>
      </c>
      <c r="AU596">
        <v>0</v>
      </c>
      <c r="AV596">
        <v>0</v>
      </c>
      <c r="AW596">
        <v>0</v>
      </c>
      <c r="AX596">
        <v>0</v>
      </c>
      <c r="BB596" t="s">
        <v>63</v>
      </c>
      <c r="BC596" t="s">
        <v>6599</v>
      </c>
      <c r="BD596">
        <v>0</v>
      </c>
      <c r="BF596" t="s">
        <v>1915</v>
      </c>
      <c r="BI596" t="s">
        <v>1916</v>
      </c>
    </row>
    <row r="597" spans="1:61" x14ac:dyDescent="0.35">
      <c r="A597" t="s">
        <v>1932</v>
      </c>
      <c r="B597">
        <v>10000</v>
      </c>
      <c r="C597">
        <v>10000</v>
      </c>
      <c r="D597" s="2">
        <v>45758</v>
      </c>
      <c r="E597" t="s">
        <v>59</v>
      </c>
      <c r="F597" t="s">
        <v>1933</v>
      </c>
      <c r="G597" t="s">
        <v>1911</v>
      </c>
      <c r="I597">
        <v>1</v>
      </c>
      <c r="J597" t="s">
        <v>183</v>
      </c>
      <c r="K597">
        <v>79</v>
      </c>
      <c r="L597" t="s">
        <v>6076</v>
      </c>
      <c r="M597" t="s">
        <v>92</v>
      </c>
      <c r="N597" t="s">
        <v>3828</v>
      </c>
      <c r="O597">
        <v>38</v>
      </c>
      <c r="R597" s="2">
        <v>45755</v>
      </c>
      <c r="T597">
        <v>270</v>
      </c>
      <c r="U597" s="3">
        <v>10260</v>
      </c>
      <c r="V597" t="s">
        <v>65</v>
      </c>
      <c r="W597" t="s">
        <v>1935</v>
      </c>
      <c r="X597">
        <v>0</v>
      </c>
      <c r="Y597" s="3">
        <v>5000</v>
      </c>
      <c r="Z597" s="3">
        <v>5260</v>
      </c>
      <c r="AA597">
        <v>0</v>
      </c>
      <c r="AB597">
        <v>0</v>
      </c>
      <c r="AC597">
        <v>0</v>
      </c>
      <c r="AF597">
        <v>0</v>
      </c>
      <c r="AO597" t="s">
        <v>1936</v>
      </c>
      <c r="AP597" t="s">
        <v>1915</v>
      </c>
      <c r="AQ597" t="s">
        <v>16389</v>
      </c>
      <c r="AS597">
        <v>0</v>
      </c>
      <c r="AT597">
        <v>0</v>
      </c>
      <c r="AU597">
        <v>0</v>
      </c>
      <c r="AV597">
        <v>0</v>
      </c>
      <c r="AW597">
        <v>0</v>
      </c>
      <c r="AX597">
        <v>0</v>
      </c>
      <c r="BB597" t="s">
        <v>63</v>
      </c>
      <c r="BC597" t="s">
        <v>6600</v>
      </c>
      <c r="BD597">
        <v>0</v>
      </c>
      <c r="BF597" t="s">
        <v>1915</v>
      </c>
      <c r="BI597" t="s">
        <v>1916</v>
      </c>
    </row>
    <row r="598" spans="1:61" x14ac:dyDescent="0.35">
      <c r="A598" t="s">
        <v>1937</v>
      </c>
      <c r="B598">
        <v>10000</v>
      </c>
      <c r="C598">
        <v>10000</v>
      </c>
      <c r="D598" s="2">
        <v>45758</v>
      </c>
      <c r="E598" t="s">
        <v>59</v>
      </c>
      <c r="F598" t="s">
        <v>1938</v>
      </c>
      <c r="G598" t="s">
        <v>1911</v>
      </c>
      <c r="I598">
        <v>1</v>
      </c>
      <c r="J598" t="s">
        <v>183</v>
      </c>
      <c r="K598">
        <v>79</v>
      </c>
      <c r="L598" t="s">
        <v>6076</v>
      </c>
      <c r="M598" t="s">
        <v>92</v>
      </c>
      <c r="N598" t="s">
        <v>3828</v>
      </c>
      <c r="O598">
        <v>48</v>
      </c>
      <c r="R598" s="2">
        <v>45755</v>
      </c>
      <c r="T598">
        <v>210</v>
      </c>
      <c r="U598" s="3">
        <v>10080</v>
      </c>
      <c r="V598" t="s">
        <v>65</v>
      </c>
      <c r="W598" t="s">
        <v>1940</v>
      </c>
      <c r="X598">
        <v>0</v>
      </c>
      <c r="Y598" s="3">
        <v>5000</v>
      </c>
      <c r="Z598" s="3">
        <v>5080</v>
      </c>
      <c r="AA598">
        <v>0</v>
      </c>
      <c r="AB598">
        <v>0</v>
      </c>
      <c r="AC598">
        <v>0</v>
      </c>
      <c r="AF598">
        <v>0</v>
      </c>
      <c r="AO598" t="s">
        <v>1941</v>
      </c>
      <c r="AP598" t="s">
        <v>1915</v>
      </c>
      <c r="AQ598" t="s">
        <v>16389</v>
      </c>
      <c r="AS598">
        <v>0</v>
      </c>
      <c r="AT598">
        <v>0</v>
      </c>
      <c r="AU598">
        <v>0</v>
      </c>
      <c r="AV598">
        <v>0</v>
      </c>
      <c r="AW598">
        <v>0</v>
      </c>
      <c r="AX598">
        <v>0</v>
      </c>
      <c r="BB598" t="s">
        <v>63</v>
      </c>
      <c r="BC598" t="s">
        <v>6601</v>
      </c>
      <c r="BD598">
        <v>0</v>
      </c>
      <c r="BF598" t="s">
        <v>1915</v>
      </c>
      <c r="BI598" t="s">
        <v>1916</v>
      </c>
    </row>
    <row r="599" spans="1:61" x14ac:dyDescent="0.35">
      <c r="A599" t="s">
        <v>1942</v>
      </c>
      <c r="B599">
        <v>10000</v>
      </c>
      <c r="C599">
        <v>10000</v>
      </c>
      <c r="D599" s="2">
        <v>45758</v>
      </c>
      <c r="E599" t="s">
        <v>59</v>
      </c>
      <c r="F599" t="s">
        <v>1943</v>
      </c>
      <c r="G599" t="s">
        <v>1911</v>
      </c>
      <c r="I599">
        <v>1</v>
      </c>
      <c r="J599" t="s">
        <v>183</v>
      </c>
      <c r="K599">
        <v>79</v>
      </c>
      <c r="L599" t="s">
        <v>6076</v>
      </c>
      <c r="M599" t="s">
        <v>92</v>
      </c>
      <c r="N599" t="s">
        <v>3828</v>
      </c>
      <c r="O599">
        <v>120</v>
      </c>
      <c r="R599" s="2">
        <v>45755</v>
      </c>
      <c r="T599">
        <v>84</v>
      </c>
      <c r="U599" s="3">
        <v>10080</v>
      </c>
      <c r="V599" t="s">
        <v>65</v>
      </c>
      <c r="W599" t="s">
        <v>1944</v>
      </c>
      <c r="X599">
        <v>0</v>
      </c>
      <c r="Y599" s="3">
        <v>5000</v>
      </c>
      <c r="Z599" s="3">
        <v>5080</v>
      </c>
      <c r="AA599">
        <v>0</v>
      </c>
      <c r="AB599">
        <v>0</v>
      </c>
      <c r="AC599">
        <v>0</v>
      </c>
      <c r="AF599">
        <v>0</v>
      </c>
      <c r="AO599" t="s">
        <v>1945</v>
      </c>
      <c r="AP599" t="s">
        <v>1915</v>
      </c>
      <c r="AQ599" t="s">
        <v>16389</v>
      </c>
      <c r="AS599">
        <v>0</v>
      </c>
      <c r="AT599">
        <v>0</v>
      </c>
      <c r="AU599">
        <v>0</v>
      </c>
      <c r="AV599">
        <v>0</v>
      </c>
      <c r="AW599">
        <v>0</v>
      </c>
      <c r="AX599">
        <v>0</v>
      </c>
      <c r="BB599" t="s">
        <v>63</v>
      </c>
      <c r="BC599" t="s">
        <v>6602</v>
      </c>
      <c r="BD599">
        <v>0</v>
      </c>
      <c r="BF599" t="s">
        <v>1915</v>
      </c>
      <c r="BI599" t="s">
        <v>1916</v>
      </c>
    </row>
    <row r="600" spans="1:61" x14ac:dyDescent="0.35">
      <c r="A600" t="s">
        <v>1946</v>
      </c>
      <c r="B600">
        <v>10000</v>
      </c>
      <c r="C600">
        <v>10000</v>
      </c>
      <c r="D600" s="2">
        <v>45758</v>
      </c>
      <c r="E600" t="s">
        <v>116</v>
      </c>
      <c r="F600" t="s">
        <v>1947</v>
      </c>
      <c r="G600" t="s">
        <v>1948</v>
      </c>
      <c r="I600">
        <v>1</v>
      </c>
      <c r="J600" t="s">
        <v>183</v>
      </c>
      <c r="K600">
        <v>79</v>
      </c>
      <c r="L600" t="s">
        <v>6076</v>
      </c>
      <c r="M600" t="s">
        <v>92</v>
      </c>
      <c r="N600" t="s">
        <v>3828</v>
      </c>
      <c r="O600">
        <v>93</v>
      </c>
      <c r="R600" s="2">
        <v>45755</v>
      </c>
      <c r="T600">
        <v>108</v>
      </c>
      <c r="U600" s="3">
        <v>10044</v>
      </c>
      <c r="V600" t="s">
        <v>65</v>
      </c>
      <c r="W600" t="s">
        <v>1950</v>
      </c>
      <c r="X600">
        <v>0</v>
      </c>
      <c r="Y600" s="3">
        <v>5000</v>
      </c>
      <c r="Z600" s="3">
        <v>5044</v>
      </c>
      <c r="AA600">
        <v>0</v>
      </c>
      <c r="AB600">
        <v>0</v>
      </c>
      <c r="AC600">
        <v>0</v>
      </c>
      <c r="AF600">
        <v>0</v>
      </c>
      <c r="AO600" t="s">
        <v>1951</v>
      </c>
      <c r="AP600" t="s">
        <v>1915</v>
      </c>
      <c r="AQ600" t="s">
        <v>16389</v>
      </c>
      <c r="AS600">
        <v>0</v>
      </c>
      <c r="AT600">
        <v>0</v>
      </c>
      <c r="AU600">
        <v>0</v>
      </c>
      <c r="AV600">
        <v>0</v>
      </c>
      <c r="AW600">
        <v>0</v>
      </c>
      <c r="AX600">
        <v>0</v>
      </c>
      <c r="BB600" t="s">
        <v>63</v>
      </c>
      <c r="BC600" t="s">
        <v>6586</v>
      </c>
      <c r="BD600">
        <v>0</v>
      </c>
      <c r="BF600" t="s">
        <v>1915</v>
      </c>
      <c r="BI600" t="s">
        <v>1952</v>
      </c>
    </row>
    <row r="601" spans="1:61" x14ac:dyDescent="0.35">
      <c r="A601" t="s">
        <v>1953</v>
      </c>
      <c r="B601">
        <v>10000</v>
      </c>
      <c r="C601">
        <v>10000</v>
      </c>
      <c r="D601" s="2">
        <v>45758</v>
      </c>
      <c r="E601" t="s">
        <v>59</v>
      </c>
      <c r="F601" t="s">
        <v>1954</v>
      </c>
      <c r="G601" t="s">
        <v>1911</v>
      </c>
      <c r="I601">
        <v>1</v>
      </c>
      <c r="J601" t="s">
        <v>183</v>
      </c>
      <c r="K601">
        <v>79</v>
      </c>
      <c r="L601" t="s">
        <v>6076</v>
      </c>
      <c r="M601" t="s">
        <v>92</v>
      </c>
      <c r="N601" t="s">
        <v>3828</v>
      </c>
      <c r="O601">
        <v>23</v>
      </c>
      <c r="R601" s="2">
        <v>45755</v>
      </c>
      <c r="T601">
        <v>450</v>
      </c>
      <c r="U601" s="3">
        <v>10350</v>
      </c>
      <c r="V601" t="s">
        <v>65</v>
      </c>
      <c r="W601" t="s">
        <v>1956</v>
      </c>
      <c r="X601">
        <v>0</v>
      </c>
      <c r="Y601" s="3">
        <v>5000</v>
      </c>
      <c r="Z601" s="3">
        <v>5350</v>
      </c>
      <c r="AA601">
        <v>0</v>
      </c>
      <c r="AB601">
        <v>0</v>
      </c>
      <c r="AC601">
        <v>0</v>
      </c>
      <c r="AF601">
        <v>0</v>
      </c>
      <c r="AO601" t="s">
        <v>1957</v>
      </c>
      <c r="AP601" t="s">
        <v>1915</v>
      </c>
      <c r="AQ601" t="s">
        <v>16389</v>
      </c>
      <c r="AS601">
        <v>0</v>
      </c>
      <c r="AT601">
        <v>0</v>
      </c>
      <c r="AU601">
        <v>0</v>
      </c>
      <c r="AV601">
        <v>0</v>
      </c>
      <c r="AW601">
        <v>0</v>
      </c>
      <c r="AX601">
        <v>0</v>
      </c>
      <c r="BB601" t="s">
        <v>63</v>
      </c>
      <c r="BC601" t="s">
        <v>6603</v>
      </c>
      <c r="BD601">
        <v>0</v>
      </c>
      <c r="BF601" t="s">
        <v>1915</v>
      </c>
      <c r="BI601" t="s">
        <v>1952</v>
      </c>
    </row>
    <row r="602" spans="1:61" x14ac:dyDescent="0.35">
      <c r="A602" t="s">
        <v>1958</v>
      </c>
      <c r="B602">
        <v>10000</v>
      </c>
      <c r="C602">
        <v>10000</v>
      </c>
      <c r="D602" s="2">
        <v>45758</v>
      </c>
      <c r="E602" t="s">
        <v>59</v>
      </c>
      <c r="F602" t="s">
        <v>1959</v>
      </c>
      <c r="G602" t="s">
        <v>1911</v>
      </c>
      <c r="I602">
        <v>1</v>
      </c>
      <c r="J602" t="s">
        <v>183</v>
      </c>
      <c r="K602">
        <v>79</v>
      </c>
      <c r="L602" t="s">
        <v>6076</v>
      </c>
      <c r="M602" t="s">
        <v>92</v>
      </c>
      <c r="N602" t="s">
        <v>3828</v>
      </c>
      <c r="O602">
        <v>67</v>
      </c>
      <c r="R602" s="2">
        <v>45755</v>
      </c>
      <c r="T602">
        <v>150</v>
      </c>
      <c r="U602" s="3">
        <v>10050</v>
      </c>
      <c r="V602" t="s">
        <v>65</v>
      </c>
      <c r="W602" t="s">
        <v>1961</v>
      </c>
      <c r="X602">
        <v>0</v>
      </c>
      <c r="Y602" s="3">
        <v>5000</v>
      </c>
      <c r="Z602" s="3">
        <v>5050</v>
      </c>
      <c r="AA602">
        <v>0</v>
      </c>
      <c r="AB602">
        <v>0</v>
      </c>
      <c r="AC602">
        <v>0</v>
      </c>
      <c r="AF602">
        <v>0</v>
      </c>
      <c r="AO602" t="s">
        <v>1962</v>
      </c>
      <c r="AP602" t="s">
        <v>1915</v>
      </c>
      <c r="AQ602" t="s">
        <v>16389</v>
      </c>
      <c r="AS602">
        <v>0</v>
      </c>
      <c r="AT602">
        <v>0</v>
      </c>
      <c r="AU602">
        <v>0</v>
      </c>
      <c r="AV602">
        <v>0</v>
      </c>
      <c r="AW602">
        <v>0</v>
      </c>
      <c r="AX602">
        <v>0</v>
      </c>
      <c r="BB602" t="s">
        <v>63</v>
      </c>
      <c r="BC602" t="s">
        <v>6587</v>
      </c>
      <c r="BD602">
        <v>0</v>
      </c>
      <c r="BF602" t="s">
        <v>1915</v>
      </c>
      <c r="BI602" t="s">
        <v>1952</v>
      </c>
    </row>
    <row r="603" spans="1:61" x14ac:dyDescent="0.35">
      <c r="A603" t="s">
        <v>1963</v>
      </c>
      <c r="B603">
        <v>10000</v>
      </c>
      <c r="C603">
        <v>10000</v>
      </c>
      <c r="D603" s="2">
        <v>45758</v>
      </c>
      <c r="E603" t="s">
        <v>116</v>
      </c>
      <c r="F603" t="s">
        <v>1947</v>
      </c>
      <c r="G603" t="s">
        <v>1948</v>
      </c>
      <c r="I603">
        <v>1</v>
      </c>
      <c r="J603" t="s">
        <v>183</v>
      </c>
      <c r="K603">
        <v>79</v>
      </c>
      <c r="L603" t="s">
        <v>6076</v>
      </c>
      <c r="M603" t="s">
        <v>92</v>
      </c>
      <c r="N603" t="s">
        <v>3828</v>
      </c>
      <c r="O603">
        <v>112</v>
      </c>
      <c r="R603" s="2">
        <v>45755</v>
      </c>
      <c r="T603">
        <v>54</v>
      </c>
      <c r="U603" s="3">
        <v>6048</v>
      </c>
      <c r="V603" t="s">
        <v>65</v>
      </c>
      <c r="W603" t="s">
        <v>1965</v>
      </c>
      <c r="X603">
        <v>0</v>
      </c>
      <c r="Y603" s="3">
        <v>3000</v>
      </c>
      <c r="Z603" s="3">
        <v>3048</v>
      </c>
      <c r="AA603">
        <v>0</v>
      </c>
      <c r="AB603">
        <v>0</v>
      </c>
      <c r="AC603">
        <v>0</v>
      </c>
      <c r="AF603">
        <v>0</v>
      </c>
      <c r="AO603" t="s">
        <v>1966</v>
      </c>
      <c r="AP603" t="s">
        <v>1915</v>
      </c>
      <c r="AQ603" t="s">
        <v>16389</v>
      </c>
      <c r="AS603">
        <v>0</v>
      </c>
      <c r="AT603">
        <v>0</v>
      </c>
      <c r="AU603">
        <v>0</v>
      </c>
      <c r="AV603">
        <v>0</v>
      </c>
      <c r="AW603">
        <v>0</v>
      </c>
      <c r="AX603">
        <v>0</v>
      </c>
      <c r="BB603" t="s">
        <v>63</v>
      </c>
      <c r="BC603" t="s">
        <v>6588</v>
      </c>
      <c r="BD603">
        <v>0</v>
      </c>
      <c r="BF603" t="s">
        <v>1915</v>
      </c>
      <c r="BI603" t="s">
        <v>1952</v>
      </c>
    </row>
    <row r="604" spans="1:61" x14ac:dyDescent="0.35">
      <c r="A604" t="s">
        <v>1967</v>
      </c>
      <c r="B604">
        <v>10000</v>
      </c>
      <c r="C604">
        <v>10000</v>
      </c>
      <c r="D604" s="2">
        <v>45758</v>
      </c>
      <c r="E604" t="s">
        <v>59</v>
      </c>
      <c r="F604" t="s">
        <v>1968</v>
      </c>
      <c r="G604" t="s">
        <v>1911</v>
      </c>
      <c r="I604">
        <v>1</v>
      </c>
      <c r="J604" t="s">
        <v>183</v>
      </c>
      <c r="K604">
        <v>79</v>
      </c>
      <c r="L604" t="s">
        <v>6076</v>
      </c>
      <c r="M604" t="s">
        <v>92</v>
      </c>
      <c r="N604" t="s">
        <v>3828</v>
      </c>
      <c r="O604">
        <v>84</v>
      </c>
      <c r="R604" s="2">
        <v>45755</v>
      </c>
      <c r="T604">
        <v>48</v>
      </c>
      <c r="U604" s="3">
        <v>4032</v>
      </c>
      <c r="V604" t="s">
        <v>65</v>
      </c>
      <c r="W604" t="s">
        <v>1970</v>
      </c>
      <c r="X604">
        <v>0</v>
      </c>
      <c r="Y604" s="3">
        <v>2000</v>
      </c>
      <c r="Z604" s="3">
        <v>2032</v>
      </c>
      <c r="AA604">
        <v>0</v>
      </c>
      <c r="AB604">
        <v>0</v>
      </c>
      <c r="AC604">
        <v>0</v>
      </c>
      <c r="AF604">
        <v>0</v>
      </c>
      <c r="AO604" t="s">
        <v>1971</v>
      </c>
      <c r="AP604" t="s">
        <v>1915</v>
      </c>
      <c r="AQ604" t="s">
        <v>16389</v>
      </c>
      <c r="AS604">
        <v>0</v>
      </c>
      <c r="AT604">
        <v>0</v>
      </c>
      <c r="AU604">
        <v>0</v>
      </c>
      <c r="AV604">
        <v>0</v>
      </c>
      <c r="AW604">
        <v>0</v>
      </c>
      <c r="AX604">
        <v>0</v>
      </c>
      <c r="BB604" t="s">
        <v>63</v>
      </c>
      <c r="BC604" t="s">
        <v>6589</v>
      </c>
      <c r="BD604">
        <v>0</v>
      </c>
      <c r="BF604" t="s">
        <v>1915</v>
      </c>
      <c r="BI604" t="s">
        <v>1952</v>
      </c>
    </row>
    <row r="605" spans="1:61" x14ac:dyDescent="0.35">
      <c r="A605" t="s">
        <v>1972</v>
      </c>
      <c r="B605">
        <v>10000</v>
      </c>
      <c r="C605">
        <v>10000</v>
      </c>
      <c r="D605" s="2">
        <v>45758</v>
      </c>
      <c r="E605" t="s">
        <v>59</v>
      </c>
      <c r="F605" t="s">
        <v>1973</v>
      </c>
      <c r="G605" t="s">
        <v>1911</v>
      </c>
      <c r="I605">
        <v>1</v>
      </c>
      <c r="J605" t="s">
        <v>183</v>
      </c>
      <c r="K605">
        <v>79</v>
      </c>
      <c r="L605" t="s">
        <v>6076</v>
      </c>
      <c r="M605" t="s">
        <v>92</v>
      </c>
      <c r="N605" t="s">
        <v>3828</v>
      </c>
      <c r="O605">
        <v>67</v>
      </c>
      <c r="R605" s="2">
        <v>45755</v>
      </c>
      <c r="T605">
        <v>90</v>
      </c>
      <c r="U605" s="3">
        <v>6030</v>
      </c>
      <c r="V605" t="s">
        <v>65</v>
      </c>
      <c r="W605" t="s">
        <v>1975</v>
      </c>
      <c r="X605">
        <v>0</v>
      </c>
      <c r="Y605" s="3">
        <v>3000</v>
      </c>
      <c r="Z605" s="3">
        <v>3030</v>
      </c>
      <c r="AA605">
        <v>0</v>
      </c>
      <c r="AB605">
        <v>0</v>
      </c>
      <c r="AC605">
        <v>0</v>
      </c>
      <c r="AF605">
        <v>0</v>
      </c>
      <c r="AO605" t="s">
        <v>1976</v>
      </c>
      <c r="AP605" t="s">
        <v>1915</v>
      </c>
      <c r="AQ605" t="s">
        <v>16389</v>
      </c>
      <c r="AS605">
        <v>0</v>
      </c>
      <c r="AT605">
        <v>0</v>
      </c>
      <c r="AU605">
        <v>0</v>
      </c>
      <c r="AV605">
        <v>0</v>
      </c>
      <c r="AW605">
        <v>0</v>
      </c>
      <c r="AX605">
        <v>0</v>
      </c>
      <c r="BB605" t="s">
        <v>63</v>
      </c>
      <c r="BC605" t="s">
        <v>6590</v>
      </c>
      <c r="BD605">
        <v>0</v>
      </c>
      <c r="BF605" t="s">
        <v>1915</v>
      </c>
      <c r="BI605" t="s">
        <v>1952</v>
      </c>
    </row>
    <row r="606" spans="1:61" x14ac:dyDescent="0.35">
      <c r="A606" t="s">
        <v>1977</v>
      </c>
      <c r="B606">
        <v>10000</v>
      </c>
      <c r="C606">
        <v>10000</v>
      </c>
      <c r="D606" s="2">
        <v>45758</v>
      </c>
      <c r="E606" t="s">
        <v>116</v>
      </c>
      <c r="F606" t="s">
        <v>1947</v>
      </c>
      <c r="G606" t="s">
        <v>1948</v>
      </c>
      <c r="I606">
        <v>1</v>
      </c>
      <c r="J606" t="s">
        <v>183</v>
      </c>
      <c r="K606">
        <v>79</v>
      </c>
      <c r="L606" t="s">
        <v>6076</v>
      </c>
      <c r="M606" t="s">
        <v>92</v>
      </c>
      <c r="N606" t="s">
        <v>3828</v>
      </c>
      <c r="O606">
        <v>112</v>
      </c>
      <c r="R606" s="2">
        <v>45755</v>
      </c>
      <c r="T606">
        <v>18</v>
      </c>
      <c r="U606" s="3">
        <v>2016</v>
      </c>
      <c r="V606" t="s">
        <v>65</v>
      </c>
      <c r="W606" t="s">
        <v>1979</v>
      </c>
      <c r="X606">
        <v>0</v>
      </c>
      <c r="Y606" s="3">
        <v>1000</v>
      </c>
      <c r="Z606" s="3">
        <v>1016</v>
      </c>
      <c r="AA606">
        <v>0</v>
      </c>
      <c r="AB606">
        <v>0</v>
      </c>
      <c r="AC606">
        <v>0</v>
      </c>
      <c r="AF606">
        <v>0</v>
      </c>
      <c r="AO606" t="s">
        <v>1980</v>
      </c>
      <c r="AP606" t="s">
        <v>1915</v>
      </c>
      <c r="AQ606" t="s">
        <v>16389</v>
      </c>
      <c r="AS606">
        <v>0</v>
      </c>
      <c r="AT606">
        <v>0</v>
      </c>
      <c r="AU606">
        <v>0</v>
      </c>
      <c r="AV606">
        <v>0</v>
      </c>
      <c r="AW606">
        <v>0</v>
      </c>
      <c r="AX606">
        <v>0</v>
      </c>
      <c r="BB606" t="s">
        <v>63</v>
      </c>
      <c r="BC606" t="s">
        <v>6591</v>
      </c>
      <c r="BD606">
        <v>0</v>
      </c>
      <c r="BF606" t="s">
        <v>1915</v>
      </c>
      <c r="BI606" t="s">
        <v>1952</v>
      </c>
    </row>
    <row r="607" spans="1:61" x14ac:dyDescent="0.35">
      <c r="A607" t="s">
        <v>1299</v>
      </c>
      <c r="B607">
        <v>10000</v>
      </c>
      <c r="C607">
        <v>20000</v>
      </c>
      <c r="D607" s="2">
        <v>45755</v>
      </c>
      <c r="E607" t="s">
        <v>59</v>
      </c>
      <c r="F607" t="s">
        <v>1300</v>
      </c>
      <c r="G607" t="s">
        <v>1301</v>
      </c>
      <c r="I607">
        <v>2</v>
      </c>
      <c r="J607" t="s">
        <v>183</v>
      </c>
      <c r="K607">
        <v>92</v>
      </c>
      <c r="L607" t="s">
        <v>6053</v>
      </c>
      <c r="M607" t="s">
        <v>281</v>
      </c>
      <c r="N607" t="s">
        <v>3851</v>
      </c>
      <c r="O607" s="3">
        <v>2700</v>
      </c>
      <c r="R607" s="2">
        <v>45755</v>
      </c>
      <c r="T607">
        <v>2</v>
      </c>
      <c r="U607" s="3">
        <v>5400</v>
      </c>
      <c r="V607" t="s">
        <v>65</v>
      </c>
      <c r="W607" t="s">
        <v>1302</v>
      </c>
      <c r="X607">
        <v>0</v>
      </c>
      <c r="Y607" s="3">
        <v>5000</v>
      </c>
      <c r="Z607">
        <v>400</v>
      </c>
      <c r="AA607">
        <v>0</v>
      </c>
      <c r="AB607">
        <v>0</v>
      </c>
      <c r="AC607">
        <v>0</v>
      </c>
      <c r="AF607">
        <v>0</v>
      </c>
      <c r="AO607" t="s">
        <v>1303</v>
      </c>
      <c r="AP607" t="s">
        <v>1304</v>
      </c>
      <c r="AQ607" t="s">
        <v>8273</v>
      </c>
      <c r="AS607">
        <v>0</v>
      </c>
      <c r="AT607">
        <v>0</v>
      </c>
      <c r="AU607">
        <v>0</v>
      </c>
      <c r="AV607">
        <v>0</v>
      </c>
      <c r="AW607">
        <v>0</v>
      </c>
      <c r="AX607">
        <v>0</v>
      </c>
      <c r="BB607" t="s">
        <v>63</v>
      </c>
      <c r="BC607" t="s">
        <v>4594</v>
      </c>
      <c r="BD607">
        <v>0</v>
      </c>
      <c r="BF607" t="s">
        <v>1304</v>
      </c>
      <c r="BI607" t="s">
        <v>1305</v>
      </c>
    </row>
    <row r="608" spans="1:61" x14ac:dyDescent="0.35">
      <c r="A608" t="s">
        <v>1981</v>
      </c>
      <c r="B608">
        <v>10000</v>
      </c>
      <c r="C608">
        <v>20000</v>
      </c>
      <c r="D608" s="2">
        <v>45757</v>
      </c>
      <c r="E608" t="s">
        <v>59</v>
      </c>
      <c r="F608" t="s">
        <v>1876</v>
      </c>
      <c r="G608" t="s">
        <v>553</v>
      </c>
      <c r="I608">
        <v>1</v>
      </c>
      <c r="J608" t="s">
        <v>183</v>
      </c>
      <c r="K608">
        <v>63</v>
      </c>
      <c r="L608" t="s">
        <v>6051</v>
      </c>
      <c r="M608" t="s">
        <v>136</v>
      </c>
      <c r="N608" t="s">
        <v>3850</v>
      </c>
      <c r="O608" s="3">
        <v>3000</v>
      </c>
      <c r="R608" s="2">
        <v>45755</v>
      </c>
      <c r="T608">
        <v>40</v>
      </c>
      <c r="U608" s="3">
        <v>120000</v>
      </c>
      <c r="V608" t="s">
        <v>65</v>
      </c>
      <c r="W608" t="s">
        <v>1982</v>
      </c>
      <c r="X608">
        <v>0</v>
      </c>
      <c r="Y608" s="3">
        <v>120000</v>
      </c>
      <c r="Z608">
        <v>0</v>
      </c>
      <c r="AA608">
        <v>0</v>
      </c>
      <c r="AB608">
        <v>0</v>
      </c>
      <c r="AC608">
        <v>0</v>
      </c>
      <c r="AF608">
        <v>0</v>
      </c>
      <c r="AO608" t="s">
        <v>1983</v>
      </c>
      <c r="AP608" t="s">
        <v>170</v>
      </c>
      <c r="AQ608" t="s">
        <v>21526</v>
      </c>
      <c r="AS608">
        <v>0</v>
      </c>
      <c r="AT608">
        <v>0</v>
      </c>
      <c r="AU608">
        <v>0</v>
      </c>
      <c r="AV608">
        <v>0</v>
      </c>
      <c r="AW608">
        <v>0</v>
      </c>
      <c r="AX608">
        <v>0</v>
      </c>
      <c r="BB608" t="s">
        <v>63</v>
      </c>
      <c r="BC608" t="s">
        <v>4787</v>
      </c>
      <c r="BD608">
        <v>0</v>
      </c>
      <c r="BF608" t="s">
        <v>170</v>
      </c>
      <c r="BI608" t="s">
        <v>1984</v>
      </c>
    </row>
    <row r="609" spans="1:61" x14ac:dyDescent="0.35">
      <c r="A609" t="s">
        <v>1985</v>
      </c>
      <c r="B609">
        <v>10000</v>
      </c>
      <c r="C609">
        <v>20000</v>
      </c>
      <c r="D609" s="2">
        <v>45757</v>
      </c>
      <c r="E609" t="s">
        <v>59</v>
      </c>
      <c r="F609" t="s">
        <v>1876</v>
      </c>
      <c r="G609" t="s">
        <v>167</v>
      </c>
      <c r="I609">
        <v>1</v>
      </c>
      <c r="J609" t="s">
        <v>183</v>
      </c>
      <c r="K609">
        <v>63</v>
      </c>
      <c r="L609" t="s">
        <v>6051</v>
      </c>
      <c r="M609" t="s">
        <v>136</v>
      </c>
      <c r="N609" t="s">
        <v>3850</v>
      </c>
      <c r="O609" s="3">
        <v>1334</v>
      </c>
      <c r="R609" s="2">
        <v>45755</v>
      </c>
      <c r="T609">
        <v>30</v>
      </c>
      <c r="U609" s="3">
        <v>40020</v>
      </c>
      <c r="V609" t="s">
        <v>65</v>
      </c>
      <c r="W609" t="s">
        <v>584</v>
      </c>
      <c r="X609">
        <v>0</v>
      </c>
      <c r="Y609" s="3">
        <v>40000</v>
      </c>
      <c r="Z609">
        <v>20</v>
      </c>
      <c r="AA609">
        <v>0</v>
      </c>
      <c r="AB609">
        <v>0</v>
      </c>
      <c r="AC609">
        <v>0</v>
      </c>
      <c r="AF609">
        <v>0</v>
      </c>
      <c r="AO609" t="s">
        <v>585</v>
      </c>
      <c r="AP609" t="s">
        <v>170</v>
      </c>
      <c r="AQ609" t="s">
        <v>21526</v>
      </c>
      <c r="AS609">
        <v>0</v>
      </c>
      <c r="AT609">
        <v>0</v>
      </c>
      <c r="AU609">
        <v>0</v>
      </c>
      <c r="AV609">
        <v>0</v>
      </c>
      <c r="AW609">
        <v>0</v>
      </c>
      <c r="AX609">
        <v>0</v>
      </c>
      <c r="BB609" t="s">
        <v>63</v>
      </c>
      <c r="BC609" t="s">
        <v>4788</v>
      </c>
      <c r="BD609">
        <v>0</v>
      </c>
      <c r="BF609" t="s">
        <v>170</v>
      </c>
      <c r="BI609" t="s">
        <v>1986</v>
      </c>
    </row>
    <row r="610" spans="1:61" x14ac:dyDescent="0.35">
      <c r="A610" t="s">
        <v>1987</v>
      </c>
      <c r="B610">
        <v>10000</v>
      </c>
      <c r="C610">
        <v>20000</v>
      </c>
      <c r="D610" s="2">
        <v>45756</v>
      </c>
      <c r="E610" t="s">
        <v>59</v>
      </c>
      <c r="F610" s="4">
        <v>0.44361111111111112</v>
      </c>
      <c r="G610" t="s">
        <v>1718</v>
      </c>
      <c r="I610">
        <v>1</v>
      </c>
      <c r="J610" t="s">
        <v>183</v>
      </c>
      <c r="K610">
        <v>63</v>
      </c>
      <c r="L610" t="s">
        <v>6051</v>
      </c>
      <c r="M610" t="s">
        <v>136</v>
      </c>
      <c r="N610" t="s">
        <v>3850</v>
      </c>
      <c r="O610" s="3">
        <v>4000</v>
      </c>
      <c r="R610" s="2">
        <v>45755</v>
      </c>
      <c r="T610">
        <v>20</v>
      </c>
      <c r="U610" s="3">
        <v>80000</v>
      </c>
      <c r="V610" t="s">
        <v>65</v>
      </c>
      <c r="W610" t="s">
        <v>1719</v>
      </c>
      <c r="X610">
        <v>0</v>
      </c>
      <c r="Y610" s="3">
        <v>80000</v>
      </c>
      <c r="Z610">
        <v>0</v>
      </c>
      <c r="AA610">
        <v>0</v>
      </c>
      <c r="AB610">
        <v>0</v>
      </c>
      <c r="AC610">
        <v>0</v>
      </c>
      <c r="AF610">
        <v>0</v>
      </c>
      <c r="AO610" t="s">
        <v>1720</v>
      </c>
      <c r="AP610" t="s">
        <v>170</v>
      </c>
      <c r="AQ610" t="s">
        <v>21526</v>
      </c>
      <c r="AS610">
        <v>0</v>
      </c>
      <c r="AT610">
        <v>0</v>
      </c>
      <c r="AU610">
        <v>0</v>
      </c>
      <c r="AV610">
        <v>0</v>
      </c>
      <c r="AW610">
        <v>0</v>
      </c>
      <c r="AX610">
        <v>0</v>
      </c>
      <c r="BB610" t="s">
        <v>63</v>
      </c>
      <c r="BC610" t="s">
        <v>4789</v>
      </c>
      <c r="BD610">
        <v>0</v>
      </c>
      <c r="BF610" t="s">
        <v>170</v>
      </c>
      <c r="BI610" t="s">
        <v>1988</v>
      </c>
    </row>
    <row r="611" spans="1:61" x14ac:dyDescent="0.35">
      <c r="A611" t="s">
        <v>1989</v>
      </c>
      <c r="B611">
        <v>10000</v>
      </c>
      <c r="C611">
        <v>10000</v>
      </c>
      <c r="D611" s="2">
        <v>45757</v>
      </c>
      <c r="E611" t="s">
        <v>59</v>
      </c>
      <c r="F611" t="s">
        <v>1876</v>
      </c>
      <c r="G611">
        <v>1006323</v>
      </c>
      <c r="I611">
        <v>1</v>
      </c>
      <c r="J611" t="s">
        <v>183</v>
      </c>
      <c r="K611">
        <v>63</v>
      </c>
      <c r="L611" t="s">
        <v>6051</v>
      </c>
      <c r="M611" t="s">
        <v>136</v>
      </c>
      <c r="N611" t="s">
        <v>3850</v>
      </c>
      <c r="O611" s="3">
        <v>5000</v>
      </c>
      <c r="R611" s="2">
        <v>45755</v>
      </c>
      <c r="T611">
        <v>40</v>
      </c>
      <c r="U611" s="3">
        <v>200000</v>
      </c>
      <c r="V611" t="s">
        <v>65</v>
      </c>
      <c r="W611" t="s">
        <v>1990</v>
      </c>
      <c r="X611">
        <v>0</v>
      </c>
      <c r="Y611" s="3">
        <v>200000</v>
      </c>
      <c r="Z611">
        <v>0</v>
      </c>
      <c r="AA611">
        <v>0</v>
      </c>
      <c r="AB611">
        <v>0</v>
      </c>
      <c r="AC611">
        <v>0</v>
      </c>
      <c r="AF611">
        <v>0</v>
      </c>
      <c r="AO611" t="s">
        <v>1991</v>
      </c>
      <c r="AP611" t="s">
        <v>170</v>
      </c>
      <c r="AQ611" t="s">
        <v>21526</v>
      </c>
      <c r="AS611">
        <v>0</v>
      </c>
      <c r="AT611">
        <v>0</v>
      </c>
      <c r="AU611">
        <v>0</v>
      </c>
      <c r="AV611">
        <v>0</v>
      </c>
      <c r="AW611">
        <v>0</v>
      </c>
      <c r="AX611">
        <v>0</v>
      </c>
      <c r="BB611" t="s">
        <v>63</v>
      </c>
      <c r="BC611" t="s">
        <v>4790</v>
      </c>
      <c r="BD611">
        <v>0</v>
      </c>
      <c r="BF611" t="s">
        <v>170</v>
      </c>
      <c r="BI611" t="s">
        <v>1992</v>
      </c>
    </row>
    <row r="612" spans="1:61" x14ac:dyDescent="0.35">
      <c r="A612" t="s">
        <v>1993</v>
      </c>
      <c r="B612">
        <v>10000</v>
      </c>
      <c r="C612">
        <v>30000</v>
      </c>
      <c r="D612" s="2">
        <v>45756</v>
      </c>
      <c r="E612" t="s">
        <v>59</v>
      </c>
      <c r="F612" t="s">
        <v>1994</v>
      </c>
      <c r="G612" t="s">
        <v>553</v>
      </c>
      <c r="I612">
        <v>1</v>
      </c>
      <c r="J612" t="s">
        <v>183</v>
      </c>
      <c r="K612">
        <v>63</v>
      </c>
      <c r="L612" t="s">
        <v>6051</v>
      </c>
      <c r="M612" t="s">
        <v>136</v>
      </c>
      <c r="N612" t="s">
        <v>3850</v>
      </c>
      <c r="O612" s="3">
        <v>2000</v>
      </c>
      <c r="R612" s="2">
        <v>45755</v>
      </c>
      <c r="T612">
        <v>40</v>
      </c>
      <c r="U612" s="3">
        <v>80000</v>
      </c>
      <c r="V612" t="s">
        <v>65</v>
      </c>
      <c r="W612" t="s">
        <v>1995</v>
      </c>
      <c r="X612">
        <v>0</v>
      </c>
      <c r="Y612" s="3">
        <v>80000</v>
      </c>
      <c r="Z612">
        <v>0</v>
      </c>
      <c r="AA612">
        <v>0</v>
      </c>
      <c r="AB612">
        <v>0</v>
      </c>
      <c r="AC612">
        <v>0</v>
      </c>
      <c r="AF612">
        <v>0</v>
      </c>
      <c r="AO612" t="s">
        <v>1996</v>
      </c>
      <c r="AP612" t="s">
        <v>170</v>
      </c>
      <c r="AQ612" t="s">
        <v>21526</v>
      </c>
      <c r="AS612">
        <v>0</v>
      </c>
      <c r="AT612">
        <v>0</v>
      </c>
      <c r="AU612">
        <v>0</v>
      </c>
      <c r="AV612">
        <v>0</v>
      </c>
      <c r="AW612">
        <v>0</v>
      </c>
      <c r="AX612">
        <v>0</v>
      </c>
      <c r="BB612" t="s">
        <v>63</v>
      </c>
      <c r="BC612" t="s">
        <v>4791</v>
      </c>
      <c r="BD612">
        <v>0</v>
      </c>
      <c r="BF612" t="s">
        <v>170</v>
      </c>
      <c r="BI612" t="s">
        <v>1997</v>
      </c>
    </row>
    <row r="613" spans="1:61" x14ac:dyDescent="0.35">
      <c r="A613" t="s">
        <v>1998</v>
      </c>
      <c r="B613">
        <v>10000</v>
      </c>
      <c r="C613">
        <v>10000</v>
      </c>
      <c r="D613" s="2">
        <v>45756</v>
      </c>
      <c r="E613" t="s">
        <v>59</v>
      </c>
      <c r="F613" s="4">
        <v>0.4447800925925926</v>
      </c>
      <c r="G613" t="s">
        <v>553</v>
      </c>
      <c r="I613">
        <v>1</v>
      </c>
      <c r="J613" t="s">
        <v>183</v>
      </c>
      <c r="K613">
        <v>63</v>
      </c>
      <c r="L613" t="s">
        <v>6051</v>
      </c>
      <c r="M613" t="s">
        <v>136</v>
      </c>
      <c r="N613" t="s">
        <v>3850</v>
      </c>
      <c r="O613" s="3">
        <v>2000</v>
      </c>
      <c r="R613" s="2">
        <v>45755</v>
      </c>
      <c r="T613">
        <v>40</v>
      </c>
      <c r="U613" s="3">
        <v>80000</v>
      </c>
      <c r="V613" t="s">
        <v>65</v>
      </c>
      <c r="W613" t="s">
        <v>1995</v>
      </c>
      <c r="X613">
        <v>0</v>
      </c>
      <c r="Y613" s="3">
        <v>80000</v>
      </c>
      <c r="Z613">
        <v>0</v>
      </c>
      <c r="AA613">
        <v>0</v>
      </c>
      <c r="AB613">
        <v>0</v>
      </c>
      <c r="AC613">
        <v>0</v>
      </c>
      <c r="AF613">
        <v>0</v>
      </c>
      <c r="AO613" t="s">
        <v>1996</v>
      </c>
      <c r="AP613" t="s">
        <v>170</v>
      </c>
      <c r="AQ613" t="s">
        <v>21526</v>
      </c>
      <c r="AS613">
        <v>0</v>
      </c>
      <c r="AT613">
        <v>0</v>
      </c>
      <c r="AU613">
        <v>0</v>
      </c>
      <c r="AV613">
        <v>0</v>
      </c>
      <c r="AW613">
        <v>0</v>
      </c>
      <c r="AX613">
        <v>0</v>
      </c>
      <c r="BB613" t="s">
        <v>63</v>
      </c>
      <c r="BC613" t="s">
        <v>4792</v>
      </c>
      <c r="BD613">
        <v>0</v>
      </c>
      <c r="BF613" t="s">
        <v>170</v>
      </c>
      <c r="BI613" t="s">
        <v>1999</v>
      </c>
    </row>
    <row r="614" spans="1:61" x14ac:dyDescent="0.35">
      <c r="A614" t="s">
        <v>2000</v>
      </c>
      <c r="B614">
        <v>10000</v>
      </c>
      <c r="C614">
        <v>10000</v>
      </c>
      <c r="D614" s="2">
        <v>45762</v>
      </c>
      <c r="E614" t="s">
        <v>59</v>
      </c>
      <c r="F614" t="s">
        <v>2001</v>
      </c>
      <c r="G614" t="s">
        <v>1880</v>
      </c>
      <c r="I614">
        <v>1</v>
      </c>
      <c r="J614" t="s">
        <v>183</v>
      </c>
      <c r="K614">
        <v>78</v>
      </c>
      <c r="L614" t="s">
        <v>6047</v>
      </c>
      <c r="M614" t="s">
        <v>216</v>
      </c>
      <c r="N614" t="s">
        <v>3803</v>
      </c>
      <c r="O614" s="3">
        <v>4000</v>
      </c>
      <c r="R614" s="2">
        <v>45755</v>
      </c>
      <c r="T614">
        <v>16</v>
      </c>
      <c r="U614" s="3">
        <v>64000</v>
      </c>
      <c r="V614" t="s">
        <v>65</v>
      </c>
      <c r="W614" t="s">
        <v>1882</v>
      </c>
      <c r="X614">
        <v>0</v>
      </c>
      <c r="Y614" s="3">
        <v>60000</v>
      </c>
      <c r="Z614" s="3">
        <v>4000</v>
      </c>
      <c r="AA614">
        <v>0</v>
      </c>
      <c r="AB614">
        <v>0</v>
      </c>
      <c r="AC614">
        <v>0</v>
      </c>
      <c r="AF614">
        <v>0</v>
      </c>
      <c r="AO614" t="s">
        <v>1883</v>
      </c>
      <c r="AP614" t="s">
        <v>170</v>
      </c>
      <c r="AQ614" t="s">
        <v>21526</v>
      </c>
      <c r="AS614">
        <v>0</v>
      </c>
      <c r="AT614">
        <v>0</v>
      </c>
      <c r="AU614">
        <v>0</v>
      </c>
      <c r="AV614">
        <v>0</v>
      </c>
      <c r="AW614">
        <v>0</v>
      </c>
      <c r="AX614">
        <v>0</v>
      </c>
      <c r="BB614" t="s">
        <v>63</v>
      </c>
      <c r="BC614" t="s">
        <v>4793</v>
      </c>
      <c r="BD614">
        <v>0</v>
      </c>
      <c r="BF614" t="s">
        <v>170</v>
      </c>
      <c r="BI614" t="s">
        <v>2002</v>
      </c>
    </row>
    <row r="615" spans="1:61" x14ac:dyDescent="0.35">
      <c r="A615" t="s">
        <v>2003</v>
      </c>
      <c r="B615">
        <v>10000</v>
      </c>
      <c r="C615">
        <v>10000</v>
      </c>
      <c r="D615" s="2">
        <v>45756</v>
      </c>
      <c r="E615" t="s">
        <v>59</v>
      </c>
      <c r="F615" s="4">
        <v>0.44361111111111112</v>
      </c>
      <c r="G615" t="s">
        <v>1718</v>
      </c>
      <c r="I615">
        <v>1</v>
      </c>
      <c r="J615" t="s">
        <v>183</v>
      </c>
      <c r="K615">
        <v>63</v>
      </c>
      <c r="L615" t="s">
        <v>6051</v>
      </c>
      <c r="M615" t="s">
        <v>136</v>
      </c>
      <c r="N615" t="s">
        <v>3850</v>
      </c>
      <c r="O615" s="3">
        <v>4000</v>
      </c>
      <c r="R615" s="2">
        <v>45755</v>
      </c>
      <c r="T615">
        <v>20</v>
      </c>
      <c r="U615" s="3">
        <v>80000</v>
      </c>
      <c r="V615" t="s">
        <v>65</v>
      </c>
      <c r="W615" t="s">
        <v>1719</v>
      </c>
      <c r="X615">
        <v>0</v>
      </c>
      <c r="Y615" s="3">
        <v>80000</v>
      </c>
      <c r="Z615">
        <v>0</v>
      </c>
      <c r="AA615">
        <v>0</v>
      </c>
      <c r="AB615">
        <v>0</v>
      </c>
      <c r="AC615">
        <v>0</v>
      </c>
      <c r="AF615">
        <v>0</v>
      </c>
      <c r="AO615" t="s">
        <v>1720</v>
      </c>
      <c r="AP615" t="s">
        <v>275</v>
      </c>
      <c r="AQ615" t="s">
        <v>21306</v>
      </c>
      <c r="AS615">
        <v>0</v>
      </c>
      <c r="AT615">
        <v>0</v>
      </c>
      <c r="AU615">
        <v>0</v>
      </c>
      <c r="AV615">
        <v>0</v>
      </c>
      <c r="AW615">
        <v>0</v>
      </c>
      <c r="AX615">
        <v>0</v>
      </c>
      <c r="BB615" t="s">
        <v>63</v>
      </c>
      <c r="BC615" t="s">
        <v>4794</v>
      </c>
      <c r="BD615">
        <v>0</v>
      </c>
      <c r="BF615" t="s">
        <v>275</v>
      </c>
      <c r="BI615" t="s">
        <v>2004</v>
      </c>
    </row>
    <row r="616" spans="1:61" x14ac:dyDescent="0.35">
      <c r="A616" t="s">
        <v>1746</v>
      </c>
      <c r="B616">
        <v>10000</v>
      </c>
      <c r="C616">
        <v>20000</v>
      </c>
      <c r="D616" s="2">
        <v>45756</v>
      </c>
      <c r="E616" t="s">
        <v>59</v>
      </c>
      <c r="F616" s="4">
        <v>0.44651620370370371</v>
      </c>
      <c r="G616" t="s">
        <v>1428</v>
      </c>
      <c r="I616">
        <v>2</v>
      </c>
      <c r="J616" t="s">
        <v>183</v>
      </c>
      <c r="K616">
        <v>63</v>
      </c>
      <c r="L616" t="s">
        <v>6051</v>
      </c>
      <c r="M616" t="s">
        <v>136</v>
      </c>
      <c r="N616" t="s">
        <v>3850</v>
      </c>
      <c r="O616" s="3">
        <v>2500</v>
      </c>
      <c r="R616" s="2">
        <v>45755</v>
      </c>
      <c r="T616">
        <v>16</v>
      </c>
      <c r="U616" s="3">
        <v>40000</v>
      </c>
      <c r="V616" t="s">
        <v>65</v>
      </c>
      <c r="W616" t="s">
        <v>1653</v>
      </c>
      <c r="X616">
        <v>0</v>
      </c>
      <c r="Y616" s="3">
        <v>40000</v>
      </c>
      <c r="Z616">
        <v>0</v>
      </c>
      <c r="AA616">
        <v>0</v>
      </c>
      <c r="AB616">
        <v>0</v>
      </c>
      <c r="AC616">
        <v>0</v>
      </c>
      <c r="AF616">
        <v>0</v>
      </c>
      <c r="AO616" t="s">
        <v>1654</v>
      </c>
      <c r="AP616" t="s">
        <v>275</v>
      </c>
      <c r="AQ616" t="s">
        <v>21306</v>
      </c>
      <c r="AS616">
        <v>0</v>
      </c>
      <c r="AT616">
        <v>0</v>
      </c>
      <c r="AU616">
        <v>0</v>
      </c>
      <c r="AV616">
        <v>0</v>
      </c>
      <c r="AW616">
        <v>0</v>
      </c>
      <c r="AX616">
        <v>0</v>
      </c>
      <c r="BB616" t="s">
        <v>63</v>
      </c>
      <c r="BC616" t="s">
        <v>4747</v>
      </c>
      <c r="BD616">
        <v>0</v>
      </c>
      <c r="BF616" t="s">
        <v>275</v>
      </c>
      <c r="BI616" t="s">
        <v>1747</v>
      </c>
    </row>
    <row r="617" spans="1:61" x14ac:dyDescent="0.35">
      <c r="A617" t="s">
        <v>2005</v>
      </c>
      <c r="B617">
        <v>10000</v>
      </c>
      <c r="C617">
        <v>10000</v>
      </c>
      <c r="D617" s="2">
        <v>45755</v>
      </c>
      <c r="E617" t="s">
        <v>59</v>
      </c>
      <c r="F617" s="4">
        <v>0.46329861111111109</v>
      </c>
      <c r="G617" t="s">
        <v>1515</v>
      </c>
      <c r="I617">
        <v>1</v>
      </c>
      <c r="J617" t="s">
        <v>183</v>
      </c>
      <c r="K617">
        <v>22</v>
      </c>
      <c r="L617" t="s">
        <v>6063</v>
      </c>
      <c r="M617" t="s">
        <v>685</v>
      </c>
      <c r="N617" t="s">
        <v>3805</v>
      </c>
      <c r="O617" s="3">
        <v>1500</v>
      </c>
      <c r="R617" s="2">
        <v>45755</v>
      </c>
      <c r="T617">
        <v>2</v>
      </c>
      <c r="U617" s="3">
        <v>3000</v>
      </c>
      <c r="V617" t="s">
        <v>65</v>
      </c>
      <c r="W617" t="s">
        <v>2006</v>
      </c>
      <c r="X617">
        <v>0</v>
      </c>
      <c r="Y617" s="3">
        <v>3000</v>
      </c>
      <c r="Z617">
        <v>0</v>
      </c>
      <c r="AA617">
        <v>0</v>
      </c>
      <c r="AB617">
        <v>0</v>
      </c>
      <c r="AC617">
        <v>0</v>
      </c>
      <c r="AF617">
        <v>0</v>
      </c>
      <c r="AO617" t="s">
        <v>2007</v>
      </c>
      <c r="AP617" t="s">
        <v>622</v>
      </c>
      <c r="AQ617" t="s">
        <v>24955</v>
      </c>
      <c r="AS617">
        <v>0</v>
      </c>
      <c r="AT617">
        <v>0</v>
      </c>
      <c r="AU617">
        <v>0</v>
      </c>
      <c r="AV617">
        <v>0</v>
      </c>
      <c r="AW617">
        <v>0</v>
      </c>
      <c r="AX617">
        <v>0</v>
      </c>
      <c r="BB617" t="s">
        <v>63</v>
      </c>
      <c r="BC617" t="s">
        <v>4795</v>
      </c>
      <c r="BD617">
        <v>0</v>
      </c>
      <c r="BF617" t="s">
        <v>622</v>
      </c>
      <c r="BI617" t="s">
        <v>1518</v>
      </c>
    </row>
    <row r="618" spans="1:61" x14ac:dyDescent="0.35">
      <c r="A618" t="s">
        <v>2008</v>
      </c>
      <c r="B618">
        <v>10000</v>
      </c>
      <c r="C618">
        <v>10000</v>
      </c>
      <c r="D618" s="2">
        <v>45756</v>
      </c>
      <c r="E618" t="s">
        <v>59</v>
      </c>
      <c r="F618" s="4">
        <v>0.4262037037037037</v>
      </c>
      <c r="G618" t="s">
        <v>2009</v>
      </c>
      <c r="I618">
        <v>1</v>
      </c>
      <c r="J618" t="s">
        <v>183</v>
      </c>
      <c r="K618">
        <v>79</v>
      </c>
      <c r="L618" t="s">
        <v>6076</v>
      </c>
      <c r="M618" t="s">
        <v>92</v>
      </c>
      <c r="N618" t="s">
        <v>3828</v>
      </c>
      <c r="O618">
        <v>64</v>
      </c>
      <c r="R618" s="2">
        <v>45755</v>
      </c>
      <c r="T618">
        <v>63</v>
      </c>
      <c r="U618" s="3">
        <v>4048</v>
      </c>
      <c r="V618" t="s">
        <v>65</v>
      </c>
      <c r="W618">
        <v>200699060001</v>
      </c>
      <c r="X618">
        <v>0</v>
      </c>
      <c r="Y618" s="3">
        <v>2000</v>
      </c>
      <c r="Z618" s="3">
        <v>2048</v>
      </c>
      <c r="AA618">
        <v>0</v>
      </c>
      <c r="AB618">
        <v>0</v>
      </c>
      <c r="AC618">
        <v>0</v>
      </c>
      <c r="AF618">
        <v>0</v>
      </c>
      <c r="AO618">
        <v>20069906</v>
      </c>
      <c r="AP618" t="s">
        <v>571</v>
      </c>
      <c r="AQ618" t="s">
        <v>14937</v>
      </c>
      <c r="AS618">
        <v>0</v>
      </c>
      <c r="AT618">
        <v>0</v>
      </c>
      <c r="AU618">
        <v>0</v>
      </c>
      <c r="AV618">
        <v>0</v>
      </c>
      <c r="AW618">
        <v>0</v>
      </c>
      <c r="AX618">
        <v>0</v>
      </c>
      <c r="BB618" t="s">
        <v>63</v>
      </c>
      <c r="BC618" t="s">
        <v>4796</v>
      </c>
      <c r="BD618">
        <v>0</v>
      </c>
      <c r="BF618" t="s">
        <v>571</v>
      </c>
      <c r="BI618" t="s">
        <v>2011</v>
      </c>
    </row>
    <row r="619" spans="1:61" x14ac:dyDescent="0.35">
      <c r="A619" t="s">
        <v>2008</v>
      </c>
      <c r="B619">
        <v>20000</v>
      </c>
      <c r="C619">
        <v>10000</v>
      </c>
      <c r="D619" s="2">
        <v>45756</v>
      </c>
      <c r="E619" t="s">
        <v>59</v>
      </c>
      <c r="F619" s="4">
        <v>0.4262037037037037</v>
      </c>
      <c r="G619" t="s">
        <v>2009</v>
      </c>
      <c r="I619">
        <v>1</v>
      </c>
      <c r="J619" t="s">
        <v>183</v>
      </c>
      <c r="K619">
        <v>79</v>
      </c>
      <c r="L619" t="s">
        <v>6076</v>
      </c>
      <c r="M619" t="s">
        <v>92</v>
      </c>
      <c r="N619" t="s">
        <v>3828</v>
      </c>
      <c r="O619">
        <v>32</v>
      </c>
      <c r="R619" s="2">
        <v>45755</v>
      </c>
      <c r="T619">
        <v>63</v>
      </c>
      <c r="U619" s="3">
        <v>2000</v>
      </c>
      <c r="V619" t="s">
        <v>65</v>
      </c>
      <c r="W619">
        <v>200699060001</v>
      </c>
      <c r="X619">
        <v>0</v>
      </c>
      <c r="Y619" s="3">
        <v>2000</v>
      </c>
      <c r="Z619">
        <v>0</v>
      </c>
      <c r="AA619">
        <v>0</v>
      </c>
      <c r="AB619">
        <v>0</v>
      </c>
      <c r="AC619">
        <v>0</v>
      </c>
      <c r="AF619">
        <v>0</v>
      </c>
      <c r="AO619">
        <v>20069906</v>
      </c>
      <c r="AP619" t="s">
        <v>571</v>
      </c>
      <c r="AQ619" t="s">
        <v>14937</v>
      </c>
      <c r="AS619">
        <v>0</v>
      </c>
      <c r="AT619">
        <v>0</v>
      </c>
      <c r="AU619">
        <v>0</v>
      </c>
      <c r="AV619">
        <v>0</v>
      </c>
      <c r="AW619">
        <v>0</v>
      </c>
      <c r="AX619">
        <v>0</v>
      </c>
      <c r="BB619" t="s">
        <v>63</v>
      </c>
      <c r="BC619" t="s">
        <v>4796</v>
      </c>
      <c r="BD619">
        <v>0</v>
      </c>
      <c r="BF619" t="s">
        <v>571</v>
      </c>
      <c r="BI619" t="s">
        <v>2011</v>
      </c>
    </row>
    <row r="620" spans="1:61" x14ac:dyDescent="0.35">
      <c r="A620" t="s">
        <v>2012</v>
      </c>
      <c r="B620">
        <v>10000</v>
      </c>
      <c r="C620">
        <v>10000</v>
      </c>
      <c r="D620" s="2">
        <v>45756</v>
      </c>
      <c r="E620" t="s">
        <v>59</v>
      </c>
      <c r="F620" t="s">
        <v>2013</v>
      </c>
      <c r="G620" t="s">
        <v>2014</v>
      </c>
      <c r="I620">
        <v>1</v>
      </c>
      <c r="J620" t="s">
        <v>183</v>
      </c>
      <c r="K620">
        <v>32</v>
      </c>
      <c r="L620" t="s">
        <v>6064</v>
      </c>
      <c r="M620" t="s">
        <v>516</v>
      </c>
      <c r="N620" t="s">
        <v>3833</v>
      </c>
      <c r="O620" s="3">
        <v>5860</v>
      </c>
      <c r="R620" s="2">
        <v>45755</v>
      </c>
      <c r="T620">
        <v>1</v>
      </c>
      <c r="U620" s="3">
        <v>5860</v>
      </c>
      <c r="V620" t="s">
        <v>65</v>
      </c>
      <c r="W620" t="s">
        <v>915</v>
      </c>
      <c r="X620">
        <v>0</v>
      </c>
      <c r="Y620" s="3">
        <v>2680</v>
      </c>
      <c r="Z620" s="3">
        <v>3180</v>
      </c>
      <c r="AA620">
        <v>0</v>
      </c>
      <c r="AB620">
        <v>0</v>
      </c>
      <c r="AC620">
        <v>0</v>
      </c>
      <c r="AF620">
        <v>0</v>
      </c>
      <c r="AO620" t="s">
        <v>916</v>
      </c>
      <c r="AP620" t="s">
        <v>465</v>
      </c>
      <c r="AQ620" t="s">
        <v>15009</v>
      </c>
      <c r="AS620">
        <v>0</v>
      </c>
      <c r="AT620">
        <v>0</v>
      </c>
      <c r="AU620">
        <v>0</v>
      </c>
      <c r="AV620">
        <v>0</v>
      </c>
      <c r="AW620">
        <v>0</v>
      </c>
      <c r="AX620">
        <v>0</v>
      </c>
      <c r="BB620" t="s">
        <v>63</v>
      </c>
      <c r="BC620" t="s">
        <v>4797</v>
      </c>
      <c r="BD620">
        <v>0</v>
      </c>
      <c r="BF620" t="s">
        <v>465</v>
      </c>
      <c r="BI620" t="s">
        <v>1754</v>
      </c>
    </row>
    <row r="621" spans="1:61" x14ac:dyDescent="0.35">
      <c r="A621" t="s">
        <v>2015</v>
      </c>
      <c r="B621">
        <v>10000</v>
      </c>
      <c r="C621">
        <v>10000</v>
      </c>
      <c r="D621" s="2">
        <v>45757</v>
      </c>
      <c r="E621" t="s">
        <v>59</v>
      </c>
      <c r="F621" t="s">
        <v>2016</v>
      </c>
      <c r="G621" t="s">
        <v>2014</v>
      </c>
      <c r="I621">
        <v>1</v>
      </c>
      <c r="J621" t="s">
        <v>183</v>
      </c>
      <c r="K621">
        <v>32</v>
      </c>
      <c r="L621" t="s">
        <v>6064</v>
      </c>
      <c r="M621" t="s">
        <v>516</v>
      </c>
      <c r="N621" t="s">
        <v>3833</v>
      </c>
      <c r="O621" s="3">
        <v>5860</v>
      </c>
      <c r="R621" s="2">
        <v>45755</v>
      </c>
      <c r="T621">
        <v>1</v>
      </c>
      <c r="U621" s="3">
        <v>5860</v>
      </c>
      <c r="V621" t="s">
        <v>65</v>
      </c>
      <c r="W621" t="s">
        <v>517</v>
      </c>
      <c r="X621">
        <v>0</v>
      </c>
      <c r="Y621" s="3">
        <v>5360</v>
      </c>
      <c r="Z621">
        <v>500</v>
      </c>
      <c r="AA621">
        <v>0</v>
      </c>
      <c r="AB621">
        <v>0</v>
      </c>
      <c r="AC621">
        <v>0</v>
      </c>
      <c r="AF621">
        <v>0</v>
      </c>
      <c r="AO621" t="s">
        <v>518</v>
      </c>
      <c r="AP621" t="s">
        <v>465</v>
      </c>
      <c r="AQ621" t="s">
        <v>15009</v>
      </c>
      <c r="AS621">
        <v>0</v>
      </c>
      <c r="AT621">
        <v>0</v>
      </c>
      <c r="AU621">
        <v>0</v>
      </c>
      <c r="AV621">
        <v>0</v>
      </c>
      <c r="AW621">
        <v>0</v>
      </c>
      <c r="AX621">
        <v>0</v>
      </c>
      <c r="BB621" t="s">
        <v>63</v>
      </c>
      <c r="BC621" t="s">
        <v>4798</v>
      </c>
      <c r="BD621">
        <v>0</v>
      </c>
      <c r="BF621" t="s">
        <v>465</v>
      </c>
      <c r="BI621" t="s">
        <v>1754</v>
      </c>
    </row>
    <row r="622" spans="1:61" x14ac:dyDescent="0.35">
      <c r="A622" t="s">
        <v>2017</v>
      </c>
      <c r="B622">
        <v>10000</v>
      </c>
      <c r="C622">
        <v>10000</v>
      </c>
      <c r="D622" s="2">
        <v>45756</v>
      </c>
      <c r="E622" t="s">
        <v>59</v>
      </c>
      <c r="F622" t="s">
        <v>2013</v>
      </c>
      <c r="G622" t="s">
        <v>2014</v>
      </c>
      <c r="I622">
        <v>1</v>
      </c>
      <c r="J622" t="s">
        <v>183</v>
      </c>
      <c r="K622">
        <v>32</v>
      </c>
      <c r="L622" t="s">
        <v>6064</v>
      </c>
      <c r="M622" t="s">
        <v>516</v>
      </c>
      <c r="N622" t="s">
        <v>3833</v>
      </c>
      <c r="O622" s="3">
        <v>5860</v>
      </c>
      <c r="R622" s="2">
        <v>45755</v>
      </c>
      <c r="T622">
        <v>1</v>
      </c>
      <c r="U622" s="3">
        <v>5860</v>
      </c>
      <c r="V622" t="s">
        <v>65</v>
      </c>
      <c r="W622" t="s">
        <v>915</v>
      </c>
      <c r="X622">
        <v>0</v>
      </c>
      <c r="Y622" s="3">
        <v>5360</v>
      </c>
      <c r="Z622">
        <v>500</v>
      </c>
      <c r="AA622">
        <v>0</v>
      </c>
      <c r="AB622">
        <v>0</v>
      </c>
      <c r="AC622">
        <v>0</v>
      </c>
      <c r="AF622">
        <v>0</v>
      </c>
      <c r="AO622" t="s">
        <v>916</v>
      </c>
      <c r="AP622" t="s">
        <v>465</v>
      </c>
      <c r="AQ622" t="s">
        <v>15009</v>
      </c>
      <c r="AS622">
        <v>0</v>
      </c>
      <c r="AT622">
        <v>0</v>
      </c>
      <c r="AU622">
        <v>0</v>
      </c>
      <c r="AV622">
        <v>0</v>
      </c>
      <c r="AW622">
        <v>0</v>
      </c>
      <c r="AX622">
        <v>0</v>
      </c>
      <c r="BB622" t="s">
        <v>63</v>
      </c>
      <c r="BC622" t="s">
        <v>4799</v>
      </c>
      <c r="BD622">
        <v>0</v>
      </c>
      <c r="BF622" t="s">
        <v>465</v>
      </c>
      <c r="BI622" t="s">
        <v>1756</v>
      </c>
    </row>
    <row r="623" spans="1:61" x14ac:dyDescent="0.35">
      <c r="A623" t="s">
        <v>2018</v>
      </c>
      <c r="B623">
        <v>10000</v>
      </c>
      <c r="C623">
        <v>10000</v>
      </c>
      <c r="D623" s="2">
        <v>45756</v>
      </c>
      <c r="E623" t="s">
        <v>59</v>
      </c>
      <c r="F623" t="s">
        <v>1814</v>
      </c>
      <c r="G623">
        <v>405171192</v>
      </c>
      <c r="I623">
        <v>1</v>
      </c>
      <c r="J623" t="s">
        <v>183</v>
      </c>
      <c r="K623">
        <v>12</v>
      </c>
      <c r="L623" t="s">
        <v>6062</v>
      </c>
      <c r="M623" t="s">
        <v>462</v>
      </c>
      <c r="N623" t="s">
        <v>3804</v>
      </c>
      <c r="O623" s="3">
        <v>5000</v>
      </c>
      <c r="R623" s="2">
        <v>45755</v>
      </c>
      <c r="T623">
        <v>2</v>
      </c>
      <c r="U623" s="3">
        <v>10000</v>
      </c>
      <c r="V623" t="s">
        <v>65</v>
      </c>
      <c r="W623" t="s">
        <v>2019</v>
      </c>
      <c r="X623">
        <v>0</v>
      </c>
      <c r="Y623" s="3">
        <v>10000</v>
      </c>
      <c r="Z623">
        <v>0</v>
      </c>
      <c r="AA623">
        <v>0</v>
      </c>
      <c r="AB623">
        <v>0</v>
      </c>
      <c r="AC623">
        <v>0</v>
      </c>
      <c r="AF623">
        <v>0</v>
      </c>
      <c r="AO623" t="s">
        <v>2020</v>
      </c>
      <c r="AP623" t="s">
        <v>1889</v>
      </c>
      <c r="AQ623" t="s">
        <v>22159</v>
      </c>
      <c r="AS623">
        <v>0</v>
      </c>
      <c r="AT623">
        <v>0</v>
      </c>
      <c r="AU623">
        <v>0</v>
      </c>
      <c r="AV623">
        <v>0</v>
      </c>
      <c r="AW623">
        <v>0</v>
      </c>
      <c r="AX623">
        <v>0</v>
      </c>
      <c r="BB623" t="s">
        <v>63</v>
      </c>
      <c r="BC623" t="s">
        <v>4800</v>
      </c>
      <c r="BD623">
        <v>0</v>
      </c>
      <c r="BF623" t="s">
        <v>1889</v>
      </c>
      <c r="BI623" t="s">
        <v>2021</v>
      </c>
    </row>
    <row r="624" spans="1:61" x14ac:dyDescent="0.35">
      <c r="A624" t="s">
        <v>1764</v>
      </c>
      <c r="B624">
        <v>10000</v>
      </c>
      <c r="C624">
        <v>20000</v>
      </c>
      <c r="D624" s="2">
        <v>45762</v>
      </c>
      <c r="E624" t="s">
        <v>59</v>
      </c>
      <c r="F624" t="s">
        <v>1765</v>
      </c>
      <c r="G624">
        <v>164353308</v>
      </c>
      <c r="I624">
        <v>2</v>
      </c>
      <c r="J624" t="s">
        <v>183</v>
      </c>
      <c r="K624">
        <v>92</v>
      </c>
      <c r="L624" t="s">
        <v>6053</v>
      </c>
      <c r="M624" t="s">
        <v>281</v>
      </c>
      <c r="N624" t="s">
        <v>3851</v>
      </c>
      <c r="O624" s="3">
        <v>5400</v>
      </c>
      <c r="R624" s="2">
        <v>45755</v>
      </c>
      <c r="T624">
        <v>1</v>
      </c>
      <c r="U624" s="3">
        <v>5400</v>
      </c>
      <c r="V624" t="s">
        <v>65</v>
      </c>
      <c r="W624" t="s">
        <v>1766</v>
      </c>
      <c r="X624">
        <v>0</v>
      </c>
      <c r="Y624" s="3">
        <v>5000</v>
      </c>
      <c r="Z624">
        <v>400</v>
      </c>
      <c r="AA624">
        <v>0</v>
      </c>
      <c r="AB624">
        <v>0</v>
      </c>
      <c r="AC624">
        <v>0</v>
      </c>
      <c r="AF624">
        <v>0</v>
      </c>
      <c r="AO624" t="s">
        <v>1767</v>
      </c>
      <c r="AP624" t="s">
        <v>1768</v>
      </c>
      <c r="AQ624" t="s">
        <v>19003</v>
      </c>
      <c r="AS624">
        <v>0</v>
      </c>
      <c r="AT624">
        <v>0</v>
      </c>
      <c r="AU624">
        <v>0</v>
      </c>
      <c r="AV624">
        <v>0</v>
      </c>
      <c r="AW624">
        <v>0</v>
      </c>
      <c r="AX624">
        <v>0</v>
      </c>
      <c r="BB624" t="s">
        <v>63</v>
      </c>
      <c r="BC624" t="s">
        <v>4754</v>
      </c>
      <c r="BD624">
        <v>0</v>
      </c>
      <c r="BF624" t="s">
        <v>1768</v>
      </c>
      <c r="BI624" t="s">
        <v>1769</v>
      </c>
    </row>
    <row r="625" spans="1:61" x14ac:dyDescent="0.35">
      <c r="A625" t="s">
        <v>4801</v>
      </c>
      <c r="B625">
        <v>10000</v>
      </c>
      <c r="C625">
        <v>10000</v>
      </c>
      <c r="D625" s="2">
        <v>45769</v>
      </c>
      <c r="E625" t="s">
        <v>59</v>
      </c>
      <c r="F625" t="s">
        <v>4802</v>
      </c>
      <c r="G625" t="s">
        <v>4803</v>
      </c>
      <c r="I625">
        <v>1</v>
      </c>
      <c r="J625" t="s">
        <v>183</v>
      </c>
      <c r="K625">
        <v>88</v>
      </c>
      <c r="L625" t="s">
        <v>6058</v>
      </c>
      <c r="M625" t="s">
        <v>144</v>
      </c>
      <c r="N625" t="s">
        <v>3855</v>
      </c>
      <c r="O625">
        <v>400</v>
      </c>
      <c r="R625" s="2">
        <v>45755</v>
      </c>
      <c r="T625">
        <v>2</v>
      </c>
      <c r="U625">
        <v>800</v>
      </c>
      <c r="V625" t="s">
        <v>65</v>
      </c>
      <c r="W625" t="s">
        <v>4804</v>
      </c>
      <c r="X625">
        <v>0</v>
      </c>
      <c r="Y625">
        <v>500</v>
      </c>
      <c r="Z625">
        <v>300</v>
      </c>
      <c r="AA625">
        <v>0</v>
      </c>
      <c r="AB625">
        <v>0</v>
      </c>
      <c r="AC625">
        <v>0</v>
      </c>
      <c r="AF625">
        <v>0</v>
      </c>
      <c r="AO625" t="s">
        <v>4805</v>
      </c>
      <c r="AP625" t="s">
        <v>1774</v>
      </c>
      <c r="AQ625" t="s">
        <v>20718</v>
      </c>
      <c r="AS625">
        <v>0</v>
      </c>
      <c r="AT625">
        <v>0</v>
      </c>
      <c r="AU625">
        <v>0</v>
      </c>
      <c r="AV625">
        <v>0</v>
      </c>
      <c r="AW625">
        <v>0</v>
      </c>
      <c r="AX625">
        <v>0</v>
      </c>
      <c r="BB625" t="s">
        <v>63</v>
      </c>
      <c r="BC625" t="s">
        <v>4806</v>
      </c>
      <c r="BD625">
        <v>0</v>
      </c>
      <c r="BF625" t="s">
        <v>1774</v>
      </c>
      <c r="BI625" t="s">
        <v>1775</v>
      </c>
    </row>
    <row r="626" spans="1:61" x14ac:dyDescent="0.35">
      <c r="A626" t="s">
        <v>2022</v>
      </c>
      <c r="B626">
        <v>10000</v>
      </c>
      <c r="C626">
        <v>10000</v>
      </c>
      <c r="D626" s="2">
        <v>45756</v>
      </c>
      <c r="E626" t="s">
        <v>59</v>
      </c>
      <c r="F626" t="s">
        <v>2013</v>
      </c>
      <c r="G626">
        <v>408232392</v>
      </c>
      <c r="I626">
        <v>1</v>
      </c>
      <c r="J626" t="s">
        <v>183</v>
      </c>
      <c r="K626">
        <v>22</v>
      </c>
      <c r="L626" t="s">
        <v>6063</v>
      </c>
      <c r="M626" t="s">
        <v>685</v>
      </c>
      <c r="N626" t="s">
        <v>3805</v>
      </c>
      <c r="O626" s="3">
        <v>1000</v>
      </c>
      <c r="R626" s="2">
        <v>45755</v>
      </c>
      <c r="T626">
        <v>1</v>
      </c>
      <c r="U626" s="3">
        <v>1000</v>
      </c>
      <c r="V626" t="s">
        <v>65</v>
      </c>
      <c r="W626" t="s">
        <v>2023</v>
      </c>
      <c r="X626">
        <v>0</v>
      </c>
      <c r="Y626" s="3">
        <v>1000</v>
      </c>
      <c r="Z626">
        <v>0</v>
      </c>
      <c r="AA626">
        <v>0</v>
      </c>
      <c r="AB626">
        <v>0</v>
      </c>
      <c r="AC626">
        <v>0</v>
      </c>
      <c r="AF626">
        <v>0</v>
      </c>
      <c r="AO626" t="s">
        <v>2024</v>
      </c>
      <c r="AP626" t="s">
        <v>465</v>
      </c>
      <c r="AQ626" t="s">
        <v>15009</v>
      </c>
      <c r="AS626">
        <v>0</v>
      </c>
      <c r="AT626">
        <v>0</v>
      </c>
      <c r="AU626">
        <v>0</v>
      </c>
      <c r="AV626">
        <v>0</v>
      </c>
      <c r="AW626">
        <v>0</v>
      </c>
      <c r="AX626">
        <v>0</v>
      </c>
      <c r="BB626" t="s">
        <v>63</v>
      </c>
      <c r="BC626" t="s">
        <v>4807</v>
      </c>
      <c r="BD626">
        <v>0</v>
      </c>
      <c r="BF626" t="s">
        <v>465</v>
      </c>
      <c r="BI626" t="s">
        <v>2025</v>
      </c>
    </row>
    <row r="627" spans="1:61" x14ac:dyDescent="0.35">
      <c r="A627" t="s">
        <v>2026</v>
      </c>
      <c r="B627">
        <v>10000</v>
      </c>
      <c r="C627">
        <v>10000</v>
      </c>
      <c r="D627" s="2">
        <v>45756</v>
      </c>
      <c r="E627" t="s">
        <v>59</v>
      </c>
      <c r="F627" t="s">
        <v>2027</v>
      </c>
      <c r="G627" t="s">
        <v>2028</v>
      </c>
      <c r="I627">
        <v>1</v>
      </c>
      <c r="J627" t="s">
        <v>183</v>
      </c>
      <c r="K627">
        <v>71</v>
      </c>
      <c r="L627" t="s">
        <v>6057</v>
      </c>
      <c r="M627" t="s">
        <v>368</v>
      </c>
      <c r="N627" t="s">
        <v>3857</v>
      </c>
      <c r="O627" s="3">
        <v>16667</v>
      </c>
      <c r="R627" s="2">
        <v>45755</v>
      </c>
      <c r="T627">
        <v>6</v>
      </c>
      <c r="U627" s="3">
        <v>100002</v>
      </c>
      <c r="V627" t="s">
        <v>65</v>
      </c>
      <c r="W627" t="s">
        <v>2029</v>
      </c>
      <c r="X627">
        <v>0</v>
      </c>
      <c r="Y627" s="3">
        <v>100000</v>
      </c>
      <c r="Z627">
        <v>2</v>
      </c>
      <c r="AA627">
        <v>0</v>
      </c>
      <c r="AB627">
        <v>0</v>
      </c>
      <c r="AC627">
        <v>0</v>
      </c>
      <c r="AF627">
        <v>0</v>
      </c>
      <c r="AO627" t="s">
        <v>2030</v>
      </c>
      <c r="AP627" t="s">
        <v>162</v>
      </c>
      <c r="AQ627" t="s">
        <v>8373</v>
      </c>
      <c r="AS627">
        <v>0</v>
      </c>
      <c r="AT627">
        <v>0</v>
      </c>
      <c r="AU627">
        <v>0</v>
      </c>
      <c r="AV627">
        <v>0</v>
      </c>
      <c r="AW627">
        <v>0</v>
      </c>
      <c r="AX627">
        <v>0</v>
      </c>
      <c r="BB627" t="s">
        <v>63</v>
      </c>
      <c r="BC627" t="s">
        <v>4808</v>
      </c>
      <c r="BD627">
        <v>0</v>
      </c>
      <c r="BF627" t="s">
        <v>162</v>
      </c>
      <c r="BI627" t="s">
        <v>2031</v>
      </c>
    </row>
    <row r="628" spans="1:61" x14ac:dyDescent="0.35">
      <c r="A628" t="s">
        <v>1788</v>
      </c>
      <c r="B628">
        <v>10000</v>
      </c>
      <c r="C628">
        <v>40000</v>
      </c>
      <c r="D628" s="2">
        <v>45756</v>
      </c>
      <c r="E628" t="s">
        <v>59</v>
      </c>
      <c r="F628" t="s">
        <v>2032</v>
      </c>
      <c r="G628">
        <v>59470</v>
      </c>
      <c r="I628">
        <v>1</v>
      </c>
      <c r="J628" t="s">
        <v>183</v>
      </c>
      <c r="K628">
        <v>73</v>
      </c>
      <c r="L628" t="s">
        <v>6042</v>
      </c>
      <c r="M628" t="s">
        <v>184</v>
      </c>
      <c r="N628" t="s">
        <v>3845</v>
      </c>
      <c r="O628" s="3">
        <v>17063</v>
      </c>
      <c r="R628" s="2">
        <v>45755</v>
      </c>
      <c r="T628">
        <v>12</v>
      </c>
      <c r="U628" s="3">
        <v>204756</v>
      </c>
      <c r="V628" t="s">
        <v>65</v>
      </c>
      <c r="W628" t="s">
        <v>1790</v>
      </c>
      <c r="X628">
        <v>0</v>
      </c>
      <c r="Y628" s="3">
        <v>124093</v>
      </c>
      <c r="Z628" s="3">
        <v>80663</v>
      </c>
      <c r="AA628">
        <v>0</v>
      </c>
      <c r="AB628">
        <v>0</v>
      </c>
      <c r="AC628">
        <v>0</v>
      </c>
      <c r="AF628">
        <v>0</v>
      </c>
      <c r="AO628" t="s">
        <v>1791</v>
      </c>
      <c r="AP628" t="s">
        <v>68</v>
      </c>
      <c r="AQ628" t="s">
        <v>26186</v>
      </c>
      <c r="AS628">
        <v>0</v>
      </c>
      <c r="AT628">
        <v>0</v>
      </c>
      <c r="AU628">
        <v>0</v>
      </c>
      <c r="AV628">
        <v>0</v>
      </c>
      <c r="AW628">
        <v>0</v>
      </c>
      <c r="AX628">
        <v>0</v>
      </c>
      <c r="BB628" t="s">
        <v>63</v>
      </c>
      <c r="BC628" t="s">
        <v>4758</v>
      </c>
      <c r="BD628">
        <v>0</v>
      </c>
      <c r="BF628" t="s">
        <v>68</v>
      </c>
      <c r="BI628" t="s">
        <v>1792</v>
      </c>
    </row>
    <row r="629" spans="1:61" x14ac:dyDescent="0.35">
      <c r="A629" t="s">
        <v>1788</v>
      </c>
      <c r="B629">
        <v>10000</v>
      </c>
      <c r="C629">
        <v>50000</v>
      </c>
      <c r="D629" s="2">
        <v>45756</v>
      </c>
      <c r="E629" t="s">
        <v>59</v>
      </c>
      <c r="F629" t="s">
        <v>2032</v>
      </c>
      <c r="G629">
        <v>59470</v>
      </c>
      <c r="I629">
        <v>2</v>
      </c>
      <c r="J629" t="s">
        <v>183</v>
      </c>
      <c r="K629">
        <v>96</v>
      </c>
      <c r="L629" t="s">
        <v>6060</v>
      </c>
      <c r="M629" t="s">
        <v>613</v>
      </c>
      <c r="N629" t="s">
        <v>3863</v>
      </c>
      <c r="O629" s="3">
        <v>34125</v>
      </c>
      <c r="R629" s="2">
        <v>45755</v>
      </c>
      <c r="T629">
        <v>6</v>
      </c>
      <c r="U629" s="3">
        <v>204750</v>
      </c>
      <c r="V629" t="s">
        <v>65</v>
      </c>
      <c r="W629" t="s">
        <v>1790</v>
      </c>
      <c r="X629">
        <v>0</v>
      </c>
      <c r="Y629" s="3">
        <v>124091</v>
      </c>
      <c r="Z629" s="3">
        <v>80659</v>
      </c>
      <c r="AA629">
        <v>0</v>
      </c>
      <c r="AB629">
        <v>0</v>
      </c>
      <c r="AC629">
        <v>0</v>
      </c>
      <c r="AF629">
        <v>0</v>
      </c>
      <c r="AO629" t="s">
        <v>1791</v>
      </c>
      <c r="AP629" t="s">
        <v>68</v>
      </c>
      <c r="AQ629" t="s">
        <v>26186</v>
      </c>
      <c r="AS629">
        <v>0</v>
      </c>
      <c r="AT629">
        <v>0</v>
      </c>
      <c r="AU629">
        <v>0</v>
      </c>
      <c r="AV629">
        <v>0</v>
      </c>
      <c r="AW629">
        <v>0</v>
      </c>
      <c r="AX629">
        <v>0</v>
      </c>
      <c r="BB629" t="s">
        <v>63</v>
      </c>
      <c r="BC629" t="s">
        <v>4758</v>
      </c>
      <c r="BD629">
        <v>0</v>
      </c>
      <c r="BF629" t="s">
        <v>68</v>
      </c>
      <c r="BI629" t="s">
        <v>1792</v>
      </c>
    </row>
    <row r="630" spans="1:61" x14ac:dyDescent="0.35">
      <c r="A630" t="s">
        <v>2033</v>
      </c>
      <c r="B630">
        <v>10000</v>
      </c>
      <c r="C630">
        <v>10000</v>
      </c>
      <c r="D630" s="2">
        <v>45755</v>
      </c>
      <c r="E630" t="s">
        <v>59</v>
      </c>
      <c r="F630" t="s">
        <v>1419</v>
      </c>
      <c r="G630" t="s">
        <v>1515</v>
      </c>
      <c r="I630">
        <v>1</v>
      </c>
      <c r="J630" t="s">
        <v>183</v>
      </c>
      <c r="K630">
        <v>22</v>
      </c>
      <c r="L630" t="s">
        <v>6063</v>
      </c>
      <c r="M630" t="s">
        <v>685</v>
      </c>
      <c r="N630" t="s">
        <v>3805</v>
      </c>
      <c r="O630" s="3">
        <v>5000</v>
      </c>
      <c r="R630" s="2">
        <v>45755</v>
      </c>
      <c r="T630">
        <v>2</v>
      </c>
      <c r="U630" s="3">
        <v>10000</v>
      </c>
      <c r="V630" t="s">
        <v>65</v>
      </c>
      <c r="W630" t="s">
        <v>1598</v>
      </c>
      <c r="X630">
        <v>0</v>
      </c>
      <c r="Y630" s="3">
        <v>10000</v>
      </c>
      <c r="Z630">
        <v>0</v>
      </c>
      <c r="AA630">
        <v>0</v>
      </c>
      <c r="AB630">
        <v>0</v>
      </c>
      <c r="AC630">
        <v>0</v>
      </c>
      <c r="AF630">
        <v>0</v>
      </c>
      <c r="AO630" t="s">
        <v>1599</v>
      </c>
      <c r="AP630" t="s">
        <v>622</v>
      </c>
      <c r="AQ630" t="s">
        <v>24955</v>
      </c>
      <c r="AS630">
        <v>0</v>
      </c>
      <c r="AT630">
        <v>0</v>
      </c>
      <c r="AU630">
        <v>0</v>
      </c>
      <c r="AV630">
        <v>0</v>
      </c>
      <c r="AW630">
        <v>0</v>
      </c>
      <c r="AX630">
        <v>0</v>
      </c>
      <c r="BB630" t="s">
        <v>63</v>
      </c>
      <c r="BC630" t="s">
        <v>4809</v>
      </c>
      <c r="BD630">
        <v>0</v>
      </c>
      <c r="BF630" t="s">
        <v>622</v>
      </c>
      <c r="BI630" t="s">
        <v>2034</v>
      </c>
    </row>
    <row r="631" spans="1:61" x14ac:dyDescent="0.35">
      <c r="A631" t="s">
        <v>2035</v>
      </c>
      <c r="B631">
        <v>10000</v>
      </c>
      <c r="C631">
        <v>10000</v>
      </c>
      <c r="D631" s="2">
        <v>45762</v>
      </c>
      <c r="E631" t="s">
        <v>59</v>
      </c>
      <c r="F631" t="s">
        <v>2036</v>
      </c>
      <c r="G631">
        <v>408232392</v>
      </c>
      <c r="I631">
        <v>1</v>
      </c>
      <c r="J631" t="s">
        <v>183</v>
      </c>
      <c r="K631">
        <v>88</v>
      </c>
      <c r="L631" t="s">
        <v>6058</v>
      </c>
      <c r="M631" t="s">
        <v>144</v>
      </c>
      <c r="N631" t="s">
        <v>3855</v>
      </c>
      <c r="O631" s="3">
        <v>1300</v>
      </c>
      <c r="R631" s="2">
        <v>45755</v>
      </c>
      <c r="T631">
        <v>2</v>
      </c>
      <c r="U631" s="3">
        <v>2600</v>
      </c>
      <c r="V631" t="s">
        <v>65</v>
      </c>
      <c r="W631" t="s">
        <v>2037</v>
      </c>
      <c r="X631">
        <v>0</v>
      </c>
      <c r="Y631" s="3">
        <v>2000</v>
      </c>
      <c r="Z631">
        <v>600</v>
      </c>
      <c r="AA631">
        <v>0</v>
      </c>
      <c r="AB631">
        <v>0</v>
      </c>
      <c r="AC631">
        <v>0</v>
      </c>
      <c r="AF631">
        <v>0</v>
      </c>
      <c r="AO631" t="s">
        <v>2038</v>
      </c>
      <c r="AP631" t="s">
        <v>234</v>
      </c>
      <c r="AQ631" t="s">
        <v>12640</v>
      </c>
      <c r="AS631">
        <v>0</v>
      </c>
      <c r="AT631">
        <v>0</v>
      </c>
      <c r="AU631">
        <v>0</v>
      </c>
      <c r="AV631">
        <v>0</v>
      </c>
      <c r="AW631">
        <v>0</v>
      </c>
      <c r="AX631">
        <v>0</v>
      </c>
      <c r="BB631" t="s">
        <v>63</v>
      </c>
      <c r="BC631" t="s">
        <v>4810</v>
      </c>
      <c r="BD631">
        <v>0</v>
      </c>
      <c r="BF631" t="s">
        <v>234</v>
      </c>
      <c r="BI631" t="s">
        <v>2039</v>
      </c>
    </row>
    <row r="632" spans="1:61" x14ac:dyDescent="0.35">
      <c r="A632" t="s">
        <v>2040</v>
      </c>
      <c r="B632">
        <v>10000</v>
      </c>
      <c r="C632">
        <v>10000</v>
      </c>
      <c r="D632" s="2">
        <v>45756</v>
      </c>
      <c r="E632" t="s">
        <v>59</v>
      </c>
      <c r="F632" t="s">
        <v>1826</v>
      </c>
      <c r="G632" t="s">
        <v>2041</v>
      </c>
      <c r="I632">
        <v>1</v>
      </c>
      <c r="J632" t="s">
        <v>183</v>
      </c>
      <c r="K632">
        <v>61</v>
      </c>
      <c r="L632" t="s">
        <v>6046</v>
      </c>
      <c r="M632" t="s">
        <v>209</v>
      </c>
      <c r="N632" t="s">
        <v>3802</v>
      </c>
      <c r="O632">
        <v>4</v>
      </c>
      <c r="R632" s="2">
        <v>45755</v>
      </c>
      <c r="T632">
        <v>1</v>
      </c>
      <c r="U632">
        <v>4</v>
      </c>
      <c r="V632" t="s">
        <v>65</v>
      </c>
      <c r="W632" t="s">
        <v>2042</v>
      </c>
      <c r="X632">
        <v>0</v>
      </c>
      <c r="Y632">
        <v>4</v>
      </c>
      <c r="Z632">
        <v>0</v>
      </c>
      <c r="AA632">
        <v>0</v>
      </c>
      <c r="AB632">
        <v>0</v>
      </c>
      <c r="AC632">
        <v>0</v>
      </c>
      <c r="AF632">
        <v>0</v>
      </c>
      <c r="AO632" t="s">
        <v>2043</v>
      </c>
      <c r="AP632" t="s">
        <v>1629</v>
      </c>
      <c r="AQ632" t="s">
        <v>21614</v>
      </c>
      <c r="AS632">
        <v>0</v>
      </c>
      <c r="AT632">
        <v>0</v>
      </c>
      <c r="AU632">
        <v>0</v>
      </c>
      <c r="AV632">
        <v>0</v>
      </c>
      <c r="AW632">
        <v>0</v>
      </c>
      <c r="AX632">
        <v>0</v>
      </c>
      <c r="BB632" t="s">
        <v>63</v>
      </c>
      <c r="BC632" t="s">
        <v>4811</v>
      </c>
      <c r="BD632">
        <v>0</v>
      </c>
      <c r="BF632" t="s">
        <v>1629</v>
      </c>
      <c r="BI632" t="s">
        <v>2044</v>
      </c>
    </row>
    <row r="633" spans="1:61" x14ac:dyDescent="0.35">
      <c r="A633" t="s">
        <v>2045</v>
      </c>
      <c r="B633">
        <v>10000</v>
      </c>
      <c r="C633">
        <v>10000</v>
      </c>
      <c r="D633" s="2">
        <v>45757</v>
      </c>
      <c r="E633" t="s">
        <v>59</v>
      </c>
      <c r="F633" t="s">
        <v>2046</v>
      </c>
      <c r="G633">
        <v>502062525</v>
      </c>
      <c r="I633">
        <v>1</v>
      </c>
      <c r="J633" t="s">
        <v>183</v>
      </c>
      <c r="K633">
        <v>88</v>
      </c>
      <c r="L633" t="s">
        <v>6058</v>
      </c>
      <c r="M633" t="s">
        <v>144</v>
      </c>
      <c r="N633" t="s">
        <v>3855</v>
      </c>
      <c r="O633" s="3">
        <v>1500</v>
      </c>
      <c r="R633" s="2">
        <v>45755</v>
      </c>
      <c r="T633">
        <v>1</v>
      </c>
      <c r="U633" s="3">
        <v>1500</v>
      </c>
      <c r="V633" t="s">
        <v>65</v>
      </c>
      <c r="W633">
        <v>190073450001</v>
      </c>
      <c r="X633">
        <v>0</v>
      </c>
      <c r="Y633" s="3">
        <v>1000</v>
      </c>
      <c r="Z633">
        <v>500</v>
      </c>
      <c r="AA633">
        <v>0</v>
      </c>
      <c r="AB633">
        <v>0</v>
      </c>
      <c r="AC633">
        <v>0</v>
      </c>
      <c r="AF633">
        <v>0</v>
      </c>
      <c r="AO633">
        <v>19007345</v>
      </c>
      <c r="AP633" t="s">
        <v>282</v>
      </c>
      <c r="AQ633" t="s">
        <v>14518</v>
      </c>
      <c r="AS633">
        <v>0</v>
      </c>
      <c r="AT633">
        <v>0</v>
      </c>
      <c r="AU633">
        <v>0</v>
      </c>
      <c r="AV633">
        <v>0</v>
      </c>
      <c r="AW633">
        <v>0</v>
      </c>
      <c r="AX633">
        <v>0</v>
      </c>
      <c r="BB633" t="s">
        <v>63</v>
      </c>
      <c r="BC633" t="s">
        <v>4812</v>
      </c>
      <c r="BD633">
        <v>0</v>
      </c>
      <c r="BF633" t="s">
        <v>282</v>
      </c>
      <c r="BI633" t="s">
        <v>2047</v>
      </c>
    </row>
    <row r="634" spans="1:61" x14ac:dyDescent="0.35">
      <c r="A634" t="s">
        <v>2048</v>
      </c>
      <c r="B634">
        <v>10000</v>
      </c>
      <c r="C634">
        <v>10000</v>
      </c>
      <c r="D634" s="2">
        <v>45756</v>
      </c>
      <c r="E634" t="s">
        <v>59</v>
      </c>
      <c r="F634" t="s">
        <v>2049</v>
      </c>
      <c r="G634" t="s">
        <v>2050</v>
      </c>
      <c r="I634">
        <v>1</v>
      </c>
      <c r="J634" t="s">
        <v>183</v>
      </c>
      <c r="K634">
        <v>79</v>
      </c>
      <c r="L634" t="s">
        <v>6076</v>
      </c>
      <c r="M634" t="s">
        <v>92</v>
      </c>
      <c r="N634" t="s">
        <v>3828</v>
      </c>
      <c r="O634">
        <v>164</v>
      </c>
      <c r="R634" s="2">
        <v>45755</v>
      </c>
      <c r="T634">
        <v>245</v>
      </c>
      <c r="U634" s="3">
        <v>40180</v>
      </c>
      <c r="V634" t="s">
        <v>65</v>
      </c>
      <c r="W634" t="s">
        <v>609</v>
      </c>
      <c r="X634">
        <v>0</v>
      </c>
      <c r="Y634" s="3">
        <v>32000</v>
      </c>
      <c r="Z634" s="3">
        <v>8180</v>
      </c>
      <c r="AA634">
        <v>0</v>
      </c>
      <c r="AB634">
        <v>0</v>
      </c>
      <c r="AC634">
        <v>0</v>
      </c>
      <c r="AF634">
        <v>0</v>
      </c>
      <c r="AO634" t="s">
        <v>610</v>
      </c>
      <c r="AP634" t="s">
        <v>1048</v>
      </c>
      <c r="AQ634" t="s">
        <v>13477</v>
      </c>
      <c r="AS634">
        <v>0</v>
      </c>
      <c r="AT634">
        <v>0</v>
      </c>
      <c r="AU634">
        <v>0</v>
      </c>
      <c r="AV634">
        <v>0</v>
      </c>
      <c r="AW634">
        <v>0</v>
      </c>
      <c r="AX634">
        <v>0</v>
      </c>
      <c r="BB634" t="s">
        <v>63</v>
      </c>
      <c r="BC634" t="s">
        <v>4813</v>
      </c>
      <c r="BD634">
        <v>0</v>
      </c>
      <c r="BF634" t="s">
        <v>1048</v>
      </c>
      <c r="BI634" t="s">
        <v>2051</v>
      </c>
    </row>
    <row r="635" spans="1:61" x14ac:dyDescent="0.35">
      <c r="A635" t="s">
        <v>2102</v>
      </c>
      <c r="B635">
        <v>10000</v>
      </c>
      <c r="C635">
        <v>10000</v>
      </c>
      <c r="D635" s="2">
        <v>45761</v>
      </c>
      <c r="E635" t="s">
        <v>59</v>
      </c>
      <c r="F635" t="s">
        <v>2103</v>
      </c>
      <c r="G635" t="s">
        <v>2104</v>
      </c>
      <c r="H635" t="s">
        <v>99</v>
      </c>
      <c r="I635">
        <v>1</v>
      </c>
      <c r="J635" t="s">
        <v>63</v>
      </c>
      <c r="K635">
        <v>79</v>
      </c>
      <c r="L635" t="s">
        <v>6076</v>
      </c>
      <c r="M635" t="s">
        <v>92</v>
      </c>
      <c r="N635" t="s">
        <v>3828</v>
      </c>
      <c r="O635">
        <v>22</v>
      </c>
      <c r="R635" s="2">
        <v>45756</v>
      </c>
      <c r="T635">
        <v>550</v>
      </c>
      <c r="U635" s="3">
        <v>12100</v>
      </c>
      <c r="V635" t="s">
        <v>65</v>
      </c>
      <c r="W635" t="s">
        <v>2105</v>
      </c>
      <c r="X635">
        <v>0</v>
      </c>
      <c r="Y635">
        <v>0</v>
      </c>
      <c r="Z635">
        <v>0</v>
      </c>
      <c r="AA635">
        <v>0</v>
      </c>
      <c r="AB635">
        <v>0</v>
      </c>
      <c r="AC635">
        <v>0</v>
      </c>
      <c r="AF635">
        <v>0</v>
      </c>
      <c r="AJ635" t="s">
        <v>63</v>
      </c>
      <c r="AK635">
        <v>0</v>
      </c>
      <c r="AL635" t="s">
        <v>63</v>
      </c>
      <c r="AO635" t="s">
        <v>2106</v>
      </c>
      <c r="AP635" t="s">
        <v>95</v>
      </c>
      <c r="AQ635" t="s">
        <v>13261</v>
      </c>
      <c r="AS635">
        <v>0</v>
      </c>
      <c r="AT635">
        <v>0</v>
      </c>
      <c r="AU635">
        <v>0</v>
      </c>
      <c r="AV635">
        <v>0</v>
      </c>
      <c r="AW635">
        <v>0</v>
      </c>
      <c r="AX635">
        <v>0</v>
      </c>
      <c r="BB635" t="s">
        <v>63</v>
      </c>
      <c r="BF635" t="s">
        <v>95</v>
      </c>
      <c r="BI635" t="s">
        <v>2107</v>
      </c>
    </row>
    <row r="636" spans="1:61" x14ac:dyDescent="0.35">
      <c r="A636" t="s">
        <v>2108</v>
      </c>
      <c r="B636">
        <v>10000</v>
      </c>
      <c r="C636">
        <v>10000</v>
      </c>
      <c r="D636" s="2">
        <v>45761</v>
      </c>
      <c r="E636" t="s">
        <v>59</v>
      </c>
      <c r="F636" t="s">
        <v>2109</v>
      </c>
      <c r="G636" t="s">
        <v>2104</v>
      </c>
      <c r="H636" t="s">
        <v>1733</v>
      </c>
      <c r="I636">
        <v>1</v>
      </c>
      <c r="J636" t="s">
        <v>63</v>
      </c>
      <c r="K636">
        <v>79</v>
      </c>
      <c r="L636" t="s">
        <v>6076</v>
      </c>
      <c r="M636" t="s">
        <v>92</v>
      </c>
      <c r="N636" t="s">
        <v>3828</v>
      </c>
      <c r="O636">
        <v>924</v>
      </c>
      <c r="R636" s="2">
        <v>45756</v>
      </c>
      <c r="T636">
        <v>65</v>
      </c>
      <c r="U636" s="3">
        <v>60060</v>
      </c>
      <c r="V636" t="s">
        <v>65</v>
      </c>
      <c r="W636" t="s">
        <v>2110</v>
      </c>
      <c r="X636">
        <v>0</v>
      </c>
      <c r="Y636">
        <v>0</v>
      </c>
      <c r="Z636">
        <v>0</v>
      </c>
      <c r="AA636">
        <v>0</v>
      </c>
      <c r="AB636">
        <v>0</v>
      </c>
      <c r="AC636">
        <v>0</v>
      </c>
      <c r="AF636">
        <v>0</v>
      </c>
      <c r="AJ636" t="s">
        <v>63</v>
      </c>
      <c r="AK636">
        <v>0</v>
      </c>
      <c r="AL636" t="s">
        <v>63</v>
      </c>
      <c r="AO636" t="s">
        <v>2111</v>
      </c>
      <c r="AP636" t="s">
        <v>95</v>
      </c>
      <c r="AQ636" t="s">
        <v>13261</v>
      </c>
      <c r="AS636">
        <v>0</v>
      </c>
      <c r="AT636">
        <v>0</v>
      </c>
      <c r="AU636">
        <v>0</v>
      </c>
      <c r="AV636">
        <v>0</v>
      </c>
      <c r="AW636">
        <v>0</v>
      </c>
      <c r="AX636">
        <v>0</v>
      </c>
      <c r="BB636" t="s">
        <v>63</v>
      </c>
      <c r="BF636" t="s">
        <v>95</v>
      </c>
      <c r="BI636" t="s">
        <v>2112</v>
      </c>
    </row>
    <row r="637" spans="1:61" x14ac:dyDescent="0.35">
      <c r="A637" t="s">
        <v>2113</v>
      </c>
      <c r="B637">
        <v>10000</v>
      </c>
      <c r="C637">
        <v>10000</v>
      </c>
      <c r="D637" s="2">
        <v>45761</v>
      </c>
      <c r="E637" t="s">
        <v>59</v>
      </c>
      <c r="F637" t="s">
        <v>2103</v>
      </c>
      <c r="G637" t="s">
        <v>2114</v>
      </c>
      <c r="H637" t="s">
        <v>2115</v>
      </c>
      <c r="I637">
        <v>1</v>
      </c>
      <c r="J637" t="s">
        <v>63</v>
      </c>
      <c r="K637">
        <v>79</v>
      </c>
      <c r="L637" t="s">
        <v>6076</v>
      </c>
      <c r="M637" t="s">
        <v>92</v>
      </c>
      <c r="N637" t="s">
        <v>3828</v>
      </c>
      <c r="O637">
        <v>133</v>
      </c>
      <c r="R637" s="2">
        <v>45756</v>
      </c>
      <c r="T637">
        <v>602</v>
      </c>
      <c r="U637" s="3">
        <v>80066</v>
      </c>
      <c r="V637" t="s">
        <v>65</v>
      </c>
      <c r="W637" t="s">
        <v>2116</v>
      </c>
      <c r="X637">
        <v>0</v>
      </c>
      <c r="Y637">
        <v>0</v>
      </c>
      <c r="Z637">
        <v>0</v>
      </c>
      <c r="AA637">
        <v>0</v>
      </c>
      <c r="AB637">
        <v>0</v>
      </c>
      <c r="AC637">
        <v>0</v>
      </c>
      <c r="AF637">
        <v>0</v>
      </c>
      <c r="AJ637" t="s">
        <v>63</v>
      </c>
      <c r="AK637">
        <v>0</v>
      </c>
      <c r="AL637" t="s">
        <v>63</v>
      </c>
      <c r="AO637" t="s">
        <v>2117</v>
      </c>
      <c r="AP637" t="s">
        <v>95</v>
      </c>
      <c r="AQ637" t="s">
        <v>13261</v>
      </c>
      <c r="AS637">
        <v>0</v>
      </c>
      <c r="AT637">
        <v>0</v>
      </c>
      <c r="AU637">
        <v>0</v>
      </c>
      <c r="AV637">
        <v>0</v>
      </c>
      <c r="AW637">
        <v>0</v>
      </c>
      <c r="AX637">
        <v>0</v>
      </c>
      <c r="BB637" t="s">
        <v>63</v>
      </c>
      <c r="BF637" t="s">
        <v>95</v>
      </c>
      <c r="BI637" t="s">
        <v>2118</v>
      </c>
    </row>
    <row r="638" spans="1:61" x14ac:dyDescent="0.35">
      <c r="A638" t="s">
        <v>2177</v>
      </c>
      <c r="B638">
        <v>10000</v>
      </c>
      <c r="C638">
        <v>10000</v>
      </c>
      <c r="D638" s="2">
        <v>45762</v>
      </c>
      <c r="E638" t="s">
        <v>59</v>
      </c>
      <c r="F638" t="s">
        <v>2178</v>
      </c>
      <c r="G638" t="s">
        <v>1827</v>
      </c>
      <c r="H638" t="s">
        <v>1828</v>
      </c>
      <c r="I638">
        <v>1</v>
      </c>
      <c r="J638" t="s">
        <v>63</v>
      </c>
      <c r="K638">
        <v>65</v>
      </c>
      <c r="L638" t="s">
        <v>6054</v>
      </c>
      <c r="M638" t="s">
        <v>340</v>
      </c>
      <c r="N638" t="s">
        <v>3854</v>
      </c>
      <c r="O638" s="3">
        <v>90000</v>
      </c>
      <c r="R638" s="2">
        <v>45756</v>
      </c>
      <c r="T638">
        <v>4</v>
      </c>
      <c r="U638" s="3">
        <v>360000</v>
      </c>
      <c r="V638" t="s">
        <v>65</v>
      </c>
      <c r="W638" t="s">
        <v>1829</v>
      </c>
      <c r="X638">
        <v>0</v>
      </c>
      <c r="Y638">
        <v>0</v>
      </c>
      <c r="Z638">
        <v>0</v>
      </c>
      <c r="AA638">
        <v>0</v>
      </c>
      <c r="AB638">
        <v>0</v>
      </c>
      <c r="AC638">
        <v>0</v>
      </c>
      <c r="AF638">
        <v>0</v>
      </c>
      <c r="AJ638" t="s">
        <v>63</v>
      </c>
      <c r="AK638">
        <v>0</v>
      </c>
      <c r="AL638" t="s">
        <v>63</v>
      </c>
      <c r="AO638" t="s">
        <v>1830</v>
      </c>
      <c r="AP638" t="s">
        <v>1786</v>
      </c>
      <c r="AQ638" t="s">
        <v>14396</v>
      </c>
      <c r="AS638">
        <v>0</v>
      </c>
      <c r="AT638">
        <v>0</v>
      </c>
      <c r="AU638">
        <v>0</v>
      </c>
      <c r="AV638">
        <v>0</v>
      </c>
      <c r="AW638">
        <v>0</v>
      </c>
      <c r="AX638">
        <v>0</v>
      </c>
      <c r="BB638" t="s">
        <v>63</v>
      </c>
      <c r="BF638" t="s">
        <v>1786</v>
      </c>
      <c r="BI638" t="s">
        <v>2179</v>
      </c>
    </row>
    <row r="639" spans="1:61" x14ac:dyDescent="0.35">
      <c r="A639" t="s">
        <v>2293</v>
      </c>
      <c r="B639">
        <v>10000</v>
      </c>
      <c r="C639">
        <v>10000</v>
      </c>
      <c r="D639" s="2">
        <v>45761</v>
      </c>
      <c r="E639" t="s">
        <v>59</v>
      </c>
      <c r="F639" t="s">
        <v>2103</v>
      </c>
      <c r="G639" t="s">
        <v>2114</v>
      </c>
      <c r="H639" t="s">
        <v>2115</v>
      </c>
      <c r="I639">
        <v>1</v>
      </c>
      <c r="J639" t="s">
        <v>63</v>
      </c>
      <c r="K639">
        <v>79</v>
      </c>
      <c r="L639" t="s">
        <v>6076</v>
      </c>
      <c r="M639" t="s">
        <v>92</v>
      </c>
      <c r="N639" t="s">
        <v>3828</v>
      </c>
      <c r="O639">
        <v>59</v>
      </c>
      <c r="R639" s="2">
        <v>45756</v>
      </c>
      <c r="T639">
        <v>602</v>
      </c>
      <c r="U639" s="3">
        <v>35518</v>
      </c>
      <c r="V639" t="s">
        <v>65</v>
      </c>
      <c r="W639" t="s">
        <v>2294</v>
      </c>
      <c r="X639">
        <v>0</v>
      </c>
      <c r="Y639">
        <v>0</v>
      </c>
      <c r="Z639">
        <v>0</v>
      </c>
      <c r="AA639">
        <v>0</v>
      </c>
      <c r="AB639">
        <v>0</v>
      </c>
      <c r="AC639">
        <v>0</v>
      </c>
      <c r="AF639">
        <v>0</v>
      </c>
      <c r="AJ639" t="s">
        <v>63</v>
      </c>
      <c r="AK639">
        <v>0</v>
      </c>
      <c r="AL639" t="s">
        <v>63</v>
      </c>
      <c r="AO639" t="s">
        <v>2295</v>
      </c>
      <c r="AP639" t="s">
        <v>95</v>
      </c>
      <c r="AQ639" t="s">
        <v>13261</v>
      </c>
      <c r="AS639">
        <v>0</v>
      </c>
      <c r="AT639">
        <v>0</v>
      </c>
      <c r="AU639">
        <v>0</v>
      </c>
      <c r="AV639">
        <v>0</v>
      </c>
      <c r="AW639">
        <v>0</v>
      </c>
      <c r="AX639">
        <v>0</v>
      </c>
      <c r="BB639" t="s">
        <v>63</v>
      </c>
      <c r="BF639" t="s">
        <v>95</v>
      </c>
      <c r="BI639" t="s">
        <v>2296</v>
      </c>
    </row>
    <row r="640" spans="1:61" x14ac:dyDescent="0.35">
      <c r="A640" t="s">
        <v>2304</v>
      </c>
      <c r="B640">
        <v>10000</v>
      </c>
      <c r="C640">
        <v>10000</v>
      </c>
      <c r="D640" s="2">
        <v>45761</v>
      </c>
      <c r="E640" t="s">
        <v>59</v>
      </c>
      <c r="F640" t="s">
        <v>2160</v>
      </c>
      <c r="G640" t="s">
        <v>2114</v>
      </c>
      <c r="H640" t="s">
        <v>2115</v>
      </c>
      <c r="I640">
        <v>1</v>
      </c>
      <c r="J640" t="s">
        <v>63</v>
      </c>
      <c r="K640">
        <v>79</v>
      </c>
      <c r="L640" t="s">
        <v>6076</v>
      </c>
      <c r="M640" t="s">
        <v>92</v>
      </c>
      <c r="N640" t="s">
        <v>3828</v>
      </c>
      <c r="O640">
        <v>17</v>
      </c>
      <c r="R640" s="2">
        <v>45756</v>
      </c>
      <c r="T640">
        <v>602</v>
      </c>
      <c r="U640" s="3">
        <v>10234</v>
      </c>
      <c r="V640" t="s">
        <v>65</v>
      </c>
      <c r="W640" t="s">
        <v>2305</v>
      </c>
      <c r="X640">
        <v>0</v>
      </c>
      <c r="Y640">
        <v>0</v>
      </c>
      <c r="Z640">
        <v>0</v>
      </c>
      <c r="AA640">
        <v>0</v>
      </c>
      <c r="AB640">
        <v>0</v>
      </c>
      <c r="AC640">
        <v>0</v>
      </c>
      <c r="AF640">
        <v>0</v>
      </c>
      <c r="AJ640" t="s">
        <v>63</v>
      </c>
      <c r="AK640">
        <v>0</v>
      </c>
      <c r="AL640" t="s">
        <v>63</v>
      </c>
      <c r="AO640" t="s">
        <v>2306</v>
      </c>
      <c r="AP640" t="s">
        <v>95</v>
      </c>
      <c r="AQ640" t="s">
        <v>13261</v>
      </c>
      <c r="AS640">
        <v>0</v>
      </c>
      <c r="AT640">
        <v>0</v>
      </c>
      <c r="AU640">
        <v>0</v>
      </c>
      <c r="AV640">
        <v>0</v>
      </c>
      <c r="AW640">
        <v>0</v>
      </c>
      <c r="AX640">
        <v>0</v>
      </c>
      <c r="BB640" t="s">
        <v>63</v>
      </c>
      <c r="BF640" t="s">
        <v>95</v>
      </c>
      <c r="BI640" t="s">
        <v>2307</v>
      </c>
    </row>
    <row r="641" spans="1:61" x14ac:dyDescent="0.35">
      <c r="A641" t="s">
        <v>2308</v>
      </c>
      <c r="B641">
        <v>10000</v>
      </c>
      <c r="C641">
        <v>10000</v>
      </c>
      <c r="D641" s="2">
        <v>45761</v>
      </c>
      <c r="E641" t="s">
        <v>59</v>
      </c>
      <c r="F641" t="s">
        <v>836</v>
      </c>
      <c r="G641" t="s">
        <v>2114</v>
      </c>
      <c r="H641" t="s">
        <v>1733</v>
      </c>
      <c r="I641">
        <v>1</v>
      </c>
      <c r="J641" t="s">
        <v>63</v>
      </c>
      <c r="K641">
        <v>79</v>
      </c>
      <c r="L641" t="s">
        <v>6076</v>
      </c>
      <c r="M641" t="s">
        <v>92</v>
      </c>
      <c r="N641" t="s">
        <v>3828</v>
      </c>
      <c r="O641">
        <v>385</v>
      </c>
      <c r="R641" s="2">
        <v>45756</v>
      </c>
      <c r="T641">
        <v>65</v>
      </c>
      <c r="U641" s="3">
        <v>25025</v>
      </c>
      <c r="V641" t="s">
        <v>65</v>
      </c>
      <c r="W641" t="s">
        <v>2309</v>
      </c>
      <c r="X641">
        <v>0</v>
      </c>
      <c r="Y641">
        <v>0</v>
      </c>
      <c r="Z641">
        <v>0</v>
      </c>
      <c r="AA641">
        <v>0</v>
      </c>
      <c r="AB641">
        <v>0</v>
      </c>
      <c r="AC641">
        <v>0</v>
      </c>
      <c r="AF641">
        <v>0</v>
      </c>
      <c r="AJ641" t="s">
        <v>63</v>
      </c>
      <c r="AK641">
        <v>0</v>
      </c>
      <c r="AL641" t="s">
        <v>63</v>
      </c>
      <c r="AO641" t="s">
        <v>2310</v>
      </c>
      <c r="AP641" t="s">
        <v>95</v>
      </c>
      <c r="AQ641" t="s">
        <v>13261</v>
      </c>
      <c r="AS641">
        <v>0</v>
      </c>
      <c r="AT641">
        <v>0</v>
      </c>
      <c r="AU641">
        <v>0</v>
      </c>
      <c r="AV641">
        <v>0</v>
      </c>
      <c r="AW641">
        <v>0</v>
      </c>
      <c r="AX641">
        <v>0</v>
      </c>
      <c r="BB641" t="s">
        <v>63</v>
      </c>
      <c r="BF641" t="s">
        <v>95</v>
      </c>
      <c r="BI641" t="s">
        <v>2311</v>
      </c>
    </row>
    <row r="642" spans="1:61" x14ac:dyDescent="0.35">
      <c r="A642" t="s">
        <v>2312</v>
      </c>
      <c r="B642">
        <v>10000</v>
      </c>
      <c r="C642">
        <v>10000</v>
      </c>
      <c r="D642" s="2">
        <v>45761</v>
      </c>
      <c r="E642" t="s">
        <v>59</v>
      </c>
      <c r="F642" t="s">
        <v>2103</v>
      </c>
      <c r="G642" t="s">
        <v>2114</v>
      </c>
      <c r="H642" t="s">
        <v>2115</v>
      </c>
      <c r="I642">
        <v>1</v>
      </c>
      <c r="J642" t="s">
        <v>63</v>
      </c>
      <c r="K642">
        <v>79</v>
      </c>
      <c r="L642" t="s">
        <v>6076</v>
      </c>
      <c r="M642" t="s">
        <v>92</v>
      </c>
      <c r="N642" t="s">
        <v>3828</v>
      </c>
      <c r="O642">
        <v>34</v>
      </c>
      <c r="R642" s="2">
        <v>45756</v>
      </c>
      <c r="T642">
        <v>602</v>
      </c>
      <c r="U642" s="3">
        <v>20468</v>
      </c>
      <c r="V642" t="s">
        <v>65</v>
      </c>
      <c r="W642" t="s">
        <v>2313</v>
      </c>
      <c r="X642">
        <v>0</v>
      </c>
      <c r="Y642">
        <v>0</v>
      </c>
      <c r="Z642">
        <v>0</v>
      </c>
      <c r="AA642">
        <v>0</v>
      </c>
      <c r="AB642">
        <v>0</v>
      </c>
      <c r="AC642">
        <v>0</v>
      </c>
      <c r="AF642">
        <v>0</v>
      </c>
      <c r="AJ642" t="s">
        <v>63</v>
      </c>
      <c r="AK642">
        <v>0</v>
      </c>
      <c r="AL642" t="s">
        <v>63</v>
      </c>
      <c r="AO642" t="s">
        <v>2314</v>
      </c>
      <c r="AP642" t="s">
        <v>2291</v>
      </c>
      <c r="AQ642" t="s">
        <v>13261</v>
      </c>
      <c r="AS642">
        <v>0</v>
      </c>
      <c r="AT642">
        <v>0</v>
      </c>
      <c r="AU642">
        <v>0</v>
      </c>
      <c r="AV642">
        <v>0</v>
      </c>
      <c r="AW642">
        <v>0</v>
      </c>
      <c r="AX642">
        <v>0</v>
      </c>
      <c r="BB642" t="s">
        <v>63</v>
      </c>
      <c r="BF642" t="s">
        <v>2291</v>
      </c>
      <c r="BI642" t="s">
        <v>2315</v>
      </c>
    </row>
    <row r="643" spans="1:61" x14ac:dyDescent="0.35">
      <c r="A643" t="s">
        <v>4820</v>
      </c>
      <c r="B643">
        <v>10000</v>
      </c>
      <c r="C643">
        <v>10000</v>
      </c>
      <c r="D643" s="2">
        <v>45770</v>
      </c>
      <c r="E643" t="s">
        <v>59</v>
      </c>
      <c r="F643" t="s">
        <v>4821</v>
      </c>
      <c r="G643" t="s">
        <v>4822</v>
      </c>
      <c r="I643">
        <v>1</v>
      </c>
      <c r="J643" t="s">
        <v>183</v>
      </c>
      <c r="K643">
        <v>93</v>
      </c>
      <c r="L643" t="s">
        <v>6072</v>
      </c>
      <c r="M643" t="s">
        <v>813</v>
      </c>
      <c r="N643" t="s">
        <v>3824</v>
      </c>
      <c r="O643" s="3">
        <v>28080</v>
      </c>
      <c r="R643" s="2">
        <v>45756</v>
      </c>
      <c r="T643">
        <v>24</v>
      </c>
      <c r="U643" s="3">
        <v>673920</v>
      </c>
      <c r="V643" t="s">
        <v>65</v>
      </c>
      <c r="W643" t="s">
        <v>4823</v>
      </c>
      <c r="X643">
        <v>0</v>
      </c>
      <c r="Y643" s="3">
        <v>626102</v>
      </c>
      <c r="Z643" s="3">
        <v>47818</v>
      </c>
      <c r="AA643">
        <v>0</v>
      </c>
      <c r="AB643">
        <v>0</v>
      </c>
      <c r="AC643">
        <v>0</v>
      </c>
      <c r="AF643">
        <v>0</v>
      </c>
      <c r="AO643" t="s">
        <v>4824</v>
      </c>
      <c r="AP643" t="s">
        <v>448</v>
      </c>
      <c r="AQ643" t="s">
        <v>11797</v>
      </c>
      <c r="AS643">
        <v>0</v>
      </c>
      <c r="AT643">
        <v>0</v>
      </c>
      <c r="AU643">
        <v>0</v>
      </c>
      <c r="AV643">
        <v>0</v>
      </c>
      <c r="AW643">
        <v>0</v>
      </c>
      <c r="AX643">
        <v>0</v>
      </c>
      <c r="BB643" t="s">
        <v>63</v>
      </c>
      <c r="BC643" t="s">
        <v>4825</v>
      </c>
      <c r="BD643">
        <v>0</v>
      </c>
      <c r="BF643" t="s">
        <v>448</v>
      </c>
      <c r="BI643" t="s">
        <v>4826</v>
      </c>
    </row>
    <row r="644" spans="1:61" x14ac:dyDescent="0.35">
      <c r="A644" t="s">
        <v>2052</v>
      </c>
      <c r="B644">
        <v>10000</v>
      </c>
      <c r="C644">
        <v>10000</v>
      </c>
      <c r="D644" s="2">
        <v>45757</v>
      </c>
      <c r="E644" t="s">
        <v>59</v>
      </c>
      <c r="F644" t="s">
        <v>2053</v>
      </c>
      <c r="G644" t="s">
        <v>1603</v>
      </c>
      <c r="I644">
        <v>1</v>
      </c>
      <c r="J644" t="s">
        <v>183</v>
      </c>
      <c r="K644">
        <v>59</v>
      </c>
      <c r="L644" t="s">
        <v>6045</v>
      </c>
      <c r="M644" t="s">
        <v>73</v>
      </c>
      <c r="N644" t="s">
        <v>3811</v>
      </c>
      <c r="O644" s="3">
        <v>16712</v>
      </c>
      <c r="R644" s="2">
        <v>45756</v>
      </c>
      <c r="T644">
        <v>2</v>
      </c>
      <c r="U644" s="3">
        <v>33424</v>
      </c>
      <c r="V644" t="s">
        <v>65</v>
      </c>
      <c r="W644">
        <v>150352420001</v>
      </c>
      <c r="X644">
        <v>0</v>
      </c>
      <c r="Y644" s="3">
        <v>33424</v>
      </c>
      <c r="Z644">
        <v>0</v>
      </c>
      <c r="AA644">
        <v>0</v>
      </c>
      <c r="AB644">
        <v>0</v>
      </c>
      <c r="AC644">
        <v>0</v>
      </c>
      <c r="AF644">
        <v>0</v>
      </c>
      <c r="AO644">
        <v>15035242</v>
      </c>
      <c r="AP644" t="s">
        <v>1644</v>
      </c>
      <c r="AQ644" t="s">
        <v>14946</v>
      </c>
      <c r="AS644">
        <v>0</v>
      </c>
      <c r="AT644">
        <v>0</v>
      </c>
      <c r="AU644">
        <v>0</v>
      </c>
      <c r="AV644">
        <v>0</v>
      </c>
      <c r="AW644">
        <v>0</v>
      </c>
      <c r="AX644">
        <v>0</v>
      </c>
      <c r="BB644" t="s">
        <v>63</v>
      </c>
      <c r="BC644" t="s">
        <v>4827</v>
      </c>
      <c r="BD644">
        <v>0</v>
      </c>
      <c r="BF644" t="s">
        <v>1644</v>
      </c>
      <c r="BI644" t="s">
        <v>2054</v>
      </c>
    </row>
    <row r="645" spans="1:61" x14ac:dyDescent="0.35">
      <c r="A645" t="s">
        <v>2055</v>
      </c>
      <c r="B645">
        <v>10000</v>
      </c>
      <c r="C645">
        <v>10000</v>
      </c>
      <c r="D645" s="2">
        <v>45757</v>
      </c>
      <c r="E645" t="s">
        <v>59</v>
      </c>
      <c r="F645" s="4">
        <v>0.46348379629629627</v>
      </c>
      <c r="G645" t="s">
        <v>2056</v>
      </c>
      <c r="I645">
        <v>1</v>
      </c>
      <c r="J645" t="s">
        <v>183</v>
      </c>
      <c r="K645">
        <v>71</v>
      </c>
      <c r="L645" t="s">
        <v>6057</v>
      </c>
      <c r="M645" t="s">
        <v>368</v>
      </c>
      <c r="N645" t="s">
        <v>3857</v>
      </c>
      <c r="O645" s="3">
        <v>6750</v>
      </c>
      <c r="R645" s="2">
        <v>45756</v>
      </c>
      <c r="T645">
        <v>8</v>
      </c>
      <c r="U645" s="3">
        <v>54000</v>
      </c>
      <c r="V645" t="s">
        <v>65</v>
      </c>
      <c r="W645" t="s">
        <v>2058</v>
      </c>
      <c r="X645">
        <v>0</v>
      </c>
      <c r="Y645" s="3">
        <v>54000</v>
      </c>
      <c r="Z645">
        <v>0</v>
      </c>
      <c r="AA645">
        <v>0</v>
      </c>
      <c r="AB645">
        <v>0</v>
      </c>
      <c r="AC645">
        <v>0</v>
      </c>
      <c r="AF645">
        <v>0</v>
      </c>
      <c r="AO645" t="s">
        <v>2059</v>
      </c>
      <c r="AP645" t="s">
        <v>203</v>
      </c>
      <c r="AQ645" t="s">
        <v>21026</v>
      </c>
      <c r="AS645">
        <v>0</v>
      </c>
      <c r="AT645">
        <v>0</v>
      </c>
      <c r="AU645">
        <v>0</v>
      </c>
      <c r="AV645">
        <v>0</v>
      </c>
      <c r="AW645">
        <v>0</v>
      </c>
      <c r="AX645">
        <v>0</v>
      </c>
      <c r="BB645" t="s">
        <v>63</v>
      </c>
      <c r="BC645" t="s">
        <v>4828</v>
      </c>
      <c r="BD645">
        <v>0</v>
      </c>
      <c r="BF645" t="s">
        <v>203</v>
      </c>
      <c r="BI645" t="s">
        <v>2060</v>
      </c>
    </row>
    <row r="646" spans="1:61" x14ac:dyDescent="0.35">
      <c r="A646" t="s">
        <v>2061</v>
      </c>
      <c r="B646">
        <v>10000</v>
      </c>
      <c r="C646">
        <v>10000</v>
      </c>
      <c r="D646" s="2">
        <v>45757</v>
      </c>
      <c r="E646" t="s">
        <v>59</v>
      </c>
      <c r="F646" s="4">
        <v>0.46348379629629627</v>
      </c>
      <c r="G646" t="s">
        <v>2056</v>
      </c>
      <c r="I646">
        <v>1</v>
      </c>
      <c r="J646" t="s">
        <v>183</v>
      </c>
      <c r="K646">
        <v>71</v>
      </c>
      <c r="L646" t="s">
        <v>6057</v>
      </c>
      <c r="M646" t="s">
        <v>368</v>
      </c>
      <c r="N646" t="s">
        <v>3857</v>
      </c>
      <c r="O646" s="3">
        <v>6750</v>
      </c>
      <c r="R646" s="2">
        <v>45756</v>
      </c>
      <c r="T646">
        <v>8</v>
      </c>
      <c r="U646" s="3">
        <v>54000</v>
      </c>
      <c r="V646" t="s">
        <v>65</v>
      </c>
      <c r="W646" t="s">
        <v>2058</v>
      </c>
      <c r="X646">
        <v>0</v>
      </c>
      <c r="Y646" s="3">
        <v>54000</v>
      </c>
      <c r="Z646">
        <v>0</v>
      </c>
      <c r="AA646">
        <v>0</v>
      </c>
      <c r="AB646">
        <v>0</v>
      </c>
      <c r="AC646">
        <v>0</v>
      </c>
      <c r="AF646">
        <v>0</v>
      </c>
      <c r="AO646" t="s">
        <v>2059</v>
      </c>
      <c r="AP646" t="s">
        <v>203</v>
      </c>
      <c r="AQ646" t="s">
        <v>21026</v>
      </c>
      <c r="AS646">
        <v>0</v>
      </c>
      <c r="AT646">
        <v>0</v>
      </c>
      <c r="AU646">
        <v>0</v>
      </c>
      <c r="AV646">
        <v>0</v>
      </c>
      <c r="AW646">
        <v>0</v>
      </c>
      <c r="AX646">
        <v>0</v>
      </c>
      <c r="BB646" t="s">
        <v>63</v>
      </c>
      <c r="BC646" t="s">
        <v>4829</v>
      </c>
      <c r="BD646">
        <v>0</v>
      </c>
      <c r="BF646" t="s">
        <v>203</v>
      </c>
      <c r="BI646" t="s">
        <v>2062</v>
      </c>
    </row>
    <row r="647" spans="1:61" x14ac:dyDescent="0.35">
      <c r="A647" t="s">
        <v>2063</v>
      </c>
      <c r="B647">
        <v>10000</v>
      </c>
      <c r="C647">
        <v>10000</v>
      </c>
      <c r="D647" s="2">
        <v>45756</v>
      </c>
      <c r="E647" t="s">
        <v>59</v>
      </c>
      <c r="F647" t="s">
        <v>2064</v>
      </c>
      <c r="G647" t="s">
        <v>2065</v>
      </c>
      <c r="I647">
        <v>1</v>
      </c>
      <c r="J647" t="s">
        <v>183</v>
      </c>
      <c r="K647">
        <v>22</v>
      </c>
      <c r="L647" t="s">
        <v>6063</v>
      </c>
      <c r="M647" t="s">
        <v>685</v>
      </c>
      <c r="N647" t="s">
        <v>3805</v>
      </c>
      <c r="O647">
        <v>200</v>
      </c>
      <c r="R647" s="2">
        <v>45756</v>
      </c>
      <c r="T647">
        <v>5</v>
      </c>
      <c r="U647" s="3">
        <v>1000</v>
      </c>
      <c r="V647" t="s">
        <v>65</v>
      </c>
      <c r="W647">
        <v>4.040420000314E+17</v>
      </c>
      <c r="X647">
        <v>0</v>
      </c>
      <c r="Y647" s="3">
        <v>1000</v>
      </c>
      <c r="Z647">
        <v>0</v>
      </c>
      <c r="AA647">
        <v>0</v>
      </c>
      <c r="AB647">
        <v>0</v>
      </c>
      <c r="AC647">
        <v>0</v>
      </c>
      <c r="AF647">
        <v>0</v>
      </c>
      <c r="AO647">
        <v>40404200003140</v>
      </c>
      <c r="AP647" t="s">
        <v>217</v>
      </c>
      <c r="AQ647" t="s">
        <v>23595</v>
      </c>
      <c r="AS647">
        <v>0</v>
      </c>
      <c r="AT647">
        <v>0</v>
      </c>
      <c r="AU647">
        <v>0</v>
      </c>
      <c r="AV647">
        <v>0</v>
      </c>
      <c r="AW647">
        <v>0</v>
      </c>
      <c r="AX647">
        <v>0</v>
      </c>
      <c r="BB647" t="s">
        <v>63</v>
      </c>
      <c r="BC647" t="s">
        <v>4830</v>
      </c>
      <c r="BD647">
        <v>0</v>
      </c>
      <c r="BF647" t="s">
        <v>217</v>
      </c>
      <c r="BI647" t="s">
        <v>2066</v>
      </c>
    </row>
    <row r="648" spans="1:61" x14ac:dyDescent="0.35">
      <c r="A648" t="s">
        <v>2067</v>
      </c>
      <c r="B648">
        <v>10000</v>
      </c>
      <c r="C648">
        <v>10000</v>
      </c>
      <c r="D648" s="2">
        <v>45756</v>
      </c>
      <c r="E648" t="s">
        <v>59</v>
      </c>
      <c r="F648" t="s">
        <v>2068</v>
      </c>
      <c r="G648" t="s">
        <v>702</v>
      </c>
      <c r="I648">
        <v>1</v>
      </c>
      <c r="J648" t="s">
        <v>183</v>
      </c>
      <c r="K648">
        <v>46</v>
      </c>
      <c r="L648" t="s">
        <v>6049</v>
      </c>
      <c r="M648" t="s">
        <v>231</v>
      </c>
      <c r="N648" t="s">
        <v>3809</v>
      </c>
      <c r="O648" s="3">
        <v>6000</v>
      </c>
      <c r="R648" s="2">
        <v>45756</v>
      </c>
      <c r="T648">
        <v>1</v>
      </c>
      <c r="U648" s="3">
        <v>6000</v>
      </c>
      <c r="V648" t="s">
        <v>65</v>
      </c>
      <c r="W648" t="s">
        <v>2069</v>
      </c>
      <c r="X648">
        <v>0</v>
      </c>
      <c r="Y648" s="3">
        <v>6000</v>
      </c>
      <c r="Z648">
        <v>0</v>
      </c>
      <c r="AA648">
        <v>0</v>
      </c>
      <c r="AB648">
        <v>0</v>
      </c>
      <c r="AC648">
        <v>0</v>
      </c>
      <c r="AF648">
        <v>0</v>
      </c>
      <c r="AO648" t="s">
        <v>2070</v>
      </c>
      <c r="AP648" t="s">
        <v>2071</v>
      </c>
      <c r="AQ648" t="s">
        <v>15009</v>
      </c>
      <c r="AS648">
        <v>0</v>
      </c>
      <c r="AT648">
        <v>0</v>
      </c>
      <c r="AU648">
        <v>0</v>
      </c>
      <c r="AV648">
        <v>0</v>
      </c>
      <c r="AW648">
        <v>0</v>
      </c>
      <c r="AX648">
        <v>0</v>
      </c>
      <c r="BB648" t="s">
        <v>63</v>
      </c>
      <c r="BC648" t="s">
        <v>4831</v>
      </c>
      <c r="BD648">
        <v>0</v>
      </c>
      <c r="BF648" t="s">
        <v>2071</v>
      </c>
      <c r="BI648" t="s">
        <v>2072</v>
      </c>
    </row>
    <row r="649" spans="1:61" x14ac:dyDescent="0.35">
      <c r="A649" t="s">
        <v>2073</v>
      </c>
      <c r="B649">
        <v>10000</v>
      </c>
      <c r="C649">
        <v>10000</v>
      </c>
      <c r="D649" s="2">
        <v>45756</v>
      </c>
      <c r="E649" t="s">
        <v>59</v>
      </c>
      <c r="F649" t="s">
        <v>2068</v>
      </c>
      <c r="G649">
        <v>23050344</v>
      </c>
      <c r="I649">
        <v>1</v>
      </c>
      <c r="J649" t="s">
        <v>183</v>
      </c>
      <c r="K649">
        <v>61</v>
      </c>
      <c r="L649" t="s">
        <v>6046</v>
      </c>
      <c r="M649" t="s">
        <v>209</v>
      </c>
      <c r="N649" t="s">
        <v>3802</v>
      </c>
      <c r="O649">
        <v>250</v>
      </c>
      <c r="R649" s="2">
        <v>45756</v>
      </c>
      <c r="T649">
        <v>4</v>
      </c>
      <c r="U649" s="3">
        <v>1000</v>
      </c>
      <c r="V649" t="s">
        <v>65</v>
      </c>
      <c r="W649" t="s">
        <v>2074</v>
      </c>
      <c r="X649">
        <v>0</v>
      </c>
      <c r="Y649" s="3">
        <v>1000</v>
      </c>
      <c r="Z649">
        <v>0</v>
      </c>
      <c r="AA649">
        <v>0</v>
      </c>
      <c r="AB649">
        <v>0</v>
      </c>
      <c r="AC649">
        <v>0</v>
      </c>
      <c r="AF649">
        <v>0</v>
      </c>
      <c r="AO649" t="s">
        <v>2075</v>
      </c>
      <c r="AP649" t="s">
        <v>622</v>
      </c>
      <c r="AQ649" t="s">
        <v>24955</v>
      </c>
      <c r="AS649">
        <v>0</v>
      </c>
      <c r="AT649">
        <v>0</v>
      </c>
      <c r="AU649">
        <v>0</v>
      </c>
      <c r="AV649">
        <v>0</v>
      </c>
      <c r="AW649">
        <v>0</v>
      </c>
      <c r="AX649">
        <v>0</v>
      </c>
      <c r="BB649" t="s">
        <v>63</v>
      </c>
      <c r="BC649" t="s">
        <v>4832</v>
      </c>
      <c r="BD649">
        <v>0</v>
      </c>
      <c r="BF649" t="s">
        <v>622</v>
      </c>
      <c r="BI649" t="s">
        <v>839</v>
      </c>
    </row>
    <row r="650" spans="1:61" x14ac:dyDescent="0.35">
      <c r="A650" t="s">
        <v>2076</v>
      </c>
      <c r="B650">
        <v>10000</v>
      </c>
      <c r="C650">
        <v>10000</v>
      </c>
      <c r="D650" s="2">
        <v>45756</v>
      </c>
      <c r="E650" t="s">
        <v>59</v>
      </c>
      <c r="F650" s="4">
        <v>0.42499999999999999</v>
      </c>
      <c r="G650" t="s">
        <v>570</v>
      </c>
      <c r="I650">
        <v>1</v>
      </c>
      <c r="J650" t="s">
        <v>183</v>
      </c>
      <c r="K650">
        <v>59</v>
      </c>
      <c r="L650" t="s">
        <v>6045</v>
      </c>
      <c r="M650" t="s">
        <v>73</v>
      </c>
      <c r="N650" t="s">
        <v>3811</v>
      </c>
      <c r="O650" s="3">
        <v>1298</v>
      </c>
      <c r="R650" s="2">
        <v>45756</v>
      </c>
      <c r="T650">
        <v>2</v>
      </c>
      <c r="U650" s="3">
        <v>2596</v>
      </c>
      <c r="V650" t="s">
        <v>65</v>
      </c>
      <c r="W650">
        <v>150387540001</v>
      </c>
      <c r="X650">
        <v>0</v>
      </c>
      <c r="Y650" s="3">
        <v>2595</v>
      </c>
      <c r="Z650">
        <v>1</v>
      </c>
      <c r="AA650">
        <v>0</v>
      </c>
      <c r="AB650">
        <v>0</v>
      </c>
      <c r="AC650">
        <v>0</v>
      </c>
      <c r="AF650">
        <v>0</v>
      </c>
      <c r="AO650">
        <v>15038754</v>
      </c>
      <c r="AP650" t="s">
        <v>571</v>
      </c>
      <c r="AQ650" t="s">
        <v>14937</v>
      </c>
      <c r="AS650">
        <v>0</v>
      </c>
      <c r="AT650">
        <v>0</v>
      </c>
      <c r="AU650">
        <v>0</v>
      </c>
      <c r="AV650">
        <v>0</v>
      </c>
      <c r="AW650">
        <v>0</v>
      </c>
      <c r="AX650">
        <v>0</v>
      </c>
      <c r="BB650" t="s">
        <v>63</v>
      </c>
      <c r="BC650" t="s">
        <v>4833</v>
      </c>
      <c r="BD650">
        <v>0</v>
      </c>
      <c r="BF650" t="s">
        <v>571</v>
      </c>
      <c r="BI650" t="s">
        <v>2077</v>
      </c>
    </row>
    <row r="651" spans="1:61" x14ac:dyDescent="0.35">
      <c r="A651" t="s">
        <v>2078</v>
      </c>
      <c r="B651">
        <v>10000</v>
      </c>
      <c r="C651">
        <v>10000</v>
      </c>
      <c r="D651" s="2">
        <v>45756</v>
      </c>
      <c r="E651" t="s">
        <v>59</v>
      </c>
      <c r="F651" s="4">
        <v>0.42499999999999999</v>
      </c>
      <c r="G651" t="s">
        <v>570</v>
      </c>
      <c r="I651">
        <v>1</v>
      </c>
      <c r="J651" t="s">
        <v>183</v>
      </c>
      <c r="K651">
        <v>59</v>
      </c>
      <c r="L651" t="s">
        <v>6045</v>
      </c>
      <c r="M651" t="s">
        <v>73</v>
      </c>
      <c r="N651" t="s">
        <v>3811</v>
      </c>
      <c r="O651" s="3">
        <v>1298</v>
      </c>
      <c r="R651" s="2">
        <v>45756</v>
      </c>
      <c r="T651">
        <v>2</v>
      </c>
      <c r="U651" s="3">
        <v>2596</v>
      </c>
      <c r="V651" t="s">
        <v>65</v>
      </c>
      <c r="W651">
        <v>150387540001</v>
      </c>
      <c r="X651">
        <v>0</v>
      </c>
      <c r="Y651" s="3">
        <v>2595</v>
      </c>
      <c r="Z651">
        <v>1</v>
      </c>
      <c r="AA651">
        <v>0</v>
      </c>
      <c r="AB651">
        <v>0</v>
      </c>
      <c r="AC651">
        <v>0</v>
      </c>
      <c r="AF651">
        <v>0</v>
      </c>
      <c r="AO651">
        <v>15038754</v>
      </c>
      <c r="AP651" t="s">
        <v>571</v>
      </c>
      <c r="AQ651" t="s">
        <v>14937</v>
      </c>
      <c r="AS651">
        <v>0</v>
      </c>
      <c r="AT651">
        <v>0</v>
      </c>
      <c r="AU651">
        <v>0</v>
      </c>
      <c r="AV651">
        <v>0</v>
      </c>
      <c r="AW651">
        <v>0</v>
      </c>
      <c r="AX651">
        <v>0</v>
      </c>
      <c r="BB651" t="s">
        <v>63</v>
      </c>
      <c r="BC651" t="s">
        <v>4834</v>
      </c>
      <c r="BD651">
        <v>0</v>
      </c>
      <c r="BF651" t="s">
        <v>571</v>
      </c>
      <c r="BI651" t="s">
        <v>2079</v>
      </c>
    </row>
    <row r="652" spans="1:61" x14ac:dyDescent="0.35">
      <c r="A652" t="s">
        <v>2080</v>
      </c>
      <c r="B652">
        <v>10000</v>
      </c>
      <c r="C652">
        <v>40000</v>
      </c>
      <c r="D652" s="2">
        <v>45756</v>
      </c>
      <c r="E652" t="s">
        <v>59</v>
      </c>
      <c r="F652" t="s">
        <v>2081</v>
      </c>
      <c r="G652">
        <v>860909190840</v>
      </c>
      <c r="I652">
        <v>4</v>
      </c>
      <c r="J652" t="s">
        <v>183</v>
      </c>
      <c r="K652">
        <v>60</v>
      </c>
      <c r="L652" t="s">
        <v>6048</v>
      </c>
      <c r="M652" t="s">
        <v>222</v>
      </c>
      <c r="N652" t="s">
        <v>3835</v>
      </c>
      <c r="O652" s="3">
        <v>3000</v>
      </c>
      <c r="R652" s="2">
        <v>45756</v>
      </c>
      <c r="T652">
        <v>1</v>
      </c>
      <c r="U652" s="3">
        <v>3000</v>
      </c>
      <c r="V652" t="s">
        <v>65</v>
      </c>
      <c r="W652">
        <v>200699050001</v>
      </c>
      <c r="X652">
        <v>0</v>
      </c>
      <c r="Y652">
        <v>692</v>
      </c>
      <c r="Z652" s="3">
        <v>2308</v>
      </c>
      <c r="AA652">
        <v>0</v>
      </c>
      <c r="AB652">
        <v>0</v>
      </c>
      <c r="AC652">
        <v>0</v>
      </c>
      <c r="AF652">
        <v>0</v>
      </c>
      <c r="AO652">
        <v>20069905</v>
      </c>
      <c r="AP652" t="s">
        <v>571</v>
      </c>
      <c r="AQ652" t="s">
        <v>14937</v>
      </c>
      <c r="AS652">
        <v>0</v>
      </c>
      <c r="AT652">
        <v>0</v>
      </c>
      <c r="AU652">
        <v>0</v>
      </c>
      <c r="AV652">
        <v>0</v>
      </c>
      <c r="AW652">
        <v>0</v>
      </c>
      <c r="AX652">
        <v>0</v>
      </c>
      <c r="BB652" t="s">
        <v>63</v>
      </c>
      <c r="BC652" t="s">
        <v>4835</v>
      </c>
      <c r="BD652">
        <v>0</v>
      </c>
      <c r="BF652" t="s">
        <v>571</v>
      </c>
      <c r="BI652" t="s">
        <v>2082</v>
      </c>
    </row>
    <row r="653" spans="1:61" x14ac:dyDescent="0.35">
      <c r="A653" t="s">
        <v>2080</v>
      </c>
      <c r="B653">
        <v>10000</v>
      </c>
      <c r="C653">
        <v>50000</v>
      </c>
      <c r="D653" s="2">
        <v>45756</v>
      </c>
      <c r="E653" t="s">
        <v>59</v>
      </c>
      <c r="F653" t="s">
        <v>2083</v>
      </c>
      <c r="G653">
        <v>860909190840</v>
      </c>
      <c r="I653">
        <v>4</v>
      </c>
      <c r="J653" t="s">
        <v>183</v>
      </c>
      <c r="K653">
        <v>60</v>
      </c>
      <c r="L653" t="s">
        <v>6048</v>
      </c>
      <c r="M653" t="s">
        <v>222</v>
      </c>
      <c r="N653" t="s">
        <v>3835</v>
      </c>
      <c r="O653" s="3">
        <v>10000</v>
      </c>
      <c r="R653" s="2">
        <v>45756</v>
      </c>
      <c r="T653">
        <v>1</v>
      </c>
      <c r="U653" s="3">
        <v>10000</v>
      </c>
      <c r="V653" t="s">
        <v>65</v>
      </c>
      <c r="W653">
        <v>200699050001</v>
      </c>
      <c r="X653">
        <v>0</v>
      </c>
      <c r="Y653" s="3">
        <v>2308</v>
      </c>
      <c r="Z653" s="3">
        <v>7692</v>
      </c>
      <c r="AA653">
        <v>0</v>
      </c>
      <c r="AB653">
        <v>0</v>
      </c>
      <c r="AC653">
        <v>0</v>
      </c>
      <c r="AF653">
        <v>0</v>
      </c>
      <c r="AO653">
        <v>20069905</v>
      </c>
      <c r="AP653" t="s">
        <v>571</v>
      </c>
      <c r="AQ653" t="s">
        <v>14937</v>
      </c>
      <c r="AS653">
        <v>0</v>
      </c>
      <c r="AT653">
        <v>0</v>
      </c>
      <c r="AU653">
        <v>0</v>
      </c>
      <c r="AV653">
        <v>0</v>
      </c>
      <c r="AW653">
        <v>0</v>
      </c>
      <c r="AX653">
        <v>0</v>
      </c>
      <c r="BB653" t="s">
        <v>63</v>
      </c>
      <c r="BC653" t="s">
        <v>4835</v>
      </c>
      <c r="BD653">
        <v>0</v>
      </c>
      <c r="BF653" t="s">
        <v>571</v>
      </c>
      <c r="BI653" t="s">
        <v>2082</v>
      </c>
    </row>
    <row r="654" spans="1:61" x14ac:dyDescent="0.35">
      <c r="A654" t="s">
        <v>2084</v>
      </c>
      <c r="B654">
        <v>10000</v>
      </c>
      <c r="C654">
        <v>10000</v>
      </c>
      <c r="D654" s="2">
        <v>45756</v>
      </c>
      <c r="E654" t="s">
        <v>59</v>
      </c>
      <c r="F654" t="s">
        <v>2085</v>
      </c>
      <c r="G654" t="s">
        <v>2086</v>
      </c>
      <c r="I654">
        <v>1</v>
      </c>
      <c r="J654" t="s">
        <v>183</v>
      </c>
      <c r="K654">
        <v>94</v>
      </c>
      <c r="L654" t="s">
        <v>6050</v>
      </c>
      <c r="M654" t="s">
        <v>81</v>
      </c>
      <c r="N654" t="s">
        <v>3825</v>
      </c>
      <c r="O654">
        <v>250</v>
      </c>
      <c r="R654" s="2">
        <v>45756</v>
      </c>
      <c r="T654">
        <v>4</v>
      </c>
      <c r="U654" s="3">
        <v>1000</v>
      </c>
      <c r="V654" t="s">
        <v>65</v>
      </c>
      <c r="W654" t="s">
        <v>2088</v>
      </c>
      <c r="X654">
        <v>0</v>
      </c>
      <c r="Y654" s="3">
        <v>1000</v>
      </c>
      <c r="Z654">
        <v>0</v>
      </c>
      <c r="AA654">
        <v>0</v>
      </c>
      <c r="AB654">
        <v>0</v>
      </c>
      <c r="AC654">
        <v>0</v>
      </c>
      <c r="AF654">
        <v>0</v>
      </c>
      <c r="AO654" t="s">
        <v>2089</v>
      </c>
      <c r="AP654" t="s">
        <v>244</v>
      </c>
      <c r="AQ654" t="s">
        <v>25892</v>
      </c>
      <c r="AS654">
        <v>0</v>
      </c>
      <c r="AT654">
        <v>0</v>
      </c>
      <c r="AU654">
        <v>0</v>
      </c>
      <c r="AV654">
        <v>0</v>
      </c>
      <c r="AW654">
        <v>0</v>
      </c>
      <c r="AX654">
        <v>0</v>
      </c>
      <c r="BB654" t="s">
        <v>63</v>
      </c>
      <c r="BC654" t="s">
        <v>4836</v>
      </c>
      <c r="BD654">
        <v>0</v>
      </c>
      <c r="BF654" t="s">
        <v>244</v>
      </c>
      <c r="BI654" t="s">
        <v>246</v>
      </c>
    </row>
    <row r="655" spans="1:61" x14ac:dyDescent="0.35">
      <c r="A655" t="s">
        <v>2090</v>
      </c>
      <c r="B655">
        <v>10000</v>
      </c>
      <c r="C655">
        <v>10000</v>
      </c>
      <c r="D655" s="2">
        <v>45756</v>
      </c>
      <c r="E655" t="s">
        <v>59</v>
      </c>
      <c r="F655" s="4">
        <v>0.42539351851851853</v>
      </c>
      <c r="G655" t="s">
        <v>2086</v>
      </c>
      <c r="I655">
        <v>1</v>
      </c>
      <c r="J655" t="s">
        <v>183</v>
      </c>
      <c r="K655">
        <v>94</v>
      </c>
      <c r="L655" t="s">
        <v>6050</v>
      </c>
      <c r="M655" t="s">
        <v>81</v>
      </c>
      <c r="N655" t="s">
        <v>3825</v>
      </c>
      <c r="O655">
        <v>250</v>
      </c>
      <c r="R655" s="2">
        <v>45756</v>
      </c>
      <c r="T655">
        <v>4</v>
      </c>
      <c r="U655" s="3">
        <v>1000</v>
      </c>
      <c r="V655" t="s">
        <v>65</v>
      </c>
      <c r="W655" t="s">
        <v>2091</v>
      </c>
      <c r="X655">
        <v>0</v>
      </c>
      <c r="Y655" s="3">
        <v>1000</v>
      </c>
      <c r="Z655">
        <v>0</v>
      </c>
      <c r="AA655">
        <v>0</v>
      </c>
      <c r="AB655">
        <v>0</v>
      </c>
      <c r="AC655">
        <v>0</v>
      </c>
      <c r="AF655">
        <v>0</v>
      </c>
      <c r="AO655" t="s">
        <v>2092</v>
      </c>
      <c r="AP655" t="s">
        <v>244</v>
      </c>
      <c r="AQ655" t="s">
        <v>25892</v>
      </c>
      <c r="AS655">
        <v>0</v>
      </c>
      <c r="AT655">
        <v>0</v>
      </c>
      <c r="AU655">
        <v>0</v>
      </c>
      <c r="AV655">
        <v>0</v>
      </c>
      <c r="AW655">
        <v>0</v>
      </c>
      <c r="AX655">
        <v>0</v>
      </c>
      <c r="BB655" t="s">
        <v>63</v>
      </c>
      <c r="BC655" t="s">
        <v>4837</v>
      </c>
      <c r="BD655">
        <v>0</v>
      </c>
      <c r="BF655" t="s">
        <v>244</v>
      </c>
      <c r="BI655" t="s">
        <v>246</v>
      </c>
    </row>
    <row r="656" spans="1:61" x14ac:dyDescent="0.35">
      <c r="A656" t="s">
        <v>1822</v>
      </c>
      <c r="B656">
        <v>10000</v>
      </c>
      <c r="C656">
        <v>20000</v>
      </c>
      <c r="D656" s="2">
        <v>45757</v>
      </c>
      <c r="E656" t="s">
        <v>59</v>
      </c>
      <c r="F656" t="s">
        <v>1823</v>
      </c>
      <c r="G656" t="s">
        <v>842</v>
      </c>
      <c r="I656">
        <v>1</v>
      </c>
      <c r="J656" t="s">
        <v>183</v>
      </c>
      <c r="K656">
        <v>73</v>
      </c>
      <c r="L656" t="s">
        <v>6042</v>
      </c>
      <c r="M656" t="s">
        <v>184</v>
      </c>
      <c r="N656" t="s">
        <v>3845</v>
      </c>
      <c r="O656" s="3">
        <v>19500</v>
      </c>
      <c r="R656" s="2">
        <v>45756</v>
      </c>
      <c r="T656">
        <v>12</v>
      </c>
      <c r="U656" s="3">
        <v>234000</v>
      </c>
      <c r="V656" t="s">
        <v>65</v>
      </c>
      <c r="W656">
        <v>80256220001</v>
      </c>
      <c r="X656">
        <v>0</v>
      </c>
      <c r="Y656" s="3">
        <v>234000</v>
      </c>
      <c r="Z656">
        <v>0</v>
      </c>
      <c r="AA656">
        <v>0</v>
      </c>
      <c r="AB656">
        <v>0</v>
      </c>
      <c r="AC656">
        <v>0</v>
      </c>
      <c r="AF656">
        <v>0</v>
      </c>
      <c r="AO656">
        <v>8025622</v>
      </c>
      <c r="AP656" t="s">
        <v>162</v>
      </c>
      <c r="AQ656" t="s">
        <v>8373</v>
      </c>
      <c r="AS656">
        <v>0</v>
      </c>
      <c r="AT656">
        <v>0</v>
      </c>
      <c r="AU656">
        <v>0</v>
      </c>
      <c r="AV656">
        <v>0</v>
      </c>
      <c r="AW656">
        <v>0</v>
      </c>
      <c r="AX656">
        <v>0</v>
      </c>
      <c r="BB656" t="s">
        <v>63</v>
      </c>
      <c r="BC656" t="s">
        <v>4767</v>
      </c>
      <c r="BD656">
        <v>0</v>
      </c>
      <c r="BF656" t="s">
        <v>162</v>
      </c>
      <c r="BI656" t="s">
        <v>1824</v>
      </c>
    </row>
    <row r="657" spans="1:61" x14ac:dyDescent="0.35">
      <c r="A657" t="s">
        <v>2093</v>
      </c>
      <c r="B657">
        <v>10000</v>
      </c>
      <c r="C657">
        <v>10000</v>
      </c>
      <c r="D657" s="2">
        <v>45762</v>
      </c>
      <c r="E657" t="s">
        <v>59</v>
      </c>
      <c r="F657" t="s">
        <v>2001</v>
      </c>
      <c r="G657" t="s">
        <v>1880</v>
      </c>
      <c r="I657">
        <v>1</v>
      </c>
      <c r="J657" t="s">
        <v>183</v>
      </c>
      <c r="K657">
        <v>78</v>
      </c>
      <c r="L657" t="s">
        <v>6047</v>
      </c>
      <c r="M657" t="s">
        <v>216</v>
      </c>
      <c r="N657" t="s">
        <v>3803</v>
      </c>
      <c r="O657" s="3">
        <v>1500</v>
      </c>
      <c r="R657" s="2">
        <v>45756</v>
      </c>
      <c r="T657">
        <v>16</v>
      </c>
      <c r="U657" s="3">
        <v>24000</v>
      </c>
      <c r="V657" t="s">
        <v>65</v>
      </c>
      <c r="W657" t="s">
        <v>2094</v>
      </c>
      <c r="X657">
        <v>0</v>
      </c>
      <c r="Y657" s="3">
        <v>20000</v>
      </c>
      <c r="Z657" s="3">
        <v>4000</v>
      </c>
      <c r="AA657">
        <v>0</v>
      </c>
      <c r="AB657">
        <v>0</v>
      </c>
      <c r="AC657">
        <v>0</v>
      </c>
      <c r="AF657">
        <v>0</v>
      </c>
      <c r="AO657" t="s">
        <v>2095</v>
      </c>
      <c r="AP657" t="s">
        <v>170</v>
      </c>
      <c r="AQ657" t="s">
        <v>21526</v>
      </c>
      <c r="AS657">
        <v>0</v>
      </c>
      <c r="AT657">
        <v>0</v>
      </c>
      <c r="AU657">
        <v>0</v>
      </c>
      <c r="AV657">
        <v>0</v>
      </c>
      <c r="AW657">
        <v>0</v>
      </c>
      <c r="AX657">
        <v>0</v>
      </c>
      <c r="BB657" t="s">
        <v>63</v>
      </c>
      <c r="BC657" t="s">
        <v>4838</v>
      </c>
      <c r="BD657">
        <v>0</v>
      </c>
      <c r="BF657" t="s">
        <v>170</v>
      </c>
      <c r="BI657" t="s">
        <v>2096</v>
      </c>
    </row>
    <row r="658" spans="1:61" x14ac:dyDescent="0.35">
      <c r="A658" t="s">
        <v>2097</v>
      </c>
      <c r="B658">
        <v>10000</v>
      </c>
      <c r="C658">
        <v>10000</v>
      </c>
      <c r="D658" s="2">
        <v>45761</v>
      </c>
      <c r="E658" t="s">
        <v>59</v>
      </c>
      <c r="F658" t="s">
        <v>2098</v>
      </c>
      <c r="G658" t="s">
        <v>1428</v>
      </c>
      <c r="I658">
        <v>1</v>
      </c>
      <c r="J658" t="s">
        <v>183</v>
      </c>
      <c r="K658">
        <v>78</v>
      </c>
      <c r="L658" t="s">
        <v>6047</v>
      </c>
      <c r="M658" t="s">
        <v>216</v>
      </c>
      <c r="N658" t="s">
        <v>3803</v>
      </c>
      <c r="O658" s="3">
        <v>5500</v>
      </c>
      <c r="R658" s="2">
        <v>45756</v>
      </c>
      <c r="T658">
        <v>16</v>
      </c>
      <c r="U658" s="3">
        <v>88000</v>
      </c>
      <c r="V658" t="s">
        <v>65</v>
      </c>
      <c r="W658" t="s">
        <v>2099</v>
      </c>
      <c r="X658">
        <v>0</v>
      </c>
      <c r="Y658" s="3">
        <v>80000</v>
      </c>
      <c r="Z658" s="3">
        <v>8000</v>
      </c>
      <c r="AA658">
        <v>0</v>
      </c>
      <c r="AB658">
        <v>0</v>
      </c>
      <c r="AC658">
        <v>0</v>
      </c>
      <c r="AF658">
        <v>0</v>
      </c>
      <c r="AO658" t="s">
        <v>2100</v>
      </c>
      <c r="AP658" t="s">
        <v>170</v>
      </c>
      <c r="AQ658" t="s">
        <v>21526</v>
      </c>
      <c r="AS658">
        <v>0</v>
      </c>
      <c r="AT658">
        <v>0</v>
      </c>
      <c r="AU658">
        <v>0</v>
      </c>
      <c r="AV658">
        <v>0</v>
      </c>
      <c r="AW658">
        <v>0</v>
      </c>
      <c r="AX658">
        <v>0</v>
      </c>
      <c r="BB658" t="s">
        <v>63</v>
      </c>
      <c r="BC658" t="s">
        <v>4839</v>
      </c>
      <c r="BD658">
        <v>0</v>
      </c>
      <c r="BF658" t="s">
        <v>170</v>
      </c>
      <c r="BI658" t="s">
        <v>2101</v>
      </c>
    </row>
    <row r="659" spans="1:61" x14ac:dyDescent="0.35">
      <c r="A659" t="s">
        <v>873</v>
      </c>
      <c r="B659">
        <v>10000</v>
      </c>
      <c r="C659">
        <v>30000</v>
      </c>
      <c r="D659" s="2">
        <v>45758</v>
      </c>
      <c r="E659" t="s">
        <v>59</v>
      </c>
      <c r="F659" t="s">
        <v>874</v>
      </c>
      <c r="G659" t="s">
        <v>875</v>
      </c>
      <c r="I659">
        <v>3</v>
      </c>
      <c r="J659" t="s">
        <v>183</v>
      </c>
      <c r="K659">
        <v>85</v>
      </c>
      <c r="L659" t="s">
        <v>6060</v>
      </c>
      <c r="M659" t="s">
        <v>940</v>
      </c>
      <c r="N659" t="s">
        <v>3864</v>
      </c>
      <c r="O659" s="3">
        <v>10000</v>
      </c>
      <c r="R659" s="2">
        <v>45756</v>
      </c>
      <c r="T659">
        <v>11</v>
      </c>
      <c r="U659" s="3">
        <v>110000</v>
      </c>
      <c r="V659" t="s">
        <v>65</v>
      </c>
      <c r="W659" t="s">
        <v>876</v>
      </c>
      <c r="X659">
        <v>0</v>
      </c>
      <c r="Y659" s="3">
        <v>100000</v>
      </c>
      <c r="Z659" s="3">
        <v>10000</v>
      </c>
      <c r="AA659">
        <v>0</v>
      </c>
      <c r="AB659">
        <v>0</v>
      </c>
      <c r="AC659">
        <v>0</v>
      </c>
      <c r="AF659">
        <v>0</v>
      </c>
      <c r="AO659" t="s">
        <v>877</v>
      </c>
      <c r="AP659" t="s">
        <v>108</v>
      </c>
      <c r="AQ659" t="s">
        <v>13404</v>
      </c>
      <c r="AS659">
        <v>0</v>
      </c>
      <c r="AT659">
        <v>0</v>
      </c>
      <c r="AU659">
        <v>0</v>
      </c>
      <c r="AV659">
        <v>0</v>
      </c>
      <c r="AW659">
        <v>0</v>
      </c>
      <c r="AX659">
        <v>0</v>
      </c>
      <c r="BB659" t="s">
        <v>63</v>
      </c>
      <c r="BC659" t="s">
        <v>4512</v>
      </c>
      <c r="BD659">
        <v>0</v>
      </c>
      <c r="BF659" t="s">
        <v>108</v>
      </c>
      <c r="BI659" t="s">
        <v>878</v>
      </c>
    </row>
    <row r="660" spans="1:61" x14ac:dyDescent="0.35">
      <c r="A660" t="s">
        <v>4623</v>
      </c>
      <c r="B660">
        <v>10000</v>
      </c>
      <c r="C660">
        <v>20000</v>
      </c>
      <c r="D660" s="2">
        <v>45769</v>
      </c>
      <c r="E660" t="s">
        <v>59</v>
      </c>
      <c r="F660" t="s">
        <v>4624</v>
      </c>
      <c r="G660" t="s">
        <v>4625</v>
      </c>
      <c r="I660">
        <v>2</v>
      </c>
      <c r="J660" t="s">
        <v>183</v>
      </c>
      <c r="K660">
        <v>77</v>
      </c>
      <c r="L660" t="s">
        <v>6043</v>
      </c>
      <c r="M660" t="s">
        <v>192</v>
      </c>
      <c r="N660" t="s">
        <v>3848</v>
      </c>
      <c r="O660" s="3">
        <v>1250</v>
      </c>
      <c r="R660" s="2">
        <v>45756</v>
      </c>
      <c r="T660">
        <v>88</v>
      </c>
      <c r="U660" s="3">
        <v>110000</v>
      </c>
      <c r="V660" t="s">
        <v>65</v>
      </c>
      <c r="W660" t="s">
        <v>4626</v>
      </c>
      <c r="X660">
        <v>0</v>
      </c>
      <c r="Y660" s="3">
        <v>100000</v>
      </c>
      <c r="Z660" s="3">
        <v>10000</v>
      </c>
      <c r="AA660">
        <v>0</v>
      </c>
      <c r="AB660">
        <v>0</v>
      </c>
      <c r="AC660">
        <v>0</v>
      </c>
      <c r="AF660">
        <v>0</v>
      </c>
      <c r="AO660" t="s">
        <v>4627</v>
      </c>
      <c r="AP660" t="s">
        <v>108</v>
      </c>
      <c r="AQ660" t="s">
        <v>13404</v>
      </c>
      <c r="AS660">
        <v>0</v>
      </c>
      <c r="AT660">
        <v>0</v>
      </c>
      <c r="AU660">
        <v>0</v>
      </c>
      <c r="AV660">
        <v>0</v>
      </c>
      <c r="AW660">
        <v>0</v>
      </c>
      <c r="AX660">
        <v>0</v>
      </c>
      <c r="BB660" t="s">
        <v>63</v>
      </c>
      <c r="BC660" t="s">
        <v>4628</v>
      </c>
      <c r="BD660">
        <v>0</v>
      </c>
      <c r="BF660" t="s">
        <v>108</v>
      </c>
      <c r="BI660" t="s">
        <v>4629</v>
      </c>
    </row>
    <row r="661" spans="1:61" x14ac:dyDescent="0.35">
      <c r="A661" t="s">
        <v>879</v>
      </c>
      <c r="B661">
        <v>10000</v>
      </c>
      <c r="C661">
        <v>30000</v>
      </c>
      <c r="D661" s="2">
        <v>45763</v>
      </c>
      <c r="E661" t="s">
        <v>59</v>
      </c>
      <c r="F661" t="s">
        <v>4774</v>
      </c>
      <c r="G661" t="s">
        <v>875</v>
      </c>
      <c r="I661">
        <v>3</v>
      </c>
      <c r="J661" t="s">
        <v>183</v>
      </c>
      <c r="K661">
        <v>85</v>
      </c>
      <c r="L661" t="s">
        <v>6060</v>
      </c>
      <c r="M661" t="s">
        <v>940</v>
      </c>
      <c r="N661" t="s">
        <v>3864</v>
      </c>
      <c r="O661" s="3">
        <v>10000</v>
      </c>
      <c r="R661" s="2">
        <v>45756</v>
      </c>
      <c r="T661">
        <v>11</v>
      </c>
      <c r="U661" s="3">
        <v>110000</v>
      </c>
      <c r="V661" t="s">
        <v>65</v>
      </c>
      <c r="W661" t="s">
        <v>880</v>
      </c>
      <c r="X661">
        <v>0</v>
      </c>
      <c r="Y661" s="3">
        <v>100000</v>
      </c>
      <c r="Z661" s="3">
        <v>10000</v>
      </c>
      <c r="AA661">
        <v>0</v>
      </c>
      <c r="AB661">
        <v>0</v>
      </c>
      <c r="AC661">
        <v>0</v>
      </c>
      <c r="AF661">
        <v>0</v>
      </c>
      <c r="AO661" t="s">
        <v>881</v>
      </c>
      <c r="AP661" t="s">
        <v>108</v>
      </c>
      <c r="AQ661" t="s">
        <v>13404</v>
      </c>
      <c r="AS661">
        <v>0</v>
      </c>
      <c r="AT661">
        <v>0</v>
      </c>
      <c r="AU661">
        <v>0</v>
      </c>
      <c r="AV661">
        <v>0</v>
      </c>
      <c r="AW661">
        <v>0</v>
      </c>
      <c r="AX661">
        <v>0</v>
      </c>
      <c r="BB661" t="s">
        <v>63</v>
      </c>
      <c r="BC661" t="s">
        <v>4513</v>
      </c>
      <c r="BD661">
        <v>0</v>
      </c>
      <c r="BF661" t="s">
        <v>108</v>
      </c>
      <c r="BI661" t="s">
        <v>882</v>
      </c>
    </row>
    <row r="662" spans="1:61" x14ac:dyDescent="0.35">
      <c r="A662" t="s">
        <v>883</v>
      </c>
      <c r="B662">
        <v>10000</v>
      </c>
      <c r="C662">
        <v>30000</v>
      </c>
      <c r="D662" s="2">
        <v>45763</v>
      </c>
      <c r="E662" t="s">
        <v>59</v>
      </c>
      <c r="F662" s="4">
        <v>0.46824074074074074</v>
      </c>
      <c r="G662">
        <v>10620258018</v>
      </c>
      <c r="I662">
        <v>3</v>
      </c>
      <c r="J662" t="s">
        <v>183</v>
      </c>
      <c r="K662">
        <v>85</v>
      </c>
      <c r="L662" t="s">
        <v>6060</v>
      </c>
      <c r="M662" t="s">
        <v>940</v>
      </c>
      <c r="N662" t="s">
        <v>3864</v>
      </c>
      <c r="O662" s="3">
        <v>10000</v>
      </c>
      <c r="R662" s="2">
        <v>45756</v>
      </c>
      <c r="T662">
        <v>11</v>
      </c>
      <c r="U662" s="3">
        <v>110000</v>
      </c>
      <c r="V662" t="s">
        <v>65</v>
      </c>
      <c r="W662" t="s">
        <v>885</v>
      </c>
      <c r="X662">
        <v>0</v>
      </c>
      <c r="Y662" s="3">
        <v>100000</v>
      </c>
      <c r="Z662" s="3">
        <v>10000</v>
      </c>
      <c r="AA662">
        <v>0</v>
      </c>
      <c r="AB662">
        <v>0</v>
      </c>
      <c r="AC662">
        <v>0</v>
      </c>
      <c r="AF662">
        <v>0</v>
      </c>
      <c r="AO662" t="s">
        <v>886</v>
      </c>
      <c r="AP662" t="s">
        <v>108</v>
      </c>
      <c r="AQ662" t="s">
        <v>13404</v>
      </c>
      <c r="AS662">
        <v>0</v>
      </c>
      <c r="AT662">
        <v>0</v>
      </c>
      <c r="AU662">
        <v>0</v>
      </c>
      <c r="AV662">
        <v>0</v>
      </c>
      <c r="AW662">
        <v>0</v>
      </c>
      <c r="AX662">
        <v>0</v>
      </c>
      <c r="BB662" t="s">
        <v>63</v>
      </c>
      <c r="BC662" t="s">
        <v>4514</v>
      </c>
      <c r="BD662">
        <v>0</v>
      </c>
      <c r="BF662" t="s">
        <v>108</v>
      </c>
      <c r="BI662" t="s">
        <v>887</v>
      </c>
    </row>
    <row r="663" spans="1:61" x14ac:dyDescent="0.35">
      <c r="A663" t="s">
        <v>888</v>
      </c>
      <c r="B663">
        <v>10000</v>
      </c>
      <c r="C663">
        <v>30000</v>
      </c>
      <c r="D663" s="2">
        <v>45758</v>
      </c>
      <c r="E663" t="s">
        <v>59</v>
      </c>
      <c r="F663" t="s">
        <v>874</v>
      </c>
      <c r="G663" t="s">
        <v>875</v>
      </c>
      <c r="I663">
        <v>3</v>
      </c>
      <c r="J663" t="s">
        <v>183</v>
      </c>
      <c r="K663">
        <v>85</v>
      </c>
      <c r="L663" t="s">
        <v>6060</v>
      </c>
      <c r="M663" t="s">
        <v>940</v>
      </c>
      <c r="N663" t="s">
        <v>3864</v>
      </c>
      <c r="O663" s="3">
        <v>10000</v>
      </c>
      <c r="R663" s="2">
        <v>45756</v>
      </c>
      <c r="T663">
        <v>11</v>
      </c>
      <c r="U663" s="3">
        <v>110000</v>
      </c>
      <c r="V663" t="s">
        <v>65</v>
      </c>
      <c r="W663" t="s">
        <v>889</v>
      </c>
      <c r="X663">
        <v>0</v>
      </c>
      <c r="Y663" s="3">
        <v>100000</v>
      </c>
      <c r="Z663" s="3">
        <v>10000</v>
      </c>
      <c r="AA663">
        <v>0</v>
      </c>
      <c r="AB663">
        <v>0</v>
      </c>
      <c r="AC663">
        <v>0</v>
      </c>
      <c r="AF663">
        <v>0</v>
      </c>
      <c r="AO663" t="s">
        <v>890</v>
      </c>
      <c r="AP663" t="s">
        <v>108</v>
      </c>
      <c r="AQ663" t="s">
        <v>13404</v>
      </c>
      <c r="AS663">
        <v>0</v>
      </c>
      <c r="AT663">
        <v>0</v>
      </c>
      <c r="AU663">
        <v>0</v>
      </c>
      <c r="AV663">
        <v>0</v>
      </c>
      <c r="AW663">
        <v>0</v>
      </c>
      <c r="AX663">
        <v>0</v>
      </c>
      <c r="BB663" t="s">
        <v>63</v>
      </c>
      <c r="BC663" t="s">
        <v>4515</v>
      </c>
      <c r="BD663">
        <v>0</v>
      </c>
      <c r="BF663" t="s">
        <v>108</v>
      </c>
      <c r="BI663" t="s">
        <v>891</v>
      </c>
    </row>
    <row r="664" spans="1:61" x14ac:dyDescent="0.35">
      <c r="A664" t="s">
        <v>892</v>
      </c>
      <c r="B664">
        <v>10000</v>
      </c>
      <c r="C664">
        <v>30000</v>
      </c>
      <c r="D664" s="2">
        <v>45757</v>
      </c>
      <c r="E664" t="s">
        <v>59</v>
      </c>
      <c r="F664" t="s">
        <v>893</v>
      </c>
      <c r="G664">
        <v>10656256091</v>
      </c>
      <c r="I664">
        <v>3</v>
      </c>
      <c r="J664" t="s">
        <v>183</v>
      </c>
      <c r="K664">
        <v>85</v>
      </c>
      <c r="L664" t="s">
        <v>6060</v>
      </c>
      <c r="M664" t="s">
        <v>940</v>
      </c>
      <c r="N664" t="s">
        <v>3864</v>
      </c>
      <c r="O664" s="3">
        <v>18637</v>
      </c>
      <c r="R664" s="2">
        <v>45756</v>
      </c>
      <c r="T664">
        <v>11</v>
      </c>
      <c r="U664" s="3">
        <v>205007</v>
      </c>
      <c r="V664" t="s">
        <v>65</v>
      </c>
      <c r="W664" t="s">
        <v>894</v>
      </c>
      <c r="X664">
        <v>0</v>
      </c>
      <c r="Y664" s="3">
        <v>205000</v>
      </c>
      <c r="Z664">
        <v>7</v>
      </c>
      <c r="AA664">
        <v>0</v>
      </c>
      <c r="AB664">
        <v>0</v>
      </c>
      <c r="AC664">
        <v>0</v>
      </c>
      <c r="AF664">
        <v>0</v>
      </c>
      <c r="AO664" t="s">
        <v>895</v>
      </c>
      <c r="AP664" t="s">
        <v>108</v>
      </c>
      <c r="AQ664" t="s">
        <v>13404</v>
      </c>
      <c r="AS664">
        <v>0</v>
      </c>
      <c r="AT664">
        <v>0</v>
      </c>
      <c r="AU664">
        <v>0</v>
      </c>
      <c r="AV664">
        <v>0</v>
      </c>
      <c r="AW664">
        <v>0</v>
      </c>
      <c r="AX664">
        <v>0</v>
      </c>
      <c r="BB664" t="s">
        <v>63</v>
      </c>
      <c r="BC664" t="s">
        <v>4516</v>
      </c>
      <c r="BD664">
        <v>0</v>
      </c>
      <c r="BF664" t="s">
        <v>108</v>
      </c>
      <c r="BI664" t="s">
        <v>896</v>
      </c>
    </row>
    <row r="665" spans="1:61" x14ac:dyDescent="0.35">
      <c r="A665" t="s">
        <v>897</v>
      </c>
      <c r="B665">
        <v>10000</v>
      </c>
      <c r="C665">
        <v>30000</v>
      </c>
      <c r="D665" s="2">
        <v>45758</v>
      </c>
      <c r="E665" t="s">
        <v>59</v>
      </c>
      <c r="F665" t="s">
        <v>898</v>
      </c>
      <c r="G665" t="s">
        <v>875</v>
      </c>
      <c r="I665">
        <v>3</v>
      </c>
      <c r="J665" t="s">
        <v>183</v>
      </c>
      <c r="K665">
        <v>85</v>
      </c>
      <c r="L665" t="s">
        <v>6060</v>
      </c>
      <c r="M665" t="s">
        <v>940</v>
      </c>
      <c r="N665" t="s">
        <v>3864</v>
      </c>
      <c r="O665" s="3">
        <v>10000</v>
      </c>
      <c r="R665" s="2">
        <v>45756</v>
      </c>
      <c r="T665">
        <v>11</v>
      </c>
      <c r="U665" s="3">
        <v>110000</v>
      </c>
      <c r="V665" t="s">
        <v>65</v>
      </c>
      <c r="W665" t="s">
        <v>899</v>
      </c>
      <c r="X665">
        <v>0</v>
      </c>
      <c r="Y665" s="3">
        <v>100000</v>
      </c>
      <c r="Z665" s="3">
        <v>10000</v>
      </c>
      <c r="AA665">
        <v>0</v>
      </c>
      <c r="AB665">
        <v>0</v>
      </c>
      <c r="AC665">
        <v>0</v>
      </c>
      <c r="AF665">
        <v>0</v>
      </c>
      <c r="AO665" t="s">
        <v>900</v>
      </c>
      <c r="AP665" t="s">
        <v>108</v>
      </c>
      <c r="AQ665" t="s">
        <v>13404</v>
      </c>
      <c r="AS665">
        <v>0</v>
      </c>
      <c r="AT665">
        <v>0</v>
      </c>
      <c r="AU665">
        <v>0</v>
      </c>
      <c r="AV665">
        <v>0</v>
      </c>
      <c r="AW665">
        <v>0</v>
      </c>
      <c r="AX665">
        <v>0</v>
      </c>
      <c r="BB665" t="s">
        <v>63</v>
      </c>
      <c r="BC665" t="s">
        <v>4517</v>
      </c>
      <c r="BD665">
        <v>0</v>
      </c>
      <c r="BF665" t="s">
        <v>108</v>
      </c>
      <c r="BI665" t="s">
        <v>901</v>
      </c>
    </row>
    <row r="666" spans="1:61" x14ac:dyDescent="0.35">
      <c r="A666" t="s">
        <v>902</v>
      </c>
      <c r="B666">
        <v>10000</v>
      </c>
      <c r="C666">
        <v>30000</v>
      </c>
      <c r="D666" s="2">
        <v>45763</v>
      </c>
      <c r="E666" t="s">
        <v>59</v>
      </c>
      <c r="F666" t="s">
        <v>4775</v>
      </c>
      <c r="G666" t="s">
        <v>875</v>
      </c>
      <c r="I666">
        <v>3</v>
      </c>
      <c r="J666" t="s">
        <v>183</v>
      </c>
      <c r="K666">
        <v>85</v>
      </c>
      <c r="L666" t="s">
        <v>6060</v>
      </c>
      <c r="M666" t="s">
        <v>940</v>
      </c>
      <c r="N666" t="s">
        <v>3864</v>
      </c>
      <c r="O666" s="3">
        <v>20000</v>
      </c>
      <c r="R666" s="2">
        <v>45756</v>
      </c>
      <c r="T666">
        <v>11</v>
      </c>
      <c r="U666" s="3">
        <v>220000</v>
      </c>
      <c r="V666" t="s">
        <v>65</v>
      </c>
      <c r="W666" t="s">
        <v>903</v>
      </c>
      <c r="X666">
        <v>0</v>
      </c>
      <c r="Y666" s="3">
        <v>200000</v>
      </c>
      <c r="Z666" s="3">
        <v>20000</v>
      </c>
      <c r="AA666">
        <v>0</v>
      </c>
      <c r="AB666">
        <v>0</v>
      </c>
      <c r="AC666">
        <v>0</v>
      </c>
      <c r="AF666">
        <v>0</v>
      </c>
      <c r="AO666" t="s">
        <v>904</v>
      </c>
      <c r="AP666" t="s">
        <v>108</v>
      </c>
      <c r="AQ666" t="s">
        <v>13404</v>
      </c>
      <c r="AS666">
        <v>0</v>
      </c>
      <c r="AT666">
        <v>0</v>
      </c>
      <c r="AU666">
        <v>0</v>
      </c>
      <c r="AV666">
        <v>0</v>
      </c>
      <c r="AW666">
        <v>0</v>
      </c>
      <c r="AX666">
        <v>0</v>
      </c>
      <c r="BB666" t="s">
        <v>63</v>
      </c>
      <c r="BC666" t="s">
        <v>4518</v>
      </c>
      <c r="BD666">
        <v>0</v>
      </c>
      <c r="BF666" t="s">
        <v>108</v>
      </c>
      <c r="BI666" t="s">
        <v>905</v>
      </c>
    </row>
    <row r="667" spans="1:61" x14ac:dyDescent="0.35">
      <c r="A667" t="s">
        <v>906</v>
      </c>
      <c r="B667">
        <v>10000</v>
      </c>
      <c r="C667">
        <v>30000</v>
      </c>
      <c r="D667" s="2">
        <v>45758</v>
      </c>
      <c r="E667" t="s">
        <v>59</v>
      </c>
      <c r="F667" t="s">
        <v>907</v>
      </c>
      <c r="G667" t="s">
        <v>875</v>
      </c>
      <c r="I667">
        <v>3</v>
      </c>
      <c r="J667" t="s">
        <v>183</v>
      </c>
      <c r="K667">
        <v>85</v>
      </c>
      <c r="L667" t="s">
        <v>6060</v>
      </c>
      <c r="M667" t="s">
        <v>940</v>
      </c>
      <c r="N667" t="s">
        <v>3864</v>
      </c>
      <c r="O667" s="3">
        <v>10000</v>
      </c>
      <c r="R667" s="2">
        <v>45756</v>
      </c>
      <c r="T667">
        <v>11</v>
      </c>
      <c r="U667" s="3">
        <v>110000</v>
      </c>
      <c r="V667" t="s">
        <v>65</v>
      </c>
      <c r="W667" t="s">
        <v>908</v>
      </c>
      <c r="X667">
        <v>0</v>
      </c>
      <c r="Y667" s="3">
        <v>100000</v>
      </c>
      <c r="Z667" s="3">
        <v>10000</v>
      </c>
      <c r="AA667">
        <v>0</v>
      </c>
      <c r="AB667">
        <v>0</v>
      </c>
      <c r="AC667">
        <v>0</v>
      </c>
      <c r="AF667">
        <v>0</v>
      </c>
      <c r="AO667" t="s">
        <v>909</v>
      </c>
      <c r="AP667" t="s">
        <v>108</v>
      </c>
      <c r="AQ667" t="s">
        <v>13404</v>
      </c>
      <c r="AS667">
        <v>0</v>
      </c>
      <c r="AT667">
        <v>0</v>
      </c>
      <c r="AU667">
        <v>0</v>
      </c>
      <c r="AV667">
        <v>0</v>
      </c>
      <c r="AW667">
        <v>0</v>
      </c>
      <c r="AX667">
        <v>0</v>
      </c>
      <c r="BB667" t="s">
        <v>63</v>
      </c>
      <c r="BC667" t="s">
        <v>4519</v>
      </c>
      <c r="BD667">
        <v>0</v>
      </c>
      <c r="BF667" t="s">
        <v>108</v>
      </c>
      <c r="BI667" t="s">
        <v>910</v>
      </c>
    </row>
    <row r="668" spans="1:61" x14ac:dyDescent="0.35">
      <c r="A668" t="s">
        <v>4631</v>
      </c>
      <c r="B668">
        <v>10000</v>
      </c>
      <c r="C668">
        <v>20000</v>
      </c>
      <c r="D668" s="2">
        <v>45769</v>
      </c>
      <c r="E668" t="s">
        <v>59</v>
      </c>
      <c r="F668" t="s">
        <v>4632</v>
      </c>
      <c r="G668" t="s">
        <v>4625</v>
      </c>
      <c r="I668">
        <v>2</v>
      </c>
      <c r="J668" t="s">
        <v>183</v>
      </c>
      <c r="K668">
        <v>77</v>
      </c>
      <c r="L668" t="s">
        <v>6043</v>
      </c>
      <c r="M668" t="s">
        <v>192</v>
      </c>
      <c r="N668" t="s">
        <v>3848</v>
      </c>
      <c r="O668" s="3">
        <v>2500</v>
      </c>
      <c r="R668" s="2">
        <v>45756</v>
      </c>
      <c r="T668">
        <v>88</v>
      </c>
      <c r="U668" s="3">
        <v>220000</v>
      </c>
      <c r="V668" t="s">
        <v>65</v>
      </c>
      <c r="W668" t="s">
        <v>4633</v>
      </c>
      <c r="X668">
        <v>0</v>
      </c>
      <c r="Y668" s="3">
        <v>200000</v>
      </c>
      <c r="Z668" s="3">
        <v>20000</v>
      </c>
      <c r="AA668">
        <v>0</v>
      </c>
      <c r="AB668">
        <v>0</v>
      </c>
      <c r="AC668">
        <v>0</v>
      </c>
      <c r="AF668">
        <v>0</v>
      </c>
      <c r="AO668" t="s">
        <v>4634</v>
      </c>
      <c r="AP668" t="s">
        <v>108</v>
      </c>
      <c r="AQ668" t="s">
        <v>13404</v>
      </c>
      <c r="AS668">
        <v>0</v>
      </c>
      <c r="AT668">
        <v>0</v>
      </c>
      <c r="AU668">
        <v>0</v>
      </c>
      <c r="AV668">
        <v>0</v>
      </c>
      <c r="AW668">
        <v>0</v>
      </c>
      <c r="AX668">
        <v>0</v>
      </c>
      <c r="BB668" t="s">
        <v>63</v>
      </c>
      <c r="BC668" t="s">
        <v>4635</v>
      </c>
      <c r="BD668">
        <v>0</v>
      </c>
      <c r="BF668" t="s">
        <v>108</v>
      </c>
      <c r="BI668" t="s">
        <v>4636</v>
      </c>
    </row>
    <row r="669" spans="1:61" x14ac:dyDescent="0.35">
      <c r="A669" t="s">
        <v>2119</v>
      </c>
      <c r="B669">
        <v>10000</v>
      </c>
      <c r="C669">
        <v>10000</v>
      </c>
      <c r="D669" s="2">
        <v>45758</v>
      </c>
      <c r="E669" t="s">
        <v>59</v>
      </c>
      <c r="F669" s="4">
        <v>0.42443287037037036</v>
      </c>
      <c r="G669" t="s">
        <v>159</v>
      </c>
      <c r="I669">
        <v>1</v>
      </c>
      <c r="J669" t="s">
        <v>183</v>
      </c>
      <c r="K669">
        <v>72</v>
      </c>
      <c r="L669" t="s">
        <v>6056</v>
      </c>
      <c r="M669" t="s">
        <v>869</v>
      </c>
      <c r="N669" t="s">
        <v>3829</v>
      </c>
      <c r="O669" s="3">
        <v>1750</v>
      </c>
      <c r="R669" s="2">
        <v>45756</v>
      </c>
      <c r="T669">
        <v>4</v>
      </c>
      <c r="U669" s="3">
        <v>7000</v>
      </c>
      <c r="V669" t="s">
        <v>65</v>
      </c>
      <c r="W669">
        <v>5000514740001</v>
      </c>
      <c r="X669">
        <v>0</v>
      </c>
      <c r="Y669" s="3">
        <v>5000</v>
      </c>
      <c r="Z669" s="3">
        <v>2000</v>
      </c>
      <c r="AA669">
        <v>0</v>
      </c>
      <c r="AB669">
        <v>0</v>
      </c>
      <c r="AC669">
        <v>0</v>
      </c>
      <c r="AF669">
        <v>0</v>
      </c>
      <c r="AO669">
        <v>500051474</v>
      </c>
      <c r="AP669" t="s">
        <v>162</v>
      </c>
      <c r="AQ669" t="s">
        <v>8373</v>
      </c>
      <c r="AS669">
        <v>0</v>
      </c>
      <c r="AT669">
        <v>0</v>
      </c>
      <c r="AU669">
        <v>0</v>
      </c>
      <c r="AV669">
        <v>0</v>
      </c>
      <c r="AW669">
        <v>0</v>
      </c>
      <c r="AX669">
        <v>0</v>
      </c>
      <c r="BB669" t="s">
        <v>63</v>
      </c>
      <c r="BC669" t="s">
        <v>4840</v>
      </c>
      <c r="BD669">
        <v>0</v>
      </c>
      <c r="BF669" t="s">
        <v>162</v>
      </c>
      <c r="BI669" t="s">
        <v>2120</v>
      </c>
    </row>
    <row r="670" spans="1:61" x14ac:dyDescent="0.35">
      <c r="A670" t="s">
        <v>2121</v>
      </c>
      <c r="B670">
        <v>10000</v>
      </c>
      <c r="C670">
        <v>20000</v>
      </c>
      <c r="D670" s="2">
        <v>45757</v>
      </c>
      <c r="E670" t="s">
        <v>59</v>
      </c>
      <c r="F670" t="s">
        <v>2122</v>
      </c>
      <c r="G670" t="s">
        <v>2123</v>
      </c>
      <c r="I670">
        <v>1</v>
      </c>
      <c r="J670" t="s">
        <v>183</v>
      </c>
      <c r="K670">
        <v>94</v>
      </c>
      <c r="L670" t="s">
        <v>6050</v>
      </c>
      <c r="M670" t="s">
        <v>81</v>
      </c>
      <c r="N670" t="s">
        <v>3825</v>
      </c>
      <c r="O670" s="3">
        <v>3000</v>
      </c>
      <c r="R670" s="2">
        <v>45756</v>
      </c>
      <c r="T670">
        <v>6</v>
      </c>
      <c r="U670" s="3">
        <v>18000</v>
      </c>
      <c r="V670" t="s">
        <v>65</v>
      </c>
      <c r="W670" t="s">
        <v>2125</v>
      </c>
      <c r="X670">
        <v>0</v>
      </c>
      <c r="Y670" s="3">
        <v>18000</v>
      </c>
      <c r="Z670">
        <v>0</v>
      </c>
      <c r="AA670">
        <v>0</v>
      </c>
      <c r="AB670">
        <v>0</v>
      </c>
      <c r="AC670">
        <v>0</v>
      </c>
      <c r="AF670">
        <v>0</v>
      </c>
      <c r="AO670" t="s">
        <v>2126</v>
      </c>
      <c r="AP670" t="s">
        <v>84</v>
      </c>
      <c r="AQ670" t="s">
        <v>14396</v>
      </c>
      <c r="AS670">
        <v>0</v>
      </c>
      <c r="AT670">
        <v>0</v>
      </c>
      <c r="AU670">
        <v>0</v>
      </c>
      <c r="AV670">
        <v>0</v>
      </c>
      <c r="AW670">
        <v>0</v>
      </c>
      <c r="AX670">
        <v>0</v>
      </c>
      <c r="BB670" t="s">
        <v>63</v>
      </c>
      <c r="BC670" t="s">
        <v>4841</v>
      </c>
      <c r="BD670">
        <v>0</v>
      </c>
      <c r="BF670" t="s">
        <v>84</v>
      </c>
      <c r="BI670" t="s">
        <v>2127</v>
      </c>
    </row>
    <row r="671" spans="1:61" x14ac:dyDescent="0.35">
      <c r="A671" t="s">
        <v>949</v>
      </c>
      <c r="B671">
        <v>10000</v>
      </c>
      <c r="C671">
        <v>30000</v>
      </c>
      <c r="D671" s="2">
        <v>45763</v>
      </c>
      <c r="E671" t="s">
        <v>59</v>
      </c>
      <c r="F671" t="s">
        <v>4777</v>
      </c>
      <c r="G671" t="s">
        <v>875</v>
      </c>
      <c r="I671">
        <v>3</v>
      </c>
      <c r="J671" t="s">
        <v>183</v>
      </c>
      <c r="K671">
        <v>85</v>
      </c>
      <c r="L671" t="s">
        <v>6060</v>
      </c>
      <c r="M671" t="s">
        <v>940</v>
      </c>
      <c r="N671" t="s">
        <v>3864</v>
      </c>
      <c r="O671" s="3">
        <v>10000</v>
      </c>
      <c r="R671" s="2">
        <v>45756</v>
      </c>
      <c r="T671">
        <v>11</v>
      </c>
      <c r="U671" s="3">
        <v>110000</v>
      </c>
      <c r="V671" t="s">
        <v>65</v>
      </c>
      <c r="W671" t="s">
        <v>524</v>
      </c>
      <c r="X671">
        <v>0</v>
      </c>
      <c r="Y671" s="3">
        <v>100000</v>
      </c>
      <c r="Z671" s="3">
        <v>10000</v>
      </c>
      <c r="AA671">
        <v>0</v>
      </c>
      <c r="AB671">
        <v>0</v>
      </c>
      <c r="AC671">
        <v>0</v>
      </c>
      <c r="AF671">
        <v>0</v>
      </c>
      <c r="AO671" t="s">
        <v>525</v>
      </c>
      <c r="AP671" t="s">
        <v>108</v>
      </c>
      <c r="AQ671" t="s">
        <v>13404</v>
      </c>
      <c r="AS671">
        <v>0</v>
      </c>
      <c r="AT671">
        <v>0</v>
      </c>
      <c r="AU671">
        <v>0</v>
      </c>
      <c r="AV671">
        <v>0</v>
      </c>
      <c r="AW671">
        <v>0</v>
      </c>
      <c r="AX671">
        <v>0</v>
      </c>
      <c r="BB671" t="s">
        <v>63</v>
      </c>
      <c r="BC671" t="s">
        <v>4530</v>
      </c>
      <c r="BD671">
        <v>0</v>
      </c>
      <c r="BF671" t="s">
        <v>108</v>
      </c>
      <c r="BI671" t="s">
        <v>950</v>
      </c>
    </row>
    <row r="672" spans="1:61" x14ac:dyDescent="0.35">
      <c r="A672" t="s">
        <v>3479</v>
      </c>
      <c r="B672">
        <v>10000</v>
      </c>
      <c r="C672">
        <v>20000</v>
      </c>
      <c r="D672" s="2">
        <v>45771</v>
      </c>
      <c r="E672" t="s">
        <v>59</v>
      </c>
      <c r="F672" t="s">
        <v>3480</v>
      </c>
      <c r="G672">
        <v>10620258097</v>
      </c>
      <c r="I672">
        <v>2</v>
      </c>
      <c r="J672" t="s">
        <v>183</v>
      </c>
      <c r="K672">
        <v>77</v>
      </c>
      <c r="L672" t="s">
        <v>6043</v>
      </c>
      <c r="M672" t="s">
        <v>192</v>
      </c>
      <c r="N672" t="s">
        <v>3848</v>
      </c>
      <c r="O672" s="3">
        <v>3705</v>
      </c>
      <c r="R672" s="2">
        <v>45756</v>
      </c>
      <c r="T672">
        <v>88</v>
      </c>
      <c r="U672" s="3">
        <v>326040</v>
      </c>
      <c r="V672" t="s">
        <v>65</v>
      </c>
      <c r="W672" t="s">
        <v>908</v>
      </c>
      <c r="X672">
        <v>0</v>
      </c>
      <c r="Y672" s="3">
        <v>300000</v>
      </c>
      <c r="Z672" s="3">
        <v>26040</v>
      </c>
      <c r="AA672">
        <v>0</v>
      </c>
      <c r="AB672">
        <v>0</v>
      </c>
      <c r="AC672">
        <v>0</v>
      </c>
      <c r="AF672">
        <v>0</v>
      </c>
      <c r="AO672" t="s">
        <v>909</v>
      </c>
      <c r="AP672" t="s">
        <v>108</v>
      </c>
      <c r="AQ672" t="s">
        <v>13404</v>
      </c>
      <c r="AS672">
        <v>0</v>
      </c>
      <c r="AT672">
        <v>0</v>
      </c>
      <c r="AU672">
        <v>0</v>
      </c>
      <c r="AV672">
        <v>0</v>
      </c>
      <c r="AW672">
        <v>0</v>
      </c>
      <c r="AX672">
        <v>0</v>
      </c>
      <c r="BB672" t="s">
        <v>63</v>
      </c>
      <c r="BC672" t="s">
        <v>4719</v>
      </c>
      <c r="BD672">
        <v>0</v>
      </c>
      <c r="BF672" t="s">
        <v>108</v>
      </c>
      <c r="BI672" t="s">
        <v>3481</v>
      </c>
    </row>
    <row r="673" spans="1:61" x14ac:dyDescent="0.35">
      <c r="A673" t="s">
        <v>951</v>
      </c>
      <c r="B673">
        <v>10000</v>
      </c>
      <c r="C673">
        <v>30000</v>
      </c>
      <c r="D673" s="2">
        <v>45757</v>
      </c>
      <c r="E673" t="s">
        <v>59</v>
      </c>
      <c r="F673" t="s">
        <v>952</v>
      </c>
      <c r="G673">
        <v>10656256087</v>
      </c>
      <c r="I673">
        <v>3</v>
      </c>
      <c r="J673" t="s">
        <v>183</v>
      </c>
      <c r="K673">
        <v>85</v>
      </c>
      <c r="L673" t="s">
        <v>6060</v>
      </c>
      <c r="M673" t="s">
        <v>940</v>
      </c>
      <c r="N673" t="s">
        <v>3864</v>
      </c>
      <c r="O673" s="3">
        <v>8000</v>
      </c>
      <c r="R673" s="2">
        <v>45756</v>
      </c>
      <c r="T673">
        <v>11</v>
      </c>
      <c r="U673" s="3">
        <v>88000</v>
      </c>
      <c r="V673" t="s">
        <v>65</v>
      </c>
      <c r="W673" t="s">
        <v>953</v>
      </c>
      <c r="X673">
        <v>0</v>
      </c>
      <c r="Y673" s="3">
        <v>80000</v>
      </c>
      <c r="Z673" s="3">
        <v>8000</v>
      </c>
      <c r="AA673">
        <v>0</v>
      </c>
      <c r="AB673">
        <v>0</v>
      </c>
      <c r="AC673">
        <v>0</v>
      </c>
      <c r="AF673">
        <v>0</v>
      </c>
      <c r="AO673" t="s">
        <v>954</v>
      </c>
      <c r="AP673" t="s">
        <v>108</v>
      </c>
      <c r="AQ673" t="s">
        <v>13404</v>
      </c>
      <c r="AS673">
        <v>0</v>
      </c>
      <c r="AT673">
        <v>0</v>
      </c>
      <c r="AU673">
        <v>0</v>
      </c>
      <c r="AV673">
        <v>0</v>
      </c>
      <c r="AW673">
        <v>0</v>
      </c>
      <c r="AX673">
        <v>0</v>
      </c>
      <c r="BB673" t="s">
        <v>63</v>
      </c>
      <c r="BC673" t="s">
        <v>4531</v>
      </c>
      <c r="BD673">
        <v>0</v>
      </c>
      <c r="BF673" t="s">
        <v>108</v>
      </c>
      <c r="BI673" t="s">
        <v>955</v>
      </c>
    </row>
    <row r="674" spans="1:61" x14ac:dyDescent="0.35">
      <c r="A674" t="s">
        <v>4641</v>
      </c>
      <c r="B674">
        <v>10000</v>
      </c>
      <c r="C674">
        <v>20000</v>
      </c>
      <c r="D674" s="2">
        <v>45763</v>
      </c>
      <c r="E674" t="s">
        <v>59</v>
      </c>
      <c r="F674" s="4">
        <v>0.4697453703703704</v>
      </c>
      <c r="G674" t="s">
        <v>4625</v>
      </c>
      <c r="I674">
        <v>2</v>
      </c>
      <c r="J674" t="s">
        <v>183</v>
      </c>
      <c r="K674">
        <v>77</v>
      </c>
      <c r="L674" t="s">
        <v>6043</v>
      </c>
      <c r="M674" t="s">
        <v>192</v>
      </c>
      <c r="N674" t="s">
        <v>3848</v>
      </c>
      <c r="O674" s="3">
        <v>2500</v>
      </c>
      <c r="R674" s="2">
        <v>45756</v>
      </c>
      <c r="T674">
        <v>88</v>
      </c>
      <c r="U674" s="3">
        <v>220000</v>
      </c>
      <c r="V674" t="s">
        <v>65</v>
      </c>
      <c r="W674" t="s">
        <v>885</v>
      </c>
      <c r="X674">
        <v>0</v>
      </c>
      <c r="Y674" s="3">
        <v>200000</v>
      </c>
      <c r="Z674" s="3">
        <v>20000</v>
      </c>
      <c r="AA674">
        <v>0</v>
      </c>
      <c r="AB674">
        <v>0</v>
      </c>
      <c r="AC674">
        <v>0</v>
      </c>
      <c r="AF674">
        <v>0</v>
      </c>
      <c r="AO674" t="s">
        <v>886</v>
      </c>
      <c r="AP674" t="s">
        <v>108</v>
      </c>
      <c r="AQ674" t="s">
        <v>13404</v>
      </c>
      <c r="AS674">
        <v>0</v>
      </c>
      <c r="AT674">
        <v>0</v>
      </c>
      <c r="AU674">
        <v>0</v>
      </c>
      <c r="AV674">
        <v>0</v>
      </c>
      <c r="AW674">
        <v>0</v>
      </c>
      <c r="AX674">
        <v>0</v>
      </c>
      <c r="BB674" t="s">
        <v>63</v>
      </c>
      <c r="BC674" t="s">
        <v>4642</v>
      </c>
      <c r="BD674">
        <v>0</v>
      </c>
      <c r="BF674" t="s">
        <v>108</v>
      </c>
      <c r="BI674" t="s">
        <v>4643</v>
      </c>
    </row>
    <row r="675" spans="1:61" x14ac:dyDescent="0.35">
      <c r="A675" t="s">
        <v>4644</v>
      </c>
      <c r="B675">
        <v>10000</v>
      </c>
      <c r="C675">
        <v>20000</v>
      </c>
      <c r="D675" s="2">
        <v>45763</v>
      </c>
      <c r="E675" t="s">
        <v>59</v>
      </c>
      <c r="F675" t="s">
        <v>4645</v>
      </c>
      <c r="G675" t="s">
        <v>4625</v>
      </c>
      <c r="I675">
        <v>2</v>
      </c>
      <c r="J675" t="s">
        <v>183</v>
      </c>
      <c r="K675">
        <v>77</v>
      </c>
      <c r="L675" t="s">
        <v>6043</v>
      </c>
      <c r="M675" t="s">
        <v>192</v>
      </c>
      <c r="N675" t="s">
        <v>3848</v>
      </c>
      <c r="O675" s="3">
        <v>1250</v>
      </c>
      <c r="R675" s="2">
        <v>45756</v>
      </c>
      <c r="T675">
        <v>88</v>
      </c>
      <c r="U675" s="3">
        <v>110000</v>
      </c>
      <c r="V675" t="s">
        <v>65</v>
      </c>
      <c r="W675" t="s">
        <v>4646</v>
      </c>
      <c r="X675">
        <v>0</v>
      </c>
      <c r="Y675" s="3">
        <v>100000</v>
      </c>
      <c r="Z675" s="3">
        <v>10000</v>
      </c>
      <c r="AA675">
        <v>0</v>
      </c>
      <c r="AB675">
        <v>0</v>
      </c>
      <c r="AC675">
        <v>0</v>
      </c>
      <c r="AF675">
        <v>0</v>
      </c>
      <c r="AO675" t="s">
        <v>4647</v>
      </c>
      <c r="AP675" t="s">
        <v>108</v>
      </c>
      <c r="AQ675" t="s">
        <v>13404</v>
      </c>
      <c r="AS675">
        <v>0</v>
      </c>
      <c r="AT675">
        <v>0</v>
      </c>
      <c r="AU675">
        <v>0</v>
      </c>
      <c r="AV675">
        <v>0</v>
      </c>
      <c r="AW675">
        <v>0</v>
      </c>
      <c r="AX675">
        <v>0</v>
      </c>
      <c r="BB675" t="s">
        <v>63</v>
      </c>
      <c r="BC675" t="s">
        <v>4648</v>
      </c>
      <c r="BD675">
        <v>0</v>
      </c>
      <c r="BF675" t="s">
        <v>108</v>
      </c>
      <c r="BI675" t="s">
        <v>4649</v>
      </c>
    </row>
    <row r="676" spans="1:61" x14ac:dyDescent="0.35">
      <c r="A676" t="s">
        <v>956</v>
      </c>
      <c r="B676">
        <v>10000</v>
      </c>
      <c r="C676">
        <v>30000</v>
      </c>
      <c r="D676" s="2">
        <v>45758</v>
      </c>
      <c r="E676" t="s">
        <v>59</v>
      </c>
      <c r="F676" t="s">
        <v>907</v>
      </c>
      <c r="G676" t="s">
        <v>875</v>
      </c>
      <c r="I676">
        <v>3</v>
      </c>
      <c r="J676" t="s">
        <v>183</v>
      </c>
      <c r="K676">
        <v>85</v>
      </c>
      <c r="L676" t="s">
        <v>6060</v>
      </c>
      <c r="M676" t="s">
        <v>940</v>
      </c>
      <c r="N676" t="s">
        <v>3864</v>
      </c>
      <c r="O676" s="3">
        <v>10000</v>
      </c>
      <c r="R676" s="2">
        <v>45756</v>
      </c>
      <c r="T676">
        <v>11</v>
      </c>
      <c r="U676" s="3">
        <v>110000</v>
      </c>
      <c r="V676" t="s">
        <v>65</v>
      </c>
      <c r="W676" t="s">
        <v>957</v>
      </c>
      <c r="X676">
        <v>0</v>
      </c>
      <c r="Y676" s="3">
        <v>100000</v>
      </c>
      <c r="Z676" s="3">
        <v>10000</v>
      </c>
      <c r="AA676">
        <v>0</v>
      </c>
      <c r="AB676">
        <v>0</v>
      </c>
      <c r="AC676">
        <v>0</v>
      </c>
      <c r="AF676">
        <v>0</v>
      </c>
      <c r="AO676" t="s">
        <v>958</v>
      </c>
      <c r="AP676" t="s">
        <v>108</v>
      </c>
      <c r="AQ676" t="s">
        <v>13404</v>
      </c>
      <c r="AS676">
        <v>0</v>
      </c>
      <c r="AT676">
        <v>0</v>
      </c>
      <c r="AU676">
        <v>0</v>
      </c>
      <c r="AV676">
        <v>0</v>
      </c>
      <c r="AW676">
        <v>0</v>
      </c>
      <c r="AX676">
        <v>0</v>
      </c>
      <c r="BB676" t="s">
        <v>63</v>
      </c>
      <c r="BC676" t="s">
        <v>4532</v>
      </c>
      <c r="BD676">
        <v>0</v>
      </c>
      <c r="BF676" t="s">
        <v>108</v>
      </c>
      <c r="BI676" t="s">
        <v>959</v>
      </c>
    </row>
    <row r="677" spans="1:61" x14ac:dyDescent="0.35">
      <c r="A677" t="s">
        <v>2128</v>
      </c>
      <c r="B677">
        <v>10000</v>
      </c>
      <c r="C677">
        <v>10000</v>
      </c>
      <c r="D677" s="2">
        <v>45761</v>
      </c>
      <c r="E677" t="s">
        <v>59</v>
      </c>
      <c r="F677" t="s">
        <v>2098</v>
      </c>
      <c r="G677" t="s">
        <v>1428</v>
      </c>
      <c r="I677">
        <v>1</v>
      </c>
      <c r="J677" t="s">
        <v>183</v>
      </c>
      <c r="K677">
        <v>78</v>
      </c>
      <c r="L677" t="s">
        <v>6047</v>
      </c>
      <c r="M677" t="s">
        <v>216</v>
      </c>
      <c r="N677" t="s">
        <v>3803</v>
      </c>
      <c r="O677" s="3">
        <v>1500</v>
      </c>
      <c r="R677" s="2">
        <v>45756</v>
      </c>
      <c r="T677">
        <v>16</v>
      </c>
      <c r="U677" s="3">
        <v>24000</v>
      </c>
      <c r="V677" t="s">
        <v>65</v>
      </c>
      <c r="W677" t="s">
        <v>2129</v>
      </c>
      <c r="X677">
        <v>0</v>
      </c>
      <c r="Y677" s="3">
        <v>20000</v>
      </c>
      <c r="Z677" s="3">
        <v>4000</v>
      </c>
      <c r="AA677">
        <v>0</v>
      </c>
      <c r="AB677">
        <v>0</v>
      </c>
      <c r="AC677">
        <v>0</v>
      </c>
      <c r="AF677">
        <v>0</v>
      </c>
      <c r="AO677" t="s">
        <v>2130</v>
      </c>
      <c r="AP677" t="s">
        <v>275</v>
      </c>
      <c r="AQ677" t="s">
        <v>21306</v>
      </c>
      <c r="AS677">
        <v>0</v>
      </c>
      <c r="AT677">
        <v>0</v>
      </c>
      <c r="AU677">
        <v>0</v>
      </c>
      <c r="AV677">
        <v>0</v>
      </c>
      <c r="AW677">
        <v>0</v>
      </c>
      <c r="AX677">
        <v>0</v>
      </c>
      <c r="BB677" t="s">
        <v>63</v>
      </c>
      <c r="BC677" t="s">
        <v>4842</v>
      </c>
      <c r="BD677">
        <v>0</v>
      </c>
      <c r="BF677" t="s">
        <v>275</v>
      </c>
      <c r="BI677" t="s">
        <v>2131</v>
      </c>
    </row>
    <row r="678" spans="1:61" x14ac:dyDescent="0.35">
      <c r="A678" t="s">
        <v>983</v>
      </c>
      <c r="B678">
        <v>10000</v>
      </c>
      <c r="C678">
        <v>30000</v>
      </c>
      <c r="D678" s="2">
        <v>45758</v>
      </c>
      <c r="E678" t="s">
        <v>59</v>
      </c>
      <c r="F678" t="s">
        <v>898</v>
      </c>
      <c r="G678" t="s">
        <v>875</v>
      </c>
      <c r="I678">
        <v>3</v>
      </c>
      <c r="J678" t="s">
        <v>183</v>
      </c>
      <c r="K678">
        <v>85</v>
      </c>
      <c r="L678" t="s">
        <v>6060</v>
      </c>
      <c r="M678" t="s">
        <v>940</v>
      </c>
      <c r="N678" t="s">
        <v>3864</v>
      </c>
      <c r="O678" s="3">
        <v>10000</v>
      </c>
      <c r="R678" s="2">
        <v>45756</v>
      </c>
      <c r="T678">
        <v>11</v>
      </c>
      <c r="U678" s="3">
        <v>110000</v>
      </c>
      <c r="V678" t="s">
        <v>65</v>
      </c>
      <c r="W678" t="s">
        <v>899</v>
      </c>
      <c r="X678">
        <v>0</v>
      </c>
      <c r="Y678" s="3">
        <v>100000</v>
      </c>
      <c r="Z678" s="3">
        <v>10000</v>
      </c>
      <c r="AA678">
        <v>0</v>
      </c>
      <c r="AB678">
        <v>0</v>
      </c>
      <c r="AC678">
        <v>0</v>
      </c>
      <c r="AF678">
        <v>0</v>
      </c>
      <c r="AO678" t="s">
        <v>900</v>
      </c>
      <c r="AP678" t="s">
        <v>108</v>
      </c>
      <c r="AQ678" t="s">
        <v>13404</v>
      </c>
      <c r="AS678">
        <v>0</v>
      </c>
      <c r="AT678">
        <v>0</v>
      </c>
      <c r="AU678">
        <v>0</v>
      </c>
      <c r="AV678">
        <v>0</v>
      </c>
      <c r="AW678">
        <v>0</v>
      </c>
      <c r="AX678">
        <v>0</v>
      </c>
      <c r="BB678" t="s">
        <v>63</v>
      </c>
      <c r="BC678" t="s">
        <v>4539</v>
      </c>
      <c r="BD678">
        <v>0</v>
      </c>
      <c r="BF678" t="s">
        <v>108</v>
      </c>
      <c r="BI678" t="s">
        <v>984</v>
      </c>
    </row>
    <row r="679" spans="1:61" x14ac:dyDescent="0.35">
      <c r="A679" t="s">
        <v>4651</v>
      </c>
      <c r="B679">
        <v>10000</v>
      </c>
      <c r="C679">
        <v>20000</v>
      </c>
      <c r="D679" s="2">
        <v>45769</v>
      </c>
      <c r="E679" t="s">
        <v>59</v>
      </c>
      <c r="F679" s="4">
        <v>0.41800925925925925</v>
      </c>
      <c r="G679" t="s">
        <v>4625</v>
      </c>
      <c r="I679">
        <v>2</v>
      </c>
      <c r="J679" t="s">
        <v>183</v>
      </c>
      <c r="K679">
        <v>77</v>
      </c>
      <c r="L679" t="s">
        <v>6043</v>
      </c>
      <c r="M679" t="s">
        <v>192</v>
      </c>
      <c r="N679" t="s">
        <v>3848</v>
      </c>
      <c r="O679" s="3">
        <v>2500</v>
      </c>
      <c r="R679" s="2">
        <v>45756</v>
      </c>
      <c r="T679">
        <v>88</v>
      </c>
      <c r="U679" s="3">
        <v>220000</v>
      </c>
      <c r="V679" t="s">
        <v>65</v>
      </c>
      <c r="W679" t="s">
        <v>903</v>
      </c>
      <c r="X679">
        <v>0</v>
      </c>
      <c r="Y679" s="3">
        <v>200000</v>
      </c>
      <c r="Z679" s="3">
        <v>20000</v>
      </c>
      <c r="AA679">
        <v>0</v>
      </c>
      <c r="AB679">
        <v>0</v>
      </c>
      <c r="AC679">
        <v>0</v>
      </c>
      <c r="AF679">
        <v>0</v>
      </c>
      <c r="AO679" t="s">
        <v>904</v>
      </c>
      <c r="AP679" t="s">
        <v>108</v>
      </c>
      <c r="AQ679" t="s">
        <v>13404</v>
      </c>
      <c r="AS679">
        <v>0</v>
      </c>
      <c r="AT679">
        <v>0</v>
      </c>
      <c r="AU679">
        <v>0</v>
      </c>
      <c r="AV679">
        <v>0</v>
      </c>
      <c r="AW679">
        <v>0</v>
      </c>
      <c r="AX679">
        <v>0</v>
      </c>
      <c r="BB679" t="s">
        <v>63</v>
      </c>
      <c r="BC679" t="s">
        <v>4652</v>
      </c>
      <c r="BD679">
        <v>0</v>
      </c>
      <c r="BF679" t="s">
        <v>108</v>
      </c>
      <c r="BI679" t="s">
        <v>4653</v>
      </c>
    </row>
    <row r="680" spans="1:61" x14ac:dyDescent="0.35">
      <c r="A680" t="s">
        <v>4657</v>
      </c>
      <c r="B680">
        <v>10000</v>
      </c>
      <c r="C680">
        <v>20000</v>
      </c>
      <c r="D680" s="2">
        <v>45769</v>
      </c>
      <c r="E680" t="s">
        <v>59</v>
      </c>
      <c r="F680" s="4">
        <v>0.53510416666666671</v>
      </c>
      <c r="G680" t="s">
        <v>4658</v>
      </c>
      <c r="I680">
        <v>2</v>
      </c>
      <c r="J680" t="s">
        <v>183</v>
      </c>
      <c r="K680">
        <v>77</v>
      </c>
      <c r="L680" t="s">
        <v>6043</v>
      </c>
      <c r="M680" t="s">
        <v>192</v>
      </c>
      <c r="N680" t="s">
        <v>3848</v>
      </c>
      <c r="O680" s="3">
        <v>1250</v>
      </c>
      <c r="R680" s="2">
        <v>45756</v>
      </c>
      <c r="T680">
        <v>88</v>
      </c>
      <c r="U680" s="3">
        <v>110000</v>
      </c>
      <c r="V680" t="s">
        <v>65</v>
      </c>
      <c r="W680" t="s">
        <v>4659</v>
      </c>
      <c r="X680">
        <v>0</v>
      </c>
      <c r="Y680" s="3">
        <v>100000</v>
      </c>
      <c r="Z680" s="3">
        <v>10000</v>
      </c>
      <c r="AA680">
        <v>0</v>
      </c>
      <c r="AB680">
        <v>0</v>
      </c>
      <c r="AC680">
        <v>0</v>
      </c>
      <c r="AF680">
        <v>0</v>
      </c>
      <c r="AO680" t="s">
        <v>4660</v>
      </c>
      <c r="AP680" t="s">
        <v>108</v>
      </c>
      <c r="AQ680" t="s">
        <v>13404</v>
      </c>
      <c r="AS680">
        <v>0</v>
      </c>
      <c r="AT680">
        <v>0</v>
      </c>
      <c r="AU680">
        <v>0</v>
      </c>
      <c r="AV680">
        <v>0</v>
      </c>
      <c r="AW680">
        <v>0</v>
      </c>
      <c r="AX680">
        <v>0</v>
      </c>
      <c r="BB680" t="s">
        <v>63</v>
      </c>
      <c r="BC680" t="s">
        <v>4661</v>
      </c>
      <c r="BD680">
        <v>0</v>
      </c>
      <c r="BF680" t="s">
        <v>108</v>
      </c>
      <c r="BI680" t="s">
        <v>4662</v>
      </c>
    </row>
    <row r="681" spans="1:61" x14ac:dyDescent="0.35">
      <c r="A681" t="s">
        <v>4663</v>
      </c>
      <c r="B681">
        <v>10000</v>
      </c>
      <c r="C681">
        <v>20000</v>
      </c>
      <c r="D681" s="2">
        <v>45769</v>
      </c>
      <c r="E681" t="s">
        <v>59</v>
      </c>
      <c r="F681" s="4">
        <v>0.41710648148148149</v>
      </c>
      <c r="G681" t="s">
        <v>4625</v>
      </c>
      <c r="I681">
        <v>2</v>
      </c>
      <c r="J681" t="s">
        <v>183</v>
      </c>
      <c r="K681">
        <v>77</v>
      </c>
      <c r="L681" t="s">
        <v>6043</v>
      </c>
      <c r="M681" t="s">
        <v>192</v>
      </c>
      <c r="N681" t="s">
        <v>3848</v>
      </c>
      <c r="O681" s="3">
        <v>1250</v>
      </c>
      <c r="R681" s="2">
        <v>45756</v>
      </c>
      <c r="T681">
        <v>88</v>
      </c>
      <c r="U681" s="3">
        <v>110000</v>
      </c>
      <c r="V681" t="s">
        <v>65</v>
      </c>
      <c r="W681" t="s">
        <v>4664</v>
      </c>
      <c r="X681">
        <v>0</v>
      </c>
      <c r="Y681" s="3">
        <v>100000</v>
      </c>
      <c r="Z681" s="3">
        <v>10000</v>
      </c>
      <c r="AA681">
        <v>0</v>
      </c>
      <c r="AB681">
        <v>0</v>
      </c>
      <c r="AC681">
        <v>0</v>
      </c>
      <c r="AF681">
        <v>0</v>
      </c>
      <c r="AO681" t="s">
        <v>4665</v>
      </c>
      <c r="AP681" t="s">
        <v>108</v>
      </c>
      <c r="AQ681" t="s">
        <v>13404</v>
      </c>
      <c r="AS681">
        <v>0</v>
      </c>
      <c r="AT681">
        <v>0</v>
      </c>
      <c r="AU681">
        <v>0</v>
      </c>
      <c r="AV681">
        <v>0</v>
      </c>
      <c r="AW681">
        <v>0</v>
      </c>
      <c r="AX681">
        <v>0</v>
      </c>
      <c r="BB681" t="s">
        <v>63</v>
      </c>
      <c r="BC681" t="s">
        <v>4666</v>
      </c>
      <c r="BD681">
        <v>0</v>
      </c>
      <c r="BF681" t="s">
        <v>108</v>
      </c>
      <c r="BI681" t="s">
        <v>4667</v>
      </c>
    </row>
    <row r="682" spans="1:61" x14ac:dyDescent="0.35">
      <c r="A682" t="s">
        <v>2132</v>
      </c>
      <c r="B682">
        <v>10000</v>
      </c>
      <c r="C682">
        <v>10000</v>
      </c>
      <c r="D682" s="2">
        <v>45761</v>
      </c>
      <c r="E682" t="s">
        <v>59</v>
      </c>
      <c r="F682" t="s">
        <v>2133</v>
      </c>
      <c r="G682" t="s">
        <v>2134</v>
      </c>
      <c r="I682">
        <v>1</v>
      </c>
      <c r="J682" t="s">
        <v>183</v>
      </c>
      <c r="K682">
        <v>79</v>
      </c>
      <c r="L682" t="s">
        <v>6076</v>
      </c>
      <c r="M682" t="s">
        <v>945</v>
      </c>
      <c r="N682" t="s">
        <v>3831</v>
      </c>
      <c r="O682" s="3">
        <v>4834</v>
      </c>
      <c r="R682" s="2">
        <v>45756</v>
      </c>
      <c r="T682">
        <v>6</v>
      </c>
      <c r="U682" s="3">
        <v>29004</v>
      </c>
      <c r="V682" t="s">
        <v>65</v>
      </c>
      <c r="W682" t="s">
        <v>2135</v>
      </c>
      <c r="X682">
        <v>0</v>
      </c>
      <c r="Y682" s="3">
        <v>20000</v>
      </c>
      <c r="Z682" s="3">
        <v>9004</v>
      </c>
      <c r="AA682">
        <v>0</v>
      </c>
      <c r="AB682">
        <v>0</v>
      </c>
      <c r="AC682">
        <v>0</v>
      </c>
      <c r="AF682">
        <v>0</v>
      </c>
      <c r="AO682" t="s">
        <v>2136</v>
      </c>
      <c r="AP682" t="s">
        <v>147</v>
      </c>
      <c r="AQ682" t="s">
        <v>12644</v>
      </c>
      <c r="AS682">
        <v>0</v>
      </c>
      <c r="AT682">
        <v>0</v>
      </c>
      <c r="AU682">
        <v>0</v>
      </c>
      <c r="AV682">
        <v>0</v>
      </c>
      <c r="AW682">
        <v>0</v>
      </c>
      <c r="AX682">
        <v>0</v>
      </c>
      <c r="BB682" t="s">
        <v>63</v>
      </c>
      <c r="BC682" t="s">
        <v>4843</v>
      </c>
      <c r="BD682">
        <v>0</v>
      </c>
      <c r="BF682" t="s">
        <v>147</v>
      </c>
      <c r="BI682" t="s">
        <v>2137</v>
      </c>
    </row>
    <row r="683" spans="1:61" x14ac:dyDescent="0.35">
      <c r="A683" t="s">
        <v>2138</v>
      </c>
      <c r="B683">
        <v>10000</v>
      </c>
      <c r="C683">
        <v>10000</v>
      </c>
      <c r="D683" s="2">
        <v>45757</v>
      </c>
      <c r="E683" t="s">
        <v>59</v>
      </c>
      <c r="F683" t="s">
        <v>2139</v>
      </c>
      <c r="G683" t="s">
        <v>2140</v>
      </c>
      <c r="I683">
        <v>1</v>
      </c>
      <c r="J683" t="s">
        <v>183</v>
      </c>
      <c r="K683">
        <v>79</v>
      </c>
      <c r="L683" t="s">
        <v>6076</v>
      </c>
      <c r="M683" t="s">
        <v>92</v>
      </c>
      <c r="N683" t="s">
        <v>3828</v>
      </c>
      <c r="O683" s="3">
        <v>1000</v>
      </c>
      <c r="R683" s="2">
        <v>45756</v>
      </c>
      <c r="T683">
        <v>12</v>
      </c>
      <c r="U683" s="3">
        <v>12000</v>
      </c>
      <c r="V683" t="s">
        <v>65</v>
      </c>
      <c r="W683" t="s">
        <v>2141</v>
      </c>
      <c r="X683">
        <v>0</v>
      </c>
      <c r="Y683" s="3">
        <v>10000</v>
      </c>
      <c r="Z683" s="3">
        <v>2000</v>
      </c>
      <c r="AA683">
        <v>0</v>
      </c>
      <c r="AB683">
        <v>0</v>
      </c>
      <c r="AC683">
        <v>0</v>
      </c>
      <c r="AF683">
        <v>0</v>
      </c>
      <c r="AO683" t="s">
        <v>2142</v>
      </c>
      <c r="AP683" t="s">
        <v>147</v>
      </c>
      <c r="AQ683" t="s">
        <v>12644</v>
      </c>
      <c r="AS683">
        <v>0</v>
      </c>
      <c r="AT683">
        <v>0</v>
      </c>
      <c r="AU683">
        <v>0</v>
      </c>
      <c r="AV683">
        <v>0</v>
      </c>
      <c r="AW683">
        <v>0</v>
      </c>
      <c r="AX683">
        <v>0</v>
      </c>
      <c r="BB683" t="s">
        <v>63</v>
      </c>
      <c r="BC683" t="s">
        <v>4844</v>
      </c>
      <c r="BD683">
        <v>0</v>
      </c>
      <c r="BF683" t="s">
        <v>147</v>
      </c>
      <c r="BI683" t="s">
        <v>2143</v>
      </c>
    </row>
    <row r="684" spans="1:61" x14ac:dyDescent="0.35">
      <c r="A684" t="s">
        <v>2144</v>
      </c>
      <c r="B684">
        <v>10000</v>
      </c>
      <c r="C684">
        <v>10000</v>
      </c>
      <c r="D684" s="2">
        <v>45762</v>
      </c>
      <c r="E684" t="s">
        <v>59</v>
      </c>
      <c r="F684" t="s">
        <v>2145</v>
      </c>
      <c r="G684" t="s">
        <v>2146</v>
      </c>
      <c r="I684">
        <v>1</v>
      </c>
      <c r="J684" t="s">
        <v>183</v>
      </c>
      <c r="K684">
        <v>72</v>
      </c>
      <c r="L684" t="s">
        <v>6056</v>
      </c>
      <c r="M684" t="s">
        <v>869</v>
      </c>
      <c r="N684" t="s">
        <v>3829</v>
      </c>
      <c r="O684" s="3">
        <v>4000</v>
      </c>
      <c r="R684" s="2">
        <v>45756</v>
      </c>
      <c r="T684">
        <v>2</v>
      </c>
      <c r="U684" s="3">
        <v>8000</v>
      </c>
      <c r="V684" t="s">
        <v>65</v>
      </c>
      <c r="W684" t="s">
        <v>2147</v>
      </c>
      <c r="X684">
        <v>0</v>
      </c>
      <c r="Y684" s="3">
        <v>5000</v>
      </c>
      <c r="Z684" s="3">
        <v>3000</v>
      </c>
      <c r="AA684">
        <v>0</v>
      </c>
      <c r="AB684">
        <v>0</v>
      </c>
      <c r="AC684">
        <v>0</v>
      </c>
      <c r="AF684">
        <v>0</v>
      </c>
      <c r="AO684" t="s">
        <v>2148</v>
      </c>
      <c r="AP684" t="s">
        <v>400</v>
      </c>
      <c r="AQ684" t="s">
        <v>24192</v>
      </c>
      <c r="AS684">
        <v>0</v>
      </c>
      <c r="AT684">
        <v>0</v>
      </c>
      <c r="AU684">
        <v>0</v>
      </c>
      <c r="AV684">
        <v>0</v>
      </c>
      <c r="AW684">
        <v>0</v>
      </c>
      <c r="AX684">
        <v>0</v>
      </c>
      <c r="BB684" t="s">
        <v>63</v>
      </c>
      <c r="BC684" t="s">
        <v>4845</v>
      </c>
      <c r="BD684">
        <v>0</v>
      </c>
      <c r="BF684" t="s">
        <v>400</v>
      </c>
      <c r="BI684" t="s">
        <v>2149</v>
      </c>
    </row>
    <row r="685" spans="1:61" x14ac:dyDescent="0.35">
      <c r="A685" t="s">
        <v>2150</v>
      </c>
      <c r="B685">
        <v>10000</v>
      </c>
      <c r="C685">
        <v>10000</v>
      </c>
      <c r="D685" s="2">
        <v>45757</v>
      </c>
      <c r="E685" t="s">
        <v>59</v>
      </c>
      <c r="F685" t="s">
        <v>2151</v>
      </c>
      <c r="G685" t="s">
        <v>2152</v>
      </c>
      <c r="I685">
        <v>1</v>
      </c>
      <c r="J685" t="s">
        <v>183</v>
      </c>
      <c r="K685">
        <v>22</v>
      </c>
      <c r="L685" t="s">
        <v>6063</v>
      </c>
      <c r="M685" t="s">
        <v>685</v>
      </c>
      <c r="N685" t="s">
        <v>3805</v>
      </c>
      <c r="O685" s="3">
        <v>1000</v>
      </c>
      <c r="R685" s="2">
        <v>45756</v>
      </c>
      <c r="T685">
        <v>1</v>
      </c>
      <c r="U685" s="3">
        <v>1000</v>
      </c>
      <c r="V685" t="s">
        <v>65</v>
      </c>
      <c r="W685">
        <v>701213810001</v>
      </c>
      <c r="X685">
        <v>0</v>
      </c>
      <c r="Y685" s="3">
        <v>1000</v>
      </c>
      <c r="Z685">
        <v>0</v>
      </c>
      <c r="AA685">
        <v>0</v>
      </c>
      <c r="AB685">
        <v>0</v>
      </c>
      <c r="AC685">
        <v>0</v>
      </c>
      <c r="AF685">
        <v>0</v>
      </c>
      <c r="AO685">
        <v>70121381</v>
      </c>
      <c r="AP685" t="s">
        <v>210</v>
      </c>
      <c r="AQ685" t="s">
        <v>19718</v>
      </c>
      <c r="AS685">
        <v>0</v>
      </c>
      <c r="AT685">
        <v>0</v>
      </c>
      <c r="AU685">
        <v>0</v>
      </c>
      <c r="AV685">
        <v>0</v>
      </c>
      <c r="AW685">
        <v>0</v>
      </c>
      <c r="AX685">
        <v>0</v>
      </c>
      <c r="BB685" t="s">
        <v>63</v>
      </c>
      <c r="BC685" t="s">
        <v>4846</v>
      </c>
      <c r="BD685">
        <v>0</v>
      </c>
      <c r="BF685" t="s">
        <v>210</v>
      </c>
      <c r="BI685" t="s">
        <v>2153</v>
      </c>
    </row>
    <row r="686" spans="1:61" x14ac:dyDescent="0.35">
      <c r="A686" t="s">
        <v>2154</v>
      </c>
      <c r="B686">
        <v>10000</v>
      </c>
      <c r="C686">
        <v>10000</v>
      </c>
      <c r="D686" s="2">
        <v>45756</v>
      </c>
      <c r="E686" t="s">
        <v>59</v>
      </c>
      <c r="F686" t="s">
        <v>2027</v>
      </c>
      <c r="G686" t="s">
        <v>2155</v>
      </c>
      <c r="I686">
        <v>1</v>
      </c>
      <c r="J686" t="s">
        <v>183</v>
      </c>
      <c r="K686">
        <v>82</v>
      </c>
      <c r="L686" t="s">
        <v>6055</v>
      </c>
      <c r="M686" t="s">
        <v>352</v>
      </c>
      <c r="N686" t="s">
        <v>3798</v>
      </c>
      <c r="O686">
        <v>231</v>
      </c>
      <c r="R686" s="2">
        <v>45756</v>
      </c>
      <c r="T686">
        <v>26</v>
      </c>
      <c r="U686" s="3">
        <v>6006</v>
      </c>
      <c r="V686" t="s">
        <v>65</v>
      </c>
      <c r="W686" t="s">
        <v>2156</v>
      </c>
      <c r="X686">
        <v>0</v>
      </c>
      <c r="Y686" s="3">
        <v>6000</v>
      </c>
      <c r="Z686">
        <v>6</v>
      </c>
      <c r="AA686">
        <v>0</v>
      </c>
      <c r="AB686">
        <v>0</v>
      </c>
      <c r="AC686">
        <v>0</v>
      </c>
      <c r="AF686">
        <v>0</v>
      </c>
      <c r="AO686" t="s">
        <v>2157</v>
      </c>
      <c r="AP686" t="s">
        <v>2071</v>
      </c>
      <c r="AQ686" t="s">
        <v>15009</v>
      </c>
      <c r="AS686">
        <v>0</v>
      </c>
      <c r="AT686">
        <v>0</v>
      </c>
      <c r="AU686">
        <v>0</v>
      </c>
      <c r="AV686">
        <v>0</v>
      </c>
      <c r="AW686">
        <v>0</v>
      </c>
      <c r="AX686">
        <v>0</v>
      </c>
      <c r="BB686" t="s">
        <v>63</v>
      </c>
      <c r="BC686" t="s">
        <v>4847</v>
      </c>
      <c r="BD686">
        <v>0</v>
      </c>
      <c r="BF686" t="s">
        <v>2071</v>
      </c>
      <c r="BI686" t="s">
        <v>2158</v>
      </c>
    </row>
    <row r="687" spans="1:61" x14ac:dyDescent="0.35">
      <c r="A687" t="s">
        <v>2159</v>
      </c>
      <c r="B687">
        <v>10000</v>
      </c>
      <c r="C687">
        <v>10000</v>
      </c>
      <c r="D687" s="2">
        <v>45761</v>
      </c>
      <c r="E687" t="s">
        <v>59</v>
      </c>
      <c r="F687" t="s">
        <v>2160</v>
      </c>
      <c r="G687" t="s">
        <v>2114</v>
      </c>
      <c r="I687">
        <v>1</v>
      </c>
      <c r="J687" t="s">
        <v>183</v>
      </c>
      <c r="K687">
        <v>79</v>
      </c>
      <c r="L687" t="s">
        <v>6076</v>
      </c>
      <c r="M687" t="s">
        <v>92</v>
      </c>
      <c r="N687" t="s">
        <v>3828</v>
      </c>
      <c r="O687">
        <v>34</v>
      </c>
      <c r="R687" s="2">
        <v>45756</v>
      </c>
      <c r="T687">
        <v>602</v>
      </c>
      <c r="U687" s="3">
        <v>20468</v>
      </c>
      <c r="V687" t="s">
        <v>65</v>
      </c>
      <c r="W687" t="s">
        <v>2161</v>
      </c>
      <c r="X687">
        <v>0</v>
      </c>
      <c r="Y687" s="3">
        <v>10000</v>
      </c>
      <c r="Z687" s="3">
        <v>10468</v>
      </c>
      <c r="AA687">
        <v>0</v>
      </c>
      <c r="AB687">
        <v>0</v>
      </c>
      <c r="AC687">
        <v>0</v>
      </c>
      <c r="AF687">
        <v>0</v>
      </c>
      <c r="AO687" t="s">
        <v>2162</v>
      </c>
      <c r="AP687" t="s">
        <v>95</v>
      </c>
      <c r="AQ687" t="s">
        <v>13261</v>
      </c>
      <c r="AS687">
        <v>0</v>
      </c>
      <c r="AT687">
        <v>0</v>
      </c>
      <c r="AU687">
        <v>0</v>
      </c>
      <c r="AV687">
        <v>0</v>
      </c>
      <c r="AW687">
        <v>0</v>
      </c>
      <c r="AX687">
        <v>0</v>
      </c>
      <c r="BB687" t="s">
        <v>63</v>
      </c>
      <c r="BC687" t="s">
        <v>4848</v>
      </c>
      <c r="BD687">
        <v>0</v>
      </c>
      <c r="BF687" t="s">
        <v>95</v>
      </c>
      <c r="BI687" t="s">
        <v>2163</v>
      </c>
    </row>
    <row r="688" spans="1:61" x14ac:dyDescent="0.35">
      <c r="A688" t="s">
        <v>2164</v>
      </c>
      <c r="B688">
        <v>10000</v>
      </c>
      <c r="C688">
        <v>10000</v>
      </c>
      <c r="D688" s="2">
        <v>45761</v>
      </c>
      <c r="E688" t="s">
        <v>59</v>
      </c>
      <c r="F688" t="s">
        <v>2160</v>
      </c>
      <c r="G688" t="s">
        <v>2114</v>
      </c>
      <c r="I688">
        <v>1</v>
      </c>
      <c r="J688" t="s">
        <v>183</v>
      </c>
      <c r="K688">
        <v>79</v>
      </c>
      <c r="L688" t="s">
        <v>6076</v>
      </c>
      <c r="M688" t="s">
        <v>92</v>
      </c>
      <c r="N688" t="s">
        <v>3828</v>
      </c>
      <c r="O688">
        <v>17</v>
      </c>
      <c r="R688" s="2">
        <v>45756</v>
      </c>
      <c r="T688">
        <v>602</v>
      </c>
      <c r="U688" s="3">
        <v>10234</v>
      </c>
      <c r="V688" t="s">
        <v>65</v>
      </c>
      <c r="W688" t="s">
        <v>2165</v>
      </c>
      <c r="X688">
        <v>0</v>
      </c>
      <c r="Y688" s="3">
        <v>2000</v>
      </c>
      <c r="Z688" s="3">
        <v>8234</v>
      </c>
      <c r="AA688">
        <v>0</v>
      </c>
      <c r="AB688">
        <v>0</v>
      </c>
      <c r="AC688">
        <v>0</v>
      </c>
      <c r="AF688">
        <v>0</v>
      </c>
      <c r="AO688" t="s">
        <v>2166</v>
      </c>
      <c r="AP688" t="s">
        <v>95</v>
      </c>
      <c r="AQ688" t="s">
        <v>13261</v>
      </c>
      <c r="AS688">
        <v>0</v>
      </c>
      <c r="AT688">
        <v>0</v>
      </c>
      <c r="AU688">
        <v>0</v>
      </c>
      <c r="AV688">
        <v>0</v>
      </c>
      <c r="AW688">
        <v>0</v>
      </c>
      <c r="AX688">
        <v>0</v>
      </c>
      <c r="BB688" t="s">
        <v>63</v>
      </c>
      <c r="BC688" t="s">
        <v>4849</v>
      </c>
      <c r="BD688">
        <v>0</v>
      </c>
      <c r="BF688" t="s">
        <v>95</v>
      </c>
      <c r="BI688" t="s">
        <v>2167</v>
      </c>
    </row>
    <row r="689" spans="1:61" x14ac:dyDescent="0.35">
      <c r="A689" t="s">
        <v>2168</v>
      </c>
      <c r="B689">
        <v>10000</v>
      </c>
      <c r="C689">
        <v>10000</v>
      </c>
      <c r="D689" s="2">
        <v>45761</v>
      </c>
      <c r="E689" t="s">
        <v>59</v>
      </c>
      <c r="F689" t="s">
        <v>2109</v>
      </c>
      <c r="G689" t="s">
        <v>2104</v>
      </c>
      <c r="I689">
        <v>1</v>
      </c>
      <c r="J689" t="s">
        <v>183</v>
      </c>
      <c r="K689">
        <v>79</v>
      </c>
      <c r="L689" t="s">
        <v>6076</v>
      </c>
      <c r="M689" t="s">
        <v>92</v>
      </c>
      <c r="N689" t="s">
        <v>3828</v>
      </c>
      <c r="O689">
        <v>124</v>
      </c>
      <c r="R689" s="2">
        <v>45756</v>
      </c>
      <c r="T689">
        <v>65</v>
      </c>
      <c r="U689" s="3">
        <v>8060</v>
      </c>
      <c r="V689" t="s">
        <v>65</v>
      </c>
      <c r="W689" t="s">
        <v>2169</v>
      </c>
      <c r="X689">
        <v>0</v>
      </c>
      <c r="Y689" s="3">
        <v>5000</v>
      </c>
      <c r="Z689" s="3">
        <v>3060</v>
      </c>
      <c r="AA689">
        <v>0</v>
      </c>
      <c r="AB689">
        <v>0</v>
      </c>
      <c r="AC689">
        <v>0</v>
      </c>
      <c r="AF689">
        <v>0</v>
      </c>
      <c r="AO689" t="s">
        <v>2170</v>
      </c>
      <c r="AP689" t="s">
        <v>95</v>
      </c>
      <c r="AQ689" t="s">
        <v>13261</v>
      </c>
      <c r="AS689">
        <v>0</v>
      </c>
      <c r="AT689">
        <v>0</v>
      </c>
      <c r="AU689">
        <v>0</v>
      </c>
      <c r="AV689">
        <v>0</v>
      </c>
      <c r="AW689">
        <v>0</v>
      </c>
      <c r="AX689">
        <v>0</v>
      </c>
      <c r="BB689" t="s">
        <v>63</v>
      </c>
      <c r="BC689" t="s">
        <v>4850</v>
      </c>
      <c r="BD689">
        <v>0</v>
      </c>
      <c r="BF689" t="s">
        <v>95</v>
      </c>
      <c r="BI689" t="s">
        <v>2171</v>
      </c>
    </row>
    <row r="690" spans="1:61" x14ac:dyDescent="0.35">
      <c r="A690" t="s">
        <v>2172</v>
      </c>
      <c r="B690">
        <v>10000</v>
      </c>
      <c r="C690">
        <v>10000</v>
      </c>
      <c r="D690" s="2">
        <v>45761</v>
      </c>
      <c r="E690" t="s">
        <v>59</v>
      </c>
      <c r="F690" t="s">
        <v>2173</v>
      </c>
      <c r="G690" t="s">
        <v>2104</v>
      </c>
      <c r="I690">
        <v>1</v>
      </c>
      <c r="J690" t="s">
        <v>183</v>
      </c>
      <c r="K690">
        <v>79</v>
      </c>
      <c r="L690" t="s">
        <v>6076</v>
      </c>
      <c r="M690" t="s">
        <v>92</v>
      </c>
      <c r="N690" t="s">
        <v>3828</v>
      </c>
      <c r="O690">
        <v>47</v>
      </c>
      <c r="R690" s="2">
        <v>45756</v>
      </c>
      <c r="T690">
        <v>65</v>
      </c>
      <c r="U690" s="3">
        <v>3055</v>
      </c>
      <c r="V690" t="s">
        <v>65</v>
      </c>
      <c r="W690" t="s">
        <v>2174</v>
      </c>
      <c r="X690">
        <v>0</v>
      </c>
      <c r="Y690" s="3">
        <v>1000</v>
      </c>
      <c r="Z690" s="3">
        <v>2055</v>
      </c>
      <c r="AA690">
        <v>0</v>
      </c>
      <c r="AB690">
        <v>0</v>
      </c>
      <c r="AC690">
        <v>0</v>
      </c>
      <c r="AF690">
        <v>0</v>
      </c>
      <c r="AO690" t="s">
        <v>2175</v>
      </c>
      <c r="AP690" t="s">
        <v>95</v>
      </c>
      <c r="AQ690" t="s">
        <v>13261</v>
      </c>
      <c r="AS690">
        <v>0</v>
      </c>
      <c r="AT690">
        <v>0</v>
      </c>
      <c r="AU690">
        <v>0</v>
      </c>
      <c r="AV690">
        <v>0</v>
      </c>
      <c r="AW690">
        <v>0</v>
      </c>
      <c r="AX690">
        <v>0</v>
      </c>
      <c r="BB690" t="s">
        <v>63</v>
      </c>
      <c r="BC690" t="s">
        <v>4851</v>
      </c>
      <c r="BD690">
        <v>0</v>
      </c>
      <c r="BF690" t="s">
        <v>95</v>
      </c>
      <c r="BI690" t="s">
        <v>2176</v>
      </c>
    </row>
    <row r="691" spans="1:61" x14ac:dyDescent="0.35">
      <c r="A691" t="s">
        <v>3492</v>
      </c>
      <c r="B691">
        <v>10000</v>
      </c>
      <c r="C691">
        <v>20000</v>
      </c>
      <c r="D691" s="2">
        <v>45772</v>
      </c>
      <c r="E691" t="s">
        <v>59</v>
      </c>
      <c r="F691" t="s">
        <v>3493</v>
      </c>
      <c r="G691">
        <v>10620258097</v>
      </c>
      <c r="I691">
        <v>2</v>
      </c>
      <c r="J691" t="s">
        <v>183</v>
      </c>
      <c r="K691">
        <v>77</v>
      </c>
      <c r="L691" t="s">
        <v>6043</v>
      </c>
      <c r="M691" t="s">
        <v>192</v>
      </c>
      <c r="N691" t="s">
        <v>3848</v>
      </c>
      <c r="O691" s="3">
        <v>3705</v>
      </c>
      <c r="R691" s="2">
        <v>45756</v>
      </c>
      <c r="T691">
        <v>88</v>
      </c>
      <c r="U691" s="3">
        <v>326040</v>
      </c>
      <c r="V691" t="s">
        <v>65</v>
      </c>
      <c r="W691" t="s">
        <v>524</v>
      </c>
      <c r="X691">
        <v>0</v>
      </c>
      <c r="Y691" s="3">
        <v>300000</v>
      </c>
      <c r="Z691" s="3">
        <v>26040</v>
      </c>
      <c r="AA691">
        <v>0</v>
      </c>
      <c r="AB691">
        <v>0</v>
      </c>
      <c r="AC691">
        <v>0</v>
      </c>
      <c r="AF691">
        <v>0</v>
      </c>
      <c r="AO691" t="s">
        <v>525</v>
      </c>
      <c r="AP691" t="s">
        <v>108</v>
      </c>
      <c r="AQ691" t="s">
        <v>13404</v>
      </c>
      <c r="AS691">
        <v>0</v>
      </c>
      <c r="AT691">
        <v>0</v>
      </c>
      <c r="AU691">
        <v>0</v>
      </c>
      <c r="AV691">
        <v>0</v>
      </c>
      <c r="AW691">
        <v>0</v>
      </c>
      <c r="AX691">
        <v>0</v>
      </c>
      <c r="BB691" t="s">
        <v>63</v>
      </c>
      <c r="BC691" t="s">
        <v>4740</v>
      </c>
      <c r="BD691">
        <v>0</v>
      </c>
      <c r="BF691" t="s">
        <v>108</v>
      </c>
      <c r="BI691" t="s">
        <v>3494</v>
      </c>
    </row>
    <row r="692" spans="1:61" x14ac:dyDescent="0.35">
      <c r="A692" t="s">
        <v>4670</v>
      </c>
      <c r="B692">
        <v>10000</v>
      </c>
      <c r="C692">
        <v>20000</v>
      </c>
      <c r="D692" s="2">
        <v>45769</v>
      </c>
      <c r="E692" t="s">
        <v>59</v>
      </c>
      <c r="F692" s="4">
        <v>0.41869212962962965</v>
      </c>
      <c r="G692" t="s">
        <v>4625</v>
      </c>
      <c r="I692">
        <v>2</v>
      </c>
      <c r="J692" t="s">
        <v>183</v>
      </c>
      <c r="K692">
        <v>77</v>
      </c>
      <c r="L692" t="s">
        <v>6043</v>
      </c>
      <c r="M692" t="s">
        <v>192</v>
      </c>
      <c r="N692" t="s">
        <v>3848</v>
      </c>
      <c r="O692" s="3">
        <v>1250</v>
      </c>
      <c r="R692" s="2">
        <v>45756</v>
      </c>
      <c r="T692">
        <v>88</v>
      </c>
      <c r="U692" s="3">
        <v>110000</v>
      </c>
      <c r="V692" t="s">
        <v>65</v>
      </c>
      <c r="W692" t="s">
        <v>908</v>
      </c>
      <c r="X692">
        <v>0</v>
      </c>
      <c r="Y692" s="3">
        <v>100000</v>
      </c>
      <c r="Z692" s="3">
        <v>10000</v>
      </c>
      <c r="AA692">
        <v>0</v>
      </c>
      <c r="AB692">
        <v>0</v>
      </c>
      <c r="AC692">
        <v>0</v>
      </c>
      <c r="AF692">
        <v>0</v>
      </c>
      <c r="AO692" t="s">
        <v>909</v>
      </c>
      <c r="AP692" t="s">
        <v>108</v>
      </c>
      <c r="AQ692" t="s">
        <v>13404</v>
      </c>
      <c r="AS692">
        <v>0</v>
      </c>
      <c r="AT692">
        <v>0</v>
      </c>
      <c r="AU692">
        <v>0</v>
      </c>
      <c r="AV692">
        <v>0</v>
      </c>
      <c r="AW692">
        <v>0</v>
      </c>
      <c r="AX692">
        <v>0</v>
      </c>
      <c r="BB692" t="s">
        <v>63</v>
      </c>
      <c r="BC692" t="s">
        <v>4671</v>
      </c>
      <c r="BD692">
        <v>0</v>
      </c>
      <c r="BF692" t="s">
        <v>108</v>
      </c>
      <c r="BI692" t="s">
        <v>4672</v>
      </c>
    </row>
    <row r="693" spans="1:61" x14ac:dyDescent="0.35">
      <c r="A693" t="s">
        <v>2180</v>
      </c>
      <c r="B693">
        <v>10000</v>
      </c>
      <c r="C693">
        <v>10000</v>
      </c>
      <c r="D693" s="2">
        <v>45758</v>
      </c>
      <c r="E693" t="s">
        <v>59</v>
      </c>
      <c r="F693" s="4">
        <v>0.46231481481481479</v>
      </c>
      <c r="G693">
        <v>59470</v>
      </c>
      <c r="I693">
        <v>1</v>
      </c>
      <c r="J693" t="s">
        <v>183</v>
      </c>
      <c r="K693">
        <v>73</v>
      </c>
      <c r="L693" t="s">
        <v>6070</v>
      </c>
      <c r="M693" t="s">
        <v>153</v>
      </c>
      <c r="N693" t="s">
        <v>3830</v>
      </c>
      <c r="O693" s="3">
        <v>12290</v>
      </c>
      <c r="R693" s="2">
        <v>45756</v>
      </c>
      <c r="T693">
        <v>12</v>
      </c>
      <c r="U693" s="3">
        <v>147480</v>
      </c>
      <c r="V693" t="s">
        <v>65</v>
      </c>
      <c r="W693" t="s">
        <v>2181</v>
      </c>
      <c r="X693">
        <v>0</v>
      </c>
      <c r="Y693" s="3">
        <v>147000</v>
      </c>
      <c r="Z693">
        <v>480</v>
      </c>
      <c r="AA693">
        <v>0</v>
      </c>
      <c r="AB693">
        <v>0</v>
      </c>
      <c r="AC693">
        <v>0</v>
      </c>
      <c r="AF693">
        <v>0</v>
      </c>
      <c r="AO693" t="s">
        <v>2182</v>
      </c>
      <c r="AP693" t="s">
        <v>68</v>
      </c>
      <c r="AQ693" t="s">
        <v>26186</v>
      </c>
      <c r="AS693">
        <v>0</v>
      </c>
      <c r="AT693">
        <v>0</v>
      </c>
      <c r="AU693">
        <v>0</v>
      </c>
      <c r="AV693">
        <v>0</v>
      </c>
      <c r="AW693">
        <v>0</v>
      </c>
      <c r="AX693">
        <v>0</v>
      </c>
      <c r="BB693" t="s">
        <v>63</v>
      </c>
      <c r="BC693" t="s">
        <v>4852</v>
      </c>
      <c r="BD693">
        <v>0</v>
      </c>
      <c r="BF693" t="s">
        <v>68</v>
      </c>
      <c r="BI693" t="s">
        <v>2183</v>
      </c>
    </row>
    <row r="694" spans="1:61" x14ac:dyDescent="0.35">
      <c r="A694" t="s">
        <v>2184</v>
      </c>
      <c r="B694">
        <v>10000</v>
      </c>
      <c r="C694">
        <v>10000</v>
      </c>
      <c r="D694" s="2">
        <v>45757</v>
      </c>
      <c r="E694" t="s">
        <v>59</v>
      </c>
      <c r="F694" t="s">
        <v>1876</v>
      </c>
      <c r="G694">
        <v>1006323</v>
      </c>
      <c r="I694">
        <v>1</v>
      </c>
      <c r="J694" t="s">
        <v>183</v>
      </c>
      <c r="K694">
        <v>63</v>
      </c>
      <c r="L694" t="s">
        <v>6051</v>
      </c>
      <c r="M694" t="s">
        <v>136</v>
      </c>
      <c r="N694" t="s">
        <v>3850</v>
      </c>
      <c r="O694" s="3">
        <v>5000</v>
      </c>
      <c r="R694" s="2">
        <v>45756</v>
      </c>
      <c r="T694">
        <v>40</v>
      </c>
      <c r="U694" s="3">
        <v>200000</v>
      </c>
      <c r="V694" t="s">
        <v>65</v>
      </c>
      <c r="W694" t="s">
        <v>2186</v>
      </c>
      <c r="X694">
        <v>0</v>
      </c>
      <c r="Y694" s="3">
        <v>200000</v>
      </c>
      <c r="Z694">
        <v>0</v>
      </c>
      <c r="AA694">
        <v>0</v>
      </c>
      <c r="AB694">
        <v>0</v>
      </c>
      <c r="AC694">
        <v>0</v>
      </c>
      <c r="AF694">
        <v>0</v>
      </c>
      <c r="AO694" t="s">
        <v>2187</v>
      </c>
      <c r="AP694" t="s">
        <v>170</v>
      </c>
      <c r="AQ694" t="s">
        <v>21526</v>
      </c>
      <c r="AS694">
        <v>0</v>
      </c>
      <c r="AT694">
        <v>0</v>
      </c>
      <c r="AU694">
        <v>0</v>
      </c>
      <c r="AV694">
        <v>0</v>
      </c>
      <c r="AW694">
        <v>0</v>
      </c>
      <c r="AX694">
        <v>0</v>
      </c>
      <c r="BB694" t="s">
        <v>63</v>
      </c>
      <c r="BC694" t="s">
        <v>4853</v>
      </c>
      <c r="BD694">
        <v>0</v>
      </c>
      <c r="BF694" t="s">
        <v>170</v>
      </c>
      <c r="BI694" t="s">
        <v>2188</v>
      </c>
    </row>
    <row r="695" spans="1:61" x14ac:dyDescent="0.35">
      <c r="A695" t="s">
        <v>2189</v>
      </c>
      <c r="B695">
        <v>10000</v>
      </c>
      <c r="C695">
        <v>10000</v>
      </c>
      <c r="D695" s="2">
        <v>45762</v>
      </c>
      <c r="E695" t="s">
        <v>59</v>
      </c>
      <c r="F695" t="s">
        <v>2001</v>
      </c>
      <c r="G695" t="s">
        <v>1880</v>
      </c>
      <c r="I695">
        <v>1</v>
      </c>
      <c r="J695" t="s">
        <v>183</v>
      </c>
      <c r="K695">
        <v>78</v>
      </c>
      <c r="L695" t="s">
        <v>6047</v>
      </c>
      <c r="M695" t="s">
        <v>216</v>
      </c>
      <c r="N695" t="s">
        <v>3803</v>
      </c>
      <c r="O695" s="3">
        <v>1500</v>
      </c>
      <c r="R695" s="2">
        <v>45756</v>
      </c>
      <c r="T695">
        <v>16</v>
      </c>
      <c r="U695" s="3">
        <v>24000</v>
      </c>
      <c r="V695" t="s">
        <v>65</v>
      </c>
      <c r="W695" t="s">
        <v>2094</v>
      </c>
      <c r="X695">
        <v>0</v>
      </c>
      <c r="Y695" s="3">
        <v>10000</v>
      </c>
      <c r="Z695" s="3">
        <v>14000</v>
      </c>
      <c r="AA695">
        <v>0</v>
      </c>
      <c r="AB695">
        <v>0</v>
      </c>
      <c r="AC695">
        <v>0</v>
      </c>
      <c r="AF695">
        <v>0</v>
      </c>
      <c r="AO695" t="s">
        <v>2095</v>
      </c>
      <c r="AP695" t="s">
        <v>170</v>
      </c>
      <c r="AQ695" t="s">
        <v>21526</v>
      </c>
      <c r="AS695">
        <v>0</v>
      </c>
      <c r="AT695">
        <v>0</v>
      </c>
      <c r="AU695">
        <v>0</v>
      </c>
      <c r="AV695">
        <v>0</v>
      </c>
      <c r="AW695">
        <v>0</v>
      </c>
      <c r="AX695">
        <v>0</v>
      </c>
      <c r="BB695" t="s">
        <v>63</v>
      </c>
      <c r="BC695" t="s">
        <v>4854</v>
      </c>
      <c r="BD695">
        <v>0</v>
      </c>
      <c r="BF695" t="s">
        <v>170</v>
      </c>
      <c r="BI695" t="s">
        <v>2190</v>
      </c>
    </row>
    <row r="696" spans="1:61" x14ac:dyDescent="0.35">
      <c r="A696" t="s">
        <v>2191</v>
      </c>
      <c r="B696">
        <v>10000</v>
      </c>
      <c r="C696">
        <v>10000</v>
      </c>
      <c r="D696" s="2">
        <v>45761</v>
      </c>
      <c r="E696" t="s">
        <v>59</v>
      </c>
      <c r="F696" t="s">
        <v>2192</v>
      </c>
      <c r="G696" t="s">
        <v>1428</v>
      </c>
      <c r="I696">
        <v>1</v>
      </c>
      <c r="J696" t="s">
        <v>183</v>
      </c>
      <c r="K696">
        <v>78</v>
      </c>
      <c r="L696" t="s">
        <v>6047</v>
      </c>
      <c r="M696" t="s">
        <v>216</v>
      </c>
      <c r="N696" t="s">
        <v>3803</v>
      </c>
      <c r="O696" s="3">
        <v>5500</v>
      </c>
      <c r="R696" s="2">
        <v>45756</v>
      </c>
      <c r="T696">
        <v>16</v>
      </c>
      <c r="U696" s="3">
        <v>88000</v>
      </c>
      <c r="V696" t="s">
        <v>65</v>
      </c>
      <c r="W696" t="s">
        <v>2099</v>
      </c>
      <c r="X696">
        <v>0</v>
      </c>
      <c r="Y696" s="3">
        <v>80000</v>
      </c>
      <c r="Z696" s="3">
        <v>8000</v>
      </c>
      <c r="AA696">
        <v>0</v>
      </c>
      <c r="AB696">
        <v>0</v>
      </c>
      <c r="AC696">
        <v>0</v>
      </c>
      <c r="AF696">
        <v>0</v>
      </c>
      <c r="AO696" t="s">
        <v>2100</v>
      </c>
      <c r="AP696" t="s">
        <v>170</v>
      </c>
      <c r="AQ696" t="s">
        <v>21526</v>
      </c>
      <c r="AS696">
        <v>0</v>
      </c>
      <c r="AT696">
        <v>0</v>
      </c>
      <c r="AU696">
        <v>0</v>
      </c>
      <c r="AV696">
        <v>0</v>
      </c>
      <c r="AW696">
        <v>0</v>
      </c>
      <c r="AX696">
        <v>0</v>
      </c>
      <c r="BB696" t="s">
        <v>63</v>
      </c>
      <c r="BC696" t="s">
        <v>4855</v>
      </c>
      <c r="BD696">
        <v>0</v>
      </c>
      <c r="BF696" t="s">
        <v>170</v>
      </c>
      <c r="BI696" t="s">
        <v>2193</v>
      </c>
    </row>
    <row r="697" spans="1:61" x14ac:dyDescent="0.35">
      <c r="A697" t="s">
        <v>2194</v>
      </c>
      <c r="B697">
        <v>10000</v>
      </c>
      <c r="C697">
        <v>10000</v>
      </c>
      <c r="D697" s="2">
        <v>45758</v>
      </c>
      <c r="E697" t="s">
        <v>59</v>
      </c>
      <c r="F697" t="s">
        <v>2195</v>
      </c>
      <c r="G697">
        <v>8613409</v>
      </c>
      <c r="I697">
        <v>1</v>
      </c>
      <c r="J697" t="s">
        <v>183</v>
      </c>
      <c r="K697">
        <v>63</v>
      </c>
      <c r="L697" t="s">
        <v>6051</v>
      </c>
      <c r="M697" t="s">
        <v>136</v>
      </c>
      <c r="N697" t="s">
        <v>3850</v>
      </c>
      <c r="O697" s="3">
        <v>1760</v>
      </c>
      <c r="R697" s="2">
        <v>45756</v>
      </c>
      <c r="T697">
        <v>75</v>
      </c>
      <c r="U697" s="3">
        <v>132000</v>
      </c>
      <c r="V697" t="s">
        <v>65</v>
      </c>
      <c r="W697" t="s">
        <v>962</v>
      </c>
      <c r="X697">
        <v>0</v>
      </c>
      <c r="Y697" s="3">
        <v>132000</v>
      </c>
      <c r="Z697">
        <v>0</v>
      </c>
      <c r="AA697">
        <v>0</v>
      </c>
      <c r="AB697">
        <v>0</v>
      </c>
      <c r="AC697">
        <v>0</v>
      </c>
      <c r="AF697">
        <v>0</v>
      </c>
      <c r="AO697" t="s">
        <v>963</v>
      </c>
      <c r="AP697" t="s">
        <v>170</v>
      </c>
      <c r="AQ697" t="s">
        <v>21526</v>
      </c>
      <c r="AS697">
        <v>0</v>
      </c>
      <c r="AT697">
        <v>0</v>
      </c>
      <c r="AU697">
        <v>0</v>
      </c>
      <c r="AV697">
        <v>0</v>
      </c>
      <c r="AW697">
        <v>0</v>
      </c>
      <c r="AX697">
        <v>0</v>
      </c>
      <c r="BB697" t="s">
        <v>63</v>
      </c>
      <c r="BC697" t="s">
        <v>4856</v>
      </c>
      <c r="BD697">
        <v>0</v>
      </c>
      <c r="BF697" t="s">
        <v>170</v>
      </c>
      <c r="BI697" t="s">
        <v>2196</v>
      </c>
    </row>
    <row r="698" spans="1:61" x14ac:dyDescent="0.35">
      <c r="A698" t="s">
        <v>2197</v>
      </c>
      <c r="B698">
        <v>10000</v>
      </c>
      <c r="C698">
        <v>10000</v>
      </c>
      <c r="D698" s="2">
        <v>45758</v>
      </c>
      <c r="E698" t="s">
        <v>59</v>
      </c>
      <c r="F698" t="s">
        <v>2198</v>
      </c>
      <c r="G698">
        <v>8613409</v>
      </c>
      <c r="I698">
        <v>1</v>
      </c>
      <c r="J698" t="s">
        <v>183</v>
      </c>
      <c r="K698">
        <v>63</v>
      </c>
      <c r="L698" t="s">
        <v>6051</v>
      </c>
      <c r="M698" t="s">
        <v>136</v>
      </c>
      <c r="N698" t="s">
        <v>3850</v>
      </c>
      <c r="O698" s="3">
        <v>8572</v>
      </c>
      <c r="R698" s="2">
        <v>45756</v>
      </c>
      <c r="T698">
        <v>14</v>
      </c>
      <c r="U698" s="3">
        <v>120008</v>
      </c>
      <c r="V698" t="s">
        <v>65</v>
      </c>
      <c r="W698" t="s">
        <v>2199</v>
      </c>
      <c r="X698">
        <v>0</v>
      </c>
      <c r="Y698" s="3">
        <v>120000</v>
      </c>
      <c r="Z698">
        <v>8</v>
      </c>
      <c r="AA698">
        <v>0</v>
      </c>
      <c r="AB698">
        <v>0</v>
      </c>
      <c r="AC698">
        <v>0</v>
      </c>
      <c r="AF698">
        <v>0</v>
      </c>
      <c r="AO698" t="s">
        <v>2200</v>
      </c>
      <c r="AP698" t="s">
        <v>170</v>
      </c>
      <c r="AQ698" t="s">
        <v>21526</v>
      </c>
      <c r="AS698">
        <v>0</v>
      </c>
      <c r="AT698">
        <v>0</v>
      </c>
      <c r="AU698">
        <v>0</v>
      </c>
      <c r="AV698">
        <v>0</v>
      </c>
      <c r="AW698">
        <v>0</v>
      </c>
      <c r="AX698">
        <v>0</v>
      </c>
      <c r="BB698" t="s">
        <v>63</v>
      </c>
      <c r="BC698" t="s">
        <v>4857</v>
      </c>
      <c r="BD698">
        <v>0</v>
      </c>
      <c r="BF698" t="s">
        <v>170</v>
      </c>
      <c r="BI698" t="s">
        <v>2201</v>
      </c>
    </row>
    <row r="699" spans="1:61" x14ac:dyDescent="0.35">
      <c r="A699" t="s">
        <v>2202</v>
      </c>
      <c r="B699">
        <v>10000</v>
      </c>
      <c r="C699">
        <v>10000</v>
      </c>
      <c r="D699" s="2">
        <v>45761</v>
      </c>
      <c r="E699" t="s">
        <v>59</v>
      </c>
      <c r="F699" t="s">
        <v>2192</v>
      </c>
      <c r="G699" t="s">
        <v>1428</v>
      </c>
      <c r="I699">
        <v>1</v>
      </c>
      <c r="J699" t="s">
        <v>183</v>
      </c>
      <c r="K699">
        <v>78</v>
      </c>
      <c r="L699" t="s">
        <v>6047</v>
      </c>
      <c r="M699" t="s">
        <v>216</v>
      </c>
      <c r="N699" t="s">
        <v>3803</v>
      </c>
      <c r="O699" s="3">
        <v>2750</v>
      </c>
      <c r="R699" s="2">
        <v>45756</v>
      </c>
      <c r="T699">
        <v>16</v>
      </c>
      <c r="U699" s="3">
        <v>44000</v>
      </c>
      <c r="V699" t="s">
        <v>65</v>
      </c>
      <c r="W699" t="s">
        <v>2099</v>
      </c>
      <c r="X699">
        <v>0</v>
      </c>
      <c r="Y699" s="3">
        <v>40000</v>
      </c>
      <c r="Z699" s="3">
        <v>4000</v>
      </c>
      <c r="AA699">
        <v>0</v>
      </c>
      <c r="AB699">
        <v>0</v>
      </c>
      <c r="AC699">
        <v>0</v>
      </c>
      <c r="AF699">
        <v>0</v>
      </c>
      <c r="AO699" t="s">
        <v>2100</v>
      </c>
      <c r="AP699" t="s">
        <v>275</v>
      </c>
      <c r="AQ699" t="s">
        <v>21306</v>
      </c>
      <c r="AS699">
        <v>0</v>
      </c>
      <c r="AT699">
        <v>0</v>
      </c>
      <c r="AU699">
        <v>0</v>
      </c>
      <c r="AV699">
        <v>0</v>
      </c>
      <c r="AW699">
        <v>0</v>
      </c>
      <c r="AX699">
        <v>0</v>
      </c>
      <c r="BB699" t="s">
        <v>63</v>
      </c>
      <c r="BC699" t="s">
        <v>4858</v>
      </c>
      <c r="BD699">
        <v>0</v>
      </c>
      <c r="BF699" t="s">
        <v>275</v>
      </c>
      <c r="BI699" t="s">
        <v>2203</v>
      </c>
    </row>
    <row r="700" spans="1:61" x14ac:dyDescent="0.35">
      <c r="A700" t="s">
        <v>2204</v>
      </c>
      <c r="B700">
        <v>10000</v>
      </c>
      <c r="C700">
        <v>10000</v>
      </c>
      <c r="D700" s="2">
        <v>45758</v>
      </c>
      <c r="E700" t="s">
        <v>59</v>
      </c>
      <c r="F700" t="s">
        <v>2198</v>
      </c>
      <c r="G700">
        <v>8613409</v>
      </c>
      <c r="I700">
        <v>1</v>
      </c>
      <c r="J700" t="s">
        <v>183</v>
      </c>
      <c r="K700">
        <v>63</v>
      </c>
      <c r="L700" t="s">
        <v>6051</v>
      </c>
      <c r="M700" t="s">
        <v>136</v>
      </c>
      <c r="N700" t="s">
        <v>3850</v>
      </c>
      <c r="O700" s="3">
        <v>1174</v>
      </c>
      <c r="R700" s="2">
        <v>45756</v>
      </c>
      <c r="T700">
        <v>75</v>
      </c>
      <c r="U700" s="3">
        <v>88050</v>
      </c>
      <c r="V700" t="s">
        <v>65</v>
      </c>
      <c r="W700" t="s">
        <v>962</v>
      </c>
      <c r="X700">
        <v>0</v>
      </c>
      <c r="Y700" s="3">
        <v>88000</v>
      </c>
      <c r="Z700">
        <v>50</v>
      </c>
      <c r="AA700">
        <v>0</v>
      </c>
      <c r="AB700">
        <v>0</v>
      </c>
      <c r="AC700">
        <v>0</v>
      </c>
      <c r="AF700">
        <v>0</v>
      </c>
      <c r="AO700" t="s">
        <v>963</v>
      </c>
      <c r="AP700" t="s">
        <v>275</v>
      </c>
      <c r="AQ700" t="s">
        <v>21306</v>
      </c>
      <c r="AS700">
        <v>0</v>
      </c>
      <c r="AT700">
        <v>0</v>
      </c>
      <c r="AU700">
        <v>0</v>
      </c>
      <c r="AV700">
        <v>0</v>
      </c>
      <c r="AW700">
        <v>0</v>
      </c>
      <c r="AX700">
        <v>0</v>
      </c>
      <c r="BB700" t="s">
        <v>63</v>
      </c>
      <c r="BC700" t="s">
        <v>4859</v>
      </c>
      <c r="BD700">
        <v>0</v>
      </c>
      <c r="BF700" t="s">
        <v>275</v>
      </c>
      <c r="BI700" t="s">
        <v>2205</v>
      </c>
    </row>
    <row r="701" spans="1:61" x14ac:dyDescent="0.35">
      <c r="A701" t="s">
        <v>1509</v>
      </c>
      <c r="B701">
        <v>10000</v>
      </c>
      <c r="C701">
        <v>20000</v>
      </c>
      <c r="D701" s="2">
        <v>45762</v>
      </c>
      <c r="E701" t="s">
        <v>59</v>
      </c>
      <c r="F701" t="s">
        <v>1510</v>
      </c>
      <c r="G701" t="s">
        <v>1455</v>
      </c>
      <c r="I701">
        <v>2</v>
      </c>
      <c r="J701" t="s">
        <v>183</v>
      </c>
      <c r="K701">
        <v>92</v>
      </c>
      <c r="L701" t="s">
        <v>6053</v>
      </c>
      <c r="M701" t="s">
        <v>281</v>
      </c>
      <c r="N701" t="s">
        <v>3851</v>
      </c>
      <c r="O701" s="3">
        <v>3600</v>
      </c>
      <c r="R701" s="2">
        <v>45756</v>
      </c>
      <c r="T701">
        <v>1</v>
      </c>
      <c r="U701" s="3">
        <v>3600</v>
      </c>
      <c r="V701" t="s">
        <v>65</v>
      </c>
      <c r="W701" t="s">
        <v>1511</v>
      </c>
      <c r="X701">
        <v>0</v>
      </c>
      <c r="Y701" s="3">
        <v>3000</v>
      </c>
      <c r="Z701">
        <v>600</v>
      </c>
      <c r="AA701">
        <v>0</v>
      </c>
      <c r="AB701">
        <v>0</v>
      </c>
      <c r="AC701">
        <v>0</v>
      </c>
      <c r="AF701">
        <v>0</v>
      </c>
      <c r="AO701" t="s">
        <v>1512</v>
      </c>
      <c r="AP701" t="s">
        <v>400</v>
      </c>
      <c r="AQ701" t="s">
        <v>24192</v>
      </c>
      <c r="AS701">
        <v>0</v>
      </c>
      <c r="AT701">
        <v>0</v>
      </c>
      <c r="AU701">
        <v>0</v>
      </c>
      <c r="AV701">
        <v>0</v>
      </c>
      <c r="AW701">
        <v>0</v>
      </c>
      <c r="AX701">
        <v>0</v>
      </c>
      <c r="BB701" t="s">
        <v>63</v>
      </c>
      <c r="BC701" t="s">
        <v>4674</v>
      </c>
      <c r="BD701">
        <v>0</v>
      </c>
      <c r="BF701" t="s">
        <v>400</v>
      </c>
      <c r="BI701" t="s">
        <v>1513</v>
      </c>
    </row>
    <row r="702" spans="1:61" x14ac:dyDescent="0.35">
      <c r="A702" t="s">
        <v>2206</v>
      </c>
      <c r="B702">
        <v>10000</v>
      </c>
      <c r="C702">
        <v>10000</v>
      </c>
      <c r="D702" s="2">
        <v>45757</v>
      </c>
      <c r="E702" t="s">
        <v>59</v>
      </c>
      <c r="F702" s="4">
        <v>0.44071759259259258</v>
      </c>
      <c r="G702">
        <v>860909190918</v>
      </c>
      <c r="I702">
        <v>1</v>
      </c>
      <c r="J702" t="s">
        <v>183</v>
      </c>
      <c r="K702">
        <v>79</v>
      </c>
      <c r="L702" t="s">
        <v>6076</v>
      </c>
      <c r="M702" t="s">
        <v>92</v>
      </c>
      <c r="N702" t="s">
        <v>3828</v>
      </c>
      <c r="O702">
        <v>199</v>
      </c>
      <c r="R702" s="2">
        <v>45756</v>
      </c>
      <c r="T702">
        <v>192</v>
      </c>
      <c r="U702" s="3">
        <v>38112</v>
      </c>
      <c r="V702" t="s">
        <v>65</v>
      </c>
      <c r="W702">
        <v>201088630001</v>
      </c>
      <c r="X702">
        <v>0</v>
      </c>
      <c r="Y702" s="3">
        <v>36000</v>
      </c>
      <c r="Z702" s="3">
        <v>2112</v>
      </c>
      <c r="AA702">
        <v>0</v>
      </c>
      <c r="AB702">
        <v>0</v>
      </c>
      <c r="AC702">
        <v>0</v>
      </c>
      <c r="AF702">
        <v>0</v>
      </c>
      <c r="AO702">
        <v>20108863</v>
      </c>
      <c r="AP702" t="s">
        <v>571</v>
      </c>
      <c r="AQ702" t="s">
        <v>14937</v>
      </c>
      <c r="AS702">
        <v>0</v>
      </c>
      <c r="AT702">
        <v>0</v>
      </c>
      <c r="AU702">
        <v>0</v>
      </c>
      <c r="AV702">
        <v>0</v>
      </c>
      <c r="AW702">
        <v>0</v>
      </c>
      <c r="AX702">
        <v>0</v>
      </c>
      <c r="BB702" t="s">
        <v>63</v>
      </c>
      <c r="BC702" t="s">
        <v>4860</v>
      </c>
      <c r="BD702">
        <v>0</v>
      </c>
      <c r="BF702" t="s">
        <v>571</v>
      </c>
      <c r="BI702" t="s">
        <v>2207</v>
      </c>
    </row>
    <row r="703" spans="1:61" x14ac:dyDescent="0.35">
      <c r="A703" t="s">
        <v>2206</v>
      </c>
      <c r="B703">
        <v>20000</v>
      </c>
      <c r="C703">
        <v>10000</v>
      </c>
      <c r="D703" s="2">
        <v>45757</v>
      </c>
      <c r="E703" t="s">
        <v>59</v>
      </c>
      <c r="F703" s="4">
        <v>0.44071759259259258</v>
      </c>
      <c r="G703">
        <v>860909190918</v>
      </c>
      <c r="I703">
        <v>1</v>
      </c>
      <c r="J703" t="s">
        <v>183</v>
      </c>
      <c r="K703">
        <v>79</v>
      </c>
      <c r="L703" t="s">
        <v>6076</v>
      </c>
      <c r="M703" t="s">
        <v>92</v>
      </c>
      <c r="N703" t="s">
        <v>3828</v>
      </c>
      <c r="O703">
        <v>63</v>
      </c>
      <c r="R703" s="2">
        <v>45756</v>
      </c>
      <c r="T703">
        <v>192</v>
      </c>
      <c r="U703" s="3">
        <v>12000</v>
      </c>
      <c r="V703" t="s">
        <v>65</v>
      </c>
      <c r="W703">
        <v>201088630001</v>
      </c>
      <c r="X703">
        <v>0</v>
      </c>
      <c r="Y703" s="3">
        <v>12000</v>
      </c>
      <c r="Z703">
        <v>0</v>
      </c>
      <c r="AA703">
        <v>0</v>
      </c>
      <c r="AB703">
        <v>0</v>
      </c>
      <c r="AC703">
        <v>0</v>
      </c>
      <c r="AF703">
        <v>0</v>
      </c>
      <c r="AO703">
        <v>20108863</v>
      </c>
      <c r="AP703" t="s">
        <v>571</v>
      </c>
      <c r="AQ703" t="s">
        <v>14937</v>
      </c>
      <c r="AS703">
        <v>0</v>
      </c>
      <c r="AT703">
        <v>0</v>
      </c>
      <c r="AU703">
        <v>0</v>
      </c>
      <c r="AV703">
        <v>0</v>
      </c>
      <c r="AW703">
        <v>0</v>
      </c>
      <c r="AX703">
        <v>0</v>
      </c>
      <c r="BB703" t="s">
        <v>63</v>
      </c>
      <c r="BC703" t="s">
        <v>4860</v>
      </c>
      <c r="BD703">
        <v>0</v>
      </c>
      <c r="BF703" t="s">
        <v>571</v>
      </c>
      <c r="BI703" t="s">
        <v>2207</v>
      </c>
    </row>
    <row r="704" spans="1:61" x14ac:dyDescent="0.35">
      <c r="A704" t="s">
        <v>2008</v>
      </c>
      <c r="B704">
        <v>10000</v>
      </c>
      <c r="C704">
        <v>20000</v>
      </c>
      <c r="D704" s="2">
        <v>45756</v>
      </c>
      <c r="E704" t="s">
        <v>59</v>
      </c>
      <c r="F704" s="4">
        <v>0.4262037037037037</v>
      </c>
      <c r="G704" t="s">
        <v>2009</v>
      </c>
      <c r="I704">
        <v>2</v>
      </c>
      <c r="J704" t="s">
        <v>183</v>
      </c>
      <c r="K704">
        <v>86</v>
      </c>
      <c r="L704" t="s">
        <v>6043</v>
      </c>
      <c r="M704" t="s">
        <v>1696</v>
      </c>
      <c r="N704" t="s">
        <v>3840</v>
      </c>
      <c r="O704">
        <v>200</v>
      </c>
      <c r="R704" s="2">
        <v>45756</v>
      </c>
      <c r="T704">
        <v>27</v>
      </c>
      <c r="U704" s="3">
        <v>5400</v>
      </c>
      <c r="V704" t="s">
        <v>65</v>
      </c>
      <c r="W704">
        <v>200699060001</v>
      </c>
      <c r="X704">
        <v>0</v>
      </c>
      <c r="Y704" s="3">
        <v>2000</v>
      </c>
      <c r="Z704" s="3">
        <v>3400</v>
      </c>
      <c r="AA704">
        <v>0</v>
      </c>
      <c r="AB704">
        <v>0</v>
      </c>
      <c r="AC704">
        <v>0</v>
      </c>
      <c r="AF704">
        <v>0</v>
      </c>
      <c r="AO704">
        <v>20069906</v>
      </c>
      <c r="AP704" t="s">
        <v>571</v>
      </c>
      <c r="AQ704" t="s">
        <v>14937</v>
      </c>
      <c r="AS704">
        <v>0</v>
      </c>
      <c r="AT704">
        <v>0</v>
      </c>
      <c r="AU704">
        <v>0</v>
      </c>
      <c r="AV704">
        <v>0</v>
      </c>
      <c r="AW704">
        <v>0</v>
      </c>
      <c r="AX704">
        <v>0</v>
      </c>
      <c r="BB704" t="s">
        <v>63</v>
      </c>
      <c r="BC704" t="s">
        <v>4796</v>
      </c>
      <c r="BD704">
        <v>0</v>
      </c>
      <c r="BF704" t="s">
        <v>571</v>
      </c>
      <c r="BI704" t="s">
        <v>2011</v>
      </c>
    </row>
    <row r="705" spans="1:61" x14ac:dyDescent="0.35">
      <c r="A705" t="s">
        <v>2208</v>
      </c>
      <c r="B705">
        <v>10000</v>
      </c>
      <c r="C705">
        <v>10000</v>
      </c>
      <c r="D705" s="2">
        <v>45757</v>
      </c>
      <c r="E705" t="s">
        <v>59</v>
      </c>
      <c r="F705" t="s">
        <v>2209</v>
      </c>
      <c r="G705" t="s">
        <v>2210</v>
      </c>
      <c r="I705">
        <v>1</v>
      </c>
      <c r="J705" t="s">
        <v>183</v>
      </c>
      <c r="K705">
        <v>32</v>
      </c>
      <c r="L705" t="s">
        <v>6064</v>
      </c>
      <c r="M705" t="s">
        <v>516</v>
      </c>
      <c r="N705" t="s">
        <v>3833</v>
      </c>
      <c r="O705" s="3">
        <v>5860</v>
      </c>
      <c r="R705" s="2">
        <v>45756</v>
      </c>
      <c r="T705">
        <v>1</v>
      </c>
      <c r="U705" s="3">
        <v>5860</v>
      </c>
      <c r="V705" t="s">
        <v>65</v>
      </c>
      <c r="W705" t="s">
        <v>2212</v>
      </c>
      <c r="X705">
        <v>0</v>
      </c>
      <c r="Y705" s="3">
        <v>5360</v>
      </c>
      <c r="Z705">
        <v>500</v>
      </c>
      <c r="AA705">
        <v>0</v>
      </c>
      <c r="AB705">
        <v>0</v>
      </c>
      <c r="AC705">
        <v>0</v>
      </c>
      <c r="AF705">
        <v>0</v>
      </c>
      <c r="AO705" t="s">
        <v>2213</v>
      </c>
      <c r="AP705" t="s">
        <v>465</v>
      </c>
      <c r="AQ705" t="s">
        <v>15009</v>
      </c>
      <c r="AS705">
        <v>0</v>
      </c>
      <c r="AT705">
        <v>0</v>
      </c>
      <c r="AU705">
        <v>0</v>
      </c>
      <c r="AV705">
        <v>0</v>
      </c>
      <c r="AW705">
        <v>0</v>
      </c>
      <c r="AX705">
        <v>0</v>
      </c>
      <c r="BB705" t="s">
        <v>63</v>
      </c>
      <c r="BC705" t="s">
        <v>4861</v>
      </c>
      <c r="BD705">
        <v>0</v>
      </c>
      <c r="BF705" t="s">
        <v>465</v>
      </c>
      <c r="BI705" t="s">
        <v>1754</v>
      </c>
    </row>
    <row r="706" spans="1:61" x14ac:dyDescent="0.35">
      <c r="A706" t="s">
        <v>2214</v>
      </c>
      <c r="B706">
        <v>10000</v>
      </c>
      <c r="C706">
        <v>10000</v>
      </c>
      <c r="D706" s="2">
        <v>45757</v>
      </c>
      <c r="E706" t="s">
        <v>59</v>
      </c>
      <c r="F706" t="s">
        <v>2209</v>
      </c>
      <c r="G706" t="s">
        <v>2014</v>
      </c>
      <c r="I706">
        <v>1</v>
      </c>
      <c r="J706" t="s">
        <v>183</v>
      </c>
      <c r="K706">
        <v>32</v>
      </c>
      <c r="L706" t="s">
        <v>6064</v>
      </c>
      <c r="M706" t="s">
        <v>516</v>
      </c>
      <c r="N706" t="s">
        <v>3833</v>
      </c>
      <c r="O706" s="3">
        <v>5860</v>
      </c>
      <c r="R706" s="2">
        <v>45756</v>
      </c>
      <c r="T706">
        <v>1</v>
      </c>
      <c r="U706" s="3">
        <v>5860</v>
      </c>
      <c r="V706" t="s">
        <v>65</v>
      </c>
      <c r="W706" t="s">
        <v>517</v>
      </c>
      <c r="X706">
        <v>0</v>
      </c>
      <c r="Y706" s="3">
        <v>5360</v>
      </c>
      <c r="Z706">
        <v>500</v>
      </c>
      <c r="AA706">
        <v>0</v>
      </c>
      <c r="AB706">
        <v>0</v>
      </c>
      <c r="AC706">
        <v>0</v>
      </c>
      <c r="AF706">
        <v>0</v>
      </c>
      <c r="AO706" t="s">
        <v>518</v>
      </c>
      <c r="AP706" t="s">
        <v>465</v>
      </c>
      <c r="AQ706" t="s">
        <v>15009</v>
      </c>
      <c r="AS706">
        <v>0</v>
      </c>
      <c r="AT706">
        <v>0</v>
      </c>
      <c r="AU706">
        <v>0</v>
      </c>
      <c r="AV706">
        <v>0</v>
      </c>
      <c r="AW706">
        <v>0</v>
      </c>
      <c r="AX706">
        <v>0</v>
      </c>
      <c r="BB706" t="s">
        <v>63</v>
      </c>
      <c r="BC706" t="s">
        <v>4862</v>
      </c>
      <c r="BD706">
        <v>0</v>
      </c>
      <c r="BF706" t="s">
        <v>465</v>
      </c>
      <c r="BI706" t="s">
        <v>1756</v>
      </c>
    </row>
    <row r="707" spans="1:61" x14ac:dyDescent="0.35">
      <c r="A707" t="s">
        <v>2215</v>
      </c>
      <c r="B707">
        <v>10000</v>
      </c>
      <c r="C707">
        <v>10000</v>
      </c>
      <c r="D707" s="2">
        <v>45757</v>
      </c>
      <c r="E707" t="s">
        <v>59</v>
      </c>
      <c r="F707" t="s">
        <v>2151</v>
      </c>
      <c r="G707" t="s">
        <v>796</v>
      </c>
      <c r="I707">
        <v>1</v>
      </c>
      <c r="J707" t="s">
        <v>183</v>
      </c>
      <c r="K707">
        <v>22</v>
      </c>
      <c r="L707" t="s">
        <v>6063</v>
      </c>
      <c r="M707" t="s">
        <v>685</v>
      </c>
      <c r="N707" t="s">
        <v>3805</v>
      </c>
      <c r="O707">
        <v>500</v>
      </c>
      <c r="R707" s="2">
        <v>45756</v>
      </c>
      <c r="T707">
        <v>1</v>
      </c>
      <c r="U707">
        <v>500</v>
      </c>
      <c r="V707" t="s">
        <v>65</v>
      </c>
      <c r="W707" t="s">
        <v>2216</v>
      </c>
      <c r="X707">
        <v>0</v>
      </c>
      <c r="Y707">
        <v>500</v>
      </c>
      <c r="Z707">
        <v>0</v>
      </c>
      <c r="AA707">
        <v>0</v>
      </c>
      <c r="AB707">
        <v>0</v>
      </c>
      <c r="AC707">
        <v>0</v>
      </c>
      <c r="AF707">
        <v>0</v>
      </c>
      <c r="AO707" t="s">
        <v>2217</v>
      </c>
      <c r="AP707" t="s">
        <v>1774</v>
      </c>
      <c r="AQ707" t="s">
        <v>20718</v>
      </c>
      <c r="AS707">
        <v>0</v>
      </c>
      <c r="AT707">
        <v>0</v>
      </c>
      <c r="AU707">
        <v>0</v>
      </c>
      <c r="AV707">
        <v>0</v>
      </c>
      <c r="AW707">
        <v>0</v>
      </c>
      <c r="AX707">
        <v>0</v>
      </c>
      <c r="BB707" t="s">
        <v>63</v>
      </c>
      <c r="BC707" t="s">
        <v>4863</v>
      </c>
      <c r="BD707">
        <v>0</v>
      </c>
      <c r="BF707" t="s">
        <v>1774</v>
      </c>
      <c r="BI707" t="s">
        <v>1775</v>
      </c>
    </row>
    <row r="708" spans="1:61" x14ac:dyDescent="0.35">
      <c r="A708" t="s">
        <v>2218</v>
      </c>
      <c r="B708">
        <v>10000</v>
      </c>
      <c r="C708">
        <v>10000</v>
      </c>
      <c r="D708" s="2">
        <v>45757</v>
      </c>
      <c r="E708" t="s">
        <v>59</v>
      </c>
      <c r="F708" t="s">
        <v>2151</v>
      </c>
      <c r="G708" t="s">
        <v>2219</v>
      </c>
      <c r="I708">
        <v>1</v>
      </c>
      <c r="J708" t="s">
        <v>183</v>
      </c>
      <c r="K708">
        <v>12</v>
      </c>
      <c r="L708" t="s">
        <v>6062</v>
      </c>
      <c r="M708" t="s">
        <v>462</v>
      </c>
      <c r="N708" t="s">
        <v>3804</v>
      </c>
      <c r="O708" s="3">
        <v>1000</v>
      </c>
      <c r="R708" s="2">
        <v>45756</v>
      </c>
      <c r="T708">
        <v>1</v>
      </c>
      <c r="U708" s="3">
        <v>1000</v>
      </c>
      <c r="V708" t="s">
        <v>65</v>
      </c>
      <c r="W708" t="s">
        <v>2220</v>
      </c>
      <c r="X708">
        <v>0</v>
      </c>
      <c r="Y708" s="3">
        <v>1000</v>
      </c>
      <c r="Z708">
        <v>0</v>
      </c>
      <c r="AA708">
        <v>0</v>
      </c>
      <c r="AB708">
        <v>0</v>
      </c>
      <c r="AC708">
        <v>0</v>
      </c>
      <c r="AF708">
        <v>0</v>
      </c>
      <c r="AO708" t="s">
        <v>2221</v>
      </c>
      <c r="AP708" t="s">
        <v>2222</v>
      </c>
      <c r="AQ708" t="s">
        <v>12746</v>
      </c>
      <c r="AS708">
        <v>0</v>
      </c>
      <c r="AT708">
        <v>0</v>
      </c>
      <c r="AU708">
        <v>0</v>
      </c>
      <c r="AV708">
        <v>0</v>
      </c>
      <c r="AW708">
        <v>0</v>
      </c>
      <c r="AX708">
        <v>0</v>
      </c>
      <c r="BB708" t="s">
        <v>63</v>
      </c>
      <c r="BC708" t="s">
        <v>4864</v>
      </c>
      <c r="BD708">
        <v>0</v>
      </c>
      <c r="BF708" t="s">
        <v>2222</v>
      </c>
      <c r="BI708" t="s">
        <v>2223</v>
      </c>
    </row>
    <row r="709" spans="1:61" x14ac:dyDescent="0.35">
      <c r="A709" t="s">
        <v>4814</v>
      </c>
      <c r="B709">
        <v>10000</v>
      </c>
      <c r="C709">
        <v>10000</v>
      </c>
      <c r="D709" s="2">
        <v>45777</v>
      </c>
      <c r="E709" t="s">
        <v>59</v>
      </c>
      <c r="F709" t="s">
        <v>4815</v>
      </c>
      <c r="G709" t="s">
        <v>4816</v>
      </c>
      <c r="I709">
        <v>1</v>
      </c>
      <c r="J709" t="s">
        <v>183</v>
      </c>
      <c r="K709">
        <v>79</v>
      </c>
      <c r="L709" t="s">
        <v>6076</v>
      </c>
      <c r="M709" t="s">
        <v>92</v>
      </c>
      <c r="N709" t="s">
        <v>3828</v>
      </c>
      <c r="O709">
        <v>600</v>
      </c>
      <c r="R709" s="2">
        <v>45756</v>
      </c>
      <c r="T709">
        <v>6</v>
      </c>
      <c r="U709" s="3">
        <v>3600</v>
      </c>
      <c r="V709" t="s">
        <v>65</v>
      </c>
      <c r="W709" t="s">
        <v>4817</v>
      </c>
      <c r="X709">
        <v>0</v>
      </c>
      <c r="Y709" s="3">
        <v>3000</v>
      </c>
      <c r="Z709">
        <v>600</v>
      </c>
      <c r="AA709">
        <v>0</v>
      </c>
      <c r="AB709">
        <v>0</v>
      </c>
      <c r="AC709">
        <v>0</v>
      </c>
      <c r="AF709">
        <v>0</v>
      </c>
      <c r="AO709" t="s">
        <v>4818</v>
      </c>
      <c r="AP709" t="s">
        <v>622</v>
      </c>
      <c r="AQ709" t="s">
        <v>24955</v>
      </c>
      <c r="AS709">
        <v>0</v>
      </c>
      <c r="AT709">
        <v>0</v>
      </c>
      <c r="AU709">
        <v>0</v>
      </c>
      <c r="AV709">
        <v>0</v>
      </c>
      <c r="AW709">
        <v>0</v>
      </c>
      <c r="AX709">
        <v>0</v>
      </c>
      <c r="BB709" t="s">
        <v>63</v>
      </c>
      <c r="BC709" t="s">
        <v>6482</v>
      </c>
      <c r="BD709">
        <v>0</v>
      </c>
      <c r="BF709" t="s">
        <v>622</v>
      </c>
      <c r="BI709" t="s">
        <v>4819</v>
      </c>
    </row>
    <row r="710" spans="1:61" x14ac:dyDescent="0.35">
      <c r="A710" t="s">
        <v>2224</v>
      </c>
      <c r="B710">
        <v>10000</v>
      </c>
      <c r="C710">
        <v>30000</v>
      </c>
      <c r="D710" s="2">
        <v>45757</v>
      </c>
      <c r="E710" t="s">
        <v>59</v>
      </c>
      <c r="F710" s="4">
        <v>0.47001157407407407</v>
      </c>
      <c r="G710" t="s">
        <v>2225</v>
      </c>
      <c r="I710">
        <v>1</v>
      </c>
      <c r="J710" t="s">
        <v>183</v>
      </c>
      <c r="K710">
        <v>22</v>
      </c>
      <c r="L710" t="s">
        <v>6063</v>
      </c>
      <c r="M710" t="s">
        <v>685</v>
      </c>
      <c r="N710" t="s">
        <v>3805</v>
      </c>
      <c r="O710" s="3">
        <v>1200</v>
      </c>
      <c r="R710" s="2">
        <v>45756</v>
      </c>
      <c r="T710">
        <v>1</v>
      </c>
      <c r="U710" s="3">
        <v>1200</v>
      </c>
      <c r="V710" t="s">
        <v>65</v>
      </c>
      <c r="W710" t="s">
        <v>2226</v>
      </c>
      <c r="X710">
        <v>0</v>
      </c>
      <c r="Y710" s="3">
        <v>1100</v>
      </c>
      <c r="Z710">
        <v>100</v>
      </c>
      <c r="AA710">
        <v>0</v>
      </c>
      <c r="AB710">
        <v>0</v>
      </c>
      <c r="AC710">
        <v>0</v>
      </c>
      <c r="AF710">
        <v>0</v>
      </c>
      <c r="AO710" t="s">
        <v>2227</v>
      </c>
      <c r="AP710" t="s">
        <v>1741</v>
      </c>
      <c r="AQ710" t="s">
        <v>22680</v>
      </c>
      <c r="AS710">
        <v>0</v>
      </c>
      <c r="AT710">
        <v>0</v>
      </c>
      <c r="AU710">
        <v>0</v>
      </c>
      <c r="AV710">
        <v>0</v>
      </c>
      <c r="AW710">
        <v>0</v>
      </c>
      <c r="AX710">
        <v>0</v>
      </c>
      <c r="BB710" t="s">
        <v>63</v>
      </c>
      <c r="BC710" t="s">
        <v>4865</v>
      </c>
      <c r="BD710">
        <v>0</v>
      </c>
      <c r="BF710" t="s">
        <v>1741</v>
      </c>
      <c r="BI710" t="s">
        <v>2228</v>
      </c>
    </row>
    <row r="711" spans="1:61" x14ac:dyDescent="0.35">
      <c r="A711" t="s">
        <v>2229</v>
      </c>
      <c r="B711">
        <v>10000</v>
      </c>
      <c r="C711">
        <v>10000</v>
      </c>
      <c r="D711" s="2">
        <v>45756</v>
      </c>
      <c r="E711" t="s">
        <v>59</v>
      </c>
      <c r="F711" t="s">
        <v>1855</v>
      </c>
      <c r="G711" t="s">
        <v>2230</v>
      </c>
      <c r="I711">
        <v>1</v>
      </c>
      <c r="J711" t="s">
        <v>183</v>
      </c>
      <c r="K711">
        <v>22</v>
      </c>
      <c r="L711" t="s">
        <v>6063</v>
      </c>
      <c r="M711" t="s">
        <v>685</v>
      </c>
      <c r="N711" t="s">
        <v>3805</v>
      </c>
      <c r="O711">
        <v>500</v>
      </c>
      <c r="R711" s="2">
        <v>45756</v>
      </c>
      <c r="T711">
        <v>1</v>
      </c>
      <c r="U711">
        <v>500</v>
      </c>
      <c r="V711" t="s">
        <v>65</v>
      </c>
      <c r="W711" t="s">
        <v>2231</v>
      </c>
      <c r="X711">
        <v>0</v>
      </c>
      <c r="Y711">
        <v>500</v>
      </c>
      <c r="Z711">
        <v>0</v>
      </c>
      <c r="AA711">
        <v>0</v>
      </c>
      <c r="AB711">
        <v>0</v>
      </c>
      <c r="AC711">
        <v>0</v>
      </c>
      <c r="AF711">
        <v>0</v>
      </c>
      <c r="AO711" t="s">
        <v>2232</v>
      </c>
      <c r="AP711" t="s">
        <v>1741</v>
      </c>
      <c r="AQ711" t="s">
        <v>22680</v>
      </c>
      <c r="AS711">
        <v>0</v>
      </c>
      <c r="AT711">
        <v>0</v>
      </c>
      <c r="AU711">
        <v>0</v>
      </c>
      <c r="AV711">
        <v>0</v>
      </c>
      <c r="AW711">
        <v>0</v>
      </c>
      <c r="AX711">
        <v>0</v>
      </c>
      <c r="BB711" t="s">
        <v>63</v>
      </c>
      <c r="BC711" t="s">
        <v>4866</v>
      </c>
      <c r="BD711">
        <v>0</v>
      </c>
      <c r="BF711" t="s">
        <v>1741</v>
      </c>
      <c r="BI711" t="s">
        <v>2228</v>
      </c>
    </row>
    <row r="712" spans="1:61" x14ac:dyDescent="0.35">
      <c r="A712" t="s">
        <v>2233</v>
      </c>
      <c r="B712">
        <v>10000</v>
      </c>
      <c r="C712">
        <v>10000</v>
      </c>
      <c r="D712" s="2">
        <v>45757</v>
      </c>
      <c r="E712" t="s">
        <v>59</v>
      </c>
      <c r="F712" t="s">
        <v>2234</v>
      </c>
      <c r="G712" t="s">
        <v>2235</v>
      </c>
      <c r="I712">
        <v>1</v>
      </c>
      <c r="J712" t="s">
        <v>183</v>
      </c>
      <c r="K712">
        <v>72</v>
      </c>
      <c r="L712" t="s">
        <v>6056</v>
      </c>
      <c r="M712" t="s">
        <v>869</v>
      </c>
      <c r="N712" t="s">
        <v>3829</v>
      </c>
      <c r="O712" s="3">
        <v>5000</v>
      </c>
      <c r="R712" s="2">
        <v>45756</v>
      </c>
      <c r="T712">
        <v>8</v>
      </c>
      <c r="U712" s="3">
        <v>40000</v>
      </c>
      <c r="V712" t="s">
        <v>65</v>
      </c>
      <c r="W712" t="s">
        <v>2236</v>
      </c>
      <c r="X712">
        <v>0</v>
      </c>
      <c r="Y712" s="3">
        <v>30000</v>
      </c>
      <c r="Z712" s="3">
        <v>10000</v>
      </c>
      <c r="AA712">
        <v>0</v>
      </c>
      <c r="AB712">
        <v>0</v>
      </c>
      <c r="AC712">
        <v>0</v>
      </c>
      <c r="AF712">
        <v>0</v>
      </c>
      <c r="AO712" t="s">
        <v>2237</v>
      </c>
      <c r="AP712" t="s">
        <v>147</v>
      </c>
      <c r="AQ712" t="s">
        <v>12644</v>
      </c>
      <c r="AS712">
        <v>0</v>
      </c>
      <c r="AT712">
        <v>0</v>
      </c>
      <c r="AU712">
        <v>0</v>
      </c>
      <c r="AV712">
        <v>0</v>
      </c>
      <c r="AW712">
        <v>0</v>
      </c>
      <c r="AX712">
        <v>0</v>
      </c>
      <c r="BB712" t="s">
        <v>63</v>
      </c>
      <c r="BC712" t="s">
        <v>4867</v>
      </c>
      <c r="BD712">
        <v>0</v>
      </c>
      <c r="BF712" t="s">
        <v>147</v>
      </c>
      <c r="BI712" t="s">
        <v>2238</v>
      </c>
    </row>
    <row r="713" spans="1:61" x14ac:dyDescent="0.35">
      <c r="A713" t="s">
        <v>2233</v>
      </c>
      <c r="B713">
        <v>10000</v>
      </c>
      <c r="C713">
        <v>20000</v>
      </c>
      <c r="D713" s="2">
        <v>45757</v>
      </c>
      <c r="E713" t="s">
        <v>59</v>
      </c>
      <c r="F713" t="s">
        <v>2234</v>
      </c>
      <c r="G713" t="s">
        <v>2235</v>
      </c>
      <c r="I713">
        <v>2</v>
      </c>
      <c r="J713" t="s">
        <v>183</v>
      </c>
      <c r="K713">
        <v>82</v>
      </c>
      <c r="L713" t="s">
        <v>6055</v>
      </c>
      <c r="M713" t="s">
        <v>352</v>
      </c>
      <c r="N713" t="s">
        <v>3798</v>
      </c>
      <c r="O713" s="3">
        <v>2000</v>
      </c>
      <c r="R713" s="2">
        <v>45756</v>
      </c>
      <c r="T713">
        <v>20</v>
      </c>
      <c r="U713" s="3">
        <v>40000</v>
      </c>
      <c r="V713" t="s">
        <v>65</v>
      </c>
      <c r="W713" t="s">
        <v>2236</v>
      </c>
      <c r="X713">
        <v>0</v>
      </c>
      <c r="Y713" s="3">
        <v>30000</v>
      </c>
      <c r="Z713" s="3">
        <v>10000</v>
      </c>
      <c r="AA713">
        <v>0</v>
      </c>
      <c r="AB713">
        <v>0</v>
      </c>
      <c r="AC713">
        <v>0</v>
      </c>
      <c r="AF713">
        <v>0</v>
      </c>
      <c r="AO713" t="s">
        <v>2237</v>
      </c>
      <c r="AP713" t="s">
        <v>147</v>
      </c>
      <c r="AQ713" t="s">
        <v>12644</v>
      </c>
      <c r="AS713">
        <v>0</v>
      </c>
      <c r="AT713">
        <v>0</v>
      </c>
      <c r="AU713">
        <v>0</v>
      </c>
      <c r="AV713">
        <v>0</v>
      </c>
      <c r="AW713">
        <v>0</v>
      </c>
      <c r="AX713">
        <v>0</v>
      </c>
      <c r="BB713" t="s">
        <v>63</v>
      </c>
      <c r="BC713" t="s">
        <v>4867</v>
      </c>
      <c r="BD713">
        <v>0</v>
      </c>
      <c r="BF713" t="s">
        <v>147</v>
      </c>
      <c r="BI713" t="s">
        <v>2238</v>
      </c>
    </row>
    <row r="714" spans="1:61" x14ac:dyDescent="0.35">
      <c r="A714" t="s">
        <v>2239</v>
      </c>
      <c r="B714">
        <v>10000</v>
      </c>
      <c r="C714">
        <v>10000</v>
      </c>
      <c r="D714" s="2">
        <v>45758</v>
      </c>
      <c r="E714" t="s">
        <v>59</v>
      </c>
      <c r="F714" s="4">
        <v>0.42528935185185185</v>
      </c>
      <c r="G714" t="s">
        <v>2240</v>
      </c>
      <c r="I714">
        <v>1</v>
      </c>
      <c r="J714" t="s">
        <v>183</v>
      </c>
      <c r="K714">
        <v>93</v>
      </c>
      <c r="L714" t="s">
        <v>6072</v>
      </c>
      <c r="M714" t="s">
        <v>813</v>
      </c>
      <c r="N714" t="s">
        <v>3824</v>
      </c>
      <c r="O714" s="3">
        <v>2400</v>
      </c>
      <c r="R714" s="2">
        <v>45756</v>
      </c>
      <c r="T714">
        <v>16</v>
      </c>
      <c r="U714" s="3">
        <v>38400</v>
      </c>
      <c r="V714" t="s">
        <v>65</v>
      </c>
      <c r="W714" t="s">
        <v>2241</v>
      </c>
      <c r="X714">
        <v>0</v>
      </c>
      <c r="Y714" s="3">
        <v>30000</v>
      </c>
      <c r="Z714" s="3">
        <v>8400</v>
      </c>
      <c r="AA714">
        <v>0</v>
      </c>
      <c r="AB714">
        <v>0</v>
      </c>
      <c r="AC714">
        <v>0</v>
      </c>
      <c r="AF714">
        <v>0</v>
      </c>
      <c r="AO714" t="s">
        <v>2242</v>
      </c>
      <c r="AP714" t="s">
        <v>147</v>
      </c>
      <c r="AQ714" t="s">
        <v>12644</v>
      </c>
      <c r="AS714">
        <v>0</v>
      </c>
      <c r="AT714">
        <v>0</v>
      </c>
      <c r="AU714">
        <v>0</v>
      </c>
      <c r="AV714">
        <v>0</v>
      </c>
      <c r="AW714">
        <v>0</v>
      </c>
      <c r="AX714">
        <v>0</v>
      </c>
      <c r="BB714" t="s">
        <v>63</v>
      </c>
      <c r="BC714" t="s">
        <v>4868</v>
      </c>
      <c r="BD714">
        <v>0</v>
      </c>
      <c r="BF714" t="s">
        <v>147</v>
      </c>
      <c r="BI714" t="s">
        <v>2238</v>
      </c>
    </row>
    <row r="715" spans="1:61" x14ac:dyDescent="0.35">
      <c r="A715" t="s">
        <v>2243</v>
      </c>
      <c r="B715">
        <v>10000</v>
      </c>
      <c r="C715">
        <v>10000</v>
      </c>
      <c r="D715" s="2">
        <v>45762</v>
      </c>
      <c r="E715" t="s">
        <v>59</v>
      </c>
      <c r="F715" t="s">
        <v>2244</v>
      </c>
      <c r="G715" t="s">
        <v>2134</v>
      </c>
      <c r="I715">
        <v>1</v>
      </c>
      <c r="J715" t="s">
        <v>183</v>
      </c>
      <c r="K715">
        <v>79</v>
      </c>
      <c r="L715" t="s">
        <v>6076</v>
      </c>
      <c r="M715" t="s">
        <v>945</v>
      </c>
      <c r="N715" t="s">
        <v>3831</v>
      </c>
      <c r="O715" s="3">
        <v>6667</v>
      </c>
      <c r="R715" s="2">
        <v>45756</v>
      </c>
      <c r="T715">
        <v>6</v>
      </c>
      <c r="U715" s="3">
        <v>40002</v>
      </c>
      <c r="V715" t="s">
        <v>65</v>
      </c>
      <c r="W715" t="s">
        <v>2245</v>
      </c>
      <c r="X715">
        <v>0</v>
      </c>
      <c r="Y715" s="3">
        <v>40000</v>
      </c>
      <c r="Z715">
        <v>2</v>
      </c>
      <c r="AA715">
        <v>0</v>
      </c>
      <c r="AB715">
        <v>0</v>
      </c>
      <c r="AC715">
        <v>0</v>
      </c>
      <c r="AF715">
        <v>0</v>
      </c>
      <c r="AO715" t="s">
        <v>2246</v>
      </c>
      <c r="AP715" t="s">
        <v>147</v>
      </c>
      <c r="AQ715" t="s">
        <v>12644</v>
      </c>
      <c r="AS715">
        <v>0</v>
      </c>
      <c r="AT715">
        <v>0</v>
      </c>
      <c r="AU715">
        <v>0</v>
      </c>
      <c r="AV715">
        <v>0</v>
      </c>
      <c r="AW715">
        <v>0</v>
      </c>
      <c r="AX715">
        <v>0</v>
      </c>
      <c r="BB715" t="s">
        <v>63</v>
      </c>
      <c r="BC715" t="s">
        <v>4869</v>
      </c>
      <c r="BD715">
        <v>0</v>
      </c>
      <c r="BF715" t="s">
        <v>147</v>
      </c>
      <c r="BI715" t="s">
        <v>2247</v>
      </c>
    </row>
    <row r="716" spans="1:61" x14ac:dyDescent="0.35">
      <c r="A716" t="s">
        <v>2248</v>
      </c>
      <c r="B716">
        <v>10000</v>
      </c>
      <c r="C716">
        <v>10000</v>
      </c>
      <c r="D716" s="2">
        <v>45756</v>
      </c>
      <c r="E716" t="s">
        <v>59</v>
      </c>
      <c r="F716" t="s">
        <v>2249</v>
      </c>
      <c r="G716" t="s">
        <v>2250</v>
      </c>
      <c r="I716">
        <v>1</v>
      </c>
      <c r="J716" t="s">
        <v>183</v>
      </c>
      <c r="K716">
        <v>22</v>
      </c>
      <c r="L716" t="s">
        <v>6063</v>
      </c>
      <c r="M716" t="s">
        <v>685</v>
      </c>
      <c r="N716" t="s">
        <v>3805</v>
      </c>
      <c r="O716">
        <v>100</v>
      </c>
      <c r="R716" s="2">
        <v>45756</v>
      </c>
      <c r="T716">
        <v>10</v>
      </c>
      <c r="U716" s="3">
        <v>1000</v>
      </c>
      <c r="V716" t="s">
        <v>65</v>
      </c>
      <c r="W716" t="s">
        <v>1132</v>
      </c>
      <c r="X716">
        <v>0</v>
      </c>
      <c r="Y716" s="3">
        <v>1000</v>
      </c>
      <c r="Z716">
        <v>0</v>
      </c>
      <c r="AA716">
        <v>0</v>
      </c>
      <c r="AB716">
        <v>0</v>
      </c>
      <c r="AC716">
        <v>0</v>
      </c>
      <c r="AF716">
        <v>0</v>
      </c>
      <c r="AO716" t="s">
        <v>1133</v>
      </c>
      <c r="AP716" t="s">
        <v>622</v>
      </c>
      <c r="AQ716" t="s">
        <v>24955</v>
      </c>
      <c r="AS716">
        <v>0</v>
      </c>
      <c r="AT716">
        <v>0</v>
      </c>
      <c r="AU716">
        <v>0</v>
      </c>
      <c r="AV716">
        <v>0</v>
      </c>
      <c r="AW716">
        <v>0</v>
      </c>
      <c r="AX716">
        <v>0</v>
      </c>
      <c r="BB716" t="s">
        <v>63</v>
      </c>
      <c r="BC716" t="s">
        <v>4870</v>
      </c>
      <c r="BD716">
        <v>0</v>
      </c>
      <c r="BF716" t="s">
        <v>622</v>
      </c>
      <c r="BI716" t="s">
        <v>2034</v>
      </c>
    </row>
    <row r="717" spans="1:61" x14ac:dyDescent="0.35">
      <c r="A717" t="s">
        <v>2251</v>
      </c>
      <c r="B717">
        <v>10000</v>
      </c>
      <c r="C717">
        <v>10000</v>
      </c>
      <c r="D717" s="2">
        <v>45756</v>
      </c>
      <c r="E717" t="s">
        <v>59</v>
      </c>
      <c r="F717" t="s">
        <v>2068</v>
      </c>
      <c r="G717" t="s">
        <v>1515</v>
      </c>
      <c r="I717">
        <v>1</v>
      </c>
      <c r="J717" t="s">
        <v>183</v>
      </c>
      <c r="K717">
        <v>12</v>
      </c>
      <c r="L717" t="s">
        <v>6062</v>
      </c>
      <c r="M717" t="s">
        <v>462</v>
      </c>
      <c r="N717" t="s">
        <v>3804</v>
      </c>
      <c r="O717" s="3">
        <v>5000</v>
      </c>
      <c r="R717" s="2">
        <v>45756</v>
      </c>
      <c r="T717">
        <v>1</v>
      </c>
      <c r="U717" s="3">
        <v>5000</v>
      </c>
      <c r="V717" t="s">
        <v>65</v>
      </c>
      <c r="W717" t="s">
        <v>720</v>
      </c>
      <c r="X717">
        <v>0</v>
      </c>
      <c r="Y717" s="3">
        <v>5000</v>
      </c>
      <c r="Z717">
        <v>0</v>
      </c>
      <c r="AA717">
        <v>0</v>
      </c>
      <c r="AB717">
        <v>0</v>
      </c>
      <c r="AC717">
        <v>0</v>
      </c>
      <c r="AF717">
        <v>0</v>
      </c>
      <c r="AO717" t="s">
        <v>721</v>
      </c>
      <c r="AP717" t="s">
        <v>622</v>
      </c>
      <c r="AQ717" t="s">
        <v>24955</v>
      </c>
      <c r="AS717">
        <v>0</v>
      </c>
      <c r="AT717">
        <v>0</v>
      </c>
      <c r="AU717">
        <v>0</v>
      </c>
      <c r="AV717">
        <v>0</v>
      </c>
      <c r="AW717">
        <v>0</v>
      </c>
      <c r="AX717">
        <v>0</v>
      </c>
      <c r="BB717" t="s">
        <v>63</v>
      </c>
      <c r="BC717" t="s">
        <v>4871</v>
      </c>
      <c r="BD717">
        <v>0</v>
      </c>
      <c r="BF717" t="s">
        <v>622</v>
      </c>
      <c r="BI717" t="s">
        <v>2034</v>
      </c>
    </row>
    <row r="718" spans="1:61" x14ac:dyDescent="0.35">
      <c r="A718" t="s">
        <v>2252</v>
      </c>
      <c r="B718">
        <v>10000</v>
      </c>
      <c r="C718">
        <v>10000</v>
      </c>
      <c r="D718" s="2">
        <v>45757</v>
      </c>
      <c r="E718" t="s">
        <v>59</v>
      </c>
      <c r="F718" t="s">
        <v>2016</v>
      </c>
      <c r="G718" t="s">
        <v>702</v>
      </c>
      <c r="I718">
        <v>1</v>
      </c>
      <c r="J718" t="s">
        <v>183</v>
      </c>
      <c r="K718">
        <v>46</v>
      </c>
      <c r="L718" t="s">
        <v>6049</v>
      </c>
      <c r="M718" t="s">
        <v>231</v>
      </c>
      <c r="N718" t="s">
        <v>3809</v>
      </c>
      <c r="O718" s="3">
        <v>1000</v>
      </c>
      <c r="R718" s="2">
        <v>45756</v>
      </c>
      <c r="T718">
        <v>1</v>
      </c>
      <c r="U718" s="3">
        <v>1000</v>
      </c>
      <c r="V718" t="s">
        <v>65</v>
      </c>
      <c r="W718" t="s">
        <v>2253</v>
      </c>
      <c r="X718">
        <v>0</v>
      </c>
      <c r="Y718" s="3">
        <v>1000</v>
      </c>
      <c r="Z718">
        <v>0</v>
      </c>
      <c r="AA718">
        <v>0</v>
      </c>
      <c r="AB718">
        <v>0</v>
      </c>
      <c r="AC718">
        <v>0</v>
      </c>
      <c r="AF718">
        <v>0</v>
      </c>
      <c r="AO718" t="s">
        <v>2254</v>
      </c>
      <c r="AP718" t="s">
        <v>465</v>
      </c>
      <c r="AQ718" t="s">
        <v>15009</v>
      </c>
      <c r="AS718">
        <v>0</v>
      </c>
      <c r="AT718">
        <v>0</v>
      </c>
      <c r="AU718">
        <v>0</v>
      </c>
      <c r="AV718">
        <v>0</v>
      </c>
      <c r="AW718">
        <v>0</v>
      </c>
      <c r="AX718">
        <v>0</v>
      </c>
      <c r="BB718" t="s">
        <v>63</v>
      </c>
      <c r="BC718" t="s">
        <v>4872</v>
      </c>
      <c r="BD718">
        <v>0</v>
      </c>
      <c r="BF718" t="s">
        <v>465</v>
      </c>
      <c r="BI718" t="s">
        <v>2255</v>
      </c>
    </row>
    <row r="719" spans="1:61" x14ac:dyDescent="0.35">
      <c r="A719" t="s">
        <v>2256</v>
      </c>
      <c r="B719">
        <v>10000</v>
      </c>
      <c r="C719">
        <v>10000</v>
      </c>
      <c r="D719" s="2">
        <v>45756</v>
      </c>
      <c r="E719" t="s">
        <v>59</v>
      </c>
      <c r="F719" t="s">
        <v>1649</v>
      </c>
      <c r="G719" t="s">
        <v>2257</v>
      </c>
      <c r="I719">
        <v>1</v>
      </c>
      <c r="J719" t="s">
        <v>183</v>
      </c>
      <c r="K719">
        <v>12</v>
      </c>
      <c r="L719" t="s">
        <v>6062</v>
      </c>
      <c r="M719" t="s">
        <v>462</v>
      </c>
      <c r="N719" t="s">
        <v>3804</v>
      </c>
      <c r="O719">
        <v>250</v>
      </c>
      <c r="R719" s="2">
        <v>45756</v>
      </c>
      <c r="T719">
        <v>4</v>
      </c>
      <c r="U719" s="3">
        <v>1000</v>
      </c>
      <c r="V719" t="s">
        <v>65</v>
      </c>
      <c r="W719" t="s">
        <v>2258</v>
      </c>
      <c r="X719">
        <v>0</v>
      </c>
      <c r="Y719" s="3">
        <v>1000</v>
      </c>
      <c r="Z719">
        <v>0</v>
      </c>
      <c r="AA719">
        <v>0</v>
      </c>
      <c r="AB719">
        <v>0</v>
      </c>
      <c r="AC719">
        <v>0</v>
      </c>
      <c r="AF719">
        <v>0</v>
      </c>
      <c r="AO719" t="s">
        <v>2259</v>
      </c>
      <c r="AP719" t="s">
        <v>234</v>
      </c>
      <c r="AQ719" t="s">
        <v>12640</v>
      </c>
      <c r="AS719">
        <v>0</v>
      </c>
      <c r="AT719">
        <v>0</v>
      </c>
      <c r="AU719">
        <v>0</v>
      </c>
      <c r="AV719">
        <v>0</v>
      </c>
      <c r="AW719">
        <v>0</v>
      </c>
      <c r="AX719">
        <v>0</v>
      </c>
      <c r="BB719" t="s">
        <v>63</v>
      </c>
      <c r="BC719" t="s">
        <v>4873</v>
      </c>
      <c r="BD719">
        <v>0</v>
      </c>
      <c r="BF719" t="s">
        <v>234</v>
      </c>
      <c r="BI719" t="s">
        <v>2039</v>
      </c>
    </row>
    <row r="720" spans="1:61" x14ac:dyDescent="0.35">
      <c r="A720" t="s">
        <v>2260</v>
      </c>
      <c r="B720">
        <v>10000</v>
      </c>
      <c r="C720">
        <v>10000</v>
      </c>
      <c r="D720" s="2">
        <v>45756</v>
      </c>
      <c r="E720" t="s">
        <v>59</v>
      </c>
      <c r="F720" t="s">
        <v>1649</v>
      </c>
      <c r="G720" t="s">
        <v>2261</v>
      </c>
      <c r="I720">
        <v>1</v>
      </c>
      <c r="J720" t="s">
        <v>183</v>
      </c>
      <c r="K720">
        <v>12</v>
      </c>
      <c r="L720" t="s">
        <v>6062</v>
      </c>
      <c r="M720" t="s">
        <v>462</v>
      </c>
      <c r="N720" t="s">
        <v>3804</v>
      </c>
      <c r="O720" s="3">
        <v>1250</v>
      </c>
      <c r="R720" s="2">
        <v>45756</v>
      </c>
      <c r="T720">
        <v>4</v>
      </c>
      <c r="U720" s="3">
        <v>5000</v>
      </c>
      <c r="V720" t="s">
        <v>65</v>
      </c>
      <c r="W720" t="s">
        <v>2262</v>
      </c>
      <c r="X720">
        <v>0</v>
      </c>
      <c r="Y720" s="3">
        <v>5000</v>
      </c>
      <c r="Z720">
        <v>0</v>
      </c>
      <c r="AA720">
        <v>0</v>
      </c>
      <c r="AB720">
        <v>0</v>
      </c>
      <c r="AC720">
        <v>0</v>
      </c>
      <c r="AF720">
        <v>0</v>
      </c>
      <c r="AO720" t="s">
        <v>2263</v>
      </c>
      <c r="AP720" t="s">
        <v>234</v>
      </c>
      <c r="AQ720" t="s">
        <v>12640</v>
      </c>
      <c r="AS720">
        <v>0</v>
      </c>
      <c r="AT720">
        <v>0</v>
      </c>
      <c r="AU720">
        <v>0</v>
      </c>
      <c r="AV720">
        <v>0</v>
      </c>
      <c r="AW720">
        <v>0</v>
      </c>
      <c r="AX720">
        <v>0</v>
      </c>
      <c r="BB720" t="s">
        <v>63</v>
      </c>
      <c r="BC720" t="s">
        <v>4874</v>
      </c>
      <c r="BD720">
        <v>0</v>
      </c>
      <c r="BF720" t="s">
        <v>234</v>
      </c>
      <c r="BI720" t="s">
        <v>2039</v>
      </c>
    </row>
    <row r="721" spans="1:61" x14ac:dyDescent="0.35">
      <c r="A721" t="s">
        <v>2264</v>
      </c>
      <c r="B721">
        <v>10000</v>
      </c>
      <c r="C721">
        <v>10000</v>
      </c>
      <c r="D721" s="2">
        <v>45758</v>
      </c>
      <c r="E721" t="s">
        <v>59</v>
      </c>
      <c r="F721" t="s">
        <v>2265</v>
      </c>
      <c r="G721" t="s">
        <v>159</v>
      </c>
      <c r="I721">
        <v>1</v>
      </c>
      <c r="J721" t="s">
        <v>183</v>
      </c>
      <c r="K721">
        <v>72</v>
      </c>
      <c r="L721" t="s">
        <v>6056</v>
      </c>
      <c r="M721" t="s">
        <v>869</v>
      </c>
      <c r="N721" t="s">
        <v>3829</v>
      </c>
      <c r="O721" s="3">
        <v>1750</v>
      </c>
      <c r="R721" s="2">
        <v>45756</v>
      </c>
      <c r="T721">
        <v>4</v>
      </c>
      <c r="U721" s="3">
        <v>7000</v>
      </c>
      <c r="V721" t="s">
        <v>65</v>
      </c>
      <c r="W721">
        <v>5000582200001</v>
      </c>
      <c r="X721">
        <v>0</v>
      </c>
      <c r="Y721" s="3">
        <v>6000</v>
      </c>
      <c r="Z721" s="3">
        <v>1000</v>
      </c>
      <c r="AA721">
        <v>0</v>
      </c>
      <c r="AB721">
        <v>0</v>
      </c>
      <c r="AC721">
        <v>0</v>
      </c>
      <c r="AF721">
        <v>0</v>
      </c>
      <c r="AO721">
        <v>500058220</v>
      </c>
      <c r="AP721" t="s">
        <v>162</v>
      </c>
      <c r="AQ721" t="s">
        <v>8373</v>
      </c>
      <c r="AS721">
        <v>0</v>
      </c>
      <c r="AT721">
        <v>0</v>
      </c>
      <c r="AU721">
        <v>0</v>
      </c>
      <c r="AV721">
        <v>0</v>
      </c>
      <c r="AW721">
        <v>0</v>
      </c>
      <c r="AX721">
        <v>0</v>
      </c>
      <c r="BB721" t="s">
        <v>63</v>
      </c>
      <c r="BC721" t="s">
        <v>4875</v>
      </c>
      <c r="BD721">
        <v>0</v>
      </c>
      <c r="BF721" t="s">
        <v>162</v>
      </c>
      <c r="BI721" t="s">
        <v>2266</v>
      </c>
    </row>
    <row r="722" spans="1:61" x14ac:dyDescent="0.35">
      <c r="A722" t="s">
        <v>2267</v>
      </c>
      <c r="B722">
        <v>10000</v>
      </c>
      <c r="C722">
        <v>10000</v>
      </c>
      <c r="D722" s="2">
        <v>45758</v>
      </c>
      <c r="E722" t="s">
        <v>59</v>
      </c>
      <c r="F722" t="s">
        <v>2268</v>
      </c>
      <c r="G722" t="s">
        <v>159</v>
      </c>
      <c r="I722">
        <v>1</v>
      </c>
      <c r="J722" t="s">
        <v>183</v>
      </c>
      <c r="K722">
        <v>72</v>
      </c>
      <c r="L722" t="s">
        <v>6056</v>
      </c>
      <c r="M722" t="s">
        <v>869</v>
      </c>
      <c r="N722" t="s">
        <v>3829</v>
      </c>
      <c r="O722" s="3">
        <v>1750</v>
      </c>
      <c r="R722" s="2">
        <v>45756</v>
      </c>
      <c r="T722">
        <v>4</v>
      </c>
      <c r="U722" s="3">
        <v>7000</v>
      </c>
      <c r="V722" t="s">
        <v>65</v>
      </c>
      <c r="W722">
        <v>5000514990001</v>
      </c>
      <c r="X722">
        <v>0</v>
      </c>
      <c r="Y722" s="3">
        <v>5000</v>
      </c>
      <c r="Z722" s="3">
        <v>2000</v>
      </c>
      <c r="AA722">
        <v>0</v>
      </c>
      <c r="AB722">
        <v>0</v>
      </c>
      <c r="AC722">
        <v>0</v>
      </c>
      <c r="AF722">
        <v>0</v>
      </c>
      <c r="AO722">
        <v>500051499</v>
      </c>
      <c r="AP722" t="s">
        <v>162</v>
      </c>
      <c r="AQ722" t="s">
        <v>8373</v>
      </c>
      <c r="AS722">
        <v>0</v>
      </c>
      <c r="AT722">
        <v>0</v>
      </c>
      <c r="AU722">
        <v>0</v>
      </c>
      <c r="AV722">
        <v>0</v>
      </c>
      <c r="AW722">
        <v>0</v>
      </c>
      <c r="AX722">
        <v>0</v>
      </c>
      <c r="BB722" t="s">
        <v>63</v>
      </c>
      <c r="BC722" t="s">
        <v>4876</v>
      </c>
      <c r="BD722">
        <v>0</v>
      </c>
      <c r="BF722" t="s">
        <v>162</v>
      </c>
      <c r="BI722" t="s">
        <v>2269</v>
      </c>
    </row>
    <row r="723" spans="1:61" x14ac:dyDescent="0.35">
      <c r="A723" t="s">
        <v>2270</v>
      </c>
      <c r="B723">
        <v>10000</v>
      </c>
      <c r="C723">
        <v>10000</v>
      </c>
      <c r="D723" s="2">
        <v>45758</v>
      </c>
      <c r="E723" t="s">
        <v>59</v>
      </c>
      <c r="F723" s="4">
        <v>0.48421296296296296</v>
      </c>
      <c r="G723" t="s">
        <v>159</v>
      </c>
      <c r="I723">
        <v>1</v>
      </c>
      <c r="J723" t="s">
        <v>183</v>
      </c>
      <c r="K723">
        <v>72</v>
      </c>
      <c r="L723" t="s">
        <v>6056</v>
      </c>
      <c r="M723" t="s">
        <v>869</v>
      </c>
      <c r="N723" t="s">
        <v>3829</v>
      </c>
      <c r="O723" s="3">
        <v>1125</v>
      </c>
      <c r="R723" s="2">
        <v>45756</v>
      </c>
      <c r="T723">
        <v>4</v>
      </c>
      <c r="U723" s="3">
        <v>4500</v>
      </c>
      <c r="V723" t="s">
        <v>65</v>
      </c>
      <c r="W723">
        <v>5000761290001</v>
      </c>
      <c r="X723">
        <v>0</v>
      </c>
      <c r="Y723" s="3">
        <v>2500</v>
      </c>
      <c r="Z723" s="3">
        <v>2000</v>
      </c>
      <c r="AA723">
        <v>0</v>
      </c>
      <c r="AB723">
        <v>0</v>
      </c>
      <c r="AC723">
        <v>0</v>
      </c>
      <c r="AF723">
        <v>0</v>
      </c>
      <c r="AO723">
        <v>500076129</v>
      </c>
      <c r="AP723" t="s">
        <v>162</v>
      </c>
      <c r="AQ723" t="s">
        <v>8373</v>
      </c>
      <c r="AS723">
        <v>0</v>
      </c>
      <c r="AT723">
        <v>0</v>
      </c>
      <c r="AU723">
        <v>0</v>
      </c>
      <c r="AV723">
        <v>0</v>
      </c>
      <c r="AW723">
        <v>0</v>
      </c>
      <c r="AX723">
        <v>0</v>
      </c>
      <c r="BB723" t="s">
        <v>63</v>
      </c>
      <c r="BC723" t="s">
        <v>4877</v>
      </c>
      <c r="BD723">
        <v>0</v>
      </c>
      <c r="BF723" t="s">
        <v>162</v>
      </c>
      <c r="BI723" t="s">
        <v>2269</v>
      </c>
    </row>
    <row r="724" spans="1:61" x14ac:dyDescent="0.35">
      <c r="A724" t="s">
        <v>2270</v>
      </c>
      <c r="B724">
        <v>20000</v>
      </c>
      <c r="C724">
        <v>10000</v>
      </c>
      <c r="D724" s="2">
        <v>45758</v>
      </c>
      <c r="E724" t="s">
        <v>59</v>
      </c>
      <c r="F724" s="4">
        <v>0.48421296296296296</v>
      </c>
      <c r="G724" t="s">
        <v>159</v>
      </c>
      <c r="I724">
        <v>1</v>
      </c>
      <c r="J724" t="s">
        <v>183</v>
      </c>
      <c r="K724">
        <v>72</v>
      </c>
      <c r="L724" t="s">
        <v>6056</v>
      </c>
      <c r="M724" t="s">
        <v>869</v>
      </c>
      <c r="N724" t="s">
        <v>3829</v>
      </c>
      <c r="O724">
        <v>625</v>
      </c>
      <c r="R724" s="2">
        <v>45756</v>
      </c>
      <c r="T724">
        <v>4</v>
      </c>
      <c r="U724" s="3">
        <v>2500</v>
      </c>
      <c r="V724" t="s">
        <v>65</v>
      </c>
      <c r="W724">
        <v>5000761290001</v>
      </c>
      <c r="X724">
        <v>0</v>
      </c>
      <c r="Y724" s="3">
        <v>2500</v>
      </c>
      <c r="Z724">
        <v>0</v>
      </c>
      <c r="AA724">
        <v>0</v>
      </c>
      <c r="AB724">
        <v>0</v>
      </c>
      <c r="AC724">
        <v>0</v>
      </c>
      <c r="AF724">
        <v>0</v>
      </c>
      <c r="AO724">
        <v>500076129</v>
      </c>
      <c r="AP724" t="s">
        <v>162</v>
      </c>
      <c r="AQ724" t="s">
        <v>8373</v>
      </c>
      <c r="AS724">
        <v>0</v>
      </c>
      <c r="AT724">
        <v>0</v>
      </c>
      <c r="AU724">
        <v>0</v>
      </c>
      <c r="AV724">
        <v>0</v>
      </c>
      <c r="AW724">
        <v>0</v>
      </c>
      <c r="AX724">
        <v>0</v>
      </c>
      <c r="BB724" t="s">
        <v>63</v>
      </c>
      <c r="BC724" t="s">
        <v>4877</v>
      </c>
      <c r="BD724">
        <v>0</v>
      </c>
      <c r="BF724" t="s">
        <v>162</v>
      </c>
      <c r="BI724" t="s">
        <v>2269</v>
      </c>
    </row>
    <row r="725" spans="1:61" x14ac:dyDescent="0.35">
      <c r="A725" t="s">
        <v>2045</v>
      </c>
      <c r="B725">
        <v>10000</v>
      </c>
      <c r="C725">
        <v>20000</v>
      </c>
      <c r="D725" s="2">
        <v>45757</v>
      </c>
      <c r="E725" t="s">
        <v>59</v>
      </c>
      <c r="F725" t="s">
        <v>2046</v>
      </c>
      <c r="G725">
        <v>502062525</v>
      </c>
      <c r="I725">
        <v>2</v>
      </c>
      <c r="J725" t="s">
        <v>183</v>
      </c>
      <c r="K725">
        <v>100</v>
      </c>
      <c r="L725" t="s">
        <v>6052</v>
      </c>
      <c r="M725" t="s">
        <v>281</v>
      </c>
      <c r="N725" t="s">
        <v>3851</v>
      </c>
      <c r="O725" s="3">
        <v>1100</v>
      </c>
      <c r="R725" s="2">
        <v>45756</v>
      </c>
      <c r="T725">
        <v>1</v>
      </c>
      <c r="U725" s="3">
        <v>1100</v>
      </c>
      <c r="V725" t="s">
        <v>65</v>
      </c>
      <c r="W725">
        <v>190073450001</v>
      </c>
      <c r="X725">
        <v>0</v>
      </c>
      <c r="Y725" s="3">
        <v>1000</v>
      </c>
      <c r="Z725">
        <v>100</v>
      </c>
      <c r="AA725">
        <v>0</v>
      </c>
      <c r="AB725">
        <v>0</v>
      </c>
      <c r="AC725">
        <v>0</v>
      </c>
      <c r="AF725">
        <v>0</v>
      </c>
      <c r="AO725">
        <v>19007345</v>
      </c>
      <c r="AP725" t="s">
        <v>282</v>
      </c>
      <c r="AQ725" t="s">
        <v>14518</v>
      </c>
      <c r="AS725">
        <v>0</v>
      </c>
      <c r="AT725">
        <v>0</v>
      </c>
      <c r="AU725">
        <v>0</v>
      </c>
      <c r="AV725">
        <v>0</v>
      </c>
      <c r="AW725">
        <v>0</v>
      </c>
      <c r="AX725">
        <v>0</v>
      </c>
      <c r="BB725" t="s">
        <v>63</v>
      </c>
      <c r="BC725" t="s">
        <v>4812</v>
      </c>
      <c r="BD725">
        <v>0</v>
      </c>
      <c r="BF725" t="s">
        <v>282</v>
      </c>
      <c r="BI725" t="s">
        <v>2047</v>
      </c>
    </row>
    <row r="726" spans="1:61" x14ac:dyDescent="0.35">
      <c r="A726" t="s">
        <v>2048</v>
      </c>
      <c r="B726">
        <v>10000</v>
      </c>
      <c r="C726">
        <v>20000</v>
      </c>
      <c r="D726" s="2">
        <v>45756</v>
      </c>
      <c r="E726" t="s">
        <v>59</v>
      </c>
      <c r="F726" t="s">
        <v>2049</v>
      </c>
      <c r="G726" t="s">
        <v>2050</v>
      </c>
      <c r="I726">
        <v>2</v>
      </c>
      <c r="J726" t="s">
        <v>183</v>
      </c>
      <c r="K726">
        <v>82</v>
      </c>
      <c r="L726" t="s">
        <v>6055</v>
      </c>
      <c r="M726" t="s">
        <v>352</v>
      </c>
      <c r="N726" t="s">
        <v>3798</v>
      </c>
      <c r="O726">
        <v>679</v>
      </c>
      <c r="R726" s="2">
        <v>45756</v>
      </c>
      <c r="T726">
        <v>56</v>
      </c>
      <c r="U726" s="3">
        <v>38024</v>
      </c>
      <c r="V726" t="s">
        <v>65</v>
      </c>
      <c r="W726" t="s">
        <v>609</v>
      </c>
      <c r="X726">
        <v>0</v>
      </c>
      <c r="Y726" s="3">
        <v>32000</v>
      </c>
      <c r="Z726" s="3">
        <v>6024</v>
      </c>
      <c r="AA726">
        <v>0</v>
      </c>
      <c r="AB726">
        <v>0</v>
      </c>
      <c r="AC726">
        <v>0</v>
      </c>
      <c r="AF726">
        <v>0</v>
      </c>
      <c r="AO726" t="s">
        <v>610</v>
      </c>
      <c r="AP726" t="s">
        <v>1048</v>
      </c>
      <c r="AQ726" t="s">
        <v>13477</v>
      </c>
      <c r="AS726">
        <v>0</v>
      </c>
      <c r="AT726">
        <v>0</v>
      </c>
      <c r="AU726">
        <v>0</v>
      </c>
      <c r="AV726">
        <v>0</v>
      </c>
      <c r="AW726">
        <v>0</v>
      </c>
      <c r="AX726">
        <v>0</v>
      </c>
      <c r="BB726" t="s">
        <v>63</v>
      </c>
      <c r="BC726" t="s">
        <v>4813</v>
      </c>
      <c r="BD726">
        <v>0</v>
      </c>
      <c r="BF726" t="s">
        <v>1048</v>
      </c>
      <c r="BI726" t="s">
        <v>2051</v>
      </c>
    </row>
    <row r="727" spans="1:61" x14ac:dyDescent="0.35">
      <c r="A727" t="s">
        <v>2271</v>
      </c>
      <c r="B727">
        <v>10000</v>
      </c>
      <c r="C727">
        <v>10000</v>
      </c>
      <c r="D727" s="2">
        <v>45756</v>
      </c>
      <c r="E727" t="s">
        <v>59</v>
      </c>
      <c r="F727" t="s">
        <v>2085</v>
      </c>
      <c r="G727" t="s">
        <v>2272</v>
      </c>
      <c r="I727">
        <v>1</v>
      </c>
      <c r="J727" t="s">
        <v>183</v>
      </c>
      <c r="K727">
        <v>26</v>
      </c>
      <c r="L727" t="s">
        <v>6061</v>
      </c>
      <c r="M727" t="s">
        <v>648</v>
      </c>
      <c r="N727" t="s">
        <v>3810</v>
      </c>
      <c r="O727" s="3">
        <v>4500</v>
      </c>
      <c r="R727" s="2">
        <v>45756</v>
      </c>
      <c r="T727">
        <v>4</v>
      </c>
      <c r="U727" s="3">
        <v>18000</v>
      </c>
      <c r="V727" t="s">
        <v>65</v>
      </c>
      <c r="W727" t="s">
        <v>2273</v>
      </c>
      <c r="X727">
        <v>0</v>
      </c>
      <c r="Y727" s="3">
        <v>18000</v>
      </c>
      <c r="Z727">
        <v>0</v>
      </c>
      <c r="AA727">
        <v>0</v>
      </c>
      <c r="AB727">
        <v>0</v>
      </c>
      <c r="AC727">
        <v>0</v>
      </c>
      <c r="AF727">
        <v>0</v>
      </c>
      <c r="AO727" t="s">
        <v>2274</v>
      </c>
      <c r="AP727" t="s">
        <v>170</v>
      </c>
      <c r="AQ727" t="s">
        <v>21526</v>
      </c>
      <c r="AS727">
        <v>0</v>
      </c>
      <c r="AT727">
        <v>0</v>
      </c>
      <c r="AU727">
        <v>0</v>
      </c>
      <c r="AV727">
        <v>0</v>
      </c>
      <c r="AW727">
        <v>0</v>
      </c>
      <c r="AX727">
        <v>0</v>
      </c>
      <c r="BB727" t="s">
        <v>63</v>
      </c>
      <c r="BC727" t="s">
        <v>4878</v>
      </c>
      <c r="BD727">
        <v>0</v>
      </c>
      <c r="BF727" t="s">
        <v>170</v>
      </c>
      <c r="BI727" t="s">
        <v>2275</v>
      </c>
    </row>
    <row r="728" spans="1:61" x14ac:dyDescent="0.35">
      <c r="A728" t="s">
        <v>2276</v>
      </c>
      <c r="B728">
        <v>10000</v>
      </c>
      <c r="C728">
        <v>10000</v>
      </c>
      <c r="D728" s="2">
        <v>45757</v>
      </c>
      <c r="E728" t="s">
        <v>59</v>
      </c>
      <c r="F728" t="s">
        <v>2122</v>
      </c>
      <c r="G728" t="s">
        <v>2277</v>
      </c>
      <c r="I728">
        <v>1</v>
      </c>
      <c r="J728" t="s">
        <v>183</v>
      </c>
      <c r="K728">
        <v>26</v>
      </c>
      <c r="L728" t="s">
        <v>6061</v>
      </c>
      <c r="M728" t="s">
        <v>648</v>
      </c>
      <c r="N728" t="s">
        <v>3810</v>
      </c>
      <c r="O728" s="3">
        <v>1500</v>
      </c>
      <c r="R728" s="2">
        <v>45756</v>
      </c>
      <c r="T728">
        <v>4</v>
      </c>
      <c r="U728" s="3">
        <v>6000</v>
      </c>
      <c r="V728" t="s">
        <v>65</v>
      </c>
      <c r="W728" t="s">
        <v>2279</v>
      </c>
      <c r="X728">
        <v>0</v>
      </c>
      <c r="Y728" s="3">
        <v>6000</v>
      </c>
      <c r="Z728">
        <v>0</v>
      </c>
      <c r="AA728">
        <v>0</v>
      </c>
      <c r="AB728">
        <v>0</v>
      </c>
      <c r="AC728">
        <v>0</v>
      </c>
      <c r="AF728">
        <v>0</v>
      </c>
      <c r="AO728" t="s">
        <v>2280</v>
      </c>
      <c r="AP728" t="s">
        <v>170</v>
      </c>
      <c r="AQ728" t="s">
        <v>21526</v>
      </c>
      <c r="AS728">
        <v>0</v>
      </c>
      <c r="AT728">
        <v>0</v>
      </c>
      <c r="AU728">
        <v>0</v>
      </c>
      <c r="AV728">
        <v>0</v>
      </c>
      <c r="AW728">
        <v>0</v>
      </c>
      <c r="AX728">
        <v>0</v>
      </c>
      <c r="BB728" t="s">
        <v>63</v>
      </c>
      <c r="BC728" t="s">
        <v>4879</v>
      </c>
      <c r="BD728">
        <v>0</v>
      </c>
      <c r="BF728" t="s">
        <v>170</v>
      </c>
      <c r="BI728" t="s">
        <v>2281</v>
      </c>
    </row>
    <row r="729" spans="1:61" x14ac:dyDescent="0.35">
      <c r="A729" t="s">
        <v>2282</v>
      </c>
      <c r="B729">
        <v>10000</v>
      </c>
      <c r="C729">
        <v>10000</v>
      </c>
      <c r="D729" s="2">
        <v>45757</v>
      </c>
      <c r="E729" t="s">
        <v>59</v>
      </c>
      <c r="F729" t="s">
        <v>2283</v>
      </c>
      <c r="G729" t="s">
        <v>2277</v>
      </c>
      <c r="I729">
        <v>1</v>
      </c>
      <c r="J729" t="s">
        <v>183</v>
      </c>
      <c r="K729">
        <v>26</v>
      </c>
      <c r="L729" t="s">
        <v>6061</v>
      </c>
      <c r="M729" t="s">
        <v>648</v>
      </c>
      <c r="N729" t="s">
        <v>3810</v>
      </c>
      <c r="O729" s="3">
        <v>1500</v>
      </c>
      <c r="R729" s="2">
        <v>45756</v>
      </c>
      <c r="T729">
        <v>4</v>
      </c>
      <c r="U729" s="3">
        <v>6000</v>
      </c>
      <c r="V729" t="s">
        <v>65</v>
      </c>
      <c r="W729" t="s">
        <v>2279</v>
      </c>
      <c r="X729">
        <v>0</v>
      </c>
      <c r="Y729" s="3">
        <v>6000</v>
      </c>
      <c r="Z729">
        <v>0</v>
      </c>
      <c r="AA729">
        <v>0</v>
      </c>
      <c r="AB729">
        <v>0</v>
      </c>
      <c r="AC729">
        <v>0</v>
      </c>
      <c r="AF729">
        <v>0</v>
      </c>
      <c r="AO729" t="s">
        <v>2280</v>
      </c>
      <c r="AP729" t="s">
        <v>170</v>
      </c>
      <c r="AQ729" t="s">
        <v>21526</v>
      </c>
      <c r="AS729">
        <v>0</v>
      </c>
      <c r="AT729">
        <v>0</v>
      </c>
      <c r="AU729">
        <v>0</v>
      </c>
      <c r="AV729">
        <v>0</v>
      </c>
      <c r="AW729">
        <v>0</v>
      </c>
      <c r="AX729">
        <v>0</v>
      </c>
      <c r="BB729" t="s">
        <v>63</v>
      </c>
      <c r="BC729" t="s">
        <v>4880</v>
      </c>
      <c r="BD729">
        <v>0</v>
      </c>
      <c r="BF729" t="s">
        <v>170</v>
      </c>
      <c r="BI729" t="s">
        <v>2284</v>
      </c>
    </row>
    <row r="730" spans="1:61" x14ac:dyDescent="0.35">
      <c r="A730" t="s">
        <v>2285</v>
      </c>
      <c r="B730">
        <v>10000</v>
      </c>
      <c r="C730">
        <v>10000</v>
      </c>
      <c r="D730" s="2">
        <v>45756</v>
      </c>
      <c r="E730" t="s">
        <v>59</v>
      </c>
      <c r="F730" t="s">
        <v>2286</v>
      </c>
      <c r="G730" t="s">
        <v>2155</v>
      </c>
      <c r="I730">
        <v>1</v>
      </c>
      <c r="J730" t="s">
        <v>183</v>
      </c>
      <c r="K730">
        <v>82</v>
      </c>
      <c r="L730" t="s">
        <v>6055</v>
      </c>
      <c r="M730" t="s">
        <v>352</v>
      </c>
      <c r="N730" t="s">
        <v>3798</v>
      </c>
      <c r="O730">
        <v>847</v>
      </c>
      <c r="R730" s="2">
        <v>45756</v>
      </c>
      <c r="T730">
        <v>26</v>
      </c>
      <c r="U730" s="3">
        <v>22022</v>
      </c>
      <c r="V730" t="s">
        <v>65</v>
      </c>
      <c r="W730" t="s">
        <v>2156</v>
      </c>
      <c r="X730">
        <v>0</v>
      </c>
      <c r="Y730" s="3">
        <v>22000</v>
      </c>
      <c r="Z730">
        <v>22</v>
      </c>
      <c r="AA730">
        <v>0</v>
      </c>
      <c r="AB730">
        <v>0</v>
      </c>
      <c r="AC730">
        <v>0</v>
      </c>
      <c r="AF730">
        <v>0</v>
      </c>
      <c r="AO730" t="s">
        <v>2157</v>
      </c>
      <c r="AP730" t="s">
        <v>465</v>
      </c>
      <c r="AQ730" t="s">
        <v>15009</v>
      </c>
      <c r="AS730">
        <v>0</v>
      </c>
      <c r="AT730">
        <v>0</v>
      </c>
      <c r="AU730">
        <v>0</v>
      </c>
      <c r="AV730">
        <v>0</v>
      </c>
      <c r="AW730">
        <v>0</v>
      </c>
      <c r="AX730">
        <v>0</v>
      </c>
      <c r="BB730" t="s">
        <v>63</v>
      </c>
      <c r="BC730" t="s">
        <v>4881</v>
      </c>
      <c r="BD730">
        <v>0</v>
      </c>
      <c r="BF730" t="s">
        <v>465</v>
      </c>
      <c r="BI730" t="s">
        <v>2287</v>
      </c>
    </row>
    <row r="731" spans="1:61" x14ac:dyDescent="0.35">
      <c r="A731" t="s">
        <v>2288</v>
      </c>
      <c r="B731">
        <v>10000</v>
      </c>
      <c r="C731">
        <v>10000</v>
      </c>
      <c r="D731" s="2">
        <v>45761</v>
      </c>
      <c r="E731" t="s">
        <v>59</v>
      </c>
      <c r="F731" t="s">
        <v>2103</v>
      </c>
      <c r="G731" t="s">
        <v>2114</v>
      </c>
      <c r="I731">
        <v>1</v>
      </c>
      <c r="J731" t="s">
        <v>183</v>
      </c>
      <c r="K731">
        <v>79</v>
      </c>
      <c r="L731" t="s">
        <v>6076</v>
      </c>
      <c r="M731" t="s">
        <v>92</v>
      </c>
      <c r="N731" t="s">
        <v>3828</v>
      </c>
      <c r="O731">
        <v>50</v>
      </c>
      <c r="R731" s="2">
        <v>45756</v>
      </c>
      <c r="T731">
        <v>602</v>
      </c>
      <c r="U731" s="3">
        <v>30100</v>
      </c>
      <c r="V731" t="s">
        <v>65</v>
      </c>
      <c r="W731" t="s">
        <v>2289</v>
      </c>
      <c r="X731">
        <v>0</v>
      </c>
      <c r="Y731" s="3">
        <v>20000</v>
      </c>
      <c r="Z731" s="3">
        <v>10100</v>
      </c>
      <c r="AA731">
        <v>0</v>
      </c>
      <c r="AB731">
        <v>0</v>
      </c>
      <c r="AC731">
        <v>0</v>
      </c>
      <c r="AF731">
        <v>0</v>
      </c>
      <c r="AO731" t="s">
        <v>2290</v>
      </c>
      <c r="AP731" t="s">
        <v>2291</v>
      </c>
      <c r="AQ731" t="s">
        <v>13261</v>
      </c>
      <c r="AS731">
        <v>0</v>
      </c>
      <c r="AT731">
        <v>0</v>
      </c>
      <c r="AU731">
        <v>0</v>
      </c>
      <c r="AV731">
        <v>0</v>
      </c>
      <c r="AW731">
        <v>0</v>
      </c>
      <c r="AX731">
        <v>0</v>
      </c>
      <c r="BB731" t="s">
        <v>63</v>
      </c>
      <c r="BC731" t="s">
        <v>4882</v>
      </c>
      <c r="BD731">
        <v>0</v>
      </c>
      <c r="BF731" t="s">
        <v>2291</v>
      </c>
      <c r="BI731" t="s">
        <v>2292</v>
      </c>
    </row>
    <row r="732" spans="1:61" x14ac:dyDescent="0.35">
      <c r="A732" t="s">
        <v>2297</v>
      </c>
      <c r="B732">
        <v>10000</v>
      </c>
      <c r="C732">
        <v>10000</v>
      </c>
      <c r="D732" s="2">
        <v>45761</v>
      </c>
      <c r="E732" t="s">
        <v>59</v>
      </c>
      <c r="F732" t="s">
        <v>2298</v>
      </c>
      <c r="G732" t="s">
        <v>2114</v>
      </c>
      <c r="I732">
        <v>1</v>
      </c>
      <c r="J732" t="s">
        <v>183</v>
      </c>
      <c r="K732">
        <v>79</v>
      </c>
      <c r="L732" t="s">
        <v>6076</v>
      </c>
      <c r="M732" t="s">
        <v>92</v>
      </c>
      <c r="N732" t="s">
        <v>3828</v>
      </c>
      <c r="O732">
        <v>216</v>
      </c>
      <c r="R732" s="2">
        <v>45756</v>
      </c>
      <c r="T732">
        <v>65</v>
      </c>
      <c r="U732" s="3">
        <v>14040</v>
      </c>
      <c r="V732" t="s">
        <v>65</v>
      </c>
      <c r="W732" t="s">
        <v>2299</v>
      </c>
      <c r="X732">
        <v>0</v>
      </c>
      <c r="Y732" s="3">
        <v>10000</v>
      </c>
      <c r="Z732" s="3">
        <v>4040</v>
      </c>
      <c r="AA732">
        <v>0</v>
      </c>
      <c r="AB732">
        <v>0</v>
      </c>
      <c r="AC732">
        <v>0</v>
      </c>
      <c r="AF732">
        <v>0</v>
      </c>
      <c r="AO732" t="s">
        <v>2300</v>
      </c>
      <c r="AP732" t="s">
        <v>95</v>
      </c>
      <c r="AQ732" t="s">
        <v>13261</v>
      </c>
      <c r="AS732">
        <v>0</v>
      </c>
      <c r="AT732">
        <v>0</v>
      </c>
      <c r="AU732">
        <v>0</v>
      </c>
      <c r="AV732">
        <v>0</v>
      </c>
      <c r="AW732">
        <v>0</v>
      </c>
      <c r="AX732">
        <v>0</v>
      </c>
      <c r="BB732" t="s">
        <v>63</v>
      </c>
      <c r="BC732" t="s">
        <v>6592</v>
      </c>
      <c r="BD732">
        <v>0</v>
      </c>
      <c r="BF732" t="s">
        <v>95</v>
      </c>
      <c r="BI732" t="s">
        <v>2301</v>
      </c>
    </row>
    <row r="733" spans="1:61" x14ac:dyDescent="0.35">
      <c r="A733" t="s">
        <v>2302</v>
      </c>
      <c r="B733">
        <v>10000</v>
      </c>
      <c r="C733">
        <v>10000</v>
      </c>
      <c r="D733" s="2">
        <v>45761</v>
      </c>
      <c r="E733" t="s">
        <v>59</v>
      </c>
      <c r="F733" t="s">
        <v>2173</v>
      </c>
      <c r="G733" t="s">
        <v>2114</v>
      </c>
      <c r="I733">
        <v>1</v>
      </c>
      <c r="J733" t="s">
        <v>183</v>
      </c>
      <c r="K733">
        <v>79</v>
      </c>
      <c r="L733" t="s">
        <v>6076</v>
      </c>
      <c r="M733" t="s">
        <v>92</v>
      </c>
      <c r="N733" t="s">
        <v>3828</v>
      </c>
      <c r="O733">
        <v>47</v>
      </c>
      <c r="R733" s="2">
        <v>45756</v>
      </c>
      <c r="T733">
        <v>65</v>
      </c>
      <c r="U733" s="3">
        <v>3055</v>
      </c>
      <c r="V733" t="s">
        <v>65</v>
      </c>
      <c r="W733" t="s">
        <v>2174</v>
      </c>
      <c r="X733">
        <v>0</v>
      </c>
      <c r="Y733" s="3">
        <v>1000</v>
      </c>
      <c r="Z733" s="3">
        <v>2055</v>
      </c>
      <c r="AA733">
        <v>0</v>
      </c>
      <c r="AB733">
        <v>0</v>
      </c>
      <c r="AC733">
        <v>0</v>
      </c>
      <c r="AF733">
        <v>0</v>
      </c>
      <c r="AO733" t="s">
        <v>2175</v>
      </c>
      <c r="AP733" t="s">
        <v>95</v>
      </c>
      <c r="AQ733" t="s">
        <v>13261</v>
      </c>
      <c r="AS733">
        <v>0</v>
      </c>
      <c r="AT733">
        <v>0</v>
      </c>
      <c r="AU733">
        <v>0</v>
      </c>
      <c r="AV733">
        <v>0</v>
      </c>
      <c r="AW733">
        <v>0</v>
      </c>
      <c r="AX733">
        <v>0</v>
      </c>
      <c r="BB733" t="s">
        <v>63</v>
      </c>
      <c r="BC733" t="s">
        <v>6593</v>
      </c>
      <c r="BD733">
        <v>0</v>
      </c>
      <c r="BF733" t="s">
        <v>95</v>
      </c>
      <c r="BI733" t="s">
        <v>2303</v>
      </c>
    </row>
    <row r="734" spans="1:61" x14ac:dyDescent="0.35">
      <c r="A734" t="s">
        <v>2316</v>
      </c>
      <c r="B734">
        <v>10000</v>
      </c>
      <c r="C734">
        <v>10000</v>
      </c>
      <c r="D734" s="2">
        <v>45757</v>
      </c>
      <c r="E734" t="s">
        <v>59</v>
      </c>
      <c r="F734" t="s">
        <v>2317</v>
      </c>
      <c r="G734">
        <v>59470</v>
      </c>
      <c r="I734">
        <v>1</v>
      </c>
      <c r="J734" t="s">
        <v>183</v>
      </c>
      <c r="K734">
        <v>73</v>
      </c>
      <c r="L734" t="s">
        <v>6042</v>
      </c>
      <c r="M734" t="s">
        <v>184</v>
      </c>
      <c r="N734" t="s">
        <v>3845</v>
      </c>
      <c r="O734" s="3">
        <v>15313</v>
      </c>
      <c r="R734" s="2">
        <v>45756</v>
      </c>
      <c r="T734">
        <v>12</v>
      </c>
      <c r="U734" s="3">
        <v>183756</v>
      </c>
      <c r="V734" t="s">
        <v>65</v>
      </c>
      <c r="W734" t="s">
        <v>2318</v>
      </c>
      <c r="X734">
        <v>0</v>
      </c>
      <c r="Y734" s="3">
        <v>183750</v>
      </c>
      <c r="Z734">
        <v>6</v>
      </c>
      <c r="AA734">
        <v>0</v>
      </c>
      <c r="AB734">
        <v>0</v>
      </c>
      <c r="AC734">
        <v>0</v>
      </c>
      <c r="AF734">
        <v>0</v>
      </c>
      <c r="AO734" t="s">
        <v>2319</v>
      </c>
      <c r="AP734" t="s">
        <v>68</v>
      </c>
      <c r="AQ734" t="s">
        <v>26186</v>
      </c>
      <c r="AS734">
        <v>0</v>
      </c>
      <c r="AT734">
        <v>0</v>
      </c>
      <c r="AU734">
        <v>0</v>
      </c>
      <c r="AV734">
        <v>0</v>
      </c>
      <c r="AW734">
        <v>0</v>
      </c>
      <c r="AX734">
        <v>0</v>
      </c>
      <c r="BB734" t="s">
        <v>63</v>
      </c>
      <c r="BC734" t="s">
        <v>4883</v>
      </c>
      <c r="BD734">
        <v>0</v>
      </c>
      <c r="BF734" t="s">
        <v>68</v>
      </c>
      <c r="BI734" t="s">
        <v>2320</v>
      </c>
    </row>
    <row r="735" spans="1:61" x14ac:dyDescent="0.35">
      <c r="A735" t="s">
        <v>2316</v>
      </c>
      <c r="B735">
        <v>10000</v>
      </c>
      <c r="C735">
        <v>20000</v>
      </c>
      <c r="D735" s="2">
        <v>45757</v>
      </c>
      <c r="E735" t="s">
        <v>59</v>
      </c>
      <c r="F735" t="s">
        <v>2317</v>
      </c>
      <c r="G735">
        <v>59470</v>
      </c>
      <c r="I735">
        <v>2</v>
      </c>
      <c r="J735" t="s">
        <v>183</v>
      </c>
      <c r="K735">
        <v>96</v>
      </c>
      <c r="L735" t="s">
        <v>6060</v>
      </c>
      <c r="M735" t="s">
        <v>613</v>
      </c>
      <c r="N735" t="s">
        <v>3863</v>
      </c>
      <c r="O735" s="3">
        <v>30625</v>
      </c>
      <c r="R735" s="2">
        <v>45756</v>
      </c>
      <c r="T735">
        <v>6</v>
      </c>
      <c r="U735" s="3">
        <v>183750</v>
      </c>
      <c r="V735" t="s">
        <v>65</v>
      </c>
      <c r="W735" t="s">
        <v>2318</v>
      </c>
      <c r="X735">
        <v>0</v>
      </c>
      <c r="Y735" s="3">
        <v>183750</v>
      </c>
      <c r="Z735">
        <v>0</v>
      </c>
      <c r="AA735">
        <v>0</v>
      </c>
      <c r="AB735">
        <v>0</v>
      </c>
      <c r="AC735">
        <v>0</v>
      </c>
      <c r="AF735">
        <v>0</v>
      </c>
      <c r="AO735" t="s">
        <v>2319</v>
      </c>
      <c r="AP735" t="s">
        <v>68</v>
      </c>
      <c r="AQ735" t="s">
        <v>26186</v>
      </c>
      <c r="AS735">
        <v>0</v>
      </c>
      <c r="AT735">
        <v>0</v>
      </c>
      <c r="AU735">
        <v>0</v>
      </c>
      <c r="AV735">
        <v>0</v>
      </c>
      <c r="AW735">
        <v>0</v>
      </c>
      <c r="AX735">
        <v>0</v>
      </c>
      <c r="BB735" t="s">
        <v>63</v>
      </c>
      <c r="BC735" t="s">
        <v>4883</v>
      </c>
      <c r="BD735">
        <v>0</v>
      </c>
      <c r="BF735" t="s">
        <v>68</v>
      </c>
      <c r="BI735" t="s">
        <v>2320</v>
      </c>
    </row>
    <row r="736" spans="1:61" x14ac:dyDescent="0.35">
      <c r="A736" t="s">
        <v>2321</v>
      </c>
      <c r="B736">
        <v>10000</v>
      </c>
      <c r="C736">
        <v>10000</v>
      </c>
      <c r="D736" s="2">
        <v>45757</v>
      </c>
      <c r="E736" t="s">
        <v>59</v>
      </c>
      <c r="F736" t="s">
        <v>2322</v>
      </c>
      <c r="G736">
        <v>59470</v>
      </c>
      <c r="I736">
        <v>1</v>
      </c>
      <c r="J736" t="s">
        <v>183</v>
      </c>
      <c r="K736">
        <v>73</v>
      </c>
      <c r="L736" t="s">
        <v>6042</v>
      </c>
      <c r="M736" t="s">
        <v>184</v>
      </c>
      <c r="N736" t="s">
        <v>3845</v>
      </c>
      <c r="O736" s="3">
        <v>5334</v>
      </c>
      <c r="R736" s="2">
        <v>45756</v>
      </c>
      <c r="T736">
        <v>12</v>
      </c>
      <c r="U736" s="3">
        <v>64008</v>
      </c>
      <c r="V736" t="s">
        <v>65</v>
      </c>
      <c r="W736" t="s">
        <v>2181</v>
      </c>
      <c r="X736">
        <v>0</v>
      </c>
      <c r="Y736" s="3">
        <v>64005</v>
      </c>
      <c r="Z736">
        <v>3</v>
      </c>
      <c r="AA736">
        <v>0</v>
      </c>
      <c r="AB736">
        <v>0</v>
      </c>
      <c r="AC736">
        <v>0</v>
      </c>
      <c r="AF736">
        <v>0</v>
      </c>
      <c r="AO736" t="s">
        <v>2182</v>
      </c>
      <c r="AP736" t="s">
        <v>68</v>
      </c>
      <c r="AQ736" t="s">
        <v>26186</v>
      </c>
      <c r="AS736">
        <v>0</v>
      </c>
      <c r="AT736">
        <v>0</v>
      </c>
      <c r="AU736">
        <v>0</v>
      </c>
      <c r="AV736">
        <v>0</v>
      </c>
      <c r="AW736">
        <v>0</v>
      </c>
      <c r="AX736">
        <v>0</v>
      </c>
      <c r="BB736" t="s">
        <v>63</v>
      </c>
      <c r="BC736" t="s">
        <v>4884</v>
      </c>
      <c r="BD736">
        <v>0</v>
      </c>
      <c r="BF736" t="s">
        <v>68</v>
      </c>
      <c r="BI736" t="s">
        <v>2320</v>
      </c>
    </row>
    <row r="737" spans="1:61" x14ac:dyDescent="0.35">
      <c r="A737" t="s">
        <v>2321</v>
      </c>
      <c r="B737">
        <v>10000</v>
      </c>
      <c r="C737">
        <v>20000</v>
      </c>
      <c r="D737" s="2">
        <v>45757</v>
      </c>
      <c r="E737" t="s">
        <v>59</v>
      </c>
      <c r="F737" t="s">
        <v>2322</v>
      </c>
      <c r="G737">
        <v>59470</v>
      </c>
      <c r="I737">
        <v>1</v>
      </c>
      <c r="J737" t="s">
        <v>183</v>
      </c>
      <c r="K737">
        <v>73</v>
      </c>
      <c r="L737" t="s">
        <v>6070</v>
      </c>
      <c r="M737" t="s">
        <v>153</v>
      </c>
      <c r="N737" t="s">
        <v>3830</v>
      </c>
      <c r="O737" s="3">
        <v>13042</v>
      </c>
      <c r="R737" s="2">
        <v>45756</v>
      </c>
      <c r="T737">
        <v>12</v>
      </c>
      <c r="U737" s="3">
        <v>156504</v>
      </c>
      <c r="V737" t="s">
        <v>65</v>
      </c>
      <c r="W737" t="s">
        <v>2181</v>
      </c>
      <c r="X737">
        <v>0</v>
      </c>
      <c r="Y737" s="3">
        <v>156495</v>
      </c>
      <c r="Z737">
        <v>9</v>
      </c>
      <c r="AA737">
        <v>0</v>
      </c>
      <c r="AB737">
        <v>0</v>
      </c>
      <c r="AC737">
        <v>0</v>
      </c>
      <c r="AF737">
        <v>0</v>
      </c>
      <c r="AO737" t="s">
        <v>2182</v>
      </c>
      <c r="AP737" t="s">
        <v>68</v>
      </c>
      <c r="AQ737" t="s">
        <v>26186</v>
      </c>
      <c r="AS737">
        <v>0</v>
      </c>
      <c r="AT737">
        <v>0</v>
      </c>
      <c r="AU737">
        <v>0</v>
      </c>
      <c r="AV737">
        <v>0</v>
      </c>
      <c r="AW737">
        <v>0</v>
      </c>
      <c r="AX737">
        <v>0</v>
      </c>
      <c r="BB737" t="s">
        <v>63</v>
      </c>
      <c r="BC737" t="s">
        <v>4884</v>
      </c>
      <c r="BD737">
        <v>0</v>
      </c>
      <c r="BF737" t="s">
        <v>68</v>
      </c>
      <c r="BI737" t="s">
        <v>2320</v>
      </c>
    </row>
    <row r="738" spans="1:61" x14ac:dyDescent="0.35">
      <c r="A738" t="s">
        <v>2323</v>
      </c>
      <c r="B738">
        <v>10000</v>
      </c>
      <c r="C738">
        <v>10000</v>
      </c>
      <c r="D738" s="2">
        <v>45761</v>
      </c>
      <c r="E738" t="s">
        <v>59</v>
      </c>
      <c r="F738" t="s">
        <v>2160</v>
      </c>
      <c r="G738" t="s">
        <v>2114</v>
      </c>
      <c r="I738">
        <v>1</v>
      </c>
      <c r="J738" t="s">
        <v>183</v>
      </c>
      <c r="K738">
        <v>79</v>
      </c>
      <c r="L738" t="s">
        <v>6076</v>
      </c>
      <c r="M738" t="s">
        <v>92</v>
      </c>
      <c r="N738" t="s">
        <v>3828</v>
      </c>
      <c r="O738">
        <v>34</v>
      </c>
      <c r="R738" s="2">
        <v>45756</v>
      </c>
      <c r="T738">
        <v>602</v>
      </c>
      <c r="U738" s="3">
        <v>20468</v>
      </c>
      <c r="V738" t="s">
        <v>65</v>
      </c>
      <c r="W738" t="s">
        <v>2324</v>
      </c>
      <c r="X738">
        <v>0</v>
      </c>
      <c r="Y738" s="3">
        <v>10000</v>
      </c>
      <c r="Z738" s="3">
        <v>10468</v>
      </c>
      <c r="AA738">
        <v>0</v>
      </c>
      <c r="AB738">
        <v>0</v>
      </c>
      <c r="AC738">
        <v>0</v>
      </c>
      <c r="AF738">
        <v>0</v>
      </c>
      <c r="AO738" t="s">
        <v>2325</v>
      </c>
      <c r="AP738" t="s">
        <v>2291</v>
      </c>
      <c r="AQ738" t="s">
        <v>13261</v>
      </c>
      <c r="AS738">
        <v>0</v>
      </c>
      <c r="AT738">
        <v>0</v>
      </c>
      <c r="AU738">
        <v>0</v>
      </c>
      <c r="AV738">
        <v>0</v>
      </c>
      <c r="AW738">
        <v>0</v>
      </c>
      <c r="AX738">
        <v>0</v>
      </c>
      <c r="BB738" t="s">
        <v>63</v>
      </c>
      <c r="BC738" t="s">
        <v>4885</v>
      </c>
      <c r="BD738">
        <v>0</v>
      </c>
      <c r="BF738" t="s">
        <v>2291</v>
      </c>
      <c r="BI738" t="s">
        <v>2326</v>
      </c>
    </row>
    <row r="739" spans="1:61" x14ac:dyDescent="0.35">
      <c r="A739" t="s">
        <v>2461</v>
      </c>
      <c r="B739">
        <v>10000</v>
      </c>
      <c r="C739">
        <v>10000</v>
      </c>
      <c r="D739" s="2">
        <v>45761</v>
      </c>
      <c r="E739" t="s">
        <v>59</v>
      </c>
      <c r="F739" t="s">
        <v>836</v>
      </c>
      <c r="G739">
        <v>10620258104</v>
      </c>
      <c r="H739" t="s">
        <v>91</v>
      </c>
      <c r="I739">
        <v>1</v>
      </c>
      <c r="J739" t="s">
        <v>63</v>
      </c>
      <c r="K739">
        <v>79</v>
      </c>
      <c r="L739" t="s">
        <v>6076</v>
      </c>
      <c r="M739" t="s">
        <v>945</v>
      </c>
      <c r="N739" t="s">
        <v>3831</v>
      </c>
      <c r="O739">
        <v>690</v>
      </c>
      <c r="R739" s="2">
        <v>45757</v>
      </c>
      <c r="T739">
        <v>36</v>
      </c>
      <c r="U739" s="3">
        <v>24840</v>
      </c>
      <c r="V739" t="s">
        <v>65</v>
      </c>
      <c r="W739" t="s">
        <v>2462</v>
      </c>
      <c r="X739">
        <v>0</v>
      </c>
      <c r="Y739">
        <v>0</v>
      </c>
      <c r="Z739">
        <v>0</v>
      </c>
      <c r="AA739">
        <v>0</v>
      </c>
      <c r="AB739">
        <v>0</v>
      </c>
      <c r="AC739">
        <v>0</v>
      </c>
      <c r="AF739">
        <v>0</v>
      </c>
      <c r="AJ739" t="s">
        <v>63</v>
      </c>
      <c r="AK739">
        <v>0</v>
      </c>
      <c r="AL739" t="s">
        <v>63</v>
      </c>
      <c r="AO739" t="s">
        <v>2463</v>
      </c>
      <c r="AP739" t="s">
        <v>95</v>
      </c>
      <c r="AQ739" t="s">
        <v>13261</v>
      </c>
      <c r="AS739">
        <v>0</v>
      </c>
      <c r="AT739">
        <v>0</v>
      </c>
      <c r="AU739">
        <v>0</v>
      </c>
      <c r="AV739">
        <v>0</v>
      </c>
      <c r="AW739">
        <v>0</v>
      </c>
      <c r="AX739">
        <v>0</v>
      </c>
      <c r="BB739" t="s">
        <v>63</v>
      </c>
      <c r="BF739" t="s">
        <v>95</v>
      </c>
      <c r="BI739" t="s">
        <v>2464</v>
      </c>
    </row>
    <row r="740" spans="1:61" x14ac:dyDescent="0.35">
      <c r="A740" t="s">
        <v>6569</v>
      </c>
      <c r="B740">
        <v>10000</v>
      </c>
      <c r="C740">
        <v>10000</v>
      </c>
      <c r="D740" s="2">
        <v>45790</v>
      </c>
      <c r="E740" t="s">
        <v>59</v>
      </c>
      <c r="F740" t="s">
        <v>6570</v>
      </c>
      <c r="G740" t="s">
        <v>6571</v>
      </c>
      <c r="H740" t="s">
        <v>105</v>
      </c>
      <c r="I740">
        <v>1</v>
      </c>
      <c r="J740" t="s">
        <v>63</v>
      </c>
      <c r="K740">
        <v>79</v>
      </c>
      <c r="L740" t="s">
        <v>6076</v>
      </c>
      <c r="M740" t="s">
        <v>945</v>
      </c>
      <c r="N740" t="s">
        <v>3831</v>
      </c>
      <c r="O740" s="3">
        <v>1307</v>
      </c>
      <c r="R740" s="2">
        <v>45757</v>
      </c>
      <c r="T740">
        <v>176</v>
      </c>
      <c r="U740" s="3">
        <v>230032</v>
      </c>
      <c r="V740" t="s">
        <v>65</v>
      </c>
      <c r="W740" t="s">
        <v>894</v>
      </c>
      <c r="X740">
        <v>0</v>
      </c>
      <c r="Y740">
        <v>0</v>
      </c>
      <c r="Z740">
        <v>0</v>
      </c>
      <c r="AA740">
        <v>0</v>
      </c>
      <c r="AB740">
        <v>0</v>
      </c>
      <c r="AC740">
        <v>0</v>
      </c>
      <c r="AF740">
        <v>0</v>
      </c>
      <c r="AJ740" t="s">
        <v>63</v>
      </c>
      <c r="AK740">
        <v>0</v>
      </c>
      <c r="AL740" t="s">
        <v>63</v>
      </c>
      <c r="AO740" t="s">
        <v>895</v>
      </c>
      <c r="AP740" t="s">
        <v>108</v>
      </c>
      <c r="AQ740" t="s">
        <v>13404</v>
      </c>
      <c r="AS740">
        <v>0</v>
      </c>
      <c r="AT740">
        <v>0</v>
      </c>
      <c r="AU740">
        <v>0</v>
      </c>
      <c r="AV740">
        <v>0</v>
      </c>
      <c r="AW740">
        <v>0</v>
      </c>
      <c r="AX740">
        <v>0</v>
      </c>
      <c r="BB740" t="s">
        <v>63</v>
      </c>
      <c r="BF740" t="s">
        <v>108</v>
      </c>
      <c r="BI740" t="s">
        <v>6572</v>
      </c>
    </row>
    <row r="741" spans="1:61" x14ac:dyDescent="0.35">
      <c r="A741" t="s">
        <v>6573</v>
      </c>
      <c r="B741">
        <v>10000</v>
      </c>
      <c r="C741">
        <v>10000</v>
      </c>
      <c r="D741" s="2">
        <v>45786</v>
      </c>
      <c r="E741" t="s">
        <v>59</v>
      </c>
      <c r="F741" t="s">
        <v>6595</v>
      </c>
      <c r="G741">
        <v>10620258101</v>
      </c>
      <c r="H741" t="s">
        <v>105</v>
      </c>
      <c r="I741">
        <v>1</v>
      </c>
      <c r="J741" t="s">
        <v>63</v>
      </c>
      <c r="K741">
        <v>79</v>
      </c>
      <c r="L741" t="s">
        <v>6076</v>
      </c>
      <c r="M741" t="s">
        <v>945</v>
      </c>
      <c r="N741" t="s">
        <v>3831</v>
      </c>
      <c r="O741" s="3">
        <v>1069</v>
      </c>
      <c r="R741" s="2">
        <v>45757</v>
      </c>
      <c r="T741">
        <v>176</v>
      </c>
      <c r="U741" s="3">
        <v>188144</v>
      </c>
      <c r="V741" t="s">
        <v>65</v>
      </c>
      <c r="W741" t="s">
        <v>853</v>
      </c>
      <c r="X741">
        <v>0</v>
      </c>
      <c r="Y741">
        <v>0</v>
      </c>
      <c r="Z741">
        <v>0</v>
      </c>
      <c r="AA741">
        <v>0</v>
      </c>
      <c r="AB741">
        <v>0</v>
      </c>
      <c r="AC741">
        <v>0</v>
      </c>
      <c r="AF741">
        <v>0</v>
      </c>
      <c r="AJ741" t="s">
        <v>63</v>
      </c>
      <c r="AK741">
        <v>0</v>
      </c>
      <c r="AL741" t="s">
        <v>63</v>
      </c>
      <c r="AO741" t="s">
        <v>854</v>
      </c>
      <c r="AP741" t="s">
        <v>108</v>
      </c>
      <c r="AQ741" t="s">
        <v>13404</v>
      </c>
      <c r="AS741">
        <v>0</v>
      </c>
      <c r="AT741">
        <v>0</v>
      </c>
      <c r="AU741">
        <v>0</v>
      </c>
      <c r="AV741">
        <v>0</v>
      </c>
      <c r="AW741">
        <v>0</v>
      </c>
      <c r="AX741">
        <v>0</v>
      </c>
      <c r="BB741" t="s">
        <v>63</v>
      </c>
      <c r="BF741" t="s">
        <v>108</v>
      </c>
      <c r="BI741" t="s">
        <v>6574</v>
      </c>
    </row>
    <row r="742" spans="1:61" x14ac:dyDescent="0.35">
      <c r="A742" t="s">
        <v>4820</v>
      </c>
      <c r="B742">
        <v>10000</v>
      </c>
      <c r="C742">
        <v>20000</v>
      </c>
      <c r="D742" s="2">
        <v>45770</v>
      </c>
      <c r="E742" t="s">
        <v>59</v>
      </c>
      <c r="F742" t="s">
        <v>4821</v>
      </c>
      <c r="G742" t="s">
        <v>4822</v>
      </c>
      <c r="I742">
        <v>1</v>
      </c>
      <c r="J742" t="s">
        <v>183</v>
      </c>
      <c r="K742">
        <v>93</v>
      </c>
      <c r="L742" t="s">
        <v>6072</v>
      </c>
      <c r="M742" t="s">
        <v>1248</v>
      </c>
      <c r="N742" t="s">
        <v>3834</v>
      </c>
      <c r="O742" s="3">
        <v>12284</v>
      </c>
      <c r="R742" s="2">
        <v>45757</v>
      </c>
      <c r="T742">
        <v>24</v>
      </c>
      <c r="U742" s="3">
        <v>294816</v>
      </c>
      <c r="V742" t="s">
        <v>65</v>
      </c>
      <c r="W742" t="s">
        <v>4823</v>
      </c>
      <c r="X742">
        <v>0</v>
      </c>
      <c r="Y742" s="3">
        <v>273898</v>
      </c>
      <c r="Z742" s="3">
        <v>20918</v>
      </c>
      <c r="AA742">
        <v>0</v>
      </c>
      <c r="AB742">
        <v>0</v>
      </c>
      <c r="AC742">
        <v>0</v>
      </c>
      <c r="AF742">
        <v>0</v>
      </c>
      <c r="AO742" t="s">
        <v>4824</v>
      </c>
      <c r="AP742" t="s">
        <v>448</v>
      </c>
      <c r="AQ742" t="s">
        <v>11797</v>
      </c>
      <c r="AS742">
        <v>0</v>
      </c>
      <c r="AT742">
        <v>0</v>
      </c>
      <c r="AU742">
        <v>0</v>
      </c>
      <c r="AV742">
        <v>0</v>
      </c>
      <c r="AW742">
        <v>0</v>
      </c>
      <c r="AX742">
        <v>0</v>
      </c>
      <c r="BB742" t="s">
        <v>63</v>
      </c>
      <c r="BC742" t="s">
        <v>4825</v>
      </c>
      <c r="BD742">
        <v>0</v>
      </c>
      <c r="BF742" t="s">
        <v>448</v>
      </c>
      <c r="BI742" t="s">
        <v>4826</v>
      </c>
    </row>
    <row r="743" spans="1:61" x14ac:dyDescent="0.35">
      <c r="A743" t="s">
        <v>2327</v>
      </c>
      <c r="B743">
        <v>10000</v>
      </c>
      <c r="C743">
        <v>10000</v>
      </c>
      <c r="D743" s="2">
        <v>45757</v>
      </c>
      <c r="E743" t="s">
        <v>59</v>
      </c>
      <c r="F743" t="s">
        <v>2328</v>
      </c>
      <c r="G743" t="s">
        <v>1603</v>
      </c>
      <c r="I743">
        <v>1</v>
      </c>
      <c r="J743" t="s">
        <v>183</v>
      </c>
      <c r="K743">
        <v>59</v>
      </c>
      <c r="L743" t="s">
        <v>6045</v>
      </c>
      <c r="M743" t="s">
        <v>73</v>
      </c>
      <c r="N743" t="s">
        <v>3811</v>
      </c>
      <c r="O743" s="3">
        <v>1421</v>
      </c>
      <c r="R743" s="2">
        <v>45757</v>
      </c>
      <c r="T743">
        <v>4</v>
      </c>
      <c r="U743" s="3">
        <v>5684</v>
      </c>
      <c r="V743" t="s">
        <v>65</v>
      </c>
      <c r="W743">
        <v>150410570001</v>
      </c>
      <c r="X743">
        <v>0</v>
      </c>
      <c r="Y743" s="3">
        <v>5683</v>
      </c>
      <c r="Z743">
        <v>1</v>
      </c>
      <c r="AA743">
        <v>0</v>
      </c>
      <c r="AB743">
        <v>0</v>
      </c>
      <c r="AC743">
        <v>0</v>
      </c>
      <c r="AF743">
        <v>0</v>
      </c>
      <c r="AO743">
        <v>15041057</v>
      </c>
      <c r="AP743" t="s">
        <v>571</v>
      </c>
      <c r="AQ743" t="s">
        <v>14937</v>
      </c>
      <c r="AS743">
        <v>0</v>
      </c>
      <c r="AT743">
        <v>0</v>
      </c>
      <c r="AU743">
        <v>0</v>
      </c>
      <c r="AV743">
        <v>0</v>
      </c>
      <c r="AW743">
        <v>0</v>
      </c>
      <c r="AX743">
        <v>0</v>
      </c>
      <c r="BB743" t="s">
        <v>63</v>
      </c>
      <c r="BC743" t="s">
        <v>4890</v>
      </c>
      <c r="BD743">
        <v>0</v>
      </c>
      <c r="BF743" t="s">
        <v>571</v>
      </c>
      <c r="BI743" t="s">
        <v>2330</v>
      </c>
    </row>
    <row r="744" spans="1:61" x14ac:dyDescent="0.35">
      <c r="A744" t="s">
        <v>2331</v>
      </c>
      <c r="B744">
        <v>10000</v>
      </c>
      <c r="C744">
        <v>30000</v>
      </c>
      <c r="D744" s="2">
        <v>45761</v>
      </c>
      <c r="E744" t="s">
        <v>59</v>
      </c>
      <c r="F744" t="s">
        <v>2332</v>
      </c>
      <c r="G744">
        <v>1006323</v>
      </c>
      <c r="I744">
        <v>1</v>
      </c>
      <c r="J744" t="s">
        <v>183</v>
      </c>
      <c r="K744">
        <v>63</v>
      </c>
      <c r="L744" t="s">
        <v>6051</v>
      </c>
      <c r="M744" t="s">
        <v>439</v>
      </c>
      <c r="N744" t="s">
        <v>3859</v>
      </c>
      <c r="O744">
        <v>0</v>
      </c>
      <c r="R744" s="2">
        <v>45757</v>
      </c>
      <c r="T744">
        <v>60</v>
      </c>
      <c r="U744">
        <v>20</v>
      </c>
      <c r="V744" t="s">
        <v>65</v>
      </c>
      <c r="W744" t="s">
        <v>2334</v>
      </c>
      <c r="X744">
        <v>0</v>
      </c>
      <c r="Y744">
        <v>20</v>
      </c>
      <c r="Z744">
        <v>0</v>
      </c>
      <c r="AA744">
        <v>0</v>
      </c>
      <c r="AB744">
        <v>0</v>
      </c>
      <c r="AC744">
        <v>0</v>
      </c>
      <c r="AF744">
        <v>0</v>
      </c>
      <c r="AO744" t="s">
        <v>2335</v>
      </c>
      <c r="AP744" t="s">
        <v>139</v>
      </c>
      <c r="AQ744" t="s">
        <v>16963</v>
      </c>
      <c r="AS744">
        <v>0</v>
      </c>
      <c r="AT744">
        <v>0</v>
      </c>
      <c r="AU744">
        <v>0</v>
      </c>
      <c r="AV744">
        <v>0</v>
      </c>
      <c r="AW744">
        <v>0</v>
      </c>
      <c r="AX744">
        <v>0</v>
      </c>
      <c r="BB744" t="s">
        <v>63</v>
      </c>
      <c r="BC744" t="s">
        <v>4891</v>
      </c>
      <c r="BD744">
        <v>0</v>
      </c>
      <c r="BF744" t="s">
        <v>139</v>
      </c>
      <c r="BI744" t="s">
        <v>2336</v>
      </c>
    </row>
    <row r="745" spans="1:61" x14ac:dyDescent="0.35">
      <c r="A745" t="s">
        <v>2331</v>
      </c>
      <c r="B745">
        <v>20000</v>
      </c>
      <c r="C745">
        <v>20000</v>
      </c>
      <c r="D745" s="2">
        <v>45761</v>
      </c>
      <c r="E745" t="s">
        <v>59</v>
      </c>
      <c r="F745" t="s">
        <v>2332</v>
      </c>
      <c r="G745">
        <v>1006323</v>
      </c>
      <c r="I745">
        <v>1</v>
      </c>
      <c r="J745" t="s">
        <v>183</v>
      </c>
      <c r="K745">
        <v>63</v>
      </c>
      <c r="L745" t="s">
        <v>6051</v>
      </c>
      <c r="M745" t="s">
        <v>136</v>
      </c>
      <c r="N745" t="s">
        <v>3850</v>
      </c>
      <c r="O745" s="3">
        <v>6667</v>
      </c>
      <c r="R745" s="2">
        <v>45757</v>
      </c>
      <c r="T745">
        <v>60</v>
      </c>
      <c r="U745" s="3">
        <v>400020</v>
      </c>
      <c r="V745" t="s">
        <v>65</v>
      </c>
      <c r="W745" t="s">
        <v>2334</v>
      </c>
      <c r="X745">
        <v>0</v>
      </c>
      <c r="Y745" s="3">
        <v>400020</v>
      </c>
      <c r="Z745">
        <v>0</v>
      </c>
      <c r="AA745">
        <v>0</v>
      </c>
      <c r="AB745">
        <v>0</v>
      </c>
      <c r="AC745">
        <v>0</v>
      </c>
      <c r="AF745">
        <v>0</v>
      </c>
      <c r="AO745" t="s">
        <v>2335</v>
      </c>
      <c r="AP745" t="s">
        <v>139</v>
      </c>
      <c r="AQ745" t="s">
        <v>16963</v>
      </c>
      <c r="AS745">
        <v>0</v>
      </c>
      <c r="AT745">
        <v>0</v>
      </c>
      <c r="AU745">
        <v>0</v>
      </c>
      <c r="AV745">
        <v>0</v>
      </c>
      <c r="AW745">
        <v>0</v>
      </c>
      <c r="AX745">
        <v>0</v>
      </c>
      <c r="BB745" t="s">
        <v>63</v>
      </c>
      <c r="BC745" t="s">
        <v>4891</v>
      </c>
      <c r="BD745">
        <v>0</v>
      </c>
      <c r="BF745" t="s">
        <v>139</v>
      </c>
      <c r="BI745" t="s">
        <v>2336</v>
      </c>
    </row>
    <row r="746" spans="1:61" x14ac:dyDescent="0.35">
      <c r="A746" t="s">
        <v>2331</v>
      </c>
      <c r="B746">
        <v>20000</v>
      </c>
      <c r="C746">
        <v>30000</v>
      </c>
      <c r="D746" s="2">
        <v>45761</v>
      </c>
      <c r="E746" t="s">
        <v>59</v>
      </c>
      <c r="F746" t="s">
        <v>2332</v>
      </c>
      <c r="G746">
        <v>1006323</v>
      </c>
      <c r="I746">
        <v>1</v>
      </c>
      <c r="J746" t="s">
        <v>183</v>
      </c>
      <c r="K746">
        <v>63</v>
      </c>
      <c r="L746" t="s">
        <v>6051</v>
      </c>
      <c r="M746" t="s">
        <v>439</v>
      </c>
      <c r="N746" t="s">
        <v>3859</v>
      </c>
      <c r="O746" s="3">
        <v>10000</v>
      </c>
      <c r="R746" s="2">
        <v>45757</v>
      </c>
      <c r="T746">
        <v>60</v>
      </c>
      <c r="U746" s="3">
        <v>599980</v>
      </c>
      <c r="V746" t="s">
        <v>65</v>
      </c>
      <c r="W746" t="s">
        <v>2334</v>
      </c>
      <c r="X746">
        <v>0</v>
      </c>
      <c r="Y746" s="3">
        <v>599980</v>
      </c>
      <c r="Z746">
        <v>0</v>
      </c>
      <c r="AA746">
        <v>0</v>
      </c>
      <c r="AB746">
        <v>0</v>
      </c>
      <c r="AC746">
        <v>0</v>
      </c>
      <c r="AF746">
        <v>0</v>
      </c>
      <c r="AO746" t="s">
        <v>2335</v>
      </c>
      <c r="AP746" t="s">
        <v>139</v>
      </c>
      <c r="AQ746" t="s">
        <v>16963</v>
      </c>
      <c r="AS746">
        <v>0</v>
      </c>
      <c r="AT746">
        <v>0</v>
      </c>
      <c r="AU746">
        <v>0</v>
      </c>
      <c r="AV746">
        <v>0</v>
      </c>
      <c r="AW746">
        <v>0</v>
      </c>
      <c r="AX746">
        <v>0</v>
      </c>
      <c r="BB746" t="s">
        <v>63</v>
      </c>
      <c r="BC746" t="s">
        <v>4891</v>
      </c>
      <c r="BD746">
        <v>0</v>
      </c>
      <c r="BF746" t="s">
        <v>139</v>
      </c>
      <c r="BI746" t="s">
        <v>2336</v>
      </c>
    </row>
    <row r="747" spans="1:61" x14ac:dyDescent="0.35">
      <c r="A747" t="s">
        <v>4892</v>
      </c>
      <c r="B747">
        <v>10000</v>
      </c>
      <c r="C747">
        <v>10000</v>
      </c>
      <c r="D747" s="2">
        <v>45763</v>
      </c>
      <c r="E747" t="s">
        <v>59</v>
      </c>
      <c r="F747" t="s">
        <v>4893</v>
      </c>
      <c r="G747" t="s">
        <v>4894</v>
      </c>
      <c r="I747">
        <v>1</v>
      </c>
      <c r="J747" t="s">
        <v>183</v>
      </c>
      <c r="K747">
        <v>111</v>
      </c>
      <c r="L747" t="s">
        <v>6070</v>
      </c>
      <c r="M747" t="s">
        <v>454</v>
      </c>
      <c r="N747" t="s">
        <v>3837</v>
      </c>
      <c r="O747" s="3">
        <v>40000</v>
      </c>
      <c r="R747" s="2">
        <v>45757</v>
      </c>
      <c r="T747">
        <v>8</v>
      </c>
      <c r="U747" s="3">
        <v>320000</v>
      </c>
      <c r="V747" t="s">
        <v>65</v>
      </c>
      <c r="W747" t="s">
        <v>201</v>
      </c>
      <c r="X747">
        <v>0</v>
      </c>
      <c r="Y747" s="3">
        <v>319654</v>
      </c>
      <c r="Z747">
        <v>346</v>
      </c>
      <c r="AA747">
        <v>0</v>
      </c>
      <c r="AB747">
        <v>0</v>
      </c>
      <c r="AC747">
        <v>0</v>
      </c>
      <c r="AF747">
        <v>0</v>
      </c>
      <c r="AO747" t="s">
        <v>202</v>
      </c>
      <c r="AP747" t="s">
        <v>203</v>
      </c>
      <c r="AQ747" t="s">
        <v>21026</v>
      </c>
      <c r="AS747">
        <v>0</v>
      </c>
      <c r="AT747">
        <v>0</v>
      </c>
      <c r="AU747">
        <v>0</v>
      </c>
      <c r="AV747">
        <v>0</v>
      </c>
      <c r="AW747">
        <v>0</v>
      </c>
      <c r="AX747">
        <v>0</v>
      </c>
      <c r="BB747" t="s">
        <v>63</v>
      </c>
      <c r="BC747" t="s">
        <v>4895</v>
      </c>
      <c r="BD747">
        <v>0</v>
      </c>
      <c r="BF747" t="s">
        <v>203</v>
      </c>
      <c r="BI747" t="s">
        <v>4896</v>
      </c>
    </row>
    <row r="748" spans="1:61" x14ac:dyDescent="0.35">
      <c r="A748" t="s">
        <v>2337</v>
      </c>
      <c r="B748">
        <v>10000</v>
      </c>
      <c r="C748">
        <v>10000</v>
      </c>
      <c r="D748" s="2">
        <v>45758</v>
      </c>
      <c r="E748" t="s">
        <v>59</v>
      </c>
      <c r="F748" t="s">
        <v>2338</v>
      </c>
      <c r="G748" t="s">
        <v>796</v>
      </c>
      <c r="I748">
        <v>1</v>
      </c>
      <c r="J748" t="s">
        <v>183</v>
      </c>
      <c r="K748">
        <v>61</v>
      </c>
      <c r="L748" t="s">
        <v>6046</v>
      </c>
      <c r="M748" t="s">
        <v>209</v>
      </c>
      <c r="N748" t="s">
        <v>3802</v>
      </c>
      <c r="O748" s="3">
        <v>5000</v>
      </c>
      <c r="R748" s="2">
        <v>45757</v>
      </c>
      <c r="T748">
        <v>1</v>
      </c>
      <c r="U748" s="3">
        <v>5000</v>
      </c>
      <c r="V748" t="s">
        <v>65</v>
      </c>
      <c r="W748" t="s">
        <v>2339</v>
      </c>
      <c r="X748">
        <v>0</v>
      </c>
      <c r="Y748" s="3">
        <v>5000</v>
      </c>
      <c r="Z748">
        <v>0</v>
      </c>
      <c r="AA748">
        <v>0</v>
      </c>
      <c r="AB748">
        <v>0</v>
      </c>
      <c r="AC748">
        <v>0</v>
      </c>
      <c r="AF748">
        <v>0</v>
      </c>
      <c r="AO748" t="s">
        <v>2340</v>
      </c>
      <c r="AP748" t="s">
        <v>622</v>
      </c>
      <c r="AQ748" t="s">
        <v>24955</v>
      </c>
      <c r="AS748">
        <v>0</v>
      </c>
      <c r="AT748">
        <v>0</v>
      </c>
      <c r="AU748">
        <v>0</v>
      </c>
      <c r="AV748">
        <v>0</v>
      </c>
      <c r="AW748">
        <v>0</v>
      </c>
      <c r="AX748">
        <v>0</v>
      </c>
      <c r="BB748" t="s">
        <v>63</v>
      </c>
      <c r="BC748" t="s">
        <v>4897</v>
      </c>
      <c r="BD748">
        <v>0</v>
      </c>
      <c r="BF748" t="s">
        <v>622</v>
      </c>
      <c r="BI748" t="s">
        <v>2341</v>
      </c>
    </row>
    <row r="749" spans="1:61" x14ac:dyDescent="0.35">
      <c r="A749" t="s">
        <v>4898</v>
      </c>
      <c r="B749">
        <v>10000</v>
      </c>
      <c r="C749">
        <v>10000</v>
      </c>
      <c r="D749" s="2">
        <v>45769</v>
      </c>
      <c r="E749" t="s">
        <v>59</v>
      </c>
      <c r="F749" t="s">
        <v>4899</v>
      </c>
      <c r="G749" t="s">
        <v>4900</v>
      </c>
      <c r="I749">
        <v>1</v>
      </c>
      <c r="J749" t="s">
        <v>183</v>
      </c>
      <c r="K749">
        <v>103</v>
      </c>
      <c r="L749" t="s">
        <v>6044</v>
      </c>
      <c r="M749" t="s">
        <v>64</v>
      </c>
      <c r="N749" t="s">
        <v>3842</v>
      </c>
      <c r="O749" s="3">
        <v>26870</v>
      </c>
      <c r="R749" s="2">
        <v>45757</v>
      </c>
      <c r="T749">
        <v>8</v>
      </c>
      <c r="U749" s="3">
        <v>214960</v>
      </c>
      <c r="V749" t="s">
        <v>65</v>
      </c>
      <c r="W749" t="s">
        <v>66</v>
      </c>
      <c r="X749">
        <v>0</v>
      </c>
      <c r="Y749" s="3">
        <v>214960</v>
      </c>
      <c r="Z749">
        <v>0</v>
      </c>
      <c r="AA749">
        <v>0</v>
      </c>
      <c r="AB749">
        <v>0</v>
      </c>
      <c r="AC749">
        <v>0</v>
      </c>
      <c r="AF749">
        <v>0</v>
      </c>
      <c r="AO749" t="s">
        <v>67</v>
      </c>
      <c r="AP749" t="s">
        <v>68</v>
      </c>
      <c r="AQ749" t="s">
        <v>26186</v>
      </c>
      <c r="AS749">
        <v>0</v>
      </c>
      <c r="AT749">
        <v>0</v>
      </c>
      <c r="AU749">
        <v>0</v>
      </c>
      <c r="AV749">
        <v>0</v>
      </c>
      <c r="AW749">
        <v>0</v>
      </c>
      <c r="AX749">
        <v>0</v>
      </c>
      <c r="BB749" t="s">
        <v>63</v>
      </c>
      <c r="BC749" t="s">
        <v>4901</v>
      </c>
      <c r="BD749">
        <v>0</v>
      </c>
      <c r="BF749" t="s">
        <v>68</v>
      </c>
      <c r="BI749" t="s">
        <v>4902</v>
      </c>
    </row>
    <row r="750" spans="1:61" x14ac:dyDescent="0.35">
      <c r="A750" t="s">
        <v>4898</v>
      </c>
      <c r="B750">
        <v>10000</v>
      </c>
      <c r="C750">
        <v>20000</v>
      </c>
      <c r="D750" s="2">
        <v>45769</v>
      </c>
      <c r="E750" t="s">
        <v>59</v>
      </c>
      <c r="F750" t="s">
        <v>4899</v>
      </c>
      <c r="G750" t="s">
        <v>4900</v>
      </c>
      <c r="I750">
        <v>1</v>
      </c>
      <c r="J750" t="s">
        <v>183</v>
      </c>
      <c r="K750">
        <v>103</v>
      </c>
      <c r="L750" t="s">
        <v>6044</v>
      </c>
      <c r="M750" t="s">
        <v>71</v>
      </c>
      <c r="N750" t="s">
        <v>3838</v>
      </c>
      <c r="O750" s="3">
        <v>61250</v>
      </c>
      <c r="R750" s="2">
        <v>45757</v>
      </c>
      <c r="T750">
        <v>8</v>
      </c>
      <c r="U750" s="3">
        <v>490000</v>
      </c>
      <c r="V750" t="s">
        <v>65</v>
      </c>
      <c r="W750" t="s">
        <v>66</v>
      </c>
      <c r="X750">
        <v>0</v>
      </c>
      <c r="Y750" s="3">
        <v>490000</v>
      </c>
      <c r="Z750">
        <v>0</v>
      </c>
      <c r="AA750">
        <v>0</v>
      </c>
      <c r="AB750">
        <v>0</v>
      </c>
      <c r="AC750">
        <v>0</v>
      </c>
      <c r="AF750">
        <v>0</v>
      </c>
      <c r="AO750" t="s">
        <v>67</v>
      </c>
      <c r="AP750" t="s">
        <v>68</v>
      </c>
      <c r="AQ750" t="s">
        <v>26186</v>
      </c>
      <c r="AS750">
        <v>0</v>
      </c>
      <c r="AT750">
        <v>0</v>
      </c>
      <c r="AU750">
        <v>0</v>
      </c>
      <c r="AV750">
        <v>0</v>
      </c>
      <c r="AW750">
        <v>0</v>
      </c>
      <c r="AX750">
        <v>0</v>
      </c>
      <c r="BB750" t="s">
        <v>63</v>
      </c>
      <c r="BC750" t="s">
        <v>4901</v>
      </c>
      <c r="BD750">
        <v>0</v>
      </c>
      <c r="BF750" t="s">
        <v>68</v>
      </c>
      <c r="BI750" t="s">
        <v>4902</v>
      </c>
    </row>
    <row r="751" spans="1:61" x14ac:dyDescent="0.35">
      <c r="A751" t="s">
        <v>2342</v>
      </c>
      <c r="B751">
        <v>10000</v>
      </c>
      <c r="C751">
        <v>20000</v>
      </c>
      <c r="D751" s="2">
        <v>45757</v>
      </c>
      <c r="E751" t="s">
        <v>59</v>
      </c>
      <c r="F751" t="s">
        <v>2343</v>
      </c>
      <c r="G751" t="s">
        <v>2344</v>
      </c>
      <c r="I751">
        <v>1</v>
      </c>
      <c r="J751" t="s">
        <v>183</v>
      </c>
      <c r="K751">
        <v>112</v>
      </c>
      <c r="L751" t="s">
        <v>6071</v>
      </c>
      <c r="M751" t="s">
        <v>454</v>
      </c>
      <c r="N751" t="s">
        <v>3837</v>
      </c>
      <c r="O751">
        <v>450</v>
      </c>
      <c r="R751" s="2">
        <v>45757</v>
      </c>
      <c r="T751">
        <v>20</v>
      </c>
      <c r="U751" s="3">
        <v>9000</v>
      </c>
      <c r="V751" t="s">
        <v>65</v>
      </c>
      <c r="W751" t="s">
        <v>2345</v>
      </c>
      <c r="X751">
        <v>0</v>
      </c>
      <c r="Y751" s="3">
        <v>9000</v>
      </c>
      <c r="Z751">
        <v>0</v>
      </c>
      <c r="AA751">
        <v>0</v>
      </c>
      <c r="AB751">
        <v>0</v>
      </c>
      <c r="AC751">
        <v>0</v>
      </c>
      <c r="AF751">
        <v>0</v>
      </c>
      <c r="AO751" t="s">
        <v>2346</v>
      </c>
      <c r="AP751" t="s">
        <v>68</v>
      </c>
      <c r="AQ751" t="s">
        <v>26186</v>
      </c>
      <c r="AS751">
        <v>0</v>
      </c>
      <c r="AT751">
        <v>0</v>
      </c>
      <c r="AU751">
        <v>0</v>
      </c>
      <c r="AV751">
        <v>0</v>
      </c>
      <c r="AW751">
        <v>0</v>
      </c>
      <c r="AX751">
        <v>0</v>
      </c>
      <c r="BB751" t="s">
        <v>63</v>
      </c>
      <c r="BC751" t="s">
        <v>4903</v>
      </c>
      <c r="BD751">
        <v>0</v>
      </c>
      <c r="BF751" t="s">
        <v>68</v>
      </c>
      <c r="BI751" t="s">
        <v>2347</v>
      </c>
    </row>
    <row r="752" spans="1:61" x14ac:dyDescent="0.35">
      <c r="A752" t="s">
        <v>2348</v>
      </c>
      <c r="B752">
        <v>10000</v>
      </c>
      <c r="C752">
        <v>10000</v>
      </c>
      <c r="D752" s="2">
        <v>45757</v>
      </c>
      <c r="E752" t="s">
        <v>59</v>
      </c>
      <c r="F752" t="s">
        <v>2349</v>
      </c>
      <c r="G752" t="s">
        <v>796</v>
      </c>
      <c r="I752">
        <v>1</v>
      </c>
      <c r="J752" t="s">
        <v>183</v>
      </c>
      <c r="K752">
        <v>78</v>
      </c>
      <c r="L752" t="s">
        <v>6047</v>
      </c>
      <c r="M752" t="s">
        <v>281</v>
      </c>
      <c r="N752" t="s">
        <v>3851</v>
      </c>
      <c r="O752" s="3">
        <v>1000</v>
      </c>
      <c r="R752" s="2">
        <v>45757</v>
      </c>
      <c r="T752">
        <v>1</v>
      </c>
      <c r="U752" s="3">
        <v>1000</v>
      </c>
      <c r="V752" t="s">
        <v>65</v>
      </c>
      <c r="W752" t="s">
        <v>2350</v>
      </c>
      <c r="X752">
        <v>0</v>
      </c>
      <c r="Y752" s="3">
        <v>1000</v>
      </c>
      <c r="Z752">
        <v>0</v>
      </c>
      <c r="AA752">
        <v>0</v>
      </c>
      <c r="AB752">
        <v>0</v>
      </c>
      <c r="AC752">
        <v>0</v>
      </c>
      <c r="AF752">
        <v>0</v>
      </c>
      <c r="AO752" t="s">
        <v>2351</v>
      </c>
      <c r="AP752" t="s">
        <v>622</v>
      </c>
      <c r="AQ752" t="s">
        <v>24955</v>
      </c>
      <c r="AS752">
        <v>0</v>
      </c>
      <c r="AT752">
        <v>0</v>
      </c>
      <c r="AU752">
        <v>0</v>
      </c>
      <c r="AV752">
        <v>0</v>
      </c>
      <c r="AW752">
        <v>0</v>
      </c>
      <c r="AX752">
        <v>0</v>
      </c>
      <c r="BB752" t="s">
        <v>63</v>
      </c>
      <c r="BC752" t="s">
        <v>4904</v>
      </c>
      <c r="BD752">
        <v>0</v>
      </c>
      <c r="BF752" t="s">
        <v>622</v>
      </c>
      <c r="BI752" t="s">
        <v>839</v>
      </c>
    </row>
    <row r="753" spans="1:61" x14ac:dyDescent="0.35">
      <c r="A753" t="s">
        <v>2352</v>
      </c>
      <c r="B753">
        <v>10000</v>
      </c>
      <c r="C753">
        <v>10000</v>
      </c>
      <c r="D753" s="2">
        <v>45761</v>
      </c>
      <c r="E753" t="s">
        <v>59</v>
      </c>
      <c r="F753" s="4">
        <v>0.42449074074074072</v>
      </c>
      <c r="G753" t="s">
        <v>2353</v>
      </c>
      <c r="I753">
        <v>1</v>
      </c>
      <c r="J753" t="s">
        <v>183</v>
      </c>
      <c r="K753">
        <v>60</v>
      </c>
      <c r="L753" t="s">
        <v>6048</v>
      </c>
      <c r="M753" t="s">
        <v>222</v>
      </c>
      <c r="N753" t="s">
        <v>3835</v>
      </c>
      <c r="O753" s="3">
        <v>3334</v>
      </c>
      <c r="R753" s="2">
        <v>45757</v>
      </c>
      <c r="T753">
        <v>6</v>
      </c>
      <c r="U753" s="3">
        <v>20004</v>
      </c>
      <c r="V753" t="s">
        <v>65</v>
      </c>
      <c r="W753" t="s">
        <v>2354</v>
      </c>
      <c r="X753">
        <v>0</v>
      </c>
      <c r="Y753" s="3">
        <v>20000</v>
      </c>
      <c r="Z753">
        <v>4</v>
      </c>
      <c r="AA753">
        <v>0</v>
      </c>
      <c r="AB753">
        <v>0</v>
      </c>
      <c r="AC753">
        <v>0</v>
      </c>
      <c r="AF753">
        <v>0</v>
      </c>
      <c r="AO753" t="s">
        <v>2355</v>
      </c>
      <c r="AP753" t="s">
        <v>68</v>
      </c>
      <c r="AQ753" t="s">
        <v>26186</v>
      </c>
      <c r="AS753">
        <v>0</v>
      </c>
      <c r="AT753">
        <v>0</v>
      </c>
      <c r="AU753">
        <v>0</v>
      </c>
      <c r="AV753">
        <v>0</v>
      </c>
      <c r="AW753">
        <v>0</v>
      </c>
      <c r="AX753">
        <v>0</v>
      </c>
      <c r="BB753" t="s">
        <v>63</v>
      </c>
      <c r="BC753" t="s">
        <v>4905</v>
      </c>
      <c r="BD753">
        <v>0</v>
      </c>
      <c r="BF753" t="s">
        <v>68</v>
      </c>
      <c r="BI753" t="s">
        <v>2356</v>
      </c>
    </row>
    <row r="754" spans="1:61" x14ac:dyDescent="0.35">
      <c r="A754" t="s">
        <v>2357</v>
      </c>
      <c r="B754">
        <v>10000</v>
      </c>
      <c r="C754">
        <v>10000</v>
      </c>
      <c r="D754" s="2">
        <v>45757</v>
      </c>
      <c r="E754" t="s">
        <v>59</v>
      </c>
      <c r="F754" s="4">
        <v>0.47971064814814812</v>
      </c>
      <c r="G754" t="s">
        <v>1603</v>
      </c>
      <c r="I754">
        <v>1</v>
      </c>
      <c r="J754" t="s">
        <v>183</v>
      </c>
      <c r="K754">
        <v>59</v>
      </c>
      <c r="L754" t="s">
        <v>6045</v>
      </c>
      <c r="M754" t="s">
        <v>73</v>
      </c>
      <c r="N754" t="s">
        <v>3811</v>
      </c>
      <c r="O754" s="3">
        <v>1420</v>
      </c>
      <c r="R754" s="2">
        <v>45757</v>
      </c>
      <c r="T754">
        <v>1</v>
      </c>
      <c r="U754" s="3">
        <v>1420</v>
      </c>
      <c r="V754" t="s">
        <v>65</v>
      </c>
      <c r="W754">
        <v>200184620001</v>
      </c>
      <c r="X754">
        <v>0</v>
      </c>
      <c r="Y754" s="3">
        <v>1420</v>
      </c>
      <c r="Z754">
        <v>0</v>
      </c>
      <c r="AA754">
        <v>0</v>
      </c>
      <c r="AB754">
        <v>0</v>
      </c>
      <c r="AC754">
        <v>0</v>
      </c>
      <c r="AF754">
        <v>0</v>
      </c>
      <c r="AO754">
        <v>20018462</v>
      </c>
      <c r="AP754" t="s">
        <v>571</v>
      </c>
      <c r="AQ754" t="s">
        <v>14937</v>
      </c>
      <c r="AS754">
        <v>0</v>
      </c>
      <c r="AT754">
        <v>0</v>
      </c>
      <c r="AU754">
        <v>0</v>
      </c>
      <c r="AV754">
        <v>0</v>
      </c>
      <c r="AW754">
        <v>0</v>
      </c>
      <c r="AX754">
        <v>0</v>
      </c>
      <c r="BB754" t="s">
        <v>63</v>
      </c>
      <c r="BC754" t="s">
        <v>4906</v>
      </c>
      <c r="BD754">
        <v>0</v>
      </c>
      <c r="BF754" t="s">
        <v>571</v>
      </c>
      <c r="BI754" t="s">
        <v>2358</v>
      </c>
    </row>
    <row r="755" spans="1:61" x14ac:dyDescent="0.35">
      <c r="A755" t="s">
        <v>2357</v>
      </c>
      <c r="B755">
        <v>20000</v>
      </c>
      <c r="C755">
        <v>10000</v>
      </c>
      <c r="D755" s="2">
        <v>45757</v>
      </c>
      <c r="E755" t="s">
        <v>59</v>
      </c>
      <c r="F755" s="4">
        <v>0.47971064814814812</v>
      </c>
      <c r="G755" t="s">
        <v>1603</v>
      </c>
      <c r="I755">
        <v>1</v>
      </c>
      <c r="J755" t="s">
        <v>183</v>
      </c>
      <c r="K755">
        <v>59</v>
      </c>
      <c r="L755" t="s">
        <v>6045</v>
      </c>
      <c r="M755" t="s">
        <v>73</v>
      </c>
      <c r="N755" t="s">
        <v>3811</v>
      </c>
      <c r="O755" s="3">
        <v>1420</v>
      </c>
      <c r="R755" s="2">
        <v>45757</v>
      </c>
      <c r="T755">
        <v>1</v>
      </c>
      <c r="U755" s="3">
        <v>1420</v>
      </c>
      <c r="V755" t="s">
        <v>65</v>
      </c>
      <c r="W755">
        <v>200184620001</v>
      </c>
      <c r="X755">
        <v>0</v>
      </c>
      <c r="Y755" s="3">
        <v>1420</v>
      </c>
      <c r="Z755">
        <v>0</v>
      </c>
      <c r="AA755">
        <v>0</v>
      </c>
      <c r="AB755">
        <v>0</v>
      </c>
      <c r="AC755">
        <v>0</v>
      </c>
      <c r="AF755">
        <v>0</v>
      </c>
      <c r="AO755">
        <v>20018462</v>
      </c>
      <c r="AP755" t="s">
        <v>571</v>
      </c>
      <c r="AQ755" t="s">
        <v>14937</v>
      </c>
      <c r="AS755">
        <v>0</v>
      </c>
      <c r="AT755">
        <v>0</v>
      </c>
      <c r="AU755">
        <v>0</v>
      </c>
      <c r="AV755">
        <v>0</v>
      </c>
      <c r="AW755">
        <v>0</v>
      </c>
      <c r="AX755">
        <v>0</v>
      </c>
      <c r="BB755" t="s">
        <v>63</v>
      </c>
      <c r="BC755" t="s">
        <v>4906</v>
      </c>
      <c r="BD755">
        <v>0</v>
      </c>
      <c r="BF755" t="s">
        <v>571</v>
      </c>
      <c r="BI755" t="s">
        <v>2358</v>
      </c>
    </row>
    <row r="756" spans="1:61" x14ac:dyDescent="0.35">
      <c r="A756" t="s">
        <v>2359</v>
      </c>
      <c r="B756">
        <v>10000</v>
      </c>
      <c r="C756">
        <v>10000</v>
      </c>
      <c r="D756" s="2">
        <v>45758</v>
      </c>
      <c r="E756" t="s">
        <v>59</v>
      </c>
      <c r="F756" t="s">
        <v>2360</v>
      </c>
      <c r="G756" t="s">
        <v>842</v>
      </c>
      <c r="I756">
        <v>1</v>
      </c>
      <c r="J756" t="s">
        <v>183</v>
      </c>
      <c r="K756">
        <v>73</v>
      </c>
      <c r="L756" t="s">
        <v>6042</v>
      </c>
      <c r="M756" t="s">
        <v>184</v>
      </c>
      <c r="N756" t="s">
        <v>3845</v>
      </c>
      <c r="O756" s="3">
        <v>18000</v>
      </c>
      <c r="R756" s="2">
        <v>45757</v>
      </c>
      <c r="T756">
        <v>12</v>
      </c>
      <c r="U756" s="3">
        <v>216000</v>
      </c>
      <c r="V756" t="s">
        <v>65</v>
      </c>
      <c r="W756">
        <v>80256220001</v>
      </c>
      <c r="X756">
        <v>0</v>
      </c>
      <c r="Y756" s="3">
        <v>216000</v>
      </c>
      <c r="Z756">
        <v>0</v>
      </c>
      <c r="AA756">
        <v>0</v>
      </c>
      <c r="AB756">
        <v>0</v>
      </c>
      <c r="AC756">
        <v>0</v>
      </c>
      <c r="AF756">
        <v>0</v>
      </c>
      <c r="AO756">
        <v>8025622</v>
      </c>
      <c r="AP756" t="s">
        <v>162</v>
      </c>
      <c r="AQ756" t="s">
        <v>8373</v>
      </c>
      <c r="AS756">
        <v>0</v>
      </c>
      <c r="AT756">
        <v>0</v>
      </c>
      <c r="AU756">
        <v>0</v>
      </c>
      <c r="AV756">
        <v>0</v>
      </c>
      <c r="AW756">
        <v>0</v>
      </c>
      <c r="AX756">
        <v>0</v>
      </c>
      <c r="BB756" t="s">
        <v>63</v>
      </c>
      <c r="BC756" t="s">
        <v>4907</v>
      </c>
      <c r="BD756">
        <v>0</v>
      </c>
      <c r="BF756" t="s">
        <v>162</v>
      </c>
      <c r="BI756" t="s">
        <v>2361</v>
      </c>
    </row>
    <row r="757" spans="1:61" x14ac:dyDescent="0.35">
      <c r="A757" t="s">
        <v>2359</v>
      </c>
      <c r="B757">
        <v>10000</v>
      </c>
      <c r="C757">
        <v>20000</v>
      </c>
      <c r="D757" s="2">
        <v>45758</v>
      </c>
      <c r="E757" t="s">
        <v>59</v>
      </c>
      <c r="F757" t="s">
        <v>2360</v>
      </c>
      <c r="G757" t="s">
        <v>842</v>
      </c>
      <c r="I757">
        <v>1</v>
      </c>
      <c r="J757" t="s">
        <v>183</v>
      </c>
      <c r="K757">
        <v>73</v>
      </c>
      <c r="L757" t="s">
        <v>6070</v>
      </c>
      <c r="M757" t="s">
        <v>153</v>
      </c>
      <c r="N757" t="s">
        <v>3830</v>
      </c>
      <c r="O757" s="3">
        <v>18000</v>
      </c>
      <c r="R757" s="2">
        <v>45757</v>
      </c>
      <c r="T757">
        <v>12</v>
      </c>
      <c r="U757" s="3">
        <v>216000</v>
      </c>
      <c r="V757" t="s">
        <v>65</v>
      </c>
      <c r="W757">
        <v>80256220001</v>
      </c>
      <c r="X757">
        <v>0</v>
      </c>
      <c r="Y757" s="3">
        <v>216000</v>
      </c>
      <c r="Z757">
        <v>0</v>
      </c>
      <c r="AA757">
        <v>0</v>
      </c>
      <c r="AB757">
        <v>0</v>
      </c>
      <c r="AC757">
        <v>0</v>
      </c>
      <c r="AF757">
        <v>0</v>
      </c>
      <c r="AO757">
        <v>8025622</v>
      </c>
      <c r="AP757" t="s">
        <v>162</v>
      </c>
      <c r="AQ757" t="s">
        <v>8373</v>
      </c>
      <c r="AS757">
        <v>0</v>
      </c>
      <c r="AT757">
        <v>0</v>
      </c>
      <c r="AU757">
        <v>0</v>
      </c>
      <c r="AV757">
        <v>0</v>
      </c>
      <c r="AW757">
        <v>0</v>
      </c>
      <c r="AX757">
        <v>0</v>
      </c>
      <c r="BB757" t="s">
        <v>63</v>
      </c>
      <c r="BC757" t="s">
        <v>4907</v>
      </c>
      <c r="BD757">
        <v>0</v>
      </c>
      <c r="BF757" t="s">
        <v>162</v>
      </c>
      <c r="BI757" t="s">
        <v>2361</v>
      </c>
    </row>
    <row r="758" spans="1:61" x14ac:dyDescent="0.35">
      <c r="A758" t="s">
        <v>2362</v>
      </c>
      <c r="B758">
        <v>10000</v>
      </c>
      <c r="C758">
        <v>10000</v>
      </c>
      <c r="D758" s="2">
        <v>45758</v>
      </c>
      <c r="E758" t="s">
        <v>59</v>
      </c>
      <c r="F758" t="s">
        <v>2363</v>
      </c>
      <c r="G758" t="s">
        <v>842</v>
      </c>
      <c r="I758">
        <v>1</v>
      </c>
      <c r="J758" t="s">
        <v>183</v>
      </c>
      <c r="K758">
        <v>73</v>
      </c>
      <c r="L758" t="s">
        <v>6070</v>
      </c>
      <c r="M758" t="s">
        <v>153</v>
      </c>
      <c r="N758" t="s">
        <v>3830</v>
      </c>
      <c r="O758" s="3">
        <v>18000</v>
      </c>
      <c r="R758" s="2">
        <v>45757</v>
      </c>
      <c r="T758">
        <v>12</v>
      </c>
      <c r="U758" s="3">
        <v>216000</v>
      </c>
      <c r="V758" t="s">
        <v>65</v>
      </c>
      <c r="W758">
        <v>80256230001</v>
      </c>
      <c r="X758">
        <v>0</v>
      </c>
      <c r="Y758" s="3">
        <v>216000</v>
      </c>
      <c r="Z758">
        <v>0</v>
      </c>
      <c r="AA758">
        <v>0</v>
      </c>
      <c r="AB758">
        <v>0</v>
      </c>
      <c r="AC758">
        <v>0</v>
      </c>
      <c r="AF758">
        <v>0</v>
      </c>
      <c r="AO758">
        <v>8025623</v>
      </c>
      <c r="AP758" t="s">
        <v>162</v>
      </c>
      <c r="AQ758" t="s">
        <v>8373</v>
      </c>
      <c r="AS758">
        <v>0</v>
      </c>
      <c r="AT758">
        <v>0</v>
      </c>
      <c r="AU758">
        <v>0</v>
      </c>
      <c r="AV758">
        <v>0</v>
      </c>
      <c r="AW758">
        <v>0</v>
      </c>
      <c r="AX758">
        <v>0</v>
      </c>
      <c r="BB758" t="s">
        <v>63</v>
      </c>
      <c r="BC758" t="s">
        <v>4908</v>
      </c>
      <c r="BD758">
        <v>0</v>
      </c>
      <c r="BF758" t="s">
        <v>162</v>
      </c>
      <c r="BI758" t="s">
        <v>2364</v>
      </c>
    </row>
    <row r="759" spans="1:61" x14ac:dyDescent="0.35">
      <c r="A759" t="s">
        <v>2365</v>
      </c>
      <c r="B759">
        <v>10000</v>
      </c>
      <c r="C759">
        <v>20000</v>
      </c>
      <c r="D759" s="2">
        <v>45761</v>
      </c>
      <c r="E759" t="s">
        <v>59</v>
      </c>
      <c r="F759" t="s">
        <v>2366</v>
      </c>
      <c r="G759">
        <v>1006323</v>
      </c>
      <c r="I759">
        <v>1</v>
      </c>
      <c r="J759" t="s">
        <v>183</v>
      </c>
      <c r="K759">
        <v>63</v>
      </c>
      <c r="L759" t="s">
        <v>6051</v>
      </c>
      <c r="M759" t="s">
        <v>439</v>
      </c>
      <c r="N759" t="s">
        <v>3859</v>
      </c>
      <c r="O759" s="3">
        <v>16000</v>
      </c>
      <c r="R759" s="2">
        <v>45757</v>
      </c>
      <c r="T759">
        <v>60</v>
      </c>
      <c r="U759" s="3">
        <v>960000</v>
      </c>
      <c r="V759" t="s">
        <v>65</v>
      </c>
      <c r="W759" t="s">
        <v>2334</v>
      </c>
      <c r="X759">
        <v>0</v>
      </c>
      <c r="Y759" s="3">
        <v>960000</v>
      </c>
      <c r="Z759">
        <v>0</v>
      </c>
      <c r="AA759">
        <v>0</v>
      </c>
      <c r="AB759">
        <v>0</v>
      </c>
      <c r="AC759">
        <v>0</v>
      </c>
      <c r="AF759">
        <v>0</v>
      </c>
      <c r="AO759" t="s">
        <v>2335</v>
      </c>
      <c r="AP759" t="s">
        <v>139</v>
      </c>
      <c r="AQ759" t="s">
        <v>16963</v>
      </c>
      <c r="AS759">
        <v>0</v>
      </c>
      <c r="AT759">
        <v>0</v>
      </c>
      <c r="AU759">
        <v>0</v>
      </c>
      <c r="AV759">
        <v>0</v>
      </c>
      <c r="AW759">
        <v>0</v>
      </c>
      <c r="AX759">
        <v>0</v>
      </c>
      <c r="BB759" t="s">
        <v>63</v>
      </c>
      <c r="BC759" t="s">
        <v>4909</v>
      </c>
      <c r="BD759">
        <v>0</v>
      </c>
      <c r="BF759" t="s">
        <v>139</v>
      </c>
      <c r="BI759" t="s">
        <v>140</v>
      </c>
    </row>
    <row r="760" spans="1:61" x14ac:dyDescent="0.35">
      <c r="A760" t="s">
        <v>2367</v>
      </c>
      <c r="B760">
        <v>10000</v>
      </c>
      <c r="C760">
        <v>10000</v>
      </c>
      <c r="D760" s="2">
        <v>45757</v>
      </c>
      <c r="E760" t="s">
        <v>59</v>
      </c>
      <c r="F760" t="s">
        <v>2349</v>
      </c>
      <c r="G760" t="s">
        <v>2368</v>
      </c>
      <c r="I760">
        <v>1</v>
      </c>
      <c r="J760" t="s">
        <v>183</v>
      </c>
      <c r="K760">
        <v>94</v>
      </c>
      <c r="L760" t="s">
        <v>6050</v>
      </c>
      <c r="M760" t="s">
        <v>81</v>
      </c>
      <c r="N760" t="s">
        <v>3825</v>
      </c>
      <c r="O760" s="3">
        <v>3000</v>
      </c>
      <c r="R760" s="2">
        <v>45757</v>
      </c>
      <c r="T760">
        <v>6</v>
      </c>
      <c r="U760" s="3">
        <v>18000</v>
      </c>
      <c r="V760" t="s">
        <v>65</v>
      </c>
      <c r="W760" t="s">
        <v>2369</v>
      </c>
      <c r="X760">
        <v>0</v>
      </c>
      <c r="Y760" s="3">
        <v>18000</v>
      </c>
      <c r="Z760">
        <v>0</v>
      </c>
      <c r="AA760">
        <v>0</v>
      </c>
      <c r="AB760">
        <v>0</v>
      </c>
      <c r="AC760">
        <v>0</v>
      </c>
      <c r="AF760">
        <v>0</v>
      </c>
      <c r="AO760" t="s">
        <v>2370</v>
      </c>
      <c r="AP760" t="s">
        <v>84</v>
      </c>
      <c r="AQ760" t="s">
        <v>14396</v>
      </c>
      <c r="AS760">
        <v>0</v>
      </c>
      <c r="AT760">
        <v>0</v>
      </c>
      <c r="AU760">
        <v>0</v>
      </c>
      <c r="AV760">
        <v>0</v>
      </c>
      <c r="AW760">
        <v>0</v>
      </c>
      <c r="AX760">
        <v>0</v>
      </c>
      <c r="BB760" t="s">
        <v>63</v>
      </c>
      <c r="BC760" t="s">
        <v>4910</v>
      </c>
      <c r="BD760">
        <v>0</v>
      </c>
      <c r="BF760" t="s">
        <v>84</v>
      </c>
      <c r="BI760" t="s">
        <v>2371</v>
      </c>
    </row>
    <row r="761" spans="1:61" x14ac:dyDescent="0.35">
      <c r="A761" t="s">
        <v>2372</v>
      </c>
      <c r="B761">
        <v>10000</v>
      </c>
      <c r="C761">
        <v>10000</v>
      </c>
      <c r="D761" s="2">
        <v>45757</v>
      </c>
      <c r="E761" t="s">
        <v>59</v>
      </c>
      <c r="F761" t="s">
        <v>2046</v>
      </c>
      <c r="G761" t="s">
        <v>2368</v>
      </c>
      <c r="I761">
        <v>1</v>
      </c>
      <c r="J761" t="s">
        <v>183</v>
      </c>
      <c r="K761">
        <v>94</v>
      </c>
      <c r="L761" t="s">
        <v>6050</v>
      </c>
      <c r="M761" t="s">
        <v>81</v>
      </c>
      <c r="N761" t="s">
        <v>3825</v>
      </c>
      <c r="O761" s="3">
        <v>3000</v>
      </c>
      <c r="R761" s="2">
        <v>45757</v>
      </c>
      <c r="T761">
        <v>6</v>
      </c>
      <c r="U761" s="3">
        <v>18000</v>
      </c>
      <c r="V761" t="s">
        <v>65</v>
      </c>
      <c r="W761" t="s">
        <v>2369</v>
      </c>
      <c r="X761">
        <v>0</v>
      </c>
      <c r="Y761" s="3">
        <v>18000</v>
      </c>
      <c r="Z761">
        <v>0</v>
      </c>
      <c r="AA761">
        <v>0</v>
      </c>
      <c r="AB761">
        <v>0</v>
      </c>
      <c r="AC761">
        <v>0</v>
      </c>
      <c r="AF761">
        <v>0</v>
      </c>
      <c r="AO761" t="s">
        <v>2370</v>
      </c>
      <c r="AP761" t="s">
        <v>84</v>
      </c>
      <c r="AQ761" t="s">
        <v>14396</v>
      </c>
      <c r="AS761">
        <v>0</v>
      </c>
      <c r="AT761">
        <v>0</v>
      </c>
      <c r="AU761">
        <v>0</v>
      </c>
      <c r="AV761">
        <v>0</v>
      </c>
      <c r="AW761">
        <v>0</v>
      </c>
      <c r="AX761">
        <v>0</v>
      </c>
      <c r="BB761" t="s">
        <v>63</v>
      </c>
      <c r="BC761" t="s">
        <v>6596</v>
      </c>
      <c r="BD761">
        <v>0</v>
      </c>
      <c r="BF761" t="s">
        <v>84</v>
      </c>
      <c r="BI761" t="s">
        <v>2373</v>
      </c>
    </row>
    <row r="762" spans="1:61" x14ac:dyDescent="0.35">
      <c r="A762" t="s">
        <v>2374</v>
      </c>
      <c r="B762">
        <v>10000</v>
      </c>
      <c r="C762">
        <v>10000</v>
      </c>
      <c r="D762" s="2">
        <v>45758</v>
      </c>
      <c r="E762" t="s">
        <v>59</v>
      </c>
      <c r="F762" t="s">
        <v>2375</v>
      </c>
      <c r="G762" t="s">
        <v>1420</v>
      </c>
      <c r="I762">
        <v>1</v>
      </c>
      <c r="J762" t="s">
        <v>183</v>
      </c>
      <c r="K762">
        <v>102</v>
      </c>
      <c r="L762" t="s">
        <v>6050</v>
      </c>
      <c r="M762" t="s">
        <v>664</v>
      </c>
      <c r="N762" t="s">
        <v>3846</v>
      </c>
      <c r="O762" s="3">
        <v>27000</v>
      </c>
      <c r="R762" s="2">
        <v>45757</v>
      </c>
      <c r="T762">
        <v>2</v>
      </c>
      <c r="U762" s="3">
        <v>54000</v>
      </c>
      <c r="V762" t="s">
        <v>65</v>
      </c>
      <c r="W762" t="s">
        <v>823</v>
      </c>
      <c r="X762">
        <v>0</v>
      </c>
      <c r="Y762" s="3">
        <v>54000</v>
      </c>
      <c r="Z762">
        <v>0</v>
      </c>
      <c r="AA762">
        <v>0</v>
      </c>
      <c r="AB762">
        <v>0</v>
      </c>
      <c r="AC762">
        <v>0</v>
      </c>
      <c r="AF762">
        <v>0</v>
      </c>
      <c r="AO762" t="s">
        <v>824</v>
      </c>
      <c r="AP762" t="s">
        <v>203</v>
      </c>
      <c r="AQ762" t="s">
        <v>21026</v>
      </c>
      <c r="AS762">
        <v>0</v>
      </c>
      <c r="AT762">
        <v>0</v>
      </c>
      <c r="AU762">
        <v>0</v>
      </c>
      <c r="AV762">
        <v>0</v>
      </c>
      <c r="AW762">
        <v>0</v>
      </c>
      <c r="AX762">
        <v>0</v>
      </c>
      <c r="BB762" t="s">
        <v>63</v>
      </c>
      <c r="BC762" t="s">
        <v>4911</v>
      </c>
      <c r="BD762">
        <v>0</v>
      </c>
      <c r="BF762" t="s">
        <v>203</v>
      </c>
      <c r="BI762" t="s">
        <v>2376</v>
      </c>
    </row>
    <row r="763" spans="1:61" x14ac:dyDescent="0.35">
      <c r="A763" t="s">
        <v>2377</v>
      </c>
      <c r="B763">
        <v>10000</v>
      </c>
      <c r="C763">
        <v>10000</v>
      </c>
      <c r="D763" s="2">
        <v>45758</v>
      </c>
      <c r="E763" t="s">
        <v>59</v>
      </c>
      <c r="F763" t="s">
        <v>2378</v>
      </c>
      <c r="G763" t="s">
        <v>2277</v>
      </c>
      <c r="I763">
        <v>1</v>
      </c>
      <c r="J763" t="s">
        <v>183</v>
      </c>
      <c r="K763">
        <v>26</v>
      </c>
      <c r="L763" t="s">
        <v>6061</v>
      </c>
      <c r="M763" t="s">
        <v>648</v>
      </c>
      <c r="N763" t="s">
        <v>3810</v>
      </c>
      <c r="O763" s="3">
        <v>9000</v>
      </c>
      <c r="R763" s="2">
        <v>45757</v>
      </c>
      <c r="T763">
        <v>4</v>
      </c>
      <c r="U763" s="3">
        <v>36000</v>
      </c>
      <c r="V763" t="s">
        <v>65</v>
      </c>
      <c r="W763" t="s">
        <v>2379</v>
      </c>
      <c r="X763">
        <v>0</v>
      </c>
      <c r="Y763" s="3">
        <v>36000</v>
      </c>
      <c r="Z763">
        <v>0</v>
      </c>
      <c r="AA763">
        <v>0</v>
      </c>
      <c r="AB763">
        <v>0</v>
      </c>
      <c r="AC763">
        <v>0</v>
      </c>
      <c r="AF763">
        <v>0</v>
      </c>
      <c r="AO763" t="s">
        <v>2380</v>
      </c>
      <c r="AP763" t="s">
        <v>170</v>
      </c>
      <c r="AQ763" t="s">
        <v>21526</v>
      </c>
      <c r="AS763">
        <v>0</v>
      </c>
      <c r="AT763">
        <v>0</v>
      </c>
      <c r="AU763">
        <v>0</v>
      </c>
      <c r="AV763">
        <v>0</v>
      </c>
      <c r="AW763">
        <v>0</v>
      </c>
      <c r="AX763">
        <v>0</v>
      </c>
      <c r="BB763" t="s">
        <v>63</v>
      </c>
      <c r="BC763" t="s">
        <v>4912</v>
      </c>
      <c r="BD763">
        <v>0</v>
      </c>
      <c r="BF763" t="s">
        <v>170</v>
      </c>
      <c r="BI763" t="s">
        <v>2381</v>
      </c>
    </row>
    <row r="764" spans="1:61" x14ac:dyDescent="0.35">
      <c r="A764" t="s">
        <v>2382</v>
      </c>
      <c r="B764">
        <v>10000</v>
      </c>
      <c r="C764">
        <v>10000</v>
      </c>
      <c r="D764" s="2">
        <v>45761</v>
      </c>
      <c r="E764" t="s">
        <v>59</v>
      </c>
      <c r="F764" t="s">
        <v>2098</v>
      </c>
      <c r="G764" t="s">
        <v>1428</v>
      </c>
      <c r="I764">
        <v>1</v>
      </c>
      <c r="J764" t="s">
        <v>183</v>
      </c>
      <c r="K764">
        <v>78</v>
      </c>
      <c r="L764" t="s">
        <v>6047</v>
      </c>
      <c r="M764" t="s">
        <v>216</v>
      </c>
      <c r="N764" t="s">
        <v>3803</v>
      </c>
      <c r="O764" s="3">
        <v>2750</v>
      </c>
      <c r="R764" s="2">
        <v>45757</v>
      </c>
      <c r="T764">
        <v>16</v>
      </c>
      <c r="U764" s="3">
        <v>44000</v>
      </c>
      <c r="V764" t="s">
        <v>65</v>
      </c>
      <c r="W764" t="s">
        <v>2383</v>
      </c>
      <c r="X764">
        <v>0</v>
      </c>
      <c r="Y764" s="3">
        <v>40000</v>
      </c>
      <c r="Z764" s="3">
        <v>4000</v>
      </c>
      <c r="AA764">
        <v>0</v>
      </c>
      <c r="AB764">
        <v>0</v>
      </c>
      <c r="AC764">
        <v>0</v>
      </c>
      <c r="AF764">
        <v>0</v>
      </c>
      <c r="AO764" t="s">
        <v>2384</v>
      </c>
      <c r="AP764" t="s">
        <v>275</v>
      </c>
      <c r="AQ764" t="s">
        <v>21306</v>
      </c>
      <c r="AS764">
        <v>0</v>
      </c>
      <c r="AT764">
        <v>0</v>
      </c>
      <c r="AU764">
        <v>0</v>
      </c>
      <c r="AV764">
        <v>0</v>
      </c>
      <c r="AW764">
        <v>0</v>
      </c>
      <c r="AX764">
        <v>0</v>
      </c>
      <c r="BB764" t="s">
        <v>63</v>
      </c>
      <c r="BC764" t="s">
        <v>4913</v>
      </c>
      <c r="BD764">
        <v>0</v>
      </c>
      <c r="BF764" t="s">
        <v>275</v>
      </c>
      <c r="BI764" t="s">
        <v>2385</v>
      </c>
    </row>
    <row r="765" spans="1:61" x14ac:dyDescent="0.35">
      <c r="A765" t="s">
        <v>2386</v>
      </c>
      <c r="B765">
        <v>10000</v>
      </c>
      <c r="C765">
        <v>10000</v>
      </c>
      <c r="D765" s="2">
        <v>45757</v>
      </c>
      <c r="E765" t="s">
        <v>59</v>
      </c>
      <c r="F765" t="s">
        <v>2387</v>
      </c>
      <c r="G765" t="s">
        <v>1603</v>
      </c>
      <c r="I765">
        <v>1</v>
      </c>
      <c r="J765" t="s">
        <v>183</v>
      </c>
      <c r="K765">
        <v>59</v>
      </c>
      <c r="L765" t="s">
        <v>6045</v>
      </c>
      <c r="M765" t="s">
        <v>73</v>
      </c>
      <c r="N765" t="s">
        <v>3811</v>
      </c>
      <c r="O765" s="3">
        <v>2842</v>
      </c>
      <c r="R765" s="2">
        <v>45757</v>
      </c>
      <c r="T765">
        <v>4</v>
      </c>
      <c r="U765" s="3">
        <v>11366</v>
      </c>
      <c r="V765" t="s">
        <v>65</v>
      </c>
      <c r="W765">
        <v>150289900001</v>
      </c>
      <c r="X765">
        <v>0</v>
      </c>
      <c r="Y765" s="3">
        <v>11366</v>
      </c>
      <c r="Z765">
        <v>0</v>
      </c>
      <c r="AA765">
        <v>0</v>
      </c>
      <c r="AB765">
        <v>0</v>
      </c>
      <c r="AC765">
        <v>0</v>
      </c>
      <c r="AF765">
        <v>0</v>
      </c>
      <c r="AO765">
        <v>15028990</v>
      </c>
      <c r="AP765" t="s">
        <v>571</v>
      </c>
      <c r="AQ765" t="s">
        <v>14937</v>
      </c>
      <c r="AS765">
        <v>0</v>
      </c>
      <c r="AT765">
        <v>0</v>
      </c>
      <c r="AU765">
        <v>0</v>
      </c>
      <c r="AV765">
        <v>0</v>
      </c>
      <c r="AW765">
        <v>0</v>
      </c>
      <c r="AX765">
        <v>0</v>
      </c>
      <c r="BB765" t="s">
        <v>63</v>
      </c>
      <c r="BC765" t="s">
        <v>4914</v>
      </c>
      <c r="BD765">
        <v>0</v>
      </c>
      <c r="BF765" t="s">
        <v>571</v>
      </c>
      <c r="BI765" t="s">
        <v>2388</v>
      </c>
    </row>
    <row r="766" spans="1:61" x14ac:dyDescent="0.35">
      <c r="A766" t="s">
        <v>2386</v>
      </c>
      <c r="B766">
        <v>20000</v>
      </c>
      <c r="C766">
        <v>10000</v>
      </c>
      <c r="D766" s="2">
        <v>45757</v>
      </c>
      <c r="E766" t="s">
        <v>59</v>
      </c>
      <c r="F766" t="s">
        <v>2387</v>
      </c>
      <c r="G766" t="s">
        <v>1603</v>
      </c>
      <c r="I766">
        <v>1</v>
      </c>
      <c r="J766" t="s">
        <v>183</v>
      </c>
      <c r="K766">
        <v>59</v>
      </c>
      <c r="L766" t="s">
        <v>6045</v>
      </c>
      <c r="M766" t="s">
        <v>73</v>
      </c>
      <c r="N766" t="s">
        <v>3811</v>
      </c>
      <c r="O766" s="3">
        <v>2842</v>
      </c>
      <c r="R766" s="2">
        <v>45757</v>
      </c>
      <c r="T766">
        <v>4</v>
      </c>
      <c r="U766" s="3">
        <v>11366</v>
      </c>
      <c r="V766" t="s">
        <v>65</v>
      </c>
      <c r="W766">
        <v>150289900001</v>
      </c>
      <c r="X766">
        <v>0</v>
      </c>
      <c r="Y766" s="3">
        <v>11366</v>
      </c>
      <c r="Z766">
        <v>0</v>
      </c>
      <c r="AA766">
        <v>0</v>
      </c>
      <c r="AB766">
        <v>0</v>
      </c>
      <c r="AC766">
        <v>0</v>
      </c>
      <c r="AF766">
        <v>0</v>
      </c>
      <c r="AO766">
        <v>15028990</v>
      </c>
      <c r="AP766" t="s">
        <v>571</v>
      </c>
      <c r="AQ766" t="s">
        <v>14937</v>
      </c>
      <c r="AS766">
        <v>0</v>
      </c>
      <c r="AT766">
        <v>0</v>
      </c>
      <c r="AU766">
        <v>0</v>
      </c>
      <c r="AV766">
        <v>0</v>
      </c>
      <c r="AW766">
        <v>0</v>
      </c>
      <c r="AX766">
        <v>0</v>
      </c>
      <c r="BB766" t="s">
        <v>63</v>
      </c>
      <c r="BC766" t="s">
        <v>4914</v>
      </c>
      <c r="BD766">
        <v>0</v>
      </c>
      <c r="BF766" t="s">
        <v>571</v>
      </c>
      <c r="BI766" t="s">
        <v>2388</v>
      </c>
    </row>
    <row r="767" spans="1:61" x14ac:dyDescent="0.35">
      <c r="A767" t="s">
        <v>2389</v>
      </c>
      <c r="B767">
        <v>10000</v>
      </c>
      <c r="C767">
        <v>10000</v>
      </c>
      <c r="D767" s="2">
        <v>45757</v>
      </c>
      <c r="E767" t="s">
        <v>59</v>
      </c>
      <c r="F767" t="s">
        <v>2390</v>
      </c>
      <c r="G767" t="s">
        <v>2391</v>
      </c>
      <c r="I767">
        <v>1</v>
      </c>
      <c r="J767" t="s">
        <v>183</v>
      </c>
      <c r="K767">
        <v>82</v>
      </c>
      <c r="L767" t="s">
        <v>6055</v>
      </c>
      <c r="M767" t="s">
        <v>352</v>
      </c>
      <c r="N767" t="s">
        <v>3798</v>
      </c>
      <c r="O767" s="3">
        <v>5143</v>
      </c>
      <c r="R767" s="2">
        <v>45757</v>
      </c>
      <c r="T767">
        <v>140</v>
      </c>
      <c r="U767" s="3">
        <v>720020</v>
      </c>
      <c r="V767" t="s">
        <v>65</v>
      </c>
      <c r="W767" t="s">
        <v>2393</v>
      </c>
      <c r="X767">
        <v>0</v>
      </c>
      <c r="Y767" s="3">
        <v>720000</v>
      </c>
      <c r="Z767">
        <v>20</v>
      </c>
      <c r="AA767">
        <v>0</v>
      </c>
      <c r="AB767">
        <v>0</v>
      </c>
      <c r="AC767">
        <v>0</v>
      </c>
      <c r="AF767">
        <v>0</v>
      </c>
      <c r="AO767" t="s">
        <v>2394</v>
      </c>
      <c r="AP767" t="s">
        <v>2395</v>
      </c>
      <c r="AQ767" t="s">
        <v>12589</v>
      </c>
      <c r="AS767">
        <v>0</v>
      </c>
      <c r="AT767">
        <v>0</v>
      </c>
      <c r="AU767">
        <v>0</v>
      </c>
      <c r="AV767">
        <v>0</v>
      </c>
      <c r="AW767">
        <v>0</v>
      </c>
      <c r="AX767">
        <v>0</v>
      </c>
      <c r="BB767" t="s">
        <v>63</v>
      </c>
      <c r="BC767" t="s">
        <v>4915</v>
      </c>
      <c r="BD767">
        <v>0</v>
      </c>
      <c r="BF767" t="s">
        <v>2395</v>
      </c>
      <c r="BI767" t="s">
        <v>2396</v>
      </c>
    </row>
    <row r="768" spans="1:61" x14ac:dyDescent="0.35">
      <c r="A768" t="s">
        <v>2397</v>
      </c>
      <c r="B768">
        <v>10000</v>
      </c>
      <c r="C768">
        <v>10000</v>
      </c>
      <c r="D768" s="2">
        <v>45758</v>
      </c>
      <c r="E768" t="s">
        <v>59</v>
      </c>
      <c r="F768" s="4">
        <v>0.48569444444444443</v>
      </c>
      <c r="G768" t="s">
        <v>2398</v>
      </c>
      <c r="I768">
        <v>1</v>
      </c>
      <c r="J768" t="s">
        <v>183</v>
      </c>
      <c r="K768">
        <v>86</v>
      </c>
      <c r="L768" t="s">
        <v>6043</v>
      </c>
      <c r="M768" t="s">
        <v>1696</v>
      </c>
      <c r="N768" t="s">
        <v>3840</v>
      </c>
      <c r="O768" s="3">
        <v>33334</v>
      </c>
      <c r="R768" s="2">
        <v>45757</v>
      </c>
      <c r="T768">
        <v>3</v>
      </c>
      <c r="U768" s="3">
        <v>100002</v>
      </c>
      <c r="V768" t="s">
        <v>65</v>
      </c>
      <c r="W768" t="s">
        <v>2399</v>
      </c>
      <c r="X768">
        <v>0</v>
      </c>
      <c r="Y768" s="3">
        <v>100000</v>
      </c>
      <c r="Z768">
        <v>2</v>
      </c>
      <c r="AA768">
        <v>0</v>
      </c>
      <c r="AB768">
        <v>0</v>
      </c>
      <c r="AC768">
        <v>0</v>
      </c>
      <c r="AF768">
        <v>0</v>
      </c>
      <c r="AO768" t="s">
        <v>2400</v>
      </c>
      <c r="AP768" t="s">
        <v>1807</v>
      </c>
      <c r="AQ768" t="s">
        <v>13424</v>
      </c>
      <c r="AS768">
        <v>0</v>
      </c>
      <c r="AT768">
        <v>0</v>
      </c>
      <c r="AU768">
        <v>0</v>
      </c>
      <c r="AV768">
        <v>0</v>
      </c>
      <c r="AW768">
        <v>0</v>
      </c>
      <c r="AX768">
        <v>0</v>
      </c>
      <c r="BB768" t="s">
        <v>63</v>
      </c>
      <c r="BC768" t="s">
        <v>4916</v>
      </c>
      <c r="BD768">
        <v>0</v>
      </c>
      <c r="BF768" t="s">
        <v>1807</v>
      </c>
      <c r="BI768" t="s">
        <v>2401</v>
      </c>
    </row>
    <row r="769" spans="1:61" x14ac:dyDescent="0.35">
      <c r="A769" t="s">
        <v>2402</v>
      </c>
      <c r="B769">
        <v>10000</v>
      </c>
      <c r="C769">
        <v>10000</v>
      </c>
      <c r="D769" s="2">
        <v>45758</v>
      </c>
      <c r="E769" t="s">
        <v>59</v>
      </c>
      <c r="F769" s="4">
        <v>0.42443287037037036</v>
      </c>
      <c r="G769" t="s">
        <v>159</v>
      </c>
      <c r="I769">
        <v>1</v>
      </c>
      <c r="J769" t="s">
        <v>183</v>
      </c>
      <c r="K769">
        <v>72</v>
      </c>
      <c r="L769" t="s">
        <v>6056</v>
      </c>
      <c r="M769" t="s">
        <v>869</v>
      </c>
      <c r="N769" t="s">
        <v>3829</v>
      </c>
      <c r="O769" s="3">
        <v>1750</v>
      </c>
      <c r="R769" s="2">
        <v>45757</v>
      </c>
      <c r="T769">
        <v>4</v>
      </c>
      <c r="U769" s="3">
        <v>7000</v>
      </c>
      <c r="V769" t="s">
        <v>65</v>
      </c>
      <c r="W769">
        <v>5000435300001</v>
      </c>
      <c r="X769">
        <v>0</v>
      </c>
      <c r="Y769" s="3">
        <v>5000</v>
      </c>
      <c r="Z769" s="3">
        <v>2000</v>
      </c>
      <c r="AA769">
        <v>0</v>
      </c>
      <c r="AB769">
        <v>0</v>
      </c>
      <c r="AC769">
        <v>0</v>
      </c>
      <c r="AF769">
        <v>0</v>
      </c>
      <c r="AO769">
        <v>500043530</v>
      </c>
      <c r="AP769" t="s">
        <v>162</v>
      </c>
      <c r="AQ769" t="s">
        <v>8373</v>
      </c>
      <c r="AS769">
        <v>0</v>
      </c>
      <c r="AT769">
        <v>0</v>
      </c>
      <c r="AU769">
        <v>0</v>
      </c>
      <c r="AV769">
        <v>0</v>
      </c>
      <c r="AW769">
        <v>0</v>
      </c>
      <c r="AX769">
        <v>0</v>
      </c>
      <c r="BB769" t="s">
        <v>63</v>
      </c>
      <c r="BC769" t="s">
        <v>4917</v>
      </c>
      <c r="BD769">
        <v>0</v>
      </c>
      <c r="BF769" t="s">
        <v>162</v>
      </c>
      <c r="BI769" t="s">
        <v>2120</v>
      </c>
    </row>
    <row r="770" spans="1:61" x14ac:dyDescent="0.35">
      <c r="A770" t="s">
        <v>2403</v>
      </c>
      <c r="B770">
        <v>10000</v>
      </c>
      <c r="C770">
        <v>20000</v>
      </c>
      <c r="D770" s="2">
        <v>45757</v>
      </c>
      <c r="E770" t="s">
        <v>59</v>
      </c>
      <c r="F770" t="s">
        <v>2404</v>
      </c>
      <c r="G770" t="s">
        <v>2123</v>
      </c>
      <c r="I770">
        <v>1</v>
      </c>
      <c r="J770" t="s">
        <v>183</v>
      </c>
      <c r="K770">
        <v>94</v>
      </c>
      <c r="L770" t="s">
        <v>6050</v>
      </c>
      <c r="M770" t="s">
        <v>81</v>
      </c>
      <c r="N770" t="s">
        <v>3825</v>
      </c>
      <c r="O770" s="3">
        <v>3000</v>
      </c>
      <c r="R770" s="2">
        <v>45757</v>
      </c>
      <c r="T770">
        <v>6</v>
      </c>
      <c r="U770" s="3">
        <v>18000</v>
      </c>
      <c r="V770" t="s">
        <v>65</v>
      </c>
      <c r="W770" t="s">
        <v>2125</v>
      </c>
      <c r="X770">
        <v>0</v>
      </c>
      <c r="Y770" s="3">
        <v>18000</v>
      </c>
      <c r="Z770">
        <v>0</v>
      </c>
      <c r="AA770">
        <v>0</v>
      </c>
      <c r="AB770">
        <v>0</v>
      </c>
      <c r="AC770">
        <v>0</v>
      </c>
      <c r="AF770">
        <v>0</v>
      </c>
      <c r="AO770" t="s">
        <v>2126</v>
      </c>
      <c r="AP770" t="s">
        <v>84</v>
      </c>
      <c r="AQ770" t="s">
        <v>14396</v>
      </c>
      <c r="AS770">
        <v>0</v>
      </c>
      <c r="AT770">
        <v>0</v>
      </c>
      <c r="AU770">
        <v>0</v>
      </c>
      <c r="AV770">
        <v>0</v>
      </c>
      <c r="AW770">
        <v>0</v>
      </c>
      <c r="AX770">
        <v>0</v>
      </c>
      <c r="BB770" t="s">
        <v>63</v>
      </c>
      <c r="BC770" t="s">
        <v>4918</v>
      </c>
      <c r="BD770">
        <v>0</v>
      </c>
      <c r="BF770" t="s">
        <v>84</v>
      </c>
      <c r="BI770" t="s">
        <v>2405</v>
      </c>
    </row>
    <row r="771" spans="1:61" x14ac:dyDescent="0.35">
      <c r="A771" t="s">
        <v>2138</v>
      </c>
      <c r="B771">
        <v>10000</v>
      </c>
      <c r="C771">
        <v>20000</v>
      </c>
      <c r="D771" s="2">
        <v>45757</v>
      </c>
      <c r="E771" t="s">
        <v>59</v>
      </c>
      <c r="F771" t="s">
        <v>2139</v>
      </c>
      <c r="G771" t="s">
        <v>2140</v>
      </c>
      <c r="I771">
        <v>2</v>
      </c>
      <c r="J771" t="s">
        <v>183</v>
      </c>
      <c r="K771">
        <v>71</v>
      </c>
      <c r="L771" t="s">
        <v>6057</v>
      </c>
      <c r="M771" t="s">
        <v>368</v>
      </c>
      <c r="N771" t="s">
        <v>3857</v>
      </c>
      <c r="O771" s="3">
        <v>3334</v>
      </c>
      <c r="R771" s="2">
        <v>45757</v>
      </c>
      <c r="T771">
        <v>3</v>
      </c>
      <c r="U771" s="3">
        <v>10002</v>
      </c>
      <c r="V771" t="s">
        <v>65</v>
      </c>
      <c r="W771" t="s">
        <v>2141</v>
      </c>
      <c r="X771">
        <v>0</v>
      </c>
      <c r="Y771" s="3">
        <v>10000</v>
      </c>
      <c r="Z771">
        <v>2</v>
      </c>
      <c r="AA771">
        <v>0</v>
      </c>
      <c r="AB771">
        <v>0</v>
      </c>
      <c r="AC771">
        <v>0</v>
      </c>
      <c r="AF771">
        <v>0</v>
      </c>
      <c r="AO771" t="s">
        <v>2142</v>
      </c>
      <c r="AP771" t="s">
        <v>147</v>
      </c>
      <c r="AQ771" t="s">
        <v>12644</v>
      </c>
      <c r="AS771">
        <v>0</v>
      </c>
      <c r="AT771">
        <v>0</v>
      </c>
      <c r="AU771">
        <v>0</v>
      </c>
      <c r="AV771">
        <v>0</v>
      </c>
      <c r="AW771">
        <v>0</v>
      </c>
      <c r="AX771">
        <v>0</v>
      </c>
      <c r="BB771" t="s">
        <v>63</v>
      </c>
      <c r="BC771" t="s">
        <v>4844</v>
      </c>
      <c r="BD771">
        <v>0</v>
      </c>
      <c r="BF771" t="s">
        <v>147</v>
      </c>
      <c r="BI771" t="s">
        <v>2143</v>
      </c>
    </row>
    <row r="772" spans="1:61" x14ac:dyDescent="0.35">
      <c r="A772" t="s">
        <v>2406</v>
      </c>
      <c r="B772">
        <v>10000</v>
      </c>
      <c r="C772">
        <v>10000</v>
      </c>
      <c r="D772" s="2">
        <v>45761</v>
      </c>
      <c r="E772" t="s">
        <v>59</v>
      </c>
      <c r="F772" t="s">
        <v>2366</v>
      </c>
      <c r="G772">
        <v>1006323</v>
      </c>
      <c r="I772">
        <v>1</v>
      </c>
      <c r="J772" t="s">
        <v>183</v>
      </c>
      <c r="K772">
        <v>70</v>
      </c>
      <c r="L772" t="s">
        <v>6051</v>
      </c>
      <c r="M772" t="s">
        <v>272</v>
      </c>
      <c r="N772" t="s">
        <v>3812</v>
      </c>
      <c r="O772" s="3">
        <v>22500</v>
      </c>
      <c r="R772" s="2">
        <v>45757</v>
      </c>
      <c r="T772">
        <v>4</v>
      </c>
      <c r="U772" s="3">
        <v>90000</v>
      </c>
      <c r="V772" t="s">
        <v>65</v>
      </c>
      <c r="W772" t="s">
        <v>2407</v>
      </c>
      <c r="X772">
        <v>0</v>
      </c>
      <c r="Y772" s="3">
        <v>90000</v>
      </c>
      <c r="Z772">
        <v>0</v>
      </c>
      <c r="AA772">
        <v>0</v>
      </c>
      <c r="AB772">
        <v>0</v>
      </c>
      <c r="AC772">
        <v>0</v>
      </c>
      <c r="AF772">
        <v>0</v>
      </c>
      <c r="AO772" t="s">
        <v>2408</v>
      </c>
      <c r="AP772" t="s">
        <v>170</v>
      </c>
      <c r="AQ772" t="s">
        <v>21526</v>
      </c>
      <c r="AS772">
        <v>0</v>
      </c>
      <c r="AT772">
        <v>0</v>
      </c>
      <c r="AU772">
        <v>0</v>
      </c>
      <c r="AV772">
        <v>0</v>
      </c>
      <c r="AW772">
        <v>0</v>
      </c>
      <c r="AX772">
        <v>0</v>
      </c>
      <c r="BB772" t="s">
        <v>63</v>
      </c>
      <c r="BC772" t="s">
        <v>4919</v>
      </c>
      <c r="BD772">
        <v>0</v>
      </c>
      <c r="BF772" t="s">
        <v>170</v>
      </c>
      <c r="BI772" t="s">
        <v>2409</v>
      </c>
    </row>
    <row r="773" spans="1:61" x14ac:dyDescent="0.35">
      <c r="A773" t="s">
        <v>2410</v>
      </c>
      <c r="B773">
        <v>10000</v>
      </c>
      <c r="C773">
        <v>10000</v>
      </c>
      <c r="D773" s="2">
        <v>45757</v>
      </c>
      <c r="E773" t="s">
        <v>59</v>
      </c>
      <c r="F773" t="s">
        <v>2411</v>
      </c>
      <c r="G773" t="s">
        <v>2412</v>
      </c>
      <c r="I773">
        <v>1</v>
      </c>
      <c r="J773" t="s">
        <v>183</v>
      </c>
      <c r="K773">
        <v>61</v>
      </c>
      <c r="L773" t="s">
        <v>6046</v>
      </c>
      <c r="M773" t="s">
        <v>209</v>
      </c>
      <c r="N773" t="s">
        <v>3802</v>
      </c>
      <c r="O773" s="3">
        <v>2000</v>
      </c>
      <c r="R773" s="2">
        <v>45757</v>
      </c>
      <c r="T773">
        <v>1</v>
      </c>
      <c r="U773" s="3">
        <v>2000</v>
      </c>
      <c r="V773" t="s">
        <v>65</v>
      </c>
      <c r="W773">
        <v>200094640001</v>
      </c>
      <c r="X773">
        <v>0</v>
      </c>
      <c r="Y773" s="3">
        <v>2000</v>
      </c>
      <c r="Z773">
        <v>0</v>
      </c>
      <c r="AA773">
        <v>0</v>
      </c>
      <c r="AB773">
        <v>0</v>
      </c>
      <c r="AC773">
        <v>0</v>
      </c>
      <c r="AF773">
        <v>0</v>
      </c>
      <c r="AO773">
        <v>20009464</v>
      </c>
      <c r="AP773" t="s">
        <v>1907</v>
      </c>
      <c r="AQ773" t="s">
        <v>24929</v>
      </c>
      <c r="AS773">
        <v>0</v>
      </c>
      <c r="AT773">
        <v>0</v>
      </c>
      <c r="AU773">
        <v>0</v>
      </c>
      <c r="AV773">
        <v>0</v>
      </c>
      <c r="AW773">
        <v>0</v>
      </c>
      <c r="AX773">
        <v>0</v>
      </c>
      <c r="BB773" t="s">
        <v>63</v>
      </c>
      <c r="BC773" t="s">
        <v>4920</v>
      </c>
      <c r="BD773">
        <v>0</v>
      </c>
      <c r="BF773" t="s">
        <v>1907</v>
      </c>
      <c r="BI773" t="s">
        <v>2413</v>
      </c>
    </row>
    <row r="774" spans="1:61" x14ac:dyDescent="0.35">
      <c r="A774" t="s">
        <v>1743</v>
      </c>
      <c r="B774">
        <v>10000</v>
      </c>
      <c r="C774">
        <v>20000</v>
      </c>
      <c r="D774" s="2">
        <v>45761</v>
      </c>
      <c r="E774" t="s">
        <v>59</v>
      </c>
      <c r="F774" t="s">
        <v>1744</v>
      </c>
      <c r="G774">
        <v>10620258107</v>
      </c>
      <c r="I774">
        <v>2</v>
      </c>
      <c r="J774" t="s">
        <v>183</v>
      </c>
      <c r="K774">
        <v>77</v>
      </c>
      <c r="L774" t="s">
        <v>6043</v>
      </c>
      <c r="M774" t="s">
        <v>192</v>
      </c>
      <c r="N774" t="s">
        <v>3848</v>
      </c>
      <c r="O774">
        <v>705</v>
      </c>
      <c r="R774" s="2">
        <v>45757</v>
      </c>
      <c r="T774">
        <v>88</v>
      </c>
      <c r="U774" s="3">
        <v>62040</v>
      </c>
      <c r="V774" t="s">
        <v>65</v>
      </c>
      <c r="W774" t="s">
        <v>531</v>
      </c>
      <c r="X774">
        <v>0</v>
      </c>
      <c r="Y774" s="3">
        <v>50000</v>
      </c>
      <c r="Z774" s="3">
        <v>12040</v>
      </c>
      <c r="AA774">
        <v>0</v>
      </c>
      <c r="AB774">
        <v>0</v>
      </c>
      <c r="AC774">
        <v>0</v>
      </c>
      <c r="AF774">
        <v>0</v>
      </c>
      <c r="AO774" t="s">
        <v>532</v>
      </c>
      <c r="AP774" t="s">
        <v>108</v>
      </c>
      <c r="AQ774" t="s">
        <v>13404</v>
      </c>
      <c r="AS774">
        <v>0</v>
      </c>
      <c r="AT774">
        <v>0</v>
      </c>
      <c r="AU774">
        <v>0</v>
      </c>
      <c r="AV774">
        <v>0</v>
      </c>
      <c r="AW774">
        <v>0</v>
      </c>
      <c r="AX774">
        <v>0</v>
      </c>
      <c r="BB774" t="s">
        <v>63</v>
      </c>
      <c r="BC774" t="s">
        <v>4735</v>
      </c>
      <c r="BD774">
        <v>0</v>
      </c>
      <c r="BF774" t="s">
        <v>108</v>
      </c>
      <c r="BI774" t="s">
        <v>1745</v>
      </c>
    </row>
    <row r="775" spans="1:61" x14ac:dyDescent="0.35">
      <c r="A775" t="s">
        <v>4736</v>
      </c>
      <c r="B775">
        <v>10000</v>
      </c>
      <c r="C775">
        <v>20000</v>
      </c>
      <c r="D775" s="2">
        <v>45771</v>
      </c>
      <c r="E775" t="s">
        <v>59</v>
      </c>
      <c r="F775" t="s">
        <v>4921</v>
      </c>
      <c r="G775">
        <v>10620258107</v>
      </c>
      <c r="I775">
        <v>2</v>
      </c>
      <c r="J775" t="s">
        <v>183</v>
      </c>
      <c r="K775">
        <v>77</v>
      </c>
      <c r="L775" t="s">
        <v>6043</v>
      </c>
      <c r="M775" t="s">
        <v>192</v>
      </c>
      <c r="N775" t="s">
        <v>3848</v>
      </c>
      <c r="O775" s="3">
        <v>4807</v>
      </c>
      <c r="R775" s="2">
        <v>45757</v>
      </c>
      <c r="T775">
        <v>88</v>
      </c>
      <c r="U775" s="3">
        <v>423016</v>
      </c>
      <c r="V775" t="s">
        <v>65</v>
      </c>
      <c r="W775" t="s">
        <v>504</v>
      </c>
      <c r="X775">
        <v>0</v>
      </c>
      <c r="Y775" s="3">
        <v>400000</v>
      </c>
      <c r="Z775" s="3">
        <v>23016</v>
      </c>
      <c r="AA775">
        <v>0</v>
      </c>
      <c r="AB775">
        <v>0</v>
      </c>
      <c r="AC775">
        <v>0</v>
      </c>
      <c r="AF775">
        <v>0</v>
      </c>
      <c r="AO775" t="s">
        <v>505</v>
      </c>
      <c r="AP775" t="s">
        <v>108</v>
      </c>
      <c r="AQ775" t="s">
        <v>13404</v>
      </c>
      <c r="AS775">
        <v>0</v>
      </c>
      <c r="AT775">
        <v>0</v>
      </c>
      <c r="AU775">
        <v>0</v>
      </c>
      <c r="AV775">
        <v>0</v>
      </c>
      <c r="AW775">
        <v>0</v>
      </c>
      <c r="AX775">
        <v>0</v>
      </c>
      <c r="BB775" t="s">
        <v>63</v>
      </c>
      <c r="BC775" t="s">
        <v>4738</v>
      </c>
      <c r="BD775">
        <v>0</v>
      </c>
      <c r="BF775" t="s">
        <v>108</v>
      </c>
      <c r="BI775" t="s">
        <v>4739</v>
      </c>
    </row>
    <row r="776" spans="1:61" x14ac:dyDescent="0.35">
      <c r="A776" t="s">
        <v>2180</v>
      </c>
      <c r="B776">
        <v>10000</v>
      </c>
      <c r="C776">
        <v>20000</v>
      </c>
      <c r="D776" s="2">
        <v>45758</v>
      </c>
      <c r="E776" t="s">
        <v>59</v>
      </c>
      <c r="F776" s="4">
        <v>0.46231481481481479</v>
      </c>
      <c r="G776">
        <v>59470</v>
      </c>
      <c r="I776">
        <v>2</v>
      </c>
      <c r="J776" t="s">
        <v>183</v>
      </c>
      <c r="K776">
        <v>96</v>
      </c>
      <c r="L776" t="s">
        <v>6060</v>
      </c>
      <c r="M776" t="s">
        <v>613</v>
      </c>
      <c r="N776" t="s">
        <v>3863</v>
      </c>
      <c r="O776" s="3">
        <v>24500</v>
      </c>
      <c r="R776" s="2">
        <v>45757</v>
      </c>
      <c r="T776">
        <v>6</v>
      </c>
      <c r="U776" s="3">
        <v>147000</v>
      </c>
      <c r="V776" t="s">
        <v>65</v>
      </c>
      <c r="W776" t="s">
        <v>2181</v>
      </c>
      <c r="X776">
        <v>0</v>
      </c>
      <c r="Y776" s="3">
        <v>147000</v>
      </c>
      <c r="Z776">
        <v>0</v>
      </c>
      <c r="AA776">
        <v>0</v>
      </c>
      <c r="AB776">
        <v>0</v>
      </c>
      <c r="AC776">
        <v>0</v>
      </c>
      <c r="AF776">
        <v>0</v>
      </c>
      <c r="AO776" t="s">
        <v>2182</v>
      </c>
      <c r="AP776" t="s">
        <v>68</v>
      </c>
      <c r="AQ776" t="s">
        <v>26186</v>
      </c>
      <c r="AS776">
        <v>0</v>
      </c>
      <c r="AT776">
        <v>0</v>
      </c>
      <c r="AU776">
        <v>0</v>
      </c>
      <c r="AV776">
        <v>0</v>
      </c>
      <c r="AW776">
        <v>0</v>
      </c>
      <c r="AX776">
        <v>0</v>
      </c>
      <c r="BB776" t="s">
        <v>63</v>
      </c>
      <c r="BC776" t="s">
        <v>4852</v>
      </c>
      <c r="BD776">
        <v>0</v>
      </c>
      <c r="BF776" t="s">
        <v>68</v>
      </c>
      <c r="BI776" t="s">
        <v>2183</v>
      </c>
    </row>
    <row r="777" spans="1:61" x14ac:dyDescent="0.35">
      <c r="A777" t="s">
        <v>1560</v>
      </c>
      <c r="B777">
        <v>10000</v>
      </c>
      <c r="C777">
        <v>20000</v>
      </c>
      <c r="D777" s="2">
        <v>45762</v>
      </c>
      <c r="E777" t="s">
        <v>59</v>
      </c>
      <c r="F777" t="s">
        <v>1561</v>
      </c>
      <c r="G777" t="s">
        <v>1562</v>
      </c>
      <c r="I777">
        <v>2</v>
      </c>
      <c r="J777" t="s">
        <v>183</v>
      </c>
      <c r="K777">
        <v>77</v>
      </c>
      <c r="L777" t="s">
        <v>6043</v>
      </c>
      <c r="M777" t="s">
        <v>192</v>
      </c>
      <c r="N777" t="s">
        <v>3848</v>
      </c>
      <c r="O777" s="3">
        <v>1250</v>
      </c>
      <c r="R777" s="2">
        <v>45757</v>
      </c>
      <c r="T777">
        <v>88</v>
      </c>
      <c r="U777" s="3">
        <v>110000</v>
      </c>
      <c r="V777" t="s">
        <v>65</v>
      </c>
      <c r="W777" t="s">
        <v>1563</v>
      </c>
      <c r="X777">
        <v>0</v>
      </c>
      <c r="Y777" s="3">
        <v>100000</v>
      </c>
      <c r="Z777" s="3">
        <v>10000</v>
      </c>
      <c r="AA777">
        <v>0</v>
      </c>
      <c r="AB777">
        <v>0</v>
      </c>
      <c r="AC777">
        <v>0</v>
      </c>
      <c r="AF777">
        <v>0</v>
      </c>
      <c r="AO777" t="s">
        <v>1564</v>
      </c>
      <c r="AP777" t="s">
        <v>108</v>
      </c>
      <c r="AQ777" t="s">
        <v>13404</v>
      </c>
      <c r="AS777">
        <v>0</v>
      </c>
      <c r="AT777">
        <v>0</v>
      </c>
      <c r="AU777">
        <v>0</v>
      </c>
      <c r="AV777">
        <v>0</v>
      </c>
      <c r="AW777">
        <v>0</v>
      </c>
      <c r="AX777">
        <v>0</v>
      </c>
      <c r="BB777" t="s">
        <v>63</v>
      </c>
      <c r="BC777" t="s">
        <v>4687</v>
      </c>
      <c r="BD777">
        <v>0</v>
      </c>
      <c r="BF777" t="s">
        <v>108</v>
      </c>
      <c r="BI777" t="s">
        <v>1565</v>
      </c>
    </row>
    <row r="778" spans="1:61" x14ac:dyDescent="0.35">
      <c r="A778" t="s">
        <v>1566</v>
      </c>
      <c r="B778">
        <v>10000</v>
      </c>
      <c r="C778">
        <v>20000</v>
      </c>
      <c r="D778" s="2">
        <v>45762</v>
      </c>
      <c r="E778" t="s">
        <v>59</v>
      </c>
      <c r="F778" t="s">
        <v>1561</v>
      </c>
      <c r="G778" t="s">
        <v>1562</v>
      </c>
      <c r="I778">
        <v>2</v>
      </c>
      <c r="J778" t="s">
        <v>183</v>
      </c>
      <c r="K778">
        <v>77</v>
      </c>
      <c r="L778" t="s">
        <v>6043</v>
      </c>
      <c r="M778" t="s">
        <v>192</v>
      </c>
      <c r="N778" t="s">
        <v>3848</v>
      </c>
      <c r="O778" s="3">
        <v>2500</v>
      </c>
      <c r="R778" s="2">
        <v>45757</v>
      </c>
      <c r="T778">
        <v>88</v>
      </c>
      <c r="U778" s="3">
        <v>220000</v>
      </c>
      <c r="V778" t="s">
        <v>65</v>
      </c>
      <c r="W778" t="s">
        <v>1567</v>
      </c>
      <c r="X778">
        <v>0</v>
      </c>
      <c r="Y778" s="3">
        <v>200000</v>
      </c>
      <c r="Z778" s="3">
        <v>20000</v>
      </c>
      <c r="AA778">
        <v>0</v>
      </c>
      <c r="AB778">
        <v>0</v>
      </c>
      <c r="AC778">
        <v>0</v>
      </c>
      <c r="AF778">
        <v>0</v>
      </c>
      <c r="AO778" t="s">
        <v>1568</v>
      </c>
      <c r="AP778" t="s">
        <v>108</v>
      </c>
      <c r="AQ778" t="s">
        <v>13404</v>
      </c>
      <c r="AS778">
        <v>0</v>
      </c>
      <c r="AT778">
        <v>0</v>
      </c>
      <c r="AU778">
        <v>0</v>
      </c>
      <c r="AV778">
        <v>0</v>
      </c>
      <c r="AW778">
        <v>0</v>
      </c>
      <c r="AX778">
        <v>0</v>
      </c>
      <c r="BB778" t="s">
        <v>63</v>
      </c>
      <c r="BC778" t="s">
        <v>4688</v>
      </c>
      <c r="BD778">
        <v>0</v>
      </c>
      <c r="BF778" t="s">
        <v>108</v>
      </c>
      <c r="BI778" t="s">
        <v>1569</v>
      </c>
    </row>
    <row r="779" spans="1:61" x14ac:dyDescent="0.35">
      <c r="A779" t="s">
        <v>1570</v>
      </c>
      <c r="B779">
        <v>10000</v>
      </c>
      <c r="C779">
        <v>20000</v>
      </c>
      <c r="D779" s="2">
        <v>45762</v>
      </c>
      <c r="E779" t="s">
        <v>59</v>
      </c>
      <c r="F779" t="s">
        <v>1571</v>
      </c>
      <c r="G779" t="s">
        <v>1562</v>
      </c>
      <c r="I779">
        <v>2</v>
      </c>
      <c r="J779" t="s">
        <v>183</v>
      </c>
      <c r="K779">
        <v>77</v>
      </c>
      <c r="L779" t="s">
        <v>6043</v>
      </c>
      <c r="M779" t="s">
        <v>192</v>
      </c>
      <c r="N779" t="s">
        <v>3848</v>
      </c>
      <c r="O779" s="3">
        <v>2500</v>
      </c>
      <c r="R779" s="2">
        <v>45757</v>
      </c>
      <c r="T779">
        <v>88</v>
      </c>
      <c r="U779" s="3">
        <v>220000</v>
      </c>
      <c r="V779" t="s">
        <v>65</v>
      </c>
      <c r="W779" t="s">
        <v>1572</v>
      </c>
      <c r="X779">
        <v>0</v>
      </c>
      <c r="Y779" s="3">
        <v>200000</v>
      </c>
      <c r="Z779" s="3">
        <v>20000</v>
      </c>
      <c r="AA779">
        <v>0</v>
      </c>
      <c r="AB779">
        <v>0</v>
      </c>
      <c r="AC779">
        <v>0</v>
      </c>
      <c r="AF779">
        <v>0</v>
      </c>
      <c r="AO779" t="s">
        <v>1573</v>
      </c>
      <c r="AP779" t="s">
        <v>108</v>
      </c>
      <c r="AQ779" t="s">
        <v>13404</v>
      </c>
      <c r="AS779">
        <v>0</v>
      </c>
      <c r="AT779">
        <v>0</v>
      </c>
      <c r="AU779">
        <v>0</v>
      </c>
      <c r="AV779">
        <v>0</v>
      </c>
      <c r="AW779">
        <v>0</v>
      </c>
      <c r="AX779">
        <v>0</v>
      </c>
      <c r="BB779" t="s">
        <v>63</v>
      </c>
      <c r="BC779" t="s">
        <v>4689</v>
      </c>
      <c r="BD779">
        <v>0</v>
      </c>
      <c r="BF779" t="s">
        <v>108</v>
      </c>
      <c r="BI779" t="s">
        <v>1574</v>
      </c>
    </row>
    <row r="780" spans="1:61" x14ac:dyDescent="0.35">
      <c r="A780" t="s">
        <v>1575</v>
      </c>
      <c r="B780">
        <v>10000</v>
      </c>
      <c r="C780">
        <v>20000</v>
      </c>
      <c r="D780" s="2">
        <v>45762</v>
      </c>
      <c r="E780" t="s">
        <v>59</v>
      </c>
      <c r="F780" t="s">
        <v>1571</v>
      </c>
      <c r="G780" t="s">
        <v>1562</v>
      </c>
      <c r="I780">
        <v>2</v>
      </c>
      <c r="J780" t="s">
        <v>183</v>
      </c>
      <c r="K780">
        <v>77</v>
      </c>
      <c r="L780" t="s">
        <v>6043</v>
      </c>
      <c r="M780" t="s">
        <v>192</v>
      </c>
      <c r="N780" t="s">
        <v>3848</v>
      </c>
      <c r="O780" s="3">
        <v>2500</v>
      </c>
      <c r="R780" s="2">
        <v>45757</v>
      </c>
      <c r="T780">
        <v>88</v>
      </c>
      <c r="U780" s="3">
        <v>220000</v>
      </c>
      <c r="V780" t="s">
        <v>65</v>
      </c>
      <c r="W780" t="s">
        <v>1576</v>
      </c>
      <c r="X780">
        <v>0</v>
      </c>
      <c r="Y780" s="3">
        <v>200000</v>
      </c>
      <c r="Z780" s="3">
        <v>20000</v>
      </c>
      <c r="AA780">
        <v>0</v>
      </c>
      <c r="AB780">
        <v>0</v>
      </c>
      <c r="AC780">
        <v>0</v>
      </c>
      <c r="AF780">
        <v>0</v>
      </c>
      <c r="AO780" t="s">
        <v>1577</v>
      </c>
      <c r="AP780" t="s">
        <v>108</v>
      </c>
      <c r="AQ780" t="s">
        <v>13404</v>
      </c>
      <c r="AS780">
        <v>0</v>
      </c>
      <c r="AT780">
        <v>0</v>
      </c>
      <c r="AU780">
        <v>0</v>
      </c>
      <c r="AV780">
        <v>0</v>
      </c>
      <c r="AW780">
        <v>0</v>
      </c>
      <c r="AX780">
        <v>0</v>
      </c>
      <c r="BB780" t="s">
        <v>63</v>
      </c>
      <c r="BC780" t="s">
        <v>4690</v>
      </c>
      <c r="BD780">
        <v>0</v>
      </c>
      <c r="BF780" t="s">
        <v>108</v>
      </c>
      <c r="BI780" t="s">
        <v>1578</v>
      </c>
    </row>
    <row r="781" spans="1:61" x14ac:dyDescent="0.35">
      <c r="A781" t="s">
        <v>1579</v>
      </c>
      <c r="B781">
        <v>10000</v>
      </c>
      <c r="C781">
        <v>20000</v>
      </c>
      <c r="D781" s="2">
        <v>45762</v>
      </c>
      <c r="E781" t="s">
        <v>59</v>
      </c>
      <c r="F781" t="s">
        <v>1561</v>
      </c>
      <c r="G781" t="s">
        <v>1562</v>
      </c>
      <c r="I781">
        <v>2</v>
      </c>
      <c r="J781" t="s">
        <v>183</v>
      </c>
      <c r="K781">
        <v>77</v>
      </c>
      <c r="L781" t="s">
        <v>6043</v>
      </c>
      <c r="M781" t="s">
        <v>192</v>
      </c>
      <c r="N781" t="s">
        <v>3848</v>
      </c>
      <c r="O781" s="3">
        <v>1250</v>
      </c>
      <c r="R781" s="2">
        <v>45757</v>
      </c>
      <c r="T781">
        <v>88</v>
      </c>
      <c r="U781" s="3">
        <v>110000</v>
      </c>
      <c r="V781" t="s">
        <v>65</v>
      </c>
      <c r="W781" t="s">
        <v>1580</v>
      </c>
      <c r="X781">
        <v>0</v>
      </c>
      <c r="Y781" s="3">
        <v>100000</v>
      </c>
      <c r="Z781" s="3">
        <v>10000</v>
      </c>
      <c r="AA781">
        <v>0</v>
      </c>
      <c r="AB781">
        <v>0</v>
      </c>
      <c r="AC781">
        <v>0</v>
      </c>
      <c r="AF781">
        <v>0</v>
      </c>
      <c r="AO781" t="s">
        <v>1581</v>
      </c>
      <c r="AP781" t="s">
        <v>108</v>
      </c>
      <c r="AQ781" t="s">
        <v>13404</v>
      </c>
      <c r="AS781">
        <v>0</v>
      </c>
      <c r="AT781">
        <v>0</v>
      </c>
      <c r="AU781">
        <v>0</v>
      </c>
      <c r="AV781">
        <v>0</v>
      </c>
      <c r="AW781">
        <v>0</v>
      </c>
      <c r="AX781">
        <v>0</v>
      </c>
      <c r="BB781" t="s">
        <v>63</v>
      </c>
      <c r="BC781" t="s">
        <v>4691</v>
      </c>
      <c r="BD781">
        <v>0</v>
      </c>
      <c r="BF781" t="s">
        <v>108</v>
      </c>
      <c r="BI781" t="s">
        <v>1582</v>
      </c>
    </row>
    <row r="782" spans="1:61" x14ac:dyDescent="0.35">
      <c r="A782" t="s">
        <v>1583</v>
      </c>
      <c r="B782">
        <v>10000</v>
      </c>
      <c r="C782">
        <v>20000</v>
      </c>
      <c r="D782" s="2">
        <v>45762</v>
      </c>
      <c r="E782" t="s">
        <v>59</v>
      </c>
      <c r="F782" t="s">
        <v>1571</v>
      </c>
      <c r="G782" t="s">
        <v>1562</v>
      </c>
      <c r="I782">
        <v>2</v>
      </c>
      <c r="J782" t="s">
        <v>183</v>
      </c>
      <c r="K782">
        <v>77</v>
      </c>
      <c r="L782" t="s">
        <v>6043</v>
      </c>
      <c r="M782" t="s">
        <v>192</v>
      </c>
      <c r="N782" t="s">
        <v>3848</v>
      </c>
      <c r="O782" s="3">
        <v>1250</v>
      </c>
      <c r="R782" s="2">
        <v>45757</v>
      </c>
      <c r="T782">
        <v>88</v>
      </c>
      <c r="U782" s="3">
        <v>110000</v>
      </c>
      <c r="V782" t="s">
        <v>65</v>
      </c>
      <c r="W782" t="s">
        <v>1584</v>
      </c>
      <c r="X782">
        <v>0</v>
      </c>
      <c r="Y782" s="3">
        <v>100000</v>
      </c>
      <c r="Z782" s="3">
        <v>10000</v>
      </c>
      <c r="AA782">
        <v>0</v>
      </c>
      <c r="AB782">
        <v>0</v>
      </c>
      <c r="AC782">
        <v>0</v>
      </c>
      <c r="AF782">
        <v>0</v>
      </c>
      <c r="AO782" t="s">
        <v>1585</v>
      </c>
      <c r="AP782" t="s">
        <v>108</v>
      </c>
      <c r="AQ782" t="s">
        <v>13404</v>
      </c>
      <c r="AS782">
        <v>0</v>
      </c>
      <c r="AT782">
        <v>0</v>
      </c>
      <c r="AU782">
        <v>0</v>
      </c>
      <c r="AV782">
        <v>0</v>
      </c>
      <c r="AW782">
        <v>0</v>
      </c>
      <c r="AX782">
        <v>0</v>
      </c>
      <c r="BB782" t="s">
        <v>63</v>
      </c>
      <c r="BC782" t="s">
        <v>4692</v>
      </c>
      <c r="BD782">
        <v>0</v>
      </c>
      <c r="BF782" t="s">
        <v>108</v>
      </c>
      <c r="BI782" t="s">
        <v>1586</v>
      </c>
    </row>
    <row r="783" spans="1:61" x14ac:dyDescent="0.35">
      <c r="A783" t="s">
        <v>1587</v>
      </c>
      <c r="B783">
        <v>10000</v>
      </c>
      <c r="C783">
        <v>20000</v>
      </c>
      <c r="D783" s="2">
        <v>45762</v>
      </c>
      <c r="E783" t="s">
        <v>59</v>
      </c>
      <c r="F783" t="s">
        <v>1588</v>
      </c>
      <c r="G783" t="s">
        <v>1562</v>
      </c>
      <c r="I783">
        <v>2</v>
      </c>
      <c r="J783" t="s">
        <v>183</v>
      </c>
      <c r="K783">
        <v>77</v>
      </c>
      <c r="L783" t="s">
        <v>6043</v>
      </c>
      <c r="M783" t="s">
        <v>192</v>
      </c>
      <c r="N783" t="s">
        <v>3848</v>
      </c>
      <c r="O783" s="3">
        <v>2500</v>
      </c>
      <c r="R783" s="2">
        <v>45757</v>
      </c>
      <c r="T783">
        <v>88</v>
      </c>
      <c r="U783" s="3">
        <v>220000</v>
      </c>
      <c r="V783" t="s">
        <v>65</v>
      </c>
      <c r="W783" t="s">
        <v>1589</v>
      </c>
      <c r="X783">
        <v>0</v>
      </c>
      <c r="Y783" s="3">
        <v>200000</v>
      </c>
      <c r="Z783" s="3">
        <v>20000</v>
      </c>
      <c r="AA783">
        <v>0</v>
      </c>
      <c r="AB783">
        <v>0</v>
      </c>
      <c r="AC783">
        <v>0</v>
      </c>
      <c r="AF783">
        <v>0</v>
      </c>
      <c r="AO783" t="s">
        <v>1590</v>
      </c>
      <c r="AP783" t="s">
        <v>108</v>
      </c>
      <c r="AQ783" t="s">
        <v>13404</v>
      </c>
      <c r="AS783">
        <v>0</v>
      </c>
      <c r="AT783">
        <v>0</v>
      </c>
      <c r="AU783">
        <v>0</v>
      </c>
      <c r="AV783">
        <v>0</v>
      </c>
      <c r="AW783">
        <v>0</v>
      </c>
      <c r="AX783">
        <v>0</v>
      </c>
      <c r="BB783" t="s">
        <v>63</v>
      </c>
      <c r="BC783" t="s">
        <v>4693</v>
      </c>
      <c r="BD783">
        <v>0</v>
      </c>
      <c r="BF783" t="s">
        <v>108</v>
      </c>
      <c r="BI783" t="s">
        <v>1591</v>
      </c>
    </row>
    <row r="784" spans="1:61" x14ac:dyDescent="0.35">
      <c r="A784" t="s">
        <v>1917</v>
      </c>
      <c r="B784">
        <v>10000</v>
      </c>
      <c r="C784">
        <v>20000</v>
      </c>
      <c r="D784" s="2">
        <v>45758</v>
      </c>
      <c r="E784" t="s">
        <v>59</v>
      </c>
      <c r="F784" t="s">
        <v>1918</v>
      </c>
      <c r="G784" t="s">
        <v>1911</v>
      </c>
      <c r="I784">
        <v>2</v>
      </c>
      <c r="J784" t="s">
        <v>183</v>
      </c>
      <c r="K784">
        <v>105</v>
      </c>
      <c r="L784" t="s">
        <v>6067</v>
      </c>
      <c r="M784" t="s">
        <v>281</v>
      </c>
      <c r="N784" t="s">
        <v>3851</v>
      </c>
      <c r="O784">
        <v>200</v>
      </c>
      <c r="R784" s="2">
        <v>45757</v>
      </c>
      <c r="T784">
        <v>35</v>
      </c>
      <c r="U784" s="3">
        <v>7000</v>
      </c>
      <c r="V784" t="s">
        <v>65</v>
      </c>
      <c r="W784" t="s">
        <v>1920</v>
      </c>
      <c r="X784">
        <v>0</v>
      </c>
      <c r="Y784" s="3">
        <v>5000</v>
      </c>
      <c r="Z784" s="3">
        <v>2000</v>
      </c>
      <c r="AA784">
        <v>0</v>
      </c>
      <c r="AB784">
        <v>0</v>
      </c>
      <c r="AC784">
        <v>0</v>
      </c>
      <c r="AF784">
        <v>0</v>
      </c>
      <c r="AO784" t="s">
        <v>1921</v>
      </c>
      <c r="AP784" t="s">
        <v>1915</v>
      </c>
      <c r="AQ784" t="s">
        <v>16389</v>
      </c>
      <c r="AS784">
        <v>0</v>
      </c>
      <c r="AT784">
        <v>0</v>
      </c>
      <c r="AU784">
        <v>0</v>
      </c>
      <c r="AV784">
        <v>0</v>
      </c>
      <c r="AW784">
        <v>0</v>
      </c>
      <c r="AX784">
        <v>0</v>
      </c>
      <c r="BB784" t="s">
        <v>63</v>
      </c>
      <c r="BC784" t="s">
        <v>6597</v>
      </c>
      <c r="BD784">
        <v>0</v>
      </c>
      <c r="BF784" t="s">
        <v>1915</v>
      </c>
      <c r="BI784" t="s">
        <v>1916</v>
      </c>
    </row>
    <row r="785" spans="1:61" x14ac:dyDescent="0.35">
      <c r="A785" t="s">
        <v>1922</v>
      </c>
      <c r="B785">
        <v>10000</v>
      </c>
      <c r="C785">
        <v>20000</v>
      </c>
      <c r="D785" s="2">
        <v>45758</v>
      </c>
      <c r="E785" t="s">
        <v>59</v>
      </c>
      <c r="F785" t="s">
        <v>1923</v>
      </c>
      <c r="G785" t="s">
        <v>1911</v>
      </c>
      <c r="I785">
        <v>2</v>
      </c>
      <c r="J785" t="s">
        <v>183</v>
      </c>
      <c r="K785">
        <v>105</v>
      </c>
      <c r="L785" t="s">
        <v>6067</v>
      </c>
      <c r="M785" t="s">
        <v>281</v>
      </c>
      <c r="N785" t="s">
        <v>3851</v>
      </c>
      <c r="O785">
        <v>200</v>
      </c>
      <c r="R785" s="2">
        <v>45757</v>
      </c>
      <c r="T785">
        <v>35</v>
      </c>
      <c r="U785" s="3">
        <v>7000</v>
      </c>
      <c r="V785" t="s">
        <v>65</v>
      </c>
      <c r="W785" t="s">
        <v>1925</v>
      </c>
      <c r="X785">
        <v>0</v>
      </c>
      <c r="Y785" s="3">
        <v>5000</v>
      </c>
      <c r="Z785" s="3">
        <v>2000</v>
      </c>
      <c r="AA785">
        <v>0</v>
      </c>
      <c r="AB785">
        <v>0</v>
      </c>
      <c r="AC785">
        <v>0</v>
      </c>
      <c r="AF785">
        <v>0</v>
      </c>
      <c r="AO785" t="s">
        <v>1926</v>
      </c>
      <c r="AP785" t="s">
        <v>1915</v>
      </c>
      <c r="AQ785" t="s">
        <v>16389</v>
      </c>
      <c r="AS785">
        <v>0</v>
      </c>
      <c r="AT785">
        <v>0</v>
      </c>
      <c r="AU785">
        <v>0</v>
      </c>
      <c r="AV785">
        <v>0</v>
      </c>
      <c r="AW785">
        <v>0</v>
      </c>
      <c r="AX785">
        <v>0</v>
      </c>
      <c r="BB785" t="s">
        <v>63</v>
      </c>
      <c r="BC785" t="s">
        <v>6598</v>
      </c>
      <c r="BD785">
        <v>0</v>
      </c>
      <c r="BF785" t="s">
        <v>1915</v>
      </c>
      <c r="BI785" t="s">
        <v>1916</v>
      </c>
    </row>
    <row r="786" spans="1:61" x14ac:dyDescent="0.35">
      <c r="A786" t="s">
        <v>1927</v>
      </c>
      <c r="B786">
        <v>10000</v>
      </c>
      <c r="C786">
        <v>20000</v>
      </c>
      <c r="D786" s="2">
        <v>45758</v>
      </c>
      <c r="E786" t="s">
        <v>59</v>
      </c>
      <c r="F786" t="s">
        <v>1928</v>
      </c>
      <c r="G786" t="s">
        <v>1911</v>
      </c>
      <c r="I786">
        <v>2</v>
      </c>
      <c r="J786" t="s">
        <v>183</v>
      </c>
      <c r="K786">
        <v>105</v>
      </c>
      <c r="L786" t="s">
        <v>6067</v>
      </c>
      <c r="M786" t="s">
        <v>281</v>
      </c>
      <c r="N786" t="s">
        <v>3851</v>
      </c>
      <c r="O786">
        <v>200</v>
      </c>
      <c r="R786" s="2">
        <v>45757</v>
      </c>
      <c r="T786">
        <v>35</v>
      </c>
      <c r="U786" s="3">
        <v>7000</v>
      </c>
      <c r="V786" t="s">
        <v>65</v>
      </c>
      <c r="W786" t="s">
        <v>1930</v>
      </c>
      <c r="X786">
        <v>0</v>
      </c>
      <c r="Y786" s="3">
        <v>5000</v>
      </c>
      <c r="Z786" s="3">
        <v>2000</v>
      </c>
      <c r="AA786">
        <v>0</v>
      </c>
      <c r="AB786">
        <v>0</v>
      </c>
      <c r="AC786">
        <v>0</v>
      </c>
      <c r="AF786">
        <v>0</v>
      </c>
      <c r="AO786" t="s">
        <v>1931</v>
      </c>
      <c r="AP786" t="s">
        <v>1915</v>
      </c>
      <c r="AQ786" t="s">
        <v>16389</v>
      </c>
      <c r="AS786">
        <v>0</v>
      </c>
      <c r="AT786">
        <v>0</v>
      </c>
      <c r="AU786">
        <v>0</v>
      </c>
      <c r="AV786">
        <v>0</v>
      </c>
      <c r="AW786">
        <v>0</v>
      </c>
      <c r="AX786">
        <v>0</v>
      </c>
      <c r="BB786" t="s">
        <v>63</v>
      </c>
      <c r="BC786" t="s">
        <v>6599</v>
      </c>
      <c r="BD786">
        <v>0</v>
      </c>
      <c r="BF786" t="s">
        <v>1915</v>
      </c>
      <c r="BI786" t="s">
        <v>1916</v>
      </c>
    </row>
    <row r="787" spans="1:61" x14ac:dyDescent="0.35">
      <c r="A787" t="s">
        <v>1932</v>
      </c>
      <c r="B787">
        <v>10000</v>
      </c>
      <c r="C787">
        <v>20000</v>
      </c>
      <c r="D787" s="2">
        <v>45758</v>
      </c>
      <c r="E787" t="s">
        <v>59</v>
      </c>
      <c r="F787" t="s">
        <v>1933</v>
      </c>
      <c r="G787" t="s">
        <v>1911</v>
      </c>
      <c r="I787">
        <v>2</v>
      </c>
      <c r="J787" t="s">
        <v>183</v>
      </c>
      <c r="K787">
        <v>105</v>
      </c>
      <c r="L787" t="s">
        <v>6067</v>
      </c>
      <c r="M787" t="s">
        <v>281</v>
      </c>
      <c r="N787" t="s">
        <v>3851</v>
      </c>
      <c r="O787">
        <v>120</v>
      </c>
      <c r="R787" s="2">
        <v>45757</v>
      </c>
      <c r="T787">
        <v>45</v>
      </c>
      <c r="U787" s="3">
        <v>5400</v>
      </c>
      <c r="V787" t="s">
        <v>65</v>
      </c>
      <c r="W787" t="s">
        <v>1935</v>
      </c>
      <c r="X787">
        <v>0</v>
      </c>
      <c r="Y787" s="3">
        <v>5000</v>
      </c>
      <c r="Z787">
        <v>400</v>
      </c>
      <c r="AA787">
        <v>0</v>
      </c>
      <c r="AB787">
        <v>0</v>
      </c>
      <c r="AC787">
        <v>0</v>
      </c>
      <c r="AF787">
        <v>0</v>
      </c>
      <c r="AO787" t="s">
        <v>1936</v>
      </c>
      <c r="AP787" t="s">
        <v>1915</v>
      </c>
      <c r="AQ787" t="s">
        <v>16389</v>
      </c>
      <c r="AS787">
        <v>0</v>
      </c>
      <c r="AT787">
        <v>0</v>
      </c>
      <c r="AU787">
        <v>0</v>
      </c>
      <c r="AV787">
        <v>0</v>
      </c>
      <c r="AW787">
        <v>0</v>
      </c>
      <c r="AX787">
        <v>0</v>
      </c>
      <c r="BB787" t="s">
        <v>63</v>
      </c>
      <c r="BC787" t="s">
        <v>6600</v>
      </c>
      <c r="BD787">
        <v>0</v>
      </c>
      <c r="BF787" t="s">
        <v>1915</v>
      </c>
      <c r="BI787" t="s">
        <v>1916</v>
      </c>
    </row>
    <row r="788" spans="1:61" x14ac:dyDescent="0.35">
      <c r="A788" t="s">
        <v>1937</v>
      </c>
      <c r="B788">
        <v>10000</v>
      </c>
      <c r="C788">
        <v>20000</v>
      </c>
      <c r="D788" s="2">
        <v>45758</v>
      </c>
      <c r="E788" t="s">
        <v>59</v>
      </c>
      <c r="F788" t="s">
        <v>1938</v>
      </c>
      <c r="G788" t="s">
        <v>1911</v>
      </c>
      <c r="I788">
        <v>2</v>
      </c>
      <c r="J788" t="s">
        <v>183</v>
      </c>
      <c r="K788">
        <v>105</v>
      </c>
      <c r="L788" t="s">
        <v>6067</v>
      </c>
      <c r="M788" t="s">
        <v>281</v>
      </c>
      <c r="N788" t="s">
        <v>3851</v>
      </c>
      <c r="O788">
        <v>200</v>
      </c>
      <c r="R788" s="2">
        <v>45757</v>
      </c>
      <c r="T788">
        <v>35</v>
      </c>
      <c r="U788" s="3">
        <v>7000</v>
      </c>
      <c r="V788" t="s">
        <v>65</v>
      </c>
      <c r="W788" t="s">
        <v>1940</v>
      </c>
      <c r="X788">
        <v>0</v>
      </c>
      <c r="Y788" s="3">
        <v>5000</v>
      </c>
      <c r="Z788" s="3">
        <v>2000</v>
      </c>
      <c r="AA788">
        <v>0</v>
      </c>
      <c r="AB788">
        <v>0</v>
      </c>
      <c r="AC788">
        <v>0</v>
      </c>
      <c r="AF788">
        <v>0</v>
      </c>
      <c r="AO788" t="s">
        <v>1941</v>
      </c>
      <c r="AP788" t="s">
        <v>1915</v>
      </c>
      <c r="AQ788" t="s">
        <v>16389</v>
      </c>
      <c r="AS788">
        <v>0</v>
      </c>
      <c r="AT788">
        <v>0</v>
      </c>
      <c r="AU788">
        <v>0</v>
      </c>
      <c r="AV788">
        <v>0</v>
      </c>
      <c r="AW788">
        <v>0</v>
      </c>
      <c r="AX788">
        <v>0</v>
      </c>
      <c r="BB788" t="s">
        <v>63</v>
      </c>
      <c r="BC788" t="s">
        <v>6601</v>
      </c>
      <c r="BD788">
        <v>0</v>
      </c>
      <c r="BF788" t="s">
        <v>1915</v>
      </c>
      <c r="BI788" t="s">
        <v>1916</v>
      </c>
    </row>
    <row r="789" spans="1:61" x14ac:dyDescent="0.35">
      <c r="A789" t="s">
        <v>1942</v>
      </c>
      <c r="B789">
        <v>10000</v>
      </c>
      <c r="C789">
        <v>20000</v>
      </c>
      <c r="D789" s="2">
        <v>45758</v>
      </c>
      <c r="E789" t="s">
        <v>59</v>
      </c>
      <c r="F789" t="s">
        <v>1943</v>
      </c>
      <c r="G789" t="s">
        <v>1911</v>
      </c>
      <c r="I789">
        <v>2</v>
      </c>
      <c r="J789" t="s">
        <v>183</v>
      </c>
      <c r="K789">
        <v>105</v>
      </c>
      <c r="L789" t="s">
        <v>6067</v>
      </c>
      <c r="M789" t="s">
        <v>281</v>
      </c>
      <c r="N789" t="s">
        <v>3851</v>
      </c>
      <c r="O789">
        <v>200</v>
      </c>
      <c r="R789" s="2">
        <v>45757</v>
      </c>
      <c r="T789">
        <v>35</v>
      </c>
      <c r="U789" s="3">
        <v>7000</v>
      </c>
      <c r="V789" t="s">
        <v>65</v>
      </c>
      <c r="W789" t="s">
        <v>1944</v>
      </c>
      <c r="X789">
        <v>0</v>
      </c>
      <c r="Y789" s="3">
        <v>5000</v>
      </c>
      <c r="Z789" s="3">
        <v>2000</v>
      </c>
      <c r="AA789">
        <v>0</v>
      </c>
      <c r="AB789">
        <v>0</v>
      </c>
      <c r="AC789">
        <v>0</v>
      </c>
      <c r="AF789">
        <v>0</v>
      </c>
      <c r="AO789" t="s">
        <v>1945</v>
      </c>
      <c r="AP789" t="s">
        <v>1915</v>
      </c>
      <c r="AQ789" t="s">
        <v>16389</v>
      </c>
      <c r="AS789">
        <v>0</v>
      </c>
      <c r="AT789">
        <v>0</v>
      </c>
      <c r="AU789">
        <v>0</v>
      </c>
      <c r="AV789">
        <v>0</v>
      </c>
      <c r="AW789">
        <v>0</v>
      </c>
      <c r="AX789">
        <v>0</v>
      </c>
      <c r="BB789" t="s">
        <v>63</v>
      </c>
      <c r="BC789" t="s">
        <v>6602</v>
      </c>
      <c r="BD789">
        <v>0</v>
      </c>
      <c r="BF789" t="s">
        <v>1915</v>
      </c>
      <c r="BI789" t="s">
        <v>1916</v>
      </c>
    </row>
    <row r="790" spans="1:61" x14ac:dyDescent="0.35">
      <c r="A790" t="s">
        <v>1953</v>
      </c>
      <c r="B790">
        <v>10000</v>
      </c>
      <c r="C790">
        <v>20000</v>
      </c>
      <c r="D790" s="2">
        <v>45758</v>
      </c>
      <c r="E790" t="s">
        <v>59</v>
      </c>
      <c r="F790" t="s">
        <v>1954</v>
      </c>
      <c r="G790" t="s">
        <v>1911</v>
      </c>
      <c r="I790">
        <v>2</v>
      </c>
      <c r="J790" t="s">
        <v>183</v>
      </c>
      <c r="K790">
        <v>105</v>
      </c>
      <c r="L790" t="s">
        <v>6067</v>
      </c>
      <c r="M790" t="s">
        <v>281</v>
      </c>
      <c r="N790" t="s">
        <v>3851</v>
      </c>
      <c r="O790">
        <v>80</v>
      </c>
      <c r="R790" s="2">
        <v>45757</v>
      </c>
      <c r="T790">
        <v>75</v>
      </c>
      <c r="U790" s="3">
        <v>6000</v>
      </c>
      <c r="V790" t="s">
        <v>65</v>
      </c>
      <c r="W790" t="s">
        <v>1956</v>
      </c>
      <c r="X790">
        <v>0</v>
      </c>
      <c r="Y790" s="3">
        <v>5000</v>
      </c>
      <c r="Z790" s="3">
        <v>1000</v>
      </c>
      <c r="AA790">
        <v>0</v>
      </c>
      <c r="AB790">
        <v>0</v>
      </c>
      <c r="AC790">
        <v>0</v>
      </c>
      <c r="AF790">
        <v>0</v>
      </c>
      <c r="AO790" t="s">
        <v>1957</v>
      </c>
      <c r="AP790" t="s">
        <v>1915</v>
      </c>
      <c r="AQ790" t="s">
        <v>16389</v>
      </c>
      <c r="AS790">
        <v>0</v>
      </c>
      <c r="AT790">
        <v>0</v>
      </c>
      <c r="AU790">
        <v>0</v>
      </c>
      <c r="AV790">
        <v>0</v>
      </c>
      <c r="AW790">
        <v>0</v>
      </c>
      <c r="AX790">
        <v>0</v>
      </c>
      <c r="BB790" t="s">
        <v>63</v>
      </c>
      <c r="BC790" t="s">
        <v>6603</v>
      </c>
      <c r="BD790">
        <v>0</v>
      </c>
      <c r="BF790" t="s">
        <v>1915</v>
      </c>
      <c r="BI790" t="s">
        <v>1952</v>
      </c>
    </row>
    <row r="791" spans="1:61" x14ac:dyDescent="0.35">
      <c r="A791" t="s">
        <v>2415</v>
      </c>
      <c r="B791">
        <v>10000</v>
      </c>
      <c r="C791">
        <v>10000</v>
      </c>
      <c r="D791" s="2">
        <v>45758</v>
      </c>
      <c r="E791" t="s">
        <v>59</v>
      </c>
      <c r="F791" t="s">
        <v>2195</v>
      </c>
      <c r="G791" t="s">
        <v>167</v>
      </c>
      <c r="I791">
        <v>1</v>
      </c>
      <c r="J791" t="s">
        <v>183</v>
      </c>
      <c r="K791">
        <v>63</v>
      </c>
      <c r="L791" t="s">
        <v>6051</v>
      </c>
      <c r="M791" t="s">
        <v>136</v>
      </c>
      <c r="N791" t="s">
        <v>3850</v>
      </c>
      <c r="O791" s="3">
        <v>4667</v>
      </c>
      <c r="R791" s="2">
        <v>45757</v>
      </c>
      <c r="T791">
        <v>60</v>
      </c>
      <c r="U791" s="3">
        <v>280020</v>
      </c>
      <c r="V791" t="s">
        <v>65</v>
      </c>
      <c r="W791" t="s">
        <v>168</v>
      </c>
      <c r="X791">
        <v>0</v>
      </c>
      <c r="Y791" s="3">
        <v>280000</v>
      </c>
      <c r="Z791">
        <v>20</v>
      </c>
      <c r="AA791">
        <v>0</v>
      </c>
      <c r="AB791">
        <v>0</v>
      </c>
      <c r="AC791">
        <v>0</v>
      </c>
      <c r="AF791">
        <v>0</v>
      </c>
      <c r="AO791" t="s">
        <v>169</v>
      </c>
      <c r="AP791" t="s">
        <v>170</v>
      </c>
      <c r="AQ791" t="s">
        <v>21526</v>
      </c>
      <c r="AS791">
        <v>0</v>
      </c>
      <c r="AT791">
        <v>0</v>
      </c>
      <c r="AU791">
        <v>0</v>
      </c>
      <c r="AV791">
        <v>0</v>
      </c>
      <c r="AW791">
        <v>0</v>
      </c>
      <c r="AX791">
        <v>0</v>
      </c>
      <c r="BB791" t="s">
        <v>63</v>
      </c>
      <c r="BC791" t="s">
        <v>4922</v>
      </c>
      <c r="BD791">
        <v>0</v>
      </c>
      <c r="BF791" t="s">
        <v>170</v>
      </c>
      <c r="BI791" t="s">
        <v>2416</v>
      </c>
    </row>
    <row r="792" spans="1:61" x14ac:dyDescent="0.35">
      <c r="A792" t="s">
        <v>2417</v>
      </c>
      <c r="B792">
        <v>10000</v>
      </c>
      <c r="C792">
        <v>10000</v>
      </c>
      <c r="D792" s="2">
        <v>45758</v>
      </c>
      <c r="E792" t="s">
        <v>59</v>
      </c>
      <c r="F792" t="s">
        <v>2378</v>
      </c>
      <c r="G792" t="s">
        <v>570</v>
      </c>
      <c r="I792">
        <v>1</v>
      </c>
      <c r="J792" t="s">
        <v>183</v>
      </c>
      <c r="K792">
        <v>59</v>
      </c>
      <c r="L792" t="s">
        <v>6045</v>
      </c>
      <c r="M792" t="s">
        <v>73</v>
      </c>
      <c r="N792" t="s">
        <v>3811</v>
      </c>
      <c r="O792">
        <v>863</v>
      </c>
      <c r="R792" s="2">
        <v>45757</v>
      </c>
      <c r="T792">
        <v>1</v>
      </c>
      <c r="U792">
        <v>863</v>
      </c>
      <c r="V792" t="s">
        <v>65</v>
      </c>
      <c r="W792">
        <v>200448710001</v>
      </c>
      <c r="X792">
        <v>0</v>
      </c>
      <c r="Y792">
        <v>863</v>
      </c>
      <c r="Z792">
        <v>0</v>
      </c>
      <c r="AA792">
        <v>0</v>
      </c>
      <c r="AB792">
        <v>0</v>
      </c>
      <c r="AC792">
        <v>0</v>
      </c>
      <c r="AF792">
        <v>0</v>
      </c>
      <c r="AO792">
        <v>20044871</v>
      </c>
      <c r="AP792" t="s">
        <v>571</v>
      </c>
      <c r="AQ792" t="s">
        <v>14937</v>
      </c>
      <c r="AS792">
        <v>0</v>
      </c>
      <c r="AT792">
        <v>0</v>
      </c>
      <c r="AU792">
        <v>0</v>
      </c>
      <c r="AV792">
        <v>0</v>
      </c>
      <c r="AW792">
        <v>0</v>
      </c>
      <c r="AX792">
        <v>0</v>
      </c>
      <c r="BB792" t="s">
        <v>63</v>
      </c>
      <c r="BC792" t="s">
        <v>4923</v>
      </c>
      <c r="BD792">
        <v>0</v>
      </c>
      <c r="BF792" t="s">
        <v>571</v>
      </c>
      <c r="BI792" t="s">
        <v>2418</v>
      </c>
    </row>
    <row r="793" spans="1:61" x14ac:dyDescent="0.35">
      <c r="A793" t="s">
        <v>2417</v>
      </c>
      <c r="B793">
        <v>20000</v>
      </c>
      <c r="C793">
        <v>10000</v>
      </c>
      <c r="D793" s="2">
        <v>45758</v>
      </c>
      <c r="E793" t="s">
        <v>59</v>
      </c>
      <c r="F793" t="s">
        <v>2378</v>
      </c>
      <c r="G793" t="s">
        <v>570</v>
      </c>
      <c r="I793">
        <v>1</v>
      </c>
      <c r="J793" t="s">
        <v>183</v>
      </c>
      <c r="K793">
        <v>59</v>
      </c>
      <c r="L793" t="s">
        <v>6045</v>
      </c>
      <c r="M793" t="s">
        <v>73</v>
      </c>
      <c r="N793" t="s">
        <v>3811</v>
      </c>
      <c r="O793">
        <v>863</v>
      </c>
      <c r="R793" s="2">
        <v>45757</v>
      </c>
      <c r="T793">
        <v>1</v>
      </c>
      <c r="U793">
        <v>863</v>
      </c>
      <c r="V793" t="s">
        <v>65</v>
      </c>
      <c r="W793">
        <v>200448710001</v>
      </c>
      <c r="X793">
        <v>0</v>
      </c>
      <c r="Y793">
        <v>863</v>
      </c>
      <c r="Z793">
        <v>0</v>
      </c>
      <c r="AA793">
        <v>0</v>
      </c>
      <c r="AB793">
        <v>0</v>
      </c>
      <c r="AC793">
        <v>0</v>
      </c>
      <c r="AF793">
        <v>0</v>
      </c>
      <c r="AO793">
        <v>20044871</v>
      </c>
      <c r="AP793" t="s">
        <v>571</v>
      </c>
      <c r="AQ793" t="s">
        <v>14937</v>
      </c>
      <c r="AS793">
        <v>0</v>
      </c>
      <c r="AT793">
        <v>0</v>
      </c>
      <c r="AU793">
        <v>0</v>
      </c>
      <c r="AV793">
        <v>0</v>
      </c>
      <c r="AW793">
        <v>0</v>
      </c>
      <c r="AX793">
        <v>0</v>
      </c>
      <c r="BB793" t="s">
        <v>63</v>
      </c>
      <c r="BC793" t="s">
        <v>4923</v>
      </c>
      <c r="BD793">
        <v>0</v>
      </c>
      <c r="BF793" t="s">
        <v>571</v>
      </c>
      <c r="BI793" t="s">
        <v>2418</v>
      </c>
    </row>
    <row r="794" spans="1:61" x14ac:dyDescent="0.35">
      <c r="A794" t="s">
        <v>2206</v>
      </c>
      <c r="B794">
        <v>10000</v>
      </c>
      <c r="C794">
        <v>20000</v>
      </c>
      <c r="D794" s="2">
        <v>45757</v>
      </c>
      <c r="E794" t="s">
        <v>59</v>
      </c>
      <c r="F794" s="4">
        <v>0.44071759259259258</v>
      </c>
      <c r="G794">
        <v>860909190918</v>
      </c>
      <c r="I794">
        <v>2</v>
      </c>
      <c r="J794" t="s">
        <v>183</v>
      </c>
      <c r="K794">
        <v>86</v>
      </c>
      <c r="L794" t="s">
        <v>6043</v>
      </c>
      <c r="M794" t="s">
        <v>1696</v>
      </c>
      <c r="N794" t="s">
        <v>3840</v>
      </c>
      <c r="O794" s="3">
        <v>1000</v>
      </c>
      <c r="R794" s="2">
        <v>45757</v>
      </c>
      <c r="T794">
        <v>48</v>
      </c>
      <c r="U794" s="3">
        <v>48000</v>
      </c>
      <c r="V794" t="s">
        <v>65</v>
      </c>
      <c r="W794">
        <v>201088630001</v>
      </c>
      <c r="X794">
        <v>0</v>
      </c>
      <c r="Y794" s="3">
        <v>36000</v>
      </c>
      <c r="Z794" s="3">
        <v>12000</v>
      </c>
      <c r="AA794">
        <v>0</v>
      </c>
      <c r="AB794">
        <v>0</v>
      </c>
      <c r="AC794">
        <v>0</v>
      </c>
      <c r="AF794">
        <v>0</v>
      </c>
      <c r="AO794">
        <v>20108863</v>
      </c>
      <c r="AP794" t="s">
        <v>571</v>
      </c>
      <c r="AQ794" t="s">
        <v>14937</v>
      </c>
      <c r="AS794">
        <v>0</v>
      </c>
      <c r="AT794">
        <v>0</v>
      </c>
      <c r="AU794">
        <v>0</v>
      </c>
      <c r="AV794">
        <v>0</v>
      </c>
      <c r="AW794">
        <v>0</v>
      </c>
      <c r="AX794">
        <v>0</v>
      </c>
      <c r="BB794" t="s">
        <v>63</v>
      </c>
      <c r="BC794" t="s">
        <v>4860</v>
      </c>
      <c r="BD794">
        <v>0</v>
      </c>
      <c r="BF794" t="s">
        <v>571</v>
      </c>
      <c r="BI794" t="s">
        <v>2207</v>
      </c>
    </row>
    <row r="795" spans="1:61" x14ac:dyDescent="0.35">
      <c r="A795" t="s">
        <v>2419</v>
      </c>
      <c r="B795">
        <v>10000</v>
      </c>
      <c r="C795">
        <v>10000</v>
      </c>
      <c r="D795" s="2">
        <v>45757</v>
      </c>
      <c r="E795" t="s">
        <v>59</v>
      </c>
      <c r="F795" t="s">
        <v>2420</v>
      </c>
      <c r="G795" t="s">
        <v>2210</v>
      </c>
      <c r="I795">
        <v>1</v>
      </c>
      <c r="J795" t="s">
        <v>183</v>
      </c>
      <c r="K795">
        <v>32</v>
      </c>
      <c r="L795" t="s">
        <v>6064</v>
      </c>
      <c r="M795" t="s">
        <v>516</v>
      </c>
      <c r="N795" t="s">
        <v>3833</v>
      </c>
      <c r="O795" s="3">
        <v>5860</v>
      </c>
      <c r="R795" s="2">
        <v>45757</v>
      </c>
      <c r="T795">
        <v>1</v>
      </c>
      <c r="U795" s="3">
        <v>5860</v>
      </c>
      <c r="V795" t="s">
        <v>65</v>
      </c>
      <c r="W795" t="s">
        <v>2212</v>
      </c>
      <c r="X795">
        <v>0</v>
      </c>
      <c r="Y795" s="3">
        <v>5360</v>
      </c>
      <c r="Z795">
        <v>500</v>
      </c>
      <c r="AA795">
        <v>0</v>
      </c>
      <c r="AB795">
        <v>0</v>
      </c>
      <c r="AC795">
        <v>0</v>
      </c>
      <c r="AF795">
        <v>0</v>
      </c>
      <c r="AO795" t="s">
        <v>2213</v>
      </c>
      <c r="AP795" t="s">
        <v>465</v>
      </c>
      <c r="AQ795" t="s">
        <v>15009</v>
      </c>
      <c r="AS795">
        <v>0</v>
      </c>
      <c r="AT795">
        <v>0</v>
      </c>
      <c r="AU795">
        <v>0</v>
      </c>
      <c r="AV795">
        <v>0</v>
      </c>
      <c r="AW795">
        <v>0</v>
      </c>
      <c r="AX795">
        <v>0</v>
      </c>
      <c r="BB795" t="s">
        <v>63</v>
      </c>
      <c r="BC795" t="s">
        <v>4924</v>
      </c>
      <c r="BD795">
        <v>0</v>
      </c>
      <c r="BF795" t="s">
        <v>465</v>
      </c>
      <c r="BI795" t="s">
        <v>1756</v>
      </c>
    </row>
    <row r="796" spans="1:61" x14ac:dyDescent="0.35">
      <c r="A796" t="s">
        <v>2421</v>
      </c>
      <c r="B796">
        <v>10000</v>
      </c>
      <c r="C796">
        <v>10000</v>
      </c>
      <c r="D796" s="2">
        <v>45758</v>
      </c>
      <c r="E796" t="s">
        <v>59</v>
      </c>
      <c r="F796" t="s">
        <v>2198</v>
      </c>
      <c r="G796">
        <v>234402</v>
      </c>
      <c r="I796">
        <v>1</v>
      </c>
      <c r="J796" t="s">
        <v>183</v>
      </c>
      <c r="K796">
        <v>90</v>
      </c>
      <c r="L796" t="s">
        <v>6044</v>
      </c>
      <c r="M796" t="s">
        <v>1190</v>
      </c>
      <c r="N796" t="s">
        <v>3836</v>
      </c>
      <c r="O796">
        <v>667</v>
      </c>
      <c r="R796" s="2">
        <v>45757</v>
      </c>
      <c r="T796">
        <v>180</v>
      </c>
      <c r="U796" s="3">
        <v>120060</v>
      </c>
      <c r="V796" t="s">
        <v>65</v>
      </c>
      <c r="W796" t="s">
        <v>1191</v>
      </c>
      <c r="X796">
        <v>0</v>
      </c>
      <c r="Y796" s="3">
        <v>120000</v>
      </c>
      <c r="Z796">
        <v>60</v>
      </c>
      <c r="AA796">
        <v>0</v>
      </c>
      <c r="AB796">
        <v>0</v>
      </c>
      <c r="AC796">
        <v>0</v>
      </c>
      <c r="AF796">
        <v>0</v>
      </c>
      <c r="AO796" t="s">
        <v>1192</v>
      </c>
      <c r="AP796" t="s">
        <v>139</v>
      </c>
      <c r="AQ796" t="s">
        <v>16963</v>
      </c>
      <c r="AS796">
        <v>0</v>
      </c>
      <c r="AT796">
        <v>0</v>
      </c>
      <c r="AU796">
        <v>0</v>
      </c>
      <c r="AV796">
        <v>0</v>
      </c>
      <c r="AW796">
        <v>0</v>
      </c>
      <c r="AX796">
        <v>0</v>
      </c>
      <c r="BB796" t="s">
        <v>63</v>
      </c>
      <c r="BC796" t="s">
        <v>4925</v>
      </c>
      <c r="BD796">
        <v>0</v>
      </c>
      <c r="BF796" t="s">
        <v>139</v>
      </c>
      <c r="BI796" t="s">
        <v>140</v>
      </c>
    </row>
    <row r="797" spans="1:61" x14ac:dyDescent="0.35">
      <c r="A797" t="s">
        <v>2422</v>
      </c>
      <c r="B797">
        <v>10000</v>
      </c>
      <c r="C797">
        <v>10000</v>
      </c>
      <c r="D797" s="2">
        <v>45758</v>
      </c>
      <c r="E797" t="s">
        <v>59</v>
      </c>
      <c r="F797" t="s">
        <v>2195</v>
      </c>
      <c r="G797">
        <v>1006323</v>
      </c>
      <c r="I797">
        <v>1</v>
      </c>
      <c r="J797" t="s">
        <v>183</v>
      </c>
      <c r="K797">
        <v>63</v>
      </c>
      <c r="L797" t="s">
        <v>6051</v>
      </c>
      <c r="M797" t="s">
        <v>136</v>
      </c>
      <c r="N797" t="s">
        <v>3850</v>
      </c>
      <c r="O797" s="3">
        <v>1334</v>
      </c>
      <c r="R797" s="2">
        <v>45757</v>
      </c>
      <c r="T797">
        <v>90</v>
      </c>
      <c r="U797" s="3">
        <v>120060</v>
      </c>
      <c r="V797" t="s">
        <v>65</v>
      </c>
      <c r="W797" t="s">
        <v>254</v>
      </c>
      <c r="X797">
        <v>0</v>
      </c>
      <c r="Y797" s="3">
        <v>120000</v>
      </c>
      <c r="Z797">
        <v>60</v>
      </c>
      <c r="AA797">
        <v>0</v>
      </c>
      <c r="AB797">
        <v>0</v>
      </c>
      <c r="AC797">
        <v>0</v>
      </c>
      <c r="AF797">
        <v>0</v>
      </c>
      <c r="AO797" t="s">
        <v>255</v>
      </c>
      <c r="AP797" t="s">
        <v>139</v>
      </c>
      <c r="AQ797" t="s">
        <v>16963</v>
      </c>
      <c r="AS797">
        <v>0</v>
      </c>
      <c r="AT797">
        <v>0</v>
      </c>
      <c r="AU797">
        <v>0</v>
      </c>
      <c r="AV797">
        <v>0</v>
      </c>
      <c r="AW797">
        <v>0</v>
      </c>
      <c r="AX797">
        <v>0</v>
      </c>
      <c r="BB797" t="s">
        <v>63</v>
      </c>
      <c r="BC797" t="s">
        <v>4926</v>
      </c>
      <c r="BD797">
        <v>0</v>
      </c>
      <c r="BF797" t="s">
        <v>139</v>
      </c>
      <c r="BI797" t="s">
        <v>140</v>
      </c>
    </row>
    <row r="798" spans="1:61" x14ac:dyDescent="0.35">
      <c r="A798" t="s">
        <v>2239</v>
      </c>
      <c r="B798">
        <v>10000</v>
      </c>
      <c r="C798">
        <v>20000</v>
      </c>
      <c r="D798" s="2">
        <v>45758</v>
      </c>
      <c r="E798" t="s">
        <v>59</v>
      </c>
      <c r="F798" s="4">
        <v>0.42528935185185185</v>
      </c>
      <c r="G798" t="s">
        <v>2240</v>
      </c>
      <c r="I798">
        <v>2</v>
      </c>
      <c r="J798" t="s">
        <v>183</v>
      </c>
      <c r="K798">
        <v>71</v>
      </c>
      <c r="L798" t="s">
        <v>6057</v>
      </c>
      <c r="M798" t="s">
        <v>368</v>
      </c>
      <c r="N798" t="s">
        <v>3857</v>
      </c>
      <c r="O798" s="3">
        <v>7500</v>
      </c>
      <c r="R798" s="2">
        <v>45757</v>
      </c>
      <c r="T798">
        <v>4</v>
      </c>
      <c r="U798" s="3">
        <v>30000</v>
      </c>
      <c r="V798" t="s">
        <v>65</v>
      </c>
      <c r="W798" t="s">
        <v>2241</v>
      </c>
      <c r="X798">
        <v>0</v>
      </c>
      <c r="Y798" s="3">
        <v>30000</v>
      </c>
      <c r="Z798">
        <v>0</v>
      </c>
      <c r="AA798">
        <v>0</v>
      </c>
      <c r="AB798">
        <v>0</v>
      </c>
      <c r="AC798">
        <v>0</v>
      </c>
      <c r="AF798">
        <v>0</v>
      </c>
      <c r="AO798" t="s">
        <v>2242</v>
      </c>
      <c r="AP798" t="s">
        <v>147</v>
      </c>
      <c r="AQ798" t="s">
        <v>12644</v>
      </c>
      <c r="AS798">
        <v>0</v>
      </c>
      <c r="AT798">
        <v>0</v>
      </c>
      <c r="AU798">
        <v>0</v>
      </c>
      <c r="AV798">
        <v>0</v>
      </c>
      <c r="AW798">
        <v>0</v>
      </c>
      <c r="AX798">
        <v>0</v>
      </c>
      <c r="BB798" t="s">
        <v>63</v>
      </c>
      <c r="BC798" t="s">
        <v>4868</v>
      </c>
      <c r="BD798">
        <v>0</v>
      </c>
      <c r="BF798" t="s">
        <v>147</v>
      </c>
      <c r="BI798" t="s">
        <v>2238</v>
      </c>
    </row>
    <row r="799" spans="1:61" x14ac:dyDescent="0.35">
      <c r="A799" t="s">
        <v>2423</v>
      </c>
      <c r="B799">
        <v>10000</v>
      </c>
      <c r="C799">
        <v>10000</v>
      </c>
      <c r="D799" s="2">
        <v>45757</v>
      </c>
      <c r="E799" t="s">
        <v>59</v>
      </c>
      <c r="F799" s="4">
        <v>0.47971064814814812</v>
      </c>
      <c r="G799" t="s">
        <v>2424</v>
      </c>
      <c r="I799">
        <v>1</v>
      </c>
      <c r="J799" t="s">
        <v>183</v>
      </c>
      <c r="K799">
        <v>46</v>
      </c>
      <c r="L799" t="s">
        <v>6049</v>
      </c>
      <c r="M799" t="s">
        <v>231</v>
      </c>
      <c r="N799" t="s">
        <v>3809</v>
      </c>
      <c r="O799" s="3">
        <v>1000</v>
      </c>
      <c r="R799" s="2">
        <v>45757</v>
      </c>
      <c r="T799">
        <v>1</v>
      </c>
      <c r="U799" s="3">
        <v>1000</v>
      </c>
      <c r="V799" t="s">
        <v>65</v>
      </c>
      <c r="W799" t="s">
        <v>2425</v>
      </c>
      <c r="X799">
        <v>0</v>
      </c>
      <c r="Y799" s="3">
        <v>1000</v>
      </c>
      <c r="Z799">
        <v>0</v>
      </c>
      <c r="AA799">
        <v>0</v>
      </c>
      <c r="AB799">
        <v>0</v>
      </c>
      <c r="AC799">
        <v>0</v>
      </c>
      <c r="AF799">
        <v>0</v>
      </c>
      <c r="AO799" t="s">
        <v>2426</v>
      </c>
      <c r="AP799" t="s">
        <v>465</v>
      </c>
      <c r="AQ799" t="s">
        <v>15009</v>
      </c>
      <c r="AS799">
        <v>0</v>
      </c>
      <c r="AT799">
        <v>0</v>
      </c>
      <c r="AU799">
        <v>0</v>
      </c>
      <c r="AV799">
        <v>0</v>
      </c>
      <c r="AW799">
        <v>0</v>
      </c>
      <c r="AX799">
        <v>0</v>
      </c>
      <c r="BB799" t="s">
        <v>63</v>
      </c>
      <c r="BC799" t="s">
        <v>4927</v>
      </c>
      <c r="BD799">
        <v>0</v>
      </c>
      <c r="BF799" t="s">
        <v>465</v>
      </c>
      <c r="BI799" t="s">
        <v>2255</v>
      </c>
    </row>
    <row r="800" spans="1:61" x14ac:dyDescent="0.35">
      <c r="A800" t="s">
        <v>2427</v>
      </c>
      <c r="B800">
        <v>10000</v>
      </c>
      <c r="C800">
        <v>10000</v>
      </c>
      <c r="D800" s="2">
        <v>45757</v>
      </c>
      <c r="E800" t="s">
        <v>59</v>
      </c>
      <c r="F800" t="s">
        <v>2428</v>
      </c>
      <c r="G800" t="s">
        <v>2429</v>
      </c>
      <c r="I800">
        <v>1</v>
      </c>
      <c r="J800" t="s">
        <v>183</v>
      </c>
      <c r="K800">
        <v>46</v>
      </c>
      <c r="L800" t="s">
        <v>6049</v>
      </c>
      <c r="M800" t="s">
        <v>231</v>
      </c>
      <c r="N800" t="s">
        <v>3809</v>
      </c>
      <c r="O800" s="3">
        <v>2000</v>
      </c>
      <c r="R800" s="2">
        <v>45757</v>
      </c>
      <c r="T800">
        <v>1</v>
      </c>
      <c r="U800" s="3">
        <v>2000</v>
      </c>
      <c r="V800" t="s">
        <v>65</v>
      </c>
      <c r="W800" t="s">
        <v>2430</v>
      </c>
      <c r="X800">
        <v>0</v>
      </c>
      <c r="Y800" s="3">
        <v>2000</v>
      </c>
      <c r="Z800">
        <v>0</v>
      </c>
      <c r="AA800">
        <v>0</v>
      </c>
      <c r="AB800">
        <v>0</v>
      </c>
      <c r="AC800">
        <v>0</v>
      </c>
      <c r="AF800">
        <v>0</v>
      </c>
      <c r="AO800" t="s">
        <v>2431</v>
      </c>
      <c r="AP800" t="s">
        <v>465</v>
      </c>
      <c r="AQ800" t="s">
        <v>15009</v>
      </c>
      <c r="AS800">
        <v>0</v>
      </c>
      <c r="AT800">
        <v>0</v>
      </c>
      <c r="AU800">
        <v>0</v>
      </c>
      <c r="AV800">
        <v>0</v>
      </c>
      <c r="AW800">
        <v>0</v>
      </c>
      <c r="AX800">
        <v>0</v>
      </c>
      <c r="BB800" t="s">
        <v>63</v>
      </c>
      <c r="BC800" t="s">
        <v>4928</v>
      </c>
      <c r="BD800">
        <v>0</v>
      </c>
      <c r="BF800" t="s">
        <v>465</v>
      </c>
      <c r="BI800" t="s">
        <v>2255</v>
      </c>
    </row>
    <row r="801" spans="1:61" x14ac:dyDescent="0.35">
      <c r="A801" t="s">
        <v>2267</v>
      </c>
      <c r="B801">
        <v>10000</v>
      </c>
      <c r="C801">
        <v>20000</v>
      </c>
      <c r="D801" s="2">
        <v>45758</v>
      </c>
      <c r="E801" t="s">
        <v>59</v>
      </c>
      <c r="F801" t="s">
        <v>2268</v>
      </c>
      <c r="G801" t="s">
        <v>159</v>
      </c>
      <c r="I801">
        <v>2</v>
      </c>
      <c r="J801" t="s">
        <v>183</v>
      </c>
      <c r="K801">
        <v>82</v>
      </c>
      <c r="L801" t="s">
        <v>6055</v>
      </c>
      <c r="M801" t="s">
        <v>352</v>
      </c>
      <c r="N801" t="s">
        <v>3798</v>
      </c>
      <c r="O801" s="3">
        <v>1000</v>
      </c>
      <c r="R801" s="2">
        <v>45757</v>
      </c>
      <c r="T801">
        <v>6</v>
      </c>
      <c r="U801" s="3">
        <v>6000</v>
      </c>
      <c r="V801" t="s">
        <v>65</v>
      </c>
      <c r="W801">
        <v>5000514990001</v>
      </c>
      <c r="X801">
        <v>0</v>
      </c>
      <c r="Y801" s="3">
        <v>5000</v>
      </c>
      <c r="Z801" s="3">
        <v>1000</v>
      </c>
      <c r="AA801">
        <v>0</v>
      </c>
      <c r="AB801">
        <v>0</v>
      </c>
      <c r="AC801">
        <v>0</v>
      </c>
      <c r="AF801">
        <v>0</v>
      </c>
      <c r="AO801">
        <v>500051499</v>
      </c>
      <c r="AP801" t="s">
        <v>162</v>
      </c>
      <c r="AQ801" t="s">
        <v>8373</v>
      </c>
      <c r="AS801">
        <v>0</v>
      </c>
      <c r="AT801">
        <v>0</v>
      </c>
      <c r="AU801">
        <v>0</v>
      </c>
      <c r="AV801">
        <v>0</v>
      </c>
      <c r="AW801">
        <v>0</v>
      </c>
      <c r="AX801">
        <v>0</v>
      </c>
      <c r="BB801" t="s">
        <v>63</v>
      </c>
      <c r="BC801" t="s">
        <v>4876</v>
      </c>
      <c r="BD801">
        <v>0</v>
      </c>
      <c r="BF801" t="s">
        <v>162</v>
      </c>
      <c r="BI801" t="s">
        <v>2269</v>
      </c>
    </row>
    <row r="802" spans="1:61" x14ac:dyDescent="0.35">
      <c r="A802" t="s">
        <v>4929</v>
      </c>
      <c r="B802">
        <v>10000</v>
      </c>
      <c r="C802">
        <v>10000</v>
      </c>
      <c r="D802" s="2">
        <v>45764</v>
      </c>
      <c r="E802" t="s">
        <v>59</v>
      </c>
      <c r="F802" t="s">
        <v>4930</v>
      </c>
      <c r="G802" t="s">
        <v>4931</v>
      </c>
      <c r="I802">
        <v>1</v>
      </c>
      <c r="J802" t="s">
        <v>183</v>
      </c>
      <c r="K802">
        <v>88</v>
      </c>
      <c r="L802" t="s">
        <v>6058</v>
      </c>
      <c r="M802" t="s">
        <v>144</v>
      </c>
      <c r="N802" t="s">
        <v>3855</v>
      </c>
      <c r="O802" s="3">
        <v>8500</v>
      </c>
      <c r="R802" s="2">
        <v>45757</v>
      </c>
      <c r="T802">
        <v>1</v>
      </c>
      <c r="U802" s="3">
        <v>8500</v>
      </c>
      <c r="V802" t="s">
        <v>65</v>
      </c>
      <c r="W802" t="s">
        <v>4932</v>
      </c>
      <c r="X802">
        <v>0</v>
      </c>
      <c r="Y802" s="3">
        <v>8000</v>
      </c>
      <c r="Z802">
        <v>500</v>
      </c>
      <c r="AA802">
        <v>0</v>
      </c>
      <c r="AB802">
        <v>0</v>
      </c>
      <c r="AC802">
        <v>0</v>
      </c>
      <c r="AF802">
        <v>0</v>
      </c>
      <c r="AO802" t="s">
        <v>4933</v>
      </c>
      <c r="AP802" t="s">
        <v>355</v>
      </c>
      <c r="AQ802" t="s">
        <v>14698</v>
      </c>
      <c r="AS802">
        <v>0</v>
      </c>
      <c r="AT802">
        <v>0</v>
      </c>
      <c r="AU802">
        <v>0</v>
      </c>
      <c r="AV802">
        <v>0</v>
      </c>
      <c r="AW802">
        <v>0</v>
      </c>
      <c r="AX802">
        <v>0</v>
      </c>
      <c r="BB802" t="s">
        <v>63</v>
      </c>
      <c r="BC802" t="s">
        <v>4934</v>
      </c>
      <c r="BD802">
        <v>0</v>
      </c>
      <c r="BF802" t="s">
        <v>355</v>
      </c>
      <c r="BI802" t="s">
        <v>4935</v>
      </c>
    </row>
    <row r="803" spans="1:61" x14ac:dyDescent="0.35">
      <c r="A803" t="s">
        <v>4936</v>
      </c>
      <c r="B803">
        <v>10000</v>
      </c>
      <c r="C803">
        <v>10000</v>
      </c>
      <c r="D803" s="2">
        <v>45771</v>
      </c>
      <c r="E803" t="s">
        <v>59</v>
      </c>
      <c r="F803" s="4">
        <v>0.46805555555555556</v>
      </c>
      <c r="G803" t="s">
        <v>2230</v>
      </c>
      <c r="I803">
        <v>1</v>
      </c>
      <c r="J803" t="s">
        <v>183</v>
      </c>
      <c r="K803">
        <v>88</v>
      </c>
      <c r="L803" t="s">
        <v>6058</v>
      </c>
      <c r="M803" t="s">
        <v>144</v>
      </c>
      <c r="N803" t="s">
        <v>3855</v>
      </c>
      <c r="O803">
        <v>150</v>
      </c>
      <c r="R803" s="2">
        <v>45757</v>
      </c>
      <c r="T803">
        <v>1</v>
      </c>
      <c r="U803">
        <v>150</v>
      </c>
      <c r="V803" t="s">
        <v>65</v>
      </c>
      <c r="W803" t="s">
        <v>4937</v>
      </c>
      <c r="X803">
        <v>0</v>
      </c>
      <c r="Y803">
        <v>50</v>
      </c>
      <c r="Z803">
        <v>100</v>
      </c>
      <c r="AA803">
        <v>0</v>
      </c>
      <c r="AB803">
        <v>0</v>
      </c>
      <c r="AC803">
        <v>0</v>
      </c>
      <c r="AF803">
        <v>0</v>
      </c>
      <c r="AO803" t="s">
        <v>4938</v>
      </c>
      <c r="AP803" t="s">
        <v>762</v>
      </c>
      <c r="AQ803" t="s">
        <v>11696</v>
      </c>
      <c r="AS803">
        <v>0</v>
      </c>
      <c r="AT803">
        <v>0</v>
      </c>
      <c r="AU803">
        <v>0</v>
      </c>
      <c r="AV803">
        <v>0</v>
      </c>
      <c r="AW803">
        <v>0</v>
      </c>
      <c r="AX803">
        <v>0</v>
      </c>
      <c r="BB803" t="s">
        <v>63</v>
      </c>
      <c r="BC803" t="s">
        <v>4939</v>
      </c>
      <c r="BD803">
        <v>0</v>
      </c>
      <c r="BF803" t="s">
        <v>762</v>
      </c>
      <c r="BI803" t="s">
        <v>4940</v>
      </c>
    </row>
    <row r="804" spans="1:61" x14ac:dyDescent="0.35">
      <c r="A804" t="s">
        <v>4941</v>
      </c>
      <c r="B804">
        <v>10000</v>
      </c>
      <c r="C804">
        <v>10000</v>
      </c>
      <c r="D804" s="2">
        <v>45771</v>
      </c>
      <c r="E804" t="s">
        <v>59</v>
      </c>
      <c r="F804" s="4">
        <v>0.46864583333333332</v>
      </c>
      <c r="G804" t="s">
        <v>4942</v>
      </c>
      <c r="I804">
        <v>1</v>
      </c>
      <c r="J804" t="s">
        <v>183</v>
      </c>
      <c r="K804">
        <v>88</v>
      </c>
      <c r="L804" t="s">
        <v>6058</v>
      </c>
      <c r="M804" t="s">
        <v>144</v>
      </c>
      <c r="N804" t="s">
        <v>3855</v>
      </c>
      <c r="O804">
        <v>350</v>
      </c>
      <c r="R804" s="2">
        <v>45757</v>
      </c>
      <c r="T804">
        <v>1</v>
      </c>
      <c r="U804">
        <v>350</v>
      </c>
      <c r="V804" t="s">
        <v>65</v>
      </c>
      <c r="W804" t="s">
        <v>4943</v>
      </c>
      <c r="X804">
        <v>0</v>
      </c>
      <c r="Y804">
        <v>100</v>
      </c>
      <c r="Z804">
        <v>250</v>
      </c>
      <c r="AA804">
        <v>0</v>
      </c>
      <c r="AB804">
        <v>0</v>
      </c>
      <c r="AC804">
        <v>0</v>
      </c>
      <c r="AF804">
        <v>0</v>
      </c>
      <c r="AO804" t="s">
        <v>4944</v>
      </c>
      <c r="AP804" t="s">
        <v>762</v>
      </c>
      <c r="AQ804" t="s">
        <v>11696</v>
      </c>
      <c r="AS804">
        <v>0</v>
      </c>
      <c r="AT804">
        <v>0</v>
      </c>
      <c r="AU804">
        <v>0</v>
      </c>
      <c r="AV804">
        <v>0</v>
      </c>
      <c r="AW804">
        <v>0</v>
      </c>
      <c r="AX804">
        <v>0</v>
      </c>
      <c r="BB804" t="s">
        <v>63</v>
      </c>
      <c r="BC804" t="s">
        <v>4945</v>
      </c>
      <c r="BD804">
        <v>0</v>
      </c>
      <c r="BF804" t="s">
        <v>762</v>
      </c>
      <c r="BI804" t="s">
        <v>4940</v>
      </c>
    </row>
    <row r="805" spans="1:61" x14ac:dyDescent="0.35">
      <c r="A805" t="s">
        <v>2432</v>
      </c>
      <c r="B805">
        <v>10000</v>
      </c>
      <c r="C805">
        <v>10000</v>
      </c>
      <c r="D805" s="2">
        <v>45757</v>
      </c>
      <c r="E805" t="s">
        <v>59</v>
      </c>
      <c r="F805" s="4">
        <v>0.46348379629629627</v>
      </c>
      <c r="G805" t="s">
        <v>2277</v>
      </c>
      <c r="I805">
        <v>1</v>
      </c>
      <c r="J805" t="s">
        <v>183</v>
      </c>
      <c r="K805">
        <v>26</v>
      </c>
      <c r="L805" t="s">
        <v>6061</v>
      </c>
      <c r="M805" t="s">
        <v>648</v>
      </c>
      <c r="N805" t="s">
        <v>3810</v>
      </c>
      <c r="O805" s="3">
        <v>2250</v>
      </c>
      <c r="R805" s="2">
        <v>45757</v>
      </c>
      <c r="T805">
        <v>4</v>
      </c>
      <c r="U805" s="3">
        <v>9000</v>
      </c>
      <c r="V805" t="s">
        <v>65</v>
      </c>
      <c r="W805" t="s">
        <v>2279</v>
      </c>
      <c r="X805">
        <v>0</v>
      </c>
      <c r="Y805" s="3">
        <v>9000</v>
      </c>
      <c r="Z805">
        <v>0</v>
      </c>
      <c r="AA805">
        <v>0</v>
      </c>
      <c r="AB805">
        <v>0</v>
      </c>
      <c r="AC805">
        <v>0</v>
      </c>
      <c r="AF805">
        <v>0</v>
      </c>
      <c r="AO805" t="s">
        <v>2280</v>
      </c>
      <c r="AP805" t="s">
        <v>170</v>
      </c>
      <c r="AQ805" t="s">
        <v>21526</v>
      </c>
      <c r="AS805">
        <v>0</v>
      </c>
      <c r="AT805">
        <v>0</v>
      </c>
      <c r="AU805">
        <v>0</v>
      </c>
      <c r="AV805">
        <v>0</v>
      </c>
      <c r="AW805">
        <v>0</v>
      </c>
      <c r="AX805">
        <v>0</v>
      </c>
      <c r="BB805" t="s">
        <v>63</v>
      </c>
      <c r="BC805" t="s">
        <v>4946</v>
      </c>
      <c r="BD805">
        <v>0</v>
      </c>
      <c r="BF805" t="s">
        <v>170</v>
      </c>
      <c r="BI805" t="s">
        <v>2433</v>
      </c>
    </row>
    <row r="806" spans="1:61" x14ac:dyDescent="0.35">
      <c r="A806" t="s">
        <v>2945</v>
      </c>
      <c r="B806">
        <v>10000</v>
      </c>
      <c r="C806">
        <v>20000</v>
      </c>
      <c r="D806" s="2">
        <v>45763</v>
      </c>
      <c r="E806" t="s">
        <v>59</v>
      </c>
      <c r="F806" t="s">
        <v>2946</v>
      </c>
      <c r="G806">
        <v>10620258104</v>
      </c>
      <c r="I806">
        <v>1</v>
      </c>
      <c r="J806" t="s">
        <v>183</v>
      </c>
      <c r="K806">
        <v>79</v>
      </c>
      <c r="L806" t="s">
        <v>6076</v>
      </c>
      <c r="M806" t="s">
        <v>945</v>
      </c>
      <c r="N806" t="s">
        <v>3831</v>
      </c>
      <c r="O806">
        <v>385</v>
      </c>
      <c r="R806" s="2">
        <v>45757</v>
      </c>
      <c r="T806">
        <v>308</v>
      </c>
      <c r="U806" s="3">
        <v>118580</v>
      </c>
      <c r="V806" t="s">
        <v>65</v>
      </c>
      <c r="W806" t="s">
        <v>2947</v>
      </c>
      <c r="X806">
        <v>0</v>
      </c>
      <c r="Y806" s="3">
        <v>100000</v>
      </c>
      <c r="Z806" s="3">
        <v>18580</v>
      </c>
      <c r="AA806">
        <v>0</v>
      </c>
      <c r="AB806">
        <v>0</v>
      </c>
      <c r="AC806">
        <v>0</v>
      </c>
      <c r="AF806">
        <v>0</v>
      </c>
      <c r="AO806" t="s">
        <v>2948</v>
      </c>
      <c r="AP806" t="s">
        <v>108</v>
      </c>
      <c r="AQ806" t="s">
        <v>13404</v>
      </c>
      <c r="AS806">
        <v>0</v>
      </c>
      <c r="AT806">
        <v>0</v>
      </c>
      <c r="AU806">
        <v>0</v>
      </c>
      <c r="AV806">
        <v>0</v>
      </c>
      <c r="AW806">
        <v>0</v>
      </c>
      <c r="AX806">
        <v>0</v>
      </c>
      <c r="BB806" t="s">
        <v>63</v>
      </c>
      <c r="BC806" t="s">
        <v>4947</v>
      </c>
      <c r="BD806">
        <v>0</v>
      </c>
      <c r="BF806" t="s">
        <v>108</v>
      </c>
      <c r="BI806" t="s">
        <v>2949</v>
      </c>
    </row>
    <row r="807" spans="1:61" x14ac:dyDescent="0.35">
      <c r="A807" t="s">
        <v>4948</v>
      </c>
      <c r="B807">
        <v>10000</v>
      </c>
      <c r="C807">
        <v>10000</v>
      </c>
      <c r="D807" s="2">
        <v>45768</v>
      </c>
      <c r="E807" t="s">
        <v>59</v>
      </c>
      <c r="F807" t="s">
        <v>4949</v>
      </c>
      <c r="G807" t="s">
        <v>4950</v>
      </c>
      <c r="I807">
        <v>1</v>
      </c>
      <c r="J807" t="s">
        <v>183</v>
      </c>
      <c r="K807">
        <v>79</v>
      </c>
      <c r="L807" t="s">
        <v>6076</v>
      </c>
      <c r="M807" t="s">
        <v>92</v>
      </c>
      <c r="N807" t="s">
        <v>3828</v>
      </c>
      <c r="O807" s="3">
        <v>3250</v>
      </c>
      <c r="R807" s="2">
        <v>45757</v>
      </c>
      <c r="T807">
        <v>8</v>
      </c>
      <c r="U807" s="3">
        <v>26000</v>
      </c>
      <c r="V807" t="s">
        <v>65</v>
      </c>
      <c r="W807" t="s">
        <v>318</v>
      </c>
      <c r="X807">
        <v>0</v>
      </c>
      <c r="Y807" s="3">
        <v>21500</v>
      </c>
      <c r="Z807" s="3">
        <v>4500</v>
      </c>
      <c r="AA807">
        <v>0</v>
      </c>
      <c r="AB807">
        <v>0</v>
      </c>
      <c r="AC807">
        <v>0</v>
      </c>
      <c r="AF807">
        <v>0</v>
      </c>
      <c r="AO807" t="s">
        <v>319</v>
      </c>
      <c r="AP807" t="s">
        <v>320</v>
      </c>
      <c r="AQ807" t="s">
        <v>11590</v>
      </c>
      <c r="AS807">
        <v>0</v>
      </c>
      <c r="AT807">
        <v>0</v>
      </c>
      <c r="AU807">
        <v>0</v>
      </c>
      <c r="AV807">
        <v>0</v>
      </c>
      <c r="AW807">
        <v>0</v>
      </c>
      <c r="AX807">
        <v>0</v>
      </c>
      <c r="BB807" t="s">
        <v>63</v>
      </c>
      <c r="BC807" t="s">
        <v>4951</v>
      </c>
      <c r="BD807">
        <v>0</v>
      </c>
      <c r="BF807" t="s">
        <v>320</v>
      </c>
      <c r="BI807" t="s">
        <v>2437</v>
      </c>
    </row>
    <row r="808" spans="1:61" x14ac:dyDescent="0.35">
      <c r="A808" t="s">
        <v>2434</v>
      </c>
      <c r="B808">
        <v>10000</v>
      </c>
      <c r="C808">
        <v>10000</v>
      </c>
      <c r="D808" s="2">
        <v>45757</v>
      </c>
      <c r="E808" t="s">
        <v>59</v>
      </c>
      <c r="F808" t="s">
        <v>2390</v>
      </c>
      <c r="G808" t="s">
        <v>317</v>
      </c>
      <c r="I808">
        <v>1</v>
      </c>
      <c r="J808" t="s">
        <v>183</v>
      </c>
      <c r="K808">
        <v>79</v>
      </c>
      <c r="L808" t="s">
        <v>6076</v>
      </c>
      <c r="M808" t="s">
        <v>92</v>
      </c>
      <c r="N808" t="s">
        <v>3828</v>
      </c>
      <c r="O808">
        <v>650</v>
      </c>
      <c r="R808" s="2">
        <v>45757</v>
      </c>
      <c r="T808">
        <v>4</v>
      </c>
      <c r="U808" s="3">
        <v>2600</v>
      </c>
      <c r="V808" t="s">
        <v>65</v>
      </c>
      <c r="W808" t="s">
        <v>2435</v>
      </c>
      <c r="X808">
        <v>0</v>
      </c>
      <c r="Y808" s="3">
        <v>2000</v>
      </c>
      <c r="Z808">
        <v>600</v>
      </c>
      <c r="AA808">
        <v>0</v>
      </c>
      <c r="AB808">
        <v>0</v>
      </c>
      <c r="AC808">
        <v>0</v>
      </c>
      <c r="AF808">
        <v>0</v>
      </c>
      <c r="AO808" t="s">
        <v>2436</v>
      </c>
      <c r="AP808" t="s">
        <v>320</v>
      </c>
      <c r="AQ808" t="s">
        <v>11590</v>
      </c>
      <c r="AS808">
        <v>0</v>
      </c>
      <c r="AT808">
        <v>0</v>
      </c>
      <c r="AU808">
        <v>0</v>
      </c>
      <c r="AV808">
        <v>0</v>
      </c>
      <c r="AW808">
        <v>0</v>
      </c>
      <c r="AX808">
        <v>0</v>
      </c>
      <c r="BB808" t="s">
        <v>63</v>
      </c>
      <c r="BC808" t="s">
        <v>4952</v>
      </c>
      <c r="BD808">
        <v>0</v>
      </c>
      <c r="BF808" t="s">
        <v>320</v>
      </c>
      <c r="BI808" t="s">
        <v>2437</v>
      </c>
    </row>
    <row r="809" spans="1:61" x14ac:dyDescent="0.35">
      <c r="A809" t="s">
        <v>2434</v>
      </c>
      <c r="B809">
        <v>10000</v>
      </c>
      <c r="C809">
        <v>20000</v>
      </c>
      <c r="D809" s="2">
        <v>45757</v>
      </c>
      <c r="E809" t="s">
        <v>59</v>
      </c>
      <c r="F809" t="s">
        <v>2390</v>
      </c>
      <c r="G809" t="s">
        <v>317</v>
      </c>
      <c r="I809">
        <v>2</v>
      </c>
      <c r="J809" t="s">
        <v>183</v>
      </c>
      <c r="K809">
        <v>73</v>
      </c>
      <c r="L809" t="s">
        <v>6042</v>
      </c>
      <c r="M809" t="s">
        <v>184</v>
      </c>
      <c r="N809" t="s">
        <v>3845</v>
      </c>
      <c r="O809" s="3">
        <v>2500</v>
      </c>
      <c r="R809" s="2">
        <v>45757</v>
      </c>
      <c r="T809">
        <v>1</v>
      </c>
      <c r="U809" s="3">
        <v>2500</v>
      </c>
      <c r="V809" t="s">
        <v>65</v>
      </c>
      <c r="W809" t="s">
        <v>2435</v>
      </c>
      <c r="X809">
        <v>0</v>
      </c>
      <c r="Y809" s="3">
        <v>2000</v>
      </c>
      <c r="Z809">
        <v>500</v>
      </c>
      <c r="AA809">
        <v>0</v>
      </c>
      <c r="AB809">
        <v>0</v>
      </c>
      <c r="AC809">
        <v>0</v>
      </c>
      <c r="AF809">
        <v>0</v>
      </c>
      <c r="AO809" t="s">
        <v>2436</v>
      </c>
      <c r="AP809" t="s">
        <v>320</v>
      </c>
      <c r="AQ809" t="s">
        <v>11590</v>
      </c>
      <c r="AS809">
        <v>0</v>
      </c>
      <c r="AT809">
        <v>0</v>
      </c>
      <c r="AU809">
        <v>0</v>
      </c>
      <c r="AV809">
        <v>0</v>
      </c>
      <c r="AW809">
        <v>0</v>
      </c>
      <c r="AX809">
        <v>0</v>
      </c>
      <c r="BB809" t="s">
        <v>63</v>
      </c>
      <c r="BC809" t="s">
        <v>4952</v>
      </c>
      <c r="BD809">
        <v>0</v>
      </c>
      <c r="BF809" t="s">
        <v>320</v>
      </c>
      <c r="BI809" t="s">
        <v>2437</v>
      </c>
    </row>
    <row r="810" spans="1:61" x14ac:dyDescent="0.35">
      <c r="A810" t="s">
        <v>2438</v>
      </c>
      <c r="B810">
        <v>10000</v>
      </c>
      <c r="C810">
        <v>10000</v>
      </c>
      <c r="D810" s="2">
        <v>45761</v>
      </c>
      <c r="E810" t="s">
        <v>59</v>
      </c>
      <c r="F810" t="s">
        <v>2109</v>
      </c>
      <c r="G810">
        <v>10620258104</v>
      </c>
      <c r="I810">
        <v>1</v>
      </c>
      <c r="J810" t="s">
        <v>183</v>
      </c>
      <c r="K810">
        <v>79</v>
      </c>
      <c r="L810" t="s">
        <v>6076</v>
      </c>
      <c r="M810" t="s">
        <v>945</v>
      </c>
      <c r="N810" t="s">
        <v>3831</v>
      </c>
      <c r="O810">
        <v>195</v>
      </c>
      <c r="R810" s="2">
        <v>45757</v>
      </c>
      <c r="T810">
        <v>36</v>
      </c>
      <c r="U810" s="3">
        <v>7020</v>
      </c>
      <c r="V810" t="s">
        <v>65</v>
      </c>
      <c r="W810" t="s">
        <v>2439</v>
      </c>
      <c r="X810">
        <v>0</v>
      </c>
      <c r="Y810" s="3">
        <v>5000</v>
      </c>
      <c r="Z810" s="3">
        <v>2020</v>
      </c>
      <c r="AA810">
        <v>0</v>
      </c>
      <c r="AB810">
        <v>0</v>
      </c>
      <c r="AC810">
        <v>0</v>
      </c>
      <c r="AF810">
        <v>0</v>
      </c>
      <c r="AO810" t="s">
        <v>2440</v>
      </c>
      <c r="AP810" t="s">
        <v>95</v>
      </c>
      <c r="AQ810" t="s">
        <v>13261</v>
      </c>
      <c r="AS810">
        <v>0</v>
      </c>
      <c r="AT810">
        <v>0</v>
      </c>
      <c r="AU810">
        <v>0</v>
      </c>
      <c r="AV810">
        <v>0</v>
      </c>
      <c r="AW810">
        <v>0</v>
      </c>
      <c r="AX810">
        <v>0</v>
      </c>
      <c r="BB810" t="s">
        <v>63</v>
      </c>
      <c r="BC810" t="s">
        <v>4953</v>
      </c>
      <c r="BD810">
        <v>0</v>
      </c>
      <c r="BF810" t="s">
        <v>95</v>
      </c>
      <c r="BI810" t="s">
        <v>2441</v>
      </c>
    </row>
    <row r="811" spans="1:61" x14ac:dyDescent="0.35">
      <c r="A811" t="s">
        <v>2442</v>
      </c>
      <c r="B811">
        <v>10000</v>
      </c>
      <c r="C811">
        <v>10000</v>
      </c>
      <c r="D811" s="2">
        <v>45761</v>
      </c>
      <c r="E811" t="s">
        <v>59</v>
      </c>
      <c r="F811" t="s">
        <v>2109</v>
      </c>
      <c r="G811">
        <v>10620258104</v>
      </c>
      <c r="I811">
        <v>1</v>
      </c>
      <c r="J811" t="s">
        <v>183</v>
      </c>
      <c r="K811">
        <v>79</v>
      </c>
      <c r="L811" t="s">
        <v>6076</v>
      </c>
      <c r="M811" t="s">
        <v>945</v>
      </c>
      <c r="N811" t="s">
        <v>3831</v>
      </c>
      <c r="O811">
        <v>195</v>
      </c>
      <c r="R811" s="2">
        <v>45757</v>
      </c>
      <c r="T811">
        <v>36</v>
      </c>
      <c r="U811" s="3">
        <v>7020</v>
      </c>
      <c r="V811" t="s">
        <v>65</v>
      </c>
      <c r="W811" t="s">
        <v>2443</v>
      </c>
      <c r="X811">
        <v>0</v>
      </c>
      <c r="Y811" s="3">
        <v>5000</v>
      </c>
      <c r="Z811" s="3">
        <v>2020</v>
      </c>
      <c r="AA811">
        <v>0</v>
      </c>
      <c r="AB811">
        <v>0</v>
      </c>
      <c r="AC811">
        <v>0</v>
      </c>
      <c r="AF811">
        <v>0</v>
      </c>
      <c r="AO811" t="s">
        <v>2444</v>
      </c>
      <c r="AP811" t="s">
        <v>95</v>
      </c>
      <c r="AQ811" t="s">
        <v>13261</v>
      </c>
      <c r="AS811">
        <v>0</v>
      </c>
      <c r="AT811">
        <v>0</v>
      </c>
      <c r="AU811">
        <v>0</v>
      </c>
      <c r="AV811">
        <v>0</v>
      </c>
      <c r="AW811">
        <v>0</v>
      </c>
      <c r="AX811">
        <v>0</v>
      </c>
      <c r="BB811" t="s">
        <v>63</v>
      </c>
      <c r="BC811" t="s">
        <v>4954</v>
      </c>
      <c r="BD811">
        <v>0</v>
      </c>
      <c r="BF811" t="s">
        <v>95</v>
      </c>
      <c r="BI811" t="s">
        <v>2445</v>
      </c>
    </row>
    <row r="812" spans="1:61" x14ac:dyDescent="0.35">
      <c r="A812" t="s">
        <v>2446</v>
      </c>
      <c r="B812">
        <v>10000</v>
      </c>
      <c r="C812">
        <v>10000</v>
      </c>
      <c r="D812" s="2">
        <v>45758</v>
      </c>
      <c r="E812" t="s">
        <v>59</v>
      </c>
      <c r="F812" s="4">
        <v>0.48348379629629629</v>
      </c>
      <c r="G812" t="s">
        <v>2447</v>
      </c>
      <c r="I812">
        <v>1</v>
      </c>
      <c r="J812" t="s">
        <v>183</v>
      </c>
      <c r="K812">
        <v>12</v>
      </c>
      <c r="L812" t="s">
        <v>6062</v>
      </c>
      <c r="M812" t="s">
        <v>462</v>
      </c>
      <c r="N812" t="s">
        <v>3804</v>
      </c>
      <c r="O812" s="3">
        <v>20000</v>
      </c>
      <c r="R812" s="2">
        <v>45757</v>
      </c>
      <c r="T812">
        <v>1</v>
      </c>
      <c r="U812" s="3">
        <v>20000</v>
      </c>
      <c r="V812" t="s">
        <v>65</v>
      </c>
      <c r="W812" t="s">
        <v>2448</v>
      </c>
      <c r="X812">
        <v>0</v>
      </c>
      <c r="Y812" s="3">
        <v>20000</v>
      </c>
      <c r="Z812">
        <v>0</v>
      </c>
      <c r="AA812">
        <v>0</v>
      </c>
      <c r="AB812">
        <v>0</v>
      </c>
      <c r="AC812">
        <v>0</v>
      </c>
      <c r="AF812">
        <v>0</v>
      </c>
      <c r="AO812" t="s">
        <v>2449</v>
      </c>
      <c r="AP812" t="s">
        <v>465</v>
      </c>
      <c r="AQ812" t="s">
        <v>15009</v>
      </c>
      <c r="AS812">
        <v>0</v>
      </c>
      <c r="AT812">
        <v>0</v>
      </c>
      <c r="AU812">
        <v>0</v>
      </c>
      <c r="AV812">
        <v>0</v>
      </c>
      <c r="AW812">
        <v>0</v>
      </c>
      <c r="AX812">
        <v>0</v>
      </c>
      <c r="BB812" t="s">
        <v>63</v>
      </c>
      <c r="BC812" t="s">
        <v>4955</v>
      </c>
      <c r="BD812">
        <v>0</v>
      </c>
      <c r="BF812" t="s">
        <v>465</v>
      </c>
      <c r="BI812" t="s">
        <v>2287</v>
      </c>
    </row>
    <row r="813" spans="1:61" x14ac:dyDescent="0.35">
      <c r="A813" t="s">
        <v>2450</v>
      </c>
      <c r="B813">
        <v>10000</v>
      </c>
      <c r="C813">
        <v>10000</v>
      </c>
      <c r="D813" s="2">
        <v>45758</v>
      </c>
      <c r="E813" t="s">
        <v>59</v>
      </c>
      <c r="F813" t="s">
        <v>2451</v>
      </c>
      <c r="G813" t="s">
        <v>2452</v>
      </c>
      <c r="I813">
        <v>1</v>
      </c>
      <c r="J813" t="s">
        <v>183</v>
      </c>
      <c r="K813">
        <v>22</v>
      </c>
      <c r="L813" t="s">
        <v>6063</v>
      </c>
      <c r="M813" t="s">
        <v>685</v>
      </c>
      <c r="N813" t="s">
        <v>3805</v>
      </c>
      <c r="O813" s="3">
        <v>25000</v>
      </c>
      <c r="R813" s="2">
        <v>45757</v>
      </c>
      <c r="T813">
        <v>2</v>
      </c>
      <c r="U813" s="3">
        <v>50000</v>
      </c>
      <c r="V813" t="s">
        <v>65</v>
      </c>
      <c r="W813" t="s">
        <v>2454</v>
      </c>
      <c r="X813">
        <v>0</v>
      </c>
      <c r="Y813" s="3">
        <v>50000</v>
      </c>
      <c r="Z813">
        <v>0</v>
      </c>
      <c r="AA813">
        <v>0</v>
      </c>
      <c r="AB813">
        <v>0</v>
      </c>
      <c r="AC813">
        <v>0</v>
      </c>
      <c r="AF813">
        <v>0</v>
      </c>
      <c r="AO813" t="s">
        <v>2455</v>
      </c>
      <c r="AP813" t="s">
        <v>465</v>
      </c>
      <c r="AQ813" t="s">
        <v>15009</v>
      </c>
      <c r="AS813">
        <v>0</v>
      </c>
      <c r="AT813">
        <v>0</v>
      </c>
      <c r="AU813">
        <v>0</v>
      </c>
      <c r="AV813">
        <v>0</v>
      </c>
      <c r="AW813">
        <v>0</v>
      </c>
      <c r="AX813">
        <v>0</v>
      </c>
      <c r="BB813" t="s">
        <v>63</v>
      </c>
      <c r="BC813" t="s">
        <v>4956</v>
      </c>
      <c r="BD813">
        <v>0</v>
      </c>
      <c r="BF813" t="s">
        <v>465</v>
      </c>
      <c r="BI813" t="s">
        <v>2287</v>
      </c>
    </row>
    <row r="814" spans="1:61" x14ac:dyDescent="0.35">
      <c r="A814" t="s">
        <v>2456</v>
      </c>
      <c r="B814">
        <v>10000</v>
      </c>
      <c r="C814">
        <v>10000</v>
      </c>
      <c r="D814" s="2">
        <v>45758</v>
      </c>
      <c r="E814" t="s">
        <v>59</v>
      </c>
      <c r="F814" t="s">
        <v>2338</v>
      </c>
      <c r="G814" t="s">
        <v>2457</v>
      </c>
      <c r="I814">
        <v>1</v>
      </c>
      <c r="J814" t="s">
        <v>183</v>
      </c>
      <c r="K814">
        <v>32</v>
      </c>
      <c r="L814" t="s">
        <v>6064</v>
      </c>
      <c r="M814" t="s">
        <v>516</v>
      </c>
      <c r="N814" t="s">
        <v>3833</v>
      </c>
      <c r="O814" s="3">
        <v>10000</v>
      </c>
      <c r="R814" s="2">
        <v>45757</v>
      </c>
      <c r="T814">
        <v>1</v>
      </c>
      <c r="U814" s="3">
        <v>10000</v>
      </c>
      <c r="V814" t="s">
        <v>65</v>
      </c>
      <c r="W814" t="s">
        <v>2458</v>
      </c>
      <c r="X814">
        <v>0</v>
      </c>
      <c r="Y814" s="3">
        <v>10000</v>
      </c>
      <c r="Z814">
        <v>0</v>
      </c>
      <c r="AA814">
        <v>0</v>
      </c>
      <c r="AB814">
        <v>0</v>
      </c>
      <c r="AC814">
        <v>0</v>
      </c>
      <c r="AF814">
        <v>0</v>
      </c>
      <c r="AO814" t="s">
        <v>2459</v>
      </c>
      <c r="AP814" t="s">
        <v>465</v>
      </c>
      <c r="AQ814" t="s">
        <v>15009</v>
      </c>
      <c r="AS814">
        <v>0</v>
      </c>
      <c r="AT814">
        <v>0</v>
      </c>
      <c r="AU814">
        <v>0</v>
      </c>
      <c r="AV814">
        <v>0</v>
      </c>
      <c r="AW814">
        <v>0</v>
      </c>
      <c r="AX814">
        <v>0</v>
      </c>
      <c r="BB814" t="s">
        <v>63</v>
      </c>
      <c r="BC814" t="s">
        <v>4957</v>
      </c>
      <c r="BD814">
        <v>0</v>
      </c>
      <c r="BF814" t="s">
        <v>465</v>
      </c>
      <c r="BI814" t="s">
        <v>2460</v>
      </c>
    </row>
    <row r="815" spans="1:61" x14ac:dyDescent="0.35">
      <c r="A815" t="s">
        <v>2465</v>
      </c>
      <c r="B815">
        <v>10000</v>
      </c>
      <c r="C815">
        <v>10000</v>
      </c>
      <c r="D815" s="2">
        <v>45757</v>
      </c>
      <c r="E815" t="s">
        <v>59</v>
      </c>
      <c r="F815" t="s">
        <v>2404</v>
      </c>
      <c r="G815" t="s">
        <v>2123</v>
      </c>
      <c r="I815">
        <v>1</v>
      </c>
      <c r="J815" t="s">
        <v>183</v>
      </c>
      <c r="K815">
        <v>94</v>
      </c>
      <c r="L815" t="s">
        <v>6050</v>
      </c>
      <c r="M815" t="s">
        <v>81</v>
      </c>
      <c r="N815" t="s">
        <v>3825</v>
      </c>
      <c r="O815">
        <v>34</v>
      </c>
      <c r="R815" s="2">
        <v>45757</v>
      </c>
      <c r="T815">
        <v>6</v>
      </c>
      <c r="U815">
        <v>204</v>
      </c>
      <c r="V815" t="s">
        <v>65</v>
      </c>
      <c r="W815" t="s">
        <v>2125</v>
      </c>
      <c r="X815">
        <v>0</v>
      </c>
      <c r="Y815">
        <v>200</v>
      </c>
      <c r="Z815">
        <v>4</v>
      </c>
      <c r="AA815">
        <v>0</v>
      </c>
      <c r="AB815">
        <v>0</v>
      </c>
      <c r="AC815">
        <v>0</v>
      </c>
      <c r="AF815">
        <v>0</v>
      </c>
      <c r="AO815" t="s">
        <v>2126</v>
      </c>
      <c r="AP815" t="s">
        <v>84</v>
      </c>
      <c r="AQ815" t="s">
        <v>14396</v>
      </c>
      <c r="AS815">
        <v>0</v>
      </c>
      <c r="AT815">
        <v>0</v>
      </c>
      <c r="AU815">
        <v>0</v>
      </c>
      <c r="AV815">
        <v>0</v>
      </c>
      <c r="AW815">
        <v>0</v>
      </c>
      <c r="AX815">
        <v>0</v>
      </c>
      <c r="BB815" t="s">
        <v>63</v>
      </c>
      <c r="BC815" t="s">
        <v>4958</v>
      </c>
      <c r="BD815">
        <v>0</v>
      </c>
      <c r="BF815" t="s">
        <v>84</v>
      </c>
      <c r="BI815" t="s">
        <v>2466</v>
      </c>
    </row>
    <row r="816" spans="1:61" x14ac:dyDescent="0.35">
      <c r="A816" t="s">
        <v>3759</v>
      </c>
      <c r="B816">
        <v>10000</v>
      </c>
      <c r="C816">
        <v>10000</v>
      </c>
      <c r="D816" s="2">
        <v>45775</v>
      </c>
      <c r="E816" t="s">
        <v>59</v>
      </c>
      <c r="F816" t="s">
        <v>3760</v>
      </c>
      <c r="G816">
        <v>10620258101</v>
      </c>
      <c r="I816">
        <v>1</v>
      </c>
      <c r="J816" t="s">
        <v>183</v>
      </c>
      <c r="K816">
        <v>79</v>
      </c>
      <c r="L816" t="s">
        <v>6076</v>
      </c>
      <c r="M816" t="s">
        <v>945</v>
      </c>
      <c r="N816" t="s">
        <v>3831</v>
      </c>
      <c r="O816">
        <v>54</v>
      </c>
      <c r="R816" s="2">
        <v>45757</v>
      </c>
      <c r="T816">
        <v>176</v>
      </c>
      <c r="U816" s="3">
        <v>9504</v>
      </c>
      <c r="V816" t="s">
        <v>65</v>
      </c>
      <c r="W816" t="s">
        <v>3761</v>
      </c>
      <c r="X816">
        <v>0</v>
      </c>
      <c r="Y816" s="3">
        <v>80000</v>
      </c>
      <c r="Z816" s="3">
        <v>-70496</v>
      </c>
      <c r="AA816">
        <v>0</v>
      </c>
      <c r="AB816">
        <v>0</v>
      </c>
      <c r="AC816">
        <v>0</v>
      </c>
      <c r="AF816">
        <v>0</v>
      </c>
      <c r="AO816" t="s">
        <v>3762</v>
      </c>
      <c r="AP816" t="s">
        <v>108</v>
      </c>
      <c r="AQ816" t="s">
        <v>13404</v>
      </c>
      <c r="AS816">
        <v>0</v>
      </c>
      <c r="AT816">
        <v>0</v>
      </c>
      <c r="AU816">
        <v>0</v>
      </c>
      <c r="AV816">
        <v>0</v>
      </c>
      <c r="AW816">
        <v>0</v>
      </c>
      <c r="AX816">
        <v>0</v>
      </c>
      <c r="BB816" t="s">
        <v>63</v>
      </c>
      <c r="BC816" t="s">
        <v>4959</v>
      </c>
      <c r="BD816">
        <v>0</v>
      </c>
      <c r="BF816" t="s">
        <v>108</v>
      </c>
      <c r="BI816" t="s">
        <v>3763</v>
      </c>
    </row>
    <row r="817" spans="1:61" x14ac:dyDescent="0.35">
      <c r="A817" t="s">
        <v>3764</v>
      </c>
      <c r="B817">
        <v>10000</v>
      </c>
      <c r="C817">
        <v>10000</v>
      </c>
      <c r="D817" s="2">
        <v>45775</v>
      </c>
      <c r="E817" t="s">
        <v>59</v>
      </c>
      <c r="F817" t="s">
        <v>3765</v>
      </c>
      <c r="G817">
        <v>10620258100</v>
      </c>
      <c r="I817">
        <v>1</v>
      </c>
      <c r="J817" t="s">
        <v>183</v>
      </c>
      <c r="K817">
        <v>79</v>
      </c>
      <c r="L817" t="s">
        <v>6076</v>
      </c>
      <c r="M817" t="s">
        <v>945</v>
      </c>
      <c r="N817" t="s">
        <v>3831</v>
      </c>
      <c r="O817">
        <v>569</v>
      </c>
      <c r="R817" s="2">
        <v>45757</v>
      </c>
      <c r="T817">
        <v>176</v>
      </c>
      <c r="U817" s="3">
        <v>100144</v>
      </c>
      <c r="V817" t="s">
        <v>65</v>
      </c>
      <c r="W817" t="s">
        <v>847</v>
      </c>
      <c r="X817">
        <v>0</v>
      </c>
      <c r="Y817" s="3">
        <v>80000</v>
      </c>
      <c r="Z817" s="3">
        <v>20144</v>
      </c>
      <c r="AA817">
        <v>0</v>
      </c>
      <c r="AB817">
        <v>0</v>
      </c>
      <c r="AC817">
        <v>0</v>
      </c>
      <c r="AF817">
        <v>0</v>
      </c>
      <c r="AO817" t="s">
        <v>848</v>
      </c>
      <c r="AP817" t="s">
        <v>108</v>
      </c>
      <c r="AQ817" t="s">
        <v>13404</v>
      </c>
      <c r="AS817">
        <v>0</v>
      </c>
      <c r="AT817">
        <v>0</v>
      </c>
      <c r="AU817">
        <v>0</v>
      </c>
      <c r="AV817">
        <v>0</v>
      </c>
      <c r="AW817">
        <v>0</v>
      </c>
      <c r="AX817">
        <v>0</v>
      </c>
      <c r="BB817" t="s">
        <v>63</v>
      </c>
      <c r="BC817" t="s">
        <v>4960</v>
      </c>
      <c r="BD817">
        <v>0</v>
      </c>
      <c r="BF817" t="s">
        <v>108</v>
      </c>
      <c r="BI817" t="s">
        <v>3766</v>
      </c>
    </row>
    <row r="818" spans="1:61" x14ac:dyDescent="0.35">
      <c r="A818" t="s">
        <v>4886</v>
      </c>
      <c r="B818">
        <v>10000</v>
      </c>
      <c r="C818">
        <v>10000</v>
      </c>
      <c r="D818" s="2">
        <v>45782</v>
      </c>
      <c r="E818" t="s">
        <v>59</v>
      </c>
      <c r="F818" s="4">
        <v>0.48427083333333332</v>
      </c>
      <c r="G818">
        <v>10620258104</v>
      </c>
      <c r="I818">
        <v>1</v>
      </c>
      <c r="J818" t="s">
        <v>183</v>
      </c>
      <c r="K818">
        <v>79</v>
      </c>
      <c r="L818" t="s">
        <v>6076</v>
      </c>
      <c r="M818" t="s">
        <v>945</v>
      </c>
      <c r="N818" t="s">
        <v>3831</v>
      </c>
      <c r="O818">
        <v>285</v>
      </c>
      <c r="R818" s="2">
        <v>45757</v>
      </c>
      <c r="T818">
        <v>176</v>
      </c>
      <c r="U818" s="3">
        <v>50160</v>
      </c>
      <c r="V818" t="s">
        <v>65</v>
      </c>
      <c r="W818" t="s">
        <v>4397</v>
      </c>
      <c r="X818">
        <v>0</v>
      </c>
      <c r="Y818" s="3">
        <v>40000</v>
      </c>
      <c r="Z818" s="3">
        <v>10160</v>
      </c>
      <c r="AA818">
        <v>0</v>
      </c>
      <c r="AB818">
        <v>0</v>
      </c>
      <c r="AC818">
        <v>0</v>
      </c>
      <c r="AF818">
        <v>0</v>
      </c>
      <c r="AO818" t="s">
        <v>4398</v>
      </c>
      <c r="AP818" t="s">
        <v>108</v>
      </c>
      <c r="AQ818" t="s">
        <v>13404</v>
      </c>
      <c r="AS818">
        <v>0</v>
      </c>
      <c r="AT818">
        <v>0</v>
      </c>
      <c r="AU818">
        <v>0</v>
      </c>
      <c r="AV818">
        <v>0</v>
      </c>
      <c r="AW818">
        <v>0</v>
      </c>
      <c r="AX818">
        <v>0</v>
      </c>
      <c r="BB818" t="s">
        <v>63</v>
      </c>
      <c r="BC818" t="s">
        <v>6152</v>
      </c>
      <c r="BD818">
        <v>0</v>
      </c>
      <c r="BF818" t="s">
        <v>108</v>
      </c>
      <c r="BI818" t="s">
        <v>4887</v>
      </c>
    </row>
    <row r="819" spans="1:61" x14ac:dyDescent="0.35">
      <c r="A819" t="s">
        <v>4888</v>
      </c>
      <c r="B819">
        <v>10000</v>
      </c>
      <c r="C819">
        <v>10000</v>
      </c>
      <c r="D819" s="2">
        <v>45782</v>
      </c>
      <c r="E819" t="s">
        <v>59</v>
      </c>
      <c r="F819" s="4">
        <v>0.48427083333333332</v>
      </c>
      <c r="G819">
        <v>1062058100</v>
      </c>
      <c r="I819">
        <v>1</v>
      </c>
      <c r="J819" t="s">
        <v>183</v>
      </c>
      <c r="K819">
        <v>79</v>
      </c>
      <c r="L819" t="s">
        <v>6076</v>
      </c>
      <c r="M819" t="s">
        <v>945</v>
      </c>
      <c r="N819" t="s">
        <v>3831</v>
      </c>
      <c r="O819">
        <v>115</v>
      </c>
      <c r="R819" s="2">
        <v>45757</v>
      </c>
      <c r="T819">
        <v>264</v>
      </c>
      <c r="U819" s="3">
        <v>30360</v>
      </c>
      <c r="V819" t="s">
        <v>65</v>
      </c>
      <c r="W819" t="s">
        <v>4391</v>
      </c>
      <c r="X819">
        <v>0</v>
      </c>
      <c r="Y819" s="3">
        <v>20000</v>
      </c>
      <c r="Z819" s="3">
        <v>10360</v>
      </c>
      <c r="AA819">
        <v>0</v>
      </c>
      <c r="AB819">
        <v>0</v>
      </c>
      <c r="AC819">
        <v>0</v>
      </c>
      <c r="AF819">
        <v>0</v>
      </c>
      <c r="AO819" t="s">
        <v>4392</v>
      </c>
      <c r="AP819" t="s">
        <v>108</v>
      </c>
      <c r="AQ819" t="s">
        <v>13404</v>
      </c>
      <c r="AS819">
        <v>0</v>
      </c>
      <c r="AT819">
        <v>0</v>
      </c>
      <c r="AU819">
        <v>0</v>
      </c>
      <c r="AV819">
        <v>0</v>
      </c>
      <c r="AW819">
        <v>0</v>
      </c>
      <c r="AX819">
        <v>0</v>
      </c>
      <c r="BB819" t="s">
        <v>63</v>
      </c>
      <c r="BC819" t="s">
        <v>6153</v>
      </c>
      <c r="BD819">
        <v>0</v>
      </c>
      <c r="BF819" t="s">
        <v>108</v>
      </c>
      <c r="BI819" t="s">
        <v>4889</v>
      </c>
    </row>
    <row r="820" spans="1:61" x14ac:dyDescent="0.35">
      <c r="A820" t="s">
        <v>2321</v>
      </c>
      <c r="B820">
        <v>10000</v>
      </c>
      <c r="C820">
        <v>30000</v>
      </c>
      <c r="D820" s="2">
        <v>45757</v>
      </c>
      <c r="E820" t="s">
        <v>59</v>
      </c>
      <c r="F820" t="s">
        <v>2322</v>
      </c>
      <c r="G820">
        <v>59470</v>
      </c>
      <c r="I820">
        <v>2</v>
      </c>
      <c r="J820" t="s">
        <v>183</v>
      </c>
      <c r="K820">
        <v>96</v>
      </c>
      <c r="L820" t="s">
        <v>6060</v>
      </c>
      <c r="M820" t="s">
        <v>613</v>
      </c>
      <c r="N820" t="s">
        <v>3863</v>
      </c>
      <c r="O820" s="3">
        <v>36750</v>
      </c>
      <c r="R820" s="2">
        <v>45757</v>
      </c>
      <c r="T820">
        <v>6</v>
      </c>
      <c r="U820" s="3">
        <v>220500</v>
      </c>
      <c r="V820" t="s">
        <v>65</v>
      </c>
      <c r="W820" t="s">
        <v>2181</v>
      </c>
      <c r="X820">
        <v>0</v>
      </c>
      <c r="Y820" s="3">
        <v>220500</v>
      </c>
      <c r="Z820">
        <v>0</v>
      </c>
      <c r="AA820">
        <v>0</v>
      </c>
      <c r="AB820">
        <v>0</v>
      </c>
      <c r="AC820">
        <v>0</v>
      </c>
      <c r="AF820">
        <v>0</v>
      </c>
      <c r="AO820" t="s">
        <v>2182</v>
      </c>
      <c r="AP820" t="s">
        <v>68</v>
      </c>
      <c r="AQ820" t="s">
        <v>26186</v>
      </c>
      <c r="AS820">
        <v>0</v>
      </c>
      <c r="AT820">
        <v>0</v>
      </c>
      <c r="AU820">
        <v>0</v>
      </c>
      <c r="AV820">
        <v>0</v>
      </c>
      <c r="AW820">
        <v>0</v>
      </c>
      <c r="AX820">
        <v>0</v>
      </c>
      <c r="BB820" t="s">
        <v>63</v>
      </c>
      <c r="BC820" t="s">
        <v>4884</v>
      </c>
      <c r="BD820">
        <v>0</v>
      </c>
      <c r="BF820" t="s">
        <v>68</v>
      </c>
      <c r="BI820" t="s">
        <v>2320</v>
      </c>
    </row>
    <row r="821" spans="1:61" x14ac:dyDescent="0.35">
      <c r="A821" t="s">
        <v>4961</v>
      </c>
      <c r="B821">
        <v>10000</v>
      </c>
      <c r="C821">
        <v>10000</v>
      </c>
      <c r="D821" s="2">
        <v>45764</v>
      </c>
      <c r="E821" t="s">
        <v>59</v>
      </c>
      <c r="F821" s="4">
        <v>0.46413194444444444</v>
      </c>
      <c r="G821" t="s">
        <v>4962</v>
      </c>
      <c r="I821">
        <v>1</v>
      </c>
      <c r="J821" t="s">
        <v>183</v>
      </c>
      <c r="K821">
        <v>88</v>
      </c>
      <c r="L821" t="s">
        <v>6058</v>
      </c>
      <c r="M821" t="s">
        <v>144</v>
      </c>
      <c r="N821" t="s">
        <v>3855</v>
      </c>
      <c r="O821">
        <v>500</v>
      </c>
      <c r="R821" s="2">
        <v>45757</v>
      </c>
      <c r="T821">
        <v>1</v>
      </c>
      <c r="U821">
        <v>500</v>
      </c>
      <c r="V821" t="s">
        <v>65</v>
      </c>
      <c r="W821">
        <v>190023590001</v>
      </c>
      <c r="X821">
        <v>0</v>
      </c>
      <c r="Y821">
        <v>500</v>
      </c>
      <c r="Z821">
        <v>0</v>
      </c>
      <c r="AA821">
        <v>0</v>
      </c>
      <c r="AB821">
        <v>0</v>
      </c>
      <c r="AC821">
        <v>0</v>
      </c>
      <c r="AF821">
        <v>0</v>
      </c>
      <c r="AO821">
        <v>19002359</v>
      </c>
      <c r="AP821" t="s">
        <v>282</v>
      </c>
      <c r="AQ821" t="s">
        <v>14518</v>
      </c>
      <c r="AS821">
        <v>0</v>
      </c>
      <c r="AT821">
        <v>0</v>
      </c>
      <c r="AU821">
        <v>0</v>
      </c>
      <c r="AV821">
        <v>0</v>
      </c>
      <c r="AW821">
        <v>0</v>
      </c>
      <c r="AX821">
        <v>0</v>
      </c>
      <c r="BB821" t="s">
        <v>63</v>
      </c>
      <c r="BC821" t="s">
        <v>4963</v>
      </c>
      <c r="BD821">
        <v>0</v>
      </c>
      <c r="BF821" t="s">
        <v>282</v>
      </c>
      <c r="BI821" t="s">
        <v>4964</v>
      </c>
    </row>
    <row r="822" spans="1:61" x14ac:dyDescent="0.35">
      <c r="A822" t="s">
        <v>2467</v>
      </c>
      <c r="B822">
        <v>10000</v>
      </c>
      <c r="C822">
        <v>10000</v>
      </c>
      <c r="D822" s="2">
        <v>45758</v>
      </c>
      <c r="E822" t="s">
        <v>59</v>
      </c>
      <c r="F822" t="s">
        <v>2268</v>
      </c>
      <c r="G822" t="s">
        <v>159</v>
      </c>
      <c r="I822">
        <v>1</v>
      </c>
      <c r="J822" t="s">
        <v>183</v>
      </c>
      <c r="K822">
        <v>72</v>
      </c>
      <c r="L822" t="s">
        <v>6056</v>
      </c>
      <c r="M822" t="s">
        <v>869</v>
      </c>
      <c r="N822" t="s">
        <v>3829</v>
      </c>
      <c r="O822" s="3">
        <v>1750</v>
      </c>
      <c r="R822" s="2">
        <v>45757</v>
      </c>
      <c r="T822">
        <v>4</v>
      </c>
      <c r="U822" s="3">
        <v>7000</v>
      </c>
      <c r="V822" t="s">
        <v>65</v>
      </c>
      <c r="W822">
        <v>5000514990001</v>
      </c>
      <c r="X822">
        <v>0</v>
      </c>
      <c r="Y822" s="3">
        <v>5000</v>
      </c>
      <c r="Z822" s="3">
        <v>2000</v>
      </c>
      <c r="AA822">
        <v>0</v>
      </c>
      <c r="AB822">
        <v>0</v>
      </c>
      <c r="AC822">
        <v>0</v>
      </c>
      <c r="AF822">
        <v>0</v>
      </c>
      <c r="AO822">
        <v>500051499</v>
      </c>
      <c r="AP822" t="s">
        <v>162</v>
      </c>
      <c r="AQ822" t="s">
        <v>8373</v>
      </c>
      <c r="AS822">
        <v>0</v>
      </c>
      <c r="AT822">
        <v>0</v>
      </c>
      <c r="AU822">
        <v>0</v>
      </c>
      <c r="AV822">
        <v>0</v>
      </c>
      <c r="AW822">
        <v>0</v>
      </c>
      <c r="AX822">
        <v>0</v>
      </c>
      <c r="BB822" t="s">
        <v>63</v>
      </c>
      <c r="BC822" t="s">
        <v>4965</v>
      </c>
      <c r="BD822">
        <v>0</v>
      </c>
      <c r="BF822" t="s">
        <v>162</v>
      </c>
      <c r="BI822" t="s">
        <v>2468</v>
      </c>
    </row>
    <row r="823" spans="1:61" x14ac:dyDescent="0.35">
      <c r="A823" t="s">
        <v>2467</v>
      </c>
      <c r="B823">
        <v>10000</v>
      </c>
      <c r="C823">
        <v>20000</v>
      </c>
      <c r="D823" s="2">
        <v>45758</v>
      </c>
      <c r="E823" t="s">
        <v>59</v>
      </c>
      <c r="F823" t="s">
        <v>2268</v>
      </c>
      <c r="G823" t="s">
        <v>159</v>
      </c>
      <c r="I823">
        <v>2</v>
      </c>
      <c r="J823" t="s">
        <v>183</v>
      </c>
      <c r="K823">
        <v>82</v>
      </c>
      <c r="L823" t="s">
        <v>6055</v>
      </c>
      <c r="M823" t="s">
        <v>352</v>
      </c>
      <c r="N823" t="s">
        <v>3798</v>
      </c>
      <c r="O823" s="3">
        <v>1167</v>
      </c>
      <c r="R823" s="2">
        <v>45757</v>
      </c>
      <c r="T823">
        <v>6</v>
      </c>
      <c r="U823" s="3">
        <v>7002</v>
      </c>
      <c r="V823" t="s">
        <v>65</v>
      </c>
      <c r="W823">
        <v>5000514990001</v>
      </c>
      <c r="X823">
        <v>0</v>
      </c>
      <c r="Y823" s="3">
        <v>5000</v>
      </c>
      <c r="Z823" s="3">
        <v>2002</v>
      </c>
      <c r="AA823">
        <v>0</v>
      </c>
      <c r="AB823">
        <v>0</v>
      </c>
      <c r="AC823">
        <v>0</v>
      </c>
      <c r="AF823">
        <v>0</v>
      </c>
      <c r="AO823">
        <v>500051499</v>
      </c>
      <c r="AP823" t="s">
        <v>162</v>
      </c>
      <c r="AQ823" t="s">
        <v>8373</v>
      </c>
      <c r="AS823">
        <v>0</v>
      </c>
      <c r="AT823">
        <v>0</v>
      </c>
      <c r="AU823">
        <v>0</v>
      </c>
      <c r="AV823">
        <v>0</v>
      </c>
      <c r="AW823">
        <v>0</v>
      </c>
      <c r="AX823">
        <v>0</v>
      </c>
      <c r="BB823" t="s">
        <v>63</v>
      </c>
      <c r="BC823" t="s">
        <v>4965</v>
      </c>
      <c r="BD823">
        <v>0</v>
      </c>
      <c r="BF823" t="s">
        <v>162</v>
      </c>
      <c r="BI823" t="s">
        <v>2468</v>
      </c>
    </row>
    <row r="824" spans="1:61" x14ac:dyDescent="0.35">
      <c r="A824" t="s">
        <v>2469</v>
      </c>
      <c r="B824">
        <v>10000</v>
      </c>
      <c r="C824">
        <v>10000</v>
      </c>
      <c r="D824" s="2">
        <v>45758</v>
      </c>
      <c r="E824" t="s">
        <v>59</v>
      </c>
      <c r="F824" t="s">
        <v>2470</v>
      </c>
      <c r="G824" t="s">
        <v>159</v>
      </c>
      <c r="I824">
        <v>1</v>
      </c>
      <c r="J824" t="s">
        <v>183</v>
      </c>
      <c r="K824">
        <v>72</v>
      </c>
      <c r="L824" t="s">
        <v>6056</v>
      </c>
      <c r="M824" t="s">
        <v>869</v>
      </c>
      <c r="N824" t="s">
        <v>3829</v>
      </c>
      <c r="O824" s="3">
        <v>1750</v>
      </c>
      <c r="R824" s="2">
        <v>45757</v>
      </c>
      <c r="T824">
        <v>4</v>
      </c>
      <c r="U824" s="3">
        <v>7000</v>
      </c>
      <c r="V824" t="s">
        <v>65</v>
      </c>
      <c r="W824">
        <v>5000579720001</v>
      </c>
      <c r="X824">
        <v>0</v>
      </c>
      <c r="Y824" s="3">
        <v>5000</v>
      </c>
      <c r="Z824" s="3">
        <v>2000</v>
      </c>
      <c r="AA824">
        <v>0</v>
      </c>
      <c r="AB824">
        <v>0</v>
      </c>
      <c r="AC824">
        <v>0</v>
      </c>
      <c r="AF824">
        <v>0</v>
      </c>
      <c r="AO824">
        <v>500057972</v>
      </c>
      <c r="AP824" t="s">
        <v>162</v>
      </c>
      <c r="AQ824" t="s">
        <v>8373</v>
      </c>
      <c r="AS824">
        <v>0</v>
      </c>
      <c r="AT824">
        <v>0</v>
      </c>
      <c r="AU824">
        <v>0</v>
      </c>
      <c r="AV824">
        <v>0</v>
      </c>
      <c r="AW824">
        <v>0</v>
      </c>
      <c r="AX824">
        <v>0</v>
      </c>
      <c r="BB824" t="s">
        <v>63</v>
      </c>
      <c r="BC824" t="s">
        <v>4966</v>
      </c>
      <c r="BD824">
        <v>0</v>
      </c>
      <c r="BF824" t="s">
        <v>162</v>
      </c>
      <c r="BI824" t="s">
        <v>2468</v>
      </c>
    </row>
    <row r="825" spans="1:61" x14ac:dyDescent="0.35">
      <c r="A825" t="s">
        <v>2469</v>
      </c>
      <c r="B825">
        <v>10000</v>
      </c>
      <c r="C825">
        <v>20000</v>
      </c>
      <c r="D825" s="2">
        <v>45758</v>
      </c>
      <c r="E825" t="s">
        <v>59</v>
      </c>
      <c r="F825" t="s">
        <v>2470</v>
      </c>
      <c r="G825" t="s">
        <v>159</v>
      </c>
      <c r="I825">
        <v>2</v>
      </c>
      <c r="J825" t="s">
        <v>183</v>
      </c>
      <c r="K825">
        <v>82</v>
      </c>
      <c r="L825" t="s">
        <v>6055</v>
      </c>
      <c r="M825" t="s">
        <v>352</v>
      </c>
      <c r="N825" t="s">
        <v>3798</v>
      </c>
      <c r="O825" s="3">
        <v>1167</v>
      </c>
      <c r="R825" s="2">
        <v>45757</v>
      </c>
      <c r="T825">
        <v>6</v>
      </c>
      <c r="U825" s="3">
        <v>7002</v>
      </c>
      <c r="V825" t="s">
        <v>65</v>
      </c>
      <c r="W825">
        <v>5000579720001</v>
      </c>
      <c r="X825">
        <v>0</v>
      </c>
      <c r="Y825" s="3">
        <v>5000</v>
      </c>
      <c r="Z825" s="3">
        <v>2002</v>
      </c>
      <c r="AA825">
        <v>0</v>
      </c>
      <c r="AB825">
        <v>0</v>
      </c>
      <c r="AC825">
        <v>0</v>
      </c>
      <c r="AF825">
        <v>0</v>
      </c>
      <c r="AO825">
        <v>500057972</v>
      </c>
      <c r="AP825" t="s">
        <v>162</v>
      </c>
      <c r="AQ825" t="s">
        <v>8373</v>
      </c>
      <c r="AS825">
        <v>0</v>
      </c>
      <c r="AT825">
        <v>0</v>
      </c>
      <c r="AU825">
        <v>0</v>
      </c>
      <c r="AV825">
        <v>0</v>
      </c>
      <c r="AW825">
        <v>0</v>
      </c>
      <c r="AX825">
        <v>0</v>
      </c>
      <c r="BB825" t="s">
        <v>63</v>
      </c>
      <c r="BC825" t="s">
        <v>4966</v>
      </c>
      <c r="BD825">
        <v>0</v>
      </c>
      <c r="BF825" t="s">
        <v>162</v>
      </c>
      <c r="BI825" t="s">
        <v>2468</v>
      </c>
    </row>
    <row r="826" spans="1:61" x14ac:dyDescent="0.35">
      <c r="A826" t="s">
        <v>2471</v>
      </c>
      <c r="B826">
        <v>10000</v>
      </c>
      <c r="C826">
        <v>10000</v>
      </c>
      <c r="D826" s="2">
        <v>45758</v>
      </c>
      <c r="E826" t="s">
        <v>59</v>
      </c>
      <c r="F826" t="s">
        <v>2470</v>
      </c>
      <c r="G826" t="s">
        <v>159</v>
      </c>
      <c r="I826">
        <v>1</v>
      </c>
      <c r="J826" t="s">
        <v>183</v>
      </c>
      <c r="K826">
        <v>72</v>
      </c>
      <c r="L826" t="s">
        <v>6056</v>
      </c>
      <c r="M826" t="s">
        <v>869</v>
      </c>
      <c r="N826" t="s">
        <v>3829</v>
      </c>
      <c r="O826" s="3">
        <v>1750</v>
      </c>
      <c r="R826" s="2">
        <v>45757</v>
      </c>
      <c r="T826">
        <v>4</v>
      </c>
      <c r="U826" s="3">
        <v>7000</v>
      </c>
      <c r="V826" t="s">
        <v>65</v>
      </c>
      <c r="W826">
        <v>5000635410001</v>
      </c>
      <c r="X826">
        <v>0</v>
      </c>
      <c r="Y826" s="3">
        <v>5000</v>
      </c>
      <c r="Z826" s="3">
        <v>2000</v>
      </c>
      <c r="AA826">
        <v>0</v>
      </c>
      <c r="AB826">
        <v>0</v>
      </c>
      <c r="AC826">
        <v>0</v>
      </c>
      <c r="AF826">
        <v>0</v>
      </c>
      <c r="AO826">
        <v>500063541</v>
      </c>
      <c r="AP826" t="s">
        <v>162</v>
      </c>
      <c r="AQ826" t="s">
        <v>8373</v>
      </c>
      <c r="AS826">
        <v>0</v>
      </c>
      <c r="AT826">
        <v>0</v>
      </c>
      <c r="AU826">
        <v>0</v>
      </c>
      <c r="AV826">
        <v>0</v>
      </c>
      <c r="AW826">
        <v>0</v>
      </c>
      <c r="AX826">
        <v>0</v>
      </c>
      <c r="BB826" t="s">
        <v>63</v>
      </c>
      <c r="BC826" t="s">
        <v>4967</v>
      </c>
      <c r="BD826">
        <v>0</v>
      </c>
      <c r="BF826" t="s">
        <v>162</v>
      </c>
      <c r="BI826" t="s">
        <v>2468</v>
      </c>
    </row>
    <row r="827" spans="1:61" x14ac:dyDescent="0.35">
      <c r="A827" t="s">
        <v>2471</v>
      </c>
      <c r="B827">
        <v>10000</v>
      </c>
      <c r="C827">
        <v>20000</v>
      </c>
      <c r="D827" s="2">
        <v>45758</v>
      </c>
      <c r="E827" t="s">
        <v>59</v>
      </c>
      <c r="F827" t="s">
        <v>2470</v>
      </c>
      <c r="G827" t="s">
        <v>159</v>
      </c>
      <c r="I827">
        <v>2</v>
      </c>
      <c r="J827" t="s">
        <v>183</v>
      </c>
      <c r="K827">
        <v>82</v>
      </c>
      <c r="L827" t="s">
        <v>6055</v>
      </c>
      <c r="M827" t="s">
        <v>352</v>
      </c>
      <c r="N827" t="s">
        <v>3798</v>
      </c>
      <c r="O827" s="3">
        <v>1167</v>
      </c>
      <c r="R827" s="2">
        <v>45757</v>
      </c>
      <c r="T827">
        <v>6</v>
      </c>
      <c r="U827" s="3">
        <v>7002</v>
      </c>
      <c r="V827" t="s">
        <v>65</v>
      </c>
      <c r="W827">
        <v>5000635410001</v>
      </c>
      <c r="X827">
        <v>0</v>
      </c>
      <c r="Y827" s="3">
        <v>5000</v>
      </c>
      <c r="Z827" s="3">
        <v>2002</v>
      </c>
      <c r="AA827">
        <v>0</v>
      </c>
      <c r="AB827">
        <v>0</v>
      </c>
      <c r="AC827">
        <v>0</v>
      </c>
      <c r="AF827">
        <v>0</v>
      </c>
      <c r="AO827">
        <v>500063541</v>
      </c>
      <c r="AP827" t="s">
        <v>162</v>
      </c>
      <c r="AQ827" t="s">
        <v>8373</v>
      </c>
      <c r="AS827">
        <v>0</v>
      </c>
      <c r="AT827">
        <v>0</v>
      </c>
      <c r="AU827">
        <v>0</v>
      </c>
      <c r="AV827">
        <v>0</v>
      </c>
      <c r="AW827">
        <v>0</v>
      </c>
      <c r="AX827">
        <v>0</v>
      </c>
      <c r="BB827" t="s">
        <v>63</v>
      </c>
      <c r="BC827" t="s">
        <v>4967</v>
      </c>
      <c r="BD827">
        <v>0</v>
      </c>
      <c r="BF827" t="s">
        <v>162</v>
      </c>
      <c r="BI827" t="s">
        <v>2468</v>
      </c>
    </row>
    <row r="828" spans="1:61" x14ac:dyDescent="0.35">
      <c r="A828" t="s">
        <v>2472</v>
      </c>
      <c r="B828">
        <v>10000</v>
      </c>
      <c r="C828">
        <v>10000</v>
      </c>
      <c r="D828" s="2">
        <v>45761</v>
      </c>
      <c r="E828" t="s">
        <v>59</v>
      </c>
      <c r="F828" s="4">
        <v>0.44119212962962961</v>
      </c>
      <c r="G828" t="s">
        <v>159</v>
      </c>
      <c r="I828">
        <v>1</v>
      </c>
      <c r="J828" t="s">
        <v>183</v>
      </c>
      <c r="K828">
        <v>72</v>
      </c>
      <c r="L828" t="s">
        <v>6056</v>
      </c>
      <c r="M828" t="s">
        <v>869</v>
      </c>
      <c r="N828" t="s">
        <v>3829</v>
      </c>
      <c r="O828" s="3">
        <v>21000</v>
      </c>
      <c r="R828" s="2">
        <v>45757</v>
      </c>
      <c r="T828">
        <v>4</v>
      </c>
      <c r="U828" s="3">
        <v>84000</v>
      </c>
      <c r="V828" t="s">
        <v>65</v>
      </c>
      <c r="W828">
        <v>5000580750001</v>
      </c>
      <c r="X828">
        <v>0</v>
      </c>
      <c r="Y828" s="3">
        <v>78000</v>
      </c>
      <c r="Z828" s="3">
        <v>6000</v>
      </c>
      <c r="AA828">
        <v>0</v>
      </c>
      <c r="AB828">
        <v>0</v>
      </c>
      <c r="AC828">
        <v>0</v>
      </c>
      <c r="AF828">
        <v>0</v>
      </c>
      <c r="AO828">
        <v>500058075</v>
      </c>
      <c r="AP828" t="s">
        <v>162</v>
      </c>
      <c r="AQ828" t="s">
        <v>8373</v>
      </c>
      <c r="AS828">
        <v>0</v>
      </c>
      <c r="AT828">
        <v>0</v>
      </c>
      <c r="AU828">
        <v>0</v>
      </c>
      <c r="AV828">
        <v>0</v>
      </c>
      <c r="AW828">
        <v>0</v>
      </c>
      <c r="AX828">
        <v>0</v>
      </c>
      <c r="BB828" t="s">
        <v>63</v>
      </c>
      <c r="BC828" t="s">
        <v>4968</v>
      </c>
      <c r="BD828">
        <v>0</v>
      </c>
      <c r="BF828" t="s">
        <v>162</v>
      </c>
      <c r="BI828" t="s">
        <v>2473</v>
      </c>
    </row>
    <row r="829" spans="1:61" x14ac:dyDescent="0.35">
      <c r="A829" t="s">
        <v>2474</v>
      </c>
      <c r="B829">
        <v>10000</v>
      </c>
      <c r="C829">
        <v>10000</v>
      </c>
      <c r="D829" s="2">
        <v>45762</v>
      </c>
      <c r="E829" t="s">
        <v>59</v>
      </c>
      <c r="F829" t="s">
        <v>2475</v>
      </c>
      <c r="G829" t="s">
        <v>2476</v>
      </c>
      <c r="I829">
        <v>1</v>
      </c>
      <c r="J829" t="s">
        <v>183</v>
      </c>
      <c r="K829">
        <v>79</v>
      </c>
      <c r="L829" t="s">
        <v>6076</v>
      </c>
      <c r="M829" t="s">
        <v>92</v>
      </c>
      <c r="N829" t="s">
        <v>3828</v>
      </c>
      <c r="O829">
        <v>123</v>
      </c>
      <c r="R829" s="2">
        <v>45757</v>
      </c>
      <c r="T829">
        <v>24</v>
      </c>
      <c r="U829" s="3">
        <v>2952</v>
      </c>
      <c r="V829" t="s">
        <v>65</v>
      </c>
      <c r="W829" t="s">
        <v>609</v>
      </c>
      <c r="X829">
        <v>0</v>
      </c>
      <c r="Y829" s="3">
        <v>20000</v>
      </c>
      <c r="Z829" s="3">
        <v>-17048</v>
      </c>
      <c r="AA829">
        <v>0</v>
      </c>
      <c r="AB829">
        <v>0</v>
      </c>
      <c r="AC829">
        <v>0</v>
      </c>
      <c r="AF829">
        <v>0</v>
      </c>
      <c r="AO829" t="s">
        <v>610</v>
      </c>
      <c r="AP829" t="s">
        <v>1048</v>
      </c>
      <c r="AQ829" t="s">
        <v>13477</v>
      </c>
      <c r="AS829">
        <v>0</v>
      </c>
      <c r="AT829">
        <v>0</v>
      </c>
      <c r="AU829">
        <v>0</v>
      </c>
      <c r="AV829">
        <v>0</v>
      </c>
      <c r="AW829">
        <v>0</v>
      </c>
      <c r="AX829">
        <v>0</v>
      </c>
      <c r="BB829" t="s">
        <v>63</v>
      </c>
      <c r="BC829" t="s">
        <v>4969</v>
      </c>
      <c r="BD829">
        <v>0</v>
      </c>
      <c r="BF829" t="s">
        <v>1048</v>
      </c>
      <c r="BI829" t="s">
        <v>2477</v>
      </c>
    </row>
    <row r="830" spans="1:61" x14ac:dyDescent="0.35">
      <c r="A830" t="s">
        <v>2102</v>
      </c>
      <c r="B830">
        <v>10000</v>
      </c>
      <c r="C830">
        <v>20000</v>
      </c>
      <c r="D830" s="2">
        <v>45761</v>
      </c>
      <c r="E830" t="s">
        <v>59</v>
      </c>
      <c r="F830" t="s">
        <v>2103</v>
      </c>
      <c r="G830" t="s">
        <v>2104</v>
      </c>
      <c r="H830" t="s">
        <v>99</v>
      </c>
      <c r="I830">
        <v>2</v>
      </c>
      <c r="J830" t="s">
        <v>63</v>
      </c>
      <c r="K830">
        <v>77</v>
      </c>
      <c r="L830" t="s">
        <v>6043</v>
      </c>
      <c r="M830" t="s">
        <v>192</v>
      </c>
      <c r="N830" t="s">
        <v>3848</v>
      </c>
      <c r="O830">
        <v>72</v>
      </c>
      <c r="R830" s="2">
        <v>45758</v>
      </c>
      <c r="T830">
        <v>154</v>
      </c>
      <c r="U830" s="3">
        <v>11088</v>
      </c>
      <c r="V830" t="s">
        <v>65</v>
      </c>
      <c r="W830" t="s">
        <v>2105</v>
      </c>
      <c r="X830">
        <v>0</v>
      </c>
      <c r="Y830">
        <v>0</v>
      </c>
      <c r="Z830">
        <v>0</v>
      </c>
      <c r="AA830">
        <v>0</v>
      </c>
      <c r="AB830">
        <v>0</v>
      </c>
      <c r="AC830">
        <v>0</v>
      </c>
      <c r="AF830">
        <v>0</v>
      </c>
      <c r="AJ830" t="s">
        <v>63</v>
      </c>
      <c r="AK830">
        <v>0</v>
      </c>
      <c r="AL830" t="s">
        <v>63</v>
      </c>
      <c r="AO830" t="s">
        <v>2106</v>
      </c>
      <c r="AP830" t="s">
        <v>95</v>
      </c>
      <c r="AQ830" t="s">
        <v>13261</v>
      </c>
      <c r="AS830">
        <v>0</v>
      </c>
      <c r="AT830">
        <v>0</v>
      </c>
      <c r="AU830">
        <v>0</v>
      </c>
      <c r="AV830">
        <v>0</v>
      </c>
      <c r="AW830">
        <v>0</v>
      </c>
      <c r="AX830">
        <v>0</v>
      </c>
      <c r="BB830" t="s">
        <v>63</v>
      </c>
      <c r="BF830" t="s">
        <v>95</v>
      </c>
      <c r="BI830" t="s">
        <v>2107</v>
      </c>
    </row>
    <row r="831" spans="1:61" x14ac:dyDescent="0.35">
      <c r="A831" t="s">
        <v>2108</v>
      </c>
      <c r="B831">
        <v>10000</v>
      </c>
      <c r="C831">
        <v>20000</v>
      </c>
      <c r="D831" s="2">
        <v>45761</v>
      </c>
      <c r="E831" t="s">
        <v>59</v>
      </c>
      <c r="F831" t="s">
        <v>2109</v>
      </c>
      <c r="G831" t="s">
        <v>2104</v>
      </c>
      <c r="H831" t="s">
        <v>1733</v>
      </c>
      <c r="I831">
        <v>2</v>
      </c>
      <c r="J831" t="s">
        <v>63</v>
      </c>
      <c r="K831">
        <v>77</v>
      </c>
      <c r="L831" t="s">
        <v>6043</v>
      </c>
      <c r="M831" t="s">
        <v>192</v>
      </c>
      <c r="N831" t="s">
        <v>3848</v>
      </c>
      <c r="O831" s="3">
        <v>2320</v>
      </c>
      <c r="R831" s="2">
        <v>45758</v>
      </c>
      <c r="T831">
        <v>25</v>
      </c>
      <c r="U831" s="3">
        <v>58000</v>
      </c>
      <c r="V831" t="s">
        <v>65</v>
      </c>
      <c r="W831" t="s">
        <v>2110</v>
      </c>
      <c r="X831">
        <v>0</v>
      </c>
      <c r="Y831">
        <v>0</v>
      </c>
      <c r="Z831">
        <v>0</v>
      </c>
      <c r="AA831">
        <v>0</v>
      </c>
      <c r="AB831">
        <v>0</v>
      </c>
      <c r="AC831">
        <v>0</v>
      </c>
      <c r="AF831">
        <v>0</v>
      </c>
      <c r="AJ831" t="s">
        <v>63</v>
      </c>
      <c r="AK831">
        <v>0</v>
      </c>
      <c r="AL831" t="s">
        <v>63</v>
      </c>
      <c r="AO831" t="s">
        <v>2111</v>
      </c>
      <c r="AP831" t="s">
        <v>95</v>
      </c>
      <c r="AQ831" t="s">
        <v>13261</v>
      </c>
      <c r="AS831">
        <v>0</v>
      </c>
      <c r="AT831">
        <v>0</v>
      </c>
      <c r="AU831">
        <v>0</v>
      </c>
      <c r="AV831">
        <v>0</v>
      </c>
      <c r="AW831">
        <v>0</v>
      </c>
      <c r="AX831">
        <v>0</v>
      </c>
      <c r="BB831" t="s">
        <v>63</v>
      </c>
      <c r="BF831" t="s">
        <v>95</v>
      </c>
      <c r="BI831" t="s">
        <v>2112</v>
      </c>
    </row>
    <row r="832" spans="1:61" x14ac:dyDescent="0.35">
      <c r="A832" t="s">
        <v>2113</v>
      </c>
      <c r="B832">
        <v>10000</v>
      </c>
      <c r="C832">
        <v>20000</v>
      </c>
      <c r="D832" s="2">
        <v>45761</v>
      </c>
      <c r="E832" t="s">
        <v>59</v>
      </c>
      <c r="F832" t="s">
        <v>2103</v>
      </c>
      <c r="G832" t="s">
        <v>2114</v>
      </c>
      <c r="H832" t="s">
        <v>2115</v>
      </c>
      <c r="I832">
        <v>2</v>
      </c>
      <c r="J832" t="s">
        <v>63</v>
      </c>
      <c r="K832">
        <v>77</v>
      </c>
      <c r="L832" t="s">
        <v>6043</v>
      </c>
      <c r="M832" t="s">
        <v>192</v>
      </c>
      <c r="N832" t="s">
        <v>3848</v>
      </c>
      <c r="O832">
        <v>429</v>
      </c>
      <c r="R832" s="2">
        <v>45758</v>
      </c>
      <c r="T832">
        <v>168</v>
      </c>
      <c r="U832" s="3">
        <v>72072</v>
      </c>
      <c r="V832" t="s">
        <v>65</v>
      </c>
      <c r="W832" t="s">
        <v>2116</v>
      </c>
      <c r="X832">
        <v>0</v>
      </c>
      <c r="Y832">
        <v>0</v>
      </c>
      <c r="Z832">
        <v>0</v>
      </c>
      <c r="AA832">
        <v>0</v>
      </c>
      <c r="AB832">
        <v>0</v>
      </c>
      <c r="AC832">
        <v>0</v>
      </c>
      <c r="AF832">
        <v>0</v>
      </c>
      <c r="AJ832" t="s">
        <v>63</v>
      </c>
      <c r="AK832">
        <v>0</v>
      </c>
      <c r="AL832" t="s">
        <v>63</v>
      </c>
      <c r="AO832" t="s">
        <v>2117</v>
      </c>
      <c r="AP832" t="s">
        <v>95</v>
      </c>
      <c r="AQ832" t="s">
        <v>13261</v>
      </c>
      <c r="AS832">
        <v>0</v>
      </c>
      <c r="AT832">
        <v>0</v>
      </c>
      <c r="AU832">
        <v>0</v>
      </c>
      <c r="AV832">
        <v>0</v>
      </c>
      <c r="AW832">
        <v>0</v>
      </c>
      <c r="AX832">
        <v>0</v>
      </c>
      <c r="BB832" t="s">
        <v>63</v>
      </c>
      <c r="BF832" t="s">
        <v>95</v>
      </c>
      <c r="BI832" t="s">
        <v>2118</v>
      </c>
    </row>
    <row r="833" spans="1:61" x14ac:dyDescent="0.35">
      <c r="A833" t="s">
        <v>2539</v>
      </c>
      <c r="B833">
        <v>10000</v>
      </c>
      <c r="C833">
        <v>10000</v>
      </c>
      <c r="D833" s="2">
        <v>45758</v>
      </c>
      <c r="E833" t="s">
        <v>59</v>
      </c>
      <c r="F833" t="s">
        <v>2535</v>
      </c>
      <c r="G833" t="s">
        <v>2496</v>
      </c>
      <c r="H833" t="s">
        <v>2087</v>
      </c>
      <c r="I833">
        <v>1</v>
      </c>
      <c r="J833" t="s">
        <v>63</v>
      </c>
      <c r="K833">
        <v>94</v>
      </c>
      <c r="L833" t="s">
        <v>6050</v>
      </c>
      <c r="M833" t="s">
        <v>81</v>
      </c>
      <c r="N833" t="s">
        <v>3825</v>
      </c>
      <c r="O833" s="3">
        <v>4500</v>
      </c>
      <c r="R833" s="2">
        <v>45758</v>
      </c>
      <c r="T833">
        <v>4</v>
      </c>
      <c r="U833" s="3">
        <v>18000</v>
      </c>
      <c r="V833" t="s">
        <v>65</v>
      </c>
      <c r="W833" t="s">
        <v>2536</v>
      </c>
      <c r="X833">
        <v>0</v>
      </c>
      <c r="Y833">
        <v>0</v>
      </c>
      <c r="Z833">
        <v>0</v>
      </c>
      <c r="AA833">
        <v>0</v>
      </c>
      <c r="AB833">
        <v>0</v>
      </c>
      <c r="AC833">
        <v>0</v>
      </c>
      <c r="AF833">
        <v>0</v>
      </c>
      <c r="AJ833" t="s">
        <v>63</v>
      </c>
      <c r="AK833">
        <v>0</v>
      </c>
      <c r="AL833" t="s">
        <v>63</v>
      </c>
      <c r="AO833" t="s">
        <v>2537</v>
      </c>
      <c r="AP833" t="s">
        <v>84</v>
      </c>
      <c r="AQ833" t="s">
        <v>14396</v>
      </c>
      <c r="AS833">
        <v>0</v>
      </c>
      <c r="AT833">
        <v>0</v>
      </c>
      <c r="AU833">
        <v>0</v>
      </c>
      <c r="AV833">
        <v>0</v>
      </c>
      <c r="AW833">
        <v>0</v>
      </c>
      <c r="AX833">
        <v>0</v>
      </c>
      <c r="BB833" t="s">
        <v>63</v>
      </c>
      <c r="BF833" t="s">
        <v>84</v>
      </c>
      <c r="BI833" t="s">
        <v>2540</v>
      </c>
    </row>
    <row r="834" spans="1:61" x14ac:dyDescent="0.35">
      <c r="A834" t="s">
        <v>2293</v>
      </c>
      <c r="B834">
        <v>10000</v>
      </c>
      <c r="C834">
        <v>20000</v>
      </c>
      <c r="D834" s="2">
        <v>45761</v>
      </c>
      <c r="E834" t="s">
        <v>59</v>
      </c>
      <c r="F834" t="s">
        <v>2103</v>
      </c>
      <c r="G834" t="s">
        <v>2114</v>
      </c>
      <c r="H834" t="s">
        <v>2115</v>
      </c>
      <c r="I834">
        <v>2</v>
      </c>
      <c r="J834" t="s">
        <v>63</v>
      </c>
      <c r="K834">
        <v>77</v>
      </c>
      <c r="L834" t="s">
        <v>6043</v>
      </c>
      <c r="M834" t="s">
        <v>192</v>
      </c>
      <c r="N834" t="s">
        <v>3848</v>
      </c>
      <c r="O834">
        <v>179</v>
      </c>
      <c r="R834" s="2">
        <v>45758</v>
      </c>
      <c r="T834">
        <v>168</v>
      </c>
      <c r="U834" s="3">
        <v>30072</v>
      </c>
      <c r="V834" t="s">
        <v>65</v>
      </c>
      <c r="W834" t="s">
        <v>2294</v>
      </c>
      <c r="X834">
        <v>0</v>
      </c>
      <c r="Y834">
        <v>0</v>
      </c>
      <c r="Z834">
        <v>0</v>
      </c>
      <c r="AA834">
        <v>0</v>
      </c>
      <c r="AB834">
        <v>0</v>
      </c>
      <c r="AC834">
        <v>0</v>
      </c>
      <c r="AF834">
        <v>0</v>
      </c>
      <c r="AJ834" t="s">
        <v>63</v>
      </c>
      <c r="AK834">
        <v>0</v>
      </c>
      <c r="AL834" t="s">
        <v>63</v>
      </c>
      <c r="AO834" t="s">
        <v>2295</v>
      </c>
      <c r="AP834" t="s">
        <v>95</v>
      </c>
      <c r="AQ834" t="s">
        <v>13261</v>
      </c>
      <c r="AS834">
        <v>0</v>
      </c>
      <c r="AT834">
        <v>0</v>
      </c>
      <c r="AU834">
        <v>0</v>
      </c>
      <c r="AV834">
        <v>0</v>
      </c>
      <c r="AW834">
        <v>0</v>
      </c>
      <c r="AX834">
        <v>0</v>
      </c>
      <c r="BB834" t="s">
        <v>63</v>
      </c>
      <c r="BF834" t="s">
        <v>95</v>
      </c>
      <c r="BI834" t="s">
        <v>2296</v>
      </c>
    </row>
    <row r="835" spans="1:61" x14ac:dyDescent="0.35">
      <c r="A835" t="s">
        <v>2461</v>
      </c>
      <c r="B835">
        <v>10000</v>
      </c>
      <c r="C835">
        <v>20000</v>
      </c>
      <c r="D835" s="2">
        <v>45761</v>
      </c>
      <c r="E835" t="s">
        <v>59</v>
      </c>
      <c r="F835" t="s">
        <v>836</v>
      </c>
      <c r="G835">
        <v>10620258104</v>
      </c>
      <c r="H835" t="s">
        <v>91</v>
      </c>
      <c r="I835">
        <v>2</v>
      </c>
      <c r="J835" t="s">
        <v>63</v>
      </c>
      <c r="K835">
        <v>77</v>
      </c>
      <c r="L835" t="s">
        <v>6043</v>
      </c>
      <c r="M835" t="s">
        <v>192</v>
      </c>
      <c r="N835" t="s">
        <v>3848</v>
      </c>
      <c r="O835" s="3">
        <v>1467</v>
      </c>
      <c r="R835" s="2">
        <v>45758</v>
      </c>
      <c r="T835">
        <v>15</v>
      </c>
      <c r="U835" s="3">
        <v>22005</v>
      </c>
      <c r="V835" t="s">
        <v>65</v>
      </c>
      <c r="W835" t="s">
        <v>2462</v>
      </c>
      <c r="X835">
        <v>0</v>
      </c>
      <c r="Y835">
        <v>0</v>
      </c>
      <c r="Z835">
        <v>0</v>
      </c>
      <c r="AA835">
        <v>0</v>
      </c>
      <c r="AB835">
        <v>0</v>
      </c>
      <c r="AC835">
        <v>0</v>
      </c>
      <c r="AF835">
        <v>0</v>
      </c>
      <c r="AJ835" t="s">
        <v>63</v>
      </c>
      <c r="AK835">
        <v>0</v>
      </c>
      <c r="AL835" t="s">
        <v>63</v>
      </c>
      <c r="AO835" t="s">
        <v>2463</v>
      </c>
      <c r="AP835" t="s">
        <v>95</v>
      </c>
      <c r="AQ835" t="s">
        <v>13261</v>
      </c>
      <c r="AS835">
        <v>0</v>
      </c>
      <c r="AT835">
        <v>0</v>
      </c>
      <c r="AU835">
        <v>0</v>
      </c>
      <c r="AV835">
        <v>0</v>
      </c>
      <c r="AW835">
        <v>0</v>
      </c>
      <c r="AX835">
        <v>0</v>
      </c>
      <c r="BB835" t="s">
        <v>63</v>
      </c>
      <c r="BF835" t="s">
        <v>95</v>
      </c>
      <c r="BI835" t="s">
        <v>2464</v>
      </c>
    </row>
    <row r="836" spans="1:61" x14ac:dyDescent="0.35">
      <c r="A836" t="s">
        <v>2304</v>
      </c>
      <c r="B836">
        <v>10000</v>
      </c>
      <c r="C836">
        <v>20000</v>
      </c>
      <c r="D836" s="2">
        <v>45761</v>
      </c>
      <c r="E836" t="s">
        <v>59</v>
      </c>
      <c r="F836" t="s">
        <v>2160</v>
      </c>
      <c r="G836" t="s">
        <v>2114</v>
      </c>
      <c r="H836" t="s">
        <v>2115</v>
      </c>
      <c r="I836">
        <v>2</v>
      </c>
      <c r="J836" t="s">
        <v>63</v>
      </c>
      <c r="K836">
        <v>77</v>
      </c>
      <c r="L836" t="s">
        <v>6043</v>
      </c>
      <c r="M836" t="s">
        <v>192</v>
      </c>
      <c r="N836" t="s">
        <v>3848</v>
      </c>
      <c r="O836">
        <v>54</v>
      </c>
      <c r="R836" s="2">
        <v>45758</v>
      </c>
      <c r="T836">
        <v>168</v>
      </c>
      <c r="U836" s="3">
        <v>9072</v>
      </c>
      <c r="V836" t="s">
        <v>65</v>
      </c>
      <c r="W836" t="s">
        <v>2305</v>
      </c>
      <c r="X836">
        <v>0</v>
      </c>
      <c r="Y836">
        <v>0</v>
      </c>
      <c r="Z836">
        <v>0</v>
      </c>
      <c r="AA836">
        <v>0</v>
      </c>
      <c r="AB836">
        <v>0</v>
      </c>
      <c r="AC836">
        <v>0</v>
      </c>
      <c r="AF836">
        <v>0</v>
      </c>
      <c r="AJ836" t="s">
        <v>63</v>
      </c>
      <c r="AK836">
        <v>0</v>
      </c>
      <c r="AL836" t="s">
        <v>63</v>
      </c>
      <c r="AO836" t="s">
        <v>2306</v>
      </c>
      <c r="AP836" t="s">
        <v>95</v>
      </c>
      <c r="AQ836" t="s">
        <v>13261</v>
      </c>
      <c r="AS836">
        <v>0</v>
      </c>
      <c r="AT836">
        <v>0</v>
      </c>
      <c r="AU836">
        <v>0</v>
      </c>
      <c r="AV836">
        <v>0</v>
      </c>
      <c r="AW836">
        <v>0</v>
      </c>
      <c r="AX836">
        <v>0</v>
      </c>
      <c r="BB836" t="s">
        <v>63</v>
      </c>
      <c r="BF836" t="s">
        <v>95</v>
      </c>
      <c r="BI836" t="s">
        <v>2307</v>
      </c>
    </row>
    <row r="837" spans="1:61" x14ac:dyDescent="0.35">
      <c r="A837" t="s">
        <v>2308</v>
      </c>
      <c r="B837">
        <v>10000</v>
      </c>
      <c r="C837">
        <v>20000</v>
      </c>
      <c r="D837" s="2">
        <v>45761</v>
      </c>
      <c r="E837" t="s">
        <v>59</v>
      </c>
      <c r="F837" t="s">
        <v>836</v>
      </c>
      <c r="G837" t="s">
        <v>2114</v>
      </c>
      <c r="H837" t="s">
        <v>1733</v>
      </c>
      <c r="I837">
        <v>2</v>
      </c>
      <c r="J837" t="s">
        <v>63</v>
      </c>
      <c r="K837">
        <v>77</v>
      </c>
      <c r="L837" t="s">
        <v>6043</v>
      </c>
      <c r="M837" t="s">
        <v>192</v>
      </c>
      <c r="N837" t="s">
        <v>3848</v>
      </c>
      <c r="O837">
        <v>960</v>
      </c>
      <c r="R837" s="2">
        <v>45758</v>
      </c>
      <c r="T837">
        <v>25</v>
      </c>
      <c r="U837" s="3">
        <v>24000</v>
      </c>
      <c r="V837" t="s">
        <v>65</v>
      </c>
      <c r="W837" t="s">
        <v>2309</v>
      </c>
      <c r="X837">
        <v>0</v>
      </c>
      <c r="Y837">
        <v>0</v>
      </c>
      <c r="Z837">
        <v>0</v>
      </c>
      <c r="AA837">
        <v>0</v>
      </c>
      <c r="AB837">
        <v>0</v>
      </c>
      <c r="AC837">
        <v>0</v>
      </c>
      <c r="AF837">
        <v>0</v>
      </c>
      <c r="AJ837" t="s">
        <v>63</v>
      </c>
      <c r="AK837">
        <v>0</v>
      </c>
      <c r="AL837" t="s">
        <v>63</v>
      </c>
      <c r="AO837" t="s">
        <v>2310</v>
      </c>
      <c r="AP837" t="s">
        <v>95</v>
      </c>
      <c r="AQ837" t="s">
        <v>13261</v>
      </c>
      <c r="AS837">
        <v>0</v>
      </c>
      <c r="AT837">
        <v>0</v>
      </c>
      <c r="AU837">
        <v>0</v>
      </c>
      <c r="AV837">
        <v>0</v>
      </c>
      <c r="AW837">
        <v>0</v>
      </c>
      <c r="AX837">
        <v>0</v>
      </c>
      <c r="BB837" t="s">
        <v>63</v>
      </c>
      <c r="BF837" t="s">
        <v>95</v>
      </c>
      <c r="BI837" t="s">
        <v>2311</v>
      </c>
    </row>
    <row r="838" spans="1:61" x14ac:dyDescent="0.35">
      <c r="A838" t="s">
        <v>2312</v>
      </c>
      <c r="B838">
        <v>10000</v>
      </c>
      <c r="C838">
        <v>20000</v>
      </c>
      <c r="D838" s="2">
        <v>45761</v>
      </c>
      <c r="E838" t="s">
        <v>59</v>
      </c>
      <c r="F838" t="s">
        <v>2103</v>
      </c>
      <c r="G838" t="s">
        <v>2114</v>
      </c>
      <c r="H838" t="s">
        <v>2115</v>
      </c>
      <c r="I838">
        <v>2</v>
      </c>
      <c r="J838" t="s">
        <v>63</v>
      </c>
      <c r="K838">
        <v>77</v>
      </c>
      <c r="L838" t="s">
        <v>6043</v>
      </c>
      <c r="M838" t="s">
        <v>192</v>
      </c>
      <c r="N838" t="s">
        <v>3848</v>
      </c>
      <c r="O838">
        <v>108</v>
      </c>
      <c r="R838" s="2">
        <v>45758</v>
      </c>
      <c r="T838">
        <v>168</v>
      </c>
      <c r="U838" s="3">
        <v>18144</v>
      </c>
      <c r="V838" t="s">
        <v>65</v>
      </c>
      <c r="W838" t="s">
        <v>2313</v>
      </c>
      <c r="X838">
        <v>0</v>
      </c>
      <c r="Y838">
        <v>0</v>
      </c>
      <c r="Z838">
        <v>0</v>
      </c>
      <c r="AA838">
        <v>0</v>
      </c>
      <c r="AB838">
        <v>0</v>
      </c>
      <c r="AC838">
        <v>0</v>
      </c>
      <c r="AF838">
        <v>0</v>
      </c>
      <c r="AJ838" t="s">
        <v>63</v>
      </c>
      <c r="AK838">
        <v>0</v>
      </c>
      <c r="AL838" t="s">
        <v>63</v>
      </c>
      <c r="AO838" t="s">
        <v>2314</v>
      </c>
      <c r="AP838" t="s">
        <v>2291</v>
      </c>
      <c r="AQ838" t="s">
        <v>13261</v>
      </c>
      <c r="AS838">
        <v>0</v>
      </c>
      <c r="AT838">
        <v>0</v>
      </c>
      <c r="AU838">
        <v>0</v>
      </c>
      <c r="AV838">
        <v>0</v>
      </c>
      <c r="AW838">
        <v>0</v>
      </c>
      <c r="AX838">
        <v>0</v>
      </c>
      <c r="BB838" t="s">
        <v>63</v>
      </c>
      <c r="BF838" t="s">
        <v>2291</v>
      </c>
      <c r="BI838" t="s">
        <v>2315</v>
      </c>
    </row>
    <row r="839" spans="1:61" x14ac:dyDescent="0.35">
      <c r="A839" t="s">
        <v>2601</v>
      </c>
      <c r="B839">
        <v>10000</v>
      </c>
      <c r="C839">
        <v>10000</v>
      </c>
      <c r="D839" s="2">
        <v>45762</v>
      </c>
      <c r="E839" t="s">
        <v>59</v>
      </c>
      <c r="F839" t="s">
        <v>2602</v>
      </c>
      <c r="G839">
        <v>10620258009</v>
      </c>
      <c r="H839" t="s">
        <v>2603</v>
      </c>
      <c r="I839">
        <v>1</v>
      </c>
      <c r="J839" t="s">
        <v>63</v>
      </c>
      <c r="K839">
        <v>79</v>
      </c>
      <c r="L839" t="s">
        <v>6076</v>
      </c>
      <c r="M839" t="s">
        <v>92</v>
      </c>
      <c r="N839" t="s">
        <v>3828</v>
      </c>
      <c r="O839">
        <v>261</v>
      </c>
      <c r="R839" s="2">
        <v>45758</v>
      </c>
      <c r="T839">
        <v>192</v>
      </c>
      <c r="U839" s="3">
        <v>50112</v>
      </c>
      <c r="V839" t="s">
        <v>65</v>
      </c>
      <c r="W839" t="s">
        <v>2604</v>
      </c>
      <c r="X839">
        <v>0</v>
      </c>
      <c r="Y839">
        <v>0</v>
      </c>
      <c r="Z839">
        <v>0</v>
      </c>
      <c r="AA839">
        <v>0</v>
      </c>
      <c r="AB839">
        <v>0</v>
      </c>
      <c r="AC839">
        <v>0</v>
      </c>
      <c r="AF839">
        <v>0</v>
      </c>
      <c r="AJ839" t="s">
        <v>63</v>
      </c>
      <c r="AK839">
        <v>0</v>
      </c>
      <c r="AL839" t="s">
        <v>63</v>
      </c>
      <c r="AO839" t="s">
        <v>2605</v>
      </c>
      <c r="AP839" t="s">
        <v>2606</v>
      </c>
      <c r="AQ839" t="s">
        <v>9337</v>
      </c>
      <c r="AS839">
        <v>0</v>
      </c>
      <c r="AT839">
        <v>0</v>
      </c>
      <c r="AU839">
        <v>0</v>
      </c>
      <c r="AV839">
        <v>0</v>
      </c>
      <c r="AW839">
        <v>0</v>
      </c>
      <c r="AX839">
        <v>0</v>
      </c>
      <c r="BB839" t="s">
        <v>63</v>
      </c>
      <c r="BF839" t="s">
        <v>2606</v>
      </c>
      <c r="BI839" t="s">
        <v>2607</v>
      </c>
    </row>
    <row r="840" spans="1:61" x14ac:dyDescent="0.35">
      <c r="A840" t="s">
        <v>2608</v>
      </c>
      <c r="B840">
        <v>10000</v>
      </c>
      <c r="C840">
        <v>10000</v>
      </c>
      <c r="D840" s="2">
        <v>45762</v>
      </c>
      <c r="E840" t="s">
        <v>59</v>
      </c>
      <c r="F840" t="s">
        <v>2602</v>
      </c>
      <c r="G840">
        <v>10620258009</v>
      </c>
      <c r="H840" t="s">
        <v>2603</v>
      </c>
      <c r="I840">
        <v>1</v>
      </c>
      <c r="J840" t="s">
        <v>63</v>
      </c>
      <c r="K840">
        <v>79</v>
      </c>
      <c r="L840" t="s">
        <v>6076</v>
      </c>
      <c r="M840" t="s">
        <v>92</v>
      </c>
      <c r="N840" t="s">
        <v>3828</v>
      </c>
      <c r="O840">
        <v>261</v>
      </c>
      <c r="R840" s="2">
        <v>45758</v>
      </c>
      <c r="T840">
        <v>192</v>
      </c>
      <c r="U840" s="3">
        <v>50112</v>
      </c>
      <c r="V840" t="s">
        <v>65</v>
      </c>
      <c r="W840" t="s">
        <v>2609</v>
      </c>
      <c r="X840">
        <v>0</v>
      </c>
      <c r="Y840">
        <v>0</v>
      </c>
      <c r="Z840">
        <v>0</v>
      </c>
      <c r="AA840">
        <v>0</v>
      </c>
      <c r="AB840">
        <v>0</v>
      </c>
      <c r="AC840">
        <v>0</v>
      </c>
      <c r="AF840">
        <v>0</v>
      </c>
      <c r="AJ840" t="s">
        <v>63</v>
      </c>
      <c r="AK840">
        <v>0</v>
      </c>
      <c r="AL840" t="s">
        <v>63</v>
      </c>
      <c r="AO840" t="s">
        <v>2610</v>
      </c>
      <c r="AP840" t="s">
        <v>2606</v>
      </c>
      <c r="AQ840" t="s">
        <v>9337</v>
      </c>
      <c r="AS840">
        <v>0</v>
      </c>
      <c r="AT840">
        <v>0</v>
      </c>
      <c r="AU840">
        <v>0</v>
      </c>
      <c r="AV840">
        <v>0</v>
      </c>
      <c r="AW840">
        <v>0</v>
      </c>
      <c r="AX840">
        <v>0</v>
      </c>
      <c r="BB840" t="s">
        <v>63</v>
      </c>
      <c r="BF840" t="s">
        <v>2606</v>
      </c>
      <c r="BI840" t="s">
        <v>2607</v>
      </c>
    </row>
    <row r="841" spans="1:61" x14ac:dyDescent="0.35">
      <c r="A841" t="s">
        <v>2478</v>
      </c>
      <c r="B841">
        <v>10000</v>
      </c>
      <c r="C841">
        <v>30000</v>
      </c>
      <c r="D841" s="2">
        <v>45762</v>
      </c>
      <c r="E841" t="s">
        <v>59</v>
      </c>
      <c r="F841" t="s">
        <v>2479</v>
      </c>
      <c r="G841" t="s">
        <v>2480</v>
      </c>
      <c r="I841">
        <v>2</v>
      </c>
      <c r="J841" t="s">
        <v>183</v>
      </c>
      <c r="K841">
        <v>76</v>
      </c>
      <c r="L841" t="s">
        <v>6065</v>
      </c>
      <c r="M841" t="s">
        <v>200</v>
      </c>
      <c r="N841" t="s">
        <v>3841</v>
      </c>
      <c r="O841" s="3">
        <v>31500</v>
      </c>
      <c r="R841" s="2">
        <v>45758</v>
      </c>
      <c r="T841">
        <v>2</v>
      </c>
      <c r="U841" s="3">
        <v>63000</v>
      </c>
      <c r="V841" t="s">
        <v>65</v>
      </c>
      <c r="W841" t="s">
        <v>2481</v>
      </c>
      <c r="X841">
        <v>0</v>
      </c>
      <c r="Y841" s="3">
        <v>62500</v>
      </c>
      <c r="Z841">
        <v>500</v>
      </c>
      <c r="AA841">
        <v>0</v>
      </c>
      <c r="AB841">
        <v>0</v>
      </c>
      <c r="AC841">
        <v>0</v>
      </c>
      <c r="AF841">
        <v>0</v>
      </c>
      <c r="AO841" t="s">
        <v>2482</v>
      </c>
      <c r="AP841" t="s">
        <v>448</v>
      </c>
      <c r="AQ841" t="s">
        <v>11797</v>
      </c>
      <c r="AS841">
        <v>0</v>
      </c>
      <c r="AT841">
        <v>0</v>
      </c>
      <c r="AU841">
        <v>0</v>
      </c>
      <c r="AV841">
        <v>0</v>
      </c>
      <c r="AW841">
        <v>0</v>
      </c>
      <c r="AX841">
        <v>0</v>
      </c>
      <c r="BB841" t="s">
        <v>63</v>
      </c>
      <c r="BC841" t="s">
        <v>4983</v>
      </c>
      <c r="BD841">
        <v>0</v>
      </c>
      <c r="BF841" t="s">
        <v>448</v>
      </c>
      <c r="BI841" t="s">
        <v>449</v>
      </c>
    </row>
    <row r="842" spans="1:61" x14ac:dyDescent="0.35">
      <c r="A842" t="s">
        <v>2483</v>
      </c>
      <c r="B842">
        <v>10000</v>
      </c>
      <c r="C842">
        <v>10000</v>
      </c>
      <c r="D842" s="2">
        <v>45762</v>
      </c>
      <c r="E842" t="s">
        <v>59</v>
      </c>
      <c r="F842" t="s">
        <v>1527</v>
      </c>
      <c r="G842" t="s">
        <v>2484</v>
      </c>
      <c r="I842">
        <v>1</v>
      </c>
      <c r="J842" t="s">
        <v>183</v>
      </c>
      <c r="K842">
        <v>86</v>
      </c>
      <c r="L842" t="s">
        <v>6043</v>
      </c>
      <c r="M842" t="s">
        <v>1696</v>
      </c>
      <c r="N842" t="s">
        <v>3840</v>
      </c>
      <c r="O842" s="3">
        <v>40000</v>
      </c>
      <c r="R842" s="2">
        <v>45758</v>
      </c>
      <c r="T842">
        <v>5</v>
      </c>
      <c r="U842" s="3">
        <v>200000</v>
      </c>
      <c r="V842" t="s">
        <v>65</v>
      </c>
      <c r="W842" t="s">
        <v>2486</v>
      </c>
      <c r="X842">
        <v>0</v>
      </c>
      <c r="Y842" s="3">
        <v>200000</v>
      </c>
      <c r="Z842">
        <v>0</v>
      </c>
      <c r="AA842">
        <v>0</v>
      </c>
      <c r="AB842">
        <v>0</v>
      </c>
      <c r="AC842">
        <v>0</v>
      </c>
      <c r="AF842">
        <v>0</v>
      </c>
      <c r="AO842" t="s">
        <v>2487</v>
      </c>
      <c r="AP842" t="s">
        <v>203</v>
      </c>
      <c r="AQ842" t="s">
        <v>21026</v>
      </c>
      <c r="AS842">
        <v>0</v>
      </c>
      <c r="AT842">
        <v>0</v>
      </c>
      <c r="AU842">
        <v>0</v>
      </c>
      <c r="AV842">
        <v>0</v>
      </c>
      <c r="AW842">
        <v>0</v>
      </c>
      <c r="AX842">
        <v>0</v>
      </c>
      <c r="BB842" t="s">
        <v>63</v>
      </c>
      <c r="BC842" t="s">
        <v>4984</v>
      </c>
      <c r="BD842">
        <v>0</v>
      </c>
      <c r="BF842" t="s">
        <v>203</v>
      </c>
      <c r="BI842" t="s">
        <v>2488</v>
      </c>
    </row>
    <row r="843" spans="1:61" x14ac:dyDescent="0.35">
      <c r="A843" t="s">
        <v>2489</v>
      </c>
      <c r="B843">
        <v>10000</v>
      </c>
      <c r="C843">
        <v>20000</v>
      </c>
      <c r="D843" s="2">
        <v>45761</v>
      </c>
      <c r="E843" t="s">
        <v>59</v>
      </c>
      <c r="F843" t="s">
        <v>2490</v>
      </c>
      <c r="G843" t="s">
        <v>2491</v>
      </c>
      <c r="I843">
        <v>1</v>
      </c>
      <c r="J843" t="s">
        <v>183</v>
      </c>
      <c r="K843">
        <v>112</v>
      </c>
      <c r="L843" t="s">
        <v>6071</v>
      </c>
      <c r="M843" t="s">
        <v>454</v>
      </c>
      <c r="N843" t="s">
        <v>3837</v>
      </c>
      <c r="O843" s="3">
        <v>2000</v>
      </c>
      <c r="R843" s="2">
        <v>45758</v>
      </c>
      <c r="T843">
        <v>10</v>
      </c>
      <c r="U843" s="3">
        <v>20000</v>
      </c>
      <c r="V843" t="s">
        <v>65</v>
      </c>
      <c r="W843" t="s">
        <v>2492</v>
      </c>
      <c r="X843">
        <v>0</v>
      </c>
      <c r="Y843" s="3">
        <v>20000</v>
      </c>
      <c r="Z843">
        <v>0</v>
      </c>
      <c r="AA843">
        <v>0</v>
      </c>
      <c r="AB843">
        <v>0</v>
      </c>
      <c r="AC843">
        <v>0</v>
      </c>
      <c r="AF843">
        <v>0</v>
      </c>
      <c r="AO843" t="s">
        <v>2493</v>
      </c>
      <c r="AP843" t="s">
        <v>68</v>
      </c>
      <c r="AQ843" t="s">
        <v>26186</v>
      </c>
      <c r="AS843">
        <v>0</v>
      </c>
      <c r="AT843">
        <v>0</v>
      </c>
      <c r="AU843">
        <v>0</v>
      </c>
      <c r="AV843">
        <v>0</v>
      </c>
      <c r="AW843">
        <v>0</v>
      </c>
      <c r="AX843">
        <v>0</v>
      </c>
      <c r="BB843" t="s">
        <v>63</v>
      </c>
      <c r="BC843" t="s">
        <v>4985</v>
      </c>
      <c r="BD843">
        <v>0</v>
      </c>
      <c r="BF843" t="s">
        <v>68</v>
      </c>
      <c r="BI843" t="s">
        <v>1596</v>
      </c>
    </row>
    <row r="844" spans="1:61" x14ac:dyDescent="0.35">
      <c r="A844" t="s">
        <v>2494</v>
      </c>
      <c r="B844">
        <v>10000</v>
      </c>
      <c r="C844">
        <v>40000</v>
      </c>
      <c r="D844" s="2">
        <v>45761</v>
      </c>
      <c r="E844" t="s">
        <v>59</v>
      </c>
      <c r="F844" t="s">
        <v>2495</v>
      </c>
      <c r="G844" t="s">
        <v>2496</v>
      </c>
      <c r="I844">
        <v>1</v>
      </c>
      <c r="J844" t="s">
        <v>183</v>
      </c>
      <c r="K844">
        <v>94</v>
      </c>
      <c r="L844" t="s">
        <v>6050</v>
      </c>
      <c r="M844" t="s">
        <v>81</v>
      </c>
      <c r="N844" t="s">
        <v>3825</v>
      </c>
      <c r="O844" s="3">
        <v>9000</v>
      </c>
      <c r="R844" s="2">
        <v>45758</v>
      </c>
      <c r="T844">
        <v>4</v>
      </c>
      <c r="U844" s="3">
        <v>36000</v>
      </c>
      <c r="V844" t="s">
        <v>65</v>
      </c>
      <c r="W844" t="s">
        <v>2497</v>
      </c>
      <c r="X844">
        <v>0</v>
      </c>
      <c r="Y844" s="3">
        <v>36000</v>
      </c>
      <c r="Z844">
        <v>0</v>
      </c>
      <c r="AA844">
        <v>0</v>
      </c>
      <c r="AB844">
        <v>0</v>
      </c>
      <c r="AC844">
        <v>0</v>
      </c>
      <c r="AF844">
        <v>0</v>
      </c>
      <c r="AO844" t="s">
        <v>2498</v>
      </c>
      <c r="AP844" t="s">
        <v>84</v>
      </c>
      <c r="AQ844" t="s">
        <v>14396</v>
      </c>
      <c r="AS844">
        <v>0</v>
      </c>
      <c r="AT844">
        <v>0</v>
      </c>
      <c r="AU844">
        <v>0</v>
      </c>
      <c r="AV844">
        <v>0</v>
      </c>
      <c r="AW844">
        <v>0</v>
      </c>
      <c r="AX844">
        <v>0</v>
      </c>
      <c r="BB844" t="s">
        <v>63</v>
      </c>
      <c r="BC844" t="s">
        <v>4986</v>
      </c>
      <c r="BD844">
        <v>0</v>
      </c>
      <c r="BF844" t="s">
        <v>84</v>
      </c>
      <c r="BI844" t="s">
        <v>2499</v>
      </c>
    </row>
    <row r="845" spans="1:61" x14ac:dyDescent="0.35">
      <c r="A845" t="s">
        <v>2500</v>
      </c>
      <c r="B845">
        <v>10000</v>
      </c>
      <c r="C845">
        <v>10000</v>
      </c>
      <c r="D845" s="2">
        <v>45758</v>
      </c>
      <c r="E845" t="s">
        <v>59</v>
      </c>
      <c r="F845" t="s">
        <v>2501</v>
      </c>
      <c r="G845" t="s">
        <v>570</v>
      </c>
      <c r="I845">
        <v>1</v>
      </c>
      <c r="J845" t="s">
        <v>183</v>
      </c>
      <c r="K845">
        <v>59</v>
      </c>
      <c r="L845" t="s">
        <v>6045</v>
      </c>
      <c r="M845" t="s">
        <v>73</v>
      </c>
      <c r="N845" t="s">
        <v>3811</v>
      </c>
      <c r="O845" s="3">
        <v>1000</v>
      </c>
      <c r="R845" s="2">
        <v>45758</v>
      </c>
      <c r="T845">
        <v>6</v>
      </c>
      <c r="U845" s="3">
        <v>6000</v>
      </c>
      <c r="V845" t="s">
        <v>65</v>
      </c>
      <c r="W845" t="s">
        <v>2502</v>
      </c>
      <c r="X845">
        <v>0</v>
      </c>
      <c r="Y845" s="3">
        <v>6000</v>
      </c>
      <c r="Z845">
        <v>0</v>
      </c>
      <c r="AA845">
        <v>0</v>
      </c>
      <c r="AB845">
        <v>0</v>
      </c>
      <c r="AC845">
        <v>0</v>
      </c>
      <c r="AF845">
        <v>0</v>
      </c>
      <c r="AO845" t="s">
        <v>2503</v>
      </c>
      <c r="AP845" t="s">
        <v>571</v>
      </c>
      <c r="AQ845" t="s">
        <v>14937</v>
      </c>
      <c r="AS845">
        <v>0</v>
      </c>
      <c r="AT845">
        <v>0</v>
      </c>
      <c r="AU845">
        <v>0</v>
      </c>
      <c r="AV845">
        <v>0</v>
      </c>
      <c r="AW845">
        <v>0</v>
      </c>
      <c r="AX845">
        <v>0</v>
      </c>
      <c r="BB845" t="s">
        <v>63</v>
      </c>
      <c r="BC845" t="s">
        <v>4987</v>
      </c>
      <c r="BD845">
        <v>0</v>
      </c>
      <c r="BF845" t="s">
        <v>571</v>
      </c>
      <c r="BI845" t="s">
        <v>2504</v>
      </c>
    </row>
    <row r="846" spans="1:61" x14ac:dyDescent="0.35">
      <c r="A846" t="s">
        <v>2500</v>
      </c>
      <c r="B846">
        <v>20000</v>
      </c>
      <c r="C846">
        <v>10000</v>
      </c>
      <c r="D846" s="2">
        <v>45758</v>
      </c>
      <c r="E846" t="s">
        <v>59</v>
      </c>
      <c r="F846" t="s">
        <v>2501</v>
      </c>
      <c r="G846" t="s">
        <v>570</v>
      </c>
      <c r="I846">
        <v>1</v>
      </c>
      <c r="J846" t="s">
        <v>183</v>
      </c>
      <c r="K846">
        <v>59</v>
      </c>
      <c r="L846" t="s">
        <v>6045</v>
      </c>
      <c r="M846" t="s">
        <v>73</v>
      </c>
      <c r="N846" t="s">
        <v>3811</v>
      </c>
      <c r="O846" s="3">
        <v>1000</v>
      </c>
      <c r="R846" s="2">
        <v>45758</v>
      </c>
      <c r="T846">
        <v>6</v>
      </c>
      <c r="U846" s="3">
        <v>6000</v>
      </c>
      <c r="V846" t="s">
        <v>65</v>
      </c>
      <c r="W846" t="s">
        <v>2502</v>
      </c>
      <c r="X846">
        <v>0</v>
      </c>
      <c r="Y846" s="3">
        <v>6000</v>
      </c>
      <c r="Z846">
        <v>0</v>
      </c>
      <c r="AA846">
        <v>0</v>
      </c>
      <c r="AB846">
        <v>0</v>
      </c>
      <c r="AC846">
        <v>0</v>
      </c>
      <c r="AF846">
        <v>0</v>
      </c>
      <c r="AO846" t="s">
        <v>2503</v>
      </c>
      <c r="AP846" t="s">
        <v>571</v>
      </c>
      <c r="AQ846" t="s">
        <v>14937</v>
      </c>
      <c r="AS846">
        <v>0</v>
      </c>
      <c r="AT846">
        <v>0</v>
      </c>
      <c r="AU846">
        <v>0</v>
      </c>
      <c r="AV846">
        <v>0</v>
      </c>
      <c r="AW846">
        <v>0</v>
      </c>
      <c r="AX846">
        <v>0</v>
      </c>
      <c r="BB846" t="s">
        <v>63</v>
      </c>
      <c r="BC846" t="s">
        <v>4987</v>
      </c>
      <c r="BD846">
        <v>0</v>
      </c>
      <c r="BF846" t="s">
        <v>571</v>
      </c>
      <c r="BI846" t="s">
        <v>2504</v>
      </c>
    </row>
    <row r="847" spans="1:61" x14ac:dyDescent="0.35">
      <c r="A847" t="s">
        <v>2505</v>
      </c>
      <c r="B847">
        <v>10000</v>
      </c>
      <c r="C847">
        <v>10000</v>
      </c>
      <c r="D847" s="2">
        <v>45758</v>
      </c>
      <c r="E847" t="s">
        <v>59</v>
      </c>
      <c r="F847" t="s">
        <v>2506</v>
      </c>
      <c r="G847" t="s">
        <v>570</v>
      </c>
      <c r="I847">
        <v>1</v>
      </c>
      <c r="J847" t="s">
        <v>183</v>
      </c>
      <c r="K847">
        <v>59</v>
      </c>
      <c r="L847" t="s">
        <v>6045</v>
      </c>
      <c r="M847" t="s">
        <v>73</v>
      </c>
      <c r="N847" t="s">
        <v>3811</v>
      </c>
      <c r="O847" s="3">
        <v>1000</v>
      </c>
      <c r="R847" s="2">
        <v>45758</v>
      </c>
      <c r="T847">
        <v>6</v>
      </c>
      <c r="U847" s="3">
        <v>6000</v>
      </c>
      <c r="V847" t="s">
        <v>65</v>
      </c>
      <c r="W847" t="s">
        <v>2507</v>
      </c>
      <c r="X847">
        <v>0</v>
      </c>
      <c r="Y847" s="3">
        <v>6000</v>
      </c>
      <c r="Z847">
        <v>0</v>
      </c>
      <c r="AA847">
        <v>0</v>
      </c>
      <c r="AB847">
        <v>0</v>
      </c>
      <c r="AC847">
        <v>0</v>
      </c>
      <c r="AF847">
        <v>0</v>
      </c>
      <c r="AO847" t="s">
        <v>2508</v>
      </c>
      <c r="AP847" t="s">
        <v>571</v>
      </c>
      <c r="AQ847" t="s">
        <v>14937</v>
      </c>
      <c r="AS847">
        <v>0</v>
      </c>
      <c r="AT847">
        <v>0</v>
      </c>
      <c r="AU847">
        <v>0</v>
      </c>
      <c r="AV847">
        <v>0</v>
      </c>
      <c r="AW847">
        <v>0</v>
      </c>
      <c r="AX847">
        <v>0</v>
      </c>
      <c r="BB847" t="s">
        <v>63</v>
      </c>
      <c r="BC847" t="s">
        <v>4988</v>
      </c>
      <c r="BD847">
        <v>0</v>
      </c>
      <c r="BF847" t="s">
        <v>571</v>
      </c>
      <c r="BI847" t="s">
        <v>2509</v>
      </c>
    </row>
    <row r="848" spans="1:61" x14ac:dyDescent="0.35">
      <c r="A848" t="s">
        <v>2362</v>
      </c>
      <c r="B848">
        <v>10000</v>
      </c>
      <c r="C848">
        <v>20000</v>
      </c>
      <c r="D848" s="2">
        <v>45758</v>
      </c>
      <c r="E848" t="s">
        <v>59</v>
      </c>
      <c r="F848" t="s">
        <v>2363</v>
      </c>
      <c r="G848" t="s">
        <v>842</v>
      </c>
      <c r="I848">
        <v>1</v>
      </c>
      <c r="J848" t="s">
        <v>183</v>
      </c>
      <c r="K848">
        <v>73</v>
      </c>
      <c r="L848" t="s">
        <v>6042</v>
      </c>
      <c r="M848" t="s">
        <v>184</v>
      </c>
      <c r="N848" t="s">
        <v>3845</v>
      </c>
      <c r="O848" s="3">
        <v>42000</v>
      </c>
      <c r="R848" s="2">
        <v>45758</v>
      </c>
      <c r="T848">
        <v>12</v>
      </c>
      <c r="U848" s="3">
        <v>504000</v>
      </c>
      <c r="V848" t="s">
        <v>65</v>
      </c>
      <c r="W848">
        <v>80256230001</v>
      </c>
      <c r="X848">
        <v>0</v>
      </c>
      <c r="Y848" s="3">
        <v>504000</v>
      </c>
      <c r="Z848">
        <v>0</v>
      </c>
      <c r="AA848">
        <v>0</v>
      </c>
      <c r="AB848">
        <v>0</v>
      </c>
      <c r="AC848">
        <v>0</v>
      </c>
      <c r="AF848">
        <v>0</v>
      </c>
      <c r="AO848">
        <v>8025623</v>
      </c>
      <c r="AP848" t="s">
        <v>162</v>
      </c>
      <c r="AQ848" t="s">
        <v>8373</v>
      </c>
      <c r="AS848">
        <v>0</v>
      </c>
      <c r="AT848">
        <v>0</v>
      </c>
      <c r="AU848">
        <v>0</v>
      </c>
      <c r="AV848">
        <v>0</v>
      </c>
      <c r="AW848">
        <v>0</v>
      </c>
      <c r="AX848">
        <v>0</v>
      </c>
      <c r="BB848" t="s">
        <v>63</v>
      </c>
      <c r="BC848" t="s">
        <v>4908</v>
      </c>
      <c r="BD848">
        <v>0</v>
      </c>
      <c r="BF848" t="s">
        <v>162</v>
      </c>
      <c r="BI848" t="s">
        <v>2364</v>
      </c>
    </row>
    <row r="849" spans="1:61" x14ac:dyDescent="0.35">
      <c r="A849" t="s">
        <v>2510</v>
      </c>
      <c r="B849">
        <v>10000</v>
      </c>
      <c r="C849">
        <v>10000</v>
      </c>
      <c r="D849" s="2">
        <v>45758</v>
      </c>
      <c r="E849" t="s">
        <v>59</v>
      </c>
      <c r="F849" t="s">
        <v>2511</v>
      </c>
      <c r="G849" t="s">
        <v>2484</v>
      </c>
      <c r="I849">
        <v>1</v>
      </c>
      <c r="J849" t="s">
        <v>183</v>
      </c>
      <c r="K849">
        <v>86</v>
      </c>
      <c r="L849" t="s">
        <v>6043</v>
      </c>
      <c r="M849" t="s">
        <v>1696</v>
      </c>
      <c r="N849" t="s">
        <v>3840</v>
      </c>
      <c r="O849">
        <v>600</v>
      </c>
      <c r="R849" s="2">
        <v>45758</v>
      </c>
      <c r="T849">
        <v>5</v>
      </c>
      <c r="U849" s="3">
        <v>3000</v>
      </c>
      <c r="V849" t="s">
        <v>65</v>
      </c>
      <c r="W849" t="s">
        <v>2512</v>
      </c>
      <c r="X849">
        <v>0</v>
      </c>
      <c r="Y849" s="3">
        <v>3000</v>
      </c>
      <c r="Z849">
        <v>0</v>
      </c>
      <c r="AA849">
        <v>0</v>
      </c>
      <c r="AB849">
        <v>0</v>
      </c>
      <c r="AC849">
        <v>0</v>
      </c>
      <c r="AF849">
        <v>0</v>
      </c>
      <c r="AO849" t="s">
        <v>2513</v>
      </c>
      <c r="AP849" t="s">
        <v>203</v>
      </c>
      <c r="AQ849" t="s">
        <v>21026</v>
      </c>
      <c r="AS849">
        <v>0</v>
      </c>
      <c r="AT849">
        <v>0</v>
      </c>
      <c r="AU849">
        <v>0</v>
      </c>
      <c r="AV849">
        <v>0</v>
      </c>
      <c r="AW849">
        <v>0</v>
      </c>
      <c r="AX849">
        <v>0</v>
      </c>
      <c r="BB849" t="s">
        <v>63</v>
      </c>
      <c r="BC849" t="s">
        <v>4989</v>
      </c>
      <c r="BD849">
        <v>0</v>
      </c>
      <c r="BF849" t="s">
        <v>203</v>
      </c>
      <c r="BI849" t="s">
        <v>2514</v>
      </c>
    </row>
    <row r="850" spans="1:61" x14ac:dyDescent="0.35">
      <c r="A850" t="s">
        <v>2515</v>
      </c>
      <c r="B850">
        <v>10000</v>
      </c>
      <c r="C850">
        <v>10000</v>
      </c>
      <c r="D850" s="2">
        <v>45761</v>
      </c>
      <c r="E850" t="s">
        <v>59</v>
      </c>
      <c r="F850" t="s">
        <v>2133</v>
      </c>
      <c r="G850" t="s">
        <v>2277</v>
      </c>
      <c r="I850">
        <v>1</v>
      </c>
      <c r="J850" t="s">
        <v>183</v>
      </c>
      <c r="K850">
        <v>26</v>
      </c>
      <c r="L850" t="s">
        <v>6061</v>
      </c>
      <c r="M850" t="s">
        <v>648</v>
      </c>
      <c r="N850" t="s">
        <v>3810</v>
      </c>
      <c r="O850" s="3">
        <v>13500</v>
      </c>
      <c r="R850" s="2">
        <v>45758</v>
      </c>
      <c r="T850">
        <v>4</v>
      </c>
      <c r="U850" s="3">
        <v>54000</v>
      </c>
      <c r="V850" t="s">
        <v>65</v>
      </c>
      <c r="W850" t="s">
        <v>2516</v>
      </c>
      <c r="X850">
        <v>0</v>
      </c>
      <c r="Y850" s="3">
        <v>54000</v>
      </c>
      <c r="Z850">
        <v>0</v>
      </c>
      <c r="AA850">
        <v>0</v>
      </c>
      <c r="AB850">
        <v>0</v>
      </c>
      <c r="AC850">
        <v>0</v>
      </c>
      <c r="AF850">
        <v>0</v>
      </c>
      <c r="AO850" t="s">
        <v>2517</v>
      </c>
      <c r="AP850" t="s">
        <v>170</v>
      </c>
      <c r="AQ850" t="s">
        <v>21526</v>
      </c>
      <c r="AS850">
        <v>0</v>
      </c>
      <c r="AT850">
        <v>0</v>
      </c>
      <c r="AU850">
        <v>0</v>
      </c>
      <c r="AV850">
        <v>0</v>
      </c>
      <c r="AW850">
        <v>0</v>
      </c>
      <c r="AX850">
        <v>0</v>
      </c>
      <c r="BB850" t="s">
        <v>63</v>
      </c>
      <c r="BC850" t="s">
        <v>4990</v>
      </c>
      <c r="BD850">
        <v>0</v>
      </c>
      <c r="BF850" t="s">
        <v>170</v>
      </c>
      <c r="BI850" t="s">
        <v>2518</v>
      </c>
    </row>
    <row r="851" spans="1:61" x14ac:dyDescent="0.35">
      <c r="A851" t="s">
        <v>2097</v>
      </c>
      <c r="B851">
        <v>10000</v>
      </c>
      <c r="C851">
        <v>20000</v>
      </c>
      <c r="D851" s="2">
        <v>45761</v>
      </c>
      <c r="E851" t="s">
        <v>59</v>
      </c>
      <c r="F851" t="s">
        <v>2098</v>
      </c>
      <c r="G851" t="s">
        <v>1428</v>
      </c>
      <c r="I851">
        <v>2</v>
      </c>
      <c r="J851" t="s">
        <v>183</v>
      </c>
      <c r="K851">
        <v>63</v>
      </c>
      <c r="L851" t="s">
        <v>6051</v>
      </c>
      <c r="M851" t="s">
        <v>136</v>
      </c>
      <c r="N851" t="s">
        <v>3850</v>
      </c>
      <c r="O851" s="3">
        <v>5000</v>
      </c>
      <c r="R851" s="2">
        <v>45758</v>
      </c>
      <c r="T851">
        <v>16</v>
      </c>
      <c r="U851" s="3">
        <v>80000</v>
      </c>
      <c r="V851" t="s">
        <v>65</v>
      </c>
      <c r="W851" t="s">
        <v>2099</v>
      </c>
      <c r="X851">
        <v>0</v>
      </c>
      <c r="Y851" s="3">
        <v>80000</v>
      </c>
      <c r="Z851">
        <v>0</v>
      </c>
      <c r="AA851">
        <v>0</v>
      </c>
      <c r="AB851">
        <v>0</v>
      </c>
      <c r="AC851">
        <v>0</v>
      </c>
      <c r="AF851">
        <v>0</v>
      </c>
      <c r="AO851" t="s">
        <v>2100</v>
      </c>
      <c r="AP851" t="s">
        <v>170</v>
      </c>
      <c r="AQ851" t="s">
        <v>21526</v>
      </c>
      <c r="AS851">
        <v>0</v>
      </c>
      <c r="AT851">
        <v>0</v>
      </c>
      <c r="AU851">
        <v>0</v>
      </c>
      <c r="AV851">
        <v>0</v>
      </c>
      <c r="AW851">
        <v>0</v>
      </c>
      <c r="AX851">
        <v>0</v>
      </c>
      <c r="BB851" t="s">
        <v>63</v>
      </c>
      <c r="BC851" t="s">
        <v>4839</v>
      </c>
      <c r="BD851">
        <v>0</v>
      </c>
      <c r="BF851" t="s">
        <v>170</v>
      </c>
      <c r="BI851" t="s">
        <v>2101</v>
      </c>
    </row>
    <row r="852" spans="1:61" x14ac:dyDescent="0.35">
      <c r="A852" t="s">
        <v>2382</v>
      </c>
      <c r="B852">
        <v>10000</v>
      </c>
      <c r="C852">
        <v>20000</v>
      </c>
      <c r="D852" s="2">
        <v>45761</v>
      </c>
      <c r="E852" t="s">
        <v>59</v>
      </c>
      <c r="F852" t="s">
        <v>2098</v>
      </c>
      <c r="G852" t="s">
        <v>1428</v>
      </c>
      <c r="I852">
        <v>2</v>
      </c>
      <c r="J852" t="s">
        <v>183</v>
      </c>
      <c r="K852">
        <v>63</v>
      </c>
      <c r="L852" t="s">
        <v>6051</v>
      </c>
      <c r="M852" t="s">
        <v>136</v>
      </c>
      <c r="N852" t="s">
        <v>3850</v>
      </c>
      <c r="O852" s="3">
        <v>2500</v>
      </c>
      <c r="R852" s="2">
        <v>45758</v>
      </c>
      <c r="T852">
        <v>16</v>
      </c>
      <c r="U852" s="3">
        <v>40000</v>
      </c>
      <c r="V852" t="s">
        <v>65</v>
      </c>
      <c r="W852" t="s">
        <v>2383</v>
      </c>
      <c r="X852">
        <v>0</v>
      </c>
      <c r="Y852" s="3">
        <v>40000</v>
      </c>
      <c r="Z852">
        <v>0</v>
      </c>
      <c r="AA852">
        <v>0</v>
      </c>
      <c r="AB852">
        <v>0</v>
      </c>
      <c r="AC852">
        <v>0</v>
      </c>
      <c r="AF852">
        <v>0</v>
      </c>
      <c r="AO852" t="s">
        <v>2384</v>
      </c>
      <c r="AP852" t="s">
        <v>275</v>
      </c>
      <c r="AQ852" t="s">
        <v>21306</v>
      </c>
      <c r="AS852">
        <v>0</v>
      </c>
      <c r="AT852">
        <v>0</v>
      </c>
      <c r="AU852">
        <v>0</v>
      </c>
      <c r="AV852">
        <v>0</v>
      </c>
      <c r="AW852">
        <v>0</v>
      </c>
      <c r="AX852">
        <v>0</v>
      </c>
      <c r="BB852" t="s">
        <v>63</v>
      </c>
      <c r="BC852" t="s">
        <v>4913</v>
      </c>
      <c r="BD852">
        <v>0</v>
      </c>
      <c r="BF852" t="s">
        <v>275</v>
      </c>
      <c r="BI852" t="s">
        <v>2385</v>
      </c>
    </row>
    <row r="853" spans="1:61" x14ac:dyDescent="0.35">
      <c r="A853" t="s">
        <v>2519</v>
      </c>
      <c r="B853">
        <v>10000</v>
      </c>
      <c r="C853">
        <v>10000</v>
      </c>
      <c r="D853" s="2">
        <v>45758</v>
      </c>
      <c r="E853" t="s">
        <v>59</v>
      </c>
      <c r="F853" s="4">
        <v>0.48746527777777776</v>
      </c>
      <c r="G853" t="s">
        <v>2520</v>
      </c>
      <c r="I853">
        <v>1</v>
      </c>
      <c r="J853" t="s">
        <v>183</v>
      </c>
      <c r="K853">
        <v>59</v>
      </c>
      <c r="L853" t="s">
        <v>6045</v>
      </c>
      <c r="M853" t="s">
        <v>73</v>
      </c>
      <c r="N853" t="s">
        <v>3811</v>
      </c>
      <c r="O853" s="3">
        <v>1000</v>
      </c>
      <c r="R853" s="2">
        <v>45758</v>
      </c>
      <c r="T853">
        <v>6</v>
      </c>
      <c r="U853" s="3">
        <v>6000</v>
      </c>
      <c r="V853" t="s">
        <v>65</v>
      </c>
      <c r="W853" t="s">
        <v>2521</v>
      </c>
      <c r="X853">
        <v>0</v>
      </c>
      <c r="Y853" s="3">
        <v>6000</v>
      </c>
      <c r="Z853">
        <v>0</v>
      </c>
      <c r="AA853">
        <v>0</v>
      </c>
      <c r="AB853">
        <v>0</v>
      </c>
      <c r="AC853">
        <v>0</v>
      </c>
      <c r="AF853">
        <v>0</v>
      </c>
      <c r="AO853" t="s">
        <v>2522</v>
      </c>
      <c r="AP853" t="s">
        <v>571</v>
      </c>
      <c r="AQ853" t="s">
        <v>14937</v>
      </c>
      <c r="AS853">
        <v>0</v>
      </c>
      <c r="AT853">
        <v>0</v>
      </c>
      <c r="AU853">
        <v>0</v>
      </c>
      <c r="AV853">
        <v>0</v>
      </c>
      <c r="AW853">
        <v>0</v>
      </c>
      <c r="AX853">
        <v>0</v>
      </c>
      <c r="BB853" t="s">
        <v>63</v>
      </c>
      <c r="BC853" t="s">
        <v>4991</v>
      </c>
      <c r="BD853">
        <v>0</v>
      </c>
      <c r="BF853" t="s">
        <v>571</v>
      </c>
      <c r="BI853" t="s">
        <v>2523</v>
      </c>
    </row>
    <row r="854" spans="1:61" x14ac:dyDescent="0.35">
      <c r="A854" t="s">
        <v>2519</v>
      </c>
      <c r="B854">
        <v>20000</v>
      </c>
      <c r="C854">
        <v>10000</v>
      </c>
      <c r="D854" s="2">
        <v>45758</v>
      </c>
      <c r="E854" t="s">
        <v>59</v>
      </c>
      <c r="F854" s="4">
        <v>0.48746527777777776</v>
      </c>
      <c r="G854" t="s">
        <v>2520</v>
      </c>
      <c r="I854">
        <v>1</v>
      </c>
      <c r="J854" t="s">
        <v>183</v>
      </c>
      <c r="K854">
        <v>59</v>
      </c>
      <c r="L854" t="s">
        <v>6045</v>
      </c>
      <c r="M854" t="s">
        <v>73</v>
      </c>
      <c r="N854" t="s">
        <v>3811</v>
      </c>
      <c r="O854" s="3">
        <v>1000</v>
      </c>
      <c r="R854" s="2">
        <v>45758</v>
      </c>
      <c r="T854">
        <v>6</v>
      </c>
      <c r="U854" s="3">
        <v>6000</v>
      </c>
      <c r="V854" t="s">
        <v>65</v>
      </c>
      <c r="W854" t="s">
        <v>2521</v>
      </c>
      <c r="X854">
        <v>0</v>
      </c>
      <c r="Y854" s="3">
        <v>6000</v>
      </c>
      <c r="Z854">
        <v>0</v>
      </c>
      <c r="AA854">
        <v>0</v>
      </c>
      <c r="AB854">
        <v>0</v>
      </c>
      <c r="AC854">
        <v>0</v>
      </c>
      <c r="AF854">
        <v>0</v>
      </c>
      <c r="AO854" t="s">
        <v>2522</v>
      </c>
      <c r="AP854" t="s">
        <v>571</v>
      </c>
      <c r="AQ854" t="s">
        <v>14937</v>
      </c>
      <c r="AS854">
        <v>0</v>
      </c>
      <c r="AT854">
        <v>0</v>
      </c>
      <c r="AU854">
        <v>0</v>
      </c>
      <c r="AV854">
        <v>0</v>
      </c>
      <c r="AW854">
        <v>0</v>
      </c>
      <c r="AX854">
        <v>0</v>
      </c>
      <c r="BB854" t="s">
        <v>63</v>
      </c>
      <c r="BC854" t="s">
        <v>4991</v>
      </c>
      <c r="BD854">
        <v>0</v>
      </c>
      <c r="BF854" t="s">
        <v>571</v>
      </c>
      <c r="BI854" t="s">
        <v>2523</v>
      </c>
    </row>
    <row r="855" spans="1:61" x14ac:dyDescent="0.35">
      <c r="A855" t="s">
        <v>2402</v>
      </c>
      <c r="B855">
        <v>10000</v>
      </c>
      <c r="C855">
        <v>20000</v>
      </c>
      <c r="D855" s="2">
        <v>45758</v>
      </c>
      <c r="E855" t="s">
        <v>59</v>
      </c>
      <c r="F855" s="4">
        <v>0.42443287037037036</v>
      </c>
      <c r="G855" t="s">
        <v>159</v>
      </c>
      <c r="I855">
        <v>2</v>
      </c>
      <c r="J855" t="s">
        <v>183</v>
      </c>
      <c r="K855">
        <v>82</v>
      </c>
      <c r="L855" t="s">
        <v>6055</v>
      </c>
      <c r="M855" t="s">
        <v>352</v>
      </c>
      <c r="N855" t="s">
        <v>3798</v>
      </c>
      <c r="O855" s="3">
        <v>1167</v>
      </c>
      <c r="R855" s="2">
        <v>45758</v>
      </c>
      <c r="T855">
        <v>6</v>
      </c>
      <c r="U855" s="3">
        <v>7002</v>
      </c>
      <c r="V855" t="s">
        <v>65</v>
      </c>
      <c r="W855">
        <v>5000435300001</v>
      </c>
      <c r="X855">
        <v>0</v>
      </c>
      <c r="Y855" s="3">
        <v>5000</v>
      </c>
      <c r="Z855" s="3">
        <v>2002</v>
      </c>
      <c r="AA855">
        <v>0</v>
      </c>
      <c r="AB855">
        <v>0</v>
      </c>
      <c r="AC855">
        <v>0</v>
      </c>
      <c r="AF855">
        <v>0</v>
      </c>
      <c r="AO855">
        <v>500043530</v>
      </c>
      <c r="AP855" t="s">
        <v>162</v>
      </c>
      <c r="AQ855" t="s">
        <v>8373</v>
      </c>
      <c r="AS855">
        <v>0</v>
      </c>
      <c r="AT855">
        <v>0</v>
      </c>
      <c r="AU855">
        <v>0</v>
      </c>
      <c r="AV855">
        <v>0</v>
      </c>
      <c r="AW855">
        <v>0</v>
      </c>
      <c r="AX855">
        <v>0</v>
      </c>
      <c r="BB855" t="s">
        <v>63</v>
      </c>
      <c r="BC855" t="s">
        <v>4917</v>
      </c>
      <c r="BD855">
        <v>0</v>
      </c>
      <c r="BF855" t="s">
        <v>162</v>
      </c>
      <c r="BI855" t="s">
        <v>2120</v>
      </c>
    </row>
    <row r="856" spans="1:61" x14ac:dyDescent="0.35">
      <c r="A856" t="s">
        <v>2119</v>
      </c>
      <c r="B856">
        <v>10000</v>
      </c>
      <c r="C856">
        <v>20000</v>
      </c>
      <c r="D856" s="2">
        <v>45758</v>
      </c>
      <c r="E856" t="s">
        <v>59</v>
      </c>
      <c r="F856" s="4">
        <v>0.42443287037037036</v>
      </c>
      <c r="G856" t="s">
        <v>159</v>
      </c>
      <c r="I856">
        <v>2</v>
      </c>
      <c r="J856" t="s">
        <v>183</v>
      </c>
      <c r="K856">
        <v>82</v>
      </c>
      <c r="L856" t="s">
        <v>6055</v>
      </c>
      <c r="M856" t="s">
        <v>352</v>
      </c>
      <c r="N856" t="s">
        <v>3798</v>
      </c>
      <c r="O856" s="3">
        <v>1167</v>
      </c>
      <c r="R856" s="2">
        <v>45758</v>
      </c>
      <c r="T856">
        <v>6</v>
      </c>
      <c r="U856" s="3">
        <v>7002</v>
      </c>
      <c r="V856" t="s">
        <v>65</v>
      </c>
      <c r="W856">
        <v>5000514740001</v>
      </c>
      <c r="X856">
        <v>0</v>
      </c>
      <c r="Y856" s="3">
        <v>5000</v>
      </c>
      <c r="Z856" s="3">
        <v>2002</v>
      </c>
      <c r="AA856">
        <v>0</v>
      </c>
      <c r="AB856">
        <v>0</v>
      </c>
      <c r="AC856">
        <v>0</v>
      </c>
      <c r="AF856">
        <v>0</v>
      </c>
      <c r="AO856">
        <v>500051474</v>
      </c>
      <c r="AP856" t="s">
        <v>162</v>
      </c>
      <c r="AQ856" t="s">
        <v>8373</v>
      </c>
      <c r="AS856">
        <v>0</v>
      </c>
      <c r="AT856">
        <v>0</v>
      </c>
      <c r="AU856">
        <v>0</v>
      </c>
      <c r="AV856">
        <v>0</v>
      </c>
      <c r="AW856">
        <v>0</v>
      </c>
      <c r="AX856">
        <v>0</v>
      </c>
      <c r="BB856" t="s">
        <v>63</v>
      </c>
      <c r="BC856" t="s">
        <v>4840</v>
      </c>
      <c r="BD856">
        <v>0</v>
      </c>
      <c r="BF856" t="s">
        <v>162</v>
      </c>
      <c r="BI856" t="s">
        <v>2120</v>
      </c>
    </row>
    <row r="857" spans="1:61" x14ac:dyDescent="0.35">
      <c r="A857" t="s">
        <v>2524</v>
      </c>
      <c r="B857">
        <v>10000</v>
      </c>
      <c r="C857">
        <v>10000</v>
      </c>
      <c r="D857" s="2">
        <v>45758</v>
      </c>
      <c r="E857" t="s">
        <v>59</v>
      </c>
      <c r="F857" t="s">
        <v>2511</v>
      </c>
      <c r="G857" t="s">
        <v>2484</v>
      </c>
      <c r="I857">
        <v>1</v>
      </c>
      <c r="J857" t="s">
        <v>183</v>
      </c>
      <c r="K857">
        <v>86</v>
      </c>
      <c r="L857" t="s">
        <v>6043</v>
      </c>
      <c r="M857" t="s">
        <v>1696</v>
      </c>
      <c r="N857" t="s">
        <v>3840</v>
      </c>
      <c r="O857">
        <v>600</v>
      </c>
      <c r="R857" s="2">
        <v>45758</v>
      </c>
      <c r="T857">
        <v>5</v>
      </c>
      <c r="U857" s="3">
        <v>3000</v>
      </c>
      <c r="V857" t="s">
        <v>65</v>
      </c>
      <c r="W857" t="s">
        <v>2512</v>
      </c>
      <c r="X857">
        <v>0</v>
      </c>
      <c r="Y857" s="3">
        <v>3000</v>
      </c>
      <c r="Z857">
        <v>0</v>
      </c>
      <c r="AA857">
        <v>0</v>
      </c>
      <c r="AB857">
        <v>0</v>
      </c>
      <c r="AC857">
        <v>0</v>
      </c>
      <c r="AF857">
        <v>0</v>
      </c>
      <c r="AO857" t="s">
        <v>2513</v>
      </c>
      <c r="AP857" t="s">
        <v>203</v>
      </c>
      <c r="AQ857" t="s">
        <v>21026</v>
      </c>
      <c r="AS857">
        <v>0</v>
      </c>
      <c r="AT857">
        <v>0</v>
      </c>
      <c r="AU857">
        <v>0</v>
      </c>
      <c r="AV857">
        <v>0</v>
      </c>
      <c r="AW857">
        <v>0</v>
      </c>
      <c r="AX857">
        <v>0</v>
      </c>
      <c r="BB857" t="s">
        <v>63</v>
      </c>
      <c r="BC857" t="s">
        <v>4992</v>
      </c>
      <c r="BD857">
        <v>0</v>
      </c>
      <c r="BF857" t="s">
        <v>203</v>
      </c>
      <c r="BI857" t="s">
        <v>2525</v>
      </c>
    </row>
    <row r="858" spans="1:61" x14ac:dyDescent="0.35">
      <c r="A858" t="s">
        <v>2526</v>
      </c>
      <c r="B858">
        <v>10000</v>
      </c>
      <c r="C858">
        <v>20000</v>
      </c>
      <c r="D858" s="2">
        <v>45758</v>
      </c>
      <c r="E858" t="s">
        <v>59</v>
      </c>
      <c r="F858" t="s">
        <v>2527</v>
      </c>
      <c r="G858" t="s">
        <v>2528</v>
      </c>
      <c r="I858">
        <v>1</v>
      </c>
      <c r="J858" t="s">
        <v>183</v>
      </c>
      <c r="K858">
        <v>31</v>
      </c>
      <c r="L858" t="s">
        <v>6061</v>
      </c>
      <c r="M858" t="s">
        <v>2529</v>
      </c>
      <c r="N858" t="s">
        <v>3807</v>
      </c>
      <c r="O858" s="3">
        <v>3750</v>
      </c>
      <c r="R858" s="2">
        <v>45758</v>
      </c>
      <c r="T858">
        <v>8</v>
      </c>
      <c r="U858" s="3">
        <v>30000</v>
      </c>
      <c r="V858" t="s">
        <v>65</v>
      </c>
      <c r="W858" t="s">
        <v>2530</v>
      </c>
      <c r="X858">
        <v>0</v>
      </c>
      <c r="Y858" s="3">
        <v>30000</v>
      </c>
      <c r="Z858">
        <v>0</v>
      </c>
      <c r="AA858">
        <v>0</v>
      </c>
      <c r="AB858">
        <v>0</v>
      </c>
      <c r="AC858">
        <v>0</v>
      </c>
      <c r="AF858">
        <v>0</v>
      </c>
      <c r="AO858" t="s">
        <v>2531</v>
      </c>
      <c r="AP858" t="s">
        <v>2532</v>
      </c>
      <c r="AQ858" t="s">
        <v>21029</v>
      </c>
      <c r="AS858">
        <v>0</v>
      </c>
      <c r="AT858">
        <v>0</v>
      </c>
      <c r="AU858">
        <v>0</v>
      </c>
      <c r="AV858">
        <v>0</v>
      </c>
      <c r="AW858">
        <v>0</v>
      </c>
      <c r="AX858">
        <v>0</v>
      </c>
      <c r="BB858" t="s">
        <v>63</v>
      </c>
      <c r="BC858" t="s">
        <v>4993</v>
      </c>
      <c r="BD858">
        <v>0</v>
      </c>
      <c r="BF858" t="s">
        <v>2532</v>
      </c>
      <c r="BI858" t="s">
        <v>2533</v>
      </c>
    </row>
    <row r="859" spans="1:61" x14ac:dyDescent="0.35">
      <c r="A859" t="s">
        <v>4994</v>
      </c>
      <c r="B859">
        <v>10000</v>
      </c>
      <c r="C859">
        <v>10000</v>
      </c>
      <c r="D859" s="2">
        <v>45770</v>
      </c>
      <c r="E859" t="s">
        <v>59</v>
      </c>
      <c r="F859" t="s">
        <v>4995</v>
      </c>
      <c r="G859" t="s">
        <v>4996</v>
      </c>
      <c r="I859">
        <v>1</v>
      </c>
      <c r="J859" t="s">
        <v>183</v>
      </c>
      <c r="K859">
        <v>79</v>
      </c>
      <c r="L859" t="s">
        <v>6076</v>
      </c>
      <c r="M859" t="s">
        <v>945</v>
      </c>
      <c r="N859" t="s">
        <v>3831</v>
      </c>
      <c r="O859" s="3">
        <v>3096</v>
      </c>
      <c r="R859" s="2">
        <v>45758</v>
      </c>
      <c r="T859">
        <v>21</v>
      </c>
      <c r="U859" s="3">
        <v>65016</v>
      </c>
      <c r="V859" t="s">
        <v>65</v>
      </c>
      <c r="W859" t="s">
        <v>3489</v>
      </c>
      <c r="X859">
        <v>0</v>
      </c>
      <c r="Y859" s="3">
        <v>60000</v>
      </c>
      <c r="Z859" s="3">
        <v>5016</v>
      </c>
      <c r="AA859">
        <v>0</v>
      </c>
      <c r="AB859">
        <v>0</v>
      </c>
      <c r="AC859">
        <v>0</v>
      </c>
      <c r="AF859">
        <v>0</v>
      </c>
      <c r="AO859" t="s">
        <v>3490</v>
      </c>
      <c r="AP859" t="s">
        <v>108</v>
      </c>
      <c r="AQ859" t="s">
        <v>13404</v>
      </c>
      <c r="AS859">
        <v>0</v>
      </c>
      <c r="AT859">
        <v>0</v>
      </c>
      <c r="AU859">
        <v>0</v>
      </c>
      <c r="AV859">
        <v>0</v>
      </c>
      <c r="AW859">
        <v>0</v>
      </c>
      <c r="AX859">
        <v>0</v>
      </c>
      <c r="BB859" t="s">
        <v>63</v>
      </c>
      <c r="BC859" t="s">
        <v>4997</v>
      </c>
      <c r="BD859">
        <v>0</v>
      </c>
      <c r="BF859" t="s">
        <v>108</v>
      </c>
      <c r="BI859" t="s">
        <v>4998</v>
      </c>
    </row>
    <row r="860" spans="1:61" x14ac:dyDescent="0.35">
      <c r="A860" t="s">
        <v>2128</v>
      </c>
      <c r="B860">
        <v>10000</v>
      </c>
      <c r="C860">
        <v>20000</v>
      </c>
      <c r="D860" s="2">
        <v>45761</v>
      </c>
      <c r="E860" t="s">
        <v>59</v>
      </c>
      <c r="F860" t="s">
        <v>2098</v>
      </c>
      <c r="G860" t="s">
        <v>1428</v>
      </c>
      <c r="I860">
        <v>2</v>
      </c>
      <c r="J860" t="s">
        <v>183</v>
      </c>
      <c r="K860">
        <v>63</v>
      </c>
      <c r="L860" t="s">
        <v>6051</v>
      </c>
      <c r="M860" t="s">
        <v>136</v>
      </c>
      <c r="N860" t="s">
        <v>3850</v>
      </c>
      <c r="O860" s="3">
        <v>1250</v>
      </c>
      <c r="R860" s="2">
        <v>45758</v>
      </c>
      <c r="T860">
        <v>16</v>
      </c>
      <c r="U860" s="3">
        <v>20000</v>
      </c>
      <c r="V860" t="s">
        <v>65</v>
      </c>
      <c r="W860" t="s">
        <v>2129</v>
      </c>
      <c r="X860">
        <v>0</v>
      </c>
      <c r="Y860" s="3">
        <v>20000</v>
      </c>
      <c r="Z860">
        <v>0</v>
      </c>
      <c r="AA860">
        <v>0</v>
      </c>
      <c r="AB860">
        <v>0</v>
      </c>
      <c r="AC860">
        <v>0</v>
      </c>
      <c r="AF860">
        <v>0</v>
      </c>
      <c r="AO860" t="s">
        <v>2130</v>
      </c>
      <c r="AP860" t="s">
        <v>275</v>
      </c>
      <c r="AQ860" t="s">
        <v>21306</v>
      </c>
      <c r="AS860">
        <v>0</v>
      </c>
      <c r="AT860">
        <v>0</v>
      </c>
      <c r="AU860">
        <v>0</v>
      </c>
      <c r="AV860">
        <v>0</v>
      </c>
      <c r="AW860">
        <v>0</v>
      </c>
      <c r="AX860">
        <v>0</v>
      </c>
      <c r="BB860" t="s">
        <v>63</v>
      </c>
      <c r="BC860" t="s">
        <v>4842</v>
      </c>
      <c r="BD860">
        <v>0</v>
      </c>
      <c r="BF860" t="s">
        <v>275</v>
      </c>
      <c r="BI860" t="s">
        <v>2131</v>
      </c>
    </row>
    <row r="861" spans="1:61" x14ac:dyDescent="0.35">
      <c r="A861" t="s">
        <v>2132</v>
      </c>
      <c r="B861">
        <v>10000</v>
      </c>
      <c r="C861">
        <v>20000</v>
      </c>
      <c r="D861" s="2">
        <v>45761</v>
      </c>
      <c r="E861" t="s">
        <v>59</v>
      </c>
      <c r="F861" t="s">
        <v>2133</v>
      </c>
      <c r="G861" t="s">
        <v>2134</v>
      </c>
      <c r="I861">
        <v>2</v>
      </c>
      <c r="J861" t="s">
        <v>183</v>
      </c>
      <c r="K861">
        <v>71</v>
      </c>
      <c r="L861" t="s">
        <v>6057</v>
      </c>
      <c r="M861" t="s">
        <v>368</v>
      </c>
      <c r="N861" t="s">
        <v>3857</v>
      </c>
      <c r="O861" s="3">
        <v>10000</v>
      </c>
      <c r="R861" s="2">
        <v>45758</v>
      </c>
      <c r="T861">
        <v>2</v>
      </c>
      <c r="U861" s="3">
        <v>20000</v>
      </c>
      <c r="V861" t="s">
        <v>65</v>
      </c>
      <c r="W861" t="s">
        <v>2135</v>
      </c>
      <c r="X861">
        <v>0</v>
      </c>
      <c r="Y861" s="3">
        <v>20000</v>
      </c>
      <c r="Z861">
        <v>0</v>
      </c>
      <c r="AA861">
        <v>0</v>
      </c>
      <c r="AB861">
        <v>0</v>
      </c>
      <c r="AC861">
        <v>0</v>
      </c>
      <c r="AF861">
        <v>0</v>
      </c>
      <c r="AO861" t="s">
        <v>2136</v>
      </c>
      <c r="AP861" t="s">
        <v>147</v>
      </c>
      <c r="AQ861" t="s">
        <v>12644</v>
      </c>
      <c r="AS861">
        <v>0</v>
      </c>
      <c r="AT861">
        <v>0</v>
      </c>
      <c r="AU861">
        <v>0</v>
      </c>
      <c r="AV861">
        <v>0</v>
      </c>
      <c r="AW861">
        <v>0</v>
      </c>
      <c r="AX861">
        <v>0</v>
      </c>
      <c r="BB861" t="s">
        <v>63</v>
      </c>
      <c r="BC861" t="s">
        <v>4843</v>
      </c>
      <c r="BD861">
        <v>0</v>
      </c>
      <c r="BF861" t="s">
        <v>147</v>
      </c>
      <c r="BI861" t="s">
        <v>2137</v>
      </c>
    </row>
    <row r="862" spans="1:61" x14ac:dyDescent="0.35">
      <c r="A862" t="s">
        <v>1878</v>
      </c>
      <c r="B862">
        <v>10000</v>
      </c>
      <c r="C862">
        <v>30000</v>
      </c>
      <c r="D862" s="2">
        <v>45761</v>
      </c>
      <c r="E862" t="s">
        <v>59</v>
      </c>
      <c r="F862" t="s">
        <v>1879</v>
      </c>
      <c r="G862" t="s">
        <v>1880</v>
      </c>
      <c r="I862">
        <v>2</v>
      </c>
      <c r="J862" t="s">
        <v>183</v>
      </c>
      <c r="K862">
        <v>63</v>
      </c>
      <c r="L862" t="s">
        <v>6051</v>
      </c>
      <c r="M862" t="s">
        <v>136</v>
      </c>
      <c r="N862" t="s">
        <v>3850</v>
      </c>
      <c r="O862" s="3">
        <v>3750</v>
      </c>
      <c r="R862" s="2">
        <v>45758</v>
      </c>
      <c r="T862">
        <v>16</v>
      </c>
      <c r="U862" s="3">
        <v>60000</v>
      </c>
      <c r="V862" t="s">
        <v>65</v>
      </c>
      <c r="W862" t="s">
        <v>1882</v>
      </c>
      <c r="X862">
        <v>0</v>
      </c>
      <c r="Y862" s="3">
        <v>60000</v>
      </c>
      <c r="Z862">
        <v>0</v>
      </c>
      <c r="AA862">
        <v>0</v>
      </c>
      <c r="AB862">
        <v>0</v>
      </c>
      <c r="AC862">
        <v>0</v>
      </c>
      <c r="AF862">
        <v>0</v>
      </c>
      <c r="AO862" t="s">
        <v>1883</v>
      </c>
      <c r="AP862" t="s">
        <v>170</v>
      </c>
      <c r="AQ862" t="s">
        <v>21526</v>
      </c>
      <c r="AS862">
        <v>0</v>
      </c>
      <c r="AT862">
        <v>0</v>
      </c>
      <c r="AU862">
        <v>0</v>
      </c>
      <c r="AV862">
        <v>0</v>
      </c>
      <c r="AW862">
        <v>0</v>
      </c>
      <c r="AX862">
        <v>0</v>
      </c>
      <c r="BB862" t="s">
        <v>63</v>
      </c>
      <c r="BC862" t="s">
        <v>4781</v>
      </c>
      <c r="BD862">
        <v>0</v>
      </c>
      <c r="BF862" t="s">
        <v>170</v>
      </c>
      <c r="BI862" t="s">
        <v>1884</v>
      </c>
    </row>
    <row r="863" spans="1:61" x14ac:dyDescent="0.35">
      <c r="A863" t="s">
        <v>2159</v>
      </c>
      <c r="B863">
        <v>10000</v>
      </c>
      <c r="C863">
        <v>20000</v>
      </c>
      <c r="D863" s="2">
        <v>45761</v>
      </c>
      <c r="E863" t="s">
        <v>59</v>
      </c>
      <c r="F863" t="s">
        <v>2160</v>
      </c>
      <c r="G863" t="s">
        <v>2114</v>
      </c>
      <c r="I863">
        <v>2</v>
      </c>
      <c r="J863" t="s">
        <v>183</v>
      </c>
      <c r="K863">
        <v>77</v>
      </c>
      <c r="L863" t="s">
        <v>6043</v>
      </c>
      <c r="M863" t="s">
        <v>192</v>
      </c>
      <c r="N863" t="s">
        <v>3848</v>
      </c>
      <c r="O863">
        <v>108</v>
      </c>
      <c r="R863" s="2">
        <v>45758</v>
      </c>
      <c r="T863">
        <v>168</v>
      </c>
      <c r="U863" s="3">
        <v>18144</v>
      </c>
      <c r="V863" t="s">
        <v>65</v>
      </c>
      <c r="W863" t="s">
        <v>2161</v>
      </c>
      <c r="X863">
        <v>0</v>
      </c>
      <c r="Y863" s="3">
        <v>10000</v>
      </c>
      <c r="Z863" s="3">
        <v>8144</v>
      </c>
      <c r="AA863">
        <v>0</v>
      </c>
      <c r="AB863">
        <v>0</v>
      </c>
      <c r="AC863">
        <v>0</v>
      </c>
      <c r="AF863">
        <v>0</v>
      </c>
      <c r="AO863" t="s">
        <v>2162</v>
      </c>
      <c r="AP863" t="s">
        <v>95</v>
      </c>
      <c r="AQ863" t="s">
        <v>13261</v>
      </c>
      <c r="AS863">
        <v>0</v>
      </c>
      <c r="AT863">
        <v>0</v>
      </c>
      <c r="AU863">
        <v>0</v>
      </c>
      <c r="AV863">
        <v>0</v>
      </c>
      <c r="AW863">
        <v>0</v>
      </c>
      <c r="AX863">
        <v>0</v>
      </c>
      <c r="BB863" t="s">
        <v>63</v>
      </c>
      <c r="BC863" t="s">
        <v>4848</v>
      </c>
      <c r="BD863">
        <v>0</v>
      </c>
      <c r="BF863" t="s">
        <v>95</v>
      </c>
      <c r="BI863" t="s">
        <v>2163</v>
      </c>
    </row>
    <row r="864" spans="1:61" x14ac:dyDescent="0.35">
      <c r="A864" t="s">
        <v>2164</v>
      </c>
      <c r="B864">
        <v>10000</v>
      </c>
      <c r="C864">
        <v>20000</v>
      </c>
      <c r="D864" s="2">
        <v>45761</v>
      </c>
      <c r="E864" t="s">
        <v>59</v>
      </c>
      <c r="F864" t="s">
        <v>2160</v>
      </c>
      <c r="G864" t="s">
        <v>2114</v>
      </c>
      <c r="I864">
        <v>2</v>
      </c>
      <c r="J864" t="s">
        <v>183</v>
      </c>
      <c r="K864">
        <v>77</v>
      </c>
      <c r="L864" t="s">
        <v>6043</v>
      </c>
      <c r="M864" t="s">
        <v>192</v>
      </c>
      <c r="N864" t="s">
        <v>3848</v>
      </c>
      <c r="O864">
        <v>54</v>
      </c>
      <c r="R864" s="2">
        <v>45758</v>
      </c>
      <c r="T864">
        <v>168</v>
      </c>
      <c r="U864" s="3">
        <v>9072</v>
      </c>
      <c r="V864" t="s">
        <v>65</v>
      </c>
      <c r="W864" t="s">
        <v>2165</v>
      </c>
      <c r="X864">
        <v>0</v>
      </c>
      <c r="Y864" s="3">
        <v>2000</v>
      </c>
      <c r="Z864" s="3">
        <v>7072</v>
      </c>
      <c r="AA864">
        <v>0</v>
      </c>
      <c r="AB864">
        <v>0</v>
      </c>
      <c r="AC864">
        <v>0</v>
      </c>
      <c r="AF864">
        <v>0</v>
      </c>
      <c r="AO864" t="s">
        <v>2166</v>
      </c>
      <c r="AP864" t="s">
        <v>95</v>
      </c>
      <c r="AQ864" t="s">
        <v>13261</v>
      </c>
      <c r="AS864">
        <v>0</v>
      </c>
      <c r="AT864">
        <v>0</v>
      </c>
      <c r="AU864">
        <v>0</v>
      </c>
      <c r="AV864">
        <v>0</v>
      </c>
      <c r="AW864">
        <v>0</v>
      </c>
      <c r="AX864">
        <v>0</v>
      </c>
      <c r="BB864" t="s">
        <v>63</v>
      </c>
      <c r="BC864" t="s">
        <v>4849</v>
      </c>
      <c r="BD864">
        <v>0</v>
      </c>
      <c r="BF864" t="s">
        <v>95</v>
      </c>
      <c r="BI864" t="s">
        <v>2167</v>
      </c>
    </row>
    <row r="865" spans="1:61" x14ac:dyDescent="0.35">
      <c r="A865" t="s">
        <v>2168</v>
      </c>
      <c r="B865">
        <v>10000</v>
      </c>
      <c r="C865">
        <v>20000</v>
      </c>
      <c r="D865" s="2">
        <v>45761</v>
      </c>
      <c r="E865" t="s">
        <v>59</v>
      </c>
      <c r="F865" t="s">
        <v>2109</v>
      </c>
      <c r="G865" t="s">
        <v>2104</v>
      </c>
      <c r="I865">
        <v>2</v>
      </c>
      <c r="J865" t="s">
        <v>183</v>
      </c>
      <c r="K865">
        <v>77</v>
      </c>
      <c r="L865" t="s">
        <v>6043</v>
      </c>
      <c r="M865" t="s">
        <v>192</v>
      </c>
      <c r="N865" t="s">
        <v>3848</v>
      </c>
      <c r="O865">
        <v>280</v>
      </c>
      <c r="R865" s="2">
        <v>45758</v>
      </c>
      <c r="T865">
        <v>25</v>
      </c>
      <c r="U865" s="3">
        <v>7000</v>
      </c>
      <c r="V865" t="s">
        <v>65</v>
      </c>
      <c r="W865" t="s">
        <v>2169</v>
      </c>
      <c r="X865">
        <v>0</v>
      </c>
      <c r="Y865" s="3">
        <v>5000</v>
      </c>
      <c r="Z865" s="3">
        <v>2000</v>
      </c>
      <c r="AA865">
        <v>0</v>
      </c>
      <c r="AB865">
        <v>0</v>
      </c>
      <c r="AC865">
        <v>0</v>
      </c>
      <c r="AF865">
        <v>0</v>
      </c>
      <c r="AO865" t="s">
        <v>2170</v>
      </c>
      <c r="AP865" t="s">
        <v>95</v>
      </c>
      <c r="AQ865" t="s">
        <v>13261</v>
      </c>
      <c r="AS865">
        <v>0</v>
      </c>
      <c r="AT865">
        <v>0</v>
      </c>
      <c r="AU865">
        <v>0</v>
      </c>
      <c r="AV865">
        <v>0</v>
      </c>
      <c r="AW865">
        <v>0</v>
      </c>
      <c r="AX865">
        <v>0</v>
      </c>
      <c r="BB865" t="s">
        <v>63</v>
      </c>
      <c r="BC865" t="s">
        <v>4850</v>
      </c>
      <c r="BD865">
        <v>0</v>
      </c>
      <c r="BF865" t="s">
        <v>95</v>
      </c>
      <c r="BI865" t="s">
        <v>2171</v>
      </c>
    </row>
    <row r="866" spans="1:61" x14ac:dyDescent="0.35">
      <c r="A866" t="s">
        <v>2172</v>
      </c>
      <c r="B866">
        <v>10000</v>
      </c>
      <c r="C866">
        <v>20000</v>
      </c>
      <c r="D866" s="2">
        <v>45761</v>
      </c>
      <c r="E866" t="s">
        <v>59</v>
      </c>
      <c r="F866" t="s">
        <v>2173</v>
      </c>
      <c r="G866" t="s">
        <v>2104</v>
      </c>
      <c r="I866">
        <v>2</v>
      </c>
      <c r="J866" t="s">
        <v>183</v>
      </c>
      <c r="K866">
        <v>77</v>
      </c>
      <c r="L866" t="s">
        <v>6043</v>
      </c>
      <c r="M866" t="s">
        <v>192</v>
      </c>
      <c r="N866" t="s">
        <v>3848</v>
      </c>
      <c r="O866">
        <v>100</v>
      </c>
      <c r="R866" s="2">
        <v>45758</v>
      </c>
      <c r="T866">
        <v>25</v>
      </c>
      <c r="U866" s="3">
        <v>2500</v>
      </c>
      <c r="V866" t="s">
        <v>65</v>
      </c>
      <c r="W866" t="s">
        <v>2174</v>
      </c>
      <c r="X866">
        <v>0</v>
      </c>
      <c r="Y866" s="3">
        <v>1000</v>
      </c>
      <c r="Z866" s="3">
        <v>1500</v>
      </c>
      <c r="AA866">
        <v>0</v>
      </c>
      <c r="AB866">
        <v>0</v>
      </c>
      <c r="AC866">
        <v>0</v>
      </c>
      <c r="AF866">
        <v>0</v>
      </c>
      <c r="AO866" t="s">
        <v>2175</v>
      </c>
      <c r="AP866" t="s">
        <v>95</v>
      </c>
      <c r="AQ866" t="s">
        <v>13261</v>
      </c>
      <c r="AS866">
        <v>0</v>
      </c>
      <c r="AT866">
        <v>0</v>
      </c>
      <c r="AU866">
        <v>0</v>
      </c>
      <c r="AV866">
        <v>0</v>
      </c>
      <c r="AW866">
        <v>0</v>
      </c>
      <c r="AX866">
        <v>0</v>
      </c>
      <c r="BB866" t="s">
        <v>63</v>
      </c>
      <c r="BC866" t="s">
        <v>4851</v>
      </c>
      <c r="BD866">
        <v>0</v>
      </c>
      <c r="BF866" t="s">
        <v>95</v>
      </c>
      <c r="BI866" t="s">
        <v>2176</v>
      </c>
    </row>
    <row r="867" spans="1:61" x14ac:dyDescent="0.35">
      <c r="A867" t="s">
        <v>2534</v>
      </c>
      <c r="B867">
        <v>10000</v>
      </c>
      <c r="C867">
        <v>20000</v>
      </c>
      <c r="D867" s="2">
        <v>45758</v>
      </c>
      <c r="E867" t="s">
        <v>59</v>
      </c>
      <c r="F867" t="s">
        <v>2535</v>
      </c>
      <c r="G867" t="s">
        <v>2496</v>
      </c>
      <c r="I867">
        <v>1</v>
      </c>
      <c r="J867" t="s">
        <v>183</v>
      </c>
      <c r="K867">
        <v>94</v>
      </c>
      <c r="L867" t="s">
        <v>6050</v>
      </c>
      <c r="M867" t="s">
        <v>81</v>
      </c>
      <c r="N867" t="s">
        <v>3825</v>
      </c>
      <c r="O867" s="3">
        <v>4500</v>
      </c>
      <c r="R867" s="2">
        <v>45758</v>
      </c>
      <c r="T867">
        <v>4</v>
      </c>
      <c r="U867" s="3">
        <v>18000</v>
      </c>
      <c r="V867" t="s">
        <v>65</v>
      </c>
      <c r="W867" t="s">
        <v>2536</v>
      </c>
      <c r="X867">
        <v>0</v>
      </c>
      <c r="Y867" s="3">
        <v>18000</v>
      </c>
      <c r="Z867">
        <v>0</v>
      </c>
      <c r="AA867">
        <v>0</v>
      </c>
      <c r="AB867">
        <v>0</v>
      </c>
      <c r="AC867">
        <v>0</v>
      </c>
      <c r="AF867">
        <v>0</v>
      </c>
      <c r="AO867" t="s">
        <v>2537</v>
      </c>
      <c r="AP867" t="s">
        <v>84</v>
      </c>
      <c r="AQ867" t="s">
        <v>14396</v>
      </c>
      <c r="AS867">
        <v>0</v>
      </c>
      <c r="AT867">
        <v>0</v>
      </c>
      <c r="AU867">
        <v>0</v>
      </c>
      <c r="AV867">
        <v>0</v>
      </c>
      <c r="AW867">
        <v>0</v>
      </c>
      <c r="AX867">
        <v>0</v>
      </c>
      <c r="BB867" t="s">
        <v>63</v>
      </c>
      <c r="BC867" t="s">
        <v>4999</v>
      </c>
      <c r="BD867">
        <v>0</v>
      </c>
      <c r="BF867" t="s">
        <v>84</v>
      </c>
      <c r="BI867" t="s">
        <v>2538</v>
      </c>
    </row>
    <row r="868" spans="1:61" x14ac:dyDescent="0.35">
      <c r="A868" t="s">
        <v>2541</v>
      </c>
      <c r="B868">
        <v>10000</v>
      </c>
      <c r="C868">
        <v>10000</v>
      </c>
      <c r="D868" s="2">
        <v>45758</v>
      </c>
      <c r="E868" t="s">
        <v>59</v>
      </c>
      <c r="F868" t="s">
        <v>2542</v>
      </c>
      <c r="G868" t="s">
        <v>1906</v>
      </c>
      <c r="I868">
        <v>1</v>
      </c>
      <c r="J868" t="s">
        <v>183</v>
      </c>
      <c r="K868">
        <v>61</v>
      </c>
      <c r="L868" t="s">
        <v>6046</v>
      </c>
      <c r="M868" t="s">
        <v>209</v>
      </c>
      <c r="N868" t="s">
        <v>3802</v>
      </c>
      <c r="O868" s="3">
        <v>3000</v>
      </c>
      <c r="R868" s="2">
        <v>45758</v>
      </c>
      <c r="T868">
        <v>1</v>
      </c>
      <c r="U868" s="3">
        <v>3000</v>
      </c>
      <c r="V868" t="s">
        <v>65</v>
      </c>
      <c r="W868">
        <v>200213360001</v>
      </c>
      <c r="X868">
        <v>0</v>
      </c>
      <c r="Y868" s="3">
        <v>3000</v>
      </c>
      <c r="Z868">
        <v>0</v>
      </c>
      <c r="AA868">
        <v>0</v>
      </c>
      <c r="AB868">
        <v>0</v>
      </c>
      <c r="AC868">
        <v>0</v>
      </c>
      <c r="AF868">
        <v>0</v>
      </c>
      <c r="AO868">
        <v>20021336</v>
      </c>
      <c r="AP868" t="s">
        <v>1907</v>
      </c>
      <c r="AQ868" t="s">
        <v>24929</v>
      </c>
      <c r="AS868">
        <v>0</v>
      </c>
      <c r="AT868">
        <v>0</v>
      </c>
      <c r="AU868">
        <v>0</v>
      </c>
      <c r="AV868">
        <v>0</v>
      </c>
      <c r="AW868">
        <v>0</v>
      </c>
      <c r="AX868">
        <v>0</v>
      </c>
      <c r="BB868" t="s">
        <v>63</v>
      </c>
      <c r="BC868" t="s">
        <v>5000</v>
      </c>
      <c r="BD868">
        <v>0</v>
      </c>
      <c r="BF868" t="s">
        <v>1907</v>
      </c>
      <c r="BI868" t="s">
        <v>1908</v>
      </c>
    </row>
    <row r="869" spans="1:61" x14ac:dyDescent="0.35">
      <c r="A869" t="s">
        <v>2543</v>
      </c>
      <c r="B869">
        <v>10000</v>
      </c>
      <c r="C869">
        <v>10000</v>
      </c>
      <c r="D869" s="2">
        <v>45758</v>
      </c>
      <c r="E869" t="s">
        <v>59</v>
      </c>
      <c r="F869" t="s">
        <v>2544</v>
      </c>
      <c r="G869" t="s">
        <v>2545</v>
      </c>
      <c r="I869">
        <v>1</v>
      </c>
      <c r="J869" t="s">
        <v>183</v>
      </c>
      <c r="K869">
        <v>82</v>
      </c>
      <c r="L869" t="s">
        <v>6055</v>
      </c>
      <c r="M869" t="s">
        <v>352</v>
      </c>
      <c r="N869" t="s">
        <v>3798</v>
      </c>
      <c r="O869" s="3">
        <v>1250</v>
      </c>
      <c r="R869" s="2">
        <v>45758</v>
      </c>
      <c r="T869">
        <v>8</v>
      </c>
      <c r="U869" s="3">
        <v>10000</v>
      </c>
      <c r="V869" t="s">
        <v>65</v>
      </c>
      <c r="W869">
        <v>112023880001</v>
      </c>
      <c r="X869">
        <v>0</v>
      </c>
      <c r="Y869" s="3">
        <v>10000</v>
      </c>
      <c r="Z869">
        <v>0</v>
      </c>
      <c r="AA869">
        <v>0</v>
      </c>
      <c r="AB869">
        <v>0</v>
      </c>
      <c r="AC869">
        <v>0</v>
      </c>
      <c r="AF869">
        <v>0</v>
      </c>
      <c r="AO869" t="s">
        <v>2546</v>
      </c>
      <c r="AP869" t="s">
        <v>1907</v>
      </c>
      <c r="AQ869" t="s">
        <v>24929</v>
      </c>
      <c r="AS869">
        <v>0</v>
      </c>
      <c r="AT869">
        <v>0</v>
      </c>
      <c r="AU869">
        <v>0</v>
      </c>
      <c r="AV869">
        <v>0</v>
      </c>
      <c r="AW869">
        <v>0</v>
      </c>
      <c r="AX869">
        <v>0</v>
      </c>
      <c r="BB869" t="s">
        <v>63</v>
      </c>
      <c r="BC869" t="s">
        <v>5001</v>
      </c>
      <c r="BD869">
        <v>0</v>
      </c>
      <c r="BF869" t="s">
        <v>1907</v>
      </c>
      <c r="BI869" t="s">
        <v>2547</v>
      </c>
    </row>
    <row r="870" spans="1:61" x14ac:dyDescent="0.35">
      <c r="A870" t="s">
        <v>5002</v>
      </c>
      <c r="B870">
        <v>10000</v>
      </c>
      <c r="C870">
        <v>10000</v>
      </c>
      <c r="D870" s="2">
        <v>45768</v>
      </c>
      <c r="E870" t="s">
        <v>59</v>
      </c>
      <c r="F870" t="s">
        <v>4971</v>
      </c>
      <c r="G870" t="s">
        <v>4972</v>
      </c>
      <c r="I870">
        <v>1</v>
      </c>
      <c r="J870" t="s">
        <v>183</v>
      </c>
      <c r="K870">
        <v>79</v>
      </c>
      <c r="L870" t="s">
        <v>6076</v>
      </c>
      <c r="M870" t="s">
        <v>92</v>
      </c>
      <c r="N870" t="s">
        <v>3828</v>
      </c>
      <c r="O870" s="3">
        <v>4108</v>
      </c>
      <c r="R870" s="2">
        <v>45758</v>
      </c>
      <c r="T870">
        <v>28</v>
      </c>
      <c r="U870" s="3">
        <v>115024</v>
      </c>
      <c r="V870" t="s">
        <v>65</v>
      </c>
      <c r="W870" t="s">
        <v>483</v>
      </c>
      <c r="X870">
        <v>0</v>
      </c>
      <c r="Y870" s="3">
        <v>200000</v>
      </c>
      <c r="Z870" s="3">
        <v>-84976</v>
      </c>
      <c r="AA870">
        <v>0</v>
      </c>
      <c r="AB870">
        <v>0</v>
      </c>
      <c r="AC870">
        <v>0</v>
      </c>
      <c r="AF870">
        <v>0</v>
      </c>
      <c r="AO870" t="s">
        <v>484</v>
      </c>
      <c r="AP870" t="s">
        <v>108</v>
      </c>
      <c r="AQ870" t="s">
        <v>13404</v>
      </c>
      <c r="AS870">
        <v>0</v>
      </c>
      <c r="AT870">
        <v>0</v>
      </c>
      <c r="AU870">
        <v>0</v>
      </c>
      <c r="AV870">
        <v>0</v>
      </c>
      <c r="AW870">
        <v>0</v>
      </c>
      <c r="AX870">
        <v>0</v>
      </c>
      <c r="BB870" t="s">
        <v>63</v>
      </c>
      <c r="BC870" t="s">
        <v>5003</v>
      </c>
      <c r="BD870">
        <v>0</v>
      </c>
      <c r="BF870" t="s">
        <v>108</v>
      </c>
      <c r="BI870" t="s">
        <v>5004</v>
      </c>
    </row>
    <row r="871" spans="1:61" x14ac:dyDescent="0.35">
      <c r="A871" t="s">
        <v>2548</v>
      </c>
      <c r="B871">
        <v>10000</v>
      </c>
      <c r="C871">
        <v>10000</v>
      </c>
      <c r="D871" s="2">
        <v>45762</v>
      </c>
      <c r="E871" t="s">
        <v>59</v>
      </c>
      <c r="F871" t="s">
        <v>2549</v>
      </c>
      <c r="G871">
        <v>59470</v>
      </c>
      <c r="I871">
        <v>1</v>
      </c>
      <c r="J871" t="s">
        <v>183</v>
      </c>
      <c r="K871">
        <v>73</v>
      </c>
      <c r="L871" t="s">
        <v>6070</v>
      </c>
      <c r="M871" t="s">
        <v>153</v>
      </c>
      <c r="N871" t="s">
        <v>3830</v>
      </c>
      <c r="O871" s="3">
        <v>50834</v>
      </c>
      <c r="R871" s="2">
        <v>45758</v>
      </c>
      <c r="T871">
        <v>12</v>
      </c>
      <c r="U871" s="3">
        <v>610008</v>
      </c>
      <c r="V871" t="s">
        <v>65</v>
      </c>
      <c r="W871" t="s">
        <v>2550</v>
      </c>
      <c r="X871">
        <v>0</v>
      </c>
      <c r="Y871" s="3">
        <v>299444</v>
      </c>
      <c r="Z871" s="3">
        <v>310564</v>
      </c>
      <c r="AA871">
        <v>0</v>
      </c>
      <c r="AB871">
        <v>0</v>
      </c>
      <c r="AC871">
        <v>0</v>
      </c>
      <c r="AF871">
        <v>0</v>
      </c>
      <c r="AO871" t="s">
        <v>2551</v>
      </c>
      <c r="AP871" t="s">
        <v>68</v>
      </c>
      <c r="AQ871" t="s">
        <v>26186</v>
      </c>
      <c r="AS871">
        <v>0</v>
      </c>
      <c r="AT871">
        <v>0</v>
      </c>
      <c r="AU871">
        <v>0</v>
      </c>
      <c r="AV871">
        <v>0</v>
      </c>
      <c r="AW871">
        <v>0</v>
      </c>
      <c r="AX871">
        <v>0</v>
      </c>
      <c r="BB871" t="s">
        <v>63</v>
      </c>
      <c r="BC871" t="s">
        <v>5005</v>
      </c>
      <c r="BD871">
        <v>0</v>
      </c>
      <c r="BF871" t="s">
        <v>68</v>
      </c>
      <c r="BI871" t="s">
        <v>2552</v>
      </c>
    </row>
    <row r="872" spans="1:61" x14ac:dyDescent="0.35">
      <c r="A872" t="s">
        <v>1909</v>
      </c>
      <c r="B872">
        <v>10000</v>
      </c>
      <c r="C872">
        <v>20000</v>
      </c>
      <c r="D872" s="2">
        <v>45758</v>
      </c>
      <c r="E872" t="s">
        <v>116</v>
      </c>
      <c r="F872" t="s">
        <v>1910</v>
      </c>
      <c r="G872" t="s">
        <v>1911</v>
      </c>
      <c r="I872">
        <v>2</v>
      </c>
      <c r="J872" t="s">
        <v>183</v>
      </c>
      <c r="K872">
        <v>105</v>
      </c>
      <c r="L872" t="s">
        <v>6067</v>
      </c>
      <c r="M872" t="s">
        <v>281</v>
      </c>
      <c r="N872" t="s">
        <v>3851</v>
      </c>
      <c r="O872">
        <v>200</v>
      </c>
      <c r="R872" s="2">
        <v>45758</v>
      </c>
      <c r="T872">
        <v>30</v>
      </c>
      <c r="U872" s="3">
        <v>6000</v>
      </c>
      <c r="V872" t="s">
        <v>65</v>
      </c>
      <c r="W872" t="s">
        <v>1913</v>
      </c>
      <c r="X872">
        <v>0</v>
      </c>
      <c r="Y872" s="3">
        <v>5000</v>
      </c>
      <c r="Z872" s="3">
        <v>1000</v>
      </c>
      <c r="AA872">
        <v>0</v>
      </c>
      <c r="AB872">
        <v>0</v>
      </c>
      <c r="AC872">
        <v>0</v>
      </c>
      <c r="AF872">
        <v>0</v>
      </c>
      <c r="AO872" t="s">
        <v>1914</v>
      </c>
      <c r="AP872" t="s">
        <v>1915</v>
      </c>
      <c r="AQ872" t="s">
        <v>16389</v>
      </c>
      <c r="AS872">
        <v>0</v>
      </c>
      <c r="AT872">
        <v>0</v>
      </c>
      <c r="AU872">
        <v>0</v>
      </c>
      <c r="AV872">
        <v>0</v>
      </c>
      <c r="AW872">
        <v>0</v>
      </c>
      <c r="AX872">
        <v>0</v>
      </c>
      <c r="BB872" t="s">
        <v>63</v>
      </c>
      <c r="BC872" t="s">
        <v>6585</v>
      </c>
      <c r="BD872">
        <v>0</v>
      </c>
      <c r="BF872" t="s">
        <v>1915</v>
      </c>
      <c r="BI872" t="s">
        <v>1916</v>
      </c>
    </row>
    <row r="873" spans="1:61" x14ac:dyDescent="0.35">
      <c r="A873" t="s">
        <v>1946</v>
      </c>
      <c r="B873">
        <v>10000</v>
      </c>
      <c r="C873">
        <v>20000</v>
      </c>
      <c r="D873" s="2">
        <v>45758</v>
      </c>
      <c r="E873" t="s">
        <v>116</v>
      </c>
      <c r="F873" t="s">
        <v>1947</v>
      </c>
      <c r="G873" t="s">
        <v>1948</v>
      </c>
      <c r="I873">
        <v>2</v>
      </c>
      <c r="J873" t="s">
        <v>183</v>
      </c>
      <c r="K873">
        <v>105</v>
      </c>
      <c r="L873" t="s">
        <v>6067</v>
      </c>
      <c r="M873" t="s">
        <v>281</v>
      </c>
      <c r="N873" t="s">
        <v>3851</v>
      </c>
      <c r="O873">
        <v>200</v>
      </c>
      <c r="R873" s="2">
        <v>45758</v>
      </c>
      <c r="T873">
        <v>35</v>
      </c>
      <c r="U873" s="3">
        <v>7000</v>
      </c>
      <c r="V873" t="s">
        <v>65</v>
      </c>
      <c r="W873" t="s">
        <v>1950</v>
      </c>
      <c r="X873">
        <v>0</v>
      </c>
      <c r="Y873" s="3">
        <v>5000</v>
      </c>
      <c r="Z873" s="3">
        <v>2000</v>
      </c>
      <c r="AA873">
        <v>0</v>
      </c>
      <c r="AB873">
        <v>0</v>
      </c>
      <c r="AC873">
        <v>0</v>
      </c>
      <c r="AF873">
        <v>0</v>
      </c>
      <c r="AO873" t="s">
        <v>1951</v>
      </c>
      <c r="AP873" t="s">
        <v>1915</v>
      </c>
      <c r="AQ873" t="s">
        <v>16389</v>
      </c>
      <c r="AS873">
        <v>0</v>
      </c>
      <c r="AT873">
        <v>0</v>
      </c>
      <c r="AU873">
        <v>0</v>
      </c>
      <c r="AV873">
        <v>0</v>
      </c>
      <c r="AW873">
        <v>0</v>
      </c>
      <c r="AX873">
        <v>0</v>
      </c>
      <c r="BB873" t="s">
        <v>63</v>
      </c>
      <c r="BC873" t="s">
        <v>6586</v>
      </c>
      <c r="BD873">
        <v>0</v>
      </c>
      <c r="BF873" t="s">
        <v>1915</v>
      </c>
      <c r="BI873" t="s">
        <v>1952</v>
      </c>
    </row>
    <row r="874" spans="1:61" x14ac:dyDescent="0.35">
      <c r="A874" t="s">
        <v>1958</v>
      </c>
      <c r="B874">
        <v>10000</v>
      </c>
      <c r="C874">
        <v>20000</v>
      </c>
      <c r="D874" s="2">
        <v>45758</v>
      </c>
      <c r="E874" t="s">
        <v>59</v>
      </c>
      <c r="F874" t="s">
        <v>1959</v>
      </c>
      <c r="G874" t="s">
        <v>1911</v>
      </c>
      <c r="I874">
        <v>2</v>
      </c>
      <c r="J874" t="s">
        <v>183</v>
      </c>
      <c r="K874">
        <v>105</v>
      </c>
      <c r="L874" t="s">
        <v>6067</v>
      </c>
      <c r="M874" t="s">
        <v>281</v>
      </c>
      <c r="N874" t="s">
        <v>3851</v>
      </c>
      <c r="O874">
        <v>240</v>
      </c>
      <c r="R874" s="2">
        <v>45758</v>
      </c>
      <c r="T874">
        <v>25</v>
      </c>
      <c r="U874" s="3">
        <v>6000</v>
      </c>
      <c r="V874" t="s">
        <v>65</v>
      </c>
      <c r="W874" t="s">
        <v>1961</v>
      </c>
      <c r="X874">
        <v>0</v>
      </c>
      <c r="Y874" s="3">
        <v>5000</v>
      </c>
      <c r="Z874" s="3">
        <v>1000</v>
      </c>
      <c r="AA874">
        <v>0</v>
      </c>
      <c r="AB874">
        <v>0</v>
      </c>
      <c r="AC874">
        <v>0</v>
      </c>
      <c r="AF874">
        <v>0</v>
      </c>
      <c r="AO874" t="s">
        <v>1962</v>
      </c>
      <c r="AP874" t="s">
        <v>1915</v>
      </c>
      <c r="AQ874" t="s">
        <v>16389</v>
      </c>
      <c r="AS874">
        <v>0</v>
      </c>
      <c r="AT874">
        <v>0</v>
      </c>
      <c r="AU874">
        <v>0</v>
      </c>
      <c r="AV874">
        <v>0</v>
      </c>
      <c r="AW874">
        <v>0</v>
      </c>
      <c r="AX874">
        <v>0</v>
      </c>
      <c r="BB874" t="s">
        <v>63</v>
      </c>
      <c r="BC874" t="s">
        <v>6587</v>
      </c>
      <c r="BD874">
        <v>0</v>
      </c>
      <c r="BF874" t="s">
        <v>1915</v>
      </c>
      <c r="BI874" t="s">
        <v>1952</v>
      </c>
    </row>
    <row r="875" spans="1:61" x14ac:dyDescent="0.35">
      <c r="A875" t="s">
        <v>1963</v>
      </c>
      <c r="B875">
        <v>10000</v>
      </c>
      <c r="C875">
        <v>20000</v>
      </c>
      <c r="D875" s="2">
        <v>45758</v>
      </c>
      <c r="E875" t="s">
        <v>116</v>
      </c>
      <c r="F875" t="s">
        <v>1947</v>
      </c>
      <c r="G875" t="s">
        <v>1948</v>
      </c>
      <c r="I875">
        <v>2</v>
      </c>
      <c r="J875" t="s">
        <v>183</v>
      </c>
      <c r="K875">
        <v>105</v>
      </c>
      <c r="L875" t="s">
        <v>6067</v>
      </c>
      <c r="M875" t="s">
        <v>281</v>
      </c>
      <c r="N875" t="s">
        <v>3851</v>
      </c>
      <c r="O875">
        <v>500</v>
      </c>
      <c r="R875" s="2">
        <v>45758</v>
      </c>
      <c r="T875">
        <v>9</v>
      </c>
      <c r="U875" s="3">
        <v>4500</v>
      </c>
      <c r="V875" t="s">
        <v>65</v>
      </c>
      <c r="W875" t="s">
        <v>1965</v>
      </c>
      <c r="X875">
        <v>0</v>
      </c>
      <c r="Y875" s="3">
        <v>3000</v>
      </c>
      <c r="Z875" s="3">
        <v>1500</v>
      </c>
      <c r="AA875">
        <v>0</v>
      </c>
      <c r="AB875">
        <v>0</v>
      </c>
      <c r="AC875">
        <v>0</v>
      </c>
      <c r="AF875">
        <v>0</v>
      </c>
      <c r="AO875" t="s">
        <v>1966</v>
      </c>
      <c r="AP875" t="s">
        <v>1915</v>
      </c>
      <c r="AQ875" t="s">
        <v>16389</v>
      </c>
      <c r="AS875">
        <v>0</v>
      </c>
      <c r="AT875">
        <v>0</v>
      </c>
      <c r="AU875">
        <v>0</v>
      </c>
      <c r="AV875">
        <v>0</v>
      </c>
      <c r="AW875">
        <v>0</v>
      </c>
      <c r="AX875">
        <v>0</v>
      </c>
      <c r="BB875" t="s">
        <v>63</v>
      </c>
      <c r="BC875" t="s">
        <v>6588</v>
      </c>
      <c r="BD875">
        <v>0</v>
      </c>
      <c r="BF875" t="s">
        <v>1915</v>
      </c>
      <c r="BI875" t="s">
        <v>1952</v>
      </c>
    </row>
    <row r="876" spans="1:61" x14ac:dyDescent="0.35">
      <c r="A876" t="s">
        <v>1967</v>
      </c>
      <c r="B876">
        <v>10000</v>
      </c>
      <c r="C876">
        <v>20000</v>
      </c>
      <c r="D876" s="2">
        <v>45758</v>
      </c>
      <c r="E876" t="s">
        <v>59</v>
      </c>
      <c r="F876" t="s">
        <v>1968</v>
      </c>
      <c r="G876" t="s">
        <v>1911</v>
      </c>
      <c r="I876">
        <v>2</v>
      </c>
      <c r="J876" t="s">
        <v>183</v>
      </c>
      <c r="K876">
        <v>105</v>
      </c>
      <c r="L876" t="s">
        <v>6067</v>
      </c>
      <c r="M876" t="s">
        <v>281</v>
      </c>
      <c r="N876" t="s">
        <v>3851</v>
      </c>
      <c r="O876">
        <v>375</v>
      </c>
      <c r="R876" s="2">
        <v>45758</v>
      </c>
      <c r="T876">
        <v>8</v>
      </c>
      <c r="U876" s="3">
        <v>3000</v>
      </c>
      <c r="V876" t="s">
        <v>65</v>
      </c>
      <c r="W876" t="s">
        <v>1970</v>
      </c>
      <c r="X876">
        <v>0</v>
      </c>
      <c r="Y876" s="3">
        <v>2000</v>
      </c>
      <c r="Z876" s="3">
        <v>1000</v>
      </c>
      <c r="AA876">
        <v>0</v>
      </c>
      <c r="AB876">
        <v>0</v>
      </c>
      <c r="AC876">
        <v>0</v>
      </c>
      <c r="AF876">
        <v>0</v>
      </c>
      <c r="AO876" t="s">
        <v>1971</v>
      </c>
      <c r="AP876" t="s">
        <v>1915</v>
      </c>
      <c r="AQ876" t="s">
        <v>16389</v>
      </c>
      <c r="AS876">
        <v>0</v>
      </c>
      <c r="AT876">
        <v>0</v>
      </c>
      <c r="AU876">
        <v>0</v>
      </c>
      <c r="AV876">
        <v>0</v>
      </c>
      <c r="AW876">
        <v>0</v>
      </c>
      <c r="AX876">
        <v>0</v>
      </c>
      <c r="BB876" t="s">
        <v>63</v>
      </c>
      <c r="BC876" t="s">
        <v>6589</v>
      </c>
      <c r="BD876">
        <v>0</v>
      </c>
      <c r="BF876" t="s">
        <v>1915</v>
      </c>
      <c r="BI876" t="s">
        <v>1952</v>
      </c>
    </row>
    <row r="877" spans="1:61" x14ac:dyDescent="0.35">
      <c r="A877" t="s">
        <v>1972</v>
      </c>
      <c r="B877">
        <v>10000</v>
      </c>
      <c r="C877">
        <v>20000</v>
      </c>
      <c r="D877" s="2">
        <v>45758</v>
      </c>
      <c r="E877" t="s">
        <v>59</v>
      </c>
      <c r="F877" t="s">
        <v>1973</v>
      </c>
      <c r="G877" t="s">
        <v>1911</v>
      </c>
      <c r="I877">
        <v>2</v>
      </c>
      <c r="J877" t="s">
        <v>183</v>
      </c>
      <c r="K877">
        <v>105</v>
      </c>
      <c r="L877" t="s">
        <v>6067</v>
      </c>
      <c r="M877" t="s">
        <v>281</v>
      </c>
      <c r="N877" t="s">
        <v>3851</v>
      </c>
      <c r="O877">
        <v>300</v>
      </c>
      <c r="R877" s="2">
        <v>45758</v>
      </c>
      <c r="T877">
        <v>15</v>
      </c>
      <c r="U877" s="3">
        <v>4500</v>
      </c>
      <c r="V877" t="s">
        <v>65</v>
      </c>
      <c r="W877" t="s">
        <v>1975</v>
      </c>
      <c r="X877">
        <v>0</v>
      </c>
      <c r="Y877" s="3">
        <v>3000</v>
      </c>
      <c r="Z877" s="3">
        <v>1500</v>
      </c>
      <c r="AA877">
        <v>0</v>
      </c>
      <c r="AB877">
        <v>0</v>
      </c>
      <c r="AC877">
        <v>0</v>
      </c>
      <c r="AF877">
        <v>0</v>
      </c>
      <c r="AO877" t="s">
        <v>1976</v>
      </c>
      <c r="AP877" t="s">
        <v>1915</v>
      </c>
      <c r="AQ877" t="s">
        <v>16389</v>
      </c>
      <c r="AS877">
        <v>0</v>
      </c>
      <c r="AT877">
        <v>0</v>
      </c>
      <c r="AU877">
        <v>0</v>
      </c>
      <c r="AV877">
        <v>0</v>
      </c>
      <c r="AW877">
        <v>0</v>
      </c>
      <c r="AX877">
        <v>0</v>
      </c>
      <c r="BB877" t="s">
        <v>63</v>
      </c>
      <c r="BC877" t="s">
        <v>6590</v>
      </c>
      <c r="BD877">
        <v>0</v>
      </c>
      <c r="BF877" t="s">
        <v>1915</v>
      </c>
      <c r="BI877" t="s">
        <v>1952</v>
      </c>
    </row>
    <row r="878" spans="1:61" x14ac:dyDescent="0.35">
      <c r="A878" t="s">
        <v>1977</v>
      </c>
      <c r="B878">
        <v>10000</v>
      </c>
      <c r="C878">
        <v>20000</v>
      </c>
      <c r="D878" s="2">
        <v>45758</v>
      </c>
      <c r="E878" t="s">
        <v>116</v>
      </c>
      <c r="F878" t="s">
        <v>1947</v>
      </c>
      <c r="G878" t="s">
        <v>1948</v>
      </c>
      <c r="I878">
        <v>2</v>
      </c>
      <c r="J878" t="s">
        <v>183</v>
      </c>
      <c r="K878">
        <v>105</v>
      </c>
      <c r="L878" t="s">
        <v>6067</v>
      </c>
      <c r="M878" t="s">
        <v>281</v>
      </c>
      <c r="N878" t="s">
        <v>3851</v>
      </c>
      <c r="O878">
        <v>400</v>
      </c>
      <c r="R878" s="2">
        <v>45758</v>
      </c>
      <c r="T878">
        <v>9</v>
      </c>
      <c r="U878" s="3">
        <v>3600</v>
      </c>
      <c r="V878" t="s">
        <v>65</v>
      </c>
      <c r="W878" t="s">
        <v>1979</v>
      </c>
      <c r="X878">
        <v>0</v>
      </c>
      <c r="Y878" s="3">
        <v>1000</v>
      </c>
      <c r="Z878" s="3">
        <v>2600</v>
      </c>
      <c r="AA878">
        <v>0</v>
      </c>
      <c r="AB878">
        <v>0</v>
      </c>
      <c r="AC878">
        <v>0</v>
      </c>
      <c r="AF878">
        <v>0</v>
      </c>
      <c r="AO878" t="s">
        <v>1980</v>
      </c>
      <c r="AP878" t="s">
        <v>1915</v>
      </c>
      <c r="AQ878" t="s">
        <v>16389</v>
      </c>
      <c r="AS878">
        <v>0</v>
      </c>
      <c r="AT878">
        <v>0</v>
      </c>
      <c r="AU878">
        <v>0</v>
      </c>
      <c r="AV878">
        <v>0</v>
      </c>
      <c r="AW878">
        <v>0</v>
      </c>
      <c r="AX878">
        <v>0</v>
      </c>
      <c r="BB878" t="s">
        <v>63</v>
      </c>
      <c r="BC878" t="s">
        <v>6591</v>
      </c>
      <c r="BD878">
        <v>0</v>
      </c>
      <c r="BF878" t="s">
        <v>1915</v>
      </c>
      <c r="BI878" t="s">
        <v>1952</v>
      </c>
    </row>
    <row r="879" spans="1:61" x14ac:dyDescent="0.35">
      <c r="A879" t="s">
        <v>2191</v>
      </c>
      <c r="B879">
        <v>10000</v>
      </c>
      <c r="C879">
        <v>20000</v>
      </c>
      <c r="D879" s="2">
        <v>45761</v>
      </c>
      <c r="E879" t="s">
        <v>59</v>
      </c>
      <c r="F879" t="s">
        <v>2192</v>
      </c>
      <c r="G879" t="s">
        <v>1428</v>
      </c>
      <c r="I879">
        <v>2</v>
      </c>
      <c r="J879" t="s">
        <v>183</v>
      </c>
      <c r="K879">
        <v>63</v>
      </c>
      <c r="L879" t="s">
        <v>6051</v>
      </c>
      <c r="M879" t="s">
        <v>136</v>
      </c>
      <c r="N879" t="s">
        <v>3850</v>
      </c>
      <c r="O879" s="3">
        <v>5000</v>
      </c>
      <c r="R879" s="2">
        <v>45758</v>
      </c>
      <c r="T879">
        <v>16</v>
      </c>
      <c r="U879" s="3">
        <v>80000</v>
      </c>
      <c r="V879" t="s">
        <v>65</v>
      </c>
      <c r="W879" t="s">
        <v>2099</v>
      </c>
      <c r="X879">
        <v>0</v>
      </c>
      <c r="Y879" s="3">
        <v>80000</v>
      </c>
      <c r="Z879">
        <v>0</v>
      </c>
      <c r="AA879">
        <v>0</v>
      </c>
      <c r="AB879">
        <v>0</v>
      </c>
      <c r="AC879">
        <v>0</v>
      </c>
      <c r="AF879">
        <v>0</v>
      </c>
      <c r="AO879" t="s">
        <v>2100</v>
      </c>
      <c r="AP879" t="s">
        <v>170</v>
      </c>
      <c r="AQ879" t="s">
        <v>21526</v>
      </c>
      <c r="AS879">
        <v>0</v>
      </c>
      <c r="AT879">
        <v>0</v>
      </c>
      <c r="AU879">
        <v>0</v>
      </c>
      <c r="AV879">
        <v>0</v>
      </c>
      <c r="AW879">
        <v>0</v>
      </c>
      <c r="AX879">
        <v>0</v>
      </c>
      <c r="BB879" t="s">
        <v>63</v>
      </c>
      <c r="BC879" t="s">
        <v>4855</v>
      </c>
      <c r="BD879">
        <v>0</v>
      </c>
      <c r="BF879" t="s">
        <v>170</v>
      </c>
      <c r="BI879" t="s">
        <v>2193</v>
      </c>
    </row>
    <row r="880" spans="1:61" x14ac:dyDescent="0.35">
      <c r="A880" t="s">
        <v>2202</v>
      </c>
      <c r="B880">
        <v>10000</v>
      </c>
      <c r="C880">
        <v>20000</v>
      </c>
      <c r="D880" s="2">
        <v>45761</v>
      </c>
      <c r="E880" t="s">
        <v>59</v>
      </c>
      <c r="F880" t="s">
        <v>2192</v>
      </c>
      <c r="G880" t="s">
        <v>1428</v>
      </c>
      <c r="I880">
        <v>2</v>
      </c>
      <c r="J880" t="s">
        <v>183</v>
      </c>
      <c r="K880">
        <v>63</v>
      </c>
      <c r="L880" t="s">
        <v>6051</v>
      </c>
      <c r="M880" t="s">
        <v>136</v>
      </c>
      <c r="N880" t="s">
        <v>3850</v>
      </c>
      <c r="O880" s="3">
        <v>2500</v>
      </c>
      <c r="R880" s="2">
        <v>45758</v>
      </c>
      <c r="T880">
        <v>16</v>
      </c>
      <c r="U880" s="3">
        <v>40000</v>
      </c>
      <c r="V880" t="s">
        <v>65</v>
      </c>
      <c r="W880" t="s">
        <v>2099</v>
      </c>
      <c r="X880">
        <v>0</v>
      </c>
      <c r="Y880" s="3">
        <v>40000</v>
      </c>
      <c r="Z880">
        <v>0</v>
      </c>
      <c r="AA880">
        <v>0</v>
      </c>
      <c r="AB880">
        <v>0</v>
      </c>
      <c r="AC880">
        <v>0</v>
      </c>
      <c r="AF880">
        <v>0</v>
      </c>
      <c r="AO880" t="s">
        <v>2100</v>
      </c>
      <c r="AP880" t="s">
        <v>275</v>
      </c>
      <c r="AQ880" t="s">
        <v>21306</v>
      </c>
      <c r="AS880">
        <v>0</v>
      </c>
      <c r="AT880">
        <v>0</v>
      </c>
      <c r="AU880">
        <v>0</v>
      </c>
      <c r="AV880">
        <v>0</v>
      </c>
      <c r="AW880">
        <v>0</v>
      </c>
      <c r="AX880">
        <v>0</v>
      </c>
      <c r="BB880" t="s">
        <v>63</v>
      </c>
      <c r="BC880" t="s">
        <v>4858</v>
      </c>
      <c r="BD880">
        <v>0</v>
      </c>
      <c r="BF880" t="s">
        <v>275</v>
      </c>
      <c r="BI880" t="s">
        <v>2203</v>
      </c>
    </row>
    <row r="881" spans="1:61" x14ac:dyDescent="0.35">
      <c r="A881" t="s">
        <v>2553</v>
      </c>
      <c r="B881">
        <v>10000</v>
      </c>
      <c r="C881">
        <v>10000</v>
      </c>
      <c r="D881" s="2">
        <v>45758</v>
      </c>
      <c r="E881" t="s">
        <v>59</v>
      </c>
      <c r="F881" t="s">
        <v>2527</v>
      </c>
      <c r="G881" t="s">
        <v>570</v>
      </c>
      <c r="I881">
        <v>1</v>
      </c>
      <c r="J881" t="s">
        <v>183</v>
      </c>
      <c r="K881">
        <v>59</v>
      </c>
      <c r="L881" t="s">
        <v>6045</v>
      </c>
      <c r="M881" t="s">
        <v>73</v>
      </c>
      <c r="N881" t="s">
        <v>3811</v>
      </c>
      <c r="O881" s="3">
        <v>1500</v>
      </c>
      <c r="R881" s="2">
        <v>45758</v>
      </c>
      <c r="T881">
        <v>6</v>
      </c>
      <c r="U881" s="3">
        <v>9000</v>
      </c>
      <c r="V881" t="s">
        <v>65</v>
      </c>
      <c r="W881" t="s">
        <v>2554</v>
      </c>
      <c r="X881">
        <v>0</v>
      </c>
      <c r="Y881" s="3">
        <v>9000</v>
      </c>
      <c r="Z881">
        <v>0</v>
      </c>
      <c r="AA881">
        <v>0</v>
      </c>
      <c r="AB881">
        <v>0</v>
      </c>
      <c r="AC881">
        <v>0</v>
      </c>
      <c r="AF881">
        <v>0</v>
      </c>
      <c r="AO881" t="s">
        <v>2555</v>
      </c>
      <c r="AP881" t="s">
        <v>571</v>
      </c>
      <c r="AQ881" t="s">
        <v>14937</v>
      </c>
      <c r="AS881">
        <v>0</v>
      </c>
      <c r="AT881">
        <v>0</v>
      </c>
      <c r="AU881">
        <v>0</v>
      </c>
      <c r="AV881">
        <v>0</v>
      </c>
      <c r="AW881">
        <v>0</v>
      </c>
      <c r="AX881">
        <v>0</v>
      </c>
      <c r="BB881" t="s">
        <v>63</v>
      </c>
      <c r="BC881" t="s">
        <v>5006</v>
      </c>
      <c r="BD881">
        <v>0</v>
      </c>
      <c r="BF881" t="s">
        <v>571</v>
      </c>
      <c r="BI881" t="s">
        <v>2556</v>
      </c>
    </row>
    <row r="882" spans="1:61" x14ac:dyDescent="0.35">
      <c r="A882" t="s">
        <v>2557</v>
      </c>
      <c r="B882">
        <v>10000</v>
      </c>
      <c r="C882">
        <v>10000</v>
      </c>
      <c r="D882" s="2">
        <v>45758</v>
      </c>
      <c r="E882" t="s">
        <v>59</v>
      </c>
      <c r="F882" t="s">
        <v>2527</v>
      </c>
      <c r="G882" t="s">
        <v>570</v>
      </c>
      <c r="I882">
        <v>1</v>
      </c>
      <c r="J882" t="s">
        <v>183</v>
      </c>
      <c r="K882">
        <v>59</v>
      </c>
      <c r="L882" t="s">
        <v>6045</v>
      </c>
      <c r="M882" t="s">
        <v>73</v>
      </c>
      <c r="N882" t="s">
        <v>3811</v>
      </c>
      <c r="O882" s="3">
        <v>1500</v>
      </c>
      <c r="R882" s="2">
        <v>45758</v>
      </c>
      <c r="T882">
        <v>6</v>
      </c>
      <c r="U882" s="3">
        <v>9000</v>
      </c>
      <c r="V882" t="s">
        <v>65</v>
      </c>
      <c r="W882" t="s">
        <v>2554</v>
      </c>
      <c r="X882">
        <v>0</v>
      </c>
      <c r="Y882" s="3">
        <v>9000</v>
      </c>
      <c r="Z882">
        <v>0</v>
      </c>
      <c r="AA882">
        <v>0</v>
      </c>
      <c r="AB882">
        <v>0</v>
      </c>
      <c r="AC882">
        <v>0</v>
      </c>
      <c r="AF882">
        <v>0</v>
      </c>
      <c r="AO882" t="s">
        <v>2555</v>
      </c>
      <c r="AP882" t="s">
        <v>571</v>
      </c>
      <c r="AQ882" t="s">
        <v>14937</v>
      </c>
      <c r="AS882">
        <v>0</v>
      </c>
      <c r="AT882">
        <v>0</v>
      </c>
      <c r="AU882">
        <v>0</v>
      </c>
      <c r="AV882">
        <v>0</v>
      </c>
      <c r="AW882">
        <v>0</v>
      </c>
      <c r="AX882">
        <v>0</v>
      </c>
      <c r="BB882" t="s">
        <v>63</v>
      </c>
      <c r="BC882" t="s">
        <v>5007</v>
      </c>
      <c r="BD882">
        <v>0</v>
      </c>
      <c r="BF882" t="s">
        <v>571</v>
      </c>
      <c r="BI882" t="s">
        <v>2558</v>
      </c>
    </row>
    <row r="883" spans="1:61" x14ac:dyDescent="0.35">
      <c r="A883" t="s">
        <v>2559</v>
      </c>
      <c r="B883">
        <v>10000</v>
      </c>
      <c r="C883">
        <v>10000</v>
      </c>
      <c r="D883" s="2">
        <v>45758</v>
      </c>
      <c r="E883" t="s">
        <v>59</v>
      </c>
      <c r="F883" t="s">
        <v>2544</v>
      </c>
      <c r="G883" t="s">
        <v>2545</v>
      </c>
      <c r="I883">
        <v>1</v>
      </c>
      <c r="J883" t="s">
        <v>183</v>
      </c>
      <c r="K883">
        <v>82</v>
      </c>
      <c r="L883" t="s">
        <v>6055</v>
      </c>
      <c r="M883" t="s">
        <v>352</v>
      </c>
      <c r="N883" t="s">
        <v>3798</v>
      </c>
      <c r="O883" s="3">
        <v>2500</v>
      </c>
      <c r="R883" s="2">
        <v>45758</v>
      </c>
      <c r="T883">
        <v>8</v>
      </c>
      <c r="U883" s="3">
        <v>20000</v>
      </c>
      <c r="V883" t="s">
        <v>65</v>
      </c>
      <c r="W883">
        <v>112023880001</v>
      </c>
      <c r="X883">
        <v>0</v>
      </c>
      <c r="Y883" s="3">
        <v>20000</v>
      </c>
      <c r="Z883">
        <v>0</v>
      </c>
      <c r="AA883">
        <v>0</v>
      </c>
      <c r="AB883">
        <v>0</v>
      </c>
      <c r="AC883">
        <v>0</v>
      </c>
      <c r="AF883">
        <v>0</v>
      </c>
      <c r="AO883">
        <v>11202388</v>
      </c>
      <c r="AP883" t="s">
        <v>571</v>
      </c>
      <c r="AQ883" t="s">
        <v>14937</v>
      </c>
      <c r="AS883">
        <v>0</v>
      </c>
      <c r="AT883">
        <v>0</v>
      </c>
      <c r="AU883">
        <v>0</v>
      </c>
      <c r="AV883">
        <v>0</v>
      </c>
      <c r="AW883">
        <v>0</v>
      </c>
      <c r="AX883">
        <v>0</v>
      </c>
      <c r="BB883" t="s">
        <v>63</v>
      </c>
      <c r="BC883" t="s">
        <v>5008</v>
      </c>
      <c r="BD883">
        <v>0</v>
      </c>
      <c r="BF883" t="s">
        <v>571</v>
      </c>
      <c r="BI883" t="s">
        <v>2560</v>
      </c>
    </row>
    <row r="884" spans="1:61" x14ac:dyDescent="0.35">
      <c r="A884" t="s">
        <v>2561</v>
      </c>
      <c r="B884">
        <v>10000</v>
      </c>
      <c r="C884">
        <v>10000</v>
      </c>
      <c r="D884" s="2">
        <v>45762</v>
      </c>
      <c r="E884" t="s">
        <v>59</v>
      </c>
      <c r="F884" s="4">
        <v>0.43652777777777779</v>
      </c>
      <c r="G884" t="s">
        <v>2562</v>
      </c>
      <c r="I884">
        <v>1</v>
      </c>
      <c r="J884" t="s">
        <v>183</v>
      </c>
      <c r="K884">
        <v>31</v>
      </c>
      <c r="L884" t="s">
        <v>6061</v>
      </c>
      <c r="M884" t="s">
        <v>2529</v>
      </c>
      <c r="N884" t="s">
        <v>3807</v>
      </c>
      <c r="O884" s="3">
        <v>39870</v>
      </c>
      <c r="R884" s="2">
        <v>45758</v>
      </c>
      <c r="T884">
        <v>1</v>
      </c>
      <c r="U884" s="3">
        <v>39870</v>
      </c>
      <c r="V884" t="s">
        <v>65</v>
      </c>
      <c r="W884">
        <v>111818390001</v>
      </c>
      <c r="X884">
        <v>0</v>
      </c>
      <c r="Y884" s="3">
        <v>39870</v>
      </c>
      <c r="Z884">
        <v>0</v>
      </c>
      <c r="AA884">
        <v>0</v>
      </c>
      <c r="AB884">
        <v>0</v>
      </c>
      <c r="AC884">
        <v>0</v>
      </c>
      <c r="AF884">
        <v>0</v>
      </c>
      <c r="AO884">
        <v>11181839</v>
      </c>
      <c r="AP884" t="s">
        <v>571</v>
      </c>
      <c r="AQ884" t="s">
        <v>14937</v>
      </c>
      <c r="AS884">
        <v>0</v>
      </c>
      <c r="AT884">
        <v>0</v>
      </c>
      <c r="AU884">
        <v>0</v>
      </c>
      <c r="AV884">
        <v>0</v>
      </c>
      <c r="AW884">
        <v>0</v>
      </c>
      <c r="AX884">
        <v>0</v>
      </c>
      <c r="BB884" t="s">
        <v>63</v>
      </c>
      <c r="BC884" t="s">
        <v>5009</v>
      </c>
      <c r="BD884">
        <v>0</v>
      </c>
      <c r="BF884" t="s">
        <v>571</v>
      </c>
      <c r="BI884" t="s">
        <v>2564</v>
      </c>
    </row>
    <row r="885" spans="1:61" x14ac:dyDescent="0.35">
      <c r="A885" t="s">
        <v>2565</v>
      </c>
      <c r="B885">
        <v>10000</v>
      </c>
      <c r="C885">
        <v>10000</v>
      </c>
      <c r="D885" s="2">
        <v>45758</v>
      </c>
      <c r="E885" t="s">
        <v>59</v>
      </c>
      <c r="F885" t="s">
        <v>2451</v>
      </c>
      <c r="G885" t="s">
        <v>2566</v>
      </c>
      <c r="I885">
        <v>1</v>
      </c>
      <c r="J885" t="s">
        <v>183</v>
      </c>
      <c r="K885">
        <v>46</v>
      </c>
      <c r="L885" t="s">
        <v>6049</v>
      </c>
      <c r="M885" t="s">
        <v>231</v>
      </c>
      <c r="N885" t="s">
        <v>3809</v>
      </c>
      <c r="O885" s="3">
        <v>2000</v>
      </c>
      <c r="R885" s="2">
        <v>45758</v>
      </c>
      <c r="T885">
        <v>1</v>
      </c>
      <c r="U885" s="3">
        <v>2000</v>
      </c>
      <c r="V885" t="s">
        <v>65</v>
      </c>
      <c r="W885" t="s">
        <v>2567</v>
      </c>
      <c r="X885">
        <v>0</v>
      </c>
      <c r="Y885" s="3">
        <v>2000</v>
      </c>
      <c r="Z885">
        <v>0</v>
      </c>
      <c r="AA885">
        <v>0</v>
      </c>
      <c r="AB885">
        <v>0</v>
      </c>
      <c r="AC885">
        <v>0</v>
      </c>
      <c r="AF885">
        <v>0</v>
      </c>
      <c r="AO885" t="s">
        <v>2568</v>
      </c>
      <c r="AP885" t="s">
        <v>465</v>
      </c>
      <c r="AQ885" t="s">
        <v>15009</v>
      </c>
      <c r="AS885">
        <v>0</v>
      </c>
      <c r="AT885">
        <v>0</v>
      </c>
      <c r="AU885">
        <v>0</v>
      </c>
      <c r="AV885">
        <v>0</v>
      </c>
      <c r="AW885">
        <v>0</v>
      </c>
      <c r="AX885">
        <v>0</v>
      </c>
      <c r="BB885" t="s">
        <v>63</v>
      </c>
      <c r="BC885" t="s">
        <v>5010</v>
      </c>
      <c r="BD885">
        <v>0</v>
      </c>
      <c r="BF885" t="s">
        <v>465</v>
      </c>
      <c r="BI885" t="s">
        <v>2255</v>
      </c>
    </row>
    <row r="886" spans="1:61" x14ac:dyDescent="0.35">
      <c r="A886" t="s">
        <v>2569</v>
      </c>
      <c r="B886">
        <v>10000</v>
      </c>
      <c r="C886">
        <v>10000</v>
      </c>
      <c r="D886" s="2">
        <v>45758</v>
      </c>
      <c r="E886" t="s">
        <v>59</v>
      </c>
      <c r="F886" t="s">
        <v>2511</v>
      </c>
      <c r="G886" t="s">
        <v>2484</v>
      </c>
      <c r="I886">
        <v>1</v>
      </c>
      <c r="J886" t="s">
        <v>183</v>
      </c>
      <c r="K886">
        <v>86</v>
      </c>
      <c r="L886" t="s">
        <v>6043</v>
      </c>
      <c r="M886" t="s">
        <v>1696</v>
      </c>
      <c r="N886" t="s">
        <v>3840</v>
      </c>
      <c r="O886" s="3">
        <v>5000</v>
      </c>
      <c r="R886" s="2">
        <v>45758</v>
      </c>
      <c r="T886">
        <v>5</v>
      </c>
      <c r="U886" s="3">
        <v>25000</v>
      </c>
      <c r="V886" t="s">
        <v>65</v>
      </c>
      <c r="W886" t="s">
        <v>2512</v>
      </c>
      <c r="X886">
        <v>0</v>
      </c>
      <c r="Y886" s="3">
        <v>25000</v>
      </c>
      <c r="Z886">
        <v>0</v>
      </c>
      <c r="AA886">
        <v>0</v>
      </c>
      <c r="AB886">
        <v>0</v>
      </c>
      <c r="AC886">
        <v>0</v>
      </c>
      <c r="AF886">
        <v>0</v>
      </c>
      <c r="AO886" t="s">
        <v>2513</v>
      </c>
      <c r="AP886" t="s">
        <v>203</v>
      </c>
      <c r="AQ886" t="s">
        <v>21026</v>
      </c>
      <c r="AS886">
        <v>0</v>
      </c>
      <c r="AT886">
        <v>0</v>
      </c>
      <c r="AU886">
        <v>0</v>
      </c>
      <c r="AV886">
        <v>0</v>
      </c>
      <c r="AW886">
        <v>0</v>
      </c>
      <c r="AX886">
        <v>0</v>
      </c>
      <c r="BB886" t="s">
        <v>63</v>
      </c>
      <c r="BC886" t="s">
        <v>5011</v>
      </c>
      <c r="BD886">
        <v>0</v>
      </c>
      <c r="BF886" t="s">
        <v>203</v>
      </c>
      <c r="BI886" t="s">
        <v>2570</v>
      </c>
    </row>
    <row r="887" spans="1:61" x14ac:dyDescent="0.35">
      <c r="A887" t="s">
        <v>2035</v>
      </c>
      <c r="B887">
        <v>10000</v>
      </c>
      <c r="C887">
        <v>20000</v>
      </c>
      <c r="D887" s="2">
        <v>45762</v>
      </c>
      <c r="E887" t="s">
        <v>59</v>
      </c>
      <c r="F887" t="s">
        <v>2036</v>
      </c>
      <c r="G887">
        <v>408232392</v>
      </c>
      <c r="I887">
        <v>2</v>
      </c>
      <c r="J887" t="s">
        <v>183</v>
      </c>
      <c r="K887">
        <v>92</v>
      </c>
      <c r="L887" t="s">
        <v>6053</v>
      </c>
      <c r="M887" t="s">
        <v>281</v>
      </c>
      <c r="N887" t="s">
        <v>3851</v>
      </c>
      <c r="O887" s="3">
        <v>1100</v>
      </c>
      <c r="R887" s="2">
        <v>45758</v>
      </c>
      <c r="T887">
        <v>2</v>
      </c>
      <c r="U887" s="3">
        <v>2200</v>
      </c>
      <c r="V887" t="s">
        <v>65</v>
      </c>
      <c r="W887" t="s">
        <v>2037</v>
      </c>
      <c r="X887">
        <v>0</v>
      </c>
      <c r="Y887" s="3">
        <v>2000</v>
      </c>
      <c r="Z887">
        <v>200</v>
      </c>
      <c r="AA887">
        <v>0</v>
      </c>
      <c r="AB887">
        <v>0</v>
      </c>
      <c r="AC887">
        <v>0</v>
      </c>
      <c r="AF887">
        <v>0</v>
      </c>
      <c r="AO887" t="s">
        <v>2038</v>
      </c>
      <c r="AP887" t="s">
        <v>234</v>
      </c>
      <c r="AQ887" t="s">
        <v>12640</v>
      </c>
      <c r="AS887">
        <v>0</v>
      </c>
      <c r="AT887">
        <v>0</v>
      </c>
      <c r="AU887">
        <v>0</v>
      </c>
      <c r="AV887">
        <v>0</v>
      </c>
      <c r="AW887">
        <v>0</v>
      </c>
      <c r="AX887">
        <v>0</v>
      </c>
      <c r="BB887" t="s">
        <v>63</v>
      </c>
      <c r="BC887" t="s">
        <v>4810</v>
      </c>
      <c r="BD887">
        <v>0</v>
      </c>
      <c r="BF887" t="s">
        <v>234</v>
      </c>
      <c r="BI887" t="s">
        <v>2039</v>
      </c>
    </row>
    <row r="888" spans="1:61" x14ac:dyDescent="0.35">
      <c r="A888" t="s">
        <v>2264</v>
      </c>
      <c r="B888">
        <v>10000</v>
      </c>
      <c r="C888">
        <v>20000</v>
      </c>
      <c r="D888" s="2">
        <v>45758</v>
      </c>
      <c r="E888" t="s">
        <v>59</v>
      </c>
      <c r="F888" t="s">
        <v>2265</v>
      </c>
      <c r="G888" t="s">
        <v>159</v>
      </c>
      <c r="I888">
        <v>2</v>
      </c>
      <c r="J888" t="s">
        <v>183</v>
      </c>
      <c r="K888">
        <v>82</v>
      </c>
      <c r="L888" t="s">
        <v>6055</v>
      </c>
      <c r="M888" t="s">
        <v>352</v>
      </c>
      <c r="N888" t="s">
        <v>3798</v>
      </c>
      <c r="O888" s="3">
        <v>1167</v>
      </c>
      <c r="R888" s="2">
        <v>45758</v>
      </c>
      <c r="T888">
        <v>6</v>
      </c>
      <c r="U888" s="3">
        <v>7002</v>
      </c>
      <c r="V888" t="s">
        <v>65</v>
      </c>
      <c r="W888">
        <v>5000582200001</v>
      </c>
      <c r="X888">
        <v>0</v>
      </c>
      <c r="Y888" s="3">
        <v>6000</v>
      </c>
      <c r="Z888" s="3">
        <v>1002</v>
      </c>
      <c r="AA888">
        <v>0</v>
      </c>
      <c r="AB888">
        <v>0</v>
      </c>
      <c r="AC888">
        <v>0</v>
      </c>
      <c r="AF888">
        <v>0</v>
      </c>
      <c r="AO888">
        <v>500058220</v>
      </c>
      <c r="AP888" t="s">
        <v>162</v>
      </c>
      <c r="AQ888" t="s">
        <v>8373</v>
      </c>
      <c r="AS888">
        <v>0</v>
      </c>
      <c r="AT888">
        <v>0</v>
      </c>
      <c r="AU888">
        <v>0</v>
      </c>
      <c r="AV888">
        <v>0</v>
      </c>
      <c r="AW888">
        <v>0</v>
      </c>
      <c r="AX888">
        <v>0</v>
      </c>
      <c r="BB888" t="s">
        <v>63</v>
      </c>
      <c r="BC888" t="s">
        <v>4875</v>
      </c>
      <c r="BD888">
        <v>0</v>
      </c>
      <c r="BF888" t="s">
        <v>162</v>
      </c>
      <c r="BI888" t="s">
        <v>2266</v>
      </c>
    </row>
    <row r="889" spans="1:61" x14ac:dyDescent="0.35">
      <c r="A889" t="s">
        <v>2270</v>
      </c>
      <c r="B889">
        <v>10000</v>
      </c>
      <c r="C889">
        <v>20000</v>
      </c>
      <c r="D889" s="2">
        <v>45758</v>
      </c>
      <c r="E889" t="s">
        <v>59</v>
      </c>
      <c r="F889" s="4">
        <v>0.48421296296296296</v>
      </c>
      <c r="G889" t="s">
        <v>159</v>
      </c>
      <c r="I889">
        <v>2</v>
      </c>
      <c r="J889" t="s">
        <v>183</v>
      </c>
      <c r="K889">
        <v>82</v>
      </c>
      <c r="L889" t="s">
        <v>6055</v>
      </c>
      <c r="M889" t="s">
        <v>352</v>
      </c>
      <c r="N889" t="s">
        <v>3798</v>
      </c>
      <c r="O889" s="3">
        <v>1167</v>
      </c>
      <c r="R889" s="2">
        <v>45758</v>
      </c>
      <c r="T889">
        <v>6</v>
      </c>
      <c r="U889" s="3">
        <v>7002</v>
      </c>
      <c r="V889" t="s">
        <v>65</v>
      </c>
      <c r="W889">
        <v>5000761290001</v>
      </c>
      <c r="X889">
        <v>0</v>
      </c>
      <c r="Y889" s="3">
        <v>2500</v>
      </c>
      <c r="Z889" s="3">
        <v>4502</v>
      </c>
      <c r="AA889">
        <v>0</v>
      </c>
      <c r="AB889">
        <v>0</v>
      </c>
      <c r="AC889">
        <v>0</v>
      </c>
      <c r="AF889">
        <v>0</v>
      </c>
      <c r="AO889">
        <v>500076129</v>
      </c>
      <c r="AP889" t="s">
        <v>162</v>
      </c>
      <c r="AQ889" t="s">
        <v>8373</v>
      </c>
      <c r="AS889">
        <v>0</v>
      </c>
      <c r="AT889">
        <v>0</v>
      </c>
      <c r="AU889">
        <v>0</v>
      </c>
      <c r="AV889">
        <v>0</v>
      </c>
      <c r="AW889">
        <v>0</v>
      </c>
      <c r="AX889">
        <v>0</v>
      </c>
      <c r="BB889" t="s">
        <v>63</v>
      </c>
      <c r="BC889" t="s">
        <v>4877</v>
      </c>
      <c r="BD889">
        <v>0</v>
      </c>
      <c r="BF889" t="s">
        <v>162</v>
      </c>
      <c r="BI889" t="s">
        <v>2269</v>
      </c>
    </row>
    <row r="890" spans="1:61" x14ac:dyDescent="0.35">
      <c r="A890" t="s">
        <v>5012</v>
      </c>
      <c r="B890">
        <v>10000</v>
      </c>
      <c r="C890">
        <v>20000</v>
      </c>
      <c r="D890" s="2">
        <v>45772</v>
      </c>
      <c r="E890" t="s">
        <v>59</v>
      </c>
      <c r="F890" t="s">
        <v>5013</v>
      </c>
      <c r="G890" t="s">
        <v>5014</v>
      </c>
      <c r="I890">
        <v>1</v>
      </c>
      <c r="J890" t="s">
        <v>183</v>
      </c>
      <c r="K890">
        <v>90</v>
      </c>
      <c r="L890" t="s">
        <v>6044</v>
      </c>
      <c r="M890" t="s">
        <v>1190</v>
      </c>
      <c r="N890" t="s">
        <v>3836</v>
      </c>
      <c r="O890" s="3">
        <v>36750</v>
      </c>
      <c r="R890" s="2">
        <v>45758</v>
      </c>
      <c r="T890">
        <v>4</v>
      </c>
      <c r="U890" s="3">
        <v>147000</v>
      </c>
      <c r="V890" t="s">
        <v>65</v>
      </c>
      <c r="W890" t="s">
        <v>831</v>
      </c>
      <c r="X890">
        <v>0</v>
      </c>
      <c r="Y890" s="3">
        <v>140119</v>
      </c>
      <c r="Z890" s="3">
        <v>6881</v>
      </c>
      <c r="AA890">
        <v>0</v>
      </c>
      <c r="AB890">
        <v>0</v>
      </c>
      <c r="AC890">
        <v>0</v>
      </c>
      <c r="AF890">
        <v>0</v>
      </c>
      <c r="AO890" t="s">
        <v>832</v>
      </c>
      <c r="AP890" t="s">
        <v>833</v>
      </c>
      <c r="AQ890" t="s">
        <v>12481</v>
      </c>
      <c r="AS890">
        <v>0</v>
      </c>
      <c r="AT890">
        <v>0</v>
      </c>
      <c r="AU890">
        <v>0</v>
      </c>
      <c r="AV890">
        <v>0</v>
      </c>
      <c r="AW890">
        <v>0</v>
      </c>
      <c r="AX890">
        <v>0</v>
      </c>
      <c r="BB890" t="s">
        <v>63</v>
      </c>
      <c r="BC890" t="s">
        <v>5015</v>
      </c>
      <c r="BD890">
        <v>0</v>
      </c>
      <c r="BF890" t="s">
        <v>833</v>
      </c>
      <c r="BI890" t="s">
        <v>4428</v>
      </c>
    </row>
    <row r="891" spans="1:61" x14ac:dyDescent="0.35">
      <c r="A891" t="s">
        <v>5012</v>
      </c>
      <c r="B891">
        <v>10000</v>
      </c>
      <c r="C891">
        <v>30000</v>
      </c>
      <c r="D891" s="2">
        <v>45772</v>
      </c>
      <c r="E891" t="s">
        <v>59</v>
      </c>
      <c r="F891" t="s">
        <v>5013</v>
      </c>
      <c r="G891" t="s">
        <v>5014</v>
      </c>
      <c r="I891">
        <v>1</v>
      </c>
      <c r="J891" t="s">
        <v>183</v>
      </c>
      <c r="K891">
        <v>90</v>
      </c>
      <c r="L891" t="s">
        <v>6044</v>
      </c>
      <c r="M891" t="s">
        <v>439</v>
      </c>
      <c r="N891" t="s">
        <v>3859</v>
      </c>
      <c r="O891" s="3">
        <v>22000</v>
      </c>
      <c r="R891" s="2">
        <v>45758</v>
      </c>
      <c r="T891">
        <v>4</v>
      </c>
      <c r="U891" s="3">
        <v>88000</v>
      </c>
      <c r="V891" t="s">
        <v>65</v>
      </c>
      <c r="W891" t="s">
        <v>831</v>
      </c>
      <c r="X891">
        <v>0</v>
      </c>
      <c r="Y891" s="3">
        <v>83881</v>
      </c>
      <c r="Z891" s="3">
        <v>4119</v>
      </c>
      <c r="AA891">
        <v>0</v>
      </c>
      <c r="AB891">
        <v>0</v>
      </c>
      <c r="AC891">
        <v>0</v>
      </c>
      <c r="AF891">
        <v>0</v>
      </c>
      <c r="AO891" t="s">
        <v>832</v>
      </c>
      <c r="AP891" t="s">
        <v>833</v>
      </c>
      <c r="AQ891" t="s">
        <v>12481</v>
      </c>
      <c r="AS891">
        <v>0</v>
      </c>
      <c r="AT891">
        <v>0</v>
      </c>
      <c r="AU891">
        <v>0</v>
      </c>
      <c r="AV891">
        <v>0</v>
      </c>
      <c r="AW891">
        <v>0</v>
      </c>
      <c r="AX891">
        <v>0</v>
      </c>
      <c r="BB891" t="s">
        <v>63</v>
      </c>
      <c r="BC891" t="s">
        <v>5015</v>
      </c>
      <c r="BD891">
        <v>0</v>
      </c>
      <c r="BF891" t="s">
        <v>833</v>
      </c>
      <c r="BI891" t="s">
        <v>4428</v>
      </c>
    </row>
    <row r="892" spans="1:61" x14ac:dyDescent="0.35">
      <c r="A892" t="s">
        <v>5016</v>
      </c>
      <c r="B892">
        <v>10000</v>
      </c>
      <c r="C892">
        <v>10000</v>
      </c>
      <c r="D892" s="2">
        <v>45771</v>
      </c>
      <c r="E892" t="s">
        <v>59</v>
      </c>
      <c r="F892" s="4">
        <v>0.46935185185185185</v>
      </c>
      <c r="G892" t="s">
        <v>5017</v>
      </c>
      <c r="I892">
        <v>1</v>
      </c>
      <c r="J892" t="s">
        <v>183</v>
      </c>
      <c r="K892">
        <v>88</v>
      </c>
      <c r="L892" t="s">
        <v>6058</v>
      </c>
      <c r="M892" t="s">
        <v>144</v>
      </c>
      <c r="N892" t="s">
        <v>3855</v>
      </c>
      <c r="O892">
        <v>850</v>
      </c>
      <c r="R892" s="2">
        <v>45758</v>
      </c>
      <c r="T892">
        <v>1</v>
      </c>
      <c r="U892">
        <v>850</v>
      </c>
      <c r="V892" t="s">
        <v>65</v>
      </c>
      <c r="W892">
        <v>107112140001</v>
      </c>
      <c r="X892">
        <v>0</v>
      </c>
      <c r="Y892">
        <v>500</v>
      </c>
      <c r="Z892">
        <v>350</v>
      </c>
      <c r="AA892">
        <v>0</v>
      </c>
      <c r="AB892">
        <v>0</v>
      </c>
      <c r="AC892">
        <v>0</v>
      </c>
      <c r="AF892">
        <v>0</v>
      </c>
      <c r="AO892">
        <v>10711214</v>
      </c>
      <c r="AP892" t="s">
        <v>282</v>
      </c>
      <c r="AQ892" t="s">
        <v>14518</v>
      </c>
      <c r="AS892">
        <v>0</v>
      </c>
      <c r="AT892">
        <v>0</v>
      </c>
      <c r="AU892">
        <v>0</v>
      </c>
      <c r="AV892">
        <v>0</v>
      </c>
      <c r="AW892">
        <v>0</v>
      </c>
      <c r="AX892">
        <v>0</v>
      </c>
      <c r="BB892" t="s">
        <v>63</v>
      </c>
      <c r="BC892" t="s">
        <v>5018</v>
      </c>
      <c r="BD892">
        <v>0</v>
      </c>
      <c r="BF892" t="s">
        <v>282</v>
      </c>
      <c r="BI892" t="s">
        <v>5019</v>
      </c>
    </row>
    <row r="893" spans="1:61" x14ac:dyDescent="0.35">
      <c r="A893" t="s">
        <v>2571</v>
      </c>
      <c r="B893">
        <v>10000</v>
      </c>
      <c r="C893">
        <v>10000</v>
      </c>
      <c r="D893" s="2">
        <v>45761</v>
      </c>
      <c r="E893" t="s">
        <v>59</v>
      </c>
      <c r="F893" t="s">
        <v>2572</v>
      </c>
      <c r="G893" t="s">
        <v>1045</v>
      </c>
      <c r="I893">
        <v>1</v>
      </c>
      <c r="J893" t="s">
        <v>183</v>
      </c>
      <c r="K893">
        <v>72</v>
      </c>
      <c r="L893" t="s">
        <v>6056</v>
      </c>
      <c r="M893" t="s">
        <v>869</v>
      </c>
      <c r="N893" t="s">
        <v>3829</v>
      </c>
      <c r="O893" s="3">
        <v>3000</v>
      </c>
      <c r="R893" s="2">
        <v>45758</v>
      </c>
      <c r="T893">
        <v>4</v>
      </c>
      <c r="U893" s="3">
        <v>12000</v>
      </c>
      <c r="V893" t="s">
        <v>65</v>
      </c>
      <c r="W893" t="s">
        <v>1046</v>
      </c>
      <c r="X893">
        <v>0</v>
      </c>
      <c r="Y893" s="3">
        <v>9000</v>
      </c>
      <c r="Z893" s="3">
        <v>3000</v>
      </c>
      <c r="AA893">
        <v>0</v>
      </c>
      <c r="AB893">
        <v>0</v>
      </c>
      <c r="AC893">
        <v>0</v>
      </c>
      <c r="AF893">
        <v>0</v>
      </c>
      <c r="AO893" t="s">
        <v>1047</v>
      </c>
      <c r="AP893" t="s">
        <v>1048</v>
      </c>
      <c r="AQ893" t="s">
        <v>13477</v>
      </c>
      <c r="AS893">
        <v>0</v>
      </c>
      <c r="AT893">
        <v>0</v>
      </c>
      <c r="AU893">
        <v>0</v>
      </c>
      <c r="AV893">
        <v>0</v>
      </c>
      <c r="AW893">
        <v>0</v>
      </c>
      <c r="AX893">
        <v>0</v>
      </c>
      <c r="BB893" t="s">
        <v>63</v>
      </c>
      <c r="BC893" t="s">
        <v>5020</v>
      </c>
      <c r="BD893">
        <v>0</v>
      </c>
      <c r="BF893" t="s">
        <v>1048</v>
      </c>
      <c r="BI893" t="s">
        <v>2051</v>
      </c>
    </row>
    <row r="894" spans="1:61" x14ac:dyDescent="0.35">
      <c r="A894" t="s">
        <v>2573</v>
      </c>
      <c r="B894">
        <v>10000</v>
      </c>
      <c r="C894">
        <v>10000</v>
      </c>
      <c r="D894" s="2">
        <v>45761</v>
      </c>
      <c r="E894" t="s">
        <v>59</v>
      </c>
      <c r="F894" t="s">
        <v>2574</v>
      </c>
      <c r="G894" t="s">
        <v>1045</v>
      </c>
      <c r="I894">
        <v>1</v>
      </c>
      <c r="J894" t="s">
        <v>183</v>
      </c>
      <c r="K894">
        <v>72</v>
      </c>
      <c r="L894" t="s">
        <v>6056</v>
      </c>
      <c r="M894" t="s">
        <v>869</v>
      </c>
      <c r="N894" t="s">
        <v>3829</v>
      </c>
      <c r="O894" s="3">
        <v>2000</v>
      </c>
      <c r="R894" s="2">
        <v>45758</v>
      </c>
      <c r="T894">
        <v>4</v>
      </c>
      <c r="U894" s="3">
        <v>8000</v>
      </c>
      <c r="V894" t="s">
        <v>65</v>
      </c>
      <c r="W894" t="s">
        <v>2575</v>
      </c>
      <c r="X894">
        <v>0</v>
      </c>
      <c r="Y894" s="3">
        <v>5000</v>
      </c>
      <c r="Z894" s="3">
        <v>3000</v>
      </c>
      <c r="AA894">
        <v>0</v>
      </c>
      <c r="AB894">
        <v>0</v>
      </c>
      <c r="AC894">
        <v>0</v>
      </c>
      <c r="AF894">
        <v>0</v>
      </c>
      <c r="AO894" t="s">
        <v>2576</v>
      </c>
      <c r="AP894" t="s">
        <v>1048</v>
      </c>
      <c r="AQ894" t="s">
        <v>13477</v>
      </c>
      <c r="AS894">
        <v>0</v>
      </c>
      <c r="AT894">
        <v>0</v>
      </c>
      <c r="AU894">
        <v>0</v>
      </c>
      <c r="AV894">
        <v>0</v>
      </c>
      <c r="AW894">
        <v>0</v>
      </c>
      <c r="AX894">
        <v>0</v>
      </c>
      <c r="BB894" t="s">
        <v>63</v>
      </c>
      <c r="BC894" t="s">
        <v>5021</v>
      </c>
      <c r="BD894">
        <v>0</v>
      </c>
      <c r="BF894" t="s">
        <v>1048</v>
      </c>
      <c r="BI894" t="s">
        <v>2051</v>
      </c>
    </row>
    <row r="895" spans="1:61" x14ac:dyDescent="0.35">
      <c r="A895" t="s">
        <v>2577</v>
      </c>
      <c r="B895">
        <v>10000</v>
      </c>
      <c r="C895">
        <v>10000</v>
      </c>
      <c r="D895" s="2">
        <v>45761</v>
      </c>
      <c r="E895" t="s">
        <v>59</v>
      </c>
      <c r="F895" t="s">
        <v>2578</v>
      </c>
      <c r="G895" t="s">
        <v>2579</v>
      </c>
      <c r="I895">
        <v>1</v>
      </c>
      <c r="J895" t="s">
        <v>183</v>
      </c>
      <c r="K895">
        <v>72</v>
      </c>
      <c r="L895" t="s">
        <v>6056</v>
      </c>
      <c r="M895" t="s">
        <v>869</v>
      </c>
      <c r="N895" t="s">
        <v>3829</v>
      </c>
      <c r="O895" s="3">
        <v>1100</v>
      </c>
      <c r="R895" s="2">
        <v>45758</v>
      </c>
      <c r="T895">
        <v>32</v>
      </c>
      <c r="U895" s="3">
        <v>35200</v>
      </c>
      <c r="V895" t="s">
        <v>65</v>
      </c>
      <c r="W895" t="s">
        <v>2580</v>
      </c>
      <c r="X895">
        <v>0</v>
      </c>
      <c r="Y895" s="3">
        <v>30000</v>
      </c>
      <c r="Z895" s="3">
        <v>5200</v>
      </c>
      <c r="AA895">
        <v>0</v>
      </c>
      <c r="AB895">
        <v>0</v>
      </c>
      <c r="AC895">
        <v>0</v>
      </c>
      <c r="AF895">
        <v>0</v>
      </c>
      <c r="AO895" t="s">
        <v>2581</v>
      </c>
      <c r="AP895" t="s">
        <v>2582</v>
      </c>
      <c r="AQ895" t="s">
        <v>13261</v>
      </c>
      <c r="AS895">
        <v>0</v>
      </c>
      <c r="AT895">
        <v>0</v>
      </c>
      <c r="AU895">
        <v>0</v>
      </c>
      <c r="AV895">
        <v>0</v>
      </c>
      <c r="AW895">
        <v>0</v>
      </c>
      <c r="AX895">
        <v>0</v>
      </c>
      <c r="BB895" t="s">
        <v>63</v>
      </c>
      <c r="BC895" t="s">
        <v>5022</v>
      </c>
      <c r="BD895">
        <v>0</v>
      </c>
      <c r="BF895" t="s">
        <v>2582</v>
      </c>
      <c r="BI895" t="s">
        <v>2583</v>
      </c>
    </row>
    <row r="896" spans="1:61" x14ac:dyDescent="0.35">
      <c r="A896" t="s">
        <v>2584</v>
      </c>
      <c r="B896">
        <v>10000</v>
      </c>
      <c r="C896">
        <v>10000</v>
      </c>
      <c r="D896" s="2">
        <v>45762</v>
      </c>
      <c r="E896" t="s">
        <v>59</v>
      </c>
      <c r="F896" t="s">
        <v>2585</v>
      </c>
      <c r="G896">
        <v>10620258012</v>
      </c>
      <c r="I896">
        <v>1</v>
      </c>
      <c r="J896" t="s">
        <v>183</v>
      </c>
      <c r="K896">
        <v>79</v>
      </c>
      <c r="L896" t="s">
        <v>6076</v>
      </c>
      <c r="M896" t="s">
        <v>92</v>
      </c>
      <c r="N896" t="s">
        <v>3828</v>
      </c>
      <c r="O896">
        <v>228</v>
      </c>
      <c r="R896" s="2">
        <v>45758</v>
      </c>
      <c r="T896">
        <v>660</v>
      </c>
      <c r="U896" s="3">
        <v>150480</v>
      </c>
      <c r="V896" t="s">
        <v>65</v>
      </c>
      <c r="W896" t="s">
        <v>2586</v>
      </c>
      <c r="X896">
        <v>0</v>
      </c>
      <c r="Y896" s="3">
        <v>120000</v>
      </c>
      <c r="Z896" s="3">
        <v>30480</v>
      </c>
      <c r="AA896">
        <v>0</v>
      </c>
      <c r="AB896">
        <v>0</v>
      </c>
      <c r="AC896">
        <v>0</v>
      </c>
      <c r="AF896">
        <v>0</v>
      </c>
      <c r="AO896" t="s">
        <v>2587</v>
      </c>
      <c r="AP896" t="s">
        <v>108</v>
      </c>
      <c r="AQ896" t="s">
        <v>13404</v>
      </c>
      <c r="AS896">
        <v>0</v>
      </c>
      <c r="AT896">
        <v>0</v>
      </c>
      <c r="AU896">
        <v>0</v>
      </c>
      <c r="AV896">
        <v>0</v>
      </c>
      <c r="AW896">
        <v>0</v>
      </c>
      <c r="AX896">
        <v>0</v>
      </c>
      <c r="BB896" t="s">
        <v>63</v>
      </c>
      <c r="BC896" t="s">
        <v>5023</v>
      </c>
      <c r="BD896">
        <v>0</v>
      </c>
      <c r="BF896" t="s">
        <v>108</v>
      </c>
      <c r="BI896" t="s">
        <v>2588</v>
      </c>
    </row>
    <row r="897" spans="1:61" x14ac:dyDescent="0.35">
      <c r="A897" t="s">
        <v>2438</v>
      </c>
      <c r="B897">
        <v>10000</v>
      </c>
      <c r="C897">
        <v>20000</v>
      </c>
      <c r="D897" s="2">
        <v>45761</v>
      </c>
      <c r="E897" t="s">
        <v>59</v>
      </c>
      <c r="F897" t="s">
        <v>2109</v>
      </c>
      <c r="G897">
        <v>10620258104</v>
      </c>
      <c r="I897">
        <v>2</v>
      </c>
      <c r="J897" t="s">
        <v>183</v>
      </c>
      <c r="K897">
        <v>77</v>
      </c>
      <c r="L897" t="s">
        <v>6043</v>
      </c>
      <c r="M897" t="s">
        <v>192</v>
      </c>
      <c r="N897" t="s">
        <v>3848</v>
      </c>
      <c r="O897">
        <v>434</v>
      </c>
      <c r="R897" s="2">
        <v>45758</v>
      </c>
      <c r="T897">
        <v>15</v>
      </c>
      <c r="U897" s="3">
        <v>6510</v>
      </c>
      <c r="V897" t="s">
        <v>65</v>
      </c>
      <c r="W897" t="s">
        <v>2439</v>
      </c>
      <c r="X897">
        <v>0</v>
      </c>
      <c r="Y897" s="3">
        <v>5000</v>
      </c>
      <c r="Z897" s="3">
        <v>1510</v>
      </c>
      <c r="AA897">
        <v>0</v>
      </c>
      <c r="AB897">
        <v>0</v>
      </c>
      <c r="AC897">
        <v>0</v>
      </c>
      <c r="AF897">
        <v>0</v>
      </c>
      <c r="AO897" t="s">
        <v>2440</v>
      </c>
      <c r="AP897" t="s">
        <v>95</v>
      </c>
      <c r="AQ897" t="s">
        <v>13261</v>
      </c>
      <c r="AS897">
        <v>0</v>
      </c>
      <c r="AT897">
        <v>0</v>
      </c>
      <c r="AU897">
        <v>0</v>
      </c>
      <c r="AV897">
        <v>0</v>
      </c>
      <c r="AW897">
        <v>0</v>
      </c>
      <c r="AX897">
        <v>0</v>
      </c>
      <c r="BB897" t="s">
        <v>63</v>
      </c>
      <c r="BC897" t="s">
        <v>4953</v>
      </c>
      <c r="BD897">
        <v>0</v>
      </c>
      <c r="BF897" t="s">
        <v>95</v>
      </c>
      <c r="BI897" t="s">
        <v>2441</v>
      </c>
    </row>
    <row r="898" spans="1:61" x14ac:dyDescent="0.35">
      <c r="A898" t="s">
        <v>2442</v>
      </c>
      <c r="B898">
        <v>10000</v>
      </c>
      <c r="C898">
        <v>20000</v>
      </c>
      <c r="D898" s="2">
        <v>45761</v>
      </c>
      <c r="E898" t="s">
        <v>59</v>
      </c>
      <c r="F898" t="s">
        <v>2109</v>
      </c>
      <c r="G898">
        <v>10620258104</v>
      </c>
      <c r="I898">
        <v>2</v>
      </c>
      <c r="J898" t="s">
        <v>183</v>
      </c>
      <c r="K898">
        <v>77</v>
      </c>
      <c r="L898" t="s">
        <v>6043</v>
      </c>
      <c r="M898" t="s">
        <v>192</v>
      </c>
      <c r="N898" t="s">
        <v>3848</v>
      </c>
      <c r="O898">
        <v>434</v>
      </c>
      <c r="R898" s="2">
        <v>45758</v>
      </c>
      <c r="T898">
        <v>15</v>
      </c>
      <c r="U898" s="3">
        <v>6510</v>
      </c>
      <c r="V898" t="s">
        <v>65</v>
      </c>
      <c r="W898" t="s">
        <v>2443</v>
      </c>
      <c r="X898">
        <v>0</v>
      </c>
      <c r="Y898" s="3">
        <v>5000</v>
      </c>
      <c r="Z898" s="3">
        <v>1510</v>
      </c>
      <c r="AA898">
        <v>0</v>
      </c>
      <c r="AB898">
        <v>0</v>
      </c>
      <c r="AC898">
        <v>0</v>
      </c>
      <c r="AF898">
        <v>0</v>
      </c>
      <c r="AO898" t="s">
        <v>2444</v>
      </c>
      <c r="AP898" t="s">
        <v>95</v>
      </c>
      <c r="AQ898" t="s">
        <v>13261</v>
      </c>
      <c r="AS898">
        <v>0</v>
      </c>
      <c r="AT898">
        <v>0</v>
      </c>
      <c r="AU898">
        <v>0</v>
      </c>
      <c r="AV898">
        <v>0</v>
      </c>
      <c r="AW898">
        <v>0</v>
      </c>
      <c r="AX898">
        <v>0</v>
      </c>
      <c r="BB898" t="s">
        <v>63</v>
      </c>
      <c r="BC898" t="s">
        <v>4954</v>
      </c>
      <c r="BD898">
        <v>0</v>
      </c>
      <c r="BF898" t="s">
        <v>95</v>
      </c>
      <c r="BI898" t="s">
        <v>2445</v>
      </c>
    </row>
    <row r="899" spans="1:61" x14ac:dyDescent="0.35">
      <c r="A899" t="s">
        <v>2589</v>
      </c>
      <c r="B899">
        <v>10000</v>
      </c>
      <c r="C899">
        <v>10000</v>
      </c>
      <c r="D899" s="2">
        <v>45761</v>
      </c>
      <c r="E899" t="s">
        <v>59</v>
      </c>
      <c r="F899" t="s">
        <v>2590</v>
      </c>
      <c r="G899" t="s">
        <v>2447</v>
      </c>
      <c r="I899">
        <v>1</v>
      </c>
      <c r="J899" t="s">
        <v>183</v>
      </c>
      <c r="K899">
        <v>12</v>
      </c>
      <c r="L899" t="s">
        <v>6062</v>
      </c>
      <c r="M899" t="s">
        <v>462</v>
      </c>
      <c r="N899" t="s">
        <v>3804</v>
      </c>
      <c r="O899" s="3">
        <v>20000</v>
      </c>
      <c r="R899" s="2">
        <v>45758</v>
      </c>
      <c r="T899">
        <v>1</v>
      </c>
      <c r="U899" s="3">
        <v>20000</v>
      </c>
      <c r="V899" t="s">
        <v>65</v>
      </c>
      <c r="W899" t="s">
        <v>463</v>
      </c>
      <c r="X899">
        <v>0</v>
      </c>
      <c r="Y899" s="3">
        <v>20000</v>
      </c>
      <c r="Z899">
        <v>0</v>
      </c>
      <c r="AA899">
        <v>0</v>
      </c>
      <c r="AB899">
        <v>0</v>
      </c>
      <c r="AC899">
        <v>0</v>
      </c>
      <c r="AF899">
        <v>0</v>
      </c>
      <c r="AO899" t="s">
        <v>464</v>
      </c>
      <c r="AP899" t="s">
        <v>465</v>
      </c>
      <c r="AQ899" t="s">
        <v>15009</v>
      </c>
      <c r="AS899">
        <v>0</v>
      </c>
      <c r="AT899">
        <v>0</v>
      </c>
      <c r="AU899">
        <v>0</v>
      </c>
      <c r="AV899">
        <v>0</v>
      </c>
      <c r="AW899">
        <v>0</v>
      </c>
      <c r="AX899">
        <v>0</v>
      </c>
      <c r="BB899" t="s">
        <v>63</v>
      </c>
      <c r="BC899" t="s">
        <v>5024</v>
      </c>
      <c r="BD899">
        <v>0</v>
      </c>
      <c r="BF899" t="s">
        <v>465</v>
      </c>
      <c r="BI899" t="s">
        <v>2287</v>
      </c>
    </row>
    <row r="900" spans="1:61" x14ac:dyDescent="0.35">
      <c r="A900" t="s">
        <v>2591</v>
      </c>
      <c r="B900">
        <v>10000</v>
      </c>
      <c r="C900">
        <v>10000</v>
      </c>
      <c r="D900" s="2">
        <v>45758</v>
      </c>
      <c r="E900" t="s">
        <v>59</v>
      </c>
      <c r="F900" t="s">
        <v>2501</v>
      </c>
      <c r="G900" t="s">
        <v>2592</v>
      </c>
      <c r="I900">
        <v>1</v>
      </c>
      <c r="J900" t="s">
        <v>183</v>
      </c>
      <c r="K900">
        <v>32</v>
      </c>
      <c r="L900" t="s">
        <v>6064</v>
      </c>
      <c r="M900" t="s">
        <v>516</v>
      </c>
      <c r="N900" t="s">
        <v>3833</v>
      </c>
      <c r="O900" s="3">
        <v>15000</v>
      </c>
      <c r="R900" s="2">
        <v>45758</v>
      </c>
      <c r="T900">
        <v>1</v>
      </c>
      <c r="U900" s="3">
        <v>15000</v>
      </c>
      <c r="V900" t="s">
        <v>65</v>
      </c>
      <c r="W900" t="s">
        <v>703</v>
      </c>
      <c r="X900">
        <v>0</v>
      </c>
      <c r="Y900" s="3">
        <v>15000</v>
      </c>
      <c r="Z900">
        <v>0</v>
      </c>
      <c r="AA900">
        <v>0</v>
      </c>
      <c r="AB900">
        <v>0</v>
      </c>
      <c r="AC900">
        <v>0</v>
      </c>
      <c r="AF900">
        <v>0</v>
      </c>
      <c r="AO900" t="s">
        <v>704</v>
      </c>
      <c r="AP900" t="s">
        <v>465</v>
      </c>
      <c r="AQ900" t="s">
        <v>15009</v>
      </c>
      <c r="AS900">
        <v>0</v>
      </c>
      <c r="AT900">
        <v>0</v>
      </c>
      <c r="AU900">
        <v>0</v>
      </c>
      <c r="AV900">
        <v>0</v>
      </c>
      <c r="AW900">
        <v>0</v>
      </c>
      <c r="AX900">
        <v>0</v>
      </c>
      <c r="BB900" t="s">
        <v>63</v>
      </c>
      <c r="BC900" t="s">
        <v>5025</v>
      </c>
      <c r="BD900">
        <v>0</v>
      </c>
      <c r="BF900" t="s">
        <v>465</v>
      </c>
      <c r="BI900" t="s">
        <v>2460</v>
      </c>
    </row>
    <row r="901" spans="1:61" x14ac:dyDescent="0.35">
      <c r="A901" t="s">
        <v>2288</v>
      </c>
      <c r="B901">
        <v>10000</v>
      </c>
      <c r="C901">
        <v>20000</v>
      </c>
      <c r="D901" s="2">
        <v>45761</v>
      </c>
      <c r="E901" t="s">
        <v>59</v>
      </c>
      <c r="F901" t="s">
        <v>2103</v>
      </c>
      <c r="G901" t="s">
        <v>2114</v>
      </c>
      <c r="I901">
        <v>2</v>
      </c>
      <c r="J901" t="s">
        <v>183</v>
      </c>
      <c r="K901">
        <v>77</v>
      </c>
      <c r="L901" t="s">
        <v>6043</v>
      </c>
      <c r="M901" t="s">
        <v>192</v>
      </c>
      <c r="N901" t="s">
        <v>3848</v>
      </c>
      <c r="O901">
        <v>167</v>
      </c>
      <c r="R901" s="2">
        <v>45758</v>
      </c>
      <c r="T901">
        <v>168</v>
      </c>
      <c r="U901" s="3">
        <v>28056</v>
      </c>
      <c r="V901" t="s">
        <v>65</v>
      </c>
      <c r="W901" t="s">
        <v>2289</v>
      </c>
      <c r="X901">
        <v>0</v>
      </c>
      <c r="Y901" s="3">
        <v>20000</v>
      </c>
      <c r="Z901" s="3">
        <v>8056</v>
      </c>
      <c r="AA901">
        <v>0</v>
      </c>
      <c r="AB901">
        <v>0</v>
      </c>
      <c r="AC901">
        <v>0</v>
      </c>
      <c r="AF901">
        <v>0</v>
      </c>
      <c r="AO901" t="s">
        <v>2290</v>
      </c>
      <c r="AP901" t="s">
        <v>2291</v>
      </c>
      <c r="AQ901" t="s">
        <v>13261</v>
      </c>
      <c r="AS901">
        <v>0</v>
      </c>
      <c r="AT901">
        <v>0</v>
      </c>
      <c r="AU901">
        <v>0</v>
      </c>
      <c r="AV901">
        <v>0</v>
      </c>
      <c r="AW901">
        <v>0</v>
      </c>
      <c r="AX901">
        <v>0</v>
      </c>
      <c r="BB901" t="s">
        <v>63</v>
      </c>
      <c r="BC901" t="s">
        <v>4882</v>
      </c>
      <c r="BD901">
        <v>0</v>
      </c>
      <c r="BF901" t="s">
        <v>2291</v>
      </c>
      <c r="BI901" t="s">
        <v>2292</v>
      </c>
    </row>
    <row r="902" spans="1:61" x14ac:dyDescent="0.35">
      <c r="A902" t="s">
        <v>2297</v>
      </c>
      <c r="B902">
        <v>10000</v>
      </c>
      <c r="C902">
        <v>20000</v>
      </c>
      <c r="D902" s="2">
        <v>45761</v>
      </c>
      <c r="E902" t="s">
        <v>59</v>
      </c>
      <c r="F902" t="s">
        <v>2298</v>
      </c>
      <c r="G902" t="s">
        <v>2114</v>
      </c>
      <c r="I902">
        <v>2</v>
      </c>
      <c r="J902" t="s">
        <v>183</v>
      </c>
      <c r="K902">
        <v>77</v>
      </c>
      <c r="L902" t="s">
        <v>6043</v>
      </c>
      <c r="M902" t="s">
        <v>192</v>
      </c>
      <c r="N902" t="s">
        <v>3848</v>
      </c>
      <c r="O902">
        <v>520</v>
      </c>
      <c r="R902" s="2">
        <v>45758</v>
      </c>
      <c r="T902">
        <v>25</v>
      </c>
      <c r="U902" s="3">
        <v>13000</v>
      </c>
      <c r="V902" t="s">
        <v>65</v>
      </c>
      <c r="W902" t="s">
        <v>2299</v>
      </c>
      <c r="X902">
        <v>0</v>
      </c>
      <c r="Y902" s="3">
        <v>10000</v>
      </c>
      <c r="Z902" s="3">
        <v>3000</v>
      </c>
      <c r="AA902">
        <v>0</v>
      </c>
      <c r="AB902">
        <v>0</v>
      </c>
      <c r="AC902">
        <v>0</v>
      </c>
      <c r="AF902">
        <v>0</v>
      </c>
      <c r="AO902" t="s">
        <v>2300</v>
      </c>
      <c r="AP902" t="s">
        <v>95</v>
      </c>
      <c r="AQ902" t="s">
        <v>13261</v>
      </c>
      <c r="AS902">
        <v>0</v>
      </c>
      <c r="AT902">
        <v>0</v>
      </c>
      <c r="AU902">
        <v>0</v>
      </c>
      <c r="AV902">
        <v>0</v>
      </c>
      <c r="AW902">
        <v>0</v>
      </c>
      <c r="AX902">
        <v>0</v>
      </c>
      <c r="BB902" t="s">
        <v>63</v>
      </c>
      <c r="BC902" t="s">
        <v>6592</v>
      </c>
      <c r="BD902">
        <v>0</v>
      </c>
      <c r="BF902" t="s">
        <v>95</v>
      </c>
      <c r="BI902" t="s">
        <v>2301</v>
      </c>
    </row>
    <row r="903" spans="1:61" x14ac:dyDescent="0.35">
      <c r="A903" t="s">
        <v>2302</v>
      </c>
      <c r="B903">
        <v>10000</v>
      </c>
      <c r="C903">
        <v>20000</v>
      </c>
      <c r="D903" s="2">
        <v>45761</v>
      </c>
      <c r="E903" t="s">
        <v>59</v>
      </c>
      <c r="F903" t="s">
        <v>2173</v>
      </c>
      <c r="G903" t="s">
        <v>2114</v>
      </c>
      <c r="I903">
        <v>2</v>
      </c>
      <c r="J903" t="s">
        <v>183</v>
      </c>
      <c r="K903">
        <v>77</v>
      </c>
      <c r="L903" t="s">
        <v>6043</v>
      </c>
      <c r="M903" t="s">
        <v>192</v>
      </c>
      <c r="N903" t="s">
        <v>3848</v>
      </c>
      <c r="O903">
        <v>100</v>
      </c>
      <c r="R903" s="2">
        <v>45758</v>
      </c>
      <c r="T903">
        <v>25</v>
      </c>
      <c r="U903" s="3">
        <v>2500</v>
      </c>
      <c r="V903" t="s">
        <v>65</v>
      </c>
      <c r="W903" t="s">
        <v>2174</v>
      </c>
      <c r="X903">
        <v>0</v>
      </c>
      <c r="Y903" s="3">
        <v>1000</v>
      </c>
      <c r="Z903" s="3">
        <v>1500</v>
      </c>
      <c r="AA903">
        <v>0</v>
      </c>
      <c r="AB903">
        <v>0</v>
      </c>
      <c r="AC903">
        <v>0</v>
      </c>
      <c r="AF903">
        <v>0</v>
      </c>
      <c r="AO903" t="s">
        <v>2175</v>
      </c>
      <c r="AP903" t="s">
        <v>95</v>
      </c>
      <c r="AQ903" t="s">
        <v>13261</v>
      </c>
      <c r="AS903">
        <v>0</v>
      </c>
      <c r="AT903">
        <v>0</v>
      </c>
      <c r="AU903">
        <v>0</v>
      </c>
      <c r="AV903">
        <v>0</v>
      </c>
      <c r="AW903">
        <v>0</v>
      </c>
      <c r="AX903">
        <v>0</v>
      </c>
      <c r="BB903" t="s">
        <v>63</v>
      </c>
      <c r="BC903" t="s">
        <v>6593</v>
      </c>
      <c r="BD903">
        <v>0</v>
      </c>
      <c r="BF903" t="s">
        <v>95</v>
      </c>
      <c r="BI903" t="s">
        <v>2303</v>
      </c>
    </row>
    <row r="904" spans="1:61" x14ac:dyDescent="0.35">
      <c r="A904" t="s">
        <v>2593</v>
      </c>
      <c r="B904">
        <v>10000</v>
      </c>
      <c r="C904">
        <v>10000</v>
      </c>
      <c r="D904" s="2">
        <v>45761</v>
      </c>
      <c r="E904" t="s">
        <v>59</v>
      </c>
      <c r="F904" s="4">
        <v>0.53486111111111112</v>
      </c>
      <c r="G904" t="s">
        <v>2592</v>
      </c>
      <c r="I904">
        <v>1</v>
      </c>
      <c r="J904" t="s">
        <v>183</v>
      </c>
      <c r="K904">
        <v>32</v>
      </c>
      <c r="L904" t="s">
        <v>6064</v>
      </c>
      <c r="M904" t="s">
        <v>516</v>
      </c>
      <c r="N904" t="s">
        <v>3833</v>
      </c>
      <c r="O904" s="3">
        <v>23000</v>
      </c>
      <c r="R904" s="2">
        <v>45758</v>
      </c>
      <c r="T904">
        <v>1</v>
      </c>
      <c r="U904" s="3">
        <v>23000</v>
      </c>
      <c r="V904" t="s">
        <v>65</v>
      </c>
      <c r="W904" t="s">
        <v>703</v>
      </c>
      <c r="X904">
        <v>0</v>
      </c>
      <c r="Y904" s="3">
        <v>23000</v>
      </c>
      <c r="Z904">
        <v>0</v>
      </c>
      <c r="AA904">
        <v>0</v>
      </c>
      <c r="AB904">
        <v>0</v>
      </c>
      <c r="AC904">
        <v>0</v>
      </c>
      <c r="AF904">
        <v>0</v>
      </c>
      <c r="AO904" t="s">
        <v>704</v>
      </c>
      <c r="AP904" t="s">
        <v>465</v>
      </c>
      <c r="AQ904" t="s">
        <v>15009</v>
      </c>
      <c r="AS904">
        <v>0</v>
      </c>
      <c r="AT904">
        <v>0</v>
      </c>
      <c r="AU904">
        <v>0</v>
      </c>
      <c r="AV904">
        <v>0</v>
      </c>
      <c r="AW904">
        <v>0</v>
      </c>
      <c r="AX904">
        <v>0</v>
      </c>
      <c r="BB904" t="s">
        <v>63</v>
      </c>
      <c r="BC904" t="s">
        <v>5026</v>
      </c>
      <c r="BD904">
        <v>0</v>
      </c>
      <c r="BF904" t="s">
        <v>465</v>
      </c>
      <c r="BI904" t="s">
        <v>2594</v>
      </c>
    </row>
    <row r="905" spans="1:61" x14ac:dyDescent="0.35">
      <c r="A905" t="s">
        <v>2595</v>
      </c>
      <c r="B905">
        <v>10000</v>
      </c>
      <c r="C905">
        <v>10000</v>
      </c>
      <c r="D905" s="2">
        <v>45761</v>
      </c>
      <c r="E905" t="s">
        <v>59</v>
      </c>
      <c r="F905" t="s">
        <v>2596</v>
      </c>
      <c r="G905" t="s">
        <v>2597</v>
      </c>
      <c r="I905">
        <v>1</v>
      </c>
      <c r="J905" t="s">
        <v>183</v>
      </c>
      <c r="K905">
        <v>22</v>
      </c>
      <c r="L905" t="s">
        <v>6063</v>
      </c>
      <c r="M905" t="s">
        <v>685</v>
      </c>
      <c r="N905" t="s">
        <v>3805</v>
      </c>
      <c r="O905" s="3">
        <v>15000</v>
      </c>
      <c r="R905" s="2">
        <v>45758</v>
      </c>
      <c r="T905">
        <v>2</v>
      </c>
      <c r="U905" s="3">
        <v>30000</v>
      </c>
      <c r="V905" t="s">
        <v>65</v>
      </c>
      <c r="W905" t="s">
        <v>2598</v>
      </c>
      <c r="X905">
        <v>0</v>
      </c>
      <c r="Y905" s="3">
        <v>30000</v>
      </c>
      <c r="Z905">
        <v>0</v>
      </c>
      <c r="AA905">
        <v>0</v>
      </c>
      <c r="AB905">
        <v>0</v>
      </c>
      <c r="AC905">
        <v>0</v>
      </c>
      <c r="AF905">
        <v>0</v>
      </c>
      <c r="AO905" t="s">
        <v>2599</v>
      </c>
      <c r="AP905" t="s">
        <v>465</v>
      </c>
      <c r="AQ905" t="s">
        <v>15009</v>
      </c>
      <c r="AS905">
        <v>0</v>
      </c>
      <c r="AT905">
        <v>0</v>
      </c>
      <c r="AU905">
        <v>0</v>
      </c>
      <c r="AV905">
        <v>0</v>
      </c>
      <c r="AW905">
        <v>0</v>
      </c>
      <c r="AX905">
        <v>0</v>
      </c>
      <c r="BB905" t="s">
        <v>63</v>
      </c>
      <c r="BC905" t="s">
        <v>5027</v>
      </c>
      <c r="BD905">
        <v>0</v>
      </c>
      <c r="BF905" t="s">
        <v>465</v>
      </c>
      <c r="BI905" t="s">
        <v>2594</v>
      </c>
    </row>
    <row r="906" spans="1:61" x14ac:dyDescent="0.35">
      <c r="A906" t="s">
        <v>2600</v>
      </c>
      <c r="B906">
        <v>10000</v>
      </c>
      <c r="C906">
        <v>10000</v>
      </c>
      <c r="D906" s="2">
        <v>45758</v>
      </c>
      <c r="E906" t="s">
        <v>59</v>
      </c>
      <c r="F906" t="s">
        <v>2535</v>
      </c>
      <c r="G906" t="s">
        <v>2496</v>
      </c>
      <c r="I906">
        <v>1</v>
      </c>
      <c r="J906" t="s">
        <v>183</v>
      </c>
      <c r="K906">
        <v>94</v>
      </c>
      <c r="L906" t="s">
        <v>6050</v>
      </c>
      <c r="M906" t="s">
        <v>81</v>
      </c>
      <c r="N906" t="s">
        <v>3825</v>
      </c>
      <c r="O906">
        <v>50</v>
      </c>
      <c r="R906" s="2">
        <v>45758</v>
      </c>
      <c r="T906">
        <v>4</v>
      </c>
      <c r="U906">
        <v>200</v>
      </c>
      <c r="V906" t="s">
        <v>65</v>
      </c>
      <c r="W906" t="s">
        <v>2536</v>
      </c>
      <c r="X906">
        <v>0</v>
      </c>
      <c r="Y906">
        <v>200</v>
      </c>
      <c r="Z906">
        <v>0</v>
      </c>
      <c r="AA906">
        <v>0</v>
      </c>
      <c r="AB906">
        <v>0</v>
      </c>
      <c r="AC906">
        <v>0</v>
      </c>
      <c r="AF906">
        <v>0</v>
      </c>
      <c r="AO906" t="s">
        <v>2537</v>
      </c>
      <c r="AP906" t="s">
        <v>84</v>
      </c>
      <c r="AQ906" t="s">
        <v>14396</v>
      </c>
      <c r="AS906">
        <v>0</v>
      </c>
      <c r="AT906">
        <v>0</v>
      </c>
      <c r="AU906">
        <v>0</v>
      </c>
      <c r="AV906">
        <v>0</v>
      </c>
      <c r="AW906">
        <v>0</v>
      </c>
      <c r="AX906">
        <v>0</v>
      </c>
      <c r="BB906" t="s">
        <v>63</v>
      </c>
      <c r="BC906" t="s">
        <v>5028</v>
      </c>
      <c r="BD906">
        <v>0</v>
      </c>
      <c r="BF906" t="s">
        <v>84</v>
      </c>
      <c r="BI906" t="s">
        <v>2466</v>
      </c>
    </row>
    <row r="907" spans="1:61" x14ac:dyDescent="0.35">
      <c r="A907" t="s">
        <v>4970</v>
      </c>
      <c r="B907">
        <v>10000</v>
      </c>
      <c r="C907">
        <v>10000</v>
      </c>
      <c r="D907" s="2">
        <v>45768</v>
      </c>
      <c r="E907" t="s">
        <v>59</v>
      </c>
      <c r="F907" t="s">
        <v>4971</v>
      </c>
      <c r="G907" t="s">
        <v>4972</v>
      </c>
      <c r="I907">
        <v>1</v>
      </c>
      <c r="J907" t="s">
        <v>183</v>
      </c>
      <c r="K907">
        <v>79</v>
      </c>
      <c r="L907" t="s">
        <v>6076</v>
      </c>
      <c r="M907" t="s">
        <v>92</v>
      </c>
      <c r="N907" t="s">
        <v>3828</v>
      </c>
      <c r="O907" s="3">
        <v>4108</v>
      </c>
      <c r="R907" s="2">
        <v>45758</v>
      </c>
      <c r="T907">
        <v>28</v>
      </c>
      <c r="U907" s="3">
        <v>115024</v>
      </c>
      <c r="V907" t="s">
        <v>65</v>
      </c>
      <c r="W907" t="s">
        <v>4973</v>
      </c>
      <c r="X907">
        <v>0</v>
      </c>
      <c r="Y907" s="3">
        <v>100000</v>
      </c>
      <c r="Z907" s="3">
        <v>15024</v>
      </c>
      <c r="AA907">
        <v>0</v>
      </c>
      <c r="AB907">
        <v>0</v>
      </c>
      <c r="AC907">
        <v>0</v>
      </c>
      <c r="AF907">
        <v>0</v>
      </c>
      <c r="AO907" t="s">
        <v>4974</v>
      </c>
      <c r="AP907" t="s">
        <v>108</v>
      </c>
      <c r="AQ907" t="s">
        <v>13404</v>
      </c>
      <c r="AS907">
        <v>0</v>
      </c>
      <c r="AT907">
        <v>0</v>
      </c>
      <c r="AU907">
        <v>0</v>
      </c>
      <c r="AV907">
        <v>0</v>
      </c>
      <c r="AW907">
        <v>0</v>
      </c>
      <c r="AX907">
        <v>0</v>
      </c>
      <c r="BB907" t="s">
        <v>63</v>
      </c>
      <c r="BC907" t="s">
        <v>6561</v>
      </c>
      <c r="BD907">
        <v>0</v>
      </c>
      <c r="BF907" t="s">
        <v>108</v>
      </c>
      <c r="BI907" t="s">
        <v>4975</v>
      </c>
    </row>
    <row r="908" spans="1:61" x14ac:dyDescent="0.35">
      <c r="A908" t="s">
        <v>5029</v>
      </c>
      <c r="B908">
        <v>10000</v>
      </c>
      <c r="C908">
        <v>10000</v>
      </c>
      <c r="D908" s="2">
        <v>45768</v>
      </c>
      <c r="E908" t="s">
        <v>59</v>
      </c>
      <c r="F908" t="s">
        <v>4971</v>
      </c>
      <c r="G908" t="s">
        <v>4972</v>
      </c>
      <c r="I908">
        <v>1</v>
      </c>
      <c r="J908" t="s">
        <v>183</v>
      </c>
      <c r="K908">
        <v>79</v>
      </c>
      <c r="L908" t="s">
        <v>6076</v>
      </c>
      <c r="M908" t="s">
        <v>92</v>
      </c>
      <c r="N908" t="s">
        <v>3828</v>
      </c>
      <c r="O908" s="3">
        <v>4108</v>
      </c>
      <c r="R908" s="2">
        <v>45758</v>
      </c>
      <c r="T908">
        <v>28</v>
      </c>
      <c r="U908" s="3">
        <v>115024</v>
      </c>
      <c r="V908" t="s">
        <v>65</v>
      </c>
      <c r="W908" t="s">
        <v>658</v>
      </c>
      <c r="X908">
        <v>0</v>
      </c>
      <c r="Y908" s="3">
        <v>100000</v>
      </c>
      <c r="Z908" s="3">
        <v>15024</v>
      </c>
      <c r="AA908">
        <v>0</v>
      </c>
      <c r="AB908">
        <v>0</v>
      </c>
      <c r="AC908">
        <v>0</v>
      </c>
      <c r="AF908">
        <v>0</v>
      </c>
      <c r="AO908" t="s">
        <v>659</v>
      </c>
      <c r="AP908" t="s">
        <v>108</v>
      </c>
      <c r="AQ908" t="s">
        <v>13404</v>
      </c>
      <c r="AS908">
        <v>0</v>
      </c>
      <c r="AT908">
        <v>0</v>
      </c>
      <c r="AU908">
        <v>0</v>
      </c>
      <c r="AV908">
        <v>0</v>
      </c>
      <c r="AW908">
        <v>0</v>
      </c>
      <c r="AX908">
        <v>0</v>
      </c>
      <c r="BB908" t="s">
        <v>63</v>
      </c>
      <c r="BC908" t="s">
        <v>5030</v>
      </c>
      <c r="BD908">
        <v>0</v>
      </c>
      <c r="BF908" t="s">
        <v>108</v>
      </c>
      <c r="BI908" t="s">
        <v>5031</v>
      </c>
    </row>
    <row r="909" spans="1:61" x14ac:dyDescent="0.35">
      <c r="A909" t="s">
        <v>5032</v>
      </c>
      <c r="B909">
        <v>10000</v>
      </c>
      <c r="C909">
        <v>10000</v>
      </c>
      <c r="D909" s="2">
        <v>45768</v>
      </c>
      <c r="E909" t="s">
        <v>59</v>
      </c>
      <c r="F909" t="s">
        <v>4971</v>
      </c>
      <c r="G909" t="s">
        <v>4972</v>
      </c>
      <c r="I909">
        <v>1</v>
      </c>
      <c r="J909" t="s">
        <v>183</v>
      </c>
      <c r="K909">
        <v>79</v>
      </c>
      <c r="L909" t="s">
        <v>6076</v>
      </c>
      <c r="M909" t="s">
        <v>92</v>
      </c>
      <c r="N909" t="s">
        <v>3828</v>
      </c>
      <c r="O909" s="3">
        <v>4108</v>
      </c>
      <c r="R909" s="2">
        <v>45758</v>
      </c>
      <c r="T909">
        <v>28</v>
      </c>
      <c r="U909" s="3">
        <v>115024</v>
      </c>
      <c r="V909" t="s">
        <v>65</v>
      </c>
      <c r="W909" t="s">
        <v>5033</v>
      </c>
      <c r="X909">
        <v>0</v>
      </c>
      <c r="Y909" s="3">
        <v>100000</v>
      </c>
      <c r="Z909" s="3">
        <v>15024</v>
      </c>
      <c r="AA909">
        <v>0</v>
      </c>
      <c r="AB909">
        <v>0</v>
      </c>
      <c r="AC909">
        <v>0</v>
      </c>
      <c r="AF909">
        <v>0</v>
      </c>
      <c r="AO909" t="s">
        <v>5034</v>
      </c>
      <c r="AP909" t="s">
        <v>108</v>
      </c>
      <c r="AQ909" t="s">
        <v>13404</v>
      </c>
      <c r="AS909">
        <v>0</v>
      </c>
      <c r="AT909">
        <v>0</v>
      </c>
      <c r="AU909">
        <v>0</v>
      </c>
      <c r="AV909">
        <v>0</v>
      </c>
      <c r="AW909">
        <v>0</v>
      </c>
      <c r="AX909">
        <v>0</v>
      </c>
      <c r="BB909" t="s">
        <v>63</v>
      </c>
      <c r="BC909" t="s">
        <v>5035</v>
      </c>
      <c r="BD909">
        <v>0</v>
      </c>
      <c r="BF909" t="s">
        <v>108</v>
      </c>
      <c r="BI909" t="s">
        <v>5036</v>
      </c>
    </row>
    <row r="910" spans="1:61" x14ac:dyDescent="0.35">
      <c r="A910" t="s">
        <v>5037</v>
      </c>
      <c r="B910">
        <v>10000</v>
      </c>
      <c r="C910">
        <v>10000</v>
      </c>
      <c r="D910" s="2">
        <v>45768</v>
      </c>
      <c r="E910" t="s">
        <v>59</v>
      </c>
      <c r="F910" t="s">
        <v>5038</v>
      </c>
      <c r="G910" t="s">
        <v>4972</v>
      </c>
      <c r="I910">
        <v>1</v>
      </c>
      <c r="J910" t="s">
        <v>183</v>
      </c>
      <c r="K910">
        <v>79</v>
      </c>
      <c r="L910" t="s">
        <v>6076</v>
      </c>
      <c r="M910" t="s">
        <v>92</v>
      </c>
      <c r="N910" t="s">
        <v>3828</v>
      </c>
      <c r="O910" s="3">
        <v>4108</v>
      </c>
      <c r="R910" s="2">
        <v>45758</v>
      </c>
      <c r="T910">
        <v>28</v>
      </c>
      <c r="U910" s="3">
        <v>115024</v>
      </c>
      <c r="V910" t="s">
        <v>65</v>
      </c>
      <c r="W910" t="s">
        <v>5039</v>
      </c>
      <c r="X910">
        <v>0</v>
      </c>
      <c r="Y910" s="3">
        <v>100000</v>
      </c>
      <c r="Z910" s="3">
        <v>15024</v>
      </c>
      <c r="AA910">
        <v>0</v>
      </c>
      <c r="AB910">
        <v>0</v>
      </c>
      <c r="AC910">
        <v>0</v>
      </c>
      <c r="AF910">
        <v>0</v>
      </c>
      <c r="AO910" t="s">
        <v>5040</v>
      </c>
      <c r="AP910" t="s">
        <v>108</v>
      </c>
      <c r="AQ910" t="s">
        <v>13404</v>
      </c>
      <c r="AS910">
        <v>0</v>
      </c>
      <c r="AT910">
        <v>0</v>
      </c>
      <c r="AU910">
        <v>0</v>
      </c>
      <c r="AV910">
        <v>0</v>
      </c>
      <c r="AW910">
        <v>0</v>
      </c>
      <c r="AX910">
        <v>0</v>
      </c>
      <c r="BB910" t="s">
        <v>63</v>
      </c>
      <c r="BC910" t="s">
        <v>5041</v>
      </c>
      <c r="BD910">
        <v>0</v>
      </c>
      <c r="BF910" t="s">
        <v>108</v>
      </c>
      <c r="BI910" t="s">
        <v>5042</v>
      </c>
    </row>
    <row r="911" spans="1:61" x14ac:dyDescent="0.35">
      <c r="A911" t="s">
        <v>4976</v>
      </c>
      <c r="B911">
        <v>10000</v>
      </c>
      <c r="C911">
        <v>10000</v>
      </c>
      <c r="D911" s="2">
        <v>45768</v>
      </c>
      <c r="E911" t="s">
        <v>59</v>
      </c>
      <c r="F911" t="s">
        <v>4971</v>
      </c>
      <c r="G911" t="s">
        <v>4972</v>
      </c>
      <c r="I911">
        <v>1</v>
      </c>
      <c r="J911" t="s">
        <v>183</v>
      </c>
      <c r="K911">
        <v>79</v>
      </c>
      <c r="L911" t="s">
        <v>6076</v>
      </c>
      <c r="M911" t="s">
        <v>92</v>
      </c>
      <c r="N911" t="s">
        <v>3828</v>
      </c>
      <c r="O911" s="3">
        <v>4108</v>
      </c>
      <c r="R911" s="2">
        <v>45758</v>
      </c>
      <c r="T911">
        <v>28</v>
      </c>
      <c r="U911" s="3">
        <v>115024</v>
      </c>
      <c r="V911" t="s">
        <v>65</v>
      </c>
      <c r="W911" t="s">
        <v>1567</v>
      </c>
      <c r="X911">
        <v>0</v>
      </c>
      <c r="Y911" s="3">
        <v>100000</v>
      </c>
      <c r="Z911" s="3">
        <v>15024</v>
      </c>
      <c r="AA911">
        <v>0</v>
      </c>
      <c r="AB911">
        <v>0</v>
      </c>
      <c r="AC911">
        <v>0</v>
      </c>
      <c r="AF911">
        <v>0</v>
      </c>
      <c r="AO911" t="s">
        <v>1568</v>
      </c>
      <c r="AP911" t="s">
        <v>108</v>
      </c>
      <c r="AQ911" t="s">
        <v>13404</v>
      </c>
      <c r="AS911">
        <v>0</v>
      </c>
      <c r="AT911">
        <v>0</v>
      </c>
      <c r="AU911">
        <v>0</v>
      </c>
      <c r="AV911">
        <v>0</v>
      </c>
      <c r="AW911">
        <v>0</v>
      </c>
      <c r="AX911">
        <v>0</v>
      </c>
      <c r="BB911" t="s">
        <v>63</v>
      </c>
      <c r="BC911" t="s">
        <v>6562</v>
      </c>
      <c r="BD911">
        <v>0</v>
      </c>
      <c r="BF911" t="s">
        <v>108</v>
      </c>
      <c r="BI911" t="s">
        <v>4977</v>
      </c>
    </row>
    <row r="912" spans="1:61" x14ac:dyDescent="0.35">
      <c r="A912" t="s">
        <v>5043</v>
      </c>
      <c r="B912">
        <v>10000</v>
      </c>
      <c r="C912">
        <v>20000</v>
      </c>
      <c r="D912" s="2">
        <v>45768</v>
      </c>
      <c r="E912" t="s">
        <v>59</v>
      </c>
      <c r="F912" t="s">
        <v>4979</v>
      </c>
      <c r="G912" t="s">
        <v>4972</v>
      </c>
      <c r="I912">
        <v>1</v>
      </c>
      <c r="J912" t="s">
        <v>183</v>
      </c>
      <c r="K912">
        <v>79</v>
      </c>
      <c r="L912" t="s">
        <v>6076</v>
      </c>
      <c r="M912" t="s">
        <v>92</v>
      </c>
      <c r="N912" t="s">
        <v>3828</v>
      </c>
      <c r="O912" s="3">
        <v>4108</v>
      </c>
      <c r="R912" s="2">
        <v>45758</v>
      </c>
      <c r="T912">
        <v>28</v>
      </c>
      <c r="U912" s="3">
        <v>115024</v>
      </c>
      <c r="V912" t="s">
        <v>65</v>
      </c>
      <c r="W912" t="s">
        <v>5044</v>
      </c>
      <c r="X912">
        <v>0</v>
      </c>
      <c r="Y912" s="3">
        <v>100000</v>
      </c>
      <c r="Z912" s="3">
        <v>15024</v>
      </c>
      <c r="AA912">
        <v>0</v>
      </c>
      <c r="AB912">
        <v>0</v>
      </c>
      <c r="AC912">
        <v>0</v>
      </c>
      <c r="AF912">
        <v>0</v>
      </c>
      <c r="AO912" t="s">
        <v>5045</v>
      </c>
      <c r="AP912" t="s">
        <v>108</v>
      </c>
      <c r="AQ912" t="s">
        <v>13404</v>
      </c>
      <c r="AS912">
        <v>0</v>
      </c>
      <c r="AT912">
        <v>0</v>
      </c>
      <c r="AU912">
        <v>0</v>
      </c>
      <c r="AV912">
        <v>0</v>
      </c>
      <c r="AW912">
        <v>0</v>
      </c>
      <c r="AX912">
        <v>0</v>
      </c>
      <c r="BB912" t="s">
        <v>63</v>
      </c>
      <c r="BC912" t="s">
        <v>5046</v>
      </c>
      <c r="BD912">
        <v>0</v>
      </c>
      <c r="BF912" t="s">
        <v>108</v>
      </c>
      <c r="BI912" t="s">
        <v>5047</v>
      </c>
    </row>
    <row r="913" spans="1:61" x14ac:dyDescent="0.35">
      <c r="A913" t="s">
        <v>2323</v>
      </c>
      <c r="B913">
        <v>10000</v>
      </c>
      <c r="C913">
        <v>20000</v>
      </c>
      <c r="D913" s="2">
        <v>45761</v>
      </c>
      <c r="E913" t="s">
        <v>59</v>
      </c>
      <c r="F913" t="s">
        <v>2160</v>
      </c>
      <c r="G913" t="s">
        <v>2114</v>
      </c>
      <c r="I913">
        <v>2</v>
      </c>
      <c r="J913" t="s">
        <v>183</v>
      </c>
      <c r="K913">
        <v>77</v>
      </c>
      <c r="L913" t="s">
        <v>6043</v>
      </c>
      <c r="M913" t="s">
        <v>192</v>
      </c>
      <c r="N913" t="s">
        <v>3848</v>
      </c>
      <c r="O913">
        <v>108</v>
      </c>
      <c r="R913" s="2">
        <v>45758</v>
      </c>
      <c r="T913">
        <v>168</v>
      </c>
      <c r="U913" s="3">
        <v>18144</v>
      </c>
      <c r="V913" t="s">
        <v>65</v>
      </c>
      <c r="W913" t="s">
        <v>2324</v>
      </c>
      <c r="X913">
        <v>0</v>
      </c>
      <c r="Y913" s="3">
        <v>10000</v>
      </c>
      <c r="Z913" s="3">
        <v>8144</v>
      </c>
      <c r="AA913">
        <v>0</v>
      </c>
      <c r="AB913">
        <v>0</v>
      </c>
      <c r="AC913">
        <v>0</v>
      </c>
      <c r="AF913">
        <v>0</v>
      </c>
      <c r="AO913" t="s">
        <v>2325</v>
      </c>
      <c r="AP913" t="s">
        <v>2291</v>
      </c>
      <c r="AQ913" t="s">
        <v>13261</v>
      </c>
      <c r="AS913">
        <v>0</v>
      </c>
      <c r="AT913">
        <v>0</v>
      </c>
      <c r="AU913">
        <v>0</v>
      </c>
      <c r="AV913">
        <v>0</v>
      </c>
      <c r="AW913">
        <v>0</v>
      </c>
      <c r="AX913">
        <v>0</v>
      </c>
      <c r="BB913" t="s">
        <v>63</v>
      </c>
      <c r="BC913" t="s">
        <v>4885</v>
      </c>
      <c r="BD913">
        <v>0</v>
      </c>
      <c r="BF913" t="s">
        <v>2291</v>
      </c>
      <c r="BI913" t="s">
        <v>2326</v>
      </c>
    </row>
    <row r="914" spans="1:61" x14ac:dyDescent="0.35">
      <c r="A914" t="s">
        <v>5048</v>
      </c>
      <c r="B914">
        <v>10000</v>
      </c>
      <c r="C914">
        <v>10000</v>
      </c>
      <c r="D914" s="2">
        <v>45768</v>
      </c>
      <c r="E914" t="s">
        <v>59</v>
      </c>
      <c r="F914" t="s">
        <v>5038</v>
      </c>
      <c r="G914" t="s">
        <v>4972</v>
      </c>
      <c r="I914">
        <v>1</v>
      </c>
      <c r="J914" t="s">
        <v>183</v>
      </c>
      <c r="K914">
        <v>79</v>
      </c>
      <c r="L914" t="s">
        <v>6076</v>
      </c>
      <c r="M914" t="s">
        <v>92</v>
      </c>
      <c r="N914" t="s">
        <v>3828</v>
      </c>
      <c r="O914" s="3">
        <v>4108</v>
      </c>
      <c r="R914" s="2">
        <v>45758</v>
      </c>
      <c r="T914">
        <v>28</v>
      </c>
      <c r="U914" s="3">
        <v>115024</v>
      </c>
      <c r="V914" t="s">
        <v>65</v>
      </c>
      <c r="W914" t="s">
        <v>5049</v>
      </c>
      <c r="X914">
        <v>0</v>
      </c>
      <c r="Y914" s="3">
        <v>100000</v>
      </c>
      <c r="Z914" s="3">
        <v>15024</v>
      </c>
      <c r="AA914">
        <v>0</v>
      </c>
      <c r="AB914">
        <v>0</v>
      </c>
      <c r="AC914">
        <v>0</v>
      </c>
      <c r="AF914">
        <v>0</v>
      </c>
      <c r="AO914" t="s">
        <v>5050</v>
      </c>
      <c r="AP914" t="s">
        <v>108</v>
      </c>
      <c r="AQ914" t="s">
        <v>13404</v>
      </c>
      <c r="AS914">
        <v>0</v>
      </c>
      <c r="AT914">
        <v>0</v>
      </c>
      <c r="AU914">
        <v>0</v>
      </c>
      <c r="AV914">
        <v>0</v>
      </c>
      <c r="AW914">
        <v>0</v>
      </c>
      <c r="AX914">
        <v>0</v>
      </c>
      <c r="BB914" t="s">
        <v>63</v>
      </c>
      <c r="BC914" t="s">
        <v>5051</v>
      </c>
      <c r="BD914">
        <v>0</v>
      </c>
      <c r="BF914" t="s">
        <v>108</v>
      </c>
      <c r="BI914" t="s">
        <v>5052</v>
      </c>
    </row>
    <row r="915" spans="1:61" x14ac:dyDescent="0.35">
      <c r="A915" t="s">
        <v>2472</v>
      </c>
      <c r="B915">
        <v>10000</v>
      </c>
      <c r="C915">
        <v>20000</v>
      </c>
      <c r="D915" s="2">
        <v>45761</v>
      </c>
      <c r="E915" t="s">
        <v>59</v>
      </c>
      <c r="F915" s="4">
        <v>0.44119212962962961</v>
      </c>
      <c r="G915" t="s">
        <v>159</v>
      </c>
      <c r="I915">
        <v>2</v>
      </c>
      <c r="J915" t="s">
        <v>183</v>
      </c>
      <c r="K915">
        <v>82</v>
      </c>
      <c r="L915" t="s">
        <v>6055</v>
      </c>
      <c r="M915" t="s">
        <v>352</v>
      </c>
      <c r="N915" t="s">
        <v>3798</v>
      </c>
      <c r="O915" s="3">
        <v>14000</v>
      </c>
      <c r="R915" s="2">
        <v>45758</v>
      </c>
      <c r="T915">
        <v>6</v>
      </c>
      <c r="U915" s="3">
        <v>84000</v>
      </c>
      <c r="V915" t="s">
        <v>65</v>
      </c>
      <c r="W915">
        <v>5000580750001</v>
      </c>
      <c r="X915">
        <v>0</v>
      </c>
      <c r="Y915" s="3">
        <v>78000</v>
      </c>
      <c r="Z915" s="3">
        <v>6000</v>
      </c>
      <c r="AA915">
        <v>0</v>
      </c>
      <c r="AB915">
        <v>0</v>
      </c>
      <c r="AC915">
        <v>0</v>
      </c>
      <c r="AF915">
        <v>0</v>
      </c>
      <c r="AO915">
        <v>500058075</v>
      </c>
      <c r="AP915" t="s">
        <v>162</v>
      </c>
      <c r="AQ915" t="s">
        <v>8373</v>
      </c>
      <c r="AS915">
        <v>0</v>
      </c>
      <c r="AT915">
        <v>0</v>
      </c>
      <c r="AU915">
        <v>0</v>
      </c>
      <c r="AV915">
        <v>0</v>
      </c>
      <c r="AW915">
        <v>0</v>
      </c>
      <c r="AX915">
        <v>0</v>
      </c>
      <c r="BB915" t="s">
        <v>63</v>
      </c>
      <c r="BC915" t="s">
        <v>4968</v>
      </c>
      <c r="BD915">
        <v>0</v>
      </c>
      <c r="BF915" t="s">
        <v>162</v>
      </c>
      <c r="BI915" t="s">
        <v>2473</v>
      </c>
    </row>
    <row r="916" spans="1:61" x14ac:dyDescent="0.35">
      <c r="A916" t="s">
        <v>2611</v>
      </c>
      <c r="B916">
        <v>10000</v>
      </c>
      <c r="C916">
        <v>10000</v>
      </c>
      <c r="D916" s="2">
        <v>45761</v>
      </c>
      <c r="E916" t="s">
        <v>59</v>
      </c>
      <c r="F916" t="s">
        <v>2612</v>
      </c>
      <c r="G916" t="s">
        <v>159</v>
      </c>
      <c r="I916">
        <v>1</v>
      </c>
      <c r="J916" t="s">
        <v>183</v>
      </c>
      <c r="K916">
        <v>72</v>
      </c>
      <c r="L916" t="s">
        <v>6056</v>
      </c>
      <c r="M916" t="s">
        <v>869</v>
      </c>
      <c r="N916" t="s">
        <v>3829</v>
      </c>
      <c r="O916" s="3">
        <v>8500</v>
      </c>
      <c r="R916" s="2">
        <v>45758</v>
      </c>
      <c r="T916">
        <v>4</v>
      </c>
      <c r="U916" s="3">
        <v>34000</v>
      </c>
      <c r="V916" t="s">
        <v>65</v>
      </c>
      <c r="W916">
        <v>5000582200001</v>
      </c>
      <c r="X916">
        <v>0</v>
      </c>
      <c r="Y916" s="3">
        <v>30000</v>
      </c>
      <c r="Z916" s="3">
        <v>4000</v>
      </c>
      <c r="AA916">
        <v>0</v>
      </c>
      <c r="AB916">
        <v>0</v>
      </c>
      <c r="AC916">
        <v>0</v>
      </c>
      <c r="AF916">
        <v>0</v>
      </c>
      <c r="AO916">
        <v>500058220</v>
      </c>
      <c r="AP916" t="s">
        <v>162</v>
      </c>
      <c r="AQ916" t="s">
        <v>8373</v>
      </c>
      <c r="AS916">
        <v>0</v>
      </c>
      <c r="AT916">
        <v>0</v>
      </c>
      <c r="AU916">
        <v>0</v>
      </c>
      <c r="AV916">
        <v>0</v>
      </c>
      <c r="AW916">
        <v>0</v>
      </c>
      <c r="AX916">
        <v>0</v>
      </c>
      <c r="BB916" t="s">
        <v>63</v>
      </c>
      <c r="BC916" t="s">
        <v>5053</v>
      </c>
      <c r="BD916">
        <v>0</v>
      </c>
      <c r="BF916" t="s">
        <v>162</v>
      </c>
      <c r="BI916" t="s">
        <v>2473</v>
      </c>
    </row>
    <row r="917" spans="1:61" x14ac:dyDescent="0.35">
      <c r="A917" t="s">
        <v>3072</v>
      </c>
      <c r="B917">
        <v>10000</v>
      </c>
      <c r="C917">
        <v>10000</v>
      </c>
      <c r="D917" s="2">
        <v>45768</v>
      </c>
      <c r="E917" t="s">
        <v>59</v>
      </c>
      <c r="F917" t="s">
        <v>3069</v>
      </c>
      <c r="G917" t="s">
        <v>159</v>
      </c>
      <c r="I917">
        <v>1</v>
      </c>
      <c r="J917" t="s">
        <v>183</v>
      </c>
      <c r="K917">
        <v>72</v>
      </c>
      <c r="L917" t="s">
        <v>6056</v>
      </c>
      <c r="M917" t="s">
        <v>869</v>
      </c>
      <c r="N917" t="s">
        <v>3829</v>
      </c>
      <c r="O917" s="3">
        <v>26000</v>
      </c>
      <c r="R917" s="2">
        <v>45758</v>
      </c>
      <c r="T917">
        <v>4</v>
      </c>
      <c r="U917" s="3">
        <v>104000</v>
      </c>
      <c r="V917" t="s">
        <v>65</v>
      </c>
      <c r="W917">
        <v>5000582210001</v>
      </c>
      <c r="X917">
        <v>0</v>
      </c>
      <c r="Y917" s="3">
        <v>92000</v>
      </c>
      <c r="Z917" s="3">
        <v>12000</v>
      </c>
      <c r="AA917">
        <v>0</v>
      </c>
      <c r="AB917">
        <v>0</v>
      </c>
      <c r="AC917">
        <v>0</v>
      </c>
      <c r="AF917">
        <v>0</v>
      </c>
      <c r="AO917">
        <v>500058221</v>
      </c>
      <c r="AP917" t="s">
        <v>162</v>
      </c>
      <c r="AQ917" t="s">
        <v>8373</v>
      </c>
      <c r="AS917">
        <v>0</v>
      </c>
      <c r="AT917">
        <v>0</v>
      </c>
      <c r="AU917">
        <v>0</v>
      </c>
      <c r="AV917">
        <v>0</v>
      </c>
      <c r="AW917">
        <v>0</v>
      </c>
      <c r="AX917">
        <v>0</v>
      </c>
      <c r="BB917" t="s">
        <v>63</v>
      </c>
      <c r="BC917" t="s">
        <v>5054</v>
      </c>
      <c r="BD917">
        <v>0</v>
      </c>
      <c r="BF917" t="s">
        <v>162</v>
      </c>
      <c r="BI917" t="s">
        <v>2473</v>
      </c>
    </row>
    <row r="918" spans="1:61" x14ac:dyDescent="0.35">
      <c r="A918" t="s">
        <v>3026</v>
      </c>
      <c r="B918">
        <v>10000</v>
      </c>
      <c r="C918">
        <v>10000</v>
      </c>
      <c r="D918" s="2">
        <v>45764</v>
      </c>
      <c r="E918" t="s">
        <v>59</v>
      </c>
      <c r="F918" t="s">
        <v>3027</v>
      </c>
      <c r="G918" t="s">
        <v>159</v>
      </c>
      <c r="I918">
        <v>1</v>
      </c>
      <c r="J918" t="s">
        <v>183</v>
      </c>
      <c r="K918">
        <v>72</v>
      </c>
      <c r="L918" t="s">
        <v>6056</v>
      </c>
      <c r="M918" t="s">
        <v>869</v>
      </c>
      <c r="N918" t="s">
        <v>3829</v>
      </c>
      <c r="O918" s="3">
        <v>2500</v>
      </c>
      <c r="R918" s="2">
        <v>45758</v>
      </c>
      <c r="T918">
        <v>4</v>
      </c>
      <c r="U918" s="3">
        <v>10000</v>
      </c>
      <c r="V918" t="s">
        <v>65</v>
      </c>
      <c r="W918">
        <v>5000596170001</v>
      </c>
      <c r="X918">
        <v>0</v>
      </c>
      <c r="Y918" s="3">
        <v>8000</v>
      </c>
      <c r="Z918" s="3">
        <v>2000</v>
      </c>
      <c r="AA918">
        <v>0</v>
      </c>
      <c r="AB918">
        <v>0</v>
      </c>
      <c r="AC918">
        <v>0</v>
      </c>
      <c r="AF918">
        <v>0</v>
      </c>
      <c r="AO918">
        <v>500059617</v>
      </c>
      <c r="AP918" t="s">
        <v>162</v>
      </c>
      <c r="AQ918" t="s">
        <v>8373</v>
      </c>
      <c r="AS918">
        <v>0</v>
      </c>
      <c r="AT918">
        <v>0</v>
      </c>
      <c r="AU918">
        <v>0</v>
      </c>
      <c r="AV918">
        <v>0</v>
      </c>
      <c r="AW918">
        <v>0</v>
      </c>
      <c r="AX918">
        <v>0</v>
      </c>
      <c r="BB918" t="s">
        <v>63</v>
      </c>
      <c r="BC918" t="s">
        <v>3077</v>
      </c>
      <c r="BD918">
        <v>0</v>
      </c>
      <c r="BF918" t="s">
        <v>162</v>
      </c>
      <c r="BI918" t="s">
        <v>2473</v>
      </c>
    </row>
    <row r="919" spans="1:61" x14ac:dyDescent="0.35">
      <c r="A919" t="s">
        <v>3028</v>
      </c>
      <c r="B919">
        <v>10000</v>
      </c>
      <c r="C919">
        <v>10000</v>
      </c>
      <c r="D919" s="2">
        <v>45764</v>
      </c>
      <c r="E919" t="s">
        <v>59</v>
      </c>
      <c r="F919" t="s">
        <v>3029</v>
      </c>
      <c r="G919" t="s">
        <v>159</v>
      </c>
      <c r="I919">
        <v>1</v>
      </c>
      <c r="J919" t="s">
        <v>183</v>
      </c>
      <c r="K919">
        <v>72</v>
      </c>
      <c r="L919" t="s">
        <v>6056</v>
      </c>
      <c r="M919" t="s">
        <v>869</v>
      </c>
      <c r="N919" t="s">
        <v>3829</v>
      </c>
      <c r="O919" s="3">
        <v>1750</v>
      </c>
      <c r="R919" s="2">
        <v>45758</v>
      </c>
      <c r="T919">
        <v>4</v>
      </c>
      <c r="U919" s="3">
        <v>7000</v>
      </c>
      <c r="V919" t="s">
        <v>65</v>
      </c>
      <c r="W919">
        <v>5000596230001</v>
      </c>
      <c r="X919">
        <v>0</v>
      </c>
      <c r="Y919" s="3">
        <v>5000</v>
      </c>
      <c r="Z919" s="3">
        <v>2000</v>
      </c>
      <c r="AA919">
        <v>0</v>
      </c>
      <c r="AB919">
        <v>0</v>
      </c>
      <c r="AC919">
        <v>0</v>
      </c>
      <c r="AF919">
        <v>0</v>
      </c>
      <c r="AO919">
        <v>500059623</v>
      </c>
      <c r="AP919" t="s">
        <v>162</v>
      </c>
      <c r="AQ919" t="s">
        <v>8373</v>
      </c>
      <c r="AS919">
        <v>0</v>
      </c>
      <c r="AT919">
        <v>0</v>
      </c>
      <c r="AU919">
        <v>0</v>
      </c>
      <c r="AV919">
        <v>0</v>
      </c>
      <c r="AW919">
        <v>0</v>
      </c>
      <c r="AX919">
        <v>0</v>
      </c>
      <c r="BB919" t="s">
        <v>63</v>
      </c>
      <c r="BC919" t="s">
        <v>3078</v>
      </c>
      <c r="BD919">
        <v>0</v>
      </c>
      <c r="BF919" t="s">
        <v>162</v>
      </c>
      <c r="BI919" t="s">
        <v>2473</v>
      </c>
    </row>
    <row r="920" spans="1:61" x14ac:dyDescent="0.35">
      <c r="A920" t="s">
        <v>3030</v>
      </c>
      <c r="B920">
        <v>10000</v>
      </c>
      <c r="C920">
        <v>10000</v>
      </c>
      <c r="D920" s="2">
        <v>45764</v>
      </c>
      <c r="E920" t="s">
        <v>59</v>
      </c>
      <c r="F920" t="s">
        <v>3031</v>
      </c>
      <c r="G920" t="s">
        <v>159</v>
      </c>
      <c r="I920">
        <v>1</v>
      </c>
      <c r="J920" t="s">
        <v>183</v>
      </c>
      <c r="K920">
        <v>72</v>
      </c>
      <c r="L920" t="s">
        <v>6056</v>
      </c>
      <c r="M920" t="s">
        <v>869</v>
      </c>
      <c r="N920" t="s">
        <v>3829</v>
      </c>
      <c r="O920" s="3">
        <v>3750</v>
      </c>
      <c r="R920" s="2">
        <v>45758</v>
      </c>
      <c r="T920">
        <v>4</v>
      </c>
      <c r="U920" s="3">
        <v>15000</v>
      </c>
      <c r="V920" t="s">
        <v>65</v>
      </c>
      <c r="W920">
        <v>5000602800001</v>
      </c>
      <c r="X920">
        <v>0</v>
      </c>
      <c r="Y920" s="3">
        <v>12000</v>
      </c>
      <c r="Z920" s="3">
        <v>3000</v>
      </c>
      <c r="AA920">
        <v>0</v>
      </c>
      <c r="AB920">
        <v>0</v>
      </c>
      <c r="AC920">
        <v>0</v>
      </c>
      <c r="AF920">
        <v>0</v>
      </c>
      <c r="AO920">
        <v>500060280</v>
      </c>
      <c r="AP920" t="s">
        <v>162</v>
      </c>
      <c r="AQ920" t="s">
        <v>8373</v>
      </c>
      <c r="AS920">
        <v>0</v>
      </c>
      <c r="AT920">
        <v>0</v>
      </c>
      <c r="AU920">
        <v>0</v>
      </c>
      <c r="AV920">
        <v>0</v>
      </c>
      <c r="AW920">
        <v>0</v>
      </c>
      <c r="AX920">
        <v>0</v>
      </c>
      <c r="BB920" t="s">
        <v>63</v>
      </c>
      <c r="BC920" t="s">
        <v>3079</v>
      </c>
      <c r="BD920">
        <v>0</v>
      </c>
      <c r="BF920" t="s">
        <v>162</v>
      </c>
      <c r="BI920" t="s">
        <v>2473</v>
      </c>
    </row>
    <row r="921" spans="1:61" x14ac:dyDescent="0.35">
      <c r="A921" t="s">
        <v>3032</v>
      </c>
      <c r="B921">
        <v>10000</v>
      </c>
      <c r="C921">
        <v>10000</v>
      </c>
      <c r="D921" s="2">
        <v>45764</v>
      </c>
      <c r="E921" t="s">
        <v>59</v>
      </c>
      <c r="F921" t="s">
        <v>3033</v>
      </c>
      <c r="G921" t="s">
        <v>159</v>
      </c>
      <c r="I921">
        <v>1</v>
      </c>
      <c r="J921" t="s">
        <v>183</v>
      </c>
      <c r="K921">
        <v>72</v>
      </c>
      <c r="L921" t="s">
        <v>6056</v>
      </c>
      <c r="M921" t="s">
        <v>869</v>
      </c>
      <c r="N921" t="s">
        <v>3829</v>
      </c>
      <c r="O921" s="3">
        <v>1750</v>
      </c>
      <c r="R921" s="2">
        <v>45758</v>
      </c>
      <c r="T921">
        <v>4</v>
      </c>
      <c r="U921" s="3">
        <v>7000</v>
      </c>
      <c r="V921" t="s">
        <v>65</v>
      </c>
      <c r="W921">
        <v>5000602810001</v>
      </c>
      <c r="X921">
        <v>0</v>
      </c>
      <c r="Y921" s="3">
        <v>5000</v>
      </c>
      <c r="Z921" s="3">
        <v>2000</v>
      </c>
      <c r="AA921">
        <v>0</v>
      </c>
      <c r="AB921">
        <v>0</v>
      </c>
      <c r="AC921">
        <v>0</v>
      </c>
      <c r="AF921">
        <v>0</v>
      </c>
      <c r="AO921">
        <v>500060281</v>
      </c>
      <c r="AP921" t="s">
        <v>162</v>
      </c>
      <c r="AQ921" t="s">
        <v>8373</v>
      </c>
      <c r="AS921">
        <v>0</v>
      </c>
      <c r="AT921">
        <v>0</v>
      </c>
      <c r="AU921">
        <v>0</v>
      </c>
      <c r="AV921">
        <v>0</v>
      </c>
      <c r="AW921">
        <v>0</v>
      </c>
      <c r="AX921">
        <v>0</v>
      </c>
      <c r="BB921" t="s">
        <v>63</v>
      </c>
      <c r="BC921" t="s">
        <v>3080</v>
      </c>
      <c r="BD921">
        <v>0</v>
      </c>
      <c r="BF921" t="s">
        <v>162</v>
      </c>
      <c r="BI921" t="s">
        <v>2473</v>
      </c>
    </row>
    <row r="922" spans="1:61" x14ac:dyDescent="0.35">
      <c r="A922" t="s">
        <v>2613</v>
      </c>
      <c r="B922">
        <v>10000</v>
      </c>
      <c r="C922">
        <v>10000</v>
      </c>
      <c r="D922" s="2">
        <v>45762</v>
      </c>
      <c r="E922" t="s">
        <v>59</v>
      </c>
      <c r="F922" t="s">
        <v>2614</v>
      </c>
      <c r="G922" t="s">
        <v>2615</v>
      </c>
      <c r="I922">
        <v>1</v>
      </c>
      <c r="J922" t="s">
        <v>183</v>
      </c>
      <c r="K922">
        <v>70</v>
      </c>
      <c r="L922" t="s">
        <v>6051</v>
      </c>
      <c r="M922" t="s">
        <v>272</v>
      </c>
      <c r="N922" t="s">
        <v>3812</v>
      </c>
      <c r="O922" s="3">
        <v>9000</v>
      </c>
      <c r="R922" s="2">
        <v>45758</v>
      </c>
      <c r="T922">
        <v>6</v>
      </c>
      <c r="U922" s="3">
        <v>54000</v>
      </c>
      <c r="V922" t="s">
        <v>65</v>
      </c>
      <c r="W922" t="s">
        <v>2616</v>
      </c>
      <c r="X922">
        <v>0</v>
      </c>
      <c r="Y922" s="3">
        <v>54000</v>
      </c>
      <c r="Z922">
        <v>0</v>
      </c>
      <c r="AA922">
        <v>0</v>
      </c>
      <c r="AB922">
        <v>0</v>
      </c>
      <c r="AC922">
        <v>0</v>
      </c>
      <c r="AF922">
        <v>0</v>
      </c>
      <c r="AO922" t="s">
        <v>2617</v>
      </c>
      <c r="AP922" t="s">
        <v>170</v>
      </c>
      <c r="AQ922" t="s">
        <v>21526</v>
      </c>
      <c r="AS922">
        <v>0</v>
      </c>
      <c r="AT922">
        <v>0</v>
      </c>
      <c r="AU922">
        <v>0</v>
      </c>
      <c r="AV922">
        <v>0</v>
      </c>
      <c r="AW922">
        <v>0</v>
      </c>
      <c r="AX922">
        <v>0</v>
      </c>
      <c r="BB922" t="s">
        <v>63</v>
      </c>
      <c r="BC922" t="s">
        <v>5055</v>
      </c>
      <c r="BD922">
        <v>0</v>
      </c>
      <c r="BF922" t="s">
        <v>170</v>
      </c>
      <c r="BI922" t="s">
        <v>2618</v>
      </c>
    </row>
    <row r="923" spans="1:61" x14ac:dyDescent="0.35">
      <c r="A923" t="s">
        <v>2619</v>
      </c>
      <c r="B923">
        <v>10000</v>
      </c>
      <c r="C923">
        <v>10000</v>
      </c>
      <c r="D923" s="2">
        <v>45758</v>
      </c>
      <c r="E923" t="s">
        <v>59</v>
      </c>
      <c r="F923" t="s">
        <v>2620</v>
      </c>
      <c r="G923" t="s">
        <v>2621</v>
      </c>
      <c r="I923">
        <v>1</v>
      </c>
      <c r="J923" t="s">
        <v>183</v>
      </c>
      <c r="K923">
        <v>61</v>
      </c>
      <c r="L923" t="s">
        <v>6046</v>
      </c>
      <c r="M923" t="s">
        <v>209</v>
      </c>
      <c r="N923" t="s">
        <v>3802</v>
      </c>
      <c r="O923">
        <v>100</v>
      </c>
      <c r="R923" s="2">
        <v>45758</v>
      </c>
      <c r="T923">
        <v>1</v>
      </c>
      <c r="U923">
        <v>100</v>
      </c>
      <c r="V923" t="s">
        <v>65</v>
      </c>
      <c r="W923">
        <v>107352740001</v>
      </c>
      <c r="X923">
        <v>0</v>
      </c>
      <c r="Y923">
        <v>100</v>
      </c>
      <c r="Z923">
        <v>0</v>
      </c>
      <c r="AA923">
        <v>0</v>
      </c>
      <c r="AB923">
        <v>0</v>
      </c>
      <c r="AC923">
        <v>0</v>
      </c>
      <c r="AF923">
        <v>0</v>
      </c>
      <c r="AO923">
        <v>10735274</v>
      </c>
      <c r="AP923" t="s">
        <v>282</v>
      </c>
      <c r="AQ923" t="s">
        <v>14518</v>
      </c>
      <c r="AS923">
        <v>0</v>
      </c>
      <c r="AT923">
        <v>0</v>
      </c>
      <c r="AU923">
        <v>0</v>
      </c>
      <c r="AV923">
        <v>0</v>
      </c>
      <c r="AW923">
        <v>0</v>
      </c>
      <c r="AX923">
        <v>0</v>
      </c>
      <c r="BB923" t="s">
        <v>63</v>
      </c>
      <c r="BC923" t="s">
        <v>5056</v>
      </c>
      <c r="BD923">
        <v>0</v>
      </c>
      <c r="BF923" t="s">
        <v>282</v>
      </c>
      <c r="BI923" t="s">
        <v>2622</v>
      </c>
    </row>
    <row r="924" spans="1:61" x14ac:dyDescent="0.35">
      <c r="A924" t="s">
        <v>5057</v>
      </c>
      <c r="B924">
        <v>10000</v>
      </c>
      <c r="C924">
        <v>10000</v>
      </c>
      <c r="D924" s="2">
        <v>45771</v>
      </c>
      <c r="E924" t="s">
        <v>59</v>
      </c>
      <c r="F924" t="s">
        <v>5058</v>
      </c>
      <c r="G924">
        <v>10620258012</v>
      </c>
      <c r="I924">
        <v>1</v>
      </c>
      <c r="J924" t="s">
        <v>183</v>
      </c>
      <c r="K924">
        <v>79</v>
      </c>
      <c r="L924" t="s">
        <v>6076</v>
      </c>
      <c r="M924" t="s">
        <v>92</v>
      </c>
      <c r="N924" t="s">
        <v>3828</v>
      </c>
      <c r="O924">
        <v>872</v>
      </c>
      <c r="R924" s="2">
        <v>45758</v>
      </c>
      <c r="T924">
        <v>264</v>
      </c>
      <c r="U924" s="3">
        <v>230208</v>
      </c>
      <c r="V924" t="s">
        <v>65</v>
      </c>
      <c r="W924" t="s">
        <v>5059</v>
      </c>
      <c r="X924">
        <v>0</v>
      </c>
      <c r="Y924" s="3">
        <v>200000</v>
      </c>
      <c r="Z924" s="3">
        <v>30208</v>
      </c>
      <c r="AA924">
        <v>0</v>
      </c>
      <c r="AB924">
        <v>0</v>
      </c>
      <c r="AC924">
        <v>0</v>
      </c>
      <c r="AF924">
        <v>0</v>
      </c>
      <c r="AO924" t="s">
        <v>5060</v>
      </c>
      <c r="AP924" t="s">
        <v>108</v>
      </c>
      <c r="AQ924" t="s">
        <v>13404</v>
      </c>
      <c r="AS924">
        <v>0</v>
      </c>
      <c r="AT924">
        <v>0</v>
      </c>
      <c r="AU924">
        <v>0</v>
      </c>
      <c r="AV924">
        <v>0</v>
      </c>
      <c r="AW924">
        <v>0</v>
      </c>
      <c r="AX924">
        <v>0</v>
      </c>
      <c r="BB924" t="s">
        <v>63</v>
      </c>
      <c r="BC924" t="s">
        <v>5061</v>
      </c>
      <c r="BD924">
        <v>0</v>
      </c>
      <c r="BF924" t="s">
        <v>108</v>
      </c>
      <c r="BI924" t="s">
        <v>5062</v>
      </c>
    </row>
    <row r="925" spans="1:61" x14ac:dyDescent="0.35">
      <c r="A925" t="s">
        <v>4389</v>
      </c>
      <c r="B925">
        <v>10000</v>
      </c>
      <c r="C925">
        <v>10000</v>
      </c>
      <c r="D925" s="2">
        <v>45779</v>
      </c>
      <c r="E925" t="s">
        <v>59</v>
      </c>
      <c r="F925" t="s">
        <v>4390</v>
      </c>
      <c r="G925">
        <v>10620258012</v>
      </c>
      <c r="I925">
        <v>1</v>
      </c>
      <c r="J925" t="s">
        <v>183</v>
      </c>
      <c r="K925">
        <v>79</v>
      </c>
      <c r="L925" t="s">
        <v>6076</v>
      </c>
      <c r="M925" t="s">
        <v>92</v>
      </c>
      <c r="N925" t="s">
        <v>3828</v>
      </c>
      <c r="O925">
        <v>114</v>
      </c>
      <c r="R925" s="2">
        <v>45758</v>
      </c>
      <c r="T925">
        <v>264</v>
      </c>
      <c r="U925" s="3">
        <v>30096</v>
      </c>
      <c r="V925" t="s">
        <v>65</v>
      </c>
      <c r="W925" t="s">
        <v>4391</v>
      </c>
      <c r="X925">
        <v>0</v>
      </c>
      <c r="Y925" s="3">
        <v>20000</v>
      </c>
      <c r="Z925" s="3">
        <v>10096</v>
      </c>
      <c r="AA925">
        <v>0</v>
      </c>
      <c r="AB925">
        <v>0</v>
      </c>
      <c r="AC925">
        <v>0</v>
      </c>
      <c r="AF925">
        <v>0</v>
      </c>
      <c r="AO925" t="s">
        <v>4392</v>
      </c>
      <c r="AP925" t="s">
        <v>108</v>
      </c>
      <c r="AQ925" t="s">
        <v>13404</v>
      </c>
      <c r="AS925">
        <v>0</v>
      </c>
      <c r="AT925">
        <v>0</v>
      </c>
      <c r="AU925">
        <v>0</v>
      </c>
      <c r="AV925">
        <v>0</v>
      </c>
      <c r="AW925">
        <v>0</v>
      </c>
      <c r="AX925">
        <v>0</v>
      </c>
      <c r="BB925" t="s">
        <v>63</v>
      </c>
      <c r="BC925" t="s">
        <v>6157</v>
      </c>
      <c r="BD925">
        <v>0</v>
      </c>
      <c r="BF925" t="s">
        <v>108</v>
      </c>
      <c r="BI925" t="s">
        <v>4393</v>
      </c>
    </row>
    <row r="926" spans="1:61" x14ac:dyDescent="0.35">
      <c r="A926" t="s">
        <v>4978</v>
      </c>
      <c r="B926">
        <v>10000</v>
      </c>
      <c r="C926">
        <v>10000</v>
      </c>
      <c r="D926" s="2">
        <v>45768</v>
      </c>
      <c r="E926" t="s">
        <v>59</v>
      </c>
      <c r="F926" t="s">
        <v>4979</v>
      </c>
      <c r="G926" t="s">
        <v>4972</v>
      </c>
      <c r="I926">
        <v>1</v>
      </c>
      <c r="J926" t="s">
        <v>183</v>
      </c>
      <c r="K926">
        <v>79</v>
      </c>
      <c r="L926" t="s">
        <v>6076</v>
      </c>
      <c r="M926" t="s">
        <v>92</v>
      </c>
      <c r="N926" t="s">
        <v>3828</v>
      </c>
      <c r="O926" s="3">
        <v>4108</v>
      </c>
      <c r="R926" s="2">
        <v>45758</v>
      </c>
      <c r="T926">
        <v>28</v>
      </c>
      <c r="U926" s="3">
        <v>115024</v>
      </c>
      <c r="V926" t="s">
        <v>65</v>
      </c>
      <c r="W926" t="s">
        <v>4980</v>
      </c>
      <c r="X926">
        <v>0</v>
      </c>
      <c r="Y926" s="3">
        <v>100000</v>
      </c>
      <c r="Z926" s="3">
        <v>15024</v>
      </c>
      <c r="AA926">
        <v>0</v>
      </c>
      <c r="AB926">
        <v>0</v>
      </c>
      <c r="AC926">
        <v>0</v>
      </c>
      <c r="AF926">
        <v>0</v>
      </c>
      <c r="AO926" t="s">
        <v>4981</v>
      </c>
      <c r="AP926" t="s">
        <v>108</v>
      </c>
      <c r="AQ926" t="s">
        <v>13404</v>
      </c>
      <c r="AS926">
        <v>0</v>
      </c>
      <c r="AT926">
        <v>0</v>
      </c>
      <c r="AU926">
        <v>0</v>
      </c>
      <c r="AV926">
        <v>0</v>
      </c>
      <c r="AW926">
        <v>0</v>
      </c>
      <c r="AX926">
        <v>0</v>
      </c>
      <c r="BB926" t="s">
        <v>63</v>
      </c>
      <c r="BC926" t="s">
        <v>6563</v>
      </c>
      <c r="BD926">
        <v>0</v>
      </c>
      <c r="BF926" t="s">
        <v>108</v>
      </c>
      <c r="BI926" t="s">
        <v>4982</v>
      </c>
    </row>
    <row r="927" spans="1:61" x14ac:dyDescent="0.35">
      <c r="A927" t="s">
        <v>4394</v>
      </c>
      <c r="B927">
        <v>10000</v>
      </c>
      <c r="C927">
        <v>10000</v>
      </c>
      <c r="D927" s="2">
        <v>45779</v>
      </c>
      <c r="E927" t="s">
        <v>59</v>
      </c>
      <c r="F927" t="s">
        <v>4395</v>
      </c>
      <c r="G927">
        <v>10620258009</v>
      </c>
      <c r="I927">
        <v>1</v>
      </c>
      <c r="J927" t="s">
        <v>183</v>
      </c>
      <c r="K927">
        <v>79</v>
      </c>
      <c r="L927" t="s">
        <v>6076</v>
      </c>
      <c r="M927" t="s">
        <v>92</v>
      </c>
      <c r="N927" t="s">
        <v>3828</v>
      </c>
      <c r="O927">
        <v>171</v>
      </c>
      <c r="R927" s="2">
        <v>45758</v>
      </c>
      <c r="T927">
        <v>176</v>
      </c>
      <c r="U927" s="3">
        <v>30096</v>
      </c>
      <c r="V927" t="s">
        <v>65</v>
      </c>
      <c r="W927" t="s">
        <v>4397</v>
      </c>
      <c r="X927">
        <v>0</v>
      </c>
      <c r="Y927" s="3">
        <v>20000</v>
      </c>
      <c r="Z927" s="3">
        <v>10096</v>
      </c>
      <c r="AA927">
        <v>0</v>
      </c>
      <c r="AB927">
        <v>0</v>
      </c>
      <c r="AC927">
        <v>0</v>
      </c>
      <c r="AF927">
        <v>0</v>
      </c>
      <c r="AO927" t="s">
        <v>4398</v>
      </c>
      <c r="AP927" t="s">
        <v>108</v>
      </c>
      <c r="AQ927" t="s">
        <v>13404</v>
      </c>
      <c r="AS927">
        <v>0</v>
      </c>
      <c r="AT927">
        <v>0</v>
      </c>
      <c r="AU927">
        <v>0</v>
      </c>
      <c r="AV927">
        <v>0</v>
      </c>
      <c r="AW927">
        <v>0</v>
      </c>
      <c r="AX927">
        <v>0</v>
      </c>
      <c r="BB927" t="s">
        <v>63</v>
      </c>
      <c r="BC927" t="s">
        <v>6158</v>
      </c>
      <c r="BD927">
        <v>0</v>
      </c>
      <c r="BF927" t="s">
        <v>108</v>
      </c>
      <c r="BI927" t="s">
        <v>4399</v>
      </c>
    </row>
    <row r="928" spans="1:61" x14ac:dyDescent="0.35">
      <c r="A928" t="s">
        <v>5063</v>
      </c>
      <c r="B928">
        <v>10000</v>
      </c>
      <c r="C928">
        <v>20000</v>
      </c>
      <c r="D928" s="2">
        <v>45768</v>
      </c>
      <c r="E928" t="s">
        <v>59</v>
      </c>
      <c r="F928" t="s">
        <v>4979</v>
      </c>
      <c r="G928" t="s">
        <v>4972</v>
      </c>
      <c r="I928">
        <v>1</v>
      </c>
      <c r="J928" t="s">
        <v>183</v>
      </c>
      <c r="K928">
        <v>79</v>
      </c>
      <c r="L928" t="s">
        <v>6076</v>
      </c>
      <c r="M928" t="s">
        <v>92</v>
      </c>
      <c r="N928" t="s">
        <v>3828</v>
      </c>
      <c r="O928" s="3">
        <v>4108</v>
      </c>
      <c r="R928" s="2">
        <v>45758</v>
      </c>
      <c r="T928">
        <v>28</v>
      </c>
      <c r="U928" s="3">
        <v>115024</v>
      </c>
      <c r="V928" t="s">
        <v>65</v>
      </c>
      <c r="W928" t="s">
        <v>5044</v>
      </c>
      <c r="X928">
        <v>0</v>
      </c>
      <c r="Y928" s="3">
        <v>100000</v>
      </c>
      <c r="Z928" s="3">
        <v>15024</v>
      </c>
      <c r="AA928">
        <v>0</v>
      </c>
      <c r="AB928">
        <v>0</v>
      </c>
      <c r="AC928">
        <v>0</v>
      </c>
      <c r="AF928">
        <v>0</v>
      </c>
      <c r="AO928" t="s">
        <v>5045</v>
      </c>
      <c r="AP928" t="s">
        <v>108</v>
      </c>
      <c r="AQ928" t="s">
        <v>13404</v>
      </c>
      <c r="AS928">
        <v>0</v>
      </c>
      <c r="AT928">
        <v>0</v>
      </c>
      <c r="AU928">
        <v>0</v>
      </c>
      <c r="AV928">
        <v>0</v>
      </c>
      <c r="AW928">
        <v>0</v>
      </c>
      <c r="AX928">
        <v>0</v>
      </c>
      <c r="BB928" t="s">
        <v>63</v>
      </c>
      <c r="BC928" t="s">
        <v>5064</v>
      </c>
      <c r="BD928">
        <v>0</v>
      </c>
      <c r="BF928" t="s">
        <v>108</v>
      </c>
      <c r="BI928" t="s">
        <v>5065</v>
      </c>
    </row>
    <row r="929" spans="1:61" x14ac:dyDescent="0.35">
      <c r="A929" t="s">
        <v>2623</v>
      </c>
      <c r="B929">
        <v>10000</v>
      </c>
      <c r="C929">
        <v>20000</v>
      </c>
      <c r="D929" s="2">
        <v>45762</v>
      </c>
      <c r="E929" t="s">
        <v>59</v>
      </c>
      <c r="F929" t="s">
        <v>2624</v>
      </c>
      <c r="G929">
        <v>30000020</v>
      </c>
      <c r="I929">
        <v>1</v>
      </c>
      <c r="J929" t="s">
        <v>183</v>
      </c>
      <c r="K929" s="7" t="s">
        <v>2625</v>
      </c>
      <c r="L929" t="s">
        <v>6077</v>
      </c>
      <c r="M929" t="s">
        <v>144</v>
      </c>
      <c r="N929" t="s">
        <v>3855</v>
      </c>
      <c r="O929">
        <v>300</v>
      </c>
      <c r="R929" s="2">
        <v>45758</v>
      </c>
      <c r="T929">
        <v>1</v>
      </c>
      <c r="U929">
        <v>300</v>
      </c>
      <c r="V929" t="s">
        <v>65</v>
      </c>
      <c r="W929" t="s">
        <v>2626</v>
      </c>
      <c r="X929">
        <v>0</v>
      </c>
      <c r="Y929">
        <v>100</v>
      </c>
      <c r="Z929">
        <v>200</v>
      </c>
      <c r="AA929">
        <v>0</v>
      </c>
      <c r="AB929">
        <v>0</v>
      </c>
      <c r="AC929">
        <v>0</v>
      </c>
      <c r="AF929">
        <v>0</v>
      </c>
      <c r="AO929" t="s">
        <v>2627</v>
      </c>
      <c r="AP929" t="s">
        <v>2628</v>
      </c>
      <c r="AQ929" t="s">
        <v>20263</v>
      </c>
      <c r="AS929">
        <v>0</v>
      </c>
      <c r="AT929">
        <v>0</v>
      </c>
      <c r="AU929">
        <v>0</v>
      </c>
      <c r="AV929">
        <v>0</v>
      </c>
      <c r="AW929">
        <v>0</v>
      </c>
      <c r="AX929">
        <v>0</v>
      </c>
      <c r="BB929" t="s">
        <v>63</v>
      </c>
      <c r="BC929" t="s">
        <v>5066</v>
      </c>
      <c r="BD929">
        <v>0</v>
      </c>
      <c r="BF929" t="s">
        <v>2628</v>
      </c>
      <c r="BI929" t="s">
        <v>2629</v>
      </c>
    </row>
    <row r="930" spans="1:61" x14ac:dyDescent="0.35">
      <c r="A930" t="s">
        <v>2630</v>
      </c>
      <c r="B930">
        <v>10000</v>
      </c>
      <c r="C930">
        <v>20000</v>
      </c>
      <c r="D930" s="2">
        <v>45762</v>
      </c>
      <c r="E930" t="s">
        <v>59</v>
      </c>
      <c r="F930" t="s">
        <v>2631</v>
      </c>
      <c r="G930">
        <v>30000020</v>
      </c>
      <c r="I930">
        <v>1</v>
      </c>
      <c r="J930" t="s">
        <v>183</v>
      </c>
      <c r="K930">
        <v>88</v>
      </c>
      <c r="L930" t="s">
        <v>6058</v>
      </c>
      <c r="M930" t="s">
        <v>144</v>
      </c>
      <c r="N930" t="s">
        <v>3855</v>
      </c>
      <c r="O930">
        <v>100</v>
      </c>
      <c r="R930" s="2">
        <v>45758</v>
      </c>
      <c r="T930">
        <v>1</v>
      </c>
      <c r="U930">
        <v>100</v>
      </c>
      <c r="V930" t="s">
        <v>65</v>
      </c>
      <c r="W930" t="s">
        <v>2632</v>
      </c>
      <c r="X930">
        <v>0</v>
      </c>
      <c r="Y930">
        <v>100</v>
      </c>
      <c r="Z930">
        <v>0</v>
      </c>
      <c r="AA930">
        <v>0</v>
      </c>
      <c r="AB930">
        <v>0</v>
      </c>
      <c r="AC930">
        <v>0</v>
      </c>
      <c r="AF930">
        <v>0</v>
      </c>
      <c r="AO930" t="s">
        <v>2633</v>
      </c>
      <c r="AP930" t="s">
        <v>2628</v>
      </c>
      <c r="AQ930" t="s">
        <v>20263</v>
      </c>
      <c r="AS930">
        <v>0</v>
      </c>
      <c r="AT930">
        <v>0</v>
      </c>
      <c r="AU930">
        <v>0</v>
      </c>
      <c r="AV930">
        <v>0</v>
      </c>
      <c r="AW930">
        <v>0</v>
      </c>
      <c r="AX930">
        <v>0</v>
      </c>
      <c r="BB930" t="s">
        <v>63</v>
      </c>
      <c r="BC930" t="s">
        <v>5067</v>
      </c>
      <c r="BD930">
        <v>0</v>
      </c>
      <c r="BF930" t="s">
        <v>2628</v>
      </c>
      <c r="BI930" t="s">
        <v>2629</v>
      </c>
    </row>
    <row r="931" spans="1:61" x14ac:dyDescent="0.35">
      <c r="A931" t="s">
        <v>2489</v>
      </c>
      <c r="B931">
        <v>10000</v>
      </c>
      <c r="C931">
        <v>30000</v>
      </c>
      <c r="D931" s="2">
        <v>45761</v>
      </c>
      <c r="E931" t="s">
        <v>59</v>
      </c>
      <c r="F931" t="s">
        <v>2490</v>
      </c>
      <c r="G931" t="s">
        <v>2491</v>
      </c>
      <c r="I931">
        <v>1</v>
      </c>
      <c r="J931" t="s">
        <v>183</v>
      </c>
      <c r="K931">
        <v>112</v>
      </c>
      <c r="L931" t="s">
        <v>6071</v>
      </c>
      <c r="M931" t="s">
        <v>2634</v>
      </c>
      <c r="N931" t="s">
        <v>3856</v>
      </c>
      <c r="O931" s="3">
        <v>2000</v>
      </c>
      <c r="R931" s="2">
        <v>45759</v>
      </c>
      <c r="T931">
        <v>10</v>
      </c>
      <c r="U931" s="3">
        <v>20000</v>
      </c>
      <c r="V931" t="s">
        <v>65</v>
      </c>
      <c r="W931" t="s">
        <v>2492</v>
      </c>
      <c r="X931">
        <v>0</v>
      </c>
      <c r="Y931" s="3">
        <v>20000</v>
      </c>
      <c r="Z931">
        <v>0</v>
      </c>
      <c r="AA931">
        <v>0</v>
      </c>
      <c r="AB931">
        <v>0</v>
      </c>
      <c r="AC931">
        <v>0</v>
      </c>
      <c r="AF931">
        <v>0</v>
      </c>
      <c r="AO931" t="s">
        <v>2493</v>
      </c>
      <c r="AP931" t="s">
        <v>68</v>
      </c>
      <c r="AQ931" t="s">
        <v>26186</v>
      </c>
      <c r="AS931">
        <v>0</v>
      </c>
      <c r="AT931">
        <v>0</v>
      </c>
      <c r="AU931">
        <v>0</v>
      </c>
      <c r="AV931">
        <v>0</v>
      </c>
      <c r="AW931">
        <v>0</v>
      </c>
      <c r="AX931">
        <v>0</v>
      </c>
      <c r="BB931" t="s">
        <v>63</v>
      </c>
      <c r="BC931" t="s">
        <v>4985</v>
      </c>
      <c r="BD931">
        <v>0</v>
      </c>
      <c r="BF931" t="s">
        <v>68</v>
      </c>
      <c r="BI931" t="s">
        <v>1596</v>
      </c>
    </row>
    <row r="932" spans="1:61" x14ac:dyDescent="0.35">
      <c r="A932" t="s">
        <v>2635</v>
      </c>
      <c r="B932">
        <v>10000</v>
      </c>
      <c r="C932">
        <v>10000</v>
      </c>
      <c r="D932" s="2">
        <v>45761</v>
      </c>
      <c r="E932" t="s">
        <v>59</v>
      </c>
      <c r="F932" t="s">
        <v>2636</v>
      </c>
      <c r="G932" t="s">
        <v>2637</v>
      </c>
      <c r="I932">
        <v>1</v>
      </c>
      <c r="J932" t="s">
        <v>183</v>
      </c>
      <c r="K932">
        <v>46</v>
      </c>
      <c r="L932" t="s">
        <v>6049</v>
      </c>
      <c r="M932" t="s">
        <v>231</v>
      </c>
      <c r="N932" t="s">
        <v>3809</v>
      </c>
      <c r="O932" s="3">
        <v>1000</v>
      </c>
      <c r="R932" s="2">
        <v>45759</v>
      </c>
      <c r="T932">
        <v>1</v>
      </c>
      <c r="U932" s="3">
        <v>1000</v>
      </c>
      <c r="V932" t="s">
        <v>65</v>
      </c>
      <c r="W932" t="s">
        <v>2638</v>
      </c>
      <c r="X932">
        <v>0</v>
      </c>
      <c r="Y932" s="3">
        <v>1000</v>
      </c>
      <c r="Z932">
        <v>0</v>
      </c>
      <c r="AA932">
        <v>0</v>
      </c>
      <c r="AB932">
        <v>0</v>
      </c>
      <c r="AC932">
        <v>0</v>
      </c>
      <c r="AF932">
        <v>0</v>
      </c>
      <c r="AO932" t="s">
        <v>2639</v>
      </c>
      <c r="AP932" t="s">
        <v>2640</v>
      </c>
      <c r="AQ932" t="s">
        <v>23019</v>
      </c>
      <c r="AS932">
        <v>0</v>
      </c>
      <c r="AT932">
        <v>0</v>
      </c>
      <c r="AU932">
        <v>0</v>
      </c>
      <c r="AV932">
        <v>0</v>
      </c>
      <c r="AW932">
        <v>0</v>
      </c>
      <c r="AX932">
        <v>0</v>
      </c>
      <c r="BB932" t="s">
        <v>63</v>
      </c>
      <c r="BC932" t="s">
        <v>5068</v>
      </c>
      <c r="BD932">
        <v>0</v>
      </c>
      <c r="BF932" t="s">
        <v>2640</v>
      </c>
      <c r="BI932" t="s">
        <v>2641</v>
      </c>
    </row>
    <row r="933" spans="1:61" x14ac:dyDescent="0.35">
      <c r="A933" t="s">
        <v>2642</v>
      </c>
      <c r="B933">
        <v>10000</v>
      </c>
      <c r="C933">
        <v>10000</v>
      </c>
      <c r="D933" s="2">
        <v>45761</v>
      </c>
      <c r="E933" t="s">
        <v>59</v>
      </c>
      <c r="F933" t="s">
        <v>2643</v>
      </c>
      <c r="G933" t="s">
        <v>2644</v>
      </c>
      <c r="I933">
        <v>1</v>
      </c>
      <c r="J933" t="s">
        <v>183</v>
      </c>
      <c r="K933">
        <v>46</v>
      </c>
      <c r="L933" t="s">
        <v>6049</v>
      </c>
      <c r="M933" t="s">
        <v>231</v>
      </c>
      <c r="N933" t="s">
        <v>3809</v>
      </c>
      <c r="O933">
        <v>500</v>
      </c>
      <c r="R933" s="2">
        <v>45759</v>
      </c>
      <c r="T933">
        <v>1</v>
      </c>
      <c r="U933">
        <v>500</v>
      </c>
      <c r="V933" t="s">
        <v>65</v>
      </c>
      <c r="W933" t="s">
        <v>2645</v>
      </c>
      <c r="X933">
        <v>0</v>
      </c>
      <c r="Y933">
        <v>500</v>
      </c>
      <c r="Z933">
        <v>0</v>
      </c>
      <c r="AA933">
        <v>0</v>
      </c>
      <c r="AB933">
        <v>0</v>
      </c>
      <c r="AC933">
        <v>0</v>
      </c>
      <c r="AF933">
        <v>0</v>
      </c>
      <c r="AO933" t="s">
        <v>2646</v>
      </c>
      <c r="AP933" t="s">
        <v>2640</v>
      </c>
      <c r="AQ933" t="s">
        <v>23019</v>
      </c>
      <c r="AS933">
        <v>0</v>
      </c>
      <c r="AT933">
        <v>0</v>
      </c>
      <c r="AU933">
        <v>0</v>
      </c>
      <c r="AV933">
        <v>0</v>
      </c>
      <c r="AW933">
        <v>0</v>
      </c>
      <c r="AX933">
        <v>0</v>
      </c>
      <c r="BB933" t="s">
        <v>63</v>
      </c>
      <c r="BC933" t="s">
        <v>5069</v>
      </c>
      <c r="BD933">
        <v>0</v>
      </c>
      <c r="BF933" t="s">
        <v>2640</v>
      </c>
      <c r="BI933" t="s">
        <v>2641</v>
      </c>
    </row>
    <row r="934" spans="1:61" x14ac:dyDescent="0.35">
      <c r="A934" t="s">
        <v>2647</v>
      </c>
      <c r="B934">
        <v>10000</v>
      </c>
      <c r="C934">
        <v>10000</v>
      </c>
      <c r="D934" s="2">
        <v>45761</v>
      </c>
      <c r="E934" t="s">
        <v>59</v>
      </c>
      <c r="F934" t="s">
        <v>2648</v>
      </c>
      <c r="G934" t="s">
        <v>2649</v>
      </c>
      <c r="I934">
        <v>1</v>
      </c>
      <c r="J934" t="s">
        <v>183</v>
      </c>
      <c r="K934">
        <v>60</v>
      </c>
      <c r="L934" t="s">
        <v>6048</v>
      </c>
      <c r="M934" t="s">
        <v>222</v>
      </c>
      <c r="N934" t="s">
        <v>3835</v>
      </c>
      <c r="O934" s="3">
        <v>6000</v>
      </c>
      <c r="R934" s="2">
        <v>45759</v>
      </c>
      <c r="T934">
        <v>10</v>
      </c>
      <c r="U934" s="3">
        <v>60000</v>
      </c>
      <c r="V934" t="s">
        <v>65</v>
      </c>
      <c r="W934" t="s">
        <v>2650</v>
      </c>
      <c r="X934">
        <v>0</v>
      </c>
      <c r="Y934" s="3">
        <v>60000</v>
      </c>
      <c r="Z934">
        <v>0</v>
      </c>
      <c r="AA934">
        <v>0</v>
      </c>
      <c r="AB934">
        <v>0</v>
      </c>
      <c r="AC934">
        <v>0</v>
      </c>
      <c r="AF934">
        <v>0</v>
      </c>
      <c r="AO934" t="s">
        <v>2651</v>
      </c>
      <c r="AP934" t="s">
        <v>68</v>
      </c>
      <c r="AQ934" t="s">
        <v>26186</v>
      </c>
      <c r="AS934">
        <v>0</v>
      </c>
      <c r="AT934">
        <v>0</v>
      </c>
      <c r="AU934">
        <v>0</v>
      </c>
      <c r="AV934">
        <v>0</v>
      </c>
      <c r="AW934">
        <v>0</v>
      </c>
      <c r="AX934">
        <v>0</v>
      </c>
      <c r="BB934" t="s">
        <v>63</v>
      </c>
      <c r="BC934" t="s">
        <v>5070</v>
      </c>
      <c r="BD934">
        <v>0</v>
      </c>
      <c r="BF934" t="s">
        <v>68</v>
      </c>
      <c r="BI934" t="s">
        <v>2652</v>
      </c>
    </row>
    <row r="935" spans="1:61" x14ac:dyDescent="0.35">
      <c r="A935" t="s">
        <v>2647</v>
      </c>
      <c r="B935">
        <v>20000</v>
      </c>
      <c r="C935">
        <v>10000</v>
      </c>
      <c r="D935" s="2">
        <v>45761</v>
      </c>
      <c r="E935" t="s">
        <v>59</v>
      </c>
      <c r="F935" t="s">
        <v>2648</v>
      </c>
      <c r="G935" t="s">
        <v>2649</v>
      </c>
      <c r="I935">
        <v>1</v>
      </c>
      <c r="J935" t="s">
        <v>183</v>
      </c>
      <c r="K935">
        <v>60</v>
      </c>
      <c r="L935" t="s">
        <v>6048</v>
      </c>
      <c r="M935" t="s">
        <v>222</v>
      </c>
      <c r="N935" t="s">
        <v>3835</v>
      </c>
      <c r="O935" s="3">
        <v>8000</v>
      </c>
      <c r="R935" s="2">
        <v>45759</v>
      </c>
      <c r="T935">
        <v>10</v>
      </c>
      <c r="U935" s="3">
        <v>80000</v>
      </c>
      <c r="V935" t="s">
        <v>65</v>
      </c>
      <c r="W935" t="s">
        <v>2650</v>
      </c>
      <c r="X935">
        <v>0</v>
      </c>
      <c r="Y935" s="3">
        <v>80000</v>
      </c>
      <c r="Z935">
        <v>0</v>
      </c>
      <c r="AA935">
        <v>0</v>
      </c>
      <c r="AB935">
        <v>0</v>
      </c>
      <c r="AC935">
        <v>0</v>
      </c>
      <c r="AF935">
        <v>0</v>
      </c>
      <c r="AO935" t="s">
        <v>2651</v>
      </c>
      <c r="AP935" t="s">
        <v>68</v>
      </c>
      <c r="AQ935" t="s">
        <v>26186</v>
      </c>
      <c r="AS935">
        <v>0</v>
      </c>
      <c r="AT935">
        <v>0</v>
      </c>
      <c r="AU935">
        <v>0</v>
      </c>
      <c r="AV935">
        <v>0</v>
      </c>
      <c r="AW935">
        <v>0</v>
      </c>
      <c r="AX935">
        <v>0</v>
      </c>
      <c r="BB935" t="s">
        <v>63</v>
      </c>
      <c r="BC935" t="s">
        <v>5070</v>
      </c>
      <c r="BD935">
        <v>0</v>
      </c>
      <c r="BF935" t="s">
        <v>68</v>
      </c>
      <c r="BI935" t="s">
        <v>2652</v>
      </c>
    </row>
    <row r="936" spans="1:61" x14ac:dyDescent="0.35">
      <c r="A936" t="s">
        <v>2653</v>
      </c>
      <c r="B936">
        <v>10000</v>
      </c>
      <c r="C936">
        <v>10000</v>
      </c>
      <c r="D936" s="2">
        <v>45761</v>
      </c>
      <c r="E936" t="s">
        <v>59</v>
      </c>
      <c r="F936" s="4">
        <v>0.53378472222222217</v>
      </c>
      <c r="G936" t="s">
        <v>2496</v>
      </c>
      <c r="I936">
        <v>1</v>
      </c>
      <c r="J936" t="s">
        <v>183</v>
      </c>
      <c r="K936">
        <v>94</v>
      </c>
      <c r="L936" t="s">
        <v>6050</v>
      </c>
      <c r="M936" t="s">
        <v>81</v>
      </c>
      <c r="N936" t="s">
        <v>3825</v>
      </c>
      <c r="O936" s="3">
        <v>9000</v>
      </c>
      <c r="R936" s="2">
        <v>45759</v>
      </c>
      <c r="T936">
        <v>4</v>
      </c>
      <c r="U936" s="3">
        <v>36000</v>
      </c>
      <c r="V936" t="s">
        <v>65</v>
      </c>
      <c r="W936" t="s">
        <v>2497</v>
      </c>
      <c r="X936">
        <v>0</v>
      </c>
      <c r="Y936" s="3">
        <v>36000</v>
      </c>
      <c r="Z936">
        <v>0</v>
      </c>
      <c r="AA936">
        <v>0</v>
      </c>
      <c r="AB936">
        <v>0</v>
      </c>
      <c r="AC936">
        <v>0</v>
      </c>
      <c r="AF936">
        <v>0</v>
      </c>
      <c r="AO936" t="s">
        <v>2498</v>
      </c>
      <c r="AP936" t="s">
        <v>84</v>
      </c>
      <c r="AQ936" t="s">
        <v>14396</v>
      </c>
      <c r="AS936">
        <v>0</v>
      </c>
      <c r="AT936">
        <v>0</v>
      </c>
      <c r="AU936">
        <v>0</v>
      </c>
      <c r="AV936">
        <v>0</v>
      </c>
      <c r="AW936">
        <v>0</v>
      </c>
      <c r="AX936">
        <v>0</v>
      </c>
      <c r="BB936" t="s">
        <v>63</v>
      </c>
      <c r="BC936" t="s">
        <v>6582</v>
      </c>
      <c r="BD936">
        <v>0</v>
      </c>
      <c r="BF936" t="s">
        <v>84</v>
      </c>
      <c r="BI936" t="s">
        <v>2654</v>
      </c>
    </row>
    <row r="937" spans="1:61" x14ac:dyDescent="0.35">
      <c r="A937" t="s">
        <v>5071</v>
      </c>
      <c r="B937">
        <v>10000</v>
      </c>
      <c r="C937">
        <v>30000</v>
      </c>
      <c r="D937" s="2">
        <v>45763</v>
      </c>
      <c r="E937" t="s">
        <v>59</v>
      </c>
      <c r="F937" t="s">
        <v>5072</v>
      </c>
      <c r="G937" t="s">
        <v>5073</v>
      </c>
      <c r="I937">
        <v>2</v>
      </c>
      <c r="J937" t="s">
        <v>183</v>
      </c>
      <c r="K937">
        <v>77</v>
      </c>
      <c r="L937" t="s">
        <v>6043</v>
      </c>
      <c r="M937" t="s">
        <v>192</v>
      </c>
      <c r="N937" t="s">
        <v>3848</v>
      </c>
      <c r="O937" s="3">
        <v>32000</v>
      </c>
      <c r="R937" s="2">
        <v>45759</v>
      </c>
      <c r="T937">
        <v>10</v>
      </c>
      <c r="U937" s="3">
        <v>320000</v>
      </c>
      <c r="V937" t="s">
        <v>65</v>
      </c>
      <c r="W937" t="s">
        <v>5074</v>
      </c>
      <c r="X937">
        <v>0</v>
      </c>
      <c r="Y937" s="3">
        <v>350000</v>
      </c>
      <c r="Z937" s="3">
        <v>-30000</v>
      </c>
      <c r="AA937">
        <v>0</v>
      </c>
      <c r="AB937">
        <v>0</v>
      </c>
      <c r="AC937">
        <v>0</v>
      </c>
      <c r="AF937">
        <v>0</v>
      </c>
      <c r="AO937" t="s">
        <v>5075</v>
      </c>
      <c r="AP937" t="s">
        <v>108</v>
      </c>
      <c r="AQ937" t="s">
        <v>13404</v>
      </c>
      <c r="AS937">
        <v>0</v>
      </c>
      <c r="AT937">
        <v>0</v>
      </c>
      <c r="AU937">
        <v>0</v>
      </c>
      <c r="AV937">
        <v>0</v>
      </c>
      <c r="AW937">
        <v>0</v>
      </c>
      <c r="AX937">
        <v>0</v>
      </c>
      <c r="BB937" t="s">
        <v>63</v>
      </c>
      <c r="BC937" t="s">
        <v>5076</v>
      </c>
      <c r="BD937">
        <v>0</v>
      </c>
      <c r="BF937" t="s">
        <v>108</v>
      </c>
      <c r="BI937" t="s">
        <v>5077</v>
      </c>
    </row>
    <row r="938" spans="1:61" x14ac:dyDescent="0.35">
      <c r="A938" t="s">
        <v>2655</v>
      </c>
      <c r="B938">
        <v>10000</v>
      </c>
      <c r="C938">
        <v>10000</v>
      </c>
      <c r="D938" s="2">
        <v>45761</v>
      </c>
      <c r="E938" t="s">
        <v>59</v>
      </c>
      <c r="F938" t="s">
        <v>2656</v>
      </c>
      <c r="G938" t="s">
        <v>2657</v>
      </c>
      <c r="I938">
        <v>1</v>
      </c>
      <c r="J938" t="s">
        <v>183</v>
      </c>
      <c r="K938">
        <v>26</v>
      </c>
      <c r="L938" t="s">
        <v>6061</v>
      </c>
      <c r="M938" t="s">
        <v>648</v>
      </c>
      <c r="N938" t="s">
        <v>3810</v>
      </c>
      <c r="O938" s="3">
        <v>9000</v>
      </c>
      <c r="R938" s="2">
        <v>45759</v>
      </c>
      <c r="T938">
        <v>4</v>
      </c>
      <c r="U938" s="3">
        <v>36000</v>
      </c>
      <c r="V938" t="s">
        <v>65</v>
      </c>
      <c r="W938" t="s">
        <v>2516</v>
      </c>
      <c r="X938">
        <v>0</v>
      </c>
      <c r="Y938" s="3">
        <v>36000</v>
      </c>
      <c r="Z938">
        <v>0</v>
      </c>
      <c r="AA938">
        <v>0</v>
      </c>
      <c r="AB938">
        <v>0</v>
      </c>
      <c r="AC938">
        <v>0</v>
      </c>
      <c r="AF938">
        <v>0</v>
      </c>
      <c r="AO938" t="s">
        <v>2517</v>
      </c>
      <c r="AP938" t="s">
        <v>275</v>
      </c>
      <c r="AQ938" t="s">
        <v>21306</v>
      </c>
      <c r="AS938">
        <v>0</v>
      </c>
      <c r="AT938">
        <v>0</v>
      </c>
      <c r="AU938">
        <v>0</v>
      </c>
      <c r="AV938">
        <v>0</v>
      </c>
      <c r="AW938">
        <v>0</v>
      </c>
      <c r="AX938">
        <v>0</v>
      </c>
      <c r="BB938" t="s">
        <v>63</v>
      </c>
      <c r="BC938" t="s">
        <v>5078</v>
      </c>
      <c r="BD938">
        <v>0</v>
      </c>
      <c r="BF938" t="s">
        <v>275</v>
      </c>
      <c r="BI938" t="s">
        <v>2658</v>
      </c>
    </row>
    <row r="939" spans="1:61" x14ac:dyDescent="0.35">
      <c r="A939" t="s">
        <v>1675</v>
      </c>
      <c r="B939">
        <v>10000</v>
      </c>
      <c r="C939">
        <v>30000</v>
      </c>
      <c r="D939" s="2">
        <v>45761</v>
      </c>
      <c r="E939" t="s">
        <v>59</v>
      </c>
      <c r="F939" t="s">
        <v>1676</v>
      </c>
      <c r="G939">
        <v>10620258104</v>
      </c>
      <c r="I939">
        <v>3</v>
      </c>
      <c r="J939" t="s">
        <v>183</v>
      </c>
      <c r="K939">
        <v>85</v>
      </c>
      <c r="L939" t="s">
        <v>6060</v>
      </c>
      <c r="M939" t="s">
        <v>940</v>
      </c>
      <c r="N939" t="s">
        <v>3864</v>
      </c>
      <c r="O939" s="3">
        <v>2728</v>
      </c>
      <c r="R939" s="2">
        <v>45759</v>
      </c>
      <c r="T939">
        <v>11</v>
      </c>
      <c r="U939" s="3">
        <v>30008</v>
      </c>
      <c r="V939" t="s">
        <v>65</v>
      </c>
      <c r="W939" t="s">
        <v>1677</v>
      </c>
      <c r="X939">
        <v>0</v>
      </c>
      <c r="Y939" s="3">
        <v>30000</v>
      </c>
      <c r="Z939">
        <v>8</v>
      </c>
      <c r="AA939">
        <v>0</v>
      </c>
      <c r="AB939">
        <v>0</v>
      </c>
      <c r="AC939">
        <v>0</v>
      </c>
      <c r="AF939">
        <v>0</v>
      </c>
      <c r="AO939" t="s">
        <v>1678</v>
      </c>
      <c r="AP939" t="s">
        <v>108</v>
      </c>
      <c r="AQ939" t="s">
        <v>13404</v>
      </c>
      <c r="AS939">
        <v>0</v>
      </c>
      <c r="AT939">
        <v>0</v>
      </c>
      <c r="AU939">
        <v>0</v>
      </c>
      <c r="AV939">
        <v>0</v>
      </c>
      <c r="AW939">
        <v>0</v>
      </c>
      <c r="AX939">
        <v>0</v>
      </c>
      <c r="BB939" t="s">
        <v>63</v>
      </c>
      <c r="BC939" t="s">
        <v>4715</v>
      </c>
      <c r="BD939">
        <v>0</v>
      </c>
      <c r="BF939" t="s">
        <v>108</v>
      </c>
      <c r="BI939" t="s">
        <v>1679</v>
      </c>
    </row>
    <row r="940" spans="1:61" x14ac:dyDescent="0.35">
      <c r="A940" t="s">
        <v>1555</v>
      </c>
      <c r="B940">
        <v>10000</v>
      </c>
      <c r="C940">
        <v>30000</v>
      </c>
      <c r="D940" s="2">
        <v>45761</v>
      </c>
      <c r="E940" t="s">
        <v>59</v>
      </c>
      <c r="F940" t="s">
        <v>1710</v>
      </c>
      <c r="G940">
        <v>10620258106</v>
      </c>
      <c r="I940">
        <v>3</v>
      </c>
      <c r="J940" t="s">
        <v>183</v>
      </c>
      <c r="K940">
        <v>85</v>
      </c>
      <c r="L940" t="s">
        <v>6060</v>
      </c>
      <c r="M940" t="s">
        <v>940</v>
      </c>
      <c r="N940" t="s">
        <v>3864</v>
      </c>
      <c r="O940" s="3">
        <v>6364</v>
      </c>
      <c r="R940" s="2">
        <v>45759</v>
      </c>
      <c r="T940">
        <v>11</v>
      </c>
      <c r="U940" s="3">
        <v>70004</v>
      </c>
      <c r="V940" t="s">
        <v>65</v>
      </c>
      <c r="W940" t="s">
        <v>1557</v>
      </c>
      <c r="X940">
        <v>0</v>
      </c>
      <c r="Y940" s="3">
        <v>70000</v>
      </c>
      <c r="Z940">
        <v>4</v>
      </c>
      <c r="AA940">
        <v>0</v>
      </c>
      <c r="AB940">
        <v>0</v>
      </c>
      <c r="AC940">
        <v>0</v>
      </c>
      <c r="AF940">
        <v>0</v>
      </c>
      <c r="AO940" t="s">
        <v>1558</v>
      </c>
      <c r="AP940" t="s">
        <v>108</v>
      </c>
      <c r="AQ940" t="s">
        <v>13404</v>
      </c>
      <c r="AS940">
        <v>0</v>
      </c>
      <c r="AT940">
        <v>0</v>
      </c>
      <c r="AU940">
        <v>0</v>
      </c>
      <c r="AV940">
        <v>0</v>
      </c>
      <c r="AW940">
        <v>0</v>
      </c>
      <c r="AX940">
        <v>0</v>
      </c>
      <c r="BB940" t="s">
        <v>63</v>
      </c>
      <c r="BC940" t="s">
        <v>4686</v>
      </c>
      <c r="BD940">
        <v>0</v>
      </c>
      <c r="BF940" t="s">
        <v>108</v>
      </c>
      <c r="BI940" t="s">
        <v>1559</v>
      </c>
    </row>
    <row r="941" spans="1:61" x14ac:dyDescent="0.35">
      <c r="A941" t="s">
        <v>1743</v>
      </c>
      <c r="B941">
        <v>10000</v>
      </c>
      <c r="C941">
        <v>30000</v>
      </c>
      <c r="D941" s="2">
        <v>45761</v>
      </c>
      <c r="E941" t="s">
        <v>59</v>
      </c>
      <c r="F941" t="s">
        <v>1744</v>
      </c>
      <c r="G941">
        <v>10620258107</v>
      </c>
      <c r="I941">
        <v>3</v>
      </c>
      <c r="J941" t="s">
        <v>183</v>
      </c>
      <c r="K941">
        <v>85</v>
      </c>
      <c r="L941" t="s">
        <v>6060</v>
      </c>
      <c r="M941" t="s">
        <v>940</v>
      </c>
      <c r="N941" t="s">
        <v>3864</v>
      </c>
      <c r="O941" s="3">
        <v>4546</v>
      </c>
      <c r="R941" s="2">
        <v>45759</v>
      </c>
      <c r="T941">
        <v>11</v>
      </c>
      <c r="U941" s="3">
        <v>50006</v>
      </c>
      <c r="V941" t="s">
        <v>65</v>
      </c>
      <c r="W941" t="s">
        <v>531</v>
      </c>
      <c r="X941">
        <v>0</v>
      </c>
      <c r="Y941" s="3">
        <v>50000</v>
      </c>
      <c r="Z941">
        <v>6</v>
      </c>
      <c r="AA941">
        <v>0</v>
      </c>
      <c r="AB941">
        <v>0</v>
      </c>
      <c r="AC941">
        <v>0</v>
      </c>
      <c r="AF941">
        <v>0</v>
      </c>
      <c r="AO941" t="s">
        <v>532</v>
      </c>
      <c r="AP941" t="s">
        <v>108</v>
      </c>
      <c r="AQ941" t="s">
        <v>13404</v>
      </c>
      <c r="AS941">
        <v>0</v>
      </c>
      <c r="AT941">
        <v>0</v>
      </c>
      <c r="AU941">
        <v>0</v>
      </c>
      <c r="AV941">
        <v>0</v>
      </c>
      <c r="AW941">
        <v>0</v>
      </c>
      <c r="AX941">
        <v>0</v>
      </c>
      <c r="BB941" t="s">
        <v>63</v>
      </c>
      <c r="BC941" t="s">
        <v>4735</v>
      </c>
      <c r="BD941">
        <v>0</v>
      </c>
      <c r="BF941" t="s">
        <v>108</v>
      </c>
      <c r="BI941" t="s">
        <v>1745</v>
      </c>
    </row>
    <row r="942" spans="1:61" x14ac:dyDescent="0.35">
      <c r="A942" t="s">
        <v>2548</v>
      </c>
      <c r="B942">
        <v>10000</v>
      </c>
      <c r="C942">
        <v>20000</v>
      </c>
      <c r="D942" s="2">
        <v>45762</v>
      </c>
      <c r="E942" t="s">
        <v>59</v>
      </c>
      <c r="F942" t="s">
        <v>2549</v>
      </c>
      <c r="G942">
        <v>59470</v>
      </c>
      <c r="I942">
        <v>1</v>
      </c>
      <c r="J942" t="s">
        <v>183</v>
      </c>
      <c r="K942">
        <v>73</v>
      </c>
      <c r="L942" t="s">
        <v>6042</v>
      </c>
      <c r="M942" t="s">
        <v>184</v>
      </c>
      <c r="N942" t="s">
        <v>3845</v>
      </c>
      <c r="O942" s="3">
        <v>74291</v>
      </c>
      <c r="R942" s="2">
        <v>45759</v>
      </c>
      <c r="T942">
        <v>12</v>
      </c>
      <c r="U942" s="3">
        <v>891492</v>
      </c>
      <c r="V942" t="s">
        <v>65</v>
      </c>
      <c r="W942" t="s">
        <v>2550</v>
      </c>
      <c r="X942">
        <v>0</v>
      </c>
      <c r="Y942" s="3">
        <v>437620</v>
      </c>
      <c r="Z942" s="3">
        <v>453872</v>
      </c>
      <c r="AA942">
        <v>0</v>
      </c>
      <c r="AB942">
        <v>0</v>
      </c>
      <c r="AC942">
        <v>0</v>
      </c>
      <c r="AF942">
        <v>0</v>
      </c>
      <c r="AO942" t="s">
        <v>2551</v>
      </c>
      <c r="AP942" t="s">
        <v>68</v>
      </c>
      <c r="AQ942" t="s">
        <v>26186</v>
      </c>
      <c r="AS942">
        <v>0</v>
      </c>
      <c r="AT942">
        <v>0</v>
      </c>
      <c r="AU942">
        <v>0</v>
      </c>
      <c r="AV942">
        <v>0</v>
      </c>
      <c r="AW942">
        <v>0</v>
      </c>
      <c r="AX942">
        <v>0</v>
      </c>
      <c r="BB942" t="s">
        <v>63</v>
      </c>
      <c r="BC942" t="s">
        <v>5005</v>
      </c>
      <c r="BD942">
        <v>0</v>
      </c>
      <c r="BF942" t="s">
        <v>68</v>
      </c>
      <c r="BI942" t="s">
        <v>2552</v>
      </c>
    </row>
    <row r="943" spans="1:61" x14ac:dyDescent="0.35">
      <c r="A943" t="s">
        <v>2548</v>
      </c>
      <c r="B943">
        <v>20000</v>
      </c>
      <c r="C943">
        <v>10000</v>
      </c>
      <c r="D943" s="2">
        <v>45762</v>
      </c>
      <c r="E943" t="s">
        <v>59</v>
      </c>
      <c r="F943" t="s">
        <v>2549</v>
      </c>
      <c r="G943">
        <v>59470</v>
      </c>
      <c r="I943">
        <v>1</v>
      </c>
      <c r="J943" t="s">
        <v>183</v>
      </c>
      <c r="K943">
        <v>73</v>
      </c>
      <c r="L943" t="s">
        <v>6042</v>
      </c>
      <c r="M943" t="s">
        <v>184</v>
      </c>
      <c r="N943" t="s">
        <v>3845</v>
      </c>
      <c r="O943" s="3">
        <v>2459</v>
      </c>
      <c r="R943" s="2">
        <v>45759</v>
      </c>
      <c r="T943">
        <v>12</v>
      </c>
      <c r="U943" s="3">
        <v>29508</v>
      </c>
      <c r="V943" t="s">
        <v>65</v>
      </c>
      <c r="W943" t="s">
        <v>2550</v>
      </c>
      <c r="X943">
        <v>0</v>
      </c>
      <c r="Y943" s="3">
        <v>1460646</v>
      </c>
      <c r="Z943" s="3">
        <v>-1431138</v>
      </c>
      <c r="AA943">
        <v>0</v>
      </c>
      <c r="AB943">
        <v>0</v>
      </c>
      <c r="AC943">
        <v>0</v>
      </c>
      <c r="AF943">
        <v>0</v>
      </c>
      <c r="AO943" t="s">
        <v>2551</v>
      </c>
      <c r="AP943" t="s">
        <v>68</v>
      </c>
      <c r="AQ943" t="s">
        <v>26186</v>
      </c>
      <c r="AS943">
        <v>0</v>
      </c>
      <c r="AT943">
        <v>0</v>
      </c>
      <c r="AU943">
        <v>0</v>
      </c>
      <c r="AV943">
        <v>0</v>
      </c>
      <c r="AW943">
        <v>0</v>
      </c>
      <c r="AX943">
        <v>0</v>
      </c>
      <c r="BB943" t="s">
        <v>63</v>
      </c>
      <c r="BC943" t="s">
        <v>5005</v>
      </c>
      <c r="BD943">
        <v>0</v>
      </c>
      <c r="BF943" t="s">
        <v>68</v>
      </c>
      <c r="BI943" t="s">
        <v>2552</v>
      </c>
    </row>
    <row r="944" spans="1:61" x14ac:dyDescent="0.35">
      <c r="A944" t="s">
        <v>2548</v>
      </c>
      <c r="B944">
        <v>20000</v>
      </c>
      <c r="C944">
        <v>20000</v>
      </c>
      <c r="D944" s="2">
        <v>45762</v>
      </c>
      <c r="E944" t="s">
        <v>59</v>
      </c>
      <c r="F944" t="s">
        <v>2549</v>
      </c>
      <c r="G944">
        <v>59470</v>
      </c>
      <c r="I944">
        <v>2</v>
      </c>
      <c r="J944" t="s">
        <v>183</v>
      </c>
      <c r="K944">
        <v>96</v>
      </c>
      <c r="L944" t="s">
        <v>6060</v>
      </c>
      <c r="M944" t="s">
        <v>613</v>
      </c>
      <c r="N944" t="s">
        <v>3863</v>
      </c>
      <c r="O944" s="3">
        <v>254625</v>
      </c>
      <c r="R944" s="2">
        <v>45759</v>
      </c>
      <c r="T944">
        <v>6</v>
      </c>
      <c r="U944" s="3">
        <v>1527750</v>
      </c>
      <c r="V944" t="s">
        <v>65</v>
      </c>
      <c r="W944" t="s">
        <v>2550</v>
      </c>
      <c r="X944">
        <v>0</v>
      </c>
      <c r="Y944" s="3">
        <v>1559250</v>
      </c>
      <c r="Z944" s="3">
        <v>-31500</v>
      </c>
      <c r="AA944">
        <v>0</v>
      </c>
      <c r="AB944">
        <v>0</v>
      </c>
      <c r="AC944">
        <v>0</v>
      </c>
      <c r="AF944">
        <v>0</v>
      </c>
      <c r="AO944" t="s">
        <v>2551</v>
      </c>
      <c r="AP944" t="s">
        <v>68</v>
      </c>
      <c r="AQ944" t="s">
        <v>26186</v>
      </c>
      <c r="AS944">
        <v>0</v>
      </c>
      <c r="AT944">
        <v>0</v>
      </c>
      <c r="AU944">
        <v>0</v>
      </c>
      <c r="AV944">
        <v>0</v>
      </c>
      <c r="AW944">
        <v>0</v>
      </c>
      <c r="AX944">
        <v>0</v>
      </c>
      <c r="BB944" t="s">
        <v>63</v>
      </c>
      <c r="BC944" t="s">
        <v>5005</v>
      </c>
      <c r="BD944">
        <v>0</v>
      </c>
      <c r="BF944" t="s">
        <v>68</v>
      </c>
      <c r="BI944" t="s">
        <v>2552</v>
      </c>
    </row>
    <row r="945" spans="1:61" x14ac:dyDescent="0.35">
      <c r="A945" t="s">
        <v>2659</v>
      </c>
      <c r="B945">
        <v>10000</v>
      </c>
      <c r="C945">
        <v>10000</v>
      </c>
      <c r="D945" s="2">
        <v>45761</v>
      </c>
      <c r="E945" t="s">
        <v>59</v>
      </c>
      <c r="F945" t="s">
        <v>2660</v>
      </c>
      <c r="G945" t="s">
        <v>570</v>
      </c>
      <c r="I945">
        <v>1</v>
      </c>
      <c r="J945" t="s">
        <v>183</v>
      </c>
      <c r="K945">
        <v>59</v>
      </c>
      <c r="L945" t="s">
        <v>6045</v>
      </c>
      <c r="M945" t="s">
        <v>73</v>
      </c>
      <c r="N945" t="s">
        <v>3811</v>
      </c>
      <c r="O945" s="3">
        <v>2000</v>
      </c>
      <c r="R945" s="2">
        <v>45759</v>
      </c>
      <c r="T945">
        <v>6</v>
      </c>
      <c r="U945" s="3">
        <v>12000</v>
      </c>
      <c r="V945" t="s">
        <v>65</v>
      </c>
      <c r="W945" t="s">
        <v>2661</v>
      </c>
      <c r="X945">
        <v>0</v>
      </c>
      <c r="Y945" s="3">
        <v>12000</v>
      </c>
      <c r="Z945">
        <v>0</v>
      </c>
      <c r="AA945">
        <v>0</v>
      </c>
      <c r="AB945">
        <v>0</v>
      </c>
      <c r="AC945">
        <v>0</v>
      </c>
      <c r="AF945">
        <v>0</v>
      </c>
      <c r="AO945" t="s">
        <v>2662</v>
      </c>
      <c r="AP945" t="s">
        <v>571</v>
      </c>
      <c r="AQ945" t="s">
        <v>14937</v>
      </c>
      <c r="AS945">
        <v>0</v>
      </c>
      <c r="AT945">
        <v>0</v>
      </c>
      <c r="AU945">
        <v>0</v>
      </c>
      <c r="AV945">
        <v>0</v>
      </c>
      <c r="AW945">
        <v>0</v>
      </c>
      <c r="AX945">
        <v>0</v>
      </c>
      <c r="BB945" t="s">
        <v>63</v>
      </c>
      <c r="BC945" t="s">
        <v>5079</v>
      </c>
      <c r="BD945">
        <v>0</v>
      </c>
      <c r="BF945" t="s">
        <v>571</v>
      </c>
      <c r="BI945" t="s">
        <v>2663</v>
      </c>
    </row>
    <row r="946" spans="1:61" x14ac:dyDescent="0.35">
      <c r="A946" t="s">
        <v>2664</v>
      </c>
      <c r="B946">
        <v>10000</v>
      </c>
      <c r="C946">
        <v>10000</v>
      </c>
      <c r="D946" s="2">
        <v>45761</v>
      </c>
      <c r="E946" t="s">
        <v>59</v>
      </c>
      <c r="F946" t="s">
        <v>2660</v>
      </c>
      <c r="G946" t="s">
        <v>570</v>
      </c>
      <c r="I946">
        <v>1</v>
      </c>
      <c r="J946" t="s">
        <v>183</v>
      </c>
      <c r="K946">
        <v>59</v>
      </c>
      <c r="L946" t="s">
        <v>6045</v>
      </c>
      <c r="M946" t="s">
        <v>73</v>
      </c>
      <c r="N946" t="s">
        <v>3811</v>
      </c>
      <c r="O946" s="3">
        <v>1000</v>
      </c>
      <c r="R946" s="2">
        <v>45759</v>
      </c>
      <c r="T946">
        <v>6</v>
      </c>
      <c r="U946" s="3">
        <v>6000</v>
      </c>
      <c r="V946" t="s">
        <v>65</v>
      </c>
      <c r="W946" t="s">
        <v>1114</v>
      </c>
      <c r="X946">
        <v>0</v>
      </c>
      <c r="Y946" s="3">
        <v>6000</v>
      </c>
      <c r="Z946">
        <v>0</v>
      </c>
      <c r="AA946">
        <v>0</v>
      </c>
      <c r="AB946">
        <v>0</v>
      </c>
      <c r="AC946">
        <v>0</v>
      </c>
      <c r="AF946">
        <v>0</v>
      </c>
      <c r="AO946" t="s">
        <v>1115</v>
      </c>
      <c r="AP946" t="s">
        <v>571</v>
      </c>
      <c r="AQ946" t="s">
        <v>14937</v>
      </c>
      <c r="AS946">
        <v>0</v>
      </c>
      <c r="AT946">
        <v>0</v>
      </c>
      <c r="AU946">
        <v>0</v>
      </c>
      <c r="AV946">
        <v>0</v>
      </c>
      <c r="AW946">
        <v>0</v>
      </c>
      <c r="AX946">
        <v>0</v>
      </c>
      <c r="BB946" t="s">
        <v>63</v>
      </c>
      <c r="BC946" t="s">
        <v>5080</v>
      </c>
      <c r="BD946">
        <v>0</v>
      </c>
      <c r="BF946" t="s">
        <v>571</v>
      </c>
      <c r="BI946" t="s">
        <v>2665</v>
      </c>
    </row>
    <row r="947" spans="1:61" x14ac:dyDescent="0.35">
      <c r="A947" t="s">
        <v>2666</v>
      </c>
      <c r="B947">
        <v>10000</v>
      </c>
      <c r="C947">
        <v>10000</v>
      </c>
      <c r="D947" s="2">
        <v>45761</v>
      </c>
      <c r="E947" t="s">
        <v>59</v>
      </c>
      <c r="F947" t="s">
        <v>2660</v>
      </c>
      <c r="G947" t="s">
        <v>570</v>
      </c>
      <c r="I947">
        <v>1</v>
      </c>
      <c r="J947" t="s">
        <v>183</v>
      </c>
      <c r="K947">
        <v>59</v>
      </c>
      <c r="L947" t="s">
        <v>6045</v>
      </c>
      <c r="M947" t="s">
        <v>73</v>
      </c>
      <c r="N947" t="s">
        <v>3811</v>
      </c>
      <c r="O947" s="3">
        <v>1000</v>
      </c>
      <c r="R947" s="2">
        <v>45759</v>
      </c>
      <c r="T947">
        <v>6</v>
      </c>
      <c r="U947" s="3">
        <v>6000</v>
      </c>
      <c r="V947" t="s">
        <v>65</v>
      </c>
      <c r="W947" t="s">
        <v>1114</v>
      </c>
      <c r="X947">
        <v>0</v>
      </c>
      <c r="Y947" s="3">
        <v>6000</v>
      </c>
      <c r="Z947">
        <v>0</v>
      </c>
      <c r="AA947">
        <v>0</v>
      </c>
      <c r="AB947">
        <v>0</v>
      </c>
      <c r="AC947">
        <v>0</v>
      </c>
      <c r="AF947">
        <v>0</v>
      </c>
      <c r="AO947" t="s">
        <v>1115</v>
      </c>
      <c r="AP947" t="s">
        <v>571</v>
      </c>
      <c r="AQ947" t="s">
        <v>14937</v>
      </c>
      <c r="AS947">
        <v>0</v>
      </c>
      <c r="AT947">
        <v>0</v>
      </c>
      <c r="AU947">
        <v>0</v>
      </c>
      <c r="AV947">
        <v>0</v>
      </c>
      <c r="AW947">
        <v>0</v>
      </c>
      <c r="AX947">
        <v>0</v>
      </c>
      <c r="BB947" t="s">
        <v>63</v>
      </c>
      <c r="BC947" t="s">
        <v>5081</v>
      </c>
      <c r="BD947">
        <v>0</v>
      </c>
      <c r="BF947" t="s">
        <v>571</v>
      </c>
      <c r="BI947" t="s">
        <v>2667</v>
      </c>
    </row>
    <row r="948" spans="1:61" x14ac:dyDescent="0.35">
      <c r="A948" t="s">
        <v>2243</v>
      </c>
      <c r="B948">
        <v>10000</v>
      </c>
      <c r="C948">
        <v>20000</v>
      </c>
      <c r="D948" s="2">
        <v>45762</v>
      </c>
      <c r="E948" t="s">
        <v>59</v>
      </c>
      <c r="F948" t="s">
        <v>2244</v>
      </c>
      <c r="G948" t="s">
        <v>2134</v>
      </c>
      <c r="I948">
        <v>2</v>
      </c>
      <c r="J948" t="s">
        <v>183</v>
      </c>
      <c r="K948">
        <v>71</v>
      </c>
      <c r="L948" t="s">
        <v>6057</v>
      </c>
      <c r="M948" t="s">
        <v>368</v>
      </c>
      <c r="N948" t="s">
        <v>3857</v>
      </c>
      <c r="O948" s="3">
        <v>20000</v>
      </c>
      <c r="R948" s="2">
        <v>45759</v>
      </c>
      <c r="T948">
        <v>2</v>
      </c>
      <c r="U948" s="3">
        <v>40000</v>
      </c>
      <c r="V948" t="s">
        <v>65</v>
      </c>
      <c r="W948" t="s">
        <v>2245</v>
      </c>
      <c r="X948">
        <v>0</v>
      </c>
      <c r="Y948" s="3">
        <v>40000</v>
      </c>
      <c r="Z948">
        <v>0</v>
      </c>
      <c r="AA948">
        <v>0</v>
      </c>
      <c r="AB948">
        <v>0</v>
      </c>
      <c r="AC948">
        <v>0</v>
      </c>
      <c r="AF948">
        <v>0</v>
      </c>
      <c r="AO948" t="s">
        <v>2246</v>
      </c>
      <c r="AP948" t="s">
        <v>147</v>
      </c>
      <c r="AQ948" t="s">
        <v>12644</v>
      </c>
      <c r="AS948">
        <v>0</v>
      </c>
      <c r="AT948">
        <v>0</v>
      </c>
      <c r="AU948">
        <v>0</v>
      </c>
      <c r="AV948">
        <v>0</v>
      </c>
      <c r="AW948">
        <v>0</v>
      </c>
      <c r="AX948">
        <v>0</v>
      </c>
      <c r="BB948" t="s">
        <v>63</v>
      </c>
      <c r="BC948" t="s">
        <v>4869</v>
      </c>
      <c r="BD948">
        <v>0</v>
      </c>
      <c r="BF948" t="s">
        <v>147</v>
      </c>
      <c r="BI948" t="s">
        <v>2247</v>
      </c>
    </row>
    <row r="949" spans="1:61" x14ac:dyDescent="0.35">
      <c r="A949" t="s">
        <v>5082</v>
      </c>
      <c r="B949">
        <v>10000</v>
      </c>
      <c r="C949">
        <v>10000</v>
      </c>
      <c r="D949" s="2">
        <v>45763</v>
      </c>
      <c r="E949" t="s">
        <v>59</v>
      </c>
      <c r="F949" t="s">
        <v>5083</v>
      </c>
      <c r="G949" t="s">
        <v>5084</v>
      </c>
      <c r="I949">
        <v>1</v>
      </c>
      <c r="J949" t="s">
        <v>183</v>
      </c>
      <c r="K949">
        <v>95</v>
      </c>
      <c r="L949" t="s">
        <v>6068</v>
      </c>
      <c r="M949" t="s">
        <v>454</v>
      </c>
      <c r="N949" t="s">
        <v>3837</v>
      </c>
      <c r="O949" s="3">
        <v>30572</v>
      </c>
      <c r="R949" s="2">
        <v>45759</v>
      </c>
      <c r="T949">
        <v>14</v>
      </c>
      <c r="U949" s="3">
        <v>428008</v>
      </c>
      <c r="V949" t="s">
        <v>65</v>
      </c>
      <c r="W949">
        <v>86.915900010000001</v>
      </c>
      <c r="X949">
        <v>0</v>
      </c>
      <c r="Y949" s="3">
        <v>427500</v>
      </c>
      <c r="Z949">
        <v>508</v>
      </c>
      <c r="AA949">
        <v>0</v>
      </c>
      <c r="AB949">
        <v>0</v>
      </c>
      <c r="AC949">
        <v>0</v>
      </c>
      <c r="AF949">
        <v>0</v>
      </c>
      <c r="AO949">
        <v>86.915899999999993</v>
      </c>
      <c r="AP949" t="s">
        <v>1048</v>
      </c>
      <c r="AQ949" t="s">
        <v>13477</v>
      </c>
      <c r="AS949">
        <v>0</v>
      </c>
      <c r="AT949">
        <v>0</v>
      </c>
      <c r="AU949">
        <v>0</v>
      </c>
      <c r="AV949">
        <v>0</v>
      </c>
      <c r="AW949">
        <v>0</v>
      </c>
      <c r="AX949">
        <v>0</v>
      </c>
      <c r="BB949" t="s">
        <v>63</v>
      </c>
      <c r="BC949" t="s">
        <v>5085</v>
      </c>
      <c r="BD949">
        <v>0</v>
      </c>
      <c r="BF949" t="s">
        <v>1048</v>
      </c>
      <c r="BI949" t="s">
        <v>2051</v>
      </c>
    </row>
    <row r="950" spans="1:61" x14ac:dyDescent="0.35">
      <c r="A950" t="s">
        <v>2668</v>
      </c>
      <c r="B950">
        <v>10000</v>
      </c>
      <c r="C950">
        <v>10000</v>
      </c>
      <c r="D950" s="2">
        <v>45761</v>
      </c>
      <c r="E950" t="s">
        <v>59</v>
      </c>
      <c r="F950" t="s">
        <v>2669</v>
      </c>
      <c r="G950" t="s">
        <v>2447</v>
      </c>
      <c r="I950">
        <v>1</v>
      </c>
      <c r="J950" t="s">
        <v>183</v>
      </c>
      <c r="K950">
        <v>12</v>
      </c>
      <c r="L950" t="s">
        <v>6062</v>
      </c>
      <c r="M950" t="s">
        <v>462</v>
      </c>
      <c r="N950" t="s">
        <v>3804</v>
      </c>
      <c r="O950" s="3">
        <v>20000</v>
      </c>
      <c r="R950" s="2">
        <v>45759</v>
      </c>
      <c r="T950">
        <v>1</v>
      </c>
      <c r="U950" s="3">
        <v>20000</v>
      </c>
      <c r="V950" t="s">
        <v>65</v>
      </c>
      <c r="W950" t="s">
        <v>2670</v>
      </c>
      <c r="X950">
        <v>0</v>
      </c>
      <c r="Y950" s="3">
        <v>20000</v>
      </c>
      <c r="Z950">
        <v>0</v>
      </c>
      <c r="AA950">
        <v>0</v>
      </c>
      <c r="AB950">
        <v>0</v>
      </c>
      <c r="AC950">
        <v>0</v>
      </c>
      <c r="AF950">
        <v>0</v>
      </c>
      <c r="AO950" t="s">
        <v>2671</v>
      </c>
      <c r="AP950" t="s">
        <v>465</v>
      </c>
      <c r="AQ950" t="s">
        <v>15009</v>
      </c>
      <c r="AS950">
        <v>0</v>
      </c>
      <c r="AT950">
        <v>0</v>
      </c>
      <c r="AU950">
        <v>0</v>
      </c>
      <c r="AV950">
        <v>0</v>
      </c>
      <c r="AW950">
        <v>0</v>
      </c>
      <c r="AX950">
        <v>0</v>
      </c>
      <c r="BB950" t="s">
        <v>63</v>
      </c>
      <c r="BC950" t="s">
        <v>5086</v>
      </c>
      <c r="BD950">
        <v>0</v>
      </c>
      <c r="BF950" t="s">
        <v>465</v>
      </c>
      <c r="BI950" t="s">
        <v>2287</v>
      </c>
    </row>
    <row r="951" spans="1:61" x14ac:dyDescent="0.35">
      <c r="A951" t="s">
        <v>2672</v>
      </c>
      <c r="B951">
        <v>10000</v>
      </c>
      <c r="C951">
        <v>10000</v>
      </c>
      <c r="D951" s="2">
        <v>45761</v>
      </c>
      <c r="E951" t="s">
        <v>59</v>
      </c>
      <c r="F951" t="s">
        <v>2590</v>
      </c>
      <c r="G951" t="s">
        <v>2155</v>
      </c>
      <c r="I951">
        <v>1</v>
      </c>
      <c r="J951" t="s">
        <v>183</v>
      </c>
      <c r="K951">
        <v>61</v>
      </c>
      <c r="L951" t="s">
        <v>6046</v>
      </c>
      <c r="M951" t="s">
        <v>664</v>
      </c>
      <c r="N951" t="s">
        <v>3846</v>
      </c>
      <c r="O951">
        <v>667</v>
      </c>
      <c r="R951" s="2">
        <v>45759</v>
      </c>
      <c r="T951">
        <v>6</v>
      </c>
      <c r="U951" s="3">
        <v>4002</v>
      </c>
      <c r="V951" t="s">
        <v>65</v>
      </c>
      <c r="W951" t="s">
        <v>2673</v>
      </c>
      <c r="X951">
        <v>0</v>
      </c>
      <c r="Y951" s="3">
        <v>4000</v>
      </c>
      <c r="Z951">
        <v>2</v>
      </c>
      <c r="AA951">
        <v>0</v>
      </c>
      <c r="AB951">
        <v>0</v>
      </c>
      <c r="AC951">
        <v>0</v>
      </c>
      <c r="AF951">
        <v>0</v>
      </c>
      <c r="AO951" t="s">
        <v>2674</v>
      </c>
      <c r="AP951" t="s">
        <v>465</v>
      </c>
      <c r="AQ951" t="s">
        <v>15009</v>
      </c>
      <c r="AS951">
        <v>0</v>
      </c>
      <c r="AT951">
        <v>0</v>
      </c>
      <c r="AU951">
        <v>0</v>
      </c>
      <c r="AV951">
        <v>0</v>
      </c>
      <c r="AW951">
        <v>0</v>
      </c>
      <c r="AX951">
        <v>0</v>
      </c>
      <c r="BB951" t="s">
        <v>63</v>
      </c>
      <c r="BC951" t="s">
        <v>5087</v>
      </c>
      <c r="BD951">
        <v>0</v>
      </c>
      <c r="BF951" t="s">
        <v>465</v>
      </c>
      <c r="BI951" t="s">
        <v>2675</v>
      </c>
    </row>
    <row r="952" spans="1:61" x14ac:dyDescent="0.35">
      <c r="A952" t="s">
        <v>2676</v>
      </c>
      <c r="B952">
        <v>10000</v>
      </c>
      <c r="C952">
        <v>10000</v>
      </c>
      <c r="D952" s="2">
        <v>45761</v>
      </c>
      <c r="E952" t="s">
        <v>59</v>
      </c>
      <c r="F952" s="4">
        <v>0.53486111111111112</v>
      </c>
      <c r="G952" t="s">
        <v>2677</v>
      </c>
      <c r="I952">
        <v>1</v>
      </c>
      <c r="J952" t="s">
        <v>183</v>
      </c>
      <c r="K952">
        <v>22</v>
      </c>
      <c r="L952" t="s">
        <v>6063</v>
      </c>
      <c r="M952" t="s">
        <v>685</v>
      </c>
      <c r="N952" t="s">
        <v>3805</v>
      </c>
      <c r="O952" s="3">
        <v>15500</v>
      </c>
      <c r="R952" s="2">
        <v>45759</v>
      </c>
      <c r="T952">
        <v>2</v>
      </c>
      <c r="U952" s="3">
        <v>31000</v>
      </c>
      <c r="V952" t="s">
        <v>65</v>
      </c>
      <c r="W952" t="s">
        <v>2598</v>
      </c>
      <c r="X952">
        <v>0</v>
      </c>
      <c r="Y952" s="3">
        <v>31000</v>
      </c>
      <c r="Z952">
        <v>0</v>
      </c>
      <c r="AA952">
        <v>0</v>
      </c>
      <c r="AB952">
        <v>0</v>
      </c>
      <c r="AC952">
        <v>0</v>
      </c>
      <c r="AF952">
        <v>0</v>
      </c>
      <c r="AO952" t="s">
        <v>2599</v>
      </c>
      <c r="AP952" t="s">
        <v>465</v>
      </c>
      <c r="AQ952" t="s">
        <v>15009</v>
      </c>
      <c r="AS952">
        <v>0</v>
      </c>
      <c r="AT952">
        <v>0</v>
      </c>
      <c r="AU952">
        <v>0</v>
      </c>
      <c r="AV952">
        <v>0</v>
      </c>
      <c r="AW952">
        <v>0</v>
      </c>
      <c r="AX952">
        <v>0</v>
      </c>
      <c r="BB952" t="s">
        <v>63</v>
      </c>
      <c r="BC952" t="s">
        <v>6583</v>
      </c>
      <c r="BD952">
        <v>0</v>
      </c>
      <c r="BF952" t="s">
        <v>465</v>
      </c>
      <c r="BI952" t="s">
        <v>2678</v>
      </c>
    </row>
    <row r="953" spans="1:61" x14ac:dyDescent="0.35">
      <c r="A953" t="s">
        <v>5088</v>
      </c>
      <c r="B953">
        <v>10000</v>
      </c>
      <c r="C953">
        <v>10000</v>
      </c>
      <c r="D953" s="2">
        <v>45764</v>
      </c>
      <c r="E953" t="s">
        <v>59</v>
      </c>
      <c r="F953" t="s">
        <v>5089</v>
      </c>
      <c r="G953" t="s">
        <v>159</v>
      </c>
      <c r="I953">
        <v>1</v>
      </c>
      <c r="J953" t="s">
        <v>183</v>
      </c>
      <c r="K953">
        <v>72</v>
      </c>
      <c r="L953" t="s">
        <v>6056</v>
      </c>
      <c r="M953" t="s">
        <v>869</v>
      </c>
      <c r="N953" t="s">
        <v>3829</v>
      </c>
      <c r="O953" s="3">
        <v>2500</v>
      </c>
      <c r="R953" s="2">
        <v>45759</v>
      </c>
      <c r="T953">
        <v>4</v>
      </c>
      <c r="U953" s="3">
        <v>10000</v>
      </c>
      <c r="V953" t="s">
        <v>65</v>
      </c>
      <c r="W953">
        <v>5000580740001</v>
      </c>
      <c r="X953">
        <v>0</v>
      </c>
      <c r="Y953" s="3">
        <v>8000</v>
      </c>
      <c r="Z953" s="3">
        <v>2000</v>
      </c>
      <c r="AA953">
        <v>0</v>
      </c>
      <c r="AB953">
        <v>0</v>
      </c>
      <c r="AC953">
        <v>0</v>
      </c>
      <c r="AF953">
        <v>0</v>
      </c>
      <c r="AO953">
        <v>500058074</v>
      </c>
      <c r="AP953" t="s">
        <v>162</v>
      </c>
      <c r="AQ953" t="s">
        <v>8373</v>
      </c>
      <c r="AS953">
        <v>0</v>
      </c>
      <c r="AT953">
        <v>0</v>
      </c>
      <c r="AU953">
        <v>0</v>
      </c>
      <c r="AV953">
        <v>0</v>
      </c>
      <c r="AW953">
        <v>0</v>
      </c>
      <c r="AX953">
        <v>0</v>
      </c>
      <c r="BB953" t="s">
        <v>63</v>
      </c>
      <c r="BC953" t="s">
        <v>5090</v>
      </c>
      <c r="BD953">
        <v>0</v>
      </c>
      <c r="BF953" t="s">
        <v>162</v>
      </c>
      <c r="BI953" t="s">
        <v>2473</v>
      </c>
    </row>
    <row r="954" spans="1:61" x14ac:dyDescent="0.35">
      <c r="A954" t="s">
        <v>5091</v>
      </c>
      <c r="B954">
        <v>10000</v>
      </c>
      <c r="C954">
        <v>10000</v>
      </c>
      <c r="D954" s="2">
        <v>45764</v>
      </c>
      <c r="E954" t="s">
        <v>59</v>
      </c>
      <c r="F954" t="s">
        <v>5089</v>
      </c>
      <c r="G954" t="s">
        <v>159</v>
      </c>
      <c r="I954">
        <v>1</v>
      </c>
      <c r="J954" t="s">
        <v>183</v>
      </c>
      <c r="K954">
        <v>72</v>
      </c>
      <c r="L954" t="s">
        <v>6056</v>
      </c>
      <c r="M954" t="s">
        <v>869</v>
      </c>
      <c r="N954" t="s">
        <v>3829</v>
      </c>
      <c r="O954" s="3">
        <v>3500</v>
      </c>
      <c r="R954" s="2">
        <v>45759</v>
      </c>
      <c r="T954">
        <v>4</v>
      </c>
      <c r="U954" s="3">
        <v>14000</v>
      </c>
      <c r="V954" t="s">
        <v>65</v>
      </c>
      <c r="W954">
        <v>5000582230001</v>
      </c>
      <c r="X954">
        <v>0</v>
      </c>
      <c r="Y954" s="3">
        <v>11000</v>
      </c>
      <c r="Z954" s="3">
        <v>3000</v>
      </c>
      <c r="AA954">
        <v>0</v>
      </c>
      <c r="AB954">
        <v>0</v>
      </c>
      <c r="AC954">
        <v>0</v>
      </c>
      <c r="AF954">
        <v>0</v>
      </c>
      <c r="AO954">
        <v>500058223</v>
      </c>
      <c r="AP954" t="s">
        <v>162</v>
      </c>
      <c r="AQ954" t="s">
        <v>8373</v>
      </c>
      <c r="AS954">
        <v>0</v>
      </c>
      <c r="AT954">
        <v>0</v>
      </c>
      <c r="AU954">
        <v>0</v>
      </c>
      <c r="AV954">
        <v>0</v>
      </c>
      <c r="AW954">
        <v>0</v>
      </c>
      <c r="AX954">
        <v>0</v>
      </c>
      <c r="BB954" t="s">
        <v>63</v>
      </c>
      <c r="BC954" t="s">
        <v>5092</v>
      </c>
      <c r="BD954">
        <v>0</v>
      </c>
      <c r="BF954" t="s">
        <v>162</v>
      </c>
      <c r="BI954" t="s">
        <v>2473</v>
      </c>
    </row>
    <row r="955" spans="1:61" x14ac:dyDescent="0.35">
      <c r="A955" t="s">
        <v>5093</v>
      </c>
      <c r="B955">
        <v>10000</v>
      </c>
      <c r="C955">
        <v>10000</v>
      </c>
      <c r="D955" s="2">
        <v>45764</v>
      </c>
      <c r="E955" t="s">
        <v>59</v>
      </c>
      <c r="F955" t="s">
        <v>5094</v>
      </c>
      <c r="G955" t="s">
        <v>159</v>
      </c>
      <c r="I955">
        <v>1</v>
      </c>
      <c r="J955" t="s">
        <v>183</v>
      </c>
      <c r="K955">
        <v>72</v>
      </c>
      <c r="L955" t="s">
        <v>6056</v>
      </c>
      <c r="M955" t="s">
        <v>869</v>
      </c>
      <c r="N955" t="s">
        <v>3829</v>
      </c>
      <c r="O955" s="3">
        <v>2625</v>
      </c>
      <c r="R955" s="2">
        <v>45759</v>
      </c>
      <c r="T955">
        <v>4</v>
      </c>
      <c r="U955" s="3">
        <v>10500</v>
      </c>
      <c r="V955" t="s">
        <v>65</v>
      </c>
      <c r="W955">
        <v>5000582270001</v>
      </c>
      <c r="X955">
        <v>0</v>
      </c>
      <c r="Y955" s="3">
        <v>7500</v>
      </c>
      <c r="Z955" s="3">
        <v>3000</v>
      </c>
      <c r="AA955">
        <v>0</v>
      </c>
      <c r="AB955">
        <v>0</v>
      </c>
      <c r="AC955">
        <v>0</v>
      </c>
      <c r="AF955">
        <v>0</v>
      </c>
      <c r="AO955">
        <v>500058227</v>
      </c>
      <c r="AP955" t="s">
        <v>162</v>
      </c>
      <c r="AQ955" t="s">
        <v>8373</v>
      </c>
      <c r="AS955">
        <v>0</v>
      </c>
      <c r="AT955">
        <v>0</v>
      </c>
      <c r="AU955">
        <v>0</v>
      </c>
      <c r="AV955">
        <v>0</v>
      </c>
      <c r="AW955">
        <v>0</v>
      </c>
      <c r="AX955">
        <v>0</v>
      </c>
      <c r="BB955" t="s">
        <v>63</v>
      </c>
      <c r="BC955" t="s">
        <v>5095</v>
      </c>
      <c r="BD955">
        <v>0</v>
      </c>
      <c r="BF955" t="s">
        <v>162</v>
      </c>
      <c r="BI955" t="s">
        <v>5096</v>
      </c>
    </row>
    <row r="956" spans="1:61" x14ac:dyDescent="0.35">
      <c r="A956" t="s">
        <v>5093</v>
      </c>
      <c r="B956">
        <v>20000</v>
      </c>
      <c r="C956">
        <v>10000</v>
      </c>
      <c r="D956" s="2">
        <v>45764</v>
      </c>
      <c r="E956" t="s">
        <v>59</v>
      </c>
      <c r="F956" t="s">
        <v>5094</v>
      </c>
      <c r="G956" t="s">
        <v>159</v>
      </c>
      <c r="I956">
        <v>1</v>
      </c>
      <c r="J956" t="s">
        <v>183</v>
      </c>
      <c r="K956">
        <v>72</v>
      </c>
      <c r="L956" t="s">
        <v>6056</v>
      </c>
      <c r="M956" t="s">
        <v>869</v>
      </c>
      <c r="N956" t="s">
        <v>3829</v>
      </c>
      <c r="O956" s="3">
        <v>1875</v>
      </c>
      <c r="R956" s="2">
        <v>45759</v>
      </c>
      <c r="T956">
        <v>4</v>
      </c>
      <c r="U956" s="3">
        <v>7500</v>
      </c>
      <c r="V956" t="s">
        <v>65</v>
      </c>
      <c r="W956">
        <v>5000582270001</v>
      </c>
      <c r="X956">
        <v>0</v>
      </c>
      <c r="Y956" s="3">
        <v>7500</v>
      </c>
      <c r="Z956">
        <v>0</v>
      </c>
      <c r="AA956">
        <v>0</v>
      </c>
      <c r="AB956">
        <v>0</v>
      </c>
      <c r="AC956">
        <v>0</v>
      </c>
      <c r="AF956">
        <v>0</v>
      </c>
      <c r="AO956">
        <v>500058227</v>
      </c>
      <c r="AP956" t="s">
        <v>162</v>
      </c>
      <c r="AQ956" t="s">
        <v>8373</v>
      </c>
      <c r="AS956">
        <v>0</v>
      </c>
      <c r="AT956">
        <v>0</v>
      </c>
      <c r="AU956">
        <v>0</v>
      </c>
      <c r="AV956">
        <v>0</v>
      </c>
      <c r="AW956">
        <v>0</v>
      </c>
      <c r="AX956">
        <v>0</v>
      </c>
      <c r="BB956" t="s">
        <v>63</v>
      </c>
      <c r="BC956" t="s">
        <v>5095</v>
      </c>
      <c r="BD956">
        <v>0</v>
      </c>
      <c r="BF956" t="s">
        <v>162</v>
      </c>
      <c r="BI956" t="s">
        <v>5096</v>
      </c>
    </row>
    <row r="957" spans="1:61" x14ac:dyDescent="0.35">
      <c r="A957" t="s">
        <v>5097</v>
      </c>
      <c r="B957">
        <v>10000</v>
      </c>
      <c r="C957">
        <v>10000</v>
      </c>
      <c r="D957" s="2">
        <v>45764</v>
      </c>
      <c r="E957" t="s">
        <v>59</v>
      </c>
      <c r="F957" t="s">
        <v>5094</v>
      </c>
      <c r="G957" t="s">
        <v>159</v>
      </c>
      <c r="I957">
        <v>1</v>
      </c>
      <c r="J957" t="s">
        <v>183</v>
      </c>
      <c r="K957">
        <v>72</v>
      </c>
      <c r="L957" t="s">
        <v>6056</v>
      </c>
      <c r="M957" t="s">
        <v>869</v>
      </c>
      <c r="N957" t="s">
        <v>3829</v>
      </c>
      <c r="O957" s="3">
        <v>1125</v>
      </c>
      <c r="R957" s="2">
        <v>45759</v>
      </c>
      <c r="T957">
        <v>4</v>
      </c>
      <c r="U957" s="3">
        <v>4500</v>
      </c>
      <c r="V957" t="s">
        <v>65</v>
      </c>
      <c r="W957">
        <v>5000582300001</v>
      </c>
      <c r="X957">
        <v>0</v>
      </c>
      <c r="Y957" s="3">
        <v>2500</v>
      </c>
      <c r="Z957" s="3">
        <v>2000</v>
      </c>
      <c r="AA957">
        <v>0</v>
      </c>
      <c r="AB957">
        <v>0</v>
      </c>
      <c r="AC957">
        <v>0</v>
      </c>
      <c r="AF957">
        <v>0</v>
      </c>
      <c r="AO957">
        <v>500058230</v>
      </c>
      <c r="AP957" t="s">
        <v>162</v>
      </c>
      <c r="AQ957" t="s">
        <v>8373</v>
      </c>
      <c r="AS957">
        <v>0</v>
      </c>
      <c r="AT957">
        <v>0</v>
      </c>
      <c r="AU957">
        <v>0</v>
      </c>
      <c r="AV957">
        <v>0</v>
      </c>
      <c r="AW957">
        <v>0</v>
      </c>
      <c r="AX957">
        <v>0</v>
      </c>
      <c r="BB957" t="s">
        <v>63</v>
      </c>
      <c r="BC957" t="s">
        <v>5098</v>
      </c>
      <c r="BD957">
        <v>0</v>
      </c>
      <c r="BF957" t="s">
        <v>162</v>
      </c>
      <c r="BI957" t="s">
        <v>5096</v>
      </c>
    </row>
    <row r="958" spans="1:61" x14ac:dyDescent="0.35">
      <c r="A958" t="s">
        <v>5097</v>
      </c>
      <c r="B958">
        <v>20000</v>
      </c>
      <c r="C958">
        <v>10000</v>
      </c>
      <c r="D958" s="2">
        <v>45764</v>
      </c>
      <c r="E958" t="s">
        <v>59</v>
      </c>
      <c r="F958" t="s">
        <v>5094</v>
      </c>
      <c r="G958" t="s">
        <v>159</v>
      </c>
      <c r="I958">
        <v>1</v>
      </c>
      <c r="J958" t="s">
        <v>183</v>
      </c>
      <c r="K958">
        <v>72</v>
      </c>
      <c r="L958" t="s">
        <v>6056</v>
      </c>
      <c r="M958" t="s">
        <v>869</v>
      </c>
      <c r="N958" t="s">
        <v>3829</v>
      </c>
      <c r="O958">
        <v>625</v>
      </c>
      <c r="R958" s="2">
        <v>45759</v>
      </c>
      <c r="T958">
        <v>4</v>
      </c>
      <c r="U958" s="3">
        <v>2500</v>
      </c>
      <c r="V958" t="s">
        <v>65</v>
      </c>
      <c r="W958">
        <v>5000582300001</v>
      </c>
      <c r="X958">
        <v>0</v>
      </c>
      <c r="Y958" s="3">
        <v>2500</v>
      </c>
      <c r="Z958">
        <v>0</v>
      </c>
      <c r="AA958">
        <v>0</v>
      </c>
      <c r="AB958">
        <v>0</v>
      </c>
      <c r="AC958">
        <v>0</v>
      </c>
      <c r="AF958">
        <v>0</v>
      </c>
      <c r="AO958">
        <v>500058230</v>
      </c>
      <c r="AP958" t="s">
        <v>162</v>
      </c>
      <c r="AQ958" t="s">
        <v>8373</v>
      </c>
      <c r="AS958">
        <v>0</v>
      </c>
      <c r="AT958">
        <v>0</v>
      </c>
      <c r="AU958">
        <v>0</v>
      </c>
      <c r="AV958">
        <v>0</v>
      </c>
      <c r="AW958">
        <v>0</v>
      </c>
      <c r="AX958">
        <v>0</v>
      </c>
      <c r="BB958" t="s">
        <v>63</v>
      </c>
      <c r="BC958" t="s">
        <v>5098</v>
      </c>
      <c r="BD958">
        <v>0</v>
      </c>
      <c r="BF958" t="s">
        <v>162</v>
      </c>
      <c r="BI958" t="s">
        <v>5096</v>
      </c>
    </row>
    <row r="959" spans="1:61" x14ac:dyDescent="0.35">
      <c r="A959" t="s">
        <v>5099</v>
      </c>
      <c r="B959">
        <v>10000</v>
      </c>
      <c r="C959">
        <v>10000</v>
      </c>
      <c r="D959" s="2">
        <v>45764</v>
      </c>
      <c r="E959" t="s">
        <v>59</v>
      </c>
      <c r="F959" t="s">
        <v>5100</v>
      </c>
      <c r="G959" t="s">
        <v>159</v>
      </c>
      <c r="I959">
        <v>1</v>
      </c>
      <c r="J959" t="s">
        <v>183</v>
      </c>
      <c r="K959">
        <v>72</v>
      </c>
      <c r="L959" t="s">
        <v>6056</v>
      </c>
      <c r="M959" t="s">
        <v>869</v>
      </c>
      <c r="N959" t="s">
        <v>3829</v>
      </c>
      <c r="O959" s="3">
        <v>4625</v>
      </c>
      <c r="R959" s="2">
        <v>45759</v>
      </c>
      <c r="T959">
        <v>4</v>
      </c>
      <c r="U959" s="3">
        <v>18500</v>
      </c>
      <c r="V959" t="s">
        <v>65</v>
      </c>
      <c r="W959">
        <v>5000584100001</v>
      </c>
      <c r="X959">
        <v>0</v>
      </c>
      <c r="Y959" s="3">
        <v>13500</v>
      </c>
      <c r="Z959" s="3">
        <v>5000</v>
      </c>
      <c r="AA959">
        <v>0</v>
      </c>
      <c r="AB959">
        <v>0</v>
      </c>
      <c r="AC959">
        <v>0</v>
      </c>
      <c r="AF959">
        <v>0</v>
      </c>
      <c r="AO959">
        <v>500058410</v>
      </c>
      <c r="AP959" t="s">
        <v>162</v>
      </c>
      <c r="AQ959" t="s">
        <v>8373</v>
      </c>
      <c r="AS959">
        <v>0</v>
      </c>
      <c r="AT959">
        <v>0</v>
      </c>
      <c r="AU959">
        <v>0</v>
      </c>
      <c r="AV959">
        <v>0</v>
      </c>
      <c r="AW959">
        <v>0</v>
      </c>
      <c r="AX959">
        <v>0</v>
      </c>
      <c r="BB959" t="s">
        <v>63</v>
      </c>
      <c r="BC959" t="s">
        <v>5101</v>
      </c>
      <c r="BD959">
        <v>0</v>
      </c>
      <c r="BF959" t="s">
        <v>162</v>
      </c>
      <c r="BI959" t="s">
        <v>5096</v>
      </c>
    </row>
    <row r="960" spans="1:61" x14ac:dyDescent="0.35">
      <c r="A960" t="s">
        <v>5099</v>
      </c>
      <c r="B960">
        <v>20000</v>
      </c>
      <c r="C960">
        <v>10000</v>
      </c>
      <c r="D960" s="2">
        <v>45764</v>
      </c>
      <c r="E960" t="s">
        <v>59</v>
      </c>
      <c r="F960" t="s">
        <v>5100</v>
      </c>
      <c r="G960" t="s">
        <v>159</v>
      </c>
      <c r="I960">
        <v>1</v>
      </c>
      <c r="J960" t="s">
        <v>183</v>
      </c>
      <c r="K960">
        <v>72</v>
      </c>
      <c r="L960" t="s">
        <v>6056</v>
      </c>
      <c r="M960" t="s">
        <v>869</v>
      </c>
      <c r="N960" t="s">
        <v>3829</v>
      </c>
      <c r="O960" s="3">
        <v>3375</v>
      </c>
      <c r="R960" s="2">
        <v>45759</v>
      </c>
      <c r="T960">
        <v>4</v>
      </c>
      <c r="U960" s="3">
        <v>13500</v>
      </c>
      <c r="V960" t="s">
        <v>65</v>
      </c>
      <c r="W960">
        <v>5000584100001</v>
      </c>
      <c r="X960">
        <v>0</v>
      </c>
      <c r="Y960" s="3">
        <v>13500</v>
      </c>
      <c r="Z960">
        <v>0</v>
      </c>
      <c r="AA960">
        <v>0</v>
      </c>
      <c r="AB960">
        <v>0</v>
      </c>
      <c r="AC960">
        <v>0</v>
      </c>
      <c r="AF960">
        <v>0</v>
      </c>
      <c r="AO960">
        <v>500058410</v>
      </c>
      <c r="AP960" t="s">
        <v>162</v>
      </c>
      <c r="AQ960" t="s">
        <v>8373</v>
      </c>
      <c r="AS960">
        <v>0</v>
      </c>
      <c r="AT960">
        <v>0</v>
      </c>
      <c r="AU960">
        <v>0</v>
      </c>
      <c r="AV960">
        <v>0</v>
      </c>
      <c r="AW960">
        <v>0</v>
      </c>
      <c r="AX960">
        <v>0</v>
      </c>
      <c r="BB960" t="s">
        <v>63</v>
      </c>
      <c r="BC960" t="s">
        <v>5101</v>
      </c>
      <c r="BD960">
        <v>0</v>
      </c>
      <c r="BF960" t="s">
        <v>162</v>
      </c>
      <c r="BI960" t="s">
        <v>5096</v>
      </c>
    </row>
    <row r="961" spans="1:61" x14ac:dyDescent="0.35">
      <c r="A961" t="s">
        <v>5102</v>
      </c>
      <c r="B961">
        <v>10000</v>
      </c>
      <c r="C961">
        <v>10000</v>
      </c>
      <c r="D961" s="2">
        <v>45764</v>
      </c>
      <c r="E961" t="s">
        <v>59</v>
      </c>
      <c r="F961" t="s">
        <v>5100</v>
      </c>
      <c r="G961" t="s">
        <v>159</v>
      </c>
      <c r="I961">
        <v>1</v>
      </c>
      <c r="J961" t="s">
        <v>183</v>
      </c>
      <c r="K961">
        <v>72</v>
      </c>
      <c r="L961" t="s">
        <v>6056</v>
      </c>
      <c r="M961" t="s">
        <v>869</v>
      </c>
      <c r="N961" t="s">
        <v>3829</v>
      </c>
      <c r="O961" s="3">
        <v>1125</v>
      </c>
      <c r="R961" s="2">
        <v>45759</v>
      </c>
      <c r="T961">
        <v>4</v>
      </c>
      <c r="U961" s="3">
        <v>4500</v>
      </c>
      <c r="V961" t="s">
        <v>65</v>
      </c>
      <c r="W961">
        <v>5000761290001</v>
      </c>
      <c r="X961">
        <v>0</v>
      </c>
      <c r="Y961" s="3">
        <v>2500</v>
      </c>
      <c r="Z961" s="3">
        <v>2000</v>
      </c>
      <c r="AA961">
        <v>0</v>
      </c>
      <c r="AB961">
        <v>0</v>
      </c>
      <c r="AC961">
        <v>0</v>
      </c>
      <c r="AF961">
        <v>0</v>
      </c>
      <c r="AO961">
        <v>500076129</v>
      </c>
      <c r="AP961" t="s">
        <v>162</v>
      </c>
      <c r="AQ961" t="s">
        <v>8373</v>
      </c>
      <c r="AS961">
        <v>0</v>
      </c>
      <c r="AT961">
        <v>0</v>
      </c>
      <c r="AU961">
        <v>0</v>
      </c>
      <c r="AV961">
        <v>0</v>
      </c>
      <c r="AW961">
        <v>0</v>
      </c>
      <c r="AX961">
        <v>0</v>
      </c>
      <c r="BB961" t="s">
        <v>63</v>
      </c>
      <c r="BC961" t="s">
        <v>5103</v>
      </c>
      <c r="BD961">
        <v>0</v>
      </c>
      <c r="BF961" t="s">
        <v>162</v>
      </c>
      <c r="BI961" t="s">
        <v>5096</v>
      </c>
    </row>
    <row r="962" spans="1:61" x14ac:dyDescent="0.35">
      <c r="A962" t="s">
        <v>5102</v>
      </c>
      <c r="B962">
        <v>20000</v>
      </c>
      <c r="C962">
        <v>10000</v>
      </c>
      <c r="D962" s="2">
        <v>45764</v>
      </c>
      <c r="E962" t="s">
        <v>59</v>
      </c>
      <c r="F962" t="s">
        <v>5100</v>
      </c>
      <c r="G962" t="s">
        <v>159</v>
      </c>
      <c r="I962">
        <v>1</v>
      </c>
      <c r="J962" t="s">
        <v>183</v>
      </c>
      <c r="K962">
        <v>72</v>
      </c>
      <c r="L962" t="s">
        <v>6056</v>
      </c>
      <c r="M962" t="s">
        <v>869</v>
      </c>
      <c r="N962" t="s">
        <v>3829</v>
      </c>
      <c r="O962">
        <v>625</v>
      </c>
      <c r="R962" s="2">
        <v>45759</v>
      </c>
      <c r="T962">
        <v>4</v>
      </c>
      <c r="U962" s="3">
        <v>2500</v>
      </c>
      <c r="V962" t="s">
        <v>65</v>
      </c>
      <c r="W962">
        <v>5000761290001</v>
      </c>
      <c r="X962">
        <v>0</v>
      </c>
      <c r="Y962" s="3">
        <v>2500</v>
      </c>
      <c r="Z962">
        <v>0</v>
      </c>
      <c r="AA962">
        <v>0</v>
      </c>
      <c r="AB962">
        <v>0</v>
      </c>
      <c r="AC962">
        <v>0</v>
      </c>
      <c r="AF962">
        <v>0</v>
      </c>
      <c r="AO962">
        <v>500076129</v>
      </c>
      <c r="AP962" t="s">
        <v>162</v>
      </c>
      <c r="AQ962" t="s">
        <v>8373</v>
      </c>
      <c r="AS962">
        <v>0</v>
      </c>
      <c r="AT962">
        <v>0</v>
      </c>
      <c r="AU962">
        <v>0</v>
      </c>
      <c r="AV962">
        <v>0</v>
      </c>
      <c r="AW962">
        <v>0</v>
      </c>
      <c r="AX962">
        <v>0</v>
      </c>
      <c r="BB962" t="s">
        <v>63</v>
      </c>
      <c r="BC962" t="s">
        <v>5103</v>
      </c>
      <c r="BD962">
        <v>0</v>
      </c>
      <c r="BF962" t="s">
        <v>162</v>
      </c>
      <c r="BI962" t="s">
        <v>5096</v>
      </c>
    </row>
    <row r="963" spans="1:61" x14ac:dyDescent="0.35">
      <c r="A963" t="s">
        <v>2679</v>
      </c>
      <c r="B963">
        <v>10000</v>
      </c>
      <c r="C963">
        <v>10000</v>
      </c>
      <c r="D963" s="2">
        <v>45761</v>
      </c>
      <c r="E963" t="s">
        <v>59</v>
      </c>
      <c r="F963" t="s">
        <v>2590</v>
      </c>
      <c r="G963" t="s">
        <v>2677</v>
      </c>
      <c r="I963">
        <v>1</v>
      </c>
      <c r="J963" t="s">
        <v>183</v>
      </c>
      <c r="K963">
        <v>61</v>
      </c>
      <c r="L963" t="s">
        <v>6046</v>
      </c>
      <c r="M963" t="s">
        <v>664</v>
      </c>
      <c r="N963" t="s">
        <v>3846</v>
      </c>
      <c r="O963">
        <v>834</v>
      </c>
      <c r="R963" s="2">
        <v>45759</v>
      </c>
      <c r="T963">
        <v>6</v>
      </c>
      <c r="U963" s="3">
        <v>5004</v>
      </c>
      <c r="V963" t="s">
        <v>65</v>
      </c>
      <c r="W963" t="s">
        <v>2673</v>
      </c>
      <c r="X963">
        <v>0</v>
      </c>
      <c r="Y963" s="3">
        <v>5000</v>
      </c>
      <c r="Z963">
        <v>4</v>
      </c>
      <c r="AA963">
        <v>0</v>
      </c>
      <c r="AB963">
        <v>0</v>
      </c>
      <c r="AC963">
        <v>0</v>
      </c>
      <c r="AF963">
        <v>0</v>
      </c>
      <c r="AO963" t="s">
        <v>2674</v>
      </c>
      <c r="AP963" t="s">
        <v>465</v>
      </c>
      <c r="AQ963" t="s">
        <v>15009</v>
      </c>
      <c r="AS963">
        <v>0</v>
      </c>
      <c r="AT963">
        <v>0</v>
      </c>
      <c r="AU963">
        <v>0</v>
      </c>
      <c r="AV963">
        <v>0</v>
      </c>
      <c r="AW963">
        <v>0</v>
      </c>
      <c r="AX963">
        <v>0</v>
      </c>
      <c r="BB963" t="s">
        <v>63</v>
      </c>
      <c r="BC963" t="s">
        <v>5104</v>
      </c>
      <c r="BD963">
        <v>0</v>
      </c>
      <c r="BF963" t="s">
        <v>465</v>
      </c>
      <c r="BI963" t="s">
        <v>2680</v>
      </c>
    </row>
    <row r="964" spans="1:61" x14ac:dyDescent="0.35">
      <c r="A964" t="s">
        <v>2681</v>
      </c>
      <c r="B964">
        <v>10000</v>
      </c>
      <c r="C964">
        <v>10000</v>
      </c>
      <c r="D964" s="2">
        <v>45761</v>
      </c>
      <c r="E964" t="s">
        <v>59</v>
      </c>
      <c r="F964" t="s">
        <v>2682</v>
      </c>
      <c r="G964" t="s">
        <v>570</v>
      </c>
      <c r="I964">
        <v>1</v>
      </c>
      <c r="J964" t="s">
        <v>183</v>
      </c>
      <c r="K964">
        <v>59</v>
      </c>
      <c r="L964" t="s">
        <v>6045</v>
      </c>
      <c r="M964" t="s">
        <v>73</v>
      </c>
      <c r="N964" t="s">
        <v>3811</v>
      </c>
      <c r="O964" s="3">
        <v>5000</v>
      </c>
      <c r="R964" s="2">
        <v>45759</v>
      </c>
      <c r="T964">
        <v>6</v>
      </c>
      <c r="U964" s="3">
        <v>30000</v>
      </c>
      <c r="V964" t="s">
        <v>65</v>
      </c>
      <c r="W964" t="s">
        <v>1069</v>
      </c>
      <c r="X964">
        <v>0</v>
      </c>
      <c r="Y964" s="3">
        <v>30000</v>
      </c>
      <c r="Z964">
        <v>0</v>
      </c>
      <c r="AA964">
        <v>0</v>
      </c>
      <c r="AB964">
        <v>0</v>
      </c>
      <c r="AC964">
        <v>0</v>
      </c>
      <c r="AF964">
        <v>0</v>
      </c>
      <c r="AO964" t="s">
        <v>1070</v>
      </c>
      <c r="AP964" t="s">
        <v>571</v>
      </c>
      <c r="AQ964" t="s">
        <v>14937</v>
      </c>
      <c r="AS964">
        <v>0</v>
      </c>
      <c r="AT964">
        <v>0</v>
      </c>
      <c r="AU964">
        <v>0</v>
      </c>
      <c r="AV964">
        <v>0</v>
      </c>
      <c r="AW964">
        <v>0</v>
      </c>
      <c r="AX964">
        <v>0</v>
      </c>
      <c r="BB964" t="s">
        <v>63</v>
      </c>
      <c r="BC964" t="s">
        <v>5105</v>
      </c>
      <c r="BD964">
        <v>0</v>
      </c>
      <c r="BF964" t="s">
        <v>571</v>
      </c>
      <c r="BI964" t="s">
        <v>2683</v>
      </c>
    </row>
    <row r="965" spans="1:61" x14ac:dyDescent="0.35">
      <c r="A965" t="s">
        <v>2684</v>
      </c>
      <c r="B965">
        <v>10000</v>
      </c>
      <c r="C965">
        <v>10000</v>
      </c>
      <c r="D965" s="2">
        <v>45761</v>
      </c>
      <c r="E965" t="s">
        <v>59</v>
      </c>
      <c r="F965" t="s">
        <v>2682</v>
      </c>
      <c r="G965" t="s">
        <v>570</v>
      </c>
      <c r="I965">
        <v>1</v>
      </c>
      <c r="J965" t="s">
        <v>183</v>
      </c>
      <c r="K965">
        <v>59</v>
      </c>
      <c r="L965" t="s">
        <v>6045</v>
      </c>
      <c r="M965" t="s">
        <v>73</v>
      </c>
      <c r="N965" t="s">
        <v>3811</v>
      </c>
      <c r="O965" s="3">
        <v>5000</v>
      </c>
      <c r="R965" s="2">
        <v>45759</v>
      </c>
      <c r="T965">
        <v>6</v>
      </c>
      <c r="U965" s="3">
        <v>30000</v>
      </c>
      <c r="V965" t="s">
        <v>65</v>
      </c>
      <c r="W965" t="s">
        <v>1069</v>
      </c>
      <c r="X965">
        <v>0</v>
      </c>
      <c r="Y965" s="3">
        <v>30000</v>
      </c>
      <c r="Z965">
        <v>0</v>
      </c>
      <c r="AA965">
        <v>0</v>
      </c>
      <c r="AB965">
        <v>0</v>
      </c>
      <c r="AC965">
        <v>0</v>
      </c>
      <c r="AF965">
        <v>0</v>
      </c>
      <c r="AO965" t="s">
        <v>1070</v>
      </c>
      <c r="AP965" t="s">
        <v>571</v>
      </c>
      <c r="AQ965" t="s">
        <v>14937</v>
      </c>
      <c r="AS965">
        <v>0</v>
      </c>
      <c r="AT965">
        <v>0</v>
      </c>
      <c r="AU965">
        <v>0</v>
      </c>
      <c r="AV965">
        <v>0</v>
      </c>
      <c r="AW965">
        <v>0</v>
      </c>
      <c r="AX965">
        <v>0</v>
      </c>
      <c r="BB965" t="s">
        <v>63</v>
      </c>
      <c r="BC965" t="s">
        <v>5106</v>
      </c>
      <c r="BD965">
        <v>0</v>
      </c>
      <c r="BF965" t="s">
        <v>571</v>
      </c>
      <c r="BI965" t="s">
        <v>2685</v>
      </c>
    </row>
    <row r="966" spans="1:61" x14ac:dyDescent="0.35">
      <c r="A966" t="s">
        <v>2686</v>
      </c>
      <c r="B966">
        <v>10000</v>
      </c>
      <c r="C966">
        <v>10000</v>
      </c>
      <c r="D966" s="2">
        <v>45761</v>
      </c>
      <c r="E966" t="s">
        <v>59</v>
      </c>
      <c r="F966" t="s">
        <v>2687</v>
      </c>
      <c r="G966">
        <v>10620258010</v>
      </c>
      <c r="I966">
        <v>1</v>
      </c>
      <c r="J966" t="s">
        <v>183</v>
      </c>
      <c r="L966" t="e">
        <v>#N/A</v>
      </c>
      <c r="N966" t="e">
        <v>#N/A</v>
      </c>
      <c r="O966">
        <v>1</v>
      </c>
      <c r="R966" s="2">
        <v>45759</v>
      </c>
      <c r="T966">
        <v>1</v>
      </c>
      <c r="U966">
        <v>1</v>
      </c>
      <c r="V966" t="s">
        <v>65</v>
      </c>
      <c r="W966" t="s">
        <v>2688</v>
      </c>
      <c r="X966">
        <v>0</v>
      </c>
      <c r="Y966">
        <v>1</v>
      </c>
      <c r="Z966">
        <v>0</v>
      </c>
      <c r="AA966">
        <v>0</v>
      </c>
      <c r="AB966">
        <v>0</v>
      </c>
      <c r="AC966">
        <v>0</v>
      </c>
      <c r="AF966">
        <v>0</v>
      </c>
      <c r="AO966" t="s">
        <v>2689</v>
      </c>
      <c r="AP966" t="s">
        <v>2690</v>
      </c>
      <c r="AQ966" t="s">
        <v>13407</v>
      </c>
      <c r="AS966">
        <v>0</v>
      </c>
      <c r="AT966">
        <v>0</v>
      </c>
      <c r="AU966">
        <v>0</v>
      </c>
      <c r="AV966">
        <v>0</v>
      </c>
      <c r="AW966">
        <v>0</v>
      </c>
      <c r="AX966">
        <v>0</v>
      </c>
      <c r="BB966" t="s">
        <v>63</v>
      </c>
      <c r="BC966" t="s">
        <v>2691</v>
      </c>
      <c r="BD966">
        <v>0</v>
      </c>
      <c r="BF966" t="s">
        <v>2690</v>
      </c>
      <c r="BI966" t="s">
        <v>2692</v>
      </c>
    </row>
    <row r="967" spans="1:61" x14ac:dyDescent="0.35">
      <c r="A967" t="s">
        <v>2977</v>
      </c>
      <c r="B967">
        <v>10000</v>
      </c>
      <c r="C967">
        <v>10000</v>
      </c>
      <c r="D967" s="2">
        <v>45763</v>
      </c>
      <c r="E967" t="s">
        <v>59</v>
      </c>
      <c r="F967" t="s">
        <v>2978</v>
      </c>
      <c r="G967" t="s">
        <v>2979</v>
      </c>
      <c r="I967">
        <v>1</v>
      </c>
      <c r="J967" t="s">
        <v>183</v>
      </c>
      <c r="K967">
        <v>72</v>
      </c>
      <c r="L967" t="s">
        <v>6056</v>
      </c>
      <c r="M967" t="s">
        <v>869</v>
      </c>
      <c r="N967" t="s">
        <v>3829</v>
      </c>
      <c r="O967" s="3">
        <v>2000</v>
      </c>
      <c r="R967" s="2">
        <v>45759</v>
      </c>
      <c r="T967">
        <v>8</v>
      </c>
      <c r="U967" s="3">
        <v>16000</v>
      </c>
      <c r="V967" t="s">
        <v>65</v>
      </c>
      <c r="W967" t="s">
        <v>2980</v>
      </c>
      <c r="X967">
        <v>0</v>
      </c>
      <c r="Y967" s="3">
        <v>10000</v>
      </c>
      <c r="Z967" s="3">
        <v>6000</v>
      </c>
      <c r="AA967">
        <v>0</v>
      </c>
      <c r="AB967">
        <v>0</v>
      </c>
      <c r="AC967">
        <v>0</v>
      </c>
      <c r="AF967">
        <v>0</v>
      </c>
      <c r="AO967" t="s">
        <v>2981</v>
      </c>
      <c r="AP967" t="s">
        <v>147</v>
      </c>
      <c r="AQ967" t="s">
        <v>12644</v>
      </c>
      <c r="AS967">
        <v>0</v>
      </c>
      <c r="AT967">
        <v>0</v>
      </c>
      <c r="AU967">
        <v>0</v>
      </c>
      <c r="AV967">
        <v>0</v>
      </c>
      <c r="AW967">
        <v>0</v>
      </c>
      <c r="AX967">
        <v>0</v>
      </c>
      <c r="BB967" t="s">
        <v>63</v>
      </c>
      <c r="BC967" t="s">
        <v>5107</v>
      </c>
      <c r="BD967">
        <v>0</v>
      </c>
      <c r="BF967" t="s">
        <v>147</v>
      </c>
      <c r="BI967" t="s">
        <v>2982</v>
      </c>
    </row>
    <row r="968" spans="1:61" x14ac:dyDescent="0.35">
      <c r="A968" t="s">
        <v>2719</v>
      </c>
      <c r="B968">
        <v>10000</v>
      </c>
      <c r="C968">
        <v>10000</v>
      </c>
      <c r="D968" s="2">
        <v>45761</v>
      </c>
      <c r="E968" t="s">
        <v>59</v>
      </c>
      <c r="F968" t="s">
        <v>2720</v>
      </c>
      <c r="G968" t="s">
        <v>2496</v>
      </c>
      <c r="H968" t="s">
        <v>2087</v>
      </c>
      <c r="I968">
        <v>1</v>
      </c>
      <c r="J968" t="s">
        <v>63</v>
      </c>
      <c r="K968">
        <v>94</v>
      </c>
      <c r="L968" t="s">
        <v>6050</v>
      </c>
      <c r="M968" t="s">
        <v>81</v>
      </c>
      <c r="N968" t="s">
        <v>3825</v>
      </c>
      <c r="O968" s="3">
        <v>9000</v>
      </c>
      <c r="R968" s="2">
        <v>45761</v>
      </c>
      <c r="T968">
        <v>4</v>
      </c>
      <c r="U968" s="3">
        <v>36000</v>
      </c>
      <c r="V968" t="s">
        <v>65</v>
      </c>
      <c r="W968" t="s">
        <v>2497</v>
      </c>
      <c r="X968">
        <v>0</v>
      </c>
      <c r="Y968">
        <v>0</v>
      </c>
      <c r="Z968">
        <v>0</v>
      </c>
      <c r="AA968">
        <v>0</v>
      </c>
      <c r="AB968">
        <v>0</v>
      </c>
      <c r="AC968">
        <v>0</v>
      </c>
      <c r="AF968">
        <v>0</v>
      </c>
      <c r="AJ968" t="s">
        <v>63</v>
      </c>
      <c r="AK968">
        <v>0</v>
      </c>
      <c r="AL968" t="s">
        <v>63</v>
      </c>
      <c r="AO968" t="s">
        <v>2498</v>
      </c>
      <c r="AP968" t="s">
        <v>84</v>
      </c>
      <c r="AQ968" t="s">
        <v>14396</v>
      </c>
      <c r="AS968">
        <v>0</v>
      </c>
      <c r="AT968">
        <v>0</v>
      </c>
      <c r="AU968">
        <v>0</v>
      </c>
      <c r="AV968">
        <v>0</v>
      </c>
      <c r="AW968">
        <v>0</v>
      </c>
      <c r="AX968">
        <v>0</v>
      </c>
      <c r="BB968" t="s">
        <v>63</v>
      </c>
      <c r="BF968" t="s">
        <v>84</v>
      </c>
      <c r="BI968" t="s">
        <v>2721</v>
      </c>
    </row>
    <row r="969" spans="1:61" x14ac:dyDescent="0.35">
      <c r="A969" t="s">
        <v>2722</v>
      </c>
      <c r="B969">
        <v>10000</v>
      </c>
      <c r="C969">
        <v>10000</v>
      </c>
      <c r="D969" s="2">
        <v>45762</v>
      </c>
      <c r="E969" t="s">
        <v>59</v>
      </c>
      <c r="F969" t="s">
        <v>2723</v>
      </c>
      <c r="G969" t="s">
        <v>2496</v>
      </c>
      <c r="H969" t="s">
        <v>2087</v>
      </c>
      <c r="I969">
        <v>1</v>
      </c>
      <c r="J969" t="s">
        <v>63</v>
      </c>
      <c r="K969">
        <v>94</v>
      </c>
      <c r="L969" t="s">
        <v>6050</v>
      </c>
      <c r="M969" t="s">
        <v>81</v>
      </c>
      <c r="N969" t="s">
        <v>3825</v>
      </c>
      <c r="O969" s="3">
        <v>9000</v>
      </c>
      <c r="R969" s="2">
        <v>45761</v>
      </c>
      <c r="T969">
        <v>4</v>
      </c>
      <c r="U969" s="3">
        <v>36000</v>
      </c>
      <c r="V969" t="s">
        <v>65</v>
      </c>
      <c r="W969" t="s">
        <v>2497</v>
      </c>
      <c r="X969">
        <v>0</v>
      </c>
      <c r="Y969">
        <v>0</v>
      </c>
      <c r="Z969">
        <v>0</v>
      </c>
      <c r="AA969">
        <v>0</v>
      </c>
      <c r="AB969">
        <v>0</v>
      </c>
      <c r="AC969">
        <v>0</v>
      </c>
      <c r="AF969">
        <v>0</v>
      </c>
      <c r="AJ969" t="s">
        <v>63</v>
      </c>
      <c r="AK969">
        <v>0</v>
      </c>
      <c r="AL969" t="s">
        <v>63</v>
      </c>
      <c r="AO969" t="s">
        <v>2498</v>
      </c>
      <c r="AP969" t="s">
        <v>84</v>
      </c>
      <c r="AQ969" t="s">
        <v>14396</v>
      </c>
      <c r="AS969">
        <v>0</v>
      </c>
      <c r="AT969">
        <v>0</v>
      </c>
      <c r="AU969">
        <v>0</v>
      </c>
      <c r="AV969">
        <v>0</v>
      </c>
      <c r="AW969">
        <v>0</v>
      </c>
      <c r="AX969">
        <v>0</v>
      </c>
      <c r="BB969" t="s">
        <v>63</v>
      </c>
      <c r="BF969" t="s">
        <v>84</v>
      </c>
      <c r="BI969" t="s">
        <v>2724</v>
      </c>
    </row>
    <row r="970" spans="1:61" x14ac:dyDescent="0.35">
      <c r="A970" t="s">
        <v>2601</v>
      </c>
      <c r="B970">
        <v>10000</v>
      </c>
      <c r="C970">
        <v>20000</v>
      </c>
      <c r="D970" s="2">
        <v>45762</v>
      </c>
      <c r="E970" t="s">
        <v>59</v>
      </c>
      <c r="F970" t="s">
        <v>2602</v>
      </c>
      <c r="G970">
        <v>10620258009</v>
      </c>
      <c r="H970" t="s">
        <v>2603</v>
      </c>
      <c r="I970">
        <v>2</v>
      </c>
      <c r="J970" t="s">
        <v>63</v>
      </c>
      <c r="K970">
        <v>77</v>
      </c>
      <c r="L970" t="s">
        <v>6043</v>
      </c>
      <c r="M970" t="s">
        <v>192</v>
      </c>
      <c r="N970" t="s">
        <v>3848</v>
      </c>
      <c r="O970">
        <v>858</v>
      </c>
      <c r="R970" s="2">
        <v>45761</v>
      </c>
      <c r="T970">
        <v>56</v>
      </c>
      <c r="U970" s="3">
        <v>48048</v>
      </c>
      <c r="V970" t="s">
        <v>65</v>
      </c>
      <c r="W970" t="s">
        <v>2604</v>
      </c>
      <c r="X970">
        <v>0</v>
      </c>
      <c r="Y970">
        <v>0</v>
      </c>
      <c r="Z970">
        <v>0</v>
      </c>
      <c r="AA970">
        <v>0</v>
      </c>
      <c r="AB970">
        <v>0</v>
      </c>
      <c r="AC970">
        <v>0</v>
      </c>
      <c r="AF970">
        <v>0</v>
      </c>
      <c r="AJ970" t="s">
        <v>63</v>
      </c>
      <c r="AK970">
        <v>0</v>
      </c>
      <c r="AL970" t="s">
        <v>63</v>
      </c>
      <c r="AO970" t="s">
        <v>2605</v>
      </c>
      <c r="AP970" t="s">
        <v>2606</v>
      </c>
      <c r="AQ970" t="s">
        <v>9337</v>
      </c>
      <c r="AS970">
        <v>0</v>
      </c>
      <c r="AT970">
        <v>0</v>
      </c>
      <c r="AU970">
        <v>0</v>
      </c>
      <c r="AV970">
        <v>0</v>
      </c>
      <c r="AW970">
        <v>0</v>
      </c>
      <c r="AX970">
        <v>0</v>
      </c>
      <c r="BB970" t="s">
        <v>63</v>
      </c>
      <c r="BF970" t="s">
        <v>2606</v>
      </c>
      <c r="BI970" t="s">
        <v>2607</v>
      </c>
    </row>
    <row r="971" spans="1:61" x14ac:dyDescent="0.35">
      <c r="A971" t="s">
        <v>2608</v>
      </c>
      <c r="B971">
        <v>10000</v>
      </c>
      <c r="C971">
        <v>20000</v>
      </c>
      <c r="D971" s="2">
        <v>45762</v>
      </c>
      <c r="E971" t="s">
        <v>59</v>
      </c>
      <c r="F971" t="s">
        <v>2602</v>
      </c>
      <c r="G971">
        <v>10620258009</v>
      </c>
      <c r="H971" t="s">
        <v>2603</v>
      </c>
      <c r="I971">
        <v>2</v>
      </c>
      <c r="J971" t="s">
        <v>63</v>
      </c>
      <c r="K971">
        <v>77</v>
      </c>
      <c r="L971" t="s">
        <v>6043</v>
      </c>
      <c r="M971" t="s">
        <v>192</v>
      </c>
      <c r="N971" t="s">
        <v>3848</v>
      </c>
      <c r="O971">
        <v>858</v>
      </c>
      <c r="R971" s="2">
        <v>45761</v>
      </c>
      <c r="T971">
        <v>56</v>
      </c>
      <c r="U971" s="3">
        <v>48048</v>
      </c>
      <c r="V971" t="s">
        <v>65</v>
      </c>
      <c r="W971" t="s">
        <v>2609</v>
      </c>
      <c r="X971">
        <v>0</v>
      </c>
      <c r="Y971">
        <v>0</v>
      </c>
      <c r="Z971">
        <v>0</v>
      </c>
      <c r="AA971">
        <v>0</v>
      </c>
      <c r="AB971">
        <v>0</v>
      </c>
      <c r="AC971">
        <v>0</v>
      </c>
      <c r="AF971">
        <v>0</v>
      </c>
      <c r="AJ971" t="s">
        <v>63</v>
      </c>
      <c r="AK971">
        <v>0</v>
      </c>
      <c r="AL971" t="s">
        <v>63</v>
      </c>
      <c r="AO971" t="s">
        <v>2610</v>
      </c>
      <c r="AP971" t="s">
        <v>2606</v>
      </c>
      <c r="AQ971" t="s">
        <v>9337</v>
      </c>
      <c r="AS971">
        <v>0</v>
      </c>
      <c r="AT971">
        <v>0</v>
      </c>
      <c r="AU971">
        <v>0</v>
      </c>
      <c r="AV971">
        <v>0</v>
      </c>
      <c r="AW971">
        <v>0</v>
      </c>
      <c r="AX971">
        <v>0</v>
      </c>
      <c r="BB971" t="s">
        <v>63</v>
      </c>
      <c r="BF971" t="s">
        <v>2606</v>
      </c>
      <c r="BI971" t="s">
        <v>2607</v>
      </c>
    </row>
    <row r="972" spans="1:61" x14ac:dyDescent="0.35">
      <c r="A972" t="s">
        <v>5108</v>
      </c>
      <c r="B972">
        <v>10000</v>
      </c>
      <c r="C972">
        <v>10000</v>
      </c>
      <c r="D972" s="2">
        <v>45775</v>
      </c>
      <c r="E972" t="s">
        <v>59</v>
      </c>
      <c r="F972" t="s">
        <v>5109</v>
      </c>
      <c r="G972" t="s">
        <v>4822</v>
      </c>
      <c r="I972">
        <v>1</v>
      </c>
      <c r="J972" t="s">
        <v>183</v>
      </c>
      <c r="K972">
        <v>93</v>
      </c>
      <c r="L972" t="s">
        <v>6072</v>
      </c>
      <c r="M972" t="s">
        <v>945</v>
      </c>
      <c r="N972" t="s">
        <v>3831</v>
      </c>
      <c r="O972" s="3">
        <v>17959</v>
      </c>
      <c r="R972" s="2">
        <v>45761</v>
      </c>
      <c r="T972">
        <v>24</v>
      </c>
      <c r="U972" s="3">
        <v>431016</v>
      </c>
      <c r="V972" t="s">
        <v>65</v>
      </c>
      <c r="W972" t="s">
        <v>4823</v>
      </c>
      <c r="X972">
        <v>0</v>
      </c>
      <c r="Y972" s="3">
        <v>430000</v>
      </c>
      <c r="Z972" s="3">
        <v>1016</v>
      </c>
      <c r="AA972">
        <v>0</v>
      </c>
      <c r="AB972">
        <v>0</v>
      </c>
      <c r="AC972">
        <v>0</v>
      </c>
      <c r="AF972">
        <v>0</v>
      </c>
      <c r="AO972" t="s">
        <v>4824</v>
      </c>
      <c r="AP972" t="s">
        <v>448</v>
      </c>
      <c r="AQ972" t="s">
        <v>11797</v>
      </c>
      <c r="AS972">
        <v>0</v>
      </c>
      <c r="AT972">
        <v>0</v>
      </c>
      <c r="AU972">
        <v>0</v>
      </c>
      <c r="AV972">
        <v>0</v>
      </c>
      <c r="AW972">
        <v>0</v>
      </c>
      <c r="AX972">
        <v>0</v>
      </c>
      <c r="BB972" t="s">
        <v>63</v>
      </c>
      <c r="BC972" t="s">
        <v>6529</v>
      </c>
      <c r="BD972">
        <v>0</v>
      </c>
      <c r="BF972" t="s">
        <v>448</v>
      </c>
      <c r="BI972" t="s">
        <v>4049</v>
      </c>
    </row>
    <row r="973" spans="1:61" x14ac:dyDescent="0.35">
      <c r="A973" t="s">
        <v>2693</v>
      </c>
      <c r="B973">
        <v>10000</v>
      </c>
      <c r="C973">
        <v>10000</v>
      </c>
      <c r="D973" s="2">
        <v>45762</v>
      </c>
      <c r="E973" t="s">
        <v>59</v>
      </c>
      <c r="F973" t="s">
        <v>2694</v>
      </c>
      <c r="G973" t="s">
        <v>2695</v>
      </c>
      <c r="I973">
        <v>1</v>
      </c>
      <c r="J973" t="s">
        <v>183</v>
      </c>
      <c r="K973">
        <v>78</v>
      </c>
      <c r="L973" t="s">
        <v>6047</v>
      </c>
      <c r="M973" t="s">
        <v>216</v>
      </c>
      <c r="N973" t="s">
        <v>3803</v>
      </c>
      <c r="O973" s="3">
        <v>1000</v>
      </c>
      <c r="R973" s="2">
        <v>45761</v>
      </c>
      <c r="T973">
        <v>1</v>
      </c>
      <c r="U973" s="3">
        <v>1000</v>
      </c>
      <c r="V973" t="s">
        <v>65</v>
      </c>
      <c r="W973">
        <v>4.40170086002E+17</v>
      </c>
      <c r="X973">
        <v>0</v>
      </c>
      <c r="Y973" s="3">
        <v>1000</v>
      </c>
      <c r="Z973">
        <v>0</v>
      </c>
      <c r="AA973">
        <v>0</v>
      </c>
      <c r="AB973">
        <v>0</v>
      </c>
      <c r="AC973">
        <v>0</v>
      </c>
      <c r="AF973">
        <v>0</v>
      </c>
      <c r="AO973">
        <v>44017008600200</v>
      </c>
      <c r="AP973" t="s">
        <v>217</v>
      </c>
      <c r="AQ973" t="s">
        <v>23595</v>
      </c>
      <c r="AS973">
        <v>0</v>
      </c>
      <c r="AT973">
        <v>0</v>
      </c>
      <c r="AU973">
        <v>0</v>
      </c>
      <c r="AV973">
        <v>0</v>
      </c>
      <c r="AW973">
        <v>0</v>
      </c>
      <c r="AX973">
        <v>0</v>
      </c>
      <c r="BB973" t="s">
        <v>63</v>
      </c>
      <c r="BC973" t="s">
        <v>5110</v>
      </c>
      <c r="BD973">
        <v>0</v>
      </c>
      <c r="BF973" t="s">
        <v>217</v>
      </c>
      <c r="BI973" t="s">
        <v>2066</v>
      </c>
    </row>
    <row r="974" spans="1:61" x14ac:dyDescent="0.35">
      <c r="A974" t="s">
        <v>2697</v>
      </c>
      <c r="B974">
        <v>10000</v>
      </c>
      <c r="C974">
        <v>10000</v>
      </c>
      <c r="D974" s="2">
        <v>45761</v>
      </c>
      <c r="E974" t="s">
        <v>59</v>
      </c>
      <c r="F974" t="s">
        <v>2572</v>
      </c>
      <c r="G974" t="s">
        <v>2637</v>
      </c>
      <c r="I974">
        <v>1</v>
      </c>
      <c r="J974" t="s">
        <v>183</v>
      </c>
      <c r="K974">
        <v>46</v>
      </c>
      <c r="L974" t="s">
        <v>6049</v>
      </c>
      <c r="M974" t="s">
        <v>231</v>
      </c>
      <c r="N974" t="s">
        <v>3809</v>
      </c>
      <c r="O974">
        <v>500</v>
      </c>
      <c r="R974" s="2">
        <v>45761</v>
      </c>
      <c r="T974">
        <v>2</v>
      </c>
      <c r="U974" s="3">
        <v>1000</v>
      </c>
      <c r="V974" t="s">
        <v>65</v>
      </c>
      <c r="W974" t="s">
        <v>2698</v>
      </c>
      <c r="X974">
        <v>0</v>
      </c>
      <c r="Y974" s="3">
        <v>1000</v>
      </c>
      <c r="Z974">
        <v>0</v>
      </c>
      <c r="AA974">
        <v>0</v>
      </c>
      <c r="AB974">
        <v>0</v>
      </c>
      <c r="AC974">
        <v>0</v>
      </c>
      <c r="AF974">
        <v>0</v>
      </c>
      <c r="AO974" t="s">
        <v>2699</v>
      </c>
      <c r="AP974" t="s">
        <v>2640</v>
      </c>
      <c r="AQ974" t="s">
        <v>23019</v>
      </c>
      <c r="AS974">
        <v>0</v>
      </c>
      <c r="AT974">
        <v>0</v>
      </c>
      <c r="AU974">
        <v>0</v>
      </c>
      <c r="AV974">
        <v>0</v>
      </c>
      <c r="AW974">
        <v>0</v>
      </c>
      <c r="AX974">
        <v>0</v>
      </c>
      <c r="BB974" t="s">
        <v>63</v>
      </c>
      <c r="BC974" t="s">
        <v>5111</v>
      </c>
      <c r="BD974">
        <v>0</v>
      </c>
      <c r="BF974" t="s">
        <v>2640</v>
      </c>
      <c r="BI974" t="s">
        <v>2641</v>
      </c>
    </row>
    <row r="975" spans="1:61" x14ac:dyDescent="0.35">
      <c r="A975" t="s">
        <v>2700</v>
      </c>
      <c r="B975">
        <v>10000</v>
      </c>
      <c r="C975">
        <v>10000</v>
      </c>
      <c r="D975" s="2">
        <v>45762</v>
      </c>
      <c r="E975" t="s">
        <v>59</v>
      </c>
      <c r="F975" t="s">
        <v>2701</v>
      </c>
      <c r="G975" t="s">
        <v>2637</v>
      </c>
      <c r="I975">
        <v>1</v>
      </c>
      <c r="J975" t="s">
        <v>183</v>
      </c>
      <c r="K975">
        <v>46</v>
      </c>
      <c r="L975" t="s">
        <v>6049</v>
      </c>
      <c r="M975" t="s">
        <v>231</v>
      </c>
      <c r="N975" t="s">
        <v>3809</v>
      </c>
      <c r="O975">
        <v>500</v>
      </c>
      <c r="R975" s="2">
        <v>45761</v>
      </c>
      <c r="T975">
        <v>2</v>
      </c>
      <c r="U975" s="3">
        <v>1000</v>
      </c>
      <c r="V975" t="s">
        <v>65</v>
      </c>
      <c r="W975" t="s">
        <v>2702</v>
      </c>
      <c r="X975">
        <v>0</v>
      </c>
      <c r="Y975" s="3">
        <v>1000</v>
      </c>
      <c r="Z975">
        <v>0</v>
      </c>
      <c r="AA975">
        <v>0</v>
      </c>
      <c r="AB975">
        <v>0</v>
      </c>
      <c r="AC975">
        <v>0</v>
      </c>
      <c r="AF975">
        <v>0</v>
      </c>
      <c r="AO975" t="s">
        <v>2703</v>
      </c>
      <c r="AP975" t="s">
        <v>2640</v>
      </c>
      <c r="AQ975" t="s">
        <v>23019</v>
      </c>
      <c r="AS975">
        <v>0</v>
      </c>
      <c r="AT975">
        <v>0</v>
      </c>
      <c r="AU975">
        <v>0</v>
      </c>
      <c r="AV975">
        <v>0</v>
      </c>
      <c r="AW975">
        <v>0</v>
      </c>
      <c r="AX975">
        <v>0</v>
      </c>
      <c r="BB975" t="s">
        <v>63</v>
      </c>
      <c r="BC975" t="s">
        <v>5112</v>
      </c>
      <c r="BD975">
        <v>0</v>
      </c>
      <c r="BF975" t="s">
        <v>2640</v>
      </c>
      <c r="BI975" t="s">
        <v>2641</v>
      </c>
    </row>
    <row r="976" spans="1:61" x14ac:dyDescent="0.35">
      <c r="A976" t="s">
        <v>4892</v>
      </c>
      <c r="B976">
        <v>10000</v>
      </c>
      <c r="C976">
        <v>20000</v>
      </c>
      <c r="D976" s="2">
        <v>45763</v>
      </c>
      <c r="E976" t="s">
        <v>59</v>
      </c>
      <c r="F976" t="s">
        <v>4893</v>
      </c>
      <c r="G976" t="s">
        <v>4894</v>
      </c>
      <c r="I976">
        <v>1</v>
      </c>
      <c r="J976" t="s">
        <v>183</v>
      </c>
      <c r="K976">
        <v>111</v>
      </c>
      <c r="L976" t="s">
        <v>6070</v>
      </c>
      <c r="M976" t="s">
        <v>2634</v>
      </c>
      <c r="N976" t="s">
        <v>3856</v>
      </c>
      <c r="O976" s="3">
        <v>75625</v>
      </c>
      <c r="R976" s="2">
        <v>45761</v>
      </c>
      <c r="T976">
        <v>8</v>
      </c>
      <c r="U976" s="3">
        <v>605000</v>
      </c>
      <c r="V976" t="s">
        <v>65</v>
      </c>
      <c r="W976" t="s">
        <v>201</v>
      </c>
      <c r="X976">
        <v>0</v>
      </c>
      <c r="Y976" s="3">
        <v>604346</v>
      </c>
      <c r="Z976">
        <v>654</v>
      </c>
      <c r="AA976">
        <v>0</v>
      </c>
      <c r="AB976">
        <v>0</v>
      </c>
      <c r="AC976">
        <v>0</v>
      </c>
      <c r="AF976">
        <v>0</v>
      </c>
      <c r="AO976" t="s">
        <v>202</v>
      </c>
      <c r="AP976" t="s">
        <v>203</v>
      </c>
      <c r="AQ976" t="s">
        <v>21026</v>
      </c>
      <c r="AS976">
        <v>0</v>
      </c>
      <c r="AT976">
        <v>0</v>
      </c>
      <c r="AU976">
        <v>0</v>
      </c>
      <c r="AV976">
        <v>0</v>
      </c>
      <c r="AW976">
        <v>0</v>
      </c>
      <c r="AX976">
        <v>0</v>
      </c>
      <c r="BB976" t="s">
        <v>63</v>
      </c>
      <c r="BC976" t="s">
        <v>4895</v>
      </c>
      <c r="BD976">
        <v>0</v>
      </c>
      <c r="BF976" t="s">
        <v>203</v>
      </c>
      <c r="BI976" t="s">
        <v>4896</v>
      </c>
    </row>
    <row r="977" spans="1:61" x14ac:dyDescent="0.35">
      <c r="A977" t="s">
        <v>2704</v>
      </c>
      <c r="B977">
        <v>10000</v>
      </c>
      <c r="C977">
        <v>10000</v>
      </c>
      <c r="D977" s="2">
        <v>45761</v>
      </c>
      <c r="E977" t="s">
        <v>59</v>
      </c>
      <c r="F977" t="s">
        <v>2648</v>
      </c>
      <c r="G977" t="s">
        <v>2649</v>
      </c>
      <c r="I977">
        <v>1</v>
      </c>
      <c r="J977" t="s">
        <v>183</v>
      </c>
      <c r="K977">
        <v>60</v>
      </c>
      <c r="L977" t="s">
        <v>6048</v>
      </c>
      <c r="M977" t="s">
        <v>222</v>
      </c>
      <c r="N977" t="s">
        <v>3835</v>
      </c>
      <c r="O977" s="3">
        <v>6800</v>
      </c>
      <c r="R977" s="2">
        <v>45761</v>
      </c>
      <c r="T977">
        <v>10</v>
      </c>
      <c r="U977" s="3">
        <v>68000</v>
      </c>
      <c r="V977" t="s">
        <v>65</v>
      </c>
      <c r="W977" t="s">
        <v>2650</v>
      </c>
      <c r="X977">
        <v>0</v>
      </c>
      <c r="Y977" s="3">
        <v>68000</v>
      </c>
      <c r="Z977">
        <v>0</v>
      </c>
      <c r="AA977">
        <v>0</v>
      </c>
      <c r="AB977">
        <v>0</v>
      </c>
      <c r="AC977">
        <v>0</v>
      </c>
      <c r="AF977">
        <v>0</v>
      </c>
      <c r="AO977" t="s">
        <v>2651</v>
      </c>
      <c r="AP977" t="s">
        <v>68</v>
      </c>
      <c r="AQ977" t="s">
        <v>26186</v>
      </c>
      <c r="AS977">
        <v>0</v>
      </c>
      <c r="AT977">
        <v>0</v>
      </c>
      <c r="AU977">
        <v>0</v>
      </c>
      <c r="AV977">
        <v>0</v>
      </c>
      <c r="AW977">
        <v>0</v>
      </c>
      <c r="AX977">
        <v>0</v>
      </c>
      <c r="BB977" t="s">
        <v>63</v>
      </c>
      <c r="BC977" t="s">
        <v>5113</v>
      </c>
      <c r="BD977">
        <v>0</v>
      </c>
      <c r="BF977" t="s">
        <v>68</v>
      </c>
      <c r="BI977" t="s">
        <v>2705</v>
      </c>
    </row>
    <row r="978" spans="1:61" x14ac:dyDescent="0.35">
      <c r="A978" t="s">
        <v>2706</v>
      </c>
      <c r="B978">
        <v>10000</v>
      </c>
      <c r="C978">
        <v>10000</v>
      </c>
      <c r="D978" s="2">
        <v>45761</v>
      </c>
      <c r="E978" t="s">
        <v>59</v>
      </c>
      <c r="F978" t="s">
        <v>2707</v>
      </c>
      <c r="G978">
        <v>408151</v>
      </c>
      <c r="I978">
        <v>1</v>
      </c>
      <c r="J978" t="s">
        <v>183</v>
      </c>
      <c r="K978">
        <v>61</v>
      </c>
      <c r="L978" t="s">
        <v>6046</v>
      </c>
      <c r="M978" t="s">
        <v>209</v>
      </c>
      <c r="N978" t="s">
        <v>3802</v>
      </c>
      <c r="O978" s="3">
        <v>3000</v>
      </c>
      <c r="R978" s="2">
        <v>45761</v>
      </c>
      <c r="T978">
        <v>1</v>
      </c>
      <c r="U978" s="3">
        <v>3000</v>
      </c>
      <c r="V978" t="s">
        <v>65</v>
      </c>
      <c r="W978">
        <v>6942900001</v>
      </c>
      <c r="X978">
        <v>0</v>
      </c>
      <c r="Y978" s="3">
        <v>3000</v>
      </c>
      <c r="Z978">
        <v>0</v>
      </c>
      <c r="AA978">
        <v>0</v>
      </c>
      <c r="AB978">
        <v>0</v>
      </c>
      <c r="AC978">
        <v>0</v>
      </c>
      <c r="AF978">
        <v>0</v>
      </c>
      <c r="AO978" t="s">
        <v>2708</v>
      </c>
      <c r="AP978" t="s">
        <v>622</v>
      </c>
      <c r="AQ978" t="s">
        <v>24955</v>
      </c>
      <c r="AS978">
        <v>0</v>
      </c>
      <c r="AT978">
        <v>0</v>
      </c>
      <c r="AU978">
        <v>0</v>
      </c>
      <c r="AV978">
        <v>0</v>
      </c>
      <c r="AW978">
        <v>0</v>
      </c>
      <c r="AX978">
        <v>0</v>
      </c>
      <c r="BB978" t="s">
        <v>63</v>
      </c>
      <c r="BC978" t="s">
        <v>5114</v>
      </c>
      <c r="BD978">
        <v>0</v>
      </c>
      <c r="BF978" t="s">
        <v>622</v>
      </c>
      <c r="BI978" t="s">
        <v>2709</v>
      </c>
    </row>
    <row r="979" spans="1:61" x14ac:dyDescent="0.35">
      <c r="A979" t="s">
        <v>2710</v>
      </c>
      <c r="B979">
        <v>10000</v>
      </c>
      <c r="C979">
        <v>10000</v>
      </c>
      <c r="D979" s="2">
        <v>45762</v>
      </c>
      <c r="E979" t="s">
        <v>59</v>
      </c>
      <c r="F979" t="s">
        <v>2711</v>
      </c>
      <c r="G979" t="s">
        <v>842</v>
      </c>
      <c r="I979">
        <v>1</v>
      </c>
      <c r="J979" t="s">
        <v>183</v>
      </c>
      <c r="K979">
        <v>73</v>
      </c>
      <c r="L979" t="s">
        <v>6070</v>
      </c>
      <c r="M979" t="s">
        <v>153</v>
      </c>
      <c r="N979" t="s">
        <v>3830</v>
      </c>
      <c r="O979" s="3">
        <v>18000</v>
      </c>
      <c r="R979" s="2">
        <v>45761</v>
      </c>
      <c r="T979">
        <v>12</v>
      </c>
      <c r="U979" s="3">
        <v>216000</v>
      </c>
      <c r="V979" t="s">
        <v>65</v>
      </c>
      <c r="W979">
        <v>80256230001</v>
      </c>
      <c r="X979">
        <v>0</v>
      </c>
      <c r="Y979" s="3">
        <v>216000</v>
      </c>
      <c r="Z979">
        <v>0</v>
      </c>
      <c r="AA979">
        <v>0</v>
      </c>
      <c r="AB979">
        <v>0</v>
      </c>
      <c r="AC979">
        <v>0</v>
      </c>
      <c r="AF979">
        <v>0</v>
      </c>
      <c r="AO979">
        <v>8025623</v>
      </c>
      <c r="AP979" t="s">
        <v>162</v>
      </c>
      <c r="AQ979" t="s">
        <v>8373</v>
      </c>
      <c r="AS979">
        <v>0</v>
      </c>
      <c r="AT979">
        <v>0</v>
      </c>
      <c r="AU979">
        <v>0</v>
      </c>
      <c r="AV979">
        <v>0</v>
      </c>
      <c r="AW979">
        <v>0</v>
      </c>
      <c r="AX979">
        <v>0</v>
      </c>
      <c r="BB979" t="s">
        <v>63</v>
      </c>
      <c r="BC979" t="s">
        <v>5115</v>
      </c>
      <c r="BD979">
        <v>0</v>
      </c>
      <c r="BF979" t="s">
        <v>162</v>
      </c>
      <c r="BI979" t="s">
        <v>2712</v>
      </c>
    </row>
    <row r="980" spans="1:61" x14ac:dyDescent="0.35">
      <c r="A980" t="s">
        <v>2093</v>
      </c>
      <c r="B980">
        <v>10000</v>
      </c>
      <c r="C980">
        <v>20000</v>
      </c>
      <c r="D980" s="2">
        <v>45762</v>
      </c>
      <c r="E980" t="s">
        <v>59</v>
      </c>
      <c r="F980" t="s">
        <v>2001</v>
      </c>
      <c r="G980" t="s">
        <v>1880</v>
      </c>
      <c r="I980">
        <v>2</v>
      </c>
      <c r="J980" t="s">
        <v>183</v>
      </c>
      <c r="K980">
        <v>63</v>
      </c>
      <c r="L980" t="s">
        <v>6051</v>
      </c>
      <c r="M980" t="s">
        <v>136</v>
      </c>
      <c r="N980" t="s">
        <v>3850</v>
      </c>
      <c r="O980" s="3">
        <v>1250</v>
      </c>
      <c r="R980" s="2">
        <v>45761</v>
      </c>
      <c r="T980">
        <v>16</v>
      </c>
      <c r="U980" s="3">
        <v>20000</v>
      </c>
      <c r="V980" t="s">
        <v>65</v>
      </c>
      <c r="W980" t="s">
        <v>2094</v>
      </c>
      <c r="X980">
        <v>0</v>
      </c>
      <c r="Y980" s="3">
        <v>20000</v>
      </c>
      <c r="Z980">
        <v>0</v>
      </c>
      <c r="AA980">
        <v>0</v>
      </c>
      <c r="AB980">
        <v>0</v>
      </c>
      <c r="AC980">
        <v>0</v>
      </c>
      <c r="AF980">
        <v>0</v>
      </c>
      <c r="AO980" t="s">
        <v>2095</v>
      </c>
      <c r="AP980" t="s">
        <v>170</v>
      </c>
      <c r="AQ980" t="s">
        <v>21526</v>
      </c>
      <c r="AS980">
        <v>0</v>
      </c>
      <c r="AT980">
        <v>0</v>
      </c>
      <c r="AU980">
        <v>0</v>
      </c>
      <c r="AV980">
        <v>0</v>
      </c>
      <c r="AW980">
        <v>0</v>
      </c>
      <c r="AX980">
        <v>0</v>
      </c>
      <c r="BB980" t="s">
        <v>63</v>
      </c>
      <c r="BC980" t="s">
        <v>4838</v>
      </c>
      <c r="BD980">
        <v>0</v>
      </c>
      <c r="BF980" t="s">
        <v>170</v>
      </c>
      <c r="BI980" t="s">
        <v>2096</v>
      </c>
    </row>
    <row r="981" spans="1:61" x14ac:dyDescent="0.35">
      <c r="A981" t="s">
        <v>1832</v>
      </c>
      <c r="B981">
        <v>10000</v>
      </c>
      <c r="C981">
        <v>20000</v>
      </c>
      <c r="D981" s="2">
        <v>45762</v>
      </c>
      <c r="E981" t="s">
        <v>59</v>
      </c>
      <c r="F981" t="s">
        <v>1833</v>
      </c>
      <c r="G981" t="s">
        <v>1834</v>
      </c>
      <c r="I981">
        <v>1</v>
      </c>
      <c r="J981" t="s">
        <v>183</v>
      </c>
      <c r="K981">
        <v>29</v>
      </c>
      <c r="L981" t="s">
        <v>6061</v>
      </c>
      <c r="M981" t="s">
        <v>739</v>
      </c>
      <c r="N981" t="s">
        <v>3806</v>
      </c>
      <c r="O981" s="3">
        <v>21000</v>
      </c>
      <c r="R981" s="2">
        <v>45761</v>
      </c>
      <c r="T981">
        <v>2</v>
      </c>
      <c r="U981" s="3">
        <v>42000</v>
      </c>
      <c r="V981" t="s">
        <v>65</v>
      </c>
      <c r="W981" t="s">
        <v>649</v>
      </c>
      <c r="X981">
        <v>0</v>
      </c>
      <c r="Y981" s="3">
        <v>42000</v>
      </c>
      <c r="Z981">
        <v>0</v>
      </c>
      <c r="AA981">
        <v>0</v>
      </c>
      <c r="AB981">
        <v>0</v>
      </c>
      <c r="AC981">
        <v>0</v>
      </c>
      <c r="AF981">
        <v>0</v>
      </c>
      <c r="AO981" t="s">
        <v>650</v>
      </c>
      <c r="AP981" t="s">
        <v>275</v>
      </c>
      <c r="AQ981" t="s">
        <v>21306</v>
      </c>
      <c r="AS981">
        <v>0</v>
      </c>
      <c r="AT981">
        <v>0</v>
      </c>
      <c r="AU981">
        <v>0</v>
      </c>
      <c r="AV981">
        <v>0</v>
      </c>
      <c r="AW981">
        <v>0</v>
      </c>
      <c r="AX981">
        <v>0</v>
      </c>
      <c r="BB981" t="s">
        <v>63</v>
      </c>
      <c r="BC981" t="s">
        <v>4768</v>
      </c>
      <c r="BD981">
        <v>0</v>
      </c>
      <c r="BF981" t="s">
        <v>275</v>
      </c>
      <c r="BI981" t="s">
        <v>1835</v>
      </c>
    </row>
    <row r="982" spans="1:61" x14ac:dyDescent="0.35">
      <c r="A982" t="s">
        <v>2713</v>
      </c>
      <c r="B982">
        <v>10000</v>
      </c>
      <c r="C982">
        <v>10000</v>
      </c>
      <c r="D982" s="2">
        <v>45762</v>
      </c>
      <c r="E982" t="s">
        <v>59</v>
      </c>
      <c r="F982" t="s">
        <v>2714</v>
      </c>
      <c r="G982" t="s">
        <v>2715</v>
      </c>
      <c r="I982">
        <v>1</v>
      </c>
      <c r="J982" t="s">
        <v>183</v>
      </c>
      <c r="K982">
        <v>26</v>
      </c>
      <c r="L982" t="s">
        <v>6061</v>
      </c>
      <c r="M982" t="s">
        <v>648</v>
      </c>
      <c r="N982" t="s">
        <v>3810</v>
      </c>
      <c r="O982" s="3">
        <v>9000</v>
      </c>
      <c r="R982" s="2">
        <v>45761</v>
      </c>
      <c r="T982">
        <v>4</v>
      </c>
      <c r="U982" s="3">
        <v>36000</v>
      </c>
      <c r="V982" t="s">
        <v>65</v>
      </c>
      <c r="W982" t="s">
        <v>2716</v>
      </c>
      <c r="X982">
        <v>0</v>
      </c>
      <c r="Y982" s="3">
        <v>36000</v>
      </c>
      <c r="Z982">
        <v>0</v>
      </c>
      <c r="AA982">
        <v>0</v>
      </c>
      <c r="AB982">
        <v>0</v>
      </c>
      <c r="AC982">
        <v>0</v>
      </c>
      <c r="AF982">
        <v>0</v>
      </c>
      <c r="AO982" t="s">
        <v>2717</v>
      </c>
      <c r="AP982" t="s">
        <v>275</v>
      </c>
      <c r="AQ982" t="s">
        <v>21306</v>
      </c>
      <c r="AS982">
        <v>0</v>
      </c>
      <c r="AT982">
        <v>0</v>
      </c>
      <c r="AU982">
        <v>0</v>
      </c>
      <c r="AV982">
        <v>0</v>
      </c>
      <c r="AW982">
        <v>0</v>
      </c>
      <c r="AX982">
        <v>0</v>
      </c>
      <c r="BB982" t="s">
        <v>63</v>
      </c>
      <c r="BC982" t="s">
        <v>5116</v>
      </c>
      <c r="BD982">
        <v>0</v>
      </c>
      <c r="BF982" t="s">
        <v>275</v>
      </c>
      <c r="BI982" t="s">
        <v>2718</v>
      </c>
    </row>
    <row r="983" spans="1:61" x14ac:dyDescent="0.35">
      <c r="A983" t="s">
        <v>2144</v>
      </c>
      <c r="B983">
        <v>10000</v>
      </c>
      <c r="C983">
        <v>20000</v>
      </c>
      <c r="D983" s="2">
        <v>45762</v>
      </c>
      <c r="E983" t="s">
        <v>59</v>
      </c>
      <c r="F983" t="s">
        <v>2725</v>
      </c>
      <c r="G983" t="s">
        <v>2146</v>
      </c>
      <c r="I983">
        <v>2</v>
      </c>
      <c r="J983" t="s">
        <v>183</v>
      </c>
      <c r="K983">
        <v>105</v>
      </c>
      <c r="L983" t="s">
        <v>6067</v>
      </c>
      <c r="M983" t="s">
        <v>281</v>
      </c>
      <c r="N983" t="s">
        <v>3851</v>
      </c>
      <c r="O983" s="3">
        <v>5500</v>
      </c>
      <c r="R983" s="2">
        <v>45761</v>
      </c>
      <c r="T983">
        <v>1</v>
      </c>
      <c r="U983" s="3">
        <v>5500</v>
      </c>
      <c r="V983" t="s">
        <v>65</v>
      </c>
      <c r="W983" t="s">
        <v>2147</v>
      </c>
      <c r="X983">
        <v>0</v>
      </c>
      <c r="Y983" s="3">
        <v>5000</v>
      </c>
      <c r="Z983">
        <v>500</v>
      </c>
      <c r="AA983">
        <v>0</v>
      </c>
      <c r="AB983">
        <v>0</v>
      </c>
      <c r="AC983">
        <v>0</v>
      </c>
      <c r="AF983">
        <v>0</v>
      </c>
      <c r="AO983" t="s">
        <v>2148</v>
      </c>
      <c r="AP983" t="s">
        <v>400</v>
      </c>
      <c r="AQ983" t="s">
        <v>24192</v>
      </c>
      <c r="AS983">
        <v>0</v>
      </c>
      <c r="AT983">
        <v>0</v>
      </c>
      <c r="AU983">
        <v>0</v>
      </c>
      <c r="AV983">
        <v>0</v>
      </c>
      <c r="AW983">
        <v>0</v>
      </c>
      <c r="AX983">
        <v>0</v>
      </c>
      <c r="BB983" t="s">
        <v>63</v>
      </c>
      <c r="BC983" t="s">
        <v>4845</v>
      </c>
      <c r="BD983">
        <v>0</v>
      </c>
      <c r="BF983" t="s">
        <v>400</v>
      </c>
      <c r="BI983" t="s">
        <v>2149</v>
      </c>
    </row>
    <row r="984" spans="1:61" x14ac:dyDescent="0.35">
      <c r="A984" t="s">
        <v>2726</v>
      </c>
      <c r="B984">
        <v>10000</v>
      </c>
      <c r="C984">
        <v>10000</v>
      </c>
      <c r="D984" s="2">
        <v>45761</v>
      </c>
      <c r="E984" t="s">
        <v>59</v>
      </c>
      <c r="F984" t="s">
        <v>2727</v>
      </c>
      <c r="G984" t="s">
        <v>2728</v>
      </c>
      <c r="I984">
        <v>1</v>
      </c>
      <c r="J984" t="s">
        <v>183</v>
      </c>
      <c r="K984">
        <v>31</v>
      </c>
      <c r="L984" t="s">
        <v>6061</v>
      </c>
      <c r="M984" t="s">
        <v>2529</v>
      </c>
      <c r="N984" t="s">
        <v>3807</v>
      </c>
      <c r="O984">
        <v>500</v>
      </c>
      <c r="R984" s="2">
        <v>45761</v>
      </c>
      <c r="T984">
        <v>1</v>
      </c>
      <c r="U984">
        <v>500</v>
      </c>
      <c r="V984" t="s">
        <v>65</v>
      </c>
      <c r="W984" t="s">
        <v>2730</v>
      </c>
      <c r="X984">
        <v>0</v>
      </c>
      <c r="Y984">
        <v>500</v>
      </c>
      <c r="Z984">
        <v>0</v>
      </c>
      <c r="AA984">
        <v>0</v>
      </c>
      <c r="AB984">
        <v>0</v>
      </c>
      <c r="AC984">
        <v>0</v>
      </c>
      <c r="AF984">
        <v>0</v>
      </c>
      <c r="AO984" t="s">
        <v>2731</v>
      </c>
      <c r="AP984" t="s">
        <v>2732</v>
      </c>
      <c r="AQ984" t="s">
        <v>16609</v>
      </c>
      <c r="AS984">
        <v>0</v>
      </c>
      <c r="AT984">
        <v>0</v>
      </c>
      <c r="AU984">
        <v>0</v>
      </c>
      <c r="AV984">
        <v>0</v>
      </c>
      <c r="AW984">
        <v>0</v>
      </c>
      <c r="AX984">
        <v>0</v>
      </c>
      <c r="BB984" t="s">
        <v>63</v>
      </c>
      <c r="BC984" t="s">
        <v>5117</v>
      </c>
      <c r="BD984">
        <v>0</v>
      </c>
      <c r="BF984" t="s">
        <v>2732</v>
      </c>
      <c r="BI984" t="s">
        <v>2733</v>
      </c>
    </row>
    <row r="985" spans="1:61" x14ac:dyDescent="0.35">
      <c r="A985" t="s">
        <v>2734</v>
      </c>
      <c r="B985">
        <v>10000</v>
      </c>
      <c r="C985">
        <v>10000</v>
      </c>
      <c r="D985" s="2">
        <v>45761</v>
      </c>
      <c r="E985" t="s">
        <v>59</v>
      </c>
      <c r="F985" t="s">
        <v>2720</v>
      </c>
      <c r="G985" t="s">
        <v>2728</v>
      </c>
      <c r="I985">
        <v>1</v>
      </c>
      <c r="J985" t="s">
        <v>183</v>
      </c>
      <c r="K985">
        <v>31</v>
      </c>
      <c r="L985" t="s">
        <v>6061</v>
      </c>
      <c r="M985" t="s">
        <v>2529</v>
      </c>
      <c r="N985" t="s">
        <v>3807</v>
      </c>
      <c r="O985">
        <v>500</v>
      </c>
      <c r="R985" s="2">
        <v>45761</v>
      </c>
      <c r="T985">
        <v>1</v>
      </c>
      <c r="U985">
        <v>500</v>
      </c>
      <c r="V985" t="s">
        <v>65</v>
      </c>
      <c r="W985" t="s">
        <v>2735</v>
      </c>
      <c r="X985">
        <v>0</v>
      </c>
      <c r="Y985">
        <v>500</v>
      </c>
      <c r="Z985">
        <v>0</v>
      </c>
      <c r="AA985">
        <v>0</v>
      </c>
      <c r="AB985">
        <v>0</v>
      </c>
      <c r="AC985">
        <v>0</v>
      </c>
      <c r="AF985">
        <v>0</v>
      </c>
      <c r="AO985" t="s">
        <v>2736</v>
      </c>
      <c r="AP985" t="s">
        <v>2732</v>
      </c>
      <c r="AQ985" t="s">
        <v>16609</v>
      </c>
      <c r="AS985">
        <v>0</v>
      </c>
      <c r="AT985">
        <v>0</v>
      </c>
      <c r="AU985">
        <v>0</v>
      </c>
      <c r="AV985">
        <v>0</v>
      </c>
      <c r="AW985">
        <v>0</v>
      </c>
      <c r="AX985">
        <v>0</v>
      </c>
      <c r="BB985" t="s">
        <v>63</v>
      </c>
      <c r="BC985" t="s">
        <v>5118</v>
      </c>
      <c r="BD985">
        <v>0</v>
      </c>
      <c r="BF985" t="s">
        <v>2732</v>
      </c>
      <c r="BI985" t="s">
        <v>2733</v>
      </c>
    </row>
    <row r="986" spans="1:61" x14ac:dyDescent="0.35">
      <c r="A986" t="s">
        <v>3486</v>
      </c>
      <c r="B986">
        <v>10000</v>
      </c>
      <c r="C986">
        <v>10000</v>
      </c>
      <c r="D986" s="2">
        <v>45772</v>
      </c>
      <c r="E986" t="s">
        <v>59</v>
      </c>
      <c r="F986" t="s">
        <v>3487</v>
      </c>
      <c r="G986" t="s">
        <v>3488</v>
      </c>
      <c r="I986">
        <v>1</v>
      </c>
      <c r="J986" t="s">
        <v>183</v>
      </c>
      <c r="K986">
        <v>79</v>
      </c>
      <c r="L986" t="s">
        <v>6076</v>
      </c>
      <c r="M986" t="s">
        <v>945</v>
      </c>
      <c r="N986" t="s">
        <v>3831</v>
      </c>
      <c r="O986" s="3">
        <v>7524</v>
      </c>
      <c r="R986" s="2">
        <v>45761</v>
      </c>
      <c r="T986">
        <v>21</v>
      </c>
      <c r="U986" s="3">
        <v>158004</v>
      </c>
      <c r="V986" t="s">
        <v>65</v>
      </c>
      <c r="W986" t="s">
        <v>3489</v>
      </c>
      <c r="X986">
        <v>0</v>
      </c>
      <c r="Y986" s="3">
        <v>146286</v>
      </c>
      <c r="Z986" s="3">
        <v>11718</v>
      </c>
      <c r="AA986">
        <v>0</v>
      </c>
      <c r="AB986">
        <v>0</v>
      </c>
      <c r="AC986">
        <v>0</v>
      </c>
      <c r="AF986">
        <v>0</v>
      </c>
      <c r="AO986" t="s">
        <v>3490</v>
      </c>
      <c r="AP986" t="s">
        <v>108</v>
      </c>
      <c r="AQ986" t="s">
        <v>13404</v>
      </c>
      <c r="AS986">
        <v>0</v>
      </c>
      <c r="AT986">
        <v>0</v>
      </c>
      <c r="AU986">
        <v>0</v>
      </c>
      <c r="AV986">
        <v>0</v>
      </c>
      <c r="AW986">
        <v>0</v>
      </c>
      <c r="AX986">
        <v>0</v>
      </c>
      <c r="BB986" t="s">
        <v>63</v>
      </c>
      <c r="BC986" t="s">
        <v>5119</v>
      </c>
      <c r="BD986">
        <v>0</v>
      </c>
      <c r="BF986" t="s">
        <v>108</v>
      </c>
      <c r="BI986" t="s">
        <v>3491</v>
      </c>
    </row>
    <row r="987" spans="1:61" x14ac:dyDescent="0.35">
      <c r="A987" t="s">
        <v>1560</v>
      </c>
      <c r="B987">
        <v>10000</v>
      </c>
      <c r="C987">
        <v>30000</v>
      </c>
      <c r="D987" s="2">
        <v>45762</v>
      </c>
      <c r="E987" t="s">
        <v>59</v>
      </c>
      <c r="F987" t="s">
        <v>1561</v>
      </c>
      <c r="G987" t="s">
        <v>1562</v>
      </c>
      <c r="I987">
        <v>3</v>
      </c>
      <c r="J987" t="s">
        <v>183</v>
      </c>
      <c r="K987">
        <v>85</v>
      </c>
      <c r="L987" t="s">
        <v>6060</v>
      </c>
      <c r="M987" t="s">
        <v>940</v>
      </c>
      <c r="N987" t="s">
        <v>3864</v>
      </c>
      <c r="O987" s="3">
        <v>10000</v>
      </c>
      <c r="R987" s="2">
        <v>45761</v>
      </c>
      <c r="T987">
        <v>11</v>
      </c>
      <c r="U987" s="3">
        <v>110000</v>
      </c>
      <c r="V987" t="s">
        <v>65</v>
      </c>
      <c r="W987" t="s">
        <v>1563</v>
      </c>
      <c r="X987">
        <v>0</v>
      </c>
      <c r="Y987" s="3">
        <v>100000</v>
      </c>
      <c r="Z987" s="3">
        <v>10000</v>
      </c>
      <c r="AA987">
        <v>0</v>
      </c>
      <c r="AB987">
        <v>0</v>
      </c>
      <c r="AC987">
        <v>0</v>
      </c>
      <c r="AF987">
        <v>0</v>
      </c>
      <c r="AO987" t="s">
        <v>1564</v>
      </c>
      <c r="AP987" t="s">
        <v>108</v>
      </c>
      <c r="AQ987" t="s">
        <v>13404</v>
      </c>
      <c r="AS987">
        <v>0</v>
      </c>
      <c r="AT987">
        <v>0</v>
      </c>
      <c r="AU987">
        <v>0</v>
      </c>
      <c r="AV987">
        <v>0</v>
      </c>
      <c r="AW987">
        <v>0</v>
      </c>
      <c r="AX987">
        <v>0</v>
      </c>
      <c r="BB987" t="s">
        <v>63</v>
      </c>
      <c r="BC987" t="s">
        <v>4687</v>
      </c>
      <c r="BD987">
        <v>0</v>
      </c>
      <c r="BF987" t="s">
        <v>108</v>
      </c>
      <c r="BI987" t="s">
        <v>1565</v>
      </c>
    </row>
    <row r="988" spans="1:61" x14ac:dyDescent="0.35">
      <c r="A988" t="s">
        <v>1566</v>
      </c>
      <c r="B988">
        <v>10000</v>
      </c>
      <c r="C988">
        <v>30000</v>
      </c>
      <c r="D988" s="2">
        <v>45762</v>
      </c>
      <c r="E988" t="s">
        <v>59</v>
      </c>
      <c r="F988" t="s">
        <v>1561</v>
      </c>
      <c r="G988" t="s">
        <v>1562</v>
      </c>
      <c r="I988">
        <v>3</v>
      </c>
      <c r="J988" t="s">
        <v>183</v>
      </c>
      <c r="K988">
        <v>85</v>
      </c>
      <c r="L988" t="s">
        <v>6060</v>
      </c>
      <c r="M988" t="s">
        <v>940</v>
      </c>
      <c r="N988" t="s">
        <v>3864</v>
      </c>
      <c r="O988" s="3">
        <v>20000</v>
      </c>
      <c r="R988" s="2">
        <v>45761</v>
      </c>
      <c r="T988">
        <v>11</v>
      </c>
      <c r="U988" s="3">
        <v>220000</v>
      </c>
      <c r="V988" t="s">
        <v>65</v>
      </c>
      <c r="W988" t="s">
        <v>1567</v>
      </c>
      <c r="X988">
        <v>0</v>
      </c>
      <c r="Y988" s="3">
        <v>200000</v>
      </c>
      <c r="Z988" s="3">
        <v>20000</v>
      </c>
      <c r="AA988">
        <v>0</v>
      </c>
      <c r="AB988">
        <v>0</v>
      </c>
      <c r="AC988">
        <v>0</v>
      </c>
      <c r="AF988">
        <v>0</v>
      </c>
      <c r="AO988" t="s">
        <v>1568</v>
      </c>
      <c r="AP988" t="s">
        <v>108</v>
      </c>
      <c r="AQ988" t="s">
        <v>13404</v>
      </c>
      <c r="AS988">
        <v>0</v>
      </c>
      <c r="AT988">
        <v>0</v>
      </c>
      <c r="AU988">
        <v>0</v>
      </c>
      <c r="AV988">
        <v>0</v>
      </c>
      <c r="AW988">
        <v>0</v>
      </c>
      <c r="AX988">
        <v>0</v>
      </c>
      <c r="BB988" t="s">
        <v>63</v>
      </c>
      <c r="BC988" t="s">
        <v>4688</v>
      </c>
      <c r="BD988">
        <v>0</v>
      </c>
      <c r="BF988" t="s">
        <v>108</v>
      </c>
      <c r="BI988" t="s">
        <v>1569</v>
      </c>
    </row>
    <row r="989" spans="1:61" x14ac:dyDescent="0.35">
      <c r="A989" t="s">
        <v>1570</v>
      </c>
      <c r="B989">
        <v>10000</v>
      </c>
      <c r="C989">
        <v>30000</v>
      </c>
      <c r="D989" s="2">
        <v>45762</v>
      </c>
      <c r="E989" t="s">
        <v>59</v>
      </c>
      <c r="F989" t="s">
        <v>1571</v>
      </c>
      <c r="G989" t="s">
        <v>1562</v>
      </c>
      <c r="I989">
        <v>3</v>
      </c>
      <c r="J989" t="s">
        <v>183</v>
      </c>
      <c r="K989">
        <v>85</v>
      </c>
      <c r="L989" t="s">
        <v>6060</v>
      </c>
      <c r="M989" t="s">
        <v>940</v>
      </c>
      <c r="N989" t="s">
        <v>3864</v>
      </c>
      <c r="O989" s="3">
        <v>20000</v>
      </c>
      <c r="R989" s="2">
        <v>45761</v>
      </c>
      <c r="T989">
        <v>11</v>
      </c>
      <c r="U989" s="3">
        <v>220000</v>
      </c>
      <c r="V989" t="s">
        <v>65</v>
      </c>
      <c r="W989" t="s">
        <v>1572</v>
      </c>
      <c r="X989">
        <v>0</v>
      </c>
      <c r="Y989" s="3">
        <v>200000</v>
      </c>
      <c r="Z989" s="3">
        <v>20000</v>
      </c>
      <c r="AA989">
        <v>0</v>
      </c>
      <c r="AB989">
        <v>0</v>
      </c>
      <c r="AC989">
        <v>0</v>
      </c>
      <c r="AF989">
        <v>0</v>
      </c>
      <c r="AO989" t="s">
        <v>1573</v>
      </c>
      <c r="AP989" t="s">
        <v>108</v>
      </c>
      <c r="AQ989" t="s">
        <v>13404</v>
      </c>
      <c r="AS989">
        <v>0</v>
      </c>
      <c r="AT989">
        <v>0</v>
      </c>
      <c r="AU989">
        <v>0</v>
      </c>
      <c r="AV989">
        <v>0</v>
      </c>
      <c r="AW989">
        <v>0</v>
      </c>
      <c r="AX989">
        <v>0</v>
      </c>
      <c r="BB989" t="s">
        <v>63</v>
      </c>
      <c r="BC989" t="s">
        <v>4689</v>
      </c>
      <c r="BD989">
        <v>0</v>
      </c>
      <c r="BF989" t="s">
        <v>108</v>
      </c>
      <c r="BI989" t="s">
        <v>1574</v>
      </c>
    </row>
    <row r="990" spans="1:61" x14ac:dyDescent="0.35">
      <c r="A990" t="s">
        <v>1575</v>
      </c>
      <c r="B990">
        <v>10000</v>
      </c>
      <c r="C990">
        <v>30000</v>
      </c>
      <c r="D990" s="2">
        <v>45762</v>
      </c>
      <c r="E990" t="s">
        <v>59</v>
      </c>
      <c r="F990" t="s">
        <v>1571</v>
      </c>
      <c r="G990" t="s">
        <v>1562</v>
      </c>
      <c r="I990">
        <v>3</v>
      </c>
      <c r="J990" t="s">
        <v>183</v>
      </c>
      <c r="K990">
        <v>85</v>
      </c>
      <c r="L990" t="s">
        <v>6060</v>
      </c>
      <c r="M990" t="s">
        <v>940</v>
      </c>
      <c r="N990" t="s">
        <v>3864</v>
      </c>
      <c r="O990" s="3">
        <v>20000</v>
      </c>
      <c r="R990" s="2">
        <v>45761</v>
      </c>
      <c r="T990">
        <v>11</v>
      </c>
      <c r="U990" s="3">
        <v>220000</v>
      </c>
      <c r="V990" t="s">
        <v>65</v>
      </c>
      <c r="W990" t="s">
        <v>1576</v>
      </c>
      <c r="X990">
        <v>0</v>
      </c>
      <c r="Y990" s="3">
        <v>200000</v>
      </c>
      <c r="Z990" s="3">
        <v>20000</v>
      </c>
      <c r="AA990">
        <v>0</v>
      </c>
      <c r="AB990">
        <v>0</v>
      </c>
      <c r="AC990">
        <v>0</v>
      </c>
      <c r="AF990">
        <v>0</v>
      </c>
      <c r="AO990" t="s">
        <v>1577</v>
      </c>
      <c r="AP990" t="s">
        <v>108</v>
      </c>
      <c r="AQ990" t="s">
        <v>13404</v>
      </c>
      <c r="AS990">
        <v>0</v>
      </c>
      <c r="AT990">
        <v>0</v>
      </c>
      <c r="AU990">
        <v>0</v>
      </c>
      <c r="AV990">
        <v>0</v>
      </c>
      <c r="AW990">
        <v>0</v>
      </c>
      <c r="AX990">
        <v>0</v>
      </c>
      <c r="BB990" t="s">
        <v>63</v>
      </c>
      <c r="BC990" t="s">
        <v>4690</v>
      </c>
      <c r="BD990">
        <v>0</v>
      </c>
      <c r="BF990" t="s">
        <v>108</v>
      </c>
      <c r="BI990" t="s">
        <v>1578</v>
      </c>
    </row>
    <row r="991" spans="1:61" x14ac:dyDescent="0.35">
      <c r="A991" t="s">
        <v>1579</v>
      </c>
      <c r="B991">
        <v>10000</v>
      </c>
      <c r="C991">
        <v>30000</v>
      </c>
      <c r="D991" s="2">
        <v>45762</v>
      </c>
      <c r="E991" t="s">
        <v>59</v>
      </c>
      <c r="F991" t="s">
        <v>1561</v>
      </c>
      <c r="G991" t="s">
        <v>1562</v>
      </c>
      <c r="I991">
        <v>3</v>
      </c>
      <c r="J991" t="s">
        <v>183</v>
      </c>
      <c r="K991">
        <v>85</v>
      </c>
      <c r="L991" t="s">
        <v>6060</v>
      </c>
      <c r="M991" t="s">
        <v>940</v>
      </c>
      <c r="N991" t="s">
        <v>3864</v>
      </c>
      <c r="O991" s="3">
        <v>10000</v>
      </c>
      <c r="R991" s="2">
        <v>45761</v>
      </c>
      <c r="T991">
        <v>11</v>
      </c>
      <c r="U991" s="3">
        <v>110000</v>
      </c>
      <c r="V991" t="s">
        <v>65</v>
      </c>
      <c r="W991" t="s">
        <v>1580</v>
      </c>
      <c r="X991">
        <v>0</v>
      </c>
      <c r="Y991" s="3">
        <v>100000</v>
      </c>
      <c r="Z991" s="3">
        <v>10000</v>
      </c>
      <c r="AA991">
        <v>0</v>
      </c>
      <c r="AB991">
        <v>0</v>
      </c>
      <c r="AC991">
        <v>0</v>
      </c>
      <c r="AF991">
        <v>0</v>
      </c>
      <c r="AO991" t="s">
        <v>1581</v>
      </c>
      <c r="AP991" t="s">
        <v>108</v>
      </c>
      <c r="AQ991" t="s">
        <v>13404</v>
      </c>
      <c r="AS991">
        <v>0</v>
      </c>
      <c r="AT991">
        <v>0</v>
      </c>
      <c r="AU991">
        <v>0</v>
      </c>
      <c r="AV991">
        <v>0</v>
      </c>
      <c r="AW991">
        <v>0</v>
      </c>
      <c r="AX991">
        <v>0</v>
      </c>
      <c r="BB991" t="s">
        <v>63</v>
      </c>
      <c r="BC991" t="s">
        <v>4691</v>
      </c>
      <c r="BD991">
        <v>0</v>
      </c>
      <c r="BF991" t="s">
        <v>108</v>
      </c>
      <c r="BI991" t="s">
        <v>1582</v>
      </c>
    </row>
    <row r="992" spans="1:61" x14ac:dyDescent="0.35">
      <c r="A992" t="s">
        <v>1583</v>
      </c>
      <c r="B992">
        <v>10000</v>
      </c>
      <c r="C992">
        <v>30000</v>
      </c>
      <c r="D992" s="2">
        <v>45762</v>
      </c>
      <c r="E992" t="s">
        <v>59</v>
      </c>
      <c r="F992" t="s">
        <v>1571</v>
      </c>
      <c r="G992" t="s">
        <v>1562</v>
      </c>
      <c r="I992">
        <v>3</v>
      </c>
      <c r="J992" t="s">
        <v>183</v>
      </c>
      <c r="K992">
        <v>85</v>
      </c>
      <c r="L992" t="s">
        <v>6060</v>
      </c>
      <c r="M992" t="s">
        <v>940</v>
      </c>
      <c r="N992" t="s">
        <v>3864</v>
      </c>
      <c r="O992" s="3">
        <v>10000</v>
      </c>
      <c r="R992" s="2">
        <v>45761</v>
      </c>
      <c r="T992">
        <v>11</v>
      </c>
      <c r="U992" s="3">
        <v>110000</v>
      </c>
      <c r="V992" t="s">
        <v>65</v>
      </c>
      <c r="W992" t="s">
        <v>1584</v>
      </c>
      <c r="X992">
        <v>0</v>
      </c>
      <c r="Y992" s="3">
        <v>100000</v>
      </c>
      <c r="Z992" s="3">
        <v>10000</v>
      </c>
      <c r="AA992">
        <v>0</v>
      </c>
      <c r="AB992">
        <v>0</v>
      </c>
      <c r="AC992">
        <v>0</v>
      </c>
      <c r="AF992">
        <v>0</v>
      </c>
      <c r="AO992" t="s">
        <v>1585</v>
      </c>
      <c r="AP992" t="s">
        <v>108</v>
      </c>
      <c r="AQ992" t="s">
        <v>13404</v>
      </c>
      <c r="AS992">
        <v>0</v>
      </c>
      <c r="AT992">
        <v>0</v>
      </c>
      <c r="AU992">
        <v>0</v>
      </c>
      <c r="AV992">
        <v>0</v>
      </c>
      <c r="AW992">
        <v>0</v>
      </c>
      <c r="AX992">
        <v>0</v>
      </c>
      <c r="BB992" t="s">
        <v>63</v>
      </c>
      <c r="BC992" t="s">
        <v>4692</v>
      </c>
      <c r="BD992">
        <v>0</v>
      </c>
      <c r="BF992" t="s">
        <v>108</v>
      </c>
      <c r="BI992" t="s">
        <v>1586</v>
      </c>
    </row>
    <row r="993" spans="1:61" x14ac:dyDescent="0.35">
      <c r="A993" t="s">
        <v>1587</v>
      </c>
      <c r="B993">
        <v>10000</v>
      </c>
      <c r="C993">
        <v>30000</v>
      </c>
      <c r="D993" s="2">
        <v>45762</v>
      </c>
      <c r="E993" t="s">
        <v>59</v>
      </c>
      <c r="F993" t="s">
        <v>1588</v>
      </c>
      <c r="G993" t="s">
        <v>1562</v>
      </c>
      <c r="I993">
        <v>3</v>
      </c>
      <c r="J993" t="s">
        <v>183</v>
      </c>
      <c r="K993">
        <v>85</v>
      </c>
      <c r="L993" t="s">
        <v>6060</v>
      </c>
      <c r="M993" t="s">
        <v>940</v>
      </c>
      <c r="N993" t="s">
        <v>3864</v>
      </c>
      <c r="O993" s="3">
        <v>20000</v>
      </c>
      <c r="R993" s="2">
        <v>45761</v>
      </c>
      <c r="T993">
        <v>11</v>
      </c>
      <c r="U993" s="3">
        <v>220000</v>
      </c>
      <c r="V993" t="s">
        <v>65</v>
      </c>
      <c r="W993" t="s">
        <v>1589</v>
      </c>
      <c r="X993">
        <v>0</v>
      </c>
      <c r="Y993" s="3">
        <v>200000</v>
      </c>
      <c r="Z993" s="3">
        <v>20000</v>
      </c>
      <c r="AA993">
        <v>0</v>
      </c>
      <c r="AB993">
        <v>0</v>
      </c>
      <c r="AC993">
        <v>0</v>
      </c>
      <c r="AF993">
        <v>0</v>
      </c>
      <c r="AO993" t="s">
        <v>1590</v>
      </c>
      <c r="AP993" t="s">
        <v>108</v>
      </c>
      <c r="AQ993" t="s">
        <v>13404</v>
      </c>
      <c r="AS993">
        <v>0</v>
      </c>
      <c r="AT993">
        <v>0</v>
      </c>
      <c r="AU993">
        <v>0</v>
      </c>
      <c r="AV993">
        <v>0</v>
      </c>
      <c r="AW993">
        <v>0</v>
      </c>
      <c r="AX993">
        <v>0</v>
      </c>
      <c r="BB993" t="s">
        <v>63</v>
      </c>
      <c r="BC993" t="s">
        <v>4693</v>
      </c>
      <c r="BD993">
        <v>0</v>
      </c>
      <c r="BF993" t="s">
        <v>108</v>
      </c>
      <c r="BI993" t="s">
        <v>1591</v>
      </c>
    </row>
    <row r="994" spans="1:61" x14ac:dyDescent="0.35">
      <c r="A994" t="s">
        <v>2000</v>
      </c>
      <c r="B994">
        <v>10000</v>
      </c>
      <c r="C994">
        <v>20000</v>
      </c>
      <c r="D994" s="2">
        <v>45762</v>
      </c>
      <c r="E994" t="s">
        <v>59</v>
      </c>
      <c r="F994" t="s">
        <v>2001</v>
      </c>
      <c r="G994" t="s">
        <v>1880</v>
      </c>
      <c r="I994">
        <v>2</v>
      </c>
      <c r="J994" t="s">
        <v>183</v>
      </c>
      <c r="K994">
        <v>63</v>
      </c>
      <c r="L994" t="s">
        <v>6051</v>
      </c>
      <c r="M994" t="s">
        <v>136</v>
      </c>
      <c r="N994" t="s">
        <v>3850</v>
      </c>
      <c r="O994" s="3">
        <v>3750</v>
      </c>
      <c r="R994" s="2">
        <v>45761</v>
      </c>
      <c r="T994">
        <v>16</v>
      </c>
      <c r="U994" s="3">
        <v>60000</v>
      </c>
      <c r="V994" t="s">
        <v>65</v>
      </c>
      <c r="W994" t="s">
        <v>1882</v>
      </c>
      <c r="X994">
        <v>0</v>
      </c>
      <c r="Y994" s="3">
        <v>60000</v>
      </c>
      <c r="Z994">
        <v>0</v>
      </c>
      <c r="AA994">
        <v>0</v>
      </c>
      <c r="AB994">
        <v>0</v>
      </c>
      <c r="AC994">
        <v>0</v>
      </c>
      <c r="AF994">
        <v>0</v>
      </c>
      <c r="AO994" t="s">
        <v>1883</v>
      </c>
      <c r="AP994" t="s">
        <v>170</v>
      </c>
      <c r="AQ994" t="s">
        <v>21526</v>
      </c>
      <c r="AS994">
        <v>0</v>
      </c>
      <c r="AT994">
        <v>0</v>
      </c>
      <c r="AU994">
        <v>0</v>
      </c>
      <c r="AV994">
        <v>0</v>
      </c>
      <c r="AW994">
        <v>0</v>
      </c>
      <c r="AX994">
        <v>0</v>
      </c>
      <c r="BB994" t="s">
        <v>63</v>
      </c>
      <c r="BC994" t="s">
        <v>4793</v>
      </c>
      <c r="BD994">
        <v>0</v>
      </c>
      <c r="BF994" t="s">
        <v>170</v>
      </c>
      <c r="BI994" t="s">
        <v>2002</v>
      </c>
    </row>
    <row r="995" spans="1:61" x14ac:dyDescent="0.35">
      <c r="A995" t="s">
        <v>2189</v>
      </c>
      <c r="B995">
        <v>10000</v>
      </c>
      <c r="C995">
        <v>20000</v>
      </c>
      <c r="D995" s="2">
        <v>45762</v>
      </c>
      <c r="E995" t="s">
        <v>59</v>
      </c>
      <c r="F995" t="s">
        <v>2001</v>
      </c>
      <c r="G995" t="s">
        <v>1880</v>
      </c>
      <c r="I995">
        <v>2</v>
      </c>
      <c r="J995" t="s">
        <v>183</v>
      </c>
      <c r="K995">
        <v>63</v>
      </c>
      <c r="L995" t="s">
        <v>6051</v>
      </c>
      <c r="M995" t="s">
        <v>136</v>
      </c>
      <c r="N995" t="s">
        <v>3850</v>
      </c>
      <c r="O995" s="3">
        <v>1250</v>
      </c>
      <c r="R995" s="2">
        <v>45761</v>
      </c>
      <c r="T995">
        <v>16</v>
      </c>
      <c r="U995" s="3">
        <v>20000</v>
      </c>
      <c r="V995" t="s">
        <v>65</v>
      </c>
      <c r="W995" t="s">
        <v>2094</v>
      </c>
      <c r="X995">
        <v>0</v>
      </c>
      <c r="Y995" s="3">
        <v>10000</v>
      </c>
      <c r="Z995" s="3">
        <v>10000</v>
      </c>
      <c r="AA995">
        <v>0</v>
      </c>
      <c r="AB995">
        <v>0</v>
      </c>
      <c r="AC995">
        <v>0</v>
      </c>
      <c r="AF995">
        <v>0</v>
      </c>
      <c r="AO995" t="s">
        <v>2095</v>
      </c>
      <c r="AP995" t="s">
        <v>170</v>
      </c>
      <c r="AQ995" t="s">
        <v>21526</v>
      </c>
      <c r="AS995">
        <v>0</v>
      </c>
      <c r="AT995">
        <v>0</v>
      </c>
      <c r="AU995">
        <v>0</v>
      </c>
      <c r="AV995">
        <v>0</v>
      </c>
      <c r="AW995">
        <v>0</v>
      </c>
      <c r="AX995">
        <v>0</v>
      </c>
      <c r="BB995" t="s">
        <v>63</v>
      </c>
      <c r="BC995" t="s">
        <v>4854</v>
      </c>
      <c r="BD995">
        <v>0</v>
      </c>
      <c r="BF995" t="s">
        <v>170</v>
      </c>
      <c r="BI995" t="s">
        <v>2190</v>
      </c>
    </row>
    <row r="996" spans="1:61" x14ac:dyDescent="0.35">
      <c r="A996" t="s">
        <v>2737</v>
      </c>
      <c r="B996">
        <v>10000</v>
      </c>
      <c r="C996">
        <v>10000</v>
      </c>
      <c r="D996" s="2">
        <v>45762</v>
      </c>
      <c r="E996" t="s">
        <v>59</v>
      </c>
      <c r="F996" t="s">
        <v>2738</v>
      </c>
      <c r="G996" t="s">
        <v>2739</v>
      </c>
      <c r="I996">
        <v>1</v>
      </c>
      <c r="J996" t="s">
        <v>183</v>
      </c>
      <c r="K996">
        <v>59</v>
      </c>
      <c r="L996" t="s">
        <v>6045</v>
      </c>
      <c r="M996" t="s">
        <v>73</v>
      </c>
      <c r="N996" t="s">
        <v>3811</v>
      </c>
      <c r="O996" s="3">
        <v>1245</v>
      </c>
      <c r="R996" s="2">
        <v>45761</v>
      </c>
      <c r="T996">
        <v>2</v>
      </c>
      <c r="U996" s="3">
        <v>2490</v>
      </c>
      <c r="V996" t="s">
        <v>65</v>
      </c>
      <c r="W996">
        <v>112887240001</v>
      </c>
      <c r="X996">
        <v>0</v>
      </c>
      <c r="Y996" s="3">
        <v>2490</v>
      </c>
      <c r="Z996">
        <v>0</v>
      </c>
      <c r="AA996">
        <v>0</v>
      </c>
      <c r="AB996">
        <v>0</v>
      </c>
      <c r="AC996">
        <v>0</v>
      </c>
      <c r="AF996">
        <v>0</v>
      </c>
      <c r="AO996">
        <v>11288724</v>
      </c>
      <c r="AP996" t="s">
        <v>571</v>
      </c>
      <c r="AQ996" t="s">
        <v>14937</v>
      </c>
      <c r="AS996">
        <v>0</v>
      </c>
      <c r="AT996">
        <v>0</v>
      </c>
      <c r="AU996">
        <v>0</v>
      </c>
      <c r="AV996">
        <v>0</v>
      </c>
      <c r="AW996">
        <v>0</v>
      </c>
      <c r="AX996">
        <v>0</v>
      </c>
      <c r="BB996" t="s">
        <v>63</v>
      </c>
      <c r="BC996" t="s">
        <v>5120</v>
      </c>
      <c r="BD996">
        <v>0</v>
      </c>
      <c r="BF996" t="s">
        <v>571</v>
      </c>
      <c r="BI996" t="s">
        <v>2740</v>
      </c>
    </row>
    <row r="997" spans="1:61" x14ac:dyDescent="0.35">
      <c r="A997" t="s">
        <v>2741</v>
      </c>
      <c r="B997">
        <v>10000</v>
      </c>
      <c r="C997">
        <v>10000</v>
      </c>
      <c r="D997" s="2">
        <v>45762</v>
      </c>
      <c r="E997" t="s">
        <v>59</v>
      </c>
      <c r="F997" t="s">
        <v>2738</v>
      </c>
      <c r="G997" t="s">
        <v>2739</v>
      </c>
      <c r="I997">
        <v>1</v>
      </c>
      <c r="J997" t="s">
        <v>183</v>
      </c>
      <c r="K997">
        <v>59</v>
      </c>
      <c r="L997" t="s">
        <v>6045</v>
      </c>
      <c r="M997" t="s">
        <v>73</v>
      </c>
      <c r="N997" t="s">
        <v>3811</v>
      </c>
      <c r="O997" s="3">
        <v>1245</v>
      </c>
      <c r="R997" s="2">
        <v>45761</v>
      </c>
      <c r="T997">
        <v>2</v>
      </c>
      <c r="U997" s="3">
        <v>2490</v>
      </c>
      <c r="V997" t="s">
        <v>65</v>
      </c>
      <c r="W997">
        <v>112887240001</v>
      </c>
      <c r="X997">
        <v>0</v>
      </c>
      <c r="Y997" s="3">
        <v>2490</v>
      </c>
      <c r="Z997">
        <v>0</v>
      </c>
      <c r="AA997">
        <v>0</v>
      </c>
      <c r="AB997">
        <v>0</v>
      </c>
      <c r="AC997">
        <v>0</v>
      </c>
      <c r="AF997">
        <v>0</v>
      </c>
      <c r="AO997">
        <v>11288724</v>
      </c>
      <c r="AP997" t="s">
        <v>571</v>
      </c>
      <c r="AQ997" t="s">
        <v>14937</v>
      </c>
      <c r="AS997">
        <v>0</v>
      </c>
      <c r="AT997">
        <v>0</v>
      </c>
      <c r="AU997">
        <v>0</v>
      </c>
      <c r="AV997">
        <v>0</v>
      </c>
      <c r="AW997">
        <v>0</v>
      </c>
      <c r="AX997">
        <v>0</v>
      </c>
      <c r="BB997" t="s">
        <v>63</v>
      </c>
      <c r="BC997" t="s">
        <v>5121</v>
      </c>
      <c r="BD997">
        <v>0</v>
      </c>
      <c r="BF997" t="s">
        <v>571</v>
      </c>
      <c r="BI997" t="s">
        <v>2742</v>
      </c>
    </row>
    <row r="998" spans="1:61" x14ac:dyDescent="0.35">
      <c r="A998" t="s">
        <v>2743</v>
      </c>
      <c r="B998">
        <v>10000</v>
      </c>
      <c r="C998">
        <v>10000</v>
      </c>
      <c r="D998" s="2">
        <v>45762</v>
      </c>
      <c r="E998" t="s">
        <v>59</v>
      </c>
      <c r="F998" t="s">
        <v>2744</v>
      </c>
      <c r="G998" t="s">
        <v>2745</v>
      </c>
      <c r="I998">
        <v>1</v>
      </c>
      <c r="J998" t="s">
        <v>183</v>
      </c>
      <c r="K998">
        <v>79</v>
      </c>
      <c r="L998" t="s">
        <v>6076</v>
      </c>
      <c r="M998" t="s">
        <v>92</v>
      </c>
      <c r="N998" t="s">
        <v>3828</v>
      </c>
      <c r="O998">
        <v>59</v>
      </c>
      <c r="R998" s="2">
        <v>45761</v>
      </c>
      <c r="T998">
        <v>102</v>
      </c>
      <c r="U998" s="3">
        <v>6018</v>
      </c>
      <c r="V998" t="s">
        <v>65</v>
      </c>
      <c r="W998" t="s">
        <v>2746</v>
      </c>
      <c r="X998">
        <v>0</v>
      </c>
      <c r="Y998" s="3">
        <v>3000</v>
      </c>
      <c r="Z998" s="3">
        <v>3018</v>
      </c>
      <c r="AA998">
        <v>0</v>
      </c>
      <c r="AB998">
        <v>0</v>
      </c>
      <c r="AC998">
        <v>0</v>
      </c>
      <c r="AF998">
        <v>0</v>
      </c>
      <c r="AO998" t="s">
        <v>2747</v>
      </c>
      <c r="AP998" t="s">
        <v>1242</v>
      </c>
      <c r="AQ998" t="s">
        <v>21402</v>
      </c>
      <c r="AS998">
        <v>0</v>
      </c>
      <c r="AT998">
        <v>0</v>
      </c>
      <c r="AU998">
        <v>0</v>
      </c>
      <c r="AV998">
        <v>0</v>
      </c>
      <c r="AW998">
        <v>0</v>
      </c>
      <c r="AX998">
        <v>0</v>
      </c>
      <c r="BB998" t="s">
        <v>63</v>
      </c>
      <c r="BC998" t="s">
        <v>5122</v>
      </c>
      <c r="BD998">
        <v>0</v>
      </c>
      <c r="BF998" t="s">
        <v>1242</v>
      </c>
      <c r="BI998" t="s">
        <v>2748</v>
      </c>
    </row>
    <row r="999" spans="1:61" x14ac:dyDescent="0.35">
      <c r="A999" t="s">
        <v>2749</v>
      </c>
      <c r="B999">
        <v>10000</v>
      </c>
      <c r="C999">
        <v>10000</v>
      </c>
      <c r="D999" s="2">
        <v>45762</v>
      </c>
      <c r="E999" t="s">
        <v>59</v>
      </c>
      <c r="F999" t="s">
        <v>2744</v>
      </c>
      <c r="G999" t="s">
        <v>2745</v>
      </c>
      <c r="I999">
        <v>1</v>
      </c>
      <c r="J999" t="s">
        <v>183</v>
      </c>
      <c r="K999">
        <v>79</v>
      </c>
      <c r="L999" t="s">
        <v>6076</v>
      </c>
      <c r="M999" t="s">
        <v>92</v>
      </c>
      <c r="N999" t="s">
        <v>3828</v>
      </c>
      <c r="O999">
        <v>59</v>
      </c>
      <c r="R999" s="2">
        <v>45761</v>
      </c>
      <c r="T999">
        <v>102</v>
      </c>
      <c r="U999" s="3">
        <v>6018</v>
      </c>
      <c r="V999" t="s">
        <v>65</v>
      </c>
      <c r="W999" t="s">
        <v>2750</v>
      </c>
      <c r="X999">
        <v>0</v>
      </c>
      <c r="Y999" s="3">
        <v>3000</v>
      </c>
      <c r="Z999" s="3">
        <v>3018</v>
      </c>
      <c r="AA999">
        <v>0</v>
      </c>
      <c r="AB999">
        <v>0</v>
      </c>
      <c r="AC999">
        <v>0</v>
      </c>
      <c r="AF999">
        <v>0</v>
      </c>
      <c r="AO999" t="s">
        <v>2751</v>
      </c>
      <c r="AP999" t="s">
        <v>1242</v>
      </c>
      <c r="AQ999" t="s">
        <v>21402</v>
      </c>
      <c r="AS999">
        <v>0</v>
      </c>
      <c r="AT999">
        <v>0</v>
      </c>
      <c r="AU999">
        <v>0</v>
      </c>
      <c r="AV999">
        <v>0</v>
      </c>
      <c r="AW999">
        <v>0</v>
      </c>
      <c r="AX999">
        <v>0</v>
      </c>
      <c r="BB999" t="s">
        <v>63</v>
      </c>
      <c r="BC999" t="s">
        <v>5123</v>
      </c>
      <c r="BD999">
        <v>0</v>
      </c>
      <c r="BF999" t="s">
        <v>1242</v>
      </c>
      <c r="BI999" t="s">
        <v>2748</v>
      </c>
    </row>
    <row r="1000" spans="1:61" x14ac:dyDescent="0.35">
      <c r="A1000" t="s">
        <v>2752</v>
      </c>
      <c r="B1000">
        <v>10000</v>
      </c>
      <c r="C1000">
        <v>10000</v>
      </c>
      <c r="D1000" s="2">
        <v>45762</v>
      </c>
      <c r="E1000" t="s">
        <v>59</v>
      </c>
      <c r="F1000" t="s">
        <v>2744</v>
      </c>
      <c r="G1000" t="s">
        <v>2745</v>
      </c>
      <c r="I1000">
        <v>1</v>
      </c>
      <c r="J1000" t="s">
        <v>183</v>
      </c>
      <c r="K1000">
        <v>79</v>
      </c>
      <c r="L1000" t="s">
        <v>6076</v>
      </c>
      <c r="M1000" t="s">
        <v>92</v>
      </c>
      <c r="N1000" t="s">
        <v>3828</v>
      </c>
      <c r="O1000">
        <v>59</v>
      </c>
      <c r="R1000" s="2">
        <v>45761</v>
      </c>
      <c r="T1000">
        <v>102</v>
      </c>
      <c r="U1000" s="3">
        <v>6018</v>
      </c>
      <c r="V1000" t="s">
        <v>65</v>
      </c>
      <c r="W1000" t="s">
        <v>2753</v>
      </c>
      <c r="X1000">
        <v>0</v>
      </c>
      <c r="Y1000" s="3">
        <v>3000</v>
      </c>
      <c r="Z1000" s="3">
        <v>3018</v>
      </c>
      <c r="AA1000">
        <v>0</v>
      </c>
      <c r="AB1000">
        <v>0</v>
      </c>
      <c r="AC1000">
        <v>0</v>
      </c>
      <c r="AF1000">
        <v>0</v>
      </c>
      <c r="AO1000" t="s">
        <v>2754</v>
      </c>
      <c r="AP1000" t="s">
        <v>1242</v>
      </c>
      <c r="AQ1000" t="s">
        <v>21402</v>
      </c>
      <c r="AS1000">
        <v>0</v>
      </c>
      <c r="AT1000">
        <v>0</v>
      </c>
      <c r="AU1000">
        <v>0</v>
      </c>
      <c r="AV1000">
        <v>0</v>
      </c>
      <c r="AW1000">
        <v>0</v>
      </c>
      <c r="AX1000">
        <v>0</v>
      </c>
      <c r="BB1000" t="s">
        <v>63</v>
      </c>
      <c r="BC1000" t="s">
        <v>5124</v>
      </c>
      <c r="BD1000">
        <v>0</v>
      </c>
      <c r="BF1000" t="s">
        <v>1242</v>
      </c>
      <c r="BI1000" t="s">
        <v>2748</v>
      </c>
    </row>
    <row r="1001" spans="1:61" x14ac:dyDescent="0.35">
      <c r="A1001" t="s">
        <v>2012</v>
      </c>
      <c r="B1001">
        <v>10000</v>
      </c>
      <c r="C1001">
        <v>20000</v>
      </c>
      <c r="D1001" s="2">
        <v>45762</v>
      </c>
      <c r="E1001" t="s">
        <v>59</v>
      </c>
      <c r="F1001" t="s">
        <v>2475</v>
      </c>
      <c r="G1001" t="s">
        <v>2755</v>
      </c>
      <c r="I1001">
        <v>1</v>
      </c>
      <c r="J1001" t="s">
        <v>183</v>
      </c>
      <c r="K1001">
        <v>32</v>
      </c>
      <c r="L1001" t="s">
        <v>6064</v>
      </c>
      <c r="M1001" t="s">
        <v>516</v>
      </c>
      <c r="N1001" t="s">
        <v>3833</v>
      </c>
      <c r="O1001" s="3">
        <v>5860</v>
      </c>
      <c r="R1001" s="2">
        <v>45761</v>
      </c>
      <c r="T1001">
        <v>1</v>
      </c>
      <c r="U1001" s="3">
        <v>5860</v>
      </c>
      <c r="V1001" t="s">
        <v>65</v>
      </c>
      <c r="W1001" t="s">
        <v>915</v>
      </c>
      <c r="X1001">
        <v>0</v>
      </c>
      <c r="Y1001" s="3">
        <v>2680</v>
      </c>
      <c r="Z1001" s="3">
        <v>3180</v>
      </c>
      <c r="AA1001">
        <v>0</v>
      </c>
      <c r="AB1001">
        <v>0</v>
      </c>
      <c r="AC1001">
        <v>0</v>
      </c>
      <c r="AF1001">
        <v>0</v>
      </c>
      <c r="AO1001" t="s">
        <v>916</v>
      </c>
      <c r="AP1001" t="s">
        <v>465</v>
      </c>
      <c r="AQ1001" t="s">
        <v>15009</v>
      </c>
      <c r="AS1001">
        <v>0</v>
      </c>
      <c r="AT1001">
        <v>0</v>
      </c>
      <c r="AU1001">
        <v>0</v>
      </c>
      <c r="AV1001">
        <v>0</v>
      </c>
      <c r="AW1001">
        <v>0</v>
      </c>
      <c r="AX1001">
        <v>0</v>
      </c>
      <c r="BB1001" t="s">
        <v>63</v>
      </c>
      <c r="BC1001" t="s">
        <v>4797</v>
      </c>
      <c r="BD1001">
        <v>0</v>
      </c>
      <c r="BF1001" t="s">
        <v>465</v>
      </c>
      <c r="BI1001" t="s">
        <v>1754</v>
      </c>
    </row>
    <row r="1002" spans="1:61" x14ac:dyDescent="0.35">
      <c r="A1002" t="s">
        <v>5125</v>
      </c>
      <c r="B1002">
        <v>10000</v>
      </c>
      <c r="C1002">
        <v>10000</v>
      </c>
      <c r="D1002" s="2">
        <v>45763</v>
      </c>
      <c r="E1002" t="s">
        <v>59</v>
      </c>
      <c r="F1002" s="4">
        <v>0.47076388888888887</v>
      </c>
      <c r="G1002" t="s">
        <v>2755</v>
      </c>
      <c r="I1002">
        <v>1</v>
      </c>
      <c r="J1002" t="s">
        <v>183</v>
      </c>
      <c r="K1002">
        <v>32</v>
      </c>
      <c r="L1002" t="s">
        <v>6064</v>
      </c>
      <c r="M1002" t="s">
        <v>516</v>
      </c>
      <c r="N1002" t="s">
        <v>3833</v>
      </c>
      <c r="O1002" s="3">
        <v>5860</v>
      </c>
      <c r="R1002" s="2">
        <v>45761</v>
      </c>
      <c r="T1002">
        <v>1</v>
      </c>
      <c r="U1002" s="3">
        <v>5860</v>
      </c>
      <c r="V1002" t="s">
        <v>65</v>
      </c>
      <c r="W1002" t="s">
        <v>915</v>
      </c>
      <c r="X1002">
        <v>0</v>
      </c>
      <c r="Y1002" s="3">
        <v>5360</v>
      </c>
      <c r="Z1002">
        <v>500</v>
      </c>
      <c r="AA1002">
        <v>0</v>
      </c>
      <c r="AB1002">
        <v>0</v>
      </c>
      <c r="AC1002">
        <v>0</v>
      </c>
      <c r="AF1002">
        <v>0</v>
      </c>
      <c r="AO1002" t="s">
        <v>916</v>
      </c>
      <c r="AP1002" t="s">
        <v>465</v>
      </c>
      <c r="AQ1002" t="s">
        <v>15009</v>
      </c>
      <c r="AS1002">
        <v>0</v>
      </c>
      <c r="AT1002">
        <v>0</v>
      </c>
      <c r="AU1002">
        <v>0</v>
      </c>
      <c r="AV1002">
        <v>0</v>
      </c>
      <c r="AW1002">
        <v>0</v>
      </c>
      <c r="AX1002">
        <v>0</v>
      </c>
      <c r="BB1002" t="s">
        <v>63</v>
      </c>
      <c r="BC1002" t="s">
        <v>5126</v>
      </c>
      <c r="BD1002">
        <v>0</v>
      </c>
      <c r="BF1002" t="s">
        <v>465</v>
      </c>
      <c r="BI1002" t="s">
        <v>3065</v>
      </c>
    </row>
    <row r="1003" spans="1:61" x14ac:dyDescent="0.35">
      <c r="A1003" t="s">
        <v>1526</v>
      </c>
      <c r="B1003">
        <v>10000</v>
      </c>
      <c r="C1003">
        <v>20000</v>
      </c>
      <c r="D1003" s="2">
        <v>45762</v>
      </c>
      <c r="E1003" t="s">
        <v>59</v>
      </c>
      <c r="F1003" t="s">
        <v>1527</v>
      </c>
      <c r="G1003" t="s">
        <v>1528</v>
      </c>
      <c r="I1003">
        <v>2</v>
      </c>
      <c r="J1003" t="s">
        <v>183</v>
      </c>
      <c r="K1003">
        <v>86</v>
      </c>
      <c r="L1003" t="s">
        <v>6043</v>
      </c>
      <c r="M1003" t="s">
        <v>1696</v>
      </c>
      <c r="N1003" t="s">
        <v>3840</v>
      </c>
      <c r="O1003">
        <v>250</v>
      </c>
      <c r="R1003" s="2">
        <v>45761</v>
      </c>
      <c r="T1003">
        <v>4</v>
      </c>
      <c r="U1003" s="3">
        <v>1000</v>
      </c>
      <c r="V1003" t="s">
        <v>65</v>
      </c>
      <c r="W1003" t="s">
        <v>1529</v>
      </c>
      <c r="X1003">
        <v>0</v>
      </c>
      <c r="Y1003" s="3">
        <v>1000</v>
      </c>
      <c r="Z1003">
        <v>0</v>
      </c>
      <c r="AA1003">
        <v>0</v>
      </c>
      <c r="AB1003">
        <v>0</v>
      </c>
      <c r="AC1003">
        <v>0</v>
      </c>
      <c r="AF1003">
        <v>0</v>
      </c>
      <c r="AO1003" t="s">
        <v>1530</v>
      </c>
      <c r="AP1003" t="s">
        <v>225</v>
      </c>
      <c r="AQ1003" t="s">
        <v>23604</v>
      </c>
      <c r="AS1003">
        <v>0</v>
      </c>
      <c r="AT1003">
        <v>0</v>
      </c>
      <c r="AU1003">
        <v>0</v>
      </c>
      <c r="AV1003">
        <v>0</v>
      </c>
      <c r="AW1003">
        <v>0</v>
      </c>
      <c r="AX1003">
        <v>0</v>
      </c>
      <c r="BB1003" t="s">
        <v>63</v>
      </c>
      <c r="BC1003" t="s">
        <v>4678</v>
      </c>
      <c r="BD1003">
        <v>0</v>
      </c>
      <c r="BF1003" t="s">
        <v>225</v>
      </c>
      <c r="BI1003" t="s">
        <v>1531</v>
      </c>
    </row>
    <row r="1004" spans="1:61" x14ac:dyDescent="0.35">
      <c r="A1004" t="s">
        <v>1541</v>
      </c>
      <c r="B1004">
        <v>10000</v>
      </c>
      <c r="C1004">
        <v>20000</v>
      </c>
      <c r="D1004" s="2">
        <v>45762</v>
      </c>
      <c r="E1004" t="s">
        <v>59</v>
      </c>
      <c r="F1004" t="s">
        <v>1527</v>
      </c>
      <c r="G1004" t="s">
        <v>1528</v>
      </c>
      <c r="I1004">
        <v>2</v>
      </c>
      <c r="J1004" t="s">
        <v>183</v>
      </c>
      <c r="K1004">
        <v>86</v>
      </c>
      <c r="L1004" t="s">
        <v>6043</v>
      </c>
      <c r="M1004" t="s">
        <v>1696</v>
      </c>
      <c r="N1004" t="s">
        <v>3840</v>
      </c>
      <c r="O1004" s="3">
        <v>1000</v>
      </c>
      <c r="R1004" s="2">
        <v>45761</v>
      </c>
      <c r="T1004">
        <v>4</v>
      </c>
      <c r="U1004" s="3">
        <v>4000</v>
      </c>
      <c r="V1004" t="s">
        <v>65</v>
      </c>
      <c r="W1004" t="s">
        <v>1529</v>
      </c>
      <c r="X1004">
        <v>0</v>
      </c>
      <c r="Y1004" s="3">
        <v>4000</v>
      </c>
      <c r="Z1004">
        <v>0</v>
      </c>
      <c r="AA1004">
        <v>0</v>
      </c>
      <c r="AB1004">
        <v>0</v>
      </c>
      <c r="AC1004">
        <v>0</v>
      </c>
      <c r="AF1004">
        <v>0</v>
      </c>
      <c r="AO1004" t="s">
        <v>1530</v>
      </c>
      <c r="AP1004" t="s">
        <v>225</v>
      </c>
      <c r="AQ1004" t="s">
        <v>23604</v>
      </c>
      <c r="AS1004">
        <v>0</v>
      </c>
      <c r="AT1004">
        <v>0</v>
      </c>
      <c r="AU1004">
        <v>0</v>
      </c>
      <c r="AV1004">
        <v>0</v>
      </c>
      <c r="AW1004">
        <v>0</v>
      </c>
      <c r="AX1004">
        <v>0</v>
      </c>
      <c r="BB1004" t="s">
        <v>63</v>
      </c>
      <c r="BC1004" t="s">
        <v>1542</v>
      </c>
      <c r="BD1004">
        <v>0</v>
      </c>
      <c r="BF1004" t="s">
        <v>225</v>
      </c>
      <c r="BI1004" t="s">
        <v>1543</v>
      </c>
    </row>
    <row r="1005" spans="1:61" x14ac:dyDescent="0.35">
      <c r="A1005" t="s">
        <v>2756</v>
      </c>
      <c r="B1005">
        <v>10000</v>
      </c>
      <c r="C1005">
        <v>10000</v>
      </c>
      <c r="D1005" s="2">
        <v>45762</v>
      </c>
      <c r="E1005" t="s">
        <v>59</v>
      </c>
      <c r="F1005" t="s">
        <v>2694</v>
      </c>
      <c r="G1005" t="s">
        <v>1131</v>
      </c>
      <c r="I1005">
        <v>1</v>
      </c>
      <c r="J1005" t="s">
        <v>183</v>
      </c>
      <c r="K1005">
        <v>78</v>
      </c>
      <c r="L1005" t="s">
        <v>6047</v>
      </c>
      <c r="M1005" t="s">
        <v>216</v>
      </c>
      <c r="N1005" t="s">
        <v>3803</v>
      </c>
      <c r="O1005" s="3">
        <v>10000</v>
      </c>
      <c r="R1005" s="2">
        <v>45761</v>
      </c>
      <c r="T1005">
        <v>1</v>
      </c>
      <c r="U1005" s="3">
        <v>10000</v>
      </c>
      <c r="V1005" t="s">
        <v>65</v>
      </c>
      <c r="W1005" t="s">
        <v>2757</v>
      </c>
      <c r="X1005">
        <v>0</v>
      </c>
      <c r="Y1005" s="3">
        <v>10000</v>
      </c>
      <c r="Z1005">
        <v>0</v>
      </c>
      <c r="AA1005">
        <v>0</v>
      </c>
      <c r="AB1005">
        <v>0</v>
      </c>
      <c r="AC1005">
        <v>0</v>
      </c>
      <c r="AF1005">
        <v>0</v>
      </c>
      <c r="AO1005" t="s">
        <v>2758</v>
      </c>
      <c r="AP1005" t="s">
        <v>622</v>
      </c>
      <c r="AQ1005" t="s">
        <v>24955</v>
      </c>
      <c r="AS1005">
        <v>0</v>
      </c>
      <c r="AT1005">
        <v>0</v>
      </c>
      <c r="AU1005">
        <v>0</v>
      </c>
      <c r="AV1005">
        <v>0</v>
      </c>
      <c r="AW1005">
        <v>0</v>
      </c>
      <c r="AX1005">
        <v>0</v>
      </c>
      <c r="BB1005" t="s">
        <v>63</v>
      </c>
      <c r="BC1005" t="s">
        <v>5127</v>
      </c>
      <c r="BD1005">
        <v>0</v>
      </c>
      <c r="BF1005" t="s">
        <v>622</v>
      </c>
      <c r="BI1005" t="s">
        <v>2034</v>
      </c>
    </row>
    <row r="1006" spans="1:61" x14ac:dyDescent="0.35">
      <c r="A1006" t="s">
        <v>5128</v>
      </c>
      <c r="B1006">
        <v>10000</v>
      </c>
      <c r="C1006">
        <v>10000</v>
      </c>
      <c r="D1006" s="2">
        <v>45763</v>
      </c>
      <c r="E1006" t="s">
        <v>59</v>
      </c>
      <c r="F1006" t="s">
        <v>5129</v>
      </c>
      <c r="G1006" s="6" t="s">
        <v>5130</v>
      </c>
      <c r="I1006">
        <v>1</v>
      </c>
      <c r="J1006" t="s">
        <v>183</v>
      </c>
      <c r="K1006">
        <v>60</v>
      </c>
      <c r="L1006" t="s">
        <v>6048</v>
      </c>
      <c r="M1006" t="s">
        <v>222</v>
      </c>
      <c r="N1006" t="s">
        <v>3835</v>
      </c>
      <c r="O1006" s="3">
        <v>18750</v>
      </c>
      <c r="R1006" s="2">
        <v>45761</v>
      </c>
      <c r="T1006">
        <v>2</v>
      </c>
      <c r="U1006" s="3">
        <v>37500</v>
      </c>
      <c r="V1006" t="s">
        <v>65</v>
      </c>
      <c r="W1006" t="s">
        <v>3919</v>
      </c>
      <c r="X1006">
        <v>0</v>
      </c>
      <c r="Y1006" s="3">
        <v>43400</v>
      </c>
      <c r="Z1006" s="3">
        <v>-5900</v>
      </c>
      <c r="AA1006">
        <v>0</v>
      </c>
      <c r="AB1006">
        <v>0</v>
      </c>
      <c r="AC1006">
        <v>0</v>
      </c>
      <c r="AF1006">
        <v>0</v>
      </c>
      <c r="AO1006" t="s">
        <v>3920</v>
      </c>
      <c r="AP1006" t="s">
        <v>68</v>
      </c>
      <c r="AQ1006" t="s">
        <v>26186</v>
      </c>
      <c r="AS1006">
        <v>0</v>
      </c>
      <c r="AT1006">
        <v>0</v>
      </c>
      <c r="AU1006">
        <v>0</v>
      </c>
      <c r="AV1006">
        <v>0</v>
      </c>
      <c r="AW1006">
        <v>0</v>
      </c>
      <c r="AX1006">
        <v>0</v>
      </c>
      <c r="BB1006" t="s">
        <v>63</v>
      </c>
      <c r="BC1006" t="s">
        <v>5131</v>
      </c>
      <c r="BD1006">
        <v>0</v>
      </c>
      <c r="BF1006" t="s">
        <v>68</v>
      </c>
      <c r="BI1006" t="s">
        <v>5132</v>
      </c>
    </row>
    <row r="1007" spans="1:61" x14ac:dyDescent="0.35">
      <c r="A1007" t="s">
        <v>5012</v>
      </c>
      <c r="B1007">
        <v>10000</v>
      </c>
      <c r="C1007">
        <v>40000</v>
      </c>
      <c r="D1007" s="2">
        <v>45772</v>
      </c>
      <c r="E1007" t="s">
        <v>59</v>
      </c>
      <c r="F1007" t="s">
        <v>5013</v>
      </c>
      <c r="G1007" t="s">
        <v>5014</v>
      </c>
      <c r="I1007">
        <v>2</v>
      </c>
      <c r="J1007" t="s">
        <v>183</v>
      </c>
      <c r="K1007">
        <v>62</v>
      </c>
      <c r="L1007" t="s">
        <v>6066</v>
      </c>
      <c r="M1007" t="s">
        <v>830</v>
      </c>
      <c r="N1007" t="s">
        <v>3852</v>
      </c>
      <c r="O1007" s="3">
        <v>80000</v>
      </c>
      <c r="R1007" s="2">
        <v>45761</v>
      </c>
      <c r="T1007">
        <v>1</v>
      </c>
      <c r="U1007" s="3">
        <v>80000</v>
      </c>
      <c r="V1007" t="s">
        <v>65</v>
      </c>
      <c r="W1007" t="s">
        <v>831</v>
      </c>
      <c r="X1007">
        <v>0</v>
      </c>
      <c r="Y1007" s="3">
        <v>79152</v>
      </c>
      <c r="Z1007">
        <v>848</v>
      </c>
      <c r="AA1007">
        <v>0</v>
      </c>
      <c r="AB1007">
        <v>0</v>
      </c>
      <c r="AC1007">
        <v>0</v>
      </c>
      <c r="AF1007">
        <v>0</v>
      </c>
      <c r="AO1007" t="s">
        <v>832</v>
      </c>
      <c r="AP1007" t="s">
        <v>833</v>
      </c>
      <c r="AQ1007" t="s">
        <v>12481</v>
      </c>
      <c r="AS1007">
        <v>0</v>
      </c>
      <c r="AT1007">
        <v>0</v>
      </c>
      <c r="AU1007">
        <v>0</v>
      </c>
      <c r="AV1007">
        <v>0</v>
      </c>
      <c r="AW1007">
        <v>0</v>
      </c>
      <c r="AX1007">
        <v>0</v>
      </c>
      <c r="BB1007" t="s">
        <v>63</v>
      </c>
      <c r="BC1007" t="s">
        <v>5015</v>
      </c>
      <c r="BD1007">
        <v>0</v>
      </c>
      <c r="BF1007" t="s">
        <v>833</v>
      </c>
      <c r="BI1007" t="s">
        <v>4428</v>
      </c>
    </row>
    <row r="1008" spans="1:61" x14ac:dyDescent="0.35">
      <c r="A1008" t="s">
        <v>2571</v>
      </c>
      <c r="B1008">
        <v>10000</v>
      </c>
      <c r="C1008">
        <v>20000</v>
      </c>
      <c r="D1008" s="2">
        <v>45761</v>
      </c>
      <c r="E1008" t="s">
        <v>59</v>
      </c>
      <c r="F1008" t="s">
        <v>2572</v>
      </c>
      <c r="G1008" t="s">
        <v>1045</v>
      </c>
      <c r="I1008">
        <v>2</v>
      </c>
      <c r="J1008" t="s">
        <v>183</v>
      </c>
      <c r="K1008">
        <v>82</v>
      </c>
      <c r="L1008" t="s">
        <v>6055</v>
      </c>
      <c r="M1008" t="s">
        <v>352</v>
      </c>
      <c r="N1008" t="s">
        <v>3798</v>
      </c>
      <c r="O1008" s="3">
        <v>1250</v>
      </c>
      <c r="R1008" s="2">
        <v>45761</v>
      </c>
      <c r="T1008">
        <v>8</v>
      </c>
      <c r="U1008" s="3">
        <v>10000</v>
      </c>
      <c r="V1008" t="s">
        <v>65</v>
      </c>
      <c r="W1008" t="s">
        <v>1046</v>
      </c>
      <c r="X1008">
        <v>0</v>
      </c>
      <c r="Y1008" s="3">
        <v>9000</v>
      </c>
      <c r="Z1008" s="3">
        <v>1000</v>
      </c>
      <c r="AA1008">
        <v>0</v>
      </c>
      <c r="AB1008">
        <v>0</v>
      </c>
      <c r="AC1008">
        <v>0</v>
      </c>
      <c r="AF1008">
        <v>0</v>
      </c>
      <c r="AO1008" t="s">
        <v>1047</v>
      </c>
      <c r="AP1008" t="s">
        <v>1048</v>
      </c>
      <c r="AQ1008" t="s">
        <v>13477</v>
      </c>
      <c r="AS1008">
        <v>0</v>
      </c>
      <c r="AT1008">
        <v>0</v>
      </c>
      <c r="AU1008">
        <v>0</v>
      </c>
      <c r="AV1008">
        <v>0</v>
      </c>
      <c r="AW1008">
        <v>0</v>
      </c>
      <c r="AX1008">
        <v>0</v>
      </c>
      <c r="BB1008" t="s">
        <v>63</v>
      </c>
      <c r="BC1008" t="s">
        <v>5020</v>
      </c>
      <c r="BD1008">
        <v>0</v>
      </c>
      <c r="BF1008" t="s">
        <v>1048</v>
      </c>
      <c r="BI1008" t="s">
        <v>2051</v>
      </c>
    </row>
    <row r="1009" spans="1:61" x14ac:dyDescent="0.35">
      <c r="A1009" t="s">
        <v>2573</v>
      </c>
      <c r="B1009">
        <v>10000</v>
      </c>
      <c r="C1009">
        <v>20000</v>
      </c>
      <c r="D1009" s="2">
        <v>45761</v>
      </c>
      <c r="E1009" t="s">
        <v>59</v>
      </c>
      <c r="F1009" t="s">
        <v>2574</v>
      </c>
      <c r="G1009" t="s">
        <v>1045</v>
      </c>
      <c r="I1009">
        <v>2</v>
      </c>
      <c r="J1009" t="s">
        <v>183</v>
      </c>
      <c r="K1009">
        <v>82</v>
      </c>
      <c r="L1009" t="s">
        <v>6055</v>
      </c>
      <c r="M1009" t="s">
        <v>352</v>
      </c>
      <c r="N1009" t="s">
        <v>3798</v>
      </c>
      <c r="O1009">
        <v>875</v>
      </c>
      <c r="R1009" s="2">
        <v>45761</v>
      </c>
      <c r="T1009">
        <v>8</v>
      </c>
      <c r="U1009" s="3">
        <v>7000</v>
      </c>
      <c r="V1009" t="s">
        <v>65</v>
      </c>
      <c r="W1009" t="s">
        <v>2575</v>
      </c>
      <c r="X1009">
        <v>0</v>
      </c>
      <c r="Y1009" s="3">
        <v>5000</v>
      </c>
      <c r="Z1009" s="3">
        <v>2000</v>
      </c>
      <c r="AA1009">
        <v>0</v>
      </c>
      <c r="AB1009">
        <v>0</v>
      </c>
      <c r="AC1009">
        <v>0</v>
      </c>
      <c r="AF1009">
        <v>0</v>
      </c>
      <c r="AO1009" t="s">
        <v>2576</v>
      </c>
      <c r="AP1009" t="s">
        <v>1048</v>
      </c>
      <c r="AQ1009" t="s">
        <v>13477</v>
      </c>
      <c r="AS1009">
        <v>0</v>
      </c>
      <c r="AT1009">
        <v>0</v>
      </c>
      <c r="AU1009">
        <v>0</v>
      </c>
      <c r="AV1009">
        <v>0</v>
      </c>
      <c r="AW1009">
        <v>0</v>
      </c>
      <c r="AX1009">
        <v>0</v>
      </c>
      <c r="BB1009" t="s">
        <v>63</v>
      </c>
      <c r="BC1009" t="s">
        <v>5021</v>
      </c>
      <c r="BD1009">
        <v>0</v>
      </c>
      <c r="BF1009" t="s">
        <v>1048</v>
      </c>
      <c r="BI1009" t="s">
        <v>2051</v>
      </c>
    </row>
    <row r="1010" spans="1:61" x14ac:dyDescent="0.35">
      <c r="A1010" t="s">
        <v>2577</v>
      </c>
      <c r="B1010">
        <v>10000</v>
      </c>
      <c r="C1010">
        <v>20000</v>
      </c>
      <c r="D1010" s="2">
        <v>45761</v>
      </c>
      <c r="E1010" t="s">
        <v>59</v>
      </c>
      <c r="F1010" t="s">
        <v>2578</v>
      </c>
      <c r="G1010" t="s">
        <v>2579</v>
      </c>
      <c r="I1010">
        <v>2</v>
      </c>
      <c r="J1010" t="s">
        <v>183</v>
      </c>
      <c r="K1010">
        <v>82</v>
      </c>
      <c r="L1010" t="s">
        <v>6055</v>
      </c>
      <c r="M1010" t="s">
        <v>352</v>
      </c>
      <c r="N1010" t="s">
        <v>3798</v>
      </c>
      <c r="O1010" s="3">
        <v>1094</v>
      </c>
      <c r="R1010" s="2">
        <v>45761</v>
      </c>
      <c r="T1010">
        <v>32</v>
      </c>
      <c r="U1010" s="3">
        <v>35008</v>
      </c>
      <c r="V1010" t="s">
        <v>65</v>
      </c>
      <c r="W1010" t="s">
        <v>2580</v>
      </c>
      <c r="X1010">
        <v>0</v>
      </c>
      <c r="Y1010" s="3">
        <v>30000</v>
      </c>
      <c r="Z1010" s="3">
        <v>5008</v>
      </c>
      <c r="AA1010">
        <v>0</v>
      </c>
      <c r="AB1010">
        <v>0</v>
      </c>
      <c r="AC1010">
        <v>0</v>
      </c>
      <c r="AF1010">
        <v>0</v>
      </c>
      <c r="AO1010" t="s">
        <v>2581</v>
      </c>
      <c r="AP1010" t="s">
        <v>2582</v>
      </c>
      <c r="AQ1010" t="s">
        <v>13261</v>
      </c>
      <c r="AS1010">
        <v>0</v>
      </c>
      <c r="AT1010">
        <v>0</v>
      </c>
      <c r="AU1010">
        <v>0</v>
      </c>
      <c r="AV1010">
        <v>0</v>
      </c>
      <c r="AW1010">
        <v>0</v>
      </c>
      <c r="AX1010">
        <v>0</v>
      </c>
      <c r="BB1010" t="s">
        <v>63</v>
      </c>
      <c r="BC1010" t="s">
        <v>5022</v>
      </c>
      <c r="BD1010">
        <v>0</v>
      </c>
      <c r="BF1010" t="s">
        <v>2582</v>
      </c>
      <c r="BI1010" t="s">
        <v>2583</v>
      </c>
    </row>
    <row r="1011" spans="1:61" x14ac:dyDescent="0.35">
      <c r="A1011" t="s">
        <v>2584</v>
      </c>
      <c r="B1011">
        <v>10000</v>
      </c>
      <c r="C1011">
        <v>20000</v>
      </c>
      <c r="D1011" s="2">
        <v>45762</v>
      </c>
      <c r="E1011" t="s">
        <v>59</v>
      </c>
      <c r="F1011" t="s">
        <v>2585</v>
      </c>
      <c r="G1011">
        <v>10620258012</v>
      </c>
      <c r="I1011">
        <v>2</v>
      </c>
      <c r="J1011" t="s">
        <v>183</v>
      </c>
      <c r="K1011">
        <v>77</v>
      </c>
      <c r="L1011" t="s">
        <v>6043</v>
      </c>
      <c r="M1011" t="s">
        <v>192</v>
      </c>
      <c r="N1011" t="s">
        <v>3848</v>
      </c>
      <c r="O1011">
        <v>778</v>
      </c>
      <c r="R1011" s="2">
        <v>45761</v>
      </c>
      <c r="T1011">
        <v>180</v>
      </c>
      <c r="U1011" s="3">
        <v>140040</v>
      </c>
      <c r="V1011" t="s">
        <v>65</v>
      </c>
      <c r="W1011" t="s">
        <v>2586</v>
      </c>
      <c r="X1011">
        <v>0</v>
      </c>
      <c r="Y1011" s="3">
        <v>120000</v>
      </c>
      <c r="Z1011" s="3">
        <v>20040</v>
      </c>
      <c r="AA1011">
        <v>0</v>
      </c>
      <c r="AB1011">
        <v>0</v>
      </c>
      <c r="AC1011">
        <v>0</v>
      </c>
      <c r="AF1011">
        <v>0</v>
      </c>
      <c r="AO1011" t="s">
        <v>2587</v>
      </c>
      <c r="AP1011" t="s">
        <v>108</v>
      </c>
      <c r="AQ1011" t="s">
        <v>13404</v>
      </c>
      <c r="AS1011">
        <v>0</v>
      </c>
      <c r="AT1011">
        <v>0</v>
      </c>
      <c r="AU1011">
        <v>0</v>
      </c>
      <c r="AV1011">
        <v>0</v>
      </c>
      <c r="AW1011">
        <v>0</v>
      </c>
      <c r="AX1011">
        <v>0</v>
      </c>
      <c r="BB1011" t="s">
        <v>63</v>
      </c>
      <c r="BC1011" t="s">
        <v>5023</v>
      </c>
      <c r="BD1011">
        <v>0</v>
      </c>
      <c r="BF1011" t="s">
        <v>108</v>
      </c>
      <c r="BI1011" t="s">
        <v>2588</v>
      </c>
    </row>
    <row r="1012" spans="1:61" x14ac:dyDescent="0.35">
      <c r="A1012" t="s">
        <v>2945</v>
      </c>
      <c r="B1012">
        <v>10000</v>
      </c>
      <c r="C1012">
        <v>30000</v>
      </c>
      <c r="D1012" s="2">
        <v>45763</v>
      </c>
      <c r="E1012" t="s">
        <v>59</v>
      </c>
      <c r="F1012" t="s">
        <v>2946</v>
      </c>
      <c r="G1012">
        <v>10620258104</v>
      </c>
      <c r="I1012">
        <v>2</v>
      </c>
      <c r="J1012" t="s">
        <v>183</v>
      </c>
      <c r="K1012">
        <v>77</v>
      </c>
      <c r="L1012" t="s">
        <v>6043</v>
      </c>
      <c r="M1012" t="s">
        <v>192</v>
      </c>
      <c r="N1012" t="s">
        <v>3848</v>
      </c>
      <c r="O1012" s="3">
        <v>1285</v>
      </c>
      <c r="R1012" s="2">
        <v>45761</v>
      </c>
      <c r="T1012">
        <v>88</v>
      </c>
      <c r="U1012" s="3">
        <v>113080</v>
      </c>
      <c r="V1012" t="s">
        <v>65</v>
      </c>
      <c r="W1012" t="s">
        <v>2947</v>
      </c>
      <c r="X1012">
        <v>0</v>
      </c>
      <c r="Y1012" s="3">
        <v>100000</v>
      </c>
      <c r="Z1012" s="3">
        <v>13080</v>
      </c>
      <c r="AA1012">
        <v>0</v>
      </c>
      <c r="AB1012">
        <v>0</v>
      </c>
      <c r="AC1012">
        <v>0</v>
      </c>
      <c r="AF1012">
        <v>0</v>
      </c>
      <c r="AO1012" t="s">
        <v>2948</v>
      </c>
      <c r="AP1012" t="s">
        <v>108</v>
      </c>
      <c r="AQ1012" t="s">
        <v>13404</v>
      </c>
      <c r="AS1012">
        <v>0</v>
      </c>
      <c r="AT1012">
        <v>0</v>
      </c>
      <c r="AU1012">
        <v>0</v>
      </c>
      <c r="AV1012">
        <v>0</v>
      </c>
      <c r="AW1012">
        <v>0</v>
      </c>
      <c r="AX1012">
        <v>0</v>
      </c>
      <c r="BB1012" t="s">
        <v>63</v>
      </c>
      <c r="BC1012" t="s">
        <v>4947</v>
      </c>
      <c r="BD1012">
        <v>0</v>
      </c>
      <c r="BF1012" t="s">
        <v>108</v>
      </c>
      <c r="BI1012" t="s">
        <v>2949</v>
      </c>
    </row>
    <row r="1013" spans="1:61" x14ac:dyDescent="0.35">
      <c r="A1013" t="s">
        <v>2759</v>
      </c>
      <c r="B1013">
        <v>10000</v>
      </c>
      <c r="C1013">
        <v>20000</v>
      </c>
      <c r="D1013" s="2">
        <v>45761</v>
      </c>
      <c r="E1013" t="s">
        <v>59</v>
      </c>
      <c r="F1013" t="s">
        <v>2760</v>
      </c>
      <c r="G1013" t="s">
        <v>570</v>
      </c>
      <c r="I1013">
        <v>1</v>
      </c>
      <c r="J1013" t="s">
        <v>183</v>
      </c>
      <c r="K1013">
        <v>59</v>
      </c>
      <c r="L1013" t="s">
        <v>6045</v>
      </c>
      <c r="M1013" t="s">
        <v>73</v>
      </c>
      <c r="N1013" t="s">
        <v>3811</v>
      </c>
      <c r="O1013" s="3">
        <v>3300</v>
      </c>
      <c r="R1013" s="2">
        <v>45761</v>
      </c>
      <c r="T1013">
        <v>10</v>
      </c>
      <c r="U1013" s="3">
        <v>33000</v>
      </c>
      <c r="V1013" t="s">
        <v>65</v>
      </c>
      <c r="W1013">
        <v>112024840001</v>
      </c>
      <c r="X1013">
        <v>0</v>
      </c>
      <c r="Y1013" s="3">
        <v>33000</v>
      </c>
      <c r="Z1013">
        <v>0</v>
      </c>
      <c r="AA1013">
        <v>0</v>
      </c>
      <c r="AB1013">
        <v>0</v>
      </c>
      <c r="AC1013">
        <v>0</v>
      </c>
      <c r="AF1013">
        <v>0</v>
      </c>
      <c r="AO1013">
        <v>11202484</v>
      </c>
      <c r="AP1013" t="s">
        <v>571</v>
      </c>
      <c r="AQ1013" t="s">
        <v>14937</v>
      </c>
      <c r="AS1013">
        <v>0</v>
      </c>
      <c r="AT1013">
        <v>0</v>
      </c>
      <c r="AU1013">
        <v>0</v>
      </c>
      <c r="AV1013">
        <v>0</v>
      </c>
      <c r="AW1013">
        <v>0</v>
      </c>
      <c r="AX1013">
        <v>0</v>
      </c>
      <c r="BB1013" t="s">
        <v>63</v>
      </c>
      <c r="BC1013" t="s">
        <v>5133</v>
      </c>
      <c r="BD1013">
        <v>0</v>
      </c>
      <c r="BF1013" t="s">
        <v>571</v>
      </c>
      <c r="BI1013" t="s">
        <v>2761</v>
      </c>
    </row>
    <row r="1014" spans="1:61" x14ac:dyDescent="0.35">
      <c r="A1014" t="s">
        <v>2762</v>
      </c>
      <c r="B1014">
        <v>10000</v>
      </c>
      <c r="C1014">
        <v>10000</v>
      </c>
      <c r="D1014" s="2">
        <v>45762</v>
      </c>
      <c r="E1014" t="s">
        <v>59</v>
      </c>
      <c r="F1014" t="s">
        <v>2178</v>
      </c>
      <c r="G1014" t="s">
        <v>2763</v>
      </c>
      <c r="I1014">
        <v>1</v>
      </c>
      <c r="J1014" t="s">
        <v>183</v>
      </c>
      <c r="K1014">
        <v>22</v>
      </c>
      <c r="L1014" t="s">
        <v>6063</v>
      </c>
      <c r="M1014" t="s">
        <v>685</v>
      </c>
      <c r="N1014" t="s">
        <v>3805</v>
      </c>
      <c r="O1014" s="3">
        <v>4000</v>
      </c>
      <c r="R1014" s="2">
        <v>45761</v>
      </c>
      <c r="T1014">
        <v>1</v>
      </c>
      <c r="U1014" s="3">
        <v>4000</v>
      </c>
      <c r="V1014" t="s">
        <v>65</v>
      </c>
      <c r="W1014" t="s">
        <v>2764</v>
      </c>
      <c r="X1014">
        <v>0</v>
      </c>
      <c r="Y1014" s="3">
        <v>4000</v>
      </c>
      <c r="Z1014">
        <v>0</v>
      </c>
      <c r="AA1014">
        <v>0</v>
      </c>
      <c r="AB1014">
        <v>0</v>
      </c>
      <c r="AC1014">
        <v>0</v>
      </c>
      <c r="AF1014">
        <v>0</v>
      </c>
      <c r="AO1014" t="s">
        <v>2765</v>
      </c>
      <c r="AP1014" t="s">
        <v>465</v>
      </c>
      <c r="AQ1014" t="s">
        <v>15009</v>
      </c>
      <c r="AS1014">
        <v>0</v>
      </c>
      <c r="AT1014">
        <v>0</v>
      </c>
      <c r="AU1014">
        <v>0</v>
      </c>
      <c r="AV1014">
        <v>0</v>
      </c>
      <c r="AW1014">
        <v>0</v>
      </c>
      <c r="AX1014">
        <v>0</v>
      </c>
      <c r="BB1014" t="s">
        <v>63</v>
      </c>
      <c r="BC1014" t="s">
        <v>5134</v>
      </c>
      <c r="BD1014">
        <v>0</v>
      </c>
      <c r="BF1014" t="s">
        <v>465</v>
      </c>
      <c r="BI1014" t="s">
        <v>2594</v>
      </c>
    </row>
    <row r="1015" spans="1:61" x14ac:dyDescent="0.35">
      <c r="A1015" t="s">
        <v>2766</v>
      </c>
      <c r="B1015">
        <v>10000</v>
      </c>
      <c r="C1015">
        <v>10000</v>
      </c>
      <c r="D1015" s="2">
        <v>45761</v>
      </c>
      <c r="E1015" t="s">
        <v>59</v>
      </c>
      <c r="F1015" t="s">
        <v>2760</v>
      </c>
      <c r="G1015" t="s">
        <v>570</v>
      </c>
      <c r="I1015">
        <v>1</v>
      </c>
      <c r="J1015" t="s">
        <v>183</v>
      </c>
      <c r="K1015">
        <v>59</v>
      </c>
      <c r="L1015" t="s">
        <v>6045</v>
      </c>
      <c r="M1015" t="s">
        <v>73</v>
      </c>
      <c r="N1015" t="s">
        <v>3811</v>
      </c>
      <c r="O1015">
        <v>600</v>
      </c>
      <c r="R1015" s="2">
        <v>45761</v>
      </c>
      <c r="T1015">
        <v>10</v>
      </c>
      <c r="U1015" s="3">
        <v>6000</v>
      </c>
      <c r="V1015" t="s">
        <v>65</v>
      </c>
      <c r="W1015">
        <v>112024840001</v>
      </c>
      <c r="X1015">
        <v>0</v>
      </c>
      <c r="Y1015" s="3">
        <v>6000</v>
      </c>
      <c r="Z1015">
        <v>0</v>
      </c>
      <c r="AA1015">
        <v>0</v>
      </c>
      <c r="AB1015">
        <v>0</v>
      </c>
      <c r="AC1015">
        <v>0</v>
      </c>
      <c r="AF1015">
        <v>0</v>
      </c>
      <c r="AO1015">
        <v>11202484</v>
      </c>
      <c r="AP1015" t="s">
        <v>571</v>
      </c>
      <c r="AQ1015" t="s">
        <v>14937</v>
      </c>
      <c r="AS1015">
        <v>0</v>
      </c>
      <c r="AT1015">
        <v>0</v>
      </c>
      <c r="AU1015">
        <v>0</v>
      </c>
      <c r="AV1015">
        <v>0</v>
      </c>
      <c r="AW1015">
        <v>0</v>
      </c>
      <c r="AX1015">
        <v>0</v>
      </c>
      <c r="BB1015" t="s">
        <v>63</v>
      </c>
      <c r="BC1015" t="s">
        <v>5135</v>
      </c>
      <c r="BD1015">
        <v>0</v>
      </c>
      <c r="BF1015" t="s">
        <v>571</v>
      </c>
      <c r="BI1015" t="s">
        <v>2767</v>
      </c>
    </row>
    <row r="1016" spans="1:61" x14ac:dyDescent="0.35">
      <c r="A1016" t="s">
        <v>2768</v>
      </c>
      <c r="B1016">
        <v>10000</v>
      </c>
      <c r="C1016">
        <v>10000</v>
      </c>
      <c r="D1016" s="2">
        <v>45761</v>
      </c>
      <c r="E1016" t="s">
        <v>59</v>
      </c>
      <c r="F1016" t="s">
        <v>2769</v>
      </c>
      <c r="G1016" t="s">
        <v>2155</v>
      </c>
      <c r="I1016">
        <v>1</v>
      </c>
      <c r="J1016" t="s">
        <v>183</v>
      </c>
      <c r="K1016">
        <v>61</v>
      </c>
      <c r="L1016" t="s">
        <v>6046</v>
      </c>
      <c r="M1016" t="s">
        <v>664</v>
      </c>
      <c r="N1016" t="s">
        <v>3846</v>
      </c>
      <c r="O1016">
        <v>667</v>
      </c>
      <c r="R1016" s="2">
        <v>45761</v>
      </c>
      <c r="T1016">
        <v>6</v>
      </c>
      <c r="U1016" s="3">
        <v>4002</v>
      </c>
      <c r="V1016" t="s">
        <v>65</v>
      </c>
      <c r="W1016" t="s">
        <v>2770</v>
      </c>
      <c r="X1016">
        <v>0</v>
      </c>
      <c r="Y1016" s="3">
        <v>4000</v>
      </c>
      <c r="Z1016">
        <v>2</v>
      </c>
      <c r="AA1016">
        <v>0</v>
      </c>
      <c r="AB1016">
        <v>0</v>
      </c>
      <c r="AC1016">
        <v>0</v>
      </c>
      <c r="AF1016">
        <v>0</v>
      </c>
      <c r="AO1016" t="s">
        <v>2771</v>
      </c>
      <c r="AP1016" t="s">
        <v>465</v>
      </c>
      <c r="AQ1016" t="s">
        <v>15009</v>
      </c>
      <c r="AS1016">
        <v>0</v>
      </c>
      <c r="AT1016">
        <v>0</v>
      </c>
      <c r="AU1016">
        <v>0</v>
      </c>
      <c r="AV1016">
        <v>0</v>
      </c>
      <c r="AW1016">
        <v>0</v>
      </c>
      <c r="AX1016">
        <v>0</v>
      </c>
      <c r="BB1016" t="s">
        <v>63</v>
      </c>
      <c r="BC1016" t="s">
        <v>5136</v>
      </c>
      <c r="BD1016">
        <v>0</v>
      </c>
      <c r="BF1016" t="s">
        <v>465</v>
      </c>
      <c r="BI1016" t="s">
        <v>2675</v>
      </c>
    </row>
    <row r="1017" spans="1:61" x14ac:dyDescent="0.35">
      <c r="A1017" t="s">
        <v>2772</v>
      </c>
      <c r="B1017">
        <v>10000</v>
      </c>
      <c r="C1017">
        <v>10000</v>
      </c>
      <c r="D1017" s="2">
        <v>45761</v>
      </c>
      <c r="E1017" t="s">
        <v>59</v>
      </c>
      <c r="F1017" t="s">
        <v>2773</v>
      </c>
      <c r="G1017" t="s">
        <v>2677</v>
      </c>
      <c r="I1017">
        <v>1</v>
      </c>
      <c r="J1017" t="s">
        <v>183</v>
      </c>
      <c r="K1017">
        <v>61</v>
      </c>
      <c r="L1017" t="s">
        <v>6046</v>
      </c>
      <c r="M1017" t="s">
        <v>664</v>
      </c>
      <c r="N1017" t="s">
        <v>3846</v>
      </c>
      <c r="O1017">
        <v>834</v>
      </c>
      <c r="R1017" s="2">
        <v>45761</v>
      </c>
      <c r="T1017">
        <v>6</v>
      </c>
      <c r="U1017" s="3">
        <v>5004</v>
      </c>
      <c r="V1017" t="s">
        <v>65</v>
      </c>
      <c r="W1017" t="s">
        <v>2774</v>
      </c>
      <c r="X1017">
        <v>0</v>
      </c>
      <c r="Y1017" s="3">
        <v>5000</v>
      </c>
      <c r="Z1017">
        <v>4</v>
      </c>
      <c r="AA1017">
        <v>0</v>
      </c>
      <c r="AB1017">
        <v>0</v>
      </c>
      <c r="AC1017">
        <v>0</v>
      </c>
      <c r="AF1017">
        <v>0</v>
      </c>
      <c r="AO1017" t="s">
        <v>2775</v>
      </c>
      <c r="AP1017" t="s">
        <v>465</v>
      </c>
      <c r="AQ1017" t="s">
        <v>15009</v>
      </c>
      <c r="AS1017">
        <v>0</v>
      </c>
      <c r="AT1017">
        <v>0</v>
      </c>
      <c r="AU1017">
        <v>0</v>
      </c>
      <c r="AV1017">
        <v>0</v>
      </c>
      <c r="AW1017">
        <v>0</v>
      </c>
      <c r="AX1017">
        <v>0</v>
      </c>
      <c r="BB1017" t="s">
        <v>63</v>
      </c>
      <c r="BC1017" t="s">
        <v>5137</v>
      </c>
      <c r="BD1017">
        <v>0</v>
      </c>
      <c r="BF1017" t="s">
        <v>465</v>
      </c>
      <c r="BI1017" t="s">
        <v>2776</v>
      </c>
    </row>
    <row r="1018" spans="1:61" x14ac:dyDescent="0.35">
      <c r="A1018" t="s">
        <v>5138</v>
      </c>
      <c r="B1018">
        <v>10000</v>
      </c>
      <c r="C1018">
        <v>10000</v>
      </c>
      <c r="D1018" s="2">
        <v>45763</v>
      </c>
      <c r="E1018" t="s">
        <v>59</v>
      </c>
      <c r="F1018" t="s">
        <v>5139</v>
      </c>
      <c r="G1018" t="s">
        <v>2452</v>
      </c>
      <c r="I1018">
        <v>1</v>
      </c>
      <c r="J1018" t="s">
        <v>183</v>
      </c>
      <c r="K1018">
        <v>12</v>
      </c>
      <c r="L1018" t="s">
        <v>6062</v>
      </c>
      <c r="M1018" t="s">
        <v>462</v>
      </c>
      <c r="N1018" t="s">
        <v>3804</v>
      </c>
      <c r="O1018" s="3">
        <v>30000</v>
      </c>
      <c r="R1018" s="2">
        <v>45761</v>
      </c>
      <c r="T1018">
        <v>1</v>
      </c>
      <c r="U1018" s="3">
        <v>30000</v>
      </c>
      <c r="V1018" t="s">
        <v>65</v>
      </c>
      <c r="W1018" t="s">
        <v>2670</v>
      </c>
      <c r="X1018">
        <v>0</v>
      </c>
      <c r="Y1018" s="3">
        <v>30000</v>
      </c>
      <c r="Z1018">
        <v>0</v>
      </c>
      <c r="AA1018">
        <v>0</v>
      </c>
      <c r="AB1018">
        <v>0</v>
      </c>
      <c r="AC1018">
        <v>0</v>
      </c>
      <c r="AF1018">
        <v>0</v>
      </c>
      <c r="AO1018" t="s">
        <v>2671</v>
      </c>
      <c r="AP1018" t="s">
        <v>465</v>
      </c>
      <c r="AQ1018" t="s">
        <v>15009</v>
      </c>
      <c r="AS1018">
        <v>0</v>
      </c>
      <c r="AT1018">
        <v>0</v>
      </c>
      <c r="AU1018">
        <v>0</v>
      </c>
      <c r="AV1018">
        <v>0</v>
      </c>
      <c r="AW1018">
        <v>0</v>
      </c>
      <c r="AX1018">
        <v>0</v>
      </c>
      <c r="BB1018" t="s">
        <v>63</v>
      </c>
      <c r="BC1018" t="s">
        <v>5140</v>
      </c>
      <c r="BD1018">
        <v>0</v>
      </c>
      <c r="BF1018" t="s">
        <v>465</v>
      </c>
      <c r="BI1018" t="s">
        <v>2878</v>
      </c>
    </row>
    <row r="1019" spans="1:61" x14ac:dyDescent="0.35">
      <c r="A1019" t="s">
        <v>4886</v>
      </c>
      <c r="B1019">
        <v>10000</v>
      </c>
      <c r="C1019">
        <v>20000</v>
      </c>
      <c r="D1019" s="2">
        <v>45782</v>
      </c>
      <c r="E1019" t="s">
        <v>59</v>
      </c>
      <c r="F1019" s="4">
        <v>0.48427083333333332</v>
      </c>
      <c r="G1019">
        <v>10620258104</v>
      </c>
      <c r="I1019">
        <v>2</v>
      </c>
      <c r="J1019" t="s">
        <v>183</v>
      </c>
      <c r="K1019">
        <v>77</v>
      </c>
      <c r="L1019" t="s">
        <v>6043</v>
      </c>
      <c r="M1019" t="s">
        <v>192</v>
      </c>
      <c r="N1019" t="s">
        <v>3848</v>
      </c>
      <c r="O1019">
        <v>728</v>
      </c>
      <c r="R1019" s="2">
        <v>45761</v>
      </c>
      <c r="T1019">
        <v>66</v>
      </c>
      <c r="U1019" s="3">
        <v>48048</v>
      </c>
      <c r="V1019" t="s">
        <v>65</v>
      </c>
      <c r="W1019" t="s">
        <v>4397</v>
      </c>
      <c r="X1019">
        <v>0</v>
      </c>
      <c r="Y1019" s="3">
        <v>40000</v>
      </c>
      <c r="Z1019" s="3">
        <v>8048</v>
      </c>
      <c r="AA1019">
        <v>0</v>
      </c>
      <c r="AB1019">
        <v>0</v>
      </c>
      <c r="AC1019">
        <v>0</v>
      </c>
      <c r="AF1019">
        <v>0</v>
      </c>
      <c r="AO1019" t="s">
        <v>4398</v>
      </c>
      <c r="AP1019" t="s">
        <v>108</v>
      </c>
      <c r="AQ1019" t="s">
        <v>13404</v>
      </c>
      <c r="AS1019">
        <v>0</v>
      </c>
      <c r="AT1019">
        <v>0</v>
      </c>
      <c r="AU1019">
        <v>0</v>
      </c>
      <c r="AV1019">
        <v>0</v>
      </c>
      <c r="AW1019">
        <v>0</v>
      </c>
      <c r="AX1019">
        <v>0</v>
      </c>
      <c r="BB1019" t="s">
        <v>63</v>
      </c>
      <c r="BC1019" t="s">
        <v>6152</v>
      </c>
      <c r="BD1019">
        <v>0</v>
      </c>
      <c r="BF1019" t="s">
        <v>108</v>
      </c>
      <c r="BI1019" t="s">
        <v>4887</v>
      </c>
    </row>
    <row r="1020" spans="1:61" x14ac:dyDescent="0.35">
      <c r="A1020" t="s">
        <v>4888</v>
      </c>
      <c r="B1020">
        <v>10000</v>
      </c>
      <c r="C1020">
        <v>20000</v>
      </c>
      <c r="D1020" s="2">
        <v>45782</v>
      </c>
      <c r="E1020" t="s">
        <v>59</v>
      </c>
      <c r="F1020" s="4">
        <v>0.48427083333333332</v>
      </c>
      <c r="G1020">
        <v>1062058100</v>
      </c>
      <c r="I1020">
        <v>2</v>
      </c>
      <c r="J1020" t="s">
        <v>183</v>
      </c>
      <c r="K1020">
        <v>77</v>
      </c>
      <c r="L1020" t="s">
        <v>6043</v>
      </c>
      <c r="M1020" t="s">
        <v>192</v>
      </c>
      <c r="N1020" t="s">
        <v>3848</v>
      </c>
      <c r="O1020">
        <v>364</v>
      </c>
      <c r="R1020" s="2">
        <v>45761</v>
      </c>
      <c r="T1020">
        <v>77</v>
      </c>
      <c r="U1020" s="3">
        <v>28028</v>
      </c>
      <c r="V1020" t="s">
        <v>65</v>
      </c>
      <c r="W1020" t="s">
        <v>4391</v>
      </c>
      <c r="X1020">
        <v>0</v>
      </c>
      <c r="Y1020" s="3">
        <v>20000</v>
      </c>
      <c r="Z1020" s="3">
        <v>8028</v>
      </c>
      <c r="AA1020">
        <v>0</v>
      </c>
      <c r="AB1020">
        <v>0</v>
      </c>
      <c r="AC1020">
        <v>0</v>
      </c>
      <c r="AF1020">
        <v>0</v>
      </c>
      <c r="AO1020" t="s">
        <v>4392</v>
      </c>
      <c r="AP1020" t="s">
        <v>108</v>
      </c>
      <c r="AQ1020" t="s">
        <v>13404</v>
      </c>
      <c r="AS1020">
        <v>0</v>
      </c>
      <c r="AT1020">
        <v>0</v>
      </c>
      <c r="AU1020">
        <v>0</v>
      </c>
      <c r="AV1020">
        <v>0</v>
      </c>
      <c r="AW1020">
        <v>0</v>
      </c>
      <c r="AX1020">
        <v>0</v>
      </c>
      <c r="BB1020" t="s">
        <v>63</v>
      </c>
      <c r="BC1020" t="s">
        <v>6153</v>
      </c>
      <c r="BD1020">
        <v>0</v>
      </c>
      <c r="BF1020" t="s">
        <v>108</v>
      </c>
      <c r="BI1020" t="s">
        <v>4889</v>
      </c>
    </row>
    <row r="1021" spans="1:61" x14ac:dyDescent="0.35">
      <c r="A1021" t="s">
        <v>5141</v>
      </c>
      <c r="B1021">
        <v>10000</v>
      </c>
      <c r="C1021">
        <v>10000</v>
      </c>
      <c r="D1021" s="2">
        <v>45771</v>
      </c>
      <c r="E1021" t="s">
        <v>59</v>
      </c>
      <c r="F1021" t="s">
        <v>5142</v>
      </c>
      <c r="G1021" t="s">
        <v>5143</v>
      </c>
      <c r="I1021">
        <v>1</v>
      </c>
      <c r="J1021" t="s">
        <v>183</v>
      </c>
      <c r="K1021">
        <v>88</v>
      </c>
      <c r="L1021" t="s">
        <v>6058</v>
      </c>
      <c r="M1021" t="s">
        <v>144</v>
      </c>
      <c r="N1021" t="s">
        <v>3855</v>
      </c>
      <c r="O1021" s="3">
        <v>1480</v>
      </c>
      <c r="R1021" s="2">
        <v>45761</v>
      </c>
      <c r="T1021">
        <v>1</v>
      </c>
      <c r="U1021" s="3">
        <v>1480</v>
      </c>
      <c r="V1021" t="s">
        <v>65</v>
      </c>
      <c r="W1021" t="s">
        <v>5144</v>
      </c>
      <c r="X1021">
        <v>0</v>
      </c>
      <c r="Y1021" s="3">
        <v>1000</v>
      </c>
      <c r="Z1021">
        <v>480</v>
      </c>
      <c r="AA1021">
        <v>0</v>
      </c>
      <c r="AB1021">
        <v>0</v>
      </c>
      <c r="AC1021">
        <v>0</v>
      </c>
      <c r="AF1021">
        <v>0</v>
      </c>
      <c r="AO1021" t="s">
        <v>5145</v>
      </c>
      <c r="AP1021" t="s">
        <v>5146</v>
      </c>
      <c r="AQ1021" t="s">
        <v>8154</v>
      </c>
      <c r="AS1021">
        <v>0</v>
      </c>
      <c r="AT1021">
        <v>0</v>
      </c>
      <c r="AU1021">
        <v>0</v>
      </c>
      <c r="AV1021">
        <v>0</v>
      </c>
      <c r="AW1021">
        <v>0</v>
      </c>
      <c r="AX1021">
        <v>0</v>
      </c>
      <c r="BB1021" t="s">
        <v>63</v>
      </c>
      <c r="BC1021" t="s">
        <v>5147</v>
      </c>
      <c r="BD1021">
        <v>0</v>
      </c>
      <c r="BF1021" t="s">
        <v>5146</v>
      </c>
      <c r="BI1021" t="s">
        <v>5148</v>
      </c>
    </row>
    <row r="1022" spans="1:61" x14ac:dyDescent="0.35">
      <c r="A1022" t="s">
        <v>2777</v>
      </c>
      <c r="B1022">
        <v>10000</v>
      </c>
      <c r="C1022">
        <v>10000</v>
      </c>
      <c r="D1022" s="2">
        <v>45761</v>
      </c>
      <c r="E1022" t="s">
        <v>59</v>
      </c>
      <c r="F1022" t="s">
        <v>2636</v>
      </c>
      <c r="G1022" t="s">
        <v>1041</v>
      </c>
      <c r="I1022">
        <v>1</v>
      </c>
      <c r="J1022" t="s">
        <v>183</v>
      </c>
      <c r="K1022">
        <v>61</v>
      </c>
      <c r="L1022" t="s">
        <v>6046</v>
      </c>
      <c r="M1022" t="s">
        <v>209</v>
      </c>
      <c r="N1022" t="s">
        <v>3802</v>
      </c>
      <c r="O1022">
        <v>500</v>
      </c>
      <c r="R1022" s="2">
        <v>45761</v>
      </c>
      <c r="T1022">
        <v>1</v>
      </c>
      <c r="U1022">
        <v>500</v>
      </c>
      <c r="V1022" t="s">
        <v>65</v>
      </c>
      <c r="W1022">
        <v>107187090001</v>
      </c>
      <c r="X1022">
        <v>0</v>
      </c>
      <c r="Y1022">
        <v>500</v>
      </c>
      <c r="Z1022">
        <v>0</v>
      </c>
      <c r="AA1022">
        <v>0</v>
      </c>
      <c r="AB1022">
        <v>0</v>
      </c>
      <c r="AC1022">
        <v>0</v>
      </c>
      <c r="AF1022">
        <v>0</v>
      </c>
      <c r="AO1022">
        <v>10718709</v>
      </c>
      <c r="AP1022" t="s">
        <v>282</v>
      </c>
      <c r="AQ1022" t="s">
        <v>14518</v>
      </c>
      <c r="AS1022">
        <v>0</v>
      </c>
      <c r="AT1022">
        <v>0</v>
      </c>
      <c r="AU1022">
        <v>0</v>
      </c>
      <c r="AV1022">
        <v>0</v>
      </c>
      <c r="AW1022">
        <v>0</v>
      </c>
      <c r="AX1022">
        <v>0</v>
      </c>
      <c r="BB1022" t="s">
        <v>63</v>
      </c>
      <c r="BC1022" t="s">
        <v>5149</v>
      </c>
      <c r="BD1022">
        <v>0</v>
      </c>
      <c r="BF1022" t="s">
        <v>282</v>
      </c>
      <c r="BI1022" t="s">
        <v>2778</v>
      </c>
    </row>
    <row r="1023" spans="1:61" x14ac:dyDescent="0.35">
      <c r="A1023" t="s">
        <v>2779</v>
      </c>
      <c r="B1023">
        <v>10000</v>
      </c>
      <c r="C1023">
        <v>10000</v>
      </c>
      <c r="D1023" s="2">
        <v>45762</v>
      </c>
      <c r="E1023" t="s">
        <v>59</v>
      </c>
      <c r="F1023" s="4">
        <v>0.43336805555555558</v>
      </c>
      <c r="G1023" t="s">
        <v>2780</v>
      </c>
      <c r="I1023">
        <v>1</v>
      </c>
      <c r="J1023" t="s">
        <v>183</v>
      </c>
      <c r="K1023">
        <v>79</v>
      </c>
      <c r="L1023" t="s">
        <v>6076</v>
      </c>
      <c r="M1023" t="s">
        <v>92</v>
      </c>
      <c r="N1023" t="s">
        <v>3828</v>
      </c>
      <c r="O1023">
        <v>46</v>
      </c>
      <c r="R1023" s="2">
        <v>45761</v>
      </c>
      <c r="T1023">
        <v>65</v>
      </c>
      <c r="U1023" s="3">
        <v>2990</v>
      </c>
      <c r="V1023" t="s">
        <v>65</v>
      </c>
      <c r="W1023" t="s">
        <v>2781</v>
      </c>
      <c r="X1023">
        <v>0</v>
      </c>
      <c r="Y1023" s="3">
        <v>1000</v>
      </c>
      <c r="Z1023" s="3">
        <v>1990</v>
      </c>
      <c r="AA1023">
        <v>0</v>
      </c>
      <c r="AB1023">
        <v>0</v>
      </c>
      <c r="AC1023">
        <v>0</v>
      </c>
      <c r="AF1023">
        <v>0</v>
      </c>
      <c r="AO1023" t="s">
        <v>2782</v>
      </c>
      <c r="AP1023" t="s">
        <v>95</v>
      </c>
      <c r="AQ1023" t="s">
        <v>13261</v>
      </c>
      <c r="AS1023">
        <v>0</v>
      </c>
      <c r="AT1023">
        <v>0</v>
      </c>
      <c r="AU1023">
        <v>0</v>
      </c>
      <c r="AV1023">
        <v>0</v>
      </c>
      <c r="AW1023">
        <v>0</v>
      </c>
      <c r="AX1023">
        <v>0</v>
      </c>
      <c r="BB1023" t="s">
        <v>63</v>
      </c>
      <c r="BC1023" t="s">
        <v>5150</v>
      </c>
      <c r="BD1023">
        <v>0</v>
      </c>
      <c r="BF1023" t="s">
        <v>95</v>
      </c>
      <c r="BI1023" t="s">
        <v>2783</v>
      </c>
    </row>
    <row r="1024" spans="1:61" x14ac:dyDescent="0.35">
      <c r="A1024" t="s">
        <v>2784</v>
      </c>
      <c r="B1024">
        <v>10000</v>
      </c>
      <c r="C1024">
        <v>10000</v>
      </c>
      <c r="D1024" s="2">
        <v>45762</v>
      </c>
      <c r="E1024" t="s">
        <v>59</v>
      </c>
      <c r="F1024" s="4">
        <v>0.43260416666666668</v>
      </c>
      <c r="G1024" t="s">
        <v>2780</v>
      </c>
      <c r="I1024">
        <v>1</v>
      </c>
      <c r="J1024" t="s">
        <v>183</v>
      </c>
      <c r="K1024">
        <v>79</v>
      </c>
      <c r="L1024" t="s">
        <v>6076</v>
      </c>
      <c r="M1024" t="s">
        <v>92</v>
      </c>
      <c r="N1024" t="s">
        <v>3828</v>
      </c>
      <c r="O1024">
        <v>46</v>
      </c>
      <c r="R1024" s="2">
        <v>45761</v>
      </c>
      <c r="T1024">
        <v>65</v>
      </c>
      <c r="U1024" s="3">
        <v>2990</v>
      </c>
      <c r="V1024" t="s">
        <v>65</v>
      </c>
      <c r="W1024" t="s">
        <v>2785</v>
      </c>
      <c r="X1024">
        <v>0</v>
      </c>
      <c r="Y1024" s="3">
        <v>1000</v>
      </c>
      <c r="Z1024" s="3">
        <v>1990</v>
      </c>
      <c r="AA1024">
        <v>0</v>
      </c>
      <c r="AB1024">
        <v>0</v>
      </c>
      <c r="AC1024">
        <v>0</v>
      </c>
      <c r="AF1024">
        <v>0</v>
      </c>
      <c r="AO1024" t="s">
        <v>2786</v>
      </c>
      <c r="AP1024" t="s">
        <v>95</v>
      </c>
      <c r="AQ1024" t="s">
        <v>13261</v>
      </c>
      <c r="AS1024">
        <v>0</v>
      </c>
      <c r="AT1024">
        <v>0</v>
      </c>
      <c r="AU1024">
        <v>0</v>
      </c>
      <c r="AV1024">
        <v>0</v>
      </c>
      <c r="AW1024">
        <v>0</v>
      </c>
      <c r="AX1024">
        <v>0</v>
      </c>
      <c r="BB1024" t="s">
        <v>63</v>
      </c>
      <c r="BC1024" t="s">
        <v>5151</v>
      </c>
      <c r="BD1024">
        <v>0</v>
      </c>
      <c r="BF1024" t="s">
        <v>95</v>
      </c>
      <c r="BI1024" t="s">
        <v>2787</v>
      </c>
    </row>
    <row r="1025" spans="1:61" x14ac:dyDescent="0.35">
      <c r="A1025" t="s">
        <v>2611</v>
      </c>
      <c r="B1025">
        <v>10000</v>
      </c>
      <c r="C1025">
        <v>20000</v>
      </c>
      <c r="D1025" s="2">
        <v>45761</v>
      </c>
      <c r="E1025" t="s">
        <v>59</v>
      </c>
      <c r="F1025" t="s">
        <v>2612</v>
      </c>
      <c r="G1025" t="s">
        <v>159</v>
      </c>
      <c r="I1025">
        <v>2</v>
      </c>
      <c r="J1025" t="s">
        <v>183</v>
      </c>
      <c r="K1025">
        <v>82</v>
      </c>
      <c r="L1025" t="s">
        <v>6055</v>
      </c>
      <c r="M1025" t="s">
        <v>352</v>
      </c>
      <c r="N1025" t="s">
        <v>3798</v>
      </c>
      <c r="O1025" s="3">
        <v>5667</v>
      </c>
      <c r="R1025" s="2">
        <v>45761</v>
      </c>
      <c r="T1025">
        <v>6</v>
      </c>
      <c r="U1025" s="3">
        <v>34002</v>
      </c>
      <c r="V1025" t="s">
        <v>65</v>
      </c>
      <c r="W1025">
        <v>5000582200001</v>
      </c>
      <c r="X1025">
        <v>0</v>
      </c>
      <c r="Y1025" s="3">
        <v>30000</v>
      </c>
      <c r="Z1025" s="3">
        <v>4002</v>
      </c>
      <c r="AA1025">
        <v>0</v>
      </c>
      <c r="AB1025">
        <v>0</v>
      </c>
      <c r="AC1025">
        <v>0</v>
      </c>
      <c r="AF1025">
        <v>0</v>
      </c>
      <c r="AO1025">
        <v>500058220</v>
      </c>
      <c r="AP1025" t="s">
        <v>162</v>
      </c>
      <c r="AQ1025" t="s">
        <v>8373</v>
      </c>
      <c r="AS1025">
        <v>0</v>
      </c>
      <c r="AT1025">
        <v>0</v>
      </c>
      <c r="AU1025">
        <v>0</v>
      </c>
      <c r="AV1025">
        <v>0</v>
      </c>
      <c r="AW1025">
        <v>0</v>
      </c>
      <c r="AX1025">
        <v>0</v>
      </c>
      <c r="BB1025" t="s">
        <v>63</v>
      </c>
      <c r="BC1025" t="s">
        <v>5053</v>
      </c>
      <c r="BD1025">
        <v>0</v>
      </c>
      <c r="BF1025" t="s">
        <v>162</v>
      </c>
      <c r="BI1025" t="s">
        <v>2473</v>
      </c>
    </row>
    <row r="1026" spans="1:61" x14ac:dyDescent="0.35">
      <c r="A1026" t="s">
        <v>2788</v>
      </c>
      <c r="B1026">
        <v>10000</v>
      </c>
      <c r="C1026">
        <v>10000</v>
      </c>
      <c r="D1026" s="2">
        <v>45762</v>
      </c>
      <c r="E1026" t="s">
        <v>59</v>
      </c>
      <c r="F1026" t="s">
        <v>2244</v>
      </c>
      <c r="G1026" t="s">
        <v>2789</v>
      </c>
      <c r="I1026">
        <v>1</v>
      </c>
      <c r="J1026" t="s">
        <v>183</v>
      </c>
      <c r="K1026">
        <v>82</v>
      </c>
      <c r="L1026" t="s">
        <v>6055</v>
      </c>
      <c r="M1026" t="s">
        <v>352</v>
      </c>
      <c r="N1026" t="s">
        <v>3798</v>
      </c>
      <c r="O1026" s="3">
        <v>1500</v>
      </c>
      <c r="R1026" s="2">
        <v>45761</v>
      </c>
      <c r="T1026">
        <v>20</v>
      </c>
      <c r="U1026" s="3">
        <v>30000</v>
      </c>
      <c r="V1026" t="s">
        <v>65</v>
      </c>
      <c r="W1026" t="s">
        <v>2790</v>
      </c>
      <c r="X1026">
        <v>0</v>
      </c>
      <c r="Y1026" s="3">
        <v>30000</v>
      </c>
      <c r="Z1026">
        <v>0</v>
      </c>
      <c r="AA1026">
        <v>0</v>
      </c>
      <c r="AB1026">
        <v>0</v>
      </c>
      <c r="AC1026">
        <v>0</v>
      </c>
      <c r="AF1026">
        <v>0</v>
      </c>
      <c r="AO1026" t="s">
        <v>2791</v>
      </c>
      <c r="AP1026" t="s">
        <v>2792</v>
      </c>
      <c r="AQ1026" t="s">
        <v>17563</v>
      </c>
      <c r="AS1026">
        <v>0</v>
      </c>
      <c r="AT1026">
        <v>0</v>
      </c>
      <c r="AU1026">
        <v>0</v>
      </c>
      <c r="AV1026">
        <v>0</v>
      </c>
      <c r="AW1026">
        <v>0</v>
      </c>
      <c r="AX1026">
        <v>0</v>
      </c>
      <c r="BB1026" t="s">
        <v>63</v>
      </c>
      <c r="BC1026" t="s">
        <v>5152</v>
      </c>
      <c r="BD1026">
        <v>0</v>
      </c>
      <c r="BF1026" t="s">
        <v>2792</v>
      </c>
      <c r="BI1026" t="s">
        <v>2793</v>
      </c>
    </row>
    <row r="1027" spans="1:61" x14ac:dyDescent="0.35">
      <c r="A1027" t="s">
        <v>2474</v>
      </c>
      <c r="B1027">
        <v>10000</v>
      </c>
      <c r="C1027">
        <v>20000</v>
      </c>
      <c r="D1027" s="2">
        <v>45762</v>
      </c>
      <c r="E1027" t="s">
        <v>59</v>
      </c>
      <c r="F1027" t="s">
        <v>2475</v>
      </c>
      <c r="G1027" t="s">
        <v>2476</v>
      </c>
      <c r="I1027">
        <v>2</v>
      </c>
      <c r="J1027" t="s">
        <v>183</v>
      </c>
      <c r="K1027">
        <v>82</v>
      </c>
      <c r="L1027" t="s">
        <v>6055</v>
      </c>
      <c r="M1027" t="s">
        <v>352</v>
      </c>
      <c r="N1027" t="s">
        <v>3798</v>
      </c>
      <c r="O1027" s="3">
        <v>2858</v>
      </c>
      <c r="R1027" s="2">
        <v>45761</v>
      </c>
      <c r="T1027">
        <v>7</v>
      </c>
      <c r="U1027" s="3">
        <v>20006</v>
      </c>
      <c r="V1027" t="s">
        <v>65</v>
      </c>
      <c r="W1027" t="s">
        <v>609</v>
      </c>
      <c r="X1027">
        <v>0</v>
      </c>
      <c r="Y1027" s="3">
        <v>20000</v>
      </c>
      <c r="Z1027">
        <v>6</v>
      </c>
      <c r="AA1027">
        <v>0</v>
      </c>
      <c r="AB1027">
        <v>0</v>
      </c>
      <c r="AC1027">
        <v>0</v>
      </c>
      <c r="AF1027">
        <v>0</v>
      </c>
      <c r="AO1027" t="s">
        <v>610</v>
      </c>
      <c r="AP1027" t="s">
        <v>1048</v>
      </c>
      <c r="AQ1027" t="s">
        <v>13477</v>
      </c>
      <c r="AS1027">
        <v>0</v>
      </c>
      <c r="AT1027">
        <v>0</v>
      </c>
      <c r="AU1027">
        <v>0</v>
      </c>
      <c r="AV1027">
        <v>0</v>
      </c>
      <c r="AW1027">
        <v>0</v>
      </c>
      <c r="AX1027">
        <v>0</v>
      </c>
      <c r="BB1027" t="s">
        <v>63</v>
      </c>
      <c r="BC1027" t="s">
        <v>4969</v>
      </c>
      <c r="BD1027">
        <v>0</v>
      </c>
      <c r="BF1027" t="s">
        <v>1048</v>
      </c>
      <c r="BI1027" t="s">
        <v>2477</v>
      </c>
    </row>
    <row r="1028" spans="1:61" x14ac:dyDescent="0.35">
      <c r="A1028" t="s">
        <v>2794</v>
      </c>
      <c r="B1028">
        <v>10000</v>
      </c>
      <c r="C1028">
        <v>10000</v>
      </c>
      <c r="D1028" s="2">
        <v>45762</v>
      </c>
      <c r="E1028" t="s">
        <v>59</v>
      </c>
      <c r="F1028" t="s">
        <v>2614</v>
      </c>
      <c r="G1028" t="s">
        <v>167</v>
      </c>
      <c r="I1028">
        <v>1</v>
      </c>
      <c r="J1028" t="s">
        <v>183</v>
      </c>
      <c r="K1028">
        <v>63</v>
      </c>
      <c r="L1028" t="s">
        <v>6051</v>
      </c>
      <c r="M1028" t="s">
        <v>136</v>
      </c>
      <c r="N1028" t="s">
        <v>3850</v>
      </c>
      <c r="O1028" s="3">
        <v>5000</v>
      </c>
      <c r="R1028" s="2">
        <v>45761</v>
      </c>
      <c r="T1028">
        <v>60</v>
      </c>
      <c r="U1028" s="3">
        <v>300000</v>
      </c>
      <c r="V1028" t="s">
        <v>65</v>
      </c>
      <c r="W1028" t="s">
        <v>1023</v>
      </c>
      <c r="X1028">
        <v>0</v>
      </c>
      <c r="Y1028" s="3">
        <v>300000</v>
      </c>
      <c r="Z1028">
        <v>0</v>
      </c>
      <c r="AA1028">
        <v>0</v>
      </c>
      <c r="AB1028">
        <v>0</v>
      </c>
      <c r="AC1028">
        <v>0</v>
      </c>
      <c r="AF1028">
        <v>0</v>
      </c>
      <c r="AO1028" t="s">
        <v>1024</v>
      </c>
      <c r="AP1028" t="s">
        <v>170</v>
      </c>
      <c r="AQ1028" t="s">
        <v>21526</v>
      </c>
      <c r="AS1028">
        <v>0</v>
      </c>
      <c r="AT1028">
        <v>0</v>
      </c>
      <c r="AU1028">
        <v>0</v>
      </c>
      <c r="AV1028">
        <v>0</v>
      </c>
      <c r="AW1028">
        <v>0</v>
      </c>
      <c r="AX1028">
        <v>0</v>
      </c>
      <c r="BB1028" t="s">
        <v>63</v>
      </c>
      <c r="BC1028" t="s">
        <v>5153</v>
      </c>
      <c r="BD1028">
        <v>0</v>
      </c>
      <c r="BF1028" t="s">
        <v>170</v>
      </c>
      <c r="BI1028" t="s">
        <v>2795</v>
      </c>
    </row>
    <row r="1029" spans="1:61" x14ac:dyDescent="0.35">
      <c r="A1029" t="s">
        <v>5154</v>
      </c>
      <c r="B1029">
        <v>10000</v>
      </c>
      <c r="C1029">
        <v>20000</v>
      </c>
      <c r="D1029" s="2">
        <v>45763</v>
      </c>
      <c r="E1029" t="s">
        <v>59</v>
      </c>
      <c r="F1029" t="s">
        <v>2951</v>
      </c>
      <c r="G1029">
        <v>8613409</v>
      </c>
      <c r="I1029">
        <v>1</v>
      </c>
      <c r="J1029" t="s">
        <v>183</v>
      </c>
      <c r="K1029">
        <v>63</v>
      </c>
      <c r="L1029" t="s">
        <v>6051</v>
      </c>
      <c r="M1029" t="s">
        <v>136</v>
      </c>
      <c r="N1029" t="s">
        <v>3850</v>
      </c>
      <c r="O1029" s="3">
        <v>1334</v>
      </c>
      <c r="R1029" s="2">
        <v>45761</v>
      </c>
      <c r="T1029">
        <v>60</v>
      </c>
      <c r="U1029" s="3">
        <v>80040</v>
      </c>
      <c r="V1029" t="s">
        <v>65</v>
      </c>
      <c r="W1029" t="s">
        <v>1029</v>
      </c>
      <c r="X1029">
        <v>0</v>
      </c>
      <c r="Y1029" s="3">
        <v>80000</v>
      </c>
      <c r="Z1029">
        <v>40</v>
      </c>
      <c r="AA1029">
        <v>0</v>
      </c>
      <c r="AB1029">
        <v>0</v>
      </c>
      <c r="AC1029">
        <v>0</v>
      </c>
      <c r="AF1029">
        <v>0</v>
      </c>
      <c r="AO1029" t="s">
        <v>1030</v>
      </c>
      <c r="AP1029" t="s">
        <v>170</v>
      </c>
      <c r="AQ1029" t="s">
        <v>21526</v>
      </c>
      <c r="AS1029">
        <v>0</v>
      </c>
      <c r="AT1029">
        <v>0</v>
      </c>
      <c r="AU1029">
        <v>0</v>
      </c>
      <c r="AV1029">
        <v>0</v>
      </c>
      <c r="AW1029">
        <v>0</v>
      </c>
      <c r="AX1029">
        <v>0</v>
      </c>
      <c r="BB1029" t="s">
        <v>63</v>
      </c>
      <c r="BC1029" t="s">
        <v>5155</v>
      </c>
      <c r="BD1029">
        <v>0</v>
      </c>
      <c r="BF1029" t="s">
        <v>170</v>
      </c>
      <c r="BI1029" t="s">
        <v>5156</v>
      </c>
    </row>
    <row r="1030" spans="1:61" x14ac:dyDescent="0.35">
      <c r="A1030" t="s">
        <v>2796</v>
      </c>
      <c r="B1030">
        <v>10000</v>
      </c>
      <c r="C1030">
        <v>10000</v>
      </c>
      <c r="D1030" s="2">
        <v>45761</v>
      </c>
      <c r="E1030" t="s">
        <v>59</v>
      </c>
      <c r="F1030" t="s">
        <v>2669</v>
      </c>
      <c r="G1030" t="s">
        <v>2797</v>
      </c>
      <c r="I1030">
        <v>1</v>
      </c>
      <c r="J1030" t="s">
        <v>183</v>
      </c>
      <c r="K1030">
        <v>61</v>
      </c>
      <c r="L1030" t="s">
        <v>6046</v>
      </c>
      <c r="M1030" t="s">
        <v>209</v>
      </c>
      <c r="N1030" t="s">
        <v>3802</v>
      </c>
      <c r="O1030" s="3">
        <v>1000</v>
      </c>
      <c r="R1030" s="2">
        <v>45761</v>
      </c>
      <c r="T1030">
        <v>1</v>
      </c>
      <c r="U1030" s="3">
        <v>1000</v>
      </c>
      <c r="V1030" t="s">
        <v>65</v>
      </c>
      <c r="W1030" t="s">
        <v>2798</v>
      </c>
      <c r="X1030">
        <v>0</v>
      </c>
      <c r="Y1030" s="3">
        <v>1000</v>
      </c>
      <c r="Z1030">
        <v>0</v>
      </c>
      <c r="AA1030">
        <v>0</v>
      </c>
      <c r="AB1030">
        <v>0</v>
      </c>
      <c r="AC1030">
        <v>0</v>
      </c>
      <c r="AF1030">
        <v>0</v>
      </c>
      <c r="AO1030" t="s">
        <v>2799</v>
      </c>
      <c r="AP1030" t="s">
        <v>729</v>
      </c>
      <c r="AQ1030" t="s">
        <v>14138</v>
      </c>
      <c r="AS1030">
        <v>0</v>
      </c>
      <c r="AT1030">
        <v>0</v>
      </c>
      <c r="AU1030">
        <v>0</v>
      </c>
      <c r="AV1030">
        <v>0</v>
      </c>
      <c r="AW1030">
        <v>0</v>
      </c>
      <c r="AX1030">
        <v>0</v>
      </c>
      <c r="BB1030" t="s">
        <v>63</v>
      </c>
      <c r="BC1030" t="s">
        <v>5157</v>
      </c>
      <c r="BD1030">
        <v>0</v>
      </c>
      <c r="BF1030" t="s">
        <v>729</v>
      </c>
      <c r="BI1030" t="s">
        <v>2800</v>
      </c>
    </row>
    <row r="1031" spans="1:61" x14ac:dyDescent="0.35">
      <c r="A1031" t="s">
        <v>2801</v>
      </c>
      <c r="B1031">
        <v>10000</v>
      </c>
      <c r="C1031">
        <v>10000</v>
      </c>
      <c r="D1031" s="2">
        <v>45762</v>
      </c>
      <c r="E1031" t="s">
        <v>59</v>
      </c>
      <c r="F1031" t="s">
        <v>2624</v>
      </c>
      <c r="G1031" t="s">
        <v>2802</v>
      </c>
      <c r="I1031">
        <v>1</v>
      </c>
      <c r="J1031" t="s">
        <v>183</v>
      </c>
      <c r="K1031">
        <v>61</v>
      </c>
      <c r="L1031" t="s">
        <v>6046</v>
      </c>
      <c r="M1031" t="s">
        <v>209</v>
      </c>
      <c r="N1031" t="s">
        <v>3802</v>
      </c>
      <c r="O1031" s="3">
        <v>3334</v>
      </c>
      <c r="R1031" s="2">
        <v>45761</v>
      </c>
      <c r="T1031">
        <v>3</v>
      </c>
      <c r="U1031" s="3">
        <v>10002</v>
      </c>
      <c r="V1031" t="s">
        <v>65</v>
      </c>
      <c r="W1031" t="s">
        <v>2803</v>
      </c>
      <c r="X1031">
        <v>0</v>
      </c>
      <c r="Y1031" s="3">
        <v>10000</v>
      </c>
      <c r="Z1031">
        <v>2</v>
      </c>
      <c r="AA1031">
        <v>0</v>
      </c>
      <c r="AB1031">
        <v>0</v>
      </c>
      <c r="AC1031">
        <v>0</v>
      </c>
      <c r="AF1031">
        <v>0</v>
      </c>
      <c r="AO1031" t="s">
        <v>2804</v>
      </c>
      <c r="AP1031" t="s">
        <v>2805</v>
      </c>
      <c r="AQ1031" t="s">
        <v>12616</v>
      </c>
      <c r="AS1031">
        <v>0</v>
      </c>
      <c r="AT1031">
        <v>0</v>
      </c>
      <c r="AU1031">
        <v>0</v>
      </c>
      <c r="AV1031">
        <v>0</v>
      </c>
      <c r="AW1031">
        <v>0</v>
      </c>
      <c r="AX1031">
        <v>0</v>
      </c>
      <c r="BB1031" t="s">
        <v>63</v>
      </c>
      <c r="BC1031" t="s">
        <v>5158</v>
      </c>
      <c r="BD1031">
        <v>0</v>
      </c>
      <c r="BF1031" t="s">
        <v>2805</v>
      </c>
      <c r="BI1031" t="s">
        <v>2806</v>
      </c>
    </row>
    <row r="1032" spans="1:61" x14ac:dyDescent="0.35">
      <c r="A1032" t="s">
        <v>5057</v>
      </c>
      <c r="B1032">
        <v>10000</v>
      </c>
      <c r="C1032">
        <v>20000</v>
      </c>
      <c r="D1032" s="2">
        <v>45771</v>
      </c>
      <c r="E1032" t="s">
        <v>59</v>
      </c>
      <c r="F1032" t="s">
        <v>5058</v>
      </c>
      <c r="G1032">
        <v>10620258012</v>
      </c>
      <c r="I1032">
        <v>2</v>
      </c>
      <c r="J1032" t="s">
        <v>183</v>
      </c>
      <c r="K1032">
        <v>77</v>
      </c>
      <c r="L1032" t="s">
        <v>6043</v>
      </c>
      <c r="M1032" t="s">
        <v>192</v>
      </c>
      <c r="N1032" t="s">
        <v>3848</v>
      </c>
      <c r="O1032" s="3">
        <v>2858</v>
      </c>
      <c r="R1032" s="2">
        <v>45761</v>
      </c>
      <c r="T1032">
        <v>77</v>
      </c>
      <c r="U1032" s="3">
        <v>220066</v>
      </c>
      <c r="V1032" t="s">
        <v>65</v>
      </c>
      <c r="W1032" t="s">
        <v>5059</v>
      </c>
      <c r="X1032">
        <v>0</v>
      </c>
      <c r="Y1032" s="3">
        <v>200000</v>
      </c>
      <c r="Z1032" s="3">
        <v>20066</v>
      </c>
      <c r="AA1032">
        <v>0</v>
      </c>
      <c r="AB1032">
        <v>0</v>
      </c>
      <c r="AC1032">
        <v>0</v>
      </c>
      <c r="AF1032">
        <v>0</v>
      </c>
      <c r="AO1032" t="s">
        <v>5060</v>
      </c>
      <c r="AP1032" t="s">
        <v>108</v>
      </c>
      <c r="AQ1032" t="s">
        <v>13404</v>
      </c>
      <c r="AS1032">
        <v>0</v>
      </c>
      <c r="AT1032">
        <v>0</v>
      </c>
      <c r="AU1032">
        <v>0</v>
      </c>
      <c r="AV1032">
        <v>0</v>
      </c>
      <c r="AW1032">
        <v>0</v>
      </c>
      <c r="AX1032">
        <v>0</v>
      </c>
      <c r="BB1032" t="s">
        <v>63</v>
      </c>
      <c r="BC1032" t="s">
        <v>5061</v>
      </c>
      <c r="BD1032">
        <v>0</v>
      </c>
      <c r="BF1032" t="s">
        <v>108</v>
      </c>
      <c r="BI1032" t="s">
        <v>5062</v>
      </c>
    </row>
    <row r="1033" spans="1:61" x14ac:dyDescent="0.35">
      <c r="A1033" t="s">
        <v>4389</v>
      </c>
      <c r="B1033">
        <v>10000</v>
      </c>
      <c r="C1033">
        <v>20000</v>
      </c>
      <c r="D1033" s="2">
        <v>45779</v>
      </c>
      <c r="E1033" t="s">
        <v>59</v>
      </c>
      <c r="F1033" t="s">
        <v>4390</v>
      </c>
      <c r="G1033">
        <v>10620258012</v>
      </c>
      <c r="I1033">
        <v>2</v>
      </c>
      <c r="J1033" t="s">
        <v>183</v>
      </c>
      <c r="K1033">
        <v>77</v>
      </c>
      <c r="L1033" t="s">
        <v>6043</v>
      </c>
      <c r="M1033" t="s">
        <v>192</v>
      </c>
      <c r="N1033" t="s">
        <v>3848</v>
      </c>
      <c r="O1033">
        <v>364</v>
      </c>
      <c r="R1033" s="2">
        <v>45761</v>
      </c>
      <c r="T1033">
        <v>77</v>
      </c>
      <c r="U1033" s="3">
        <v>28028</v>
      </c>
      <c r="V1033" t="s">
        <v>65</v>
      </c>
      <c r="W1033" t="s">
        <v>4391</v>
      </c>
      <c r="X1033">
        <v>0</v>
      </c>
      <c r="Y1033" s="3">
        <v>20000</v>
      </c>
      <c r="Z1033" s="3">
        <v>8028</v>
      </c>
      <c r="AA1033">
        <v>0</v>
      </c>
      <c r="AB1033">
        <v>0</v>
      </c>
      <c r="AC1033">
        <v>0</v>
      </c>
      <c r="AF1033">
        <v>0</v>
      </c>
      <c r="AO1033" t="s">
        <v>4392</v>
      </c>
      <c r="AP1033" t="s">
        <v>108</v>
      </c>
      <c r="AQ1033" t="s">
        <v>13404</v>
      </c>
      <c r="AS1033">
        <v>0</v>
      </c>
      <c r="AT1033">
        <v>0</v>
      </c>
      <c r="AU1033">
        <v>0</v>
      </c>
      <c r="AV1033">
        <v>0</v>
      </c>
      <c r="AW1033">
        <v>0</v>
      </c>
      <c r="AX1033">
        <v>0</v>
      </c>
      <c r="BB1033" t="s">
        <v>63</v>
      </c>
      <c r="BC1033" t="s">
        <v>6157</v>
      </c>
      <c r="BD1033">
        <v>0</v>
      </c>
      <c r="BF1033" t="s">
        <v>108</v>
      </c>
      <c r="BI1033" t="s">
        <v>4393</v>
      </c>
    </row>
    <row r="1034" spans="1:61" x14ac:dyDescent="0.35">
      <c r="A1034" t="s">
        <v>4394</v>
      </c>
      <c r="B1034">
        <v>10000</v>
      </c>
      <c r="C1034">
        <v>20000</v>
      </c>
      <c r="D1034" s="2">
        <v>45779</v>
      </c>
      <c r="E1034" t="s">
        <v>59</v>
      </c>
      <c r="F1034" t="s">
        <v>4395</v>
      </c>
      <c r="G1034">
        <v>10620258009</v>
      </c>
      <c r="I1034">
        <v>2</v>
      </c>
      <c r="J1034" t="s">
        <v>183</v>
      </c>
      <c r="K1034">
        <v>77</v>
      </c>
      <c r="L1034" t="s">
        <v>6043</v>
      </c>
      <c r="M1034" t="s">
        <v>192</v>
      </c>
      <c r="N1034" t="s">
        <v>3848</v>
      </c>
      <c r="O1034">
        <v>425</v>
      </c>
      <c r="R1034" s="2">
        <v>45761</v>
      </c>
      <c r="T1034">
        <v>66</v>
      </c>
      <c r="U1034" s="3">
        <v>28050</v>
      </c>
      <c r="V1034" t="s">
        <v>65</v>
      </c>
      <c r="W1034" t="s">
        <v>4397</v>
      </c>
      <c r="X1034">
        <v>0</v>
      </c>
      <c r="Y1034" s="3">
        <v>20000</v>
      </c>
      <c r="Z1034" s="3">
        <v>8050</v>
      </c>
      <c r="AA1034">
        <v>0</v>
      </c>
      <c r="AB1034">
        <v>0</v>
      </c>
      <c r="AC1034">
        <v>0</v>
      </c>
      <c r="AF1034">
        <v>0</v>
      </c>
      <c r="AO1034" t="s">
        <v>4398</v>
      </c>
      <c r="AP1034" t="s">
        <v>108</v>
      </c>
      <c r="AQ1034" t="s">
        <v>13404</v>
      </c>
      <c r="AS1034">
        <v>0</v>
      </c>
      <c r="AT1034">
        <v>0</v>
      </c>
      <c r="AU1034">
        <v>0</v>
      </c>
      <c r="AV1034">
        <v>0</v>
      </c>
      <c r="AW1034">
        <v>0</v>
      </c>
      <c r="AX1034">
        <v>0</v>
      </c>
      <c r="BB1034" t="s">
        <v>63</v>
      </c>
      <c r="BC1034" t="s">
        <v>6158</v>
      </c>
      <c r="BD1034">
        <v>0</v>
      </c>
      <c r="BF1034" t="s">
        <v>108</v>
      </c>
      <c r="BI1034" t="s">
        <v>4399</v>
      </c>
    </row>
    <row r="1035" spans="1:61" x14ac:dyDescent="0.35">
      <c r="A1035" t="s">
        <v>2955</v>
      </c>
      <c r="B1035">
        <v>10000</v>
      </c>
      <c r="C1035">
        <v>10000</v>
      </c>
      <c r="D1035" s="2">
        <v>45763</v>
      </c>
      <c r="E1035" t="s">
        <v>59</v>
      </c>
      <c r="F1035" t="s">
        <v>2956</v>
      </c>
      <c r="G1035" t="s">
        <v>2957</v>
      </c>
      <c r="I1035">
        <v>1</v>
      </c>
      <c r="J1035" t="s">
        <v>183</v>
      </c>
      <c r="K1035">
        <v>88</v>
      </c>
      <c r="L1035" t="s">
        <v>6058</v>
      </c>
      <c r="M1035" t="s">
        <v>144</v>
      </c>
      <c r="N1035" t="s">
        <v>3855</v>
      </c>
      <c r="O1035" s="3">
        <v>1000</v>
      </c>
      <c r="R1035" s="2">
        <v>45761</v>
      </c>
      <c r="T1035">
        <v>1</v>
      </c>
      <c r="U1035" s="3">
        <v>1000</v>
      </c>
      <c r="V1035" t="s">
        <v>65</v>
      </c>
      <c r="W1035" t="s">
        <v>2958</v>
      </c>
      <c r="X1035">
        <v>0</v>
      </c>
      <c r="Y1035" s="3">
        <v>1000</v>
      </c>
      <c r="Z1035">
        <v>0</v>
      </c>
      <c r="AA1035">
        <v>0</v>
      </c>
      <c r="AB1035">
        <v>0</v>
      </c>
      <c r="AC1035">
        <v>0</v>
      </c>
      <c r="AF1035">
        <v>0</v>
      </c>
      <c r="AO1035" t="s">
        <v>2959</v>
      </c>
      <c r="AP1035" t="s">
        <v>2960</v>
      </c>
      <c r="AQ1035" t="s">
        <v>8264</v>
      </c>
      <c r="AS1035">
        <v>0</v>
      </c>
      <c r="AT1035">
        <v>0</v>
      </c>
      <c r="AU1035">
        <v>0</v>
      </c>
      <c r="AV1035">
        <v>0</v>
      </c>
      <c r="AW1035">
        <v>0</v>
      </c>
      <c r="AX1035">
        <v>0</v>
      </c>
      <c r="BB1035" t="s">
        <v>63</v>
      </c>
      <c r="BC1035" t="s">
        <v>5159</v>
      </c>
      <c r="BD1035">
        <v>0</v>
      </c>
      <c r="BF1035" t="s">
        <v>2960</v>
      </c>
      <c r="BI1035" t="s">
        <v>2961</v>
      </c>
    </row>
    <row r="1036" spans="1:61" x14ac:dyDescent="0.35">
      <c r="A1036" t="s">
        <v>2807</v>
      </c>
      <c r="B1036">
        <v>10000</v>
      </c>
      <c r="C1036">
        <v>10000</v>
      </c>
      <c r="D1036" s="2">
        <v>45761</v>
      </c>
      <c r="E1036" t="s">
        <v>59</v>
      </c>
      <c r="F1036" t="s">
        <v>2773</v>
      </c>
      <c r="G1036" t="s">
        <v>2677</v>
      </c>
      <c r="I1036">
        <v>1</v>
      </c>
      <c r="J1036" t="s">
        <v>183</v>
      </c>
      <c r="K1036">
        <v>61</v>
      </c>
      <c r="L1036" t="s">
        <v>6046</v>
      </c>
      <c r="M1036" t="s">
        <v>664</v>
      </c>
      <c r="N1036" t="s">
        <v>3846</v>
      </c>
      <c r="O1036">
        <v>667</v>
      </c>
      <c r="R1036" s="2">
        <v>45761</v>
      </c>
      <c r="T1036">
        <v>6</v>
      </c>
      <c r="U1036" s="3">
        <v>4002</v>
      </c>
      <c r="V1036" t="s">
        <v>65</v>
      </c>
      <c r="W1036" t="s">
        <v>2774</v>
      </c>
      <c r="X1036">
        <v>0</v>
      </c>
      <c r="Y1036" s="3">
        <v>4000</v>
      </c>
      <c r="Z1036">
        <v>2</v>
      </c>
      <c r="AA1036">
        <v>0</v>
      </c>
      <c r="AB1036">
        <v>0</v>
      </c>
      <c r="AC1036">
        <v>0</v>
      </c>
      <c r="AF1036">
        <v>0</v>
      </c>
      <c r="AO1036" t="s">
        <v>2775</v>
      </c>
      <c r="AP1036" t="s">
        <v>465</v>
      </c>
      <c r="AQ1036" t="s">
        <v>15009</v>
      </c>
      <c r="AS1036">
        <v>0</v>
      </c>
      <c r="AT1036">
        <v>0</v>
      </c>
      <c r="AU1036">
        <v>0</v>
      </c>
      <c r="AV1036">
        <v>0</v>
      </c>
      <c r="AW1036">
        <v>0</v>
      </c>
      <c r="AX1036">
        <v>0</v>
      </c>
      <c r="BB1036" t="s">
        <v>63</v>
      </c>
      <c r="BC1036" t="s">
        <v>5160</v>
      </c>
      <c r="BD1036">
        <v>0</v>
      </c>
      <c r="BF1036" t="s">
        <v>465</v>
      </c>
      <c r="BI1036" t="s">
        <v>2680</v>
      </c>
    </row>
    <row r="1037" spans="1:61" x14ac:dyDescent="0.35">
      <c r="A1037" t="s">
        <v>2808</v>
      </c>
      <c r="B1037">
        <v>10000</v>
      </c>
      <c r="C1037">
        <v>10000</v>
      </c>
      <c r="D1037" s="2">
        <v>45761</v>
      </c>
      <c r="E1037" t="s">
        <v>59</v>
      </c>
      <c r="F1037" t="s">
        <v>2769</v>
      </c>
      <c r="G1037" t="s">
        <v>2677</v>
      </c>
      <c r="I1037">
        <v>1</v>
      </c>
      <c r="J1037" t="s">
        <v>183</v>
      </c>
      <c r="K1037">
        <v>61</v>
      </c>
      <c r="L1037" t="s">
        <v>6046</v>
      </c>
      <c r="M1037" t="s">
        <v>664</v>
      </c>
      <c r="N1037" t="s">
        <v>3846</v>
      </c>
      <c r="O1037">
        <v>667</v>
      </c>
      <c r="R1037" s="2">
        <v>45761</v>
      </c>
      <c r="T1037">
        <v>6</v>
      </c>
      <c r="U1037" s="3">
        <v>4002</v>
      </c>
      <c r="V1037" t="s">
        <v>65</v>
      </c>
      <c r="W1037" t="s">
        <v>2770</v>
      </c>
      <c r="X1037">
        <v>0</v>
      </c>
      <c r="Y1037" s="3">
        <v>4000</v>
      </c>
      <c r="Z1037">
        <v>2</v>
      </c>
      <c r="AA1037">
        <v>0</v>
      </c>
      <c r="AB1037">
        <v>0</v>
      </c>
      <c r="AC1037">
        <v>0</v>
      </c>
      <c r="AF1037">
        <v>0</v>
      </c>
      <c r="AO1037" t="s">
        <v>2771</v>
      </c>
      <c r="AP1037" t="s">
        <v>465</v>
      </c>
      <c r="AQ1037" t="s">
        <v>15009</v>
      </c>
      <c r="AS1037">
        <v>0</v>
      </c>
      <c r="AT1037">
        <v>0</v>
      </c>
      <c r="AU1037">
        <v>0</v>
      </c>
      <c r="AV1037">
        <v>0</v>
      </c>
      <c r="AW1037">
        <v>0</v>
      </c>
      <c r="AX1037">
        <v>0</v>
      </c>
      <c r="BB1037" t="s">
        <v>63</v>
      </c>
      <c r="BC1037" t="s">
        <v>5161</v>
      </c>
      <c r="BD1037">
        <v>0</v>
      </c>
      <c r="BF1037" t="s">
        <v>465</v>
      </c>
      <c r="BI1037" t="s">
        <v>2680</v>
      </c>
    </row>
    <row r="1038" spans="1:61" x14ac:dyDescent="0.35">
      <c r="A1038" t="s">
        <v>2809</v>
      </c>
      <c r="B1038">
        <v>10000</v>
      </c>
      <c r="C1038">
        <v>10000</v>
      </c>
      <c r="D1038" s="2">
        <v>45761</v>
      </c>
      <c r="E1038" t="s">
        <v>59</v>
      </c>
      <c r="F1038" t="s">
        <v>2810</v>
      </c>
      <c r="G1038" t="s">
        <v>2677</v>
      </c>
      <c r="I1038">
        <v>1</v>
      </c>
      <c r="J1038" t="s">
        <v>183</v>
      </c>
      <c r="K1038">
        <v>22</v>
      </c>
      <c r="L1038" t="s">
        <v>6063</v>
      </c>
      <c r="M1038" t="s">
        <v>685</v>
      </c>
      <c r="N1038" t="s">
        <v>3805</v>
      </c>
      <c r="O1038" s="3">
        <v>4000</v>
      </c>
      <c r="R1038" s="2">
        <v>45761</v>
      </c>
      <c r="T1038">
        <v>2</v>
      </c>
      <c r="U1038" s="3">
        <v>8000</v>
      </c>
      <c r="V1038" t="s">
        <v>65</v>
      </c>
      <c r="W1038" t="s">
        <v>2811</v>
      </c>
      <c r="X1038">
        <v>0</v>
      </c>
      <c r="Y1038" s="3">
        <v>8000</v>
      </c>
      <c r="Z1038">
        <v>0</v>
      </c>
      <c r="AA1038">
        <v>0</v>
      </c>
      <c r="AB1038">
        <v>0</v>
      </c>
      <c r="AC1038">
        <v>0</v>
      </c>
      <c r="AF1038">
        <v>0</v>
      </c>
      <c r="AO1038" t="s">
        <v>2812</v>
      </c>
      <c r="AP1038" t="s">
        <v>465</v>
      </c>
      <c r="AQ1038" t="s">
        <v>15009</v>
      </c>
      <c r="AS1038">
        <v>0</v>
      </c>
      <c r="AT1038">
        <v>0</v>
      </c>
      <c r="AU1038">
        <v>0</v>
      </c>
      <c r="AV1038">
        <v>0</v>
      </c>
      <c r="AW1038">
        <v>0</v>
      </c>
      <c r="AX1038">
        <v>0</v>
      </c>
      <c r="BB1038" t="s">
        <v>63</v>
      </c>
      <c r="BC1038" t="s">
        <v>5162</v>
      </c>
      <c r="BD1038">
        <v>0</v>
      </c>
      <c r="BF1038" t="s">
        <v>465</v>
      </c>
      <c r="BI1038" t="s">
        <v>2813</v>
      </c>
    </row>
    <row r="1039" spans="1:61" x14ac:dyDescent="0.35">
      <c r="A1039" t="s">
        <v>2814</v>
      </c>
      <c r="B1039">
        <v>10000</v>
      </c>
      <c r="C1039">
        <v>10000</v>
      </c>
      <c r="D1039" s="2">
        <v>45762</v>
      </c>
      <c r="E1039" t="s">
        <v>59</v>
      </c>
      <c r="F1039" t="s">
        <v>2178</v>
      </c>
      <c r="G1039" t="s">
        <v>2452</v>
      </c>
      <c r="I1039">
        <v>1</v>
      </c>
      <c r="J1039" t="s">
        <v>183</v>
      </c>
      <c r="K1039">
        <v>61</v>
      </c>
      <c r="L1039" t="s">
        <v>6046</v>
      </c>
      <c r="M1039" t="s">
        <v>664</v>
      </c>
      <c r="N1039" t="s">
        <v>3846</v>
      </c>
      <c r="O1039" s="3">
        <v>2667</v>
      </c>
      <c r="R1039" s="2">
        <v>45761</v>
      </c>
      <c r="T1039">
        <v>6</v>
      </c>
      <c r="U1039" s="3">
        <v>16002</v>
      </c>
      <c r="V1039" t="s">
        <v>65</v>
      </c>
      <c r="W1039" t="s">
        <v>2815</v>
      </c>
      <c r="X1039">
        <v>0</v>
      </c>
      <c r="Y1039" s="3">
        <v>16000</v>
      </c>
      <c r="Z1039">
        <v>2</v>
      </c>
      <c r="AA1039">
        <v>0</v>
      </c>
      <c r="AB1039">
        <v>0</v>
      </c>
      <c r="AC1039">
        <v>0</v>
      </c>
      <c r="AF1039">
        <v>0</v>
      </c>
      <c r="AO1039" t="s">
        <v>2816</v>
      </c>
      <c r="AP1039" t="s">
        <v>465</v>
      </c>
      <c r="AQ1039" t="s">
        <v>15009</v>
      </c>
      <c r="AS1039">
        <v>0</v>
      </c>
      <c r="AT1039">
        <v>0</v>
      </c>
      <c r="AU1039">
        <v>0</v>
      </c>
      <c r="AV1039">
        <v>0</v>
      </c>
      <c r="AW1039">
        <v>0</v>
      </c>
      <c r="AX1039">
        <v>0</v>
      </c>
      <c r="BB1039" t="s">
        <v>63</v>
      </c>
      <c r="BC1039" t="s">
        <v>5163</v>
      </c>
      <c r="BD1039">
        <v>0</v>
      </c>
      <c r="BF1039" t="s">
        <v>465</v>
      </c>
      <c r="BI1039" t="s">
        <v>2813</v>
      </c>
    </row>
    <row r="1040" spans="1:61" x14ac:dyDescent="0.35">
      <c r="A1040" t="s">
        <v>2817</v>
      </c>
      <c r="B1040">
        <v>10000</v>
      </c>
      <c r="C1040">
        <v>10000</v>
      </c>
      <c r="D1040" s="2">
        <v>45761</v>
      </c>
      <c r="E1040" t="s">
        <v>59</v>
      </c>
      <c r="F1040" t="s">
        <v>2818</v>
      </c>
      <c r="G1040" t="s">
        <v>570</v>
      </c>
      <c r="I1040">
        <v>1</v>
      </c>
      <c r="J1040" t="s">
        <v>183</v>
      </c>
      <c r="K1040">
        <v>59</v>
      </c>
      <c r="L1040" t="s">
        <v>6045</v>
      </c>
      <c r="M1040" t="s">
        <v>73</v>
      </c>
      <c r="N1040" t="s">
        <v>3811</v>
      </c>
      <c r="O1040" s="3">
        <v>2000</v>
      </c>
      <c r="R1040" s="2">
        <v>45761</v>
      </c>
      <c r="T1040">
        <v>6</v>
      </c>
      <c r="U1040" s="3">
        <v>12000</v>
      </c>
      <c r="V1040" t="s">
        <v>65</v>
      </c>
      <c r="W1040" t="s">
        <v>2819</v>
      </c>
      <c r="X1040">
        <v>0</v>
      </c>
      <c r="Y1040" s="3">
        <v>12000</v>
      </c>
      <c r="Z1040">
        <v>0</v>
      </c>
      <c r="AA1040">
        <v>0</v>
      </c>
      <c r="AB1040">
        <v>0</v>
      </c>
      <c r="AC1040">
        <v>0</v>
      </c>
      <c r="AF1040">
        <v>0</v>
      </c>
      <c r="AO1040" t="s">
        <v>2820</v>
      </c>
      <c r="AP1040" t="s">
        <v>571</v>
      </c>
      <c r="AQ1040" t="s">
        <v>14937</v>
      </c>
      <c r="AS1040">
        <v>0</v>
      </c>
      <c r="AT1040">
        <v>0</v>
      </c>
      <c r="AU1040">
        <v>0</v>
      </c>
      <c r="AV1040">
        <v>0</v>
      </c>
      <c r="AW1040">
        <v>0</v>
      </c>
      <c r="AX1040">
        <v>0</v>
      </c>
      <c r="BB1040" t="s">
        <v>63</v>
      </c>
      <c r="BC1040" t="s">
        <v>5164</v>
      </c>
      <c r="BD1040">
        <v>0</v>
      </c>
      <c r="BF1040" t="s">
        <v>571</v>
      </c>
      <c r="BI1040" t="s">
        <v>2821</v>
      </c>
    </row>
    <row r="1041" spans="1:61" x14ac:dyDescent="0.35">
      <c r="A1041" t="s">
        <v>2822</v>
      </c>
      <c r="B1041">
        <v>10000</v>
      </c>
      <c r="C1041">
        <v>10000</v>
      </c>
      <c r="D1041" s="2">
        <v>45761</v>
      </c>
      <c r="E1041" t="s">
        <v>59</v>
      </c>
      <c r="F1041" t="s">
        <v>2818</v>
      </c>
      <c r="G1041" t="s">
        <v>570</v>
      </c>
      <c r="I1041">
        <v>1</v>
      </c>
      <c r="J1041" t="s">
        <v>183</v>
      </c>
      <c r="K1041">
        <v>59</v>
      </c>
      <c r="L1041" t="s">
        <v>6045</v>
      </c>
      <c r="M1041" t="s">
        <v>73</v>
      </c>
      <c r="N1041" t="s">
        <v>3811</v>
      </c>
      <c r="O1041" s="3">
        <v>1500</v>
      </c>
      <c r="R1041" s="2">
        <v>45761</v>
      </c>
      <c r="T1041">
        <v>6</v>
      </c>
      <c r="U1041" s="3">
        <v>9000</v>
      </c>
      <c r="V1041" t="s">
        <v>65</v>
      </c>
      <c r="W1041" t="s">
        <v>2819</v>
      </c>
      <c r="X1041">
        <v>0</v>
      </c>
      <c r="Y1041" s="3">
        <v>9000</v>
      </c>
      <c r="Z1041">
        <v>0</v>
      </c>
      <c r="AA1041">
        <v>0</v>
      </c>
      <c r="AB1041">
        <v>0</v>
      </c>
      <c r="AC1041">
        <v>0</v>
      </c>
      <c r="AF1041">
        <v>0</v>
      </c>
      <c r="AO1041" t="s">
        <v>2820</v>
      </c>
      <c r="AP1041" t="s">
        <v>571</v>
      </c>
      <c r="AQ1041" t="s">
        <v>14937</v>
      </c>
      <c r="AS1041">
        <v>0</v>
      </c>
      <c r="AT1041">
        <v>0</v>
      </c>
      <c r="AU1041">
        <v>0</v>
      </c>
      <c r="AV1041">
        <v>0</v>
      </c>
      <c r="AW1041">
        <v>0</v>
      </c>
      <c r="AX1041">
        <v>0</v>
      </c>
      <c r="BB1041" t="s">
        <v>63</v>
      </c>
      <c r="BC1041" t="s">
        <v>5165</v>
      </c>
      <c r="BD1041">
        <v>0</v>
      </c>
      <c r="BF1041" t="s">
        <v>571</v>
      </c>
      <c r="BI1041" t="s">
        <v>2823</v>
      </c>
    </row>
    <row r="1042" spans="1:61" x14ac:dyDescent="0.35">
      <c r="A1042" t="s">
        <v>2824</v>
      </c>
      <c r="B1042">
        <v>10000</v>
      </c>
      <c r="C1042">
        <v>10000</v>
      </c>
      <c r="D1042" s="2">
        <v>45761</v>
      </c>
      <c r="E1042" t="s">
        <v>59</v>
      </c>
      <c r="F1042" s="4">
        <v>0.53378472222222217</v>
      </c>
      <c r="G1042" t="s">
        <v>570</v>
      </c>
      <c r="I1042">
        <v>1</v>
      </c>
      <c r="J1042" t="s">
        <v>183</v>
      </c>
      <c r="K1042">
        <v>59</v>
      </c>
      <c r="L1042" t="s">
        <v>6045</v>
      </c>
      <c r="M1042" t="s">
        <v>73</v>
      </c>
      <c r="N1042" t="s">
        <v>3811</v>
      </c>
      <c r="O1042" s="3">
        <v>1000</v>
      </c>
      <c r="R1042" s="2">
        <v>45761</v>
      </c>
      <c r="T1042">
        <v>6</v>
      </c>
      <c r="U1042" s="3">
        <v>6000</v>
      </c>
      <c r="V1042" t="s">
        <v>65</v>
      </c>
      <c r="W1042" t="s">
        <v>2825</v>
      </c>
      <c r="X1042">
        <v>0</v>
      </c>
      <c r="Y1042" s="3">
        <v>6000</v>
      </c>
      <c r="Z1042">
        <v>0</v>
      </c>
      <c r="AA1042">
        <v>0</v>
      </c>
      <c r="AB1042">
        <v>0</v>
      </c>
      <c r="AC1042">
        <v>0</v>
      </c>
      <c r="AF1042">
        <v>0</v>
      </c>
      <c r="AO1042" t="s">
        <v>2826</v>
      </c>
      <c r="AP1042" t="s">
        <v>571</v>
      </c>
      <c r="AQ1042" t="s">
        <v>14937</v>
      </c>
      <c r="AS1042">
        <v>0</v>
      </c>
      <c r="AT1042">
        <v>0</v>
      </c>
      <c r="AU1042">
        <v>0</v>
      </c>
      <c r="AV1042">
        <v>0</v>
      </c>
      <c r="AW1042">
        <v>0</v>
      </c>
      <c r="AX1042">
        <v>0</v>
      </c>
      <c r="BB1042" t="s">
        <v>63</v>
      </c>
      <c r="BC1042" t="s">
        <v>5166</v>
      </c>
      <c r="BD1042">
        <v>0</v>
      </c>
      <c r="BF1042" t="s">
        <v>571</v>
      </c>
      <c r="BI1042" t="s">
        <v>2827</v>
      </c>
    </row>
    <row r="1043" spans="1:61" x14ac:dyDescent="0.35">
      <c r="A1043" t="s">
        <v>2824</v>
      </c>
      <c r="B1043">
        <v>20000</v>
      </c>
      <c r="C1043">
        <v>10000</v>
      </c>
      <c r="D1043" s="2">
        <v>45761</v>
      </c>
      <c r="E1043" t="s">
        <v>59</v>
      </c>
      <c r="F1043" s="4">
        <v>0.53378472222222217</v>
      </c>
      <c r="G1043" t="s">
        <v>570</v>
      </c>
      <c r="I1043">
        <v>1</v>
      </c>
      <c r="J1043" t="s">
        <v>183</v>
      </c>
      <c r="K1043">
        <v>59</v>
      </c>
      <c r="L1043" t="s">
        <v>6045</v>
      </c>
      <c r="M1043" t="s">
        <v>73</v>
      </c>
      <c r="N1043" t="s">
        <v>3811</v>
      </c>
      <c r="O1043" s="3">
        <v>1000</v>
      </c>
      <c r="R1043" s="2">
        <v>45761</v>
      </c>
      <c r="T1043">
        <v>6</v>
      </c>
      <c r="U1043" s="3">
        <v>6000</v>
      </c>
      <c r="V1043" t="s">
        <v>65</v>
      </c>
      <c r="W1043" t="s">
        <v>2825</v>
      </c>
      <c r="X1043">
        <v>0</v>
      </c>
      <c r="Y1043" s="3">
        <v>6000</v>
      </c>
      <c r="Z1043">
        <v>0</v>
      </c>
      <c r="AA1043">
        <v>0</v>
      </c>
      <c r="AB1043">
        <v>0</v>
      </c>
      <c r="AC1043">
        <v>0</v>
      </c>
      <c r="AF1043">
        <v>0</v>
      </c>
      <c r="AO1043" t="s">
        <v>2826</v>
      </c>
      <c r="AP1043" t="s">
        <v>571</v>
      </c>
      <c r="AQ1043" t="s">
        <v>14937</v>
      </c>
      <c r="AS1043">
        <v>0</v>
      </c>
      <c r="AT1043">
        <v>0</v>
      </c>
      <c r="AU1043">
        <v>0</v>
      </c>
      <c r="AV1043">
        <v>0</v>
      </c>
      <c r="AW1043">
        <v>0</v>
      </c>
      <c r="AX1043">
        <v>0</v>
      </c>
      <c r="BB1043" t="s">
        <v>63</v>
      </c>
      <c r="BC1043" t="s">
        <v>5166</v>
      </c>
      <c r="BD1043">
        <v>0</v>
      </c>
      <c r="BF1043" t="s">
        <v>571</v>
      </c>
      <c r="BI1043" t="s">
        <v>2827</v>
      </c>
    </row>
    <row r="1044" spans="1:61" x14ac:dyDescent="0.35">
      <c r="A1044" t="s">
        <v>2828</v>
      </c>
      <c r="B1044">
        <v>10000</v>
      </c>
      <c r="C1044">
        <v>10000</v>
      </c>
      <c r="D1044" s="2">
        <v>45762</v>
      </c>
      <c r="E1044" t="s">
        <v>59</v>
      </c>
      <c r="F1044" t="s">
        <v>2701</v>
      </c>
      <c r="G1044" t="s">
        <v>2829</v>
      </c>
      <c r="I1044">
        <v>1</v>
      </c>
      <c r="J1044" t="s">
        <v>183</v>
      </c>
      <c r="K1044">
        <v>31</v>
      </c>
      <c r="L1044" t="s">
        <v>6061</v>
      </c>
      <c r="M1044" t="s">
        <v>2529</v>
      </c>
      <c r="N1044" t="s">
        <v>3807</v>
      </c>
      <c r="O1044" s="3">
        <v>1000</v>
      </c>
      <c r="R1044" s="2">
        <v>45761</v>
      </c>
      <c r="T1044">
        <v>8</v>
      </c>
      <c r="U1044" s="3">
        <v>8000</v>
      </c>
      <c r="V1044" t="s">
        <v>65</v>
      </c>
      <c r="W1044" t="s">
        <v>2830</v>
      </c>
      <c r="X1044">
        <v>0</v>
      </c>
      <c r="Y1044" s="3">
        <v>8000</v>
      </c>
      <c r="Z1044">
        <v>0</v>
      </c>
      <c r="AA1044">
        <v>0</v>
      </c>
      <c r="AB1044">
        <v>0</v>
      </c>
      <c r="AC1044">
        <v>0</v>
      </c>
      <c r="AF1044">
        <v>0</v>
      </c>
      <c r="AO1044" t="s">
        <v>2831</v>
      </c>
      <c r="AP1044" t="s">
        <v>2832</v>
      </c>
      <c r="AQ1044" t="s">
        <v>18334</v>
      </c>
      <c r="AS1044">
        <v>0</v>
      </c>
      <c r="AT1044">
        <v>0</v>
      </c>
      <c r="AU1044">
        <v>0</v>
      </c>
      <c r="AV1044">
        <v>0</v>
      </c>
      <c r="AW1044">
        <v>0</v>
      </c>
      <c r="AX1044">
        <v>0</v>
      </c>
      <c r="BB1044" t="s">
        <v>63</v>
      </c>
      <c r="BC1044" t="s">
        <v>5167</v>
      </c>
      <c r="BD1044">
        <v>0</v>
      </c>
      <c r="BF1044" t="s">
        <v>2832</v>
      </c>
      <c r="BI1044" t="s">
        <v>2833</v>
      </c>
    </row>
    <row r="1045" spans="1:61" x14ac:dyDescent="0.35">
      <c r="A1045" t="s">
        <v>2623</v>
      </c>
      <c r="B1045">
        <v>10000</v>
      </c>
      <c r="C1045">
        <v>30000</v>
      </c>
      <c r="D1045" s="2">
        <v>45762</v>
      </c>
      <c r="E1045" t="s">
        <v>59</v>
      </c>
      <c r="F1045" t="s">
        <v>2624</v>
      </c>
      <c r="G1045">
        <v>30000020</v>
      </c>
      <c r="I1045">
        <v>2</v>
      </c>
      <c r="J1045" t="s">
        <v>183</v>
      </c>
      <c r="K1045">
        <v>100</v>
      </c>
      <c r="L1045" t="s">
        <v>6052</v>
      </c>
      <c r="M1045" t="s">
        <v>281</v>
      </c>
      <c r="N1045" t="s">
        <v>3851</v>
      </c>
      <c r="O1045">
        <v>200</v>
      </c>
      <c r="R1045" s="2">
        <v>45761</v>
      </c>
      <c r="T1045">
        <v>1</v>
      </c>
      <c r="U1045">
        <v>200</v>
      </c>
      <c r="V1045" t="s">
        <v>65</v>
      </c>
      <c r="W1045" t="s">
        <v>2626</v>
      </c>
      <c r="X1045">
        <v>0</v>
      </c>
      <c r="Y1045">
        <v>100</v>
      </c>
      <c r="Z1045">
        <v>100</v>
      </c>
      <c r="AA1045">
        <v>0</v>
      </c>
      <c r="AB1045">
        <v>0</v>
      </c>
      <c r="AC1045">
        <v>0</v>
      </c>
      <c r="AF1045">
        <v>0</v>
      </c>
      <c r="AO1045" t="s">
        <v>2627</v>
      </c>
      <c r="AP1045" t="s">
        <v>2628</v>
      </c>
      <c r="AQ1045" t="s">
        <v>20263</v>
      </c>
      <c r="AS1045">
        <v>0</v>
      </c>
      <c r="AT1045">
        <v>0</v>
      </c>
      <c r="AU1045">
        <v>0</v>
      </c>
      <c r="AV1045">
        <v>0</v>
      </c>
      <c r="AW1045">
        <v>0</v>
      </c>
      <c r="AX1045">
        <v>0</v>
      </c>
      <c r="BB1045" t="s">
        <v>63</v>
      </c>
      <c r="BC1045" t="s">
        <v>5066</v>
      </c>
      <c r="BD1045">
        <v>0</v>
      </c>
      <c r="BF1045" t="s">
        <v>2628</v>
      </c>
      <c r="BI1045" t="s">
        <v>2629</v>
      </c>
    </row>
    <row r="1046" spans="1:61" x14ac:dyDescent="0.35">
      <c r="A1046" t="s">
        <v>2630</v>
      </c>
      <c r="B1046">
        <v>10000</v>
      </c>
      <c r="C1046">
        <v>30000</v>
      </c>
      <c r="D1046" s="2">
        <v>45762</v>
      </c>
      <c r="E1046" t="s">
        <v>59</v>
      </c>
      <c r="F1046" t="s">
        <v>2631</v>
      </c>
      <c r="G1046">
        <v>30000020</v>
      </c>
      <c r="I1046">
        <v>2</v>
      </c>
      <c r="J1046" t="s">
        <v>183</v>
      </c>
      <c r="K1046">
        <v>92</v>
      </c>
      <c r="L1046" t="s">
        <v>6053</v>
      </c>
      <c r="M1046" t="s">
        <v>281</v>
      </c>
      <c r="N1046" t="s">
        <v>3851</v>
      </c>
      <c r="O1046">
        <v>100</v>
      </c>
      <c r="R1046" s="2">
        <v>45761</v>
      </c>
      <c r="T1046">
        <v>1</v>
      </c>
      <c r="U1046">
        <v>100</v>
      </c>
      <c r="V1046" t="s">
        <v>65</v>
      </c>
      <c r="W1046" t="s">
        <v>2632</v>
      </c>
      <c r="X1046">
        <v>0</v>
      </c>
      <c r="Y1046">
        <v>100</v>
      </c>
      <c r="Z1046">
        <v>0</v>
      </c>
      <c r="AA1046">
        <v>0</v>
      </c>
      <c r="AB1046">
        <v>0</v>
      </c>
      <c r="AC1046">
        <v>0</v>
      </c>
      <c r="AF1046">
        <v>0</v>
      </c>
      <c r="AO1046" t="s">
        <v>2633</v>
      </c>
      <c r="AP1046" t="s">
        <v>2628</v>
      </c>
      <c r="AQ1046" t="s">
        <v>20263</v>
      </c>
      <c r="AS1046">
        <v>0</v>
      </c>
      <c r="AT1046">
        <v>0</v>
      </c>
      <c r="AU1046">
        <v>0</v>
      </c>
      <c r="AV1046">
        <v>0</v>
      </c>
      <c r="AW1046">
        <v>0</v>
      </c>
      <c r="AX1046">
        <v>0</v>
      </c>
      <c r="BB1046" t="s">
        <v>63</v>
      </c>
      <c r="BC1046" t="s">
        <v>5067</v>
      </c>
      <c r="BD1046">
        <v>0</v>
      </c>
      <c r="BF1046" t="s">
        <v>2628</v>
      </c>
      <c r="BI1046" t="s">
        <v>2629</v>
      </c>
    </row>
    <row r="1047" spans="1:61" x14ac:dyDescent="0.35">
      <c r="A1047" t="s">
        <v>2834</v>
      </c>
      <c r="B1047">
        <v>10000</v>
      </c>
      <c r="C1047">
        <v>10000</v>
      </c>
      <c r="D1047" s="2">
        <v>45761</v>
      </c>
      <c r="E1047" t="s">
        <v>59</v>
      </c>
      <c r="F1047" s="4">
        <v>0.44045138888888891</v>
      </c>
      <c r="I1047">
        <v>1</v>
      </c>
      <c r="J1047" t="s">
        <v>183</v>
      </c>
      <c r="K1047">
        <v>117</v>
      </c>
      <c r="L1047" t="s">
        <v>6078</v>
      </c>
      <c r="M1047" t="s">
        <v>1377</v>
      </c>
      <c r="N1047" t="s">
        <v>3849</v>
      </c>
      <c r="O1047">
        <v>4</v>
      </c>
      <c r="R1047" s="2">
        <v>45761</v>
      </c>
      <c r="T1047">
        <v>6</v>
      </c>
      <c r="U1047">
        <v>24</v>
      </c>
      <c r="V1047" t="s">
        <v>65</v>
      </c>
      <c r="W1047" t="s">
        <v>2835</v>
      </c>
      <c r="X1047">
        <v>0</v>
      </c>
      <c r="Y1047">
        <v>20</v>
      </c>
      <c r="Z1047">
        <v>4</v>
      </c>
      <c r="AA1047">
        <v>0</v>
      </c>
      <c r="AB1047">
        <v>0</v>
      </c>
      <c r="AC1047">
        <v>0</v>
      </c>
      <c r="AF1047">
        <v>0</v>
      </c>
      <c r="AO1047" t="s">
        <v>2836</v>
      </c>
      <c r="AP1047" t="s">
        <v>95</v>
      </c>
      <c r="AQ1047" t="s">
        <v>13261</v>
      </c>
      <c r="AS1047">
        <v>0</v>
      </c>
      <c r="AT1047">
        <v>0</v>
      </c>
      <c r="AU1047">
        <v>0</v>
      </c>
      <c r="AV1047">
        <v>0</v>
      </c>
      <c r="AW1047">
        <v>0</v>
      </c>
      <c r="AX1047">
        <v>0</v>
      </c>
      <c r="BB1047" t="s">
        <v>63</v>
      </c>
      <c r="BC1047" t="s">
        <v>5168</v>
      </c>
      <c r="BD1047">
        <v>0</v>
      </c>
      <c r="BF1047" t="s">
        <v>95</v>
      </c>
      <c r="BI1047" t="s">
        <v>2837</v>
      </c>
    </row>
    <row r="1048" spans="1:61" x14ac:dyDescent="0.35">
      <c r="A1048" t="s">
        <v>5169</v>
      </c>
      <c r="B1048">
        <v>10000</v>
      </c>
      <c r="C1048">
        <v>10000</v>
      </c>
      <c r="D1048" s="2">
        <v>45763</v>
      </c>
      <c r="E1048" t="s">
        <v>59</v>
      </c>
      <c r="F1048" t="s">
        <v>2916</v>
      </c>
      <c r="G1048" t="s">
        <v>3050</v>
      </c>
      <c r="H1048" t="s">
        <v>470</v>
      </c>
      <c r="I1048">
        <v>1</v>
      </c>
      <c r="J1048" t="s">
        <v>63</v>
      </c>
      <c r="K1048">
        <v>94</v>
      </c>
      <c r="L1048" t="s">
        <v>6050</v>
      </c>
      <c r="M1048" t="s">
        <v>81</v>
      </c>
      <c r="N1048" t="s">
        <v>3825</v>
      </c>
      <c r="O1048" s="3">
        <v>10000</v>
      </c>
      <c r="R1048" s="2">
        <v>45762</v>
      </c>
      <c r="T1048">
        <v>4</v>
      </c>
      <c r="U1048" s="3">
        <v>40000</v>
      </c>
      <c r="V1048" t="s">
        <v>65</v>
      </c>
      <c r="W1048" t="s">
        <v>472</v>
      </c>
      <c r="X1048">
        <v>0</v>
      </c>
      <c r="Y1048">
        <v>0</v>
      </c>
      <c r="Z1048">
        <v>0</v>
      </c>
      <c r="AA1048">
        <v>0</v>
      </c>
      <c r="AB1048">
        <v>0</v>
      </c>
      <c r="AC1048">
        <v>0</v>
      </c>
      <c r="AF1048">
        <v>0</v>
      </c>
      <c r="AJ1048" t="s">
        <v>63</v>
      </c>
      <c r="AK1048">
        <v>0</v>
      </c>
      <c r="AL1048" t="s">
        <v>63</v>
      </c>
      <c r="AO1048" t="s">
        <v>473</v>
      </c>
      <c r="AP1048" t="s">
        <v>84</v>
      </c>
      <c r="AQ1048" t="s">
        <v>14396</v>
      </c>
      <c r="AS1048">
        <v>0</v>
      </c>
      <c r="AT1048">
        <v>0</v>
      </c>
      <c r="AU1048">
        <v>0</v>
      </c>
      <c r="AV1048">
        <v>0</v>
      </c>
      <c r="AW1048">
        <v>0</v>
      </c>
      <c r="AX1048">
        <v>0</v>
      </c>
      <c r="BB1048" t="s">
        <v>63</v>
      </c>
      <c r="BF1048" t="s">
        <v>84</v>
      </c>
      <c r="BI1048" t="s">
        <v>5170</v>
      </c>
    </row>
    <row r="1049" spans="1:61" x14ac:dyDescent="0.35">
      <c r="A1049" t="s">
        <v>5171</v>
      </c>
      <c r="B1049">
        <v>10000</v>
      </c>
      <c r="C1049">
        <v>10000</v>
      </c>
      <c r="D1049" s="2">
        <v>45763</v>
      </c>
      <c r="E1049" t="s">
        <v>59</v>
      </c>
      <c r="F1049" s="4">
        <v>0.46765046296296298</v>
      </c>
      <c r="G1049" t="s">
        <v>2922</v>
      </c>
      <c r="H1049" t="s">
        <v>1401</v>
      </c>
      <c r="I1049">
        <v>1</v>
      </c>
      <c r="J1049" t="s">
        <v>63</v>
      </c>
      <c r="K1049">
        <v>82</v>
      </c>
      <c r="L1049" t="s">
        <v>6055</v>
      </c>
      <c r="M1049" t="s">
        <v>352</v>
      </c>
      <c r="N1049" t="s">
        <v>3798</v>
      </c>
      <c r="O1049" s="3">
        <v>10000</v>
      </c>
      <c r="R1049" s="2">
        <v>45762</v>
      </c>
      <c r="T1049">
        <v>6</v>
      </c>
      <c r="U1049" s="3">
        <v>60000</v>
      </c>
      <c r="V1049" t="s">
        <v>65</v>
      </c>
      <c r="W1049" t="s">
        <v>2923</v>
      </c>
      <c r="X1049">
        <v>0</v>
      </c>
      <c r="Y1049">
        <v>0</v>
      </c>
      <c r="Z1049">
        <v>0</v>
      </c>
      <c r="AA1049">
        <v>0</v>
      </c>
      <c r="AB1049">
        <v>0</v>
      </c>
      <c r="AC1049">
        <v>0</v>
      </c>
      <c r="AF1049">
        <v>0</v>
      </c>
      <c r="AJ1049" t="s">
        <v>63</v>
      </c>
      <c r="AK1049">
        <v>0</v>
      </c>
      <c r="AL1049" t="s">
        <v>63</v>
      </c>
      <c r="AO1049" t="s">
        <v>2924</v>
      </c>
      <c r="AP1049" t="s">
        <v>1786</v>
      </c>
      <c r="AQ1049" t="s">
        <v>14396</v>
      </c>
      <c r="AS1049">
        <v>0</v>
      </c>
      <c r="AT1049">
        <v>0</v>
      </c>
      <c r="AU1049">
        <v>0</v>
      </c>
      <c r="AV1049">
        <v>0</v>
      </c>
      <c r="AW1049">
        <v>0</v>
      </c>
      <c r="AX1049">
        <v>0</v>
      </c>
      <c r="BB1049" t="s">
        <v>63</v>
      </c>
      <c r="BF1049" t="s">
        <v>1786</v>
      </c>
      <c r="BI1049" t="s">
        <v>5172</v>
      </c>
    </row>
    <row r="1050" spans="1:61" x14ac:dyDescent="0.35">
      <c r="A1050" t="s">
        <v>5180</v>
      </c>
      <c r="B1050">
        <v>10000</v>
      </c>
      <c r="C1050">
        <v>10000</v>
      </c>
      <c r="D1050" s="2">
        <v>45763</v>
      </c>
      <c r="E1050" t="s">
        <v>59</v>
      </c>
      <c r="F1050" t="s">
        <v>5181</v>
      </c>
      <c r="G1050" t="s">
        <v>5182</v>
      </c>
      <c r="I1050">
        <v>1</v>
      </c>
      <c r="J1050" t="s">
        <v>183</v>
      </c>
      <c r="K1050">
        <v>71</v>
      </c>
      <c r="L1050" t="s">
        <v>6057</v>
      </c>
      <c r="M1050" t="s">
        <v>368</v>
      </c>
      <c r="N1050" t="s">
        <v>3857</v>
      </c>
      <c r="O1050" s="3">
        <v>18000</v>
      </c>
      <c r="R1050" s="2">
        <v>45762</v>
      </c>
      <c r="T1050">
        <v>12</v>
      </c>
      <c r="U1050" s="3">
        <v>216000</v>
      </c>
      <c r="V1050" t="s">
        <v>65</v>
      </c>
      <c r="W1050" t="s">
        <v>5183</v>
      </c>
      <c r="X1050">
        <v>0</v>
      </c>
      <c r="Y1050" s="3">
        <v>216000</v>
      </c>
      <c r="Z1050">
        <v>0</v>
      </c>
      <c r="AA1050">
        <v>0</v>
      </c>
      <c r="AB1050">
        <v>0</v>
      </c>
      <c r="AC1050">
        <v>0</v>
      </c>
      <c r="AF1050">
        <v>0</v>
      </c>
      <c r="AO1050" t="s">
        <v>5184</v>
      </c>
      <c r="AP1050" t="s">
        <v>203</v>
      </c>
      <c r="AQ1050" t="s">
        <v>21026</v>
      </c>
      <c r="AS1050">
        <v>0</v>
      </c>
      <c r="AT1050">
        <v>0</v>
      </c>
      <c r="AU1050">
        <v>0</v>
      </c>
      <c r="AV1050">
        <v>0</v>
      </c>
      <c r="AW1050">
        <v>0</v>
      </c>
      <c r="AX1050">
        <v>0</v>
      </c>
      <c r="BB1050" t="s">
        <v>63</v>
      </c>
      <c r="BC1050" t="s">
        <v>5185</v>
      </c>
      <c r="BD1050">
        <v>0</v>
      </c>
      <c r="BF1050" t="s">
        <v>203</v>
      </c>
      <c r="BI1050" t="s">
        <v>5186</v>
      </c>
    </row>
    <row r="1051" spans="1:61" x14ac:dyDescent="0.35">
      <c r="A1051" t="s">
        <v>5187</v>
      </c>
      <c r="B1051">
        <v>10000</v>
      </c>
      <c r="C1051">
        <v>10000</v>
      </c>
      <c r="D1051" s="2">
        <v>45763</v>
      </c>
      <c r="E1051" t="s">
        <v>59</v>
      </c>
      <c r="F1051" t="s">
        <v>5181</v>
      </c>
      <c r="G1051" t="s">
        <v>5182</v>
      </c>
      <c r="I1051">
        <v>1</v>
      </c>
      <c r="J1051" t="s">
        <v>183</v>
      </c>
      <c r="K1051">
        <v>71</v>
      </c>
      <c r="L1051" t="s">
        <v>6057</v>
      </c>
      <c r="M1051" t="s">
        <v>368</v>
      </c>
      <c r="N1051" t="s">
        <v>3857</v>
      </c>
      <c r="O1051" s="3">
        <v>18000</v>
      </c>
      <c r="R1051" s="2">
        <v>45762</v>
      </c>
      <c r="T1051">
        <v>12</v>
      </c>
      <c r="U1051" s="3">
        <v>216000</v>
      </c>
      <c r="V1051" t="s">
        <v>65</v>
      </c>
      <c r="W1051" t="s">
        <v>5183</v>
      </c>
      <c r="X1051">
        <v>0</v>
      </c>
      <c r="Y1051" s="3">
        <v>216000</v>
      </c>
      <c r="Z1051">
        <v>0</v>
      </c>
      <c r="AA1051">
        <v>0</v>
      </c>
      <c r="AB1051">
        <v>0</v>
      </c>
      <c r="AC1051">
        <v>0</v>
      </c>
      <c r="AF1051">
        <v>0</v>
      </c>
      <c r="AO1051" t="s">
        <v>5184</v>
      </c>
      <c r="AP1051" t="s">
        <v>203</v>
      </c>
      <c r="AQ1051" t="s">
        <v>21026</v>
      </c>
      <c r="AS1051">
        <v>0</v>
      </c>
      <c r="AT1051">
        <v>0</v>
      </c>
      <c r="AU1051">
        <v>0</v>
      </c>
      <c r="AV1051">
        <v>0</v>
      </c>
      <c r="AW1051">
        <v>0</v>
      </c>
      <c r="AX1051">
        <v>0</v>
      </c>
      <c r="BB1051" t="s">
        <v>63</v>
      </c>
      <c r="BC1051" t="s">
        <v>5188</v>
      </c>
      <c r="BD1051">
        <v>0</v>
      </c>
      <c r="BF1051" t="s">
        <v>203</v>
      </c>
      <c r="BI1051" t="s">
        <v>5189</v>
      </c>
    </row>
    <row r="1052" spans="1:61" x14ac:dyDescent="0.35">
      <c r="A1052" t="s">
        <v>5190</v>
      </c>
      <c r="B1052">
        <v>10000</v>
      </c>
      <c r="C1052">
        <v>10000</v>
      </c>
      <c r="D1052" s="2">
        <v>45763</v>
      </c>
      <c r="E1052" t="s">
        <v>59</v>
      </c>
      <c r="F1052" t="s">
        <v>5191</v>
      </c>
      <c r="G1052" t="s">
        <v>2398</v>
      </c>
      <c r="I1052">
        <v>1</v>
      </c>
      <c r="J1052" t="s">
        <v>183</v>
      </c>
      <c r="K1052">
        <v>86</v>
      </c>
      <c r="L1052" t="s">
        <v>6043</v>
      </c>
      <c r="M1052" t="s">
        <v>1696</v>
      </c>
      <c r="N1052" t="s">
        <v>3840</v>
      </c>
      <c r="O1052" s="3">
        <v>21750</v>
      </c>
      <c r="R1052" s="2">
        <v>45762</v>
      </c>
      <c r="T1052">
        <v>8</v>
      </c>
      <c r="U1052" s="3">
        <v>174000</v>
      </c>
      <c r="V1052" t="s">
        <v>65</v>
      </c>
      <c r="W1052" t="s">
        <v>3460</v>
      </c>
      <c r="X1052">
        <v>0</v>
      </c>
      <c r="Y1052" s="3">
        <v>174000</v>
      </c>
      <c r="Z1052">
        <v>0</v>
      </c>
      <c r="AA1052">
        <v>0</v>
      </c>
      <c r="AB1052">
        <v>0</v>
      </c>
      <c r="AC1052">
        <v>0</v>
      </c>
      <c r="AF1052">
        <v>0</v>
      </c>
      <c r="AO1052" t="s">
        <v>3461</v>
      </c>
      <c r="AP1052" t="s">
        <v>203</v>
      </c>
      <c r="AQ1052" t="s">
        <v>21026</v>
      </c>
      <c r="AS1052">
        <v>0</v>
      </c>
      <c r="AT1052">
        <v>0</v>
      </c>
      <c r="AU1052">
        <v>0</v>
      </c>
      <c r="AV1052">
        <v>0</v>
      </c>
      <c r="AW1052">
        <v>0</v>
      </c>
      <c r="AX1052">
        <v>0</v>
      </c>
      <c r="BB1052" t="s">
        <v>63</v>
      </c>
      <c r="BC1052" t="s">
        <v>5192</v>
      </c>
      <c r="BD1052">
        <v>0</v>
      </c>
      <c r="BF1052" t="s">
        <v>203</v>
      </c>
      <c r="BI1052" t="s">
        <v>5193</v>
      </c>
    </row>
    <row r="1053" spans="1:61" x14ac:dyDescent="0.35">
      <c r="A1053" t="s">
        <v>5194</v>
      </c>
      <c r="B1053">
        <v>10000</v>
      </c>
      <c r="C1053">
        <v>10000</v>
      </c>
      <c r="D1053" s="2">
        <v>45770</v>
      </c>
      <c r="E1053" t="s">
        <v>59</v>
      </c>
      <c r="F1053" t="s">
        <v>3256</v>
      </c>
      <c r="G1053" t="s">
        <v>2398</v>
      </c>
      <c r="I1053">
        <v>1</v>
      </c>
      <c r="J1053" t="s">
        <v>183</v>
      </c>
      <c r="K1053">
        <v>86</v>
      </c>
      <c r="L1053" t="s">
        <v>6043</v>
      </c>
      <c r="M1053" t="s">
        <v>1696</v>
      </c>
      <c r="N1053" t="s">
        <v>3840</v>
      </c>
      <c r="O1053" s="3">
        <v>17250</v>
      </c>
      <c r="R1053" s="2">
        <v>45762</v>
      </c>
      <c r="T1053">
        <v>8</v>
      </c>
      <c r="U1053" s="3">
        <v>138000</v>
      </c>
      <c r="V1053" t="s">
        <v>65</v>
      </c>
      <c r="W1053" t="s">
        <v>3460</v>
      </c>
      <c r="X1053">
        <v>0</v>
      </c>
      <c r="Y1053" s="3">
        <v>138000</v>
      </c>
      <c r="Z1053">
        <v>0</v>
      </c>
      <c r="AA1053">
        <v>0</v>
      </c>
      <c r="AB1053">
        <v>0</v>
      </c>
      <c r="AC1053">
        <v>0</v>
      </c>
      <c r="AF1053">
        <v>0</v>
      </c>
      <c r="AO1053" t="s">
        <v>3461</v>
      </c>
      <c r="AP1053" t="s">
        <v>203</v>
      </c>
      <c r="AQ1053" t="s">
        <v>21026</v>
      </c>
      <c r="AS1053">
        <v>0</v>
      </c>
      <c r="AT1053">
        <v>0</v>
      </c>
      <c r="AU1053">
        <v>0</v>
      </c>
      <c r="AV1053">
        <v>0</v>
      </c>
      <c r="AW1053">
        <v>0</v>
      </c>
      <c r="AX1053">
        <v>0</v>
      </c>
      <c r="BB1053" t="s">
        <v>63</v>
      </c>
      <c r="BC1053" t="s">
        <v>5195</v>
      </c>
      <c r="BD1053">
        <v>0</v>
      </c>
      <c r="BF1053" t="s">
        <v>203</v>
      </c>
      <c r="BI1053" t="s">
        <v>5196</v>
      </c>
    </row>
    <row r="1054" spans="1:61" x14ac:dyDescent="0.35">
      <c r="A1054" t="s">
        <v>4898</v>
      </c>
      <c r="B1054">
        <v>10000</v>
      </c>
      <c r="C1054">
        <v>30000</v>
      </c>
      <c r="D1054" s="2">
        <v>45769</v>
      </c>
      <c r="E1054" t="s">
        <v>59</v>
      </c>
      <c r="F1054" t="s">
        <v>4899</v>
      </c>
      <c r="G1054" t="s">
        <v>4900</v>
      </c>
      <c r="I1054">
        <v>1</v>
      </c>
      <c r="J1054" t="s">
        <v>183</v>
      </c>
      <c r="K1054">
        <v>103</v>
      </c>
      <c r="L1054" t="s">
        <v>6044</v>
      </c>
      <c r="M1054" t="s">
        <v>1314</v>
      </c>
      <c r="N1054" t="s">
        <v>3847</v>
      </c>
      <c r="O1054" s="3">
        <v>1880</v>
      </c>
      <c r="R1054" s="2">
        <v>45762</v>
      </c>
      <c r="T1054">
        <v>8</v>
      </c>
      <c r="U1054" s="3">
        <v>15040</v>
      </c>
      <c r="V1054" t="s">
        <v>65</v>
      </c>
      <c r="W1054" t="s">
        <v>66</v>
      </c>
      <c r="X1054">
        <v>0</v>
      </c>
      <c r="Y1054" s="3">
        <v>15040</v>
      </c>
      <c r="Z1054">
        <v>0</v>
      </c>
      <c r="AA1054">
        <v>0</v>
      </c>
      <c r="AB1054">
        <v>0</v>
      </c>
      <c r="AC1054">
        <v>0</v>
      </c>
      <c r="AF1054">
        <v>0</v>
      </c>
      <c r="AO1054" t="s">
        <v>67</v>
      </c>
      <c r="AP1054" t="s">
        <v>68</v>
      </c>
      <c r="AQ1054" t="s">
        <v>26186</v>
      </c>
      <c r="AS1054">
        <v>0</v>
      </c>
      <c r="AT1054">
        <v>0</v>
      </c>
      <c r="AU1054">
        <v>0</v>
      </c>
      <c r="AV1054">
        <v>0</v>
      </c>
      <c r="AW1054">
        <v>0</v>
      </c>
      <c r="AX1054">
        <v>0</v>
      </c>
      <c r="BB1054" t="s">
        <v>63</v>
      </c>
      <c r="BC1054" t="s">
        <v>4901</v>
      </c>
      <c r="BD1054">
        <v>0</v>
      </c>
      <c r="BF1054" t="s">
        <v>68</v>
      </c>
      <c r="BI1054" t="s">
        <v>4902</v>
      </c>
    </row>
    <row r="1055" spans="1:61" x14ac:dyDescent="0.35">
      <c r="A1055" t="s">
        <v>4898</v>
      </c>
      <c r="B1055">
        <v>20000</v>
      </c>
      <c r="C1055">
        <v>10000</v>
      </c>
      <c r="D1055" s="2">
        <v>45769</v>
      </c>
      <c r="E1055" t="s">
        <v>59</v>
      </c>
      <c r="F1055" t="s">
        <v>4899</v>
      </c>
      <c r="G1055" t="s">
        <v>4900</v>
      </c>
      <c r="I1055">
        <v>1</v>
      </c>
      <c r="J1055" t="s">
        <v>183</v>
      </c>
      <c r="K1055">
        <v>103</v>
      </c>
      <c r="L1055" t="s">
        <v>6044</v>
      </c>
      <c r="M1055" t="s">
        <v>1314</v>
      </c>
      <c r="N1055" t="s">
        <v>3847</v>
      </c>
      <c r="O1055" s="3">
        <v>63740</v>
      </c>
      <c r="R1055" s="2">
        <v>45762</v>
      </c>
      <c r="T1055">
        <v>8</v>
      </c>
      <c r="U1055" s="3">
        <v>509920</v>
      </c>
      <c r="V1055" t="s">
        <v>65</v>
      </c>
      <c r="W1055" t="s">
        <v>66</v>
      </c>
      <c r="X1055">
        <v>0</v>
      </c>
      <c r="Y1055" s="3">
        <v>509920</v>
      </c>
      <c r="Z1055">
        <v>0</v>
      </c>
      <c r="AA1055">
        <v>0</v>
      </c>
      <c r="AB1055">
        <v>0</v>
      </c>
      <c r="AC1055">
        <v>0</v>
      </c>
      <c r="AF1055">
        <v>0</v>
      </c>
      <c r="AO1055" t="s">
        <v>67</v>
      </c>
      <c r="AP1055" t="s">
        <v>68</v>
      </c>
      <c r="AQ1055" t="s">
        <v>26186</v>
      </c>
      <c r="AS1055">
        <v>0</v>
      </c>
      <c r="AT1055">
        <v>0</v>
      </c>
      <c r="AU1055">
        <v>0</v>
      </c>
      <c r="AV1055">
        <v>0</v>
      </c>
      <c r="AW1055">
        <v>0</v>
      </c>
      <c r="AX1055">
        <v>0</v>
      </c>
      <c r="BB1055" t="s">
        <v>63</v>
      </c>
      <c r="BC1055" t="s">
        <v>4901</v>
      </c>
      <c r="BD1055">
        <v>0</v>
      </c>
      <c r="BF1055" t="s">
        <v>68</v>
      </c>
      <c r="BI1055" t="s">
        <v>4902</v>
      </c>
    </row>
    <row r="1056" spans="1:61" x14ac:dyDescent="0.35">
      <c r="A1056" t="s">
        <v>5197</v>
      </c>
      <c r="B1056">
        <v>10000</v>
      </c>
      <c r="C1056">
        <v>10000</v>
      </c>
      <c r="D1056" s="2">
        <v>45763</v>
      </c>
      <c r="E1056" t="s">
        <v>59</v>
      </c>
      <c r="F1056" t="s">
        <v>5198</v>
      </c>
      <c r="G1056" t="s">
        <v>842</v>
      </c>
      <c r="I1056">
        <v>1</v>
      </c>
      <c r="J1056" t="s">
        <v>183</v>
      </c>
      <c r="K1056">
        <v>73</v>
      </c>
      <c r="L1056" t="s">
        <v>6070</v>
      </c>
      <c r="M1056" t="s">
        <v>153</v>
      </c>
      <c r="N1056" t="s">
        <v>3830</v>
      </c>
      <c r="O1056" s="3">
        <v>36000</v>
      </c>
      <c r="R1056" s="2">
        <v>45762</v>
      </c>
      <c r="T1056">
        <v>12</v>
      </c>
      <c r="U1056" s="3">
        <v>432000</v>
      </c>
      <c r="V1056" t="s">
        <v>65</v>
      </c>
      <c r="W1056">
        <v>80256220001</v>
      </c>
      <c r="X1056">
        <v>0</v>
      </c>
      <c r="Y1056" s="3">
        <v>432000</v>
      </c>
      <c r="Z1056">
        <v>0</v>
      </c>
      <c r="AA1056">
        <v>0</v>
      </c>
      <c r="AB1056">
        <v>0</v>
      </c>
      <c r="AC1056">
        <v>0</v>
      </c>
      <c r="AF1056">
        <v>0</v>
      </c>
      <c r="AO1056">
        <v>8025622</v>
      </c>
      <c r="AP1056" t="s">
        <v>162</v>
      </c>
      <c r="AQ1056" t="s">
        <v>8373</v>
      </c>
      <c r="AS1056">
        <v>0</v>
      </c>
      <c r="AT1056">
        <v>0</v>
      </c>
      <c r="AU1056">
        <v>0</v>
      </c>
      <c r="AV1056">
        <v>0</v>
      </c>
      <c r="AW1056">
        <v>0</v>
      </c>
      <c r="AX1056">
        <v>0</v>
      </c>
      <c r="BB1056" t="s">
        <v>63</v>
      </c>
      <c r="BC1056" t="s">
        <v>5199</v>
      </c>
      <c r="BD1056">
        <v>0</v>
      </c>
      <c r="BF1056" t="s">
        <v>162</v>
      </c>
      <c r="BI1056" t="s">
        <v>5200</v>
      </c>
    </row>
    <row r="1057" spans="1:61" x14ac:dyDescent="0.35">
      <c r="A1057" t="s">
        <v>2710</v>
      </c>
      <c r="B1057">
        <v>10000</v>
      </c>
      <c r="C1057">
        <v>20000</v>
      </c>
      <c r="D1057" s="2">
        <v>45762</v>
      </c>
      <c r="E1057" t="s">
        <v>59</v>
      </c>
      <c r="F1057" t="s">
        <v>2711</v>
      </c>
      <c r="G1057" t="s">
        <v>842</v>
      </c>
      <c r="I1057">
        <v>1</v>
      </c>
      <c r="J1057" t="s">
        <v>183</v>
      </c>
      <c r="K1057">
        <v>73</v>
      </c>
      <c r="L1057" t="s">
        <v>6042</v>
      </c>
      <c r="M1057" t="s">
        <v>184</v>
      </c>
      <c r="N1057" t="s">
        <v>3845</v>
      </c>
      <c r="O1057" s="3">
        <v>42000</v>
      </c>
      <c r="R1057" s="2">
        <v>45762</v>
      </c>
      <c r="T1057">
        <v>12</v>
      </c>
      <c r="U1057" s="3">
        <v>504000</v>
      </c>
      <c r="V1057" t="s">
        <v>65</v>
      </c>
      <c r="W1057">
        <v>80256230001</v>
      </c>
      <c r="X1057">
        <v>0</v>
      </c>
      <c r="Y1057" s="3">
        <v>504000</v>
      </c>
      <c r="Z1057">
        <v>0</v>
      </c>
      <c r="AA1057">
        <v>0</v>
      </c>
      <c r="AB1057">
        <v>0</v>
      </c>
      <c r="AC1057">
        <v>0</v>
      </c>
      <c r="AF1057">
        <v>0</v>
      </c>
      <c r="AO1057">
        <v>8025623</v>
      </c>
      <c r="AP1057" t="s">
        <v>162</v>
      </c>
      <c r="AQ1057" t="s">
        <v>8373</v>
      </c>
      <c r="AS1057">
        <v>0</v>
      </c>
      <c r="AT1057">
        <v>0</v>
      </c>
      <c r="AU1057">
        <v>0</v>
      </c>
      <c r="AV1057">
        <v>0</v>
      </c>
      <c r="AW1057">
        <v>0</v>
      </c>
      <c r="AX1057">
        <v>0</v>
      </c>
      <c r="BB1057" t="s">
        <v>63</v>
      </c>
      <c r="BC1057" t="s">
        <v>5115</v>
      </c>
      <c r="BD1057">
        <v>0</v>
      </c>
      <c r="BF1057" t="s">
        <v>162</v>
      </c>
      <c r="BI1057" t="s">
        <v>2712</v>
      </c>
    </row>
    <row r="1058" spans="1:61" x14ac:dyDescent="0.35">
      <c r="A1058" t="s">
        <v>5071</v>
      </c>
      <c r="B1058">
        <v>10000</v>
      </c>
      <c r="C1058">
        <v>40000</v>
      </c>
      <c r="D1058" s="2">
        <v>45763</v>
      </c>
      <c r="E1058" t="s">
        <v>59</v>
      </c>
      <c r="F1058" t="s">
        <v>5072</v>
      </c>
      <c r="G1058" t="s">
        <v>5073</v>
      </c>
      <c r="I1058">
        <v>3</v>
      </c>
      <c r="J1058" t="s">
        <v>183</v>
      </c>
      <c r="K1058">
        <v>91</v>
      </c>
      <c r="L1058" t="s">
        <v>6060</v>
      </c>
      <c r="M1058" t="s">
        <v>805</v>
      </c>
      <c r="N1058" t="s">
        <v>3865</v>
      </c>
      <c r="O1058" s="3">
        <v>60000</v>
      </c>
      <c r="R1058" s="2">
        <v>45762</v>
      </c>
      <c r="T1058">
        <v>5</v>
      </c>
      <c r="U1058" s="3">
        <v>300000</v>
      </c>
      <c r="V1058" t="s">
        <v>65</v>
      </c>
      <c r="W1058" t="s">
        <v>5074</v>
      </c>
      <c r="X1058">
        <v>0</v>
      </c>
      <c r="Y1058" s="3">
        <v>350000</v>
      </c>
      <c r="Z1058" s="3">
        <v>-50000</v>
      </c>
      <c r="AA1058">
        <v>0</v>
      </c>
      <c r="AB1058">
        <v>0</v>
      </c>
      <c r="AC1058">
        <v>0</v>
      </c>
      <c r="AF1058">
        <v>0</v>
      </c>
      <c r="AO1058" t="s">
        <v>5075</v>
      </c>
      <c r="AP1058" t="s">
        <v>108</v>
      </c>
      <c r="AQ1058" t="s">
        <v>13404</v>
      </c>
      <c r="AS1058">
        <v>0</v>
      </c>
      <c r="AT1058">
        <v>0</v>
      </c>
      <c r="AU1058">
        <v>0</v>
      </c>
      <c r="AV1058">
        <v>0</v>
      </c>
      <c r="AW1058">
        <v>0</v>
      </c>
      <c r="AX1058">
        <v>0</v>
      </c>
      <c r="BB1058" t="s">
        <v>63</v>
      </c>
      <c r="BC1058" t="s">
        <v>5076</v>
      </c>
      <c r="BD1058">
        <v>0</v>
      </c>
      <c r="BF1058" t="s">
        <v>108</v>
      </c>
      <c r="BI1058" t="s">
        <v>5077</v>
      </c>
    </row>
    <row r="1059" spans="1:61" x14ac:dyDescent="0.35">
      <c r="A1059" t="s">
        <v>2838</v>
      </c>
      <c r="B1059">
        <v>10000</v>
      </c>
      <c r="C1059">
        <v>10000</v>
      </c>
      <c r="D1059" s="2">
        <v>45762</v>
      </c>
      <c r="E1059" t="s">
        <v>59</v>
      </c>
      <c r="F1059" t="s">
        <v>2839</v>
      </c>
      <c r="G1059" t="s">
        <v>2840</v>
      </c>
      <c r="I1059">
        <v>1</v>
      </c>
      <c r="J1059" t="s">
        <v>183</v>
      </c>
      <c r="K1059">
        <v>26</v>
      </c>
      <c r="L1059" t="s">
        <v>6061</v>
      </c>
      <c r="M1059" t="s">
        <v>648</v>
      </c>
      <c r="N1059" t="s">
        <v>3810</v>
      </c>
      <c r="O1059" s="3">
        <v>1500</v>
      </c>
      <c r="R1059" s="2">
        <v>45762</v>
      </c>
      <c r="T1059">
        <v>4</v>
      </c>
      <c r="U1059" s="3">
        <v>6000</v>
      </c>
      <c r="V1059" t="s">
        <v>65</v>
      </c>
      <c r="W1059" t="s">
        <v>2841</v>
      </c>
      <c r="X1059">
        <v>0</v>
      </c>
      <c r="Y1059" s="3">
        <v>6000</v>
      </c>
      <c r="Z1059">
        <v>0</v>
      </c>
      <c r="AA1059">
        <v>0</v>
      </c>
      <c r="AB1059">
        <v>0</v>
      </c>
      <c r="AC1059">
        <v>0</v>
      </c>
      <c r="AF1059">
        <v>0</v>
      </c>
      <c r="AO1059" t="s">
        <v>2842</v>
      </c>
      <c r="AP1059" t="s">
        <v>170</v>
      </c>
      <c r="AQ1059" t="s">
        <v>21526</v>
      </c>
      <c r="AS1059">
        <v>0</v>
      </c>
      <c r="AT1059">
        <v>0</v>
      </c>
      <c r="AU1059">
        <v>0</v>
      </c>
      <c r="AV1059">
        <v>0</v>
      </c>
      <c r="AW1059">
        <v>0</v>
      </c>
      <c r="AX1059">
        <v>0</v>
      </c>
      <c r="BB1059" t="s">
        <v>63</v>
      </c>
      <c r="BC1059" t="s">
        <v>5201</v>
      </c>
      <c r="BD1059">
        <v>0</v>
      </c>
      <c r="BF1059" t="s">
        <v>170</v>
      </c>
      <c r="BI1059" t="s">
        <v>2843</v>
      </c>
    </row>
    <row r="1060" spans="1:61" x14ac:dyDescent="0.35">
      <c r="A1060" t="s">
        <v>5202</v>
      </c>
      <c r="B1060">
        <v>10000</v>
      </c>
      <c r="C1060">
        <v>10000</v>
      </c>
      <c r="D1060" s="2">
        <v>45763</v>
      </c>
      <c r="E1060" t="s">
        <v>59</v>
      </c>
      <c r="F1060" t="s">
        <v>5129</v>
      </c>
      <c r="G1060" t="s">
        <v>2840</v>
      </c>
      <c r="I1060">
        <v>1</v>
      </c>
      <c r="J1060" t="s">
        <v>183</v>
      </c>
      <c r="K1060">
        <v>26</v>
      </c>
      <c r="L1060" t="s">
        <v>6061</v>
      </c>
      <c r="M1060" t="s">
        <v>648</v>
      </c>
      <c r="N1060" t="s">
        <v>3810</v>
      </c>
      <c r="O1060" s="3">
        <v>1500</v>
      </c>
      <c r="R1060" s="2">
        <v>45762</v>
      </c>
      <c r="T1060">
        <v>4</v>
      </c>
      <c r="U1060" s="3">
        <v>6000</v>
      </c>
      <c r="V1060" t="s">
        <v>65</v>
      </c>
      <c r="W1060" t="s">
        <v>2841</v>
      </c>
      <c r="X1060">
        <v>0</v>
      </c>
      <c r="Y1060" s="3">
        <v>6000</v>
      </c>
      <c r="Z1060">
        <v>0</v>
      </c>
      <c r="AA1060">
        <v>0</v>
      </c>
      <c r="AB1060">
        <v>0</v>
      </c>
      <c r="AC1060">
        <v>0</v>
      </c>
      <c r="AF1060">
        <v>0</v>
      </c>
      <c r="AO1060" t="s">
        <v>2842</v>
      </c>
      <c r="AP1060" t="s">
        <v>170</v>
      </c>
      <c r="AQ1060" t="s">
        <v>21526</v>
      </c>
      <c r="AS1060">
        <v>0</v>
      </c>
      <c r="AT1060">
        <v>0</v>
      </c>
      <c r="AU1060">
        <v>0</v>
      </c>
      <c r="AV1060">
        <v>0</v>
      </c>
      <c r="AW1060">
        <v>0</v>
      </c>
      <c r="AX1060">
        <v>0</v>
      </c>
      <c r="BB1060" t="s">
        <v>63</v>
      </c>
      <c r="BC1060" t="s">
        <v>5203</v>
      </c>
      <c r="BD1060">
        <v>0</v>
      </c>
      <c r="BF1060" t="s">
        <v>170</v>
      </c>
      <c r="BI1060" t="s">
        <v>5204</v>
      </c>
    </row>
    <row r="1061" spans="1:61" x14ac:dyDescent="0.35">
      <c r="A1061" t="s">
        <v>5205</v>
      </c>
      <c r="B1061">
        <v>10000</v>
      </c>
      <c r="C1061">
        <v>10000</v>
      </c>
      <c r="D1061" s="2">
        <v>45763</v>
      </c>
      <c r="E1061" t="s">
        <v>59</v>
      </c>
      <c r="F1061" t="s">
        <v>5206</v>
      </c>
      <c r="G1061" t="s">
        <v>2840</v>
      </c>
      <c r="I1061">
        <v>1</v>
      </c>
      <c r="J1061" t="s">
        <v>183</v>
      </c>
      <c r="K1061">
        <v>26</v>
      </c>
      <c r="L1061" t="s">
        <v>6061</v>
      </c>
      <c r="M1061" t="s">
        <v>648</v>
      </c>
      <c r="N1061" t="s">
        <v>3810</v>
      </c>
      <c r="O1061" s="3">
        <v>2250</v>
      </c>
      <c r="R1061" s="2">
        <v>45762</v>
      </c>
      <c r="T1061">
        <v>4</v>
      </c>
      <c r="U1061" s="3">
        <v>9000</v>
      </c>
      <c r="V1061" t="s">
        <v>65</v>
      </c>
      <c r="W1061" t="s">
        <v>2841</v>
      </c>
      <c r="X1061">
        <v>0</v>
      </c>
      <c r="Y1061" s="3">
        <v>9000</v>
      </c>
      <c r="Z1061">
        <v>0</v>
      </c>
      <c r="AA1061">
        <v>0</v>
      </c>
      <c r="AB1061">
        <v>0</v>
      </c>
      <c r="AC1061">
        <v>0</v>
      </c>
      <c r="AF1061">
        <v>0</v>
      </c>
      <c r="AO1061" t="s">
        <v>2842</v>
      </c>
      <c r="AP1061" t="s">
        <v>170</v>
      </c>
      <c r="AQ1061" t="s">
        <v>21526</v>
      </c>
      <c r="AS1061">
        <v>0</v>
      </c>
      <c r="AT1061">
        <v>0</v>
      </c>
      <c r="AU1061">
        <v>0</v>
      </c>
      <c r="AV1061">
        <v>0</v>
      </c>
      <c r="AW1061">
        <v>0</v>
      </c>
      <c r="AX1061">
        <v>0</v>
      </c>
      <c r="BB1061" t="s">
        <v>63</v>
      </c>
      <c r="BC1061" t="s">
        <v>5207</v>
      </c>
      <c r="BD1061">
        <v>0</v>
      </c>
      <c r="BF1061" t="s">
        <v>170</v>
      </c>
      <c r="BI1061" t="s">
        <v>5208</v>
      </c>
    </row>
    <row r="1062" spans="1:61" x14ac:dyDescent="0.35">
      <c r="A1062" t="s">
        <v>2915</v>
      </c>
      <c r="B1062">
        <v>10000</v>
      </c>
      <c r="C1062">
        <v>10000</v>
      </c>
      <c r="D1062" s="2">
        <v>45763</v>
      </c>
      <c r="E1062" t="s">
        <v>59</v>
      </c>
      <c r="F1062" t="s">
        <v>2916</v>
      </c>
      <c r="G1062">
        <v>402160695</v>
      </c>
      <c r="I1062">
        <v>1</v>
      </c>
      <c r="J1062" t="s">
        <v>183</v>
      </c>
      <c r="K1062">
        <v>68</v>
      </c>
      <c r="L1062" t="s">
        <v>6051</v>
      </c>
      <c r="M1062" t="s">
        <v>136</v>
      </c>
      <c r="N1062" t="s">
        <v>3850</v>
      </c>
      <c r="O1062" s="3">
        <v>18000</v>
      </c>
      <c r="R1062" s="2">
        <v>45762</v>
      </c>
      <c r="T1062">
        <v>1</v>
      </c>
      <c r="U1062" s="3">
        <v>18000</v>
      </c>
      <c r="V1062" t="s">
        <v>65</v>
      </c>
      <c r="W1062" t="s">
        <v>2917</v>
      </c>
      <c r="X1062">
        <v>0</v>
      </c>
      <c r="Y1062" s="3">
        <v>18000</v>
      </c>
      <c r="Z1062">
        <v>0</v>
      </c>
      <c r="AA1062">
        <v>0</v>
      </c>
      <c r="AB1062">
        <v>0</v>
      </c>
      <c r="AC1062">
        <v>0</v>
      </c>
      <c r="AF1062">
        <v>0</v>
      </c>
      <c r="AO1062" t="s">
        <v>2918</v>
      </c>
      <c r="AP1062" t="s">
        <v>592</v>
      </c>
      <c r="AQ1062" t="s">
        <v>23747</v>
      </c>
      <c r="AS1062">
        <v>0</v>
      </c>
      <c r="AT1062">
        <v>0</v>
      </c>
      <c r="AU1062">
        <v>0</v>
      </c>
      <c r="AV1062">
        <v>0</v>
      </c>
      <c r="AW1062">
        <v>0</v>
      </c>
      <c r="AX1062">
        <v>0</v>
      </c>
      <c r="BB1062" t="s">
        <v>63</v>
      </c>
      <c r="BC1062" t="s">
        <v>5209</v>
      </c>
      <c r="BD1062">
        <v>0</v>
      </c>
      <c r="BF1062" t="s">
        <v>592</v>
      </c>
      <c r="BI1062" t="s">
        <v>2919</v>
      </c>
    </row>
    <row r="1063" spans="1:61" x14ac:dyDescent="0.35">
      <c r="A1063" t="s">
        <v>4623</v>
      </c>
      <c r="B1063">
        <v>10000</v>
      </c>
      <c r="C1063">
        <v>30000</v>
      </c>
      <c r="D1063" s="2">
        <v>45769</v>
      </c>
      <c r="E1063" t="s">
        <v>59</v>
      </c>
      <c r="F1063" t="s">
        <v>4624</v>
      </c>
      <c r="G1063" t="s">
        <v>4625</v>
      </c>
      <c r="I1063">
        <v>3</v>
      </c>
      <c r="J1063" t="s">
        <v>183</v>
      </c>
      <c r="K1063">
        <v>85</v>
      </c>
      <c r="L1063" t="s">
        <v>6060</v>
      </c>
      <c r="M1063" t="s">
        <v>940</v>
      </c>
      <c r="N1063" t="s">
        <v>3864</v>
      </c>
      <c r="O1063" s="3">
        <v>10000</v>
      </c>
      <c r="R1063" s="2">
        <v>45762</v>
      </c>
      <c r="T1063">
        <v>11</v>
      </c>
      <c r="U1063" s="3">
        <v>110000</v>
      </c>
      <c r="V1063" t="s">
        <v>65</v>
      </c>
      <c r="W1063" t="s">
        <v>4626</v>
      </c>
      <c r="X1063">
        <v>0</v>
      </c>
      <c r="Y1063" s="3">
        <v>100000</v>
      </c>
      <c r="Z1063" s="3">
        <v>10000</v>
      </c>
      <c r="AA1063">
        <v>0</v>
      </c>
      <c r="AB1063">
        <v>0</v>
      </c>
      <c r="AC1063">
        <v>0</v>
      </c>
      <c r="AF1063">
        <v>0</v>
      </c>
      <c r="AO1063" t="s">
        <v>4627</v>
      </c>
      <c r="AP1063" t="s">
        <v>108</v>
      </c>
      <c r="AQ1063" t="s">
        <v>13404</v>
      </c>
      <c r="AS1063">
        <v>0</v>
      </c>
      <c r="AT1063">
        <v>0</v>
      </c>
      <c r="AU1063">
        <v>0</v>
      </c>
      <c r="AV1063">
        <v>0</v>
      </c>
      <c r="AW1063">
        <v>0</v>
      </c>
      <c r="AX1063">
        <v>0</v>
      </c>
      <c r="BB1063" t="s">
        <v>63</v>
      </c>
      <c r="BC1063" t="s">
        <v>4628</v>
      </c>
      <c r="BD1063">
        <v>0</v>
      </c>
      <c r="BF1063" t="s">
        <v>108</v>
      </c>
      <c r="BI1063" t="s">
        <v>4629</v>
      </c>
    </row>
    <row r="1064" spans="1:61" x14ac:dyDescent="0.35">
      <c r="A1064" t="s">
        <v>4631</v>
      </c>
      <c r="B1064">
        <v>10000</v>
      </c>
      <c r="C1064">
        <v>30000</v>
      </c>
      <c r="D1064" s="2">
        <v>45769</v>
      </c>
      <c r="E1064" t="s">
        <v>59</v>
      </c>
      <c r="F1064" t="s">
        <v>4632</v>
      </c>
      <c r="G1064" t="s">
        <v>4625</v>
      </c>
      <c r="I1064">
        <v>3</v>
      </c>
      <c r="J1064" t="s">
        <v>183</v>
      </c>
      <c r="K1064">
        <v>85</v>
      </c>
      <c r="L1064" t="s">
        <v>6060</v>
      </c>
      <c r="M1064" t="s">
        <v>940</v>
      </c>
      <c r="N1064" t="s">
        <v>3864</v>
      </c>
      <c r="O1064" s="3">
        <v>20000</v>
      </c>
      <c r="R1064" s="2">
        <v>45762</v>
      </c>
      <c r="T1064">
        <v>11</v>
      </c>
      <c r="U1064" s="3">
        <v>220000</v>
      </c>
      <c r="V1064" t="s">
        <v>65</v>
      </c>
      <c r="W1064" t="s">
        <v>4633</v>
      </c>
      <c r="X1064">
        <v>0</v>
      </c>
      <c r="Y1064" s="3">
        <v>200000</v>
      </c>
      <c r="Z1064" s="3">
        <v>20000</v>
      </c>
      <c r="AA1064">
        <v>0</v>
      </c>
      <c r="AB1064">
        <v>0</v>
      </c>
      <c r="AC1064">
        <v>0</v>
      </c>
      <c r="AF1064">
        <v>0</v>
      </c>
      <c r="AO1064" t="s">
        <v>4634</v>
      </c>
      <c r="AP1064" t="s">
        <v>108</v>
      </c>
      <c r="AQ1064" t="s">
        <v>13404</v>
      </c>
      <c r="AS1064">
        <v>0</v>
      </c>
      <c r="AT1064">
        <v>0</v>
      </c>
      <c r="AU1064">
        <v>0</v>
      </c>
      <c r="AV1064">
        <v>0</v>
      </c>
      <c r="AW1064">
        <v>0</v>
      </c>
      <c r="AX1064">
        <v>0</v>
      </c>
      <c r="BB1064" t="s">
        <v>63</v>
      </c>
      <c r="BC1064" t="s">
        <v>4635</v>
      </c>
      <c r="BD1064">
        <v>0</v>
      </c>
      <c r="BF1064" t="s">
        <v>108</v>
      </c>
      <c r="BI1064" t="s">
        <v>4636</v>
      </c>
    </row>
    <row r="1065" spans="1:61" x14ac:dyDescent="0.35">
      <c r="A1065" t="s">
        <v>5210</v>
      </c>
      <c r="B1065">
        <v>10000</v>
      </c>
      <c r="C1065">
        <v>30000</v>
      </c>
      <c r="D1065" s="2">
        <v>45763</v>
      </c>
      <c r="E1065" t="s">
        <v>59</v>
      </c>
      <c r="F1065" t="s">
        <v>5129</v>
      </c>
      <c r="G1065" t="s">
        <v>3050</v>
      </c>
      <c r="I1065">
        <v>1</v>
      </c>
      <c r="J1065" t="s">
        <v>183</v>
      </c>
      <c r="K1065">
        <v>94</v>
      </c>
      <c r="L1065" t="s">
        <v>6050</v>
      </c>
      <c r="M1065" t="s">
        <v>81</v>
      </c>
      <c r="N1065" t="s">
        <v>3825</v>
      </c>
      <c r="O1065" s="3">
        <v>10000</v>
      </c>
      <c r="R1065" s="2">
        <v>45762</v>
      </c>
      <c r="T1065">
        <v>4</v>
      </c>
      <c r="U1065" s="3">
        <v>40000</v>
      </c>
      <c r="V1065" t="s">
        <v>65</v>
      </c>
      <c r="W1065" t="s">
        <v>472</v>
      </c>
      <c r="X1065">
        <v>0</v>
      </c>
      <c r="Y1065" s="3">
        <v>40000</v>
      </c>
      <c r="Z1065">
        <v>0</v>
      </c>
      <c r="AA1065">
        <v>0</v>
      </c>
      <c r="AB1065">
        <v>0</v>
      </c>
      <c r="AC1065">
        <v>0</v>
      </c>
      <c r="AF1065">
        <v>0</v>
      </c>
      <c r="AO1065" t="s">
        <v>473</v>
      </c>
      <c r="AP1065" t="s">
        <v>84</v>
      </c>
      <c r="AQ1065" t="s">
        <v>14396</v>
      </c>
      <c r="AS1065">
        <v>0</v>
      </c>
      <c r="AT1065">
        <v>0</v>
      </c>
      <c r="AU1065">
        <v>0</v>
      </c>
      <c r="AV1065">
        <v>0</v>
      </c>
      <c r="AW1065">
        <v>0</v>
      </c>
      <c r="AX1065">
        <v>0</v>
      </c>
      <c r="BB1065" t="s">
        <v>63</v>
      </c>
      <c r="BC1065" t="s">
        <v>5211</v>
      </c>
      <c r="BD1065">
        <v>0</v>
      </c>
      <c r="BF1065" t="s">
        <v>84</v>
      </c>
      <c r="BI1065" t="s">
        <v>5212</v>
      </c>
    </row>
    <row r="1066" spans="1:61" x14ac:dyDescent="0.35">
      <c r="A1066" t="s">
        <v>4641</v>
      </c>
      <c r="B1066">
        <v>10000</v>
      </c>
      <c r="C1066">
        <v>30000</v>
      </c>
      <c r="D1066" s="2">
        <v>45763</v>
      </c>
      <c r="E1066" t="s">
        <v>59</v>
      </c>
      <c r="F1066" s="4">
        <v>0.4697453703703704</v>
      </c>
      <c r="G1066" t="s">
        <v>4625</v>
      </c>
      <c r="I1066">
        <v>3</v>
      </c>
      <c r="J1066" t="s">
        <v>183</v>
      </c>
      <c r="K1066">
        <v>85</v>
      </c>
      <c r="L1066" t="s">
        <v>6060</v>
      </c>
      <c r="M1066" t="s">
        <v>940</v>
      </c>
      <c r="N1066" t="s">
        <v>3864</v>
      </c>
      <c r="O1066" s="3">
        <v>20000</v>
      </c>
      <c r="R1066" s="2">
        <v>45762</v>
      </c>
      <c r="T1066">
        <v>11</v>
      </c>
      <c r="U1066" s="3">
        <v>220000</v>
      </c>
      <c r="V1066" t="s">
        <v>65</v>
      </c>
      <c r="W1066" t="s">
        <v>885</v>
      </c>
      <c r="X1066">
        <v>0</v>
      </c>
      <c r="Y1066" s="3">
        <v>200000</v>
      </c>
      <c r="Z1066" s="3">
        <v>20000</v>
      </c>
      <c r="AA1066">
        <v>0</v>
      </c>
      <c r="AB1066">
        <v>0</v>
      </c>
      <c r="AC1066">
        <v>0</v>
      </c>
      <c r="AF1066">
        <v>0</v>
      </c>
      <c r="AO1066" t="s">
        <v>886</v>
      </c>
      <c r="AP1066" t="s">
        <v>108</v>
      </c>
      <c r="AQ1066" t="s">
        <v>13404</v>
      </c>
      <c r="AS1066">
        <v>0</v>
      </c>
      <c r="AT1066">
        <v>0</v>
      </c>
      <c r="AU1066">
        <v>0</v>
      </c>
      <c r="AV1066">
        <v>0</v>
      </c>
      <c r="AW1066">
        <v>0</v>
      </c>
      <c r="AX1066">
        <v>0</v>
      </c>
      <c r="BB1066" t="s">
        <v>63</v>
      </c>
      <c r="BC1066" t="s">
        <v>4642</v>
      </c>
      <c r="BD1066">
        <v>0</v>
      </c>
      <c r="BF1066" t="s">
        <v>108</v>
      </c>
      <c r="BI1066" t="s">
        <v>4643</v>
      </c>
    </row>
    <row r="1067" spans="1:61" x14ac:dyDescent="0.35">
      <c r="A1067" t="s">
        <v>4644</v>
      </c>
      <c r="B1067">
        <v>10000</v>
      </c>
      <c r="C1067">
        <v>30000</v>
      </c>
      <c r="D1067" s="2">
        <v>45763</v>
      </c>
      <c r="E1067" t="s">
        <v>59</v>
      </c>
      <c r="F1067" t="s">
        <v>4645</v>
      </c>
      <c r="G1067" t="s">
        <v>4625</v>
      </c>
      <c r="I1067">
        <v>3</v>
      </c>
      <c r="J1067" t="s">
        <v>183</v>
      </c>
      <c r="K1067">
        <v>85</v>
      </c>
      <c r="L1067" t="s">
        <v>6060</v>
      </c>
      <c r="M1067" t="s">
        <v>940</v>
      </c>
      <c r="N1067" t="s">
        <v>3864</v>
      </c>
      <c r="O1067" s="3">
        <v>10000</v>
      </c>
      <c r="R1067" s="2">
        <v>45762</v>
      </c>
      <c r="T1067">
        <v>11</v>
      </c>
      <c r="U1067" s="3">
        <v>110000</v>
      </c>
      <c r="V1067" t="s">
        <v>65</v>
      </c>
      <c r="W1067" t="s">
        <v>4646</v>
      </c>
      <c r="X1067">
        <v>0</v>
      </c>
      <c r="Y1067" s="3">
        <v>100000</v>
      </c>
      <c r="Z1067" s="3">
        <v>10000</v>
      </c>
      <c r="AA1067">
        <v>0</v>
      </c>
      <c r="AB1067">
        <v>0</v>
      </c>
      <c r="AC1067">
        <v>0</v>
      </c>
      <c r="AF1067">
        <v>0</v>
      </c>
      <c r="AO1067" t="s">
        <v>4647</v>
      </c>
      <c r="AP1067" t="s">
        <v>108</v>
      </c>
      <c r="AQ1067" t="s">
        <v>13404</v>
      </c>
      <c r="AS1067">
        <v>0</v>
      </c>
      <c r="AT1067">
        <v>0</v>
      </c>
      <c r="AU1067">
        <v>0</v>
      </c>
      <c r="AV1067">
        <v>0</v>
      </c>
      <c r="AW1067">
        <v>0</v>
      </c>
      <c r="AX1067">
        <v>0</v>
      </c>
      <c r="BB1067" t="s">
        <v>63</v>
      </c>
      <c r="BC1067" t="s">
        <v>4648</v>
      </c>
      <c r="BD1067">
        <v>0</v>
      </c>
      <c r="BF1067" t="s">
        <v>108</v>
      </c>
      <c r="BI1067" t="s">
        <v>4649</v>
      </c>
    </row>
    <row r="1068" spans="1:61" x14ac:dyDescent="0.35">
      <c r="A1068" t="s">
        <v>4651</v>
      </c>
      <c r="B1068">
        <v>10000</v>
      </c>
      <c r="C1068">
        <v>30000</v>
      </c>
      <c r="D1068" s="2">
        <v>45769</v>
      </c>
      <c r="E1068" t="s">
        <v>59</v>
      </c>
      <c r="F1068" s="4">
        <v>0.41800925925925925</v>
      </c>
      <c r="G1068" t="s">
        <v>4625</v>
      </c>
      <c r="I1068">
        <v>3</v>
      </c>
      <c r="J1068" t="s">
        <v>183</v>
      </c>
      <c r="K1068">
        <v>85</v>
      </c>
      <c r="L1068" t="s">
        <v>6060</v>
      </c>
      <c r="M1068" t="s">
        <v>940</v>
      </c>
      <c r="N1068" t="s">
        <v>3864</v>
      </c>
      <c r="O1068" s="3">
        <v>20000</v>
      </c>
      <c r="R1068" s="2">
        <v>45762</v>
      </c>
      <c r="T1068">
        <v>11</v>
      </c>
      <c r="U1068" s="3">
        <v>220000</v>
      </c>
      <c r="V1068" t="s">
        <v>65</v>
      </c>
      <c r="W1068" t="s">
        <v>903</v>
      </c>
      <c r="X1068">
        <v>0</v>
      </c>
      <c r="Y1068" s="3">
        <v>200000</v>
      </c>
      <c r="Z1068" s="3">
        <v>20000</v>
      </c>
      <c r="AA1068">
        <v>0</v>
      </c>
      <c r="AB1068">
        <v>0</v>
      </c>
      <c r="AC1068">
        <v>0</v>
      </c>
      <c r="AF1068">
        <v>0</v>
      </c>
      <c r="AO1068" t="s">
        <v>904</v>
      </c>
      <c r="AP1068" t="s">
        <v>108</v>
      </c>
      <c r="AQ1068" t="s">
        <v>13404</v>
      </c>
      <c r="AS1068">
        <v>0</v>
      </c>
      <c r="AT1068">
        <v>0</v>
      </c>
      <c r="AU1068">
        <v>0</v>
      </c>
      <c r="AV1068">
        <v>0</v>
      </c>
      <c r="AW1068">
        <v>0</v>
      </c>
      <c r="AX1068">
        <v>0</v>
      </c>
      <c r="BB1068" t="s">
        <v>63</v>
      </c>
      <c r="BC1068" t="s">
        <v>4652</v>
      </c>
      <c r="BD1068">
        <v>0</v>
      </c>
      <c r="BF1068" t="s">
        <v>108</v>
      </c>
      <c r="BI1068" t="s">
        <v>4653</v>
      </c>
    </row>
    <row r="1069" spans="1:61" x14ac:dyDescent="0.35">
      <c r="A1069" t="s">
        <v>4657</v>
      </c>
      <c r="B1069">
        <v>10000</v>
      </c>
      <c r="C1069">
        <v>30000</v>
      </c>
      <c r="D1069" s="2">
        <v>45769</v>
      </c>
      <c r="E1069" t="s">
        <v>59</v>
      </c>
      <c r="F1069" s="4">
        <v>0.53510416666666671</v>
      </c>
      <c r="G1069" t="s">
        <v>4658</v>
      </c>
      <c r="I1069">
        <v>3</v>
      </c>
      <c r="J1069" t="s">
        <v>183</v>
      </c>
      <c r="K1069">
        <v>85</v>
      </c>
      <c r="L1069" t="s">
        <v>6060</v>
      </c>
      <c r="M1069" t="s">
        <v>940</v>
      </c>
      <c r="N1069" t="s">
        <v>3864</v>
      </c>
      <c r="O1069" s="3">
        <v>10000</v>
      </c>
      <c r="R1069" s="2">
        <v>45762</v>
      </c>
      <c r="T1069">
        <v>11</v>
      </c>
      <c r="U1069" s="3">
        <v>110000</v>
      </c>
      <c r="V1069" t="s">
        <v>65</v>
      </c>
      <c r="W1069" t="s">
        <v>4659</v>
      </c>
      <c r="X1069">
        <v>0</v>
      </c>
      <c r="Y1069" s="3">
        <v>100000</v>
      </c>
      <c r="Z1069" s="3">
        <v>10000</v>
      </c>
      <c r="AA1069">
        <v>0</v>
      </c>
      <c r="AB1069">
        <v>0</v>
      </c>
      <c r="AC1069">
        <v>0</v>
      </c>
      <c r="AF1069">
        <v>0</v>
      </c>
      <c r="AO1069" t="s">
        <v>4660</v>
      </c>
      <c r="AP1069" t="s">
        <v>108</v>
      </c>
      <c r="AQ1069" t="s">
        <v>13404</v>
      </c>
      <c r="AS1069">
        <v>0</v>
      </c>
      <c r="AT1069">
        <v>0</v>
      </c>
      <c r="AU1069">
        <v>0</v>
      </c>
      <c r="AV1069">
        <v>0</v>
      </c>
      <c r="AW1069">
        <v>0</v>
      </c>
      <c r="AX1069">
        <v>0</v>
      </c>
      <c r="BB1069" t="s">
        <v>63</v>
      </c>
      <c r="BC1069" t="s">
        <v>4661</v>
      </c>
      <c r="BD1069">
        <v>0</v>
      </c>
      <c r="BF1069" t="s">
        <v>108</v>
      </c>
      <c r="BI1069" t="s">
        <v>4662</v>
      </c>
    </row>
    <row r="1070" spans="1:61" x14ac:dyDescent="0.35">
      <c r="A1070" t="s">
        <v>4663</v>
      </c>
      <c r="B1070">
        <v>10000</v>
      </c>
      <c r="C1070">
        <v>30000</v>
      </c>
      <c r="D1070" s="2">
        <v>45769</v>
      </c>
      <c r="E1070" t="s">
        <v>59</v>
      </c>
      <c r="F1070" s="4">
        <v>0.41710648148148149</v>
      </c>
      <c r="G1070" t="s">
        <v>4625</v>
      </c>
      <c r="I1070">
        <v>3</v>
      </c>
      <c r="J1070" t="s">
        <v>183</v>
      </c>
      <c r="K1070">
        <v>85</v>
      </c>
      <c r="L1070" t="s">
        <v>6060</v>
      </c>
      <c r="M1070" t="s">
        <v>940</v>
      </c>
      <c r="N1070" t="s">
        <v>3864</v>
      </c>
      <c r="O1070" s="3">
        <v>10000</v>
      </c>
      <c r="R1070" s="2">
        <v>45762</v>
      </c>
      <c r="T1070">
        <v>11</v>
      </c>
      <c r="U1070" s="3">
        <v>110000</v>
      </c>
      <c r="V1070" t="s">
        <v>65</v>
      </c>
      <c r="W1070" t="s">
        <v>4664</v>
      </c>
      <c r="X1070">
        <v>0</v>
      </c>
      <c r="Y1070" s="3">
        <v>100000</v>
      </c>
      <c r="Z1070" s="3">
        <v>10000</v>
      </c>
      <c r="AA1070">
        <v>0</v>
      </c>
      <c r="AB1070">
        <v>0</v>
      </c>
      <c r="AC1070">
        <v>0</v>
      </c>
      <c r="AF1070">
        <v>0</v>
      </c>
      <c r="AO1070" t="s">
        <v>4665</v>
      </c>
      <c r="AP1070" t="s">
        <v>108</v>
      </c>
      <c r="AQ1070" t="s">
        <v>13404</v>
      </c>
      <c r="AS1070">
        <v>0</v>
      </c>
      <c r="AT1070">
        <v>0</v>
      </c>
      <c r="AU1070">
        <v>0</v>
      </c>
      <c r="AV1070">
        <v>0</v>
      </c>
      <c r="AW1070">
        <v>0</v>
      </c>
      <c r="AX1070">
        <v>0</v>
      </c>
      <c r="BB1070" t="s">
        <v>63</v>
      </c>
      <c r="BC1070" t="s">
        <v>4666</v>
      </c>
      <c r="BD1070">
        <v>0</v>
      </c>
      <c r="BF1070" t="s">
        <v>108</v>
      </c>
      <c r="BI1070" t="s">
        <v>4667</v>
      </c>
    </row>
    <row r="1071" spans="1:61" x14ac:dyDescent="0.35">
      <c r="A1071" t="s">
        <v>2844</v>
      </c>
      <c r="B1071">
        <v>10000</v>
      </c>
      <c r="C1071">
        <v>10000</v>
      </c>
      <c r="D1071" s="2">
        <v>45762</v>
      </c>
      <c r="E1071" t="s">
        <v>59</v>
      </c>
      <c r="F1071" t="s">
        <v>2845</v>
      </c>
      <c r="G1071" t="s">
        <v>2739</v>
      </c>
      <c r="I1071">
        <v>1</v>
      </c>
      <c r="J1071" t="s">
        <v>183</v>
      </c>
      <c r="K1071">
        <v>59</v>
      </c>
      <c r="L1071" t="s">
        <v>6045</v>
      </c>
      <c r="M1071" t="s">
        <v>73</v>
      </c>
      <c r="N1071" t="s">
        <v>3811</v>
      </c>
      <c r="O1071" s="3">
        <v>2905</v>
      </c>
      <c r="R1071" s="2">
        <v>45762</v>
      </c>
      <c r="T1071">
        <v>2</v>
      </c>
      <c r="U1071" s="3">
        <v>5810</v>
      </c>
      <c r="V1071" t="s">
        <v>65</v>
      </c>
      <c r="W1071">
        <v>112887160001</v>
      </c>
      <c r="X1071">
        <v>0</v>
      </c>
      <c r="Y1071" s="3">
        <v>5810</v>
      </c>
      <c r="Z1071">
        <v>0</v>
      </c>
      <c r="AA1071">
        <v>0</v>
      </c>
      <c r="AB1071">
        <v>0</v>
      </c>
      <c r="AC1071">
        <v>0</v>
      </c>
      <c r="AF1071">
        <v>0</v>
      </c>
      <c r="AO1071">
        <v>11288716</v>
      </c>
      <c r="AP1071" t="s">
        <v>571</v>
      </c>
      <c r="AQ1071" t="s">
        <v>14937</v>
      </c>
      <c r="AS1071">
        <v>0</v>
      </c>
      <c r="AT1071">
        <v>0</v>
      </c>
      <c r="AU1071">
        <v>0</v>
      </c>
      <c r="AV1071">
        <v>0</v>
      </c>
      <c r="AW1071">
        <v>0</v>
      </c>
      <c r="AX1071">
        <v>0</v>
      </c>
      <c r="BB1071" t="s">
        <v>63</v>
      </c>
      <c r="BC1071" t="s">
        <v>5213</v>
      </c>
      <c r="BD1071">
        <v>0</v>
      </c>
      <c r="BF1071" t="s">
        <v>571</v>
      </c>
      <c r="BI1071" t="s">
        <v>2846</v>
      </c>
    </row>
    <row r="1072" spans="1:61" x14ac:dyDescent="0.35">
      <c r="A1072" t="s">
        <v>2844</v>
      </c>
      <c r="B1072">
        <v>20000</v>
      </c>
      <c r="C1072">
        <v>20000</v>
      </c>
      <c r="D1072" s="2">
        <v>45762</v>
      </c>
      <c r="E1072" t="s">
        <v>59</v>
      </c>
      <c r="F1072" t="s">
        <v>2845</v>
      </c>
      <c r="G1072" t="s">
        <v>2739</v>
      </c>
      <c r="I1072">
        <v>1</v>
      </c>
      <c r="J1072" t="s">
        <v>183</v>
      </c>
      <c r="K1072">
        <v>59</v>
      </c>
      <c r="L1072" t="s">
        <v>6045</v>
      </c>
      <c r="M1072" t="s">
        <v>73</v>
      </c>
      <c r="N1072" t="s">
        <v>3811</v>
      </c>
      <c r="O1072" s="3">
        <v>2905</v>
      </c>
      <c r="R1072" s="2">
        <v>45762</v>
      </c>
      <c r="T1072">
        <v>2</v>
      </c>
      <c r="U1072" s="3">
        <v>5810</v>
      </c>
      <c r="V1072" t="s">
        <v>65</v>
      </c>
      <c r="W1072">
        <v>112887160001</v>
      </c>
      <c r="X1072">
        <v>0</v>
      </c>
      <c r="Y1072" s="3">
        <v>5810</v>
      </c>
      <c r="Z1072">
        <v>0</v>
      </c>
      <c r="AA1072">
        <v>0</v>
      </c>
      <c r="AB1072">
        <v>0</v>
      </c>
      <c r="AC1072">
        <v>0</v>
      </c>
      <c r="AF1072">
        <v>0</v>
      </c>
      <c r="AO1072">
        <v>11288716</v>
      </c>
      <c r="AP1072" t="s">
        <v>571</v>
      </c>
      <c r="AQ1072" t="s">
        <v>14937</v>
      </c>
      <c r="AS1072">
        <v>0</v>
      </c>
      <c r="AT1072">
        <v>0</v>
      </c>
      <c r="AU1072">
        <v>0</v>
      </c>
      <c r="AV1072">
        <v>0</v>
      </c>
      <c r="AW1072">
        <v>0</v>
      </c>
      <c r="AX1072">
        <v>0</v>
      </c>
      <c r="BB1072" t="s">
        <v>63</v>
      </c>
      <c r="BC1072" t="s">
        <v>5213</v>
      </c>
      <c r="BD1072">
        <v>0</v>
      </c>
      <c r="BF1072" t="s">
        <v>571</v>
      </c>
      <c r="BI1072" t="s">
        <v>2846</v>
      </c>
    </row>
    <row r="1073" spans="1:61" x14ac:dyDescent="0.35">
      <c r="A1073" t="s">
        <v>5214</v>
      </c>
      <c r="B1073">
        <v>10000</v>
      </c>
      <c r="C1073">
        <v>20000</v>
      </c>
      <c r="D1073" s="2">
        <v>45768</v>
      </c>
      <c r="E1073" t="s">
        <v>59</v>
      </c>
      <c r="F1073" t="s">
        <v>3126</v>
      </c>
      <c r="G1073" t="s">
        <v>3127</v>
      </c>
      <c r="I1073">
        <v>1</v>
      </c>
      <c r="J1073" t="s">
        <v>183</v>
      </c>
      <c r="K1073">
        <v>31</v>
      </c>
      <c r="L1073" t="s">
        <v>6061</v>
      </c>
      <c r="M1073" t="s">
        <v>2529</v>
      </c>
      <c r="N1073" t="s">
        <v>3807</v>
      </c>
      <c r="O1073" s="3">
        <v>50000</v>
      </c>
      <c r="R1073" s="2">
        <v>45762</v>
      </c>
      <c r="T1073">
        <v>4</v>
      </c>
      <c r="U1073" s="3">
        <v>200000</v>
      </c>
      <c r="V1073" t="s">
        <v>65</v>
      </c>
      <c r="W1073" t="s">
        <v>5215</v>
      </c>
      <c r="X1073">
        <v>0</v>
      </c>
      <c r="Y1073" s="3">
        <v>200000</v>
      </c>
      <c r="Z1073">
        <v>0</v>
      </c>
      <c r="AA1073">
        <v>0</v>
      </c>
      <c r="AB1073">
        <v>0</v>
      </c>
      <c r="AC1073">
        <v>0</v>
      </c>
      <c r="AF1073">
        <v>0</v>
      </c>
      <c r="AO1073" t="s">
        <v>5216</v>
      </c>
      <c r="AP1073" t="s">
        <v>3130</v>
      </c>
      <c r="AQ1073" t="s">
        <v>13250</v>
      </c>
      <c r="AS1073">
        <v>0</v>
      </c>
      <c r="AT1073">
        <v>0</v>
      </c>
      <c r="AU1073">
        <v>0</v>
      </c>
      <c r="AV1073">
        <v>0</v>
      </c>
      <c r="AW1073">
        <v>0</v>
      </c>
      <c r="AX1073">
        <v>0</v>
      </c>
      <c r="BB1073" t="s">
        <v>63</v>
      </c>
      <c r="BC1073" t="s">
        <v>5217</v>
      </c>
      <c r="BD1073">
        <v>0</v>
      </c>
      <c r="BF1073" t="s">
        <v>3130</v>
      </c>
      <c r="BI1073" t="s">
        <v>5218</v>
      </c>
    </row>
    <row r="1074" spans="1:61" x14ac:dyDescent="0.35">
      <c r="A1074" t="s">
        <v>2847</v>
      </c>
      <c r="B1074">
        <v>10000</v>
      </c>
      <c r="C1074">
        <v>10000</v>
      </c>
      <c r="D1074" s="2">
        <v>45762</v>
      </c>
      <c r="E1074" t="s">
        <v>59</v>
      </c>
      <c r="F1074" t="s">
        <v>2848</v>
      </c>
      <c r="G1074" t="s">
        <v>713</v>
      </c>
      <c r="I1074">
        <v>1</v>
      </c>
      <c r="J1074" t="s">
        <v>183</v>
      </c>
      <c r="K1074">
        <v>65</v>
      </c>
      <c r="L1074" t="s">
        <v>6054</v>
      </c>
      <c r="M1074" t="s">
        <v>340</v>
      </c>
      <c r="N1074" t="s">
        <v>3854</v>
      </c>
      <c r="O1074" s="3">
        <v>1000</v>
      </c>
      <c r="R1074" s="2">
        <v>45762</v>
      </c>
      <c r="T1074">
        <v>20</v>
      </c>
      <c r="U1074" s="3">
        <v>20000</v>
      </c>
      <c r="V1074" t="s">
        <v>65</v>
      </c>
      <c r="W1074" t="s">
        <v>2849</v>
      </c>
      <c r="X1074">
        <v>0</v>
      </c>
      <c r="Y1074" s="3">
        <v>20000</v>
      </c>
      <c r="Z1074">
        <v>0</v>
      </c>
      <c r="AA1074">
        <v>0</v>
      </c>
      <c r="AB1074">
        <v>0</v>
      </c>
      <c r="AC1074">
        <v>0</v>
      </c>
      <c r="AF1074">
        <v>0</v>
      </c>
      <c r="AO1074" t="s">
        <v>2850</v>
      </c>
      <c r="AP1074" t="s">
        <v>622</v>
      </c>
      <c r="AQ1074" t="s">
        <v>24955</v>
      </c>
      <c r="AS1074">
        <v>0</v>
      </c>
      <c r="AT1074">
        <v>0</v>
      </c>
      <c r="AU1074">
        <v>0</v>
      </c>
      <c r="AV1074">
        <v>0</v>
      </c>
      <c r="AW1074">
        <v>0</v>
      </c>
      <c r="AX1074">
        <v>0</v>
      </c>
      <c r="BB1074" t="s">
        <v>63</v>
      </c>
      <c r="BC1074" t="s">
        <v>5219</v>
      </c>
      <c r="BD1074">
        <v>0</v>
      </c>
      <c r="BF1074" t="s">
        <v>622</v>
      </c>
      <c r="BI1074" t="s">
        <v>2851</v>
      </c>
    </row>
    <row r="1075" spans="1:61" x14ac:dyDescent="0.35">
      <c r="A1075" t="s">
        <v>2852</v>
      </c>
      <c r="B1075">
        <v>10000</v>
      </c>
      <c r="C1075">
        <v>10000</v>
      </c>
      <c r="D1075" s="2">
        <v>45762</v>
      </c>
      <c r="E1075" t="s">
        <v>59</v>
      </c>
      <c r="F1075" t="s">
        <v>2853</v>
      </c>
      <c r="G1075" t="s">
        <v>713</v>
      </c>
      <c r="I1075">
        <v>1</v>
      </c>
      <c r="J1075" t="s">
        <v>183</v>
      </c>
      <c r="K1075">
        <v>65</v>
      </c>
      <c r="L1075" t="s">
        <v>6054</v>
      </c>
      <c r="M1075" t="s">
        <v>340</v>
      </c>
      <c r="N1075" t="s">
        <v>3854</v>
      </c>
      <c r="O1075" s="3">
        <v>1429</v>
      </c>
      <c r="R1075" s="2">
        <v>45762</v>
      </c>
      <c r="T1075">
        <v>14</v>
      </c>
      <c r="U1075" s="3">
        <v>20006</v>
      </c>
      <c r="V1075" t="s">
        <v>65</v>
      </c>
      <c r="W1075" t="s">
        <v>2854</v>
      </c>
      <c r="X1075">
        <v>0</v>
      </c>
      <c r="Y1075" s="3">
        <v>20000</v>
      </c>
      <c r="Z1075">
        <v>6</v>
      </c>
      <c r="AA1075">
        <v>0</v>
      </c>
      <c r="AB1075">
        <v>0</v>
      </c>
      <c r="AC1075">
        <v>0</v>
      </c>
      <c r="AF1075">
        <v>0</v>
      </c>
      <c r="AO1075" t="s">
        <v>2855</v>
      </c>
      <c r="AP1075" t="s">
        <v>622</v>
      </c>
      <c r="AQ1075" t="s">
        <v>24955</v>
      </c>
      <c r="AS1075">
        <v>0</v>
      </c>
      <c r="AT1075">
        <v>0</v>
      </c>
      <c r="AU1075">
        <v>0</v>
      </c>
      <c r="AV1075">
        <v>0</v>
      </c>
      <c r="AW1075">
        <v>0</v>
      </c>
      <c r="AX1075">
        <v>0</v>
      </c>
      <c r="BB1075" t="s">
        <v>63</v>
      </c>
      <c r="BC1075" t="s">
        <v>5220</v>
      </c>
      <c r="BD1075">
        <v>0</v>
      </c>
      <c r="BF1075" t="s">
        <v>622</v>
      </c>
      <c r="BI1075" t="s">
        <v>2851</v>
      </c>
    </row>
    <row r="1076" spans="1:61" x14ac:dyDescent="0.35">
      <c r="A1076" t="s">
        <v>2856</v>
      </c>
      <c r="B1076">
        <v>10000</v>
      </c>
      <c r="C1076">
        <v>10000</v>
      </c>
      <c r="D1076" s="2">
        <v>45762</v>
      </c>
      <c r="E1076" t="s">
        <v>59</v>
      </c>
      <c r="F1076" t="s">
        <v>2839</v>
      </c>
      <c r="G1076" t="s">
        <v>2857</v>
      </c>
      <c r="I1076">
        <v>1</v>
      </c>
      <c r="J1076" t="s">
        <v>183</v>
      </c>
      <c r="K1076">
        <v>78</v>
      </c>
      <c r="L1076" t="s">
        <v>6047</v>
      </c>
      <c r="M1076" t="s">
        <v>216</v>
      </c>
      <c r="N1076" t="s">
        <v>3803</v>
      </c>
      <c r="O1076" s="3">
        <v>1500</v>
      </c>
      <c r="R1076" s="2">
        <v>45762</v>
      </c>
      <c r="T1076">
        <v>1</v>
      </c>
      <c r="U1076" s="3">
        <v>1500</v>
      </c>
      <c r="V1076" t="s">
        <v>65</v>
      </c>
      <c r="W1076">
        <v>10100110001</v>
      </c>
      <c r="X1076">
        <v>0</v>
      </c>
      <c r="Y1076" s="3">
        <v>1500</v>
      </c>
      <c r="Z1076">
        <v>0</v>
      </c>
      <c r="AA1076">
        <v>0</v>
      </c>
      <c r="AB1076">
        <v>0</v>
      </c>
      <c r="AC1076">
        <v>0</v>
      </c>
      <c r="AF1076">
        <v>0</v>
      </c>
      <c r="AO1076">
        <v>1010011</v>
      </c>
      <c r="AP1076" t="s">
        <v>1726</v>
      </c>
      <c r="AQ1076" t="s">
        <v>11542</v>
      </c>
      <c r="AS1076">
        <v>0</v>
      </c>
      <c r="AT1076">
        <v>0</v>
      </c>
      <c r="AU1076">
        <v>0</v>
      </c>
      <c r="AV1076">
        <v>0</v>
      </c>
      <c r="AW1076">
        <v>0</v>
      </c>
      <c r="AX1076">
        <v>0</v>
      </c>
      <c r="BB1076" t="s">
        <v>63</v>
      </c>
      <c r="BC1076" t="s">
        <v>5221</v>
      </c>
      <c r="BD1076">
        <v>0</v>
      </c>
      <c r="BF1076" t="s">
        <v>1726</v>
      </c>
      <c r="BI1076" t="s">
        <v>1727</v>
      </c>
    </row>
    <row r="1077" spans="1:61" x14ac:dyDescent="0.35">
      <c r="A1077" t="s">
        <v>5222</v>
      </c>
      <c r="B1077">
        <v>10000</v>
      </c>
      <c r="C1077">
        <v>10000</v>
      </c>
      <c r="D1077" s="2">
        <v>45763</v>
      </c>
      <c r="E1077" t="s">
        <v>59</v>
      </c>
      <c r="F1077" t="s">
        <v>5206</v>
      </c>
      <c r="G1077" t="s">
        <v>290</v>
      </c>
      <c r="I1077">
        <v>1</v>
      </c>
      <c r="J1077" t="s">
        <v>183</v>
      </c>
      <c r="K1077">
        <v>78</v>
      </c>
      <c r="L1077" t="s">
        <v>6047</v>
      </c>
      <c r="M1077" t="s">
        <v>216</v>
      </c>
      <c r="N1077" t="s">
        <v>3803</v>
      </c>
      <c r="O1077" s="3">
        <v>1000</v>
      </c>
      <c r="R1077" s="2">
        <v>45762</v>
      </c>
      <c r="T1077">
        <v>2</v>
      </c>
      <c r="U1077" s="3">
        <v>2000</v>
      </c>
      <c r="V1077" t="s">
        <v>65</v>
      </c>
      <c r="W1077">
        <v>10101080001</v>
      </c>
      <c r="X1077">
        <v>0</v>
      </c>
      <c r="Y1077" s="3">
        <v>2000</v>
      </c>
      <c r="Z1077">
        <v>0</v>
      </c>
      <c r="AA1077">
        <v>0</v>
      </c>
      <c r="AB1077">
        <v>0</v>
      </c>
      <c r="AC1077">
        <v>0</v>
      </c>
      <c r="AF1077">
        <v>0</v>
      </c>
      <c r="AO1077">
        <v>1010108</v>
      </c>
      <c r="AP1077" t="s">
        <v>1726</v>
      </c>
      <c r="AQ1077" t="s">
        <v>11542</v>
      </c>
      <c r="AS1077">
        <v>0</v>
      </c>
      <c r="AT1077">
        <v>0</v>
      </c>
      <c r="AU1077">
        <v>0</v>
      </c>
      <c r="AV1077">
        <v>0</v>
      </c>
      <c r="AW1077">
        <v>0</v>
      </c>
      <c r="AX1077">
        <v>0</v>
      </c>
      <c r="BB1077" t="s">
        <v>63</v>
      </c>
      <c r="BC1077" t="s">
        <v>5223</v>
      </c>
      <c r="BD1077">
        <v>0</v>
      </c>
      <c r="BF1077" t="s">
        <v>1726</v>
      </c>
      <c r="BI1077" t="s">
        <v>1727</v>
      </c>
    </row>
    <row r="1078" spans="1:61" x14ac:dyDescent="0.35">
      <c r="A1078" t="s">
        <v>3393</v>
      </c>
      <c r="B1078">
        <v>10000</v>
      </c>
      <c r="C1078">
        <v>20000</v>
      </c>
      <c r="D1078" s="2">
        <v>45770</v>
      </c>
      <c r="E1078" t="s">
        <v>59</v>
      </c>
      <c r="F1078" t="s">
        <v>3394</v>
      </c>
      <c r="G1078">
        <v>10620258019</v>
      </c>
      <c r="I1078">
        <v>2</v>
      </c>
      <c r="J1078" t="s">
        <v>183</v>
      </c>
      <c r="K1078">
        <v>77</v>
      </c>
      <c r="L1078" t="s">
        <v>6043</v>
      </c>
      <c r="M1078" t="s">
        <v>192</v>
      </c>
      <c r="N1078" t="s">
        <v>3848</v>
      </c>
      <c r="O1078" s="3">
        <v>2884</v>
      </c>
      <c r="R1078" s="2">
        <v>45762</v>
      </c>
      <c r="T1078">
        <v>77</v>
      </c>
      <c r="U1078" s="3">
        <v>222068</v>
      </c>
      <c r="V1078" t="s">
        <v>65</v>
      </c>
      <c r="W1078" t="s">
        <v>3395</v>
      </c>
      <c r="X1078">
        <v>0</v>
      </c>
      <c r="Y1078" s="3">
        <v>200000</v>
      </c>
      <c r="Z1078" s="3">
        <v>22068</v>
      </c>
      <c r="AA1078">
        <v>0</v>
      </c>
      <c r="AB1078">
        <v>0</v>
      </c>
      <c r="AC1078">
        <v>0</v>
      </c>
      <c r="AF1078">
        <v>0</v>
      </c>
      <c r="AO1078" t="s">
        <v>3396</v>
      </c>
      <c r="AP1078" t="s">
        <v>108</v>
      </c>
      <c r="AQ1078" t="s">
        <v>13404</v>
      </c>
      <c r="AS1078">
        <v>0</v>
      </c>
      <c r="AT1078">
        <v>0</v>
      </c>
      <c r="AU1078">
        <v>0</v>
      </c>
      <c r="AV1078">
        <v>0</v>
      </c>
      <c r="AW1078">
        <v>0</v>
      </c>
      <c r="AX1078">
        <v>0</v>
      </c>
      <c r="BB1078" t="s">
        <v>63</v>
      </c>
      <c r="BC1078" t="s">
        <v>4591</v>
      </c>
      <c r="BD1078">
        <v>0</v>
      </c>
      <c r="BF1078" t="s">
        <v>108</v>
      </c>
      <c r="BI1078" t="s">
        <v>3397</v>
      </c>
    </row>
    <row r="1079" spans="1:61" x14ac:dyDescent="0.35">
      <c r="A1079" t="s">
        <v>4670</v>
      </c>
      <c r="B1079">
        <v>10000</v>
      </c>
      <c r="C1079">
        <v>30000</v>
      </c>
      <c r="D1079" s="2">
        <v>45769</v>
      </c>
      <c r="E1079" t="s">
        <v>59</v>
      </c>
      <c r="F1079" s="4">
        <v>0.41869212962962965</v>
      </c>
      <c r="G1079" t="s">
        <v>4625</v>
      </c>
      <c r="I1079">
        <v>3</v>
      </c>
      <c r="J1079" t="s">
        <v>183</v>
      </c>
      <c r="K1079">
        <v>85</v>
      </c>
      <c r="L1079" t="s">
        <v>6060</v>
      </c>
      <c r="M1079" t="s">
        <v>940</v>
      </c>
      <c r="N1079" t="s">
        <v>3864</v>
      </c>
      <c r="O1079" s="3">
        <v>10000</v>
      </c>
      <c r="R1079" s="2">
        <v>45762</v>
      </c>
      <c r="T1079">
        <v>11</v>
      </c>
      <c r="U1079" s="3">
        <v>110000</v>
      </c>
      <c r="V1079" t="s">
        <v>65</v>
      </c>
      <c r="W1079" t="s">
        <v>908</v>
      </c>
      <c r="X1079">
        <v>0</v>
      </c>
      <c r="Y1079" s="3">
        <v>100000</v>
      </c>
      <c r="Z1079" s="3">
        <v>10000</v>
      </c>
      <c r="AA1079">
        <v>0</v>
      </c>
      <c r="AB1079">
        <v>0</v>
      </c>
      <c r="AC1079">
        <v>0</v>
      </c>
      <c r="AF1079">
        <v>0</v>
      </c>
      <c r="AO1079" t="s">
        <v>909</v>
      </c>
      <c r="AP1079" t="s">
        <v>108</v>
      </c>
      <c r="AQ1079" t="s">
        <v>13404</v>
      </c>
      <c r="AS1079">
        <v>0</v>
      </c>
      <c r="AT1079">
        <v>0</v>
      </c>
      <c r="AU1079">
        <v>0</v>
      </c>
      <c r="AV1079">
        <v>0</v>
      </c>
      <c r="AW1079">
        <v>0</v>
      </c>
      <c r="AX1079">
        <v>0</v>
      </c>
      <c r="BB1079" t="s">
        <v>63</v>
      </c>
      <c r="BC1079" t="s">
        <v>4671</v>
      </c>
      <c r="BD1079">
        <v>0</v>
      </c>
      <c r="BF1079" t="s">
        <v>108</v>
      </c>
      <c r="BI1079" t="s">
        <v>4672</v>
      </c>
    </row>
    <row r="1080" spans="1:61" x14ac:dyDescent="0.35">
      <c r="A1080" t="s">
        <v>5002</v>
      </c>
      <c r="B1080">
        <v>10000</v>
      </c>
      <c r="C1080">
        <v>20000</v>
      </c>
      <c r="D1080" s="2">
        <v>45769</v>
      </c>
      <c r="E1080" t="s">
        <v>59</v>
      </c>
      <c r="F1080" t="s">
        <v>5175</v>
      </c>
      <c r="G1080" t="s">
        <v>5176</v>
      </c>
      <c r="I1080">
        <v>2</v>
      </c>
      <c r="J1080" t="s">
        <v>183</v>
      </c>
      <c r="K1080">
        <v>77</v>
      </c>
      <c r="L1080" t="s">
        <v>6043</v>
      </c>
      <c r="M1080" t="s">
        <v>192</v>
      </c>
      <c r="N1080" t="s">
        <v>3848</v>
      </c>
      <c r="O1080" s="3">
        <v>2500</v>
      </c>
      <c r="R1080" s="2">
        <v>45762</v>
      </c>
      <c r="T1080">
        <v>88</v>
      </c>
      <c r="U1080" s="3">
        <v>220000</v>
      </c>
      <c r="V1080" t="s">
        <v>65</v>
      </c>
      <c r="W1080" t="s">
        <v>483</v>
      </c>
      <c r="X1080">
        <v>0</v>
      </c>
      <c r="Y1080" s="3">
        <v>200000</v>
      </c>
      <c r="Z1080" s="3">
        <v>20000</v>
      </c>
      <c r="AA1080">
        <v>0</v>
      </c>
      <c r="AB1080">
        <v>0</v>
      </c>
      <c r="AC1080">
        <v>0</v>
      </c>
      <c r="AF1080">
        <v>0</v>
      </c>
      <c r="AO1080" t="s">
        <v>484</v>
      </c>
      <c r="AP1080" t="s">
        <v>108</v>
      </c>
      <c r="AQ1080" t="s">
        <v>13404</v>
      </c>
      <c r="AS1080">
        <v>0</v>
      </c>
      <c r="AT1080">
        <v>0</v>
      </c>
      <c r="AU1080">
        <v>0</v>
      </c>
      <c r="AV1080">
        <v>0</v>
      </c>
      <c r="AW1080">
        <v>0</v>
      </c>
      <c r="AX1080">
        <v>0</v>
      </c>
      <c r="BB1080" t="s">
        <v>63</v>
      </c>
      <c r="BC1080" t="s">
        <v>5003</v>
      </c>
      <c r="BD1080">
        <v>0</v>
      </c>
      <c r="BF1080" t="s">
        <v>108</v>
      </c>
      <c r="BI1080" t="s">
        <v>5004</v>
      </c>
    </row>
    <row r="1081" spans="1:61" x14ac:dyDescent="0.35">
      <c r="A1081" t="s">
        <v>2938</v>
      </c>
      <c r="B1081">
        <v>10000</v>
      </c>
      <c r="C1081">
        <v>20000</v>
      </c>
      <c r="D1081" s="2">
        <v>45763</v>
      </c>
      <c r="E1081" t="s">
        <v>59</v>
      </c>
      <c r="F1081" t="s">
        <v>2939</v>
      </c>
      <c r="G1081" t="s">
        <v>2940</v>
      </c>
      <c r="I1081">
        <v>2</v>
      </c>
      <c r="J1081" t="s">
        <v>183</v>
      </c>
      <c r="K1081">
        <v>76</v>
      </c>
      <c r="L1081" t="s">
        <v>6071</v>
      </c>
      <c r="M1081" t="s">
        <v>439</v>
      </c>
      <c r="N1081" t="s">
        <v>3859</v>
      </c>
      <c r="O1081" s="3">
        <v>13167</v>
      </c>
      <c r="R1081" s="2">
        <v>45762</v>
      </c>
      <c r="T1081">
        <v>6</v>
      </c>
      <c r="U1081" s="3">
        <v>79002</v>
      </c>
      <c r="V1081" t="s">
        <v>65</v>
      </c>
      <c r="W1081" t="s">
        <v>2942</v>
      </c>
      <c r="X1081">
        <v>0</v>
      </c>
      <c r="Y1081" s="3">
        <v>74529</v>
      </c>
      <c r="Z1081" s="3">
        <v>4473</v>
      </c>
      <c r="AA1081">
        <v>0</v>
      </c>
      <c r="AB1081">
        <v>0</v>
      </c>
      <c r="AC1081">
        <v>0</v>
      </c>
      <c r="AF1081">
        <v>0</v>
      </c>
      <c r="AO1081" t="s">
        <v>2943</v>
      </c>
      <c r="AP1081" t="s">
        <v>448</v>
      </c>
      <c r="AQ1081" t="s">
        <v>11797</v>
      </c>
      <c r="AS1081">
        <v>0</v>
      </c>
      <c r="AT1081">
        <v>0</v>
      </c>
      <c r="AU1081">
        <v>0</v>
      </c>
      <c r="AV1081">
        <v>0</v>
      </c>
      <c r="AW1081">
        <v>0</v>
      </c>
      <c r="AX1081">
        <v>0</v>
      </c>
      <c r="BB1081" t="s">
        <v>63</v>
      </c>
      <c r="BC1081" t="s">
        <v>6576</v>
      </c>
      <c r="BD1081">
        <v>0</v>
      </c>
      <c r="BF1081" t="s">
        <v>448</v>
      </c>
      <c r="BI1081" t="s">
        <v>2944</v>
      </c>
    </row>
    <row r="1082" spans="1:61" x14ac:dyDescent="0.35">
      <c r="A1082" t="s">
        <v>4741</v>
      </c>
      <c r="B1082">
        <v>10000</v>
      </c>
      <c r="C1082">
        <v>20000</v>
      </c>
      <c r="D1082" s="2">
        <v>45764</v>
      </c>
      <c r="E1082" t="s">
        <v>59</v>
      </c>
      <c r="F1082" t="s">
        <v>4742</v>
      </c>
      <c r="G1082" t="s">
        <v>4743</v>
      </c>
      <c r="I1082">
        <v>2</v>
      </c>
      <c r="J1082" t="s">
        <v>183</v>
      </c>
      <c r="K1082">
        <v>76</v>
      </c>
      <c r="L1082" t="s">
        <v>6071</v>
      </c>
      <c r="M1082" t="s">
        <v>439</v>
      </c>
      <c r="N1082" t="s">
        <v>3859</v>
      </c>
      <c r="O1082" s="3">
        <v>1900</v>
      </c>
      <c r="R1082" s="2">
        <v>45762</v>
      </c>
      <c r="T1082">
        <v>6</v>
      </c>
      <c r="U1082" s="3">
        <v>11400</v>
      </c>
      <c r="V1082" t="s">
        <v>65</v>
      </c>
      <c r="W1082" t="s">
        <v>4744</v>
      </c>
      <c r="X1082">
        <v>0</v>
      </c>
      <c r="Y1082" s="3">
        <v>11039</v>
      </c>
      <c r="Z1082">
        <v>361</v>
      </c>
      <c r="AA1082">
        <v>0</v>
      </c>
      <c r="AB1082">
        <v>0</v>
      </c>
      <c r="AC1082">
        <v>0</v>
      </c>
      <c r="AF1082">
        <v>0</v>
      </c>
      <c r="AO1082" t="s">
        <v>4745</v>
      </c>
      <c r="AP1082" t="s">
        <v>448</v>
      </c>
      <c r="AQ1082" t="s">
        <v>11797</v>
      </c>
      <c r="AS1082">
        <v>0</v>
      </c>
      <c r="AT1082">
        <v>0</v>
      </c>
      <c r="AU1082">
        <v>0</v>
      </c>
      <c r="AV1082">
        <v>0</v>
      </c>
      <c r="AW1082">
        <v>0</v>
      </c>
      <c r="AX1082">
        <v>0</v>
      </c>
      <c r="BB1082" t="s">
        <v>63</v>
      </c>
      <c r="BC1082" t="s">
        <v>4746</v>
      </c>
      <c r="BD1082">
        <v>0</v>
      </c>
      <c r="BF1082" t="s">
        <v>448</v>
      </c>
      <c r="BI1082" t="s">
        <v>3986</v>
      </c>
    </row>
    <row r="1083" spans="1:61" x14ac:dyDescent="0.35">
      <c r="A1083" t="s">
        <v>5224</v>
      </c>
      <c r="B1083">
        <v>10000</v>
      </c>
      <c r="C1083">
        <v>10000</v>
      </c>
      <c r="D1083" s="2">
        <v>45763</v>
      </c>
      <c r="E1083" t="s">
        <v>59</v>
      </c>
      <c r="F1083" t="s">
        <v>5191</v>
      </c>
      <c r="G1083" t="s">
        <v>5225</v>
      </c>
      <c r="I1083">
        <v>1</v>
      </c>
      <c r="J1083" t="s">
        <v>183</v>
      </c>
      <c r="K1083">
        <v>60</v>
      </c>
      <c r="L1083" t="s">
        <v>6048</v>
      </c>
      <c r="M1083" t="s">
        <v>222</v>
      </c>
      <c r="N1083" t="s">
        <v>3835</v>
      </c>
      <c r="O1083" s="3">
        <v>5000</v>
      </c>
      <c r="R1083" s="2">
        <v>45762</v>
      </c>
      <c r="T1083">
        <v>4</v>
      </c>
      <c r="U1083" s="3">
        <v>20000</v>
      </c>
      <c r="V1083" t="s">
        <v>65</v>
      </c>
      <c r="W1083" t="s">
        <v>5226</v>
      </c>
      <c r="X1083">
        <v>0</v>
      </c>
      <c r="Y1083" s="3">
        <v>10000</v>
      </c>
      <c r="Z1083" s="3">
        <v>10000</v>
      </c>
      <c r="AA1083">
        <v>0</v>
      </c>
      <c r="AB1083">
        <v>0</v>
      </c>
      <c r="AC1083">
        <v>0</v>
      </c>
      <c r="AF1083">
        <v>0</v>
      </c>
      <c r="AO1083" t="s">
        <v>5227</v>
      </c>
      <c r="AP1083" t="s">
        <v>5228</v>
      </c>
      <c r="AQ1083" t="s">
        <v>12531</v>
      </c>
      <c r="AS1083">
        <v>0</v>
      </c>
      <c r="AT1083">
        <v>0</v>
      </c>
      <c r="AU1083">
        <v>0</v>
      </c>
      <c r="AV1083">
        <v>0</v>
      </c>
      <c r="AW1083">
        <v>0</v>
      </c>
      <c r="AX1083">
        <v>0</v>
      </c>
      <c r="BB1083" t="s">
        <v>63</v>
      </c>
      <c r="BC1083" t="s">
        <v>5229</v>
      </c>
      <c r="BD1083">
        <v>0</v>
      </c>
      <c r="BF1083" t="s">
        <v>5228</v>
      </c>
      <c r="BI1083" t="s">
        <v>5230</v>
      </c>
    </row>
    <row r="1084" spans="1:61" x14ac:dyDescent="0.35">
      <c r="A1084" t="s">
        <v>2858</v>
      </c>
      <c r="B1084">
        <v>10000</v>
      </c>
      <c r="C1084">
        <v>20000</v>
      </c>
      <c r="D1084" s="2">
        <v>45762</v>
      </c>
      <c r="E1084" t="s">
        <v>59</v>
      </c>
      <c r="F1084" t="s">
        <v>2859</v>
      </c>
      <c r="G1084" t="s">
        <v>2739</v>
      </c>
      <c r="I1084">
        <v>1</v>
      </c>
      <c r="J1084" t="s">
        <v>183</v>
      </c>
      <c r="K1084">
        <v>59</v>
      </c>
      <c r="L1084" t="s">
        <v>6045</v>
      </c>
      <c r="M1084" t="s">
        <v>73</v>
      </c>
      <c r="N1084" t="s">
        <v>3811</v>
      </c>
      <c r="O1084">
        <v>373</v>
      </c>
      <c r="R1084" s="2">
        <v>45762</v>
      </c>
      <c r="T1084">
        <v>4</v>
      </c>
      <c r="U1084" s="3">
        <v>1490</v>
      </c>
      <c r="V1084" t="s">
        <v>65</v>
      </c>
      <c r="W1084">
        <v>112888630001</v>
      </c>
      <c r="X1084">
        <v>0</v>
      </c>
      <c r="Y1084" s="3">
        <v>1490</v>
      </c>
      <c r="Z1084">
        <v>0</v>
      </c>
      <c r="AA1084">
        <v>0</v>
      </c>
      <c r="AB1084">
        <v>0</v>
      </c>
      <c r="AC1084">
        <v>0</v>
      </c>
      <c r="AF1084">
        <v>0</v>
      </c>
      <c r="AO1084">
        <v>11288863</v>
      </c>
      <c r="AP1084" t="s">
        <v>571</v>
      </c>
      <c r="AQ1084" t="s">
        <v>14937</v>
      </c>
      <c r="AS1084">
        <v>0</v>
      </c>
      <c r="AT1084">
        <v>0</v>
      </c>
      <c r="AU1084">
        <v>0</v>
      </c>
      <c r="AV1084">
        <v>0</v>
      </c>
      <c r="AW1084">
        <v>0</v>
      </c>
      <c r="AX1084">
        <v>0</v>
      </c>
      <c r="BB1084" t="s">
        <v>63</v>
      </c>
      <c r="BC1084" t="s">
        <v>5231</v>
      </c>
      <c r="BD1084">
        <v>0</v>
      </c>
      <c r="BF1084" t="s">
        <v>571</v>
      </c>
      <c r="BI1084" t="s">
        <v>2860</v>
      </c>
    </row>
    <row r="1085" spans="1:61" x14ac:dyDescent="0.35">
      <c r="A1085" t="s">
        <v>2858</v>
      </c>
      <c r="B1085">
        <v>20000</v>
      </c>
      <c r="C1085">
        <v>10000</v>
      </c>
      <c r="D1085" s="2">
        <v>45762</v>
      </c>
      <c r="E1085" t="s">
        <v>59</v>
      </c>
      <c r="F1085" t="s">
        <v>2859</v>
      </c>
      <c r="G1085" t="s">
        <v>2739</v>
      </c>
      <c r="I1085">
        <v>1</v>
      </c>
      <c r="J1085" t="s">
        <v>183</v>
      </c>
      <c r="K1085">
        <v>59</v>
      </c>
      <c r="L1085" t="s">
        <v>6045</v>
      </c>
      <c r="M1085" t="s">
        <v>73</v>
      </c>
      <c r="N1085" t="s">
        <v>3811</v>
      </c>
      <c r="O1085">
        <v>373</v>
      </c>
      <c r="R1085" s="2">
        <v>45762</v>
      </c>
      <c r="T1085">
        <v>4</v>
      </c>
      <c r="U1085" s="3">
        <v>1490</v>
      </c>
      <c r="V1085" t="s">
        <v>65</v>
      </c>
      <c r="W1085">
        <v>112888630001</v>
      </c>
      <c r="X1085">
        <v>0</v>
      </c>
      <c r="Y1085" s="3">
        <v>1490</v>
      </c>
      <c r="Z1085">
        <v>0</v>
      </c>
      <c r="AA1085">
        <v>0</v>
      </c>
      <c r="AB1085">
        <v>0</v>
      </c>
      <c r="AC1085">
        <v>0</v>
      </c>
      <c r="AF1085">
        <v>0</v>
      </c>
      <c r="AO1085">
        <v>11288863</v>
      </c>
      <c r="AP1085" t="s">
        <v>571</v>
      </c>
      <c r="AQ1085" t="s">
        <v>14937</v>
      </c>
      <c r="AS1085">
        <v>0</v>
      </c>
      <c r="AT1085">
        <v>0</v>
      </c>
      <c r="AU1085">
        <v>0</v>
      </c>
      <c r="AV1085">
        <v>0</v>
      </c>
      <c r="AW1085">
        <v>0</v>
      </c>
      <c r="AX1085">
        <v>0</v>
      </c>
      <c r="BB1085" t="s">
        <v>63</v>
      </c>
      <c r="BC1085" t="s">
        <v>5231</v>
      </c>
      <c r="BD1085">
        <v>0</v>
      </c>
      <c r="BF1085" t="s">
        <v>571</v>
      </c>
      <c r="BI1085" t="s">
        <v>2860</v>
      </c>
    </row>
    <row r="1086" spans="1:61" x14ac:dyDescent="0.35">
      <c r="A1086" t="s">
        <v>5232</v>
      </c>
      <c r="B1086">
        <v>10000</v>
      </c>
      <c r="C1086">
        <v>10000</v>
      </c>
      <c r="D1086" s="2">
        <v>45764</v>
      </c>
      <c r="E1086" t="s">
        <v>59</v>
      </c>
      <c r="F1086" t="s">
        <v>5233</v>
      </c>
      <c r="G1086" t="s">
        <v>747</v>
      </c>
      <c r="I1086">
        <v>1</v>
      </c>
      <c r="J1086" t="s">
        <v>183</v>
      </c>
      <c r="K1086">
        <v>59</v>
      </c>
      <c r="L1086" t="s">
        <v>6045</v>
      </c>
      <c r="M1086" t="s">
        <v>73</v>
      </c>
      <c r="N1086" t="s">
        <v>3811</v>
      </c>
      <c r="O1086" s="3">
        <v>15000</v>
      </c>
      <c r="R1086" s="2">
        <v>45762</v>
      </c>
      <c r="T1086">
        <v>2</v>
      </c>
      <c r="U1086" s="3">
        <v>30000</v>
      </c>
      <c r="V1086" t="s">
        <v>65</v>
      </c>
      <c r="W1086">
        <v>200748640001</v>
      </c>
      <c r="X1086">
        <v>0</v>
      </c>
      <c r="Y1086" s="3">
        <v>30000</v>
      </c>
      <c r="Z1086">
        <v>0</v>
      </c>
      <c r="AA1086">
        <v>0</v>
      </c>
      <c r="AB1086">
        <v>0</v>
      </c>
      <c r="AC1086">
        <v>0</v>
      </c>
      <c r="AF1086">
        <v>0</v>
      </c>
      <c r="AO1086">
        <v>20074864</v>
      </c>
      <c r="AP1086" t="s">
        <v>571</v>
      </c>
      <c r="AQ1086" t="s">
        <v>14937</v>
      </c>
      <c r="AS1086">
        <v>0</v>
      </c>
      <c r="AT1086">
        <v>0</v>
      </c>
      <c r="AU1086">
        <v>0</v>
      </c>
      <c r="AV1086">
        <v>0</v>
      </c>
      <c r="AW1086">
        <v>0</v>
      </c>
      <c r="AX1086">
        <v>0</v>
      </c>
      <c r="BB1086" t="s">
        <v>63</v>
      </c>
      <c r="BC1086" t="s">
        <v>5234</v>
      </c>
      <c r="BD1086">
        <v>0</v>
      </c>
      <c r="BF1086" t="s">
        <v>571</v>
      </c>
      <c r="BI1086" t="s">
        <v>5235</v>
      </c>
    </row>
    <row r="1087" spans="1:61" x14ac:dyDescent="0.35">
      <c r="A1087" t="s">
        <v>5232</v>
      </c>
      <c r="B1087">
        <v>20000</v>
      </c>
      <c r="C1087">
        <v>10000</v>
      </c>
      <c r="D1087" s="2">
        <v>45764</v>
      </c>
      <c r="E1087" t="s">
        <v>59</v>
      </c>
      <c r="F1087" t="s">
        <v>5233</v>
      </c>
      <c r="G1087" t="s">
        <v>747</v>
      </c>
      <c r="I1087">
        <v>1</v>
      </c>
      <c r="J1087" t="s">
        <v>183</v>
      </c>
      <c r="K1087">
        <v>59</v>
      </c>
      <c r="L1087" t="s">
        <v>6045</v>
      </c>
      <c r="M1087" t="s">
        <v>73</v>
      </c>
      <c r="N1087" t="s">
        <v>3811</v>
      </c>
      <c r="O1087" s="3">
        <v>15000</v>
      </c>
      <c r="R1087" s="2">
        <v>45762</v>
      </c>
      <c r="T1087">
        <v>2</v>
      </c>
      <c r="U1087" s="3">
        <v>30000</v>
      </c>
      <c r="V1087" t="s">
        <v>65</v>
      </c>
      <c r="W1087">
        <v>200748640001</v>
      </c>
      <c r="X1087">
        <v>0</v>
      </c>
      <c r="Y1087" s="3">
        <v>30000</v>
      </c>
      <c r="Z1087">
        <v>0</v>
      </c>
      <c r="AA1087">
        <v>0</v>
      </c>
      <c r="AB1087">
        <v>0</v>
      </c>
      <c r="AC1087">
        <v>0</v>
      </c>
      <c r="AF1087">
        <v>0</v>
      </c>
      <c r="AO1087">
        <v>20074864</v>
      </c>
      <c r="AP1087" t="s">
        <v>571</v>
      </c>
      <c r="AQ1087" t="s">
        <v>14937</v>
      </c>
      <c r="AS1087">
        <v>0</v>
      </c>
      <c r="AT1087">
        <v>0</v>
      </c>
      <c r="AU1087">
        <v>0</v>
      </c>
      <c r="AV1087">
        <v>0</v>
      </c>
      <c r="AW1087">
        <v>0</v>
      </c>
      <c r="AX1087">
        <v>0</v>
      </c>
      <c r="BB1087" t="s">
        <v>63</v>
      </c>
      <c r="BC1087" t="s">
        <v>5234</v>
      </c>
      <c r="BD1087">
        <v>0</v>
      </c>
      <c r="BF1087" t="s">
        <v>571</v>
      </c>
      <c r="BI1087" t="s">
        <v>5235</v>
      </c>
    </row>
    <row r="1088" spans="1:61" x14ac:dyDescent="0.35">
      <c r="A1088" t="s">
        <v>2561</v>
      </c>
      <c r="B1088">
        <v>10000</v>
      </c>
      <c r="C1088">
        <v>20000</v>
      </c>
      <c r="D1088" s="2">
        <v>45762</v>
      </c>
      <c r="E1088" t="s">
        <v>59</v>
      </c>
      <c r="F1088" s="4">
        <v>0.43652777777777779</v>
      </c>
      <c r="G1088" t="s">
        <v>2562</v>
      </c>
      <c r="I1088">
        <v>2</v>
      </c>
      <c r="J1088" t="s">
        <v>183</v>
      </c>
      <c r="K1088">
        <v>86</v>
      </c>
      <c r="L1088" t="s">
        <v>6043</v>
      </c>
      <c r="M1088" t="s">
        <v>1696</v>
      </c>
      <c r="N1088" t="s">
        <v>3840</v>
      </c>
      <c r="O1088">
        <v>665</v>
      </c>
      <c r="R1088" s="2">
        <v>45762</v>
      </c>
      <c r="T1088">
        <v>60</v>
      </c>
      <c r="U1088" s="3">
        <v>39900</v>
      </c>
      <c r="V1088" t="s">
        <v>65</v>
      </c>
      <c r="W1088">
        <v>111818390001</v>
      </c>
      <c r="X1088">
        <v>0</v>
      </c>
      <c r="Y1088" s="3">
        <v>39870</v>
      </c>
      <c r="Z1088">
        <v>30</v>
      </c>
      <c r="AA1088">
        <v>0</v>
      </c>
      <c r="AB1088">
        <v>0</v>
      </c>
      <c r="AC1088">
        <v>0</v>
      </c>
      <c r="AF1088">
        <v>0</v>
      </c>
      <c r="AO1088">
        <v>11181839</v>
      </c>
      <c r="AP1088" t="s">
        <v>571</v>
      </c>
      <c r="AQ1088" t="s">
        <v>14937</v>
      </c>
      <c r="AS1088">
        <v>0</v>
      </c>
      <c r="AT1088">
        <v>0</v>
      </c>
      <c r="AU1088">
        <v>0</v>
      </c>
      <c r="AV1088">
        <v>0</v>
      </c>
      <c r="AW1088">
        <v>0</v>
      </c>
      <c r="AX1088">
        <v>0</v>
      </c>
      <c r="BB1088" t="s">
        <v>63</v>
      </c>
      <c r="BC1088" t="s">
        <v>5009</v>
      </c>
      <c r="BD1088">
        <v>0</v>
      </c>
      <c r="BF1088" t="s">
        <v>571</v>
      </c>
      <c r="BI1088" t="s">
        <v>2564</v>
      </c>
    </row>
    <row r="1089" spans="1:61" x14ac:dyDescent="0.35">
      <c r="A1089" t="s">
        <v>2861</v>
      </c>
      <c r="B1089">
        <v>10000</v>
      </c>
      <c r="C1089">
        <v>10000</v>
      </c>
      <c r="D1089" s="2">
        <v>45762</v>
      </c>
      <c r="E1089" t="s">
        <v>59</v>
      </c>
      <c r="F1089" s="4">
        <v>0.43652777777777779</v>
      </c>
      <c r="G1089" t="s">
        <v>2562</v>
      </c>
      <c r="I1089">
        <v>1</v>
      </c>
      <c r="J1089" t="s">
        <v>183</v>
      </c>
      <c r="K1089">
        <v>31</v>
      </c>
      <c r="L1089" t="s">
        <v>6061</v>
      </c>
      <c r="M1089" t="s">
        <v>2529</v>
      </c>
      <c r="N1089" t="s">
        <v>3807</v>
      </c>
      <c r="O1089" s="3">
        <v>39870</v>
      </c>
      <c r="R1089" s="2">
        <v>45762</v>
      </c>
      <c r="T1089">
        <v>1</v>
      </c>
      <c r="U1089" s="3">
        <v>39870</v>
      </c>
      <c r="V1089" t="s">
        <v>65</v>
      </c>
      <c r="W1089">
        <v>111818390001</v>
      </c>
      <c r="X1089">
        <v>0</v>
      </c>
      <c r="Y1089" s="3">
        <v>39870</v>
      </c>
      <c r="Z1089">
        <v>0</v>
      </c>
      <c r="AA1089">
        <v>0</v>
      </c>
      <c r="AB1089">
        <v>0</v>
      </c>
      <c r="AC1089">
        <v>0</v>
      </c>
      <c r="AF1089">
        <v>0</v>
      </c>
      <c r="AO1089">
        <v>11181839</v>
      </c>
      <c r="AP1089" t="s">
        <v>571</v>
      </c>
      <c r="AQ1089" t="s">
        <v>14937</v>
      </c>
      <c r="AS1089">
        <v>0</v>
      </c>
      <c r="AT1089">
        <v>0</v>
      </c>
      <c r="AU1089">
        <v>0</v>
      </c>
      <c r="AV1089">
        <v>0</v>
      </c>
      <c r="AW1089">
        <v>0</v>
      </c>
      <c r="AX1089">
        <v>0</v>
      </c>
      <c r="BB1089" t="s">
        <v>63</v>
      </c>
      <c r="BC1089" t="s">
        <v>5236</v>
      </c>
      <c r="BD1089">
        <v>0</v>
      </c>
      <c r="BF1089" t="s">
        <v>571</v>
      </c>
      <c r="BI1089" t="s">
        <v>2862</v>
      </c>
    </row>
    <row r="1090" spans="1:61" x14ac:dyDescent="0.35">
      <c r="A1090" t="s">
        <v>2861</v>
      </c>
      <c r="B1090">
        <v>10000</v>
      </c>
      <c r="C1090">
        <v>20000</v>
      </c>
      <c r="D1090" s="2">
        <v>45762</v>
      </c>
      <c r="E1090" t="s">
        <v>59</v>
      </c>
      <c r="F1090" s="4">
        <v>0.43652777777777779</v>
      </c>
      <c r="G1090" t="s">
        <v>2562</v>
      </c>
      <c r="I1090">
        <v>2</v>
      </c>
      <c r="J1090" t="s">
        <v>183</v>
      </c>
      <c r="K1090">
        <v>86</v>
      </c>
      <c r="L1090" t="s">
        <v>6043</v>
      </c>
      <c r="M1090" t="s">
        <v>1696</v>
      </c>
      <c r="N1090" t="s">
        <v>3840</v>
      </c>
      <c r="O1090">
        <v>665</v>
      </c>
      <c r="R1090" s="2">
        <v>45762</v>
      </c>
      <c r="T1090">
        <v>60</v>
      </c>
      <c r="U1090" s="3">
        <v>39900</v>
      </c>
      <c r="V1090" t="s">
        <v>65</v>
      </c>
      <c r="W1090">
        <v>111818390001</v>
      </c>
      <c r="X1090">
        <v>0</v>
      </c>
      <c r="Y1090" s="3">
        <v>39870</v>
      </c>
      <c r="Z1090">
        <v>30</v>
      </c>
      <c r="AA1090">
        <v>0</v>
      </c>
      <c r="AB1090">
        <v>0</v>
      </c>
      <c r="AC1090">
        <v>0</v>
      </c>
      <c r="AF1090">
        <v>0</v>
      </c>
      <c r="AO1090">
        <v>11181839</v>
      </c>
      <c r="AP1090" t="s">
        <v>571</v>
      </c>
      <c r="AQ1090" t="s">
        <v>14937</v>
      </c>
      <c r="AS1090">
        <v>0</v>
      </c>
      <c r="AT1090">
        <v>0</v>
      </c>
      <c r="AU1090">
        <v>0</v>
      </c>
      <c r="AV1090">
        <v>0</v>
      </c>
      <c r="AW1090">
        <v>0</v>
      </c>
      <c r="AX1090">
        <v>0</v>
      </c>
      <c r="BB1090" t="s">
        <v>63</v>
      </c>
      <c r="BC1090" t="s">
        <v>5236</v>
      </c>
      <c r="BD1090">
        <v>0</v>
      </c>
      <c r="BF1090" t="s">
        <v>571</v>
      </c>
      <c r="BI1090" t="s">
        <v>2862</v>
      </c>
    </row>
    <row r="1091" spans="1:61" x14ac:dyDescent="0.35">
      <c r="A1091" t="s">
        <v>2743</v>
      </c>
      <c r="B1091">
        <v>10000</v>
      </c>
      <c r="C1091">
        <v>20000</v>
      </c>
      <c r="D1091" s="2">
        <v>45762</v>
      </c>
      <c r="E1091" t="s">
        <v>59</v>
      </c>
      <c r="F1091" t="s">
        <v>2744</v>
      </c>
      <c r="G1091" t="s">
        <v>2745</v>
      </c>
      <c r="I1091">
        <v>2</v>
      </c>
      <c r="J1091" t="s">
        <v>183</v>
      </c>
      <c r="K1091">
        <v>82</v>
      </c>
      <c r="L1091" t="s">
        <v>6055</v>
      </c>
      <c r="M1091" t="s">
        <v>352</v>
      </c>
      <c r="N1091" t="s">
        <v>3798</v>
      </c>
      <c r="O1091">
        <v>250</v>
      </c>
      <c r="R1091" s="2">
        <v>45762</v>
      </c>
      <c r="T1091">
        <v>24</v>
      </c>
      <c r="U1091" s="3">
        <v>6000</v>
      </c>
      <c r="V1091" t="s">
        <v>65</v>
      </c>
      <c r="W1091" t="s">
        <v>2746</v>
      </c>
      <c r="X1091">
        <v>0</v>
      </c>
      <c r="Y1091" s="3">
        <v>3000</v>
      </c>
      <c r="Z1091" s="3">
        <v>3000</v>
      </c>
      <c r="AA1091">
        <v>0</v>
      </c>
      <c r="AB1091">
        <v>0</v>
      </c>
      <c r="AC1091">
        <v>0</v>
      </c>
      <c r="AF1091">
        <v>0</v>
      </c>
      <c r="AO1091" t="s">
        <v>2747</v>
      </c>
      <c r="AP1091" t="s">
        <v>1242</v>
      </c>
      <c r="AQ1091" t="s">
        <v>21402</v>
      </c>
      <c r="AS1091">
        <v>0</v>
      </c>
      <c r="AT1091">
        <v>0</v>
      </c>
      <c r="AU1091">
        <v>0</v>
      </c>
      <c r="AV1091">
        <v>0</v>
      </c>
      <c r="AW1091">
        <v>0</v>
      </c>
      <c r="AX1091">
        <v>0</v>
      </c>
      <c r="BB1091" t="s">
        <v>63</v>
      </c>
      <c r="BC1091" t="s">
        <v>5122</v>
      </c>
      <c r="BD1091">
        <v>0</v>
      </c>
      <c r="BF1091" t="s">
        <v>1242</v>
      </c>
      <c r="BI1091" t="s">
        <v>2748</v>
      </c>
    </row>
    <row r="1092" spans="1:61" x14ac:dyDescent="0.35">
      <c r="A1092" t="s">
        <v>2749</v>
      </c>
      <c r="B1092">
        <v>10000</v>
      </c>
      <c r="C1092">
        <v>20000</v>
      </c>
      <c r="D1092" s="2">
        <v>45762</v>
      </c>
      <c r="E1092" t="s">
        <v>59</v>
      </c>
      <c r="F1092" t="s">
        <v>2744</v>
      </c>
      <c r="G1092" t="s">
        <v>2745</v>
      </c>
      <c r="I1092">
        <v>2</v>
      </c>
      <c r="J1092" t="s">
        <v>183</v>
      </c>
      <c r="K1092">
        <v>82</v>
      </c>
      <c r="L1092" t="s">
        <v>6055</v>
      </c>
      <c r="M1092" t="s">
        <v>352</v>
      </c>
      <c r="N1092" t="s">
        <v>3798</v>
      </c>
      <c r="O1092">
        <v>250</v>
      </c>
      <c r="R1092" s="2">
        <v>45762</v>
      </c>
      <c r="T1092">
        <v>24</v>
      </c>
      <c r="U1092" s="3">
        <v>6000</v>
      </c>
      <c r="V1092" t="s">
        <v>65</v>
      </c>
      <c r="W1092" t="s">
        <v>2750</v>
      </c>
      <c r="X1092">
        <v>0</v>
      </c>
      <c r="Y1092" s="3">
        <v>3000</v>
      </c>
      <c r="Z1092" s="3">
        <v>3000</v>
      </c>
      <c r="AA1092">
        <v>0</v>
      </c>
      <c r="AB1092">
        <v>0</v>
      </c>
      <c r="AC1092">
        <v>0</v>
      </c>
      <c r="AF1092">
        <v>0</v>
      </c>
      <c r="AO1092" t="s">
        <v>2751</v>
      </c>
      <c r="AP1092" t="s">
        <v>1242</v>
      </c>
      <c r="AQ1092" t="s">
        <v>21402</v>
      </c>
      <c r="AS1092">
        <v>0</v>
      </c>
      <c r="AT1092">
        <v>0</v>
      </c>
      <c r="AU1092">
        <v>0</v>
      </c>
      <c r="AV1092">
        <v>0</v>
      </c>
      <c r="AW1092">
        <v>0</v>
      </c>
      <c r="AX1092">
        <v>0</v>
      </c>
      <c r="BB1092" t="s">
        <v>63</v>
      </c>
      <c r="BC1092" t="s">
        <v>5123</v>
      </c>
      <c r="BD1092">
        <v>0</v>
      </c>
      <c r="BF1092" t="s">
        <v>1242</v>
      </c>
      <c r="BI1092" t="s">
        <v>2748</v>
      </c>
    </row>
    <row r="1093" spans="1:61" x14ac:dyDescent="0.35">
      <c r="A1093" t="s">
        <v>2752</v>
      </c>
      <c r="B1093">
        <v>10000</v>
      </c>
      <c r="C1093">
        <v>20000</v>
      </c>
      <c r="D1093" s="2">
        <v>45762</v>
      </c>
      <c r="E1093" t="s">
        <v>59</v>
      </c>
      <c r="F1093" t="s">
        <v>2744</v>
      </c>
      <c r="G1093" t="s">
        <v>2745</v>
      </c>
      <c r="I1093">
        <v>2</v>
      </c>
      <c r="J1093" t="s">
        <v>183</v>
      </c>
      <c r="K1093">
        <v>82</v>
      </c>
      <c r="L1093" t="s">
        <v>6055</v>
      </c>
      <c r="M1093" t="s">
        <v>352</v>
      </c>
      <c r="N1093" t="s">
        <v>3798</v>
      </c>
      <c r="O1093">
        <v>250</v>
      </c>
      <c r="R1093" s="2">
        <v>45762</v>
      </c>
      <c r="T1093">
        <v>24</v>
      </c>
      <c r="U1093" s="3">
        <v>6000</v>
      </c>
      <c r="V1093" t="s">
        <v>65</v>
      </c>
      <c r="W1093" t="s">
        <v>2753</v>
      </c>
      <c r="X1093">
        <v>0</v>
      </c>
      <c r="Y1093" s="3">
        <v>3000</v>
      </c>
      <c r="Z1093" s="3">
        <v>3000</v>
      </c>
      <c r="AA1093">
        <v>0</v>
      </c>
      <c r="AB1093">
        <v>0</v>
      </c>
      <c r="AC1093">
        <v>0</v>
      </c>
      <c r="AF1093">
        <v>0</v>
      </c>
      <c r="AO1093" t="s">
        <v>2754</v>
      </c>
      <c r="AP1093" t="s">
        <v>1242</v>
      </c>
      <c r="AQ1093" t="s">
        <v>21402</v>
      </c>
      <c r="AS1093">
        <v>0</v>
      </c>
      <c r="AT1093">
        <v>0</v>
      </c>
      <c r="AU1093">
        <v>0</v>
      </c>
      <c r="AV1093">
        <v>0</v>
      </c>
      <c r="AW1093">
        <v>0</v>
      </c>
      <c r="AX1093">
        <v>0</v>
      </c>
      <c r="BB1093" t="s">
        <v>63</v>
      </c>
      <c r="BC1093" t="s">
        <v>5124</v>
      </c>
      <c r="BD1093">
        <v>0</v>
      </c>
      <c r="BF1093" t="s">
        <v>1242</v>
      </c>
      <c r="BI1093" t="s">
        <v>2748</v>
      </c>
    </row>
    <row r="1094" spans="1:61" x14ac:dyDescent="0.35">
      <c r="A1094" t="s">
        <v>2863</v>
      </c>
      <c r="B1094">
        <v>10000</v>
      </c>
      <c r="C1094">
        <v>10000</v>
      </c>
      <c r="D1094" s="2">
        <v>45762</v>
      </c>
      <c r="E1094" t="s">
        <v>59</v>
      </c>
      <c r="F1094" t="s">
        <v>2714</v>
      </c>
      <c r="G1094" t="s">
        <v>2864</v>
      </c>
      <c r="I1094">
        <v>1</v>
      </c>
      <c r="J1094" t="s">
        <v>183</v>
      </c>
      <c r="K1094">
        <v>78</v>
      </c>
      <c r="L1094" t="s">
        <v>6047</v>
      </c>
      <c r="M1094" t="s">
        <v>216</v>
      </c>
      <c r="N1094" t="s">
        <v>3803</v>
      </c>
      <c r="O1094" s="3">
        <v>3000</v>
      </c>
      <c r="R1094" s="2">
        <v>45762</v>
      </c>
      <c r="T1094">
        <v>1</v>
      </c>
      <c r="U1094" s="3">
        <v>3000</v>
      </c>
      <c r="V1094" t="s">
        <v>65</v>
      </c>
      <c r="W1094" t="s">
        <v>708</v>
      </c>
      <c r="X1094">
        <v>0</v>
      </c>
      <c r="Y1094" s="3">
        <v>3000</v>
      </c>
      <c r="Z1094">
        <v>0</v>
      </c>
      <c r="AA1094">
        <v>0</v>
      </c>
      <c r="AB1094">
        <v>0</v>
      </c>
      <c r="AC1094">
        <v>0</v>
      </c>
      <c r="AF1094">
        <v>0</v>
      </c>
      <c r="AO1094" t="s">
        <v>709</v>
      </c>
      <c r="AP1094" t="s">
        <v>355</v>
      </c>
      <c r="AQ1094" t="s">
        <v>14698</v>
      </c>
      <c r="AS1094">
        <v>0</v>
      </c>
      <c r="AT1094">
        <v>0</v>
      </c>
      <c r="AU1094">
        <v>0</v>
      </c>
      <c r="AV1094">
        <v>0</v>
      </c>
      <c r="AW1094">
        <v>0</v>
      </c>
      <c r="AX1094">
        <v>0</v>
      </c>
      <c r="BB1094" t="s">
        <v>63</v>
      </c>
      <c r="BC1094" t="s">
        <v>5237</v>
      </c>
      <c r="BD1094">
        <v>0</v>
      </c>
      <c r="BF1094" t="s">
        <v>355</v>
      </c>
      <c r="BI1094" t="s">
        <v>2865</v>
      </c>
    </row>
    <row r="1095" spans="1:61" x14ac:dyDescent="0.35">
      <c r="A1095" t="s">
        <v>2866</v>
      </c>
      <c r="B1095">
        <v>10000</v>
      </c>
      <c r="C1095">
        <v>20000</v>
      </c>
      <c r="D1095" s="2">
        <v>45762</v>
      </c>
      <c r="E1095" t="s">
        <v>59</v>
      </c>
      <c r="F1095" t="s">
        <v>2867</v>
      </c>
      <c r="G1095" t="s">
        <v>2868</v>
      </c>
      <c r="I1095">
        <v>1</v>
      </c>
      <c r="J1095" t="s">
        <v>183</v>
      </c>
      <c r="K1095">
        <v>61</v>
      </c>
      <c r="L1095" t="s">
        <v>6046</v>
      </c>
      <c r="M1095" t="s">
        <v>209</v>
      </c>
      <c r="N1095" t="s">
        <v>3802</v>
      </c>
      <c r="O1095">
        <v>500</v>
      </c>
      <c r="R1095" s="2">
        <v>45762</v>
      </c>
      <c r="T1095">
        <v>1</v>
      </c>
      <c r="U1095">
        <v>500</v>
      </c>
      <c r="V1095" t="s">
        <v>65</v>
      </c>
      <c r="W1095">
        <v>107127290001</v>
      </c>
      <c r="X1095">
        <v>0</v>
      </c>
      <c r="Y1095">
        <v>500</v>
      </c>
      <c r="Z1095">
        <v>0</v>
      </c>
      <c r="AA1095">
        <v>0</v>
      </c>
      <c r="AB1095">
        <v>0</v>
      </c>
      <c r="AC1095">
        <v>0</v>
      </c>
      <c r="AF1095">
        <v>0</v>
      </c>
      <c r="AO1095">
        <v>10712729</v>
      </c>
      <c r="AP1095" t="s">
        <v>282</v>
      </c>
      <c r="AQ1095" t="s">
        <v>14518</v>
      </c>
      <c r="AS1095">
        <v>0</v>
      </c>
      <c r="AT1095">
        <v>0</v>
      </c>
      <c r="AU1095">
        <v>0</v>
      </c>
      <c r="AV1095">
        <v>0</v>
      </c>
      <c r="AW1095">
        <v>0</v>
      </c>
      <c r="AX1095">
        <v>0</v>
      </c>
      <c r="BB1095" t="s">
        <v>63</v>
      </c>
      <c r="BC1095" t="s">
        <v>5238</v>
      </c>
      <c r="BD1095">
        <v>0</v>
      </c>
      <c r="BF1095" t="s">
        <v>282</v>
      </c>
      <c r="BI1095" t="s">
        <v>2869</v>
      </c>
    </row>
    <row r="1096" spans="1:61" x14ac:dyDescent="0.35">
      <c r="A1096" t="s">
        <v>4929</v>
      </c>
      <c r="B1096">
        <v>10000</v>
      </c>
      <c r="C1096">
        <v>20000</v>
      </c>
      <c r="D1096" s="2">
        <v>45764</v>
      </c>
      <c r="E1096" t="s">
        <v>59</v>
      </c>
      <c r="F1096" t="s">
        <v>4930</v>
      </c>
      <c r="G1096" t="s">
        <v>4931</v>
      </c>
      <c r="I1096">
        <v>2</v>
      </c>
      <c r="J1096" t="s">
        <v>183</v>
      </c>
      <c r="K1096">
        <v>92</v>
      </c>
      <c r="L1096" t="s">
        <v>6053</v>
      </c>
      <c r="M1096" t="s">
        <v>281</v>
      </c>
      <c r="N1096" t="s">
        <v>3851</v>
      </c>
      <c r="O1096" s="3">
        <v>8300</v>
      </c>
      <c r="R1096" s="2">
        <v>45762</v>
      </c>
      <c r="T1096">
        <v>1</v>
      </c>
      <c r="U1096" s="3">
        <v>8300</v>
      </c>
      <c r="V1096" t="s">
        <v>65</v>
      </c>
      <c r="W1096" t="s">
        <v>4932</v>
      </c>
      <c r="X1096">
        <v>0</v>
      </c>
      <c r="Y1096" s="3">
        <v>8000</v>
      </c>
      <c r="Z1096">
        <v>300</v>
      </c>
      <c r="AA1096">
        <v>0</v>
      </c>
      <c r="AB1096">
        <v>0</v>
      </c>
      <c r="AC1096">
        <v>0</v>
      </c>
      <c r="AF1096">
        <v>0</v>
      </c>
      <c r="AO1096" t="s">
        <v>4933</v>
      </c>
      <c r="AP1096" t="s">
        <v>355</v>
      </c>
      <c r="AQ1096" t="s">
        <v>14698</v>
      </c>
      <c r="AS1096">
        <v>0</v>
      </c>
      <c r="AT1096">
        <v>0</v>
      </c>
      <c r="AU1096">
        <v>0</v>
      </c>
      <c r="AV1096">
        <v>0</v>
      </c>
      <c r="AW1096">
        <v>0</v>
      </c>
      <c r="AX1096">
        <v>0</v>
      </c>
      <c r="BB1096" t="s">
        <v>63</v>
      </c>
      <c r="BC1096" t="s">
        <v>4934</v>
      </c>
      <c r="BD1096">
        <v>0</v>
      </c>
      <c r="BF1096" t="s">
        <v>355</v>
      </c>
      <c r="BI1096" t="s">
        <v>4935</v>
      </c>
    </row>
    <row r="1097" spans="1:61" x14ac:dyDescent="0.35">
      <c r="A1097" t="s">
        <v>5239</v>
      </c>
      <c r="B1097">
        <v>10000</v>
      </c>
      <c r="C1097">
        <v>10000</v>
      </c>
      <c r="D1097" s="2">
        <v>45770</v>
      </c>
      <c r="E1097" t="s">
        <v>59</v>
      </c>
      <c r="F1097" t="s">
        <v>5240</v>
      </c>
      <c r="G1097" t="s">
        <v>5241</v>
      </c>
      <c r="I1097">
        <v>1</v>
      </c>
      <c r="J1097" t="s">
        <v>183</v>
      </c>
      <c r="K1097">
        <v>29</v>
      </c>
      <c r="L1097" t="s">
        <v>6061</v>
      </c>
      <c r="M1097" t="s">
        <v>739</v>
      </c>
      <c r="N1097" t="s">
        <v>3806</v>
      </c>
      <c r="O1097" s="3">
        <v>75000</v>
      </c>
      <c r="R1097" s="2">
        <v>45762</v>
      </c>
      <c r="T1097">
        <v>2</v>
      </c>
      <c r="U1097" s="3">
        <v>150000</v>
      </c>
      <c r="V1097" t="s">
        <v>65</v>
      </c>
      <c r="W1097" t="s">
        <v>5242</v>
      </c>
      <c r="X1097">
        <v>0</v>
      </c>
      <c r="Y1097" s="3">
        <v>150000</v>
      </c>
      <c r="Z1097">
        <v>0</v>
      </c>
      <c r="AA1097">
        <v>0</v>
      </c>
      <c r="AB1097">
        <v>0</v>
      </c>
      <c r="AC1097">
        <v>0</v>
      </c>
      <c r="AF1097">
        <v>0</v>
      </c>
      <c r="AO1097" t="s">
        <v>5243</v>
      </c>
      <c r="AP1097" t="s">
        <v>5244</v>
      </c>
      <c r="AQ1097" t="s">
        <v>13125</v>
      </c>
      <c r="AS1097">
        <v>0</v>
      </c>
      <c r="AT1097">
        <v>0</v>
      </c>
      <c r="AU1097">
        <v>0</v>
      </c>
      <c r="AV1097">
        <v>0</v>
      </c>
      <c r="AW1097">
        <v>0</v>
      </c>
      <c r="AX1097">
        <v>0</v>
      </c>
      <c r="BB1097" t="s">
        <v>63</v>
      </c>
      <c r="BC1097" t="s">
        <v>5245</v>
      </c>
      <c r="BD1097">
        <v>0</v>
      </c>
      <c r="BF1097" t="s">
        <v>5244</v>
      </c>
      <c r="BI1097" t="s">
        <v>5246</v>
      </c>
    </row>
    <row r="1098" spans="1:61" x14ac:dyDescent="0.35">
      <c r="A1098" t="s">
        <v>3166</v>
      </c>
      <c r="B1098">
        <v>10000</v>
      </c>
      <c r="C1098">
        <v>10000</v>
      </c>
      <c r="D1098" s="2">
        <v>45769</v>
      </c>
      <c r="E1098" t="s">
        <v>59</v>
      </c>
      <c r="F1098" t="s">
        <v>3167</v>
      </c>
      <c r="G1098" t="s">
        <v>719</v>
      </c>
      <c r="I1098">
        <v>1</v>
      </c>
      <c r="J1098" t="s">
        <v>183</v>
      </c>
      <c r="K1098">
        <v>46</v>
      </c>
      <c r="L1098" t="s">
        <v>6049</v>
      </c>
      <c r="M1098" t="s">
        <v>231</v>
      </c>
      <c r="N1098" t="s">
        <v>3809</v>
      </c>
      <c r="O1098" s="3">
        <v>14000</v>
      </c>
      <c r="R1098" s="2">
        <v>45762</v>
      </c>
      <c r="T1098">
        <v>1</v>
      </c>
      <c r="U1098" s="3">
        <v>14000</v>
      </c>
      <c r="V1098" t="s">
        <v>65</v>
      </c>
      <c r="W1098">
        <v>8077000001</v>
      </c>
      <c r="X1098">
        <v>0</v>
      </c>
      <c r="Y1098" s="3">
        <v>10000</v>
      </c>
      <c r="Z1098" s="3">
        <v>4000</v>
      </c>
      <c r="AA1098">
        <v>0</v>
      </c>
      <c r="AB1098">
        <v>0</v>
      </c>
      <c r="AC1098">
        <v>0</v>
      </c>
      <c r="AF1098">
        <v>0</v>
      </c>
      <c r="AO1098">
        <v>807700</v>
      </c>
      <c r="AP1098" t="s">
        <v>210</v>
      </c>
      <c r="AQ1098" t="s">
        <v>19718</v>
      </c>
      <c r="AS1098">
        <v>0</v>
      </c>
      <c r="AT1098">
        <v>0</v>
      </c>
      <c r="AU1098">
        <v>0</v>
      </c>
      <c r="AV1098">
        <v>0</v>
      </c>
      <c r="AW1098">
        <v>0</v>
      </c>
      <c r="AX1098">
        <v>0</v>
      </c>
      <c r="BB1098" t="s">
        <v>63</v>
      </c>
      <c r="BC1098" t="s">
        <v>3363</v>
      </c>
      <c r="BD1098">
        <v>0</v>
      </c>
      <c r="BF1098" t="s">
        <v>210</v>
      </c>
      <c r="BI1098" t="s">
        <v>3168</v>
      </c>
    </row>
    <row r="1099" spans="1:61" x14ac:dyDescent="0.35">
      <c r="A1099" t="s">
        <v>5247</v>
      </c>
      <c r="B1099">
        <v>10000</v>
      </c>
      <c r="C1099">
        <v>10000</v>
      </c>
      <c r="D1099" s="2">
        <v>45764</v>
      </c>
      <c r="E1099" t="s">
        <v>59</v>
      </c>
      <c r="F1099" s="4">
        <v>0.46346064814814814</v>
      </c>
      <c r="G1099" t="s">
        <v>2452</v>
      </c>
      <c r="I1099">
        <v>1</v>
      </c>
      <c r="J1099" t="s">
        <v>183</v>
      </c>
      <c r="K1099">
        <v>22</v>
      </c>
      <c r="L1099" t="s">
        <v>6063</v>
      </c>
      <c r="M1099" t="s">
        <v>685</v>
      </c>
      <c r="N1099" t="s">
        <v>3805</v>
      </c>
      <c r="O1099" s="3">
        <v>16500</v>
      </c>
      <c r="R1099" s="2">
        <v>45762</v>
      </c>
      <c r="T1099">
        <v>2</v>
      </c>
      <c r="U1099" s="3">
        <v>33000</v>
      </c>
      <c r="V1099" t="s">
        <v>65</v>
      </c>
      <c r="W1099" t="s">
        <v>5248</v>
      </c>
      <c r="X1099">
        <v>0</v>
      </c>
      <c r="Y1099" s="3">
        <v>33000</v>
      </c>
      <c r="Z1099">
        <v>0</v>
      </c>
      <c r="AA1099">
        <v>0</v>
      </c>
      <c r="AB1099">
        <v>0</v>
      </c>
      <c r="AC1099">
        <v>0</v>
      </c>
      <c r="AF1099">
        <v>0</v>
      </c>
      <c r="AO1099" t="s">
        <v>5249</v>
      </c>
      <c r="AP1099" t="s">
        <v>465</v>
      </c>
      <c r="AQ1099" t="s">
        <v>15009</v>
      </c>
      <c r="AS1099">
        <v>0</v>
      </c>
      <c r="AT1099">
        <v>0</v>
      </c>
      <c r="AU1099">
        <v>0</v>
      </c>
      <c r="AV1099">
        <v>0</v>
      </c>
      <c r="AW1099">
        <v>0</v>
      </c>
      <c r="AX1099">
        <v>0</v>
      </c>
      <c r="BB1099" t="s">
        <v>63</v>
      </c>
      <c r="BC1099" t="s">
        <v>5250</v>
      </c>
      <c r="BD1099">
        <v>0</v>
      </c>
      <c r="BF1099" t="s">
        <v>465</v>
      </c>
      <c r="BI1099" t="s">
        <v>2873</v>
      </c>
    </row>
    <row r="1100" spans="1:61" x14ac:dyDescent="0.35">
      <c r="A1100" t="s">
        <v>2870</v>
      </c>
      <c r="B1100">
        <v>10000</v>
      </c>
      <c r="C1100">
        <v>10000</v>
      </c>
      <c r="D1100" s="2">
        <v>45762</v>
      </c>
      <c r="E1100" t="s">
        <v>59</v>
      </c>
      <c r="F1100" t="s">
        <v>2867</v>
      </c>
      <c r="G1100" t="s">
        <v>2677</v>
      </c>
      <c r="I1100">
        <v>1</v>
      </c>
      <c r="J1100" t="s">
        <v>183</v>
      </c>
      <c r="K1100">
        <v>22</v>
      </c>
      <c r="L1100" t="s">
        <v>6063</v>
      </c>
      <c r="M1100" t="s">
        <v>685</v>
      </c>
      <c r="N1100" t="s">
        <v>3805</v>
      </c>
      <c r="O1100" s="3">
        <v>6500</v>
      </c>
      <c r="R1100" s="2">
        <v>45762</v>
      </c>
      <c r="T1100">
        <v>2</v>
      </c>
      <c r="U1100" s="3">
        <v>13000</v>
      </c>
      <c r="V1100" t="s">
        <v>65</v>
      </c>
      <c r="W1100" t="s">
        <v>2871</v>
      </c>
      <c r="X1100">
        <v>0</v>
      </c>
      <c r="Y1100" s="3">
        <v>13000</v>
      </c>
      <c r="Z1100">
        <v>0</v>
      </c>
      <c r="AA1100">
        <v>0</v>
      </c>
      <c r="AB1100">
        <v>0</v>
      </c>
      <c r="AC1100">
        <v>0</v>
      </c>
      <c r="AF1100">
        <v>0</v>
      </c>
      <c r="AO1100" t="s">
        <v>2872</v>
      </c>
      <c r="AP1100" t="s">
        <v>465</v>
      </c>
      <c r="AQ1100" t="s">
        <v>15009</v>
      </c>
      <c r="AS1100">
        <v>0</v>
      </c>
      <c r="AT1100">
        <v>0</v>
      </c>
      <c r="AU1100">
        <v>0</v>
      </c>
      <c r="AV1100">
        <v>0</v>
      </c>
      <c r="AW1100">
        <v>0</v>
      </c>
      <c r="AX1100">
        <v>0</v>
      </c>
      <c r="BB1100" t="s">
        <v>63</v>
      </c>
      <c r="BC1100" t="s">
        <v>5251</v>
      </c>
      <c r="BD1100">
        <v>0</v>
      </c>
      <c r="BF1100" t="s">
        <v>465</v>
      </c>
      <c r="BI1100" t="s">
        <v>2873</v>
      </c>
    </row>
    <row r="1101" spans="1:61" x14ac:dyDescent="0.35">
      <c r="A1101" t="s">
        <v>5252</v>
      </c>
      <c r="B1101">
        <v>10000</v>
      </c>
      <c r="C1101">
        <v>10000</v>
      </c>
      <c r="D1101" s="2">
        <v>45763</v>
      </c>
      <c r="E1101" t="s">
        <v>59</v>
      </c>
      <c r="F1101" t="s">
        <v>2016</v>
      </c>
      <c r="G1101" t="s">
        <v>2885</v>
      </c>
      <c r="I1101">
        <v>1</v>
      </c>
      <c r="J1101" t="s">
        <v>183</v>
      </c>
      <c r="K1101">
        <v>61</v>
      </c>
      <c r="L1101" t="s">
        <v>6046</v>
      </c>
      <c r="M1101" t="s">
        <v>664</v>
      </c>
      <c r="N1101" t="s">
        <v>3846</v>
      </c>
      <c r="O1101" s="3">
        <v>5000</v>
      </c>
      <c r="R1101" s="2">
        <v>45762</v>
      </c>
      <c r="T1101">
        <v>6</v>
      </c>
      <c r="U1101" s="3">
        <v>30000</v>
      </c>
      <c r="V1101" t="s">
        <v>65</v>
      </c>
      <c r="W1101" t="s">
        <v>5253</v>
      </c>
      <c r="X1101">
        <v>0</v>
      </c>
      <c r="Y1101" s="3">
        <v>30000</v>
      </c>
      <c r="Z1101">
        <v>0</v>
      </c>
      <c r="AA1101">
        <v>0</v>
      </c>
      <c r="AB1101">
        <v>0</v>
      </c>
      <c r="AC1101">
        <v>0</v>
      </c>
      <c r="AF1101">
        <v>0</v>
      </c>
      <c r="AO1101" t="s">
        <v>5254</v>
      </c>
      <c r="AP1101" t="s">
        <v>465</v>
      </c>
      <c r="AQ1101" t="s">
        <v>15009</v>
      </c>
      <c r="AS1101">
        <v>0</v>
      </c>
      <c r="AT1101">
        <v>0</v>
      </c>
      <c r="AU1101">
        <v>0</v>
      </c>
      <c r="AV1101">
        <v>0</v>
      </c>
      <c r="AW1101">
        <v>0</v>
      </c>
      <c r="AX1101">
        <v>0</v>
      </c>
      <c r="BB1101" t="s">
        <v>63</v>
      </c>
      <c r="BC1101" t="s">
        <v>5255</v>
      </c>
      <c r="BD1101">
        <v>0</v>
      </c>
      <c r="BF1101" t="s">
        <v>465</v>
      </c>
      <c r="BI1101" t="s">
        <v>2594</v>
      </c>
    </row>
    <row r="1102" spans="1:61" x14ac:dyDescent="0.35">
      <c r="A1102" t="s">
        <v>5256</v>
      </c>
      <c r="B1102">
        <v>10000</v>
      </c>
      <c r="C1102">
        <v>10000</v>
      </c>
      <c r="D1102" s="2">
        <v>45763</v>
      </c>
      <c r="E1102" t="s">
        <v>59</v>
      </c>
      <c r="F1102" t="s">
        <v>2016</v>
      </c>
      <c r="G1102" t="s">
        <v>2885</v>
      </c>
      <c r="I1102">
        <v>1</v>
      </c>
      <c r="J1102" t="s">
        <v>183</v>
      </c>
      <c r="K1102">
        <v>61</v>
      </c>
      <c r="L1102" t="s">
        <v>6046</v>
      </c>
      <c r="M1102" t="s">
        <v>664</v>
      </c>
      <c r="N1102" t="s">
        <v>3846</v>
      </c>
      <c r="O1102" s="3">
        <v>5167</v>
      </c>
      <c r="R1102" s="2">
        <v>45762</v>
      </c>
      <c r="T1102">
        <v>6</v>
      </c>
      <c r="U1102" s="3">
        <v>31002</v>
      </c>
      <c r="V1102" t="s">
        <v>65</v>
      </c>
      <c r="W1102" t="s">
        <v>5253</v>
      </c>
      <c r="X1102">
        <v>0</v>
      </c>
      <c r="Y1102" s="3">
        <v>31000</v>
      </c>
      <c r="Z1102">
        <v>2</v>
      </c>
      <c r="AA1102">
        <v>0</v>
      </c>
      <c r="AB1102">
        <v>0</v>
      </c>
      <c r="AC1102">
        <v>0</v>
      </c>
      <c r="AF1102">
        <v>0</v>
      </c>
      <c r="AO1102" t="s">
        <v>5254</v>
      </c>
      <c r="AP1102" t="s">
        <v>465</v>
      </c>
      <c r="AQ1102" t="s">
        <v>15009</v>
      </c>
      <c r="AS1102">
        <v>0</v>
      </c>
      <c r="AT1102">
        <v>0</v>
      </c>
      <c r="AU1102">
        <v>0</v>
      </c>
      <c r="AV1102">
        <v>0</v>
      </c>
      <c r="AW1102">
        <v>0</v>
      </c>
      <c r="AX1102">
        <v>0</v>
      </c>
      <c r="BB1102" t="s">
        <v>63</v>
      </c>
      <c r="BC1102" t="s">
        <v>5257</v>
      </c>
      <c r="BD1102">
        <v>0</v>
      </c>
      <c r="BF1102" t="s">
        <v>465</v>
      </c>
      <c r="BI1102" t="s">
        <v>2678</v>
      </c>
    </row>
    <row r="1103" spans="1:61" x14ac:dyDescent="0.35">
      <c r="A1103" t="s">
        <v>5258</v>
      </c>
      <c r="B1103">
        <v>10000</v>
      </c>
      <c r="C1103">
        <v>10000</v>
      </c>
      <c r="D1103" s="2">
        <v>45763</v>
      </c>
      <c r="E1103" t="s">
        <v>59</v>
      </c>
      <c r="F1103" t="s">
        <v>5259</v>
      </c>
      <c r="G1103" t="s">
        <v>5260</v>
      </c>
      <c r="I1103">
        <v>1</v>
      </c>
      <c r="J1103" t="s">
        <v>183</v>
      </c>
      <c r="K1103">
        <v>61</v>
      </c>
      <c r="L1103" t="s">
        <v>6046</v>
      </c>
      <c r="M1103" t="s">
        <v>664</v>
      </c>
      <c r="N1103" t="s">
        <v>3846</v>
      </c>
      <c r="O1103" s="3">
        <v>1334</v>
      </c>
      <c r="R1103" s="2">
        <v>45762</v>
      </c>
      <c r="T1103">
        <v>6</v>
      </c>
      <c r="U1103" s="3">
        <v>8004</v>
      </c>
      <c r="V1103" t="s">
        <v>65</v>
      </c>
      <c r="W1103" t="s">
        <v>5261</v>
      </c>
      <c r="X1103">
        <v>0</v>
      </c>
      <c r="Y1103" s="3">
        <v>8000</v>
      </c>
      <c r="Z1103">
        <v>4</v>
      </c>
      <c r="AA1103">
        <v>0</v>
      </c>
      <c r="AB1103">
        <v>0</v>
      </c>
      <c r="AC1103">
        <v>0</v>
      </c>
      <c r="AF1103">
        <v>0</v>
      </c>
      <c r="AO1103" t="s">
        <v>5262</v>
      </c>
      <c r="AP1103" t="s">
        <v>465</v>
      </c>
      <c r="AQ1103" t="s">
        <v>15009</v>
      </c>
      <c r="AS1103">
        <v>0</v>
      </c>
      <c r="AT1103">
        <v>0</v>
      </c>
      <c r="AU1103">
        <v>0</v>
      </c>
      <c r="AV1103">
        <v>0</v>
      </c>
      <c r="AW1103">
        <v>0</v>
      </c>
      <c r="AX1103">
        <v>0</v>
      </c>
      <c r="BB1103" t="s">
        <v>63</v>
      </c>
      <c r="BC1103" t="s">
        <v>5263</v>
      </c>
      <c r="BD1103">
        <v>0</v>
      </c>
      <c r="BF1103" t="s">
        <v>465</v>
      </c>
      <c r="BI1103" t="s">
        <v>2776</v>
      </c>
    </row>
    <row r="1104" spans="1:61" x14ac:dyDescent="0.35">
      <c r="A1104" t="s">
        <v>2874</v>
      </c>
      <c r="B1104">
        <v>10000</v>
      </c>
      <c r="C1104">
        <v>10000</v>
      </c>
      <c r="D1104" s="2">
        <v>45762</v>
      </c>
      <c r="E1104" t="s">
        <v>59</v>
      </c>
      <c r="F1104" t="s">
        <v>2714</v>
      </c>
      <c r="G1104" t="s">
        <v>2875</v>
      </c>
      <c r="I1104">
        <v>1</v>
      </c>
      <c r="J1104" t="s">
        <v>183</v>
      </c>
      <c r="K1104">
        <v>82</v>
      </c>
      <c r="L1104" t="s">
        <v>6055</v>
      </c>
      <c r="M1104" t="s">
        <v>352</v>
      </c>
      <c r="N1104" t="s">
        <v>3798</v>
      </c>
      <c r="O1104" s="3">
        <v>3000</v>
      </c>
      <c r="R1104" s="2">
        <v>45762</v>
      </c>
      <c r="T1104">
        <v>2</v>
      </c>
      <c r="U1104" s="3">
        <v>6000</v>
      </c>
      <c r="V1104" t="s">
        <v>65</v>
      </c>
      <c r="W1104" t="s">
        <v>2876</v>
      </c>
      <c r="X1104">
        <v>0</v>
      </c>
      <c r="Y1104" s="3">
        <v>6000</v>
      </c>
      <c r="Z1104">
        <v>0</v>
      </c>
      <c r="AA1104">
        <v>0</v>
      </c>
      <c r="AB1104">
        <v>0</v>
      </c>
      <c r="AC1104">
        <v>0</v>
      </c>
      <c r="AF1104">
        <v>0</v>
      </c>
      <c r="AO1104" t="s">
        <v>2877</v>
      </c>
      <c r="AP1104" t="s">
        <v>465</v>
      </c>
      <c r="AQ1104" t="s">
        <v>15009</v>
      </c>
      <c r="AS1104">
        <v>0</v>
      </c>
      <c r="AT1104">
        <v>0</v>
      </c>
      <c r="AU1104">
        <v>0</v>
      </c>
      <c r="AV1104">
        <v>0</v>
      </c>
      <c r="AW1104">
        <v>0</v>
      </c>
      <c r="AX1104">
        <v>0</v>
      </c>
      <c r="BB1104" t="s">
        <v>63</v>
      </c>
      <c r="BC1104" t="s">
        <v>5264</v>
      </c>
      <c r="BD1104">
        <v>0</v>
      </c>
      <c r="BF1104" t="s">
        <v>465</v>
      </c>
      <c r="BI1104" t="s">
        <v>2878</v>
      </c>
    </row>
    <row r="1105" spans="1:61" x14ac:dyDescent="0.35">
      <c r="A1105" t="s">
        <v>4970</v>
      </c>
      <c r="B1105">
        <v>10000</v>
      </c>
      <c r="C1105">
        <v>20000</v>
      </c>
      <c r="D1105" s="2">
        <v>45769</v>
      </c>
      <c r="E1105" t="s">
        <v>59</v>
      </c>
      <c r="F1105" t="s">
        <v>5174</v>
      </c>
      <c r="G1105" t="s">
        <v>4972</v>
      </c>
      <c r="I1105">
        <v>2</v>
      </c>
      <c r="J1105" t="s">
        <v>183</v>
      </c>
      <c r="K1105">
        <v>77</v>
      </c>
      <c r="L1105" t="s">
        <v>6043</v>
      </c>
      <c r="M1105" t="s">
        <v>192</v>
      </c>
      <c r="N1105" t="s">
        <v>3848</v>
      </c>
      <c r="O1105" s="3">
        <v>1250</v>
      </c>
      <c r="R1105" s="2">
        <v>45762</v>
      </c>
      <c r="T1105">
        <v>88</v>
      </c>
      <c r="U1105" s="3">
        <v>110000</v>
      </c>
      <c r="V1105" t="s">
        <v>65</v>
      </c>
      <c r="W1105" t="s">
        <v>4973</v>
      </c>
      <c r="X1105">
        <v>0</v>
      </c>
      <c r="Y1105" s="3">
        <v>100000</v>
      </c>
      <c r="Z1105" s="3">
        <v>10000</v>
      </c>
      <c r="AA1105">
        <v>0</v>
      </c>
      <c r="AB1105">
        <v>0</v>
      </c>
      <c r="AC1105">
        <v>0</v>
      </c>
      <c r="AF1105">
        <v>0</v>
      </c>
      <c r="AO1105" t="s">
        <v>4974</v>
      </c>
      <c r="AP1105" t="s">
        <v>108</v>
      </c>
      <c r="AQ1105" t="s">
        <v>13404</v>
      </c>
      <c r="AS1105">
        <v>0</v>
      </c>
      <c r="AT1105">
        <v>0</v>
      </c>
      <c r="AU1105">
        <v>0</v>
      </c>
      <c r="AV1105">
        <v>0</v>
      </c>
      <c r="AW1105">
        <v>0</v>
      </c>
      <c r="AX1105">
        <v>0</v>
      </c>
      <c r="BB1105" t="s">
        <v>63</v>
      </c>
      <c r="BC1105" t="s">
        <v>6561</v>
      </c>
      <c r="BD1105">
        <v>0</v>
      </c>
      <c r="BF1105" t="s">
        <v>108</v>
      </c>
      <c r="BI1105" t="s">
        <v>4975</v>
      </c>
    </row>
    <row r="1106" spans="1:61" x14ac:dyDescent="0.35">
      <c r="A1106" t="s">
        <v>5029</v>
      </c>
      <c r="B1106">
        <v>10000</v>
      </c>
      <c r="C1106">
        <v>20000</v>
      </c>
      <c r="D1106" s="2">
        <v>45769</v>
      </c>
      <c r="E1106" t="s">
        <v>59</v>
      </c>
      <c r="F1106" t="s">
        <v>5174</v>
      </c>
      <c r="G1106" t="s">
        <v>4972</v>
      </c>
      <c r="I1106">
        <v>2</v>
      </c>
      <c r="J1106" t="s">
        <v>183</v>
      </c>
      <c r="K1106">
        <v>77</v>
      </c>
      <c r="L1106" t="s">
        <v>6043</v>
      </c>
      <c r="M1106" t="s">
        <v>192</v>
      </c>
      <c r="N1106" t="s">
        <v>3848</v>
      </c>
      <c r="O1106" s="3">
        <v>1250</v>
      </c>
      <c r="R1106" s="2">
        <v>45762</v>
      </c>
      <c r="T1106">
        <v>88</v>
      </c>
      <c r="U1106" s="3">
        <v>110000</v>
      </c>
      <c r="V1106" t="s">
        <v>65</v>
      </c>
      <c r="W1106" t="s">
        <v>658</v>
      </c>
      <c r="X1106">
        <v>0</v>
      </c>
      <c r="Y1106" s="3">
        <v>100000</v>
      </c>
      <c r="Z1106" s="3">
        <v>10000</v>
      </c>
      <c r="AA1106">
        <v>0</v>
      </c>
      <c r="AB1106">
        <v>0</v>
      </c>
      <c r="AC1106">
        <v>0</v>
      </c>
      <c r="AF1106">
        <v>0</v>
      </c>
      <c r="AO1106" t="s">
        <v>659</v>
      </c>
      <c r="AP1106" t="s">
        <v>108</v>
      </c>
      <c r="AQ1106" t="s">
        <v>13404</v>
      </c>
      <c r="AS1106">
        <v>0</v>
      </c>
      <c r="AT1106">
        <v>0</v>
      </c>
      <c r="AU1106">
        <v>0</v>
      </c>
      <c r="AV1106">
        <v>0</v>
      </c>
      <c r="AW1106">
        <v>0</v>
      </c>
      <c r="AX1106">
        <v>0</v>
      </c>
      <c r="BB1106" t="s">
        <v>63</v>
      </c>
      <c r="BC1106" t="s">
        <v>5030</v>
      </c>
      <c r="BD1106">
        <v>0</v>
      </c>
      <c r="BF1106" t="s">
        <v>108</v>
      </c>
      <c r="BI1106" t="s">
        <v>5031</v>
      </c>
    </row>
    <row r="1107" spans="1:61" x14ac:dyDescent="0.35">
      <c r="A1107" t="s">
        <v>5032</v>
      </c>
      <c r="B1107">
        <v>10000</v>
      </c>
      <c r="C1107">
        <v>20000</v>
      </c>
      <c r="D1107" s="2">
        <v>45769</v>
      </c>
      <c r="E1107" t="s">
        <v>59</v>
      </c>
      <c r="F1107" t="s">
        <v>5174</v>
      </c>
      <c r="G1107" t="s">
        <v>4972</v>
      </c>
      <c r="I1107">
        <v>2</v>
      </c>
      <c r="J1107" t="s">
        <v>183</v>
      </c>
      <c r="K1107">
        <v>77</v>
      </c>
      <c r="L1107" t="s">
        <v>6043</v>
      </c>
      <c r="M1107" t="s">
        <v>192</v>
      </c>
      <c r="N1107" t="s">
        <v>3848</v>
      </c>
      <c r="O1107" s="3">
        <v>1250</v>
      </c>
      <c r="R1107" s="2">
        <v>45762</v>
      </c>
      <c r="T1107">
        <v>88</v>
      </c>
      <c r="U1107" s="3">
        <v>110000</v>
      </c>
      <c r="V1107" t="s">
        <v>65</v>
      </c>
      <c r="W1107" t="s">
        <v>5033</v>
      </c>
      <c r="X1107">
        <v>0</v>
      </c>
      <c r="Y1107" s="3">
        <v>100000</v>
      </c>
      <c r="Z1107" s="3">
        <v>10000</v>
      </c>
      <c r="AA1107">
        <v>0</v>
      </c>
      <c r="AB1107">
        <v>0</v>
      </c>
      <c r="AC1107">
        <v>0</v>
      </c>
      <c r="AF1107">
        <v>0</v>
      </c>
      <c r="AO1107" t="s">
        <v>5034</v>
      </c>
      <c r="AP1107" t="s">
        <v>108</v>
      </c>
      <c r="AQ1107" t="s">
        <v>13404</v>
      </c>
      <c r="AS1107">
        <v>0</v>
      </c>
      <c r="AT1107">
        <v>0</v>
      </c>
      <c r="AU1107">
        <v>0</v>
      </c>
      <c r="AV1107">
        <v>0</v>
      </c>
      <c r="AW1107">
        <v>0</v>
      </c>
      <c r="AX1107">
        <v>0</v>
      </c>
      <c r="BB1107" t="s">
        <v>63</v>
      </c>
      <c r="BC1107" t="s">
        <v>5035</v>
      </c>
      <c r="BD1107">
        <v>0</v>
      </c>
      <c r="BF1107" t="s">
        <v>108</v>
      </c>
      <c r="BI1107" t="s">
        <v>5036</v>
      </c>
    </row>
    <row r="1108" spans="1:61" x14ac:dyDescent="0.35">
      <c r="A1108" t="s">
        <v>5037</v>
      </c>
      <c r="B1108">
        <v>10000</v>
      </c>
      <c r="C1108">
        <v>20000</v>
      </c>
      <c r="D1108" s="2">
        <v>45769</v>
      </c>
      <c r="E1108" t="s">
        <v>59</v>
      </c>
      <c r="F1108" t="s">
        <v>5174</v>
      </c>
      <c r="G1108" t="s">
        <v>4972</v>
      </c>
      <c r="I1108">
        <v>2</v>
      </c>
      <c r="J1108" t="s">
        <v>183</v>
      </c>
      <c r="K1108">
        <v>77</v>
      </c>
      <c r="L1108" t="s">
        <v>6043</v>
      </c>
      <c r="M1108" t="s">
        <v>192</v>
      </c>
      <c r="N1108" t="s">
        <v>3848</v>
      </c>
      <c r="O1108" s="3">
        <v>1250</v>
      </c>
      <c r="R1108" s="2">
        <v>45762</v>
      </c>
      <c r="T1108">
        <v>88</v>
      </c>
      <c r="U1108" s="3">
        <v>110000</v>
      </c>
      <c r="V1108" t="s">
        <v>65</v>
      </c>
      <c r="W1108" t="s">
        <v>5039</v>
      </c>
      <c r="X1108">
        <v>0</v>
      </c>
      <c r="Y1108" s="3">
        <v>100000</v>
      </c>
      <c r="Z1108" s="3">
        <v>10000</v>
      </c>
      <c r="AA1108">
        <v>0</v>
      </c>
      <c r="AB1108">
        <v>0</v>
      </c>
      <c r="AC1108">
        <v>0</v>
      </c>
      <c r="AF1108">
        <v>0</v>
      </c>
      <c r="AO1108" t="s">
        <v>5040</v>
      </c>
      <c r="AP1108" t="s">
        <v>108</v>
      </c>
      <c r="AQ1108" t="s">
        <v>13404</v>
      </c>
      <c r="AS1108">
        <v>0</v>
      </c>
      <c r="AT1108">
        <v>0</v>
      </c>
      <c r="AU1108">
        <v>0</v>
      </c>
      <c r="AV1108">
        <v>0</v>
      </c>
      <c r="AW1108">
        <v>0</v>
      </c>
      <c r="AX1108">
        <v>0</v>
      </c>
      <c r="BB1108" t="s">
        <v>63</v>
      </c>
      <c r="BC1108" t="s">
        <v>5041</v>
      </c>
      <c r="BD1108">
        <v>0</v>
      </c>
      <c r="BF1108" t="s">
        <v>108</v>
      </c>
      <c r="BI1108" t="s">
        <v>5042</v>
      </c>
    </row>
    <row r="1109" spans="1:61" x14ac:dyDescent="0.35">
      <c r="A1109" t="s">
        <v>4976</v>
      </c>
      <c r="B1109">
        <v>10000</v>
      </c>
      <c r="C1109">
        <v>20000</v>
      </c>
      <c r="D1109" s="2">
        <v>45769</v>
      </c>
      <c r="E1109" t="s">
        <v>59</v>
      </c>
      <c r="F1109" t="s">
        <v>5175</v>
      </c>
      <c r="G1109" t="s">
        <v>5176</v>
      </c>
      <c r="I1109">
        <v>2</v>
      </c>
      <c r="J1109" t="s">
        <v>183</v>
      </c>
      <c r="K1109">
        <v>77</v>
      </c>
      <c r="L1109" t="s">
        <v>6043</v>
      </c>
      <c r="M1109" t="s">
        <v>192</v>
      </c>
      <c r="N1109" t="s">
        <v>3848</v>
      </c>
      <c r="O1109" s="3">
        <v>1250</v>
      </c>
      <c r="R1109" s="2">
        <v>45762</v>
      </c>
      <c r="T1109">
        <v>88</v>
      </c>
      <c r="U1109" s="3">
        <v>110000</v>
      </c>
      <c r="V1109" t="s">
        <v>65</v>
      </c>
      <c r="W1109" t="s">
        <v>1567</v>
      </c>
      <c r="X1109">
        <v>0</v>
      </c>
      <c r="Y1109" s="3">
        <v>100000</v>
      </c>
      <c r="Z1109" s="3">
        <v>10000</v>
      </c>
      <c r="AA1109">
        <v>0</v>
      </c>
      <c r="AB1109">
        <v>0</v>
      </c>
      <c r="AC1109">
        <v>0</v>
      </c>
      <c r="AF1109">
        <v>0</v>
      </c>
      <c r="AO1109" t="s">
        <v>1568</v>
      </c>
      <c r="AP1109" t="s">
        <v>108</v>
      </c>
      <c r="AQ1109" t="s">
        <v>13404</v>
      </c>
      <c r="AS1109">
        <v>0</v>
      </c>
      <c r="AT1109">
        <v>0</v>
      </c>
      <c r="AU1109">
        <v>0</v>
      </c>
      <c r="AV1109">
        <v>0</v>
      </c>
      <c r="AW1109">
        <v>0</v>
      </c>
      <c r="AX1109">
        <v>0</v>
      </c>
      <c r="BB1109" t="s">
        <v>63</v>
      </c>
      <c r="BC1109" t="s">
        <v>6562</v>
      </c>
      <c r="BD1109">
        <v>0</v>
      </c>
      <c r="BF1109" t="s">
        <v>108</v>
      </c>
      <c r="BI1109" t="s">
        <v>4977</v>
      </c>
    </row>
    <row r="1110" spans="1:61" x14ac:dyDescent="0.35">
      <c r="A1110" t="s">
        <v>5043</v>
      </c>
      <c r="B1110">
        <v>10000</v>
      </c>
      <c r="C1110">
        <v>30000</v>
      </c>
      <c r="D1110" s="2">
        <v>45769</v>
      </c>
      <c r="E1110" t="s">
        <v>59</v>
      </c>
      <c r="F1110" t="s">
        <v>5175</v>
      </c>
      <c r="G1110" t="s">
        <v>5176</v>
      </c>
      <c r="I1110">
        <v>2</v>
      </c>
      <c r="J1110" t="s">
        <v>183</v>
      </c>
      <c r="K1110">
        <v>77</v>
      </c>
      <c r="L1110" t="s">
        <v>6043</v>
      </c>
      <c r="M1110" t="s">
        <v>192</v>
      </c>
      <c r="N1110" t="s">
        <v>3848</v>
      </c>
      <c r="O1110" s="3">
        <v>1250</v>
      </c>
      <c r="R1110" s="2">
        <v>45762</v>
      </c>
      <c r="T1110">
        <v>88</v>
      </c>
      <c r="U1110" s="3">
        <v>110000</v>
      </c>
      <c r="V1110" t="s">
        <v>65</v>
      </c>
      <c r="W1110" t="s">
        <v>5044</v>
      </c>
      <c r="X1110">
        <v>0</v>
      </c>
      <c r="Y1110" s="3">
        <v>100000</v>
      </c>
      <c r="Z1110" s="3">
        <v>10000</v>
      </c>
      <c r="AA1110">
        <v>0</v>
      </c>
      <c r="AB1110">
        <v>0</v>
      </c>
      <c r="AC1110">
        <v>0</v>
      </c>
      <c r="AF1110">
        <v>0</v>
      </c>
      <c r="AO1110" t="s">
        <v>5045</v>
      </c>
      <c r="AP1110" t="s">
        <v>108</v>
      </c>
      <c r="AQ1110" t="s">
        <v>13404</v>
      </c>
      <c r="AS1110">
        <v>0</v>
      </c>
      <c r="AT1110">
        <v>0</v>
      </c>
      <c r="AU1110">
        <v>0</v>
      </c>
      <c r="AV1110">
        <v>0</v>
      </c>
      <c r="AW1110">
        <v>0</v>
      </c>
      <c r="AX1110">
        <v>0</v>
      </c>
      <c r="BB1110" t="s">
        <v>63</v>
      </c>
      <c r="BC1110" t="s">
        <v>5046</v>
      </c>
      <c r="BD1110">
        <v>0</v>
      </c>
      <c r="BF1110" t="s">
        <v>108</v>
      </c>
      <c r="BI1110" t="s">
        <v>5047</v>
      </c>
    </row>
    <row r="1111" spans="1:61" x14ac:dyDescent="0.35">
      <c r="A1111" t="s">
        <v>2779</v>
      </c>
      <c r="B1111">
        <v>10000</v>
      </c>
      <c r="C1111">
        <v>20000</v>
      </c>
      <c r="D1111" s="2">
        <v>45762</v>
      </c>
      <c r="E1111" t="s">
        <v>59</v>
      </c>
      <c r="F1111" s="4">
        <v>0.43336805555555558</v>
      </c>
      <c r="G1111" t="s">
        <v>2780</v>
      </c>
      <c r="I1111">
        <v>2</v>
      </c>
      <c r="J1111" t="s">
        <v>183</v>
      </c>
      <c r="K1111">
        <v>77</v>
      </c>
      <c r="L1111" t="s">
        <v>6043</v>
      </c>
      <c r="M1111" t="s">
        <v>192</v>
      </c>
      <c r="N1111" t="s">
        <v>3848</v>
      </c>
      <c r="O1111">
        <v>100</v>
      </c>
      <c r="R1111" s="2">
        <v>45762</v>
      </c>
      <c r="T1111">
        <v>25</v>
      </c>
      <c r="U1111" s="3">
        <v>2500</v>
      </c>
      <c r="V1111" t="s">
        <v>65</v>
      </c>
      <c r="W1111" t="s">
        <v>2781</v>
      </c>
      <c r="X1111">
        <v>0</v>
      </c>
      <c r="Y1111" s="3">
        <v>1000</v>
      </c>
      <c r="Z1111" s="3">
        <v>1500</v>
      </c>
      <c r="AA1111">
        <v>0</v>
      </c>
      <c r="AB1111">
        <v>0</v>
      </c>
      <c r="AC1111">
        <v>0</v>
      </c>
      <c r="AF1111">
        <v>0</v>
      </c>
      <c r="AO1111" t="s">
        <v>2782</v>
      </c>
      <c r="AP1111" t="s">
        <v>95</v>
      </c>
      <c r="AQ1111" t="s">
        <v>13261</v>
      </c>
      <c r="AS1111">
        <v>0</v>
      </c>
      <c r="AT1111">
        <v>0</v>
      </c>
      <c r="AU1111">
        <v>0</v>
      </c>
      <c r="AV1111">
        <v>0</v>
      </c>
      <c r="AW1111">
        <v>0</v>
      </c>
      <c r="AX1111">
        <v>0</v>
      </c>
      <c r="BB1111" t="s">
        <v>63</v>
      </c>
      <c r="BC1111" t="s">
        <v>5150</v>
      </c>
      <c r="BD1111">
        <v>0</v>
      </c>
      <c r="BF1111" t="s">
        <v>95</v>
      </c>
      <c r="BI1111" t="s">
        <v>2783</v>
      </c>
    </row>
    <row r="1112" spans="1:61" x14ac:dyDescent="0.35">
      <c r="A1112" t="s">
        <v>2784</v>
      </c>
      <c r="B1112">
        <v>10000</v>
      </c>
      <c r="C1112">
        <v>20000</v>
      </c>
      <c r="D1112" s="2">
        <v>45762</v>
      </c>
      <c r="E1112" t="s">
        <v>59</v>
      </c>
      <c r="F1112" s="4">
        <v>0.43260416666666668</v>
      </c>
      <c r="G1112" t="s">
        <v>2780</v>
      </c>
      <c r="I1112">
        <v>2</v>
      </c>
      <c r="J1112" t="s">
        <v>183</v>
      </c>
      <c r="K1112">
        <v>77</v>
      </c>
      <c r="L1112" t="s">
        <v>6043</v>
      </c>
      <c r="M1112" t="s">
        <v>192</v>
      </c>
      <c r="N1112" t="s">
        <v>3848</v>
      </c>
      <c r="O1112">
        <v>100</v>
      </c>
      <c r="R1112" s="2">
        <v>45762</v>
      </c>
      <c r="T1112">
        <v>25</v>
      </c>
      <c r="U1112" s="3">
        <v>2500</v>
      </c>
      <c r="V1112" t="s">
        <v>65</v>
      </c>
      <c r="W1112" t="s">
        <v>2785</v>
      </c>
      <c r="X1112">
        <v>0</v>
      </c>
      <c r="Y1112" s="3">
        <v>1000</v>
      </c>
      <c r="Z1112" s="3">
        <v>1500</v>
      </c>
      <c r="AA1112">
        <v>0</v>
      </c>
      <c r="AB1112">
        <v>0</v>
      </c>
      <c r="AC1112">
        <v>0</v>
      </c>
      <c r="AF1112">
        <v>0</v>
      </c>
      <c r="AO1112" t="s">
        <v>2786</v>
      </c>
      <c r="AP1112" t="s">
        <v>95</v>
      </c>
      <c r="AQ1112" t="s">
        <v>13261</v>
      </c>
      <c r="AS1112">
        <v>0</v>
      </c>
      <c r="AT1112">
        <v>0</v>
      </c>
      <c r="AU1112">
        <v>0</v>
      </c>
      <c r="AV1112">
        <v>0</v>
      </c>
      <c r="AW1112">
        <v>0</v>
      </c>
      <c r="AX1112">
        <v>0</v>
      </c>
      <c r="BB1112" t="s">
        <v>63</v>
      </c>
      <c r="BC1112" t="s">
        <v>5151</v>
      </c>
      <c r="BD1112">
        <v>0</v>
      </c>
      <c r="BF1112" t="s">
        <v>95</v>
      </c>
      <c r="BI1112" t="s">
        <v>2787</v>
      </c>
    </row>
    <row r="1113" spans="1:61" x14ac:dyDescent="0.35">
      <c r="A1113" t="s">
        <v>5048</v>
      </c>
      <c r="B1113">
        <v>10000</v>
      </c>
      <c r="C1113">
        <v>20000</v>
      </c>
      <c r="D1113" s="2">
        <v>45769</v>
      </c>
      <c r="E1113" t="s">
        <v>59</v>
      </c>
      <c r="F1113" t="s">
        <v>5174</v>
      </c>
      <c r="G1113" t="s">
        <v>4972</v>
      </c>
      <c r="I1113">
        <v>2</v>
      </c>
      <c r="J1113" t="s">
        <v>183</v>
      </c>
      <c r="K1113">
        <v>77</v>
      </c>
      <c r="L1113" t="s">
        <v>6043</v>
      </c>
      <c r="M1113" t="s">
        <v>192</v>
      </c>
      <c r="N1113" t="s">
        <v>3848</v>
      </c>
      <c r="O1113" s="3">
        <v>1250</v>
      </c>
      <c r="R1113" s="2">
        <v>45762</v>
      </c>
      <c r="T1113">
        <v>88</v>
      </c>
      <c r="U1113" s="3">
        <v>110000</v>
      </c>
      <c r="V1113" t="s">
        <v>65</v>
      </c>
      <c r="W1113" t="s">
        <v>5049</v>
      </c>
      <c r="X1113">
        <v>0</v>
      </c>
      <c r="Y1113" s="3">
        <v>100000</v>
      </c>
      <c r="Z1113" s="3">
        <v>10000</v>
      </c>
      <c r="AA1113">
        <v>0</v>
      </c>
      <c r="AB1113">
        <v>0</v>
      </c>
      <c r="AC1113">
        <v>0</v>
      </c>
      <c r="AF1113">
        <v>0</v>
      </c>
      <c r="AO1113" t="s">
        <v>5050</v>
      </c>
      <c r="AP1113" t="s">
        <v>108</v>
      </c>
      <c r="AQ1113" t="s">
        <v>13404</v>
      </c>
      <c r="AS1113">
        <v>0</v>
      </c>
      <c r="AT1113">
        <v>0</v>
      </c>
      <c r="AU1113">
        <v>0</v>
      </c>
      <c r="AV1113">
        <v>0</v>
      </c>
      <c r="AW1113">
        <v>0</v>
      </c>
      <c r="AX1113">
        <v>0</v>
      </c>
      <c r="BB1113" t="s">
        <v>63</v>
      </c>
      <c r="BC1113" t="s">
        <v>5051</v>
      </c>
      <c r="BD1113">
        <v>0</v>
      </c>
      <c r="BF1113" t="s">
        <v>108</v>
      </c>
      <c r="BI1113" t="s">
        <v>5052</v>
      </c>
    </row>
    <row r="1114" spans="1:61" x14ac:dyDescent="0.35">
      <c r="A1114" t="s">
        <v>2879</v>
      </c>
      <c r="B1114">
        <v>10000</v>
      </c>
      <c r="C1114">
        <v>10000</v>
      </c>
      <c r="D1114" s="2">
        <v>45762</v>
      </c>
      <c r="E1114" t="s">
        <v>59</v>
      </c>
      <c r="F1114" t="s">
        <v>2880</v>
      </c>
      <c r="G1114" t="s">
        <v>2881</v>
      </c>
      <c r="I1114">
        <v>1</v>
      </c>
      <c r="J1114" t="s">
        <v>183</v>
      </c>
      <c r="K1114">
        <v>65</v>
      </c>
      <c r="L1114" t="s">
        <v>6054</v>
      </c>
      <c r="M1114" t="s">
        <v>340</v>
      </c>
      <c r="N1114" t="s">
        <v>3854</v>
      </c>
      <c r="O1114">
        <v>834</v>
      </c>
      <c r="R1114" s="2">
        <v>45762</v>
      </c>
      <c r="T1114">
        <v>36</v>
      </c>
      <c r="U1114" s="3">
        <v>30024</v>
      </c>
      <c r="V1114" t="s">
        <v>65</v>
      </c>
      <c r="W1114" t="s">
        <v>2882</v>
      </c>
      <c r="X1114">
        <v>0</v>
      </c>
      <c r="Y1114" s="3">
        <v>30000</v>
      </c>
      <c r="Z1114">
        <v>24</v>
      </c>
      <c r="AA1114">
        <v>0</v>
      </c>
      <c r="AB1114">
        <v>0</v>
      </c>
      <c r="AC1114">
        <v>0</v>
      </c>
      <c r="AF1114">
        <v>0</v>
      </c>
      <c r="AO1114" t="s">
        <v>2883</v>
      </c>
      <c r="AP1114" t="s">
        <v>2792</v>
      </c>
      <c r="AQ1114" t="s">
        <v>17563</v>
      </c>
      <c r="AS1114">
        <v>0</v>
      </c>
      <c r="AT1114">
        <v>0</v>
      </c>
      <c r="AU1114">
        <v>0</v>
      </c>
      <c r="AV1114">
        <v>0</v>
      </c>
      <c r="AW1114">
        <v>0</v>
      </c>
      <c r="AX1114">
        <v>0</v>
      </c>
      <c r="BB1114" t="s">
        <v>63</v>
      </c>
      <c r="BC1114" t="s">
        <v>5265</v>
      </c>
      <c r="BD1114">
        <v>0</v>
      </c>
      <c r="BF1114" t="s">
        <v>2792</v>
      </c>
      <c r="BI1114" t="s">
        <v>2793</v>
      </c>
    </row>
    <row r="1115" spans="1:61" x14ac:dyDescent="0.35">
      <c r="A1115" t="s">
        <v>4978</v>
      </c>
      <c r="B1115">
        <v>10000</v>
      </c>
      <c r="C1115">
        <v>20000</v>
      </c>
      <c r="D1115" s="2">
        <v>45776</v>
      </c>
      <c r="E1115" t="s">
        <v>59</v>
      </c>
      <c r="F1115" t="s">
        <v>5177</v>
      </c>
      <c r="G1115">
        <v>10620258098</v>
      </c>
      <c r="I1115">
        <v>2</v>
      </c>
      <c r="J1115" t="s">
        <v>183</v>
      </c>
      <c r="K1115">
        <v>77</v>
      </c>
      <c r="L1115" t="s">
        <v>6043</v>
      </c>
      <c r="M1115" t="s">
        <v>192</v>
      </c>
      <c r="N1115" t="s">
        <v>3848</v>
      </c>
      <c r="O1115" s="3">
        <v>1250</v>
      </c>
      <c r="R1115" s="2">
        <v>45762</v>
      </c>
      <c r="T1115">
        <v>88</v>
      </c>
      <c r="U1115" s="3">
        <v>110000</v>
      </c>
      <c r="V1115" t="s">
        <v>65</v>
      </c>
      <c r="W1115" t="s">
        <v>4980</v>
      </c>
      <c r="X1115">
        <v>0</v>
      </c>
      <c r="Y1115" s="3">
        <v>100000</v>
      </c>
      <c r="Z1115" s="3">
        <v>10000</v>
      </c>
      <c r="AA1115">
        <v>0</v>
      </c>
      <c r="AB1115">
        <v>0</v>
      </c>
      <c r="AC1115">
        <v>0</v>
      </c>
      <c r="AF1115">
        <v>0</v>
      </c>
      <c r="AO1115" t="s">
        <v>4981</v>
      </c>
      <c r="AP1115" t="s">
        <v>108</v>
      </c>
      <c r="AQ1115" t="s">
        <v>13404</v>
      </c>
      <c r="AS1115">
        <v>0</v>
      </c>
      <c r="AT1115">
        <v>0</v>
      </c>
      <c r="AU1115">
        <v>0</v>
      </c>
      <c r="AV1115">
        <v>0</v>
      </c>
      <c r="AW1115">
        <v>0</v>
      </c>
      <c r="AX1115">
        <v>0</v>
      </c>
      <c r="BB1115" t="s">
        <v>63</v>
      </c>
      <c r="BC1115" t="s">
        <v>6563</v>
      </c>
      <c r="BD1115">
        <v>0</v>
      </c>
      <c r="BF1115" t="s">
        <v>108</v>
      </c>
      <c r="BI1115" t="s">
        <v>4982</v>
      </c>
    </row>
    <row r="1116" spans="1:61" x14ac:dyDescent="0.35">
      <c r="A1116" t="s">
        <v>5063</v>
      </c>
      <c r="B1116">
        <v>10000</v>
      </c>
      <c r="C1116">
        <v>30000</v>
      </c>
      <c r="D1116" s="2">
        <v>45769</v>
      </c>
      <c r="E1116" t="s">
        <v>59</v>
      </c>
      <c r="F1116" t="s">
        <v>5175</v>
      </c>
      <c r="G1116" t="s">
        <v>5176</v>
      </c>
      <c r="I1116">
        <v>2</v>
      </c>
      <c r="J1116" t="s">
        <v>183</v>
      </c>
      <c r="K1116">
        <v>77</v>
      </c>
      <c r="L1116" t="s">
        <v>6043</v>
      </c>
      <c r="M1116" t="s">
        <v>192</v>
      </c>
      <c r="N1116" t="s">
        <v>3848</v>
      </c>
      <c r="O1116" s="3">
        <v>1250</v>
      </c>
      <c r="R1116" s="2">
        <v>45762</v>
      </c>
      <c r="T1116">
        <v>88</v>
      </c>
      <c r="U1116" s="3">
        <v>110000</v>
      </c>
      <c r="V1116" t="s">
        <v>65</v>
      </c>
      <c r="W1116" t="s">
        <v>5044</v>
      </c>
      <c r="X1116">
        <v>0</v>
      </c>
      <c r="Y1116" s="3">
        <v>100000</v>
      </c>
      <c r="Z1116" s="3">
        <v>10000</v>
      </c>
      <c r="AA1116">
        <v>0</v>
      </c>
      <c r="AB1116">
        <v>0</v>
      </c>
      <c r="AC1116">
        <v>0</v>
      </c>
      <c r="AF1116">
        <v>0</v>
      </c>
      <c r="AO1116" t="s">
        <v>5045</v>
      </c>
      <c r="AP1116" t="s">
        <v>108</v>
      </c>
      <c r="AQ1116" t="s">
        <v>13404</v>
      </c>
      <c r="AS1116">
        <v>0</v>
      </c>
      <c r="AT1116">
        <v>0</v>
      </c>
      <c r="AU1116">
        <v>0</v>
      </c>
      <c r="AV1116">
        <v>0</v>
      </c>
      <c r="AW1116">
        <v>0</v>
      </c>
      <c r="AX1116">
        <v>0</v>
      </c>
      <c r="BB1116" t="s">
        <v>63</v>
      </c>
      <c r="BC1116" t="s">
        <v>5064</v>
      </c>
      <c r="BD1116">
        <v>0</v>
      </c>
      <c r="BF1116" t="s">
        <v>108</v>
      </c>
      <c r="BI1116" t="s">
        <v>5065</v>
      </c>
    </row>
    <row r="1117" spans="1:61" x14ac:dyDescent="0.35">
      <c r="A1117" t="s">
        <v>5266</v>
      </c>
      <c r="B1117">
        <v>10000</v>
      </c>
      <c r="C1117">
        <v>10000</v>
      </c>
      <c r="D1117" s="2">
        <v>45764</v>
      </c>
      <c r="E1117" t="s">
        <v>59</v>
      </c>
      <c r="F1117" t="s">
        <v>5267</v>
      </c>
      <c r="G1117" t="s">
        <v>2969</v>
      </c>
      <c r="I1117">
        <v>1</v>
      </c>
      <c r="J1117" t="s">
        <v>183</v>
      </c>
      <c r="K1117">
        <v>88</v>
      </c>
      <c r="L1117" t="s">
        <v>6058</v>
      </c>
      <c r="M1117" t="s">
        <v>144</v>
      </c>
      <c r="N1117" t="s">
        <v>3855</v>
      </c>
      <c r="O1117" s="3">
        <v>1000</v>
      </c>
      <c r="R1117" s="2">
        <v>45762</v>
      </c>
      <c r="T1117">
        <v>1</v>
      </c>
      <c r="U1117" s="3">
        <v>1000</v>
      </c>
      <c r="V1117" t="s">
        <v>65</v>
      </c>
      <c r="W1117" t="s">
        <v>5268</v>
      </c>
      <c r="X1117">
        <v>0</v>
      </c>
      <c r="Y1117" s="3">
        <v>1000</v>
      </c>
      <c r="Z1117">
        <v>0</v>
      </c>
      <c r="AA1117">
        <v>0</v>
      </c>
      <c r="AB1117">
        <v>0</v>
      </c>
      <c r="AC1117">
        <v>0</v>
      </c>
      <c r="AF1117">
        <v>0</v>
      </c>
      <c r="AO1117" t="s">
        <v>5269</v>
      </c>
      <c r="AP1117" t="s">
        <v>2960</v>
      </c>
      <c r="AQ1117" t="s">
        <v>8264</v>
      </c>
      <c r="AS1117">
        <v>0</v>
      </c>
      <c r="AT1117">
        <v>0</v>
      </c>
      <c r="AU1117">
        <v>0</v>
      </c>
      <c r="AV1117">
        <v>0</v>
      </c>
      <c r="AW1117">
        <v>0</v>
      </c>
      <c r="AX1117">
        <v>0</v>
      </c>
      <c r="BB1117" t="s">
        <v>63</v>
      </c>
      <c r="BC1117" t="s">
        <v>5270</v>
      </c>
      <c r="BD1117">
        <v>0</v>
      </c>
      <c r="BF1117" t="s">
        <v>2960</v>
      </c>
      <c r="BI1117" t="s">
        <v>2961</v>
      </c>
    </row>
    <row r="1118" spans="1:61" x14ac:dyDescent="0.35">
      <c r="A1118" t="s">
        <v>2962</v>
      </c>
      <c r="B1118">
        <v>10000</v>
      </c>
      <c r="C1118">
        <v>10000</v>
      </c>
      <c r="D1118" s="2">
        <v>45763</v>
      </c>
      <c r="E1118" t="s">
        <v>59</v>
      </c>
      <c r="F1118" t="s">
        <v>2963</v>
      </c>
      <c r="G1118" t="s">
        <v>2964</v>
      </c>
      <c r="I1118">
        <v>1</v>
      </c>
      <c r="J1118" t="s">
        <v>183</v>
      </c>
      <c r="K1118">
        <v>88</v>
      </c>
      <c r="L1118" t="s">
        <v>6058</v>
      </c>
      <c r="M1118" t="s">
        <v>144</v>
      </c>
      <c r="N1118" t="s">
        <v>3855</v>
      </c>
      <c r="O1118">
        <v>16</v>
      </c>
      <c r="R1118" s="2">
        <v>45762</v>
      </c>
      <c r="T1118">
        <v>1</v>
      </c>
      <c r="U1118">
        <v>16</v>
      </c>
      <c r="V1118" t="s">
        <v>65</v>
      </c>
      <c r="W1118" t="s">
        <v>2965</v>
      </c>
      <c r="X1118">
        <v>0</v>
      </c>
      <c r="Y1118">
        <v>16</v>
      </c>
      <c r="Z1118">
        <v>0</v>
      </c>
      <c r="AA1118">
        <v>0</v>
      </c>
      <c r="AB1118">
        <v>0</v>
      </c>
      <c r="AC1118">
        <v>0</v>
      </c>
      <c r="AF1118">
        <v>0</v>
      </c>
      <c r="AO1118" t="s">
        <v>2966</v>
      </c>
      <c r="AP1118" t="s">
        <v>2960</v>
      </c>
      <c r="AQ1118" t="s">
        <v>8264</v>
      </c>
      <c r="AS1118">
        <v>0</v>
      </c>
      <c r="AT1118">
        <v>0</v>
      </c>
      <c r="AU1118">
        <v>0</v>
      </c>
      <c r="AV1118">
        <v>0</v>
      </c>
      <c r="AW1118">
        <v>0</v>
      </c>
      <c r="AX1118">
        <v>0</v>
      </c>
      <c r="BB1118" t="s">
        <v>63</v>
      </c>
      <c r="BC1118" t="s">
        <v>5271</v>
      </c>
      <c r="BD1118">
        <v>0</v>
      </c>
      <c r="BF1118" t="s">
        <v>2960</v>
      </c>
      <c r="BI1118" t="s">
        <v>2961</v>
      </c>
    </row>
    <row r="1119" spans="1:61" x14ac:dyDescent="0.35">
      <c r="A1119" t="s">
        <v>2962</v>
      </c>
      <c r="B1119">
        <v>20000</v>
      </c>
      <c r="C1119">
        <v>10000</v>
      </c>
      <c r="D1119" s="2">
        <v>45763</v>
      </c>
      <c r="E1119" t="s">
        <v>59</v>
      </c>
      <c r="F1119" t="s">
        <v>2963</v>
      </c>
      <c r="G1119" t="s">
        <v>2964</v>
      </c>
      <c r="I1119">
        <v>1</v>
      </c>
      <c r="J1119" t="s">
        <v>183</v>
      </c>
      <c r="K1119">
        <v>88</v>
      </c>
      <c r="L1119" t="s">
        <v>6058</v>
      </c>
      <c r="M1119" t="s">
        <v>144</v>
      </c>
      <c r="N1119" t="s">
        <v>3855</v>
      </c>
      <c r="O1119" s="3">
        <v>1998</v>
      </c>
      <c r="R1119" s="2">
        <v>45762</v>
      </c>
      <c r="T1119">
        <v>1</v>
      </c>
      <c r="U1119" s="3">
        <v>1998</v>
      </c>
      <c r="V1119" t="s">
        <v>65</v>
      </c>
      <c r="W1119" t="s">
        <v>2965</v>
      </c>
      <c r="X1119">
        <v>0</v>
      </c>
      <c r="Y1119" s="3">
        <v>1998</v>
      </c>
      <c r="Z1119">
        <v>0</v>
      </c>
      <c r="AA1119">
        <v>0</v>
      </c>
      <c r="AB1119">
        <v>0</v>
      </c>
      <c r="AC1119">
        <v>0</v>
      </c>
      <c r="AF1119">
        <v>0</v>
      </c>
      <c r="AO1119" t="s">
        <v>2966</v>
      </c>
      <c r="AP1119" t="s">
        <v>2960</v>
      </c>
      <c r="AQ1119" t="s">
        <v>8264</v>
      </c>
      <c r="AS1119">
        <v>0</v>
      </c>
      <c r="AT1119">
        <v>0</v>
      </c>
      <c r="AU1119">
        <v>0</v>
      </c>
      <c r="AV1119">
        <v>0</v>
      </c>
      <c r="AW1119">
        <v>0</v>
      </c>
      <c r="AX1119">
        <v>0</v>
      </c>
      <c r="BB1119" t="s">
        <v>63</v>
      </c>
      <c r="BC1119" t="s">
        <v>5271</v>
      </c>
      <c r="BD1119">
        <v>0</v>
      </c>
      <c r="BF1119" t="s">
        <v>2960</v>
      </c>
      <c r="BI1119" t="s">
        <v>2961</v>
      </c>
    </row>
    <row r="1120" spans="1:61" x14ac:dyDescent="0.35">
      <c r="A1120" t="s">
        <v>2962</v>
      </c>
      <c r="B1120">
        <v>30000</v>
      </c>
      <c r="C1120">
        <v>10000</v>
      </c>
      <c r="D1120" s="2">
        <v>45763</v>
      </c>
      <c r="E1120" t="s">
        <v>59</v>
      </c>
      <c r="F1120" t="s">
        <v>2963</v>
      </c>
      <c r="G1120" t="s">
        <v>2964</v>
      </c>
      <c r="I1120">
        <v>1</v>
      </c>
      <c r="J1120" t="s">
        <v>183</v>
      </c>
      <c r="K1120">
        <v>88</v>
      </c>
      <c r="L1120" t="s">
        <v>6058</v>
      </c>
      <c r="M1120" t="s">
        <v>144</v>
      </c>
      <c r="N1120" t="s">
        <v>3855</v>
      </c>
      <c r="O1120" s="3">
        <v>1986</v>
      </c>
      <c r="R1120" s="2">
        <v>45762</v>
      </c>
      <c r="T1120">
        <v>1</v>
      </c>
      <c r="U1120" s="3">
        <v>1986</v>
      </c>
      <c r="V1120" t="s">
        <v>65</v>
      </c>
      <c r="W1120" t="s">
        <v>2965</v>
      </c>
      <c r="X1120">
        <v>0</v>
      </c>
      <c r="Y1120" s="3">
        <v>1986</v>
      </c>
      <c r="Z1120">
        <v>0</v>
      </c>
      <c r="AA1120">
        <v>0</v>
      </c>
      <c r="AB1120">
        <v>0</v>
      </c>
      <c r="AC1120">
        <v>0</v>
      </c>
      <c r="AF1120">
        <v>0</v>
      </c>
      <c r="AO1120" t="s">
        <v>2966</v>
      </c>
      <c r="AP1120" t="s">
        <v>2960</v>
      </c>
      <c r="AQ1120" t="s">
        <v>8264</v>
      </c>
      <c r="AS1120">
        <v>0</v>
      </c>
      <c r="AT1120">
        <v>0</v>
      </c>
      <c r="AU1120">
        <v>0</v>
      </c>
      <c r="AV1120">
        <v>0</v>
      </c>
      <c r="AW1120">
        <v>0</v>
      </c>
      <c r="AX1120">
        <v>0</v>
      </c>
      <c r="BB1120" t="s">
        <v>63</v>
      </c>
      <c r="BC1120" t="s">
        <v>5271</v>
      </c>
      <c r="BD1120">
        <v>0</v>
      </c>
      <c r="BF1120" t="s">
        <v>2960</v>
      </c>
      <c r="BI1120" t="s">
        <v>2961</v>
      </c>
    </row>
    <row r="1121" spans="1:61" x14ac:dyDescent="0.35">
      <c r="A1121" t="s">
        <v>2967</v>
      </c>
      <c r="B1121">
        <v>10000</v>
      </c>
      <c r="C1121">
        <v>10000</v>
      </c>
      <c r="D1121" s="2">
        <v>45763</v>
      </c>
      <c r="E1121" t="s">
        <v>59</v>
      </c>
      <c r="F1121" t="s">
        <v>2968</v>
      </c>
      <c r="G1121" t="s">
        <v>2969</v>
      </c>
      <c r="I1121">
        <v>1</v>
      </c>
      <c r="J1121" t="s">
        <v>183</v>
      </c>
      <c r="K1121">
        <v>88</v>
      </c>
      <c r="L1121" t="s">
        <v>6058</v>
      </c>
      <c r="M1121" t="s">
        <v>144</v>
      </c>
      <c r="N1121" t="s">
        <v>3855</v>
      </c>
      <c r="O1121" s="3">
        <v>1000</v>
      </c>
      <c r="R1121" s="2">
        <v>45762</v>
      </c>
      <c r="T1121">
        <v>1</v>
      </c>
      <c r="U1121" s="3">
        <v>1000</v>
      </c>
      <c r="V1121" t="s">
        <v>65</v>
      </c>
      <c r="W1121" t="s">
        <v>2970</v>
      </c>
      <c r="X1121">
        <v>0</v>
      </c>
      <c r="Y1121" s="3">
        <v>1000</v>
      </c>
      <c r="Z1121">
        <v>0</v>
      </c>
      <c r="AA1121">
        <v>0</v>
      </c>
      <c r="AB1121">
        <v>0</v>
      </c>
      <c r="AC1121">
        <v>0</v>
      </c>
      <c r="AF1121">
        <v>0</v>
      </c>
      <c r="AO1121" t="s">
        <v>2971</v>
      </c>
      <c r="AP1121" t="s">
        <v>2960</v>
      </c>
      <c r="AQ1121" t="s">
        <v>8264</v>
      </c>
      <c r="AS1121">
        <v>0</v>
      </c>
      <c r="AT1121">
        <v>0</v>
      </c>
      <c r="AU1121">
        <v>0</v>
      </c>
      <c r="AV1121">
        <v>0</v>
      </c>
      <c r="AW1121">
        <v>0</v>
      </c>
      <c r="AX1121">
        <v>0</v>
      </c>
      <c r="BB1121" t="s">
        <v>63</v>
      </c>
      <c r="BC1121" t="s">
        <v>5272</v>
      </c>
      <c r="BD1121">
        <v>0</v>
      </c>
      <c r="BF1121" t="s">
        <v>2960</v>
      </c>
      <c r="BI1121" t="s">
        <v>2972</v>
      </c>
    </row>
    <row r="1122" spans="1:61" x14ac:dyDescent="0.35">
      <c r="A1122" t="s">
        <v>2973</v>
      </c>
      <c r="B1122">
        <v>10000</v>
      </c>
      <c r="C1122">
        <v>10000</v>
      </c>
      <c r="D1122" s="2">
        <v>45763</v>
      </c>
      <c r="E1122" t="s">
        <v>59</v>
      </c>
      <c r="F1122" t="s">
        <v>2974</v>
      </c>
      <c r="G1122" t="s">
        <v>2969</v>
      </c>
      <c r="I1122">
        <v>1</v>
      </c>
      <c r="J1122" t="s">
        <v>183</v>
      </c>
      <c r="K1122">
        <v>88</v>
      </c>
      <c r="L1122" t="s">
        <v>6058</v>
      </c>
      <c r="M1122" t="s">
        <v>144</v>
      </c>
      <c r="N1122" t="s">
        <v>3855</v>
      </c>
      <c r="O1122" s="3">
        <v>1000</v>
      </c>
      <c r="R1122" s="2">
        <v>45762</v>
      </c>
      <c r="T1122">
        <v>1</v>
      </c>
      <c r="U1122" s="3">
        <v>1000</v>
      </c>
      <c r="V1122" t="s">
        <v>65</v>
      </c>
      <c r="W1122" t="s">
        <v>2975</v>
      </c>
      <c r="X1122">
        <v>0</v>
      </c>
      <c r="Y1122" s="3">
        <v>1000</v>
      </c>
      <c r="Z1122">
        <v>0</v>
      </c>
      <c r="AA1122">
        <v>0</v>
      </c>
      <c r="AB1122">
        <v>0</v>
      </c>
      <c r="AC1122">
        <v>0</v>
      </c>
      <c r="AF1122">
        <v>0</v>
      </c>
      <c r="AO1122" t="s">
        <v>2976</v>
      </c>
      <c r="AP1122" t="s">
        <v>2960</v>
      </c>
      <c r="AQ1122" t="s">
        <v>8264</v>
      </c>
      <c r="AS1122">
        <v>0</v>
      </c>
      <c r="AT1122">
        <v>0</v>
      </c>
      <c r="AU1122">
        <v>0</v>
      </c>
      <c r="AV1122">
        <v>0</v>
      </c>
      <c r="AW1122">
        <v>0</v>
      </c>
      <c r="AX1122">
        <v>0</v>
      </c>
      <c r="BB1122" t="s">
        <v>63</v>
      </c>
      <c r="BC1122" t="s">
        <v>5273</v>
      </c>
      <c r="BD1122">
        <v>0</v>
      </c>
      <c r="BF1122" t="s">
        <v>2960</v>
      </c>
      <c r="BI1122" t="s">
        <v>2972</v>
      </c>
    </row>
    <row r="1123" spans="1:61" x14ac:dyDescent="0.35">
      <c r="A1123" t="s">
        <v>2884</v>
      </c>
      <c r="B1123">
        <v>10000</v>
      </c>
      <c r="C1123">
        <v>10000</v>
      </c>
      <c r="D1123" s="2">
        <v>45762</v>
      </c>
      <c r="E1123" t="s">
        <v>59</v>
      </c>
      <c r="F1123" t="s">
        <v>2723</v>
      </c>
      <c r="G1123" t="s">
        <v>2885</v>
      </c>
      <c r="I1123">
        <v>1</v>
      </c>
      <c r="J1123" t="s">
        <v>183</v>
      </c>
      <c r="K1123">
        <v>61</v>
      </c>
      <c r="L1123" t="s">
        <v>6046</v>
      </c>
      <c r="M1123" t="s">
        <v>664</v>
      </c>
      <c r="N1123" t="s">
        <v>3846</v>
      </c>
      <c r="O1123" s="3">
        <v>1334</v>
      </c>
      <c r="R1123" s="2">
        <v>45762</v>
      </c>
      <c r="T1123">
        <v>6</v>
      </c>
      <c r="U1123" s="3">
        <v>8004</v>
      </c>
      <c r="V1123" t="s">
        <v>65</v>
      </c>
      <c r="W1123" t="s">
        <v>2886</v>
      </c>
      <c r="X1123">
        <v>0</v>
      </c>
      <c r="Y1123" s="3">
        <v>8000</v>
      </c>
      <c r="Z1123">
        <v>4</v>
      </c>
      <c r="AA1123">
        <v>0</v>
      </c>
      <c r="AB1123">
        <v>0</v>
      </c>
      <c r="AC1123">
        <v>0</v>
      </c>
      <c r="AF1123">
        <v>0</v>
      </c>
      <c r="AO1123" t="s">
        <v>2887</v>
      </c>
      <c r="AP1123" t="s">
        <v>465</v>
      </c>
      <c r="AQ1123" t="s">
        <v>15009</v>
      </c>
      <c r="AS1123">
        <v>0</v>
      </c>
      <c r="AT1123">
        <v>0</v>
      </c>
      <c r="AU1123">
        <v>0</v>
      </c>
      <c r="AV1123">
        <v>0</v>
      </c>
      <c r="AW1123">
        <v>0</v>
      </c>
      <c r="AX1123">
        <v>0</v>
      </c>
      <c r="BB1123" t="s">
        <v>63</v>
      </c>
      <c r="BC1123" t="s">
        <v>5274</v>
      </c>
      <c r="BD1123">
        <v>0</v>
      </c>
      <c r="BF1123" t="s">
        <v>465</v>
      </c>
      <c r="BI1123" t="s">
        <v>2813</v>
      </c>
    </row>
    <row r="1124" spans="1:61" x14ac:dyDescent="0.35">
      <c r="A1124" t="s">
        <v>2888</v>
      </c>
      <c r="B1124">
        <v>10000</v>
      </c>
      <c r="C1124">
        <v>10000</v>
      </c>
      <c r="D1124" s="2">
        <v>45762</v>
      </c>
      <c r="E1124" t="s">
        <v>59</v>
      </c>
      <c r="F1124" t="s">
        <v>2845</v>
      </c>
      <c r="G1124" t="s">
        <v>2739</v>
      </c>
      <c r="I1124">
        <v>1</v>
      </c>
      <c r="J1124" t="s">
        <v>183</v>
      </c>
      <c r="K1124">
        <v>59</v>
      </c>
      <c r="L1124" t="s">
        <v>6045</v>
      </c>
      <c r="M1124" t="s">
        <v>73</v>
      </c>
      <c r="N1124" t="s">
        <v>3811</v>
      </c>
      <c r="O1124" s="3">
        <v>2075</v>
      </c>
      <c r="R1124" s="2">
        <v>45762</v>
      </c>
      <c r="T1124">
        <v>2</v>
      </c>
      <c r="U1124" s="3">
        <v>4150</v>
      </c>
      <c r="V1124" t="s">
        <v>65</v>
      </c>
      <c r="W1124">
        <v>112887160001</v>
      </c>
      <c r="X1124">
        <v>0</v>
      </c>
      <c r="Y1124" s="3">
        <v>4150</v>
      </c>
      <c r="Z1124">
        <v>0</v>
      </c>
      <c r="AA1124">
        <v>0</v>
      </c>
      <c r="AB1124">
        <v>0</v>
      </c>
      <c r="AC1124">
        <v>0</v>
      </c>
      <c r="AF1124">
        <v>0</v>
      </c>
      <c r="AO1124">
        <v>11288716</v>
      </c>
      <c r="AP1124" t="s">
        <v>571</v>
      </c>
      <c r="AQ1124" t="s">
        <v>14937</v>
      </c>
      <c r="AS1124">
        <v>0</v>
      </c>
      <c r="AT1124">
        <v>0</v>
      </c>
      <c r="AU1124">
        <v>0</v>
      </c>
      <c r="AV1124">
        <v>0</v>
      </c>
      <c r="AW1124">
        <v>0</v>
      </c>
      <c r="AX1124">
        <v>0</v>
      </c>
      <c r="BB1124" t="s">
        <v>63</v>
      </c>
      <c r="BC1124" t="s">
        <v>5275</v>
      </c>
      <c r="BD1124">
        <v>0</v>
      </c>
      <c r="BF1124" t="s">
        <v>571</v>
      </c>
      <c r="BI1124" t="s">
        <v>2889</v>
      </c>
    </row>
    <row r="1125" spans="1:61" x14ac:dyDescent="0.35">
      <c r="A1125" t="s">
        <v>2890</v>
      </c>
      <c r="B1125">
        <v>10000</v>
      </c>
      <c r="C1125">
        <v>10000</v>
      </c>
      <c r="D1125" s="2">
        <v>45762</v>
      </c>
      <c r="E1125" t="s">
        <v>59</v>
      </c>
      <c r="F1125" t="s">
        <v>2845</v>
      </c>
      <c r="G1125" t="s">
        <v>2739</v>
      </c>
      <c r="I1125">
        <v>1</v>
      </c>
      <c r="J1125" t="s">
        <v>183</v>
      </c>
      <c r="K1125">
        <v>59</v>
      </c>
      <c r="L1125" t="s">
        <v>6045</v>
      </c>
      <c r="M1125" t="s">
        <v>73</v>
      </c>
      <c r="N1125" t="s">
        <v>3811</v>
      </c>
      <c r="O1125" s="3">
        <v>2075</v>
      </c>
      <c r="R1125" s="2">
        <v>45762</v>
      </c>
      <c r="T1125">
        <v>2</v>
      </c>
      <c r="U1125" s="3">
        <v>4150</v>
      </c>
      <c r="V1125" t="s">
        <v>65</v>
      </c>
      <c r="W1125">
        <v>112887160001</v>
      </c>
      <c r="X1125">
        <v>0</v>
      </c>
      <c r="Y1125" s="3">
        <v>4150</v>
      </c>
      <c r="Z1125">
        <v>0</v>
      </c>
      <c r="AA1125">
        <v>0</v>
      </c>
      <c r="AB1125">
        <v>0</v>
      </c>
      <c r="AC1125">
        <v>0</v>
      </c>
      <c r="AF1125">
        <v>0</v>
      </c>
      <c r="AO1125">
        <v>11288716</v>
      </c>
      <c r="AP1125" t="s">
        <v>571</v>
      </c>
      <c r="AQ1125" t="s">
        <v>14937</v>
      </c>
      <c r="AS1125">
        <v>0</v>
      </c>
      <c r="AT1125">
        <v>0</v>
      </c>
      <c r="AU1125">
        <v>0</v>
      </c>
      <c r="AV1125">
        <v>0</v>
      </c>
      <c r="AW1125">
        <v>0</v>
      </c>
      <c r="AX1125">
        <v>0</v>
      </c>
      <c r="BB1125" t="s">
        <v>63</v>
      </c>
      <c r="BC1125" t="s">
        <v>5276</v>
      </c>
      <c r="BD1125">
        <v>0</v>
      </c>
      <c r="BF1125" t="s">
        <v>571</v>
      </c>
      <c r="BI1125" t="s">
        <v>2891</v>
      </c>
    </row>
    <row r="1126" spans="1:61" x14ac:dyDescent="0.35">
      <c r="A1126" t="s">
        <v>2890</v>
      </c>
      <c r="B1126">
        <v>20000</v>
      </c>
      <c r="C1126">
        <v>10000</v>
      </c>
      <c r="D1126" s="2">
        <v>45762</v>
      </c>
      <c r="E1126" t="s">
        <v>59</v>
      </c>
      <c r="F1126" t="s">
        <v>2845</v>
      </c>
      <c r="G1126" t="s">
        <v>2739</v>
      </c>
      <c r="I1126">
        <v>1</v>
      </c>
      <c r="J1126" t="s">
        <v>183</v>
      </c>
      <c r="K1126">
        <v>59</v>
      </c>
      <c r="L1126" t="s">
        <v>6045</v>
      </c>
      <c r="M1126" t="s">
        <v>73</v>
      </c>
      <c r="N1126" t="s">
        <v>3811</v>
      </c>
      <c r="O1126" s="3">
        <v>2075</v>
      </c>
      <c r="R1126" s="2">
        <v>45762</v>
      </c>
      <c r="T1126">
        <v>2</v>
      </c>
      <c r="U1126" s="3">
        <v>4150</v>
      </c>
      <c r="V1126" t="s">
        <v>65</v>
      </c>
      <c r="W1126">
        <v>112887160001</v>
      </c>
      <c r="X1126">
        <v>0</v>
      </c>
      <c r="Y1126" s="3">
        <v>4150</v>
      </c>
      <c r="Z1126">
        <v>0</v>
      </c>
      <c r="AA1126">
        <v>0</v>
      </c>
      <c r="AB1126">
        <v>0</v>
      </c>
      <c r="AC1126">
        <v>0</v>
      </c>
      <c r="AF1126">
        <v>0</v>
      </c>
      <c r="AO1126">
        <v>11288716</v>
      </c>
      <c r="AP1126" t="s">
        <v>571</v>
      </c>
      <c r="AQ1126" t="s">
        <v>14937</v>
      </c>
      <c r="AS1126">
        <v>0</v>
      </c>
      <c r="AT1126">
        <v>0</v>
      </c>
      <c r="AU1126">
        <v>0</v>
      </c>
      <c r="AV1126">
        <v>0</v>
      </c>
      <c r="AW1126">
        <v>0</v>
      </c>
      <c r="AX1126">
        <v>0</v>
      </c>
      <c r="BB1126" t="s">
        <v>63</v>
      </c>
      <c r="BC1126" t="s">
        <v>5276</v>
      </c>
      <c r="BD1126">
        <v>0</v>
      </c>
      <c r="BF1126" t="s">
        <v>571</v>
      </c>
      <c r="BI1126" t="s">
        <v>2891</v>
      </c>
    </row>
    <row r="1127" spans="1:61" x14ac:dyDescent="0.35">
      <c r="A1127" t="s">
        <v>2892</v>
      </c>
      <c r="B1127">
        <v>10000</v>
      </c>
      <c r="C1127">
        <v>10000</v>
      </c>
      <c r="D1127" s="2">
        <v>45762</v>
      </c>
      <c r="E1127" t="s">
        <v>59</v>
      </c>
      <c r="F1127" t="s">
        <v>2711</v>
      </c>
      <c r="G1127" t="s">
        <v>2893</v>
      </c>
      <c r="I1127">
        <v>1</v>
      </c>
      <c r="J1127" t="s">
        <v>183</v>
      </c>
      <c r="K1127">
        <v>65</v>
      </c>
      <c r="L1127" t="s">
        <v>6054</v>
      </c>
      <c r="M1127" t="s">
        <v>340</v>
      </c>
      <c r="N1127" t="s">
        <v>3854</v>
      </c>
      <c r="O1127">
        <v>385</v>
      </c>
      <c r="R1127" s="2">
        <v>45762</v>
      </c>
      <c r="T1127">
        <v>26</v>
      </c>
      <c r="U1127" s="3">
        <v>10010</v>
      </c>
      <c r="V1127" t="s">
        <v>65</v>
      </c>
      <c r="W1127" t="s">
        <v>2894</v>
      </c>
      <c r="X1127">
        <v>0</v>
      </c>
      <c r="Y1127" s="3">
        <v>10000</v>
      </c>
      <c r="Z1127">
        <v>10</v>
      </c>
      <c r="AA1127">
        <v>0</v>
      </c>
      <c r="AB1127">
        <v>0</v>
      </c>
      <c r="AC1127">
        <v>0</v>
      </c>
      <c r="AF1127">
        <v>0</v>
      </c>
      <c r="AO1127" t="s">
        <v>2895</v>
      </c>
      <c r="AP1127" t="s">
        <v>592</v>
      </c>
      <c r="AQ1127" t="s">
        <v>23747</v>
      </c>
      <c r="AS1127">
        <v>0</v>
      </c>
      <c r="AT1127">
        <v>0</v>
      </c>
      <c r="AU1127">
        <v>0</v>
      </c>
      <c r="AV1127">
        <v>0</v>
      </c>
      <c r="AW1127">
        <v>0</v>
      </c>
      <c r="AX1127">
        <v>0</v>
      </c>
      <c r="BB1127" t="s">
        <v>63</v>
      </c>
      <c r="BC1127" t="s">
        <v>5277</v>
      </c>
      <c r="BD1127">
        <v>0</v>
      </c>
      <c r="BF1127" t="s">
        <v>592</v>
      </c>
      <c r="BI1127" t="s">
        <v>2896</v>
      </c>
    </row>
    <row r="1128" spans="1:61" x14ac:dyDescent="0.35">
      <c r="A1128" t="s">
        <v>3081</v>
      </c>
      <c r="B1128">
        <v>10000</v>
      </c>
      <c r="C1128">
        <v>10000</v>
      </c>
      <c r="D1128" s="2">
        <v>45768</v>
      </c>
      <c r="E1128" t="s">
        <v>59</v>
      </c>
      <c r="F1128" t="s">
        <v>3082</v>
      </c>
      <c r="G1128" t="s">
        <v>3083</v>
      </c>
      <c r="I1128">
        <v>1</v>
      </c>
      <c r="J1128" t="s">
        <v>183</v>
      </c>
      <c r="K1128">
        <v>79</v>
      </c>
      <c r="L1128" t="s">
        <v>6076</v>
      </c>
      <c r="M1128" t="s">
        <v>92</v>
      </c>
      <c r="N1128" t="s">
        <v>3828</v>
      </c>
      <c r="O1128">
        <v>625</v>
      </c>
      <c r="R1128" s="2">
        <v>45762</v>
      </c>
      <c r="T1128">
        <v>96</v>
      </c>
      <c r="U1128" s="3">
        <v>60000</v>
      </c>
      <c r="V1128" t="s">
        <v>65</v>
      </c>
      <c r="W1128" t="s">
        <v>3085</v>
      </c>
      <c r="X1128">
        <v>0</v>
      </c>
      <c r="Y1128" s="3">
        <v>17500</v>
      </c>
      <c r="Z1128" s="3">
        <v>42500</v>
      </c>
      <c r="AA1128">
        <v>0</v>
      </c>
      <c r="AB1128">
        <v>0</v>
      </c>
      <c r="AC1128">
        <v>0</v>
      </c>
      <c r="AF1128">
        <v>0</v>
      </c>
      <c r="AO1128" t="s">
        <v>3086</v>
      </c>
      <c r="AP1128" t="s">
        <v>3087</v>
      </c>
      <c r="AQ1128" t="s">
        <v>21766</v>
      </c>
      <c r="AS1128">
        <v>0</v>
      </c>
      <c r="AT1128">
        <v>0</v>
      </c>
      <c r="AU1128">
        <v>0</v>
      </c>
      <c r="AV1128">
        <v>0</v>
      </c>
      <c r="AW1128">
        <v>0</v>
      </c>
      <c r="AX1128">
        <v>0</v>
      </c>
      <c r="BB1128" t="s">
        <v>63</v>
      </c>
      <c r="BC1128" t="s">
        <v>3088</v>
      </c>
      <c r="BD1128">
        <v>0</v>
      </c>
      <c r="BF1128" t="s">
        <v>3087</v>
      </c>
      <c r="BI1128" t="s">
        <v>3089</v>
      </c>
    </row>
    <row r="1129" spans="1:61" x14ac:dyDescent="0.35">
      <c r="A1129" t="s">
        <v>3532</v>
      </c>
      <c r="B1129">
        <v>10000</v>
      </c>
      <c r="C1129">
        <v>10000</v>
      </c>
      <c r="D1129" s="2">
        <v>45763</v>
      </c>
      <c r="E1129" t="s">
        <v>59</v>
      </c>
      <c r="F1129" s="4">
        <v>0.47076388888888887</v>
      </c>
      <c r="G1129" t="s">
        <v>3064</v>
      </c>
      <c r="I1129">
        <v>1</v>
      </c>
      <c r="J1129" t="s">
        <v>183</v>
      </c>
      <c r="K1129">
        <v>32</v>
      </c>
      <c r="L1129" t="s">
        <v>6064</v>
      </c>
      <c r="M1129" t="s">
        <v>516</v>
      </c>
      <c r="N1129" t="s">
        <v>3833</v>
      </c>
      <c r="O1129" s="3">
        <v>5860</v>
      </c>
      <c r="R1129" s="2">
        <v>45762</v>
      </c>
      <c r="T1129">
        <v>1</v>
      </c>
      <c r="U1129" s="3">
        <v>5860</v>
      </c>
      <c r="V1129" t="s">
        <v>65</v>
      </c>
      <c r="W1129" t="s">
        <v>915</v>
      </c>
      <c r="X1129">
        <v>0</v>
      </c>
      <c r="Y1129" s="3">
        <v>2680</v>
      </c>
      <c r="Z1129" s="3">
        <v>3180</v>
      </c>
      <c r="AA1129">
        <v>0</v>
      </c>
      <c r="AB1129">
        <v>0</v>
      </c>
      <c r="AC1129">
        <v>0</v>
      </c>
      <c r="AF1129">
        <v>0</v>
      </c>
      <c r="AO1129" t="s">
        <v>916</v>
      </c>
      <c r="AP1129" t="s">
        <v>465</v>
      </c>
      <c r="AQ1129" t="s">
        <v>15009</v>
      </c>
      <c r="AS1129">
        <v>0</v>
      </c>
      <c r="AT1129">
        <v>0</v>
      </c>
      <c r="AU1129">
        <v>0</v>
      </c>
      <c r="AV1129">
        <v>0</v>
      </c>
      <c r="AW1129">
        <v>0</v>
      </c>
      <c r="AX1129">
        <v>0</v>
      </c>
      <c r="BB1129" t="s">
        <v>63</v>
      </c>
      <c r="BC1129" t="s">
        <v>5278</v>
      </c>
      <c r="BD1129">
        <v>0</v>
      </c>
      <c r="BF1129" t="s">
        <v>465</v>
      </c>
      <c r="BI1129" t="s">
        <v>3074</v>
      </c>
    </row>
    <row r="1130" spans="1:61" x14ac:dyDescent="0.35">
      <c r="A1130" t="s">
        <v>5178</v>
      </c>
      <c r="B1130">
        <v>10000</v>
      </c>
      <c r="C1130">
        <v>10000</v>
      </c>
      <c r="D1130" s="2">
        <v>45764</v>
      </c>
      <c r="E1130" t="s">
        <v>59</v>
      </c>
      <c r="F1130" t="s">
        <v>5179</v>
      </c>
      <c r="G1130" t="s">
        <v>3064</v>
      </c>
      <c r="I1130">
        <v>1</v>
      </c>
      <c r="J1130" t="s">
        <v>183</v>
      </c>
      <c r="K1130">
        <v>32</v>
      </c>
      <c r="L1130" t="s">
        <v>6064</v>
      </c>
      <c r="M1130" t="s">
        <v>516</v>
      </c>
      <c r="N1130" t="s">
        <v>3833</v>
      </c>
      <c r="O1130" s="3">
        <v>5860</v>
      </c>
      <c r="R1130" s="2">
        <v>45762</v>
      </c>
      <c r="T1130">
        <v>1</v>
      </c>
      <c r="U1130" s="3">
        <v>5860</v>
      </c>
      <c r="V1130" t="s">
        <v>65</v>
      </c>
      <c r="W1130" t="s">
        <v>915</v>
      </c>
      <c r="X1130">
        <v>0</v>
      </c>
      <c r="Y1130" s="3">
        <v>5360</v>
      </c>
      <c r="Z1130">
        <v>500</v>
      </c>
      <c r="AA1130">
        <v>0</v>
      </c>
      <c r="AB1130">
        <v>0</v>
      </c>
      <c r="AC1130">
        <v>0</v>
      </c>
      <c r="AF1130">
        <v>0</v>
      </c>
      <c r="AO1130" t="s">
        <v>916</v>
      </c>
      <c r="AP1130" t="s">
        <v>465</v>
      </c>
      <c r="AQ1130" t="s">
        <v>15009</v>
      </c>
      <c r="AS1130">
        <v>0</v>
      </c>
      <c r="AT1130">
        <v>0</v>
      </c>
      <c r="AU1130">
        <v>0</v>
      </c>
      <c r="AV1130">
        <v>0</v>
      </c>
      <c r="AW1130">
        <v>0</v>
      </c>
      <c r="AX1130">
        <v>0</v>
      </c>
      <c r="BB1130" t="s">
        <v>63</v>
      </c>
      <c r="BC1130" t="s">
        <v>6579</v>
      </c>
      <c r="BD1130">
        <v>0</v>
      </c>
      <c r="BF1130" t="s">
        <v>465</v>
      </c>
      <c r="BI1130" t="s">
        <v>3076</v>
      </c>
    </row>
    <row r="1131" spans="1:61" x14ac:dyDescent="0.35">
      <c r="A1131" t="s">
        <v>2897</v>
      </c>
      <c r="B1131">
        <v>10000</v>
      </c>
      <c r="C1131">
        <v>10000</v>
      </c>
      <c r="D1131" s="2">
        <v>45762</v>
      </c>
      <c r="E1131" t="s">
        <v>59</v>
      </c>
      <c r="F1131" s="4">
        <v>0.42719907407407409</v>
      </c>
      <c r="G1131" t="s">
        <v>1730</v>
      </c>
      <c r="I1131">
        <v>1</v>
      </c>
      <c r="J1131" t="s">
        <v>183</v>
      </c>
      <c r="K1131">
        <v>61</v>
      </c>
      <c r="L1131" t="s">
        <v>6046</v>
      </c>
      <c r="M1131" t="s">
        <v>209</v>
      </c>
      <c r="N1131" t="s">
        <v>3802</v>
      </c>
      <c r="O1131">
        <v>100</v>
      </c>
      <c r="R1131" s="2">
        <v>45762</v>
      </c>
      <c r="T1131">
        <v>1</v>
      </c>
      <c r="U1131">
        <v>100</v>
      </c>
      <c r="V1131" t="s">
        <v>65</v>
      </c>
      <c r="W1131">
        <v>107142970001</v>
      </c>
      <c r="X1131">
        <v>0</v>
      </c>
      <c r="Y1131">
        <v>100</v>
      </c>
      <c r="Z1131">
        <v>0</v>
      </c>
      <c r="AA1131">
        <v>0</v>
      </c>
      <c r="AB1131">
        <v>0</v>
      </c>
      <c r="AC1131">
        <v>0</v>
      </c>
      <c r="AF1131">
        <v>0</v>
      </c>
      <c r="AO1131">
        <v>10714297</v>
      </c>
      <c r="AP1131" t="s">
        <v>282</v>
      </c>
      <c r="AQ1131" t="s">
        <v>14518</v>
      </c>
      <c r="AS1131">
        <v>0</v>
      </c>
      <c r="AT1131">
        <v>0</v>
      </c>
      <c r="AU1131">
        <v>0</v>
      </c>
      <c r="AV1131">
        <v>0</v>
      </c>
      <c r="AW1131">
        <v>0</v>
      </c>
      <c r="AX1131">
        <v>0</v>
      </c>
      <c r="BB1131" t="s">
        <v>63</v>
      </c>
      <c r="BC1131" t="s">
        <v>5279</v>
      </c>
      <c r="BD1131">
        <v>0</v>
      </c>
      <c r="BF1131" t="s">
        <v>282</v>
      </c>
      <c r="BI1131" t="s">
        <v>2898</v>
      </c>
    </row>
    <row r="1132" spans="1:61" x14ac:dyDescent="0.35">
      <c r="A1132" t="s">
        <v>2899</v>
      </c>
      <c r="B1132">
        <v>10000</v>
      </c>
      <c r="C1132">
        <v>10000</v>
      </c>
      <c r="D1132" s="2">
        <v>45762</v>
      </c>
      <c r="E1132" t="s">
        <v>59</v>
      </c>
      <c r="F1132" s="4">
        <v>0.42719907407407409</v>
      </c>
      <c r="G1132" t="s">
        <v>2621</v>
      </c>
      <c r="I1132">
        <v>1</v>
      </c>
      <c r="J1132" t="s">
        <v>183</v>
      </c>
      <c r="K1132">
        <v>61</v>
      </c>
      <c r="L1132" t="s">
        <v>6046</v>
      </c>
      <c r="M1132" t="s">
        <v>209</v>
      </c>
      <c r="N1132" t="s">
        <v>3802</v>
      </c>
      <c r="O1132">
        <v>100</v>
      </c>
      <c r="R1132" s="2">
        <v>45762</v>
      </c>
      <c r="T1132">
        <v>1</v>
      </c>
      <c r="U1132">
        <v>100</v>
      </c>
      <c r="V1132" t="s">
        <v>65</v>
      </c>
      <c r="W1132">
        <v>107330780001</v>
      </c>
      <c r="X1132">
        <v>0</v>
      </c>
      <c r="Y1132">
        <v>100</v>
      </c>
      <c r="Z1132">
        <v>0</v>
      </c>
      <c r="AA1132">
        <v>0</v>
      </c>
      <c r="AB1132">
        <v>0</v>
      </c>
      <c r="AC1132">
        <v>0</v>
      </c>
      <c r="AF1132">
        <v>0</v>
      </c>
      <c r="AO1132">
        <v>10733078</v>
      </c>
      <c r="AP1132" t="s">
        <v>282</v>
      </c>
      <c r="AQ1132" t="s">
        <v>14518</v>
      </c>
      <c r="AS1132">
        <v>0</v>
      </c>
      <c r="AT1132">
        <v>0</v>
      </c>
      <c r="AU1132">
        <v>0</v>
      </c>
      <c r="AV1132">
        <v>0</v>
      </c>
      <c r="AW1132">
        <v>0</v>
      </c>
      <c r="AX1132">
        <v>0</v>
      </c>
      <c r="BB1132" t="s">
        <v>63</v>
      </c>
      <c r="BC1132" t="s">
        <v>5280</v>
      </c>
      <c r="BD1132">
        <v>0</v>
      </c>
      <c r="BF1132" t="s">
        <v>282</v>
      </c>
      <c r="BI1132" t="s">
        <v>2898</v>
      </c>
    </row>
    <row r="1133" spans="1:61" x14ac:dyDescent="0.35">
      <c r="A1133" t="s">
        <v>5281</v>
      </c>
      <c r="B1133">
        <v>10000</v>
      </c>
      <c r="C1133">
        <v>10000</v>
      </c>
      <c r="D1133" s="2">
        <v>45764</v>
      </c>
      <c r="E1133" t="s">
        <v>59</v>
      </c>
      <c r="F1133" t="s">
        <v>5282</v>
      </c>
      <c r="G1133" t="s">
        <v>5283</v>
      </c>
      <c r="I1133">
        <v>1</v>
      </c>
      <c r="J1133" t="s">
        <v>183</v>
      </c>
      <c r="K1133">
        <v>95</v>
      </c>
      <c r="L1133" t="s">
        <v>6068</v>
      </c>
      <c r="M1133" t="s">
        <v>454</v>
      </c>
      <c r="N1133" t="s">
        <v>3837</v>
      </c>
      <c r="O1133" s="3">
        <v>18572</v>
      </c>
      <c r="R1133" s="2">
        <v>45762</v>
      </c>
      <c r="T1133">
        <v>14</v>
      </c>
      <c r="U1133" s="3">
        <v>260008</v>
      </c>
      <c r="V1133" t="s">
        <v>65</v>
      </c>
      <c r="W1133">
        <v>86.915900010000001</v>
      </c>
      <c r="X1133">
        <v>0</v>
      </c>
      <c r="Y1133" s="3">
        <v>259500</v>
      </c>
      <c r="Z1133">
        <v>508</v>
      </c>
      <c r="AA1133">
        <v>0</v>
      </c>
      <c r="AB1133">
        <v>0</v>
      </c>
      <c r="AC1133">
        <v>0</v>
      </c>
      <c r="AF1133">
        <v>0</v>
      </c>
      <c r="AO1133">
        <v>86.915899999999993</v>
      </c>
      <c r="AP1133" t="s">
        <v>1048</v>
      </c>
      <c r="AQ1133" t="s">
        <v>13477</v>
      </c>
      <c r="AS1133">
        <v>0</v>
      </c>
      <c r="AT1133">
        <v>0</v>
      </c>
      <c r="AU1133">
        <v>0</v>
      </c>
      <c r="AV1133">
        <v>0</v>
      </c>
      <c r="AW1133">
        <v>0</v>
      </c>
      <c r="AX1133">
        <v>0</v>
      </c>
      <c r="BB1133" t="s">
        <v>63</v>
      </c>
      <c r="BC1133" t="s">
        <v>5284</v>
      </c>
      <c r="BD1133">
        <v>0</v>
      </c>
      <c r="BF1133" t="s">
        <v>1048</v>
      </c>
      <c r="BI1133" t="s">
        <v>5285</v>
      </c>
    </row>
    <row r="1134" spans="1:61" x14ac:dyDescent="0.35">
      <c r="A1134" t="s">
        <v>2900</v>
      </c>
      <c r="B1134">
        <v>10000</v>
      </c>
      <c r="C1134">
        <v>10000</v>
      </c>
      <c r="D1134" s="2">
        <v>45763</v>
      </c>
      <c r="E1134" t="s">
        <v>59</v>
      </c>
      <c r="F1134" t="s">
        <v>2901</v>
      </c>
      <c r="G1134" t="s">
        <v>2902</v>
      </c>
      <c r="I1134">
        <v>1</v>
      </c>
      <c r="J1134" t="s">
        <v>183</v>
      </c>
      <c r="K1134">
        <v>65</v>
      </c>
      <c r="L1134" t="s">
        <v>6054</v>
      </c>
      <c r="M1134" t="s">
        <v>340</v>
      </c>
      <c r="N1134" t="s">
        <v>3854</v>
      </c>
      <c r="O1134">
        <v>200</v>
      </c>
      <c r="R1134" s="2">
        <v>45762</v>
      </c>
      <c r="T1134">
        <v>5</v>
      </c>
      <c r="U1134" s="3">
        <v>1000</v>
      </c>
      <c r="V1134" t="s">
        <v>65</v>
      </c>
      <c r="W1134" t="s">
        <v>2903</v>
      </c>
      <c r="X1134">
        <v>0</v>
      </c>
      <c r="Y1134" s="3">
        <v>1000</v>
      </c>
      <c r="Z1134">
        <v>0</v>
      </c>
      <c r="AA1134">
        <v>0</v>
      </c>
      <c r="AB1134">
        <v>0</v>
      </c>
      <c r="AC1134">
        <v>0</v>
      </c>
      <c r="AF1134">
        <v>0</v>
      </c>
      <c r="AO1134" t="s">
        <v>2904</v>
      </c>
      <c r="AP1134" t="s">
        <v>225</v>
      </c>
      <c r="AQ1134" t="s">
        <v>23604</v>
      </c>
      <c r="AS1134">
        <v>0</v>
      </c>
      <c r="AT1134">
        <v>0</v>
      </c>
      <c r="AU1134">
        <v>0</v>
      </c>
      <c r="AV1134">
        <v>0</v>
      </c>
      <c r="AW1134">
        <v>0</v>
      </c>
      <c r="AX1134">
        <v>0</v>
      </c>
      <c r="BB1134" t="s">
        <v>63</v>
      </c>
      <c r="BC1134" t="s">
        <v>5286</v>
      </c>
      <c r="BD1134">
        <v>0</v>
      </c>
      <c r="BF1134" t="s">
        <v>225</v>
      </c>
      <c r="BI1134" t="s">
        <v>2905</v>
      </c>
    </row>
    <row r="1135" spans="1:61" x14ac:dyDescent="0.35">
      <c r="A1135" t="s">
        <v>5287</v>
      </c>
      <c r="B1135">
        <v>10000</v>
      </c>
      <c r="C1135">
        <v>10000</v>
      </c>
      <c r="D1135" s="2">
        <v>45763</v>
      </c>
      <c r="E1135" t="s">
        <v>59</v>
      </c>
      <c r="F1135" t="s">
        <v>5198</v>
      </c>
      <c r="G1135" t="s">
        <v>3951</v>
      </c>
      <c r="I1135">
        <v>1</v>
      </c>
      <c r="J1135" t="s">
        <v>183</v>
      </c>
      <c r="K1135">
        <v>61</v>
      </c>
      <c r="L1135" t="s">
        <v>6046</v>
      </c>
      <c r="M1135" t="s">
        <v>209</v>
      </c>
      <c r="N1135" t="s">
        <v>3802</v>
      </c>
      <c r="O1135" s="3">
        <v>1000</v>
      </c>
      <c r="R1135" s="2">
        <v>45762</v>
      </c>
      <c r="T1135">
        <v>1</v>
      </c>
      <c r="U1135" s="3">
        <v>1000</v>
      </c>
      <c r="V1135" t="s">
        <v>65</v>
      </c>
      <c r="W1135" t="s">
        <v>5288</v>
      </c>
      <c r="X1135">
        <v>0</v>
      </c>
      <c r="Y1135" s="3">
        <v>1000</v>
      </c>
      <c r="Z1135">
        <v>0</v>
      </c>
      <c r="AA1135">
        <v>0</v>
      </c>
      <c r="AB1135">
        <v>0</v>
      </c>
      <c r="AC1135">
        <v>0</v>
      </c>
      <c r="AF1135">
        <v>0</v>
      </c>
      <c r="AO1135" t="s">
        <v>5289</v>
      </c>
      <c r="AP1135" t="s">
        <v>225</v>
      </c>
      <c r="AQ1135" t="s">
        <v>23604</v>
      </c>
      <c r="AS1135">
        <v>0</v>
      </c>
      <c r="AT1135">
        <v>0</v>
      </c>
      <c r="AU1135">
        <v>0</v>
      </c>
      <c r="AV1135">
        <v>0</v>
      </c>
      <c r="AW1135">
        <v>0</v>
      </c>
      <c r="AX1135">
        <v>0</v>
      </c>
      <c r="BB1135" t="s">
        <v>63</v>
      </c>
      <c r="BC1135" t="s">
        <v>5290</v>
      </c>
      <c r="BD1135">
        <v>0</v>
      </c>
      <c r="BF1135" t="s">
        <v>225</v>
      </c>
      <c r="BI1135" t="s">
        <v>2905</v>
      </c>
    </row>
    <row r="1136" spans="1:61" x14ac:dyDescent="0.35">
      <c r="A1136" t="s">
        <v>5291</v>
      </c>
      <c r="B1136">
        <v>10000</v>
      </c>
      <c r="C1136">
        <v>10000</v>
      </c>
      <c r="D1136" s="2">
        <v>45763</v>
      </c>
      <c r="E1136" t="s">
        <v>59</v>
      </c>
      <c r="F1136" t="s">
        <v>5292</v>
      </c>
      <c r="G1136" t="s">
        <v>5293</v>
      </c>
      <c r="I1136">
        <v>1</v>
      </c>
      <c r="J1136" t="s">
        <v>183</v>
      </c>
      <c r="K1136">
        <v>65</v>
      </c>
      <c r="L1136" t="s">
        <v>6054</v>
      </c>
      <c r="M1136" t="s">
        <v>340</v>
      </c>
      <c r="N1136" t="s">
        <v>3854</v>
      </c>
      <c r="O1136">
        <v>250</v>
      </c>
      <c r="R1136" s="2">
        <v>45762</v>
      </c>
      <c r="T1136">
        <v>6</v>
      </c>
      <c r="U1136" s="3">
        <v>1500</v>
      </c>
      <c r="V1136" t="s">
        <v>65</v>
      </c>
      <c r="W1136" t="s">
        <v>5294</v>
      </c>
      <c r="X1136">
        <v>0</v>
      </c>
      <c r="Y1136" s="3">
        <v>1500</v>
      </c>
      <c r="Z1136">
        <v>0</v>
      </c>
      <c r="AA1136">
        <v>0</v>
      </c>
      <c r="AB1136">
        <v>0</v>
      </c>
      <c r="AC1136">
        <v>0</v>
      </c>
      <c r="AF1136">
        <v>0</v>
      </c>
      <c r="AO1136" t="s">
        <v>5295</v>
      </c>
      <c r="AP1136" t="s">
        <v>225</v>
      </c>
      <c r="AQ1136" t="s">
        <v>23604</v>
      </c>
      <c r="AS1136">
        <v>0</v>
      </c>
      <c r="AT1136">
        <v>0</v>
      </c>
      <c r="AU1136">
        <v>0</v>
      </c>
      <c r="AV1136">
        <v>0</v>
      </c>
      <c r="AW1136">
        <v>0</v>
      </c>
      <c r="AX1136">
        <v>0</v>
      </c>
      <c r="BB1136" t="s">
        <v>63</v>
      </c>
      <c r="BC1136" t="s">
        <v>5296</v>
      </c>
      <c r="BD1136">
        <v>0</v>
      </c>
      <c r="BF1136" t="s">
        <v>225</v>
      </c>
      <c r="BI1136" t="s">
        <v>2905</v>
      </c>
    </row>
    <row r="1137" spans="1:61" x14ac:dyDescent="0.35">
      <c r="A1137" t="s">
        <v>5297</v>
      </c>
      <c r="B1137">
        <v>10000</v>
      </c>
      <c r="C1137">
        <v>10000</v>
      </c>
      <c r="D1137" s="2">
        <v>45763</v>
      </c>
      <c r="E1137" t="s">
        <v>59</v>
      </c>
      <c r="F1137" s="4">
        <v>0.4697453703703704</v>
      </c>
      <c r="G1137" t="s">
        <v>5298</v>
      </c>
      <c r="I1137">
        <v>1</v>
      </c>
      <c r="J1137" t="s">
        <v>183</v>
      </c>
      <c r="K1137">
        <v>61</v>
      </c>
      <c r="L1137" t="s">
        <v>6046</v>
      </c>
      <c r="M1137" t="s">
        <v>209</v>
      </c>
      <c r="N1137" t="s">
        <v>3802</v>
      </c>
      <c r="O1137">
        <v>100</v>
      </c>
      <c r="R1137" s="2">
        <v>45762</v>
      </c>
      <c r="T1137">
        <v>1</v>
      </c>
      <c r="U1137">
        <v>100</v>
      </c>
      <c r="V1137" t="s">
        <v>65</v>
      </c>
      <c r="W1137" t="s">
        <v>5299</v>
      </c>
      <c r="X1137">
        <v>0</v>
      </c>
      <c r="Y1137">
        <v>100</v>
      </c>
      <c r="Z1137">
        <v>0</v>
      </c>
      <c r="AA1137">
        <v>0</v>
      </c>
      <c r="AB1137">
        <v>0</v>
      </c>
      <c r="AC1137">
        <v>0</v>
      </c>
      <c r="AF1137">
        <v>0</v>
      </c>
      <c r="AO1137" t="s">
        <v>5300</v>
      </c>
      <c r="AP1137" t="s">
        <v>225</v>
      </c>
      <c r="AQ1137" t="s">
        <v>23604</v>
      </c>
      <c r="AS1137">
        <v>0</v>
      </c>
      <c r="AT1137">
        <v>0</v>
      </c>
      <c r="AU1137">
        <v>0</v>
      </c>
      <c r="AV1137">
        <v>0</v>
      </c>
      <c r="AW1137">
        <v>0</v>
      </c>
      <c r="AX1137">
        <v>0</v>
      </c>
      <c r="BB1137" t="s">
        <v>63</v>
      </c>
      <c r="BC1137" t="s">
        <v>5301</v>
      </c>
      <c r="BD1137">
        <v>0</v>
      </c>
      <c r="BF1137" t="s">
        <v>225</v>
      </c>
      <c r="BI1137" t="s">
        <v>2905</v>
      </c>
    </row>
    <row r="1138" spans="1:61" x14ac:dyDescent="0.35">
      <c r="A1138" t="s">
        <v>2906</v>
      </c>
      <c r="B1138">
        <v>10000</v>
      </c>
      <c r="C1138">
        <v>10000</v>
      </c>
      <c r="D1138" s="2">
        <v>45763</v>
      </c>
      <c r="E1138" t="s">
        <v>59</v>
      </c>
      <c r="F1138" t="s">
        <v>2901</v>
      </c>
      <c r="G1138" t="s">
        <v>2902</v>
      </c>
      <c r="I1138">
        <v>1</v>
      </c>
      <c r="J1138" t="s">
        <v>183</v>
      </c>
      <c r="K1138">
        <v>65</v>
      </c>
      <c r="L1138" t="s">
        <v>6054</v>
      </c>
      <c r="M1138" t="s">
        <v>340</v>
      </c>
      <c r="N1138" t="s">
        <v>3854</v>
      </c>
      <c r="O1138" s="3">
        <v>1800</v>
      </c>
      <c r="R1138" s="2">
        <v>45762</v>
      </c>
      <c r="T1138">
        <v>5</v>
      </c>
      <c r="U1138" s="3">
        <v>9000</v>
      </c>
      <c r="V1138" t="s">
        <v>65</v>
      </c>
      <c r="W1138" t="s">
        <v>2903</v>
      </c>
      <c r="X1138">
        <v>0</v>
      </c>
      <c r="Y1138" s="3">
        <v>9000</v>
      </c>
      <c r="Z1138">
        <v>0</v>
      </c>
      <c r="AA1138">
        <v>0</v>
      </c>
      <c r="AB1138">
        <v>0</v>
      </c>
      <c r="AC1138">
        <v>0</v>
      </c>
      <c r="AF1138">
        <v>0</v>
      </c>
      <c r="AO1138" t="s">
        <v>2904</v>
      </c>
      <c r="AP1138" t="s">
        <v>225</v>
      </c>
      <c r="AQ1138" t="s">
        <v>23604</v>
      </c>
      <c r="AS1138">
        <v>0</v>
      </c>
      <c r="AT1138">
        <v>0</v>
      </c>
      <c r="AU1138">
        <v>0</v>
      </c>
      <c r="AV1138">
        <v>0</v>
      </c>
      <c r="AW1138">
        <v>0</v>
      </c>
      <c r="AX1138">
        <v>0</v>
      </c>
      <c r="BB1138" t="s">
        <v>63</v>
      </c>
      <c r="BC1138" t="s">
        <v>5302</v>
      </c>
      <c r="BD1138">
        <v>0</v>
      </c>
      <c r="BF1138" t="s">
        <v>225</v>
      </c>
      <c r="BI1138" t="s">
        <v>2907</v>
      </c>
    </row>
    <row r="1139" spans="1:61" x14ac:dyDescent="0.35">
      <c r="A1139" t="s">
        <v>2908</v>
      </c>
      <c r="B1139">
        <v>10000</v>
      </c>
      <c r="C1139">
        <v>10000</v>
      </c>
      <c r="D1139" s="2">
        <v>45762</v>
      </c>
      <c r="E1139" t="s">
        <v>59</v>
      </c>
      <c r="F1139" t="s">
        <v>2909</v>
      </c>
      <c r="G1139" t="s">
        <v>2910</v>
      </c>
      <c r="I1139">
        <v>1</v>
      </c>
      <c r="J1139" t="s">
        <v>183</v>
      </c>
      <c r="K1139">
        <v>65</v>
      </c>
      <c r="L1139" t="s">
        <v>6054</v>
      </c>
      <c r="M1139" t="s">
        <v>340</v>
      </c>
      <c r="N1139" t="s">
        <v>3854</v>
      </c>
      <c r="O1139">
        <v>250</v>
      </c>
      <c r="R1139" s="2">
        <v>45762</v>
      </c>
      <c r="T1139">
        <v>2</v>
      </c>
      <c r="U1139">
        <v>500</v>
      </c>
      <c r="V1139" t="s">
        <v>65</v>
      </c>
      <c r="W1139" t="s">
        <v>2911</v>
      </c>
      <c r="X1139">
        <v>0</v>
      </c>
      <c r="Y1139">
        <v>500</v>
      </c>
      <c r="Z1139">
        <v>0</v>
      </c>
      <c r="AA1139">
        <v>0</v>
      </c>
      <c r="AB1139">
        <v>0</v>
      </c>
      <c r="AC1139">
        <v>0</v>
      </c>
      <c r="AF1139">
        <v>0</v>
      </c>
      <c r="AO1139" t="s">
        <v>2912</v>
      </c>
      <c r="AP1139" t="s">
        <v>2913</v>
      </c>
      <c r="AQ1139" t="s">
        <v>23344</v>
      </c>
      <c r="AS1139">
        <v>0</v>
      </c>
      <c r="AT1139">
        <v>0</v>
      </c>
      <c r="AU1139">
        <v>0</v>
      </c>
      <c r="AV1139">
        <v>0</v>
      </c>
      <c r="AW1139">
        <v>0</v>
      </c>
      <c r="AX1139">
        <v>0</v>
      </c>
      <c r="BB1139" t="s">
        <v>63</v>
      </c>
      <c r="BC1139" t="s">
        <v>5303</v>
      </c>
      <c r="BD1139">
        <v>0</v>
      </c>
      <c r="BF1139" t="s">
        <v>2913</v>
      </c>
      <c r="BI1139" t="s">
        <v>2914</v>
      </c>
    </row>
    <row r="1140" spans="1:61" x14ac:dyDescent="0.35">
      <c r="A1140" t="s">
        <v>5304</v>
      </c>
      <c r="B1140">
        <v>10000</v>
      </c>
      <c r="C1140">
        <v>10000</v>
      </c>
      <c r="D1140" s="2">
        <v>45763</v>
      </c>
      <c r="E1140" t="s">
        <v>59</v>
      </c>
      <c r="F1140" t="s">
        <v>5139</v>
      </c>
      <c r="G1140" t="s">
        <v>1220</v>
      </c>
      <c r="I1140">
        <v>1</v>
      </c>
      <c r="J1140" t="s">
        <v>183</v>
      </c>
      <c r="K1140">
        <v>79</v>
      </c>
      <c r="L1140" t="s">
        <v>6076</v>
      </c>
      <c r="M1140" t="s">
        <v>92</v>
      </c>
      <c r="N1140" t="s">
        <v>3828</v>
      </c>
      <c r="O1140">
        <v>497</v>
      </c>
      <c r="R1140" s="2">
        <v>45762</v>
      </c>
      <c r="T1140">
        <v>4</v>
      </c>
      <c r="U1140" s="3">
        <v>1988</v>
      </c>
      <c r="V1140" t="s">
        <v>65</v>
      </c>
      <c r="W1140" t="s">
        <v>3136</v>
      </c>
      <c r="X1140">
        <v>0</v>
      </c>
      <c r="Y1140" s="3">
        <v>1986</v>
      </c>
      <c r="Z1140">
        <v>2</v>
      </c>
      <c r="AA1140">
        <v>0</v>
      </c>
      <c r="AB1140">
        <v>0</v>
      </c>
      <c r="AC1140">
        <v>0</v>
      </c>
      <c r="AF1140">
        <v>0</v>
      </c>
      <c r="AO1140" t="s">
        <v>3137</v>
      </c>
      <c r="AP1140" t="s">
        <v>3095</v>
      </c>
      <c r="AQ1140" t="s">
        <v>21792</v>
      </c>
      <c r="AS1140">
        <v>0</v>
      </c>
      <c r="AT1140">
        <v>0</v>
      </c>
      <c r="AU1140">
        <v>0</v>
      </c>
      <c r="AV1140">
        <v>0</v>
      </c>
      <c r="AW1140">
        <v>0</v>
      </c>
      <c r="AX1140">
        <v>0</v>
      </c>
      <c r="BB1140" t="s">
        <v>63</v>
      </c>
      <c r="BC1140" t="s">
        <v>5305</v>
      </c>
      <c r="BD1140">
        <v>0</v>
      </c>
      <c r="BF1140" t="s">
        <v>3095</v>
      </c>
      <c r="BI1140" t="s">
        <v>5306</v>
      </c>
    </row>
    <row r="1141" spans="1:61" x14ac:dyDescent="0.35">
      <c r="A1141" t="s">
        <v>5304</v>
      </c>
      <c r="B1141">
        <v>10000</v>
      </c>
      <c r="C1141">
        <v>20000</v>
      </c>
      <c r="D1141" s="2">
        <v>45763</v>
      </c>
      <c r="E1141" t="s">
        <v>59</v>
      </c>
      <c r="F1141" t="s">
        <v>5139</v>
      </c>
      <c r="G1141" t="s">
        <v>1220</v>
      </c>
      <c r="I1141">
        <v>2</v>
      </c>
      <c r="J1141" t="s">
        <v>183</v>
      </c>
      <c r="K1141">
        <v>105</v>
      </c>
      <c r="L1141" t="s">
        <v>6067</v>
      </c>
      <c r="M1141" t="s">
        <v>281</v>
      </c>
      <c r="N1141" t="s">
        <v>3851</v>
      </c>
      <c r="O1141" s="3">
        <v>1986</v>
      </c>
      <c r="R1141" s="2">
        <v>45762</v>
      </c>
      <c r="T1141">
        <v>1</v>
      </c>
      <c r="U1141" s="3">
        <v>1986</v>
      </c>
      <c r="V1141" t="s">
        <v>65</v>
      </c>
      <c r="W1141" t="s">
        <v>3136</v>
      </c>
      <c r="X1141">
        <v>0</v>
      </c>
      <c r="Y1141" s="3">
        <v>1986</v>
      </c>
      <c r="Z1141">
        <v>0</v>
      </c>
      <c r="AA1141">
        <v>0</v>
      </c>
      <c r="AB1141">
        <v>0</v>
      </c>
      <c r="AC1141">
        <v>0</v>
      </c>
      <c r="AF1141">
        <v>0</v>
      </c>
      <c r="AO1141" t="s">
        <v>3137</v>
      </c>
      <c r="AP1141" t="s">
        <v>3095</v>
      </c>
      <c r="AQ1141" t="s">
        <v>21792</v>
      </c>
      <c r="AS1141">
        <v>0</v>
      </c>
      <c r="AT1141">
        <v>0</v>
      </c>
      <c r="AU1141">
        <v>0</v>
      </c>
      <c r="AV1141">
        <v>0</v>
      </c>
      <c r="AW1141">
        <v>0</v>
      </c>
      <c r="AX1141">
        <v>0</v>
      </c>
      <c r="BB1141" t="s">
        <v>63</v>
      </c>
      <c r="BC1141" t="s">
        <v>5305</v>
      </c>
      <c r="BD1141">
        <v>0</v>
      </c>
      <c r="BF1141" t="s">
        <v>3095</v>
      </c>
      <c r="BI1141" t="s">
        <v>5306</v>
      </c>
    </row>
    <row r="1142" spans="1:61" x14ac:dyDescent="0.35">
      <c r="A1142" t="s">
        <v>2920</v>
      </c>
      <c r="B1142">
        <v>10000</v>
      </c>
      <c r="C1142">
        <v>10000</v>
      </c>
      <c r="D1142" s="2">
        <v>45763</v>
      </c>
      <c r="E1142" t="s">
        <v>59</v>
      </c>
      <c r="F1142" t="s">
        <v>2921</v>
      </c>
      <c r="G1142" t="s">
        <v>2922</v>
      </c>
      <c r="H1142" t="s">
        <v>1401</v>
      </c>
      <c r="I1142">
        <v>1</v>
      </c>
      <c r="J1142" t="s">
        <v>63</v>
      </c>
      <c r="K1142">
        <v>82</v>
      </c>
      <c r="L1142" t="s">
        <v>6055</v>
      </c>
      <c r="M1142" t="s">
        <v>352</v>
      </c>
      <c r="N1142" t="s">
        <v>3798</v>
      </c>
      <c r="O1142" s="3">
        <v>10000</v>
      </c>
      <c r="R1142" s="2">
        <v>45763</v>
      </c>
      <c r="T1142">
        <v>6</v>
      </c>
      <c r="U1142" s="3">
        <v>60000</v>
      </c>
      <c r="V1142" t="s">
        <v>65</v>
      </c>
      <c r="W1142" t="s">
        <v>2923</v>
      </c>
      <c r="X1142">
        <v>0</v>
      </c>
      <c r="Y1142">
        <v>0</v>
      </c>
      <c r="Z1142">
        <v>0</v>
      </c>
      <c r="AA1142">
        <v>0</v>
      </c>
      <c r="AB1142">
        <v>0</v>
      </c>
      <c r="AC1142">
        <v>0</v>
      </c>
      <c r="AF1142">
        <v>0</v>
      </c>
      <c r="AJ1142" t="s">
        <v>63</v>
      </c>
      <c r="AK1142">
        <v>0</v>
      </c>
      <c r="AL1142" t="s">
        <v>63</v>
      </c>
      <c r="AO1142" t="s">
        <v>2924</v>
      </c>
      <c r="AP1142" t="s">
        <v>1786</v>
      </c>
      <c r="AQ1142" t="s">
        <v>14396</v>
      </c>
      <c r="AS1142">
        <v>0</v>
      </c>
      <c r="AT1142">
        <v>0</v>
      </c>
      <c r="AU1142">
        <v>0</v>
      </c>
      <c r="AV1142">
        <v>0</v>
      </c>
      <c r="AW1142">
        <v>0</v>
      </c>
      <c r="AX1142">
        <v>0</v>
      </c>
      <c r="BB1142" t="s">
        <v>63</v>
      </c>
      <c r="BF1142" t="s">
        <v>1786</v>
      </c>
      <c r="BI1142" t="s">
        <v>2925</v>
      </c>
    </row>
    <row r="1143" spans="1:61" x14ac:dyDescent="0.35">
      <c r="A1143" t="s">
        <v>5307</v>
      </c>
      <c r="B1143">
        <v>10000</v>
      </c>
      <c r="C1143">
        <v>10000</v>
      </c>
      <c r="D1143" s="2">
        <v>45769</v>
      </c>
      <c r="E1143" t="s">
        <v>59</v>
      </c>
      <c r="F1143" t="s">
        <v>5308</v>
      </c>
      <c r="G1143" t="s">
        <v>5309</v>
      </c>
      <c r="H1143" t="s">
        <v>1401</v>
      </c>
      <c r="I1143">
        <v>1</v>
      </c>
      <c r="J1143" t="s">
        <v>63</v>
      </c>
      <c r="K1143">
        <v>82</v>
      </c>
      <c r="L1143" t="s">
        <v>6055</v>
      </c>
      <c r="M1143" t="s">
        <v>352</v>
      </c>
      <c r="N1143" t="s">
        <v>3798</v>
      </c>
      <c r="O1143" s="3">
        <v>10000</v>
      </c>
      <c r="R1143" s="2">
        <v>45763</v>
      </c>
      <c r="T1143">
        <v>6</v>
      </c>
      <c r="U1143" s="3">
        <v>60000</v>
      </c>
      <c r="V1143" t="s">
        <v>65</v>
      </c>
      <c r="W1143" t="s">
        <v>2923</v>
      </c>
      <c r="X1143">
        <v>0</v>
      </c>
      <c r="Y1143">
        <v>0</v>
      </c>
      <c r="Z1143">
        <v>0</v>
      </c>
      <c r="AA1143">
        <v>0</v>
      </c>
      <c r="AB1143">
        <v>0</v>
      </c>
      <c r="AC1143">
        <v>0</v>
      </c>
      <c r="AF1143">
        <v>0</v>
      </c>
      <c r="AJ1143" t="s">
        <v>63</v>
      </c>
      <c r="AK1143">
        <v>0</v>
      </c>
      <c r="AL1143" t="s">
        <v>63</v>
      </c>
      <c r="AO1143" t="s">
        <v>2924</v>
      </c>
      <c r="AP1143" t="s">
        <v>1786</v>
      </c>
      <c r="AQ1143" t="s">
        <v>14396</v>
      </c>
      <c r="AS1143">
        <v>0</v>
      </c>
      <c r="AT1143">
        <v>0</v>
      </c>
      <c r="AU1143">
        <v>0</v>
      </c>
      <c r="AV1143">
        <v>0</v>
      </c>
      <c r="AW1143">
        <v>0</v>
      </c>
      <c r="AX1143">
        <v>0</v>
      </c>
      <c r="BB1143" t="s">
        <v>63</v>
      </c>
      <c r="BF1143" t="s">
        <v>1786</v>
      </c>
      <c r="BI1143" t="s">
        <v>5310</v>
      </c>
    </row>
    <row r="1144" spans="1:61" x14ac:dyDescent="0.35">
      <c r="A1144" t="s">
        <v>5311</v>
      </c>
      <c r="B1144">
        <v>10000</v>
      </c>
      <c r="C1144">
        <v>10000</v>
      </c>
      <c r="D1144" s="2">
        <v>45764</v>
      </c>
      <c r="E1144" t="s">
        <v>59</v>
      </c>
      <c r="F1144" s="4">
        <v>0.53917824074074072</v>
      </c>
      <c r="G1144" t="s">
        <v>3050</v>
      </c>
      <c r="H1144" t="s">
        <v>470</v>
      </c>
      <c r="I1144">
        <v>1</v>
      </c>
      <c r="J1144" t="s">
        <v>63</v>
      </c>
      <c r="K1144">
        <v>94</v>
      </c>
      <c r="L1144" t="s">
        <v>6050</v>
      </c>
      <c r="M1144" t="s">
        <v>81</v>
      </c>
      <c r="N1144" t="s">
        <v>3825</v>
      </c>
      <c r="O1144" s="3">
        <v>10000</v>
      </c>
      <c r="R1144" s="2">
        <v>45763</v>
      </c>
      <c r="T1144">
        <v>4</v>
      </c>
      <c r="U1144" s="3">
        <v>40000</v>
      </c>
      <c r="V1144" t="s">
        <v>65</v>
      </c>
      <c r="W1144" t="s">
        <v>472</v>
      </c>
      <c r="X1144">
        <v>0</v>
      </c>
      <c r="Y1144">
        <v>0</v>
      </c>
      <c r="Z1144">
        <v>0</v>
      </c>
      <c r="AA1144">
        <v>0</v>
      </c>
      <c r="AB1144">
        <v>0</v>
      </c>
      <c r="AC1144">
        <v>0</v>
      </c>
      <c r="AF1144">
        <v>0</v>
      </c>
      <c r="AJ1144" t="s">
        <v>63</v>
      </c>
      <c r="AK1144">
        <v>0</v>
      </c>
      <c r="AL1144" t="s">
        <v>63</v>
      </c>
      <c r="AO1144" t="s">
        <v>473</v>
      </c>
      <c r="AP1144" t="s">
        <v>84</v>
      </c>
      <c r="AQ1144" t="s">
        <v>14396</v>
      </c>
      <c r="AS1144">
        <v>0</v>
      </c>
      <c r="AT1144">
        <v>0</v>
      </c>
      <c r="AU1144">
        <v>0</v>
      </c>
      <c r="AV1144">
        <v>0</v>
      </c>
      <c r="AW1144">
        <v>0</v>
      </c>
      <c r="AX1144">
        <v>0</v>
      </c>
      <c r="BB1144" t="s">
        <v>63</v>
      </c>
      <c r="BF1144" t="s">
        <v>84</v>
      </c>
      <c r="BI1144" t="s">
        <v>5312</v>
      </c>
    </row>
    <row r="1145" spans="1:61" x14ac:dyDescent="0.35">
      <c r="A1145" t="s">
        <v>6569</v>
      </c>
      <c r="B1145">
        <v>10000</v>
      </c>
      <c r="C1145">
        <v>20000</v>
      </c>
      <c r="D1145" s="2">
        <v>45790</v>
      </c>
      <c r="E1145" t="s">
        <v>59</v>
      </c>
      <c r="F1145" t="s">
        <v>6570</v>
      </c>
      <c r="G1145" t="s">
        <v>6571</v>
      </c>
      <c r="H1145" t="s">
        <v>105</v>
      </c>
      <c r="I1145">
        <v>2</v>
      </c>
      <c r="J1145" t="s">
        <v>63</v>
      </c>
      <c r="K1145">
        <v>77</v>
      </c>
      <c r="L1145" t="s">
        <v>6043</v>
      </c>
      <c r="M1145" t="s">
        <v>192</v>
      </c>
      <c r="N1145" t="s">
        <v>3848</v>
      </c>
      <c r="O1145" s="3">
        <v>3334</v>
      </c>
      <c r="R1145" s="2">
        <v>45763</v>
      </c>
      <c r="T1145">
        <v>66</v>
      </c>
      <c r="U1145" s="3">
        <v>220044</v>
      </c>
      <c r="V1145" t="s">
        <v>65</v>
      </c>
      <c r="W1145" t="s">
        <v>894</v>
      </c>
      <c r="X1145">
        <v>0</v>
      </c>
      <c r="Y1145">
        <v>0</v>
      </c>
      <c r="Z1145">
        <v>0</v>
      </c>
      <c r="AA1145">
        <v>0</v>
      </c>
      <c r="AB1145">
        <v>0</v>
      </c>
      <c r="AC1145">
        <v>0</v>
      </c>
      <c r="AF1145">
        <v>0</v>
      </c>
      <c r="AJ1145" t="s">
        <v>63</v>
      </c>
      <c r="AK1145">
        <v>0</v>
      </c>
      <c r="AL1145" t="s">
        <v>63</v>
      </c>
      <c r="AO1145" t="s">
        <v>895</v>
      </c>
      <c r="AP1145" t="s">
        <v>108</v>
      </c>
      <c r="AQ1145" t="s">
        <v>13404</v>
      </c>
      <c r="AS1145">
        <v>0</v>
      </c>
      <c r="AT1145">
        <v>0</v>
      </c>
      <c r="AU1145">
        <v>0</v>
      </c>
      <c r="AV1145">
        <v>0</v>
      </c>
      <c r="AW1145">
        <v>0</v>
      </c>
      <c r="AX1145">
        <v>0</v>
      </c>
      <c r="BB1145" t="s">
        <v>63</v>
      </c>
      <c r="BF1145" t="s">
        <v>108</v>
      </c>
      <c r="BI1145" t="s">
        <v>6572</v>
      </c>
    </row>
    <row r="1146" spans="1:61" x14ac:dyDescent="0.35">
      <c r="A1146" t="s">
        <v>6573</v>
      </c>
      <c r="B1146">
        <v>10000</v>
      </c>
      <c r="C1146">
        <v>20000</v>
      </c>
      <c r="D1146" s="2">
        <v>45786</v>
      </c>
      <c r="E1146" t="s">
        <v>59</v>
      </c>
      <c r="F1146" t="s">
        <v>4408</v>
      </c>
      <c r="G1146">
        <v>10620258101</v>
      </c>
      <c r="H1146" t="s">
        <v>105</v>
      </c>
      <c r="I1146">
        <v>2</v>
      </c>
      <c r="J1146" t="s">
        <v>63</v>
      </c>
      <c r="K1146">
        <v>77</v>
      </c>
      <c r="L1146" t="s">
        <v>6043</v>
      </c>
      <c r="M1146" t="s">
        <v>192</v>
      </c>
      <c r="N1146" t="s">
        <v>3848</v>
      </c>
      <c r="O1146" s="3">
        <v>2713</v>
      </c>
      <c r="R1146" s="2">
        <v>45763</v>
      </c>
      <c r="T1146">
        <v>66</v>
      </c>
      <c r="U1146" s="3">
        <v>179058</v>
      </c>
      <c r="V1146" t="s">
        <v>65</v>
      </c>
      <c r="W1146" t="s">
        <v>853</v>
      </c>
      <c r="X1146">
        <v>0</v>
      </c>
      <c r="Y1146">
        <v>0</v>
      </c>
      <c r="Z1146">
        <v>0</v>
      </c>
      <c r="AA1146">
        <v>0</v>
      </c>
      <c r="AB1146">
        <v>0</v>
      </c>
      <c r="AC1146">
        <v>0</v>
      </c>
      <c r="AF1146">
        <v>0</v>
      </c>
      <c r="AJ1146" t="s">
        <v>63</v>
      </c>
      <c r="AK1146">
        <v>0</v>
      </c>
      <c r="AL1146" t="s">
        <v>63</v>
      </c>
      <c r="AO1146" t="s">
        <v>854</v>
      </c>
      <c r="AP1146" t="s">
        <v>108</v>
      </c>
      <c r="AQ1146" t="s">
        <v>13404</v>
      </c>
      <c r="AS1146">
        <v>0</v>
      </c>
      <c r="AT1146">
        <v>0</v>
      </c>
      <c r="AU1146">
        <v>0</v>
      </c>
      <c r="AV1146">
        <v>0</v>
      </c>
      <c r="AW1146">
        <v>0</v>
      </c>
      <c r="AX1146">
        <v>0</v>
      </c>
      <c r="BB1146" t="s">
        <v>63</v>
      </c>
      <c r="BF1146" t="s">
        <v>108</v>
      </c>
      <c r="BI1146" t="s">
        <v>6574</v>
      </c>
    </row>
    <row r="1147" spans="1:61" x14ac:dyDescent="0.35">
      <c r="A1147" t="s">
        <v>5317</v>
      </c>
      <c r="B1147">
        <v>10000</v>
      </c>
      <c r="C1147">
        <v>10000</v>
      </c>
      <c r="D1147" s="2">
        <v>45764</v>
      </c>
      <c r="E1147" t="s">
        <v>59</v>
      </c>
      <c r="F1147" t="s">
        <v>5318</v>
      </c>
      <c r="G1147" t="s">
        <v>2368</v>
      </c>
      <c r="H1147" t="s">
        <v>1401</v>
      </c>
      <c r="I1147">
        <v>1</v>
      </c>
      <c r="J1147" t="s">
        <v>63</v>
      </c>
      <c r="K1147">
        <v>82</v>
      </c>
      <c r="L1147" t="s">
        <v>6055</v>
      </c>
      <c r="M1147" t="s">
        <v>352</v>
      </c>
      <c r="N1147" t="s">
        <v>3798</v>
      </c>
      <c r="O1147" s="3">
        <v>8000</v>
      </c>
      <c r="R1147" s="2">
        <v>45763</v>
      </c>
      <c r="T1147">
        <v>6</v>
      </c>
      <c r="U1147" s="3">
        <v>48000</v>
      </c>
      <c r="V1147" t="s">
        <v>65</v>
      </c>
      <c r="W1147" t="s">
        <v>5319</v>
      </c>
      <c r="X1147">
        <v>0</v>
      </c>
      <c r="Y1147">
        <v>0</v>
      </c>
      <c r="Z1147">
        <v>0</v>
      </c>
      <c r="AA1147">
        <v>0</v>
      </c>
      <c r="AB1147">
        <v>0</v>
      </c>
      <c r="AC1147">
        <v>0</v>
      </c>
      <c r="AF1147">
        <v>0</v>
      </c>
      <c r="AJ1147" t="s">
        <v>63</v>
      </c>
      <c r="AK1147">
        <v>0</v>
      </c>
      <c r="AL1147" t="s">
        <v>63</v>
      </c>
      <c r="AO1147" t="s">
        <v>5320</v>
      </c>
      <c r="AP1147" t="s">
        <v>84</v>
      </c>
      <c r="AQ1147" t="s">
        <v>14396</v>
      </c>
      <c r="AS1147">
        <v>0</v>
      </c>
      <c r="AT1147">
        <v>0</v>
      </c>
      <c r="AU1147">
        <v>0</v>
      </c>
      <c r="AV1147">
        <v>0</v>
      </c>
      <c r="AW1147">
        <v>0</v>
      </c>
      <c r="AX1147">
        <v>0</v>
      </c>
      <c r="BB1147" t="s">
        <v>63</v>
      </c>
      <c r="BF1147" t="s">
        <v>84</v>
      </c>
      <c r="BI1147" t="s">
        <v>5321</v>
      </c>
    </row>
    <row r="1148" spans="1:61" x14ac:dyDescent="0.35">
      <c r="A1148" t="s">
        <v>6485</v>
      </c>
      <c r="B1148">
        <v>10000</v>
      </c>
      <c r="C1148">
        <v>10000</v>
      </c>
      <c r="D1148" s="2">
        <v>45785</v>
      </c>
      <c r="E1148" t="s">
        <v>59</v>
      </c>
      <c r="F1148" t="s">
        <v>6486</v>
      </c>
      <c r="G1148" t="s">
        <v>6487</v>
      </c>
      <c r="H1148" t="s">
        <v>477</v>
      </c>
      <c r="I1148">
        <v>1</v>
      </c>
      <c r="J1148" t="s">
        <v>63</v>
      </c>
      <c r="K1148">
        <v>79</v>
      </c>
      <c r="L1148" t="s">
        <v>6076</v>
      </c>
      <c r="M1148" t="s">
        <v>92</v>
      </c>
      <c r="N1148" t="s">
        <v>3828</v>
      </c>
      <c r="O1148" s="3">
        <v>4108</v>
      </c>
      <c r="R1148" s="2">
        <v>45763</v>
      </c>
      <c r="T1148">
        <v>28</v>
      </c>
      <c r="U1148" s="3">
        <v>115024</v>
      </c>
      <c r="V1148" t="s">
        <v>65</v>
      </c>
      <c r="W1148" t="s">
        <v>6362</v>
      </c>
      <c r="X1148">
        <v>0</v>
      </c>
      <c r="Y1148">
        <v>0</v>
      </c>
      <c r="Z1148">
        <v>0</v>
      </c>
      <c r="AA1148">
        <v>0</v>
      </c>
      <c r="AB1148">
        <v>0</v>
      </c>
      <c r="AC1148">
        <v>0</v>
      </c>
      <c r="AF1148">
        <v>0</v>
      </c>
      <c r="AJ1148" t="s">
        <v>63</v>
      </c>
      <c r="AK1148">
        <v>0</v>
      </c>
      <c r="AL1148" t="s">
        <v>63</v>
      </c>
      <c r="AO1148" t="s">
        <v>6363</v>
      </c>
      <c r="AP1148" t="s">
        <v>108</v>
      </c>
      <c r="AQ1148" t="s">
        <v>13404</v>
      </c>
      <c r="AS1148">
        <v>0</v>
      </c>
      <c r="AT1148">
        <v>0</v>
      </c>
      <c r="AU1148">
        <v>0</v>
      </c>
      <c r="AV1148">
        <v>0</v>
      </c>
      <c r="AW1148">
        <v>0</v>
      </c>
      <c r="AX1148">
        <v>0</v>
      </c>
      <c r="BB1148" t="s">
        <v>63</v>
      </c>
      <c r="BF1148" t="s">
        <v>108</v>
      </c>
      <c r="BI1148" t="s">
        <v>6488</v>
      </c>
    </row>
    <row r="1149" spans="1:61" x14ac:dyDescent="0.35">
      <c r="A1149" t="s">
        <v>6489</v>
      </c>
      <c r="B1149">
        <v>10000</v>
      </c>
      <c r="C1149">
        <v>10000</v>
      </c>
      <c r="D1149" s="2">
        <v>45785</v>
      </c>
      <c r="E1149" t="s">
        <v>59</v>
      </c>
      <c r="F1149" t="s">
        <v>1295</v>
      </c>
      <c r="G1149" t="s">
        <v>6487</v>
      </c>
      <c r="H1149" t="s">
        <v>477</v>
      </c>
      <c r="I1149">
        <v>1</v>
      </c>
      <c r="J1149" t="s">
        <v>63</v>
      </c>
      <c r="K1149">
        <v>79</v>
      </c>
      <c r="L1149" t="s">
        <v>6076</v>
      </c>
      <c r="M1149" t="s">
        <v>92</v>
      </c>
      <c r="N1149" t="s">
        <v>3828</v>
      </c>
      <c r="O1149" s="3">
        <v>4108</v>
      </c>
      <c r="R1149" s="2">
        <v>45763</v>
      </c>
      <c r="T1149">
        <v>28</v>
      </c>
      <c r="U1149" s="3">
        <v>115024</v>
      </c>
      <c r="V1149" t="s">
        <v>65</v>
      </c>
      <c r="W1149" t="s">
        <v>899</v>
      </c>
      <c r="X1149">
        <v>0</v>
      </c>
      <c r="Y1149">
        <v>0</v>
      </c>
      <c r="Z1149">
        <v>0</v>
      </c>
      <c r="AA1149">
        <v>0</v>
      </c>
      <c r="AB1149">
        <v>0</v>
      </c>
      <c r="AC1149">
        <v>0</v>
      </c>
      <c r="AF1149">
        <v>0</v>
      </c>
      <c r="AJ1149" t="s">
        <v>63</v>
      </c>
      <c r="AK1149">
        <v>0</v>
      </c>
      <c r="AL1149" t="s">
        <v>63</v>
      </c>
      <c r="AO1149" t="s">
        <v>900</v>
      </c>
      <c r="AP1149" t="s">
        <v>108</v>
      </c>
      <c r="AQ1149" t="s">
        <v>13404</v>
      </c>
      <c r="AS1149">
        <v>0</v>
      </c>
      <c r="AT1149">
        <v>0</v>
      </c>
      <c r="AU1149">
        <v>0</v>
      </c>
      <c r="AV1149">
        <v>0</v>
      </c>
      <c r="AW1149">
        <v>0</v>
      </c>
      <c r="AX1149">
        <v>0</v>
      </c>
      <c r="BB1149" t="s">
        <v>63</v>
      </c>
      <c r="BF1149" t="s">
        <v>108</v>
      </c>
      <c r="BI1149" t="s">
        <v>6490</v>
      </c>
    </row>
    <row r="1150" spans="1:61" x14ac:dyDescent="0.35">
      <c r="A1150" t="s">
        <v>6491</v>
      </c>
      <c r="B1150">
        <v>10000</v>
      </c>
      <c r="C1150">
        <v>10000</v>
      </c>
      <c r="D1150" s="2">
        <v>45785</v>
      </c>
      <c r="E1150" t="s">
        <v>59</v>
      </c>
      <c r="F1150" t="s">
        <v>6492</v>
      </c>
      <c r="G1150" t="s">
        <v>6487</v>
      </c>
      <c r="H1150" t="s">
        <v>477</v>
      </c>
      <c r="I1150">
        <v>1</v>
      </c>
      <c r="J1150" t="s">
        <v>63</v>
      </c>
      <c r="K1150">
        <v>79</v>
      </c>
      <c r="L1150" t="s">
        <v>6076</v>
      </c>
      <c r="M1150" t="s">
        <v>92</v>
      </c>
      <c r="N1150" t="s">
        <v>3828</v>
      </c>
      <c r="O1150" s="3">
        <v>4108</v>
      </c>
      <c r="R1150" s="2">
        <v>45763</v>
      </c>
      <c r="T1150">
        <v>56</v>
      </c>
      <c r="U1150" s="3">
        <v>230048</v>
      </c>
      <c r="V1150" t="s">
        <v>65</v>
      </c>
      <c r="W1150" t="s">
        <v>6270</v>
      </c>
      <c r="X1150">
        <v>0</v>
      </c>
      <c r="Y1150">
        <v>0</v>
      </c>
      <c r="Z1150">
        <v>0</v>
      </c>
      <c r="AA1150">
        <v>0</v>
      </c>
      <c r="AB1150">
        <v>0</v>
      </c>
      <c r="AC1150">
        <v>0</v>
      </c>
      <c r="AF1150">
        <v>0</v>
      </c>
      <c r="AJ1150" t="s">
        <v>63</v>
      </c>
      <c r="AK1150">
        <v>0</v>
      </c>
      <c r="AL1150" t="s">
        <v>63</v>
      </c>
      <c r="AO1150" t="s">
        <v>6271</v>
      </c>
      <c r="AP1150" t="s">
        <v>108</v>
      </c>
      <c r="AQ1150" t="s">
        <v>13404</v>
      </c>
      <c r="AS1150">
        <v>0</v>
      </c>
      <c r="AT1150">
        <v>0</v>
      </c>
      <c r="AU1150">
        <v>0</v>
      </c>
      <c r="AV1150">
        <v>0</v>
      </c>
      <c r="AW1150">
        <v>0</v>
      </c>
      <c r="AX1150">
        <v>0</v>
      </c>
      <c r="BB1150" t="s">
        <v>63</v>
      </c>
      <c r="BF1150" t="s">
        <v>108</v>
      </c>
      <c r="BI1150" t="s">
        <v>6493</v>
      </c>
    </row>
    <row r="1151" spans="1:61" x14ac:dyDescent="0.35">
      <c r="A1151" t="s">
        <v>6494</v>
      </c>
      <c r="B1151">
        <v>10000</v>
      </c>
      <c r="C1151">
        <v>10000</v>
      </c>
      <c r="D1151" s="2">
        <v>45786</v>
      </c>
      <c r="E1151" t="s">
        <v>59</v>
      </c>
      <c r="F1151" s="4">
        <v>0.45841435185185186</v>
      </c>
      <c r="G1151" t="s">
        <v>6487</v>
      </c>
      <c r="H1151" t="s">
        <v>477</v>
      </c>
      <c r="I1151">
        <v>1</v>
      </c>
      <c r="J1151" t="s">
        <v>63</v>
      </c>
      <c r="K1151">
        <v>79</v>
      </c>
      <c r="L1151" t="s">
        <v>6076</v>
      </c>
      <c r="M1151" t="s">
        <v>92</v>
      </c>
      <c r="N1151" t="s">
        <v>3828</v>
      </c>
      <c r="O1151" s="3">
        <v>4108</v>
      </c>
      <c r="R1151" s="2">
        <v>45763</v>
      </c>
      <c r="T1151">
        <v>28</v>
      </c>
      <c r="U1151" s="3">
        <v>115024</v>
      </c>
      <c r="V1151" t="s">
        <v>65</v>
      </c>
      <c r="W1151" t="s">
        <v>4659</v>
      </c>
      <c r="X1151">
        <v>0</v>
      </c>
      <c r="Y1151">
        <v>0</v>
      </c>
      <c r="Z1151">
        <v>0</v>
      </c>
      <c r="AA1151">
        <v>0</v>
      </c>
      <c r="AB1151">
        <v>0</v>
      </c>
      <c r="AC1151">
        <v>0</v>
      </c>
      <c r="AF1151">
        <v>0</v>
      </c>
      <c r="AJ1151" t="s">
        <v>63</v>
      </c>
      <c r="AK1151">
        <v>0</v>
      </c>
      <c r="AL1151" t="s">
        <v>63</v>
      </c>
      <c r="AO1151" t="s">
        <v>4660</v>
      </c>
      <c r="AP1151" t="s">
        <v>108</v>
      </c>
      <c r="AQ1151" t="s">
        <v>13404</v>
      </c>
      <c r="AS1151">
        <v>0</v>
      </c>
      <c r="AT1151">
        <v>0</v>
      </c>
      <c r="AU1151">
        <v>0</v>
      </c>
      <c r="AV1151">
        <v>0</v>
      </c>
      <c r="AW1151">
        <v>0</v>
      </c>
      <c r="AX1151">
        <v>0</v>
      </c>
      <c r="BB1151" t="s">
        <v>63</v>
      </c>
      <c r="BF1151" t="s">
        <v>108</v>
      </c>
      <c r="BI1151" t="s">
        <v>6495</v>
      </c>
    </row>
    <row r="1152" spans="1:61" x14ac:dyDescent="0.35">
      <c r="A1152" t="s">
        <v>6496</v>
      </c>
      <c r="B1152">
        <v>10000</v>
      </c>
      <c r="C1152">
        <v>10000</v>
      </c>
      <c r="D1152" s="2">
        <v>45785</v>
      </c>
      <c r="E1152" t="s">
        <v>59</v>
      </c>
      <c r="F1152" t="s">
        <v>6497</v>
      </c>
      <c r="G1152" t="s">
        <v>6487</v>
      </c>
      <c r="H1152" t="s">
        <v>477</v>
      </c>
      <c r="I1152">
        <v>1</v>
      </c>
      <c r="J1152" t="s">
        <v>63</v>
      </c>
      <c r="K1152">
        <v>79</v>
      </c>
      <c r="L1152" t="s">
        <v>6076</v>
      </c>
      <c r="M1152" t="s">
        <v>92</v>
      </c>
      <c r="N1152" t="s">
        <v>3828</v>
      </c>
      <c r="O1152" s="3">
        <v>4108</v>
      </c>
      <c r="R1152" s="2">
        <v>45763</v>
      </c>
      <c r="T1152">
        <v>56</v>
      </c>
      <c r="U1152" s="3">
        <v>230048</v>
      </c>
      <c r="V1152" t="s">
        <v>65</v>
      </c>
      <c r="W1152" t="s">
        <v>3476</v>
      </c>
      <c r="X1152">
        <v>0</v>
      </c>
      <c r="Y1152">
        <v>0</v>
      </c>
      <c r="Z1152">
        <v>0</v>
      </c>
      <c r="AA1152">
        <v>0</v>
      </c>
      <c r="AB1152">
        <v>0</v>
      </c>
      <c r="AC1152">
        <v>0</v>
      </c>
      <c r="AF1152">
        <v>0</v>
      </c>
      <c r="AJ1152" t="s">
        <v>63</v>
      </c>
      <c r="AK1152">
        <v>0</v>
      </c>
      <c r="AL1152" t="s">
        <v>63</v>
      </c>
      <c r="AO1152" t="s">
        <v>3477</v>
      </c>
      <c r="AP1152" t="s">
        <v>108</v>
      </c>
      <c r="AQ1152" t="s">
        <v>13404</v>
      </c>
      <c r="AS1152">
        <v>0</v>
      </c>
      <c r="AT1152">
        <v>0</v>
      </c>
      <c r="AU1152">
        <v>0</v>
      </c>
      <c r="AV1152">
        <v>0</v>
      </c>
      <c r="AW1152">
        <v>0</v>
      </c>
      <c r="AX1152">
        <v>0</v>
      </c>
      <c r="BB1152" t="s">
        <v>63</v>
      </c>
      <c r="BF1152" t="s">
        <v>108</v>
      </c>
      <c r="BI1152" t="s">
        <v>6498</v>
      </c>
    </row>
    <row r="1153" spans="1:61" x14ac:dyDescent="0.35">
      <c r="A1153" t="s">
        <v>6499</v>
      </c>
      <c r="B1153">
        <v>10000</v>
      </c>
      <c r="C1153">
        <v>10000</v>
      </c>
      <c r="D1153" s="2">
        <v>45785</v>
      </c>
      <c r="E1153" t="s">
        <v>59</v>
      </c>
      <c r="F1153" t="s">
        <v>2053</v>
      </c>
      <c r="G1153" t="s">
        <v>6487</v>
      </c>
      <c r="H1153" t="s">
        <v>477</v>
      </c>
      <c r="I1153">
        <v>1</v>
      </c>
      <c r="J1153" t="s">
        <v>63</v>
      </c>
      <c r="K1153">
        <v>79</v>
      </c>
      <c r="L1153" t="s">
        <v>6076</v>
      </c>
      <c r="M1153" t="s">
        <v>92</v>
      </c>
      <c r="N1153" t="s">
        <v>3828</v>
      </c>
      <c r="O1153" s="3">
        <v>4108</v>
      </c>
      <c r="R1153" s="2">
        <v>45763</v>
      </c>
      <c r="T1153">
        <v>28</v>
      </c>
      <c r="U1153" s="3">
        <v>115024</v>
      </c>
      <c r="V1153" t="s">
        <v>65</v>
      </c>
      <c r="W1153" t="s">
        <v>6500</v>
      </c>
      <c r="X1153">
        <v>0</v>
      </c>
      <c r="Y1153">
        <v>0</v>
      </c>
      <c r="Z1153">
        <v>0</v>
      </c>
      <c r="AA1153">
        <v>0</v>
      </c>
      <c r="AB1153">
        <v>0</v>
      </c>
      <c r="AC1153">
        <v>0</v>
      </c>
      <c r="AF1153">
        <v>0</v>
      </c>
      <c r="AJ1153" t="s">
        <v>63</v>
      </c>
      <c r="AK1153">
        <v>0</v>
      </c>
      <c r="AL1153" t="s">
        <v>63</v>
      </c>
      <c r="AO1153" t="s">
        <v>6501</v>
      </c>
      <c r="AP1153" t="s">
        <v>108</v>
      </c>
      <c r="AQ1153" t="s">
        <v>13404</v>
      </c>
      <c r="AS1153">
        <v>0</v>
      </c>
      <c r="AT1153">
        <v>0</v>
      </c>
      <c r="AU1153">
        <v>0</v>
      </c>
      <c r="AV1153">
        <v>0</v>
      </c>
      <c r="AW1153">
        <v>0</v>
      </c>
      <c r="AX1153">
        <v>0</v>
      </c>
      <c r="BB1153" t="s">
        <v>63</v>
      </c>
      <c r="BF1153" t="s">
        <v>108</v>
      </c>
      <c r="BI1153" t="s">
        <v>6502</v>
      </c>
    </row>
    <row r="1154" spans="1:61" x14ac:dyDescent="0.35">
      <c r="A1154" t="s">
        <v>6503</v>
      </c>
      <c r="B1154">
        <v>10000</v>
      </c>
      <c r="C1154">
        <v>10000</v>
      </c>
      <c r="D1154" s="2">
        <v>45785</v>
      </c>
      <c r="E1154" t="s">
        <v>59</v>
      </c>
      <c r="F1154" t="s">
        <v>6504</v>
      </c>
      <c r="G1154" t="s">
        <v>6487</v>
      </c>
      <c r="H1154" t="s">
        <v>477</v>
      </c>
      <c r="I1154">
        <v>1</v>
      </c>
      <c r="J1154" t="s">
        <v>63</v>
      </c>
      <c r="K1154">
        <v>79</v>
      </c>
      <c r="L1154" t="s">
        <v>6076</v>
      </c>
      <c r="M1154" t="s">
        <v>92</v>
      </c>
      <c r="N1154" t="s">
        <v>3828</v>
      </c>
      <c r="O1154" s="3">
        <v>4108</v>
      </c>
      <c r="R1154" s="2">
        <v>45763</v>
      </c>
      <c r="T1154">
        <v>28</v>
      </c>
      <c r="U1154" s="3">
        <v>115024</v>
      </c>
      <c r="V1154" t="s">
        <v>65</v>
      </c>
      <c r="W1154" t="s">
        <v>4664</v>
      </c>
      <c r="X1154">
        <v>0</v>
      </c>
      <c r="Y1154">
        <v>0</v>
      </c>
      <c r="Z1154">
        <v>0</v>
      </c>
      <c r="AA1154">
        <v>0</v>
      </c>
      <c r="AB1154">
        <v>0</v>
      </c>
      <c r="AC1154">
        <v>0</v>
      </c>
      <c r="AF1154">
        <v>0</v>
      </c>
      <c r="AJ1154" t="s">
        <v>63</v>
      </c>
      <c r="AK1154">
        <v>0</v>
      </c>
      <c r="AL1154" t="s">
        <v>63</v>
      </c>
      <c r="AO1154" t="s">
        <v>4665</v>
      </c>
      <c r="AP1154" t="s">
        <v>108</v>
      </c>
      <c r="AQ1154" t="s">
        <v>13404</v>
      </c>
      <c r="AS1154">
        <v>0</v>
      </c>
      <c r="AT1154">
        <v>0</v>
      </c>
      <c r="AU1154">
        <v>0</v>
      </c>
      <c r="AV1154">
        <v>0</v>
      </c>
      <c r="AW1154">
        <v>0</v>
      </c>
      <c r="AX1154">
        <v>0</v>
      </c>
      <c r="BB1154" t="s">
        <v>63</v>
      </c>
      <c r="BF1154" t="s">
        <v>108</v>
      </c>
      <c r="BI1154" t="s">
        <v>6505</v>
      </c>
    </row>
    <row r="1155" spans="1:61" x14ac:dyDescent="0.35">
      <c r="A1155" t="s">
        <v>6506</v>
      </c>
      <c r="B1155">
        <v>10000</v>
      </c>
      <c r="C1155">
        <v>10000</v>
      </c>
      <c r="D1155" s="2">
        <v>45785</v>
      </c>
      <c r="E1155" t="s">
        <v>59</v>
      </c>
      <c r="F1155" t="s">
        <v>6575</v>
      </c>
      <c r="G1155" t="s">
        <v>6487</v>
      </c>
      <c r="H1155" t="s">
        <v>477</v>
      </c>
      <c r="I1155">
        <v>1</v>
      </c>
      <c r="J1155" t="s">
        <v>63</v>
      </c>
      <c r="K1155">
        <v>79</v>
      </c>
      <c r="L1155" t="s">
        <v>6076</v>
      </c>
      <c r="M1155" t="s">
        <v>92</v>
      </c>
      <c r="N1155" t="s">
        <v>3828</v>
      </c>
      <c r="O1155" s="3">
        <v>4108</v>
      </c>
      <c r="R1155" s="2">
        <v>45763</v>
      </c>
      <c r="T1155">
        <v>28</v>
      </c>
      <c r="U1155" s="3">
        <v>115024</v>
      </c>
      <c r="V1155" t="s">
        <v>65</v>
      </c>
      <c r="W1155" t="s">
        <v>6508</v>
      </c>
      <c r="X1155">
        <v>0</v>
      </c>
      <c r="Y1155">
        <v>0</v>
      </c>
      <c r="Z1155">
        <v>0</v>
      </c>
      <c r="AA1155">
        <v>0</v>
      </c>
      <c r="AB1155">
        <v>0</v>
      </c>
      <c r="AC1155">
        <v>0</v>
      </c>
      <c r="AF1155">
        <v>0</v>
      </c>
      <c r="AJ1155" t="s">
        <v>63</v>
      </c>
      <c r="AK1155">
        <v>0</v>
      </c>
      <c r="AL1155" t="s">
        <v>63</v>
      </c>
      <c r="AO1155" t="s">
        <v>6509</v>
      </c>
      <c r="AP1155" t="s">
        <v>108</v>
      </c>
      <c r="AQ1155" t="s">
        <v>13404</v>
      </c>
      <c r="AS1155">
        <v>0</v>
      </c>
      <c r="AT1155">
        <v>0</v>
      </c>
      <c r="AU1155">
        <v>0</v>
      </c>
      <c r="AV1155">
        <v>0</v>
      </c>
      <c r="AW1155">
        <v>0</v>
      </c>
      <c r="AX1155">
        <v>0</v>
      </c>
      <c r="BB1155" t="s">
        <v>63</v>
      </c>
      <c r="BF1155" t="s">
        <v>108</v>
      </c>
      <c r="BI1155" t="s">
        <v>6510</v>
      </c>
    </row>
    <row r="1156" spans="1:61" x14ac:dyDescent="0.35">
      <c r="A1156" t="s">
        <v>6511</v>
      </c>
      <c r="B1156">
        <v>10000</v>
      </c>
      <c r="C1156">
        <v>10000</v>
      </c>
      <c r="D1156" s="2">
        <v>45785</v>
      </c>
      <c r="E1156" t="s">
        <v>59</v>
      </c>
      <c r="F1156" t="s">
        <v>6512</v>
      </c>
      <c r="G1156" t="s">
        <v>6487</v>
      </c>
      <c r="H1156" t="s">
        <v>477</v>
      </c>
      <c r="I1156">
        <v>1</v>
      </c>
      <c r="J1156" t="s">
        <v>63</v>
      </c>
      <c r="K1156">
        <v>79</v>
      </c>
      <c r="L1156" t="s">
        <v>6076</v>
      </c>
      <c r="M1156" t="s">
        <v>92</v>
      </c>
      <c r="N1156" t="s">
        <v>3828</v>
      </c>
      <c r="O1156" s="3">
        <v>4108</v>
      </c>
      <c r="R1156" s="2">
        <v>45763</v>
      </c>
      <c r="T1156">
        <v>28</v>
      </c>
      <c r="U1156" s="3">
        <v>115024</v>
      </c>
      <c r="V1156" t="s">
        <v>65</v>
      </c>
      <c r="W1156" t="s">
        <v>658</v>
      </c>
      <c r="X1156">
        <v>0</v>
      </c>
      <c r="Y1156">
        <v>0</v>
      </c>
      <c r="Z1156">
        <v>0</v>
      </c>
      <c r="AA1156">
        <v>0</v>
      </c>
      <c r="AB1156">
        <v>0</v>
      </c>
      <c r="AC1156">
        <v>0</v>
      </c>
      <c r="AF1156">
        <v>0</v>
      </c>
      <c r="AJ1156" t="s">
        <v>63</v>
      </c>
      <c r="AK1156">
        <v>0</v>
      </c>
      <c r="AL1156" t="s">
        <v>63</v>
      </c>
      <c r="AO1156" t="s">
        <v>659</v>
      </c>
      <c r="AP1156" t="s">
        <v>108</v>
      </c>
      <c r="AQ1156" t="s">
        <v>13404</v>
      </c>
      <c r="AS1156">
        <v>0</v>
      </c>
      <c r="AT1156">
        <v>0</v>
      </c>
      <c r="AU1156">
        <v>0</v>
      </c>
      <c r="AV1156">
        <v>0</v>
      </c>
      <c r="AW1156">
        <v>0</v>
      </c>
      <c r="AX1156">
        <v>0</v>
      </c>
      <c r="BB1156" t="s">
        <v>63</v>
      </c>
      <c r="BF1156" t="s">
        <v>108</v>
      </c>
      <c r="BI1156" t="s">
        <v>6513</v>
      </c>
    </row>
    <row r="1157" spans="1:61" x14ac:dyDescent="0.35">
      <c r="A1157" t="s">
        <v>4820</v>
      </c>
      <c r="B1157">
        <v>10000</v>
      </c>
      <c r="C1157">
        <v>30000</v>
      </c>
      <c r="D1157" s="2">
        <v>45770</v>
      </c>
      <c r="E1157" t="s">
        <v>59</v>
      </c>
      <c r="F1157" t="s">
        <v>4821</v>
      </c>
      <c r="G1157" t="s">
        <v>4822</v>
      </c>
      <c r="I1157">
        <v>2</v>
      </c>
      <c r="J1157" t="s">
        <v>183</v>
      </c>
      <c r="K1157">
        <v>76</v>
      </c>
      <c r="L1157" t="s">
        <v>6071</v>
      </c>
      <c r="M1157" t="s">
        <v>439</v>
      </c>
      <c r="N1157" t="s">
        <v>3859</v>
      </c>
      <c r="O1157" s="3">
        <v>43334</v>
      </c>
      <c r="R1157" s="2">
        <v>45763</v>
      </c>
      <c r="T1157">
        <v>6</v>
      </c>
      <c r="U1157" s="3">
        <v>260004</v>
      </c>
      <c r="V1157" t="s">
        <v>65</v>
      </c>
      <c r="W1157" t="s">
        <v>4823</v>
      </c>
      <c r="X1157">
        <v>0</v>
      </c>
      <c r="Y1157" s="3">
        <v>260002</v>
      </c>
      <c r="Z1157">
        <v>2</v>
      </c>
      <c r="AA1157">
        <v>0</v>
      </c>
      <c r="AB1157">
        <v>0</v>
      </c>
      <c r="AC1157">
        <v>0</v>
      </c>
      <c r="AF1157">
        <v>0</v>
      </c>
      <c r="AO1157" t="s">
        <v>4824</v>
      </c>
      <c r="AP1157" t="s">
        <v>448</v>
      </c>
      <c r="AQ1157" t="s">
        <v>11797</v>
      </c>
      <c r="AS1157">
        <v>0</v>
      </c>
      <c r="AT1157">
        <v>0</v>
      </c>
      <c r="AU1157">
        <v>0</v>
      </c>
      <c r="AV1157">
        <v>0</v>
      </c>
      <c r="AW1157">
        <v>0</v>
      </c>
      <c r="AX1157">
        <v>0</v>
      </c>
      <c r="BB1157" t="s">
        <v>63</v>
      </c>
      <c r="BC1157" t="s">
        <v>4825</v>
      </c>
      <c r="BD1157">
        <v>0</v>
      </c>
      <c r="BF1157" t="s">
        <v>448</v>
      </c>
      <c r="BI1157" t="s">
        <v>4826</v>
      </c>
    </row>
    <row r="1158" spans="1:61" x14ac:dyDescent="0.35">
      <c r="A1158" t="s">
        <v>5322</v>
      </c>
      <c r="B1158">
        <v>10000</v>
      </c>
      <c r="C1158">
        <v>10000</v>
      </c>
      <c r="D1158" s="2">
        <v>45769</v>
      </c>
      <c r="E1158" t="s">
        <v>59</v>
      </c>
      <c r="F1158" t="s">
        <v>5323</v>
      </c>
      <c r="G1158">
        <v>402160895</v>
      </c>
      <c r="I1158">
        <v>1</v>
      </c>
      <c r="J1158" t="s">
        <v>183</v>
      </c>
      <c r="K1158">
        <v>68</v>
      </c>
      <c r="L1158" t="s">
        <v>6051</v>
      </c>
      <c r="M1158" t="s">
        <v>272</v>
      </c>
      <c r="N1158" t="s">
        <v>3812</v>
      </c>
      <c r="O1158" s="3">
        <v>26000</v>
      </c>
      <c r="R1158" s="2">
        <v>45763</v>
      </c>
      <c r="T1158">
        <v>1</v>
      </c>
      <c r="U1158" s="3">
        <v>26000</v>
      </c>
      <c r="V1158" t="s">
        <v>65</v>
      </c>
      <c r="W1158" t="s">
        <v>5324</v>
      </c>
      <c r="X1158">
        <v>0</v>
      </c>
      <c r="Y1158" s="3">
        <v>26000</v>
      </c>
      <c r="Z1158">
        <v>0</v>
      </c>
      <c r="AA1158">
        <v>0</v>
      </c>
      <c r="AB1158">
        <v>0</v>
      </c>
      <c r="AC1158">
        <v>0</v>
      </c>
      <c r="AF1158">
        <v>0</v>
      </c>
      <c r="AO1158" t="s">
        <v>5325</v>
      </c>
      <c r="AP1158" t="s">
        <v>592</v>
      </c>
      <c r="AQ1158" t="s">
        <v>23747</v>
      </c>
      <c r="AS1158">
        <v>0</v>
      </c>
      <c r="AT1158">
        <v>0</v>
      </c>
      <c r="AU1158">
        <v>0</v>
      </c>
      <c r="AV1158">
        <v>0</v>
      </c>
      <c r="AW1158">
        <v>0</v>
      </c>
      <c r="AX1158">
        <v>0</v>
      </c>
      <c r="BB1158" t="s">
        <v>63</v>
      </c>
      <c r="BC1158" t="s">
        <v>5326</v>
      </c>
      <c r="BD1158">
        <v>0</v>
      </c>
      <c r="BF1158" t="s">
        <v>592</v>
      </c>
      <c r="BI1158" t="s">
        <v>5327</v>
      </c>
    </row>
    <row r="1159" spans="1:61" x14ac:dyDescent="0.35">
      <c r="A1159" t="s">
        <v>4898</v>
      </c>
      <c r="B1159">
        <v>20000</v>
      </c>
      <c r="C1159">
        <v>20000</v>
      </c>
      <c r="D1159" s="2">
        <v>45769</v>
      </c>
      <c r="E1159" t="s">
        <v>59</v>
      </c>
      <c r="F1159" t="s">
        <v>4899</v>
      </c>
      <c r="G1159" t="s">
        <v>4900</v>
      </c>
      <c r="I1159">
        <v>1</v>
      </c>
      <c r="J1159" t="s">
        <v>183</v>
      </c>
      <c r="K1159">
        <v>103</v>
      </c>
      <c r="L1159" t="s">
        <v>6044</v>
      </c>
      <c r="M1159" t="s">
        <v>1171</v>
      </c>
      <c r="N1159" t="s">
        <v>3844</v>
      </c>
      <c r="O1159" s="3">
        <v>26260</v>
      </c>
      <c r="R1159" s="2">
        <v>45763</v>
      </c>
      <c r="T1159">
        <v>8</v>
      </c>
      <c r="U1159" s="3">
        <v>210080</v>
      </c>
      <c r="V1159" t="s">
        <v>65</v>
      </c>
      <c r="W1159" t="s">
        <v>66</v>
      </c>
      <c r="X1159">
        <v>0</v>
      </c>
      <c r="Y1159" s="3">
        <v>210080</v>
      </c>
      <c r="Z1159">
        <v>0</v>
      </c>
      <c r="AA1159">
        <v>0</v>
      </c>
      <c r="AB1159">
        <v>0</v>
      </c>
      <c r="AC1159">
        <v>0</v>
      </c>
      <c r="AF1159">
        <v>0</v>
      </c>
      <c r="AO1159" t="s">
        <v>67</v>
      </c>
      <c r="AP1159" t="s">
        <v>68</v>
      </c>
      <c r="AQ1159" t="s">
        <v>26186</v>
      </c>
      <c r="AS1159">
        <v>0</v>
      </c>
      <c r="AT1159">
        <v>0</v>
      </c>
      <c r="AU1159">
        <v>0</v>
      </c>
      <c r="AV1159">
        <v>0</v>
      </c>
      <c r="AW1159">
        <v>0</v>
      </c>
      <c r="AX1159">
        <v>0</v>
      </c>
      <c r="BB1159" t="s">
        <v>63</v>
      </c>
      <c r="BC1159" t="s">
        <v>4901</v>
      </c>
      <c r="BD1159">
        <v>0</v>
      </c>
      <c r="BF1159" t="s">
        <v>68</v>
      </c>
      <c r="BI1159" t="s">
        <v>4902</v>
      </c>
    </row>
    <row r="1160" spans="1:61" x14ac:dyDescent="0.35">
      <c r="A1160" t="s">
        <v>2915</v>
      </c>
      <c r="B1160">
        <v>10000</v>
      </c>
      <c r="C1160">
        <v>20000</v>
      </c>
      <c r="D1160" s="2">
        <v>45763</v>
      </c>
      <c r="E1160" t="s">
        <v>59</v>
      </c>
      <c r="F1160" t="s">
        <v>2916</v>
      </c>
      <c r="G1160">
        <v>402160695</v>
      </c>
      <c r="I1160">
        <v>1</v>
      </c>
      <c r="J1160" t="s">
        <v>183</v>
      </c>
      <c r="K1160">
        <v>68</v>
      </c>
      <c r="L1160" t="s">
        <v>6051</v>
      </c>
      <c r="M1160" t="s">
        <v>272</v>
      </c>
      <c r="N1160" t="s">
        <v>3812</v>
      </c>
      <c r="O1160" s="3">
        <v>6000</v>
      </c>
      <c r="R1160" s="2">
        <v>45763</v>
      </c>
      <c r="T1160">
        <v>1</v>
      </c>
      <c r="U1160" s="3">
        <v>6000</v>
      </c>
      <c r="V1160" t="s">
        <v>65</v>
      </c>
      <c r="W1160" t="s">
        <v>2917</v>
      </c>
      <c r="X1160">
        <v>0</v>
      </c>
      <c r="Y1160" s="3">
        <v>6000</v>
      </c>
      <c r="Z1160">
        <v>0</v>
      </c>
      <c r="AA1160">
        <v>0</v>
      </c>
      <c r="AB1160">
        <v>0</v>
      </c>
      <c r="AC1160">
        <v>0</v>
      </c>
      <c r="AF1160">
        <v>0</v>
      </c>
      <c r="AO1160" t="s">
        <v>2918</v>
      </c>
      <c r="AP1160" t="s">
        <v>592</v>
      </c>
      <c r="AQ1160" t="s">
        <v>23747</v>
      </c>
      <c r="AS1160">
        <v>0</v>
      </c>
      <c r="AT1160">
        <v>0</v>
      </c>
      <c r="AU1160">
        <v>0</v>
      </c>
      <c r="AV1160">
        <v>0</v>
      </c>
      <c r="AW1160">
        <v>0</v>
      </c>
      <c r="AX1160">
        <v>0</v>
      </c>
      <c r="BB1160" t="s">
        <v>63</v>
      </c>
      <c r="BC1160" t="s">
        <v>5209</v>
      </c>
      <c r="BD1160">
        <v>0</v>
      </c>
      <c r="BF1160" t="s">
        <v>592</v>
      </c>
      <c r="BI1160" t="s">
        <v>2919</v>
      </c>
    </row>
    <row r="1161" spans="1:61" x14ac:dyDescent="0.35">
      <c r="A1161" t="s">
        <v>3877</v>
      </c>
      <c r="B1161">
        <v>10000</v>
      </c>
      <c r="C1161">
        <v>20000</v>
      </c>
      <c r="D1161" s="2">
        <v>45775</v>
      </c>
      <c r="E1161" t="s">
        <v>59</v>
      </c>
      <c r="F1161" t="s">
        <v>3878</v>
      </c>
      <c r="G1161">
        <v>10656256089</v>
      </c>
      <c r="I1161">
        <v>2</v>
      </c>
      <c r="J1161" t="s">
        <v>183</v>
      </c>
      <c r="K1161">
        <v>77</v>
      </c>
      <c r="L1161" t="s">
        <v>6043</v>
      </c>
      <c r="M1161" t="s">
        <v>192</v>
      </c>
      <c r="N1161" t="s">
        <v>3848</v>
      </c>
      <c r="O1161" s="3">
        <v>1278</v>
      </c>
      <c r="R1161" s="2">
        <v>45763</v>
      </c>
      <c r="T1161">
        <v>88</v>
      </c>
      <c r="U1161" s="3">
        <v>112464</v>
      </c>
      <c r="V1161" t="s">
        <v>65</v>
      </c>
      <c r="W1161" t="s">
        <v>1506</v>
      </c>
      <c r="X1161">
        <v>0</v>
      </c>
      <c r="Y1161" s="3">
        <v>1060000</v>
      </c>
      <c r="Z1161" s="3">
        <v>-947536</v>
      </c>
      <c r="AA1161">
        <v>0</v>
      </c>
      <c r="AB1161">
        <v>0</v>
      </c>
      <c r="AC1161">
        <v>0</v>
      </c>
      <c r="AF1161">
        <v>0</v>
      </c>
      <c r="AO1161" t="s">
        <v>1507</v>
      </c>
      <c r="AP1161" t="s">
        <v>108</v>
      </c>
      <c r="AQ1161" t="s">
        <v>13404</v>
      </c>
      <c r="AS1161">
        <v>0</v>
      </c>
      <c r="AT1161">
        <v>0</v>
      </c>
      <c r="AU1161">
        <v>0</v>
      </c>
      <c r="AV1161">
        <v>0</v>
      </c>
      <c r="AW1161">
        <v>0</v>
      </c>
      <c r="AX1161">
        <v>0</v>
      </c>
      <c r="BB1161" t="s">
        <v>63</v>
      </c>
      <c r="BC1161" t="s">
        <v>6397</v>
      </c>
      <c r="BD1161">
        <v>0</v>
      </c>
      <c r="BF1161" t="s">
        <v>108</v>
      </c>
      <c r="BI1161" t="s">
        <v>3879</v>
      </c>
    </row>
    <row r="1162" spans="1:61" x14ac:dyDescent="0.35">
      <c r="A1162" t="s">
        <v>2926</v>
      </c>
      <c r="B1162">
        <v>10000</v>
      </c>
      <c r="C1162">
        <v>30000</v>
      </c>
      <c r="D1162" s="2">
        <v>45763</v>
      </c>
      <c r="E1162" t="s">
        <v>59</v>
      </c>
      <c r="F1162" t="s">
        <v>2927</v>
      </c>
      <c r="G1162">
        <v>10620258106</v>
      </c>
      <c r="I1162">
        <v>3</v>
      </c>
      <c r="J1162" t="s">
        <v>183</v>
      </c>
      <c r="K1162">
        <v>85</v>
      </c>
      <c r="L1162" t="s">
        <v>6060</v>
      </c>
      <c r="M1162" t="s">
        <v>940</v>
      </c>
      <c r="N1162" t="s">
        <v>3864</v>
      </c>
      <c r="O1162" s="3">
        <v>12728</v>
      </c>
      <c r="R1162" s="2">
        <v>45763</v>
      </c>
      <c r="T1162">
        <v>11</v>
      </c>
      <c r="U1162" s="3">
        <v>140008</v>
      </c>
      <c r="V1162" t="s">
        <v>65</v>
      </c>
      <c r="W1162" t="s">
        <v>120</v>
      </c>
      <c r="X1162">
        <v>0</v>
      </c>
      <c r="Y1162" s="3">
        <v>140000</v>
      </c>
      <c r="Z1162">
        <v>8</v>
      </c>
      <c r="AA1162">
        <v>0</v>
      </c>
      <c r="AB1162">
        <v>0</v>
      </c>
      <c r="AC1162">
        <v>0</v>
      </c>
      <c r="AF1162">
        <v>0</v>
      </c>
      <c r="AO1162" t="s">
        <v>121</v>
      </c>
      <c r="AP1162" t="s">
        <v>108</v>
      </c>
      <c r="AQ1162" t="s">
        <v>13404</v>
      </c>
      <c r="AS1162">
        <v>0</v>
      </c>
      <c r="AT1162">
        <v>0</v>
      </c>
      <c r="AU1162">
        <v>0</v>
      </c>
      <c r="AV1162">
        <v>0</v>
      </c>
      <c r="AW1162">
        <v>0</v>
      </c>
      <c r="AX1162">
        <v>0</v>
      </c>
      <c r="BB1162" t="s">
        <v>63</v>
      </c>
      <c r="BC1162" t="s">
        <v>4685</v>
      </c>
      <c r="BD1162">
        <v>0</v>
      </c>
      <c r="BF1162" t="s">
        <v>108</v>
      </c>
      <c r="BI1162" t="s">
        <v>2928</v>
      </c>
    </row>
    <row r="1163" spans="1:61" x14ac:dyDescent="0.35">
      <c r="A1163" t="s">
        <v>3001</v>
      </c>
      <c r="B1163">
        <v>10000</v>
      </c>
      <c r="C1163">
        <v>10000</v>
      </c>
      <c r="D1163" s="2">
        <v>45764</v>
      </c>
      <c r="E1163" t="s">
        <v>59</v>
      </c>
      <c r="F1163" t="s">
        <v>2999</v>
      </c>
      <c r="G1163" t="s">
        <v>1428</v>
      </c>
      <c r="I1163">
        <v>1</v>
      </c>
      <c r="J1163" t="s">
        <v>183</v>
      </c>
      <c r="K1163">
        <v>78</v>
      </c>
      <c r="L1163" t="s">
        <v>6047</v>
      </c>
      <c r="M1163" t="s">
        <v>216</v>
      </c>
      <c r="N1163" t="s">
        <v>3803</v>
      </c>
      <c r="O1163" s="3">
        <v>2750</v>
      </c>
      <c r="R1163" s="2">
        <v>45763</v>
      </c>
      <c r="T1163">
        <v>16</v>
      </c>
      <c r="U1163" s="3">
        <v>44000</v>
      </c>
      <c r="V1163" t="s">
        <v>65</v>
      </c>
      <c r="W1163" t="s">
        <v>3002</v>
      </c>
      <c r="X1163">
        <v>0</v>
      </c>
      <c r="Y1163" s="3">
        <v>40000</v>
      </c>
      <c r="Z1163" s="3">
        <v>4000</v>
      </c>
      <c r="AA1163">
        <v>0</v>
      </c>
      <c r="AB1163">
        <v>0</v>
      </c>
      <c r="AC1163">
        <v>0</v>
      </c>
      <c r="AF1163">
        <v>0</v>
      </c>
      <c r="AO1163" t="s">
        <v>3003</v>
      </c>
      <c r="AP1163" t="s">
        <v>275</v>
      </c>
      <c r="AQ1163" t="s">
        <v>21306</v>
      </c>
      <c r="AS1163">
        <v>0</v>
      </c>
      <c r="AT1163">
        <v>0</v>
      </c>
      <c r="AU1163">
        <v>0</v>
      </c>
      <c r="AV1163">
        <v>0</v>
      </c>
      <c r="AW1163">
        <v>0</v>
      </c>
      <c r="AX1163">
        <v>0</v>
      </c>
      <c r="BB1163" t="s">
        <v>63</v>
      </c>
      <c r="BC1163" t="s">
        <v>5328</v>
      </c>
      <c r="BD1163">
        <v>0</v>
      </c>
      <c r="BF1163" t="s">
        <v>275</v>
      </c>
      <c r="BI1163" t="s">
        <v>3004</v>
      </c>
    </row>
    <row r="1164" spans="1:61" x14ac:dyDescent="0.35">
      <c r="A1164" t="s">
        <v>5329</v>
      </c>
      <c r="B1164">
        <v>10000</v>
      </c>
      <c r="C1164">
        <v>20000</v>
      </c>
      <c r="D1164" s="2">
        <v>45764</v>
      </c>
      <c r="E1164" t="s">
        <v>59</v>
      </c>
      <c r="F1164" t="s">
        <v>2122</v>
      </c>
      <c r="G1164" t="s">
        <v>5330</v>
      </c>
      <c r="I1164">
        <v>2</v>
      </c>
      <c r="J1164" t="s">
        <v>183</v>
      </c>
      <c r="K1164">
        <v>60</v>
      </c>
      <c r="L1164" t="s">
        <v>6048</v>
      </c>
      <c r="M1164" t="s">
        <v>222</v>
      </c>
      <c r="N1164" t="s">
        <v>3835</v>
      </c>
      <c r="O1164" s="3">
        <v>1500</v>
      </c>
      <c r="R1164" s="2">
        <v>45763</v>
      </c>
      <c r="T1164">
        <v>2</v>
      </c>
      <c r="U1164" s="3">
        <v>3000</v>
      </c>
      <c r="V1164" t="s">
        <v>65</v>
      </c>
      <c r="W1164" t="s">
        <v>5331</v>
      </c>
      <c r="X1164">
        <v>0</v>
      </c>
      <c r="Y1164" s="3">
        <v>1020</v>
      </c>
      <c r="Z1164" s="3">
        <v>1980</v>
      </c>
      <c r="AA1164">
        <v>0</v>
      </c>
      <c r="AB1164">
        <v>0</v>
      </c>
      <c r="AC1164">
        <v>0</v>
      </c>
      <c r="AF1164">
        <v>0</v>
      </c>
      <c r="AO1164" t="s">
        <v>5332</v>
      </c>
      <c r="AP1164" t="s">
        <v>320</v>
      </c>
      <c r="AQ1164" t="s">
        <v>11590</v>
      </c>
      <c r="AS1164">
        <v>0</v>
      </c>
      <c r="AT1164">
        <v>0</v>
      </c>
      <c r="AU1164">
        <v>0</v>
      </c>
      <c r="AV1164">
        <v>0</v>
      </c>
      <c r="AW1164">
        <v>0</v>
      </c>
      <c r="AX1164">
        <v>0</v>
      </c>
      <c r="BB1164" t="s">
        <v>63</v>
      </c>
      <c r="BC1164" t="s">
        <v>5333</v>
      </c>
      <c r="BD1164">
        <v>0</v>
      </c>
      <c r="BF1164" t="s">
        <v>320</v>
      </c>
      <c r="BI1164" t="s">
        <v>1699</v>
      </c>
    </row>
    <row r="1165" spans="1:61" x14ac:dyDescent="0.35">
      <c r="A1165" t="s">
        <v>2929</v>
      </c>
      <c r="B1165">
        <v>10000</v>
      </c>
      <c r="C1165">
        <v>10000</v>
      </c>
      <c r="D1165" s="2">
        <v>45763</v>
      </c>
      <c r="E1165" t="s">
        <v>59</v>
      </c>
      <c r="F1165" t="s">
        <v>2930</v>
      </c>
      <c r="G1165" t="s">
        <v>2715</v>
      </c>
      <c r="I1165">
        <v>1</v>
      </c>
      <c r="J1165" t="s">
        <v>183</v>
      </c>
      <c r="K1165">
        <v>26</v>
      </c>
      <c r="L1165" t="s">
        <v>6061</v>
      </c>
      <c r="M1165" t="s">
        <v>648</v>
      </c>
      <c r="N1165" t="s">
        <v>3810</v>
      </c>
      <c r="O1165" s="3">
        <v>9000</v>
      </c>
      <c r="R1165" s="2">
        <v>45763</v>
      </c>
      <c r="T1165">
        <v>4</v>
      </c>
      <c r="U1165" s="3">
        <v>36000</v>
      </c>
      <c r="V1165" t="s">
        <v>65</v>
      </c>
      <c r="W1165" t="s">
        <v>2931</v>
      </c>
      <c r="X1165">
        <v>0</v>
      </c>
      <c r="Y1165" s="3">
        <v>36000</v>
      </c>
      <c r="Z1165">
        <v>0</v>
      </c>
      <c r="AA1165">
        <v>0</v>
      </c>
      <c r="AB1165">
        <v>0</v>
      </c>
      <c r="AC1165">
        <v>0</v>
      </c>
      <c r="AF1165">
        <v>0</v>
      </c>
      <c r="AO1165" t="s">
        <v>2932</v>
      </c>
      <c r="AP1165" t="s">
        <v>170</v>
      </c>
      <c r="AQ1165" t="s">
        <v>21526</v>
      </c>
      <c r="AS1165">
        <v>0</v>
      </c>
      <c r="AT1165">
        <v>0</v>
      </c>
      <c r="AU1165">
        <v>0</v>
      </c>
      <c r="AV1165">
        <v>0</v>
      </c>
      <c r="AW1165">
        <v>0</v>
      </c>
      <c r="AX1165">
        <v>0</v>
      </c>
      <c r="BB1165" t="s">
        <v>63</v>
      </c>
      <c r="BC1165" t="s">
        <v>5334</v>
      </c>
      <c r="BD1165">
        <v>0</v>
      </c>
      <c r="BF1165" t="s">
        <v>170</v>
      </c>
      <c r="BI1165" t="s">
        <v>2933</v>
      </c>
    </row>
    <row r="1166" spans="1:61" x14ac:dyDescent="0.35">
      <c r="A1166" t="s">
        <v>3005</v>
      </c>
      <c r="B1166">
        <v>10000</v>
      </c>
      <c r="C1166">
        <v>10000</v>
      </c>
      <c r="D1166" s="2">
        <v>45764</v>
      </c>
      <c r="E1166" t="s">
        <v>59</v>
      </c>
      <c r="F1166" t="s">
        <v>2999</v>
      </c>
      <c r="G1166" t="s">
        <v>1428</v>
      </c>
      <c r="I1166">
        <v>1</v>
      </c>
      <c r="J1166" t="s">
        <v>183</v>
      </c>
      <c r="K1166">
        <v>78</v>
      </c>
      <c r="L1166" t="s">
        <v>6047</v>
      </c>
      <c r="M1166" t="s">
        <v>216</v>
      </c>
      <c r="N1166" t="s">
        <v>3803</v>
      </c>
      <c r="O1166" s="3">
        <v>5500</v>
      </c>
      <c r="R1166" s="2">
        <v>45763</v>
      </c>
      <c r="T1166">
        <v>16</v>
      </c>
      <c r="U1166" s="3">
        <v>88000</v>
      </c>
      <c r="V1166" t="s">
        <v>65</v>
      </c>
      <c r="W1166" t="s">
        <v>3002</v>
      </c>
      <c r="X1166">
        <v>0</v>
      </c>
      <c r="Y1166" s="3">
        <v>80000</v>
      </c>
      <c r="Z1166" s="3">
        <v>8000</v>
      </c>
      <c r="AA1166">
        <v>0</v>
      </c>
      <c r="AB1166">
        <v>0</v>
      </c>
      <c r="AC1166">
        <v>0</v>
      </c>
      <c r="AF1166">
        <v>0</v>
      </c>
      <c r="AO1166" t="s">
        <v>3003</v>
      </c>
      <c r="AP1166" t="s">
        <v>170</v>
      </c>
      <c r="AQ1166" t="s">
        <v>21526</v>
      </c>
      <c r="AS1166">
        <v>0</v>
      </c>
      <c r="AT1166">
        <v>0</v>
      </c>
      <c r="AU1166">
        <v>0</v>
      </c>
      <c r="AV1166">
        <v>0</v>
      </c>
      <c r="AW1166">
        <v>0</v>
      </c>
      <c r="AX1166">
        <v>0</v>
      </c>
      <c r="BB1166" t="s">
        <v>63</v>
      </c>
      <c r="BC1166" t="s">
        <v>5335</v>
      </c>
      <c r="BD1166">
        <v>0</v>
      </c>
      <c r="BF1166" t="s">
        <v>170</v>
      </c>
      <c r="BI1166" t="s">
        <v>3007</v>
      </c>
    </row>
    <row r="1167" spans="1:61" x14ac:dyDescent="0.35">
      <c r="A1167" t="s">
        <v>2934</v>
      </c>
      <c r="B1167">
        <v>10000</v>
      </c>
      <c r="C1167">
        <v>10000</v>
      </c>
      <c r="D1167" s="2">
        <v>45763</v>
      </c>
      <c r="E1167" t="s">
        <v>59</v>
      </c>
      <c r="F1167" s="4">
        <v>0.47006944444444443</v>
      </c>
      <c r="G1167" t="s">
        <v>290</v>
      </c>
      <c r="I1167">
        <v>1</v>
      </c>
      <c r="J1167" t="s">
        <v>183</v>
      </c>
      <c r="K1167">
        <v>78</v>
      </c>
      <c r="L1167" t="s">
        <v>6047</v>
      </c>
      <c r="M1167" t="s">
        <v>216</v>
      </c>
      <c r="N1167" t="s">
        <v>3803</v>
      </c>
      <c r="O1167" s="3">
        <v>3000</v>
      </c>
      <c r="R1167" s="2">
        <v>45763</v>
      </c>
      <c r="T1167">
        <v>1</v>
      </c>
      <c r="U1167" s="3">
        <v>3000</v>
      </c>
      <c r="V1167" t="s">
        <v>65</v>
      </c>
      <c r="W1167">
        <v>10100070001</v>
      </c>
      <c r="X1167">
        <v>0</v>
      </c>
      <c r="Y1167" s="3">
        <v>3000</v>
      </c>
      <c r="Z1167">
        <v>0</v>
      </c>
      <c r="AA1167">
        <v>0</v>
      </c>
      <c r="AB1167">
        <v>0</v>
      </c>
      <c r="AC1167">
        <v>0</v>
      </c>
      <c r="AF1167">
        <v>0</v>
      </c>
      <c r="AO1167">
        <v>1010007</v>
      </c>
      <c r="AP1167" t="s">
        <v>1726</v>
      </c>
      <c r="AQ1167" t="s">
        <v>11542</v>
      </c>
      <c r="AS1167">
        <v>0</v>
      </c>
      <c r="AT1167">
        <v>0</v>
      </c>
      <c r="AU1167">
        <v>0</v>
      </c>
      <c r="AV1167">
        <v>0</v>
      </c>
      <c r="AW1167">
        <v>0</v>
      </c>
      <c r="AX1167">
        <v>0</v>
      </c>
      <c r="BB1167" t="s">
        <v>63</v>
      </c>
      <c r="BC1167" t="s">
        <v>5336</v>
      </c>
      <c r="BD1167">
        <v>0</v>
      </c>
      <c r="BF1167" t="s">
        <v>1726</v>
      </c>
      <c r="BI1167" t="s">
        <v>1727</v>
      </c>
    </row>
    <row r="1168" spans="1:61" x14ac:dyDescent="0.35">
      <c r="A1168" t="s">
        <v>2935</v>
      </c>
      <c r="B1168">
        <v>10000</v>
      </c>
      <c r="C1168">
        <v>30000</v>
      </c>
      <c r="D1168" s="2">
        <v>45763</v>
      </c>
      <c r="E1168" t="s">
        <v>59</v>
      </c>
      <c r="F1168" t="s">
        <v>2936</v>
      </c>
      <c r="G1168">
        <v>10620258103</v>
      </c>
      <c r="I1168">
        <v>3</v>
      </c>
      <c r="J1168" t="s">
        <v>183</v>
      </c>
      <c r="K1168">
        <v>85</v>
      </c>
      <c r="L1168" t="s">
        <v>6060</v>
      </c>
      <c r="M1168" t="s">
        <v>940</v>
      </c>
      <c r="N1168" t="s">
        <v>3864</v>
      </c>
      <c r="O1168" s="3">
        <v>7273</v>
      </c>
      <c r="R1168" s="2">
        <v>45763</v>
      </c>
      <c r="T1168">
        <v>11</v>
      </c>
      <c r="U1168" s="3">
        <v>80003</v>
      </c>
      <c r="V1168" t="s">
        <v>65</v>
      </c>
      <c r="W1168" t="s">
        <v>120</v>
      </c>
      <c r="X1168">
        <v>0</v>
      </c>
      <c r="Y1168" s="3">
        <v>80000</v>
      </c>
      <c r="Z1168">
        <v>3</v>
      </c>
      <c r="AA1168">
        <v>0</v>
      </c>
      <c r="AB1168">
        <v>0</v>
      </c>
      <c r="AC1168">
        <v>0</v>
      </c>
      <c r="AF1168">
        <v>0</v>
      </c>
      <c r="AO1168" t="s">
        <v>121</v>
      </c>
      <c r="AP1168" t="s">
        <v>108</v>
      </c>
      <c r="AQ1168" t="s">
        <v>13404</v>
      </c>
      <c r="AS1168">
        <v>0</v>
      </c>
      <c r="AT1168">
        <v>0</v>
      </c>
      <c r="AU1168">
        <v>0</v>
      </c>
      <c r="AV1168">
        <v>0</v>
      </c>
      <c r="AW1168">
        <v>0</v>
      </c>
      <c r="AX1168">
        <v>0</v>
      </c>
      <c r="BB1168" t="s">
        <v>63</v>
      </c>
      <c r="BC1168" t="s">
        <v>4734</v>
      </c>
      <c r="BD1168">
        <v>0</v>
      </c>
      <c r="BF1168" t="s">
        <v>108</v>
      </c>
      <c r="BI1168" t="s">
        <v>2937</v>
      </c>
    </row>
    <row r="1169" spans="1:61" x14ac:dyDescent="0.35">
      <c r="A1169" t="s">
        <v>2548</v>
      </c>
      <c r="B1169">
        <v>10000</v>
      </c>
      <c r="C1169">
        <v>30000</v>
      </c>
      <c r="D1169" s="2">
        <v>45769</v>
      </c>
      <c r="E1169" t="s">
        <v>59</v>
      </c>
      <c r="F1169" t="s">
        <v>5337</v>
      </c>
      <c r="G1169">
        <v>59469</v>
      </c>
      <c r="I1169">
        <v>1</v>
      </c>
      <c r="J1169" t="s">
        <v>183</v>
      </c>
      <c r="K1169">
        <v>73</v>
      </c>
      <c r="L1169" t="s">
        <v>6042</v>
      </c>
      <c r="M1169" t="s">
        <v>184</v>
      </c>
      <c r="N1169" t="s">
        <v>3845</v>
      </c>
      <c r="O1169" s="3">
        <v>84022</v>
      </c>
      <c r="R1169" s="2">
        <v>45763</v>
      </c>
      <c r="T1169">
        <v>12</v>
      </c>
      <c r="U1169" s="3">
        <v>1008264</v>
      </c>
      <c r="V1169" t="s">
        <v>65</v>
      </c>
      <c r="W1169" t="s">
        <v>2550</v>
      </c>
      <c r="X1169">
        <v>0</v>
      </c>
      <c r="Y1169" s="3">
        <v>494941</v>
      </c>
      <c r="Z1169" s="3">
        <v>513323</v>
      </c>
      <c r="AA1169">
        <v>0</v>
      </c>
      <c r="AB1169">
        <v>0</v>
      </c>
      <c r="AC1169">
        <v>0</v>
      </c>
      <c r="AF1169">
        <v>0</v>
      </c>
      <c r="AO1169" t="s">
        <v>2551</v>
      </c>
      <c r="AP1169" t="s">
        <v>68</v>
      </c>
      <c r="AQ1169" t="s">
        <v>26186</v>
      </c>
      <c r="AS1169">
        <v>0</v>
      </c>
      <c r="AT1169">
        <v>0</v>
      </c>
      <c r="AU1169">
        <v>0</v>
      </c>
      <c r="AV1169">
        <v>0</v>
      </c>
      <c r="AW1169">
        <v>0</v>
      </c>
      <c r="AX1169">
        <v>0</v>
      </c>
      <c r="BB1169" t="s">
        <v>63</v>
      </c>
      <c r="BC1169" t="s">
        <v>5005</v>
      </c>
      <c r="BD1169">
        <v>0</v>
      </c>
      <c r="BF1169" t="s">
        <v>68</v>
      </c>
      <c r="BI1169" t="s">
        <v>2552</v>
      </c>
    </row>
    <row r="1170" spans="1:61" x14ac:dyDescent="0.35">
      <c r="A1170" t="s">
        <v>2548</v>
      </c>
      <c r="B1170">
        <v>10000</v>
      </c>
      <c r="C1170">
        <v>40000</v>
      </c>
      <c r="D1170" s="2">
        <v>45769</v>
      </c>
      <c r="E1170" t="s">
        <v>59</v>
      </c>
      <c r="F1170" t="s">
        <v>5337</v>
      </c>
      <c r="G1170">
        <v>59469</v>
      </c>
      <c r="I1170">
        <v>1</v>
      </c>
      <c r="J1170" t="s">
        <v>183</v>
      </c>
      <c r="K1170">
        <v>73</v>
      </c>
      <c r="L1170" t="s">
        <v>6070</v>
      </c>
      <c r="M1170" t="s">
        <v>153</v>
      </c>
      <c r="N1170" t="s">
        <v>3830</v>
      </c>
      <c r="O1170" s="3">
        <v>45750</v>
      </c>
      <c r="R1170" s="2">
        <v>45763</v>
      </c>
      <c r="T1170">
        <v>12</v>
      </c>
      <c r="U1170" s="3">
        <v>549000</v>
      </c>
      <c r="V1170" t="s">
        <v>65</v>
      </c>
      <c r="W1170" t="s">
        <v>2550</v>
      </c>
      <c r="X1170">
        <v>0</v>
      </c>
      <c r="Y1170" s="3">
        <v>269496</v>
      </c>
      <c r="Z1170" s="3">
        <v>279504</v>
      </c>
      <c r="AA1170">
        <v>0</v>
      </c>
      <c r="AB1170">
        <v>0</v>
      </c>
      <c r="AC1170">
        <v>0</v>
      </c>
      <c r="AF1170">
        <v>0</v>
      </c>
      <c r="AO1170" t="s">
        <v>2551</v>
      </c>
      <c r="AP1170" t="s">
        <v>68</v>
      </c>
      <c r="AQ1170" t="s">
        <v>26186</v>
      </c>
      <c r="AS1170">
        <v>0</v>
      </c>
      <c r="AT1170">
        <v>0</v>
      </c>
      <c r="AU1170">
        <v>0</v>
      </c>
      <c r="AV1170">
        <v>0</v>
      </c>
      <c r="AW1170">
        <v>0</v>
      </c>
      <c r="AX1170">
        <v>0</v>
      </c>
      <c r="BB1170" t="s">
        <v>63</v>
      </c>
      <c r="BC1170" t="s">
        <v>5005</v>
      </c>
      <c r="BD1170">
        <v>0</v>
      </c>
      <c r="BF1170" t="s">
        <v>68</v>
      </c>
      <c r="BI1170" t="s">
        <v>2552</v>
      </c>
    </row>
    <row r="1171" spans="1:61" x14ac:dyDescent="0.35">
      <c r="A1171" t="s">
        <v>2548</v>
      </c>
      <c r="B1171">
        <v>10000</v>
      </c>
      <c r="C1171">
        <v>50000</v>
      </c>
      <c r="D1171" s="2">
        <v>45769</v>
      </c>
      <c r="E1171" t="s">
        <v>59</v>
      </c>
      <c r="F1171" t="s">
        <v>5337</v>
      </c>
      <c r="G1171">
        <v>59469</v>
      </c>
      <c r="I1171">
        <v>2</v>
      </c>
      <c r="J1171" t="s">
        <v>183</v>
      </c>
      <c r="K1171">
        <v>96</v>
      </c>
      <c r="L1171" t="s">
        <v>6060</v>
      </c>
      <c r="M1171" t="s">
        <v>1013</v>
      </c>
      <c r="N1171" t="s">
        <v>3861</v>
      </c>
      <c r="O1171" s="3">
        <v>168000</v>
      </c>
      <c r="R1171" s="2">
        <v>45763</v>
      </c>
      <c r="T1171">
        <v>6</v>
      </c>
      <c r="U1171" s="3">
        <v>1008000</v>
      </c>
      <c r="V1171" t="s">
        <v>65</v>
      </c>
      <c r="W1171" t="s">
        <v>2550</v>
      </c>
      <c r="X1171">
        <v>0</v>
      </c>
      <c r="Y1171" s="3">
        <v>970667</v>
      </c>
      <c r="Z1171" s="3">
        <v>37333</v>
      </c>
      <c r="AA1171">
        <v>0</v>
      </c>
      <c r="AB1171">
        <v>0</v>
      </c>
      <c r="AC1171">
        <v>0</v>
      </c>
      <c r="AF1171">
        <v>0</v>
      </c>
      <c r="AO1171" t="s">
        <v>2551</v>
      </c>
      <c r="AP1171" t="s">
        <v>68</v>
      </c>
      <c r="AQ1171" t="s">
        <v>26186</v>
      </c>
      <c r="AS1171">
        <v>0</v>
      </c>
      <c r="AT1171">
        <v>0</v>
      </c>
      <c r="AU1171">
        <v>0</v>
      </c>
      <c r="AV1171">
        <v>0</v>
      </c>
      <c r="AW1171">
        <v>0</v>
      </c>
      <c r="AX1171">
        <v>0</v>
      </c>
      <c r="BB1171" t="s">
        <v>63</v>
      </c>
      <c r="BC1171" t="s">
        <v>5005</v>
      </c>
      <c r="BD1171">
        <v>0</v>
      </c>
      <c r="BF1171" t="s">
        <v>68</v>
      </c>
      <c r="BI1171" t="s">
        <v>2552</v>
      </c>
    </row>
    <row r="1172" spans="1:61" x14ac:dyDescent="0.35">
      <c r="A1172" t="s">
        <v>2548</v>
      </c>
      <c r="B1172">
        <v>20000</v>
      </c>
      <c r="C1172">
        <v>30000</v>
      </c>
      <c r="D1172" s="2">
        <v>45769</v>
      </c>
      <c r="E1172" t="s">
        <v>59</v>
      </c>
      <c r="F1172" t="s">
        <v>5337</v>
      </c>
      <c r="G1172">
        <v>59469</v>
      </c>
      <c r="I1172">
        <v>1</v>
      </c>
      <c r="J1172" t="s">
        <v>183</v>
      </c>
      <c r="K1172">
        <v>73</v>
      </c>
      <c r="L1172" t="s">
        <v>6042</v>
      </c>
      <c r="M1172" t="s">
        <v>184</v>
      </c>
      <c r="N1172" t="s">
        <v>3845</v>
      </c>
      <c r="O1172">
        <v>166</v>
      </c>
      <c r="R1172" s="2">
        <v>45763</v>
      </c>
      <c r="T1172">
        <v>12</v>
      </c>
      <c r="U1172" s="3">
        <v>1992</v>
      </c>
      <c r="V1172" t="s">
        <v>65</v>
      </c>
      <c r="W1172" t="s">
        <v>2550</v>
      </c>
      <c r="X1172">
        <v>0</v>
      </c>
      <c r="Y1172" s="3">
        <v>98604</v>
      </c>
      <c r="Z1172" s="3">
        <v>-96612</v>
      </c>
      <c r="AA1172">
        <v>0</v>
      </c>
      <c r="AB1172">
        <v>0</v>
      </c>
      <c r="AC1172">
        <v>0</v>
      </c>
      <c r="AF1172">
        <v>0</v>
      </c>
      <c r="AO1172" t="s">
        <v>2551</v>
      </c>
      <c r="AP1172" t="s">
        <v>68</v>
      </c>
      <c r="AQ1172" t="s">
        <v>26186</v>
      </c>
      <c r="AS1172">
        <v>0</v>
      </c>
      <c r="AT1172">
        <v>0</v>
      </c>
      <c r="AU1172">
        <v>0</v>
      </c>
      <c r="AV1172">
        <v>0</v>
      </c>
      <c r="AW1172">
        <v>0</v>
      </c>
      <c r="AX1172">
        <v>0</v>
      </c>
      <c r="BB1172" t="s">
        <v>63</v>
      </c>
      <c r="BC1172" t="s">
        <v>5005</v>
      </c>
      <c r="BD1172">
        <v>0</v>
      </c>
      <c r="BF1172" t="s">
        <v>68</v>
      </c>
      <c r="BI1172" t="s">
        <v>2552</v>
      </c>
    </row>
    <row r="1173" spans="1:61" x14ac:dyDescent="0.35">
      <c r="A1173" t="s">
        <v>2938</v>
      </c>
      <c r="B1173">
        <v>10000</v>
      </c>
      <c r="C1173">
        <v>30000</v>
      </c>
      <c r="D1173" s="2">
        <v>45763</v>
      </c>
      <c r="E1173" t="s">
        <v>59</v>
      </c>
      <c r="F1173" t="s">
        <v>2939</v>
      </c>
      <c r="G1173" t="s">
        <v>2940</v>
      </c>
      <c r="I1173">
        <v>2</v>
      </c>
      <c r="J1173" t="s">
        <v>183</v>
      </c>
      <c r="K1173">
        <v>76</v>
      </c>
      <c r="L1173" t="s">
        <v>6065</v>
      </c>
      <c r="M1173" t="s">
        <v>200</v>
      </c>
      <c r="N1173" t="s">
        <v>3841</v>
      </c>
      <c r="O1173" s="3">
        <v>3500</v>
      </c>
      <c r="R1173" s="2">
        <v>45763</v>
      </c>
      <c r="T1173">
        <v>6</v>
      </c>
      <c r="U1173" s="3">
        <v>21000</v>
      </c>
      <c r="V1173" t="s">
        <v>65</v>
      </c>
      <c r="W1173" t="s">
        <v>2942</v>
      </c>
      <c r="X1173">
        <v>0</v>
      </c>
      <c r="Y1173" s="3">
        <v>19811</v>
      </c>
      <c r="Z1173" s="3">
        <v>1189</v>
      </c>
      <c r="AA1173">
        <v>0</v>
      </c>
      <c r="AB1173">
        <v>0</v>
      </c>
      <c r="AC1173">
        <v>0</v>
      </c>
      <c r="AF1173">
        <v>0</v>
      </c>
      <c r="AO1173" t="s">
        <v>2943</v>
      </c>
      <c r="AP1173" t="s">
        <v>448</v>
      </c>
      <c r="AQ1173" t="s">
        <v>11797</v>
      </c>
      <c r="AS1173">
        <v>0</v>
      </c>
      <c r="AT1173">
        <v>0</v>
      </c>
      <c r="AU1173">
        <v>0</v>
      </c>
      <c r="AV1173">
        <v>0</v>
      </c>
      <c r="AW1173">
        <v>0</v>
      </c>
      <c r="AX1173">
        <v>0</v>
      </c>
      <c r="BB1173" t="s">
        <v>63</v>
      </c>
      <c r="BC1173" t="s">
        <v>6576</v>
      </c>
      <c r="BD1173">
        <v>0</v>
      </c>
      <c r="BF1173" t="s">
        <v>448</v>
      </c>
      <c r="BI1173" t="s">
        <v>2944</v>
      </c>
    </row>
    <row r="1174" spans="1:61" x14ac:dyDescent="0.35">
      <c r="A1174" t="s">
        <v>4741</v>
      </c>
      <c r="B1174">
        <v>10000</v>
      </c>
      <c r="C1174">
        <v>30000</v>
      </c>
      <c r="D1174" s="2">
        <v>45764</v>
      </c>
      <c r="E1174" t="s">
        <v>59</v>
      </c>
      <c r="F1174" t="s">
        <v>4742</v>
      </c>
      <c r="G1174" t="s">
        <v>4743</v>
      </c>
      <c r="I1174">
        <v>2</v>
      </c>
      <c r="J1174" t="s">
        <v>183</v>
      </c>
      <c r="K1174">
        <v>76</v>
      </c>
      <c r="L1174" t="s">
        <v>6065</v>
      </c>
      <c r="M1174" t="s">
        <v>200</v>
      </c>
      <c r="N1174" t="s">
        <v>3841</v>
      </c>
      <c r="O1174" s="3">
        <v>26500</v>
      </c>
      <c r="R1174" s="2">
        <v>45763</v>
      </c>
      <c r="T1174">
        <v>6</v>
      </c>
      <c r="U1174" s="3">
        <v>159000</v>
      </c>
      <c r="V1174" t="s">
        <v>65</v>
      </c>
      <c r="W1174" t="s">
        <v>4744</v>
      </c>
      <c r="X1174">
        <v>0</v>
      </c>
      <c r="Y1174" s="3">
        <v>153961</v>
      </c>
      <c r="Z1174" s="3">
        <v>5039</v>
      </c>
      <c r="AA1174">
        <v>0</v>
      </c>
      <c r="AB1174">
        <v>0</v>
      </c>
      <c r="AC1174">
        <v>0</v>
      </c>
      <c r="AF1174">
        <v>0</v>
      </c>
      <c r="AO1174" t="s">
        <v>4745</v>
      </c>
      <c r="AP1174" t="s">
        <v>448</v>
      </c>
      <c r="AQ1174" t="s">
        <v>11797</v>
      </c>
      <c r="AS1174">
        <v>0</v>
      </c>
      <c r="AT1174">
        <v>0</v>
      </c>
      <c r="AU1174">
        <v>0</v>
      </c>
      <c r="AV1174">
        <v>0</v>
      </c>
      <c r="AW1174">
        <v>0</v>
      </c>
      <c r="AX1174">
        <v>0</v>
      </c>
      <c r="BB1174" t="s">
        <v>63</v>
      </c>
      <c r="BC1174" t="s">
        <v>4746</v>
      </c>
      <c r="BD1174">
        <v>0</v>
      </c>
      <c r="BF1174" t="s">
        <v>448</v>
      </c>
      <c r="BI1174" t="s">
        <v>3986</v>
      </c>
    </row>
    <row r="1175" spans="1:61" x14ac:dyDescent="0.35">
      <c r="A1175" t="s">
        <v>5224</v>
      </c>
      <c r="B1175">
        <v>10000</v>
      </c>
      <c r="C1175">
        <v>20000</v>
      </c>
      <c r="D1175" s="2">
        <v>45768</v>
      </c>
      <c r="E1175" t="s">
        <v>59</v>
      </c>
      <c r="F1175" s="4">
        <v>0.42219907407407409</v>
      </c>
      <c r="G1175" t="s">
        <v>5338</v>
      </c>
      <c r="I1175">
        <v>1</v>
      </c>
      <c r="J1175" t="s">
        <v>183</v>
      </c>
      <c r="K1175">
        <v>60</v>
      </c>
      <c r="L1175" t="s">
        <v>6048</v>
      </c>
      <c r="M1175" t="s">
        <v>222</v>
      </c>
      <c r="N1175" t="s">
        <v>3835</v>
      </c>
      <c r="O1175" s="3">
        <v>5000</v>
      </c>
      <c r="R1175" s="2">
        <v>45763</v>
      </c>
      <c r="T1175">
        <v>4</v>
      </c>
      <c r="U1175" s="3">
        <v>20000</v>
      </c>
      <c r="V1175" t="s">
        <v>65</v>
      </c>
      <c r="W1175" t="s">
        <v>5226</v>
      </c>
      <c r="X1175">
        <v>0</v>
      </c>
      <c r="Y1175" s="3">
        <v>10000</v>
      </c>
      <c r="Z1175" s="3">
        <v>10000</v>
      </c>
      <c r="AA1175">
        <v>0</v>
      </c>
      <c r="AB1175">
        <v>0</v>
      </c>
      <c r="AC1175">
        <v>0</v>
      </c>
      <c r="AF1175">
        <v>0</v>
      </c>
      <c r="AO1175" t="s">
        <v>5227</v>
      </c>
      <c r="AP1175" t="s">
        <v>5228</v>
      </c>
      <c r="AQ1175" t="s">
        <v>12531</v>
      </c>
      <c r="AS1175">
        <v>0</v>
      </c>
      <c r="AT1175">
        <v>0</v>
      </c>
      <c r="AU1175">
        <v>0</v>
      </c>
      <c r="AV1175">
        <v>0</v>
      </c>
      <c r="AW1175">
        <v>0</v>
      </c>
      <c r="AX1175">
        <v>0</v>
      </c>
      <c r="BB1175" t="s">
        <v>63</v>
      </c>
      <c r="BC1175" t="s">
        <v>5229</v>
      </c>
      <c r="BD1175">
        <v>0</v>
      </c>
      <c r="BF1175" t="s">
        <v>5228</v>
      </c>
      <c r="BI1175" t="s">
        <v>5230</v>
      </c>
    </row>
    <row r="1176" spans="1:61" x14ac:dyDescent="0.35">
      <c r="A1176" t="s">
        <v>5339</v>
      </c>
      <c r="B1176">
        <v>10000</v>
      </c>
      <c r="C1176">
        <v>10000</v>
      </c>
      <c r="D1176" s="2">
        <v>45764</v>
      </c>
      <c r="E1176" t="s">
        <v>59</v>
      </c>
      <c r="F1176" t="s">
        <v>5179</v>
      </c>
      <c r="G1176" t="s">
        <v>3064</v>
      </c>
      <c r="I1176">
        <v>1</v>
      </c>
      <c r="J1176" t="s">
        <v>183</v>
      </c>
      <c r="K1176">
        <v>32</v>
      </c>
      <c r="L1176" t="s">
        <v>6064</v>
      </c>
      <c r="M1176" t="s">
        <v>516</v>
      </c>
      <c r="N1176" t="s">
        <v>3833</v>
      </c>
      <c r="O1176" s="3">
        <v>5860</v>
      </c>
      <c r="R1176" s="2">
        <v>45763</v>
      </c>
      <c r="T1176">
        <v>1</v>
      </c>
      <c r="U1176" s="3">
        <v>5860</v>
      </c>
      <c r="V1176" t="s">
        <v>65</v>
      </c>
      <c r="W1176" t="s">
        <v>1227</v>
      </c>
      <c r="X1176">
        <v>0</v>
      </c>
      <c r="Y1176" s="3">
        <v>5360</v>
      </c>
      <c r="Z1176">
        <v>500</v>
      </c>
      <c r="AA1176">
        <v>0</v>
      </c>
      <c r="AB1176">
        <v>0</v>
      </c>
      <c r="AC1176">
        <v>0</v>
      </c>
      <c r="AF1176">
        <v>0</v>
      </c>
      <c r="AO1176" t="s">
        <v>1228</v>
      </c>
      <c r="AP1176" t="s">
        <v>465</v>
      </c>
      <c r="AQ1176" t="s">
        <v>15009</v>
      </c>
      <c r="AS1176">
        <v>0</v>
      </c>
      <c r="AT1176">
        <v>0</v>
      </c>
      <c r="AU1176">
        <v>0</v>
      </c>
      <c r="AV1176">
        <v>0</v>
      </c>
      <c r="AW1176">
        <v>0</v>
      </c>
      <c r="AX1176">
        <v>0</v>
      </c>
      <c r="BB1176" t="s">
        <v>63</v>
      </c>
      <c r="BC1176" t="s">
        <v>5340</v>
      </c>
      <c r="BD1176">
        <v>0</v>
      </c>
      <c r="BF1176" t="s">
        <v>465</v>
      </c>
      <c r="BI1176" t="s">
        <v>3065</v>
      </c>
    </row>
    <row r="1177" spans="1:61" x14ac:dyDescent="0.35">
      <c r="A1177" t="s">
        <v>5012</v>
      </c>
      <c r="B1177">
        <v>10000</v>
      </c>
      <c r="C1177">
        <v>50000</v>
      </c>
      <c r="D1177" s="2">
        <v>45772</v>
      </c>
      <c r="E1177" t="s">
        <v>59</v>
      </c>
      <c r="F1177" t="s">
        <v>5013</v>
      </c>
      <c r="G1177" t="s">
        <v>5014</v>
      </c>
      <c r="I1177">
        <v>2</v>
      </c>
      <c r="J1177" t="s">
        <v>183</v>
      </c>
      <c r="K1177">
        <v>62</v>
      </c>
      <c r="L1177" t="s">
        <v>6066</v>
      </c>
      <c r="M1177" t="s">
        <v>175</v>
      </c>
      <c r="N1177" t="s">
        <v>3827</v>
      </c>
      <c r="O1177" s="3">
        <v>120000</v>
      </c>
      <c r="R1177" s="2">
        <v>45763</v>
      </c>
      <c r="T1177">
        <v>1</v>
      </c>
      <c r="U1177" s="3">
        <v>120000</v>
      </c>
      <c r="V1177" t="s">
        <v>65</v>
      </c>
      <c r="W1177" t="s">
        <v>831</v>
      </c>
      <c r="X1177">
        <v>0</v>
      </c>
      <c r="Y1177" s="3">
        <v>118728</v>
      </c>
      <c r="Z1177" s="3">
        <v>1272</v>
      </c>
      <c r="AA1177">
        <v>0</v>
      </c>
      <c r="AB1177">
        <v>0</v>
      </c>
      <c r="AC1177">
        <v>0</v>
      </c>
      <c r="AF1177">
        <v>0</v>
      </c>
      <c r="AO1177" t="s">
        <v>832</v>
      </c>
      <c r="AP1177" t="s">
        <v>833</v>
      </c>
      <c r="AQ1177" t="s">
        <v>12481</v>
      </c>
      <c r="AS1177">
        <v>0</v>
      </c>
      <c r="AT1177">
        <v>0</v>
      </c>
      <c r="AU1177">
        <v>0</v>
      </c>
      <c r="AV1177">
        <v>0</v>
      </c>
      <c r="AW1177">
        <v>0</v>
      </c>
      <c r="AX1177">
        <v>0</v>
      </c>
      <c r="BB1177" t="s">
        <v>63</v>
      </c>
      <c r="BC1177" t="s">
        <v>5015</v>
      </c>
      <c r="BD1177">
        <v>0</v>
      </c>
      <c r="BF1177" t="s">
        <v>833</v>
      </c>
      <c r="BI1177" t="s">
        <v>4428</v>
      </c>
    </row>
    <row r="1178" spans="1:61" x14ac:dyDescent="0.35">
      <c r="A1178" t="s">
        <v>2945</v>
      </c>
      <c r="B1178">
        <v>10000</v>
      </c>
      <c r="C1178">
        <v>40000</v>
      </c>
      <c r="D1178" s="2">
        <v>45763</v>
      </c>
      <c r="E1178" t="s">
        <v>59</v>
      </c>
      <c r="F1178" t="s">
        <v>2946</v>
      </c>
      <c r="G1178">
        <v>10620258104</v>
      </c>
      <c r="I1178">
        <v>3</v>
      </c>
      <c r="J1178" t="s">
        <v>183</v>
      </c>
      <c r="K1178">
        <v>85</v>
      </c>
      <c r="L1178" t="s">
        <v>6060</v>
      </c>
      <c r="M1178" t="s">
        <v>940</v>
      </c>
      <c r="N1178" t="s">
        <v>3864</v>
      </c>
      <c r="O1178" s="3">
        <v>10000</v>
      </c>
      <c r="R1178" s="2">
        <v>45763</v>
      </c>
      <c r="T1178">
        <v>11</v>
      </c>
      <c r="U1178" s="3">
        <v>110000</v>
      </c>
      <c r="V1178" t="s">
        <v>65</v>
      </c>
      <c r="W1178" t="s">
        <v>2947</v>
      </c>
      <c r="X1178">
        <v>0</v>
      </c>
      <c r="Y1178" s="3">
        <v>100000</v>
      </c>
      <c r="Z1178" s="3">
        <v>10000</v>
      </c>
      <c r="AA1178">
        <v>0</v>
      </c>
      <c r="AB1178">
        <v>0</v>
      </c>
      <c r="AC1178">
        <v>0</v>
      </c>
      <c r="AF1178">
        <v>0</v>
      </c>
      <c r="AO1178" t="s">
        <v>2948</v>
      </c>
      <c r="AP1178" t="s">
        <v>108</v>
      </c>
      <c r="AQ1178" t="s">
        <v>13404</v>
      </c>
      <c r="AS1178">
        <v>0</v>
      </c>
      <c r="AT1178">
        <v>0</v>
      </c>
      <c r="AU1178">
        <v>0</v>
      </c>
      <c r="AV1178">
        <v>0</v>
      </c>
      <c r="AW1178">
        <v>0</v>
      </c>
      <c r="AX1178">
        <v>0</v>
      </c>
      <c r="BB1178" t="s">
        <v>63</v>
      </c>
      <c r="BC1178" t="s">
        <v>4947</v>
      </c>
      <c r="BD1178">
        <v>0</v>
      </c>
      <c r="BF1178" t="s">
        <v>108</v>
      </c>
      <c r="BI1178" t="s">
        <v>2949</v>
      </c>
    </row>
    <row r="1179" spans="1:61" x14ac:dyDescent="0.35">
      <c r="A1179" t="s">
        <v>4948</v>
      </c>
      <c r="B1179">
        <v>10000</v>
      </c>
      <c r="C1179">
        <v>20000</v>
      </c>
      <c r="D1179" s="2">
        <v>45768</v>
      </c>
      <c r="E1179" t="s">
        <v>59</v>
      </c>
      <c r="F1179" t="s">
        <v>4949</v>
      </c>
      <c r="G1179" t="s">
        <v>4950</v>
      </c>
      <c r="I1179">
        <v>2</v>
      </c>
      <c r="J1179" t="s">
        <v>183</v>
      </c>
      <c r="K1179">
        <v>86</v>
      </c>
      <c r="L1179" t="s">
        <v>6043</v>
      </c>
      <c r="M1179" t="s">
        <v>1696</v>
      </c>
      <c r="N1179" t="s">
        <v>3840</v>
      </c>
      <c r="O1179" s="3">
        <v>12500</v>
      </c>
      <c r="R1179" s="2">
        <v>45763</v>
      </c>
      <c r="T1179">
        <v>2</v>
      </c>
      <c r="U1179" s="3">
        <v>25000</v>
      </c>
      <c r="V1179" t="s">
        <v>65</v>
      </c>
      <c r="W1179" t="s">
        <v>318</v>
      </c>
      <c r="X1179">
        <v>0</v>
      </c>
      <c r="Y1179" s="3">
        <v>21500</v>
      </c>
      <c r="Z1179" s="3">
        <v>3500</v>
      </c>
      <c r="AA1179">
        <v>0</v>
      </c>
      <c r="AB1179">
        <v>0</v>
      </c>
      <c r="AC1179">
        <v>0</v>
      </c>
      <c r="AF1179">
        <v>0</v>
      </c>
      <c r="AO1179" t="s">
        <v>319</v>
      </c>
      <c r="AP1179" t="s">
        <v>320</v>
      </c>
      <c r="AQ1179" t="s">
        <v>11590</v>
      </c>
      <c r="AS1179">
        <v>0</v>
      </c>
      <c r="AT1179">
        <v>0</v>
      </c>
      <c r="AU1179">
        <v>0</v>
      </c>
      <c r="AV1179">
        <v>0</v>
      </c>
      <c r="AW1179">
        <v>0</v>
      </c>
      <c r="AX1179">
        <v>0</v>
      </c>
      <c r="BB1179" t="s">
        <v>63</v>
      </c>
      <c r="BC1179" t="s">
        <v>4951</v>
      </c>
      <c r="BD1179">
        <v>0</v>
      </c>
      <c r="BF1179" t="s">
        <v>320</v>
      </c>
      <c r="BI1179" t="s">
        <v>2437</v>
      </c>
    </row>
    <row r="1180" spans="1:61" x14ac:dyDescent="0.35">
      <c r="A1180" t="s">
        <v>5341</v>
      </c>
      <c r="B1180">
        <v>10000</v>
      </c>
      <c r="C1180">
        <v>10000</v>
      </c>
      <c r="D1180" s="2">
        <v>45764</v>
      </c>
      <c r="E1180" t="s">
        <v>59</v>
      </c>
      <c r="F1180" t="s">
        <v>5342</v>
      </c>
      <c r="G1180" t="s">
        <v>2452</v>
      </c>
      <c r="I1180">
        <v>1</v>
      </c>
      <c r="J1180" t="s">
        <v>183</v>
      </c>
      <c r="K1180">
        <v>12</v>
      </c>
      <c r="L1180" t="s">
        <v>6062</v>
      </c>
      <c r="M1180" t="s">
        <v>462</v>
      </c>
      <c r="N1180" t="s">
        <v>3804</v>
      </c>
      <c r="O1180" s="3">
        <v>30000</v>
      </c>
      <c r="R1180" s="2">
        <v>45763</v>
      </c>
      <c r="T1180">
        <v>1</v>
      </c>
      <c r="U1180" s="3">
        <v>30000</v>
      </c>
      <c r="V1180" t="s">
        <v>65</v>
      </c>
      <c r="W1180" t="s">
        <v>2448</v>
      </c>
      <c r="X1180">
        <v>0</v>
      </c>
      <c r="Y1180" s="3">
        <v>30000</v>
      </c>
      <c r="Z1180">
        <v>0</v>
      </c>
      <c r="AA1180">
        <v>0</v>
      </c>
      <c r="AB1180">
        <v>0</v>
      </c>
      <c r="AC1180">
        <v>0</v>
      </c>
      <c r="AF1180">
        <v>0</v>
      </c>
      <c r="AO1180" t="s">
        <v>2449</v>
      </c>
      <c r="AP1180" t="s">
        <v>465</v>
      </c>
      <c r="AQ1180" t="s">
        <v>15009</v>
      </c>
      <c r="AS1180">
        <v>0</v>
      </c>
      <c r="AT1180">
        <v>0</v>
      </c>
      <c r="AU1180">
        <v>0</v>
      </c>
      <c r="AV1180">
        <v>0</v>
      </c>
      <c r="AW1180">
        <v>0</v>
      </c>
      <c r="AX1180">
        <v>0</v>
      </c>
      <c r="BB1180" t="s">
        <v>63</v>
      </c>
      <c r="BC1180" t="s">
        <v>5343</v>
      </c>
      <c r="BD1180">
        <v>0</v>
      </c>
      <c r="BF1180" t="s">
        <v>465</v>
      </c>
      <c r="BI1180" t="s">
        <v>2460</v>
      </c>
    </row>
    <row r="1181" spans="1:61" x14ac:dyDescent="0.35">
      <c r="A1181" t="s">
        <v>5344</v>
      </c>
      <c r="B1181">
        <v>10000</v>
      </c>
      <c r="C1181">
        <v>10000</v>
      </c>
      <c r="D1181" s="2">
        <v>45764</v>
      </c>
      <c r="E1181" t="s">
        <v>59</v>
      </c>
      <c r="F1181" t="s">
        <v>5318</v>
      </c>
      <c r="G1181" t="s">
        <v>3015</v>
      </c>
      <c r="I1181">
        <v>1</v>
      </c>
      <c r="J1181" t="s">
        <v>183</v>
      </c>
      <c r="K1181">
        <v>46</v>
      </c>
      <c r="L1181" t="s">
        <v>6049</v>
      </c>
      <c r="M1181" t="s">
        <v>231</v>
      </c>
      <c r="N1181" t="s">
        <v>3809</v>
      </c>
      <c r="O1181" s="3">
        <v>3000</v>
      </c>
      <c r="R1181" s="2">
        <v>45763</v>
      </c>
      <c r="T1181">
        <v>1</v>
      </c>
      <c r="U1181" s="3">
        <v>3000</v>
      </c>
      <c r="V1181" t="s">
        <v>65</v>
      </c>
      <c r="W1181" t="s">
        <v>5345</v>
      </c>
      <c r="X1181">
        <v>0</v>
      </c>
      <c r="Y1181" s="3">
        <v>3000</v>
      </c>
      <c r="Z1181">
        <v>0</v>
      </c>
      <c r="AA1181">
        <v>0</v>
      </c>
      <c r="AB1181">
        <v>0</v>
      </c>
      <c r="AC1181">
        <v>0</v>
      </c>
      <c r="AF1181">
        <v>0</v>
      </c>
      <c r="AO1181" t="s">
        <v>5346</v>
      </c>
      <c r="AP1181" t="s">
        <v>465</v>
      </c>
      <c r="AQ1181" t="s">
        <v>15009</v>
      </c>
      <c r="AS1181">
        <v>0</v>
      </c>
      <c r="AT1181">
        <v>0</v>
      </c>
      <c r="AU1181">
        <v>0</v>
      </c>
      <c r="AV1181">
        <v>0</v>
      </c>
      <c r="AW1181">
        <v>0</v>
      </c>
      <c r="AX1181">
        <v>0</v>
      </c>
      <c r="BB1181" t="s">
        <v>63</v>
      </c>
      <c r="BC1181" t="s">
        <v>5347</v>
      </c>
      <c r="BD1181">
        <v>0</v>
      </c>
      <c r="BF1181" t="s">
        <v>465</v>
      </c>
      <c r="BI1181" t="s">
        <v>2873</v>
      </c>
    </row>
    <row r="1182" spans="1:61" x14ac:dyDescent="0.35">
      <c r="A1182" t="s">
        <v>5348</v>
      </c>
      <c r="B1182">
        <v>10000</v>
      </c>
      <c r="C1182">
        <v>10000</v>
      </c>
      <c r="D1182" s="2">
        <v>45764</v>
      </c>
      <c r="E1182" t="s">
        <v>59</v>
      </c>
      <c r="F1182" s="4">
        <v>0.42459490740740741</v>
      </c>
      <c r="G1182" t="s">
        <v>3015</v>
      </c>
      <c r="I1182">
        <v>1</v>
      </c>
      <c r="J1182" t="s">
        <v>183</v>
      </c>
      <c r="K1182">
        <v>46</v>
      </c>
      <c r="L1182" t="s">
        <v>6049</v>
      </c>
      <c r="M1182" t="s">
        <v>231</v>
      </c>
      <c r="N1182" t="s">
        <v>3809</v>
      </c>
      <c r="O1182" s="3">
        <v>2000</v>
      </c>
      <c r="R1182" s="2">
        <v>45763</v>
      </c>
      <c r="T1182">
        <v>1</v>
      </c>
      <c r="U1182" s="3">
        <v>2000</v>
      </c>
      <c r="V1182" t="s">
        <v>65</v>
      </c>
      <c r="W1182" t="s">
        <v>5349</v>
      </c>
      <c r="X1182">
        <v>0</v>
      </c>
      <c r="Y1182" s="3">
        <v>2000</v>
      </c>
      <c r="Z1182">
        <v>0</v>
      </c>
      <c r="AA1182">
        <v>0</v>
      </c>
      <c r="AB1182">
        <v>0</v>
      </c>
      <c r="AC1182">
        <v>0</v>
      </c>
      <c r="AF1182">
        <v>0</v>
      </c>
      <c r="AO1182" t="s">
        <v>5350</v>
      </c>
      <c r="AP1182" t="s">
        <v>465</v>
      </c>
      <c r="AQ1182" t="s">
        <v>15009</v>
      </c>
      <c r="AS1182">
        <v>0</v>
      </c>
      <c r="AT1182">
        <v>0</v>
      </c>
      <c r="AU1182">
        <v>0</v>
      </c>
      <c r="AV1182">
        <v>0</v>
      </c>
      <c r="AW1182">
        <v>0</v>
      </c>
      <c r="AX1182">
        <v>0</v>
      </c>
      <c r="BB1182" t="s">
        <v>63</v>
      </c>
      <c r="BC1182" t="s">
        <v>5351</v>
      </c>
      <c r="BD1182">
        <v>0</v>
      </c>
      <c r="BF1182" t="s">
        <v>465</v>
      </c>
      <c r="BI1182" t="s">
        <v>2873</v>
      </c>
    </row>
    <row r="1183" spans="1:61" x14ac:dyDescent="0.35">
      <c r="A1183" t="s">
        <v>5352</v>
      </c>
      <c r="B1183">
        <v>10000</v>
      </c>
      <c r="C1183">
        <v>10000</v>
      </c>
      <c r="D1183" s="2">
        <v>45764</v>
      </c>
      <c r="E1183" t="s">
        <v>59</v>
      </c>
      <c r="F1183" t="s">
        <v>1441</v>
      </c>
      <c r="G1183" t="s">
        <v>5353</v>
      </c>
      <c r="I1183">
        <v>1</v>
      </c>
      <c r="J1183" t="s">
        <v>183</v>
      </c>
      <c r="K1183">
        <v>61</v>
      </c>
      <c r="L1183" t="s">
        <v>6046</v>
      </c>
      <c r="M1183" t="s">
        <v>664</v>
      </c>
      <c r="N1183" t="s">
        <v>3846</v>
      </c>
      <c r="O1183" s="3">
        <v>5000</v>
      </c>
      <c r="R1183" s="2">
        <v>45763</v>
      </c>
      <c r="T1183">
        <v>6</v>
      </c>
      <c r="U1183" s="3">
        <v>30000</v>
      </c>
      <c r="V1183" t="s">
        <v>65</v>
      </c>
      <c r="W1183" t="s">
        <v>5354</v>
      </c>
      <c r="X1183">
        <v>0</v>
      </c>
      <c r="Y1183" s="3">
        <v>30000</v>
      </c>
      <c r="Z1183">
        <v>0</v>
      </c>
      <c r="AA1183">
        <v>0</v>
      </c>
      <c r="AB1183">
        <v>0</v>
      </c>
      <c r="AC1183">
        <v>0</v>
      </c>
      <c r="AF1183">
        <v>0</v>
      </c>
      <c r="AO1183" t="s">
        <v>5355</v>
      </c>
      <c r="AP1183" t="s">
        <v>465</v>
      </c>
      <c r="AQ1183" t="s">
        <v>15009</v>
      </c>
      <c r="AS1183">
        <v>0</v>
      </c>
      <c r="AT1183">
        <v>0</v>
      </c>
      <c r="AU1183">
        <v>0</v>
      </c>
      <c r="AV1183">
        <v>0</v>
      </c>
      <c r="AW1183">
        <v>0</v>
      </c>
      <c r="AX1183">
        <v>0</v>
      </c>
      <c r="BB1183" t="s">
        <v>63</v>
      </c>
      <c r="BC1183" t="s">
        <v>5356</v>
      </c>
      <c r="BD1183">
        <v>0</v>
      </c>
      <c r="BF1183" t="s">
        <v>465</v>
      </c>
      <c r="BI1183" t="s">
        <v>2675</v>
      </c>
    </row>
    <row r="1184" spans="1:61" x14ac:dyDescent="0.35">
      <c r="A1184" t="s">
        <v>5357</v>
      </c>
      <c r="B1184">
        <v>10000</v>
      </c>
      <c r="C1184">
        <v>10000</v>
      </c>
      <c r="D1184" s="2">
        <v>45764</v>
      </c>
      <c r="E1184" t="s">
        <v>59</v>
      </c>
      <c r="F1184" t="s">
        <v>1441</v>
      </c>
      <c r="G1184" t="s">
        <v>5353</v>
      </c>
      <c r="I1184">
        <v>1</v>
      </c>
      <c r="J1184" t="s">
        <v>183</v>
      </c>
      <c r="K1184">
        <v>61</v>
      </c>
      <c r="L1184" t="s">
        <v>6046</v>
      </c>
      <c r="M1184" t="s">
        <v>664</v>
      </c>
      <c r="N1184" t="s">
        <v>3846</v>
      </c>
      <c r="O1184" s="3">
        <v>2667</v>
      </c>
      <c r="R1184" s="2">
        <v>45763</v>
      </c>
      <c r="T1184">
        <v>6</v>
      </c>
      <c r="U1184" s="3">
        <v>16002</v>
      </c>
      <c r="V1184" t="s">
        <v>65</v>
      </c>
      <c r="W1184" t="s">
        <v>5354</v>
      </c>
      <c r="X1184">
        <v>0</v>
      </c>
      <c r="Y1184" s="3">
        <v>16000</v>
      </c>
      <c r="Z1184">
        <v>2</v>
      </c>
      <c r="AA1184">
        <v>0</v>
      </c>
      <c r="AB1184">
        <v>0</v>
      </c>
      <c r="AC1184">
        <v>0</v>
      </c>
      <c r="AF1184">
        <v>0</v>
      </c>
      <c r="AO1184" t="s">
        <v>5355</v>
      </c>
      <c r="AP1184" t="s">
        <v>465</v>
      </c>
      <c r="AQ1184" t="s">
        <v>15009</v>
      </c>
      <c r="AS1184">
        <v>0</v>
      </c>
      <c r="AT1184">
        <v>0</v>
      </c>
      <c r="AU1184">
        <v>0</v>
      </c>
      <c r="AV1184">
        <v>0</v>
      </c>
      <c r="AW1184">
        <v>0</v>
      </c>
      <c r="AX1184">
        <v>0</v>
      </c>
      <c r="BB1184" t="s">
        <v>63</v>
      </c>
      <c r="BC1184" t="s">
        <v>5358</v>
      </c>
      <c r="BD1184">
        <v>0</v>
      </c>
      <c r="BF1184" t="s">
        <v>465</v>
      </c>
      <c r="BI1184" t="s">
        <v>3640</v>
      </c>
    </row>
    <row r="1185" spans="1:61" x14ac:dyDescent="0.35">
      <c r="A1185" t="s">
        <v>5313</v>
      </c>
      <c r="B1185">
        <v>10000</v>
      </c>
      <c r="C1185">
        <v>10000</v>
      </c>
      <c r="D1185" s="2">
        <v>45764</v>
      </c>
      <c r="E1185" t="s">
        <v>59</v>
      </c>
      <c r="F1185" t="s">
        <v>5089</v>
      </c>
      <c r="G1185" t="s">
        <v>2452</v>
      </c>
      <c r="I1185">
        <v>1</v>
      </c>
      <c r="J1185" t="s">
        <v>183</v>
      </c>
      <c r="K1185">
        <v>22</v>
      </c>
      <c r="L1185" t="s">
        <v>6063</v>
      </c>
      <c r="M1185" t="s">
        <v>685</v>
      </c>
      <c r="N1185" t="s">
        <v>3805</v>
      </c>
      <c r="O1185" s="3">
        <v>7500</v>
      </c>
      <c r="R1185" s="2">
        <v>45763</v>
      </c>
      <c r="T1185">
        <v>2</v>
      </c>
      <c r="U1185" s="3">
        <v>15000</v>
      </c>
      <c r="V1185" t="s">
        <v>65</v>
      </c>
      <c r="W1185" t="s">
        <v>5315</v>
      </c>
      <c r="X1185">
        <v>0</v>
      </c>
      <c r="Y1185" s="3">
        <v>15000</v>
      </c>
      <c r="Z1185">
        <v>0</v>
      </c>
      <c r="AA1185">
        <v>0</v>
      </c>
      <c r="AB1185">
        <v>0</v>
      </c>
      <c r="AC1185">
        <v>0</v>
      </c>
      <c r="AF1185">
        <v>0</v>
      </c>
      <c r="AO1185" t="s">
        <v>5316</v>
      </c>
      <c r="AP1185" t="s">
        <v>465</v>
      </c>
      <c r="AQ1185" t="s">
        <v>15009</v>
      </c>
      <c r="AS1185">
        <v>0</v>
      </c>
      <c r="AT1185">
        <v>0</v>
      </c>
      <c r="AU1185">
        <v>0</v>
      </c>
      <c r="AV1185">
        <v>0</v>
      </c>
      <c r="AW1185">
        <v>0</v>
      </c>
      <c r="AX1185">
        <v>0</v>
      </c>
      <c r="BB1185" t="s">
        <v>63</v>
      </c>
      <c r="BC1185" t="s">
        <v>6577</v>
      </c>
      <c r="BD1185">
        <v>0</v>
      </c>
      <c r="BF1185" t="s">
        <v>465</v>
      </c>
      <c r="BI1185" t="s">
        <v>3640</v>
      </c>
    </row>
    <row r="1186" spans="1:61" x14ac:dyDescent="0.35">
      <c r="A1186" t="s">
        <v>3759</v>
      </c>
      <c r="B1186">
        <v>10000</v>
      </c>
      <c r="C1186">
        <v>20000</v>
      </c>
      <c r="D1186" s="2">
        <v>45775</v>
      </c>
      <c r="E1186" t="s">
        <v>59</v>
      </c>
      <c r="F1186" t="s">
        <v>3760</v>
      </c>
      <c r="G1186">
        <v>10620258101</v>
      </c>
      <c r="I1186">
        <v>2</v>
      </c>
      <c r="J1186" t="s">
        <v>183</v>
      </c>
      <c r="K1186">
        <v>77</v>
      </c>
      <c r="L1186" t="s">
        <v>6043</v>
      </c>
      <c r="M1186" t="s">
        <v>192</v>
      </c>
      <c r="N1186" t="s">
        <v>3848</v>
      </c>
      <c r="O1186" s="3">
        <v>1364</v>
      </c>
      <c r="R1186" s="2">
        <v>45763</v>
      </c>
      <c r="T1186">
        <v>66</v>
      </c>
      <c r="U1186" s="3">
        <v>90024</v>
      </c>
      <c r="V1186" t="s">
        <v>65</v>
      </c>
      <c r="W1186" t="s">
        <v>3761</v>
      </c>
      <c r="X1186">
        <v>0</v>
      </c>
      <c r="Y1186" s="3">
        <v>80000</v>
      </c>
      <c r="Z1186" s="3">
        <v>10024</v>
      </c>
      <c r="AA1186">
        <v>0</v>
      </c>
      <c r="AB1186">
        <v>0</v>
      </c>
      <c r="AC1186">
        <v>0</v>
      </c>
      <c r="AF1186">
        <v>0</v>
      </c>
      <c r="AO1186" t="s">
        <v>3762</v>
      </c>
      <c r="AP1186" t="s">
        <v>108</v>
      </c>
      <c r="AQ1186" t="s">
        <v>13404</v>
      </c>
      <c r="AS1186">
        <v>0</v>
      </c>
      <c r="AT1186">
        <v>0</v>
      </c>
      <c r="AU1186">
        <v>0</v>
      </c>
      <c r="AV1186">
        <v>0</v>
      </c>
      <c r="AW1186">
        <v>0</v>
      </c>
      <c r="AX1186">
        <v>0</v>
      </c>
      <c r="BB1186" t="s">
        <v>63</v>
      </c>
      <c r="BC1186" t="s">
        <v>4959</v>
      </c>
      <c r="BD1186">
        <v>0</v>
      </c>
      <c r="BF1186" t="s">
        <v>108</v>
      </c>
      <c r="BI1186" t="s">
        <v>3763</v>
      </c>
    </row>
    <row r="1187" spans="1:61" x14ac:dyDescent="0.35">
      <c r="A1187" t="s">
        <v>3521</v>
      </c>
      <c r="B1187">
        <v>10000</v>
      </c>
      <c r="C1187">
        <v>10000</v>
      </c>
      <c r="D1187" s="2">
        <v>45772</v>
      </c>
      <c r="E1187" t="s">
        <v>59</v>
      </c>
      <c r="F1187" t="s">
        <v>1701</v>
      </c>
      <c r="G1187">
        <v>10620258008</v>
      </c>
      <c r="I1187">
        <v>1</v>
      </c>
      <c r="J1187" t="s">
        <v>183</v>
      </c>
      <c r="K1187">
        <v>79</v>
      </c>
      <c r="L1187" t="s">
        <v>6076</v>
      </c>
      <c r="M1187" t="s">
        <v>92</v>
      </c>
      <c r="N1187" t="s">
        <v>3828</v>
      </c>
      <c r="O1187">
        <v>122</v>
      </c>
      <c r="R1187" s="2">
        <v>45763</v>
      </c>
      <c r="T1187">
        <v>660</v>
      </c>
      <c r="U1187" s="3">
        <v>80520</v>
      </c>
      <c r="V1187" t="s">
        <v>65</v>
      </c>
      <c r="W1187" t="s">
        <v>3523</v>
      </c>
      <c r="X1187">
        <v>0</v>
      </c>
      <c r="Y1187" s="3">
        <v>60000</v>
      </c>
      <c r="Z1187" s="3">
        <v>20520</v>
      </c>
      <c r="AA1187">
        <v>0</v>
      </c>
      <c r="AB1187">
        <v>0</v>
      </c>
      <c r="AC1187">
        <v>0</v>
      </c>
      <c r="AF1187">
        <v>0</v>
      </c>
      <c r="AO1187" t="s">
        <v>3524</v>
      </c>
      <c r="AP1187" t="s">
        <v>108</v>
      </c>
      <c r="AQ1187" t="s">
        <v>13404</v>
      </c>
      <c r="AS1187">
        <v>0</v>
      </c>
      <c r="AT1187">
        <v>0</v>
      </c>
      <c r="AU1187">
        <v>0</v>
      </c>
      <c r="AV1187">
        <v>0</v>
      </c>
      <c r="AW1187">
        <v>0</v>
      </c>
      <c r="AX1187">
        <v>0</v>
      </c>
      <c r="BB1187" t="s">
        <v>63</v>
      </c>
      <c r="BC1187" t="s">
        <v>6516</v>
      </c>
      <c r="BD1187">
        <v>0</v>
      </c>
      <c r="BF1187" t="s">
        <v>108</v>
      </c>
      <c r="BI1187" t="s">
        <v>3525</v>
      </c>
    </row>
    <row r="1188" spans="1:61" x14ac:dyDescent="0.35">
      <c r="A1188" t="s">
        <v>3764</v>
      </c>
      <c r="B1188">
        <v>10000</v>
      </c>
      <c r="C1188">
        <v>20000</v>
      </c>
      <c r="D1188" s="2">
        <v>45775</v>
      </c>
      <c r="E1188" t="s">
        <v>59</v>
      </c>
      <c r="F1188" t="s">
        <v>3765</v>
      </c>
      <c r="G1188">
        <v>10620258100</v>
      </c>
      <c r="I1188">
        <v>2</v>
      </c>
      <c r="J1188" t="s">
        <v>183</v>
      </c>
      <c r="K1188">
        <v>77</v>
      </c>
      <c r="L1188" t="s">
        <v>6043</v>
      </c>
      <c r="M1188" t="s">
        <v>192</v>
      </c>
      <c r="N1188" t="s">
        <v>3848</v>
      </c>
      <c r="O1188" s="3">
        <v>1410</v>
      </c>
      <c r="R1188" s="2">
        <v>45763</v>
      </c>
      <c r="T1188">
        <v>66</v>
      </c>
      <c r="U1188" s="3">
        <v>93060</v>
      </c>
      <c r="V1188" t="s">
        <v>65</v>
      </c>
      <c r="W1188" t="s">
        <v>847</v>
      </c>
      <c r="X1188">
        <v>0</v>
      </c>
      <c r="Y1188" s="3">
        <v>80000</v>
      </c>
      <c r="Z1188" s="3">
        <v>13060</v>
      </c>
      <c r="AA1188">
        <v>0</v>
      </c>
      <c r="AB1188">
        <v>0</v>
      </c>
      <c r="AC1188">
        <v>0</v>
      </c>
      <c r="AF1188">
        <v>0</v>
      </c>
      <c r="AO1188" t="s">
        <v>848</v>
      </c>
      <c r="AP1188" t="s">
        <v>108</v>
      </c>
      <c r="AQ1188" t="s">
        <v>13404</v>
      </c>
      <c r="AS1188">
        <v>0</v>
      </c>
      <c r="AT1188">
        <v>0</v>
      </c>
      <c r="AU1188">
        <v>0</v>
      </c>
      <c r="AV1188">
        <v>0</v>
      </c>
      <c r="AW1188">
        <v>0</v>
      </c>
      <c r="AX1188">
        <v>0</v>
      </c>
      <c r="BB1188" t="s">
        <v>63</v>
      </c>
      <c r="BC1188" t="s">
        <v>4960</v>
      </c>
      <c r="BD1188">
        <v>0</v>
      </c>
      <c r="BF1188" t="s">
        <v>108</v>
      </c>
      <c r="BI1188" t="s">
        <v>3766</v>
      </c>
    </row>
    <row r="1189" spans="1:61" x14ac:dyDescent="0.35">
      <c r="A1189" t="s">
        <v>4961</v>
      </c>
      <c r="B1189">
        <v>10000</v>
      </c>
      <c r="C1189">
        <v>20000</v>
      </c>
      <c r="D1189" s="2">
        <v>45764</v>
      </c>
      <c r="E1189" t="s">
        <v>59</v>
      </c>
      <c r="F1189" s="4">
        <v>0.46413194444444444</v>
      </c>
      <c r="G1189" t="s">
        <v>4962</v>
      </c>
      <c r="I1189">
        <v>2</v>
      </c>
      <c r="J1189" t="s">
        <v>183</v>
      </c>
      <c r="K1189">
        <v>100</v>
      </c>
      <c r="L1189" t="s">
        <v>6052</v>
      </c>
      <c r="M1189" t="s">
        <v>281</v>
      </c>
      <c r="N1189" t="s">
        <v>3851</v>
      </c>
      <c r="O1189">
        <v>500</v>
      </c>
      <c r="R1189" s="2">
        <v>45763</v>
      </c>
      <c r="T1189">
        <v>1</v>
      </c>
      <c r="U1189">
        <v>500</v>
      </c>
      <c r="V1189" t="s">
        <v>65</v>
      </c>
      <c r="W1189">
        <v>190023590001</v>
      </c>
      <c r="X1189">
        <v>0</v>
      </c>
      <c r="Y1189">
        <v>500</v>
      </c>
      <c r="Z1189">
        <v>0</v>
      </c>
      <c r="AA1189">
        <v>0</v>
      </c>
      <c r="AB1189">
        <v>0</v>
      </c>
      <c r="AC1189">
        <v>0</v>
      </c>
      <c r="AF1189">
        <v>0</v>
      </c>
      <c r="AO1189">
        <v>19002359</v>
      </c>
      <c r="AP1189" t="s">
        <v>282</v>
      </c>
      <c r="AQ1189" t="s">
        <v>14518</v>
      </c>
      <c r="AS1189">
        <v>0</v>
      </c>
      <c r="AT1189">
        <v>0</v>
      </c>
      <c r="AU1189">
        <v>0</v>
      </c>
      <c r="AV1189">
        <v>0</v>
      </c>
      <c r="AW1189">
        <v>0</v>
      </c>
      <c r="AX1189">
        <v>0</v>
      </c>
      <c r="BB1189" t="s">
        <v>63</v>
      </c>
      <c r="BC1189" t="s">
        <v>4963</v>
      </c>
      <c r="BD1189">
        <v>0</v>
      </c>
      <c r="BF1189" t="s">
        <v>282</v>
      </c>
      <c r="BI1189" t="s">
        <v>4964</v>
      </c>
    </row>
    <row r="1190" spans="1:61" x14ac:dyDescent="0.35">
      <c r="A1190" t="s">
        <v>5359</v>
      </c>
      <c r="B1190">
        <v>10000</v>
      </c>
      <c r="C1190">
        <v>10000</v>
      </c>
      <c r="D1190" s="2">
        <v>45772</v>
      </c>
      <c r="E1190" t="s">
        <v>59</v>
      </c>
      <c r="F1190" t="s">
        <v>3514</v>
      </c>
      <c r="G1190" t="s">
        <v>5360</v>
      </c>
      <c r="I1190">
        <v>1</v>
      </c>
      <c r="J1190" t="s">
        <v>183</v>
      </c>
      <c r="K1190">
        <v>72</v>
      </c>
      <c r="L1190" t="s">
        <v>6056</v>
      </c>
      <c r="M1190" t="s">
        <v>869</v>
      </c>
      <c r="N1190" t="s">
        <v>3829</v>
      </c>
      <c r="O1190">
        <v>600</v>
      </c>
      <c r="R1190" s="2">
        <v>45763</v>
      </c>
      <c r="T1190">
        <v>3</v>
      </c>
      <c r="U1190" s="3">
        <v>1800</v>
      </c>
      <c r="V1190" t="s">
        <v>65</v>
      </c>
      <c r="W1190" t="s">
        <v>5361</v>
      </c>
      <c r="X1190">
        <v>0</v>
      </c>
      <c r="Y1190" s="3">
        <v>1000</v>
      </c>
      <c r="Z1190">
        <v>800</v>
      </c>
      <c r="AA1190">
        <v>0</v>
      </c>
      <c r="AB1190">
        <v>0</v>
      </c>
      <c r="AC1190">
        <v>0</v>
      </c>
      <c r="AF1190">
        <v>0</v>
      </c>
      <c r="AO1190" t="s">
        <v>5362</v>
      </c>
      <c r="AP1190" t="s">
        <v>5363</v>
      </c>
      <c r="AQ1190" t="s">
        <v>21321</v>
      </c>
      <c r="AS1190">
        <v>0</v>
      </c>
      <c r="AT1190">
        <v>0</v>
      </c>
      <c r="AU1190">
        <v>0</v>
      </c>
      <c r="AV1190">
        <v>0</v>
      </c>
      <c r="AW1190">
        <v>0</v>
      </c>
      <c r="AX1190">
        <v>0</v>
      </c>
      <c r="BB1190" t="s">
        <v>63</v>
      </c>
      <c r="BC1190" t="s">
        <v>5364</v>
      </c>
      <c r="BD1190">
        <v>0</v>
      </c>
      <c r="BF1190" t="s">
        <v>5363</v>
      </c>
      <c r="BI1190" t="s">
        <v>5365</v>
      </c>
    </row>
    <row r="1191" spans="1:61" x14ac:dyDescent="0.35">
      <c r="A1191" t="s">
        <v>5088</v>
      </c>
      <c r="B1191">
        <v>10000</v>
      </c>
      <c r="C1191">
        <v>20000</v>
      </c>
      <c r="D1191" s="2">
        <v>45764</v>
      </c>
      <c r="E1191" t="s">
        <v>59</v>
      </c>
      <c r="F1191" t="s">
        <v>5089</v>
      </c>
      <c r="G1191" t="s">
        <v>159</v>
      </c>
      <c r="I1191">
        <v>2</v>
      </c>
      <c r="J1191" t="s">
        <v>183</v>
      </c>
      <c r="K1191">
        <v>71</v>
      </c>
      <c r="L1191" t="s">
        <v>6057</v>
      </c>
      <c r="M1191" t="s">
        <v>368</v>
      </c>
      <c r="N1191" t="s">
        <v>3857</v>
      </c>
      <c r="O1191" s="3">
        <v>1334</v>
      </c>
      <c r="R1191" s="2">
        <v>45763</v>
      </c>
      <c r="T1191">
        <v>6</v>
      </c>
      <c r="U1191" s="3">
        <v>8004</v>
      </c>
      <c r="V1191" t="s">
        <v>65</v>
      </c>
      <c r="W1191">
        <v>5000580740001</v>
      </c>
      <c r="X1191">
        <v>0</v>
      </c>
      <c r="Y1191" s="3">
        <v>8000</v>
      </c>
      <c r="Z1191">
        <v>4</v>
      </c>
      <c r="AA1191">
        <v>0</v>
      </c>
      <c r="AB1191">
        <v>0</v>
      </c>
      <c r="AC1191">
        <v>0</v>
      </c>
      <c r="AF1191">
        <v>0</v>
      </c>
      <c r="AO1191">
        <v>500058074</v>
      </c>
      <c r="AP1191" t="s">
        <v>162</v>
      </c>
      <c r="AQ1191" t="s">
        <v>8373</v>
      </c>
      <c r="AS1191">
        <v>0</v>
      </c>
      <c r="AT1191">
        <v>0</v>
      </c>
      <c r="AU1191">
        <v>0</v>
      </c>
      <c r="AV1191">
        <v>0</v>
      </c>
      <c r="AW1191">
        <v>0</v>
      </c>
      <c r="AX1191">
        <v>0</v>
      </c>
      <c r="BB1191" t="s">
        <v>63</v>
      </c>
      <c r="BC1191" t="s">
        <v>5090</v>
      </c>
      <c r="BD1191">
        <v>0</v>
      </c>
      <c r="BF1191" t="s">
        <v>162</v>
      </c>
      <c r="BI1191" t="s">
        <v>2473</v>
      </c>
    </row>
    <row r="1192" spans="1:61" x14ac:dyDescent="0.35">
      <c r="A1192" t="s">
        <v>5091</v>
      </c>
      <c r="B1192">
        <v>10000</v>
      </c>
      <c r="C1192">
        <v>20000</v>
      </c>
      <c r="D1192" s="2">
        <v>45764</v>
      </c>
      <c r="E1192" t="s">
        <v>59</v>
      </c>
      <c r="F1192" t="s">
        <v>5089</v>
      </c>
      <c r="G1192" t="s">
        <v>159</v>
      </c>
      <c r="I1192">
        <v>2</v>
      </c>
      <c r="J1192" t="s">
        <v>183</v>
      </c>
      <c r="K1192">
        <v>71</v>
      </c>
      <c r="L1192" t="s">
        <v>6057</v>
      </c>
      <c r="M1192" t="s">
        <v>368</v>
      </c>
      <c r="N1192" t="s">
        <v>3857</v>
      </c>
      <c r="O1192" s="3">
        <v>1834</v>
      </c>
      <c r="R1192" s="2">
        <v>45763</v>
      </c>
      <c r="T1192">
        <v>6</v>
      </c>
      <c r="U1192" s="3">
        <v>11004</v>
      </c>
      <c r="V1192" t="s">
        <v>65</v>
      </c>
      <c r="W1192">
        <v>5000582230001</v>
      </c>
      <c r="X1192">
        <v>0</v>
      </c>
      <c r="Y1192" s="3">
        <v>11000</v>
      </c>
      <c r="Z1192">
        <v>4</v>
      </c>
      <c r="AA1192">
        <v>0</v>
      </c>
      <c r="AB1192">
        <v>0</v>
      </c>
      <c r="AC1192">
        <v>0</v>
      </c>
      <c r="AF1192">
        <v>0</v>
      </c>
      <c r="AO1192">
        <v>500058223</v>
      </c>
      <c r="AP1192" t="s">
        <v>162</v>
      </c>
      <c r="AQ1192" t="s">
        <v>8373</v>
      </c>
      <c r="AS1192">
        <v>0</v>
      </c>
      <c r="AT1192">
        <v>0</v>
      </c>
      <c r="AU1192">
        <v>0</v>
      </c>
      <c r="AV1192">
        <v>0</v>
      </c>
      <c r="AW1192">
        <v>0</v>
      </c>
      <c r="AX1192">
        <v>0</v>
      </c>
      <c r="BB1192" t="s">
        <v>63</v>
      </c>
      <c r="BC1192" t="s">
        <v>5092</v>
      </c>
      <c r="BD1192">
        <v>0</v>
      </c>
      <c r="BF1192" t="s">
        <v>162</v>
      </c>
      <c r="BI1192" t="s">
        <v>2473</v>
      </c>
    </row>
    <row r="1193" spans="1:61" x14ac:dyDescent="0.35">
      <c r="A1193" t="s">
        <v>5093</v>
      </c>
      <c r="B1193">
        <v>10000</v>
      </c>
      <c r="C1193">
        <v>20000</v>
      </c>
      <c r="D1193" s="2">
        <v>45764</v>
      </c>
      <c r="E1193" t="s">
        <v>59</v>
      </c>
      <c r="F1193" t="s">
        <v>5094</v>
      </c>
      <c r="G1193" t="s">
        <v>159</v>
      </c>
      <c r="I1193">
        <v>2</v>
      </c>
      <c r="J1193" t="s">
        <v>183</v>
      </c>
      <c r="K1193">
        <v>71</v>
      </c>
      <c r="L1193" t="s">
        <v>6057</v>
      </c>
      <c r="M1193" t="s">
        <v>368</v>
      </c>
      <c r="N1193" t="s">
        <v>3857</v>
      </c>
      <c r="O1193" s="3">
        <v>2500</v>
      </c>
      <c r="R1193" s="2">
        <v>45763</v>
      </c>
      <c r="T1193">
        <v>6</v>
      </c>
      <c r="U1193" s="3">
        <v>15000</v>
      </c>
      <c r="V1193" t="s">
        <v>65</v>
      </c>
      <c r="W1193">
        <v>5000582270001</v>
      </c>
      <c r="X1193">
        <v>0</v>
      </c>
      <c r="Y1193" s="3">
        <v>7500</v>
      </c>
      <c r="Z1193" s="3">
        <v>7500</v>
      </c>
      <c r="AA1193">
        <v>0</v>
      </c>
      <c r="AB1193">
        <v>0</v>
      </c>
      <c r="AC1193">
        <v>0</v>
      </c>
      <c r="AF1193">
        <v>0</v>
      </c>
      <c r="AO1193">
        <v>500058227</v>
      </c>
      <c r="AP1193" t="s">
        <v>162</v>
      </c>
      <c r="AQ1193" t="s">
        <v>8373</v>
      </c>
      <c r="AS1193">
        <v>0</v>
      </c>
      <c r="AT1193">
        <v>0</v>
      </c>
      <c r="AU1193">
        <v>0</v>
      </c>
      <c r="AV1193">
        <v>0</v>
      </c>
      <c r="AW1193">
        <v>0</v>
      </c>
      <c r="AX1193">
        <v>0</v>
      </c>
      <c r="BB1193" t="s">
        <v>63</v>
      </c>
      <c r="BC1193" t="s">
        <v>5095</v>
      </c>
      <c r="BD1193">
        <v>0</v>
      </c>
      <c r="BF1193" t="s">
        <v>162</v>
      </c>
      <c r="BI1193" t="s">
        <v>5096</v>
      </c>
    </row>
    <row r="1194" spans="1:61" x14ac:dyDescent="0.35">
      <c r="A1194" t="s">
        <v>5097</v>
      </c>
      <c r="B1194">
        <v>10000</v>
      </c>
      <c r="C1194">
        <v>20000</v>
      </c>
      <c r="D1194" s="2">
        <v>45764</v>
      </c>
      <c r="E1194" t="s">
        <v>59</v>
      </c>
      <c r="F1194" t="s">
        <v>5094</v>
      </c>
      <c r="G1194" t="s">
        <v>159</v>
      </c>
      <c r="I1194">
        <v>2</v>
      </c>
      <c r="J1194" t="s">
        <v>183</v>
      </c>
      <c r="K1194">
        <v>71</v>
      </c>
      <c r="L1194" t="s">
        <v>6057</v>
      </c>
      <c r="M1194" t="s">
        <v>368</v>
      </c>
      <c r="N1194" t="s">
        <v>3857</v>
      </c>
      <c r="O1194">
        <v>834</v>
      </c>
      <c r="R1194" s="2">
        <v>45763</v>
      </c>
      <c r="T1194">
        <v>6</v>
      </c>
      <c r="U1194" s="3">
        <v>5004</v>
      </c>
      <c r="V1194" t="s">
        <v>65</v>
      </c>
      <c r="W1194">
        <v>5000582300001</v>
      </c>
      <c r="X1194">
        <v>0</v>
      </c>
      <c r="Y1194" s="3">
        <v>2500</v>
      </c>
      <c r="Z1194" s="3">
        <v>2504</v>
      </c>
      <c r="AA1194">
        <v>0</v>
      </c>
      <c r="AB1194">
        <v>0</v>
      </c>
      <c r="AC1194">
        <v>0</v>
      </c>
      <c r="AF1194">
        <v>0</v>
      </c>
      <c r="AO1194">
        <v>500058230</v>
      </c>
      <c r="AP1194" t="s">
        <v>162</v>
      </c>
      <c r="AQ1194" t="s">
        <v>8373</v>
      </c>
      <c r="AS1194">
        <v>0</v>
      </c>
      <c r="AT1194">
        <v>0</v>
      </c>
      <c r="AU1194">
        <v>0</v>
      </c>
      <c r="AV1194">
        <v>0</v>
      </c>
      <c r="AW1194">
        <v>0</v>
      </c>
      <c r="AX1194">
        <v>0</v>
      </c>
      <c r="BB1194" t="s">
        <v>63</v>
      </c>
      <c r="BC1194" t="s">
        <v>5098</v>
      </c>
      <c r="BD1194">
        <v>0</v>
      </c>
      <c r="BF1194" t="s">
        <v>162</v>
      </c>
      <c r="BI1194" t="s">
        <v>5096</v>
      </c>
    </row>
    <row r="1195" spans="1:61" x14ac:dyDescent="0.35">
      <c r="A1195" t="s">
        <v>5099</v>
      </c>
      <c r="B1195">
        <v>10000</v>
      </c>
      <c r="C1195">
        <v>20000</v>
      </c>
      <c r="D1195" s="2">
        <v>45764</v>
      </c>
      <c r="E1195" t="s">
        <v>59</v>
      </c>
      <c r="F1195" t="s">
        <v>5100</v>
      </c>
      <c r="G1195" t="s">
        <v>159</v>
      </c>
      <c r="I1195">
        <v>2</v>
      </c>
      <c r="J1195" t="s">
        <v>183</v>
      </c>
      <c r="K1195">
        <v>71</v>
      </c>
      <c r="L1195" t="s">
        <v>6057</v>
      </c>
      <c r="M1195" t="s">
        <v>368</v>
      </c>
      <c r="N1195" t="s">
        <v>3857</v>
      </c>
      <c r="O1195" s="3">
        <v>4500</v>
      </c>
      <c r="R1195" s="2">
        <v>45763</v>
      </c>
      <c r="T1195">
        <v>6</v>
      </c>
      <c r="U1195" s="3">
        <v>27000</v>
      </c>
      <c r="V1195" t="s">
        <v>65</v>
      </c>
      <c r="W1195">
        <v>5000584100001</v>
      </c>
      <c r="X1195">
        <v>0</v>
      </c>
      <c r="Y1195" s="3">
        <v>13500</v>
      </c>
      <c r="Z1195" s="3">
        <v>13500</v>
      </c>
      <c r="AA1195">
        <v>0</v>
      </c>
      <c r="AB1195">
        <v>0</v>
      </c>
      <c r="AC1195">
        <v>0</v>
      </c>
      <c r="AF1195">
        <v>0</v>
      </c>
      <c r="AO1195">
        <v>500058410</v>
      </c>
      <c r="AP1195" t="s">
        <v>162</v>
      </c>
      <c r="AQ1195" t="s">
        <v>8373</v>
      </c>
      <c r="AS1195">
        <v>0</v>
      </c>
      <c r="AT1195">
        <v>0</v>
      </c>
      <c r="AU1195">
        <v>0</v>
      </c>
      <c r="AV1195">
        <v>0</v>
      </c>
      <c r="AW1195">
        <v>0</v>
      </c>
      <c r="AX1195">
        <v>0</v>
      </c>
      <c r="BB1195" t="s">
        <v>63</v>
      </c>
      <c r="BC1195" t="s">
        <v>5101</v>
      </c>
      <c r="BD1195">
        <v>0</v>
      </c>
      <c r="BF1195" t="s">
        <v>162</v>
      </c>
      <c r="BI1195" t="s">
        <v>5096</v>
      </c>
    </row>
    <row r="1196" spans="1:61" x14ac:dyDescent="0.35">
      <c r="A1196" t="s">
        <v>5102</v>
      </c>
      <c r="B1196">
        <v>10000</v>
      </c>
      <c r="C1196">
        <v>20000</v>
      </c>
      <c r="D1196" s="2">
        <v>45764</v>
      </c>
      <c r="E1196" t="s">
        <v>59</v>
      </c>
      <c r="F1196" t="s">
        <v>5100</v>
      </c>
      <c r="G1196" t="s">
        <v>159</v>
      </c>
      <c r="I1196">
        <v>2</v>
      </c>
      <c r="J1196" t="s">
        <v>183</v>
      </c>
      <c r="K1196">
        <v>71</v>
      </c>
      <c r="L1196" t="s">
        <v>6057</v>
      </c>
      <c r="M1196" t="s">
        <v>368</v>
      </c>
      <c r="N1196" t="s">
        <v>3857</v>
      </c>
      <c r="O1196">
        <v>834</v>
      </c>
      <c r="R1196" s="2">
        <v>45763</v>
      </c>
      <c r="T1196">
        <v>6</v>
      </c>
      <c r="U1196" s="3">
        <v>5004</v>
      </c>
      <c r="V1196" t="s">
        <v>65</v>
      </c>
      <c r="W1196">
        <v>5000761290001</v>
      </c>
      <c r="X1196">
        <v>0</v>
      </c>
      <c r="Y1196" s="3">
        <v>2500</v>
      </c>
      <c r="Z1196" s="3">
        <v>2504</v>
      </c>
      <c r="AA1196">
        <v>0</v>
      </c>
      <c r="AB1196">
        <v>0</v>
      </c>
      <c r="AC1196">
        <v>0</v>
      </c>
      <c r="AF1196">
        <v>0</v>
      </c>
      <c r="AO1196">
        <v>500076129</v>
      </c>
      <c r="AP1196" t="s">
        <v>162</v>
      </c>
      <c r="AQ1196" t="s">
        <v>8373</v>
      </c>
      <c r="AS1196">
        <v>0</v>
      </c>
      <c r="AT1196">
        <v>0</v>
      </c>
      <c r="AU1196">
        <v>0</v>
      </c>
      <c r="AV1196">
        <v>0</v>
      </c>
      <c r="AW1196">
        <v>0</v>
      </c>
      <c r="AX1196">
        <v>0</v>
      </c>
      <c r="BB1196" t="s">
        <v>63</v>
      </c>
      <c r="BC1196" t="s">
        <v>5103</v>
      </c>
      <c r="BD1196">
        <v>0</v>
      </c>
      <c r="BF1196" t="s">
        <v>162</v>
      </c>
      <c r="BI1196" t="s">
        <v>5096</v>
      </c>
    </row>
    <row r="1197" spans="1:61" x14ac:dyDescent="0.35">
      <c r="A1197" t="s">
        <v>5366</v>
      </c>
      <c r="B1197">
        <v>10000</v>
      </c>
      <c r="C1197">
        <v>10000</v>
      </c>
      <c r="D1197" s="2">
        <v>45764</v>
      </c>
      <c r="E1197" t="s">
        <v>59</v>
      </c>
      <c r="F1197" s="4">
        <v>0.44262731481481482</v>
      </c>
      <c r="G1197" t="s">
        <v>1667</v>
      </c>
      <c r="I1197">
        <v>1</v>
      </c>
      <c r="J1197" t="s">
        <v>183</v>
      </c>
      <c r="K1197">
        <v>61</v>
      </c>
      <c r="L1197" t="s">
        <v>6046</v>
      </c>
      <c r="M1197" t="s">
        <v>209</v>
      </c>
      <c r="N1197" t="s">
        <v>3802</v>
      </c>
      <c r="O1197">
        <v>100</v>
      </c>
      <c r="R1197" s="2">
        <v>45763</v>
      </c>
      <c r="T1197">
        <v>1</v>
      </c>
      <c r="U1197">
        <v>100</v>
      </c>
      <c r="V1197" t="s">
        <v>65</v>
      </c>
      <c r="W1197">
        <v>10104930001</v>
      </c>
      <c r="X1197">
        <v>0</v>
      </c>
      <c r="Y1197">
        <v>100</v>
      </c>
      <c r="Z1197">
        <v>0</v>
      </c>
      <c r="AA1197">
        <v>0</v>
      </c>
      <c r="AB1197">
        <v>0</v>
      </c>
      <c r="AC1197">
        <v>0</v>
      </c>
      <c r="AF1197">
        <v>0</v>
      </c>
      <c r="AO1197">
        <v>1010493</v>
      </c>
      <c r="AP1197" t="s">
        <v>1726</v>
      </c>
      <c r="AQ1197" t="s">
        <v>11542</v>
      </c>
      <c r="AS1197">
        <v>0</v>
      </c>
      <c r="AT1197">
        <v>0</v>
      </c>
      <c r="AU1197">
        <v>0</v>
      </c>
      <c r="AV1197">
        <v>0</v>
      </c>
      <c r="AW1197">
        <v>0</v>
      </c>
      <c r="AX1197">
        <v>0</v>
      </c>
      <c r="BB1197" t="s">
        <v>63</v>
      </c>
      <c r="BC1197" t="s">
        <v>5367</v>
      </c>
      <c r="BD1197">
        <v>0</v>
      </c>
      <c r="BF1197" t="s">
        <v>1726</v>
      </c>
      <c r="BI1197" t="s">
        <v>5368</v>
      </c>
    </row>
    <row r="1198" spans="1:61" x14ac:dyDescent="0.35">
      <c r="A1198" t="s">
        <v>5369</v>
      </c>
      <c r="B1198">
        <v>10000</v>
      </c>
      <c r="C1198">
        <v>10000</v>
      </c>
      <c r="D1198" s="2">
        <v>45764</v>
      </c>
      <c r="E1198" t="s">
        <v>59</v>
      </c>
      <c r="F1198" s="4">
        <v>0.46258101851851852</v>
      </c>
      <c r="G1198" t="s">
        <v>2715</v>
      </c>
      <c r="I1198">
        <v>1</v>
      </c>
      <c r="J1198" t="s">
        <v>183</v>
      </c>
      <c r="K1198">
        <v>26</v>
      </c>
      <c r="L1198" t="s">
        <v>6061</v>
      </c>
      <c r="M1198" t="s">
        <v>648</v>
      </c>
      <c r="N1198" t="s">
        <v>3810</v>
      </c>
      <c r="O1198" s="3">
        <v>9000</v>
      </c>
      <c r="R1198" s="2">
        <v>45763</v>
      </c>
      <c r="T1198">
        <v>4</v>
      </c>
      <c r="U1198" s="3">
        <v>36000</v>
      </c>
      <c r="V1198" t="s">
        <v>65</v>
      </c>
      <c r="W1198" t="s">
        <v>2931</v>
      </c>
      <c r="X1198">
        <v>0</v>
      </c>
      <c r="Y1198" s="3">
        <v>36000</v>
      </c>
      <c r="Z1198">
        <v>0</v>
      </c>
      <c r="AA1198">
        <v>0</v>
      </c>
      <c r="AB1198">
        <v>0</v>
      </c>
      <c r="AC1198">
        <v>0</v>
      </c>
      <c r="AF1198">
        <v>0</v>
      </c>
      <c r="AO1198" t="s">
        <v>2932</v>
      </c>
      <c r="AP1198" t="s">
        <v>170</v>
      </c>
      <c r="AQ1198" t="s">
        <v>21526</v>
      </c>
      <c r="AS1198">
        <v>0</v>
      </c>
      <c r="AT1198">
        <v>0</v>
      </c>
      <c r="AU1198">
        <v>0</v>
      </c>
      <c r="AV1198">
        <v>0</v>
      </c>
      <c r="AW1198">
        <v>0</v>
      </c>
      <c r="AX1198">
        <v>0</v>
      </c>
      <c r="BB1198" t="s">
        <v>63</v>
      </c>
      <c r="BC1198" t="s">
        <v>5370</v>
      </c>
      <c r="BD1198">
        <v>0</v>
      </c>
      <c r="BF1198" t="s">
        <v>170</v>
      </c>
      <c r="BI1198" t="s">
        <v>5371</v>
      </c>
    </row>
    <row r="1199" spans="1:61" x14ac:dyDescent="0.35">
      <c r="A1199" t="s">
        <v>5372</v>
      </c>
      <c r="B1199">
        <v>10000</v>
      </c>
      <c r="C1199">
        <v>10000</v>
      </c>
      <c r="D1199" s="2">
        <v>45764</v>
      </c>
      <c r="E1199" t="s">
        <v>59</v>
      </c>
      <c r="F1199" t="s">
        <v>3011</v>
      </c>
      <c r="G1199">
        <v>1006323</v>
      </c>
      <c r="I1199">
        <v>1</v>
      </c>
      <c r="J1199" t="s">
        <v>183</v>
      </c>
      <c r="K1199">
        <v>63</v>
      </c>
      <c r="L1199" t="s">
        <v>6051</v>
      </c>
      <c r="M1199" t="s">
        <v>136</v>
      </c>
      <c r="N1199" t="s">
        <v>3850</v>
      </c>
      <c r="O1199" s="3">
        <v>2400</v>
      </c>
      <c r="R1199" s="2">
        <v>45763</v>
      </c>
      <c r="T1199">
        <v>50</v>
      </c>
      <c r="U1199" s="3">
        <v>120000</v>
      </c>
      <c r="V1199" t="s">
        <v>65</v>
      </c>
      <c r="W1199" t="s">
        <v>1269</v>
      </c>
      <c r="X1199">
        <v>0</v>
      </c>
      <c r="Y1199" s="3">
        <v>120000</v>
      </c>
      <c r="Z1199">
        <v>0</v>
      </c>
      <c r="AA1199">
        <v>0</v>
      </c>
      <c r="AB1199">
        <v>0</v>
      </c>
      <c r="AC1199">
        <v>0</v>
      </c>
      <c r="AF1199">
        <v>0</v>
      </c>
      <c r="AO1199" t="s">
        <v>1270</v>
      </c>
      <c r="AP1199" t="s">
        <v>170</v>
      </c>
      <c r="AQ1199" t="s">
        <v>21526</v>
      </c>
      <c r="AS1199">
        <v>0</v>
      </c>
      <c r="AT1199">
        <v>0</v>
      </c>
      <c r="AU1199">
        <v>0</v>
      </c>
      <c r="AV1199">
        <v>0</v>
      </c>
      <c r="AW1199">
        <v>0</v>
      </c>
      <c r="AX1199">
        <v>0</v>
      </c>
      <c r="BB1199" t="s">
        <v>63</v>
      </c>
      <c r="BC1199" t="s">
        <v>5373</v>
      </c>
      <c r="BD1199">
        <v>0</v>
      </c>
      <c r="BF1199" t="s">
        <v>170</v>
      </c>
      <c r="BI1199" t="s">
        <v>5374</v>
      </c>
    </row>
    <row r="1200" spans="1:61" x14ac:dyDescent="0.35">
      <c r="A1200" t="s">
        <v>2950</v>
      </c>
      <c r="B1200">
        <v>10000</v>
      </c>
      <c r="C1200">
        <v>10000</v>
      </c>
      <c r="D1200" s="2">
        <v>45763</v>
      </c>
      <c r="E1200" t="s">
        <v>59</v>
      </c>
      <c r="F1200" t="s">
        <v>2951</v>
      </c>
      <c r="G1200">
        <v>8613409</v>
      </c>
      <c r="I1200">
        <v>1</v>
      </c>
      <c r="J1200" t="s">
        <v>183</v>
      </c>
      <c r="K1200">
        <v>63</v>
      </c>
      <c r="L1200" t="s">
        <v>6051</v>
      </c>
      <c r="M1200" t="s">
        <v>136</v>
      </c>
      <c r="N1200" t="s">
        <v>3850</v>
      </c>
      <c r="O1200" s="3">
        <v>2347</v>
      </c>
      <c r="R1200" s="2">
        <v>45763</v>
      </c>
      <c r="T1200">
        <v>75</v>
      </c>
      <c r="U1200" s="3">
        <v>176025</v>
      </c>
      <c r="V1200" t="s">
        <v>65</v>
      </c>
      <c r="W1200" t="s">
        <v>962</v>
      </c>
      <c r="X1200">
        <v>0</v>
      </c>
      <c r="Y1200" s="3">
        <v>176000</v>
      </c>
      <c r="Z1200">
        <v>25</v>
      </c>
      <c r="AA1200">
        <v>0</v>
      </c>
      <c r="AB1200">
        <v>0</v>
      </c>
      <c r="AC1200">
        <v>0</v>
      </c>
      <c r="AF1200">
        <v>0</v>
      </c>
      <c r="AO1200" t="s">
        <v>963</v>
      </c>
      <c r="AP1200" t="s">
        <v>170</v>
      </c>
      <c r="AQ1200" t="s">
        <v>21526</v>
      </c>
      <c r="AS1200">
        <v>0</v>
      </c>
      <c r="AT1200">
        <v>0</v>
      </c>
      <c r="AU1200">
        <v>0</v>
      </c>
      <c r="AV1200">
        <v>0</v>
      </c>
      <c r="AW1200">
        <v>0</v>
      </c>
      <c r="AX1200">
        <v>0</v>
      </c>
      <c r="BB1200" t="s">
        <v>63</v>
      </c>
      <c r="BC1200" t="s">
        <v>5375</v>
      </c>
      <c r="BD1200">
        <v>0</v>
      </c>
      <c r="BF1200" t="s">
        <v>170</v>
      </c>
      <c r="BI1200" t="s">
        <v>2952</v>
      </c>
    </row>
    <row r="1201" spans="1:61" x14ac:dyDescent="0.35">
      <c r="A1201" t="s">
        <v>2953</v>
      </c>
      <c r="B1201">
        <v>10000</v>
      </c>
      <c r="C1201">
        <v>10000</v>
      </c>
      <c r="D1201" s="2">
        <v>45763</v>
      </c>
      <c r="E1201" t="s">
        <v>59</v>
      </c>
      <c r="F1201" t="s">
        <v>2951</v>
      </c>
      <c r="G1201">
        <v>8613409</v>
      </c>
      <c r="I1201">
        <v>1</v>
      </c>
      <c r="J1201" t="s">
        <v>183</v>
      </c>
      <c r="K1201">
        <v>63</v>
      </c>
      <c r="L1201" t="s">
        <v>6051</v>
      </c>
      <c r="M1201" t="s">
        <v>136</v>
      </c>
      <c r="N1201" t="s">
        <v>3850</v>
      </c>
      <c r="O1201" s="3">
        <v>5715</v>
      </c>
      <c r="R1201" s="2">
        <v>45763</v>
      </c>
      <c r="T1201">
        <v>14</v>
      </c>
      <c r="U1201" s="3">
        <v>80010</v>
      </c>
      <c r="V1201" t="s">
        <v>65</v>
      </c>
      <c r="W1201" t="s">
        <v>2199</v>
      </c>
      <c r="X1201">
        <v>0</v>
      </c>
      <c r="Y1201" s="3">
        <v>80000</v>
      </c>
      <c r="Z1201">
        <v>10</v>
      </c>
      <c r="AA1201">
        <v>0</v>
      </c>
      <c r="AB1201">
        <v>0</v>
      </c>
      <c r="AC1201">
        <v>0</v>
      </c>
      <c r="AF1201">
        <v>0</v>
      </c>
      <c r="AO1201" t="s">
        <v>2200</v>
      </c>
      <c r="AP1201" t="s">
        <v>170</v>
      </c>
      <c r="AQ1201" t="s">
        <v>21526</v>
      </c>
      <c r="AS1201">
        <v>0</v>
      </c>
      <c r="AT1201">
        <v>0</v>
      </c>
      <c r="AU1201">
        <v>0</v>
      </c>
      <c r="AV1201">
        <v>0</v>
      </c>
      <c r="AW1201">
        <v>0</v>
      </c>
      <c r="AX1201">
        <v>0</v>
      </c>
      <c r="BB1201" t="s">
        <v>63</v>
      </c>
      <c r="BC1201" t="s">
        <v>5376</v>
      </c>
      <c r="BD1201">
        <v>0</v>
      </c>
      <c r="BF1201" t="s">
        <v>170</v>
      </c>
      <c r="BI1201" t="s">
        <v>2954</v>
      </c>
    </row>
    <row r="1202" spans="1:61" x14ac:dyDescent="0.35">
      <c r="A1202" t="s">
        <v>5377</v>
      </c>
      <c r="B1202">
        <v>10000</v>
      </c>
      <c r="C1202">
        <v>10000</v>
      </c>
      <c r="D1202" s="2">
        <v>45769</v>
      </c>
      <c r="E1202" t="s">
        <v>59</v>
      </c>
      <c r="F1202" t="s">
        <v>5378</v>
      </c>
      <c r="G1202" t="s">
        <v>726</v>
      </c>
      <c r="I1202">
        <v>1</v>
      </c>
      <c r="J1202" t="s">
        <v>183</v>
      </c>
      <c r="K1202">
        <v>72</v>
      </c>
      <c r="L1202" t="s">
        <v>6056</v>
      </c>
      <c r="M1202" t="s">
        <v>869</v>
      </c>
      <c r="N1202" t="s">
        <v>3829</v>
      </c>
      <c r="O1202" s="3">
        <v>2000</v>
      </c>
      <c r="R1202" s="2">
        <v>45763</v>
      </c>
      <c r="T1202">
        <v>20</v>
      </c>
      <c r="U1202" s="3">
        <v>40000</v>
      </c>
      <c r="V1202" t="s">
        <v>65</v>
      </c>
      <c r="W1202" t="s">
        <v>5379</v>
      </c>
      <c r="X1202">
        <v>0</v>
      </c>
      <c r="Y1202" s="3">
        <v>28500</v>
      </c>
      <c r="Z1202" s="3">
        <v>11500</v>
      </c>
      <c r="AA1202">
        <v>0</v>
      </c>
      <c r="AB1202">
        <v>0</v>
      </c>
      <c r="AC1202">
        <v>0</v>
      </c>
      <c r="AF1202">
        <v>0</v>
      </c>
      <c r="AO1202" t="s">
        <v>5380</v>
      </c>
      <c r="AP1202" t="s">
        <v>729</v>
      </c>
      <c r="AQ1202" t="s">
        <v>14138</v>
      </c>
      <c r="AS1202">
        <v>0</v>
      </c>
      <c r="AT1202">
        <v>0</v>
      </c>
      <c r="AU1202">
        <v>0</v>
      </c>
      <c r="AV1202">
        <v>0</v>
      </c>
      <c r="AW1202">
        <v>0</v>
      </c>
      <c r="AX1202">
        <v>0</v>
      </c>
      <c r="BB1202" t="s">
        <v>63</v>
      </c>
      <c r="BC1202" t="s">
        <v>5381</v>
      </c>
      <c r="BD1202">
        <v>0</v>
      </c>
      <c r="BF1202" t="s">
        <v>729</v>
      </c>
      <c r="BI1202" t="s">
        <v>2800</v>
      </c>
    </row>
    <row r="1203" spans="1:61" x14ac:dyDescent="0.35">
      <c r="A1203" t="s">
        <v>5382</v>
      </c>
      <c r="B1203">
        <v>10000</v>
      </c>
      <c r="C1203">
        <v>10000</v>
      </c>
      <c r="D1203" s="2">
        <v>45764</v>
      </c>
      <c r="E1203" t="s">
        <v>59</v>
      </c>
      <c r="F1203" t="s">
        <v>5267</v>
      </c>
      <c r="G1203" t="s">
        <v>2969</v>
      </c>
      <c r="I1203">
        <v>1</v>
      </c>
      <c r="J1203" t="s">
        <v>183</v>
      </c>
      <c r="K1203">
        <v>88</v>
      </c>
      <c r="L1203" t="s">
        <v>6058</v>
      </c>
      <c r="M1203" t="s">
        <v>144</v>
      </c>
      <c r="N1203" t="s">
        <v>3855</v>
      </c>
      <c r="O1203">
        <v>16</v>
      </c>
      <c r="R1203" s="2">
        <v>45763</v>
      </c>
      <c r="T1203">
        <v>1</v>
      </c>
      <c r="U1203">
        <v>16</v>
      </c>
      <c r="V1203" t="s">
        <v>65</v>
      </c>
      <c r="W1203" t="s">
        <v>5383</v>
      </c>
      <c r="X1203">
        <v>0</v>
      </c>
      <c r="Y1203">
        <v>16</v>
      </c>
      <c r="Z1203">
        <v>0</v>
      </c>
      <c r="AA1203">
        <v>0</v>
      </c>
      <c r="AB1203">
        <v>0</v>
      </c>
      <c r="AC1203">
        <v>0</v>
      </c>
      <c r="AF1203">
        <v>0</v>
      </c>
      <c r="AO1203" t="s">
        <v>5384</v>
      </c>
      <c r="AP1203" t="s">
        <v>2960</v>
      </c>
      <c r="AQ1203" t="s">
        <v>8264</v>
      </c>
      <c r="AS1203">
        <v>0</v>
      </c>
      <c r="AT1203">
        <v>0</v>
      </c>
      <c r="AU1203">
        <v>0</v>
      </c>
      <c r="AV1203">
        <v>0</v>
      </c>
      <c r="AW1203">
        <v>0</v>
      </c>
      <c r="AX1203">
        <v>0</v>
      </c>
      <c r="BB1203" t="s">
        <v>63</v>
      </c>
      <c r="BC1203" t="s">
        <v>5385</v>
      </c>
      <c r="BD1203">
        <v>0</v>
      </c>
      <c r="BF1203" t="s">
        <v>2960</v>
      </c>
      <c r="BI1203" t="s">
        <v>2961</v>
      </c>
    </row>
    <row r="1204" spans="1:61" x14ac:dyDescent="0.35">
      <c r="A1204" t="s">
        <v>5382</v>
      </c>
      <c r="B1204">
        <v>10000</v>
      </c>
      <c r="C1204">
        <v>20000</v>
      </c>
      <c r="D1204" s="2">
        <v>45764</v>
      </c>
      <c r="E1204" t="s">
        <v>59</v>
      </c>
      <c r="F1204" t="s">
        <v>5267</v>
      </c>
      <c r="G1204" t="s">
        <v>2969</v>
      </c>
      <c r="I1204">
        <v>2</v>
      </c>
      <c r="J1204" t="s">
        <v>183</v>
      </c>
      <c r="K1204">
        <v>105</v>
      </c>
      <c r="L1204" t="s">
        <v>6067</v>
      </c>
      <c r="M1204" t="s">
        <v>281</v>
      </c>
      <c r="N1204" t="s">
        <v>3851</v>
      </c>
      <c r="O1204" s="3">
        <v>4000</v>
      </c>
      <c r="R1204" s="2">
        <v>45763</v>
      </c>
      <c r="T1204">
        <v>1</v>
      </c>
      <c r="U1204" s="3">
        <v>4000</v>
      </c>
      <c r="V1204" t="s">
        <v>65</v>
      </c>
      <c r="W1204" t="s">
        <v>5383</v>
      </c>
      <c r="X1204">
        <v>0</v>
      </c>
      <c r="Y1204">
        <v>16</v>
      </c>
      <c r="Z1204" s="3">
        <v>3984</v>
      </c>
      <c r="AA1204">
        <v>0</v>
      </c>
      <c r="AB1204">
        <v>0</v>
      </c>
      <c r="AC1204">
        <v>0</v>
      </c>
      <c r="AF1204">
        <v>0</v>
      </c>
      <c r="AO1204" t="s">
        <v>5384</v>
      </c>
      <c r="AP1204" t="s">
        <v>2960</v>
      </c>
      <c r="AQ1204" t="s">
        <v>8264</v>
      </c>
      <c r="AS1204">
        <v>0</v>
      </c>
      <c r="AT1204">
        <v>0</v>
      </c>
      <c r="AU1204">
        <v>0</v>
      </c>
      <c r="AV1204">
        <v>0</v>
      </c>
      <c r="AW1204">
        <v>0</v>
      </c>
      <c r="AX1204">
        <v>0</v>
      </c>
      <c r="BB1204" t="s">
        <v>63</v>
      </c>
      <c r="BC1204" t="s">
        <v>5385</v>
      </c>
      <c r="BD1204">
        <v>0</v>
      </c>
      <c r="BF1204" t="s">
        <v>2960</v>
      </c>
      <c r="BI1204" t="s">
        <v>2961</v>
      </c>
    </row>
    <row r="1205" spans="1:61" x14ac:dyDescent="0.35">
      <c r="A1205" t="s">
        <v>5382</v>
      </c>
      <c r="B1205">
        <v>20000</v>
      </c>
      <c r="C1205">
        <v>10000</v>
      </c>
      <c r="D1205" s="2">
        <v>45764</v>
      </c>
      <c r="E1205" t="s">
        <v>59</v>
      </c>
      <c r="F1205" t="s">
        <v>5267</v>
      </c>
      <c r="G1205" t="s">
        <v>2969</v>
      </c>
      <c r="I1205">
        <v>1</v>
      </c>
      <c r="J1205" t="s">
        <v>183</v>
      </c>
      <c r="K1205">
        <v>88</v>
      </c>
      <c r="L1205" t="s">
        <v>6058</v>
      </c>
      <c r="M1205" t="s">
        <v>144</v>
      </c>
      <c r="N1205" t="s">
        <v>3855</v>
      </c>
      <c r="O1205" s="3">
        <v>1998</v>
      </c>
      <c r="R1205" s="2">
        <v>45763</v>
      </c>
      <c r="T1205">
        <v>1</v>
      </c>
      <c r="U1205" s="3">
        <v>1998</v>
      </c>
      <c r="V1205" t="s">
        <v>65</v>
      </c>
      <c r="W1205" t="s">
        <v>5383</v>
      </c>
      <c r="X1205">
        <v>0</v>
      </c>
      <c r="Y1205" s="3">
        <v>1998</v>
      </c>
      <c r="Z1205">
        <v>0</v>
      </c>
      <c r="AA1205">
        <v>0</v>
      </c>
      <c r="AB1205">
        <v>0</v>
      </c>
      <c r="AC1205">
        <v>0</v>
      </c>
      <c r="AF1205">
        <v>0</v>
      </c>
      <c r="AO1205" t="s">
        <v>5384</v>
      </c>
      <c r="AP1205" t="s">
        <v>2960</v>
      </c>
      <c r="AQ1205" t="s">
        <v>8264</v>
      </c>
      <c r="AS1205">
        <v>0</v>
      </c>
      <c r="AT1205">
        <v>0</v>
      </c>
      <c r="AU1205">
        <v>0</v>
      </c>
      <c r="AV1205">
        <v>0</v>
      </c>
      <c r="AW1205">
        <v>0</v>
      </c>
      <c r="AX1205">
        <v>0</v>
      </c>
      <c r="BB1205" t="s">
        <v>63</v>
      </c>
      <c r="BC1205" t="s">
        <v>5385</v>
      </c>
      <c r="BD1205">
        <v>0</v>
      </c>
      <c r="BF1205" t="s">
        <v>2960</v>
      </c>
      <c r="BI1205" t="s">
        <v>2961</v>
      </c>
    </row>
    <row r="1206" spans="1:61" x14ac:dyDescent="0.35">
      <c r="A1206" t="s">
        <v>5382</v>
      </c>
      <c r="B1206">
        <v>30000</v>
      </c>
      <c r="C1206">
        <v>10000</v>
      </c>
      <c r="D1206" s="2">
        <v>45764</v>
      </c>
      <c r="E1206" t="s">
        <v>59</v>
      </c>
      <c r="F1206" t="s">
        <v>5267</v>
      </c>
      <c r="G1206" t="s">
        <v>2969</v>
      </c>
      <c r="I1206">
        <v>1</v>
      </c>
      <c r="J1206" t="s">
        <v>183</v>
      </c>
      <c r="K1206">
        <v>88</v>
      </c>
      <c r="L1206" t="s">
        <v>6058</v>
      </c>
      <c r="M1206" t="s">
        <v>144</v>
      </c>
      <c r="N1206" t="s">
        <v>3855</v>
      </c>
      <c r="O1206" s="3">
        <v>1986</v>
      </c>
      <c r="R1206" s="2">
        <v>45763</v>
      </c>
      <c r="T1206">
        <v>1</v>
      </c>
      <c r="U1206" s="3">
        <v>1986</v>
      </c>
      <c r="V1206" t="s">
        <v>65</v>
      </c>
      <c r="W1206" t="s">
        <v>5383</v>
      </c>
      <c r="X1206">
        <v>0</v>
      </c>
      <c r="Y1206" s="3">
        <v>1986</v>
      </c>
      <c r="Z1206">
        <v>0</v>
      </c>
      <c r="AA1206">
        <v>0</v>
      </c>
      <c r="AB1206">
        <v>0</v>
      </c>
      <c r="AC1206">
        <v>0</v>
      </c>
      <c r="AF1206">
        <v>0</v>
      </c>
      <c r="AO1206" t="s">
        <v>5384</v>
      </c>
      <c r="AP1206" t="s">
        <v>2960</v>
      </c>
      <c r="AQ1206" t="s">
        <v>8264</v>
      </c>
      <c r="AS1206">
        <v>0</v>
      </c>
      <c r="AT1206">
        <v>0</v>
      </c>
      <c r="AU1206">
        <v>0</v>
      </c>
      <c r="AV1206">
        <v>0</v>
      </c>
      <c r="AW1206">
        <v>0</v>
      </c>
      <c r="AX1206">
        <v>0</v>
      </c>
      <c r="BB1206" t="s">
        <v>63</v>
      </c>
      <c r="BC1206" t="s">
        <v>5385</v>
      </c>
      <c r="BD1206">
        <v>0</v>
      </c>
      <c r="BF1206" t="s">
        <v>2960</v>
      </c>
      <c r="BI1206" t="s">
        <v>2961</v>
      </c>
    </row>
    <row r="1207" spans="1:61" x14ac:dyDescent="0.35">
      <c r="A1207" t="s">
        <v>5266</v>
      </c>
      <c r="B1207">
        <v>10000</v>
      </c>
      <c r="C1207">
        <v>20000</v>
      </c>
      <c r="D1207" s="2">
        <v>45764</v>
      </c>
      <c r="E1207" t="s">
        <v>59</v>
      </c>
      <c r="F1207" t="s">
        <v>5267</v>
      </c>
      <c r="G1207" t="s">
        <v>2969</v>
      </c>
      <c r="I1207">
        <v>2</v>
      </c>
      <c r="J1207" t="s">
        <v>183</v>
      </c>
      <c r="K1207">
        <v>105</v>
      </c>
      <c r="L1207" t="s">
        <v>6067</v>
      </c>
      <c r="M1207" t="s">
        <v>281</v>
      </c>
      <c r="N1207" t="s">
        <v>3851</v>
      </c>
      <c r="O1207" s="3">
        <v>1000</v>
      </c>
      <c r="R1207" s="2">
        <v>45763</v>
      </c>
      <c r="T1207">
        <v>1</v>
      </c>
      <c r="U1207" s="3">
        <v>1000</v>
      </c>
      <c r="V1207" t="s">
        <v>65</v>
      </c>
      <c r="W1207" t="s">
        <v>5268</v>
      </c>
      <c r="X1207">
        <v>0</v>
      </c>
      <c r="Y1207" s="3">
        <v>1000</v>
      </c>
      <c r="Z1207">
        <v>0</v>
      </c>
      <c r="AA1207">
        <v>0</v>
      </c>
      <c r="AB1207">
        <v>0</v>
      </c>
      <c r="AC1207">
        <v>0</v>
      </c>
      <c r="AF1207">
        <v>0</v>
      </c>
      <c r="AO1207" t="s">
        <v>5269</v>
      </c>
      <c r="AP1207" t="s">
        <v>2960</v>
      </c>
      <c r="AQ1207" t="s">
        <v>8264</v>
      </c>
      <c r="AS1207">
        <v>0</v>
      </c>
      <c r="AT1207">
        <v>0</v>
      </c>
      <c r="AU1207">
        <v>0</v>
      </c>
      <c r="AV1207">
        <v>0</v>
      </c>
      <c r="AW1207">
        <v>0</v>
      </c>
      <c r="AX1207">
        <v>0</v>
      </c>
      <c r="BB1207" t="s">
        <v>63</v>
      </c>
      <c r="BC1207" t="s">
        <v>5270</v>
      </c>
      <c r="BD1207">
        <v>0</v>
      </c>
      <c r="BF1207" t="s">
        <v>2960</v>
      </c>
      <c r="BI1207" t="s">
        <v>2961</v>
      </c>
    </row>
    <row r="1208" spans="1:61" x14ac:dyDescent="0.35">
      <c r="A1208" t="s">
        <v>2955</v>
      </c>
      <c r="B1208">
        <v>10000</v>
      </c>
      <c r="C1208">
        <v>20000</v>
      </c>
      <c r="D1208" s="2">
        <v>45763</v>
      </c>
      <c r="E1208" t="s">
        <v>59</v>
      </c>
      <c r="F1208" t="s">
        <v>2956</v>
      </c>
      <c r="G1208" t="s">
        <v>2957</v>
      </c>
      <c r="I1208">
        <v>2</v>
      </c>
      <c r="J1208" t="s">
        <v>183</v>
      </c>
      <c r="K1208">
        <v>105</v>
      </c>
      <c r="L1208" t="s">
        <v>6067</v>
      </c>
      <c r="M1208" t="s">
        <v>281</v>
      </c>
      <c r="N1208" t="s">
        <v>3851</v>
      </c>
      <c r="O1208" s="3">
        <v>1000</v>
      </c>
      <c r="R1208" s="2">
        <v>45763</v>
      </c>
      <c r="T1208">
        <v>1</v>
      </c>
      <c r="U1208" s="3">
        <v>1000</v>
      </c>
      <c r="V1208" t="s">
        <v>65</v>
      </c>
      <c r="W1208" t="s">
        <v>2958</v>
      </c>
      <c r="X1208">
        <v>0</v>
      </c>
      <c r="Y1208" s="3">
        <v>1000</v>
      </c>
      <c r="Z1208">
        <v>0</v>
      </c>
      <c r="AA1208">
        <v>0</v>
      </c>
      <c r="AB1208">
        <v>0</v>
      </c>
      <c r="AC1208">
        <v>0</v>
      </c>
      <c r="AF1208">
        <v>0</v>
      </c>
      <c r="AO1208" t="s">
        <v>2959</v>
      </c>
      <c r="AP1208" t="s">
        <v>2960</v>
      </c>
      <c r="AQ1208" t="s">
        <v>8264</v>
      </c>
      <c r="AS1208">
        <v>0</v>
      </c>
      <c r="AT1208">
        <v>0</v>
      </c>
      <c r="AU1208">
        <v>0</v>
      </c>
      <c r="AV1208">
        <v>0</v>
      </c>
      <c r="AW1208">
        <v>0</v>
      </c>
      <c r="AX1208">
        <v>0</v>
      </c>
      <c r="BB1208" t="s">
        <v>63</v>
      </c>
      <c r="BC1208" t="s">
        <v>5159</v>
      </c>
      <c r="BD1208">
        <v>0</v>
      </c>
      <c r="BF1208" t="s">
        <v>2960</v>
      </c>
      <c r="BI1208" t="s">
        <v>2961</v>
      </c>
    </row>
    <row r="1209" spans="1:61" x14ac:dyDescent="0.35">
      <c r="A1209" t="s">
        <v>2962</v>
      </c>
      <c r="B1209">
        <v>10000</v>
      </c>
      <c r="C1209">
        <v>20000</v>
      </c>
      <c r="D1209" s="2">
        <v>45763</v>
      </c>
      <c r="E1209" t="s">
        <v>59</v>
      </c>
      <c r="F1209" t="s">
        <v>2963</v>
      </c>
      <c r="G1209" t="s">
        <v>2964</v>
      </c>
      <c r="I1209">
        <v>2</v>
      </c>
      <c r="J1209" t="s">
        <v>183</v>
      </c>
      <c r="K1209">
        <v>105</v>
      </c>
      <c r="L1209" t="s">
        <v>6067</v>
      </c>
      <c r="M1209" t="s">
        <v>281</v>
      </c>
      <c r="N1209" t="s">
        <v>3851</v>
      </c>
      <c r="O1209" s="3">
        <v>4000</v>
      </c>
      <c r="R1209" s="2">
        <v>45763</v>
      </c>
      <c r="T1209">
        <v>1</v>
      </c>
      <c r="U1209" s="3">
        <v>4000</v>
      </c>
      <c r="V1209" t="s">
        <v>65</v>
      </c>
      <c r="W1209" t="s">
        <v>2965</v>
      </c>
      <c r="X1209">
        <v>0</v>
      </c>
      <c r="Y1209">
        <v>16</v>
      </c>
      <c r="Z1209" s="3">
        <v>3984</v>
      </c>
      <c r="AA1209">
        <v>0</v>
      </c>
      <c r="AB1209">
        <v>0</v>
      </c>
      <c r="AC1209">
        <v>0</v>
      </c>
      <c r="AF1209">
        <v>0</v>
      </c>
      <c r="AO1209" t="s">
        <v>2966</v>
      </c>
      <c r="AP1209" t="s">
        <v>2960</v>
      </c>
      <c r="AQ1209" t="s">
        <v>8264</v>
      </c>
      <c r="AS1209">
        <v>0</v>
      </c>
      <c r="AT1209">
        <v>0</v>
      </c>
      <c r="AU1209">
        <v>0</v>
      </c>
      <c r="AV1209">
        <v>0</v>
      </c>
      <c r="AW1209">
        <v>0</v>
      </c>
      <c r="AX1209">
        <v>0</v>
      </c>
      <c r="BB1209" t="s">
        <v>63</v>
      </c>
      <c r="BC1209" t="s">
        <v>5271</v>
      </c>
      <c r="BD1209">
        <v>0</v>
      </c>
      <c r="BF1209" t="s">
        <v>2960</v>
      </c>
      <c r="BI1209" t="s">
        <v>2961</v>
      </c>
    </row>
    <row r="1210" spans="1:61" x14ac:dyDescent="0.35">
      <c r="A1210" t="s">
        <v>2967</v>
      </c>
      <c r="B1210">
        <v>10000</v>
      </c>
      <c r="C1210">
        <v>20000</v>
      </c>
      <c r="D1210" s="2">
        <v>45763</v>
      </c>
      <c r="E1210" t="s">
        <v>59</v>
      </c>
      <c r="F1210" t="s">
        <v>2968</v>
      </c>
      <c r="G1210" t="s">
        <v>2969</v>
      </c>
      <c r="I1210">
        <v>2</v>
      </c>
      <c r="J1210" t="s">
        <v>183</v>
      </c>
      <c r="K1210">
        <v>105</v>
      </c>
      <c r="L1210" t="s">
        <v>6067</v>
      </c>
      <c r="M1210" t="s">
        <v>281</v>
      </c>
      <c r="N1210" t="s">
        <v>3851</v>
      </c>
      <c r="O1210" s="3">
        <v>1000</v>
      </c>
      <c r="R1210" s="2">
        <v>45763</v>
      </c>
      <c r="T1210">
        <v>1</v>
      </c>
      <c r="U1210" s="3">
        <v>1000</v>
      </c>
      <c r="V1210" t="s">
        <v>65</v>
      </c>
      <c r="W1210" t="s">
        <v>2970</v>
      </c>
      <c r="X1210">
        <v>0</v>
      </c>
      <c r="Y1210" s="3">
        <v>1000</v>
      </c>
      <c r="Z1210">
        <v>0</v>
      </c>
      <c r="AA1210">
        <v>0</v>
      </c>
      <c r="AB1210">
        <v>0</v>
      </c>
      <c r="AC1210">
        <v>0</v>
      </c>
      <c r="AF1210">
        <v>0</v>
      </c>
      <c r="AO1210" t="s">
        <v>2971</v>
      </c>
      <c r="AP1210" t="s">
        <v>2960</v>
      </c>
      <c r="AQ1210" t="s">
        <v>8264</v>
      </c>
      <c r="AS1210">
        <v>0</v>
      </c>
      <c r="AT1210">
        <v>0</v>
      </c>
      <c r="AU1210">
        <v>0</v>
      </c>
      <c r="AV1210">
        <v>0</v>
      </c>
      <c r="AW1210">
        <v>0</v>
      </c>
      <c r="AX1210">
        <v>0</v>
      </c>
      <c r="BB1210" t="s">
        <v>63</v>
      </c>
      <c r="BC1210" t="s">
        <v>5272</v>
      </c>
      <c r="BD1210">
        <v>0</v>
      </c>
      <c r="BF1210" t="s">
        <v>2960</v>
      </c>
      <c r="BI1210" t="s">
        <v>2972</v>
      </c>
    </row>
    <row r="1211" spans="1:61" x14ac:dyDescent="0.35">
      <c r="A1211" t="s">
        <v>2973</v>
      </c>
      <c r="B1211">
        <v>10000</v>
      </c>
      <c r="C1211">
        <v>20000</v>
      </c>
      <c r="D1211" s="2">
        <v>45763</v>
      </c>
      <c r="E1211" t="s">
        <v>59</v>
      </c>
      <c r="F1211" t="s">
        <v>2974</v>
      </c>
      <c r="G1211" t="s">
        <v>2969</v>
      </c>
      <c r="I1211">
        <v>2</v>
      </c>
      <c r="J1211" t="s">
        <v>183</v>
      </c>
      <c r="K1211">
        <v>105</v>
      </c>
      <c r="L1211" t="s">
        <v>6067</v>
      </c>
      <c r="M1211" t="s">
        <v>281</v>
      </c>
      <c r="N1211" t="s">
        <v>3851</v>
      </c>
      <c r="O1211" s="3">
        <v>1000</v>
      </c>
      <c r="R1211" s="2">
        <v>45763</v>
      </c>
      <c r="T1211">
        <v>1</v>
      </c>
      <c r="U1211" s="3">
        <v>1000</v>
      </c>
      <c r="V1211" t="s">
        <v>65</v>
      </c>
      <c r="W1211" t="s">
        <v>2975</v>
      </c>
      <c r="X1211">
        <v>0</v>
      </c>
      <c r="Y1211" s="3">
        <v>1000</v>
      </c>
      <c r="Z1211">
        <v>0</v>
      </c>
      <c r="AA1211">
        <v>0</v>
      </c>
      <c r="AB1211">
        <v>0</v>
      </c>
      <c r="AC1211">
        <v>0</v>
      </c>
      <c r="AF1211">
        <v>0</v>
      </c>
      <c r="AO1211" t="s">
        <v>2976</v>
      </c>
      <c r="AP1211" t="s">
        <v>2960</v>
      </c>
      <c r="AQ1211" t="s">
        <v>8264</v>
      </c>
      <c r="AS1211">
        <v>0</v>
      </c>
      <c r="AT1211">
        <v>0</v>
      </c>
      <c r="AU1211">
        <v>0</v>
      </c>
      <c r="AV1211">
        <v>0</v>
      </c>
      <c r="AW1211">
        <v>0</v>
      </c>
      <c r="AX1211">
        <v>0</v>
      </c>
      <c r="BB1211" t="s">
        <v>63</v>
      </c>
      <c r="BC1211" t="s">
        <v>5273</v>
      </c>
      <c r="BD1211">
        <v>0</v>
      </c>
      <c r="BF1211" t="s">
        <v>2960</v>
      </c>
      <c r="BI1211" t="s">
        <v>2972</v>
      </c>
    </row>
    <row r="1212" spans="1:61" x14ac:dyDescent="0.35">
      <c r="A1212" t="s">
        <v>3081</v>
      </c>
      <c r="B1212">
        <v>10000</v>
      </c>
      <c r="C1212">
        <v>20000</v>
      </c>
      <c r="D1212" s="2">
        <v>45768</v>
      </c>
      <c r="E1212" t="s">
        <v>59</v>
      </c>
      <c r="F1212" t="s">
        <v>3082</v>
      </c>
      <c r="G1212" t="s">
        <v>3083</v>
      </c>
      <c r="I1212">
        <v>2</v>
      </c>
      <c r="J1212" t="s">
        <v>183</v>
      </c>
      <c r="K1212">
        <v>86</v>
      </c>
      <c r="L1212" t="s">
        <v>6043</v>
      </c>
      <c r="M1212" t="s">
        <v>1696</v>
      </c>
      <c r="N1212" t="s">
        <v>3840</v>
      </c>
      <c r="O1212" s="3">
        <v>2084</v>
      </c>
      <c r="R1212" s="2">
        <v>45763</v>
      </c>
      <c r="T1212">
        <v>24</v>
      </c>
      <c r="U1212" s="3">
        <v>50016</v>
      </c>
      <c r="V1212" t="s">
        <v>65</v>
      </c>
      <c r="W1212" t="s">
        <v>3085</v>
      </c>
      <c r="X1212">
        <v>0</v>
      </c>
      <c r="Y1212" s="3">
        <v>17500</v>
      </c>
      <c r="Z1212" s="3">
        <v>32516</v>
      </c>
      <c r="AA1212">
        <v>0</v>
      </c>
      <c r="AB1212">
        <v>0</v>
      </c>
      <c r="AC1212">
        <v>0</v>
      </c>
      <c r="AF1212">
        <v>0</v>
      </c>
      <c r="AO1212" t="s">
        <v>3086</v>
      </c>
      <c r="AP1212" t="s">
        <v>3087</v>
      </c>
      <c r="AQ1212" t="s">
        <v>21766</v>
      </c>
      <c r="AS1212">
        <v>0</v>
      </c>
      <c r="AT1212">
        <v>0</v>
      </c>
      <c r="AU1212">
        <v>0</v>
      </c>
      <c r="AV1212">
        <v>0</v>
      </c>
      <c r="AW1212">
        <v>0</v>
      </c>
      <c r="AX1212">
        <v>0</v>
      </c>
      <c r="BB1212" t="s">
        <v>63</v>
      </c>
      <c r="BC1212" t="s">
        <v>3088</v>
      </c>
      <c r="BD1212">
        <v>0</v>
      </c>
      <c r="BF1212" t="s">
        <v>3087</v>
      </c>
      <c r="BI1212" t="s">
        <v>3089</v>
      </c>
    </row>
    <row r="1213" spans="1:61" x14ac:dyDescent="0.35">
      <c r="A1213" t="s">
        <v>3034</v>
      </c>
      <c r="B1213">
        <v>10000</v>
      </c>
      <c r="C1213">
        <v>10000</v>
      </c>
      <c r="D1213" s="2">
        <v>45764</v>
      </c>
      <c r="E1213" t="s">
        <v>59</v>
      </c>
      <c r="F1213" t="s">
        <v>2711</v>
      </c>
      <c r="G1213" t="s">
        <v>1880</v>
      </c>
      <c r="I1213">
        <v>1</v>
      </c>
      <c r="J1213" t="s">
        <v>183</v>
      </c>
      <c r="K1213">
        <v>78</v>
      </c>
      <c r="L1213" t="s">
        <v>6047</v>
      </c>
      <c r="M1213" t="s">
        <v>216</v>
      </c>
      <c r="N1213" t="s">
        <v>3803</v>
      </c>
      <c r="O1213" s="3">
        <v>1000</v>
      </c>
      <c r="R1213" s="2">
        <v>45763</v>
      </c>
      <c r="T1213">
        <v>16</v>
      </c>
      <c r="U1213" s="3">
        <v>16000</v>
      </c>
      <c r="V1213" t="s">
        <v>65</v>
      </c>
      <c r="W1213" t="s">
        <v>3035</v>
      </c>
      <c r="X1213">
        <v>0</v>
      </c>
      <c r="Y1213" s="3">
        <v>10000</v>
      </c>
      <c r="Z1213" s="3">
        <v>6000</v>
      </c>
      <c r="AA1213">
        <v>0</v>
      </c>
      <c r="AB1213">
        <v>0</v>
      </c>
      <c r="AC1213">
        <v>0</v>
      </c>
      <c r="AF1213">
        <v>0</v>
      </c>
      <c r="AO1213" t="s">
        <v>3036</v>
      </c>
      <c r="AP1213" t="s">
        <v>170</v>
      </c>
      <c r="AQ1213" t="s">
        <v>21526</v>
      </c>
      <c r="AS1213">
        <v>0</v>
      </c>
      <c r="AT1213">
        <v>0</v>
      </c>
      <c r="AU1213">
        <v>0</v>
      </c>
      <c r="AV1213">
        <v>0</v>
      </c>
      <c r="AW1213">
        <v>0</v>
      </c>
      <c r="AX1213">
        <v>0</v>
      </c>
      <c r="BB1213" t="s">
        <v>63</v>
      </c>
      <c r="BC1213" t="s">
        <v>5386</v>
      </c>
      <c r="BD1213">
        <v>0</v>
      </c>
      <c r="BF1213" t="s">
        <v>170</v>
      </c>
      <c r="BI1213" t="s">
        <v>3037</v>
      </c>
    </row>
    <row r="1214" spans="1:61" x14ac:dyDescent="0.35">
      <c r="A1214" t="s">
        <v>5387</v>
      </c>
      <c r="B1214">
        <v>10000</v>
      </c>
      <c r="C1214">
        <v>10000</v>
      </c>
      <c r="D1214" s="2">
        <v>45764</v>
      </c>
      <c r="E1214" t="s">
        <v>59</v>
      </c>
      <c r="F1214" t="s">
        <v>5179</v>
      </c>
      <c r="G1214" t="s">
        <v>3064</v>
      </c>
      <c r="I1214">
        <v>1</v>
      </c>
      <c r="J1214" t="s">
        <v>183</v>
      </c>
      <c r="K1214">
        <v>32</v>
      </c>
      <c r="L1214" t="s">
        <v>6064</v>
      </c>
      <c r="M1214" t="s">
        <v>516</v>
      </c>
      <c r="N1214" t="s">
        <v>3833</v>
      </c>
      <c r="O1214" s="3">
        <v>5860</v>
      </c>
      <c r="R1214" s="2">
        <v>45763</v>
      </c>
      <c r="T1214">
        <v>1</v>
      </c>
      <c r="U1214" s="3">
        <v>5860</v>
      </c>
      <c r="V1214" t="s">
        <v>65</v>
      </c>
      <c r="W1214" t="s">
        <v>1227</v>
      </c>
      <c r="X1214">
        <v>0</v>
      </c>
      <c r="Y1214" s="3">
        <v>5360</v>
      </c>
      <c r="Z1214">
        <v>500</v>
      </c>
      <c r="AA1214">
        <v>0</v>
      </c>
      <c r="AB1214">
        <v>0</v>
      </c>
      <c r="AC1214">
        <v>0</v>
      </c>
      <c r="AF1214">
        <v>0</v>
      </c>
      <c r="AO1214" t="s">
        <v>1228</v>
      </c>
      <c r="AP1214" t="s">
        <v>465</v>
      </c>
      <c r="AQ1214" t="s">
        <v>15009</v>
      </c>
      <c r="AS1214">
        <v>0</v>
      </c>
      <c r="AT1214">
        <v>0</v>
      </c>
      <c r="AU1214">
        <v>0</v>
      </c>
      <c r="AV1214">
        <v>0</v>
      </c>
      <c r="AW1214">
        <v>0</v>
      </c>
      <c r="AX1214">
        <v>0</v>
      </c>
      <c r="BB1214" t="s">
        <v>63</v>
      </c>
      <c r="BC1214" t="s">
        <v>5388</v>
      </c>
      <c r="BD1214">
        <v>0</v>
      </c>
      <c r="BF1214" t="s">
        <v>465</v>
      </c>
      <c r="BI1214" t="s">
        <v>3074</v>
      </c>
    </row>
    <row r="1215" spans="1:61" x14ac:dyDescent="0.35">
      <c r="A1215" t="s">
        <v>2977</v>
      </c>
      <c r="B1215">
        <v>10000</v>
      </c>
      <c r="C1215">
        <v>20000</v>
      </c>
      <c r="D1215" s="2">
        <v>45763</v>
      </c>
      <c r="E1215" t="s">
        <v>59</v>
      </c>
      <c r="F1215" t="s">
        <v>2978</v>
      </c>
      <c r="G1215" t="s">
        <v>2979</v>
      </c>
      <c r="I1215">
        <v>2</v>
      </c>
      <c r="J1215" t="s">
        <v>183</v>
      </c>
      <c r="K1215">
        <v>71</v>
      </c>
      <c r="L1215" t="s">
        <v>6057</v>
      </c>
      <c r="M1215" t="s">
        <v>368</v>
      </c>
      <c r="N1215" t="s">
        <v>3857</v>
      </c>
      <c r="O1215" s="3">
        <v>1000</v>
      </c>
      <c r="R1215" s="2">
        <v>45763</v>
      </c>
      <c r="T1215">
        <v>10</v>
      </c>
      <c r="U1215" s="3">
        <v>10000</v>
      </c>
      <c r="V1215" t="s">
        <v>65</v>
      </c>
      <c r="W1215" t="s">
        <v>2980</v>
      </c>
      <c r="X1215">
        <v>0</v>
      </c>
      <c r="Y1215" s="3">
        <v>10000</v>
      </c>
      <c r="Z1215">
        <v>0</v>
      </c>
      <c r="AA1215">
        <v>0</v>
      </c>
      <c r="AB1215">
        <v>0</v>
      </c>
      <c r="AC1215">
        <v>0</v>
      </c>
      <c r="AF1215">
        <v>0</v>
      </c>
      <c r="AO1215" t="s">
        <v>2981</v>
      </c>
      <c r="AP1215" t="s">
        <v>147</v>
      </c>
      <c r="AQ1215" t="s">
        <v>12644</v>
      </c>
      <c r="AS1215">
        <v>0</v>
      </c>
      <c r="AT1215">
        <v>0</v>
      </c>
      <c r="AU1215">
        <v>0</v>
      </c>
      <c r="AV1215">
        <v>0</v>
      </c>
      <c r="AW1215">
        <v>0</v>
      </c>
      <c r="AX1215">
        <v>0</v>
      </c>
      <c r="BB1215" t="s">
        <v>63</v>
      </c>
      <c r="BC1215" t="s">
        <v>5107</v>
      </c>
      <c r="BD1215">
        <v>0</v>
      </c>
      <c r="BF1215" t="s">
        <v>147</v>
      </c>
      <c r="BI1215" t="s">
        <v>2982</v>
      </c>
    </row>
    <row r="1216" spans="1:61" x14ac:dyDescent="0.35">
      <c r="A1216" t="s">
        <v>5389</v>
      </c>
      <c r="B1216">
        <v>10000</v>
      </c>
      <c r="C1216">
        <v>10000</v>
      </c>
      <c r="D1216" s="2">
        <v>45769</v>
      </c>
      <c r="E1216" t="s">
        <v>59</v>
      </c>
      <c r="F1216" t="s">
        <v>5390</v>
      </c>
      <c r="G1216" t="s">
        <v>5391</v>
      </c>
      <c r="I1216">
        <v>1</v>
      </c>
      <c r="J1216" t="s">
        <v>183</v>
      </c>
      <c r="K1216">
        <v>65</v>
      </c>
      <c r="L1216" t="s">
        <v>6054</v>
      </c>
      <c r="M1216" t="s">
        <v>340</v>
      </c>
      <c r="N1216" t="s">
        <v>3854</v>
      </c>
      <c r="O1216" s="3">
        <v>9400</v>
      </c>
      <c r="R1216" s="2">
        <v>45763</v>
      </c>
      <c r="T1216">
        <v>5</v>
      </c>
      <c r="U1216" s="3">
        <v>47000</v>
      </c>
      <c r="V1216" t="s">
        <v>65</v>
      </c>
      <c r="W1216" t="s">
        <v>353</v>
      </c>
      <c r="X1216">
        <v>0</v>
      </c>
      <c r="Y1216" s="3">
        <v>47000</v>
      </c>
      <c r="Z1216">
        <v>0</v>
      </c>
      <c r="AA1216">
        <v>0</v>
      </c>
      <c r="AB1216">
        <v>0</v>
      </c>
      <c r="AC1216">
        <v>0</v>
      </c>
      <c r="AF1216">
        <v>0</v>
      </c>
      <c r="AO1216" t="s">
        <v>354</v>
      </c>
      <c r="AP1216" t="s">
        <v>355</v>
      </c>
      <c r="AQ1216" t="s">
        <v>14698</v>
      </c>
      <c r="AS1216">
        <v>0</v>
      </c>
      <c r="AT1216">
        <v>0</v>
      </c>
      <c r="AU1216">
        <v>0</v>
      </c>
      <c r="AV1216">
        <v>0</v>
      </c>
      <c r="AW1216">
        <v>0</v>
      </c>
      <c r="AX1216">
        <v>0</v>
      </c>
      <c r="BB1216" t="s">
        <v>63</v>
      </c>
      <c r="BC1216" t="s">
        <v>5392</v>
      </c>
      <c r="BD1216">
        <v>0</v>
      </c>
      <c r="BF1216" t="s">
        <v>355</v>
      </c>
      <c r="BI1216" t="s">
        <v>5393</v>
      </c>
    </row>
    <row r="1217" spans="1:61" x14ac:dyDescent="0.35">
      <c r="A1217" t="s">
        <v>5394</v>
      </c>
      <c r="B1217">
        <v>10000</v>
      </c>
      <c r="C1217">
        <v>10000</v>
      </c>
      <c r="D1217" s="2">
        <v>45764</v>
      </c>
      <c r="E1217" t="s">
        <v>59</v>
      </c>
      <c r="F1217" t="s">
        <v>5318</v>
      </c>
      <c r="G1217" t="s">
        <v>3015</v>
      </c>
      <c r="I1217">
        <v>1</v>
      </c>
      <c r="J1217" t="s">
        <v>183</v>
      </c>
      <c r="K1217">
        <v>46</v>
      </c>
      <c r="L1217" t="s">
        <v>6049</v>
      </c>
      <c r="M1217" t="s">
        <v>231</v>
      </c>
      <c r="N1217" t="s">
        <v>3809</v>
      </c>
      <c r="O1217" s="3">
        <v>3000</v>
      </c>
      <c r="R1217" s="2">
        <v>45763</v>
      </c>
      <c r="T1217">
        <v>1</v>
      </c>
      <c r="U1217" s="3">
        <v>3000</v>
      </c>
      <c r="V1217" t="s">
        <v>65</v>
      </c>
      <c r="W1217" t="s">
        <v>5345</v>
      </c>
      <c r="X1217">
        <v>0</v>
      </c>
      <c r="Y1217" s="3">
        <v>3000</v>
      </c>
      <c r="Z1217">
        <v>0</v>
      </c>
      <c r="AA1217">
        <v>0</v>
      </c>
      <c r="AB1217">
        <v>0</v>
      </c>
      <c r="AC1217">
        <v>0</v>
      </c>
      <c r="AF1217">
        <v>0</v>
      </c>
      <c r="AO1217" t="s">
        <v>5346</v>
      </c>
      <c r="AP1217" t="s">
        <v>465</v>
      </c>
      <c r="AQ1217" t="s">
        <v>15009</v>
      </c>
      <c r="AS1217">
        <v>0</v>
      </c>
      <c r="AT1217">
        <v>0</v>
      </c>
      <c r="AU1217">
        <v>0</v>
      </c>
      <c r="AV1217">
        <v>0</v>
      </c>
      <c r="AW1217">
        <v>0</v>
      </c>
      <c r="AX1217">
        <v>0</v>
      </c>
      <c r="BB1217" t="s">
        <v>63</v>
      </c>
      <c r="BC1217" t="s">
        <v>5395</v>
      </c>
      <c r="BD1217">
        <v>0</v>
      </c>
      <c r="BF1217" t="s">
        <v>465</v>
      </c>
      <c r="BI1217" t="s">
        <v>5396</v>
      </c>
    </row>
    <row r="1218" spans="1:61" x14ac:dyDescent="0.35">
      <c r="A1218" t="s">
        <v>2983</v>
      </c>
      <c r="B1218">
        <v>10000</v>
      </c>
      <c r="C1218">
        <v>10000</v>
      </c>
      <c r="D1218" s="2">
        <v>45763</v>
      </c>
      <c r="E1218" t="s">
        <v>59</v>
      </c>
      <c r="F1218" t="s">
        <v>2984</v>
      </c>
      <c r="G1218" t="s">
        <v>2985</v>
      </c>
      <c r="I1218">
        <v>1</v>
      </c>
      <c r="J1218" t="s">
        <v>183</v>
      </c>
      <c r="K1218">
        <v>61</v>
      </c>
      <c r="L1218" t="s">
        <v>6046</v>
      </c>
      <c r="M1218" t="s">
        <v>209</v>
      </c>
      <c r="N1218" t="s">
        <v>3802</v>
      </c>
      <c r="O1218" s="3">
        <v>1000</v>
      </c>
      <c r="R1218" s="2">
        <v>45763</v>
      </c>
      <c r="T1218">
        <v>1</v>
      </c>
      <c r="U1218" s="3">
        <v>1000</v>
      </c>
      <c r="V1218" t="s">
        <v>65</v>
      </c>
      <c r="W1218" t="s">
        <v>2986</v>
      </c>
      <c r="X1218">
        <v>0</v>
      </c>
      <c r="Y1218" s="3">
        <v>1000</v>
      </c>
      <c r="Z1218">
        <v>0</v>
      </c>
      <c r="AA1218">
        <v>0</v>
      </c>
      <c r="AB1218">
        <v>0</v>
      </c>
      <c r="AC1218">
        <v>0</v>
      </c>
      <c r="AF1218">
        <v>0</v>
      </c>
      <c r="AO1218" t="s">
        <v>2987</v>
      </c>
      <c r="AP1218" t="s">
        <v>225</v>
      </c>
      <c r="AQ1218" t="s">
        <v>23604</v>
      </c>
      <c r="AS1218">
        <v>0</v>
      </c>
      <c r="AT1218">
        <v>0</v>
      </c>
      <c r="AU1218">
        <v>0</v>
      </c>
      <c r="AV1218">
        <v>0</v>
      </c>
      <c r="AW1218">
        <v>0</v>
      </c>
      <c r="AX1218">
        <v>0</v>
      </c>
      <c r="BB1218" t="s">
        <v>63</v>
      </c>
      <c r="BC1218" t="s">
        <v>5397</v>
      </c>
      <c r="BD1218">
        <v>0</v>
      </c>
      <c r="BF1218" t="s">
        <v>225</v>
      </c>
      <c r="BI1218" t="s">
        <v>2905</v>
      </c>
    </row>
    <row r="1219" spans="1:61" x14ac:dyDescent="0.35">
      <c r="A1219" t="s">
        <v>5398</v>
      </c>
      <c r="B1219">
        <v>10000</v>
      </c>
      <c r="C1219">
        <v>10000</v>
      </c>
      <c r="D1219" s="2">
        <v>45764</v>
      </c>
      <c r="E1219" t="s">
        <v>59</v>
      </c>
      <c r="F1219" t="s">
        <v>1441</v>
      </c>
      <c r="G1219" t="s">
        <v>5399</v>
      </c>
      <c r="I1219">
        <v>1</v>
      </c>
      <c r="J1219" t="s">
        <v>183</v>
      </c>
      <c r="K1219">
        <v>61</v>
      </c>
      <c r="L1219" t="s">
        <v>6046</v>
      </c>
      <c r="M1219" t="s">
        <v>209</v>
      </c>
      <c r="N1219" t="s">
        <v>3802</v>
      </c>
      <c r="O1219" s="3">
        <v>1000</v>
      </c>
      <c r="R1219" s="2">
        <v>45763</v>
      </c>
      <c r="T1219">
        <v>1</v>
      </c>
      <c r="U1219" s="3">
        <v>1000</v>
      </c>
      <c r="V1219" t="s">
        <v>65</v>
      </c>
      <c r="W1219" t="s">
        <v>5400</v>
      </c>
      <c r="X1219">
        <v>0</v>
      </c>
      <c r="Y1219" s="3">
        <v>1000</v>
      </c>
      <c r="Z1219">
        <v>0</v>
      </c>
      <c r="AA1219">
        <v>0</v>
      </c>
      <c r="AB1219">
        <v>0</v>
      </c>
      <c r="AC1219">
        <v>0</v>
      </c>
      <c r="AF1219">
        <v>0</v>
      </c>
      <c r="AO1219" t="s">
        <v>5401</v>
      </c>
      <c r="AP1219" t="s">
        <v>225</v>
      </c>
      <c r="AQ1219" t="s">
        <v>23604</v>
      </c>
      <c r="AS1219">
        <v>0</v>
      </c>
      <c r="AT1219">
        <v>0</v>
      </c>
      <c r="AU1219">
        <v>0</v>
      </c>
      <c r="AV1219">
        <v>0</v>
      </c>
      <c r="AW1219">
        <v>0</v>
      </c>
      <c r="AX1219">
        <v>0</v>
      </c>
      <c r="BB1219" t="s">
        <v>63</v>
      </c>
      <c r="BC1219" t="s">
        <v>5402</v>
      </c>
      <c r="BD1219">
        <v>0</v>
      </c>
      <c r="BF1219" t="s">
        <v>225</v>
      </c>
      <c r="BI1219" t="s">
        <v>2905</v>
      </c>
    </row>
    <row r="1220" spans="1:61" x14ac:dyDescent="0.35">
      <c r="A1220" t="s">
        <v>5403</v>
      </c>
      <c r="B1220">
        <v>10000</v>
      </c>
      <c r="C1220">
        <v>10000</v>
      </c>
      <c r="D1220" s="2">
        <v>45769</v>
      </c>
      <c r="E1220" t="s">
        <v>59</v>
      </c>
      <c r="F1220" t="s">
        <v>5404</v>
      </c>
      <c r="G1220" t="s">
        <v>726</v>
      </c>
      <c r="I1220">
        <v>1</v>
      </c>
      <c r="J1220" t="s">
        <v>183</v>
      </c>
      <c r="K1220">
        <v>72</v>
      </c>
      <c r="L1220" t="s">
        <v>6056</v>
      </c>
      <c r="M1220" t="s">
        <v>869</v>
      </c>
      <c r="N1220" t="s">
        <v>3829</v>
      </c>
      <c r="O1220" s="3">
        <v>1500</v>
      </c>
      <c r="R1220" s="2">
        <v>45763</v>
      </c>
      <c r="T1220">
        <v>24</v>
      </c>
      <c r="U1220" s="3">
        <v>36000</v>
      </c>
      <c r="V1220" t="s">
        <v>65</v>
      </c>
      <c r="W1220" t="s">
        <v>727</v>
      </c>
      <c r="X1220">
        <v>0</v>
      </c>
      <c r="Y1220" s="3">
        <v>30000</v>
      </c>
      <c r="Z1220" s="3">
        <v>6000</v>
      </c>
      <c r="AA1220">
        <v>0</v>
      </c>
      <c r="AB1220">
        <v>0</v>
      </c>
      <c r="AC1220">
        <v>0</v>
      </c>
      <c r="AF1220">
        <v>0</v>
      </c>
      <c r="AO1220" t="s">
        <v>728</v>
      </c>
      <c r="AP1220" t="s">
        <v>729</v>
      </c>
      <c r="AQ1220" t="s">
        <v>14138</v>
      </c>
      <c r="AS1220">
        <v>0</v>
      </c>
      <c r="AT1220">
        <v>0</v>
      </c>
      <c r="AU1220">
        <v>0</v>
      </c>
      <c r="AV1220">
        <v>0</v>
      </c>
      <c r="AW1220">
        <v>0</v>
      </c>
      <c r="AX1220">
        <v>0</v>
      </c>
      <c r="BB1220" t="s">
        <v>63</v>
      </c>
      <c r="BC1220" t="s">
        <v>5405</v>
      </c>
      <c r="BD1220">
        <v>0</v>
      </c>
      <c r="BF1220" t="s">
        <v>729</v>
      </c>
      <c r="BI1220" t="s">
        <v>5406</v>
      </c>
    </row>
    <row r="1221" spans="1:61" x14ac:dyDescent="0.35">
      <c r="A1221" t="s">
        <v>2988</v>
      </c>
      <c r="B1221">
        <v>10000</v>
      </c>
      <c r="C1221">
        <v>10000</v>
      </c>
      <c r="D1221" s="2">
        <v>45763</v>
      </c>
      <c r="E1221" t="s">
        <v>59</v>
      </c>
      <c r="F1221" t="s">
        <v>2956</v>
      </c>
      <c r="G1221" t="s">
        <v>2989</v>
      </c>
      <c r="I1221">
        <v>1</v>
      </c>
      <c r="J1221" t="s">
        <v>183</v>
      </c>
      <c r="K1221">
        <v>78</v>
      </c>
      <c r="L1221" t="s">
        <v>6047</v>
      </c>
      <c r="M1221" t="s">
        <v>216</v>
      </c>
      <c r="N1221" t="s">
        <v>3803</v>
      </c>
      <c r="O1221">
        <v>17</v>
      </c>
      <c r="R1221" s="2">
        <v>45763</v>
      </c>
      <c r="T1221">
        <v>6</v>
      </c>
      <c r="U1221">
        <v>104</v>
      </c>
      <c r="V1221" t="s">
        <v>65</v>
      </c>
      <c r="W1221" t="s">
        <v>2991</v>
      </c>
      <c r="X1221">
        <v>0</v>
      </c>
      <c r="Y1221">
        <v>100</v>
      </c>
      <c r="Z1221">
        <v>4</v>
      </c>
      <c r="AA1221">
        <v>0</v>
      </c>
      <c r="AB1221">
        <v>0</v>
      </c>
      <c r="AC1221">
        <v>0</v>
      </c>
      <c r="AF1221">
        <v>0</v>
      </c>
      <c r="AO1221" t="s">
        <v>2992</v>
      </c>
      <c r="AP1221" t="s">
        <v>622</v>
      </c>
      <c r="AQ1221" t="s">
        <v>24955</v>
      </c>
      <c r="AS1221">
        <v>0</v>
      </c>
      <c r="AT1221">
        <v>0</v>
      </c>
      <c r="AU1221">
        <v>0</v>
      </c>
      <c r="AV1221">
        <v>0</v>
      </c>
      <c r="AW1221">
        <v>0</v>
      </c>
      <c r="AX1221">
        <v>0</v>
      </c>
      <c r="BB1221" t="s">
        <v>63</v>
      </c>
      <c r="BC1221" t="s">
        <v>5407</v>
      </c>
      <c r="BD1221">
        <v>0</v>
      </c>
      <c r="BF1221" t="s">
        <v>622</v>
      </c>
      <c r="BI1221" t="s">
        <v>2993</v>
      </c>
    </row>
    <row r="1222" spans="1:61" x14ac:dyDescent="0.35">
      <c r="A1222" t="s">
        <v>2988</v>
      </c>
      <c r="B1222">
        <v>20000</v>
      </c>
      <c r="C1222">
        <v>10000</v>
      </c>
      <c r="D1222" s="2">
        <v>45763</v>
      </c>
      <c r="E1222" t="s">
        <v>59</v>
      </c>
      <c r="F1222" t="s">
        <v>2956</v>
      </c>
      <c r="G1222" t="s">
        <v>2989</v>
      </c>
      <c r="I1222">
        <v>1</v>
      </c>
      <c r="J1222" t="s">
        <v>183</v>
      </c>
      <c r="K1222">
        <v>78</v>
      </c>
      <c r="L1222" t="s">
        <v>6047</v>
      </c>
      <c r="M1222" t="s">
        <v>216</v>
      </c>
      <c r="N1222" t="s">
        <v>3803</v>
      </c>
      <c r="O1222">
        <v>17</v>
      </c>
      <c r="R1222" s="2">
        <v>45763</v>
      </c>
      <c r="T1222">
        <v>6</v>
      </c>
      <c r="U1222">
        <v>100</v>
      </c>
      <c r="V1222" t="s">
        <v>65</v>
      </c>
      <c r="W1222" t="s">
        <v>2991</v>
      </c>
      <c r="X1222">
        <v>0</v>
      </c>
      <c r="Y1222">
        <v>100</v>
      </c>
      <c r="Z1222">
        <v>0</v>
      </c>
      <c r="AA1222">
        <v>0</v>
      </c>
      <c r="AB1222">
        <v>0</v>
      </c>
      <c r="AC1222">
        <v>0</v>
      </c>
      <c r="AF1222">
        <v>0</v>
      </c>
      <c r="AO1222" t="s">
        <v>2992</v>
      </c>
      <c r="AP1222" t="s">
        <v>622</v>
      </c>
      <c r="AQ1222" t="s">
        <v>24955</v>
      </c>
      <c r="AS1222">
        <v>0</v>
      </c>
      <c r="AT1222">
        <v>0</v>
      </c>
      <c r="AU1222">
        <v>0</v>
      </c>
      <c r="AV1222">
        <v>0</v>
      </c>
      <c r="AW1222">
        <v>0</v>
      </c>
      <c r="AX1222">
        <v>0</v>
      </c>
      <c r="BB1222" t="s">
        <v>63</v>
      </c>
      <c r="BC1222" t="s">
        <v>5407</v>
      </c>
      <c r="BD1222">
        <v>0</v>
      </c>
      <c r="BF1222" t="s">
        <v>622</v>
      </c>
      <c r="BI1222" t="s">
        <v>2993</v>
      </c>
    </row>
    <row r="1223" spans="1:61" x14ac:dyDescent="0.35">
      <c r="A1223" t="s">
        <v>2994</v>
      </c>
      <c r="B1223">
        <v>10000</v>
      </c>
      <c r="C1223">
        <v>10000</v>
      </c>
      <c r="D1223" s="2">
        <v>45763</v>
      </c>
      <c r="E1223" t="s">
        <v>59</v>
      </c>
      <c r="F1223" s="4">
        <v>0.4697453703703704</v>
      </c>
      <c r="G1223" t="s">
        <v>2398</v>
      </c>
      <c r="I1223">
        <v>1</v>
      </c>
      <c r="J1223" t="s">
        <v>183</v>
      </c>
      <c r="K1223">
        <v>65</v>
      </c>
      <c r="L1223" t="s">
        <v>6054</v>
      </c>
      <c r="M1223" t="s">
        <v>340</v>
      </c>
      <c r="N1223" t="s">
        <v>3854</v>
      </c>
      <c r="O1223" s="3">
        <v>5000</v>
      </c>
      <c r="R1223" s="2">
        <v>45763</v>
      </c>
      <c r="T1223">
        <v>4</v>
      </c>
      <c r="U1223" s="3">
        <v>20000</v>
      </c>
      <c r="V1223" t="s">
        <v>65</v>
      </c>
      <c r="W1223" t="s">
        <v>2995</v>
      </c>
      <c r="X1223">
        <v>0</v>
      </c>
      <c r="Y1223" s="3">
        <v>20000</v>
      </c>
      <c r="Z1223">
        <v>0</v>
      </c>
      <c r="AA1223">
        <v>0</v>
      </c>
      <c r="AB1223">
        <v>0</v>
      </c>
      <c r="AC1223">
        <v>0</v>
      </c>
      <c r="AF1223">
        <v>0</v>
      </c>
      <c r="AO1223" t="s">
        <v>2996</v>
      </c>
      <c r="AP1223" t="s">
        <v>465</v>
      </c>
      <c r="AQ1223" t="s">
        <v>15009</v>
      </c>
      <c r="AS1223">
        <v>0</v>
      </c>
      <c r="AT1223">
        <v>0</v>
      </c>
      <c r="AU1223">
        <v>0</v>
      </c>
      <c r="AV1223">
        <v>0</v>
      </c>
      <c r="AW1223">
        <v>0</v>
      </c>
      <c r="AX1223">
        <v>0</v>
      </c>
      <c r="BB1223" t="s">
        <v>63</v>
      </c>
      <c r="BC1223" t="s">
        <v>5408</v>
      </c>
      <c r="BD1223">
        <v>0</v>
      </c>
      <c r="BF1223" t="s">
        <v>465</v>
      </c>
      <c r="BI1223" t="s">
        <v>2997</v>
      </c>
    </row>
    <row r="1224" spans="1:61" x14ac:dyDescent="0.35">
      <c r="A1224" t="s">
        <v>3090</v>
      </c>
      <c r="B1224">
        <v>10000</v>
      </c>
      <c r="C1224">
        <v>10000</v>
      </c>
      <c r="D1224" s="2">
        <v>45768</v>
      </c>
      <c r="E1224" t="s">
        <v>59</v>
      </c>
      <c r="F1224" t="s">
        <v>3091</v>
      </c>
      <c r="G1224" t="s">
        <v>3092</v>
      </c>
      <c r="I1224">
        <v>1</v>
      </c>
      <c r="J1224" t="s">
        <v>183</v>
      </c>
      <c r="K1224">
        <v>79</v>
      </c>
      <c r="L1224" t="s">
        <v>6076</v>
      </c>
      <c r="M1224" t="s">
        <v>813</v>
      </c>
      <c r="N1224" t="s">
        <v>3824</v>
      </c>
      <c r="O1224" s="3">
        <v>3470</v>
      </c>
      <c r="R1224" s="2">
        <v>45763</v>
      </c>
      <c r="T1224">
        <v>32</v>
      </c>
      <c r="U1224" s="3">
        <v>111040</v>
      </c>
      <c r="V1224" t="s">
        <v>65</v>
      </c>
      <c r="W1224" t="s">
        <v>3093</v>
      </c>
      <c r="X1224">
        <v>0</v>
      </c>
      <c r="Y1224" s="3">
        <v>111000</v>
      </c>
      <c r="Z1224">
        <v>40</v>
      </c>
      <c r="AA1224">
        <v>0</v>
      </c>
      <c r="AB1224">
        <v>0</v>
      </c>
      <c r="AC1224">
        <v>0</v>
      </c>
      <c r="AF1224">
        <v>0</v>
      </c>
      <c r="AO1224" t="s">
        <v>3094</v>
      </c>
      <c r="AP1224" t="s">
        <v>3095</v>
      </c>
      <c r="AQ1224" t="s">
        <v>21792</v>
      </c>
      <c r="AS1224">
        <v>0</v>
      </c>
      <c r="AT1224">
        <v>0</v>
      </c>
      <c r="AU1224">
        <v>0</v>
      </c>
      <c r="AV1224">
        <v>0</v>
      </c>
      <c r="AW1224">
        <v>0</v>
      </c>
      <c r="AX1224">
        <v>0</v>
      </c>
      <c r="BB1224" t="s">
        <v>63</v>
      </c>
      <c r="BC1224" t="s">
        <v>3096</v>
      </c>
      <c r="BD1224">
        <v>0</v>
      </c>
      <c r="BF1224" t="s">
        <v>3095</v>
      </c>
      <c r="BI1224" t="s">
        <v>3097</v>
      </c>
    </row>
    <row r="1225" spans="1:61" x14ac:dyDescent="0.35">
      <c r="A1225" t="s">
        <v>4820</v>
      </c>
      <c r="B1225">
        <v>10000</v>
      </c>
      <c r="C1225">
        <v>40000</v>
      </c>
      <c r="D1225" s="2">
        <v>45770</v>
      </c>
      <c r="E1225" t="s">
        <v>59</v>
      </c>
      <c r="F1225" t="s">
        <v>4821</v>
      </c>
      <c r="G1225" t="s">
        <v>4822</v>
      </c>
      <c r="I1225">
        <v>2</v>
      </c>
      <c r="J1225" t="s">
        <v>183</v>
      </c>
      <c r="K1225">
        <v>76</v>
      </c>
      <c r="L1225" t="s">
        <v>6065</v>
      </c>
      <c r="M1225" t="s">
        <v>200</v>
      </c>
      <c r="N1225" t="s">
        <v>3841</v>
      </c>
      <c r="O1225" s="3">
        <v>71000</v>
      </c>
      <c r="R1225" s="2">
        <v>45764</v>
      </c>
      <c r="T1225">
        <v>6</v>
      </c>
      <c r="U1225" s="3">
        <v>426000</v>
      </c>
      <c r="V1225" t="s">
        <v>65</v>
      </c>
      <c r="W1225" t="s">
        <v>4823</v>
      </c>
      <c r="X1225">
        <v>0</v>
      </c>
      <c r="Y1225" s="3">
        <v>425997</v>
      </c>
      <c r="Z1225">
        <v>3</v>
      </c>
      <c r="AA1225">
        <v>0</v>
      </c>
      <c r="AB1225">
        <v>0</v>
      </c>
      <c r="AC1225">
        <v>0</v>
      </c>
      <c r="AF1225">
        <v>0</v>
      </c>
      <c r="AO1225" t="s">
        <v>4824</v>
      </c>
      <c r="AP1225" t="s">
        <v>448</v>
      </c>
      <c r="AQ1225" t="s">
        <v>11797</v>
      </c>
      <c r="AS1225">
        <v>0</v>
      </c>
      <c r="AT1225">
        <v>0</v>
      </c>
      <c r="AU1225">
        <v>0</v>
      </c>
      <c r="AV1225">
        <v>0</v>
      </c>
      <c r="AW1225">
        <v>0</v>
      </c>
      <c r="AX1225">
        <v>0</v>
      </c>
      <c r="BB1225" t="s">
        <v>63</v>
      </c>
      <c r="BC1225" t="s">
        <v>4825</v>
      </c>
      <c r="BD1225">
        <v>0</v>
      </c>
      <c r="BF1225" t="s">
        <v>448</v>
      </c>
      <c r="BI1225" t="s">
        <v>4826</v>
      </c>
    </row>
    <row r="1226" spans="1:61" x14ac:dyDescent="0.35">
      <c r="A1226" t="s">
        <v>5409</v>
      </c>
      <c r="B1226">
        <v>10000</v>
      </c>
      <c r="C1226">
        <v>20000</v>
      </c>
      <c r="D1226" s="2">
        <v>45770</v>
      </c>
      <c r="E1226" t="s">
        <v>59</v>
      </c>
      <c r="F1226" t="s">
        <v>5410</v>
      </c>
      <c r="G1226" t="s">
        <v>5411</v>
      </c>
      <c r="I1226">
        <v>2</v>
      </c>
      <c r="J1226" t="s">
        <v>183</v>
      </c>
      <c r="K1226">
        <v>77</v>
      </c>
      <c r="L1226" t="s">
        <v>6043</v>
      </c>
      <c r="M1226" t="s">
        <v>192</v>
      </c>
      <c r="N1226" t="s">
        <v>3848</v>
      </c>
      <c r="O1226" s="3">
        <v>29723</v>
      </c>
      <c r="R1226" s="2">
        <v>45764</v>
      </c>
      <c r="T1226">
        <v>36</v>
      </c>
      <c r="U1226" s="3">
        <v>1070028</v>
      </c>
      <c r="V1226" t="s">
        <v>65</v>
      </c>
      <c r="W1226" t="s">
        <v>5412</v>
      </c>
      <c r="X1226">
        <v>0</v>
      </c>
      <c r="Y1226" s="3">
        <v>1000000</v>
      </c>
      <c r="Z1226" s="3">
        <v>70028</v>
      </c>
      <c r="AA1226">
        <v>0</v>
      </c>
      <c r="AB1226">
        <v>0</v>
      </c>
      <c r="AC1226">
        <v>0</v>
      </c>
      <c r="AF1226">
        <v>0</v>
      </c>
      <c r="AO1226" t="s">
        <v>5413</v>
      </c>
      <c r="AP1226" t="s">
        <v>95</v>
      </c>
      <c r="AQ1226" t="s">
        <v>13261</v>
      </c>
      <c r="AS1226">
        <v>0</v>
      </c>
      <c r="AT1226">
        <v>0</v>
      </c>
      <c r="AU1226">
        <v>0</v>
      </c>
      <c r="AV1226">
        <v>0</v>
      </c>
      <c r="AW1226">
        <v>0</v>
      </c>
      <c r="AX1226">
        <v>0</v>
      </c>
      <c r="BB1226" t="s">
        <v>63</v>
      </c>
      <c r="BC1226" t="s">
        <v>5414</v>
      </c>
      <c r="BD1226">
        <v>0</v>
      </c>
      <c r="BF1226" t="s">
        <v>95</v>
      </c>
      <c r="BI1226" t="s">
        <v>5415</v>
      </c>
    </row>
    <row r="1227" spans="1:61" x14ac:dyDescent="0.35">
      <c r="A1227" t="s">
        <v>3044</v>
      </c>
      <c r="B1227">
        <v>10000</v>
      </c>
      <c r="C1227">
        <v>10000</v>
      </c>
      <c r="D1227" s="2">
        <v>45768</v>
      </c>
      <c r="E1227" t="s">
        <v>59</v>
      </c>
      <c r="F1227" s="4">
        <v>0.486875</v>
      </c>
      <c r="G1227" t="s">
        <v>3045</v>
      </c>
      <c r="I1227">
        <v>1</v>
      </c>
      <c r="J1227" t="s">
        <v>183</v>
      </c>
      <c r="K1227">
        <v>59</v>
      </c>
      <c r="L1227" t="s">
        <v>6045</v>
      </c>
      <c r="M1227" t="s">
        <v>73</v>
      </c>
      <c r="N1227" t="s">
        <v>3811</v>
      </c>
      <c r="O1227" s="3">
        <v>15000</v>
      </c>
      <c r="R1227" s="2">
        <v>45764</v>
      </c>
      <c r="T1227">
        <v>2</v>
      </c>
      <c r="U1227" s="3">
        <v>30000</v>
      </c>
      <c r="V1227" t="s">
        <v>65</v>
      </c>
      <c r="W1227" t="s">
        <v>3046</v>
      </c>
      <c r="X1227">
        <v>0</v>
      </c>
      <c r="Y1227" s="3">
        <v>30000</v>
      </c>
      <c r="Z1227">
        <v>0</v>
      </c>
      <c r="AA1227">
        <v>0</v>
      </c>
      <c r="AB1227">
        <v>0</v>
      </c>
      <c r="AC1227">
        <v>0</v>
      </c>
      <c r="AF1227">
        <v>0</v>
      </c>
      <c r="AO1227" t="s">
        <v>3047</v>
      </c>
      <c r="AP1227" t="s">
        <v>203</v>
      </c>
      <c r="AQ1227" t="s">
        <v>21026</v>
      </c>
      <c r="AS1227">
        <v>0</v>
      </c>
      <c r="AT1227">
        <v>0</v>
      </c>
      <c r="AU1227">
        <v>0</v>
      </c>
      <c r="AV1227">
        <v>0</v>
      </c>
      <c r="AW1227">
        <v>0</v>
      </c>
      <c r="AX1227">
        <v>0</v>
      </c>
      <c r="BB1227" t="s">
        <v>63</v>
      </c>
      <c r="BC1227" t="s">
        <v>5416</v>
      </c>
      <c r="BD1227">
        <v>0</v>
      </c>
      <c r="BF1227" t="s">
        <v>203</v>
      </c>
      <c r="BI1227" t="s">
        <v>3048</v>
      </c>
    </row>
    <row r="1228" spans="1:61" x14ac:dyDescent="0.35">
      <c r="A1228" t="s">
        <v>5417</v>
      </c>
      <c r="B1228">
        <v>10000</v>
      </c>
      <c r="C1228">
        <v>10000</v>
      </c>
      <c r="D1228" s="2">
        <v>45769</v>
      </c>
      <c r="E1228" t="s">
        <v>59</v>
      </c>
      <c r="F1228" t="s">
        <v>1671</v>
      </c>
      <c r="G1228" t="s">
        <v>5418</v>
      </c>
      <c r="I1228">
        <v>1</v>
      </c>
      <c r="J1228" t="s">
        <v>183</v>
      </c>
      <c r="K1228">
        <v>111</v>
      </c>
      <c r="L1228" t="s">
        <v>6070</v>
      </c>
      <c r="M1228" t="s">
        <v>2634</v>
      </c>
      <c r="N1228" t="s">
        <v>3856</v>
      </c>
      <c r="O1228" s="3">
        <v>37500</v>
      </c>
      <c r="R1228" s="2">
        <v>45764</v>
      </c>
      <c r="T1228">
        <v>8</v>
      </c>
      <c r="U1228" s="3">
        <v>300000</v>
      </c>
      <c r="V1228" t="s">
        <v>65</v>
      </c>
      <c r="W1228" t="s">
        <v>201</v>
      </c>
      <c r="X1228">
        <v>0</v>
      </c>
      <c r="Y1228" s="3">
        <v>298182</v>
      </c>
      <c r="Z1228" s="3">
        <v>1818</v>
      </c>
      <c r="AA1228">
        <v>0</v>
      </c>
      <c r="AB1228">
        <v>0</v>
      </c>
      <c r="AC1228">
        <v>0</v>
      </c>
      <c r="AF1228">
        <v>0</v>
      </c>
      <c r="AO1228" t="s">
        <v>202</v>
      </c>
      <c r="AP1228" t="s">
        <v>203</v>
      </c>
      <c r="AQ1228" t="s">
        <v>21026</v>
      </c>
      <c r="AS1228">
        <v>0</v>
      </c>
      <c r="AT1228">
        <v>0</v>
      </c>
      <c r="AU1228">
        <v>0</v>
      </c>
      <c r="AV1228">
        <v>0</v>
      </c>
      <c r="AW1228">
        <v>0</v>
      </c>
      <c r="AX1228">
        <v>0</v>
      </c>
      <c r="BB1228" t="s">
        <v>63</v>
      </c>
      <c r="BC1228" t="s">
        <v>5419</v>
      </c>
      <c r="BD1228">
        <v>0</v>
      </c>
      <c r="BF1228" t="s">
        <v>203</v>
      </c>
      <c r="BI1228" t="s">
        <v>5420</v>
      </c>
    </row>
    <row r="1229" spans="1:61" x14ac:dyDescent="0.35">
      <c r="A1229" t="s">
        <v>3454</v>
      </c>
      <c r="B1229">
        <v>10000</v>
      </c>
      <c r="C1229">
        <v>20000</v>
      </c>
      <c r="D1229" s="2">
        <v>45772</v>
      </c>
      <c r="E1229" t="s">
        <v>59</v>
      </c>
      <c r="F1229" t="s">
        <v>3455</v>
      </c>
      <c r="G1229" t="s">
        <v>3456</v>
      </c>
      <c r="I1229">
        <v>1</v>
      </c>
      <c r="J1229" t="s">
        <v>183</v>
      </c>
      <c r="K1229">
        <v>103</v>
      </c>
      <c r="L1229" t="s">
        <v>6044</v>
      </c>
      <c r="M1229" t="s">
        <v>1171</v>
      </c>
      <c r="N1229" t="s">
        <v>3844</v>
      </c>
      <c r="O1229" s="3">
        <v>38125</v>
      </c>
      <c r="R1229" s="2">
        <v>45764</v>
      </c>
      <c r="T1229">
        <v>8</v>
      </c>
      <c r="U1229" s="3">
        <v>305000</v>
      </c>
      <c r="V1229" t="s">
        <v>65</v>
      </c>
      <c r="W1229" t="s">
        <v>66</v>
      </c>
      <c r="X1229">
        <v>0</v>
      </c>
      <c r="Y1229" s="3">
        <v>305000</v>
      </c>
      <c r="Z1229">
        <v>0</v>
      </c>
      <c r="AA1229">
        <v>0</v>
      </c>
      <c r="AB1229">
        <v>0</v>
      </c>
      <c r="AC1229">
        <v>0</v>
      </c>
      <c r="AF1229">
        <v>0</v>
      </c>
      <c r="AO1229" t="s">
        <v>67</v>
      </c>
      <c r="AP1229" t="s">
        <v>68</v>
      </c>
      <c r="AQ1229" t="s">
        <v>26186</v>
      </c>
      <c r="AS1229">
        <v>0</v>
      </c>
      <c r="AT1229">
        <v>0</v>
      </c>
      <c r="AU1229">
        <v>0</v>
      </c>
      <c r="AV1229">
        <v>0</v>
      </c>
      <c r="AW1229">
        <v>0</v>
      </c>
      <c r="AX1229">
        <v>0</v>
      </c>
      <c r="BB1229" t="s">
        <v>63</v>
      </c>
      <c r="BC1229" t="s">
        <v>5421</v>
      </c>
      <c r="BD1229">
        <v>0</v>
      </c>
      <c r="BF1229" t="s">
        <v>68</v>
      </c>
      <c r="BI1229" t="s">
        <v>3457</v>
      </c>
    </row>
    <row r="1230" spans="1:61" x14ac:dyDescent="0.35">
      <c r="A1230" t="s">
        <v>3049</v>
      </c>
      <c r="B1230">
        <v>10000</v>
      </c>
      <c r="C1230">
        <v>20000</v>
      </c>
      <c r="D1230" s="2">
        <v>45768</v>
      </c>
      <c r="E1230" t="s">
        <v>59</v>
      </c>
      <c r="F1230" s="4">
        <v>0.45329861111111114</v>
      </c>
      <c r="G1230" t="s">
        <v>3050</v>
      </c>
      <c r="I1230">
        <v>1</v>
      </c>
      <c r="J1230" t="s">
        <v>183</v>
      </c>
      <c r="K1230">
        <v>94</v>
      </c>
      <c r="L1230" t="s">
        <v>6050</v>
      </c>
      <c r="M1230" t="s">
        <v>81</v>
      </c>
      <c r="N1230" t="s">
        <v>3825</v>
      </c>
      <c r="O1230" s="3">
        <v>10000</v>
      </c>
      <c r="R1230" s="2">
        <v>45764</v>
      </c>
      <c r="T1230">
        <v>4</v>
      </c>
      <c r="U1230" s="3">
        <v>40000</v>
      </c>
      <c r="V1230" t="s">
        <v>65</v>
      </c>
      <c r="W1230" t="s">
        <v>82</v>
      </c>
      <c r="X1230">
        <v>0</v>
      </c>
      <c r="Y1230" s="3">
        <v>40000</v>
      </c>
      <c r="Z1230">
        <v>0</v>
      </c>
      <c r="AA1230">
        <v>0</v>
      </c>
      <c r="AB1230">
        <v>0</v>
      </c>
      <c r="AC1230">
        <v>0</v>
      </c>
      <c r="AF1230">
        <v>0</v>
      </c>
      <c r="AO1230" t="s">
        <v>83</v>
      </c>
      <c r="AP1230" t="s">
        <v>84</v>
      </c>
      <c r="AQ1230" t="s">
        <v>14396</v>
      </c>
      <c r="AS1230">
        <v>0</v>
      </c>
      <c r="AT1230">
        <v>0</v>
      </c>
      <c r="AU1230">
        <v>0</v>
      </c>
      <c r="AV1230">
        <v>0</v>
      </c>
      <c r="AW1230">
        <v>0</v>
      </c>
      <c r="AX1230">
        <v>0</v>
      </c>
      <c r="BB1230" t="s">
        <v>63</v>
      </c>
      <c r="BC1230" t="s">
        <v>5422</v>
      </c>
      <c r="BD1230">
        <v>0</v>
      </c>
      <c r="BF1230" t="s">
        <v>84</v>
      </c>
      <c r="BI1230" t="s">
        <v>3051</v>
      </c>
    </row>
    <row r="1231" spans="1:61" x14ac:dyDescent="0.35">
      <c r="A1231" t="s">
        <v>3052</v>
      </c>
      <c r="B1231">
        <v>10000</v>
      </c>
      <c r="C1231">
        <v>10000</v>
      </c>
      <c r="D1231" s="2">
        <v>45768</v>
      </c>
      <c r="E1231" t="s">
        <v>59</v>
      </c>
      <c r="F1231" t="s">
        <v>3053</v>
      </c>
      <c r="G1231" t="s">
        <v>842</v>
      </c>
      <c r="I1231">
        <v>1</v>
      </c>
      <c r="J1231" t="s">
        <v>183</v>
      </c>
      <c r="K1231">
        <v>73</v>
      </c>
      <c r="L1231" t="s">
        <v>6070</v>
      </c>
      <c r="M1231" t="s">
        <v>153</v>
      </c>
      <c r="N1231" t="s">
        <v>3830</v>
      </c>
      <c r="O1231" s="3">
        <v>48000</v>
      </c>
      <c r="R1231" s="2">
        <v>45764</v>
      </c>
      <c r="T1231">
        <v>12</v>
      </c>
      <c r="U1231" s="3">
        <v>576000</v>
      </c>
      <c r="V1231" t="s">
        <v>65</v>
      </c>
      <c r="W1231">
        <v>80256230001</v>
      </c>
      <c r="X1231">
        <v>0</v>
      </c>
      <c r="Y1231" s="3">
        <v>576000</v>
      </c>
      <c r="Z1231">
        <v>0</v>
      </c>
      <c r="AA1231">
        <v>0</v>
      </c>
      <c r="AB1231">
        <v>0</v>
      </c>
      <c r="AC1231">
        <v>0</v>
      </c>
      <c r="AF1231">
        <v>0</v>
      </c>
      <c r="AO1231">
        <v>8025623</v>
      </c>
      <c r="AP1231" t="s">
        <v>162</v>
      </c>
      <c r="AQ1231" t="s">
        <v>8373</v>
      </c>
      <c r="AS1231">
        <v>0</v>
      </c>
      <c r="AT1231">
        <v>0</v>
      </c>
      <c r="AU1231">
        <v>0</v>
      </c>
      <c r="AV1231">
        <v>0</v>
      </c>
      <c r="AW1231">
        <v>0</v>
      </c>
      <c r="AX1231">
        <v>0</v>
      </c>
      <c r="BB1231" t="s">
        <v>63</v>
      </c>
      <c r="BC1231" t="s">
        <v>5423</v>
      </c>
      <c r="BD1231">
        <v>0</v>
      </c>
      <c r="BF1231" t="s">
        <v>162</v>
      </c>
      <c r="BI1231" t="s">
        <v>3054</v>
      </c>
    </row>
    <row r="1232" spans="1:61" x14ac:dyDescent="0.35">
      <c r="A1232" t="s">
        <v>3055</v>
      </c>
      <c r="B1232">
        <v>10000</v>
      </c>
      <c r="C1232">
        <v>20000</v>
      </c>
      <c r="D1232" s="2">
        <v>45768</v>
      </c>
      <c r="E1232" t="s">
        <v>59</v>
      </c>
      <c r="F1232" t="s">
        <v>3056</v>
      </c>
      <c r="G1232" t="s">
        <v>3057</v>
      </c>
      <c r="I1232">
        <v>1</v>
      </c>
      <c r="J1232" t="s">
        <v>183</v>
      </c>
      <c r="K1232">
        <v>61</v>
      </c>
      <c r="L1232" t="s">
        <v>6046</v>
      </c>
      <c r="M1232" t="s">
        <v>209</v>
      </c>
      <c r="N1232" t="s">
        <v>3802</v>
      </c>
      <c r="O1232">
        <v>100</v>
      </c>
      <c r="R1232" s="2">
        <v>45764</v>
      </c>
      <c r="T1232">
        <v>1</v>
      </c>
      <c r="U1232">
        <v>100</v>
      </c>
      <c r="V1232" t="s">
        <v>65</v>
      </c>
      <c r="W1232" t="s">
        <v>3058</v>
      </c>
      <c r="X1232">
        <v>0</v>
      </c>
      <c r="Y1232">
        <v>100</v>
      </c>
      <c r="Z1232">
        <v>0</v>
      </c>
      <c r="AA1232">
        <v>0</v>
      </c>
      <c r="AB1232">
        <v>0</v>
      </c>
      <c r="AC1232">
        <v>0</v>
      </c>
      <c r="AF1232">
        <v>0</v>
      </c>
      <c r="AO1232" t="s">
        <v>3059</v>
      </c>
      <c r="AP1232" t="s">
        <v>3060</v>
      </c>
      <c r="AQ1232" t="s">
        <v>21489</v>
      </c>
      <c r="AS1232">
        <v>0</v>
      </c>
      <c r="AT1232">
        <v>0</v>
      </c>
      <c r="AU1232">
        <v>0</v>
      </c>
      <c r="AV1232">
        <v>0</v>
      </c>
      <c r="AW1232">
        <v>0</v>
      </c>
      <c r="AX1232">
        <v>0</v>
      </c>
      <c r="BB1232" t="s">
        <v>63</v>
      </c>
      <c r="BC1232" t="s">
        <v>5424</v>
      </c>
      <c r="BD1232">
        <v>0</v>
      </c>
      <c r="BF1232" t="s">
        <v>3060</v>
      </c>
      <c r="BI1232" t="s">
        <v>3061</v>
      </c>
    </row>
    <row r="1233" spans="1:61" x14ac:dyDescent="0.35">
      <c r="A1233" t="s">
        <v>2998</v>
      </c>
      <c r="B1233">
        <v>10000</v>
      </c>
      <c r="C1233">
        <v>10000</v>
      </c>
      <c r="D1233" s="2">
        <v>45764</v>
      </c>
      <c r="E1233" t="s">
        <v>59</v>
      </c>
      <c r="F1233" t="s">
        <v>2999</v>
      </c>
      <c r="G1233" t="s">
        <v>1428</v>
      </c>
      <c r="I1233">
        <v>1</v>
      </c>
      <c r="J1233" t="s">
        <v>183</v>
      </c>
      <c r="K1233">
        <v>78</v>
      </c>
      <c r="L1233" t="s">
        <v>6047</v>
      </c>
      <c r="M1233" t="s">
        <v>216</v>
      </c>
      <c r="N1233" t="s">
        <v>3803</v>
      </c>
      <c r="O1233" s="3">
        <v>2750</v>
      </c>
      <c r="R1233" s="2">
        <v>45764</v>
      </c>
      <c r="T1233">
        <v>16</v>
      </c>
      <c r="U1233" s="3">
        <v>44000</v>
      </c>
      <c r="V1233" t="s">
        <v>65</v>
      </c>
      <c r="W1233" t="s">
        <v>2383</v>
      </c>
      <c r="X1233">
        <v>0</v>
      </c>
      <c r="Y1233" s="3">
        <v>40000</v>
      </c>
      <c r="Z1233" s="3">
        <v>4000</v>
      </c>
      <c r="AA1233">
        <v>0</v>
      </c>
      <c r="AB1233">
        <v>0</v>
      </c>
      <c r="AC1233">
        <v>0</v>
      </c>
      <c r="AF1233">
        <v>0</v>
      </c>
      <c r="AO1233" t="s">
        <v>2384</v>
      </c>
      <c r="AP1233" t="s">
        <v>275</v>
      </c>
      <c r="AQ1233" t="s">
        <v>21306</v>
      </c>
      <c r="AS1233">
        <v>0</v>
      </c>
      <c r="AT1233">
        <v>0</v>
      </c>
      <c r="AU1233">
        <v>0</v>
      </c>
      <c r="AV1233">
        <v>0</v>
      </c>
      <c r="AW1233">
        <v>0</v>
      </c>
      <c r="AX1233">
        <v>0</v>
      </c>
      <c r="BB1233" t="s">
        <v>63</v>
      </c>
      <c r="BC1233" t="s">
        <v>5425</v>
      </c>
      <c r="BD1233">
        <v>0</v>
      </c>
      <c r="BF1233" t="s">
        <v>275</v>
      </c>
      <c r="BI1233" t="s">
        <v>3000</v>
      </c>
    </row>
    <row r="1234" spans="1:61" x14ac:dyDescent="0.35">
      <c r="A1234" t="s">
        <v>2998</v>
      </c>
      <c r="B1234">
        <v>10000</v>
      </c>
      <c r="C1234">
        <v>20000</v>
      </c>
      <c r="D1234" s="2">
        <v>45764</v>
      </c>
      <c r="E1234" t="s">
        <v>59</v>
      </c>
      <c r="F1234" t="s">
        <v>2999</v>
      </c>
      <c r="G1234" t="s">
        <v>1428</v>
      </c>
      <c r="I1234">
        <v>2</v>
      </c>
      <c r="J1234" t="s">
        <v>183</v>
      </c>
      <c r="K1234">
        <v>63</v>
      </c>
      <c r="L1234" t="s">
        <v>6051</v>
      </c>
      <c r="M1234" t="s">
        <v>136</v>
      </c>
      <c r="N1234" t="s">
        <v>3850</v>
      </c>
      <c r="O1234" s="3">
        <v>2500</v>
      </c>
      <c r="R1234" s="2">
        <v>45764</v>
      </c>
      <c r="T1234">
        <v>16</v>
      </c>
      <c r="U1234" s="3">
        <v>40000</v>
      </c>
      <c r="V1234" t="s">
        <v>65</v>
      </c>
      <c r="W1234" t="s">
        <v>2383</v>
      </c>
      <c r="X1234">
        <v>0</v>
      </c>
      <c r="Y1234" s="3">
        <v>40000</v>
      </c>
      <c r="Z1234">
        <v>0</v>
      </c>
      <c r="AA1234">
        <v>0</v>
      </c>
      <c r="AB1234">
        <v>0</v>
      </c>
      <c r="AC1234">
        <v>0</v>
      </c>
      <c r="AF1234">
        <v>0</v>
      </c>
      <c r="AO1234" t="s">
        <v>2384</v>
      </c>
      <c r="AP1234" t="s">
        <v>275</v>
      </c>
      <c r="AQ1234" t="s">
        <v>21306</v>
      </c>
      <c r="AS1234">
        <v>0</v>
      </c>
      <c r="AT1234">
        <v>0</v>
      </c>
      <c r="AU1234">
        <v>0</v>
      </c>
      <c r="AV1234">
        <v>0</v>
      </c>
      <c r="AW1234">
        <v>0</v>
      </c>
      <c r="AX1234">
        <v>0</v>
      </c>
      <c r="BB1234" t="s">
        <v>63</v>
      </c>
      <c r="BC1234" t="s">
        <v>5425</v>
      </c>
      <c r="BD1234">
        <v>0</v>
      </c>
      <c r="BF1234" t="s">
        <v>275</v>
      </c>
      <c r="BI1234" t="s">
        <v>3000</v>
      </c>
    </row>
    <row r="1235" spans="1:61" x14ac:dyDescent="0.35">
      <c r="A1235" t="s">
        <v>3001</v>
      </c>
      <c r="B1235">
        <v>10000</v>
      </c>
      <c r="C1235">
        <v>20000</v>
      </c>
      <c r="D1235" s="2">
        <v>45764</v>
      </c>
      <c r="E1235" t="s">
        <v>59</v>
      </c>
      <c r="F1235" t="s">
        <v>2999</v>
      </c>
      <c r="G1235" t="s">
        <v>1428</v>
      </c>
      <c r="I1235">
        <v>2</v>
      </c>
      <c r="J1235" t="s">
        <v>183</v>
      </c>
      <c r="K1235">
        <v>63</v>
      </c>
      <c r="L1235" t="s">
        <v>6051</v>
      </c>
      <c r="M1235" t="s">
        <v>136</v>
      </c>
      <c r="N1235" t="s">
        <v>3850</v>
      </c>
      <c r="O1235" s="3">
        <v>2500</v>
      </c>
      <c r="R1235" s="2">
        <v>45764</v>
      </c>
      <c r="T1235">
        <v>16</v>
      </c>
      <c r="U1235" s="3">
        <v>40000</v>
      </c>
      <c r="V1235" t="s">
        <v>65</v>
      </c>
      <c r="W1235" t="s">
        <v>3002</v>
      </c>
      <c r="X1235">
        <v>0</v>
      </c>
      <c r="Y1235" s="3">
        <v>40000</v>
      </c>
      <c r="Z1235">
        <v>0</v>
      </c>
      <c r="AA1235">
        <v>0</v>
      </c>
      <c r="AB1235">
        <v>0</v>
      </c>
      <c r="AC1235">
        <v>0</v>
      </c>
      <c r="AF1235">
        <v>0</v>
      </c>
      <c r="AO1235" t="s">
        <v>3003</v>
      </c>
      <c r="AP1235" t="s">
        <v>275</v>
      </c>
      <c r="AQ1235" t="s">
        <v>21306</v>
      </c>
      <c r="AS1235">
        <v>0</v>
      </c>
      <c r="AT1235">
        <v>0</v>
      </c>
      <c r="AU1235">
        <v>0</v>
      </c>
      <c r="AV1235">
        <v>0</v>
      </c>
      <c r="AW1235">
        <v>0</v>
      </c>
      <c r="AX1235">
        <v>0</v>
      </c>
      <c r="BB1235" t="s">
        <v>63</v>
      </c>
      <c r="BC1235" t="s">
        <v>5328</v>
      </c>
      <c r="BD1235">
        <v>0</v>
      </c>
      <c r="BF1235" t="s">
        <v>275</v>
      </c>
      <c r="BI1235" t="s">
        <v>3004</v>
      </c>
    </row>
    <row r="1236" spans="1:61" x14ac:dyDescent="0.35">
      <c r="A1236" t="s">
        <v>5426</v>
      </c>
      <c r="B1236">
        <v>10000</v>
      </c>
      <c r="C1236">
        <v>10000</v>
      </c>
      <c r="D1236" s="2">
        <v>45769</v>
      </c>
      <c r="E1236" t="s">
        <v>59</v>
      </c>
      <c r="F1236" t="s">
        <v>5427</v>
      </c>
      <c r="G1236" t="s">
        <v>1428</v>
      </c>
      <c r="I1236">
        <v>1</v>
      </c>
      <c r="J1236" t="s">
        <v>183</v>
      </c>
      <c r="K1236">
        <v>78</v>
      </c>
      <c r="L1236" t="s">
        <v>6047</v>
      </c>
      <c r="M1236" t="s">
        <v>216</v>
      </c>
      <c r="N1236" t="s">
        <v>3803</v>
      </c>
      <c r="O1236" s="3">
        <v>2750</v>
      </c>
      <c r="R1236" s="2">
        <v>45764</v>
      </c>
      <c r="T1236">
        <v>16</v>
      </c>
      <c r="U1236" s="3">
        <v>44000</v>
      </c>
      <c r="V1236" t="s">
        <v>65</v>
      </c>
      <c r="W1236" t="s">
        <v>5428</v>
      </c>
      <c r="X1236">
        <v>0</v>
      </c>
      <c r="Y1236" s="3">
        <v>40000</v>
      </c>
      <c r="Z1236" s="3">
        <v>4000</v>
      </c>
      <c r="AA1236">
        <v>0</v>
      </c>
      <c r="AB1236">
        <v>0</v>
      </c>
      <c r="AC1236">
        <v>0</v>
      </c>
      <c r="AF1236">
        <v>0</v>
      </c>
      <c r="AO1236" t="s">
        <v>5429</v>
      </c>
      <c r="AP1236" t="s">
        <v>275</v>
      </c>
      <c r="AQ1236" t="s">
        <v>21306</v>
      </c>
      <c r="AS1236">
        <v>0</v>
      </c>
      <c r="AT1236">
        <v>0</v>
      </c>
      <c r="AU1236">
        <v>0</v>
      </c>
      <c r="AV1236">
        <v>0</v>
      </c>
      <c r="AW1236">
        <v>0</v>
      </c>
      <c r="AX1236">
        <v>0</v>
      </c>
      <c r="BB1236" t="s">
        <v>63</v>
      </c>
      <c r="BC1236" t="s">
        <v>5430</v>
      </c>
      <c r="BD1236">
        <v>0</v>
      </c>
      <c r="BF1236" t="s">
        <v>275</v>
      </c>
      <c r="BI1236" t="s">
        <v>5431</v>
      </c>
    </row>
    <row r="1237" spans="1:61" x14ac:dyDescent="0.35">
      <c r="A1237" t="s">
        <v>3005</v>
      </c>
      <c r="B1237">
        <v>10000</v>
      </c>
      <c r="C1237">
        <v>20000</v>
      </c>
      <c r="D1237" s="2">
        <v>45764</v>
      </c>
      <c r="E1237" t="s">
        <v>59</v>
      </c>
      <c r="F1237" t="s">
        <v>3006</v>
      </c>
      <c r="G1237" t="s">
        <v>1428</v>
      </c>
      <c r="I1237">
        <v>2</v>
      </c>
      <c r="J1237" t="s">
        <v>183</v>
      </c>
      <c r="K1237">
        <v>63</v>
      </c>
      <c r="L1237" t="s">
        <v>6051</v>
      </c>
      <c r="M1237" t="s">
        <v>136</v>
      </c>
      <c r="N1237" t="s">
        <v>3850</v>
      </c>
      <c r="O1237" s="3">
        <v>5000</v>
      </c>
      <c r="R1237" s="2">
        <v>45764</v>
      </c>
      <c r="T1237">
        <v>16</v>
      </c>
      <c r="U1237" s="3">
        <v>80000</v>
      </c>
      <c r="V1237" t="s">
        <v>65</v>
      </c>
      <c r="W1237" t="s">
        <v>3002</v>
      </c>
      <c r="X1237">
        <v>0</v>
      </c>
      <c r="Y1237" s="3">
        <v>80000</v>
      </c>
      <c r="Z1237">
        <v>0</v>
      </c>
      <c r="AA1237">
        <v>0</v>
      </c>
      <c r="AB1237">
        <v>0</v>
      </c>
      <c r="AC1237">
        <v>0</v>
      </c>
      <c r="AF1237">
        <v>0</v>
      </c>
      <c r="AO1237" t="s">
        <v>3003</v>
      </c>
      <c r="AP1237" t="s">
        <v>170</v>
      </c>
      <c r="AQ1237" t="s">
        <v>21526</v>
      </c>
      <c r="AS1237">
        <v>0</v>
      </c>
      <c r="AT1237">
        <v>0</v>
      </c>
      <c r="AU1237">
        <v>0</v>
      </c>
      <c r="AV1237">
        <v>0</v>
      </c>
      <c r="AW1237">
        <v>0</v>
      </c>
      <c r="AX1237">
        <v>0</v>
      </c>
      <c r="BB1237" t="s">
        <v>63</v>
      </c>
      <c r="BC1237" t="s">
        <v>5335</v>
      </c>
      <c r="BD1237">
        <v>0</v>
      </c>
      <c r="BF1237" t="s">
        <v>170</v>
      </c>
      <c r="BI1237" t="s">
        <v>3007</v>
      </c>
    </row>
    <row r="1238" spans="1:61" x14ac:dyDescent="0.35">
      <c r="A1238" t="s">
        <v>3008</v>
      </c>
      <c r="B1238">
        <v>10000</v>
      </c>
      <c r="C1238">
        <v>10000</v>
      </c>
      <c r="D1238" s="2">
        <v>45764</v>
      </c>
      <c r="E1238" t="s">
        <v>59</v>
      </c>
      <c r="F1238" t="s">
        <v>2711</v>
      </c>
      <c r="G1238" t="s">
        <v>1428</v>
      </c>
      <c r="I1238">
        <v>1</v>
      </c>
      <c r="J1238" t="s">
        <v>183</v>
      </c>
      <c r="K1238">
        <v>78</v>
      </c>
      <c r="L1238" t="s">
        <v>6047</v>
      </c>
      <c r="M1238" t="s">
        <v>216</v>
      </c>
      <c r="N1238" t="s">
        <v>3803</v>
      </c>
      <c r="O1238" s="3">
        <v>5500</v>
      </c>
      <c r="R1238" s="2">
        <v>45764</v>
      </c>
      <c r="T1238">
        <v>16</v>
      </c>
      <c r="U1238" s="3">
        <v>88000</v>
      </c>
      <c r="V1238" t="s">
        <v>65</v>
      </c>
      <c r="W1238" t="s">
        <v>2383</v>
      </c>
      <c r="X1238">
        <v>0</v>
      </c>
      <c r="Y1238" s="3">
        <v>80000</v>
      </c>
      <c r="Z1238" s="3">
        <v>8000</v>
      </c>
      <c r="AA1238">
        <v>0</v>
      </c>
      <c r="AB1238">
        <v>0</v>
      </c>
      <c r="AC1238">
        <v>0</v>
      </c>
      <c r="AF1238">
        <v>0</v>
      </c>
      <c r="AO1238" t="s">
        <v>2384</v>
      </c>
      <c r="AP1238" t="s">
        <v>170</v>
      </c>
      <c r="AQ1238" t="s">
        <v>21526</v>
      </c>
      <c r="AS1238">
        <v>0</v>
      </c>
      <c r="AT1238">
        <v>0</v>
      </c>
      <c r="AU1238">
        <v>0</v>
      </c>
      <c r="AV1238">
        <v>0</v>
      </c>
      <c r="AW1238">
        <v>0</v>
      </c>
      <c r="AX1238">
        <v>0</v>
      </c>
      <c r="BB1238" t="s">
        <v>63</v>
      </c>
      <c r="BC1238" t="s">
        <v>5432</v>
      </c>
      <c r="BD1238">
        <v>0</v>
      </c>
      <c r="BF1238" t="s">
        <v>170</v>
      </c>
      <c r="BI1238" t="s">
        <v>3009</v>
      </c>
    </row>
    <row r="1239" spans="1:61" x14ac:dyDescent="0.35">
      <c r="A1239" t="s">
        <v>3008</v>
      </c>
      <c r="B1239">
        <v>10000</v>
      </c>
      <c r="C1239">
        <v>20000</v>
      </c>
      <c r="D1239" s="2">
        <v>45764</v>
      </c>
      <c r="E1239" t="s">
        <v>59</v>
      </c>
      <c r="F1239" t="s">
        <v>2711</v>
      </c>
      <c r="G1239" t="s">
        <v>1428</v>
      </c>
      <c r="I1239">
        <v>2</v>
      </c>
      <c r="J1239" t="s">
        <v>183</v>
      </c>
      <c r="K1239">
        <v>63</v>
      </c>
      <c r="L1239" t="s">
        <v>6051</v>
      </c>
      <c r="M1239" t="s">
        <v>136</v>
      </c>
      <c r="N1239" t="s">
        <v>3850</v>
      </c>
      <c r="O1239" s="3">
        <v>5000</v>
      </c>
      <c r="R1239" s="2">
        <v>45764</v>
      </c>
      <c r="T1239">
        <v>16</v>
      </c>
      <c r="U1239" s="3">
        <v>80000</v>
      </c>
      <c r="V1239" t="s">
        <v>65</v>
      </c>
      <c r="W1239" t="s">
        <v>2383</v>
      </c>
      <c r="X1239">
        <v>0</v>
      </c>
      <c r="Y1239" s="3">
        <v>80000</v>
      </c>
      <c r="Z1239">
        <v>0</v>
      </c>
      <c r="AA1239">
        <v>0</v>
      </c>
      <c r="AB1239">
        <v>0</v>
      </c>
      <c r="AC1239">
        <v>0</v>
      </c>
      <c r="AF1239">
        <v>0</v>
      </c>
      <c r="AO1239" t="s">
        <v>2384</v>
      </c>
      <c r="AP1239" t="s">
        <v>170</v>
      </c>
      <c r="AQ1239" t="s">
        <v>21526</v>
      </c>
      <c r="AS1239">
        <v>0</v>
      </c>
      <c r="AT1239">
        <v>0</v>
      </c>
      <c r="AU1239">
        <v>0</v>
      </c>
      <c r="AV1239">
        <v>0</v>
      </c>
      <c r="AW1239">
        <v>0</v>
      </c>
      <c r="AX1239">
        <v>0</v>
      </c>
      <c r="BB1239" t="s">
        <v>63</v>
      </c>
      <c r="BC1239" t="s">
        <v>5432</v>
      </c>
      <c r="BD1239">
        <v>0</v>
      </c>
      <c r="BF1239" t="s">
        <v>170</v>
      </c>
      <c r="BI1239" t="s">
        <v>3009</v>
      </c>
    </row>
    <row r="1240" spans="1:61" x14ac:dyDescent="0.35">
      <c r="A1240" t="s">
        <v>5433</v>
      </c>
      <c r="B1240">
        <v>10000</v>
      </c>
      <c r="C1240">
        <v>10000</v>
      </c>
      <c r="D1240" s="2">
        <v>45769</v>
      </c>
      <c r="E1240" t="s">
        <v>59</v>
      </c>
      <c r="F1240" t="s">
        <v>5427</v>
      </c>
      <c r="G1240" t="s">
        <v>1428</v>
      </c>
      <c r="I1240">
        <v>1</v>
      </c>
      <c r="J1240" t="s">
        <v>183</v>
      </c>
      <c r="K1240">
        <v>78</v>
      </c>
      <c r="L1240" t="s">
        <v>6047</v>
      </c>
      <c r="M1240" t="s">
        <v>216</v>
      </c>
      <c r="N1240" t="s">
        <v>3803</v>
      </c>
      <c r="O1240" s="3">
        <v>2750</v>
      </c>
      <c r="R1240" s="2">
        <v>45764</v>
      </c>
      <c r="T1240">
        <v>16</v>
      </c>
      <c r="U1240" s="3">
        <v>44000</v>
      </c>
      <c r="V1240" t="s">
        <v>65</v>
      </c>
      <c r="W1240" t="s">
        <v>5428</v>
      </c>
      <c r="X1240">
        <v>0</v>
      </c>
      <c r="Y1240" s="3">
        <v>40000</v>
      </c>
      <c r="Z1240" s="3">
        <v>4000</v>
      </c>
      <c r="AA1240">
        <v>0</v>
      </c>
      <c r="AB1240">
        <v>0</v>
      </c>
      <c r="AC1240">
        <v>0</v>
      </c>
      <c r="AF1240">
        <v>0</v>
      </c>
      <c r="AO1240" t="s">
        <v>5429</v>
      </c>
      <c r="AP1240" t="s">
        <v>275</v>
      </c>
      <c r="AQ1240" t="s">
        <v>21306</v>
      </c>
      <c r="AS1240">
        <v>0</v>
      </c>
      <c r="AT1240">
        <v>0</v>
      </c>
      <c r="AU1240">
        <v>0</v>
      </c>
      <c r="AV1240">
        <v>0</v>
      </c>
      <c r="AW1240">
        <v>0</v>
      </c>
      <c r="AX1240">
        <v>0</v>
      </c>
      <c r="BB1240" t="s">
        <v>63</v>
      </c>
      <c r="BC1240" t="s">
        <v>5434</v>
      </c>
      <c r="BD1240">
        <v>0</v>
      </c>
      <c r="BF1240" t="s">
        <v>275</v>
      </c>
      <c r="BI1240" t="s">
        <v>5435</v>
      </c>
    </row>
    <row r="1241" spans="1:61" x14ac:dyDescent="0.35">
      <c r="A1241" t="s">
        <v>3062</v>
      </c>
      <c r="B1241">
        <v>10000</v>
      </c>
      <c r="C1241">
        <v>10000</v>
      </c>
      <c r="D1241" s="2">
        <v>45768</v>
      </c>
      <c r="E1241" t="s">
        <v>59</v>
      </c>
      <c r="F1241" t="s">
        <v>3063</v>
      </c>
      <c r="G1241" t="s">
        <v>3064</v>
      </c>
      <c r="I1241">
        <v>1</v>
      </c>
      <c r="J1241" t="s">
        <v>183</v>
      </c>
      <c r="K1241">
        <v>32</v>
      </c>
      <c r="L1241" t="s">
        <v>6064</v>
      </c>
      <c r="M1241" t="s">
        <v>516</v>
      </c>
      <c r="N1241" t="s">
        <v>3833</v>
      </c>
      <c r="O1241" s="3">
        <v>5860</v>
      </c>
      <c r="R1241" s="2">
        <v>45764</v>
      </c>
      <c r="T1241">
        <v>1</v>
      </c>
      <c r="U1241" s="3">
        <v>5860</v>
      </c>
      <c r="V1241" t="s">
        <v>65</v>
      </c>
      <c r="W1241" t="s">
        <v>517</v>
      </c>
      <c r="X1241">
        <v>0</v>
      </c>
      <c r="Y1241" s="3">
        <v>5360</v>
      </c>
      <c r="Z1241">
        <v>500</v>
      </c>
      <c r="AA1241">
        <v>0</v>
      </c>
      <c r="AB1241">
        <v>0</v>
      </c>
      <c r="AC1241">
        <v>0</v>
      </c>
      <c r="AF1241">
        <v>0</v>
      </c>
      <c r="AO1241" t="s">
        <v>518</v>
      </c>
      <c r="AP1241" t="s">
        <v>465</v>
      </c>
      <c r="AQ1241" t="s">
        <v>15009</v>
      </c>
      <c r="AS1241">
        <v>0</v>
      </c>
      <c r="AT1241">
        <v>0</v>
      </c>
      <c r="AU1241">
        <v>0</v>
      </c>
      <c r="AV1241">
        <v>0</v>
      </c>
      <c r="AW1241">
        <v>0</v>
      </c>
      <c r="AX1241">
        <v>0</v>
      </c>
      <c r="BB1241" t="s">
        <v>63</v>
      </c>
      <c r="BC1241" t="s">
        <v>5436</v>
      </c>
      <c r="BD1241">
        <v>0</v>
      </c>
      <c r="BF1241" t="s">
        <v>465</v>
      </c>
      <c r="BI1241" t="s">
        <v>3065</v>
      </c>
    </row>
    <row r="1242" spans="1:61" x14ac:dyDescent="0.35">
      <c r="A1242" t="s">
        <v>3010</v>
      </c>
      <c r="B1242">
        <v>10000</v>
      </c>
      <c r="C1242">
        <v>10000</v>
      </c>
      <c r="D1242" s="2">
        <v>45764</v>
      </c>
      <c r="E1242" t="s">
        <v>59</v>
      </c>
      <c r="F1242" t="s">
        <v>3011</v>
      </c>
      <c r="G1242">
        <v>234402</v>
      </c>
      <c r="I1242">
        <v>1</v>
      </c>
      <c r="J1242" t="s">
        <v>183</v>
      </c>
      <c r="K1242">
        <v>90</v>
      </c>
      <c r="L1242" t="s">
        <v>6044</v>
      </c>
      <c r="M1242" t="s">
        <v>1190</v>
      </c>
      <c r="N1242" t="s">
        <v>3836</v>
      </c>
      <c r="O1242" s="3">
        <v>1334</v>
      </c>
      <c r="R1242" s="2">
        <v>45764</v>
      </c>
      <c r="T1242">
        <v>180</v>
      </c>
      <c r="U1242" s="3">
        <v>240120</v>
      </c>
      <c r="V1242" t="s">
        <v>65</v>
      </c>
      <c r="W1242" t="s">
        <v>1191</v>
      </c>
      <c r="X1242">
        <v>0</v>
      </c>
      <c r="Y1242" s="3">
        <v>240000</v>
      </c>
      <c r="Z1242">
        <v>120</v>
      </c>
      <c r="AA1242">
        <v>0</v>
      </c>
      <c r="AB1242">
        <v>0</v>
      </c>
      <c r="AC1242">
        <v>0</v>
      </c>
      <c r="AF1242">
        <v>0</v>
      </c>
      <c r="AO1242" t="s">
        <v>1192</v>
      </c>
      <c r="AP1242" t="s">
        <v>139</v>
      </c>
      <c r="AQ1242" t="s">
        <v>16963</v>
      </c>
      <c r="AS1242">
        <v>0</v>
      </c>
      <c r="AT1242">
        <v>0</v>
      </c>
      <c r="AU1242">
        <v>0</v>
      </c>
      <c r="AV1242">
        <v>0</v>
      </c>
      <c r="AW1242">
        <v>0</v>
      </c>
      <c r="AX1242">
        <v>0</v>
      </c>
      <c r="BB1242" t="s">
        <v>63</v>
      </c>
      <c r="BC1242" t="s">
        <v>5437</v>
      </c>
      <c r="BD1242">
        <v>0</v>
      </c>
      <c r="BF1242" t="s">
        <v>139</v>
      </c>
      <c r="BI1242" t="s">
        <v>3012</v>
      </c>
    </row>
    <row r="1243" spans="1:61" x14ac:dyDescent="0.35">
      <c r="A1243" t="s">
        <v>3066</v>
      </c>
      <c r="B1243">
        <v>10000</v>
      </c>
      <c r="C1243">
        <v>10000</v>
      </c>
      <c r="D1243" s="2">
        <v>45768</v>
      </c>
      <c r="E1243" t="s">
        <v>59</v>
      </c>
      <c r="F1243" t="s">
        <v>3056</v>
      </c>
      <c r="G1243" t="s">
        <v>3057</v>
      </c>
      <c r="I1243">
        <v>1</v>
      </c>
      <c r="J1243" t="s">
        <v>183</v>
      </c>
      <c r="K1243">
        <v>61</v>
      </c>
      <c r="L1243" t="s">
        <v>6046</v>
      </c>
      <c r="M1243" t="s">
        <v>209</v>
      </c>
      <c r="N1243" t="s">
        <v>3802</v>
      </c>
      <c r="O1243">
        <v>100</v>
      </c>
      <c r="R1243" s="2">
        <v>45764</v>
      </c>
      <c r="T1243">
        <v>1</v>
      </c>
      <c r="U1243">
        <v>100</v>
      </c>
      <c r="V1243" t="s">
        <v>65</v>
      </c>
      <c r="W1243" t="s">
        <v>3058</v>
      </c>
      <c r="X1243">
        <v>0</v>
      </c>
      <c r="Y1243">
        <v>100</v>
      </c>
      <c r="Z1243">
        <v>0</v>
      </c>
      <c r="AA1243">
        <v>0</v>
      </c>
      <c r="AB1243">
        <v>0</v>
      </c>
      <c r="AC1243">
        <v>0</v>
      </c>
      <c r="AF1243">
        <v>0</v>
      </c>
      <c r="AO1243" t="s">
        <v>3059</v>
      </c>
      <c r="AP1243" t="s">
        <v>3060</v>
      </c>
      <c r="AQ1243" t="s">
        <v>21489</v>
      </c>
      <c r="AS1243">
        <v>0</v>
      </c>
      <c r="AT1243">
        <v>0</v>
      </c>
      <c r="AU1243">
        <v>0</v>
      </c>
      <c r="AV1243">
        <v>0</v>
      </c>
      <c r="AW1243">
        <v>0</v>
      </c>
      <c r="AX1243">
        <v>0</v>
      </c>
      <c r="BB1243" t="s">
        <v>63</v>
      </c>
      <c r="BC1243" t="s">
        <v>5438</v>
      </c>
      <c r="BD1243">
        <v>0</v>
      </c>
      <c r="BF1243" t="s">
        <v>3060</v>
      </c>
      <c r="BI1243" t="s">
        <v>3067</v>
      </c>
    </row>
    <row r="1244" spans="1:61" x14ac:dyDescent="0.35">
      <c r="A1244" t="s">
        <v>5439</v>
      </c>
      <c r="B1244">
        <v>10000</v>
      </c>
      <c r="C1244">
        <v>10000</v>
      </c>
      <c r="D1244" s="2">
        <v>45769</v>
      </c>
      <c r="E1244" t="s">
        <v>59</v>
      </c>
      <c r="F1244" t="s">
        <v>5323</v>
      </c>
      <c r="G1244" t="s">
        <v>2452</v>
      </c>
      <c r="I1244">
        <v>1</v>
      </c>
      <c r="J1244" t="s">
        <v>183</v>
      </c>
      <c r="K1244">
        <v>12</v>
      </c>
      <c r="L1244" t="s">
        <v>6062</v>
      </c>
      <c r="M1244" t="s">
        <v>462</v>
      </c>
      <c r="N1244" t="s">
        <v>3804</v>
      </c>
      <c r="O1244" s="3">
        <v>30000</v>
      </c>
      <c r="R1244" s="2">
        <v>45764</v>
      </c>
      <c r="T1244">
        <v>1</v>
      </c>
      <c r="U1244" s="3">
        <v>30000</v>
      </c>
      <c r="V1244" t="s">
        <v>65</v>
      </c>
      <c r="W1244" t="s">
        <v>463</v>
      </c>
      <c r="X1244">
        <v>0</v>
      </c>
      <c r="Y1244" s="3">
        <v>30000</v>
      </c>
      <c r="Z1244">
        <v>0</v>
      </c>
      <c r="AA1244">
        <v>0</v>
      </c>
      <c r="AB1244">
        <v>0</v>
      </c>
      <c r="AC1244">
        <v>0</v>
      </c>
      <c r="AF1244">
        <v>0</v>
      </c>
      <c r="AO1244" t="s">
        <v>464</v>
      </c>
      <c r="AP1244" t="s">
        <v>465</v>
      </c>
      <c r="AQ1244" t="s">
        <v>15009</v>
      </c>
      <c r="AS1244">
        <v>0</v>
      </c>
      <c r="AT1244">
        <v>0</v>
      </c>
      <c r="AU1244">
        <v>0</v>
      </c>
      <c r="AV1244">
        <v>0</v>
      </c>
      <c r="AW1244">
        <v>0</v>
      </c>
      <c r="AX1244">
        <v>0</v>
      </c>
      <c r="BB1244" t="s">
        <v>63</v>
      </c>
      <c r="BC1244" t="s">
        <v>5440</v>
      </c>
      <c r="BD1244">
        <v>0</v>
      </c>
      <c r="BF1244" t="s">
        <v>465</v>
      </c>
      <c r="BI1244" t="s">
        <v>2460</v>
      </c>
    </row>
    <row r="1245" spans="1:61" x14ac:dyDescent="0.35">
      <c r="A1245" t="s">
        <v>5441</v>
      </c>
      <c r="B1245">
        <v>10000</v>
      </c>
      <c r="C1245">
        <v>10000</v>
      </c>
      <c r="D1245" s="2">
        <v>45769</v>
      </c>
      <c r="E1245" t="s">
        <v>59</v>
      </c>
      <c r="F1245" t="s">
        <v>5323</v>
      </c>
      <c r="G1245" t="s">
        <v>2452</v>
      </c>
      <c r="I1245">
        <v>1</v>
      </c>
      <c r="J1245" t="s">
        <v>183</v>
      </c>
      <c r="K1245">
        <v>22</v>
      </c>
      <c r="L1245" t="s">
        <v>6063</v>
      </c>
      <c r="M1245" t="s">
        <v>685</v>
      </c>
      <c r="N1245" t="s">
        <v>3805</v>
      </c>
      <c r="O1245" s="3">
        <v>16500</v>
      </c>
      <c r="R1245" s="2">
        <v>45764</v>
      </c>
      <c r="T1245">
        <v>2</v>
      </c>
      <c r="U1245" s="3">
        <v>33000</v>
      </c>
      <c r="V1245" t="s">
        <v>65</v>
      </c>
      <c r="W1245" t="s">
        <v>5442</v>
      </c>
      <c r="X1245">
        <v>0</v>
      </c>
      <c r="Y1245" s="3">
        <v>33000</v>
      </c>
      <c r="Z1245">
        <v>0</v>
      </c>
      <c r="AA1245">
        <v>0</v>
      </c>
      <c r="AB1245">
        <v>0</v>
      </c>
      <c r="AC1245">
        <v>0</v>
      </c>
      <c r="AF1245">
        <v>0</v>
      </c>
      <c r="AO1245" t="s">
        <v>5443</v>
      </c>
      <c r="AP1245" t="s">
        <v>465</v>
      </c>
      <c r="AQ1245" t="s">
        <v>15009</v>
      </c>
      <c r="AS1245">
        <v>0</v>
      </c>
      <c r="AT1245">
        <v>0</v>
      </c>
      <c r="AU1245">
        <v>0</v>
      </c>
      <c r="AV1245">
        <v>0</v>
      </c>
      <c r="AW1245">
        <v>0</v>
      </c>
      <c r="AX1245">
        <v>0</v>
      </c>
      <c r="BB1245" t="s">
        <v>63</v>
      </c>
      <c r="BC1245" t="s">
        <v>5444</v>
      </c>
      <c r="BD1245">
        <v>0</v>
      </c>
      <c r="BF1245" t="s">
        <v>465</v>
      </c>
      <c r="BI1245" t="s">
        <v>2873</v>
      </c>
    </row>
    <row r="1246" spans="1:61" x14ac:dyDescent="0.35">
      <c r="A1246" t="s">
        <v>3013</v>
      </c>
      <c r="B1246">
        <v>10000</v>
      </c>
      <c r="C1246">
        <v>10000</v>
      </c>
      <c r="D1246" s="2">
        <v>45764</v>
      </c>
      <c r="E1246" t="s">
        <v>59</v>
      </c>
      <c r="F1246" t="s">
        <v>3014</v>
      </c>
      <c r="G1246" t="s">
        <v>3015</v>
      </c>
      <c r="I1246">
        <v>1</v>
      </c>
      <c r="J1246" t="s">
        <v>183</v>
      </c>
      <c r="K1246">
        <v>46</v>
      </c>
      <c r="L1246" t="s">
        <v>6049</v>
      </c>
      <c r="M1246" t="s">
        <v>231</v>
      </c>
      <c r="N1246" t="s">
        <v>3809</v>
      </c>
      <c r="O1246" s="3">
        <v>4000</v>
      </c>
      <c r="R1246" s="2">
        <v>45764</v>
      </c>
      <c r="T1246">
        <v>1</v>
      </c>
      <c r="U1246" s="3">
        <v>4000</v>
      </c>
      <c r="V1246" t="s">
        <v>65</v>
      </c>
      <c r="W1246" t="s">
        <v>3016</v>
      </c>
      <c r="X1246">
        <v>0</v>
      </c>
      <c r="Y1246" s="3">
        <v>4000</v>
      </c>
      <c r="Z1246">
        <v>0</v>
      </c>
      <c r="AA1246">
        <v>0</v>
      </c>
      <c r="AB1246">
        <v>0</v>
      </c>
      <c r="AC1246">
        <v>0</v>
      </c>
      <c r="AF1246">
        <v>0</v>
      </c>
      <c r="AO1246" t="s">
        <v>3017</v>
      </c>
      <c r="AP1246" t="s">
        <v>465</v>
      </c>
      <c r="AQ1246" t="s">
        <v>15009</v>
      </c>
      <c r="AS1246">
        <v>0</v>
      </c>
      <c r="AT1246">
        <v>0</v>
      </c>
      <c r="AU1246">
        <v>0</v>
      </c>
      <c r="AV1246">
        <v>0</v>
      </c>
      <c r="AW1246">
        <v>0</v>
      </c>
      <c r="AX1246">
        <v>0</v>
      </c>
      <c r="BB1246" t="s">
        <v>63</v>
      </c>
      <c r="BC1246" t="s">
        <v>5445</v>
      </c>
      <c r="BD1246">
        <v>0</v>
      </c>
      <c r="BF1246" t="s">
        <v>465</v>
      </c>
      <c r="BI1246" t="s">
        <v>2873</v>
      </c>
    </row>
    <row r="1247" spans="1:61" x14ac:dyDescent="0.35">
      <c r="A1247" t="s">
        <v>3018</v>
      </c>
      <c r="B1247">
        <v>10000</v>
      </c>
      <c r="C1247">
        <v>10000</v>
      </c>
      <c r="D1247" s="2">
        <v>45764</v>
      </c>
      <c r="E1247" t="s">
        <v>59</v>
      </c>
      <c r="F1247" s="4">
        <v>0.46346064814814814</v>
      </c>
      <c r="G1247" t="s">
        <v>2885</v>
      </c>
      <c r="I1247">
        <v>1</v>
      </c>
      <c r="J1247" t="s">
        <v>183</v>
      </c>
      <c r="K1247">
        <v>61</v>
      </c>
      <c r="L1247" t="s">
        <v>6046</v>
      </c>
      <c r="M1247" t="s">
        <v>664</v>
      </c>
      <c r="N1247" t="s">
        <v>3846</v>
      </c>
      <c r="O1247">
        <v>667</v>
      </c>
      <c r="R1247" s="2">
        <v>45764</v>
      </c>
      <c r="T1247">
        <v>6</v>
      </c>
      <c r="U1247" s="3">
        <v>4002</v>
      </c>
      <c r="V1247" t="s">
        <v>65</v>
      </c>
      <c r="W1247" t="s">
        <v>3019</v>
      </c>
      <c r="X1247">
        <v>0</v>
      </c>
      <c r="Y1247" s="3">
        <v>4000</v>
      </c>
      <c r="Z1247">
        <v>2</v>
      </c>
      <c r="AA1247">
        <v>0</v>
      </c>
      <c r="AB1247">
        <v>0</v>
      </c>
      <c r="AC1247">
        <v>0</v>
      </c>
      <c r="AF1247">
        <v>0</v>
      </c>
      <c r="AO1247" t="s">
        <v>3020</v>
      </c>
      <c r="AP1247" t="s">
        <v>465</v>
      </c>
      <c r="AQ1247" t="s">
        <v>15009</v>
      </c>
      <c r="AS1247">
        <v>0</v>
      </c>
      <c r="AT1247">
        <v>0</v>
      </c>
      <c r="AU1247">
        <v>0</v>
      </c>
      <c r="AV1247">
        <v>0</v>
      </c>
      <c r="AW1247">
        <v>0</v>
      </c>
      <c r="AX1247">
        <v>0</v>
      </c>
      <c r="BB1247" t="s">
        <v>63</v>
      </c>
      <c r="BC1247" t="s">
        <v>5446</v>
      </c>
      <c r="BD1247">
        <v>0</v>
      </c>
      <c r="BF1247" t="s">
        <v>465</v>
      </c>
      <c r="BI1247" t="s">
        <v>2776</v>
      </c>
    </row>
    <row r="1248" spans="1:61" x14ac:dyDescent="0.35">
      <c r="A1248" t="s">
        <v>3021</v>
      </c>
      <c r="B1248">
        <v>10000</v>
      </c>
      <c r="C1248">
        <v>10000</v>
      </c>
      <c r="D1248" s="2">
        <v>45764</v>
      </c>
      <c r="E1248" t="s">
        <v>59</v>
      </c>
      <c r="F1248" t="s">
        <v>3022</v>
      </c>
      <c r="G1248" t="s">
        <v>2452</v>
      </c>
      <c r="I1248">
        <v>1</v>
      </c>
      <c r="J1248" t="s">
        <v>183</v>
      </c>
      <c r="K1248">
        <v>22</v>
      </c>
      <c r="L1248" t="s">
        <v>6063</v>
      </c>
      <c r="M1248" t="s">
        <v>685</v>
      </c>
      <c r="N1248" t="s">
        <v>3805</v>
      </c>
      <c r="O1248" s="3">
        <v>8000</v>
      </c>
      <c r="R1248" s="2">
        <v>45764</v>
      </c>
      <c r="T1248">
        <v>2</v>
      </c>
      <c r="U1248" s="3">
        <v>16000</v>
      </c>
      <c r="V1248" t="s">
        <v>65</v>
      </c>
      <c r="W1248" t="s">
        <v>3024</v>
      </c>
      <c r="X1248">
        <v>0</v>
      </c>
      <c r="Y1248" s="3">
        <v>16000</v>
      </c>
      <c r="Z1248">
        <v>0</v>
      </c>
      <c r="AA1248">
        <v>0</v>
      </c>
      <c r="AB1248">
        <v>0</v>
      </c>
      <c r="AC1248">
        <v>0</v>
      </c>
      <c r="AF1248">
        <v>0</v>
      </c>
      <c r="AO1248" t="s">
        <v>3025</v>
      </c>
      <c r="AP1248" t="s">
        <v>465</v>
      </c>
      <c r="AQ1248" t="s">
        <v>15009</v>
      </c>
      <c r="AS1248">
        <v>0</v>
      </c>
      <c r="AT1248">
        <v>0</v>
      </c>
      <c r="AU1248">
        <v>0</v>
      </c>
      <c r="AV1248">
        <v>0</v>
      </c>
      <c r="AW1248">
        <v>0</v>
      </c>
      <c r="AX1248">
        <v>0</v>
      </c>
      <c r="BB1248" t="s">
        <v>63</v>
      </c>
      <c r="BC1248" t="s">
        <v>5447</v>
      </c>
      <c r="BD1248">
        <v>0</v>
      </c>
      <c r="BF1248" t="s">
        <v>465</v>
      </c>
      <c r="BI1248" t="s">
        <v>2878</v>
      </c>
    </row>
    <row r="1249" spans="1:61" x14ac:dyDescent="0.35">
      <c r="A1249" t="s">
        <v>3068</v>
      </c>
      <c r="B1249">
        <v>10000</v>
      </c>
      <c r="C1249">
        <v>10000</v>
      </c>
      <c r="D1249" s="2">
        <v>45768</v>
      </c>
      <c r="E1249" t="s">
        <v>59</v>
      </c>
      <c r="F1249" t="s">
        <v>3069</v>
      </c>
      <c r="G1249" t="s">
        <v>3015</v>
      </c>
      <c r="I1249">
        <v>1</v>
      </c>
      <c r="J1249" t="s">
        <v>183</v>
      </c>
      <c r="K1249">
        <v>46</v>
      </c>
      <c r="L1249" t="s">
        <v>6049</v>
      </c>
      <c r="M1249" t="s">
        <v>231</v>
      </c>
      <c r="N1249" t="s">
        <v>3809</v>
      </c>
      <c r="O1249" s="3">
        <v>3000</v>
      </c>
      <c r="R1249" s="2">
        <v>45764</v>
      </c>
      <c r="T1249">
        <v>1</v>
      </c>
      <c r="U1249" s="3">
        <v>3000</v>
      </c>
      <c r="V1249" t="s">
        <v>65</v>
      </c>
      <c r="W1249" t="s">
        <v>3070</v>
      </c>
      <c r="X1249">
        <v>0</v>
      </c>
      <c r="Y1249" s="3">
        <v>3000</v>
      </c>
      <c r="Z1249">
        <v>0</v>
      </c>
      <c r="AA1249">
        <v>0</v>
      </c>
      <c r="AB1249">
        <v>0</v>
      </c>
      <c r="AC1249">
        <v>0</v>
      </c>
      <c r="AF1249">
        <v>0</v>
      </c>
      <c r="AO1249" t="s">
        <v>3071</v>
      </c>
      <c r="AP1249" t="s">
        <v>465</v>
      </c>
      <c r="AQ1249" t="s">
        <v>15009</v>
      </c>
      <c r="AS1249">
        <v>0</v>
      </c>
      <c r="AT1249">
        <v>0</v>
      </c>
      <c r="AU1249">
        <v>0</v>
      </c>
      <c r="AV1249">
        <v>0</v>
      </c>
      <c r="AW1249">
        <v>0</v>
      </c>
      <c r="AX1249">
        <v>0</v>
      </c>
      <c r="BB1249" t="s">
        <v>63</v>
      </c>
      <c r="BC1249" t="s">
        <v>5448</v>
      </c>
      <c r="BD1249">
        <v>0</v>
      </c>
      <c r="BF1249" t="s">
        <v>465</v>
      </c>
      <c r="BI1249" t="s">
        <v>2878</v>
      </c>
    </row>
    <row r="1250" spans="1:61" x14ac:dyDescent="0.35">
      <c r="A1250" t="s">
        <v>5449</v>
      </c>
      <c r="B1250">
        <v>10000</v>
      </c>
      <c r="C1250">
        <v>10000</v>
      </c>
      <c r="D1250" s="2">
        <v>45770</v>
      </c>
      <c r="E1250" t="s">
        <v>59</v>
      </c>
      <c r="F1250" t="s">
        <v>5450</v>
      </c>
      <c r="G1250" t="s">
        <v>1455</v>
      </c>
      <c r="I1250">
        <v>1</v>
      </c>
      <c r="J1250" t="s">
        <v>183</v>
      </c>
      <c r="K1250">
        <v>88</v>
      </c>
      <c r="L1250" t="s">
        <v>6058</v>
      </c>
      <c r="M1250" t="s">
        <v>144</v>
      </c>
      <c r="N1250" t="s">
        <v>3855</v>
      </c>
      <c r="O1250" s="3">
        <v>3500</v>
      </c>
      <c r="R1250" s="2">
        <v>45764</v>
      </c>
      <c r="T1250">
        <v>1</v>
      </c>
      <c r="U1250" s="3">
        <v>3500</v>
      </c>
      <c r="V1250" t="s">
        <v>65</v>
      </c>
      <c r="W1250" t="s">
        <v>5451</v>
      </c>
      <c r="X1250">
        <v>0</v>
      </c>
      <c r="Y1250" s="3">
        <v>3000</v>
      </c>
      <c r="Z1250">
        <v>500</v>
      </c>
      <c r="AA1250">
        <v>0</v>
      </c>
      <c r="AB1250">
        <v>0</v>
      </c>
      <c r="AC1250">
        <v>0</v>
      </c>
      <c r="AF1250">
        <v>0</v>
      </c>
      <c r="AO1250" t="s">
        <v>5452</v>
      </c>
      <c r="AP1250" t="s">
        <v>3251</v>
      </c>
      <c r="AQ1250" t="s">
        <v>24527</v>
      </c>
      <c r="AS1250">
        <v>0</v>
      </c>
      <c r="AT1250">
        <v>0</v>
      </c>
      <c r="AU1250">
        <v>0</v>
      </c>
      <c r="AV1250">
        <v>0</v>
      </c>
      <c r="AW1250">
        <v>0</v>
      </c>
      <c r="AX1250">
        <v>0</v>
      </c>
      <c r="BB1250" t="s">
        <v>63</v>
      </c>
      <c r="BC1250" t="s">
        <v>5453</v>
      </c>
      <c r="BD1250">
        <v>0</v>
      </c>
      <c r="BF1250" t="s">
        <v>3251</v>
      </c>
      <c r="BI1250" t="s">
        <v>3252</v>
      </c>
    </row>
    <row r="1251" spans="1:61" x14ac:dyDescent="0.35">
      <c r="A1251" t="s">
        <v>3247</v>
      </c>
      <c r="B1251">
        <v>10000</v>
      </c>
      <c r="C1251">
        <v>10000</v>
      </c>
      <c r="D1251" s="2">
        <v>45770</v>
      </c>
      <c r="E1251" t="s">
        <v>59</v>
      </c>
      <c r="F1251" t="s">
        <v>3248</v>
      </c>
      <c r="G1251" t="s">
        <v>1455</v>
      </c>
      <c r="I1251">
        <v>1</v>
      </c>
      <c r="J1251" t="s">
        <v>183</v>
      </c>
      <c r="K1251">
        <v>88</v>
      </c>
      <c r="L1251" t="s">
        <v>6058</v>
      </c>
      <c r="M1251" t="s">
        <v>144</v>
      </c>
      <c r="N1251" t="s">
        <v>3855</v>
      </c>
      <c r="O1251" s="3">
        <v>3500</v>
      </c>
      <c r="R1251" s="2">
        <v>45764</v>
      </c>
      <c r="T1251">
        <v>1</v>
      </c>
      <c r="U1251" s="3">
        <v>3500</v>
      </c>
      <c r="V1251" t="s">
        <v>65</v>
      </c>
      <c r="W1251" t="s">
        <v>3249</v>
      </c>
      <c r="X1251">
        <v>0</v>
      </c>
      <c r="Y1251" s="3">
        <v>3000</v>
      </c>
      <c r="Z1251">
        <v>500</v>
      </c>
      <c r="AA1251">
        <v>0</v>
      </c>
      <c r="AB1251">
        <v>0</v>
      </c>
      <c r="AC1251">
        <v>0</v>
      </c>
      <c r="AF1251">
        <v>0</v>
      </c>
      <c r="AO1251" t="s">
        <v>3250</v>
      </c>
      <c r="AP1251" t="s">
        <v>3251</v>
      </c>
      <c r="AQ1251" t="s">
        <v>24527</v>
      </c>
      <c r="AS1251">
        <v>0</v>
      </c>
      <c r="AT1251">
        <v>0</v>
      </c>
      <c r="AU1251">
        <v>0</v>
      </c>
      <c r="AV1251">
        <v>0</v>
      </c>
      <c r="AW1251">
        <v>0</v>
      </c>
      <c r="AX1251">
        <v>0</v>
      </c>
      <c r="BB1251" t="s">
        <v>63</v>
      </c>
      <c r="BC1251" t="s">
        <v>5454</v>
      </c>
      <c r="BD1251">
        <v>0</v>
      </c>
      <c r="BF1251" t="s">
        <v>3251</v>
      </c>
      <c r="BI1251" t="s">
        <v>3252</v>
      </c>
    </row>
    <row r="1252" spans="1:61" x14ac:dyDescent="0.35">
      <c r="A1252" t="s">
        <v>3072</v>
      </c>
      <c r="B1252">
        <v>10000</v>
      </c>
      <c r="C1252">
        <v>20000</v>
      </c>
      <c r="D1252" s="2">
        <v>45768</v>
      </c>
      <c r="E1252" t="s">
        <v>59</v>
      </c>
      <c r="F1252" t="s">
        <v>3069</v>
      </c>
      <c r="G1252" t="s">
        <v>159</v>
      </c>
      <c r="I1252">
        <v>2</v>
      </c>
      <c r="J1252" t="s">
        <v>183</v>
      </c>
      <c r="K1252">
        <v>71</v>
      </c>
      <c r="L1252" t="s">
        <v>6057</v>
      </c>
      <c r="M1252" t="s">
        <v>368</v>
      </c>
      <c r="N1252" t="s">
        <v>3857</v>
      </c>
      <c r="O1252" s="3">
        <v>15334</v>
      </c>
      <c r="R1252" s="2">
        <v>45764</v>
      </c>
      <c r="T1252">
        <v>6</v>
      </c>
      <c r="U1252" s="3">
        <v>92004</v>
      </c>
      <c r="V1252" t="s">
        <v>65</v>
      </c>
      <c r="W1252">
        <v>5000582210001</v>
      </c>
      <c r="X1252">
        <v>0</v>
      </c>
      <c r="Y1252" s="3">
        <v>92000</v>
      </c>
      <c r="Z1252">
        <v>4</v>
      </c>
      <c r="AA1252">
        <v>0</v>
      </c>
      <c r="AB1252">
        <v>0</v>
      </c>
      <c r="AC1252">
        <v>0</v>
      </c>
      <c r="AF1252">
        <v>0</v>
      </c>
      <c r="AO1252">
        <v>500058221</v>
      </c>
      <c r="AP1252" t="s">
        <v>162</v>
      </c>
      <c r="AQ1252" t="s">
        <v>8373</v>
      </c>
      <c r="AS1252">
        <v>0</v>
      </c>
      <c r="AT1252">
        <v>0</v>
      </c>
      <c r="AU1252">
        <v>0</v>
      </c>
      <c r="AV1252">
        <v>0</v>
      </c>
      <c r="AW1252">
        <v>0</v>
      </c>
      <c r="AX1252">
        <v>0</v>
      </c>
      <c r="BB1252" t="s">
        <v>63</v>
      </c>
      <c r="BC1252" t="s">
        <v>5054</v>
      </c>
      <c r="BD1252">
        <v>0</v>
      </c>
      <c r="BF1252" t="s">
        <v>162</v>
      </c>
      <c r="BI1252" t="s">
        <v>2473</v>
      </c>
    </row>
    <row r="1253" spans="1:61" x14ac:dyDescent="0.35">
      <c r="A1253" t="s">
        <v>3026</v>
      </c>
      <c r="B1253">
        <v>10000</v>
      </c>
      <c r="C1253">
        <v>20000</v>
      </c>
      <c r="D1253" s="2">
        <v>45764</v>
      </c>
      <c r="E1253" t="s">
        <v>59</v>
      </c>
      <c r="F1253" t="s">
        <v>3027</v>
      </c>
      <c r="G1253" t="s">
        <v>159</v>
      </c>
      <c r="I1253">
        <v>2</v>
      </c>
      <c r="J1253" t="s">
        <v>183</v>
      </c>
      <c r="K1253">
        <v>71</v>
      </c>
      <c r="L1253" t="s">
        <v>6057</v>
      </c>
      <c r="M1253" t="s">
        <v>368</v>
      </c>
      <c r="N1253" t="s">
        <v>3857</v>
      </c>
      <c r="O1253" s="3">
        <v>1334</v>
      </c>
      <c r="R1253" s="2">
        <v>45764</v>
      </c>
      <c r="T1253">
        <v>6</v>
      </c>
      <c r="U1253" s="3">
        <v>8004</v>
      </c>
      <c r="V1253" t="s">
        <v>65</v>
      </c>
      <c r="W1253">
        <v>5000596170001</v>
      </c>
      <c r="X1253">
        <v>0</v>
      </c>
      <c r="Y1253" s="3">
        <v>8000</v>
      </c>
      <c r="Z1253">
        <v>4</v>
      </c>
      <c r="AA1253">
        <v>0</v>
      </c>
      <c r="AB1253">
        <v>0</v>
      </c>
      <c r="AC1253">
        <v>0</v>
      </c>
      <c r="AF1253">
        <v>0</v>
      </c>
      <c r="AO1253">
        <v>500059617</v>
      </c>
      <c r="AP1253" t="s">
        <v>162</v>
      </c>
      <c r="AQ1253" t="s">
        <v>8373</v>
      </c>
      <c r="AS1253">
        <v>0</v>
      </c>
      <c r="AT1253">
        <v>0</v>
      </c>
      <c r="AU1253">
        <v>0</v>
      </c>
      <c r="AV1253">
        <v>0</v>
      </c>
      <c r="AW1253">
        <v>0</v>
      </c>
      <c r="AX1253">
        <v>0</v>
      </c>
      <c r="BB1253" t="s">
        <v>63</v>
      </c>
      <c r="BC1253" t="s">
        <v>3077</v>
      </c>
      <c r="BD1253">
        <v>0</v>
      </c>
      <c r="BF1253" t="s">
        <v>162</v>
      </c>
      <c r="BI1253" t="s">
        <v>2473</v>
      </c>
    </row>
    <row r="1254" spans="1:61" x14ac:dyDescent="0.35">
      <c r="A1254" t="s">
        <v>3028</v>
      </c>
      <c r="B1254">
        <v>10000</v>
      </c>
      <c r="C1254">
        <v>20000</v>
      </c>
      <c r="D1254" s="2">
        <v>45764</v>
      </c>
      <c r="E1254" t="s">
        <v>59</v>
      </c>
      <c r="F1254" t="s">
        <v>3029</v>
      </c>
      <c r="G1254" t="s">
        <v>159</v>
      </c>
      <c r="I1254">
        <v>2</v>
      </c>
      <c r="J1254" t="s">
        <v>183</v>
      </c>
      <c r="K1254">
        <v>71</v>
      </c>
      <c r="L1254" t="s">
        <v>6057</v>
      </c>
      <c r="M1254" t="s">
        <v>368</v>
      </c>
      <c r="N1254" t="s">
        <v>3857</v>
      </c>
      <c r="O1254">
        <v>834</v>
      </c>
      <c r="R1254" s="2">
        <v>45764</v>
      </c>
      <c r="T1254">
        <v>6</v>
      </c>
      <c r="U1254" s="3">
        <v>5004</v>
      </c>
      <c r="V1254" t="s">
        <v>65</v>
      </c>
      <c r="W1254">
        <v>5000596230001</v>
      </c>
      <c r="X1254">
        <v>0</v>
      </c>
      <c r="Y1254" s="3">
        <v>5000</v>
      </c>
      <c r="Z1254">
        <v>4</v>
      </c>
      <c r="AA1254">
        <v>0</v>
      </c>
      <c r="AB1254">
        <v>0</v>
      </c>
      <c r="AC1254">
        <v>0</v>
      </c>
      <c r="AF1254">
        <v>0</v>
      </c>
      <c r="AO1254">
        <v>500059623</v>
      </c>
      <c r="AP1254" t="s">
        <v>162</v>
      </c>
      <c r="AQ1254" t="s">
        <v>8373</v>
      </c>
      <c r="AS1254">
        <v>0</v>
      </c>
      <c r="AT1254">
        <v>0</v>
      </c>
      <c r="AU1254">
        <v>0</v>
      </c>
      <c r="AV1254">
        <v>0</v>
      </c>
      <c r="AW1254">
        <v>0</v>
      </c>
      <c r="AX1254">
        <v>0</v>
      </c>
      <c r="BB1254" t="s">
        <v>63</v>
      </c>
      <c r="BC1254" t="s">
        <v>3078</v>
      </c>
      <c r="BD1254">
        <v>0</v>
      </c>
      <c r="BF1254" t="s">
        <v>162</v>
      </c>
      <c r="BI1254" t="s">
        <v>2473</v>
      </c>
    </row>
    <row r="1255" spans="1:61" x14ac:dyDescent="0.35">
      <c r="A1255" t="s">
        <v>3030</v>
      </c>
      <c r="B1255">
        <v>10000</v>
      </c>
      <c r="C1255">
        <v>20000</v>
      </c>
      <c r="D1255" s="2">
        <v>45764</v>
      </c>
      <c r="E1255" t="s">
        <v>59</v>
      </c>
      <c r="F1255" t="s">
        <v>3031</v>
      </c>
      <c r="G1255" t="s">
        <v>159</v>
      </c>
      <c r="I1255">
        <v>2</v>
      </c>
      <c r="J1255" t="s">
        <v>183</v>
      </c>
      <c r="K1255">
        <v>71</v>
      </c>
      <c r="L1255" t="s">
        <v>6057</v>
      </c>
      <c r="M1255" t="s">
        <v>368</v>
      </c>
      <c r="N1255" t="s">
        <v>3857</v>
      </c>
      <c r="O1255" s="3">
        <v>2000</v>
      </c>
      <c r="R1255" s="2">
        <v>45764</v>
      </c>
      <c r="T1255">
        <v>6</v>
      </c>
      <c r="U1255" s="3">
        <v>12000</v>
      </c>
      <c r="V1255" t="s">
        <v>65</v>
      </c>
      <c r="W1255">
        <v>5000602800001</v>
      </c>
      <c r="X1255">
        <v>0</v>
      </c>
      <c r="Y1255" s="3">
        <v>12000</v>
      </c>
      <c r="Z1255">
        <v>0</v>
      </c>
      <c r="AA1255">
        <v>0</v>
      </c>
      <c r="AB1255">
        <v>0</v>
      </c>
      <c r="AC1255">
        <v>0</v>
      </c>
      <c r="AF1255">
        <v>0</v>
      </c>
      <c r="AO1255">
        <v>500060280</v>
      </c>
      <c r="AP1255" t="s">
        <v>162</v>
      </c>
      <c r="AQ1255" t="s">
        <v>8373</v>
      </c>
      <c r="AS1255">
        <v>0</v>
      </c>
      <c r="AT1255">
        <v>0</v>
      </c>
      <c r="AU1255">
        <v>0</v>
      </c>
      <c r="AV1255">
        <v>0</v>
      </c>
      <c r="AW1255">
        <v>0</v>
      </c>
      <c r="AX1255">
        <v>0</v>
      </c>
      <c r="BB1255" t="s">
        <v>63</v>
      </c>
      <c r="BC1255" t="s">
        <v>3079</v>
      </c>
      <c r="BD1255">
        <v>0</v>
      </c>
      <c r="BF1255" t="s">
        <v>162</v>
      </c>
      <c r="BI1255" t="s">
        <v>2473</v>
      </c>
    </row>
    <row r="1256" spans="1:61" x14ac:dyDescent="0.35">
      <c r="A1256" t="s">
        <v>3032</v>
      </c>
      <c r="B1256">
        <v>10000</v>
      </c>
      <c r="C1256">
        <v>20000</v>
      </c>
      <c r="D1256" s="2">
        <v>45764</v>
      </c>
      <c r="E1256" t="s">
        <v>59</v>
      </c>
      <c r="F1256" t="s">
        <v>3033</v>
      </c>
      <c r="G1256" t="s">
        <v>159</v>
      </c>
      <c r="I1256">
        <v>2</v>
      </c>
      <c r="J1256" t="s">
        <v>183</v>
      </c>
      <c r="K1256">
        <v>71</v>
      </c>
      <c r="L1256" t="s">
        <v>6057</v>
      </c>
      <c r="M1256" t="s">
        <v>368</v>
      </c>
      <c r="N1256" t="s">
        <v>3857</v>
      </c>
      <c r="O1256">
        <v>834</v>
      </c>
      <c r="R1256" s="2">
        <v>45764</v>
      </c>
      <c r="T1256">
        <v>6</v>
      </c>
      <c r="U1256" s="3">
        <v>5004</v>
      </c>
      <c r="V1256" t="s">
        <v>65</v>
      </c>
      <c r="W1256">
        <v>5000602810001</v>
      </c>
      <c r="X1256">
        <v>0</v>
      </c>
      <c r="Y1256" s="3">
        <v>5000</v>
      </c>
      <c r="Z1256">
        <v>4</v>
      </c>
      <c r="AA1256">
        <v>0</v>
      </c>
      <c r="AB1256">
        <v>0</v>
      </c>
      <c r="AC1256">
        <v>0</v>
      </c>
      <c r="AF1256">
        <v>0</v>
      </c>
      <c r="AO1256">
        <v>500060281</v>
      </c>
      <c r="AP1256" t="s">
        <v>162</v>
      </c>
      <c r="AQ1256" t="s">
        <v>8373</v>
      </c>
      <c r="AS1256">
        <v>0</v>
      </c>
      <c r="AT1256">
        <v>0</v>
      </c>
      <c r="AU1256">
        <v>0</v>
      </c>
      <c r="AV1256">
        <v>0</v>
      </c>
      <c r="AW1256">
        <v>0</v>
      </c>
      <c r="AX1256">
        <v>0</v>
      </c>
      <c r="BB1256" t="s">
        <v>63</v>
      </c>
      <c r="BC1256" t="s">
        <v>3080</v>
      </c>
      <c r="BD1256">
        <v>0</v>
      </c>
      <c r="BF1256" t="s">
        <v>162</v>
      </c>
      <c r="BI1256" t="s">
        <v>2473</v>
      </c>
    </row>
    <row r="1257" spans="1:61" x14ac:dyDescent="0.35">
      <c r="A1257" t="s">
        <v>3149</v>
      </c>
      <c r="B1257">
        <v>10000</v>
      </c>
      <c r="C1257">
        <v>10000</v>
      </c>
      <c r="D1257" s="2">
        <v>45768</v>
      </c>
      <c r="E1257" t="s">
        <v>59</v>
      </c>
      <c r="F1257" t="s">
        <v>3150</v>
      </c>
      <c r="G1257" t="s">
        <v>2715</v>
      </c>
      <c r="I1257">
        <v>1</v>
      </c>
      <c r="J1257" t="s">
        <v>183</v>
      </c>
      <c r="K1257">
        <v>26</v>
      </c>
      <c r="L1257" t="s">
        <v>6061</v>
      </c>
      <c r="M1257" t="s">
        <v>648</v>
      </c>
      <c r="N1257" t="s">
        <v>3810</v>
      </c>
      <c r="O1257" s="3">
        <v>13500</v>
      </c>
      <c r="R1257" s="2">
        <v>45764</v>
      </c>
      <c r="T1257">
        <v>4</v>
      </c>
      <c r="U1257" s="3">
        <v>54000</v>
      </c>
      <c r="V1257" t="s">
        <v>65</v>
      </c>
      <c r="W1257" t="s">
        <v>2516</v>
      </c>
      <c r="X1257">
        <v>0</v>
      </c>
      <c r="Y1257" s="3">
        <v>54000</v>
      </c>
      <c r="Z1257">
        <v>0</v>
      </c>
      <c r="AA1257">
        <v>0</v>
      </c>
      <c r="AB1257">
        <v>0</v>
      </c>
      <c r="AC1257">
        <v>0</v>
      </c>
      <c r="AF1257">
        <v>0</v>
      </c>
      <c r="AO1257" t="s">
        <v>2517</v>
      </c>
      <c r="AP1257" t="s">
        <v>170</v>
      </c>
      <c r="AQ1257" t="s">
        <v>21526</v>
      </c>
      <c r="AS1257">
        <v>0</v>
      </c>
      <c r="AT1257">
        <v>0</v>
      </c>
      <c r="AU1257">
        <v>0</v>
      </c>
      <c r="AV1257">
        <v>0</v>
      </c>
      <c r="AW1257">
        <v>0</v>
      </c>
      <c r="AX1257">
        <v>0</v>
      </c>
      <c r="BB1257" t="s">
        <v>63</v>
      </c>
      <c r="BC1257" t="s">
        <v>5455</v>
      </c>
      <c r="BD1257">
        <v>0</v>
      </c>
      <c r="BF1257" t="s">
        <v>170</v>
      </c>
      <c r="BI1257" t="s">
        <v>3151</v>
      </c>
    </row>
    <row r="1258" spans="1:61" x14ac:dyDescent="0.35">
      <c r="A1258" t="s">
        <v>5456</v>
      </c>
      <c r="B1258">
        <v>10000</v>
      </c>
      <c r="C1258">
        <v>10000</v>
      </c>
      <c r="D1258" s="2">
        <v>45769</v>
      </c>
      <c r="E1258" t="s">
        <v>59</v>
      </c>
      <c r="F1258" t="s">
        <v>5427</v>
      </c>
      <c r="G1258" t="s">
        <v>1428</v>
      </c>
      <c r="I1258">
        <v>1</v>
      </c>
      <c r="J1258" t="s">
        <v>183</v>
      </c>
      <c r="K1258">
        <v>78</v>
      </c>
      <c r="L1258" t="s">
        <v>6047</v>
      </c>
      <c r="M1258" t="s">
        <v>216</v>
      </c>
      <c r="N1258" t="s">
        <v>3803</v>
      </c>
      <c r="O1258" s="3">
        <v>1500</v>
      </c>
      <c r="R1258" s="2">
        <v>45764</v>
      </c>
      <c r="T1258">
        <v>16</v>
      </c>
      <c r="U1258" s="3">
        <v>24000</v>
      </c>
      <c r="V1258" t="s">
        <v>65</v>
      </c>
      <c r="W1258" t="s">
        <v>5457</v>
      </c>
      <c r="X1258">
        <v>0</v>
      </c>
      <c r="Y1258" s="3">
        <v>20000</v>
      </c>
      <c r="Z1258" s="3">
        <v>4000</v>
      </c>
      <c r="AA1258">
        <v>0</v>
      </c>
      <c r="AB1258">
        <v>0</v>
      </c>
      <c r="AC1258">
        <v>0</v>
      </c>
      <c r="AF1258">
        <v>0</v>
      </c>
      <c r="AO1258" t="s">
        <v>5458</v>
      </c>
      <c r="AP1258" t="s">
        <v>275</v>
      </c>
      <c r="AQ1258" t="s">
        <v>21306</v>
      </c>
      <c r="AS1258">
        <v>0</v>
      </c>
      <c r="AT1258">
        <v>0</v>
      </c>
      <c r="AU1258">
        <v>0</v>
      </c>
      <c r="AV1258">
        <v>0</v>
      </c>
      <c r="AW1258">
        <v>0</v>
      </c>
      <c r="AX1258">
        <v>0</v>
      </c>
      <c r="BB1258" t="s">
        <v>63</v>
      </c>
      <c r="BC1258" t="s">
        <v>5459</v>
      </c>
      <c r="BD1258">
        <v>0</v>
      </c>
      <c r="BF1258" t="s">
        <v>275</v>
      </c>
      <c r="BI1258" t="s">
        <v>5460</v>
      </c>
    </row>
    <row r="1259" spans="1:61" x14ac:dyDescent="0.35">
      <c r="A1259" t="s">
        <v>5456</v>
      </c>
      <c r="B1259">
        <v>10000</v>
      </c>
      <c r="C1259">
        <v>20000</v>
      </c>
      <c r="D1259" s="2">
        <v>45769</v>
      </c>
      <c r="E1259" t="s">
        <v>59</v>
      </c>
      <c r="F1259" t="s">
        <v>5427</v>
      </c>
      <c r="G1259" t="s">
        <v>1428</v>
      </c>
      <c r="I1259">
        <v>2</v>
      </c>
      <c r="J1259" t="s">
        <v>183</v>
      </c>
      <c r="K1259">
        <v>63</v>
      </c>
      <c r="L1259" t="s">
        <v>6051</v>
      </c>
      <c r="M1259" t="s">
        <v>136</v>
      </c>
      <c r="N1259" t="s">
        <v>3850</v>
      </c>
      <c r="O1259" s="3">
        <v>1250</v>
      </c>
      <c r="R1259" s="2">
        <v>45764</v>
      </c>
      <c r="T1259">
        <v>16</v>
      </c>
      <c r="U1259" s="3">
        <v>20000</v>
      </c>
      <c r="V1259" t="s">
        <v>65</v>
      </c>
      <c r="W1259" t="s">
        <v>5457</v>
      </c>
      <c r="X1259">
        <v>0</v>
      </c>
      <c r="Y1259" s="3">
        <v>20000</v>
      </c>
      <c r="Z1259">
        <v>0</v>
      </c>
      <c r="AA1259">
        <v>0</v>
      </c>
      <c r="AB1259">
        <v>0</v>
      </c>
      <c r="AC1259">
        <v>0</v>
      </c>
      <c r="AF1259">
        <v>0</v>
      </c>
      <c r="AO1259" t="s">
        <v>5458</v>
      </c>
      <c r="AP1259" t="s">
        <v>275</v>
      </c>
      <c r="AQ1259" t="s">
        <v>21306</v>
      </c>
      <c r="AS1259">
        <v>0</v>
      </c>
      <c r="AT1259">
        <v>0</v>
      </c>
      <c r="AU1259">
        <v>0</v>
      </c>
      <c r="AV1259">
        <v>0</v>
      </c>
      <c r="AW1259">
        <v>0</v>
      </c>
      <c r="AX1259">
        <v>0</v>
      </c>
      <c r="BB1259" t="s">
        <v>63</v>
      </c>
      <c r="BC1259" t="s">
        <v>5459</v>
      </c>
      <c r="BD1259">
        <v>0</v>
      </c>
      <c r="BF1259" t="s">
        <v>275</v>
      </c>
      <c r="BI1259" t="s">
        <v>5460</v>
      </c>
    </row>
    <row r="1260" spans="1:61" x14ac:dyDescent="0.35">
      <c r="A1260" t="s">
        <v>3081</v>
      </c>
      <c r="B1260">
        <v>10000</v>
      </c>
      <c r="C1260">
        <v>30000</v>
      </c>
      <c r="D1260" s="2">
        <v>45768</v>
      </c>
      <c r="E1260" t="s">
        <v>59</v>
      </c>
      <c r="F1260" t="s">
        <v>3082</v>
      </c>
      <c r="G1260" t="s">
        <v>3083</v>
      </c>
      <c r="I1260">
        <v>3</v>
      </c>
      <c r="J1260" t="s">
        <v>183</v>
      </c>
      <c r="K1260">
        <v>115</v>
      </c>
      <c r="L1260" t="s">
        <v>6079</v>
      </c>
      <c r="M1260" t="s">
        <v>3084</v>
      </c>
      <c r="N1260" t="s">
        <v>3860</v>
      </c>
      <c r="O1260" s="3">
        <v>2273</v>
      </c>
      <c r="R1260" s="2">
        <v>45764</v>
      </c>
      <c r="T1260">
        <v>11</v>
      </c>
      <c r="U1260" s="3">
        <v>25003</v>
      </c>
      <c r="V1260" t="s">
        <v>65</v>
      </c>
      <c r="W1260" t="s">
        <v>3085</v>
      </c>
      <c r="X1260">
        <v>0</v>
      </c>
      <c r="Y1260" s="3">
        <v>17500</v>
      </c>
      <c r="Z1260" s="3">
        <v>7503</v>
      </c>
      <c r="AA1260">
        <v>0</v>
      </c>
      <c r="AB1260">
        <v>0</v>
      </c>
      <c r="AC1260">
        <v>0</v>
      </c>
      <c r="AF1260">
        <v>0</v>
      </c>
      <c r="AO1260" t="s">
        <v>3086</v>
      </c>
      <c r="AP1260" t="s">
        <v>3087</v>
      </c>
      <c r="AQ1260" t="s">
        <v>21766</v>
      </c>
      <c r="AS1260">
        <v>0</v>
      </c>
      <c r="AT1260">
        <v>0</v>
      </c>
      <c r="AU1260">
        <v>0</v>
      </c>
      <c r="AV1260">
        <v>0</v>
      </c>
      <c r="AW1260">
        <v>0</v>
      </c>
      <c r="AX1260">
        <v>0</v>
      </c>
      <c r="BB1260" t="s">
        <v>63</v>
      </c>
      <c r="BC1260" t="s">
        <v>3088</v>
      </c>
      <c r="BD1260">
        <v>0</v>
      </c>
      <c r="BF1260" t="s">
        <v>3087</v>
      </c>
      <c r="BI1260" t="s">
        <v>3089</v>
      </c>
    </row>
    <row r="1261" spans="1:61" x14ac:dyDescent="0.35">
      <c r="A1261" t="s">
        <v>3034</v>
      </c>
      <c r="B1261">
        <v>10000</v>
      </c>
      <c r="C1261">
        <v>20000</v>
      </c>
      <c r="D1261" s="2">
        <v>45764</v>
      </c>
      <c r="E1261" t="s">
        <v>59</v>
      </c>
      <c r="F1261" t="s">
        <v>2711</v>
      </c>
      <c r="G1261" t="s">
        <v>1880</v>
      </c>
      <c r="I1261">
        <v>2</v>
      </c>
      <c r="J1261" t="s">
        <v>183</v>
      </c>
      <c r="K1261">
        <v>63</v>
      </c>
      <c r="L1261" t="s">
        <v>6051</v>
      </c>
      <c r="M1261" t="s">
        <v>136</v>
      </c>
      <c r="N1261" t="s">
        <v>3850</v>
      </c>
      <c r="O1261">
        <v>625</v>
      </c>
      <c r="R1261" s="2">
        <v>45764</v>
      </c>
      <c r="T1261">
        <v>16</v>
      </c>
      <c r="U1261" s="3">
        <v>10000</v>
      </c>
      <c r="V1261" t="s">
        <v>65</v>
      </c>
      <c r="W1261" t="s">
        <v>3035</v>
      </c>
      <c r="X1261">
        <v>0</v>
      </c>
      <c r="Y1261" s="3">
        <v>10000</v>
      </c>
      <c r="Z1261">
        <v>0</v>
      </c>
      <c r="AA1261">
        <v>0</v>
      </c>
      <c r="AB1261">
        <v>0</v>
      </c>
      <c r="AC1261">
        <v>0</v>
      </c>
      <c r="AF1261">
        <v>0</v>
      </c>
      <c r="AO1261" t="s">
        <v>3036</v>
      </c>
      <c r="AP1261" t="s">
        <v>170</v>
      </c>
      <c r="AQ1261" t="s">
        <v>21526</v>
      </c>
      <c r="AS1261">
        <v>0</v>
      </c>
      <c r="AT1261">
        <v>0</v>
      </c>
      <c r="AU1261">
        <v>0</v>
      </c>
      <c r="AV1261">
        <v>0</v>
      </c>
      <c r="AW1261">
        <v>0</v>
      </c>
      <c r="AX1261">
        <v>0</v>
      </c>
      <c r="BB1261" t="s">
        <v>63</v>
      </c>
      <c r="BC1261" t="s">
        <v>5386</v>
      </c>
      <c r="BD1261">
        <v>0</v>
      </c>
      <c r="BF1261" t="s">
        <v>170</v>
      </c>
      <c r="BI1261" t="s">
        <v>3037</v>
      </c>
    </row>
    <row r="1262" spans="1:61" x14ac:dyDescent="0.35">
      <c r="A1262" t="s">
        <v>3073</v>
      </c>
      <c r="B1262">
        <v>10000</v>
      </c>
      <c r="C1262">
        <v>10000</v>
      </c>
      <c r="D1262" s="2">
        <v>45768</v>
      </c>
      <c r="E1262" t="s">
        <v>59</v>
      </c>
      <c r="F1262" t="s">
        <v>3063</v>
      </c>
      <c r="G1262" t="s">
        <v>3064</v>
      </c>
      <c r="I1262">
        <v>1</v>
      </c>
      <c r="J1262" t="s">
        <v>183</v>
      </c>
      <c r="K1262">
        <v>32</v>
      </c>
      <c r="L1262" t="s">
        <v>6064</v>
      </c>
      <c r="M1262" t="s">
        <v>516</v>
      </c>
      <c r="N1262" t="s">
        <v>3833</v>
      </c>
      <c r="O1262" s="3">
        <v>5860</v>
      </c>
      <c r="R1262" s="2">
        <v>45764</v>
      </c>
      <c r="T1262">
        <v>1</v>
      </c>
      <c r="U1262" s="3">
        <v>5860</v>
      </c>
      <c r="V1262" t="s">
        <v>65</v>
      </c>
      <c r="W1262" t="s">
        <v>517</v>
      </c>
      <c r="X1262">
        <v>0</v>
      </c>
      <c r="Y1262" s="3">
        <v>5360</v>
      </c>
      <c r="Z1262">
        <v>500</v>
      </c>
      <c r="AA1262">
        <v>0</v>
      </c>
      <c r="AB1262">
        <v>0</v>
      </c>
      <c r="AC1262">
        <v>0</v>
      </c>
      <c r="AF1262">
        <v>0</v>
      </c>
      <c r="AO1262" t="s">
        <v>518</v>
      </c>
      <c r="AP1262" t="s">
        <v>465</v>
      </c>
      <c r="AQ1262" t="s">
        <v>15009</v>
      </c>
      <c r="AS1262">
        <v>0</v>
      </c>
      <c r="AT1262">
        <v>0</v>
      </c>
      <c r="AU1262">
        <v>0</v>
      </c>
      <c r="AV1262">
        <v>0</v>
      </c>
      <c r="AW1262">
        <v>0</v>
      </c>
      <c r="AX1262">
        <v>0</v>
      </c>
      <c r="BB1262" t="s">
        <v>63</v>
      </c>
      <c r="BC1262" t="s">
        <v>5461</v>
      </c>
      <c r="BD1262">
        <v>0</v>
      </c>
      <c r="BF1262" t="s">
        <v>465</v>
      </c>
      <c r="BI1262" t="s">
        <v>3074</v>
      </c>
    </row>
    <row r="1263" spans="1:61" x14ac:dyDescent="0.35">
      <c r="A1263" t="s">
        <v>3075</v>
      </c>
      <c r="B1263">
        <v>10000</v>
      </c>
      <c r="C1263">
        <v>10000</v>
      </c>
      <c r="D1263" s="2">
        <v>45768</v>
      </c>
      <c r="E1263" t="s">
        <v>59</v>
      </c>
      <c r="F1263" t="s">
        <v>3063</v>
      </c>
      <c r="G1263" t="s">
        <v>3064</v>
      </c>
      <c r="I1263">
        <v>1</v>
      </c>
      <c r="J1263" t="s">
        <v>183</v>
      </c>
      <c r="K1263">
        <v>32</v>
      </c>
      <c r="L1263" t="s">
        <v>6064</v>
      </c>
      <c r="M1263" t="s">
        <v>516</v>
      </c>
      <c r="N1263" t="s">
        <v>3833</v>
      </c>
      <c r="O1263" s="3">
        <v>5860</v>
      </c>
      <c r="R1263" s="2">
        <v>45764</v>
      </c>
      <c r="T1263">
        <v>1</v>
      </c>
      <c r="U1263" s="3">
        <v>5860</v>
      </c>
      <c r="V1263" t="s">
        <v>65</v>
      </c>
      <c r="W1263" t="s">
        <v>1227</v>
      </c>
      <c r="X1263">
        <v>0</v>
      </c>
      <c r="Y1263" s="3">
        <v>5360</v>
      </c>
      <c r="Z1263">
        <v>500</v>
      </c>
      <c r="AA1263">
        <v>0</v>
      </c>
      <c r="AB1263">
        <v>0</v>
      </c>
      <c r="AC1263">
        <v>0</v>
      </c>
      <c r="AF1263">
        <v>0</v>
      </c>
      <c r="AO1263" t="s">
        <v>1228</v>
      </c>
      <c r="AP1263" t="s">
        <v>465</v>
      </c>
      <c r="AQ1263" t="s">
        <v>15009</v>
      </c>
      <c r="AS1263">
        <v>0</v>
      </c>
      <c r="AT1263">
        <v>0</v>
      </c>
      <c r="AU1263">
        <v>0</v>
      </c>
      <c r="AV1263">
        <v>0</v>
      </c>
      <c r="AW1263">
        <v>0</v>
      </c>
      <c r="AX1263">
        <v>0</v>
      </c>
      <c r="BB1263" t="s">
        <v>63</v>
      </c>
      <c r="BC1263" t="s">
        <v>6567</v>
      </c>
      <c r="BD1263">
        <v>0</v>
      </c>
      <c r="BF1263" t="s">
        <v>465</v>
      </c>
      <c r="BI1263" t="s">
        <v>3076</v>
      </c>
    </row>
    <row r="1264" spans="1:61" x14ac:dyDescent="0.35">
      <c r="A1264" t="s">
        <v>3038</v>
      </c>
      <c r="B1264">
        <v>10000</v>
      </c>
      <c r="C1264">
        <v>10000</v>
      </c>
      <c r="D1264" s="2">
        <v>45764</v>
      </c>
      <c r="E1264" t="s">
        <v>59</v>
      </c>
      <c r="F1264" t="s">
        <v>3011</v>
      </c>
      <c r="G1264">
        <v>234402</v>
      </c>
      <c r="I1264">
        <v>1</v>
      </c>
      <c r="J1264" t="s">
        <v>183</v>
      </c>
      <c r="K1264">
        <v>90</v>
      </c>
      <c r="L1264" t="s">
        <v>6044</v>
      </c>
      <c r="M1264" t="s">
        <v>1190</v>
      </c>
      <c r="N1264" t="s">
        <v>3836</v>
      </c>
      <c r="O1264">
        <v>167</v>
      </c>
      <c r="R1264" s="2">
        <v>45764</v>
      </c>
      <c r="T1264">
        <v>180</v>
      </c>
      <c r="U1264" s="3">
        <v>30060</v>
      </c>
      <c r="V1264" t="s">
        <v>65</v>
      </c>
      <c r="W1264" t="s">
        <v>1191</v>
      </c>
      <c r="X1264">
        <v>0</v>
      </c>
      <c r="Y1264" s="3">
        <v>30000</v>
      </c>
      <c r="Z1264">
        <v>60</v>
      </c>
      <c r="AA1264">
        <v>0</v>
      </c>
      <c r="AB1264">
        <v>0</v>
      </c>
      <c r="AC1264">
        <v>0</v>
      </c>
      <c r="AF1264">
        <v>0</v>
      </c>
      <c r="AO1264" t="s">
        <v>1192</v>
      </c>
      <c r="AP1264" t="s">
        <v>139</v>
      </c>
      <c r="AQ1264" t="s">
        <v>16963</v>
      </c>
      <c r="AS1264">
        <v>0</v>
      </c>
      <c r="AT1264">
        <v>0</v>
      </c>
      <c r="AU1264">
        <v>0</v>
      </c>
      <c r="AV1264">
        <v>0</v>
      </c>
      <c r="AW1264">
        <v>0</v>
      </c>
      <c r="AX1264">
        <v>0</v>
      </c>
      <c r="BB1264" t="s">
        <v>63</v>
      </c>
      <c r="BC1264" t="s">
        <v>5462</v>
      </c>
      <c r="BD1264">
        <v>0</v>
      </c>
      <c r="BF1264" t="s">
        <v>139</v>
      </c>
      <c r="BI1264" t="s">
        <v>3012</v>
      </c>
    </row>
    <row r="1265" spans="1:61" x14ac:dyDescent="0.35">
      <c r="A1265" t="s">
        <v>5463</v>
      </c>
      <c r="B1265">
        <v>10000</v>
      </c>
      <c r="C1265">
        <v>10000</v>
      </c>
      <c r="D1265" s="2">
        <v>45771</v>
      </c>
      <c r="E1265" t="s">
        <v>59</v>
      </c>
      <c r="F1265" t="s">
        <v>5464</v>
      </c>
      <c r="G1265" t="s">
        <v>2957</v>
      </c>
      <c r="I1265">
        <v>1</v>
      </c>
      <c r="J1265" t="s">
        <v>183</v>
      </c>
      <c r="K1265">
        <v>88</v>
      </c>
      <c r="L1265" t="s">
        <v>6058</v>
      </c>
      <c r="M1265" t="s">
        <v>144</v>
      </c>
      <c r="N1265" t="s">
        <v>3855</v>
      </c>
      <c r="O1265" s="3">
        <v>1000</v>
      </c>
      <c r="R1265" s="2">
        <v>45764</v>
      </c>
      <c r="T1265">
        <v>1</v>
      </c>
      <c r="U1265" s="3">
        <v>1000</v>
      </c>
      <c r="V1265" t="s">
        <v>65</v>
      </c>
      <c r="W1265" t="s">
        <v>5465</v>
      </c>
      <c r="X1265">
        <v>0</v>
      </c>
      <c r="Y1265" s="3">
        <v>1000</v>
      </c>
      <c r="Z1265">
        <v>0</v>
      </c>
      <c r="AA1265">
        <v>0</v>
      </c>
      <c r="AB1265">
        <v>0</v>
      </c>
      <c r="AC1265">
        <v>0</v>
      </c>
      <c r="AF1265">
        <v>0</v>
      </c>
      <c r="AO1265" t="s">
        <v>5466</v>
      </c>
      <c r="AP1265" t="s">
        <v>2960</v>
      </c>
      <c r="AQ1265" t="s">
        <v>8264</v>
      </c>
      <c r="AS1265">
        <v>0</v>
      </c>
      <c r="AT1265">
        <v>0</v>
      </c>
      <c r="AU1265">
        <v>0</v>
      </c>
      <c r="AV1265">
        <v>0</v>
      </c>
      <c r="AW1265">
        <v>0</v>
      </c>
      <c r="AX1265">
        <v>0</v>
      </c>
      <c r="BB1265" t="s">
        <v>63</v>
      </c>
      <c r="BC1265" t="s">
        <v>5467</v>
      </c>
      <c r="BD1265">
        <v>0</v>
      </c>
      <c r="BF1265" t="s">
        <v>2960</v>
      </c>
      <c r="BI1265" t="s">
        <v>5468</v>
      </c>
    </row>
    <row r="1266" spans="1:61" x14ac:dyDescent="0.35">
      <c r="A1266" t="s">
        <v>5469</v>
      </c>
      <c r="B1266">
        <v>10000</v>
      </c>
      <c r="C1266">
        <v>10000</v>
      </c>
      <c r="D1266" s="2">
        <v>45771</v>
      </c>
      <c r="E1266" t="s">
        <v>59</v>
      </c>
      <c r="F1266" t="s">
        <v>4211</v>
      </c>
      <c r="G1266" t="s">
        <v>2969</v>
      </c>
      <c r="I1266">
        <v>1</v>
      </c>
      <c r="J1266" t="s">
        <v>183</v>
      </c>
      <c r="K1266">
        <v>88</v>
      </c>
      <c r="L1266" t="s">
        <v>6058</v>
      </c>
      <c r="M1266" t="s">
        <v>144</v>
      </c>
      <c r="N1266" t="s">
        <v>3855</v>
      </c>
      <c r="O1266" s="3">
        <v>1000</v>
      </c>
      <c r="R1266" s="2">
        <v>45764</v>
      </c>
      <c r="T1266">
        <v>1</v>
      </c>
      <c r="U1266" s="3">
        <v>1000</v>
      </c>
      <c r="V1266" t="s">
        <v>65</v>
      </c>
      <c r="W1266" t="s">
        <v>5470</v>
      </c>
      <c r="X1266">
        <v>0</v>
      </c>
      <c r="Y1266" s="3">
        <v>1000</v>
      </c>
      <c r="Z1266">
        <v>0</v>
      </c>
      <c r="AA1266">
        <v>0</v>
      </c>
      <c r="AB1266">
        <v>0</v>
      </c>
      <c r="AC1266">
        <v>0</v>
      </c>
      <c r="AF1266">
        <v>0</v>
      </c>
      <c r="AO1266" t="s">
        <v>5471</v>
      </c>
      <c r="AP1266" t="s">
        <v>2960</v>
      </c>
      <c r="AQ1266" t="s">
        <v>8264</v>
      </c>
      <c r="AS1266">
        <v>0</v>
      </c>
      <c r="AT1266">
        <v>0</v>
      </c>
      <c r="AU1266">
        <v>0</v>
      </c>
      <c r="AV1266">
        <v>0</v>
      </c>
      <c r="AW1266">
        <v>0</v>
      </c>
      <c r="AX1266">
        <v>0</v>
      </c>
      <c r="BB1266" t="s">
        <v>63</v>
      </c>
      <c r="BC1266" t="s">
        <v>5472</v>
      </c>
      <c r="BD1266">
        <v>0</v>
      </c>
      <c r="BF1266" t="s">
        <v>2960</v>
      </c>
      <c r="BI1266" t="s">
        <v>5468</v>
      </c>
    </row>
    <row r="1267" spans="1:61" x14ac:dyDescent="0.35">
      <c r="A1267" t="s">
        <v>3039</v>
      </c>
      <c r="B1267">
        <v>10000</v>
      </c>
      <c r="C1267">
        <v>10000</v>
      </c>
      <c r="D1267" s="2">
        <v>45764</v>
      </c>
      <c r="E1267" t="s">
        <v>59</v>
      </c>
      <c r="F1267" t="s">
        <v>3040</v>
      </c>
      <c r="G1267" t="s">
        <v>536</v>
      </c>
      <c r="I1267">
        <v>1</v>
      </c>
      <c r="J1267" t="s">
        <v>183</v>
      </c>
      <c r="K1267">
        <v>61</v>
      </c>
      <c r="L1267" t="s">
        <v>6046</v>
      </c>
      <c r="M1267" t="s">
        <v>209</v>
      </c>
      <c r="N1267" t="s">
        <v>3802</v>
      </c>
      <c r="O1267">
        <v>500</v>
      </c>
      <c r="R1267" s="2">
        <v>45764</v>
      </c>
      <c r="T1267">
        <v>1</v>
      </c>
      <c r="U1267">
        <v>500</v>
      </c>
      <c r="V1267" t="s">
        <v>65</v>
      </c>
      <c r="W1267" t="s">
        <v>3041</v>
      </c>
      <c r="X1267">
        <v>0</v>
      </c>
      <c r="Y1267">
        <v>500</v>
      </c>
      <c r="Z1267">
        <v>0</v>
      </c>
      <c r="AA1267">
        <v>0</v>
      </c>
      <c r="AB1267">
        <v>0</v>
      </c>
      <c r="AC1267">
        <v>0</v>
      </c>
      <c r="AF1267">
        <v>0</v>
      </c>
      <c r="AO1267" t="s">
        <v>3042</v>
      </c>
      <c r="AP1267" t="s">
        <v>2222</v>
      </c>
      <c r="AQ1267" t="s">
        <v>12746</v>
      </c>
      <c r="AS1267">
        <v>0</v>
      </c>
      <c r="AT1267">
        <v>0</v>
      </c>
      <c r="AU1267">
        <v>0</v>
      </c>
      <c r="AV1267">
        <v>0</v>
      </c>
      <c r="AW1267">
        <v>0</v>
      </c>
      <c r="AX1267">
        <v>0</v>
      </c>
      <c r="BB1267" t="s">
        <v>63</v>
      </c>
      <c r="BC1267" t="s">
        <v>5473</v>
      </c>
      <c r="BD1267">
        <v>0</v>
      </c>
      <c r="BF1267" t="s">
        <v>2222</v>
      </c>
      <c r="BI1267" t="s">
        <v>3043</v>
      </c>
    </row>
    <row r="1268" spans="1:61" x14ac:dyDescent="0.35">
      <c r="A1268" t="s">
        <v>3090</v>
      </c>
      <c r="B1268">
        <v>10000</v>
      </c>
      <c r="C1268">
        <v>20000</v>
      </c>
      <c r="D1268" s="2">
        <v>45768</v>
      </c>
      <c r="E1268" t="s">
        <v>59</v>
      </c>
      <c r="F1268" t="s">
        <v>3091</v>
      </c>
      <c r="G1268" t="s">
        <v>3092</v>
      </c>
      <c r="I1268">
        <v>1</v>
      </c>
      <c r="J1268" t="s">
        <v>183</v>
      </c>
      <c r="K1268">
        <v>79</v>
      </c>
      <c r="L1268" t="s">
        <v>6076</v>
      </c>
      <c r="M1268" t="s">
        <v>92</v>
      </c>
      <c r="N1268" t="s">
        <v>3828</v>
      </c>
      <c r="O1268" s="3">
        <v>3470</v>
      </c>
      <c r="R1268" s="2">
        <v>45764</v>
      </c>
      <c r="T1268">
        <v>32</v>
      </c>
      <c r="U1268" s="3">
        <v>111040</v>
      </c>
      <c r="V1268" t="s">
        <v>65</v>
      </c>
      <c r="W1268" t="s">
        <v>3093</v>
      </c>
      <c r="X1268">
        <v>0</v>
      </c>
      <c r="Y1268" s="3">
        <v>111000</v>
      </c>
      <c r="Z1268">
        <v>40</v>
      </c>
      <c r="AA1268">
        <v>0</v>
      </c>
      <c r="AB1268">
        <v>0</v>
      </c>
      <c r="AC1268">
        <v>0</v>
      </c>
      <c r="AF1268">
        <v>0</v>
      </c>
      <c r="AO1268" t="s">
        <v>3094</v>
      </c>
      <c r="AP1268" t="s">
        <v>3095</v>
      </c>
      <c r="AQ1268" t="s">
        <v>21792</v>
      </c>
      <c r="AS1268">
        <v>0</v>
      </c>
      <c r="AT1268">
        <v>0</v>
      </c>
      <c r="AU1268">
        <v>0</v>
      </c>
      <c r="AV1268">
        <v>0</v>
      </c>
      <c r="AW1268">
        <v>0</v>
      </c>
      <c r="AX1268">
        <v>0</v>
      </c>
      <c r="BB1268" t="s">
        <v>63</v>
      </c>
      <c r="BC1268" t="s">
        <v>3096</v>
      </c>
      <c r="BD1268">
        <v>0</v>
      </c>
      <c r="BF1268" t="s">
        <v>3095</v>
      </c>
      <c r="BI1268" t="s">
        <v>3097</v>
      </c>
    </row>
    <row r="1269" spans="1:61" x14ac:dyDescent="0.35">
      <c r="A1269" t="s">
        <v>3090</v>
      </c>
      <c r="B1269">
        <v>10000</v>
      </c>
      <c r="C1269">
        <v>30000</v>
      </c>
      <c r="D1269" s="2">
        <v>45768</v>
      </c>
      <c r="E1269" t="s">
        <v>59</v>
      </c>
      <c r="F1269" t="s">
        <v>3091</v>
      </c>
      <c r="G1269" t="s">
        <v>3092</v>
      </c>
      <c r="I1269">
        <v>2</v>
      </c>
      <c r="J1269" t="s">
        <v>183</v>
      </c>
      <c r="K1269">
        <v>105</v>
      </c>
      <c r="L1269" t="s">
        <v>6067</v>
      </c>
      <c r="M1269" t="s">
        <v>281</v>
      </c>
      <c r="N1269" t="s">
        <v>3851</v>
      </c>
      <c r="O1269" s="3">
        <v>222000</v>
      </c>
      <c r="R1269" s="2">
        <v>45764</v>
      </c>
      <c r="T1269">
        <v>1</v>
      </c>
      <c r="U1269" s="3">
        <v>222000</v>
      </c>
      <c r="V1269" t="s">
        <v>65</v>
      </c>
      <c r="W1269" t="s">
        <v>3093</v>
      </c>
      <c r="X1269">
        <v>0</v>
      </c>
      <c r="Y1269" s="3">
        <v>222000</v>
      </c>
      <c r="Z1269">
        <v>0</v>
      </c>
      <c r="AA1269">
        <v>0</v>
      </c>
      <c r="AB1269">
        <v>0</v>
      </c>
      <c r="AC1269">
        <v>0</v>
      </c>
      <c r="AF1269">
        <v>0</v>
      </c>
      <c r="AO1269" t="s">
        <v>3094</v>
      </c>
      <c r="AP1269" t="s">
        <v>3095</v>
      </c>
      <c r="AQ1269" t="s">
        <v>21792</v>
      </c>
      <c r="AS1269">
        <v>0</v>
      </c>
      <c r="AT1269">
        <v>0</v>
      </c>
      <c r="AU1269">
        <v>0</v>
      </c>
      <c r="AV1269">
        <v>0</v>
      </c>
      <c r="AW1269">
        <v>0</v>
      </c>
      <c r="AX1269">
        <v>0</v>
      </c>
      <c r="BB1269" t="s">
        <v>63</v>
      </c>
      <c r="BC1269" t="s">
        <v>3096</v>
      </c>
      <c r="BD1269">
        <v>0</v>
      </c>
      <c r="BF1269" t="s">
        <v>3095</v>
      </c>
      <c r="BI1269" t="s">
        <v>3097</v>
      </c>
    </row>
    <row r="1270" spans="1:61" x14ac:dyDescent="0.35">
      <c r="A1270" t="s">
        <v>3098</v>
      </c>
      <c r="B1270">
        <v>10000</v>
      </c>
      <c r="C1270">
        <v>10000</v>
      </c>
      <c r="D1270" s="2">
        <v>45768</v>
      </c>
      <c r="E1270" t="s">
        <v>59</v>
      </c>
      <c r="F1270" t="s">
        <v>751</v>
      </c>
      <c r="G1270" t="s">
        <v>3099</v>
      </c>
      <c r="I1270">
        <v>1</v>
      </c>
      <c r="J1270" t="s">
        <v>183</v>
      </c>
      <c r="K1270">
        <v>79</v>
      </c>
      <c r="L1270" t="s">
        <v>6076</v>
      </c>
      <c r="M1270" t="s">
        <v>92</v>
      </c>
      <c r="N1270" t="s">
        <v>3828</v>
      </c>
      <c r="O1270">
        <v>173</v>
      </c>
      <c r="R1270" s="2">
        <v>45764</v>
      </c>
      <c r="T1270">
        <v>16</v>
      </c>
      <c r="U1270" s="3">
        <v>2768</v>
      </c>
      <c r="V1270" t="s">
        <v>65</v>
      </c>
      <c r="W1270" t="s">
        <v>3100</v>
      </c>
      <c r="X1270">
        <v>0</v>
      </c>
      <c r="Y1270" s="3">
        <v>2768</v>
      </c>
      <c r="Z1270">
        <v>0</v>
      </c>
      <c r="AA1270">
        <v>0</v>
      </c>
      <c r="AB1270">
        <v>0</v>
      </c>
      <c r="AC1270">
        <v>0</v>
      </c>
      <c r="AF1270">
        <v>0</v>
      </c>
      <c r="AO1270" t="s">
        <v>3101</v>
      </c>
      <c r="AP1270" t="s">
        <v>3095</v>
      </c>
      <c r="AQ1270" t="s">
        <v>21792</v>
      </c>
      <c r="AS1270">
        <v>0</v>
      </c>
      <c r="AT1270">
        <v>0</v>
      </c>
      <c r="AU1270">
        <v>0</v>
      </c>
      <c r="AV1270">
        <v>0</v>
      </c>
      <c r="AW1270">
        <v>0</v>
      </c>
      <c r="AX1270">
        <v>0</v>
      </c>
      <c r="BB1270" t="s">
        <v>63</v>
      </c>
      <c r="BC1270" t="s">
        <v>3102</v>
      </c>
      <c r="BD1270">
        <v>0</v>
      </c>
      <c r="BF1270" t="s">
        <v>3095</v>
      </c>
      <c r="BI1270" t="s">
        <v>3103</v>
      </c>
    </row>
    <row r="1271" spans="1:61" x14ac:dyDescent="0.35">
      <c r="A1271" t="s">
        <v>3098</v>
      </c>
      <c r="B1271">
        <v>10000</v>
      </c>
      <c r="C1271">
        <v>20000</v>
      </c>
      <c r="D1271" s="2">
        <v>45768</v>
      </c>
      <c r="E1271" t="s">
        <v>59</v>
      </c>
      <c r="F1271" t="s">
        <v>751</v>
      </c>
      <c r="G1271" t="s">
        <v>3099</v>
      </c>
      <c r="I1271">
        <v>2</v>
      </c>
      <c r="J1271" t="s">
        <v>183</v>
      </c>
      <c r="K1271">
        <v>60</v>
      </c>
      <c r="L1271" t="s">
        <v>6048</v>
      </c>
      <c r="M1271" t="s">
        <v>3104</v>
      </c>
      <c r="N1271" t="s">
        <v>3808</v>
      </c>
      <c r="O1271" s="3">
        <v>2768</v>
      </c>
      <c r="R1271" s="2">
        <v>45764</v>
      </c>
      <c r="T1271">
        <v>1</v>
      </c>
      <c r="U1271" s="3">
        <v>2768</v>
      </c>
      <c r="V1271" t="s">
        <v>65</v>
      </c>
      <c r="W1271" t="s">
        <v>3100</v>
      </c>
      <c r="X1271">
        <v>0</v>
      </c>
      <c r="Y1271" s="3">
        <v>2768</v>
      </c>
      <c r="Z1271">
        <v>0</v>
      </c>
      <c r="AA1271">
        <v>0</v>
      </c>
      <c r="AB1271">
        <v>0</v>
      </c>
      <c r="AC1271">
        <v>0</v>
      </c>
      <c r="AF1271">
        <v>0</v>
      </c>
      <c r="AO1271" t="s">
        <v>3101</v>
      </c>
      <c r="AP1271" t="s">
        <v>3095</v>
      </c>
      <c r="AQ1271" t="s">
        <v>21792</v>
      </c>
      <c r="AS1271">
        <v>0</v>
      </c>
      <c r="AT1271">
        <v>0</v>
      </c>
      <c r="AU1271">
        <v>0</v>
      </c>
      <c r="AV1271">
        <v>0</v>
      </c>
      <c r="AW1271">
        <v>0</v>
      </c>
      <c r="AX1271">
        <v>0</v>
      </c>
      <c r="BB1271" t="s">
        <v>63</v>
      </c>
      <c r="BC1271" t="s">
        <v>3102</v>
      </c>
      <c r="BD1271">
        <v>0</v>
      </c>
      <c r="BF1271" t="s">
        <v>3095</v>
      </c>
      <c r="BI1271" t="s">
        <v>3103</v>
      </c>
    </row>
    <row r="1272" spans="1:61" x14ac:dyDescent="0.35">
      <c r="A1272" t="s">
        <v>3371</v>
      </c>
      <c r="B1272">
        <v>10000</v>
      </c>
      <c r="C1272">
        <v>10000</v>
      </c>
      <c r="D1272" s="2">
        <v>45770</v>
      </c>
      <c r="E1272" t="s">
        <v>59</v>
      </c>
      <c r="F1272" t="s">
        <v>3402</v>
      </c>
      <c r="G1272" t="s">
        <v>3373</v>
      </c>
      <c r="I1272">
        <v>1</v>
      </c>
      <c r="J1272" t="s">
        <v>183</v>
      </c>
      <c r="K1272">
        <v>65</v>
      </c>
      <c r="L1272" t="s">
        <v>6054</v>
      </c>
      <c r="M1272" t="s">
        <v>340</v>
      </c>
      <c r="N1272" t="s">
        <v>3854</v>
      </c>
      <c r="O1272" s="3">
        <v>5000</v>
      </c>
      <c r="R1272" s="2">
        <v>45766</v>
      </c>
      <c r="T1272">
        <v>2</v>
      </c>
      <c r="U1272" s="3">
        <v>10000</v>
      </c>
      <c r="V1272" t="s">
        <v>65</v>
      </c>
      <c r="W1272" t="s">
        <v>3374</v>
      </c>
      <c r="X1272">
        <v>0</v>
      </c>
      <c r="Y1272" s="3">
        <v>10000</v>
      </c>
      <c r="Z1272">
        <v>0</v>
      </c>
      <c r="AA1272">
        <v>0</v>
      </c>
      <c r="AB1272">
        <v>0</v>
      </c>
      <c r="AC1272">
        <v>0</v>
      </c>
      <c r="AF1272">
        <v>0</v>
      </c>
      <c r="AO1272" t="s">
        <v>3375</v>
      </c>
      <c r="AP1272" t="s">
        <v>3376</v>
      </c>
      <c r="AQ1272" t="s">
        <v>12548</v>
      </c>
      <c r="AS1272">
        <v>0</v>
      </c>
      <c r="AT1272">
        <v>0</v>
      </c>
      <c r="AU1272">
        <v>0</v>
      </c>
      <c r="AV1272">
        <v>0</v>
      </c>
      <c r="AW1272">
        <v>0</v>
      </c>
      <c r="AX1272">
        <v>0</v>
      </c>
      <c r="BB1272" t="s">
        <v>63</v>
      </c>
      <c r="BC1272" t="s">
        <v>5731</v>
      </c>
      <c r="BD1272">
        <v>0</v>
      </c>
      <c r="BF1272" t="s">
        <v>3376</v>
      </c>
      <c r="BI1272" t="s">
        <v>3377</v>
      </c>
    </row>
    <row r="1273" spans="1:61" x14ac:dyDescent="0.35">
      <c r="A1273" t="s">
        <v>5732</v>
      </c>
      <c r="B1273">
        <v>10000</v>
      </c>
      <c r="C1273">
        <v>10000</v>
      </c>
      <c r="D1273" s="2">
        <v>45771</v>
      </c>
      <c r="E1273" t="s">
        <v>59</v>
      </c>
      <c r="F1273" t="s">
        <v>5733</v>
      </c>
      <c r="G1273" t="s">
        <v>3373</v>
      </c>
      <c r="I1273">
        <v>1</v>
      </c>
      <c r="J1273" t="s">
        <v>183</v>
      </c>
      <c r="K1273">
        <v>65</v>
      </c>
      <c r="L1273" t="s">
        <v>6054</v>
      </c>
      <c r="M1273" t="s">
        <v>340</v>
      </c>
      <c r="N1273" t="s">
        <v>3854</v>
      </c>
      <c r="O1273" s="3">
        <v>8000</v>
      </c>
      <c r="R1273" s="2">
        <v>45766</v>
      </c>
      <c r="T1273">
        <v>2</v>
      </c>
      <c r="U1273" s="3">
        <v>16000</v>
      </c>
      <c r="V1273" t="s">
        <v>65</v>
      </c>
      <c r="W1273" t="s">
        <v>5734</v>
      </c>
      <c r="X1273">
        <v>0</v>
      </c>
      <c r="Y1273" s="3">
        <v>16000</v>
      </c>
      <c r="Z1273">
        <v>0</v>
      </c>
      <c r="AA1273">
        <v>0</v>
      </c>
      <c r="AB1273">
        <v>0</v>
      </c>
      <c r="AC1273">
        <v>0</v>
      </c>
      <c r="AF1273">
        <v>0</v>
      </c>
      <c r="AO1273" t="s">
        <v>5735</v>
      </c>
      <c r="AP1273" t="s">
        <v>3376</v>
      </c>
      <c r="AQ1273" t="s">
        <v>12548</v>
      </c>
      <c r="AS1273">
        <v>0</v>
      </c>
      <c r="AT1273">
        <v>0</v>
      </c>
      <c r="AU1273">
        <v>0</v>
      </c>
      <c r="AV1273">
        <v>0</v>
      </c>
      <c r="AW1273">
        <v>0</v>
      </c>
      <c r="AX1273">
        <v>0</v>
      </c>
      <c r="BB1273" t="s">
        <v>63</v>
      </c>
      <c r="BC1273" t="s">
        <v>5736</v>
      </c>
      <c r="BD1273">
        <v>0</v>
      </c>
      <c r="BF1273" t="s">
        <v>3376</v>
      </c>
      <c r="BI1273" t="s">
        <v>3377</v>
      </c>
    </row>
    <row r="1274" spans="1:61" x14ac:dyDescent="0.35">
      <c r="A1274" t="s">
        <v>6552</v>
      </c>
      <c r="B1274">
        <v>10000</v>
      </c>
      <c r="C1274">
        <v>20000</v>
      </c>
      <c r="D1274" s="2">
        <v>45785</v>
      </c>
      <c r="E1274" t="s">
        <v>59</v>
      </c>
      <c r="F1274" t="s">
        <v>6553</v>
      </c>
      <c r="G1274" t="s">
        <v>6554</v>
      </c>
      <c r="H1274" t="s">
        <v>6555</v>
      </c>
      <c r="I1274">
        <v>2</v>
      </c>
      <c r="J1274" t="s">
        <v>63</v>
      </c>
      <c r="K1274">
        <v>77</v>
      </c>
      <c r="L1274" t="s">
        <v>6043</v>
      </c>
      <c r="M1274" t="s">
        <v>192</v>
      </c>
      <c r="N1274" t="s">
        <v>3848</v>
      </c>
      <c r="O1274" s="3">
        <v>29723</v>
      </c>
      <c r="R1274" s="2">
        <v>45768</v>
      </c>
      <c r="T1274">
        <v>36</v>
      </c>
      <c r="U1274" s="3">
        <v>1070028</v>
      </c>
      <c r="V1274" t="s">
        <v>65</v>
      </c>
      <c r="W1274" t="s">
        <v>5490</v>
      </c>
      <c r="X1274">
        <v>0</v>
      </c>
      <c r="Y1274">
        <v>0</v>
      </c>
      <c r="Z1274">
        <v>0</v>
      </c>
      <c r="AA1274">
        <v>0</v>
      </c>
      <c r="AB1274">
        <v>0</v>
      </c>
      <c r="AC1274">
        <v>0</v>
      </c>
      <c r="AF1274">
        <v>0</v>
      </c>
      <c r="AJ1274" t="s">
        <v>63</v>
      </c>
      <c r="AK1274">
        <v>0</v>
      </c>
      <c r="AL1274" t="s">
        <v>63</v>
      </c>
      <c r="AO1274" t="s">
        <v>5491</v>
      </c>
      <c r="AP1274" t="s">
        <v>95</v>
      </c>
      <c r="AQ1274" t="s">
        <v>13261</v>
      </c>
      <c r="AS1274">
        <v>0</v>
      </c>
      <c r="AT1274">
        <v>0</v>
      </c>
      <c r="AU1274">
        <v>0</v>
      </c>
      <c r="AV1274">
        <v>0</v>
      </c>
      <c r="AW1274">
        <v>0</v>
      </c>
      <c r="AX1274">
        <v>0</v>
      </c>
      <c r="BB1274" t="s">
        <v>63</v>
      </c>
      <c r="BF1274" t="s">
        <v>95</v>
      </c>
      <c r="BI1274" t="s">
        <v>6556</v>
      </c>
    </row>
    <row r="1275" spans="1:61" x14ac:dyDescent="0.35">
      <c r="A1275" t="s">
        <v>3105</v>
      </c>
      <c r="B1275">
        <v>10000</v>
      </c>
      <c r="C1275">
        <v>20000</v>
      </c>
      <c r="D1275" s="2">
        <v>45768</v>
      </c>
      <c r="E1275" t="s">
        <v>59</v>
      </c>
      <c r="F1275" t="s">
        <v>3106</v>
      </c>
      <c r="G1275" t="s">
        <v>3050</v>
      </c>
      <c r="H1275" t="s">
        <v>80</v>
      </c>
      <c r="I1275">
        <v>1</v>
      </c>
      <c r="J1275" t="s">
        <v>63</v>
      </c>
      <c r="K1275">
        <v>94</v>
      </c>
      <c r="L1275" t="s">
        <v>6050</v>
      </c>
      <c r="M1275" t="s">
        <v>81</v>
      </c>
      <c r="N1275" t="s">
        <v>3825</v>
      </c>
      <c r="O1275" s="3">
        <v>10000</v>
      </c>
      <c r="R1275" s="2">
        <v>45768</v>
      </c>
      <c r="T1275">
        <v>4</v>
      </c>
      <c r="U1275" s="3">
        <v>40000</v>
      </c>
      <c r="V1275" t="s">
        <v>65</v>
      </c>
      <c r="W1275" t="s">
        <v>82</v>
      </c>
      <c r="X1275">
        <v>0</v>
      </c>
      <c r="Y1275">
        <v>0</v>
      </c>
      <c r="Z1275">
        <v>0</v>
      </c>
      <c r="AA1275">
        <v>0</v>
      </c>
      <c r="AB1275">
        <v>0</v>
      </c>
      <c r="AC1275">
        <v>0</v>
      </c>
      <c r="AF1275">
        <v>0</v>
      </c>
      <c r="AJ1275" t="s">
        <v>63</v>
      </c>
      <c r="AK1275">
        <v>0</v>
      </c>
      <c r="AL1275" t="s">
        <v>63</v>
      </c>
      <c r="AO1275" t="s">
        <v>83</v>
      </c>
      <c r="AP1275" t="s">
        <v>84</v>
      </c>
      <c r="AQ1275" t="s">
        <v>14396</v>
      </c>
      <c r="AS1275">
        <v>0</v>
      </c>
      <c r="AT1275">
        <v>0</v>
      </c>
      <c r="AU1275">
        <v>0</v>
      </c>
      <c r="AV1275">
        <v>0</v>
      </c>
      <c r="AW1275">
        <v>0</v>
      </c>
      <c r="AX1275">
        <v>0</v>
      </c>
      <c r="BB1275" t="s">
        <v>63</v>
      </c>
      <c r="BF1275" t="s">
        <v>84</v>
      </c>
      <c r="BI1275" t="s">
        <v>3107</v>
      </c>
    </row>
    <row r="1276" spans="1:61" x14ac:dyDescent="0.35">
      <c r="A1276" t="s">
        <v>6471</v>
      </c>
      <c r="B1276">
        <v>10000</v>
      </c>
      <c r="C1276">
        <v>10000</v>
      </c>
      <c r="D1276" s="2">
        <v>45784</v>
      </c>
      <c r="E1276" t="s">
        <v>59</v>
      </c>
      <c r="F1276" t="s">
        <v>6472</v>
      </c>
      <c r="G1276" t="s">
        <v>6473</v>
      </c>
      <c r="H1276" t="s">
        <v>6474</v>
      </c>
      <c r="I1276">
        <v>1</v>
      </c>
      <c r="J1276" t="s">
        <v>63</v>
      </c>
      <c r="K1276">
        <v>79</v>
      </c>
      <c r="L1276" t="s">
        <v>6076</v>
      </c>
      <c r="M1276" t="s">
        <v>92</v>
      </c>
      <c r="N1276" t="s">
        <v>3828</v>
      </c>
      <c r="O1276" s="3">
        <v>3800</v>
      </c>
      <c r="R1276" s="2">
        <v>45768</v>
      </c>
      <c r="T1276">
        <v>21</v>
      </c>
      <c r="U1276" s="3">
        <v>79800</v>
      </c>
      <c r="V1276" t="s">
        <v>65</v>
      </c>
      <c r="W1276" t="s">
        <v>3489</v>
      </c>
      <c r="X1276">
        <v>0</v>
      </c>
      <c r="Y1276">
        <v>0</v>
      </c>
      <c r="Z1276">
        <v>0</v>
      </c>
      <c r="AA1276">
        <v>0</v>
      </c>
      <c r="AB1276">
        <v>0</v>
      </c>
      <c r="AC1276">
        <v>0</v>
      </c>
      <c r="AF1276">
        <v>0</v>
      </c>
      <c r="AJ1276" t="s">
        <v>63</v>
      </c>
      <c r="AK1276">
        <v>0</v>
      </c>
      <c r="AL1276" t="s">
        <v>63</v>
      </c>
      <c r="AO1276" t="s">
        <v>3490</v>
      </c>
      <c r="AP1276" t="s">
        <v>108</v>
      </c>
      <c r="AQ1276" t="s">
        <v>13404</v>
      </c>
      <c r="AS1276">
        <v>0</v>
      </c>
      <c r="AT1276">
        <v>0</v>
      </c>
      <c r="AU1276">
        <v>0</v>
      </c>
      <c r="AV1276">
        <v>0</v>
      </c>
      <c r="AW1276">
        <v>0</v>
      </c>
      <c r="AX1276">
        <v>0</v>
      </c>
      <c r="BB1276" t="s">
        <v>63</v>
      </c>
      <c r="BF1276" t="s">
        <v>108</v>
      </c>
      <c r="BI1276" t="s">
        <v>6475</v>
      </c>
    </row>
    <row r="1277" spans="1:61" x14ac:dyDescent="0.35">
      <c r="A1277" t="s">
        <v>6471</v>
      </c>
      <c r="B1277">
        <v>10000</v>
      </c>
      <c r="C1277">
        <v>20000</v>
      </c>
      <c r="D1277" s="2">
        <v>45784</v>
      </c>
      <c r="E1277" t="s">
        <v>59</v>
      </c>
      <c r="F1277" t="s">
        <v>6472</v>
      </c>
      <c r="G1277" t="s">
        <v>6473</v>
      </c>
      <c r="H1277" t="s">
        <v>6474</v>
      </c>
      <c r="I1277">
        <v>1</v>
      </c>
      <c r="J1277" t="s">
        <v>63</v>
      </c>
      <c r="K1277">
        <v>79</v>
      </c>
      <c r="L1277" t="s">
        <v>6076</v>
      </c>
      <c r="M1277" t="s">
        <v>945</v>
      </c>
      <c r="N1277" t="s">
        <v>3831</v>
      </c>
      <c r="O1277" s="3">
        <v>1395</v>
      </c>
      <c r="R1277" s="2">
        <v>45768</v>
      </c>
      <c r="T1277">
        <v>21</v>
      </c>
      <c r="U1277" s="3">
        <v>29295</v>
      </c>
      <c r="V1277" t="s">
        <v>65</v>
      </c>
      <c r="W1277" t="s">
        <v>3489</v>
      </c>
      <c r="X1277">
        <v>0</v>
      </c>
      <c r="Y1277">
        <v>0</v>
      </c>
      <c r="Z1277">
        <v>0</v>
      </c>
      <c r="AA1277">
        <v>0</v>
      </c>
      <c r="AB1277">
        <v>0</v>
      </c>
      <c r="AC1277">
        <v>0</v>
      </c>
      <c r="AF1277">
        <v>0</v>
      </c>
      <c r="AJ1277" t="s">
        <v>63</v>
      </c>
      <c r="AK1277">
        <v>0</v>
      </c>
      <c r="AL1277" t="s">
        <v>63</v>
      </c>
      <c r="AO1277" t="s">
        <v>3490</v>
      </c>
      <c r="AP1277" t="s">
        <v>108</v>
      </c>
      <c r="AQ1277" t="s">
        <v>13404</v>
      </c>
      <c r="AS1277">
        <v>0</v>
      </c>
      <c r="AT1277">
        <v>0</v>
      </c>
      <c r="AU1277">
        <v>0</v>
      </c>
      <c r="AV1277">
        <v>0</v>
      </c>
      <c r="AW1277">
        <v>0</v>
      </c>
      <c r="AX1277">
        <v>0</v>
      </c>
      <c r="BB1277" t="s">
        <v>63</v>
      </c>
      <c r="BF1277" t="s">
        <v>108</v>
      </c>
      <c r="BI1277" t="s">
        <v>6475</v>
      </c>
    </row>
    <row r="1278" spans="1:61" x14ac:dyDescent="0.35">
      <c r="A1278" t="s">
        <v>5482</v>
      </c>
      <c r="B1278">
        <v>10000</v>
      </c>
      <c r="C1278">
        <v>10000</v>
      </c>
      <c r="D1278" s="2">
        <v>45769</v>
      </c>
      <c r="E1278" t="s">
        <v>59</v>
      </c>
      <c r="F1278" t="s">
        <v>3207</v>
      </c>
      <c r="G1278" t="s">
        <v>5483</v>
      </c>
      <c r="H1278" t="s">
        <v>1401</v>
      </c>
      <c r="I1278">
        <v>1</v>
      </c>
      <c r="J1278" t="s">
        <v>63</v>
      </c>
      <c r="K1278">
        <v>82</v>
      </c>
      <c r="L1278" t="s">
        <v>6055</v>
      </c>
      <c r="M1278" t="s">
        <v>352</v>
      </c>
      <c r="N1278" t="s">
        <v>3798</v>
      </c>
      <c r="O1278" s="3">
        <v>8000</v>
      </c>
      <c r="R1278" s="2">
        <v>45768</v>
      </c>
      <c r="T1278">
        <v>6</v>
      </c>
      <c r="U1278" s="3">
        <v>48000</v>
      </c>
      <c r="V1278" t="s">
        <v>65</v>
      </c>
      <c r="W1278" t="s">
        <v>5319</v>
      </c>
      <c r="X1278">
        <v>0</v>
      </c>
      <c r="Y1278">
        <v>0</v>
      </c>
      <c r="Z1278">
        <v>0</v>
      </c>
      <c r="AA1278">
        <v>0</v>
      </c>
      <c r="AB1278">
        <v>0</v>
      </c>
      <c r="AC1278">
        <v>0</v>
      </c>
      <c r="AF1278">
        <v>0</v>
      </c>
      <c r="AJ1278" t="s">
        <v>63</v>
      </c>
      <c r="AK1278">
        <v>0</v>
      </c>
      <c r="AL1278" t="s">
        <v>63</v>
      </c>
      <c r="AO1278" t="s">
        <v>5320</v>
      </c>
      <c r="AP1278" t="s">
        <v>84</v>
      </c>
      <c r="AQ1278" t="s">
        <v>14396</v>
      </c>
      <c r="AS1278">
        <v>0</v>
      </c>
      <c r="AT1278">
        <v>0</v>
      </c>
      <c r="AU1278">
        <v>0</v>
      </c>
      <c r="AV1278">
        <v>0</v>
      </c>
      <c r="AW1278">
        <v>0</v>
      </c>
      <c r="AX1278">
        <v>0</v>
      </c>
      <c r="BB1278" t="s">
        <v>63</v>
      </c>
      <c r="BF1278" t="s">
        <v>84</v>
      </c>
      <c r="BI1278" t="s">
        <v>5484</v>
      </c>
    </row>
    <row r="1279" spans="1:61" x14ac:dyDescent="0.35">
      <c r="A1279" t="s">
        <v>5485</v>
      </c>
      <c r="B1279">
        <v>10000</v>
      </c>
      <c r="C1279">
        <v>10000</v>
      </c>
      <c r="D1279" s="2">
        <v>45769</v>
      </c>
      <c r="E1279" t="s">
        <v>59</v>
      </c>
      <c r="F1279" t="s">
        <v>3207</v>
      </c>
      <c r="G1279" t="s">
        <v>5483</v>
      </c>
      <c r="H1279" t="s">
        <v>1401</v>
      </c>
      <c r="I1279">
        <v>1</v>
      </c>
      <c r="J1279" t="s">
        <v>63</v>
      </c>
      <c r="K1279">
        <v>82</v>
      </c>
      <c r="L1279" t="s">
        <v>6055</v>
      </c>
      <c r="M1279" t="s">
        <v>352</v>
      </c>
      <c r="N1279" t="s">
        <v>3798</v>
      </c>
      <c r="O1279" s="3">
        <v>8000</v>
      </c>
      <c r="R1279" s="2">
        <v>45768</v>
      </c>
      <c r="T1279">
        <v>6</v>
      </c>
      <c r="U1279" s="3">
        <v>48000</v>
      </c>
      <c r="V1279" t="s">
        <v>65</v>
      </c>
      <c r="W1279" t="s">
        <v>5319</v>
      </c>
      <c r="X1279">
        <v>0</v>
      </c>
      <c r="Y1279">
        <v>0</v>
      </c>
      <c r="Z1279">
        <v>0</v>
      </c>
      <c r="AA1279">
        <v>0</v>
      </c>
      <c r="AB1279">
        <v>0</v>
      </c>
      <c r="AC1279">
        <v>0</v>
      </c>
      <c r="AF1279">
        <v>0</v>
      </c>
      <c r="AJ1279" t="s">
        <v>63</v>
      </c>
      <c r="AK1279">
        <v>0</v>
      </c>
      <c r="AL1279" t="s">
        <v>63</v>
      </c>
      <c r="AO1279" t="s">
        <v>5320</v>
      </c>
      <c r="AP1279" t="s">
        <v>84</v>
      </c>
      <c r="AQ1279" t="s">
        <v>14396</v>
      </c>
      <c r="AS1279">
        <v>0</v>
      </c>
      <c r="AT1279">
        <v>0</v>
      </c>
      <c r="AU1279">
        <v>0</v>
      </c>
      <c r="AV1279">
        <v>0</v>
      </c>
      <c r="AW1279">
        <v>0</v>
      </c>
      <c r="AX1279">
        <v>0</v>
      </c>
      <c r="BB1279" t="s">
        <v>63</v>
      </c>
      <c r="BF1279" t="s">
        <v>84</v>
      </c>
      <c r="BI1279" t="s">
        <v>5486</v>
      </c>
    </row>
    <row r="1280" spans="1:61" x14ac:dyDescent="0.35">
      <c r="A1280" t="s">
        <v>4188</v>
      </c>
      <c r="B1280">
        <v>10000</v>
      </c>
      <c r="C1280">
        <v>10000</v>
      </c>
      <c r="D1280" s="2">
        <v>45777</v>
      </c>
      <c r="E1280" t="s">
        <v>59</v>
      </c>
      <c r="F1280" t="s">
        <v>4189</v>
      </c>
      <c r="G1280" t="s">
        <v>4173</v>
      </c>
      <c r="H1280" t="s">
        <v>119</v>
      </c>
      <c r="I1280">
        <v>1</v>
      </c>
      <c r="J1280" t="s">
        <v>63</v>
      </c>
      <c r="K1280">
        <v>79</v>
      </c>
      <c r="L1280" t="s">
        <v>6076</v>
      </c>
      <c r="M1280" t="s">
        <v>945</v>
      </c>
      <c r="N1280" t="s">
        <v>3831</v>
      </c>
      <c r="O1280" s="3">
        <v>4260</v>
      </c>
      <c r="R1280" s="2">
        <v>45768</v>
      </c>
      <c r="T1280">
        <v>27</v>
      </c>
      <c r="U1280" s="3">
        <v>115020</v>
      </c>
      <c r="V1280" t="s">
        <v>65</v>
      </c>
      <c r="W1280" t="s">
        <v>4190</v>
      </c>
      <c r="X1280">
        <v>0</v>
      </c>
      <c r="Y1280">
        <v>0</v>
      </c>
      <c r="Z1280">
        <v>0</v>
      </c>
      <c r="AA1280">
        <v>0</v>
      </c>
      <c r="AB1280">
        <v>0</v>
      </c>
      <c r="AC1280">
        <v>0</v>
      </c>
      <c r="AF1280">
        <v>0</v>
      </c>
      <c r="AJ1280" t="s">
        <v>63</v>
      </c>
      <c r="AK1280">
        <v>0</v>
      </c>
      <c r="AL1280" t="s">
        <v>63</v>
      </c>
      <c r="AO1280" t="s">
        <v>4191</v>
      </c>
      <c r="AP1280" t="s">
        <v>108</v>
      </c>
      <c r="AQ1280" t="s">
        <v>13404</v>
      </c>
      <c r="AS1280">
        <v>0</v>
      </c>
      <c r="AT1280">
        <v>0</v>
      </c>
      <c r="AU1280">
        <v>0</v>
      </c>
      <c r="AV1280">
        <v>0</v>
      </c>
      <c r="AW1280">
        <v>0</v>
      </c>
      <c r="AX1280">
        <v>0</v>
      </c>
      <c r="BB1280" t="s">
        <v>63</v>
      </c>
      <c r="BF1280" t="s">
        <v>108</v>
      </c>
      <c r="BI1280" t="s">
        <v>4192</v>
      </c>
    </row>
    <row r="1281" spans="1:61" x14ac:dyDescent="0.35">
      <c r="A1281" t="s">
        <v>6557</v>
      </c>
      <c r="B1281">
        <v>10000</v>
      </c>
      <c r="C1281">
        <v>10000</v>
      </c>
      <c r="D1281" s="2">
        <v>45785</v>
      </c>
      <c r="E1281" t="s">
        <v>59</v>
      </c>
      <c r="F1281" t="s">
        <v>6558</v>
      </c>
      <c r="G1281">
        <v>10620258002</v>
      </c>
      <c r="H1281" t="s">
        <v>119</v>
      </c>
      <c r="I1281">
        <v>1</v>
      </c>
      <c r="J1281" t="s">
        <v>63</v>
      </c>
      <c r="K1281">
        <v>79</v>
      </c>
      <c r="L1281" t="s">
        <v>6076</v>
      </c>
      <c r="M1281" t="s">
        <v>945</v>
      </c>
      <c r="N1281" t="s">
        <v>3831</v>
      </c>
      <c r="O1281" s="3">
        <v>1460</v>
      </c>
      <c r="R1281" s="2">
        <v>45768</v>
      </c>
      <c r="T1281">
        <v>297</v>
      </c>
      <c r="U1281" s="3">
        <v>433620</v>
      </c>
      <c r="V1281" t="s">
        <v>65</v>
      </c>
      <c r="W1281" t="s">
        <v>1557</v>
      </c>
      <c r="X1281">
        <v>0</v>
      </c>
      <c r="Y1281">
        <v>0</v>
      </c>
      <c r="Z1281">
        <v>0</v>
      </c>
      <c r="AA1281">
        <v>0</v>
      </c>
      <c r="AB1281">
        <v>0</v>
      </c>
      <c r="AC1281">
        <v>0</v>
      </c>
      <c r="AF1281">
        <v>0</v>
      </c>
      <c r="AJ1281" t="s">
        <v>63</v>
      </c>
      <c r="AK1281">
        <v>0</v>
      </c>
      <c r="AL1281" t="s">
        <v>63</v>
      </c>
      <c r="AO1281" t="s">
        <v>1558</v>
      </c>
      <c r="AP1281" t="s">
        <v>108</v>
      </c>
      <c r="AQ1281" t="s">
        <v>13404</v>
      </c>
      <c r="AS1281">
        <v>0</v>
      </c>
      <c r="AT1281">
        <v>0</v>
      </c>
      <c r="AU1281">
        <v>0</v>
      </c>
      <c r="AV1281">
        <v>0</v>
      </c>
      <c r="AW1281">
        <v>0</v>
      </c>
      <c r="AX1281">
        <v>0</v>
      </c>
      <c r="BB1281" t="s">
        <v>63</v>
      </c>
      <c r="BF1281" t="s">
        <v>108</v>
      </c>
      <c r="BI1281" t="s">
        <v>6559</v>
      </c>
    </row>
    <row r="1282" spans="1:61" x14ac:dyDescent="0.35">
      <c r="A1282" t="s">
        <v>4193</v>
      </c>
      <c r="B1282">
        <v>10000</v>
      </c>
      <c r="C1282">
        <v>10000</v>
      </c>
      <c r="D1282" s="2">
        <v>45777</v>
      </c>
      <c r="E1282" t="s">
        <v>59</v>
      </c>
      <c r="F1282" t="s">
        <v>4194</v>
      </c>
      <c r="G1282" t="s">
        <v>4173</v>
      </c>
      <c r="H1282" t="s">
        <v>119</v>
      </c>
      <c r="I1282">
        <v>1</v>
      </c>
      <c r="J1282" t="s">
        <v>63</v>
      </c>
      <c r="K1282">
        <v>79</v>
      </c>
      <c r="L1282" t="s">
        <v>6076</v>
      </c>
      <c r="M1282" t="s">
        <v>945</v>
      </c>
      <c r="N1282" t="s">
        <v>3831</v>
      </c>
      <c r="O1282" s="3">
        <v>4260</v>
      </c>
      <c r="R1282" s="2">
        <v>45768</v>
      </c>
      <c r="T1282">
        <v>27</v>
      </c>
      <c r="U1282" s="3">
        <v>115020</v>
      </c>
      <c r="V1282" t="s">
        <v>65</v>
      </c>
      <c r="W1282" t="s">
        <v>1195</v>
      </c>
      <c r="X1282">
        <v>0</v>
      </c>
      <c r="Y1282">
        <v>0</v>
      </c>
      <c r="Z1282">
        <v>0</v>
      </c>
      <c r="AA1282">
        <v>0</v>
      </c>
      <c r="AB1282">
        <v>0</v>
      </c>
      <c r="AC1282">
        <v>0</v>
      </c>
      <c r="AF1282">
        <v>0</v>
      </c>
      <c r="AJ1282" t="s">
        <v>63</v>
      </c>
      <c r="AK1282">
        <v>0</v>
      </c>
      <c r="AL1282" t="s">
        <v>63</v>
      </c>
      <c r="AO1282" t="s">
        <v>1196</v>
      </c>
      <c r="AP1282" t="s">
        <v>108</v>
      </c>
      <c r="AQ1282" t="s">
        <v>13404</v>
      </c>
      <c r="AS1282">
        <v>0</v>
      </c>
      <c r="AT1282">
        <v>0</v>
      </c>
      <c r="AU1282">
        <v>0</v>
      </c>
      <c r="AV1282">
        <v>0</v>
      </c>
      <c r="AW1282">
        <v>0</v>
      </c>
      <c r="AX1282">
        <v>0</v>
      </c>
      <c r="BB1282" t="s">
        <v>63</v>
      </c>
      <c r="BF1282" t="s">
        <v>108</v>
      </c>
      <c r="BI1282" t="s">
        <v>4195</v>
      </c>
    </row>
    <row r="1283" spans="1:61" x14ac:dyDescent="0.35">
      <c r="A1283" t="s">
        <v>4196</v>
      </c>
      <c r="B1283">
        <v>10000</v>
      </c>
      <c r="C1283">
        <v>10000</v>
      </c>
      <c r="D1283" s="2">
        <v>45777</v>
      </c>
      <c r="E1283" t="s">
        <v>59</v>
      </c>
      <c r="F1283" t="s">
        <v>4197</v>
      </c>
      <c r="G1283" t="s">
        <v>4173</v>
      </c>
      <c r="H1283" t="s">
        <v>119</v>
      </c>
      <c r="I1283">
        <v>1</v>
      </c>
      <c r="J1283" t="s">
        <v>63</v>
      </c>
      <c r="K1283">
        <v>79</v>
      </c>
      <c r="L1283" t="s">
        <v>6076</v>
      </c>
      <c r="M1283" t="s">
        <v>945</v>
      </c>
      <c r="N1283" t="s">
        <v>3831</v>
      </c>
      <c r="O1283" s="3">
        <v>4260</v>
      </c>
      <c r="R1283" s="2">
        <v>45768</v>
      </c>
      <c r="T1283">
        <v>27</v>
      </c>
      <c r="U1283" s="3">
        <v>115020</v>
      </c>
      <c r="V1283" t="s">
        <v>65</v>
      </c>
      <c r="W1283" t="s">
        <v>4198</v>
      </c>
      <c r="X1283">
        <v>0</v>
      </c>
      <c r="Y1283">
        <v>0</v>
      </c>
      <c r="Z1283">
        <v>0</v>
      </c>
      <c r="AA1283">
        <v>0</v>
      </c>
      <c r="AB1283">
        <v>0</v>
      </c>
      <c r="AC1283">
        <v>0</v>
      </c>
      <c r="AF1283">
        <v>0</v>
      </c>
      <c r="AJ1283" t="s">
        <v>63</v>
      </c>
      <c r="AK1283">
        <v>0</v>
      </c>
      <c r="AL1283" t="s">
        <v>63</v>
      </c>
      <c r="AO1283" t="s">
        <v>4199</v>
      </c>
      <c r="AP1283" t="s">
        <v>108</v>
      </c>
      <c r="AQ1283" t="s">
        <v>13404</v>
      </c>
      <c r="AS1283">
        <v>0</v>
      </c>
      <c r="AT1283">
        <v>0</v>
      </c>
      <c r="AU1283">
        <v>0</v>
      </c>
      <c r="AV1283">
        <v>0</v>
      </c>
      <c r="AW1283">
        <v>0</v>
      </c>
      <c r="AX1283">
        <v>0</v>
      </c>
      <c r="BB1283" t="s">
        <v>63</v>
      </c>
      <c r="BF1283" t="s">
        <v>108</v>
      </c>
      <c r="BI1283" t="s">
        <v>4200</v>
      </c>
    </row>
    <row r="1284" spans="1:61" x14ac:dyDescent="0.35">
      <c r="A1284" t="s">
        <v>6248</v>
      </c>
      <c r="B1284">
        <v>10000</v>
      </c>
      <c r="C1284">
        <v>10000</v>
      </c>
      <c r="D1284" s="2">
        <v>45785</v>
      </c>
      <c r="E1284" t="s">
        <v>59</v>
      </c>
      <c r="F1284" t="s">
        <v>6249</v>
      </c>
      <c r="G1284" t="s">
        <v>6250</v>
      </c>
      <c r="H1284" t="s">
        <v>119</v>
      </c>
      <c r="I1284">
        <v>1</v>
      </c>
      <c r="J1284" t="s">
        <v>63</v>
      </c>
      <c r="K1284">
        <v>79</v>
      </c>
      <c r="L1284" t="s">
        <v>6076</v>
      </c>
      <c r="M1284" t="s">
        <v>945</v>
      </c>
      <c r="N1284" t="s">
        <v>3831</v>
      </c>
      <c r="O1284" s="3">
        <v>4260</v>
      </c>
      <c r="R1284" s="2">
        <v>45768</v>
      </c>
      <c r="T1284">
        <v>27</v>
      </c>
      <c r="U1284" s="3">
        <v>115020</v>
      </c>
      <c r="V1284" t="s">
        <v>65</v>
      </c>
      <c r="W1284" t="s">
        <v>4198</v>
      </c>
      <c r="X1284">
        <v>0</v>
      </c>
      <c r="Y1284">
        <v>0</v>
      </c>
      <c r="Z1284">
        <v>0</v>
      </c>
      <c r="AA1284">
        <v>0</v>
      </c>
      <c r="AB1284">
        <v>0</v>
      </c>
      <c r="AC1284">
        <v>0</v>
      </c>
      <c r="AF1284">
        <v>0</v>
      </c>
      <c r="AJ1284" t="s">
        <v>63</v>
      </c>
      <c r="AK1284">
        <v>0</v>
      </c>
      <c r="AL1284" t="s">
        <v>63</v>
      </c>
      <c r="AO1284" t="s">
        <v>4199</v>
      </c>
      <c r="AP1284" t="s">
        <v>108</v>
      </c>
      <c r="AQ1284" t="s">
        <v>13404</v>
      </c>
      <c r="AS1284">
        <v>0</v>
      </c>
      <c r="AT1284">
        <v>0</v>
      </c>
      <c r="AU1284">
        <v>0</v>
      </c>
      <c r="AV1284">
        <v>0</v>
      </c>
      <c r="AW1284">
        <v>0</v>
      </c>
      <c r="AX1284">
        <v>0</v>
      </c>
      <c r="BB1284" t="s">
        <v>63</v>
      </c>
      <c r="BF1284" t="s">
        <v>108</v>
      </c>
      <c r="BI1284" t="s">
        <v>6251</v>
      </c>
    </row>
    <row r="1285" spans="1:61" x14ac:dyDescent="0.35">
      <c r="A1285" t="s">
        <v>4207</v>
      </c>
      <c r="B1285">
        <v>10000</v>
      </c>
      <c r="C1285">
        <v>10000</v>
      </c>
      <c r="D1285" s="2">
        <v>45777</v>
      </c>
      <c r="E1285" t="s">
        <v>59</v>
      </c>
      <c r="F1285" t="s">
        <v>4208</v>
      </c>
      <c r="G1285" t="s">
        <v>4173</v>
      </c>
      <c r="H1285" t="s">
        <v>119</v>
      </c>
      <c r="I1285">
        <v>1</v>
      </c>
      <c r="J1285" t="s">
        <v>63</v>
      </c>
      <c r="K1285">
        <v>79</v>
      </c>
      <c r="L1285" t="s">
        <v>6076</v>
      </c>
      <c r="M1285" t="s">
        <v>945</v>
      </c>
      <c r="N1285" t="s">
        <v>3831</v>
      </c>
      <c r="O1285" s="3">
        <v>4260</v>
      </c>
      <c r="R1285" s="2">
        <v>45768</v>
      </c>
      <c r="T1285">
        <v>27</v>
      </c>
      <c r="U1285" s="3">
        <v>115020</v>
      </c>
      <c r="V1285" t="s">
        <v>65</v>
      </c>
      <c r="W1285" t="s">
        <v>1547</v>
      </c>
      <c r="X1285">
        <v>0</v>
      </c>
      <c r="Y1285">
        <v>0</v>
      </c>
      <c r="Z1285">
        <v>0</v>
      </c>
      <c r="AA1285">
        <v>0</v>
      </c>
      <c r="AB1285">
        <v>0</v>
      </c>
      <c r="AC1285">
        <v>0</v>
      </c>
      <c r="AF1285">
        <v>0</v>
      </c>
      <c r="AJ1285" t="s">
        <v>63</v>
      </c>
      <c r="AK1285">
        <v>0</v>
      </c>
      <c r="AL1285" t="s">
        <v>63</v>
      </c>
      <c r="AO1285" t="s">
        <v>1548</v>
      </c>
      <c r="AP1285" t="s">
        <v>108</v>
      </c>
      <c r="AQ1285" t="s">
        <v>13404</v>
      </c>
      <c r="AS1285">
        <v>0</v>
      </c>
      <c r="AT1285">
        <v>0</v>
      </c>
      <c r="AU1285">
        <v>0</v>
      </c>
      <c r="AV1285">
        <v>0</v>
      </c>
      <c r="AW1285">
        <v>0</v>
      </c>
      <c r="AX1285">
        <v>0</v>
      </c>
      <c r="BB1285" t="s">
        <v>63</v>
      </c>
      <c r="BF1285" t="s">
        <v>108</v>
      </c>
      <c r="BI1285" t="s">
        <v>4209</v>
      </c>
    </row>
    <row r="1286" spans="1:61" x14ac:dyDescent="0.35">
      <c r="A1286" t="s">
        <v>4820</v>
      </c>
      <c r="B1286">
        <v>10000</v>
      </c>
      <c r="C1286">
        <v>50000</v>
      </c>
      <c r="D1286" s="2">
        <v>45770</v>
      </c>
      <c r="E1286" t="s">
        <v>59</v>
      </c>
      <c r="F1286" t="s">
        <v>4821</v>
      </c>
      <c r="G1286" t="s">
        <v>4822</v>
      </c>
      <c r="I1286">
        <v>2</v>
      </c>
      <c r="J1286" t="s">
        <v>183</v>
      </c>
      <c r="K1286">
        <v>76</v>
      </c>
      <c r="L1286" t="s">
        <v>6071</v>
      </c>
      <c r="M1286" t="s">
        <v>3801</v>
      </c>
      <c r="N1286" t="s">
        <v>3839</v>
      </c>
      <c r="O1286" s="3">
        <v>35667</v>
      </c>
      <c r="R1286" s="2">
        <v>45768</v>
      </c>
      <c r="T1286">
        <v>6</v>
      </c>
      <c r="U1286" s="3">
        <v>214002</v>
      </c>
      <c r="V1286" t="s">
        <v>65</v>
      </c>
      <c r="W1286" t="s">
        <v>4823</v>
      </c>
      <c r="X1286">
        <v>0</v>
      </c>
      <c r="Y1286" s="3">
        <v>214001</v>
      </c>
      <c r="Z1286">
        <v>1</v>
      </c>
      <c r="AA1286">
        <v>0</v>
      </c>
      <c r="AB1286">
        <v>0</v>
      </c>
      <c r="AC1286">
        <v>0</v>
      </c>
      <c r="AF1286">
        <v>0</v>
      </c>
      <c r="AO1286" t="s">
        <v>4824</v>
      </c>
      <c r="AP1286" t="s">
        <v>448</v>
      </c>
      <c r="AQ1286" t="s">
        <v>11797</v>
      </c>
      <c r="AS1286">
        <v>0</v>
      </c>
      <c r="AT1286">
        <v>0</v>
      </c>
      <c r="AU1286">
        <v>0</v>
      </c>
      <c r="AV1286">
        <v>0</v>
      </c>
      <c r="AW1286">
        <v>0</v>
      </c>
      <c r="AX1286">
        <v>0</v>
      </c>
      <c r="BB1286" t="s">
        <v>63</v>
      </c>
      <c r="BC1286" t="s">
        <v>4825</v>
      </c>
      <c r="BD1286">
        <v>0</v>
      </c>
      <c r="BF1286" t="s">
        <v>448</v>
      </c>
      <c r="BI1286" t="s">
        <v>4826</v>
      </c>
    </row>
    <row r="1287" spans="1:61" x14ac:dyDescent="0.35">
      <c r="A1287" t="s">
        <v>5409</v>
      </c>
      <c r="B1287">
        <v>10000</v>
      </c>
      <c r="C1287">
        <v>30000</v>
      </c>
      <c r="D1287" s="2">
        <v>45770</v>
      </c>
      <c r="E1287" t="s">
        <v>59</v>
      </c>
      <c r="F1287" t="s">
        <v>5410</v>
      </c>
      <c r="G1287" t="s">
        <v>5411</v>
      </c>
      <c r="I1287">
        <v>3</v>
      </c>
      <c r="J1287" t="s">
        <v>183</v>
      </c>
      <c r="K1287">
        <v>91</v>
      </c>
      <c r="L1287" t="s">
        <v>6060</v>
      </c>
      <c r="M1287" t="s">
        <v>805</v>
      </c>
      <c r="N1287" t="s">
        <v>3865</v>
      </c>
      <c r="O1287" s="3">
        <v>118888</v>
      </c>
      <c r="R1287" s="2">
        <v>45768</v>
      </c>
      <c r="T1287">
        <v>9</v>
      </c>
      <c r="U1287" s="3">
        <v>1069992</v>
      </c>
      <c r="V1287" t="s">
        <v>65</v>
      </c>
      <c r="W1287" t="s">
        <v>5412</v>
      </c>
      <c r="X1287">
        <v>0</v>
      </c>
      <c r="Y1287" s="3">
        <v>1000000</v>
      </c>
      <c r="Z1287" s="3">
        <v>69992</v>
      </c>
      <c r="AA1287">
        <v>0</v>
      </c>
      <c r="AB1287">
        <v>0</v>
      </c>
      <c r="AC1287">
        <v>0</v>
      </c>
      <c r="AF1287">
        <v>0</v>
      </c>
      <c r="AO1287" t="s">
        <v>5413</v>
      </c>
      <c r="AP1287" t="s">
        <v>95</v>
      </c>
      <c r="AQ1287" t="s">
        <v>13261</v>
      </c>
      <c r="AS1287">
        <v>0</v>
      </c>
      <c r="AT1287">
        <v>0</v>
      </c>
      <c r="AU1287">
        <v>0</v>
      </c>
      <c r="AV1287">
        <v>0</v>
      </c>
      <c r="AW1287">
        <v>0</v>
      </c>
      <c r="AX1287">
        <v>0</v>
      </c>
      <c r="BB1287" t="s">
        <v>63</v>
      </c>
      <c r="BC1287" t="s">
        <v>5414</v>
      </c>
      <c r="BD1287">
        <v>0</v>
      </c>
      <c r="BF1287" t="s">
        <v>95</v>
      </c>
      <c r="BI1287" t="s">
        <v>5415</v>
      </c>
    </row>
    <row r="1288" spans="1:61" x14ac:dyDescent="0.35">
      <c r="A1288" t="s">
        <v>5487</v>
      </c>
      <c r="B1288">
        <v>10000</v>
      </c>
      <c r="C1288">
        <v>60000</v>
      </c>
      <c r="D1288" s="2">
        <v>45775</v>
      </c>
      <c r="E1288" t="s">
        <v>59</v>
      </c>
      <c r="F1288" t="s">
        <v>5488</v>
      </c>
      <c r="G1288" t="s">
        <v>5489</v>
      </c>
      <c r="I1288">
        <v>3</v>
      </c>
      <c r="J1288" t="s">
        <v>183</v>
      </c>
      <c r="K1288">
        <v>91</v>
      </c>
      <c r="L1288" t="s">
        <v>6060</v>
      </c>
      <c r="M1288" t="s">
        <v>805</v>
      </c>
      <c r="N1288" t="s">
        <v>3865</v>
      </c>
      <c r="O1288" s="3">
        <v>3556</v>
      </c>
      <c r="R1288" s="2">
        <v>45768</v>
      </c>
      <c r="T1288">
        <v>9</v>
      </c>
      <c r="U1288" s="3">
        <v>32004</v>
      </c>
      <c r="V1288" t="s">
        <v>65</v>
      </c>
      <c r="W1288" t="s">
        <v>5490</v>
      </c>
      <c r="X1288">
        <v>0</v>
      </c>
      <c r="Y1288" s="3">
        <v>31876</v>
      </c>
      <c r="Z1288">
        <v>128</v>
      </c>
      <c r="AA1288">
        <v>0</v>
      </c>
      <c r="AB1288">
        <v>0</v>
      </c>
      <c r="AC1288">
        <v>0</v>
      </c>
      <c r="AF1288">
        <v>0</v>
      </c>
      <c r="AO1288" t="s">
        <v>5491</v>
      </c>
      <c r="AP1288" t="s">
        <v>95</v>
      </c>
      <c r="AQ1288" t="s">
        <v>13261</v>
      </c>
      <c r="AS1288">
        <v>0</v>
      </c>
      <c r="AT1288">
        <v>0</v>
      </c>
      <c r="AU1288">
        <v>0</v>
      </c>
      <c r="AV1288">
        <v>0</v>
      </c>
      <c r="AW1288">
        <v>0</v>
      </c>
      <c r="AX1288">
        <v>0</v>
      </c>
      <c r="BB1288" t="s">
        <v>63</v>
      </c>
      <c r="BC1288" t="s">
        <v>5492</v>
      </c>
      <c r="BD1288">
        <v>0</v>
      </c>
      <c r="BF1288" t="s">
        <v>95</v>
      </c>
      <c r="BI1288" t="s">
        <v>5493</v>
      </c>
    </row>
    <row r="1289" spans="1:61" x14ac:dyDescent="0.35">
      <c r="A1289" t="s">
        <v>5417</v>
      </c>
      <c r="B1289">
        <v>10000</v>
      </c>
      <c r="C1289">
        <v>20000</v>
      </c>
      <c r="D1289" s="2">
        <v>45769</v>
      </c>
      <c r="E1289" t="s">
        <v>59</v>
      </c>
      <c r="F1289" t="s">
        <v>1671</v>
      </c>
      <c r="G1289" t="s">
        <v>5418</v>
      </c>
      <c r="I1289">
        <v>1</v>
      </c>
      <c r="J1289" t="s">
        <v>183</v>
      </c>
      <c r="K1289">
        <v>111</v>
      </c>
      <c r="L1289" t="s">
        <v>6070</v>
      </c>
      <c r="M1289" t="s">
        <v>454</v>
      </c>
      <c r="N1289" t="s">
        <v>3837</v>
      </c>
      <c r="O1289" s="3">
        <v>24375</v>
      </c>
      <c r="R1289" s="2">
        <v>45768</v>
      </c>
      <c r="T1289">
        <v>8</v>
      </c>
      <c r="U1289" s="3">
        <v>195000</v>
      </c>
      <c r="V1289" t="s">
        <v>65</v>
      </c>
      <c r="W1289" t="s">
        <v>201</v>
      </c>
      <c r="X1289">
        <v>0</v>
      </c>
      <c r="Y1289" s="3">
        <v>193818</v>
      </c>
      <c r="Z1289" s="3">
        <v>1182</v>
      </c>
      <c r="AA1289">
        <v>0</v>
      </c>
      <c r="AB1289">
        <v>0</v>
      </c>
      <c r="AC1289">
        <v>0</v>
      </c>
      <c r="AF1289">
        <v>0</v>
      </c>
      <c r="AO1289" t="s">
        <v>202</v>
      </c>
      <c r="AP1289" t="s">
        <v>203</v>
      </c>
      <c r="AQ1289" t="s">
        <v>21026</v>
      </c>
      <c r="AS1289">
        <v>0</v>
      </c>
      <c r="AT1289">
        <v>0</v>
      </c>
      <c r="AU1289">
        <v>0</v>
      </c>
      <c r="AV1289">
        <v>0</v>
      </c>
      <c r="AW1289">
        <v>0</v>
      </c>
      <c r="AX1289">
        <v>0</v>
      </c>
      <c r="BB1289" t="s">
        <v>63</v>
      </c>
      <c r="BC1289" t="s">
        <v>5419</v>
      </c>
      <c r="BD1289">
        <v>0</v>
      </c>
      <c r="BF1289" t="s">
        <v>203</v>
      </c>
      <c r="BI1289" t="s">
        <v>5420</v>
      </c>
    </row>
    <row r="1290" spans="1:61" x14ac:dyDescent="0.35">
      <c r="A1290" t="s">
        <v>5494</v>
      </c>
      <c r="B1290">
        <v>10000</v>
      </c>
      <c r="C1290">
        <v>20000</v>
      </c>
      <c r="D1290" s="2">
        <v>45769</v>
      </c>
      <c r="E1290" t="s">
        <v>59</v>
      </c>
      <c r="F1290" s="4">
        <v>0.47076388888888887</v>
      </c>
      <c r="G1290" t="s">
        <v>5495</v>
      </c>
      <c r="I1290">
        <v>1</v>
      </c>
      <c r="J1290" t="s">
        <v>183</v>
      </c>
      <c r="K1290">
        <v>78</v>
      </c>
      <c r="L1290" t="s">
        <v>6047</v>
      </c>
      <c r="M1290" t="s">
        <v>216</v>
      </c>
      <c r="N1290" t="s">
        <v>3803</v>
      </c>
      <c r="O1290" s="3">
        <v>25000</v>
      </c>
      <c r="R1290" s="2">
        <v>45768</v>
      </c>
      <c r="T1290">
        <v>2</v>
      </c>
      <c r="U1290" s="3">
        <v>50000</v>
      </c>
      <c r="V1290" t="s">
        <v>65</v>
      </c>
      <c r="W1290" t="s">
        <v>5496</v>
      </c>
      <c r="X1290">
        <v>0</v>
      </c>
      <c r="Y1290" s="3">
        <v>50000</v>
      </c>
      <c r="Z1290">
        <v>0</v>
      </c>
      <c r="AA1290">
        <v>0</v>
      </c>
      <c r="AB1290">
        <v>0</v>
      </c>
      <c r="AC1290">
        <v>0</v>
      </c>
      <c r="AF1290">
        <v>0</v>
      </c>
      <c r="AO1290" t="s">
        <v>5497</v>
      </c>
      <c r="AP1290" t="s">
        <v>622</v>
      </c>
      <c r="AQ1290" t="s">
        <v>24955</v>
      </c>
      <c r="AS1290">
        <v>0</v>
      </c>
      <c r="AT1290">
        <v>0</v>
      </c>
      <c r="AU1290">
        <v>0</v>
      </c>
      <c r="AV1290">
        <v>0</v>
      </c>
      <c r="AW1290">
        <v>0</v>
      </c>
      <c r="AX1290">
        <v>0</v>
      </c>
      <c r="BB1290" t="s">
        <v>63</v>
      </c>
      <c r="BC1290" t="s">
        <v>5498</v>
      </c>
      <c r="BD1290">
        <v>0</v>
      </c>
      <c r="BF1290" t="s">
        <v>622</v>
      </c>
      <c r="BI1290" t="s">
        <v>5499</v>
      </c>
    </row>
    <row r="1291" spans="1:61" x14ac:dyDescent="0.35">
      <c r="A1291" t="s">
        <v>5322</v>
      </c>
      <c r="B1291">
        <v>10000</v>
      </c>
      <c r="C1291">
        <v>20000</v>
      </c>
      <c r="D1291" s="2">
        <v>45769</v>
      </c>
      <c r="E1291" t="s">
        <v>59</v>
      </c>
      <c r="F1291" t="s">
        <v>5323</v>
      </c>
      <c r="G1291">
        <v>402160895</v>
      </c>
      <c r="I1291">
        <v>1</v>
      </c>
      <c r="J1291" t="s">
        <v>183</v>
      </c>
      <c r="K1291">
        <v>68</v>
      </c>
      <c r="L1291" t="s">
        <v>6051</v>
      </c>
      <c r="M1291" t="s">
        <v>830</v>
      </c>
      <c r="N1291" t="s">
        <v>3852</v>
      </c>
      <c r="O1291" s="3">
        <v>6000</v>
      </c>
      <c r="R1291" s="2">
        <v>45768</v>
      </c>
      <c r="T1291">
        <v>1</v>
      </c>
      <c r="U1291" s="3">
        <v>6000</v>
      </c>
      <c r="V1291" t="s">
        <v>65</v>
      </c>
      <c r="W1291" t="s">
        <v>5324</v>
      </c>
      <c r="X1291">
        <v>0</v>
      </c>
      <c r="Y1291" s="3">
        <v>6000</v>
      </c>
      <c r="Z1291">
        <v>0</v>
      </c>
      <c r="AA1291">
        <v>0</v>
      </c>
      <c r="AB1291">
        <v>0</v>
      </c>
      <c r="AC1291">
        <v>0</v>
      </c>
      <c r="AF1291">
        <v>0</v>
      </c>
      <c r="AO1291" t="s">
        <v>5325</v>
      </c>
      <c r="AP1291" t="s">
        <v>592</v>
      </c>
      <c r="AQ1291" t="s">
        <v>23747</v>
      </c>
      <c r="AS1291">
        <v>0</v>
      </c>
      <c r="AT1291">
        <v>0</v>
      </c>
      <c r="AU1291">
        <v>0</v>
      </c>
      <c r="AV1291">
        <v>0</v>
      </c>
      <c r="AW1291">
        <v>0</v>
      </c>
      <c r="AX1291">
        <v>0</v>
      </c>
      <c r="BB1291" t="s">
        <v>63</v>
      </c>
      <c r="BC1291" t="s">
        <v>5326</v>
      </c>
      <c r="BD1291">
        <v>0</v>
      </c>
      <c r="BF1291" t="s">
        <v>592</v>
      </c>
      <c r="BI1291" t="s">
        <v>5327</v>
      </c>
    </row>
    <row r="1292" spans="1:61" x14ac:dyDescent="0.35">
      <c r="A1292" t="s">
        <v>3606</v>
      </c>
      <c r="B1292">
        <v>10000</v>
      </c>
      <c r="C1292">
        <v>10000</v>
      </c>
      <c r="D1292" s="2">
        <v>45772</v>
      </c>
      <c r="E1292" t="s">
        <v>59</v>
      </c>
      <c r="F1292" t="s">
        <v>3607</v>
      </c>
      <c r="G1292" t="s">
        <v>3608</v>
      </c>
      <c r="I1292">
        <v>1</v>
      </c>
      <c r="J1292" t="s">
        <v>183</v>
      </c>
      <c r="K1292">
        <v>111</v>
      </c>
      <c r="L1292" t="s">
        <v>6070</v>
      </c>
      <c r="M1292" t="s">
        <v>454</v>
      </c>
      <c r="N1292" t="s">
        <v>3837</v>
      </c>
      <c r="O1292" s="3">
        <v>67500</v>
      </c>
      <c r="R1292" s="2">
        <v>45768</v>
      </c>
      <c r="T1292">
        <v>8</v>
      </c>
      <c r="U1292" s="3">
        <v>540000</v>
      </c>
      <c r="V1292" t="s">
        <v>65</v>
      </c>
      <c r="W1292" t="s">
        <v>201</v>
      </c>
      <c r="X1292">
        <v>0</v>
      </c>
      <c r="Y1292" s="3">
        <v>540000</v>
      </c>
      <c r="Z1292">
        <v>0</v>
      </c>
      <c r="AA1292">
        <v>0</v>
      </c>
      <c r="AB1292">
        <v>0</v>
      </c>
      <c r="AC1292">
        <v>0</v>
      </c>
      <c r="AF1292">
        <v>0</v>
      </c>
      <c r="AO1292" t="s">
        <v>202</v>
      </c>
      <c r="AP1292" t="s">
        <v>203</v>
      </c>
      <c r="AQ1292" t="s">
        <v>21026</v>
      </c>
      <c r="AS1292">
        <v>0</v>
      </c>
      <c r="AT1292">
        <v>0</v>
      </c>
      <c r="AU1292">
        <v>0</v>
      </c>
      <c r="AV1292">
        <v>0</v>
      </c>
      <c r="AW1292">
        <v>0</v>
      </c>
      <c r="AX1292">
        <v>0</v>
      </c>
      <c r="BB1292" t="s">
        <v>63</v>
      </c>
      <c r="BC1292" t="s">
        <v>5500</v>
      </c>
      <c r="BD1292">
        <v>0</v>
      </c>
      <c r="BF1292" t="s">
        <v>203</v>
      </c>
      <c r="BI1292" t="s">
        <v>3609</v>
      </c>
    </row>
    <row r="1293" spans="1:61" x14ac:dyDescent="0.35">
      <c r="A1293" t="s">
        <v>3454</v>
      </c>
      <c r="B1293">
        <v>10000</v>
      </c>
      <c r="C1293">
        <v>30000</v>
      </c>
      <c r="D1293" s="2">
        <v>45772</v>
      </c>
      <c r="E1293" t="s">
        <v>59</v>
      </c>
      <c r="F1293" t="s">
        <v>3455</v>
      </c>
      <c r="G1293" t="s">
        <v>3456</v>
      </c>
      <c r="I1293">
        <v>1</v>
      </c>
      <c r="J1293" t="s">
        <v>183</v>
      </c>
      <c r="K1293">
        <v>103</v>
      </c>
      <c r="L1293" t="s">
        <v>6044</v>
      </c>
      <c r="M1293" t="s">
        <v>64</v>
      </c>
      <c r="N1293" t="s">
        <v>3842</v>
      </c>
      <c r="O1293" s="3">
        <v>33750</v>
      </c>
      <c r="R1293" s="2">
        <v>45768</v>
      </c>
      <c r="T1293">
        <v>8</v>
      </c>
      <c r="U1293" s="3">
        <v>270000</v>
      </c>
      <c r="V1293" t="s">
        <v>65</v>
      </c>
      <c r="W1293" t="s">
        <v>66</v>
      </c>
      <c r="X1293">
        <v>0</v>
      </c>
      <c r="Y1293" s="3">
        <v>270000</v>
      </c>
      <c r="Z1293">
        <v>0</v>
      </c>
      <c r="AA1293">
        <v>0</v>
      </c>
      <c r="AB1293">
        <v>0</v>
      </c>
      <c r="AC1293">
        <v>0</v>
      </c>
      <c r="AF1293">
        <v>0</v>
      </c>
      <c r="AO1293" t="s">
        <v>67</v>
      </c>
      <c r="AP1293" t="s">
        <v>68</v>
      </c>
      <c r="AQ1293" t="s">
        <v>26186</v>
      </c>
      <c r="AS1293">
        <v>0</v>
      </c>
      <c r="AT1293">
        <v>0</v>
      </c>
      <c r="AU1293">
        <v>0</v>
      </c>
      <c r="AV1293">
        <v>0</v>
      </c>
      <c r="AW1293">
        <v>0</v>
      </c>
      <c r="AX1293">
        <v>0</v>
      </c>
      <c r="BB1293" t="s">
        <v>63</v>
      </c>
      <c r="BC1293" t="s">
        <v>5421</v>
      </c>
      <c r="BD1293">
        <v>0</v>
      </c>
      <c r="BF1293" t="s">
        <v>68</v>
      </c>
      <c r="BI1293" t="s">
        <v>3457</v>
      </c>
    </row>
    <row r="1294" spans="1:61" x14ac:dyDescent="0.35">
      <c r="A1294" t="s">
        <v>3454</v>
      </c>
      <c r="B1294">
        <v>10000</v>
      </c>
      <c r="C1294">
        <v>40000</v>
      </c>
      <c r="D1294" s="2">
        <v>45772</v>
      </c>
      <c r="E1294" t="s">
        <v>59</v>
      </c>
      <c r="F1294" t="s">
        <v>3455</v>
      </c>
      <c r="G1294" t="s">
        <v>3456</v>
      </c>
      <c r="I1294">
        <v>1</v>
      </c>
      <c r="J1294" t="s">
        <v>183</v>
      </c>
      <c r="K1294">
        <v>103</v>
      </c>
      <c r="L1294" t="s">
        <v>6044</v>
      </c>
      <c r="M1294" t="s">
        <v>71</v>
      </c>
      <c r="N1294" t="s">
        <v>3838</v>
      </c>
      <c r="O1294" s="3">
        <v>30000</v>
      </c>
      <c r="R1294" s="2">
        <v>45768</v>
      </c>
      <c r="T1294">
        <v>8</v>
      </c>
      <c r="U1294" s="3">
        <v>240000</v>
      </c>
      <c r="V1294" t="s">
        <v>65</v>
      </c>
      <c r="W1294" t="s">
        <v>66</v>
      </c>
      <c r="X1294">
        <v>0</v>
      </c>
      <c r="Y1294" s="3">
        <v>240000</v>
      </c>
      <c r="Z1294">
        <v>0</v>
      </c>
      <c r="AA1294">
        <v>0</v>
      </c>
      <c r="AB1294">
        <v>0</v>
      </c>
      <c r="AC1294">
        <v>0</v>
      </c>
      <c r="AF1294">
        <v>0</v>
      </c>
      <c r="AO1294" t="s">
        <v>67</v>
      </c>
      <c r="AP1294" t="s">
        <v>68</v>
      </c>
      <c r="AQ1294" t="s">
        <v>26186</v>
      </c>
      <c r="AS1294">
        <v>0</v>
      </c>
      <c r="AT1294">
        <v>0</v>
      </c>
      <c r="AU1294">
        <v>0</v>
      </c>
      <c r="AV1294">
        <v>0</v>
      </c>
      <c r="AW1294">
        <v>0</v>
      </c>
      <c r="AX1294">
        <v>0</v>
      </c>
      <c r="BB1294" t="s">
        <v>63</v>
      </c>
      <c r="BC1294" t="s">
        <v>5421</v>
      </c>
      <c r="BD1294">
        <v>0</v>
      </c>
      <c r="BF1294" t="s">
        <v>68</v>
      </c>
      <c r="BI1294" t="s">
        <v>3457</v>
      </c>
    </row>
    <row r="1295" spans="1:61" x14ac:dyDescent="0.35">
      <c r="A1295" t="s">
        <v>5501</v>
      </c>
      <c r="B1295">
        <v>10000</v>
      </c>
      <c r="C1295">
        <v>10000</v>
      </c>
      <c r="D1295" s="2">
        <v>45769</v>
      </c>
      <c r="E1295" t="s">
        <v>59</v>
      </c>
      <c r="F1295" t="s">
        <v>5502</v>
      </c>
      <c r="G1295" t="s">
        <v>842</v>
      </c>
      <c r="I1295">
        <v>1</v>
      </c>
      <c r="J1295" t="s">
        <v>183</v>
      </c>
      <c r="K1295">
        <v>73</v>
      </c>
      <c r="L1295" t="s">
        <v>6042</v>
      </c>
      <c r="M1295" t="s">
        <v>184</v>
      </c>
      <c r="N1295" t="s">
        <v>3845</v>
      </c>
      <c r="O1295" s="3">
        <v>30000</v>
      </c>
      <c r="R1295" s="2">
        <v>45768</v>
      </c>
      <c r="T1295">
        <v>12</v>
      </c>
      <c r="U1295" s="3">
        <v>360000</v>
      </c>
      <c r="V1295" t="s">
        <v>65</v>
      </c>
      <c r="W1295">
        <v>80256220001</v>
      </c>
      <c r="X1295">
        <v>0</v>
      </c>
      <c r="Y1295" s="3">
        <v>360000</v>
      </c>
      <c r="Z1295">
        <v>0</v>
      </c>
      <c r="AA1295">
        <v>0</v>
      </c>
      <c r="AB1295">
        <v>0</v>
      </c>
      <c r="AC1295">
        <v>0</v>
      </c>
      <c r="AF1295">
        <v>0</v>
      </c>
      <c r="AO1295">
        <v>8025622</v>
      </c>
      <c r="AP1295" t="s">
        <v>162</v>
      </c>
      <c r="AQ1295" t="s">
        <v>8373</v>
      </c>
      <c r="AS1295">
        <v>0</v>
      </c>
      <c r="AT1295">
        <v>0</v>
      </c>
      <c r="AU1295">
        <v>0</v>
      </c>
      <c r="AV1295">
        <v>0</v>
      </c>
      <c r="AW1295">
        <v>0</v>
      </c>
      <c r="AX1295">
        <v>0</v>
      </c>
      <c r="BB1295" t="s">
        <v>63</v>
      </c>
      <c r="BC1295" t="s">
        <v>5503</v>
      </c>
      <c r="BD1295">
        <v>0</v>
      </c>
      <c r="BF1295" t="s">
        <v>162</v>
      </c>
      <c r="BI1295" t="s">
        <v>5504</v>
      </c>
    </row>
    <row r="1296" spans="1:61" x14ac:dyDescent="0.35">
      <c r="A1296" t="s">
        <v>5501</v>
      </c>
      <c r="B1296">
        <v>10000</v>
      </c>
      <c r="C1296">
        <v>20000</v>
      </c>
      <c r="D1296" s="2">
        <v>45769</v>
      </c>
      <c r="E1296" t="s">
        <v>59</v>
      </c>
      <c r="F1296" t="s">
        <v>5502</v>
      </c>
      <c r="G1296" t="s">
        <v>842</v>
      </c>
      <c r="I1296">
        <v>1</v>
      </c>
      <c r="J1296" t="s">
        <v>183</v>
      </c>
      <c r="K1296">
        <v>73</v>
      </c>
      <c r="L1296" t="s">
        <v>6070</v>
      </c>
      <c r="M1296" t="s">
        <v>153</v>
      </c>
      <c r="N1296" t="s">
        <v>3830</v>
      </c>
      <c r="O1296" s="3">
        <v>6000</v>
      </c>
      <c r="R1296" s="2">
        <v>45768</v>
      </c>
      <c r="T1296">
        <v>12</v>
      </c>
      <c r="U1296" s="3">
        <v>72000</v>
      </c>
      <c r="V1296" t="s">
        <v>65</v>
      </c>
      <c r="W1296">
        <v>80256220001</v>
      </c>
      <c r="X1296">
        <v>0</v>
      </c>
      <c r="Y1296" s="3">
        <v>72000</v>
      </c>
      <c r="Z1296">
        <v>0</v>
      </c>
      <c r="AA1296">
        <v>0</v>
      </c>
      <c r="AB1296">
        <v>0</v>
      </c>
      <c r="AC1296">
        <v>0</v>
      </c>
      <c r="AF1296">
        <v>0</v>
      </c>
      <c r="AO1296">
        <v>8025622</v>
      </c>
      <c r="AP1296" t="s">
        <v>162</v>
      </c>
      <c r="AQ1296" t="s">
        <v>8373</v>
      </c>
      <c r="AS1296">
        <v>0</v>
      </c>
      <c r="AT1296">
        <v>0</v>
      </c>
      <c r="AU1296">
        <v>0</v>
      </c>
      <c r="AV1296">
        <v>0</v>
      </c>
      <c r="AW1296">
        <v>0</v>
      </c>
      <c r="AX1296">
        <v>0</v>
      </c>
      <c r="BB1296" t="s">
        <v>63</v>
      </c>
      <c r="BC1296" t="s">
        <v>5503</v>
      </c>
      <c r="BD1296">
        <v>0</v>
      </c>
      <c r="BF1296" t="s">
        <v>162</v>
      </c>
      <c r="BI1296" t="s">
        <v>5504</v>
      </c>
    </row>
    <row r="1297" spans="1:61" x14ac:dyDescent="0.35">
      <c r="A1297" t="s">
        <v>5505</v>
      </c>
      <c r="B1297">
        <v>10000</v>
      </c>
      <c r="C1297">
        <v>10000</v>
      </c>
      <c r="D1297" s="2">
        <v>45769</v>
      </c>
      <c r="E1297" t="s">
        <v>59</v>
      </c>
      <c r="F1297" t="s">
        <v>5506</v>
      </c>
      <c r="G1297" t="s">
        <v>842</v>
      </c>
      <c r="I1297">
        <v>1</v>
      </c>
      <c r="J1297" t="s">
        <v>183</v>
      </c>
      <c r="K1297">
        <v>73</v>
      </c>
      <c r="L1297" t="s">
        <v>6070</v>
      </c>
      <c r="M1297" t="s">
        <v>153</v>
      </c>
      <c r="N1297" t="s">
        <v>3830</v>
      </c>
      <c r="O1297" s="3">
        <v>36000</v>
      </c>
      <c r="R1297" s="2">
        <v>45768</v>
      </c>
      <c r="T1297">
        <v>12</v>
      </c>
      <c r="U1297" s="3">
        <v>432000</v>
      </c>
      <c r="V1297" t="s">
        <v>65</v>
      </c>
      <c r="W1297">
        <v>80256220001</v>
      </c>
      <c r="X1297">
        <v>0</v>
      </c>
      <c r="Y1297" s="3">
        <v>432000</v>
      </c>
      <c r="Z1297">
        <v>0</v>
      </c>
      <c r="AA1297">
        <v>0</v>
      </c>
      <c r="AB1297">
        <v>0</v>
      </c>
      <c r="AC1297">
        <v>0</v>
      </c>
      <c r="AF1297">
        <v>0</v>
      </c>
      <c r="AO1297">
        <v>8025622</v>
      </c>
      <c r="AP1297" t="s">
        <v>162</v>
      </c>
      <c r="AQ1297" t="s">
        <v>8373</v>
      </c>
      <c r="AS1297">
        <v>0</v>
      </c>
      <c r="AT1297">
        <v>0</v>
      </c>
      <c r="AU1297">
        <v>0</v>
      </c>
      <c r="AV1297">
        <v>0</v>
      </c>
      <c r="AW1297">
        <v>0</v>
      </c>
      <c r="AX1297">
        <v>0</v>
      </c>
      <c r="BB1297" t="s">
        <v>63</v>
      </c>
      <c r="BC1297" t="s">
        <v>5507</v>
      </c>
      <c r="BD1297">
        <v>0</v>
      </c>
      <c r="BF1297" t="s">
        <v>162</v>
      </c>
      <c r="BI1297" t="s">
        <v>5508</v>
      </c>
    </row>
    <row r="1298" spans="1:61" x14ac:dyDescent="0.35">
      <c r="A1298" t="s">
        <v>3052</v>
      </c>
      <c r="B1298">
        <v>10000</v>
      </c>
      <c r="C1298">
        <v>20000</v>
      </c>
      <c r="D1298" s="2">
        <v>45768</v>
      </c>
      <c r="E1298" t="s">
        <v>59</v>
      </c>
      <c r="F1298" t="s">
        <v>3053</v>
      </c>
      <c r="G1298" t="s">
        <v>842</v>
      </c>
      <c r="I1298">
        <v>1</v>
      </c>
      <c r="J1298" t="s">
        <v>183</v>
      </c>
      <c r="K1298">
        <v>73</v>
      </c>
      <c r="L1298" t="s">
        <v>6042</v>
      </c>
      <c r="M1298" t="s">
        <v>184</v>
      </c>
      <c r="N1298" t="s">
        <v>3845</v>
      </c>
      <c r="O1298" s="3">
        <v>12000</v>
      </c>
      <c r="R1298" s="2">
        <v>45768</v>
      </c>
      <c r="T1298">
        <v>12</v>
      </c>
      <c r="U1298" s="3">
        <v>144000</v>
      </c>
      <c r="V1298" t="s">
        <v>65</v>
      </c>
      <c r="W1298">
        <v>80256230001</v>
      </c>
      <c r="X1298">
        <v>0</v>
      </c>
      <c r="Y1298" s="3">
        <v>144000</v>
      </c>
      <c r="Z1298">
        <v>0</v>
      </c>
      <c r="AA1298">
        <v>0</v>
      </c>
      <c r="AB1298">
        <v>0</v>
      </c>
      <c r="AC1298">
        <v>0</v>
      </c>
      <c r="AF1298">
        <v>0</v>
      </c>
      <c r="AO1298">
        <v>8025623</v>
      </c>
      <c r="AP1298" t="s">
        <v>162</v>
      </c>
      <c r="AQ1298" t="s">
        <v>8373</v>
      </c>
      <c r="AS1298">
        <v>0</v>
      </c>
      <c r="AT1298">
        <v>0</v>
      </c>
      <c r="AU1298">
        <v>0</v>
      </c>
      <c r="AV1298">
        <v>0</v>
      </c>
      <c r="AW1298">
        <v>0</v>
      </c>
      <c r="AX1298">
        <v>0</v>
      </c>
      <c r="BB1298" t="s">
        <v>63</v>
      </c>
      <c r="BC1298" t="s">
        <v>5423</v>
      </c>
      <c r="BD1298">
        <v>0</v>
      </c>
      <c r="BF1298" t="s">
        <v>162</v>
      </c>
      <c r="BI1298" t="s">
        <v>3054</v>
      </c>
    </row>
    <row r="1299" spans="1:61" x14ac:dyDescent="0.35">
      <c r="A1299" t="s">
        <v>3230</v>
      </c>
      <c r="B1299">
        <v>10000</v>
      </c>
      <c r="C1299">
        <v>30000</v>
      </c>
      <c r="D1299" s="2">
        <v>45770</v>
      </c>
      <c r="E1299" t="s">
        <v>59</v>
      </c>
      <c r="F1299" s="4">
        <v>0.47571759259259261</v>
      </c>
      <c r="G1299" t="s">
        <v>3110</v>
      </c>
      <c r="I1299">
        <v>1</v>
      </c>
      <c r="J1299" t="s">
        <v>183</v>
      </c>
      <c r="K1299">
        <v>71</v>
      </c>
      <c r="L1299" t="s">
        <v>6057</v>
      </c>
      <c r="M1299" t="s">
        <v>368</v>
      </c>
      <c r="N1299" t="s">
        <v>3857</v>
      </c>
      <c r="O1299" s="3">
        <v>33334</v>
      </c>
      <c r="R1299" s="2">
        <v>45768</v>
      </c>
      <c r="T1299">
        <v>6</v>
      </c>
      <c r="U1299" s="3">
        <v>200004</v>
      </c>
      <c r="V1299" t="s">
        <v>65</v>
      </c>
      <c r="W1299" t="s">
        <v>3231</v>
      </c>
      <c r="X1299">
        <v>0</v>
      </c>
      <c r="Y1299" s="3">
        <v>196075</v>
      </c>
      <c r="Z1299" s="3">
        <v>3929</v>
      </c>
      <c r="AA1299">
        <v>0</v>
      </c>
      <c r="AB1299">
        <v>0</v>
      </c>
      <c r="AC1299">
        <v>0</v>
      </c>
      <c r="AF1299">
        <v>0</v>
      </c>
      <c r="AO1299" t="s">
        <v>3232</v>
      </c>
      <c r="AP1299" t="s">
        <v>108</v>
      </c>
      <c r="AQ1299" t="s">
        <v>13404</v>
      </c>
      <c r="AS1299">
        <v>0</v>
      </c>
      <c r="AT1299">
        <v>0</v>
      </c>
      <c r="AU1299">
        <v>0</v>
      </c>
      <c r="AV1299">
        <v>0</v>
      </c>
      <c r="AW1299">
        <v>0</v>
      </c>
      <c r="AX1299">
        <v>0</v>
      </c>
      <c r="BB1299" t="s">
        <v>63</v>
      </c>
      <c r="BC1299" t="s">
        <v>5509</v>
      </c>
      <c r="BD1299">
        <v>0</v>
      </c>
      <c r="BF1299" t="s">
        <v>108</v>
      </c>
      <c r="BI1299" t="s">
        <v>3233</v>
      </c>
    </row>
    <row r="1300" spans="1:61" x14ac:dyDescent="0.35">
      <c r="A1300" t="s">
        <v>5426</v>
      </c>
      <c r="B1300">
        <v>10000</v>
      </c>
      <c r="C1300">
        <v>20000</v>
      </c>
      <c r="D1300" s="2">
        <v>45769</v>
      </c>
      <c r="E1300" t="s">
        <v>59</v>
      </c>
      <c r="F1300" t="s">
        <v>5427</v>
      </c>
      <c r="G1300" t="s">
        <v>1428</v>
      </c>
      <c r="I1300">
        <v>2</v>
      </c>
      <c r="J1300" t="s">
        <v>183</v>
      </c>
      <c r="K1300">
        <v>63</v>
      </c>
      <c r="L1300" t="s">
        <v>6051</v>
      </c>
      <c r="M1300" t="s">
        <v>136</v>
      </c>
      <c r="N1300" t="s">
        <v>3850</v>
      </c>
      <c r="O1300" s="3">
        <v>2500</v>
      </c>
      <c r="R1300" s="2">
        <v>45768</v>
      </c>
      <c r="T1300">
        <v>16</v>
      </c>
      <c r="U1300" s="3">
        <v>40000</v>
      </c>
      <c r="V1300" t="s">
        <v>65</v>
      </c>
      <c r="W1300" t="s">
        <v>5428</v>
      </c>
      <c r="X1300">
        <v>0</v>
      </c>
      <c r="Y1300" s="3">
        <v>40000</v>
      </c>
      <c r="Z1300">
        <v>0</v>
      </c>
      <c r="AA1300">
        <v>0</v>
      </c>
      <c r="AB1300">
        <v>0</v>
      </c>
      <c r="AC1300">
        <v>0</v>
      </c>
      <c r="AF1300">
        <v>0</v>
      </c>
      <c r="AO1300" t="s">
        <v>5429</v>
      </c>
      <c r="AP1300" t="s">
        <v>275</v>
      </c>
      <c r="AQ1300" t="s">
        <v>21306</v>
      </c>
      <c r="AS1300">
        <v>0</v>
      </c>
      <c r="AT1300">
        <v>0</v>
      </c>
      <c r="AU1300">
        <v>0</v>
      </c>
      <c r="AV1300">
        <v>0</v>
      </c>
      <c r="AW1300">
        <v>0</v>
      </c>
      <c r="AX1300">
        <v>0</v>
      </c>
      <c r="BB1300" t="s">
        <v>63</v>
      </c>
      <c r="BC1300" t="s">
        <v>5430</v>
      </c>
      <c r="BD1300">
        <v>0</v>
      </c>
      <c r="BF1300" t="s">
        <v>275</v>
      </c>
      <c r="BI1300" t="s">
        <v>5431</v>
      </c>
    </row>
    <row r="1301" spans="1:61" x14ac:dyDescent="0.35">
      <c r="A1301" t="s">
        <v>3108</v>
      </c>
      <c r="B1301">
        <v>10000</v>
      </c>
      <c r="C1301">
        <v>10000</v>
      </c>
      <c r="D1301" s="2">
        <v>45768</v>
      </c>
      <c r="E1301" t="s">
        <v>59</v>
      </c>
      <c r="F1301" t="s">
        <v>3109</v>
      </c>
      <c r="G1301" t="s">
        <v>3110</v>
      </c>
      <c r="I1301">
        <v>1</v>
      </c>
      <c r="J1301" t="s">
        <v>183</v>
      </c>
      <c r="K1301">
        <v>71</v>
      </c>
      <c r="L1301" t="s">
        <v>6057</v>
      </c>
      <c r="M1301" t="s">
        <v>368</v>
      </c>
      <c r="N1301" t="s">
        <v>3857</v>
      </c>
      <c r="O1301" s="3">
        <v>11667</v>
      </c>
      <c r="R1301" s="2">
        <v>45768</v>
      </c>
      <c r="T1301">
        <v>6</v>
      </c>
      <c r="U1301" s="3">
        <v>70002</v>
      </c>
      <c r="V1301" t="s">
        <v>65</v>
      </c>
      <c r="W1301" t="s">
        <v>3111</v>
      </c>
      <c r="X1301">
        <v>0</v>
      </c>
      <c r="Y1301" s="3">
        <v>70000</v>
      </c>
      <c r="Z1301">
        <v>2</v>
      </c>
      <c r="AA1301">
        <v>0</v>
      </c>
      <c r="AB1301">
        <v>0</v>
      </c>
      <c r="AC1301">
        <v>0</v>
      </c>
      <c r="AF1301">
        <v>0</v>
      </c>
      <c r="AO1301" t="s">
        <v>3112</v>
      </c>
      <c r="AP1301" t="s">
        <v>2291</v>
      </c>
      <c r="AQ1301" t="s">
        <v>13261</v>
      </c>
      <c r="AS1301">
        <v>0</v>
      </c>
      <c r="AT1301">
        <v>0</v>
      </c>
      <c r="AU1301">
        <v>0</v>
      </c>
      <c r="AV1301">
        <v>0</v>
      </c>
      <c r="AW1301">
        <v>0</v>
      </c>
      <c r="AX1301">
        <v>0</v>
      </c>
      <c r="BB1301" t="s">
        <v>63</v>
      </c>
      <c r="BC1301" t="s">
        <v>5510</v>
      </c>
      <c r="BD1301">
        <v>0</v>
      </c>
      <c r="BF1301" t="s">
        <v>2291</v>
      </c>
      <c r="BI1301" t="s">
        <v>3113</v>
      </c>
    </row>
    <row r="1302" spans="1:61" x14ac:dyDescent="0.35">
      <c r="A1302" t="s">
        <v>3486</v>
      </c>
      <c r="B1302">
        <v>10000</v>
      </c>
      <c r="C1302">
        <v>20000</v>
      </c>
      <c r="D1302" s="2">
        <v>45772</v>
      </c>
      <c r="E1302" t="s">
        <v>59</v>
      </c>
      <c r="F1302" t="s">
        <v>3487</v>
      </c>
      <c r="G1302" t="s">
        <v>3488</v>
      </c>
      <c r="I1302">
        <v>1</v>
      </c>
      <c r="J1302" t="s">
        <v>183</v>
      </c>
      <c r="K1302">
        <v>79</v>
      </c>
      <c r="L1302" t="s">
        <v>6076</v>
      </c>
      <c r="M1302" t="s">
        <v>92</v>
      </c>
      <c r="N1302" t="s">
        <v>3828</v>
      </c>
      <c r="O1302">
        <v>191</v>
      </c>
      <c r="R1302" s="2">
        <v>45768</v>
      </c>
      <c r="T1302">
        <v>21</v>
      </c>
      <c r="U1302" s="3">
        <v>4011</v>
      </c>
      <c r="V1302" t="s">
        <v>65</v>
      </c>
      <c r="W1302" t="s">
        <v>3489</v>
      </c>
      <c r="X1302">
        <v>0</v>
      </c>
      <c r="Y1302" s="3">
        <v>3714</v>
      </c>
      <c r="Z1302">
        <v>297</v>
      </c>
      <c r="AA1302">
        <v>0</v>
      </c>
      <c r="AB1302">
        <v>0</v>
      </c>
      <c r="AC1302">
        <v>0</v>
      </c>
      <c r="AF1302">
        <v>0</v>
      </c>
      <c r="AO1302" t="s">
        <v>3490</v>
      </c>
      <c r="AP1302" t="s">
        <v>108</v>
      </c>
      <c r="AQ1302" t="s">
        <v>13404</v>
      </c>
      <c r="AS1302">
        <v>0</v>
      </c>
      <c r="AT1302">
        <v>0</v>
      </c>
      <c r="AU1302">
        <v>0</v>
      </c>
      <c r="AV1302">
        <v>0</v>
      </c>
      <c r="AW1302">
        <v>0</v>
      </c>
      <c r="AX1302">
        <v>0</v>
      </c>
      <c r="BB1302" t="s">
        <v>63</v>
      </c>
      <c r="BC1302" t="s">
        <v>5119</v>
      </c>
      <c r="BD1302">
        <v>0</v>
      </c>
      <c r="BF1302" t="s">
        <v>108</v>
      </c>
      <c r="BI1302" t="s">
        <v>3491</v>
      </c>
    </row>
    <row r="1303" spans="1:61" x14ac:dyDescent="0.35">
      <c r="A1303" t="s">
        <v>5002</v>
      </c>
      <c r="B1303">
        <v>10000</v>
      </c>
      <c r="C1303">
        <v>30000</v>
      </c>
      <c r="D1303" s="2">
        <v>45769</v>
      </c>
      <c r="E1303" t="s">
        <v>59</v>
      </c>
      <c r="F1303" t="s">
        <v>5175</v>
      </c>
      <c r="G1303" t="s">
        <v>5176</v>
      </c>
      <c r="I1303">
        <v>3</v>
      </c>
      <c r="J1303" t="s">
        <v>183</v>
      </c>
      <c r="K1303">
        <v>85</v>
      </c>
      <c r="L1303" t="s">
        <v>6060</v>
      </c>
      <c r="M1303" t="s">
        <v>940</v>
      </c>
      <c r="N1303" t="s">
        <v>3864</v>
      </c>
      <c r="O1303" s="3">
        <v>20000</v>
      </c>
      <c r="R1303" s="2">
        <v>45768</v>
      </c>
      <c r="T1303">
        <v>11</v>
      </c>
      <c r="U1303" s="3">
        <v>220000</v>
      </c>
      <c r="V1303" t="s">
        <v>65</v>
      </c>
      <c r="W1303" t="s">
        <v>483</v>
      </c>
      <c r="X1303">
        <v>0</v>
      </c>
      <c r="Y1303" s="3">
        <v>200000</v>
      </c>
      <c r="Z1303" s="3">
        <v>20000</v>
      </c>
      <c r="AA1303">
        <v>0</v>
      </c>
      <c r="AB1303">
        <v>0</v>
      </c>
      <c r="AC1303">
        <v>0</v>
      </c>
      <c r="AF1303">
        <v>0</v>
      </c>
      <c r="AO1303" t="s">
        <v>484</v>
      </c>
      <c r="AP1303" t="s">
        <v>108</v>
      </c>
      <c r="AQ1303" t="s">
        <v>13404</v>
      </c>
      <c r="AS1303">
        <v>0</v>
      </c>
      <c r="AT1303">
        <v>0</v>
      </c>
      <c r="AU1303">
        <v>0</v>
      </c>
      <c r="AV1303">
        <v>0</v>
      </c>
      <c r="AW1303">
        <v>0</v>
      </c>
      <c r="AX1303">
        <v>0</v>
      </c>
      <c r="BB1303" t="s">
        <v>63</v>
      </c>
      <c r="BC1303" t="s">
        <v>5003</v>
      </c>
      <c r="BD1303">
        <v>0</v>
      </c>
      <c r="BF1303" t="s">
        <v>108</v>
      </c>
      <c r="BI1303" t="s">
        <v>5004</v>
      </c>
    </row>
    <row r="1304" spans="1:61" x14ac:dyDescent="0.35">
      <c r="A1304" t="s">
        <v>2548</v>
      </c>
      <c r="B1304">
        <v>10000</v>
      </c>
      <c r="C1304">
        <v>60000</v>
      </c>
      <c r="D1304" s="2">
        <v>45769</v>
      </c>
      <c r="E1304" t="s">
        <v>59</v>
      </c>
      <c r="F1304" t="s">
        <v>5337</v>
      </c>
      <c r="G1304">
        <v>59469</v>
      </c>
      <c r="I1304">
        <v>2</v>
      </c>
      <c r="J1304" t="s">
        <v>183</v>
      </c>
      <c r="K1304">
        <v>96</v>
      </c>
      <c r="L1304" t="s">
        <v>6060</v>
      </c>
      <c r="M1304" t="s">
        <v>613</v>
      </c>
      <c r="N1304" t="s">
        <v>3863</v>
      </c>
      <c r="O1304" s="3">
        <v>91875</v>
      </c>
      <c r="R1304" s="2">
        <v>45768</v>
      </c>
      <c r="T1304">
        <v>6</v>
      </c>
      <c r="U1304" s="3">
        <v>551250</v>
      </c>
      <c r="V1304" t="s">
        <v>65</v>
      </c>
      <c r="W1304" t="s">
        <v>2550</v>
      </c>
      <c r="X1304">
        <v>0</v>
      </c>
      <c r="Y1304" s="3">
        <v>530833</v>
      </c>
      <c r="Z1304" s="3">
        <v>20417</v>
      </c>
      <c r="AA1304">
        <v>0</v>
      </c>
      <c r="AB1304">
        <v>0</v>
      </c>
      <c r="AC1304">
        <v>0</v>
      </c>
      <c r="AF1304">
        <v>0</v>
      </c>
      <c r="AO1304" t="s">
        <v>2551</v>
      </c>
      <c r="AP1304" t="s">
        <v>68</v>
      </c>
      <c r="AQ1304" t="s">
        <v>26186</v>
      </c>
      <c r="AS1304">
        <v>0</v>
      </c>
      <c r="AT1304">
        <v>0</v>
      </c>
      <c r="AU1304">
        <v>0</v>
      </c>
      <c r="AV1304">
        <v>0</v>
      </c>
      <c r="AW1304">
        <v>0</v>
      </c>
      <c r="AX1304">
        <v>0</v>
      </c>
      <c r="BB1304" t="s">
        <v>63</v>
      </c>
      <c r="BC1304" t="s">
        <v>5005</v>
      </c>
      <c r="BD1304">
        <v>0</v>
      </c>
      <c r="BF1304" t="s">
        <v>68</v>
      </c>
      <c r="BI1304" t="s">
        <v>2552</v>
      </c>
    </row>
    <row r="1305" spans="1:61" x14ac:dyDescent="0.35">
      <c r="A1305" t="s">
        <v>5433</v>
      </c>
      <c r="B1305">
        <v>10000</v>
      </c>
      <c r="C1305">
        <v>20000</v>
      </c>
      <c r="D1305" s="2">
        <v>45769</v>
      </c>
      <c r="E1305" t="s">
        <v>59</v>
      </c>
      <c r="F1305" t="s">
        <v>5427</v>
      </c>
      <c r="G1305" t="s">
        <v>1428</v>
      </c>
      <c r="I1305">
        <v>2</v>
      </c>
      <c r="J1305" t="s">
        <v>183</v>
      </c>
      <c r="K1305">
        <v>63</v>
      </c>
      <c r="L1305" t="s">
        <v>6051</v>
      </c>
      <c r="M1305" t="s">
        <v>136</v>
      </c>
      <c r="N1305" t="s">
        <v>3850</v>
      </c>
      <c r="O1305" s="3">
        <v>2500</v>
      </c>
      <c r="R1305" s="2">
        <v>45768</v>
      </c>
      <c r="T1305">
        <v>16</v>
      </c>
      <c r="U1305" s="3">
        <v>40000</v>
      </c>
      <c r="V1305" t="s">
        <v>65</v>
      </c>
      <c r="W1305" t="s">
        <v>5428</v>
      </c>
      <c r="X1305">
        <v>0</v>
      </c>
      <c r="Y1305" s="3">
        <v>40000</v>
      </c>
      <c r="Z1305">
        <v>0</v>
      </c>
      <c r="AA1305">
        <v>0</v>
      </c>
      <c r="AB1305">
        <v>0</v>
      </c>
      <c r="AC1305">
        <v>0</v>
      </c>
      <c r="AF1305">
        <v>0</v>
      </c>
      <c r="AO1305" t="s">
        <v>5429</v>
      </c>
      <c r="AP1305" t="s">
        <v>275</v>
      </c>
      <c r="AQ1305" t="s">
        <v>21306</v>
      </c>
      <c r="AS1305">
        <v>0</v>
      </c>
      <c r="AT1305">
        <v>0</v>
      </c>
      <c r="AU1305">
        <v>0</v>
      </c>
      <c r="AV1305">
        <v>0</v>
      </c>
      <c r="AW1305">
        <v>0</v>
      </c>
      <c r="AX1305">
        <v>0</v>
      </c>
      <c r="BB1305" t="s">
        <v>63</v>
      </c>
      <c r="BC1305" t="s">
        <v>5434</v>
      </c>
      <c r="BD1305">
        <v>0</v>
      </c>
      <c r="BF1305" t="s">
        <v>275</v>
      </c>
      <c r="BI1305" t="s">
        <v>5435</v>
      </c>
    </row>
    <row r="1306" spans="1:61" x14ac:dyDescent="0.35">
      <c r="A1306" t="s">
        <v>3114</v>
      </c>
      <c r="B1306">
        <v>10000</v>
      </c>
      <c r="C1306">
        <v>10000</v>
      </c>
      <c r="D1306" s="2">
        <v>45768</v>
      </c>
      <c r="E1306" t="s">
        <v>59</v>
      </c>
      <c r="F1306" t="s">
        <v>3115</v>
      </c>
      <c r="G1306" t="s">
        <v>2728</v>
      </c>
      <c r="I1306">
        <v>1</v>
      </c>
      <c r="J1306" t="s">
        <v>183</v>
      </c>
      <c r="K1306">
        <v>61</v>
      </c>
      <c r="L1306" t="s">
        <v>6046</v>
      </c>
      <c r="M1306" t="s">
        <v>209</v>
      </c>
      <c r="N1306" t="s">
        <v>3802</v>
      </c>
      <c r="O1306">
        <v>334</v>
      </c>
      <c r="R1306" s="2">
        <v>45768</v>
      </c>
      <c r="T1306">
        <v>3</v>
      </c>
      <c r="U1306" s="3">
        <v>1002</v>
      </c>
      <c r="V1306" t="s">
        <v>65</v>
      </c>
      <c r="W1306" t="s">
        <v>3116</v>
      </c>
      <c r="X1306">
        <v>0</v>
      </c>
      <c r="Y1306" s="3">
        <v>1000</v>
      </c>
      <c r="Z1306">
        <v>2</v>
      </c>
      <c r="AA1306">
        <v>0</v>
      </c>
      <c r="AB1306">
        <v>0</v>
      </c>
      <c r="AC1306">
        <v>0</v>
      </c>
      <c r="AF1306">
        <v>0</v>
      </c>
      <c r="AO1306" t="s">
        <v>3117</v>
      </c>
      <c r="AP1306" t="s">
        <v>622</v>
      </c>
      <c r="AQ1306" t="s">
        <v>24955</v>
      </c>
      <c r="AS1306">
        <v>0</v>
      </c>
      <c r="AT1306">
        <v>0</v>
      </c>
      <c r="AU1306">
        <v>0</v>
      </c>
      <c r="AV1306">
        <v>0</v>
      </c>
      <c r="AW1306">
        <v>0</v>
      </c>
      <c r="AX1306">
        <v>0</v>
      </c>
      <c r="BB1306" t="s">
        <v>63</v>
      </c>
      <c r="BC1306" t="s">
        <v>5511</v>
      </c>
      <c r="BD1306">
        <v>0</v>
      </c>
      <c r="BF1306" t="s">
        <v>622</v>
      </c>
      <c r="BI1306" t="s">
        <v>3118</v>
      </c>
    </row>
    <row r="1307" spans="1:61" x14ac:dyDescent="0.35">
      <c r="A1307" t="s">
        <v>5512</v>
      </c>
      <c r="B1307">
        <v>10000</v>
      </c>
      <c r="C1307">
        <v>10000</v>
      </c>
      <c r="D1307" s="2">
        <v>45769</v>
      </c>
      <c r="E1307" t="s">
        <v>59</v>
      </c>
      <c r="F1307" s="4">
        <v>0.47199074074074077</v>
      </c>
      <c r="G1307" t="s">
        <v>2250</v>
      </c>
      <c r="I1307">
        <v>1</v>
      </c>
      <c r="J1307" t="s">
        <v>183</v>
      </c>
      <c r="K1307">
        <v>61</v>
      </c>
      <c r="L1307" t="s">
        <v>6046</v>
      </c>
      <c r="M1307" t="s">
        <v>209</v>
      </c>
      <c r="N1307" t="s">
        <v>3802</v>
      </c>
      <c r="O1307" s="3">
        <v>1000</v>
      </c>
      <c r="R1307" s="2">
        <v>45768</v>
      </c>
      <c r="T1307">
        <v>1</v>
      </c>
      <c r="U1307" s="3">
        <v>1000</v>
      </c>
      <c r="V1307" t="s">
        <v>65</v>
      </c>
      <c r="W1307" t="s">
        <v>5513</v>
      </c>
      <c r="X1307">
        <v>0</v>
      </c>
      <c r="Y1307" s="3">
        <v>1000</v>
      </c>
      <c r="Z1307">
        <v>0</v>
      </c>
      <c r="AA1307">
        <v>0</v>
      </c>
      <c r="AB1307">
        <v>0</v>
      </c>
      <c r="AC1307">
        <v>0</v>
      </c>
      <c r="AF1307">
        <v>0</v>
      </c>
      <c r="AO1307" t="s">
        <v>5514</v>
      </c>
      <c r="AP1307" t="s">
        <v>622</v>
      </c>
      <c r="AQ1307" t="s">
        <v>24955</v>
      </c>
      <c r="AS1307">
        <v>0</v>
      </c>
      <c r="AT1307">
        <v>0</v>
      </c>
      <c r="AU1307">
        <v>0</v>
      </c>
      <c r="AV1307">
        <v>0</v>
      </c>
      <c r="AW1307">
        <v>0</v>
      </c>
      <c r="AX1307">
        <v>0</v>
      </c>
      <c r="BB1307" t="s">
        <v>63</v>
      </c>
      <c r="BC1307" t="s">
        <v>5515</v>
      </c>
      <c r="BD1307">
        <v>0</v>
      </c>
      <c r="BF1307" t="s">
        <v>622</v>
      </c>
      <c r="BI1307" t="s">
        <v>3118</v>
      </c>
    </row>
    <row r="1308" spans="1:61" x14ac:dyDescent="0.35">
      <c r="A1308" t="s">
        <v>5516</v>
      </c>
      <c r="B1308">
        <v>10000</v>
      </c>
      <c r="C1308">
        <v>10000</v>
      </c>
      <c r="D1308" s="2">
        <v>45769</v>
      </c>
      <c r="E1308" t="s">
        <v>59</v>
      </c>
      <c r="F1308" t="s">
        <v>5517</v>
      </c>
      <c r="G1308" t="s">
        <v>3260</v>
      </c>
      <c r="I1308">
        <v>1</v>
      </c>
      <c r="J1308" t="s">
        <v>183</v>
      </c>
      <c r="K1308">
        <v>32</v>
      </c>
      <c r="L1308" t="s">
        <v>6064</v>
      </c>
      <c r="M1308" t="s">
        <v>516</v>
      </c>
      <c r="N1308" t="s">
        <v>3833</v>
      </c>
      <c r="O1308" s="3">
        <v>5860</v>
      </c>
      <c r="R1308" s="2">
        <v>45768</v>
      </c>
      <c r="T1308">
        <v>1</v>
      </c>
      <c r="U1308" s="3">
        <v>5860</v>
      </c>
      <c r="V1308" t="s">
        <v>65</v>
      </c>
      <c r="W1308" t="s">
        <v>2212</v>
      </c>
      <c r="X1308">
        <v>0</v>
      </c>
      <c r="Y1308" s="3">
        <v>5360</v>
      </c>
      <c r="Z1308">
        <v>500</v>
      </c>
      <c r="AA1308">
        <v>0</v>
      </c>
      <c r="AB1308">
        <v>0</v>
      </c>
      <c r="AC1308">
        <v>0</v>
      </c>
      <c r="AF1308">
        <v>0</v>
      </c>
      <c r="AO1308" t="s">
        <v>2213</v>
      </c>
      <c r="AP1308" t="s">
        <v>465</v>
      </c>
      <c r="AQ1308" t="s">
        <v>15009</v>
      </c>
      <c r="AS1308">
        <v>0</v>
      </c>
      <c r="AT1308">
        <v>0</v>
      </c>
      <c r="AU1308">
        <v>0</v>
      </c>
      <c r="AV1308">
        <v>0</v>
      </c>
      <c r="AW1308">
        <v>0</v>
      </c>
      <c r="AX1308">
        <v>0</v>
      </c>
      <c r="BB1308" t="s">
        <v>63</v>
      </c>
      <c r="BC1308" t="s">
        <v>5518</v>
      </c>
      <c r="BD1308">
        <v>0</v>
      </c>
      <c r="BF1308" t="s">
        <v>465</v>
      </c>
      <c r="BI1308" t="s">
        <v>3065</v>
      </c>
    </row>
    <row r="1309" spans="1:61" x14ac:dyDescent="0.35">
      <c r="A1309" t="s">
        <v>5519</v>
      </c>
      <c r="B1309">
        <v>10000</v>
      </c>
      <c r="C1309">
        <v>10000</v>
      </c>
      <c r="D1309" s="2">
        <v>45770</v>
      </c>
      <c r="E1309" t="s">
        <v>59</v>
      </c>
      <c r="F1309" t="s">
        <v>3379</v>
      </c>
      <c r="G1309" t="s">
        <v>2447</v>
      </c>
      <c r="I1309">
        <v>1</v>
      </c>
      <c r="J1309" t="s">
        <v>183</v>
      </c>
      <c r="K1309">
        <v>12</v>
      </c>
      <c r="L1309" t="s">
        <v>6062</v>
      </c>
      <c r="M1309" t="s">
        <v>462</v>
      </c>
      <c r="N1309" t="s">
        <v>3804</v>
      </c>
      <c r="O1309" s="3">
        <v>30000</v>
      </c>
      <c r="R1309" s="2">
        <v>45768</v>
      </c>
      <c r="T1309">
        <v>1</v>
      </c>
      <c r="U1309" s="3">
        <v>30000</v>
      </c>
      <c r="V1309" t="s">
        <v>65</v>
      </c>
      <c r="W1309" t="s">
        <v>463</v>
      </c>
      <c r="X1309">
        <v>0</v>
      </c>
      <c r="Y1309" s="3">
        <v>30000</v>
      </c>
      <c r="Z1309">
        <v>0</v>
      </c>
      <c r="AA1309">
        <v>0</v>
      </c>
      <c r="AB1309">
        <v>0</v>
      </c>
      <c r="AC1309">
        <v>0</v>
      </c>
      <c r="AF1309">
        <v>0</v>
      </c>
      <c r="AO1309" t="s">
        <v>464</v>
      </c>
      <c r="AP1309" t="s">
        <v>465</v>
      </c>
      <c r="AQ1309" t="s">
        <v>15009</v>
      </c>
      <c r="AS1309">
        <v>0</v>
      </c>
      <c r="AT1309">
        <v>0</v>
      </c>
      <c r="AU1309">
        <v>0</v>
      </c>
      <c r="AV1309">
        <v>0</v>
      </c>
      <c r="AW1309">
        <v>0</v>
      </c>
      <c r="AX1309">
        <v>0</v>
      </c>
      <c r="BB1309" t="s">
        <v>63</v>
      </c>
      <c r="BC1309" t="s">
        <v>5520</v>
      </c>
      <c r="BD1309">
        <v>0</v>
      </c>
      <c r="BF1309" t="s">
        <v>465</v>
      </c>
      <c r="BI1309" t="s">
        <v>2594</v>
      </c>
    </row>
    <row r="1310" spans="1:61" x14ac:dyDescent="0.35">
      <c r="A1310" t="s">
        <v>5474</v>
      </c>
      <c r="B1310">
        <v>10000</v>
      </c>
      <c r="C1310">
        <v>10000</v>
      </c>
      <c r="D1310" s="2">
        <v>45769</v>
      </c>
      <c r="E1310" t="s">
        <v>59</v>
      </c>
      <c r="F1310" t="s">
        <v>3173</v>
      </c>
      <c r="G1310" t="s">
        <v>2677</v>
      </c>
      <c r="I1310">
        <v>1</v>
      </c>
      <c r="J1310" t="s">
        <v>183</v>
      </c>
      <c r="K1310">
        <v>22</v>
      </c>
      <c r="L1310" t="s">
        <v>6063</v>
      </c>
      <c r="M1310" t="s">
        <v>685</v>
      </c>
      <c r="N1310" t="s">
        <v>3805</v>
      </c>
      <c r="O1310" s="3">
        <v>8000</v>
      </c>
      <c r="R1310" s="2">
        <v>45768</v>
      </c>
      <c r="T1310">
        <v>2</v>
      </c>
      <c r="U1310" s="3">
        <v>16000</v>
      </c>
      <c r="V1310" t="s">
        <v>65</v>
      </c>
      <c r="W1310" t="s">
        <v>5475</v>
      </c>
      <c r="X1310">
        <v>0</v>
      </c>
      <c r="Y1310" s="3">
        <v>16000</v>
      </c>
      <c r="Z1310">
        <v>0</v>
      </c>
      <c r="AA1310">
        <v>0</v>
      </c>
      <c r="AB1310">
        <v>0</v>
      </c>
      <c r="AC1310">
        <v>0</v>
      </c>
      <c r="AF1310">
        <v>0</v>
      </c>
      <c r="AO1310" t="s">
        <v>5476</v>
      </c>
      <c r="AP1310" t="s">
        <v>465</v>
      </c>
      <c r="AQ1310" t="s">
        <v>15009</v>
      </c>
      <c r="AS1310">
        <v>0</v>
      </c>
      <c r="AT1310">
        <v>0</v>
      </c>
      <c r="AU1310">
        <v>0</v>
      </c>
      <c r="AV1310">
        <v>0</v>
      </c>
      <c r="AW1310">
        <v>0</v>
      </c>
      <c r="AX1310">
        <v>0</v>
      </c>
      <c r="BB1310" t="s">
        <v>63</v>
      </c>
      <c r="BC1310" t="s">
        <v>6560</v>
      </c>
      <c r="BD1310">
        <v>0</v>
      </c>
      <c r="BF1310" t="s">
        <v>465</v>
      </c>
      <c r="BI1310" t="s">
        <v>3640</v>
      </c>
    </row>
    <row r="1311" spans="1:61" x14ac:dyDescent="0.35">
      <c r="A1311" t="s">
        <v>5521</v>
      </c>
      <c r="B1311">
        <v>10000</v>
      </c>
      <c r="C1311">
        <v>10000</v>
      </c>
      <c r="D1311" s="2">
        <v>45769</v>
      </c>
      <c r="E1311" t="s">
        <v>59</v>
      </c>
      <c r="F1311" t="s">
        <v>5522</v>
      </c>
      <c r="G1311" t="s">
        <v>3015</v>
      </c>
      <c r="I1311">
        <v>1</v>
      </c>
      <c r="J1311" t="s">
        <v>183</v>
      </c>
      <c r="K1311">
        <v>46</v>
      </c>
      <c r="L1311" t="s">
        <v>6049</v>
      </c>
      <c r="M1311" t="s">
        <v>231</v>
      </c>
      <c r="N1311" t="s">
        <v>3809</v>
      </c>
      <c r="O1311" s="3">
        <v>6000</v>
      </c>
      <c r="R1311" s="2">
        <v>45768</v>
      </c>
      <c r="T1311">
        <v>1</v>
      </c>
      <c r="U1311" s="3">
        <v>6000</v>
      </c>
      <c r="V1311" t="s">
        <v>65</v>
      </c>
      <c r="W1311" t="s">
        <v>5523</v>
      </c>
      <c r="X1311">
        <v>0</v>
      </c>
      <c r="Y1311" s="3">
        <v>6000</v>
      </c>
      <c r="Z1311">
        <v>0</v>
      </c>
      <c r="AA1311">
        <v>0</v>
      </c>
      <c r="AB1311">
        <v>0</v>
      </c>
      <c r="AC1311">
        <v>0</v>
      </c>
      <c r="AF1311">
        <v>0</v>
      </c>
      <c r="AO1311" t="s">
        <v>5524</v>
      </c>
      <c r="AP1311" t="s">
        <v>465</v>
      </c>
      <c r="AQ1311" t="s">
        <v>15009</v>
      </c>
      <c r="AS1311">
        <v>0</v>
      </c>
      <c r="AT1311">
        <v>0</v>
      </c>
      <c r="AU1311">
        <v>0</v>
      </c>
      <c r="AV1311">
        <v>0</v>
      </c>
      <c r="AW1311">
        <v>0</v>
      </c>
      <c r="AX1311">
        <v>0</v>
      </c>
      <c r="BB1311" t="s">
        <v>63</v>
      </c>
      <c r="BC1311" t="s">
        <v>5525</v>
      </c>
      <c r="BD1311">
        <v>0</v>
      </c>
      <c r="BF1311" t="s">
        <v>465</v>
      </c>
      <c r="BI1311" t="s">
        <v>2878</v>
      </c>
    </row>
    <row r="1312" spans="1:61" x14ac:dyDescent="0.35">
      <c r="A1312" t="s">
        <v>4970</v>
      </c>
      <c r="B1312">
        <v>10000</v>
      </c>
      <c r="C1312">
        <v>30000</v>
      </c>
      <c r="D1312" s="2">
        <v>45769</v>
      </c>
      <c r="E1312" t="s">
        <v>59</v>
      </c>
      <c r="F1312" t="s">
        <v>5174</v>
      </c>
      <c r="G1312" t="s">
        <v>4972</v>
      </c>
      <c r="I1312">
        <v>3</v>
      </c>
      <c r="J1312" t="s">
        <v>183</v>
      </c>
      <c r="K1312">
        <v>85</v>
      </c>
      <c r="L1312" t="s">
        <v>6060</v>
      </c>
      <c r="M1312" t="s">
        <v>940</v>
      </c>
      <c r="N1312" t="s">
        <v>3864</v>
      </c>
      <c r="O1312" s="3">
        <v>10000</v>
      </c>
      <c r="R1312" s="2">
        <v>45768</v>
      </c>
      <c r="T1312">
        <v>11</v>
      </c>
      <c r="U1312" s="3">
        <v>110000</v>
      </c>
      <c r="V1312" t="s">
        <v>65</v>
      </c>
      <c r="W1312" t="s">
        <v>4973</v>
      </c>
      <c r="X1312">
        <v>0</v>
      </c>
      <c r="Y1312" s="3">
        <v>100000</v>
      </c>
      <c r="Z1312" s="3">
        <v>10000</v>
      </c>
      <c r="AA1312">
        <v>0</v>
      </c>
      <c r="AB1312">
        <v>0</v>
      </c>
      <c r="AC1312">
        <v>0</v>
      </c>
      <c r="AF1312">
        <v>0</v>
      </c>
      <c r="AO1312" t="s">
        <v>4974</v>
      </c>
      <c r="AP1312" t="s">
        <v>108</v>
      </c>
      <c r="AQ1312" t="s">
        <v>13404</v>
      </c>
      <c r="AS1312">
        <v>0</v>
      </c>
      <c r="AT1312">
        <v>0</v>
      </c>
      <c r="AU1312">
        <v>0</v>
      </c>
      <c r="AV1312">
        <v>0</v>
      </c>
      <c r="AW1312">
        <v>0</v>
      </c>
      <c r="AX1312">
        <v>0</v>
      </c>
      <c r="BB1312" t="s">
        <v>63</v>
      </c>
      <c r="BC1312" t="s">
        <v>6561</v>
      </c>
      <c r="BD1312">
        <v>0</v>
      </c>
      <c r="BF1312" t="s">
        <v>108</v>
      </c>
      <c r="BI1312" t="s">
        <v>4975</v>
      </c>
    </row>
    <row r="1313" spans="1:61" x14ac:dyDescent="0.35">
      <c r="A1313" t="s">
        <v>5029</v>
      </c>
      <c r="B1313">
        <v>10000</v>
      </c>
      <c r="C1313">
        <v>30000</v>
      </c>
      <c r="D1313" s="2">
        <v>45769</v>
      </c>
      <c r="E1313" t="s">
        <v>59</v>
      </c>
      <c r="F1313" t="s">
        <v>5174</v>
      </c>
      <c r="G1313" t="s">
        <v>4972</v>
      </c>
      <c r="I1313">
        <v>3</v>
      </c>
      <c r="J1313" t="s">
        <v>183</v>
      </c>
      <c r="K1313">
        <v>85</v>
      </c>
      <c r="L1313" t="s">
        <v>6060</v>
      </c>
      <c r="M1313" t="s">
        <v>940</v>
      </c>
      <c r="N1313" t="s">
        <v>3864</v>
      </c>
      <c r="O1313" s="3">
        <v>10000</v>
      </c>
      <c r="R1313" s="2">
        <v>45768</v>
      </c>
      <c r="T1313">
        <v>11</v>
      </c>
      <c r="U1313" s="3">
        <v>110000</v>
      </c>
      <c r="V1313" t="s">
        <v>65</v>
      </c>
      <c r="W1313" t="s">
        <v>658</v>
      </c>
      <c r="X1313">
        <v>0</v>
      </c>
      <c r="Y1313" s="3">
        <v>100000</v>
      </c>
      <c r="Z1313" s="3">
        <v>10000</v>
      </c>
      <c r="AA1313">
        <v>0</v>
      </c>
      <c r="AB1313">
        <v>0</v>
      </c>
      <c r="AC1313">
        <v>0</v>
      </c>
      <c r="AF1313">
        <v>0</v>
      </c>
      <c r="AO1313" t="s">
        <v>659</v>
      </c>
      <c r="AP1313" t="s">
        <v>108</v>
      </c>
      <c r="AQ1313" t="s">
        <v>13404</v>
      </c>
      <c r="AS1313">
        <v>0</v>
      </c>
      <c r="AT1313">
        <v>0</v>
      </c>
      <c r="AU1313">
        <v>0</v>
      </c>
      <c r="AV1313">
        <v>0</v>
      </c>
      <c r="AW1313">
        <v>0</v>
      </c>
      <c r="AX1313">
        <v>0</v>
      </c>
      <c r="BB1313" t="s">
        <v>63</v>
      </c>
      <c r="BC1313" t="s">
        <v>5030</v>
      </c>
      <c r="BD1313">
        <v>0</v>
      </c>
      <c r="BF1313" t="s">
        <v>108</v>
      </c>
      <c r="BI1313" t="s">
        <v>5031</v>
      </c>
    </row>
    <row r="1314" spans="1:61" x14ac:dyDescent="0.35">
      <c r="A1314" t="s">
        <v>5032</v>
      </c>
      <c r="B1314">
        <v>10000</v>
      </c>
      <c r="C1314">
        <v>30000</v>
      </c>
      <c r="D1314" s="2">
        <v>45769</v>
      </c>
      <c r="E1314" t="s">
        <v>59</v>
      </c>
      <c r="F1314" t="s">
        <v>5174</v>
      </c>
      <c r="G1314" t="s">
        <v>4972</v>
      </c>
      <c r="I1314">
        <v>3</v>
      </c>
      <c r="J1314" t="s">
        <v>183</v>
      </c>
      <c r="K1314">
        <v>85</v>
      </c>
      <c r="L1314" t="s">
        <v>6060</v>
      </c>
      <c r="M1314" t="s">
        <v>940</v>
      </c>
      <c r="N1314" t="s">
        <v>3864</v>
      </c>
      <c r="O1314" s="3">
        <v>10000</v>
      </c>
      <c r="R1314" s="2">
        <v>45768</v>
      </c>
      <c r="T1314">
        <v>11</v>
      </c>
      <c r="U1314" s="3">
        <v>110000</v>
      </c>
      <c r="V1314" t="s">
        <v>65</v>
      </c>
      <c r="W1314" t="s">
        <v>5033</v>
      </c>
      <c r="X1314">
        <v>0</v>
      </c>
      <c r="Y1314" s="3">
        <v>100000</v>
      </c>
      <c r="Z1314" s="3">
        <v>10000</v>
      </c>
      <c r="AA1314">
        <v>0</v>
      </c>
      <c r="AB1314">
        <v>0</v>
      </c>
      <c r="AC1314">
        <v>0</v>
      </c>
      <c r="AF1314">
        <v>0</v>
      </c>
      <c r="AO1314" t="s">
        <v>5034</v>
      </c>
      <c r="AP1314" t="s">
        <v>108</v>
      </c>
      <c r="AQ1314" t="s">
        <v>13404</v>
      </c>
      <c r="AS1314">
        <v>0</v>
      </c>
      <c r="AT1314">
        <v>0</v>
      </c>
      <c r="AU1314">
        <v>0</v>
      </c>
      <c r="AV1314">
        <v>0</v>
      </c>
      <c r="AW1314">
        <v>0</v>
      </c>
      <c r="AX1314">
        <v>0</v>
      </c>
      <c r="BB1314" t="s">
        <v>63</v>
      </c>
      <c r="BC1314" t="s">
        <v>5035</v>
      </c>
      <c r="BD1314">
        <v>0</v>
      </c>
      <c r="BF1314" t="s">
        <v>108</v>
      </c>
      <c r="BI1314" t="s">
        <v>5036</v>
      </c>
    </row>
    <row r="1315" spans="1:61" x14ac:dyDescent="0.35">
      <c r="A1315" t="s">
        <v>5037</v>
      </c>
      <c r="B1315">
        <v>10000</v>
      </c>
      <c r="C1315">
        <v>30000</v>
      </c>
      <c r="D1315" s="2">
        <v>45769</v>
      </c>
      <c r="E1315" t="s">
        <v>59</v>
      </c>
      <c r="F1315" t="s">
        <v>5174</v>
      </c>
      <c r="G1315" t="s">
        <v>4972</v>
      </c>
      <c r="I1315">
        <v>3</v>
      </c>
      <c r="J1315" t="s">
        <v>183</v>
      </c>
      <c r="K1315">
        <v>85</v>
      </c>
      <c r="L1315" t="s">
        <v>6060</v>
      </c>
      <c r="M1315" t="s">
        <v>940</v>
      </c>
      <c r="N1315" t="s">
        <v>3864</v>
      </c>
      <c r="O1315" s="3">
        <v>10000</v>
      </c>
      <c r="R1315" s="2">
        <v>45768</v>
      </c>
      <c r="T1315">
        <v>11</v>
      </c>
      <c r="U1315" s="3">
        <v>110000</v>
      </c>
      <c r="V1315" t="s">
        <v>65</v>
      </c>
      <c r="W1315" t="s">
        <v>5039</v>
      </c>
      <c r="X1315">
        <v>0</v>
      </c>
      <c r="Y1315" s="3">
        <v>100000</v>
      </c>
      <c r="Z1315" s="3">
        <v>10000</v>
      </c>
      <c r="AA1315">
        <v>0</v>
      </c>
      <c r="AB1315">
        <v>0</v>
      </c>
      <c r="AC1315">
        <v>0</v>
      </c>
      <c r="AF1315">
        <v>0</v>
      </c>
      <c r="AO1315" t="s">
        <v>5040</v>
      </c>
      <c r="AP1315" t="s">
        <v>108</v>
      </c>
      <c r="AQ1315" t="s">
        <v>13404</v>
      </c>
      <c r="AS1315">
        <v>0</v>
      </c>
      <c r="AT1315">
        <v>0</v>
      </c>
      <c r="AU1315">
        <v>0</v>
      </c>
      <c r="AV1315">
        <v>0</v>
      </c>
      <c r="AW1315">
        <v>0</v>
      </c>
      <c r="AX1315">
        <v>0</v>
      </c>
      <c r="BB1315" t="s">
        <v>63</v>
      </c>
      <c r="BC1315" t="s">
        <v>5041</v>
      </c>
      <c r="BD1315">
        <v>0</v>
      </c>
      <c r="BF1315" t="s">
        <v>108</v>
      </c>
      <c r="BI1315" t="s">
        <v>5042</v>
      </c>
    </row>
    <row r="1316" spans="1:61" x14ac:dyDescent="0.35">
      <c r="A1316" t="s">
        <v>4976</v>
      </c>
      <c r="B1316">
        <v>10000</v>
      </c>
      <c r="C1316">
        <v>30000</v>
      </c>
      <c r="D1316" s="2">
        <v>45769</v>
      </c>
      <c r="E1316" t="s">
        <v>59</v>
      </c>
      <c r="F1316" t="s">
        <v>5175</v>
      </c>
      <c r="G1316" t="s">
        <v>5176</v>
      </c>
      <c r="I1316">
        <v>3</v>
      </c>
      <c r="J1316" t="s">
        <v>183</v>
      </c>
      <c r="K1316">
        <v>85</v>
      </c>
      <c r="L1316" t="s">
        <v>6060</v>
      </c>
      <c r="M1316" t="s">
        <v>940</v>
      </c>
      <c r="N1316" t="s">
        <v>3864</v>
      </c>
      <c r="O1316" s="3">
        <v>10000</v>
      </c>
      <c r="R1316" s="2">
        <v>45768</v>
      </c>
      <c r="T1316">
        <v>11</v>
      </c>
      <c r="U1316" s="3">
        <v>110000</v>
      </c>
      <c r="V1316" t="s">
        <v>65</v>
      </c>
      <c r="W1316" t="s">
        <v>1567</v>
      </c>
      <c r="X1316">
        <v>0</v>
      </c>
      <c r="Y1316" s="3">
        <v>100000</v>
      </c>
      <c r="Z1316" s="3">
        <v>10000</v>
      </c>
      <c r="AA1316">
        <v>0</v>
      </c>
      <c r="AB1316">
        <v>0</v>
      </c>
      <c r="AC1316">
        <v>0</v>
      </c>
      <c r="AF1316">
        <v>0</v>
      </c>
      <c r="AO1316" t="s">
        <v>1568</v>
      </c>
      <c r="AP1316" t="s">
        <v>108</v>
      </c>
      <c r="AQ1316" t="s">
        <v>13404</v>
      </c>
      <c r="AS1316">
        <v>0</v>
      </c>
      <c r="AT1316">
        <v>0</v>
      </c>
      <c r="AU1316">
        <v>0</v>
      </c>
      <c r="AV1316">
        <v>0</v>
      </c>
      <c r="AW1316">
        <v>0</v>
      </c>
      <c r="AX1316">
        <v>0</v>
      </c>
      <c r="BB1316" t="s">
        <v>63</v>
      </c>
      <c r="BC1316" t="s">
        <v>6562</v>
      </c>
      <c r="BD1316">
        <v>0</v>
      </c>
      <c r="BF1316" t="s">
        <v>108</v>
      </c>
      <c r="BI1316" t="s">
        <v>4977</v>
      </c>
    </row>
    <row r="1317" spans="1:61" x14ac:dyDescent="0.35">
      <c r="A1317" t="s">
        <v>5477</v>
      </c>
      <c r="B1317">
        <v>10000</v>
      </c>
      <c r="C1317">
        <v>10000</v>
      </c>
      <c r="D1317" s="2">
        <v>45776</v>
      </c>
      <c r="E1317" t="s">
        <v>59</v>
      </c>
      <c r="F1317" t="s">
        <v>5478</v>
      </c>
      <c r="G1317" t="s">
        <v>5479</v>
      </c>
      <c r="I1317">
        <v>1</v>
      </c>
      <c r="J1317" t="s">
        <v>183</v>
      </c>
      <c r="K1317">
        <v>93</v>
      </c>
      <c r="L1317" t="s">
        <v>6072</v>
      </c>
      <c r="M1317" t="s">
        <v>813</v>
      </c>
      <c r="N1317" t="s">
        <v>3824</v>
      </c>
      <c r="O1317" s="3">
        <v>6050</v>
      </c>
      <c r="R1317" s="2">
        <v>45768</v>
      </c>
      <c r="T1317">
        <v>18</v>
      </c>
      <c r="U1317" s="3">
        <v>108900</v>
      </c>
      <c r="V1317" t="s">
        <v>65</v>
      </c>
      <c r="W1317" t="s">
        <v>1391</v>
      </c>
      <c r="X1317">
        <v>0</v>
      </c>
      <c r="Y1317" s="3">
        <v>103765</v>
      </c>
      <c r="Z1317" s="3">
        <v>5135</v>
      </c>
      <c r="AA1317">
        <v>0</v>
      </c>
      <c r="AB1317">
        <v>0</v>
      </c>
      <c r="AC1317">
        <v>0</v>
      </c>
      <c r="AF1317">
        <v>0</v>
      </c>
      <c r="AO1317" t="s">
        <v>1392</v>
      </c>
      <c r="AP1317" t="s">
        <v>108</v>
      </c>
      <c r="AQ1317" t="s">
        <v>13404</v>
      </c>
      <c r="AS1317">
        <v>0</v>
      </c>
      <c r="AT1317">
        <v>0</v>
      </c>
      <c r="AU1317">
        <v>0</v>
      </c>
      <c r="AV1317">
        <v>0</v>
      </c>
      <c r="AW1317">
        <v>0</v>
      </c>
      <c r="AX1317">
        <v>0</v>
      </c>
      <c r="BB1317" t="s">
        <v>63</v>
      </c>
      <c r="BC1317" t="s">
        <v>6466</v>
      </c>
      <c r="BD1317">
        <v>0</v>
      </c>
      <c r="BF1317" t="s">
        <v>108</v>
      </c>
      <c r="BI1317" t="s">
        <v>5480</v>
      </c>
    </row>
    <row r="1318" spans="1:61" x14ac:dyDescent="0.35">
      <c r="A1318" t="s">
        <v>5043</v>
      </c>
      <c r="B1318">
        <v>10000</v>
      </c>
      <c r="C1318">
        <v>40000</v>
      </c>
      <c r="D1318" s="2">
        <v>45769</v>
      </c>
      <c r="E1318" t="s">
        <v>59</v>
      </c>
      <c r="F1318" t="s">
        <v>5175</v>
      </c>
      <c r="G1318" t="s">
        <v>5176</v>
      </c>
      <c r="I1318">
        <v>3</v>
      </c>
      <c r="J1318" t="s">
        <v>183</v>
      </c>
      <c r="K1318">
        <v>85</v>
      </c>
      <c r="L1318" t="s">
        <v>6060</v>
      </c>
      <c r="M1318" t="s">
        <v>940</v>
      </c>
      <c r="N1318" t="s">
        <v>3864</v>
      </c>
      <c r="O1318" s="3">
        <v>10000</v>
      </c>
      <c r="R1318" s="2">
        <v>45768</v>
      </c>
      <c r="T1318">
        <v>11</v>
      </c>
      <c r="U1318" s="3">
        <v>110000</v>
      </c>
      <c r="V1318" t="s">
        <v>65</v>
      </c>
      <c r="W1318" t="s">
        <v>5044</v>
      </c>
      <c r="X1318">
        <v>0</v>
      </c>
      <c r="Y1318" s="3">
        <v>100000</v>
      </c>
      <c r="Z1318" s="3">
        <v>10000</v>
      </c>
      <c r="AA1318">
        <v>0</v>
      </c>
      <c r="AB1318">
        <v>0</v>
      </c>
      <c r="AC1318">
        <v>0</v>
      </c>
      <c r="AF1318">
        <v>0</v>
      </c>
      <c r="AO1318" t="s">
        <v>5045</v>
      </c>
      <c r="AP1318" t="s">
        <v>108</v>
      </c>
      <c r="AQ1318" t="s">
        <v>13404</v>
      </c>
      <c r="AS1318">
        <v>0</v>
      </c>
      <c r="AT1318">
        <v>0</v>
      </c>
      <c r="AU1318">
        <v>0</v>
      </c>
      <c r="AV1318">
        <v>0</v>
      </c>
      <c r="AW1318">
        <v>0</v>
      </c>
      <c r="AX1318">
        <v>0</v>
      </c>
      <c r="BB1318" t="s">
        <v>63</v>
      </c>
      <c r="BC1318" t="s">
        <v>5046</v>
      </c>
      <c r="BD1318">
        <v>0</v>
      </c>
      <c r="BF1318" t="s">
        <v>108</v>
      </c>
      <c r="BI1318" t="s">
        <v>5047</v>
      </c>
    </row>
    <row r="1319" spans="1:61" x14ac:dyDescent="0.35">
      <c r="A1319" t="s">
        <v>5048</v>
      </c>
      <c r="B1319">
        <v>10000</v>
      </c>
      <c r="C1319">
        <v>30000</v>
      </c>
      <c r="D1319" s="2">
        <v>45769</v>
      </c>
      <c r="E1319" t="s">
        <v>59</v>
      </c>
      <c r="F1319" t="s">
        <v>5174</v>
      </c>
      <c r="G1319" t="s">
        <v>4972</v>
      </c>
      <c r="I1319">
        <v>3</v>
      </c>
      <c r="J1319" t="s">
        <v>183</v>
      </c>
      <c r="K1319">
        <v>85</v>
      </c>
      <c r="L1319" t="s">
        <v>6060</v>
      </c>
      <c r="M1319" t="s">
        <v>940</v>
      </c>
      <c r="N1319" t="s">
        <v>3864</v>
      </c>
      <c r="O1319" s="3">
        <v>10000</v>
      </c>
      <c r="R1319" s="2">
        <v>45768</v>
      </c>
      <c r="T1319">
        <v>11</v>
      </c>
      <c r="U1319" s="3">
        <v>110000</v>
      </c>
      <c r="V1319" t="s">
        <v>65</v>
      </c>
      <c r="W1319" t="s">
        <v>5049</v>
      </c>
      <c r="X1319">
        <v>0</v>
      </c>
      <c r="Y1319" s="3">
        <v>100000</v>
      </c>
      <c r="Z1319" s="3">
        <v>10000</v>
      </c>
      <c r="AA1319">
        <v>0</v>
      </c>
      <c r="AB1319">
        <v>0</v>
      </c>
      <c r="AC1319">
        <v>0</v>
      </c>
      <c r="AF1319">
        <v>0</v>
      </c>
      <c r="AO1319" t="s">
        <v>5050</v>
      </c>
      <c r="AP1319" t="s">
        <v>108</v>
      </c>
      <c r="AQ1319" t="s">
        <v>13404</v>
      </c>
      <c r="AS1319">
        <v>0</v>
      </c>
      <c r="AT1319">
        <v>0</v>
      </c>
      <c r="AU1319">
        <v>0</v>
      </c>
      <c r="AV1319">
        <v>0</v>
      </c>
      <c r="AW1319">
        <v>0</v>
      </c>
      <c r="AX1319">
        <v>0</v>
      </c>
      <c r="BB1319" t="s">
        <v>63</v>
      </c>
      <c r="BC1319" t="s">
        <v>5051</v>
      </c>
      <c r="BD1319">
        <v>0</v>
      </c>
      <c r="BF1319" t="s">
        <v>108</v>
      </c>
      <c r="BI1319" t="s">
        <v>5052</v>
      </c>
    </row>
    <row r="1320" spans="1:61" x14ac:dyDescent="0.35">
      <c r="A1320" t="s">
        <v>5449</v>
      </c>
      <c r="B1320">
        <v>10000</v>
      </c>
      <c r="C1320">
        <v>20000</v>
      </c>
      <c r="D1320" s="2">
        <v>45770</v>
      </c>
      <c r="E1320" t="s">
        <v>59</v>
      </c>
      <c r="F1320" t="s">
        <v>5450</v>
      </c>
      <c r="G1320" t="s">
        <v>1455</v>
      </c>
      <c r="I1320">
        <v>2</v>
      </c>
      <c r="J1320" t="s">
        <v>183</v>
      </c>
      <c r="K1320">
        <v>92</v>
      </c>
      <c r="L1320" t="s">
        <v>6053</v>
      </c>
      <c r="M1320" t="s">
        <v>281</v>
      </c>
      <c r="N1320" t="s">
        <v>3851</v>
      </c>
      <c r="O1320" s="3">
        <v>3200</v>
      </c>
      <c r="R1320" s="2">
        <v>45768</v>
      </c>
      <c r="T1320">
        <v>1</v>
      </c>
      <c r="U1320" s="3">
        <v>3200</v>
      </c>
      <c r="V1320" t="s">
        <v>65</v>
      </c>
      <c r="W1320" t="s">
        <v>5451</v>
      </c>
      <c r="X1320">
        <v>0</v>
      </c>
      <c r="Y1320" s="3">
        <v>3000</v>
      </c>
      <c r="Z1320">
        <v>200</v>
      </c>
      <c r="AA1320">
        <v>0</v>
      </c>
      <c r="AB1320">
        <v>0</v>
      </c>
      <c r="AC1320">
        <v>0</v>
      </c>
      <c r="AF1320">
        <v>0</v>
      </c>
      <c r="AO1320" t="s">
        <v>5452</v>
      </c>
      <c r="AP1320" t="s">
        <v>3251</v>
      </c>
      <c r="AQ1320" t="s">
        <v>24527</v>
      </c>
      <c r="AS1320">
        <v>0</v>
      </c>
      <c r="AT1320">
        <v>0</v>
      </c>
      <c r="AU1320">
        <v>0</v>
      </c>
      <c r="AV1320">
        <v>0</v>
      </c>
      <c r="AW1320">
        <v>0</v>
      </c>
      <c r="AX1320">
        <v>0</v>
      </c>
      <c r="BB1320" t="s">
        <v>63</v>
      </c>
      <c r="BC1320" t="s">
        <v>5453</v>
      </c>
      <c r="BD1320">
        <v>0</v>
      </c>
      <c r="BF1320" t="s">
        <v>3251</v>
      </c>
      <c r="BI1320" t="s">
        <v>3252</v>
      </c>
    </row>
    <row r="1321" spans="1:61" x14ac:dyDescent="0.35">
      <c r="A1321" t="s">
        <v>3119</v>
      </c>
      <c r="B1321">
        <v>10000</v>
      </c>
      <c r="C1321">
        <v>10000</v>
      </c>
      <c r="D1321" s="2">
        <v>45768</v>
      </c>
      <c r="E1321" t="s">
        <v>59</v>
      </c>
      <c r="F1321" t="s">
        <v>3120</v>
      </c>
      <c r="G1321" t="s">
        <v>1689</v>
      </c>
      <c r="I1321">
        <v>1</v>
      </c>
      <c r="J1321" t="s">
        <v>183</v>
      </c>
      <c r="K1321">
        <v>60</v>
      </c>
      <c r="L1321" t="s">
        <v>6048</v>
      </c>
      <c r="M1321" t="s">
        <v>3104</v>
      </c>
      <c r="N1321" t="s">
        <v>3808</v>
      </c>
      <c r="O1321" s="3">
        <v>5000</v>
      </c>
      <c r="R1321" s="2">
        <v>45768</v>
      </c>
      <c r="T1321">
        <v>1</v>
      </c>
      <c r="U1321" s="3">
        <v>5000</v>
      </c>
      <c r="V1321" t="s">
        <v>65</v>
      </c>
      <c r="W1321" t="s">
        <v>3121</v>
      </c>
      <c r="X1321">
        <v>0</v>
      </c>
      <c r="Y1321" s="3">
        <v>5000</v>
      </c>
      <c r="Z1321">
        <v>0</v>
      </c>
      <c r="AA1321">
        <v>0</v>
      </c>
      <c r="AB1321">
        <v>0</v>
      </c>
      <c r="AC1321">
        <v>0</v>
      </c>
      <c r="AF1321">
        <v>0</v>
      </c>
      <c r="AO1321" t="s">
        <v>3122</v>
      </c>
      <c r="AP1321" t="s">
        <v>3123</v>
      </c>
      <c r="AQ1321" t="s">
        <v>7679</v>
      </c>
      <c r="AS1321">
        <v>0</v>
      </c>
      <c r="AT1321">
        <v>0</v>
      </c>
      <c r="AU1321">
        <v>0</v>
      </c>
      <c r="AV1321">
        <v>0</v>
      </c>
      <c r="AW1321">
        <v>0</v>
      </c>
      <c r="AX1321">
        <v>0</v>
      </c>
      <c r="BB1321" t="s">
        <v>63</v>
      </c>
      <c r="BC1321" t="s">
        <v>5526</v>
      </c>
      <c r="BD1321">
        <v>0</v>
      </c>
      <c r="BF1321" t="s">
        <v>3123</v>
      </c>
      <c r="BI1321" t="s">
        <v>3124</v>
      </c>
    </row>
    <row r="1322" spans="1:61" x14ac:dyDescent="0.35">
      <c r="A1322" t="s">
        <v>5527</v>
      </c>
      <c r="B1322">
        <v>10000</v>
      </c>
      <c r="C1322">
        <v>10000</v>
      </c>
      <c r="D1322" s="2">
        <v>45772</v>
      </c>
      <c r="E1322" t="s">
        <v>59</v>
      </c>
      <c r="F1322" t="s">
        <v>5528</v>
      </c>
      <c r="G1322" t="s">
        <v>5529</v>
      </c>
      <c r="I1322">
        <v>1</v>
      </c>
      <c r="J1322" t="s">
        <v>183</v>
      </c>
      <c r="K1322">
        <v>72</v>
      </c>
      <c r="L1322" t="s">
        <v>6056</v>
      </c>
      <c r="M1322" t="s">
        <v>161</v>
      </c>
      <c r="N1322" t="s">
        <v>3853</v>
      </c>
      <c r="O1322" s="3">
        <v>1867</v>
      </c>
      <c r="R1322" s="2">
        <v>45768</v>
      </c>
      <c r="T1322">
        <v>3</v>
      </c>
      <c r="U1322" s="3">
        <v>5602</v>
      </c>
      <c r="V1322" t="s">
        <v>65</v>
      </c>
      <c r="W1322" t="s">
        <v>1511</v>
      </c>
      <c r="X1322">
        <v>0</v>
      </c>
      <c r="Y1322" s="3">
        <v>2600</v>
      </c>
      <c r="Z1322" s="3">
        <v>3002</v>
      </c>
      <c r="AA1322">
        <v>0</v>
      </c>
      <c r="AB1322">
        <v>0</v>
      </c>
      <c r="AC1322">
        <v>0</v>
      </c>
      <c r="AF1322">
        <v>0</v>
      </c>
      <c r="AO1322" t="s">
        <v>1512</v>
      </c>
      <c r="AP1322" t="s">
        <v>400</v>
      </c>
      <c r="AQ1322" t="s">
        <v>24192</v>
      </c>
      <c r="AS1322">
        <v>0</v>
      </c>
      <c r="AT1322">
        <v>0</v>
      </c>
      <c r="AU1322">
        <v>0</v>
      </c>
      <c r="AV1322">
        <v>0</v>
      </c>
      <c r="AW1322">
        <v>0</v>
      </c>
      <c r="AX1322">
        <v>0</v>
      </c>
      <c r="BB1322" t="s">
        <v>63</v>
      </c>
      <c r="BC1322" t="s">
        <v>5530</v>
      </c>
      <c r="BD1322">
        <v>0</v>
      </c>
      <c r="BF1322" t="s">
        <v>400</v>
      </c>
      <c r="BI1322" t="s">
        <v>5531</v>
      </c>
    </row>
    <row r="1323" spans="1:61" x14ac:dyDescent="0.35">
      <c r="A1323" t="s">
        <v>5527</v>
      </c>
      <c r="B1323">
        <v>20000</v>
      </c>
      <c r="C1323">
        <v>10000</v>
      </c>
      <c r="D1323" s="2">
        <v>45772</v>
      </c>
      <c r="E1323" t="s">
        <v>59</v>
      </c>
      <c r="F1323" t="s">
        <v>5528</v>
      </c>
      <c r="G1323" t="s">
        <v>5529</v>
      </c>
      <c r="I1323">
        <v>1</v>
      </c>
      <c r="J1323" t="s">
        <v>183</v>
      </c>
      <c r="K1323">
        <v>72</v>
      </c>
      <c r="L1323" t="s">
        <v>6056</v>
      </c>
      <c r="M1323" t="s">
        <v>161</v>
      </c>
      <c r="N1323" t="s">
        <v>3853</v>
      </c>
      <c r="O1323">
        <v>867</v>
      </c>
      <c r="R1323" s="2">
        <v>45768</v>
      </c>
      <c r="T1323">
        <v>3</v>
      </c>
      <c r="U1323" s="3">
        <v>2600</v>
      </c>
      <c r="V1323" t="s">
        <v>65</v>
      </c>
      <c r="W1323" t="s">
        <v>1511</v>
      </c>
      <c r="X1323">
        <v>0</v>
      </c>
      <c r="Y1323" s="3">
        <v>2600</v>
      </c>
      <c r="Z1323">
        <v>0</v>
      </c>
      <c r="AA1323">
        <v>0</v>
      </c>
      <c r="AB1323">
        <v>0</v>
      </c>
      <c r="AC1323">
        <v>0</v>
      </c>
      <c r="AF1323">
        <v>0</v>
      </c>
      <c r="AO1323" t="s">
        <v>1512</v>
      </c>
      <c r="AP1323" t="s">
        <v>400</v>
      </c>
      <c r="AQ1323" t="s">
        <v>24192</v>
      </c>
      <c r="AS1323">
        <v>0</v>
      </c>
      <c r="AT1323">
        <v>0</v>
      </c>
      <c r="AU1323">
        <v>0</v>
      </c>
      <c r="AV1323">
        <v>0</v>
      </c>
      <c r="AW1323">
        <v>0</v>
      </c>
      <c r="AX1323">
        <v>0</v>
      </c>
      <c r="BB1323" t="s">
        <v>63</v>
      </c>
      <c r="BC1323" t="s">
        <v>5530</v>
      </c>
      <c r="BD1323">
        <v>0</v>
      </c>
      <c r="BF1323" t="s">
        <v>400</v>
      </c>
      <c r="BI1323" t="s">
        <v>5531</v>
      </c>
    </row>
    <row r="1324" spans="1:61" x14ac:dyDescent="0.35">
      <c r="A1324" t="s">
        <v>5532</v>
      </c>
      <c r="B1324">
        <v>10000</v>
      </c>
      <c r="C1324">
        <v>10000</v>
      </c>
      <c r="D1324" s="2">
        <v>45769</v>
      </c>
      <c r="E1324" t="s">
        <v>59</v>
      </c>
      <c r="F1324" t="s">
        <v>5533</v>
      </c>
      <c r="G1324">
        <v>1006323</v>
      </c>
      <c r="I1324">
        <v>1</v>
      </c>
      <c r="J1324" t="s">
        <v>183</v>
      </c>
      <c r="K1324">
        <v>90</v>
      </c>
      <c r="L1324" t="s">
        <v>6044</v>
      </c>
      <c r="M1324" t="s">
        <v>439</v>
      </c>
      <c r="N1324" t="s">
        <v>3859</v>
      </c>
      <c r="O1324" s="3">
        <v>3158</v>
      </c>
      <c r="R1324" s="2">
        <v>45768</v>
      </c>
      <c r="T1324">
        <v>38</v>
      </c>
      <c r="U1324" s="3">
        <v>120004</v>
      </c>
      <c r="V1324" t="s">
        <v>65</v>
      </c>
      <c r="W1324" t="s">
        <v>440</v>
      </c>
      <c r="X1324">
        <v>0</v>
      </c>
      <c r="Y1324" s="3">
        <v>120000</v>
      </c>
      <c r="Z1324">
        <v>4</v>
      </c>
      <c r="AA1324">
        <v>0</v>
      </c>
      <c r="AB1324">
        <v>0</v>
      </c>
      <c r="AC1324">
        <v>0</v>
      </c>
      <c r="AF1324">
        <v>0</v>
      </c>
      <c r="AO1324" t="s">
        <v>441</v>
      </c>
      <c r="AP1324" t="s">
        <v>170</v>
      </c>
      <c r="AQ1324" t="s">
        <v>21526</v>
      </c>
      <c r="AS1324">
        <v>0</v>
      </c>
      <c r="AT1324">
        <v>0</v>
      </c>
      <c r="AU1324">
        <v>0</v>
      </c>
      <c r="AV1324">
        <v>0</v>
      </c>
      <c r="AW1324">
        <v>0</v>
      </c>
      <c r="AX1324">
        <v>0</v>
      </c>
      <c r="BB1324" t="s">
        <v>63</v>
      </c>
      <c r="BC1324" t="s">
        <v>5534</v>
      </c>
      <c r="BD1324">
        <v>0</v>
      </c>
      <c r="BF1324" t="s">
        <v>170</v>
      </c>
      <c r="BI1324" t="s">
        <v>5535</v>
      </c>
    </row>
    <row r="1325" spans="1:61" x14ac:dyDescent="0.35">
      <c r="A1325" t="s">
        <v>5536</v>
      </c>
      <c r="B1325">
        <v>10000</v>
      </c>
      <c r="C1325">
        <v>10000</v>
      </c>
      <c r="D1325" s="2">
        <v>45769</v>
      </c>
      <c r="E1325" t="s">
        <v>59</v>
      </c>
      <c r="F1325" t="s">
        <v>5537</v>
      </c>
      <c r="G1325" t="s">
        <v>167</v>
      </c>
      <c r="I1325">
        <v>1</v>
      </c>
      <c r="J1325" t="s">
        <v>183</v>
      </c>
      <c r="K1325">
        <v>63</v>
      </c>
      <c r="L1325" t="s">
        <v>6051</v>
      </c>
      <c r="M1325" t="s">
        <v>136</v>
      </c>
      <c r="N1325" t="s">
        <v>3850</v>
      </c>
      <c r="O1325" s="3">
        <v>3334</v>
      </c>
      <c r="R1325" s="2">
        <v>45768</v>
      </c>
      <c r="T1325">
        <v>60</v>
      </c>
      <c r="U1325" s="3">
        <v>200040</v>
      </c>
      <c r="V1325" t="s">
        <v>65</v>
      </c>
      <c r="W1325" t="s">
        <v>168</v>
      </c>
      <c r="X1325">
        <v>0</v>
      </c>
      <c r="Y1325" s="3">
        <v>200000</v>
      </c>
      <c r="Z1325">
        <v>40</v>
      </c>
      <c r="AA1325">
        <v>0</v>
      </c>
      <c r="AB1325">
        <v>0</v>
      </c>
      <c r="AC1325">
        <v>0</v>
      </c>
      <c r="AF1325">
        <v>0</v>
      </c>
      <c r="AO1325" t="s">
        <v>169</v>
      </c>
      <c r="AP1325" t="s">
        <v>170</v>
      </c>
      <c r="AQ1325" t="s">
        <v>21526</v>
      </c>
      <c r="AS1325">
        <v>0</v>
      </c>
      <c r="AT1325">
        <v>0</v>
      </c>
      <c r="AU1325">
        <v>0</v>
      </c>
      <c r="AV1325">
        <v>0</v>
      </c>
      <c r="AW1325">
        <v>0</v>
      </c>
      <c r="AX1325">
        <v>0</v>
      </c>
      <c r="BB1325" t="s">
        <v>63</v>
      </c>
      <c r="BC1325" t="s">
        <v>5538</v>
      </c>
      <c r="BD1325">
        <v>0</v>
      </c>
      <c r="BF1325" t="s">
        <v>170</v>
      </c>
      <c r="BI1325" t="s">
        <v>5539</v>
      </c>
    </row>
    <row r="1326" spans="1:61" x14ac:dyDescent="0.35">
      <c r="A1326" t="s">
        <v>5540</v>
      </c>
      <c r="B1326">
        <v>10000</v>
      </c>
      <c r="C1326">
        <v>10000</v>
      </c>
      <c r="D1326" s="2">
        <v>45769</v>
      </c>
      <c r="E1326" t="s">
        <v>59</v>
      </c>
      <c r="F1326" t="s">
        <v>3170</v>
      </c>
      <c r="G1326" t="s">
        <v>167</v>
      </c>
      <c r="I1326">
        <v>1</v>
      </c>
      <c r="J1326" t="s">
        <v>183</v>
      </c>
      <c r="K1326">
        <v>63</v>
      </c>
      <c r="L1326" t="s">
        <v>6051</v>
      </c>
      <c r="M1326" t="s">
        <v>136</v>
      </c>
      <c r="N1326" t="s">
        <v>3850</v>
      </c>
      <c r="O1326" s="3">
        <v>10000</v>
      </c>
      <c r="R1326" s="2">
        <v>45768</v>
      </c>
      <c r="T1326">
        <v>60</v>
      </c>
      <c r="U1326" s="3">
        <v>600000</v>
      </c>
      <c r="V1326" t="s">
        <v>65</v>
      </c>
      <c r="W1326" t="s">
        <v>168</v>
      </c>
      <c r="X1326">
        <v>0</v>
      </c>
      <c r="Y1326" s="3">
        <v>600000</v>
      </c>
      <c r="Z1326">
        <v>0</v>
      </c>
      <c r="AA1326">
        <v>0</v>
      </c>
      <c r="AB1326">
        <v>0</v>
      </c>
      <c r="AC1326">
        <v>0</v>
      </c>
      <c r="AF1326">
        <v>0</v>
      </c>
      <c r="AO1326" t="s">
        <v>169</v>
      </c>
      <c r="AP1326" t="s">
        <v>275</v>
      </c>
      <c r="AQ1326" t="s">
        <v>21306</v>
      </c>
      <c r="AS1326">
        <v>0</v>
      </c>
      <c r="AT1326">
        <v>0</v>
      </c>
      <c r="AU1326">
        <v>0</v>
      </c>
      <c r="AV1326">
        <v>0</v>
      </c>
      <c r="AW1326">
        <v>0</v>
      </c>
      <c r="AX1326">
        <v>0</v>
      </c>
      <c r="BB1326" t="s">
        <v>63</v>
      </c>
      <c r="BC1326" t="s">
        <v>5541</v>
      </c>
      <c r="BD1326">
        <v>0</v>
      </c>
      <c r="BF1326" t="s">
        <v>275</v>
      </c>
      <c r="BI1326" t="s">
        <v>5542</v>
      </c>
    </row>
    <row r="1327" spans="1:61" x14ac:dyDescent="0.35">
      <c r="A1327" t="s">
        <v>5377</v>
      </c>
      <c r="B1327">
        <v>10000</v>
      </c>
      <c r="C1327">
        <v>20000</v>
      </c>
      <c r="D1327" s="2">
        <v>45769</v>
      </c>
      <c r="E1327" t="s">
        <v>59</v>
      </c>
      <c r="F1327" t="s">
        <v>5378</v>
      </c>
      <c r="G1327" t="s">
        <v>726</v>
      </c>
      <c r="I1327">
        <v>2</v>
      </c>
      <c r="J1327" t="s">
        <v>183</v>
      </c>
      <c r="K1327">
        <v>86</v>
      </c>
      <c r="L1327" t="s">
        <v>6043</v>
      </c>
      <c r="M1327" t="s">
        <v>1696</v>
      </c>
      <c r="N1327" t="s">
        <v>3840</v>
      </c>
      <c r="O1327" s="3">
        <v>9500</v>
      </c>
      <c r="R1327" s="2">
        <v>45768</v>
      </c>
      <c r="T1327">
        <v>4</v>
      </c>
      <c r="U1327" s="3">
        <v>38000</v>
      </c>
      <c r="V1327" t="s">
        <v>65</v>
      </c>
      <c r="W1327" t="s">
        <v>5379</v>
      </c>
      <c r="X1327">
        <v>0</v>
      </c>
      <c r="Y1327" s="3">
        <v>28500</v>
      </c>
      <c r="Z1327" s="3">
        <v>9500</v>
      </c>
      <c r="AA1327">
        <v>0</v>
      </c>
      <c r="AB1327">
        <v>0</v>
      </c>
      <c r="AC1327">
        <v>0</v>
      </c>
      <c r="AF1327">
        <v>0</v>
      </c>
      <c r="AO1327" t="s">
        <v>5380</v>
      </c>
      <c r="AP1327" t="s">
        <v>729</v>
      </c>
      <c r="AQ1327" t="s">
        <v>14138</v>
      </c>
      <c r="AS1327">
        <v>0</v>
      </c>
      <c r="AT1327">
        <v>0</v>
      </c>
      <c r="AU1327">
        <v>0</v>
      </c>
      <c r="AV1327">
        <v>0</v>
      </c>
      <c r="AW1327">
        <v>0</v>
      </c>
      <c r="AX1327">
        <v>0</v>
      </c>
      <c r="BB1327" t="s">
        <v>63</v>
      </c>
      <c r="BC1327" t="s">
        <v>5381</v>
      </c>
      <c r="BD1327">
        <v>0</v>
      </c>
      <c r="BF1327" t="s">
        <v>729</v>
      </c>
      <c r="BI1327" t="s">
        <v>2800</v>
      </c>
    </row>
    <row r="1328" spans="1:61" x14ac:dyDescent="0.35">
      <c r="A1328" t="s">
        <v>4978</v>
      </c>
      <c r="B1328">
        <v>10000</v>
      </c>
      <c r="C1328">
        <v>30000</v>
      </c>
      <c r="D1328" s="2">
        <v>45776</v>
      </c>
      <c r="E1328" t="s">
        <v>59</v>
      </c>
      <c r="F1328" t="s">
        <v>5177</v>
      </c>
      <c r="G1328">
        <v>10620258098</v>
      </c>
      <c r="I1328">
        <v>3</v>
      </c>
      <c r="J1328" t="s">
        <v>183</v>
      </c>
      <c r="K1328">
        <v>85</v>
      </c>
      <c r="L1328" t="s">
        <v>6060</v>
      </c>
      <c r="M1328" t="s">
        <v>940</v>
      </c>
      <c r="N1328" t="s">
        <v>3864</v>
      </c>
      <c r="O1328" s="3">
        <v>10000</v>
      </c>
      <c r="R1328" s="2">
        <v>45768</v>
      </c>
      <c r="T1328">
        <v>11</v>
      </c>
      <c r="U1328" s="3">
        <v>110000</v>
      </c>
      <c r="V1328" t="s">
        <v>65</v>
      </c>
      <c r="W1328" t="s">
        <v>4980</v>
      </c>
      <c r="X1328">
        <v>0</v>
      </c>
      <c r="Y1328" s="3">
        <v>100000</v>
      </c>
      <c r="Z1328" s="3">
        <v>10000</v>
      </c>
      <c r="AA1328">
        <v>0</v>
      </c>
      <c r="AB1328">
        <v>0</v>
      </c>
      <c r="AC1328">
        <v>0</v>
      </c>
      <c r="AF1328">
        <v>0</v>
      </c>
      <c r="AO1328" t="s">
        <v>4981</v>
      </c>
      <c r="AP1328" t="s">
        <v>108</v>
      </c>
      <c r="AQ1328" t="s">
        <v>13404</v>
      </c>
      <c r="AS1328">
        <v>0</v>
      </c>
      <c r="AT1328">
        <v>0</v>
      </c>
      <c r="AU1328">
        <v>0</v>
      </c>
      <c r="AV1328">
        <v>0</v>
      </c>
      <c r="AW1328">
        <v>0</v>
      </c>
      <c r="AX1328">
        <v>0</v>
      </c>
      <c r="BB1328" t="s">
        <v>63</v>
      </c>
      <c r="BC1328" t="s">
        <v>6563</v>
      </c>
      <c r="BD1328">
        <v>0</v>
      </c>
      <c r="BF1328" t="s">
        <v>108</v>
      </c>
      <c r="BI1328" t="s">
        <v>4982</v>
      </c>
    </row>
    <row r="1329" spans="1:61" x14ac:dyDescent="0.35">
      <c r="A1329" t="s">
        <v>4171</v>
      </c>
      <c r="B1329">
        <v>10000</v>
      </c>
      <c r="C1329">
        <v>10000</v>
      </c>
      <c r="D1329" s="2">
        <v>45777</v>
      </c>
      <c r="E1329" t="s">
        <v>59</v>
      </c>
      <c r="F1329" t="s">
        <v>4172</v>
      </c>
      <c r="G1329" t="s">
        <v>4173</v>
      </c>
      <c r="I1329">
        <v>1</v>
      </c>
      <c r="J1329" t="s">
        <v>183</v>
      </c>
      <c r="K1329">
        <v>79</v>
      </c>
      <c r="L1329" t="s">
        <v>6076</v>
      </c>
      <c r="M1329" t="s">
        <v>945</v>
      </c>
      <c r="N1329" t="s">
        <v>3831</v>
      </c>
      <c r="O1329" s="3">
        <v>4260</v>
      </c>
      <c r="R1329" s="2">
        <v>45768</v>
      </c>
      <c r="T1329">
        <v>27</v>
      </c>
      <c r="U1329" s="3">
        <v>115020</v>
      </c>
      <c r="V1329" t="s">
        <v>65</v>
      </c>
      <c r="W1329" t="s">
        <v>1547</v>
      </c>
      <c r="X1329">
        <v>0</v>
      </c>
      <c r="Y1329" s="3">
        <v>100000</v>
      </c>
      <c r="Z1329" s="3">
        <v>15020</v>
      </c>
      <c r="AA1329">
        <v>0</v>
      </c>
      <c r="AB1329">
        <v>0</v>
      </c>
      <c r="AC1329">
        <v>0</v>
      </c>
      <c r="AF1329">
        <v>0</v>
      </c>
      <c r="AO1329" t="s">
        <v>1548</v>
      </c>
      <c r="AP1329" t="s">
        <v>108</v>
      </c>
      <c r="AQ1329" t="s">
        <v>13404</v>
      </c>
      <c r="AS1329">
        <v>0</v>
      </c>
      <c r="AT1329">
        <v>0</v>
      </c>
      <c r="AU1329">
        <v>0</v>
      </c>
      <c r="AV1329">
        <v>0</v>
      </c>
      <c r="AW1329">
        <v>0</v>
      </c>
      <c r="AX1329">
        <v>0</v>
      </c>
      <c r="BB1329" t="s">
        <v>63</v>
      </c>
      <c r="BC1329" t="s">
        <v>6293</v>
      </c>
      <c r="BD1329">
        <v>0</v>
      </c>
      <c r="BF1329" t="s">
        <v>108</v>
      </c>
      <c r="BI1329" t="s">
        <v>4174</v>
      </c>
    </row>
    <row r="1330" spans="1:61" x14ac:dyDescent="0.35">
      <c r="A1330" t="s">
        <v>5063</v>
      </c>
      <c r="B1330">
        <v>10000</v>
      </c>
      <c r="C1330">
        <v>40000</v>
      </c>
      <c r="D1330" s="2">
        <v>45769</v>
      </c>
      <c r="E1330" t="s">
        <v>59</v>
      </c>
      <c r="F1330" t="s">
        <v>5175</v>
      </c>
      <c r="G1330" t="s">
        <v>5176</v>
      </c>
      <c r="I1330">
        <v>3</v>
      </c>
      <c r="J1330" t="s">
        <v>183</v>
      </c>
      <c r="K1330">
        <v>85</v>
      </c>
      <c r="L1330" t="s">
        <v>6060</v>
      </c>
      <c r="M1330" t="s">
        <v>940</v>
      </c>
      <c r="N1330" t="s">
        <v>3864</v>
      </c>
      <c r="O1330" s="3">
        <v>10000</v>
      </c>
      <c r="R1330" s="2">
        <v>45768</v>
      </c>
      <c r="T1330">
        <v>11</v>
      </c>
      <c r="U1330" s="3">
        <v>110000</v>
      </c>
      <c r="V1330" t="s">
        <v>65</v>
      </c>
      <c r="W1330" t="s">
        <v>5044</v>
      </c>
      <c r="X1330">
        <v>0</v>
      </c>
      <c r="Y1330" s="3">
        <v>100000</v>
      </c>
      <c r="Z1330" s="3">
        <v>10000</v>
      </c>
      <c r="AA1330">
        <v>0</v>
      </c>
      <c r="AB1330">
        <v>0</v>
      </c>
      <c r="AC1330">
        <v>0</v>
      </c>
      <c r="AF1330">
        <v>0</v>
      </c>
      <c r="AO1330" t="s">
        <v>5045</v>
      </c>
      <c r="AP1330" t="s">
        <v>108</v>
      </c>
      <c r="AQ1330" t="s">
        <v>13404</v>
      </c>
      <c r="AS1330">
        <v>0</v>
      </c>
      <c r="AT1330">
        <v>0</v>
      </c>
      <c r="AU1330">
        <v>0</v>
      </c>
      <c r="AV1330">
        <v>0</v>
      </c>
      <c r="AW1330">
        <v>0</v>
      </c>
      <c r="AX1330">
        <v>0</v>
      </c>
      <c r="BB1330" t="s">
        <v>63</v>
      </c>
      <c r="BC1330" t="s">
        <v>5064</v>
      </c>
      <c r="BD1330">
        <v>0</v>
      </c>
      <c r="BF1330" t="s">
        <v>108</v>
      </c>
      <c r="BI1330" t="s">
        <v>5065</v>
      </c>
    </row>
    <row r="1331" spans="1:61" x14ac:dyDescent="0.35">
      <c r="A1331" t="s">
        <v>5543</v>
      </c>
      <c r="B1331">
        <v>10000</v>
      </c>
      <c r="C1331">
        <v>10000</v>
      </c>
      <c r="D1331" s="2">
        <v>45769</v>
      </c>
      <c r="E1331" t="s">
        <v>59</v>
      </c>
      <c r="F1331" s="4">
        <v>0.4192939814814815</v>
      </c>
      <c r="G1331" t="s">
        <v>2739</v>
      </c>
      <c r="I1331">
        <v>1</v>
      </c>
      <c r="J1331" t="s">
        <v>183</v>
      </c>
      <c r="K1331">
        <v>59</v>
      </c>
      <c r="L1331" t="s">
        <v>6045</v>
      </c>
      <c r="M1331" t="s">
        <v>73</v>
      </c>
      <c r="N1331" t="s">
        <v>3811</v>
      </c>
      <c r="O1331" s="3">
        <v>2384</v>
      </c>
      <c r="R1331" s="2">
        <v>45768</v>
      </c>
      <c r="T1331">
        <v>1</v>
      </c>
      <c r="U1331" s="3">
        <v>2384</v>
      </c>
      <c r="V1331" t="s">
        <v>65</v>
      </c>
      <c r="W1331">
        <v>150387530001</v>
      </c>
      <c r="X1331">
        <v>0</v>
      </c>
      <c r="Y1331" s="3">
        <v>2384</v>
      </c>
      <c r="Z1331">
        <v>0</v>
      </c>
      <c r="AA1331">
        <v>0</v>
      </c>
      <c r="AB1331">
        <v>0</v>
      </c>
      <c r="AC1331">
        <v>0</v>
      </c>
      <c r="AF1331">
        <v>0</v>
      </c>
      <c r="AO1331">
        <v>15038753</v>
      </c>
      <c r="AP1331" t="s">
        <v>571</v>
      </c>
      <c r="AQ1331" t="s">
        <v>14937</v>
      </c>
      <c r="AS1331">
        <v>0</v>
      </c>
      <c r="AT1331">
        <v>0</v>
      </c>
      <c r="AU1331">
        <v>0</v>
      </c>
      <c r="AV1331">
        <v>0</v>
      </c>
      <c r="AW1331">
        <v>0</v>
      </c>
      <c r="AX1331">
        <v>0</v>
      </c>
      <c r="BB1331" t="s">
        <v>63</v>
      </c>
      <c r="BC1331" t="s">
        <v>5544</v>
      </c>
      <c r="BD1331">
        <v>0</v>
      </c>
      <c r="BF1331" t="s">
        <v>571</v>
      </c>
      <c r="BI1331" t="s">
        <v>5545</v>
      </c>
    </row>
    <row r="1332" spans="1:61" x14ac:dyDescent="0.35">
      <c r="A1332" t="s">
        <v>5546</v>
      </c>
      <c r="B1332">
        <v>10000</v>
      </c>
      <c r="C1332">
        <v>10000</v>
      </c>
      <c r="D1332" s="2">
        <v>45769</v>
      </c>
      <c r="E1332" t="s">
        <v>59</v>
      </c>
      <c r="F1332" s="4">
        <v>0.4192939814814815</v>
      </c>
      <c r="G1332" t="s">
        <v>2739</v>
      </c>
      <c r="I1332">
        <v>1</v>
      </c>
      <c r="J1332" t="s">
        <v>183</v>
      </c>
      <c r="K1332">
        <v>59</v>
      </c>
      <c r="L1332" t="s">
        <v>6045</v>
      </c>
      <c r="M1332" t="s">
        <v>73</v>
      </c>
      <c r="N1332" t="s">
        <v>3811</v>
      </c>
      <c r="O1332" s="3">
        <v>2384</v>
      </c>
      <c r="R1332" s="2">
        <v>45768</v>
      </c>
      <c r="T1332">
        <v>1</v>
      </c>
      <c r="U1332" s="3">
        <v>2384</v>
      </c>
      <c r="V1332" t="s">
        <v>65</v>
      </c>
      <c r="W1332">
        <v>150387530001</v>
      </c>
      <c r="X1332">
        <v>0</v>
      </c>
      <c r="Y1332" s="3">
        <v>2384</v>
      </c>
      <c r="Z1332">
        <v>0</v>
      </c>
      <c r="AA1332">
        <v>0</v>
      </c>
      <c r="AB1332">
        <v>0</v>
      </c>
      <c r="AC1332">
        <v>0</v>
      </c>
      <c r="AF1332">
        <v>0</v>
      </c>
      <c r="AO1332">
        <v>15038753</v>
      </c>
      <c r="AP1332" t="s">
        <v>571</v>
      </c>
      <c r="AQ1332" t="s">
        <v>14937</v>
      </c>
      <c r="AS1332">
        <v>0</v>
      </c>
      <c r="AT1332">
        <v>0</v>
      </c>
      <c r="AU1332">
        <v>0</v>
      </c>
      <c r="AV1332">
        <v>0</v>
      </c>
      <c r="AW1332">
        <v>0</v>
      </c>
      <c r="AX1332">
        <v>0</v>
      </c>
      <c r="BB1332" t="s">
        <v>63</v>
      </c>
      <c r="BC1332" t="s">
        <v>5547</v>
      </c>
      <c r="BD1332">
        <v>0</v>
      </c>
      <c r="BF1332" t="s">
        <v>571</v>
      </c>
      <c r="BI1332" t="s">
        <v>5548</v>
      </c>
    </row>
    <row r="1333" spans="1:61" x14ac:dyDescent="0.35">
      <c r="A1333" t="s">
        <v>5481</v>
      </c>
      <c r="B1333">
        <v>10000</v>
      </c>
      <c r="C1333">
        <v>10000</v>
      </c>
      <c r="D1333" s="2">
        <v>45769</v>
      </c>
      <c r="E1333" t="s">
        <v>59</v>
      </c>
      <c r="F1333" t="s">
        <v>846</v>
      </c>
      <c r="G1333" t="s">
        <v>3064</v>
      </c>
      <c r="I1333">
        <v>1</v>
      </c>
      <c r="J1333" t="s">
        <v>183</v>
      </c>
      <c r="K1333">
        <v>32</v>
      </c>
      <c r="L1333" t="s">
        <v>6064</v>
      </c>
      <c r="M1333" t="s">
        <v>516</v>
      </c>
      <c r="N1333" t="s">
        <v>3833</v>
      </c>
      <c r="O1333" s="3">
        <v>5860</v>
      </c>
      <c r="R1333" s="2">
        <v>45768</v>
      </c>
      <c r="T1333">
        <v>1</v>
      </c>
      <c r="U1333" s="3">
        <v>5860</v>
      </c>
      <c r="V1333" t="s">
        <v>65</v>
      </c>
      <c r="W1333" t="s">
        <v>517</v>
      </c>
      <c r="X1333">
        <v>0</v>
      </c>
      <c r="Y1333" s="3">
        <v>5360</v>
      </c>
      <c r="Z1333">
        <v>500</v>
      </c>
      <c r="AA1333">
        <v>0</v>
      </c>
      <c r="AB1333">
        <v>0</v>
      </c>
      <c r="AC1333">
        <v>0</v>
      </c>
      <c r="AF1333">
        <v>0</v>
      </c>
      <c r="AO1333" t="s">
        <v>518</v>
      </c>
      <c r="AP1333" t="s">
        <v>465</v>
      </c>
      <c r="AQ1333" t="s">
        <v>15009</v>
      </c>
      <c r="AS1333">
        <v>0</v>
      </c>
      <c r="AT1333">
        <v>0</v>
      </c>
      <c r="AU1333">
        <v>0</v>
      </c>
      <c r="AV1333">
        <v>0</v>
      </c>
      <c r="AW1333">
        <v>0</v>
      </c>
      <c r="AX1333">
        <v>0</v>
      </c>
      <c r="BB1333" t="s">
        <v>63</v>
      </c>
      <c r="BC1333" t="s">
        <v>6564</v>
      </c>
      <c r="BD1333">
        <v>0</v>
      </c>
      <c r="BF1333" t="s">
        <v>465</v>
      </c>
      <c r="BI1333" t="s">
        <v>3076</v>
      </c>
    </row>
    <row r="1334" spans="1:61" x14ac:dyDescent="0.35">
      <c r="A1334" t="s">
        <v>5389</v>
      </c>
      <c r="B1334">
        <v>10000</v>
      </c>
      <c r="C1334">
        <v>20000</v>
      </c>
      <c r="D1334" s="2">
        <v>45769</v>
      </c>
      <c r="E1334" t="s">
        <v>59</v>
      </c>
      <c r="F1334" t="s">
        <v>5390</v>
      </c>
      <c r="G1334" t="s">
        <v>5391</v>
      </c>
      <c r="I1334">
        <v>1</v>
      </c>
      <c r="J1334" t="s">
        <v>183</v>
      </c>
      <c r="K1334">
        <v>65</v>
      </c>
      <c r="L1334" t="s">
        <v>6054</v>
      </c>
      <c r="M1334" t="s">
        <v>352</v>
      </c>
      <c r="N1334" t="s">
        <v>3798</v>
      </c>
      <c r="O1334" s="3">
        <v>6600</v>
      </c>
      <c r="R1334" s="2">
        <v>45768</v>
      </c>
      <c r="T1334">
        <v>5</v>
      </c>
      <c r="U1334" s="3">
        <v>33000</v>
      </c>
      <c r="V1334" t="s">
        <v>65</v>
      </c>
      <c r="W1334" t="s">
        <v>353</v>
      </c>
      <c r="X1334">
        <v>0</v>
      </c>
      <c r="Y1334" s="3">
        <v>33000</v>
      </c>
      <c r="Z1334">
        <v>0</v>
      </c>
      <c r="AA1334">
        <v>0</v>
      </c>
      <c r="AB1334">
        <v>0</v>
      </c>
      <c r="AC1334">
        <v>0</v>
      </c>
      <c r="AF1334">
        <v>0</v>
      </c>
      <c r="AO1334" t="s">
        <v>354</v>
      </c>
      <c r="AP1334" t="s">
        <v>355</v>
      </c>
      <c r="AQ1334" t="s">
        <v>14698</v>
      </c>
      <c r="AS1334">
        <v>0</v>
      </c>
      <c r="AT1334">
        <v>0</v>
      </c>
      <c r="AU1334">
        <v>0</v>
      </c>
      <c r="AV1334">
        <v>0</v>
      </c>
      <c r="AW1334">
        <v>0</v>
      </c>
      <c r="AX1334">
        <v>0</v>
      </c>
      <c r="BB1334" t="s">
        <v>63</v>
      </c>
      <c r="BC1334" t="s">
        <v>5392</v>
      </c>
      <c r="BD1334">
        <v>0</v>
      </c>
      <c r="BF1334" t="s">
        <v>355</v>
      </c>
      <c r="BI1334" t="s">
        <v>5393</v>
      </c>
    </row>
    <row r="1335" spans="1:61" x14ac:dyDescent="0.35">
      <c r="A1335" t="s">
        <v>5549</v>
      </c>
      <c r="B1335">
        <v>10000</v>
      </c>
      <c r="C1335">
        <v>10000</v>
      </c>
      <c r="D1335" s="2">
        <v>45769</v>
      </c>
      <c r="E1335" t="s">
        <v>59</v>
      </c>
      <c r="F1335" t="s">
        <v>5390</v>
      </c>
      <c r="G1335" t="s">
        <v>5391</v>
      </c>
      <c r="I1335">
        <v>1</v>
      </c>
      <c r="J1335" t="s">
        <v>183</v>
      </c>
      <c r="K1335">
        <v>65</v>
      </c>
      <c r="L1335" t="s">
        <v>6054</v>
      </c>
      <c r="M1335" t="s">
        <v>352</v>
      </c>
      <c r="N1335" t="s">
        <v>3798</v>
      </c>
      <c r="O1335" s="3">
        <v>4000</v>
      </c>
      <c r="R1335" s="2">
        <v>45768</v>
      </c>
      <c r="T1335">
        <v>5</v>
      </c>
      <c r="U1335" s="3">
        <v>20000</v>
      </c>
      <c r="V1335" t="s">
        <v>65</v>
      </c>
      <c r="W1335" t="s">
        <v>353</v>
      </c>
      <c r="X1335">
        <v>0</v>
      </c>
      <c r="Y1335" s="3">
        <v>20000</v>
      </c>
      <c r="Z1335">
        <v>0</v>
      </c>
      <c r="AA1335">
        <v>0</v>
      </c>
      <c r="AB1335">
        <v>0</v>
      </c>
      <c r="AC1335">
        <v>0</v>
      </c>
      <c r="AF1335">
        <v>0</v>
      </c>
      <c r="AO1335" t="s">
        <v>354</v>
      </c>
      <c r="AP1335" t="s">
        <v>355</v>
      </c>
      <c r="AQ1335" t="s">
        <v>14698</v>
      </c>
      <c r="AS1335">
        <v>0</v>
      </c>
      <c r="AT1335">
        <v>0</v>
      </c>
      <c r="AU1335">
        <v>0</v>
      </c>
      <c r="AV1335">
        <v>0</v>
      </c>
      <c r="AW1335">
        <v>0</v>
      </c>
      <c r="AX1335">
        <v>0</v>
      </c>
      <c r="BB1335" t="s">
        <v>63</v>
      </c>
      <c r="BC1335" t="s">
        <v>5550</v>
      </c>
      <c r="BD1335">
        <v>0</v>
      </c>
      <c r="BF1335" t="s">
        <v>355</v>
      </c>
      <c r="BI1335" t="s">
        <v>5551</v>
      </c>
    </row>
    <row r="1336" spans="1:61" x14ac:dyDescent="0.35">
      <c r="A1336" t="s">
        <v>3125</v>
      </c>
      <c r="B1336">
        <v>10000</v>
      </c>
      <c r="C1336">
        <v>10000</v>
      </c>
      <c r="D1336" s="2">
        <v>45768</v>
      </c>
      <c r="E1336" t="s">
        <v>59</v>
      </c>
      <c r="F1336" t="s">
        <v>3126</v>
      </c>
      <c r="G1336" t="s">
        <v>3127</v>
      </c>
      <c r="I1336">
        <v>1</v>
      </c>
      <c r="J1336" t="s">
        <v>183</v>
      </c>
      <c r="K1336">
        <v>31</v>
      </c>
      <c r="L1336" t="s">
        <v>6061</v>
      </c>
      <c r="M1336" t="s">
        <v>2529</v>
      </c>
      <c r="N1336" t="s">
        <v>3807</v>
      </c>
      <c r="O1336">
        <v>50</v>
      </c>
      <c r="R1336" s="2">
        <v>45768</v>
      </c>
      <c r="T1336">
        <v>4</v>
      </c>
      <c r="U1336">
        <v>200</v>
      </c>
      <c r="V1336" t="s">
        <v>65</v>
      </c>
      <c r="W1336" t="s">
        <v>3128</v>
      </c>
      <c r="X1336">
        <v>0</v>
      </c>
      <c r="Y1336">
        <v>200</v>
      </c>
      <c r="Z1336">
        <v>0</v>
      </c>
      <c r="AA1336">
        <v>0</v>
      </c>
      <c r="AB1336">
        <v>0</v>
      </c>
      <c r="AC1336">
        <v>0</v>
      </c>
      <c r="AF1336">
        <v>0</v>
      </c>
      <c r="AO1336" t="s">
        <v>3129</v>
      </c>
      <c r="AP1336" t="s">
        <v>3130</v>
      </c>
      <c r="AQ1336" t="s">
        <v>13250</v>
      </c>
      <c r="AS1336">
        <v>0</v>
      </c>
      <c r="AT1336">
        <v>0</v>
      </c>
      <c r="AU1336">
        <v>0</v>
      </c>
      <c r="AV1336">
        <v>0</v>
      </c>
      <c r="AW1336">
        <v>0</v>
      </c>
      <c r="AX1336">
        <v>0</v>
      </c>
      <c r="BB1336" t="s">
        <v>63</v>
      </c>
      <c r="BC1336" t="s">
        <v>5552</v>
      </c>
      <c r="BD1336">
        <v>0</v>
      </c>
      <c r="BF1336" t="s">
        <v>3130</v>
      </c>
      <c r="BI1336" t="s">
        <v>3131</v>
      </c>
    </row>
    <row r="1337" spans="1:61" x14ac:dyDescent="0.35">
      <c r="A1337" t="s">
        <v>5553</v>
      </c>
      <c r="B1337">
        <v>10000</v>
      </c>
      <c r="C1337">
        <v>10000</v>
      </c>
      <c r="D1337" s="2">
        <v>45769</v>
      </c>
      <c r="E1337" t="s">
        <v>59</v>
      </c>
      <c r="F1337" t="s">
        <v>846</v>
      </c>
      <c r="G1337" t="s">
        <v>3269</v>
      </c>
      <c r="I1337">
        <v>1</v>
      </c>
      <c r="J1337" t="s">
        <v>183</v>
      </c>
      <c r="K1337">
        <v>31</v>
      </c>
      <c r="L1337" t="s">
        <v>6061</v>
      </c>
      <c r="M1337" t="s">
        <v>2529</v>
      </c>
      <c r="N1337" t="s">
        <v>3807</v>
      </c>
      <c r="O1337">
        <v>500</v>
      </c>
      <c r="R1337" s="2">
        <v>45768</v>
      </c>
      <c r="T1337">
        <v>1</v>
      </c>
      <c r="U1337">
        <v>500</v>
      </c>
      <c r="V1337" t="s">
        <v>65</v>
      </c>
      <c r="W1337" t="s">
        <v>5554</v>
      </c>
      <c r="X1337">
        <v>0</v>
      </c>
      <c r="Y1337">
        <v>500</v>
      </c>
      <c r="Z1337">
        <v>0</v>
      </c>
      <c r="AA1337">
        <v>0</v>
      </c>
      <c r="AB1337">
        <v>0</v>
      </c>
      <c r="AC1337">
        <v>0</v>
      </c>
      <c r="AF1337">
        <v>0</v>
      </c>
      <c r="AO1337" t="s">
        <v>5555</v>
      </c>
      <c r="AP1337" t="s">
        <v>2732</v>
      </c>
      <c r="AQ1337" t="s">
        <v>16609</v>
      </c>
      <c r="AS1337">
        <v>0</v>
      </c>
      <c r="AT1337">
        <v>0</v>
      </c>
      <c r="AU1337">
        <v>0</v>
      </c>
      <c r="AV1337">
        <v>0</v>
      </c>
      <c r="AW1337">
        <v>0</v>
      </c>
      <c r="AX1337">
        <v>0</v>
      </c>
      <c r="BB1337" t="s">
        <v>63</v>
      </c>
      <c r="BC1337" t="s">
        <v>5556</v>
      </c>
      <c r="BD1337">
        <v>0</v>
      </c>
      <c r="BF1337" t="s">
        <v>2732</v>
      </c>
      <c r="BI1337" t="s">
        <v>3274</v>
      </c>
    </row>
    <row r="1338" spans="1:61" x14ac:dyDescent="0.35">
      <c r="A1338" t="s">
        <v>3282</v>
      </c>
      <c r="B1338">
        <v>10000</v>
      </c>
      <c r="C1338">
        <v>10000</v>
      </c>
      <c r="D1338" s="2">
        <v>45770</v>
      </c>
      <c r="E1338" t="s">
        <v>59</v>
      </c>
      <c r="F1338" t="s">
        <v>3283</v>
      </c>
      <c r="G1338" t="s">
        <v>3284</v>
      </c>
      <c r="I1338">
        <v>1</v>
      </c>
      <c r="J1338" t="s">
        <v>183</v>
      </c>
      <c r="K1338" s="7" t="s">
        <v>3822</v>
      </c>
      <c r="L1338" t="s">
        <v>6077</v>
      </c>
      <c r="M1338" t="s">
        <v>144</v>
      </c>
      <c r="N1338" t="s">
        <v>3855</v>
      </c>
      <c r="O1338" s="3">
        <v>5000</v>
      </c>
      <c r="R1338" s="2">
        <v>45768</v>
      </c>
      <c r="T1338">
        <v>1</v>
      </c>
      <c r="U1338" s="3">
        <v>5000</v>
      </c>
      <c r="V1338" t="s">
        <v>65</v>
      </c>
      <c r="W1338" t="s">
        <v>3285</v>
      </c>
      <c r="X1338">
        <v>0</v>
      </c>
      <c r="Y1338" s="3">
        <v>5000</v>
      </c>
      <c r="Z1338">
        <v>0</v>
      </c>
      <c r="AA1338">
        <v>0</v>
      </c>
      <c r="AB1338">
        <v>0</v>
      </c>
      <c r="AC1338">
        <v>0</v>
      </c>
      <c r="AF1338">
        <v>0</v>
      </c>
      <c r="AO1338" t="s">
        <v>3286</v>
      </c>
      <c r="AP1338" t="s">
        <v>225</v>
      </c>
      <c r="AQ1338" t="s">
        <v>23604</v>
      </c>
      <c r="AS1338">
        <v>0</v>
      </c>
      <c r="AT1338">
        <v>0</v>
      </c>
      <c r="AU1338">
        <v>0</v>
      </c>
      <c r="AV1338">
        <v>0</v>
      </c>
      <c r="AW1338">
        <v>0</v>
      </c>
      <c r="AX1338">
        <v>0</v>
      </c>
      <c r="BB1338" t="s">
        <v>63</v>
      </c>
      <c r="BC1338" t="s">
        <v>5557</v>
      </c>
      <c r="BD1338">
        <v>0</v>
      </c>
      <c r="BF1338" t="s">
        <v>225</v>
      </c>
      <c r="BI1338" t="s">
        <v>2905</v>
      </c>
    </row>
    <row r="1339" spans="1:61" x14ac:dyDescent="0.35">
      <c r="A1339" t="s">
        <v>5403</v>
      </c>
      <c r="B1339">
        <v>10000</v>
      </c>
      <c r="C1339">
        <v>20000</v>
      </c>
      <c r="D1339" s="2">
        <v>45769</v>
      </c>
      <c r="E1339" t="s">
        <v>59</v>
      </c>
      <c r="F1339" t="s">
        <v>5404</v>
      </c>
      <c r="G1339" t="s">
        <v>726</v>
      </c>
      <c r="I1339">
        <v>2</v>
      </c>
      <c r="J1339" t="s">
        <v>183</v>
      </c>
      <c r="K1339">
        <v>86</v>
      </c>
      <c r="L1339" t="s">
        <v>6043</v>
      </c>
      <c r="M1339" t="s">
        <v>1696</v>
      </c>
      <c r="N1339" t="s">
        <v>3840</v>
      </c>
      <c r="O1339" s="3">
        <v>2834</v>
      </c>
      <c r="R1339" s="2">
        <v>45768</v>
      </c>
      <c r="T1339">
        <v>12</v>
      </c>
      <c r="U1339" s="3">
        <v>34008</v>
      </c>
      <c r="V1339" t="s">
        <v>65</v>
      </c>
      <c r="W1339" t="s">
        <v>727</v>
      </c>
      <c r="X1339">
        <v>0</v>
      </c>
      <c r="Y1339" s="3">
        <v>30000</v>
      </c>
      <c r="Z1339" s="3">
        <v>4008</v>
      </c>
      <c r="AA1339">
        <v>0</v>
      </c>
      <c r="AB1339">
        <v>0</v>
      </c>
      <c r="AC1339">
        <v>0</v>
      </c>
      <c r="AF1339">
        <v>0</v>
      </c>
      <c r="AO1339" t="s">
        <v>728</v>
      </c>
      <c r="AP1339" t="s">
        <v>729</v>
      </c>
      <c r="AQ1339" t="s">
        <v>14138</v>
      </c>
      <c r="AS1339">
        <v>0</v>
      </c>
      <c r="AT1339">
        <v>0</v>
      </c>
      <c r="AU1339">
        <v>0</v>
      </c>
      <c r="AV1339">
        <v>0</v>
      </c>
      <c r="AW1339">
        <v>0</v>
      </c>
      <c r="AX1339">
        <v>0</v>
      </c>
      <c r="BB1339" t="s">
        <v>63</v>
      </c>
      <c r="BC1339" t="s">
        <v>5405</v>
      </c>
      <c r="BD1339">
        <v>0</v>
      </c>
      <c r="BF1339" t="s">
        <v>729</v>
      </c>
      <c r="BI1339" t="s">
        <v>5406</v>
      </c>
    </row>
    <row r="1340" spans="1:61" x14ac:dyDescent="0.35">
      <c r="A1340" t="s">
        <v>4183</v>
      </c>
      <c r="B1340">
        <v>10000</v>
      </c>
      <c r="C1340">
        <v>10000</v>
      </c>
      <c r="D1340" s="2">
        <v>45777</v>
      </c>
      <c r="E1340" t="s">
        <v>59</v>
      </c>
      <c r="F1340" t="s">
        <v>4184</v>
      </c>
      <c r="G1340" t="s">
        <v>4173</v>
      </c>
      <c r="I1340">
        <v>1</v>
      </c>
      <c r="J1340" t="s">
        <v>183</v>
      </c>
      <c r="K1340">
        <v>79</v>
      </c>
      <c r="L1340" t="s">
        <v>6076</v>
      </c>
      <c r="M1340" t="s">
        <v>945</v>
      </c>
      <c r="N1340" t="s">
        <v>3831</v>
      </c>
      <c r="O1340" s="3">
        <v>4260</v>
      </c>
      <c r="R1340" s="2">
        <v>45768</v>
      </c>
      <c r="T1340">
        <v>27</v>
      </c>
      <c r="U1340" s="3">
        <v>115020</v>
      </c>
      <c r="V1340" t="s">
        <v>65</v>
      </c>
      <c r="W1340" t="s">
        <v>4185</v>
      </c>
      <c r="X1340">
        <v>0</v>
      </c>
      <c r="Y1340" s="3">
        <v>100000</v>
      </c>
      <c r="Z1340" s="3">
        <v>15020</v>
      </c>
      <c r="AA1340">
        <v>0</v>
      </c>
      <c r="AB1340">
        <v>0</v>
      </c>
      <c r="AC1340">
        <v>0</v>
      </c>
      <c r="AF1340">
        <v>0</v>
      </c>
      <c r="AO1340" t="s">
        <v>4186</v>
      </c>
      <c r="AP1340" t="s">
        <v>108</v>
      </c>
      <c r="AQ1340" t="s">
        <v>13404</v>
      </c>
      <c r="AS1340">
        <v>0</v>
      </c>
      <c r="AT1340">
        <v>0</v>
      </c>
      <c r="AU1340">
        <v>0</v>
      </c>
      <c r="AV1340">
        <v>0</v>
      </c>
      <c r="AW1340">
        <v>0</v>
      </c>
      <c r="AX1340">
        <v>0</v>
      </c>
      <c r="BB1340" t="s">
        <v>63</v>
      </c>
      <c r="BC1340" t="s">
        <v>6306</v>
      </c>
      <c r="BD1340">
        <v>0</v>
      </c>
      <c r="BF1340" t="s">
        <v>108</v>
      </c>
      <c r="BI1340" t="s">
        <v>4187</v>
      </c>
    </row>
    <row r="1341" spans="1:61" x14ac:dyDescent="0.35">
      <c r="A1341" t="s">
        <v>5558</v>
      </c>
      <c r="B1341">
        <v>10000</v>
      </c>
      <c r="C1341">
        <v>10000</v>
      </c>
      <c r="D1341" s="2">
        <v>45775</v>
      </c>
      <c r="E1341" t="s">
        <v>59</v>
      </c>
      <c r="F1341" t="s">
        <v>5559</v>
      </c>
      <c r="G1341" t="s">
        <v>3717</v>
      </c>
      <c r="I1341">
        <v>1</v>
      </c>
      <c r="J1341" t="s">
        <v>183</v>
      </c>
      <c r="K1341">
        <v>88</v>
      </c>
      <c r="L1341" t="s">
        <v>6058</v>
      </c>
      <c r="M1341" t="s">
        <v>144</v>
      </c>
      <c r="N1341" t="s">
        <v>3855</v>
      </c>
      <c r="O1341">
        <v>900</v>
      </c>
      <c r="R1341" s="2">
        <v>45768</v>
      </c>
      <c r="T1341">
        <v>6</v>
      </c>
      <c r="U1341" s="3">
        <v>5400</v>
      </c>
      <c r="V1341" t="s">
        <v>65</v>
      </c>
      <c r="W1341" t="s">
        <v>5560</v>
      </c>
      <c r="X1341">
        <v>0</v>
      </c>
      <c r="Y1341" s="3">
        <v>5000</v>
      </c>
      <c r="Z1341">
        <v>400</v>
      </c>
      <c r="AA1341">
        <v>0</v>
      </c>
      <c r="AB1341">
        <v>0</v>
      </c>
      <c r="AC1341">
        <v>0</v>
      </c>
      <c r="AF1341">
        <v>0</v>
      </c>
      <c r="AO1341" t="s">
        <v>5561</v>
      </c>
      <c r="AP1341" t="s">
        <v>3720</v>
      </c>
      <c r="AQ1341" t="s">
        <v>23615</v>
      </c>
      <c r="AS1341">
        <v>0</v>
      </c>
      <c r="AT1341">
        <v>0</v>
      </c>
      <c r="AU1341">
        <v>0</v>
      </c>
      <c r="AV1341">
        <v>0</v>
      </c>
      <c r="AW1341">
        <v>0</v>
      </c>
      <c r="AX1341">
        <v>0</v>
      </c>
      <c r="BB1341" t="s">
        <v>63</v>
      </c>
      <c r="BC1341" t="s">
        <v>5562</v>
      </c>
      <c r="BD1341">
        <v>0</v>
      </c>
      <c r="BF1341" t="s">
        <v>3720</v>
      </c>
      <c r="BI1341" t="s">
        <v>3721</v>
      </c>
    </row>
    <row r="1342" spans="1:61" x14ac:dyDescent="0.35">
      <c r="A1342" t="s">
        <v>5563</v>
      </c>
      <c r="B1342">
        <v>10000</v>
      </c>
      <c r="C1342">
        <v>10000</v>
      </c>
      <c r="D1342" s="2">
        <v>45775</v>
      </c>
      <c r="E1342" t="s">
        <v>59</v>
      </c>
      <c r="F1342" t="s">
        <v>5559</v>
      </c>
      <c r="G1342" t="s">
        <v>3717</v>
      </c>
      <c r="I1342">
        <v>1</v>
      </c>
      <c r="J1342" t="s">
        <v>183</v>
      </c>
      <c r="K1342">
        <v>88</v>
      </c>
      <c r="L1342" t="s">
        <v>6058</v>
      </c>
      <c r="M1342" t="s">
        <v>144</v>
      </c>
      <c r="N1342" t="s">
        <v>3855</v>
      </c>
      <c r="O1342">
        <v>900</v>
      </c>
      <c r="R1342" s="2">
        <v>45768</v>
      </c>
      <c r="T1342">
        <v>6</v>
      </c>
      <c r="U1342" s="3">
        <v>5400</v>
      </c>
      <c r="V1342" t="s">
        <v>65</v>
      </c>
      <c r="W1342" t="s">
        <v>5564</v>
      </c>
      <c r="X1342">
        <v>0</v>
      </c>
      <c r="Y1342" s="3">
        <v>5000</v>
      </c>
      <c r="Z1342">
        <v>400</v>
      </c>
      <c r="AA1342">
        <v>0</v>
      </c>
      <c r="AB1342">
        <v>0</v>
      </c>
      <c r="AC1342">
        <v>0</v>
      </c>
      <c r="AF1342">
        <v>0</v>
      </c>
      <c r="AO1342" t="s">
        <v>5565</v>
      </c>
      <c r="AP1342" t="s">
        <v>3720</v>
      </c>
      <c r="AQ1342" t="s">
        <v>23615</v>
      </c>
      <c r="AS1342">
        <v>0</v>
      </c>
      <c r="AT1342">
        <v>0</v>
      </c>
      <c r="AU1342">
        <v>0</v>
      </c>
      <c r="AV1342">
        <v>0</v>
      </c>
      <c r="AW1342">
        <v>0</v>
      </c>
      <c r="AX1342">
        <v>0</v>
      </c>
      <c r="BB1342" t="s">
        <v>63</v>
      </c>
      <c r="BC1342" t="s">
        <v>5566</v>
      </c>
      <c r="BD1342">
        <v>0</v>
      </c>
      <c r="BF1342" t="s">
        <v>3720</v>
      </c>
      <c r="BI1342" t="s">
        <v>3721</v>
      </c>
    </row>
    <row r="1343" spans="1:61" x14ac:dyDescent="0.35">
      <c r="A1343" t="s">
        <v>5567</v>
      </c>
      <c r="B1343">
        <v>10000</v>
      </c>
      <c r="C1343">
        <v>10000</v>
      </c>
      <c r="D1343" s="2">
        <v>45775</v>
      </c>
      <c r="E1343" t="s">
        <v>59</v>
      </c>
      <c r="F1343" t="s">
        <v>5559</v>
      </c>
      <c r="G1343" t="s">
        <v>3717</v>
      </c>
      <c r="I1343">
        <v>1</v>
      </c>
      <c r="J1343" t="s">
        <v>183</v>
      </c>
      <c r="K1343">
        <v>88</v>
      </c>
      <c r="L1343" t="s">
        <v>6058</v>
      </c>
      <c r="M1343" t="s">
        <v>144</v>
      </c>
      <c r="N1343" t="s">
        <v>3855</v>
      </c>
      <c r="O1343">
        <v>900</v>
      </c>
      <c r="R1343" s="2">
        <v>45768</v>
      </c>
      <c r="T1343">
        <v>6</v>
      </c>
      <c r="U1343" s="3">
        <v>5400</v>
      </c>
      <c r="V1343" t="s">
        <v>65</v>
      </c>
      <c r="W1343" t="s">
        <v>5568</v>
      </c>
      <c r="X1343">
        <v>0</v>
      </c>
      <c r="Y1343" s="3">
        <v>5000</v>
      </c>
      <c r="Z1343">
        <v>400</v>
      </c>
      <c r="AA1343">
        <v>0</v>
      </c>
      <c r="AB1343">
        <v>0</v>
      </c>
      <c r="AC1343">
        <v>0</v>
      </c>
      <c r="AF1343">
        <v>0</v>
      </c>
      <c r="AO1343" t="s">
        <v>5569</v>
      </c>
      <c r="AP1343" t="s">
        <v>3720</v>
      </c>
      <c r="AQ1343" t="s">
        <v>23615</v>
      </c>
      <c r="AS1343">
        <v>0</v>
      </c>
      <c r="AT1343">
        <v>0</v>
      </c>
      <c r="AU1343">
        <v>0</v>
      </c>
      <c r="AV1343">
        <v>0</v>
      </c>
      <c r="AW1343">
        <v>0</v>
      </c>
      <c r="AX1343">
        <v>0</v>
      </c>
      <c r="BB1343" t="s">
        <v>63</v>
      </c>
      <c r="BC1343" t="s">
        <v>5570</v>
      </c>
      <c r="BD1343">
        <v>0</v>
      </c>
      <c r="BF1343" t="s">
        <v>3720</v>
      </c>
      <c r="BI1343" t="s">
        <v>3721</v>
      </c>
    </row>
    <row r="1344" spans="1:61" x14ac:dyDescent="0.35">
      <c r="A1344" t="s">
        <v>3715</v>
      </c>
      <c r="B1344">
        <v>10000</v>
      </c>
      <c r="C1344">
        <v>10000</v>
      </c>
      <c r="D1344" s="2">
        <v>45775</v>
      </c>
      <c r="E1344" t="s">
        <v>59</v>
      </c>
      <c r="F1344" t="s">
        <v>3716</v>
      </c>
      <c r="G1344" t="s">
        <v>3717</v>
      </c>
      <c r="I1344">
        <v>1</v>
      </c>
      <c r="J1344" t="s">
        <v>183</v>
      </c>
      <c r="K1344">
        <v>88</v>
      </c>
      <c r="L1344" t="s">
        <v>6058</v>
      </c>
      <c r="M1344" t="s">
        <v>144</v>
      </c>
      <c r="N1344" t="s">
        <v>3855</v>
      </c>
      <c r="O1344">
        <v>900</v>
      </c>
      <c r="R1344" s="2">
        <v>45768</v>
      </c>
      <c r="T1344">
        <v>6</v>
      </c>
      <c r="U1344" s="3">
        <v>5400</v>
      </c>
      <c r="V1344" t="s">
        <v>65</v>
      </c>
      <c r="W1344" t="s">
        <v>3718</v>
      </c>
      <c r="X1344">
        <v>0</v>
      </c>
      <c r="Y1344" s="3">
        <v>5000</v>
      </c>
      <c r="Z1344">
        <v>400</v>
      </c>
      <c r="AA1344">
        <v>0</v>
      </c>
      <c r="AB1344">
        <v>0</v>
      </c>
      <c r="AC1344">
        <v>0</v>
      </c>
      <c r="AF1344">
        <v>0</v>
      </c>
      <c r="AO1344" t="s">
        <v>3719</v>
      </c>
      <c r="AP1344" t="s">
        <v>3720</v>
      </c>
      <c r="AQ1344" t="s">
        <v>23615</v>
      </c>
      <c r="AS1344">
        <v>0</v>
      </c>
      <c r="AT1344">
        <v>0</v>
      </c>
      <c r="AU1344">
        <v>0</v>
      </c>
      <c r="AV1344">
        <v>0</v>
      </c>
      <c r="AW1344">
        <v>0</v>
      </c>
      <c r="AX1344">
        <v>0</v>
      </c>
      <c r="BB1344" t="s">
        <v>63</v>
      </c>
      <c r="BC1344" t="s">
        <v>5571</v>
      </c>
      <c r="BD1344">
        <v>0</v>
      </c>
      <c r="BF1344" t="s">
        <v>3720</v>
      </c>
      <c r="BI1344" t="s">
        <v>3721</v>
      </c>
    </row>
    <row r="1345" spans="1:61" x14ac:dyDescent="0.35">
      <c r="A1345" t="s">
        <v>3722</v>
      </c>
      <c r="B1345">
        <v>10000</v>
      </c>
      <c r="C1345">
        <v>10000</v>
      </c>
      <c r="D1345" s="2">
        <v>45775</v>
      </c>
      <c r="E1345" t="s">
        <v>59</v>
      </c>
      <c r="F1345" t="s">
        <v>3716</v>
      </c>
      <c r="G1345" t="s">
        <v>3717</v>
      </c>
      <c r="I1345">
        <v>1</v>
      </c>
      <c r="J1345" t="s">
        <v>183</v>
      </c>
      <c r="K1345">
        <v>88</v>
      </c>
      <c r="L1345" t="s">
        <v>6058</v>
      </c>
      <c r="M1345" t="s">
        <v>144</v>
      </c>
      <c r="N1345" t="s">
        <v>3855</v>
      </c>
      <c r="O1345" s="3">
        <v>1000</v>
      </c>
      <c r="R1345" s="2">
        <v>45768</v>
      </c>
      <c r="T1345">
        <v>6</v>
      </c>
      <c r="U1345" s="3">
        <v>6000</v>
      </c>
      <c r="V1345" t="s">
        <v>65</v>
      </c>
      <c r="W1345" t="s">
        <v>3723</v>
      </c>
      <c r="X1345">
        <v>0</v>
      </c>
      <c r="Y1345" s="3">
        <v>5000</v>
      </c>
      <c r="Z1345" s="3">
        <v>1000</v>
      </c>
      <c r="AA1345">
        <v>0</v>
      </c>
      <c r="AB1345">
        <v>0</v>
      </c>
      <c r="AC1345">
        <v>0</v>
      </c>
      <c r="AF1345">
        <v>0</v>
      </c>
      <c r="AO1345" t="s">
        <v>3724</v>
      </c>
      <c r="AP1345" t="s">
        <v>3720</v>
      </c>
      <c r="AQ1345" t="s">
        <v>23615</v>
      </c>
      <c r="AS1345">
        <v>0</v>
      </c>
      <c r="AT1345">
        <v>0</v>
      </c>
      <c r="AU1345">
        <v>0</v>
      </c>
      <c r="AV1345">
        <v>0</v>
      </c>
      <c r="AW1345">
        <v>0</v>
      </c>
      <c r="AX1345">
        <v>0</v>
      </c>
      <c r="BB1345" t="s">
        <v>63</v>
      </c>
      <c r="BC1345" t="s">
        <v>5572</v>
      </c>
      <c r="BD1345">
        <v>0</v>
      </c>
      <c r="BF1345" t="s">
        <v>3720</v>
      </c>
      <c r="BI1345" t="s">
        <v>3721</v>
      </c>
    </row>
    <row r="1346" spans="1:61" x14ac:dyDescent="0.35">
      <c r="A1346" t="s">
        <v>4201</v>
      </c>
      <c r="B1346">
        <v>10000</v>
      </c>
      <c r="C1346">
        <v>10000</v>
      </c>
      <c r="D1346" s="2">
        <v>45777</v>
      </c>
      <c r="E1346" t="s">
        <v>59</v>
      </c>
      <c r="F1346" t="s">
        <v>4202</v>
      </c>
      <c r="G1346" t="s">
        <v>4173</v>
      </c>
      <c r="I1346">
        <v>1</v>
      </c>
      <c r="J1346" t="s">
        <v>183</v>
      </c>
      <c r="K1346">
        <v>79</v>
      </c>
      <c r="L1346" t="s">
        <v>6076</v>
      </c>
      <c r="M1346" t="s">
        <v>945</v>
      </c>
      <c r="N1346" t="s">
        <v>3831</v>
      </c>
      <c r="O1346" s="3">
        <v>4260</v>
      </c>
      <c r="R1346" s="2">
        <v>45768</v>
      </c>
      <c r="T1346">
        <v>27</v>
      </c>
      <c r="U1346" s="3">
        <v>115020</v>
      </c>
      <c r="V1346" t="s">
        <v>65</v>
      </c>
      <c r="W1346" t="s">
        <v>4185</v>
      </c>
      <c r="X1346">
        <v>0</v>
      </c>
      <c r="Y1346" s="3">
        <v>100000</v>
      </c>
      <c r="Z1346" s="3">
        <v>15020</v>
      </c>
      <c r="AA1346">
        <v>0</v>
      </c>
      <c r="AB1346">
        <v>0</v>
      </c>
      <c r="AC1346">
        <v>0</v>
      </c>
      <c r="AF1346">
        <v>0</v>
      </c>
      <c r="AO1346" t="s">
        <v>4186</v>
      </c>
      <c r="AP1346" t="s">
        <v>108</v>
      </c>
      <c r="AQ1346" t="s">
        <v>13404</v>
      </c>
      <c r="AS1346">
        <v>0</v>
      </c>
      <c r="AT1346">
        <v>0</v>
      </c>
      <c r="AU1346">
        <v>0</v>
      </c>
      <c r="AV1346">
        <v>0</v>
      </c>
      <c r="AW1346">
        <v>0</v>
      </c>
      <c r="AX1346">
        <v>0</v>
      </c>
      <c r="BB1346" t="s">
        <v>63</v>
      </c>
      <c r="BC1346" t="s">
        <v>6308</v>
      </c>
      <c r="BD1346">
        <v>0</v>
      </c>
      <c r="BF1346" t="s">
        <v>108</v>
      </c>
      <c r="BI1346" t="s">
        <v>4203</v>
      </c>
    </row>
    <row r="1347" spans="1:61" x14ac:dyDescent="0.35">
      <c r="A1347" t="s">
        <v>4204</v>
      </c>
      <c r="B1347">
        <v>10000</v>
      </c>
      <c r="C1347">
        <v>10000</v>
      </c>
      <c r="D1347" s="2">
        <v>45777</v>
      </c>
      <c r="E1347" t="s">
        <v>59</v>
      </c>
      <c r="F1347" t="s">
        <v>4205</v>
      </c>
      <c r="G1347" t="s">
        <v>4173</v>
      </c>
      <c r="I1347">
        <v>1</v>
      </c>
      <c r="J1347" t="s">
        <v>183</v>
      </c>
      <c r="K1347">
        <v>79</v>
      </c>
      <c r="L1347" t="s">
        <v>6076</v>
      </c>
      <c r="M1347" t="s">
        <v>945</v>
      </c>
      <c r="N1347" t="s">
        <v>3831</v>
      </c>
      <c r="O1347" s="3">
        <v>4260</v>
      </c>
      <c r="R1347" s="2">
        <v>45768</v>
      </c>
      <c r="T1347">
        <v>54</v>
      </c>
      <c r="U1347" s="3">
        <v>230040</v>
      </c>
      <c r="V1347" t="s">
        <v>65</v>
      </c>
      <c r="W1347" t="s">
        <v>1557</v>
      </c>
      <c r="X1347">
        <v>0</v>
      </c>
      <c r="Y1347" s="3">
        <v>200000</v>
      </c>
      <c r="Z1347" s="3">
        <v>30040</v>
      </c>
      <c r="AA1347">
        <v>0</v>
      </c>
      <c r="AB1347">
        <v>0</v>
      </c>
      <c r="AC1347">
        <v>0</v>
      </c>
      <c r="AF1347">
        <v>0</v>
      </c>
      <c r="AO1347" t="s">
        <v>1558</v>
      </c>
      <c r="AP1347" t="s">
        <v>108</v>
      </c>
      <c r="AQ1347" t="s">
        <v>13404</v>
      </c>
      <c r="AS1347">
        <v>0</v>
      </c>
      <c r="AT1347">
        <v>0</v>
      </c>
      <c r="AU1347">
        <v>0</v>
      </c>
      <c r="AV1347">
        <v>0</v>
      </c>
      <c r="AW1347">
        <v>0</v>
      </c>
      <c r="AX1347">
        <v>0</v>
      </c>
      <c r="BB1347" t="s">
        <v>63</v>
      </c>
      <c r="BC1347" t="s">
        <v>6309</v>
      </c>
      <c r="BD1347">
        <v>0</v>
      </c>
      <c r="BF1347" t="s">
        <v>108</v>
      </c>
      <c r="BI1347" t="s">
        <v>4206</v>
      </c>
    </row>
    <row r="1348" spans="1:61" x14ac:dyDescent="0.35">
      <c r="A1348" t="s">
        <v>3132</v>
      </c>
      <c r="B1348">
        <v>10000</v>
      </c>
      <c r="C1348">
        <v>10000</v>
      </c>
      <c r="D1348" s="2">
        <v>45768</v>
      </c>
      <c r="E1348" t="s">
        <v>59</v>
      </c>
      <c r="F1348" t="s">
        <v>3133</v>
      </c>
      <c r="G1348" t="s">
        <v>2739</v>
      </c>
      <c r="I1348">
        <v>1</v>
      </c>
      <c r="J1348" t="s">
        <v>183</v>
      </c>
      <c r="K1348">
        <v>59</v>
      </c>
      <c r="L1348" t="s">
        <v>6045</v>
      </c>
      <c r="M1348" t="s">
        <v>73</v>
      </c>
      <c r="N1348" t="s">
        <v>3811</v>
      </c>
      <c r="O1348" s="3">
        <v>1200</v>
      </c>
      <c r="R1348" s="2">
        <v>45768</v>
      </c>
      <c r="T1348">
        <v>10</v>
      </c>
      <c r="U1348" s="3">
        <v>12000</v>
      </c>
      <c r="V1348" t="s">
        <v>65</v>
      </c>
      <c r="W1348">
        <v>112024840001</v>
      </c>
      <c r="X1348">
        <v>0</v>
      </c>
      <c r="Y1348" s="3">
        <v>12000</v>
      </c>
      <c r="Z1348">
        <v>0</v>
      </c>
      <c r="AA1348">
        <v>0</v>
      </c>
      <c r="AB1348">
        <v>0</v>
      </c>
      <c r="AC1348">
        <v>0</v>
      </c>
      <c r="AF1348">
        <v>0</v>
      </c>
      <c r="AO1348">
        <v>11202484</v>
      </c>
      <c r="AP1348" t="s">
        <v>571</v>
      </c>
      <c r="AQ1348" t="s">
        <v>14937</v>
      </c>
      <c r="AS1348">
        <v>0</v>
      </c>
      <c r="AT1348">
        <v>0</v>
      </c>
      <c r="AU1348">
        <v>0</v>
      </c>
      <c r="AV1348">
        <v>0</v>
      </c>
      <c r="AW1348">
        <v>0</v>
      </c>
      <c r="AX1348">
        <v>0</v>
      </c>
      <c r="BB1348" t="s">
        <v>63</v>
      </c>
      <c r="BC1348" t="s">
        <v>5573</v>
      </c>
      <c r="BD1348">
        <v>0</v>
      </c>
      <c r="BF1348" t="s">
        <v>571</v>
      </c>
      <c r="BI1348" t="s">
        <v>3134</v>
      </c>
    </row>
    <row r="1349" spans="1:61" x14ac:dyDescent="0.35">
      <c r="A1349" t="s">
        <v>5574</v>
      </c>
      <c r="B1349">
        <v>10000</v>
      </c>
      <c r="C1349">
        <v>10000</v>
      </c>
      <c r="D1349" s="2">
        <v>45769</v>
      </c>
      <c r="E1349" t="s">
        <v>59</v>
      </c>
      <c r="F1349" t="s">
        <v>5537</v>
      </c>
      <c r="G1349" t="s">
        <v>1718</v>
      </c>
      <c r="I1349">
        <v>1</v>
      </c>
      <c r="J1349" t="s">
        <v>183</v>
      </c>
      <c r="K1349">
        <v>63</v>
      </c>
      <c r="L1349" t="s">
        <v>6051</v>
      </c>
      <c r="M1349" t="s">
        <v>136</v>
      </c>
      <c r="N1349" t="s">
        <v>3850</v>
      </c>
      <c r="O1349" s="3">
        <v>4000</v>
      </c>
      <c r="R1349" s="2">
        <v>45768</v>
      </c>
      <c r="T1349">
        <v>20</v>
      </c>
      <c r="U1349" s="3">
        <v>80000</v>
      </c>
      <c r="V1349" t="s">
        <v>65</v>
      </c>
      <c r="W1349" t="s">
        <v>1719</v>
      </c>
      <c r="X1349">
        <v>0</v>
      </c>
      <c r="Y1349" s="3">
        <v>80000</v>
      </c>
      <c r="Z1349">
        <v>0</v>
      </c>
      <c r="AA1349">
        <v>0</v>
      </c>
      <c r="AB1349">
        <v>0</v>
      </c>
      <c r="AC1349">
        <v>0</v>
      </c>
      <c r="AF1349">
        <v>0</v>
      </c>
      <c r="AO1349" t="s">
        <v>1720</v>
      </c>
      <c r="AP1349" t="s">
        <v>170</v>
      </c>
      <c r="AQ1349" t="s">
        <v>21526</v>
      </c>
      <c r="AS1349">
        <v>0</v>
      </c>
      <c r="AT1349">
        <v>0</v>
      </c>
      <c r="AU1349">
        <v>0</v>
      </c>
      <c r="AV1349">
        <v>0</v>
      </c>
      <c r="AW1349">
        <v>0</v>
      </c>
      <c r="AX1349">
        <v>0</v>
      </c>
      <c r="BB1349" t="s">
        <v>63</v>
      </c>
      <c r="BC1349" t="s">
        <v>5575</v>
      </c>
      <c r="BD1349">
        <v>0</v>
      </c>
      <c r="BF1349" t="s">
        <v>170</v>
      </c>
      <c r="BI1349" t="s">
        <v>5576</v>
      </c>
    </row>
    <row r="1350" spans="1:61" x14ac:dyDescent="0.35">
      <c r="A1350" t="s">
        <v>5577</v>
      </c>
      <c r="B1350">
        <v>10000</v>
      </c>
      <c r="C1350">
        <v>10000</v>
      </c>
      <c r="D1350" s="2">
        <v>45772</v>
      </c>
      <c r="E1350" t="s">
        <v>59</v>
      </c>
      <c r="F1350" t="s">
        <v>5578</v>
      </c>
      <c r="G1350">
        <v>17190809009</v>
      </c>
      <c r="I1350">
        <v>1</v>
      </c>
      <c r="J1350" t="s">
        <v>183</v>
      </c>
      <c r="K1350">
        <v>68</v>
      </c>
      <c r="L1350" t="s">
        <v>6051</v>
      </c>
      <c r="M1350" t="s">
        <v>830</v>
      </c>
      <c r="N1350" t="s">
        <v>3852</v>
      </c>
      <c r="O1350" s="3">
        <v>25000</v>
      </c>
      <c r="R1350" s="2">
        <v>45768</v>
      </c>
      <c r="T1350">
        <v>2</v>
      </c>
      <c r="U1350" s="3">
        <v>50000</v>
      </c>
      <c r="V1350" t="s">
        <v>65</v>
      </c>
      <c r="W1350" t="s">
        <v>1315</v>
      </c>
      <c r="X1350">
        <v>0</v>
      </c>
      <c r="Y1350" s="3">
        <v>50000</v>
      </c>
      <c r="Z1350">
        <v>0</v>
      </c>
      <c r="AA1350">
        <v>0</v>
      </c>
      <c r="AB1350">
        <v>0</v>
      </c>
      <c r="AC1350">
        <v>0</v>
      </c>
      <c r="AF1350">
        <v>0</v>
      </c>
      <c r="AO1350" t="s">
        <v>1316</v>
      </c>
      <c r="AP1350" t="s">
        <v>170</v>
      </c>
      <c r="AQ1350" t="s">
        <v>21526</v>
      </c>
      <c r="AS1350">
        <v>0</v>
      </c>
      <c r="AT1350">
        <v>0</v>
      </c>
      <c r="AU1350">
        <v>0</v>
      </c>
      <c r="AV1350">
        <v>0</v>
      </c>
      <c r="AW1350">
        <v>0</v>
      </c>
      <c r="AX1350">
        <v>0</v>
      </c>
      <c r="BB1350" t="s">
        <v>63</v>
      </c>
      <c r="BC1350" t="s">
        <v>5579</v>
      </c>
      <c r="BD1350">
        <v>0</v>
      </c>
      <c r="BF1350" t="s">
        <v>170</v>
      </c>
      <c r="BI1350" t="s">
        <v>5580</v>
      </c>
    </row>
    <row r="1351" spans="1:61" x14ac:dyDescent="0.35">
      <c r="A1351" t="s">
        <v>5581</v>
      </c>
      <c r="B1351">
        <v>10000</v>
      </c>
      <c r="C1351">
        <v>10000</v>
      </c>
      <c r="D1351" s="2">
        <v>45769</v>
      </c>
      <c r="E1351" t="s">
        <v>59</v>
      </c>
      <c r="F1351" t="s">
        <v>3170</v>
      </c>
      <c r="G1351" t="s">
        <v>5582</v>
      </c>
      <c r="I1351">
        <v>1</v>
      </c>
      <c r="J1351" t="s">
        <v>183</v>
      </c>
      <c r="K1351">
        <v>70</v>
      </c>
      <c r="L1351" t="s">
        <v>6051</v>
      </c>
      <c r="M1351" t="s">
        <v>272</v>
      </c>
      <c r="N1351" t="s">
        <v>3812</v>
      </c>
      <c r="O1351" s="3">
        <v>15000</v>
      </c>
      <c r="R1351" s="2">
        <v>45768</v>
      </c>
      <c r="T1351">
        <v>6</v>
      </c>
      <c r="U1351" s="3">
        <v>90000</v>
      </c>
      <c r="V1351" t="s">
        <v>65</v>
      </c>
      <c r="W1351" t="s">
        <v>2616</v>
      </c>
      <c r="X1351">
        <v>0</v>
      </c>
      <c r="Y1351" s="3">
        <v>90000</v>
      </c>
      <c r="Z1351">
        <v>0</v>
      </c>
      <c r="AA1351">
        <v>0</v>
      </c>
      <c r="AB1351">
        <v>0</v>
      </c>
      <c r="AC1351">
        <v>0</v>
      </c>
      <c r="AF1351">
        <v>0</v>
      </c>
      <c r="AO1351" t="s">
        <v>2617</v>
      </c>
      <c r="AP1351" t="s">
        <v>170</v>
      </c>
      <c r="AQ1351" t="s">
        <v>21526</v>
      </c>
      <c r="AS1351">
        <v>0</v>
      </c>
      <c r="AT1351">
        <v>0</v>
      </c>
      <c r="AU1351">
        <v>0</v>
      </c>
      <c r="AV1351">
        <v>0</v>
      </c>
      <c r="AW1351">
        <v>0</v>
      </c>
      <c r="AX1351">
        <v>0</v>
      </c>
      <c r="BB1351" t="s">
        <v>63</v>
      </c>
      <c r="BC1351" t="s">
        <v>5583</v>
      </c>
      <c r="BD1351">
        <v>0</v>
      </c>
      <c r="BF1351" t="s">
        <v>170</v>
      </c>
      <c r="BI1351" t="s">
        <v>5584</v>
      </c>
    </row>
    <row r="1352" spans="1:61" x14ac:dyDescent="0.35">
      <c r="A1352" t="s">
        <v>5585</v>
      </c>
      <c r="B1352">
        <v>10000</v>
      </c>
      <c r="C1352">
        <v>10000</v>
      </c>
      <c r="D1352" s="2">
        <v>45769</v>
      </c>
      <c r="E1352" t="s">
        <v>59</v>
      </c>
      <c r="F1352" t="s">
        <v>5537</v>
      </c>
      <c r="G1352" t="s">
        <v>1718</v>
      </c>
      <c r="I1352">
        <v>1</v>
      </c>
      <c r="J1352" t="s">
        <v>183</v>
      </c>
      <c r="K1352">
        <v>63</v>
      </c>
      <c r="L1352" t="s">
        <v>6051</v>
      </c>
      <c r="M1352" t="s">
        <v>136</v>
      </c>
      <c r="N1352" t="s">
        <v>3850</v>
      </c>
      <c r="O1352" s="3">
        <v>4000</v>
      </c>
      <c r="R1352" s="2">
        <v>45768</v>
      </c>
      <c r="T1352">
        <v>20</v>
      </c>
      <c r="U1352" s="3">
        <v>80000</v>
      </c>
      <c r="V1352" t="s">
        <v>65</v>
      </c>
      <c r="W1352" t="s">
        <v>1719</v>
      </c>
      <c r="X1352">
        <v>0</v>
      </c>
      <c r="Y1352" s="3">
        <v>80000</v>
      </c>
      <c r="Z1352">
        <v>0</v>
      </c>
      <c r="AA1352">
        <v>0</v>
      </c>
      <c r="AB1352">
        <v>0</v>
      </c>
      <c r="AC1352">
        <v>0</v>
      </c>
      <c r="AF1352">
        <v>0</v>
      </c>
      <c r="AO1352" t="s">
        <v>1720</v>
      </c>
      <c r="AP1352" t="s">
        <v>275</v>
      </c>
      <c r="AQ1352" t="s">
        <v>21306</v>
      </c>
      <c r="AS1352">
        <v>0</v>
      </c>
      <c r="AT1352">
        <v>0</v>
      </c>
      <c r="AU1352">
        <v>0</v>
      </c>
      <c r="AV1352">
        <v>0</v>
      </c>
      <c r="AW1352">
        <v>0</v>
      </c>
      <c r="AX1352">
        <v>0</v>
      </c>
      <c r="BB1352" t="s">
        <v>63</v>
      </c>
      <c r="BC1352" t="s">
        <v>5586</v>
      </c>
      <c r="BD1352">
        <v>0</v>
      </c>
      <c r="BF1352" t="s">
        <v>275</v>
      </c>
      <c r="BI1352" t="s">
        <v>5587</v>
      </c>
    </row>
    <row r="1353" spans="1:61" x14ac:dyDescent="0.35">
      <c r="A1353" t="s">
        <v>5588</v>
      </c>
      <c r="B1353">
        <v>10000</v>
      </c>
      <c r="C1353">
        <v>10000</v>
      </c>
      <c r="D1353" s="2">
        <v>45769</v>
      </c>
      <c r="E1353" t="s">
        <v>59</v>
      </c>
      <c r="F1353" t="s">
        <v>5390</v>
      </c>
      <c r="G1353" t="s">
        <v>2715</v>
      </c>
      <c r="I1353">
        <v>1</v>
      </c>
      <c r="J1353" t="s">
        <v>183</v>
      </c>
      <c r="K1353">
        <v>26</v>
      </c>
      <c r="L1353" t="s">
        <v>6061</v>
      </c>
      <c r="M1353" t="s">
        <v>648</v>
      </c>
      <c r="N1353" t="s">
        <v>3810</v>
      </c>
      <c r="O1353" s="3">
        <v>9000</v>
      </c>
      <c r="R1353" s="2">
        <v>45768</v>
      </c>
      <c r="T1353">
        <v>4</v>
      </c>
      <c r="U1353" s="3">
        <v>36000</v>
      </c>
      <c r="V1353" t="s">
        <v>65</v>
      </c>
      <c r="W1353" t="s">
        <v>2516</v>
      </c>
      <c r="X1353">
        <v>0</v>
      </c>
      <c r="Y1353" s="3">
        <v>36000</v>
      </c>
      <c r="Z1353">
        <v>0</v>
      </c>
      <c r="AA1353">
        <v>0</v>
      </c>
      <c r="AB1353">
        <v>0</v>
      </c>
      <c r="AC1353">
        <v>0</v>
      </c>
      <c r="AF1353">
        <v>0</v>
      </c>
      <c r="AO1353" t="s">
        <v>2517</v>
      </c>
      <c r="AP1353" t="s">
        <v>275</v>
      </c>
      <c r="AQ1353" t="s">
        <v>21306</v>
      </c>
      <c r="AS1353">
        <v>0</v>
      </c>
      <c r="AT1353">
        <v>0</v>
      </c>
      <c r="AU1353">
        <v>0</v>
      </c>
      <c r="AV1353">
        <v>0</v>
      </c>
      <c r="AW1353">
        <v>0</v>
      </c>
      <c r="AX1353">
        <v>0</v>
      </c>
      <c r="BB1353" t="s">
        <v>63</v>
      </c>
      <c r="BC1353" t="s">
        <v>5589</v>
      </c>
      <c r="BD1353">
        <v>0</v>
      </c>
      <c r="BF1353" t="s">
        <v>275</v>
      </c>
      <c r="BI1353" t="s">
        <v>5590</v>
      </c>
    </row>
    <row r="1354" spans="1:61" x14ac:dyDescent="0.35">
      <c r="A1354" t="s">
        <v>4227</v>
      </c>
      <c r="B1354">
        <v>10000</v>
      </c>
      <c r="C1354">
        <v>10000</v>
      </c>
      <c r="D1354" s="2">
        <v>45777</v>
      </c>
      <c r="E1354" t="s">
        <v>59</v>
      </c>
      <c r="F1354" t="s">
        <v>4228</v>
      </c>
      <c r="G1354" t="s">
        <v>4173</v>
      </c>
      <c r="I1354">
        <v>1</v>
      </c>
      <c r="J1354" t="s">
        <v>183</v>
      </c>
      <c r="K1354">
        <v>79</v>
      </c>
      <c r="L1354" t="s">
        <v>6076</v>
      </c>
      <c r="M1354" t="s">
        <v>945</v>
      </c>
      <c r="N1354" t="s">
        <v>3831</v>
      </c>
      <c r="O1354" s="3">
        <v>4260</v>
      </c>
      <c r="R1354" s="2">
        <v>45768</v>
      </c>
      <c r="T1354">
        <v>27</v>
      </c>
      <c r="U1354" s="3">
        <v>115020</v>
      </c>
      <c r="V1354" t="s">
        <v>65</v>
      </c>
      <c r="W1354" t="s">
        <v>4229</v>
      </c>
      <c r="X1354">
        <v>0</v>
      </c>
      <c r="Y1354" s="3">
        <v>100000</v>
      </c>
      <c r="Z1354" s="3">
        <v>15020</v>
      </c>
      <c r="AA1354">
        <v>0</v>
      </c>
      <c r="AB1354">
        <v>0</v>
      </c>
      <c r="AC1354">
        <v>0</v>
      </c>
      <c r="AF1354">
        <v>0</v>
      </c>
      <c r="AO1354" t="s">
        <v>4230</v>
      </c>
      <c r="AP1354" t="s">
        <v>108</v>
      </c>
      <c r="AQ1354" t="s">
        <v>13404</v>
      </c>
      <c r="AS1354">
        <v>0</v>
      </c>
      <c r="AT1354">
        <v>0</v>
      </c>
      <c r="AU1354">
        <v>0</v>
      </c>
      <c r="AV1354">
        <v>0</v>
      </c>
      <c r="AW1354">
        <v>0</v>
      </c>
      <c r="AX1354">
        <v>0</v>
      </c>
      <c r="BB1354" t="s">
        <v>63</v>
      </c>
      <c r="BC1354" t="s">
        <v>6316</v>
      </c>
      <c r="BD1354">
        <v>0</v>
      </c>
      <c r="BF1354" t="s">
        <v>108</v>
      </c>
      <c r="BI1354" t="s">
        <v>4231</v>
      </c>
    </row>
    <row r="1355" spans="1:61" x14ac:dyDescent="0.35">
      <c r="A1355" t="s">
        <v>3135</v>
      </c>
      <c r="B1355">
        <v>10000</v>
      </c>
      <c r="C1355">
        <v>10000</v>
      </c>
      <c r="D1355" s="2">
        <v>45768</v>
      </c>
      <c r="E1355" t="s">
        <v>59</v>
      </c>
      <c r="F1355" s="4">
        <v>0.47810185185185183</v>
      </c>
      <c r="G1355" t="s">
        <v>1220</v>
      </c>
      <c r="I1355">
        <v>1</v>
      </c>
      <c r="J1355" t="s">
        <v>183</v>
      </c>
      <c r="K1355">
        <v>79</v>
      </c>
      <c r="L1355" t="s">
        <v>6076</v>
      </c>
      <c r="M1355" t="s">
        <v>92</v>
      </c>
      <c r="N1355" t="s">
        <v>3828</v>
      </c>
      <c r="O1355">
        <v>4</v>
      </c>
      <c r="R1355" s="2">
        <v>45768</v>
      </c>
      <c r="T1355">
        <v>4</v>
      </c>
      <c r="U1355">
        <v>16</v>
      </c>
      <c r="V1355" t="s">
        <v>65</v>
      </c>
      <c r="W1355" t="s">
        <v>3136</v>
      </c>
      <c r="X1355">
        <v>0</v>
      </c>
      <c r="Y1355">
        <v>15</v>
      </c>
      <c r="Z1355">
        <v>1</v>
      </c>
      <c r="AA1355">
        <v>0</v>
      </c>
      <c r="AB1355">
        <v>0</v>
      </c>
      <c r="AC1355">
        <v>0</v>
      </c>
      <c r="AF1355">
        <v>0</v>
      </c>
      <c r="AO1355" t="s">
        <v>3137</v>
      </c>
      <c r="AP1355" t="s">
        <v>3095</v>
      </c>
      <c r="AQ1355" t="s">
        <v>21792</v>
      </c>
      <c r="AS1355">
        <v>0</v>
      </c>
      <c r="AT1355">
        <v>0</v>
      </c>
      <c r="AU1355">
        <v>0</v>
      </c>
      <c r="AV1355">
        <v>0</v>
      </c>
      <c r="AW1355">
        <v>0</v>
      </c>
      <c r="AX1355">
        <v>0</v>
      </c>
      <c r="BB1355" t="s">
        <v>63</v>
      </c>
      <c r="BC1355" t="s">
        <v>5591</v>
      </c>
      <c r="BD1355">
        <v>0</v>
      </c>
      <c r="BF1355" t="s">
        <v>3095</v>
      </c>
      <c r="BI1355" t="s">
        <v>3138</v>
      </c>
    </row>
    <row r="1356" spans="1:61" x14ac:dyDescent="0.35">
      <c r="A1356" t="s">
        <v>3135</v>
      </c>
      <c r="B1356">
        <v>10000</v>
      </c>
      <c r="C1356">
        <v>20000</v>
      </c>
      <c r="D1356" s="2">
        <v>45768</v>
      </c>
      <c r="E1356" t="s">
        <v>59</v>
      </c>
      <c r="F1356" s="4">
        <v>0.47810185185185183</v>
      </c>
      <c r="G1356" t="s">
        <v>1220</v>
      </c>
      <c r="I1356">
        <v>2</v>
      </c>
      <c r="J1356" t="s">
        <v>183</v>
      </c>
      <c r="K1356">
        <v>105</v>
      </c>
      <c r="L1356" t="s">
        <v>6067</v>
      </c>
      <c r="M1356" t="s">
        <v>281</v>
      </c>
      <c r="N1356" t="s">
        <v>3851</v>
      </c>
      <c r="O1356">
        <v>15</v>
      </c>
      <c r="R1356" s="2">
        <v>45768</v>
      </c>
      <c r="T1356">
        <v>1</v>
      </c>
      <c r="U1356">
        <v>15</v>
      </c>
      <c r="V1356" t="s">
        <v>65</v>
      </c>
      <c r="W1356" t="s">
        <v>3136</v>
      </c>
      <c r="X1356">
        <v>0</v>
      </c>
      <c r="Y1356">
        <v>15</v>
      </c>
      <c r="Z1356">
        <v>0</v>
      </c>
      <c r="AA1356">
        <v>0</v>
      </c>
      <c r="AB1356">
        <v>0</v>
      </c>
      <c r="AC1356">
        <v>0</v>
      </c>
      <c r="AF1356">
        <v>0</v>
      </c>
      <c r="AO1356" t="s">
        <v>3137</v>
      </c>
      <c r="AP1356" t="s">
        <v>3095</v>
      </c>
      <c r="AQ1356" t="s">
        <v>21792</v>
      </c>
      <c r="AS1356">
        <v>0</v>
      </c>
      <c r="AT1356">
        <v>0</v>
      </c>
      <c r="AU1356">
        <v>0</v>
      </c>
      <c r="AV1356">
        <v>0</v>
      </c>
      <c r="AW1356">
        <v>0</v>
      </c>
      <c r="AX1356">
        <v>0</v>
      </c>
      <c r="BB1356" t="s">
        <v>63</v>
      </c>
      <c r="BC1356" t="s">
        <v>5591</v>
      </c>
      <c r="BD1356">
        <v>0</v>
      </c>
      <c r="BF1356" t="s">
        <v>3095</v>
      </c>
      <c r="BI1356" t="s">
        <v>3138</v>
      </c>
    </row>
    <row r="1357" spans="1:61" x14ac:dyDescent="0.35">
      <c r="A1357" t="s">
        <v>3139</v>
      </c>
      <c r="B1357">
        <v>10000</v>
      </c>
      <c r="C1357">
        <v>10000</v>
      </c>
      <c r="D1357" s="2">
        <v>45768</v>
      </c>
      <c r="E1357" t="s">
        <v>59</v>
      </c>
      <c r="F1357" t="s">
        <v>3140</v>
      </c>
      <c r="G1357" t="s">
        <v>3141</v>
      </c>
      <c r="I1357">
        <v>1</v>
      </c>
      <c r="J1357" t="s">
        <v>183</v>
      </c>
      <c r="K1357">
        <v>112</v>
      </c>
      <c r="L1357" t="s">
        <v>6071</v>
      </c>
      <c r="M1357" t="s">
        <v>2634</v>
      </c>
      <c r="N1357" t="s">
        <v>3856</v>
      </c>
      <c r="O1357">
        <v>4</v>
      </c>
      <c r="R1357" s="2">
        <v>45768</v>
      </c>
      <c r="T1357">
        <v>15</v>
      </c>
      <c r="U1357">
        <v>60</v>
      </c>
      <c r="V1357" t="s">
        <v>65</v>
      </c>
      <c r="W1357" t="s">
        <v>3142</v>
      </c>
      <c r="X1357">
        <v>0</v>
      </c>
      <c r="Y1357">
        <v>60</v>
      </c>
      <c r="Z1357">
        <v>0</v>
      </c>
      <c r="AA1357">
        <v>0</v>
      </c>
      <c r="AB1357">
        <v>0</v>
      </c>
      <c r="AC1357">
        <v>0</v>
      </c>
      <c r="AF1357">
        <v>0</v>
      </c>
      <c r="AO1357" t="s">
        <v>3143</v>
      </c>
      <c r="AP1357" t="s">
        <v>68</v>
      </c>
      <c r="AQ1357" t="s">
        <v>26186</v>
      </c>
      <c r="AS1357">
        <v>0</v>
      </c>
      <c r="AT1357">
        <v>0</v>
      </c>
      <c r="AU1357">
        <v>0</v>
      </c>
      <c r="AV1357">
        <v>0</v>
      </c>
      <c r="AW1357">
        <v>0</v>
      </c>
      <c r="AX1357">
        <v>0</v>
      </c>
      <c r="BB1357" t="s">
        <v>63</v>
      </c>
      <c r="BC1357" t="s">
        <v>5592</v>
      </c>
      <c r="BD1357">
        <v>0</v>
      </c>
      <c r="BF1357" t="s">
        <v>68</v>
      </c>
      <c r="BI1357" t="s">
        <v>3144</v>
      </c>
    </row>
    <row r="1358" spans="1:61" x14ac:dyDescent="0.35">
      <c r="A1358" t="s">
        <v>3145</v>
      </c>
      <c r="B1358">
        <v>10000</v>
      </c>
      <c r="C1358">
        <v>10000</v>
      </c>
      <c r="D1358" s="2">
        <v>45768</v>
      </c>
      <c r="E1358" t="s">
        <v>59</v>
      </c>
      <c r="F1358" t="s">
        <v>3140</v>
      </c>
      <c r="G1358" t="s">
        <v>3146</v>
      </c>
      <c r="I1358">
        <v>1</v>
      </c>
      <c r="J1358" t="s">
        <v>183</v>
      </c>
      <c r="K1358">
        <v>112</v>
      </c>
      <c r="L1358" t="s">
        <v>6071</v>
      </c>
      <c r="M1358" t="s">
        <v>2634</v>
      </c>
      <c r="N1358" t="s">
        <v>3856</v>
      </c>
      <c r="O1358">
        <v>12</v>
      </c>
      <c r="R1358" s="2">
        <v>45768</v>
      </c>
      <c r="T1358">
        <v>10</v>
      </c>
      <c r="U1358">
        <v>120</v>
      </c>
      <c r="V1358" t="s">
        <v>65</v>
      </c>
      <c r="W1358" t="s">
        <v>3147</v>
      </c>
      <c r="X1358">
        <v>0</v>
      </c>
      <c r="Y1358">
        <v>120</v>
      </c>
      <c r="Z1358">
        <v>0</v>
      </c>
      <c r="AA1358">
        <v>0</v>
      </c>
      <c r="AB1358">
        <v>0</v>
      </c>
      <c r="AC1358">
        <v>0</v>
      </c>
      <c r="AF1358">
        <v>0</v>
      </c>
      <c r="AO1358" t="s">
        <v>3148</v>
      </c>
      <c r="AP1358" t="s">
        <v>68</v>
      </c>
      <c r="AQ1358" t="s">
        <v>26186</v>
      </c>
      <c r="AS1358">
        <v>0</v>
      </c>
      <c r="AT1358">
        <v>0</v>
      </c>
      <c r="AU1358">
        <v>0</v>
      </c>
      <c r="AV1358">
        <v>0</v>
      </c>
      <c r="AW1358">
        <v>0</v>
      </c>
      <c r="AX1358">
        <v>0</v>
      </c>
      <c r="BB1358" t="s">
        <v>63</v>
      </c>
      <c r="BC1358" t="s">
        <v>5593</v>
      </c>
      <c r="BD1358">
        <v>0</v>
      </c>
      <c r="BF1358" t="s">
        <v>68</v>
      </c>
      <c r="BI1358" t="s">
        <v>3144</v>
      </c>
    </row>
    <row r="1359" spans="1:61" x14ac:dyDescent="0.35">
      <c r="A1359" t="s">
        <v>5595</v>
      </c>
      <c r="B1359">
        <v>10000</v>
      </c>
      <c r="C1359">
        <v>10000</v>
      </c>
      <c r="D1359" s="2">
        <v>45771</v>
      </c>
      <c r="E1359" t="s">
        <v>59</v>
      </c>
      <c r="F1359" t="s">
        <v>5596</v>
      </c>
      <c r="G1359" t="s">
        <v>5597</v>
      </c>
      <c r="H1359" t="s">
        <v>843</v>
      </c>
      <c r="I1359">
        <v>1</v>
      </c>
      <c r="J1359" t="s">
        <v>63</v>
      </c>
      <c r="K1359">
        <v>73</v>
      </c>
      <c r="L1359" t="s">
        <v>6070</v>
      </c>
      <c r="M1359" t="s">
        <v>153</v>
      </c>
      <c r="N1359" t="s">
        <v>3830</v>
      </c>
      <c r="O1359" s="3">
        <v>36000</v>
      </c>
      <c r="R1359" s="2">
        <v>45769</v>
      </c>
      <c r="T1359">
        <v>12</v>
      </c>
      <c r="U1359" s="3">
        <v>432000</v>
      </c>
      <c r="V1359" t="s">
        <v>65</v>
      </c>
      <c r="W1359">
        <v>80256230001</v>
      </c>
      <c r="X1359">
        <v>0</v>
      </c>
      <c r="Y1359">
        <v>0</v>
      </c>
      <c r="Z1359">
        <v>0</v>
      </c>
      <c r="AA1359">
        <v>0</v>
      </c>
      <c r="AB1359">
        <v>0</v>
      </c>
      <c r="AC1359">
        <v>0</v>
      </c>
      <c r="AF1359">
        <v>0</v>
      </c>
      <c r="AJ1359" t="s">
        <v>63</v>
      </c>
      <c r="AK1359">
        <v>0</v>
      </c>
      <c r="AL1359" t="s">
        <v>63</v>
      </c>
      <c r="AO1359">
        <v>8025623</v>
      </c>
      <c r="AP1359" t="s">
        <v>162</v>
      </c>
      <c r="AQ1359" t="s">
        <v>8373</v>
      </c>
      <c r="AS1359">
        <v>0</v>
      </c>
      <c r="AT1359">
        <v>0</v>
      </c>
      <c r="AU1359">
        <v>0</v>
      </c>
      <c r="AV1359">
        <v>0</v>
      </c>
      <c r="AW1359">
        <v>0</v>
      </c>
      <c r="AX1359">
        <v>0</v>
      </c>
      <c r="BB1359" t="s">
        <v>63</v>
      </c>
      <c r="BF1359" t="s">
        <v>162</v>
      </c>
      <c r="BI1359" t="s">
        <v>5598</v>
      </c>
    </row>
    <row r="1360" spans="1:61" x14ac:dyDescent="0.35">
      <c r="A1360" t="s">
        <v>3156</v>
      </c>
      <c r="B1360">
        <v>10000</v>
      </c>
      <c r="C1360">
        <v>20000</v>
      </c>
      <c r="D1360" s="2">
        <v>45769</v>
      </c>
      <c r="E1360" t="s">
        <v>59</v>
      </c>
      <c r="F1360" t="s">
        <v>3157</v>
      </c>
      <c r="G1360" t="s">
        <v>2123</v>
      </c>
      <c r="H1360" t="s">
        <v>1401</v>
      </c>
      <c r="I1360">
        <v>1</v>
      </c>
      <c r="J1360" t="s">
        <v>63</v>
      </c>
      <c r="K1360">
        <v>94</v>
      </c>
      <c r="L1360" t="s">
        <v>6050</v>
      </c>
      <c r="M1360" t="s">
        <v>81</v>
      </c>
      <c r="N1360" t="s">
        <v>3825</v>
      </c>
      <c r="O1360" s="3">
        <v>3000</v>
      </c>
      <c r="R1360" s="2">
        <v>45769</v>
      </c>
      <c r="T1360">
        <v>4</v>
      </c>
      <c r="U1360" s="3">
        <v>12000</v>
      </c>
      <c r="V1360" t="s">
        <v>65</v>
      </c>
      <c r="W1360" t="s">
        <v>1402</v>
      </c>
      <c r="X1360">
        <v>0</v>
      </c>
      <c r="Y1360">
        <v>0</v>
      </c>
      <c r="Z1360">
        <v>0</v>
      </c>
      <c r="AA1360">
        <v>0</v>
      </c>
      <c r="AB1360">
        <v>0</v>
      </c>
      <c r="AC1360">
        <v>0</v>
      </c>
      <c r="AF1360">
        <v>0</v>
      </c>
      <c r="AJ1360" t="s">
        <v>63</v>
      </c>
      <c r="AK1360">
        <v>0</v>
      </c>
      <c r="AL1360" t="s">
        <v>63</v>
      </c>
      <c r="AO1360" t="s">
        <v>1403</v>
      </c>
      <c r="AP1360" t="s">
        <v>84</v>
      </c>
      <c r="AQ1360" t="s">
        <v>14396</v>
      </c>
      <c r="AS1360">
        <v>0</v>
      </c>
      <c r="AT1360">
        <v>0</v>
      </c>
      <c r="AU1360">
        <v>0</v>
      </c>
      <c r="AV1360">
        <v>0</v>
      </c>
      <c r="AW1360">
        <v>0</v>
      </c>
      <c r="AX1360">
        <v>0</v>
      </c>
      <c r="BB1360" t="s">
        <v>63</v>
      </c>
      <c r="BF1360" t="s">
        <v>84</v>
      </c>
      <c r="BI1360" t="s">
        <v>3158</v>
      </c>
    </row>
    <row r="1361" spans="1:61" x14ac:dyDescent="0.35">
      <c r="A1361" t="s">
        <v>3214</v>
      </c>
      <c r="B1361">
        <v>10000</v>
      </c>
      <c r="C1361">
        <v>30000</v>
      </c>
      <c r="D1361" s="2">
        <v>45770</v>
      </c>
      <c r="E1361" t="s">
        <v>59</v>
      </c>
      <c r="F1361" t="s">
        <v>3215</v>
      </c>
      <c r="G1361" t="s">
        <v>182</v>
      </c>
      <c r="I1361">
        <v>1</v>
      </c>
      <c r="J1361" t="s">
        <v>183</v>
      </c>
      <c r="K1361">
        <v>73</v>
      </c>
      <c r="L1361" t="s">
        <v>6042</v>
      </c>
      <c r="M1361" t="s">
        <v>184</v>
      </c>
      <c r="N1361" t="s">
        <v>3845</v>
      </c>
      <c r="O1361" s="3">
        <v>6700</v>
      </c>
      <c r="R1361" s="2">
        <v>45769</v>
      </c>
      <c r="T1361">
        <v>30</v>
      </c>
      <c r="U1361" s="3">
        <v>201000</v>
      </c>
      <c r="V1361" t="s">
        <v>65</v>
      </c>
      <c r="W1361" t="s">
        <v>185</v>
      </c>
      <c r="X1361">
        <v>0</v>
      </c>
      <c r="Y1361" s="3">
        <v>200000</v>
      </c>
      <c r="Z1361" s="3">
        <v>1000</v>
      </c>
      <c r="AA1361">
        <v>0</v>
      </c>
      <c r="AB1361">
        <v>0</v>
      </c>
      <c r="AC1361">
        <v>0</v>
      </c>
      <c r="AF1361">
        <v>0</v>
      </c>
      <c r="AO1361" t="s">
        <v>186</v>
      </c>
      <c r="AP1361" t="s">
        <v>187</v>
      </c>
      <c r="AQ1361" t="s">
        <v>21036</v>
      </c>
      <c r="AS1361">
        <v>0</v>
      </c>
      <c r="AT1361">
        <v>0</v>
      </c>
      <c r="AU1361">
        <v>0</v>
      </c>
      <c r="AV1361">
        <v>0</v>
      </c>
      <c r="AW1361">
        <v>0</v>
      </c>
      <c r="AX1361">
        <v>0</v>
      </c>
      <c r="BB1361" t="s">
        <v>63</v>
      </c>
      <c r="BC1361" t="s">
        <v>5602</v>
      </c>
      <c r="BD1361">
        <v>0</v>
      </c>
      <c r="BF1361" t="s">
        <v>187</v>
      </c>
      <c r="BI1361" t="s">
        <v>3216</v>
      </c>
    </row>
    <row r="1362" spans="1:61" x14ac:dyDescent="0.35">
      <c r="A1362" t="s">
        <v>3214</v>
      </c>
      <c r="B1362">
        <v>10000</v>
      </c>
      <c r="C1362">
        <v>40000</v>
      </c>
      <c r="D1362" s="2">
        <v>45770</v>
      </c>
      <c r="E1362" t="s">
        <v>59</v>
      </c>
      <c r="F1362" t="s">
        <v>3215</v>
      </c>
      <c r="G1362" t="s">
        <v>182</v>
      </c>
      <c r="I1362">
        <v>2</v>
      </c>
      <c r="J1362" t="s">
        <v>183</v>
      </c>
      <c r="K1362">
        <v>73</v>
      </c>
      <c r="L1362" t="s">
        <v>6042</v>
      </c>
      <c r="M1362" t="s">
        <v>184</v>
      </c>
      <c r="N1362" t="s">
        <v>3845</v>
      </c>
      <c r="O1362" s="3">
        <v>6667</v>
      </c>
      <c r="R1362" s="2">
        <v>45769</v>
      </c>
      <c r="T1362">
        <v>30</v>
      </c>
      <c r="U1362" s="3">
        <v>200010</v>
      </c>
      <c r="V1362" t="s">
        <v>65</v>
      </c>
      <c r="W1362" t="s">
        <v>185</v>
      </c>
      <c r="X1362">
        <v>0</v>
      </c>
      <c r="Y1362" s="3">
        <v>200000</v>
      </c>
      <c r="Z1362">
        <v>10</v>
      </c>
      <c r="AA1362">
        <v>0</v>
      </c>
      <c r="AB1362">
        <v>0</v>
      </c>
      <c r="AC1362">
        <v>0</v>
      </c>
      <c r="AF1362">
        <v>0</v>
      </c>
      <c r="AO1362" t="s">
        <v>186</v>
      </c>
      <c r="AP1362" t="s">
        <v>187</v>
      </c>
      <c r="AQ1362" t="s">
        <v>21036</v>
      </c>
      <c r="AS1362">
        <v>0</v>
      </c>
      <c r="AT1362">
        <v>0</v>
      </c>
      <c r="AU1362">
        <v>0</v>
      </c>
      <c r="AV1362">
        <v>0</v>
      </c>
      <c r="AW1362">
        <v>0</v>
      </c>
      <c r="AX1362">
        <v>0</v>
      </c>
      <c r="BB1362" t="s">
        <v>63</v>
      </c>
      <c r="BC1362" t="s">
        <v>5602</v>
      </c>
      <c r="BD1362">
        <v>0</v>
      </c>
      <c r="BF1362" t="s">
        <v>187</v>
      </c>
      <c r="BI1362" t="s">
        <v>3216</v>
      </c>
    </row>
    <row r="1363" spans="1:61" x14ac:dyDescent="0.35">
      <c r="A1363" t="s">
        <v>3217</v>
      </c>
      <c r="B1363">
        <v>10000</v>
      </c>
      <c r="C1363">
        <v>30000</v>
      </c>
      <c r="D1363" s="2">
        <v>45770</v>
      </c>
      <c r="E1363" t="s">
        <v>59</v>
      </c>
      <c r="F1363" t="s">
        <v>3218</v>
      </c>
      <c r="G1363" t="s">
        <v>182</v>
      </c>
      <c r="I1363">
        <v>1</v>
      </c>
      <c r="J1363" t="s">
        <v>183</v>
      </c>
      <c r="K1363">
        <v>73</v>
      </c>
      <c r="L1363" t="s">
        <v>6042</v>
      </c>
      <c r="M1363" t="s">
        <v>184</v>
      </c>
      <c r="N1363" t="s">
        <v>3845</v>
      </c>
      <c r="O1363" s="3">
        <v>12167</v>
      </c>
      <c r="R1363" s="2">
        <v>45769</v>
      </c>
      <c r="T1363">
        <v>30</v>
      </c>
      <c r="U1363" s="3">
        <v>365010</v>
      </c>
      <c r="V1363" t="s">
        <v>65</v>
      </c>
      <c r="W1363" t="s">
        <v>185</v>
      </c>
      <c r="X1363">
        <v>0</v>
      </c>
      <c r="Y1363" s="3">
        <v>360000</v>
      </c>
      <c r="Z1363" s="3">
        <v>5010</v>
      </c>
      <c r="AA1363">
        <v>0</v>
      </c>
      <c r="AB1363">
        <v>0</v>
      </c>
      <c r="AC1363">
        <v>0</v>
      </c>
      <c r="AF1363">
        <v>0</v>
      </c>
      <c r="AO1363" t="s">
        <v>186</v>
      </c>
      <c r="AP1363" t="s">
        <v>187</v>
      </c>
      <c r="AQ1363" t="s">
        <v>21036</v>
      </c>
      <c r="AS1363">
        <v>0</v>
      </c>
      <c r="AT1363">
        <v>0</v>
      </c>
      <c r="AU1363">
        <v>0</v>
      </c>
      <c r="AV1363">
        <v>0</v>
      </c>
      <c r="AW1363">
        <v>0</v>
      </c>
      <c r="AX1363">
        <v>0</v>
      </c>
      <c r="BB1363" t="s">
        <v>63</v>
      </c>
      <c r="BC1363" t="s">
        <v>5603</v>
      </c>
      <c r="BD1363">
        <v>0</v>
      </c>
      <c r="BF1363" t="s">
        <v>187</v>
      </c>
      <c r="BI1363" t="s">
        <v>3219</v>
      </c>
    </row>
    <row r="1364" spans="1:61" x14ac:dyDescent="0.35">
      <c r="A1364" t="s">
        <v>3217</v>
      </c>
      <c r="B1364">
        <v>10000</v>
      </c>
      <c r="C1364">
        <v>40000</v>
      </c>
      <c r="D1364" s="2">
        <v>45770</v>
      </c>
      <c r="E1364" t="s">
        <v>59</v>
      </c>
      <c r="F1364" t="s">
        <v>3218</v>
      </c>
      <c r="G1364" t="s">
        <v>182</v>
      </c>
      <c r="I1364">
        <v>2</v>
      </c>
      <c r="J1364" t="s">
        <v>183</v>
      </c>
      <c r="K1364">
        <v>73</v>
      </c>
      <c r="L1364" t="s">
        <v>6042</v>
      </c>
      <c r="M1364" t="s">
        <v>433</v>
      </c>
      <c r="N1364" t="s">
        <v>3858</v>
      </c>
      <c r="O1364" s="3">
        <v>8334</v>
      </c>
      <c r="R1364" s="2">
        <v>45769</v>
      </c>
      <c r="T1364">
        <v>30</v>
      </c>
      <c r="U1364" s="3">
        <v>250020</v>
      </c>
      <c r="V1364" t="s">
        <v>65</v>
      </c>
      <c r="W1364" t="s">
        <v>185</v>
      </c>
      <c r="X1364">
        <v>0</v>
      </c>
      <c r="Y1364" s="3">
        <v>246568</v>
      </c>
      <c r="Z1364" s="3">
        <v>3452</v>
      </c>
      <c r="AA1364">
        <v>0</v>
      </c>
      <c r="AB1364">
        <v>0</v>
      </c>
      <c r="AC1364">
        <v>0</v>
      </c>
      <c r="AF1364">
        <v>0</v>
      </c>
      <c r="AO1364" t="s">
        <v>186</v>
      </c>
      <c r="AP1364" t="s">
        <v>187</v>
      </c>
      <c r="AQ1364" t="s">
        <v>21036</v>
      </c>
      <c r="AS1364">
        <v>0</v>
      </c>
      <c r="AT1364">
        <v>0</v>
      </c>
      <c r="AU1364">
        <v>0</v>
      </c>
      <c r="AV1364">
        <v>0</v>
      </c>
      <c r="AW1364">
        <v>0</v>
      </c>
      <c r="AX1364">
        <v>0</v>
      </c>
      <c r="BB1364" t="s">
        <v>63</v>
      </c>
      <c r="BC1364" t="s">
        <v>5603</v>
      </c>
      <c r="BD1364">
        <v>0</v>
      </c>
      <c r="BF1364" t="s">
        <v>187</v>
      </c>
      <c r="BI1364" t="s">
        <v>3219</v>
      </c>
    </row>
    <row r="1365" spans="1:61" x14ac:dyDescent="0.35">
      <c r="A1365" t="s">
        <v>3217</v>
      </c>
      <c r="B1365">
        <v>10000</v>
      </c>
      <c r="C1365">
        <v>50000</v>
      </c>
      <c r="D1365" s="2">
        <v>45770</v>
      </c>
      <c r="E1365" t="s">
        <v>59</v>
      </c>
      <c r="F1365" t="s">
        <v>3218</v>
      </c>
      <c r="G1365" t="s">
        <v>182</v>
      </c>
      <c r="I1365">
        <v>2</v>
      </c>
      <c r="J1365" t="s">
        <v>183</v>
      </c>
      <c r="K1365">
        <v>73</v>
      </c>
      <c r="L1365" t="s">
        <v>6070</v>
      </c>
      <c r="M1365" t="s">
        <v>153</v>
      </c>
      <c r="N1365" t="s">
        <v>3830</v>
      </c>
      <c r="O1365" s="3">
        <v>3834</v>
      </c>
      <c r="R1365" s="2">
        <v>45769</v>
      </c>
      <c r="T1365">
        <v>30</v>
      </c>
      <c r="U1365" s="3">
        <v>115020</v>
      </c>
      <c r="V1365" t="s">
        <v>65</v>
      </c>
      <c r="W1365" t="s">
        <v>185</v>
      </c>
      <c r="X1365">
        <v>0</v>
      </c>
      <c r="Y1365" s="3">
        <v>113432</v>
      </c>
      <c r="Z1365" s="3">
        <v>1588</v>
      </c>
      <c r="AA1365">
        <v>0</v>
      </c>
      <c r="AB1365">
        <v>0</v>
      </c>
      <c r="AC1365">
        <v>0</v>
      </c>
      <c r="AF1365">
        <v>0</v>
      </c>
      <c r="AO1365" t="s">
        <v>186</v>
      </c>
      <c r="AP1365" t="s">
        <v>187</v>
      </c>
      <c r="AQ1365" t="s">
        <v>21036</v>
      </c>
      <c r="AS1365">
        <v>0</v>
      </c>
      <c r="AT1365">
        <v>0</v>
      </c>
      <c r="AU1365">
        <v>0</v>
      </c>
      <c r="AV1365">
        <v>0</v>
      </c>
      <c r="AW1365">
        <v>0</v>
      </c>
      <c r="AX1365">
        <v>0</v>
      </c>
      <c r="BB1365" t="s">
        <v>63</v>
      </c>
      <c r="BC1365" t="s">
        <v>5603</v>
      </c>
      <c r="BD1365">
        <v>0</v>
      </c>
      <c r="BF1365" t="s">
        <v>187</v>
      </c>
      <c r="BI1365" t="s">
        <v>3219</v>
      </c>
    </row>
    <row r="1366" spans="1:61" x14ac:dyDescent="0.35">
      <c r="A1366" t="s">
        <v>5108</v>
      </c>
      <c r="B1366">
        <v>10000</v>
      </c>
      <c r="C1366">
        <v>20000</v>
      </c>
      <c r="D1366" s="2">
        <v>45775</v>
      </c>
      <c r="E1366" t="s">
        <v>59</v>
      </c>
      <c r="F1366" t="s">
        <v>5594</v>
      </c>
      <c r="G1366" t="s">
        <v>4822</v>
      </c>
      <c r="I1366">
        <v>2</v>
      </c>
      <c r="J1366" t="s">
        <v>183</v>
      </c>
      <c r="K1366">
        <v>76</v>
      </c>
      <c r="L1366" t="s">
        <v>6071</v>
      </c>
      <c r="M1366" t="s">
        <v>945</v>
      </c>
      <c r="N1366" t="s">
        <v>3831</v>
      </c>
      <c r="O1366" s="3">
        <v>3667</v>
      </c>
      <c r="R1366" s="2">
        <v>45769</v>
      </c>
      <c r="T1366">
        <v>6</v>
      </c>
      <c r="U1366" s="3">
        <v>22002</v>
      </c>
      <c r="V1366" t="s">
        <v>65</v>
      </c>
      <c r="W1366" t="s">
        <v>4823</v>
      </c>
      <c r="X1366">
        <v>0</v>
      </c>
      <c r="Y1366" s="3">
        <v>22002</v>
      </c>
      <c r="Z1366">
        <v>0</v>
      </c>
      <c r="AA1366">
        <v>0</v>
      </c>
      <c r="AB1366">
        <v>0</v>
      </c>
      <c r="AC1366">
        <v>0</v>
      </c>
      <c r="AF1366">
        <v>0</v>
      </c>
      <c r="AO1366" t="s">
        <v>4824</v>
      </c>
      <c r="AP1366" t="s">
        <v>448</v>
      </c>
      <c r="AQ1366" t="s">
        <v>11797</v>
      </c>
      <c r="AS1366">
        <v>0</v>
      </c>
      <c r="AT1366">
        <v>0</v>
      </c>
      <c r="AU1366">
        <v>0</v>
      </c>
      <c r="AV1366">
        <v>0</v>
      </c>
      <c r="AW1366">
        <v>0</v>
      </c>
      <c r="AX1366">
        <v>0</v>
      </c>
      <c r="BB1366" t="s">
        <v>63</v>
      </c>
      <c r="BC1366" t="s">
        <v>6529</v>
      </c>
      <c r="BD1366">
        <v>0</v>
      </c>
      <c r="BF1366" t="s">
        <v>448</v>
      </c>
      <c r="BI1366" t="s">
        <v>4049</v>
      </c>
    </row>
    <row r="1367" spans="1:61" x14ac:dyDescent="0.35">
      <c r="A1367" t="s">
        <v>5604</v>
      </c>
      <c r="B1367">
        <v>10000</v>
      </c>
      <c r="C1367">
        <v>10000</v>
      </c>
      <c r="D1367" s="2">
        <v>45771</v>
      </c>
      <c r="E1367" t="s">
        <v>59</v>
      </c>
      <c r="F1367" t="s">
        <v>5605</v>
      </c>
      <c r="G1367" t="s">
        <v>2398</v>
      </c>
      <c r="I1367">
        <v>1</v>
      </c>
      <c r="J1367" t="s">
        <v>183</v>
      </c>
      <c r="K1367">
        <v>86</v>
      </c>
      <c r="L1367" t="s">
        <v>6043</v>
      </c>
      <c r="M1367" t="s">
        <v>1696</v>
      </c>
      <c r="N1367" t="s">
        <v>3840</v>
      </c>
      <c r="O1367" s="3">
        <v>15000</v>
      </c>
      <c r="R1367" s="2">
        <v>45769</v>
      </c>
      <c r="T1367">
        <v>8</v>
      </c>
      <c r="U1367" s="3">
        <v>120000</v>
      </c>
      <c r="V1367" t="s">
        <v>65</v>
      </c>
      <c r="W1367" t="s">
        <v>3460</v>
      </c>
      <c r="X1367">
        <v>0</v>
      </c>
      <c r="Y1367" s="3">
        <v>120000</v>
      </c>
      <c r="Z1367">
        <v>0</v>
      </c>
      <c r="AA1367">
        <v>0</v>
      </c>
      <c r="AB1367">
        <v>0</v>
      </c>
      <c r="AC1367">
        <v>0</v>
      </c>
      <c r="AF1367">
        <v>0</v>
      </c>
      <c r="AO1367" t="s">
        <v>3461</v>
      </c>
      <c r="AP1367" t="s">
        <v>203</v>
      </c>
      <c r="AQ1367" t="s">
        <v>21026</v>
      </c>
      <c r="AS1367">
        <v>0</v>
      </c>
      <c r="AT1367">
        <v>0</v>
      </c>
      <c r="AU1367">
        <v>0</v>
      </c>
      <c r="AV1367">
        <v>0</v>
      </c>
      <c r="AW1367">
        <v>0</v>
      </c>
      <c r="AX1367">
        <v>0</v>
      </c>
      <c r="BB1367" t="s">
        <v>63</v>
      </c>
      <c r="BC1367" t="s">
        <v>5606</v>
      </c>
      <c r="BD1367">
        <v>0</v>
      </c>
      <c r="BF1367" t="s">
        <v>203</v>
      </c>
      <c r="BI1367" t="s">
        <v>5607</v>
      </c>
    </row>
    <row r="1368" spans="1:61" x14ac:dyDescent="0.35">
      <c r="A1368" t="s">
        <v>72</v>
      </c>
      <c r="B1368">
        <v>10000</v>
      </c>
      <c r="C1368">
        <v>30000</v>
      </c>
      <c r="D1368" s="2">
        <v>45771</v>
      </c>
      <c r="E1368" t="s">
        <v>59</v>
      </c>
      <c r="F1368" t="s">
        <v>5608</v>
      </c>
      <c r="G1368">
        <v>502200327</v>
      </c>
      <c r="I1368">
        <v>1</v>
      </c>
      <c r="J1368" t="s">
        <v>183</v>
      </c>
      <c r="K1368">
        <v>59</v>
      </c>
      <c r="L1368" t="s">
        <v>6045</v>
      </c>
      <c r="M1368" t="s">
        <v>73</v>
      </c>
      <c r="N1368" t="s">
        <v>3811</v>
      </c>
      <c r="O1368" s="3">
        <v>40000</v>
      </c>
      <c r="R1368" s="2">
        <v>45769</v>
      </c>
      <c r="T1368">
        <v>18</v>
      </c>
      <c r="U1368" s="3">
        <v>720000</v>
      </c>
      <c r="V1368" t="s">
        <v>65</v>
      </c>
      <c r="W1368">
        <v>7062430001</v>
      </c>
      <c r="X1368">
        <v>0</v>
      </c>
      <c r="Y1368" s="3">
        <v>690000</v>
      </c>
      <c r="Z1368" s="3">
        <v>30000</v>
      </c>
      <c r="AA1368">
        <v>0</v>
      </c>
      <c r="AB1368">
        <v>0</v>
      </c>
      <c r="AC1368">
        <v>0</v>
      </c>
      <c r="AF1368">
        <v>0</v>
      </c>
      <c r="AO1368" t="s">
        <v>74</v>
      </c>
      <c r="AP1368" t="s">
        <v>75</v>
      </c>
      <c r="AQ1368" t="s">
        <v>24960</v>
      </c>
      <c r="AS1368">
        <v>0</v>
      </c>
      <c r="AT1368">
        <v>0</v>
      </c>
      <c r="AU1368">
        <v>0</v>
      </c>
      <c r="AV1368">
        <v>0</v>
      </c>
      <c r="AW1368">
        <v>0</v>
      </c>
      <c r="AX1368">
        <v>0</v>
      </c>
      <c r="BB1368" t="s">
        <v>63</v>
      </c>
      <c r="BC1368" t="s">
        <v>4444</v>
      </c>
      <c r="BD1368">
        <v>0</v>
      </c>
      <c r="BF1368" t="s">
        <v>75</v>
      </c>
      <c r="BI1368" t="s">
        <v>76</v>
      </c>
    </row>
    <row r="1369" spans="1:61" x14ac:dyDescent="0.35">
      <c r="A1369" t="s">
        <v>3220</v>
      </c>
      <c r="B1369">
        <v>10000</v>
      </c>
      <c r="C1369">
        <v>40000</v>
      </c>
      <c r="D1369" s="2">
        <v>45770</v>
      </c>
      <c r="E1369" t="s">
        <v>59</v>
      </c>
      <c r="F1369" t="s">
        <v>3221</v>
      </c>
      <c r="G1369" t="s">
        <v>3222</v>
      </c>
      <c r="I1369">
        <v>1</v>
      </c>
      <c r="J1369" t="s">
        <v>183</v>
      </c>
      <c r="K1369">
        <v>94</v>
      </c>
      <c r="L1369" t="s">
        <v>6050</v>
      </c>
      <c r="M1369" t="s">
        <v>81</v>
      </c>
      <c r="N1369" t="s">
        <v>3825</v>
      </c>
      <c r="O1369" s="3">
        <v>1500</v>
      </c>
      <c r="R1369" s="2">
        <v>45769</v>
      </c>
      <c r="T1369">
        <v>4</v>
      </c>
      <c r="U1369" s="3">
        <v>6000</v>
      </c>
      <c r="V1369" t="s">
        <v>65</v>
      </c>
      <c r="W1369" t="s">
        <v>1410</v>
      </c>
      <c r="X1369">
        <v>0</v>
      </c>
      <c r="Y1369" s="3">
        <v>4000</v>
      </c>
      <c r="Z1369" s="3">
        <v>2000</v>
      </c>
      <c r="AA1369">
        <v>0</v>
      </c>
      <c r="AB1369">
        <v>0</v>
      </c>
      <c r="AC1369">
        <v>0</v>
      </c>
      <c r="AF1369">
        <v>0</v>
      </c>
      <c r="AO1369" t="s">
        <v>1411</v>
      </c>
      <c r="AP1369" t="s">
        <v>84</v>
      </c>
      <c r="AQ1369" t="s">
        <v>14396</v>
      </c>
      <c r="AS1369">
        <v>0</v>
      </c>
      <c r="AT1369">
        <v>0</v>
      </c>
      <c r="AU1369">
        <v>0</v>
      </c>
      <c r="AV1369">
        <v>0</v>
      </c>
      <c r="AW1369">
        <v>0</v>
      </c>
      <c r="AX1369">
        <v>0</v>
      </c>
      <c r="BB1369" t="s">
        <v>63</v>
      </c>
      <c r="BC1369" t="s">
        <v>5609</v>
      </c>
      <c r="BD1369">
        <v>0</v>
      </c>
      <c r="BF1369" t="s">
        <v>84</v>
      </c>
      <c r="BI1369" t="s">
        <v>3223</v>
      </c>
    </row>
    <row r="1370" spans="1:61" x14ac:dyDescent="0.35">
      <c r="A1370" t="s">
        <v>3224</v>
      </c>
      <c r="B1370">
        <v>10000</v>
      </c>
      <c r="C1370">
        <v>10000</v>
      </c>
      <c r="D1370" s="2">
        <v>45770</v>
      </c>
      <c r="E1370" t="s">
        <v>59</v>
      </c>
      <c r="F1370" t="s">
        <v>3225</v>
      </c>
      <c r="G1370" t="s">
        <v>842</v>
      </c>
      <c r="I1370">
        <v>1</v>
      </c>
      <c r="J1370" t="s">
        <v>183</v>
      </c>
      <c r="K1370">
        <v>73</v>
      </c>
      <c r="L1370" t="s">
        <v>6042</v>
      </c>
      <c r="M1370" t="s">
        <v>184</v>
      </c>
      <c r="N1370" t="s">
        <v>3845</v>
      </c>
      <c r="O1370" s="3">
        <v>36000</v>
      </c>
      <c r="R1370" s="2">
        <v>45769</v>
      </c>
      <c r="T1370">
        <v>12</v>
      </c>
      <c r="U1370" s="3">
        <v>432000</v>
      </c>
      <c r="V1370" t="s">
        <v>65</v>
      </c>
      <c r="W1370">
        <v>80256220001</v>
      </c>
      <c r="X1370">
        <v>0</v>
      </c>
      <c r="Y1370" s="3">
        <v>432000</v>
      </c>
      <c r="Z1370">
        <v>0</v>
      </c>
      <c r="AA1370">
        <v>0</v>
      </c>
      <c r="AB1370">
        <v>0</v>
      </c>
      <c r="AC1370">
        <v>0</v>
      </c>
      <c r="AF1370">
        <v>0</v>
      </c>
      <c r="AO1370">
        <v>8025622</v>
      </c>
      <c r="AP1370" t="s">
        <v>162</v>
      </c>
      <c r="AQ1370" t="s">
        <v>8373</v>
      </c>
      <c r="AS1370">
        <v>0</v>
      </c>
      <c r="AT1370">
        <v>0</v>
      </c>
      <c r="AU1370">
        <v>0</v>
      </c>
      <c r="AV1370">
        <v>0</v>
      </c>
      <c r="AW1370">
        <v>0</v>
      </c>
      <c r="AX1370">
        <v>0</v>
      </c>
      <c r="BB1370" t="s">
        <v>63</v>
      </c>
      <c r="BC1370" t="s">
        <v>6546</v>
      </c>
      <c r="BD1370">
        <v>0</v>
      </c>
      <c r="BF1370" t="s">
        <v>162</v>
      </c>
      <c r="BI1370" t="s">
        <v>3226</v>
      </c>
    </row>
    <row r="1371" spans="1:61" x14ac:dyDescent="0.35">
      <c r="A1371" t="s">
        <v>5610</v>
      </c>
      <c r="B1371">
        <v>10000</v>
      </c>
      <c r="C1371">
        <v>10000</v>
      </c>
      <c r="D1371" s="2">
        <v>45771</v>
      </c>
      <c r="E1371" t="s">
        <v>59</v>
      </c>
      <c r="F1371" t="s">
        <v>5611</v>
      </c>
      <c r="G1371" t="s">
        <v>3469</v>
      </c>
      <c r="I1371">
        <v>1</v>
      </c>
      <c r="J1371" t="s">
        <v>183</v>
      </c>
      <c r="K1371">
        <v>72</v>
      </c>
      <c r="L1371" t="s">
        <v>6056</v>
      </c>
      <c r="M1371" t="s">
        <v>161</v>
      </c>
      <c r="N1371" t="s">
        <v>3853</v>
      </c>
      <c r="O1371" s="3">
        <v>19600</v>
      </c>
      <c r="R1371" s="2">
        <v>45769</v>
      </c>
      <c r="T1371">
        <v>5</v>
      </c>
      <c r="U1371" s="3">
        <v>98000</v>
      </c>
      <c r="V1371" t="s">
        <v>65</v>
      </c>
      <c r="W1371">
        <v>83624420001</v>
      </c>
      <c r="X1371">
        <v>0</v>
      </c>
      <c r="Y1371" s="3">
        <v>90000</v>
      </c>
      <c r="Z1371" s="3">
        <v>8000</v>
      </c>
      <c r="AA1371">
        <v>0</v>
      </c>
      <c r="AB1371">
        <v>0</v>
      </c>
      <c r="AC1371">
        <v>0</v>
      </c>
      <c r="AF1371">
        <v>0</v>
      </c>
      <c r="AO1371">
        <v>8362442</v>
      </c>
      <c r="AP1371" t="s">
        <v>162</v>
      </c>
      <c r="AQ1371" t="s">
        <v>8373</v>
      </c>
      <c r="AS1371">
        <v>0</v>
      </c>
      <c r="AT1371">
        <v>0</v>
      </c>
      <c r="AU1371">
        <v>0</v>
      </c>
      <c r="AV1371">
        <v>0</v>
      </c>
      <c r="AW1371">
        <v>0</v>
      </c>
      <c r="AX1371">
        <v>0</v>
      </c>
      <c r="BB1371" t="s">
        <v>63</v>
      </c>
      <c r="BC1371" t="s">
        <v>5612</v>
      </c>
      <c r="BD1371">
        <v>0</v>
      </c>
      <c r="BF1371" t="s">
        <v>162</v>
      </c>
      <c r="BI1371" t="s">
        <v>3466</v>
      </c>
    </row>
    <row r="1372" spans="1:61" x14ac:dyDescent="0.35">
      <c r="A1372" t="s">
        <v>3467</v>
      </c>
      <c r="B1372">
        <v>10000</v>
      </c>
      <c r="C1372">
        <v>10000</v>
      </c>
      <c r="D1372" s="2">
        <v>45771</v>
      </c>
      <c r="E1372" t="s">
        <v>59</v>
      </c>
      <c r="F1372" t="s">
        <v>3468</v>
      </c>
      <c r="G1372" t="s">
        <v>3469</v>
      </c>
      <c r="I1372">
        <v>1</v>
      </c>
      <c r="J1372" t="s">
        <v>183</v>
      </c>
      <c r="K1372">
        <v>72</v>
      </c>
      <c r="L1372" t="s">
        <v>6056</v>
      </c>
      <c r="M1372" t="s">
        <v>161</v>
      </c>
      <c r="N1372" t="s">
        <v>3853</v>
      </c>
      <c r="O1372" s="3">
        <v>2800</v>
      </c>
      <c r="R1372" s="2">
        <v>45769</v>
      </c>
      <c r="T1372">
        <v>5</v>
      </c>
      <c r="U1372" s="3">
        <v>14000</v>
      </c>
      <c r="V1372" t="s">
        <v>65</v>
      </c>
      <c r="W1372">
        <v>83634490001</v>
      </c>
      <c r="X1372">
        <v>0</v>
      </c>
      <c r="Y1372" s="3">
        <v>10000</v>
      </c>
      <c r="Z1372" s="3">
        <v>4000</v>
      </c>
      <c r="AA1372">
        <v>0</v>
      </c>
      <c r="AB1372">
        <v>0</v>
      </c>
      <c r="AC1372">
        <v>0</v>
      </c>
      <c r="AF1372">
        <v>0</v>
      </c>
      <c r="AO1372">
        <v>8363449</v>
      </c>
      <c r="AP1372" t="s">
        <v>162</v>
      </c>
      <c r="AQ1372" t="s">
        <v>8373</v>
      </c>
      <c r="AS1372">
        <v>0</v>
      </c>
      <c r="AT1372">
        <v>0</v>
      </c>
      <c r="AU1372">
        <v>0</v>
      </c>
      <c r="AV1372">
        <v>0</v>
      </c>
      <c r="AW1372">
        <v>0</v>
      </c>
      <c r="AX1372">
        <v>0</v>
      </c>
      <c r="BB1372" t="s">
        <v>63</v>
      </c>
      <c r="BC1372" t="s">
        <v>5613</v>
      </c>
      <c r="BD1372">
        <v>0</v>
      </c>
      <c r="BF1372" t="s">
        <v>162</v>
      </c>
      <c r="BI1372" t="s">
        <v>3466</v>
      </c>
    </row>
    <row r="1373" spans="1:61" x14ac:dyDescent="0.35">
      <c r="A1373" t="s">
        <v>3470</v>
      </c>
      <c r="B1373">
        <v>10000</v>
      </c>
      <c r="C1373">
        <v>10000</v>
      </c>
      <c r="D1373" s="2">
        <v>45771</v>
      </c>
      <c r="E1373" t="s">
        <v>59</v>
      </c>
      <c r="F1373" t="s">
        <v>3471</v>
      </c>
      <c r="G1373" t="s">
        <v>3469</v>
      </c>
      <c r="I1373">
        <v>1</v>
      </c>
      <c r="J1373" t="s">
        <v>183</v>
      </c>
      <c r="K1373">
        <v>72</v>
      </c>
      <c r="L1373" t="s">
        <v>6056</v>
      </c>
      <c r="M1373" t="s">
        <v>161</v>
      </c>
      <c r="N1373" t="s">
        <v>3853</v>
      </c>
      <c r="O1373" s="3">
        <v>2800</v>
      </c>
      <c r="R1373" s="2">
        <v>45769</v>
      </c>
      <c r="T1373">
        <v>5</v>
      </c>
      <c r="U1373" s="3">
        <v>14000</v>
      </c>
      <c r="V1373" t="s">
        <v>65</v>
      </c>
      <c r="W1373">
        <v>83635750001</v>
      </c>
      <c r="X1373">
        <v>0</v>
      </c>
      <c r="Y1373" s="3">
        <v>10000</v>
      </c>
      <c r="Z1373" s="3">
        <v>4000</v>
      </c>
      <c r="AA1373">
        <v>0</v>
      </c>
      <c r="AB1373">
        <v>0</v>
      </c>
      <c r="AC1373">
        <v>0</v>
      </c>
      <c r="AF1373">
        <v>0</v>
      </c>
      <c r="AO1373">
        <v>8363575</v>
      </c>
      <c r="AP1373" t="s">
        <v>162</v>
      </c>
      <c r="AQ1373" t="s">
        <v>8373</v>
      </c>
      <c r="AS1373">
        <v>0</v>
      </c>
      <c r="AT1373">
        <v>0</v>
      </c>
      <c r="AU1373">
        <v>0</v>
      </c>
      <c r="AV1373">
        <v>0</v>
      </c>
      <c r="AW1373">
        <v>0</v>
      </c>
      <c r="AX1373">
        <v>0</v>
      </c>
      <c r="BB1373" t="s">
        <v>63</v>
      </c>
      <c r="BC1373" t="s">
        <v>5614</v>
      </c>
      <c r="BD1373">
        <v>0</v>
      </c>
      <c r="BF1373" t="s">
        <v>162</v>
      </c>
      <c r="BI1373" t="s">
        <v>3466</v>
      </c>
    </row>
    <row r="1374" spans="1:61" x14ac:dyDescent="0.35">
      <c r="A1374" t="s">
        <v>3472</v>
      </c>
      <c r="B1374">
        <v>10000</v>
      </c>
      <c r="C1374">
        <v>10000</v>
      </c>
      <c r="D1374" s="2">
        <v>45771</v>
      </c>
      <c r="E1374" t="s">
        <v>59</v>
      </c>
      <c r="F1374" t="s">
        <v>3473</v>
      </c>
      <c r="G1374" t="s">
        <v>3469</v>
      </c>
      <c r="I1374">
        <v>1</v>
      </c>
      <c r="J1374" t="s">
        <v>183</v>
      </c>
      <c r="K1374">
        <v>72</v>
      </c>
      <c r="L1374" t="s">
        <v>6056</v>
      </c>
      <c r="M1374" t="s">
        <v>161</v>
      </c>
      <c r="N1374" t="s">
        <v>3853</v>
      </c>
      <c r="O1374" s="3">
        <v>2800</v>
      </c>
      <c r="R1374" s="2">
        <v>45769</v>
      </c>
      <c r="T1374">
        <v>5</v>
      </c>
      <c r="U1374" s="3">
        <v>14000</v>
      </c>
      <c r="V1374" t="s">
        <v>65</v>
      </c>
      <c r="W1374">
        <v>83635760001</v>
      </c>
      <c r="X1374">
        <v>0</v>
      </c>
      <c r="Y1374" s="3">
        <v>10000</v>
      </c>
      <c r="Z1374" s="3">
        <v>4000</v>
      </c>
      <c r="AA1374">
        <v>0</v>
      </c>
      <c r="AB1374">
        <v>0</v>
      </c>
      <c r="AC1374">
        <v>0</v>
      </c>
      <c r="AF1374">
        <v>0</v>
      </c>
      <c r="AO1374">
        <v>8363576</v>
      </c>
      <c r="AP1374" t="s">
        <v>162</v>
      </c>
      <c r="AQ1374" t="s">
        <v>8373</v>
      </c>
      <c r="AS1374">
        <v>0</v>
      </c>
      <c r="AT1374">
        <v>0</v>
      </c>
      <c r="AU1374">
        <v>0</v>
      </c>
      <c r="AV1374">
        <v>0</v>
      </c>
      <c r="AW1374">
        <v>0</v>
      </c>
      <c r="AX1374">
        <v>0</v>
      </c>
      <c r="BB1374" t="s">
        <v>63</v>
      </c>
      <c r="BC1374" t="s">
        <v>5615</v>
      </c>
      <c r="BD1374">
        <v>0</v>
      </c>
      <c r="BF1374" t="s">
        <v>162</v>
      </c>
      <c r="BI1374" t="s">
        <v>3466</v>
      </c>
    </row>
    <row r="1375" spans="1:61" x14ac:dyDescent="0.35">
      <c r="A1375" t="s">
        <v>3227</v>
      </c>
      <c r="B1375">
        <v>10000</v>
      </c>
      <c r="C1375">
        <v>30000</v>
      </c>
      <c r="D1375" s="2">
        <v>45770</v>
      </c>
      <c r="E1375" t="s">
        <v>59</v>
      </c>
      <c r="F1375" t="s">
        <v>3228</v>
      </c>
      <c r="G1375">
        <v>10656256092</v>
      </c>
      <c r="I1375">
        <v>3</v>
      </c>
      <c r="J1375" t="s">
        <v>183</v>
      </c>
      <c r="K1375">
        <v>85</v>
      </c>
      <c r="L1375" t="s">
        <v>6060</v>
      </c>
      <c r="M1375" t="s">
        <v>940</v>
      </c>
      <c r="N1375" t="s">
        <v>3864</v>
      </c>
      <c r="O1375" s="3">
        <v>10000</v>
      </c>
      <c r="R1375" s="2">
        <v>45769</v>
      </c>
      <c r="T1375">
        <v>11</v>
      </c>
      <c r="U1375" s="3">
        <v>110000</v>
      </c>
      <c r="V1375" t="s">
        <v>65</v>
      </c>
      <c r="W1375" t="s">
        <v>478</v>
      </c>
      <c r="X1375">
        <v>0</v>
      </c>
      <c r="Y1375" s="3">
        <v>100000</v>
      </c>
      <c r="Z1375" s="3">
        <v>10000</v>
      </c>
      <c r="AA1375">
        <v>0</v>
      </c>
      <c r="AB1375">
        <v>0</v>
      </c>
      <c r="AC1375">
        <v>0</v>
      </c>
      <c r="AF1375">
        <v>0</v>
      </c>
      <c r="AO1375" t="s">
        <v>479</v>
      </c>
      <c r="AP1375" t="s">
        <v>108</v>
      </c>
      <c r="AQ1375" t="s">
        <v>13404</v>
      </c>
      <c r="AS1375">
        <v>0</v>
      </c>
      <c r="AT1375">
        <v>0</v>
      </c>
      <c r="AU1375">
        <v>0</v>
      </c>
      <c r="AV1375">
        <v>0</v>
      </c>
      <c r="AW1375">
        <v>0</v>
      </c>
      <c r="AX1375">
        <v>0</v>
      </c>
      <c r="BB1375" t="s">
        <v>63</v>
      </c>
      <c r="BC1375" t="s">
        <v>4475</v>
      </c>
      <c r="BD1375">
        <v>0</v>
      </c>
      <c r="BF1375" t="s">
        <v>108</v>
      </c>
      <c r="BI1375" t="s">
        <v>3229</v>
      </c>
    </row>
    <row r="1376" spans="1:61" x14ac:dyDescent="0.35">
      <c r="A1376" t="s">
        <v>3616</v>
      </c>
      <c r="B1376">
        <v>10000</v>
      </c>
      <c r="C1376">
        <v>10000</v>
      </c>
      <c r="D1376" s="2">
        <v>45772</v>
      </c>
      <c r="E1376" t="s">
        <v>59</v>
      </c>
      <c r="F1376" s="4">
        <v>0.46633101851851849</v>
      </c>
      <c r="G1376" t="s">
        <v>3469</v>
      </c>
      <c r="I1376">
        <v>1</v>
      </c>
      <c r="J1376" t="s">
        <v>183</v>
      </c>
      <c r="K1376">
        <v>72</v>
      </c>
      <c r="L1376" t="s">
        <v>6056</v>
      </c>
      <c r="M1376" t="s">
        <v>161</v>
      </c>
      <c r="N1376" t="s">
        <v>3853</v>
      </c>
      <c r="O1376" s="3">
        <v>2000</v>
      </c>
      <c r="R1376" s="2">
        <v>45769</v>
      </c>
      <c r="T1376">
        <v>4</v>
      </c>
      <c r="U1376" s="3">
        <v>8000</v>
      </c>
      <c r="V1376" t="s">
        <v>65</v>
      </c>
      <c r="W1376">
        <v>5000579950001</v>
      </c>
      <c r="X1376">
        <v>0</v>
      </c>
      <c r="Y1376" s="3">
        <v>6000</v>
      </c>
      <c r="Z1376" s="3">
        <v>2000</v>
      </c>
      <c r="AA1376">
        <v>0</v>
      </c>
      <c r="AB1376">
        <v>0</v>
      </c>
      <c r="AC1376">
        <v>0</v>
      </c>
      <c r="AF1376">
        <v>0</v>
      </c>
      <c r="AO1376">
        <v>500057995</v>
      </c>
      <c r="AP1376" t="s">
        <v>162</v>
      </c>
      <c r="AQ1376" t="s">
        <v>8373</v>
      </c>
      <c r="AS1376">
        <v>0</v>
      </c>
      <c r="AT1376">
        <v>0</v>
      </c>
      <c r="AU1376">
        <v>0</v>
      </c>
      <c r="AV1376">
        <v>0</v>
      </c>
      <c r="AW1376">
        <v>0</v>
      </c>
      <c r="AX1376">
        <v>0</v>
      </c>
      <c r="BB1376" t="s">
        <v>63</v>
      </c>
      <c r="BC1376" t="s">
        <v>5616</v>
      </c>
      <c r="BD1376">
        <v>0</v>
      </c>
      <c r="BF1376" t="s">
        <v>162</v>
      </c>
      <c r="BI1376" t="s">
        <v>1146</v>
      </c>
    </row>
    <row r="1377" spans="1:61" x14ac:dyDescent="0.35">
      <c r="A1377" t="s">
        <v>3230</v>
      </c>
      <c r="B1377">
        <v>10000</v>
      </c>
      <c r="C1377">
        <v>10000</v>
      </c>
      <c r="D1377" s="2">
        <v>45770</v>
      </c>
      <c r="E1377" t="s">
        <v>59</v>
      </c>
      <c r="F1377" s="4">
        <v>0.46946759259259258</v>
      </c>
      <c r="G1377">
        <v>860909190918</v>
      </c>
      <c r="I1377">
        <v>1</v>
      </c>
      <c r="J1377" t="s">
        <v>183</v>
      </c>
      <c r="K1377">
        <v>79</v>
      </c>
      <c r="L1377" t="s">
        <v>6076</v>
      </c>
      <c r="M1377" t="s">
        <v>92</v>
      </c>
      <c r="N1377" t="s">
        <v>3828</v>
      </c>
      <c r="O1377">
        <v>143</v>
      </c>
      <c r="R1377" s="2">
        <v>45769</v>
      </c>
      <c r="T1377">
        <v>28</v>
      </c>
      <c r="U1377" s="3">
        <v>4004</v>
      </c>
      <c r="V1377" t="s">
        <v>65</v>
      </c>
      <c r="W1377" t="s">
        <v>3231</v>
      </c>
      <c r="X1377">
        <v>0</v>
      </c>
      <c r="Y1377" s="3">
        <v>3925</v>
      </c>
      <c r="Z1377">
        <v>79</v>
      </c>
      <c r="AA1377">
        <v>0</v>
      </c>
      <c r="AB1377">
        <v>0</v>
      </c>
      <c r="AC1377">
        <v>0</v>
      </c>
      <c r="AF1377">
        <v>0</v>
      </c>
      <c r="AO1377" t="s">
        <v>3232</v>
      </c>
      <c r="AP1377" t="s">
        <v>108</v>
      </c>
      <c r="AQ1377" t="s">
        <v>13404</v>
      </c>
      <c r="AS1377">
        <v>0</v>
      </c>
      <c r="AT1377">
        <v>0</v>
      </c>
      <c r="AU1377">
        <v>0</v>
      </c>
      <c r="AV1377">
        <v>0</v>
      </c>
      <c r="AW1377">
        <v>0</v>
      </c>
      <c r="AX1377">
        <v>0</v>
      </c>
      <c r="BB1377" t="s">
        <v>63</v>
      </c>
      <c r="BC1377" t="s">
        <v>5509</v>
      </c>
      <c r="BD1377">
        <v>0</v>
      </c>
      <c r="BF1377" t="s">
        <v>108</v>
      </c>
      <c r="BI1377" t="s">
        <v>3233</v>
      </c>
    </row>
    <row r="1378" spans="1:61" x14ac:dyDescent="0.35">
      <c r="A1378" t="s">
        <v>3152</v>
      </c>
      <c r="B1378">
        <v>10000</v>
      </c>
      <c r="C1378">
        <v>10000</v>
      </c>
      <c r="D1378" s="2">
        <v>45769</v>
      </c>
      <c r="E1378" t="s">
        <v>59</v>
      </c>
      <c r="F1378" t="s">
        <v>3153</v>
      </c>
      <c r="G1378" t="s">
        <v>713</v>
      </c>
      <c r="I1378">
        <v>1</v>
      </c>
      <c r="J1378" t="s">
        <v>183</v>
      </c>
      <c r="K1378">
        <v>82</v>
      </c>
      <c r="L1378" t="s">
        <v>6055</v>
      </c>
      <c r="M1378" t="s">
        <v>352</v>
      </c>
      <c r="N1378" t="s">
        <v>3798</v>
      </c>
      <c r="O1378" s="3">
        <v>1035</v>
      </c>
      <c r="R1378" s="2">
        <v>45769</v>
      </c>
      <c r="T1378">
        <v>20</v>
      </c>
      <c r="U1378" s="3">
        <v>20700</v>
      </c>
      <c r="V1378" t="s">
        <v>65</v>
      </c>
      <c r="W1378" t="s">
        <v>3154</v>
      </c>
      <c r="X1378">
        <v>0</v>
      </c>
      <c r="Y1378" s="3">
        <v>20700</v>
      </c>
      <c r="Z1378">
        <v>0</v>
      </c>
      <c r="AA1378">
        <v>0</v>
      </c>
      <c r="AB1378">
        <v>0</v>
      </c>
      <c r="AC1378">
        <v>0</v>
      </c>
      <c r="AF1378">
        <v>0</v>
      </c>
      <c r="AO1378" t="s">
        <v>3155</v>
      </c>
      <c r="AP1378" t="s">
        <v>622</v>
      </c>
      <c r="AQ1378" t="s">
        <v>24955</v>
      </c>
      <c r="AS1378">
        <v>0</v>
      </c>
      <c r="AT1378">
        <v>0</v>
      </c>
      <c r="AU1378">
        <v>0</v>
      </c>
      <c r="AV1378">
        <v>0</v>
      </c>
      <c r="AW1378">
        <v>0</v>
      </c>
      <c r="AX1378">
        <v>0</v>
      </c>
      <c r="BB1378" t="s">
        <v>63</v>
      </c>
      <c r="BC1378" t="s">
        <v>5617</v>
      </c>
      <c r="BD1378">
        <v>0</v>
      </c>
      <c r="BF1378" t="s">
        <v>622</v>
      </c>
      <c r="BI1378" t="s">
        <v>2851</v>
      </c>
    </row>
    <row r="1379" spans="1:61" x14ac:dyDescent="0.35">
      <c r="A1379" t="s">
        <v>3234</v>
      </c>
      <c r="B1379">
        <v>10000</v>
      </c>
      <c r="C1379">
        <v>10000</v>
      </c>
      <c r="D1379" s="2">
        <v>45770</v>
      </c>
      <c r="E1379" t="s">
        <v>59</v>
      </c>
      <c r="F1379" t="s">
        <v>3235</v>
      </c>
      <c r="G1379" t="s">
        <v>1667</v>
      </c>
      <c r="I1379">
        <v>1</v>
      </c>
      <c r="J1379" t="s">
        <v>183</v>
      </c>
      <c r="K1379">
        <v>78</v>
      </c>
      <c r="L1379" t="s">
        <v>6047</v>
      </c>
      <c r="M1379" t="s">
        <v>216</v>
      </c>
      <c r="N1379" t="s">
        <v>3803</v>
      </c>
      <c r="O1379">
        <v>500</v>
      </c>
      <c r="R1379" s="2">
        <v>45769</v>
      </c>
      <c r="T1379">
        <v>1</v>
      </c>
      <c r="U1379">
        <v>500</v>
      </c>
      <c r="V1379" t="s">
        <v>65</v>
      </c>
      <c r="W1379">
        <v>10100860001</v>
      </c>
      <c r="X1379">
        <v>0</v>
      </c>
      <c r="Y1379">
        <v>500</v>
      </c>
      <c r="Z1379">
        <v>0</v>
      </c>
      <c r="AA1379">
        <v>0</v>
      </c>
      <c r="AB1379">
        <v>0</v>
      </c>
      <c r="AC1379">
        <v>0</v>
      </c>
      <c r="AF1379">
        <v>0</v>
      </c>
      <c r="AO1379">
        <v>1010086</v>
      </c>
      <c r="AP1379" t="s">
        <v>1726</v>
      </c>
      <c r="AQ1379" t="s">
        <v>11542</v>
      </c>
      <c r="AS1379">
        <v>0</v>
      </c>
      <c r="AT1379">
        <v>0</v>
      </c>
      <c r="AU1379">
        <v>0</v>
      </c>
      <c r="AV1379">
        <v>0</v>
      </c>
      <c r="AW1379">
        <v>0</v>
      </c>
      <c r="AX1379">
        <v>0</v>
      </c>
      <c r="BB1379" t="s">
        <v>63</v>
      </c>
      <c r="BC1379" t="s">
        <v>5618</v>
      </c>
      <c r="BD1379">
        <v>0</v>
      </c>
      <c r="BF1379" t="s">
        <v>1726</v>
      </c>
      <c r="BI1379" t="s">
        <v>1727</v>
      </c>
    </row>
    <row r="1380" spans="1:61" x14ac:dyDescent="0.35">
      <c r="A1380" t="s">
        <v>3482</v>
      </c>
      <c r="B1380">
        <v>10000</v>
      </c>
      <c r="C1380">
        <v>10000</v>
      </c>
      <c r="D1380" s="2">
        <v>45772</v>
      </c>
      <c r="E1380" t="s">
        <v>59</v>
      </c>
      <c r="F1380" t="s">
        <v>3483</v>
      </c>
      <c r="G1380" t="s">
        <v>3484</v>
      </c>
      <c r="I1380">
        <v>1</v>
      </c>
      <c r="J1380" t="s">
        <v>183</v>
      </c>
      <c r="K1380">
        <v>72</v>
      </c>
      <c r="L1380" t="s">
        <v>6056</v>
      </c>
      <c r="M1380" t="s">
        <v>161</v>
      </c>
      <c r="N1380" t="s">
        <v>3853</v>
      </c>
      <c r="O1380" s="3">
        <v>1250</v>
      </c>
      <c r="R1380" s="2">
        <v>45769</v>
      </c>
      <c r="T1380">
        <v>4</v>
      </c>
      <c r="U1380" s="3">
        <v>5000</v>
      </c>
      <c r="V1380" t="s">
        <v>65</v>
      </c>
      <c r="W1380">
        <v>86084000001</v>
      </c>
      <c r="X1380">
        <v>0</v>
      </c>
      <c r="Y1380" s="3">
        <v>3000</v>
      </c>
      <c r="Z1380" s="3">
        <v>2000</v>
      </c>
      <c r="AA1380">
        <v>0</v>
      </c>
      <c r="AB1380">
        <v>0</v>
      </c>
      <c r="AC1380">
        <v>0</v>
      </c>
      <c r="AF1380">
        <v>0</v>
      </c>
      <c r="AO1380">
        <v>8608400</v>
      </c>
      <c r="AP1380" t="s">
        <v>162</v>
      </c>
      <c r="AQ1380" t="s">
        <v>8373</v>
      </c>
      <c r="AS1380">
        <v>0</v>
      </c>
      <c r="AT1380">
        <v>0</v>
      </c>
      <c r="AU1380">
        <v>0</v>
      </c>
      <c r="AV1380">
        <v>0</v>
      </c>
      <c r="AW1380">
        <v>0</v>
      </c>
      <c r="AX1380">
        <v>0</v>
      </c>
      <c r="BB1380" t="s">
        <v>63</v>
      </c>
      <c r="BC1380" t="s">
        <v>5619</v>
      </c>
      <c r="BD1380">
        <v>0</v>
      </c>
      <c r="BF1380" t="s">
        <v>162</v>
      </c>
      <c r="BI1380" t="s">
        <v>3485</v>
      </c>
    </row>
    <row r="1381" spans="1:61" x14ac:dyDescent="0.35">
      <c r="A1381" t="s">
        <v>4736</v>
      </c>
      <c r="B1381">
        <v>10000</v>
      </c>
      <c r="C1381">
        <v>30000</v>
      </c>
      <c r="D1381" s="2">
        <v>45771</v>
      </c>
      <c r="E1381" t="s">
        <v>59</v>
      </c>
      <c r="F1381" t="s">
        <v>4921</v>
      </c>
      <c r="G1381">
        <v>10620258107</v>
      </c>
      <c r="I1381">
        <v>3</v>
      </c>
      <c r="J1381" t="s">
        <v>183</v>
      </c>
      <c r="K1381">
        <v>85</v>
      </c>
      <c r="L1381" t="s">
        <v>6060</v>
      </c>
      <c r="M1381" t="s">
        <v>940</v>
      </c>
      <c r="N1381" t="s">
        <v>3864</v>
      </c>
      <c r="O1381" s="3">
        <v>36364</v>
      </c>
      <c r="R1381" s="2">
        <v>45769</v>
      </c>
      <c r="T1381">
        <v>11</v>
      </c>
      <c r="U1381" s="3">
        <v>400004</v>
      </c>
      <c r="V1381" t="s">
        <v>65</v>
      </c>
      <c r="W1381" t="s">
        <v>504</v>
      </c>
      <c r="X1381">
        <v>0</v>
      </c>
      <c r="Y1381" s="3">
        <v>400000</v>
      </c>
      <c r="Z1381">
        <v>4</v>
      </c>
      <c r="AA1381">
        <v>0</v>
      </c>
      <c r="AB1381">
        <v>0</v>
      </c>
      <c r="AC1381">
        <v>0</v>
      </c>
      <c r="AF1381">
        <v>0</v>
      </c>
      <c r="AO1381" t="s">
        <v>505</v>
      </c>
      <c r="AP1381" t="s">
        <v>108</v>
      </c>
      <c r="AQ1381" t="s">
        <v>13404</v>
      </c>
      <c r="AS1381">
        <v>0</v>
      </c>
      <c r="AT1381">
        <v>0</v>
      </c>
      <c r="AU1381">
        <v>0</v>
      </c>
      <c r="AV1381">
        <v>0</v>
      </c>
      <c r="AW1381">
        <v>0</v>
      </c>
      <c r="AX1381">
        <v>0</v>
      </c>
      <c r="BB1381" t="s">
        <v>63</v>
      </c>
      <c r="BC1381" t="s">
        <v>4738</v>
      </c>
      <c r="BD1381">
        <v>0</v>
      </c>
      <c r="BF1381" t="s">
        <v>108</v>
      </c>
      <c r="BI1381" t="s">
        <v>4739</v>
      </c>
    </row>
    <row r="1382" spans="1:61" x14ac:dyDescent="0.35">
      <c r="A1382" t="s">
        <v>3981</v>
      </c>
      <c r="B1382">
        <v>10000</v>
      </c>
      <c r="C1382">
        <v>10000</v>
      </c>
      <c r="D1382" s="2">
        <v>45776</v>
      </c>
      <c r="E1382" t="s">
        <v>59</v>
      </c>
      <c r="F1382" t="s">
        <v>5599</v>
      </c>
      <c r="G1382" t="s">
        <v>3983</v>
      </c>
      <c r="I1382">
        <v>1</v>
      </c>
      <c r="J1382" t="s">
        <v>183</v>
      </c>
      <c r="K1382">
        <v>93</v>
      </c>
      <c r="L1382" t="s">
        <v>6072</v>
      </c>
      <c r="M1382" t="s">
        <v>1248</v>
      </c>
      <c r="N1382" t="s">
        <v>3834</v>
      </c>
      <c r="O1382" s="3">
        <v>1790</v>
      </c>
      <c r="R1382" s="2">
        <v>45769</v>
      </c>
      <c r="T1382">
        <v>24</v>
      </c>
      <c r="U1382" s="3">
        <v>42960</v>
      </c>
      <c r="V1382" t="s">
        <v>65</v>
      </c>
      <c r="W1382" t="s">
        <v>3984</v>
      </c>
      <c r="X1382">
        <v>0</v>
      </c>
      <c r="Y1382" s="3">
        <v>38201</v>
      </c>
      <c r="Z1382" s="3">
        <v>4759</v>
      </c>
      <c r="AA1382">
        <v>0</v>
      </c>
      <c r="AB1382">
        <v>0</v>
      </c>
      <c r="AC1382">
        <v>0</v>
      </c>
      <c r="AF1382">
        <v>0</v>
      </c>
      <c r="AO1382" t="s">
        <v>3985</v>
      </c>
      <c r="AP1382" t="s">
        <v>448</v>
      </c>
      <c r="AQ1382" t="s">
        <v>11797</v>
      </c>
      <c r="AS1382">
        <v>0</v>
      </c>
      <c r="AT1382">
        <v>0</v>
      </c>
      <c r="AU1382">
        <v>0</v>
      </c>
      <c r="AV1382">
        <v>0</v>
      </c>
      <c r="AW1382">
        <v>0</v>
      </c>
      <c r="AX1382">
        <v>0</v>
      </c>
      <c r="BB1382" t="s">
        <v>63</v>
      </c>
      <c r="BC1382" t="s">
        <v>6398</v>
      </c>
      <c r="BD1382">
        <v>0</v>
      </c>
      <c r="BF1382" t="s">
        <v>448</v>
      </c>
      <c r="BI1382" t="s">
        <v>3986</v>
      </c>
    </row>
    <row r="1383" spans="1:61" x14ac:dyDescent="0.35">
      <c r="A1383" t="s">
        <v>5012</v>
      </c>
      <c r="B1383">
        <v>10000</v>
      </c>
      <c r="C1383">
        <v>60000</v>
      </c>
      <c r="D1383" s="2">
        <v>45772</v>
      </c>
      <c r="E1383" t="s">
        <v>59</v>
      </c>
      <c r="F1383" t="s">
        <v>5013</v>
      </c>
      <c r="G1383" t="s">
        <v>5014</v>
      </c>
      <c r="I1383">
        <v>2</v>
      </c>
      <c r="J1383" t="s">
        <v>183</v>
      </c>
      <c r="K1383">
        <v>62</v>
      </c>
      <c r="L1383" t="s">
        <v>6066</v>
      </c>
      <c r="M1383" t="s">
        <v>175</v>
      </c>
      <c r="N1383" t="s">
        <v>3827</v>
      </c>
      <c r="O1383" s="3">
        <v>26400</v>
      </c>
      <c r="R1383" s="2">
        <v>45769</v>
      </c>
      <c r="T1383">
        <v>1</v>
      </c>
      <c r="U1383" s="3">
        <v>26400</v>
      </c>
      <c r="V1383" t="s">
        <v>65</v>
      </c>
      <c r="W1383" t="s">
        <v>831</v>
      </c>
      <c r="X1383">
        <v>0</v>
      </c>
      <c r="Y1383" s="3">
        <v>26120</v>
      </c>
      <c r="Z1383">
        <v>280</v>
      </c>
      <c r="AA1383">
        <v>0</v>
      </c>
      <c r="AB1383">
        <v>0</v>
      </c>
      <c r="AC1383">
        <v>0</v>
      </c>
      <c r="AF1383">
        <v>0</v>
      </c>
      <c r="AO1383" t="s">
        <v>832</v>
      </c>
      <c r="AP1383" t="s">
        <v>833</v>
      </c>
      <c r="AQ1383" t="s">
        <v>12481</v>
      </c>
      <c r="AS1383">
        <v>0</v>
      </c>
      <c r="AT1383">
        <v>0</v>
      </c>
      <c r="AU1383">
        <v>0</v>
      </c>
      <c r="AV1383">
        <v>0</v>
      </c>
      <c r="AW1383">
        <v>0</v>
      </c>
      <c r="AX1383">
        <v>0</v>
      </c>
      <c r="BB1383" t="s">
        <v>63</v>
      </c>
      <c r="BC1383" t="s">
        <v>5015</v>
      </c>
      <c r="BD1383">
        <v>0</v>
      </c>
      <c r="BF1383" t="s">
        <v>833</v>
      </c>
      <c r="BI1383" t="s">
        <v>4428</v>
      </c>
    </row>
    <row r="1384" spans="1:61" x14ac:dyDescent="0.35">
      <c r="A1384" t="s">
        <v>3159</v>
      </c>
      <c r="B1384">
        <v>10000</v>
      </c>
      <c r="C1384">
        <v>20000</v>
      </c>
      <c r="D1384" s="2">
        <v>45769</v>
      </c>
      <c r="E1384" t="s">
        <v>59</v>
      </c>
      <c r="F1384" t="s">
        <v>3160</v>
      </c>
      <c r="G1384" t="s">
        <v>3161</v>
      </c>
      <c r="I1384">
        <v>1</v>
      </c>
      <c r="J1384" t="s">
        <v>183</v>
      </c>
      <c r="K1384">
        <v>60</v>
      </c>
      <c r="L1384" t="s">
        <v>6048</v>
      </c>
      <c r="M1384" t="s">
        <v>222</v>
      </c>
      <c r="N1384" t="s">
        <v>3835</v>
      </c>
      <c r="O1384" s="3">
        <v>3334</v>
      </c>
      <c r="R1384" s="2">
        <v>45769</v>
      </c>
      <c r="T1384">
        <v>6</v>
      </c>
      <c r="U1384" s="3">
        <v>20004</v>
      </c>
      <c r="V1384" t="s">
        <v>65</v>
      </c>
      <c r="W1384" t="s">
        <v>3162</v>
      </c>
      <c r="X1384">
        <v>0</v>
      </c>
      <c r="Y1384" s="3">
        <v>20000</v>
      </c>
      <c r="Z1384">
        <v>4</v>
      </c>
      <c r="AA1384">
        <v>0</v>
      </c>
      <c r="AB1384">
        <v>0</v>
      </c>
      <c r="AC1384">
        <v>0</v>
      </c>
      <c r="AF1384">
        <v>0</v>
      </c>
      <c r="AO1384" t="s">
        <v>3163</v>
      </c>
      <c r="AP1384" t="s">
        <v>3164</v>
      </c>
      <c r="AQ1384" t="s">
        <v>10705</v>
      </c>
      <c r="AS1384">
        <v>0</v>
      </c>
      <c r="AT1384">
        <v>0</v>
      </c>
      <c r="AU1384">
        <v>0</v>
      </c>
      <c r="AV1384">
        <v>0</v>
      </c>
      <c r="AW1384">
        <v>0</v>
      </c>
      <c r="AX1384">
        <v>0</v>
      </c>
      <c r="BB1384" t="s">
        <v>63</v>
      </c>
      <c r="BC1384" t="s">
        <v>3362</v>
      </c>
      <c r="BD1384">
        <v>0</v>
      </c>
      <c r="BF1384" t="s">
        <v>3164</v>
      </c>
      <c r="BI1384" t="s">
        <v>3165</v>
      </c>
    </row>
    <row r="1385" spans="1:61" x14ac:dyDescent="0.35">
      <c r="A1385" t="s">
        <v>3166</v>
      </c>
      <c r="B1385">
        <v>10000</v>
      </c>
      <c r="C1385">
        <v>20000</v>
      </c>
      <c r="D1385" s="2">
        <v>45769</v>
      </c>
      <c r="E1385" t="s">
        <v>59</v>
      </c>
      <c r="F1385" t="s">
        <v>3167</v>
      </c>
      <c r="G1385" t="s">
        <v>719</v>
      </c>
      <c r="I1385">
        <v>2</v>
      </c>
      <c r="J1385" t="s">
        <v>183</v>
      </c>
      <c r="K1385">
        <v>60</v>
      </c>
      <c r="L1385" t="s">
        <v>6048</v>
      </c>
      <c r="M1385" t="s">
        <v>222</v>
      </c>
      <c r="N1385" t="s">
        <v>3835</v>
      </c>
      <c r="O1385" s="3">
        <v>13000</v>
      </c>
      <c r="R1385" s="2">
        <v>45769</v>
      </c>
      <c r="T1385">
        <v>1</v>
      </c>
      <c r="U1385" s="3">
        <v>13000</v>
      </c>
      <c r="V1385" t="s">
        <v>65</v>
      </c>
      <c r="W1385">
        <v>8077000001</v>
      </c>
      <c r="X1385">
        <v>0</v>
      </c>
      <c r="Y1385" s="3">
        <v>10000</v>
      </c>
      <c r="Z1385" s="3">
        <v>3000</v>
      </c>
      <c r="AA1385">
        <v>0</v>
      </c>
      <c r="AB1385">
        <v>0</v>
      </c>
      <c r="AC1385">
        <v>0</v>
      </c>
      <c r="AF1385">
        <v>0</v>
      </c>
      <c r="AO1385">
        <v>807700</v>
      </c>
      <c r="AP1385" t="s">
        <v>210</v>
      </c>
      <c r="AQ1385" t="s">
        <v>19718</v>
      </c>
      <c r="AS1385">
        <v>0</v>
      </c>
      <c r="AT1385">
        <v>0</v>
      </c>
      <c r="AU1385">
        <v>0</v>
      </c>
      <c r="AV1385">
        <v>0</v>
      </c>
      <c r="AW1385">
        <v>0</v>
      </c>
      <c r="AX1385">
        <v>0</v>
      </c>
      <c r="BB1385" t="s">
        <v>63</v>
      </c>
      <c r="BC1385" t="s">
        <v>3363</v>
      </c>
      <c r="BD1385">
        <v>0</v>
      </c>
      <c r="BF1385" t="s">
        <v>210</v>
      </c>
      <c r="BI1385" t="s">
        <v>3168</v>
      </c>
    </row>
    <row r="1386" spans="1:61" x14ac:dyDescent="0.35">
      <c r="A1386" t="s">
        <v>3236</v>
      </c>
      <c r="B1386">
        <v>10000</v>
      </c>
      <c r="C1386">
        <v>10000</v>
      </c>
      <c r="D1386" s="2">
        <v>45770</v>
      </c>
      <c r="E1386" t="s">
        <v>59</v>
      </c>
      <c r="F1386" t="s">
        <v>3237</v>
      </c>
      <c r="G1386" t="s">
        <v>2592</v>
      </c>
      <c r="I1386">
        <v>1</v>
      </c>
      <c r="J1386" t="s">
        <v>183</v>
      </c>
      <c r="K1386">
        <v>46</v>
      </c>
      <c r="L1386" t="s">
        <v>6049</v>
      </c>
      <c r="M1386" t="s">
        <v>231</v>
      </c>
      <c r="N1386" t="s">
        <v>3809</v>
      </c>
      <c r="O1386" s="3">
        <v>14000</v>
      </c>
      <c r="R1386" s="2">
        <v>45769</v>
      </c>
      <c r="T1386">
        <v>1</v>
      </c>
      <c r="U1386" s="3">
        <v>14000</v>
      </c>
      <c r="V1386" t="s">
        <v>65</v>
      </c>
      <c r="W1386" t="s">
        <v>3238</v>
      </c>
      <c r="X1386">
        <v>0</v>
      </c>
      <c r="Y1386" s="3">
        <v>14000</v>
      </c>
      <c r="Z1386">
        <v>0</v>
      </c>
      <c r="AA1386">
        <v>0</v>
      </c>
      <c r="AB1386">
        <v>0</v>
      </c>
      <c r="AC1386">
        <v>0</v>
      </c>
      <c r="AF1386">
        <v>0</v>
      </c>
      <c r="AO1386" t="s">
        <v>3239</v>
      </c>
      <c r="AP1386" t="s">
        <v>465</v>
      </c>
      <c r="AQ1386" t="s">
        <v>15009</v>
      </c>
      <c r="AS1386">
        <v>0</v>
      </c>
      <c r="AT1386">
        <v>0</v>
      </c>
      <c r="AU1386">
        <v>0</v>
      </c>
      <c r="AV1386">
        <v>0</v>
      </c>
      <c r="AW1386">
        <v>0</v>
      </c>
      <c r="AX1386">
        <v>0</v>
      </c>
      <c r="BB1386" t="s">
        <v>63</v>
      </c>
      <c r="BC1386" t="s">
        <v>5620</v>
      </c>
      <c r="BD1386">
        <v>0</v>
      </c>
      <c r="BF1386" t="s">
        <v>465</v>
      </c>
      <c r="BI1386" t="s">
        <v>2460</v>
      </c>
    </row>
    <row r="1387" spans="1:61" x14ac:dyDescent="0.35">
      <c r="A1387" t="s">
        <v>3240</v>
      </c>
      <c r="B1387">
        <v>10000</v>
      </c>
      <c r="C1387">
        <v>10000</v>
      </c>
      <c r="D1387" s="2">
        <v>45770</v>
      </c>
      <c r="E1387" t="s">
        <v>59</v>
      </c>
      <c r="F1387" s="4">
        <v>0.47136574074074072</v>
      </c>
      <c r="G1387" t="s">
        <v>3241</v>
      </c>
      <c r="I1387">
        <v>1</v>
      </c>
      <c r="J1387" t="s">
        <v>183</v>
      </c>
      <c r="K1387">
        <v>22</v>
      </c>
      <c r="L1387" t="s">
        <v>6063</v>
      </c>
      <c r="M1387" t="s">
        <v>685</v>
      </c>
      <c r="N1387" t="s">
        <v>3805</v>
      </c>
      <c r="O1387" s="3">
        <v>6000</v>
      </c>
      <c r="R1387" s="2">
        <v>45769</v>
      </c>
      <c r="T1387">
        <v>1</v>
      </c>
      <c r="U1387" s="3">
        <v>6000</v>
      </c>
      <c r="V1387" t="s">
        <v>65</v>
      </c>
      <c r="W1387" t="s">
        <v>3242</v>
      </c>
      <c r="X1387">
        <v>0</v>
      </c>
      <c r="Y1387" s="3">
        <v>6000</v>
      </c>
      <c r="Z1387">
        <v>0</v>
      </c>
      <c r="AA1387">
        <v>0</v>
      </c>
      <c r="AB1387">
        <v>0</v>
      </c>
      <c r="AC1387">
        <v>0</v>
      </c>
      <c r="AF1387">
        <v>0</v>
      </c>
      <c r="AO1387" t="s">
        <v>3243</v>
      </c>
      <c r="AP1387" t="s">
        <v>465</v>
      </c>
      <c r="AQ1387" t="s">
        <v>15009</v>
      </c>
      <c r="AS1387">
        <v>0</v>
      </c>
      <c r="AT1387">
        <v>0</v>
      </c>
      <c r="AU1387">
        <v>0</v>
      </c>
      <c r="AV1387">
        <v>0</v>
      </c>
      <c r="AW1387">
        <v>0</v>
      </c>
      <c r="AX1387">
        <v>0</v>
      </c>
      <c r="BB1387" t="s">
        <v>63</v>
      </c>
      <c r="BC1387" t="s">
        <v>5621</v>
      </c>
      <c r="BD1387">
        <v>0</v>
      </c>
      <c r="BF1387" t="s">
        <v>465</v>
      </c>
      <c r="BI1387" t="s">
        <v>2776</v>
      </c>
    </row>
    <row r="1388" spans="1:61" x14ac:dyDescent="0.35">
      <c r="A1388" t="s">
        <v>3244</v>
      </c>
      <c r="B1388">
        <v>10000</v>
      </c>
      <c r="C1388">
        <v>10000</v>
      </c>
      <c r="D1388" s="2">
        <v>45770</v>
      </c>
      <c r="E1388" t="s">
        <v>59</v>
      </c>
      <c r="F1388" t="s">
        <v>3221</v>
      </c>
      <c r="G1388" t="s">
        <v>3241</v>
      </c>
      <c r="I1388">
        <v>1</v>
      </c>
      <c r="J1388" t="s">
        <v>183</v>
      </c>
      <c r="K1388">
        <v>22</v>
      </c>
      <c r="L1388" t="s">
        <v>6063</v>
      </c>
      <c r="M1388" t="s">
        <v>685</v>
      </c>
      <c r="N1388" t="s">
        <v>3805</v>
      </c>
      <c r="O1388" s="3">
        <v>6000</v>
      </c>
      <c r="R1388" s="2">
        <v>45769</v>
      </c>
      <c r="T1388">
        <v>1</v>
      </c>
      <c r="U1388" s="3">
        <v>6000</v>
      </c>
      <c r="V1388" t="s">
        <v>65</v>
      </c>
      <c r="W1388" t="s">
        <v>3245</v>
      </c>
      <c r="X1388">
        <v>0</v>
      </c>
      <c r="Y1388" s="3">
        <v>6000</v>
      </c>
      <c r="Z1388">
        <v>0</v>
      </c>
      <c r="AA1388">
        <v>0</v>
      </c>
      <c r="AB1388">
        <v>0</v>
      </c>
      <c r="AC1388">
        <v>0</v>
      </c>
      <c r="AF1388">
        <v>0</v>
      </c>
      <c r="AO1388" t="s">
        <v>3246</v>
      </c>
      <c r="AP1388" t="s">
        <v>465</v>
      </c>
      <c r="AQ1388" t="s">
        <v>15009</v>
      </c>
      <c r="AS1388">
        <v>0</v>
      </c>
      <c r="AT1388">
        <v>0</v>
      </c>
      <c r="AU1388">
        <v>0</v>
      </c>
      <c r="AV1388">
        <v>0</v>
      </c>
      <c r="AW1388">
        <v>0</v>
      </c>
      <c r="AX1388">
        <v>0</v>
      </c>
      <c r="BB1388" t="s">
        <v>63</v>
      </c>
      <c r="BC1388" t="s">
        <v>5622</v>
      </c>
      <c r="BD1388">
        <v>0</v>
      </c>
      <c r="BF1388" t="s">
        <v>465</v>
      </c>
      <c r="BI1388" t="s">
        <v>2776</v>
      </c>
    </row>
    <row r="1389" spans="1:61" x14ac:dyDescent="0.35">
      <c r="A1389" t="s">
        <v>5477</v>
      </c>
      <c r="B1389">
        <v>10000</v>
      </c>
      <c r="C1389">
        <v>20000</v>
      </c>
      <c r="D1389" s="2">
        <v>45776</v>
      </c>
      <c r="E1389" t="s">
        <v>59</v>
      </c>
      <c r="F1389" t="s">
        <v>5478</v>
      </c>
      <c r="G1389" t="s">
        <v>5479</v>
      </c>
      <c r="I1389">
        <v>1</v>
      </c>
      <c r="J1389" t="s">
        <v>183</v>
      </c>
      <c r="K1389">
        <v>93</v>
      </c>
      <c r="L1389" t="s">
        <v>6072</v>
      </c>
      <c r="M1389" t="s">
        <v>1248</v>
      </c>
      <c r="N1389" t="s">
        <v>3834</v>
      </c>
      <c r="O1389" s="3">
        <v>5611</v>
      </c>
      <c r="R1389" s="2">
        <v>45769</v>
      </c>
      <c r="T1389">
        <v>18</v>
      </c>
      <c r="U1389" s="3">
        <v>100998</v>
      </c>
      <c r="V1389" t="s">
        <v>65</v>
      </c>
      <c r="W1389" t="s">
        <v>1391</v>
      </c>
      <c r="X1389">
        <v>0</v>
      </c>
      <c r="Y1389" s="3">
        <v>96235</v>
      </c>
      <c r="Z1389" s="3">
        <v>4763</v>
      </c>
      <c r="AA1389">
        <v>0</v>
      </c>
      <c r="AB1389">
        <v>0</v>
      </c>
      <c r="AC1389">
        <v>0</v>
      </c>
      <c r="AF1389">
        <v>0</v>
      </c>
      <c r="AO1389" t="s">
        <v>1392</v>
      </c>
      <c r="AP1389" t="s">
        <v>108</v>
      </c>
      <c r="AQ1389" t="s">
        <v>13404</v>
      </c>
      <c r="AS1389">
        <v>0</v>
      </c>
      <c r="AT1389">
        <v>0</v>
      </c>
      <c r="AU1389">
        <v>0</v>
      </c>
      <c r="AV1389">
        <v>0</v>
      </c>
      <c r="AW1389">
        <v>0</v>
      </c>
      <c r="AX1389">
        <v>0</v>
      </c>
      <c r="BB1389" t="s">
        <v>63</v>
      </c>
      <c r="BC1389" t="s">
        <v>6466</v>
      </c>
      <c r="BD1389">
        <v>0</v>
      </c>
      <c r="BF1389" t="s">
        <v>108</v>
      </c>
      <c r="BI1389" t="s">
        <v>5480</v>
      </c>
    </row>
    <row r="1390" spans="1:61" x14ac:dyDescent="0.35">
      <c r="A1390" t="s">
        <v>5359</v>
      </c>
      <c r="B1390">
        <v>10000</v>
      </c>
      <c r="C1390">
        <v>20000</v>
      </c>
      <c r="D1390" s="2">
        <v>45772</v>
      </c>
      <c r="E1390" t="s">
        <v>59</v>
      </c>
      <c r="F1390" t="s">
        <v>3514</v>
      </c>
      <c r="G1390" t="s">
        <v>5360</v>
      </c>
      <c r="I1390">
        <v>2</v>
      </c>
      <c r="J1390" t="s">
        <v>183</v>
      </c>
      <c r="K1390">
        <v>92</v>
      </c>
      <c r="L1390" t="s">
        <v>6053</v>
      </c>
      <c r="M1390" t="s">
        <v>281</v>
      </c>
      <c r="N1390" t="s">
        <v>3851</v>
      </c>
      <c r="O1390" s="3">
        <v>1200</v>
      </c>
      <c r="R1390" s="2">
        <v>45769</v>
      </c>
      <c r="T1390">
        <v>1</v>
      </c>
      <c r="U1390" s="3">
        <v>1200</v>
      </c>
      <c r="V1390" t="s">
        <v>65</v>
      </c>
      <c r="W1390" t="s">
        <v>5361</v>
      </c>
      <c r="X1390">
        <v>0</v>
      </c>
      <c r="Y1390" s="3">
        <v>1000</v>
      </c>
      <c r="Z1390">
        <v>200</v>
      </c>
      <c r="AA1390">
        <v>0</v>
      </c>
      <c r="AB1390">
        <v>0</v>
      </c>
      <c r="AC1390">
        <v>0</v>
      </c>
      <c r="AF1390">
        <v>0</v>
      </c>
      <c r="AO1390" t="s">
        <v>5362</v>
      </c>
      <c r="AP1390" t="s">
        <v>5363</v>
      </c>
      <c r="AQ1390" t="s">
        <v>21321</v>
      </c>
      <c r="AS1390">
        <v>0</v>
      </c>
      <c r="AT1390">
        <v>0</v>
      </c>
      <c r="AU1390">
        <v>0</v>
      </c>
      <c r="AV1390">
        <v>0</v>
      </c>
      <c r="AW1390">
        <v>0</v>
      </c>
      <c r="AX1390">
        <v>0</v>
      </c>
      <c r="BB1390" t="s">
        <v>63</v>
      </c>
      <c r="BC1390" t="s">
        <v>5364</v>
      </c>
      <c r="BD1390">
        <v>0</v>
      </c>
      <c r="BF1390" t="s">
        <v>5363</v>
      </c>
      <c r="BI1390" t="s">
        <v>5365</v>
      </c>
    </row>
    <row r="1391" spans="1:61" x14ac:dyDescent="0.35">
      <c r="A1391" t="s">
        <v>3247</v>
      </c>
      <c r="B1391">
        <v>10000</v>
      </c>
      <c r="C1391">
        <v>20000</v>
      </c>
      <c r="D1391" s="2">
        <v>45770</v>
      </c>
      <c r="E1391" t="s">
        <v>59</v>
      </c>
      <c r="F1391" t="s">
        <v>3248</v>
      </c>
      <c r="G1391" t="s">
        <v>1455</v>
      </c>
      <c r="I1391">
        <v>2</v>
      </c>
      <c r="J1391" t="s">
        <v>183</v>
      </c>
      <c r="K1391">
        <v>92</v>
      </c>
      <c r="L1391" t="s">
        <v>6053</v>
      </c>
      <c r="M1391" t="s">
        <v>281</v>
      </c>
      <c r="N1391" t="s">
        <v>3851</v>
      </c>
      <c r="O1391" s="3">
        <v>3200</v>
      </c>
      <c r="R1391" s="2">
        <v>45769</v>
      </c>
      <c r="T1391">
        <v>1</v>
      </c>
      <c r="U1391" s="3">
        <v>3200</v>
      </c>
      <c r="V1391" t="s">
        <v>65</v>
      </c>
      <c r="W1391" t="s">
        <v>3249</v>
      </c>
      <c r="X1391">
        <v>0</v>
      </c>
      <c r="Y1391" s="3">
        <v>3000</v>
      </c>
      <c r="Z1391">
        <v>200</v>
      </c>
      <c r="AA1391">
        <v>0</v>
      </c>
      <c r="AB1391">
        <v>0</v>
      </c>
      <c r="AC1391">
        <v>0</v>
      </c>
      <c r="AF1391">
        <v>0</v>
      </c>
      <c r="AO1391" t="s">
        <v>3250</v>
      </c>
      <c r="AP1391" t="s">
        <v>3251</v>
      </c>
      <c r="AQ1391" t="s">
        <v>24527</v>
      </c>
      <c r="AS1391">
        <v>0</v>
      </c>
      <c r="AT1391">
        <v>0</v>
      </c>
      <c r="AU1391">
        <v>0</v>
      </c>
      <c r="AV1391">
        <v>0</v>
      </c>
      <c r="AW1391">
        <v>0</v>
      </c>
      <c r="AX1391">
        <v>0</v>
      </c>
      <c r="BB1391" t="s">
        <v>63</v>
      </c>
      <c r="BC1391" t="s">
        <v>5454</v>
      </c>
      <c r="BD1391">
        <v>0</v>
      </c>
      <c r="BF1391" t="s">
        <v>3251</v>
      </c>
      <c r="BI1391" t="s">
        <v>3252</v>
      </c>
    </row>
    <row r="1392" spans="1:61" x14ac:dyDescent="0.35">
      <c r="A1392" t="s">
        <v>3169</v>
      </c>
      <c r="B1392">
        <v>10000</v>
      </c>
      <c r="C1392">
        <v>10000</v>
      </c>
      <c r="D1392" s="2">
        <v>45769</v>
      </c>
      <c r="E1392" t="s">
        <v>59</v>
      </c>
      <c r="F1392" t="s">
        <v>3170</v>
      </c>
      <c r="G1392" t="s">
        <v>167</v>
      </c>
      <c r="I1392">
        <v>1</v>
      </c>
      <c r="J1392" t="s">
        <v>183</v>
      </c>
      <c r="K1392">
        <v>63</v>
      </c>
      <c r="L1392" t="s">
        <v>6051</v>
      </c>
      <c r="M1392" t="s">
        <v>136</v>
      </c>
      <c r="N1392" t="s">
        <v>3850</v>
      </c>
      <c r="O1392" s="3">
        <v>10000</v>
      </c>
      <c r="R1392" s="2">
        <v>45769</v>
      </c>
      <c r="T1392">
        <v>60</v>
      </c>
      <c r="U1392" s="3">
        <v>600000</v>
      </c>
      <c r="V1392" t="s">
        <v>65</v>
      </c>
      <c r="W1392" t="s">
        <v>168</v>
      </c>
      <c r="X1392">
        <v>0</v>
      </c>
      <c r="Y1392" s="3">
        <v>600000</v>
      </c>
      <c r="Z1392">
        <v>0</v>
      </c>
      <c r="AA1392">
        <v>0</v>
      </c>
      <c r="AB1392">
        <v>0</v>
      </c>
      <c r="AC1392">
        <v>0</v>
      </c>
      <c r="AF1392">
        <v>0</v>
      </c>
      <c r="AO1392" t="s">
        <v>169</v>
      </c>
      <c r="AP1392" t="s">
        <v>275</v>
      </c>
      <c r="AQ1392" t="s">
        <v>21306</v>
      </c>
      <c r="AS1392">
        <v>0</v>
      </c>
      <c r="AT1392">
        <v>0</v>
      </c>
      <c r="AU1392">
        <v>0</v>
      </c>
      <c r="AV1392">
        <v>0</v>
      </c>
      <c r="AW1392">
        <v>0</v>
      </c>
      <c r="AX1392">
        <v>0</v>
      </c>
      <c r="BB1392" t="s">
        <v>63</v>
      </c>
      <c r="BC1392" t="s">
        <v>5623</v>
      </c>
      <c r="BD1392">
        <v>0</v>
      </c>
      <c r="BF1392" t="s">
        <v>275</v>
      </c>
      <c r="BI1392" t="s">
        <v>3171</v>
      </c>
    </row>
    <row r="1393" spans="1:61" x14ac:dyDescent="0.35">
      <c r="A1393" t="s">
        <v>3253</v>
      </c>
      <c r="B1393">
        <v>10000</v>
      </c>
      <c r="C1393">
        <v>10000</v>
      </c>
      <c r="D1393" s="2">
        <v>45770</v>
      </c>
      <c r="E1393" t="s">
        <v>59</v>
      </c>
      <c r="F1393" s="4">
        <v>0.47711805555555553</v>
      </c>
      <c r="G1393" t="s">
        <v>167</v>
      </c>
      <c r="I1393">
        <v>1</v>
      </c>
      <c r="J1393" t="s">
        <v>183</v>
      </c>
      <c r="K1393">
        <v>63</v>
      </c>
      <c r="L1393" t="s">
        <v>6051</v>
      </c>
      <c r="M1393" t="s">
        <v>136</v>
      </c>
      <c r="N1393" t="s">
        <v>3850</v>
      </c>
      <c r="O1393" s="3">
        <v>10000</v>
      </c>
      <c r="R1393" s="2">
        <v>45769</v>
      </c>
      <c r="T1393">
        <v>60</v>
      </c>
      <c r="U1393" s="3">
        <v>600000</v>
      </c>
      <c r="V1393" t="s">
        <v>65</v>
      </c>
      <c r="W1393" t="s">
        <v>168</v>
      </c>
      <c r="X1393">
        <v>0</v>
      </c>
      <c r="Y1393" s="3">
        <v>600000</v>
      </c>
      <c r="Z1393">
        <v>0</v>
      </c>
      <c r="AA1393">
        <v>0</v>
      </c>
      <c r="AB1393">
        <v>0</v>
      </c>
      <c r="AC1393">
        <v>0</v>
      </c>
      <c r="AF1393">
        <v>0</v>
      </c>
      <c r="AO1393" t="s">
        <v>169</v>
      </c>
      <c r="AP1393" t="s">
        <v>275</v>
      </c>
      <c r="AQ1393" t="s">
        <v>21306</v>
      </c>
      <c r="AS1393">
        <v>0</v>
      </c>
      <c r="AT1393">
        <v>0</v>
      </c>
      <c r="AU1393">
        <v>0</v>
      </c>
      <c r="AV1393">
        <v>0</v>
      </c>
      <c r="AW1393">
        <v>0</v>
      </c>
      <c r="AX1393">
        <v>0</v>
      </c>
      <c r="BB1393" t="s">
        <v>63</v>
      </c>
      <c r="BC1393" t="s">
        <v>5624</v>
      </c>
      <c r="BD1393">
        <v>0</v>
      </c>
      <c r="BF1393" t="s">
        <v>275</v>
      </c>
      <c r="BI1393" t="s">
        <v>3254</v>
      </c>
    </row>
    <row r="1394" spans="1:61" x14ac:dyDescent="0.35">
      <c r="A1394" t="s">
        <v>3172</v>
      </c>
      <c r="B1394">
        <v>10000</v>
      </c>
      <c r="C1394">
        <v>10000</v>
      </c>
      <c r="D1394" s="2">
        <v>45769</v>
      </c>
      <c r="E1394" t="s">
        <v>59</v>
      </c>
      <c r="F1394" t="s">
        <v>3173</v>
      </c>
      <c r="G1394" t="s">
        <v>2739</v>
      </c>
      <c r="I1394">
        <v>1</v>
      </c>
      <c r="J1394" t="s">
        <v>183</v>
      </c>
      <c r="K1394">
        <v>59</v>
      </c>
      <c r="L1394" t="s">
        <v>6045</v>
      </c>
      <c r="M1394" t="s">
        <v>73</v>
      </c>
      <c r="N1394" t="s">
        <v>3811</v>
      </c>
      <c r="O1394">
        <v>258</v>
      </c>
      <c r="R1394" s="2">
        <v>45769</v>
      </c>
      <c r="T1394">
        <v>4</v>
      </c>
      <c r="U1394" s="3">
        <v>1030</v>
      </c>
      <c r="V1394" t="s">
        <v>65</v>
      </c>
      <c r="W1394">
        <v>112887590001</v>
      </c>
      <c r="X1394">
        <v>0</v>
      </c>
      <c r="Y1394" s="3">
        <v>1030</v>
      </c>
      <c r="Z1394">
        <v>0</v>
      </c>
      <c r="AA1394">
        <v>0</v>
      </c>
      <c r="AB1394">
        <v>0</v>
      </c>
      <c r="AC1394">
        <v>0</v>
      </c>
      <c r="AF1394">
        <v>0</v>
      </c>
      <c r="AO1394">
        <v>11288759</v>
      </c>
      <c r="AP1394" t="s">
        <v>571</v>
      </c>
      <c r="AQ1394" t="s">
        <v>14937</v>
      </c>
      <c r="AS1394">
        <v>0</v>
      </c>
      <c r="AT1394">
        <v>0</v>
      </c>
      <c r="AU1394">
        <v>0</v>
      </c>
      <c r="AV1394">
        <v>0</v>
      </c>
      <c r="AW1394">
        <v>0</v>
      </c>
      <c r="AX1394">
        <v>0</v>
      </c>
      <c r="BB1394" t="s">
        <v>63</v>
      </c>
      <c r="BC1394" t="s">
        <v>3364</v>
      </c>
      <c r="BD1394">
        <v>0</v>
      </c>
      <c r="BF1394" t="s">
        <v>571</v>
      </c>
      <c r="BI1394" t="s">
        <v>3174</v>
      </c>
    </row>
    <row r="1395" spans="1:61" x14ac:dyDescent="0.35">
      <c r="A1395" t="s">
        <v>3172</v>
      </c>
      <c r="B1395">
        <v>20000</v>
      </c>
      <c r="C1395">
        <v>10000</v>
      </c>
      <c r="D1395" s="2">
        <v>45769</v>
      </c>
      <c r="E1395" t="s">
        <v>59</v>
      </c>
      <c r="F1395" t="s">
        <v>3173</v>
      </c>
      <c r="G1395" t="s">
        <v>2739</v>
      </c>
      <c r="I1395">
        <v>1</v>
      </c>
      <c r="J1395" t="s">
        <v>183</v>
      </c>
      <c r="K1395">
        <v>59</v>
      </c>
      <c r="L1395" t="s">
        <v>6045</v>
      </c>
      <c r="M1395" t="s">
        <v>73</v>
      </c>
      <c r="N1395" t="s">
        <v>3811</v>
      </c>
      <c r="O1395">
        <v>258</v>
      </c>
      <c r="R1395" s="2">
        <v>45769</v>
      </c>
      <c r="T1395">
        <v>4</v>
      </c>
      <c r="U1395" s="3">
        <v>1030</v>
      </c>
      <c r="V1395" t="s">
        <v>65</v>
      </c>
      <c r="W1395">
        <v>112887590001</v>
      </c>
      <c r="X1395">
        <v>0</v>
      </c>
      <c r="Y1395" s="3">
        <v>1030</v>
      </c>
      <c r="Z1395">
        <v>0</v>
      </c>
      <c r="AA1395">
        <v>0</v>
      </c>
      <c r="AB1395">
        <v>0</v>
      </c>
      <c r="AC1395">
        <v>0</v>
      </c>
      <c r="AF1395">
        <v>0</v>
      </c>
      <c r="AO1395">
        <v>11288759</v>
      </c>
      <c r="AP1395" t="s">
        <v>571</v>
      </c>
      <c r="AQ1395" t="s">
        <v>14937</v>
      </c>
      <c r="AS1395">
        <v>0</v>
      </c>
      <c r="AT1395">
        <v>0</v>
      </c>
      <c r="AU1395">
        <v>0</v>
      </c>
      <c r="AV1395">
        <v>0</v>
      </c>
      <c r="AW1395">
        <v>0</v>
      </c>
      <c r="AX1395">
        <v>0</v>
      </c>
      <c r="BB1395" t="s">
        <v>63</v>
      </c>
      <c r="BC1395" t="s">
        <v>3364</v>
      </c>
      <c r="BD1395">
        <v>0</v>
      </c>
      <c r="BF1395" t="s">
        <v>571</v>
      </c>
      <c r="BI1395" t="s">
        <v>3174</v>
      </c>
    </row>
    <row r="1396" spans="1:61" x14ac:dyDescent="0.35">
      <c r="A1396" t="s">
        <v>3175</v>
      </c>
      <c r="B1396">
        <v>10000</v>
      </c>
      <c r="C1396">
        <v>10000</v>
      </c>
      <c r="D1396" s="2">
        <v>45769</v>
      </c>
      <c r="E1396" t="s">
        <v>59</v>
      </c>
      <c r="F1396" t="s">
        <v>3176</v>
      </c>
      <c r="G1396" t="s">
        <v>2715</v>
      </c>
      <c r="I1396">
        <v>1</v>
      </c>
      <c r="J1396" t="s">
        <v>183</v>
      </c>
      <c r="K1396">
        <v>26</v>
      </c>
      <c r="L1396" t="s">
        <v>6061</v>
      </c>
      <c r="M1396" t="s">
        <v>648</v>
      </c>
      <c r="N1396" t="s">
        <v>3810</v>
      </c>
      <c r="O1396" s="3">
        <v>4500</v>
      </c>
      <c r="R1396" s="2">
        <v>45769</v>
      </c>
      <c r="T1396">
        <v>4</v>
      </c>
      <c r="U1396" s="3">
        <v>18000</v>
      </c>
      <c r="V1396" t="s">
        <v>65</v>
      </c>
      <c r="W1396" t="s">
        <v>2273</v>
      </c>
      <c r="X1396">
        <v>0</v>
      </c>
      <c r="Y1396" s="3">
        <v>18000</v>
      </c>
      <c r="Z1396">
        <v>0</v>
      </c>
      <c r="AA1396">
        <v>0</v>
      </c>
      <c r="AB1396">
        <v>0</v>
      </c>
      <c r="AC1396">
        <v>0</v>
      </c>
      <c r="AF1396">
        <v>0</v>
      </c>
      <c r="AO1396" t="s">
        <v>2274</v>
      </c>
      <c r="AP1396" t="s">
        <v>170</v>
      </c>
      <c r="AQ1396" t="s">
        <v>21526</v>
      </c>
      <c r="AS1396">
        <v>0</v>
      </c>
      <c r="AT1396">
        <v>0</v>
      </c>
      <c r="AU1396">
        <v>0</v>
      </c>
      <c r="AV1396">
        <v>0</v>
      </c>
      <c r="AW1396">
        <v>0</v>
      </c>
      <c r="AX1396">
        <v>0</v>
      </c>
      <c r="BB1396" t="s">
        <v>63</v>
      </c>
      <c r="BC1396" t="s">
        <v>5625</v>
      </c>
      <c r="BD1396">
        <v>0</v>
      </c>
      <c r="BF1396" t="s">
        <v>170</v>
      </c>
      <c r="BI1396" t="s">
        <v>3177</v>
      </c>
    </row>
    <row r="1397" spans="1:61" x14ac:dyDescent="0.35">
      <c r="A1397" t="s">
        <v>3255</v>
      </c>
      <c r="B1397">
        <v>10000</v>
      </c>
      <c r="C1397">
        <v>10000</v>
      </c>
      <c r="D1397" s="2">
        <v>45770</v>
      </c>
      <c r="E1397" t="s">
        <v>59</v>
      </c>
      <c r="F1397" t="s">
        <v>3256</v>
      </c>
      <c r="G1397" t="s">
        <v>2715</v>
      </c>
      <c r="I1397">
        <v>1</v>
      </c>
      <c r="J1397" t="s">
        <v>183</v>
      </c>
      <c r="K1397">
        <v>26</v>
      </c>
      <c r="L1397" t="s">
        <v>6061</v>
      </c>
      <c r="M1397" t="s">
        <v>648</v>
      </c>
      <c r="N1397" t="s">
        <v>3810</v>
      </c>
      <c r="O1397" s="3">
        <v>4500</v>
      </c>
      <c r="R1397" s="2">
        <v>45769</v>
      </c>
      <c r="T1397">
        <v>4</v>
      </c>
      <c r="U1397" s="3">
        <v>18000</v>
      </c>
      <c r="V1397" t="s">
        <v>65</v>
      </c>
      <c r="W1397" t="s">
        <v>2273</v>
      </c>
      <c r="X1397">
        <v>0</v>
      </c>
      <c r="Y1397" s="3">
        <v>18000</v>
      </c>
      <c r="Z1397">
        <v>0</v>
      </c>
      <c r="AA1397">
        <v>0</v>
      </c>
      <c r="AB1397">
        <v>0</v>
      </c>
      <c r="AC1397">
        <v>0</v>
      </c>
      <c r="AF1397">
        <v>0</v>
      </c>
      <c r="AO1397" t="s">
        <v>2274</v>
      </c>
      <c r="AP1397" t="s">
        <v>275</v>
      </c>
      <c r="AQ1397" t="s">
        <v>21306</v>
      </c>
      <c r="AS1397">
        <v>0</v>
      </c>
      <c r="AT1397">
        <v>0</v>
      </c>
      <c r="AU1397">
        <v>0</v>
      </c>
      <c r="AV1397">
        <v>0</v>
      </c>
      <c r="AW1397">
        <v>0</v>
      </c>
      <c r="AX1397">
        <v>0</v>
      </c>
      <c r="BB1397" t="s">
        <v>63</v>
      </c>
      <c r="BC1397" t="s">
        <v>5626</v>
      </c>
      <c r="BD1397">
        <v>0</v>
      </c>
      <c r="BF1397" t="s">
        <v>275</v>
      </c>
      <c r="BI1397" t="s">
        <v>3257</v>
      </c>
    </row>
    <row r="1398" spans="1:61" x14ac:dyDescent="0.35">
      <c r="A1398" t="s">
        <v>3258</v>
      </c>
      <c r="B1398">
        <v>10000</v>
      </c>
      <c r="C1398">
        <v>10000</v>
      </c>
      <c r="D1398" s="2">
        <v>45770</v>
      </c>
      <c r="E1398" t="s">
        <v>59</v>
      </c>
      <c r="F1398" t="s">
        <v>3259</v>
      </c>
      <c r="G1398" t="s">
        <v>3260</v>
      </c>
      <c r="I1398">
        <v>1</v>
      </c>
      <c r="J1398" t="s">
        <v>183</v>
      </c>
      <c r="K1398">
        <v>32</v>
      </c>
      <c r="L1398" t="s">
        <v>6064</v>
      </c>
      <c r="M1398" t="s">
        <v>516</v>
      </c>
      <c r="N1398" t="s">
        <v>3833</v>
      </c>
      <c r="O1398" s="3">
        <v>5860</v>
      </c>
      <c r="R1398" s="2">
        <v>45769</v>
      </c>
      <c r="T1398">
        <v>1</v>
      </c>
      <c r="U1398" s="3">
        <v>5860</v>
      </c>
      <c r="V1398" t="s">
        <v>65</v>
      </c>
      <c r="W1398" t="s">
        <v>2212</v>
      </c>
      <c r="X1398">
        <v>0</v>
      </c>
      <c r="Y1398" s="3">
        <v>5360</v>
      </c>
      <c r="Z1398">
        <v>500</v>
      </c>
      <c r="AA1398">
        <v>0</v>
      </c>
      <c r="AB1398">
        <v>0</v>
      </c>
      <c r="AC1398">
        <v>0</v>
      </c>
      <c r="AF1398">
        <v>0</v>
      </c>
      <c r="AO1398" t="s">
        <v>2213</v>
      </c>
      <c r="AP1398" t="s">
        <v>465</v>
      </c>
      <c r="AQ1398" t="s">
        <v>15009</v>
      </c>
      <c r="AS1398">
        <v>0</v>
      </c>
      <c r="AT1398">
        <v>0</v>
      </c>
      <c r="AU1398">
        <v>0</v>
      </c>
      <c r="AV1398">
        <v>0</v>
      </c>
      <c r="AW1398">
        <v>0</v>
      </c>
      <c r="AX1398">
        <v>0</v>
      </c>
      <c r="BB1398" t="s">
        <v>63</v>
      </c>
      <c r="BC1398" t="s">
        <v>5627</v>
      </c>
      <c r="BD1398">
        <v>0</v>
      </c>
      <c r="BF1398" t="s">
        <v>465</v>
      </c>
      <c r="BI1398" t="s">
        <v>3074</v>
      </c>
    </row>
    <row r="1399" spans="1:61" x14ac:dyDescent="0.35">
      <c r="A1399" t="s">
        <v>3261</v>
      </c>
      <c r="B1399">
        <v>10000</v>
      </c>
      <c r="C1399">
        <v>10000</v>
      </c>
      <c r="D1399" s="2">
        <v>45770</v>
      </c>
      <c r="E1399" t="s">
        <v>59</v>
      </c>
      <c r="F1399" t="s">
        <v>3259</v>
      </c>
      <c r="G1399" t="s">
        <v>3260</v>
      </c>
      <c r="I1399">
        <v>1</v>
      </c>
      <c r="J1399" t="s">
        <v>183</v>
      </c>
      <c r="K1399">
        <v>32</v>
      </c>
      <c r="L1399" t="s">
        <v>6064</v>
      </c>
      <c r="M1399" t="s">
        <v>516</v>
      </c>
      <c r="N1399" t="s">
        <v>3833</v>
      </c>
      <c r="O1399" s="3">
        <v>5860</v>
      </c>
      <c r="R1399" s="2">
        <v>45769</v>
      </c>
      <c r="T1399">
        <v>1</v>
      </c>
      <c r="U1399" s="3">
        <v>5860</v>
      </c>
      <c r="V1399" t="s">
        <v>65</v>
      </c>
      <c r="W1399" t="s">
        <v>2212</v>
      </c>
      <c r="X1399">
        <v>0</v>
      </c>
      <c r="Y1399" s="3">
        <v>5360</v>
      </c>
      <c r="Z1399">
        <v>500</v>
      </c>
      <c r="AA1399">
        <v>0</v>
      </c>
      <c r="AB1399">
        <v>0</v>
      </c>
      <c r="AC1399">
        <v>0</v>
      </c>
      <c r="AF1399">
        <v>0</v>
      </c>
      <c r="AO1399" t="s">
        <v>2213</v>
      </c>
      <c r="AP1399" t="s">
        <v>465</v>
      </c>
      <c r="AQ1399" t="s">
        <v>15009</v>
      </c>
      <c r="AS1399">
        <v>0</v>
      </c>
      <c r="AT1399">
        <v>0</v>
      </c>
      <c r="AU1399">
        <v>0</v>
      </c>
      <c r="AV1399">
        <v>0</v>
      </c>
      <c r="AW1399">
        <v>0</v>
      </c>
      <c r="AX1399">
        <v>0</v>
      </c>
      <c r="BB1399" t="s">
        <v>63</v>
      </c>
      <c r="BC1399" t="s">
        <v>6547</v>
      </c>
      <c r="BD1399">
        <v>0</v>
      </c>
      <c r="BF1399" t="s">
        <v>465</v>
      </c>
      <c r="BI1399" t="s">
        <v>3076</v>
      </c>
    </row>
    <row r="1400" spans="1:61" x14ac:dyDescent="0.35">
      <c r="A1400" t="s">
        <v>3178</v>
      </c>
      <c r="B1400">
        <v>10000</v>
      </c>
      <c r="C1400">
        <v>10000</v>
      </c>
      <c r="D1400" s="2">
        <v>45769</v>
      </c>
      <c r="E1400" t="s">
        <v>59</v>
      </c>
      <c r="F1400" t="s">
        <v>3179</v>
      </c>
      <c r="G1400" t="s">
        <v>3180</v>
      </c>
      <c r="I1400">
        <v>1</v>
      </c>
      <c r="J1400" t="s">
        <v>183</v>
      </c>
      <c r="K1400">
        <v>78</v>
      </c>
      <c r="L1400" t="s">
        <v>6047</v>
      </c>
      <c r="M1400" t="s">
        <v>216</v>
      </c>
      <c r="N1400" t="s">
        <v>3803</v>
      </c>
      <c r="O1400">
        <v>100</v>
      </c>
      <c r="R1400" s="2">
        <v>45769</v>
      </c>
      <c r="T1400">
        <v>1</v>
      </c>
      <c r="U1400">
        <v>100</v>
      </c>
      <c r="V1400" t="s">
        <v>65</v>
      </c>
      <c r="W1400">
        <v>107355740001</v>
      </c>
      <c r="X1400">
        <v>0</v>
      </c>
      <c r="Y1400">
        <v>100</v>
      </c>
      <c r="Z1400">
        <v>0</v>
      </c>
      <c r="AA1400">
        <v>0</v>
      </c>
      <c r="AB1400">
        <v>0</v>
      </c>
      <c r="AC1400">
        <v>0</v>
      </c>
      <c r="AF1400">
        <v>0</v>
      </c>
      <c r="AO1400">
        <v>10735574</v>
      </c>
      <c r="AP1400" t="s">
        <v>282</v>
      </c>
      <c r="AQ1400" t="s">
        <v>14518</v>
      </c>
      <c r="AS1400">
        <v>0</v>
      </c>
      <c r="AT1400">
        <v>0</v>
      </c>
      <c r="AU1400">
        <v>0</v>
      </c>
      <c r="AV1400">
        <v>0</v>
      </c>
      <c r="AW1400">
        <v>0</v>
      </c>
      <c r="AX1400">
        <v>0</v>
      </c>
      <c r="BB1400" t="s">
        <v>63</v>
      </c>
      <c r="BC1400" t="s">
        <v>3365</v>
      </c>
      <c r="BD1400">
        <v>0</v>
      </c>
      <c r="BF1400" t="s">
        <v>282</v>
      </c>
      <c r="BI1400" t="s">
        <v>3181</v>
      </c>
    </row>
    <row r="1401" spans="1:61" x14ac:dyDescent="0.35">
      <c r="A1401" t="s">
        <v>3182</v>
      </c>
      <c r="B1401">
        <v>10000</v>
      </c>
      <c r="C1401">
        <v>10000</v>
      </c>
      <c r="D1401" s="2">
        <v>45769</v>
      </c>
      <c r="E1401" t="s">
        <v>59</v>
      </c>
      <c r="F1401" t="s">
        <v>3179</v>
      </c>
      <c r="G1401" t="s">
        <v>3180</v>
      </c>
      <c r="I1401">
        <v>1</v>
      </c>
      <c r="J1401" t="s">
        <v>183</v>
      </c>
      <c r="K1401">
        <v>78</v>
      </c>
      <c r="L1401" t="s">
        <v>6047</v>
      </c>
      <c r="M1401" t="s">
        <v>216</v>
      </c>
      <c r="N1401" t="s">
        <v>3803</v>
      </c>
      <c r="O1401">
        <v>5</v>
      </c>
      <c r="R1401" s="2">
        <v>45769</v>
      </c>
      <c r="T1401">
        <v>1</v>
      </c>
      <c r="U1401">
        <v>5</v>
      </c>
      <c r="V1401" t="s">
        <v>65</v>
      </c>
      <c r="W1401">
        <v>107355740001</v>
      </c>
      <c r="X1401">
        <v>0</v>
      </c>
      <c r="Y1401">
        <v>5</v>
      </c>
      <c r="Z1401">
        <v>0</v>
      </c>
      <c r="AA1401">
        <v>0</v>
      </c>
      <c r="AB1401">
        <v>0</v>
      </c>
      <c r="AC1401">
        <v>0</v>
      </c>
      <c r="AF1401">
        <v>0</v>
      </c>
      <c r="AO1401">
        <v>10735574</v>
      </c>
      <c r="AP1401" t="s">
        <v>282</v>
      </c>
      <c r="AQ1401" t="s">
        <v>14518</v>
      </c>
      <c r="AS1401">
        <v>0</v>
      </c>
      <c r="AT1401">
        <v>0</v>
      </c>
      <c r="AU1401">
        <v>0</v>
      </c>
      <c r="AV1401">
        <v>0</v>
      </c>
      <c r="AW1401">
        <v>0</v>
      </c>
      <c r="AX1401">
        <v>0</v>
      </c>
      <c r="BB1401" t="s">
        <v>63</v>
      </c>
      <c r="BC1401" t="s">
        <v>3366</v>
      </c>
      <c r="BD1401">
        <v>0</v>
      </c>
      <c r="BF1401" t="s">
        <v>282</v>
      </c>
      <c r="BI1401" t="s">
        <v>3183</v>
      </c>
    </row>
    <row r="1402" spans="1:61" x14ac:dyDescent="0.35">
      <c r="A1402" t="s">
        <v>3262</v>
      </c>
      <c r="B1402">
        <v>10000</v>
      </c>
      <c r="C1402">
        <v>10000</v>
      </c>
      <c r="D1402" s="2">
        <v>45770</v>
      </c>
      <c r="E1402" t="s">
        <v>59</v>
      </c>
      <c r="F1402" t="s">
        <v>3263</v>
      </c>
      <c r="G1402">
        <v>860909082244</v>
      </c>
      <c r="I1402">
        <v>1</v>
      </c>
      <c r="J1402" t="s">
        <v>183</v>
      </c>
      <c r="K1402">
        <v>79</v>
      </c>
      <c r="L1402" t="s">
        <v>6076</v>
      </c>
      <c r="M1402" t="s">
        <v>92</v>
      </c>
      <c r="N1402" t="s">
        <v>3828</v>
      </c>
      <c r="O1402">
        <v>465</v>
      </c>
      <c r="R1402" s="2">
        <v>45769</v>
      </c>
      <c r="T1402">
        <v>14</v>
      </c>
      <c r="U1402" s="3">
        <v>6510</v>
      </c>
      <c r="V1402" t="s">
        <v>65</v>
      </c>
      <c r="W1402" t="s">
        <v>3264</v>
      </c>
      <c r="X1402">
        <v>0</v>
      </c>
      <c r="Y1402" s="3">
        <v>5000</v>
      </c>
      <c r="Z1402" s="3">
        <v>1510</v>
      </c>
      <c r="AA1402">
        <v>0</v>
      </c>
      <c r="AB1402">
        <v>0</v>
      </c>
      <c r="AC1402">
        <v>0</v>
      </c>
      <c r="AF1402">
        <v>0</v>
      </c>
      <c r="AO1402" t="s">
        <v>3265</v>
      </c>
      <c r="AP1402" t="s">
        <v>147</v>
      </c>
      <c r="AQ1402" t="s">
        <v>12644</v>
      </c>
      <c r="AS1402">
        <v>0</v>
      </c>
      <c r="AT1402">
        <v>0</v>
      </c>
      <c r="AU1402">
        <v>0</v>
      </c>
      <c r="AV1402">
        <v>0</v>
      </c>
      <c r="AW1402">
        <v>0</v>
      </c>
      <c r="AX1402">
        <v>0</v>
      </c>
      <c r="BB1402" t="s">
        <v>63</v>
      </c>
      <c r="BC1402" t="s">
        <v>5628</v>
      </c>
      <c r="BD1402">
        <v>0</v>
      </c>
      <c r="BF1402" t="s">
        <v>147</v>
      </c>
      <c r="BI1402" t="s">
        <v>3266</v>
      </c>
    </row>
    <row r="1403" spans="1:61" x14ac:dyDescent="0.35">
      <c r="A1403" t="s">
        <v>3267</v>
      </c>
      <c r="B1403">
        <v>10000</v>
      </c>
      <c r="C1403">
        <v>10000</v>
      </c>
      <c r="D1403" s="2">
        <v>45770</v>
      </c>
      <c r="E1403" t="s">
        <v>59</v>
      </c>
      <c r="F1403" t="s">
        <v>3268</v>
      </c>
      <c r="G1403" t="s">
        <v>3269</v>
      </c>
      <c r="I1403">
        <v>1</v>
      </c>
      <c r="J1403" t="s">
        <v>183</v>
      </c>
      <c r="K1403">
        <v>31</v>
      </c>
      <c r="L1403" t="s">
        <v>6061</v>
      </c>
      <c r="M1403" t="s">
        <v>2529</v>
      </c>
      <c r="N1403" t="s">
        <v>3807</v>
      </c>
      <c r="O1403" s="3">
        <v>1000</v>
      </c>
      <c r="R1403" s="2">
        <v>45769</v>
      </c>
      <c r="T1403">
        <v>1</v>
      </c>
      <c r="U1403" s="3">
        <v>1000</v>
      </c>
      <c r="V1403" t="s">
        <v>65</v>
      </c>
      <c r="W1403" t="s">
        <v>3270</v>
      </c>
      <c r="X1403">
        <v>0</v>
      </c>
      <c r="Y1403" s="3">
        <v>1000</v>
      </c>
      <c r="Z1403">
        <v>0</v>
      </c>
      <c r="AA1403">
        <v>0</v>
      </c>
      <c r="AB1403">
        <v>0</v>
      </c>
      <c r="AC1403">
        <v>0</v>
      </c>
      <c r="AF1403">
        <v>0</v>
      </c>
      <c r="AO1403" t="s">
        <v>3271</v>
      </c>
      <c r="AP1403" t="s">
        <v>2732</v>
      </c>
      <c r="AQ1403" t="s">
        <v>16609</v>
      </c>
      <c r="AS1403">
        <v>0</v>
      </c>
      <c r="AT1403">
        <v>0</v>
      </c>
      <c r="AU1403">
        <v>0</v>
      </c>
      <c r="AV1403">
        <v>0</v>
      </c>
      <c r="AW1403">
        <v>0</v>
      </c>
      <c r="AX1403">
        <v>0</v>
      </c>
      <c r="BB1403" t="s">
        <v>63</v>
      </c>
      <c r="BC1403" t="s">
        <v>5629</v>
      </c>
      <c r="BD1403">
        <v>0</v>
      </c>
      <c r="BF1403" t="s">
        <v>2732</v>
      </c>
      <c r="BI1403" t="s">
        <v>3272</v>
      </c>
    </row>
    <row r="1404" spans="1:61" x14ac:dyDescent="0.35">
      <c r="A1404" t="s">
        <v>3273</v>
      </c>
      <c r="B1404">
        <v>10000</v>
      </c>
      <c r="C1404">
        <v>10000</v>
      </c>
      <c r="D1404" s="2">
        <v>45770</v>
      </c>
      <c r="E1404" t="s">
        <v>59</v>
      </c>
      <c r="F1404" t="s">
        <v>3268</v>
      </c>
      <c r="G1404" t="s">
        <v>3269</v>
      </c>
      <c r="I1404">
        <v>1</v>
      </c>
      <c r="J1404" t="s">
        <v>183</v>
      </c>
      <c r="K1404">
        <v>31</v>
      </c>
      <c r="L1404" t="s">
        <v>6061</v>
      </c>
      <c r="M1404" t="s">
        <v>2529</v>
      </c>
      <c r="N1404" t="s">
        <v>3807</v>
      </c>
      <c r="O1404" s="3">
        <v>1500</v>
      </c>
      <c r="R1404" s="2">
        <v>45769</v>
      </c>
      <c r="T1404">
        <v>1</v>
      </c>
      <c r="U1404" s="3">
        <v>1500</v>
      </c>
      <c r="V1404" t="s">
        <v>65</v>
      </c>
      <c r="W1404" t="s">
        <v>2730</v>
      </c>
      <c r="X1404">
        <v>0</v>
      </c>
      <c r="Y1404" s="3">
        <v>1500</v>
      </c>
      <c r="Z1404">
        <v>0</v>
      </c>
      <c r="AA1404">
        <v>0</v>
      </c>
      <c r="AB1404">
        <v>0</v>
      </c>
      <c r="AC1404">
        <v>0</v>
      </c>
      <c r="AF1404">
        <v>0</v>
      </c>
      <c r="AO1404" t="s">
        <v>2731</v>
      </c>
      <c r="AP1404" t="s">
        <v>2732</v>
      </c>
      <c r="AQ1404" t="s">
        <v>16609</v>
      </c>
      <c r="AS1404">
        <v>0</v>
      </c>
      <c r="AT1404">
        <v>0</v>
      </c>
      <c r="AU1404">
        <v>0</v>
      </c>
      <c r="AV1404">
        <v>0</v>
      </c>
      <c r="AW1404">
        <v>0</v>
      </c>
      <c r="AX1404">
        <v>0</v>
      </c>
      <c r="BB1404" t="s">
        <v>63</v>
      </c>
      <c r="BC1404" t="s">
        <v>5630</v>
      </c>
      <c r="BD1404">
        <v>0</v>
      </c>
      <c r="BF1404" t="s">
        <v>2732</v>
      </c>
      <c r="BI1404" t="s">
        <v>3274</v>
      </c>
    </row>
    <row r="1405" spans="1:61" x14ac:dyDescent="0.35">
      <c r="A1405" t="s">
        <v>3275</v>
      </c>
      <c r="B1405">
        <v>10000</v>
      </c>
      <c r="C1405">
        <v>10000</v>
      </c>
      <c r="D1405" s="2">
        <v>45770</v>
      </c>
      <c r="E1405" t="s">
        <v>59</v>
      </c>
      <c r="F1405" t="s">
        <v>3268</v>
      </c>
      <c r="G1405" t="s">
        <v>3269</v>
      </c>
      <c r="I1405">
        <v>1</v>
      </c>
      <c r="J1405" t="s">
        <v>183</v>
      </c>
      <c r="K1405">
        <v>31</v>
      </c>
      <c r="L1405" t="s">
        <v>6061</v>
      </c>
      <c r="M1405" t="s">
        <v>2529</v>
      </c>
      <c r="N1405" t="s">
        <v>3807</v>
      </c>
      <c r="O1405">
        <v>500</v>
      </c>
      <c r="R1405" s="2">
        <v>45769</v>
      </c>
      <c r="T1405">
        <v>1</v>
      </c>
      <c r="U1405">
        <v>500</v>
      </c>
      <c r="V1405" t="s">
        <v>65</v>
      </c>
      <c r="W1405" t="s">
        <v>3276</v>
      </c>
      <c r="X1405">
        <v>0</v>
      </c>
      <c r="Y1405">
        <v>500</v>
      </c>
      <c r="Z1405">
        <v>0</v>
      </c>
      <c r="AA1405">
        <v>0</v>
      </c>
      <c r="AB1405">
        <v>0</v>
      </c>
      <c r="AC1405">
        <v>0</v>
      </c>
      <c r="AF1405">
        <v>0</v>
      </c>
      <c r="AO1405" t="s">
        <v>3277</v>
      </c>
      <c r="AP1405" t="s">
        <v>2732</v>
      </c>
      <c r="AQ1405" t="s">
        <v>16609</v>
      </c>
      <c r="AS1405">
        <v>0</v>
      </c>
      <c r="AT1405">
        <v>0</v>
      </c>
      <c r="AU1405">
        <v>0</v>
      </c>
      <c r="AV1405">
        <v>0</v>
      </c>
      <c r="AW1405">
        <v>0</v>
      </c>
      <c r="AX1405">
        <v>0</v>
      </c>
      <c r="BB1405" t="s">
        <v>63</v>
      </c>
      <c r="BC1405" t="s">
        <v>5631</v>
      </c>
      <c r="BD1405">
        <v>0</v>
      </c>
      <c r="BF1405" t="s">
        <v>2732</v>
      </c>
      <c r="BI1405" t="s">
        <v>3274</v>
      </c>
    </row>
    <row r="1406" spans="1:61" x14ac:dyDescent="0.35">
      <c r="A1406" t="s">
        <v>3278</v>
      </c>
      <c r="B1406">
        <v>10000</v>
      </c>
      <c r="C1406">
        <v>10000</v>
      </c>
      <c r="D1406" s="2">
        <v>45770</v>
      </c>
      <c r="E1406" t="s">
        <v>59</v>
      </c>
      <c r="F1406" t="s">
        <v>3237</v>
      </c>
      <c r="G1406" t="s">
        <v>3279</v>
      </c>
      <c r="I1406">
        <v>1</v>
      </c>
      <c r="J1406" t="s">
        <v>183</v>
      </c>
      <c r="K1406">
        <v>95</v>
      </c>
      <c r="L1406" t="s">
        <v>6068</v>
      </c>
      <c r="M1406" t="s">
        <v>454</v>
      </c>
      <c r="N1406" t="s">
        <v>3837</v>
      </c>
      <c r="O1406" s="3">
        <v>14286</v>
      </c>
      <c r="R1406" s="2">
        <v>45769</v>
      </c>
      <c r="T1406">
        <v>14</v>
      </c>
      <c r="U1406" s="3">
        <v>200004</v>
      </c>
      <c r="V1406" t="s">
        <v>65</v>
      </c>
      <c r="W1406">
        <v>86.915900010000001</v>
      </c>
      <c r="X1406">
        <v>0</v>
      </c>
      <c r="Y1406" s="3">
        <v>222000</v>
      </c>
      <c r="Z1406" s="3">
        <v>-21996</v>
      </c>
      <c r="AA1406">
        <v>0</v>
      </c>
      <c r="AB1406">
        <v>0</v>
      </c>
      <c r="AC1406">
        <v>0</v>
      </c>
      <c r="AF1406">
        <v>0</v>
      </c>
      <c r="AO1406">
        <v>86.915899999999993</v>
      </c>
      <c r="AP1406" t="s">
        <v>1048</v>
      </c>
      <c r="AQ1406" t="s">
        <v>13477</v>
      </c>
      <c r="AS1406">
        <v>0</v>
      </c>
      <c r="AT1406">
        <v>0</v>
      </c>
      <c r="AU1406">
        <v>0</v>
      </c>
      <c r="AV1406">
        <v>0</v>
      </c>
      <c r="AW1406">
        <v>0</v>
      </c>
      <c r="AX1406">
        <v>0</v>
      </c>
      <c r="BB1406" t="s">
        <v>63</v>
      </c>
      <c r="BC1406" t="s">
        <v>5632</v>
      </c>
      <c r="BD1406">
        <v>0</v>
      </c>
      <c r="BF1406" t="s">
        <v>1048</v>
      </c>
      <c r="BI1406" t="s">
        <v>3281</v>
      </c>
    </row>
    <row r="1407" spans="1:61" x14ac:dyDescent="0.35">
      <c r="A1407" t="s">
        <v>3282</v>
      </c>
      <c r="B1407">
        <v>10000</v>
      </c>
      <c r="C1407">
        <v>20000</v>
      </c>
      <c r="D1407" s="2">
        <v>45770</v>
      </c>
      <c r="E1407" t="s">
        <v>59</v>
      </c>
      <c r="F1407" t="s">
        <v>3283</v>
      </c>
      <c r="G1407" t="s">
        <v>3284</v>
      </c>
      <c r="I1407">
        <v>2</v>
      </c>
      <c r="J1407" t="s">
        <v>183</v>
      </c>
      <c r="K1407">
        <v>100</v>
      </c>
      <c r="L1407" t="s">
        <v>6052</v>
      </c>
      <c r="M1407" t="s">
        <v>281</v>
      </c>
      <c r="N1407" t="s">
        <v>3851</v>
      </c>
      <c r="O1407" s="3">
        <v>5000</v>
      </c>
      <c r="R1407" s="2">
        <v>45769</v>
      </c>
      <c r="T1407">
        <v>1</v>
      </c>
      <c r="U1407" s="3">
        <v>5000</v>
      </c>
      <c r="V1407" t="s">
        <v>65</v>
      </c>
      <c r="W1407" t="s">
        <v>3285</v>
      </c>
      <c r="X1407">
        <v>0</v>
      </c>
      <c r="Y1407" s="3">
        <v>5000</v>
      </c>
      <c r="Z1407">
        <v>0</v>
      </c>
      <c r="AA1407">
        <v>0</v>
      </c>
      <c r="AB1407">
        <v>0</v>
      </c>
      <c r="AC1407">
        <v>0</v>
      </c>
      <c r="AF1407">
        <v>0</v>
      </c>
      <c r="AO1407" t="s">
        <v>3286</v>
      </c>
      <c r="AP1407" t="s">
        <v>225</v>
      </c>
      <c r="AQ1407" t="s">
        <v>23604</v>
      </c>
      <c r="AS1407">
        <v>0</v>
      </c>
      <c r="AT1407">
        <v>0</v>
      </c>
      <c r="AU1407">
        <v>0</v>
      </c>
      <c r="AV1407">
        <v>0</v>
      </c>
      <c r="AW1407">
        <v>0</v>
      </c>
      <c r="AX1407">
        <v>0</v>
      </c>
      <c r="BB1407" t="s">
        <v>63</v>
      </c>
      <c r="BC1407" t="s">
        <v>5557</v>
      </c>
      <c r="BD1407">
        <v>0</v>
      </c>
      <c r="BF1407" t="s">
        <v>225</v>
      </c>
      <c r="BI1407" t="s">
        <v>2905</v>
      </c>
    </row>
    <row r="1408" spans="1:61" x14ac:dyDescent="0.35">
      <c r="A1408" t="s">
        <v>3287</v>
      </c>
      <c r="B1408">
        <v>10000</v>
      </c>
      <c r="C1408">
        <v>10000</v>
      </c>
      <c r="D1408" s="2">
        <v>45770</v>
      </c>
      <c r="E1408" t="s">
        <v>59</v>
      </c>
      <c r="F1408" t="s">
        <v>3288</v>
      </c>
      <c r="G1408" t="s">
        <v>3289</v>
      </c>
      <c r="I1408">
        <v>1</v>
      </c>
      <c r="J1408" t="s">
        <v>183</v>
      </c>
      <c r="K1408">
        <v>82</v>
      </c>
      <c r="L1408" t="s">
        <v>6055</v>
      </c>
      <c r="M1408" t="s">
        <v>352</v>
      </c>
      <c r="N1408" t="s">
        <v>3798</v>
      </c>
      <c r="O1408" s="3">
        <v>15000</v>
      </c>
      <c r="R1408" s="2">
        <v>45769</v>
      </c>
      <c r="T1408">
        <v>2</v>
      </c>
      <c r="U1408" s="3">
        <v>30000</v>
      </c>
      <c r="V1408" t="s">
        <v>65</v>
      </c>
      <c r="W1408" t="s">
        <v>3290</v>
      </c>
      <c r="X1408">
        <v>0</v>
      </c>
      <c r="Y1408" s="3">
        <v>30000</v>
      </c>
      <c r="Z1408">
        <v>0</v>
      </c>
      <c r="AA1408">
        <v>0</v>
      </c>
      <c r="AB1408">
        <v>0</v>
      </c>
      <c r="AC1408">
        <v>0</v>
      </c>
      <c r="AF1408">
        <v>0</v>
      </c>
      <c r="AO1408">
        <v>4521394</v>
      </c>
      <c r="AP1408" t="s">
        <v>162</v>
      </c>
      <c r="AQ1408" t="s">
        <v>8373</v>
      </c>
      <c r="AS1408">
        <v>0</v>
      </c>
      <c r="AT1408">
        <v>0</v>
      </c>
      <c r="AU1408">
        <v>0</v>
      </c>
      <c r="AV1408">
        <v>0</v>
      </c>
      <c r="AW1408">
        <v>0</v>
      </c>
      <c r="AX1408">
        <v>0</v>
      </c>
      <c r="BB1408" t="s">
        <v>63</v>
      </c>
      <c r="BC1408" t="s">
        <v>5633</v>
      </c>
      <c r="BD1408">
        <v>0</v>
      </c>
      <c r="BF1408" t="s">
        <v>162</v>
      </c>
      <c r="BI1408" t="s">
        <v>3291</v>
      </c>
    </row>
    <row r="1409" spans="1:61" x14ac:dyDescent="0.35">
      <c r="A1409" t="s">
        <v>3292</v>
      </c>
      <c r="B1409">
        <v>10000</v>
      </c>
      <c r="C1409">
        <v>10000</v>
      </c>
      <c r="D1409" s="2">
        <v>45770</v>
      </c>
      <c r="E1409" t="s">
        <v>59</v>
      </c>
      <c r="F1409" t="s">
        <v>3259</v>
      </c>
      <c r="G1409" t="s">
        <v>3260</v>
      </c>
      <c r="I1409">
        <v>1</v>
      </c>
      <c r="J1409" t="s">
        <v>183</v>
      </c>
      <c r="K1409">
        <v>32</v>
      </c>
      <c r="L1409" t="s">
        <v>6064</v>
      </c>
      <c r="M1409" t="s">
        <v>516</v>
      </c>
      <c r="N1409" t="s">
        <v>3833</v>
      </c>
      <c r="O1409" s="3">
        <v>5860</v>
      </c>
      <c r="R1409" s="2">
        <v>45769</v>
      </c>
      <c r="T1409">
        <v>1</v>
      </c>
      <c r="U1409" s="3">
        <v>5860</v>
      </c>
      <c r="V1409" t="s">
        <v>65</v>
      </c>
      <c r="W1409" t="s">
        <v>2212</v>
      </c>
      <c r="X1409">
        <v>0</v>
      </c>
      <c r="Y1409" s="3">
        <v>5360</v>
      </c>
      <c r="Z1409">
        <v>500</v>
      </c>
      <c r="AA1409">
        <v>0</v>
      </c>
      <c r="AB1409">
        <v>0</v>
      </c>
      <c r="AC1409">
        <v>0</v>
      </c>
      <c r="AF1409">
        <v>0</v>
      </c>
      <c r="AO1409" t="s">
        <v>2213</v>
      </c>
      <c r="AP1409" t="s">
        <v>465</v>
      </c>
      <c r="AQ1409" t="s">
        <v>15009</v>
      </c>
      <c r="AS1409">
        <v>0</v>
      </c>
      <c r="AT1409">
        <v>0</v>
      </c>
      <c r="AU1409">
        <v>0</v>
      </c>
      <c r="AV1409">
        <v>0</v>
      </c>
      <c r="AW1409">
        <v>0</v>
      </c>
      <c r="AX1409">
        <v>0</v>
      </c>
      <c r="BB1409" t="s">
        <v>63</v>
      </c>
      <c r="BC1409" t="s">
        <v>6548</v>
      </c>
      <c r="BD1409">
        <v>0</v>
      </c>
      <c r="BF1409" t="s">
        <v>465</v>
      </c>
      <c r="BI1409" t="s">
        <v>3293</v>
      </c>
    </row>
    <row r="1410" spans="1:61" x14ac:dyDescent="0.35">
      <c r="A1410" t="s">
        <v>5600</v>
      </c>
      <c r="B1410">
        <v>10000</v>
      </c>
      <c r="C1410">
        <v>10000</v>
      </c>
      <c r="D1410" s="2">
        <v>45771</v>
      </c>
      <c r="E1410" t="s">
        <v>59</v>
      </c>
      <c r="F1410" t="s">
        <v>5601</v>
      </c>
      <c r="G1410" t="s">
        <v>3260</v>
      </c>
      <c r="I1410">
        <v>1</v>
      </c>
      <c r="J1410" t="s">
        <v>183</v>
      </c>
      <c r="K1410">
        <v>32</v>
      </c>
      <c r="L1410" t="s">
        <v>6064</v>
      </c>
      <c r="M1410" t="s">
        <v>516</v>
      </c>
      <c r="N1410" t="s">
        <v>3833</v>
      </c>
      <c r="O1410" s="3">
        <v>5860</v>
      </c>
      <c r="R1410" s="2">
        <v>45769</v>
      </c>
      <c r="T1410">
        <v>1</v>
      </c>
      <c r="U1410" s="3">
        <v>5860</v>
      </c>
      <c r="V1410" t="s">
        <v>65</v>
      </c>
      <c r="W1410" t="s">
        <v>2212</v>
      </c>
      <c r="X1410">
        <v>0</v>
      </c>
      <c r="Y1410" s="3">
        <v>5360</v>
      </c>
      <c r="Z1410">
        <v>500</v>
      </c>
      <c r="AA1410">
        <v>0</v>
      </c>
      <c r="AB1410">
        <v>0</v>
      </c>
      <c r="AC1410">
        <v>0</v>
      </c>
      <c r="AF1410">
        <v>0</v>
      </c>
      <c r="AO1410" t="s">
        <v>2213</v>
      </c>
      <c r="AP1410" t="s">
        <v>465</v>
      </c>
      <c r="AQ1410" t="s">
        <v>15009</v>
      </c>
      <c r="AS1410">
        <v>0</v>
      </c>
      <c r="AT1410">
        <v>0</v>
      </c>
      <c r="AU1410">
        <v>0</v>
      </c>
      <c r="AV1410">
        <v>0</v>
      </c>
      <c r="AW1410">
        <v>0</v>
      </c>
      <c r="AX1410">
        <v>0</v>
      </c>
      <c r="BB1410" t="s">
        <v>63</v>
      </c>
      <c r="BC1410" t="s">
        <v>6549</v>
      </c>
      <c r="BD1410">
        <v>0</v>
      </c>
      <c r="BF1410" t="s">
        <v>465</v>
      </c>
      <c r="BI1410" t="s">
        <v>3662</v>
      </c>
    </row>
    <row r="1411" spans="1:61" x14ac:dyDescent="0.35">
      <c r="A1411" t="s">
        <v>3184</v>
      </c>
      <c r="B1411">
        <v>10000</v>
      </c>
      <c r="C1411">
        <v>10000</v>
      </c>
      <c r="D1411" s="2">
        <v>45769</v>
      </c>
      <c r="E1411" t="s">
        <v>59</v>
      </c>
      <c r="F1411" s="4">
        <v>0.47076388888888887</v>
      </c>
      <c r="G1411" t="s">
        <v>2739</v>
      </c>
      <c r="I1411">
        <v>1</v>
      </c>
      <c r="J1411" t="s">
        <v>183</v>
      </c>
      <c r="K1411">
        <v>59</v>
      </c>
      <c r="L1411" t="s">
        <v>6045</v>
      </c>
      <c r="M1411" t="s">
        <v>73</v>
      </c>
      <c r="N1411" t="s">
        <v>3811</v>
      </c>
      <c r="O1411">
        <v>258</v>
      </c>
      <c r="R1411" s="2">
        <v>45769</v>
      </c>
      <c r="T1411">
        <v>4</v>
      </c>
      <c r="U1411" s="3">
        <v>1032</v>
      </c>
      <c r="V1411" t="s">
        <v>65</v>
      </c>
      <c r="W1411">
        <v>112887750001</v>
      </c>
      <c r="X1411">
        <v>0</v>
      </c>
      <c r="Y1411" s="3">
        <v>1030</v>
      </c>
      <c r="Z1411">
        <v>2</v>
      </c>
      <c r="AA1411">
        <v>0</v>
      </c>
      <c r="AB1411">
        <v>0</v>
      </c>
      <c r="AC1411">
        <v>0</v>
      </c>
      <c r="AF1411">
        <v>0</v>
      </c>
      <c r="AO1411">
        <v>11288775</v>
      </c>
      <c r="AP1411" t="s">
        <v>571</v>
      </c>
      <c r="AQ1411" t="s">
        <v>14937</v>
      </c>
      <c r="AS1411">
        <v>0</v>
      </c>
      <c r="AT1411">
        <v>0</v>
      </c>
      <c r="AU1411">
        <v>0</v>
      </c>
      <c r="AV1411">
        <v>0</v>
      </c>
      <c r="AW1411">
        <v>0</v>
      </c>
      <c r="AX1411">
        <v>0</v>
      </c>
      <c r="BB1411" t="s">
        <v>63</v>
      </c>
      <c r="BC1411" t="s">
        <v>3367</v>
      </c>
      <c r="BD1411">
        <v>0</v>
      </c>
      <c r="BF1411" t="s">
        <v>571</v>
      </c>
      <c r="BI1411" t="s">
        <v>3185</v>
      </c>
    </row>
    <row r="1412" spans="1:61" x14ac:dyDescent="0.35">
      <c r="A1412" t="s">
        <v>3186</v>
      </c>
      <c r="B1412">
        <v>10000</v>
      </c>
      <c r="C1412">
        <v>10000</v>
      </c>
      <c r="D1412" s="2">
        <v>45769</v>
      </c>
      <c r="E1412" t="s">
        <v>59</v>
      </c>
      <c r="F1412" s="4">
        <v>0.47076388888888887</v>
      </c>
      <c r="G1412" t="s">
        <v>2739</v>
      </c>
      <c r="I1412">
        <v>1</v>
      </c>
      <c r="J1412" t="s">
        <v>183</v>
      </c>
      <c r="K1412">
        <v>59</v>
      </c>
      <c r="L1412" t="s">
        <v>6045</v>
      </c>
      <c r="M1412" t="s">
        <v>73</v>
      </c>
      <c r="N1412" t="s">
        <v>3811</v>
      </c>
      <c r="O1412">
        <v>258</v>
      </c>
      <c r="R1412" s="2">
        <v>45769</v>
      </c>
      <c r="T1412">
        <v>4</v>
      </c>
      <c r="U1412" s="3">
        <v>1032</v>
      </c>
      <c r="V1412" t="s">
        <v>65</v>
      </c>
      <c r="W1412">
        <v>112887750001</v>
      </c>
      <c r="X1412">
        <v>0</v>
      </c>
      <c r="Y1412" s="3">
        <v>1030</v>
      </c>
      <c r="Z1412">
        <v>2</v>
      </c>
      <c r="AA1412">
        <v>0</v>
      </c>
      <c r="AB1412">
        <v>0</v>
      </c>
      <c r="AC1412">
        <v>0</v>
      </c>
      <c r="AF1412">
        <v>0</v>
      </c>
      <c r="AO1412">
        <v>11288775</v>
      </c>
      <c r="AP1412" t="s">
        <v>571</v>
      </c>
      <c r="AQ1412" t="s">
        <v>14937</v>
      </c>
      <c r="AS1412">
        <v>0</v>
      </c>
      <c r="AT1412">
        <v>0</v>
      </c>
      <c r="AU1412">
        <v>0</v>
      </c>
      <c r="AV1412">
        <v>0</v>
      </c>
      <c r="AW1412">
        <v>0</v>
      </c>
      <c r="AX1412">
        <v>0</v>
      </c>
      <c r="BB1412" t="s">
        <v>63</v>
      </c>
      <c r="BC1412" t="s">
        <v>3368</v>
      </c>
      <c r="BD1412">
        <v>0</v>
      </c>
      <c r="BF1412" t="s">
        <v>571</v>
      </c>
      <c r="BI1412" t="s">
        <v>3187</v>
      </c>
    </row>
    <row r="1413" spans="1:61" x14ac:dyDescent="0.35">
      <c r="A1413" t="s">
        <v>3294</v>
      </c>
      <c r="B1413">
        <v>10000</v>
      </c>
      <c r="C1413">
        <v>10000</v>
      </c>
      <c r="D1413" s="2">
        <v>45770</v>
      </c>
      <c r="E1413" t="s">
        <v>59</v>
      </c>
      <c r="F1413" t="s">
        <v>3295</v>
      </c>
      <c r="G1413">
        <v>860909190918</v>
      </c>
      <c r="I1413">
        <v>1</v>
      </c>
      <c r="J1413" t="s">
        <v>183</v>
      </c>
      <c r="K1413">
        <v>79</v>
      </c>
      <c r="L1413" t="s">
        <v>6076</v>
      </c>
      <c r="M1413" t="s">
        <v>92</v>
      </c>
      <c r="N1413" t="s">
        <v>3828</v>
      </c>
      <c r="O1413">
        <v>172</v>
      </c>
      <c r="R1413" s="2">
        <v>45769</v>
      </c>
      <c r="T1413">
        <v>76</v>
      </c>
      <c r="U1413" s="3">
        <v>13072</v>
      </c>
      <c r="V1413" t="s">
        <v>65</v>
      </c>
      <c r="W1413">
        <v>200910250001</v>
      </c>
      <c r="X1413">
        <v>0</v>
      </c>
      <c r="Y1413" s="3">
        <v>12000</v>
      </c>
      <c r="Z1413" s="3">
        <v>1072</v>
      </c>
      <c r="AA1413">
        <v>0</v>
      </c>
      <c r="AB1413">
        <v>0</v>
      </c>
      <c r="AC1413">
        <v>0</v>
      </c>
      <c r="AF1413">
        <v>0</v>
      </c>
      <c r="AO1413">
        <v>20091025</v>
      </c>
      <c r="AP1413" t="s">
        <v>1848</v>
      </c>
      <c r="AQ1413" t="s">
        <v>14942</v>
      </c>
      <c r="AS1413">
        <v>0</v>
      </c>
      <c r="AT1413">
        <v>0</v>
      </c>
      <c r="AU1413">
        <v>0</v>
      </c>
      <c r="AV1413">
        <v>0</v>
      </c>
      <c r="AW1413">
        <v>0</v>
      </c>
      <c r="AX1413">
        <v>0</v>
      </c>
      <c r="BB1413" t="s">
        <v>63</v>
      </c>
      <c r="BC1413" t="s">
        <v>5634</v>
      </c>
      <c r="BD1413">
        <v>0</v>
      </c>
      <c r="BF1413" t="s">
        <v>1848</v>
      </c>
      <c r="BI1413" t="s">
        <v>3296</v>
      </c>
    </row>
    <row r="1414" spans="1:61" x14ac:dyDescent="0.35">
      <c r="A1414" t="s">
        <v>3297</v>
      </c>
      <c r="B1414">
        <v>10000</v>
      </c>
      <c r="C1414">
        <v>10000</v>
      </c>
      <c r="D1414" s="2">
        <v>45770</v>
      </c>
      <c r="E1414" t="s">
        <v>59</v>
      </c>
      <c r="F1414" t="s">
        <v>3268</v>
      </c>
      <c r="G1414" t="s">
        <v>3269</v>
      </c>
      <c r="I1414">
        <v>1</v>
      </c>
      <c r="J1414" t="s">
        <v>183</v>
      </c>
      <c r="K1414">
        <v>31</v>
      </c>
      <c r="L1414" t="s">
        <v>6061</v>
      </c>
      <c r="M1414" t="s">
        <v>2529</v>
      </c>
      <c r="N1414" t="s">
        <v>3807</v>
      </c>
      <c r="O1414" s="3">
        <v>1000</v>
      </c>
      <c r="R1414" s="2">
        <v>45769</v>
      </c>
      <c r="T1414">
        <v>1</v>
      </c>
      <c r="U1414" s="3">
        <v>1000</v>
      </c>
      <c r="V1414" t="s">
        <v>65</v>
      </c>
      <c r="W1414" t="s">
        <v>3298</v>
      </c>
      <c r="X1414">
        <v>0</v>
      </c>
      <c r="Y1414" s="3">
        <v>1000</v>
      </c>
      <c r="Z1414">
        <v>0</v>
      </c>
      <c r="AA1414">
        <v>0</v>
      </c>
      <c r="AB1414">
        <v>0</v>
      </c>
      <c r="AC1414">
        <v>0</v>
      </c>
      <c r="AF1414">
        <v>0</v>
      </c>
      <c r="AO1414" t="s">
        <v>3299</v>
      </c>
      <c r="AP1414" t="s">
        <v>2732</v>
      </c>
      <c r="AQ1414" t="s">
        <v>16609</v>
      </c>
      <c r="AS1414">
        <v>0</v>
      </c>
      <c r="AT1414">
        <v>0</v>
      </c>
      <c r="AU1414">
        <v>0</v>
      </c>
      <c r="AV1414">
        <v>0</v>
      </c>
      <c r="AW1414">
        <v>0</v>
      </c>
      <c r="AX1414">
        <v>0</v>
      </c>
      <c r="BB1414" t="s">
        <v>63</v>
      </c>
      <c r="BC1414" t="s">
        <v>5635</v>
      </c>
      <c r="BD1414">
        <v>0</v>
      </c>
      <c r="BF1414" t="s">
        <v>2732</v>
      </c>
      <c r="BI1414" t="s">
        <v>3300</v>
      </c>
    </row>
    <row r="1415" spans="1:61" x14ac:dyDescent="0.35">
      <c r="A1415" t="s">
        <v>3301</v>
      </c>
      <c r="B1415">
        <v>10000</v>
      </c>
      <c r="C1415">
        <v>10000</v>
      </c>
      <c r="D1415" s="2">
        <v>45770</v>
      </c>
      <c r="E1415" t="s">
        <v>59</v>
      </c>
      <c r="F1415" t="s">
        <v>3256</v>
      </c>
      <c r="G1415" t="s">
        <v>3302</v>
      </c>
      <c r="I1415">
        <v>1</v>
      </c>
      <c r="J1415" t="s">
        <v>183</v>
      </c>
      <c r="K1415">
        <v>60</v>
      </c>
      <c r="L1415" t="s">
        <v>6048</v>
      </c>
      <c r="M1415" t="s">
        <v>222</v>
      </c>
      <c r="N1415" t="s">
        <v>3835</v>
      </c>
      <c r="O1415" s="3">
        <v>1000</v>
      </c>
      <c r="R1415" s="2">
        <v>45769</v>
      </c>
      <c r="T1415">
        <v>1</v>
      </c>
      <c r="U1415" s="3">
        <v>1000</v>
      </c>
      <c r="V1415" t="s">
        <v>65</v>
      </c>
      <c r="W1415" t="s">
        <v>3303</v>
      </c>
      <c r="X1415">
        <v>0</v>
      </c>
      <c r="Y1415" s="3">
        <v>1000</v>
      </c>
      <c r="Z1415">
        <v>0</v>
      </c>
      <c r="AA1415">
        <v>0</v>
      </c>
      <c r="AB1415">
        <v>0</v>
      </c>
      <c r="AC1415">
        <v>0</v>
      </c>
      <c r="AF1415">
        <v>0</v>
      </c>
      <c r="AO1415" t="s">
        <v>3304</v>
      </c>
      <c r="AP1415" t="s">
        <v>465</v>
      </c>
      <c r="AQ1415" t="s">
        <v>15009</v>
      </c>
      <c r="AS1415">
        <v>0</v>
      </c>
      <c r="AT1415">
        <v>0</v>
      </c>
      <c r="AU1415">
        <v>0</v>
      </c>
      <c r="AV1415">
        <v>0</v>
      </c>
      <c r="AW1415">
        <v>0</v>
      </c>
      <c r="AX1415">
        <v>0</v>
      </c>
      <c r="BB1415" t="s">
        <v>63</v>
      </c>
      <c r="BC1415" t="s">
        <v>5636</v>
      </c>
      <c r="BD1415">
        <v>0</v>
      </c>
      <c r="BF1415" t="s">
        <v>465</v>
      </c>
      <c r="BI1415" t="s">
        <v>3305</v>
      </c>
    </row>
    <row r="1416" spans="1:61" x14ac:dyDescent="0.35">
      <c r="A1416" t="s">
        <v>3306</v>
      </c>
      <c r="B1416">
        <v>10000</v>
      </c>
      <c r="C1416">
        <v>10000</v>
      </c>
      <c r="D1416" s="2">
        <v>45770</v>
      </c>
      <c r="E1416" t="s">
        <v>59</v>
      </c>
      <c r="F1416" t="s">
        <v>3215</v>
      </c>
      <c r="G1416" t="s">
        <v>3307</v>
      </c>
      <c r="I1416">
        <v>1</v>
      </c>
      <c r="J1416" t="s">
        <v>183</v>
      </c>
      <c r="K1416">
        <v>61</v>
      </c>
      <c r="L1416" t="s">
        <v>6046</v>
      </c>
      <c r="M1416" t="s">
        <v>209</v>
      </c>
      <c r="N1416" t="s">
        <v>3802</v>
      </c>
      <c r="O1416" s="3">
        <v>2000</v>
      </c>
      <c r="R1416" s="2">
        <v>45769</v>
      </c>
      <c r="T1416">
        <v>1</v>
      </c>
      <c r="U1416" s="3">
        <v>2000</v>
      </c>
      <c r="V1416" t="s">
        <v>65</v>
      </c>
      <c r="W1416" t="s">
        <v>3308</v>
      </c>
      <c r="X1416">
        <v>0</v>
      </c>
      <c r="Y1416" s="3">
        <v>2000</v>
      </c>
      <c r="Z1416">
        <v>0</v>
      </c>
      <c r="AA1416">
        <v>0</v>
      </c>
      <c r="AB1416">
        <v>0</v>
      </c>
      <c r="AC1416">
        <v>0</v>
      </c>
      <c r="AF1416">
        <v>0</v>
      </c>
      <c r="AO1416" t="s">
        <v>3309</v>
      </c>
      <c r="AP1416" t="s">
        <v>2222</v>
      </c>
      <c r="AQ1416" t="s">
        <v>12746</v>
      </c>
      <c r="AS1416">
        <v>0</v>
      </c>
      <c r="AT1416">
        <v>0</v>
      </c>
      <c r="AU1416">
        <v>0</v>
      </c>
      <c r="AV1416">
        <v>0</v>
      </c>
      <c r="AW1416">
        <v>0</v>
      </c>
      <c r="AX1416">
        <v>0</v>
      </c>
      <c r="BB1416" t="s">
        <v>63</v>
      </c>
      <c r="BC1416" t="s">
        <v>5637</v>
      </c>
      <c r="BD1416">
        <v>0</v>
      </c>
      <c r="BF1416" t="s">
        <v>2222</v>
      </c>
      <c r="BI1416" t="s">
        <v>3043</v>
      </c>
    </row>
    <row r="1417" spans="1:61" x14ac:dyDescent="0.35">
      <c r="A1417" t="s">
        <v>3310</v>
      </c>
      <c r="B1417">
        <v>10000</v>
      </c>
      <c r="C1417">
        <v>10000</v>
      </c>
      <c r="D1417" s="2">
        <v>45770</v>
      </c>
      <c r="E1417" t="s">
        <v>59</v>
      </c>
      <c r="F1417" t="s">
        <v>3228</v>
      </c>
      <c r="G1417" t="s">
        <v>3307</v>
      </c>
      <c r="I1417">
        <v>1</v>
      </c>
      <c r="J1417" t="s">
        <v>183</v>
      </c>
      <c r="K1417">
        <v>61</v>
      </c>
      <c r="L1417" t="s">
        <v>6046</v>
      </c>
      <c r="M1417" t="s">
        <v>209</v>
      </c>
      <c r="N1417" t="s">
        <v>3802</v>
      </c>
      <c r="O1417" s="3">
        <v>5000</v>
      </c>
      <c r="R1417" s="2">
        <v>45769</v>
      </c>
      <c r="T1417">
        <v>1</v>
      </c>
      <c r="U1417" s="3">
        <v>5000</v>
      </c>
      <c r="V1417" t="s">
        <v>65</v>
      </c>
      <c r="W1417" t="s">
        <v>3311</v>
      </c>
      <c r="X1417">
        <v>0</v>
      </c>
      <c r="Y1417" s="3">
        <v>5000</v>
      </c>
      <c r="Z1417">
        <v>0</v>
      </c>
      <c r="AA1417">
        <v>0</v>
      </c>
      <c r="AB1417">
        <v>0</v>
      </c>
      <c r="AC1417">
        <v>0</v>
      </c>
      <c r="AF1417">
        <v>0</v>
      </c>
      <c r="AO1417" t="s">
        <v>3312</v>
      </c>
      <c r="AP1417" t="s">
        <v>2222</v>
      </c>
      <c r="AQ1417" t="s">
        <v>12746</v>
      </c>
      <c r="AS1417">
        <v>0</v>
      </c>
      <c r="AT1417">
        <v>0</v>
      </c>
      <c r="AU1417">
        <v>0</v>
      </c>
      <c r="AV1417">
        <v>0</v>
      </c>
      <c r="AW1417">
        <v>0</v>
      </c>
      <c r="AX1417">
        <v>0</v>
      </c>
      <c r="BB1417" t="s">
        <v>63</v>
      </c>
      <c r="BC1417" t="s">
        <v>5638</v>
      </c>
      <c r="BD1417">
        <v>0</v>
      </c>
      <c r="BF1417" t="s">
        <v>2222</v>
      </c>
      <c r="BI1417" t="s">
        <v>3043</v>
      </c>
    </row>
    <row r="1418" spans="1:61" x14ac:dyDescent="0.35">
      <c r="A1418" t="s">
        <v>3188</v>
      </c>
      <c r="B1418">
        <v>10000</v>
      </c>
      <c r="C1418">
        <v>10000</v>
      </c>
      <c r="D1418" s="2">
        <v>45769</v>
      </c>
      <c r="E1418" t="s">
        <v>59</v>
      </c>
      <c r="F1418" t="s">
        <v>3189</v>
      </c>
      <c r="G1418" t="s">
        <v>3190</v>
      </c>
      <c r="I1418">
        <v>1</v>
      </c>
      <c r="J1418" t="s">
        <v>183</v>
      </c>
      <c r="K1418">
        <v>66</v>
      </c>
      <c r="L1418" t="s">
        <v>6066</v>
      </c>
      <c r="M1418" t="s">
        <v>3192</v>
      </c>
      <c r="N1418" t="s">
        <v>3843</v>
      </c>
      <c r="O1418">
        <v>200</v>
      </c>
      <c r="R1418" s="2">
        <v>45769</v>
      </c>
      <c r="T1418">
        <v>1</v>
      </c>
      <c r="U1418">
        <v>200</v>
      </c>
      <c r="V1418" t="s">
        <v>65</v>
      </c>
      <c r="W1418" t="s">
        <v>3193</v>
      </c>
      <c r="X1418">
        <v>0</v>
      </c>
      <c r="Y1418">
        <v>200</v>
      </c>
      <c r="Z1418">
        <v>0</v>
      </c>
      <c r="AA1418">
        <v>0</v>
      </c>
      <c r="AB1418">
        <v>0</v>
      </c>
      <c r="AC1418">
        <v>0</v>
      </c>
      <c r="AF1418">
        <v>0</v>
      </c>
      <c r="AO1418" t="s">
        <v>3194</v>
      </c>
      <c r="AP1418" t="s">
        <v>178</v>
      </c>
      <c r="AQ1418" t="s">
        <v>21277</v>
      </c>
      <c r="AS1418">
        <v>0</v>
      </c>
      <c r="AT1418">
        <v>0</v>
      </c>
      <c r="AU1418">
        <v>0</v>
      </c>
      <c r="AV1418">
        <v>0</v>
      </c>
      <c r="AW1418">
        <v>0</v>
      </c>
      <c r="AX1418">
        <v>0</v>
      </c>
      <c r="BB1418" t="s">
        <v>63</v>
      </c>
      <c r="BC1418" t="s">
        <v>5639</v>
      </c>
      <c r="BD1418">
        <v>0</v>
      </c>
      <c r="BF1418" t="s">
        <v>178</v>
      </c>
      <c r="BI1418" t="s">
        <v>3195</v>
      </c>
    </row>
    <row r="1419" spans="1:61" x14ac:dyDescent="0.35">
      <c r="A1419" t="s">
        <v>3196</v>
      </c>
      <c r="B1419">
        <v>10000</v>
      </c>
      <c r="C1419">
        <v>10000</v>
      </c>
      <c r="D1419" s="2">
        <v>45769</v>
      </c>
      <c r="E1419" t="s">
        <v>59</v>
      </c>
      <c r="F1419" t="s">
        <v>3189</v>
      </c>
      <c r="G1419" t="s">
        <v>3197</v>
      </c>
      <c r="I1419">
        <v>1</v>
      </c>
      <c r="J1419" t="s">
        <v>183</v>
      </c>
      <c r="K1419">
        <v>62</v>
      </c>
      <c r="L1419" t="s">
        <v>6066</v>
      </c>
      <c r="M1419" t="s">
        <v>830</v>
      </c>
      <c r="N1419" t="s">
        <v>3852</v>
      </c>
      <c r="O1419">
        <v>200</v>
      </c>
      <c r="R1419" s="2">
        <v>45769</v>
      </c>
      <c r="T1419">
        <v>1</v>
      </c>
      <c r="U1419">
        <v>200</v>
      </c>
      <c r="V1419" t="s">
        <v>65</v>
      </c>
      <c r="W1419" t="s">
        <v>3199</v>
      </c>
      <c r="X1419">
        <v>0</v>
      </c>
      <c r="Y1419">
        <v>200</v>
      </c>
      <c r="Z1419">
        <v>0</v>
      </c>
      <c r="AA1419">
        <v>0</v>
      </c>
      <c r="AB1419">
        <v>0</v>
      </c>
      <c r="AC1419">
        <v>0</v>
      </c>
      <c r="AF1419">
        <v>0</v>
      </c>
      <c r="AO1419" t="s">
        <v>3200</v>
      </c>
      <c r="AP1419" t="s">
        <v>178</v>
      </c>
      <c r="AQ1419" t="s">
        <v>21277</v>
      </c>
      <c r="AS1419">
        <v>0</v>
      </c>
      <c r="AT1419">
        <v>0</v>
      </c>
      <c r="AU1419">
        <v>0</v>
      </c>
      <c r="AV1419">
        <v>0</v>
      </c>
      <c r="AW1419">
        <v>0</v>
      </c>
      <c r="AX1419">
        <v>0</v>
      </c>
      <c r="BB1419" t="s">
        <v>63</v>
      </c>
      <c r="BC1419" t="s">
        <v>5640</v>
      </c>
      <c r="BD1419">
        <v>0</v>
      </c>
      <c r="BF1419" t="s">
        <v>178</v>
      </c>
      <c r="BI1419" t="s">
        <v>3201</v>
      </c>
    </row>
    <row r="1420" spans="1:61" x14ac:dyDescent="0.35">
      <c r="A1420" t="s">
        <v>3202</v>
      </c>
      <c r="B1420">
        <v>10000</v>
      </c>
      <c r="C1420">
        <v>10000</v>
      </c>
      <c r="D1420" s="2">
        <v>45769</v>
      </c>
      <c r="E1420" t="s">
        <v>59</v>
      </c>
      <c r="F1420" t="s">
        <v>3189</v>
      </c>
      <c r="G1420" t="s">
        <v>3197</v>
      </c>
      <c r="I1420">
        <v>1</v>
      </c>
      <c r="J1420" t="s">
        <v>183</v>
      </c>
      <c r="K1420">
        <v>62</v>
      </c>
      <c r="L1420" t="s">
        <v>6066</v>
      </c>
      <c r="M1420" t="s">
        <v>830</v>
      </c>
      <c r="N1420" t="s">
        <v>3852</v>
      </c>
      <c r="O1420">
        <v>20</v>
      </c>
      <c r="R1420" s="2">
        <v>45769</v>
      </c>
      <c r="T1420">
        <v>1</v>
      </c>
      <c r="U1420">
        <v>20</v>
      </c>
      <c r="V1420" t="s">
        <v>65</v>
      </c>
      <c r="W1420" t="s">
        <v>3199</v>
      </c>
      <c r="X1420">
        <v>0</v>
      </c>
      <c r="Y1420">
        <v>20</v>
      </c>
      <c r="Z1420">
        <v>0</v>
      </c>
      <c r="AA1420">
        <v>0</v>
      </c>
      <c r="AB1420">
        <v>0</v>
      </c>
      <c r="AC1420">
        <v>0</v>
      </c>
      <c r="AF1420">
        <v>0</v>
      </c>
      <c r="AO1420" t="s">
        <v>3200</v>
      </c>
      <c r="AP1420" t="s">
        <v>178</v>
      </c>
      <c r="AQ1420" t="s">
        <v>21277</v>
      </c>
      <c r="AS1420">
        <v>0</v>
      </c>
      <c r="AT1420">
        <v>0</v>
      </c>
      <c r="AU1420">
        <v>0</v>
      </c>
      <c r="AV1420">
        <v>0</v>
      </c>
      <c r="AW1420">
        <v>0</v>
      </c>
      <c r="AX1420">
        <v>0</v>
      </c>
      <c r="BB1420" t="s">
        <v>63</v>
      </c>
      <c r="BC1420" t="s">
        <v>5641</v>
      </c>
      <c r="BD1420">
        <v>0</v>
      </c>
      <c r="BF1420" t="s">
        <v>178</v>
      </c>
      <c r="BI1420" t="s">
        <v>3203</v>
      </c>
    </row>
    <row r="1421" spans="1:61" x14ac:dyDescent="0.35">
      <c r="A1421" t="s">
        <v>3204</v>
      </c>
      <c r="B1421">
        <v>10000</v>
      </c>
      <c r="C1421">
        <v>10000</v>
      </c>
      <c r="D1421" s="2">
        <v>45769</v>
      </c>
      <c r="E1421" t="s">
        <v>59</v>
      </c>
      <c r="F1421" t="s">
        <v>3189</v>
      </c>
      <c r="G1421" t="s">
        <v>3190</v>
      </c>
      <c r="I1421">
        <v>1</v>
      </c>
      <c r="J1421" t="s">
        <v>183</v>
      </c>
      <c r="K1421">
        <v>66</v>
      </c>
      <c r="L1421" t="s">
        <v>6066</v>
      </c>
      <c r="M1421" t="s">
        <v>3192</v>
      </c>
      <c r="N1421" t="s">
        <v>3843</v>
      </c>
      <c r="O1421">
        <v>50</v>
      </c>
      <c r="R1421" s="2">
        <v>45769</v>
      </c>
      <c r="T1421">
        <v>1</v>
      </c>
      <c r="U1421">
        <v>50</v>
      </c>
      <c r="V1421" t="s">
        <v>65</v>
      </c>
      <c r="W1421" t="s">
        <v>3193</v>
      </c>
      <c r="X1421">
        <v>0</v>
      </c>
      <c r="Y1421">
        <v>50</v>
      </c>
      <c r="Z1421">
        <v>0</v>
      </c>
      <c r="AA1421">
        <v>0</v>
      </c>
      <c r="AB1421">
        <v>0</v>
      </c>
      <c r="AC1421">
        <v>0</v>
      </c>
      <c r="AF1421">
        <v>0</v>
      </c>
      <c r="AO1421" t="s">
        <v>3194</v>
      </c>
      <c r="AP1421" t="s">
        <v>178</v>
      </c>
      <c r="AQ1421" t="s">
        <v>21277</v>
      </c>
      <c r="AS1421">
        <v>0</v>
      </c>
      <c r="AT1421">
        <v>0</v>
      </c>
      <c r="AU1421">
        <v>0</v>
      </c>
      <c r="AV1421">
        <v>0</v>
      </c>
      <c r="AW1421">
        <v>0</v>
      </c>
      <c r="AX1421">
        <v>0</v>
      </c>
      <c r="BB1421" t="s">
        <v>63</v>
      </c>
      <c r="BC1421" t="s">
        <v>3369</v>
      </c>
      <c r="BD1421">
        <v>0</v>
      </c>
      <c r="BF1421" t="s">
        <v>178</v>
      </c>
      <c r="BI1421" t="s">
        <v>3205</v>
      </c>
    </row>
    <row r="1422" spans="1:61" x14ac:dyDescent="0.35">
      <c r="A1422" t="s">
        <v>5642</v>
      </c>
      <c r="B1422">
        <v>10000</v>
      </c>
      <c r="C1422">
        <v>10000</v>
      </c>
      <c r="D1422" s="2">
        <v>45775</v>
      </c>
      <c r="E1422" t="s">
        <v>59</v>
      </c>
      <c r="F1422" t="s">
        <v>5643</v>
      </c>
      <c r="G1422" t="s">
        <v>3717</v>
      </c>
      <c r="I1422">
        <v>1</v>
      </c>
      <c r="J1422" t="s">
        <v>183</v>
      </c>
      <c r="K1422">
        <v>88</v>
      </c>
      <c r="L1422" t="s">
        <v>6058</v>
      </c>
      <c r="M1422" t="s">
        <v>144</v>
      </c>
      <c r="N1422" t="s">
        <v>3855</v>
      </c>
      <c r="O1422">
        <v>900</v>
      </c>
      <c r="R1422" s="2">
        <v>45769</v>
      </c>
      <c r="T1422">
        <v>6</v>
      </c>
      <c r="U1422" s="3">
        <v>5400</v>
      </c>
      <c r="V1422" t="s">
        <v>65</v>
      </c>
      <c r="W1422" t="s">
        <v>5644</v>
      </c>
      <c r="X1422">
        <v>0</v>
      </c>
      <c r="Y1422" s="3">
        <v>5000</v>
      </c>
      <c r="Z1422">
        <v>400</v>
      </c>
      <c r="AA1422">
        <v>0</v>
      </c>
      <c r="AB1422">
        <v>0</v>
      </c>
      <c r="AC1422">
        <v>0</v>
      </c>
      <c r="AF1422">
        <v>0</v>
      </c>
      <c r="AO1422" t="s">
        <v>5645</v>
      </c>
      <c r="AP1422" t="s">
        <v>3720</v>
      </c>
      <c r="AQ1422" t="s">
        <v>23615</v>
      </c>
      <c r="AS1422">
        <v>0</v>
      </c>
      <c r="AT1422">
        <v>0</v>
      </c>
      <c r="AU1422">
        <v>0</v>
      </c>
      <c r="AV1422">
        <v>0</v>
      </c>
      <c r="AW1422">
        <v>0</v>
      </c>
      <c r="AX1422">
        <v>0</v>
      </c>
      <c r="BB1422" t="s">
        <v>63</v>
      </c>
      <c r="BC1422" t="s">
        <v>5646</v>
      </c>
      <c r="BD1422">
        <v>0</v>
      </c>
      <c r="BF1422" t="s">
        <v>3720</v>
      </c>
      <c r="BI1422" t="s">
        <v>3721</v>
      </c>
    </row>
    <row r="1423" spans="1:61" x14ac:dyDescent="0.35">
      <c r="A1423" t="s">
        <v>5647</v>
      </c>
      <c r="B1423">
        <v>10000</v>
      </c>
      <c r="C1423">
        <v>10000</v>
      </c>
      <c r="D1423" s="2">
        <v>45775</v>
      </c>
      <c r="E1423" t="s">
        <v>59</v>
      </c>
      <c r="F1423" t="s">
        <v>5643</v>
      </c>
      <c r="G1423" t="s">
        <v>3717</v>
      </c>
      <c r="I1423">
        <v>1</v>
      </c>
      <c r="J1423" t="s">
        <v>183</v>
      </c>
      <c r="K1423">
        <v>88</v>
      </c>
      <c r="L1423" t="s">
        <v>6058</v>
      </c>
      <c r="M1423" t="s">
        <v>144</v>
      </c>
      <c r="N1423" t="s">
        <v>3855</v>
      </c>
      <c r="O1423">
        <v>910</v>
      </c>
      <c r="R1423" s="2">
        <v>45769</v>
      </c>
      <c r="T1423">
        <v>6</v>
      </c>
      <c r="U1423" s="3">
        <v>5460</v>
      </c>
      <c r="V1423" t="s">
        <v>65</v>
      </c>
      <c r="W1423" t="s">
        <v>5648</v>
      </c>
      <c r="X1423">
        <v>0</v>
      </c>
      <c r="Y1423" s="3">
        <v>5000</v>
      </c>
      <c r="Z1423">
        <v>460</v>
      </c>
      <c r="AA1423">
        <v>0</v>
      </c>
      <c r="AB1423">
        <v>0</v>
      </c>
      <c r="AC1423">
        <v>0</v>
      </c>
      <c r="AF1423">
        <v>0</v>
      </c>
      <c r="AO1423" t="s">
        <v>5649</v>
      </c>
      <c r="AP1423" t="s">
        <v>3720</v>
      </c>
      <c r="AQ1423" t="s">
        <v>23615</v>
      </c>
      <c r="AS1423">
        <v>0</v>
      </c>
      <c r="AT1423">
        <v>0</v>
      </c>
      <c r="AU1423">
        <v>0</v>
      </c>
      <c r="AV1423">
        <v>0</v>
      </c>
      <c r="AW1423">
        <v>0</v>
      </c>
      <c r="AX1423">
        <v>0</v>
      </c>
      <c r="BB1423" t="s">
        <v>63</v>
      </c>
      <c r="BC1423" t="s">
        <v>5650</v>
      </c>
      <c r="BD1423">
        <v>0</v>
      </c>
      <c r="BF1423" t="s">
        <v>3720</v>
      </c>
      <c r="BI1423" t="s">
        <v>3721</v>
      </c>
    </row>
    <row r="1424" spans="1:61" x14ac:dyDescent="0.35">
      <c r="A1424" t="s">
        <v>5651</v>
      </c>
      <c r="B1424">
        <v>10000</v>
      </c>
      <c r="C1424">
        <v>10000</v>
      </c>
      <c r="D1424" s="2">
        <v>45775</v>
      </c>
      <c r="E1424" t="s">
        <v>59</v>
      </c>
      <c r="F1424" t="s">
        <v>5643</v>
      </c>
      <c r="G1424" t="s">
        <v>3717</v>
      </c>
      <c r="I1424">
        <v>1</v>
      </c>
      <c r="J1424" t="s">
        <v>183</v>
      </c>
      <c r="K1424">
        <v>88</v>
      </c>
      <c r="L1424" t="s">
        <v>6058</v>
      </c>
      <c r="M1424" t="s">
        <v>144</v>
      </c>
      <c r="N1424" t="s">
        <v>3855</v>
      </c>
      <c r="O1424">
        <v>900</v>
      </c>
      <c r="R1424" s="2">
        <v>45769</v>
      </c>
      <c r="T1424">
        <v>6</v>
      </c>
      <c r="U1424" s="3">
        <v>5400</v>
      </c>
      <c r="V1424" t="s">
        <v>65</v>
      </c>
      <c r="W1424" t="s">
        <v>5652</v>
      </c>
      <c r="X1424">
        <v>0</v>
      </c>
      <c r="Y1424" s="3">
        <v>5000</v>
      </c>
      <c r="Z1424">
        <v>400</v>
      </c>
      <c r="AA1424">
        <v>0</v>
      </c>
      <c r="AB1424">
        <v>0</v>
      </c>
      <c r="AC1424">
        <v>0</v>
      </c>
      <c r="AF1424">
        <v>0</v>
      </c>
      <c r="AO1424" t="s">
        <v>5653</v>
      </c>
      <c r="AP1424" t="s">
        <v>3720</v>
      </c>
      <c r="AQ1424" t="s">
        <v>23615</v>
      </c>
      <c r="AS1424">
        <v>0</v>
      </c>
      <c r="AT1424">
        <v>0</v>
      </c>
      <c r="AU1424">
        <v>0</v>
      </c>
      <c r="AV1424">
        <v>0</v>
      </c>
      <c r="AW1424">
        <v>0</v>
      </c>
      <c r="AX1424">
        <v>0</v>
      </c>
      <c r="BB1424" t="s">
        <v>63</v>
      </c>
      <c r="BC1424" t="s">
        <v>5654</v>
      </c>
      <c r="BD1424">
        <v>0</v>
      </c>
      <c r="BF1424" t="s">
        <v>3720</v>
      </c>
      <c r="BI1424" t="s">
        <v>3721</v>
      </c>
    </row>
    <row r="1425" spans="1:61" x14ac:dyDescent="0.35">
      <c r="A1425" t="s">
        <v>5655</v>
      </c>
      <c r="B1425">
        <v>10000</v>
      </c>
      <c r="C1425">
        <v>10000</v>
      </c>
      <c r="D1425" s="2">
        <v>45775</v>
      </c>
      <c r="E1425" t="s">
        <v>59</v>
      </c>
      <c r="F1425" t="s">
        <v>5643</v>
      </c>
      <c r="G1425" t="s">
        <v>3717</v>
      </c>
      <c r="I1425">
        <v>1</v>
      </c>
      <c r="J1425" t="s">
        <v>183</v>
      </c>
      <c r="K1425">
        <v>88</v>
      </c>
      <c r="L1425" t="s">
        <v>6058</v>
      </c>
      <c r="M1425" t="s">
        <v>144</v>
      </c>
      <c r="N1425" t="s">
        <v>3855</v>
      </c>
      <c r="O1425">
        <v>900</v>
      </c>
      <c r="R1425" s="2">
        <v>45769</v>
      </c>
      <c r="T1425">
        <v>6</v>
      </c>
      <c r="U1425" s="3">
        <v>5400</v>
      </c>
      <c r="V1425" t="s">
        <v>65</v>
      </c>
      <c r="W1425" t="s">
        <v>5656</v>
      </c>
      <c r="X1425">
        <v>0</v>
      </c>
      <c r="Y1425" s="3">
        <v>5000</v>
      </c>
      <c r="Z1425">
        <v>400</v>
      </c>
      <c r="AA1425">
        <v>0</v>
      </c>
      <c r="AB1425">
        <v>0</v>
      </c>
      <c r="AC1425">
        <v>0</v>
      </c>
      <c r="AF1425">
        <v>0</v>
      </c>
      <c r="AO1425" t="s">
        <v>5657</v>
      </c>
      <c r="AP1425" t="s">
        <v>3720</v>
      </c>
      <c r="AQ1425" t="s">
        <v>23615</v>
      </c>
      <c r="AS1425">
        <v>0</v>
      </c>
      <c r="AT1425">
        <v>0</v>
      </c>
      <c r="AU1425">
        <v>0</v>
      </c>
      <c r="AV1425">
        <v>0</v>
      </c>
      <c r="AW1425">
        <v>0</v>
      </c>
      <c r="AX1425">
        <v>0</v>
      </c>
      <c r="BB1425" t="s">
        <v>63</v>
      </c>
      <c r="BC1425" t="s">
        <v>5658</v>
      </c>
      <c r="BD1425">
        <v>0</v>
      </c>
      <c r="BF1425" t="s">
        <v>3720</v>
      </c>
      <c r="BI1425" t="s">
        <v>3721</v>
      </c>
    </row>
    <row r="1426" spans="1:61" x14ac:dyDescent="0.35">
      <c r="A1426" t="s">
        <v>5659</v>
      </c>
      <c r="B1426">
        <v>10000</v>
      </c>
      <c r="C1426">
        <v>10000</v>
      </c>
      <c r="D1426" s="2">
        <v>45775</v>
      </c>
      <c r="E1426" t="s">
        <v>59</v>
      </c>
      <c r="F1426" t="s">
        <v>5643</v>
      </c>
      <c r="G1426" t="s">
        <v>3717</v>
      </c>
      <c r="I1426">
        <v>1</v>
      </c>
      <c r="J1426" t="s">
        <v>183</v>
      </c>
      <c r="K1426">
        <v>88</v>
      </c>
      <c r="L1426" t="s">
        <v>6058</v>
      </c>
      <c r="M1426" t="s">
        <v>144</v>
      </c>
      <c r="N1426" t="s">
        <v>3855</v>
      </c>
      <c r="O1426">
        <v>900</v>
      </c>
      <c r="R1426" s="2">
        <v>45769</v>
      </c>
      <c r="T1426">
        <v>6</v>
      </c>
      <c r="U1426" s="3">
        <v>5400</v>
      </c>
      <c r="V1426" t="s">
        <v>65</v>
      </c>
      <c r="W1426" t="s">
        <v>5660</v>
      </c>
      <c r="X1426">
        <v>0</v>
      </c>
      <c r="Y1426" s="3">
        <v>5000</v>
      </c>
      <c r="Z1426">
        <v>400</v>
      </c>
      <c r="AA1426">
        <v>0</v>
      </c>
      <c r="AB1426">
        <v>0</v>
      </c>
      <c r="AC1426">
        <v>0</v>
      </c>
      <c r="AF1426">
        <v>0</v>
      </c>
      <c r="AO1426" t="s">
        <v>5661</v>
      </c>
      <c r="AP1426" t="s">
        <v>3720</v>
      </c>
      <c r="AQ1426" t="s">
        <v>23615</v>
      </c>
      <c r="AS1426">
        <v>0</v>
      </c>
      <c r="AT1426">
        <v>0</v>
      </c>
      <c r="AU1426">
        <v>0</v>
      </c>
      <c r="AV1426">
        <v>0</v>
      </c>
      <c r="AW1426">
        <v>0</v>
      </c>
      <c r="AX1426">
        <v>0</v>
      </c>
      <c r="BB1426" t="s">
        <v>63</v>
      </c>
      <c r="BC1426" t="s">
        <v>5662</v>
      </c>
      <c r="BD1426">
        <v>0</v>
      </c>
      <c r="BF1426" t="s">
        <v>3720</v>
      </c>
      <c r="BI1426" t="s">
        <v>3721</v>
      </c>
    </row>
    <row r="1427" spans="1:61" x14ac:dyDescent="0.35">
      <c r="A1427" t="s">
        <v>5663</v>
      </c>
      <c r="B1427">
        <v>10000</v>
      </c>
      <c r="C1427">
        <v>10000</v>
      </c>
      <c r="D1427" s="2">
        <v>45775</v>
      </c>
      <c r="E1427" t="s">
        <v>59</v>
      </c>
      <c r="F1427" t="s">
        <v>5559</v>
      </c>
      <c r="G1427" t="s">
        <v>3717</v>
      </c>
      <c r="I1427">
        <v>1</v>
      </c>
      <c r="J1427" t="s">
        <v>183</v>
      </c>
      <c r="K1427">
        <v>88</v>
      </c>
      <c r="L1427" t="s">
        <v>6058</v>
      </c>
      <c r="M1427" t="s">
        <v>144</v>
      </c>
      <c r="N1427" t="s">
        <v>3855</v>
      </c>
      <c r="O1427">
        <v>900</v>
      </c>
      <c r="R1427" s="2">
        <v>45769</v>
      </c>
      <c r="T1427">
        <v>6</v>
      </c>
      <c r="U1427" s="3">
        <v>5400</v>
      </c>
      <c r="V1427" t="s">
        <v>65</v>
      </c>
      <c r="W1427" t="s">
        <v>5664</v>
      </c>
      <c r="X1427">
        <v>0</v>
      </c>
      <c r="Y1427" s="3">
        <v>5000</v>
      </c>
      <c r="Z1427">
        <v>400</v>
      </c>
      <c r="AA1427">
        <v>0</v>
      </c>
      <c r="AB1427">
        <v>0</v>
      </c>
      <c r="AC1427">
        <v>0</v>
      </c>
      <c r="AF1427">
        <v>0</v>
      </c>
      <c r="AO1427" t="s">
        <v>5665</v>
      </c>
      <c r="AP1427" t="s">
        <v>3720</v>
      </c>
      <c r="AQ1427" t="s">
        <v>23615</v>
      </c>
      <c r="AS1427">
        <v>0</v>
      </c>
      <c r="AT1427">
        <v>0</v>
      </c>
      <c r="AU1427">
        <v>0</v>
      </c>
      <c r="AV1427">
        <v>0</v>
      </c>
      <c r="AW1427">
        <v>0</v>
      </c>
      <c r="AX1427">
        <v>0</v>
      </c>
      <c r="BB1427" t="s">
        <v>63</v>
      </c>
      <c r="BC1427" t="s">
        <v>5666</v>
      </c>
      <c r="BD1427">
        <v>0</v>
      </c>
      <c r="BF1427" t="s">
        <v>3720</v>
      </c>
      <c r="BI1427" t="s">
        <v>3721</v>
      </c>
    </row>
    <row r="1428" spans="1:61" x14ac:dyDescent="0.35">
      <c r="A1428" t="s">
        <v>5667</v>
      </c>
      <c r="B1428">
        <v>10000</v>
      </c>
      <c r="C1428">
        <v>10000</v>
      </c>
      <c r="D1428" s="2">
        <v>45775</v>
      </c>
      <c r="E1428" t="s">
        <v>59</v>
      </c>
      <c r="F1428" t="s">
        <v>5559</v>
      </c>
      <c r="G1428" t="s">
        <v>3717</v>
      </c>
      <c r="I1428">
        <v>1</v>
      </c>
      <c r="J1428" t="s">
        <v>183</v>
      </c>
      <c r="K1428">
        <v>88</v>
      </c>
      <c r="L1428" t="s">
        <v>6058</v>
      </c>
      <c r="M1428" t="s">
        <v>144</v>
      </c>
      <c r="N1428" t="s">
        <v>3855</v>
      </c>
      <c r="O1428">
        <v>900</v>
      </c>
      <c r="R1428" s="2">
        <v>45769</v>
      </c>
      <c r="T1428">
        <v>6</v>
      </c>
      <c r="U1428" s="3">
        <v>5400</v>
      </c>
      <c r="V1428" t="s">
        <v>65</v>
      </c>
      <c r="W1428" t="s">
        <v>5668</v>
      </c>
      <c r="X1428">
        <v>0</v>
      </c>
      <c r="Y1428" s="3">
        <v>5000</v>
      </c>
      <c r="Z1428">
        <v>400</v>
      </c>
      <c r="AA1428">
        <v>0</v>
      </c>
      <c r="AB1428">
        <v>0</v>
      </c>
      <c r="AC1428">
        <v>0</v>
      </c>
      <c r="AF1428">
        <v>0</v>
      </c>
      <c r="AO1428" t="s">
        <v>5669</v>
      </c>
      <c r="AP1428" t="s">
        <v>3720</v>
      </c>
      <c r="AQ1428" t="s">
        <v>23615</v>
      </c>
      <c r="AS1428">
        <v>0</v>
      </c>
      <c r="AT1428">
        <v>0</v>
      </c>
      <c r="AU1428">
        <v>0</v>
      </c>
      <c r="AV1428">
        <v>0</v>
      </c>
      <c r="AW1428">
        <v>0</v>
      </c>
      <c r="AX1428">
        <v>0</v>
      </c>
      <c r="BB1428" t="s">
        <v>63</v>
      </c>
      <c r="BC1428" t="s">
        <v>5670</v>
      </c>
      <c r="BD1428">
        <v>0</v>
      </c>
      <c r="BF1428" t="s">
        <v>3720</v>
      </c>
      <c r="BI1428" t="s">
        <v>3721</v>
      </c>
    </row>
    <row r="1429" spans="1:61" x14ac:dyDescent="0.35">
      <c r="A1429" t="s">
        <v>4033</v>
      </c>
      <c r="B1429">
        <v>10000</v>
      </c>
      <c r="C1429">
        <v>20000</v>
      </c>
      <c r="D1429" s="2">
        <v>45776</v>
      </c>
      <c r="E1429" t="s">
        <v>59</v>
      </c>
      <c r="F1429" s="4">
        <v>0.46378472222222222</v>
      </c>
      <c r="G1429" t="s">
        <v>4034</v>
      </c>
      <c r="I1429">
        <v>1</v>
      </c>
      <c r="J1429" t="s">
        <v>183</v>
      </c>
      <c r="K1429">
        <v>79</v>
      </c>
      <c r="L1429" t="s">
        <v>6076</v>
      </c>
      <c r="M1429" t="s">
        <v>92</v>
      </c>
      <c r="N1429" t="s">
        <v>3828</v>
      </c>
      <c r="O1429" s="3">
        <v>1101</v>
      </c>
      <c r="R1429" s="2">
        <v>45769</v>
      </c>
      <c r="T1429">
        <v>308</v>
      </c>
      <c r="U1429" s="3">
        <v>339108</v>
      </c>
      <c r="V1429" t="s">
        <v>65</v>
      </c>
      <c r="W1429" t="s">
        <v>4035</v>
      </c>
      <c r="X1429">
        <v>0</v>
      </c>
      <c r="Y1429" s="3">
        <v>300000</v>
      </c>
      <c r="Z1429" s="3">
        <v>39108</v>
      </c>
      <c r="AA1429">
        <v>0</v>
      </c>
      <c r="AB1429">
        <v>0</v>
      </c>
      <c r="AC1429">
        <v>0</v>
      </c>
      <c r="AF1429">
        <v>0</v>
      </c>
      <c r="AO1429" t="s">
        <v>4036</v>
      </c>
      <c r="AP1429" t="s">
        <v>108</v>
      </c>
      <c r="AQ1429" t="s">
        <v>13404</v>
      </c>
      <c r="AS1429">
        <v>0</v>
      </c>
      <c r="AT1429">
        <v>0</v>
      </c>
      <c r="AU1429">
        <v>0</v>
      </c>
      <c r="AV1429">
        <v>0</v>
      </c>
      <c r="AW1429">
        <v>0</v>
      </c>
      <c r="AX1429">
        <v>0</v>
      </c>
      <c r="BB1429" t="s">
        <v>63</v>
      </c>
      <c r="BC1429" t="s">
        <v>6418</v>
      </c>
      <c r="BD1429">
        <v>0</v>
      </c>
      <c r="BF1429" t="s">
        <v>108</v>
      </c>
      <c r="BI1429" t="s">
        <v>4037</v>
      </c>
    </row>
    <row r="1430" spans="1:61" x14ac:dyDescent="0.35">
      <c r="A1430" t="s">
        <v>3313</v>
      </c>
      <c r="B1430">
        <v>10000</v>
      </c>
      <c r="C1430">
        <v>10000</v>
      </c>
      <c r="D1430" s="2">
        <v>45770</v>
      </c>
      <c r="E1430" t="s">
        <v>59</v>
      </c>
      <c r="F1430" s="4">
        <v>0.47409722222222223</v>
      </c>
      <c r="G1430">
        <v>860909190918</v>
      </c>
      <c r="I1430">
        <v>1</v>
      </c>
      <c r="J1430" t="s">
        <v>183</v>
      </c>
      <c r="K1430">
        <v>79</v>
      </c>
      <c r="L1430" t="s">
        <v>6076</v>
      </c>
      <c r="M1430" t="s">
        <v>92</v>
      </c>
      <c r="N1430" t="s">
        <v>3828</v>
      </c>
      <c r="O1430">
        <v>139</v>
      </c>
      <c r="R1430" s="2">
        <v>45769</v>
      </c>
      <c r="T1430">
        <v>36</v>
      </c>
      <c r="U1430" s="3">
        <v>5000</v>
      </c>
      <c r="V1430" t="s">
        <v>65</v>
      </c>
      <c r="W1430">
        <v>200742620001</v>
      </c>
      <c r="X1430">
        <v>0</v>
      </c>
      <c r="Y1430" s="3">
        <v>2000</v>
      </c>
      <c r="Z1430" s="3">
        <v>3000</v>
      </c>
      <c r="AA1430">
        <v>0</v>
      </c>
      <c r="AB1430">
        <v>0</v>
      </c>
      <c r="AC1430">
        <v>0</v>
      </c>
      <c r="AF1430">
        <v>0</v>
      </c>
      <c r="AO1430">
        <v>20074262</v>
      </c>
      <c r="AP1430" t="s">
        <v>571</v>
      </c>
      <c r="AQ1430" t="s">
        <v>14937</v>
      </c>
      <c r="AS1430">
        <v>0</v>
      </c>
      <c r="AT1430">
        <v>0</v>
      </c>
      <c r="AU1430">
        <v>0</v>
      </c>
      <c r="AV1430">
        <v>0</v>
      </c>
      <c r="AW1430">
        <v>0</v>
      </c>
      <c r="AX1430">
        <v>0</v>
      </c>
      <c r="BB1430" t="s">
        <v>63</v>
      </c>
      <c r="BC1430" t="s">
        <v>5671</v>
      </c>
      <c r="BD1430">
        <v>0</v>
      </c>
      <c r="BF1430" t="s">
        <v>571</v>
      </c>
      <c r="BI1430" t="s">
        <v>3314</v>
      </c>
    </row>
    <row r="1431" spans="1:61" x14ac:dyDescent="0.35">
      <c r="A1431" t="s">
        <v>3313</v>
      </c>
      <c r="B1431">
        <v>20000</v>
      </c>
      <c r="C1431">
        <v>10000</v>
      </c>
      <c r="D1431" s="2">
        <v>45770</v>
      </c>
      <c r="E1431" t="s">
        <v>59</v>
      </c>
      <c r="F1431" s="4">
        <v>0.47409722222222223</v>
      </c>
      <c r="G1431">
        <v>860909190918</v>
      </c>
      <c r="I1431">
        <v>1</v>
      </c>
      <c r="J1431" t="s">
        <v>183</v>
      </c>
      <c r="K1431">
        <v>79</v>
      </c>
      <c r="L1431" t="s">
        <v>6076</v>
      </c>
      <c r="M1431" t="s">
        <v>92</v>
      </c>
      <c r="N1431" t="s">
        <v>3828</v>
      </c>
      <c r="O1431">
        <v>111</v>
      </c>
      <c r="R1431" s="2">
        <v>45769</v>
      </c>
      <c r="T1431">
        <v>36</v>
      </c>
      <c r="U1431" s="3">
        <v>4000</v>
      </c>
      <c r="V1431" t="s">
        <v>65</v>
      </c>
      <c r="W1431">
        <v>200742620001</v>
      </c>
      <c r="X1431">
        <v>0</v>
      </c>
      <c r="Y1431" s="3">
        <v>4000</v>
      </c>
      <c r="Z1431">
        <v>0</v>
      </c>
      <c r="AA1431">
        <v>0</v>
      </c>
      <c r="AB1431">
        <v>0</v>
      </c>
      <c r="AC1431">
        <v>0</v>
      </c>
      <c r="AF1431">
        <v>0</v>
      </c>
      <c r="AO1431">
        <v>20074262</v>
      </c>
      <c r="AP1431" t="s">
        <v>571</v>
      </c>
      <c r="AQ1431" t="s">
        <v>14937</v>
      </c>
      <c r="AS1431">
        <v>0</v>
      </c>
      <c r="AT1431">
        <v>0</v>
      </c>
      <c r="AU1431">
        <v>0</v>
      </c>
      <c r="AV1431">
        <v>0</v>
      </c>
      <c r="AW1431">
        <v>0</v>
      </c>
      <c r="AX1431">
        <v>0</v>
      </c>
      <c r="BB1431" t="s">
        <v>63</v>
      </c>
      <c r="BC1431" t="s">
        <v>5671</v>
      </c>
      <c r="BD1431">
        <v>0</v>
      </c>
      <c r="BF1431" t="s">
        <v>571</v>
      </c>
      <c r="BI1431" t="s">
        <v>3314</v>
      </c>
    </row>
    <row r="1432" spans="1:61" x14ac:dyDescent="0.35">
      <c r="A1432" t="s">
        <v>3315</v>
      </c>
      <c r="B1432">
        <v>10000</v>
      </c>
      <c r="C1432">
        <v>10000</v>
      </c>
      <c r="D1432" s="2">
        <v>45770</v>
      </c>
      <c r="E1432" t="s">
        <v>59</v>
      </c>
      <c r="F1432" t="s">
        <v>3316</v>
      </c>
      <c r="G1432">
        <v>860909190918</v>
      </c>
      <c r="I1432">
        <v>1</v>
      </c>
      <c r="J1432" t="s">
        <v>183</v>
      </c>
      <c r="K1432">
        <v>79</v>
      </c>
      <c r="L1432" t="s">
        <v>6076</v>
      </c>
      <c r="M1432" t="s">
        <v>92</v>
      </c>
      <c r="N1432" t="s">
        <v>3828</v>
      </c>
      <c r="O1432">
        <v>83</v>
      </c>
      <c r="R1432" s="2">
        <v>45769</v>
      </c>
      <c r="T1432">
        <v>108</v>
      </c>
      <c r="U1432" s="3">
        <v>9012</v>
      </c>
      <c r="V1432" t="s">
        <v>65</v>
      </c>
      <c r="W1432">
        <v>200717140001</v>
      </c>
      <c r="X1432">
        <v>0</v>
      </c>
      <c r="Y1432" s="3">
        <v>8000</v>
      </c>
      <c r="Z1432" s="3">
        <v>1012</v>
      </c>
      <c r="AA1432">
        <v>0</v>
      </c>
      <c r="AB1432">
        <v>0</v>
      </c>
      <c r="AC1432">
        <v>0</v>
      </c>
      <c r="AF1432">
        <v>0</v>
      </c>
      <c r="AO1432">
        <v>20071714</v>
      </c>
      <c r="AP1432" t="s">
        <v>571</v>
      </c>
      <c r="AQ1432" t="s">
        <v>14937</v>
      </c>
      <c r="AS1432">
        <v>0</v>
      </c>
      <c r="AT1432">
        <v>0</v>
      </c>
      <c r="AU1432">
        <v>0</v>
      </c>
      <c r="AV1432">
        <v>0</v>
      </c>
      <c r="AW1432">
        <v>0</v>
      </c>
      <c r="AX1432">
        <v>0</v>
      </c>
      <c r="BB1432" t="s">
        <v>63</v>
      </c>
      <c r="BC1432" t="s">
        <v>6542</v>
      </c>
      <c r="BD1432">
        <v>0</v>
      </c>
      <c r="BF1432" t="s">
        <v>571</v>
      </c>
      <c r="BI1432" t="s">
        <v>3318</v>
      </c>
    </row>
    <row r="1433" spans="1:61" x14ac:dyDescent="0.35">
      <c r="A1433" t="s">
        <v>3315</v>
      </c>
      <c r="B1433">
        <v>20000</v>
      </c>
      <c r="C1433">
        <v>10000</v>
      </c>
      <c r="D1433" s="2">
        <v>45770</v>
      </c>
      <c r="E1433" t="s">
        <v>59</v>
      </c>
      <c r="F1433" t="s">
        <v>3316</v>
      </c>
      <c r="G1433">
        <v>860909190918</v>
      </c>
      <c r="I1433">
        <v>1</v>
      </c>
      <c r="J1433" t="s">
        <v>183</v>
      </c>
      <c r="K1433">
        <v>79</v>
      </c>
      <c r="L1433" t="s">
        <v>6076</v>
      </c>
      <c r="M1433" t="s">
        <v>92</v>
      </c>
      <c r="N1433" t="s">
        <v>3828</v>
      </c>
      <c r="O1433">
        <v>37</v>
      </c>
      <c r="R1433" s="2">
        <v>45769</v>
      </c>
      <c r="T1433">
        <v>108</v>
      </c>
      <c r="U1433" s="3">
        <v>4000</v>
      </c>
      <c r="V1433" t="s">
        <v>65</v>
      </c>
      <c r="W1433">
        <v>200717140001</v>
      </c>
      <c r="X1433">
        <v>0</v>
      </c>
      <c r="Y1433" s="3">
        <v>4000</v>
      </c>
      <c r="Z1433">
        <v>0</v>
      </c>
      <c r="AA1433">
        <v>0</v>
      </c>
      <c r="AB1433">
        <v>0</v>
      </c>
      <c r="AC1433">
        <v>0</v>
      </c>
      <c r="AF1433">
        <v>0</v>
      </c>
      <c r="AO1433">
        <v>20071714</v>
      </c>
      <c r="AP1433" t="s">
        <v>571</v>
      </c>
      <c r="AQ1433" t="s">
        <v>14937</v>
      </c>
      <c r="AS1433">
        <v>0</v>
      </c>
      <c r="AT1433">
        <v>0</v>
      </c>
      <c r="AU1433">
        <v>0</v>
      </c>
      <c r="AV1433">
        <v>0</v>
      </c>
      <c r="AW1433">
        <v>0</v>
      </c>
      <c r="AX1433">
        <v>0</v>
      </c>
      <c r="BB1433" t="s">
        <v>63</v>
      </c>
      <c r="BC1433" t="s">
        <v>6542</v>
      </c>
      <c r="BD1433">
        <v>0</v>
      </c>
      <c r="BF1433" t="s">
        <v>571</v>
      </c>
      <c r="BI1433" t="s">
        <v>3318</v>
      </c>
    </row>
    <row r="1434" spans="1:61" x14ac:dyDescent="0.35">
      <c r="A1434" t="s">
        <v>3315</v>
      </c>
      <c r="B1434">
        <v>30000</v>
      </c>
      <c r="C1434">
        <v>10000</v>
      </c>
      <c r="D1434" s="2">
        <v>45770</v>
      </c>
      <c r="E1434" t="s">
        <v>59</v>
      </c>
      <c r="F1434" t="s">
        <v>3316</v>
      </c>
      <c r="G1434">
        <v>860909190918</v>
      </c>
      <c r="I1434">
        <v>1</v>
      </c>
      <c r="J1434" t="s">
        <v>183</v>
      </c>
      <c r="K1434">
        <v>79</v>
      </c>
      <c r="L1434" t="s">
        <v>6076</v>
      </c>
      <c r="M1434" t="s">
        <v>92</v>
      </c>
      <c r="N1434" t="s">
        <v>3828</v>
      </c>
      <c r="O1434">
        <v>19</v>
      </c>
      <c r="R1434" s="2">
        <v>45769</v>
      </c>
      <c r="T1434">
        <v>108</v>
      </c>
      <c r="U1434" s="3">
        <v>2000</v>
      </c>
      <c r="V1434" t="s">
        <v>65</v>
      </c>
      <c r="W1434">
        <v>200717140001</v>
      </c>
      <c r="X1434">
        <v>0</v>
      </c>
      <c r="Y1434" s="3">
        <v>2000</v>
      </c>
      <c r="Z1434">
        <v>0</v>
      </c>
      <c r="AA1434">
        <v>0</v>
      </c>
      <c r="AB1434">
        <v>0</v>
      </c>
      <c r="AC1434">
        <v>0</v>
      </c>
      <c r="AF1434">
        <v>0</v>
      </c>
      <c r="AO1434">
        <v>20071714</v>
      </c>
      <c r="AP1434" t="s">
        <v>571</v>
      </c>
      <c r="AQ1434" t="s">
        <v>14937</v>
      </c>
      <c r="AS1434">
        <v>0</v>
      </c>
      <c r="AT1434">
        <v>0</v>
      </c>
      <c r="AU1434">
        <v>0</v>
      </c>
      <c r="AV1434">
        <v>0</v>
      </c>
      <c r="AW1434">
        <v>0</v>
      </c>
      <c r="AX1434">
        <v>0</v>
      </c>
      <c r="BB1434" t="s">
        <v>63</v>
      </c>
      <c r="BC1434" t="s">
        <v>6542</v>
      </c>
      <c r="BD1434">
        <v>0</v>
      </c>
      <c r="BF1434" t="s">
        <v>571</v>
      </c>
      <c r="BI1434" t="s">
        <v>3318</v>
      </c>
    </row>
    <row r="1435" spans="1:61" x14ac:dyDescent="0.35">
      <c r="A1435" t="s">
        <v>3319</v>
      </c>
      <c r="B1435">
        <v>10000</v>
      </c>
      <c r="C1435">
        <v>10000</v>
      </c>
      <c r="D1435" s="2">
        <v>45770</v>
      </c>
      <c r="E1435" t="s">
        <v>59</v>
      </c>
      <c r="F1435" s="4">
        <v>0.47339120370370369</v>
      </c>
      <c r="G1435">
        <v>860909190918</v>
      </c>
      <c r="I1435">
        <v>1</v>
      </c>
      <c r="J1435" t="s">
        <v>183</v>
      </c>
      <c r="K1435">
        <v>79</v>
      </c>
      <c r="L1435" t="s">
        <v>6076</v>
      </c>
      <c r="M1435" t="s">
        <v>92</v>
      </c>
      <c r="N1435" t="s">
        <v>3828</v>
      </c>
      <c r="O1435">
        <v>195</v>
      </c>
      <c r="R1435" s="2">
        <v>45769</v>
      </c>
      <c r="T1435">
        <v>36</v>
      </c>
      <c r="U1435" s="3">
        <v>7020</v>
      </c>
      <c r="V1435" t="s">
        <v>65</v>
      </c>
      <c r="W1435">
        <v>200742640001</v>
      </c>
      <c r="X1435">
        <v>0</v>
      </c>
      <c r="Y1435" s="3">
        <v>6000</v>
      </c>
      <c r="Z1435" s="3">
        <v>1020</v>
      </c>
      <c r="AA1435">
        <v>0</v>
      </c>
      <c r="AB1435">
        <v>0</v>
      </c>
      <c r="AC1435">
        <v>0</v>
      </c>
      <c r="AF1435">
        <v>0</v>
      </c>
      <c r="AO1435">
        <v>20074264</v>
      </c>
      <c r="AP1435" t="s">
        <v>571</v>
      </c>
      <c r="AQ1435" t="s">
        <v>14937</v>
      </c>
      <c r="AS1435">
        <v>0</v>
      </c>
      <c r="AT1435">
        <v>0</v>
      </c>
      <c r="AU1435">
        <v>0</v>
      </c>
      <c r="AV1435">
        <v>0</v>
      </c>
      <c r="AW1435">
        <v>0</v>
      </c>
      <c r="AX1435">
        <v>0</v>
      </c>
      <c r="BB1435" t="s">
        <v>63</v>
      </c>
      <c r="BC1435" t="s">
        <v>5672</v>
      </c>
      <c r="BD1435">
        <v>0</v>
      </c>
      <c r="BF1435" t="s">
        <v>571</v>
      </c>
      <c r="BI1435" t="s">
        <v>3320</v>
      </c>
    </row>
    <row r="1436" spans="1:61" x14ac:dyDescent="0.35">
      <c r="A1436" t="s">
        <v>3321</v>
      </c>
      <c r="B1436">
        <v>10000</v>
      </c>
      <c r="C1436">
        <v>10000</v>
      </c>
      <c r="D1436" s="2">
        <v>45770</v>
      </c>
      <c r="E1436" t="s">
        <v>59</v>
      </c>
      <c r="F1436" t="s">
        <v>3322</v>
      </c>
      <c r="G1436">
        <v>860909190918</v>
      </c>
      <c r="I1436">
        <v>1</v>
      </c>
      <c r="J1436" t="s">
        <v>183</v>
      </c>
      <c r="K1436">
        <v>79</v>
      </c>
      <c r="L1436" t="s">
        <v>6076</v>
      </c>
      <c r="M1436" t="s">
        <v>92</v>
      </c>
      <c r="N1436" t="s">
        <v>3828</v>
      </c>
      <c r="O1436">
        <v>750</v>
      </c>
      <c r="R1436" s="2">
        <v>45769</v>
      </c>
      <c r="T1436">
        <v>108</v>
      </c>
      <c r="U1436" s="3">
        <v>81000</v>
      </c>
      <c r="V1436" t="s">
        <v>65</v>
      </c>
      <c r="W1436">
        <v>200645610001</v>
      </c>
      <c r="X1436">
        <v>0</v>
      </c>
      <c r="Y1436" s="3">
        <v>5000</v>
      </c>
      <c r="Z1436" s="3">
        <v>76000</v>
      </c>
      <c r="AA1436">
        <v>0</v>
      </c>
      <c r="AB1436">
        <v>0</v>
      </c>
      <c r="AC1436">
        <v>0</v>
      </c>
      <c r="AF1436">
        <v>0</v>
      </c>
      <c r="AO1436">
        <v>20064561</v>
      </c>
      <c r="AP1436" t="s">
        <v>571</v>
      </c>
      <c r="AQ1436" t="s">
        <v>14937</v>
      </c>
      <c r="AS1436">
        <v>0</v>
      </c>
      <c r="AT1436">
        <v>0</v>
      </c>
      <c r="AU1436">
        <v>0</v>
      </c>
      <c r="AV1436">
        <v>0</v>
      </c>
      <c r="AW1436">
        <v>0</v>
      </c>
      <c r="AX1436">
        <v>0</v>
      </c>
      <c r="BB1436" t="s">
        <v>63</v>
      </c>
      <c r="BC1436" t="s">
        <v>6543</v>
      </c>
      <c r="BD1436">
        <v>0</v>
      </c>
      <c r="BF1436" t="s">
        <v>571</v>
      </c>
      <c r="BI1436" t="s">
        <v>3323</v>
      </c>
    </row>
    <row r="1437" spans="1:61" x14ac:dyDescent="0.35">
      <c r="A1437" t="s">
        <v>5673</v>
      </c>
      <c r="B1437">
        <v>10000</v>
      </c>
      <c r="C1437">
        <v>20000</v>
      </c>
      <c r="D1437" s="2">
        <v>45771</v>
      </c>
      <c r="E1437" t="s">
        <v>59</v>
      </c>
      <c r="F1437" t="s">
        <v>5674</v>
      </c>
      <c r="G1437">
        <v>860909190918</v>
      </c>
      <c r="I1437">
        <v>1</v>
      </c>
      <c r="J1437" t="s">
        <v>183</v>
      </c>
      <c r="K1437">
        <v>79</v>
      </c>
      <c r="L1437" t="s">
        <v>6076</v>
      </c>
      <c r="M1437" t="s">
        <v>92</v>
      </c>
      <c r="N1437" t="s">
        <v>3828</v>
      </c>
      <c r="O1437">
        <v>143</v>
      </c>
      <c r="R1437" s="2">
        <v>45769</v>
      </c>
      <c r="T1437">
        <v>28</v>
      </c>
      <c r="U1437" s="3">
        <v>4004</v>
      </c>
      <c r="V1437" t="s">
        <v>65</v>
      </c>
      <c r="W1437">
        <v>200645590001</v>
      </c>
      <c r="X1437">
        <v>0</v>
      </c>
      <c r="Y1437" s="3">
        <v>2500</v>
      </c>
      <c r="Z1437" s="3">
        <v>1504</v>
      </c>
      <c r="AA1437">
        <v>0</v>
      </c>
      <c r="AB1437">
        <v>0</v>
      </c>
      <c r="AC1437">
        <v>0</v>
      </c>
      <c r="AF1437">
        <v>0</v>
      </c>
      <c r="AO1437">
        <v>20064559</v>
      </c>
      <c r="AP1437" t="s">
        <v>571</v>
      </c>
      <c r="AQ1437" t="s">
        <v>14937</v>
      </c>
      <c r="AS1437">
        <v>0</v>
      </c>
      <c r="AT1437">
        <v>0</v>
      </c>
      <c r="AU1437">
        <v>0</v>
      </c>
      <c r="AV1437">
        <v>0</v>
      </c>
      <c r="AW1437">
        <v>0</v>
      </c>
      <c r="AX1437">
        <v>0</v>
      </c>
      <c r="BB1437" t="s">
        <v>63</v>
      </c>
      <c r="BC1437" t="s">
        <v>5675</v>
      </c>
      <c r="BD1437">
        <v>0</v>
      </c>
      <c r="BF1437" t="s">
        <v>571</v>
      </c>
      <c r="BI1437" t="s">
        <v>5676</v>
      </c>
    </row>
    <row r="1438" spans="1:61" x14ac:dyDescent="0.35">
      <c r="A1438" t="s">
        <v>3324</v>
      </c>
      <c r="B1438">
        <v>10000</v>
      </c>
      <c r="C1438">
        <v>10000</v>
      </c>
      <c r="D1438" s="2">
        <v>45770</v>
      </c>
      <c r="E1438" t="s">
        <v>59</v>
      </c>
      <c r="F1438" s="4">
        <v>0.47711805555555553</v>
      </c>
      <c r="G1438" t="s">
        <v>167</v>
      </c>
      <c r="I1438">
        <v>1</v>
      </c>
      <c r="J1438" t="s">
        <v>183</v>
      </c>
      <c r="K1438">
        <v>63</v>
      </c>
      <c r="L1438" t="s">
        <v>6051</v>
      </c>
      <c r="M1438" t="s">
        <v>136</v>
      </c>
      <c r="N1438" t="s">
        <v>3850</v>
      </c>
      <c r="O1438" s="3">
        <v>1000</v>
      </c>
      <c r="R1438" s="2">
        <v>45769</v>
      </c>
      <c r="T1438">
        <v>40</v>
      </c>
      <c r="U1438" s="3">
        <v>40000</v>
      </c>
      <c r="V1438" t="s">
        <v>65</v>
      </c>
      <c r="W1438" t="s">
        <v>1274</v>
      </c>
      <c r="X1438">
        <v>0</v>
      </c>
      <c r="Y1438" s="3">
        <v>40000</v>
      </c>
      <c r="Z1438">
        <v>0</v>
      </c>
      <c r="AA1438">
        <v>0</v>
      </c>
      <c r="AB1438">
        <v>0</v>
      </c>
      <c r="AC1438">
        <v>0</v>
      </c>
      <c r="AF1438">
        <v>0</v>
      </c>
      <c r="AO1438" t="s">
        <v>1275</v>
      </c>
      <c r="AP1438" t="s">
        <v>170</v>
      </c>
      <c r="AQ1438" t="s">
        <v>21526</v>
      </c>
      <c r="AS1438">
        <v>0</v>
      </c>
      <c r="AT1438">
        <v>0</v>
      </c>
      <c r="AU1438">
        <v>0</v>
      </c>
      <c r="AV1438">
        <v>0</v>
      </c>
      <c r="AW1438">
        <v>0</v>
      </c>
      <c r="AX1438">
        <v>0</v>
      </c>
      <c r="BB1438" t="s">
        <v>63</v>
      </c>
      <c r="BC1438" t="s">
        <v>5677</v>
      </c>
      <c r="BD1438">
        <v>0</v>
      </c>
      <c r="BF1438" t="s">
        <v>170</v>
      </c>
      <c r="BI1438" t="s">
        <v>3325</v>
      </c>
    </row>
    <row r="1439" spans="1:61" x14ac:dyDescent="0.35">
      <c r="A1439" t="s">
        <v>3326</v>
      </c>
      <c r="B1439">
        <v>10000</v>
      </c>
      <c r="C1439">
        <v>10000</v>
      </c>
      <c r="D1439" s="2">
        <v>45770</v>
      </c>
      <c r="E1439" t="s">
        <v>59</v>
      </c>
      <c r="F1439" s="4">
        <v>0.47711805555555553</v>
      </c>
      <c r="G1439" t="s">
        <v>167</v>
      </c>
      <c r="I1439">
        <v>1</v>
      </c>
      <c r="J1439" t="s">
        <v>183</v>
      </c>
      <c r="K1439">
        <v>63</v>
      </c>
      <c r="L1439" t="s">
        <v>6051</v>
      </c>
      <c r="M1439" t="s">
        <v>136</v>
      </c>
      <c r="N1439" t="s">
        <v>3850</v>
      </c>
      <c r="O1439" s="3">
        <v>2000</v>
      </c>
      <c r="R1439" s="2">
        <v>45769</v>
      </c>
      <c r="T1439">
        <v>40</v>
      </c>
      <c r="U1439" s="3">
        <v>80000</v>
      </c>
      <c r="V1439" t="s">
        <v>65</v>
      </c>
      <c r="W1439" t="s">
        <v>1274</v>
      </c>
      <c r="X1439">
        <v>0</v>
      </c>
      <c r="Y1439" s="3">
        <v>80000</v>
      </c>
      <c r="Z1439">
        <v>0</v>
      </c>
      <c r="AA1439">
        <v>0</v>
      </c>
      <c r="AB1439">
        <v>0</v>
      </c>
      <c r="AC1439">
        <v>0</v>
      </c>
      <c r="AF1439">
        <v>0</v>
      </c>
      <c r="AO1439" t="s">
        <v>1275</v>
      </c>
      <c r="AP1439" t="s">
        <v>170</v>
      </c>
      <c r="AQ1439" t="s">
        <v>21526</v>
      </c>
      <c r="AS1439">
        <v>0</v>
      </c>
      <c r="AT1439">
        <v>0</v>
      </c>
      <c r="AU1439">
        <v>0</v>
      </c>
      <c r="AV1439">
        <v>0</v>
      </c>
      <c r="AW1439">
        <v>0</v>
      </c>
      <c r="AX1439">
        <v>0</v>
      </c>
      <c r="BB1439" t="s">
        <v>63</v>
      </c>
      <c r="BC1439" t="s">
        <v>5678</v>
      </c>
      <c r="BD1439">
        <v>0</v>
      </c>
      <c r="BF1439" t="s">
        <v>170</v>
      </c>
      <c r="BI1439" t="s">
        <v>3327</v>
      </c>
    </row>
    <row r="1440" spans="1:61" x14ac:dyDescent="0.35">
      <c r="A1440" t="s">
        <v>3328</v>
      </c>
      <c r="B1440">
        <v>10000</v>
      </c>
      <c r="C1440">
        <v>10000</v>
      </c>
      <c r="D1440" s="2">
        <v>45770</v>
      </c>
      <c r="E1440" t="s">
        <v>59</v>
      </c>
      <c r="F1440" s="4">
        <v>0.47711805555555553</v>
      </c>
      <c r="G1440" t="s">
        <v>167</v>
      </c>
      <c r="I1440">
        <v>1</v>
      </c>
      <c r="J1440" t="s">
        <v>183</v>
      </c>
      <c r="K1440">
        <v>63</v>
      </c>
      <c r="L1440" t="s">
        <v>6051</v>
      </c>
      <c r="M1440" t="s">
        <v>136</v>
      </c>
      <c r="N1440" t="s">
        <v>3850</v>
      </c>
      <c r="O1440" s="3">
        <v>3334</v>
      </c>
      <c r="R1440" s="2">
        <v>45769</v>
      </c>
      <c r="T1440">
        <v>60</v>
      </c>
      <c r="U1440" s="3">
        <v>200040</v>
      </c>
      <c r="V1440" t="s">
        <v>65</v>
      </c>
      <c r="W1440" t="s">
        <v>168</v>
      </c>
      <c r="X1440">
        <v>0</v>
      </c>
      <c r="Y1440" s="3">
        <v>200000</v>
      </c>
      <c r="Z1440">
        <v>40</v>
      </c>
      <c r="AA1440">
        <v>0</v>
      </c>
      <c r="AB1440">
        <v>0</v>
      </c>
      <c r="AC1440">
        <v>0</v>
      </c>
      <c r="AF1440">
        <v>0</v>
      </c>
      <c r="AO1440" t="s">
        <v>169</v>
      </c>
      <c r="AP1440" t="s">
        <v>170</v>
      </c>
      <c r="AQ1440" t="s">
        <v>21526</v>
      </c>
      <c r="AS1440">
        <v>0</v>
      </c>
      <c r="AT1440">
        <v>0</v>
      </c>
      <c r="AU1440">
        <v>0</v>
      </c>
      <c r="AV1440">
        <v>0</v>
      </c>
      <c r="AW1440">
        <v>0</v>
      </c>
      <c r="AX1440">
        <v>0</v>
      </c>
      <c r="BB1440" t="s">
        <v>63</v>
      </c>
      <c r="BC1440" t="s">
        <v>5679</v>
      </c>
      <c r="BD1440">
        <v>0</v>
      </c>
      <c r="BF1440" t="s">
        <v>170</v>
      </c>
      <c r="BI1440" t="s">
        <v>3329</v>
      </c>
    </row>
    <row r="1441" spans="1:61" x14ac:dyDescent="0.35">
      <c r="A1441" t="s">
        <v>5680</v>
      </c>
      <c r="B1441">
        <v>10000</v>
      </c>
      <c r="C1441">
        <v>10000</v>
      </c>
      <c r="D1441" s="2">
        <v>45772</v>
      </c>
      <c r="E1441" t="s">
        <v>59</v>
      </c>
      <c r="F1441" t="s">
        <v>5681</v>
      </c>
      <c r="G1441" t="s">
        <v>5682</v>
      </c>
      <c r="I1441">
        <v>1</v>
      </c>
      <c r="J1441" t="s">
        <v>183</v>
      </c>
      <c r="K1441">
        <v>66</v>
      </c>
      <c r="L1441" t="s">
        <v>6066</v>
      </c>
      <c r="M1441" t="s">
        <v>3192</v>
      </c>
      <c r="N1441" t="s">
        <v>3843</v>
      </c>
      <c r="O1441" s="3">
        <v>150000</v>
      </c>
      <c r="R1441" s="2">
        <v>45769</v>
      </c>
      <c r="T1441">
        <v>1</v>
      </c>
      <c r="U1441" s="3">
        <v>150000</v>
      </c>
      <c r="V1441" t="s">
        <v>65</v>
      </c>
      <c r="W1441" t="s">
        <v>3193</v>
      </c>
      <c r="X1441">
        <v>0</v>
      </c>
      <c r="Y1441" s="3">
        <v>150000</v>
      </c>
      <c r="Z1441">
        <v>0</v>
      </c>
      <c r="AA1441">
        <v>0</v>
      </c>
      <c r="AB1441">
        <v>0</v>
      </c>
      <c r="AC1441">
        <v>0</v>
      </c>
      <c r="AF1441">
        <v>0</v>
      </c>
      <c r="AO1441" t="s">
        <v>3194</v>
      </c>
      <c r="AP1441" t="s">
        <v>275</v>
      </c>
      <c r="AQ1441" t="s">
        <v>21306</v>
      </c>
      <c r="AS1441">
        <v>0</v>
      </c>
      <c r="AT1441">
        <v>0</v>
      </c>
      <c r="AU1441">
        <v>0</v>
      </c>
      <c r="AV1441">
        <v>0</v>
      </c>
      <c r="AW1441">
        <v>0</v>
      </c>
      <c r="AX1441">
        <v>0</v>
      </c>
      <c r="BB1441" t="s">
        <v>63</v>
      </c>
      <c r="BC1441" t="s">
        <v>5683</v>
      </c>
      <c r="BD1441">
        <v>0</v>
      </c>
      <c r="BF1441" t="s">
        <v>275</v>
      </c>
      <c r="BI1441" t="s">
        <v>5684</v>
      </c>
    </row>
    <row r="1442" spans="1:61" x14ac:dyDescent="0.35">
      <c r="A1442" t="s">
        <v>3330</v>
      </c>
      <c r="B1442">
        <v>10000</v>
      </c>
      <c r="C1442">
        <v>10000</v>
      </c>
      <c r="D1442" s="2">
        <v>45770</v>
      </c>
      <c r="E1442" t="s">
        <v>59</v>
      </c>
      <c r="F1442" s="4">
        <v>0.47768518518518521</v>
      </c>
      <c r="G1442" t="s">
        <v>2715</v>
      </c>
      <c r="I1442">
        <v>1</v>
      </c>
      <c r="J1442" t="s">
        <v>183</v>
      </c>
      <c r="K1442">
        <v>70</v>
      </c>
      <c r="L1442" t="s">
        <v>6051</v>
      </c>
      <c r="M1442" t="s">
        <v>272</v>
      </c>
      <c r="N1442" t="s">
        <v>3812</v>
      </c>
      <c r="O1442" s="3">
        <v>15000</v>
      </c>
      <c r="R1442" s="2">
        <v>45769</v>
      </c>
      <c r="T1442">
        <v>6</v>
      </c>
      <c r="U1442" s="3">
        <v>90000</v>
      </c>
      <c r="V1442" t="s">
        <v>65</v>
      </c>
      <c r="W1442" t="s">
        <v>2616</v>
      </c>
      <c r="X1442">
        <v>0</v>
      </c>
      <c r="Y1442" s="3">
        <v>90000</v>
      </c>
      <c r="Z1442">
        <v>0</v>
      </c>
      <c r="AA1442">
        <v>0</v>
      </c>
      <c r="AB1442">
        <v>0</v>
      </c>
      <c r="AC1442">
        <v>0</v>
      </c>
      <c r="AF1442">
        <v>0</v>
      </c>
      <c r="AO1442" t="s">
        <v>2617</v>
      </c>
      <c r="AP1442" t="s">
        <v>275</v>
      </c>
      <c r="AQ1442" t="s">
        <v>21306</v>
      </c>
      <c r="AS1442">
        <v>0</v>
      </c>
      <c r="AT1442">
        <v>0</v>
      </c>
      <c r="AU1442">
        <v>0</v>
      </c>
      <c r="AV1442">
        <v>0</v>
      </c>
      <c r="AW1442">
        <v>0</v>
      </c>
      <c r="AX1442">
        <v>0</v>
      </c>
      <c r="BB1442" t="s">
        <v>63</v>
      </c>
      <c r="BC1442" t="s">
        <v>5685</v>
      </c>
      <c r="BD1442">
        <v>0</v>
      </c>
      <c r="BF1442" t="s">
        <v>275</v>
      </c>
      <c r="BI1442" t="s">
        <v>3331</v>
      </c>
    </row>
    <row r="1443" spans="1:61" x14ac:dyDescent="0.35">
      <c r="A1443" t="s">
        <v>3332</v>
      </c>
      <c r="B1443">
        <v>10000</v>
      </c>
      <c r="C1443">
        <v>10000</v>
      </c>
      <c r="D1443" s="2">
        <v>45770</v>
      </c>
      <c r="E1443" t="s">
        <v>59</v>
      </c>
      <c r="F1443" t="s">
        <v>3333</v>
      </c>
      <c r="G1443" t="s">
        <v>3334</v>
      </c>
      <c r="I1443">
        <v>1</v>
      </c>
      <c r="J1443" t="s">
        <v>183</v>
      </c>
      <c r="K1443">
        <v>66</v>
      </c>
      <c r="L1443" t="s">
        <v>6066</v>
      </c>
      <c r="M1443" t="s">
        <v>3192</v>
      </c>
      <c r="N1443" t="s">
        <v>3843</v>
      </c>
      <c r="O1443">
        <v>200</v>
      </c>
      <c r="R1443" s="2">
        <v>45769</v>
      </c>
      <c r="T1443">
        <v>1</v>
      </c>
      <c r="U1443">
        <v>200</v>
      </c>
      <c r="V1443" t="s">
        <v>65</v>
      </c>
      <c r="W1443" t="s">
        <v>3335</v>
      </c>
      <c r="X1443">
        <v>0</v>
      </c>
      <c r="Y1443">
        <v>200</v>
      </c>
      <c r="Z1443">
        <v>0</v>
      </c>
      <c r="AA1443">
        <v>0</v>
      </c>
      <c r="AB1443">
        <v>0</v>
      </c>
      <c r="AC1443">
        <v>0</v>
      </c>
      <c r="AF1443">
        <v>0</v>
      </c>
      <c r="AO1443" t="s">
        <v>3336</v>
      </c>
      <c r="AP1443" t="s">
        <v>178</v>
      </c>
      <c r="AQ1443" t="s">
        <v>21277</v>
      </c>
      <c r="AS1443">
        <v>0</v>
      </c>
      <c r="AT1443">
        <v>0</v>
      </c>
      <c r="AU1443">
        <v>0</v>
      </c>
      <c r="AV1443">
        <v>0</v>
      </c>
      <c r="AW1443">
        <v>0</v>
      </c>
      <c r="AX1443">
        <v>0</v>
      </c>
      <c r="BB1443" t="s">
        <v>63</v>
      </c>
      <c r="BC1443" t="s">
        <v>5686</v>
      </c>
      <c r="BD1443">
        <v>0</v>
      </c>
      <c r="BF1443" t="s">
        <v>178</v>
      </c>
      <c r="BI1443" t="s">
        <v>3337</v>
      </c>
    </row>
    <row r="1444" spans="1:61" x14ac:dyDescent="0.35">
      <c r="A1444" t="s">
        <v>3338</v>
      </c>
      <c r="B1444">
        <v>10000</v>
      </c>
      <c r="C1444">
        <v>10000</v>
      </c>
      <c r="D1444" s="2">
        <v>45770</v>
      </c>
      <c r="E1444" t="s">
        <v>59</v>
      </c>
      <c r="F1444" t="s">
        <v>3333</v>
      </c>
      <c r="G1444" t="s">
        <v>3334</v>
      </c>
      <c r="I1444">
        <v>1</v>
      </c>
      <c r="J1444" t="s">
        <v>183</v>
      </c>
      <c r="K1444">
        <v>66</v>
      </c>
      <c r="L1444" t="s">
        <v>6066</v>
      </c>
      <c r="M1444" t="s">
        <v>3192</v>
      </c>
      <c r="N1444" t="s">
        <v>3843</v>
      </c>
      <c r="O1444">
        <v>50</v>
      </c>
      <c r="R1444" s="2">
        <v>45769</v>
      </c>
      <c r="T1444">
        <v>1</v>
      </c>
      <c r="U1444">
        <v>50</v>
      </c>
      <c r="V1444" t="s">
        <v>65</v>
      </c>
      <c r="W1444" t="s">
        <v>3335</v>
      </c>
      <c r="X1444">
        <v>0</v>
      </c>
      <c r="Y1444">
        <v>50</v>
      </c>
      <c r="Z1444">
        <v>0</v>
      </c>
      <c r="AA1444">
        <v>0</v>
      </c>
      <c r="AB1444">
        <v>0</v>
      </c>
      <c r="AC1444">
        <v>0</v>
      </c>
      <c r="AF1444">
        <v>0</v>
      </c>
      <c r="AO1444" t="s">
        <v>3336</v>
      </c>
      <c r="AP1444" t="s">
        <v>178</v>
      </c>
      <c r="AQ1444" t="s">
        <v>21277</v>
      </c>
      <c r="AS1444">
        <v>0</v>
      </c>
      <c r="AT1444">
        <v>0</v>
      </c>
      <c r="AU1444">
        <v>0</v>
      </c>
      <c r="AV1444">
        <v>0</v>
      </c>
      <c r="AW1444">
        <v>0</v>
      </c>
      <c r="AX1444">
        <v>0</v>
      </c>
      <c r="BB1444" t="s">
        <v>63</v>
      </c>
      <c r="BC1444" t="s">
        <v>5687</v>
      </c>
      <c r="BD1444">
        <v>0</v>
      </c>
      <c r="BF1444" t="s">
        <v>178</v>
      </c>
      <c r="BI1444" t="s">
        <v>3339</v>
      </c>
    </row>
    <row r="1445" spans="1:61" x14ac:dyDescent="0.35">
      <c r="A1445" t="s">
        <v>3340</v>
      </c>
      <c r="B1445">
        <v>10000</v>
      </c>
      <c r="C1445">
        <v>10000</v>
      </c>
      <c r="D1445" s="2">
        <v>45770</v>
      </c>
      <c r="E1445" t="s">
        <v>59</v>
      </c>
      <c r="F1445" t="s">
        <v>3333</v>
      </c>
      <c r="G1445" t="s">
        <v>3334</v>
      </c>
      <c r="I1445">
        <v>1</v>
      </c>
      <c r="J1445" t="s">
        <v>183</v>
      </c>
      <c r="K1445">
        <v>66</v>
      </c>
      <c r="L1445" t="s">
        <v>6066</v>
      </c>
      <c r="M1445" t="s">
        <v>3192</v>
      </c>
      <c r="N1445" t="s">
        <v>3843</v>
      </c>
      <c r="O1445">
        <v>240</v>
      </c>
      <c r="R1445" s="2">
        <v>45769</v>
      </c>
      <c r="T1445">
        <v>1</v>
      </c>
      <c r="U1445">
        <v>240</v>
      </c>
      <c r="V1445" t="s">
        <v>65</v>
      </c>
      <c r="W1445" t="s">
        <v>3335</v>
      </c>
      <c r="X1445">
        <v>0</v>
      </c>
      <c r="Y1445">
        <v>240</v>
      </c>
      <c r="Z1445">
        <v>0</v>
      </c>
      <c r="AA1445">
        <v>0</v>
      </c>
      <c r="AB1445">
        <v>0</v>
      </c>
      <c r="AC1445">
        <v>0</v>
      </c>
      <c r="AF1445">
        <v>0</v>
      </c>
      <c r="AO1445" t="s">
        <v>3336</v>
      </c>
      <c r="AP1445" t="s">
        <v>178</v>
      </c>
      <c r="AQ1445" t="s">
        <v>21277</v>
      </c>
      <c r="AS1445">
        <v>0</v>
      </c>
      <c r="AT1445">
        <v>0</v>
      </c>
      <c r="AU1445">
        <v>0</v>
      </c>
      <c r="AV1445">
        <v>0</v>
      </c>
      <c r="AW1445">
        <v>0</v>
      </c>
      <c r="AX1445">
        <v>0</v>
      </c>
      <c r="BB1445" t="s">
        <v>63</v>
      </c>
      <c r="BC1445" t="s">
        <v>5688</v>
      </c>
      <c r="BD1445">
        <v>0</v>
      </c>
      <c r="BF1445" t="s">
        <v>178</v>
      </c>
      <c r="BI1445" t="s">
        <v>3341</v>
      </c>
    </row>
    <row r="1446" spans="1:61" x14ac:dyDescent="0.35">
      <c r="A1446" t="s">
        <v>3342</v>
      </c>
      <c r="B1446">
        <v>10000</v>
      </c>
      <c r="C1446">
        <v>10000</v>
      </c>
      <c r="D1446" s="2">
        <v>45770</v>
      </c>
      <c r="E1446" t="s">
        <v>59</v>
      </c>
      <c r="F1446" t="s">
        <v>3343</v>
      </c>
      <c r="G1446" t="s">
        <v>3344</v>
      </c>
      <c r="I1446">
        <v>1</v>
      </c>
      <c r="J1446" t="s">
        <v>183</v>
      </c>
      <c r="K1446">
        <v>88</v>
      </c>
      <c r="L1446" t="s">
        <v>6058</v>
      </c>
      <c r="M1446" t="s">
        <v>144</v>
      </c>
      <c r="N1446" t="s">
        <v>3855</v>
      </c>
      <c r="O1446">
        <v>800</v>
      </c>
      <c r="R1446" s="2">
        <v>45769</v>
      </c>
      <c r="T1446">
        <v>1</v>
      </c>
      <c r="U1446">
        <v>800</v>
      </c>
      <c r="V1446" t="s">
        <v>65</v>
      </c>
      <c r="W1446" t="s">
        <v>3346</v>
      </c>
      <c r="X1446">
        <v>0</v>
      </c>
      <c r="Y1446">
        <v>500</v>
      </c>
      <c r="Z1446">
        <v>300</v>
      </c>
      <c r="AA1446">
        <v>0</v>
      </c>
      <c r="AB1446">
        <v>0</v>
      </c>
      <c r="AC1446">
        <v>0</v>
      </c>
      <c r="AF1446">
        <v>0</v>
      </c>
      <c r="AO1446" t="s">
        <v>3347</v>
      </c>
      <c r="AP1446" t="s">
        <v>3348</v>
      </c>
      <c r="AQ1446" t="s">
        <v>25153</v>
      </c>
      <c r="AS1446">
        <v>0</v>
      </c>
      <c r="AT1446">
        <v>0</v>
      </c>
      <c r="AU1446">
        <v>0</v>
      </c>
      <c r="AV1446">
        <v>0</v>
      </c>
      <c r="AW1446">
        <v>0</v>
      </c>
      <c r="AX1446">
        <v>0</v>
      </c>
      <c r="BB1446" t="s">
        <v>63</v>
      </c>
      <c r="BC1446" t="s">
        <v>6550</v>
      </c>
      <c r="BD1446">
        <v>0</v>
      </c>
      <c r="BF1446" t="s">
        <v>3348</v>
      </c>
      <c r="BI1446" t="s">
        <v>3349</v>
      </c>
    </row>
    <row r="1447" spans="1:61" x14ac:dyDescent="0.35">
      <c r="A1447" t="s">
        <v>3342</v>
      </c>
      <c r="B1447">
        <v>10000</v>
      </c>
      <c r="C1447">
        <v>20000</v>
      </c>
      <c r="D1447" s="2">
        <v>45770</v>
      </c>
      <c r="E1447" t="s">
        <v>59</v>
      </c>
      <c r="F1447" t="s">
        <v>3343</v>
      </c>
      <c r="G1447" t="s">
        <v>3344</v>
      </c>
      <c r="I1447">
        <v>2</v>
      </c>
      <c r="J1447" t="s">
        <v>183</v>
      </c>
      <c r="K1447">
        <v>92</v>
      </c>
      <c r="L1447" t="s">
        <v>6053</v>
      </c>
      <c r="M1447" t="s">
        <v>281</v>
      </c>
      <c r="N1447" t="s">
        <v>3851</v>
      </c>
      <c r="O1447">
        <v>600</v>
      </c>
      <c r="R1447" s="2">
        <v>45769</v>
      </c>
      <c r="T1447">
        <v>1</v>
      </c>
      <c r="U1447">
        <v>600</v>
      </c>
      <c r="V1447" t="s">
        <v>65</v>
      </c>
      <c r="W1447" t="s">
        <v>3346</v>
      </c>
      <c r="X1447">
        <v>0</v>
      </c>
      <c r="Y1447">
        <v>500</v>
      </c>
      <c r="Z1447">
        <v>100</v>
      </c>
      <c r="AA1447">
        <v>0</v>
      </c>
      <c r="AB1447">
        <v>0</v>
      </c>
      <c r="AC1447">
        <v>0</v>
      </c>
      <c r="AF1447">
        <v>0</v>
      </c>
      <c r="AO1447" t="s">
        <v>3347</v>
      </c>
      <c r="AP1447" t="s">
        <v>3348</v>
      </c>
      <c r="AQ1447" t="s">
        <v>25153</v>
      </c>
      <c r="AS1447">
        <v>0</v>
      </c>
      <c r="AT1447">
        <v>0</v>
      </c>
      <c r="AU1447">
        <v>0</v>
      </c>
      <c r="AV1447">
        <v>0</v>
      </c>
      <c r="AW1447">
        <v>0</v>
      </c>
      <c r="AX1447">
        <v>0</v>
      </c>
      <c r="BB1447" t="s">
        <v>63</v>
      </c>
      <c r="BC1447" t="s">
        <v>6550</v>
      </c>
      <c r="BD1447">
        <v>0</v>
      </c>
      <c r="BF1447" t="s">
        <v>3348</v>
      </c>
      <c r="BI1447" t="s">
        <v>3349</v>
      </c>
    </row>
    <row r="1448" spans="1:61" x14ac:dyDescent="0.35">
      <c r="A1448" t="s">
        <v>3206</v>
      </c>
      <c r="B1448">
        <v>10000</v>
      </c>
      <c r="C1448">
        <v>10000</v>
      </c>
      <c r="D1448" s="2">
        <v>45769</v>
      </c>
      <c r="E1448" t="s">
        <v>59</v>
      </c>
      <c r="F1448" t="s">
        <v>3207</v>
      </c>
      <c r="G1448" t="s">
        <v>3208</v>
      </c>
      <c r="I1448">
        <v>1</v>
      </c>
      <c r="J1448" t="s">
        <v>183</v>
      </c>
      <c r="K1448">
        <v>82</v>
      </c>
      <c r="L1448" t="s">
        <v>6055</v>
      </c>
      <c r="M1448" t="s">
        <v>352</v>
      </c>
      <c r="N1448" t="s">
        <v>3798</v>
      </c>
      <c r="O1448" s="3">
        <v>4000</v>
      </c>
      <c r="R1448" s="2">
        <v>45769</v>
      </c>
      <c r="T1448">
        <v>5</v>
      </c>
      <c r="U1448" s="3">
        <v>20000</v>
      </c>
      <c r="V1448" t="s">
        <v>65</v>
      </c>
      <c r="W1448" t="s">
        <v>353</v>
      </c>
      <c r="X1448">
        <v>0</v>
      </c>
      <c r="Y1448" s="3">
        <v>20000</v>
      </c>
      <c r="Z1448">
        <v>0</v>
      </c>
      <c r="AA1448">
        <v>0</v>
      </c>
      <c r="AB1448">
        <v>0</v>
      </c>
      <c r="AC1448">
        <v>0</v>
      </c>
      <c r="AF1448">
        <v>0</v>
      </c>
      <c r="AO1448" t="s">
        <v>354</v>
      </c>
      <c r="AP1448" t="s">
        <v>355</v>
      </c>
      <c r="AQ1448" t="s">
        <v>14698</v>
      </c>
      <c r="AS1448">
        <v>0</v>
      </c>
      <c r="AT1448">
        <v>0</v>
      </c>
      <c r="AU1448">
        <v>0</v>
      </c>
      <c r="AV1448">
        <v>0</v>
      </c>
      <c r="AW1448">
        <v>0</v>
      </c>
      <c r="AX1448">
        <v>0</v>
      </c>
      <c r="BB1448" t="s">
        <v>63</v>
      </c>
      <c r="BC1448" t="s">
        <v>5689</v>
      </c>
      <c r="BD1448">
        <v>0</v>
      </c>
      <c r="BF1448" t="s">
        <v>355</v>
      </c>
      <c r="BI1448" t="s">
        <v>3209</v>
      </c>
    </row>
    <row r="1449" spans="1:61" x14ac:dyDescent="0.35">
      <c r="A1449" t="s">
        <v>3210</v>
      </c>
      <c r="B1449">
        <v>10000</v>
      </c>
      <c r="C1449">
        <v>10000</v>
      </c>
      <c r="D1449" s="2">
        <v>45769</v>
      </c>
      <c r="E1449" t="s">
        <v>59</v>
      </c>
      <c r="F1449" t="s">
        <v>3211</v>
      </c>
      <c r="I1449">
        <v>1</v>
      </c>
      <c r="J1449" t="s">
        <v>183</v>
      </c>
      <c r="K1449" t="s">
        <v>3212</v>
      </c>
      <c r="L1449" t="s">
        <v>6069</v>
      </c>
      <c r="N1449" t="e">
        <v>#N/A</v>
      </c>
      <c r="O1449">
        <v>2</v>
      </c>
      <c r="R1449" s="2">
        <v>45769</v>
      </c>
      <c r="T1449">
        <v>1</v>
      </c>
      <c r="U1449">
        <v>2</v>
      </c>
      <c r="V1449" t="s">
        <v>65</v>
      </c>
      <c r="W1449" t="s">
        <v>2688</v>
      </c>
      <c r="X1449">
        <v>0</v>
      </c>
      <c r="Y1449">
        <v>1</v>
      </c>
      <c r="Z1449">
        <v>1</v>
      </c>
      <c r="AA1449">
        <v>0</v>
      </c>
      <c r="AB1449">
        <v>0</v>
      </c>
      <c r="AC1449">
        <v>0</v>
      </c>
      <c r="AF1449">
        <v>0</v>
      </c>
      <c r="AO1449" t="s">
        <v>2689</v>
      </c>
      <c r="AP1449" t="s">
        <v>2690</v>
      </c>
      <c r="AQ1449" t="s">
        <v>13407</v>
      </c>
      <c r="AS1449">
        <v>0</v>
      </c>
      <c r="AT1449">
        <v>0</v>
      </c>
      <c r="AU1449">
        <v>0</v>
      </c>
      <c r="AV1449">
        <v>0</v>
      </c>
      <c r="AW1449">
        <v>0</v>
      </c>
      <c r="AX1449">
        <v>0</v>
      </c>
      <c r="BB1449" t="s">
        <v>63</v>
      </c>
      <c r="BC1449" t="s">
        <v>3370</v>
      </c>
      <c r="BD1449">
        <v>0</v>
      </c>
      <c r="BF1449" t="s">
        <v>2690</v>
      </c>
      <c r="BI1449" t="s">
        <v>3213</v>
      </c>
    </row>
    <row r="1450" spans="1:61" x14ac:dyDescent="0.35">
      <c r="A1450" t="s">
        <v>3350</v>
      </c>
      <c r="B1450">
        <v>10000</v>
      </c>
      <c r="C1450">
        <v>10000</v>
      </c>
      <c r="D1450" s="2">
        <v>45770</v>
      </c>
      <c r="E1450" t="s">
        <v>59</v>
      </c>
      <c r="F1450" t="s">
        <v>3351</v>
      </c>
      <c r="G1450" t="s">
        <v>3352</v>
      </c>
      <c r="I1450">
        <v>1</v>
      </c>
      <c r="J1450" t="s">
        <v>183</v>
      </c>
      <c r="K1450">
        <v>62</v>
      </c>
      <c r="L1450" t="s">
        <v>6066</v>
      </c>
      <c r="M1450" t="s">
        <v>830</v>
      </c>
      <c r="N1450" t="s">
        <v>3852</v>
      </c>
      <c r="O1450">
        <v>20</v>
      </c>
      <c r="R1450" s="2">
        <v>45769</v>
      </c>
      <c r="T1450">
        <v>1</v>
      </c>
      <c r="U1450">
        <v>20</v>
      </c>
      <c r="V1450" t="s">
        <v>65</v>
      </c>
      <c r="W1450" t="s">
        <v>3353</v>
      </c>
      <c r="X1450">
        <v>0</v>
      </c>
      <c r="Y1450">
        <v>20</v>
      </c>
      <c r="Z1450">
        <v>0</v>
      </c>
      <c r="AA1450">
        <v>0</v>
      </c>
      <c r="AB1450">
        <v>0</v>
      </c>
      <c r="AC1450">
        <v>0</v>
      </c>
      <c r="AF1450">
        <v>0</v>
      </c>
      <c r="AO1450" t="s">
        <v>3354</v>
      </c>
      <c r="AP1450" t="s">
        <v>178</v>
      </c>
      <c r="AQ1450" t="s">
        <v>21277</v>
      </c>
      <c r="AS1450">
        <v>0</v>
      </c>
      <c r="AT1450">
        <v>0</v>
      </c>
      <c r="AU1450">
        <v>0</v>
      </c>
      <c r="AV1450">
        <v>0</v>
      </c>
      <c r="AW1450">
        <v>0</v>
      </c>
      <c r="AX1450">
        <v>0</v>
      </c>
      <c r="BB1450" t="s">
        <v>63</v>
      </c>
      <c r="BC1450" t="s">
        <v>5690</v>
      </c>
      <c r="BD1450">
        <v>0</v>
      </c>
      <c r="BF1450" t="s">
        <v>178</v>
      </c>
      <c r="BI1450" t="s">
        <v>3355</v>
      </c>
    </row>
    <row r="1451" spans="1:61" x14ac:dyDescent="0.35">
      <c r="A1451" t="s">
        <v>3356</v>
      </c>
      <c r="B1451">
        <v>10000</v>
      </c>
      <c r="C1451">
        <v>10000</v>
      </c>
      <c r="D1451" s="2">
        <v>45770</v>
      </c>
      <c r="E1451" t="s">
        <v>59</v>
      </c>
      <c r="F1451" t="s">
        <v>3351</v>
      </c>
      <c r="G1451" t="s">
        <v>3352</v>
      </c>
      <c r="I1451">
        <v>1</v>
      </c>
      <c r="J1451" t="s">
        <v>183</v>
      </c>
      <c r="K1451">
        <v>62</v>
      </c>
      <c r="L1451" t="s">
        <v>6066</v>
      </c>
      <c r="M1451" t="s">
        <v>830</v>
      </c>
      <c r="N1451" t="s">
        <v>3852</v>
      </c>
      <c r="O1451">
        <v>240</v>
      </c>
      <c r="R1451" s="2">
        <v>45769</v>
      </c>
      <c r="T1451">
        <v>1</v>
      </c>
      <c r="U1451">
        <v>240</v>
      </c>
      <c r="V1451" t="s">
        <v>65</v>
      </c>
      <c r="W1451" t="s">
        <v>3353</v>
      </c>
      <c r="X1451">
        <v>0</v>
      </c>
      <c r="Y1451">
        <v>240</v>
      </c>
      <c r="Z1451">
        <v>0</v>
      </c>
      <c r="AA1451">
        <v>0</v>
      </c>
      <c r="AB1451">
        <v>0</v>
      </c>
      <c r="AC1451">
        <v>0</v>
      </c>
      <c r="AF1451">
        <v>0</v>
      </c>
      <c r="AO1451" t="s">
        <v>3354</v>
      </c>
      <c r="AP1451" t="s">
        <v>178</v>
      </c>
      <c r="AQ1451" t="s">
        <v>21277</v>
      </c>
      <c r="AS1451">
        <v>0</v>
      </c>
      <c r="AT1451">
        <v>0</v>
      </c>
      <c r="AU1451">
        <v>0</v>
      </c>
      <c r="AV1451">
        <v>0</v>
      </c>
      <c r="AW1451">
        <v>0</v>
      </c>
      <c r="AX1451">
        <v>0</v>
      </c>
      <c r="BB1451" t="s">
        <v>63</v>
      </c>
      <c r="BC1451" t="s">
        <v>5691</v>
      </c>
      <c r="BD1451">
        <v>0</v>
      </c>
      <c r="BF1451" t="s">
        <v>178</v>
      </c>
      <c r="BI1451" t="s">
        <v>3357</v>
      </c>
    </row>
    <row r="1452" spans="1:61" x14ac:dyDescent="0.35">
      <c r="A1452" t="s">
        <v>3358</v>
      </c>
      <c r="B1452">
        <v>10000</v>
      </c>
      <c r="C1452">
        <v>10000</v>
      </c>
      <c r="D1452" s="2">
        <v>45770</v>
      </c>
      <c r="E1452" t="s">
        <v>59</v>
      </c>
      <c r="F1452" t="s">
        <v>3351</v>
      </c>
      <c r="G1452" t="s">
        <v>3352</v>
      </c>
      <c r="I1452">
        <v>1</v>
      </c>
      <c r="J1452" t="s">
        <v>183</v>
      </c>
      <c r="K1452">
        <v>62</v>
      </c>
      <c r="L1452" t="s">
        <v>6066</v>
      </c>
      <c r="M1452" t="s">
        <v>830</v>
      </c>
      <c r="N1452" t="s">
        <v>3852</v>
      </c>
      <c r="O1452">
        <v>50</v>
      </c>
      <c r="R1452" s="2">
        <v>45769</v>
      </c>
      <c r="T1452">
        <v>1</v>
      </c>
      <c r="U1452">
        <v>50</v>
      </c>
      <c r="V1452" t="s">
        <v>65</v>
      </c>
      <c r="W1452" t="s">
        <v>3353</v>
      </c>
      <c r="X1452">
        <v>0</v>
      </c>
      <c r="Y1452">
        <v>50</v>
      </c>
      <c r="Z1452">
        <v>0</v>
      </c>
      <c r="AA1452">
        <v>0</v>
      </c>
      <c r="AB1452">
        <v>0</v>
      </c>
      <c r="AC1452">
        <v>0</v>
      </c>
      <c r="AF1452">
        <v>0</v>
      </c>
      <c r="AO1452" t="s">
        <v>3354</v>
      </c>
      <c r="AP1452" t="s">
        <v>275</v>
      </c>
      <c r="AQ1452" t="s">
        <v>21306</v>
      </c>
      <c r="AS1452">
        <v>0</v>
      </c>
      <c r="AT1452">
        <v>0</v>
      </c>
      <c r="AU1452">
        <v>0</v>
      </c>
      <c r="AV1452">
        <v>0</v>
      </c>
      <c r="AW1452">
        <v>0</v>
      </c>
      <c r="AX1452">
        <v>0</v>
      </c>
      <c r="BB1452" t="s">
        <v>63</v>
      </c>
      <c r="BC1452" t="s">
        <v>5692</v>
      </c>
      <c r="BD1452">
        <v>0</v>
      </c>
      <c r="BF1452" t="s">
        <v>275</v>
      </c>
      <c r="BI1452" t="s">
        <v>3359</v>
      </c>
    </row>
    <row r="1453" spans="1:61" x14ac:dyDescent="0.35">
      <c r="A1453" t="s">
        <v>3360</v>
      </c>
      <c r="B1453">
        <v>10000</v>
      </c>
      <c r="C1453">
        <v>10000</v>
      </c>
      <c r="D1453" s="2">
        <v>45770</v>
      </c>
      <c r="E1453" t="s">
        <v>59</v>
      </c>
      <c r="F1453" t="s">
        <v>3333</v>
      </c>
      <c r="G1453" t="s">
        <v>3334</v>
      </c>
      <c r="I1453">
        <v>1</v>
      </c>
      <c r="J1453" t="s">
        <v>183</v>
      </c>
      <c r="K1453">
        <v>66</v>
      </c>
      <c r="L1453" t="s">
        <v>6066</v>
      </c>
      <c r="M1453" t="s">
        <v>3192</v>
      </c>
      <c r="N1453" t="s">
        <v>3843</v>
      </c>
      <c r="O1453">
        <v>50</v>
      </c>
      <c r="R1453" s="2">
        <v>45769</v>
      </c>
      <c r="T1453">
        <v>1</v>
      </c>
      <c r="U1453">
        <v>50</v>
      </c>
      <c r="V1453" t="s">
        <v>65</v>
      </c>
      <c r="W1453" t="s">
        <v>3335</v>
      </c>
      <c r="X1453">
        <v>0</v>
      </c>
      <c r="Y1453">
        <v>50</v>
      </c>
      <c r="Z1453">
        <v>0</v>
      </c>
      <c r="AA1453">
        <v>0</v>
      </c>
      <c r="AB1453">
        <v>0</v>
      </c>
      <c r="AC1453">
        <v>0</v>
      </c>
      <c r="AF1453">
        <v>0</v>
      </c>
      <c r="AO1453" t="s">
        <v>3336</v>
      </c>
      <c r="AP1453" t="s">
        <v>275</v>
      </c>
      <c r="AQ1453" t="s">
        <v>21306</v>
      </c>
      <c r="AS1453">
        <v>0</v>
      </c>
      <c r="AT1453">
        <v>0</v>
      </c>
      <c r="AU1453">
        <v>0</v>
      </c>
      <c r="AV1453">
        <v>0</v>
      </c>
      <c r="AW1453">
        <v>0</v>
      </c>
      <c r="AX1453">
        <v>0</v>
      </c>
      <c r="BB1453" t="s">
        <v>63</v>
      </c>
      <c r="BC1453" t="s">
        <v>5693</v>
      </c>
      <c r="BD1453">
        <v>0</v>
      </c>
      <c r="BF1453" t="s">
        <v>275</v>
      </c>
      <c r="BI1453" t="s">
        <v>3361</v>
      </c>
    </row>
    <row r="1454" spans="1:61" x14ac:dyDescent="0.35">
      <c r="A1454" t="s">
        <v>5595</v>
      </c>
      <c r="B1454">
        <v>10000</v>
      </c>
      <c r="C1454">
        <v>20000</v>
      </c>
      <c r="D1454" s="2">
        <v>45771</v>
      </c>
      <c r="E1454" t="s">
        <v>59</v>
      </c>
      <c r="F1454" t="s">
        <v>5596</v>
      </c>
      <c r="G1454" t="s">
        <v>5597</v>
      </c>
      <c r="H1454" t="s">
        <v>843</v>
      </c>
      <c r="I1454">
        <v>1</v>
      </c>
      <c r="J1454" t="s">
        <v>63</v>
      </c>
      <c r="K1454">
        <v>73</v>
      </c>
      <c r="L1454" t="s">
        <v>6042</v>
      </c>
      <c r="M1454" t="s">
        <v>184</v>
      </c>
      <c r="N1454" t="s">
        <v>3845</v>
      </c>
      <c r="O1454" s="3">
        <v>24000</v>
      </c>
      <c r="R1454" s="2">
        <v>45770</v>
      </c>
      <c r="T1454">
        <v>12</v>
      </c>
      <c r="U1454" s="3">
        <v>288000</v>
      </c>
      <c r="V1454" t="s">
        <v>65</v>
      </c>
      <c r="W1454">
        <v>80256230001</v>
      </c>
      <c r="X1454">
        <v>0</v>
      </c>
      <c r="Y1454">
        <v>0</v>
      </c>
      <c r="Z1454">
        <v>0</v>
      </c>
      <c r="AA1454">
        <v>0</v>
      </c>
      <c r="AB1454">
        <v>0</v>
      </c>
      <c r="AC1454">
        <v>0</v>
      </c>
      <c r="AF1454">
        <v>0</v>
      </c>
      <c r="AJ1454" t="s">
        <v>63</v>
      </c>
      <c r="AK1454">
        <v>0</v>
      </c>
      <c r="AL1454" t="s">
        <v>63</v>
      </c>
      <c r="AO1454">
        <v>8025623</v>
      </c>
      <c r="AP1454" t="s">
        <v>162</v>
      </c>
      <c r="AQ1454" t="s">
        <v>8373</v>
      </c>
      <c r="AS1454">
        <v>0</v>
      </c>
      <c r="AT1454">
        <v>0</v>
      </c>
      <c r="AU1454">
        <v>0</v>
      </c>
      <c r="AV1454">
        <v>0</v>
      </c>
      <c r="AW1454">
        <v>0</v>
      </c>
      <c r="AX1454">
        <v>0</v>
      </c>
      <c r="BB1454" t="s">
        <v>63</v>
      </c>
      <c r="BF1454" t="s">
        <v>162</v>
      </c>
      <c r="BI1454" t="s">
        <v>5598</v>
      </c>
    </row>
    <row r="1455" spans="1:61" x14ac:dyDescent="0.35">
      <c r="A1455" t="s">
        <v>5698</v>
      </c>
      <c r="B1455">
        <v>10000</v>
      </c>
      <c r="C1455">
        <v>10000</v>
      </c>
      <c r="D1455" s="2">
        <v>45772</v>
      </c>
      <c r="E1455" t="s">
        <v>59</v>
      </c>
      <c r="F1455" t="s">
        <v>5699</v>
      </c>
      <c r="G1455" t="s">
        <v>3451</v>
      </c>
      <c r="H1455" t="s">
        <v>843</v>
      </c>
      <c r="I1455">
        <v>1</v>
      </c>
      <c r="J1455" t="s">
        <v>63</v>
      </c>
      <c r="K1455">
        <v>73</v>
      </c>
      <c r="L1455" t="s">
        <v>6070</v>
      </c>
      <c r="M1455" t="s">
        <v>153</v>
      </c>
      <c r="N1455" t="s">
        <v>3830</v>
      </c>
      <c r="O1455" s="3">
        <v>60000</v>
      </c>
      <c r="R1455" s="2">
        <v>45770</v>
      </c>
      <c r="T1455">
        <v>12</v>
      </c>
      <c r="U1455" s="3">
        <v>720000</v>
      </c>
      <c r="V1455" t="s">
        <v>65</v>
      </c>
      <c r="W1455">
        <v>80256230001</v>
      </c>
      <c r="X1455">
        <v>0</v>
      </c>
      <c r="Y1455">
        <v>0</v>
      </c>
      <c r="Z1455">
        <v>0</v>
      </c>
      <c r="AA1455">
        <v>0</v>
      </c>
      <c r="AB1455">
        <v>0</v>
      </c>
      <c r="AC1455">
        <v>0</v>
      </c>
      <c r="AF1455">
        <v>0</v>
      </c>
      <c r="AJ1455" t="s">
        <v>63</v>
      </c>
      <c r="AK1455">
        <v>0</v>
      </c>
      <c r="AL1455" t="s">
        <v>63</v>
      </c>
      <c r="AO1455">
        <v>8025623</v>
      </c>
      <c r="AP1455" t="s">
        <v>162</v>
      </c>
      <c r="AQ1455" t="s">
        <v>8373</v>
      </c>
      <c r="AS1455">
        <v>0</v>
      </c>
      <c r="AT1455">
        <v>0</v>
      </c>
      <c r="AU1455">
        <v>0</v>
      </c>
      <c r="AV1455">
        <v>0</v>
      </c>
      <c r="AW1455">
        <v>0</v>
      </c>
      <c r="AX1455">
        <v>0</v>
      </c>
      <c r="BB1455" t="s">
        <v>63</v>
      </c>
      <c r="BF1455" t="s">
        <v>162</v>
      </c>
      <c r="BI1455" t="s">
        <v>5700</v>
      </c>
    </row>
    <row r="1456" spans="1:61" x14ac:dyDescent="0.35">
      <c r="A1456" t="s">
        <v>5701</v>
      </c>
      <c r="B1456">
        <v>10000</v>
      </c>
      <c r="C1456">
        <v>30000</v>
      </c>
      <c r="D1456" s="2">
        <v>45771</v>
      </c>
      <c r="E1456" t="s">
        <v>59</v>
      </c>
      <c r="F1456" t="s">
        <v>646</v>
      </c>
      <c r="G1456" t="s">
        <v>4147</v>
      </c>
      <c r="H1456" t="s">
        <v>2087</v>
      </c>
      <c r="I1456">
        <v>1</v>
      </c>
      <c r="J1456" t="s">
        <v>63</v>
      </c>
      <c r="K1456">
        <v>94</v>
      </c>
      <c r="L1456" t="s">
        <v>6050</v>
      </c>
      <c r="M1456" t="s">
        <v>81</v>
      </c>
      <c r="N1456" t="s">
        <v>3825</v>
      </c>
      <c r="O1456" s="3">
        <v>9000</v>
      </c>
      <c r="R1456" s="2">
        <v>45770</v>
      </c>
      <c r="T1456">
        <v>4</v>
      </c>
      <c r="U1456" s="3">
        <v>36000</v>
      </c>
      <c r="V1456" t="s">
        <v>65</v>
      </c>
      <c r="W1456" t="s">
        <v>5702</v>
      </c>
      <c r="X1456">
        <v>0</v>
      </c>
      <c r="Y1456">
        <v>0</v>
      </c>
      <c r="Z1456">
        <v>0</v>
      </c>
      <c r="AA1456">
        <v>0</v>
      </c>
      <c r="AB1456">
        <v>0</v>
      </c>
      <c r="AC1456">
        <v>0</v>
      </c>
      <c r="AF1456">
        <v>0</v>
      </c>
      <c r="AJ1456" t="s">
        <v>63</v>
      </c>
      <c r="AK1456">
        <v>0</v>
      </c>
      <c r="AL1456" t="s">
        <v>63</v>
      </c>
      <c r="AO1456" t="s">
        <v>5703</v>
      </c>
      <c r="AP1456" t="s">
        <v>84</v>
      </c>
      <c r="AQ1456" t="s">
        <v>14396</v>
      </c>
      <c r="AS1456">
        <v>0</v>
      </c>
      <c r="AT1456">
        <v>0</v>
      </c>
      <c r="AU1456">
        <v>0</v>
      </c>
      <c r="AV1456">
        <v>0</v>
      </c>
      <c r="AW1456">
        <v>0</v>
      </c>
      <c r="AX1456">
        <v>0</v>
      </c>
      <c r="BB1456" t="s">
        <v>63</v>
      </c>
      <c r="BF1456" t="s">
        <v>84</v>
      </c>
      <c r="BI1456" t="s">
        <v>5704</v>
      </c>
    </row>
    <row r="1457" spans="1:61" x14ac:dyDescent="0.35">
      <c r="A1457" t="s">
        <v>5705</v>
      </c>
      <c r="B1457">
        <v>10000</v>
      </c>
      <c r="C1457">
        <v>10000</v>
      </c>
      <c r="D1457" s="2">
        <v>45771</v>
      </c>
      <c r="E1457" t="s">
        <v>59</v>
      </c>
      <c r="F1457" t="s">
        <v>5706</v>
      </c>
      <c r="G1457" t="s">
        <v>2496</v>
      </c>
      <c r="H1457" t="s">
        <v>2087</v>
      </c>
      <c r="I1457">
        <v>1</v>
      </c>
      <c r="J1457" t="s">
        <v>63</v>
      </c>
      <c r="K1457">
        <v>94</v>
      </c>
      <c r="L1457" t="s">
        <v>6050</v>
      </c>
      <c r="M1457" t="s">
        <v>81</v>
      </c>
      <c r="N1457" t="s">
        <v>3825</v>
      </c>
      <c r="O1457" s="3">
        <v>9000</v>
      </c>
      <c r="R1457" s="2">
        <v>45770</v>
      </c>
      <c r="T1457">
        <v>4</v>
      </c>
      <c r="U1457" s="3">
        <v>36000</v>
      </c>
      <c r="V1457" t="s">
        <v>65</v>
      </c>
      <c r="W1457" t="s">
        <v>5702</v>
      </c>
      <c r="X1457">
        <v>0</v>
      </c>
      <c r="Y1457">
        <v>0</v>
      </c>
      <c r="Z1457">
        <v>0</v>
      </c>
      <c r="AA1457">
        <v>0</v>
      </c>
      <c r="AB1457">
        <v>0</v>
      </c>
      <c r="AC1457">
        <v>0</v>
      </c>
      <c r="AF1457">
        <v>0</v>
      </c>
      <c r="AJ1457" t="s">
        <v>63</v>
      </c>
      <c r="AK1457">
        <v>0</v>
      </c>
      <c r="AL1457" t="s">
        <v>63</v>
      </c>
      <c r="AO1457" t="s">
        <v>5703</v>
      </c>
      <c r="AP1457" t="s">
        <v>84</v>
      </c>
      <c r="AQ1457" t="s">
        <v>14396</v>
      </c>
      <c r="AS1457">
        <v>0</v>
      </c>
      <c r="AT1457">
        <v>0</v>
      </c>
      <c r="AU1457">
        <v>0</v>
      </c>
      <c r="AV1457">
        <v>0</v>
      </c>
      <c r="AW1457">
        <v>0</v>
      </c>
      <c r="AX1457">
        <v>0</v>
      </c>
      <c r="BB1457" t="s">
        <v>63</v>
      </c>
      <c r="BF1457" t="s">
        <v>84</v>
      </c>
      <c r="BI1457" t="s">
        <v>5707</v>
      </c>
    </row>
    <row r="1458" spans="1:61" x14ac:dyDescent="0.35">
      <c r="A1458" t="s">
        <v>6471</v>
      </c>
      <c r="B1458">
        <v>10000</v>
      </c>
      <c r="C1458">
        <v>30000</v>
      </c>
      <c r="D1458" s="2">
        <v>45784</v>
      </c>
      <c r="E1458" t="s">
        <v>59</v>
      </c>
      <c r="F1458" t="s">
        <v>6472</v>
      </c>
      <c r="G1458" t="s">
        <v>6473</v>
      </c>
      <c r="H1458" t="s">
        <v>6474</v>
      </c>
      <c r="I1458">
        <v>2</v>
      </c>
      <c r="J1458" t="s">
        <v>63</v>
      </c>
      <c r="K1458">
        <v>77</v>
      </c>
      <c r="L1458" t="s">
        <v>6043</v>
      </c>
      <c r="M1458" t="s">
        <v>192</v>
      </c>
      <c r="N1458" t="s">
        <v>3848</v>
      </c>
      <c r="O1458" s="3">
        <v>17667</v>
      </c>
      <c r="R1458" s="2">
        <v>45770</v>
      </c>
      <c r="T1458">
        <v>6</v>
      </c>
      <c r="U1458" s="3">
        <v>106002</v>
      </c>
      <c r="V1458" t="s">
        <v>65</v>
      </c>
      <c r="W1458" t="s">
        <v>3489</v>
      </c>
      <c r="X1458">
        <v>0</v>
      </c>
      <c r="Y1458">
        <v>0</v>
      </c>
      <c r="Z1458">
        <v>0</v>
      </c>
      <c r="AA1458">
        <v>0</v>
      </c>
      <c r="AB1458">
        <v>0</v>
      </c>
      <c r="AC1458">
        <v>0</v>
      </c>
      <c r="AF1458">
        <v>0</v>
      </c>
      <c r="AJ1458" t="s">
        <v>63</v>
      </c>
      <c r="AK1458">
        <v>0</v>
      </c>
      <c r="AL1458" t="s">
        <v>63</v>
      </c>
      <c r="AO1458" t="s">
        <v>3490</v>
      </c>
      <c r="AP1458" t="s">
        <v>108</v>
      </c>
      <c r="AQ1458" t="s">
        <v>13404</v>
      </c>
      <c r="AS1458">
        <v>0</v>
      </c>
      <c r="AT1458">
        <v>0</v>
      </c>
      <c r="AU1458">
        <v>0</v>
      </c>
      <c r="AV1458">
        <v>0</v>
      </c>
      <c r="AW1458">
        <v>0</v>
      </c>
      <c r="AX1458">
        <v>0</v>
      </c>
      <c r="BB1458" t="s">
        <v>63</v>
      </c>
      <c r="BF1458" t="s">
        <v>108</v>
      </c>
      <c r="BI1458" t="s">
        <v>6475</v>
      </c>
    </row>
    <row r="1459" spans="1:61" x14ac:dyDescent="0.35">
      <c r="A1459" t="s">
        <v>3553</v>
      </c>
      <c r="B1459">
        <v>10000</v>
      </c>
      <c r="C1459">
        <v>10000</v>
      </c>
      <c r="D1459" s="2">
        <v>45772</v>
      </c>
      <c r="E1459" t="s">
        <v>59</v>
      </c>
      <c r="F1459" t="s">
        <v>2268</v>
      </c>
      <c r="G1459" t="s">
        <v>2893</v>
      </c>
      <c r="H1459" t="s">
        <v>3549</v>
      </c>
      <c r="I1459">
        <v>1</v>
      </c>
      <c r="J1459" t="s">
        <v>63</v>
      </c>
      <c r="K1459">
        <v>79</v>
      </c>
      <c r="L1459" t="s">
        <v>6076</v>
      </c>
      <c r="M1459" t="s">
        <v>92</v>
      </c>
      <c r="N1459" t="s">
        <v>3828</v>
      </c>
      <c r="O1459">
        <v>250</v>
      </c>
      <c r="R1459" s="2">
        <v>45770</v>
      </c>
      <c r="T1459">
        <v>6</v>
      </c>
      <c r="U1459" s="3">
        <v>1500</v>
      </c>
      <c r="V1459" t="s">
        <v>65</v>
      </c>
      <c r="W1459" t="s">
        <v>3550</v>
      </c>
      <c r="X1459">
        <v>0</v>
      </c>
      <c r="Y1459">
        <v>0</v>
      </c>
      <c r="Z1459">
        <v>0</v>
      </c>
      <c r="AA1459">
        <v>0</v>
      </c>
      <c r="AB1459">
        <v>0</v>
      </c>
      <c r="AC1459">
        <v>0</v>
      </c>
      <c r="AF1459">
        <v>0</v>
      </c>
      <c r="AJ1459" t="s">
        <v>63</v>
      </c>
      <c r="AK1459">
        <v>0</v>
      </c>
      <c r="AL1459" t="s">
        <v>63</v>
      </c>
      <c r="AO1459" t="s">
        <v>3551</v>
      </c>
      <c r="AP1459" t="s">
        <v>622</v>
      </c>
      <c r="AQ1459" t="s">
        <v>24955</v>
      </c>
      <c r="AS1459">
        <v>0</v>
      </c>
      <c r="AT1459">
        <v>0</v>
      </c>
      <c r="AU1459">
        <v>0</v>
      </c>
      <c r="AV1459">
        <v>0</v>
      </c>
      <c r="AW1459">
        <v>0</v>
      </c>
      <c r="AX1459">
        <v>0</v>
      </c>
      <c r="BB1459" t="s">
        <v>63</v>
      </c>
      <c r="BF1459" t="s">
        <v>622</v>
      </c>
      <c r="BI1459" t="s">
        <v>3554</v>
      </c>
    </row>
    <row r="1460" spans="1:61" x14ac:dyDescent="0.35">
      <c r="A1460" t="s">
        <v>6526</v>
      </c>
      <c r="B1460">
        <v>10000</v>
      </c>
      <c r="C1460">
        <v>10000</v>
      </c>
      <c r="D1460" s="2">
        <v>45786</v>
      </c>
      <c r="E1460" t="s">
        <v>59</v>
      </c>
      <c r="F1460" t="s">
        <v>6461</v>
      </c>
      <c r="G1460" t="s">
        <v>6527</v>
      </c>
      <c r="H1460" t="s">
        <v>119</v>
      </c>
      <c r="I1460">
        <v>1</v>
      </c>
      <c r="J1460" t="s">
        <v>63</v>
      </c>
      <c r="K1460">
        <v>79</v>
      </c>
      <c r="L1460" t="s">
        <v>6076</v>
      </c>
      <c r="M1460" t="s">
        <v>92</v>
      </c>
      <c r="N1460" t="s">
        <v>3828</v>
      </c>
      <c r="O1460" s="3">
        <v>2937</v>
      </c>
      <c r="R1460" s="2">
        <v>45770</v>
      </c>
      <c r="T1460">
        <v>297</v>
      </c>
      <c r="U1460" s="3">
        <v>872289</v>
      </c>
      <c r="V1460" t="s">
        <v>65</v>
      </c>
      <c r="W1460" t="s">
        <v>4440</v>
      </c>
      <c r="X1460">
        <v>0</v>
      </c>
      <c r="Y1460">
        <v>0</v>
      </c>
      <c r="Z1460">
        <v>0</v>
      </c>
      <c r="AA1460">
        <v>0</v>
      </c>
      <c r="AB1460">
        <v>0</v>
      </c>
      <c r="AC1460">
        <v>0</v>
      </c>
      <c r="AF1460">
        <v>0</v>
      </c>
      <c r="AJ1460" t="s">
        <v>63</v>
      </c>
      <c r="AK1460">
        <v>0</v>
      </c>
      <c r="AL1460" t="s">
        <v>63</v>
      </c>
      <c r="AO1460" t="s">
        <v>4441</v>
      </c>
      <c r="AP1460" t="s">
        <v>108</v>
      </c>
      <c r="AQ1460" t="s">
        <v>13404</v>
      </c>
      <c r="AS1460">
        <v>0</v>
      </c>
      <c r="AT1460">
        <v>0</v>
      </c>
      <c r="AU1460">
        <v>0</v>
      </c>
      <c r="AV1460">
        <v>0</v>
      </c>
      <c r="AW1460">
        <v>0</v>
      </c>
      <c r="AX1460">
        <v>0</v>
      </c>
      <c r="BB1460" t="s">
        <v>63</v>
      </c>
      <c r="BF1460" t="s">
        <v>108</v>
      </c>
      <c r="BI1460" t="s">
        <v>6528</v>
      </c>
    </row>
    <row r="1461" spans="1:61" x14ac:dyDescent="0.35">
      <c r="A1461" t="s">
        <v>6476</v>
      </c>
      <c r="B1461">
        <v>10000</v>
      </c>
      <c r="C1461">
        <v>10000</v>
      </c>
      <c r="D1461" s="2">
        <v>45786</v>
      </c>
      <c r="E1461" t="s">
        <v>59</v>
      </c>
      <c r="F1461" t="s">
        <v>6477</v>
      </c>
      <c r="G1461">
        <v>10620258084</v>
      </c>
      <c r="H1461" t="s">
        <v>119</v>
      </c>
      <c r="I1461">
        <v>1</v>
      </c>
      <c r="J1461" t="s">
        <v>63</v>
      </c>
      <c r="K1461">
        <v>79</v>
      </c>
      <c r="L1461" t="s">
        <v>6076</v>
      </c>
      <c r="M1461" t="s">
        <v>92</v>
      </c>
      <c r="N1461" t="s">
        <v>3828</v>
      </c>
      <c r="O1461">
        <v>716</v>
      </c>
      <c r="R1461" s="2">
        <v>45770</v>
      </c>
      <c r="T1461">
        <v>297</v>
      </c>
      <c r="U1461" s="3">
        <v>212652</v>
      </c>
      <c r="V1461" t="s">
        <v>65</v>
      </c>
      <c r="W1461" t="s">
        <v>6478</v>
      </c>
      <c r="X1461">
        <v>0</v>
      </c>
      <c r="Y1461">
        <v>0</v>
      </c>
      <c r="Z1461">
        <v>0</v>
      </c>
      <c r="AA1461">
        <v>0</v>
      </c>
      <c r="AB1461">
        <v>0</v>
      </c>
      <c r="AC1461">
        <v>0</v>
      </c>
      <c r="AF1461">
        <v>0</v>
      </c>
      <c r="AJ1461" t="s">
        <v>63</v>
      </c>
      <c r="AK1461">
        <v>0</v>
      </c>
      <c r="AL1461" t="s">
        <v>63</v>
      </c>
      <c r="AO1461" t="s">
        <v>6479</v>
      </c>
      <c r="AP1461" t="s">
        <v>108</v>
      </c>
      <c r="AQ1461" t="s">
        <v>13404</v>
      </c>
      <c r="AS1461">
        <v>0</v>
      </c>
      <c r="AT1461">
        <v>0</v>
      </c>
      <c r="AU1461">
        <v>0</v>
      </c>
      <c r="AV1461">
        <v>0</v>
      </c>
      <c r="AW1461">
        <v>0</v>
      </c>
      <c r="AX1461">
        <v>0</v>
      </c>
      <c r="BB1461" t="s">
        <v>63</v>
      </c>
      <c r="BF1461" t="s">
        <v>108</v>
      </c>
      <c r="BI1461" t="s">
        <v>6480</v>
      </c>
    </row>
    <row r="1462" spans="1:61" x14ac:dyDescent="0.35">
      <c r="A1462" t="s">
        <v>5108</v>
      </c>
      <c r="B1462">
        <v>10000</v>
      </c>
      <c r="C1462">
        <v>30000</v>
      </c>
      <c r="D1462" s="2">
        <v>45775</v>
      </c>
      <c r="E1462" t="s">
        <v>59</v>
      </c>
      <c r="F1462" t="s">
        <v>5594</v>
      </c>
      <c r="G1462" t="s">
        <v>4822</v>
      </c>
      <c r="I1462">
        <v>2</v>
      </c>
      <c r="J1462" t="s">
        <v>183</v>
      </c>
      <c r="K1462">
        <v>76</v>
      </c>
      <c r="L1462" t="s">
        <v>6065</v>
      </c>
      <c r="M1462" t="s">
        <v>200</v>
      </c>
      <c r="N1462" t="s">
        <v>3841</v>
      </c>
      <c r="O1462" s="3">
        <v>68000</v>
      </c>
      <c r="R1462" s="2">
        <v>45770</v>
      </c>
      <c r="T1462">
        <v>6</v>
      </c>
      <c r="U1462" s="3">
        <v>408000</v>
      </c>
      <c r="V1462" t="s">
        <v>65</v>
      </c>
      <c r="W1462" t="s">
        <v>4823</v>
      </c>
      <c r="X1462">
        <v>0</v>
      </c>
      <c r="Y1462" s="3">
        <v>407998</v>
      </c>
      <c r="Z1462">
        <v>2</v>
      </c>
      <c r="AA1462">
        <v>0</v>
      </c>
      <c r="AB1462">
        <v>0</v>
      </c>
      <c r="AC1462">
        <v>0</v>
      </c>
      <c r="AF1462">
        <v>0</v>
      </c>
      <c r="AO1462" t="s">
        <v>4824</v>
      </c>
      <c r="AP1462" t="s">
        <v>448</v>
      </c>
      <c r="AQ1462" t="s">
        <v>11797</v>
      </c>
      <c r="AS1462">
        <v>0</v>
      </c>
      <c r="AT1462">
        <v>0</v>
      </c>
      <c r="AU1462">
        <v>0</v>
      </c>
      <c r="AV1462">
        <v>0</v>
      </c>
      <c r="AW1462">
        <v>0</v>
      </c>
      <c r="AX1462">
        <v>0</v>
      </c>
      <c r="BB1462" t="s">
        <v>63</v>
      </c>
      <c r="BC1462" t="s">
        <v>6529</v>
      </c>
      <c r="BD1462">
        <v>0</v>
      </c>
      <c r="BF1462" t="s">
        <v>448</v>
      </c>
      <c r="BI1462" t="s">
        <v>4049</v>
      </c>
    </row>
    <row r="1463" spans="1:61" x14ac:dyDescent="0.35">
      <c r="A1463" t="s">
        <v>3371</v>
      </c>
      <c r="B1463">
        <v>10000</v>
      </c>
      <c r="C1463">
        <v>20000</v>
      </c>
      <c r="D1463" s="2">
        <v>45770</v>
      </c>
      <c r="E1463" t="s">
        <v>59</v>
      </c>
      <c r="F1463" t="s">
        <v>3372</v>
      </c>
      <c r="G1463" t="s">
        <v>3373</v>
      </c>
      <c r="I1463">
        <v>2</v>
      </c>
      <c r="J1463" t="s">
        <v>183</v>
      </c>
      <c r="K1463">
        <v>60</v>
      </c>
      <c r="L1463" t="s">
        <v>6048</v>
      </c>
      <c r="M1463" t="s">
        <v>222</v>
      </c>
      <c r="N1463" t="s">
        <v>3835</v>
      </c>
      <c r="O1463" s="3">
        <v>10000</v>
      </c>
      <c r="R1463" s="2">
        <v>45770</v>
      </c>
      <c r="T1463">
        <v>1</v>
      </c>
      <c r="U1463" s="3">
        <v>10000</v>
      </c>
      <c r="V1463" t="s">
        <v>65</v>
      </c>
      <c r="W1463" t="s">
        <v>3374</v>
      </c>
      <c r="X1463">
        <v>0</v>
      </c>
      <c r="Y1463" s="3">
        <v>10000</v>
      </c>
      <c r="Z1463">
        <v>0</v>
      </c>
      <c r="AA1463">
        <v>0</v>
      </c>
      <c r="AB1463">
        <v>0</v>
      </c>
      <c r="AC1463">
        <v>0</v>
      </c>
      <c r="AF1463">
        <v>0</v>
      </c>
      <c r="AO1463" t="s">
        <v>3375</v>
      </c>
      <c r="AP1463" t="s">
        <v>3376</v>
      </c>
      <c r="AQ1463" t="s">
        <v>12548</v>
      </c>
      <c r="AS1463">
        <v>0</v>
      </c>
      <c r="AT1463">
        <v>0</v>
      </c>
      <c r="AU1463">
        <v>0</v>
      </c>
      <c r="AV1463">
        <v>0</v>
      </c>
      <c r="AW1463">
        <v>0</v>
      </c>
      <c r="AX1463">
        <v>0</v>
      </c>
      <c r="BB1463" t="s">
        <v>63</v>
      </c>
      <c r="BC1463" t="s">
        <v>5731</v>
      </c>
      <c r="BD1463">
        <v>0</v>
      </c>
      <c r="BF1463" t="s">
        <v>3376</v>
      </c>
      <c r="BI1463" t="s">
        <v>3377</v>
      </c>
    </row>
    <row r="1464" spans="1:61" x14ac:dyDescent="0.35">
      <c r="A1464" t="s">
        <v>5732</v>
      </c>
      <c r="B1464">
        <v>10000</v>
      </c>
      <c r="C1464">
        <v>20000</v>
      </c>
      <c r="D1464" s="2">
        <v>45771</v>
      </c>
      <c r="E1464" t="s">
        <v>59</v>
      </c>
      <c r="F1464" t="s">
        <v>5733</v>
      </c>
      <c r="G1464" t="s">
        <v>3373</v>
      </c>
      <c r="I1464">
        <v>2</v>
      </c>
      <c r="J1464" t="s">
        <v>183</v>
      </c>
      <c r="K1464">
        <v>60</v>
      </c>
      <c r="L1464" t="s">
        <v>6048</v>
      </c>
      <c r="M1464" t="s">
        <v>222</v>
      </c>
      <c r="N1464" t="s">
        <v>3835</v>
      </c>
      <c r="O1464" s="3">
        <v>16000</v>
      </c>
      <c r="R1464" s="2">
        <v>45770</v>
      </c>
      <c r="T1464">
        <v>1</v>
      </c>
      <c r="U1464" s="3">
        <v>16000</v>
      </c>
      <c r="V1464" t="s">
        <v>65</v>
      </c>
      <c r="W1464" t="s">
        <v>5734</v>
      </c>
      <c r="X1464">
        <v>0</v>
      </c>
      <c r="Y1464" s="3">
        <v>16000</v>
      </c>
      <c r="Z1464">
        <v>0</v>
      </c>
      <c r="AA1464">
        <v>0</v>
      </c>
      <c r="AB1464">
        <v>0</v>
      </c>
      <c r="AC1464">
        <v>0</v>
      </c>
      <c r="AF1464">
        <v>0</v>
      </c>
      <c r="AO1464" t="s">
        <v>5735</v>
      </c>
      <c r="AP1464" t="s">
        <v>3376</v>
      </c>
      <c r="AQ1464" t="s">
        <v>12548</v>
      </c>
      <c r="AS1464">
        <v>0</v>
      </c>
      <c r="AT1464">
        <v>0</v>
      </c>
      <c r="AU1464">
        <v>0</v>
      </c>
      <c r="AV1464">
        <v>0</v>
      </c>
      <c r="AW1464">
        <v>0</v>
      </c>
      <c r="AX1464">
        <v>0</v>
      </c>
      <c r="BB1464" t="s">
        <v>63</v>
      </c>
      <c r="BC1464" t="s">
        <v>5736</v>
      </c>
      <c r="BD1464">
        <v>0</v>
      </c>
      <c r="BF1464" t="s">
        <v>3376</v>
      </c>
      <c r="BI1464" t="s">
        <v>3377</v>
      </c>
    </row>
    <row r="1465" spans="1:61" x14ac:dyDescent="0.35">
      <c r="A1465" t="s">
        <v>3454</v>
      </c>
      <c r="B1465">
        <v>10000</v>
      </c>
      <c r="C1465">
        <v>50000</v>
      </c>
      <c r="D1465" s="2">
        <v>45772</v>
      </c>
      <c r="E1465" t="s">
        <v>59</v>
      </c>
      <c r="F1465" t="s">
        <v>3455</v>
      </c>
      <c r="G1465" t="s">
        <v>3456</v>
      </c>
      <c r="I1465">
        <v>1</v>
      </c>
      <c r="J1465" t="s">
        <v>183</v>
      </c>
      <c r="K1465">
        <v>103</v>
      </c>
      <c r="L1465" t="s">
        <v>6044</v>
      </c>
      <c r="M1465" t="s">
        <v>3800</v>
      </c>
      <c r="N1465" t="s">
        <v>3832</v>
      </c>
      <c r="O1465" s="3">
        <v>15000</v>
      </c>
      <c r="R1465" s="2">
        <v>45770</v>
      </c>
      <c r="T1465">
        <v>8</v>
      </c>
      <c r="U1465" s="3">
        <v>120000</v>
      </c>
      <c r="V1465" t="s">
        <v>65</v>
      </c>
      <c r="W1465" t="s">
        <v>66</v>
      </c>
      <c r="X1465">
        <v>0</v>
      </c>
      <c r="Y1465" s="3">
        <v>120000</v>
      </c>
      <c r="Z1465">
        <v>0</v>
      </c>
      <c r="AA1465">
        <v>0</v>
      </c>
      <c r="AB1465">
        <v>0</v>
      </c>
      <c r="AC1465">
        <v>0</v>
      </c>
      <c r="AF1465">
        <v>0</v>
      </c>
      <c r="AO1465" t="s">
        <v>67</v>
      </c>
      <c r="AP1465" t="s">
        <v>68</v>
      </c>
      <c r="AQ1465" t="s">
        <v>26186</v>
      </c>
      <c r="AS1465">
        <v>0</v>
      </c>
      <c r="AT1465">
        <v>0</v>
      </c>
      <c r="AU1465">
        <v>0</v>
      </c>
      <c r="AV1465">
        <v>0</v>
      </c>
      <c r="AW1465">
        <v>0</v>
      </c>
      <c r="AX1465">
        <v>0</v>
      </c>
      <c r="BB1465" t="s">
        <v>63</v>
      </c>
      <c r="BC1465" t="s">
        <v>5421</v>
      </c>
      <c r="BD1465">
        <v>0</v>
      </c>
      <c r="BF1465" t="s">
        <v>68</v>
      </c>
      <c r="BI1465" t="s">
        <v>3457</v>
      </c>
    </row>
    <row r="1466" spans="1:61" x14ac:dyDescent="0.35">
      <c r="A1466" t="s">
        <v>3378</v>
      </c>
      <c r="B1466">
        <v>10000</v>
      </c>
      <c r="C1466">
        <v>10000</v>
      </c>
      <c r="D1466" s="2">
        <v>45770</v>
      </c>
      <c r="E1466" t="s">
        <v>59</v>
      </c>
      <c r="F1466" t="s">
        <v>3379</v>
      </c>
      <c r="G1466" t="s">
        <v>3380</v>
      </c>
      <c r="I1466">
        <v>1</v>
      </c>
      <c r="J1466" t="s">
        <v>183</v>
      </c>
      <c r="K1466">
        <v>112</v>
      </c>
      <c r="L1466" t="s">
        <v>6071</v>
      </c>
      <c r="M1466" t="s">
        <v>454</v>
      </c>
      <c r="N1466" t="s">
        <v>3837</v>
      </c>
      <c r="O1466" s="3">
        <v>2500</v>
      </c>
      <c r="R1466" s="2">
        <v>45770</v>
      </c>
      <c r="T1466">
        <v>12</v>
      </c>
      <c r="U1466" s="3">
        <v>30000</v>
      </c>
      <c r="V1466" t="s">
        <v>65</v>
      </c>
      <c r="W1466" t="s">
        <v>3381</v>
      </c>
      <c r="X1466">
        <v>0</v>
      </c>
      <c r="Y1466" s="3">
        <v>33500</v>
      </c>
      <c r="Z1466" s="3">
        <v>-3500</v>
      </c>
      <c r="AA1466">
        <v>0</v>
      </c>
      <c r="AB1466">
        <v>0</v>
      </c>
      <c r="AC1466">
        <v>0</v>
      </c>
      <c r="AF1466">
        <v>0</v>
      </c>
      <c r="AO1466" t="s">
        <v>3382</v>
      </c>
      <c r="AP1466" t="s">
        <v>68</v>
      </c>
      <c r="AQ1466" t="s">
        <v>26186</v>
      </c>
      <c r="AS1466">
        <v>0</v>
      </c>
      <c r="AT1466">
        <v>0</v>
      </c>
      <c r="AU1466">
        <v>0</v>
      </c>
      <c r="AV1466">
        <v>0</v>
      </c>
      <c r="AW1466">
        <v>0</v>
      </c>
      <c r="AX1466">
        <v>0</v>
      </c>
      <c r="BB1466" t="s">
        <v>63</v>
      </c>
      <c r="BC1466" t="s">
        <v>5737</v>
      </c>
      <c r="BD1466">
        <v>0</v>
      </c>
      <c r="BF1466" t="s">
        <v>68</v>
      </c>
      <c r="BI1466" t="s">
        <v>3383</v>
      </c>
    </row>
    <row r="1467" spans="1:61" x14ac:dyDescent="0.35">
      <c r="A1467" t="s">
        <v>5694</v>
      </c>
      <c r="B1467">
        <v>10000</v>
      </c>
      <c r="C1467">
        <v>10000</v>
      </c>
      <c r="D1467" s="2">
        <v>45777</v>
      </c>
      <c r="E1467" t="s">
        <v>59</v>
      </c>
      <c r="F1467" t="s">
        <v>5695</v>
      </c>
      <c r="G1467" t="s">
        <v>5696</v>
      </c>
      <c r="I1467">
        <v>1</v>
      </c>
      <c r="J1467" t="s">
        <v>183</v>
      </c>
      <c r="K1467">
        <v>110</v>
      </c>
      <c r="L1467" t="s">
        <v>6070</v>
      </c>
      <c r="M1467" t="s">
        <v>664</v>
      </c>
      <c r="N1467" t="s">
        <v>3846</v>
      </c>
      <c r="O1467" s="3">
        <v>126000</v>
      </c>
      <c r="R1467" s="2">
        <v>45770</v>
      </c>
      <c r="T1467">
        <v>4</v>
      </c>
      <c r="U1467" s="3">
        <v>504000</v>
      </c>
      <c r="V1467" t="s">
        <v>65</v>
      </c>
      <c r="W1467" t="s">
        <v>455</v>
      </c>
      <c r="X1467">
        <v>0</v>
      </c>
      <c r="Y1467" s="3">
        <v>504000</v>
      </c>
      <c r="Z1467">
        <v>0</v>
      </c>
      <c r="AA1467">
        <v>0</v>
      </c>
      <c r="AB1467">
        <v>0</v>
      </c>
      <c r="AC1467">
        <v>0</v>
      </c>
      <c r="AF1467">
        <v>0</v>
      </c>
      <c r="AO1467" t="s">
        <v>456</v>
      </c>
      <c r="AP1467" t="s">
        <v>203</v>
      </c>
      <c r="AQ1467" t="s">
        <v>21026</v>
      </c>
      <c r="AS1467">
        <v>0</v>
      </c>
      <c r="AT1467">
        <v>0</v>
      </c>
      <c r="AU1467">
        <v>0</v>
      </c>
      <c r="AV1467">
        <v>0</v>
      </c>
      <c r="AW1467">
        <v>0</v>
      </c>
      <c r="AX1467">
        <v>0</v>
      </c>
      <c r="BB1467" t="s">
        <v>63</v>
      </c>
      <c r="BC1467" t="s">
        <v>6530</v>
      </c>
      <c r="BD1467">
        <v>0</v>
      </c>
      <c r="BF1467" t="s">
        <v>203</v>
      </c>
      <c r="BI1467" t="s">
        <v>5697</v>
      </c>
    </row>
    <row r="1468" spans="1:61" x14ac:dyDescent="0.35">
      <c r="A1468" t="s">
        <v>5738</v>
      </c>
      <c r="B1468">
        <v>10000</v>
      </c>
      <c r="C1468">
        <v>10000</v>
      </c>
      <c r="D1468" s="2">
        <v>45771</v>
      </c>
      <c r="E1468" t="s">
        <v>59</v>
      </c>
      <c r="F1468" t="s">
        <v>5739</v>
      </c>
      <c r="G1468" t="s">
        <v>2398</v>
      </c>
      <c r="I1468">
        <v>1</v>
      </c>
      <c r="J1468" t="s">
        <v>183</v>
      </c>
      <c r="K1468">
        <v>86</v>
      </c>
      <c r="L1468" t="s">
        <v>6043</v>
      </c>
      <c r="M1468" t="s">
        <v>1696</v>
      </c>
      <c r="N1468" t="s">
        <v>3840</v>
      </c>
      <c r="O1468" s="3">
        <v>8250</v>
      </c>
      <c r="R1468" s="2">
        <v>45770</v>
      </c>
      <c r="T1468">
        <v>8</v>
      </c>
      <c r="U1468" s="3">
        <v>66000</v>
      </c>
      <c r="V1468" t="s">
        <v>65</v>
      </c>
      <c r="W1468" t="s">
        <v>3460</v>
      </c>
      <c r="X1468">
        <v>0</v>
      </c>
      <c r="Y1468" s="3">
        <v>66000</v>
      </c>
      <c r="Z1468">
        <v>0</v>
      </c>
      <c r="AA1468">
        <v>0</v>
      </c>
      <c r="AB1468">
        <v>0</v>
      </c>
      <c r="AC1468">
        <v>0</v>
      </c>
      <c r="AF1468">
        <v>0</v>
      </c>
      <c r="AO1468" t="s">
        <v>3461</v>
      </c>
      <c r="AP1468" t="s">
        <v>203</v>
      </c>
      <c r="AQ1468" t="s">
        <v>21026</v>
      </c>
      <c r="AS1468">
        <v>0</v>
      </c>
      <c r="AT1468">
        <v>0</v>
      </c>
      <c r="AU1468">
        <v>0</v>
      </c>
      <c r="AV1468">
        <v>0</v>
      </c>
      <c r="AW1468">
        <v>0</v>
      </c>
      <c r="AX1468">
        <v>0</v>
      </c>
      <c r="BB1468" t="s">
        <v>63</v>
      </c>
      <c r="BC1468" t="s">
        <v>5740</v>
      </c>
      <c r="BD1468">
        <v>0</v>
      </c>
      <c r="BF1468" t="s">
        <v>203</v>
      </c>
      <c r="BI1468" t="s">
        <v>5741</v>
      </c>
    </row>
    <row r="1469" spans="1:61" x14ac:dyDescent="0.35">
      <c r="A1469" t="s">
        <v>5610</v>
      </c>
      <c r="B1469">
        <v>10000</v>
      </c>
      <c r="C1469">
        <v>20000</v>
      </c>
      <c r="D1469" s="2">
        <v>45771</v>
      </c>
      <c r="E1469" t="s">
        <v>59</v>
      </c>
      <c r="F1469" t="s">
        <v>5611</v>
      </c>
      <c r="G1469" t="s">
        <v>3469</v>
      </c>
      <c r="I1469">
        <v>2</v>
      </c>
      <c r="J1469" t="s">
        <v>183</v>
      </c>
      <c r="K1469">
        <v>71</v>
      </c>
      <c r="L1469" t="s">
        <v>6057</v>
      </c>
      <c r="M1469" t="s">
        <v>368</v>
      </c>
      <c r="N1469" t="s">
        <v>3857</v>
      </c>
      <c r="O1469" s="3">
        <v>10000</v>
      </c>
      <c r="R1469" s="2">
        <v>45770</v>
      </c>
      <c r="T1469">
        <v>9</v>
      </c>
      <c r="U1469" s="3">
        <v>90000</v>
      </c>
      <c r="V1469" t="s">
        <v>65</v>
      </c>
      <c r="W1469">
        <v>83624420001</v>
      </c>
      <c r="X1469">
        <v>0</v>
      </c>
      <c r="Y1469" s="3">
        <v>90000</v>
      </c>
      <c r="Z1469">
        <v>0</v>
      </c>
      <c r="AA1469">
        <v>0</v>
      </c>
      <c r="AB1469">
        <v>0</v>
      </c>
      <c r="AC1469">
        <v>0</v>
      </c>
      <c r="AF1469">
        <v>0</v>
      </c>
      <c r="AO1469">
        <v>8362442</v>
      </c>
      <c r="AP1469" t="s">
        <v>162</v>
      </c>
      <c r="AQ1469" t="s">
        <v>8373</v>
      </c>
      <c r="AS1469">
        <v>0</v>
      </c>
      <c r="AT1469">
        <v>0</v>
      </c>
      <c r="AU1469">
        <v>0</v>
      </c>
      <c r="AV1469">
        <v>0</v>
      </c>
      <c r="AW1469">
        <v>0</v>
      </c>
      <c r="AX1469">
        <v>0</v>
      </c>
      <c r="BB1469" t="s">
        <v>63</v>
      </c>
      <c r="BC1469" t="s">
        <v>5612</v>
      </c>
      <c r="BD1469">
        <v>0</v>
      </c>
      <c r="BF1469" t="s">
        <v>162</v>
      </c>
      <c r="BI1469" t="s">
        <v>3466</v>
      </c>
    </row>
    <row r="1470" spans="1:61" x14ac:dyDescent="0.35">
      <c r="A1470" t="s">
        <v>5742</v>
      </c>
      <c r="B1470">
        <v>10000</v>
      </c>
      <c r="C1470">
        <v>10000</v>
      </c>
      <c r="D1470" s="2">
        <v>45771</v>
      </c>
      <c r="E1470" t="s">
        <v>59</v>
      </c>
      <c r="F1470" t="s">
        <v>5743</v>
      </c>
      <c r="G1470" t="s">
        <v>3469</v>
      </c>
      <c r="I1470">
        <v>1</v>
      </c>
      <c r="J1470" t="s">
        <v>183</v>
      </c>
      <c r="K1470">
        <v>72</v>
      </c>
      <c r="L1470" t="s">
        <v>6056</v>
      </c>
      <c r="M1470" t="s">
        <v>161</v>
      </c>
      <c r="N1470" t="s">
        <v>3853</v>
      </c>
      <c r="O1470" s="3">
        <v>13600</v>
      </c>
      <c r="R1470" s="2">
        <v>45770</v>
      </c>
      <c r="T1470">
        <v>5</v>
      </c>
      <c r="U1470" s="3">
        <v>68000</v>
      </c>
      <c r="V1470" t="s">
        <v>65</v>
      </c>
      <c r="W1470">
        <v>83634470001</v>
      </c>
      <c r="X1470">
        <v>0</v>
      </c>
      <c r="Y1470" s="3">
        <v>60000</v>
      </c>
      <c r="Z1470" s="3">
        <v>8000</v>
      </c>
      <c r="AA1470">
        <v>0</v>
      </c>
      <c r="AB1470">
        <v>0</v>
      </c>
      <c r="AC1470">
        <v>0</v>
      </c>
      <c r="AF1470">
        <v>0</v>
      </c>
      <c r="AO1470">
        <v>8363447</v>
      </c>
      <c r="AP1470" t="s">
        <v>162</v>
      </c>
      <c r="AQ1470" t="s">
        <v>8373</v>
      </c>
      <c r="AS1470">
        <v>0</v>
      </c>
      <c r="AT1470">
        <v>0</v>
      </c>
      <c r="AU1470">
        <v>0</v>
      </c>
      <c r="AV1470">
        <v>0</v>
      </c>
      <c r="AW1470">
        <v>0</v>
      </c>
      <c r="AX1470">
        <v>0</v>
      </c>
      <c r="BB1470" t="s">
        <v>63</v>
      </c>
      <c r="BC1470" t="s">
        <v>5744</v>
      </c>
      <c r="BD1470">
        <v>0</v>
      </c>
      <c r="BF1470" t="s">
        <v>162</v>
      </c>
      <c r="BI1470" t="s">
        <v>3466</v>
      </c>
    </row>
    <row r="1471" spans="1:61" x14ac:dyDescent="0.35">
      <c r="A1471" t="s">
        <v>5742</v>
      </c>
      <c r="B1471">
        <v>10000</v>
      </c>
      <c r="C1471">
        <v>20000</v>
      </c>
      <c r="D1471" s="2">
        <v>45771</v>
      </c>
      <c r="E1471" t="s">
        <v>59</v>
      </c>
      <c r="F1471" t="s">
        <v>5743</v>
      </c>
      <c r="G1471" t="s">
        <v>3469</v>
      </c>
      <c r="I1471">
        <v>2</v>
      </c>
      <c r="J1471" t="s">
        <v>183</v>
      </c>
      <c r="K1471">
        <v>71</v>
      </c>
      <c r="L1471" t="s">
        <v>6057</v>
      </c>
      <c r="M1471" t="s">
        <v>368</v>
      </c>
      <c r="N1471" t="s">
        <v>3857</v>
      </c>
      <c r="O1471" s="3">
        <v>6667</v>
      </c>
      <c r="R1471" s="2">
        <v>45770</v>
      </c>
      <c r="T1471">
        <v>9</v>
      </c>
      <c r="U1471" s="3">
        <v>60003</v>
      </c>
      <c r="V1471" t="s">
        <v>65</v>
      </c>
      <c r="W1471">
        <v>83634470001</v>
      </c>
      <c r="X1471">
        <v>0</v>
      </c>
      <c r="Y1471" s="3">
        <v>60000</v>
      </c>
      <c r="Z1471">
        <v>3</v>
      </c>
      <c r="AA1471">
        <v>0</v>
      </c>
      <c r="AB1471">
        <v>0</v>
      </c>
      <c r="AC1471">
        <v>0</v>
      </c>
      <c r="AF1471">
        <v>0</v>
      </c>
      <c r="AO1471">
        <v>8363447</v>
      </c>
      <c r="AP1471" t="s">
        <v>162</v>
      </c>
      <c r="AQ1471" t="s">
        <v>8373</v>
      </c>
      <c r="AS1471">
        <v>0</v>
      </c>
      <c r="AT1471">
        <v>0</v>
      </c>
      <c r="AU1471">
        <v>0</v>
      </c>
      <c r="AV1471">
        <v>0</v>
      </c>
      <c r="AW1471">
        <v>0</v>
      </c>
      <c r="AX1471">
        <v>0</v>
      </c>
      <c r="BB1471" t="s">
        <v>63</v>
      </c>
      <c r="BC1471" t="s">
        <v>5744</v>
      </c>
      <c r="BD1471">
        <v>0</v>
      </c>
      <c r="BF1471" t="s">
        <v>162</v>
      </c>
      <c r="BI1471" t="s">
        <v>3466</v>
      </c>
    </row>
    <row r="1472" spans="1:61" x14ac:dyDescent="0.35">
      <c r="A1472" t="s">
        <v>4451</v>
      </c>
      <c r="B1472">
        <v>10000</v>
      </c>
      <c r="C1472">
        <v>30000</v>
      </c>
      <c r="D1472" s="2">
        <v>45771</v>
      </c>
      <c r="E1472" t="s">
        <v>59</v>
      </c>
      <c r="F1472" t="s">
        <v>4452</v>
      </c>
      <c r="G1472">
        <v>10620258022</v>
      </c>
      <c r="I1472">
        <v>3</v>
      </c>
      <c r="J1472" t="s">
        <v>183</v>
      </c>
      <c r="K1472">
        <v>85</v>
      </c>
      <c r="L1472" t="s">
        <v>6060</v>
      </c>
      <c r="M1472" t="s">
        <v>940</v>
      </c>
      <c r="N1472" t="s">
        <v>3864</v>
      </c>
      <c r="O1472" s="3">
        <v>20000</v>
      </c>
      <c r="R1472" s="2">
        <v>45770</v>
      </c>
      <c r="T1472">
        <v>11</v>
      </c>
      <c r="U1472" s="3">
        <v>220000</v>
      </c>
      <c r="V1472" t="s">
        <v>65</v>
      </c>
      <c r="W1472" t="s">
        <v>4453</v>
      </c>
      <c r="X1472">
        <v>0</v>
      </c>
      <c r="Y1472" s="3">
        <v>200000</v>
      </c>
      <c r="Z1472" s="3">
        <v>20000</v>
      </c>
      <c r="AA1472">
        <v>0</v>
      </c>
      <c r="AB1472">
        <v>0</v>
      </c>
      <c r="AC1472">
        <v>0</v>
      </c>
      <c r="AF1472">
        <v>0</v>
      </c>
      <c r="AO1472" t="s">
        <v>4454</v>
      </c>
      <c r="AP1472" t="s">
        <v>108</v>
      </c>
      <c r="AQ1472" t="s">
        <v>13404</v>
      </c>
      <c r="AS1472">
        <v>0</v>
      </c>
      <c r="AT1472">
        <v>0</v>
      </c>
      <c r="AU1472">
        <v>0</v>
      </c>
      <c r="AV1472">
        <v>0</v>
      </c>
      <c r="AW1472">
        <v>0</v>
      </c>
      <c r="AX1472">
        <v>0</v>
      </c>
      <c r="BB1472" t="s">
        <v>63</v>
      </c>
      <c r="BC1472" t="s">
        <v>4455</v>
      </c>
      <c r="BD1472">
        <v>0</v>
      </c>
      <c r="BF1472" t="s">
        <v>108</v>
      </c>
      <c r="BI1472" t="s">
        <v>4456</v>
      </c>
    </row>
    <row r="1473" spans="1:61" x14ac:dyDescent="0.35">
      <c r="A1473" t="s">
        <v>4994</v>
      </c>
      <c r="B1473">
        <v>10000</v>
      </c>
      <c r="C1473">
        <v>20000</v>
      </c>
      <c r="D1473" s="2">
        <v>45771</v>
      </c>
      <c r="E1473" t="s">
        <v>59</v>
      </c>
      <c r="F1473" s="4">
        <v>0.44167824074074075</v>
      </c>
      <c r="G1473" t="s">
        <v>5745</v>
      </c>
      <c r="I1473">
        <v>2</v>
      </c>
      <c r="J1473" t="s">
        <v>183</v>
      </c>
      <c r="K1473">
        <v>77</v>
      </c>
      <c r="L1473" t="s">
        <v>6043</v>
      </c>
      <c r="M1473" t="s">
        <v>192</v>
      </c>
      <c r="N1473" t="s">
        <v>3848</v>
      </c>
      <c r="O1473" s="3">
        <v>10667</v>
      </c>
      <c r="R1473" s="2">
        <v>45770</v>
      </c>
      <c r="T1473">
        <v>6</v>
      </c>
      <c r="U1473" s="3">
        <v>64002</v>
      </c>
      <c r="V1473" t="s">
        <v>65</v>
      </c>
      <c r="W1473" t="s">
        <v>3489</v>
      </c>
      <c r="X1473">
        <v>0</v>
      </c>
      <c r="Y1473" s="3">
        <v>60000</v>
      </c>
      <c r="Z1473" s="3">
        <v>4002</v>
      </c>
      <c r="AA1473">
        <v>0</v>
      </c>
      <c r="AB1473">
        <v>0</v>
      </c>
      <c r="AC1473">
        <v>0</v>
      </c>
      <c r="AF1473">
        <v>0</v>
      </c>
      <c r="AO1473" t="s">
        <v>3490</v>
      </c>
      <c r="AP1473" t="s">
        <v>108</v>
      </c>
      <c r="AQ1473" t="s">
        <v>13404</v>
      </c>
      <c r="AS1473">
        <v>0</v>
      </c>
      <c r="AT1473">
        <v>0</v>
      </c>
      <c r="AU1473">
        <v>0</v>
      </c>
      <c r="AV1473">
        <v>0</v>
      </c>
      <c r="AW1473">
        <v>0</v>
      </c>
      <c r="AX1473">
        <v>0</v>
      </c>
      <c r="BB1473" t="s">
        <v>63</v>
      </c>
      <c r="BC1473" t="s">
        <v>4997</v>
      </c>
      <c r="BD1473">
        <v>0</v>
      </c>
      <c r="BF1473" t="s">
        <v>108</v>
      </c>
      <c r="BI1473" t="s">
        <v>4998</v>
      </c>
    </row>
    <row r="1474" spans="1:61" x14ac:dyDescent="0.35">
      <c r="A1474" t="s">
        <v>4994</v>
      </c>
      <c r="B1474">
        <v>10000</v>
      </c>
      <c r="C1474">
        <v>30000</v>
      </c>
      <c r="D1474" s="2">
        <v>45771</v>
      </c>
      <c r="E1474" t="s">
        <v>59</v>
      </c>
      <c r="F1474" s="4">
        <v>0.44167824074074075</v>
      </c>
      <c r="G1474" t="s">
        <v>5745</v>
      </c>
      <c r="I1474">
        <v>3</v>
      </c>
      <c r="J1474" t="s">
        <v>183</v>
      </c>
      <c r="K1474">
        <v>91</v>
      </c>
      <c r="L1474" t="s">
        <v>6060</v>
      </c>
      <c r="M1474" t="s">
        <v>805</v>
      </c>
      <c r="N1474" t="s">
        <v>3865</v>
      </c>
      <c r="O1474" s="3">
        <v>20000</v>
      </c>
      <c r="R1474" s="2">
        <v>45770</v>
      </c>
      <c r="T1474">
        <v>3</v>
      </c>
      <c r="U1474" s="3">
        <v>60000</v>
      </c>
      <c r="V1474" t="s">
        <v>65</v>
      </c>
      <c r="W1474" t="s">
        <v>3489</v>
      </c>
      <c r="X1474">
        <v>0</v>
      </c>
      <c r="Y1474" s="3">
        <v>60000</v>
      </c>
      <c r="Z1474">
        <v>0</v>
      </c>
      <c r="AA1474">
        <v>0</v>
      </c>
      <c r="AB1474">
        <v>0</v>
      </c>
      <c r="AC1474">
        <v>0</v>
      </c>
      <c r="AF1474">
        <v>0</v>
      </c>
      <c r="AO1474" t="s">
        <v>3490</v>
      </c>
      <c r="AP1474" t="s">
        <v>108</v>
      </c>
      <c r="AQ1474" t="s">
        <v>13404</v>
      </c>
      <c r="AS1474">
        <v>0</v>
      </c>
      <c r="AT1474">
        <v>0</v>
      </c>
      <c r="AU1474">
        <v>0</v>
      </c>
      <c r="AV1474">
        <v>0</v>
      </c>
      <c r="AW1474">
        <v>0</v>
      </c>
      <c r="AX1474">
        <v>0</v>
      </c>
      <c r="BB1474" t="s">
        <v>63</v>
      </c>
      <c r="BC1474" t="s">
        <v>4997</v>
      </c>
      <c r="BD1474">
        <v>0</v>
      </c>
      <c r="BF1474" t="s">
        <v>108</v>
      </c>
      <c r="BI1474" t="s">
        <v>4998</v>
      </c>
    </row>
    <row r="1475" spans="1:61" x14ac:dyDescent="0.35">
      <c r="A1475" t="s">
        <v>3384</v>
      </c>
      <c r="B1475">
        <v>10000</v>
      </c>
      <c r="C1475">
        <v>30000</v>
      </c>
      <c r="D1475" s="2">
        <v>45770</v>
      </c>
      <c r="E1475" t="s">
        <v>59</v>
      </c>
      <c r="F1475" s="4">
        <v>0.47258101851851853</v>
      </c>
      <c r="G1475">
        <v>10656256087</v>
      </c>
      <c r="I1475">
        <v>3</v>
      </c>
      <c r="J1475" t="s">
        <v>183</v>
      </c>
      <c r="K1475">
        <v>85</v>
      </c>
      <c r="L1475" t="s">
        <v>6060</v>
      </c>
      <c r="M1475" t="s">
        <v>940</v>
      </c>
      <c r="N1475" t="s">
        <v>3864</v>
      </c>
      <c r="O1475" s="3">
        <v>20000</v>
      </c>
      <c r="R1475" s="2">
        <v>45770</v>
      </c>
      <c r="T1475">
        <v>11</v>
      </c>
      <c r="U1475" s="3">
        <v>220000</v>
      </c>
      <c r="V1475" t="s">
        <v>65</v>
      </c>
      <c r="W1475" t="s">
        <v>3385</v>
      </c>
      <c r="X1475">
        <v>0</v>
      </c>
      <c r="Y1475" s="3">
        <v>200000</v>
      </c>
      <c r="Z1475" s="3">
        <v>20000</v>
      </c>
      <c r="AA1475">
        <v>0</v>
      </c>
      <c r="AB1475">
        <v>0</v>
      </c>
      <c r="AC1475">
        <v>0</v>
      </c>
      <c r="AF1475">
        <v>0</v>
      </c>
      <c r="AO1475" t="s">
        <v>3386</v>
      </c>
      <c r="AP1475" t="s">
        <v>108</v>
      </c>
      <c r="AQ1475" t="s">
        <v>13404</v>
      </c>
      <c r="AS1475">
        <v>0</v>
      </c>
      <c r="AT1475">
        <v>0</v>
      </c>
      <c r="AU1475">
        <v>0</v>
      </c>
      <c r="AV1475">
        <v>0</v>
      </c>
      <c r="AW1475">
        <v>0</v>
      </c>
      <c r="AX1475">
        <v>0</v>
      </c>
      <c r="BB1475" t="s">
        <v>63</v>
      </c>
      <c r="BC1475" t="s">
        <v>4485</v>
      </c>
      <c r="BD1475">
        <v>0</v>
      </c>
      <c r="BF1475" t="s">
        <v>108</v>
      </c>
      <c r="BI1475" t="s">
        <v>3387</v>
      </c>
    </row>
    <row r="1476" spans="1:61" x14ac:dyDescent="0.35">
      <c r="A1476" t="s">
        <v>3230</v>
      </c>
      <c r="B1476">
        <v>10000</v>
      </c>
      <c r="C1476">
        <v>20000</v>
      </c>
      <c r="D1476" s="2">
        <v>45770</v>
      </c>
      <c r="E1476" t="s">
        <v>59</v>
      </c>
      <c r="F1476" s="4">
        <v>0.47001157407407407</v>
      </c>
      <c r="G1476">
        <v>860909190918</v>
      </c>
      <c r="I1476">
        <v>2</v>
      </c>
      <c r="J1476" t="s">
        <v>183</v>
      </c>
      <c r="K1476">
        <v>86</v>
      </c>
      <c r="L1476" t="s">
        <v>6043</v>
      </c>
      <c r="M1476" t="s">
        <v>1696</v>
      </c>
      <c r="N1476" t="s">
        <v>3840</v>
      </c>
      <c r="O1476">
        <v>50</v>
      </c>
      <c r="R1476" s="2">
        <v>45770</v>
      </c>
      <c r="T1476">
        <v>7</v>
      </c>
      <c r="U1476">
        <v>350</v>
      </c>
      <c r="V1476" t="s">
        <v>65</v>
      </c>
      <c r="W1476" t="s">
        <v>3231</v>
      </c>
      <c r="X1476">
        <v>0</v>
      </c>
      <c r="Y1476" s="3">
        <v>200000</v>
      </c>
      <c r="Z1476" s="3">
        <v>-199650</v>
      </c>
      <c r="AA1476">
        <v>0</v>
      </c>
      <c r="AB1476">
        <v>0</v>
      </c>
      <c r="AC1476">
        <v>0</v>
      </c>
      <c r="AF1476">
        <v>0</v>
      </c>
      <c r="AO1476" t="s">
        <v>3232</v>
      </c>
      <c r="AP1476" t="s">
        <v>108</v>
      </c>
      <c r="AQ1476" t="s">
        <v>13404</v>
      </c>
      <c r="AS1476">
        <v>0</v>
      </c>
      <c r="AT1476">
        <v>0</v>
      </c>
      <c r="AU1476">
        <v>0</v>
      </c>
      <c r="AV1476">
        <v>0</v>
      </c>
      <c r="AW1476">
        <v>0</v>
      </c>
      <c r="AX1476">
        <v>0</v>
      </c>
      <c r="BB1476" t="s">
        <v>63</v>
      </c>
      <c r="BC1476" t="s">
        <v>5509</v>
      </c>
      <c r="BD1476">
        <v>0</v>
      </c>
      <c r="BF1476" t="s">
        <v>108</v>
      </c>
      <c r="BI1476" t="s">
        <v>3233</v>
      </c>
    </row>
    <row r="1477" spans="1:61" x14ac:dyDescent="0.35">
      <c r="A1477" t="s">
        <v>3388</v>
      </c>
      <c r="B1477">
        <v>10000</v>
      </c>
      <c r="C1477">
        <v>40000</v>
      </c>
      <c r="D1477" s="2">
        <v>45770</v>
      </c>
      <c r="E1477" t="s">
        <v>59</v>
      </c>
      <c r="F1477" t="s">
        <v>3389</v>
      </c>
      <c r="G1477">
        <v>1062058024</v>
      </c>
      <c r="I1477">
        <v>3</v>
      </c>
      <c r="J1477" t="s">
        <v>183</v>
      </c>
      <c r="K1477">
        <v>85</v>
      </c>
      <c r="L1477" t="s">
        <v>6060</v>
      </c>
      <c r="M1477" t="s">
        <v>940</v>
      </c>
      <c r="N1477" t="s">
        <v>3864</v>
      </c>
      <c r="O1477" s="3">
        <v>20000</v>
      </c>
      <c r="R1477" s="2">
        <v>45770</v>
      </c>
      <c r="T1477">
        <v>11</v>
      </c>
      <c r="U1477" s="3">
        <v>220000</v>
      </c>
      <c r="V1477" t="s">
        <v>65</v>
      </c>
      <c r="W1477" t="s">
        <v>3390</v>
      </c>
      <c r="X1477">
        <v>0</v>
      </c>
      <c r="Y1477" s="3">
        <v>200000</v>
      </c>
      <c r="Z1477" s="3">
        <v>20000</v>
      </c>
      <c r="AA1477">
        <v>0</v>
      </c>
      <c r="AB1477">
        <v>0</v>
      </c>
      <c r="AC1477">
        <v>0</v>
      </c>
      <c r="AF1477">
        <v>0</v>
      </c>
      <c r="AO1477" t="s">
        <v>3391</v>
      </c>
      <c r="AP1477" t="s">
        <v>108</v>
      </c>
      <c r="AQ1477" t="s">
        <v>13404</v>
      </c>
      <c r="AS1477">
        <v>0</v>
      </c>
      <c r="AT1477">
        <v>0</v>
      </c>
      <c r="AU1477">
        <v>0</v>
      </c>
      <c r="AV1477">
        <v>0</v>
      </c>
      <c r="AW1477">
        <v>0</v>
      </c>
      <c r="AX1477">
        <v>0</v>
      </c>
      <c r="BB1477" t="s">
        <v>63</v>
      </c>
      <c r="BC1477" t="s">
        <v>4540</v>
      </c>
      <c r="BD1477">
        <v>0</v>
      </c>
      <c r="BF1477" t="s">
        <v>108</v>
      </c>
      <c r="BI1477" t="s">
        <v>3392</v>
      </c>
    </row>
    <row r="1478" spans="1:61" x14ac:dyDescent="0.35">
      <c r="A1478" t="s">
        <v>4560</v>
      </c>
      <c r="B1478">
        <v>10000</v>
      </c>
      <c r="C1478">
        <v>30000</v>
      </c>
      <c r="D1478" s="2">
        <v>45771</v>
      </c>
      <c r="E1478" t="s">
        <v>59</v>
      </c>
      <c r="F1478" t="s">
        <v>4600</v>
      </c>
      <c r="G1478">
        <v>10620258020</v>
      </c>
      <c r="I1478">
        <v>3</v>
      </c>
      <c r="J1478" t="s">
        <v>183</v>
      </c>
      <c r="K1478">
        <v>85</v>
      </c>
      <c r="L1478" t="s">
        <v>6060</v>
      </c>
      <c r="M1478" t="s">
        <v>940</v>
      </c>
      <c r="N1478" t="s">
        <v>3864</v>
      </c>
      <c r="O1478" s="3">
        <v>16364</v>
      </c>
      <c r="R1478" s="2">
        <v>45770</v>
      </c>
      <c r="T1478">
        <v>11</v>
      </c>
      <c r="U1478" s="3">
        <v>180004</v>
      </c>
      <c r="V1478" t="s">
        <v>65</v>
      </c>
      <c r="W1478" t="s">
        <v>4562</v>
      </c>
      <c r="X1478">
        <v>0</v>
      </c>
      <c r="Y1478" s="3">
        <v>200000</v>
      </c>
      <c r="Z1478" s="3">
        <v>-19996</v>
      </c>
      <c r="AA1478">
        <v>0</v>
      </c>
      <c r="AB1478">
        <v>0</v>
      </c>
      <c r="AC1478">
        <v>0</v>
      </c>
      <c r="AF1478">
        <v>0</v>
      </c>
      <c r="AO1478" t="s">
        <v>4563</v>
      </c>
      <c r="AP1478" t="s">
        <v>108</v>
      </c>
      <c r="AQ1478" t="s">
        <v>13404</v>
      </c>
      <c r="AS1478">
        <v>0</v>
      </c>
      <c r="AT1478">
        <v>0</v>
      </c>
      <c r="AU1478">
        <v>0</v>
      </c>
      <c r="AV1478">
        <v>0</v>
      </c>
      <c r="AW1478">
        <v>0</v>
      </c>
      <c r="AX1478">
        <v>0</v>
      </c>
      <c r="BB1478" t="s">
        <v>63</v>
      </c>
      <c r="BC1478" t="s">
        <v>6531</v>
      </c>
      <c r="BD1478">
        <v>0</v>
      </c>
      <c r="BF1478" t="s">
        <v>108</v>
      </c>
      <c r="BI1478" t="s">
        <v>4564</v>
      </c>
    </row>
    <row r="1479" spans="1:61" x14ac:dyDescent="0.35">
      <c r="A1479" t="s">
        <v>5708</v>
      </c>
      <c r="B1479">
        <v>10000</v>
      </c>
      <c r="C1479">
        <v>10000</v>
      </c>
      <c r="D1479" s="2">
        <v>45782</v>
      </c>
      <c r="E1479" t="s">
        <v>59</v>
      </c>
      <c r="F1479" t="s">
        <v>5709</v>
      </c>
      <c r="G1479" t="s">
        <v>5710</v>
      </c>
      <c r="I1479">
        <v>1</v>
      </c>
      <c r="J1479" t="s">
        <v>183</v>
      </c>
      <c r="K1479">
        <v>88</v>
      </c>
      <c r="L1479" t="s">
        <v>6058</v>
      </c>
      <c r="M1479" t="s">
        <v>144</v>
      </c>
      <c r="N1479" t="s">
        <v>3855</v>
      </c>
      <c r="O1479" s="3">
        <v>2500</v>
      </c>
      <c r="R1479" s="2">
        <v>45770</v>
      </c>
      <c r="T1479">
        <v>1</v>
      </c>
      <c r="U1479" s="3">
        <v>2500</v>
      </c>
      <c r="V1479" t="s">
        <v>65</v>
      </c>
      <c r="W1479">
        <v>2356240001</v>
      </c>
      <c r="X1479">
        <v>0</v>
      </c>
      <c r="Y1479" s="3">
        <v>2000</v>
      </c>
      <c r="Z1479">
        <v>500</v>
      </c>
      <c r="AA1479">
        <v>0</v>
      </c>
      <c r="AB1479">
        <v>0</v>
      </c>
      <c r="AC1479">
        <v>0</v>
      </c>
      <c r="AF1479">
        <v>0</v>
      </c>
      <c r="AO1479">
        <v>235624</v>
      </c>
      <c r="AP1479" t="s">
        <v>210</v>
      </c>
      <c r="AQ1479" t="s">
        <v>19718</v>
      </c>
      <c r="AS1479">
        <v>0</v>
      </c>
      <c r="AT1479">
        <v>0</v>
      </c>
      <c r="AU1479">
        <v>0</v>
      </c>
      <c r="AV1479">
        <v>0</v>
      </c>
      <c r="AW1479">
        <v>0</v>
      </c>
      <c r="AX1479">
        <v>0</v>
      </c>
      <c r="BB1479" t="s">
        <v>63</v>
      </c>
      <c r="BC1479" t="s">
        <v>6532</v>
      </c>
      <c r="BD1479">
        <v>0</v>
      </c>
      <c r="BF1479" t="s">
        <v>210</v>
      </c>
      <c r="BI1479" t="s">
        <v>5712</v>
      </c>
    </row>
    <row r="1480" spans="1:61" x14ac:dyDescent="0.35">
      <c r="A1480" t="s">
        <v>5746</v>
      </c>
      <c r="B1480">
        <v>10000</v>
      </c>
      <c r="C1480">
        <v>10000</v>
      </c>
      <c r="D1480" s="2">
        <v>45771</v>
      </c>
      <c r="E1480" t="s">
        <v>59</v>
      </c>
      <c r="F1480" t="s">
        <v>4452</v>
      </c>
      <c r="G1480" t="s">
        <v>5747</v>
      </c>
      <c r="I1480">
        <v>1</v>
      </c>
      <c r="J1480" t="s">
        <v>183</v>
      </c>
      <c r="K1480">
        <v>31</v>
      </c>
      <c r="L1480" t="s">
        <v>6061</v>
      </c>
      <c r="M1480" t="s">
        <v>2529</v>
      </c>
      <c r="N1480" t="s">
        <v>3807</v>
      </c>
      <c r="O1480">
        <v>834</v>
      </c>
      <c r="R1480" s="2">
        <v>45770</v>
      </c>
      <c r="T1480">
        <v>18</v>
      </c>
      <c r="U1480" s="3">
        <v>15012</v>
      </c>
      <c r="V1480" t="s">
        <v>65</v>
      </c>
      <c r="W1480">
        <v>200899990001</v>
      </c>
      <c r="X1480">
        <v>0</v>
      </c>
      <c r="Y1480" s="3">
        <v>15000</v>
      </c>
      <c r="Z1480">
        <v>12</v>
      </c>
      <c r="AA1480">
        <v>0</v>
      </c>
      <c r="AB1480">
        <v>0</v>
      </c>
      <c r="AC1480">
        <v>0</v>
      </c>
      <c r="AF1480">
        <v>0</v>
      </c>
      <c r="AO1480" t="s">
        <v>5748</v>
      </c>
      <c r="AP1480" t="s">
        <v>1907</v>
      </c>
      <c r="AQ1480" t="s">
        <v>24929</v>
      </c>
      <c r="AS1480">
        <v>0</v>
      </c>
      <c r="AT1480">
        <v>0</v>
      </c>
      <c r="AU1480">
        <v>0</v>
      </c>
      <c r="AV1480">
        <v>0</v>
      </c>
      <c r="AW1480">
        <v>0</v>
      </c>
      <c r="AX1480">
        <v>0</v>
      </c>
      <c r="BB1480" t="s">
        <v>63</v>
      </c>
      <c r="BC1480" t="s">
        <v>5749</v>
      </c>
      <c r="BD1480">
        <v>0</v>
      </c>
      <c r="BF1480" t="s">
        <v>1907</v>
      </c>
      <c r="BI1480" t="s">
        <v>5750</v>
      </c>
    </row>
    <row r="1481" spans="1:61" x14ac:dyDescent="0.35">
      <c r="A1481" t="s">
        <v>3486</v>
      </c>
      <c r="B1481">
        <v>10000</v>
      </c>
      <c r="C1481">
        <v>30000</v>
      </c>
      <c r="D1481" s="2">
        <v>45772</v>
      </c>
      <c r="E1481" t="s">
        <v>59</v>
      </c>
      <c r="F1481" t="s">
        <v>3487</v>
      </c>
      <c r="G1481" t="s">
        <v>3488</v>
      </c>
      <c r="I1481">
        <v>2</v>
      </c>
      <c r="J1481" t="s">
        <v>183</v>
      </c>
      <c r="K1481">
        <v>77</v>
      </c>
      <c r="L1481" t="s">
        <v>6043</v>
      </c>
      <c r="M1481" t="s">
        <v>192</v>
      </c>
      <c r="N1481" t="s">
        <v>3848</v>
      </c>
      <c r="O1481" s="3">
        <v>26500</v>
      </c>
      <c r="R1481" s="2">
        <v>45770</v>
      </c>
      <c r="T1481">
        <v>6</v>
      </c>
      <c r="U1481" s="3">
        <v>159000</v>
      </c>
      <c r="V1481" t="s">
        <v>65</v>
      </c>
      <c r="W1481" t="s">
        <v>3489</v>
      </c>
      <c r="X1481">
        <v>0</v>
      </c>
      <c r="Y1481" s="3">
        <v>150000</v>
      </c>
      <c r="Z1481" s="3">
        <v>9000</v>
      </c>
      <c r="AA1481">
        <v>0</v>
      </c>
      <c r="AB1481">
        <v>0</v>
      </c>
      <c r="AC1481">
        <v>0</v>
      </c>
      <c r="AF1481">
        <v>0</v>
      </c>
      <c r="AO1481" t="s">
        <v>3490</v>
      </c>
      <c r="AP1481" t="s">
        <v>108</v>
      </c>
      <c r="AQ1481" t="s">
        <v>13404</v>
      </c>
      <c r="AS1481">
        <v>0</v>
      </c>
      <c r="AT1481">
        <v>0</v>
      </c>
      <c r="AU1481">
        <v>0</v>
      </c>
      <c r="AV1481">
        <v>0</v>
      </c>
      <c r="AW1481">
        <v>0</v>
      </c>
      <c r="AX1481">
        <v>0</v>
      </c>
      <c r="BB1481" t="s">
        <v>63</v>
      </c>
      <c r="BC1481" t="s">
        <v>5119</v>
      </c>
      <c r="BD1481">
        <v>0</v>
      </c>
      <c r="BF1481" t="s">
        <v>108</v>
      </c>
      <c r="BI1481" t="s">
        <v>3491</v>
      </c>
    </row>
    <row r="1482" spans="1:61" x14ac:dyDescent="0.35">
      <c r="A1482" t="s">
        <v>3393</v>
      </c>
      <c r="B1482">
        <v>10000</v>
      </c>
      <c r="C1482">
        <v>30000</v>
      </c>
      <c r="D1482" s="2">
        <v>45770</v>
      </c>
      <c r="E1482" t="s">
        <v>59</v>
      </c>
      <c r="F1482" t="s">
        <v>3394</v>
      </c>
      <c r="G1482">
        <v>10620258019</v>
      </c>
      <c r="I1482">
        <v>3</v>
      </c>
      <c r="J1482" t="s">
        <v>183</v>
      </c>
      <c r="K1482">
        <v>85</v>
      </c>
      <c r="L1482" t="s">
        <v>6060</v>
      </c>
      <c r="M1482" t="s">
        <v>940</v>
      </c>
      <c r="N1482" t="s">
        <v>3864</v>
      </c>
      <c r="O1482" s="3">
        <v>20000</v>
      </c>
      <c r="R1482" s="2">
        <v>45770</v>
      </c>
      <c r="T1482">
        <v>11</v>
      </c>
      <c r="U1482" s="3">
        <v>220000</v>
      </c>
      <c r="V1482" t="s">
        <v>65</v>
      </c>
      <c r="W1482" t="s">
        <v>3395</v>
      </c>
      <c r="X1482">
        <v>0</v>
      </c>
      <c r="Y1482" s="3">
        <v>200000</v>
      </c>
      <c r="Z1482" s="3">
        <v>20000</v>
      </c>
      <c r="AA1482">
        <v>0</v>
      </c>
      <c r="AB1482">
        <v>0</v>
      </c>
      <c r="AC1482">
        <v>0</v>
      </c>
      <c r="AF1482">
        <v>0</v>
      </c>
      <c r="AO1482" t="s">
        <v>3396</v>
      </c>
      <c r="AP1482" t="s">
        <v>108</v>
      </c>
      <c r="AQ1482" t="s">
        <v>13404</v>
      </c>
      <c r="AS1482">
        <v>0</v>
      </c>
      <c r="AT1482">
        <v>0</v>
      </c>
      <c r="AU1482">
        <v>0</v>
      </c>
      <c r="AV1482">
        <v>0</v>
      </c>
      <c r="AW1482">
        <v>0</v>
      </c>
      <c r="AX1482">
        <v>0</v>
      </c>
      <c r="BB1482" t="s">
        <v>63</v>
      </c>
      <c r="BC1482" t="s">
        <v>4591</v>
      </c>
      <c r="BD1482">
        <v>0</v>
      </c>
      <c r="BF1482" t="s">
        <v>108</v>
      </c>
      <c r="BI1482" t="s">
        <v>3397</v>
      </c>
    </row>
    <row r="1483" spans="1:61" x14ac:dyDescent="0.35">
      <c r="A1483" t="s">
        <v>5713</v>
      </c>
      <c r="B1483">
        <v>10000</v>
      </c>
      <c r="C1483">
        <v>10000</v>
      </c>
      <c r="D1483" s="2">
        <v>45775</v>
      </c>
      <c r="E1483" t="s">
        <v>59</v>
      </c>
      <c r="F1483" s="4">
        <v>0.45678240740740739</v>
      </c>
      <c r="G1483" t="s">
        <v>3983</v>
      </c>
      <c r="I1483">
        <v>1</v>
      </c>
      <c r="J1483" t="s">
        <v>183</v>
      </c>
      <c r="K1483">
        <v>93</v>
      </c>
      <c r="L1483" t="s">
        <v>6072</v>
      </c>
      <c r="M1483" t="s">
        <v>1248</v>
      </c>
      <c r="N1483" t="s">
        <v>3834</v>
      </c>
      <c r="O1483" s="3">
        <v>2300</v>
      </c>
      <c r="R1483" s="2">
        <v>45770</v>
      </c>
      <c r="T1483">
        <v>24</v>
      </c>
      <c r="U1483" s="3">
        <v>55200</v>
      </c>
      <c r="V1483" t="s">
        <v>65</v>
      </c>
      <c r="W1483" t="s">
        <v>5714</v>
      </c>
      <c r="X1483">
        <v>0</v>
      </c>
      <c r="Y1483" s="3">
        <v>50000</v>
      </c>
      <c r="Z1483" s="3">
        <v>5200</v>
      </c>
      <c r="AA1483">
        <v>0</v>
      </c>
      <c r="AB1483">
        <v>0</v>
      </c>
      <c r="AC1483">
        <v>0</v>
      </c>
      <c r="AF1483">
        <v>0</v>
      </c>
      <c r="AO1483" t="s">
        <v>5715</v>
      </c>
      <c r="AP1483" t="s">
        <v>448</v>
      </c>
      <c r="AQ1483" t="s">
        <v>11797</v>
      </c>
      <c r="AS1483">
        <v>0</v>
      </c>
      <c r="AT1483">
        <v>0</v>
      </c>
      <c r="AU1483">
        <v>0</v>
      </c>
      <c r="AV1483">
        <v>0</v>
      </c>
      <c r="AW1483">
        <v>0</v>
      </c>
      <c r="AX1483">
        <v>0</v>
      </c>
      <c r="BB1483" t="s">
        <v>63</v>
      </c>
      <c r="BC1483" t="s">
        <v>6465</v>
      </c>
      <c r="BD1483">
        <v>0</v>
      </c>
      <c r="BF1483" t="s">
        <v>448</v>
      </c>
      <c r="BI1483" t="s">
        <v>3986</v>
      </c>
    </row>
    <row r="1484" spans="1:61" x14ac:dyDescent="0.35">
      <c r="A1484" t="s">
        <v>2189</v>
      </c>
      <c r="B1484">
        <v>10000</v>
      </c>
      <c r="C1484">
        <v>30000</v>
      </c>
      <c r="D1484" s="2">
        <v>45771</v>
      </c>
      <c r="E1484" t="s">
        <v>59</v>
      </c>
      <c r="F1484" t="s">
        <v>5751</v>
      </c>
      <c r="G1484" t="s">
        <v>1880</v>
      </c>
      <c r="I1484">
        <v>1</v>
      </c>
      <c r="J1484" t="s">
        <v>183</v>
      </c>
      <c r="K1484">
        <v>78</v>
      </c>
      <c r="L1484" t="s">
        <v>6047</v>
      </c>
      <c r="M1484" t="s">
        <v>216</v>
      </c>
      <c r="N1484" t="s">
        <v>3803</v>
      </c>
      <c r="O1484" s="3">
        <v>1500</v>
      </c>
      <c r="R1484" s="2">
        <v>45770</v>
      </c>
      <c r="T1484">
        <v>16</v>
      </c>
      <c r="U1484" s="3">
        <v>24000</v>
      </c>
      <c r="V1484" t="s">
        <v>65</v>
      </c>
      <c r="W1484" t="s">
        <v>2094</v>
      </c>
      <c r="X1484">
        <v>0</v>
      </c>
      <c r="Y1484" s="3">
        <v>10000</v>
      </c>
      <c r="Z1484" s="3">
        <v>14000</v>
      </c>
      <c r="AA1484">
        <v>0</v>
      </c>
      <c r="AB1484">
        <v>0</v>
      </c>
      <c r="AC1484">
        <v>0</v>
      </c>
      <c r="AF1484">
        <v>0</v>
      </c>
      <c r="AO1484" t="s">
        <v>2095</v>
      </c>
      <c r="AP1484" t="s">
        <v>170</v>
      </c>
      <c r="AQ1484" t="s">
        <v>21526</v>
      </c>
      <c r="AS1484">
        <v>0</v>
      </c>
      <c r="AT1484">
        <v>0</v>
      </c>
      <c r="AU1484">
        <v>0</v>
      </c>
      <c r="AV1484">
        <v>0</v>
      </c>
      <c r="AW1484">
        <v>0</v>
      </c>
      <c r="AX1484">
        <v>0</v>
      </c>
      <c r="BB1484" t="s">
        <v>63</v>
      </c>
      <c r="BC1484" t="s">
        <v>4854</v>
      </c>
      <c r="BD1484">
        <v>0</v>
      </c>
      <c r="BF1484" t="s">
        <v>170</v>
      </c>
      <c r="BI1484" t="s">
        <v>2190</v>
      </c>
    </row>
    <row r="1485" spans="1:61" x14ac:dyDescent="0.35">
      <c r="A1485" t="s">
        <v>5752</v>
      </c>
      <c r="B1485">
        <v>10000</v>
      </c>
      <c r="C1485">
        <v>10000</v>
      </c>
      <c r="D1485" s="2">
        <v>45771</v>
      </c>
      <c r="E1485" t="s">
        <v>59</v>
      </c>
      <c r="F1485" t="s">
        <v>5753</v>
      </c>
      <c r="G1485" t="s">
        <v>1428</v>
      </c>
      <c r="I1485">
        <v>1</v>
      </c>
      <c r="J1485" t="s">
        <v>183</v>
      </c>
      <c r="K1485">
        <v>78</v>
      </c>
      <c r="L1485" t="s">
        <v>6047</v>
      </c>
      <c r="M1485" t="s">
        <v>216</v>
      </c>
      <c r="N1485" t="s">
        <v>3803</v>
      </c>
      <c r="O1485" s="3">
        <v>5000</v>
      </c>
      <c r="R1485" s="2">
        <v>45770</v>
      </c>
      <c r="T1485">
        <v>16</v>
      </c>
      <c r="U1485" s="3">
        <v>80000</v>
      </c>
      <c r="V1485" t="s">
        <v>65</v>
      </c>
      <c r="W1485" t="s">
        <v>3002</v>
      </c>
      <c r="X1485">
        <v>0</v>
      </c>
      <c r="Y1485" s="3">
        <v>80000</v>
      </c>
      <c r="Z1485">
        <v>0</v>
      </c>
      <c r="AA1485">
        <v>0</v>
      </c>
      <c r="AB1485">
        <v>0</v>
      </c>
      <c r="AC1485">
        <v>0</v>
      </c>
      <c r="AF1485">
        <v>0</v>
      </c>
      <c r="AO1485" t="s">
        <v>3003</v>
      </c>
      <c r="AP1485" t="s">
        <v>170</v>
      </c>
      <c r="AQ1485" t="s">
        <v>21526</v>
      </c>
      <c r="AS1485">
        <v>0</v>
      </c>
      <c r="AT1485">
        <v>0</v>
      </c>
      <c r="AU1485">
        <v>0</v>
      </c>
      <c r="AV1485">
        <v>0</v>
      </c>
      <c r="AW1485">
        <v>0</v>
      </c>
      <c r="AX1485">
        <v>0</v>
      </c>
      <c r="BB1485" t="s">
        <v>63</v>
      </c>
      <c r="BC1485" t="s">
        <v>5754</v>
      </c>
      <c r="BD1485">
        <v>0</v>
      </c>
      <c r="BF1485" t="s">
        <v>170</v>
      </c>
      <c r="BI1485" t="s">
        <v>5755</v>
      </c>
    </row>
    <row r="1486" spans="1:61" x14ac:dyDescent="0.35">
      <c r="A1486" t="s">
        <v>5752</v>
      </c>
      <c r="B1486">
        <v>10000</v>
      </c>
      <c r="C1486">
        <v>20000</v>
      </c>
      <c r="D1486" s="2">
        <v>45771</v>
      </c>
      <c r="E1486" t="s">
        <v>59</v>
      </c>
      <c r="F1486" t="s">
        <v>5753</v>
      </c>
      <c r="G1486" t="s">
        <v>1428</v>
      </c>
      <c r="I1486">
        <v>2</v>
      </c>
      <c r="J1486" t="s">
        <v>183</v>
      </c>
      <c r="K1486">
        <v>63</v>
      </c>
      <c r="L1486" t="s">
        <v>6051</v>
      </c>
      <c r="M1486" t="s">
        <v>136</v>
      </c>
      <c r="N1486" t="s">
        <v>3850</v>
      </c>
      <c r="O1486" s="3">
        <v>5000</v>
      </c>
      <c r="R1486" s="2">
        <v>45770</v>
      </c>
      <c r="T1486">
        <v>16</v>
      </c>
      <c r="U1486" s="3">
        <v>80000</v>
      </c>
      <c r="V1486" t="s">
        <v>65</v>
      </c>
      <c r="W1486" t="s">
        <v>3002</v>
      </c>
      <c r="X1486">
        <v>0</v>
      </c>
      <c r="Y1486" s="3">
        <v>80000</v>
      </c>
      <c r="Z1486">
        <v>0</v>
      </c>
      <c r="AA1486">
        <v>0</v>
      </c>
      <c r="AB1486">
        <v>0</v>
      </c>
      <c r="AC1486">
        <v>0</v>
      </c>
      <c r="AF1486">
        <v>0</v>
      </c>
      <c r="AO1486" t="s">
        <v>3003</v>
      </c>
      <c r="AP1486" t="s">
        <v>170</v>
      </c>
      <c r="AQ1486" t="s">
        <v>21526</v>
      </c>
      <c r="AS1486">
        <v>0</v>
      </c>
      <c r="AT1486">
        <v>0</v>
      </c>
      <c r="AU1486">
        <v>0</v>
      </c>
      <c r="AV1486">
        <v>0</v>
      </c>
      <c r="AW1486">
        <v>0</v>
      </c>
      <c r="AX1486">
        <v>0</v>
      </c>
      <c r="BB1486" t="s">
        <v>63</v>
      </c>
      <c r="BC1486" t="s">
        <v>5754</v>
      </c>
      <c r="BD1486">
        <v>0</v>
      </c>
      <c r="BF1486" t="s">
        <v>170</v>
      </c>
      <c r="BI1486" t="s">
        <v>5755</v>
      </c>
    </row>
    <row r="1487" spans="1:61" x14ac:dyDescent="0.35">
      <c r="A1487" t="s">
        <v>4936</v>
      </c>
      <c r="B1487">
        <v>10000</v>
      </c>
      <c r="C1487">
        <v>20000</v>
      </c>
      <c r="D1487" s="2">
        <v>45771</v>
      </c>
      <c r="E1487" t="s">
        <v>59</v>
      </c>
      <c r="F1487" s="4">
        <v>0.46805555555555556</v>
      </c>
      <c r="G1487" t="s">
        <v>2230</v>
      </c>
      <c r="I1487">
        <v>2</v>
      </c>
      <c r="J1487" t="s">
        <v>183</v>
      </c>
      <c r="K1487">
        <v>100</v>
      </c>
      <c r="L1487" t="s">
        <v>6052</v>
      </c>
      <c r="M1487" t="s">
        <v>281</v>
      </c>
      <c r="N1487" t="s">
        <v>3851</v>
      </c>
      <c r="O1487">
        <v>70</v>
      </c>
      <c r="R1487" s="2">
        <v>45770</v>
      </c>
      <c r="T1487">
        <v>1</v>
      </c>
      <c r="U1487">
        <v>70</v>
      </c>
      <c r="V1487" t="s">
        <v>65</v>
      </c>
      <c r="W1487" t="s">
        <v>4937</v>
      </c>
      <c r="X1487">
        <v>0</v>
      </c>
      <c r="Y1487">
        <v>50</v>
      </c>
      <c r="Z1487">
        <v>20</v>
      </c>
      <c r="AA1487">
        <v>0</v>
      </c>
      <c r="AB1487">
        <v>0</v>
      </c>
      <c r="AC1487">
        <v>0</v>
      </c>
      <c r="AF1487">
        <v>0</v>
      </c>
      <c r="AO1487" t="s">
        <v>4938</v>
      </c>
      <c r="AP1487" t="s">
        <v>762</v>
      </c>
      <c r="AQ1487" t="s">
        <v>11696</v>
      </c>
      <c r="AS1487">
        <v>0</v>
      </c>
      <c r="AT1487">
        <v>0</v>
      </c>
      <c r="AU1487">
        <v>0</v>
      </c>
      <c r="AV1487">
        <v>0</v>
      </c>
      <c r="AW1487">
        <v>0</v>
      </c>
      <c r="AX1487">
        <v>0</v>
      </c>
      <c r="BB1487" t="s">
        <v>63</v>
      </c>
      <c r="BC1487" t="s">
        <v>4939</v>
      </c>
      <c r="BD1487">
        <v>0</v>
      </c>
      <c r="BF1487" t="s">
        <v>762</v>
      </c>
      <c r="BI1487" t="s">
        <v>4940</v>
      </c>
    </row>
    <row r="1488" spans="1:61" x14ac:dyDescent="0.35">
      <c r="A1488" t="s">
        <v>4941</v>
      </c>
      <c r="B1488">
        <v>10000</v>
      </c>
      <c r="C1488">
        <v>20000</v>
      </c>
      <c r="D1488" s="2">
        <v>45771</v>
      </c>
      <c r="E1488" t="s">
        <v>59</v>
      </c>
      <c r="F1488" s="4">
        <v>0.46864583333333332</v>
      </c>
      <c r="G1488" t="s">
        <v>4942</v>
      </c>
      <c r="I1488">
        <v>2</v>
      </c>
      <c r="J1488" t="s">
        <v>183</v>
      </c>
      <c r="K1488">
        <v>100</v>
      </c>
      <c r="L1488" t="s">
        <v>6052</v>
      </c>
      <c r="M1488" t="s">
        <v>281</v>
      </c>
      <c r="N1488" t="s">
        <v>3851</v>
      </c>
      <c r="O1488">
        <v>350</v>
      </c>
      <c r="R1488" s="2">
        <v>45770</v>
      </c>
      <c r="T1488">
        <v>1</v>
      </c>
      <c r="U1488">
        <v>350</v>
      </c>
      <c r="V1488" t="s">
        <v>65</v>
      </c>
      <c r="W1488" t="s">
        <v>4943</v>
      </c>
      <c r="X1488">
        <v>0</v>
      </c>
      <c r="Y1488">
        <v>100</v>
      </c>
      <c r="Z1488">
        <v>250</v>
      </c>
      <c r="AA1488">
        <v>0</v>
      </c>
      <c r="AB1488">
        <v>0</v>
      </c>
      <c r="AC1488">
        <v>0</v>
      </c>
      <c r="AF1488">
        <v>0</v>
      </c>
      <c r="AO1488" t="s">
        <v>4944</v>
      </c>
      <c r="AP1488" t="s">
        <v>762</v>
      </c>
      <c r="AQ1488" t="s">
        <v>11696</v>
      </c>
      <c r="AS1488">
        <v>0</v>
      </c>
      <c r="AT1488">
        <v>0</v>
      </c>
      <c r="AU1488">
        <v>0</v>
      </c>
      <c r="AV1488">
        <v>0</v>
      </c>
      <c r="AW1488">
        <v>0</v>
      </c>
      <c r="AX1488">
        <v>0</v>
      </c>
      <c r="BB1488" t="s">
        <v>63</v>
      </c>
      <c r="BC1488" t="s">
        <v>4945</v>
      </c>
      <c r="BD1488">
        <v>0</v>
      </c>
      <c r="BF1488" t="s">
        <v>762</v>
      </c>
      <c r="BI1488" t="s">
        <v>4940</v>
      </c>
    </row>
    <row r="1489" spans="1:61" x14ac:dyDescent="0.35">
      <c r="A1489" t="s">
        <v>5016</v>
      </c>
      <c r="B1489">
        <v>10000</v>
      </c>
      <c r="C1489">
        <v>20000</v>
      </c>
      <c r="D1489" s="2">
        <v>45771</v>
      </c>
      <c r="E1489" t="s">
        <v>59</v>
      </c>
      <c r="F1489" s="4">
        <v>0.46935185185185185</v>
      </c>
      <c r="G1489" t="s">
        <v>5017</v>
      </c>
      <c r="I1489">
        <v>2</v>
      </c>
      <c r="J1489" t="s">
        <v>183</v>
      </c>
      <c r="K1489">
        <v>100</v>
      </c>
      <c r="L1489" t="s">
        <v>6052</v>
      </c>
      <c r="M1489" t="s">
        <v>281</v>
      </c>
      <c r="N1489" t="s">
        <v>3851</v>
      </c>
      <c r="O1489">
        <v>700</v>
      </c>
      <c r="R1489" s="2">
        <v>45770</v>
      </c>
      <c r="T1489">
        <v>1</v>
      </c>
      <c r="U1489">
        <v>700</v>
      </c>
      <c r="V1489" t="s">
        <v>65</v>
      </c>
      <c r="W1489">
        <v>107112140001</v>
      </c>
      <c r="X1489">
        <v>0</v>
      </c>
      <c r="Y1489">
        <v>500</v>
      </c>
      <c r="Z1489">
        <v>200</v>
      </c>
      <c r="AA1489">
        <v>0</v>
      </c>
      <c r="AB1489">
        <v>0</v>
      </c>
      <c r="AC1489">
        <v>0</v>
      </c>
      <c r="AF1489">
        <v>0</v>
      </c>
      <c r="AO1489">
        <v>10711214</v>
      </c>
      <c r="AP1489" t="s">
        <v>282</v>
      </c>
      <c r="AQ1489" t="s">
        <v>14518</v>
      </c>
      <c r="AS1489">
        <v>0</v>
      </c>
      <c r="AT1489">
        <v>0</v>
      </c>
      <c r="AU1489">
        <v>0</v>
      </c>
      <c r="AV1489">
        <v>0</v>
      </c>
      <c r="AW1489">
        <v>0</v>
      </c>
      <c r="AX1489">
        <v>0</v>
      </c>
      <c r="BB1489" t="s">
        <v>63</v>
      </c>
      <c r="BC1489" t="s">
        <v>5018</v>
      </c>
      <c r="BD1489">
        <v>0</v>
      </c>
      <c r="BF1489" t="s">
        <v>282</v>
      </c>
      <c r="BI1489" t="s">
        <v>5019</v>
      </c>
    </row>
    <row r="1490" spans="1:61" x14ac:dyDescent="0.35">
      <c r="A1490" t="s">
        <v>5756</v>
      </c>
      <c r="B1490">
        <v>10000</v>
      </c>
      <c r="C1490">
        <v>10000</v>
      </c>
      <c r="D1490" s="2">
        <v>45771</v>
      </c>
      <c r="E1490" t="s">
        <v>59</v>
      </c>
      <c r="F1490" t="s">
        <v>5757</v>
      </c>
      <c r="G1490" t="s">
        <v>3302</v>
      </c>
      <c r="I1490">
        <v>1</v>
      </c>
      <c r="J1490" t="s">
        <v>183</v>
      </c>
      <c r="K1490">
        <v>46</v>
      </c>
      <c r="L1490" t="s">
        <v>6049</v>
      </c>
      <c r="M1490" t="s">
        <v>231</v>
      </c>
      <c r="N1490" t="s">
        <v>3809</v>
      </c>
      <c r="O1490" s="3">
        <v>1000</v>
      </c>
      <c r="R1490" s="2">
        <v>45770</v>
      </c>
      <c r="T1490">
        <v>1</v>
      </c>
      <c r="U1490" s="3">
        <v>1000</v>
      </c>
      <c r="V1490" t="s">
        <v>65</v>
      </c>
      <c r="W1490" t="s">
        <v>5758</v>
      </c>
      <c r="X1490">
        <v>0</v>
      </c>
      <c r="Y1490" s="3">
        <v>1000</v>
      </c>
      <c r="Z1490">
        <v>0</v>
      </c>
      <c r="AA1490">
        <v>0</v>
      </c>
      <c r="AB1490">
        <v>0</v>
      </c>
      <c r="AC1490">
        <v>0</v>
      </c>
      <c r="AF1490">
        <v>0</v>
      </c>
      <c r="AO1490" t="s">
        <v>5759</v>
      </c>
      <c r="AP1490" t="s">
        <v>465</v>
      </c>
      <c r="AQ1490" t="s">
        <v>15009</v>
      </c>
      <c r="AS1490">
        <v>0</v>
      </c>
      <c r="AT1490">
        <v>0</v>
      </c>
      <c r="AU1490">
        <v>0</v>
      </c>
      <c r="AV1490">
        <v>0</v>
      </c>
      <c r="AW1490">
        <v>0</v>
      </c>
      <c r="AX1490">
        <v>0</v>
      </c>
      <c r="BB1490" t="s">
        <v>63</v>
      </c>
      <c r="BC1490" t="s">
        <v>5760</v>
      </c>
      <c r="BD1490">
        <v>0</v>
      </c>
      <c r="BF1490" t="s">
        <v>465</v>
      </c>
      <c r="BI1490" t="s">
        <v>2460</v>
      </c>
    </row>
    <row r="1491" spans="1:61" x14ac:dyDescent="0.35">
      <c r="A1491" t="s">
        <v>5761</v>
      </c>
      <c r="B1491">
        <v>10000</v>
      </c>
      <c r="C1491">
        <v>10000</v>
      </c>
      <c r="D1491" s="2">
        <v>45775</v>
      </c>
      <c r="E1491" t="s">
        <v>59</v>
      </c>
      <c r="F1491" t="s">
        <v>3701</v>
      </c>
      <c r="G1491" t="s">
        <v>2447</v>
      </c>
      <c r="I1491">
        <v>1</v>
      </c>
      <c r="J1491" t="s">
        <v>183</v>
      </c>
      <c r="K1491">
        <v>12</v>
      </c>
      <c r="L1491" t="s">
        <v>6062</v>
      </c>
      <c r="M1491" t="s">
        <v>462</v>
      </c>
      <c r="N1491" t="s">
        <v>3804</v>
      </c>
      <c r="O1491" s="3">
        <v>30000</v>
      </c>
      <c r="R1491" s="2">
        <v>45770</v>
      </c>
      <c r="T1491">
        <v>1</v>
      </c>
      <c r="U1491" s="3">
        <v>30000</v>
      </c>
      <c r="V1491" t="s">
        <v>65</v>
      </c>
      <c r="W1491" t="s">
        <v>2448</v>
      </c>
      <c r="X1491">
        <v>0</v>
      </c>
      <c r="Y1491" s="3">
        <v>30000</v>
      </c>
      <c r="Z1491">
        <v>0</v>
      </c>
      <c r="AA1491">
        <v>0</v>
      </c>
      <c r="AB1491">
        <v>0</v>
      </c>
      <c r="AC1491">
        <v>0</v>
      </c>
      <c r="AF1491">
        <v>0</v>
      </c>
      <c r="AO1491" t="s">
        <v>2449</v>
      </c>
      <c r="AP1491" t="s">
        <v>465</v>
      </c>
      <c r="AQ1491" t="s">
        <v>15009</v>
      </c>
      <c r="AS1491">
        <v>0</v>
      </c>
      <c r="AT1491">
        <v>0</v>
      </c>
      <c r="AU1491">
        <v>0</v>
      </c>
      <c r="AV1491">
        <v>0</v>
      </c>
      <c r="AW1491">
        <v>0</v>
      </c>
      <c r="AX1491">
        <v>0</v>
      </c>
      <c r="BB1491" t="s">
        <v>63</v>
      </c>
      <c r="BC1491" t="s">
        <v>5762</v>
      </c>
      <c r="BD1491">
        <v>0</v>
      </c>
      <c r="BF1491" t="s">
        <v>465</v>
      </c>
      <c r="BI1491" t="s">
        <v>2594</v>
      </c>
    </row>
    <row r="1492" spans="1:61" x14ac:dyDescent="0.35">
      <c r="A1492" t="s">
        <v>5763</v>
      </c>
      <c r="B1492">
        <v>10000</v>
      </c>
      <c r="C1492">
        <v>10000</v>
      </c>
      <c r="D1492" s="2">
        <v>45771</v>
      </c>
      <c r="E1492" t="s">
        <v>59</v>
      </c>
      <c r="F1492" s="4">
        <v>0.44167824074074075</v>
      </c>
      <c r="G1492" t="s">
        <v>3528</v>
      </c>
      <c r="I1492">
        <v>1</v>
      </c>
      <c r="J1492" t="s">
        <v>183</v>
      </c>
      <c r="K1492">
        <v>22</v>
      </c>
      <c r="L1492" t="s">
        <v>6063</v>
      </c>
      <c r="M1492" t="s">
        <v>685</v>
      </c>
      <c r="N1492" t="s">
        <v>3805</v>
      </c>
      <c r="O1492" s="3">
        <v>6000</v>
      </c>
      <c r="R1492" s="2">
        <v>45770</v>
      </c>
      <c r="T1492">
        <v>1</v>
      </c>
      <c r="U1492" s="3">
        <v>6000</v>
      </c>
      <c r="V1492" t="s">
        <v>65</v>
      </c>
      <c r="W1492" t="s">
        <v>5764</v>
      </c>
      <c r="X1492">
        <v>0</v>
      </c>
      <c r="Y1492" s="3">
        <v>6000</v>
      </c>
      <c r="Z1492">
        <v>0</v>
      </c>
      <c r="AA1492">
        <v>0</v>
      </c>
      <c r="AB1492">
        <v>0</v>
      </c>
      <c r="AC1492">
        <v>0</v>
      </c>
      <c r="AF1492">
        <v>0</v>
      </c>
      <c r="AO1492" t="s">
        <v>5765</v>
      </c>
      <c r="AP1492" t="s">
        <v>465</v>
      </c>
      <c r="AQ1492" t="s">
        <v>15009</v>
      </c>
      <c r="AS1492">
        <v>0</v>
      </c>
      <c r="AT1492">
        <v>0</v>
      </c>
      <c r="AU1492">
        <v>0</v>
      </c>
      <c r="AV1492">
        <v>0</v>
      </c>
      <c r="AW1492">
        <v>0</v>
      </c>
      <c r="AX1492">
        <v>0</v>
      </c>
      <c r="BB1492" t="s">
        <v>63</v>
      </c>
      <c r="BC1492" t="s">
        <v>5766</v>
      </c>
      <c r="BD1492">
        <v>0</v>
      </c>
      <c r="BF1492" t="s">
        <v>465</v>
      </c>
      <c r="BI1492" t="s">
        <v>2678</v>
      </c>
    </row>
    <row r="1493" spans="1:61" x14ac:dyDescent="0.35">
      <c r="A1493" t="s">
        <v>3398</v>
      </c>
      <c r="B1493">
        <v>10000</v>
      </c>
      <c r="C1493">
        <v>10000</v>
      </c>
      <c r="D1493" s="2">
        <v>45770</v>
      </c>
      <c r="E1493" t="s">
        <v>59</v>
      </c>
      <c r="F1493" t="s">
        <v>3237</v>
      </c>
      <c r="G1493" t="s">
        <v>3241</v>
      </c>
      <c r="I1493">
        <v>1</v>
      </c>
      <c r="J1493" t="s">
        <v>183</v>
      </c>
      <c r="K1493">
        <v>22</v>
      </c>
      <c r="L1493" t="s">
        <v>6063</v>
      </c>
      <c r="M1493" t="s">
        <v>685</v>
      </c>
      <c r="N1493" t="s">
        <v>3805</v>
      </c>
      <c r="O1493" s="3">
        <v>6000</v>
      </c>
      <c r="R1493" s="2">
        <v>45770</v>
      </c>
      <c r="T1493">
        <v>1</v>
      </c>
      <c r="U1493" s="3">
        <v>6000</v>
      </c>
      <c r="V1493" t="s">
        <v>65</v>
      </c>
      <c r="W1493" t="s">
        <v>3399</v>
      </c>
      <c r="X1493">
        <v>0</v>
      </c>
      <c r="Y1493" s="3">
        <v>6000</v>
      </c>
      <c r="Z1493">
        <v>0</v>
      </c>
      <c r="AA1493">
        <v>0</v>
      </c>
      <c r="AB1493">
        <v>0</v>
      </c>
      <c r="AC1493">
        <v>0</v>
      </c>
      <c r="AF1493">
        <v>0</v>
      </c>
      <c r="AO1493" t="s">
        <v>3400</v>
      </c>
      <c r="AP1493" t="s">
        <v>465</v>
      </c>
      <c r="AQ1493" t="s">
        <v>15009</v>
      </c>
      <c r="AS1493">
        <v>0</v>
      </c>
      <c r="AT1493">
        <v>0</v>
      </c>
      <c r="AU1493">
        <v>0</v>
      </c>
      <c r="AV1493">
        <v>0</v>
      </c>
      <c r="AW1493">
        <v>0</v>
      </c>
      <c r="AX1493">
        <v>0</v>
      </c>
      <c r="BB1493" t="s">
        <v>63</v>
      </c>
      <c r="BC1493" t="s">
        <v>5767</v>
      </c>
      <c r="BD1493">
        <v>0</v>
      </c>
      <c r="BF1493" t="s">
        <v>465</v>
      </c>
      <c r="BI1493" t="s">
        <v>2776</v>
      </c>
    </row>
    <row r="1494" spans="1:61" x14ac:dyDescent="0.35">
      <c r="A1494" t="s">
        <v>5768</v>
      </c>
      <c r="B1494">
        <v>10000</v>
      </c>
      <c r="C1494">
        <v>10000</v>
      </c>
      <c r="D1494" s="2">
        <v>45771</v>
      </c>
      <c r="E1494" t="s">
        <v>59</v>
      </c>
      <c r="F1494" t="s">
        <v>5605</v>
      </c>
      <c r="G1494" t="s">
        <v>3241</v>
      </c>
      <c r="I1494">
        <v>1</v>
      </c>
      <c r="J1494" t="s">
        <v>183</v>
      </c>
      <c r="K1494">
        <v>22</v>
      </c>
      <c r="L1494" t="s">
        <v>6063</v>
      </c>
      <c r="M1494" t="s">
        <v>685</v>
      </c>
      <c r="N1494" t="s">
        <v>3805</v>
      </c>
      <c r="O1494" s="3">
        <v>6000</v>
      </c>
      <c r="R1494" s="2">
        <v>45770</v>
      </c>
      <c r="T1494">
        <v>1</v>
      </c>
      <c r="U1494" s="3">
        <v>6000</v>
      </c>
      <c r="V1494" t="s">
        <v>65</v>
      </c>
      <c r="W1494" t="s">
        <v>5769</v>
      </c>
      <c r="X1494">
        <v>0</v>
      </c>
      <c r="Y1494" s="3">
        <v>6000</v>
      </c>
      <c r="Z1494">
        <v>0</v>
      </c>
      <c r="AA1494">
        <v>0</v>
      </c>
      <c r="AB1494">
        <v>0</v>
      </c>
      <c r="AC1494">
        <v>0</v>
      </c>
      <c r="AF1494">
        <v>0</v>
      </c>
      <c r="AO1494" t="s">
        <v>5770</v>
      </c>
      <c r="AP1494" t="s">
        <v>465</v>
      </c>
      <c r="AQ1494" t="s">
        <v>15009</v>
      </c>
      <c r="AS1494">
        <v>0</v>
      </c>
      <c r="AT1494">
        <v>0</v>
      </c>
      <c r="AU1494">
        <v>0</v>
      </c>
      <c r="AV1494">
        <v>0</v>
      </c>
      <c r="AW1494">
        <v>0</v>
      </c>
      <c r="AX1494">
        <v>0</v>
      </c>
      <c r="BB1494" t="s">
        <v>63</v>
      </c>
      <c r="BC1494" t="s">
        <v>5771</v>
      </c>
      <c r="BD1494">
        <v>0</v>
      </c>
      <c r="BF1494" t="s">
        <v>465</v>
      </c>
      <c r="BI1494" t="s">
        <v>2776</v>
      </c>
    </row>
    <row r="1495" spans="1:61" x14ac:dyDescent="0.35">
      <c r="A1495" t="s">
        <v>5141</v>
      </c>
      <c r="B1495">
        <v>10000</v>
      </c>
      <c r="C1495">
        <v>20000</v>
      </c>
      <c r="D1495" s="2">
        <v>45771</v>
      </c>
      <c r="E1495" t="s">
        <v>59</v>
      </c>
      <c r="F1495" t="s">
        <v>5142</v>
      </c>
      <c r="G1495" t="s">
        <v>5143</v>
      </c>
      <c r="I1495">
        <v>2</v>
      </c>
      <c r="J1495" t="s">
        <v>183</v>
      </c>
      <c r="K1495">
        <v>105</v>
      </c>
      <c r="L1495" t="s">
        <v>6067</v>
      </c>
      <c r="M1495" t="s">
        <v>281</v>
      </c>
      <c r="N1495" t="s">
        <v>3851</v>
      </c>
      <c r="O1495" s="3">
        <v>1200</v>
      </c>
      <c r="R1495" s="2">
        <v>45770</v>
      </c>
      <c r="T1495">
        <v>1</v>
      </c>
      <c r="U1495" s="3">
        <v>1200</v>
      </c>
      <c r="V1495" t="s">
        <v>65</v>
      </c>
      <c r="W1495" t="s">
        <v>5144</v>
      </c>
      <c r="X1495">
        <v>0</v>
      </c>
      <c r="Y1495" s="3">
        <v>1000</v>
      </c>
      <c r="Z1495">
        <v>200</v>
      </c>
      <c r="AA1495">
        <v>0</v>
      </c>
      <c r="AB1495">
        <v>0</v>
      </c>
      <c r="AC1495">
        <v>0</v>
      </c>
      <c r="AF1495">
        <v>0</v>
      </c>
      <c r="AO1495" t="s">
        <v>5145</v>
      </c>
      <c r="AP1495" t="s">
        <v>5146</v>
      </c>
      <c r="AQ1495" t="s">
        <v>8154</v>
      </c>
      <c r="AS1495">
        <v>0</v>
      </c>
      <c r="AT1495">
        <v>0</v>
      </c>
      <c r="AU1495">
        <v>0</v>
      </c>
      <c r="AV1495">
        <v>0</v>
      </c>
      <c r="AW1495">
        <v>0</v>
      </c>
      <c r="AX1495">
        <v>0</v>
      </c>
      <c r="BB1495" t="s">
        <v>63</v>
      </c>
      <c r="BC1495" t="s">
        <v>5147</v>
      </c>
      <c r="BD1495">
        <v>0</v>
      </c>
      <c r="BF1495" t="s">
        <v>5146</v>
      </c>
      <c r="BI1495" t="s">
        <v>5148</v>
      </c>
    </row>
    <row r="1496" spans="1:61" x14ac:dyDescent="0.35">
      <c r="A1496" t="s">
        <v>3646</v>
      </c>
      <c r="B1496">
        <v>10000</v>
      </c>
      <c r="C1496">
        <v>10000</v>
      </c>
      <c r="D1496" s="2">
        <v>45772</v>
      </c>
      <c r="E1496" t="s">
        <v>59</v>
      </c>
      <c r="F1496" t="s">
        <v>3647</v>
      </c>
      <c r="G1496">
        <v>310180293</v>
      </c>
      <c r="I1496">
        <v>1</v>
      </c>
      <c r="J1496" t="s">
        <v>183</v>
      </c>
      <c r="K1496">
        <v>88</v>
      </c>
      <c r="L1496" t="s">
        <v>6058</v>
      </c>
      <c r="M1496" t="s">
        <v>144</v>
      </c>
      <c r="N1496" t="s">
        <v>3855</v>
      </c>
      <c r="O1496">
        <v>100</v>
      </c>
      <c r="R1496" s="2">
        <v>45770</v>
      </c>
      <c r="T1496">
        <v>1</v>
      </c>
      <c r="U1496">
        <v>100</v>
      </c>
      <c r="V1496" t="s">
        <v>65</v>
      </c>
      <c r="W1496" t="s">
        <v>3648</v>
      </c>
      <c r="X1496">
        <v>0</v>
      </c>
      <c r="Y1496">
        <v>7</v>
      </c>
      <c r="Z1496">
        <v>93</v>
      </c>
      <c r="AA1496">
        <v>0</v>
      </c>
      <c r="AB1496">
        <v>0</v>
      </c>
      <c r="AC1496">
        <v>0</v>
      </c>
      <c r="AF1496">
        <v>0</v>
      </c>
      <c r="AO1496" t="s">
        <v>3649</v>
      </c>
      <c r="AP1496" t="s">
        <v>1629</v>
      </c>
      <c r="AQ1496" t="s">
        <v>21614</v>
      </c>
      <c r="AS1496">
        <v>0</v>
      </c>
      <c r="AT1496">
        <v>0</v>
      </c>
      <c r="AU1496">
        <v>0</v>
      </c>
      <c r="AV1496">
        <v>0</v>
      </c>
      <c r="AW1496">
        <v>0</v>
      </c>
      <c r="AX1496">
        <v>0</v>
      </c>
      <c r="BB1496" t="s">
        <v>63</v>
      </c>
      <c r="BC1496" t="s">
        <v>5772</v>
      </c>
      <c r="BD1496">
        <v>0</v>
      </c>
      <c r="BF1496" t="s">
        <v>1629</v>
      </c>
      <c r="BI1496" t="s">
        <v>3650</v>
      </c>
    </row>
    <row r="1497" spans="1:61" x14ac:dyDescent="0.35">
      <c r="A1497" t="s">
        <v>5527</v>
      </c>
      <c r="B1497">
        <v>10000</v>
      </c>
      <c r="C1497">
        <v>20000</v>
      </c>
      <c r="D1497" s="2">
        <v>45772</v>
      </c>
      <c r="E1497" t="s">
        <v>59</v>
      </c>
      <c r="F1497" t="s">
        <v>5528</v>
      </c>
      <c r="G1497" t="s">
        <v>5529</v>
      </c>
      <c r="I1497">
        <v>2</v>
      </c>
      <c r="J1497" t="s">
        <v>183</v>
      </c>
      <c r="K1497">
        <v>92</v>
      </c>
      <c r="L1497" t="s">
        <v>6053</v>
      </c>
      <c r="M1497" t="s">
        <v>281</v>
      </c>
      <c r="N1497" t="s">
        <v>3851</v>
      </c>
      <c r="O1497" s="3">
        <v>6400</v>
      </c>
      <c r="R1497" s="2">
        <v>45770</v>
      </c>
      <c r="T1497">
        <v>1</v>
      </c>
      <c r="U1497" s="3">
        <v>6400</v>
      </c>
      <c r="V1497" t="s">
        <v>65</v>
      </c>
      <c r="W1497" t="s">
        <v>1511</v>
      </c>
      <c r="X1497">
        <v>0</v>
      </c>
      <c r="Y1497" s="3">
        <v>2600</v>
      </c>
      <c r="Z1497" s="3">
        <v>3800</v>
      </c>
      <c r="AA1497">
        <v>0</v>
      </c>
      <c r="AB1497">
        <v>0</v>
      </c>
      <c r="AC1497">
        <v>0</v>
      </c>
      <c r="AF1497">
        <v>0</v>
      </c>
      <c r="AO1497" t="s">
        <v>1512</v>
      </c>
      <c r="AP1497" t="s">
        <v>400</v>
      </c>
      <c r="AQ1497" t="s">
        <v>24192</v>
      </c>
      <c r="AS1497">
        <v>0</v>
      </c>
      <c r="AT1497">
        <v>0</v>
      </c>
      <c r="AU1497">
        <v>0</v>
      </c>
      <c r="AV1497">
        <v>0</v>
      </c>
      <c r="AW1497">
        <v>0</v>
      </c>
      <c r="AX1497">
        <v>0</v>
      </c>
      <c r="BB1497" t="s">
        <v>63</v>
      </c>
      <c r="BC1497" t="s">
        <v>5530</v>
      </c>
      <c r="BD1497">
        <v>0</v>
      </c>
      <c r="BF1497" t="s">
        <v>400</v>
      </c>
      <c r="BI1497" t="s">
        <v>5531</v>
      </c>
    </row>
    <row r="1498" spans="1:61" x14ac:dyDescent="0.35">
      <c r="A1498" t="s">
        <v>5716</v>
      </c>
      <c r="B1498">
        <v>10000</v>
      </c>
      <c r="C1498">
        <v>10000</v>
      </c>
      <c r="D1498" s="2">
        <v>45775</v>
      </c>
      <c r="E1498" t="s">
        <v>59</v>
      </c>
      <c r="F1498" t="s">
        <v>3707</v>
      </c>
      <c r="G1498" t="s">
        <v>1834</v>
      </c>
      <c r="I1498">
        <v>1</v>
      </c>
      <c r="J1498" t="s">
        <v>183</v>
      </c>
      <c r="K1498">
        <v>29</v>
      </c>
      <c r="L1498" t="s">
        <v>6061</v>
      </c>
      <c r="M1498" t="s">
        <v>739</v>
      </c>
      <c r="N1498" t="s">
        <v>3806</v>
      </c>
      <c r="O1498" s="3">
        <v>24000</v>
      </c>
      <c r="R1498" s="2">
        <v>45770</v>
      </c>
      <c r="T1498">
        <v>2</v>
      </c>
      <c r="U1498" s="3">
        <v>48000</v>
      </c>
      <c r="V1498" t="s">
        <v>65</v>
      </c>
      <c r="W1498" t="s">
        <v>649</v>
      </c>
      <c r="X1498">
        <v>0</v>
      </c>
      <c r="Y1498" s="3">
        <v>48000</v>
      </c>
      <c r="Z1498">
        <v>0</v>
      </c>
      <c r="AA1498">
        <v>0</v>
      </c>
      <c r="AB1498">
        <v>0</v>
      </c>
      <c r="AC1498">
        <v>0</v>
      </c>
      <c r="AF1498">
        <v>0</v>
      </c>
      <c r="AO1498" t="s">
        <v>650</v>
      </c>
      <c r="AP1498" t="s">
        <v>275</v>
      </c>
      <c r="AQ1498" t="s">
        <v>21306</v>
      </c>
      <c r="AS1498">
        <v>0</v>
      </c>
      <c r="AT1498">
        <v>0</v>
      </c>
      <c r="AU1498">
        <v>0</v>
      </c>
      <c r="AV1498">
        <v>0</v>
      </c>
      <c r="AW1498">
        <v>0</v>
      </c>
      <c r="AX1498">
        <v>0</v>
      </c>
      <c r="BB1498" t="s">
        <v>63</v>
      </c>
      <c r="BC1498" t="s">
        <v>6533</v>
      </c>
      <c r="BD1498">
        <v>0</v>
      </c>
      <c r="BF1498" t="s">
        <v>275</v>
      </c>
      <c r="BI1498" t="s">
        <v>5717</v>
      </c>
    </row>
    <row r="1499" spans="1:61" x14ac:dyDescent="0.35">
      <c r="A1499" t="s">
        <v>5773</v>
      </c>
      <c r="B1499">
        <v>10000</v>
      </c>
      <c r="C1499">
        <v>10000</v>
      </c>
      <c r="D1499" s="2">
        <v>45771</v>
      </c>
      <c r="E1499" t="s">
        <v>59</v>
      </c>
      <c r="F1499" t="s">
        <v>5774</v>
      </c>
      <c r="G1499" t="s">
        <v>1428</v>
      </c>
      <c r="I1499">
        <v>1</v>
      </c>
      <c r="J1499" t="s">
        <v>183</v>
      </c>
      <c r="K1499">
        <v>78</v>
      </c>
      <c r="L1499" t="s">
        <v>6047</v>
      </c>
      <c r="M1499" t="s">
        <v>216</v>
      </c>
      <c r="N1499" t="s">
        <v>3803</v>
      </c>
      <c r="O1499" s="3">
        <v>2750</v>
      </c>
      <c r="R1499" s="2">
        <v>45770</v>
      </c>
      <c r="T1499">
        <v>16</v>
      </c>
      <c r="U1499" s="3">
        <v>44000</v>
      </c>
      <c r="V1499" t="s">
        <v>65</v>
      </c>
      <c r="W1499" t="s">
        <v>3002</v>
      </c>
      <c r="X1499">
        <v>0</v>
      </c>
      <c r="Y1499" s="3">
        <v>40000</v>
      </c>
      <c r="Z1499" s="3">
        <v>4000</v>
      </c>
      <c r="AA1499">
        <v>0</v>
      </c>
      <c r="AB1499">
        <v>0</v>
      </c>
      <c r="AC1499">
        <v>0</v>
      </c>
      <c r="AF1499">
        <v>0</v>
      </c>
      <c r="AO1499" t="s">
        <v>3003</v>
      </c>
      <c r="AP1499" t="s">
        <v>275</v>
      </c>
      <c r="AQ1499" t="s">
        <v>21306</v>
      </c>
      <c r="AS1499">
        <v>0</v>
      </c>
      <c r="AT1499">
        <v>0</v>
      </c>
      <c r="AU1499">
        <v>0</v>
      </c>
      <c r="AV1499">
        <v>0</v>
      </c>
      <c r="AW1499">
        <v>0</v>
      </c>
      <c r="AX1499">
        <v>0</v>
      </c>
      <c r="BB1499" t="s">
        <v>63</v>
      </c>
      <c r="BC1499" t="s">
        <v>5775</v>
      </c>
      <c r="BD1499">
        <v>0</v>
      </c>
      <c r="BF1499" t="s">
        <v>275</v>
      </c>
      <c r="BI1499" t="s">
        <v>5776</v>
      </c>
    </row>
    <row r="1500" spans="1:61" x14ac:dyDescent="0.35">
      <c r="A1500" t="s">
        <v>5773</v>
      </c>
      <c r="B1500">
        <v>10000</v>
      </c>
      <c r="C1500">
        <v>20000</v>
      </c>
      <c r="D1500" s="2">
        <v>45771</v>
      </c>
      <c r="E1500" t="s">
        <v>59</v>
      </c>
      <c r="F1500" t="s">
        <v>5774</v>
      </c>
      <c r="G1500" t="s">
        <v>1428</v>
      </c>
      <c r="I1500">
        <v>2</v>
      </c>
      <c r="J1500" t="s">
        <v>183</v>
      </c>
      <c r="K1500">
        <v>63</v>
      </c>
      <c r="L1500" t="s">
        <v>6051</v>
      </c>
      <c r="M1500" t="s">
        <v>136</v>
      </c>
      <c r="N1500" t="s">
        <v>3850</v>
      </c>
      <c r="O1500" s="3">
        <v>2500</v>
      </c>
      <c r="R1500" s="2">
        <v>45770</v>
      </c>
      <c r="T1500">
        <v>16</v>
      </c>
      <c r="U1500" s="3">
        <v>40000</v>
      </c>
      <c r="V1500" t="s">
        <v>65</v>
      </c>
      <c r="W1500" t="s">
        <v>3002</v>
      </c>
      <c r="X1500">
        <v>0</v>
      </c>
      <c r="Y1500" s="3">
        <v>40000</v>
      </c>
      <c r="Z1500">
        <v>0</v>
      </c>
      <c r="AA1500">
        <v>0</v>
      </c>
      <c r="AB1500">
        <v>0</v>
      </c>
      <c r="AC1500">
        <v>0</v>
      </c>
      <c r="AF1500">
        <v>0</v>
      </c>
      <c r="AO1500" t="s">
        <v>3003</v>
      </c>
      <c r="AP1500" t="s">
        <v>275</v>
      </c>
      <c r="AQ1500" t="s">
        <v>21306</v>
      </c>
      <c r="AS1500">
        <v>0</v>
      </c>
      <c r="AT1500">
        <v>0</v>
      </c>
      <c r="AU1500">
        <v>0</v>
      </c>
      <c r="AV1500">
        <v>0</v>
      </c>
      <c r="AW1500">
        <v>0</v>
      </c>
      <c r="AX1500">
        <v>0</v>
      </c>
      <c r="BB1500" t="s">
        <v>63</v>
      </c>
      <c r="BC1500" t="s">
        <v>5775</v>
      </c>
      <c r="BD1500">
        <v>0</v>
      </c>
      <c r="BF1500" t="s">
        <v>275</v>
      </c>
      <c r="BI1500" t="s">
        <v>5776</v>
      </c>
    </row>
    <row r="1501" spans="1:61" x14ac:dyDescent="0.35">
      <c r="A1501" t="s">
        <v>5057</v>
      </c>
      <c r="B1501">
        <v>10000</v>
      </c>
      <c r="C1501">
        <v>30000</v>
      </c>
      <c r="D1501" s="2">
        <v>45771</v>
      </c>
      <c r="E1501" t="s">
        <v>59</v>
      </c>
      <c r="F1501" t="s">
        <v>5058</v>
      </c>
      <c r="G1501">
        <v>10620258012</v>
      </c>
      <c r="I1501">
        <v>3</v>
      </c>
      <c r="J1501" t="s">
        <v>183</v>
      </c>
      <c r="K1501">
        <v>85</v>
      </c>
      <c r="L1501" t="s">
        <v>6060</v>
      </c>
      <c r="M1501" t="s">
        <v>940</v>
      </c>
      <c r="N1501" t="s">
        <v>3864</v>
      </c>
      <c r="O1501" s="3">
        <v>20000</v>
      </c>
      <c r="R1501" s="2">
        <v>45770</v>
      </c>
      <c r="T1501">
        <v>11</v>
      </c>
      <c r="U1501" s="3">
        <v>220000</v>
      </c>
      <c r="V1501" t="s">
        <v>65</v>
      </c>
      <c r="W1501" t="s">
        <v>5059</v>
      </c>
      <c r="X1501">
        <v>0</v>
      </c>
      <c r="Y1501" s="3">
        <v>200000</v>
      </c>
      <c r="Z1501" s="3">
        <v>20000</v>
      </c>
      <c r="AA1501">
        <v>0</v>
      </c>
      <c r="AB1501">
        <v>0</v>
      </c>
      <c r="AC1501">
        <v>0</v>
      </c>
      <c r="AF1501">
        <v>0</v>
      </c>
      <c r="AO1501" t="s">
        <v>5060</v>
      </c>
      <c r="AP1501" t="s">
        <v>108</v>
      </c>
      <c r="AQ1501" t="s">
        <v>13404</v>
      </c>
      <c r="AS1501">
        <v>0</v>
      </c>
      <c r="AT1501">
        <v>0</v>
      </c>
      <c r="AU1501">
        <v>0</v>
      </c>
      <c r="AV1501">
        <v>0</v>
      </c>
      <c r="AW1501">
        <v>0</v>
      </c>
      <c r="AX1501">
        <v>0</v>
      </c>
      <c r="BB1501" t="s">
        <v>63</v>
      </c>
      <c r="BC1501" t="s">
        <v>5061</v>
      </c>
      <c r="BD1501">
        <v>0</v>
      </c>
      <c r="BF1501" t="s">
        <v>108</v>
      </c>
      <c r="BI1501" t="s">
        <v>5062</v>
      </c>
    </row>
    <row r="1502" spans="1:61" x14ac:dyDescent="0.35">
      <c r="A1502" t="s">
        <v>6534</v>
      </c>
      <c r="B1502">
        <v>10000</v>
      </c>
      <c r="C1502">
        <v>10000</v>
      </c>
      <c r="D1502" s="2">
        <v>45783</v>
      </c>
      <c r="E1502" t="s">
        <v>59</v>
      </c>
      <c r="F1502" t="s">
        <v>1823</v>
      </c>
      <c r="G1502" t="s">
        <v>6535</v>
      </c>
      <c r="I1502">
        <v>1</v>
      </c>
      <c r="J1502" t="s">
        <v>183</v>
      </c>
      <c r="K1502">
        <v>72</v>
      </c>
      <c r="L1502" t="s">
        <v>6056</v>
      </c>
      <c r="M1502" t="s">
        <v>869</v>
      </c>
      <c r="N1502" t="s">
        <v>3829</v>
      </c>
      <c r="O1502" s="3">
        <v>6000</v>
      </c>
      <c r="R1502" s="2">
        <v>45770</v>
      </c>
      <c r="T1502">
        <v>1</v>
      </c>
      <c r="U1502" s="3">
        <v>6000</v>
      </c>
      <c r="V1502" t="s">
        <v>65</v>
      </c>
      <c r="W1502" t="s">
        <v>6536</v>
      </c>
      <c r="X1502">
        <v>0</v>
      </c>
      <c r="Y1502" s="3">
        <v>7100</v>
      </c>
      <c r="Z1502" s="3">
        <v>-1100</v>
      </c>
      <c r="AA1502">
        <v>0</v>
      </c>
      <c r="AB1502">
        <v>0</v>
      </c>
      <c r="AC1502">
        <v>0</v>
      </c>
      <c r="AF1502">
        <v>0</v>
      </c>
      <c r="AO1502" t="s">
        <v>6537</v>
      </c>
      <c r="AP1502" t="s">
        <v>68</v>
      </c>
      <c r="AQ1502" t="s">
        <v>26186</v>
      </c>
      <c r="AS1502">
        <v>0</v>
      </c>
      <c r="AT1502">
        <v>0</v>
      </c>
      <c r="AU1502">
        <v>0</v>
      </c>
      <c r="AV1502">
        <v>0</v>
      </c>
      <c r="AW1502">
        <v>0</v>
      </c>
      <c r="AX1502">
        <v>0</v>
      </c>
      <c r="BB1502" t="s">
        <v>63</v>
      </c>
      <c r="BC1502" t="s">
        <v>6538</v>
      </c>
      <c r="BD1502">
        <v>0</v>
      </c>
      <c r="BF1502" t="s">
        <v>68</v>
      </c>
      <c r="BI1502" t="s">
        <v>6539</v>
      </c>
    </row>
    <row r="1503" spans="1:61" x14ac:dyDescent="0.35">
      <c r="A1503" t="s">
        <v>5718</v>
      </c>
      <c r="B1503">
        <v>10000</v>
      </c>
      <c r="C1503">
        <v>10000</v>
      </c>
      <c r="D1503" s="2">
        <v>45782</v>
      </c>
      <c r="E1503" t="s">
        <v>59</v>
      </c>
      <c r="F1503" s="4">
        <v>0.48531249999999998</v>
      </c>
      <c r="G1503">
        <v>10620258084</v>
      </c>
      <c r="I1503">
        <v>1</v>
      </c>
      <c r="J1503" t="s">
        <v>183</v>
      </c>
      <c r="K1503">
        <v>79</v>
      </c>
      <c r="L1503" t="s">
        <v>6076</v>
      </c>
      <c r="M1503" t="s">
        <v>92</v>
      </c>
      <c r="N1503" t="s">
        <v>3828</v>
      </c>
      <c r="O1503">
        <v>135</v>
      </c>
      <c r="R1503" s="2">
        <v>45770</v>
      </c>
      <c r="T1503">
        <v>297</v>
      </c>
      <c r="U1503" s="3">
        <v>40095</v>
      </c>
      <c r="V1503" t="s">
        <v>65</v>
      </c>
      <c r="W1503" t="s">
        <v>5719</v>
      </c>
      <c r="X1503">
        <v>0</v>
      </c>
      <c r="Y1503" s="3">
        <v>30000</v>
      </c>
      <c r="Z1503" s="3">
        <v>10095</v>
      </c>
      <c r="AA1503">
        <v>0</v>
      </c>
      <c r="AB1503">
        <v>0</v>
      </c>
      <c r="AC1503">
        <v>0</v>
      </c>
      <c r="AF1503">
        <v>0</v>
      </c>
      <c r="AO1503" t="s">
        <v>5720</v>
      </c>
      <c r="AP1503" t="s">
        <v>108</v>
      </c>
      <c r="AQ1503" t="s">
        <v>13404</v>
      </c>
      <c r="AS1503">
        <v>0</v>
      </c>
      <c r="AT1503">
        <v>0</v>
      </c>
      <c r="AU1503">
        <v>0</v>
      </c>
      <c r="AV1503">
        <v>0</v>
      </c>
      <c r="AW1503">
        <v>0</v>
      </c>
      <c r="AX1503">
        <v>0</v>
      </c>
      <c r="BB1503" t="s">
        <v>63</v>
      </c>
      <c r="BC1503" t="s">
        <v>6159</v>
      </c>
      <c r="BD1503">
        <v>0</v>
      </c>
      <c r="BF1503" t="s">
        <v>108</v>
      </c>
      <c r="BI1503" t="s">
        <v>5052</v>
      </c>
    </row>
    <row r="1504" spans="1:61" x14ac:dyDescent="0.35">
      <c r="A1504" t="s">
        <v>3262</v>
      </c>
      <c r="B1504">
        <v>10000</v>
      </c>
      <c r="C1504">
        <v>20000</v>
      </c>
      <c r="D1504" s="2">
        <v>45770</v>
      </c>
      <c r="E1504" t="s">
        <v>59</v>
      </c>
      <c r="F1504" t="s">
        <v>3263</v>
      </c>
      <c r="G1504">
        <v>860909082244</v>
      </c>
      <c r="I1504">
        <v>2</v>
      </c>
      <c r="J1504" t="s">
        <v>183</v>
      </c>
      <c r="K1504">
        <v>71</v>
      </c>
      <c r="L1504" t="s">
        <v>6057</v>
      </c>
      <c r="M1504" t="s">
        <v>368</v>
      </c>
      <c r="N1504" t="s">
        <v>3857</v>
      </c>
      <c r="O1504" s="3">
        <v>1250</v>
      </c>
      <c r="R1504" s="2">
        <v>45770</v>
      </c>
      <c r="T1504">
        <v>4</v>
      </c>
      <c r="U1504" s="3">
        <v>5000</v>
      </c>
      <c r="V1504" t="s">
        <v>65</v>
      </c>
      <c r="W1504" t="s">
        <v>3264</v>
      </c>
      <c r="X1504">
        <v>0</v>
      </c>
      <c r="Y1504" s="3">
        <v>5000</v>
      </c>
      <c r="Z1504">
        <v>0</v>
      </c>
      <c r="AA1504">
        <v>0</v>
      </c>
      <c r="AB1504">
        <v>0</v>
      </c>
      <c r="AC1504">
        <v>0</v>
      </c>
      <c r="AF1504">
        <v>0</v>
      </c>
      <c r="AO1504" t="s">
        <v>3265</v>
      </c>
      <c r="AP1504" t="s">
        <v>147</v>
      </c>
      <c r="AQ1504" t="s">
        <v>12644</v>
      </c>
      <c r="AS1504">
        <v>0</v>
      </c>
      <c r="AT1504">
        <v>0</v>
      </c>
      <c r="AU1504">
        <v>0</v>
      </c>
      <c r="AV1504">
        <v>0</v>
      </c>
      <c r="AW1504">
        <v>0</v>
      </c>
      <c r="AX1504">
        <v>0</v>
      </c>
      <c r="BB1504" t="s">
        <v>63</v>
      </c>
      <c r="BC1504" t="s">
        <v>5628</v>
      </c>
      <c r="BD1504">
        <v>0</v>
      </c>
      <c r="BF1504" t="s">
        <v>147</v>
      </c>
      <c r="BI1504" t="s">
        <v>3266</v>
      </c>
    </row>
    <row r="1505" spans="1:61" x14ac:dyDescent="0.35">
      <c r="A1505" t="s">
        <v>3548</v>
      </c>
      <c r="B1505">
        <v>10000</v>
      </c>
      <c r="C1505">
        <v>10000</v>
      </c>
      <c r="D1505" s="2">
        <v>45772</v>
      </c>
      <c r="E1505" t="s">
        <v>59</v>
      </c>
      <c r="F1505" t="s">
        <v>2268</v>
      </c>
      <c r="G1505" t="s">
        <v>2893</v>
      </c>
      <c r="I1505">
        <v>1</v>
      </c>
      <c r="J1505" t="s">
        <v>183</v>
      </c>
      <c r="K1505">
        <v>79</v>
      </c>
      <c r="L1505" t="s">
        <v>6076</v>
      </c>
      <c r="M1505" t="s">
        <v>92</v>
      </c>
      <c r="N1505" t="s">
        <v>3828</v>
      </c>
      <c r="O1505">
        <v>34</v>
      </c>
      <c r="R1505" s="2">
        <v>45770</v>
      </c>
      <c r="T1505">
        <v>6</v>
      </c>
      <c r="U1505">
        <v>204</v>
      </c>
      <c r="V1505" t="s">
        <v>65</v>
      </c>
      <c r="W1505" t="s">
        <v>3550</v>
      </c>
      <c r="X1505">
        <v>0</v>
      </c>
      <c r="Y1505">
        <v>100</v>
      </c>
      <c r="Z1505">
        <v>104</v>
      </c>
      <c r="AA1505">
        <v>0</v>
      </c>
      <c r="AB1505">
        <v>0</v>
      </c>
      <c r="AC1505">
        <v>0</v>
      </c>
      <c r="AF1505">
        <v>0</v>
      </c>
      <c r="AO1505" t="s">
        <v>3551</v>
      </c>
      <c r="AP1505" t="s">
        <v>622</v>
      </c>
      <c r="AQ1505" t="s">
        <v>24955</v>
      </c>
      <c r="AS1505">
        <v>0</v>
      </c>
      <c r="AT1505">
        <v>0</v>
      </c>
      <c r="AU1505">
        <v>0</v>
      </c>
      <c r="AV1505">
        <v>0</v>
      </c>
      <c r="AW1505">
        <v>0</v>
      </c>
      <c r="AX1505">
        <v>0</v>
      </c>
      <c r="BB1505" t="s">
        <v>63</v>
      </c>
      <c r="BC1505" t="s">
        <v>5777</v>
      </c>
      <c r="BD1505">
        <v>0</v>
      </c>
      <c r="BF1505" t="s">
        <v>622</v>
      </c>
      <c r="BI1505" t="s">
        <v>3552</v>
      </c>
    </row>
    <row r="1506" spans="1:61" x14ac:dyDescent="0.35">
      <c r="A1506" t="s">
        <v>5721</v>
      </c>
      <c r="B1506">
        <v>10000</v>
      </c>
      <c r="C1506">
        <v>10000</v>
      </c>
      <c r="D1506" s="2">
        <v>45771</v>
      </c>
      <c r="E1506" t="s">
        <v>59</v>
      </c>
      <c r="F1506" t="s">
        <v>5601</v>
      </c>
      <c r="G1506" t="s">
        <v>3534</v>
      </c>
      <c r="I1506">
        <v>1</v>
      </c>
      <c r="J1506" t="s">
        <v>183</v>
      </c>
      <c r="K1506">
        <v>32</v>
      </c>
      <c r="L1506" t="s">
        <v>6064</v>
      </c>
      <c r="M1506" t="s">
        <v>516</v>
      </c>
      <c r="N1506" t="s">
        <v>3833</v>
      </c>
      <c r="O1506" s="3">
        <v>5860</v>
      </c>
      <c r="R1506" s="2">
        <v>45770</v>
      </c>
      <c r="T1506">
        <v>1</v>
      </c>
      <c r="U1506" s="3">
        <v>5860</v>
      </c>
      <c r="V1506" t="s">
        <v>65</v>
      </c>
      <c r="W1506" t="s">
        <v>517</v>
      </c>
      <c r="X1506">
        <v>0</v>
      </c>
      <c r="Y1506" s="3">
        <v>5360</v>
      </c>
      <c r="Z1506">
        <v>500</v>
      </c>
      <c r="AA1506">
        <v>0</v>
      </c>
      <c r="AB1506">
        <v>0</v>
      </c>
      <c r="AC1506">
        <v>0</v>
      </c>
      <c r="AF1506">
        <v>0</v>
      </c>
      <c r="AO1506" t="s">
        <v>518</v>
      </c>
      <c r="AP1506" t="s">
        <v>465</v>
      </c>
      <c r="AQ1506" t="s">
        <v>15009</v>
      </c>
      <c r="AS1506">
        <v>0</v>
      </c>
      <c r="AT1506">
        <v>0</v>
      </c>
      <c r="AU1506">
        <v>0</v>
      </c>
      <c r="AV1506">
        <v>0</v>
      </c>
      <c r="AW1506">
        <v>0</v>
      </c>
      <c r="AX1506">
        <v>0</v>
      </c>
      <c r="BB1506" t="s">
        <v>63</v>
      </c>
      <c r="BC1506" t="s">
        <v>6540</v>
      </c>
      <c r="BD1506">
        <v>0</v>
      </c>
      <c r="BF1506" t="s">
        <v>465</v>
      </c>
      <c r="BI1506" t="s">
        <v>3293</v>
      </c>
    </row>
    <row r="1507" spans="1:61" x14ac:dyDescent="0.35">
      <c r="A1507" t="s">
        <v>5722</v>
      </c>
      <c r="B1507">
        <v>10000</v>
      </c>
      <c r="C1507">
        <v>10000</v>
      </c>
      <c r="D1507" s="2">
        <v>45772</v>
      </c>
      <c r="E1507" t="s">
        <v>59</v>
      </c>
      <c r="F1507" t="s">
        <v>3533</v>
      </c>
      <c r="G1507" t="s">
        <v>3534</v>
      </c>
      <c r="I1507">
        <v>1</v>
      </c>
      <c r="J1507" t="s">
        <v>183</v>
      </c>
      <c r="K1507">
        <v>32</v>
      </c>
      <c r="L1507" t="s">
        <v>6064</v>
      </c>
      <c r="M1507" t="s">
        <v>516</v>
      </c>
      <c r="N1507" t="s">
        <v>3833</v>
      </c>
      <c r="O1507" s="3">
        <v>5860</v>
      </c>
      <c r="R1507" s="2">
        <v>45770</v>
      </c>
      <c r="T1507">
        <v>1</v>
      </c>
      <c r="U1507" s="3">
        <v>5860</v>
      </c>
      <c r="V1507" t="s">
        <v>65</v>
      </c>
      <c r="W1507" t="s">
        <v>517</v>
      </c>
      <c r="X1507">
        <v>0</v>
      </c>
      <c r="Y1507" s="3">
        <v>5360</v>
      </c>
      <c r="Z1507">
        <v>500</v>
      </c>
      <c r="AA1507">
        <v>0</v>
      </c>
      <c r="AB1507">
        <v>0</v>
      </c>
      <c r="AC1507">
        <v>0</v>
      </c>
      <c r="AF1507">
        <v>0</v>
      </c>
      <c r="AO1507" t="s">
        <v>518</v>
      </c>
      <c r="AP1507" t="s">
        <v>465</v>
      </c>
      <c r="AQ1507" t="s">
        <v>15009</v>
      </c>
      <c r="AS1507">
        <v>0</v>
      </c>
      <c r="AT1507">
        <v>0</v>
      </c>
      <c r="AU1507">
        <v>0</v>
      </c>
      <c r="AV1507">
        <v>0</v>
      </c>
      <c r="AW1507">
        <v>0</v>
      </c>
      <c r="AX1507">
        <v>0</v>
      </c>
      <c r="BB1507" t="s">
        <v>63</v>
      </c>
      <c r="BC1507" t="s">
        <v>6541</v>
      </c>
      <c r="BD1507">
        <v>0</v>
      </c>
      <c r="BF1507" t="s">
        <v>465</v>
      </c>
      <c r="BI1507" t="s">
        <v>3662</v>
      </c>
    </row>
    <row r="1508" spans="1:61" x14ac:dyDescent="0.35">
      <c r="A1508" t="s">
        <v>5463</v>
      </c>
      <c r="B1508">
        <v>10000</v>
      </c>
      <c r="C1508">
        <v>20000</v>
      </c>
      <c r="D1508" s="2">
        <v>45771</v>
      </c>
      <c r="E1508" t="s">
        <v>59</v>
      </c>
      <c r="F1508" t="s">
        <v>5464</v>
      </c>
      <c r="G1508" t="s">
        <v>2957</v>
      </c>
      <c r="I1508">
        <v>2</v>
      </c>
      <c r="J1508" t="s">
        <v>183</v>
      </c>
      <c r="K1508">
        <v>105</v>
      </c>
      <c r="L1508" t="s">
        <v>6067</v>
      </c>
      <c r="M1508" t="s">
        <v>281</v>
      </c>
      <c r="N1508" t="s">
        <v>3851</v>
      </c>
      <c r="O1508" s="3">
        <v>1000</v>
      </c>
      <c r="R1508" s="2">
        <v>45770</v>
      </c>
      <c r="T1508">
        <v>1</v>
      </c>
      <c r="U1508" s="3">
        <v>1000</v>
      </c>
      <c r="V1508" t="s">
        <v>65</v>
      </c>
      <c r="W1508" t="s">
        <v>5465</v>
      </c>
      <c r="X1508">
        <v>0</v>
      </c>
      <c r="Y1508" s="3">
        <v>1000</v>
      </c>
      <c r="Z1508">
        <v>0</v>
      </c>
      <c r="AA1508">
        <v>0</v>
      </c>
      <c r="AB1508">
        <v>0</v>
      </c>
      <c r="AC1508">
        <v>0</v>
      </c>
      <c r="AF1508">
        <v>0</v>
      </c>
      <c r="AO1508" t="s">
        <v>5466</v>
      </c>
      <c r="AP1508" t="s">
        <v>2960</v>
      </c>
      <c r="AQ1508" t="s">
        <v>8264</v>
      </c>
      <c r="AS1508">
        <v>0</v>
      </c>
      <c r="AT1508">
        <v>0</v>
      </c>
      <c r="AU1508">
        <v>0</v>
      </c>
      <c r="AV1508">
        <v>0</v>
      </c>
      <c r="AW1508">
        <v>0</v>
      </c>
      <c r="AX1508">
        <v>0</v>
      </c>
      <c r="BB1508" t="s">
        <v>63</v>
      </c>
      <c r="BC1508" t="s">
        <v>5467</v>
      </c>
      <c r="BD1508">
        <v>0</v>
      </c>
      <c r="BF1508" t="s">
        <v>2960</v>
      </c>
      <c r="BI1508" t="s">
        <v>5468</v>
      </c>
    </row>
    <row r="1509" spans="1:61" x14ac:dyDescent="0.35">
      <c r="A1509" t="s">
        <v>5469</v>
      </c>
      <c r="B1509">
        <v>10000</v>
      </c>
      <c r="C1509">
        <v>20000</v>
      </c>
      <c r="D1509" s="2">
        <v>45771</v>
      </c>
      <c r="E1509" t="s">
        <v>59</v>
      </c>
      <c r="F1509" t="s">
        <v>4211</v>
      </c>
      <c r="G1509" t="s">
        <v>2969</v>
      </c>
      <c r="I1509">
        <v>2</v>
      </c>
      <c r="J1509" t="s">
        <v>183</v>
      </c>
      <c r="K1509">
        <v>105</v>
      </c>
      <c r="L1509" t="s">
        <v>6067</v>
      </c>
      <c r="M1509" t="s">
        <v>281</v>
      </c>
      <c r="N1509" t="s">
        <v>3851</v>
      </c>
      <c r="O1509" s="3">
        <v>1000</v>
      </c>
      <c r="R1509" s="2">
        <v>45770</v>
      </c>
      <c r="T1509">
        <v>1</v>
      </c>
      <c r="U1509" s="3">
        <v>1000</v>
      </c>
      <c r="V1509" t="s">
        <v>65</v>
      </c>
      <c r="W1509" t="s">
        <v>5470</v>
      </c>
      <c r="X1509">
        <v>0</v>
      </c>
      <c r="Y1509" s="3">
        <v>1000</v>
      </c>
      <c r="Z1509">
        <v>0</v>
      </c>
      <c r="AA1509">
        <v>0</v>
      </c>
      <c r="AB1509">
        <v>0</v>
      </c>
      <c r="AC1509">
        <v>0</v>
      </c>
      <c r="AF1509">
        <v>0</v>
      </c>
      <c r="AO1509" t="s">
        <v>5471</v>
      </c>
      <c r="AP1509" t="s">
        <v>2960</v>
      </c>
      <c r="AQ1509" t="s">
        <v>8264</v>
      </c>
      <c r="AS1509">
        <v>0</v>
      </c>
      <c r="AT1509">
        <v>0</v>
      </c>
      <c r="AU1509">
        <v>0</v>
      </c>
      <c r="AV1509">
        <v>0</v>
      </c>
      <c r="AW1509">
        <v>0</v>
      </c>
      <c r="AX1509">
        <v>0</v>
      </c>
      <c r="BB1509" t="s">
        <v>63</v>
      </c>
      <c r="BC1509" t="s">
        <v>5472</v>
      </c>
      <c r="BD1509">
        <v>0</v>
      </c>
      <c r="BF1509" t="s">
        <v>2960</v>
      </c>
      <c r="BI1509" t="s">
        <v>5468</v>
      </c>
    </row>
    <row r="1510" spans="1:61" x14ac:dyDescent="0.35">
      <c r="A1510" t="s">
        <v>3294</v>
      </c>
      <c r="B1510">
        <v>10000</v>
      </c>
      <c r="C1510">
        <v>20000</v>
      </c>
      <c r="D1510" s="2">
        <v>45770</v>
      </c>
      <c r="E1510" t="s">
        <v>59</v>
      </c>
      <c r="F1510" t="s">
        <v>3295</v>
      </c>
      <c r="G1510">
        <v>860909190918</v>
      </c>
      <c r="I1510">
        <v>2</v>
      </c>
      <c r="J1510" t="s">
        <v>183</v>
      </c>
      <c r="K1510">
        <v>86</v>
      </c>
      <c r="L1510" t="s">
        <v>6043</v>
      </c>
      <c r="M1510" t="s">
        <v>1696</v>
      </c>
      <c r="N1510" t="s">
        <v>3840</v>
      </c>
      <c r="O1510">
        <v>600</v>
      </c>
      <c r="R1510" s="2">
        <v>45770</v>
      </c>
      <c r="T1510">
        <v>20</v>
      </c>
      <c r="U1510" s="3">
        <v>12000</v>
      </c>
      <c r="V1510" t="s">
        <v>65</v>
      </c>
      <c r="W1510">
        <v>200910250001</v>
      </c>
      <c r="X1510">
        <v>0</v>
      </c>
      <c r="Y1510" s="3">
        <v>12000</v>
      </c>
      <c r="Z1510">
        <v>0</v>
      </c>
      <c r="AA1510">
        <v>0</v>
      </c>
      <c r="AB1510">
        <v>0</v>
      </c>
      <c r="AC1510">
        <v>0</v>
      </c>
      <c r="AF1510">
        <v>0</v>
      </c>
      <c r="AO1510">
        <v>20091025</v>
      </c>
      <c r="AP1510" t="s">
        <v>1848</v>
      </c>
      <c r="AQ1510" t="s">
        <v>14942</v>
      </c>
      <c r="AS1510">
        <v>0</v>
      </c>
      <c r="AT1510">
        <v>0</v>
      </c>
      <c r="AU1510">
        <v>0</v>
      </c>
      <c r="AV1510">
        <v>0</v>
      </c>
      <c r="AW1510">
        <v>0</v>
      </c>
      <c r="AX1510">
        <v>0</v>
      </c>
      <c r="BB1510" t="s">
        <v>63</v>
      </c>
      <c r="BC1510" t="s">
        <v>5634</v>
      </c>
      <c r="BD1510">
        <v>0</v>
      </c>
      <c r="BF1510" t="s">
        <v>1848</v>
      </c>
      <c r="BI1510" t="s">
        <v>3296</v>
      </c>
    </row>
    <row r="1511" spans="1:61" x14ac:dyDescent="0.35">
      <c r="A1511" t="s">
        <v>3401</v>
      </c>
      <c r="B1511">
        <v>10000</v>
      </c>
      <c r="C1511">
        <v>10000</v>
      </c>
      <c r="D1511" s="2">
        <v>45770</v>
      </c>
      <c r="E1511" t="s">
        <v>59</v>
      </c>
      <c r="F1511" t="s">
        <v>3402</v>
      </c>
      <c r="G1511" t="s">
        <v>3403</v>
      </c>
      <c r="I1511">
        <v>1</v>
      </c>
      <c r="J1511" t="s">
        <v>183</v>
      </c>
      <c r="K1511">
        <v>60</v>
      </c>
      <c r="L1511" t="s">
        <v>6048</v>
      </c>
      <c r="M1511" t="s">
        <v>222</v>
      </c>
      <c r="N1511" t="s">
        <v>3835</v>
      </c>
      <c r="O1511" s="3">
        <v>3000</v>
      </c>
      <c r="R1511" s="2">
        <v>45770</v>
      </c>
      <c r="T1511">
        <v>1</v>
      </c>
      <c r="U1511" s="3">
        <v>3000</v>
      </c>
      <c r="V1511" t="s">
        <v>65</v>
      </c>
      <c r="W1511" t="s">
        <v>3404</v>
      </c>
      <c r="X1511">
        <v>0</v>
      </c>
      <c r="Y1511" s="3">
        <v>3000</v>
      </c>
      <c r="Z1511">
        <v>0</v>
      </c>
      <c r="AA1511">
        <v>0</v>
      </c>
      <c r="AB1511">
        <v>0</v>
      </c>
      <c r="AC1511">
        <v>0</v>
      </c>
      <c r="AF1511">
        <v>0</v>
      </c>
      <c r="AO1511" t="s">
        <v>3405</v>
      </c>
      <c r="AP1511" t="s">
        <v>465</v>
      </c>
      <c r="AQ1511" t="s">
        <v>15009</v>
      </c>
      <c r="AS1511">
        <v>0</v>
      </c>
      <c r="AT1511">
        <v>0</v>
      </c>
      <c r="AU1511">
        <v>0</v>
      </c>
      <c r="AV1511">
        <v>0</v>
      </c>
      <c r="AW1511">
        <v>0</v>
      </c>
      <c r="AX1511">
        <v>0</v>
      </c>
      <c r="BB1511" t="s">
        <v>63</v>
      </c>
      <c r="BC1511" t="s">
        <v>5778</v>
      </c>
      <c r="BD1511">
        <v>0</v>
      </c>
      <c r="BF1511" t="s">
        <v>465</v>
      </c>
      <c r="BI1511" t="s">
        <v>2997</v>
      </c>
    </row>
    <row r="1512" spans="1:61" x14ac:dyDescent="0.35">
      <c r="A1512" t="s">
        <v>3406</v>
      </c>
      <c r="B1512">
        <v>10000</v>
      </c>
      <c r="C1512">
        <v>10000</v>
      </c>
      <c r="D1512" s="2">
        <v>45770</v>
      </c>
      <c r="E1512" t="s">
        <v>59</v>
      </c>
      <c r="F1512" t="s">
        <v>3407</v>
      </c>
      <c r="G1512" t="s">
        <v>2447</v>
      </c>
      <c r="I1512">
        <v>1</v>
      </c>
      <c r="J1512" t="s">
        <v>183</v>
      </c>
      <c r="K1512">
        <v>12</v>
      </c>
      <c r="L1512" t="s">
        <v>6062</v>
      </c>
      <c r="M1512" t="s">
        <v>462</v>
      </c>
      <c r="N1512" t="s">
        <v>3804</v>
      </c>
      <c r="O1512" s="3">
        <v>1000</v>
      </c>
      <c r="R1512" s="2">
        <v>45770</v>
      </c>
      <c r="T1512">
        <v>1</v>
      </c>
      <c r="U1512" s="3">
        <v>1000</v>
      </c>
      <c r="V1512" t="s">
        <v>65</v>
      </c>
      <c r="W1512" t="s">
        <v>3408</v>
      </c>
      <c r="X1512">
        <v>0</v>
      </c>
      <c r="Y1512" s="3">
        <v>1000</v>
      </c>
      <c r="Z1512">
        <v>0</v>
      </c>
      <c r="AA1512">
        <v>0</v>
      </c>
      <c r="AB1512">
        <v>0</v>
      </c>
      <c r="AC1512">
        <v>0</v>
      </c>
      <c r="AF1512">
        <v>0</v>
      </c>
      <c r="AO1512" t="s">
        <v>3409</v>
      </c>
      <c r="AP1512" t="s">
        <v>465</v>
      </c>
      <c r="AQ1512" t="s">
        <v>15009</v>
      </c>
      <c r="AS1512">
        <v>0</v>
      </c>
      <c r="AT1512">
        <v>0</v>
      </c>
      <c r="AU1512">
        <v>0</v>
      </c>
      <c r="AV1512">
        <v>0</v>
      </c>
      <c r="AW1512">
        <v>0</v>
      </c>
      <c r="AX1512">
        <v>0</v>
      </c>
      <c r="BB1512" t="s">
        <v>63</v>
      </c>
      <c r="BC1512" t="s">
        <v>5779</v>
      </c>
      <c r="BD1512">
        <v>0</v>
      </c>
      <c r="BF1512" t="s">
        <v>465</v>
      </c>
      <c r="BI1512" t="s">
        <v>3410</v>
      </c>
    </row>
    <row r="1513" spans="1:61" x14ac:dyDescent="0.35">
      <c r="A1513" t="s">
        <v>3411</v>
      </c>
      <c r="B1513">
        <v>10000</v>
      </c>
      <c r="C1513">
        <v>10000</v>
      </c>
      <c r="D1513" s="2">
        <v>45770</v>
      </c>
      <c r="E1513" t="s">
        <v>59</v>
      </c>
      <c r="F1513" t="s">
        <v>3412</v>
      </c>
      <c r="G1513" t="s">
        <v>3413</v>
      </c>
      <c r="I1513">
        <v>1</v>
      </c>
      <c r="J1513" t="s">
        <v>183</v>
      </c>
      <c r="K1513">
        <v>61</v>
      </c>
      <c r="L1513" t="s">
        <v>6046</v>
      </c>
      <c r="M1513" t="s">
        <v>209</v>
      </c>
      <c r="N1513" t="s">
        <v>3802</v>
      </c>
      <c r="O1513" s="3">
        <v>2000</v>
      </c>
      <c r="R1513" s="2">
        <v>45770</v>
      </c>
      <c r="T1513">
        <v>1</v>
      </c>
      <c r="U1513" s="3">
        <v>2000</v>
      </c>
      <c r="V1513" t="s">
        <v>65</v>
      </c>
      <c r="W1513" t="s">
        <v>3414</v>
      </c>
      <c r="X1513">
        <v>0</v>
      </c>
      <c r="Y1513" s="3">
        <v>2000</v>
      </c>
      <c r="Z1513">
        <v>0</v>
      </c>
      <c r="AA1513">
        <v>0</v>
      </c>
      <c r="AB1513">
        <v>0</v>
      </c>
      <c r="AC1513">
        <v>0</v>
      </c>
      <c r="AF1513">
        <v>0</v>
      </c>
      <c r="AO1513" t="s">
        <v>3415</v>
      </c>
      <c r="AP1513" t="s">
        <v>2222</v>
      </c>
      <c r="AQ1513" t="s">
        <v>12746</v>
      </c>
      <c r="AS1513">
        <v>0</v>
      </c>
      <c r="AT1513">
        <v>0</v>
      </c>
      <c r="AU1513">
        <v>0</v>
      </c>
      <c r="AV1513">
        <v>0</v>
      </c>
      <c r="AW1513">
        <v>0</v>
      </c>
      <c r="AX1513">
        <v>0</v>
      </c>
      <c r="BB1513" t="s">
        <v>63</v>
      </c>
      <c r="BC1513" t="s">
        <v>5780</v>
      </c>
      <c r="BD1513">
        <v>0</v>
      </c>
      <c r="BF1513" t="s">
        <v>2222</v>
      </c>
      <c r="BI1513" t="s">
        <v>3043</v>
      </c>
    </row>
    <row r="1514" spans="1:61" x14ac:dyDescent="0.35">
      <c r="A1514" t="s">
        <v>3416</v>
      </c>
      <c r="B1514">
        <v>10000</v>
      </c>
      <c r="C1514">
        <v>10000</v>
      </c>
      <c r="D1514" s="2">
        <v>45770</v>
      </c>
      <c r="E1514" t="s">
        <v>59</v>
      </c>
      <c r="F1514" t="s">
        <v>3417</v>
      </c>
      <c r="G1514" t="s">
        <v>3418</v>
      </c>
      <c r="I1514">
        <v>1</v>
      </c>
      <c r="J1514" t="s">
        <v>183</v>
      </c>
      <c r="K1514">
        <v>61</v>
      </c>
      <c r="L1514" t="s">
        <v>6046</v>
      </c>
      <c r="M1514" t="s">
        <v>209</v>
      </c>
      <c r="N1514" t="s">
        <v>3802</v>
      </c>
      <c r="O1514" s="3">
        <v>2000</v>
      </c>
      <c r="R1514" s="2">
        <v>45770</v>
      </c>
      <c r="T1514">
        <v>1</v>
      </c>
      <c r="U1514" s="3">
        <v>2000</v>
      </c>
      <c r="V1514" t="s">
        <v>65</v>
      </c>
      <c r="W1514" t="s">
        <v>3419</v>
      </c>
      <c r="X1514">
        <v>0</v>
      </c>
      <c r="Y1514" s="3">
        <v>2000</v>
      </c>
      <c r="Z1514">
        <v>0</v>
      </c>
      <c r="AA1514">
        <v>0</v>
      </c>
      <c r="AB1514">
        <v>0</v>
      </c>
      <c r="AC1514">
        <v>0</v>
      </c>
      <c r="AF1514">
        <v>0</v>
      </c>
      <c r="AO1514" t="s">
        <v>3420</v>
      </c>
      <c r="AP1514" t="s">
        <v>2222</v>
      </c>
      <c r="AQ1514" t="s">
        <v>12746</v>
      </c>
      <c r="AS1514">
        <v>0</v>
      </c>
      <c r="AT1514">
        <v>0</v>
      </c>
      <c r="AU1514">
        <v>0</v>
      </c>
      <c r="AV1514">
        <v>0</v>
      </c>
      <c r="AW1514">
        <v>0</v>
      </c>
      <c r="AX1514">
        <v>0</v>
      </c>
      <c r="BB1514" t="s">
        <v>63</v>
      </c>
      <c r="BC1514" t="s">
        <v>5781</v>
      </c>
      <c r="BD1514">
        <v>0</v>
      </c>
      <c r="BF1514" t="s">
        <v>2222</v>
      </c>
      <c r="BI1514" t="s">
        <v>3043</v>
      </c>
    </row>
    <row r="1515" spans="1:61" x14ac:dyDescent="0.35">
      <c r="A1515" t="s">
        <v>3421</v>
      </c>
      <c r="B1515">
        <v>10000</v>
      </c>
      <c r="C1515">
        <v>10000</v>
      </c>
      <c r="D1515" s="2">
        <v>45770</v>
      </c>
      <c r="E1515" t="s">
        <v>59</v>
      </c>
      <c r="F1515" t="s">
        <v>3417</v>
      </c>
      <c r="G1515" t="s">
        <v>3422</v>
      </c>
      <c r="I1515">
        <v>1</v>
      </c>
      <c r="J1515" t="s">
        <v>183</v>
      </c>
      <c r="K1515">
        <v>86</v>
      </c>
      <c r="L1515" t="s">
        <v>6043</v>
      </c>
      <c r="M1515" t="s">
        <v>1696</v>
      </c>
      <c r="N1515" t="s">
        <v>3840</v>
      </c>
      <c r="O1515" s="3">
        <v>2500</v>
      </c>
      <c r="R1515" s="2">
        <v>45770</v>
      </c>
      <c r="T1515">
        <v>16</v>
      </c>
      <c r="U1515" s="3">
        <v>40000</v>
      </c>
      <c r="V1515" t="s">
        <v>65</v>
      </c>
      <c r="W1515" t="s">
        <v>3423</v>
      </c>
      <c r="X1515">
        <v>0</v>
      </c>
      <c r="Y1515" s="3">
        <v>40000</v>
      </c>
      <c r="Z1515">
        <v>0</v>
      </c>
      <c r="AA1515">
        <v>0</v>
      </c>
      <c r="AB1515">
        <v>0</v>
      </c>
      <c r="AC1515">
        <v>0</v>
      </c>
      <c r="AF1515">
        <v>0</v>
      </c>
      <c r="AO1515" t="s">
        <v>3424</v>
      </c>
      <c r="AP1515" t="s">
        <v>108</v>
      </c>
      <c r="AQ1515" t="s">
        <v>13404</v>
      </c>
      <c r="AS1515">
        <v>0</v>
      </c>
      <c r="AT1515">
        <v>0</v>
      </c>
      <c r="AU1515">
        <v>0</v>
      </c>
      <c r="AV1515">
        <v>0</v>
      </c>
      <c r="AW1515">
        <v>0</v>
      </c>
      <c r="AX1515">
        <v>0</v>
      </c>
      <c r="BB1515" t="s">
        <v>63</v>
      </c>
      <c r="BC1515" t="s">
        <v>5782</v>
      </c>
      <c r="BD1515">
        <v>0</v>
      </c>
      <c r="BF1515" t="s">
        <v>108</v>
      </c>
      <c r="BI1515" t="s">
        <v>3425</v>
      </c>
    </row>
    <row r="1516" spans="1:61" x14ac:dyDescent="0.35">
      <c r="A1516" t="s">
        <v>3426</v>
      </c>
      <c r="B1516">
        <v>10000</v>
      </c>
      <c r="C1516">
        <v>10000</v>
      </c>
      <c r="D1516" s="2">
        <v>45770</v>
      </c>
      <c r="E1516" t="s">
        <v>59</v>
      </c>
      <c r="F1516" t="s">
        <v>3427</v>
      </c>
      <c r="G1516" t="s">
        <v>3428</v>
      </c>
      <c r="I1516">
        <v>1</v>
      </c>
      <c r="J1516" t="s">
        <v>183</v>
      </c>
      <c r="K1516">
        <v>31</v>
      </c>
      <c r="L1516" t="s">
        <v>6061</v>
      </c>
      <c r="M1516" t="s">
        <v>2529</v>
      </c>
      <c r="N1516" t="s">
        <v>3807</v>
      </c>
      <c r="O1516">
        <v>334</v>
      </c>
      <c r="R1516" s="2">
        <v>45770</v>
      </c>
      <c r="T1516">
        <v>6</v>
      </c>
      <c r="U1516" s="3">
        <v>2004</v>
      </c>
      <c r="V1516" t="s">
        <v>65</v>
      </c>
      <c r="W1516" t="s">
        <v>3429</v>
      </c>
      <c r="X1516">
        <v>0</v>
      </c>
      <c r="Y1516" s="3">
        <v>2000</v>
      </c>
      <c r="Z1516">
        <v>4</v>
      </c>
      <c r="AA1516">
        <v>0</v>
      </c>
      <c r="AB1516">
        <v>0</v>
      </c>
      <c r="AC1516">
        <v>0</v>
      </c>
      <c r="AF1516">
        <v>0</v>
      </c>
      <c r="AO1516" t="s">
        <v>3430</v>
      </c>
      <c r="AP1516" t="s">
        <v>3431</v>
      </c>
      <c r="AQ1516" t="s">
        <v>13025</v>
      </c>
      <c r="AS1516">
        <v>0</v>
      </c>
      <c r="AT1516">
        <v>0</v>
      </c>
      <c r="AU1516">
        <v>0</v>
      </c>
      <c r="AV1516">
        <v>0</v>
      </c>
      <c r="AW1516">
        <v>0</v>
      </c>
      <c r="AX1516">
        <v>0</v>
      </c>
      <c r="BB1516" t="s">
        <v>63</v>
      </c>
      <c r="BC1516" t="s">
        <v>5783</v>
      </c>
      <c r="BD1516">
        <v>0</v>
      </c>
      <c r="BF1516" t="s">
        <v>3431</v>
      </c>
      <c r="BI1516" t="s">
        <v>3432</v>
      </c>
    </row>
    <row r="1517" spans="1:61" x14ac:dyDescent="0.35">
      <c r="A1517" t="s">
        <v>3725</v>
      </c>
      <c r="B1517">
        <v>10000</v>
      </c>
      <c r="C1517">
        <v>10000</v>
      </c>
      <c r="D1517" s="2">
        <v>45775</v>
      </c>
      <c r="E1517" t="s">
        <v>59</v>
      </c>
      <c r="F1517" t="s">
        <v>3716</v>
      </c>
      <c r="G1517" t="s">
        <v>3717</v>
      </c>
      <c r="I1517">
        <v>1</v>
      </c>
      <c r="J1517" t="s">
        <v>183</v>
      </c>
      <c r="K1517">
        <v>88</v>
      </c>
      <c r="L1517" t="s">
        <v>6058</v>
      </c>
      <c r="M1517" t="s">
        <v>144</v>
      </c>
      <c r="N1517" t="s">
        <v>3855</v>
      </c>
      <c r="O1517">
        <v>900</v>
      </c>
      <c r="R1517" s="2">
        <v>45770</v>
      </c>
      <c r="T1517">
        <v>6</v>
      </c>
      <c r="U1517" s="3">
        <v>5400</v>
      </c>
      <c r="V1517" t="s">
        <v>65</v>
      </c>
      <c r="W1517" t="s">
        <v>3726</v>
      </c>
      <c r="X1517">
        <v>0</v>
      </c>
      <c r="Y1517" s="3">
        <v>5000</v>
      </c>
      <c r="Z1517">
        <v>400</v>
      </c>
      <c r="AA1517">
        <v>0</v>
      </c>
      <c r="AB1517">
        <v>0</v>
      </c>
      <c r="AC1517">
        <v>0</v>
      </c>
      <c r="AF1517">
        <v>0</v>
      </c>
      <c r="AO1517" t="s">
        <v>3727</v>
      </c>
      <c r="AP1517" t="s">
        <v>3720</v>
      </c>
      <c r="AQ1517" t="s">
        <v>23615</v>
      </c>
      <c r="AS1517">
        <v>0</v>
      </c>
      <c r="AT1517">
        <v>0</v>
      </c>
      <c r="AU1517">
        <v>0</v>
      </c>
      <c r="AV1517">
        <v>0</v>
      </c>
      <c r="AW1517">
        <v>0</v>
      </c>
      <c r="AX1517">
        <v>0</v>
      </c>
      <c r="BB1517" t="s">
        <v>63</v>
      </c>
      <c r="BC1517" t="s">
        <v>5784</v>
      </c>
      <c r="BD1517">
        <v>0</v>
      </c>
      <c r="BF1517" t="s">
        <v>3720</v>
      </c>
      <c r="BI1517" t="s">
        <v>3721</v>
      </c>
    </row>
    <row r="1518" spans="1:61" x14ac:dyDescent="0.35">
      <c r="A1518" t="s">
        <v>3728</v>
      </c>
      <c r="B1518">
        <v>10000</v>
      </c>
      <c r="C1518">
        <v>10000</v>
      </c>
      <c r="D1518" s="2">
        <v>45775</v>
      </c>
      <c r="E1518" t="s">
        <v>59</v>
      </c>
      <c r="F1518" t="s">
        <v>3716</v>
      </c>
      <c r="G1518" t="s">
        <v>3717</v>
      </c>
      <c r="I1518">
        <v>1</v>
      </c>
      <c r="J1518" t="s">
        <v>183</v>
      </c>
      <c r="K1518">
        <v>88</v>
      </c>
      <c r="L1518" t="s">
        <v>6058</v>
      </c>
      <c r="M1518" t="s">
        <v>144</v>
      </c>
      <c r="N1518" t="s">
        <v>3855</v>
      </c>
      <c r="O1518">
        <v>900</v>
      </c>
      <c r="R1518" s="2">
        <v>45770</v>
      </c>
      <c r="T1518">
        <v>6</v>
      </c>
      <c r="U1518" s="3">
        <v>5400</v>
      </c>
      <c r="V1518" t="s">
        <v>65</v>
      </c>
      <c r="W1518" t="s">
        <v>3729</v>
      </c>
      <c r="X1518">
        <v>0</v>
      </c>
      <c r="Y1518" s="3">
        <v>5000</v>
      </c>
      <c r="Z1518">
        <v>400</v>
      </c>
      <c r="AA1518">
        <v>0</v>
      </c>
      <c r="AB1518">
        <v>0</v>
      </c>
      <c r="AC1518">
        <v>0</v>
      </c>
      <c r="AF1518">
        <v>0</v>
      </c>
      <c r="AO1518" t="s">
        <v>3730</v>
      </c>
      <c r="AP1518" t="s">
        <v>3720</v>
      </c>
      <c r="AQ1518" t="s">
        <v>23615</v>
      </c>
      <c r="AS1518">
        <v>0</v>
      </c>
      <c r="AT1518">
        <v>0</v>
      </c>
      <c r="AU1518">
        <v>0</v>
      </c>
      <c r="AV1518">
        <v>0</v>
      </c>
      <c r="AW1518">
        <v>0</v>
      </c>
      <c r="AX1518">
        <v>0</v>
      </c>
      <c r="BB1518" t="s">
        <v>63</v>
      </c>
      <c r="BC1518" t="s">
        <v>5785</v>
      </c>
      <c r="BD1518">
        <v>0</v>
      </c>
      <c r="BF1518" t="s">
        <v>3720</v>
      </c>
      <c r="BI1518" t="s">
        <v>3721</v>
      </c>
    </row>
    <row r="1519" spans="1:61" x14ac:dyDescent="0.35">
      <c r="A1519" t="s">
        <v>5786</v>
      </c>
      <c r="B1519">
        <v>10000</v>
      </c>
      <c r="C1519">
        <v>20000</v>
      </c>
      <c r="D1519" s="2">
        <v>45771</v>
      </c>
      <c r="E1519" t="s">
        <v>59</v>
      </c>
      <c r="F1519" s="4">
        <v>0.44059027777777776</v>
      </c>
      <c r="G1519" t="s">
        <v>5787</v>
      </c>
      <c r="I1519">
        <v>1</v>
      </c>
      <c r="J1519" t="s">
        <v>183</v>
      </c>
      <c r="K1519">
        <v>82</v>
      </c>
      <c r="L1519" t="s">
        <v>6055</v>
      </c>
      <c r="M1519" t="s">
        <v>352</v>
      </c>
      <c r="N1519" t="s">
        <v>3798</v>
      </c>
      <c r="O1519" s="3">
        <v>23750</v>
      </c>
      <c r="R1519" s="2">
        <v>45770</v>
      </c>
      <c r="T1519">
        <v>2</v>
      </c>
      <c r="U1519" s="3">
        <v>47500</v>
      </c>
      <c r="V1519" t="s">
        <v>65</v>
      </c>
      <c r="W1519" t="s">
        <v>2911</v>
      </c>
      <c r="X1519">
        <v>0</v>
      </c>
      <c r="Y1519" s="3">
        <v>47500</v>
      </c>
      <c r="Z1519">
        <v>0</v>
      </c>
      <c r="AA1519">
        <v>0</v>
      </c>
      <c r="AB1519">
        <v>0</v>
      </c>
      <c r="AC1519">
        <v>0</v>
      </c>
      <c r="AF1519">
        <v>0</v>
      </c>
      <c r="AO1519" t="s">
        <v>2912</v>
      </c>
      <c r="AP1519" t="s">
        <v>2913</v>
      </c>
      <c r="AQ1519" t="s">
        <v>23344</v>
      </c>
      <c r="AS1519">
        <v>0</v>
      </c>
      <c r="AT1519">
        <v>0</v>
      </c>
      <c r="AU1519">
        <v>0</v>
      </c>
      <c r="AV1519">
        <v>0</v>
      </c>
      <c r="AW1519">
        <v>0</v>
      </c>
      <c r="AX1519">
        <v>0</v>
      </c>
      <c r="BB1519" t="s">
        <v>63</v>
      </c>
      <c r="BC1519" t="s">
        <v>5788</v>
      </c>
      <c r="BD1519">
        <v>0</v>
      </c>
      <c r="BF1519" t="s">
        <v>2913</v>
      </c>
      <c r="BI1519" t="s">
        <v>5789</v>
      </c>
    </row>
    <row r="1520" spans="1:61" x14ac:dyDescent="0.35">
      <c r="A1520" t="s">
        <v>5723</v>
      </c>
      <c r="B1520">
        <v>10000</v>
      </c>
      <c r="C1520">
        <v>10000</v>
      </c>
      <c r="D1520" s="2">
        <v>45782</v>
      </c>
      <c r="E1520" t="s">
        <v>59</v>
      </c>
      <c r="F1520" s="4">
        <v>0.42043981481481479</v>
      </c>
      <c r="G1520" t="s">
        <v>5724</v>
      </c>
      <c r="I1520">
        <v>1</v>
      </c>
      <c r="J1520" t="s">
        <v>183</v>
      </c>
      <c r="K1520">
        <v>79</v>
      </c>
      <c r="L1520" t="s">
        <v>6076</v>
      </c>
      <c r="M1520" t="s">
        <v>92</v>
      </c>
      <c r="N1520" t="s">
        <v>3828</v>
      </c>
      <c r="O1520">
        <v>716</v>
      </c>
      <c r="R1520" s="2">
        <v>45770</v>
      </c>
      <c r="T1520">
        <v>297</v>
      </c>
      <c r="U1520" s="3">
        <v>212652</v>
      </c>
      <c r="V1520" t="s">
        <v>65</v>
      </c>
      <c r="W1520" t="s">
        <v>5725</v>
      </c>
      <c r="X1520">
        <v>0</v>
      </c>
      <c r="Y1520" s="3">
        <v>180000</v>
      </c>
      <c r="Z1520" s="3">
        <v>32652</v>
      </c>
      <c r="AA1520">
        <v>0</v>
      </c>
      <c r="AB1520">
        <v>0</v>
      </c>
      <c r="AC1520">
        <v>0</v>
      </c>
      <c r="AF1520">
        <v>0</v>
      </c>
      <c r="AO1520" t="s">
        <v>5726</v>
      </c>
      <c r="AP1520" t="s">
        <v>108</v>
      </c>
      <c r="AQ1520" t="s">
        <v>13404</v>
      </c>
      <c r="AS1520">
        <v>0</v>
      </c>
      <c r="AT1520">
        <v>0</v>
      </c>
      <c r="AU1520">
        <v>0</v>
      </c>
      <c r="AV1520">
        <v>0</v>
      </c>
      <c r="AW1520">
        <v>0</v>
      </c>
      <c r="AX1520">
        <v>0</v>
      </c>
      <c r="BB1520" t="s">
        <v>63</v>
      </c>
      <c r="BC1520" t="s">
        <v>6483</v>
      </c>
      <c r="BD1520">
        <v>0</v>
      </c>
      <c r="BF1520" t="s">
        <v>108</v>
      </c>
      <c r="BI1520" t="s">
        <v>5727</v>
      </c>
    </row>
    <row r="1521" spans="1:61" x14ac:dyDescent="0.35">
      <c r="A1521" t="s">
        <v>5790</v>
      </c>
      <c r="B1521">
        <v>10000</v>
      </c>
      <c r="C1521">
        <v>10000</v>
      </c>
      <c r="D1521" s="2">
        <v>45771</v>
      </c>
      <c r="E1521" t="s">
        <v>59</v>
      </c>
      <c r="F1521" t="s">
        <v>5596</v>
      </c>
      <c r="G1521" t="s">
        <v>719</v>
      </c>
      <c r="I1521">
        <v>1</v>
      </c>
      <c r="J1521" t="s">
        <v>183</v>
      </c>
      <c r="K1521">
        <v>61</v>
      </c>
      <c r="L1521" t="s">
        <v>6046</v>
      </c>
      <c r="M1521" t="s">
        <v>209</v>
      </c>
      <c r="N1521" t="s">
        <v>3802</v>
      </c>
      <c r="O1521">
        <v>500</v>
      </c>
      <c r="R1521" s="2">
        <v>45770</v>
      </c>
      <c r="T1521">
        <v>1</v>
      </c>
      <c r="U1521">
        <v>500</v>
      </c>
      <c r="V1521" t="s">
        <v>65</v>
      </c>
      <c r="W1521">
        <v>1631660001</v>
      </c>
      <c r="X1521">
        <v>0</v>
      </c>
      <c r="Y1521">
        <v>500</v>
      </c>
      <c r="Z1521">
        <v>0</v>
      </c>
      <c r="AA1521">
        <v>0</v>
      </c>
      <c r="AB1521">
        <v>0</v>
      </c>
      <c r="AC1521">
        <v>0</v>
      </c>
      <c r="AF1521">
        <v>0</v>
      </c>
      <c r="AO1521">
        <v>163166</v>
      </c>
      <c r="AP1521" t="s">
        <v>5791</v>
      </c>
      <c r="AQ1521" t="s">
        <v>23779</v>
      </c>
      <c r="AS1521">
        <v>0</v>
      </c>
      <c r="AT1521">
        <v>0</v>
      </c>
      <c r="AU1521">
        <v>0</v>
      </c>
      <c r="AV1521">
        <v>0</v>
      </c>
      <c r="AW1521">
        <v>0</v>
      </c>
      <c r="AX1521">
        <v>0</v>
      </c>
      <c r="BB1521" t="s">
        <v>63</v>
      </c>
      <c r="BC1521" t="s">
        <v>5792</v>
      </c>
      <c r="BD1521">
        <v>0</v>
      </c>
      <c r="BF1521" t="s">
        <v>5791</v>
      </c>
      <c r="BI1521" t="s">
        <v>5793</v>
      </c>
    </row>
    <row r="1522" spans="1:61" x14ac:dyDescent="0.35">
      <c r="A1522" t="s">
        <v>3313</v>
      </c>
      <c r="B1522">
        <v>10000</v>
      </c>
      <c r="C1522">
        <v>20000</v>
      </c>
      <c r="D1522" s="2">
        <v>45770</v>
      </c>
      <c r="E1522" t="s">
        <v>59</v>
      </c>
      <c r="F1522" s="4">
        <v>0.47409722222222223</v>
      </c>
      <c r="G1522">
        <v>860909190918</v>
      </c>
      <c r="I1522">
        <v>2</v>
      </c>
      <c r="J1522" t="s">
        <v>183</v>
      </c>
      <c r="K1522">
        <v>86</v>
      </c>
      <c r="L1522" t="s">
        <v>6043</v>
      </c>
      <c r="M1522" t="s">
        <v>1696</v>
      </c>
      <c r="N1522" t="s">
        <v>3840</v>
      </c>
      <c r="O1522">
        <v>945</v>
      </c>
      <c r="R1522" s="2">
        <v>45770</v>
      </c>
      <c r="T1522">
        <v>9</v>
      </c>
      <c r="U1522" s="3">
        <v>8505</v>
      </c>
      <c r="V1522" t="s">
        <v>65</v>
      </c>
      <c r="W1522">
        <v>200742620001</v>
      </c>
      <c r="X1522">
        <v>0</v>
      </c>
      <c r="Y1522" s="3">
        <v>2000</v>
      </c>
      <c r="Z1522" s="3">
        <v>6505</v>
      </c>
      <c r="AA1522">
        <v>0</v>
      </c>
      <c r="AB1522">
        <v>0</v>
      </c>
      <c r="AC1522">
        <v>0</v>
      </c>
      <c r="AF1522">
        <v>0</v>
      </c>
      <c r="AO1522">
        <v>20074262</v>
      </c>
      <c r="AP1522" t="s">
        <v>571</v>
      </c>
      <c r="AQ1522" t="s">
        <v>14937</v>
      </c>
      <c r="AS1522">
        <v>0</v>
      </c>
      <c r="AT1522">
        <v>0</v>
      </c>
      <c r="AU1522">
        <v>0</v>
      </c>
      <c r="AV1522">
        <v>0</v>
      </c>
      <c r="AW1522">
        <v>0</v>
      </c>
      <c r="AX1522">
        <v>0</v>
      </c>
      <c r="BB1522" t="s">
        <v>63</v>
      </c>
      <c r="BC1522" t="s">
        <v>5671</v>
      </c>
      <c r="BD1522">
        <v>0</v>
      </c>
      <c r="BF1522" t="s">
        <v>571</v>
      </c>
      <c r="BI1522" t="s">
        <v>3314</v>
      </c>
    </row>
    <row r="1523" spans="1:61" x14ac:dyDescent="0.35">
      <c r="A1523" t="s">
        <v>3315</v>
      </c>
      <c r="B1523">
        <v>10000</v>
      </c>
      <c r="C1523">
        <v>20000</v>
      </c>
      <c r="D1523" s="2">
        <v>45770</v>
      </c>
      <c r="E1523" t="s">
        <v>59</v>
      </c>
      <c r="F1523" t="s">
        <v>3316</v>
      </c>
      <c r="G1523">
        <v>860909190918</v>
      </c>
      <c r="I1523">
        <v>2</v>
      </c>
      <c r="J1523" t="s">
        <v>183</v>
      </c>
      <c r="K1523">
        <v>86</v>
      </c>
      <c r="L1523" t="s">
        <v>6043</v>
      </c>
      <c r="M1523" t="s">
        <v>1696</v>
      </c>
      <c r="N1523" t="s">
        <v>3840</v>
      </c>
      <c r="O1523">
        <v>519</v>
      </c>
      <c r="R1523" s="2">
        <v>45770</v>
      </c>
      <c r="T1523">
        <v>27</v>
      </c>
      <c r="U1523" s="3">
        <v>14013</v>
      </c>
      <c r="V1523" t="s">
        <v>65</v>
      </c>
      <c r="W1523">
        <v>200717140001</v>
      </c>
      <c r="X1523">
        <v>0</v>
      </c>
      <c r="Y1523" s="3">
        <v>8000</v>
      </c>
      <c r="Z1523" s="3">
        <v>6013</v>
      </c>
      <c r="AA1523">
        <v>0</v>
      </c>
      <c r="AB1523">
        <v>0</v>
      </c>
      <c r="AC1523">
        <v>0</v>
      </c>
      <c r="AF1523">
        <v>0</v>
      </c>
      <c r="AO1523">
        <v>20071714</v>
      </c>
      <c r="AP1523" t="s">
        <v>571</v>
      </c>
      <c r="AQ1523" t="s">
        <v>14937</v>
      </c>
      <c r="AS1523">
        <v>0</v>
      </c>
      <c r="AT1523">
        <v>0</v>
      </c>
      <c r="AU1523">
        <v>0</v>
      </c>
      <c r="AV1523">
        <v>0</v>
      </c>
      <c r="AW1523">
        <v>0</v>
      </c>
      <c r="AX1523">
        <v>0</v>
      </c>
      <c r="BB1523" t="s">
        <v>63</v>
      </c>
      <c r="BC1523" t="s">
        <v>6542</v>
      </c>
      <c r="BD1523">
        <v>0</v>
      </c>
      <c r="BF1523" t="s">
        <v>571</v>
      </c>
      <c r="BI1523" t="s">
        <v>3318</v>
      </c>
    </row>
    <row r="1524" spans="1:61" x14ac:dyDescent="0.35">
      <c r="A1524" t="s">
        <v>3319</v>
      </c>
      <c r="B1524">
        <v>10000</v>
      </c>
      <c r="C1524">
        <v>20000</v>
      </c>
      <c r="D1524" s="2">
        <v>45770</v>
      </c>
      <c r="E1524" t="s">
        <v>59</v>
      </c>
      <c r="F1524" s="4">
        <v>0.47339120370370369</v>
      </c>
      <c r="G1524">
        <v>860909190918</v>
      </c>
      <c r="I1524">
        <v>2</v>
      </c>
      <c r="J1524" t="s">
        <v>183</v>
      </c>
      <c r="K1524">
        <v>86</v>
      </c>
      <c r="L1524" t="s">
        <v>6043</v>
      </c>
      <c r="M1524" t="s">
        <v>1696</v>
      </c>
      <c r="N1524" t="s">
        <v>3840</v>
      </c>
      <c r="O1524">
        <v>734</v>
      </c>
      <c r="R1524" s="2">
        <v>45770</v>
      </c>
      <c r="T1524">
        <v>9</v>
      </c>
      <c r="U1524" s="3">
        <v>6606</v>
      </c>
      <c r="V1524" t="s">
        <v>65</v>
      </c>
      <c r="W1524">
        <v>200742640001</v>
      </c>
      <c r="X1524">
        <v>0</v>
      </c>
      <c r="Y1524" s="3">
        <v>6000</v>
      </c>
      <c r="Z1524">
        <v>606</v>
      </c>
      <c r="AA1524">
        <v>0</v>
      </c>
      <c r="AB1524">
        <v>0</v>
      </c>
      <c r="AC1524">
        <v>0</v>
      </c>
      <c r="AF1524">
        <v>0</v>
      </c>
      <c r="AO1524">
        <v>20074264</v>
      </c>
      <c r="AP1524" t="s">
        <v>571</v>
      </c>
      <c r="AQ1524" t="s">
        <v>14937</v>
      </c>
      <c r="AS1524">
        <v>0</v>
      </c>
      <c r="AT1524">
        <v>0</v>
      </c>
      <c r="AU1524">
        <v>0</v>
      </c>
      <c r="AV1524">
        <v>0</v>
      </c>
      <c r="AW1524">
        <v>0</v>
      </c>
      <c r="AX1524">
        <v>0</v>
      </c>
      <c r="BB1524" t="s">
        <v>63</v>
      </c>
      <c r="BC1524" t="s">
        <v>5672</v>
      </c>
      <c r="BD1524">
        <v>0</v>
      </c>
      <c r="BF1524" t="s">
        <v>571</v>
      </c>
      <c r="BI1524" t="s">
        <v>3320</v>
      </c>
    </row>
    <row r="1525" spans="1:61" x14ac:dyDescent="0.35">
      <c r="A1525" t="s">
        <v>3321</v>
      </c>
      <c r="B1525">
        <v>10000</v>
      </c>
      <c r="C1525">
        <v>20000</v>
      </c>
      <c r="D1525" s="2">
        <v>45770</v>
      </c>
      <c r="E1525" t="s">
        <v>59</v>
      </c>
      <c r="F1525" t="s">
        <v>3322</v>
      </c>
      <c r="G1525">
        <v>860909190918</v>
      </c>
      <c r="I1525">
        <v>32</v>
      </c>
      <c r="J1525" t="s">
        <v>183</v>
      </c>
      <c r="K1525">
        <v>86</v>
      </c>
      <c r="L1525" t="s">
        <v>6043</v>
      </c>
      <c r="M1525" t="s">
        <v>1696</v>
      </c>
      <c r="N1525" t="s">
        <v>3840</v>
      </c>
      <c r="O1525">
        <v>275</v>
      </c>
      <c r="R1525" s="2">
        <v>45770</v>
      </c>
      <c r="T1525">
        <v>27</v>
      </c>
      <c r="U1525" s="3">
        <v>7425</v>
      </c>
      <c r="V1525" t="s">
        <v>65</v>
      </c>
      <c r="W1525">
        <v>200645610001</v>
      </c>
      <c r="X1525">
        <v>0</v>
      </c>
      <c r="Y1525" s="3">
        <v>5000</v>
      </c>
      <c r="Z1525" s="3">
        <v>2425</v>
      </c>
      <c r="AA1525">
        <v>0</v>
      </c>
      <c r="AB1525">
        <v>0</v>
      </c>
      <c r="AC1525">
        <v>0</v>
      </c>
      <c r="AF1525">
        <v>0</v>
      </c>
      <c r="AO1525">
        <v>20064561</v>
      </c>
      <c r="AP1525" t="s">
        <v>571</v>
      </c>
      <c r="AQ1525" t="s">
        <v>14937</v>
      </c>
      <c r="AS1525">
        <v>0</v>
      </c>
      <c r="AT1525">
        <v>0</v>
      </c>
      <c r="AU1525">
        <v>0</v>
      </c>
      <c r="AV1525">
        <v>0</v>
      </c>
      <c r="AW1525">
        <v>0</v>
      </c>
      <c r="AX1525">
        <v>0</v>
      </c>
      <c r="BB1525" t="s">
        <v>63</v>
      </c>
      <c r="BC1525" t="s">
        <v>6543</v>
      </c>
      <c r="BD1525">
        <v>0</v>
      </c>
      <c r="BF1525" t="s">
        <v>571</v>
      </c>
      <c r="BI1525" t="s">
        <v>3323</v>
      </c>
    </row>
    <row r="1526" spans="1:61" x14ac:dyDescent="0.35">
      <c r="A1526" t="s">
        <v>5673</v>
      </c>
      <c r="B1526">
        <v>10000</v>
      </c>
      <c r="C1526">
        <v>30000</v>
      </c>
      <c r="D1526" s="2">
        <v>45771</v>
      </c>
      <c r="E1526" t="s">
        <v>59</v>
      </c>
      <c r="F1526" t="s">
        <v>5674</v>
      </c>
      <c r="G1526">
        <v>860909190918</v>
      </c>
      <c r="I1526">
        <v>2</v>
      </c>
      <c r="J1526" t="s">
        <v>183</v>
      </c>
      <c r="K1526">
        <v>86</v>
      </c>
      <c r="L1526" t="s">
        <v>6043</v>
      </c>
      <c r="M1526" t="s">
        <v>1696</v>
      </c>
      <c r="N1526" t="s">
        <v>3840</v>
      </c>
      <c r="O1526">
        <v>500</v>
      </c>
      <c r="R1526" s="2">
        <v>45770</v>
      </c>
      <c r="T1526">
        <v>7</v>
      </c>
      <c r="U1526" s="3">
        <v>3500</v>
      </c>
      <c r="V1526" t="s">
        <v>65</v>
      </c>
      <c r="W1526">
        <v>200645590001</v>
      </c>
      <c r="X1526">
        <v>0</v>
      </c>
      <c r="Y1526" s="3">
        <v>2500</v>
      </c>
      <c r="Z1526" s="3">
        <v>1000</v>
      </c>
      <c r="AA1526">
        <v>0</v>
      </c>
      <c r="AB1526">
        <v>0</v>
      </c>
      <c r="AC1526">
        <v>0</v>
      </c>
      <c r="AF1526">
        <v>0</v>
      </c>
      <c r="AO1526">
        <v>20064559</v>
      </c>
      <c r="AP1526" t="s">
        <v>571</v>
      </c>
      <c r="AQ1526" t="s">
        <v>14937</v>
      </c>
      <c r="AS1526">
        <v>0</v>
      </c>
      <c r="AT1526">
        <v>0</v>
      </c>
      <c r="AU1526">
        <v>0</v>
      </c>
      <c r="AV1526">
        <v>0</v>
      </c>
      <c r="AW1526">
        <v>0</v>
      </c>
      <c r="AX1526">
        <v>0</v>
      </c>
      <c r="BB1526" t="s">
        <v>63</v>
      </c>
      <c r="BC1526" t="s">
        <v>5675</v>
      </c>
      <c r="BD1526">
        <v>0</v>
      </c>
      <c r="BF1526" t="s">
        <v>571</v>
      </c>
      <c r="BI1526" t="s">
        <v>5676</v>
      </c>
    </row>
    <row r="1527" spans="1:61" x14ac:dyDescent="0.35">
      <c r="A1527" t="s">
        <v>5794</v>
      </c>
      <c r="B1527">
        <v>10000</v>
      </c>
      <c r="C1527">
        <v>10000</v>
      </c>
      <c r="D1527" s="2">
        <v>45771</v>
      </c>
      <c r="E1527" t="s">
        <v>59</v>
      </c>
      <c r="F1527" t="s">
        <v>5795</v>
      </c>
      <c r="G1527" t="s">
        <v>553</v>
      </c>
      <c r="I1527">
        <v>1</v>
      </c>
      <c r="J1527" t="s">
        <v>183</v>
      </c>
      <c r="K1527">
        <v>63</v>
      </c>
      <c r="L1527" t="s">
        <v>6051</v>
      </c>
      <c r="M1527" t="s">
        <v>136</v>
      </c>
      <c r="N1527" t="s">
        <v>3850</v>
      </c>
      <c r="O1527" s="3">
        <v>2000</v>
      </c>
      <c r="R1527" s="2">
        <v>45770</v>
      </c>
      <c r="T1527">
        <v>40</v>
      </c>
      <c r="U1527" s="3">
        <v>80000</v>
      </c>
      <c r="V1527" t="s">
        <v>65</v>
      </c>
      <c r="W1527" t="s">
        <v>1982</v>
      </c>
      <c r="X1527">
        <v>0</v>
      </c>
      <c r="Y1527" s="3">
        <v>80000</v>
      </c>
      <c r="Z1527">
        <v>0</v>
      </c>
      <c r="AA1527">
        <v>0</v>
      </c>
      <c r="AB1527">
        <v>0</v>
      </c>
      <c r="AC1527">
        <v>0</v>
      </c>
      <c r="AF1527">
        <v>0</v>
      </c>
      <c r="AO1527" t="s">
        <v>1983</v>
      </c>
      <c r="AP1527" t="s">
        <v>170</v>
      </c>
      <c r="AQ1527" t="s">
        <v>21526</v>
      </c>
      <c r="AS1527">
        <v>0</v>
      </c>
      <c r="AT1527">
        <v>0</v>
      </c>
      <c r="AU1527">
        <v>0</v>
      </c>
      <c r="AV1527">
        <v>0</v>
      </c>
      <c r="AW1527">
        <v>0</v>
      </c>
      <c r="AX1527">
        <v>0</v>
      </c>
      <c r="BB1527" t="s">
        <v>63</v>
      </c>
      <c r="BC1527" t="s">
        <v>5796</v>
      </c>
      <c r="BD1527">
        <v>0</v>
      </c>
      <c r="BF1527" t="s">
        <v>170</v>
      </c>
      <c r="BI1527" t="s">
        <v>5797</v>
      </c>
    </row>
    <row r="1528" spans="1:61" x14ac:dyDescent="0.35">
      <c r="A1528" t="s">
        <v>5798</v>
      </c>
      <c r="B1528">
        <v>10000</v>
      </c>
      <c r="C1528">
        <v>10000</v>
      </c>
      <c r="D1528" s="2">
        <v>45772</v>
      </c>
      <c r="E1528" t="s">
        <v>59</v>
      </c>
      <c r="F1528" t="s">
        <v>5799</v>
      </c>
      <c r="G1528" t="s">
        <v>5800</v>
      </c>
      <c r="I1528">
        <v>1</v>
      </c>
      <c r="J1528" t="s">
        <v>183</v>
      </c>
      <c r="K1528">
        <v>70</v>
      </c>
      <c r="L1528" t="s">
        <v>6051</v>
      </c>
      <c r="M1528" t="s">
        <v>272</v>
      </c>
      <c r="N1528" t="s">
        <v>3812</v>
      </c>
      <c r="O1528" s="3">
        <v>22500</v>
      </c>
      <c r="R1528" s="2">
        <v>45770</v>
      </c>
      <c r="T1528">
        <v>4</v>
      </c>
      <c r="U1528" s="3">
        <v>90000</v>
      </c>
      <c r="V1528" t="s">
        <v>65</v>
      </c>
      <c r="W1528" t="s">
        <v>2407</v>
      </c>
      <c r="X1528">
        <v>0</v>
      </c>
      <c r="Y1528" s="3">
        <v>90000</v>
      </c>
      <c r="Z1528">
        <v>0</v>
      </c>
      <c r="AA1528">
        <v>0</v>
      </c>
      <c r="AB1528">
        <v>0</v>
      </c>
      <c r="AC1528">
        <v>0</v>
      </c>
      <c r="AF1528">
        <v>0</v>
      </c>
      <c r="AO1528" t="s">
        <v>2408</v>
      </c>
      <c r="AP1528" t="s">
        <v>170</v>
      </c>
      <c r="AQ1528" t="s">
        <v>21526</v>
      </c>
      <c r="AS1528">
        <v>0</v>
      </c>
      <c r="AT1528">
        <v>0</v>
      </c>
      <c r="AU1528">
        <v>0</v>
      </c>
      <c r="AV1528">
        <v>0</v>
      </c>
      <c r="AW1528">
        <v>0</v>
      </c>
      <c r="AX1528">
        <v>0</v>
      </c>
      <c r="BB1528" t="s">
        <v>63</v>
      </c>
      <c r="BC1528" t="s">
        <v>5801</v>
      </c>
      <c r="BD1528">
        <v>0</v>
      </c>
      <c r="BF1528" t="s">
        <v>170</v>
      </c>
      <c r="BI1528" t="s">
        <v>5802</v>
      </c>
    </row>
    <row r="1529" spans="1:61" x14ac:dyDescent="0.35">
      <c r="A1529" t="s">
        <v>5803</v>
      </c>
      <c r="B1529">
        <v>10000</v>
      </c>
      <c r="C1529">
        <v>10000</v>
      </c>
      <c r="D1529" s="2">
        <v>45771</v>
      </c>
      <c r="E1529" t="s">
        <v>59</v>
      </c>
      <c r="F1529" t="s">
        <v>3589</v>
      </c>
      <c r="G1529" t="s">
        <v>167</v>
      </c>
      <c r="I1529">
        <v>1</v>
      </c>
      <c r="J1529" t="s">
        <v>183</v>
      </c>
      <c r="K1529">
        <v>63</v>
      </c>
      <c r="L1529" t="s">
        <v>6051</v>
      </c>
      <c r="M1529" t="s">
        <v>136</v>
      </c>
      <c r="N1529" t="s">
        <v>3850</v>
      </c>
      <c r="O1529" s="3">
        <v>1334</v>
      </c>
      <c r="R1529" s="2">
        <v>45770</v>
      </c>
      <c r="T1529">
        <v>30</v>
      </c>
      <c r="U1529" s="3">
        <v>40020</v>
      </c>
      <c r="V1529" t="s">
        <v>65</v>
      </c>
      <c r="W1529" t="s">
        <v>584</v>
      </c>
      <c r="X1529">
        <v>0</v>
      </c>
      <c r="Y1529" s="3">
        <v>40000</v>
      </c>
      <c r="Z1529">
        <v>20</v>
      </c>
      <c r="AA1529">
        <v>0</v>
      </c>
      <c r="AB1529">
        <v>0</v>
      </c>
      <c r="AC1529">
        <v>0</v>
      </c>
      <c r="AF1529">
        <v>0</v>
      </c>
      <c r="AO1529" t="s">
        <v>585</v>
      </c>
      <c r="AP1529" t="s">
        <v>170</v>
      </c>
      <c r="AQ1529" t="s">
        <v>21526</v>
      </c>
      <c r="AS1529">
        <v>0</v>
      </c>
      <c r="AT1529">
        <v>0</v>
      </c>
      <c r="AU1529">
        <v>0</v>
      </c>
      <c r="AV1529">
        <v>0</v>
      </c>
      <c r="AW1529">
        <v>0</v>
      </c>
      <c r="AX1529">
        <v>0</v>
      </c>
      <c r="BB1529" t="s">
        <v>63</v>
      </c>
      <c r="BC1529" t="s">
        <v>5804</v>
      </c>
      <c r="BD1529">
        <v>0</v>
      </c>
      <c r="BF1529" t="s">
        <v>170</v>
      </c>
      <c r="BI1529" t="s">
        <v>5805</v>
      </c>
    </row>
    <row r="1530" spans="1:61" x14ac:dyDescent="0.35">
      <c r="A1530" t="s">
        <v>5806</v>
      </c>
      <c r="B1530">
        <v>10000</v>
      </c>
      <c r="C1530">
        <v>10000</v>
      </c>
      <c r="D1530" s="2">
        <v>45771</v>
      </c>
      <c r="E1530" t="s">
        <v>59</v>
      </c>
      <c r="F1530" t="s">
        <v>3527</v>
      </c>
      <c r="G1530" t="s">
        <v>5807</v>
      </c>
      <c r="I1530">
        <v>1</v>
      </c>
      <c r="J1530" t="s">
        <v>183</v>
      </c>
      <c r="K1530">
        <v>26</v>
      </c>
      <c r="L1530" t="s">
        <v>6061</v>
      </c>
      <c r="M1530" t="s">
        <v>648</v>
      </c>
      <c r="N1530" t="s">
        <v>3810</v>
      </c>
      <c r="O1530" s="3">
        <v>9000</v>
      </c>
      <c r="R1530" s="2">
        <v>45770</v>
      </c>
      <c r="T1530">
        <v>4</v>
      </c>
      <c r="U1530" s="3">
        <v>36000</v>
      </c>
      <c r="V1530" t="s">
        <v>65</v>
      </c>
      <c r="W1530" t="s">
        <v>2716</v>
      </c>
      <c r="X1530">
        <v>0</v>
      </c>
      <c r="Y1530" s="3">
        <v>36000</v>
      </c>
      <c r="Z1530">
        <v>0</v>
      </c>
      <c r="AA1530">
        <v>0</v>
      </c>
      <c r="AB1530">
        <v>0</v>
      </c>
      <c r="AC1530">
        <v>0</v>
      </c>
      <c r="AF1530">
        <v>0</v>
      </c>
      <c r="AO1530" t="s">
        <v>2717</v>
      </c>
      <c r="AP1530" t="s">
        <v>170</v>
      </c>
      <c r="AQ1530" t="s">
        <v>21526</v>
      </c>
      <c r="AS1530">
        <v>0</v>
      </c>
      <c r="AT1530">
        <v>0</v>
      </c>
      <c r="AU1530">
        <v>0</v>
      </c>
      <c r="AV1530">
        <v>0</v>
      </c>
      <c r="AW1530">
        <v>0</v>
      </c>
      <c r="AX1530">
        <v>0</v>
      </c>
      <c r="BB1530" t="s">
        <v>63</v>
      </c>
      <c r="BC1530" t="s">
        <v>5808</v>
      </c>
      <c r="BD1530">
        <v>0</v>
      </c>
      <c r="BF1530" t="s">
        <v>170</v>
      </c>
      <c r="BI1530" t="s">
        <v>5809</v>
      </c>
    </row>
    <row r="1531" spans="1:61" x14ac:dyDescent="0.35">
      <c r="A1531" t="s">
        <v>3433</v>
      </c>
      <c r="B1531">
        <v>10000</v>
      </c>
      <c r="C1531">
        <v>10000</v>
      </c>
      <c r="D1531" s="2">
        <v>45770</v>
      </c>
      <c r="E1531" t="s">
        <v>59</v>
      </c>
      <c r="F1531" t="s">
        <v>3412</v>
      </c>
      <c r="G1531" t="s">
        <v>2715</v>
      </c>
      <c r="I1531">
        <v>1</v>
      </c>
      <c r="J1531" t="s">
        <v>183</v>
      </c>
      <c r="K1531">
        <v>26</v>
      </c>
      <c r="L1531" t="s">
        <v>6061</v>
      </c>
      <c r="M1531" t="s">
        <v>648</v>
      </c>
      <c r="N1531" t="s">
        <v>3810</v>
      </c>
      <c r="O1531" s="3">
        <v>4500</v>
      </c>
      <c r="R1531" s="2">
        <v>45770</v>
      </c>
      <c r="T1531">
        <v>4</v>
      </c>
      <c r="U1531" s="3">
        <v>18000</v>
      </c>
      <c r="V1531" t="s">
        <v>65</v>
      </c>
      <c r="W1531" t="s">
        <v>2273</v>
      </c>
      <c r="X1531">
        <v>0</v>
      </c>
      <c r="Y1531" s="3">
        <v>18000</v>
      </c>
      <c r="Z1531">
        <v>0</v>
      </c>
      <c r="AA1531">
        <v>0</v>
      </c>
      <c r="AB1531">
        <v>0</v>
      </c>
      <c r="AC1531">
        <v>0</v>
      </c>
      <c r="AF1531">
        <v>0</v>
      </c>
      <c r="AO1531" t="s">
        <v>2274</v>
      </c>
      <c r="AP1531" t="s">
        <v>170</v>
      </c>
      <c r="AQ1531" t="s">
        <v>21526</v>
      </c>
      <c r="AS1531">
        <v>0</v>
      </c>
      <c r="AT1531">
        <v>0</v>
      </c>
      <c r="AU1531">
        <v>0</v>
      </c>
      <c r="AV1531">
        <v>0</v>
      </c>
      <c r="AW1531">
        <v>0</v>
      </c>
      <c r="AX1531">
        <v>0</v>
      </c>
      <c r="BB1531" t="s">
        <v>63</v>
      </c>
      <c r="BC1531" t="s">
        <v>5810</v>
      </c>
      <c r="BD1531">
        <v>0</v>
      </c>
      <c r="BF1531" t="s">
        <v>170</v>
      </c>
      <c r="BI1531" t="s">
        <v>3434</v>
      </c>
    </row>
    <row r="1532" spans="1:61" x14ac:dyDescent="0.35">
      <c r="A1532" t="s">
        <v>5811</v>
      </c>
      <c r="B1532">
        <v>10000</v>
      </c>
      <c r="C1532">
        <v>10000</v>
      </c>
      <c r="D1532" s="2">
        <v>45771</v>
      </c>
      <c r="E1532" t="s">
        <v>59</v>
      </c>
      <c r="F1532" t="s">
        <v>5795</v>
      </c>
      <c r="G1532" t="s">
        <v>167</v>
      </c>
      <c r="I1532">
        <v>1</v>
      </c>
      <c r="J1532" t="s">
        <v>183</v>
      </c>
      <c r="K1532">
        <v>63</v>
      </c>
      <c r="L1532" t="s">
        <v>6051</v>
      </c>
      <c r="M1532" t="s">
        <v>136</v>
      </c>
      <c r="N1532" t="s">
        <v>3850</v>
      </c>
      <c r="O1532" s="3">
        <v>5000</v>
      </c>
      <c r="R1532" s="2">
        <v>45770</v>
      </c>
      <c r="T1532">
        <v>60</v>
      </c>
      <c r="U1532" s="3">
        <v>300000</v>
      </c>
      <c r="V1532" t="s">
        <v>65</v>
      </c>
      <c r="W1532" t="s">
        <v>1023</v>
      </c>
      <c r="X1532">
        <v>0</v>
      </c>
      <c r="Y1532" s="3">
        <v>300000</v>
      </c>
      <c r="Z1532">
        <v>0</v>
      </c>
      <c r="AA1532">
        <v>0</v>
      </c>
      <c r="AB1532">
        <v>0</v>
      </c>
      <c r="AC1532">
        <v>0</v>
      </c>
      <c r="AF1532">
        <v>0</v>
      </c>
      <c r="AO1532" t="s">
        <v>1024</v>
      </c>
      <c r="AP1532" t="s">
        <v>170</v>
      </c>
      <c r="AQ1532" t="s">
        <v>21526</v>
      </c>
      <c r="AS1532">
        <v>0</v>
      </c>
      <c r="AT1532">
        <v>0</v>
      </c>
      <c r="AU1532">
        <v>0</v>
      </c>
      <c r="AV1532">
        <v>0</v>
      </c>
      <c r="AW1532">
        <v>0</v>
      </c>
      <c r="AX1532">
        <v>0</v>
      </c>
      <c r="BB1532" t="s">
        <v>63</v>
      </c>
      <c r="BC1532" t="s">
        <v>5812</v>
      </c>
      <c r="BD1532">
        <v>0</v>
      </c>
      <c r="BF1532" t="s">
        <v>170</v>
      </c>
      <c r="BI1532" t="s">
        <v>5813</v>
      </c>
    </row>
    <row r="1533" spans="1:61" x14ac:dyDescent="0.35">
      <c r="A1533" t="s">
        <v>5814</v>
      </c>
      <c r="B1533">
        <v>10000</v>
      </c>
      <c r="C1533">
        <v>10000</v>
      </c>
      <c r="D1533" s="2">
        <v>45771</v>
      </c>
      <c r="E1533" t="s">
        <v>59</v>
      </c>
      <c r="F1533" t="s">
        <v>5815</v>
      </c>
      <c r="G1533">
        <v>1006323</v>
      </c>
      <c r="I1533">
        <v>1</v>
      </c>
      <c r="J1533" t="s">
        <v>183</v>
      </c>
      <c r="K1533">
        <v>63</v>
      </c>
      <c r="L1533" t="s">
        <v>6051</v>
      </c>
      <c r="M1533" t="s">
        <v>136</v>
      </c>
      <c r="N1533" t="s">
        <v>3850</v>
      </c>
      <c r="O1533" s="3">
        <v>5000</v>
      </c>
      <c r="R1533" s="2">
        <v>45770</v>
      </c>
      <c r="T1533">
        <v>40</v>
      </c>
      <c r="U1533" s="3">
        <v>200000</v>
      </c>
      <c r="V1533" t="s">
        <v>65</v>
      </c>
      <c r="W1533" t="s">
        <v>1990</v>
      </c>
      <c r="X1533">
        <v>0</v>
      </c>
      <c r="Y1533" s="3">
        <v>200000</v>
      </c>
      <c r="Z1533">
        <v>0</v>
      </c>
      <c r="AA1533">
        <v>0</v>
      </c>
      <c r="AB1533">
        <v>0</v>
      </c>
      <c r="AC1533">
        <v>0</v>
      </c>
      <c r="AF1533">
        <v>0</v>
      </c>
      <c r="AO1533" t="s">
        <v>1991</v>
      </c>
      <c r="AP1533" t="s">
        <v>170</v>
      </c>
      <c r="AQ1533" t="s">
        <v>21526</v>
      </c>
      <c r="AS1533">
        <v>0</v>
      </c>
      <c r="AT1533">
        <v>0</v>
      </c>
      <c r="AU1533">
        <v>0</v>
      </c>
      <c r="AV1533">
        <v>0</v>
      </c>
      <c r="AW1533">
        <v>0</v>
      </c>
      <c r="AX1533">
        <v>0</v>
      </c>
      <c r="BB1533" t="s">
        <v>63</v>
      </c>
      <c r="BC1533" t="s">
        <v>5816</v>
      </c>
      <c r="BD1533">
        <v>0</v>
      </c>
      <c r="BF1533" t="s">
        <v>170</v>
      </c>
      <c r="BI1533" t="s">
        <v>5817</v>
      </c>
    </row>
    <row r="1534" spans="1:61" x14ac:dyDescent="0.35">
      <c r="A1534" t="s">
        <v>5818</v>
      </c>
      <c r="B1534">
        <v>10000</v>
      </c>
      <c r="C1534">
        <v>10000</v>
      </c>
      <c r="D1534" s="2">
        <v>45771</v>
      </c>
      <c r="E1534" t="s">
        <v>59</v>
      </c>
      <c r="F1534" t="s">
        <v>5815</v>
      </c>
      <c r="G1534" t="s">
        <v>167</v>
      </c>
      <c r="I1534">
        <v>1</v>
      </c>
      <c r="J1534" t="s">
        <v>183</v>
      </c>
      <c r="K1534">
        <v>63</v>
      </c>
      <c r="L1534" t="s">
        <v>6051</v>
      </c>
      <c r="M1534" t="s">
        <v>136</v>
      </c>
      <c r="N1534" t="s">
        <v>3850</v>
      </c>
      <c r="O1534" s="3">
        <v>1334</v>
      </c>
      <c r="R1534" s="2">
        <v>45770</v>
      </c>
      <c r="T1534">
        <v>60</v>
      </c>
      <c r="U1534" s="3">
        <v>80040</v>
      </c>
      <c r="V1534" t="s">
        <v>65</v>
      </c>
      <c r="W1534" t="s">
        <v>5819</v>
      </c>
      <c r="X1534">
        <v>0</v>
      </c>
      <c r="Y1534" s="3">
        <v>80000</v>
      </c>
      <c r="Z1534">
        <v>40</v>
      </c>
      <c r="AA1534">
        <v>0</v>
      </c>
      <c r="AB1534">
        <v>0</v>
      </c>
      <c r="AC1534">
        <v>0</v>
      </c>
      <c r="AF1534">
        <v>0</v>
      </c>
      <c r="AO1534" t="s">
        <v>5820</v>
      </c>
      <c r="AP1534" t="s">
        <v>170</v>
      </c>
      <c r="AQ1534" t="s">
        <v>21526</v>
      </c>
      <c r="AS1534">
        <v>0</v>
      </c>
      <c r="AT1534">
        <v>0</v>
      </c>
      <c r="AU1534">
        <v>0</v>
      </c>
      <c r="AV1534">
        <v>0</v>
      </c>
      <c r="AW1534">
        <v>0</v>
      </c>
      <c r="AX1534">
        <v>0</v>
      </c>
      <c r="BB1534" t="s">
        <v>63</v>
      </c>
      <c r="BC1534" t="s">
        <v>5821</v>
      </c>
      <c r="BD1534">
        <v>0</v>
      </c>
      <c r="BF1534" t="s">
        <v>170</v>
      </c>
      <c r="BI1534" t="s">
        <v>5822</v>
      </c>
    </row>
    <row r="1535" spans="1:61" x14ac:dyDescent="0.35">
      <c r="A1535" t="s">
        <v>3557</v>
      </c>
      <c r="B1535">
        <v>10000</v>
      </c>
      <c r="C1535">
        <v>10000</v>
      </c>
      <c r="D1535" s="2">
        <v>45771</v>
      </c>
      <c r="E1535" t="s">
        <v>59</v>
      </c>
      <c r="F1535" t="s">
        <v>5823</v>
      </c>
      <c r="G1535" t="s">
        <v>1880</v>
      </c>
      <c r="I1535">
        <v>1</v>
      </c>
      <c r="J1535" t="s">
        <v>183</v>
      </c>
      <c r="K1535">
        <v>78</v>
      </c>
      <c r="L1535" t="s">
        <v>6047</v>
      </c>
      <c r="M1535" t="s">
        <v>216</v>
      </c>
      <c r="N1535" t="s">
        <v>3803</v>
      </c>
      <c r="O1535" s="3">
        <v>1000</v>
      </c>
      <c r="R1535" s="2">
        <v>45770</v>
      </c>
      <c r="T1535">
        <v>16</v>
      </c>
      <c r="U1535" s="3">
        <v>16000</v>
      </c>
      <c r="V1535" t="s">
        <v>65</v>
      </c>
      <c r="W1535" t="s">
        <v>3035</v>
      </c>
      <c r="X1535">
        <v>0</v>
      </c>
      <c r="Y1535" s="3">
        <v>10000</v>
      </c>
      <c r="Z1535" s="3">
        <v>6000</v>
      </c>
      <c r="AA1535">
        <v>0</v>
      </c>
      <c r="AB1535">
        <v>0</v>
      </c>
      <c r="AC1535">
        <v>0</v>
      </c>
      <c r="AF1535">
        <v>0</v>
      </c>
      <c r="AO1535" t="s">
        <v>3036</v>
      </c>
      <c r="AP1535" t="s">
        <v>170</v>
      </c>
      <c r="AQ1535" t="s">
        <v>21526</v>
      </c>
      <c r="AS1535">
        <v>0</v>
      </c>
      <c r="AT1535">
        <v>0</v>
      </c>
      <c r="AU1535">
        <v>0</v>
      </c>
      <c r="AV1535">
        <v>0</v>
      </c>
      <c r="AW1535">
        <v>0</v>
      </c>
      <c r="AX1535">
        <v>0</v>
      </c>
      <c r="BB1535" t="s">
        <v>63</v>
      </c>
      <c r="BC1535" t="s">
        <v>5824</v>
      </c>
      <c r="BD1535">
        <v>0</v>
      </c>
      <c r="BF1535" t="s">
        <v>170</v>
      </c>
      <c r="BI1535" t="s">
        <v>3559</v>
      </c>
    </row>
    <row r="1536" spans="1:61" x14ac:dyDescent="0.35">
      <c r="A1536" t="s">
        <v>3560</v>
      </c>
      <c r="B1536">
        <v>10000</v>
      </c>
      <c r="C1536">
        <v>10000</v>
      </c>
      <c r="D1536" s="2">
        <v>45771</v>
      </c>
      <c r="E1536" t="s">
        <v>59</v>
      </c>
      <c r="F1536" t="s">
        <v>3561</v>
      </c>
      <c r="G1536" t="s">
        <v>1880</v>
      </c>
      <c r="I1536">
        <v>1</v>
      </c>
      <c r="J1536" t="s">
        <v>183</v>
      </c>
      <c r="K1536">
        <v>78</v>
      </c>
      <c r="L1536" t="s">
        <v>6047</v>
      </c>
      <c r="M1536" t="s">
        <v>216</v>
      </c>
      <c r="N1536" t="s">
        <v>3803</v>
      </c>
      <c r="O1536" s="3">
        <v>4000</v>
      </c>
      <c r="R1536" s="2">
        <v>45770</v>
      </c>
      <c r="T1536">
        <v>16</v>
      </c>
      <c r="U1536" s="3">
        <v>64000</v>
      </c>
      <c r="V1536" t="s">
        <v>65</v>
      </c>
      <c r="W1536" t="s">
        <v>1882</v>
      </c>
      <c r="X1536">
        <v>0</v>
      </c>
      <c r="Y1536" s="3">
        <v>60000</v>
      </c>
      <c r="Z1536" s="3">
        <v>4000</v>
      </c>
      <c r="AA1536">
        <v>0</v>
      </c>
      <c r="AB1536">
        <v>0</v>
      </c>
      <c r="AC1536">
        <v>0</v>
      </c>
      <c r="AF1536">
        <v>0</v>
      </c>
      <c r="AO1536" t="s">
        <v>1883</v>
      </c>
      <c r="AP1536" t="s">
        <v>170</v>
      </c>
      <c r="AQ1536" t="s">
        <v>21526</v>
      </c>
      <c r="AS1536">
        <v>0</v>
      </c>
      <c r="AT1536">
        <v>0</v>
      </c>
      <c r="AU1536">
        <v>0</v>
      </c>
      <c r="AV1536">
        <v>0</v>
      </c>
      <c r="AW1536">
        <v>0</v>
      </c>
      <c r="AX1536">
        <v>0</v>
      </c>
      <c r="BB1536" t="s">
        <v>63</v>
      </c>
      <c r="BC1536" t="s">
        <v>5825</v>
      </c>
      <c r="BD1536">
        <v>0</v>
      </c>
      <c r="BF1536" t="s">
        <v>170</v>
      </c>
      <c r="BI1536" t="s">
        <v>3562</v>
      </c>
    </row>
    <row r="1537" spans="1:61" x14ac:dyDescent="0.35">
      <c r="A1537" t="s">
        <v>3565</v>
      </c>
      <c r="B1537">
        <v>10000</v>
      </c>
      <c r="C1537">
        <v>10000</v>
      </c>
      <c r="D1537" s="2">
        <v>45771</v>
      </c>
      <c r="E1537" t="s">
        <v>59</v>
      </c>
      <c r="F1537" t="s">
        <v>3566</v>
      </c>
      <c r="G1537" t="s">
        <v>1428</v>
      </c>
      <c r="I1537">
        <v>1</v>
      </c>
      <c r="J1537" t="s">
        <v>183</v>
      </c>
      <c r="K1537">
        <v>78</v>
      </c>
      <c r="L1537" t="s">
        <v>6047</v>
      </c>
      <c r="M1537" t="s">
        <v>216</v>
      </c>
      <c r="N1537" t="s">
        <v>3803</v>
      </c>
      <c r="O1537" s="3">
        <v>5500</v>
      </c>
      <c r="R1537" s="2">
        <v>45770</v>
      </c>
      <c r="T1537">
        <v>16</v>
      </c>
      <c r="U1537" s="3">
        <v>88000</v>
      </c>
      <c r="V1537" t="s">
        <v>65</v>
      </c>
      <c r="W1537" t="s">
        <v>3002</v>
      </c>
      <c r="X1537">
        <v>0</v>
      </c>
      <c r="Y1537" s="3">
        <v>80000</v>
      </c>
      <c r="Z1537" s="3">
        <v>8000</v>
      </c>
      <c r="AA1537">
        <v>0</v>
      </c>
      <c r="AB1537">
        <v>0</v>
      </c>
      <c r="AC1537">
        <v>0</v>
      </c>
      <c r="AF1537">
        <v>0</v>
      </c>
      <c r="AO1537" t="s">
        <v>3003</v>
      </c>
      <c r="AP1537" t="s">
        <v>170</v>
      </c>
      <c r="AQ1537" t="s">
        <v>21526</v>
      </c>
      <c r="AS1537">
        <v>0</v>
      </c>
      <c r="AT1537">
        <v>0</v>
      </c>
      <c r="AU1537">
        <v>0</v>
      </c>
      <c r="AV1537">
        <v>0</v>
      </c>
      <c r="AW1537">
        <v>0</v>
      </c>
      <c r="AX1537">
        <v>0</v>
      </c>
      <c r="BB1537" t="s">
        <v>63</v>
      </c>
      <c r="BC1537" t="s">
        <v>6522</v>
      </c>
      <c r="BD1537">
        <v>0</v>
      </c>
      <c r="BF1537" t="s">
        <v>170</v>
      </c>
      <c r="BI1537" t="s">
        <v>3567</v>
      </c>
    </row>
    <row r="1538" spans="1:61" x14ac:dyDescent="0.35">
      <c r="A1538" t="s">
        <v>5826</v>
      </c>
      <c r="B1538">
        <v>10000</v>
      </c>
      <c r="C1538">
        <v>10000</v>
      </c>
      <c r="D1538" s="2">
        <v>45771</v>
      </c>
      <c r="E1538" t="s">
        <v>59</v>
      </c>
      <c r="F1538" t="s">
        <v>5815</v>
      </c>
      <c r="G1538" t="s">
        <v>1834</v>
      </c>
      <c r="I1538">
        <v>1</v>
      </c>
      <c r="J1538" t="s">
        <v>183</v>
      </c>
      <c r="K1538">
        <v>70</v>
      </c>
      <c r="L1538" t="s">
        <v>6051</v>
      </c>
      <c r="M1538" t="s">
        <v>272</v>
      </c>
      <c r="N1538" t="s">
        <v>3812</v>
      </c>
      <c r="O1538" s="3">
        <v>6667</v>
      </c>
      <c r="R1538" s="2">
        <v>45770</v>
      </c>
      <c r="T1538">
        <v>6</v>
      </c>
      <c r="U1538" s="3">
        <v>40002</v>
      </c>
      <c r="V1538" t="s">
        <v>65</v>
      </c>
      <c r="W1538" t="s">
        <v>1865</v>
      </c>
      <c r="X1538">
        <v>0</v>
      </c>
      <c r="Y1538" s="3">
        <v>40000</v>
      </c>
      <c r="Z1538">
        <v>2</v>
      </c>
      <c r="AA1538">
        <v>0</v>
      </c>
      <c r="AB1538">
        <v>0</v>
      </c>
      <c r="AC1538">
        <v>0</v>
      </c>
      <c r="AF1538">
        <v>0</v>
      </c>
      <c r="AO1538" t="s">
        <v>1866</v>
      </c>
      <c r="AP1538" t="s">
        <v>275</v>
      </c>
      <c r="AQ1538" t="s">
        <v>21306</v>
      </c>
      <c r="AS1538">
        <v>0</v>
      </c>
      <c r="AT1538">
        <v>0</v>
      </c>
      <c r="AU1538">
        <v>0</v>
      </c>
      <c r="AV1538">
        <v>0</v>
      </c>
      <c r="AW1538">
        <v>0</v>
      </c>
      <c r="AX1538">
        <v>0</v>
      </c>
      <c r="BB1538" t="s">
        <v>63</v>
      </c>
      <c r="BC1538" t="s">
        <v>5827</v>
      </c>
      <c r="BD1538">
        <v>0</v>
      </c>
      <c r="BF1538" t="s">
        <v>275</v>
      </c>
      <c r="BI1538" t="s">
        <v>5828</v>
      </c>
    </row>
    <row r="1539" spans="1:61" x14ac:dyDescent="0.35">
      <c r="A1539" t="s">
        <v>5680</v>
      </c>
      <c r="B1539">
        <v>10000</v>
      </c>
      <c r="C1539">
        <v>20000</v>
      </c>
      <c r="D1539" s="2">
        <v>45772</v>
      </c>
      <c r="E1539" t="s">
        <v>59</v>
      </c>
      <c r="F1539" t="s">
        <v>5681</v>
      </c>
      <c r="G1539" t="s">
        <v>5682</v>
      </c>
      <c r="I1539">
        <v>1</v>
      </c>
      <c r="J1539" t="s">
        <v>183</v>
      </c>
      <c r="K1539" t="s">
        <v>3819</v>
      </c>
      <c r="L1539" t="s">
        <v>6073</v>
      </c>
      <c r="M1539" t="s">
        <v>3801</v>
      </c>
      <c r="N1539" t="s">
        <v>3839</v>
      </c>
      <c r="O1539" s="3">
        <v>90000</v>
      </c>
      <c r="R1539" s="2">
        <v>45770</v>
      </c>
      <c r="T1539">
        <v>1</v>
      </c>
      <c r="U1539" s="3">
        <v>90000</v>
      </c>
      <c r="V1539" t="s">
        <v>65</v>
      </c>
      <c r="W1539" t="s">
        <v>3193</v>
      </c>
      <c r="X1539">
        <v>0</v>
      </c>
      <c r="Y1539" s="3">
        <v>90000</v>
      </c>
      <c r="Z1539">
        <v>0</v>
      </c>
      <c r="AA1539">
        <v>0</v>
      </c>
      <c r="AB1539">
        <v>0</v>
      </c>
      <c r="AC1539">
        <v>0</v>
      </c>
      <c r="AF1539">
        <v>0</v>
      </c>
      <c r="AO1539" t="s">
        <v>3194</v>
      </c>
      <c r="AP1539" t="s">
        <v>275</v>
      </c>
      <c r="AQ1539" t="s">
        <v>21306</v>
      </c>
      <c r="AS1539">
        <v>0</v>
      </c>
      <c r="AT1539">
        <v>0</v>
      </c>
      <c r="AU1539">
        <v>0</v>
      </c>
      <c r="AV1539">
        <v>0</v>
      </c>
      <c r="AW1539">
        <v>0</v>
      </c>
      <c r="AX1539">
        <v>0</v>
      </c>
      <c r="BB1539" t="s">
        <v>63</v>
      </c>
      <c r="BC1539" t="s">
        <v>5683</v>
      </c>
      <c r="BD1539">
        <v>0</v>
      </c>
      <c r="BF1539" t="s">
        <v>275</v>
      </c>
      <c r="BI1539" t="s">
        <v>5684</v>
      </c>
    </row>
    <row r="1540" spans="1:61" x14ac:dyDescent="0.35">
      <c r="A1540" t="s">
        <v>3571</v>
      </c>
      <c r="B1540">
        <v>10000</v>
      </c>
      <c r="C1540">
        <v>10000</v>
      </c>
      <c r="D1540" s="2">
        <v>45772</v>
      </c>
      <c r="E1540" t="s">
        <v>59</v>
      </c>
      <c r="F1540" t="s">
        <v>3572</v>
      </c>
      <c r="G1540" t="s">
        <v>3573</v>
      </c>
      <c r="I1540">
        <v>1</v>
      </c>
      <c r="J1540" t="s">
        <v>183</v>
      </c>
      <c r="K1540">
        <v>90</v>
      </c>
      <c r="L1540" t="s">
        <v>6044</v>
      </c>
      <c r="M1540" t="s">
        <v>439</v>
      </c>
      <c r="N1540" t="s">
        <v>3859</v>
      </c>
      <c r="O1540" s="3">
        <v>18900</v>
      </c>
      <c r="R1540" s="2">
        <v>45770</v>
      </c>
      <c r="T1540">
        <v>2</v>
      </c>
      <c r="U1540" s="3">
        <v>37800</v>
      </c>
      <c r="V1540" t="s">
        <v>65</v>
      </c>
      <c r="W1540" t="s">
        <v>1181</v>
      </c>
      <c r="X1540">
        <v>0</v>
      </c>
      <c r="Y1540" s="3">
        <v>37800</v>
      </c>
      <c r="Z1540">
        <v>0</v>
      </c>
      <c r="AA1540">
        <v>0</v>
      </c>
      <c r="AB1540">
        <v>0</v>
      </c>
      <c r="AC1540">
        <v>0</v>
      </c>
      <c r="AF1540">
        <v>0</v>
      </c>
      <c r="AO1540" t="s">
        <v>1182</v>
      </c>
      <c r="AP1540" t="s">
        <v>275</v>
      </c>
      <c r="AQ1540" t="s">
        <v>21306</v>
      </c>
      <c r="AS1540">
        <v>0</v>
      </c>
      <c r="AT1540">
        <v>0</v>
      </c>
      <c r="AU1540">
        <v>0</v>
      </c>
      <c r="AV1540">
        <v>0</v>
      </c>
      <c r="AW1540">
        <v>0</v>
      </c>
      <c r="AX1540">
        <v>0</v>
      </c>
      <c r="BB1540" t="s">
        <v>63</v>
      </c>
      <c r="BC1540" t="s">
        <v>5829</v>
      </c>
      <c r="BD1540">
        <v>0</v>
      </c>
      <c r="BF1540" t="s">
        <v>275</v>
      </c>
      <c r="BI1540" t="s">
        <v>3574</v>
      </c>
    </row>
    <row r="1541" spans="1:61" x14ac:dyDescent="0.35">
      <c r="A1541" t="s">
        <v>5728</v>
      </c>
      <c r="B1541">
        <v>10000</v>
      </c>
      <c r="C1541">
        <v>10000</v>
      </c>
      <c r="D1541" s="2">
        <v>45777</v>
      </c>
      <c r="E1541" t="s">
        <v>59</v>
      </c>
      <c r="F1541" t="s">
        <v>4244</v>
      </c>
      <c r="G1541" t="s">
        <v>5729</v>
      </c>
      <c r="I1541">
        <v>1</v>
      </c>
      <c r="J1541" t="s">
        <v>183</v>
      </c>
      <c r="K1541">
        <v>62</v>
      </c>
      <c r="L1541" t="s">
        <v>6066</v>
      </c>
      <c r="M1541" t="s">
        <v>830</v>
      </c>
      <c r="N1541" t="s">
        <v>3852</v>
      </c>
      <c r="O1541" s="3">
        <v>200000</v>
      </c>
      <c r="R1541" s="2">
        <v>45770</v>
      </c>
      <c r="T1541">
        <v>1</v>
      </c>
      <c r="U1541" s="3">
        <v>200000</v>
      </c>
      <c r="V1541" t="s">
        <v>65</v>
      </c>
      <c r="W1541" t="s">
        <v>3199</v>
      </c>
      <c r="X1541">
        <v>0</v>
      </c>
      <c r="Y1541" s="3">
        <v>200000</v>
      </c>
      <c r="Z1541">
        <v>0</v>
      </c>
      <c r="AA1541">
        <v>0</v>
      </c>
      <c r="AB1541">
        <v>0</v>
      </c>
      <c r="AC1541">
        <v>0</v>
      </c>
      <c r="AF1541">
        <v>0</v>
      </c>
      <c r="AO1541" t="s">
        <v>3200</v>
      </c>
      <c r="AP1541" t="s">
        <v>275</v>
      </c>
      <c r="AQ1541" t="s">
        <v>21306</v>
      </c>
      <c r="AS1541">
        <v>0</v>
      </c>
      <c r="AT1541">
        <v>0</v>
      </c>
      <c r="AU1541">
        <v>0</v>
      </c>
      <c r="AV1541">
        <v>0</v>
      </c>
      <c r="AW1541">
        <v>0</v>
      </c>
      <c r="AX1541">
        <v>0</v>
      </c>
      <c r="BB1541" t="s">
        <v>63</v>
      </c>
      <c r="BC1541" t="s">
        <v>6544</v>
      </c>
      <c r="BD1541">
        <v>0</v>
      </c>
      <c r="BF1541" t="s">
        <v>275</v>
      </c>
      <c r="BI1541" t="s">
        <v>5730</v>
      </c>
    </row>
    <row r="1542" spans="1:61" x14ac:dyDescent="0.35">
      <c r="A1542" t="s">
        <v>3435</v>
      </c>
      <c r="B1542">
        <v>10000</v>
      </c>
      <c r="C1542">
        <v>10000</v>
      </c>
      <c r="D1542" s="2">
        <v>45770</v>
      </c>
      <c r="E1542" t="s">
        <v>59</v>
      </c>
      <c r="F1542" t="s">
        <v>3436</v>
      </c>
      <c r="G1542">
        <v>59469</v>
      </c>
      <c r="I1542">
        <v>1</v>
      </c>
      <c r="J1542" t="s">
        <v>183</v>
      </c>
      <c r="K1542">
        <v>73</v>
      </c>
      <c r="L1542" t="s">
        <v>6042</v>
      </c>
      <c r="M1542" t="s">
        <v>184</v>
      </c>
      <c r="N1542" t="s">
        <v>3845</v>
      </c>
      <c r="O1542" s="3">
        <v>4813</v>
      </c>
      <c r="R1542" s="2">
        <v>45770</v>
      </c>
      <c r="T1542">
        <v>12</v>
      </c>
      <c r="U1542" s="3">
        <v>57756</v>
      </c>
      <c r="V1542" t="s">
        <v>65</v>
      </c>
      <c r="W1542" t="s">
        <v>2318</v>
      </c>
      <c r="X1542">
        <v>0</v>
      </c>
      <c r="Y1542" s="3">
        <v>57750</v>
      </c>
      <c r="Z1542">
        <v>6</v>
      </c>
      <c r="AA1542">
        <v>0</v>
      </c>
      <c r="AB1542">
        <v>0</v>
      </c>
      <c r="AC1542">
        <v>0</v>
      </c>
      <c r="AF1542">
        <v>0</v>
      </c>
      <c r="AO1542" t="s">
        <v>2319</v>
      </c>
      <c r="AP1542" t="s">
        <v>68</v>
      </c>
      <c r="AQ1542" t="s">
        <v>26186</v>
      </c>
      <c r="AS1542">
        <v>0</v>
      </c>
      <c r="AT1542">
        <v>0</v>
      </c>
      <c r="AU1542">
        <v>0</v>
      </c>
      <c r="AV1542">
        <v>0</v>
      </c>
      <c r="AW1542">
        <v>0</v>
      </c>
      <c r="AX1542">
        <v>0</v>
      </c>
      <c r="BB1542" t="s">
        <v>63</v>
      </c>
      <c r="BC1542" t="s">
        <v>5830</v>
      </c>
      <c r="BD1542">
        <v>0</v>
      </c>
      <c r="BF1542" t="s">
        <v>68</v>
      </c>
      <c r="BI1542" t="s">
        <v>3437</v>
      </c>
    </row>
    <row r="1543" spans="1:61" x14ac:dyDescent="0.35">
      <c r="A1543" t="s">
        <v>3435</v>
      </c>
      <c r="B1543">
        <v>10000</v>
      </c>
      <c r="C1543">
        <v>20000</v>
      </c>
      <c r="D1543" s="2">
        <v>45770</v>
      </c>
      <c r="E1543" t="s">
        <v>59</v>
      </c>
      <c r="F1543" t="s">
        <v>3436</v>
      </c>
      <c r="G1543">
        <v>59469</v>
      </c>
      <c r="I1543">
        <v>2</v>
      </c>
      <c r="J1543" t="s">
        <v>183</v>
      </c>
      <c r="K1543">
        <v>96</v>
      </c>
      <c r="L1543" t="s">
        <v>6060</v>
      </c>
      <c r="M1543" t="s">
        <v>613</v>
      </c>
      <c r="N1543" t="s">
        <v>3863</v>
      </c>
      <c r="O1543" s="3">
        <v>9625</v>
      </c>
      <c r="R1543" s="2">
        <v>45770</v>
      </c>
      <c r="T1543">
        <v>6</v>
      </c>
      <c r="U1543" s="3">
        <v>57750</v>
      </c>
      <c r="V1543" t="s">
        <v>65</v>
      </c>
      <c r="W1543" t="s">
        <v>2318</v>
      </c>
      <c r="X1543">
        <v>0</v>
      </c>
      <c r="Y1543" s="3">
        <v>57750</v>
      </c>
      <c r="Z1543">
        <v>0</v>
      </c>
      <c r="AA1543">
        <v>0</v>
      </c>
      <c r="AB1543">
        <v>0</v>
      </c>
      <c r="AC1543">
        <v>0</v>
      </c>
      <c r="AF1543">
        <v>0</v>
      </c>
      <c r="AO1543" t="s">
        <v>2319</v>
      </c>
      <c r="AP1543" t="s">
        <v>68</v>
      </c>
      <c r="AQ1543" t="s">
        <v>26186</v>
      </c>
      <c r="AS1543">
        <v>0</v>
      </c>
      <c r="AT1543">
        <v>0</v>
      </c>
      <c r="AU1543">
        <v>0</v>
      </c>
      <c r="AV1543">
        <v>0</v>
      </c>
      <c r="AW1543">
        <v>0</v>
      </c>
      <c r="AX1543">
        <v>0</v>
      </c>
      <c r="BB1543" t="s">
        <v>63</v>
      </c>
      <c r="BC1543" t="s">
        <v>5830</v>
      </c>
      <c r="BD1543">
        <v>0</v>
      </c>
      <c r="BF1543" t="s">
        <v>68</v>
      </c>
      <c r="BI1543" t="s">
        <v>3437</v>
      </c>
    </row>
    <row r="1544" spans="1:61" x14ac:dyDescent="0.35">
      <c r="A1544" t="s">
        <v>4098</v>
      </c>
      <c r="B1544">
        <v>10000</v>
      </c>
      <c r="C1544">
        <v>10000</v>
      </c>
      <c r="D1544" s="2">
        <v>45777</v>
      </c>
      <c r="E1544" t="s">
        <v>59</v>
      </c>
      <c r="F1544" t="s">
        <v>4099</v>
      </c>
      <c r="G1544" t="s">
        <v>4100</v>
      </c>
      <c r="I1544">
        <v>1</v>
      </c>
      <c r="J1544" t="s">
        <v>183</v>
      </c>
      <c r="K1544">
        <v>88</v>
      </c>
      <c r="L1544" t="s">
        <v>6058</v>
      </c>
      <c r="M1544" t="s">
        <v>144</v>
      </c>
      <c r="N1544" t="s">
        <v>3855</v>
      </c>
      <c r="O1544">
        <v>800</v>
      </c>
      <c r="R1544" s="2">
        <v>45770</v>
      </c>
      <c r="T1544">
        <v>1</v>
      </c>
      <c r="U1544">
        <v>800</v>
      </c>
      <c r="V1544" t="s">
        <v>65</v>
      </c>
      <c r="W1544">
        <v>107431260001</v>
      </c>
      <c r="X1544">
        <v>0</v>
      </c>
      <c r="Y1544">
        <v>500</v>
      </c>
      <c r="Z1544">
        <v>300</v>
      </c>
      <c r="AA1544">
        <v>0</v>
      </c>
      <c r="AB1544">
        <v>0</v>
      </c>
      <c r="AC1544">
        <v>0</v>
      </c>
      <c r="AF1544">
        <v>0</v>
      </c>
      <c r="AO1544">
        <v>10743126</v>
      </c>
      <c r="AP1544" t="s">
        <v>282</v>
      </c>
      <c r="AQ1544" t="s">
        <v>14518</v>
      </c>
      <c r="AS1544">
        <v>0</v>
      </c>
      <c r="AT1544">
        <v>0</v>
      </c>
      <c r="AU1544">
        <v>0</v>
      </c>
      <c r="AV1544">
        <v>0</v>
      </c>
      <c r="AW1544">
        <v>0</v>
      </c>
      <c r="AX1544">
        <v>0</v>
      </c>
      <c r="BB1544" t="s">
        <v>63</v>
      </c>
      <c r="BC1544" t="s">
        <v>6317</v>
      </c>
      <c r="BD1544">
        <v>0</v>
      </c>
      <c r="BF1544" t="s">
        <v>282</v>
      </c>
      <c r="BI1544" t="s">
        <v>4101</v>
      </c>
    </row>
    <row r="1545" spans="1:61" x14ac:dyDescent="0.35">
      <c r="A1545" t="s">
        <v>3438</v>
      </c>
      <c r="B1545">
        <v>10000</v>
      </c>
      <c r="C1545">
        <v>10000</v>
      </c>
      <c r="D1545" s="2">
        <v>45770</v>
      </c>
      <c r="E1545" t="s">
        <v>59</v>
      </c>
      <c r="F1545" t="s">
        <v>3379</v>
      </c>
      <c r="G1545" t="s">
        <v>3439</v>
      </c>
      <c r="I1545">
        <v>1</v>
      </c>
      <c r="J1545" t="s">
        <v>183</v>
      </c>
      <c r="K1545">
        <v>117</v>
      </c>
      <c r="L1545" t="s">
        <v>6078</v>
      </c>
      <c r="M1545" t="s">
        <v>1377</v>
      </c>
      <c r="N1545" t="s">
        <v>3849</v>
      </c>
      <c r="O1545">
        <v>125</v>
      </c>
      <c r="R1545" s="2">
        <v>45770</v>
      </c>
      <c r="T1545">
        <v>4</v>
      </c>
      <c r="U1545">
        <v>500</v>
      </c>
      <c r="V1545" t="s">
        <v>65</v>
      </c>
      <c r="W1545" t="s">
        <v>3440</v>
      </c>
      <c r="X1545">
        <v>0</v>
      </c>
      <c r="Y1545">
        <v>500</v>
      </c>
      <c r="Z1545">
        <v>0</v>
      </c>
      <c r="AA1545">
        <v>0</v>
      </c>
      <c r="AB1545">
        <v>0</v>
      </c>
      <c r="AC1545">
        <v>0</v>
      </c>
      <c r="AF1545">
        <v>0</v>
      </c>
      <c r="AO1545" t="s">
        <v>3441</v>
      </c>
      <c r="AP1545" t="s">
        <v>355</v>
      </c>
      <c r="AQ1545" t="s">
        <v>14698</v>
      </c>
      <c r="AS1545">
        <v>0</v>
      </c>
      <c r="AT1545">
        <v>0</v>
      </c>
      <c r="AU1545">
        <v>0</v>
      </c>
      <c r="AV1545">
        <v>0</v>
      </c>
      <c r="AW1545">
        <v>0</v>
      </c>
      <c r="AX1545">
        <v>0</v>
      </c>
      <c r="BB1545" t="s">
        <v>63</v>
      </c>
      <c r="BC1545" t="s">
        <v>5831</v>
      </c>
      <c r="BD1545">
        <v>0</v>
      </c>
      <c r="BF1545" t="s">
        <v>355</v>
      </c>
      <c r="BI1545" t="s">
        <v>3442</v>
      </c>
    </row>
    <row r="1546" spans="1:61" x14ac:dyDescent="0.35">
      <c r="A1546" t="s">
        <v>3443</v>
      </c>
      <c r="B1546">
        <v>10000</v>
      </c>
      <c r="C1546">
        <v>10000</v>
      </c>
      <c r="D1546" s="2">
        <v>45770</v>
      </c>
      <c r="E1546" t="s">
        <v>59</v>
      </c>
      <c r="F1546" t="s">
        <v>3444</v>
      </c>
      <c r="G1546" t="s">
        <v>3445</v>
      </c>
      <c r="I1546">
        <v>1</v>
      </c>
      <c r="J1546" t="s">
        <v>183</v>
      </c>
      <c r="K1546">
        <v>61</v>
      </c>
      <c r="L1546" t="s">
        <v>6046</v>
      </c>
      <c r="M1546" t="s">
        <v>209</v>
      </c>
      <c r="N1546" t="s">
        <v>3802</v>
      </c>
      <c r="O1546">
        <v>50</v>
      </c>
      <c r="R1546" s="2">
        <v>45770</v>
      </c>
      <c r="T1546">
        <v>2</v>
      </c>
      <c r="U1546">
        <v>100</v>
      </c>
      <c r="V1546" t="s">
        <v>65</v>
      </c>
      <c r="W1546" t="s">
        <v>3446</v>
      </c>
      <c r="X1546">
        <v>0</v>
      </c>
      <c r="Y1546">
        <v>100</v>
      </c>
      <c r="Z1546">
        <v>0</v>
      </c>
      <c r="AA1546">
        <v>0</v>
      </c>
      <c r="AB1546">
        <v>0</v>
      </c>
      <c r="AC1546">
        <v>0</v>
      </c>
      <c r="AF1546">
        <v>0</v>
      </c>
      <c r="AO1546" t="s">
        <v>3447</v>
      </c>
      <c r="AP1546" t="s">
        <v>762</v>
      </c>
      <c r="AQ1546" t="s">
        <v>11696</v>
      </c>
      <c r="AS1546">
        <v>0</v>
      </c>
      <c r="AT1546">
        <v>0</v>
      </c>
      <c r="AU1546">
        <v>0</v>
      </c>
      <c r="AV1546">
        <v>0</v>
      </c>
      <c r="AW1546">
        <v>0</v>
      </c>
      <c r="AX1546">
        <v>0</v>
      </c>
      <c r="BB1546" t="s">
        <v>63</v>
      </c>
      <c r="BC1546" t="s">
        <v>5832</v>
      </c>
      <c r="BD1546">
        <v>0</v>
      </c>
      <c r="BF1546" t="s">
        <v>762</v>
      </c>
      <c r="BI1546" t="s">
        <v>3448</v>
      </c>
    </row>
    <row r="1547" spans="1:61" x14ac:dyDescent="0.35">
      <c r="A1547" t="s">
        <v>5833</v>
      </c>
      <c r="B1547">
        <v>10000</v>
      </c>
      <c r="C1547">
        <v>10000</v>
      </c>
      <c r="D1547" s="2">
        <v>45771</v>
      </c>
      <c r="E1547" t="s">
        <v>59</v>
      </c>
      <c r="F1547" t="s">
        <v>5834</v>
      </c>
      <c r="G1547">
        <v>411180125</v>
      </c>
      <c r="I1547">
        <v>1</v>
      </c>
      <c r="J1547" t="s">
        <v>183</v>
      </c>
      <c r="K1547">
        <v>90</v>
      </c>
      <c r="L1547" t="s">
        <v>6044</v>
      </c>
      <c r="M1547" t="s">
        <v>1190</v>
      </c>
      <c r="N1547" t="s">
        <v>3836</v>
      </c>
      <c r="O1547">
        <v>80</v>
      </c>
      <c r="R1547" s="2">
        <v>45770</v>
      </c>
      <c r="T1547">
        <v>126</v>
      </c>
      <c r="U1547" s="3">
        <v>10080</v>
      </c>
      <c r="V1547" t="s">
        <v>65</v>
      </c>
      <c r="W1547" t="s">
        <v>5835</v>
      </c>
      <c r="X1547">
        <v>0</v>
      </c>
      <c r="Y1547" s="3">
        <v>10000</v>
      </c>
      <c r="Z1547">
        <v>80</v>
      </c>
      <c r="AA1547">
        <v>0</v>
      </c>
      <c r="AB1547">
        <v>0</v>
      </c>
      <c r="AC1547">
        <v>0</v>
      </c>
      <c r="AF1547">
        <v>0</v>
      </c>
      <c r="AO1547" t="s">
        <v>5836</v>
      </c>
      <c r="AP1547" t="s">
        <v>5837</v>
      </c>
      <c r="AQ1547" t="s">
        <v>16968</v>
      </c>
      <c r="AS1547">
        <v>0</v>
      </c>
      <c r="AT1547">
        <v>0</v>
      </c>
      <c r="AU1547">
        <v>0</v>
      </c>
      <c r="AV1547">
        <v>0</v>
      </c>
      <c r="AW1547">
        <v>0</v>
      </c>
      <c r="AX1547">
        <v>0</v>
      </c>
      <c r="BB1547" t="s">
        <v>63</v>
      </c>
      <c r="BC1547" t="s">
        <v>5838</v>
      </c>
      <c r="BD1547">
        <v>0</v>
      </c>
      <c r="BF1547" t="s">
        <v>5837</v>
      </c>
      <c r="BI1547" t="s">
        <v>5839</v>
      </c>
    </row>
    <row r="1548" spans="1:61" x14ac:dyDescent="0.35">
      <c r="A1548" t="s">
        <v>3449</v>
      </c>
      <c r="B1548">
        <v>10000</v>
      </c>
      <c r="C1548">
        <v>10000</v>
      </c>
      <c r="D1548" s="2">
        <v>45772</v>
      </c>
      <c r="E1548" t="s">
        <v>59</v>
      </c>
      <c r="F1548" t="s">
        <v>3450</v>
      </c>
      <c r="G1548" t="s">
        <v>3451</v>
      </c>
      <c r="H1548" t="s">
        <v>3452</v>
      </c>
      <c r="I1548">
        <v>1</v>
      </c>
      <c r="J1548" t="s">
        <v>63</v>
      </c>
      <c r="K1548">
        <v>73</v>
      </c>
      <c r="L1548" t="s">
        <v>6042</v>
      </c>
      <c r="M1548" t="s">
        <v>184</v>
      </c>
      <c r="N1548" t="s">
        <v>3845</v>
      </c>
      <c r="O1548" s="3">
        <v>24000</v>
      </c>
      <c r="R1548" s="2">
        <v>45771</v>
      </c>
      <c r="T1548">
        <v>12</v>
      </c>
      <c r="U1548" s="3">
        <v>288000</v>
      </c>
      <c r="V1548" t="s">
        <v>65</v>
      </c>
      <c r="W1548">
        <v>80256250001</v>
      </c>
      <c r="X1548">
        <v>0</v>
      </c>
      <c r="Y1548">
        <v>0</v>
      </c>
      <c r="Z1548">
        <v>0</v>
      </c>
      <c r="AA1548">
        <v>0</v>
      </c>
      <c r="AB1548">
        <v>0</v>
      </c>
      <c r="AC1548">
        <v>0</v>
      </c>
      <c r="AF1548">
        <v>0</v>
      </c>
      <c r="AJ1548" t="s">
        <v>63</v>
      </c>
      <c r="AK1548">
        <v>0</v>
      </c>
      <c r="AL1548" t="s">
        <v>63</v>
      </c>
      <c r="AO1548">
        <v>8025625</v>
      </c>
      <c r="AP1548" t="s">
        <v>162</v>
      </c>
      <c r="AQ1548" t="s">
        <v>8373</v>
      </c>
      <c r="AS1548">
        <v>0</v>
      </c>
      <c r="AT1548">
        <v>0</v>
      </c>
      <c r="AU1548">
        <v>0</v>
      </c>
      <c r="AV1548">
        <v>0</v>
      </c>
      <c r="AW1548">
        <v>0</v>
      </c>
      <c r="AX1548">
        <v>0</v>
      </c>
      <c r="BB1548" t="s">
        <v>63</v>
      </c>
      <c r="BF1548" t="s">
        <v>162</v>
      </c>
      <c r="BI1548" t="s">
        <v>3453</v>
      </c>
    </row>
    <row r="1549" spans="1:61" x14ac:dyDescent="0.35">
      <c r="A1549" t="s">
        <v>5840</v>
      </c>
      <c r="B1549">
        <v>10000</v>
      </c>
      <c r="C1549">
        <v>10000</v>
      </c>
      <c r="D1549" s="2">
        <v>45775</v>
      </c>
      <c r="E1549" t="s">
        <v>59</v>
      </c>
      <c r="F1549" t="s">
        <v>3701</v>
      </c>
      <c r="G1549" t="s">
        <v>3451</v>
      </c>
      <c r="H1549" t="s">
        <v>1370</v>
      </c>
      <c r="I1549">
        <v>1</v>
      </c>
      <c r="J1549" t="s">
        <v>63</v>
      </c>
      <c r="K1549">
        <v>73</v>
      </c>
      <c r="L1549" t="s">
        <v>6070</v>
      </c>
      <c r="M1549" t="s">
        <v>153</v>
      </c>
      <c r="N1549" t="s">
        <v>3830</v>
      </c>
      <c r="O1549" s="3">
        <v>36000</v>
      </c>
      <c r="R1549" s="2">
        <v>45771</v>
      </c>
      <c r="T1549">
        <v>12</v>
      </c>
      <c r="U1549" s="3">
        <v>432000</v>
      </c>
      <c r="V1549" t="s">
        <v>65</v>
      </c>
      <c r="W1549">
        <v>80256220001</v>
      </c>
      <c r="X1549">
        <v>0</v>
      </c>
      <c r="Y1549">
        <v>0</v>
      </c>
      <c r="Z1549">
        <v>0</v>
      </c>
      <c r="AA1549">
        <v>0</v>
      </c>
      <c r="AB1549">
        <v>0</v>
      </c>
      <c r="AC1549">
        <v>0</v>
      </c>
      <c r="AF1549">
        <v>0</v>
      </c>
      <c r="AJ1549" t="s">
        <v>63</v>
      </c>
      <c r="AK1549">
        <v>0</v>
      </c>
      <c r="AL1549" t="s">
        <v>63</v>
      </c>
      <c r="AO1549">
        <v>8025622</v>
      </c>
      <c r="AP1549" t="s">
        <v>162</v>
      </c>
      <c r="AQ1549" t="s">
        <v>8373</v>
      </c>
      <c r="AS1549">
        <v>0</v>
      </c>
      <c r="AT1549">
        <v>0</v>
      </c>
      <c r="AU1549">
        <v>0</v>
      </c>
      <c r="AV1549">
        <v>0</v>
      </c>
      <c r="AW1549">
        <v>0</v>
      </c>
      <c r="AX1549">
        <v>0</v>
      </c>
      <c r="BB1549" t="s">
        <v>63</v>
      </c>
      <c r="BF1549" t="s">
        <v>162</v>
      </c>
      <c r="BI1549" t="s">
        <v>5841</v>
      </c>
    </row>
    <row r="1550" spans="1:61" x14ac:dyDescent="0.35">
      <c r="A1550" t="s">
        <v>4334</v>
      </c>
      <c r="B1550">
        <v>10000</v>
      </c>
      <c r="C1550">
        <v>10000</v>
      </c>
      <c r="D1550" s="2">
        <v>45779</v>
      </c>
      <c r="E1550" t="s">
        <v>59</v>
      </c>
      <c r="F1550" t="s">
        <v>4335</v>
      </c>
      <c r="G1550" t="s">
        <v>1428</v>
      </c>
      <c r="H1550" t="s">
        <v>1429</v>
      </c>
      <c r="I1550">
        <v>1</v>
      </c>
      <c r="J1550" t="s">
        <v>63</v>
      </c>
      <c r="K1550">
        <v>78</v>
      </c>
      <c r="L1550" t="s">
        <v>6047</v>
      </c>
      <c r="M1550" t="s">
        <v>216</v>
      </c>
      <c r="N1550" t="s">
        <v>3803</v>
      </c>
      <c r="O1550" s="3">
        <v>8000</v>
      </c>
      <c r="R1550" s="2">
        <v>45771</v>
      </c>
      <c r="T1550">
        <v>16</v>
      </c>
      <c r="U1550" s="3">
        <v>128000</v>
      </c>
      <c r="V1550" t="s">
        <v>65</v>
      </c>
      <c r="W1550" t="s">
        <v>1353</v>
      </c>
      <c r="X1550">
        <v>0</v>
      </c>
      <c r="Y1550">
        <v>0</v>
      </c>
      <c r="Z1550">
        <v>0</v>
      </c>
      <c r="AA1550">
        <v>0</v>
      </c>
      <c r="AB1550">
        <v>0</v>
      </c>
      <c r="AC1550">
        <v>0</v>
      </c>
      <c r="AF1550">
        <v>0</v>
      </c>
      <c r="AJ1550" t="s">
        <v>63</v>
      </c>
      <c r="AK1550">
        <v>0</v>
      </c>
      <c r="AL1550" t="s">
        <v>63</v>
      </c>
      <c r="AO1550" t="s">
        <v>1354</v>
      </c>
      <c r="AP1550" t="s">
        <v>275</v>
      </c>
      <c r="AQ1550" t="s">
        <v>21306</v>
      </c>
      <c r="AS1550">
        <v>0</v>
      </c>
      <c r="AT1550">
        <v>0</v>
      </c>
      <c r="AU1550">
        <v>0</v>
      </c>
      <c r="AV1550">
        <v>0</v>
      </c>
      <c r="AW1550">
        <v>0</v>
      </c>
      <c r="AX1550">
        <v>0</v>
      </c>
      <c r="BB1550" t="s">
        <v>63</v>
      </c>
      <c r="BF1550" t="s">
        <v>275</v>
      </c>
      <c r="BI1550" t="s">
        <v>4336</v>
      </c>
    </row>
    <row r="1551" spans="1:61" x14ac:dyDescent="0.35">
      <c r="A1551" t="s">
        <v>4066</v>
      </c>
      <c r="B1551">
        <v>10000</v>
      </c>
      <c r="C1551">
        <v>10000</v>
      </c>
      <c r="D1551" s="2">
        <v>45776</v>
      </c>
      <c r="E1551" t="s">
        <v>59</v>
      </c>
      <c r="F1551" t="s">
        <v>4067</v>
      </c>
      <c r="G1551" t="s">
        <v>4046</v>
      </c>
      <c r="H1551" t="s">
        <v>2941</v>
      </c>
      <c r="I1551">
        <v>1</v>
      </c>
      <c r="J1551" t="s">
        <v>63</v>
      </c>
      <c r="K1551">
        <v>93</v>
      </c>
      <c r="L1551" t="s">
        <v>6072</v>
      </c>
      <c r="M1551" t="s">
        <v>92</v>
      </c>
      <c r="N1551" t="s">
        <v>3828</v>
      </c>
      <c r="O1551" s="3">
        <v>1100</v>
      </c>
      <c r="R1551" s="2">
        <v>45771</v>
      </c>
      <c r="T1551">
        <v>24</v>
      </c>
      <c r="U1551" s="3">
        <v>26400</v>
      </c>
      <c r="V1551" t="s">
        <v>65</v>
      </c>
      <c r="W1551" t="s">
        <v>4068</v>
      </c>
      <c r="X1551">
        <v>0</v>
      </c>
      <c r="Y1551">
        <v>0</v>
      </c>
      <c r="Z1551">
        <v>0</v>
      </c>
      <c r="AA1551">
        <v>0</v>
      </c>
      <c r="AB1551">
        <v>0</v>
      </c>
      <c r="AC1551">
        <v>0</v>
      </c>
      <c r="AF1551">
        <v>0</v>
      </c>
      <c r="AJ1551" t="s">
        <v>63</v>
      </c>
      <c r="AK1551">
        <v>0</v>
      </c>
      <c r="AL1551" t="s">
        <v>63</v>
      </c>
      <c r="AO1551" t="s">
        <v>4069</v>
      </c>
      <c r="AP1551" t="s">
        <v>448</v>
      </c>
      <c r="AQ1551" t="s">
        <v>11797</v>
      </c>
      <c r="AS1551">
        <v>0</v>
      </c>
      <c r="AT1551">
        <v>0</v>
      </c>
      <c r="AU1551">
        <v>0</v>
      </c>
      <c r="AV1551">
        <v>0</v>
      </c>
      <c r="AW1551">
        <v>0</v>
      </c>
      <c r="AX1551">
        <v>0</v>
      </c>
      <c r="BB1551" t="s">
        <v>63</v>
      </c>
      <c r="BF1551" t="s">
        <v>448</v>
      </c>
      <c r="BI1551" t="s">
        <v>3986</v>
      </c>
    </row>
    <row r="1552" spans="1:61" x14ac:dyDescent="0.35">
      <c r="A1552" t="s">
        <v>4066</v>
      </c>
      <c r="B1552">
        <v>10000</v>
      </c>
      <c r="C1552">
        <v>20000</v>
      </c>
      <c r="D1552" s="2">
        <v>45776</v>
      </c>
      <c r="E1552" t="s">
        <v>59</v>
      </c>
      <c r="F1552" t="s">
        <v>4067</v>
      </c>
      <c r="G1552" t="s">
        <v>4046</v>
      </c>
      <c r="H1552" t="s">
        <v>2941</v>
      </c>
      <c r="I1552">
        <v>1</v>
      </c>
      <c r="J1552" t="s">
        <v>63</v>
      </c>
      <c r="K1552">
        <v>93</v>
      </c>
      <c r="L1552" t="s">
        <v>6072</v>
      </c>
      <c r="M1552" t="s">
        <v>813</v>
      </c>
      <c r="N1552" t="s">
        <v>3824</v>
      </c>
      <c r="O1552" s="3">
        <v>1460</v>
      </c>
      <c r="R1552" s="2">
        <v>45771</v>
      </c>
      <c r="T1552">
        <v>24</v>
      </c>
      <c r="U1552" s="3">
        <v>35040</v>
      </c>
      <c r="V1552" t="s">
        <v>65</v>
      </c>
      <c r="W1552" t="s">
        <v>4068</v>
      </c>
      <c r="X1552">
        <v>0</v>
      </c>
      <c r="Y1552">
        <v>0</v>
      </c>
      <c r="Z1552">
        <v>0</v>
      </c>
      <c r="AA1552">
        <v>0</v>
      </c>
      <c r="AB1552">
        <v>0</v>
      </c>
      <c r="AC1552">
        <v>0</v>
      </c>
      <c r="AF1552">
        <v>0</v>
      </c>
      <c r="AJ1552" t="s">
        <v>63</v>
      </c>
      <c r="AK1552">
        <v>0</v>
      </c>
      <c r="AL1552" t="s">
        <v>63</v>
      </c>
      <c r="AO1552" t="s">
        <v>4069</v>
      </c>
      <c r="AP1552" t="s">
        <v>448</v>
      </c>
      <c r="AQ1552" t="s">
        <v>11797</v>
      </c>
      <c r="AS1552">
        <v>0</v>
      </c>
      <c r="AT1552">
        <v>0</v>
      </c>
      <c r="AU1552">
        <v>0</v>
      </c>
      <c r="AV1552">
        <v>0</v>
      </c>
      <c r="AW1552">
        <v>0</v>
      </c>
      <c r="AX1552">
        <v>0</v>
      </c>
      <c r="BB1552" t="s">
        <v>63</v>
      </c>
      <c r="BF1552" t="s">
        <v>448</v>
      </c>
      <c r="BI1552" t="s">
        <v>3986</v>
      </c>
    </row>
    <row r="1553" spans="1:61" x14ac:dyDescent="0.35">
      <c r="A1553" t="s">
        <v>5842</v>
      </c>
      <c r="B1553">
        <v>10000</v>
      </c>
      <c r="C1553">
        <v>10000</v>
      </c>
      <c r="D1553" s="2">
        <v>45775</v>
      </c>
      <c r="E1553" t="s">
        <v>59</v>
      </c>
      <c r="F1553" t="s">
        <v>3768</v>
      </c>
      <c r="G1553" t="s">
        <v>5843</v>
      </c>
      <c r="H1553" t="s">
        <v>3746</v>
      </c>
      <c r="I1553">
        <v>1</v>
      </c>
      <c r="J1553" t="s">
        <v>63</v>
      </c>
      <c r="K1553">
        <v>22</v>
      </c>
      <c r="L1553" t="s">
        <v>6063</v>
      </c>
      <c r="M1553" t="s">
        <v>685</v>
      </c>
      <c r="N1553" t="s">
        <v>3805</v>
      </c>
      <c r="O1553" s="3">
        <v>25000</v>
      </c>
      <c r="R1553" s="2">
        <v>45771</v>
      </c>
      <c r="T1553">
        <v>2</v>
      </c>
      <c r="U1553" s="3">
        <v>50000</v>
      </c>
      <c r="V1553" t="s">
        <v>65</v>
      </c>
      <c r="W1553" t="s">
        <v>5844</v>
      </c>
      <c r="X1553">
        <v>0</v>
      </c>
      <c r="Y1553">
        <v>0</v>
      </c>
      <c r="Z1553">
        <v>0</v>
      </c>
      <c r="AA1553">
        <v>0</v>
      </c>
      <c r="AB1553">
        <v>0</v>
      </c>
      <c r="AC1553">
        <v>0</v>
      </c>
      <c r="AF1553">
        <v>0</v>
      </c>
      <c r="AJ1553" t="s">
        <v>63</v>
      </c>
      <c r="AK1553">
        <v>0</v>
      </c>
      <c r="AL1553" t="s">
        <v>63</v>
      </c>
      <c r="AO1553" t="s">
        <v>5845</v>
      </c>
      <c r="AP1553" t="s">
        <v>622</v>
      </c>
      <c r="AQ1553" t="s">
        <v>24955</v>
      </c>
      <c r="AS1553">
        <v>0</v>
      </c>
      <c r="AT1553">
        <v>0</v>
      </c>
      <c r="AU1553">
        <v>0</v>
      </c>
      <c r="AV1553">
        <v>0</v>
      </c>
      <c r="AW1553">
        <v>0</v>
      </c>
      <c r="AX1553">
        <v>0</v>
      </c>
      <c r="BB1553" t="s">
        <v>63</v>
      </c>
      <c r="BF1553" t="s">
        <v>622</v>
      </c>
      <c r="BI1553" t="s">
        <v>3118</v>
      </c>
    </row>
    <row r="1554" spans="1:61" x14ac:dyDescent="0.35">
      <c r="A1554" t="s">
        <v>3509</v>
      </c>
      <c r="B1554">
        <v>10000</v>
      </c>
      <c r="C1554">
        <v>20000</v>
      </c>
      <c r="D1554" s="2">
        <v>45772</v>
      </c>
      <c r="E1554" t="s">
        <v>59</v>
      </c>
      <c r="F1554" s="4">
        <v>0.46587962962962964</v>
      </c>
      <c r="G1554" t="s">
        <v>2496</v>
      </c>
      <c r="H1554" t="s">
        <v>2087</v>
      </c>
      <c r="I1554">
        <v>1</v>
      </c>
      <c r="J1554" t="s">
        <v>63</v>
      </c>
      <c r="K1554">
        <v>94</v>
      </c>
      <c r="L1554" t="s">
        <v>6050</v>
      </c>
      <c r="M1554" t="s">
        <v>81</v>
      </c>
      <c r="N1554" t="s">
        <v>3825</v>
      </c>
      <c r="O1554" s="3">
        <v>9000</v>
      </c>
      <c r="R1554" s="2">
        <v>45771</v>
      </c>
      <c r="T1554">
        <v>4</v>
      </c>
      <c r="U1554" s="3">
        <v>36000</v>
      </c>
      <c r="V1554" t="s">
        <v>65</v>
      </c>
      <c r="W1554" t="s">
        <v>3510</v>
      </c>
      <c r="X1554">
        <v>0</v>
      </c>
      <c r="Y1554">
        <v>0</v>
      </c>
      <c r="Z1554">
        <v>0</v>
      </c>
      <c r="AA1554">
        <v>0</v>
      </c>
      <c r="AB1554">
        <v>0</v>
      </c>
      <c r="AC1554">
        <v>0</v>
      </c>
      <c r="AF1554">
        <v>0</v>
      </c>
      <c r="AJ1554" t="s">
        <v>63</v>
      </c>
      <c r="AK1554">
        <v>0</v>
      </c>
      <c r="AL1554" t="s">
        <v>63</v>
      </c>
      <c r="AO1554" t="s">
        <v>3511</v>
      </c>
      <c r="AP1554" t="s">
        <v>84</v>
      </c>
      <c r="AQ1554" t="s">
        <v>14396</v>
      </c>
      <c r="AS1554">
        <v>0</v>
      </c>
      <c r="AT1554">
        <v>0</v>
      </c>
      <c r="AU1554">
        <v>0</v>
      </c>
      <c r="AV1554">
        <v>0</v>
      </c>
      <c r="AW1554">
        <v>0</v>
      </c>
      <c r="AX1554">
        <v>0</v>
      </c>
      <c r="BB1554" t="s">
        <v>63</v>
      </c>
      <c r="BF1554" t="s">
        <v>84</v>
      </c>
      <c r="BI1554" t="s">
        <v>3512</v>
      </c>
    </row>
    <row r="1555" spans="1:61" x14ac:dyDescent="0.35">
      <c r="A1555" t="s">
        <v>3521</v>
      </c>
      <c r="B1555">
        <v>10000</v>
      </c>
      <c r="C1555">
        <v>20000</v>
      </c>
      <c r="D1555" s="2">
        <v>45772</v>
      </c>
      <c r="E1555" t="s">
        <v>59</v>
      </c>
      <c r="F1555" t="s">
        <v>1701</v>
      </c>
      <c r="G1555">
        <v>10620258008</v>
      </c>
      <c r="H1555" t="s">
        <v>3522</v>
      </c>
      <c r="I1555">
        <v>2</v>
      </c>
      <c r="J1555" t="s">
        <v>63</v>
      </c>
      <c r="K1555">
        <v>77</v>
      </c>
      <c r="L1555" t="s">
        <v>6043</v>
      </c>
      <c r="M1555" t="s">
        <v>192</v>
      </c>
      <c r="N1555" t="s">
        <v>3848</v>
      </c>
      <c r="O1555">
        <v>423</v>
      </c>
      <c r="R1555" s="2">
        <v>45771</v>
      </c>
      <c r="T1555">
        <v>180</v>
      </c>
      <c r="U1555" s="3">
        <v>76140</v>
      </c>
      <c r="V1555" t="s">
        <v>65</v>
      </c>
      <c r="W1555" t="s">
        <v>3523</v>
      </c>
      <c r="X1555">
        <v>0</v>
      </c>
      <c r="Y1555">
        <v>0</v>
      </c>
      <c r="Z1555">
        <v>0</v>
      </c>
      <c r="AA1555">
        <v>0</v>
      </c>
      <c r="AB1555">
        <v>0</v>
      </c>
      <c r="AC1555">
        <v>0</v>
      </c>
      <c r="AF1555">
        <v>0</v>
      </c>
      <c r="AJ1555" t="s">
        <v>63</v>
      </c>
      <c r="AK1555">
        <v>0</v>
      </c>
      <c r="AL1555" t="s">
        <v>63</v>
      </c>
      <c r="AO1555" t="s">
        <v>3524</v>
      </c>
      <c r="AP1555" t="s">
        <v>108</v>
      </c>
      <c r="AQ1555" t="s">
        <v>13404</v>
      </c>
      <c r="AS1555">
        <v>0</v>
      </c>
      <c r="AT1555">
        <v>0</v>
      </c>
      <c r="AU1555">
        <v>0</v>
      </c>
      <c r="AV1555">
        <v>0</v>
      </c>
      <c r="AW1555">
        <v>0</v>
      </c>
      <c r="AX1555">
        <v>0</v>
      </c>
      <c r="BB1555" t="s">
        <v>63</v>
      </c>
      <c r="BF1555" t="s">
        <v>108</v>
      </c>
      <c r="BI1555" t="s">
        <v>3525</v>
      </c>
    </row>
    <row r="1556" spans="1:61" x14ac:dyDescent="0.35">
      <c r="A1556" t="s">
        <v>4341</v>
      </c>
      <c r="B1556">
        <v>10000</v>
      </c>
      <c r="C1556">
        <v>10000</v>
      </c>
      <c r="D1556" s="2">
        <v>45779</v>
      </c>
      <c r="E1556" t="s">
        <v>59</v>
      </c>
      <c r="F1556" t="s">
        <v>4342</v>
      </c>
      <c r="G1556" t="s">
        <v>1428</v>
      </c>
      <c r="H1556" t="s">
        <v>1429</v>
      </c>
      <c r="I1556">
        <v>1</v>
      </c>
      <c r="J1556" t="s">
        <v>63</v>
      </c>
      <c r="K1556">
        <v>78</v>
      </c>
      <c r="L1556" t="s">
        <v>6047</v>
      </c>
      <c r="M1556" t="s">
        <v>216</v>
      </c>
      <c r="N1556" t="s">
        <v>3803</v>
      </c>
      <c r="O1556" s="3">
        <v>2750</v>
      </c>
      <c r="R1556" s="2">
        <v>45771</v>
      </c>
      <c r="T1556">
        <v>16</v>
      </c>
      <c r="U1556" s="3">
        <v>44000</v>
      </c>
      <c r="V1556" t="s">
        <v>65</v>
      </c>
      <c r="W1556" t="s">
        <v>1353</v>
      </c>
      <c r="X1556">
        <v>0</v>
      </c>
      <c r="Y1556">
        <v>0</v>
      </c>
      <c r="Z1556">
        <v>0</v>
      </c>
      <c r="AA1556">
        <v>0</v>
      </c>
      <c r="AB1556">
        <v>0</v>
      </c>
      <c r="AC1556">
        <v>0</v>
      </c>
      <c r="AF1556">
        <v>0</v>
      </c>
      <c r="AJ1556" t="s">
        <v>63</v>
      </c>
      <c r="AK1556">
        <v>0</v>
      </c>
      <c r="AL1556" t="s">
        <v>63</v>
      </c>
      <c r="AO1556" t="s">
        <v>1354</v>
      </c>
      <c r="AP1556" t="s">
        <v>170</v>
      </c>
      <c r="AQ1556" t="s">
        <v>21526</v>
      </c>
      <c r="AS1556">
        <v>0</v>
      </c>
      <c r="AT1556">
        <v>0</v>
      </c>
      <c r="AU1556">
        <v>0</v>
      </c>
      <c r="AV1556">
        <v>0</v>
      </c>
      <c r="AW1556">
        <v>0</v>
      </c>
      <c r="AX1556">
        <v>0</v>
      </c>
      <c r="BB1556" t="s">
        <v>63</v>
      </c>
      <c r="BF1556" t="s">
        <v>170</v>
      </c>
      <c r="BI1556" t="s">
        <v>4343</v>
      </c>
    </row>
    <row r="1557" spans="1:61" x14ac:dyDescent="0.35">
      <c r="A1557" t="s">
        <v>3526</v>
      </c>
      <c r="B1557">
        <v>10000</v>
      </c>
      <c r="C1557">
        <v>10000</v>
      </c>
      <c r="D1557" s="2">
        <v>45771</v>
      </c>
      <c r="E1557" t="s">
        <v>59</v>
      </c>
      <c r="F1557" t="s">
        <v>3527</v>
      </c>
      <c r="G1557" t="s">
        <v>3528</v>
      </c>
      <c r="H1557" t="s">
        <v>1815</v>
      </c>
      <c r="I1557">
        <v>1</v>
      </c>
      <c r="J1557" t="s">
        <v>63</v>
      </c>
      <c r="K1557">
        <v>22</v>
      </c>
      <c r="L1557" t="s">
        <v>6063</v>
      </c>
      <c r="M1557" t="s">
        <v>685</v>
      </c>
      <c r="N1557" t="s">
        <v>3805</v>
      </c>
      <c r="O1557" s="3">
        <v>4000</v>
      </c>
      <c r="R1557" s="2">
        <v>45771</v>
      </c>
      <c r="T1557">
        <v>1</v>
      </c>
      <c r="U1557" s="3">
        <v>4000</v>
      </c>
      <c r="V1557" t="s">
        <v>65</v>
      </c>
      <c r="W1557" t="s">
        <v>3529</v>
      </c>
      <c r="X1557">
        <v>0</v>
      </c>
      <c r="Y1557">
        <v>0</v>
      </c>
      <c r="Z1557">
        <v>0</v>
      </c>
      <c r="AA1557">
        <v>0</v>
      </c>
      <c r="AB1557">
        <v>0</v>
      </c>
      <c r="AC1557">
        <v>0</v>
      </c>
      <c r="AF1557">
        <v>0</v>
      </c>
      <c r="AJ1557" t="s">
        <v>63</v>
      </c>
      <c r="AK1557">
        <v>0</v>
      </c>
      <c r="AL1557" t="s">
        <v>63</v>
      </c>
      <c r="AO1557" t="s">
        <v>3530</v>
      </c>
      <c r="AP1557" t="s">
        <v>465</v>
      </c>
      <c r="AQ1557" t="s">
        <v>15009</v>
      </c>
      <c r="AS1557">
        <v>0</v>
      </c>
      <c r="AT1557">
        <v>0</v>
      </c>
      <c r="AU1557">
        <v>0</v>
      </c>
      <c r="AV1557">
        <v>0</v>
      </c>
      <c r="AW1557">
        <v>0</v>
      </c>
      <c r="AX1557">
        <v>0</v>
      </c>
      <c r="BB1557" t="s">
        <v>63</v>
      </c>
      <c r="BF1557" t="s">
        <v>465</v>
      </c>
      <c r="BI1557" t="s">
        <v>3531</v>
      </c>
    </row>
    <row r="1558" spans="1:61" x14ac:dyDescent="0.35">
      <c r="A1558" t="s">
        <v>3553</v>
      </c>
      <c r="B1558">
        <v>10000</v>
      </c>
      <c r="C1558">
        <v>20000</v>
      </c>
      <c r="D1558" s="2">
        <v>45772</v>
      </c>
      <c r="E1558" t="s">
        <v>59</v>
      </c>
      <c r="F1558" t="s">
        <v>2268</v>
      </c>
      <c r="G1558" t="s">
        <v>2893</v>
      </c>
      <c r="H1558" t="s">
        <v>3549</v>
      </c>
      <c r="I1558">
        <v>2</v>
      </c>
      <c r="J1558" t="s">
        <v>63</v>
      </c>
      <c r="K1558">
        <v>92</v>
      </c>
      <c r="L1558" t="s">
        <v>6053</v>
      </c>
      <c r="M1558" t="s">
        <v>281</v>
      </c>
      <c r="N1558" t="s">
        <v>3851</v>
      </c>
      <c r="O1558" s="3">
        <v>1200</v>
      </c>
      <c r="R1558" s="2">
        <v>45771</v>
      </c>
      <c r="T1558">
        <v>1</v>
      </c>
      <c r="U1558" s="3">
        <v>1200</v>
      </c>
      <c r="V1558" t="s">
        <v>65</v>
      </c>
      <c r="W1558" t="s">
        <v>3550</v>
      </c>
      <c r="X1558">
        <v>0</v>
      </c>
      <c r="Y1558">
        <v>0</v>
      </c>
      <c r="Z1558">
        <v>0</v>
      </c>
      <c r="AA1558">
        <v>0</v>
      </c>
      <c r="AB1558">
        <v>0</v>
      </c>
      <c r="AC1558">
        <v>0</v>
      </c>
      <c r="AF1558">
        <v>0</v>
      </c>
      <c r="AJ1558" t="s">
        <v>63</v>
      </c>
      <c r="AK1558">
        <v>0</v>
      </c>
      <c r="AL1558" t="s">
        <v>63</v>
      </c>
      <c r="AO1558" t="s">
        <v>3551</v>
      </c>
      <c r="AP1558" t="s">
        <v>622</v>
      </c>
      <c r="AQ1558" t="s">
        <v>24955</v>
      </c>
      <c r="AS1558">
        <v>0</v>
      </c>
      <c r="AT1558">
        <v>0</v>
      </c>
      <c r="AU1558">
        <v>0</v>
      </c>
      <c r="AV1558">
        <v>0</v>
      </c>
      <c r="AW1558">
        <v>0</v>
      </c>
      <c r="AX1558">
        <v>0</v>
      </c>
      <c r="BB1558" t="s">
        <v>63</v>
      </c>
      <c r="BF1558" t="s">
        <v>622</v>
      </c>
      <c r="BI1558" t="s">
        <v>3554</v>
      </c>
    </row>
    <row r="1559" spans="1:61" x14ac:dyDescent="0.35">
      <c r="A1559" t="s">
        <v>3555</v>
      </c>
      <c r="B1559">
        <v>10000</v>
      </c>
      <c r="C1559">
        <v>10000</v>
      </c>
      <c r="D1559" s="2">
        <v>45772</v>
      </c>
      <c r="E1559" t="s">
        <v>59</v>
      </c>
      <c r="F1559" t="s">
        <v>3533</v>
      </c>
      <c r="G1559" t="s">
        <v>3556</v>
      </c>
      <c r="H1559" t="s">
        <v>914</v>
      </c>
      <c r="I1559">
        <v>1</v>
      </c>
      <c r="J1559" t="s">
        <v>63</v>
      </c>
      <c r="K1559">
        <v>32</v>
      </c>
      <c r="L1559" t="s">
        <v>6064</v>
      </c>
      <c r="M1559" t="s">
        <v>516</v>
      </c>
      <c r="N1559" t="s">
        <v>3833</v>
      </c>
      <c r="O1559" s="3">
        <v>5860</v>
      </c>
      <c r="R1559" s="2">
        <v>45771</v>
      </c>
      <c r="T1559">
        <v>1</v>
      </c>
      <c r="U1559" s="3">
        <v>5860</v>
      </c>
      <c r="V1559" t="s">
        <v>65</v>
      </c>
      <c r="W1559" t="s">
        <v>915</v>
      </c>
      <c r="X1559">
        <v>0</v>
      </c>
      <c r="Y1559">
        <v>0</v>
      </c>
      <c r="Z1559">
        <v>0</v>
      </c>
      <c r="AA1559">
        <v>0</v>
      </c>
      <c r="AB1559">
        <v>0</v>
      </c>
      <c r="AC1559">
        <v>0</v>
      </c>
      <c r="AF1559">
        <v>0</v>
      </c>
      <c r="AJ1559" t="s">
        <v>63</v>
      </c>
      <c r="AK1559">
        <v>0</v>
      </c>
      <c r="AL1559" t="s">
        <v>63</v>
      </c>
      <c r="AO1559" t="s">
        <v>916</v>
      </c>
      <c r="AP1559" t="s">
        <v>465</v>
      </c>
      <c r="AQ1559" t="s">
        <v>15009</v>
      </c>
      <c r="AS1559">
        <v>0</v>
      </c>
      <c r="AT1559">
        <v>0</v>
      </c>
      <c r="AU1559">
        <v>0</v>
      </c>
      <c r="AV1559">
        <v>0</v>
      </c>
      <c r="AW1559">
        <v>0</v>
      </c>
      <c r="AX1559">
        <v>0</v>
      </c>
      <c r="BB1559" t="s">
        <v>63</v>
      </c>
      <c r="BF1559" t="s">
        <v>465</v>
      </c>
      <c r="BI1559" t="s">
        <v>3293</v>
      </c>
    </row>
    <row r="1560" spans="1:61" x14ac:dyDescent="0.35">
      <c r="A1560" t="s">
        <v>4089</v>
      </c>
      <c r="B1560">
        <v>10000</v>
      </c>
      <c r="C1560">
        <v>10000</v>
      </c>
      <c r="D1560" s="2">
        <v>45776</v>
      </c>
      <c r="E1560" t="s">
        <v>59</v>
      </c>
      <c r="F1560" t="s">
        <v>4090</v>
      </c>
      <c r="G1560" t="s">
        <v>4023</v>
      </c>
      <c r="H1560" t="s">
        <v>4091</v>
      </c>
      <c r="I1560">
        <v>1</v>
      </c>
      <c r="J1560" t="s">
        <v>63</v>
      </c>
      <c r="K1560">
        <v>72</v>
      </c>
      <c r="L1560" t="s">
        <v>6056</v>
      </c>
      <c r="M1560" t="s">
        <v>869</v>
      </c>
      <c r="N1560" t="s">
        <v>3829</v>
      </c>
      <c r="O1560">
        <v>500</v>
      </c>
      <c r="R1560" s="2">
        <v>45771</v>
      </c>
      <c r="T1560">
        <v>6</v>
      </c>
      <c r="U1560" s="3">
        <v>3000</v>
      </c>
      <c r="V1560" t="s">
        <v>65</v>
      </c>
      <c r="W1560" t="s">
        <v>4092</v>
      </c>
      <c r="X1560">
        <v>0</v>
      </c>
      <c r="Y1560">
        <v>0</v>
      </c>
      <c r="Z1560">
        <v>0</v>
      </c>
      <c r="AA1560">
        <v>0</v>
      </c>
      <c r="AB1560">
        <v>0</v>
      </c>
      <c r="AC1560">
        <v>0</v>
      </c>
      <c r="AF1560">
        <v>0</v>
      </c>
      <c r="AJ1560" t="s">
        <v>63</v>
      </c>
      <c r="AK1560">
        <v>0</v>
      </c>
      <c r="AL1560" t="s">
        <v>63</v>
      </c>
      <c r="AO1560" t="s">
        <v>4093</v>
      </c>
      <c r="AP1560" t="s">
        <v>282</v>
      </c>
      <c r="AQ1560" t="s">
        <v>14518</v>
      </c>
      <c r="AS1560">
        <v>0</v>
      </c>
      <c r="AT1560">
        <v>0</v>
      </c>
      <c r="AU1560">
        <v>0</v>
      </c>
      <c r="AV1560">
        <v>0</v>
      </c>
      <c r="AW1560">
        <v>0</v>
      </c>
      <c r="AX1560">
        <v>0</v>
      </c>
      <c r="BB1560" t="s">
        <v>63</v>
      </c>
      <c r="BF1560" t="s">
        <v>282</v>
      </c>
      <c r="BI1560" t="s">
        <v>4094</v>
      </c>
    </row>
    <row r="1561" spans="1:61" x14ac:dyDescent="0.35">
      <c r="A1561" t="s">
        <v>4033</v>
      </c>
      <c r="B1561">
        <v>10000</v>
      </c>
      <c r="C1561">
        <v>30000</v>
      </c>
      <c r="D1561" s="2">
        <v>45776</v>
      </c>
      <c r="E1561" t="s">
        <v>59</v>
      </c>
      <c r="F1561" s="4">
        <v>0.46378472222222222</v>
      </c>
      <c r="G1561" t="s">
        <v>4034</v>
      </c>
      <c r="H1561" t="s">
        <v>477</v>
      </c>
      <c r="I1561">
        <v>2</v>
      </c>
      <c r="J1561" t="s">
        <v>63</v>
      </c>
      <c r="K1561">
        <v>77</v>
      </c>
      <c r="L1561" t="s">
        <v>6043</v>
      </c>
      <c r="M1561" t="s">
        <v>192</v>
      </c>
      <c r="N1561" t="s">
        <v>3848</v>
      </c>
      <c r="O1561" s="3">
        <v>3705</v>
      </c>
      <c r="R1561" s="2">
        <v>45771</v>
      </c>
      <c r="T1561">
        <v>88</v>
      </c>
      <c r="U1561" s="3">
        <v>326040</v>
      </c>
      <c r="V1561" t="s">
        <v>65</v>
      </c>
      <c r="W1561" t="s">
        <v>4035</v>
      </c>
      <c r="X1561">
        <v>0</v>
      </c>
      <c r="Y1561">
        <v>0</v>
      </c>
      <c r="Z1561">
        <v>0</v>
      </c>
      <c r="AA1561">
        <v>0</v>
      </c>
      <c r="AB1561">
        <v>0</v>
      </c>
      <c r="AC1561">
        <v>0</v>
      </c>
      <c r="AF1561">
        <v>0</v>
      </c>
      <c r="AJ1561" t="s">
        <v>63</v>
      </c>
      <c r="AK1561">
        <v>0</v>
      </c>
      <c r="AL1561" t="s">
        <v>63</v>
      </c>
      <c r="AO1561" t="s">
        <v>4036</v>
      </c>
      <c r="AP1561" t="s">
        <v>108</v>
      </c>
      <c r="AQ1561" t="s">
        <v>13404</v>
      </c>
      <c r="AS1561">
        <v>0</v>
      </c>
      <c r="AT1561">
        <v>0</v>
      </c>
      <c r="AU1561">
        <v>0</v>
      </c>
      <c r="AV1561">
        <v>0</v>
      </c>
      <c r="AW1561">
        <v>0</v>
      </c>
      <c r="AX1561">
        <v>0</v>
      </c>
      <c r="BB1561" t="s">
        <v>63</v>
      </c>
      <c r="BF1561" t="s">
        <v>108</v>
      </c>
      <c r="BI1561" t="s">
        <v>4037</v>
      </c>
    </row>
    <row r="1562" spans="1:61" x14ac:dyDescent="0.35">
      <c r="A1562" t="s">
        <v>3563</v>
      </c>
      <c r="B1562">
        <v>10000</v>
      </c>
      <c r="C1562">
        <v>10000</v>
      </c>
      <c r="D1562" s="2">
        <v>45772</v>
      </c>
      <c r="E1562" t="s">
        <v>59</v>
      </c>
      <c r="F1562" t="s">
        <v>3497</v>
      </c>
      <c r="G1562" t="s">
        <v>1880</v>
      </c>
      <c r="H1562" t="s">
        <v>1881</v>
      </c>
      <c r="I1562">
        <v>1</v>
      </c>
      <c r="J1562" t="s">
        <v>63</v>
      </c>
      <c r="K1562">
        <v>78</v>
      </c>
      <c r="L1562" t="s">
        <v>6047</v>
      </c>
      <c r="M1562" t="s">
        <v>216</v>
      </c>
      <c r="N1562" t="s">
        <v>3803</v>
      </c>
      <c r="O1562" s="3">
        <v>4000</v>
      </c>
      <c r="R1562" s="2">
        <v>45771</v>
      </c>
      <c r="T1562">
        <v>16</v>
      </c>
      <c r="U1562" s="3">
        <v>64000</v>
      </c>
      <c r="V1562" t="s">
        <v>65</v>
      </c>
      <c r="W1562" t="s">
        <v>1882</v>
      </c>
      <c r="X1562">
        <v>0</v>
      </c>
      <c r="Y1562">
        <v>0</v>
      </c>
      <c r="Z1562">
        <v>0</v>
      </c>
      <c r="AA1562">
        <v>0</v>
      </c>
      <c r="AB1562">
        <v>0</v>
      </c>
      <c r="AC1562">
        <v>0</v>
      </c>
      <c r="AF1562">
        <v>0</v>
      </c>
      <c r="AJ1562" t="s">
        <v>63</v>
      </c>
      <c r="AK1562">
        <v>0</v>
      </c>
      <c r="AL1562" t="s">
        <v>63</v>
      </c>
      <c r="AO1562" t="s">
        <v>1883</v>
      </c>
      <c r="AP1562" t="s">
        <v>170</v>
      </c>
      <c r="AQ1562" t="s">
        <v>21526</v>
      </c>
      <c r="AS1562">
        <v>0</v>
      </c>
      <c r="AT1562">
        <v>0</v>
      </c>
      <c r="AU1562">
        <v>0</v>
      </c>
      <c r="AV1562">
        <v>0</v>
      </c>
      <c r="AW1562">
        <v>0</v>
      </c>
      <c r="AX1562">
        <v>0</v>
      </c>
      <c r="BB1562" t="s">
        <v>63</v>
      </c>
      <c r="BF1562" t="s">
        <v>170</v>
      </c>
      <c r="BI1562" t="s">
        <v>3564</v>
      </c>
    </row>
    <row r="1563" spans="1:61" x14ac:dyDescent="0.35">
      <c r="A1563" t="s">
        <v>3563</v>
      </c>
      <c r="B1563">
        <v>10000</v>
      </c>
      <c r="C1563">
        <v>20000</v>
      </c>
      <c r="D1563" s="2">
        <v>45772</v>
      </c>
      <c r="E1563" t="s">
        <v>59</v>
      </c>
      <c r="F1563" t="s">
        <v>3497</v>
      </c>
      <c r="G1563" t="s">
        <v>1880</v>
      </c>
      <c r="H1563" t="s">
        <v>1881</v>
      </c>
      <c r="I1563">
        <v>2</v>
      </c>
      <c r="J1563" t="s">
        <v>63</v>
      </c>
      <c r="K1563">
        <v>63</v>
      </c>
      <c r="L1563" t="s">
        <v>6051</v>
      </c>
      <c r="M1563" t="s">
        <v>136</v>
      </c>
      <c r="N1563" t="s">
        <v>3850</v>
      </c>
      <c r="O1563" s="3">
        <v>3750</v>
      </c>
      <c r="R1563" s="2">
        <v>45771</v>
      </c>
      <c r="T1563">
        <v>16</v>
      </c>
      <c r="U1563" s="3">
        <v>60000</v>
      </c>
      <c r="V1563" t="s">
        <v>65</v>
      </c>
      <c r="W1563" t="s">
        <v>1882</v>
      </c>
      <c r="X1563">
        <v>0</v>
      </c>
      <c r="Y1563">
        <v>0</v>
      </c>
      <c r="Z1563">
        <v>0</v>
      </c>
      <c r="AA1563">
        <v>0</v>
      </c>
      <c r="AB1563">
        <v>0</v>
      </c>
      <c r="AC1563">
        <v>0</v>
      </c>
      <c r="AF1563">
        <v>0</v>
      </c>
      <c r="AJ1563" t="s">
        <v>63</v>
      </c>
      <c r="AK1563">
        <v>0</v>
      </c>
      <c r="AL1563" t="s">
        <v>63</v>
      </c>
      <c r="AO1563" t="s">
        <v>1883</v>
      </c>
      <c r="AP1563" t="s">
        <v>170</v>
      </c>
      <c r="AQ1563" t="s">
        <v>21526</v>
      </c>
      <c r="AS1563">
        <v>0</v>
      </c>
      <c r="AT1563">
        <v>0</v>
      </c>
      <c r="AU1563">
        <v>0</v>
      </c>
      <c r="AV1563">
        <v>0</v>
      </c>
      <c r="AW1563">
        <v>0</v>
      </c>
      <c r="AX1563">
        <v>0</v>
      </c>
      <c r="BB1563" t="s">
        <v>63</v>
      </c>
      <c r="BF1563" t="s">
        <v>170</v>
      </c>
      <c r="BI1563" t="s">
        <v>3564</v>
      </c>
    </row>
    <row r="1564" spans="1:61" x14ac:dyDescent="0.35">
      <c r="A1564" t="s">
        <v>3565</v>
      </c>
      <c r="B1564">
        <v>10000</v>
      </c>
      <c r="C1564">
        <v>20000</v>
      </c>
      <c r="D1564" s="2">
        <v>45771</v>
      </c>
      <c r="E1564" t="s">
        <v>59</v>
      </c>
      <c r="F1564" t="s">
        <v>3566</v>
      </c>
      <c r="G1564" t="s">
        <v>1428</v>
      </c>
      <c r="H1564" t="s">
        <v>1429</v>
      </c>
      <c r="I1564">
        <v>2</v>
      </c>
      <c r="J1564" t="s">
        <v>63</v>
      </c>
      <c r="K1564">
        <v>63</v>
      </c>
      <c r="L1564" t="s">
        <v>6051</v>
      </c>
      <c r="M1564" t="s">
        <v>136</v>
      </c>
      <c r="N1564" t="s">
        <v>3850</v>
      </c>
      <c r="O1564" s="3">
        <v>5000</v>
      </c>
      <c r="R1564" s="2">
        <v>45771</v>
      </c>
      <c r="T1564">
        <v>16</v>
      </c>
      <c r="U1564" s="3">
        <v>80000</v>
      </c>
      <c r="V1564" t="s">
        <v>65</v>
      </c>
      <c r="W1564" t="s">
        <v>3002</v>
      </c>
      <c r="X1564">
        <v>0</v>
      </c>
      <c r="Y1564">
        <v>0</v>
      </c>
      <c r="Z1564">
        <v>0</v>
      </c>
      <c r="AA1564">
        <v>0</v>
      </c>
      <c r="AB1564">
        <v>0</v>
      </c>
      <c r="AC1564">
        <v>0</v>
      </c>
      <c r="AF1564">
        <v>0</v>
      </c>
      <c r="AJ1564" t="s">
        <v>63</v>
      </c>
      <c r="AK1564">
        <v>0</v>
      </c>
      <c r="AL1564" t="s">
        <v>63</v>
      </c>
      <c r="AO1564" t="s">
        <v>3003</v>
      </c>
      <c r="AP1564" t="s">
        <v>170</v>
      </c>
      <c r="AQ1564" t="s">
        <v>21526</v>
      </c>
      <c r="AS1564">
        <v>0</v>
      </c>
      <c r="AT1564">
        <v>0</v>
      </c>
      <c r="AU1564">
        <v>0</v>
      </c>
      <c r="AV1564">
        <v>0</v>
      </c>
      <c r="AW1564">
        <v>0</v>
      </c>
      <c r="AX1564">
        <v>0</v>
      </c>
      <c r="BB1564" t="s">
        <v>63</v>
      </c>
      <c r="BF1564" t="s">
        <v>170</v>
      </c>
      <c r="BI1564" t="s">
        <v>3567</v>
      </c>
    </row>
    <row r="1565" spans="1:61" x14ac:dyDescent="0.35">
      <c r="A1565" t="s">
        <v>5846</v>
      </c>
      <c r="B1565">
        <v>10000</v>
      </c>
      <c r="C1565">
        <v>10000</v>
      </c>
      <c r="D1565" s="2">
        <v>45777</v>
      </c>
      <c r="E1565" t="s">
        <v>59</v>
      </c>
      <c r="F1565" t="s">
        <v>5847</v>
      </c>
      <c r="G1565" t="s">
        <v>5848</v>
      </c>
      <c r="H1565" t="s">
        <v>3191</v>
      </c>
      <c r="I1565">
        <v>1</v>
      </c>
      <c r="J1565" t="s">
        <v>63</v>
      </c>
      <c r="K1565" t="s">
        <v>3819</v>
      </c>
      <c r="L1565" t="s">
        <v>6073</v>
      </c>
      <c r="M1565" t="s">
        <v>3801</v>
      </c>
      <c r="N1565" t="s">
        <v>3839</v>
      </c>
      <c r="O1565" s="3">
        <v>120000</v>
      </c>
      <c r="R1565" s="2">
        <v>45771</v>
      </c>
      <c r="T1565">
        <v>1</v>
      </c>
      <c r="U1565" s="3">
        <v>120000</v>
      </c>
      <c r="V1565" t="s">
        <v>65</v>
      </c>
      <c r="W1565" t="s">
        <v>3193</v>
      </c>
      <c r="X1565">
        <v>0</v>
      </c>
      <c r="Y1565">
        <v>0</v>
      </c>
      <c r="Z1565">
        <v>0</v>
      </c>
      <c r="AA1565">
        <v>0</v>
      </c>
      <c r="AB1565">
        <v>0</v>
      </c>
      <c r="AC1565">
        <v>0</v>
      </c>
      <c r="AF1565">
        <v>0</v>
      </c>
      <c r="AJ1565" t="s">
        <v>63</v>
      </c>
      <c r="AK1565">
        <v>0</v>
      </c>
      <c r="AL1565" t="s">
        <v>63</v>
      </c>
      <c r="AO1565" t="s">
        <v>3194</v>
      </c>
      <c r="AP1565" t="s">
        <v>275</v>
      </c>
      <c r="AQ1565" t="s">
        <v>21306</v>
      </c>
      <c r="AS1565">
        <v>0</v>
      </c>
      <c r="AT1565">
        <v>0</v>
      </c>
      <c r="AU1565">
        <v>0</v>
      </c>
      <c r="AV1565">
        <v>0</v>
      </c>
      <c r="AW1565">
        <v>0</v>
      </c>
      <c r="AX1565">
        <v>0</v>
      </c>
      <c r="BB1565" t="s">
        <v>63</v>
      </c>
      <c r="BF1565" t="s">
        <v>275</v>
      </c>
      <c r="BI1565" t="s">
        <v>5849</v>
      </c>
    </row>
    <row r="1566" spans="1:61" x14ac:dyDescent="0.35">
      <c r="A1566" t="s">
        <v>5850</v>
      </c>
      <c r="B1566">
        <v>10000</v>
      </c>
      <c r="C1566">
        <v>30000</v>
      </c>
      <c r="D1566" s="2">
        <v>45776</v>
      </c>
      <c r="E1566" t="s">
        <v>59</v>
      </c>
      <c r="F1566" t="s">
        <v>5851</v>
      </c>
      <c r="G1566" t="s">
        <v>5852</v>
      </c>
      <c r="H1566" t="s">
        <v>5853</v>
      </c>
      <c r="I1566">
        <v>1</v>
      </c>
      <c r="J1566" t="s">
        <v>63</v>
      </c>
      <c r="K1566">
        <v>117</v>
      </c>
      <c r="L1566" t="s">
        <v>6078</v>
      </c>
      <c r="M1566" t="s">
        <v>1377</v>
      </c>
      <c r="N1566" t="s">
        <v>3849</v>
      </c>
      <c r="O1566" s="3">
        <v>3334</v>
      </c>
      <c r="R1566" s="2">
        <v>45771</v>
      </c>
      <c r="T1566">
        <v>3</v>
      </c>
      <c r="U1566" s="3">
        <v>10002</v>
      </c>
      <c r="V1566" t="s">
        <v>65</v>
      </c>
      <c r="W1566" t="s">
        <v>5854</v>
      </c>
      <c r="X1566">
        <v>0</v>
      </c>
      <c r="Y1566">
        <v>0</v>
      </c>
      <c r="Z1566">
        <v>0</v>
      </c>
      <c r="AA1566">
        <v>0</v>
      </c>
      <c r="AB1566">
        <v>0</v>
      </c>
      <c r="AC1566">
        <v>0</v>
      </c>
      <c r="AF1566">
        <v>0</v>
      </c>
      <c r="AJ1566" t="s">
        <v>63</v>
      </c>
      <c r="AK1566">
        <v>0</v>
      </c>
      <c r="AL1566" t="s">
        <v>63</v>
      </c>
      <c r="AO1566" t="s">
        <v>5855</v>
      </c>
      <c r="AP1566" t="s">
        <v>2395</v>
      </c>
      <c r="AQ1566" t="s">
        <v>12589</v>
      </c>
      <c r="AS1566">
        <v>0</v>
      </c>
      <c r="AT1566">
        <v>0</v>
      </c>
      <c r="AU1566">
        <v>0</v>
      </c>
      <c r="AV1566">
        <v>0</v>
      </c>
      <c r="AW1566">
        <v>0</v>
      </c>
      <c r="AX1566">
        <v>0</v>
      </c>
      <c r="BB1566" t="s">
        <v>63</v>
      </c>
      <c r="BF1566" t="s">
        <v>2395</v>
      </c>
      <c r="BI1566" t="s">
        <v>5856</v>
      </c>
    </row>
    <row r="1567" spans="1:61" x14ac:dyDescent="0.35">
      <c r="A1567" t="s">
        <v>4021</v>
      </c>
      <c r="B1567">
        <v>10000</v>
      </c>
      <c r="C1567">
        <v>10000</v>
      </c>
      <c r="D1567" s="2">
        <v>45776</v>
      </c>
      <c r="E1567" t="s">
        <v>59</v>
      </c>
      <c r="F1567" t="s">
        <v>4022</v>
      </c>
      <c r="G1567" t="s">
        <v>4023</v>
      </c>
      <c r="H1567" t="s">
        <v>4024</v>
      </c>
      <c r="I1567">
        <v>1</v>
      </c>
      <c r="J1567" t="s">
        <v>63</v>
      </c>
      <c r="K1567">
        <v>72</v>
      </c>
      <c r="L1567" t="s">
        <v>6056</v>
      </c>
      <c r="M1567" t="s">
        <v>869</v>
      </c>
      <c r="N1567" t="s">
        <v>3829</v>
      </c>
      <c r="O1567" s="3">
        <v>1000</v>
      </c>
      <c r="R1567" s="2">
        <v>45771</v>
      </c>
      <c r="T1567">
        <v>6</v>
      </c>
      <c r="U1567" s="3">
        <v>6000</v>
      </c>
      <c r="V1567" t="s">
        <v>65</v>
      </c>
      <c r="W1567" t="s">
        <v>4025</v>
      </c>
      <c r="X1567">
        <v>0</v>
      </c>
      <c r="Y1567">
        <v>0</v>
      </c>
      <c r="Z1567">
        <v>0</v>
      </c>
      <c r="AA1567">
        <v>0</v>
      </c>
      <c r="AB1567">
        <v>0</v>
      </c>
      <c r="AC1567">
        <v>0</v>
      </c>
      <c r="AF1567">
        <v>0</v>
      </c>
      <c r="AJ1567" t="s">
        <v>63</v>
      </c>
      <c r="AK1567">
        <v>0</v>
      </c>
      <c r="AL1567" t="s">
        <v>63</v>
      </c>
      <c r="AO1567" t="s">
        <v>4026</v>
      </c>
      <c r="AP1567" t="s">
        <v>282</v>
      </c>
      <c r="AQ1567" t="s">
        <v>14518</v>
      </c>
      <c r="AS1567">
        <v>0</v>
      </c>
      <c r="AT1567">
        <v>0</v>
      </c>
      <c r="AU1567">
        <v>0</v>
      </c>
      <c r="AV1567">
        <v>0</v>
      </c>
      <c r="AW1567">
        <v>0</v>
      </c>
      <c r="AX1567">
        <v>0</v>
      </c>
      <c r="BB1567" t="s">
        <v>63</v>
      </c>
      <c r="BF1567" t="s">
        <v>282</v>
      </c>
      <c r="BI1567" t="s">
        <v>4027</v>
      </c>
    </row>
    <row r="1568" spans="1:61" x14ac:dyDescent="0.35">
      <c r="A1568" t="s">
        <v>3581</v>
      </c>
      <c r="B1568">
        <v>10000</v>
      </c>
      <c r="C1568">
        <v>10000</v>
      </c>
      <c r="D1568" s="2">
        <v>45771</v>
      </c>
      <c r="E1568" t="s">
        <v>59</v>
      </c>
      <c r="F1568" t="s">
        <v>3582</v>
      </c>
      <c r="G1568" t="s">
        <v>3583</v>
      </c>
      <c r="H1568" t="s">
        <v>3584</v>
      </c>
      <c r="I1568">
        <v>1</v>
      </c>
      <c r="J1568" t="s">
        <v>63</v>
      </c>
      <c r="K1568">
        <v>95</v>
      </c>
      <c r="L1568" t="s">
        <v>6068</v>
      </c>
      <c r="M1568" t="s">
        <v>454</v>
      </c>
      <c r="N1568" t="s">
        <v>3837</v>
      </c>
      <c r="O1568">
        <v>358</v>
      </c>
      <c r="R1568" s="2">
        <v>45771</v>
      </c>
      <c r="T1568">
        <v>28</v>
      </c>
      <c r="U1568" s="3">
        <v>10016</v>
      </c>
      <c r="V1568" t="s">
        <v>65</v>
      </c>
      <c r="W1568" t="s">
        <v>3585</v>
      </c>
      <c r="X1568">
        <v>0</v>
      </c>
      <c r="Y1568">
        <v>0</v>
      </c>
      <c r="Z1568">
        <v>0</v>
      </c>
      <c r="AA1568">
        <v>0</v>
      </c>
      <c r="AB1568">
        <v>0</v>
      </c>
      <c r="AC1568">
        <v>0</v>
      </c>
      <c r="AF1568">
        <v>0</v>
      </c>
      <c r="AJ1568" t="s">
        <v>63</v>
      </c>
      <c r="AK1568">
        <v>0</v>
      </c>
      <c r="AL1568" t="s">
        <v>63</v>
      </c>
      <c r="AO1568" t="s">
        <v>3586</v>
      </c>
      <c r="AP1568" t="s">
        <v>465</v>
      </c>
      <c r="AQ1568" t="s">
        <v>15009</v>
      </c>
      <c r="AS1568">
        <v>0</v>
      </c>
      <c r="AT1568">
        <v>0</v>
      </c>
      <c r="AU1568">
        <v>0</v>
      </c>
      <c r="AV1568">
        <v>0</v>
      </c>
      <c r="AW1568">
        <v>0</v>
      </c>
      <c r="AX1568">
        <v>0</v>
      </c>
      <c r="BB1568" t="s">
        <v>63</v>
      </c>
      <c r="BF1568" t="s">
        <v>465</v>
      </c>
      <c r="BI1568" t="s">
        <v>3587</v>
      </c>
    </row>
    <row r="1569" spans="1:61" x14ac:dyDescent="0.35">
      <c r="A1569" t="s">
        <v>3581</v>
      </c>
      <c r="B1569">
        <v>20000</v>
      </c>
      <c r="C1569">
        <v>10000</v>
      </c>
      <c r="D1569" s="2">
        <v>45771</v>
      </c>
      <c r="E1569" t="s">
        <v>59</v>
      </c>
      <c r="F1569" t="s">
        <v>3582</v>
      </c>
      <c r="G1569" t="s">
        <v>3583</v>
      </c>
      <c r="H1569" t="s">
        <v>3584</v>
      </c>
      <c r="I1569">
        <v>1</v>
      </c>
      <c r="J1569" t="s">
        <v>63</v>
      </c>
      <c r="K1569">
        <v>95</v>
      </c>
      <c r="L1569" t="s">
        <v>6068</v>
      </c>
      <c r="M1569" t="s">
        <v>454</v>
      </c>
      <c r="N1569" t="s">
        <v>3837</v>
      </c>
      <c r="O1569">
        <v>357</v>
      </c>
      <c r="R1569" s="2">
        <v>45771</v>
      </c>
      <c r="T1569">
        <v>28</v>
      </c>
      <c r="U1569" s="3">
        <v>10000</v>
      </c>
      <c r="V1569" t="s">
        <v>65</v>
      </c>
      <c r="W1569" t="s">
        <v>3585</v>
      </c>
      <c r="X1569">
        <v>0</v>
      </c>
      <c r="Y1569">
        <v>0</v>
      </c>
      <c r="Z1569">
        <v>0</v>
      </c>
      <c r="AA1569">
        <v>0</v>
      </c>
      <c r="AB1569">
        <v>0</v>
      </c>
      <c r="AC1569">
        <v>0</v>
      </c>
      <c r="AF1569">
        <v>0</v>
      </c>
      <c r="AJ1569" t="s">
        <v>63</v>
      </c>
      <c r="AK1569">
        <v>0</v>
      </c>
      <c r="AL1569" t="s">
        <v>63</v>
      </c>
      <c r="AO1569" t="s">
        <v>3586</v>
      </c>
      <c r="AP1569" t="s">
        <v>465</v>
      </c>
      <c r="AQ1569" t="s">
        <v>15009</v>
      </c>
      <c r="AS1569">
        <v>0</v>
      </c>
      <c r="AT1569">
        <v>0</v>
      </c>
      <c r="AU1569">
        <v>0</v>
      </c>
      <c r="AV1569">
        <v>0</v>
      </c>
      <c r="AW1569">
        <v>0</v>
      </c>
      <c r="AX1569">
        <v>0</v>
      </c>
      <c r="BB1569" t="s">
        <v>63</v>
      </c>
      <c r="BF1569" t="s">
        <v>465</v>
      </c>
      <c r="BI1569" t="s">
        <v>3587</v>
      </c>
    </row>
    <row r="1570" spans="1:61" x14ac:dyDescent="0.35">
      <c r="A1570" t="s">
        <v>3581</v>
      </c>
      <c r="B1570">
        <v>30000</v>
      </c>
      <c r="C1570">
        <v>10000</v>
      </c>
      <c r="D1570" s="2">
        <v>45771</v>
      </c>
      <c r="E1570" t="s">
        <v>59</v>
      </c>
      <c r="F1570" t="s">
        <v>3582</v>
      </c>
      <c r="G1570" t="s">
        <v>3583</v>
      </c>
      <c r="H1570" t="s">
        <v>3584</v>
      </c>
      <c r="I1570">
        <v>1</v>
      </c>
      <c r="J1570" t="s">
        <v>63</v>
      </c>
      <c r="K1570">
        <v>95</v>
      </c>
      <c r="L1570" t="s">
        <v>6068</v>
      </c>
      <c r="M1570" t="s">
        <v>454</v>
      </c>
      <c r="N1570" t="s">
        <v>3837</v>
      </c>
      <c r="O1570">
        <v>357</v>
      </c>
      <c r="R1570" s="2">
        <v>45771</v>
      </c>
      <c r="T1570">
        <v>28</v>
      </c>
      <c r="U1570" s="3">
        <v>10000</v>
      </c>
      <c r="V1570" t="s">
        <v>65</v>
      </c>
      <c r="W1570" t="s">
        <v>3585</v>
      </c>
      <c r="X1570">
        <v>0</v>
      </c>
      <c r="Y1570">
        <v>0</v>
      </c>
      <c r="Z1570">
        <v>0</v>
      </c>
      <c r="AA1570">
        <v>0</v>
      </c>
      <c r="AB1570">
        <v>0</v>
      </c>
      <c r="AC1570">
        <v>0</v>
      </c>
      <c r="AF1570">
        <v>0</v>
      </c>
      <c r="AJ1570" t="s">
        <v>63</v>
      </c>
      <c r="AK1570">
        <v>0</v>
      </c>
      <c r="AL1570" t="s">
        <v>63</v>
      </c>
      <c r="AO1570" t="s">
        <v>3586</v>
      </c>
      <c r="AP1570" t="s">
        <v>465</v>
      </c>
      <c r="AQ1570" t="s">
        <v>15009</v>
      </c>
      <c r="AS1570">
        <v>0</v>
      </c>
      <c r="AT1570">
        <v>0</v>
      </c>
      <c r="AU1570">
        <v>0</v>
      </c>
      <c r="AV1570">
        <v>0</v>
      </c>
      <c r="AW1570">
        <v>0</v>
      </c>
      <c r="AX1570">
        <v>0</v>
      </c>
      <c r="BB1570" t="s">
        <v>63</v>
      </c>
      <c r="BF1570" t="s">
        <v>465</v>
      </c>
      <c r="BI1570" t="s">
        <v>3587</v>
      </c>
    </row>
    <row r="1571" spans="1:61" x14ac:dyDescent="0.35">
      <c r="A1571" t="s">
        <v>3581</v>
      </c>
      <c r="B1571">
        <v>40000</v>
      </c>
      <c r="C1571">
        <v>10000</v>
      </c>
      <c r="D1571" s="2">
        <v>45771</v>
      </c>
      <c r="E1571" t="s">
        <v>59</v>
      </c>
      <c r="F1571" t="s">
        <v>3582</v>
      </c>
      <c r="G1571" t="s">
        <v>3583</v>
      </c>
      <c r="H1571" t="s">
        <v>3584</v>
      </c>
      <c r="I1571">
        <v>1</v>
      </c>
      <c r="J1571" t="s">
        <v>63</v>
      </c>
      <c r="K1571">
        <v>95</v>
      </c>
      <c r="L1571" t="s">
        <v>6068</v>
      </c>
      <c r="M1571" t="s">
        <v>454</v>
      </c>
      <c r="N1571" t="s">
        <v>3837</v>
      </c>
      <c r="O1571">
        <v>357</v>
      </c>
      <c r="R1571" s="2">
        <v>45771</v>
      </c>
      <c r="T1571">
        <v>28</v>
      </c>
      <c r="U1571" s="3">
        <v>10000</v>
      </c>
      <c r="V1571" t="s">
        <v>65</v>
      </c>
      <c r="W1571" t="s">
        <v>3585</v>
      </c>
      <c r="X1571">
        <v>0</v>
      </c>
      <c r="Y1571">
        <v>0</v>
      </c>
      <c r="Z1571">
        <v>0</v>
      </c>
      <c r="AA1571">
        <v>0</v>
      </c>
      <c r="AB1571">
        <v>0</v>
      </c>
      <c r="AC1571">
        <v>0</v>
      </c>
      <c r="AF1571">
        <v>0</v>
      </c>
      <c r="AJ1571" t="s">
        <v>63</v>
      </c>
      <c r="AK1571">
        <v>0</v>
      </c>
      <c r="AL1571" t="s">
        <v>63</v>
      </c>
      <c r="AO1571" t="s">
        <v>3586</v>
      </c>
      <c r="AP1571" t="s">
        <v>465</v>
      </c>
      <c r="AQ1571" t="s">
        <v>15009</v>
      </c>
      <c r="AS1571">
        <v>0</v>
      </c>
      <c r="AT1571">
        <v>0</v>
      </c>
      <c r="AU1571">
        <v>0</v>
      </c>
      <c r="AV1571">
        <v>0</v>
      </c>
      <c r="AW1571">
        <v>0</v>
      </c>
      <c r="AX1571">
        <v>0</v>
      </c>
      <c r="BB1571" t="s">
        <v>63</v>
      </c>
      <c r="BF1571" t="s">
        <v>465</v>
      </c>
      <c r="BI1571" t="s">
        <v>3587</v>
      </c>
    </row>
    <row r="1572" spans="1:61" x14ac:dyDescent="0.35">
      <c r="A1572" t="s">
        <v>3581</v>
      </c>
      <c r="B1572">
        <v>50000</v>
      </c>
      <c r="C1572">
        <v>10000</v>
      </c>
      <c r="D1572" s="2">
        <v>45771</v>
      </c>
      <c r="E1572" t="s">
        <v>59</v>
      </c>
      <c r="F1572" t="s">
        <v>3582</v>
      </c>
      <c r="G1572" t="s">
        <v>3583</v>
      </c>
      <c r="H1572" t="s">
        <v>3584</v>
      </c>
      <c r="I1572">
        <v>1</v>
      </c>
      <c r="J1572" t="s">
        <v>63</v>
      </c>
      <c r="K1572">
        <v>95</v>
      </c>
      <c r="L1572" t="s">
        <v>6068</v>
      </c>
      <c r="M1572" t="s">
        <v>454</v>
      </c>
      <c r="N1572" t="s">
        <v>3837</v>
      </c>
      <c r="O1572">
        <v>357</v>
      </c>
      <c r="R1572" s="2">
        <v>45771</v>
      </c>
      <c r="T1572">
        <v>28</v>
      </c>
      <c r="U1572" s="3">
        <v>10000</v>
      </c>
      <c r="V1572" t="s">
        <v>65</v>
      </c>
      <c r="W1572" t="s">
        <v>3585</v>
      </c>
      <c r="X1572">
        <v>0</v>
      </c>
      <c r="Y1572">
        <v>0</v>
      </c>
      <c r="Z1572">
        <v>0</v>
      </c>
      <c r="AA1572">
        <v>0</v>
      </c>
      <c r="AB1572">
        <v>0</v>
      </c>
      <c r="AC1572">
        <v>0</v>
      </c>
      <c r="AF1572">
        <v>0</v>
      </c>
      <c r="AJ1572" t="s">
        <v>63</v>
      </c>
      <c r="AK1572">
        <v>0</v>
      </c>
      <c r="AL1572" t="s">
        <v>63</v>
      </c>
      <c r="AO1572" t="s">
        <v>3586</v>
      </c>
      <c r="AP1572" t="s">
        <v>465</v>
      </c>
      <c r="AQ1572" t="s">
        <v>15009</v>
      </c>
      <c r="AS1572">
        <v>0</v>
      </c>
      <c r="AT1572">
        <v>0</v>
      </c>
      <c r="AU1572">
        <v>0</v>
      </c>
      <c r="AV1572">
        <v>0</v>
      </c>
      <c r="AW1572">
        <v>0</v>
      </c>
      <c r="AX1572">
        <v>0</v>
      </c>
      <c r="BB1572" t="s">
        <v>63</v>
      </c>
      <c r="BF1572" t="s">
        <v>465</v>
      </c>
      <c r="BI1572" t="s">
        <v>3587</v>
      </c>
    </row>
    <row r="1573" spans="1:61" x14ac:dyDescent="0.35">
      <c r="A1573" t="s">
        <v>3581</v>
      </c>
      <c r="B1573">
        <v>60000</v>
      </c>
      <c r="C1573">
        <v>10000</v>
      </c>
      <c r="D1573" s="2">
        <v>45771</v>
      </c>
      <c r="E1573" t="s">
        <v>59</v>
      </c>
      <c r="F1573" t="s">
        <v>3582</v>
      </c>
      <c r="G1573" t="s">
        <v>3583</v>
      </c>
      <c r="H1573" t="s">
        <v>3584</v>
      </c>
      <c r="I1573">
        <v>1</v>
      </c>
      <c r="J1573" t="s">
        <v>63</v>
      </c>
      <c r="K1573">
        <v>95</v>
      </c>
      <c r="L1573" t="s">
        <v>6068</v>
      </c>
      <c r="M1573" t="s">
        <v>454</v>
      </c>
      <c r="N1573" t="s">
        <v>3837</v>
      </c>
      <c r="O1573">
        <v>357</v>
      </c>
      <c r="R1573" s="2">
        <v>45771</v>
      </c>
      <c r="T1573">
        <v>28</v>
      </c>
      <c r="U1573" s="3">
        <v>10000</v>
      </c>
      <c r="V1573" t="s">
        <v>65</v>
      </c>
      <c r="W1573" t="s">
        <v>3585</v>
      </c>
      <c r="X1573">
        <v>0</v>
      </c>
      <c r="Y1573">
        <v>0</v>
      </c>
      <c r="Z1573">
        <v>0</v>
      </c>
      <c r="AA1573">
        <v>0</v>
      </c>
      <c r="AB1573">
        <v>0</v>
      </c>
      <c r="AC1573">
        <v>0</v>
      </c>
      <c r="AF1573">
        <v>0</v>
      </c>
      <c r="AJ1573" t="s">
        <v>63</v>
      </c>
      <c r="AK1573">
        <v>0</v>
      </c>
      <c r="AL1573" t="s">
        <v>63</v>
      </c>
      <c r="AO1573" t="s">
        <v>3586</v>
      </c>
      <c r="AP1573" t="s">
        <v>465</v>
      </c>
      <c r="AQ1573" t="s">
        <v>15009</v>
      </c>
      <c r="AS1573">
        <v>0</v>
      </c>
      <c r="AT1573">
        <v>0</v>
      </c>
      <c r="AU1573">
        <v>0</v>
      </c>
      <c r="AV1573">
        <v>0</v>
      </c>
      <c r="AW1573">
        <v>0</v>
      </c>
      <c r="AX1573">
        <v>0</v>
      </c>
      <c r="BB1573" t="s">
        <v>63</v>
      </c>
      <c r="BF1573" t="s">
        <v>465</v>
      </c>
      <c r="BI1573" t="s">
        <v>3587</v>
      </c>
    </row>
    <row r="1574" spans="1:61" x14ac:dyDescent="0.35">
      <c r="A1574" t="s">
        <v>3581</v>
      </c>
      <c r="B1574">
        <v>70000</v>
      </c>
      <c r="C1574">
        <v>10000</v>
      </c>
      <c r="D1574" s="2">
        <v>45771</v>
      </c>
      <c r="E1574" t="s">
        <v>59</v>
      </c>
      <c r="F1574" t="s">
        <v>3582</v>
      </c>
      <c r="G1574" t="s">
        <v>3583</v>
      </c>
      <c r="H1574" t="s">
        <v>3584</v>
      </c>
      <c r="I1574">
        <v>1</v>
      </c>
      <c r="J1574" t="s">
        <v>63</v>
      </c>
      <c r="K1574">
        <v>95</v>
      </c>
      <c r="L1574" t="s">
        <v>6068</v>
      </c>
      <c r="M1574" t="s">
        <v>454</v>
      </c>
      <c r="N1574" t="s">
        <v>3837</v>
      </c>
      <c r="O1574">
        <v>357</v>
      </c>
      <c r="R1574" s="2">
        <v>45771</v>
      </c>
      <c r="T1574">
        <v>28</v>
      </c>
      <c r="U1574" s="3">
        <v>10000</v>
      </c>
      <c r="V1574" t="s">
        <v>65</v>
      </c>
      <c r="W1574" t="s">
        <v>3585</v>
      </c>
      <c r="X1574">
        <v>0</v>
      </c>
      <c r="Y1574">
        <v>0</v>
      </c>
      <c r="Z1574">
        <v>0</v>
      </c>
      <c r="AA1574">
        <v>0</v>
      </c>
      <c r="AB1574">
        <v>0</v>
      </c>
      <c r="AC1574">
        <v>0</v>
      </c>
      <c r="AF1574">
        <v>0</v>
      </c>
      <c r="AJ1574" t="s">
        <v>63</v>
      </c>
      <c r="AK1574">
        <v>0</v>
      </c>
      <c r="AL1574" t="s">
        <v>63</v>
      </c>
      <c r="AO1574" t="s">
        <v>3586</v>
      </c>
      <c r="AP1574" t="s">
        <v>465</v>
      </c>
      <c r="AQ1574" t="s">
        <v>15009</v>
      </c>
      <c r="AS1574">
        <v>0</v>
      </c>
      <c r="AT1574">
        <v>0</v>
      </c>
      <c r="AU1574">
        <v>0</v>
      </c>
      <c r="AV1574">
        <v>0</v>
      </c>
      <c r="AW1574">
        <v>0</v>
      </c>
      <c r="AX1574">
        <v>0</v>
      </c>
      <c r="BB1574" t="s">
        <v>63</v>
      </c>
      <c r="BF1574" t="s">
        <v>465</v>
      </c>
      <c r="BI1574" t="s">
        <v>3587</v>
      </c>
    </row>
    <row r="1575" spans="1:61" x14ac:dyDescent="0.35">
      <c r="A1575" t="s">
        <v>3581</v>
      </c>
      <c r="B1575">
        <v>80000</v>
      </c>
      <c r="C1575">
        <v>10000</v>
      </c>
      <c r="D1575" s="2">
        <v>45771</v>
      </c>
      <c r="E1575" t="s">
        <v>59</v>
      </c>
      <c r="F1575" t="s">
        <v>3582</v>
      </c>
      <c r="G1575" t="s">
        <v>3583</v>
      </c>
      <c r="H1575" t="s">
        <v>3584</v>
      </c>
      <c r="I1575">
        <v>1</v>
      </c>
      <c r="J1575" t="s">
        <v>63</v>
      </c>
      <c r="K1575">
        <v>95</v>
      </c>
      <c r="L1575" t="s">
        <v>6068</v>
      </c>
      <c r="M1575" t="s">
        <v>454</v>
      </c>
      <c r="N1575" t="s">
        <v>3837</v>
      </c>
      <c r="O1575">
        <v>357</v>
      </c>
      <c r="R1575" s="2">
        <v>45771</v>
      </c>
      <c r="T1575">
        <v>28</v>
      </c>
      <c r="U1575" s="3">
        <v>10000</v>
      </c>
      <c r="V1575" t="s">
        <v>65</v>
      </c>
      <c r="W1575" t="s">
        <v>3585</v>
      </c>
      <c r="X1575">
        <v>0</v>
      </c>
      <c r="Y1575">
        <v>0</v>
      </c>
      <c r="Z1575">
        <v>0</v>
      </c>
      <c r="AA1575">
        <v>0</v>
      </c>
      <c r="AB1575">
        <v>0</v>
      </c>
      <c r="AC1575">
        <v>0</v>
      </c>
      <c r="AF1575">
        <v>0</v>
      </c>
      <c r="AJ1575" t="s">
        <v>63</v>
      </c>
      <c r="AK1575">
        <v>0</v>
      </c>
      <c r="AL1575" t="s">
        <v>63</v>
      </c>
      <c r="AO1575" t="s">
        <v>3586</v>
      </c>
      <c r="AP1575" t="s">
        <v>465</v>
      </c>
      <c r="AQ1575" t="s">
        <v>15009</v>
      </c>
      <c r="AS1575">
        <v>0</v>
      </c>
      <c r="AT1575">
        <v>0</v>
      </c>
      <c r="AU1575">
        <v>0</v>
      </c>
      <c r="AV1575">
        <v>0</v>
      </c>
      <c r="AW1575">
        <v>0</v>
      </c>
      <c r="AX1575">
        <v>0</v>
      </c>
      <c r="BB1575" t="s">
        <v>63</v>
      </c>
      <c r="BF1575" t="s">
        <v>465</v>
      </c>
      <c r="BI1575" t="s">
        <v>3587</v>
      </c>
    </row>
    <row r="1576" spans="1:61" x14ac:dyDescent="0.35">
      <c r="A1576" t="s">
        <v>3581</v>
      </c>
      <c r="B1576">
        <v>90000</v>
      </c>
      <c r="C1576">
        <v>10000</v>
      </c>
      <c r="D1576" s="2">
        <v>45771</v>
      </c>
      <c r="E1576" t="s">
        <v>59</v>
      </c>
      <c r="F1576" t="s">
        <v>3582</v>
      </c>
      <c r="G1576" t="s">
        <v>3583</v>
      </c>
      <c r="H1576" t="s">
        <v>3584</v>
      </c>
      <c r="I1576">
        <v>1</v>
      </c>
      <c r="J1576" t="s">
        <v>63</v>
      </c>
      <c r="K1576">
        <v>95</v>
      </c>
      <c r="L1576" t="s">
        <v>6068</v>
      </c>
      <c r="M1576" t="s">
        <v>454</v>
      </c>
      <c r="N1576" t="s">
        <v>3837</v>
      </c>
      <c r="O1576">
        <v>357</v>
      </c>
      <c r="R1576" s="2">
        <v>45771</v>
      </c>
      <c r="T1576">
        <v>28</v>
      </c>
      <c r="U1576" s="3">
        <v>10000</v>
      </c>
      <c r="V1576" t="s">
        <v>65</v>
      </c>
      <c r="W1576" t="s">
        <v>3585</v>
      </c>
      <c r="X1576">
        <v>0</v>
      </c>
      <c r="Y1576">
        <v>0</v>
      </c>
      <c r="Z1576">
        <v>0</v>
      </c>
      <c r="AA1576">
        <v>0</v>
      </c>
      <c r="AB1576">
        <v>0</v>
      </c>
      <c r="AC1576">
        <v>0</v>
      </c>
      <c r="AF1576">
        <v>0</v>
      </c>
      <c r="AJ1576" t="s">
        <v>63</v>
      </c>
      <c r="AK1576">
        <v>0</v>
      </c>
      <c r="AL1576" t="s">
        <v>63</v>
      </c>
      <c r="AO1576" t="s">
        <v>3586</v>
      </c>
      <c r="AP1576" t="s">
        <v>465</v>
      </c>
      <c r="AQ1576" t="s">
        <v>15009</v>
      </c>
      <c r="AS1576">
        <v>0</v>
      </c>
      <c r="AT1576">
        <v>0</v>
      </c>
      <c r="AU1576">
        <v>0</v>
      </c>
      <c r="AV1576">
        <v>0</v>
      </c>
      <c r="AW1576">
        <v>0</v>
      </c>
      <c r="AX1576">
        <v>0</v>
      </c>
      <c r="BB1576" t="s">
        <v>63</v>
      </c>
      <c r="BF1576" t="s">
        <v>465</v>
      </c>
      <c r="BI1576" t="s">
        <v>3587</v>
      </c>
    </row>
    <row r="1577" spans="1:61" x14ac:dyDescent="0.35">
      <c r="A1577" t="s">
        <v>3581</v>
      </c>
      <c r="B1577">
        <v>100000</v>
      </c>
      <c r="C1577">
        <v>10000</v>
      </c>
      <c r="D1577" s="2">
        <v>45771</v>
      </c>
      <c r="E1577" t="s">
        <v>59</v>
      </c>
      <c r="F1577" t="s">
        <v>3582</v>
      </c>
      <c r="G1577" t="s">
        <v>3583</v>
      </c>
      <c r="H1577" t="s">
        <v>3584</v>
      </c>
      <c r="I1577">
        <v>1</v>
      </c>
      <c r="J1577" t="s">
        <v>63</v>
      </c>
      <c r="K1577">
        <v>95</v>
      </c>
      <c r="L1577" t="s">
        <v>6068</v>
      </c>
      <c r="M1577" t="s">
        <v>454</v>
      </c>
      <c r="N1577" t="s">
        <v>3837</v>
      </c>
      <c r="O1577">
        <v>357</v>
      </c>
      <c r="R1577" s="2">
        <v>45771</v>
      </c>
      <c r="T1577">
        <v>28</v>
      </c>
      <c r="U1577" s="3">
        <v>10000</v>
      </c>
      <c r="V1577" t="s">
        <v>65</v>
      </c>
      <c r="W1577" t="s">
        <v>3585</v>
      </c>
      <c r="X1577">
        <v>0</v>
      </c>
      <c r="Y1577">
        <v>0</v>
      </c>
      <c r="Z1577">
        <v>0</v>
      </c>
      <c r="AA1577">
        <v>0</v>
      </c>
      <c r="AB1577">
        <v>0</v>
      </c>
      <c r="AC1577">
        <v>0</v>
      </c>
      <c r="AF1577">
        <v>0</v>
      </c>
      <c r="AJ1577" t="s">
        <v>63</v>
      </c>
      <c r="AK1577">
        <v>0</v>
      </c>
      <c r="AL1577" t="s">
        <v>63</v>
      </c>
      <c r="AO1577" t="s">
        <v>3586</v>
      </c>
      <c r="AP1577" t="s">
        <v>465</v>
      </c>
      <c r="AQ1577" t="s">
        <v>15009</v>
      </c>
      <c r="AS1577">
        <v>0</v>
      </c>
      <c r="AT1577">
        <v>0</v>
      </c>
      <c r="AU1577">
        <v>0</v>
      </c>
      <c r="AV1577">
        <v>0</v>
      </c>
      <c r="AW1577">
        <v>0</v>
      </c>
      <c r="AX1577">
        <v>0</v>
      </c>
      <c r="BB1577" t="s">
        <v>63</v>
      </c>
      <c r="BF1577" t="s">
        <v>465</v>
      </c>
      <c r="BI1577" t="s">
        <v>3587</v>
      </c>
    </row>
    <row r="1578" spans="1:61" x14ac:dyDescent="0.35">
      <c r="A1578" t="s">
        <v>5857</v>
      </c>
      <c r="B1578">
        <v>10000</v>
      </c>
      <c r="C1578">
        <v>10000</v>
      </c>
      <c r="D1578" s="2">
        <v>45782</v>
      </c>
      <c r="E1578" t="s">
        <v>59</v>
      </c>
      <c r="F1578" t="s">
        <v>5858</v>
      </c>
      <c r="G1578" t="s">
        <v>5859</v>
      </c>
      <c r="H1578" t="s">
        <v>62</v>
      </c>
      <c r="I1578">
        <v>1</v>
      </c>
      <c r="J1578" t="s">
        <v>63</v>
      </c>
      <c r="K1578">
        <v>103</v>
      </c>
      <c r="L1578" t="s">
        <v>6044</v>
      </c>
      <c r="M1578" t="s">
        <v>1171</v>
      </c>
      <c r="N1578" t="s">
        <v>3844</v>
      </c>
      <c r="O1578" s="3">
        <v>55000</v>
      </c>
      <c r="R1578" s="2">
        <v>45771</v>
      </c>
      <c r="T1578">
        <v>8</v>
      </c>
      <c r="U1578" s="3">
        <v>440000</v>
      </c>
      <c r="V1578" t="s">
        <v>65</v>
      </c>
      <c r="W1578" t="s">
        <v>66</v>
      </c>
      <c r="X1578">
        <v>0</v>
      </c>
      <c r="Y1578">
        <v>0</v>
      </c>
      <c r="Z1578">
        <v>0</v>
      </c>
      <c r="AA1578">
        <v>0</v>
      </c>
      <c r="AB1578">
        <v>0</v>
      </c>
      <c r="AC1578">
        <v>0</v>
      </c>
      <c r="AF1578">
        <v>0</v>
      </c>
      <c r="AJ1578" t="s">
        <v>63</v>
      </c>
      <c r="AK1578">
        <v>0</v>
      </c>
      <c r="AL1578" t="s">
        <v>63</v>
      </c>
      <c r="AO1578" t="s">
        <v>67</v>
      </c>
      <c r="AP1578" t="s">
        <v>68</v>
      </c>
      <c r="AQ1578" t="s">
        <v>26186</v>
      </c>
      <c r="AS1578">
        <v>0</v>
      </c>
      <c r="AT1578">
        <v>0</v>
      </c>
      <c r="AU1578">
        <v>0</v>
      </c>
      <c r="AV1578">
        <v>0</v>
      </c>
      <c r="AW1578">
        <v>0</v>
      </c>
      <c r="AX1578">
        <v>0</v>
      </c>
      <c r="BB1578" t="s">
        <v>63</v>
      </c>
      <c r="BF1578" t="s">
        <v>68</v>
      </c>
      <c r="BI1578" t="s">
        <v>5860</v>
      </c>
    </row>
    <row r="1579" spans="1:61" x14ac:dyDescent="0.35">
      <c r="A1579" t="s">
        <v>5861</v>
      </c>
      <c r="B1579">
        <v>10000</v>
      </c>
      <c r="C1579">
        <v>10000</v>
      </c>
      <c r="D1579" s="2">
        <v>45776</v>
      </c>
      <c r="E1579" t="s">
        <v>59</v>
      </c>
      <c r="F1579" t="s">
        <v>5862</v>
      </c>
      <c r="G1579" t="s">
        <v>5863</v>
      </c>
      <c r="H1579" t="s">
        <v>1912</v>
      </c>
      <c r="I1579">
        <v>1</v>
      </c>
      <c r="J1579" t="s">
        <v>63</v>
      </c>
      <c r="K1579">
        <v>79</v>
      </c>
      <c r="L1579" t="s">
        <v>6076</v>
      </c>
      <c r="M1579" t="s">
        <v>92</v>
      </c>
      <c r="N1579" t="s">
        <v>3828</v>
      </c>
      <c r="O1579">
        <v>139</v>
      </c>
      <c r="R1579" s="2">
        <v>45771</v>
      </c>
      <c r="T1579">
        <v>36</v>
      </c>
      <c r="U1579" s="3">
        <v>5004</v>
      </c>
      <c r="V1579" t="s">
        <v>65</v>
      </c>
      <c r="W1579" t="s">
        <v>1913</v>
      </c>
      <c r="X1579">
        <v>0</v>
      </c>
      <c r="Y1579">
        <v>0</v>
      </c>
      <c r="Z1579">
        <v>0</v>
      </c>
      <c r="AA1579">
        <v>0</v>
      </c>
      <c r="AB1579">
        <v>0</v>
      </c>
      <c r="AC1579">
        <v>0</v>
      </c>
      <c r="AF1579">
        <v>0</v>
      </c>
      <c r="AJ1579" t="s">
        <v>63</v>
      </c>
      <c r="AK1579">
        <v>0</v>
      </c>
      <c r="AL1579" t="s">
        <v>63</v>
      </c>
      <c r="AO1579" t="s">
        <v>1914</v>
      </c>
      <c r="AP1579" t="s">
        <v>1915</v>
      </c>
      <c r="AQ1579" t="s">
        <v>16389</v>
      </c>
      <c r="AS1579">
        <v>0</v>
      </c>
      <c r="AT1579">
        <v>0</v>
      </c>
      <c r="AU1579">
        <v>0</v>
      </c>
      <c r="AV1579">
        <v>0</v>
      </c>
      <c r="AW1579">
        <v>0</v>
      </c>
      <c r="AX1579">
        <v>0</v>
      </c>
      <c r="BB1579" t="s">
        <v>63</v>
      </c>
      <c r="BF1579" t="s">
        <v>1915</v>
      </c>
      <c r="BI1579" t="s">
        <v>5864</v>
      </c>
    </row>
    <row r="1580" spans="1:61" x14ac:dyDescent="0.35">
      <c r="A1580" t="s">
        <v>5865</v>
      </c>
      <c r="B1580">
        <v>10000</v>
      </c>
      <c r="C1580">
        <v>10000</v>
      </c>
      <c r="D1580" s="2">
        <v>45776</v>
      </c>
      <c r="E1580" t="s">
        <v>59</v>
      </c>
      <c r="F1580" t="s">
        <v>5866</v>
      </c>
      <c r="G1580" t="s">
        <v>5863</v>
      </c>
      <c r="H1580" t="s">
        <v>1919</v>
      </c>
      <c r="I1580">
        <v>1</v>
      </c>
      <c r="J1580" t="s">
        <v>63</v>
      </c>
      <c r="K1580">
        <v>79</v>
      </c>
      <c r="L1580" t="s">
        <v>6076</v>
      </c>
      <c r="M1580" t="s">
        <v>92</v>
      </c>
      <c r="N1580" t="s">
        <v>3828</v>
      </c>
      <c r="O1580">
        <v>60</v>
      </c>
      <c r="R1580" s="2">
        <v>45771</v>
      </c>
      <c r="T1580">
        <v>84</v>
      </c>
      <c r="U1580" s="3">
        <v>5040</v>
      </c>
      <c r="V1580" t="s">
        <v>65</v>
      </c>
      <c r="W1580" t="s">
        <v>1920</v>
      </c>
      <c r="X1580">
        <v>0</v>
      </c>
      <c r="Y1580">
        <v>0</v>
      </c>
      <c r="Z1580">
        <v>0</v>
      </c>
      <c r="AA1580">
        <v>0</v>
      </c>
      <c r="AB1580">
        <v>0</v>
      </c>
      <c r="AC1580">
        <v>0</v>
      </c>
      <c r="AF1580">
        <v>0</v>
      </c>
      <c r="AJ1580" t="s">
        <v>63</v>
      </c>
      <c r="AK1580">
        <v>0</v>
      </c>
      <c r="AL1580" t="s">
        <v>63</v>
      </c>
      <c r="AO1580" t="s">
        <v>1921</v>
      </c>
      <c r="AP1580" t="s">
        <v>1915</v>
      </c>
      <c r="AQ1580" t="s">
        <v>16389</v>
      </c>
      <c r="AS1580">
        <v>0</v>
      </c>
      <c r="AT1580">
        <v>0</v>
      </c>
      <c r="AU1580">
        <v>0</v>
      </c>
      <c r="AV1580">
        <v>0</v>
      </c>
      <c r="AW1580">
        <v>0</v>
      </c>
      <c r="AX1580">
        <v>0</v>
      </c>
      <c r="BB1580" t="s">
        <v>63</v>
      </c>
      <c r="BF1580" t="s">
        <v>1915</v>
      </c>
      <c r="BI1580" t="s">
        <v>5864</v>
      </c>
    </row>
    <row r="1581" spans="1:61" x14ac:dyDescent="0.35">
      <c r="A1581" t="s">
        <v>5867</v>
      </c>
      <c r="B1581">
        <v>10000</v>
      </c>
      <c r="C1581">
        <v>10000</v>
      </c>
      <c r="D1581" s="2">
        <v>45776</v>
      </c>
      <c r="E1581" t="s">
        <v>59</v>
      </c>
      <c r="F1581" t="s">
        <v>5866</v>
      </c>
      <c r="G1581" t="s">
        <v>5863</v>
      </c>
      <c r="H1581" t="s">
        <v>1924</v>
      </c>
      <c r="I1581">
        <v>1</v>
      </c>
      <c r="J1581" t="s">
        <v>63</v>
      </c>
      <c r="K1581">
        <v>79</v>
      </c>
      <c r="L1581" t="s">
        <v>6076</v>
      </c>
      <c r="M1581" t="s">
        <v>92</v>
      </c>
      <c r="N1581" t="s">
        <v>3828</v>
      </c>
      <c r="O1581">
        <v>40</v>
      </c>
      <c r="R1581" s="2">
        <v>45771</v>
      </c>
      <c r="T1581">
        <v>126</v>
      </c>
      <c r="U1581" s="3">
        <v>5040</v>
      </c>
      <c r="V1581" t="s">
        <v>65</v>
      </c>
      <c r="W1581" t="s">
        <v>1925</v>
      </c>
      <c r="X1581">
        <v>0</v>
      </c>
      <c r="Y1581">
        <v>0</v>
      </c>
      <c r="Z1581">
        <v>0</v>
      </c>
      <c r="AA1581">
        <v>0</v>
      </c>
      <c r="AB1581">
        <v>0</v>
      </c>
      <c r="AC1581">
        <v>0</v>
      </c>
      <c r="AF1581">
        <v>0</v>
      </c>
      <c r="AJ1581" t="s">
        <v>63</v>
      </c>
      <c r="AK1581">
        <v>0</v>
      </c>
      <c r="AL1581" t="s">
        <v>63</v>
      </c>
      <c r="AO1581" t="s">
        <v>1926</v>
      </c>
      <c r="AP1581" t="s">
        <v>1915</v>
      </c>
      <c r="AQ1581" t="s">
        <v>16389</v>
      </c>
      <c r="AS1581">
        <v>0</v>
      </c>
      <c r="AT1581">
        <v>0</v>
      </c>
      <c r="AU1581">
        <v>0</v>
      </c>
      <c r="AV1581">
        <v>0</v>
      </c>
      <c r="AW1581">
        <v>0</v>
      </c>
      <c r="AX1581">
        <v>0</v>
      </c>
      <c r="BB1581" t="s">
        <v>63</v>
      </c>
      <c r="BF1581" t="s">
        <v>1915</v>
      </c>
      <c r="BI1581" t="s">
        <v>5864</v>
      </c>
    </row>
    <row r="1582" spans="1:61" x14ac:dyDescent="0.35">
      <c r="A1582" t="s">
        <v>5868</v>
      </c>
      <c r="B1582">
        <v>10000</v>
      </c>
      <c r="C1582">
        <v>10000</v>
      </c>
      <c r="D1582" s="2">
        <v>45776</v>
      </c>
      <c r="E1582" t="s">
        <v>59</v>
      </c>
      <c r="F1582" t="s">
        <v>5862</v>
      </c>
      <c r="G1582" t="s">
        <v>5863</v>
      </c>
      <c r="H1582" t="s">
        <v>1929</v>
      </c>
      <c r="I1582">
        <v>1</v>
      </c>
      <c r="J1582" t="s">
        <v>63</v>
      </c>
      <c r="K1582">
        <v>79</v>
      </c>
      <c r="L1582" t="s">
        <v>6076</v>
      </c>
      <c r="M1582" t="s">
        <v>92</v>
      </c>
      <c r="N1582" t="s">
        <v>3828</v>
      </c>
      <c r="O1582">
        <v>24</v>
      </c>
      <c r="R1582" s="2">
        <v>45771</v>
      </c>
      <c r="T1582">
        <v>210</v>
      </c>
      <c r="U1582" s="3">
        <v>5040</v>
      </c>
      <c r="V1582" t="s">
        <v>65</v>
      </c>
      <c r="W1582" t="s">
        <v>1930</v>
      </c>
      <c r="X1582">
        <v>0</v>
      </c>
      <c r="Y1582">
        <v>0</v>
      </c>
      <c r="Z1582">
        <v>0</v>
      </c>
      <c r="AA1582">
        <v>0</v>
      </c>
      <c r="AB1582">
        <v>0</v>
      </c>
      <c r="AC1582">
        <v>0</v>
      </c>
      <c r="AF1582">
        <v>0</v>
      </c>
      <c r="AJ1582" t="s">
        <v>63</v>
      </c>
      <c r="AK1582">
        <v>0</v>
      </c>
      <c r="AL1582" t="s">
        <v>63</v>
      </c>
      <c r="AO1582" t="s">
        <v>1931</v>
      </c>
      <c r="AP1582" t="s">
        <v>1915</v>
      </c>
      <c r="AQ1582" t="s">
        <v>16389</v>
      </c>
      <c r="AS1582">
        <v>0</v>
      </c>
      <c r="AT1582">
        <v>0</v>
      </c>
      <c r="AU1582">
        <v>0</v>
      </c>
      <c r="AV1582">
        <v>0</v>
      </c>
      <c r="AW1582">
        <v>0</v>
      </c>
      <c r="AX1582">
        <v>0</v>
      </c>
      <c r="BB1582" t="s">
        <v>63</v>
      </c>
      <c r="BF1582" t="s">
        <v>1915</v>
      </c>
      <c r="BI1582" t="s">
        <v>5864</v>
      </c>
    </row>
    <row r="1583" spans="1:61" x14ac:dyDescent="0.35">
      <c r="A1583" t="s">
        <v>5869</v>
      </c>
      <c r="B1583">
        <v>10000</v>
      </c>
      <c r="C1583">
        <v>10000</v>
      </c>
      <c r="D1583" s="2">
        <v>45776</v>
      </c>
      <c r="E1583" t="s">
        <v>59</v>
      </c>
      <c r="F1583" t="s">
        <v>5870</v>
      </c>
      <c r="G1583" t="s">
        <v>5863</v>
      </c>
      <c r="H1583" t="s">
        <v>1934</v>
      </c>
      <c r="I1583">
        <v>1</v>
      </c>
      <c r="J1583" t="s">
        <v>63</v>
      </c>
      <c r="K1583">
        <v>79</v>
      </c>
      <c r="L1583" t="s">
        <v>6076</v>
      </c>
      <c r="M1583" t="s">
        <v>92</v>
      </c>
      <c r="N1583" t="s">
        <v>3828</v>
      </c>
      <c r="O1583">
        <v>19</v>
      </c>
      <c r="R1583" s="2">
        <v>45771</v>
      </c>
      <c r="T1583">
        <v>270</v>
      </c>
      <c r="U1583" s="3">
        <v>5130</v>
      </c>
      <c r="V1583" t="s">
        <v>65</v>
      </c>
      <c r="W1583" t="s">
        <v>1935</v>
      </c>
      <c r="X1583">
        <v>0</v>
      </c>
      <c r="Y1583">
        <v>0</v>
      </c>
      <c r="Z1583">
        <v>0</v>
      </c>
      <c r="AA1583">
        <v>0</v>
      </c>
      <c r="AB1583">
        <v>0</v>
      </c>
      <c r="AC1583">
        <v>0</v>
      </c>
      <c r="AF1583">
        <v>0</v>
      </c>
      <c r="AJ1583" t="s">
        <v>63</v>
      </c>
      <c r="AK1583">
        <v>0</v>
      </c>
      <c r="AL1583" t="s">
        <v>63</v>
      </c>
      <c r="AO1583" t="s">
        <v>1936</v>
      </c>
      <c r="AP1583" t="s">
        <v>1915</v>
      </c>
      <c r="AQ1583" t="s">
        <v>16389</v>
      </c>
      <c r="AS1583">
        <v>0</v>
      </c>
      <c r="AT1583">
        <v>0</v>
      </c>
      <c r="AU1583">
        <v>0</v>
      </c>
      <c r="AV1583">
        <v>0</v>
      </c>
      <c r="AW1583">
        <v>0</v>
      </c>
      <c r="AX1583">
        <v>0</v>
      </c>
      <c r="BB1583" t="s">
        <v>63</v>
      </c>
      <c r="BF1583" t="s">
        <v>1915</v>
      </c>
      <c r="BI1583" t="s">
        <v>5864</v>
      </c>
    </row>
    <row r="1584" spans="1:61" x14ac:dyDescent="0.35">
      <c r="A1584" t="s">
        <v>5871</v>
      </c>
      <c r="B1584">
        <v>10000</v>
      </c>
      <c r="C1584">
        <v>10000</v>
      </c>
      <c r="D1584" s="2">
        <v>45776</v>
      </c>
      <c r="E1584" t="s">
        <v>59</v>
      </c>
      <c r="F1584" t="s">
        <v>5870</v>
      </c>
      <c r="G1584" t="s">
        <v>5863</v>
      </c>
      <c r="H1584" t="s">
        <v>1939</v>
      </c>
      <c r="I1584">
        <v>1</v>
      </c>
      <c r="J1584" t="s">
        <v>63</v>
      </c>
      <c r="K1584">
        <v>79</v>
      </c>
      <c r="L1584" t="s">
        <v>6076</v>
      </c>
      <c r="M1584" t="s">
        <v>92</v>
      </c>
      <c r="N1584" t="s">
        <v>3828</v>
      </c>
      <c r="O1584">
        <v>24</v>
      </c>
      <c r="R1584" s="2">
        <v>45771</v>
      </c>
      <c r="T1584">
        <v>210</v>
      </c>
      <c r="U1584" s="3">
        <v>5040</v>
      </c>
      <c r="V1584" t="s">
        <v>65</v>
      </c>
      <c r="W1584" t="s">
        <v>1940</v>
      </c>
      <c r="X1584">
        <v>0</v>
      </c>
      <c r="Y1584">
        <v>0</v>
      </c>
      <c r="Z1584">
        <v>0</v>
      </c>
      <c r="AA1584">
        <v>0</v>
      </c>
      <c r="AB1584">
        <v>0</v>
      </c>
      <c r="AC1584">
        <v>0</v>
      </c>
      <c r="AF1584">
        <v>0</v>
      </c>
      <c r="AJ1584" t="s">
        <v>63</v>
      </c>
      <c r="AK1584">
        <v>0</v>
      </c>
      <c r="AL1584" t="s">
        <v>63</v>
      </c>
      <c r="AO1584" t="s">
        <v>1941</v>
      </c>
      <c r="AP1584" t="s">
        <v>1915</v>
      </c>
      <c r="AQ1584" t="s">
        <v>16389</v>
      </c>
      <c r="AS1584">
        <v>0</v>
      </c>
      <c r="AT1584">
        <v>0</v>
      </c>
      <c r="AU1584">
        <v>0</v>
      </c>
      <c r="AV1584">
        <v>0</v>
      </c>
      <c r="AW1584">
        <v>0</v>
      </c>
      <c r="AX1584">
        <v>0</v>
      </c>
      <c r="BB1584" t="s">
        <v>63</v>
      </c>
      <c r="BF1584" t="s">
        <v>1915</v>
      </c>
      <c r="BI1584" t="s">
        <v>5864</v>
      </c>
    </row>
    <row r="1585" spans="1:61" x14ac:dyDescent="0.35">
      <c r="A1585" t="s">
        <v>5872</v>
      </c>
      <c r="B1585">
        <v>10000</v>
      </c>
      <c r="C1585">
        <v>10000</v>
      </c>
      <c r="D1585" s="2">
        <v>45776</v>
      </c>
      <c r="E1585" t="s">
        <v>59</v>
      </c>
      <c r="F1585" t="s">
        <v>5866</v>
      </c>
      <c r="G1585" t="s">
        <v>5863</v>
      </c>
      <c r="H1585" t="s">
        <v>1939</v>
      </c>
      <c r="I1585">
        <v>1</v>
      </c>
      <c r="J1585" t="s">
        <v>63</v>
      </c>
      <c r="K1585">
        <v>79</v>
      </c>
      <c r="L1585" t="s">
        <v>6076</v>
      </c>
      <c r="M1585" t="s">
        <v>92</v>
      </c>
      <c r="N1585" t="s">
        <v>3828</v>
      </c>
      <c r="O1585">
        <v>40</v>
      </c>
      <c r="R1585" s="2">
        <v>45771</v>
      </c>
      <c r="T1585">
        <v>126</v>
      </c>
      <c r="U1585" s="3">
        <v>5040</v>
      </c>
      <c r="V1585" t="s">
        <v>65</v>
      </c>
      <c r="W1585" t="s">
        <v>1944</v>
      </c>
      <c r="X1585">
        <v>0</v>
      </c>
      <c r="Y1585">
        <v>0</v>
      </c>
      <c r="Z1585">
        <v>0</v>
      </c>
      <c r="AA1585">
        <v>0</v>
      </c>
      <c r="AB1585">
        <v>0</v>
      </c>
      <c r="AC1585">
        <v>0</v>
      </c>
      <c r="AF1585">
        <v>0</v>
      </c>
      <c r="AJ1585" t="s">
        <v>63</v>
      </c>
      <c r="AK1585">
        <v>0</v>
      </c>
      <c r="AL1585" t="s">
        <v>63</v>
      </c>
      <c r="AO1585" t="s">
        <v>1945</v>
      </c>
      <c r="AP1585" t="s">
        <v>1915</v>
      </c>
      <c r="AQ1585" t="s">
        <v>16389</v>
      </c>
      <c r="AS1585">
        <v>0</v>
      </c>
      <c r="AT1585">
        <v>0</v>
      </c>
      <c r="AU1585">
        <v>0</v>
      </c>
      <c r="AV1585">
        <v>0</v>
      </c>
      <c r="AW1585">
        <v>0</v>
      </c>
      <c r="AX1585">
        <v>0</v>
      </c>
      <c r="BB1585" t="s">
        <v>63</v>
      </c>
      <c r="BF1585" t="s">
        <v>1915</v>
      </c>
      <c r="BI1585" t="s">
        <v>5864</v>
      </c>
    </row>
    <row r="1586" spans="1:61" x14ac:dyDescent="0.35">
      <c r="A1586" t="s">
        <v>5873</v>
      </c>
      <c r="B1586">
        <v>10000</v>
      </c>
      <c r="C1586">
        <v>10000</v>
      </c>
      <c r="D1586" s="2">
        <v>45776</v>
      </c>
      <c r="E1586" t="s">
        <v>59</v>
      </c>
      <c r="F1586" t="s">
        <v>5874</v>
      </c>
      <c r="G1586" t="s">
        <v>5875</v>
      </c>
      <c r="H1586" t="s">
        <v>1949</v>
      </c>
      <c r="I1586">
        <v>1</v>
      </c>
      <c r="J1586" t="s">
        <v>63</v>
      </c>
      <c r="K1586">
        <v>79</v>
      </c>
      <c r="L1586" t="s">
        <v>6076</v>
      </c>
      <c r="M1586" t="s">
        <v>92</v>
      </c>
      <c r="N1586" t="s">
        <v>3828</v>
      </c>
      <c r="O1586">
        <v>24</v>
      </c>
      <c r="R1586" s="2">
        <v>45771</v>
      </c>
      <c r="T1586">
        <v>210</v>
      </c>
      <c r="U1586" s="3">
        <v>5040</v>
      </c>
      <c r="V1586" t="s">
        <v>65</v>
      </c>
      <c r="W1586" t="s">
        <v>1950</v>
      </c>
      <c r="X1586">
        <v>0</v>
      </c>
      <c r="Y1586">
        <v>0</v>
      </c>
      <c r="Z1586">
        <v>0</v>
      </c>
      <c r="AA1586">
        <v>0</v>
      </c>
      <c r="AB1586">
        <v>0</v>
      </c>
      <c r="AC1586">
        <v>0</v>
      </c>
      <c r="AF1586">
        <v>0</v>
      </c>
      <c r="AJ1586" t="s">
        <v>63</v>
      </c>
      <c r="AK1586">
        <v>0</v>
      </c>
      <c r="AL1586" t="s">
        <v>63</v>
      </c>
      <c r="AO1586" t="s">
        <v>1951</v>
      </c>
      <c r="AP1586" t="s">
        <v>1915</v>
      </c>
      <c r="AQ1586" t="s">
        <v>16389</v>
      </c>
      <c r="AS1586">
        <v>0</v>
      </c>
      <c r="AT1586">
        <v>0</v>
      </c>
      <c r="AU1586">
        <v>0</v>
      </c>
      <c r="AV1586">
        <v>0</v>
      </c>
      <c r="AW1586">
        <v>0</v>
      </c>
      <c r="AX1586">
        <v>0</v>
      </c>
      <c r="BB1586" t="s">
        <v>63</v>
      </c>
      <c r="BF1586" t="s">
        <v>1915</v>
      </c>
      <c r="BI1586" t="s">
        <v>5876</v>
      </c>
    </row>
    <row r="1587" spans="1:61" x14ac:dyDescent="0.35">
      <c r="A1587" t="s">
        <v>5877</v>
      </c>
      <c r="B1587">
        <v>10000</v>
      </c>
      <c r="C1587">
        <v>10000</v>
      </c>
      <c r="D1587" s="2">
        <v>45776</v>
      </c>
      <c r="E1587" t="s">
        <v>59</v>
      </c>
      <c r="F1587" t="s">
        <v>5870</v>
      </c>
      <c r="G1587" t="s">
        <v>5863</v>
      </c>
      <c r="H1587" t="s">
        <v>1955</v>
      </c>
      <c r="I1587">
        <v>1</v>
      </c>
      <c r="J1587" t="s">
        <v>63</v>
      </c>
      <c r="K1587">
        <v>79</v>
      </c>
      <c r="L1587" t="s">
        <v>6076</v>
      </c>
      <c r="M1587" t="s">
        <v>92</v>
      </c>
      <c r="N1587" t="s">
        <v>3828</v>
      </c>
      <c r="O1587">
        <v>12</v>
      </c>
      <c r="R1587" s="2">
        <v>45771</v>
      </c>
      <c r="T1587">
        <v>450</v>
      </c>
      <c r="U1587" s="3">
        <v>5400</v>
      </c>
      <c r="V1587" t="s">
        <v>65</v>
      </c>
      <c r="W1587" t="s">
        <v>1956</v>
      </c>
      <c r="X1587">
        <v>0</v>
      </c>
      <c r="Y1587">
        <v>0</v>
      </c>
      <c r="Z1587">
        <v>0</v>
      </c>
      <c r="AA1587">
        <v>0</v>
      </c>
      <c r="AB1587">
        <v>0</v>
      </c>
      <c r="AC1587">
        <v>0</v>
      </c>
      <c r="AF1587">
        <v>0</v>
      </c>
      <c r="AJ1587" t="s">
        <v>63</v>
      </c>
      <c r="AK1587">
        <v>0</v>
      </c>
      <c r="AL1587" t="s">
        <v>63</v>
      </c>
      <c r="AO1587" t="s">
        <v>1957</v>
      </c>
      <c r="AP1587" t="s">
        <v>1915</v>
      </c>
      <c r="AQ1587" t="s">
        <v>16389</v>
      </c>
      <c r="AS1587">
        <v>0</v>
      </c>
      <c r="AT1587">
        <v>0</v>
      </c>
      <c r="AU1587">
        <v>0</v>
      </c>
      <c r="AV1587">
        <v>0</v>
      </c>
      <c r="AW1587">
        <v>0</v>
      </c>
      <c r="AX1587">
        <v>0</v>
      </c>
      <c r="BB1587" t="s">
        <v>63</v>
      </c>
      <c r="BF1587" t="s">
        <v>1915</v>
      </c>
      <c r="BI1587" t="s">
        <v>5876</v>
      </c>
    </row>
    <row r="1588" spans="1:61" x14ac:dyDescent="0.35">
      <c r="A1588" t="s">
        <v>5878</v>
      </c>
      <c r="B1588">
        <v>10000</v>
      </c>
      <c r="C1588">
        <v>10000</v>
      </c>
      <c r="D1588" s="2">
        <v>45776</v>
      </c>
      <c r="E1588" t="s">
        <v>59</v>
      </c>
      <c r="F1588" t="s">
        <v>5879</v>
      </c>
      <c r="G1588" t="s">
        <v>5863</v>
      </c>
      <c r="H1588" t="s">
        <v>1960</v>
      </c>
      <c r="I1588">
        <v>1</v>
      </c>
      <c r="J1588" t="s">
        <v>63</v>
      </c>
      <c r="K1588">
        <v>79</v>
      </c>
      <c r="L1588" t="s">
        <v>6076</v>
      </c>
      <c r="M1588" t="s">
        <v>92</v>
      </c>
      <c r="N1588" t="s">
        <v>3828</v>
      </c>
      <c r="O1588">
        <v>34</v>
      </c>
      <c r="R1588" s="2">
        <v>45771</v>
      </c>
      <c r="T1588">
        <v>150</v>
      </c>
      <c r="U1588" s="3">
        <v>5100</v>
      </c>
      <c r="V1588" t="s">
        <v>65</v>
      </c>
      <c r="W1588" t="s">
        <v>1961</v>
      </c>
      <c r="X1588">
        <v>0</v>
      </c>
      <c r="Y1588">
        <v>0</v>
      </c>
      <c r="Z1588">
        <v>0</v>
      </c>
      <c r="AA1588">
        <v>0</v>
      </c>
      <c r="AB1588">
        <v>0</v>
      </c>
      <c r="AC1588">
        <v>0</v>
      </c>
      <c r="AF1588">
        <v>0</v>
      </c>
      <c r="AJ1588" t="s">
        <v>63</v>
      </c>
      <c r="AK1588">
        <v>0</v>
      </c>
      <c r="AL1588" t="s">
        <v>63</v>
      </c>
      <c r="AO1588" t="s">
        <v>1962</v>
      </c>
      <c r="AP1588" t="s">
        <v>1915</v>
      </c>
      <c r="AQ1588" t="s">
        <v>16389</v>
      </c>
      <c r="AS1588">
        <v>0</v>
      </c>
      <c r="AT1588">
        <v>0</v>
      </c>
      <c r="AU1588">
        <v>0</v>
      </c>
      <c r="AV1588">
        <v>0</v>
      </c>
      <c r="AW1588">
        <v>0</v>
      </c>
      <c r="AX1588">
        <v>0</v>
      </c>
      <c r="BB1588" t="s">
        <v>63</v>
      </c>
      <c r="BF1588" t="s">
        <v>1915</v>
      </c>
      <c r="BI1588" t="s">
        <v>5876</v>
      </c>
    </row>
    <row r="1589" spans="1:61" x14ac:dyDescent="0.35">
      <c r="A1589" t="s">
        <v>5880</v>
      </c>
      <c r="B1589">
        <v>10000</v>
      </c>
      <c r="C1589">
        <v>10000</v>
      </c>
      <c r="D1589" s="2">
        <v>45776</v>
      </c>
      <c r="E1589" t="s">
        <v>59</v>
      </c>
      <c r="F1589" t="s">
        <v>5881</v>
      </c>
      <c r="G1589" t="s">
        <v>5875</v>
      </c>
      <c r="H1589" t="s">
        <v>1964</v>
      </c>
      <c r="I1589">
        <v>1</v>
      </c>
      <c r="J1589" t="s">
        <v>63</v>
      </c>
      <c r="K1589">
        <v>79</v>
      </c>
      <c r="L1589" t="s">
        <v>6076</v>
      </c>
      <c r="M1589" t="s">
        <v>92</v>
      </c>
      <c r="N1589" t="s">
        <v>3828</v>
      </c>
      <c r="O1589">
        <v>56</v>
      </c>
      <c r="R1589" s="2">
        <v>45771</v>
      </c>
      <c r="T1589">
        <v>54</v>
      </c>
      <c r="U1589" s="3">
        <v>3024</v>
      </c>
      <c r="V1589" t="s">
        <v>65</v>
      </c>
      <c r="W1589" t="s">
        <v>1965</v>
      </c>
      <c r="X1589">
        <v>0</v>
      </c>
      <c r="Y1589">
        <v>0</v>
      </c>
      <c r="Z1589">
        <v>0</v>
      </c>
      <c r="AA1589">
        <v>0</v>
      </c>
      <c r="AB1589">
        <v>0</v>
      </c>
      <c r="AC1589">
        <v>0</v>
      </c>
      <c r="AF1589">
        <v>0</v>
      </c>
      <c r="AJ1589" t="s">
        <v>63</v>
      </c>
      <c r="AK1589">
        <v>0</v>
      </c>
      <c r="AL1589" t="s">
        <v>63</v>
      </c>
      <c r="AO1589" t="s">
        <v>1966</v>
      </c>
      <c r="AP1589" t="s">
        <v>1915</v>
      </c>
      <c r="AQ1589" t="s">
        <v>16389</v>
      </c>
      <c r="AS1589">
        <v>0</v>
      </c>
      <c r="AT1589">
        <v>0</v>
      </c>
      <c r="AU1589">
        <v>0</v>
      </c>
      <c r="AV1589">
        <v>0</v>
      </c>
      <c r="AW1589">
        <v>0</v>
      </c>
      <c r="AX1589">
        <v>0</v>
      </c>
      <c r="BB1589" t="s">
        <v>63</v>
      </c>
      <c r="BF1589" t="s">
        <v>1915</v>
      </c>
      <c r="BI1589" t="s">
        <v>5876</v>
      </c>
    </row>
    <row r="1590" spans="1:61" x14ac:dyDescent="0.35">
      <c r="A1590" t="s">
        <v>5882</v>
      </c>
      <c r="B1590">
        <v>10000</v>
      </c>
      <c r="C1590">
        <v>10000</v>
      </c>
      <c r="D1590" s="2">
        <v>45776</v>
      </c>
      <c r="E1590" t="s">
        <v>59</v>
      </c>
      <c r="F1590" t="s">
        <v>5879</v>
      </c>
      <c r="G1590" t="s">
        <v>5863</v>
      </c>
      <c r="H1590" t="s">
        <v>1969</v>
      </c>
      <c r="I1590">
        <v>1</v>
      </c>
      <c r="J1590" t="s">
        <v>63</v>
      </c>
      <c r="K1590">
        <v>79</v>
      </c>
      <c r="L1590" t="s">
        <v>6076</v>
      </c>
      <c r="M1590" t="s">
        <v>92</v>
      </c>
      <c r="N1590" t="s">
        <v>3828</v>
      </c>
      <c r="O1590">
        <v>42</v>
      </c>
      <c r="R1590" s="2">
        <v>45771</v>
      </c>
      <c r="T1590">
        <v>48</v>
      </c>
      <c r="U1590" s="3">
        <v>2016</v>
      </c>
      <c r="V1590" t="s">
        <v>65</v>
      </c>
      <c r="W1590" t="s">
        <v>1970</v>
      </c>
      <c r="X1590">
        <v>0</v>
      </c>
      <c r="Y1590">
        <v>0</v>
      </c>
      <c r="Z1590">
        <v>0</v>
      </c>
      <c r="AA1590">
        <v>0</v>
      </c>
      <c r="AB1590">
        <v>0</v>
      </c>
      <c r="AC1590">
        <v>0</v>
      </c>
      <c r="AF1590">
        <v>0</v>
      </c>
      <c r="AJ1590" t="s">
        <v>63</v>
      </c>
      <c r="AK1590">
        <v>0</v>
      </c>
      <c r="AL1590" t="s">
        <v>63</v>
      </c>
      <c r="AO1590" t="s">
        <v>1971</v>
      </c>
      <c r="AP1590" t="s">
        <v>1915</v>
      </c>
      <c r="AQ1590" t="s">
        <v>16389</v>
      </c>
      <c r="AS1590">
        <v>0</v>
      </c>
      <c r="AT1590">
        <v>0</v>
      </c>
      <c r="AU1590">
        <v>0</v>
      </c>
      <c r="AV1590">
        <v>0</v>
      </c>
      <c r="AW1590">
        <v>0</v>
      </c>
      <c r="AX1590">
        <v>0</v>
      </c>
      <c r="BB1590" t="s">
        <v>63</v>
      </c>
      <c r="BF1590" t="s">
        <v>1915</v>
      </c>
      <c r="BI1590" t="s">
        <v>5876</v>
      </c>
    </row>
    <row r="1591" spans="1:61" x14ac:dyDescent="0.35">
      <c r="A1591" t="s">
        <v>5883</v>
      </c>
      <c r="B1591">
        <v>10000</v>
      </c>
      <c r="C1591">
        <v>10000</v>
      </c>
      <c r="D1591" s="2">
        <v>45776</v>
      </c>
      <c r="E1591" t="s">
        <v>59</v>
      </c>
      <c r="F1591" t="s">
        <v>5870</v>
      </c>
      <c r="G1591" t="s">
        <v>5863</v>
      </c>
      <c r="H1591" t="s">
        <v>1974</v>
      </c>
      <c r="I1591">
        <v>1</v>
      </c>
      <c r="J1591" t="s">
        <v>63</v>
      </c>
      <c r="K1591">
        <v>79</v>
      </c>
      <c r="L1591" t="s">
        <v>6076</v>
      </c>
      <c r="M1591" t="s">
        <v>92</v>
      </c>
      <c r="N1591" t="s">
        <v>3828</v>
      </c>
      <c r="O1591">
        <v>100</v>
      </c>
      <c r="R1591" s="2">
        <v>45771</v>
      </c>
      <c r="T1591">
        <v>30</v>
      </c>
      <c r="U1591" s="3">
        <v>3000</v>
      </c>
      <c r="V1591" t="s">
        <v>65</v>
      </c>
      <c r="W1591" t="s">
        <v>1975</v>
      </c>
      <c r="X1591">
        <v>0</v>
      </c>
      <c r="Y1591">
        <v>0</v>
      </c>
      <c r="Z1591">
        <v>0</v>
      </c>
      <c r="AA1591">
        <v>0</v>
      </c>
      <c r="AB1591">
        <v>0</v>
      </c>
      <c r="AC1591">
        <v>0</v>
      </c>
      <c r="AF1591">
        <v>0</v>
      </c>
      <c r="AJ1591" t="s">
        <v>63</v>
      </c>
      <c r="AK1591">
        <v>0</v>
      </c>
      <c r="AL1591" t="s">
        <v>63</v>
      </c>
      <c r="AO1591" t="s">
        <v>1976</v>
      </c>
      <c r="AP1591" t="s">
        <v>1915</v>
      </c>
      <c r="AQ1591" t="s">
        <v>16389</v>
      </c>
      <c r="AS1591">
        <v>0</v>
      </c>
      <c r="AT1591">
        <v>0</v>
      </c>
      <c r="AU1591">
        <v>0</v>
      </c>
      <c r="AV1591">
        <v>0</v>
      </c>
      <c r="AW1591">
        <v>0</v>
      </c>
      <c r="AX1591">
        <v>0</v>
      </c>
      <c r="BB1591" t="s">
        <v>63</v>
      </c>
      <c r="BF1591" t="s">
        <v>1915</v>
      </c>
      <c r="BI1591" t="s">
        <v>5876</v>
      </c>
    </row>
    <row r="1592" spans="1:61" x14ac:dyDescent="0.35">
      <c r="A1592" t="s">
        <v>5884</v>
      </c>
      <c r="B1592">
        <v>10000</v>
      </c>
      <c r="C1592">
        <v>10000</v>
      </c>
      <c r="D1592" s="2">
        <v>45776</v>
      </c>
      <c r="E1592" t="s">
        <v>59</v>
      </c>
      <c r="F1592" t="s">
        <v>5881</v>
      </c>
      <c r="G1592" t="s">
        <v>5875</v>
      </c>
      <c r="H1592" t="s">
        <v>1978</v>
      </c>
      <c r="I1592">
        <v>1</v>
      </c>
      <c r="J1592" t="s">
        <v>63</v>
      </c>
      <c r="K1592">
        <v>79</v>
      </c>
      <c r="L1592" t="s">
        <v>6076</v>
      </c>
      <c r="M1592" t="s">
        <v>92</v>
      </c>
      <c r="N1592" t="s">
        <v>3828</v>
      </c>
      <c r="O1592">
        <v>56</v>
      </c>
      <c r="R1592" s="2">
        <v>45771</v>
      </c>
      <c r="T1592">
        <v>18</v>
      </c>
      <c r="U1592" s="3">
        <v>1008</v>
      </c>
      <c r="V1592" t="s">
        <v>65</v>
      </c>
      <c r="W1592" t="s">
        <v>1979</v>
      </c>
      <c r="X1592">
        <v>0</v>
      </c>
      <c r="Y1592">
        <v>0</v>
      </c>
      <c r="Z1592">
        <v>0</v>
      </c>
      <c r="AA1592">
        <v>0</v>
      </c>
      <c r="AB1592">
        <v>0</v>
      </c>
      <c r="AC1592">
        <v>0</v>
      </c>
      <c r="AF1592">
        <v>0</v>
      </c>
      <c r="AJ1592" t="s">
        <v>63</v>
      </c>
      <c r="AK1592">
        <v>0</v>
      </c>
      <c r="AL1592" t="s">
        <v>63</v>
      </c>
      <c r="AO1592" t="s">
        <v>1980</v>
      </c>
      <c r="AP1592" t="s">
        <v>1915</v>
      </c>
      <c r="AQ1592" t="s">
        <v>16389</v>
      </c>
      <c r="AS1592">
        <v>0</v>
      </c>
      <c r="AT1592">
        <v>0</v>
      </c>
      <c r="AU1592">
        <v>0</v>
      </c>
      <c r="AV1592">
        <v>0</v>
      </c>
      <c r="AW1592">
        <v>0</v>
      </c>
      <c r="AX1592">
        <v>0</v>
      </c>
      <c r="BB1592" t="s">
        <v>63</v>
      </c>
      <c r="BF1592" t="s">
        <v>1915</v>
      </c>
      <c r="BI1592" t="s">
        <v>5876</v>
      </c>
    </row>
    <row r="1593" spans="1:61" x14ac:dyDescent="0.35">
      <c r="A1593" t="s">
        <v>3454</v>
      </c>
      <c r="B1593">
        <v>10000</v>
      </c>
      <c r="C1593">
        <v>60000</v>
      </c>
      <c r="D1593" s="2">
        <v>45772</v>
      </c>
      <c r="E1593" t="s">
        <v>59</v>
      </c>
      <c r="F1593" t="s">
        <v>3455</v>
      </c>
      <c r="G1593" t="s">
        <v>3456</v>
      </c>
      <c r="I1593">
        <v>1</v>
      </c>
      <c r="J1593" t="s">
        <v>183</v>
      </c>
      <c r="K1593">
        <v>103</v>
      </c>
      <c r="L1593" t="s">
        <v>6044</v>
      </c>
      <c r="M1593" t="s">
        <v>1314</v>
      </c>
      <c r="N1593" t="s">
        <v>3847</v>
      </c>
      <c r="O1593" s="3">
        <v>13125</v>
      </c>
      <c r="R1593" s="2">
        <v>45771</v>
      </c>
      <c r="T1593">
        <v>8</v>
      </c>
      <c r="U1593" s="3">
        <v>105000</v>
      </c>
      <c r="V1593" t="s">
        <v>65</v>
      </c>
      <c r="W1593" t="s">
        <v>66</v>
      </c>
      <c r="X1593">
        <v>0</v>
      </c>
      <c r="Y1593" s="3">
        <v>105000</v>
      </c>
      <c r="Z1593">
        <v>0</v>
      </c>
      <c r="AA1593">
        <v>0</v>
      </c>
      <c r="AB1593">
        <v>0</v>
      </c>
      <c r="AC1593">
        <v>0</v>
      </c>
      <c r="AF1593">
        <v>0</v>
      </c>
      <c r="AO1593" t="s">
        <v>67</v>
      </c>
      <c r="AP1593" t="s">
        <v>68</v>
      </c>
      <c r="AQ1593" t="s">
        <v>26186</v>
      </c>
      <c r="AS1593">
        <v>0</v>
      </c>
      <c r="AT1593">
        <v>0</v>
      </c>
      <c r="AU1593">
        <v>0</v>
      </c>
      <c r="AV1593">
        <v>0</v>
      </c>
      <c r="AW1593">
        <v>0</v>
      </c>
      <c r="AX1593">
        <v>0</v>
      </c>
      <c r="BB1593" t="s">
        <v>63</v>
      </c>
      <c r="BC1593" t="s">
        <v>5421</v>
      </c>
      <c r="BD1593">
        <v>0</v>
      </c>
      <c r="BF1593" t="s">
        <v>68</v>
      </c>
      <c r="BI1593" t="s">
        <v>3457</v>
      </c>
    </row>
    <row r="1594" spans="1:61" x14ac:dyDescent="0.35">
      <c r="A1594" t="s">
        <v>3458</v>
      </c>
      <c r="B1594">
        <v>10000</v>
      </c>
      <c r="C1594">
        <v>10000</v>
      </c>
      <c r="D1594" s="2">
        <v>45772</v>
      </c>
      <c r="E1594" t="s">
        <v>59</v>
      </c>
      <c r="F1594" s="4">
        <v>0.49002314814814812</v>
      </c>
      <c r="G1594" t="s">
        <v>2398</v>
      </c>
      <c r="I1594">
        <v>1</v>
      </c>
      <c r="J1594" t="s">
        <v>183</v>
      </c>
      <c r="K1594">
        <v>86</v>
      </c>
      <c r="L1594" t="s">
        <v>6043</v>
      </c>
      <c r="M1594" t="s">
        <v>1696</v>
      </c>
      <c r="N1594" t="s">
        <v>3840</v>
      </c>
      <c r="O1594" s="3">
        <v>39000</v>
      </c>
      <c r="R1594" s="2">
        <v>45771</v>
      </c>
      <c r="T1594">
        <v>8</v>
      </c>
      <c r="U1594" s="3">
        <v>312000</v>
      </c>
      <c r="V1594" t="s">
        <v>65</v>
      </c>
      <c r="W1594" t="s">
        <v>3460</v>
      </c>
      <c r="X1594">
        <v>0</v>
      </c>
      <c r="Y1594" s="3">
        <v>312000</v>
      </c>
      <c r="Z1594">
        <v>0</v>
      </c>
      <c r="AA1594">
        <v>0</v>
      </c>
      <c r="AB1594">
        <v>0</v>
      </c>
      <c r="AC1594">
        <v>0</v>
      </c>
      <c r="AF1594">
        <v>0</v>
      </c>
      <c r="AO1594" t="s">
        <v>3461</v>
      </c>
      <c r="AP1594" t="s">
        <v>203</v>
      </c>
      <c r="AQ1594" t="s">
        <v>21026</v>
      </c>
      <c r="AS1594">
        <v>0</v>
      </c>
      <c r="AT1594">
        <v>0</v>
      </c>
      <c r="AU1594">
        <v>0</v>
      </c>
      <c r="AV1594">
        <v>0</v>
      </c>
      <c r="AW1594">
        <v>0</v>
      </c>
      <c r="AX1594">
        <v>0</v>
      </c>
      <c r="BB1594" t="s">
        <v>63</v>
      </c>
      <c r="BC1594" t="s">
        <v>5885</v>
      </c>
      <c r="BD1594">
        <v>0</v>
      </c>
      <c r="BF1594" t="s">
        <v>203</v>
      </c>
      <c r="BI1594" t="s">
        <v>3462</v>
      </c>
    </row>
    <row r="1595" spans="1:61" x14ac:dyDescent="0.35">
      <c r="A1595" t="s">
        <v>3463</v>
      </c>
      <c r="B1595">
        <v>10000</v>
      </c>
      <c r="C1595">
        <v>10000</v>
      </c>
      <c r="D1595" s="2">
        <v>45772</v>
      </c>
      <c r="E1595" t="s">
        <v>59</v>
      </c>
      <c r="F1595" t="s">
        <v>3464</v>
      </c>
      <c r="G1595" t="s">
        <v>3465</v>
      </c>
      <c r="I1595">
        <v>1</v>
      </c>
      <c r="J1595" t="s">
        <v>183</v>
      </c>
      <c r="K1595">
        <v>71</v>
      </c>
      <c r="L1595" t="s">
        <v>6057</v>
      </c>
      <c r="M1595" t="s">
        <v>368</v>
      </c>
      <c r="N1595" t="s">
        <v>3857</v>
      </c>
      <c r="O1595" s="3">
        <v>5000</v>
      </c>
      <c r="R1595" s="2">
        <v>45771</v>
      </c>
      <c r="T1595">
        <v>4</v>
      </c>
      <c r="U1595" s="3">
        <v>20000</v>
      </c>
      <c r="V1595" t="s">
        <v>65</v>
      </c>
      <c r="W1595">
        <v>83624410001</v>
      </c>
      <c r="X1595">
        <v>0</v>
      </c>
      <c r="Y1595" s="3">
        <v>20000</v>
      </c>
      <c r="Z1595">
        <v>0</v>
      </c>
      <c r="AA1595">
        <v>0</v>
      </c>
      <c r="AB1595">
        <v>0</v>
      </c>
      <c r="AC1595">
        <v>0</v>
      </c>
      <c r="AF1595">
        <v>0</v>
      </c>
      <c r="AO1595">
        <v>8362441</v>
      </c>
      <c r="AP1595" t="s">
        <v>162</v>
      </c>
      <c r="AQ1595" t="s">
        <v>8373</v>
      </c>
      <c r="AS1595">
        <v>0</v>
      </c>
      <c r="AT1595">
        <v>0</v>
      </c>
      <c r="AU1595">
        <v>0</v>
      </c>
      <c r="AV1595">
        <v>0</v>
      </c>
      <c r="AW1595">
        <v>0</v>
      </c>
      <c r="AX1595">
        <v>0</v>
      </c>
      <c r="BB1595" t="s">
        <v>63</v>
      </c>
      <c r="BC1595" t="s">
        <v>5886</v>
      </c>
      <c r="BD1595">
        <v>0</v>
      </c>
      <c r="BF1595" t="s">
        <v>162</v>
      </c>
      <c r="BI1595" t="s">
        <v>3466</v>
      </c>
    </row>
    <row r="1596" spans="1:61" x14ac:dyDescent="0.35">
      <c r="A1596" t="s">
        <v>3467</v>
      </c>
      <c r="B1596">
        <v>10000</v>
      </c>
      <c r="C1596">
        <v>20000</v>
      </c>
      <c r="D1596" s="2">
        <v>45771</v>
      </c>
      <c r="E1596" t="s">
        <v>59</v>
      </c>
      <c r="F1596" t="s">
        <v>3468</v>
      </c>
      <c r="G1596" t="s">
        <v>3469</v>
      </c>
      <c r="I1596">
        <v>2</v>
      </c>
      <c r="J1596" t="s">
        <v>183</v>
      </c>
      <c r="K1596">
        <v>71</v>
      </c>
      <c r="L1596" t="s">
        <v>6057</v>
      </c>
      <c r="M1596" t="s">
        <v>368</v>
      </c>
      <c r="N1596" t="s">
        <v>3857</v>
      </c>
      <c r="O1596" s="3">
        <v>1112</v>
      </c>
      <c r="R1596" s="2">
        <v>45771</v>
      </c>
      <c r="T1596">
        <v>9</v>
      </c>
      <c r="U1596" s="3">
        <v>10008</v>
      </c>
      <c r="V1596" t="s">
        <v>65</v>
      </c>
      <c r="W1596">
        <v>83634490001</v>
      </c>
      <c r="X1596">
        <v>0</v>
      </c>
      <c r="Y1596" s="3">
        <v>10000</v>
      </c>
      <c r="Z1596">
        <v>8</v>
      </c>
      <c r="AA1596">
        <v>0</v>
      </c>
      <c r="AB1596">
        <v>0</v>
      </c>
      <c r="AC1596">
        <v>0</v>
      </c>
      <c r="AF1596">
        <v>0</v>
      </c>
      <c r="AO1596">
        <v>8363449</v>
      </c>
      <c r="AP1596" t="s">
        <v>162</v>
      </c>
      <c r="AQ1596" t="s">
        <v>8373</v>
      </c>
      <c r="AS1596">
        <v>0</v>
      </c>
      <c r="AT1596">
        <v>0</v>
      </c>
      <c r="AU1596">
        <v>0</v>
      </c>
      <c r="AV1596">
        <v>0</v>
      </c>
      <c r="AW1596">
        <v>0</v>
      </c>
      <c r="AX1596">
        <v>0</v>
      </c>
      <c r="BB1596" t="s">
        <v>63</v>
      </c>
      <c r="BC1596" t="s">
        <v>5613</v>
      </c>
      <c r="BD1596">
        <v>0</v>
      </c>
      <c r="BF1596" t="s">
        <v>162</v>
      </c>
      <c r="BI1596" t="s">
        <v>3466</v>
      </c>
    </row>
    <row r="1597" spans="1:61" x14ac:dyDescent="0.35">
      <c r="A1597" t="s">
        <v>3470</v>
      </c>
      <c r="B1597">
        <v>10000</v>
      </c>
      <c r="C1597">
        <v>20000</v>
      </c>
      <c r="D1597" s="2">
        <v>45771</v>
      </c>
      <c r="E1597" t="s">
        <v>59</v>
      </c>
      <c r="F1597" t="s">
        <v>3471</v>
      </c>
      <c r="G1597" t="s">
        <v>3469</v>
      </c>
      <c r="I1597">
        <v>2</v>
      </c>
      <c r="J1597" t="s">
        <v>183</v>
      </c>
      <c r="K1597">
        <v>71</v>
      </c>
      <c r="L1597" t="s">
        <v>6057</v>
      </c>
      <c r="M1597" t="s">
        <v>368</v>
      </c>
      <c r="N1597" t="s">
        <v>3857</v>
      </c>
      <c r="O1597" s="3">
        <v>1112</v>
      </c>
      <c r="R1597" s="2">
        <v>45771</v>
      </c>
      <c r="T1597">
        <v>9</v>
      </c>
      <c r="U1597" s="3">
        <v>10008</v>
      </c>
      <c r="V1597" t="s">
        <v>65</v>
      </c>
      <c r="W1597">
        <v>83635750001</v>
      </c>
      <c r="X1597">
        <v>0</v>
      </c>
      <c r="Y1597" s="3">
        <v>10000</v>
      </c>
      <c r="Z1597">
        <v>8</v>
      </c>
      <c r="AA1597">
        <v>0</v>
      </c>
      <c r="AB1597">
        <v>0</v>
      </c>
      <c r="AC1597">
        <v>0</v>
      </c>
      <c r="AF1597">
        <v>0</v>
      </c>
      <c r="AO1597">
        <v>8363575</v>
      </c>
      <c r="AP1597" t="s">
        <v>162</v>
      </c>
      <c r="AQ1597" t="s">
        <v>8373</v>
      </c>
      <c r="AS1597">
        <v>0</v>
      </c>
      <c r="AT1597">
        <v>0</v>
      </c>
      <c r="AU1597">
        <v>0</v>
      </c>
      <c r="AV1597">
        <v>0</v>
      </c>
      <c r="AW1597">
        <v>0</v>
      </c>
      <c r="AX1597">
        <v>0</v>
      </c>
      <c r="BB1597" t="s">
        <v>63</v>
      </c>
      <c r="BC1597" t="s">
        <v>5614</v>
      </c>
      <c r="BD1597">
        <v>0</v>
      </c>
      <c r="BF1597" t="s">
        <v>162</v>
      </c>
      <c r="BI1597" t="s">
        <v>3466</v>
      </c>
    </row>
    <row r="1598" spans="1:61" x14ac:dyDescent="0.35">
      <c r="A1598" t="s">
        <v>3472</v>
      </c>
      <c r="B1598">
        <v>10000</v>
      </c>
      <c r="C1598">
        <v>20000</v>
      </c>
      <c r="D1598" s="2">
        <v>45771</v>
      </c>
      <c r="E1598" t="s">
        <v>59</v>
      </c>
      <c r="F1598" t="s">
        <v>3473</v>
      </c>
      <c r="G1598" t="s">
        <v>3469</v>
      </c>
      <c r="I1598">
        <v>2</v>
      </c>
      <c r="J1598" t="s">
        <v>183</v>
      </c>
      <c r="K1598">
        <v>71</v>
      </c>
      <c r="L1598" t="s">
        <v>6057</v>
      </c>
      <c r="M1598" t="s">
        <v>368</v>
      </c>
      <c r="N1598" t="s">
        <v>3857</v>
      </c>
      <c r="O1598" s="3">
        <v>1112</v>
      </c>
      <c r="R1598" s="2">
        <v>45771</v>
      </c>
      <c r="T1598">
        <v>9</v>
      </c>
      <c r="U1598" s="3">
        <v>10008</v>
      </c>
      <c r="V1598" t="s">
        <v>65</v>
      </c>
      <c r="W1598">
        <v>83635760001</v>
      </c>
      <c r="X1598">
        <v>0</v>
      </c>
      <c r="Y1598" s="3">
        <v>10000</v>
      </c>
      <c r="Z1598">
        <v>8</v>
      </c>
      <c r="AA1598">
        <v>0</v>
      </c>
      <c r="AB1598">
        <v>0</v>
      </c>
      <c r="AC1598">
        <v>0</v>
      </c>
      <c r="AF1598">
        <v>0</v>
      </c>
      <c r="AO1598">
        <v>8363576</v>
      </c>
      <c r="AP1598" t="s">
        <v>162</v>
      </c>
      <c r="AQ1598" t="s">
        <v>8373</v>
      </c>
      <c r="AS1598">
        <v>0</v>
      </c>
      <c r="AT1598">
        <v>0</v>
      </c>
      <c r="AU1598">
        <v>0</v>
      </c>
      <c r="AV1598">
        <v>0</v>
      </c>
      <c r="AW1598">
        <v>0</v>
      </c>
      <c r="AX1598">
        <v>0</v>
      </c>
      <c r="BB1598" t="s">
        <v>63</v>
      </c>
      <c r="BC1598" t="s">
        <v>5615</v>
      </c>
      <c r="BD1598">
        <v>0</v>
      </c>
      <c r="BF1598" t="s">
        <v>162</v>
      </c>
      <c r="BI1598" t="s">
        <v>3466</v>
      </c>
    </row>
    <row r="1599" spans="1:61" x14ac:dyDescent="0.35">
      <c r="A1599" t="s">
        <v>3474</v>
      </c>
      <c r="B1599">
        <v>10000</v>
      </c>
      <c r="C1599">
        <v>30000</v>
      </c>
      <c r="D1599" s="2">
        <v>45772</v>
      </c>
      <c r="E1599" t="s">
        <v>59</v>
      </c>
      <c r="F1599" t="s">
        <v>3475</v>
      </c>
      <c r="G1599">
        <v>10656256092</v>
      </c>
      <c r="I1599">
        <v>3</v>
      </c>
      <c r="J1599" t="s">
        <v>183</v>
      </c>
      <c r="K1599">
        <v>85</v>
      </c>
      <c r="L1599" t="s">
        <v>6060</v>
      </c>
      <c r="M1599" t="s">
        <v>940</v>
      </c>
      <c r="N1599" t="s">
        <v>3864</v>
      </c>
      <c r="O1599" s="3">
        <v>20000</v>
      </c>
      <c r="R1599" s="2">
        <v>45771</v>
      </c>
      <c r="T1599">
        <v>11</v>
      </c>
      <c r="U1599" s="3">
        <v>220000</v>
      </c>
      <c r="V1599" t="s">
        <v>65</v>
      </c>
      <c r="W1599" t="s">
        <v>3476</v>
      </c>
      <c r="X1599">
        <v>0</v>
      </c>
      <c r="Y1599" s="3">
        <v>200000</v>
      </c>
      <c r="Z1599" s="3">
        <v>20000</v>
      </c>
      <c r="AA1599">
        <v>0</v>
      </c>
      <c r="AB1599">
        <v>0</v>
      </c>
      <c r="AC1599">
        <v>0</v>
      </c>
      <c r="AF1599">
        <v>0</v>
      </c>
      <c r="AO1599" t="s">
        <v>3477</v>
      </c>
      <c r="AP1599" t="s">
        <v>108</v>
      </c>
      <c r="AQ1599" t="s">
        <v>13404</v>
      </c>
      <c r="AS1599">
        <v>0</v>
      </c>
      <c r="AT1599">
        <v>0</v>
      </c>
      <c r="AU1599">
        <v>0</v>
      </c>
      <c r="AV1599">
        <v>0</v>
      </c>
      <c r="AW1599">
        <v>0</v>
      </c>
      <c r="AX1599">
        <v>0</v>
      </c>
      <c r="BB1599" t="s">
        <v>63</v>
      </c>
      <c r="BC1599" t="s">
        <v>4476</v>
      </c>
      <c r="BD1599">
        <v>0</v>
      </c>
      <c r="BF1599" t="s">
        <v>108</v>
      </c>
      <c r="BI1599" t="s">
        <v>3478</v>
      </c>
    </row>
    <row r="1600" spans="1:61" x14ac:dyDescent="0.35">
      <c r="A1600" t="s">
        <v>3479</v>
      </c>
      <c r="B1600">
        <v>10000</v>
      </c>
      <c r="C1600">
        <v>30000</v>
      </c>
      <c r="D1600" s="2">
        <v>45771</v>
      </c>
      <c r="E1600" t="s">
        <v>59</v>
      </c>
      <c r="F1600" t="s">
        <v>3480</v>
      </c>
      <c r="G1600">
        <v>10620258097</v>
      </c>
      <c r="I1600">
        <v>3</v>
      </c>
      <c r="J1600" t="s">
        <v>183</v>
      </c>
      <c r="K1600">
        <v>85</v>
      </c>
      <c r="L1600" t="s">
        <v>6060</v>
      </c>
      <c r="M1600" t="s">
        <v>940</v>
      </c>
      <c r="N1600" t="s">
        <v>3864</v>
      </c>
      <c r="O1600" s="3">
        <v>27273</v>
      </c>
      <c r="R1600" s="2">
        <v>45771</v>
      </c>
      <c r="T1600">
        <v>11</v>
      </c>
      <c r="U1600" s="3">
        <v>300003</v>
      </c>
      <c r="V1600" t="s">
        <v>65</v>
      </c>
      <c r="W1600" t="s">
        <v>908</v>
      </c>
      <c r="X1600">
        <v>0</v>
      </c>
      <c r="Y1600" s="3">
        <v>300000</v>
      </c>
      <c r="Z1600">
        <v>3</v>
      </c>
      <c r="AA1600">
        <v>0</v>
      </c>
      <c r="AB1600">
        <v>0</v>
      </c>
      <c r="AC1600">
        <v>0</v>
      </c>
      <c r="AF1600">
        <v>0</v>
      </c>
      <c r="AO1600" t="s">
        <v>909</v>
      </c>
      <c r="AP1600" t="s">
        <v>108</v>
      </c>
      <c r="AQ1600" t="s">
        <v>13404</v>
      </c>
      <c r="AS1600">
        <v>0</v>
      </c>
      <c r="AT1600">
        <v>0</v>
      </c>
      <c r="AU1600">
        <v>0</v>
      </c>
      <c r="AV1600">
        <v>0</v>
      </c>
      <c r="AW1600">
        <v>0</v>
      </c>
      <c r="AX1600">
        <v>0</v>
      </c>
      <c r="BB1600" t="s">
        <v>63</v>
      </c>
      <c r="BC1600" t="s">
        <v>4719</v>
      </c>
      <c r="BD1600">
        <v>0</v>
      </c>
      <c r="BF1600" t="s">
        <v>108</v>
      </c>
      <c r="BI1600" t="s">
        <v>3481</v>
      </c>
    </row>
    <row r="1601" spans="1:61" x14ac:dyDescent="0.35">
      <c r="A1601" t="s">
        <v>3482</v>
      </c>
      <c r="B1601">
        <v>10000</v>
      </c>
      <c r="C1601">
        <v>20000</v>
      </c>
      <c r="D1601" s="2">
        <v>45772</v>
      </c>
      <c r="E1601" t="s">
        <v>59</v>
      </c>
      <c r="F1601" t="s">
        <v>3483</v>
      </c>
      <c r="G1601" t="s">
        <v>3484</v>
      </c>
      <c r="I1601">
        <v>2</v>
      </c>
      <c r="J1601" t="s">
        <v>183</v>
      </c>
      <c r="K1601">
        <v>71</v>
      </c>
      <c r="L1601" t="s">
        <v>6057</v>
      </c>
      <c r="M1601" t="s">
        <v>368</v>
      </c>
      <c r="N1601" t="s">
        <v>3857</v>
      </c>
      <c r="O1601">
        <v>500</v>
      </c>
      <c r="R1601" s="2">
        <v>45771</v>
      </c>
      <c r="T1601">
        <v>6</v>
      </c>
      <c r="U1601" s="3">
        <v>3000</v>
      </c>
      <c r="V1601" t="s">
        <v>65</v>
      </c>
      <c r="W1601">
        <v>86084000001</v>
      </c>
      <c r="X1601">
        <v>0</v>
      </c>
      <c r="Y1601" s="3">
        <v>3000</v>
      </c>
      <c r="Z1601">
        <v>0</v>
      </c>
      <c r="AA1601">
        <v>0</v>
      </c>
      <c r="AB1601">
        <v>0</v>
      </c>
      <c r="AC1601">
        <v>0</v>
      </c>
      <c r="AF1601">
        <v>0</v>
      </c>
      <c r="AO1601">
        <v>8608400</v>
      </c>
      <c r="AP1601" t="s">
        <v>162</v>
      </c>
      <c r="AQ1601" t="s">
        <v>8373</v>
      </c>
      <c r="AS1601">
        <v>0</v>
      </c>
      <c r="AT1601">
        <v>0</v>
      </c>
      <c r="AU1601">
        <v>0</v>
      </c>
      <c r="AV1601">
        <v>0</v>
      </c>
      <c r="AW1601">
        <v>0</v>
      </c>
      <c r="AX1601">
        <v>0</v>
      </c>
      <c r="BB1601" t="s">
        <v>63</v>
      </c>
      <c r="BC1601" t="s">
        <v>5619</v>
      </c>
      <c r="BD1601">
        <v>0</v>
      </c>
      <c r="BF1601" t="s">
        <v>162</v>
      </c>
      <c r="BI1601" t="s">
        <v>3485</v>
      </c>
    </row>
    <row r="1602" spans="1:61" x14ac:dyDescent="0.35">
      <c r="A1602" t="s">
        <v>3486</v>
      </c>
      <c r="B1602">
        <v>10000</v>
      </c>
      <c r="C1602">
        <v>40000</v>
      </c>
      <c r="D1602" s="2">
        <v>45772</v>
      </c>
      <c r="E1602" t="s">
        <v>59</v>
      </c>
      <c r="F1602" t="s">
        <v>3487</v>
      </c>
      <c r="G1602" t="s">
        <v>3488</v>
      </c>
      <c r="I1602">
        <v>3</v>
      </c>
      <c r="J1602" t="s">
        <v>183</v>
      </c>
      <c r="K1602">
        <v>91</v>
      </c>
      <c r="L1602" t="s">
        <v>6060</v>
      </c>
      <c r="M1602" t="s">
        <v>805</v>
      </c>
      <c r="N1602" t="s">
        <v>3865</v>
      </c>
      <c r="O1602" s="3">
        <v>50000</v>
      </c>
      <c r="R1602" s="2">
        <v>45771</v>
      </c>
      <c r="T1602">
        <v>3</v>
      </c>
      <c r="U1602" s="3">
        <v>150000</v>
      </c>
      <c r="V1602" t="s">
        <v>65</v>
      </c>
      <c r="W1602" t="s">
        <v>3489</v>
      </c>
      <c r="X1602">
        <v>0</v>
      </c>
      <c r="Y1602" s="3">
        <v>150000</v>
      </c>
      <c r="Z1602">
        <v>0</v>
      </c>
      <c r="AA1602">
        <v>0</v>
      </c>
      <c r="AB1602">
        <v>0</v>
      </c>
      <c r="AC1602">
        <v>0</v>
      </c>
      <c r="AF1602">
        <v>0</v>
      </c>
      <c r="AO1602" t="s">
        <v>3490</v>
      </c>
      <c r="AP1602" t="s">
        <v>108</v>
      </c>
      <c r="AQ1602" t="s">
        <v>13404</v>
      </c>
      <c r="AS1602">
        <v>0</v>
      </c>
      <c r="AT1602">
        <v>0</v>
      </c>
      <c r="AU1602">
        <v>0</v>
      </c>
      <c r="AV1602">
        <v>0</v>
      </c>
      <c r="AW1602">
        <v>0</v>
      </c>
      <c r="AX1602">
        <v>0</v>
      </c>
      <c r="BB1602" t="s">
        <v>63</v>
      </c>
      <c r="BC1602" t="s">
        <v>5119</v>
      </c>
      <c r="BD1602">
        <v>0</v>
      </c>
      <c r="BF1602" t="s">
        <v>108</v>
      </c>
      <c r="BI1602" t="s">
        <v>3491</v>
      </c>
    </row>
    <row r="1603" spans="1:61" x14ac:dyDescent="0.35">
      <c r="A1603" t="s">
        <v>3492</v>
      </c>
      <c r="B1603">
        <v>10000</v>
      </c>
      <c r="C1603">
        <v>30000</v>
      </c>
      <c r="D1603" s="2">
        <v>45772</v>
      </c>
      <c r="E1603" t="s">
        <v>59</v>
      </c>
      <c r="F1603" t="s">
        <v>3493</v>
      </c>
      <c r="G1603">
        <v>10620258097</v>
      </c>
      <c r="I1603">
        <v>3</v>
      </c>
      <c r="J1603" t="s">
        <v>183</v>
      </c>
      <c r="K1603">
        <v>85</v>
      </c>
      <c r="L1603" t="s">
        <v>6060</v>
      </c>
      <c r="M1603" t="s">
        <v>940</v>
      </c>
      <c r="N1603" t="s">
        <v>3864</v>
      </c>
      <c r="O1603" s="3">
        <v>27273</v>
      </c>
      <c r="R1603" s="2">
        <v>45771</v>
      </c>
      <c r="T1603">
        <v>11</v>
      </c>
      <c r="U1603" s="3">
        <v>300003</v>
      </c>
      <c r="V1603" t="s">
        <v>65</v>
      </c>
      <c r="W1603" t="s">
        <v>524</v>
      </c>
      <c r="X1603">
        <v>0</v>
      </c>
      <c r="Y1603" s="3">
        <v>300000</v>
      </c>
      <c r="Z1603">
        <v>3</v>
      </c>
      <c r="AA1603">
        <v>0</v>
      </c>
      <c r="AB1603">
        <v>0</v>
      </c>
      <c r="AC1603">
        <v>0</v>
      </c>
      <c r="AF1603">
        <v>0</v>
      </c>
      <c r="AO1603" t="s">
        <v>525</v>
      </c>
      <c r="AP1603" t="s">
        <v>108</v>
      </c>
      <c r="AQ1603" t="s">
        <v>13404</v>
      </c>
      <c r="AS1603">
        <v>0</v>
      </c>
      <c r="AT1603">
        <v>0</v>
      </c>
      <c r="AU1603">
        <v>0</v>
      </c>
      <c r="AV1603">
        <v>0</v>
      </c>
      <c r="AW1603">
        <v>0</v>
      </c>
      <c r="AX1603">
        <v>0</v>
      </c>
      <c r="BB1603" t="s">
        <v>63</v>
      </c>
      <c r="BC1603" t="s">
        <v>4740</v>
      </c>
      <c r="BD1603">
        <v>0</v>
      </c>
      <c r="BF1603" t="s">
        <v>108</v>
      </c>
      <c r="BI1603" t="s">
        <v>3494</v>
      </c>
    </row>
    <row r="1604" spans="1:61" x14ac:dyDescent="0.35">
      <c r="A1604" t="s">
        <v>2189</v>
      </c>
      <c r="B1604">
        <v>10000</v>
      </c>
      <c r="C1604">
        <v>40000</v>
      </c>
      <c r="D1604" s="2">
        <v>45771</v>
      </c>
      <c r="E1604" t="s">
        <v>59</v>
      </c>
      <c r="F1604" t="s">
        <v>3495</v>
      </c>
      <c r="G1604" t="s">
        <v>1880</v>
      </c>
      <c r="I1604">
        <v>2</v>
      </c>
      <c r="J1604" t="s">
        <v>183</v>
      </c>
      <c r="K1604">
        <v>63</v>
      </c>
      <c r="L1604" t="s">
        <v>6051</v>
      </c>
      <c r="M1604" t="s">
        <v>136</v>
      </c>
      <c r="N1604" t="s">
        <v>3850</v>
      </c>
      <c r="O1604" s="3">
        <v>1250</v>
      </c>
      <c r="R1604" s="2">
        <v>45771</v>
      </c>
      <c r="T1604">
        <v>16</v>
      </c>
      <c r="U1604" s="3">
        <v>20000</v>
      </c>
      <c r="V1604" t="s">
        <v>65</v>
      </c>
      <c r="W1604" t="s">
        <v>2094</v>
      </c>
      <c r="X1604">
        <v>0</v>
      </c>
      <c r="Y1604" s="3">
        <v>10000</v>
      </c>
      <c r="Z1604" s="3">
        <v>10000</v>
      </c>
      <c r="AA1604">
        <v>0</v>
      </c>
      <c r="AB1604">
        <v>0</v>
      </c>
      <c r="AC1604">
        <v>0</v>
      </c>
      <c r="AF1604">
        <v>0</v>
      </c>
      <c r="AO1604" t="s">
        <v>2095</v>
      </c>
      <c r="AP1604" t="s">
        <v>170</v>
      </c>
      <c r="AQ1604" t="s">
        <v>21526</v>
      </c>
      <c r="AS1604">
        <v>0</v>
      </c>
      <c r="AT1604">
        <v>0</v>
      </c>
      <c r="AU1604">
        <v>0</v>
      </c>
      <c r="AV1604">
        <v>0</v>
      </c>
      <c r="AW1604">
        <v>0</v>
      </c>
      <c r="AX1604">
        <v>0</v>
      </c>
      <c r="BB1604" t="s">
        <v>63</v>
      </c>
      <c r="BC1604" t="s">
        <v>4854</v>
      </c>
      <c r="BD1604">
        <v>0</v>
      </c>
      <c r="BF1604" t="s">
        <v>170</v>
      </c>
      <c r="BI1604" t="s">
        <v>2190</v>
      </c>
    </row>
    <row r="1605" spans="1:61" x14ac:dyDescent="0.35">
      <c r="A1605" t="s">
        <v>3496</v>
      </c>
      <c r="B1605">
        <v>10000</v>
      </c>
      <c r="C1605">
        <v>10000</v>
      </c>
      <c r="D1605" s="2">
        <v>45772</v>
      </c>
      <c r="E1605" t="s">
        <v>59</v>
      </c>
      <c r="F1605" t="s">
        <v>3497</v>
      </c>
      <c r="G1605" t="s">
        <v>3498</v>
      </c>
      <c r="I1605">
        <v>1</v>
      </c>
      <c r="J1605" t="s">
        <v>183</v>
      </c>
      <c r="K1605">
        <v>78</v>
      </c>
      <c r="L1605" t="s">
        <v>6047</v>
      </c>
      <c r="M1605" t="s">
        <v>216</v>
      </c>
      <c r="N1605" t="s">
        <v>3803</v>
      </c>
      <c r="O1605" s="3">
        <v>2750</v>
      </c>
      <c r="R1605" s="2">
        <v>45771</v>
      </c>
      <c r="T1605">
        <v>16</v>
      </c>
      <c r="U1605" s="3">
        <v>44000</v>
      </c>
      <c r="V1605" t="s">
        <v>65</v>
      </c>
      <c r="W1605" t="s">
        <v>1353</v>
      </c>
      <c r="X1605">
        <v>0</v>
      </c>
      <c r="Y1605" s="3">
        <v>40000</v>
      </c>
      <c r="Z1605" s="3">
        <v>4000</v>
      </c>
      <c r="AA1605">
        <v>0</v>
      </c>
      <c r="AB1605">
        <v>0</v>
      </c>
      <c r="AC1605">
        <v>0</v>
      </c>
      <c r="AF1605">
        <v>0</v>
      </c>
      <c r="AO1605" t="s">
        <v>1354</v>
      </c>
      <c r="AP1605" t="s">
        <v>170</v>
      </c>
      <c r="AQ1605" t="s">
        <v>21526</v>
      </c>
      <c r="AS1605">
        <v>0</v>
      </c>
      <c r="AT1605">
        <v>0</v>
      </c>
      <c r="AU1605">
        <v>0</v>
      </c>
      <c r="AV1605">
        <v>0</v>
      </c>
      <c r="AW1605">
        <v>0</v>
      </c>
      <c r="AX1605">
        <v>0</v>
      </c>
      <c r="BB1605" t="s">
        <v>63</v>
      </c>
      <c r="BC1605" t="s">
        <v>5887</v>
      </c>
      <c r="BD1605">
        <v>0</v>
      </c>
      <c r="BF1605" t="s">
        <v>170</v>
      </c>
      <c r="BI1605" t="s">
        <v>3499</v>
      </c>
    </row>
    <row r="1606" spans="1:61" x14ac:dyDescent="0.35">
      <c r="A1606" t="s">
        <v>3496</v>
      </c>
      <c r="B1606">
        <v>10000</v>
      </c>
      <c r="C1606">
        <v>20000</v>
      </c>
      <c r="D1606" s="2">
        <v>45772</v>
      </c>
      <c r="E1606" t="s">
        <v>59</v>
      </c>
      <c r="F1606" t="s">
        <v>3497</v>
      </c>
      <c r="G1606" t="s">
        <v>3498</v>
      </c>
      <c r="I1606">
        <v>2</v>
      </c>
      <c r="J1606" t="s">
        <v>183</v>
      </c>
      <c r="K1606">
        <v>63</v>
      </c>
      <c r="L1606" t="s">
        <v>6051</v>
      </c>
      <c r="M1606" t="s">
        <v>136</v>
      </c>
      <c r="N1606" t="s">
        <v>3850</v>
      </c>
      <c r="O1606" s="3">
        <v>2500</v>
      </c>
      <c r="R1606" s="2">
        <v>45771</v>
      </c>
      <c r="T1606">
        <v>16</v>
      </c>
      <c r="U1606" s="3">
        <v>40000</v>
      </c>
      <c r="V1606" t="s">
        <v>65</v>
      </c>
      <c r="W1606" t="s">
        <v>1353</v>
      </c>
      <c r="X1606">
        <v>0</v>
      </c>
      <c r="Y1606" s="3">
        <v>40000</v>
      </c>
      <c r="Z1606">
        <v>0</v>
      </c>
      <c r="AA1606">
        <v>0</v>
      </c>
      <c r="AB1606">
        <v>0</v>
      </c>
      <c r="AC1606">
        <v>0</v>
      </c>
      <c r="AF1606">
        <v>0</v>
      </c>
      <c r="AO1606" t="s">
        <v>1354</v>
      </c>
      <c r="AP1606" t="s">
        <v>170</v>
      </c>
      <c r="AQ1606" t="s">
        <v>21526</v>
      </c>
      <c r="AS1606">
        <v>0</v>
      </c>
      <c r="AT1606">
        <v>0</v>
      </c>
      <c r="AU1606">
        <v>0</v>
      </c>
      <c r="AV1606">
        <v>0</v>
      </c>
      <c r="AW1606">
        <v>0</v>
      </c>
      <c r="AX1606">
        <v>0</v>
      </c>
      <c r="BB1606" t="s">
        <v>63</v>
      </c>
      <c r="BC1606" t="s">
        <v>5887</v>
      </c>
      <c r="BD1606">
        <v>0</v>
      </c>
      <c r="BF1606" t="s">
        <v>170</v>
      </c>
      <c r="BI1606" t="s">
        <v>3499</v>
      </c>
    </row>
    <row r="1607" spans="1:61" x14ac:dyDescent="0.35">
      <c r="A1607" t="s">
        <v>3500</v>
      </c>
      <c r="B1607">
        <v>10000</v>
      </c>
      <c r="C1607">
        <v>10000</v>
      </c>
      <c r="D1607" s="2">
        <v>45772</v>
      </c>
      <c r="E1607" t="s">
        <v>59</v>
      </c>
      <c r="F1607" t="s">
        <v>3464</v>
      </c>
      <c r="G1607" t="s">
        <v>3501</v>
      </c>
      <c r="I1607">
        <v>1</v>
      </c>
      <c r="J1607" t="s">
        <v>183</v>
      </c>
      <c r="K1607">
        <v>82</v>
      </c>
      <c r="L1607" t="s">
        <v>6055</v>
      </c>
      <c r="M1607" t="s">
        <v>352</v>
      </c>
      <c r="N1607" t="s">
        <v>3798</v>
      </c>
      <c r="O1607">
        <v>770</v>
      </c>
      <c r="R1607" s="2">
        <v>45771</v>
      </c>
      <c r="T1607">
        <v>26</v>
      </c>
      <c r="U1607" s="3">
        <v>20020</v>
      </c>
      <c r="V1607" t="s">
        <v>65</v>
      </c>
      <c r="W1607">
        <v>112023880001</v>
      </c>
      <c r="X1607">
        <v>0</v>
      </c>
      <c r="Y1607" s="3">
        <v>20000</v>
      </c>
      <c r="Z1607">
        <v>20</v>
      </c>
      <c r="AA1607">
        <v>0</v>
      </c>
      <c r="AB1607">
        <v>0</v>
      </c>
      <c r="AC1607">
        <v>0</v>
      </c>
      <c r="AF1607">
        <v>0</v>
      </c>
      <c r="AO1607">
        <v>11202388</v>
      </c>
      <c r="AP1607" t="s">
        <v>571</v>
      </c>
      <c r="AQ1607" t="s">
        <v>14937</v>
      </c>
      <c r="AS1607">
        <v>0</v>
      </c>
      <c r="AT1607">
        <v>0</v>
      </c>
      <c r="AU1607">
        <v>0</v>
      </c>
      <c r="AV1607">
        <v>0</v>
      </c>
      <c r="AW1607">
        <v>0</v>
      </c>
      <c r="AX1607">
        <v>0</v>
      </c>
      <c r="BB1607" t="s">
        <v>63</v>
      </c>
      <c r="BC1607" t="s">
        <v>5888</v>
      </c>
      <c r="BD1607">
        <v>0</v>
      </c>
      <c r="BF1607" t="s">
        <v>571</v>
      </c>
      <c r="BI1607" t="s">
        <v>3502</v>
      </c>
    </row>
    <row r="1608" spans="1:61" x14ac:dyDescent="0.35">
      <c r="A1608" t="s">
        <v>3503</v>
      </c>
      <c r="B1608">
        <v>10000</v>
      </c>
      <c r="C1608">
        <v>10000</v>
      </c>
      <c r="D1608" s="2">
        <v>45771</v>
      </c>
      <c r="E1608" t="s">
        <v>59</v>
      </c>
      <c r="F1608" t="s">
        <v>3504</v>
      </c>
      <c r="G1608" t="s">
        <v>3501</v>
      </c>
      <c r="I1608">
        <v>1</v>
      </c>
      <c r="J1608" t="s">
        <v>183</v>
      </c>
      <c r="K1608">
        <v>82</v>
      </c>
      <c r="L1608" t="s">
        <v>6055</v>
      </c>
      <c r="M1608" t="s">
        <v>352</v>
      </c>
      <c r="N1608" t="s">
        <v>3798</v>
      </c>
      <c r="O1608" s="3">
        <v>10000</v>
      </c>
      <c r="R1608" s="2">
        <v>45771</v>
      </c>
      <c r="T1608">
        <v>3</v>
      </c>
      <c r="U1608" s="3">
        <v>30000</v>
      </c>
      <c r="V1608" t="s">
        <v>65</v>
      </c>
      <c r="W1608">
        <v>200183090001</v>
      </c>
      <c r="X1608">
        <v>0</v>
      </c>
      <c r="Y1608" s="3">
        <v>30000</v>
      </c>
      <c r="Z1608">
        <v>0</v>
      </c>
      <c r="AA1608">
        <v>0</v>
      </c>
      <c r="AB1608">
        <v>0</v>
      </c>
      <c r="AC1608">
        <v>0</v>
      </c>
      <c r="AF1608">
        <v>0</v>
      </c>
      <c r="AO1608">
        <v>20018309</v>
      </c>
      <c r="AP1608" t="s">
        <v>571</v>
      </c>
      <c r="AQ1608" t="s">
        <v>14937</v>
      </c>
      <c r="AS1608">
        <v>0</v>
      </c>
      <c r="AT1608">
        <v>0</v>
      </c>
      <c r="AU1608">
        <v>0</v>
      </c>
      <c r="AV1608">
        <v>0</v>
      </c>
      <c r="AW1608">
        <v>0</v>
      </c>
      <c r="AX1608">
        <v>0</v>
      </c>
      <c r="BB1608" t="s">
        <v>63</v>
      </c>
      <c r="BC1608" t="s">
        <v>5889</v>
      </c>
      <c r="BD1608">
        <v>0</v>
      </c>
      <c r="BF1608" t="s">
        <v>571</v>
      </c>
      <c r="BI1608" t="s">
        <v>3505</v>
      </c>
    </row>
    <row r="1609" spans="1:61" x14ac:dyDescent="0.35">
      <c r="A1609" t="s">
        <v>5890</v>
      </c>
      <c r="B1609">
        <v>10000</v>
      </c>
      <c r="C1609">
        <v>10000</v>
      </c>
      <c r="D1609" s="2">
        <v>45772</v>
      </c>
      <c r="E1609" t="s">
        <v>59</v>
      </c>
      <c r="F1609" t="s">
        <v>3667</v>
      </c>
      <c r="G1609">
        <v>1006323</v>
      </c>
      <c r="I1609">
        <v>1</v>
      </c>
      <c r="J1609" t="s">
        <v>183</v>
      </c>
      <c r="K1609">
        <v>63</v>
      </c>
      <c r="L1609" t="s">
        <v>6051</v>
      </c>
      <c r="M1609" t="s">
        <v>136</v>
      </c>
      <c r="N1609" t="s">
        <v>3850</v>
      </c>
      <c r="O1609" s="3">
        <v>6000</v>
      </c>
      <c r="R1609" s="2">
        <v>45771</v>
      </c>
      <c r="T1609">
        <v>90</v>
      </c>
      <c r="U1609" s="3">
        <v>540000</v>
      </c>
      <c r="V1609" t="s">
        <v>65</v>
      </c>
      <c r="W1609" t="s">
        <v>254</v>
      </c>
      <c r="X1609">
        <v>0</v>
      </c>
      <c r="Y1609" s="3">
        <v>540000</v>
      </c>
      <c r="Z1609">
        <v>0</v>
      </c>
      <c r="AA1609">
        <v>0</v>
      </c>
      <c r="AB1609">
        <v>0</v>
      </c>
      <c r="AC1609">
        <v>0</v>
      </c>
      <c r="AF1609">
        <v>0</v>
      </c>
      <c r="AO1609" t="s">
        <v>255</v>
      </c>
      <c r="AP1609" t="s">
        <v>139</v>
      </c>
      <c r="AQ1609" t="s">
        <v>16963</v>
      </c>
      <c r="AS1609">
        <v>0</v>
      </c>
      <c r="AT1609">
        <v>0</v>
      </c>
      <c r="AU1609">
        <v>0</v>
      </c>
      <c r="AV1609">
        <v>0</v>
      </c>
      <c r="AW1609">
        <v>0</v>
      </c>
      <c r="AX1609">
        <v>0</v>
      </c>
      <c r="BB1609" t="s">
        <v>63</v>
      </c>
      <c r="BC1609" t="s">
        <v>5891</v>
      </c>
      <c r="BD1609">
        <v>0</v>
      </c>
      <c r="BF1609" t="s">
        <v>139</v>
      </c>
      <c r="BI1609" t="s">
        <v>3012</v>
      </c>
    </row>
    <row r="1610" spans="1:61" x14ac:dyDescent="0.35">
      <c r="A1610" t="s">
        <v>3506</v>
      </c>
      <c r="B1610">
        <v>10000</v>
      </c>
      <c r="C1610">
        <v>10000</v>
      </c>
      <c r="D1610" s="2">
        <v>45772</v>
      </c>
      <c r="E1610" t="s">
        <v>59</v>
      </c>
      <c r="F1610" t="s">
        <v>3507</v>
      </c>
      <c r="G1610" t="s">
        <v>1689</v>
      </c>
      <c r="I1610">
        <v>1</v>
      </c>
      <c r="J1610" t="s">
        <v>183</v>
      </c>
      <c r="K1610">
        <v>61</v>
      </c>
      <c r="L1610" t="s">
        <v>6046</v>
      </c>
      <c r="M1610" t="s">
        <v>209</v>
      </c>
      <c r="N1610" t="s">
        <v>3802</v>
      </c>
      <c r="O1610" s="3">
        <v>6000</v>
      </c>
      <c r="R1610" s="2">
        <v>45771</v>
      </c>
      <c r="T1610">
        <v>1</v>
      </c>
      <c r="U1610" s="3">
        <v>6000</v>
      </c>
      <c r="V1610" t="s">
        <v>65</v>
      </c>
      <c r="W1610" t="s">
        <v>1690</v>
      </c>
      <c r="X1610">
        <v>0</v>
      </c>
      <c r="Y1610" s="3">
        <v>3000</v>
      </c>
      <c r="Z1610" s="3">
        <v>3000</v>
      </c>
      <c r="AA1610">
        <v>0</v>
      </c>
      <c r="AB1610">
        <v>0</v>
      </c>
      <c r="AC1610">
        <v>0</v>
      </c>
      <c r="AF1610">
        <v>0</v>
      </c>
      <c r="AO1610" t="s">
        <v>1691</v>
      </c>
      <c r="AP1610" t="s">
        <v>622</v>
      </c>
      <c r="AQ1610" t="s">
        <v>24955</v>
      </c>
      <c r="AS1610">
        <v>0</v>
      </c>
      <c r="AT1610">
        <v>0</v>
      </c>
      <c r="AU1610">
        <v>0</v>
      </c>
      <c r="AV1610">
        <v>0</v>
      </c>
      <c r="AW1610">
        <v>0</v>
      </c>
      <c r="AX1610">
        <v>0</v>
      </c>
      <c r="BB1610" t="s">
        <v>63</v>
      </c>
      <c r="BC1610" t="s">
        <v>5892</v>
      </c>
      <c r="BD1610">
        <v>0</v>
      </c>
      <c r="BF1610" t="s">
        <v>622</v>
      </c>
      <c r="BI1610" t="s">
        <v>3508</v>
      </c>
    </row>
    <row r="1611" spans="1:61" x14ac:dyDescent="0.35">
      <c r="A1611" t="s">
        <v>3513</v>
      </c>
      <c r="B1611">
        <v>10000</v>
      </c>
      <c r="C1611">
        <v>10000</v>
      </c>
      <c r="D1611" s="2">
        <v>45772</v>
      </c>
      <c r="E1611" t="s">
        <v>59</v>
      </c>
      <c r="F1611" t="s">
        <v>3514</v>
      </c>
      <c r="G1611" t="s">
        <v>3302</v>
      </c>
      <c r="I1611">
        <v>1</v>
      </c>
      <c r="J1611" t="s">
        <v>183</v>
      </c>
      <c r="K1611">
        <v>46</v>
      </c>
      <c r="L1611" t="s">
        <v>6049</v>
      </c>
      <c r="M1611" t="s">
        <v>231</v>
      </c>
      <c r="N1611" t="s">
        <v>3809</v>
      </c>
      <c r="O1611" s="3">
        <v>3000</v>
      </c>
      <c r="R1611" s="2">
        <v>45771</v>
      </c>
      <c r="T1611">
        <v>1</v>
      </c>
      <c r="U1611" s="3">
        <v>3000</v>
      </c>
      <c r="V1611" t="s">
        <v>65</v>
      </c>
      <c r="W1611" t="s">
        <v>3515</v>
      </c>
      <c r="X1611">
        <v>0</v>
      </c>
      <c r="Y1611" s="3">
        <v>3000</v>
      </c>
      <c r="Z1611">
        <v>0</v>
      </c>
      <c r="AA1611">
        <v>0</v>
      </c>
      <c r="AB1611">
        <v>0</v>
      </c>
      <c r="AC1611">
        <v>0</v>
      </c>
      <c r="AF1611">
        <v>0</v>
      </c>
      <c r="AO1611" t="s">
        <v>3516</v>
      </c>
      <c r="AP1611" t="s">
        <v>465</v>
      </c>
      <c r="AQ1611" t="s">
        <v>15009</v>
      </c>
      <c r="AS1611">
        <v>0</v>
      </c>
      <c r="AT1611">
        <v>0</v>
      </c>
      <c r="AU1611">
        <v>0</v>
      </c>
      <c r="AV1611">
        <v>0</v>
      </c>
      <c r="AW1611">
        <v>0</v>
      </c>
      <c r="AX1611">
        <v>0</v>
      </c>
      <c r="BB1611" t="s">
        <v>63</v>
      </c>
      <c r="BC1611" t="s">
        <v>5893</v>
      </c>
      <c r="BD1611">
        <v>0</v>
      </c>
      <c r="BF1611" t="s">
        <v>465</v>
      </c>
      <c r="BI1611" t="s">
        <v>2594</v>
      </c>
    </row>
    <row r="1612" spans="1:61" x14ac:dyDescent="0.35">
      <c r="A1612" t="s">
        <v>3517</v>
      </c>
      <c r="B1612">
        <v>10000</v>
      </c>
      <c r="C1612">
        <v>10000</v>
      </c>
      <c r="D1612" s="2">
        <v>45771</v>
      </c>
      <c r="E1612" t="s">
        <v>59</v>
      </c>
      <c r="F1612" t="s">
        <v>3518</v>
      </c>
      <c r="G1612" t="s">
        <v>3302</v>
      </c>
      <c r="I1612">
        <v>1</v>
      </c>
      <c r="J1612" t="s">
        <v>183</v>
      </c>
      <c r="K1612">
        <v>46</v>
      </c>
      <c r="L1612" t="s">
        <v>6049</v>
      </c>
      <c r="M1612" t="s">
        <v>231</v>
      </c>
      <c r="N1612" t="s">
        <v>3809</v>
      </c>
      <c r="O1612" s="3">
        <v>1000</v>
      </c>
      <c r="R1612" s="2">
        <v>45771</v>
      </c>
      <c r="T1612">
        <v>1</v>
      </c>
      <c r="U1612" s="3">
        <v>1000</v>
      </c>
      <c r="V1612" t="s">
        <v>65</v>
      </c>
      <c r="W1612" t="s">
        <v>3519</v>
      </c>
      <c r="X1612">
        <v>0</v>
      </c>
      <c r="Y1612" s="3">
        <v>1000</v>
      </c>
      <c r="Z1612">
        <v>0</v>
      </c>
      <c r="AA1612">
        <v>0</v>
      </c>
      <c r="AB1612">
        <v>0</v>
      </c>
      <c r="AC1612">
        <v>0</v>
      </c>
      <c r="AF1612">
        <v>0</v>
      </c>
      <c r="AO1612" t="s">
        <v>3520</v>
      </c>
      <c r="AP1612" t="s">
        <v>465</v>
      </c>
      <c r="AQ1612" t="s">
        <v>15009</v>
      </c>
      <c r="AS1612">
        <v>0</v>
      </c>
      <c r="AT1612">
        <v>0</v>
      </c>
      <c r="AU1612">
        <v>0</v>
      </c>
      <c r="AV1612">
        <v>0</v>
      </c>
      <c r="AW1612">
        <v>0</v>
      </c>
      <c r="AX1612">
        <v>0</v>
      </c>
      <c r="BB1612" t="s">
        <v>63</v>
      </c>
      <c r="BC1612" t="s">
        <v>5894</v>
      </c>
      <c r="BD1612">
        <v>0</v>
      </c>
      <c r="BF1612" t="s">
        <v>465</v>
      </c>
      <c r="BI1612" t="s">
        <v>2675</v>
      </c>
    </row>
    <row r="1613" spans="1:61" x14ac:dyDescent="0.35">
      <c r="A1613" t="s">
        <v>3770</v>
      </c>
      <c r="B1613">
        <v>10000</v>
      </c>
      <c r="C1613">
        <v>10000</v>
      </c>
      <c r="D1613" s="2">
        <v>45775</v>
      </c>
      <c r="E1613" t="s">
        <v>59</v>
      </c>
      <c r="F1613" t="s">
        <v>3739</v>
      </c>
      <c r="G1613" t="s">
        <v>3771</v>
      </c>
      <c r="I1613">
        <v>1</v>
      </c>
      <c r="J1613" t="s">
        <v>183</v>
      </c>
      <c r="K1613">
        <v>60</v>
      </c>
      <c r="L1613" t="s">
        <v>6048</v>
      </c>
      <c r="M1613" t="s">
        <v>222</v>
      </c>
      <c r="N1613" t="s">
        <v>3835</v>
      </c>
      <c r="O1613" s="3">
        <v>20000</v>
      </c>
      <c r="R1613" s="2">
        <v>45771</v>
      </c>
      <c r="T1613">
        <v>1</v>
      </c>
      <c r="U1613" s="3">
        <v>20000</v>
      </c>
      <c r="V1613" t="s">
        <v>65</v>
      </c>
      <c r="W1613" t="s">
        <v>3773</v>
      </c>
      <c r="X1613">
        <v>0</v>
      </c>
      <c r="Y1613" s="3">
        <v>20000</v>
      </c>
      <c r="Z1613">
        <v>0</v>
      </c>
      <c r="AA1613">
        <v>0</v>
      </c>
      <c r="AB1613">
        <v>0</v>
      </c>
      <c r="AC1613">
        <v>0</v>
      </c>
      <c r="AF1613">
        <v>0</v>
      </c>
      <c r="AO1613" t="s">
        <v>3774</v>
      </c>
      <c r="AP1613" t="s">
        <v>3775</v>
      </c>
      <c r="AQ1613" t="s">
        <v>20093</v>
      </c>
      <c r="AS1613">
        <v>0</v>
      </c>
      <c r="AT1613">
        <v>0</v>
      </c>
      <c r="AU1613">
        <v>0</v>
      </c>
      <c r="AV1613">
        <v>0</v>
      </c>
      <c r="AW1613">
        <v>0</v>
      </c>
      <c r="AX1613">
        <v>0</v>
      </c>
      <c r="BB1613" t="s">
        <v>63</v>
      </c>
      <c r="BC1613" t="s">
        <v>5895</v>
      </c>
      <c r="BD1613">
        <v>0</v>
      </c>
      <c r="BF1613" t="s">
        <v>3775</v>
      </c>
      <c r="BI1613" t="s">
        <v>3776</v>
      </c>
    </row>
    <row r="1614" spans="1:61" x14ac:dyDescent="0.35">
      <c r="A1614" t="s">
        <v>3532</v>
      </c>
      <c r="B1614">
        <v>10000</v>
      </c>
      <c r="C1614">
        <v>20000</v>
      </c>
      <c r="D1614" s="2">
        <v>45772</v>
      </c>
      <c r="E1614" t="s">
        <v>59</v>
      </c>
      <c r="F1614" t="s">
        <v>3533</v>
      </c>
      <c r="G1614" t="s">
        <v>3534</v>
      </c>
      <c r="I1614">
        <v>1</v>
      </c>
      <c r="J1614" t="s">
        <v>183</v>
      </c>
      <c r="K1614">
        <v>32</v>
      </c>
      <c r="L1614" t="s">
        <v>6064</v>
      </c>
      <c r="M1614" t="s">
        <v>516</v>
      </c>
      <c r="N1614" t="s">
        <v>3833</v>
      </c>
      <c r="O1614" s="3">
        <v>5860</v>
      </c>
      <c r="R1614" s="2">
        <v>45771</v>
      </c>
      <c r="T1614">
        <v>1</v>
      </c>
      <c r="U1614" s="3">
        <v>5860</v>
      </c>
      <c r="V1614" t="s">
        <v>65</v>
      </c>
      <c r="W1614" t="s">
        <v>915</v>
      </c>
      <c r="X1614">
        <v>0</v>
      </c>
      <c r="Y1614" s="3">
        <v>2680</v>
      </c>
      <c r="Z1614" s="3">
        <v>3180</v>
      </c>
      <c r="AA1614">
        <v>0</v>
      </c>
      <c r="AB1614">
        <v>0</v>
      </c>
      <c r="AC1614">
        <v>0</v>
      </c>
      <c r="AF1614">
        <v>0</v>
      </c>
      <c r="AO1614" t="s">
        <v>916</v>
      </c>
      <c r="AP1614" t="s">
        <v>465</v>
      </c>
      <c r="AQ1614" t="s">
        <v>15009</v>
      </c>
      <c r="AS1614">
        <v>0</v>
      </c>
      <c r="AT1614">
        <v>0</v>
      </c>
      <c r="AU1614">
        <v>0</v>
      </c>
      <c r="AV1614">
        <v>0</v>
      </c>
      <c r="AW1614">
        <v>0</v>
      </c>
      <c r="AX1614">
        <v>0</v>
      </c>
      <c r="BB1614" t="s">
        <v>63</v>
      </c>
      <c r="BC1614" t="s">
        <v>5278</v>
      </c>
      <c r="BD1614">
        <v>0</v>
      </c>
      <c r="BF1614" t="s">
        <v>465</v>
      </c>
      <c r="BI1614" t="s">
        <v>3074</v>
      </c>
    </row>
    <row r="1615" spans="1:61" x14ac:dyDescent="0.35">
      <c r="A1615" t="s">
        <v>3535</v>
      </c>
      <c r="B1615">
        <v>10000</v>
      </c>
      <c r="C1615">
        <v>10000</v>
      </c>
      <c r="D1615" s="2">
        <v>45772</v>
      </c>
      <c r="E1615" t="s">
        <v>59</v>
      </c>
      <c r="F1615" t="s">
        <v>3536</v>
      </c>
      <c r="G1615" t="s">
        <v>3537</v>
      </c>
      <c r="I1615">
        <v>1</v>
      </c>
      <c r="J1615" t="s">
        <v>183</v>
      </c>
      <c r="K1615">
        <v>60</v>
      </c>
      <c r="L1615" t="s">
        <v>6048</v>
      </c>
      <c r="M1615" t="s">
        <v>222</v>
      </c>
      <c r="N1615" t="s">
        <v>3835</v>
      </c>
      <c r="O1615" s="3">
        <v>1000</v>
      </c>
      <c r="R1615" s="2">
        <v>45771</v>
      </c>
      <c r="T1615">
        <v>1</v>
      </c>
      <c r="U1615" s="3">
        <v>1000</v>
      </c>
      <c r="V1615" t="s">
        <v>65</v>
      </c>
      <c r="W1615" t="s">
        <v>3538</v>
      </c>
      <c r="X1615">
        <v>0</v>
      </c>
      <c r="Y1615" s="3">
        <v>1000</v>
      </c>
      <c r="Z1615">
        <v>0</v>
      </c>
      <c r="AA1615">
        <v>0</v>
      </c>
      <c r="AB1615">
        <v>0</v>
      </c>
      <c r="AC1615">
        <v>0</v>
      </c>
      <c r="AF1615">
        <v>0</v>
      </c>
      <c r="AO1615" t="s">
        <v>3539</v>
      </c>
      <c r="AP1615" t="s">
        <v>3540</v>
      </c>
      <c r="AQ1615" t="s">
        <v>21156</v>
      </c>
      <c r="AS1615">
        <v>0</v>
      </c>
      <c r="AT1615">
        <v>0</v>
      </c>
      <c r="AU1615">
        <v>0</v>
      </c>
      <c r="AV1615">
        <v>0</v>
      </c>
      <c r="AW1615">
        <v>0</v>
      </c>
      <c r="AX1615">
        <v>0</v>
      </c>
      <c r="BB1615" t="s">
        <v>63</v>
      </c>
      <c r="BC1615" t="s">
        <v>5896</v>
      </c>
      <c r="BD1615">
        <v>0</v>
      </c>
      <c r="BF1615" t="s">
        <v>3540</v>
      </c>
      <c r="BI1615" t="s">
        <v>3541</v>
      </c>
    </row>
    <row r="1616" spans="1:61" x14ac:dyDescent="0.35">
      <c r="A1616" t="s">
        <v>3542</v>
      </c>
      <c r="B1616">
        <v>10000</v>
      </c>
      <c r="C1616">
        <v>10000</v>
      </c>
      <c r="D1616" s="2">
        <v>45771</v>
      </c>
      <c r="E1616" t="s">
        <v>59</v>
      </c>
      <c r="F1616" t="s">
        <v>3543</v>
      </c>
      <c r="G1616" t="s">
        <v>3544</v>
      </c>
      <c r="I1616">
        <v>1</v>
      </c>
      <c r="J1616" t="s">
        <v>183</v>
      </c>
      <c r="K1616">
        <v>71</v>
      </c>
      <c r="L1616" t="s">
        <v>6057</v>
      </c>
      <c r="M1616" t="s">
        <v>368</v>
      </c>
      <c r="N1616" t="s">
        <v>3857</v>
      </c>
      <c r="O1616" s="3">
        <v>4313</v>
      </c>
      <c r="R1616" s="2">
        <v>45771</v>
      </c>
      <c r="T1616">
        <v>16</v>
      </c>
      <c r="U1616" s="3">
        <v>69008</v>
      </c>
      <c r="V1616" t="s">
        <v>65</v>
      </c>
      <c r="W1616" t="s">
        <v>3545</v>
      </c>
      <c r="X1616">
        <v>0</v>
      </c>
      <c r="Y1616" s="3">
        <v>69000</v>
      </c>
      <c r="Z1616">
        <v>8</v>
      </c>
      <c r="AA1616">
        <v>0</v>
      </c>
      <c r="AB1616">
        <v>0</v>
      </c>
      <c r="AC1616">
        <v>0</v>
      </c>
      <c r="AF1616">
        <v>0</v>
      </c>
      <c r="AO1616" t="s">
        <v>3546</v>
      </c>
      <c r="AP1616" t="s">
        <v>592</v>
      </c>
      <c r="AQ1616" t="s">
        <v>23747</v>
      </c>
      <c r="AS1616">
        <v>0</v>
      </c>
      <c r="AT1616">
        <v>0</v>
      </c>
      <c r="AU1616">
        <v>0</v>
      </c>
      <c r="AV1616">
        <v>0</v>
      </c>
      <c r="AW1616">
        <v>0</v>
      </c>
      <c r="AX1616">
        <v>0</v>
      </c>
      <c r="BB1616" t="s">
        <v>63</v>
      </c>
      <c r="BC1616" t="s">
        <v>5897</v>
      </c>
      <c r="BD1616">
        <v>0</v>
      </c>
      <c r="BF1616" t="s">
        <v>592</v>
      </c>
      <c r="BI1616" t="s">
        <v>3547</v>
      </c>
    </row>
    <row r="1617" spans="1:61" x14ac:dyDescent="0.35">
      <c r="A1617" t="s">
        <v>3548</v>
      </c>
      <c r="B1617">
        <v>10000</v>
      </c>
      <c r="C1617">
        <v>20000</v>
      </c>
      <c r="D1617" s="2">
        <v>45772</v>
      </c>
      <c r="E1617" t="s">
        <v>59</v>
      </c>
      <c r="F1617" t="s">
        <v>2268</v>
      </c>
      <c r="G1617" t="s">
        <v>2893</v>
      </c>
      <c r="I1617">
        <v>2</v>
      </c>
      <c r="J1617" t="s">
        <v>183</v>
      </c>
      <c r="K1617">
        <v>92</v>
      </c>
      <c r="L1617" t="s">
        <v>6053</v>
      </c>
      <c r="M1617" t="s">
        <v>281</v>
      </c>
      <c r="N1617" t="s">
        <v>3851</v>
      </c>
      <c r="O1617">
        <v>200</v>
      </c>
      <c r="R1617" s="2">
        <v>45771</v>
      </c>
      <c r="T1617">
        <v>1</v>
      </c>
      <c r="U1617">
        <v>200</v>
      </c>
      <c r="V1617" t="s">
        <v>65</v>
      </c>
      <c r="W1617" t="s">
        <v>3550</v>
      </c>
      <c r="X1617">
        <v>0</v>
      </c>
      <c r="Y1617">
        <v>100</v>
      </c>
      <c r="Z1617">
        <v>100</v>
      </c>
      <c r="AA1617">
        <v>0</v>
      </c>
      <c r="AB1617">
        <v>0</v>
      </c>
      <c r="AC1617">
        <v>0</v>
      </c>
      <c r="AF1617">
        <v>0</v>
      </c>
      <c r="AO1617" t="s">
        <v>3551</v>
      </c>
      <c r="AP1617" t="s">
        <v>622</v>
      </c>
      <c r="AQ1617" t="s">
        <v>24955</v>
      </c>
      <c r="AS1617">
        <v>0</v>
      </c>
      <c r="AT1617">
        <v>0</v>
      </c>
      <c r="AU1617">
        <v>0</v>
      </c>
      <c r="AV1617">
        <v>0</v>
      </c>
      <c r="AW1617">
        <v>0</v>
      </c>
      <c r="AX1617">
        <v>0</v>
      </c>
      <c r="BB1617" t="s">
        <v>63</v>
      </c>
      <c r="BC1617" t="s">
        <v>5777</v>
      </c>
      <c r="BD1617">
        <v>0</v>
      </c>
      <c r="BF1617" t="s">
        <v>622</v>
      </c>
      <c r="BI1617" t="s">
        <v>3552</v>
      </c>
    </row>
    <row r="1618" spans="1:61" x14ac:dyDescent="0.35">
      <c r="A1618" t="s">
        <v>5642</v>
      </c>
      <c r="B1618">
        <v>10000</v>
      </c>
      <c r="C1618">
        <v>20000</v>
      </c>
      <c r="D1618" s="2">
        <v>45775</v>
      </c>
      <c r="E1618" t="s">
        <v>59</v>
      </c>
      <c r="F1618" t="s">
        <v>5643</v>
      </c>
      <c r="G1618" t="s">
        <v>3717</v>
      </c>
      <c r="I1618">
        <v>2</v>
      </c>
      <c r="J1618" t="s">
        <v>183</v>
      </c>
      <c r="K1618">
        <v>105</v>
      </c>
      <c r="L1618" t="s">
        <v>6067</v>
      </c>
      <c r="M1618" t="s">
        <v>281</v>
      </c>
      <c r="N1618" t="s">
        <v>3851</v>
      </c>
      <c r="O1618" s="3">
        <v>1700</v>
      </c>
      <c r="R1618" s="2">
        <v>45771</v>
      </c>
      <c r="T1618">
        <v>3</v>
      </c>
      <c r="U1618" s="3">
        <v>5100</v>
      </c>
      <c r="V1618" t="s">
        <v>65</v>
      </c>
      <c r="W1618" t="s">
        <v>5644</v>
      </c>
      <c r="X1618">
        <v>0</v>
      </c>
      <c r="Y1618" s="3">
        <v>5000</v>
      </c>
      <c r="Z1618">
        <v>100</v>
      </c>
      <c r="AA1618">
        <v>0</v>
      </c>
      <c r="AB1618">
        <v>0</v>
      </c>
      <c r="AC1618">
        <v>0</v>
      </c>
      <c r="AF1618">
        <v>0</v>
      </c>
      <c r="AO1618" t="s">
        <v>5645</v>
      </c>
      <c r="AP1618" t="s">
        <v>3720</v>
      </c>
      <c r="AQ1618" t="s">
        <v>23615</v>
      </c>
      <c r="AS1618">
        <v>0</v>
      </c>
      <c r="AT1618">
        <v>0</v>
      </c>
      <c r="AU1618">
        <v>0</v>
      </c>
      <c r="AV1618">
        <v>0</v>
      </c>
      <c r="AW1618">
        <v>0</v>
      </c>
      <c r="AX1618">
        <v>0</v>
      </c>
      <c r="BB1618" t="s">
        <v>63</v>
      </c>
      <c r="BC1618" t="s">
        <v>5646</v>
      </c>
      <c r="BD1618">
        <v>0</v>
      </c>
      <c r="BF1618" t="s">
        <v>3720</v>
      </c>
      <c r="BI1618" t="s">
        <v>3721</v>
      </c>
    </row>
    <row r="1619" spans="1:61" x14ac:dyDescent="0.35">
      <c r="A1619" t="s">
        <v>5647</v>
      </c>
      <c r="B1619">
        <v>10000</v>
      </c>
      <c r="C1619">
        <v>20000</v>
      </c>
      <c r="D1619" s="2">
        <v>45775</v>
      </c>
      <c r="E1619" t="s">
        <v>59</v>
      </c>
      <c r="F1619" t="s">
        <v>5643</v>
      </c>
      <c r="G1619" t="s">
        <v>3717</v>
      </c>
      <c r="I1619">
        <v>2</v>
      </c>
      <c r="J1619" t="s">
        <v>183</v>
      </c>
      <c r="K1619">
        <v>105</v>
      </c>
      <c r="L1619" t="s">
        <v>6067</v>
      </c>
      <c r="M1619" t="s">
        <v>281</v>
      </c>
      <c r="N1619" t="s">
        <v>3851</v>
      </c>
      <c r="O1619" s="3">
        <v>1700</v>
      </c>
      <c r="R1619" s="2">
        <v>45771</v>
      </c>
      <c r="T1619">
        <v>3</v>
      </c>
      <c r="U1619" s="3">
        <v>5100</v>
      </c>
      <c r="V1619" t="s">
        <v>65</v>
      </c>
      <c r="W1619" t="s">
        <v>5648</v>
      </c>
      <c r="X1619">
        <v>0</v>
      </c>
      <c r="Y1619" s="3">
        <v>5000</v>
      </c>
      <c r="Z1619">
        <v>100</v>
      </c>
      <c r="AA1619">
        <v>0</v>
      </c>
      <c r="AB1619">
        <v>0</v>
      </c>
      <c r="AC1619">
        <v>0</v>
      </c>
      <c r="AF1619">
        <v>0</v>
      </c>
      <c r="AO1619" t="s">
        <v>5649</v>
      </c>
      <c r="AP1619" t="s">
        <v>3720</v>
      </c>
      <c r="AQ1619" t="s">
        <v>23615</v>
      </c>
      <c r="AS1619">
        <v>0</v>
      </c>
      <c r="AT1619">
        <v>0</v>
      </c>
      <c r="AU1619">
        <v>0</v>
      </c>
      <c r="AV1619">
        <v>0</v>
      </c>
      <c r="AW1619">
        <v>0</v>
      </c>
      <c r="AX1619">
        <v>0</v>
      </c>
      <c r="BB1619" t="s">
        <v>63</v>
      </c>
      <c r="BC1619" t="s">
        <v>5650</v>
      </c>
      <c r="BD1619">
        <v>0</v>
      </c>
      <c r="BF1619" t="s">
        <v>3720</v>
      </c>
      <c r="BI1619" t="s">
        <v>3721</v>
      </c>
    </row>
    <row r="1620" spans="1:61" x14ac:dyDescent="0.35">
      <c r="A1620" t="s">
        <v>5651</v>
      </c>
      <c r="B1620">
        <v>10000</v>
      </c>
      <c r="C1620">
        <v>20000</v>
      </c>
      <c r="D1620" s="2">
        <v>45775</v>
      </c>
      <c r="E1620" t="s">
        <v>59</v>
      </c>
      <c r="F1620" t="s">
        <v>5643</v>
      </c>
      <c r="G1620" t="s">
        <v>3717</v>
      </c>
      <c r="I1620">
        <v>2</v>
      </c>
      <c r="J1620" t="s">
        <v>183</v>
      </c>
      <c r="K1620">
        <v>105</v>
      </c>
      <c r="L1620" t="s">
        <v>6067</v>
      </c>
      <c r="M1620" t="s">
        <v>281</v>
      </c>
      <c r="N1620" t="s">
        <v>3851</v>
      </c>
      <c r="O1620" s="3">
        <v>1700</v>
      </c>
      <c r="R1620" s="2">
        <v>45771</v>
      </c>
      <c r="T1620">
        <v>3</v>
      </c>
      <c r="U1620" s="3">
        <v>5100</v>
      </c>
      <c r="V1620" t="s">
        <v>65</v>
      </c>
      <c r="W1620" t="s">
        <v>5652</v>
      </c>
      <c r="X1620">
        <v>0</v>
      </c>
      <c r="Y1620" s="3">
        <v>5000</v>
      </c>
      <c r="Z1620">
        <v>100</v>
      </c>
      <c r="AA1620">
        <v>0</v>
      </c>
      <c r="AB1620">
        <v>0</v>
      </c>
      <c r="AC1620">
        <v>0</v>
      </c>
      <c r="AF1620">
        <v>0</v>
      </c>
      <c r="AO1620" t="s">
        <v>5653</v>
      </c>
      <c r="AP1620" t="s">
        <v>3720</v>
      </c>
      <c r="AQ1620" t="s">
        <v>23615</v>
      </c>
      <c r="AS1620">
        <v>0</v>
      </c>
      <c r="AT1620">
        <v>0</v>
      </c>
      <c r="AU1620">
        <v>0</v>
      </c>
      <c r="AV1620">
        <v>0</v>
      </c>
      <c r="AW1620">
        <v>0</v>
      </c>
      <c r="AX1620">
        <v>0</v>
      </c>
      <c r="BB1620" t="s">
        <v>63</v>
      </c>
      <c r="BC1620" t="s">
        <v>5654</v>
      </c>
      <c r="BD1620">
        <v>0</v>
      </c>
      <c r="BF1620" t="s">
        <v>3720</v>
      </c>
      <c r="BI1620" t="s">
        <v>3721</v>
      </c>
    </row>
    <row r="1621" spans="1:61" x14ac:dyDescent="0.35">
      <c r="A1621" t="s">
        <v>5655</v>
      </c>
      <c r="B1621">
        <v>10000</v>
      </c>
      <c r="C1621">
        <v>20000</v>
      </c>
      <c r="D1621" s="2">
        <v>45775</v>
      </c>
      <c r="E1621" t="s">
        <v>59</v>
      </c>
      <c r="F1621" t="s">
        <v>5643</v>
      </c>
      <c r="G1621" t="s">
        <v>3717</v>
      </c>
      <c r="I1621">
        <v>2</v>
      </c>
      <c r="J1621" t="s">
        <v>183</v>
      </c>
      <c r="K1621">
        <v>105</v>
      </c>
      <c r="L1621" t="s">
        <v>6067</v>
      </c>
      <c r="M1621" t="s">
        <v>281</v>
      </c>
      <c r="N1621" t="s">
        <v>3851</v>
      </c>
      <c r="O1621" s="3">
        <v>1700</v>
      </c>
      <c r="R1621" s="2">
        <v>45771</v>
      </c>
      <c r="T1621">
        <v>3</v>
      </c>
      <c r="U1621" s="3">
        <v>5100</v>
      </c>
      <c r="V1621" t="s">
        <v>65</v>
      </c>
      <c r="W1621" t="s">
        <v>5656</v>
      </c>
      <c r="X1621">
        <v>0</v>
      </c>
      <c r="Y1621" s="3">
        <v>5000</v>
      </c>
      <c r="Z1621">
        <v>100</v>
      </c>
      <c r="AA1621">
        <v>0</v>
      </c>
      <c r="AB1621">
        <v>0</v>
      </c>
      <c r="AC1621">
        <v>0</v>
      </c>
      <c r="AF1621">
        <v>0</v>
      </c>
      <c r="AO1621" t="s">
        <v>5657</v>
      </c>
      <c r="AP1621" t="s">
        <v>3720</v>
      </c>
      <c r="AQ1621" t="s">
        <v>23615</v>
      </c>
      <c r="AS1621">
        <v>0</v>
      </c>
      <c r="AT1621">
        <v>0</v>
      </c>
      <c r="AU1621">
        <v>0</v>
      </c>
      <c r="AV1621">
        <v>0</v>
      </c>
      <c r="AW1621">
        <v>0</v>
      </c>
      <c r="AX1621">
        <v>0</v>
      </c>
      <c r="BB1621" t="s">
        <v>63</v>
      </c>
      <c r="BC1621" t="s">
        <v>5658</v>
      </c>
      <c r="BD1621">
        <v>0</v>
      </c>
      <c r="BF1621" t="s">
        <v>3720</v>
      </c>
      <c r="BI1621" t="s">
        <v>3721</v>
      </c>
    </row>
    <row r="1622" spans="1:61" x14ac:dyDescent="0.35">
      <c r="A1622" t="s">
        <v>5659</v>
      </c>
      <c r="B1622">
        <v>10000</v>
      </c>
      <c r="C1622">
        <v>20000</v>
      </c>
      <c r="D1622" s="2">
        <v>45775</v>
      </c>
      <c r="E1622" t="s">
        <v>59</v>
      </c>
      <c r="F1622" t="s">
        <v>5643</v>
      </c>
      <c r="G1622" t="s">
        <v>3717</v>
      </c>
      <c r="I1622">
        <v>2</v>
      </c>
      <c r="J1622" t="s">
        <v>183</v>
      </c>
      <c r="K1622">
        <v>105</v>
      </c>
      <c r="L1622" t="s">
        <v>6067</v>
      </c>
      <c r="M1622" t="s">
        <v>281</v>
      </c>
      <c r="N1622" t="s">
        <v>3851</v>
      </c>
      <c r="O1622" s="3">
        <v>1700</v>
      </c>
      <c r="R1622" s="2">
        <v>45771</v>
      </c>
      <c r="T1622">
        <v>3</v>
      </c>
      <c r="U1622" s="3">
        <v>5100</v>
      </c>
      <c r="V1622" t="s">
        <v>65</v>
      </c>
      <c r="W1622" t="s">
        <v>5660</v>
      </c>
      <c r="X1622">
        <v>0</v>
      </c>
      <c r="Y1622" s="3">
        <v>5000</v>
      </c>
      <c r="Z1622">
        <v>100</v>
      </c>
      <c r="AA1622">
        <v>0</v>
      </c>
      <c r="AB1622">
        <v>0</v>
      </c>
      <c r="AC1622">
        <v>0</v>
      </c>
      <c r="AF1622">
        <v>0</v>
      </c>
      <c r="AO1622" t="s">
        <v>5661</v>
      </c>
      <c r="AP1622" t="s">
        <v>3720</v>
      </c>
      <c r="AQ1622" t="s">
        <v>23615</v>
      </c>
      <c r="AS1622">
        <v>0</v>
      </c>
      <c r="AT1622">
        <v>0</v>
      </c>
      <c r="AU1622">
        <v>0</v>
      </c>
      <c r="AV1622">
        <v>0</v>
      </c>
      <c r="AW1622">
        <v>0</v>
      </c>
      <c r="AX1622">
        <v>0</v>
      </c>
      <c r="BB1622" t="s">
        <v>63</v>
      </c>
      <c r="BC1622" t="s">
        <v>5662</v>
      </c>
      <c r="BD1622">
        <v>0</v>
      </c>
      <c r="BF1622" t="s">
        <v>3720</v>
      </c>
      <c r="BI1622" t="s">
        <v>3721</v>
      </c>
    </row>
    <row r="1623" spans="1:61" x14ac:dyDescent="0.35">
      <c r="A1623" t="s">
        <v>5663</v>
      </c>
      <c r="B1623">
        <v>10000</v>
      </c>
      <c r="C1623">
        <v>20000</v>
      </c>
      <c r="D1623" s="2">
        <v>45775</v>
      </c>
      <c r="E1623" t="s">
        <v>59</v>
      </c>
      <c r="F1623" t="s">
        <v>5559</v>
      </c>
      <c r="G1623" t="s">
        <v>3717</v>
      </c>
      <c r="I1623">
        <v>2</v>
      </c>
      <c r="J1623" t="s">
        <v>183</v>
      </c>
      <c r="K1623">
        <v>105</v>
      </c>
      <c r="L1623" t="s">
        <v>6067</v>
      </c>
      <c r="M1623" t="s">
        <v>281</v>
      </c>
      <c r="N1623" t="s">
        <v>3851</v>
      </c>
      <c r="O1623" s="3">
        <v>1700</v>
      </c>
      <c r="R1623" s="2">
        <v>45771</v>
      </c>
      <c r="T1623">
        <v>3</v>
      </c>
      <c r="U1623" s="3">
        <v>5100</v>
      </c>
      <c r="V1623" t="s">
        <v>65</v>
      </c>
      <c r="W1623" t="s">
        <v>5664</v>
      </c>
      <c r="X1623">
        <v>0</v>
      </c>
      <c r="Y1623" s="3">
        <v>5000</v>
      </c>
      <c r="Z1623">
        <v>100</v>
      </c>
      <c r="AA1623">
        <v>0</v>
      </c>
      <c r="AB1623">
        <v>0</v>
      </c>
      <c r="AC1623">
        <v>0</v>
      </c>
      <c r="AF1623">
        <v>0</v>
      </c>
      <c r="AO1623" t="s">
        <v>5665</v>
      </c>
      <c r="AP1623" t="s">
        <v>3720</v>
      </c>
      <c r="AQ1623" t="s">
        <v>23615</v>
      </c>
      <c r="AS1623">
        <v>0</v>
      </c>
      <c r="AT1623">
        <v>0</v>
      </c>
      <c r="AU1623">
        <v>0</v>
      </c>
      <c r="AV1623">
        <v>0</v>
      </c>
      <c r="AW1623">
        <v>0</v>
      </c>
      <c r="AX1623">
        <v>0</v>
      </c>
      <c r="BB1623" t="s">
        <v>63</v>
      </c>
      <c r="BC1623" t="s">
        <v>5666</v>
      </c>
      <c r="BD1623">
        <v>0</v>
      </c>
      <c r="BF1623" t="s">
        <v>3720</v>
      </c>
      <c r="BI1623" t="s">
        <v>3721</v>
      </c>
    </row>
    <row r="1624" spans="1:61" x14ac:dyDescent="0.35">
      <c r="A1624" t="s">
        <v>5667</v>
      </c>
      <c r="B1624">
        <v>10000</v>
      </c>
      <c r="C1624">
        <v>20000</v>
      </c>
      <c r="D1624" s="2">
        <v>45775</v>
      </c>
      <c r="E1624" t="s">
        <v>59</v>
      </c>
      <c r="F1624" t="s">
        <v>5559</v>
      </c>
      <c r="G1624" t="s">
        <v>3717</v>
      </c>
      <c r="I1624">
        <v>2</v>
      </c>
      <c r="J1624" t="s">
        <v>183</v>
      </c>
      <c r="K1624">
        <v>105</v>
      </c>
      <c r="L1624" t="s">
        <v>6067</v>
      </c>
      <c r="M1624" t="s">
        <v>281</v>
      </c>
      <c r="N1624" t="s">
        <v>3851</v>
      </c>
      <c r="O1624" s="3">
        <v>1700</v>
      </c>
      <c r="R1624" s="2">
        <v>45771</v>
      </c>
      <c r="T1624">
        <v>3</v>
      </c>
      <c r="U1624" s="3">
        <v>5100</v>
      </c>
      <c r="V1624" t="s">
        <v>65</v>
      </c>
      <c r="W1624" t="s">
        <v>5668</v>
      </c>
      <c r="X1624">
        <v>0</v>
      </c>
      <c r="Y1624" s="3">
        <v>5000</v>
      </c>
      <c r="Z1624">
        <v>100</v>
      </c>
      <c r="AA1624">
        <v>0</v>
      </c>
      <c r="AB1624">
        <v>0</v>
      </c>
      <c r="AC1624">
        <v>0</v>
      </c>
      <c r="AF1624">
        <v>0</v>
      </c>
      <c r="AO1624" t="s">
        <v>5669</v>
      </c>
      <c r="AP1624" t="s">
        <v>3720</v>
      </c>
      <c r="AQ1624" t="s">
        <v>23615</v>
      </c>
      <c r="AS1624">
        <v>0</v>
      </c>
      <c r="AT1624">
        <v>0</v>
      </c>
      <c r="AU1624">
        <v>0</v>
      </c>
      <c r="AV1624">
        <v>0</v>
      </c>
      <c r="AW1624">
        <v>0</v>
      </c>
      <c r="AX1624">
        <v>0</v>
      </c>
      <c r="BB1624" t="s">
        <v>63</v>
      </c>
      <c r="BC1624" t="s">
        <v>5670</v>
      </c>
      <c r="BD1624">
        <v>0</v>
      </c>
      <c r="BF1624" t="s">
        <v>3720</v>
      </c>
      <c r="BI1624" t="s">
        <v>3721</v>
      </c>
    </row>
    <row r="1625" spans="1:61" x14ac:dyDescent="0.35">
      <c r="A1625" t="s">
        <v>5558</v>
      </c>
      <c r="B1625">
        <v>10000</v>
      </c>
      <c r="C1625">
        <v>20000</v>
      </c>
      <c r="D1625" s="2">
        <v>45775</v>
      </c>
      <c r="E1625" t="s">
        <v>59</v>
      </c>
      <c r="F1625" t="s">
        <v>5559</v>
      </c>
      <c r="G1625" t="s">
        <v>3717</v>
      </c>
      <c r="I1625">
        <v>2</v>
      </c>
      <c r="J1625" t="s">
        <v>183</v>
      </c>
      <c r="K1625">
        <v>105</v>
      </c>
      <c r="L1625" t="s">
        <v>6067</v>
      </c>
      <c r="M1625" t="s">
        <v>281</v>
      </c>
      <c r="N1625" t="s">
        <v>3851</v>
      </c>
      <c r="O1625" s="3">
        <v>1700</v>
      </c>
      <c r="R1625" s="2">
        <v>45771</v>
      </c>
      <c r="T1625">
        <v>3</v>
      </c>
      <c r="U1625" s="3">
        <v>5100</v>
      </c>
      <c r="V1625" t="s">
        <v>65</v>
      </c>
      <c r="W1625" t="s">
        <v>5560</v>
      </c>
      <c r="X1625">
        <v>0</v>
      </c>
      <c r="Y1625" s="3">
        <v>5000</v>
      </c>
      <c r="Z1625">
        <v>100</v>
      </c>
      <c r="AA1625">
        <v>0</v>
      </c>
      <c r="AB1625">
        <v>0</v>
      </c>
      <c r="AC1625">
        <v>0</v>
      </c>
      <c r="AF1625">
        <v>0</v>
      </c>
      <c r="AO1625" t="s">
        <v>5561</v>
      </c>
      <c r="AP1625" t="s">
        <v>3720</v>
      </c>
      <c r="AQ1625" t="s">
        <v>23615</v>
      </c>
      <c r="AS1625">
        <v>0</v>
      </c>
      <c r="AT1625">
        <v>0</v>
      </c>
      <c r="AU1625">
        <v>0</v>
      </c>
      <c r="AV1625">
        <v>0</v>
      </c>
      <c r="AW1625">
        <v>0</v>
      </c>
      <c r="AX1625">
        <v>0</v>
      </c>
      <c r="BB1625" t="s">
        <v>63</v>
      </c>
      <c r="BC1625" t="s">
        <v>5562</v>
      </c>
      <c r="BD1625">
        <v>0</v>
      </c>
      <c r="BF1625" t="s">
        <v>3720</v>
      </c>
      <c r="BI1625" t="s">
        <v>3721</v>
      </c>
    </row>
    <row r="1626" spans="1:61" x14ac:dyDescent="0.35">
      <c r="A1626" t="s">
        <v>5563</v>
      </c>
      <c r="B1626">
        <v>10000</v>
      </c>
      <c r="C1626">
        <v>20000</v>
      </c>
      <c r="D1626" s="2">
        <v>45775</v>
      </c>
      <c r="E1626" t="s">
        <v>59</v>
      </c>
      <c r="F1626" t="s">
        <v>5559</v>
      </c>
      <c r="G1626" t="s">
        <v>3717</v>
      </c>
      <c r="I1626">
        <v>2</v>
      </c>
      <c r="J1626" t="s">
        <v>183</v>
      </c>
      <c r="K1626">
        <v>105</v>
      </c>
      <c r="L1626" t="s">
        <v>6067</v>
      </c>
      <c r="M1626" t="s">
        <v>281</v>
      </c>
      <c r="N1626" t="s">
        <v>3851</v>
      </c>
      <c r="O1626" s="3">
        <v>1700</v>
      </c>
      <c r="R1626" s="2">
        <v>45771</v>
      </c>
      <c r="T1626">
        <v>3</v>
      </c>
      <c r="U1626" s="3">
        <v>5100</v>
      </c>
      <c r="V1626" t="s">
        <v>65</v>
      </c>
      <c r="W1626" t="s">
        <v>5564</v>
      </c>
      <c r="X1626">
        <v>0</v>
      </c>
      <c r="Y1626" s="3">
        <v>5000</v>
      </c>
      <c r="Z1626">
        <v>100</v>
      </c>
      <c r="AA1626">
        <v>0</v>
      </c>
      <c r="AB1626">
        <v>0</v>
      </c>
      <c r="AC1626">
        <v>0</v>
      </c>
      <c r="AF1626">
        <v>0</v>
      </c>
      <c r="AO1626" t="s">
        <v>5565</v>
      </c>
      <c r="AP1626" t="s">
        <v>3720</v>
      </c>
      <c r="AQ1626" t="s">
        <v>23615</v>
      </c>
      <c r="AS1626">
        <v>0</v>
      </c>
      <c r="AT1626">
        <v>0</v>
      </c>
      <c r="AU1626">
        <v>0</v>
      </c>
      <c r="AV1626">
        <v>0</v>
      </c>
      <c r="AW1626">
        <v>0</v>
      </c>
      <c r="AX1626">
        <v>0</v>
      </c>
      <c r="BB1626" t="s">
        <v>63</v>
      </c>
      <c r="BC1626" t="s">
        <v>5566</v>
      </c>
      <c r="BD1626">
        <v>0</v>
      </c>
      <c r="BF1626" t="s">
        <v>3720</v>
      </c>
      <c r="BI1626" t="s">
        <v>3721</v>
      </c>
    </row>
    <row r="1627" spans="1:61" x14ac:dyDescent="0.35">
      <c r="A1627" t="s">
        <v>5567</v>
      </c>
      <c r="B1627">
        <v>10000</v>
      </c>
      <c r="C1627">
        <v>20000</v>
      </c>
      <c r="D1627" s="2">
        <v>45775</v>
      </c>
      <c r="E1627" t="s">
        <v>59</v>
      </c>
      <c r="F1627" t="s">
        <v>5559</v>
      </c>
      <c r="G1627" t="s">
        <v>3717</v>
      </c>
      <c r="I1627">
        <v>2</v>
      </c>
      <c r="J1627" t="s">
        <v>183</v>
      </c>
      <c r="K1627">
        <v>105</v>
      </c>
      <c r="L1627" t="s">
        <v>6067</v>
      </c>
      <c r="M1627" t="s">
        <v>281</v>
      </c>
      <c r="N1627" t="s">
        <v>3851</v>
      </c>
      <c r="O1627" s="3">
        <v>1700</v>
      </c>
      <c r="R1627" s="2">
        <v>45771</v>
      </c>
      <c r="T1627">
        <v>3</v>
      </c>
      <c r="U1627" s="3">
        <v>5100</v>
      </c>
      <c r="V1627" t="s">
        <v>65</v>
      </c>
      <c r="W1627" t="s">
        <v>5568</v>
      </c>
      <c r="X1627">
        <v>0</v>
      </c>
      <c r="Y1627" s="3">
        <v>5000</v>
      </c>
      <c r="Z1627">
        <v>100</v>
      </c>
      <c r="AA1627">
        <v>0</v>
      </c>
      <c r="AB1627">
        <v>0</v>
      </c>
      <c r="AC1627">
        <v>0</v>
      </c>
      <c r="AF1627">
        <v>0</v>
      </c>
      <c r="AO1627" t="s">
        <v>5569</v>
      </c>
      <c r="AP1627" t="s">
        <v>3720</v>
      </c>
      <c r="AQ1627" t="s">
        <v>23615</v>
      </c>
      <c r="AS1627">
        <v>0</v>
      </c>
      <c r="AT1627">
        <v>0</v>
      </c>
      <c r="AU1627">
        <v>0</v>
      </c>
      <c r="AV1627">
        <v>0</v>
      </c>
      <c r="AW1627">
        <v>0</v>
      </c>
      <c r="AX1627">
        <v>0</v>
      </c>
      <c r="BB1627" t="s">
        <v>63</v>
      </c>
      <c r="BC1627" t="s">
        <v>5570</v>
      </c>
      <c r="BD1627">
        <v>0</v>
      </c>
      <c r="BF1627" t="s">
        <v>3720</v>
      </c>
      <c r="BI1627" t="s">
        <v>3721</v>
      </c>
    </row>
    <row r="1628" spans="1:61" x14ac:dyDescent="0.35">
      <c r="A1628" t="s">
        <v>3557</v>
      </c>
      <c r="B1628">
        <v>10000</v>
      </c>
      <c r="C1628">
        <v>20000</v>
      </c>
      <c r="D1628" s="2">
        <v>45771</v>
      </c>
      <c r="E1628" t="s">
        <v>59</v>
      </c>
      <c r="F1628" t="s">
        <v>3558</v>
      </c>
      <c r="G1628" t="s">
        <v>1880</v>
      </c>
      <c r="I1628">
        <v>2</v>
      </c>
      <c r="J1628" t="s">
        <v>183</v>
      </c>
      <c r="K1628">
        <v>63</v>
      </c>
      <c r="L1628" t="s">
        <v>6051</v>
      </c>
      <c r="M1628" t="s">
        <v>136</v>
      </c>
      <c r="N1628" t="s">
        <v>3850</v>
      </c>
      <c r="O1628">
        <v>625</v>
      </c>
      <c r="R1628" s="2">
        <v>45771</v>
      </c>
      <c r="T1628">
        <v>16</v>
      </c>
      <c r="U1628" s="3">
        <v>10000</v>
      </c>
      <c r="V1628" t="s">
        <v>65</v>
      </c>
      <c r="W1628" t="s">
        <v>3035</v>
      </c>
      <c r="X1628">
        <v>0</v>
      </c>
      <c r="Y1628" s="3">
        <v>10000</v>
      </c>
      <c r="Z1628">
        <v>0</v>
      </c>
      <c r="AA1628">
        <v>0</v>
      </c>
      <c r="AB1628">
        <v>0</v>
      </c>
      <c r="AC1628">
        <v>0</v>
      </c>
      <c r="AF1628">
        <v>0</v>
      </c>
      <c r="AO1628" t="s">
        <v>3036</v>
      </c>
      <c r="AP1628" t="s">
        <v>170</v>
      </c>
      <c r="AQ1628" t="s">
        <v>21526</v>
      </c>
      <c r="AS1628">
        <v>0</v>
      </c>
      <c r="AT1628">
        <v>0</v>
      </c>
      <c r="AU1628">
        <v>0</v>
      </c>
      <c r="AV1628">
        <v>0</v>
      </c>
      <c r="AW1628">
        <v>0</v>
      </c>
      <c r="AX1628">
        <v>0</v>
      </c>
      <c r="BB1628" t="s">
        <v>63</v>
      </c>
      <c r="BC1628" t="s">
        <v>5824</v>
      </c>
      <c r="BD1628">
        <v>0</v>
      </c>
      <c r="BF1628" t="s">
        <v>170</v>
      </c>
      <c r="BI1628" t="s">
        <v>3559</v>
      </c>
    </row>
    <row r="1629" spans="1:61" x14ac:dyDescent="0.35">
      <c r="A1629" t="s">
        <v>3560</v>
      </c>
      <c r="B1629">
        <v>10000</v>
      </c>
      <c r="C1629">
        <v>20000</v>
      </c>
      <c r="D1629" s="2">
        <v>45771</v>
      </c>
      <c r="E1629" t="s">
        <v>59</v>
      </c>
      <c r="F1629" t="s">
        <v>3561</v>
      </c>
      <c r="G1629" t="s">
        <v>1880</v>
      </c>
      <c r="I1629">
        <v>2</v>
      </c>
      <c r="J1629" t="s">
        <v>183</v>
      </c>
      <c r="K1629">
        <v>63</v>
      </c>
      <c r="L1629" t="s">
        <v>6051</v>
      </c>
      <c r="M1629" t="s">
        <v>136</v>
      </c>
      <c r="N1629" t="s">
        <v>3850</v>
      </c>
      <c r="O1629" s="3">
        <v>3750</v>
      </c>
      <c r="R1629" s="2">
        <v>45771</v>
      </c>
      <c r="T1629">
        <v>16</v>
      </c>
      <c r="U1629" s="3">
        <v>60000</v>
      </c>
      <c r="V1629" t="s">
        <v>65</v>
      </c>
      <c r="W1629" t="s">
        <v>1882</v>
      </c>
      <c r="X1629">
        <v>0</v>
      </c>
      <c r="Y1629" s="3">
        <v>60000</v>
      </c>
      <c r="Z1629">
        <v>0</v>
      </c>
      <c r="AA1629">
        <v>0</v>
      </c>
      <c r="AB1629">
        <v>0</v>
      </c>
      <c r="AC1629">
        <v>0</v>
      </c>
      <c r="AF1629">
        <v>0</v>
      </c>
      <c r="AO1629" t="s">
        <v>1883</v>
      </c>
      <c r="AP1629" t="s">
        <v>170</v>
      </c>
      <c r="AQ1629" t="s">
        <v>21526</v>
      </c>
      <c r="AS1629">
        <v>0</v>
      </c>
      <c r="AT1629">
        <v>0</v>
      </c>
      <c r="AU1629">
        <v>0</v>
      </c>
      <c r="AV1629">
        <v>0</v>
      </c>
      <c r="AW1629">
        <v>0</v>
      </c>
      <c r="AX1629">
        <v>0</v>
      </c>
      <c r="BB1629" t="s">
        <v>63</v>
      </c>
      <c r="BC1629" t="s">
        <v>5825</v>
      </c>
      <c r="BD1629">
        <v>0</v>
      </c>
      <c r="BF1629" t="s">
        <v>170</v>
      </c>
      <c r="BI1629" t="s">
        <v>3562</v>
      </c>
    </row>
    <row r="1630" spans="1:61" x14ac:dyDescent="0.35">
      <c r="A1630" t="s">
        <v>5577</v>
      </c>
      <c r="B1630">
        <v>10000</v>
      </c>
      <c r="C1630">
        <v>20000</v>
      </c>
      <c r="D1630" s="2">
        <v>45772</v>
      </c>
      <c r="E1630" t="s">
        <v>59</v>
      </c>
      <c r="F1630" t="s">
        <v>5578</v>
      </c>
      <c r="G1630">
        <v>17190809009</v>
      </c>
      <c r="I1630">
        <v>1</v>
      </c>
      <c r="J1630" t="s">
        <v>183</v>
      </c>
      <c r="K1630" t="s">
        <v>3820</v>
      </c>
      <c r="L1630" t="s">
        <v>6075</v>
      </c>
      <c r="M1630" t="s">
        <v>439</v>
      </c>
      <c r="N1630" t="s">
        <v>3859</v>
      </c>
      <c r="O1630" s="3">
        <v>25000</v>
      </c>
      <c r="R1630" s="2">
        <v>45771</v>
      </c>
      <c r="T1630">
        <v>2</v>
      </c>
      <c r="U1630" s="3">
        <v>50000</v>
      </c>
      <c r="V1630" t="s">
        <v>65</v>
      </c>
      <c r="W1630" t="s">
        <v>1315</v>
      </c>
      <c r="X1630">
        <v>0</v>
      </c>
      <c r="Y1630" s="3">
        <v>50000</v>
      </c>
      <c r="Z1630">
        <v>0</v>
      </c>
      <c r="AA1630">
        <v>0</v>
      </c>
      <c r="AB1630">
        <v>0</v>
      </c>
      <c r="AC1630">
        <v>0</v>
      </c>
      <c r="AF1630">
        <v>0</v>
      </c>
      <c r="AO1630" t="s">
        <v>1316</v>
      </c>
      <c r="AP1630" t="s">
        <v>170</v>
      </c>
      <c r="AQ1630" t="s">
        <v>21526</v>
      </c>
      <c r="AS1630">
        <v>0</v>
      </c>
      <c r="AT1630">
        <v>0</v>
      </c>
      <c r="AU1630">
        <v>0</v>
      </c>
      <c r="AV1630">
        <v>0</v>
      </c>
      <c r="AW1630">
        <v>0</v>
      </c>
      <c r="AX1630">
        <v>0</v>
      </c>
      <c r="BB1630" t="s">
        <v>63</v>
      </c>
      <c r="BC1630" t="s">
        <v>5579</v>
      </c>
      <c r="BD1630">
        <v>0</v>
      </c>
      <c r="BF1630" t="s">
        <v>170</v>
      </c>
      <c r="BI1630" t="s">
        <v>5580</v>
      </c>
    </row>
    <row r="1631" spans="1:61" x14ac:dyDescent="0.35">
      <c r="A1631" t="s">
        <v>3666</v>
      </c>
      <c r="B1631">
        <v>10000</v>
      </c>
      <c r="C1631">
        <v>10000</v>
      </c>
      <c r="D1631" s="2">
        <v>45772</v>
      </c>
      <c r="E1631" t="s">
        <v>59</v>
      </c>
      <c r="F1631" t="s">
        <v>3667</v>
      </c>
      <c r="G1631" t="s">
        <v>3668</v>
      </c>
      <c r="I1631">
        <v>1</v>
      </c>
      <c r="J1631" t="s">
        <v>183</v>
      </c>
      <c r="K1631">
        <v>90</v>
      </c>
      <c r="L1631" t="s">
        <v>6044</v>
      </c>
      <c r="M1631" t="s">
        <v>1190</v>
      </c>
      <c r="N1631" t="s">
        <v>3836</v>
      </c>
      <c r="O1631" s="3">
        <v>10800</v>
      </c>
      <c r="R1631" s="2">
        <v>45771</v>
      </c>
      <c r="T1631">
        <v>2</v>
      </c>
      <c r="U1631" s="3">
        <v>21600</v>
      </c>
      <c r="V1631" t="s">
        <v>65</v>
      </c>
      <c r="W1631" t="s">
        <v>1181</v>
      </c>
      <c r="X1631">
        <v>0</v>
      </c>
      <c r="Y1631" s="3">
        <v>21600</v>
      </c>
      <c r="Z1631">
        <v>0</v>
      </c>
      <c r="AA1631">
        <v>0</v>
      </c>
      <c r="AB1631">
        <v>0</v>
      </c>
      <c r="AC1631">
        <v>0</v>
      </c>
      <c r="AF1631">
        <v>0</v>
      </c>
      <c r="AO1631" t="s">
        <v>1182</v>
      </c>
      <c r="AP1631" t="s">
        <v>170</v>
      </c>
      <c r="AQ1631" t="s">
        <v>21526</v>
      </c>
      <c r="AS1631">
        <v>0</v>
      </c>
      <c r="AT1631">
        <v>0</v>
      </c>
      <c r="AU1631">
        <v>0</v>
      </c>
      <c r="AV1631">
        <v>0</v>
      </c>
      <c r="AW1631">
        <v>0</v>
      </c>
      <c r="AX1631">
        <v>0</v>
      </c>
      <c r="BB1631" t="s">
        <v>63</v>
      </c>
      <c r="BC1631" t="s">
        <v>5898</v>
      </c>
      <c r="BD1631">
        <v>0</v>
      </c>
      <c r="BF1631" t="s">
        <v>170</v>
      </c>
      <c r="BI1631" t="s">
        <v>3669</v>
      </c>
    </row>
    <row r="1632" spans="1:61" x14ac:dyDescent="0.35">
      <c r="A1632" t="s">
        <v>3568</v>
      </c>
      <c r="B1632">
        <v>10000</v>
      </c>
      <c r="C1632">
        <v>10000</v>
      </c>
      <c r="D1632" s="2">
        <v>45771</v>
      </c>
      <c r="E1632" t="s">
        <v>59</v>
      </c>
      <c r="F1632" t="s">
        <v>3527</v>
      </c>
      <c r="G1632" t="s">
        <v>3569</v>
      </c>
      <c r="I1632">
        <v>1</v>
      </c>
      <c r="J1632" t="s">
        <v>183</v>
      </c>
      <c r="K1632">
        <v>26</v>
      </c>
      <c r="L1632" t="s">
        <v>6061</v>
      </c>
      <c r="M1632" t="s">
        <v>648</v>
      </c>
      <c r="N1632" t="s">
        <v>3810</v>
      </c>
      <c r="O1632" s="3">
        <v>9000</v>
      </c>
      <c r="R1632" s="2">
        <v>45771</v>
      </c>
      <c r="T1632">
        <v>4</v>
      </c>
      <c r="U1632" s="3">
        <v>36000</v>
      </c>
      <c r="V1632" t="s">
        <v>65</v>
      </c>
      <c r="W1632" t="s">
        <v>2716</v>
      </c>
      <c r="X1632">
        <v>0</v>
      </c>
      <c r="Y1632" s="3">
        <v>36000</v>
      </c>
      <c r="Z1632">
        <v>0</v>
      </c>
      <c r="AA1632">
        <v>0</v>
      </c>
      <c r="AB1632">
        <v>0</v>
      </c>
      <c r="AC1632">
        <v>0</v>
      </c>
      <c r="AF1632">
        <v>0</v>
      </c>
      <c r="AO1632" t="s">
        <v>2717</v>
      </c>
      <c r="AP1632" t="s">
        <v>275</v>
      </c>
      <c r="AQ1632" t="s">
        <v>21306</v>
      </c>
      <c r="AS1632">
        <v>0</v>
      </c>
      <c r="AT1632">
        <v>0</v>
      </c>
      <c r="AU1632">
        <v>0</v>
      </c>
      <c r="AV1632">
        <v>0</v>
      </c>
      <c r="AW1632">
        <v>0</v>
      </c>
      <c r="AX1632">
        <v>0</v>
      </c>
      <c r="BB1632" t="s">
        <v>63</v>
      </c>
      <c r="BC1632" t="s">
        <v>5899</v>
      </c>
      <c r="BD1632">
        <v>0</v>
      </c>
      <c r="BF1632" t="s">
        <v>275</v>
      </c>
      <c r="BI1632" t="s">
        <v>3570</v>
      </c>
    </row>
    <row r="1633" spans="1:61" x14ac:dyDescent="0.35">
      <c r="A1633" t="s">
        <v>5900</v>
      </c>
      <c r="B1633">
        <v>10000</v>
      </c>
      <c r="C1633">
        <v>10000</v>
      </c>
      <c r="D1633" s="2">
        <v>45776</v>
      </c>
      <c r="E1633" t="s">
        <v>59</v>
      </c>
      <c r="F1633" t="s">
        <v>5901</v>
      </c>
      <c r="G1633">
        <v>17190809007</v>
      </c>
      <c r="I1633">
        <v>1</v>
      </c>
      <c r="J1633" t="s">
        <v>183</v>
      </c>
      <c r="K1633" t="s">
        <v>3820</v>
      </c>
      <c r="L1633" t="s">
        <v>6075</v>
      </c>
      <c r="M1633" t="s">
        <v>439</v>
      </c>
      <c r="N1633" t="s">
        <v>3859</v>
      </c>
      <c r="O1633" s="3">
        <v>50000</v>
      </c>
      <c r="R1633" s="2">
        <v>45771</v>
      </c>
      <c r="T1633">
        <v>2</v>
      </c>
      <c r="U1633" s="3">
        <v>100000</v>
      </c>
      <c r="V1633" t="s">
        <v>65</v>
      </c>
      <c r="W1633" t="s">
        <v>1315</v>
      </c>
      <c r="X1633">
        <v>0</v>
      </c>
      <c r="Y1633" s="3">
        <v>100000</v>
      </c>
      <c r="Z1633">
        <v>0</v>
      </c>
      <c r="AA1633">
        <v>0</v>
      </c>
      <c r="AB1633">
        <v>0</v>
      </c>
      <c r="AC1633">
        <v>0</v>
      </c>
      <c r="AF1633">
        <v>0</v>
      </c>
      <c r="AO1633" t="s">
        <v>1316</v>
      </c>
      <c r="AP1633" t="s">
        <v>275</v>
      </c>
      <c r="AQ1633" t="s">
        <v>21306</v>
      </c>
      <c r="AS1633">
        <v>0</v>
      </c>
      <c r="AT1633">
        <v>0</v>
      </c>
      <c r="AU1633">
        <v>0</v>
      </c>
      <c r="AV1633">
        <v>0</v>
      </c>
      <c r="AW1633">
        <v>0</v>
      </c>
      <c r="AX1633">
        <v>0</v>
      </c>
      <c r="BB1633" t="s">
        <v>63</v>
      </c>
      <c r="BC1633" t="s">
        <v>5902</v>
      </c>
      <c r="BD1633">
        <v>0</v>
      </c>
      <c r="BF1633" t="s">
        <v>275</v>
      </c>
      <c r="BI1633" t="s">
        <v>5903</v>
      </c>
    </row>
    <row r="1634" spans="1:61" x14ac:dyDescent="0.35">
      <c r="A1634" t="s">
        <v>3571</v>
      </c>
      <c r="B1634">
        <v>10000</v>
      </c>
      <c r="C1634">
        <v>20000</v>
      </c>
      <c r="D1634" s="2">
        <v>45772</v>
      </c>
      <c r="E1634" t="s">
        <v>59</v>
      </c>
      <c r="F1634" t="s">
        <v>3572</v>
      </c>
      <c r="G1634" t="s">
        <v>3573</v>
      </c>
      <c r="I1634">
        <v>1</v>
      </c>
      <c r="J1634" t="s">
        <v>183</v>
      </c>
      <c r="K1634">
        <v>90</v>
      </c>
      <c r="L1634" t="s">
        <v>6044</v>
      </c>
      <c r="M1634" t="s">
        <v>1190</v>
      </c>
      <c r="N1634" t="s">
        <v>3836</v>
      </c>
      <c r="O1634" s="3">
        <v>8100</v>
      </c>
      <c r="R1634" s="2">
        <v>45771</v>
      </c>
      <c r="T1634">
        <v>2</v>
      </c>
      <c r="U1634" s="3">
        <v>16200</v>
      </c>
      <c r="V1634" t="s">
        <v>65</v>
      </c>
      <c r="W1634" t="s">
        <v>1181</v>
      </c>
      <c r="X1634">
        <v>0</v>
      </c>
      <c r="Y1634" s="3">
        <v>16200</v>
      </c>
      <c r="Z1634">
        <v>0</v>
      </c>
      <c r="AA1634">
        <v>0</v>
      </c>
      <c r="AB1634">
        <v>0</v>
      </c>
      <c r="AC1634">
        <v>0</v>
      </c>
      <c r="AF1634">
        <v>0</v>
      </c>
      <c r="AO1634" t="s">
        <v>1182</v>
      </c>
      <c r="AP1634" t="s">
        <v>275</v>
      </c>
      <c r="AQ1634" t="s">
        <v>21306</v>
      </c>
      <c r="AS1634">
        <v>0</v>
      </c>
      <c r="AT1634">
        <v>0</v>
      </c>
      <c r="AU1634">
        <v>0</v>
      </c>
      <c r="AV1634">
        <v>0</v>
      </c>
      <c r="AW1634">
        <v>0</v>
      </c>
      <c r="AX1634">
        <v>0</v>
      </c>
      <c r="BB1634" t="s">
        <v>63</v>
      </c>
      <c r="BC1634" t="s">
        <v>5829</v>
      </c>
      <c r="BD1634">
        <v>0</v>
      </c>
      <c r="BF1634" t="s">
        <v>275</v>
      </c>
      <c r="BI1634" t="s">
        <v>3574</v>
      </c>
    </row>
    <row r="1635" spans="1:61" x14ac:dyDescent="0.35">
      <c r="A1635" t="s">
        <v>3575</v>
      </c>
      <c r="B1635">
        <v>10000</v>
      </c>
      <c r="C1635">
        <v>10000</v>
      </c>
      <c r="D1635" s="2">
        <v>45772</v>
      </c>
      <c r="E1635" t="s">
        <v>59</v>
      </c>
      <c r="F1635" t="s">
        <v>3536</v>
      </c>
      <c r="G1635" t="s">
        <v>3576</v>
      </c>
      <c r="I1635">
        <v>1</v>
      </c>
      <c r="J1635" t="s">
        <v>183</v>
      </c>
      <c r="K1635">
        <v>31</v>
      </c>
      <c r="L1635" t="s">
        <v>6061</v>
      </c>
      <c r="M1635" t="s">
        <v>2529</v>
      </c>
      <c r="N1635" t="s">
        <v>3807</v>
      </c>
      <c r="O1635" s="3">
        <v>3000</v>
      </c>
      <c r="R1635" s="2">
        <v>45771</v>
      </c>
      <c r="T1635">
        <v>1</v>
      </c>
      <c r="U1635" s="3">
        <v>3000</v>
      </c>
      <c r="V1635" t="s">
        <v>65</v>
      </c>
      <c r="W1635" t="s">
        <v>3577</v>
      </c>
      <c r="X1635">
        <v>0</v>
      </c>
      <c r="Y1635" s="3">
        <v>3000</v>
      </c>
      <c r="Z1635">
        <v>0</v>
      </c>
      <c r="AA1635">
        <v>0</v>
      </c>
      <c r="AB1635">
        <v>0</v>
      </c>
      <c r="AC1635">
        <v>0</v>
      </c>
      <c r="AF1635">
        <v>0</v>
      </c>
      <c r="AO1635" t="s">
        <v>3578</v>
      </c>
      <c r="AP1635" t="s">
        <v>3579</v>
      </c>
      <c r="AQ1635" t="s">
        <v>19757</v>
      </c>
      <c r="AS1635">
        <v>0</v>
      </c>
      <c r="AT1635">
        <v>0</v>
      </c>
      <c r="AU1635">
        <v>0</v>
      </c>
      <c r="AV1635">
        <v>0</v>
      </c>
      <c r="AW1635">
        <v>0</v>
      </c>
      <c r="AX1635">
        <v>0</v>
      </c>
      <c r="BB1635" t="s">
        <v>63</v>
      </c>
      <c r="BC1635" t="s">
        <v>5904</v>
      </c>
      <c r="BD1635">
        <v>0</v>
      </c>
      <c r="BF1635" t="s">
        <v>3579</v>
      </c>
      <c r="BI1635" t="s">
        <v>3580</v>
      </c>
    </row>
    <row r="1636" spans="1:61" x14ac:dyDescent="0.35">
      <c r="A1636" t="s">
        <v>3588</v>
      </c>
      <c r="B1636">
        <v>10000</v>
      </c>
      <c r="C1636">
        <v>10000</v>
      </c>
      <c r="D1636" s="2">
        <v>45771</v>
      </c>
      <c r="E1636" t="s">
        <v>59</v>
      </c>
      <c r="F1636" t="s">
        <v>3589</v>
      </c>
      <c r="G1636" t="s">
        <v>3334</v>
      </c>
      <c r="I1636">
        <v>1</v>
      </c>
      <c r="J1636" t="s">
        <v>183</v>
      </c>
      <c r="K1636">
        <v>66</v>
      </c>
      <c r="L1636" t="s">
        <v>6066</v>
      </c>
      <c r="M1636" t="s">
        <v>3192</v>
      </c>
      <c r="N1636" t="s">
        <v>3843</v>
      </c>
      <c r="O1636" s="3">
        <v>5000</v>
      </c>
      <c r="R1636" s="2">
        <v>45771</v>
      </c>
      <c r="T1636">
        <v>1</v>
      </c>
      <c r="U1636" s="3">
        <v>5000</v>
      </c>
      <c r="V1636" t="s">
        <v>65</v>
      </c>
      <c r="W1636" t="s">
        <v>3335</v>
      </c>
      <c r="X1636">
        <v>0</v>
      </c>
      <c r="Y1636" s="3">
        <v>5000</v>
      </c>
      <c r="Z1636">
        <v>0</v>
      </c>
      <c r="AA1636">
        <v>0</v>
      </c>
      <c r="AB1636">
        <v>0</v>
      </c>
      <c r="AC1636">
        <v>0</v>
      </c>
      <c r="AF1636">
        <v>0</v>
      </c>
      <c r="AO1636" t="s">
        <v>3336</v>
      </c>
      <c r="AP1636" t="s">
        <v>275</v>
      </c>
      <c r="AQ1636" t="s">
        <v>21306</v>
      </c>
      <c r="AS1636">
        <v>0</v>
      </c>
      <c r="AT1636">
        <v>0</v>
      </c>
      <c r="AU1636">
        <v>0</v>
      </c>
      <c r="AV1636">
        <v>0</v>
      </c>
      <c r="AW1636">
        <v>0</v>
      </c>
      <c r="AX1636">
        <v>0</v>
      </c>
      <c r="BB1636" t="s">
        <v>63</v>
      </c>
      <c r="BC1636" t="s">
        <v>5905</v>
      </c>
      <c r="BD1636">
        <v>0</v>
      </c>
      <c r="BF1636" t="s">
        <v>275</v>
      </c>
      <c r="BI1636" t="s">
        <v>3590</v>
      </c>
    </row>
    <row r="1637" spans="1:61" x14ac:dyDescent="0.35">
      <c r="A1637" t="s">
        <v>3591</v>
      </c>
      <c r="B1637">
        <v>10000</v>
      </c>
      <c r="C1637">
        <v>10000</v>
      </c>
      <c r="D1637" s="2">
        <v>45771</v>
      </c>
      <c r="E1637" t="s">
        <v>59</v>
      </c>
      <c r="F1637" t="s">
        <v>3592</v>
      </c>
      <c r="G1637" t="s">
        <v>3593</v>
      </c>
      <c r="I1637">
        <v>1</v>
      </c>
      <c r="J1637" t="s">
        <v>183</v>
      </c>
      <c r="K1637">
        <v>62</v>
      </c>
      <c r="L1637" t="s">
        <v>6066</v>
      </c>
      <c r="M1637" t="s">
        <v>830</v>
      </c>
      <c r="N1637" t="s">
        <v>3852</v>
      </c>
      <c r="O1637" s="3">
        <v>2000</v>
      </c>
      <c r="R1637" s="2">
        <v>45771</v>
      </c>
      <c r="T1637">
        <v>1</v>
      </c>
      <c r="U1637" s="3">
        <v>2000</v>
      </c>
      <c r="V1637" t="s">
        <v>65</v>
      </c>
      <c r="W1637" t="s">
        <v>3353</v>
      </c>
      <c r="X1637">
        <v>0</v>
      </c>
      <c r="Y1637" s="3">
        <v>2000</v>
      </c>
      <c r="Z1637">
        <v>0</v>
      </c>
      <c r="AA1637">
        <v>0</v>
      </c>
      <c r="AB1637">
        <v>0</v>
      </c>
      <c r="AC1637">
        <v>0</v>
      </c>
      <c r="AF1637">
        <v>0</v>
      </c>
      <c r="AO1637" t="s">
        <v>3354</v>
      </c>
      <c r="AP1637" t="s">
        <v>275</v>
      </c>
      <c r="AQ1637" t="s">
        <v>21306</v>
      </c>
      <c r="AS1637">
        <v>0</v>
      </c>
      <c r="AT1637">
        <v>0</v>
      </c>
      <c r="AU1637">
        <v>0</v>
      </c>
      <c r="AV1637">
        <v>0</v>
      </c>
      <c r="AW1637">
        <v>0</v>
      </c>
      <c r="AX1637">
        <v>0</v>
      </c>
      <c r="BB1637" t="s">
        <v>63</v>
      </c>
      <c r="BC1637" t="s">
        <v>5906</v>
      </c>
      <c r="BD1637">
        <v>0</v>
      </c>
      <c r="BF1637" t="s">
        <v>275</v>
      </c>
      <c r="BI1637" t="s">
        <v>3594</v>
      </c>
    </row>
    <row r="1638" spans="1:61" x14ac:dyDescent="0.35">
      <c r="A1638" t="s">
        <v>6234</v>
      </c>
      <c r="B1638">
        <v>10000</v>
      </c>
      <c r="C1638">
        <v>10000</v>
      </c>
      <c r="D1638" s="2">
        <v>45786</v>
      </c>
      <c r="E1638" t="s">
        <v>59</v>
      </c>
      <c r="F1638" t="s">
        <v>6235</v>
      </c>
      <c r="G1638" t="s">
        <v>4046</v>
      </c>
      <c r="H1638" t="s">
        <v>2941</v>
      </c>
      <c r="I1638">
        <v>1</v>
      </c>
      <c r="J1638" t="s">
        <v>63</v>
      </c>
      <c r="K1638">
        <v>93</v>
      </c>
      <c r="L1638" t="s">
        <v>6072</v>
      </c>
      <c r="M1638" t="s">
        <v>813</v>
      </c>
      <c r="N1638" t="s">
        <v>3824</v>
      </c>
      <c r="O1638" s="3">
        <v>1983</v>
      </c>
      <c r="R1638" s="2">
        <v>45771</v>
      </c>
      <c r="T1638">
        <v>24</v>
      </c>
      <c r="U1638" s="3">
        <v>47592</v>
      </c>
      <c r="V1638" t="s">
        <v>65</v>
      </c>
      <c r="W1638" t="s">
        <v>6236</v>
      </c>
      <c r="X1638">
        <v>0</v>
      </c>
      <c r="Y1638">
        <v>0</v>
      </c>
      <c r="Z1638">
        <v>0</v>
      </c>
      <c r="AA1638">
        <v>0</v>
      </c>
      <c r="AB1638">
        <v>0</v>
      </c>
      <c r="AC1638">
        <v>0</v>
      </c>
      <c r="AF1638">
        <v>0</v>
      </c>
      <c r="AJ1638" t="s">
        <v>63</v>
      </c>
      <c r="AK1638">
        <v>0</v>
      </c>
      <c r="AL1638" t="s">
        <v>63</v>
      </c>
      <c r="AO1638" t="s">
        <v>6237</v>
      </c>
      <c r="AP1638" t="s">
        <v>448</v>
      </c>
      <c r="AQ1638" t="s">
        <v>11797</v>
      </c>
      <c r="AS1638">
        <v>0</v>
      </c>
      <c r="AT1638">
        <v>0</v>
      </c>
      <c r="AU1638">
        <v>0</v>
      </c>
      <c r="AV1638">
        <v>0</v>
      </c>
      <c r="AW1638">
        <v>0</v>
      </c>
      <c r="AX1638">
        <v>0</v>
      </c>
      <c r="BB1638" t="s">
        <v>63</v>
      </c>
      <c r="BF1638" t="s">
        <v>448</v>
      </c>
      <c r="BI1638" t="s">
        <v>4049</v>
      </c>
    </row>
    <row r="1639" spans="1:61" x14ac:dyDescent="0.35">
      <c r="A1639" t="s">
        <v>6234</v>
      </c>
      <c r="B1639">
        <v>10000</v>
      </c>
      <c r="C1639">
        <v>20000</v>
      </c>
      <c r="D1639" s="2">
        <v>45786</v>
      </c>
      <c r="E1639" t="s">
        <v>59</v>
      </c>
      <c r="F1639" t="s">
        <v>6235</v>
      </c>
      <c r="G1639" t="s">
        <v>4046</v>
      </c>
      <c r="H1639" t="s">
        <v>2941</v>
      </c>
      <c r="I1639">
        <v>1</v>
      </c>
      <c r="J1639" t="s">
        <v>63</v>
      </c>
      <c r="K1639">
        <v>93</v>
      </c>
      <c r="L1639" t="s">
        <v>6072</v>
      </c>
      <c r="M1639" t="s">
        <v>92</v>
      </c>
      <c r="N1639" t="s">
        <v>3828</v>
      </c>
      <c r="O1639" s="3">
        <v>6500</v>
      </c>
      <c r="R1639" s="2">
        <v>45771</v>
      </c>
      <c r="T1639">
        <v>24</v>
      </c>
      <c r="U1639" s="3">
        <v>156000</v>
      </c>
      <c r="V1639" t="s">
        <v>65</v>
      </c>
      <c r="W1639" t="s">
        <v>6236</v>
      </c>
      <c r="X1639">
        <v>0</v>
      </c>
      <c r="Y1639">
        <v>0</v>
      </c>
      <c r="Z1639">
        <v>0</v>
      </c>
      <c r="AA1639">
        <v>0</v>
      </c>
      <c r="AB1639">
        <v>0</v>
      </c>
      <c r="AC1639">
        <v>0</v>
      </c>
      <c r="AF1639">
        <v>0</v>
      </c>
      <c r="AJ1639" t="s">
        <v>63</v>
      </c>
      <c r="AK1639">
        <v>0</v>
      </c>
      <c r="AL1639" t="s">
        <v>63</v>
      </c>
      <c r="AO1639" t="s">
        <v>6237</v>
      </c>
      <c r="AP1639" t="s">
        <v>448</v>
      </c>
      <c r="AQ1639" t="s">
        <v>11797</v>
      </c>
      <c r="AS1639">
        <v>0</v>
      </c>
      <c r="AT1639">
        <v>0</v>
      </c>
      <c r="AU1639">
        <v>0</v>
      </c>
      <c r="AV1639">
        <v>0</v>
      </c>
      <c r="AW1639">
        <v>0</v>
      </c>
      <c r="AX1639">
        <v>0</v>
      </c>
      <c r="BB1639" t="s">
        <v>63</v>
      </c>
      <c r="BF1639" t="s">
        <v>448</v>
      </c>
      <c r="BI1639" t="s">
        <v>4049</v>
      </c>
    </row>
    <row r="1640" spans="1:61" x14ac:dyDescent="0.35">
      <c r="A1640" t="s">
        <v>3449</v>
      </c>
      <c r="B1640">
        <v>10000</v>
      </c>
      <c r="C1640">
        <v>10000</v>
      </c>
      <c r="D1640" s="2">
        <v>45772</v>
      </c>
      <c r="E1640" t="s">
        <v>59</v>
      </c>
      <c r="F1640" t="s">
        <v>3450</v>
      </c>
      <c r="G1640" t="s">
        <v>3451</v>
      </c>
      <c r="H1640" t="s">
        <v>3452</v>
      </c>
      <c r="I1640">
        <v>1</v>
      </c>
      <c r="J1640" t="s">
        <v>63</v>
      </c>
      <c r="K1640">
        <v>73</v>
      </c>
      <c r="L1640" t="s">
        <v>6042</v>
      </c>
      <c r="M1640" t="s">
        <v>184</v>
      </c>
      <c r="N1640" t="s">
        <v>3845</v>
      </c>
      <c r="O1640" s="3">
        <v>24000</v>
      </c>
      <c r="R1640" s="2">
        <v>45771</v>
      </c>
      <c r="T1640">
        <v>12</v>
      </c>
      <c r="U1640" s="3">
        <v>288000</v>
      </c>
      <c r="V1640" t="s">
        <v>65</v>
      </c>
      <c r="W1640">
        <v>80256250001</v>
      </c>
      <c r="X1640">
        <v>0</v>
      </c>
      <c r="Y1640">
        <v>0</v>
      </c>
      <c r="Z1640">
        <v>0</v>
      </c>
      <c r="AA1640">
        <v>0</v>
      </c>
      <c r="AB1640">
        <v>0</v>
      </c>
      <c r="AC1640">
        <v>0</v>
      </c>
      <c r="AF1640">
        <v>0</v>
      </c>
      <c r="AJ1640" t="s">
        <v>63</v>
      </c>
      <c r="AK1640">
        <v>0</v>
      </c>
      <c r="AL1640" t="s">
        <v>63</v>
      </c>
      <c r="AO1640">
        <v>8025625</v>
      </c>
      <c r="AP1640" t="s">
        <v>162</v>
      </c>
      <c r="AQ1640" t="s">
        <v>8373</v>
      </c>
      <c r="AS1640">
        <v>0</v>
      </c>
      <c r="AT1640">
        <v>0</v>
      </c>
      <c r="AU1640">
        <v>0</v>
      </c>
      <c r="AV1640">
        <v>0</v>
      </c>
      <c r="AW1640">
        <v>0</v>
      </c>
      <c r="AX1640">
        <v>0</v>
      </c>
      <c r="BB1640" t="s">
        <v>63</v>
      </c>
      <c r="BF1640" t="s">
        <v>162</v>
      </c>
      <c r="BI1640" t="s">
        <v>3453</v>
      </c>
    </row>
    <row r="1641" spans="1:61" x14ac:dyDescent="0.35">
      <c r="A1641" t="s">
        <v>5840</v>
      </c>
      <c r="B1641">
        <v>10000</v>
      </c>
      <c r="C1641">
        <v>10000</v>
      </c>
      <c r="D1641" s="2">
        <v>45775</v>
      </c>
      <c r="E1641" t="s">
        <v>59</v>
      </c>
      <c r="F1641" t="s">
        <v>3701</v>
      </c>
      <c r="G1641" t="s">
        <v>3451</v>
      </c>
      <c r="H1641" t="s">
        <v>1370</v>
      </c>
      <c r="I1641">
        <v>1</v>
      </c>
      <c r="J1641" t="s">
        <v>63</v>
      </c>
      <c r="K1641">
        <v>73</v>
      </c>
      <c r="L1641" t="s">
        <v>6070</v>
      </c>
      <c r="M1641" t="s">
        <v>153</v>
      </c>
      <c r="N1641" t="s">
        <v>3830</v>
      </c>
      <c r="O1641" s="3">
        <v>36000</v>
      </c>
      <c r="R1641" s="2">
        <v>45771</v>
      </c>
      <c r="T1641">
        <v>12</v>
      </c>
      <c r="U1641" s="3">
        <v>432000</v>
      </c>
      <c r="V1641" t="s">
        <v>65</v>
      </c>
      <c r="W1641">
        <v>80256220001</v>
      </c>
      <c r="X1641">
        <v>0</v>
      </c>
      <c r="Y1641">
        <v>0</v>
      </c>
      <c r="Z1641">
        <v>0</v>
      </c>
      <c r="AA1641">
        <v>0</v>
      </c>
      <c r="AB1641">
        <v>0</v>
      </c>
      <c r="AC1641">
        <v>0</v>
      </c>
      <c r="AF1641">
        <v>0</v>
      </c>
      <c r="AJ1641" t="s">
        <v>63</v>
      </c>
      <c r="AK1641">
        <v>0</v>
      </c>
      <c r="AL1641" t="s">
        <v>63</v>
      </c>
      <c r="AO1641">
        <v>8025622</v>
      </c>
      <c r="AP1641" t="s">
        <v>162</v>
      </c>
      <c r="AQ1641" t="s">
        <v>8373</v>
      </c>
      <c r="AS1641">
        <v>0</v>
      </c>
      <c r="AT1641">
        <v>0</v>
      </c>
      <c r="AU1641">
        <v>0</v>
      </c>
      <c r="AV1641">
        <v>0</v>
      </c>
      <c r="AW1641">
        <v>0</v>
      </c>
      <c r="AX1641">
        <v>0</v>
      </c>
      <c r="BB1641" t="s">
        <v>63</v>
      </c>
      <c r="BF1641" t="s">
        <v>162</v>
      </c>
      <c r="BI1641" t="s">
        <v>5841</v>
      </c>
    </row>
    <row r="1642" spans="1:61" x14ac:dyDescent="0.35">
      <c r="A1642" t="s">
        <v>3553</v>
      </c>
      <c r="B1642">
        <v>10000</v>
      </c>
      <c r="C1642">
        <v>20000</v>
      </c>
      <c r="D1642" s="2">
        <v>45772</v>
      </c>
      <c r="E1642" t="s">
        <v>59</v>
      </c>
      <c r="F1642" t="s">
        <v>2268</v>
      </c>
      <c r="G1642" t="s">
        <v>2893</v>
      </c>
      <c r="H1642" t="s">
        <v>3549</v>
      </c>
      <c r="I1642">
        <v>2</v>
      </c>
      <c r="J1642" t="s">
        <v>63</v>
      </c>
      <c r="K1642">
        <v>92</v>
      </c>
      <c r="L1642" t="s">
        <v>6053</v>
      </c>
      <c r="M1642" t="s">
        <v>281</v>
      </c>
      <c r="N1642" t="s">
        <v>3851</v>
      </c>
      <c r="O1642" s="3">
        <v>1200</v>
      </c>
      <c r="R1642" s="2">
        <v>45771</v>
      </c>
      <c r="T1642">
        <v>1</v>
      </c>
      <c r="U1642" s="3">
        <v>1200</v>
      </c>
      <c r="V1642" t="s">
        <v>65</v>
      </c>
      <c r="W1642" t="s">
        <v>3550</v>
      </c>
      <c r="X1642">
        <v>0</v>
      </c>
      <c r="Y1642">
        <v>0</v>
      </c>
      <c r="Z1642">
        <v>0</v>
      </c>
      <c r="AA1642">
        <v>0</v>
      </c>
      <c r="AB1642">
        <v>0</v>
      </c>
      <c r="AC1642">
        <v>0</v>
      </c>
      <c r="AF1642">
        <v>0</v>
      </c>
      <c r="AJ1642" t="s">
        <v>63</v>
      </c>
      <c r="AK1642">
        <v>0</v>
      </c>
      <c r="AL1642" t="s">
        <v>63</v>
      </c>
      <c r="AO1642" t="s">
        <v>3551</v>
      </c>
      <c r="AP1642" t="s">
        <v>622</v>
      </c>
      <c r="AQ1642" t="s">
        <v>24955</v>
      </c>
      <c r="AS1642">
        <v>0</v>
      </c>
      <c r="AT1642">
        <v>0</v>
      </c>
      <c r="AU1642">
        <v>0</v>
      </c>
      <c r="AV1642">
        <v>0</v>
      </c>
      <c r="AW1642">
        <v>0</v>
      </c>
      <c r="AX1642">
        <v>0</v>
      </c>
      <c r="BB1642" t="s">
        <v>63</v>
      </c>
      <c r="BF1642" t="s">
        <v>622</v>
      </c>
      <c r="BI1642" t="s">
        <v>3554</v>
      </c>
    </row>
    <row r="1643" spans="1:61" x14ac:dyDescent="0.35">
      <c r="A1643" t="s">
        <v>6485</v>
      </c>
      <c r="B1643">
        <v>10000</v>
      </c>
      <c r="C1643">
        <v>20000</v>
      </c>
      <c r="D1643" s="2">
        <v>45785</v>
      </c>
      <c r="E1643" t="s">
        <v>59</v>
      </c>
      <c r="F1643" t="s">
        <v>6486</v>
      </c>
      <c r="G1643" t="s">
        <v>6487</v>
      </c>
      <c r="H1643" t="s">
        <v>477</v>
      </c>
      <c r="I1643">
        <v>2</v>
      </c>
      <c r="J1643" t="s">
        <v>63</v>
      </c>
      <c r="K1643">
        <v>77</v>
      </c>
      <c r="L1643" t="s">
        <v>6043</v>
      </c>
      <c r="M1643" t="s">
        <v>192</v>
      </c>
      <c r="N1643" t="s">
        <v>3848</v>
      </c>
      <c r="O1643" s="3">
        <v>1250</v>
      </c>
      <c r="R1643" s="2">
        <v>45771</v>
      </c>
      <c r="T1643">
        <v>88</v>
      </c>
      <c r="U1643" s="3">
        <v>110000</v>
      </c>
      <c r="V1643" t="s">
        <v>65</v>
      </c>
      <c r="W1643" t="s">
        <v>6362</v>
      </c>
      <c r="X1643">
        <v>0</v>
      </c>
      <c r="Y1643">
        <v>0</v>
      </c>
      <c r="Z1643">
        <v>0</v>
      </c>
      <c r="AA1643">
        <v>0</v>
      </c>
      <c r="AB1643">
        <v>0</v>
      </c>
      <c r="AC1643">
        <v>0</v>
      </c>
      <c r="AF1643">
        <v>0</v>
      </c>
      <c r="AJ1643" t="s">
        <v>63</v>
      </c>
      <c r="AK1643">
        <v>0</v>
      </c>
      <c r="AL1643" t="s">
        <v>63</v>
      </c>
      <c r="AO1643" t="s">
        <v>6363</v>
      </c>
      <c r="AP1643" t="s">
        <v>108</v>
      </c>
      <c r="AQ1643" t="s">
        <v>13404</v>
      </c>
      <c r="AS1643">
        <v>0</v>
      </c>
      <c r="AT1643">
        <v>0</v>
      </c>
      <c r="AU1643">
        <v>0</v>
      </c>
      <c r="AV1643">
        <v>0</v>
      </c>
      <c r="AW1643">
        <v>0</v>
      </c>
      <c r="AX1643">
        <v>0</v>
      </c>
      <c r="BB1643" t="s">
        <v>63</v>
      </c>
      <c r="BF1643" t="s">
        <v>108</v>
      </c>
      <c r="BI1643" t="s">
        <v>6488</v>
      </c>
    </row>
    <row r="1644" spans="1:61" x14ac:dyDescent="0.35">
      <c r="A1644" t="s">
        <v>6344</v>
      </c>
      <c r="B1644">
        <v>10000</v>
      </c>
      <c r="C1644">
        <v>10000</v>
      </c>
      <c r="D1644" s="2">
        <v>45784</v>
      </c>
      <c r="E1644" t="s">
        <v>59</v>
      </c>
      <c r="F1644" t="s">
        <v>6345</v>
      </c>
      <c r="G1644" t="s">
        <v>6346</v>
      </c>
      <c r="H1644" t="s">
        <v>477</v>
      </c>
      <c r="I1644">
        <v>1</v>
      </c>
      <c r="J1644" t="s">
        <v>63</v>
      </c>
      <c r="K1644">
        <v>79</v>
      </c>
      <c r="L1644" t="s">
        <v>6076</v>
      </c>
      <c r="M1644" t="s">
        <v>945</v>
      </c>
      <c r="N1644" t="s">
        <v>3831</v>
      </c>
      <c r="O1644" s="3">
        <v>4110</v>
      </c>
      <c r="R1644" s="2">
        <v>45771</v>
      </c>
      <c r="T1644">
        <v>28</v>
      </c>
      <c r="U1644" s="3">
        <v>115080</v>
      </c>
      <c r="V1644" t="s">
        <v>65</v>
      </c>
      <c r="W1644" t="s">
        <v>6347</v>
      </c>
      <c r="X1644">
        <v>0</v>
      </c>
      <c r="Y1644">
        <v>0</v>
      </c>
      <c r="Z1644">
        <v>0</v>
      </c>
      <c r="AA1644">
        <v>0</v>
      </c>
      <c r="AB1644">
        <v>0</v>
      </c>
      <c r="AC1644">
        <v>0</v>
      </c>
      <c r="AF1644">
        <v>0</v>
      </c>
      <c r="AJ1644" t="s">
        <v>63</v>
      </c>
      <c r="AK1644">
        <v>0</v>
      </c>
      <c r="AL1644" t="s">
        <v>63</v>
      </c>
      <c r="AO1644" t="s">
        <v>6348</v>
      </c>
      <c r="AP1644" t="s">
        <v>108</v>
      </c>
      <c r="AQ1644" t="s">
        <v>13404</v>
      </c>
      <c r="AS1644">
        <v>0</v>
      </c>
      <c r="AT1644">
        <v>0</v>
      </c>
      <c r="AU1644">
        <v>0</v>
      </c>
      <c r="AV1644">
        <v>0</v>
      </c>
      <c r="AW1644">
        <v>0</v>
      </c>
      <c r="AX1644">
        <v>0</v>
      </c>
      <c r="BB1644" t="s">
        <v>63</v>
      </c>
      <c r="BF1644" t="s">
        <v>108</v>
      </c>
      <c r="BI1644" t="s">
        <v>6349</v>
      </c>
    </row>
    <row r="1645" spans="1:61" x14ac:dyDescent="0.35">
      <c r="A1645" t="s">
        <v>6489</v>
      </c>
      <c r="B1645">
        <v>10000</v>
      </c>
      <c r="C1645">
        <v>20000</v>
      </c>
      <c r="D1645" s="2">
        <v>45785</v>
      </c>
      <c r="E1645" t="s">
        <v>59</v>
      </c>
      <c r="F1645" t="s">
        <v>1295</v>
      </c>
      <c r="G1645" t="s">
        <v>6487</v>
      </c>
      <c r="H1645" t="s">
        <v>477</v>
      </c>
      <c r="I1645">
        <v>2</v>
      </c>
      <c r="J1645" t="s">
        <v>63</v>
      </c>
      <c r="K1645">
        <v>77</v>
      </c>
      <c r="L1645" t="s">
        <v>6043</v>
      </c>
      <c r="M1645" t="s">
        <v>192</v>
      </c>
      <c r="N1645" t="s">
        <v>3848</v>
      </c>
      <c r="O1645" s="3">
        <v>1250</v>
      </c>
      <c r="R1645" s="2">
        <v>45771</v>
      </c>
      <c r="T1645">
        <v>88</v>
      </c>
      <c r="U1645" s="3">
        <v>110000</v>
      </c>
      <c r="V1645" t="s">
        <v>65</v>
      </c>
      <c r="W1645" t="s">
        <v>899</v>
      </c>
      <c r="X1645">
        <v>0</v>
      </c>
      <c r="Y1645">
        <v>0</v>
      </c>
      <c r="Z1645">
        <v>0</v>
      </c>
      <c r="AA1645">
        <v>0</v>
      </c>
      <c r="AB1645">
        <v>0</v>
      </c>
      <c r="AC1645">
        <v>0</v>
      </c>
      <c r="AF1645">
        <v>0</v>
      </c>
      <c r="AJ1645" t="s">
        <v>63</v>
      </c>
      <c r="AK1645">
        <v>0</v>
      </c>
      <c r="AL1645" t="s">
        <v>63</v>
      </c>
      <c r="AO1645" t="s">
        <v>900</v>
      </c>
      <c r="AP1645" t="s">
        <v>108</v>
      </c>
      <c r="AQ1645" t="s">
        <v>13404</v>
      </c>
      <c r="AS1645">
        <v>0</v>
      </c>
      <c r="AT1645">
        <v>0</v>
      </c>
      <c r="AU1645">
        <v>0</v>
      </c>
      <c r="AV1645">
        <v>0</v>
      </c>
      <c r="AW1645">
        <v>0</v>
      </c>
      <c r="AX1645">
        <v>0</v>
      </c>
      <c r="BB1645" t="s">
        <v>63</v>
      </c>
      <c r="BF1645" t="s">
        <v>108</v>
      </c>
      <c r="BI1645" t="s">
        <v>6490</v>
      </c>
    </row>
    <row r="1646" spans="1:61" x14ac:dyDescent="0.35">
      <c r="A1646" t="s">
        <v>6491</v>
      </c>
      <c r="B1646">
        <v>10000</v>
      </c>
      <c r="C1646">
        <v>20000</v>
      </c>
      <c r="D1646" s="2">
        <v>45785</v>
      </c>
      <c r="E1646" t="s">
        <v>59</v>
      </c>
      <c r="F1646" t="s">
        <v>6492</v>
      </c>
      <c r="G1646" t="s">
        <v>6487</v>
      </c>
      <c r="H1646" t="s">
        <v>477</v>
      </c>
      <c r="I1646">
        <v>2</v>
      </c>
      <c r="J1646" t="s">
        <v>63</v>
      </c>
      <c r="K1646">
        <v>77</v>
      </c>
      <c r="L1646" t="s">
        <v>6043</v>
      </c>
      <c r="M1646" t="s">
        <v>192</v>
      </c>
      <c r="N1646" t="s">
        <v>3848</v>
      </c>
      <c r="O1646" s="3">
        <v>2500</v>
      </c>
      <c r="R1646" s="2">
        <v>45771</v>
      </c>
      <c r="T1646">
        <v>88</v>
      </c>
      <c r="U1646" s="3">
        <v>220000</v>
      </c>
      <c r="V1646" t="s">
        <v>65</v>
      </c>
      <c r="W1646" t="s">
        <v>6270</v>
      </c>
      <c r="X1646">
        <v>0</v>
      </c>
      <c r="Y1646">
        <v>0</v>
      </c>
      <c r="Z1646">
        <v>0</v>
      </c>
      <c r="AA1646">
        <v>0</v>
      </c>
      <c r="AB1646">
        <v>0</v>
      </c>
      <c r="AC1646">
        <v>0</v>
      </c>
      <c r="AF1646">
        <v>0</v>
      </c>
      <c r="AJ1646" t="s">
        <v>63</v>
      </c>
      <c r="AK1646">
        <v>0</v>
      </c>
      <c r="AL1646" t="s">
        <v>63</v>
      </c>
      <c r="AO1646" t="s">
        <v>6271</v>
      </c>
      <c r="AP1646" t="s">
        <v>108</v>
      </c>
      <c r="AQ1646" t="s">
        <v>13404</v>
      </c>
      <c r="AS1646">
        <v>0</v>
      </c>
      <c r="AT1646">
        <v>0</v>
      </c>
      <c r="AU1646">
        <v>0</v>
      </c>
      <c r="AV1646">
        <v>0</v>
      </c>
      <c r="AW1646">
        <v>0</v>
      </c>
      <c r="AX1646">
        <v>0</v>
      </c>
      <c r="BB1646" t="s">
        <v>63</v>
      </c>
      <c r="BF1646" t="s">
        <v>108</v>
      </c>
      <c r="BI1646" t="s">
        <v>6493</v>
      </c>
    </row>
    <row r="1647" spans="1:61" x14ac:dyDescent="0.35">
      <c r="A1647" t="s">
        <v>6494</v>
      </c>
      <c r="B1647">
        <v>10000</v>
      </c>
      <c r="C1647">
        <v>20000</v>
      </c>
      <c r="D1647" s="2">
        <v>45786</v>
      </c>
      <c r="E1647" t="s">
        <v>59</v>
      </c>
      <c r="F1647" s="4">
        <v>0.45841435185185186</v>
      </c>
      <c r="G1647" t="s">
        <v>6487</v>
      </c>
      <c r="H1647" t="s">
        <v>477</v>
      </c>
      <c r="I1647">
        <v>2</v>
      </c>
      <c r="J1647" t="s">
        <v>63</v>
      </c>
      <c r="K1647">
        <v>77</v>
      </c>
      <c r="L1647" t="s">
        <v>6043</v>
      </c>
      <c r="M1647" t="s">
        <v>192</v>
      </c>
      <c r="N1647" t="s">
        <v>3848</v>
      </c>
      <c r="O1647" s="3">
        <v>1250</v>
      </c>
      <c r="R1647" s="2">
        <v>45771</v>
      </c>
      <c r="T1647">
        <v>88</v>
      </c>
      <c r="U1647" s="3">
        <v>110000</v>
      </c>
      <c r="V1647" t="s">
        <v>65</v>
      </c>
      <c r="W1647" t="s">
        <v>4659</v>
      </c>
      <c r="X1647">
        <v>0</v>
      </c>
      <c r="Y1647">
        <v>0</v>
      </c>
      <c r="Z1647">
        <v>0</v>
      </c>
      <c r="AA1647">
        <v>0</v>
      </c>
      <c r="AB1647">
        <v>0</v>
      </c>
      <c r="AC1647">
        <v>0</v>
      </c>
      <c r="AF1647">
        <v>0</v>
      </c>
      <c r="AJ1647" t="s">
        <v>63</v>
      </c>
      <c r="AK1647">
        <v>0</v>
      </c>
      <c r="AL1647" t="s">
        <v>63</v>
      </c>
      <c r="AO1647" t="s">
        <v>4660</v>
      </c>
      <c r="AP1647" t="s">
        <v>108</v>
      </c>
      <c r="AQ1647" t="s">
        <v>13404</v>
      </c>
      <c r="AS1647">
        <v>0</v>
      </c>
      <c r="AT1647">
        <v>0</v>
      </c>
      <c r="AU1647">
        <v>0</v>
      </c>
      <c r="AV1647">
        <v>0</v>
      </c>
      <c r="AW1647">
        <v>0</v>
      </c>
      <c r="AX1647">
        <v>0</v>
      </c>
      <c r="BB1647" t="s">
        <v>63</v>
      </c>
      <c r="BF1647" t="s">
        <v>108</v>
      </c>
      <c r="BI1647" t="s">
        <v>6495</v>
      </c>
    </row>
    <row r="1648" spans="1:61" x14ac:dyDescent="0.35">
      <c r="A1648" t="s">
        <v>6350</v>
      </c>
      <c r="B1648">
        <v>10000</v>
      </c>
      <c r="C1648">
        <v>10000</v>
      </c>
      <c r="D1648" s="2">
        <v>45784</v>
      </c>
      <c r="E1648" t="s">
        <v>59</v>
      </c>
      <c r="F1648" t="s">
        <v>6351</v>
      </c>
      <c r="G1648" t="s">
        <v>6346</v>
      </c>
      <c r="H1648" t="s">
        <v>477</v>
      </c>
      <c r="I1648">
        <v>1</v>
      </c>
      <c r="J1648" t="s">
        <v>63</v>
      </c>
      <c r="K1648">
        <v>79</v>
      </c>
      <c r="L1648" t="s">
        <v>6076</v>
      </c>
      <c r="M1648" t="s">
        <v>945</v>
      </c>
      <c r="N1648" t="s">
        <v>3831</v>
      </c>
      <c r="O1648" s="3">
        <v>4110</v>
      </c>
      <c r="R1648" s="2">
        <v>45771</v>
      </c>
      <c r="T1648">
        <v>28</v>
      </c>
      <c r="U1648" s="3">
        <v>115080</v>
      </c>
      <c r="V1648" t="s">
        <v>65</v>
      </c>
      <c r="W1648" t="s">
        <v>6352</v>
      </c>
      <c r="X1648">
        <v>0</v>
      </c>
      <c r="Y1648">
        <v>0</v>
      </c>
      <c r="Z1648">
        <v>0</v>
      </c>
      <c r="AA1648">
        <v>0</v>
      </c>
      <c r="AB1648">
        <v>0</v>
      </c>
      <c r="AC1648">
        <v>0</v>
      </c>
      <c r="AF1648">
        <v>0</v>
      </c>
      <c r="AJ1648" t="s">
        <v>63</v>
      </c>
      <c r="AK1648">
        <v>0</v>
      </c>
      <c r="AL1648" t="s">
        <v>63</v>
      </c>
      <c r="AO1648" t="s">
        <v>6353</v>
      </c>
      <c r="AP1648" t="s">
        <v>108</v>
      </c>
      <c r="AQ1648" t="s">
        <v>13404</v>
      </c>
      <c r="AS1648">
        <v>0</v>
      </c>
      <c r="AT1648">
        <v>0</v>
      </c>
      <c r="AU1648">
        <v>0</v>
      </c>
      <c r="AV1648">
        <v>0</v>
      </c>
      <c r="AW1648">
        <v>0</v>
      </c>
      <c r="AX1648">
        <v>0</v>
      </c>
      <c r="BB1648" t="s">
        <v>63</v>
      </c>
      <c r="BF1648" t="s">
        <v>108</v>
      </c>
      <c r="BI1648" t="s">
        <v>6354</v>
      </c>
    </row>
    <row r="1649" spans="1:61" x14ac:dyDescent="0.35">
      <c r="A1649" t="s">
        <v>6375</v>
      </c>
      <c r="B1649">
        <v>10000</v>
      </c>
      <c r="C1649">
        <v>10000</v>
      </c>
      <c r="D1649" s="2">
        <v>45784</v>
      </c>
      <c r="E1649" t="s">
        <v>59</v>
      </c>
      <c r="F1649" t="s">
        <v>1319</v>
      </c>
      <c r="G1649" t="s">
        <v>6346</v>
      </c>
      <c r="H1649" t="s">
        <v>477</v>
      </c>
      <c r="I1649">
        <v>1</v>
      </c>
      <c r="J1649" t="s">
        <v>63</v>
      </c>
      <c r="K1649">
        <v>79</v>
      </c>
      <c r="L1649" t="s">
        <v>6076</v>
      </c>
      <c r="M1649" t="s">
        <v>945</v>
      </c>
      <c r="N1649" t="s">
        <v>3831</v>
      </c>
      <c r="O1649" s="3">
        <v>4110</v>
      </c>
      <c r="R1649" s="2">
        <v>45771</v>
      </c>
      <c r="T1649">
        <v>28</v>
      </c>
      <c r="U1649" s="3">
        <v>115080</v>
      </c>
      <c r="V1649" t="s">
        <v>65</v>
      </c>
      <c r="W1649" t="s">
        <v>6376</v>
      </c>
      <c r="X1649">
        <v>0</v>
      </c>
      <c r="Y1649">
        <v>0</v>
      </c>
      <c r="Z1649">
        <v>0</v>
      </c>
      <c r="AA1649">
        <v>0</v>
      </c>
      <c r="AB1649">
        <v>0</v>
      </c>
      <c r="AC1649">
        <v>0</v>
      </c>
      <c r="AF1649">
        <v>0</v>
      </c>
      <c r="AJ1649" t="s">
        <v>63</v>
      </c>
      <c r="AK1649">
        <v>0</v>
      </c>
      <c r="AL1649" t="s">
        <v>63</v>
      </c>
      <c r="AO1649" t="s">
        <v>6377</v>
      </c>
      <c r="AP1649" t="s">
        <v>108</v>
      </c>
      <c r="AQ1649" t="s">
        <v>13404</v>
      </c>
      <c r="AS1649">
        <v>0</v>
      </c>
      <c r="AT1649">
        <v>0</v>
      </c>
      <c r="AU1649">
        <v>0</v>
      </c>
      <c r="AV1649">
        <v>0</v>
      </c>
      <c r="AW1649">
        <v>0</v>
      </c>
      <c r="AX1649">
        <v>0</v>
      </c>
      <c r="BB1649" t="s">
        <v>63</v>
      </c>
      <c r="BF1649" t="s">
        <v>108</v>
      </c>
      <c r="BI1649" t="s">
        <v>6378</v>
      </c>
    </row>
    <row r="1650" spans="1:61" x14ac:dyDescent="0.35">
      <c r="A1650" t="s">
        <v>6260</v>
      </c>
      <c r="B1650">
        <v>10000</v>
      </c>
      <c r="C1650">
        <v>30000</v>
      </c>
      <c r="D1650" s="2">
        <v>45793</v>
      </c>
      <c r="E1650" t="s">
        <v>59</v>
      </c>
      <c r="F1650" t="s">
        <v>6261</v>
      </c>
      <c r="G1650" t="s">
        <v>6253</v>
      </c>
      <c r="H1650" t="s">
        <v>477</v>
      </c>
      <c r="I1650">
        <v>1</v>
      </c>
      <c r="J1650" t="s">
        <v>63</v>
      </c>
      <c r="K1650">
        <v>79</v>
      </c>
      <c r="L1650" t="s">
        <v>6076</v>
      </c>
      <c r="M1650" t="s">
        <v>945</v>
      </c>
      <c r="N1650" t="s">
        <v>3831</v>
      </c>
      <c r="O1650" s="3">
        <v>4110</v>
      </c>
      <c r="R1650" s="2">
        <v>45771</v>
      </c>
      <c r="T1650">
        <v>28</v>
      </c>
      <c r="U1650" s="3">
        <v>115080</v>
      </c>
      <c r="V1650" t="s">
        <v>65</v>
      </c>
      <c r="W1650" t="s">
        <v>483</v>
      </c>
      <c r="X1650">
        <v>0</v>
      </c>
      <c r="Y1650">
        <v>0</v>
      </c>
      <c r="Z1650">
        <v>0</v>
      </c>
      <c r="AA1650">
        <v>0</v>
      </c>
      <c r="AB1650">
        <v>0</v>
      </c>
      <c r="AC1650">
        <v>0</v>
      </c>
      <c r="AF1650">
        <v>0</v>
      </c>
      <c r="AJ1650" t="s">
        <v>63</v>
      </c>
      <c r="AK1650">
        <v>0</v>
      </c>
      <c r="AL1650" t="s">
        <v>63</v>
      </c>
      <c r="AO1650" t="s">
        <v>484</v>
      </c>
      <c r="AP1650" t="s">
        <v>108</v>
      </c>
      <c r="AQ1650" t="s">
        <v>13404</v>
      </c>
      <c r="AS1650">
        <v>0</v>
      </c>
      <c r="AT1650">
        <v>0</v>
      </c>
      <c r="AU1650">
        <v>0</v>
      </c>
      <c r="AV1650">
        <v>0</v>
      </c>
      <c r="AW1650">
        <v>0</v>
      </c>
      <c r="AX1650">
        <v>0</v>
      </c>
      <c r="BB1650" t="s">
        <v>63</v>
      </c>
      <c r="BF1650" t="s">
        <v>108</v>
      </c>
      <c r="BI1650" t="s">
        <v>6262</v>
      </c>
    </row>
    <row r="1651" spans="1:61" x14ac:dyDescent="0.35">
      <c r="A1651" t="s">
        <v>6263</v>
      </c>
      <c r="B1651">
        <v>10000</v>
      </c>
      <c r="C1651">
        <v>30000</v>
      </c>
      <c r="D1651" s="2">
        <v>45793</v>
      </c>
      <c r="E1651" t="s">
        <v>59</v>
      </c>
      <c r="F1651" t="s">
        <v>758</v>
      </c>
      <c r="G1651" t="s">
        <v>6253</v>
      </c>
      <c r="H1651" t="s">
        <v>477</v>
      </c>
      <c r="I1651">
        <v>1</v>
      </c>
      <c r="J1651" t="s">
        <v>63</v>
      </c>
      <c r="K1651">
        <v>79</v>
      </c>
      <c r="L1651" t="s">
        <v>6076</v>
      </c>
      <c r="M1651" t="s">
        <v>945</v>
      </c>
      <c r="N1651" t="s">
        <v>3831</v>
      </c>
      <c r="O1651" s="3">
        <v>4110</v>
      </c>
      <c r="R1651" s="2">
        <v>45771</v>
      </c>
      <c r="T1651">
        <v>56</v>
      </c>
      <c r="U1651" s="3">
        <v>230160</v>
      </c>
      <c r="V1651" t="s">
        <v>65</v>
      </c>
      <c r="W1651" t="s">
        <v>908</v>
      </c>
      <c r="X1651">
        <v>0</v>
      </c>
      <c r="Y1651">
        <v>0</v>
      </c>
      <c r="Z1651">
        <v>0</v>
      </c>
      <c r="AA1651">
        <v>0</v>
      </c>
      <c r="AB1651">
        <v>0</v>
      </c>
      <c r="AC1651">
        <v>0</v>
      </c>
      <c r="AF1651">
        <v>0</v>
      </c>
      <c r="AJ1651" t="s">
        <v>63</v>
      </c>
      <c r="AK1651">
        <v>0</v>
      </c>
      <c r="AL1651" t="s">
        <v>63</v>
      </c>
      <c r="AO1651" t="s">
        <v>909</v>
      </c>
      <c r="AP1651" t="s">
        <v>108</v>
      </c>
      <c r="AQ1651" t="s">
        <v>13404</v>
      </c>
      <c r="AS1651">
        <v>0</v>
      </c>
      <c r="AT1651">
        <v>0</v>
      </c>
      <c r="AU1651">
        <v>0</v>
      </c>
      <c r="AV1651">
        <v>0</v>
      </c>
      <c r="AW1651">
        <v>0</v>
      </c>
      <c r="AX1651">
        <v>0</v>
      </c>
      <c r="BB1651" t="s">
        <v>63</v>
      </c>
      <c r="BF1651" t="s">
        <v>108</v>
      </c>
      <c r="BI1651" t="s">
        <v>6264</v>
      </c>
    </row>
    <row r="1652" spans="1:61" x14ac:dyDescent="0.35">
      <c r="A1652" t="s">
        <v>6379</v>
      </c>
      <c r="B1652">
        <v>10000</v>
      </c>
      <c r="C1652">
        <v>10000</v>
      </c>
      <c r="D1652" s="2">
        <v>45784</v>
      </c>
      <c r="E1652" t="s">
        <v>59</v>
      </c>
      <c r="F1652" t="s">
        <v>6380</v>
      </c>
      <c r="G1652" t="s">
        <v>6346</v>
      </c>
      <c r="H1652" t="s">
        <v>477</v>
      </c>
      <c r="I1652">
        <v>1</v>
      </c>
      <c r="J1652" t="s">
        <v>63</v>
      </c>
      <c r="K1652">
        <v>79</v>
      </c>
      <c r="L1652" t="s">
        <v>6076</v>
      </c>
      <c r="M1652" t="s">
        <v>945</v>
      </c>
      <c r="N1652" t="s">
        <v>3831</v>
      </c>
      <c r="O1652" s="3">
        <v>4110</v>
      </c>
      <c r="R1652" s="2">
        <v>45771</v>
      </c>
      <c r="T1652">
        <v>28</v>
      </c>
      <c r="U1652" s="3">
        <v>115080</v>
      </c>
      <c r="V1652" t="s">
        <v>65</v>
      </c>
      <c r="W1652" t="s">
        <v>1589</v>
      </c>
      <c r="X1652">
        <v>0</v>
      </c>
      <c r="Y1652">
        <v>0</v>
      </c>
      <c r="Z1652">
        <v>0</v>
      </c>
      <c r="AA1652">
        <v>0</v>
      </c>
      <c r="AB1652">
        <v>0</v>
      </c>
      <c r="AC1652">
        <v>0</v>
      </c>
      <c r="AF1652">
        <v>0</v>
      </c>
      <c r="AJ1652" t="s">
        <v>63</v>
      </c>
      <c r="AK1652">
        <v>0</v>
      </c>
      <c r="AL1652" t="s">
        <v>63</v>
      </c>
      <c r="AO1652" t="s">
        <v>1590</v>
      </c>
      <c r="AP1652" t="s">
        <v>108</v>
      </c>
      <c r="AQ1652" t="s">
        <v>13404</v>
      </c>
      <c r="AS1652">
        <v>0</v>
      </c>
      <c r="AT1652">
        <v>0</v>
      </c>
      <c r="AU1652">
        <v>0</v>
      </c>
      <c r="AV1652">
        <v>0</v>
      </c>
      <c r="AW1652">
        <v>0</v>
      </c>
      <c r="AX1652">
        <v>0</v>
      </c>
      <c r="BB1652" t="s">
        <v>63</v>
      </c>
      <c r="BF1652" t="s">
        <v>108</v>
      </c>
      <c r="BI1652" t="s">
        <v>6381</v>
      </c>
    </row>
    <row r="1653" spans="1:61" x14ac:dyDescent="0.35">
      <c r="A1653" t="s">
        <v>6265</v>
      </c>
      <c r="B1653">
        <v>10000</v>
      </c>
      <c r="C1653">
        <v>30000</v>
      </c>
      <c r="D1653" s="2">
        <v>45793</v>
      </c>
      <c r="E1653" t="s">
        <v>59</v>
      </c>
      <c r="F1653" t="s">
        <v>6266</v>
      </c>
      <c r="G1653" t="s">
        <v>6253</v>
      </c>
      <c r="H1653" t="s">
        <v>477</v>
      </c>
      <c r="I1653">
        <v>1</v>
      </c>
      <c r="J1653" t="s">
        <v>63</v>
      </c>
      <c r="K1653">
        <v>79</v>
      </c>
      <c r="L1653" t="s">
        <v>6076</v>
      </c>
      <c r="M1653" t="s">
        <v>945</v>
      </c>
      <c r="N1653" t="s">
        <v>3831</v>
      </c>
      <c r="O1653" s="3">
        <v>4110</v>
      </c>
      <c r="R1653" s="2">
        <v>45771</v>
      </c>
      <c r="T1653">
        <v>56</v>
      </c>
      <c r="U1653" s="3">
        <v>230160</v>
      </c>
      <c r="V1653" t="s">
        <v>65</v>
      </c>
      <c r="W1653" t="s">
        <v>5033</v>
      </c>
      <c r="X1653">
        <v>0</v>
      </c>
      <c r="Y1653">
        <v>0</v>
      </c>
      <c r="Z1653">
        <v>0</v>
      </c>
      <c r="AA1653">
        <v>0</v>
      </c>
      <c r="AB1653">
        <v>0</v>
      </c>
      <c r="AC1653">
        <v>0</v>
      </c>
      <c r="AF1653">
        <v>0</v>
      </c>
      <c r="AJ1653" t="s">
        <v>63</v>
      </c>
      <c r="AK1653">
        <v>0</v>
      </c>
      <c r="AL1653" t="s">
        <v>63</v>
      </c>
      <c r="AO1653" t="s">
        <v>5034</v>
      </c>
      <c r="AP1653" t="s">
        <v>108</v>
      </c>
      <c r="AQ1653" t="s">
        <v>13404</v>
      </c>
      <c r="AS1653">
        <v>0</v>
      </c>
      <c r="AT1653">
        <v>0</v>
      </c>
      <c r="AU1653">
        <v>0</v>
      </c>
      <c r="AV1653">
        <v>0</v>
      </c>
      <c r="AW1653">
        <v>0</v>
      </c>
      <c r="AX1653">
        <v>0</v>
      </c>
      <c r="BB1653" t="s">
        <v>63</v>
      </c>
      <c r="BF1653" t="s">
        <v>108</v>
      </c>
      <c r="BI1653" t="s">
        <v>6267</v>
      </c>
    </row>
    <row r="1654" spans="1:61" x14ac:dyDescent="0.35">
      <c r="A1654" t="s">
        <v>3454</v>
      </c>
      <c r="B1654">
        <v>10000</v>
      </c>
      <c r="C1654">
        <v>60000</v>
      </c>
      <c r="D1654" s="2">
        <v>45772</v>
      </c>
      <c r="E1654" t="s">
        <v>59</v>
      </c>
      <c r="F1654" t="s">
        <v>3455</v>
      </c>
      <c r="G1654" t="s">
        <v>3456</v>
      </c>
      <c r="I1654">
        <v>1</v>
      </c>
      <c r="J1654" t="s">
        <v>183</v>
      </c>
      <c r="K1654">
        <v>103</v>
      </c>
      <c r="L1654" t="s">
        <v>6044</v>
      </c>
      <c r="M1654" t="s">
        <v>1314</v>
      </c>
      <c r="N1654" t="s">
        <v>3847</v>
      </c>
      <c r="O1654" s="3">
        <v>13125</v>
      </c>
      <c r="R1654" s="2">
        <v>45771</v>
      </c>
      <c r="T1654">
        <v>8</v>
      </c>
      <c r="U1654" s="3">
        <v>105000</v>
      </c>
      <c r="V1654" t="s">
        <v>65</v>
      </c>
      <c r="W1654" t="s">
        <v>66</v>
      </c>
      <c r="X1654">
        <v>0</v>
      </c>
      <c r="Y1654" s="3">
        <v>105000</v>
      </c>
      <c r="Z1654">
        <v>0</v>
      </c>
      <c r="AA1654">
        <v>0</v>
      </c>
      <c r="AB1654">
        <v>0</v>
      </c>
      <c r="AC1654">
        <v>0</v>
      </c>
      <c r="AF1654">
        <v>0</v>
      </c>
      <c r="AO1654" t="s">
        <v>67</v>
      </c>
      <c r="AP1654" t="s">
        <v>68</v>
      </c>
      <c r="AQ1654" t="s">
        <v>26186</v>
      </c>
      <c r="AS1654">
        <v>0</v>
      </c>
      <c r="AT1654">
        <v>0</v>
      </c>
      <c r="AU1654">
        <v>0</v>
      </c>
      <c r="AV1654">
        <v>0</v>
      </c>
      <c r="AW1654">
        <v>0</v>
      </c>
      <c r="AX1654">
        <v>0</v>
      </c>
      <c r="BB1654" t="s">
        <v>63</v>
      </c>
      <c r="BC1654" t="s">
        <v>5421</v>
      </c>
      <c r="BD1654">
        <v>0</v>
      </c>
      <c r="BF1654" t="s">
        <v>68</v>
      </c>
      <c r="BI1654" t="s">
        <v>3457</v>
      </c>
    </row>
    <row r="1655" spans="1:61" x14ac:dyDescent="0.35">
      <c r="A1655" t="s">
        <v>3458</v>
      </c>
      <c r="B1655">
        <v>10000</v>
      </c>
      <c r="C1655">
        <v>10000</v>
      </c>
      <c r="D1655" s="2">
        <v>45772</v>
      </c>
      <c r="E1655" t="s">
        <v>59</v>
      </c>
      <c r="F1655" s="4">
        <v>0.49002314814814812</v>
      </c>
      <c r="G1655" t="s">
        <v>2398</v>
      </c>
      <c r="I1655">
        <v>1</v>
      </c>
      <c r="J1655" t="s">
        <v>183</v>
      </c>
      <c r="K1655">
        <v>86</v>
      </c>
      <c r="L1655" t="s">
        <v>6043</v>
      </c>
      <c r="M1655" t="s">
        <v>1696</v>
      </c>
      <c r="N1655" t="s">
        <v>3840</v>
      </c>
      <c r="O1655" s="3">
        <v>39000</v>
      </c>
      <c r="R1655" s="2">
        <v>45771</v>
      </c>
      <c r="T1655">
        <v>8</v>
      </c>
      <c r="U1655" s="3">
        <v>312000</v>
      </c>
      <c r="V1655" t="s">
        <v>65</v>
      </c>
      <c r="W1655" t="s">
        <v>3460</v>
      </c>
      <c r="X1655">
        <v>0</v>
      </c>
      <c r="Y1655" s="3">
        <v>312000</v>
      </c>
      <c r="Z1655">
        <v>0</v>
      </c>
      <c r="AA1655">
        <v>0</v>
      </c>
      <c r="AB1655">
        <v>0</v>
      </c>
      <c r="AC1655">
        <v>0</v>
      </c>
      <c r="AF1655">
        <v>0</v>
      </c>
      <c r="AO1655" t="s">
        <v>3461</v>
      </c>
      <c r="AP1655" t="s">
        <v>203</v>
      </c>
      <c r="AQ1655" t="s">
        <v>21026</v>
      </c>
      <c r="AS1655">
        <v>0</v>
      </c>
      <c r="AT1655">
        <v>0</v>
      </c>
      <c r="AU1655">
        <v>0</v>
      </c>
      <c r="AV1655">
        <v>0</v>
      </c>
      <c r="AW1655">
        <v>0</v>
      </c>
      <c r="AX1655">
        <v>0</v>
      </c>
      <c r="BB1655" t="s">
        <v>63</v>
      </c>
      <c r="BC1655" t="s">
        <v>5885</v>
      </c>
      <c r="BD1655">
        <v>0</v>
      </c>
      <c r="BF1655" t="s">
        <v>203</v>
      </c>
      <c r="BI1655" t="s">
        <v>3462</v>
      </c>
    </row>
    <row r="1656" spans="1:61" x14ac:dyDescent="0.35">
      <c r="A1656" t="s">
        <v>3479</v>
      </c>
      <c r="B1656">
        <v>10000</v>
      </c>
      <c r="C1656">
        <v>30000</v>
      </c>
      <c r="D1656" s="2">
        <v>45771</v>
      </c>
      <c r="E1656" t="s">
        <v>59</v>
      </c>
      <c r="F1656" t="s">
        <v>3480</v>
      </c>
      <c r="G1656">
        <v>10620258097</v>
      </c>
      <c r="I1656">
        <v>3</v>
      </c>
      <c r="J1656" t="s">
        <v>183</v>
      </c>
      <c r="K1656">
        <v>85</v>
      </c>
      <c r="L1656" t="s">
        <v>6060</v>
      </c>
      <c r="M1656" t="s">
        <v>940</v>
      </c>
      <c r="N1656" t="s">
        <v>3864</v>
      </c>
      <c r="O1656" s="3">
        <v>27273</v>
      </c>
      <c r="R1656" s="2">
        <v>45771</v>
      </c>
      <c r="T1656">
        <v>11</v>
      </c>
      <c r="U1656" s="3">
        <v>300003</v>
      </c>
      <c r="V1656" t="s">
        <v>65</v>
      </c>
      <c r="W1656" t="s">
        <v>908</v>
      </c>
      <c r="X1656">
        <v>0</v>
      </c>
      <c r="Y1656" s="3">
        <v>300000</v>
      </c>
      <c r="Z1656">
        <v>3</v>
      </c>
      <c r="AA1656">
        <v>0</v>
      </c>
      <c r="AB1656">
        <v>0</v>
      </c>
      <c r="AC1656">
        <v>0</v>
      </c>
      <c r="AF1656">
        <v>0</v>
      </c>
      <c r="AO1656" t="s">
        <v>909</v>
      </c>
      <c r="AP1656" t="s">
        <v>108</v>
      </c>
      <c r="AQ1656" t="s">
        <v>13404</v>
      </c>
      <c r="AS1656">
        <v>0</v>
      </c>
      <c r="AT1656">
        <v>0</v>
      </c>
      <c r="AU1656">
        <v>0</v>
      </c>
      <c r="AV1656">
        <v>0</v>
      </c>
      <c r="AW1656">
        <v>0</v>
      </c>
      <c r="AX1656">
        <v>0</v>
      </c>
      <c r="BB1656" t="s">
        <v>63</v>
      </c>
      <c r="BC1656" t="s">
        <v>4719</v>
      </c>
      <c r="BD1656">
        <v>0</v>
      </c>
      <c r="BF1656" t="s">
        <v>108</v>
      </c>
      <c r="BI1656" t="s">
        <v>3481</v>
      </c>
    </row>
    <row r="1657" spans="1:61" x14ac:dyDescent="0.35">
      <c r="A1657" t="s">
        <v>3482</v>
      </c>
      <c r="B1657">
        <v>10000</v>
      </c>
      <c r="C1657">
        <v>20000</v>
      </c>
      <c r="D1657" s="2">
        <v>45772</v>
      </c>
      <c r="E1657" t="s">
        <v>59</v>
      </c>
      <c r="F1657" t="s">
        <v>3483</v>
      </c>
      <c r="G1657" t="s">
        <v>3484</v>
      </c>
      <c r="I1657">
        <v>2</v>
      </c>
      <c r="J1657" t="s">
        <v>183</v>
      </c>
      <c r="K1657">
        <v>71</v>
      </c>
      <c r="L1657" t="s">
        <v>6057</v>
      </c>
      <c r="M1657" t="s">
        <v>368</v>
      </c>
      <c r="N1657" t="s">
        <v>3857</v>
      </c>
      <c r="O1657">
        <v>500</v>
      </c>
      <c r="R1657" s="2">
        <v>45771</v>
      </c>
      <c r="T1657">
        <v>6</v>
      </c>
      <c r="U1657" s="3">
        <v>3000</v>
      </c>
      <c r="V1657" t="s">
        <v>65</v>
      </c>
      <c r="W1657">
        <v>86084000001</v>
      </c>
      <c r="X1657">
        <v>0</v>
      </c>
      <c r="Y1657" s="3">
        <v>3000</v>
      </c>
      <c r="Z1657">
        <v>0</v>
      </c>
      <c r="AA1657">
        <v>0</v>
      </c>
      <c r="AB1657">
        <v>0</v>
      </c>
      <c r="AC1657">
        <v>0</v>
      </c>
      <c r="AF1657">
        <v>0</v>
      </c>
      <c r="AO1657">
        <v>8608400</v>
      </c>
      <c r="AP1657" t="s">
        <v>162</v>
      </c>
      <c r="AQ1657" t="s">
        <v>8373</v>
      </c>
      <c r="AS1657">
        <v>0</v>
      </c>
      <c r="AT1657">
        <v>0</v>
      </c>
      <c r="AU1657">
        <v>0</v>
      </c>
      <c r="AV1657">
        <v>0</v>
      </c>
      <c r="AW1657">
        <v>0</v>
      </c>
      <c r="AX1657">
        <v>0</v>
      </c>
      <c r="BB1657" t="s">
        <v>63</v>
      </c>
      <c r="BC1657" t="s">
        <v>5619</v>
      </c>
      <c r="BD1657">
        <v>0</v>
      </c>
      <c r="BF1657" t="s">
        <v>162</v>
      </c>
      <c r="BI1657" t="s">
        <v>3485</v>
      </c>
    </row>
    <row r="1658" spans="1:61" x14ac:dyDescent="0.35">
      <c r="A1658" t="s">
        <v>4066</v>
      </c>
      <c r="B1658">
        <v>10000</v>
      </c>
      <c r="C1658">
        <v>10000</v>
      </c>
      <c r="D1658" s="2">
        <v>45776</v>
      </c>
      <c r="E1658" t="s">
        <v>59</v>
      </c>
      <c r="F1658" t="s">
        <v>4067</v>
      </c>
      <c r="G1658" t="s">
        <v>4046</v>
      </c>
      <c r="I1658">
        <v>1</v>
      </c>
      <c r="J1658" t="s">
        <v>183</v>
      </c>
      <c r="K1658">
        <v>93</v>
      </c>
      <c r="L1658" t="s">
        <v>6072</v>
      </c>
      <c r="M1658" t="s">
        <v>92</v>
      </c>
      <c r="N1658" t="s">
        <v>3828</v>
      </c>
      <c r="O1658" s="3">
        <v>1100</v>
      </c>
      <c r="R1658" s="2">
        <v>45771</v>
      </c>
      <c r="T1658">
        <v>24</v>
      </c>
      <c r="U1658" s="3">
        <v>26400</v>
      </c>
      <c r="V1658" t="s">
        <v>65</v>
      </c>
      <c r="W1658" t="s">
        <v>4068</v>
      </c>
      <c r="X1658">
        <v>0</v>
      </c>
      <c r="Y1658" s="3">
        <v>21484</v>
      </c>
      <c r="Z1658" s="3">
        <v>4916</v>
      </c>
      <c r="AA1658">
        <v>0</v>
      </c>
      <c r="AB1658">
        <v>0</v>
      </c>
      <c r="AC1658">
        <v>0</v>
      </c>
      <c r="AF1658">
        <v>0</v>
      </c>
      <c r="AO1658" t="s">
        <v>4069</v>
      </c>
      <c r="AP1658" t="s">
        <v>448</v>
      </c>
      <c r="AQ1658" t="s">
        <v>11797</v>
      </c>
      <c r="AS1658">
        <v>0</v>
      </c>
      <c r="AT1658">
        <v>0</v>
      </c>
      <c r="AU1658">
        <v>0</v>
      </c>
      <c r="AV1658">
        <v>0</v>
      </c>
      <c r="AW1658">
        <v>0</v>
      </c>
      <c r="AX1658">
        <v>0</v>
      </c>
      <c r="BB1658" t="s">
        <v>63</v>
      </c>
      <c r="BC1658" t="s">
        <v>6289</v>
      </c>
      <c r="BD1658">
        <v>0</v>
      </c>
      <c r="BF1658" t="s">
        <v>448</v>
      </c>
      <c r="BI1658" t="s">
        <v>3986</v>
      </c>
    </row>
    <row r="1659" spans="1:61" x14ac:dyDescent="0.35">
      <c r="A1659" t="s">
        <v>4066</v>
      </c>
      <c r="B1659">
        <v>10000</v>
      </c>
      <c r="C1659">
        <v>20000</v>
      </c>
      <c r="D1659" s="2">
        <v>45776</v>
      </c>
      <c r="E1659" t="s">
        <v>59</v>
      </c>
      <c r="F1659" t="s">
        <v>4067</v>
      </c>
      <c r="G1659" t="s">
        <v>4046</v>
      </c>
      <c r="I1659">
        <v>1</v>
      </c>
      <c r="J1659" t="s">
        <v>183</v>
      </c>
      <c r="K1659">
        <v>93</v>
      </c>
      <c r="L1659" t="s">
        <v>6072</v>
      </c>
      <c r="M1659" t="s">
        <v>813</v>
      </c>
      <c r="N1659" t="s">
        <v>3824</v>
      </c>
      <c r="O1659" s="3">
        <v>1460</v>
      </c>
      <c r="R1659" s="2">
        <v>45771</v>
      </c>
      <c r="T1659">
        <v>24</v>
      </c>
      <c r="U1659" s="3">
        <v>35040</v>
      </c>
      <c r="V1659" t="s">
        <v>65</v>
      </c>
      <c r="W1659" t="s">
        <v>4068</v>
      </c>
      <c r="X1659">
        <v>0</v>
      </c>
      <c r="Y1659" s="3">
        <v>28516</v>
      </c>
      <c r="Z1659" s="3">
        <v>6524</v>
      </c>
      <c r="AA1659">
        <v>0</v>
      </c>
      <c r="AB1659">
        <v>0</v>
      </c>
      <c r="AC1659">
        <v>0</v>
      </c>
      <c r="AF1659">
        <v>0</v>
      </c>
      <c r="AO1659" t="s">
        <v>4069</v>
      </c>
      <c r="AP1659" t="s">
        <v>448</v>
      </c>
      <c r="AQ1659" t="s">
        <v>11797</v>
      </c>
      <c r="AS1659">
        <v>0</v>
      </c>
      <c r="AT1659">
        <v>0</v>
      </c>
      <c r="AU1659">
        <v>0</v>
      </c>
      <c r="AV1659">
        <v>0</v>
      </c>
      <c r="AW1659">
        <v>0</v>
      </c>
      <c r="AX1659">
        <v>0</v>
      </c>
      <c r="BB1659" t="s">
        <v>63</v>
      </c>
      <c r="BC1659" t="s">
        <v>6289</v>
      </c>
      <c r="BD1659">
        <v>0</v>
      </c>
      <c r="BF1659" t="s">
        <v>448</v>
      </c>
      <c r="BI1659" t="s">
        <v>3986</v>
      </c>
    </row>
    <row r="1660" spans="1:61" x14ac:dyDescent="0.35">
      <c r="A1660" t="s">
        <v>2189</v>
      </c>
      <c r="B1660">
        <v>10000</v>
      </c>
      <c r="C1660">
        <v>40000</v>
      </c>
      <c r="D1660" s="2">
        <v>45771</v>
      </c>
      <c r="E1660" t="s">
        <v>59</v>
      </c>
      <c r="F1660" t="s">
        <v>3495</v>
      </c>
      <c r="G1660" t="s">
        <v>1880</v>
      </c>
      <c r="I1660">
        <v>2</v>
      </c>
      <c r="J1660" t="s">
        <v>183</v>
      </c>
      <c r="K1660">
        <v>63</v>
      </c>
      <c r="L1660" t="s">
        <v>6051</v>
      </c>
      <c r="M1660" t="s">
        <v>136</v>
      </c>
      <c r="N1660" t="s">
        <v>3850</v>
      </c>
      <c r="O1660" s="3">
        <v>1250</v>
      </c>
      <c r="R1660" s="2">
        <v>45771</v>
      </c>
      <c r="T1660">
        <v>16</v>
      </c>
      <c r="U1660" s="3">
        <v>20000</v>
      </c>
      <c r="V1660" t="s">
        <v>65</v>
      </c>
      <c r="W1660" t="s">
        <v>2094</v>
      </c>
      <c r="X1660">
        <v>0</v>
      </c>
      <c r="Y1660" s="3">
        <v>10000</v>
      </c>
      <c r="Z1660" s="3">
        <v>10000</v>
      </c>
      <c r="AA1660">
        <v>0</v>
      </c>
      <c r="AB1660">
        <v>0</v>
      </c>
      <c r="AC1660">
        <v>0</v>
      </c>
      <c r="AF1660">
        <v>0</v>
      </c>
      <c r="AO1660" t="s">
        <v>2095</v>
      </c>
      <c r="AP1660" t="s">
        <v>170</v>
      </c>
      <c r="AQ1660" t="s">
        <v>21526</v>
      </c>
      <c r="AS1660">
        <v>0</v>
      </c>
      <c r="AT1660">
        <v>0</v>
      </c>
      <c r="AU1660">
        <v>0</v>
      </c>
      <c r="AV1660">
        <v>0</v>
      </c>
      <c r="AW1660">
        <v>0</v>
      </c>
      <c r="AX1660">
        <v>0</v>
      </c>
      <c r="BB1660" t="s">
        <v>63</v>
      </c>
      <c r="BC1660" t="s">
        <v>4854</v>
      </c>
      <c r="BD1660">
        <v>0</v>
      </c>
      <c r="BF1660" t="s">
        <v>170</v>
      </c>
      <c r="BI1660" t="s">
        <v>2190</v>
      </c>
    </row>
    <row r="1661" spans="1:61" x14ac:dyDescent="0.35">
      <c r="A1661" t="s">
        <v>3496</v>
      </c>
      <c r="B1661">
        <v>10000</v>
      </c>
      <c r="C1661">
        <v>10000</v>
      </c>
      <c r="D1661" s="2">
        <v>45772</v>
      </c>
      <c r="E1661" t="s">
        <v>59</v>
      </c>
      <c r="F1661" t="s">
        <v>3497</v>
      </c>
      <c r="G1661" t="s">
        <v>3498</v>
      </c>
      <c r="I1661">
        <v>1</v>
      </c>
      <c r="J1661" t="s">
        <v>183</v>
      </c>
      <c r="K1661">
        <v>78</v>
      </c>
      <c r="L1661" t="s">
        <v>6047</v>
      </c>
      <c r="M1661" t="s">
        <v>216</v>
      </c>
      <c r="N1661" t="s">
        <v>3803</v>
      </c>
      <c r="O1661" s="3">
        <v>2750</v>
      </c>
      <c r="R1661" s="2">
        <v>45771</v>
      </c>
      <c r="T1661">
        <v>16</v>
      </c>
      <c r="U1661" s="3">
        <v>44000</v>
      </c>
      <c r="V1661" t="s">
        <v>65</v>
      </c>
      <c r="W1661" t="s">
        <v>1353</v>
      </c>
      <c r="X1661">
        <v>0</v>
      </c>
      <c r="Y1661" s="3">
        <v>40000</v>
      </c>
      <c r="Z1661" s="3">
        <v>4000</v>
      </c>
      <c r="AA1661">
        <v>0</v>
      </c>
      <c r="AB1661">
        <v>0</v>
      </c>
      <c r="AC1661">
        <v>0</v>
      </c>
      <c r="AF1661">
        <v>0</v>
      </c>
      <c r="AO1661" t="s">
        <v>1354</v>
      </c>
      <c r="AP1661" t="s">
        <v>170</v>
      </c>
      <c r="AQ1661" t="s">
        <v>21526</v>
      </c>
      <c r="AS1661">
        <v>0</v>
      </c>
      <c r="AT1661">
        <v>0</v>
      </c>
      <c r="AU1661">
        <v>0</v>
      </c>
      <c r="AV1661">
        <v>0</v>
      </c>
      <c r="AW1661">
        <v>0</v>
      </c>
      <c r="AX1661">
        <v>0</v>
      </c>
      <c r="BB1661" t="s">
        <v>63</v>
      </c>
      <c r="BC1661" t="s">
        <v>5887</v>
      </c>
      <c r="BD1661">
        <v>0</v>
      </c>
      <c r="BF1661" t="s">
        <v>170</v>
      </c>
      <c r="BI1661" t="s">
        <v>3499</v>
      </c>
    </row>
    <row r="1662" spans="1:61" x14ac:dyDescent="0.35">
      <c r="A1662" t="s">
        <v>3496</v>
      </c>
      <c r="B1662">
        <v>10000</v>
      </c>
      <c r="C1662">
        <v>20000</v>
      </c>
      <c r="D1662" s="2">
        <v>45772</v>
      </c>
      <c r="E1662" t="s">
        <v>59</v>
      </c>
      <c r="F1662" t="s">
        <v>3497</v>
      </c>
      <c r="G1662" t="s">
        <v>3498</v>
      </c>
      <c r="I1662">
        <v>2</v>
      </c>
      <c r="J1662" t="s">
        <v>183</v>
      </c>
      <c r="K1662">
        <v>63</v>
      </c>
      <c r="L1662" t="s">
        <v>6051</v>
      </c>
      <c r="M1662" t="s">
        <v>136</v>
      </c>
      <c r="N1662" t="s">
        <v>3850</v>
      </c>
      <c r="O1662" s="3">
        <v>2500</v>
      </c>
      <c r="R1662" s="2">
        <v>45771</v>
      </c>
      <c r="T1662">
        <v>16</v>
      </c>
      <c r="U1662" s="3">
        <v>40000</v>
      </c>
      <c r="V1662" t="s">
        <v>65</v>
      </c>
      <c r="W1662" t="s">
        <v>1353</v>
      </c>
      <c r="X1662">
        <v>0</v>
      </c>
      <c r="Y1662" s="3">
        <v>40000</v>
      </c>
      <c r="Z1662">
        <v>0</v>
      </c>
      <c r="AA1662">
        <v>0</v>
      </c>
      <c r="AB1662">
        <v>0</v>
      </c>
      <c r="AC1662">
        <v>0</v>
      </c>
      <c r="AF1662">
        <v>0</v>
      </c>
      <c r="AO1662" t="s">
        <v>1354</v>
      </c>
      <c r="AP1662" t="s">
        <v>170</v>
      </c>
      <c r="AQ1662" t="s">
        <v>21526</v>
      </c>
      <c r="AS1662">
        <v>0</v>
      </c>
      <c r="AT1662">
        <v>0</v>
      </c>
      <c r="AU1662">
        <v>0</v>
      </c>
      <c r="AV1662">
        <v>0</v>
      </c>
      <c r="AW1662">
        <v>0</v>
      </c>
      <c r="AX1662">
        <v>0</v>
      </c>
      <c r="BB1662" t="s">
        <v>63</v>
      </c>
      <c r="BC1662" t="s">
        <v>5887</v>
      </c>
      <c r="BD1662">
        <v>0</v>
      </c>
      <c r="BF1662" t="s">
        <v>170</v>
      </c>
      <c r="BI1662" t="s">
        <v>3499</v>
      </c>
    </row>
    <row r="1663" spans="1:61" x14ac:dyDescent="0.35">
      <c r="A1663" t="s">
        <v>5842</v>
      </c>
      <c r="B1663">
        <v>10000</v>
      </c>
      <c r="C1663">
        <v>10000</v>
      </c>
      <c r="D1663" s="2">
        <v>45775</v>
      </c>
      <c r="E1663" t="s">
        <v>59</v>
      </c>
      <c r="F1663" t="s">
        <v>3768</v>
      </c>
      <c r="G1663" t="s">
        <v>5843</v>
      </c>
      <c r="I1663">
        <v>1</v>
      </c>
      <c r="J1663" t="s">
        <v>183</v>
      </c>
      <c r="K1663">
        <v>22</v>
      </c>
      <c r="L1663" t="s">
        <v>6063</v>
      </c>
      <c r="M1663" t="s">
        <v>685</v>
      </c>
      <c r="N1663" t="s">
        <v>3805</v>
      </c>
      <c r="O1663" s="3">
        <v>25000</v>
      </c>
      <c r="R1663" s="2">
        <v>45771</v>
      </c>
      <c r="T1663">
        <v>2</v>
      </c>
      <c r="U1663" s="3">
        <v>50000</v>
      </c>
      <c r="V1663" t="s">
        <v>65</v>
      </c>
      <c r="W1663" t="s">
        <v>5844</v>
      </c>
      <c r="X1663">
        <v>0</v>
      </c>
      <c r="Y1663" s="3">
        <v>50000</v>
      </c>
      <c r="Z1663">
        <v>0</v>
      </c>
      <c r="AA1663">
        <v>0</v>
      </c>
      <c r="AB1663">
        <v>0</v>
      </c>
      <c r="AC1663">
        <v>0</v>
      </c>
      <c r="AF1663">
        <v>0</v>
      </c>
      <c r="AO1663" t="s">
        <v>5845</v>
      </c>
      <c r="AP1663" t="s">
        <v>622</v>
      </c>
      <c r="AQ1663" t="s">
        <v>24955</v>
      </c>
      <c r="AS1663">
        <v>0</v>
      </c>
      <c r="AT1663">
        <v>0</v>
      </c>
      <c r="AU1663">
        <v>0</v>
      </c>
      <c r="AV1663">
        <v>0</v>
      </c>
      <c r="AW1663">
        <v>0</v>
      </c>
      <c r="AX1663">
        <v>0</v>
      </c>
      <c r="BB1663" t="s">
        <v>63</v>
      </c>
      <c r="BC1663" t="s">
        <v>6514</v>
      </c>
      <c r="BD1663">
        <v>0</v>
      </c>
      <c r="BF1663" t="s">
        <v>622</v>
      </c>
      <c r="BI1663" t="s">
        <v>3118</v>
      </c>
    </row>
    <row r="1664" spans="1:61" x14ac:dyDescent="0.35">
      <c r="A1664" t="s">
        <v>3500</v>
      </c>
      <c r="B1664">
        <v>10000</v>
      </c>
      <c r="C1664">
        <v>10000</v>
      </c>
      <c r="D1664" s="2">
        <v>45772</v>
      </c>
      <c r="E1664" t="s">
        <v>59</v>
      </c>
      <c r="F1664" t="s">
        <v>3464</v>
      </c>
      <c r="G1664" t="s">
        <v>3501</v>
      </c>
      <c r="I1664">
        <v>1</v>
      </c>
      <c r="J1664" t="s">
        <v>183</v>
      </c>
      <c r="K1664">
        <v>82</v>
      </c>
      <c r="L1664" t="s">
        <v>6055</v>
      </c>
      <c r="M1664" t="s">
        <v>352</v>
      </c>
      <c r="N1664" t="s">
        <v>3798</v>
      </c>
      <c r="O1664">
        <v>770</v>
      </c>
      <c r="R1664" s="2">
        <v>45771</v>
      </c>
      <c r="T1664">
        <v>26</v>
      </c>
      <c r="U1664" s="3">
        <v>20020</v>
      </c>
      <c r="V1664" t="s">
        <v>65</v>
      </c>
      <c r="W1664">
        <v>112023880001</v>
      </c>
      <c r="X1664">
        <v>0</v>
      </c>
      <c r="Y1664" s="3">
        <v>20000</v>
      </c>
      <c r="Z1664">
        <v>20</v>
      </c>
      <c r="AA1664">
        <v>0</v>
      </c>
      <c r="AB1664">
        <v>0</v>
      </c>
      <c r="AC1664">
        <v>0</v>
      </c>
      <c r="AF1664">
        <v>0</v>
      </c>
      <c r="AO1664">
        <v>11202388</v>
      </c>
      <c r="AP1664" t="s">
        <v>571</v>
      </c>
      <c r="AQ1664" t="s">
        <v>14937</v>
      </c>
      <c r="AS1664">
        <v>0</v>
      </c>
      <c r="AT1664">
        <v>0</v>
      </c>
      <c r="AU1664">
        <v>0</v>
      </c>
      <c r="AV1664">
        <v>0</v>
      </c>
      <c r="AW1664">
        <v>0</v>
      </c>
      <c r="AX1664">
        <v>0</v>
      </c>
      <c r="BB1664" t="s">
        <v>63</v>
      </c>
      <c r="BC1664" t="s">
        <v>5888</v>
      </c>
      <c r="BD1664">
        <v>0</v>
      </c>
      <c r="BF1664" t="s">
        <v>571</v>
      </c>
      <c r="BI1664" t="s">
        <v>3502</v>
      </c>
    </row>
    <row r="1665" spans="1:61" x14ac:dyDescent="0.35">
      <c r="A1665" t="s">
        <v>3503</v>
      </c>
      <c r="B1665">
        <v>10000</v>
      </c>
      <c r="C1665">
        <v>10000</v>
      </c>
      <c r="D1665" s="2">
        <v>45771</v>
      </c>
      <c r="E1665" t="s">
        <v>59</v>
      </c>
      <c r="F1665" t="s">
        <v>3504</v>
      </c>
      <c r="G1665" t="s">
        <v>3501</v>
      </c>
      <c r="I1665">
        <v>1</v>
      </c>
      <c r="J1665" t="s">
        <v>183</v>
      </c>
      <c r="K1665">
        <v>82</v>
      </c>
      <c r="L1665" t="s">
        <v>6055</v>
      </c>
      <c r="M1665" t="s">
        <v>352</v>
      </c>
      <c r="N1665" t="s">
        <v>3798</v>
      </c>
      <c r="O1665" s="3">
        <v>10000</v>
      </c>
      <c r="R1665" s="2">
        <v>45771</v>
      </c>
      <c r="T1665">
        <v>3</v>
      </c>
      <c r="U1665" s="3">
        <v>30000</v>
      </c>
      <c r="V1665" t="s">
        <v>65</v>
      </c>
      <c r="W1665">
        <v>200183090001</v>
      </c>
      <c r="X1665">
        <v>0</v>
      </c>
      <c r="Y1665" s="3">
        <v>30000</v>
      </c>
      <c r="Z1665">
        <v>0</v>
      </c>
      <c r="AA1665">
        <v>0</v>
      </c>
      <c r="AB1665">
        <v>0</v>
      </c>
      <c r="AC1665">
        <v>0</v>
      </c>
      <c r="AF1665">
        <v>0</v>
      </c>
      <c r="AO1665">
        <v>20018309</v>
      </c>
      <c r="AP1665" t="s">
        <v>571</v>
      </c>
      <c r="AQ1665" t="s">
        <v>14937</v>
      </c>
      <c r="AS1665">
        <v>0</v>
      </c>
      <c r="AT1665">
        <v>0</v>
      </c>
      <c r="AU1665">
        <v>0</v>
      </c>
      <c r="AV1665">
        <v>0</v>
      </c>
      <c r="AW1665">
        <v>0</v>
      </c>
      <c r="AX1665">
        <v>0</v>
      </c>
      <c r="BB1665" t="s">
        <v>63</v>
      </c>
      <c r="BC1665" t="s">
        <v>5889</v>
      </c>
      <c r="BD1665">
        <v>0</v>
      </c>
      <c r="BF1665" t="s">
        <v>571</v>
      </c>
      <c r="BI1665" t="s">
        <v>3505</v>
      </c>
    </row>
    <row r="1666" spans="1:61" x14ac:dyDescent="0.35">
      <c r="A1666" t="s">
        <v>5890</v>
      </c>
      <c r="B1666">
        <v>10000</v>
      </c>
      <c r="C1666">
        <v>10000</v>
      </c>
      <c r="D1666" s="2">
        <v>45772</v>
      </c>
      <c r="E1666" t="s">
        <v>59</v>
      </c>
      <c r="F1666" t="s">
        <v>3667</v>
      </c>
      <c r="G1666">
        <v>1006323</v>
      </c>
      <c r="I1666">
        <v>1</v>
      </c>
      <c r="J1666" t="s">
        <v>183</v>
      </c>
      <c r="K1666">
        <v>63</v>
      </c>
      <c r="L1666" t="s">
        <v>6051</v>
      </c>
      <c r="M1666" t="s">
        <v>136</v>
      </c>
      <c r="N1666" t="s">
        <v>3850</v>
      </c>
      <c r="O1666" s="3">
        <v>6000</v>
      </c>
      <c r="R1666" s="2">
        <v>45771</v>
      </c>
      <c r="T1666">
        <v>90</v>
      </c>
      <c r="U1666" s="3">
        <v>540000</v>
      </c>
      <c r="V1666" t="s">
        <v>65</v>
      </c>
      <c r="W1666" t="s">
        <v>254</v>
      </c>
      <c r="X1666">
        <v>0</v>
      </c>
      <c r="Y1666" s="3">
        <v>540000</v>
      </c>
      <c r="Z1666">
        <v>0</v>
      </c>
      <c r="AA1666">
        <v>0</v>
      </c>
      <c r="AB1666">
        <v>0</v>
      </c>
      <c r="AC1666">
        <v>0</v>
      </c>
      <c r="AF1666">
        <v>0</v>
      </c>
      <c r="AO1666" t="s">
        <v>255</v>
      </c>
      <c r="AP1666" t="s">
        <v>139</v>
      </c>
      <c r="AQ1666" t="s">
        <v>16963</v>
      </c>
      <c r="AS1666">
        <v>0</v>
      </c>
      <c r="AT1666">
        <v>0</v>
      </c>
      <c r="AU1666">
        <v>0</v>
      </c>
      <c r="AV1666">
        <v>0</v>
      </c>
      <c r="AW1666">
        <v>0</v>
      </c>
      <c r="AX1666">
        <v>0</v>
      </c>
      <c r="BB1666" t="s">
        <v>63</v>
      </c>
      <c r="BC1666" t="s">
        <v>5891</v>
      </c>
      <c r="BD1666">
        <v>0</v>
      </c>
      <c r="BF1666" t="s">
        <v>139</v>
      </c>
      <c r="BI1666" t="s">
        <v>3012</v>
      </c>
    </row>
    <row r="1667" spans="1:61" x14ac:dyDescent="0.35">
      <c r="A1667" t="s">
        <v>3506</v>
      </c>
      <c r="B1667">
        <v>10000</v>
      </c>
      <c r="C1667">
        <v>10000</v>
      </c>
      <c r="D1667" s="2">
        <v>45772</v>
      </c>
      <c r="E1667" t="s">
        <v>59</v>
      </c>
      <c r="F1667" t="s">
        <v>3507</v>
      </c>
      <c r="G1667" t="s">
        <v>1689</v>
      </c>
      <c r="I1667">
        <v>1</v>
      </c>
      <c r="J1667" t="s">
        <v>183</v>
      </c>
      <c r="K1667">
        <v>61</v>
      </c>
      <c r="L1667" t="s">
        <v>6046</v>
      </c>
      <c r="M1667" t="s">
        <v>209</v>
      </c>
      <c r="N1667" t="s">
        <v>3802</v>
      </c>
      <c r="O1667" s="3">
        <v>6000</v>
      </c>
      <c r="R1667" s="2">
        <v>45771</v>
      </c>
      <c r="T1667">
        <v>1</v>
      </c>
      <c r="U1667" s="3">
        <v>6000</v>
      </c>
      <c r="V1667" t="s">
        <v>65</v>
      </c>
      <c r="W1667" t="s">
        <v>1690</v>
      </c>
      <c r="X1667">
        <v>0</v>
      </c>
      <c r="Y1667" s="3">
        <v>3000</v>
      </c>
      <c r="Z1667" s="3">
        <v>3000</v>
      </c>
      <c r="AA1667">
        <v>0</v>
      </c>
      <c r="AB1667">
        <v>0</v>
      </c>
      <c r="AC1667">
        <v>0</v>
      </c>
      <c r="AF1667">
        <v>0</v>
      </c>
      <c r="AO1667" t="s">
        <v>1691</v>
      </c>
      <c r="AP1667" t="s">
        <v>622</v>
      </c>
      <c r="AQ1667" t="s">
        <v>24955</v>
      </c>
      <c r="AS1667">
        <v>0</v>
      </c>
      <c r="AT1667">
        <v>0</v>
      </c>
      <c r="AU1667">
        <v>0</v>
      </c>
      <c r="AV1667">
        <v>0</v>
      </c>
      <c r="AW1667">
        <v>0</v>
      </c>
      <c r="AX1667">
        <v>0</v>
      </c>
      <c r="BB1667" t="s">
        <v>63</v>
      </c>
      <c r="BC1667" t="s">
        <v>5892</v>
      </c>
      <c r="BD1667">
        <v>0</v>
      </c>
      <c r="BF1667" t="s">
        <v>622</v>
      </c>
      <c r="BI1667" t="s">
        <v>3508</v>
      </c>
    </row>
    <row r="1668" spans="1:61" x14ac:dyDescent="0.35">
      <c r="A1668" t="s">
        <v>3509</v>
      </c>
      <c r="B1668">
        <v>10000</v>
      </c>
      <c r="C1668">
        <v>20000</v>
      </c>
      <c r="D1668" s="2">
        <v>45772</v>
      </c>
      <c r="E1668" t="s">
        <v>59</v>
      </c>
      <c r="F1668" s="4">
        <v>0.46587962962962964</v>
      </c>
      <c r="G1668" t="s">
        <v>2496</v>
      </c>
      <c r="I1668">
        <v>1</v>
      </c>
      <c r="J1668" t="s">
        <v>183</v>
      </c>
      <c r="K1668">
        <v>94</v>
      </c>
      <c r="L1668" t="s">
        <v>6050</v>
      </c>
      <c r="M1668" t="s">
        <v>81</v>
      </c>
      <c r="N1668" t="s">
        <v>3825</v>
      </c>
      <c r="O1668" s="3">
        <v>9000</v>
      </c>
      <c r="R1668" s="2">
        <v>45771</v>
      </c>
      <c r="T1668">
        <v>4</v>
      </c>
      <c r="U1668" s="3">
        <v>36000</v>
      </c>
      <c r="V1668" t="s">
        <v>65</v>
      </c>
      <c r="W1668" t="s">
        <v>3510</v>
      </c>
      <c r="X1668">
        <v>0</v>
      </c>
      <c r="Y1668" s="3">
        <v>36000</v>
      </c>
      <c r="Z1668">
        <v>0</v>
      </c>
      <c r="AA1668">
        <v>0</v>
      </c>
      <c r="AB1668">
        <v>0</v>
      </c>
      <c r="AC1668">
        <v>0</v>
      </c>
      <c r="AF1668">
        <v>0</v>
      </c>
      <c r="AO1668" t="s">
        <v>3511</v>
      </c>
      <c r="AP1668" t="s">
        <v>84</v>
      </c>
      <c r="AQ1668" t="s">
        <v>14396</v>
      </c>
      <c r="AS1668">
        <v>0</v>
      </c>
      <c r="AT1668">
        <v>0</v>
      </c>
      <c r="AU1668">
        <v>0</v>
      </c>
      <c r="AV1668">
        <v>0</v>
      </c>
      <c r="AW1668">
        <v>0</v>
      </c>
      <c r="AX1668">
        <v>0</v>
      </c>
      <c r="BB1668" t="s">
        <v>63</v>
      </c>
      <c r="BC1668" t="s">
        <v>6515</v>
      </c>
      <c r="BD1668">
        <v>0</v>
      </c>
      <c r="BF1668" t="s">
        <v>84</v>
      </c>
      <c r="BI1668" t="s">
        <v>3512</v>
      </c>
    </row>
    <row r="1669" spans="1:61" x14ac:dyDescent="0.35">
      <c r="A1669" t="s">
        <v>3513</v>
      </c>
      <c r="B1669">
        <v>10000</v>
      </c>
      <c r="C1669">
        <v>10000</v>
      </c>
      <c r="D1669" s="2">
        <v>45772</v>
      </c>
      <c r="E1669" t="s">
        <v>59</v>
      </c>
      <c r="F1669" t="s">
        <v>3514</v>
      </c>
      <c r="G1669" t="s">
        <v>3302</v>
      </c>
      <c r="I1669">
        <v>1</v>
      </c>
      <c r="J1669" t="s">
        <v>183</v>
      </c>
      <c r="K1669">
        <v>46</v>
      </c>
      <c r="L1669" t="s">
        <v>6049</v>
      </c>
      <c r="M1669" t="s">
        <v>231</v>
      </c>
      <c r="N1669" t="s">
        <v>3809</v>
      </c>
      <c r="O1669" s="3">
        <v>3000</v>
      </c>
      <c r="R1669" s="2">
        <v>45771</v>
      </c>
      <c r="T1669">
        <v>1</v>
      </c>
      <c r="U1669" s="3">
        <v>3000</v>
      </c>
      <c r="V1669" t="s">
        <v>65</v>
      </c>
      <c r="W1669" t="s">
        <v>3515</v>
      </c>
      <c r="X1669">
        <v>0</v>
      </c>
      <c r="Y1669" s="3">
        <v>3000</v>
      </c>
      <c r="Z1669">
        <v>0</v>
      </c>
      <c r="AA1669">
        <v>0</v>
      </c>
      <c r="AB1669">
        <v>0</v>
      </c>
      <c r="AC1669">
        <v>0</v>
      </c>
      <c r="AF1669">
        <v>0</v>
      </c>
      <c r="AO1669" t="s">
        <v>3516</v>
      </c>
      <c r="AP1669" t="s">
        <v>465</v>
      </c>
      <c r="AQ1669" t="s">
        <v>15009</v>
      </c>
      <c r="AS1669">
        <v>0</v>
      </c>
      <c r="AT1669">
        <v>0</v>
      </c>
      <c r="AU1669">
        <v>0</v>
      </c>
      <c r="AV1669">
        <v>0</v>
      </c>
      <c r="AW1669">
        <v>0</v>
      </c>
      <c r="AX1669">
        <v>0</v>
      </c>
      <c r="BB1669" t="s">
        <v>63</v>
      </c>
      <c r="BC1669" t="s">
        <v>5893</v>
      </c>
      <c r="BD1669">
        <v>0</v>
      </c>
      <c r="BF1669" t="s">
        <v>465</v>
      </c>
      <c r="BI1669" t="s">
        <v>2594</v>
      </c>
    </row>
    <row r="1670" spans="1:61" x14ac:dyDescent="0.35">
      <c r="A1670" t="s">
        <v>3517</v>
      </c>
      <c r="B1670">
        <v>10000</v>
      </c>
      <c r="C1670">
        <v>10000</v>
      </c>
      <c r="D1670" s="2">
        <v>45771</v>
      </c>
      <c r="E1670" t="s">
        <v>59</v>
      </c>
      <c r="F1670" t="s">
        <v>3518</v>
      </c>
      <c r="G1670" t="s">
        <v>3302</v>
      </c>
      <c r="I1670">
        <v>1</v>
      </c>
      <c r="J1670" t="s">
        <v>183</v>
      </c>
      <c r="K1670">
        <v>46</v>
      </c>
      <c r="L1670" t="s">
        <v>6049</v>
      </c>
      <c r="M1670" t="s">
        <v>231</v>
      </c>
      <c r="N1670" t="s">
        <v>3809</v>
      </c>
      <c r="O1670" s="3">
        <v>1000</v>
      </c>
      <c r="R1670" s="2">
        <v>45771</v>
      </c>
      <c r="T1670">
        <v>1</v>
      </c>
      <c r="U1670" s="3">
        <v>1000</v>
      </c>
      <c r="V1670" t="s">
        <v>65</v>
      </c>
      <c r="W1670" t="s">
        <v>3519</v>
      </c>
      <c r="X1670">
        <v>0</v>
      </c>
      <c r="Y1670" s="3">
        <v>1000</v>
      </c>
      <c r="Z1670">
        <v>0</v>
      </c>
      <c r="AA1670">
        <v>0</v>
      </c>
      <c r="AB1670">
        <v>0</v>
      </c>
      <c r="AC1670">
        <v>0</v>
      </c>
      <c r="AF1670">
        <v>0</v>
      </c>
      <c r="AO1670" t="s">
        <v>3520</v>
      </c>
      <c r="AP1670" t="s">
        <v>465</v>
      </c>
      <c r="AQ1670" t="s">
        <v>15009</v>
      </c>
      <c r="AS1670">
        <v>0</v>
      </c>
      <c r="AT1670">
        <v>0</v>
      </c>
      <c r="AU1670">
        <v>0</v>
      </c>
      <c r="AV1670">
        <v>0</v>
      </c>
      <c r="AW1670">
        <v>0</v>
      </c>
      <c r="AX1670">
        <v>0</v>
      </c>
      <c r="BB1670" t="s">
        <v>63</v>
      </c>
      <c r="BC1670" t="s">
        <v>5894</v>
      </c>
      <c r="BD1670">
        <v>0</v>
      </c>
      <c r="BF1670" t="s">
        <v>465</v>
      </c>
      <c r="BI1670" t="s">
        <v>2675</v>
      </c>
    </row>
    <row r="1671" spans="1:61" x14ac:dyDescent="0.35">
      <c r="A1671" t="s">
        <v>3521</v>
      </c>
      <c r="B1671">
        <v>10000</v>
      </c>
      <c r="C1671">
        <v>20000</v>
      </c>
      <c r="D1671" s="2">
        <v>45772</v>
      </c>
      <c r="E1671" t="s">
        <v>59</v>
      </c>
      <c r="F1671" t="s">
        <v>1701</v>
      </c>
      <c r="G1671">
        <v>10620258008</v>
      </c>
      <c r="I1671">
        <v>2</v>
      </c>
      <c r="J1671" t="s">
        <v>183</v>
      </c>
      <c r="K1671">
        <v>77</v>
      </c>
      <c r="L1671" t="s">
        <v>6043</v>
      </c>
      <c r="M1671" t="s">
        <v>192</v>
      </c>
      <c r="N1671" t="s">
        <v>3848</v>
      </c>
      <c r="O1671">
        <v>423</v>
      </c>
      <c r="R1671" s="2">
        <v>45771</v>
      </c>
      <c r="T1671">
        <v>180</v>
      </c>
      <c r="U1671" s="3">
        <v>76140</v>
      </c>
      <c r="V1671" t="s">
        <v>65</v>
      </c>
      <c r="W1671" t="s">
        <v>3523</v>
      </c>
      <c r="X1671">
        <v>0</v>
      </c>
      <c r="Y1671" s="3">
        <v>60000</v>
      </c>
      <c r="Z1671" s="3">
        <v>16140</v>
      </c>
      <c r="AA1671">
        <v>0</v>
      </c>
      <c r="AB1671">
        <v>0</v>
      </c>
      <c r="AC1671">
        <v>0</v>
      </c>
      <c r="AF1671">
        <v>0</v>
      </c>
      <c r="AO1671" t="s">
        <v>3524</v>
      </c>
      <c r="AP1671" t="s">
        <v>108</v>
      </c>
      <c r="AQ1671" t="s">
        <v>13404</v>
      </c>
      <c r="AS1671">
        <v>0</v>
      </c>
      <c r="AT1671">
        <v>0</v>
      </c>
      <c r="AU1671">
        <v>0</v>
      </c>
      <c r="AV1671">
        <v>0</v>
      </c>
      <c r="AW1671">
        <v>0</v>
      </c>
      <c r="AX1671">
        <v>0</v>
      </c>
      <c r="BB1671" t="s">
        <v>63</v>
      </c>
      <c r="BC1671" t="s">
        <v>6516</v>
      </c>
      <c r="BD1671">
        <v>0</v>
      </c>
      <c r="BF1671" t="s">
        <v>108</v>
      </c>
      <c r="BI1671" t="s">
        <v>3525</v>
      </c>
    </row>
    <row r="1672" spans="1:61" x14ac:dyDescent="0.35">
      <c r="A1672" t="s">
        <v>4341</v>
      </c>
      <c r="B1672">
        <v>10000</v>
      </c>
      <c r="C1672">
        <v>10000</v>
      </c>
      <c r="D1672" s="2">
        <v>45779</v>
      </c>
      <c r="E1672" t="s">
        <v>59</v>
      </c>
      <c r="F1672" t="s">
        <v>4342</v>
      </c>
      <c r="G1672" t="s">
        <v>1428</v>
      </c>
      <c r="I1672">
        <v>1</v>
      </c>
      <c r="J1672" t="s">
        <v>183</v>
      </c>
      <c r="K1672">
        <v>78</v>
      </c>
      <c r="L1672" t="s">
        <v>6047</v>
      </c>
      <c r="M1672" t="s">
        <v>216</v>
      </c>
      <c r="N1672" t="s">
        <v>3803</v>
      </c>
      <c r="O1672" s="3">
        <v>2750</v>
      </c>
      <c r="R1672" s="2">
        <v>45771</v>
      </c>
      <c r="T1672">
        <v>16</v>
      </c>
      <c r="U1672" s="3">
        <v>44000</v>
      </c>
      <c r="V1672" t="s">
        <v>65</v>
      </c>
      <c r="W1672" t="s">
        <v>1353</v>
      </c>
      <c r="X1672">
        <v>0</v>
      </c>
      <c r="Y1672" s="3">
        <v>40000</v>
      </c>
      <c r="Z1672" s="3">
        <v>4000</v>
      </c>
      <c r="AA1672">
        <v>0</v>
      </c>
      <c r="AB1672">
        <v>0</v>
      </c>
      <c r="AC1672">
        <v>0</v>
      </c>
      <c r="AF1672">
        <v>0</v>
      </c>
      <c r="AO1672" t="s">
        <v>1354</v>
      </c>
      <c r="AP1672" t="s">
        <v>170</v>
      </c>
      <c r="AQ1672" t="s">
        <v>21526</v>
      </c>
      <c r="AS1672">
        <v>0</v>
      </c>
      <c r="AT1672">
        <v>0</v>
      </c>
      <c r="AU1672">
        <v>0</v>
      </c>
      <c r="AV1672">
        <v>0</v>
      </c>
      <c r="AW1672">
        <v>0</v>
      </c>
      <c r="AX1672">
        <v>0</v>
      </c>
      <c r="BB1672" t="s">
        <v>63</v>
      </c>
      <c r="BC1672" t="s">
        <v>6155</v>
      </c>
      <c r="BD1672">
        <v>0</v>
      </c>
      <c r="BF1672" t="s">
        <v>170</v>
      </c>
      <c r="BI1672" t="s">
        <v>4343</v>
      </c>
    </row>
    <row r="1673" spans="1:61" x14ac:dyDescent="0.35">
      <c r="A1673" t="s">
        <v>3526</v>
      </c>
      <c r="B1673">
        <v>10000</v>
      </c>
      <c r="C1673">
        <v>10000</v>
      </c>
      <c r="D1673" s="2">
        <v>45771</v>
      </c>
      <c r="E1673" t="s">
        <v>59</v>
      </c>
      <c r="F1673" t="s">
        <v>3527</v>
      </c>
      <c r="G1673" t="s">
        <v>3528</v>
      </c>
      <c r="I1673">
        <v>1</v>
      </c>
      <c r="J1673" t="s">
        <v>183</v>
      </c>
      <c r="K1673">
        <v>22</v>
      </c>
      <c r="L1673" t="s">
        <v>6063</v>
      </c>
      <c r="M1673" t="s">
        <v>685</v>
      </c>
      <c r="N1673" t="s">
        <v>3805</v>
      </c>
      <c r="O1673" s="3">
        <v>4000</v>
      </c>
      <c r="R1673" s="2">
        <v>45771</v>
      </c>
      <c r="T1673">
        <v>1</v>
      </c>
      <c r="U1673" s="3">
        <v>4000</v>
      </c>
      <c r="V1673" t="s">
        <v>65</v>
      </c>
      <c r="W1673" t="s">
        <v>3529</v>
      </c>
      <c r="X1673">
        <v>0</v>
      </c>
      <c r="Y1673" s="3">
        <v>4000</v>
      </c>
      <c r="Z1673">
        <v>0</v>
      </c>
      <c r="AA1673">
        <v>0</v>
      </c>
      <c r="AB1673">
        <v>0</v>
      </c>
      <c r="AC1673">
        <v>0</v>
      </c>
      <c r="AF1673">
        <v>0</v>
      </c>
      <c r="AO1673" t="s">
        <v>3530</v>
      </c>
      <c r="AP1673" t="s">
        <v>465</v>
      </c>
      <c r="AQ1673" t="s">
        <v>15009</v>
      </c>
      <c r="AS1673">
        <v>0</v>
      </c>
      <c r="AT1673">
        <v>0</v>
      </c>
      <c r="AU1673">
        <v>0</v>
      </c>
      <c r="AV1673">
        <v>0</v>
      </c>
      <c r="AW1673">
        <v>0</v>
      </c>
      <c r="AX1673">
        <v>0</v>
      </c>
      <c r="BB1673" t="s">
        <v>63</v>
      </c>
      <c r="BC1673" t="s">
        <v>6517</v>
      </c>
      <c r="BD1673">
        <v>0</v>
      </c>
      <c r="BF1673" t="s">
        <v>465</v>
      </c>
      <c r="BI1673" t="s">
        <v>3531</v>
      </c>
    </row>
    <row r="1674" spans="1:61" x14ac:dyDescent="0.35">
      <c r="A1674" t="s">
        <v>3770</v>
      </c>
      <c r="B1674">
        <v>10000</v>
      </c>
      <c r="C1674">
        <v>10000</v>
      </c>
      <c r="D1674" s="2">
        <v>45775</v>
      </c>
      <c r="E1674" t="s">
        <v>59</v>
      </c>
      <c r="F1674" t="s">
        <v>3739</v>
      </c>
      <c r="G1674" t="s">
        <v>3771</v>
      </c>
      <c r="I1674">
        <v>1</v>
      </c>
      <c r="J1674" t="s">
        <v>183</v>
      </c>
      <c r="K1674">
        <v>60</v>
      </c>
      <c r="L1674" t="s">
        <v>6048</v>
      </c>
      <c r="M1674" t="s">
        <v>222</v>
      </c>
      <c r="N1674" t="s">
        <v>3835</v>
      </c>
      <c r="O1674" s="3">
        <v>20000</v>
      </c>
      <c r="R1674" s="2">
        <v>45771</v>
      </c>
      <c r="T1674">
        <v>1</v>
      </c>
      <c r="U1674" s="3">
        <v>20000</v>
      </c>
      <c r="V1674" t="s">
        <v>65</v>
      </c>
      <c r="W1674" t="s">
        <v>3773</v>
      </c>
      <c r="X1674">
        <v>0</v>
      </c>
      <c r="Y1674" s="3">
        <v>20000</v>
      </c>
      <c r="Z1674">
        <v>0</v>
      </c>
      <c r="AA1674">
        <v>0</v>
      </c>
      <c r="AB1674">
        <v>0</v>
      </c>
      <c r="AC1674">
        <v>0</v>
      </c>
      <c r="AF1674">
        <v>0</v>
      </c>
      <c r="AO1674" t="s">
        <v>3774</v>
      </c>
      <c r="AP1674" t="s">
        <v>3775</v>
      </c>
      <c r="AQ1674" t="s">
        <v>20093</v>
      </c>
      <c r="AS1674">
        <v>0</v>
      </c>
      <c r="AT1674">
        <v>0</v>
      </c>
      <c r="AU1674">
        <v>0</v>
      </c>
      <c r="AV1674">
        <v>0</v>
      </c>
      <c r="AW1674">
        <v>0</v>
      </c>
      <c r="AX1674">
        <v>0</v>
      </c>
      <c r="BB1674" t="s">
        <v>63</v>
      </c>
      <c r="BC1674" t="s">
        <v>5895</v>
      </c>
      <c r="BD1674">
        <v>0</v>
      </c>
      <c r="BF1674" t="s">
        <v>3775</v>
      </c>
      <c r="BI1674" t="s">
        <v>3776</v>
      </c>
    </row>
    <row r="1675" spans="1:61" x14ac:dyDescent="0.35">
      <c r="A1675" t="s">
        <v>3532</v>
      </c>
      <c r="B1675">
        <v>10000</v>
      </c>
      <c r="C1675">
        <v>20000</v>
      </c>
      <c r="D1675" s="2">
        <v>45772</v>
      </c>
      <c r="E1675" t="s">
        <v>59</v>
      </c>
      <c r="F1675" t="s">
        <v>3533</v>
      </c>
      <c r="G1675" t="s">
        <v>3534</v>
      </c>
      <c r="I1675">
        <v>1</v>
      </c>
      <c r="J1675" t="s">
        <v>183</v>
      </c>
      <c r="K1675">
        <v>32</v>
      </c>
      <c r="L1675" t="s">
        <v>6064</v>
      </c>
      <c r="M1675" t="s">
        <v>516</v>
      </c>
      <c r="N1675" t="s">
        <v>3833</v>
      </c>
      <c r="O1675" s="3">
        <v>5860</v>
      </c>
      <c r="R1675" s="2">
        <v>45771</v>
      </c>
      <c r="T1675">
        <v>1</v>
      </c>
      <c r="U1675" s="3">
        <v>5860</v>
      </c>
      <c r="V1675" t="s">
        <v>65</v>
      </c>
      <c r="W1675" t="s">
        <v>915</v>
      </c>
      <c r="X1675">
        <v>0</v>
      </c>
      <c r="Y1675" s="3">
        <v>2680</v>
      </c>
      <c r="Z1675" s="3">
        <v>3180</v>
      </c>
      <c r="AA1675">
        <v>0</v>
      </c>
      <c r="AB1675">
        <v>0</v>
      </c>
      <c r="AC1675">
        <v>0</v>
      </c>
      <c r="AF1675">
        <v>0</v>
      </c>
      <c r="AO1675" t="s">
        <v>916</v>
      </c>
      <c r="AP1675" t="s">
        <v>465</v>
      </c>
      <c r="AQ1675" t="s">
        <v>15009</v>
      </c>
      <c r="AS1675">
        <v>0</v>
      </c>
      <c r="AT1675">
        <v>0</v>
      </c>
      <c r="AU1675">
        <v>0</v>
      </c>
      <c r="AV1675">
        <v>0</v>
      </c>
      <c r="AW1675">
        <v>0</v>
      </c>
      <c r="AX1675">
        <v>0</v>
      </c>
      <c r="BB1675" t="s">
        <v>63</v>
      </c>
      <c r="BC1675" t="s">
        <v>5278</v>
      </c>
      <c r="BD1675">
        <v>0</v>
      </c>
      <c r="BF1675" t="s">
        <v>465</v>
      </c>
      <c r="BI1675" t="s">
        <v>3074</v>
      </c>
    </row>
    <row r="1676" spans="1:61" x14ac:dyDescent="0.35">
      <c r="A1676" t="s">
        <v>3535</v>
      </c>
      <c r="B1676">
        <v>10000</v>
      </c>
      <c r="C1676">
        <v>10000</v>
      </c>
      <c r="D1676" s="2">
        <v>45772</v>
      </c>
      <c r="E1676" t="s">
        <v>59</v>
      </c>
      <c r="F1676" t="s">
        <v>3536</v>
      </c>
      <c r="G1676" t="s">
        <v>3537</v>
      </c>
      <c r="I1676">
        <v>1</v>
      </c>
      <c r="J1676" t="s">
        <v>183</v>
      </c>
      <c r="K1676">
        <v>60</v>
      </c>
      <c r="L1676" t="s">
        <v>6048</v>
      </c>
      <c r="M1676" t="s">
        <v>222</v>
      </c>
      <c r="N1676" t="s">
        <v>3835</v>
      </c>
      <c r="O1676" s="3">
        <v>1000</v>
      </c>
      <c r="R1676" s="2">
        <v>45771</v>
      </c>
      <c r="T1676">
        <v>1</v>
      </c>
      <c r="U1676" s="3">
        <v>1000</v>
      </c>
      <c r="V1676" t="s">
        <v>65</v>
      </c>
      <c r="W1676" t="s">
        <v>3538</v>
      </c>
      <c r="X1676">
        <v>0</v>
      </c>
      <c r="Y1676" s="3">
        <v>1000</v>
      </c>
      <c r="Z1676">
        <v>0</v>
      </c>
      <c r="AA1676">
        <v>0</v>
      </c>
      <c r="AB1676">
        <v>0</v>
      </c>
      <c r="AC1676">
        <v>0</v>
      </c>
      <c r="AF1676">
        <v>0</v>
      </c>
      <c r="AO1676" t="s">
        <v>3539</v>
      </c>
      <c r="AP1676" t="s">
        <v>3540</v>
      </c>
      <c r="AQ1676" t="s">
        <v>21156</v>
      </c>
      <c r="AS1676">
        <v>0</v>
      </c>
      <c r="AT1676">
        <v>0</v>
      </c>
      <c r="AU1676">
        <v>0</v>
      </c>
      <c r="AV1676">
        <v>0</v>
      </c>
      <c r="AW1676">
        <v>0</v>
      </c>
      <c r="AX1676">
        <v>0</v>
      </c>
      <c r="BB1676" t="s">
        <v>63</v>
      </c>
      <c r="BC1676" t="s">
        <v>5896</v>
      </c>
      <c r="BD1676">
        <v>0</v>
      </c>
      <c r="BF1676" t="s">
        <v>3540</v>
      </c>
      <c r="BI1676" t="s">
        <v>3541</v>
      </c>
    </row>
    <row r="1677" spans="1:61" x14ac:dyDescent="0.35">
      <c r="A1677" t="s">
        <v>3542</v>
      </c>
      <c r="B1677">
        <v>10000</v>
      </c>
      <c r="C1677">
        <v>10000</v>
      </c>
      <c r="D1677" s="2">
        <v>45771</v>
      </c>
      <c r="E1677" t="s">
        <v>59</v>
      </c>
      <c r="F1677" t="s">
        <v>3543</v>
      </c>
      <c r="G1677" t="s">
        <v>3544</v>
      </c>
      <c r="I1677">
        <v>1</v>
      </c>
      <c r="J1677" t="s">
        <v>183</v>
      </c>
      <c r="K1677">
        <v>71</v>
      </c>
      <c r="L1677" t="s">
        <v>6057</v>
      </c>
      <c r="M1677" t="s">
        <v>368</v>
      </c>
      <c r="N1677" t="s">
        <v>3857</v>
      </c>
      <c r="O1677" s="3">
        <v>4313</v>
      </c>
      <c r="R1677" s="2">
        <v>45771</v>
      </c>
      <c r="T1677">
        <v>16</v>
      </c>
      <c r="U1677" s="3">
        <v>69008</v>
      </c>
      <c r="V1677" t="s">
        <v>65</v>
      </c>
      <c r="W1677" t="s">
        <v>3545</v>
      </c>
      <c r="X1677">
        <v>0</v>
      </c>
      <c r="Y1677" s="3">
        <v>69000</v>
      </c>
      <c r="Z1677">
        <v>8</v>
      </c>
      <c r="AA1677">
        <v>0</v>
      </c>
      <c r="AB1677">
        <v>0</v>
      </c>
      <c r="AC1677">
        <v>0</v>
      </c>
      <c r="AF1677">
        <v>0</v>
      </c>
      <c r="AO1677" t="s">
        <v>3546</v>
      </c>
      <c r="AP1677" t="s">
        <v>592</v>
      </c>
      <c r="AQ1677" t="s">
        <v>23747</v>
      </c>
      <c r="AS1677">
        <v>0</v>
      </c>
      <c r="AT1677">
        <v>0</v>
      </c>
      <c r="AU1677">
        <v>0</v>
      </c>
      <c r="AV1677">
        <v>0</v>
      </c>
      <c r="AW1677">
        <v>0</v>
      </c>
      <c r="AX1677">
        <v>0</v>
      </c>
      <c r="BB1677" t="s">
        <v>63</v>
      </c>
      <c r="BC1677" t="s">
        <v>5897</v>
      </c>
      <c r="BD1677">
        <v>0</v>
      </c>
      <c r="BF1677" t="s">
        <v>592</v>
      </c>
      <c r="BI1677" t="s">
        <v>3547</v>
      </c>
    </row>
    <row r="1678" spans="1:61" x14ac:dyDescent="0.35">
      <c r="A1678" t="s">
        <v>3548</v>
      </c>
      <c r="B1678">
        <v>10000</v>
      </c>
      <c r="C1678">
        <v>20000</v>
      </c>
      <c r="D1678" s="2">
        <v>45772</v>
      </c>
      <c r="E1678" t="s">
        <v>59</v>
      </c>
      <c r="F1678" t="s">
        <v>2268</v>
      </c>
      <c r="G1678" t="s">
        <v>2893</v>
      </c>
      <c r="I1678">
        <v>2</v>
      </c>
      <c r="J1678" t="s">
        <v>183</v>
      </c>
      <c r="K1678">
        <v>92</v>
      </c>
      <c r="L1678" t="s">
        <v>6053</v>
      </c>
      <c r="M1678" t="s">
        <v>281</v>
      </c>
      <c r="N1678" t="s">
        <v>3851</v>
      </c>
      <c r="O1678">
        <v>200</v>
      </c>
      <c r="R1678" s="2">
        <v>45771</v>
      </c>
      <c r="T1678">
        <v>1</v>
      </c>
      <c r="U1678">
        <v>200</v>
      </c>
      <c r="V1678" t="s">
        <v>65</v>
      </c>
      <c r="W1678" t="s">
        <v>3550</v>
      </c>
      <c r="X1678">
        <v>0</v>
      </c>
      <c r="Y1678">
        <v>100</v>
      </c>
      <c r="Z1678">
        <v>100</v>
      </c>
      <c r="AA1678">
        <v>0</v>
      </c>
      <c r="AB1678">
        <v>0</v>
      </c>
      <c r="AC1678">
        <v>0</v>
      </c>
      <c r="AF1678">
        <v>0</v>
      </c>
      <c r="AO1678" t="s">
        <v>3551</v>
      </c>
      <c r="AP1678" t="s">
        <v>622</v>
      </c>
      <c r="AQ1678" t="s">
        <v>24955</v>
      </c>
      <c r="AS1678">
        <v>0</v>
      </c>
      <c r="AT1678">
        <v>0</v>
      </c>
      <c r="AU1678">
        <v>0</v>
      </c>
      <c r="AV1678">
        <v>0</v>
      </c>
      <c r="AW1678">
        <v>0</v>
      </c>
      <c r="AX1678">
        <v>0</v>
      </c>
      <c r="BB1678" t="s">
        <v>63</v>
      </c>
      <c r="BC1678" t="s">
        <v>5777</v>
      </c>
      <c r="BD1678">
        <v>0</v>
      </c>
      <c r="BF1678" t="s">
        <v>622</v>
      </c>
      <c r="BI1678" t="s">
        <v>3552</v>
      </c>
    </row>
    <row r="1679" spans="1:61" x14ac:dyDescent="0.35">
      <c r="A1679" t="s">
        <v>3555</v>
      </c>
      <c r="B1679">
        <v>10000</v>
      </c>
      <c r="C1679">
        <v>10000</v>
      </c>
      <c r="D1679" s="2">
        <v>45772</v>
      </c>
      <c r="E1679" t="s">
        <v>59</v>
      </c>
      <c r="F1679" t="s">
        <v>3533</v>
      </c>
      <c r="G1679" t="s">
        <v>3556</v>
      </c>
      <c r="I1679">
        <v>1</v>
      </c>
      <c r="J1679" t="s">
        <v>183</v>
      </c>
      <c r="K1679">
        <v>32</v>
      </c>
      <c r="L1679" t="s">
        <v>6064</v>
      </c>
      <c r="M1679" t="s">
        <v>516</v>
      </c>
      <c r="N1679" t="s">
        <v>3833</v>
      </c>
      <c r="O1679" s="3">
        <v>5860</v>
      </c>
      <c r="R1679" s="2">
        <v>45771</v>
      </c>
      <c r="T1679">
        <v>1</v>
      </c>
      <c r="U1679" s="3">
        <v>5860</v>
      </c>
      <c r="V1679" t="s">
        <v>65</v>
      </c>
      <c r="W1679" t="s">
        <v>915</v>
      </c>
      <c r="X1679">
        <v>0</v>
      </c>
      <c r="Y1679" s="3">
        <v>5360</v>
      </c>
      <c r="Z1679">
        <v>500</v>
      </c>
      <c r="AA1679">
        <v>0</v>
      </c>
      <c r="AB1679">
        <v>0</v>
      </c>
      <c r="AC1679">
        <v>0</v>
      </c>
      <c r="AF1679">
        <v>0</v>
      </c>
      <c r="AO1679" t="s">
        <v>916</v>
      </c>
      <c r="AP1679" t="s">
        <v>465</v>
      </c>
      <c r="AQ1679" t="s">
        <v>15009</v>
      </c>
      <c r="AS1679">
        <v>0</v>
      </c>
      <c r="AT1679">
        <v>0</v>
      </c>
      <c r="AU1679">
        <v>0</v>
      </c>
      <c r="AV1679">
        <v>0</v>
      </c>
      <c r="AW1679">
        <v>0</v>
      </c>
      <c r="AX1679">
        <v>0</v>
      </c>
      <c r="BB1679" t="s">
        <v>63</v>
      </c>
      <c r="BC1679" t="s">
        <v>6518</v>
      </c>
      <c r="BD1679">
        <v>0</v>
      </c>
      <c r="BF1679" t="s">
        <v>465</v>
      </c>
      <c r="BI1679" t="s">
        <v>3293</v>
      </c>
    </row>
    <row r="1680" spans="1:61" x14ac:dyDescent="0.35">
      <c r="A1680" t="s">
        <v>6169</v>
      </c>
      <c r="B1680">
        <v>10000</v>
      </c>
      <c r="C1680">
        <v>10000</v>
      </c>
      <c r="D1680" s="2">
        <v>45783</v>
      </c>
      <c r="E1680" t="s">
        <v>59</v>
      </c>
      <c r="F1680" t="s">
        <v>6519</v>
      </c>
      <c r="G1680" t="s">
        <v>6520</v>
      </c>
      <c r="I1680">
        <v>1</v>
      </c>
      <c r="J1680" t="s">
        <v>183</v>
      </c>
      <c r="K1680">
        <v>79</v>
      </c>
      <c r="L1680" t="s">
        <v>6076</v>
      </c>
      <c r="M1680" t="s">
        <v>945</v>
      </c>
      <c r="N1680" t="s">
        <v>3831</v>
      </c>
      <c r="O1680" s="3">
        <v>3540</v>
      </c>
      <c r="R1680" s="2">
        <v>45771</v>
      </c>
      <c r="T1680">
        <v>308</v>
      </c>
      <c r="U1680" s="3">
        <v>1090320</v>
      </c>
      <c r="V1680" t="s">
        <v>65</v>
      </c>
      <c r="W1680" t="s">
        <v>1506</v>
      </c>
      <c r="X1680">
        <v>0</v>
      </c>
      <c r="Y1680" s="3">
        <v>1000000</v>
      </c>
      <c r="Z1680" s="3">
        <v>90320</v>
      </c>
      <c r="AA1680">
        <v>0</v>
      </c>
      <c r="AB1680">
        <v>0</v>
      </c>
      <c r="AC1680">
        <v>0</v>
      </c>
      <c r="AF1680">
        <v>0</v>
      </c>
      <c r="AO1680" t="s">
        <v>1507</v>
      </c>
      <c r="AP1680" t="s">
        <v>108</v>
      </c>
      <c r="AQ1680" t="s">
        <v>13404</v>
      </c>
      <c r="AS1680">
        <v>0</v>
      </c>
      <c r="AT1680">
        <v>0</v>
      </c>
      <c r="AU1680">
        <v>0</v>
      </c>
      <c r="AV1680">
        <v>0</v>
      </c>
      <c r="AW1680">
        <v>0</v>
      </c>
      <c r="AX1680">
        <v>0</v>
      </c>
      <c r="BB1680" t="s">
        <v>63</v>
      </c>
      <c r="BC1680" t="s">
        <v>6171</v>
      </c>
      <c r="BD1680">
        <v>0</v>
      </c>
      <c r="BF1680" t="s">
        <v>108</v>
      </c>
      <c r="BI1680" t="s">
        <v>6172</v>
      </c>
    </row>
    <row r="1681" spans="1:61" x14ac:dyDescent="0.35">
      <c r="A1681" t="s">
        <v>5642</v>
      </c>
      <c r="B1681">
        <v>10000</v>
      </c>
      <c r="C1681">
        <v>20000</v>
      </c>
      <c r="D1681" s="2">
        <v>45775</v>
      </c>
      <c r="E1681" t="s">
        <v>59</v>
      </c>
      <c r="F1681" t="s">
        <v>5643</v>
      </c>
      <c r="G1681" t="s">
        <v>3717</v>
      </c>
      <c r="I1681">
        <v>2</v>
      </c>
      <c r="J1681" t="s">
        <v>183</v>
      </c>
      <c r="K1681">
        <v>105</v>
      </c>
      <c r="L1681" t="s">
        <v>6067</v>
      </c>
      <c r="M1681" t="s">
        <v>281</v>
      </c>
      <c r="N1681" t="s">
        <v>3851</v>
      </c>
      <c r="O1681" s="3">
        <v>1700</v>
      </c>
      <c r="R1681" s="2">
        <v>45771</v>
      </c>
      <c r="T1681">
        <v>3</v>
      </c>
      <c r="U1681" s="3">
        <v>5100</v>
      </c>
      <c r="V1681" t="s">
        <v>65</v>
      </c>
      <c r="W1681" t="s">
        <v>5644</v>
      </c>
      <c r="X1681">
        <v>0</v>
      </c>
      <c r="Y1681" s="3">
        <v>5000</v>
      </c>
      <c r="Z1681">
        <v>100</v>
      </c>
      <c r="AA1681">
        <v>0</v>
      </c>
      <c r="AB1681">
        <v>0</v>
      </c>
      <c r="AC1681">
        <v>0</v>
      </c>
      <c r="AF1681">
        <v>0</v>
      </c>
      <c r="AO1681" t="s">
        <v>5645</v>
      </c>
      <c r="AP1681" t="s">
        <v>3720</v>
      </c>
      <c r="AQ1681" t="s">
        <v>23615</v>
      </c>
      <c r="AS1681">
        <v>0</v>
      </c>
      <c r="AT1681">
        <v>0</v>
      </c>
      <c r="AU1681">
        <v>0</v>
      </c>
      <c r="AV1681">
        <v>0</v>
      </c>
      <c r="AW1681">
        <v>0</v>
      </c>
      <c r="AX1681">
        <v>0</v>
      </c>
      <c r="BB1681" t="s">
        <v>63</v>
      </c>
      <c r="BC1681" t="s">
        <v>5646</v>
      </c>
      <c r="BD1681">
        <v>0</v>
      </c>
      <c r="BF1681" t="s">
        <v>3720</v>
      </c>
      <c r="BI1681" t="s">
        <v>3721</v>
      </c>
    </row>
    <row r="1682" spans="1:61" x14ac:dyDescent="0.35">
      <c r="A1682" t="s">
        <v>5647</v>
      </c>
      <c r="B1682">
        <v>10000</v>
      </c>
      <c r="C1682">
        <v>20000</v>
      </c>
      <c r="D1682" s="2">
        <v>45775</v>
      </c>
      <c r="E1682" t="s">
        <v>59</v>
      </c>
      <c r="F1682" t="s">
        <v>5643</v>
      </c>
      <c r="G1682" t="s">
        <v>3717</v>
      </c>
      <c r="I1682">
        <v>2</v>
      </c>
      <c r="J1682" t="s">
        <v>183</v>
      </c>
      <c r="K1682">
        <v>105</v>
      </c>
      <c r="L1682" t="s">
        <v>6067</v>
      </c>
      <c r="M1682" t="s">
        <v>281</v>
      </c>
      <c r="N1682" t="s">
        <v>3851</v>
      </c>
      <c r="O1682" s="3">
        <v>1700</v>
      </c>
      <c r="R1682" s="2">
        <v>45771</v>
      </c>
      <c r="T1682">
        <v>3</v>
      </c>
      <c r="U1682" s="3">
        <v>5100</v>
      </c>
      <c r="V1682" t="s">
        <v>65</v>
      </c>
      <c r="W1682" t="s">
        <v>5648</v>
      </c>
      <c r="X1682">
        <v>0</v>
      </c>
      <c r="Y1682" s="3">
        <v>5000</v>
      </c>
      <c r="Z1682">
        <v>100</v>
      </c>
      <c r="AA1682">
        <v>0</v>
      </c>
      <c r="AB1682">
        <v>0</v>
      </c>
      <c r="AC1682">
        <v>0</v>
      </c>
      <c r="AF1682">
        <v>0</v>
      </c>
      <c r="AO1682" t="s">
        <v>5649</v>
      </c>
      <c r="AP1682" t="s">
        <v>3720</v>
      </c>
      <c r="AQ1682" t="s">
        <v>23615</v>
      </c>
      <c r="AS1682">
        <v>0</v>
      </c>
      <c r="AT1682">
        <v>0</v>
      </c>
      <c r="AU1682">
        <v>0</v>
      </c>
      <c r="AV1682">
        <v>0</v>
      </c>
      <c r="AW1682">
        <v>0</v>
      </c>
      <c r="AX1682">
        <v>0</v>
      </c>
      <c r="BB1682" t="s">
        <v>63</v>
      </c>
      <c r="BC1682" t="s">
        <v>5650</v>
      </c>
      <c r="BD1682">
        <v>0</v>
      </c>
      <c r="BF1682" t="s">
        <v>3720</v>
      </c>
      <c r="BI1682" t="s">
        <v>3721</v>
      </c>
    </row>
    <row r="1683" spans="1:61" x14ac:dyDescent="0.35">
      <c r="A1683" t="s">
        <v>5651</v>
      </c>
      <c r="B1683">
        <v>10000</v>
      </c>
      <c r="C1683">
        <v>20000</v>
      </c>
      <c r="D1683" s="2">
        <v>45775</v>
      </c>
      <c r="E1683" t="s">
        <v>59</v>
      </c>
      <c r="F1683" t="s">
        <v>5643</v>
      </c>
      <c r="G1683" t="s">
        <v>3717</v>
      </c>
      <c r="I1683">
        <v>2</v>
      </c>
      <c r="J1683" t="s">
        <v>183</v>
      </c>
      <c r="K1683">
        <v>105</v>
      </c>
      <c r="L1683" t="s">
        <v>6067</v>
      </c>
      <c r="M1683" t="s">
        <v>281</v>
      </c>
      <c r="N1683" t="s">
        <v>3851</v>
      </c>
      <c r="O1683" s="3">
        <v>1700</v>
      </c>
      <c r="R1683" s="2">
        <v>45771</v>
      </c>
      <c r="T1683">
        <v>3</v>
      </c>
      <c r="U1683" s="3">
        <v>5100</v>
      </c>
      <c r="V1683" t="s">
        <v>65</v>
      </c>
      <c r="W1683" t="s">
        <v>5652</v>
      </c>
      <c r="X1683">
        <v>0</v>
      </c>
      <c r="Y1683" s="3">
        <v>5000</v>
      </c>
      <c r="Z1683">
        <v>100</v>
      </c>
      <c r="AA1683">
        <v>0</v>
      </c>
      <c r="AB1683">
        <v>0</v>
      </c>
      <c r="AC1683">
        <v>0</v>
      </c>
      <c r="AF1683">
        <v>0</v>
      </c>
      <c r="AO1683" t="s">
        <v>5653</v>
      </c>
      <c r="AP1683" t="s">
        <v>3720</v>
      </c>
      <c r="AQ1683" t="s">
        <v>23615</v>
      </c>
      <c r="AS1683">
        <v>0</v>
      </c>
      <c r="AT1683">
        <v>0</v>
      </c>
      <c r="AU1683">
        <v>0</v>
      </c>
      <c r="AV1683">
        <v>0</v>
      </c>
      <c r="AW1683">
        <v>0</v>
      </c>
      <c r="AX1683">
        <v>0</v>
      </c>
      <c r="BB1683" t="s">
        <v>63</v>
      </c>
      <c r="BC1683" t="s">
        <v>5654</v>
      </c>
      <c r="BD1683">
        <v>0</v>
      </c>
      <c r="BF1683" t="s">
        <v>3720</v>
      </c>
      <c r="BI1683" t="s">
        <v>3721</v>
      </c>
    </row>
    <row r="1684" spans="1:61" x14ac:dyDescent="0.35">
      <c r="A1684" t="s">
        <v>5655</v>
      </c>
      <c r="B1684">
        <v>10000</v>
      </c>
      <c r="C1684">
        <v>20000</v>
      </c>
      <c r="D1684" s="2">
        <v>45775</v>
      </c>
      <c r="E1684" t="s">
        <v>59</v>
      </c>
      <c r="F1684" t="s">
        <v>5643</v>
      </c>
      <c r="G1684" t="s">
        <v>3717</v>
      </c>
      <c r="I1684">
        <v>2</v>
      </c>
      <c r="J1684" t="s">
        <v>183</v>
      </c>
      <c r="K1684">
        <v>105</v>
      </c>
      <c r="L1684" t="s">
        <v>6067</v>
      </c>
      <c r="M1684" t="s">
        <v>281</v>
      </c>
      <c r="N1684" t="s">
        <v>3851</v>
      </c>
      <c r="O1684" s="3">
        <v>1700</v>
      </c>
      <c r="R1684" s="2">
        <v>45771</v>
      </c>
      <c r="T1684">
        <v>3</v>
      </c>
      <c r="U1684" s="3">
        <v>5100</v>
      </c>
      <c r="V1684" t="s">
        <v>65</v>
      </c>
      <c r="W1684" t="s">
        <v>5656</v>
      </c>
      <c r="X1684">
        <v>0</v>
      </c>
      <c r="Y1684" s="3">
        <v>5000</v>
      </c>
      <c r="Z1684">
        <v>100</v>
      </c>
      <c r="AA1684">
        <v>0</v>
      </c>
      <c r="AB1684">
        <v>0</v>
      </c>
      <c r="AC1684">
        <v>0</v>
      </c>
      <c r="AF1684">
        <v>0</v>
      </c>
      <c r="AO1684" t="s">
        <v>5657</v>
      </c>
      <c r="AP1684" t="s">
        <v>3720</v>
      </c>
      <c r="AQ1684" t="s">
        <v>23615</v>
      </c>
      <c r="AS1684">
        <v>0</v>
      </c>
      <c r="AT1684">
        <v>0</v>
      </c>
      <c r="AU1684">
        <v>0</v>
      </c>
      <c r="AV1684">
        <v>0</v>
      </c>
      <c r="AW1684">
        <v>0</v>
      </c>
      <c r="AX1684">
        <v>0</v>
      </c>
      <c r="BB1684" t="s">
        <v>63</v>
      </c>
      <c r="BC1684" t="s">
        <v>5658</v>
      </c>
      <c r="BD1684">
        <v>0</v>
      </c>
      <c r="BF1684" t="s">
        <v>3720</v>
      </c>
      <c r="BI1684" t="s">
        <v>3721</v>
      </c>
    </row>
    <row r="1685" spans="1:61" x14ac:dyDescent="0.35">
      <c r="A1685" t="s">
        <v>5659</v>
      </c>
      <c r="B1685">
        <v>10000</v>
      </c>
      <c r="C1685">
        <v>20000</v>
      </c>
      <c r="D1685" s="2">
        <v>45775</v>
      </c>
      <c r="E1685" t="s">
        <v>59</v>
      </c>
      <c r="F1685" t="s">
        <v>5643</v>
      </c>
      <c r="G1685" t="s">
        <v>3717</v>
      </c>
      <c r="I1685">
        <v>2</v>
      </c>
      <c r="J1685" t="s">
        <v>183</v>
      </c>
      <c r="K1685">
        <v>105</v>
      </c>
      <c r="L1685" t="s">
        <v>6067</v>
      </c>
      <c r="M1685" t="s">
        <v>281</v>
      </c>
      <c r="N1685" t="s">
        <v>3851</v>
      </c>
      <c r="O1685" s="3">
        <v>1700</v>
      </c>
      <c r="R1685" s="2">
        <v>45771</v>
      </c>
      <c r="T1685">
        <v>3</v>
      </c>
      <c r="U1685" s="3">
        <v>5100</v>
      </c>
      <c r="V1685" t="s">
        <v>65</v>
      </c>
      <c r="W1685" t="s">
        <v>5660</v>
      </c>
      <c r="X1685">
        <v>0</v>
      </c>
      <c r="Y1685" s="3">
        <v>5000</v>
      </c>
      <c r="Z1685">
        <v>100</v>
      </c>
      <c r="AA1685">
        <v>0</v>
      </c>
      <c r="AB1685">
        <v>0</v>
      </c>
      <c r="AC1685">
        <v>0</v>
      </c>
      <c r="AF1685">
        <v>0</v>
      </c>
      <c r="AO1685" t="s">
        <v>5661</v>
      </c>
      <c r="AP1685" t="s">
        <v>3720</v>
      </c>
      <c r="AQ1685" t="s">
        <v>23615</v>
      </c>
      <c r="AS1685">
        <v>0</v>
      </c>
      <c r="AT1685">
        <v>0</v>
      </c>
      <c r="AU1685">
        <v>0</v>
      </c>
      <c r="AV1685">
        <v>0</v>
      </c>
      <c r="AW1685">
        <v>0</v>
      </c>
      <c r="AX1685">
        <v>0</v>
      </c>
      <c r="BB1685" t="s">
        <v>63</v>
      </c>
      <c r="BC1685" t="s">
        <v>5662</v>
      </c>
      <c r="BD1685">
        <v>0</v>
      </c>
      <c r="BF1685" t="s">
        <v>3720</v>
      </c>
      <c r="BI1685" t="s">
        <v>3721</v>
      </c>
    </row>
    <row r="1686" spans="1:61" x14ac:dyDescent="0.35">
      <c r="A1686" t="s">
        <v>5663</v>
      </c>
      <c r="B1686">
        <v>10000</v>
      </c>
      <c r="C1686">
        <v>20000</v>
      </c>
      <c r="D1686" s="2">
        <v>45775</v>
      </c>
      <c r="E1686" t="s">
        <v>59</v>
      </c>
      <c r="F1686" t="s">
        <v>5559</v>
      </c>
      <c r="G1686" t="s">
        <v>3717</v>
      </c>
      <c r="I1686">
        <v>2</v>
      </c>
      <c r="J1686" t="s">
        <v>183</v>
      </c>
      <c r="K1686">
        <v>105</v>
      </c>
      <c r="L1686" t="s">
        <v>6067</v>
      </c>
      <c r="M1686" t="s">
        <v>281</v>
      </c>
      <c r="N1686" t="s">
        <v>3851</v>
      </c>
      <c r="O1686" s="3">
        <v>1700</v>
      </c>
      <c r="R1686" s="2">
        <v>45771</v>
      </c>
      <c r="T1686">
        <v>3</v>
      </c>
      <c r="U1686" s="3">
        <v>5100</v>
      </c>
      <c r="V1686" t="s">
        <v>65</v>
      </c>
      <c r="W1686" t="s">
        <v>5664</v>
      </c>
      <c r="X1686">
        <v>0</v>
      </c>
      <c r="Y1686" s="3">
        <v>5000</v>
      </c>
      <c r="Z1686">
        <v>100</v>
      </c>
      <c r="AA1686">
        <v>0</v>
      </c>
      <c r="AB1686">
        <v>0</v>
      </c>
      <c r="AC1686">
        <v>0</v>
      </c>
      <c r="AF1686">
        <v>0</v>
      </c>
      <c r="AO1686" t="s">
        <v>5665</v>
      </c>
      <c r="AP1686" t="s">
        <v>3720</v>
      </c>
      <c r="AQ1686" t="s">
        <v>23615</v>
      </c>
      <c r="AS1686">
        <v>0</v>
      </c>
      <c r="AT1686">
        <v>0</v>
      </c>
      <c r="AU1686">
        <v>0</v>
      </c>
      <c r="AV1686">
        <v>0</v>
      </c>
      <c r="AW1686">
        <v>0</v>
      </c>
      <c r="AX1686">
        <v>0</v>
      </c>
      <c r="BB1686" t="s">
        <v>63</v>
      </c>
      <c r="BC1686" t="s">
        <v>5666</v>
      </c>
      <c r="BD1686">
        <v>0</v>
      </c>
      <c r="BF1686" t="s">
        <v>3720</v>
      </c>
      <c r="BI1686" t="s">
        <v>3721</v>
      </c>
    </row>
    <row r="1687" spans="1:61" x14ac:dyDescent="0.35">
      <c r="A1687" t="s">
        <v>5667</v>
      </c>
      <c r="B1687">
        <v>10000</v>
      </c>
      <c r="C1687">
        <v>20000</v>
      </c>
      <c r="D1687" s="2">
        <v>45775</v>
      </c>
      <c r="E1687" t="s">
        <v>59</v>
      </c>
      <c r="F1687" t="s">
        <v>5559</v>
      </c>
      <c r="G1687" t="s">
        <v>3717</v>
      </c>
      <c r="I1687">
        <v>2</v>
      </c>
      <c r="J1687" t="s">
        <v>183</v>
      </c>
      <c r="K1687">
        <v>105</v>
      </c>
      <c r="L1687" t="s">
        <v>6067</v>
      </c>
      <c r="M1687" t="s">
        <v>281</v>
      </c>
      <c r="N1687" t="s">
        <v>3851</v>
      </c>
      <c r="O1687" s="3">
        <v>1700</v>
      </c>
      <c r="R1687" s="2">
        <v>45771</v>
      </c>
      <c r="T1687">
        <v>3</v>
      </c>
      <c r="U1687" s="3">
        <v>5100</v>
      </c>
      <c r="V1687" t="s">
        <v>65</v>
      </c>
      <c r="W1687" t="s">
        <v>5668</v>
      </c>
      <c r="X1687">
        <v>0</v>
      </c>
      <c r="Y1687" s="3">
        <v>5000</v>
      </c>
      <c r="Z1687">
        <v>100</v>
      </c>
      <c r="AA1687">
        <v>0</v>
      </c>
      <c r="AB1687">
        <v>0</v>
      </c>
      <c r="AC1687">
        <v>0</v>
      </c>
      <c r="AF1687">
        <v>0</v>
      </c>
      <c r="AO1687" t="s">
        <v>5669</v>
      </c>
      <c r="AP1687" t="s">
        <v>3720</v>
      </c>
      <c r="AQ1687" t="s">
        <v>23615</v>
      </c>
      <c r="AS1687">
        <v>0</v>
      </c>
      <c r="AT1687">
        <v>0</v>
      </c>
      <c r="AU1687">
        <v>0</v>
      </c>
      <c r="AV1687">
        <v>0</v>
      </c>
      <c r="AW1687">
        <v>0</v>
      </c>
      <c r="AX1687">
        <v>0</v>
      </c>
      <c r="BB1687" t="s">
        <v>63</v>
      </c>
      <c r="BC1687" t="s">
        <v>5670</v>
      </c>
      <c r="BD1687">
        <v>0</v>
      </c>
      <c r="BF1687" t="s">
        <v>3720</v>
      </c>
      <c r="BI1687" t="s">
        <v>3721</v>
      </c>
    </row>
    <row r="1688" spans="1:61" x14ac:dyDescent="0.35">
      <c r="A1688" t="s">
        <v>5558</v>
      </c>
      <c r="B1688">
        <v>10000</v>
      </c>
      <c r="C1688">
        <v>20000</v>
      </c>
      <c r="D1688" s="2">
        <v>45775</v>
      </c>
      <c r="E1688" t="s">
        <v>59</v>
      </c>
      <c r="F1688" t="s">
        <v>5559</v>
      </c>
      <c r="G1688" t="s">
        <v>3717</v>
      </c>
      <c r="I1688">
        <v>2</v>
      </c>
      <c r="J1688" t="s">
        <v>183</v>
      </c>
      <c r="K1688">
        <v>105</v>
      </c>
      <c r="L1688" t="s">
        <v>6067</v>
      </c>
      <c r="M1688" t="s">
        <v>281</v>
      </c>
      <c r="N1688" t="s">
        <v>3851</v>
      </c>
      <c r="O1688" s="3">
        <v>1700</v>
      </c>
      <c r="R1688" s="2">
        <v>45771</v>
      </c>
      <c r="T1688">
        <v>3</v>
      </c>
      <c r="U1688" s="3">
        <v>5100</v>
      </c>
      <c r="V1688" t="s">
        <v>65</v>
      </c>
      <c r="W1688" t="s">
        <v>5560</v>
      </c>
      <c r="X1688">
        <v>0</v>
      </c>
      <c r="Y1688" s="3">
        <v>5000</v>
      </c>
      <c r="Z1688">
        <v>100</v>
      </c>
      <c r="AA1688">
        <v>0</v>
      </c>
      <c r="AB1688">
        <v>0</v>
      </c>
      <c r="AC1688">
        <v>0</v>
      </c>
      <c r="AF1688">
        <v>0</v>
      </c>
      <c r="AO1688" t="s">
        <v>5561</v>
      </c>
      <c r="AP1688" t="s">
        <v>3720</v>
      </c>
      <c r="AQ1688" t="s">
        <v>23615</v>
      </c>
      <c r="AS1688">
        <v>0</v>
      </c>
      <c r="AT1688">
        <v>0</v>
      </c>
      <c r="AU1688">
        <v>0</v>
      </c>
      <c r="AV1688">
        <v>0</v>
      </c>
      <c r="AW1688">
        <v>0</v>
      </c>
      <c r="AX1688">
        <v>0</v>
      </c>
      <c r="BB1688" t="s">
        <v>63</v>
      </c>
      <c r="BC1688" t="s">
        <v>5562</v>
      </c>
      <c r="BD1688">
        <v>0</v>
      </c>
      <c r="BF1688" t="s">
        <v>3720</v>
      </c>
      <c r="BI1688" t="s">
        <v>3721</v>
      </c>
    </row>
    <row r="1689" spans="1:61" x14ac:dyDescent="0.35">
      <c r="A1689" t="s">
        <v>5563</v>
      </c>
      <c r="B1689">
        <v>10000</v>
      </c>
      <c r="C1689">
        <v>20000</v>
      </c>
      <c r="D1689" s="2">
        <v>45775</v>
      </c>
      <c r="E1689" t="s">
        <v>59</v>
      </c>
      <c r="F1689" t="s">
        <v>5559</v>
      </c>
      <c r="G1689" t="s">
        <v>3717</v>
      </c>
      <c r="I1689">
        <v>2</v>
      </c>
      <c r="J1689" t="s">
        <v>183</v>
      </c>
      <c r="K1689">
        <v>105</v>
      </c>
      <c r="L1689" t="s">
        <v>6067</v>
      </c>
      <c r="M1689" t="s">
        <v>281</v>
      </c>
      <c r="N1689" t="s">
        <v>3851</v>
      </c>
      <c r="O1689" s="3">
        <v>1700</v>
      </c>
      <c r="R1689" s="2">
        <v>45771</v>
      </c>
      <c r="T1689">
        <v>3</v>
      </c>
      <c r="U1689" s="3">
        <v>5100</v>
      </c>
      <c r="V1689" t="s">
        <v>65</v>
      </c>
      <c r="W1689" t="s">
        <v>5564</v>
      </c>
      <c r="X1689">
        <v>0</v>
      </c>
      <c r="Y1689" s="3">
        <v>5000</v>
      </c>
      <c r="Z1689">
        <v>100</v>
      </c>
      <c r="AA1689">
        <v>0</v>
      </c>
      <c r="AB1689">
        <v>0</v>
      </c>
      <c r="AC1689">
        <v>0</v>
      </c>
      <c r="AF1689">
        <v>0</v>
      </c>
      <c r="AO1689" t="s">
        <v>5565</v>
      </c>
      <c r="AP1689" t="s">
        <v>3720</v>
      </c>
      <c r="AQ1689" t="s">
        <v>23615</v>
      </c>
      <c r="AS1689">
        <v>0</v>
      </c>
      <c r="AT1689">
        <v>0</v>
      </c>
      <c r="AU1689">
        <v>0</v>
      </c>
      <c r="AV1689">
        <v>0</v>
      </c>
      <c r="AW1689">
        <v>0</v>
      </c>
      <c r="AX1689">
        <v>0</v>
      </c>
      <c r="BB1689" t="s">
        <v>63</v>
      </c>
      <c r="BC1689" t="s">
        <v>5566</v>
      </c>
      <c r="BD1689">
        <v>0</v>
      </c>
      <c r="BF1689" t="s">
        <v>3720</v>
      </c>
      <c r="BI1689" t="s">
        <v>3721</v>
      </c>
    </row>
    <row r="1690" spans="1:61" x14ac:dyDescent="0.35">
      <c r="A1690" t="s">
        <v>5567</v>
      </c>
      <c r="B1690">
        <v>10000</v>
      </c>
      <c r="C1690">
        <v>20000</v>
      </c>
      <c r="D1690" s="2">
        <v>45775</v>
      </c>
      <c r="E1690" t="s">
        <v>59</v>
      </c>
      <c r="F1690" t="s">
        <v>5559</v>
      </c>
      <c r="G1690" t="s">
        <v>3717</v>
      </c>
      <c r="I1690">
        <v>2</v>
      </c>
      <c r="J1690" t="s">
        <v>183</v>
      </c>
      <c r="K1690">
        <v>105</v>
      </c>
      <c r="L1690" t="s">
        <v>6067</v>
      </c>
      <c r="M1690" t="s">
        <v>281</v>
      </c>
      <c r="N1690" t="s">
        <v>3851</v>
      </c>
      <c r="O1690" s="3">
        <v>1700</v>
      </c>
      <c r="R1690" s="2">
        <v>45771</v>
      </c>
      <c r="T1690">
        <v>3</v>
      </c>
      <c r="U1690" s="3">
        <v>5100</v>
      </c>
      <c r="V1690" t="s">
        <v>65</v>
      </c>
      <c r="W1690" t="s">
        <v>5568</v>
      </c>
      <c r="X1690">
        <v>0</v>
      </c>
      <c r="Y1690" s="3">
        <v>5000</v>
      </c>
      <c r="Z1690">
        <v>100</v>
      </c>
      <c r="AA1690">
        <v>0</v>
      </c>
      <c r="AB1690">
        <v>0</v>
      </c>
      <c r="AC1690">
        <v>0</v>
      </c>
      <c r="AF1690">
        <v>0</v>
      </c>
      <c r="AO1690" t="s">
        <v>5569</v>
      </c>
      <c r="AP1690" t="s">
        <v>3720</v>
      </c>
      <c r="AQ1690" t="s">
        <v>23615</v>
      </c>
      <c r="AS1690">
        <v>0</v>
      </c>
      <c r="AT1690">
        <v>0</v>
      </c>
      <c r="AU1690">
        <v>0</v>
      </c>
      <c r="AV1690">
        <v>0</v>
      </c>
      <c r="AW1690">
        <v>0</v>
      </c>
      <c r="AX1690">
        <v>0</v>
      </c>
      <c r="BB1690" t="s">
        <v>63</v>
      </c>
      <c r="BC1690" t="s">
        <v>5570</v>
      </c>
      <c r="BD1690">
        <v>0</v>
      </c>
      <c r="BF1690" t="s">
        <v>3720</v>
      </c>
      <c r="BI1690" t="s">
        <v>3721</v>
      </c>
    </row>
    <row r="1691" spans="1:61" x14ac:dyDescent="0.35">
      <c r="A1691" t="s">
        <v>6412</v>
      </c>
      <c r="B1691">
        <v>10000</v>
      </c>
      <c r="C1691">
        <v>10000</v>
      </c>
      <c r="D1691" s="2">
        <v>45784</v>
      </c>
      <c r="E1691" t="s">
        <v>59</v>
      </c>
      <c r="F1691" t="s">
        <v>1571</v>
      </c>
      <c r="G1691" t="s">
        <v>6346</v>
      </c>
      <c r="I1691">
        <v>1</v>
      </c>
      <c r="J1691" t="s">
        <v>183</v>
      </c>
      <c r="K1691">
        <v>79</v>
      </c>
      <c r="L1691" t="s">
        <v>6076</v>
      </c>
      <c r="M1691" t="s">
        <v>945</v>
      </c>
      <c r="N1691" t="s">
        <v>3831</v>
      </c>
      <c r="O1691" s="3">
        <v>4110</v>
      </c>
      <c r="R1691" s="2">
        <v>45771</v>
      </c>
      <c r="T1691">
        <v>28</v>
      </c>
      <c r="U1691" s="3">
        <v>115080</v>
      </c>
      <c r="V1691" t="s">
        <v>65</v>
      </c>
      <c r="W1691" t="s">
        <v>5044</v>
      </c>
      <c r="X1691">
        <v>0</v>
      </c>
      <c r="Y1691" s="3">
        <v>100000</v>
      </c>
      <c r="Z1691" s="3">
        <v>15080</v>
      </c>
      <c r="AA1691">
        <v>0</v>
      </c>
      <c r="AB1691">
        <v>0</v>
      </c>
      <c r="AC1691">
        <v>0</v>
      </c>
      <c r="AF1691">
        <v>0</v>
      </c>
      <c r="AO1691" t="s">
        <v>5045</v>
      </c>
      <c r="AP1691" t="s">
        <v>108</v>
      </c>
      <c r="AQ1691" t="s">
        <v>13404</v>
      </c>
      <c r="AS1691">
        <v>0</v>
      </c>
      <c r="AT1691">
        <v>0</v>
      </c>
      <c r="AU1691">
        <v>0</v>
      </c>
      <c r="AV1691">
        <v>0</v>
      </c>
      <c r="AW1691">
        <v>0</v>
      </c>
      <c r="AX1691">
        <v>0</v>
      </c>
      <c r="BB1691" t="s">
        <v>63</v>
      </c>
      <c r="BC1691" t="s">
        <v>6413</v>
      </c>
      <c r="BD1691">
        <v>0</v>
      </c>
      <c r="BF1691" t="s">
        <v>108</v>
      </c>
      <c r="BI1691" t="s">
        <v>6414</v>
      </c>
    </row>
    <row r="1692" spans="1:61" x14ac:dyDescent="0.35">
      <c r="A1692" t="s">
        <v>6415</v>
      </c>
      <c r="B1692">
        <v>10000</v>
      </c>
      <c r="C1692">
        <v>10000</v>
      </c>
      <c r="D1692" s="2">
        <v>45784</v>
      </c>
      <c r="E1692" t="s">
        <v>59</v>
      </c>
      <c r="F1692" t="s">
        <v>912</v>
      </c>
      <c r="G1692" t="s">
        <v>6346</v>
      </c>
      <c r="I1692">
        <v>1</v>
      </c>
      <c r="J1692" t="s">
        <v>183</v>
      </c>
      <c r="K1692">
        <v>79</v>
      </c>
      <c r="L1692" t="s">
        <v>6076</v>
      </c>
      <c r="M1692" t="s">
        <v>945</v>
      </c>
      <c r="N1692" t="s">
        <v>3831</v>
      </c>
      <c r="O1692" s="3">
        <v>4110</v>
      </c>
      <c r="R1692" s="2">
        <v>45771</v>
      </c>
      <c r="T1692">
        <v>28</v>
      </c>
      <c r="U1692" s="3">
        <v>115080</v>
      </c>
      <c r="V1692" t="s">
        <v>65</v>
      </c>
      <c r="W1692" t="s">
        <v>880</v>
      </c>
      <c r="X1692">
        <v>0</v>
      </c>
      <c r="Y1692" s="3">
        <v>100000</v>
      </c>
      <c r="Z1692" s="3">
        <v>15080</v>
      </c>
      <c r="AA1692">
        <v>0</v>
      </c>
      <c r="AB1692">
        <v>0</v>
      </c>
      <c r="AC1692">
        <v>0</v>
      </c>
      <c r="AF1692">
        <v>0</v>
      </c>
      <c r="AO1692" t="s">
        <v>881</v>
      </c>
      <c r="AP1692" t="s">
        <v>108</v>
      </c>
      <c r="AQ1692" t="s">
        <v>13404</v>
      </c>
      <c r="AS1692">
        <v>0</v>
      </c>
      <c r="AT1692">
        <v>0</v>
      </c>
      <c r="AU1692">
        <v>0</v>
      </c>
      <c r="AV1692">
        <v>0</v>
      </c>
      <c r="AW1692">
        <v>0</v>
      </c>
      <c r="AX1692">
        <v>0</v>
      </c>
      <c r="BB1692" t="s">
        <v>63</v>
      </c>
      <c r="BC1692" t="s">
        <v>6416</v>
      </c>
      <c r="BD1692">
        <v>0</v>
      </c>
      <c r="BF1692" t="s">
        <v>108</v>
      </c>
      <c r="BI1692" t="s">
        <v>6417</v>
      </c>
    </row>
    <row r="1693" spans="1:61" x14ac:dyDescent="0.35">
      <c r="A1693" t="s">
        <v>4089</v>
      </c>
      <c r="B1693">
        <v>10000</v>
      </c>
      <c r="C1693">
        <v>10000</v>
      </c>
      <c r="D1693" s="2">
        <v>45776</v>
      </c>
      <c r="E1693" t="s">
        <v>59</v>
      </c>
      <c r="F1693" t="s">
        <v>4090</v>
      </c>
      <c r="G1693" t="s">
        <v>4023</v>
      </c>
      <c r="I1693">
        <v>1</v>
      </c>
      <c r="J1693" t="s">
        <v>183</v>
      </c>
      <c r="K1693">
        <v>72</v>
      </c>
      <c r="L1693" t="s">
        <v>6056</v>
      </c>
      <c r="M1693" t="s">
        <v>869</v>
      </c>
      <c r="N1693" t="s">
        <v>3829</v>
      </c>
      <c r="O1693">
        <v>500</v>
      </c>
      <c r="R1693" s="2">
        <v>45771</v>
      </c>
      <c r="T1693">
        <v>6</v>
      </c>
      <c r="U1693" s="3">
        <v>3000</v>
      </c>
      <c r="V1693" t="s">
        <v>65</v>
      </c>
      <c r="W1693" t="s">
        <v>4092</v>
      </c>
      <c r="X1693">
        <v>0</v>
      </c>
      <c r="Y1693" s="3">
        <v>1000</v>
      </c>
      <c r="Z1693" s="3">
        <v>2000</v>
      </c>
      <c r="AA1693">
        <v>0</v>
      </c>
      <c r="AB1693">
        <v>0</v>
      </c>
      <c r="AC1693">
        <v>0</v>
      </c>
      <c r="AF1693">
        <v>0</v>
      </c>
      <c r="AO1693" t="s">
        <v>4093</v>
      </c>
      <c r="AP1693" t="s">
        <v>282</v>
      </c>
      <c r="AQ1693" t="s">
        <v>14518</v>
      </c>
      <c r="AS1693">
        <v>0</v>
      </c>
      <c r="AT1693">
        <v>0</v>
      </c>
      <c r="AU1693">
        <v>0</v>
      </c>
      <c r="AV1693">
        <v>0</v>
      </c>
      <c r="AW1693">
        <v>0</v>
      </c>
      <c r="AX1693">
        <v>0</v>
      </c>
      <c r="BB1693" t="s">
        <v>63</v>
      </c>
      <c r="BC1693" t="s">
        <v>6307</v>
      </c>
      <c r="BD1693">
        <v>0</v>
      </c>
      <c r="BF1693" t="s">
        <v>282</v>
      </c>
      <c r="BI1693" t="s">
        <v>4094</v>
      </c>
    </row>
    <row r="1694" spans="1:61" x14ac:dyDescent="0.35">
      <c r="A1694" t="s">
        <v>4033</v>
      </c>
      <c r="B1694">
        <v>10000</v>
      </c>
      <c r="C1694">
        <v>30000</v>
      </c>
      <c r="D1694" s="2">
        <v>45776</v>
      </c>
      <c r="E1694" t="s">
        <v>59</v>
      </c>
      <c r="F1694" s="4">
        <v>0.46378472222222222</v>
      </c>
      <c r="G1694" t="s">
        <v>4034</v>
      </c>
      <c r="I1694">
        <v>2</v>
      </c>
      <c r="J1694" t="s">
        <v>183</v>
      </c>
      <c r="K1694">
        <v>77</v>
      </c>
      <c r="L1694" t="s">
        <v>6043</v>
      </c>
      <c r="M1694" t="s">
        <v>192</v>
      </c>
      <c r="N1694" t="s">
        <v>3848</v>
      </c>
      <c r="O1694" s="3">
        <v>3705</v>
      </c>
      <c r="R1694" s="2">
        <v>45771</v>
      </c>
      <c r="T1694">
        <v>88</v>
      </c>
      <c r="U1694" s="3">
        <v>326040</v>
      </c>
      <c r="V1694" t="s">
        <v>65</v>
      </c>
      <c r="W1694" t="s">
        <v>4035</v>
      </c>
      <c r="X1694">
        <v>0</v>
      </c>
      <c r="Y1694" s="3">
        <v>300000</v>
      </c>
      <c r="Z1694" s="3">
        <v>26040</v>
      </c>
      <c r="AA1694">
        <v>0</v>
      </c>
      <c r="AB1694">
        <v>0</v>
      </c>
      <c r="AC1694">
        <v>0</v>
      </c>
      <c r="AF1694">
        <v>0</v>
      </c>
      <c r="AO1694" t="s">
        <v>4036</v>
      </c>
      <c r="AP1694" t="s">
        <v>108</v>
      </c>
      <c r="AQ1694" t="s">
        <v>13404</v>
      </c>
      <c r="AS1694">
        <v>0</v>
      </c>
      <c r="AT1694">
        <v>0</v>
      </c>
      <c r="AU1694">
        <v>0</v>
      </c>
      <c r="AV1694">
        <v>0</v>
      </c>
      <c r="AW1694">
        <v>0</v>
      </c>
      <c r="AX1694">
        <v>0</v>
      </c>
      <c r="BB1694" t="s">
        <v>63</v>
      </c>
      <c r="BC1694" t="s">
        <v>6418</v>
      </c>
      <c r="BD1694">
        <v>0</v>
      </c>
      <c r="BF1694" t="s">
        <v>108</v>
      </c>
      <c r="BI1694" t="s">
        <v>4037</v>
      </c>
    </row>
    <row r="1695" spans="1:61" x14ac:dyDescent="0.35">
      <c r="A1695" t="s">
        <v>3557</v>
      </c>
      <c r="B1695">
        <v>10000</v>
      </c>
      <c r="C1695">
        <v>20000</v>
      </c>
      <c r="D1695" s="2">
        <v>45771</v>
      </c>
      <c r="E1695" t="s">
        <v>59</v>
      </c>
      <c r="F1695" t="s">
        <v>3558</v>
      </c>
      <c r="G1695" t="s">
        <v>1880</v>
      </c>
      <c r="I1695">
        <v>2</v>
      </c>
      <c r="J1695" t="s">
        <v>183</v>
      </c>
      <c r="K1695">
        <v>63</v>
      </c>
      <c r="L1695" t="s">
        <v>6051</v>
      </c>
      <c r="M1695" t="s">
        <v>136</v>
      </c>
      <c r="N1695" t="s">
        <v>3850</v>
      </c>
      <c r="O1695">
        <v>625</v>
      </c>
      <c r="R1695" s="2">
        <v>45771</v>
      </c>
      <c r="T1695">
        <v>16</v>
      </c>
      <c r="U1695" s="3">
        <v>10000</v>
      </c>
      <c r="V1695" t="s">
        <v>65</v>
      </c>
      <c r="W1695" t="s">
        <v>3035</v>
      </c>
      <c r="X1695">
        <v>0</v>
      </c>
      <c r="Y1695" s="3">
        <v>10000</v>
      </c>
      <c r="Z1695">
        <v>0</v>
      </c>
      <c r="AA1695">
        <v>0</v>
      </c>
      <c r="AB1695">
        <v>0</v>
      </c>
      <c r="AC1695">
        <v>0</v>
      </c>
      <c r="AF1695">
        <v>0</v>
      </c>
      <c r="AO1695" t="s">
        <v>3036</v>
      </c>
      <c r="AP1695" t="s">
        <v>170</v>
      </c>
      <c r="AQ1695" t="s">
        <v>21526</v>
      </c>
      <c r="AS1695">
        <v>0</v>
      </c>
      <c r="AT1695">
        <v>0</v>
      </c>
      <c r="AU1695">
        <v>0</v>
      </c>
      <c r="AV1695">
        <v>0</v>
      </c>
      <c r="AW1695">
        <v>0</v>
      </c>
      <c r="AX1695">
        <v>0</v>
      </c>
      <c r="BB1695" t="s">
        <v>63</v>
      </c>
      <c r="BC1695" t="s">
        <v>5824</v>
      </c>
      <c r="BD1695">
        <v>0</v>
      </c>
      <c r="BF1695" t="s">
        <v>170</v>
      </c>
      <c r="BI1695" t="s">
        <v>3559</v>
      </c>
    </row>
    <row r="1696" spans="1:61" x14ac:dyDescent="0.35">
      <c r="A1696" t="s">
        <v>3560</v>
      </c>
      <c r="B1696">
        <v>10000</v>
      </c>
      <c r="C1696">
        <v>20000</v>
      </c>
      <c r="D1696" s="2">
        <v>45771</v>
      </c>
      <c r="E1696" t="s">
        <v>59</v>
      </c>
      <c r="F1696" t="s">
        <v>3561</v>
      </c>
      <c r="G1696" t="s">
        <v>1880</v>
      </c>
      <c r="I1696">
        <v>2</v>
      </c>
      <c r="J1696" t="s">
        <v>183</v>
      </c>
      <c r="K1696">
        <v>63</v>
      </c>
      <c r="L1696" t="s">
        <v>6051</v>
      </c>
      <c r="M1696" t="s">
        <v>136</v>
      </c>
      <c r="N1696" t="s">
        <v>3850</v>
      </c>
      <c r="O1696" s="3">
        <v>3750</v>
      </c>
      <c r="R1696" s="2">
        <v>45771</v>
      </c>
      <c r="T1696">
        <v>16</v>
      </c>
      <c r="U1696" s="3">
        <v>60000</v>
      </c>
      <c r="V1696" t="s">
        <v>65</v>
      </c>
      <c r="W1696" t="s">
        <v>1882</v>
      </c>
      <c r="X1696">
        <v>0</v>
      </c>
      <c r="Y1696" s="3">
        <v>60000</v>
      </c>
      <c r="Z1696">
        <v>0</v>
      </c>
      <c r="AA1696">
        <v>0</v>
      </c>
      <c r="AB1696">
        <v>0</v>
      </c>
      <c r="AC1696">
        <v>0</v>
      </c>
      <c r="AF1696">
        <v>0</v>
      </c>
      <c r="AO1696" t="s">
        <v>1883</v>
      </c>
      <c r="AP1696" t="s">
        <v>170</v>
      </c>
      <c r="AQ1696" t="s">
        <v>21526</v>
      </c>
      <c r="AS1696">
        <v>0</v>
      </c>
      <c r="AT1696">
        <v>0</v>
      </c>
      <c r="AU1696">
        <v>0</v>
      </c>
      <c r="AV1696">
        <v>0</v>
      </c>
      <c r="AW1696">
        <v>0</v>
      </c>
      <c r="AX1696">
        <v>0</v>
      </c>
      <c r="BB1696" t="s">
        <v>63</v>
      </c>
      <c r="BC1696" t="s">
        <v>5825</v>
      </c>
      <c r="BD1696">
        <v>0</v>
      </c>
      <c r="BF1696" t="s">
        <v>170</v>
      </c>
      <c r="BI1696" t="s">
        <v>3562</v>
      </c>
    </row>
    <row r="1697" spans="1:61" x14ac:dyDescent="0.35">
      <c r="A1697" t="s">
        <v>3563</v>
      </c>
      <c r="B1697">
        <v>10000</v>
      </c>
      <c r="C1697">
        <v>10000</v>
      </c>
      <c r="D1697" s="2">
        <v>45772</v>
      </c>
      <c r="E1697" t="s">
        <v>59</v>
      </c>
      <c r="F1697" t="s">
        <v>3497</v>
      </c>
      <c r="G1697" t="s">
        <v>1880</v>
      </c>
      <c r="I1697">
        <v>1</v>
      </c>
      <c r="J1697" t="s">
        <v>183</v>
      </c>
      <c r="K1697">
        <v>78</v>
      </c>
      <c r="L1697" t="s">
        <v>6047</v>
      </c>
      <c r="M1697" t="s">
        <v>216</v>
      </c>
      <c r="N1697" t="s">
        <v>3803</v>
      </c>
      <c r="O1697" s="3">
        <v>4000</v>
      </c>
      <c r="R1697" s="2">
        <v>45771</v>
      </c>
      <c r="T1697">
        <v>16</v>
      </c>
      <c r="U1697" s="3">
        <v>64000</v>
      </c>
      <c r="V1697" t="s">
        <v>65</v>
      </c>
      <c r="W1697" t="s">
        <v>1882</v>
      </c>
      <c r="X1697">
        <v>0</v>
      </c>
      <c r="Y1697" s="3">
        <v>60000</v>
      </c>
      <c r="Z1697" s="3">
        <v>4000</v>
      </c>
      <c r="AA1697">
        <v>0</v>
      </c>
      <c r="AB1697">
        <v>0</v>
      </c>
      <c r="AC1697">
        <v>0</v>
      </c>
      <c r="AF1697">
        <v>0</v>
      </c>
      <c r="AO1697" t="s">
        <v>1883</v>
      </c>
      <c r="AP1697" t="s">
        <v>170</v>
      </c>
      <c r="AQ1697" t="s">
        <v>21526</v>
      </c>
      <c r="AS1697">
        <v>0</v>
      </c>
      <c r="AT1697">
        <v>0</v>
      </c>
      <c r="AU1697">
        <v>0</v>
      </c>
      <c r="AV1697">
        <v>0</v>
      </c>
      <c r="AW1697">
        <v>0</v>
      </c>
      <c r="AX1697">
        <v>0</v>
      </c>
      <c r="BB1697" t="s">
        <v>63</v>
      </c>
      <c r="BC1697" t="s">
        <v>6521</v>
      </c>
      <c r="BD1697">
        <v>0</v>
      </c>
      <c r="BF1697" t="s">
        <v>170</v>
      </c>
      <c r="BI1697" t="s">
        <v>3564</v>
      </c>
    </row>
    <row r="1698" spans="1:61" x14ac:dyDescent="0.35">
      <c r="A1698" t="s">
        <v>3563</v>
      </c>
      <c r="B1698">
        <v>10000</v>
      </c>
      <c r="C1698">
        <v>20000</v>
      </c>
      <c r="D1698" s="2">
        <v>45772</v>
      </c>
      <c r="E1698" t="s">
        <v>59</v>
      </c>
      <c r="F1698" t="s">
        <v>3497</v>
      </c>
      <c r="G1698" t="s">
        <v>1880</v>
      </c>
      <c r="I1698">
        <v>2</v>
      </c>
      <c r="J1698" t="s">
        <v>183</v>
      </c>
      <c r="K1698">
        <v>63</v>
      </c>
      <c r="L1698" t="s">
        <v>6051</v>
      </c>
      <c r="M1698" t="s">
        <v>136</v>
      </c>
      <c r="N1698" t="s">
        <v>3850</v>
      </c>
      <c r="O1698" s="3">
        <v>3750</v>
      </c>
      <c r="R1698" s="2">
        <v>45771</v>
      </c>
      <c r="T1698">
        <v>16</v>
      </c>
      <c r="U1698" s="3">
        <v>60000</v>
      </c>
      <c r="V1698" t="s">
        <v>65</v>
      </c>
      <c r="W1698" t="s">
        <v>1882</v>
      </c>
      <c r="X1698">
        <v>0</v>
      </c>
      <c r="Y1698" s="3">
        <v>60000</v>
      </c>
      <c r="Z1698">
        <v>0</v>
      </c>
      <c r="AA1698">
        <v>0</v>
      </c>
      <c r="AB1698">
        <v>0</v>
      </c>
      <c r="AC1698">
        <v>0</v>
      </c>
      <c r="AF1698">
        <v>0</v>
      </c>
      <c r="AO1698" t="s">
        <v>1883</v>
      </c>
      <c r="AP1698" t="s">
        <v>170</v>
      </c>
      <c r="AQ1698" t="s">
        <v>21526</v>
      </c>
      <c r="AS1698">
        <v>0</v>
      </c>
      <c r="AT1698">
        <v>0</v>
      </c>
      <c r="AU1698">
        <v>0</v>
      </c>
      <c r="AV1698">
        <v>0</v>
      </c>
      <c r="AW1698">
        <v>0</v>
      </c>
      <c r="AX1698">
        <v>0</v>
      </c>
      <c r="BB1698" t="s">
        <v>63</v>
      </c>
      <c r="BC1698" t="s">
        <v>6521</v>
      </c>
      <c r="BD1698">
        <v>0</v>
      </c>
      <c r="BF1698" t="s">
        <v>170</v>
      </c>
      <c r="BI1698" t="s">
        <v>3564</v>
      </c>
    </row>
    <row r="1699" spans="1:61" x14ac:dyDescent="0.35">
      <c r="A1699" t="s">
        <v>3565</v>
      </c>
      <c r="B1699">
        <v>10000</v>
      </c>
      <c r="C1699">
        <v>20000</v>
      </c>
      <c r="D1699" s="2">
        <v>45771</v>
      </c>
      <c r="E1699" t="s">
        <v>59</v>
      </c>
      <c r="F1699" t="s">
        <v>3566</v>
      </c>
      <c r="G1699" t="s">
        <v>1428</v>
      </c>
      <c r="I1699">
        <v>2</v>
      </c>
      <c r="J1699" t="s">
        <v>183</v>
      </c>
      <c r="K1699">
        <v>63</v>
      </c>
      <c r="L1699" t="s">
        <v>6051</v>
      </c>
      <c r="M1699" t="s">
        <v>136</v>
      </c>
      <c r="N1699" t="s">
        <v>3850</v>
      </c>
      <c r="O1699" s="3">
        <v>5000</v>
      </c>
      <c r="R1699" s="2">
        <v>45771</v>
      </c>
      <c r="T1699">
        <v>16</v>
      </c>
      <c r="U1699" s="3">
        <v>80000</v>
      </c>
      <c r="V1699" t="s">
        <v>65</v>
      </c>
      <c r="W1699" t="s">
        <v>3002</v>
      </c>
      <c r="X1699">
        <v>0</v>
      </c>
      <c r="Y1699" s="3">
        <v>80000</v>
      </c>
      <c r="Z1699">
        <v>0</v>
      </c>
      <c r="AA1699">
        <v>0</v>
      </c>
      <c r="AB1699">
        <v>0</v>
      </c>
      <c r="AC1699">
        <v>0</v>
      </c>
      <c r="AF1699">
        <v>0</v>
      </c>
      <c r="AO1699" t="s">
        <v>3003</v>
      </c>
      <c r="AP1699" t="s">
        <v>170</v>
      </c>
      <c r="AQ1699" t="s">
        <v>21526</v>
      </c>
      <c r="AS1699">
        <v>0</v>
      </c>
      <c r="AT1699">
        <v>0</v>
      </c>
      <c r="AU1699">
        <v>0</v>
      </c>
      <c r="AV1699">
        <v>0</v>
      </c>
      <c r="AW1699">
        <v>0</v>
      </c>
      <c r="AX1699">
        <v>0</v>
      </c>
      <c r="BB1699" t="s">
        <v>63</v>
      </c>
      <c r="BC1699" t="s">
        <v>6522</v>
      </c>
      <c r="BD1699">
        <v>0</v>
      </c>
      <c r="BF1699" t="s">
        <v>170</v>
      </c>
      <c r="BI1699" t="s">
        <v>3567</v>
      </c>
    </row>
    <row r="1700" spans="1:61" x14ac:dyDescent="0.35">
      <c r="A1700" t="s">
        <v>5577</v>
      </c>
      <c r="B1700">
        <v>10000</v>
      </c>
      <c r="C1700">
        <v>20000</v>
      </c>
      <c r="D1700" s="2">
        <v>45772</v>
      </c>
      <c r="E1700" t="s">
        <v>59</v>
      </c>
      <c r="F1700" t="s">
        <v>5578</v>
      </c>
      <c r="G1700">
        <v>17190809009</v>
      </c>
      <c r="I1700">
        <v>1</v>
      </c>
      <c r="J1700" t="s">
        <v>183</v>
      </c>
      <c r="K1700" t="s">
        <v>3820</v>
      </c>
      <c r="L1700" t="s">
        <v>6075</v>
      </c>
      <c r="M1700" t="s">
        <v>439</v>
      </c>
      <c r="N1700" t="s">
        <v>3859</v>
      </c>
      <c r="O1700" s="3">
        <v>25000</v>
      </c>
      <c r="R1700" s="2">
        <v>45771</v>
      </c>
      <c r="T1700">
        <v>2</v>
      </c>
      <c r="U1700" s="3">
        <v>50000</v>
      </c>
      <c r="V1700" t="s">
        <v>65</v>
      </c>
      <c r="W1700" t="s">
        <v>1315</v>
      </c>
      <c r="X1700">
        <v>0</v>
      </c>
      <c r="Y1700" s="3">
        <v>50000</v>
      </c>
      <c r="Z1700">
        <v>0</v>
      </c>
      <c r="AA1700">
        <v>0</v>
      </c>
      <c r="AB1700">
        <v>0</v>
      </c>
      <c r="AC1700">
        <v>0</v>
      </c>
      <c r="AF1700">
        <v>0</v>
      </c>
      <c r="AO1700" t="s">
        <v>1316</v>
      </c>
      <c r="AP1700" t="s">
        <v>170</v>
      </c>
      <c r="AQ1700" t="s">
        <v>21526</v>
      </c>
      <c r="AS1700">
        <v>0</v>
      </c>
      <c r="AT1700">
        <v>0</v>
      </c>
      <c r="AU1700">
        <v>0</v>
      </c>
      <c r="AV1700">
        <v>0</v>
      </c>
      <c r="AW1700">
        <v>0</v>
      </c>
      <c r="AX1700">
        <v>0</v>
      </c>
      <c r="BB1700" t="s">
        <v>63</v>
      </c>
      <c r="BC1700" t="s">
        <v>5579</v>
      </c>
      <c r="BD1700">
        <v>0</v>
      </c>
      <c r="BF1700" t="s">
        <v>170</v>
      </c>
      <c r="BI1700" t="s">
        <v>5580</v>
      </c>
    </row>
    <row r="1701" spans="1:61" x14ac:dyDescent="0.35">
      <c r="A1701" t="s">
        <v>3666</v>
      </c>
      <c r="B1701">
        <v>10000</v>
      </c>
      <c r="C1701">
        <v>10000</v>
      </c>
      <c r="D1701" s="2">
        <v>45772</v>
      </c>
      <c r="E1701" t="s">
        <v>59</v>
      </c>
      <c r="F1701" t="s">
        <v>3667</v>
      </c>
      <c r="G1701" t="s">
        <v>3668</v>
      </c>
      <c r="I1701">
        <v>1</v>
      </c>
      <c r="J1701" t="s">
        <v>183</v>
      </c>
      <c r="K1701">
        <v>90</v>
      </c>
      <c r="L1701" t="s">
        <v>6044</v>
      </c>
      <c r="M1701" t="s">
        <v>1190</v>
      </c>
      <c r="N1701" t="s">
        <v>3836</v>
      </c>
      <c r="O1701" s="3">
        <v>10800</v>
      </c>
      <c r="R1701" s="2">
        <v>45771</v>
      </c>
      <c r="T1701">
        <v>2</v>
      </c>
      <c r="U1701" s="3">
        <v>21600</v>
      </c>
      <c r="V1701" t="s">
        <v>65</v>
      </c>
      <c r="W1701" t="s">
        <v>1181</v>
      </c>
      <c r="X1701">
        <v>0</v>
      </c>
      <c r="Y1701" s="3">
        <v>21600</v>
      </c>
      <c r="Z1701">
        <v>0</v>
      </c>
      <c r="AA1701">
        <v>0</v>
      </c>
      <c r="AB1701">
        <v>0</v>
      </c>
      <c r="AC1701">
        <v>0</v>
      </c>
      <c r="AF1701">
        <v>0</v>
      </c>
      <c r="AO1701" t="s">
        <v>1182</v>
      </c>
      <c r="AP1701" t="s">
        <v>170</v>
      </c>
      <c r="AQ1701" t="s">
        <v>21526</v>
      </c>
      <c r="AS1701">
        <v>0</v>
      </c>
      <c r="AT1701">
        <v>0</v>
      </c>
      <c r="AU1701">
        <v>0</v>
      </c>
      <c r="AV1701">
        <v>0</v>
      </c>
      <c r="AW1701">
        <v>0</v>
      </c>
      <c r="AX1701">
        <v>0</v>
      </c>
      <c r="BB1701" t="s">
        <v>63</v>
      </c>
      <c r="BC1701" t="s">
        <v>5898</v>
      </c>
      <c r="BD1701">
        <v>0</v>
      </c>
      <c r="BF1701" t="s">
        <v>170</v>
      </c>
      <c r="BI1701" t="s">
        <v>3669</v>
      </c>
    </row>
    <row r="1702" spans="1:61" x14ac:dyDescent="0.35">
      <c r="A1702" t="s">
        <v>3568</v>
      </c>
      <c r="B1702">
        <v>10000</v>
      </c>
      <c r="C1702">
        <v>10000</v>
      </c>
      <c r="D1702" s="2">
        <v>45771</v>
      </c>
      <c r="E1702" t="s">
        <v>59</v>
      </c>
      <c r="F1702" t="s">
        <v>3527</v>
      </c>
      <c r="G1702" t="s">
        <v>3569</v>
      </c>
      <c r="I1702">
        <v>1</v>
      </c>
      <c r="J1702" t="s">
        <v>183</v>
      </c>
      <c r="K1702">
        <v>26</v>
      </c>
      <c r="L1702" t="s">
        <v>6061</v>
      </c>
      <c r="M1702" t="s">
        <v>648</v>
      </c>
      <c r="N1702" t="s">
        <v>3810</v>
      </c>
      <c r="O1702" s="3">
        <v>9000</v>
      </c>
      <c r="R1702" s="2">
        <v>45771</v>
      </c>
      <c r="T1702">
        <v>4</v>
      </c>
      <c r="U1702" s="3">
        <v>36000</v>
      </c>
      <c r="V1702" t="s">
        <v>65</v>
      </c>
      <c r="W1702" t="s">
        <v>2716</v>
      </c>
      <c r="X1702">
        <v>0</v>
      </c>
      <c r="Y1702" s="3">
        <v>36000</v>
      </c>
      <c r="Z1702">
        <v>0</v>
      </c>
      <c r="AA1702">
        <v>0</v>
      </c>
      <c r="AB1702">
        <v>0</v>
      </c>
      <c r="AC1702">
        <v>0</v>
      </c>
      <c r="AF1702">
        <v>0</v>
      </c>
      <c r="AO1702" t="s">
        <v>2717</v>
      </c>
      <c r="AP1702" t="s">
        <v>275</v>
      </c>
      <c r="AQ1702" t="s">
        <v>21306</v>
      </c>
      <c r="AS1702">
        <v>0</v>
      </c>
      <c r="AT1702">
        <v>0</v>
      </c>
      <c r="AU1702">
        <v>0</v>
      </c>
      <c r="AV1702">
        <v>0</v>
      </c>
      <c r="AW1702">
        <v>0</v>
      </c>
      <c r="AX1702">
        <v>0</v>
      </c>
      <c r="BB1702" t="s">
        <v>63</v>
      </c>
      <c r="BC1702" t="s">
        <v>5899</v>
      </c>
      <c r="BD1702">
        <v>0</v>
      </c>
      <c r="BF1702" t="s">
        <v>275</v>
      </c>
      <c r="BI1702" t="s">
        <v>3570</v>
      </c>
    </row>
    <row r="1703" spans="1:61" x14ac:dyDescent="0.35">
      <c r="A1703" t="s">
        <v>5900</v>
      </c>
      <c r="B1703">
        <v>10000</v>
      </c>
      <c r="C1703">
        <v>10000</v>
      </c>
      <c r="D1703" s="2">
        <v>45776</v>
      </c>
      <c r="E1703" t="s">
        <v>59</v>
      </c>
      <c r="F1703" t="s">
        <v>5901</v>
      </c>
      <c r="G1703">
        <v>17190809007</v>
      </c>
      <c r="I1703">
        <v>1</v>
      </c>
      <c r="J1703" t="s">
        <v>183</v>
      </c>
      <c r="K1703" t="s">
        <v>3820</v>
      </c>
      <c r="L1703" t="s">
        <v>6075</v>
      </c>
      <c r="M1703" t="s">
        <v>439</v>
      </c>
      <c r="N1703" t="s">
        <v>3859</v>
      </c>
      <c r="O1703" s="3">
        <v>50000</v>
      </c>
      <c r="R1703" s="2">
        <v>45771</v>
      </c>
      <c r="T1703">
        <v>2</v>
      </c>
      <c r="U1703" s="3">
        <v>100000</v>
      </c>
      <c r="V1703" t="s">
        <v>65</v>
      </c>
      <c r="W1703" t="s">
        <v>1315</v>
      </c>
      <c r="X1703">
        <v>0</v>
      </c>
      <c r="Y1703" s="3">
        <v>100000</v>
      </c>
      <c r="Z1703">
        <v>0</v>
      </c>
      <c r="AA1703">
        <v>0</v>
      </c>
      <c r="AB1703">
        <v>0</v>
      </c>
      <c r="AC1703">
        <v>0</v>
      </c>
      <c r="AF1703">
        <v>0</v>
      </c>
      <c r="AO1703" t="s">
        <v>1316</v>
      </c>
      <c r="AP1703" t="s">
        <v>275</v>
      </c>
      <c r="AQ1703" t="s">
        <v>21306</v>
      </c>
      <c r="AS1703">
        <v>0</v>
      </c>
      <c r="AT1703">
        <v>0</v>
      </c>
      <c r="AU1703">
        <v>0</v>
      </c>
      <c r="AV1703">
        <v>0</v>
      </c>
      <c r="AW1703">
        <v>0</v>
      </c>
      <c r="AX1703">
        <v>0</v>
      </c>
      <c r="BB1703" t="s">
        <v>63</v>
      </c>
      <c r="BC1703" t="s">
        <v>5902</v>
      </c>
      <c r="BD1703">
        <v>0</v>
      </c>
      <c r="BF1703" t="s">
        <v>275</v>
      </c>
      <c r="BI1703" t="s">
        <v>5903</v>
      </c>
    </row>
    <row r="1704" spans="1:61" x14ac:dyDescent="0.35">
      <c r="A1704" t="s">
        <v>3571</v>
      </c>
      <c r="B1704">
        <v>10000</v>
      </c>
      <c r="C1704">
        <v>20000</v>
      </c>
      <c r="D1704" s="2">
        <v>45772</v>
      </c>
      <c r="E1704" t="s">
        <v>59</v>
      </c>
      <c r="F1704" t="s">
        <v>3572</v>
      </c>
      <c r="G1704" t="s">
        <v>3573</v>
      </c>
      <c r="I1704">
        <v>1</v>
      </c>
      <c r="J1704" t="s">
        <v>183</v>
      </c>
      <c r="K1704">
        <v>90</v>
      </c>
      <c r="L1704" t="s">
        <v>6044</v>
      </c>
      <c r="M1704" t="s">
        <v>1190</v>
      </c>
      <c r="N1704" t="s">
        <v>3836</v>
      </c>
      <c r="O1704" s="3">
        <v>8100</v>
      </c>
      <c r="R1704" s="2">
        <v>45771</v>
      </c>
      <c r="T1704">
        <v>2</v>
      </c>
      <c r="U1704" s="3">
        <v>16200</v>
      </c>
      <c r="V1704" t="s">
        <v>65</v>
      </c>
      <c r="W1704" t="s">
        <v>1181</v>
      </c>
      <c r="X1704">
        <v>0</v>
      </c>
      <c r="Y1704" s="3">
        <v>16200</v>
      </c>
      <c r="Z1704">
        <v>0</v>
      </c>
      <c r="AA1704">
        <v>0</v>
      </c>
      <c r="AB1704">
        <v>0</v>
      </c>
      <c r="AC1704">
        <v>0</v>
      </c>
      <c r="AF1704">
        <v>0</v>
      </c>
      <c r="AO1704" t="s">
        <v>1182</v>
      </c>
      <c r="AP1704" t="s">
        <v>275</v>
      </c>
      <c r="AQ1704" t="s">
        <v>21306</v>
      </c>
      <c r="AS1704">
        <v>0</v>
      </c>
      <c r="AT1704">
        <v>0</v>
      </c>
      <c r="AU1704">
        <v>0</v>
      </c>
      <c r="AV1704">
        <v>0</v>
      </c>
      <c r="AW1704">
        <v>0</v>
      </c>
      <c r="AX1704">
        <v>0</v>
      </c>
      <c r="BB1704" t="s">
        <v>63</v>
      </c>
      <c r="BC1704" t="s">
        <v>5829</v>
      </c>
      <c r="BD1704">
        <v>0</v>
      </c>
      <c r="BF1704" t="s">
        <v>275</v>
      </c>
      <c r="BI1704" t="s">
        <v>3574</v>
      </c>
    </row>
    <row r="1705" spans="1:61" x14ac:dyDescent="0.35">
      <c r="A1705" t="s">
        <v>3575</v>
      </c>
      <c r="B1705">
        <v>10000</v>
      </c>
      <c r="C1705">
        <v>10000</v>
      </c>
      <c r="D1705" s="2">
        <v>45772</v>
      </c>
      <c r="E1705" t="s">
        <v>59</v>
      </c>
      <c r="F1705" t="s">
        <v>3536</v>
      </c>
      <c r="G1705" t="s">
        <v>3576</v>
      </c>
      <c r="I1705">
        <v>1</v>
      </c>
      <c r="J1705" t="s">
        <v>183</v>
      </c>
      <c r="K1705">
        <v>31</v>
      </c>
      <c r="L1705" t="s">
        <v>6061</v>
      </c>
      <c r="M1705" t="s">
        <v>2529</v>
      </c>
      <c r="N1705" t="s">
        <v>3807</v>
      </c>
      <c r="O1705" s="3">
        <v>3000</v>
      </c>
      <c r="R1705" s="2">
        <v>45771</v>
      </c>
      <c r="T1705">
        <v>1</v>
      </c>
      <c r="U1705" s="3">
        <v>3000</v>
      </c>
      <c r="V1705" t="s">
        <v>65</v>
      </c>
      <c r="W1705" t="s">
        <v>3577</v>
      </c>
      <c r="X1705">
        <v>0</v>
      </c>
      <c r="Y1705" s="3">
        <v>3000</v>
      </c>
      <c r="Z1705">
        <v>0</v>
      </c>
      <c r="AA1705">
        <v>0</v>
      </c>
      <c r="AB1705">
        <v>0</v>
      </c>
      <c r="AC1705">
        <v>0</v>
      </c>
      <c r="AF1705">
        <v>0</v>
      </c>
      <c r="AO1705" t="s">
        <v>3578</v>
      </c>
      <c r="AP1705" t="s">
        <v>3579</v>
      </c>
      <c r="AQ1705" t="s">
        <v>19757</v>
      </c>
      <c r="AS1705">
        <v>0</v>
      </c>
      <c r="AT1705">
        <v>0</v>
      </c>
      <c r="AU1705">
        <v>0</v>
      </c>
      <c r="AV1705">
        <v>0</v>
      </c>
      <c r="AW1705">
        <v>0</v>
      </c>
      <c r="AX1705">
        <v>0</v>
      </c>
      <c r="BB1705" t="s">
        <v>63</v>
      </c>
      <c r="BC1705" t="s">
        <v>5904</v>
      </c>
      <c r="BD1705">
        <v>0</v>
      </c>
      <c r="BF1705" t="s">
        <v>3579</v>
      </c>
      <c r="BI1705" t="s">
        <v>3580</v>
      </c>
    </row>
    <row r="1706" spans="1:61" x14ac:dyDescent="0.35">
      <c r="A1706" t="s">
        <v>5850</v>
      </c>
      <c r="B1706">
        <v>10000</v>
      </c>
      <c r="C1706">
        <v>30000</v>
      </c>
      <c r="D1706" s="2">
        <v>45776</v>
      </c>
      <c r="E1706" t="s">
        <v>59</v>
      </c>
      <c r="F1706" t="s">
        <v>5851</v>
      </c>
      <c r="G1706" t="s">
        <v>5852</v>
      </c>
      <c r="I1706">
        <v>1</v>
      </c>
      <c r="J1706" t="s">
        <v>183</v>
      </c>
      <c r="K1706">
        <v>117</v>
      </c>
      <c r="L1706" t="s">
        <v>6078</v>
      </c>
      <c r="M1706" t="s">
        <v>1377</v>
      </c>
      <c r="N1706" t="s">
        <v>3849</v>
      </c>
      <c r="O1706" s="3">
        <v>3334</v>
      </c>
      <c r="R1706" s="2">
        <v>45771</v>
      </c>
      <c r="T1706">
        <v>3</v>
      </c>
      <c r="U1706" s="3">
        <v>10002</v>
      </c>
      <c r="V1706" t="s">
        <v>65</v>
      </c>
      <c r="W1706" t="s">
        <v>5854</v>
      </c>
      <c r="X1706">
        <v>0</v>
      </c>
      <c r="Y1706" s="3">
        <v>10000</v>
      </c>
      <c r="Z1706">
        <v>2</v>
      </c>
      <c r="AA1706">
        <v>0</v>
      </c>
      <c r="AB1706">
        <v>0</v>
      </c>
      <c r="AC1706">
        <v>0</v>
      </c>
      <c r="AF1706">
        <v>0</v>
      </c>
      <c r="AO1706" t="s">
        <v>5855</v>
      </c>
      <c r="AP1706" t="s">
        <v>2395</v>
      </c>
      <c r="AQ1706" t="s">
        <v>12589</v>
      </c>
      <c r="AS1706">
        <v>0</v>
      </c>
      <c r="AT1706">
        <v>0</v>
      </c>
      <c r="AU1706">
        <v>0</v>
      </c>
      <c r="AV1706">
        <v>0</v>
      </c>
      <c r="AW1706">
        <v>0</v>
      </c>
      <c r="AX1706">
        <v>0</v>
      </c>
      <c r="BB1706" t="s">
        <v>63</v>
      </c>
      <c r="BC1706" t="s">
        <v>6523</v>
      </c>
      <c r="BD1706">
        <v>0</v>
      </c>
      <c r="BF1706" t="s">
        <v>2395</v>
      </c>
      <c r="BI1706" t="s">
        <v>5856</v>
      </c>
    </row>
    <row r="1707" spans="1:61" x14ac:dyDescent="0.35">
      <c r="A1707" t="s">
        <v>4021</v>
      </c>
      <c r="B1707">
        <v>10000</v>
      </c>
      <c r="C1707">
        <v>10000</v>
      </c>
      <c r="D1707" s="2">
        <v>45776</v>
      </c>
      <c r="E1707" t="s">
        <v>59</v>
      </c>
      <c r="F1707" t="s">
        <v>4022</v>
      </c>
      <c r="G1707" t="s">
        <v>4023</v>
      </c>
      <c r="I1707">
        <v>1</v>
      </c>
      <c r="J1707" t="s">
        <v>183</v>
      </c>
      <c r="K1707">
        <v>72</v>
      </c>
      <c r="L1707" t="s">
        <v>6056</v>
      </c>
      <c r="M1707" t="s">
        <v>869</v>
      </c>
      <c r="N1707" t="s">
        <v>3829</v>
      </c>
      <c r="O1707" s="3">
        <v>1000</v>
      </c>
      <c r="R1707" s="2">
        <v>45771</v>
      </c>
      <c r="T1707">
        <v>6</v>
      </c>
      <c r="U1707" s="3">
        <v>6000</v>
      </c>
      <c r="V1707" t="s">
        <v>65</v>
      </c>
      <c r="W1707" t="s">
        <v>4025</v>
      </c>
      <c r="X1707">
        <v>0</v>
      </c>
      <c r="Y1707" s="3">
        <v>5000</v>
      </c>
      <c r="Z1707" s="3">
        <v>1000</v>
      </c>
      <c r="AA1707">
        <v>0</v>
      </c>
      <c r="AB1707">
        <v>0</v>
      </c>
      <c r="AC1707">
        <v>0</v>
      </c>
      <c r="AF1707">
        <v>0</v>
      </c>
      <c r="AO1707" t="s">
        <v>4026</v>
      </c>
      <c r="AP1707" t="s">
        <v>282</v>
      </c>
      <c r="AQ1707" t="s">
        <v>14518</v>
      </c>
      <c r="AS1707">
        <v>0</v>
      </c>
      <c r="AT1707">
        <v>0</v>
      </c>
      <c r="AU1707">
        <v>0</v>
      </c>
      <c r="AV1707">
        <v>0</v>
      </c>
      <c r="AW1707">
        <v>0</v>
      </c>
      <c r="AX1707">
        <v>0</v>
      </c>
      <c r="BB1707" t="s">
        <v>63</v>
      </c>
      <c r="BC1707" t="s">
        <v>6422</v>
      </c>
      <c r="BD1707">
        <v>0</v>
      </c>
      <c r="BF1707" t="s">
        <v>282</v>
      </c>
      <c r="BI1707" t="s">
        <v>4027</v>
      </c>
    </row>
    <row r="1708" spans="1:61" x14ac:dyDescent="0.35">
      <c r="A1708" t="s">
        <v>3581</v>
      </c>
      <c r="B1708">
        <v>10000</v>
      </c>
      <c r="C1708">
        <v>10000</v>
      </c>
      <c r="D1708" s="2">
        <v>45771</v>
      </c>
      <c r="E1708" t="s">
        <v>59</v>
      </c>
      <c r="F1708" t="s">
        <v>3582</v>
      </c>
      <c r="G1708" t="s">
        <v>3583</v>
      </c>
      <c r="I1708">
        <v>1</v>
      </c>
      <c r="J1708" t="s">
        <v>183</v>
      </c>
      <c r="K1708">
        <v>95</v>
      </c>
      <c r="L1708" t="s">
        <v>6068</v>
      </c>
      <c r="M1708" t="s">
        <v>454</v>
      </c>
      <c r="N1708" t="s">
        <v>3837</v>
      </c>
      <c r="O1708">
        <v>358</v>
      </c>
      <c r="R1708" s="2">
        <v>45771</v>
      </c>
      <c r="T1708">
        <v>28</v>
      </c>
      <c r="U1708" s="3">
        <v>10016</v>
      </c>
      <c r="V1708" t="s">
        <v>65</v>
      </c>
      <c r="W1708" t="s">
        <v>3585</v>
      </c>
      <c r="X1708">
        <v>0</v>
      </c>
      <c r="Y1708" s="3">
        <v>10000</v>
      </c>
      <c r="Z1708">
        <v>16</v>
      </c>
      <c r="AA1708">
        <v>0</v>
      </c>
      <c r="AB1708">
        <v>0</v>
      </c>
      <c r="AC1708">
        <v>0</v>
      </c>
      <c r="AF1708">
        <v>0</v>
      </c>
      <c r="AO1708" t="s">
        <v>3586</v>
      </c>
      <c r="AP1708" t="s">
        <v>465</v>
      </c>
      <c r="AQ1708" t="s">
        <v>15009</v>
      </c>
      <c r="AS1708">
        <v>0</v>
      </c>
      <c r="AT1708">
        <v>0</v>
      </c>
      <c r="AU1708">
        <v>0</v>
      </c>
      <c r="AV1708">
        <v>0</v>
      </c>
      <c r="AW1708">
        <v>0</v>
      </c>
      <c r="AX1708">
        <v>0</v>
      </c>
      <c r="BB1708" t="s">
        <v>63</v>
      </c>
      <c r="BC1708" t="s">
        <v>6524</v>
      </c>
      <c r="BD1708">
        <v>0</v>
      </c>
      <c r="BF1708" t="s">
        <v>465</v>
      </c>
      <c r="BI1708" t="s">
        <v>3587</v>
      </c>
    </row>
    <row r="1709" spans="1:61" x14ac:dyDescent="0.35">
      <c r="A1709" t="s">
        <v>3581</v>
      </c>
      <c r="B1709">
        <v>20000</v>
      </c>
      <c r="C1709">
        <v>10000</v>
      </c>
      <c r="D1709" s="2">
        <v>45771</v>
      </c>
      <c r="E1709" t="s">
        <v>59</v>
      </c>
      <c r="F1709" t="s">
        <v>3582</v>
      </c>
      <c r="G1709" t="s">
        <v>3583</v>
      </c>
      <c r="I1709">
        <v>1</v>
      </c>
      <c r="J1709" t="s">
        <v>183</v>
      </c>
      <c r="K1709">
        <v>95</v>
      </c>
      <c r="L1709" t="s">
        <v>6068</v>
      </c>
      <c r="M1709" t="s">
        <v>454</v>
      </c>
      <c r="N1709" t="s">
        <v>3837</v>
      </c>
      <c r="O1709">
        <v>357</v>
      </c>
      <c r="R1709" s="2">
        <v>45771</v>
      </c>
      <c r="T1709">
        <v>28</v>
      </c>
      <c r="U1709" s="3">
        <v>10000</v>
      </c>
      <c r="V1709" t="s">
        <v>65</v>
      </c>
      <c r="W1709" t="s">
        <v>3585</v>
      </c>
      <c r="X1709">
        <v>0</v>
      </c>
      <c r="Y1709" s="3">
        <v>10000</v>
      </c>
      <c r="Z1709">
        <v>0</v>
      </c>
      <c r="AA1709">
        <v>0</v>
      </c>
      <c r="AB1709">
        <v>0</v>
      </c>
      <c r="AC1709">
        <v>0</v>
      </c>
      <c r="AF1709">
        <v>0</v>
      </c>
      <c r="AO1709" t="s">
        <v>3586</v>
      </c>
      <c r="AP1709" t="s">
        <v>465</v>
      </c>
      <c r="AQ1709" t="s">
        <v>15009</v>
      </c>
      <c r="AS1709">
        <v>0</v>
      </c>
      <c r="AT1709">
        <v>0</v>
      </c>
      <c r="AU1709">
        <v>0</v>
      </c>
      <c r="AV1709">
        <v>0</v>
      </c>
      <c r="AW1709">
        <v>0</v>
      </c>
      <c r="AX1709">
        <v>0</v>
      </c>
      <c r="BB1709" t="s">
        <v>63</v>
      </c>
      <c r="BC1709" t="s">
        <v>6524</v>
      </c>
      <c r="BD1709">
        <v>0</v>
      </c>
      <c r="BF1709" t="s">
        <v>465</v>
      </c>
      <c r="BI1709" t="s">
        <v>3587</v>
      </c>
    </row>
    <row r="1710" spans="1:61" x14ac:dyDescent="0.35">
      <c r="A1710" t="s">
        <v>3581</v>
      </c>
      <c r="B1710">
        <v>30000</v>
      </c>
      <c r="C1710">
        <v>10000</v>
      </c>
      <c r="D1710" s="2">
        <v>45771</v>
      </c>
      <c r="E1710" t="s">
        <v>59</v>
      </c>
      <c r="F1710" t="s">
        <v>3582</v>
      </c>
      <c r="G1710" t="s">
        <v>3583</v>
      </c>
      <c r="I1710">
        <v>1</v>
      </c>
      <c r="J1710" t="s">
        <v>183</v>
      </c>
      <c r="K1710">
        <v>95</v>
      </c>
      <c r="L1710" t="s">
        <v>6068</v>
      </c>
      <c r="M1710" t="s">
        <v>454</v>
      </c>
      <c r="N1710" t="s">
        <v>3837</v>
      </c>
      <c r="O1710">
        <v>357</v>
      </c>
      <c r="R1710" s="2">
        <v>45771</v>
      </c>
      <c r="T1710">
        <v>28</v>
      </c>
      <c r="U1710" s="3">
        <v>10000</v>
      </c>
      <c r="V1710" t="s">
        <v>65</v>
      </c>
      <c r="W1710" t="s">
        <v>3585</v>
      </c>
      <c r="X1710">
        <v>0</v>
      </c>
      <c r="Y1710" s="3">
        <v>10000</v>
      </c>
      <c r="Z1710">
        <v>0</v>
      </c>
      <c r="AA1710">
        <v>0</v>
      </c>
      <c r="AB1710">
        <v>0</v>
      </c>
      <c r="AC1710">
        <v>0</v>
      </c>
      <c r="AF1710">
        <v>0</v>
      </c>
      <c r="AO1710" t="s">
        <v>3586</v>
      </c>
      <c r="AP1710" t="s">
        <v>465</v>
      </c>
      <c r="AQ1710" t="s">
        <v>15009</v>
      </c>
      <c r="AS1710">
        <v>0</v>
      </c>
      <c r="AT1710">
        <v>0</v>
      </c>
      <c r="AU1710">
        <v>0</v>
      </c>
      <c r="AV1710">
        <v>0</v>
      </c>
      <c r="AW1710">
        <v>0</v>
      </c>
      <c r="AX1710">
        <v>0</v>
      </c>
      <c r="BB1710" t="s">
        <v>63</v>
      </c>
      <c r="BC1710" t="s">
        <v>6524</v>
      </c>
      <c r="BD1710">
        <v>0</v>
      </c>
      <c r="BF1710" t="s">
        <v>465</v>
      </c>
      <c r="BI1710" t="s">
        <v>3587</v>
      </c>
    </row>
    <row r="1711" spans="1:61" x14ac:dyDescent="0.35">
      <c r="A1711" t="s">
        <v>3581</v>
      </c>
      <c r="B1711">
        <v>40000</v>
      </c>
      <c r="C1711">
        <v>10000</v>
      </c>
      <c r="D1711" s="2">
        <v>45771</v>
      </c>
      <c r="E1711" t="s">
        <v>59</v>
      </c>
      <c r="F1711" t="s">
        <v>3582</v>
      </c>
      <c r="G1711" t="s">
        <v>3583</v>
      </c>
      <c r="I1711">
        <v>1</v>
      </c>
      <c r="J1711" t="s">
        <v>183</v>
      </c>
      <c r="K1711">
        <v>95</v>
      </c>
      <c r="L1711" t="s">
        <v>6068</v>
      </c>
      <c r="M1711" t="s">
        <v>454</v>
      </c>
      <c r="N1711" t="s">
        <v>3837</v>
      </c>
      <c r="O1711">
        <v>357</v>
      </c>
      <c r="R1711" s="2">
        <v>45771</v>
      </c>
      <c r="T1711">
        <v>28</v>
      </c>
      <c r="U1711" s="3">
        <v>10000</v>
      </c>
      <c r="V1711" t="s">
        <v>65</v>
      </c>
      <c r="W1711" t="s">
        <v>3585</v>
      </c>
      <c r="X1711">
        <v>0</v>
      </c>
      <c r="Y1711" s="3">
        <v>10000</v>
      </c>
      <c r="Z1711">
        <v>0</v>
      </c>
      <c r="AA1711">
        <v>0</v>
      </c>
      <c r="AB1711">
        <v>0</v>
      </c>
      <c r="AC1711">
        <v>0</v>
      </c>
      <c r="AF1711">
        <v>0</v>
      </c>
      <c r="AO1711" t="s">
        <v>3586</v>
      </c>
      <c r="AP1711" t="s">
        <v>465</v>
      </c>
      <c r="AQ1711" t="s">
        <v>15009</v>
      </c>
      <c r="AS1711">
        <v>0</v>
      </c>
      <c r="AT1711">
        <v>0</v>
      </c>
      <c r="AU1711">
        <v>0</v>
      </c>
      <c r="AV1711">
        <v>0</v>
      </c>
      <c r="AW1711">
        <v>0</v>
      </c>
      <c r="AX1711">
        <v>0</v>
      </c>
      <c r="BB1711" t="s">
        <v>63</v>
      </c>
      <c r="BC1711" t="s">
        <v>6524</v>
      </c>
      <c r="BD1711">
        <v>0</v>
      </c>
      <c r="BF1711" t="s">
        <v>465</v>
      </c>
      <c r="BI1711" t="s">
        <v>3587</v>
      </c>
    </row>
    <row r="1712" spans="1:61" x14ac:dyDescent="0.35">
      <c r="A1712" t="s">
        <v>3581</v>
      </c>
      <c r="B1712">
        <v>50000</v>
      </c>
      <c r="C1712">
        <v>10000</v>
      </c>
      <c r="D1712" s="2">
        <v>45771</v>
      </c>
      <c r="E1712" t="s">
        <v>59</v>
      </c>
      <c r="F1712" t="s">
        <v>3582</v>
      </c>
      <c r="G1712" t="s">
        <v>3583</v>
      </c>
      <c r="I1712">
        <v>1</v>
      </c>
      <c r="J1712" t="s">
        <v>183</v>
      </c>
      <c r="K1712">
        <v>95</v>
      </c>
      <c r="L1712" t="s">
        <v>6068</v>
      </c>
      <c r="M1712" t="s">
        <v>454</v>
      </c>
      <c r="N1712" t="s">
        <v>3837</v>
      </c>
      <c r="O1712">
        <v>357</v>
      </c>
      <c r="R1712" s="2">
        <v>45771</v>
      </c>
      <c r="T1712">
        <v>28</v>
      </c>
      <c r="U1712" s="3">
        <v>10000</v>
      </c>
      <c r="V1712" t="s">
        <v>65</v>
      </c>
      <c r="W1712" t="s">
        <v>3585</v>
      </c>
      <c r="X1712">
        <v>0</v>
      </c>
      <c r="Y1712" s="3">
        <v>10000</v>
      </c>
      <c r="Z1712">
        <v>0</v>
      </c>
      <c r="AA1712">
        <v>0</v>
      </c>
      <c r="AB1712">
        <v>0</v>
      </c>
      <c r="AC1712">
        <v>0</v>
      </c>
      <c r="AF1712">
        <v>0</v>
      </c>
      <c r="AO1712" t="s">
        <v>3586</v>
      </c>
      <c r="AP1712" t="s">
        <v>465</v>
      </c>
      <c r="AQ1712" t="s">
        <v>15009</v>
      </c>
      <c r="AS1712">
        <v>0</v>
      </c>
      <c r="AT1712">
        <v>0</v>
      </c>
      <c r="AU1712">
        <v>0</v>
      </c>
      <c r="AV1712">
        <v>0</v>
      </c>
      <c r="AW1712">
        <v>0</v>
      </c>
      <c r="AX1712">
        <v>0</v>
      </c>
      <c r="BB1712" t="s">
        <v>63</v>
      </c>
      <c r="BC1712" t="s">
        <v>6524</v>
      </c>
      <c r="BD1712">
        <v>0</v>
      </c>
      <c r="BF1712" t="s">
        <v>465</v>
      </c>
      <c r="BI1712" t="s">
        <v>3587</v>
      </c>
    </row>
    <row r="1713" spans="1:61" x14ac:dyDescent="0.35">
      <c r="A1713" t="s">
        <v>3581</v>
      </c>
      <c r="B1713">
        <v>60000</v>
      </c>
      <c r="C1713">
        <v>10000</v>
      </c>
      <c r="D1713" s="2">
        <v>45771</v>
      </c>
      <c r="E1713" t="s">
        <v>59</v>
      </c>
      <c r="F1713" t="s">
        <v>3582</v>
      </c>
      <c r="G1713" t="s">
        <v>3583</v>
      </c>
      <c r="I1713">
        <v>1</v>
      </c>
      <c r="J1713" t="s">
        <v>183</v>
      </c>
      <c r="K1713">
        <v>95</v>
      </c>
      <c r="L1713" t="s">
        <v>6068</v>
      </c>
      <c r="M1713" t="s">
        <v>454</v>
      </c>
      <c r="N1713" t="s">
        <v>3837</v>
      </c>
      <c r="O1713">
        <v>357</v>
      </c>
      <c r="R1713" s="2">
        <v>45771</v>
      </c>
      <c r="T1713">
        <v>28</v>
      </c>
      <c r="U1713" s="3">
        <v>10000</v>
      </c>
      <c r="V1713" t="s">
        <v>65</v>
      </c>
      <c r="W1713" t="s">
        <v>3585</v>
      </c>
      <c r="X1713">
        <v>0</v>
      </c>
      <c r="Y1713" s="3">
        <v>10000</v>
      </c>
      <c r="Z1713">
        <v>0</v>
      </c>
      <c r="AA1713">
        <v>0</v>
      </c>
      <c r="AB1713">
        <v>0</v>
      </c>
      <c r="AC1713">
        <v>0</v>
      </c>
      <c r="AF1713">
        <v>0</v>
      </c>
      <c r="AO1713" t="s">
        <v>3586</v>
      </c>
      <c r="AP1713" t="s">
        <v>465</v>
      </c>
      <c r="AQ1713" t="s">
        <v>15009</v>
      </c>
      <c r="AS1713">
        <v>0</v>
      </c>
      <c r="AT1713">
        <v>0</v>
      </c>
      <c r="AU1713">
        <v>0</v>
      </c>
      <c r="AV1713">
        <v>0</v>
      </c>
      <c r="AW1713">
        <v>0</v>
      </c>
      <c r="AX1713">
        <v>0</v>
      </c>
      <c r="BB1713" t="s">
        <v>63</v>
      </c>
      <c r="BC1713" t="s">
        <v>6524</v>
      </c>
      <c r="BD1713">
        <v>0</v>
      </c>
      <c r="BF1713" t="s">
        <v>465</v>
      </c>
      <c r="BI1713" t="s">
        <v>3587</v>
      </c>
    </row>
    <row r="1714" spans="1:61" x14ac:dyDescent="0.35">
      <c r="A1714" t="s">
        <v>3581</v>
      </c>
      <c r="B1714">
        <v>70000</v>
      </c>
      <c r="C1714">
        <v>10000</v>
      </c>
      <c r="D1714" s="2">
        <v>45771</v>
      </c>
      <c r="E1714" t="s">
        <v>59</v>
      </c>
      <c r="F1714" t="s">
        <v>3582</v>
      </c>
      <c r="G1714" t="s">
        <v>3583</v>
      </c>
      <c r="I1714">
        <v>1</v>
      </c>
      <c r="J1714" t="s">
        <v>183</v>
      </c>
      <c r="K1714">
        <v>95</v>
      </c>
      <c r="L1714" t="s">
        <v>6068</v>
      </c>
      <c r="M1714" t="s">
        <v>454</v>
      </c>
      <c r="N1714" t="s">
        <v>3837</v>
      </c>
      <c r="O1714">
        <v>357</v>
      </c>
      <c r="R1714" s="2">
        <v>45771</v>
      </c>
      <c r="T1714">
        <v>28</v>
      </c>
      <c r="U1714" s="3">
        <v>10000</v>
      </c>
      <c r="V1714" t="s">
        <v>65</v>
      </c>
      <c r="W1714" t="s">
        <v>3585</v>
      </c>
      <c r="X1714">
        <v>0</v>
      </c>
      <c r="Y1714" s="3">
        <v>10000</v>
      </c>
      <c r="Z1714">
        <v>0</v>
      </c>
      <c r="AA1714">
        <v>0</v>
      </c>
      <c r="AB1714">
        <v>0</v>
      </c>
      <c r="AC1714">
        <v>0</v>
      </c>
      <c r="AF1714">
        <v>0</v>
      </c>
      <c r="AO1714" t="s">
        <v>3586</v>
      </c>
      <c r="AP1714" t="s">
        <v>465</v>
      </c>
      <c r="AQ1714" t="s">
        <v>15009</v>
      </c>
      <c r="AS1714">
        <v>0</v>
      </c>
      <c r="AT1714">
        <v>0</v>
      </c>
      <c r="AU1714">
        <v>0</v>
      </c>
      <c r="AV1714">
        <v>0</v>
      </c>
      <c r="AW1714">
        <v>0</v>
      </c>
      <c r="AX1714">
        <v>0</v>
      </c>
      <c r="BB1714" t="s">
        <v>63</v>
      </c>
      <c r="BC1714" t="s">
        <v>6524</v>
      </c>
      <c r="BD1714">
        <v>0</v>
      </c>
      <c r="BF1714" t="s">
        <v>465</v>
      </c>
      <c r="BI1714" t="s">
        <v>3587</v>
      </c>
    </row>
    <row r="1715" spans="1:61" x14ac:dyDescent="0.35">
      <c r="A1715" t="s">
        <v>3581</v>
      </c>
      <c r="B1715">
        <v>80000</v>
      </c>
      <c r="C1715">
        <v>10000</v>
      </c>
      <c r="D1715" s="2">
        <v>45771</v>
      </c>
      <c r="E1715" t="s">
        <v>59</v>
      </c>
      <c r="F1715" t="s">
        <v>3582</v>
      </c>
      <c r="G1715" t="s">
        <v>3583</v>
      </c>
      <c r="I1715">
        <v>1</v>
      </c>
      <c r="J1715" t="s">
        <v>183</v>
      </c>
      <c r="K1715">
        <v>95</v>
      </c>
      <c r="L1715" t="s">
        <v>6068</v>
      </c>
      <c r="M1715" t="s">
        <v>454</v>
      </c>
      <c r="N1715" t="s">
        <v>3837</v>
      </c>
      <c r="O1715">
        <v>357</v>
      </c>
      <c r="R1715" s="2">
        <v>45771</v>
      </c>
      <c r="T1715">
        <v>28</v>
      </c>
      <c r="U1715" s="3">
        <v>10000</v>
      </c>
      <c r="V1715" t="s">
        <v>65</v>
      </c>
      <c r="W1715" t="s">
        <v>3585</v>
      </c>
      <c r="X1715">
        <v>0</v>
      </c>
      <c r="Y1715" s="3">
        <v>10000</v>
      </c>
      <c r="Z1715">
        <v>0</v>
      </c>
      <c r="AA1715">
        <v>0</v>
      </c>
      <c r="AB1715">
        <v>0</v>
      </c>
      <c r="AC1715">
        <v>0</v>
      </c>
      <c r="AF1715">
        <v>0</v>
      </c>
      <c r="AO1715" t="s">
        <v>3586</v>
      </c>
      <c r="AP1715" t="s">
        <v>465</v>
      </c>
      <c r="AQ1715" t="s">
        <v>15009</v>
      </c>
      <c r="AS1715">
        <v>0</v>
      </c>
      <c r="AT1715">
        <v>0</v>
      </c>
      <c r="AU1715">
        <v>0</v>
      </c>
      <c r="AV1715">
        <v>0</v>
      </c>
      <c r="AW1715">
        <v>0</v>
      </c>
      <c r="AX1715">
        <v>0</v>
      </c>
      <c r="BB1715" t="s">
        <v>63</v>
      </c>
      <c r="BC1715" t="s">
        <v>6524</v>
      </c>
      <c r="BD1715">
        <v>0</v>
      </c>
      <c r="BF1715" t="s">
        <v>465</v>
      </c>
      <c r="BI1715" t="s">
        <v>3587</v>
      </c>
    </row>
    <row r="1716" spans="1:61" x14ac:dyDescent="0.35">
      <c r="A1716" t="s">
        <v>3581</v>
      </c>
      <c r="B1716">
        <v>90000</v>
      </c>
      <c r="C1716">
        <v>10000</v>
      </c>
      <c r="D1716" s="2">
        <v>45771</v>
      </c>
      <c r="E1716" t="s">
        <v>59</v>
      </c>
      <c r="F1716" t="s">
        <v>3582</v>
      </c>
      <c r="G1716" t="s">
        <v>3583</v>
      </c>
      <c r="I1716">
        <v>1</v>
      </c>
      <c r="J1716" t="s">
        <v>183</v>
      </c>
      <c r="K1716">
        <v>95</v>
      </c>
      <c r="L1716" t="s">
        <v>6068</v>
      </c>
      <c r="M1716" t="s">
        <v>454</v>
      </c>
      <c r="N1716" t="s">
        <v>3837</v>
      </c>
      <c r="O1716">
        <v>357</v>
      </c>
      <c r="R1716" s="2">
        <v>45771</v>
      </c>
      <c r="T1716">
        <v>28</v>
      </c>
      <c r="U1716" s="3">
        <v>10000</v>
      </c>
      <c r="V1716" t="s">
        <v>65</v>
      </c>
      <c r="W1716" t="s">
        <v>3585</v>
      </c>
      <c r="X1716">
        <v>0</v>
      </c>
      <c r="Y1716" s="3">
        <v>10000</v>
      </c>
      <c r="Z1716">
        <v>0</v>
      </c>
      <c r="AA1716">
        <v>0</v>
      </c>
      <c r="AB1716">
        <v>0</v>
      </c>
      <c r="AC1716">
        <v>0</v>
      </c>
      <c r="AF1716">
        <v>0</v>
      </c>
      <c r="AO1716" t="s">
        <v>3586</v>
      </c>
      <c r="AP1716" t="s">
        <v>465</v>
      </c>
      <c r="AQ1716" t="s">
        <v>15009</v>
      </c>
      <c r="AS1716">
        <v>0</v>
      </c>
      <c r="AT1716">
        <v>0</v>
      </c>
      <c r="AU1716">
        <v>0</v>
      </c>
      <c r="AV1716">
        <v>0</v>
      </c>
      <c r="AW1716">
        <v>0</v>
      </c>
      <c r="AX1716">
        <v>0</v>
      </c>
      <c r="BB1716" t="s">
        <v>63</v>
      </c>
      <c r="BC1716" t="s">
        <v>6524</v>
      </c>
      <c r="BD1716">
        <v>0</v>
      </c>
      <c r="BF1716" t="s">
        <v>465</v>
      </c>
      <c r="BI1716" t="s">
        <v>3587</v>
      </c>
    </row>
    <row r="1717" spans="1:61" x14ac:dyDescent="0.35">
      <c r="A1717" t="s">
        <v>3581</v>
      </c>
      <c r="B1717">
        <v>100000</v>
      </c>
      <c r="C1717">
        <v>10000</v>
      </c>
      <c r="D1717" s="2">
        <v>45771</v>
      </c>
      <c r="E1717" t="s">
        <v>59</v>
      </c>
      <c r="F1717" t="s">
        <v>3582</v>
      </c>
      <c r="G1717" t="s">
        <v>3583</v>
      </c>
      <c r="I1717">
        <v>1</v>
      </c>
      <c r="J1717" t="s">
        <v>183</v>
      </c>
      <c r="K1717">
        <v>95</v>
      </c>
      <c r="L1717" t="s">
        <v>6068</v>
      </c>
      <c r="M1717" t="s">
        <v>454</v>
      </c>
      <c r="N1717" t="s">
        <v>3837</v>
      </c>
      <c r="O1717">
        <v>357</v>
      </c>
      <c r="R1717" s="2">
        <v>45771</v>
      </c>
      <c r="T1717">
        <v>28</v>
      </c>
      <c r="U1717" s="3">
        <v>10000</v>
      </c>
      <c r="V1717" t="s">
        <v>65</v>
      </c>
      <c r="W1717" t="s">
        <v>3585</v>
      </c>
      <c r="X1717">
        <v>0</v>
      </c>
      <c r="Y1717" s="3">
        <v>10000</v>
      </c>
      <c r="Z1717">
        <v>0</v>
      </c>
      <c r="AA1717">
        <v>0</v>
      </c>
      <c r="AB1717">
        <v>0</v>
      </c>
      <c r="AC1717">
        <v>0</v>
      </c>
      <c r="AF1717">
        <v>0</v>
      </c>
      <c r="AO1717" t="s">
        <v>3586</v>
      </c>
      <c r="AP1717" t="s">
        <v>465</v>
      </c>
      <c r="AQ1717" t="s">
        <v>15009</v>
      </c>
      <c r="AS1717">
        <v>0</v>
      </c>
      <c r="AT1717">
        <v>0</v>
      </c>
      <c r="AU1717">
        <v>0</v>
      </c>
      <c r="AV1717">
        <v>0</v>
      </c>
      <c r="AW1717">
        <v>0</v>
      </c>
      <c r="AX1717">
        <v>0</v>
      </c>
      <c r="BB1717" t="s">
        <v>63</v>
      </c>
      <c r="BC1717" t="s">
        <v>6524</v>
      </c>
      <c r="BD1717">
        <v>0</v>
      </c>
      <c r="BF1717" t="s">
        <v>465</v>
      </c>
      <c r="BI1717" t="s">
        <v>3587</v>
      </c>
    </row>
    <row r="1718" spans="1:61" x14ac:dyDescent="0.35">
      <c r="A1718" t="s">
        <v>3588</v>
      </c>
      <c r="B1718">
        <v>10000</v>
      </c>
      <c r="C1718">
        <v>10000</v>
      </c>
      <c r="D1718" s="2">
        <v>45771</v>
      </c>
      <c r="E1718" t="s">
        <v>59</v>
      </c>
      <c r="F1718" t="s">
        <v>3589</v>
      </c>
      <c r="G1718" t="s">
        <v>3334</v>
      </c>
      <c r="I1718">
        <v>1</v>
      </c>
      <c r="J1718" t="s">
        <v>183</v>
      </c>
      <c r="K1718">
        <v>66</v>
      </c>
      <c r="L1718" t="s">
        <v>6066</v>
      </c>
      <c r="M1718" t="s">
        <v>3192</v>
      </c>
      <c r="N1718" t="s">
        <v>3843</v>
      </c>
      <c r="O1718" s="3">
        <v>5000</v>
      </c>
      <c r="R1718" s="2">
        <v>45771</v>
      </c>
      <c r="T1718">
        <v>1</v>
      </c>
      <c r="U1718" s="3">
        <v>5000</v>
      </c>
      <c r="V1718" t="s">
        <v>65</v>
      </c>
      <c r="W1718" t="s">
        <v>3335</v>
      </c>
      <c r="X1718">
        <v>0</v>
      </c>
      <c r="Y1718" s="3">
        <v>5000</v>
      </c>
      <c r="Z1718">
        <v>0</v>
      </c>
      <c r="AA1718">
        <v>0</v>
      </c>
      <c r="AB1718">
        <v>0</v>
      </c>
      <c r="AC1718">
        <v>0</v>
      </c>
      <c r="AF1718">
        <v>0</v>
      </c>
      <c r="AO1718" t="s">
        <v>3336</v>
      </c>
      <c r="AP1718" t="s">
        <v>275</v>
      </c>
      <c r="AQ1718" t="s">
        <v>21306</v>
      </c>
      <c r="AS1718">
        <v>0</v>
      </c>
      <c r="AT1718">
        <v>0</v>
      </c>
      <c r="AU1718">
        <v>0</v>
      </c>
      <c r="AV1718">
        <v>0</v>
      </c>
      <c r="AW1718">
        <v>0</v>
      </c>
      <c r="AX1718">
        <v>0</v>
      </c>
      <c r="BB1718" t="s">
        <v>63</v>
      </c>
      <c r="BC1718" t="s">
        <v>5905</v>
      </c>
      <c r="BD1718">
        <v>0</v>
      </c>
      <c r="BF1718" t="s">
        <v>275</v>
      </c>
      <c r="BI1718" t="s">
        <v>3590</v>
      </c>
    </row>
    <row r="1719" spans="1:61" x14ac:dyDescent="0.35">
      <c r="A1719" t="s">
        <v>3591</v>
      </c>
      <c r="B1719">
        <v>10000</v>
      </c>
      <c r="C1719">
        <v>10000</v>
      </c>
      <c r="D1719" s="2">
        <v>45771</v>
      </c>
      <c r="E1719" t="s">
        <v>59</v>
      </c>
      <c r="F1719" t="s">
        <v>3592</v>
      </c>
      <c r="G1719" t="s">
        <v>3593</v>
      </c>
      <c r="I1719">
        <v>1</v>
      </c>
      <c r="J1719" t="s">
        <v>183</v>
      </c>
      <c r="K1719">
        <v>62</v>
      </c>
      <c r="L1719" t="s">
        <v>6066</v>
      </c>
      <c r="M1719" t="s">
        <v>830</v>
      </c>
      <c r="N1719" t="s">
        <v>3852</v>
      </c>
      <c r="O1719" s="3">
        <v>2000</v>
      </c>
      <c r="R1719" s="2">
        <v>45771</v>
      </c>
      <c r="T1719">
        <v>1</v>
      </c>
      <c r="U1719" s="3">
        <v>2000</v>
      </c>
      <c r="V1719" t="s">
        <v>65</v>
      </c>
      <c r="W1719" t="s">
        <v>3353</v>
      </c>
      <c r="X1719">
        <v>0</v>
      </c>
      <c r="Y1719" s="3">
        <v>2000</v>
      </c>
      <c r="Z1719">
        <v>0</v>
      </c>
      <c r="AA1719">
        <v>0</v>
      </c>
      <c r="AB1719">
        <v>0</v>
      </c>
      <c r="AC1719">
        <v>0</v>
      </c>
      <c r="AF1719">
        <v>0</v>
      </c>
      <c r="AO1719" t="s">
        <v>3354</v>
      </c>
      <c r="AP1719" t="s">
        <v>275</v>
      </c>
      <c r="AQ1719" t="s">
        <v>21306</v>
      </c>
      <c r="AS1719">
        <v>0</v>
      </c>
      <c r="AT1719">
        <v>0</v>
      </c>
      <c r="AU1719">
        <v>0</v>
      </c>
      <c r="AV1719">
        <v>0</v>
      </c>
      <c r="AW1719">
        <v>0</v>
      </c>
      <c r="AX1719">
        <v>0</v>
      </c>
      <c r="BB1719" t="s">
        <v>63</v>
      </c>
      <c r="BC1719" t="s">
        <v>5906</v>
      </c>
      <c r="BD1719">
        <v>0</v>
      </c>
      <c r="BF1719" t="s">
        <v>275</v>
      </c>
      <c r="BI1719" t="s">
        <v>3594</v>
      </c>
    </row>
    <row r="1720" spans="1:61" x14ac:dyDescent="0.35">
      <c r="A1720" t="s">
        <v>5861</v>
      </c>
      <c r="B1720">
        <v>10000</v>
      </c>
      <c r="C1720">
        <v>10000</v>
      </c>
      <c r="D1720" s="2">
        <v>45776</v>
      </c>
      <c r="E1720" t="s">
        <v>59</v>
      </c>
      <c r="F1720" t="s">
        <v>5862</v>
      </c>
      <c r="G1720" t="s">
        <v>5863</v>
      </c>
      <c r="I1720">
        <v>1</v>
      </c>
      <c r="J1720" t="s">
        <v>183</v>
      </c>
      <c r="K1720">
        <v>79</v>
      </c>
      <c r="L1720" t="s">
        <v>6076</v>
      </c>
      <c r="M1720" t="s">
        <v>92</v>
      </c>
      <c r="N1720" t="s">
        <v>3828</v>
      </c>
      <c r="O1720">
        <v>139</v>
      </c>
      <c r="R1720" s="2">
        <v>45771</v>
      </c>
      <c r="T1720">
        <v>36</v>
      </c>
      <c r="U1720" s="3">
        <v>5004</v>
      </c>
      <c r="V1720" t="s">
        <v>65</v>
      </c>
      <c r="W1720" t="s">
        <v>1913</v>
      </c>
      <c r="X1720">
        <v>0</v>
      </c>
      <c r="Y1720" s="3">
        <v>5000</v>
      </c>
      <c r="Z1720">
        <v>4</v>
      </c>
      <c r="AA1720">
        <v>0</v>
      </c>
      <c r="AB1720">
        <v>0</v>
      </c>
      <c r="AC1720">
        <v>0</v>
      </c>
      <c r="AF1720">
        <v>0</v>
      </c>
      <c r="AO1720" t="s">
        <v>1914</v>
      </c>
      <c r="AP1720" t="s">
        <v>1915</v>
      </c>
      <c r="AQ1720" t="s">
        <v>16389</v>
      </c>
      <c r="AS1720">
        <v>0</v>
      </c>
      <c r="AT1720">
        <v>0</v>
      </c>
      <c r="AU1720">
        <v>0</v>
      </c>
      <c r="AV1720">
        <v>0</v>
      </c>
      <c r="AW1720">
        <v>0</v>
      </c>
      <c r="AX1720">
        <v>0</v>
      </c>
      <c r="BB1720" t="s">
        <v>63</v>
      </c>
      <c r="BC1720" t="s">
        <v>6429</v>
      </c>
      <c r="BD1720">
        <v>0</v>
      </c>
      <c r="BF1720" t="s">
        <v>1915</v>
      </c>
      <c r="BI1720" t="s">
        <v>5864</v>
      </c>
    </row>
    <row r="1721" spans="1:61" x14ac:dyDescent="0.35">
      <c r="A1721" t="s">
        <v>5865</v>
      </c>
      <c r="B1721">
        <v>10000</v>
      </c>
      <c r="C1721">
        <v>10000</v>
      </c>
      <c r="D1721" s="2">
        <v>45776</v>
      </c>
      <c r="E1721" t="s">
        <v>59</v>
      </c>
      <c r="F1721" t="s">
        <v>5866</v>
      </c>
      <c r="G1721" t="s">
        <v>5863</v>
      </c>
      <c r="I1721">
        <v>1</v>
      </c>
      <c r="J1721" t="s">
        <v>183</v>
      </c>
      <c r="K1721">
        <v>79</v>
      </c>
      <c r="L1721" t="s">
        <v>6076</v>
      </c>
      <c r="M1721" t="s">
        <v>92</v>
      </c>
      <c r="N1721" t="s">
        <v>3828</v>
      </c>
      <c r="O1721">
        <v>60</v>
      </c>
      <c r="R1721" s="2">
        <v>45771</v>
      </c>
      <c r="T1721">
        <v>84</v>
      </c>
      <c r="U1721" s="3">
        <v>5040</v>
      </c>
      <c r="V1721" t="s">
        <v>65</v>
      </c>
      <c r="W1721" t="s">
        <v>1920</v>
      </c>
      <c r="X1721">
        <v>0</v>
      </c>
      <c r="Y1721" s="3">
        <v>5000</v>
      </c>
      <c r="Z1721">
        <v>40</v>
      </c>
      <c r="AA1721">
        <v>0</v>
      </c>
      <c r="AB1721">
        <v>0</v>
      </c>
      <c r="AC1721">
        <v>0</v>
      </c>
      <c r="AF1721">
        <v>0</v>
      </c>
      <c r="AO1721" t="s">
        <v>1921</v>
      </c>
      <c r="AP1721" t="s">
        <v>1915</v>
      </c>
      <c r="AQ1721" t="s">
        <v>16389</v>
      </c>
      <c r="AS1721">
        <v>0</v>
      </c>
      <c r="AT1721">
        <v>0</v>
      </c>
      <c r="AU1721">
        <v>0</v>
      </c>
      <c r="AV1721">
        <v>0</v>
      </c>
      <c r="AW1721">
        <v>0</v>
      </c>
      <c r="AX1721">
        <v>0</v>
      </c>
      <c r="BB1721" t="s">
        <v>63</v>
      </c>
      <c r="BC1721" t="s">
        <v>6430</v>
      </c>
      <c r="BD1721">
        <v>0</v>
      </c>
      <c r="BF1721" t="s">
        <v>1915</v>
      </c>
      <c r="BI1721" t="s">
        <v>5864</v>
      </c>
    </row>
    <row r="1722" spans="1:61" x14ac:dyDescent="0.35">
      <c r="A1722" t="s">
        <v>5867</v>
      </c>
      <c r="B1722">
        <v>10000</v>
      </c>
      <c r="C1722">
        <v>10000</v>
      </c>
      <c r="D1722" s="2">
        <v>45776</v>
      </c>
      <c r="E1722" t="s">
        <v>59</v>
      </c>
      <c r="F1722" t="s">
        <v>5866</v>
      </c>
      <c r="G1722" t="s">
        <v>5863</v>
      </c>
      <c r="I1722">
        <v>1</v>
      </c>
      <c r="J1722" t="s">
        <v>183</v>
      </c>
      <c r="K1722">
        <v>79</v>
      </c>
      <c r="L1722" t="s">
        <v>6076</v>
      </c>
      <c r="M1722" t="s">
        <v>92</v>
      </c>
      <c r="N1722" t="s">
        <v>3828</v>
      </c>
      <c r="O1722">
        <v>40</v>
      </c>
      <c r="R1722" s="2">
        <v>45771</v>
      </c>
      <c r="T1722">
        <v>126</v>
      </c>
      <c r="U1722" s="3">
        <v>5040</v>
      </c>
      <c r="V1722" t="s">
        <v>65</v>
      </c>
      <c r="W1722" t="s">
        <v>1925</v>
      </c>
      <c r="X1722">
        <v>0</v>
      </c>
      <c r="Y1722" s="3">
        <v>5000</v>
      </c>
      <c r="Z1722">
        <v>40</v>
      </c>
      <c r="AA1722">
        <v>0</v>
      </c>
      <c r="AB1722">
        <v>0</v>
      </c>
      <c r="AC1722">
        <v>0</v>
      </c>
      <c r="AF1722">
        <v>0</v>
      </c>
      <c r="AO1722" t="s">
        <v>1926</v>
      </c>
      <c r="AP1722" t="s">
        <v>1915</v>
      </c>
      <c r="AQ1722" t="s">
        <v>16389</v>
      </c>
      <c r="AS1722">
        <v>0</v>
      </c>
      <c r="AT1722">
        <v>0</v>
      </c>
      <c r="AU1722">
        <v>0</v>
      </c>
      <c r="AV1722">
        <v>0</v>
      </c>
      <c r="AW1722">
        <v>0</v>
      </c>
      <c r="AX1722">
        <v>0</v>
      </c>
      <c r="BB1722" t="s">
        <v>63</v>
      </c>
      <c r="BC1722" t="s">
        <v>6431</v>
      </c>
      <c r="BD1722">
        <v>0</v>
      </c>
      <c r="BF1722" t="s">
        <v>1915</v>
      </c>
      <c r="BI1722" t="s">
        <v>5864</v>
      </c>
    </row>
    <row r="1723" spans="1:61" x14ac:dyDescent="0.35">
      <c r="A1723" t="s">
        <v>5868</v>
      </c>
      <c r="B1723">
        <v>10000</v>
      </c>
      <c r="C1723">
        <v>10000</v>
      </c>
      <c r="D1723" s="2">
        <v>45776</v>
      </c>
      <c r="E1723" t="s">
        <v>59</v>
      </c>
      <c r="F1723" t="s">
        <v>5862</v>
      </c>
      <c r="G1723" t="s">
        <v>5863</v>
      </c>
      <c r="I1723">
        <v>1</v>
      </c>
      <c r="J1723" t="s">
        <v>183</v>
      </c>
      <c r="K1723">
        <v>79</v>
      </c>
      <c r="L1723" t="s">
        <v>6076</v>
      </c>
      <c r="M1723" t="s">
        <v>92</v>
      </c>
      <c r="N1723" t="s">
        <v>3828</v>
      </c>
      <c r="O1723">
        <v>24</v>
      </c>
      <c r="R1723" s="2">
        <v>45771</v>
      </c>
      <c r="T1723">
        <v>210</v>
      </c>
      <c r="U1723" s="3">
        <v>5040</v>
      </c>
      <c r="V1723" t="s">
        <v>65</v>
      </c>
      <c r="W1723" t="s">
        <v>1930</v>
      </c>
      <c r="X1723">
        <v>0</v>
      </c>
      <c r="Y1723" s="3">
        <v>5000</v>
      </c>
      <c r="Z1723">
        <v>40</v>
      </c>
      <c r="AA1723">
        <v>0</v>
      </c>
      <c r="AB1723">
        <v>0</v>
      </c>
      <c r="AC1723">
        <v>0</v>
      </c>
      <c r="AF1723">
        <v>0</v>
      </c>
      <c r="AO1723" t="s">
        <v>1931</v>
      </c>
      <c r="AP1723" t="s">
        <v>1915</v>
      </c>
      <c r="AQ1723" t="s">
        <v>16389</v>
      </c>
      <c r="AS1723">
        <v>0</v>
      </c>
      <c r="AT1723">
        <v>0</v>
      </c>
      <c r="AU1723">
        <v>0</v>
      </c>
      <c r="AV1723">
        <v>0</v>
      </c>
      <c r="AW1723">
        <v>0</v>
      </c>
      <c r="AX1723">
        <v>0</v>
      </c>
      <c r="BB1723" t="s">
        <v>63</v>
      </c>
      <c r="BC1723" t="s">
        <v>6432</v>
      </c>
      <c r="BD1723">
        <v>0</v>
      </c>
      <c r="BF1723" t="s">
        <v>1915</v>
      </c>
      <c r="BI1723" t="s">
        <v>5864</v>
      </c>
    </row>
    <row r="1724" spans="1:61" x14ac:dyDescent="0.35">
      <c r="A1724" t="s">
        <v>5869</v>
      </c>
      <c r="B1724">
        <v>10000</v>
      </c>
      <c r="C1724">
        <v>10000</v>
      </c>
      <c r="D1724" s="2">
        <v>45776</v>
      </c>
      <c r="E1724" t="s">
        <v>59</v>
      </c>
      <c r="F1724" t="s">
        <v>5870</v>
      </c>
      <c r="G1724" t="s">
        <v>5863</v>
      </c>
      <c r="I1724">
        <v>1</v>
      </c>
      <c r="J1724" t="s">
        <v>183</v>
      </c>
      <c r="K1724">
        <v>79</v>
      </c>
      <c r="L1724" t="s">
        <v>6076</v>
      </c>
      <c r="M1724" t="s">
        <v>92</v>
      </c>
      <c r="N1724" t="s">
        <v>3828</v>
      </c>
      <c r="O1724">
        <v>19</v>
      </c>
      <c r="R1724" s="2">
        <v>45771</v>
      </c>
      <c r="T1724">
        <v>270</v>
      </c>
      <c r="U1724" s="3">
        <v>5130</v>
      </c>
      <c r="V1724" t="s">
        <v>65</v>
      </c>
      <c r="W1724" t="s">
        <v>1935</v>
      </c>
      <c r="X1724">
        <v>0</v>
      </c>
      <c r="Y1724" s="3">
        <v>5000</v>
      </c>
      <c r="Z1724">
        <v>130</v>
      </c>
      <c r="AA1724">
        <v>0</v>
      </c>
      <c r="AB1724">
        <v>0</v>
      </c>
      <c r="AC1724">
        <v>0</v>
      </c>
      <c r="AF1724">
        <v>0</v>
      </c>
      <c r="AO1724" t="s">
        <v>1936</v>
      </c>
      <c r="AP1724" t="s">
        <v>1915</v>
      </c>
      <c r="AQ1724" t="s">
        <v>16389</v>
      </c>
      <c r="AS1724">
        <v>0</v>
      </c>
      <c r="AT1724">
        <v>0</v>
      </c>
      <c r="AU1724">
        <v>0</v>
      </c>
      <c r="AV1724">
        <v>0</v>
      </c>
      <c r="AW1724">
        <v>0</v>
      </c>
      <c r="AX1724">
        <v>0</v>
      </c>
      <c r="BB1724" t="s">
        <v>63</v>
      </c>
      <c r="BC1724" t="s">
        <v>6433</v>
      </c>
      <c r="BD1724">
        <v>0</v>
      </c>
      <c r="BF1724" t="s">
        <v>1915</v>
      </c>
      <c r="BI1724" t="s">
        <v>5864</v>
      </c>
    </row>
    <row r="1725" spans="1:61" x14ac:dyDescent="0.35">
      <c r="A1725" t="s">
        <v>5871</v>
      </c>
      <c r="B1725">
        <v>10000</v>
      </c>
      <c r="C1725">
        <v>10000</v>
      </c>
      <c r="D1725" s="2">
        <v>45776</v>
      </c>
      <c r="E1725" t="s">
        <v>59</v>
      </c>
      <c r="F1725" t="s">
        <v>5870</v>
      </c>
      <c r="G1725" t="s">
        <v>5863</v>
      </c>
      <c r="I1725">
        <v>1</v>
      </c>
      <c r="J1725" t="s">
        <v>183</v>
      </c>
      <c r="K1725">
        <v>79</v>
      </c>
      <c r="L1725" t="s">
        <v>6076</v>
      </c>
      <c r="M1725" t="s">
        <v>92</v>
      </c>
      <c r="N1725" t="s">
        <v>3828</v>
      </c>
      <c r="O1725">
        <v>24</v>
      </c>
      <c r="R1725" s="2">
        <v>45771</v>
      </c>
      <c r="T1725">
        <v>210</v>
      </c>
      <c r="U1725" s="3">
        <v>5040</v>
      </c>
      <c r="V1725" t="s">
        <v>65</v>
      </c>
      <c r="W1725" t="s">
        <v>1940</v>
      </c>
      <c r="X1725">
        <v>0</v>
      </c>
      <c r="Y1725" s="3">
        <v>5000</v>
      </c>
      <c r="Z1725">
        <v>40</v>
      </c>
      <c r="AA1725">
        <v>0</v>
      </c>
      <c r="AB1725">
        <v>0</v>
      </c>
      <c r="AC1725">
        <v>0</v>
      </c>
      <c r="AF1725">
        <v>0</v>
      </c>
      <c r="AO1725" t="s">
        <v>1941</v>
      </c>
      <c r="AP1725" t="s">
        <v>1915</v>
      </c>
      <c r="AQ1725" t="s">
        <v>16389</v>
      </c>
      <c r="AS1725">
        <v>0</v>
      </c>
      <c r="AT1725">
        <v>0</v>
      </c>
      <c r="AU1725">
        <v>0</v>
      </c>
      <c r="AV1725">
        <v>0</v>
      </c>
      <c r="AW1725">
        <v>0</v>
      </c>
      <c r="AX1725">
        <v>0</v>
      </c>
      <c r="BB1725" t="s">
        <v>63</v>
      </c>
      <c r="BC1725" t="s">
        <v>6434</v>
      </c>
      <c r="BD1725">
        <v>0</v>
      </c>
      <c r="BF1725" t="s">
        <v>1915</v>
      </c>
      <c r="BI1725" t="s">
        <v>5864</v>
      </c>
    </row>
    <row r="1726" spans="1:61" x14ac:dyDescent="0.35">
      <c r="A1726" t="s">
        <v>5872</v>
      </c>
      <c r="B1726">
        <v>10000</v>
      </c>
      <c r="C1726">
        <v>10000</v>
      </c>
      <c r="D1726" s="2">
        <v>45776</v>
      </c>
      <c r="E1726" t="s">
        <v>59</v>
      </c>
      <c r="F1726" t="s">
        <v>5866</v>
      </c>
      <c r="G1726" t="s">
        <v>5863</v>
      </c>
      <c r="I1726">
        <v>1</v>
      </c>
      <c r="J1726" t="s">
        <v>183</v>
      </c>
      <c r="K1726">
        <v>79</v>
      </c>
      <c r="L1726" t="s">
        <v>6076</v>
      </c>
      <c r="M1726" t="s">
        <v>92</v>
      </c>
      <c r="N1726" t="s">
        <v>3828</v>
      </c>
      <c r="O1726">
        <v>40</v>
      </c>
      <c r="R1726" s="2">
        <v>45771</v>
      </c>
      <c r="T1726">
        <v>126</v>
      </c>
      <c r="U1726" s="3">
        <v>5040</v>
      </c>
      <c r="V1726" t="s">
        <v>65</v>
      </c>
      <c r="W1726" t="s">
        <v>1944</v>
      </c>
      <c r="X1726">
        <v>0</v>
      </c>
      <c r="Y1726" s="3">
        <v>5000</v>
      </c>
      <c r="Z1726">
        <v>40</v>
      </c>
      <c r="AA1726">
        <v>0</v>
      </c>
      <c r="AB1726">
        <v>0</v>
      </c>
      <c r="AC1726">
        <v>0</v>
      </c>
      <c r="AF1726">
        <v>0</v>
      </c>
      <c r="AO1726" t="s">
        <v>1945</v>
      </c>
      <c r="AP1726" t="s">
        <v>1915</v>
      </c>
      <c r="AQ1726" t="s">
        <v>16389</v>
      </c>
      <c r="AS1726">
        <v>0</v>
      </c>
      <c r="AT1726">
        <v>0</v>
      </c>
      <c r="AU1726">
        <v>0</v>
      </c>
      <c r="AV1726">
        <v>0</v>
      </c>
      <c r="AW1726">
        <v>0</v>
      </c>
      <c r="AX1726">
        <v>0</v>
      </c>
      <c r="BB1726" t="s">
        <v>63</v>
      </c>
      <c r="BC1726" t="s">
        <v>6435</v>
      </c>
      <c r="BD1726">
        <v>0</v>
      </c>
      <c r="BF1726" t="s">
        <v>1915</v>
      </c>
      <c r="BI1726" t="s">
        <v>5864</v>
      </c>
    </row>
    <row r="1727" spans="1:61" x14ac:dyDescent="0.35">
      <c r="A1727" t="s">
        <v>5873</v>
      </c>
      <c r="B1727">
        <v>10000</v>
      </c>
      <c r="C1727">
        <v>10000</v>
      </c>
      <c r="D1727" s="2">
        <v>45776</v>
      </c>
      <c r="E1727" t="s">
        <v>59</v>
      </c>
      <c r="F1727" t="s">
        <v>5874</v>
      </c>
      <c r="G1727" t="s">
        <v>5875</v>
      </c>
      <c r="I1727">
        <v>1</v>
      </c>
      <c r="J1727" t="s">
        <v>183</v>
      </c>
      <c r="K1727">
        <v>79</v>
      </c>
      <c r="L1727" t="s">
        <v>6076</v>
      </c>
      <c r="M1727" t="s">
        <v>92</v>
      </c>
      <c r="N1727" t="s">
        <v>3828</v>
      </c>
      <c r="O1727">
        <v>24</v>
      </c>
      <c r="R1727" s="2">
        <v>45771</v>
      </c>
      <c r="T1727">
        <v>210</v>
      </c>
      <c r="U1727" s="3">
        <v>5040</v>
      </c>
      <c r="V1727" t="s">
        <v>65</v>
      </c>
      <c r="W1727" t="s">
        <v>1950</v>
      </c>
      <c r="X1727">
        <v>0</v>
      </c>
      <c r="Y1727" s="3">
        <v>5000</v>
      </c>
      <c r="Z1727">
        <v>40</v>
      </c>
      <c r="AA1727">
        <v>0</v>
      </c>
      <c r="AB1727">
        <v>0</v>
      </c>
      <c r="AC1727">
        <v>0</v>
      </c>
      <c r="AF1727">
        <v>0</v>
      </c>
      <c r="AO1727" t="s">
        <v>1951</v>
      </c>
      <c r="AP1727" t="s">
        <v>1915</v>
      </c>
      <c r="AQ1727" t="s">
        <v>16389</v>
      </c>
      <c r="AS1727">
        <v>0</v>
      </c>
      <c r="AT1727">
        <v>0</v>
      </c>
      <c r="AU1727">
        <v>0</v>
      </c>
      <c r="AV1727">
        <v>0</v>
      </c>
      <c r="AW1727">
        <v>0</v>
      </c>
      <c r="AX1727">
        <v>0</v>
      </c>
      <c r="BB1727" t="s">
        <v>63</v>
      </c>
      <c r="BC1727" t="s">
        <v>6436</v>
      </c>
      <c r="BD1727">
        <v>0</v>
      </c>
      <c r="BF1727" t="s">
        <v>1915</v>
      </c>
      <c r="BI1727" t="s">
        <v>5876</v>
      </c>
    </row>
    <row r="1728" spans="1:61" x14ac:dyDescent="0.35">
      <c r="A1728" t="s">
        <v>5877</v>
      </c>
      <c r="B1728">
        <v>10000</v>
      </c>
      <c r="C1728">
        <v>10000</v>
      </c>
      <c r="D1728" s="2">
        <v>45776</v>
      </c>
      <c r="E1728" t="s">
        <v>59</v>
      </c>
      <c r="F1728" t="s">
        <v>5870</v>
      </c>
      <c r="G1728" t="s">
        <v>5863</v>
      </c>
      <c r="I1728">
        <v>1</v>
      </c>
      <c r="J1728" t="s">
        <v>183</v>
      </c>
      <c r="K1728">
        <v>79</v>
      </c>
      <c r="L1728" t="s">
        <v>6076</v>
      </c>
      <c r="M1728" t="s">
        <v>92</v>
      </c>
      <c r="N1728" t="s">
        <v>3828</v>
      </c>
      <c r="O1728">
        <v>12</v>
      </c>
      <c r="R1728" s="2">
        <v>45771</v>
      </c>
      <c r="T1728">
        <v>450</v>
      </c>
      <c r="U1728" s="3">
        <v>5400</v>
      </c>
      <c r="V1728" t="s">
        <v>65</v>
      </c>
      <c r="W1728" t="s">
        <v>1956</v>
      </c>
      <c r="X1728">
        <v>0</v>
      </c>
      <c r="Y1728" s="3">
        <v>5000</v>
      </c>
      <c r="Z1728">
        <v>400</v>
      </c>
      <c r="AA1728">
        <v>0</v>
      </c>
      <c r="AB1728">
        <v>0</v>
      </c>
      <c r="AC1728">
        <v>0</v>
      </c>
      <c r="AF1728">
        <v>0</v>
      </c>
      <c r="AO1728" t="s">
        <v>1957</v>
      </c>
      <c r="AP1728" t="s">
        <v>1915</v>
      </c>
      <c r="AQ1728" t="s">
        <v>16389</v>
      </c>
      <c r="AS1728">
        <v>0</v>
      </c>
      <c r="AT1728">
        <v>0</v>
      </c>
      <c r="AU1728">
        <v>0</v>
      </c>
      <c r="AV1728">
        <v>0</v>
      </c>
      <c r="AW1728">
        <v>0</v>
      </c>
      <c r="AX1728">
        <v>0</v>
      </c>
      <c r="BB1728" t="s">
        <v>63</v>
      </c>
      <c r="BC1728" t="s">
        <v>6437</v>
      </c>
      <c r="BD1728">
        <v>0</v>
      </c>
      <c r="BF1728" t="s">
        <v>1915</v>
      </c>
      <c r="BI1728" t="s">
        <v>5876</v>
      </c>
    </row>
    <row r="1729" spans="1:61" x14ac:dyDescent="0.35">
      <c r="A1729" t="s">
        <v>5878</v>
      </c>
      <c r="B1729">
        <v>10000</v>
      </c>
      <c r="C1729">
        <v>10000</v>
      </c>
      <c r="D1729" s="2">
        <v>45776</v>
      </c>
      <c r="E1729" t="s">
        <v>59</v>
      </c>
      <c r="F1729" t="s">
        <v>5879</v>
      </c>
      <c r="G1729" t="s">
        <v>5863</v>
      </c>
      <c r="I1729">
        <v>1</v>
      </c>
      <c r="J1729" t="s">
        <v>183</v>
      </c>
      <c r="K1729">
        <v>79</v>
      </c>
      <c r="L1729" t="s">
        <v>6076</v>
      </c>
      <c r="M1729" t="s">
        <v>92</v>
      </c>
      <c r="N1729" t="s">
        <v>3828</v>
      </c>
      <c r="O1729">
        <v>34</v>
      </c>
      <c r="R1729" s="2">
        <v>45771</v>
      </c>
      <c r="T1729">
        <v>150</v>
      </c>
      <c r="U1729" s="3">
        <v>5100</v>
      </c>
      <c r="V1729" t="s">
        <v>65</v>
      </c>
      <c r="W1729" t="s">
        <v>1961</v>
      </c>
      <c r="X1729">
        <v>0</v>
      </c>
      <c r="Y1729" s="3">
        <v>5000</v>
      </c>
      <c r="Z1729">
        <v>100</v>
      </c>
      <c r="AA1729">
        <v>0</v>
      </c>
      <c r="AB1729">
        <v>0</v>
      </c>
      <c r="AC1729">
        <v>0</v>
      </c>
      <c r="AF1729">
        <v>0</v>
      </c>
      <c r="AO1729" t="s">
        <v>1962</v>
      </c>
      <c r="AP1729" t="s">
        <v>1915</v>
      </c>
      <c r="AQ1729" t="s">
        <v>16389</v>
      </c>
      <c r="AS1729">
        <v>0</v>
      </c>
      <c r="AT1729">
        <v>0</v>
      </c>
      <c r="AU1729">
        <v>0</v>
      </c>
      <c r="AV1729">
        <v>0</v>
      </c>
      <c r="AW1729">
        <v>0</v>
      </c>
      <c r="AX1729">
        <v>0</v>
      </c>
      <c r="BB1729" t="s">
        <v>63</v>
      </c>
      <c r="BC1729" t="s">
        <v>6438</v>
      </c>
      <c r="BD1729">
        <v>0</v>
      </c>
      <c r="BF1729" t="s">
        <v>1915</v>
      </c>
      <c r="BI1729" t="s">
        <v>5876</v>
      </c>
    </row>
    <row r="1730" spans="1:61" x14ac:dyDescent="0.35">
      <c r="A1730" t="s">
        <v>5880</v>
      </c>
      <c r="B1730">
        <v>10000</v>
      </c>
      <c r="C1730">
        <v>10000</v>
      </c>
      <c r="D1730" s="2">
        <v>45776</v>
      </c>
      <c r="E1730" t="s">
        <v>59</v>
      </c>
      <c r="F1730" t="s">
        <v>5881</v>
      </c>
      <c r="G1730" t="s">
        <v>5875</v>
      </c>
      <c r="I1730">
        <v>1</v>
      </c>
      <c r="J1730" t="s">
        <v>183</v>
      </c>
      <c r="K1730">
        <v>79</v>
      </c>
      <c r="L1730" t="s">
        <v>6076</v>
      </c>
      <c r="M1730" t="s">
        <v>92</v>
      </c>
      <c r="N1730" t="s">
        <v>3828</v>
      </c>
      <c r="O1730">
        <v>56</v>
      </c>
      <c r="R1730" s="2">
        <v>45771</v>
      </c>
      <c r="T1730">
        <v>54</v>
      </c>
      <c r="U1730" s="3">
        <v>3024</v>
      </c>
      <c r="V1730" t="s">
        <v>65</v>
      </c>
      <c r="W1730" t="s">
        <v>1965</v>
      </c>
      <c r="X1730">
        <v>0</v>
      </c>
      <c r="Y1730" s="3">
        <v>3000</v>
      </c>
      <c r="Z1730">
        <v>24</v>
      </c>
      <c r="AA1730">
        <v>0</v>
      </c>
      <c r="AB1730">
        <v>0</v>
      </c>
      <c r="AC1730">
        <v>0</v>
      </c>
      <c r="AF1730">
        <v>0</v>
      </c>
      <c r="AO1730" t="s">
        <v>1966</v>
      </c>
      <c r="AP1730" t="s">
        <v>1915</v>
      </c>
      <c r="AQ1730" t="s">
        <v>16389</v>
      </c>
      <c r="AS1730">
        <v>0</v>
      </c>
      <c r="AT1730">
        <v>0</v>
      </c>
      <c r="AU1730">
        <v>0</v>
      </c>
      <c r="AV1730">
        <v>0</v>
      </c>
      <c r="AW1730">
        <v>0</v>
      </c>
      <c r="AX1730">
        <v>0</v>
      </c>
      <c r="BB1730" t="s">
        <v>63</v>
      </c>
      <c r="BC1730" t="s">
        <v>6439</v>
      </c>
      <c r="BD1730">
        <v>0</v>
      </c>
      <c r="BF1730" t="s">
        <v>1915</v>
      </c>
      <c r="BI1730" t="s">
        <v>5876</v>
      </c>
    </row>
    <row r="1731" spans="1:61" x14ac:dyDescent="0.35">
      <c r="A1731" t="s">
        <v>5882</v>
      </c>
      <c r="B1731">
        <v>10000</v>
      </c>
      <c r="C1731">
        <v>10000</v>
      </c>
      <c r="D1731" s="2">
        <v>45776</v>
      </c>
      <c r="E1731" t="s">
        <v>59</v>
      </c>
      <c r="F1731" t="s">
        <v>5879</v>
      </c>
      <c r="G1731" t="s">
        <v>5863</v>
      </c>
      <c r="I1731">
        <v>1</v>
      </c>
      <c r="J1731" t="s">
        <v>183</v>
      </c>
      <c r="K1731">
        <v>79</v>
      </c>
      <c r="L1731" t="s">
        <v>6076</v>
      </c>
      <c r="M1731" t="s">
        <v>92</v>
      </c>
      <c r="N1731" t="s">
        <v>3828</v>
      </c>
      <c r="O1731">
        <v>42</v>
      </c>
      <c r="R1731" s="2">
        <v>45771</v>
      </c>
      <c r="T1731">
        <v>48</v>
      </c>
      <c r="U1731" s="3">
        <v>2016</v>
      </c>
      <c r="V1731" t="s">
        <v>65</v>
      </c>
      <c r="W1731" t="s">
        <v>1970</v>
      </c>
      <c r="X1731">
        <v>0</v>
      </c>
      <c r="Y1731" s="3">
        <v>2000</v>
      </c>
      <c r="Z1731">
        <v>16</v>
      </c>
      <c r="AA1731">
        <v>0</v>
      </c>
      <c r="AB1731">
        <v>0</v>
      </c>
      <c r="AC1731">
        <v>0</v>
      </c>
      <c r="AF1731">
        <v>0</v>
      </c>
      <c r="AO1731" t="s">
        <v>1971</v>
      </c>
      <c r="AP1731" t="s">
        <v>1915</v>
      </c>
      <c r="AQ1731" t="s">
        <v>16389</v>
      </c>
      <c r="AS1731">
        <v>0</v>
      </c>
      <c r="AT1731">
        <v>0</v>
      </c>
      <c r="AU1731">
        <v>0</v>
      </c>
      <c r="AV1731">
        <v>0</v>
      </c>
      <c r="AW1731">
        <v>0</v>
      </c>
      <c r="AX1731">
        <v>0</v>
      </c>
      <c r="BB1731" t="s">
        <v>63</v>
      </c>
      <c r="BC1731" t="s">
        <v>6440</v>
      </c>
      <c r="BD1731">
        <v>0</v>
      </c>
      <c r="BF1731" t="s">
        <v>1915</v>
      </c>
      <c r="BI1731" t="s">
        <v>5876</v>
      </c>
    </row>
    <row r="1732" spans="1:61" x14ac:dyDescent="0.35">
      <c r="A1732" t="s">
        <v>5883</v>
      </c>
      <c r="B1732">
        <v>10000</v>
      </c>
      <c r="C1732">
        <v>10000</v>
      </c>
      <c r="D1732" s="2">
        <v>45776</v>
      </c>
      <c r="E1732" t="s">
        <v>59</v>
      </c>
      <c r="F1732" t="s">
        <v>5870</v>
      </c>
      <c r="G1732" t="s">
        <v>5863</v>
      </c>
      <c r="I1732">
        <v>1</v>
      </c>
      <c r="J1732" t="s">
        <v>183</v>
      </c>
      <c r="K1732">
        <v>79</v>
      </c>
      <c r="L1732" t="s">
        <v>6076</v>
      </c>
      <c r="M1732" t="s">
        <v>92</v>
      </c>
      <c r="N1732" t="s">
        <v>3828</v>
      </c>
      <c r="O1732">
        <v>100</v>
      </c>
      <c r="R1732" s="2">
        <v>45771</v>
      </c>
      <c r="T1732">
        <v>30</v>
      </c>
      <c r="U1732" s="3">
        <v>3000</v>
      </c>
      <c r="V1732" t="s">
        <v>65</v>
      </c>
      <c r="W1732" t="s">
        <v>1975</v>
      </c>
      <c r="X1732">
        <v>0</v>
      </c>
      <c r="Y1732" s="3">
        <v>3000</v>
      </c>
      <c r="Z1732">
        <v>0</v>
      </c>
      <c r="AA1732">
        <v>0</v>
      </c>
      <c r="AB1732">
        <v>0</v>
      </c>
      <c r="AC1732">
        <v>0</v>
      </c>
      <c r="AF1732">
        <v>0</v>
      </c>
      <c r="AO1732" t="s">
        <v>1976</v>
      </c>
      <c r="AP1732" t="s">
        <v>1915</v>
      </c>
      <c r="AQ1732" t="s">
        <v>16389</v>
      </c>
      <c r="AS1732">
        <v>0</v>
      </c>
      <c r="AT1732">
        <v>0</v>
      </c>
      <c r="AU1732">
        <v>0</v>
      </c>
      <c r="AV1732">
        <v>0</v>
      </c>
      <c r="AW1732">
        <v>0</v>
      </c>
      <c r="AX1732">
        <v>0</v>
      </c>
      <c r="BB1732" t="s">
        <v>63</v>
      </c>
      <c r="BC1732" t="s">
        <v>6441</v>
      </c>
      <c r="BD1732">
        <v>0</v>
      </c>
      <c r="BF1732" t="s">
        <v>1915</v>
      </c>
      <c r="BI1732" t="s">
        <v>5876</v>
      </c>
    </row>
    <row r="1733" spans="1:61" x14ac:dyDescent="0.35">
      <c r="A1733" t="s">
        <v>5884</v>
      </c>
      <c r="B1733">
        <v>10000</v>
      </c>
      <c r="C1733">
        <v>10000</v>
      </c>
      <c r="D1733" s="2">
        <v>45776</v>
      </c>
      <c r="E1733" t="s">
        <v>59</v>
      </c>
      <c r="F1733" t="s">
        <v>5881</v>
      </c>
      <c r="G1733" t="s">
        <v>5875</v>
      </c>
      <c r="I1733">
        <v>1</v>
      </c>
      <c r="J1733" t="s">
        <v>183</v>
      </c>
      <c r="K1733">
        <v>79</v>
      </c>
      <c r="L1733" t="s">
        <v>6076</v>
      </c>
      <c r="M1733" t="s">
        <v>92</v>
      </c>
      <c r="N1733" t="s">
        <v>3828</v>
      </c>
      <c r="O1733">
        <v>56</v>
      </c>
      <c r="R1733" s="2">
        <v>45771</v>
      </c>
      <c r="T1733">
        <v>18</v>
      </c>
      <c r="U1733" s="3">
        <v>1008</v>
      </c>
      <c r="V1733" t="s">
        <v>65</v>
      </c>
      <c r="W1733" t="s">
        <v>1979</v>
      </c>
      <c r="X1733">
        <v>0</v>
      </c>
      <c r="Y1733" s="3">
        <v>1000</v>
      </c>
      <c r="Z1733">
        <v>8</v>
      </c>
      <c r="AA1733">
        <v>0</v>
      </c>
      <c r="AB1733">
        <v>0</v>
      </c>
      <c r="AC1733">
        <v>0</v>
      </c>
      <c r="AF1733">
        <v>0</v>
      </c>
      <c r="AO1733" t="s">
        <v>1980</v>
      </c>
      <c r="AP1733" t="s">
        <v>1915</v>
      </c>
      <c r="AQ1733" t="s">
        <v>16389</v>
      </c>
      <c r="AS1733">
        <v>0</v>
      </c>
      <c r="AT1733">
        <v>0</v>
      </c>
      <c r="AU1733">
        <v>0</v>
      </c>
      <c r="AV1733">
        <v>0</v>
      </c>
      <c r="AW1733">
        <v>0</v>
      </c>
      <c r="AX1733">
        <v>0</v>
      </c>
      <c r="BB1733" t="s">
        <v>63</v>
      </c>
      <c r="BC1733" t="s">
        <v>6442</v>
      </c>
      <c r="BD1733">
        <v>0</v>
      </c>
      <c r="BF1733" t="s">
        <v>1915</v>
      </c>
      <c r="BI1733" t="s">
        <v>5876</v>
      </c>
    </row>
    <row r="1734" spans="1:61" x14ac:dyDescent="0.35">
      <c r="A1734" t="s">
        <v>5942</v>
      </c>
      <c r="B1734">
        <v>10000</v>
      </c>
      <c r="C1734">
        <v>10000</v>
      </c>
      <c r="D1734" s="2">
        <v>45776</v>
      </c>
      <c r="E1734" t="s">
        <v>59</v>
      </c>
      <c r="F1734" t="s">
        <v>3979</v>
      </c>
      <c r="G1734" t="s">
        <v>3642</v>
      </c>
      <c r="H1734" t="s">
        <v>2485</v>
      </c>
      <c r="I1734">
        <v>1</v>
      </c>
      <c r="J1734" t="s">
        <v>63</v>
      </c>
      <c r="K1734">
        <v>86</v>
      </c>
      <c r="L1734" t="s">
        <v>6043</v>
      </c>
      <c r="M1734" t="s">
        <v>1696</v>
      </c>
      <c r="N1734" t="s">
        <v>3840</v>
      </c>
      <c r="O1734" s="3">
        <v>40000</v>
      </c>
      <c r="R1734" s="2">
        <v>45773</v>
      </c>
      <c r="T1734">
        <v>5</v>
      </c>
      <c r="U1734" s="3">
        <v>200000</v>
      </c>
      <c r="V1734" t="s">
        <v>65</v>
      </c>
      <c r="W1734" t="s">
        <v>2486</v>
      </c>
      <c r="X1734">
        <v>0</v>
      </c>
      <c r="Y1734">
        <v>0</v>
      </c>
      <c r="Z1734">
        <v>0</v>
      </c>
      <c r="AA1734">
        <v>0</v>
      </c>
      <c r="AB1734">
        <v>0</v>
      </c>
      <c r="AC1734">
        <v>0</v>
      </c>
      <c r="AF1734">
        <v>0</v>
      </c>
      <c r="AJ1734" t="s">
        <v>63</v>
      </c>
      <c r="AK1734">
        <v>0</v>
      </c>
      <c r="AL1734" t="s">
        <v>63</v>
      </c>
      <c r="AO1734" t="s">
        <v>2487</v>
      </c>
      <c r="AP1734" t="s">
        <v>203</v>
      </c>
      <c r="AQ1734" t="s">
        <v>21026</v>
      </c>
      <c r="AS1734">
        <v>0</v>
      </c>
      <c r="AT1734">
        <v>0</v>
      </c>
      <c r="AU1734">
        <v>0</v>
      </c>
      <c r="AV1734">
        <v>0</v>
      </c>
      <c r="AW1734">
        <v>0</v>
      </c>
      <c r="AX1734">
        <v>0</v>
      </c>
      <c r="BB1734" t="s">
        <v>63</v>
      </c>
      <c r="BF1734" t="s">
        <v>203</v>
      </c>
      <c r="BI1734" t="s">
        <v>5943</v>
      </c>
    </row>
    <row r="1735" spans="1:61" x14ac:dyDescent="0.35">
      <c r="A1735" t="s">
        <v>3741</v>
      </c>
      <c r="B1735">
        <v>10000</v>
      </c>
      <c r="C1735">
        <v>10000</v>
      </c>
      <c r="D1735" s="2">
        <v>45775</v>
      </c>
      <c r="E1735" t="s">
        <v>59</v>
      </c>
      <c r="F1735" t="s">
        <v>2209</v>
      </c>
      <c r="G1735" t="s">
        <v>3742</v>
      </c>
      <c r="H1735" t="s">
        <v>3743</v>
      </c>
      <c r="I1735">
        <v>1</v>
      </c>
      <c r="J1735" t="s">
        <v>63</v>
      </c>
      <c r="K1735">
        <v>73</v>
      </c>
      <c r="L1735" t="s">
        <v>6042</v>
      </c>
      <c r="M1735" t="s">
        <v>184</v>
      </c>
      <c r="N1735" t="s">
        <v>3845</v>
      </c>
      <c r="O1735" s="3">
        <v>7667</v>
      </c>
      <c r="R1735" s="2">
        <v>45773</v>
      </c>
      <c r="T1735">
        <v>3</v>
      </c>
      <c r="U1735" s="3">
        <v>23001</v>
      </c>
      <c r="V1735" t="s">
        <v>65</v>
      </c>
      <c r="W1735" t="s">
        <v>1326</v>
      </c>
      <c r="X1735">
        <v>0</v>
      </c>
      <c r="Y1735">
        <v>0</v>
      </c>
      <c r="Z1735">
        <v>0</v>
      </c>
      <c r="AA1735">
        <v>0</v>
      </c>
      <c r="AB1735">
        <v>0</v>
      </c>
      <c r="AC1735">
        <v>0</v>
      </c>
      <c r="AF1735">
        <v>0</v>
      </c>
      <c r="AJ1735" t="s">
        <v>63</v>
      </c>
      <c r="AK1735">
        <v>0</v>
      </c>
      <c r="AL1735" t="s">
        <v>63</v>
      </c>
      <c r="AO1735" t="s">
        <v>1327</v>
      </c>
      <c r="AP1735" t="s">
        <v>320</v>
      </c>
      <c r="AQ1735" t="s">
        <v>11590</v>
      </c>
      <c r="AS1735">
        <v>0</v>
      </c>
      <c r="AT1735">
        <v>0</v>
      </c>
      <c r="AU1735">
        <v>0</v>
      </c>
      <c r="AV1735">
        <v>0</v>
      </c>
      <c r="AW1735">
        <v>0</v>
      </c>
      <c r="AX1735">
        <v>0</v>
      </c>
      <c r="BB1735" t="s">
        <v>63</v>
      </c>
      <c r="BF1735" t="s">
        <v>320</v>
      </c>
      <c r="BI1735" t="s">
        <v>1699</v>
      </c>
    </row>
    <row r="1736" spans="1:61" x14ac:dyDescent="0.35">
      <c r="A1736" t="s">
        <v>5944</v>
      </c>
      <c r="B1736">
        <v>10000</v>
      </c>
      <c r="C1736">
        <v>10000</v>
      </c>
      <c r="D1736" s="2">
        <v>45779</v>
      </c>
      <c r="E1736" t="s">
        <v>59</v>
      </c>
      <c r="F1736" t="s">
        <v>5945</v>
      </c>
      <c r="G1736" t="s">
        <v>5946</v>
      </c>
      <c r="H1736" t="s">
        <v>5947</v>
      </c>
      <c r="I1736">
        <v>1</v>
      </c>
      <c r="J1736" t="s">
        <v>63</v>
      </c>
      <c r="K1736">
        <v>79</v>
      </c>
      <c r="L1736" t="s">
        <v>6076</v>
      </c>
      <c r="M1736" t="s">
        <v>92</v>
      </c>
      <c r="N1736" t="s">
        <v>3828</v>
      </c>
      <c r="O1736" s="3">
        <v>9200</v>
      </c>
      <c r="R1736" s="2">
        <v>45773</v>
      </c>
      <c r="T1736">
        <v>936</v>
      </c>
      <c r="U1736" s="3">
        <v>8611200</v>
      </c>
      <c r="V1736" t="s">
        <v>65</v>
      </c>
      <c r="W1736" t="s">
        <v>5948</v>
      </c>
      <c r="X1736">
        <v>0</v>
      </c>
      <c r="Y1736">
        <v>0</v>
      </c>
      <c r="Z1736">
        <v>0</v>
      </c>
      <c r="AA1736">
        <v>0</v>
      </c>
      <c r="AB1736">
        <v>0</v>
      </c>
      <c r="AC1736">
        <v>0</v>
      </c>
      <c r="AF1736">
        <v>0</v>
      </c>
      <c r="AJ1736" t="s">
        <v>63</v>
      </c>
      <c r="AK1736">
        <v>0</v>
      </c>
      <c r="AL1736" t="s">
        <v>63</v>
      </c>
      <c r="AO1736" t="s">
        <v>5949</v>
      </c>
      <c r="AP1736" t="s">
        <v>75</v>
      </c>
      <c r="AQ1736" t="s">
        <v>24960</v>
      </c>
      <c r="AS1736">
        <v>0</v>
      </c>
      <c r="AT1736">
        <v>0</v>
      </c>
      <c r="AU1736">
        <v>0</v>
      </c>
      <c r="AV1736">
        <v>0</v>
      </c>
      <c r="AW1736">
        <v>0</v>
      </c>
      <c r="AX1736">
        <v>0</v>
      </c>
      <c r="BB1736" t="s">
        <v>63</v>
      </c>
      <c r="BF1736" t="s">
        <v>75</v>
      </c>
      <c r="BI1736" t="s">
        <v>5950</v>
      </c>
    </row>
    <row r="1737" spans="1:61" x14ac:dyDescent="0.35">
      <c r="A1737" t="s">
        <v>6095</v>
      </c>
      <c r="B1737">
        <v>10000</v>
      </c>
      <c r="C1737">
        <v>20000</v>
      </c>
      <c r="D1737" s="2">
        <v>45786</v>
      </c>
      <c r="E1737" t="s">
        <v>59</v>
      </c>
      <c r="F1737" t="s">
        <v>6461</v>
      </c>
      <c r="G1737">
        <v>10620258073</v>
      </c>
      <c r="H1737" t="s">
        <v>105</v>
      </c>
      <c r="I1737">
        <v>1</v>
      </c>
      <c r="J1737" t="s">
        <v>63</v>
      </c>
      <c r="K1737">
        <v>79</v>
      </c>
      <c r="L1737" t="s">
        <v>6076</v>
      </c>
      <c r="M1737" t="s">
        <v>945</v>
      </c>
      <c r="N1737" t="s">
        <v>3831</v>
      </c>
      <c r="O1737">
        <v>540</v>
      </c>
      <c r="R1737" s="2">
        <v>45773</v>
      </c>
      <c r="T1737">
        <v>176</v>
      </c>
      <c r="U1737" s="3">
        <v>95040</v>
      </c>
      <c r="V1737" t="s">
        <v>65</v>
      </c>
      <c r="W1737" t="s">
        <v>847</v>
      </c>
      <c r="X1737">
        <v>0</v>
      </c>
      <c r="Y1737">
        <v>0</v>
      </c>
      <c r="Z1737">
        <v>0</v>
      </c>
      <c r="AA1737">
        <v>0</v>
      </c>
      <c r="AB1737">
        <v>0</v>
      </c>
      <c r="AC1737">
        <v>0</v>
      </c>
      <c r="AF1737">
        <v>0</v>
      </c>
      <c r="AJ1737" t="s">
        <v>63</v>
      </c>
      <c r="AK1737">
        <v>0</v>
      </c>
      <c r="AL1737" t="s">
        <v>63</v>
      </c>
      <c r="AO1737" t="s">
        <v>848</v>
      </c>
      <c r="AP1737" t="s">
        <v>108</v>
      </c>
      <c r="AQ1737" t="s">
        <v>13404</v>
      </c>
      <c r="AS1737">
        <v>0</v>
      </c>
      <c r="AT1737">
        <v>0</v>
      </c>
      <c r="AU1737">
        <v>0</v>
      </c>
      <c r="AV1737">
        <v>0</v>
      </c>
      <c r="AW1737">
        <v>0</v>
      </c>
      <c r="AX1737">
        <v>0</v>
      </c>
      <c r="BB1737" t="s">
        <v>63</v>
      </c>
      <c r="BF1737" t="s">
        <v>108</v>
      </c>
      <c r="BI1737" t="s">
        <v>6097</v>
      </c>
    </row>
    <row r="1738" spans="1:61" x14ac:dyDescent="0.35">
      <c r="A1738" t="s">
        <v>6245</v>
      </c>
      <c r="B1738">
        <v>10000</v>
      </c>
      <c r="C1738">
        <v>10000</v>
      </c>
      <c r="D1738" s="2">
        <v>45786</v>
      </c>
      <c r="E1738" t="s">
        <v>59</v>
      </c>
      <c r="F1738" t="s">
        <v>6246</v>
      </c>
      <c r="G1738">
        <v>10620258075</v>
      </c>
      <c r="H1738" t="s">
        <v>477</v>
      </c>
      <c r="I1738">
        <v>1</v>
      </c>
      <c r="J1738" t="s">
        <v>63</v>
      </c>
      <c r="K1738">
        <v>79</v>
      </c>
      <c r="L1738" t="s">
        <v>6076</v>
      </c>
      <c r="M1738" t="s">
        <v>945</v>
      </c>
      <c r="N1738" t="s">
        <v>3831</v>
      </c>
      <c r="O1738">
        <v>755</v>
      </c>
      <c r="R1738" s="2">
        <v>45773</v>
      </c>
      <c r="T1738">
        <v>308</v>
      </c>
      <c r="U1738" s="3">
        <v>232540</v>
      </c>
      <c r="V1738" t="s">
        <v>65</v>
      </c>
      <c r="W1738" t="s">
        <v>4633</v>
      </c>
      <c r="X1738">
        <v>0</v>
      </c>
      <c r="Y1738">
        <v>0</v>
      </c>
      <c r="Z1738">
        <v>0</v>
      </c>
      <c r="AA1738">
        <v>0</v>
      </c>
      <c r="AB1738">
        <v>0</v>
      </c>
      <c r="AC1738">
        <v>0</v>
      </c>
      <c r="AF1738">
        <v>0</v>
      </c>
      <c r="AJ1738" t="s">
        <v>63</v>
      </c>
      <c r="AK1738">
        <v>0</v>
      </c>
      <c r="AL1738" t="s">
        <v>63</v>
      </c>
      <c r="AO1738" t="s">
        <v>4634</v>
      </c>
      <c r="AP1738" t="s">
        <v>108</v>
      </c>
      <c r="AQ1738" t="s">
        <v>13404</v>
      </c>
      <c r="AS1738">
        <v>0</v>
      </c>
      <c r="AT1738">
        <v>0</v>
      </c>
      <c r="AU1738">
        <v>0</v>
      </c>
      <c r="AV1738">
        <v>0</v>
      </c>
      <c r="AW1738">
        <v>0</v>
      </c>
      <c r="AX1738">
        <v>0</v>
      </c>
      <c r="BB1738" t="s">
        <v>63</v>
      </c>
      <c r="BF1738" t="s">
        <v>108</v>
      </c>
      <c r="BI1738" t="s">
        <v>6247</v>
      </c>
    </row>
    <row r="1739" spans="1:61" x14ac:dyDescent="0.35">
      <c r="A1739" t="s">
        <v>6098</v>
      </c>
      <c r="B1739">
        <v>10000</v>
      </c>
      <c r="C1739">
        <v>10000</v>
      </c>
      <c r="D1739" s="2">
        <v>45786</v>
      </c>
      <c r="E1739" t="s">
        <v>59</v>
      </c>
      <c r="F1739" t="s">
        <v>6461</v>
      </c>
      <c r="G1739">
        <v>10620258072</v>
      </c>
      <c r="H1739" t="s">
        <v>105</v>
      </c>
      <c r="I1739">
        <v>1</v>
      </c>
      <c r="J1739" t="s">
        <v>63</v>
      </c>
      <c r="K1739">
        <v>79</v>
      </c>
      <c r="L1739" t="s">
        <v>6076</v>
      </c>
      <c r="M1739" t="s">
        <v>945</v>
      </c>
      <c r="N1739" t="s">
        <v>3831</v>
      </c>
      <c r="O1739">
        <v>540</v>
      </c>
      <c r="R1739" s="2">
        <v>45773</v>
      </c>
      <c r="T1739">
        <v>176</v>
      </c>
      <c r="U1739" s="3">
        <v>95040</v>
      </c>
      <c r="V1739" t="s">
        <v>65</v>
      </c>
      <c r="W1739" t="s">
        <v>112</v>
      </c>
      <c r="X1739">
        <v>0</v>
      </c>
      <c r="Y1739">
        <v>0</v>
      </c>
      <c r="Z1739">
        <v>0</v>
      </c>
      <c r="AA1739">
        <v>0</v>
      </c>
      <c r="AB1739">
        <v>0</v>
      </c>
      <c r="AC1739">
        <v>0</v>
      </c>
      <c r="AF1739">
        <v>0</v>
      </c>
      <c r="AJ1739" t="s">
        <v>63</v>
      </c>
      <c r="AK1739">
        <v>0</v>
      </c>
      <c r="AL1739" t="s">
        <v>63</v>
      </c>
      <c r="AO1739" t="s">
        <v>113</v>
      </c>
      <c r="AP1739" t="s">
        <v>108</v>
      </c>
      <c r="AQ1739" t="s">
        <v>13404</v>
      </c>
      <c r="AS1739">
        <v>0</v>
      </c>
      <c r="AT1739">
        <v>0</v>
      </c>
      <c r="AU1739">
        <v>0</v>
      </c>
      <c r="AV1739">
        <v>0</v>
      </c>
      <c r="AW1739">
        <v>0</v>
      </c>
      <c r="AX1739">
        <v>0</v>
      </c>
      <c r="BB1739" t="s">
        <v>63</v>
      </c>
      <c r="BF1739" t="s">
        <v>108</v>
      </c>
      <c r="BI1739" t="s">
        <v>6100</v>
      </c>
    </row>
    <row r="1740" spans="1:61" x14ac:dyDescent="0.35">
      <c r="A1740" t="s">
        <v>6101</v>
      </c>
      <c r="B1740">
        <v>10000</v>
      </c>
      <c r="C1740">
        <v>10000</v>
      </c>
      <c r="D1740" s="2">
        <v>45786</v>
      </c>
      <c r="E1740" t="s">
        <v>59</v>
      </c>
      <c r="F1740" t="s">
        <v>6462</v>
      </c>
      <c r="G1740">
        <v>10620258072</v>
      </c>
      <c r="H1740" t="s">
        <v>105</v>
      </c>
      <c r="I1740">
        <v>1</v>
      </c>
      <c r="J1740" t="s">
        <v>63</v>
      </c>
      <c r="K1740">
        <v>79</v>
      </c>
      <c r="L1740" t="s">
        <v>6076</v>
      </c>
      <c r="M1740" t="s">
        <v>945</v>
      </c>
      <c r="N1740" t="s">
        <v>3831</v>
      </c>
      <c r="O1740">
        <v>540</v>
      </c>
      <c r="R1740" s="2">
        <v>45773</v>
      </c>
      <c r="T1740">
        <v>176</v>
      </c>
      <c r="U1740" s="3">
        <v>95040</v>
      </c>
      <c r="V1740" t="s">
        <v>65</v>
      </c>
      <c r="W1740" t="s">
        <v>6103</v>
      </c>
      <c r="X1740">
        <v>0</v>
      </c>
      <c r="Y1740">
        <v>0</v>
      </c>
      <c r="Z1740">
        <v>0</v>
      </c>
      <c r="AA1740">
        <v>0</v>
      </c>
      <c r="AB1740">
        <v>0</v>
      </c>
      <c r="AC1740">
        <v>0</v>
      </c>
      <c r="AF1740">
        <v>0</v>
      </c>
      <c r="AJ1740" t="s">
        <v>63</v>
      </c>
      <c r="AK1740">
        <v>0</v>
      </c>
      <c r="AL1740" t="s">
        <v>63</v>
      </c>
      <c r="AO1740" t="s">
        <v>6104</v>
      </c>
      <c r="AP1740" t="s">
        <v>108</v>
      </c>
      <c r="AQ1740" t="s">
        <v>13404</v>
      </c>
      <c r="AS1740">
        <v>0</v>
      </c>
      <c r="AT1740">
        <v>0</v>
      </c>
      <c r="AU1740">
        <v>0</v>
      </c>
      <c r="AV1740">
        <v>0</v>
      </c>
      <c r="AW1740">
        <v>0</v>
      </c>
      <c r="AX1740">
        <v>0</v>
      </c>
      <c r="BB1740" t="s">
        <v>63</v>
      </c>
      <c r="BF1740" t="s">
        <v>108</v>
      </c>
      <c r="BI1740" t="s">
        <v>6105</v>
      </c>
    </row>
    <row r="1741" spans="1:61" x14ac:dyDescent="0.35">
      <c r="A1741" t="s">
        <v>6368</v>
      </c>
      <c r="B1741">
        <v>10000</v>
      </c>
      <c r="C1741">
        <v>10000</v>
      </c>
      <c r="D1741" s="2">
        <v>45785</v>
      </c>
      <c r="E1741" t="s">
        <v>59</v>
      </c>
      <c r="F1741" t="s">
        <v>6369</v>
      </c>
      <c r="G1741" t="s">
        <v>6370</v>
      </c>
      <c r="H1741" t="s">
        <v>477</v>
      </c>
      <c r="I1741">
        <v>1</v>
      </c>
      <c r="J1741" t="s">
        <v>63</v>
      </c>
      <c r="K1741">
        <v>79</v>
      </c>
      <c r="L1741" t="s">
        <v>6076</v>
      </c>
      <c r="M1741" t="s">
        <v>945</v>
      </c>
      <c r="N1741" t="s">
        <v>3831</v>
      </c>
      <c r="O1741" s="3">
        <v>1105</v>
      </c>
      <c r="R1741" s="2">
        <v>45773</v>
      </c>
      <c r="T1741">
        <v>308</v>
      </c>
      <c r="U1741" s="3">
        <v>340340</v>
      </c>
      <c r="V1741" t="s">
        <v>65</v>
      </c>
      <c r="W1741" t="s">
        <v>524</v>
      </c>
      <c r="X1741">
        <v>0</v>
      </c>
      <c r="Y1741">
        <v>0</v>
      </c>
      <c r="Z1741">
        <v>0</v>
      </c>
      <c r="AA1741">
        <v>0</v>
      </c>
      <c r="AB1741">
        <v>0</v>
      </c>
      <c r="AC1741">
        <v>0</v>
      </c>
      <c r="AF1741">
        <v>0</v>
      </c>
      <c r="AJ1741" t="s">
        <v>63</v>
      </c>
      <c r="AK1741">
        <v>0</v>
      </c>
      <c r="AL1741" t="s">
        <v>63</v>
      </c>
      <c r="AO1741" t="s">
        <v>525</v>
      </c>
      <c r="AP1741" t="s">
        <v>108</v>
      </c>
      <c r="AQ1741" t="s">
        <v>13404</v>
      </c>
      <c r="AS1741">
        <v>0</v>
      </c>
      <c r="AT1741">
        <v>0</v>
      </c>
      <c r="AU1741">
        <v>0</v>
      </c>
      <c r="AV1741">
        <v>0</v>
      </c>
      <c r="AW1741">
        <v>0</v>
      </c>
      <c r="AX1741">
        <v>0</v>
      </c>
      <c r="BB1741" t="s">
        <v>63</v>
      </c>
      <c r="BF1741" t="s">
        <v>108</v>
      </c>
      <c r="BI1741" t="s">
        <v>6371</v>
      </c>
    </row>
    <row r="1742" spans="1:61" x14ac:dyDescent="0.35">
      <c r="A1742" t="s">
        <v>3789</v>
      </c>
      <c r="B1742">
        <v>10000</v>
      </c>
      <c r="C1742">
        <v>10000</v>
      </c>
      <c r="D1742" s="2">
        <v>45775</v>
      </c>
      <c r="E1742" t="s">
        <v>59</v>
      </c>
      <c r="F1742" t="s">
        <v>3790</v>
      </c>
      <c r="G1742" t="s">
        <v>3687</v>
      </c>
      <c r="H1742" t="s">
        <v>2453</v>
      </c>
      <c r="I1742">
        <v>1</v>
      </c>
      <c r="J1742" t="s">
        <v>63</v>
      </c>
      <c r="K1742">
        <v>59</v>
      </c>
      <c r="L1742" t="s">
        <v>6045</v>
      </c>
      <c r="M1742" t="s">
        <v>2529</v>
      </c>
      <c r="N1742" t="s">
        <v>3807</v>
      </c>
      <c r="O1742" s="3">
        <v>6667</v>
      </c>
      <c r="R1742" s="2">
        <v>45773</v>
      </c>
      <c r="T1742">
        <v>3</v>
      </c>
      <c r="U1742" s="3">
        <v>20001</v>
      </c>
      <c r="V1742" t="s">
        <v>65</v>
      </c>
      <c r="W1742" t="s">
        <v>2454</v>
      </c>
      <c r="X1742">
        <v>0</v>
      </c>
      <c r="Y1742">
        <v>0</v>
      </c>
      <c r="Z1742">
        <v>0</v>
      </c>
      <c r="AA1742">
        <v>0</v>
      </c>
      <c r="AB1742">
        <v>0</v>
      </c>
      <c r="AC1742">
        <v>0</v>
      </c>
      <c r="AF1742">
        <v>0</v>
      </c>
      <c r="AJ1742" t="s">
        <v>63</v>
      </c>
      <c r="AK1742">
        <v>0</v>
      </c>
      <c r="AL1742" t="s">
        <v>63</v>
      </c>
      <c r="AO1742" t="s">
        <v>2455</v>
      </c>
      <c r="AP1742" t="s">
        <v>465</v>
      </c>
      <c r="AQ1742" t="s">
        <v>15009</v>
      </c>
      <c r="AS1742">
        <v>0</v>
      </c>
      <c r="AT1742">
        <v>0</v>
      </c>
      <c r="AU1742">
        <v>0</v>
      </c>
      <c r="AV1742">
        <v>0</v>
      </c>
      <c r="AW1742">
        <v>0</v>
      </c>
      <c r="AX1742">
        <v>0</v>
      </c>
      <c r="BB1742" t="s">
        <v>63</v>
      </c>
      <c r="BF1742" t="s">
        <v>465</v>
      </c>
      <c r="BI1742" t="s">
        <v>3791</v>
      </c>
    </row>
    <row r="1743" spans="1:61" x14ac:dyDescent="0.35">
      <c r="A1743" t="s">
        <v>3738</v>
      </c>
      <c r="B1743">
        <v>10000</v>
      </c>
      <c r="C1743">
        <v>10000</v>
      </c>
      <c r="D1743" s="2">
        <v>45775</v>
      </c>
      <c r="E1743" t="s">
        <v>59</v>
      </c>
      <c r="F1743" t="s">
        <v>3739</v>
      </c>
      <c r="G1743" t="s">
        <v>2056</v>
      </c>
      <c r="I1743">
        <v>1</v>
      </c>
      <c r="J1743" t="s">
        <v>183</v>
      </c>
      <c r="K1743">
        <v>71</v>
      </c>
      <c r="L1743" t="s">
        <v>6057</v>
      </c>
      <c r="M1743" t="s">
        <v>368</v>
      </c>
      <c r="N1743" t="s">
        <v>3857</v>
      </c>
      <c r="O1743" s="3">
        <v>13500</v>
      </c>
      <c r="R1743" s="2">
        <v>45773</v>
      </c>
      <c r="T1743">
        <v>8</v>
      </c>
      <c r="U1743" s="3">
        <v>108000</v>
      </c>
      <c r="V1743" t="s">
        <v>65</v>
      </c>
      <c r="W1743" t="s">
        <v>2058</v>
      </c>
      <c r="X1743">
        <v>0</v>
      </c>
      <c r="Y1743" s="3">
        <v>108000</v>
      </c>
      <c r="Z1743">
        <v>0</v>
      </c>
      <c r="AA1743">
        <v>0</v>
      </c>
      <c r="AB1743">
        <v>0</v>
      </c>
      <c r="AC1743">
        <v>0</v>
      </c>
      <c r="AF1743">
        <v>0</v>
      </c>
      <c r="AO1743" t="s">
        <v>2059</v>
      </c>
      <c r="AP1743" t="s">
        <v>203</v>
      </c>
      <c r="AQ1743" t="s">
        <v>21026</v>
      </c>
      <c r="AS1743">
        <v>0</v>
      </c>
      <c r="AT1743">
        <v>0</v>
      </c>
      <c r="AU1743">
        <v>0</v>
      </c>
      <c r="AV1743">
        <v>0</v>
      </c>
      <c r="AW1743">
        <v>0</v>
      </c>
      <c r="AX1743">
        <v>0</v>
      </c>
      <c r="BB1743" t="s">
        <v>63</v>
      </c>
      <c r="BC1743" t="s">
        <v>6463</v>
      </c>
      <c r="BD1743">
        <v>0</v>
      </c>
      <c r="BF1743" t="s">
        <v>203</v>
      </c>
      <c r="BI1743" t="s">
        <v>3740</v>
      </c>
    </row>
    <row r="1744" spans="1:61" x14ac:dyDescent="0.35">
      <c r="A1744" t="s">
        <v>5907</v>
      </c>
      <c r="B1744">
        <v>10000</v>
      </c>
      <c r="C1744">
        <v>20000</v>
      </c>
      <c r="D1744" s="2">
        <v>45775</v>
      </c>
      <c r="E1744" t="s">
        <v>59</v>
      </c>
      <c r="F1744" t="s">
        <v>5908</v>
      </c>
      <c r="G1744" t="s">
        <v>5909</v>
      </c>
      <c r="I1744">
        <v>1</v>
      </c>
      <c r="J1744" t="s">
        <v>183</v>
      </c>
      <c r="K1744">
        <v>111</v>
      </c>
      <c r="L1744" t="s">
        <v>6070</v>
      </c>
      <c r="M1744" t="s">
        <v>454</v>
      </c>
      <c r="N1744" t="s">
        <v>3837</v>
      </c>
      <c r="O1744" s="3">
        <v>46875</v>
      </c>
      <c r="R1744" s="2">
        <v>45773</v>
      </c>
      <c r="T1744">
        <v>8</v>
      </c>
      <c r="U1744" s="3">
        <v>375000</v>
      </c>
      <c r="V1744" t="s">
        <v>65</v>
      </c>
      <c r="W1744" t="s">
        <v>201</v>
      </c>
      <c r="X1744">
        <v>0</v>
      </c>
      <c r="Y1744" s="3">
        <v>375000</v>
      </c>
      <c r="Z1744">
        <v>0</v>
      </c>
      <c r="AA1744">
        <v>0</v>
      </c>
      <c r="AB1744">
        <v>0</v>
      </c>
      <c r="AC1744">
        <v>0</v>
      </c>
      <c r="AF1744">
        <v>0</v>
      </c>
      <c r="AO1744" t="s">
        <v>202</v>
      </c>
      <c r="AP1744" t="s">
        <v>203</v>
      </c>
      <c r="AQ1744" t="s">
        <v>21026</v>
      </c>
      <c r="AS1744">
        <v>0</v>
      </c>
      <c r="AT1744">
        <v>0</v>
      </c>
      <c r="AU1744">
        <v>0</v>
      </c>
      <c r="AV1744">
        <v>0</v>
      </c>
      <c r="AW1744">
        <v>0</v>
      </c>
      <c r="AX1744">
        <v>0</v>
      </c>
      <c r="BB1744" t="s">
        <v>63</v>
      </c>
      <c r="BC1744" t="s">
        <v>6464</v>
      </c>
      <c r="BD1744">
        <v>0</v>
      </c>
      <c r="BF1744" t="s">
        <v>203</v>
      </c>
      <c r="BI1744" t="s">
        <v>5910</v>
      </c>
    </row>
    <row r="1745" spans="1:61" x14ac:dyDescent="0.35">
      <c r="A1745" t="s">
        <v>4062</v>
      </c>
      <c r="B1745">
        <v>10000</v>
      </c>
      <c r="C1745">
        <v>10000</v>
      </c>
      <c r="D1745" s="2">
        <v>45776</v>
      </c>
      <c r="E1745" t="s">
        <v>59</v>
      </c>
      <c r="F1745" t="s">
        <v>4063</v>
      </c>
      <c r="G1745" t="s">
        <v>3469</v>
      </c>
      <c r="I1745">
        <v>1</v>
      </c>
      <c r="J1745" t="s">
        <v>183</v>
      </c>
      <c r="K1745">
        <v>72</v>
      </c>
      <c r="L1745" t="s">
        <v>6056</v>
      </c>
      <c r="M1745" t="s">
        <v>161</v>
      </c>
      <c r="N1745" t="s">
        <v>3853</v>
      </c>
      <c r="O1745" s="3">
        <v>1750</v>
      </c>
      <c r="R1745" s="2">
        <v>45773</v>
      </c>
      <c r="T1745">
        <v>4</v>
      </c>
      <c r="U1745" s="3">
        <v>7000</v>
      </c>
      <c r="V1745" t="s">
        <v>65</v>
      </c>
      <c r="W1745">
        <v>83615030001</v>
      </c>
      <c r="X1745">
        <v>0</v>
      </c>
      <c r="Y1745" s="3">
        <v>5000</v>
      </c>
      <c r="Z1745" s="3">
        <v>2000</v>
      </c>
      <c r="AA1745">
        <v>0</v>
      </c>
      <c r="AB1745">
        <v>0</v>
      </c>
      <c r="AC1745">
        <v>0</v>
      </c>
      <c r="AF1745">
        <v>0</v>
      </c>
      <c r="AO1745">
        <v>8361503</v>
      </c>
      <c r="AP1745" t="s">
        <v>162</v>
      </c>
      <c r="AQ1745" t="s">
        <v>8373</v>
      </c>
      <c r="AS1745">
        <v>0</v>
      </c>
      <c r="AT1745">
        <v>0</v>
      </c>
      <c r="AU1745">
        <v>0</v>
      </c>
      <c r="AV1745">
        <v>0</v>
      </c>
      <c r="AW1745">
        <v>0</v>
      </c>
      <c r="AX1745">
        <v>0</v>
      </c>
      <c r="BB1745" t="s">
        <v>63</v>
      </c>
      <c r="BC1745" t="s">
        <v>4260</v>
      </c>
      <c r="BD1745">
        <v>0</v>
      </c>
      <c r="BF1745" t="s">
        <v>162</v>
      </c>
      <c r="BI1745" t="s">
        <v>1146</v>
      </c>
    </row>
    <row r="1746" spans="1:61" x14ac:dyDescent="0.35">
      <c r="A1746" t="s">
        <v>3978</v>
      </c>
      <c r="B1746">
        <v>10000</v>
      </c>
      <c r="C1746">
        <v>10000</v>
      </c>
      <c r="D1746" s="2">
        <v>45776</v>
      </c>
      <c r="E1746" t="s">
        <v>59</v>
      </c>
      <c r="F1746" t="s">
        <v>3979</v>
      </c>
      <c r="G1746" t="s">
        <v>3469</v>
      </c>
      <c r="I1746">
        <v>1</v>
      </c>
      <c r="J1746" t="s">
        <v>183</v>
      </c>
      <c r="K1746">
        <v>72</v>
      </c>
      <c r="L1746" t="s">
        <v>6056</v>
      </c>
      <c r="M1746" t="s">
        <v>161</v>
      </c>
      <c r="N1746" t="s">
        <v>3853</v>
      </c>
      <c r="O1746">
        <v>375</v>
      </c>
      <c r="R1746" s="2">
        <v>45773</v>
      </c>
      <c r="T1746">
        <v>24</v>
      </c>
      <c r="U1746" s="3">
        <v>9000</v>
      </c>
      <c r="V1746" t="s">
        <v>65</v>
      </c>
      <c r="W1746">
        <v>5000422950001</v>
      </c>
      <c r="X1746">
        <v>0</v>
      </c>
      <c r="Y1746" s="3">
        <v>5000</v>
      </c>
      <c r="Z1746" s="3">
        <v>4000</v>
      </c>
      <c r="AA1746">
        <v>0</v>
      </c>
      <c r="AB1746">
        <v>0</v>
      </c>
      <c r="AC1746">
        <v>0</v>
      </c>
      <c r="AF1746">
        <v>0</v>
      </c>
      <c r="AO1746">
        <v>500042295</v>
      </c>
      <c r="AP1746" t="s">
        <v>162</v>
      </c>
      <c r="AQ1746" t="s">
        <v>8373</v>
      </c>
      <c r="AS1746">
        <v>0</v>
      </c>
      <c r="AT1746">
        <v>0</v>
      </c>
      <c r="AU1746">
        <v>0</v>
      </c>
      <c r="AV1746">
        <v>0</v>
      </c>
      <c r="AW1746">
        <v>0</v>
      </c>
      <c r="AX1746">
        <v>0</v>
      </c>
      <c r="BB1746" t="s">
        <v>63</v>
      </c>
      <c r="BC1746" t="s">
        <v>5960</v>
      </c>
      <c r="BD1746">
        <v>0</v>
      </c>
      <c r="BF1746" t="s">
        <v>162</v>
      </c>
      <c r="BI1746" t="s">
        <v>3980</v>
      </c>
    </row>
    <row r="1747" spans="1:61" x14ac:dyDescent="0.35">
      <c r="A1747" t="s">
        <v>5713</v>
      </c>
      <c r="B1747">
        <v>10000</v>
      </c>
      <c r="C1747">
        <v>20000</v>
      </c>
      <c r="D1747" s="2">
        <v>45775</v>
      </c>
      <c r="E1747" t="s">
        <v>59</v>
      </c>
      <c r="F1747" s="4">
        <v>0.45678240740740739</v>
      </c>
      <c r="G1747" t="s">
        <v>3983</v>
      </c>
      <c r="I1747">
        <v>2</v>
      </c>
      <c r="J1747" t="s">
        <v>183</v>
      </c>
      <c r="K1747">
        <v>76</v>
      </c>
      <c r="L1747" t="s">
        <v>6065</v>
      </c>
      <c r="M1747" t="s">
        <v>200</v>
      </c>
      <c r="N1747" t="s">
        <v>3841</v>
      </c>
      <c r="O1747" s="3">
        <v>8667</v>
      </c>
      <c r="R1747" s="2">
        <v>45773</v>
      </c>
      <c r="T1747">
        <v>6</v>
      </c>
      <c r="U1747" s="3">
        <v>52002</v>
      </c>
      <c r="V1747" t="s">
        <v>65</v>
      </c>
      <c r="W1747" t="s">
        <v>5714</v>
      </c>
      <c r="X1747">
        <v>0</v>
      </c>
      <c r="Y1747" s="3">
        <v>50000</v>
      </c>
      <c r="Z1747" s="3">
        <v>2002</v>
      </c>
      <c r="AA1747">
        <v>0</v>
      </c>
      <c r="AB1747">
        <v>0</v>
      </c>
      <c r="AC1747">
        <v>0</v>
      </c>
      <c r="AF1747">
        <v>0</v>
      </c>
      <c r="AO1747" t="s">
        <v>5715</v>
      </c>
      <c r="AP1747" t="s">
        <v>448</v>
      </c>
      <c r="AQ1747" t="s">
        <v>11797</v>
      </c>
      <c r="AS1747">
        <v>0</v>
      </c>
      <c r="AT1747">
        <v>0</v>
      </c>
      <c r="AU1747">
        <v>0</v>
      </c>
      <c r="AV1747">
        <v>0</v>
      </c>
      <c r="AW1747">
        <v>0</v>
      </c>
      <c r="AX1747">
        <v>0</v>
      </c>
      <c r="BB1747" t="s">
        <v>63</v>
      </c>
      <c r="BC1747" t="s">
        <v>6465</v>
      </c>
      <c r="BD1747">
        <v>0</v>
      </c>
      <c r="BF1747" t="s">
        <v>448</v>
      </c>
      <c r="BI1747" t="s">
        <v>3986</v>
      </c>
    </row>
    <row r="1748" spans="1:61" x14ac:dyDescent="0.35">
      <c r="A1748" t="s">
        <v>3744</v>
      </c>
      <c r="B1748">
        <v>10000</v>
      </c>
      <c r="C1748">
        <v>10000</v>
      </c>
      <c r="D1748" s="2">
        <v>45775</v>
      </c>
      <c r="E1748" t="s">
        <v>59</v>
      </c>
      <c r="F1748" t="s">
        <v>3704</v>
      </c>
      <c r="G1748" t="s">
        <v>3745</v>
      </c>
      <c r="I1748">
        <v>1</v>
      </c>
      <c r="J1748" t="s">
        <v>183</v>
      </c>
      <c r="K1748">
        <v>22</v>
      </c>
      <c r="L1748" t="s">
        <v>6063</v>
      </c>
      <c r="M1748" t="s">
        <v>685</v>
      </c>
      <c r="N1748" t="s">
        <v>3805</v>
      </c>
      <c r="O1748" s="3">
        <v>9500</v>
      </c>
      <c r="R1748" s="2">
        <v>45773</v>
      </c>
      <c r="T1748">
        <v>2</v>
      </c>
      <c r="U1748" s="3">
        <v>19000</v>
      </c>
      <c r="V1748" t="s">
        <v>65</v>
      </c>
      <c r="W1748" t="s">
        <v>3747</v>
      </c>
      <c r="X1748">
        <v>0</v>
      </c>
      <c r="Y1748" s="3">
        <v>19000</v>
      </c>
      <c r="Z1748">
        <v>0</v>
      </c>
      <c r="AA1748">
        <v>0</v>
      </c>
      <c r="AB1748">
        <v>0</v>
      </c>
      <c r="AC1748">
        <v>0</v>
      </c>
      <c r="AF1748">
        <v>0</v>
      </c>
      <c r="AO1748" t="s">
        <v>3748</v>
      </c>
      <c r="AP1748" t="s">
        <v>622</v>
      </c>
      <c r="AQ1748" t="s">
        <v>24955</v>
      </c>
      <c r="AS1748">
        <v>0</v>
      </c>
      <c r="AT1748">
        <v>0</v>
      </c>
      <c r="AU1748">
        <v>0</v>
      </c>
      <c r="AV1748">
        <v>0</v>
      </c>
      <c r="AW1748">
        <v>0</v>
      </c>
      <c r="AX1748">
        <v>0</v>
      </c>
      <c r="BB1748" t="s">
        <v>63</v>
      </c>
      <c r="BC1748" t="s">
        <v>5961</v>
      </c>
      <c r="BD1748">
        <v>0</v>
      </c>
      <c r="BF1748" t="s">
        <v>622</v>
      </c>
      <c r="BI1748" t="s">
        <v>3118</v>
      </c>
    </row>
    <row r="1749" spans="1:61" x14ac:dyDescent="0.35">
      <c r="A1749" t="s">
        <v>3749</v>
      </c>
      <c r="B1749">
        <v>10000</v>
      </c>
      <c r="C1749">
        <v>10000</v>
      </c>
      <c r="D1749" s="2">
        <v>45775</v>
      </c>
      <c r="E1749" t="s">
        <v>59</v>
      </c>
      <c r="F1749" t="s">
        <v>3704</v>
      </c>
      <c r="G1749" t="s">
        <v>3750</v>
      </c>
      <c r="I1749">
        <v>1</v>
      </c>
      <c r="J1749" t="s">
        <v>183</v>
      </c>
      <c r="K1749">
        <v>78</v>
      </c>
      <c r="L1749" t="s">
        <v>6047</v>
      </c>
      <c r="M1749" t="s">
        <v>216</v>
      </c>
      <c r="N1749" t="s">
        <v>3803</v>
      </c>
      <c r="O1749" s="3">
        <v>3667</v>
      </c>
      <c r="R1749" s="2">
        <v>45773</v>
      </c>
      <c r="T1749">
        <v>3</v>
      </c>
      <c r="U1749" s="3">
        <v>11001</v>
      </c>
      <c r="V1749" t="s">
        <v>65</v>
      </c>
      <c r="W1749" t="s">
        <v>3752</v>
      </c>
      <c r="X1749">
        <v>0</v>
      </c>
      <c r="Y1749" s="3">
        <v>11000</v>
      </c>
      <c r="Z1749">
        <v>1</v>
      </c>
      <c r="AA1749">
        <v>0</v>
      </c>
      <c r="AB1749">
        <v>0</v>
      </c>
      <c r="AC1749">
        <v>0</v>
      </c>
      <c r="AF1749">
        <v>0</v>
      </c>
      <c r="AO1749" t="s">
        <v>3753</v>
      </c>
      <c r="AP1749" t="s">
        <v>3060</v>
      </c>
      <c r="AQ1749" t="s">
        <v>21489</v>
      </c>
      <c r="AS1749">
        <v>0</v>
      </c>
      <c r="AT1749">
        <v>0</v>
      </c>
      <c r="AU1749">
        <v>0</v>
      </c>
      <c r="AV1749">
        <v>0</v>
      </c>
      <c r="AW1749">
        <v>0</v>
      </c>
      <c r="AX1749">
        <v>0</v>
      </c>
      <c r="BB1749" t="s">
        <v>63</v>
      </c>
      <c r="BC1749" t="s">
        <v>5962</v>
      </c>
      <c r="BD1749">
        <v>0</v>
      </c>
      <c r="BF1749" t="s">
        <v>3060</v>
      </c>
      <c r="BI1749" t="s">
        <v>3754</v>
      </c>
    </row>
    <row r="1750" spans="1:61" x14ac:dyDescent="0.35">
      <c r="A1750" t="s">
        <v>3755</v>
      </c>
      <c r="B1750">
        <v>10000</v>
      </c>
      <c r="C1750">
        <v>20000</v>
      </c>
      <c r="D1750" s="2">
        <v>45775</v>
      </c>
      <c r="E1750" t="s">
        <v>59</v>
      </c>
      <c r="F1750" t="s">
        <v>3707</v>
      </c>
      <c r="G1750" t="s">
        <v>3750</v>
      </c>
      <c r="I1750">
        <v>1</v>
      </c>
      <c r="J1750" t="s">
        <v>183</v>
      </c>
      <c r="K1750">
        <v>78</v>
      </c>
      <c r="L1750" t="s">
        <v>6047</v>
      </c>
      <c r="M1750" t="s">
        <v>216</v>
      </c>
      <c r="N1750" t="s">
        <v>3803</v>
      </c>
      <c r="O1750">
        <v>67</v>
      </c>
      <c r="R1750" s="2">
        <v>45773</v>
      </c>
      <c r="T1750">
        <v>3</v>
      </c>
      <c r="U1750">
        <v>201</v>
      </c>
      <c r="V1750" t="s">
        <v>65</v>
      </c>
      <c r="W1750" t="s">
        <v>3756</v>
      </c>
      <c r="X1750">
        <v>0</v>
      </c>
      <c r="Y1750">
        <v>200</v>
      </c>
      <c r="Z1750">
        <v>1</v>
      </c>
      <c r="AA1750">
        <v>0</v>
      </c>
      <c r="AB1750">
        <v>0</v>
      </c>
      <c r="AC1750">
        <v>0</v>
      </c>
      <c r="AF1750">
        <v>0</v>
      </c>
      <c r="AO1750" t="s">
        <v>3757</v>
      </c>
      <c r="AP1750" t="s">
        <v>3060</v>
      </c>
      <c r="AQ1750" t="s">
        <v>21489</v>
      </c>
      <c r="AS1750">
        <v>0</v>
      </c>
      <c r="AT1750">
        <v>0</v>
      </c>
      <c r="AU1750">
        <v>0</v>
      </c>
      <c r="AV1750">
        <v>0</v>
      </c>
      <c r="AW1750">
        <v>0</v>
      </c>
      <c r="AX1750">
        <v>0</v>
      </c>
      <c r="BB1750" t="s">
        <v>63</v>
      </c>
      <c r="BC1750" t="s">
        <v>5963</v>
      </c>
      <c r="BD1750">
        <v>0</v>
      </c>
      <c r="BF1750" t="s">
        <v>3060</v>
      </c>
      <c r="BI1750" t="s">
        <v>3758</v>
      </c>
    </row>
    <row r="1751" spans="1:61" x14ac:dyDescent="0.35">
      <c r="A1751" t="s">
        <v>5964</v>
      </c>
      <c r="B1751">
        <v>10000</v>
      </c>
      <c r="C1751">
        <v>10000</v>
      </c>
      <c r="D1751" s="2">
        <v>45776</v>
      </c>
      <c r="E1751" t="s">
        <v>59</v>
      </c>
      <c r="F1751" t="s">
        <v>3976</v>
      </c>
      <c r="G1751" t="s">
        <v>2447</v>
      </c>
      <c r="I1751">
        <v>1</v>
      </c>
      <c r="J1751" t="s">
        <v>183</v>
      </c>
      <c r="K1751">
        <v>12</v>
      </c>
      <c r="L1751" t="s">
        <v>6062</v>
      </c>
      <c r="M1751" t="s">
        <v>462</v>
      </c>
      <c r="N1751" t="s">
        <v>3804</v>
      </c>
      <c r="O1751" s="3">
        <v>30000</v>
      </c>
      <c r="R1751" s="2">
        <v>45773</v>
      </c>
      <c r="T1751">
        <v>1</v>
      </c>
      <c r="U1751" s="3">
        <v>30000</v>
      </c>
      <c r="V1751" t="s">
        <v>65</v>
      </c>
      <c r="W1751" t="s">
        <v>2670</v>
      </c>
      <c r="X1751">
        <v>0</v>
      </c>
      <c r="Y1751" s="3">
        <v>30000</v>
      </c>
      <c r="Z1751">
        <v>0</v>
      </c>
      <c r="AA1751">
        <v>0</v>
      </c>
      <c r="AB1751">
        <v>0</v>
      </c>
      <c r="AC1751">
        <v>0</v>
      </c>
      <c r="AF1751">
        <v>0</v>
      </c>
      <c r="AO1751" t="s">
        <v>2671</v>
      </c>
      <c r="AP1751" t="s">
        <v>465</v>
      </c>
      <c r="AQ1751" t="s">
        <v>15009</v>
      </c>
      <c r="AS1751">
        <v>0</v>
      </c>
      <c r="AT1751">
        <v>0</v>
      </c>
      <c r="AU1751">
        <v>0</v>
      </c>
      <c r="AV1751">
        <v>0</v>
      </c>
      <c r="AW1751">
        <v>0</v>
      </c>
      <c r="AX1751">
        <v>0</v>
      </c>
      <c r="BB1751" t="s">
        <v>63</v>
      </c>
      <c r="BC1751" t="s">
        <v>5965</v>
      </c>
      <c r="BD1751">
        <v>0</v>
      </c>
      <c r="BF1751" t="s">
        <v>465</v>
      </c>
      <c r="BI1751" t="s">
        <v>2675</v>
      </c>
    </row>
    <row r="1752" spans="1:61" x14ac:dyDescent="0.35">
      <c r="A1752" t="s">
        <v>5966</v>
      </c>
      <c r="B1752">
        <v>10000</v>
      </c>
      <c r="C1752">
        <v>10000</v>
      </c>
      <c r="D1752" s="2">
        <v>45775</v>
      </c>
      <c r="E1752" t="s">
        <v>59</v>
      </c>
      <c r="F1752" t="s">
        <v>5956</v>
      </c>
      <c r="G1752" t="s">
        <v>3015</v>
      </c>
      <c r="I1752">
        <v>1</v>
      </c>
      <c r="J1752" t="s">
        <v>183</v>
      </c>
      <c r="K1752">
        <v>46</v>
      </c>
      <c r="L1752" t="s">
        <v>6049</v>
      </c>
      <c r="M1752" t="s">
        <v>231</v>
      </c>
      <c r="N1752" t="s">
        <v>3809</v>
      </c>
      <c r="O1752" s="3">
        <v>1000</v>
      </c>
      <c r="R1752" s="2">
        <v>45773</v>
      </c>
      <c r="T1752">
        <v>1</v>
      </c>
      <c r="U1752" s="3">
        <v>1000</v>
      </c>
      <c r="V1752" t="s">
        <v>65</v>
      </c>
      <c r="W1752" t="s">
        <v>5967</v>
      </c>
      <c r="X1752">
        <v>0</v>
      </c>
      <c r="Y1752" s="3">
        <v>1000</v>
      </c>
      <c r="Z1752">
        <v>0</v>
      </c>
      <c r="AA1752">
        <v>0</v>
      </c>
      <c r="AB1752">
        <v>0</v>
      </c>
      <c r="AC1752">
        <v>0</v>
      </c>
      <c r="AF1752">
        <v>0</v>
      </c>
      <c r="AO1752" t="s">
        <v>5968</v>
      </c>
      <c r="AP1752" t="s">
        <v>465</v>
      </c>
      <c r="AQ1752" t="s">
        <v>15009</v>
      </c>
      <c r="AS1752">
        <v>0</v>
      </c>
      <c r="AT1752">
        <v>0</v>
      </c>
      <c r="AU1752">
        <v>0</v>
      </c>
      <c r="AV1752">
        <v>0</v>
      </c>
      <c r="AW1752">
        <v>0</v>
      </c>
      <c r="AX1752">
        <v>0</v>
      </c>
      <c r="BB1752" t="s">
        <v>63</v>
      </c>
      <c r="BC1752" t="s">
        <v>5969</v>
      </c>
      <c r="BD1752">
        <v>0</v>
      </c>
      <c r="BF1752" t="s">
        <v>465</v>
      </c>
      <c r="BI1752" t="s">
        <v>2675</v>
      </c>
    </row>
    <row r="1753" spans="1:61" x14ac:dyDescent="0.35">
      <c r="A1753" t="s">
        <v>3759</v>
      </c>
      <c r="B1753">
        <v>10000</v>
      </c>
      <c r="C1753">
        <v>30000</v>
      </c>
      <c r="D1753" s="2">
        <v>45775</v>
      </c>
      <c r="E1753" t="s">
        <v>59</v>
      </c>
      <c r="F1753" t="s">
        <v>3760</v>
      </c>
      <c r="G1753">
        <v>10620258101</v>
      </c>
      <c r="I1753">
        <v>3</v>
      </c>
      <c r="J1753" t="s">
        <v>183</v>
      </c>
      <c r="K1753">
        <v>85</v>
      </c>
      <c r="L1753" t="s">
        <v>6060</v>
      </c>
      <c r="M1753" t="s">
        <v>940</v>
      </c>
      <c r="N1753" t="s">
        <v>3864</v>
      </c>
      <c r="O1753" s="3">
        <v>8000</v>
      </c>
      <c r="R1753" s="2">
        <v>45773</v>
      </c>
      <c r="T1753">
        <v>11</v>
      </c>
      <c r="U1753" s="3">
        <v>88000</v>
      </c>
      <c r="V1753" t="s">
        <v>65</v>
      </c>
      <c r="W1753" t="s">
        <v>3761</v>
      </c>
      <c r="X1753">
        <v>0</v>
      </c>
      <c r="Y1753" s="3">
        <v>80000</v>
      </c>
      <c r="Z1753" s="3">
        <v>8000</v>
      </c>
      <c r="AA1753">
        <v>0</v>
      </c>
      <c r="AB1753">
        <v>0</v>
      </c>
      <c r="AC1753">
        <v>0</v>
      </c>
      <c r="AF1753">
        <v>0</v>
      </c>
      <c r="AO1753" t="s">
        <v>3762</v>
      </c>
      <c r="AP1753" t="s">
        <v>108</v>
      </c>
      <c r="AQ1753" t="s">
        <v>13404</v>
      </c>
      <c r="AS1753">
        <v>0</v>
      </c>
      <c r="AT1753">
        <v>0</v>
      </c>
      <c r="AU1753">
        <v>0</v>
      </c>
      <c r="AV1753">
        <v>0</v>
      </c>
      <c r="AW1753">
        <v>0</v>
      </c>
      <c r="AX1753">
        <v>0</v>
      </c>
      <c r="BB1753" t="s">
        <v>63</v>
      </c>
      <c r="BC1753" t="s">
        <v>4959</v>
      </c>
      <c r="BD1753">
        <v>0</v>
      </c>
      <c r="BF1753" t="s">
        <v>108</v>
      </c>
      <c r="BI1753" t="s">
        <v>3763</v>
      </c>
    </row>
    <row r="1754" spans="1:61" x14ac:dyDescent="0.35">
      <c r="A1754" t="s">
        <v>3764</v>
      </c>
      <c r="B1754">
        <v>10000</v>
      </c>
      <c r="C1754">
        <v>30000</v>
      </c>
      <c r="D1754" s="2">
        <v>45775</v>
      </c>
      <c r="E1754" t="s">
        <v>59</v>
      </c>
      <c r="F1754" t="s">
        <v>3765</v>
      </c>
      <c r="G1754">
        <v>10620258100</v>
      </c>
      <c r="I1754">
        <v>3</v>
      </c>
      <c r="J1754" t="s">
        <v>183</v>
      </c>
      <c r="K1754">
        <v>85</v>
      </c>
      <c r="L1754" t="s">
        <v>6060</v>
      </c>
      <c r="M1754" t="s">
        <v>940</v>
      </c>
      <c r="N1754" t="s">
        <v>3864</v>
      </c>
      <c r="O1754" s="3">
        <v>8000</v>
      </c>
      <c r="R1754" s="2">
        <v>45773</v>
      </c>
      <c r="T1754">
        <v>11</v>
      </c>
      <c r="U1754" s="3">
        <v>88000</v>
      </c>
      <c r="V1754" t="s">
        <v>65</v>
      </c>
      <c r="W1754" t="s">
        <v>847</v>
      </c>
      <c r="X1754">
        <v>0</v>
      </c>
      <c r="Y1754" s="3">
        <v>80000</v>
      </c>
      <c r="Z1754" s="3">
        <v>8000</v>
      </c>
      <c r="AA1754">
        <v>0</v>
      </c>
      <c r="AB1754">
        <v>0</v>
      </c>
      <c r="AC1754">
        <v>0</v>
      </c>
      <c r="AF1754">
        <v>0</v>
      </c>
      <c r="AO1754" t="s">
        <v>848</v>
      </c>
      <c r="AP1754" t="s">
        <v>108</v>
      </c>
      <c r="AQ1754" t="s">
        <v>13404</v>
      </c>
      <c r="AS1754">
        <v>0</v>
      </c>
      <c r="AT1754">
        <v>0</v>
      </c>
      <c r="AU1754">
        <v>0</v>
      </c>
      <c r="AV1754">
        <v>0</v>
      </c>
      <c r="AW1754">
        <v>0</v>
      </c>
      <c r="AX1754">
        <v>0</v>
      </c>
      <c r="BB1754" t="s">
        <v>63</v>
      </c>
      <c r="BC1754" t="s">
        <v>4960</v>
      </c>
      <c r="BD1754">
        <v>0</v>
      </c>
      <c r="BF1754" t="s">
        <v>108</v>
      </c>
      <c r="BI1754" t="s">
        <v>3766</v>
      </c>
    </row>
    <row r="1755" spans="1:61" x14ac:dyDescent="0.35">
      <c r="A1755" t="s">
        <v>5477</v>
      </c>
      <c r="B1755">
        <v>10000</v>
      </c>
      <c r="C1755">
        <v>30000</v>
      </c>
      <c r="D1755" s="2">
        <v>45777</v>
      </c>
      <c r="E1755" t="s">
        <v>59</v>
      </c>
      <c r="F1755" t="s">
        <v>5951</v>
      </c>
      <c r="G1755" t="s">
        <v>5952</v>
      </c>
      <c r="I1755">
        <v>2</v>
      </c>
      <c r="J1755" t="s">
        <v>183</v>
      </c>
      <c r="K1755">
        <v>77</v>
      </c>
      <c r="L1755" t="s">
        <v>6043</v>
      </c>
      <c r="M1755" t="s">
        <v>192</v>
      </c>
      <c r="N1755" t="s">
        <v>3848</v>
      </c>
      <c r="O1755" s="3">
        <v>34667</v>
      </c>
      <c r="R1755" s="2">
        <v>45773</v>
      </c>
      <c r="T1755">
        <v>6</v>
      </c>
      <c r="U1755" s="3">
        <v>208002</v>
      </c>
      <c r="V1755" t="s">
        <v>65</v>
      </c>
      <c r="W1755" t="s">
        <v>1391</v>
      </c>
      <c r="X1755">
        <v>0</v>
      </c>
      <c r="Y1755" s="3">
        <v>200000</v>
      </c>
      <c r="Z1755" s="3">
        <v>8002</v>
      </c>
      <c r="AA1755">
        <v>0</v>
      </c>
      <c r="AB1755">
        <v>0</v>
      </c>
      <c r="AC1755">
        <v>0</v>
      </c>
      <c r="AF1755">
        <v>0</v>
      </c>
      <c r="AO1755" t="s">
        <v>1392</v>
      </c>
      <c r="AP1755" t="s">
        <v>108</v>
      </c>
      <c r="AQ1755" t="s">
        <v>13404</v>
      </c>
      <c r="AS1755">
        <v>0</v>
      </c>
      <c r="AT1755">
        <v>0</v>
      </c>
      <c r="AU1755">
        <v>0</v>
      </c>
      <c r="AV1755">
        <v>0</v>
      </c>
      <c r="AW1755">
        <v>0</v>
      </c>
      <c r="AX1755">
        <v>0</v>
      </c>
      <c r="BB1755" t="s">
        <v>63</v>
      </c>
      <c r="BC1755" t="s">
        <v>6466</v>
      </c>
      <c r="BD1755">
        <v>0</v>
      </c>
      <c r="BF1755" t="s">
        <v>108</v>
      </c>
      <c r="BI1755" t="s">
        <v>5480</v>
      </c>
    </row>
    <row r="1756" spans="1:61" x14ac:dyDescent="0.35">
      <c r="A1756" t="s">
        <v>5477</v>
      </c>
      <c r="B1756">
        <v>10000</v>
      </c>
      <c r="C1756">
        <v>40000</v>
      </c>
      <c r="D1756" s="2">
        <v>45777</v>
      </c>
      <c r="E1756" t="s">
        <v>59</v>
      </c>
      <c r="F1756" t="s">
        <v>5953</v>
      </c>
      <c r="G1756" t="s">
        <v>5954</v>
      </c>
      <c r="I1756">
        <v>3</v>
      </c>
      <c r="J1756" t="s">
        <v>183</v>
      </c>
      <c r="K1756">
        <v>91</v>
      </c>
      <c r="L1756" t="s">
        <v>6060</v>
      </c>
      <c r="M1756" t="s">
        <v>805</v>
      </c>
      <c r="N1756" t="s">
        <v>3865</v>
      </c>
      <c r="O1756" s="3">
        <v>66667</v>
      </c>
      <c r="R1756" s="2">
        <v>45773</v>
      </c>
      <c r="T1756">
        <v>3</v>
      </c>
      <c r="U1756" s="3">
        <v>200001</v>
      </c>
      <c r="V1756" t="s">
        <v>65</v>
      </c>
      <c r="W1756" t="s">
        <v>1391</v>
      </c>
      <c r="X1756">
        <v>0</v>
      </c>
      <c r="Y1756" s="3">
        <v>200000</v>
      </c>
      <c r="Z1756">
        <v>1</v>
      </c>
      <c r="AA1756">
        <v>0</v>
      </c>
      <c r="AB1756">
        <v>0</v>
      </c>
      <c r="AC1756">
        <v>0</v>
      </c>
      <c r="AF1756">
        <v>0</v>
      </c>
      <c r="AO1756" t="s">
        <v>1392</v>
      </c>
      <c r="AP1756" t="s">
        <v>108</v>
      </c>
      <c r="AQ1756" t="s">
        <v>13404</v>
      </c>
      <c r="AS1756">
        <v>0</v>
      </c>
      <c r="AT1756">
        <v>0</v>
      </c>
      <c r="AU1756">
        <v>0</v>
      </c>
      <c r="AV1756">
        <v>0</v>
      </c>
      <c r="AW1756">
        <v>0</v>
      </c>
      <c r="AX1756">
        <v>0</v>
      </c>
      <c r="BB1756" t="s">
        <v>63</v>
      </c>
      <c r="BC1756" t="s">
        <v>6466</v>
      </c>
      <c r="BD1756">
        <v>0</v>
      </c>
      <c r="BF1756" t="s">
        <v>108</v>
      </c>
      <c r="BI1756" t="s">
        <v>5480</v>
      </c>
    </row>
    <row r="1757" spans="1:61" x14ac:dyDescent="0.35">
      <c r="A1757" t="s">
        <v>5955</v>
      </c>
      <c r="B1757">
        <v>10000</v>
      </c>
      <c r="C1757">
        <v>10000</v>
      </c>
      <c r="D1757" s="2">
        <v>45775</v>
      </c>
      <c r="E1757" t="s">
        <v>59</v>
      </c>
      <c r="F1757" t="s">
        <v>5956</v>
      </c>
      <c r="G1757" t="s">
        <v>2592</v>
      </c>
      <c r="I1757">
        <v>1</v>
      </c>
      <c r="J1757" t="s">
        <v>183</v>
      </c>
      <c r="K1757">
        <v>46</v>
      </c>
      <c r="L1757" t="s">
        <v>6049</v>
      </c>
      <c r="M1757" t="s">
        <v>231</v>
      </c>
      <c r="N1757" t="s">
        <v>3809</v>
      </c>
      <c r="O1757" s="3">
        <v>3000</v>
      </c>
      <c r="R1757" s="2">
        <v>45773</v>
      </c>
      <c r="T1757">
        <v>1</v>
      </c>
      <c r="U1757" s="3">
        <v>3000</v>
      </c>
      <c r="V1757" t="s">
        <v>65</v>
      </c>
      <c r="W1757" t="s">
        <v>5957</v>
      </c>
      <c r="X1757">
        <v>0</v>
      </c>
      <c r="Y1757" s="3">
        <v>3000</v>
      </c>
      <c r="Z1757">
        <v>0</v>
      </c>
      <c r="AA1757">
        <v>0</v>
      </c>
      <c r="AB1757">
        <v>0</v>
      </c>
      <c r="AC1757">
        <v>0</v>
      </c>
      <c r="AF1757">
        <v>0</v>
      </c>
      <c r="AO1757" t="s">
        <v>5958</v>
      </c>
      <c r="AP1757" t="s">
        <v>465</v>
      </c>
      <c r="AQ1757" t="s">
        <v>15009</v>
      </c>
      <c r="AS1757">
        <v>0</v>
      </c>
      <c r="AT1757">
        <v>0</v>
      </c>
      <c r="AU1757">
        <v>0</v>
      </c>
      <c r="AV1757">
        <v>0</v>
      </c>
      <c r="AW1757">
        <v>0</v>
      </c>
      <c r="AX1757">
        <v>0</v>
      </c>
      <c r="BB1757" t="s">
        <v>63</v>
      </c>
      <c r="BC1757" t="s">
        <v>6467</v>
      </c>
      <c r="BD1757">
        <v>0</v>
      </c>
      <c r="BF1757" t="s">
        <v>465</v>
      </c>
      <c r="BI1757" t="s">
        <v>3531</v>
      </c>
    </row>
    <row r="1758" spans="1:61" x14ac:dyDescent="0.35">
      <c r="A1758" t="s">
        <v>3767</v>
      </c>
      <c r="B1758">
        <v>10000</v>
      </c>
      <c r="C1758">
        <v>10000</v>
      </c>
      <c r="D1758" s="2">
        <v>45775</v>
      </c>
      <c r="E1758" t="s">
        <v>59</v>
      </c>
      <c r="F1758" t="s">
        <v>3768</v>
      </c>
      <c r="G1758" t="s">
        <v>2739</v>
      </c>
      <c r="I1758">
        <v>1</v>
      </c>
      <c r="J1758" t="s">
        <v>183</v>
      </c>
      <c r="K1758">
        <v>59</v>
      </c>
      <c r="L1758" t="s">
        <v>6045</v>
      </c>
      <c r="M1758" t="s">
        <v>73</v>
      </c>
      <c r="N1758" t="s">
        <v>3811</v>
      </c>
      <c r="O1758" s="3">
        <v>1660</v>
      </c>
      <c r="R1758" s="2">
        <v>45773</v>
      </c>
      <c r="T1758">
        <v>2</v>
      </c>
      <c r="U1758" s="3">
        <v>3320</v>
      </c>
      <c r="V1758" t="s">
        <v>65</v>
      </c>
      <c r="W1758">
        <v>112886950001</v>
      </c>
      <c r="X1758">
        <v>0</v>
      </c>
      <c r="Y1758" s="3">
        <v>3320</v>
      </c>
      <c r="Z1758">
        <v>0</v>
      </c>
      <c r="AA1758">
        <v>0</v>
      </c>
      <c r="AB1758">
        <v>0</v>
      </c>
      <c r="AC1758">
        <v>0</v>
      </c>
      <c r="AF1758">
        <v>0</v>
      </c>
      <c r="AO1758">
        <v>11288695</v>
      </c>
      <c r="AP1758" t="s">
        <v>571</v>
      </c>
      <c r="AQ1758" t="s">
        <v>14937</v>
      </c>
      <c r="AS1758">
        <v>0</v>
      </c>
      <c r="AT1758">
        <v>0</v>
      </c>
      <c r="AU1758">
        <v>0</v>
      </c>
      <c r="AV1758">
        <v>0</v>
      </c>
      <c r="AW1758">
        <v>0</v>
      </c>
      <c r="AX1758">
        <v>0</v>
      </c>
      <c r="BB1758" t="s">
        <v>63</v>
      </c>
      <c r="BC1758" t="s">
        <v>5970</v>
      </c>
      <c r="BD1758">
        <v>0</v>
      </c>
      <c r="BF1758" t="s">
        <v>571</v>
      </c>
      <c r="BI1758" t="s">
        <v>3769</v>
      </c>
    </row>
    <row r="1759" spans="1:61" x14ac:dyDescent="0.35">
      <c r="A1759" t="s">
        <v>3767</v>
      </c>
      <c r="B1759">
        <v>20000</v>
      </c>
      <c r="C1759">
        <v>10000</v>
      </c>
      <c r="D1759" s="2">
        <v>45775</v>
      </c>
      <c r="E1759" t="s">
        <v>59</v>
      </c>
      <c r="F1759" t="s">
        <v>3768</v>
      </c>
      <c r="G1759" t="s">
        <v>2739</v>
      </c>
      <c r="I1759">
        <v>1</v>
      </c>
      <c r="J1759" t="s">
        <v>183</v>
      </c>
      <c r="K1759">
        <v>59</v>
      </c>
      <c r="L1759" t="s">
        <v>6045</v>
      </c>
      <c r="M1759" t="s">
        <v>73</v>
      </c>
      <c r="N1759" t="s">
        <v>3811</v>
      </c>
      <c r="O1759" s="3">
        <v>1660</v>
      </c>
      <c r="R1759" s="2">
        <v>45773</v>
      </c>
      <c r="T1759">
        <v>2</v>
      </c>
      <c r="U1759" s="3">
        <v>3320</v>
      </c>
      <c r="V1759" t="s">
        <v>65</v>
      </c>
      <c r="W1759">
        <v>112886950001</v>
      </c>
      <c r="X1759">
        <v>0</v>
      </c>
      <c r="Y1759" s="3">
        <v>3320</v>
      </c>
      <c r="Z1759">
        <v>0</v>
      </c>
      <c r="AA1759">
        <v>0</v>
      </c>
      <c r="AB1759">
        <v>0</v>
      </c>
      <c r="AC1759">
        <v>0</v>
      </c>
      <c r="AF1759">
        <v>0</v>
      </c>
      <c r="AO1759">
        <v>11288695</v>
      </c>
      <c r="AP1759" t="s">
        <v>571</v>
      </c>
      <c r="AQ1759" t="s">
        <v>14937</v>
      </c>
      <c r="AS1759">
        <v>0</v>
      </c>
      <c r="AT1759">
        <v>0</v>
      </c>
      <c r="AU1759">
        <v>0</v>
      </c>
      <c r="AV1759">
        <v>0</v>
      </c>
      <c r="AW1759">
        <v>0</v>
      </c>
      <c r="AX1759">
        <v>0</v>
      </c>
      <c r="BB1759" t="s">
        <v>63</v>
      </c>
      <c r="BC1759" t="s">
        <v>5970</v>
      </c>
      <c r="BD1759">
        <v>0</v>
      </c>
      <c r="BF1759" t="s">
        <v>571</v>
      </c>
      <c r="BI1759" t="s">
        <v>3769</v>
      </c>
    </row>
    <row r="1760" spans="1:61" x14ac:dyDescent="0.35">
      <c r="A1760" t="s">
        <v>3770</v>
      </c>
      <c r="B1760">
        <v>10000</v>
      </c>
      <c r="C1760">
        <v>20000</v>
      </c>
      <c r="D1760" s="2">
        <v>45775</v>
      </c>
      <c r="E1760" t="s">
        <v>59</v>
      </c>
      <c r="F1760" t="s">
        <v>3739</v>
      </c>
      <c r="G1760" t="s">
        <v>3771</v>
      </c>
      <c r="I1760">
        <v>2</v>
      </c>
      <c r="J1760" t="s">
        <v>183</v>
      </c>
      <c r="K1760">
        <v>61</v>
      </c>
      <c r="L1760" t="s">
        <v>6046</v>
      </c>
      <c r="M1760" t="s">
        <v>209</v>
      </c>
      <c r="N1760" t="s">
        <v>3802</v>
      </c>
      <c r="O1760" s="3">
        <v>5000</v>
      </c>
      <c r="R1760" s="2">
        <v>45773</v>
      </c>
      <c r="T1760">
        <v>4</v>
      </c>
      <c r="U1760" s="3">
        <v>20000</v>
      </c>
      <c r="V1760" t="s">
        <v>65</v>
      </c>
      <c r="W1760" t="s">
        <v>3773</v>
      </c>
      <c r="X1760">
        <v>0</v>
      </c>
      <c r="Y1760" s="3">
        <v>20000</v>
      </c>
      <c r="Z1760">
        <v>0</v>
      </c>
      <c r="AA1760">
        <v>0</v>
      </c>
      <c r="AB1760">
        <v>0</v>
      </c>
      <c r="AC1760">
        <v>0</v>
      </c>
      <c r="AF1760">
        <v>0</v>
      </c>
      <c r="AO1760" t="s">
        <v>3774</v>
      </c>
      <c r="AP1760" t="s">
        <v>3775</v>
      </c>
      <c r="AQ1760" t="s">
        <v>20093</v>
      </c>
      <c r="AS1760">
        <v>0</v>
      </c>
      <c r="AT1760">
        <v>0</v>
      </c>
      <c r="AU1760">
        <v>0</v>
      </c>
      <c r="AV1760">
        <v>0</v>
      </c>
      <c r="AW1760">
        <v>0</v>
      </c>
      <c r="AX1760">
        <v>0</v>
      </c>
      <c r="BB1760" t="s">
        <v>63</v>
      </c>
      <c r="BC1760" t="s">
        <v>5895</v>
      </c>
      <c r="BD1760">
        <v>0</v>
      </c>
      <c r="BF1760" t="s">
        <v>3775</v>
      </c>
      <c r="BI1760" t="s">
        <v>3776</v>
      </c>
    </row>
    <row r="1761" spans="1:61" x14ac:dyDescent="0.35">
      <c r="A1761" t="s">
        <v>4276</v>
      </c>
      <c r="B1761">
        <v>10000</v>
      </c>
      <c r="C1761">
        <v>10000</v>
      </c>
      <c r="D1761" s="2">
        <v>45777</v>
      </c>
      <c r="E1761" t="s">
        <v>59</v>
      </c>
      <c r="F1761" t="s">
        <v>4277</v>
      </c>
      <c r="G1761" t="s">
        <v>4278</v>
      </c>
      <c r="I1761">
        <v>1</v>
      </c>
      <c r="J1761" t="s">
        <v>183</v>
      </c>
      <c r="K1761">
        <v>61</v>
      </c>
      <c r="L1761" t="s">
        <v>6046</v>
      </c>
      <c r="M1761" t="s">
        <v>209</v>
      </c>
      <c r="N1761" t="s">
        <v>3802</v>
      </c>
      <c r="O1761" s="3">
        <v>10000</v>
      </c>
      <c r="R1761" s="2">
        <v>45773</v>
      </c>
      <c r="T1761">
        <v>1</v>
      </c>
      <c r="U1761" s="3">
        <v>10000</v>
      </c>
      <c r="V1761" t="s">
        <v>65</v>
      </c>
      <c r="W1761" t="s">
        <v>4280</v>
      </c>
      <c r="X1761">
        <v>0</v>
      </c>
      <c r="Y1761" s="3">
        <v>10000</v>
      </c>
      <c r="Z1761">
        <v>0</v>
      </c>
      <c r="AA1761">
        <v>0</v>
      </c>
      <c r="AB1761">
        <v>0</v>
      </c>
      <c r="AC1761">
        <v>0</v>
      </c>
      <c r="AF1761">
        <v>0</v>
      </c>
      <c r="AO1761" t="s">
        <v>4281</v>
      </c>
      <c r="AP1761" t="s">
        <v>742</v>
      </c>
      <c r="AQ1761" t="s">
        <v>14125</v>
      </c>
      <c r="AS1761">
        <v>0</v>
      </c>
      <c r="AT1761">
        <v>0</v>
      </c>
      <c r="AU1761">
        <v>0</v>
      </c>
      <c r="AV1761">
        <v>0</v>
      </c>
      <c r="AW1761">
        <v>0</v>
      </c>
      <c r="AX1761">
        <v>0</v>
      </c>
      <c r="BB1761" t="s">
        <v>63</v>
      </c>
      <c r="BC1761" t="s">
        <v>6160</v>
      </c>
      <c r="BD1761">
        <v>0</v>
      </c>
      <c r="BF1761" t="s">
        <v>742</v>
      </c>
      <c r="BI1761" t="s">
        <v>4282</v>
      </c>
    </row>
    <row r="1762" spans="1:61" x14ac:dyDescent="0.35">
      <c r="A1762" t="s">
        <v>4010</v>
      </c>
      <c r="B1762">
        <v>10000</v>
      </c>
      <c r="C1762">
        <v>10000</v>
      </c>
      <c r="D1762" s="2">
        <v>45776</v>
      </c>
      <c r="E1762" t="s">
        <v>59</v>
      </c>
      <c r="F1762" t="s">
        <v>4011</v>
      </c>
      <c r="G1762" t="s">
        <v>3469</v>
      </c>
      <c r="I1762">
        <v>1</v>
      </c>
      <c r="J1762" t="s">
        <v>183</v>
      </c>
      <c r="K1762">
        <v>72</v>
      </c>
      <c r="L1762" t="s">
        <v>6056</v>
      </c>
      <c r="M1762" t="s">
        <v>161</v>
      </c>
      <c r="N1762" t="s">
        <v>3853</v>
      </c>
      <c r="O1762" s="3">
        <v>3550</v>
      </c>
      <c r="R1762" s="2">
        <v>45773</v>
      </c>
      <c r="T1762">
        <v>4</v>
      </c>
      <c r="U1762" s="3">
        <v>14200</v>
      </c>
      <c r="V1762" t="s">
        <v>65</v>
      </c>
      <c r="W1762">
        <v>5000532060001</v>
      </c>
      <c r="X1762">
        <v>0</v>
      </c>
      <c r="Y1762" s="3">
        <v>11200</v>
      </c>
      <c r="Z1762" s="3">
        <v>3000</v>
      </c>
      <c r="AA1762">
        <v>0</v>
      </c>
      <c r="AB1762">
        <v>0</v>
      </c>
      <c r="AC1762">
        <v>0</v>
      </c>
      <c r="AF1762">
        <v>0</v>
      </c>
      <c r="AO1762">
        <v>500053206</v>
      </c>
      <c r="AP1762" t="s">
        <v>162</v>
      </c>
      <c r="AQ1762" t="s">
        <v>8373</v>
      </c>
      <c r="AS1762">
        <v>0</v>
      </c>
      <c r="AT1762">
        <v>0</v>
      </c>
      <c r="AU1762">
        <v>0</v>
      </c>
      <c r="AV1762">
        <v>0</v>
      </c>
      <c r="AW1762">
        <v>0</v>
      </c>
      <c r="AX1762">
        <v>0</v>
      </c>
      <c r="BB1762" t="s">
        <v>63</v>
      </c>
      <c r="BC1762" t="s">
        <v>6408</v>
      </c>
      <c r="BD1762">
        <v>0</v>
      </c>
      <c r="BF1762" t="s">
        <v>162</v>
      </c>
      <c r="BI1762" t="s">
        <v>3913</v>
      </c>
    </row>
    <row r="1763" spans="1:61" x14ac:dyDescent="0.35">
      <c r="A1763" t="s">
        <v>4013</v>
      </c>
      <c r="B1763">
        <v>10000</v>
      </c>
      <c r="C1763">
        <v>10000</v>
      </c>
      <c r="D1763" s="2">
        <v>45776</v>
      </c>
      <c r="E1763" t="s">
        <v>59</v>
      </c>
      <c r="F1763" t="s">
        <v>4011</v>
      </c>
      <c r="G1763" t="s">
        <v>3469</v>
      </c>
      <c r="I1763">
        <v>1</v>
      </c>
      <c r="J1763" t="s">
        <v>183</v>
      </c>
      <c r="K1763">
        <v>72</v>
      </c>
      <c r="L1763" t="s">
        <v>6056</v>
      </c>
      <c r="M1763" t="s">
        <v>161</v>
      </c>
      <c r="N1763" t="s">
        <v>3853</v>
      </c>
      <c r="O1763" s="3">
        <v>4950</v>
      </c>
      <c r="R1763" s="2">
        <v>45773</v>
      </c>
      <c r="T1763">
        <v>4</v>
      </c>
      <c r="U1763" s="3">
        <v>19800</v>
      </c>
      <c r="V1763" t="s">
        <v>65</v>
      </c>
      <c r="W1763">
        <v>5000532080001</v>
      </c>
      <c r="X1763">
        <v>0</v>
      </c>
      <c r="Y1763" s="3">
        <v>16800</v>
      </c>
      <c r="Z1763" s="3">
        <v>3000</v>
      </c>
      <c r="AA1763">
        <v>0</v>
      </c>
      <c r="AB1763">
        <v>0</v>
      </c>
      <c r="AC1763">
        <v>0</v>
      </c>
      <c r="AF1763">
        <v>0</v>
      </c>
      <c r="AO1763">
        <v>500053208</v>
      </c>
      <c r="AP1763" t="s">
        <v>162</v>
      </c>
      <c r="AQ1763" t="s">
        <v>8373</v>
      </c>
      <c r="AS1763">
        <v>0</v>
      </c>
      <c r="AT1763">
        <v>0</v>
      </c>
      <c r="AU1763">
        <v>0</v>
      </c>
      <c r="AV1763">
        <v>0</v>
      </c>
      <c r="AW1763">
        <v>0</v>
      </c>
      <c r="AX1763">
        <v>0</v>
      </c>
      <c r="BB1763" t="s">
        <v>63</v>
      </c>
      <c r="BC1763" t="s">
        <v>6409</v>
      </c>
      <c r="BD1763">
        <v>0</v>
      </c>
      <c r="BF1763" t="s">
        <v>162</v>
      </c>
      <c r="BI1763" t="s">
        <v>3913</v>
      </c>
    </row>
    <row r="1764" spans="1:61" x14ac:dyDescent="0.35">
      <c r="A1764" t="s">
        <v>3912</v>
      </c>
      <c r="B1764">
        <v>10000</v>
      </c>
      <c r="C1764">
        <v>10000</v>
      </c>
      <c r="D1764" s="2">
        <v>45775</v>
      </c>
      <c r="E1764" t="s">
        <v>59</v>
      </c>
      <c r="F1764" t="s">
        <v>3896</v>
      </c>
      <c r="G1764" t="s">
        <v>3469</v>
      </c>
      <c r="I1764">
        <v>1</v>
      </c>
      <c r="J1764" t="s">
        <v>183</v>
      </c>
      <c r="K1764">
        <v>72</v>
      </c>
      <c r="L1764" t="s">
        <v>6056</v>
      </c>
      <c r="M1764" t="s">
        <v>161</v>
      </c>
      <c r="N1764" t="s">
        <v>3853</v>
      </c>
      <c r="O1764" s="3">
        <v>3333</v>
      </c>
      <c r="R1764" s="2">
        <v>45773</v>
      </c>
      <c r="T1764">
        <v>6</v>
      </c>
      <c r="U1764" s="3">
        <v>20000</v>
      </c>
      <c r="V1764" t="s">
        <v>65</v>
      </c>
      <c r="W1764">
        <v>5000538100001</v>
      </c>
      <c r="X1764">
        <v>0</v>
      </c>
      <c r="Y1764" s="3">
        <v>14000</v>
      </c>
      <c r="Z1764" s="3">
        <v>6000</v>
      </c>
      <c r="AA1764">
        <v>0</v>
      </c>
      <c r="AB1764">
        <v>0</v>
      </c>
      <c r="AC1764">
        <v>0</v>
      </c>
      <c r="AF1764">
        <v>0</v>
      </c>
      <c r="AO1764">
        <v>500053810</v>
      </c>
      <c r="AP1764" t="s">
        <v>162</v>
      </c>
      <c r="AQ1764" t="s">
        <v>8373</v>
      </c>
      <c r="AS1764">
        <v>0</v>
      </c>
      <c r="AT1764">
        <v>0</v>
      </c>
      <c r="AU1764">
        <v>0</v>
      </c>
      <c r="AV1764">
        <v>0</v>
      </c>
      <c r="AW1764">
        <v>0</v>
      </c>
      <c r="AX1764">
        <v>0</v>
      </c>
      <c r="BB1764" t="s">
        <v>63</v>
      </c>
      <c r="BC1764" t="s">
        <v>6410</v>
      </c>
      <c r="BD1764">
        <v>0</v>
      </c>
      <c r="BF1764" t="s">
        <v>162</v>
      </c>
      <c r="BI1764" t="s">
        <v>3913</v>
      </c>
    </row>
    <row r="1765" spans="1:61" x14ac:dyDescent="0.35">
      <c r="A1765" t="s">
        <v>3912</v>
      </c>
      <c r="B1765">
        <v>20000</v>
      </c>
      <c r="C1765">
        <v>10000</v>
      </c>
      <c r="D1765" s="2">
        <v>45775</v>
      </c>
      <c r="E1765" t="s">
        <v>59</v>
      </c>
      <c r="F1765" t="s">
        <v>3896</v>
      </c>
      <c r="G1765" t="s">
        <v>3469</v>
      </c>
      <c r="I1765">
        <v>1</v>
      </c>
      <c r="J1765" t="s">
        <v>183</v>
      </c>
      <c r="K1765">
        <v>72</v>
      </c>
      <c r="L1765" t="s">
        <v>6056</v>
      </c>
      <c r="M1765" t="s">
        <v>161</v>
      </c>
      <c r="N1765" t="s">
        <v>3853</v>
      </c>
      <c r="O1765" s="3">
        <v>4667</v>
      </c>
      <c r="R1765" s="2">
        <v>45773</v>
      </c>
      <c r="T1765">
        <v>6</v>
      </c>
      <c r="U1765" s="3">
        <v>28000</v>
      </c>
      <c r="V1765" t="s">
        <v>65</v>
      </c>
      <c r="W1765">
        <v>5000538100001</v>
      </c>
      <c r="X1765">
        <v>0</v>
      </c>
      <c r="Y1765" s="3">
        <v>28000</v>
      </c>
      <c r="Z1765">
        <v>0</v>
      </c>
      <c r="AA1765">
        <v>0</v>
      </c>
      <c r="AB1765">
        <v>0</v>
      </c>
      <c r="AC1765">
        <v>0</v>
      </c>
      <c r="AF1765">
        <v>0</v>
      </c>
      <c r="AO1765">
        <v>500053810</v>
      </c>
      <c r="AP1765" t="s">
        <v>162</v>
      </c>
      <c r="AQ1765" t="s">
        <v>8373</v>
      </c>
      <c r="AS1765">
        <v>0</v>
      </c>
      <c r="AT1765">
        <v>0</v>
      </c>
      <c r="AU1765">
        <v>0</v>
      </c>
      <c r="AV1765">
        <v>0</v>
      </c>
      <c r="AW1765">
        <v>0</v>
      </c>
      <c r="AX1765">
        <v>0</v>
      </c>
      <c r="BB1765" t="s">
        <v>63</v>
      </c>
      <c r="BC1765" t="s">
        <v>6410</v>
      </c>
      <c r="BD1765">
        <v>0</v>
      </c>
      <c r="BF1765" t="s">
        <v>162</v>
      </c>
      <c r="BI1765" t="s">
        <v>3913</v>
      </c>
    </row>
    <row r="1766" spans="1:61" x14ac:dyDescent="0.35">
      <c r="A1766" t="s">
        <v>3914</v>
      </c>
      <c r="B1766">
        <v>10000</v>
      </c>
      <c r="C1766">
        <v>10000</v>
      </c>
      <c r="D1766" s="2">
        <v>45775</v>
      </c>
      <c r="E1766" t="s">
        <v>59</v>
      </c>
      <c r="F1766" t="s">
        <v>5959</v>
      </c>
      <c r="G1766" t="s">
        <v>3469</v>
      </c>
      <c r="I1766">
        <v>1</v>
      </c>
      <c r="J1766" t="s">
        <v>183</v>
      </c>
      <c r="K1766">
        <v>72</v>
      </c>
      <c r="L1766" t="s">
        <v>6056</v>
      </c>
      <c r="M1766" t="s">
        <v>161</v>
      </c>
      <c r="N1766" t="s">
        <v>3853</v>
      </c>
      <c r="O1766" s="3">
        <v>6167</v>
      </c>
      <c r="R1766" s="2">
        <v>45773</v>
      </c>
      <c r="T1766">
        <v>6</v>
      </c>
      <c r="U1766" s="3">
        <v>37002</v>
      </c>
      <c r="V1766" t="s">
        <v>65</v>
      </c>
      <c r="W1766">
        <v>5000538120001</v>
      </c>
      <c r="X1766">
        <v>0</v>
      </c>
      <c r="Y1766" s="3">
        <v>28000</v>
      </c>
      <c r="Z1766" s="3">
        <v>9002</v>
      </c>
      <c r="AA1766">
        <v>0</v>
      </c>
      <c r="AB1766">
        <v>0</v>
      </c>
      <c r="AC1766">
        <v>0</v>
      </c>
      <c r="AF1766">
        <v>0</v>
      </c>
      <c r="AO1766">
        <v>500053812</v>
      </c>
      <c r="AP1766" t="s">
        <v>162</v>
      </c>
      <c r="AQ1766" t="s">
        <v>8373</v>
      </c>
      <c r="AS1766">
        <v>0</v>
      </c>
      <c r="AT1766">
        <v>0</v>
      </c>
      <c r="AU1766">
        <v>0</v>
      </c>
      <c r="AV1766">
        <v>0</v>
      </c>
      <c r="AW1766">
        <v>0</v>
      </c>
      <c r="AX1766">
        <v>0</v>
      </c>
      <c r="BB1766" t="s">
        <v>63</v>
      </c>
      <c r="BC1766" t="s">
        <v>6411</v>
      </c>
      <c r="BD1766">
        <v>0</v>
      </c>
      <c r="BF1766" t="s">
        <v>162</v>
      </c>
      <c r="BI1766" t="s">
        <v>3913</v>
      </c>
    </row>
    <row r="1767" spans="1:61" x14ac:dyDescent="0.35">
      <c r="A1767" t="s">
        <v>3914</v>
      </c>
      <c r="B1767">
        <v>20000</v>
      </c>
      <c r="C1767">
        <v>10000</v>
      </c>
      <c r="D1767" s="2">
        <v>45775</v>
      </c>
      <c r="E1767" t="s">
        <v>59</v>
      </c>
      <c r="F1767" t="s">
        <v>5959</v>
      </c>
      <c r="G1767" t="s">
        <v>3469</v>
      </c>
      <c r="I1767">
        <v>1</v>
      </c>
      <c r="J1767" t="s">
        <v>183</v>
      </c>
      <c r="K1767">
        <v>72</v>
      </c>
      <c r="L1767" t="s">
        <v>6056</v>
      </c>
      <c r="M1767" t="s">
        <v>161</v>
      </c>
      <c r="N1767" t="s">
        <v>3853</v>
      </c>
      <c r="O1767" s="3">
        <v>4667</v>
      </c>
      <c r="R1767" s="2">
        <v>45773</v>
      </c>
      <c r="T1767">
        <v>6</v>
      </c>
      <c r="U1767" s="3">
        <v>28000</v>
      </c>
      <c r="V1767" t="s">
        <v>65</v>
      </c>
      <c r="W1767">
        <v>5000538120001</v>
      </c>
      <c r="X1767">
        <v>0</v>
      </c>
      <c r="Y1767" s="3">
        <v>28000</v>
      </c>
      <c r="Z1767">
        <v>0</v>
      </c>
      <c r="AA1767">
        <v>0</v>
      </c>
      <c r="AB1767">
        <v>0</v>
      </c>
      <c r="AC1767">
        <v>0</v>
      </c>
      <c r="AF1767">
        <v>0</v>
      </c>
      <c r="AO1767">
        <v>500053812</v>
      </c>
      <c r="AP1767" t="s">
        <v>162</v>
      </c>
      <c r="AQ1767" t="s">
        <v>8373</v>
      </c>
      <c r="AS1767">
        <v>0</v>
      </c>
      <c r="AT1767">
        <v>0</v>
      </c>
      <c r="AU1767">
        <v>0</v>
      </c>
      <c r="AV1767">
        <v>0</v>
      </c>
      <c r="AW1767">
        <v>0</v>
      </c>
      <c r="AX1767">
        <v>0</v>
      </c>
      <c r="BB1767" t="s">
        <v>63</v>
      </c>
      <c r="BC1767" t="s">
        <v>6411</v>
      </c>
      <c r="BD1767">
        <v>0</v>
      </c>
      <c r="BF1767" t="s">
        <v>162</v>
      </c>
      <c r="BI1767" t="s">
        <v>3913</v>
      </c>
    </row>
    <row r="1768" spans="1:61" x14ac:dyDescent="0.35">
      <c r="A1768" t="s">
        <v>3914</v>
      </c>
      <c r="B1768">
        <v>30000</v>
      </c>
      <c r="C1768">
        <v>10000</v>
      </c>
      <c r="D1768" s="2">
        <v>45775</v>
      </c>
      <c r="E1768" t="s">
        <v>59</v>
      </c>
      <c r="F1768" t="s">
        <v>5959</v>
      </c>
      <c r="G1768" t="s">
        <v>3469</v>
      </c>
      <c r="I1768">
        <v>1</v>
      </c>
      <c r="J1768" t="s">
        <v>183</v>
      </c>
      <c r="K1768">
        <v>72</v>
      </c>
      <c r="L1768" t="s">
        <v>6056</v>
      </c>
      <c r="M1768" t="s">
        <v>161</v>
      </c>
      <c r="N1768" t="s">
        <v>3853</v>
      </c>
      <c r="O1768" s="3">
        <v>2333</v>
      </c>
      <c r="R1768" s="2">
        <v>45773</v>
      </c>
      <c r="T1768">
        <v>6</v>
      </c>
      <c r="U1768" s="3">
        <v>14000</v>
      </c>
      <c r="V1768" t="s">
        <v>65</v>
      </c>
      <c r="W1768">
        <v>5000538120001</v>
      </c>
      <c r="X1768">
        <v>0</v>
      </c>
      <c r="Y1768" s="3">
        <v>14000</v>
      </c>
      <c r="Z1768">
        <v>0</v>
      </c>
      <c r="AA1768">
        <v>0</v>
      </c>
      <c r="AB1768">
        <v>0</v>
      </c>
      <c r="AC1768">
        <v>0</v>
      </c>
      <c r="AF1768">
        <v>0</v>
      </c>
      <c r="AO1768">
        <v>500053812</v>
      </c>
      <c r="AP1768" t="s">
        <v>162</v>
      </c>
      <c r="AQ1768" t="s">
        <v>8373</v>
      </c>
      <c r="AS1768">
        <v>0</v>
      </c>
      <c r="AT1768">
        <v>0</v>
      </c>
      <c r="AU1768">
        <v>0</v>
      </c>
      <c r="AV1768">
        <v>0</v>
      </c>
      <c r="AW1768">
        <v>0</v>
      </c>
      <c r="AX1768">
        <v>0</v>
      </c>
      <c r="BB1768" t="s">
        <v>63</v>
      </c>
      <c r="BC1768" t="s">
        <v>6411</v>
      </c>
      <c r="BD1768">
        <v>0</v>
      </c>
      <c r="BF1768" t="s">
        <v>162</v>
      </c>
      <c r="BI1768" t="s">
        <v>3913</v>
      </c>
    </row>
    <row r="1769" spans="1:61" x14ac:dyDescent="0.35">
      <c r="A1769" t="s">
        <v>3777</v>
      </c>
      <c r="B1769">
        <v>10000</v>
      </c>
      <c r="C1769">
        <v>10000</v>
      </c>
      <c r="D1769" s="2">
        <v>45775</v>
      </c>
      <c r="E1769" t="s">
        <v>59</v>
      </c>
      <c r="F1769" t="s">
        <v>1089</v>
      </c>
      <c r="G1769" t="s">
        <v>3778</v>
      </c>
      <c r="I1769">
        <v>1</v>
      </c>
      <c r="J1769" t="s">
        <v>183</v>
      </c>
      <c r="K1769">
        <v>32</v>
      </c>
      <c r="L1769" t="s">
        <v>6064</v>
      </c>
      <c r="M1769" t="s">
        <v>516</v>
      </c>
      <c r="N1769" t="s">
        <v>3833</v>
      </c>
      <c r="O1769" s="3">
        <v>5860</v>
      </c>
      <c r="R1769" s="2">
        <v>45773</v>
      </c>
      <c r="T1769">
        <v>1</v>
      </c>
      <c r="U1769" s="3">
        <v>5860</v>
      </c>
      <c r="V1769" t="s">
        <v>65</v>
      </c>
      <c r="W1769" t="s">
        <v>1227</v>
      </c>
      <c r="X1769">
        <v>0</v>
      </c>
      <c r="Y1769" s="3">
        <v>5360</v>
      </c>
      <c r="Z1769">
        <v>500</v>
      </c>
      <c r="AA1769">
        <v>0</v>
      </c>
      <c r="AB1769">
        <v>0</v>
      </c>
      <c r="AC1769">
        <v>0</v>
      </c>
      <c r="AF1769">
        <v>0</v>
      </c>
      <c r="AO1769" t="s">
        <v>1228</v>
      </c>
      <c r="AP1769" t="s">
        <v>465</v>
      </c>
      <c r="AQ1769" t="s">
        <v>15009</v>
      </c>
      <c r="AS1769">
        <v>0</v>
      </c>
      <c r="AT1769">
        <v>0</v>
      </c>
      <c r="AU1769">
        <v>0</v>
      </c>
      <c r="AV1769">
        <v>0</v>
      </c>
      <c r="AW1769">
        <v>0</v>
      </c>
      <c r="AX1769">
        <v>0</v>
      </c>
      <c r="BB1769" t="s">
        <v>63</v>
      </c>
      <c r="BC1769" t="s">
        <v>6468</v>
      </c>
      <c r="BD1769">
        <v>0</v>
      </c>
      <c r="BF1769" t="s">
        <v>465</v>
      </c>
      <c r="BI1769" t="s">
        <v>3662</v>
      </c>
    </row>
    <row r="1770" spans="1:61" x14ac:dyDescent="0.35">
      <c r="A1770" t="s">
        <v>3779</v>
      </c>
      <c r="B1770">
        <v>10000</v>
      </c>
      <c r="C1770">
        <v>10000</v>
      </c>
      <c r="D1770" s="2">
        <v>45775</v>
      </c>
      <c r="E1770" t="s">
        <v>59</v>
      </c>
      <c r="F1770" t="s">
        <v>3780</v>
      </c>
      <c r="G1770" t="s">
        <v>2739</v>
      </c>
      <c r="I1770">
        <v>1</v>
      </c>
      <c r="J1770" t="s">
        <v>183</v>
      </c>
      <c r="K1770">
        <v>59</v>
      </c>
      <c r="L1770" t="s">
        <v>6045</v>
      </c>
      <c r="M1770" t="s">
        <v>73</v>
      </c>
      <c r="N1770" t="s">
        <v>3811</v>
      </c>
      <c r="O1770" s="3">
        <v>3735</v>
      </c>
      <c r="R1770" s="2">
        <v>45773</v>
      </c>
      <c r="T1770">
        <v>2</v>
      </c>
      <c r="U1770" s="3">
        <v>7470</v>
      </c>
      <c r="V1770" t="s">
        <v>65</v>
      </c>
      <c r="W1770">
        <v>112887240001</v>
      </c>
      <c r="X1770">
        <v>0</v>
      </c>
      <c r="Y1770" s="3">
        <v>7470</v>
      </c>
      <c r="Z1770">
        <v>0</v>
      </c>
      <c r="AA1770">
        <v>0</v>
      </c>
      <c r="AB1770">
        <v>0</v>
      </c>
      <c r="AC1770">
        <v>0</v>
      </c>
      <c r="AF1770">
        <v>0</v>
      </c>
      <c r="AO1770">
        <v>11288724</v>
      </c>
      <c r="AP1770" t="s">
        <v>571</v>
      </c>
      <c r="AQ1770" t="s">
        <v>14937</v>
      </c>
      <c r="AS1770">
        <v>0</v>
      </c>
      <c r="AT1770">
        <v>0</v>
      </c>
      <c r="AU1770">
        <v>0</v>
      </c>
      <c r="AV1770">
        <v>0</v>
      </c>
      <c r="AW1770">
        <v>0</v>
      </c>
      <c r="AX1770">
        <v>0</v>
      </c>
      <c r="BB1770" t="s">
        <v>63</v>
      </c>
      <c r="BC1770" t="s">
        <v>5971</v>
      </c>
      <c r="BD1770">
        <v>0</v>
      </c>
      <c r="BF1770" t="s">
        <v>571</v>
      </c>
      <c r="BI1770" t="s">
        <v>3781</v>
      </c>
    </row>
    <row r="1771" spans="1:61" x14ac:dyDescent="0.35">
      <c r="A1771" t="s">
        <v>3782</v>
      </c>
      <c r="B1771">
        <v>10000</v>
      </c>
      <c r="C1771">
        <v>10000</v>
      </c>
      <c r="D1771" s="2">
        <v>45775</v>
      </c>
      <c r="E1771" t="s">
        <v>59</v>
      </c>
      <c r="F1771" t="s">
        <v>3780</v>
      </c>
      <c r="G1771" t="s">
        <v>2739</v>
      </c>
      <c r="I1771">
        <v>1</v>
      </c>
      <c r="J1771" t="s">
        <v>183</v>
      </c>
      <c r="K1771">
        <v>59</v>
      </c>
      <c r="L1771" t="s">
        <v>6045</v>
      </c>
      <c r="M1771" t="s">
        <v>73</v>
      </c>
      <c r="N1771" t="s">
        <v>3811</v>
      </c>
      <c r="O1771" s="3">
        <v>1245</v>
      </c>
      <c r="R1771" s="2">
        <v>45773</v>
      </c>
      <c r="T1771">
        <v>2</v>
      </c>
      <c r="U1771" s="3">
        <v>2490</v>
      </c>
      <c r="V1771" t="s">
        <v>65</v>
      </c>
      <c r="W1771">
        <v>112887240001</v>
      </c>
      <c r="X1771">
        <v>0</v>
      </c>
      <c r="Y1771" s="3">
        <v>2490</v>
      </c>
      <c r="Z1771">
        <v>0</v>
      </c>
      <c r="AA1771">
        <v>0</v>
      </c>
      <c r="AB1771">
        <v>0</v>
      </c>
      <c r="AC1771">
        <v>0</v>
      </c>
      <c r="AF1771">
        <v>0</v>
      </c>
      <c r="AO1771">
        <v>11288724</v>
      </c>
      <c r="AP1771" t="s">
        <v>571</v>
      </c>
      <c r="AQ1771" t="s">
        <v>14937</v>
      </c>
      <c r="AS1771">
        <v>0</v>
      </c>
      <c r="AT1771">
        <v>0</v>
      </c>
      <c r="AU1771">
        <v>0</v>
      </c>
      <c r="AV1771">
        <v>0</v>
      </c>
      <c r="AW1771">
        <v>0</v>
      </c>
      <c r="AX1771">
        <v>0</v>
      </c>
      <c r="BB1771" t="s">
        <v>63</v>
      </c>
      <c r="BC1771" t="s">
        <v>5972</v>
      </c>
      <c r="BD1771">
        <v>0</v>
      </c>
      <c r="BF1771" t="s">
        <v>571</v>
      </c>
      <c r="BI1771" t="s">
        <v>3783</v>
      </c>
    </row>
    <row r="1772" spans="1:61" x14ac:dyDescent="0.35">
      <c r="A1772" t="s">
        <v>3782</v>
      </c>
      <c r="B1772">
        <v>20000</v>
      </c>
      <c r="C1772">
        <v>10000</v>
      </c>
      <c r="D1772" s="2">
        <v>45775</v>
      </c>
      <c r="E1772" t="s">
        <v>59</v>
      </c>
      <c r="F1772" t="s">
        <v>3780</v>
      </c>
      <c r="G1772" t="s">
        <v>2739</v>
      </c>
      <c r="I1772">
        <v>1</v>
      </c>
      <c r="J1772" t="s">
        <v>183</v>
      </c>
      <c r="K1772">
        <v>59</v>
      </c>
      <c r="L1772" t="s">
        <v>6045</v>
      </c>
      <c r="M1772" t="s">
        <v>73</v>
      </c>
      <c r="N1772" t="s">
        <v>3811</v>
      </c>
      <c r="O1772" s="3">
        <v>1245</v>
      </c>
      <c r="R1772" s="2">
        <v>45773</v>
      </c>
      <c r="T1772">
        <v>2</v>
      </c>
      <c r="U1772" s="3">
        <v>2490</v>
      </c>
      <c r="V1772" t="s">
        <v>65</v>
      </c>
      <c r="W1772">
        <v>112887240001</v>
      </c>
      <c r="X1772">
        <v>0</v>
      </c>
      <c r="Y1772" s="3">
        <v>2490</v>
      </c>
      <c r="Z1772">
        <v>0</v>
      </c>
      <c r="AA1772">
        <v>0</v>
      </c>
      <c r="AB1772">
        <v>0</v>
      </c>
      <c r="AC1772">
        <v>0</v>
      </c>
      <c r="AF1772">
        <v>0</v>
      </c>
      <c r="AO1772">
        <v>11288724</v>
      </c>
      <c r="AP1772" t="s">
        <v>571</v>
      </c>
      <c r="AQ1772" t="s">
        <v>14937</v>
      </c>
      <c r="AS1772">
        <v>0</v>
      </c>
      <c r="AT1772">
        <v>0</v>
      </c>
      <c r="AU1772">
        <v>0</v>
      </c>
      <c r="AV1772">
        <v>0</v>
      </c>
      <c r="AW1772">
        <v>0</v>
      </c>
      <c r="AX1772">
        <v>0</v>
      </c>
      <c r="BB1772" t="s">
        <v>63</v>
      </c>
      <c r="BC1772" t="s">
        <v>5972</v>
      </c>
      <c r="BD1772">
        <v>0</v>
      </c>
      <c r="BF1772" t="s">
        <v>571</v>
      </c>
      <c r="BI1772" t="s">
        <v>3783</v>
      </c>
    </row>
    <row r="1773" spans="1:61" x14ac:dyDescent="0.35">
      <c r="A1773" t="s">
        <v>3782</v>
      </c>
      <c r="B1773">
        <v>30000</v>
      </c>
      <c r="C1773">
        <v>10000</v>
      </c>
      <c r="D1773" s="2">
        <v>45775</v>
      </c>
      <c r="E1773" t="s">
        <v>59</v>
      </c>
      <c r="F1773" t="s">
        <v>3780</v>
      </c>
      <c r="G1773" t="s">
        <v>2739</v>
      </c>
      <c r="I1773">
        <v>1</v>
      </c>
      <c r="J1773" t="s">
        <v>183</v>
      </c>
      <c r="K1773">
        <v>59</v>
      </c>
      <c r="L1773" t="s">
        <v>6045</v>
      </c>
      <c r="M1773" t="s">
        <v>73</v>
      </c>
      <c r="N1773" t="s">
        <v>3811</v>
      </c>
      <c r="O1773" s="3">
        <v>1245</v>
      </c>
      <c r="R1773" s="2">
        <v>45773</v>
      </c>
      <c r="T1773">
        <v>2</v>
      </c>
      <c r="U1773" s="3">
        <v>2490</v>
      </c>
      <c r="V1773" t="s">
        <v>65</v>
      </c>
      <c r="W1773">
        <v>112887240001</v>
      </c>
      <c r="X1773">
        <v>0</v>
      </c>
      <c r="Y1773" s="3">
        <v>2490</v>
      </c>
      <c r="Z1773">
        <v>0</v>
      </c>
      <c r="AA1773">
        <v>0</v>
      </c>
      <c r="AB1773">
        <v>0</v>
      </c>
      <c r="AC1773">
        <v>0</v>
      </c>
      <c r="AF1773">
        <v>0</v>
      </c>
      <c r="AO1773">
        <v>11288724</v>
      </c>
      <c r="AP1773" t="s">
        <v>571</v>
      </c>
      <c r="AQ1773" t="s">
        <v>14937</v>
      </c>
      <c r="AS1773">
        <v>0</v>
      </c>
      <c r="AT1773">
        <v>0</v>
      </c>
      <c r="AU1773">
        <v>0</v>
      </c>
      <c r="AV1773">
        <v>0</v>
      </c>
      <c r="AW1773">
        <v>0</v>
      </c>
      <c r="AX1773">
        <v>0</v>
      </c>
      <c r="BB1773" t="s">
        <v>63</v>
      </c>
      <c r="BC1773" t="s">
        <v>5972</v>
      </c>
      <c r="BD1773">
        <v>0</v>
      </c>
      <c r="BF1773" t="s">
        <v>571</v>
      </c>
      <c r="BI1773" t="s">
        <v>3783</v>
      </c>
    </row>
    <row r="1774" spans="1:61" x14ac:dyDescent="0.35">
      <c r="A1774" t="s">
        <v>3784</v>
      </c>
      <c r="B1774">
        <v>10000</v>
      </c>
      <c r="C1774">
        <v>10000</v>
      </c>
      <c r="D1774" s="2">
        <v>45775</v>
      </c>
      <c r="E1774" t="s">
        <v>59</v>
      </c>
      <c r="F1774" t="s">
        <v>3704</v>
      </c>
      <c r="G1774" t="s">
        <v>2739</v>
      </c>
      <c r="I1774">
        <v>1</v>
      </c>
      <c r="J1774" t="s">
        <v>183</v>
      </c>
      <c r="K1774">
        <v>59</v>
      </c>
      <c r="L1774" t="s">
        <v>6045</v>
      </c>
      <c r="M1774" t="s">
        <v>73</v>
      </c>
      <c r="N1774" t="s">
        <v>3811</v>
      </c>
      <c r="O1774">
        <v>415</v>
      </c>
      <c r="R1774" s="2">
        <v>45773</v>
      </c>
      <c r="T1774">
        <v>2</v>
      </c>
      <c r="U1774">
        <v>830</v>
      </c>
      <c r="V1774" t="s">
        <v>65</v>
      </c>
      <c r="W1774">
        <v>112887320001</v>
      </c>
      <c r="X1774">
        <v>0</v>
      </c>
      <c r="Y1774">
        <v>830</v>
      </c>
      <c r="Z1774">
        <v>0</v>
      </c>
      <c r="AA1774">
        <v>0</v>
      </c>
      <c r="AB1774">
        <v>0</v>
      </c>
      <c r="AC1774">
        <v>0</v>
      </c>
      <c r="AF1774">
        <v>0</v>
      </c>
      <c r="AO1774">
        <v>11288732</v>
      </c>
      <c r="AP1774" t="s">
        <v>571</v>
      </c>
      <c r="AQ1774" t="s">
        <v>14937</v>
      </c>
      <c r="AS1774">
        <v>0</v>
      </c>
      <c r="AT1774">
        <v>0</v>
      </c>
      <c r="AU1774">
        <v>0</v>
      </c>
      <c r="AV1774">
        <v>0</v>
      </c>
      <c r="AW1774">
        <v>0</v>
      </c>
      <c r="AX1774">
        <v>0</v>
      </c>
      <c r="BB1774" t="s">
        <v>63</v>
      </c>
      <c r="BC1774" t="s">
        <v>5973</v>
      </c>
      <c r="BD1774">
        <v>0</v>
      </c>
      <c r="BF1774" t="s">
        <v>571</v>
      </c>
      <c r="BI1774" t="s">
        <v>3785</v>
      </c>
    </row>
    <row r="1775" spans="1:61" x14ac:dyDescent="0.35">
      <c r="A1775" t="s">
        <v>3786</v>
      </c>
      <c r="B1775">
        <v>10000</v>
      </c>
      <c r="C1775">
        <v>10000</v>
      </c>
      <c r="D1775" s="2">
        <v>45775</v>
      </c>
      <c r="E1775" t="s">
        <v>59</v>
      </c>
      <c r="F1775" t="s">
        <v>3787</v>
      </c>
      <c r="G1775" t="s">
        <v>3569</v>
      </c>
      <c r="I1775">
        <v>1</v>
      </c>
      <c r="J1775" t="s">
        <v>183</v>
      </c>
      <c r="K1775">
        <v>26</v>
      </c>
      <c r="L1775" t="s">
        <v>6061</v>
      </c>
      <c r="M1775" t="s">
        <v>648</v>
      </c>
      <c r="N1775" t="s">
        <v>3810</v>
      </c>
      <c r="O1775" s="3">
        <v>9000</v>
      </c>
      <c r="R1775" s="2">
        <v>45773</v>
      </c>
      <c r="T1775">
        <v>4</v>
      </c>
      <c r="U1775" s="3">
        <v>36000</v>
      </c>
      <c r="V1775" t="s">
        <v>65</v>
      </c>
      <c r="W1775" t="s">
        <v>2931</v>
      </c>
      <c r="X1775">
        <v>0</v>
      </c>
      <c r="Y1775" s="3">
        <v>36000</v>
      </c>
      <c r="Z1775">
        <v>0</v>
      </c>
      <c r="AA1775">
        <v>0</v>
      </c>
      <c r="AB1775">
        <v>0</v>
      </c>
      <c r="AC1775">
        <v>0</v>
      </c>
      <c r="AF1775">
        <v>0</v>
      </c>
      <c r="AO1775" t="s">
        <v>2932</v>
      </c>
      <c r="AP1775" t="s">
        <v>170</v>
      </c>
      <c r="AQ1775" t="s">
        <v>21526</v>
      </c>
      <c r="AS1775">
        <v>0</v>
      </c>
      <c r="AT1775">
        <v>0</v>
      </c>
      <c r="AU1775">
        <v>0</v>
      </c>
      <c r="AV1775">
        <v>0</v>
      </c>
      <c r="AW1775">
        <v>0</v>
      </c>
      <c r="AX1775">
        <v>0</v>
      </c>
      <c r="BB1775" t="s">
        <v>63</v>
      </c>
      <c r="BC1775" t="s">
        <v>6469</v>
      </c>
      <c r="BD1775">
        <v>0</v>
      </c>
      <c r="BF1775" t="s">
        <v>170</v>
      </c>
      <c r="BI1775" t="s">
        <v>3788</v>
      </c>
    </row>
    <row r="1776" spans="1:61" x14ac:dyDescent="0.35">
      <c r="A1776" t="s">
        <v>3792</v>
      </c>
      <c r="B1776">
        <v>10000</v>
      </c>
      <c r="C1776">
        <v>10000</v>
      </c>
      <c r="D1776" s="2">
        <v>45775</v>
      </c>
      <c r="E1776" t="s">
        <v>59</v>
      </c>
      <c r="F1776" t="s">
        <v>3790</v>
      </c>
      <c r="G1776" t="s">
        <v>3687</v>
      </c>
      <c r="I1776">
        <v>1</v>
      </c>
      <c r="J1776" t="s">
        <v>183</v>
      </c>
      <c r="K1776">
        <v>59</v>
      </c>
      <c r="L1776" t="s">
        <v>6045</v>
      </c>
      <c r="M1776" t="s">
        <v>2529</v>
      </c>
      <c r="N1776" t="s">
        <v>3807</v>
      </c>
      <c r="O1776" s="3">
        <v>1000</v>
      </c>
      <c r="R1776" s="2">
        <v>45773</v>
      </c>
      <c r="T1776">
        <v>3</v>
      </c>
      <c r="U1776" s="3">
        <v>3000</v>
      </c>
      <c r="V1776" t="s">
        <v>65</v>
      </c>
      <c r="W1776" t="s">
        <v>3793</v>
      </c>
      <c r="X1776">
        <v>0</v>
      </c>
      <c r="Y1776" s="3">
        <v>3000</v>
      </c>
      <c r="Z1776">
        <v>0</v>
      </c>
      <c r="AA1776">
        <v>0</v>
      </c>
      <c r="AB1776">
        <v>0</v>
      </c>
      <c r="AC1776">
        <v>0</v>
      </c>
      <c r="AF1776">
        <v>0</v>
      </c>
      <c r="AO1776" t="s">
        <v>3794</v>
      </c>
      <c r="AP1776" t="s">
        <v>465</v>
      </c>
      <c r="AQ1776" t="s">
        <v>15009</v>
      </c>
      <c r="AS1776">
        <v>0</v>
      </c>
      <c r="AT1776">
        <v>0</v>
      </c>
      <c r="AU1776">
        <v>0</v>
      </c>
      <c r="AV1776">
        <v>0</v>
      </c>
      <c r="AW1776">
        <v>0</v>
      </c>
      <c r="AX1776">
        <v>0</v>
      </c>
      <c r="BB1776" t="s">
        <v>63</v>
      </c>
      <c r="BC1776" t="s">
        <v>6470</v>
      </c>
      <c r="BD1776">
        <v>0</v>
      </c>
      <c r="BF1776" t="s">
        <v>465</v>
      </c>
      <c r="BI1776" t="s">
        <v>3791</v>
      </c>
    </row>
    <row r="1777" spans="1:61" x14ac:dyDescent="0.35">
      <c r="A1777" t="s">
        <v>3795</v>
      </c>
      <c r="B1777">
        <v>10000</v>
      </c>
      <c r="C1777">
        <v>10000</v>
      </c>
      <c r="D1777" s="2">
        <v>45775</v>
      </c>
      <c r="E1777" t="s">
        <v>59</v>
      </c>
      <c r="F1777" t="s">
        <v>3711</v>
      </c>
      <c r="G1777" t="s">
        <v>3796</v>
      </c>
      <c r="I1777">
        <v>1</v>
      </c>
      <c r="J1777" t="s">
        <v>183</v>
      </c>
      <c r="K1777">
        <v>78</v>
      </c>
      <c r="L1777" t="s">
        <v>6047</v>
      </c>
      <c r="M1777" t="s">
        <v>216</v>
      </c>
      <c r="N1777" t="s">
        <v>3803</v>
      </c>
      <c r="O1777">
        <v>17</v>
      </c>
      <c r="R1777" s="2">
        <v>45773</v>
      </c>
      <c r="T1777">
        <v>6</v>
      </c>
      <c r="U1777">
        <v>104</v>
      </c>
      <c r="V1777" t="s">
        <v>65</v>
      </c>
      <c r="W1777" t="s">
        <v>2991</v>
      </c>
      <c r="X1777">
        <v>0</v>
      </c>
      <c r="Y1777">
        <v>100</v>
      </c>
      <c r="Z1777">
        <v>4</v>
      </c>
      <c r="AA1777">
        <v>0</v>
      </c>
      <c r="AB1777">
        <v>0</v>
      </c>
      <c r="AC1777">
        <v>0</v>
      </c>
      <c r="AF1777">
        <v>0</v>
      </c>
      <c r="AO1777" t="s">
        <v>2992</v>
      </c>
      <c r="AP1777" t="s">
        <v>622</v>
      </c>
      <c r="AQ1777" t="s">
        <v>24955</v>
      </c>
      <c r="AS1777">
        <v>0</v>
      </c>
      <c r="AT1777">
        <v>0</v>
      </c>
      <c r="AU1777">
        <v>0</v>
      </c>
      <c r="AV1777">
        <v>0</v>
      </c>
      <c r="AW1777">
        <v>0</v>
      </c>
      <c r="AX1777">
        <v>0</v>
      </c>
      <c r="BB1777" t="s">
        <v>63</v>
      </c>
      <c r="BC1777" t="s">
        <v>5974</v>
      </c>
      <c r="BD1777">
        <v>0</v>
      </c>
      <c r="BF1777" t="s">
        <v>622</v>
      </c>
      <c r="BI1777" t="s">
        <v>3797</v>
      </c>
    </row>
    <row r="1778" spans="1:61" x14ac:dyDescent="0.35">
      <c r="A1778" t="s">
        <v>3795</v>
      </c>
      <c r="B1778">
        <v>20000</v>
      </c>
      <c r="C1778">
        <v>10000</v>
      </c>
      <c r="D1778" s="2">
        <v>45775</v>
      </c>
      <c r="E1778" t="s">
        <v>59</v>
      </c>
      <c r="F1778" t="s">
        <v>3711</v>
      </c>
      <c r="G1778" t="s">
        <v>3796</v>
      </c>
      <c r="I1778">
        <v>1</v>
      </c>
      <c r="J1778" t="s">
        <v>183</v>
      </c>
      <c r="K1778">
        <v>78</v>
      </c>
      <c r="L1778" t="s">
        <v>6047</v>
      </c>
      <c r="M1778" t="s">
        <v>216</v>
      </c>
      <c r="N1778" t="s">
        <v>3803</v>
      </c>
      <c r="O1778">
        <v>17</v>
      </c>
      <c r="R1778" s="2">
        <v>45773</v>
      </c>
      <c r="T1778">
        <v>6</v>
      </c>
      <c r="U1778">
        <v>100</v>
      </c>
      <c r="V1778" t="s">
        <v>65</v>
      </c>
      <c r="W1778" t="s">
        <v>2991</v>
      </c>
      <c r="X1778">
        <v>0</v>
      </c>
      <c r="Y1778">
        <v>100</v>
      </c>
      <c r="Z1778">
        <v>0</v>
      </c>
      <c r="AA1778">
        <v>0</v>
      </c>
      <c r="AB1778">
        <v>0</v>
      </c>
      <c r="AC1778">
        <v>0</v>
      </c>
      <c r="AF1778">
        <v>0</v>
      </c>
      <c r="AO1778" t="s">
        <v>2992</v>
      </c>
      <c r="AP1778" t="s">
        <v>622</v>
      </c>
      <c r="AQ1778" t="s">
        <v>24955</v>
      </c>
      <c r="AS1778">
        <v>0</v>
      </c>
      <c r="AT1778">
        <v>0</v>
      </c>
      <c r="AU1778">
        <v>0</v>
      </c>
      <c r="AV1778">
        <v>0</v>
      </c>
      <c r="AW1778">
        <v>0</v>
      </c>
      <c r="AX1778">
        <v>0</v>
      </c>
      <c r="BB1778" t="s">
        <v>63</v>
      </c>
      <c r="BC1778" t="s">
        <v>5974</v>
      </c>
      <c r="BD1778">
        <v>0</v>
      </c>
      <c r="BF1778" t="s">
        <v>622</v>
      </c>
      <c r="BI1778" t="s">
        <v>3797</v>
      </c>
    </row>
    <row r="1779" spans="1:61" x14ac:dyDescent="0.35">
      <c r="A1779" t="s">
        <v>3975</v>
      </c>
      <c r="B1779">
        <v>10000</v>
      </c>
      <c r="C1779">
        <v>10000</v>
      </c>
      <c r="D1779" s="2">
        <v>45776</v>
      </c>
      <c r="E1779" t="s">
        <v>59</v>
      </c>
      <c r="F1779" t="s">
        <v>3976</v>
      </c>
      <c r="G1779" t="s">
        <v>3451</v>
      </c>
      <c r="H1779" t="s">
        <v>843</v>
      </c>
      <c r="I1779">
        <v>1</v>
      </c>
      <c r="J1779" t="s">
        <v>63</v>
      </c>
      <c r="K1779">
        <v>73</v>
      </c>
      <c r="L1779" t="s">
        <v>6042</v>
      </c>
      <c r="M1779" t="s">
        <v>184</v>
      </c>
      <c r="N1779" t="s">
        <v>3845</v>
      </c>
      <c r="O1779" s="3">
        <v>30000</v>
      </c>
      <c r="R1779" s="2">
        <v>45775</v>
      </c>
      <c r="T1779">
        <v>12</v>
      </c>
      <c r="U1779" s="3">
        <v>360000</v>
      </c>
      <c r="V1779" t="s">
        <v>65</v>
      </c>
      <c r="W1779">
        <v>80256230001</v>
      </c>
      <c r="X1779">
        <v>0</v>
      </c>
      <c r="Y1779">
        <v>0</v>
      </c>
      <c r="Z1779">
        <v>0</v>
      </c>
      <c r="AA1779">
        <v>0</v>
      </c>
      <c r="AB1779">
        <v>0</v>
      </c>
      <c r="AC1779">
        <v>0</v>
      </c>
      <c r="AF1779">
        <v>0</v>
      </c>
      <c r="AJ1779" t="s">
        <v>63</v>
      </c>
      <c r="AK1779">
        <v>0</v>
      </c>
      <c r="AL1779" t="s">
        <v>63</v>
      </c>
      <c r="AO1779">
        <v>8025623</v>
      </c>
      <c r="AP1779" t="s">
        <v>162</v>
      </c>
      <c r="AQ1779" t="s">
        <v>8373</v>
      </c>
      <c r="AS1779">
        <v>0</v>
      </c>
      <c r="AT1779">
        <v>0</v>
      </c>
      <c r="AU1779">
        <v>0</v>
      </c>
      <c r="AV1779">
        <v>0</v>
      </c>
      <c r="AW1779">
        <v>0</v>
      </c>
      <c r="AX1779">
        <v>0</v>
      </c>
      <c r="BB1779" t="s">
        <v>63</v>
      </c>
      <c r="BF1779" t="s">
        <v>162</v>
      </c>
      <c r="BI1779" t="s">
        <v>3977</v>
      </c>
    </row>
    <row r="1780" spans="1:61" x14ac:dyDescent="0.35">
      <c r="A1780" t="s">
        <v>3975</v>
      </c>
      <c r="B1780">
        <v>10000</v>
      </c>
      <c r="C1780">
        <v>20000</v>
      </c>
      <c r="D1780" s="2">
        <v>45776</v>
      </c>
      <c r="E1780" t="s">
        <v>59</v>
      </c>
      <c r="F1780" t="s">
        <v>3976</v>
      </c>
      <c r="G1780" t="s">
        <v>3451</v>
      </c>
      <c r="H1780" t="s">
        <v>843</v>
      </c>
      <c r="I1780">
        <v>1</v>
      </c>
      <c r="J1780" t="s">
        <v>63</v>
      </c>
      <c r="K1780">
        <v>73</v>
      </c>
      <c r="L1780" t="s">
        <v>6070</v>
      </c>
      <c r="M1780" t="s">
        <v>153</v>
      </c>
      <c r="N1780" t="s">
        <v>3830</v>
      </c>
      <c r="O1780" s="3">
        <v>30000</v>
      </c>
      <c r="R1780" s="2">
        <v>45775</v>
      </c>
      <c r="T1780">
        <v>12</v>
      </c>
      <c r="U1780" s="3">
        <v>360000</v>
      </c>
      <c r="V1780" t="s">
        <v>65</v>
      </c>
      <c r="W1780">
        <v>80256230001</v>
      </c>
      <c r="X1780">
        <v>0</v>
      </c>
      <c r="Y1780">
        <v>0</v>
      </c>
      <c r="Z1780">
        <v>0</v>
      </c>
      <c r="AA1780">
        <v>0</v>
      </c>
      <c r="AB1780">
        <v>0</v>
      </c>
      <c r="AC1780">
        <v>0</v>
      </c>
      <c r="AF1780">
        <v>0</v>
      </c>
      <c r="AJ1780" t="s">
        <v>63</v>
      </c>
      <c r="AK1780">
        <v>0</v>
      </c>
      <c r="AL1780" t="s">
        <v>63</v>
      </c>
      <c r="AO1780">
        <v>8025623</v>
      </c>
      <c r="AP1780" t="s">
        <v>162</v>
      </c>
      <c r="AQ1780" t="s">
        <v>8373</v>
      </c>
      <c r="AS1780">
        <v>0</v>
      </c>
      <c r="AT1780">
        <v>0</v>
      </c>
      <c r="AU1780">
        <v>0</v>
      </c>
      <c r="AV1780">
        <v>0</v>
      </c>
      <c r="AW1780">
        <v>0</v>
      </c>
      <c r="AX1780">
        <v>0</v>
      </c>
      <c r="BB1780" t="s">
        <v>63</v>
      </c>
      <c r="BF1780" t="s">
        <v>162</v>
      </c>
      <c r="BI1780" t="s">
        <v>3977</v>
      </c>
    </row>
    <row r="1781" spans="1:61" x14ac:dyDescent="0.35">
      <c r="A1781" t="s">
        <v>5978</v>
      </c>
      <c r="B1781">
        <v>10000</v>
      </c>
      <c r="C1781">
        <v>10000</v>
      </c>
      <c r="D1781" s="2">
        <v>45777</v>
      </c>
      <c r="E1781" t="s">
        <v>59</v>
      </c>
      <c r="F1781" t="s">
        <v>5979</v>
      </c>
      <c r="G1781" t="s">
        <v>5980</v>
      </c>
      <c r="H1781" t="s">
        <v>1828</v>
      </c>
      <c r="I1781">
        <v>1</v>
      </c>
      <c r="J1781" t="s">
        <v>63</v>
      </c>
      <c r="K1781">
        <v>65</v>
      </c>
      <c r="L1781" t="s">
        <v>6054</v>
      </c>
      <c r="M1781" t="s">
        <v>340</v>
      </c>
      <c r="N1781" t="s">
        <v>3854</v>
      </c>
      <c r="O1781" s="3">
        <v>67500</v>
      </c>
      <c r="R1781" s="2">
        <v>45775</v>
      </c>
      <c r="T1781">
        <v>4</v>
      </c>
      <c r="U1781" s="3">
        <v>270000</v>
      </c>
      <c r="V1781" t="s">
        <v>65</v>
      </c>
      <c r="W1781" t="s">
        <v>1829</v>
      </c>
      <c r="X1781">
        <v>0</v>
      </c>
      <c r="Y1781">
        <v>0</v>
      </c>
      <c r="Z1781">
        <v>0</v>
      </c>
      <c r="AA1781">
        <v>0</v>
      </c>
      <c r="AB1781">
        <v>0</v>
      </c>
      <c r="AC1781">
        <v>0</v>
      </c>
      <c r="AF1781">
        <v>0</v>
      </c>
      <c r="AJ1781" t="s">
        <v>63</v>
      </c>
      <c r="AK1781">
        <v>0</v>
      </c>
      <c r="AL1781" t="s">
        <v>63</v>
      </c>
      <c r="AO1781" t="s">
        <v>1830</v>
      </c>
      <c r="AP1781" t="s">
        <v>1786</v>
      </c>
      <c r="AQ1781" t="s">
        <v>14396</v>
      </c>
      <c r="AS1781">
        <v>0</v>
      </c>
      <c r="AT1781">
        <v>0</v>
      </c>
      <c r="AU1781">
        <v>0</v>
      </c>
      <c r="AV1781">
        <v>0</v>
      </c>
      <c r="AW1781">
        <v>0</v>
      </c>
      <c r="AX1781">
        <v>0</v>
      </c>
      <c r="BB1781" t="s">
        <v>63</v>
      </c>
      <c r="BF1781" t="s">
        <v>1786</v>
      </c>
      <c r="BI1781" t="s">
        <v>5981</v>
      </c>
    </row>
    <row r="1782" spans="1:61" x14ac:dyDescent="0.35">
      <c r="A1782" t="s">
        <v>3997</v>
      </c>
      <c r="B1782">
        <v>10000</v>
      </c>
      <c r="C1782">
        <v>10000</v>
      </c>
      <c r="D1782" s="2">
        <v>45776</v>
      </c>
      <c r="E1782" t="s">
        <v>59</v>
      </c>
      <c r="F1782" t="s">
        <v>3993</v>
      </c>
      <c r="G1782" t="s">
        <v>3994</v>
      </c>
      <c r="H1782" t="s">
        <v>3995</v>
      </c>
      <c r="I1782">
        <v>1</v>
      </c>
      <c r="J1782" t="s">
        <v>63</v>
      </c>
      <c r="K1782">
        <v>22</v>
      </c>
      <c r="L1782" t="s">
        <v>6063</v>
      </c>
      <c r="M1782" t="s">
        <v>685</v>
      </c>
      <c r="N1782" t="s">
        <v>3805</v>
      </c>
      <c r="O1782">
        <v>500</v>
      </c>
      <c r="R1782" s="2">
        <v>45775</v>
      </c>
      <c r="T1782">
        <v>2</v>
      </c>
      <c r="U1782" s="3">
        <v>1000</v>
      </c>
      <c r="V1782" t="s">
        <v>65</v>
      </c>
      <c r="W1782">
        <v>701529000001</v>
      </c>
      <c r="X1782">
        <v>0</v>
      </c>
      <c r="Y1782">
        <v>0</v>
      </c>
      <c r="Z1782">
        <v>0</v>
      </c>
      <c r="AA1782">
        <v>0</v>
      </c>
      <c r="AB1782">
        <v>0</v>
      </c>
      <c r="AC1782">
        <v>0</v>
      </c>
      <c r="AF1782">
        <v>0</v>
      </c>
      <c r="AJ1782" t="s">
        <v>63</v>
      </c>
      <c r="AK1782">
        <v>0</v>
      </c>
      <c r="AL1782" t="s">
        <v>63</v>
      </c>
      <c r="AO1782">
        <v>70152900</v>
      </c>
      <c r="AP1782" t="s">
        <v>210</v>
      </c>
      <c r="AQ1782" t="s">
        <v>19718</v>
      </c>
      <c r="AS1782">
        <v>0</v>
      </c>
      <c r="AT1782">
        <v>0</v>
      </c>
      <c r="AU1782">
        <v>0</v>
      </c>
      <c r="AV1782">
        <v>0</v>
      </c>
      <c r="AW1782">
        <v>0</v>
      </c>
      <c r="AX1782">
        <v>0</v>
      </c>
      <c r="BB1782" t="s">
        <v>63</v>
      </c>
      <c r="BF1782" t="s">
        <v>210</v>
      </c>
      <c r="BI1782" t="s">
        <v>3996</v>
      </c>
    </row>
    <row r="1783" spans="1:61" x14ac:dyDescent="0.35">
      <c r="A1783" t="s">
        <v>3998</v>
      </c>
      <c r="B1783">
        <v>10000</v>
      </c>
      <c r="C1783">
        <v>10000</v>
      </c>
      <c r="D1783" s="2">
        <v>45776</v>
      </c>
      <c r="E1783" t="s">
        <v>59</v>
      </c>
      <c r="F1783" t="s">
        <v>3999</v>
      </c>
      <c r="G1783" t="s">
        <v>2368</v>
      </c>
      <c r="H1783" t="s">
        <v>2124</v>
      </c>
      <c r="I1783">
        <v>1</v>
      </c>
      <c r="J1783" t="s">
        <v>63</v>
      </c>
      <c r="K1783">
        <v>94</v>
      </c>
      <c r="L1783" t="s">
        <v>6050</v>
      </c>
      <c r="M1783" t="s">
        <v>81</v>
      </c>
      <c r="N1783" t="s">
        <v>3825</v>
      </c>
      <c r="O1783" s="3">
        <v>3000</v>
      </c>
      <c r="R1783" s="2">
        <v>45775</v>
      </c>
      <c r="T1783">
        <v>6</v>
      </c>
      <c r="U1783" s="3">
        <v>18000</v>
      </c>
      <c r="V1783" t="s">
        <v>65</v>
      </c>
      <c r="W1783" t="s">
        <v>3892</v>
      </c>
      <c r="X1783">
        <v>0</v>
      </c>
      <c r="Y1783">
        <v>0</v>
      </c>
      <c r="Z1783">
        <v>0</v>
      </c>
      <c r="AA1783">
        <v>0</v>
      </c>
      <c r="AB1783">
        <v>0</v>
      </c>
      <c r="AC1783">
        <v>0</v>
      </c>
      <c r="AF1783">
        <v>0</v>
      </c>
      <c r="AJ1783" t="s">
        <v>63</v>
      </c>
      <c r="AK1783">
        <v>0</v>
      </c>
      <c r="AL1783" t="s">
        <v>63</v>
      </c>
      <c r="AO1783" t="s">
        <v>3893</v>
      </c>
      <c r="AP1783" t="s">
        <v>84</v>
      </c>
      <c r="AQ1783" t="s">
        <v>14396</v>
      </c>
      <c r="AS1783">
        <v>0</v>
      </c>
      <c r="AT1783">
        <v>0</v>
      </c>
      <c r="AU1783">
        <v>0</v>
      </c>
      <c r="AV1783">
        <v>0</v>
      </c>
      <c r="AW1783">
        <v>0</v>
      </c>
      <c r="AX1783">
        <v>0</v>
      </c>
      <c r="BB1783" t="s">
        <v>63</v>
      </c>
      <c r="BF1783" t="s">
        <v>84</v>
      </c>
      <c r="BI1783" t="s">
        <v>4000</v>
      </c>
    </row>
    <row r="1784" spans="1:61" x14ac:dyDescent="0.35">
      <c r="A1784" t="s">
        <v>4007</v>
      </c>
      <c r="B1784">
        <v>10000</v>
      </c>
      <c r="C1784">
        <v>20000</v>
      </c>
      <c r="D1784" s="2">
        <v>45776</v>
      </c>
      <c r="E1784" t="s">
        <v>59</v>
      </c>
      <c r="F1784" t="s">
        <v>3999</v>
      </c>
      <c r="G1784" t="s">
        <v>4008</v>
      </c>
      <c r="H1784" t="s">
        <v>2392</v>
      </c>
      <c r="I1784">
        <v>1</v>
      </c>
      <c r="J1784" t="s">
        <v>63</v>
      </c>
      <c r="K1784">
        <v>82</v>
      </c>
      <c r="L1784" t="s">
        <v>6055</v>
      </c>
      <c r="M1784" t="s">
        <v>352</v>
      </c>
      <c r="N1784" t="s">
        <v>3798</v>
      </c>
      <c r="O1784" s="3">
        <v>5143</v>
      </c>
      <c r="R1784" s="2">
        <v>45775</v>
      </c>
      <c r="T1784">
        <v>140</v>
      </c>
      <c r="U1784" s="3">
        <v>720020</v>
      </c>
      <c r="V1784" t="s">
        <v>65</v>
      </c>
      <c r="W1784" t="s">
        <v>2393</v>
      </c>
      <c r="X1784">
        <v>0</v>
      </c>
      <c r="Y1784">
        <v>0</v>
      </c>
      <c r="Z1784">
        <v>0</v>
      </c>
      <c r="AA1784">
        <v>0</v>
      </c>
      <c r="AB1784">
        <v>0</v>
      </c>
      <c r="AC1784">
        <v>0</v>
      </c>
      <c r="AF1784">
        <v>0</v>
      </c>
      <c r="AJ1784" t="s">
        <v>63</v>
      </c>
      <c r="AK1784">
        <v>0</v>
      </c>
      <c r="AL1784" t="s">
        <v>63</v>
      </c>
      <c r="AO1784" t="s">
        <v>2394</v>
      </c>
      <c r="AP1784" t="s">
        <v>2606</v>
      </c>
      <c r="AQ1784" t="s">
        <v>9337</v>
      </c>
      <c r="AS1784">
        <v>0</v>
      </c>
      <c r="AT1784">
        <v>0</v>
      </c>
      <c r="AU1784">
        <v>0</v>
      </c>
      <c r="AV1784">
        <v>0</v>
      </c>
      <c r="AW1784">
        <v>0</v>
      </c>
      <c r="AX1784">
        <v>0</v>
      </c>
      <c r="BB1784" t="s">
        <v>63</v>
      </c>
      <c r="BF1784" t="s">
        <v>2606</v>
      </c>
      <c r="BI1784" t="s">
        <v>4009</v>
      </c>
    </row>
    <row r="1785" spans="1:61" x14ac:dyDescent="0.35">
      <c r="A1785" t="s">
        <v>6344</v>
      </c>
      <c r="B1785">
        <v>10000</v>
      </c>
      <c r="C1785">
        <v>20000</v>
      </c>
      <c r="D1785" s="2">
        <v>45784</v>
      </c>
      <c r="E1785" t="s">
        <v>59</v>
      </c>
      <c r="F1785" t="s">
        <v>6345</v>
      </c>
      <c r="G1785" t="s">
        <v>6346</v>
      </c>
      <c r="H1785" t="s">
        <v>477</v>
      </c>
      <c r="I1785">
        <v>2</v>
      </c>
      <c r="J1785" t="s">
        <v>63</v>
      </c>
      <c r="K1785">
        <v>77</v>
      </c>
      <c r="L1785" t="s">
        <v>6043</v>
      </c>
      <c r="M1785" t="s">
        <v>192</v>
      </c>
      <c r="N1785" t="s">
        <v>3848</v>
      </c>
      <c r="O1785" s="3">
        <v>1250</v>
      </c>
      <c r="R1785" s="2">
        <v>45775</v>
      </c>
      <c r="T1785">
        <v>88</v>
      </c>
      <c r="U1785" s="3">
        <v>110000</v>
      </c>
      <c r="V1785" t="s">
        <v>65</v>
      </c>
      <c r="W1785" t="s">
        <v>6347</v>
      </c>
      <c r="X1785">
        <v>0</v>
      </c>
      <c r="Y1785">
        <v>0</v>
      </c>
      <c r="Z1785">
        <v>0</v>
      </c>
      <c r="AA1785">
        <v>0</v>
      </c>
      <c r="AB1785">
        <v>0</v>
      </c>
      <c r="AC1785">
        <v>0</v>
      </c>
      <c r="AF1785">
        <v>0</v>
      </c>
      <c r="AJ1785" t="s">
        <v>63</v>
      </c>
      <c r="AK1785">
        <v>0</v>
      </c>
      <c r="AL1785" t="s">
        <v>63</v>
      </c>
      <c r="AO1785" t="s">
        <v>6348</v>
      </c>
      <c r="AP1785" t="s">
        <v>108</v>
      </c>
      <c r="AQ1785" t="s">
        <v>13404</v>
      </c>
      <c r="AS1785">
        <v>0</v>
      </c>
      <c r="AT1785">
        <v>0</v>
      </c>
      <c r="AU1785">
        <v>0</v>
      </c>
      <c r="AV1785">
        <v>0</v>
      </c>
      <c r="AW1785">
        <v>0</v>
      </c>
      <c r="AX1785">
        <v>0</v>
      </c>
      <c r="BB1785" t="s">
        <v>63</v>
      </c>
      <c r="BF1785" t="s">
        <v>108</v>
      </c>
      <c r="BI1785" t="s">
        <v>6349</v>
      </c>
    </row>
    <row r="1786" spans="1:61" x14ac:dyDescent="0.35">
      <c r="A1786" t="s">
        <v>6350</v>
      </c>
      <c r="B1786">
        <v>10000</v>
      </c>
      <c r="C1786">
        <v>20000</v>
      </c>
      <c r="D1786" s="2">
        <v>45784</v>
      </c>
      <c r="E1786" t="s">
        <v>59</v>
      </c>
      <c r="F1786" t="s">
        <v>6351</v>
      </c>
      <c r="G1786" t="s">
        <v>6346</v>
      </c>
      <c r="H1786" t="s">
        <v>477</v>
      </c>
      <c r="I1786">
        <v>2</v>
      </c>
      <c r="J1786" t="s">
        <v>63</v>
      </c>
      <c r="K1786">
        <v>77</v>
      </c>
      <c r="L1786" t="s">
        <v>6043</v>
      </c>
      <c r="M1786" t="s">
        <v>192</v>
      </c>
      <c r="N1786" t="s">
        <v>3848</v>
      </c>
      <c r="O1786" s="3">
        <v>1250</v>
      </c>
      <c r="R1786" s="2">
        <v>45775</v>
      </c>
      <c r="T1786">
        <v>88</v>
      </c>
      <c r="U1786" s="3">
        <v>110000</v>
      </c>
      <c r="V1786" t="s">
        <v>65</v>
      </c>
      <c r="W1786" t="s">
        <v>6352</v>
      </c>
      <c r="X1786">
        <v>0</v>
      </c>
      <c r="Y1786">
        <v>0</v>
      </c>
      <c r="Z1786">
        <v>0</v>
      </c>
      <c r="AA1786">
        <v>0</v>
      </c>
      <c r="AB1786">
        <v>0</v>
      </c>
      <c r="AC1786">
        <v>0</v>
      </c>
      <c r="AF1786">
        <v>0</v>
      </c>
      <c r="AJ1786" t="s">
        <v>63</v>
      </c>
      <c r="AK1786">
        <v>0</v>
      </c>
      <c r="AL1786" t="s">
        <v>63</v>
      </c>
      <c r="AO1786" t="s">
        <v>6353</v>
      </c>
      <c r="AP1786" t="s">
        <v>108</v>
      </c>
      <c r="AQ1786" t="s">
        <v>13404</v>
      </c>
      <c r="AS1786">
        <v>0</v>
      </c>
      <c r="AT1786">
        <v>0</v>
      </c>
      <c r="AU1786">
        <v>0</v>
      </c>
      <c r="AV1786">
        <v>0</v>
      </c>
      <c r="AW1786">
        <v>0</v>
      </c>
      <c r="AX1786">
        <v>0</v>
      </c>
      <c r="BB1786" t="s">
        <v>63</v>
      </c>
      <c r="BF1786" t="s">
        <v>108</v>
      </c>
      <c r="BI1786" t="s">
        <v>6354</v>
      </c>
    </row>
    <row r="1787" spans="1:61" x14ac:dyDescent="0.35">
      <c r="A1787" t="s">
        <v>6355</v>
      </c>
      <c r="B1787">
        <v>10000</v>
      </c>
      <c r="C1787">
        <v>20000</v>
      </c>
      <c r="D1787" s="2">
        <v>45786</v>
      </c>
      <c r="E1787" t="s">
        <v>59</v>
      </c>
      <c r="F1787" t="s">
        <v>6356</v>
      </c>
      <c r="G1787" t="s">
        <v>6346</v>
      </c>
      <c r="H1787" t="s">
        <v>477</v>
      </c>
      <c r="I1787">
        <v>2</v>
      </c>
      <c r="J1787" t="s">
        <v>63</v>
      </c>
      <c r="K1787">
        <v>77</v>
      </c>
      <c r="L1787" t="s">
        <v>6043</v>
      </c>
      <c r="M1787" t="s">
        <v>192</v>
      </c>
      <c r="N1787" t="s">
        <v>3848</v>
      </c>
      <c r="O1787" s="3">
        <v>1250</v>
      </c>
      <c r="R1787" s="2">
        <v>45775</v>
      </c>
      <c r="T1787">
        <v>88</v>
      </c>
      <c r="U1787" s="3">
        <v>110000</v>
      </c>
      <c r="V1787" t="s">
        <v>65</v>
      </c>
      <c r="W1787" t="s">
        <v>6357</v>
      </c>
      <c r="X1787">
        <v>0</v>
      </c>
      <c r="Y1787">
        <v>0</v>
      </c>
      <c r="Z1787">
        <v>0</v>
      </c>
      <c r="AA1787">
        <v>0</v>
      </c>
      <c r="AB1787">
        <v>0</v>
      </c>
      <c r="AC1787">
        <v>0</v>
      </c>
      <c r="AF1787">
        <v>0</v>
      </c>
      <c r="AJ1787" t="s">
        <v>63</v>
      </c>
      <c r="AK1787">
        <v>0</v>
      </c>
      <c r="AL1787" t="s">
        <v>63</v>
      </c>
      <c r="AO1787" t="s">
        <v>6358</v>
      </c>
      <c r="AP1787" t="s">
        <v>108</v>
      </c>
      <c r="AQ1787" t="s">
        <v>13404</v>
      </c>
      <c r="AS1787">
        <v>0</v>
      </c>
      <c r="AT1787">
        <v>0</v>
      </c>
      <c r="AU1787">
        <v>0</v>
      </c>
      <c r="AV1787">
        <v>0</v>
      </c>
      <c r="AW1787">
        <v>0</v>
      </c>
      <c r="AX1787">
        <v>0</v>
      </c>
      <c r="BB1787" t="s">
        <v>63</v>
      </c>
      <c r="BF1787" t="s">
        <v>108</v>
      </c>
      <c r="BI1787" t="s">
        <v>6359</v>
      </c>
    </row>
    <row r="1788" spans="1:61" x14ac:dyDescent="0.35">
      <c r="A1788" t="s">
        <v>6360</v>
      </c>
      <c r="B1788">
        <v>10000</v>
      </c>
      <c r="C1788">
        <v>20000</v>
      </c>
      <c r="D1788" s="2">
        <v>45784</v>
      </c>
      <c r="E1788" t="s">
        <v>59</v>
      </c>
      <c r="F1788" t="s">
        <v>6361</v>
      </c>
      <c r="G1788" t="s">
        <v>6346</v>
      </c>
      <c r="H1788" t="s">
        <v>477</v>
      </c>
      <c r="I1788">
        <v>2</v>
      </c>
      <c r="J1788" t="s">
        <v>63</v>
      </c>
      <c r="K1788">
        <v>77</v>
      </c>
      <c r="L1788" t="s">
        <v>6043</v>
      </c>
      <c r="M1788" t="s">
        <v>192</v>
      </c>
      <c r="N1788" t="s">
        <v>3848</v>
      </c>
      <c r="O1788" s="3">
        <v>1250</v>
      </c>
      <c r="R1788" s="2">
        <v>45775</v>
      </c>
      <c r="T1788">
        <v>88</v>
      </c>
      <c r="U1788" s="3">
        <v>110000</v>
      </c>
      <c r="V1788" t="s">
        <v>65</v>
      </c>
      <c r="W1788" t="s">
        <v>6362</v>
      </c>
      <c r="X1788">
        <v>0</v>
      </c>
      <c r="Y1788">
        <v>0</v>
      </c>
      <c r="Z1788">
        <v>0</v>
      </c>
      <c r="AA1788">
        <v>0</v>
      </c>
      <c r="AB1788">
        <v>0</v>
      </c>
      <c r="AC1788">
        <v>0</v>
      </c>
      <c r="AF1788">
        <v>0</v>
      </c>
      <c r="AJ1788" t="s">
        <v>63</v>
      </c>
      <c r="AK1788">
        <v>0</v>
      </c>
      <c r="AL1788" t="s">
        <v>63</v>
      </c>
      <c r="AO1788" t="s">
        <v>6363</v>
      </c>
      <c r="AP1788" t="s">
        <v>108</v>
      </c>
      <c r="AQ1788" t="s">
        <v>13404</v>
      </c>
      <c r="AS1788">
        <v>0</v>
      </c>
      <c r="AT1788">
        <v>0</v>
      </c>
      <c r="AU1788">
        <v>0</v>
      </c>
      <c r="AV1788">
        <v>0</v>
      </c>
      <c r="AW1788">
        <v>0</v>
      </c>
      <c r="AX1788">
        <v>0</v>
      </c>
      <c r="BB1788" t="s">
        <v>63</v>
      </c>
      <c r="BF1788" t="s">
        <v>108</v>
      </c>
      <c r="BI1788" t="s">
        <v>6364</v>
      </c>
    </row>
    <row r="1789" spans="1:61" x14ac:dyDescent="0.35">
      <c r="A1789" t="s">
        <v>6365</v>
      </c>
      <c r="B1789">
        <v>10000</v>
      </c>
      <c r="C1789">
        <v>20000</v>
      </c>
      <c r="D1789" s="2">
        <v>45784</v>
      </c>
      <c r="E1789" t="s">
        <v>59</v>
      </c>
      <c r="F1789" t="s">
        <v>6366</v>
      </c>
      <c r="G1789" t="s">
        <v>6346</v>
      </c>
      <c r="H1789" t="s">
        <v>477</v>
      </c>
      <c r="I1789">
        <v>2</v>
      </c>
      <c r="J1789" t="s">
        <v>63</v>
      </c>
      <c r="K1789">
        <v>77</v>
      </c>
      <c r="L1789" t="s">
        <v>6043</v>
      </c>
      <c r="M1789" t="s">
        <v>192</v>
      </c>
      <c r="N1789" t="s">
        <v>3848</v>
      </c>
      <c r="O1789" s="3">
        <v>1250</v>
      </c>
      <c r="R1789" s="2">
        <v>45775</v>
      </c>
      <c r="T1789">
        <v>88</v>
      </c>
      <c r="U1789" s="3">
        <v>110000</v>
      </c>
      <c r="V1789" t="s">
        <v>65</v>
      </c>
      <c r="W1789" t="s">
        <v>4659</v>
      </c>
      <c r="X1789">
        <v>0</v>
      </c>
      <c r="Y1789">
        <v>0</v>
      </c>
      <c r="Z1789">
        <v>0</v>
      </c>
      <c r="AA1789">
        <v>0</v>
      </c>
      <c r="AB1789">
        <v>0</v>
      </c>
      <c r="AC1789">
        <v>0</v>
      </c>
      <c r="AF1789">
        <v>0</v>
      </c>
      <c r="AJ1789" t="s">
        <v>63</v>
      </c>
      <c r="AK1789">
        <v>0</v>
      </c>
      <c r="AL1789" t="s">
        <v>63</v>
      </c>
      <c r="AO1789" t="s">
        <v>4660</v>
      </c>
      <c r="AP1789" t="s">
        <v>108</v>
      </c>
      <c r="AQ1789" t="s">
        <v>13404</v>
      </c>
      <c r="AS1789">
        <v>0</v>
      </c>
      <c r="AT1789">
        <v>0</v>
      </c>
      <c r="AU1789">
        <v>0</v>
      </c>
      <c r="AV1789">
        <v>0</v>
      </c>
      <c r="AW1789">
        <v>0</v>
      </c>
      <c r="AX1789">
        <v>0</v>
      </c>
      <c r="BB1789" t="s">
        <v>63</v>
      </c>
      <c r="BF1789" t="s">
        <v>108</v>
      </c>
      <c r="BI1789" t="s">
        <v>6367</v>
      </c>
    </row>
    <row r="1790" spans="1:61" x14ac:dyDescent="0.35">
      <c r="A1790" t="s">
        <v>6368</v>
      </c>
      <c r="B1790">
        <v>10000</v>
      </c>
      <c r="C1790">
        <v>20000</v>
      </c>
      <c r="D1790" s="2">
        <v>45785</v>
      </c>
      <c r="E1790" t="s">
        <v>59</v>
      </c>
      <c r="F1790" t="s">
        <v>6369</v>
      </c>
      <c r="G1790" t="s">
        <v>6370</v>
      </c>
      <c r="H1790" t="s">
        <v>477</v>
      </c>
      <c r="I1790">
        <v>2</v>
      </c>
      <c r="J1790" t="s">
        <v>63</v>
      </c>
      <c r="K1790">
        <v>77</v>
      </c>
      <c r="L1790" t="s">
        <v>6043</v>
      </c>
      <c r="M1790" t="s">
        <v>192</v>
      </c>
      <c r="N1790" t="s">
        <v>3848</v>
      </c>
      <c r="O1790" s="3">
        <v>3705</v>
      </c>
      <c r="R1790" s="2">
        <v>45775</v>
      </c>
      <c r="T1790">
        <v>88</v>
      </c>
      <c r="U1790" s="3">
        <v>326040</v>
      </c>
      <c r="V1790" t="s">
        <v>65</v>
      </c>
      <c r="W1790" t="s">
        <v>524</v>
      </c>
      <c r="X1790">
        <v>0</v>
      </c>
      <c r="Y1790">
        <v>0</v>
      </c>
      <c r="Z1790">
        <v>0</v>
      </c>
      <c r="AA1790">
        <v>0</v>
      </c>
      <c r="AB1790">
        <v>0</v>
      </c>
      <c r="AC1790">
        <v>0</v>
      </c>
      <c r="AF1790">
        <v>0</v>
      </c>
      <c r="AJ1790" t="s">
        <v>63</v>
      </c>
      <c r="AK1790">
        <v>0</v>
      </c>
      <c r="AL1790" t="s">
        <v>63</v>
      </c>
      <c r="AO1790" t="s">
        <v>525</v>
      </c>
      <c r="AP1790" t="s">
        <v>108</v>
      </c>
      <c r="AQ1790" t="s">
        <v>13404</v>
      </c>
      <c r="AS1790">
        <v>0</v>
      </c>
      <c r="AT1790">
        <v>0</v>
      </c>
      <c r="AU1790">
        <v>0</v>
      </c>
      <c r="AV1790">
        <v>0</v>
      </c>
      <c r="AW1790">
        <v>0</v>
      </c>
      <c r="AX1790">
        <v>0</v>
      </c>
      <c r="BB1790" t="s">
        <v>63</v>
      </c>
      <c r="BF1790" t="s">
        <v>108</v>
      </c>
      <c r="BI1790" t="s">
        <v>6371</v>
      </c>
    </row>
    <row r="1791" spans="1:61" x14ac:dyDescent="0.35">
      <c r="A1791" t="s">
        <v>6372</v>
      </c>
      <c r="B1791">
        <v>10000</v>
      </c>
      <c r="C1791">
        <v>20000</v>
      </c>
      <c r="D1791" s="2">
        <v>45784</v>
      </c>
      <c r="E1791" t="s">
        <v>59</v>
      </c>
      <c r="F1791" t="s">
        <v>6373</v>
      </c>
      <c r="G1791" t="s">
        <v>6346</v>
      </c>
      <c r="H1791" t="s">
        <v>477</v>
      </c>
      <c r="I1791">
        <v>2</v>
      </c>
      <c r="J1791" t="s">
        <v>63</v>
      </c>
      <c r="K1791">
        <v>77</v>
      </c>
      <c r="L1791" t="s">
        <v>6043</v>
      </c>
      <c r="M1791" t="s">
        <v>192</v>
      </c>
      <c r="N1791" t="s">
        <v>3848</v>
      </c>
      <c r="O1791" s="3">
        <v>1250</v>
      </c>
      <c r="R1791" s="2">
        <v>45775</v>
      </c>
      <c r="T1791">
        <v>88</v>
      </c>
      <c r="U1791" s="3">
        <v>110000</v>
      </c>
      <c r="V1791" t="s">
        <v>65</v>
      </c>
      <c r="W1791" t="s">
        <v>4664</v>
      </c>
      <c r="X1791">
        <v>0</v>
      </c>
      <c r="Y1791">
        <v>0</v>
      </c>
      <c r="Z1791">
        <v>0</v>
      </c>
      <c r="AA1791">
        <v>0</v>
      </c>
      <c r="AB1791">
        <v>0</v>
      </c>
      <c r="AC1791">
        <v>0</v>
      </c>
      <c r="AF1791">
        <v>0</v>
      </c>
      <c r="AJ1791" t="s">
        <v>63</v>
      </c>
      <c r="AK1791">
        <v>0</v>
      </c>
      <c r="AL1791" t="s">
        <v>63</v>
      </c>
      <c r="AO1791" t="s">
        <v>4665</v>
      </c>
      <c r="AP1791" t="s">
        <v>108</v>
      </c>
      <c r="AQ1791" t="s">
        <v>13404</v>
      </c>
      <c r="AS1791">
        <v>0</v>
      </c>
      <c r="AT1791">
        <v>0</v>
      </c>
      <c r="AU1791">
        <v>0</v>
      </c>
      <c r="AV1791">
        <v>0</v>
      </c>
      <c r="AW1791">
        <v>0</v>
      </c>
      <c r="AX1791">
        <v>0</v>
      </c>
      <c r="BB1791" t="s">
        <v>63</v>
      </c>
      <c r="BF1791" t="s">
        <v>108</v>
      </c>
      <c r="BI1791" t="s">
        <v>6374</v>
      </c>
    </row>
    <row r="1792" spans="1:61" x14ac:dyDescent="0.35">
      <c r="A1792" t="s">
        <v>6375</v>
      </c>
      <c r="B1792">
        <v>10000</v>
      </c>
      <c r="C1792">
        <v>20000</v>
      </c>
      <c r="D1792" s="2">
        <v>45784</v>
      </c>
      <c r="E1792" t="s">
        <v>59</v>
      </c>
      <c r="F1792" t="s">
        <v>1319</v>
      </c>
      <c r="G1792" t="s">
        <v>6346</v>
      </c>
      <c r="H1792" t="s">
        <v>477</v>
      </c>
      <c r="I1792">
        <v>2</v>
      </c>
      <c r="J1792" t="s">
        <v>63</v>
      </c>
      <c r="K1792">
        <v>77</v>
      </c>
      <c r="L1792" t="s">
        <v>6043</v>
      </c>
      <c r="M1792" t="s">
        <v>192</v>
      </c>
      <c r="N1792" t="s">
        <v>3848</v>
      </c>
      <c r="O1792" s="3">
        <v>1250</v>
      </c>
      <c r="R1792" s="2">
        <v>45775</v>
      </c>
      <c r="T1792">
        <v>88</v>
      </c>
      <c r="U1792" s="3">
        <v>110000</v>
      </c>
      <c r="V1792" t="s">
        <v>65</v>
      </c>
      <c r="W1792" t="s">
        <v>6376</v>
      </c>
      <c r="X1792">
        <v>0</v>
      </c>
      <c r="Y1792">
        <v>0</v>
      </c>
      <c r="Z1792">
        <v>0</v>
      </c>
      <c r="AA1792">
        <v>0</v>
      </c>
      <c r="AB1792">
        <v>0</v>
      </c>
      <c r="AC1792">
        <v>0</v>
      </c>
      <c r="AF1792">
        <v>0</v>
      </c>
      <c r="AJ1792" t="s">
        <v>63</v>
      </c>
      <c r="AK1792">
        <v>0</v>
      </c>
      <c r="AL1792" t="s">
        <v>63</v>
      </c>
      <c r="AO1792" t="s">
        <v>6377</v>
      </c>
      <c r="AP1792" t="s">
        <v>108</v>
      </c>
      <c r="AQ1792" t="s">
        <v>13404</v>
      </c>
      <c r="AS1792">
        <v>0</v>
      </c>
      <c r="AT1792">
        <v>0</v>
      </c>
      <c r="AU1792">
        <v>0</v>
      </c>
      <c r="AV1792">
        <v>0</v>
      </c>
      <c r="AW1792">
        <v>0</v>
      </c>
      <c r="AX1792">
        <v>0</v>
      </c>
      <c r="BB1792" t="s">
        <v>63</v>
      </c>
      <c r="BF1792" t="s">
        <v>108</v>
      </c>
      <c r="BI1792" t="s">
        <v>6378</v>
      </c>
    </row>
    <row r="1793" spans="1:61" x14ac:dyDescent="0.35">
      <c r="A1793" t="s">
        <v>5846</v>
      </c>
      <c r="B1793">
        <v>10000</v>
      </c>
      <c r="C1793">
        <v>30000</v>
      </c>
      <c r="D1793" s="2">
        <v>45777</v>
      </c>
      <c r="E1793" t="s">
        <v>59</v>
      </c>
      <c r="F1793" t="s">
        <v>5847</v>
      </c>
      <c r="G1793" t="s">
        <v>5848</v>
      </c>
      <c r="H1793" t="s">
        <v>3191</v>
      </c>
      <c r="I1793">
        <v>1</v>
      </c>
      <c r="J1793" t="s">
        <v>63</v>
      </c>
      <c r="K1793">
        <v>66</v>
      </c>
      <c r="L1793" t="s">
        <v>6073</v>
      </c>
      <c r="M1793" t="s">
        <v>3801</v>
      </c>
      <c r="N1793" t="s">
        <v>3839</v>
      </c>
      <c r="O1793" s="3">
        <v>25000</v>
      </c>
      <c r="R1793" s="2">
        <v>45775</v>
      </c>
      <c r="T1793">
        <v>1</v>
      </c>
      <c r="U1793" s="3">
        <v>25000</v>
      </c>
      <c r="V1793" t="s">
        <v>65</v>
      </c>
      <c r="W1793" t="s">
        <v>3193</v>
      </c>
      <c r="X1793">
        <v>0</v>
      </c>
      <c r="Y1793">
        <v>0</v>
      </c>
      <c r="Z1793">
        <v>0</v>
      </c>
      <c r="AA1793">
        <v>0</v>
      </c>
      <c r="AB1793">
        <v>0</v>
      </c>
      <c r="AC1793">
        <v>0</v>
      </c>
      <c r="AF1793">
        <v>0</v>
      </c>
      <c r="AJ1793" t="s">
        <v>63</v>
      </c>
      <c r="AK1793">
        <v>0</v>
      </c>
      <c r="AL1793" t="s">
        <v>63</v>
      </c>
      <c r="AO1793" t="s">
        <v>3194</v>
      </c>
      <c r="AP1793" t="s">
        <v>275</v>
      </c>
      <c r="AQ1793" t="s">
        <v>21306</v>
      </c>
      <c r="AS1793">
        <v>0</v>
      </c>
      <c r="AT1793">
        <v>0</v>
      </c>
      <c r="AU1793">
        <v>0</v>
      </c>
      <c r="AV1793">
        <v>0</v>
      </c>
      <c r="AW1793">
        <v>0</v>
      </c>
      <c r="AX1793">
        <v>0</v>
      </c>
      <c r="BB1793" t="s">
        <v>63</v>
      </c>
      <c r="BF1793" t="s">
        <v>275</v>
      </c>
      <c r="BI1793" t="s">
        <v>5849</v>
      </c>
    </row>
    <row r="1794" spans="1:61" x14ac:dyDescent="0.35">
      <c r="A1794" t="s">
        <v>6379</v>
      </c>
      <c r="B1794">
        <v>10000</v>
      </c>
      <c r="C1794">
        <v>20000</v>
      </c>
      <c r="D1794" s="2">
        <v>45784</v>
      </c>
      <c r="E1794" t="s">
        <v>59</v>
      </c>
      <c r="F1794" t="s">
        <v>6380</v>
      </c>
      <c r="G1794" t="s">
        <v>6346</v>
      </c>
      <c r="H1794" t="s">
        <v>477</v>
      </c>
      <c r="I1794">
        <v>2</v>
      </c>
      <c r="J1794" t="s">
        <v>63</v>
      </c>
      <c r="K1794">
        <v>77</v>
      </c>
      <c r="L1794" t="s">
        <v>6043</v>
      </c>
      <c r="M1794" t="s">
        <v>192</v>
      </c>
      <c r="N1794" t="s">
        <v>3848</v>
      </c>
      <c r="O1794" s="3">
        <v>1250</v>
      </c>
      <c r="R1794" s="2">
        <v>45775</v>
      </c>
      <c r="T1794">
        <v>88</v>
      </c>
      <c r="U1794" s="3">
        <v>110000</v>
      </c>
      <c r="V1794" t="s">
        <v>65</v>
      </c>
      <c r="W1794" t="s">
        <v>1589</v>
      </c>
      <c r="X1794">
        <v>0</v>
      </c>
      <c r="Y1794">
        <v>0</v>
      </c>
      <c r="Z1794">
        <v>0</v>
      </c>
      <c r="AA1794">
        <v>0</v>
      </c>
      <c r="AB1794">
        <v>0</v>
      </c>
      <c r="AC1794">
        <v>0</v>
      </c>
      <c r="AF1794">
        <v>0</v>
      </c>
      <c r="AJ1794" t="s">
        <v>63</v>
      </c>
      <c r="AK1794">
        <v>0</v>
      </c>
      <c r="AL1794" t="s">
        <v>63</v>
      </c>
      <c r="AO1794" t="s">
        <v>1590</v>
      </c>
      <c r="AP1794" t="s">
        <v>108</v>
      </c>
      <c r="AQ1794" t="s">
        <v>13404</v>
      </c>
      <c r="AS1794">
        <v>0</v>
      </c>
      <c r="AT1794">
        <v>0</v>
      </c>
      <c r="AU1794">
        <v>0</v>
      </c>
      <c r="AV1794">
        <v>0</v>
      </c>
      <c r="AW1794">
        <v>0</v>
      </c>
      <c r="AX1794">
        <v>0</v>
      </c>
      <c r="BB1794" t="s">
        <v>63</v>
      </c>
      <c r="BF1794" t="s">
        <v>108</v>
      </c>
      <c r="BI1794" t="s">
        <v>6381</v>
      </c>
    </row>
    <row r="1795" spans="1:61" x14ac:dyDescent="0.35">
      <c r="A1795" t="s">
        <v>6382</v>
      </c>
      <c r="B1795">
        <v>10000</v>
      </c>
      <c r="C1795">
        <v>20000</v>
      </c>
      <c r="D1795" s="2">
        <v>45784</v>
      </c>
      <c r="E1795" t="s">
        <v>59</v>
      </c>
      <c r="F1795" t="s">
        <v>6383</v>
      </c>
      <c r="G1795" t="s">
        <v>6346</v>
      </c>
      <c r="H1795" t="s">
        <v>477</v>
      </c>
      <c r="I1795">
        <v>2</v>
      </c>
      <c r="J1795" t="s">
        <v>63</v>
      </c>
      <c r="K1795">
        <v>77</v>
      </c>
      <c r="L1795" t="s">
        <v>6043</v>
      </c>
      <c r="M1795" t="s">
        <v>192</v>
      </c>
      <c r="N1795" t="s">
        <v>3848</v>
      </c>
      <c r="O1795" s="3">
        <v>1250</v>
      </c>
      <c r="R1795" s="2">
        <v>45775</v>
      </c>
      <c r="T1795">
        <v>88</v>
      </c>
      <c r="U1795" s="3">
        <v>110000</v>
      </c>
      <c r="V1795" t="s">
        <v>65</v>
      </c>
      <c r="W1795" t="s">
        <v>6384</v>
      </c>
      <c r="X1795">
        <v>0</v>
      </c>
      <c r="Y1795">
        <v>0</v>
      </c>
      <c r="Z1795">
        <v>0</v>
      </c>
      <c r="AA1795">
        <v>0</v>
      </c>
      <c r="AB1795">
        <v>0</v>
      </c>
      <c r="AC1795">
        <v>0</v>
      </c>
      <c r="AF1795">
        <v>0</v>
      </c>
      <c r="AJ1795" t="s">
        <v>63</v>
      </c>
      <c r="AK1795">
        <v>0</v>
      </c>
      <c r="AL1795" t="s">
        <v>63</v>
      </c>
      <c r="AO1795" t="s">
        <v>6385</v>
      </c>
      <c r="AP1795" t="s">
        <v>108</v>
      </c>
      <c r="AQ1795" t="s">
        <v>13404</v>
      </c>
      <c r="AS1795">
        <v>0</v>
      </c>
      <c r="AT1795">
        <v>0</v>
      </c>
      <c r="AU1795">
        <v>0</v>
      </c>
      <c r="AV1795">
        <v>0</v>
      </c>
      <c r="AW1795">
        <v>0</v>
      </c>
      <c r="AX1795">
        <v>0</v>
      </c>
      <c r="BB1795" t="s">
        <v>63</v>
      </c>
      <c r="BF1795" t="s">
        <v>108</v>
      </c>
      <c r="BI1795" t="s">
        <v>6386</v>
      </c>
    </row>
    <row r="1796" spans="1:61" x14ac:dyDescent="0.35">
      <c r="A1796" t="s">
        <v>5857</v>
      </c>
      <c r="B1796">
        <v>20000</v>
      </c>
      <c r="C1796">
        <v>30000</v>
      </c>
      <c r="D1796" s="2">
        <v>45782</v>
      </c>
      <c r="E1796" t="s">
        <v>59</v>
      </c>
      <c r="F1796" t="s">
        <v>5858</v>
      </c>
      <c r="G1796" t="s">
        <v>5859</v>
      </c>
      <c r="H1796" t="s">
        <v>62</v>
      </c>
      <c r="I1796">
        <v>1</v>
      </c>
      <c r="J1796" t="s">
        <v>63</v>
      </c>
      <c r="K1796">
        <v>103</v>
      </c>
      <c r="L1796" t="s">
        <v>6044</v>
      </c>
      <c r="M1796" t="s">
        <v>64</v>
      </c>
      <c r="N1796" t="s">
        <v>3842</v>
      </c>
      <c r="O1796" s="3">
        <v>22500</v>
      </c>
      <c r="R1796" s="2">
        <v>45775</v>
      </c>
      <c r="T1796">
        <v>8</v>
      </c>
      <c r="U1796" s="3">
        <v>180000</v>
      </c>
      <c r="V1796" t="s">
        <v>65</v>
      </c>
      <c r="W1796" t="s">
        <v>66</v>
      </c>
      <c r="X1796">
        <v>0</v>
      </c>
      <c r="Y1796">
        <v>0</v>
      </c>
      <c r="Z1796">
        <v>0</v>
      </c>
      <c r="AA1796">
        <v>0</v>
      </c>
      <c r="AB1796">
        <v>0</v>
      </c>
      <c r="AC1796">
        <v>0</v>
      </c>
      <c r="AF1796">
        <v>0</v>
      </c>
      <c r="AJ1796" t="s">
        <v>63</v>
      </c>
      <c r="AK1796">
        <v>0</v>
      </c>
      <c r="AL1796" t="s">
        <v>63</v>
      </c>
      <c r="AO1796" t="s">
        <v>67</v>
      </c>
      <c r="AP1796" t="s">
        <v>68</v>
      </c>
      <c r="AQ1796" t="s">
        <v>26186</v>
      </c>
      <c r="AS1796">
        <v>0</v>
      </c>
      <c r="AT1796">
        <v>0</v>
      </c>
      <c r="AU1796">
        <v>0</v>
      </c>
      <c r="AV1796">
        <v>0</v>
      </c>
      <c r="AW1796">
        <v>0</v>
      </c>
      <c r="AX1796">
        <v>0</v>
      </c>
      <c r="BB1796" t="s">
        <v>63</v>
      </c>
      <c r="BF1796" t="s">
        <v>68</v>
      </c>
      <c r="BI1796" t="s">
        <v>5860</v>
      </c>
    </row>
    <row r="1797" spans="1:61" x14ac:dyDescent="0.35">
      <c r="A1797" t="s">
        <v>4028</v>
      </c>
      <c r="B1797">
        <v>10000</v>
      </c>
      <c r="C1797">
        <v>10000</v>
      </c>
      <c r="D1797" s="2">
        <v>45776</v>
      </c>
      <c r="E1797" t="s">
        <v>59</v>
      </c>
      <c r="F1797" t="s">
        <v>3988</v>
      </c>
      <c r="G1797" t="s">
        <v>4029</v>
      </c>
      <c r="H1797" t="s">
        <v>515</v>
      </c>
      <c r="I1797">
        <v>1</v>
      </c>
      <c r="J1797" t="s">
        <v>63</v>
      </c>
      <c r="K1797">
        <v>32</v>
      </c>
      <c r="L1797" t="s">
        <v>6064</v>
      </c>
      <c r="M1797" t="s">
        <v>516</v>
      </c>
      <c r="N1797" t="s">
        <v>3833</v>
      </c>
      <c r="O1797" s="3">
        <v>5860</v>
      </c>
      <c r="R1797" s="2">
        <v>45775</v>
      </c>
      <c r="T1797">
        <v>1</v>
      </c>
      <c r="U1797" s="3">
        <v>5860</v>
      </c>
      <c r="V1797" t="s">
        <v>65</v>
      </c>
      <c r="W1797" t="s">
        <v>517</v>
      </c>
      <c r="X1797">
        <v>0</v>
      </c>
      <c r="Y1797">
        <v>0</v>
      </c>
      <c r="Z1797">
        <v>0</v>
      </c>
      <c r="AA1797">
        <v>0</v>
      </c>
      <c r="AB1797">
        <v>0</v>
      </c>
      <c r="AC1797">
        <v>0</v>
      </c>
      <c r="AF1797">
        <v>0</v>
      </c>
      <c r="AJ1797" t="s">
        <v>63</v>
      </c>
      <c r="AK1797">
        <v>0</v>
      </c>
      <c r="AL1797" t="s">
        <v>63</v>
      </c>
      <c r="AO1797" t="s">
        <v>518</v>
      </c>
      <c r="AP1797" t="s">
        <v>465</v>
      </c>
      <c r="AQ1797" t="s">
        <v>15009</v>
      </c>
      <c r="AS1797">
        <v>0</v>
      </c>
      <c r="AT1797">
        <v>0</v>
      </c>
      <c r="AU1797">
        <v>0</v>
      </c>
      <c r="AV1797">
        <v>0</v>
      </c>
      <c r="AW1797">
        <v>0</v>
      </c>
      <c r="AX1797">
        <v>0</v>
      </c>
      <c r="BB1797" t="s">
        <v>63</v>
      </c>
      <c r="BF1797" t="s">
        <v>465</v>
      </c>
      <c r="BI1797" t="s">
        <v>3690</v>
      </c>
    </row>
    <row r="1798" spans="1:61" x14ac:dyDescent="0.35">
      <c r="A1798" t="s">
        <v>6387</v>
      </c>
      <c r="B1798">
        <v>10000</v>
      </c>
      <c r="C1798">
        <v>20000</v>
      </c>
      <c r="D1798" s="2">
        <v>45791</v>
      </c>
      <c r="E1798" t="s">
        <v>116</v>
      </c>
      <c r="F1798" s="4">
        <v>0.47473379629629631</v>
      </c>
      <c r="G1798" t="s">
        <v>3778</v>
      </c>
      <c r="H1798" t="s">
        <v>1226</v>
      </c>
      <c r="I1798">
        <v>1</v>
      </c>
      <c r="J1798" t="s">
        <v>63</v>
      </c>
      <c r="K1798">
        <v>32</v>
      </c>
      <c r="L1798" t="s">
        <v>6064</v>
      </c>
      <c r="M1798" t="s">
        <v>516</v>
      </c>
      <c r="N1798" t="s">
        <v>3833</v>
      </c>
      <c r="O1798" s="3">
        <v>5860</v>
      </c>
      <c r="R1798" s="2">
        <v>45775</v>
      </c>
      <c r="T1798">
        <v>1</v>
      </c>
      <c r="U1798" s="3">
        <v>5860</v>
      </c>
      <c r="V1798" t="s">
        <v>65</v>
      </c>
      <c r="W1798" t="s">
        <v>1227</v>
      </c>
      <c r="X1798">
        <v>0</v>
      </c>
      <c r="Y1798">
        <v>0</v>
      </c>
      <c r="Z1798">
        <v>0</v>
      </c>
      <c r="AA1798">
        <v>0</v>
      </c>
      <c r="AB1798">
        <v>0</v>
      </c>
      <c r="AC1798">
        <v>0</v>
      </c>
      <c r="AF1798">
        <v>0</v>
      </c>
      <c r="AJ1798" t="s">
        <v>63</v>
      </c>
      <c r="AK1798">
        <v>0</v>
      </c>
      <c r="AL1798" t="s">
        <v>63</v>
      </c>
      <c r="AO1798" t="s">
        <v>1228</v>
      </c>
      <c r="AP1798" t="s">
        <v>465</v>
      </c>
      <c r="AQ1798" t="s">
        <v>15009</v>
      </c>
      <c r="AS1798">
        <v>0</v>
      </c>
      <c r="AT1798">
        <v>0</v>
      </c>
      <c r="AU1798">
        <v>0</v>
      </c>
      <c r="AV1798">
        <v>0</v>
      </c>
      <c r="AW1798">
        <v>0</v>
      </c>
      <c r="AX1798">
        <v>0</v>
      </c>
      <c r="BB1798" t="s">
        <v>63</v>
      </c>
      <c r="BF1798" t="s">
        <v>465</v>
      </c>
      <c r="BI1798" t="s">
        <v>3690</v>
      </c>
    </row>
    <row r="1799" spans="1:61" x14ac:dyDescent="0.35">
      <c r="A1799" t="s">
        <v>4030</v>
      </c>
      <c r="B1799">
        <v>10000</v>
      </c>
      <c r="C1799">
        <v>10000</v>
      </c>
      <c r="D1799" s="2">
        <v>45776</v>
      </c>
      <c r="E1799" t="s">
        <v>59</v>
      </c>
      <c r="F1799" t="s">
        <v>3988</v>
      </c>
      <c r="G1799" t="s">
        <v>4031</v>
      </c>
      <c r="H1799" t="s">
        <v>515</v>
      </c>
      <c r="I1799">
        <v>1</v>
      </c>
      <c r="J1799" t="s">
        <v>63</v>
      </c>
      <c r="K1799">
        <v>32</v>
      </c>
      <c r="L1799" t="s">
        <v>6064</v>
      </c>
      <c r="M1799" t="s">
        <v>516</v>
      </c>
      <c r="N1799" t="s">
        <v>3833</v>
      </c>
      <c r="O1799" s="3">
        <v>5860</v>
      </c>
      <c r="R1799" s="2">
        <v>45775</v>
      </c>
      <c r="T1799">
        <v>1</v>
      </c>
      <c r="U1799" s="3">
        <v>5860</v>
      </c>
      <c r="V1799" t="s">
        <v>65</v>
      </c>
      <c r="W1799" t="s">
        <v>517</v>
      </c>
      <c r="X1799">
        <v>0</v>
      </c>
      <c r="Y1799">
        <v>0</v>
      </c>
      <c r="Z1799">
        <v>0</v>
      </c>
      <c r="AA1799">
        <v>0</v>
      </c>
      <c r="AB1799">
        <v>0</v>
      </c>
      <c r="AC1799">
        <v>0</v>
      </c>
      <c r="AF1799">
        <v>0</v>
      </c>
      <c r="AJ1799" t="s">
        <v>63</v>
      </c>
      <c r="AK1799">
        <v>0</v>
      </c>
      <c r="AL1799" t="s">
        <v>63</v>
      </c>
      <c r="AO1799" t="s">
        <v>518</v>
      </c>
      <c r="AP1799" t="s">
        <v>465</v>
      </c>
      <c r="AQ1799" t="s">
        <v>15009</v>
      </c>
      <c r="AS1799">
        <v>0</v>
      </c>
      <c r="AT1799">
        <v>0</v>
      </c>
      <c r="AU1799">
        <v>0</v>
      </c>
      <c r="AV1799">
        <v>0</v>
      </c>
      <c r="AW1799">
        <v>0</v>
      </c>
      <c r="AX1799">
        <v>0</v>
      </c>
      <c r="BB1799" t="s">
        <v>63</v>
      </c>
      <c r="BF1799" t="s">
        <v>465</v>
      </c>
      <c r="BI1799" t="s">
        <v>4032</v>
      </c>
    </row>
    <row r="1800" spans="1:61" x14ac:dyDescent="0.35">
      <c r="A1800" t="s">
        <v>5915</v>
      </c>
      <c r="B1800">
        <v>10000</v>
      </c>
      <c r="C1800">
        <v>20000</v>
      </c>
      <c r="D1800" s="2">
        <v>45776</v>
      </c>
      <c r="E1800" t="s">
        <v>59</v>
      </c>
      <c r="F1800" t="s">
        <v>5916</v>
      </c>
      <c r="G1800">
        <v>10620258074</v>
      </c>
      <c r="H1800" t="s">
        <v>543</v>
      </c>
      <c r="I1800">
        <v>2</v>
      </c>
      <c r="J1800" t="s">
        <v>63</v>
      </c>
      <c r="K1800">
        <v>77</v>
      </c>
      <c r="L1800" t="s">
        <v>6043</v>
      </c>
      <c r="M1800" t="s">
        <v>192</v>
      </c>
      <c r="N1800" t="s">
        <v>3848</v>
      </c>
      <c r="O1800">
        <v>423</v>
      </c>
      <c r="R1800" s="2">
        <v>45775</v>
      </c>
      <c r="T1800">
        <v>180</v>
      </c>
      <c r="U1800" s="3">
        <v>76140</v>
      </c>
      <c r="V1800" t="s">
        <v>65</v>
      </c>
      <c r="W1800" t="s">
        <v>5917</v>
      </c>
      <c r="X1800">
        <v>0</v>
      </c>
      <c r="Y1800">
        <v>0</v>
      </c>
      <c r="Z1800">
        <v>0</v>
      </c>
      <c r="AA1800">
        <v>0</v>
      </c>
      <c r="AB1800">
        <v>0</v>
      </c>
      <c r="AC1800">
        <v>0</v>
      </c>
      <c r="AF1800">
        <v>0</v>
      </c>
      <c r="AJ1800" t="s">
        <v>63</v>
      </c>
      <c r="AK1800">
        <v>0</v>
      </c>
      <c r="AL1800" t="s">
        <v>63</v>
      </c>
      <c r="AO1800" t="s">
        <v>5918</v>
      </c>
      <c r="AP1800" t="s">
        <v>2690</v>
      </c>
      <c r="AQ1800" t="s">
        <v>13407</v>
      </c>
      <c r="AS1800">
        <v>0</v>
      </c>
      <c r="AT1800">
        <v>0</v>
      </c>
      <c r="AU1800">
        <v>0</v>
      </c>
      <c r="AV1800">
        <v>0</v>
      </c>
      <c r="AW1800">
        <v>0</v>
      </c>
      <c r="AX1800">
        <v>0</v>
      </c>
      <c r="BB1800" t="s">
        <v>63</v>
      </c>
      <c r="BF1800" t="s">
        <v>2690</v>
      </c>
      <c r="BI1800" t="s">
        <v>5919</v>
      </c>
    </row>
    <row r="1801" spans="1:61" x14ac:dyDescent="0.35">
      <c r="A1801" t="s">
        <v>6388</v>
      </c>
      <c r="B1801">
        <v>10000</v>
      </c>
      <c r="C1801">
        <v>20000</v>
      </c>
      <c r="D1801" s="2">
        <v>45785</v>
      </c>
      <c r="E1801" t="s">
        <v>59</v>
      </c>
      <c r="F1801" t="s">
        <v>6389</v>
      </c>
      <c r="G1801" t="s">
        <v>6390</v>
      </c>
      <c r="H1801" t="s">
        <v>943</v>
      </c>
      <c r="I1801">
        <v>1</v>
      </c>
      <c r="J1801" t="s">
        <v>63</v>
      </c>
      <c r="K1801">
        <v>79</v>
      </c>
      <c r="L1801" t="s">
        <v>6076</v>
      </c>
      <c r="M1801" t="s">
        <v>945</v>
      </c>
      <c r="N1801" t="s">
        <v>3831</v>
      </c>
      <c r="O1801" s="3">
        <v>14467</v>
      </c>
      <c r="R1801" s="2">
        <v>45775</v>
      </c>
      <c r="T1801">
        <v>15</v>
      </c>
      <c r="U1801" s="3">
        <v>217005</v>
      </c>
      <c r="V1801" t="s">
        <v>65</v>
      </c>
      <c r="W1801" t="s">
        <v>1391</v>
      </c>
      <c r="X1801">
        <v>0</v>
      </c>
      <c r="Y1801">
        <v>0</v>
      </c>
      <c r="Z1801">
        <v>0</v>
      </c>
      <c r="AA1801">
        <v>0</v>
      </c>
      <c r="AB1801">
        <v>0</v>
      </c>
      <c r="AC1801">
        <v>0</v>
      </c>
      <c r="AF1801">
        <v>0</v>
      </c>
      <c r="AJ1801" t="s">
        <v>63</v>
      </c>
      <c r="AK1801">
        <v>0</v>
      </c>
      <c r="AL1801" t="s">
        <v>63</v>
      </c>
      <c r="AO1801" t="s">
        <v>1392</v>
      </c>
      <c r="AP1801" t="s">
        <v>108</v>
      </c>
      <c r="AQ1801" t="s">
        <v>13404</v>
      </c>
      <c r="AS1801">
        <v>0</v>
      </c>
      <c r="AT1801">
        <v>0</v>
      </c>
      <c r="AU1801">
        <v>0</v>
      </c>
      <c r="AV1801">
        <v>0</v>
      </c>
      <c r="AW1801">
        <v>0</v>
      </c>
      <c r="AX1801">
        <v>0</v>
      </c>
      <c r="BB1801" t="s">
        <v>63</v>
      </c>
      <c r="BF1801" t="s">
        <v>108</v>
      </c>
      <c r="BI1801" t="s">
        <v>6391</v>
      </c>
    </row>
    <row r="1802" spans="1:61" x14ac:dyDescent="0.35">
      <c r="A1802" t="s">
        <v>6392</v>
      </c>
      <c r="B1802">
        <v>10000</v>
      </c>
      <c r="C1802">
        <v>10000</v>
      </c>
      <c r="D1802" s="2">
        <v>45783</v>
      </c>
      <c r="E1802" t="s">
        <v>116</v>
      </c>
      <c r="F1802" t="s">
        <v>6393</v>
      </c>
      <c r="G1802" t="s">
        <v>5946</v>
      </c>
      <c r="H1802" t="s">
        <v>5947</v>
      </c>
      <c r="I1802">
        <v>1</v>
      </c>
      <c r="J1802" t="s">
        <v>63</v>
      </c>
      <c r="K1802">
        <v>79</v>
      </c>
      <c r="L1802" t="s">
        <v>6076</v>
      </c>
      <c r="M1802" t="s">
        <v>92</v>
      </c>
      <c r="N1802" t="s">
        <v>3828</v>
      </c>
      <c r="O1802" s="3">
        <v>5500</v>
      </c>
      <c r="R1802" s="2">
        <v>45775</v>
      </c>
      <c r="T1802">
        <v>936</v>
      </c>
      <c r="U1802" s="3">
        <v>5148000</v>
      </c>
      <c r="V1802" t="s">
        <v>65</v>
      </c>
      <c r="W1802" t="s">
        <v>5948</v>
      </c>
      <c r="X1802">
        <v>0</v>
      </c>
      <c r="Y1802">
        <v>0</v>
      </c>
      <c r="Z1802">
        <v>0</v>
      </c>
      <c r="AA1802">
        <v>0</v>
      </c>
      <c r="AB1802">
        <v>0</v>
      </c>
      <c r="AC1802">
        <v>0</v>
      </c>
      <c r="AF1802">
        <v>0</v>
      </c>
      <c r="AJ1802" t="s">
        <v>63</v>
      </c>
      <c r="AK1802">
        <v>0</v>
      </c>
      <c r="AL1802" t="s">
        <v>63</v>
      </c>
      <c r="AO1802" t="s">
        <v>5949</v>
      </c>
      <c r="AP1802" t="s">
        <v>75</v>
      </c>
      <c r="AQ1802" t="s">
        <v>24960</v>
      </c>
      <c r="AS1802">
        <v>0</v>
      </c>
      <c r="AT1802">
        <v>0</v>
      </c>
      <c r="AU1802">
        <v>0</v>
      </c>
      <c r="AV1802">
        <v>0</v>
      </c>
      <c r="AW1802">
        <v>0</v>
      </c>
      <c r="AX1802">
        <v>0</v>
      </c>
      <c r="BB1802" t="s">
        <v>63</v>
      </c>
      <c r="BF1802" t="s">
        <v>75</v>
      </c>
      <c r="BI1802" t="s">
        <v>6394</v>
      </c>
    </row>
    <row r="1803" spans="1:61" x14ac:dyDescent="0.35">
      <c r="A1803" t="s">
        <v>6392</v>
      </c>
      <c r="B1803">
        <v>10000</v>
      </c>
      <c r="C1803">
        <v>20000</v>
      </c>
      <c r="D1803" s="2">
        <v>45783</v>
      </c>
      <c r="E1803" t="s">
        <v>116</v>
      </c>
      <c r="F1803" t="s">
        <v>6393</v>
      </c>
      <c r="G1803" t="s">
        <v>5946</v>
      </c>
      <c r="H1803" t="s">
        <v>5947</v>
      </c>
      <c r="I1803">
        <v>1</v>
      </c>
      <c r="J1803" t="s">
        <v>63</v>
      </c>
      <c r="K1803">
        <v>79</v>
      </c>
      <c r="L1803" t="s">
        <v>6076</v>
      </c>
      <c r="M1803" t="s">
        <v>945</v>
      </c>
      <c r="N1803" t="s">
        <v>3831</v>
      </c>
      <c r="O1803" s="3">
        <v>3100</v>
      </c>
      <c r="R1803" s="2">
        <v>45775</v>
      </c>
      <c r="T1803">
        <v>936</v>
      </c>
      <c r="U1803" s="3">
        <v>2901600</v>
      </c>
      <c r="V1803" t="s">
        <v>65</v>
      </c>
      <c r="W1803" t="s">
        <v>5948</v>
      </c>
      <c r="X1803">
        <v>0</v>
      </c>
      <c r="Y1803">
        <v>0</v>
      </c>
      <c r="Z1803">
        <v>0</v>
      </c>
      <c r="AA1803">
        <v>0</v>
      </c>
      <c r="AB1803">
        <v>0</v>
      </c>
      <c r="AC1803">
        <v>0</v>
      </c>
      <c r="AF1803">
        <v>0</v>
      </c>
      <c r="AJ1803" t="s">
        <v>63</v>
      </c>
      <c r="AK1803">
        <v>0</v>
      </c>
      <c r="AL1803" t="s">
        <v>63</v>
      </c>
      <c r="AO1803" t="s">
        <v>5949</v>
      </c>
      <c r="AP1803" t="s">
        <v>75</v>
      </c>
      <c r="AQ1803" t="s">
        <v>24960</v>
      </c>
      <c r="AS1803">
        <v>0</v>
      </c>
      <c r="AT1803">
        <v>0</v>
      </c>
      <c r="AU1803">
        <v>0</v>
      </c>
      <c r="AV1803">
        <v>0</v>
      </c>
      <c r="AW1803">
        <v>0</v>
      </c>
      <c r="AX1803">
        <v>0</v>
      </c>
      <c r="BB1803" t="s">
        <v>63</v>
      </c>
      <c r="BF1803" t="s">
        <v>75</v>
      </c>
      <c r="BI1803" t="s">
        <v>6394</v>
      </c>
    </row>
    <row r="1804" spans="1:61" x14ac:dyDescent="0.35">
      <c r="A1804" t="s">
        <v>6133</v>
      </c>
      <c r="B1804">
        <v>10000</v>
      </c>
      <c r="C1804">
        <v>20000</v>
      </c>
      <c r="D1804" s="2">
        <v>45786</v>
      </c>
      <c r="E1804" t="s">
        <v>59</v>
      </c>
      <c r="F1804" t="s">
        <v>6134</v>
      </c>
      <c r="G1804">
        <v>860909190918</v>
      </c>
      <c r="H1804" t="s">
        <v>6131</v>
      </c>
      <c r="I1804">
        <v>2</v>
      </c>
      <c r="J1804" t="s">
        <v>63</v>
      </c>
      <c r="K1804">
        <v>86</v>
      </c>
      <c r="L1804" t="s">
        <v>6043</v>
      </c>
      <c r="M1804" t="s">
        <v>1696</v>
      </c>
      <c r="N1804" t="s">
        <v>3840</v>
      </c>
      <c r="O1804" s="3">
        <v>13000</v>
      </c>
      <c r="R1804" s="2">
        <v>45775</v>
      </c>
      <c r="T1804">
        <v>1</v>
      </c>
      <c r="U1804" s="3">
        <v>13000</v>
      </c>
      <c r="V1804" t="s">
        <v>65</v>
      </c>
      <c r="W1804">
        <v>200699050001</v>
      </c>
      <c r="X1804">
        <v>0</v>
      </c>
      <c r="Y1804">
        <v>0</v>
      </c>
      <c r="Z1804">
        <v>0</v>
      </c>
      <c r="AA1804">
        <v>0</v>
      </c>
      <c r="AB1804">
        <v>0</v>
      </c>
      <c r="AC1804">
        <v>0</v>
      </c>
      <c r="AF1804">
        <v>0</v>
      </c>
      <c r="AJ1804" t="s">
        <v>63</v>
      </c>
      <c r="AK1804">
        <v>0</v>
      </c>
      <c r="AL1804" t="s">
        <v>63</v>
      </c>
      <c r="AO1804">
        <v>20069905</v>
      </c>
      <c r="AP1804" t="s">
        <v>571</v>
      </c>
      <c r="AQ1804" t="s">
        <v>14937</v>
      </c>
      <c r="AS1804">
        <v>0</v>
      </c>
      <c r="AT1804">
        <v>0</v>
      </c>
      <c r="AU1804">
        <v>0</v>
      </c>
      <c r="AV1804">
        <v>0</v>
      </c>
      <c r="AW1804">
        <v>0</v>
      </c>
      <c r="AX1804">
        <v>0</v>
      </c>
      <c r="BB1804" t="s">
        <v>63</v>
      </c>
      <c r="BF1804" t="s">
        <v>571</v>
      </c>
      <c r="BI1804" t="s">
        <v>6135</v>
      </c>
    </row>
    <row r="1805" spans="1:61" x14ac:dyDescent="0.35">
      <c r="A1805" t="s">
        <v>5991</v>
      </c>
      <c r="B1805">
        <v>10000</v>
      </c>
      <c r="C1805">
        <v>10000</v>
      </c>
      <c r="D1805" s="2">
        <v>45779</v>
      </c>
      <c r="E1805" t="s">
        <v>59</v>
      </c>
      <c r="F1805" t="s">
        <v>5992</v>
      </c>
      <c r="G1805" t="s">
        <v>5993</v>
      </c>
      <c r="H1805" t="s">
        <v>3191</v>
      </c>
      <c r="I1805">
        <v>1</v>
      </c>
      <c r="J1805" t="s">
        <v>63</v>
      </c>
      <c r="K1805">
        <v>66</v>
      </c>
      <c r="L1805" t="s">
        <v>6073</v>
      </c>
      <c r="M1805" t="s">
        <v>3801</v>
      </c>
      <c r="N1805" t="s">
        <v>3839</v>
      </c>
      <c r="O1805" s="3">
        <v>60000</v>
      </c>
      <c r="R1805" s="2">
        <v>45775</v>
      </c>
      <c r="T1805">
        <v>1</v>
      </c>
      <c r="U1805" s="3">
        <v>60000</v>
      </c>
      <c r="V1805" t="s">
        <v>65</v>
      </c>
      <c r="W1805" t="s">
        <v>3193</v>
      </c>
      <c r="X1805">
        <v>0</v>
      </c>
      <c r="Y1805">
        <v>0</v>
      </c>
      <c r="Z1805">
        <v>0</v>
      </c>
      <c r="AA1805">
        <v>0</v>
      </c>
      <c r="AB1805">
        <v>0</v>
      </c>
      <c r="AC1805">
        <v>0</v>
      </c>
      <c r="AF1805">
        <v>0</v>
      </c>
      <c r="AJ1805" t="s">
        <v>63</v>
      </c>
      <c r="AK1805">
        <v>0</v>
      </c>
      <c r="AL1805" t="s">
        <v>63</v>
      </c>
      <c r="AO1805" t="s">
        <v>3194</v>
      </c>
      <c r="AP1805" t="s">
        <v>170</v>
      </c>
      <c r="AQ1805" t="s">
        <v>21526</v>
      </c>
      <c r="AS1805">
        <v>0</v>
      </c>
      <c r="AT1805">
        <v>0</v>
      </c>
      <c r="AU1805">
        <v>0</v>
      </c>
      <c r="AV1805">
        <v>0</v>
      </c>
      <c r="AW1805">
        <v>0</v>
      </c>
      <c r="AX1805">
        <v>0</v>
      </c>
      <c r="BB1805" t="s">
        <v>63</v>
      </c>
      <c r="BF1805" t="s">
        <v>170</v>
      </c>
      <c r="BI1805" t="s">
        <v>5994</v>
      </c>
    </row>
    <row r="1806" spans="1:61" x14ac:dyDescent="0.35">
      <c r="A1806" t="s">
        <v>3968</v>
      </c>
      <c r="B1806">
        <v>10000</v>
      </c>
      <c r="C1806">
        <v>20000</v>
      </c>
      <c r="D1806" s="2">
        <v>45776</v>
      </c>
      <c r="E1806" t="s">
        <v>59</v>
      </c>
      <c r="F1806" t="s">
        <v>3969</v>
      </c>
      <c r="G1806" t="s">
        <v>3970</v>
      </c>
      <c r="I1806">
        <v>2</v>
      </c>
      <c r="J1806" t="s">
        <v>183</v>
      </c>
      <c r="K1806">
        <v>60</v>
      </c>
      <c r="L1806" t="s">
        <v>6048</v>
      </c>
      <c r="M1806" t="s">
        <v>222</v>
      </c>
      <c r="N1806" t="s">
        <v>3835</v>
      </c>
      <c r="O1806" s="3">
        <v>3500</v>
      </c>
      <c r="R1806" s="2">
        <v>45775</v>
      </c>
      <c r="T1806">
        <v>1</v>
      </c>
      <c r="U1806" s="3">
        <v>3500</v>
      </c>
      <c r="V1806" t="s">
        <v>65</v>
      </c>
      <c r="W1806" t="s">
        <v>3971</v>
      </c>
      <c r="X1806">
        <v>0</v>
      </c>
      <c r="Y1806" s="3">
        <v>1500</v>
      </c>
      <c r="Z1806" s="3">
        <v>2000</v>
      </c>
      <c r="AA1806">
        <v>0</v>
      </c>
      <c r="AB1806">
        <v>0</v>
      </c>
      <c r="AC1806">
        <v>0</v>
      </c>
      <c r="AF1806">
        <v>0</v>
      </c>
      <c r="AO1806" t="s">
        <v>3972</v>
      </c>
      <c r="AP1806" t="s">
        <v>3973</v>
      </c>
      <c r="AQ1806" t="s">
        <v>9044</v>
      </c>
      <c r="AS1806">
        <v>0</v>
      </c>
      <c r="AT1806">
        <v>0</v>
      </c>
      <c r="AU1806">
        <v>0</v>
      </c>
      <c r="AV1806">
        <v>0</v>
      </c>
      <c r="AW1806">
        <v>0</v>
      </c>
      <c r="AX1806">
        <v>0</v>
      </c>
      <c r="BB1806" t="s">
        <v>63</v>
      </c>
      <c r="BC1806" t="s">
        <v>4258</v>
      </c>
      <c r="BD1806">
        <v>0</v>
      </c>
      <c r="BF1806" t="s">
        <v>3973</v>
      </c>
      <c r="BI1806" t="s">
        <v>3974</v>
      </c>
    </row>
    <row r="1807" spans="1:61" x14ac:dyDescent="0.35">
      <c r="A1807" t="s">
        <v>3866</v>
      </c>
      <c r="B1807">
        <v>10000</v>
      </c>
      <c r="C1807">
        <v>10000</v>
      </c>
      <c r="D1807" s="2">
        <v>45775</v>
      </c>
      <c r="E1807" t="s">
        <v>59</v>
      </c>
      <c r="F1807" s="4">
        <v>0.45678240740740739</v>
      </c>
      <c r="G1807" t="s">
        <v>3750</v>
      </c>
      <c r="I1807">
        <v>1</v>
      </c>
      <c r="J1807" t="s">
        <v>183</v>
      </c>
      <c r="K1807">
        <v>78</v>
      </c>
      <c r="L1807" t="s">
        <v>6047</v>
      </c>
      <c r="M1807" t="s">
        <v>216</v>
      </c>
      <c r="N1807" t="s">
        <v>3803</v>
      </c>
      <c r="O1807" s="3">
        <v>1000</v>
      </c>
      <c r="R1807" s="2">
        <v>45775</v>
      </c>
      <c r="T1807">
        <v>1</v>
      </c>
      <c r="U1807" s="3">
        <v>1000</v>
      </c>
      <c r="V1807" t="s">
        <v>65</v>
      </c>
      <c r="W1807" t="s">
        <v>3867</v>
      </c>
      <c r="X1807">
        <v>0</v>
      </c>
      <c r="Y1807" s="3">
        <v>1000</v>
      </c>
      <c r="Z1807">
        <v>0</v>
      </c>
      <c r="AA1807">
        <v>0</v>
      </c>
      <c r="AB1807">
        <v>0</v>
      </c>
      <c r="AC1807">
        <v>0</v>
      </c>
      <c r="AF1807">
        <v>0</v>
      </c>
      <c r="AO1807" t="s">
        <v>3868</v>
      </c>
      <c r="AP1807" t="s">
        <v>3060</v>
      </c>
      <c r="AQ1807" t="s">
        <v>21489</v>
      </c>
      <c r="AS1807">
        <v>0</v>
      </c>
      <c r="AT1807">
        <v>0</v>
      </c>
      <c r="AU1807">
        <v>0</v>
      </c>
      <c r="AV1807">
        <v>0</v>
      </c>
      <c r="AW1807">
        <v>0</v>
      </c>
      <c r="AX1807">
        <v>0</v>
      </c>
      <c r="BB1807" t="s">
        <v>63</v>
      </c>
      <c r="BC1807" t="s">
        <v>5997</v>
      </c>
      <c r="BD1807">
        <v>0</v>
      </c>
      <c r="BF1807" t="s">
        <v>3060</v>
      </c>
      <c r="BI1807" t="s">
        <v>3869</v>
      </c>
    </row>
    <row r="1808" spans="1:61" x14ac:dyDescent="0.35">
      <c r="A1808" t="s">
        <v>5975</v>
      </c>
      <c r="B1808">
        <v>10000</v>
      </c>
      <c r="C1808">
        <v>10000</v>
      </c>
      <c r="D1808" s="2">
        <v>45776</v>
      </c>
      <c r="E1808" t="s">
        <v>59</v>
      </c>
      <c r="F1808" t="s">
        <v>5976</v>
      </c>
      <c r="G1808" t="s">
        <v>5909</v>
      </c>
      <c r="I1808">
        <v>1</v>
      </c>
      <c r="J1808" t="s">
        <v>183</v>
      </c>
      <c r="K1808">
        <v>111</v>
      </c>
      <c r="L1808" t="s">
        <v>6070</v>
      </c>
      <c r="M1808" t="s">
        <v>454</v>
      </c>
      <c r="N1808" t="s">
        <v>3837</v>
      </c>
      <c r="O1808" s="3">
        <v>26250</v>
      </c>
      <c r="R1808" s="2">
        <v>45775</v>
      </c>
      <c r="T1808">
        <v>8</v>
      </c>
      <c r="U1808" s="3">
        <v>210000</v>
      </c>
      <c r="V1808" t="s">
        <v>65</v>
      </c>
      <c r="W1808" t="s">
        <v>201</v>
      </c>
      <c r="X1808">
        <v>0</v>
      </c>
      <c r="Y1808" s="3">
        <v>204000</v>
      </c>
      <c r="Z1808" s="3">
        <v>6000</v>
      </c>
      <c r="AA1808">
        <v>0</v>
      </c>
      <c r="AB1808">
        <v>0</v>
      </c>
      <c r="AC1808">
        <v>0</v>
      </c>
      <c r="AF1808">
        <v>0</v>
      </c>
      <c r="AO1808" t="s">
        <v>202</v>
      </c>
      <c r="AP1808" t="s">
        <v>203</v>
      </c>
      <c r="AQ1808" t="s">
        <v>21026</v>
      </c>
      <c r="AS1808">
        <v>0</v>
      </c>
      <c r="AT1808">
        <v>0</v>
      </c>
      <c r="AU1808">
        <v>0</v>
      </c>
      <c r="AV1808">
        <v>0</v>
      </c>
      <c r="AW1808">
        <v>0</v>
      </c>
      <c r="AX1808">
        <v>0</v>
      </c>
      <c r="BB1808" t="s">
        <v>63</v>
      </c>
      <c r="BC1808" t="s">
        <v>6395</v>
      </c>
      <c r="BD1808">
        <v>0</v>
      </c>
      <c r="BF1808" t="s">
        <v>203</v>
      </c>
      <c r="BI1808" t="s">
        <v>5977</v>
      </c>
    </row>
    <row r="1809" spans="1:61" x14ac:dyDescent="0.35">
      <c r="A1809" t="s">
        <v>3870</v>
      </c>
      <c r="B1809">
        <v>10000</v>
      </c>
      <c r="C1809">
        <v>10000</v>
      </c>
      <c r="D1809" s="2">
        <v>45775</v>
      </c>
      <c r="E1809" t="s">
        <v>59</v>
      </c>
      <c r="F1809" t="s">
        <v>3871</v>
      </c>
      <c r="G1809" t="s">
        <v>3872</v>
      </c>
      <c r="I1809">
        <v>1</v>
      </c>
      <c r="J1809" t="s">
        <v>183</v>
      </c>
      <c r="K1809">
        <v>22</v>
      </c>
      <c r="L1809" t="s">
        <v>6063</v>
      </c>
      <c r="M1809" t="s">
        <v>685</v>
      </c>
      <c r="N1809" t="s">
        <v>3805</v>
      </c>
      <c r="O1809" s="3">
        <v>3000</v>
      </c>
      <c r="R1809" s="2">
        <v>45775</v>
      </c>
      <c r="T1809">
        <v>1</v>
      </c>
      <c r="U1809" s="3">
        <v>3000</v>
      </c>
      <c r="V1809" t="s">
        <v>65</v>
      </c>
      <c r="W1809" t="s">
        <v>3874</v>
      </c>
      <c r="X1809">
        <v>0</v>
      </c>
      <c r="Y1809" s="3">
        <v>3000</v>
      </c>
      <c r="Z1809">
        <v>0</v>
      </c>
      <c r="AA1809">
        <v>0</v>
      </c>
      <c r="AB1809">
        <v>0</v>
      </c>
      <c r="AC1809">
        <v>0</v>
      </c>
      <c r="AF1809">
        <v>0</v>
      </c>
      <c r="AO1809" t="s">
        <v>3875</v>
      </c>
      <c r="AP1809" t="s">
        <v>622</v>
      </c>
      <c r="AQ1809" t="s">
        <v>24955</v>
      </c>
      <c r="AS1809">
        <v>0</v>
      </c>
      <c r="AT1809">
        <v>0</v>
      </c>
      <c r="AU1809">
        <v>0</v>
      </c>
      <c r="AV1809">
        <v>0</v>
      </c>
      <c r="AW1809">
        <v>0</v>
      </c>
      <c r="AX1809">
        <v>0</v>
      </c>
      <c r="BB1809" t="s">
        <v>63</v>
      </c>
      <c r="BC1809" t="s">
        <v>6396</v>
      </c>
      <c r="BD1809">
        <v>0</v>
      </c>
      <c r="BF1809" t="s">
        <v>622</v>
      </c>
      <c r="BI1809" t="s">
        <v>3876</v>
      </c>
    </row>
    <row r="1810" spans="1:61" x14ac:dyDescent="0.35">
      <c r="A1810" t="s">
        <v>3877</v>
      </c>
      <c r="B1810">
        <v>10000</v>
      </c>
      <c r="C1810">
        <v>30000</v>
      </c>
      <c r="D1810" s="2">
        <v>45775</v>
      </c>
      <c r="E1810" t="s">
        <v>59</v>
      </c>
      <c r="F1810" t="s">
        <v>3878</v>
      </c>
      <c r="G1810">
        <v>10656256089</v>
      </c>
      <c r="I1810">
        <v>3</v>
      </c>
      <c r="J1810" t="s">
        <v>183</v>
      </c>
      <c r="K1810">
        <v>85</v>
      </c>
      <c r="L1810" t="s">
        <v>6060</v>
      </c>
      <c r="M1810" t="s">
        <v>940</v>
      </c>
      <c r="N1810" t="s">
        <v>3864</v>
      </c>
      <c r="O1810" s="3">
        <v>100546</v>
      </c>
      <c r="R1810" s="2">
        <v>45775</v>
      </c>
      <c r="T1810">
        <v>11</v>
      </c>
      <c r="U1810" s="3">
        <v>1106006</v>
      </c>
      <c r="V1810" t="s">
        <v>65</v>
      </c>
      <c r="W1810" t="s">
        <v>1506</v>
      </c>
      <c r="X1810">
        <v>0</v>
      </c>
      <c r="Y1810" s="3">
        <v>1060000</v>
      </c>
      <c r="Z1810" s="3">
        <v>46006</v>
      </c>
      <c r="AA1810">
        <v>0</v>
      </c>
      <c r="AB1810">
        <v>0</v>
      </c>
      <c r="AC1810">
        <v>0</v>
      </c>
      <c r="AF1810">
        <v>0</v>
      </c>
      <c r="AO1810" t="s">
        <v>1507</v>
      </c>
      <c r="AP1810" t="s">
        <v>108</v>
      </c>
      <c r="AQ1810" t="s">
        <v>13404</v>
      </c>
      <c r="AS1810">
        <v>0</v>
      </c>
      <c r="AT1810">
        <v>0</v>
      </c>
      <c r="AU1810">
        <v>0</v>
      </c>
      <c r="AV1810">
        <v>0</v>
      </c>
      <c r="AW1810">
        <v>0</v>
      </c>
      <c r="AX1810">
        <v>0</v>
      </c>
      <c r="BB1810" t="s">
        <v>63</v>
      </c>
      <c r="BC1810" t="s">
        <v>6397</v>
      </c>
      <c r="BD1810">
        <v>0</v>
      </c>
      <c r="BF1810" t="s">
        <v>108</v>
      </c>
      <c r="BI1810" t="s">
        <v>3879</v>
      </c>
    </row>
    <row r="1811" spans="1:61" x14ac:dyDescent="0.35">
      <c r="A1811" t="s">
        <v>3978</v>
      </c>
      <c r="B1811">
        <v>10000</v>
      </c>
      <c r="C1811">
        <v>20000</v>
      </c>
      <c r="D1811" s="2">
        <v>45776</v>
      </c>
      <c r="E1811" t="s">
        <v>59</v>
      </c>
      <c r="F1811" t="s">
        <v>3979</v>
      </c>
      <c r="G1811" t="s">
        <v>3469</v>
      </c>
      <c r="I1811">
        <v>2</v>
      </c>
      <c r="J1811" t="s">
        <v>183</v>
      </c>
      <c r="K1811">
        <v>71</v>
      </c>
      <c r="L1811" t="s">
        <v>6057</v>
      </c>
      <c r="M1811" t="s">
        <v>368</v>
      </c>
      <c r="N1811" t="s">
        <v>3857</v>
      </c>
      <c r="O1811">
        <v>417</v>
      </c>
      <c r="R1811" s="2">
        <v>45775</v>
      </c>
      <c r="T1811">
        <v>12</v>
      </c>
      <c r="U1811" s="3">
        <v>5004</v>
      </c>
      <c r="V1811" t="s">
        <v>65</v>
      </c>
      <c r="W1811">
        <v>5000422950001</v>
      </c>
      <c r="X1811">
        <v>0</v>
      </c>
      <c r="Y1811" s="3">
        <v>5000</v>
      </c>
      <c r="Z1811">
        <v>4</v>
      </c>
      <c r="AA1811">
        <v>0</v>
      </c>
      <c r="AB1811">
        <v>0</v>
      </c>
      <c r="AC1811">
        <v>0</v>
      </c>
      <c r="AF1811">
        <v>0</v>
      </c>
      <c r="AO1811">
        <v>500042295</v>
      </c>
      <c r="AP1811" t="s">
        <v>162</v>
      </c>
      <c r="AQ1811" t="s">
        <v>8373</v>
      </c>
      <c r="AS1811">
        <v>0</v>
      </c>
      <c r="AT1811">
        <v>0</v>
      </c>
      <c r="AU1811">
        <v>0</v>
      </c>
      <c r="AV1811">
        <v>0</v>
      </c>
      <c r="AW1811">
        <v>0</v>
      </c>
      <c r="AX1811">
        <v>0</v>
      </c>
      <c r="BB1811" t="s">
        <v>63</v>
      </c>
      <c r="BC1811" t="s">
        <v>5960</v>
      </c>
      <c r="BD1811">
        <v>0</v>
      </c>
      <c r="BF1811" t="s">
        <v>162</v>
      </c>
      <c r="BI1811" t="s">
        <v>3980</v>
      </c>
    </row>
    <row r="1812" spans="1:61" x14ac:dyDescent="0.35">
      <c r="A1812" t="s">
        <v>3981</v>
      </c>
      <c r="B1812">
        <v>10000</v>
      </c>
      <c r="C1812">
        <v>30000</v>
      </c>
      <c r="D1812" s="2">
        <v>45776</v>
      </c>
      <c r="E1812" t="s">
        <v>59</v>
      </c>
      <c r="F1812" t="s">
        <v>3982</v>
      </c>
      <c r="G1812" t="s">
        <v>3983</v>
      </c>
      <c r="I1812">
        <v>2</v>
      </c>
      <c r="J1812" t="s">
        <v>183</v>
      </c>
      <c r="K1812">
        <v>76</v>
      </c>
      <c r="L1812" t="s">
        <v>6065</v>
      </c>
      <c r="M1812" t="s">
        <v>200</v>
      </c>
      <c r="N1812" t="s">
        <v>3841</v>
      </c>
      <c r="O1812" s="3">
        <v>16334</v>
      </c>
      <c r="R1812" s="2">
        <v>45775</v>
      </c>
      <c r="T1812">
        <v>6</v>
      </c>
      <c r="U1812" s="3">
        <v>98004</v>
      </c>
      <c r="V1812" t="s">
        <v>65</v>
      </c>
      <c r="W1812" t="s">
        <v>3984</v>
      </c>
      <c r="X1812">
        <v>0</v>
      </c>
      <c r="Y1812" s="3">
        <v>87500</v>
      </c>
      <c r="Z1812" s="3">
        <v>10504</v>
      </c>
      <c r="AA1812">
        <v>0</v>
      </c>
      <c r="AB1812">
        <v>0</v>
      </c>
      <c r="AC1812">
        <v>0</v>
      </c>
      <c r="AF1812">
        <v>0</v>
      </c>
      <c r="AO1812" t="s">
        <v>3985</v>
      </c>
      <c r="AP1812" t="s">
        <v>448</v>
      </c>
      <c r="AQ1812" t="s">
        <v>11797</v>
      </c>
      <c r="AS1812">
        <v>0</v>
      </c>
      <c r="AT1812">
        <v>0</v>
      </c>
      <c r="AU1812">
        <v>0</v>
      </c>
      <c r="AV1812">
        <v>0</v>
      </c>
      <c r="AW1812">
        <v>0</v>
      </c>
      <c r="AX1812">
        <v>0</v>
      </c>
      <c r="BB1812" t="s">
        <v>63</v>
      </c>
      <c r="BC1812" t="s">
        <v>6398</v>
      </c>
      <c r="BD1812">
        <v>0</v>
      </c>
      <c r="BF1812" t="s">
        <v>448</v>
      </c>
      <c r="BI1812" t="s">
        <v>3986</v>
      </c>
    </row>
    <row r="1813" spans="1:61" x14ac:dyDescent="0.35">
      <c r="A1813" t="s">
        <v>3880</v>
      </c>
      <c r="B1813">
        <v>10000</v>
      </c>
      <c r="C1813">
        <v>10000</v>
      </c>
      <c r="D1813" s="2">
        <v>45775</v>
      </c>
      <c r="E1813" t="s">
        <v>59</v>
      </c>
      <c r="F1813" t="s">
        <v>3881</v>
      </c>
      <c r="G1813" t="s">
        <v>3882</v>
      </c>
      <c r="I1813">
        <v>1</v>
      </c>
      <c r="J1813" t="s">
        <v>183</v>
      </c>
      <c r="K1813">
        <v>78</v>
      </c>
      <c r="L1813" t="s">
        <v>6047</v>
      </c>
      <c r="M1813" t="s">
        <v>216</v>
      </c>
      <c r="N1813" t="s">
        <v>3803</v>
      </c>
      <c r="O1813">
        <v>600</v>
      </c>
      <c r="R1813" s="2">
        <v>45775</v>
      </c>
      <c r="T1813">
        <v>5</v>
      </c>
      <c r="U1813" s="3">
        <v>3000</v>
      </c>
      <c r="V1813" t="s">
        <v>65</v>
      </c>
      <c r="W1813" t="s">
        <v>3883</v>
      </c>
      <c r="X1813">
        <v>0</v>
      </c>
      <c r="Y1813" s="3">
        <v>3000</v>
      </c>
      <c r="Z1813">
        <v>0</v>
      </c>
      <c r="AA1813">
        <v>0</v>
      </c>
      <c r="AB1813">
        <v>0</v>
      </c>
      <c r="AC1813">
        <v>0</v>
      </c>
      <c r="AF1813">
        <v>0</v>
      </c>
      <c r="AO1813" t="s">
        <v>3884</v>
      </c>
      <c r="AP1813" t="s">
        <v>622</v>
      </c>
      <c r="AQ1813" t="s">
        <v>24955</v>
      </c>
      <c r="AS1813">
        <v>0</v>
      </c>
      <c r="AT1813">
        <v>0</v>
      </c>
      <c r="AU1813">
        <v>0</v>
      </c>
      <c r="AV1813">
        <v>0</v>
      </c>
      <c r="AW1813">
        <v>0</v>
      </c>
      <c r="AX1813">
        <v>0</v>
      </c>
      <c r="BB1813" t="s">
        <v>63</v>
      </c>
      <c r="BC1813" t="s">
        <v>5998</v>
      </c>
      <c r="BD1813">
        <v>0</v>
      </c>
      <c r="BF1813" t="s">
        <v>622</v>
      </c>
      <c r="BI1813" t="s">
        <v>3118</v>
      </c>
    </row>
    <row r="1814" spans="1:61" x14ac:dyDescent="0.35">
      <c r="A1814" t="s">
        <v>3885</v>
      </c>
      <c r="B1814">
        <v>10000</v>
      </c>
      <c r="C1814">
        <v>10000</v>
      </c>
      <c r="D1814" s="2">
        <v>45775</v>
      </c>
      <c r="E1814" t="s">
        <v>59</v>
      </c>
      <c r="F1814" t="s">
        <v>3881</v>
      </c>
      <c r="G1814" t="s">
        <v>3045</v>
      </c>
      <c r="I1814">
        <v>1</v>
      </c>
      <c r="J1814" t="s">
        <v>183</v>
      </c>
      <c r="K1814">
        <v>78</v>
      </c>
      <c r="L1814" t="s">
        <v>6047</v>
      </c>
      <c r="M1814" t="s">
        <v>216</v>
      </c>
      <c r="N1814" t="s">
        <v>3803</v>
      </c>
      <c r="O1814">
        <v>645</v>
      </c>
      <c r="R1814" s="2">
        <v>45775</v>
      </c>
      <c r="T1814">
        <v>1</v>
      </c>
      <c r="U1814">
        <v>645</v>
      </c>
      <c r="V1814" t="s">
        <v>65</v>
      </c>
      <c r="W1814" t="s">
        <v>3886</v>
      </c>
      <c r="X1814">
        <v>0</v>
      </c>
      <c r="Y1814">
        <v>645</v>
      </c>
      <c r="Z1814">
        <v>0</v>
      </c>
      <c r="AA1814">
        <v>0</v>
      </c>
      <c r="AB1814">
        <v>0</v>
      </c>
      <c r="AC1814">
        <v>0</v>
      </c>
      <c r="AF1814">
        <v>0</v>
      </c>
      <c r="AO1814" t="s">
        <v>3887</v>
      </c>
      <c r="AP1814" t="s">
        <v>3888</v>
      </c>
      <c r="AQ1814" t="s">
        <v>13308</v>
      </c>
      <c r="AS1814">
        <v>0</v>
      </c>
      <c r="AT1814">
        <v>0</v>
      </c>
      <c r="AU1814">
        <v>0</v>
      </c>
      <c r="AV1814">
        <v>0</v>
      </c>
      <c r="AW1814">
        <v>0</v>
      </c>
      <c r="AX1814">
        <v>0</v>
      </c>
      <c r="BB1814" t="s">
        <v>63</v>
      </c>
      <c r="BC1814" t="s">
        <v>5999</v>
      </c>
      <c r="BD1814">
        <v>0</v>
      </c>
      <c r="BF1814" t="s">
        <v>3888</v>
      </c>
      <c r="BI1814" t="s">
        <v>3889</v>
      </c>
    </row>
    <row r="1815" spans="1:61" x14ac:dyDescent="0.35">
      <c r="A1815" t="s">
        <v>3506</v>
      </c>
      <c r="B1815">
        <v>10000</v>
      </c>
      <c r="C1815">
        <v>20000</v>
      </c>
      <c r="D1815" s="2">
        <v>45776</v>
      </c>
      <c r="E1815" t="s">
        <v>59</v>
      </c>
      <c r="F1815" t="s">
        <v>6000</v>
      </c>
      <c r="G1815" t="s">
        <v>1689</v>
      </c>
      <c r="I1815">
        <v>1</v>
      </c>
      <c r="J1815" t="s">
        <v>183</v>
      </c>
      <c r="K1815">
        <v>78</v>
      </c>
      <c r="L1815" t="s">
        <v>6047</v>
      </c>
      <c r="M1815" t="s">
        <v>216</v>
      </c>
      <c r="N1815" t="s">
        <v>3803</v>
      </c>
      <c r="O1815" s="3">
        <v>6000</v>
      </c>
      <c r="R1815" s="2">
        <v>45775</v>
      </c>
      <c r="T1815">
        <v>1</v>
      </c>
      <c r="U1815" s="3">
        <v>6000</v>
      </c>
      <c r="V1815" t="s">
        <v>65</v>
      </c>
      <c r="W1815" t="s">
        <v>1690</v>
      </c>
      <c r="X1815">
        <v>0</v>
      </c>
      <c r="Y1815" s="3">
        <v>3000</v>
      </c>
      <c r="Z1815" s="3">
        <v>3000</v>
      </c>
      <c r="AA1815">
        <v>0</v>
      </c>
      <c r="AB1815">
        <v>0</v>
      </c>
      <c r="AC1815">
        <v>0</v>
      </c>
      <c r="AF1815">
        <v>0</v>
      </c>
      <c r="AO1815" t="s">
        <v>1691</v>
      </c>
      <c r="AP1815" t="s">
        <v>622</v>
      </c>
      <c r="AQ1815" t="s">
        <v>24955</v>
      </c>
      <c r="AS1815">
        <v>0</v>
      </c>
      <c r="AT1815">
        <v>0</v>
      </c>
      <c r="AU1815">
        <v>0</v>
      </c>
      <c r="AV1815">
        <v>0</v>
      </c>
      <c r="AW1815">
        <v>0</v>
      </c>
      <c r="AX1815">
        <v>0</v>
      </c>
      <c r="BB1815" t="s">
        <v>63</v>
      </c>
      <c r="BC1815" t="s">
        <v>5892</v>
      </c>
      <c r="BD1815">
        <v>0</v>
      </c>
      <c r="BF1815" t="s">
        <v>622</v>
      </c>
      <c r="BI1815" t="s">
        <v>3508</v>
      </c>
    </row>
    <row r="1816" spans="1:61" x14ac:dyDescent="0.35">
      <c r="A1816" t="s">
        <v>3992</v>
      </c>
      <c r="B1816">
        <v>10000</v>
      </c>
      <c r="C1816">
        <v>10000</v>
      </c>
      <c r="D1816" s="2">
        <v>45776</v>
      </c>
      <c r="E1816" t="s">
        <v>59</v>
      </c>
      <c r="F1816" t="s">
        <v>3993</v>
      </c>
      <c r="G1816" t="s">
        <v>3994</v>
      </c>
      <c r="I1816">
        <v>1</v>
      </c>
      <c r="J1816" t="s">
        <v>183</v>
      </c>
      <c r="K1816">
        <v>22</v>
      </c>
      <c r="L1816" t="s">
        <v>6063</v>
      </c>
      <c r="M1816" t="s">
        <v>685</v>
      </c>
      <c r="N1816" t="s">
        <v>3805</v>
      </c>
      <c r="O1816">
        <v>700</v>
      </c>
      <c r="R1816" s="2">
        <v>45775</v>
      </c>
      <c r="T1816">
        <v>2</v>
      </c>
      <c r="U1816" s="3">
        <v>1400</v>
      </c>
      <c r="V1816" t="s">
        <v>65</v>
      </c>
      <c r="W1816">
        <v>701520660001</v>
      </c>
      <c r="X1816">
        <v>0</v>
      </c>
      <c r="Y1816" s="3">
        <v>1400</v>
      </c>
      <c r="Z1816">
        <v>0</v>
      </c>
      <c r="AA1816">
        <v>0</v>
      </c>
      <c r="AB1816">
        <v>0</v>
      </c>
      <c r="AC1816">
        <v>0</v>
      </c>
      <c r="AF1816">
        <v>0</v>
      </c>
      <c r="AO1816">
        <v>70152066</v>
      </c>
      <c r="AP1816" t="s">
        <v>210</v>
      </c>
      <c r="AQ1816" t="s">
        <v>19718</v>
      </c>
      <c r="AS1816">
        <v>0</v>
      </c>
      <c r="AT1816">
        <v>0</v>
      </c>
      <c r="AU1816">
        <v>0</v>
      </c>
      <c r="AV1816">
        <v>0</v>
      </c>
      <c r="AW1816">
        <v>0</v>
      </c>
      <c r="AX1816">
        <v>0</v>
      </c>
      <c r="BB1816" t="s">
        <v>63</v>
      </c>
      <c r="BC1816" t="s">
        <v>6399</v>
      </c>
      <c r="BD1816">
        <v>0</v>
      </c>
      <c r="BF1816" t="s">
        <v>210</v>
      </c>
      <c r="BI1816" t="s">
        <v>3996</v>
      </c>
    </row>
    <row r="1817" spans="1:61" x14ac:dyDescent="0.35">
      <c r="A1817" t="s">
        <v>3890</v>
      </c>
      <c r="B1817">
        <v>10000</v>
      </c>
      <c r="C1817">
        <v>20000</v>
      </c>
      <c r="D1817" s="2">
        <v>45775</v>
      </c>
      <c r="E1817" t="s">
        <v>59</v>
      </c>
      <c r="F1817" t="s">
        <v>3891</v>
      </c>
      <c r="G1817" t="s">
        <v>2368</v>
      </c>
      <c r="I1817">
        <v>1</v>
      </c>
      <c r="J1817" t="s">
        <v>183</v>
      </c>
      <c r="K1817">
        <v>94</v>
      </c>
      <c r="L1817" t="s">
        <v>6050</v>
      </c>
      <c r="M1817" t="s">
        <v>81</v>
      </c>
      <c r="N1817" t="s">
        <v>3825</v>
      </c>
      <c r="O1817" s="3">
        <v>3000</v>
      </c>
      <c r="R1817" s="2">
        <v>45775</v>
      </c>
      <c r="T1817">
        <v>6</v>
      </c>
      <c r="U1817" s="3">
        <v>18000</v>
      </c>
      <c r="V1817" t="s">
        <v>65</v>
      </c>
      <c r="W1817" t="s">
        <v>3892</v>
      </c>
      <c r="X1817">
        <v>0</v>
      </c>
      <c r="Y1817" s="3">
        <v>18000</v>
      </c>
      <c r="Z1817">
        <v>0</v>
      </c>
      <c r="AA1817">
        <v>0</v>
      </c>
      <c r="AB1817">
        <v>0</v>
      </c>
      <c r="AC1817">
        <v>0</v>
      </c>
      <c r="AF1817">
        <v>0</v>
      </c>
      <c r="AO1817" t="s">
        <v>3893</v>
      </c>
      <c r="AP1817" t="s">
        <v>84</v>
      </c>
      <c r="AQ1817" t="s">
        <v>14396</v>
      </c>
      <c r="AS1817">
        <v>0</v>
      </c>
      <c r="AT1817">
        <v>0</v>
      </c>
      <c r="AU1817">
        <v>0</v>
      </c>
      <c r="AV1817">
        <v>0</v>
      </c>
      <c r="AW1817">
        <v>0</v>
      </c>
      <c r="AX1817">
        <v>0</v>
      </c>
      <c r="BB1817" t="s">
        <v>63</v>
      </c>
      <c r="BC1817" t="s">
        <v>6400</v>
      </c>
      <c r="BD1817">
        <v>0</v>
      </c>
      <c r="BF1817" t="s">
        <v>84</v>
      </c>
      <c r="BI1817" t="s">
        <v>3894</v>
      </c>
    </row>
    <row r="1818" spans="1:61" x14ac:dyDescent="0.35">
      <c r="A1818" t="s">
        <v>5982</v>
      </c>
      <c r="B1818">
        <v>10000</v>
      </c>
      <c r="C1818">
        <v>10000</v>
      </c>
      <c r="D1818" s="2">
        <v>45776</v>
      </c>
      <c r="E1818" t="s">
        <v>59</v>
      </c>
      <c r="F1818" t="s">
        <v>5983</v>
      </c>
      <c r="G1818" t="s">
        <v>5984</v>
      </c>
      <c r="I1818">
        <v>1</v>
      </c>
      <c r="J1818" t="s">
        <v>183</v>
      </c>
      <c r="K1818">
        <v>61</v>
      </c>
      <c r="L1818" t="s">
        <v>6046</v>
      </c>
      <c r="M1818" t="s">
        <v>209</v>
      </c>
      <c r="N1818" t="s">
        <v>3802</v>
      </c>
      <c r="O1818" s="3">
        <v>25000</v>
      </c>
      <c r="R1818" s="2">
        <v>45775</v>
      </c>
      <c r="T1818">
        <v>1</v>
      </c>
      <c r="U1818" s="3">
        <v>25000</v>
      </c>
      <c r="V1818" t="s">
        <v>65</v>
      </c>
      <c r="W1818" t="s">
        <v>5986</v>
      </c>
      <c r="X1818">
        <v>0</v>
      </c>
      <c r="Y1818" s="3">
        <v>25000</v>
      </c>
      <c r="Z1818">
        <v>0</v>
      </c>
      <c r="AA1818">
        <v>0</v>
      </c>
      <c r="AB1818">
        <v>0</v>
      </c>
      <c r="AC1818">
        <v>0</v>
      </c>
      <c r="AF1818">
        <v>0</v>
      </c>
      <c r="AO1818" t="s">
        <v>5987</v>
      </c>
      <c r="AP1818" t="s">
        <v>2640</v>
      </c>
      <c r="AQ1818" t="s">
        <v>23019</v>
      </c>
      <c r="AS1818">
        <v>0</v>
      </c>
      <c r="AT1818">
        <v>0</v>
      </c>
      <c r="AU1818">
        <v>0</v>
      </c>
      <c r="AV1818">
        <v>0</v>
      </c>
      <c r="AW1818">
        <v>0</v>
      </c>
      <c r="AX1818">
        <v>0</v>
      </c>
      <c r="BB1818" t="s">
        <v>63</v>
      </c>
      <c r="BC1818" t="s">
        <v>6401</v>
      </c>
      <c r="BD1818">
        <v>0</v>
      </c>
      <c r="BF1818" t="s">
        <v>2640</v>
      </c>
      <c r="BI1818" t="s">
        <v>4170</v>
      </c>
    </row>
    <row r="1819" spans="1:61" x14ac:dyDescent="0.35">
      <c r="A1819" t="s">
        <v>6001</v>
      </c>
      <c r="B1819">
        <v>10000</v>
      </c>
      <c r="C1819">
        <v>10000</v>
      </c>
      <c r="D1819" s="2">
        <v>45776</v>
      </c>
      <c r="E1819" t="s">
        <v>59</v>
      </c>
      <c r="F1819" t="s">
        <v>5976</v>
      </c>
      <c r="G1819" t="s">
        <v>2592</v>
      </c>
      <c r="I1819">
        <v>1</v>
      </c>
      <c r="J1819" t="s">
        <v>183</v>
      </c>
      <c r="K1819">
        <v>46</v>
      </c>
      <c r="L1819" t="s">
        <v>6049</v>
      </c>
      <c r="M1819" t="s">
        <v>231</v>
      </c>
      <c r="N1819" t="s">
        <v>3809</v>
      </c>
      <c r="O1819" s="3">
        <v>9000</v>
      </c>
      <c r="R1819" s="2">
        <v>45775</v>
      </c>
      <c r="T1819">
        <v>1</v>
      </c>
      <c r="U1819" s="3">
        <v>9000</v>
      </c>
      <c r="V1819" t="s">
        <v>65</v>
      </c>
      <c r="W1819" t="s">
        <v>1819</v>
      </c>
      <c r="X1819">
        <v>0</v>
      </c>
      <c r="Y1819" s="3">
        <v>9000</v>
      </c>
      <c r="Z1819">
        <v>0</v>
      </c>
      <c r="AA1819">
        <v>0</v>
      </c>
      <c r="AB1819">
        <v>0</v>
      </c>
      <c r="AC1819">
        <v>0</v>
      </c>
      <c r="AF1819">
        <v>0</v>
      </c>
      <c r="AO1819" t="s">
        <v>1820</v>
      </c>
      <c r="AP1819" t="s">
        <v>465</v>
      </c>
      <c r="AQ1819" t="s">
        <v>15009</v>
      </c>
      <c r="AS1819">
        <v>0</v>
      </c>
      <c r="AT1819">
        <v>0</v>
      </c>
      <c r="AU1819">
        <v>0</v>
      </c>
      <c r="AV1819">
        <v>0</v>
      </c>
      <c r="AW1819">
        <v>0</v>
      </c>
      <c r="AX1819">
        <v>0</v>
      </c>
      <c r="BB1819" t="s">
        <v>63</v>
      </c>
      <c r="BC1819" t="s">
        <v>6002</v>
      </c>
      <c r="BD1819">
        <v>0</v>
      </c>
      <c r="BF1819" t="s">
        <v>465</v>
      </c>
      <c r="BI1819" t="s">
        <v>2594</v>
      </c>
    </row>
    <row r="1820" spans="1:61" x14ac:dyDescent="0.35">
      <c r="A1820" t="s">
        <v>5988</v>
      </c>
      <c r="B1820">
        <v>10000</v>
      </c>
      <c r="C1820">
        <v>10000</v>
      </c>
      <c r="D1820" s="2">
        <v>45777</v>
      </c>
      <c r="E1820" t="s">
        <v>59</v>
      </c>
      <c r="F1820" s="4">
        <v>0.5379976851851852</v>
      </c>
      <c r="G1820" t="s">
        <v>2447</v>
      </c>
      <c r="I1820">
        <v>1</v>
      </c>
      <c r="J1820" t="s">
        <v>183</v>
      </c>
      <c r="K1820">
        <v>12</v>
      </c>
      <c r="L1820" t="s">
        <v>6062</v>
      </c>
      <c r="M1820" t="s">
        <v>5989</v>
      </c>
      <c r="N1820" t="e">
        <v>#N/A</v>
      </c>
      <c r="O1820" s="3">
        <v>30000</v>
      </c>
      <c r="R1820" s="2">
        <v>45775</v>
      </c>
      <c r="T1820">
        <v>1</v>
      </c>
      <c r="U1820" s="3">
        <v>30000</v>
      </c>
      <c r="V1820" t="s">
        <v>65</v>
      </c>
      <c r="W1820" t="s">
        <v>2670</v>
      </c>
      <c r="X1820">
        <v>0</v>
      </c>
      <c r="Y1820" s="3">
        <v>30000</v>
      </c>
      <c r="Z1820">
        <v>0</v>
      </c>
      <c r="AA1820">
        <v>0</v>
      </c>
      <c r="AB1820">
        <v>0</v>
      </c>
      <c r="AC1820">
        <v>0</v>
      </c>
      <c r="AF1820">
        <v>0</v>
      </c>
      <c r="AO1820" t="s">
        <v>2671</v>
      </c>
      <c r="AP1820" t="s">
        <v>465</v>
      </c>
      <c r="AQ1820" t="s">
        <v>15009</v>
      </c>
      <c r="AS1820">
        <v>0</v>
      </c>
      <c r="AT1820">
        <v>0</v>
      </c>
      <c r="AU1820">
        <v>0</v>
      </c>
      <c r="AV1820">
        <v>0</v>
      </c>
      <c r="AW1820">
        <v>0</v>
      </c>
      <c r="AX1820">
        <v>0</v>
      </c>
      <c r="BB1820" t="s">
        <v>63</v>
      </c>
      <c r="BC1820" t="s">
        <v>6402</v>
      </c>
      <c r="BD1820">
        <v>0</v>
      </c>
      <c r="BF1820" t="s">
        <v>465</v>
      </c>
      <c r="BI1820" t="s">
        <v>3640</v>
      </c>
    </row>
    <row r="1821" spans="1:61" x14ac:dyDescent="0.35">
      <c r="A1821" t="s">
        <v>4001</v>
      </c>
      <c r="B1821">
        <v>10000</v>
      </c>
      <c r="C1821">
        <v>10000</v>
      </c>
      <c r="D1821" s="2">
        <v>45776</v>
      </c>
      <c r="E1821" t="s">
        <v>59</v>
      </c>
      <c r="F1821" t="s">
        <v>3993</v>
      </c>
      <c r="G1821" t="s">
        <v>4002</v>
      </c>
      <c r="I1821">
        <v>1</v>
      </c>
      <c r="J1821" t="s">
        <v>183</v>
      </c>
      <c r="K1821">
        <v>22</v>
      </c>
      <c r="L1821" t="s">
        <v>6063</v>
      </c>
      <c r="M1821" t="s">
        <v>685</v>
      </c>
      <c r="N1821" t="s">
        <v>3805</v>
      </c>
      <c r="O1821" s="3">
        <v>1000</v>
      </c>
      <c r="R1821" s="2">
        <v>45775</v>
      </c>
      <c r="T1821">
        <v>1</v>
      </c>
      <c r="U1821" s="3">
        <v>1000</v>
      </c>
      <c r="V1821" t="s">
        <v>65</v>
      </c>
      <c r="W1821" t="s">
        <v>4004</v>
      </c>
      <c r="X1821">
        <v>0</v>
      </c>
      <c r="Y1821" s="3">
        <v>1000</v>
      </c>
      <c r="Z1821">
        <v>0</v>
      </c>
      <c r="AA1821">
        <v>0</v>
      </c>
      <c r="AB1821">
        <v>0</v>
      </c>
      <c r="AC1821">
        <v>0</v>
      </c>
      <c r="AF1821">
        <v>0</v>
      </c>
      <c r="AO1821" t="s">
        <v>4005</v>
      </c>
      <c r="AP1821" t="s">
        <v>3888</v>
      </c>
      <c r="AQ1821" t="s">
        <v>13308</v>
      </c>
      <c r="AS1821">
        <v>0</v>
      </c>
      <c r="AT1821">
        <v>0</v>
      </c>
      <c r="AU1821">
        <v>0</v>
      </c>
      <c r="AV1821">
        <v>0</v>
      </c>
      <c r="AW1821">
        <v>0</v>
      </c>
      <c r="AX1821">
        <v>0</v>
      </c>
      <c r="BB1821" t="s">
        <v>63</v>
      </c>
      <c r="BC1821" t="s">
        <v>6403</v>
      </c>
      <c r="BD1821">
        <v>0</v>
      </c>
      <c r="BF1821" t="s">
        <v>3888</v>
      </c>
      <c r="BI1821" t="s">
        <v>4006</v>
      </c>
    </row>
    <row r="1822" spans="1:61" x14ac:dyDescent="0.35">
      <c r="A1822" t="s">
        <v>4074</v>
      </c>
      <c r="B1822">
        <v>10000</v>
      </c>
      <c r="C1822">
        <v>10000</v>
      </c>
      <c r="D1822" s="2">
        <v>45776</v>
      </c>
      <c r="E1822" t="s">
        <v>59</v>
      </c>
      <c r="F1822" t="s">
        <v>4050</v>
      </c>
      <c r="G1822" t="s">
        <v>4075</v>
      </c>
      <c r="I1822">
        <v>1</v>
      </c>
      <c r="J1822" t="s">
        <v>183</v>
      </c>
      <c r="K1822">
        <v>29</v>
      </c>
      <c r="L1822" t="s">
        <v>6061</v>
      </c>
      <c r="M1822" t="s">
        <v>648</v>
      </c>
      <c r="N1822" t="s">
        <v>3810</v>
      </c>
      <c r="O1822" s="3">
        <v>15000</v>
      </c>
      <c r="R1822" s="2">
        <v>45775</v>
      </c>
      <c r="T1822">
        <v>2</v>
      </c>
      <c r="U1822" s="3">
        <v>30000</v>
      </c>
      <c r="V1822" t="s">
        <v>65</v>
      </c>
      <c r="W1822" t="s">
        <v>649</v>
      </c>
      <c r="X1822">
        <v>0</v>
      </c>
      <c r="Y1822" s="3">
        <v>30000</v>
      </c>
      <c r="Z1822">
        <v>0</v>
      </c>
      <c r="AA1822">
        <v>0</v>
      </c>
      <c r="AB1822">
        <v>0</v>
      </c>
      <c r="AC1822">
        <v>0</v>
      </c>
      <c r="AF1822">
        <v>0</v>
      </c>
      <c r="AO1822" t="s">
        <v>650</v>
      </c>
      <c r="AP1822" t="s">
        <v>275</v>
      </c>
      <c r="AQ1822" t="s">
        <v>21306</v>
      </c>
      <c r="AS1822">
        <v>0</v>
      </c>
      <c r="AT1822">
        <v>0</v>
      </c>
      <c r="AU1822">
        <v>0</v>
      </c>
      <c r="AV1822">
        <v>0</v>
      </c>
      <c r="AW1822">
        <v>0</v>
      </c>
      <c r="AX1822">
        <v>0</v>
      </c>
      <c r="BB1822" t="s">
        <v>63</v>
      </c>
      <c r="BC1822" t="s">
        <v>6291</v>
      </c>
      <c r="BD1822">
        <v>0</v>
      </c>
      <c r="BF1822" t="s">
        <v>275</v>
      </c>
      <c r="BI1822" t="s">
        <v>4076</v>
      </c>
    </row>
    <row r="1823" spans="1:61" x14ac:dyDescent="0.35">
      <c r="A1823" t="s">
        <v>3895</v>
      </c>
      <c r="B1823">
        <v>10000</v>
      </c>
      <c r="C1823">
        <v>10000</v>
      </c>
      <c r="D1823" s="2">
        <v>45775</v>
      </c>
      <c r="E1823" t="s">
        <v>59</v>
      </c>
      <c r="F1823" t="s">
        <v>3896</v>
      </c>
      <c r="G1823" t="s">
        <v>2739</v>
      </c>
      <c r="I1823">
        <v>1</v>
      </c>
      <c r="J1823" t="s">
        <v>183</v>
      </c>
      <c r="K1823">
        <v>59</v>
      </c>
      <c r="L1823" t="s">
        <v>6045</v>
      </c>
      <c r="M1823" t="s">
        <v>73</v>
      </c>
      <c r="N1823" t="s">
        <v>3811</v>
      </c>
      <c r="O1823" s="3">
        <v>2842</v>
      </c>
      <c r="R1823" s="2">
        <v>45775</v>
      </c>
      <c r="T1823">
        <v>4</v>
      </c>
      <c r="U1823" s="3">
        <v>11368</v>
      </c>
      <c r="V1823" t="s">
        <v>65</v>
      </c>
      <c r="W1823">
        <v>150352550001</v>
      </c>
      <c r="X1823">
        <v>0</v>
      </c>
      <c r="Y1823" s="3">
        <v>11366</v>
      </c>
      <c r="Z1823">
        <v>2</v>
      </c>
      <c r="AA1823">
        <v>0</v>
      </c>
      <c r="AB1823">
        <v>0</v>
      </c>
      <c r="AC1823">
        <v>0</v>
      </c>
      <c r="AF1823">
        <v>0</v>
      </c>
      <c r="AO1823">
        <v>15035255</v>
      </c>
      <c r="AP1823" t="s">
        <v>571</v>
      </c>
      <c r="AQ1823" t="s">
        <v>14937</v>
      </c>
      <c r="AS1823">
        <v>0</v>
      </c>
      <c r="AT1823">
        <v>0</v>
      </c>
      <c r="AU1823">
        <v>0</v>
      </c>
      <c r="AV1823">
        <v>0</v>
      </c>
      <c r="AW1823">
        <v>0</v>
      </c>
      <c r="AX1823">
        <v>0</v>
      </c>
      <c r="BB1823" t="s">
        <v>63</v>
      </c>
      <c r="BC1823" t="s">
        <v>6404</v>
      </c>
      <c r="BD1823">
        <v>0</v>
      </c>
      <c r="BF1823" t="s">
        <v>571</v>
      </c>
      <c r="BI1823" t="s">
        <v>3897</v>
      </c>
    </row>
    <row r="1824" spans="1:61" x14ac:dyDescent="0.35">
      <c r="A1824" t="s">
        <v>3898</v>
      </c>
      <c r="B1824">
        <v>10000</v>
      </c>
      <c r="C1824">
        <v>10000</v>
      </c>
      <c r="D1824" s="2">
        <v>45775</v>
      </c>
      <c r="E1824" t="s">
        <v>59</v>
      </c>
      <c r="F1824" t="s">
        <v>3899</v>
      </c>
      <c r="G1824" t="s">
        <v>2739</v>
      </c>
      <c r="I1824">
        <v>1</v>
      </c>
      <c r="J1824" t="s">
        <v>183</v>
      </c>
      <c r="K1824">
        <v>59</v>
      </c>
      <c r="L1824" t="s">
        <v>6045</v>
      </c>
      <c r="M1824" t="s">
        <v>73</v>
      </c>
      <c r="N1824" t="s">
        <v>3811</v>
      </c>
      <c r="O1824" s="3">
        <v>1549</v>
      </c>
      <c r="R1824" s="2">
        <v>45775</v>
      </c>
      <c r="T1824">
        <v>4</v>
      </c>
      <c r="U1824" s="3">
        <v>6196</v>
      </c>
      <c r="V1824" t="s">
        <v>65</v>
      </c>
      <c r="W1824">
        <v>150487590001</v>
      </c>
      <c r="X1824">
        <v>0</v>
      </c>
      <c r="Y1824" s="3">
        <v>6196</v>
      </c>
      <c r="Z1824">
        <v>0</v>
      </c>
      <c r="AA1824">
        <v>0</v>
      </c>
      <c r="AB1824">
        <v>0</v>
      </c>
      <c r="AC1824">
        <v>0</v>
      </c>
      <c r="AF1824">
        <v>0</v>
      </c>
      <c r="AO1824">
        <v>15048759</v>
      </c>
      <c r="AP1824" t="s">
        <v>571</v>
      </c>
      <c r="AQ1824" t="s">
        <v>14937</v>
      </c>
      <c r="AS1824">
        <v>0</v>
      </c>
      <c r="AT1824">
        <v>0</v>
      </c>
      <c r="AU1824">
        <v>0</v>
      </c>
      <c r="AV1824">
        <v>0</v>
      </c>
      <c r="AW1824">
        <v>0</v>
      </c>
      <c r="AX1824">
        <v>0</v>
      </c>
      <c r="BB1824" t="s">
        <v>63</v>
      </c>
      <c r="BC1824" t="s">
        <v>6405</v>
      </c>
      <c r="BD1824">
        <v>0</v>
      </c>
      <c r="BF1824" t="s">
        <v>571</v>
      </c>
      <c r="BI1824" t="s">
        <v>3900</v>
      </c>
    </row>
    <row r="1825" spans="1:61" x14ac:dyDescent="0.35">
      <c r="A1825" t="s">
        <v>3901</v>
      </c>
      <c r="B1825">
        <v>10000</v>
      </c>
      <c r="C1825">
        <v>10000</v>
      </c>
      <c r="D1825" s="2">
        <v>45775</v>
      </c>
      <c r="E1825" t="s">
        <v>59</v>
      </c>
      <c r="F1825" t="s">
        <v>3902</v>
      </c>
      <c r="G1825" t="s">
        <v>3903</v>
      </c>
      <c r="I1825">
        <v>1</v>
      </c>
      <c r="J1825" t="s">
        <v>183</v>
      </c>
      <c r="K1825">
        <v>22</v>
      </c>
      <c r="L1825" t="s">
        <v>6063</v>
      </c>
      <c r="M1825" t="s">
        <v>685</v>
      </c>
      <c r="N1825" t="s">
        <v>3805</v>
      </c>
      <c r="O1825" s="3">
        <v>1000</v>
      </c>
      <c r="R1825" s="2">
        <v>45775</v>
      </c>
      <c r="T1825">
        <v>1</v>
      </c>
      <c r="U1825" s="3">
        <v>1000</v>
      </c>
      <c r="V1825" t="s">
        <v>65</v>
      </c>
      <c r="W1825" t="s">
        <v>3905</v>
      </c>
      <c r="X1825">
        <v>0</v>
      </c>
      <c r="Y1825" s="3">
        <v>1000</v>
      </c>
      <c r="Z1825">
        <v>0</v>
      </c>
      <c r="AA1825">
        <v>0</v>
      </c>
      <c r="AB1825">
        <v>0</v>
      </c>
      <c r="AC1825">
        <v>0</v>
      </c>
      <c r="AF1825">
        <v>0</v>
      </c>
      <c r="AO1825" t="s">
        <v>3906</v>
      </c>
      <c r="AP1825" t="s">
        <v>3907</v>
      </c>
      <c r="AQ1825" t="s">
        <v>8377</v>
      </c>
      <c r="AS1825">
        <v>0</v>
      </c>
      <c r="AT1825">
        <v>0</v>
      </c>
      <c r="AU1825">
        <v>0</v>
      </c>
      <c r="AV1825">
        <v>0</v>
      </c>
      <c r="AW1825">
        <v>0</v>
      </c>
      <c r="AX1825">
        <v>0</v>
      </c>
      <c r="BB1825" t="s">
        <v>63</v>
      </c>
      <c r="BC1825" t="s">
        <v>6406</v>
      </c>
      <c r="BD1825">
        <v>0</v>
      </c>
      <c r="BF1825" t="s">
        <v>3907</v>
      </c>
      <c r="BI1825" t="s">
        <v>3908</v>
      </c>
    </row>
    <row r="1826" spans="1:61" x14ac:dyDescent="0.35">
      <c r="A1826" t="s">
        <v>3909</v>
      </c>
      <c r="B1826">
        <v>10000</v>
      </c>
      <c r="C1826">
        <v>10000</v>
      </c>
      <c r="D1826" s="2">
        <v>45775</v>
      </c>
      <c r="E1826" t="s">
        <v>59</v>
      </c>
      <c r="F1826" t="s">
        <v>3902</v>
      </c>
      <c r="G1826" t="s">
        <v>3903</v>
      </c>
      <c r="I1826">
        <v>1</v>
      </c>
      <c r="J1826" t="s">
        <v>183</v>
      </c>
      <c r="K1826">
        <v>22</v>
      </c>
      <c r="L1826" t="s">
        <v>6063</v>
      </c>
      <c r="M1826" t="s">
        <v>685</v>
      </c>
      <c r="N1826" t="s">
        <v>3805</v>
      </c>
      <c r="O1826" s="3">
        <v>1000</v>
      </c>
      <c r="R1826" s="2">
        <v>45775</v>
      </c>
      <c r="T1826">
        <v>1</v>
      </c>
      <c r="U1826" s="3">
        <v>1000</v>
      </c>
      <c r="V1826" t="s">
        <v>65</v>
      </c>
      <c r="W1826" t="s">
        <v>3910</v>
      </c>
      <c r="X1826">
        <v>0</v>
      </c>
      <c r="Y1826" s="3">
        <v>1000</v>
      </c>
      <c r="Z1826">
        <v>0</v>
      </c>
      <c r="AA1826">
        <v>0</v>
      </c>
      <c r="AB1826">
        <v>0</v>
      </c>
      <c r="AC1826">
        <v>0</v>
      </c>
      <c r="AF1826">
        <v>0</v>
      </c>
      <c r="AO1826" t="s">
        <v>3911</v>
      </c>
      <c r="AP1826" t="s">
        <v>3907</v>
      </c>
      <c r="AQ1826" t="s">
        <v>8377</v>
      </c>
      <c r="AS1826">
        <v>0</v>
      </c>
      <c r="AT1826">
        <v>0</v>
      </c>
      <c r="AU1826">
        <v>0</v>
      </c>
      <c r="AV1826">
        <v>0</v>
      </c>
      <c r="AW1826">
        <v>0</v>
      </c>
      <c r="AX1826">
        <v>0</v>
      </c>
      <c r="BB1826" t="s">
        <v>63</v>
      </c>
      <c r="BC1826" t="s">
        <v>6407</v>
      </c>
      <c r="BD1826">
        <v>0</v>
      </c>
      <c r="BF1826" t="s">
        <v>3907</v>
      </c>
      <c r="BI1826" t="s">
        <v>3908</v>
      </c>
    </row>
    <row r="1827" spans="1:61" x14ac:dyDescent="0.35">
      <c r="A1827" t="s">
        <v>4010</v>
      </c>
      <c r="B1827">
        <v>10000</v>
      </c>
      <c r="C1827">
        <v>20000</v>
      </c>
      <c r="D1827" s="2">
        <v>45776</v>
      </c>
      <c r="E1827" t="s">
        <v>59</v>
      </c>
      <c r="F1827" t="s">
        <v>4011</v>
      </c>
      <c r="G1827" t="s">
        <v>3469</v>
      </c>
      <c r="I1827">
        <v>2</v>
      </c>
      <c r="J1827" t="s">
        <v>183</v>
      </c>
      <c r="K1827">
        <v>71</v>
      </c>
      <c r="L1827" t="s">
        <v>6057</v>
      </c>
      <c r="M1827" t="s">
        <v>368</v>
      </c>
      <c r="N1827" t="s">
        <v>3857</v>
      </c>
      <c r="O1827" s="3">
        <v>1867</v>
      </c>
      <c r="R1827" s="2">
        <v>45775</v>
      </c>
      <c r="T1827">
        <v>6</v>
      </c>
      <c r="U1827" s="3">
        <v>11202</v>
      </c>
      <c r="V1827" t="s">
        <v>65</v>
      </c>
      <c r="W1827">
        <v>5000532060001</v>
      </c>
      <c r="X1827">
        <v>0</v>
      </c>
      <c r="Y1827" s="3">
        <v>11200</v>
      </c>
      <c r="Z1827">
        <v>2</v>
      </c>
      <c r="AA1827">
        <v>0</v>
      </c>
      <c r="AB1827">
        <v>0</v>
      </c>
      <c r="AC1827">
        <v>0</v>
      </c>
      <c r="AF1827">
        <v>0</v>
      </c>
      <c r="AO1827">
        <v>500053206</v>
      </c>
      <c r="AP1827" t="s">
        <v>162</v>
      </c>
      <c r="AQ1827" t="s">
        <v>8373</v>
      </c>
      <c r="AS1827">
        <v>0</v>
      </c>
      <c r="AT1827">
        <v>0</v>
      </c>
      <c r="AU1827">
        <v>0</v>
      </c>
      <c r="AV1827">
        <v>0</v>
      </c>
      <c r="AW1827">
        <v>0</v>
      </c>
      <c r="AX1827">
        <v>0</v>
      </c>
      <c r="BB1827" t="s">
        <v>63</v>
      </c>
      <c r="BC1827" t="s">
        <v>6408</v>
      </c>
      <c r="BD1827">
        <v>0</v>
      </c>
      <c r="BF1827" t="s">
        <v>162</v>
      </c>
      <c r="BI1827" t="s">
        <v>3913</v>
      </c>
    </row>
    <row r="1828" spans="1:61" x14ac:dyDescent="0.35">
      <c r="A1828" t="s">
        <v>4013</v>
      </c>
      <c r="B1828">
        <v>10000</v>
      </c>
      <c r="C1828">
        <v>20000</v>
      </c>
      <c r="D1828" s="2">
        <v>45776</v>
      </c>
      <c r="E1828" t="s">
        <v>59</v>
      </c>
      <c r="F1828" t="s">
        <v>4011</v>
      </c>
      <c r="G1828" t="s">
        <v>3469</v>
      </c>
      <c r="I1828">
        <v>2</v>
      </c>
      <c r="J1828" t="s">
        <v>183</v>
      </c>
      <c r="K1828">
        <v>71</v>
      </c>
      <c r="L1828" t="s">
        <v>6057</v>
      </c>
      <c r="M1828" t="s">
        <v>368</v>
      </c>
      <c r="N1828" t="s">
        <v>3857</v>
      </c>
      <c r="O1828" s="3">
        <v>2800</v>
      </c>
      <c r="R1828" s="2">
        <v>45775</v>
      </c>
      <c r="T1828">
        <v>6</v>
      </c>
      <c r="U1828" s="3">
        <v>16800</v>
      </c>
      <c r="V1828" t="s">
        <v>65</v>
      </c>
      <c r="W1828">
        <v>5000532080001</v>
      </c>
      <c r="X1828">
        <v>0</v>
      </c>
      <c r="Y1828" s="3">
        <v>16800</v>
      </c>
      <c r="Z1828">
        <v>0</v>
      </c>
      <c r="AA1828">
        <v>0</v>
      </c>
      <c r="AB1828">
        <v>0</v>
      </c>
      <c r="AC1828">
        <v>0</v>
      </c>
      <c r="AF1828">
        <v>0</v>
      </c>
      <c r="AO1828">
        <v>500053208</v>
      </c>
      <c r="AP1828" t="s">
        <v>162</v>
      </c>
      <c r="AQ1828" t="s">
        <v>8373</v>
      </c>
      <c r="AS1828">
        <v>0</v>
      </c>
      <c r="AT1828">
        <v>0</v>
      </c>
      <c r="AU1828">
        <v>0</v>
      </c>
      <c r="AV1828">
        <v>0</v>
      </c>
      <c r="AW1828">
        <v>0</v>
      </c>
      <c r="AX1828">
        <v>0</v>
      </c>
      <c r="BB1828" t="s">
        <v>63</v>
      </c>
      <c r="BC1828" t="s">
        <v>6409</v>
      </c>
      <c r="BD1828">
        <v>0</v>
      </c>
      <c r="BF1828" t="s">
        <v>162</v>
      </c>
      <c r="BI1828" t="s">
        <v>3913</v>
      </c>
    </row>
    <row r="1829" spans="1:61" x14ac:dyDescent="0.35">
      <c r="A1829" t="s">
        <v>3912</v>
      </c>
      <c r="B1829">
        <v>10000</v>
      </c>
      <c r="C1829">
        <v>20000</v>
      </c>
      <c r="D1829" s="2">
        <v>45775</v>
      </c>
      <c r="E1829" t="s">
        <v>59</v>
      </c>
      <c r="F1829" t="s">
        <v>3896</v>
      </c>
      <c r="G1829" t="s">
        <v>3469</v>
      </c>
      <c r="I1829">
        <v>2</v>
      </c>
      <c r="J1829" t="s">
        <v>183</v>
      </c>
      <c r="K1829">
        <v>71</v>
      </c>
      <c r="L1829" t="s">
        <v>6057</v>
      </c>
      <c r="M1829" t="s">
        <v>368</v>
      </c>
      <c r="N1829" t="s">
        <v>3857</v>
      </c>
      <c r="O1829" s="3">
        <v>7000</v>
      </c>
      <c r="R1829" s="2">
        <v>45775</v>
      </c>
      <c r="T1829">
        <v>6</v>
      </c>
      <c r="U1829" s="3">
        <v>42000</v>
      </c>
      <c r="V1829" t="s">
        <v>65</v>
      </c>
      <c r="W1829">
        <v>5000538100001</v>
      </c>
      <c r="X1829">
        <v>0</v>
      </c>
      <c r="Y1829" s="3">
        <v>14000</v>
      </c>
      <c r="Z1829" s="3">
        <v>28000</v>
      </c>
      <c r="AA1829">
        <v>0</v>
      </c>
      <c r="AB1829">
        <v>0</v>
      </c>
      <c r="AC1829">
        <v>0</v>
      </c>
      <c r="AF1829">
        <v>0</v>
      </c>
      <c r="AO1829">
        <v>500053810</v>
      </c>
      <c r="AP1829" t="s">
        <v>162</v>
      </c>
      <c r="AQ1829" t="s">
        <v>8373</v>
      </c>
      <c r="AS1829">
        <v>0</v>
      </c>
      <c r="AT1829">
        <v>0</v>
      </c>
      <c r="AU1829">
        <v>0</v>
      </c>
      <c r="AV1829">
        <v>0</v>
      </c>
      <c r="AW1829">
        <v>0</v>
      </c>
      <c r="AX1829">
        <v>0</v>
      </c>
      <c r="BB1829" t="s">
        <v>63</v>
      </c>
      <c r="BC1829" t="s">
        <v>6410</v>
      </c>
      <c r="BD1829">
        <v>0</v>
      </c>
      <c r="BF1829" t="s">
        <v>162</v>
      </c>
      <c r="BI1829" t="s">
        <v>3913</v>
      </c>
    </row>
    <row r="1830" spans="1:61" x14ac:dyDescent="0.35">
      <c r="A1830" t="s">
        <v>3914</v>
      </c>
      <c r="B1830">
        <v>10000</v>
      </c>
      <c r="C1830">
        <v>20000</v>
      </c>
      <c r="D1830" s="2">
        <v>45775</v>
      </c>
      <c r="E1830" t="s">
        <v>59</v>
      </c>
      <c r="F1830" t="s">
        <v>3915</v>
      </c>
      <c r="G1830" t="s">
        <v>3469</v>
      </c>
      <c r="I1830">
        <v>2</v>
      </c>
      <c r="J1830" t="s">
        <v>183</v>
      </c>
      <c r="K1830">
        <v>71</v>
      </c>
      <c r="L1830" t="s">
        <v>6057</v>
      </c>
      <c r="M1830" t="s">
        <v>368</v>
      </c>
      <c r="N1830" t="s">
        <v>3857</v>
      </c>
      <c r="O1830" s="3">
        <v>11667</v>
      </c>
      <c r="R1830" s="2">
        <v>45775</v>
      </c>
      <c r="T1830">
        <v>6</v>
      </c>
      <c r="U1830" s="3">
        <v>70002</v>
      </c>
      <c r="V1830" t="s">
        <v>65</v>
      </c>
      <c r="W1830">
        <v>5000538120001</v>
      </c>
      <c r="X1830">
        <v>0</v>
      </c>
      <c r="Y1830" s="3">
        <v>28000</v>
      </c>
      <c r="Z1830" s="3">
        <v>42002</v>
      </c>
      <c r="AA1830">
        <v>0</v>
      </c>
      <c r="AB1830">
        <v>0</v>
      </c>
      <c r="AC1830">
        <v>0</v>
      </c>
      <c r="AF1830">
        <v>0</v>
      </c>
      <c r="AO1830">
        <v>500053812</v>
      </c>
      <c r="AP1830" t="s">
        <v>162</v>
      </c>
      <c r="AQ1830" t="s">
        <v>8373</v>
      </c>
      <c r="AS1830">
        <v>0</v>
      </c>
      <c r="AT1830">
        <v>0</v>
      </c>
      <c r="AU1830">
        <v>0</v>
      </c>
      <c r="AV1830">
        <v>0</v>
      </c>
      <c r="AW1830">
        <v>0</v>
      </c>
      <c r="AX1830">
        <v>0</v>
      </c>
      <c r="BB1830" t="s">
        <v>63</v>
      </c>
      <c r="BC1830" t="s">
        <v>6411</v>
      </c>
      <c r="BD1830">
        <v>0</v>
      </c>
      <c r="BF1830" t="s">
        <v>162</v>
      </c>
      <c r="BI1830" t="s">
        <v>3913</v>
      </c>
    </row>
    <row r="1831" spans="1:61" x14ac:dyDescent="0.35">
      <c r="A1831" t="s">
        <v>6412</v>
      </c>
      <c r="B1831">
        <v>10000</v>
      </c>
      <c r="C1831">
        <v>20000</v>
      </c>
      <c r="D1831" s="2">
        <v>45784</v>
      </c>
      <c r="E1831" t="s">
        <v>59</v>
      </c>
      <c r="F1831" t="s">
        <v>1571</v>
      </c>
      <c r="G1831" t="s">
        <v>6346</v>
      </c>
      <c r="I1831">
        <v>2</v>
      </c>
      <c r="J1831" t="s">
        <v>183</v>
      </c>
      <c r="K1831">
        <v>77</v>
      </c>
      <c r="L1831" t="s">
        <v>6043</v>
      </c>
      <c r="M1831" t="s">
        <v>192</v>
      </c>
      <c r="N1831" t="s">
        <v>3848</v>
      </c>
      <c r="O1831" s="3">
        <v>1250</v>
      </c>
      <c r="R1831" s="2">
        <v>45775</v>
      </c>
      <c r="T1831">
        <v>88</v>
      </c>
      <c r="U1831" s="3">
        <v>110000</v>
      </c>
      <c r="V1831" t="s">
        <v>65</v>
      </c>
      <c r="W1831" t="s">
        <v>5044</v>
      </c>
      <c r="X1831">
        <v>0</v>
      </c>
      <c r="Y1831" s="3">
        <v>100000</v>
      </c>
      <c r="Z1831" s="3">
        <v>10000</v>
      </c>
      <c r="AA1831">
        <v>0</v>
      </c>
      <c r="AB1831">
        <v>0</v>
      </c>
      <c r="AC1831">
        <v>0</v>
      </c>
      <c r="AF1831">
        <v>0</v>
      </c>
      <c r="AO1831" t="s">
        <v>5045</v>
      </c>
      <c r="AP1831" t="s">
        <v>108</v>
      </c>
      <c r="AQ1831" t="s">
        <v>13404</v>
      </c>
      <c r="AS1831">
        <v>0</v>
      </c>
      <c r="AT1831">
        <v>0</v>
      </c>
      <c r="AU1831">
        <v>0</v>
      </c>
      <c r="AV1831">
        <v>0</v>
      </c>
      <c r="AW1831">
        <v>0</v>
      </c>
      <c r="AX1831">
        <v>0</v>
      </c>
      <c r="BB1831" t="s">
        <v>63</v>
      </c>
      <c r="BC1831" t="s">
        <v>6413</v>
      </c>
      <c r="BD1831">
        <v>0</v>
      </c>
      <c r="BF1831" t="s">
        <v>108</v>
      </c>
      <c r="BI1831" t="s">
        <v>6414</v>
      </c>
    </row>
    <row r="1832" spans="1:61" x14ac:dyDescent="0.35">
      <c r="A1832" t="s">
        <v>6415</v>
      </c>
      <c r="B1832">
        <v>10000</v>
      </c>
      <c r="C1832">
        <v>20000</v>
      </c>
      <c r="D1832" s="2">
        <v>45784</v>
      </c>
      <c r="E1832" t="s">
        <v>59</v>
      </c>
      <c r="F1832" t="s">
        <v>912</v>
      </c>
      <c r="G1832" t="s">
        <v>6346</v>
      </c>
      <c r="I1832">
        <v>2</v>
      </c>
      <c r="J1832" t="s">
        <v>183</v>
      </c>
      <c r="K1832">
        <v>77</v>
      </c>
      <c r="L1832" t="s">
        <v>6043</v>
      </c>
      <c r="M1832" t="s">
        <v>192</v>
      </c>
      <c r="N1832" t="s">
        <v>3848</v>
      </c>
      <c r="O1832" s="3">
        <v>1250</v>
      </c>
      <c r="R1832" s="2">
        <v>45775</v>
      </c>
      <c r="T1832">
        <v>88</v>
      </c>
      <c r="U1832" s="3">
        <v>110000</v>
      </c>
      <c r="V1832" t="s">
        <v>65</v>
      </c>
      <c r="W1832" t="s">
        <v>880</v>
      </c>
      <c r="X1832">
        <v>0</v>
      </c>
      <c r="Y1832" s="3">
        <v>100000</v>
      </c>
      <c r="Z1832" s="3">
        <v>10000</v>
      </c>
      <c r="AA1832">
        <v>0</v>
      </c>
      <c r="AB1832">
        <v>0</v>
      </c>
      <c r="AC1832">
        <v>0</v>
      </c>
      <c r="AF1832">
        <v>0</v>
      </c>
      <c r="AO1832" t="s">
        <v>881</v>
      </c>
      <c r="AP1832" t="s">
        <v>108</v>
      </c>
      <c r="AQ1832" t="s">
        <v>13404</v>
      </c>
      <c r="AS1832">
        <v>0</v>
      </c>
      <c r="AT1832">
        <v>0</v>
      </c>
      <c r="AU1832">
        <v>0</v>
      </c>
      <c r="AV1832">
        <v>0</v>
      </c>
      <c r="AW1832">
        <v>0</v>
      </c>
      <c r="AX1832">
        <v>0</v>
      </c>
      <c r="BB1832" t="s">
        <v>63</v>
      </c>
      <c r="BC1832" t="s">
        <v>6416</v>
      </c>
      <c r="BD1832">
        <v>0</v>
      </c>
      <c r="BF1832" t="s">
        <v>108</v>
      </c>
      <c r="BI1832" t="s">
        <v>6417</v>
      </c>
    </row>
    <row r="1833" spans="1:61" x14ac:dyDescent="0.35">
      <c r="A1833" t="s">
        <v>4033</v>
      </c>
      <c r="B1833">
        <v>10000</v>
      </c>
      <c r="C1833">
        <v>40000</v>
      </c>
      <c r="D1833" s="2">
        <v>45776</v>
      </c>
      <c r="E1833" t="s">
        <v>59</v>
      </c>
      <c r="F1833" s="4">
        <v>0.46378472222222222</v>
      </c>
      <c r="G1833" t="s">
        <v>4034</v>
      </c>
      <c r="I1833">
        <v>3</v>
      </c>
      <c r="J1833" t="s">
        <v>183</v>
      </c>
      <c r="K1833">
        <v>85</v>
      </c>
      <c r="L1833" t="s">
        <v>6060</v>
      </c>
      <c r="M1833" t="s">
        <v>940</v>
      </c>
      <c r="N1833" t="s">
        <v>3864</v>
      </c>
      <c r="O1833" s="3">
        <v>27273</v>
      </c>
      <c r="R1833" s="2">
        <v>45775</v>
      </c>
      <c r="T1833">
        <v>11</v>
      </c>
      <c r="U1833" s="3">
        <v>300003</v>
      </c>
      <c r="V1833" t="s">
        <v>65</v>
      </c>
      <c r="W1833" t="s">
        <v>4035</v>
      </c>
      <c r="X1833">
        <v>0</v>
      </c>
      <c r="Y1833" s="3">
        <v>300000</v>
      </c>
      <c r="Z1833">
        <v>3</v>
      </c>
      <c r="AA1833">
        <v>0</v>
      </c>
      <c r="AB1833">
        <v>0</v>
      </c>
      <c r="AC1833">
        <v>0</v>
      </c>
      <c r="AF1833">
        <v>0</v>
      </c>
      <c r="AO1833" t="s">
        <v>4036</v>
      </c>
      <c r="AP1833" t="s">
        <v>108</v>
      </c>
      <c r="AQ1833" t="s">
        <v>13404</v>
      </c>
      <c r="AS1833">
        <v>0</v>
      </c>
      <c r="AT1833">
        <v>0</v>
      </c>
      <c r="AU1833">
        <v>0</v>
      </c>
      <c r="AV1833">
        <v>0</v>
      </c>
      <c r="AW1833">
        <v>0</v>
      </c>
      <c r="AX1833">
        <v>0</v>
      </c>
      <c r="BB1833" t="s">
        <v>63</v>
      </c>
      <c r="BC1833" t="s">
        <v>6418</v>
      </c>
      <c r="BD1833">
        <v>0</v>
      </c>
      <c r="BF1833" t="s">
        <v>108</v>
      </c>
      <c r="BI1833" t="s">
        <v>4037</v>
      </c>
    </row>
    <row r="1834" spans="1:61" x14ac:dyDescent="0.35">
      <c r="A1834" t="s">
        <v>4014</v>
      </c>
      <c r="B1834">
        <v>10000</v>
      </c>
      <c r="C1834">
        <v>10000</v>
      </c>
      <c r="D1834" s="2">
        <v>45776</v>
      </c>
      <c r="E1834" t="s">
        <v>59</v>
      </c>
      <c r="F1834" t="s">
        <v>4015</v>
      </c>
      <c r="G1834" t="s">
        <v>570</v>
      </c>
      <c r="I1834">
        <v>1</v>
      </c>
      <c r="J1834" t="s">
        <v>183</v>
      </c>
      <c r="K1834">
        <v>59</v>
      </c>
      <c r="L1834" t="s">
        <v>6045</v>
      </c>
      <c r="M1834" t="s">
        <v>73</v>
      </c>
      <c r="N1834" t="s">
        <v>3811</v>
      </c>
      <c r="O1834">
        <v>500</v>
      </c>
      <c r="R1834" s="2">
        <v>45775</v>
      </c>
      <c r="T1834">
        <v>6</v>
      </c>
      <c r="U1834" s="3">
        <v>3000</v>
      </c>
      <c r="V1834" t="s">
        <v>65</v>
      </c>
      <c r="W1834" t="s">
        <v>2521</v>
      </c>
      <c r="X1834">
        <v>0</v>
      </c>
      <c r="Y1834" s="3">
        <v>3000</v>
      </c>
      <c r="Z1834">
        <v>0</v>
      </c>
      <c r="AA1834">
        <v>0</v>
      </c>
      <c r="AB1834">
        <v>0</v>
      </c>
      <c r="AC1834">
        <v>0</v>
      </c>
      <c r="AF1834">
        <v>0</v>
      </c>
      <c r="AO1834" t="s">
        <v>2522</v>
      </c>
      <c r="AP1834" t="s">
        <v>571</v>
      </c>
      <c r="AQ1834" t="s">
        <v>14937</v>
      </c>
      <c r="AS1834">
        <v>0</v>
      </c>
      <c r="AT1834">
        <v>0</v>
      </c>
      <c r="AU1834">
        <v>0</v>
      </c>
      <c r="AV1834">
        <v>0</v>
      </c>
      <c r="AW1834">
        <v>0</v>
      </c>
      <c r="AX1834">
        <v>0</v>
      </c>
      <c r="BB1834" t="s">
        <v>63</v>
      </c>
      <c r="BC1834" t="s">
        <v>6003</v>
      </c>
      <c r="BD1834">
        <v>0</v>
      </c>
      <c r="BF1834" t="s">
        <v>571</v>
      </c>
      <c r="BI1834" t="s">
        <v>4016</v>
      </c>
    </row>
    <row r="1835" spans="1:61" x14ac:dyDescent="0.35">
      <c r="A1835" t="s">
        <v>4017</v>
      </c>
      <c r="B1835">
        <v>10000</v>
      </c>
      <c r="C1835">
        <v>10000</v>
      </c>
      <c r="D1835" s="2">
        <v>45776</v>
      </c>
      <c r="E1835" t="s">
        <v>59</v>
      </c>
      <c r="F1835" t="s">
        <v>4015</v>
      </c>
      <c r="G1835" t="s">
        <v>570</v>
      </c>
      <c r="I1835">
        <v>1</v>
      </c>
      <c r="J1835" t="s">
        <v>183</v>
      </c>
      <c r="K1835">
        <v>59</v>
      </c>
      <c r="L1835" t="s">
        <v>6045</v>
      </c>
      <c r="M1835" t="s">
        <v>73</v>
      </c>
      <c r="N1835" t="s">
        <v>3811</v>
      </c>
      <c r="O1835" s="3">
        <v>1000</v>
      </c>
      <c r="R1835" s="2">
        <v>45775</v>
      </c>
      <c r="T1835">
        <v>6</v>
      </c>
      <c r="U1835" s="3">
        <v>6000</v>
      </c>
      <c r="V1835" t="s">
        <v>65</v>
      </c>
      <c r="W1835" t="s">
        <v>2521</v>
      </c>
      <c r="X1835">
        <v>0</v>
      </c>
      <c r="Y1835" s="3">
        <v>6000</v>
      </c>
      <c r="Z1835">
        <v>0</v>
      </c>
      <c r="AA1835">
        <v>0</v>
      </c>
      <c r="AB1835">
        <v>0</v>
      </c>
      <c r="AC1835">
        <v>0</v>
      </c>
      <c r="AF1835">
        <v>0</v>
      </c>
      <c r="AO1835" t="s">
        <v>2522</v>
      </c>
      <c r="AP1835" t="s">
        <v>571</v>
      </c>
      <c r="AQ1835" t="s">
        <v>14937</v>
      </c>
      <c r="AS1835">
        <v>0</v>
      </c>
      <c r="AT1835">
        <v>0</v>
      </c>
      <c r="AU1835">
        <v>0</v>
      </c>
      <c r="AV1835">
        <v>0</v>
      </c>
      <c r="AW1835">
        <v>0</v>
      </c>
      <c r="AX1835">
        <v>0</v>
      </c>
      <c r="BB1835" t="s">
        <v>63</v>
      </c>
      <c r="BC1835" t="s">
        <v>6419</v>
      </c>
      <c r="BD1835">
        <v>0</v>
      </c>
      <c r="BF1835" t="s">
        <v>571</v>
      </c>
      <c r="BI1835" t="s">
        <v>4018</v>
      </c>
    </row>
    <row r="1836" spans="1:61" x14ac:dyDescent="0.35">
      <c r="A1836" t="s">
        <v>4019</v>
      </c>
      <c r="B1836">
        <v>10000</v>
      </c>
      <c r="C1836">
        <v>10000</v>
      </c>
      <c r="D1836" s="2">
        <v>45776</v>
      </c>
      <c r="E1836" t="s">
        <v>59</v>
      </c>
      <c r="F1836" t="s">
        <v>4015</v>
      </c>
      <c r="G1836" t="s">
        <v>570</v>
      </c>
      <c r="I1836">
        <v>1</v>
      </c>
      <c r="J1836" t="s">
        <v>183</v>
      </c>
      <c r="K1836">
        <v>59</v>
      </c>
      <c r="L1836" t="s">
        <v>6045</v>
      </c>
      <c r="M1836" t="s">
        <v>73</v>
      </c>
      <c r="N1836" t="s">
        <v>3811</v>
      </c>
      <c r="O1836" s="3">
        <v>1000</v>
      </c>
      <c r="R1836" s="2">
        <v>45775</v>
      </c>
      <c r="T1836">
        <v>6</v>
      </c>
      <c r="U1836" s="3">
        <v>6000</v>
      </c>
      <c r="V1836" t="s">
        <v>65</v>
      </c>
      <c r="W1836" t="s">
        <v>2521</v>
      </c>
      <c r="X1836">
        <v>0</v>
      </c>
      <c r="Y1836" s="3">
        <v>6000</v>
      </c>
      <c r="Z1836">
        <v>0</v>
      </c>
      <c r="AA1836">
        <v>0</v>
      </c>
      <c r="AB1836">
        <v>0</v>
      </c>
      <c r="AC1836">
        <v>0</v>
      </c>
      <c r="AF1836">
        <v>0</v>
      </c>
      <c r="AO1836" t="s">
        <v>2522</v>
      </c>
      <c r="AP1836" t="s">
        <v>571</v>
      </c>
      <c r="AQ1836" t="s">
        <v>14937</v>
      </c>
      <c r="AS1836">
        <v>0</v>
      </c>
      <c r="AT1836">
        <v>0</v>
      </c>
      <c r="AU1836">
        <v>0</v>
      </c>
      <c r="AV1836">
        <v>0</v>
      </c>
      <c r="AW1836">
        <v>0</v>
      </c>
      <c r="AX1836">
        <v>0</v>
      </c>
      <c r="BB1836" t="s">
        <v>63</v>
      </c>
      <c r="BC1836" t="s">
        <v>6420</v>
      </c>
      <c r="BD1836">
        <v>0</v>
      </c>
      <c r="BF1836" t="s">
        <v>571</v>
      </c>
      <c r="BI1836" t="s">
        <v>4020</v>
      </c>
    </row>
    <row r="1837" spans="1:61" x14ac:dyDescent="0.35">
      <c r="A1837" t="s">
        <v>4019</v>
      </c>
      <c r="B1837">
        <v>20000</v>
      </c>
      <c r="C1837">
        <v>10000</v>
      </c>
      <c r="D1837" s="2">
        <v>45776</v>
      </c>
      <c r="E1837" t="s">
        <v>59</v>
      </c>
      <c r="F1837" t="s">
        <v>4015</v>
      </c>
      <c r="G1837" t="s">
        <v>570</v>
      </c>
      <c r="I1837">
        <v>1</v>
      </c>
      <c r="J1837" t="s">
        <v>183</v>
      </c>
      <c r="K1837">
        <v>59</v>
      </c>
      <c r="L1837" t="s">
        <v>6045</v>
      </c>
      <c r="M1837" t="s">
        <v>73</v>
      </c>
      <c r="N1837" t="s">
        <v>3811</v>
      </c>
      <c r="O1837" s="3">
        <v>1000</v>
      </c>
      <c r="R1837" s="2">
        <v>45775</v>
      </c>
      <c r="T1837">
        <v>6</v>
      </c>
      <c r="U1837" s="3">
        <v>6000</v>
      </c>
      <c r="V1837" t="s">
        <v>65</v>
      </c>
      <c r="W1837" t="s">
        <v>2521</v>
      </c>
      <c r="X1837">
        <v>0</v>
      </c>
      <c r="Y1837" s="3">
        <v>6000</v>
      </c>
      <c r="Z1837">
        <v>0</v>
      </c>
      <c r="AA1837">
        <v>0</v>
      </c>
      <c r="AB1837">
        <v>0</v>
      </c>
      <c r="AC1837">
        <v>0</v>
      </c>
      <c r="AF1837">
        <v>0</v>
      </c>
      <c r="AO1837" t="s">
        <v>2522</v>
      </c>
      <c r="AP1837" t="s">
        <v>571</v>
      </c>
      <c r="AQ1837" t="s">
        <v>14937</v>
      </c>
      <c r="AS1837">
        <v>0</v>
      </c>
      <c r="AT1837">
        <v>0</v>
      </c>
      <c r="AU1837">
        <v>0</v>
      </c>
      <c r="AV1837">
        <v>0</v>
      </c>
      <c r="AW1837">
        <v>0</v>
      </c>
      <c r="AX1837">
        <v>0</v>
      </c>
      <c r="BB1837" t="s">
        <v>63</v>
      </c>
      <c r="BC1837" t="s">
        <v>6420</v>
      </c>
      <c r="BD1837">
        <v>0</v>
      </c>
      <c r="BF1837" t="s">
        <v>571</v>
      </c>
      <c r="BI1837" t="s">
        <v>4020</v>
      </c>
    </row>
    <row r="1838" spans="1:61" x14ac:dyDescent="0.35">
      <c r="A1838" t="s">
        <v>3916</v>
      </c>
      <c r="B1838">
        <v>10000</v>
      </c>
      <c r="C1838">
        <v>20000</v>
      </c>
      <c r="D1838" s="2">
        <v>45775</v>
      </c>
      <c r="E1838" t="s">
        <v>59</v>
      </c>
      <c r="F1838" t="s">
        <v>3917</v>
      </c>
      <c r="G1838" t="s">
        <v>3918</v>
      </c>
      <c r="I1838">
        <v>1</v>
      </c>
      <c r="J1838" t="s">
        <v>183</v>
      </c>
      <c r="K1838">
        <v>60</v>
      </c>
      <c r="L1838" t="s">
        <v>6048</v>
      </c>
      <c r="M1838" t="s">
        <v>222</v>
      </c>
      <c r="N1838" t="s">
        <v>3835</v>
      </c>
      <c r="O1838" s="3">
        <v>7050</v>
      </c>
      <c r="R1838" s="2">
        <v>45775</v>
      </c>
      <c r="T1838">
        <v>2</v>
      </c>
      <c r="U1838" s="3">
        <v>14100</v>
      </c>
      <c r="V1838" t="s">
        <v>65</v>
      </c>
      <c r="W1838" t="s">
        <v>3919</v>
      </c>
      <c r="X1838">
        <v>0</v>
      </c>
      <c r="Y1838" s="3">
        <v>18900</v>
      </c>
      <c r="Z1838" s="3">
        <v>-4800</v>
      </c>
      <c r="AA1838">
        <v>0</v>
      </c>
      <c r="AB1838">
        <v>0</v>
      </c>
      <c r="AC1838">
        <v>0</v>
      </c>
      <c r="AF1838">
        <v>0</v>
      </c>
      <c r="AO1838" t="s">
        <v>3920</v>
      </c>
      <c r="AP1838" t="s">
        <v>68</v>
      </c>
      <c r="AQ1838" t="s">
        <v>26186</v>
      </c>
      <c r="AS1838">
        <v>0</v>
      </c>
      <c r="AT1838">
        <v>0</v>
      </c>
      <c r="AU1838">
        <v>0</v>
      </c>
      <c r="AV1838">
        <v>0</v>
      </c>
      <c r="AW1838">
        <v>0</v>
      </c>
      <c r="AX1838">
        <v>0</v>
      </c>
      <c r="BB1838" t="s">
        <v>63</v>
      </c>
      <c r="BC1838" t="s">
        <v>6421</v>
      </c>
      <c r="BD1838">
        <v>0</v>
      </c>
      <c r="BF1838" t="s">
        <v>68</v>
      </c>
      <c r="BI1838" t="s">
        <v>3921</v>
      </c>
    </row>
    <row r="1839" spans="1:61" x14ac:dyDescent="0.35">
      <c r="A1839" t="s">
        <v>4038</v>
      </c>
      <c r="B1839">
        <v>10000</v>
      </c>
      <c r="C1839">
        <v>10000</v>
      </c>
      <c r="D1839" s="2">
        <v>45776</v>
      </c>
      <c r="E1839" t="s">
        <v>59</v>
      </c>
      <c r="F1839" s="4">
        <v>0.46488425925925925</v>
      </c>
      <c r="G1839" t="s">
        <v>4039</v>
      </c>
      <c r="I1839">
        <v>1</v>
      </c>
      <c r="J1839" t="s">
        <v>183</v>
      </c>
      <c r="K1839">
        <v>93</v>
      </c>
      <c r="L1839" t="s">
        <v>6072</v>
      </c>
      <c r="M1839" t="s">
        <v>813</v>
      </c>
      <c r="N1839" t="s">
        <v>3824</v>
      </c>
      <c r="O1839">
        <v>400</v>
      </c>
      <c r="R1839" s="2">
        <v>45775</v>
      </c>
      <c r="T1839">
        <v>20</v>
      </c>
      <c r="U1839" s="3">
        <v>8000</v>
      </c>
      <c r="V1839" t="s">
        <v>65</v>
      </c>
      <c r="W1839" t="s">
        <v>4041</v>
      </c>
      <c r="X1839">
        <v>0</v>
      </c>
      <c r="Y1839" s="3">
        <v>3000</v>
      </c>
      <c r="Z1839" s="3">
        <v>5000</v>
      </c>
      <c r="AA1839">
        <v>0</v>
      </c>
      <c r="AB1839">
        <v>0</v>
      </c>
      <c r="AC1839">
        <v>0</v>
      </c>
      <c r="AF1839">
        <v>0</v>
      </c>
      <c r="AO1839" t="s">
        <v>4042</v>
      </c>
      <c r="AP1839" t="s">
        <v>147</v>
      </c>
      <c r="AQ1839" t="s">
        <v>12644</v>
      </c>
      <c r="AS1839">
        <v>0</v>
      </c>
      <c r="AT1839">
        <v>0</v>
      </c>
      <c r="AU1839">
        <v>0</v>
      </c>
      <c r="AV1839">
        <v>0</v>
      </c>
      <c r="AW1839">
        <v>0</v>
      </c>
      <c r="AX1839">
        <v>0</v>
      </c>
      <c r="BB1839" t="s">
        <v>63</v>
      </c>
      <c r="BC1839" t="s">
        <v>6318</v>
      </c>
      <c r="BD1839">
        <v>0</v>
      </c>
      <c r="BF1839" t="s">
        <v>147</v>
      </c>
      <c r="BI1839" t="s">
        <v>4043</v>
      </c>
    </row>
    <row r="1840" spans="1:61" x14ac:dyDescent="0.35">
      <c r="A1840" t="s">
        <v>4021</v>
      </c>
      <c r="B1840">
        <v>10000</v>
      </c>
      <c r="C1840">
        <v>20000</v>
      </c>
      <c r="D1840" s="2">
        <v>45776</v>
      </c>
      <c r="E1840" t="s">
        <v>59</v>
      </c>
      <c r="F1840" t="s">
        <v>4022</v>
      </c>
      <c r="G1840" t="s">
        <v>4023</v>
      </c>
      <c r="I1840">
        <v>2</v>
      </c>
      <c r="J1840" t="s">
        <v>183</v>
      </c>
      <c r="K1840">
        <v>60</v>
      </c>
      <c r="L1840" t="s">
        <v>6048</v>
      </c>
      <c r="M1840" t="s">
        <v>222</v>
      </c>
      <c r="N1840" t="s">
        <v>3835</v>
      </c>
      <c r="O1840" s="3">
        <v>3000</v>
      </c>
      <c r="R1840" s="2">
        <v>45775</v>
      </c>
      <c r="T1840">
        <v>2</v>
      </c>
      <c r="U1840" s="3">
        <v>6000</v>
      </c>
      <c r="V1840" t="s">
        <v>65</v>
      </c>
      <c r="W1840" t="s">
        <v>4025</v>
      </c>
      <c r="X1840">
        <v>0</v>
      </c>
      <c r="Y1840" s="3">
        <v>5000</v>
      </c>
      <c r="Z1840" s="3">
        <v>1000</v>
      </c>
      <c r="AA1840">
        <v>0</v>
      </c>
      <c r="AB1840">
        <v>0</v>
      </c>
      <c r="AC1840">
        <v>0</v>
      </c>
      <c r="AF1840">
        <v>0</v>
      </c>
      <c r="AO1840" t="s">
        <v>4026</v>
      </c>
      <c r="AP1840" t="s">
        <v>282</v>
      </c>
      <c r="AQ1840" t="s">
        <v>14518</v>
      </c>
      <c r="AS1840">
        <v>0</v>
      </c>
      <c r="AT1840">
        <v>0</v>
      </c>
      <c r="AU1840">
        <v>0</v>
      </c>
      <c r="AV1840">
        <v>0</v>
      </c>
      <c r="AW1840">
        <v>0</v>
      </c>
      <c r="AX1840">
        <v>0</v>
      </c>
      <c r="BB1840" t="s">
        <v>63</v>
      </c>
      <c r="BC1840" t="s">
        <v>6422</v>
      </c>
      <c r="BD1840">
        <v>0</v>
      </c>
      <c r="BF1840" t="s">
        <v>282</v>
      </c>
      <c r="BI1840" t="s">
        <v>4027</v>
      </c>
    </row>
    <row r="1841" spans="1:61" x14ac:dyDescent="0.35">
      <c r="A1841" t="s">
        <v>3922</v>
      </c>
      <c r="B1841">
        <v>10000</v>
      </c>
      <c r="C1841">
        <v>10000</v>
      </c>
      <c r="D1841" s="2">
        <v>45775</v>
      </c>
      <c r="E1841" t="s">
        <v>59</v>
      </c>
      <c r="F1841" t="s">
        <v>3923</v>
      </c>
      <c r="G1841" t="s">
        <v>3924</v>
      </c>
      <c r="I1841">
        <v>1</v>
      </c>
      <c r="J1841" t="s">
        <v>183</v>
      </c>
      <c r="K1841">
        <v>22</v>
      </c>
      <c r="L1841" t="s">
        <v>6063</v>
      </c>
      <c r="M1841" t="s">
        <v>685</v>
      </c>
      <c r="N1841" t="s">
        <v>3805</v>
      </c>
      <c r="O1841">
        <v>600</v>
      </c>
      <c r="R1841" s="2">
        <v>45775</v>
      </c>
      <c r="T1841">
        <v>2</v>
      </c>
      <c r="U1841" s="3">
        <v>1200</v>
      </c>
      <c r="V1841" t="s">
        <v>65</v>
      </c>
      <c r="W1841" t="s">
        <v>3926</v>
      </c>
      <c r="X1841">
        <v>0</v>
      </c>
      <c r="Y1841" s="3">
        <v>1200</v>
      </c>
      <c r="Z1841">
        <v>0</v>
      </c>
      <c r="AA1841">
        <v>0</v>
      </c>
      <c r="AB1841">
        <v>0</v>
      </c>
      <c r="AC1841">
        <v>0</v>
      </c>
      <c r="AF1841">
        <v>0</v>
      </c>
      <c r="AO1841" t="s">
        <v>3927</v>
      </c>
      <c r="AP1841" t="s">
        <v>1741</v>
      </c>
      <c r="AQ1841" t="s">
        <v>22680</v>
      </c>
      <c r="AS1841">
        <v>0</v>
      </c>
      <c r="AT1841">
        <v>0</v>
      </c>
      <c r="AU1841">
        <v>0</v>
      </c>
      <c r="AV1841">
        <v>0</v>
      </c>
      <c r="AW1841">
        <v>0</v>
      </c>
      <c r="AX1841">
        <v>0</v>
      </c>
      <c r="BB1841" t="s">
        <v>63</v>
      </c>
      <c r="BC1841" t="s">
        <v>6423</v>
      </c>
      <c r="BD1841">
        <v>0</v>
      </c>
      <c r="BF1841" t="s">
        <v>1741</v>
      </c>
      <c r="BI1841" t="s">
        <v>3928</v>
      </c>
    </row>
    <row r="1842" spans="1:61" x14ac:dyDescent="0.35">
      <c r="A1842" t="s">
        <v>6424</v>
      </c>
      <c r="B1842">
        <v>10000</v>
      </c>
      <c r="C1842">
        <v>10000</v>
      </c>
      <c r="D1842" s="2">
        <v>45784</v>
      </c>
      <c r="E1842" t="s">
        <v>59</v>
      </c>
      <c r="F1842" s="4">
        <v>0.48310185185185184</v>
      </c>
      <c r="G1842" t="s">
        <v>6425</v>
      </c>
      <c r="I1842">
        <v>1</v>
      </c>
      <c r="J1842" t="s">
        <v>183</v>
      </c>
      <c r="K1842">
        <v>88</v>
      </c>
      <c r="L1842" t="s">
        <v>6058</v>
      </c>
      <c r="M1842" t="s">
        <v>144</v>
      </c>
      <c r="N1842" t="s">
        <v>3855</v>
      </c>
      <c r="O1842" s="3">
        <v>3250</v>
      </c>
      <c r="R1842" s="2">
        <v>45775</v>
      </c>
      <c r="T1842">
        <v>2</v>
      </c>
      <c r="U1842" s="3">
        <v>6500</v>
      </c>
      <c r="V1842" t="s">
        <v>65</v>
      </c>
      <c r="W1842" t="s">
        <v>6426</v>
      </c>
      <c r="X1842">
        <v>0</v>
      </c>
      <c r="Y1842" s="3">
        <v>6000</v>
      </c>
      <c r="Z1842">
        <v>500</v>
      </c>
      <c r="AA1842">
        <v>0</v>
      </c>
      <c r="AB1842">
        <v>0</v>
      </c>
      <c r="AC1842">
        <v>0</v>
      </c>
      <c r="AF1842">
        <v>0</v>
      </c>
      <c r="AO1842" t="s">
        <v>6427</v>
      </c>
      <c r="AP1842" t="s">
        <v>629</v>
      </c>
      <c r="AQ1842" t="s">
        <v>26176</v>
      </c>
      <c r="AS1842">
        <v>0</v>
      </c>
      <c r="AT1842">
        <v>0</v>
      </c>
      <c r="AU1842">
        <v>0</v>
      </c>
      <c r="AV1842">
        <v>0</v>
      </c>
      <c r="AW1842">
        <v>0</v>
      </c>
      <c r="AX1842">
        <v>0</v>
      </c>
      <c r="BB1842" t="s">
        <v>63</v>
      </c>
      <c r="BC1842" t="s">
        <v>6428</v>
      </c>
      <c r="BD1842">
        <v>0</v>
      </c>
      <c r="BF1842" t="s">
        <v>629</v>
      </c>
      <c r="BI1842" t="s">
        <v>6327</v>
      </c>
    </row>
    <row r="1843" spans="1:61" x14ac:dyDescent="0.35">
      <c r="A1843" t="s">
        <v>5861</v>
      </c>
      <c r="B1843">
        <v>10000</v>
      </c>
      <c r="C1843">
        <v>20000</v>
      </c>
      <c r="D1843" s="2">
        <v>45776</v>
      </c>
      <c r="E1843" t="s">
        <v>59</v>
      </c>
      <c r="F1843" t="s">
        <v>5862</v>
      </c>
      <c r="G1843" t="s">
        <v>5863</v>
      </c>
      <c r="I1843">
        <v>2</v>
      </c>
      <c r="J1843" t="s">
        <v>183</v>
      </c>
      <c r="K1843">
        <v>105</v>
      </c>
      <c r="L1843" t="s">
        <v>6067</v>
      </c>
      <c r="M1843" t="s">
        <v>281</v>
      </c>
      <c r="N1843" t="s">
        <v>3851</v>
      </c>
      <c r="O1843">
        <v>167</v>
      </c>
      <c r="R1843" s="2">
        <v>45775</v>
      </c>
      <c r="T1843">
        <v>30</v>
      </c>
      <c r="U1843" s="3">
        <v>5010</v>
      </c>
      <c r="V1843" t="s">
        <v>65</v>
      </c>
      <c r="W1843" t="s">
        <v>1913</v>
      </c>
      <c r="X1843">
        <v>0</v>
      </c>
      <c r="Y1843" s="3">
        <v>5000</v>
      </c>
      <c r="Z1843">
        <v>10</v>
      </c>
      <c r="AA1843">
        <v>0</v>
      </c>
      <c r="AB1843">
        <v>0</v>
      </c>
      <c r="AC1843">
        <v>0</v>
      </c>
      <c r="AF1843">
        <v>0</v>
      </c>
      <c r="AO1843" t="s">
        <v>1914</v>
      </c>
      <c r="AP1843" t="s">
        <v>1915</v>
      </c>
      <c r="AQ1843" t="s">
        <v>16389</v>
      </c>
      <c r="AS1843">
        <v>0</v>
      </c>
      <c r="AT1843">
        <v>0</v>
      </c>
      <c r="AU1843">
        <v>0</v>
      </c>
      <c r="AV1843">
        <v>0</v>
      </c>
      <c r="AW1843">
        <v>0</v>
      </c>
      <c r="AX1843">
        <v>0</v>
      </c>
      <c r="BB1843" t="s">
        <v>63</v>
      </c>
      <c r="BC1843" t="s">
        <v>6429</v>
      </c>
      <c r="BD1843">
        <v>0</v>
      </c>
      <c r="BF1843" t="s">
        <v>1915</v>
      </c>
      <c r="BI1843" t="s">
        <v>5864</v>
      </c>
    </row>
    <row r="1844" spans="1:61" x14ac:dyDescent="0.35">
      <c r="A1844" t="s">
        <v>5865</v>
      </c>
      <c r="B1844">
        <v>10000</v>
      </c>
      <c r="C1844">
        <v>20000</v>
      </c>
      <c r="D1844" s="2">
        <v>45776</v>
      </c>
      <c r="E1844" t="s">
        <v>59</v>
      </c>
      <c r="F1844" t="s">
        <v>5866</v>
      </c>
      <c r="G1844" t="s">
        <v>5863</v>
      </c>
      <c r="I1844">
        <v>2</v>
      </c>
      <c r="J1844" t="s">
        <v>183</v>
      </c>
      <c r="K1844">
        <v>105</v>
      </c>
      <c r="L1844" t="s">
        <v>6067</v>
      </c>
      <c r="M1844" t="s">
        <v>281</v>
      </c>
      <c r="N1844" t="s">
        <v>3851</v>
      </c>
      <c r="O1844">
        <v>143</v>
      </c>
      <c r="R1844" s="2">
        <v>45775</v>
      </c>
      <c r="T1844">
        <v>35</v>
      </c>
      <c r="U1844" s="3">
        <v>5005</v>
      </c>
      <c r="V1844" t="s">
        <v>65</v>
      </c>
      <c r="W1844" t="s">
        <v>1920</v>
      </c>
      <c r="X1844">
        <v>0</v>
      </c>
      <c r="Y1844" s="3">
        <v>5000</v>
      </c>
      <c r="Z1844">
        <v>5</v>
      </c>
      <c r="AA1844">
        <v>0</v>
      </c>
      <c r="AB1844">
        <v>0</v>
      </c>
      <c r="AC1844">
        <v>0</v>
      </c>
      <c r="AF1844">
        <v>0</v>
      </c>
      <c r="AO1844" t="s">
        <v>1921</v>
      </c>
      <c r="AP1844" t="s">
        <v>1915</v>
      </c>
      <c r="AQ1844" t="s">
        <v>16389</v>
      </c>
      <c r="AS1844">
        <v>0</v>
      </c>
      <c r="AT1844">
        <v>0</v>
      </c>
      <c r="AU1844">
        <v>0</v>
      </c>
      <c r="AV1844">
        <v>0</v>
      </c>
      <c r="AW1844">
        <v>0</v>
      </c>
      <c r="AX1844">
        <v>0</v>
      </c>
      <c r="BB1844" t="s">
        <v>63</v>
      </c>
      <c r="BC1844" t="s">
        <v>6430</v>
      </c>
      <c r="BD1844">
        <v>0</v>
      </c>
      <c r="BF1844" t="s">
        <v>1915</v>
      </c>
      <c r="BI1844" t="s">
        <v>5864</v>
      </c>
    </row>
    <row r="1845" spans="1:61" x14ac:dyDescent="0.35">
      <c r="A1845" t="s">
        <v>5867</v>
      </c>
      <c r="B1845">
        <v>10000</v>
      </c>
      <c r="C1845">
        <v>20000</v>
      </c>
      <c r="D1845" s="2">
        <v>45776</v>
      </c>
      <c r="E1845" t="s">
        <v>59</v>
      </c>
      <c r="F1845" t="s">
        <v>5866</v>
      </c>
      <c r="G1845" t="s">
        <v>5863</v>
      </c>
      <c r="I1845">
        <v>2</v>
      </c>
      <c r="J1845" t="s">
        <v>183</v>
      </c>
      <c r="K1845">
        <v>105</v>
      </c>
      <c r="L1845" t="s">
        <v>6067</v>
      </c>
      <c r="M1845" t="s">
        <v>281</v>
      </c>
      <c r="N1845" t="s">
        <v>3851</v>
      </c>
      <c r="O1845">
        <v>143</v>
      </c>
      <c r="R1845" s="2">
        <v>45775</v>
      </c>
      <c r="T1845">
        <v>35</v>
      </c>
      <c r="U1845" s="3">
        <v>5005</v>
      </c>
      <c r="V1845" t="s">
        <v>65</v>
      </c>
      <c r="W1845" t="s">
        <v>1925</v>
      </c>
      <c r="X1845">
        <v>0</v>
      </c>
      <c r="Y1845" s="3">
        <v>5000</v>
      </c>
      <c r="Z1845">
        <v>5</v>
      </c>
      <c r="AA1845">
        <v>0</v>
      </c>
      <c r="AB1845">
        <v>0</v>
      </c>
      <c r="AC1845">
        <v>0</v>
      </c>
      <c r="AF1845">
        <v>0</v>
      </c>
      <c r="AO1845" t="s">
        <v>1926</v>
      </c>
      <c r="AP1845" t="s">
        <v>1915</v>
      </c>
      <c r="AQ1845" t="s">
        <v>16389</v>
      </c>
      <c r="AS1845">
        <v>0</v>
      </c>
      <c r="AT1845">
        <v>0</v>
      </c>
      <c r="AU1845">
        <v>0</v>
      </c>
      <c r="AV1845">
        <v>0</v>
      </c>
      <c r="AW1845">
        <v>0</v>
      </c>
      <c r="AX1845">
        <v>0</v>
      </c>
      <c r="BB1845" t="s">
        <v>63</v>
      </c>
      <c r="BC1845" t="s">
        <v>6431</v>
      </c>
      <c r="BD1845">
        <v>0</v>
      </c>
      <c r="BF1845" t="s">
        <v>1915</v>
      </c>
      <c r="BI1845" t="s">
        <v>5864</v>
      </c>
    </row>
    <row r="1846" spans="1:61" x14ac:dyDescent="0.35">
      <c r="A1846" t="s">
        <v>5868</v>
      </c>
      <c r="B1846">
        <v>10000</v>
      </c>
      <c r="C1846">
        <v>20000</v>
      </c>
      <c r="D1846" s="2">
        <v>45776</v>
      </c>
      <c r="E1846" t="s">
        <v>59</v>
      </c>
      <c r="F1846" t="s">
        <v>5862</v>
      </c>
      <c r="G1846" t="s">
        <v>5863</v>
      </c>
      <c r="I1846">
        <v>2</v>
      </c>
      <c r="J1846" t="s">
        <v>183</v>
      </c>
      <c r="K1846">
        <v>105</v>
      </c>
      <c r="L1846" t="s">
        <v>6067</v>
      </c>
      <c r="M1846" t="s">
        <v>281</v>
      </c>
      <c r="N1846" t="s">
        <v>3851</v>
      </c>
      <c r="O1846">
        <v>143</v>
      </c>
      <c r="R1846" s="2">
        <v>45775</v>
      </c>
      <c r="T1846">
        <v>35</v>
      </c>
      <c r="U1846" s="3">
        <v>5005</v>
      </c>
      <c r="V1846" t="s">
        <v>65</v>
      </c>
      <c r="W1846" t="s">
        <v>1930</v>
      </c>
      <c r="X1846">
        <v>0</v>
      </c>
      <c r="Y1846" s="3">
        <v>5000</v>
      </c>
      <c r="Z1846">
        <v>5</v>
      </c>
      <c r="AA1846">
        <v>0</v>
      </c>
      <c r="AB1846">
        <v>0</v>
      </c>
      <c r="AC1846">
        <v>0</v>
      </c>
      <c r="AF1846">
        <v>0</v>
      </c>
      <c r="AO1846" t="s">
        <v>1931</v>
      </c>
      <c r="AP1846" t="s">
        <v>1915</v>
      </c>
      <c r="AQ1846" t="s">
        <v>16389</v>
      </c>
      <c r="AS1846">
        <v>0</v>
      </c>
      <c r="AT1846">
        <v>0</v>
      </c>
      <c r="AU1846">
        <v>0</v>
      </c>
      <c r="AV1846">
        <v>0</v>
      </c>
      <c r="AW1846">
        <v>0</v>
      </c>
      <c r="AX1846">
        <v>0</v>
      </c>
      <c r="BB1846" t="s">
        <v>63</v>
      </c>
      <c r="BC1846" t="s">
        <v>6432</v>
      </c>
      <c r="BD1846">
        <v>0</v>
      </c>
      <c r="BF1846" t="s">
        <v>1915</v>
      </c>
      <c r="BI1846" t="s">
        <v>5864</v>
      </c>
    </row>
    <row r="1847" spans="1:61" x14ac:dyDescent="0.35">
      <c r="A1847" t="s">
        <v>5869</v>
      </c>
      <c r="B1847">
        <v>10000</v>
      </c>
      <c r="C1847">
        <v>20000</v>
      </c>
      <c r="D1847" s="2">
        <v>45776</v>
      </c>
      <c r="E1847" t="s">
        <v>59</v>
      </c>
      <c r="F1847" t="s">
        <v>5870</v>
      </c>
      <c r="G1847" t="s">
        <v>5863</v>
      </c>
      <c r="I1847">
        <v>2</v>
      </c>
      <c r="J1847" t="s">
        <v>183</v>
      </c>
      <c r="K1847">
        <v>105</v>
      </c>
      <c r="L1847" t="s">
        <v>6067</v>
      </c>
      <c r="M1847" t="s">
        <v>281</v>
      </c>
      <c r="N1847" t="s">
        <v>3851</v>
      </c>
      <c r="O1847">
        <v>112</v>
      </c>
      <c r="R1847" s="2">
        <v>45775</v>
      </c>
      <c r="T1847">
        <v>45</v>
      </c>
      <c r="U1847" s="3">
        <v>5040</v>
      </c>
      <c r="V1847" t="s">
        <v>65</v>
      </c>
      <c r="W1847" t="s">
        <v>1935</v>
      </c>
      <c r="X1847">
        <v>0</v>
      </c>
      <c r="Y1847" s="3">
        <v>5000</v>
      </c>
      <c r="Z1847">
        <v>40</v>
      </c>
      <c r="AA1847">
        <v>0</v>
      </c>
      <c r="AB1847">
        <v>0</v>
      </c>
      <c r="AC1847">
        <v>0</v>
      </c>
      <c r="AF1847">
        <v>0</v>
      </c>
      <c r="AO1847" t="s">
        <v>1936</v>
      </c>
      <c r="AP1847" t="s">
        <v>1915</v>
      </c>
      <c r="AQ1847" t="s">
        <v>16389</v>
      </c>
      <c r="AS1847">
        <v>0</v>
      </c>
      <c r="AT1847">
        <v>0</v>
      </c>
      <c r="AU1847">
        <v>0</v>
      </c>
      <c r="AV1847">
        <v>0</v>
      </c>
      <c r="AW1847">
        <v>0</v>
      </c>
      <c r="AX1847">
        <v>0</v>
      </c>
      <c r="BB1847" t="s">
        <v>63</v>
      </c>
      <c r="BC1847" t="s">
        <v>6433</v>
      </c>
      <c r="BD1847">
        <v>0</v>
      </c>
      <c r="BF1847" t="s">
        <v>1915</v>
      </c>
      <c r="BI1847" t="s">
        <v>5864</v>
      </c>
    </row>
    <row r="1848" spans="1:61" x14ac:dyDescent="0.35">
      <c r="A1848" t="s">
        <v>5871</v>
      </c>
      <c r="B1848">
        <v>10000</v>
      </c>
      <c r="C1848">
        <v>20000</v>
      </c>
      <c r="D1848" s="2">
        <v>45776</v>
      </c>
      <c r="E1848" t="s">
        <v>59</v>
      </c>
      <c r="F1848" t="s">
        <v>5870</v>
      </c>
      <c r="G1848" t="s">
        <v>5863</v>
      </c>
      <c r="I1848">
        <v>2</v>
      </c>
      <c r="J1848" t="s">
        <v>183</v>
      </c>
      <c r="K1848">
        <v>105</v>
      </c>
      <c r="L1848" t="s">
        <v>6067</v>
      </c>
      <c r="M1848" t="s">
        <v>281</v>
      </c>
      <c r="N1848" t="s">
        <v>3851</v>
      </c>
      <c r="O1848">
        <v>143</v>
      </c>
      <c r="R1848" s="2">
        <v>45775</v>
      </c>
      <c r="T1848">
        <v>35</v>
      </c>
      <c r="U1848" s="3">
        <v>5005</v>
      </c>
      <c r="V1848" t="s">
        <v>65</v>
      </c>
      <c r="W1848" t="s">
        <v>1940</v>
      </c>
      <c r="X1848">
        <v>0</v>
      </c>
      <c r="Y1848" s="3">
        <v>5000</v>
      </c>
      <c r="Z1848">
        <v>5</v>
      </c>
      <c r="AA1848">
        <v>0</v>
      </c>
      <c r="AB1848">
        <v>0</v>
      </c>
      <c r="AC1848">
        <v>0</v>
      </c>
      <c r="AF1848">
        <v>0</v>
      </c>
      <c r="AO1848" t="s">
        <v>1941</v>
      </c>
      <c r="AP1848" t="s">
        <v>1915</v>
      </c>
      <c r="AQ1848" t="s">
        <v>16389</v>
      </c>
      <c r="AS1848">
        <v>0</v>
      </c>
      <c r="AT1848">
        <v>0</v>
      </c>
      <c r="AU1848">
        <v>0</v>
      </c>
      <c r="AV1848">
        <v>0</v>
      </c>
      <c r="AW1848">
        <v>0</v>
      </c>
      <c r="AX1848">
        <v>0</v>
      </c>
      <c r="BB1848" t="s">
        <v>63</v>
      </c>
      <c r="BC1848" t="s">
        <v>6434</v>
      </c>
      <c r="BD1848">
        <v>0</v>
      </c>
      <c r="BF1848" t="s">
        <v>1915</v>
      </c>
      <c r="BI1848" t="s">
        <v>5864</v>
      </c>
    </row>
    <row r="1849" spans="1:61" x14ac:dyDescent="0.35">
      <c r="A1849" t="s">
        <v>5872</v>
      </c>
      <c r="B1849">
        <v>10000</v>
      </c>
      <c r="C1849">
        <v>20000</v>
      </c>
      <c r="D1849" s="2">
        <v>45776</v>
      </c>
      <c r="E1849" t="s">
        <v>59</v>
      </c>
      <c r="F1849" t="s">
        <v>5866</v>
      </c>
      <c r="G1849" t="s">
        <v>5863</v>
      </c>
      <c r="I1849">
        <v>2</v>
      </c>
      <c r="J1849" t="s">
        <v>183</v>
      </c>
      <c r="K1849">
        <v>105</v>
      </c>
      <c r="L1849" t="s">
        <v>6067</v>
      </c>
      <c r="M1849" t="s">
        <v>281</v>
      </c>
      <c r="N1849" t="s">
        <v>3851</v>
      </c>
      <c r="O1849">
        <v>143</v>
      </c>
      <c r="R1849" s="2">
        <v>45775</v>
      </c>
      <c r="T1849">
        <v>35</v>
      </c>
      <c r="U1849" s="3">
        <v>5005</v>
      </c>
      <c r="V1849" t="s">
        <v>65</v>
      </c>
      <c r="W1849" t="s">
        <v>1944</v>
      </c>
      <c r="X1849">
        <v>0</v>
      </c>
      <c r="Y1849" s="3">
        <v>5000</v>
      </c>
      <c r="Z1849">
        <v>5</v>
      </c>
      <c r="AA1849">
        <v>0</v>
      </c>
      <c r="AB1849">
        <v>0</v>
      </c>
      <c r="AC1849">
        <v>0</v>
      </c>
      <c r="AF1849">
        <v>0</v>
      </c>
      <c r="AO1849" t="s">
        <v>1945</v>
      </c>
      <c r="AP1849" t="s">
        <v>1915</v>
      </c>
      <c r="AQ1849" t="s">
        <v>16389</v>
      </c>
      <c r="AS1849">
        <v>0</v>
      </c>
      <c r="AT1849">
        <v>0</v>
      </c>
      <c r="AU1849">
        <v>0</v>
      </c>
      <c r="AV1849">
        <v>0</v>
      </c>
      <c r="AW1849">
        <v>0</v>
      </c>
      <c r="AX1849">
        <v>0</v>
      </c>
      <c r="BB1849" t="s">
        <v>63</v>
      </c>
      <c r="BC1849" t="s">
        <v>6435</v>
      </c>
      <c r="BD1849">
        <v>0</v>
      </c>
      <c r="BF1849" t="s">
        <v>1915</v>
      </c>
      <c r="BI1849" t="s">
        <v>5864</v>
      </c>
    </row>
    <row r="1850" spans="1:61" x14ac:dyDescent="0.35">
      <c r="A1850" t="s">
        <v>5873</v>
      </c>
      <c r="B1850">
        <v>10000</v>
      </c>
      <c r="C1850">
        <v>20000</v>
      </c>
      <c r="D1850" s="2">
        <v>45776</v>
      </c>
      <c r="E1850" t="s">
        <v>59</v>
      </c>
      <c r="F1850" t="s">
        <v>5874</v>
      </c>
      <c r="G1850" t="s">
        <v>5875</v>
      </c>
      <c r="I1850">
        <v>2</v>
      </c>
      <c r="J1850" t="s">
        <v>183</v>
      </c>
      <c r="K1850">
        <v>105</v>
      </c>
      <c r="L1850" t="s">
        <v>6067</v>
      </c>
      <c r="M1850" t="s">
        <v>281</v>
      </c>
      <c r="N1850" t="s">
        <v>3851</v>
      </c>
      <c r="O1850">
        <v>143</v>
      </c>
      <c r="R1850" s="2">
        <v>45775</v>
      </c>
      <c r="T1850">
        <v>35</v>
      </c>
      <c r="U1850" s="3">
        <v>5005</v>
      </c>
      <c r="V1850" t="s">
        <v>65</v>
      </c>
      <c r="W1850" t="s">
        <v>1950</v>
      </c>
      <c r="X1850">
        <v>0</v>
      </c>
      <c r="Y1850" s="3">
        <v>5000</v>
      </c>
      <c r="Z1850">
        <v>5</v>
      </c>
      <c r="AA1850">
        <v>0</v>
      </c>
      <c r="AB1850">
        <v>0</v>
      </c>
      <c r="AC1850">
        <v>0</v>
      </c>
      <c r="AF1850">
        <v>0</v>
      </c>
      <c r="AO1850" t="s">
        <v>1951</v>
      </c>
      <c r="AP1850" t="s">
        <v>1915</v>
      </c>
      <c r="AQ1850" t="s">
        <v>16389</v>
      </c>
      <c r="AS1850">
        <v>0</v>
      </c>
      <c r="AT1850">
        <v>0</v>
      </c>
      <c r="AU1850">
        <v>0</v>
      </c>
      <c r="AV1850">
        <v>0</v>
      </c>
      <c r="AW1850">
        <v>0</v>
      </c>
      <c r="AX1850">
        <v>0</v>
      </c>
      <c r="BB1850" t="s">
        <v>63</v>
      </c>
      <c r="BC1850" t="s">
        <v>6436</v>
      </c>
      <c r="BD1850">
        <v>0</v>
      </c>
      <c r="BF1850" t="s">
        <v>1915</v>
      </c>
      <c r="BI1850" t="s">
        <v>5876</v>
      </c>
    </row>
    <row r="1851" spans="1:61" x14ac:dyDescent="0.35">
      <c r="A1851" t="s">
        <v>5877</v>
      </c>
      <c r="B1851">
        <v>10000</v>
      </c>
      <c r="C1851">
        <v>20000</v>
      </c>
      <c r="D1851" s="2">
        <v>45776</v>
      </c>
      <c r="E1851" t="s">
        <v>59</v>
      </c>
      <c r="F1851" t="s">
        <v>5870</v>
      </c>
      <c r="G1851" t="s">
        <v>5863</v>
      </c>
      <c r="I1851">
        <v>2</v>
      </c>
      <c r="J1851" t="s">
        <v>183</v>
      </c>
      <c r="K1851">
        <v>105</v>
      </c>
      <c r="L1851" t="s">
        <v>6067</v>
      </c>
      <c r="M1851" t="s">
        <v>281</v>
      </c>
      <c r="N1851" t="s">
        <v>3851</v>
      </c>
      <c r="O1851">
        <v>67</v>
      </c>
      <c r="R1851" s="2">
        <v>45775</v>
      </c>
      <c r="T1851">
        <v>75</v>
      </c>
      <c r="U1851" s="3">
        <v>5025</v>
      </c>
      <c r="V1851" t="s">
        <v>65</v>
      </c>
      <c r="W1851" t="s">
        <v>1956</v>
      </c>
      <c r="X1851">
        <v>0</v>
      </c>
      <c r="Y1851" s="3">
        <v>5000</v>
      </c>
      <c r="Z1851">
        <v>25</v>
      </c>
      <c r="AA1851">
        <v>0</v>
      </c>
      <c r="AB1851">
        <v>0</v>
      </c>
      <c r="AC1851">
        <v>0</v>
      </c>
      <c r="AF1851">
        <v>0</v>
      </c>
      <c r="AO1851" t="s">
        <v>1957</v>
      </c>
      <c r="AP1851" t="s">
        <v>1915</v>
      </c>
      <c r="AQ1851" t="s">
        <v>16389</v>
      </c>
      <c r="AS1851">
        <v>0</v>
      </c>
      <c r="AT1851">
        <v>0</v>
      </c>
      <c r="AU1851">
        <v>0</v>
      </c>
      <c r="AV1851">
        <v>0</v>
      </c>
      <c r="AW1851">
        <v>0</v>
      </c>
      <c r="AX1851">
        <v>0</v>
      </c>
      <c r="BB1851" t="s">
        <v>63</v>
      </c>
      <c r="BC1851" t="s">
        <v>6437</v>
      </c>
      <c r="BD1851">
        <v>0</v>
      </c>
      <c r="BF1851" t="s">
        <v>1915</v>
      </c>
      <c r="BI1851" t="s">
        <v>5876</v>
      </c>
    </row>
    <row r="1852" spans="1:61" x14ac:dyDescent="0.35">
      <c r="A1852" t="s">
        <v>5878</v>
      </c>
      <c r="B1852">
        <v>10000</v>
      </c>
      <c r="C1852">
        <v>20000</v>
      </c>
      <c r="D1852" s="2">
        <v>45776</v>
      </c>
      <c r="E1852" t="s">
        <v>59</v>
      </c>
      <c r="F1852" t="s">
        <v>5879</v>
      </c>
      <c r="G1852" t="s">
        <v>5863</v>
      </c>
      <c r="I1852">
        <v>2</v>
      </c>
      <c r="J1852" t="s">
        <v>183</v>
      </c>
      <c r="K1852">
        <v>105</v>
      </c>
      <c r="L1852" t="s">
        <v>6067</v>
      </c>
      <c r="M1852" t="s">
        <v>281</v>
      </c>
      <c r="N1852" t="s">
        <v>3851</v>
      </c>
      <c r="O1852">
        <v>200</v>
      </c>
      <c r="R1852" s="2">
        <v>45775</v>
      </c>
      <c r="T1852">
        <v>25</v>
      </c>
      <c r="U1852" s="3">
        <v>5000</v>
      </c>
      <c r="V1852" t="s">
        <v>65</v>
      </c>
      <c r="W1852" t="s">
        <v>1961</v>
      </c>
      <c r="X1852">
        <v>0</v>
      </c>
      <c r="Y1852" s="3">
        <v>5000</v>
      </c>
      <c r="Z1852">
        <v>0</v>
      </c>
      <c r="AA1852">
        <v>0</v>
      </c>
      <c r="AB1852">
        <v>0</v>
      </c>
      <c r="AC1852">
        <v>0</v>
      </c>
      <c r="AF1852">
        <v>0</v>
      </c>
      <c r="AO1852" t="s">
        <v>1962</v>
      </c>
      <c r="AP1852" t="s">
        <v>1915</v>
      </c>
      <c r="AQ1852" t="s">
        <v>16389</v>
      </c>
      <c r="AS1852">
        <v>0</v>
      </c>
      <c r="AT1852">
        <v>0</v>
      </c>
      <c r="AU1852">
        <v>0</v>
      </c>
      <c r="AV1852">
        <v>0</v>
      </c>
      <c r="AW1852">
        <v>0</v>
      </c>
      <c r="AX1852">
        <v>0</v>
      </c>
      <c r="BB1852" t="s">
        <v>63</v>
      </c>
      <c r="BC1852" t="s">
        <v>6438</v>
      </c>
      <c r="BD1852">
        <v>0</v>
      </c>
      <c r="BF1852" t="s">
        <v>1915</v>
      </c>
      <c r="BI1852" t="s">
        <v>5876</v>
      </c>
    </row>
    <row r="1853" spans="1:61" x14ac:dyDescent="0.35">
      <c r="A1853" t="s">
        <v>5880</v>
      </c>
      <c r="B1853">
        <v>10000</v>
      </c>
      <c r="C1853">
        <v>20000</v>
      </c>
      <c r="D1853" s="2">
        <v>45776</v>
      </c>
      <c r="E1853" t="s">
        <v>59</v>
      </c>
      <c r="F1853" t="s">
        <v>5881</v>
      </c>
      <c r="G1853" t="s">
        <v>5875</v>
      </c>
      <c r="I1853">
        <v>2</v>
      </c>
      <c r="J1853" t="s">
        <v>183</v>
      </c>
      <c r="K1853">
        <v>105</v>
      </c>
      <c r="L1853" t="s">
        <v>6067</v>
      </c>
      <c r="M1853" t="s">
        <v>281</v>
      </c>
      <c r="N1853" t="s">
        <v>3851</v>
      </c>
      <c r="O1853">
        <v>334</v>
      </c>
      <c r="R1853" s="2">
        <v>45775</v>
      </c>
      <c r="T1853">
        <v>9</v>
      </c>
      <c r="U1853" s="3">
        <v>3006</v>
      </c>
      <c r="V1853" t="s">
        <v>65</v>
      </c>
      <c r="W1853" t="s">
        <v>1965</v>
      </c>
      <c r="X1853">
        <v>0</v>
      </c>
      <c r="Y1853" s="3">
        <v>3000</v>
      </c>
      <c r="Z1853">
        <v>6</v>
      </c>
      <c r="AA1853">
        <v>0</v>
      </c>
      <c r="AB1853">
        <v>0</v>
      </c>
      <c r="AC1853">
        <v>0</v>
      </c>
      <c r="AF1853">
        <v>0</v>
      </c>
      <c r="AO1853" t="s">
        <v>1966</v>
      </c>
      <c r="AP1853" t="s">
        <v>1915</v>
      </c>
      <c r="AQ1853" t="s">
        <v>16389</v>
      </c>
      <c r="AS1853">
        <v>0</v>
      </c>
      <c r="AT1853">
        <v>0</v>
      </c>
      <c r="AU1853">
        <v>0</v>
      </c>
      <c r="AV1853">
        <v>0</v>
      </c>
      <c r="AW1853">
        <v>0</v>
      </c>
      <c r="AX1853">
        <v>0</v>
      </c>
      <c r="BB1853" t="s">
        <v>63</v>
      </c>
      <c r="BC1853" t="s">
        <v>6439</v>
      </c>
      <c r="BD1853">
        <v>0</v>
      </c>
      <c r="BF1853" t="s">
        <v>1915</v>
      </c>
      <c r="BI1853" t="s">
        <v>5876</v>
      </c>
    </row>
    <row r="1854" spans="1:61" x14ac:dyDescent="0.35">
      <c r="A1854" t="s">
        <v>5882</v>
      </c>
      <c r="B1854">
        <v>10000</v>
      </c>
      <c r="C1854">
        <v>20000</v>
      </c>
      <c r="D1854" s="2">
        <v>45776</v>
      </c>
      <c r="E1854" t="s">
        <v>59</v>
      </c>
      <c r="F1854" t="s">
        <v>5879</v>
      </c>
      <c r="G1854" t="s">
        <v>5863</v>
      </c>
      <c r="I1854">
        <v>2</v>
      </c>
      <c r="J1854" t="s">
        <v>183</v>
      </c>
      <c r="K1854">
        <v>105</v>
      </c>
      <c r="L1854" t="s">
        <v>6067</v>
      </c>
      <c r="M1854" t="s">
        <v>281</v>
      </c>
      <c r="N1854" t="s">
        <v>3851</v>
      </c>
      <c r="O1854">
        <v>250</v>
      </c>
      <c r="R1854" s="2">
        <v>45775</v>
      </c>
      <c r="T1854">
        <v>8</v>
      </c>
      <c r="U1854" s="3">
        <v>2000</v>
      </c>
      <c r="V1854" t="s">
        <v>65</v>
      </c>
      <c r="W1854" t="s">
        <v>1970</v>
      </c>
      <c r="X1854">
        <v>0</v>
      </c>
      <c r="Y1854" s="3">
        <v>2000</v>
      </c>
      <c r="Z1854">
        <v>0</v>
      </c>
      <c r="AA1854">
        <v>0</v>
      </c>
      <c r="AB1854">
        <v>0</v>
      </c>
      <c r="AC1854">
        <v>0</v>
      </c>
      <c r="AF1854">
        <v>0</v>
      </c>
      <c r="AO1854" t="s">
        <v>1971</v>
      </c>
      <c r="AP1854" t="s">
        <v>1915</v>
      </c>
      <c r="AQ1854" t="s">
        <v>16389</v>
      </c>
      <c r="AS1854">
        <v>0</v>
      </c>
      <c r="AT1854">
        <v>0</v>
      </c>
      <c r="AU1854">
        <v>0</v>
      </c>
      <c r="AV1854">
        <v>0</v>
      </c>
      <c r="AW1854">
        <v>0</v>
      </c>
      <c r="AX1854">
        <v>0</v>
      </c>
      <c r="BB1854" t="s">
        <v>63</v>
      </c>
      <c r="BC1854" t="s">
        <v>6440</v>
      </c>
      <c r="BD1854">
        <v>0</v>
      </c>
      <c r="BF1854" t="s">
        <v>1915</v>
      </c>
      <c r="BI1854" t="s">
        <v>5876</v>
      </c>
    </row>
    <row r="1855" spans="1:61" x14ac:dyDescent="0.35">
      <c r="A1855" t="s">
        <v>5883</v>
      </c>
      <c r="B1855">
        <v>10000</v>
      </c>
      <c r="C1855">
        <v>20000</v>
      </c>
      <c r="D1855" s="2">
        <v>45776</v>
      </c>
      <c r="E1855" t="s">
        <v>59</v>
      </c>
      <c r="F1855" t="s">
        <v>5870</v>
      </c>
      <c r="G1855" t="s">
        <v>5863</v>
      </c>
      <c r="I1855">
        <v>2</v>
      </c>
      <c r="J1855" t="s">
        <v>183</v>
      </c>
      <c r="K1855">
        <v>105</v>
      </c>
      <c r="L1855" t="s">
        <v>6067</v>
      </c>
      <c r="M1855" t="s">
        <v>281</v>
      </c>
      <c r="N1855" t="s">
        <v>3851</v>
      </c>
      <c r="O1855">
        <v>200</v>
      </c>
      <c r="R1855" s="2">
        <v>45775</v>
      </c>
      <c r="T1855">
        <v>15</v>
      </c>
      <c r="U1855" s="3">
        <v>3000</v>
      </c>
      <c r="V1855" t="s">
        <v>65</v>
      </c>
      <c r="W1855" t="s">
        <v>1975</v>
      </c>
      <c r="X1855">
        <v>0</v>
      </c>
      <c r="Y1855" s="3">
        <v>3000</v>
      </c>
      <c r="Z1855">
        <v>0</v>
      </c>
      <c r="AA1855">
        <v>0</v>
      </c>
      <c r="AB1855">
        <v>0</v>
      </c>
      <c r="AC1855">
        <v>0</v>
      </c>
      <c r="AF1855">
        <v>0</v>
      </c>
      <c r="AO1855" t="s">
        <v>1976</v>
      </c>
      <c r="AP1855" t="s">
        <v>1915</v>
      </c>
      <c r="AQ1855" t="s">
        <v>16389</v>
      </c>
      <c r="AS1855">
        <v>0</v>
      </c>
      <c r="AT1855">
        <v>0</v>
      </c>
      <c r="AU1855">
        <v>0</v>
      </c>
      <c r="AV1855">
        <v>0</v>
      </c>
      <c r="AW1855">
        <v>0</v>
      </c>
      <c r="AX1855">
        <v>0</v>
      </c>
      <c r="BB1855" t="s">
        <v>63</v>
      </c>
      <c r="BC1855" t="s">
        <v>6441</v>
      </c>
      <c r="BD1855">
        <v>0</v>
      </c>
      <c r="BF1855" t="s">
        <v>1915</v>
      </c>
      <c r="BI1855" t="s">
        <v>5876</v>
      </c>
    </row>
    <row r="1856" spans="1:61" x14ac:dyDescent="0.35">
      <c r="A1856" t="s">
        <v>5884</v>
      </c>
      <c r="B1856">
        <v>10000</v>
      </c>
      <c r="C1856">
        <v>20000</v>
      </c>
      <c r="D1856" s="2">
        <v>45776</v>
      </c>
      <c r="E1856" t="s">
        <v>59</v>
      </c>
      <c r="F1856" t="s">
        <v>5881</v>
      </c>
      <c r="G1856" t="s">
        <v>5875</v>
      </c>
      <c r="I1856">
        <v>2</v>
      </c>
      <c r="J1856" t="s">
        <v>183</v>
      </c>
      <c r="K1856">
        <v>105</v>
      </c>
      <c r="L1856" t="s">
        <v>6067</v>
      </c>
      <c r="M1856" t="s">
        <v>281</v>
      </c>
      <c r="N1856" t="s">
        <v>3851</v>
      </c>
      <c r="O1856">
        <v>334</v>
      </c>
      <c r="R1856" s="2">
        <v>45775</v>
      </c>
      <c r="T1856">
        <v>3</v>
      </c>
      <c r="U1856" s="3">
        <v>1002</v>
      </c>
      <c r="V1856" t="s">
        <v>65</v>
      </c>
      <c r="W1856" t="s">
        <v>1979</v>
      </c>
      <c r="X1856">
        <v>0</v>
      </c>
      <c r="Y1856" s="3">
        <v>1000</v>
      </c>
      <c r="Z1856">
        <v>2</v>
      </c>
      <c r="AA1856">
        <v>0</v>
      </c>
      <c r="AB1856">
        <v>0</v>
      </c>
      <c r="AC1856">
        <v>0</v>
      </c>
      <c r="AF1856">
        <v>0</v>
      </c>
      <c r="AO1856" t="s">
        <v>1980</v>
      </c>
      <c r="AP1856" t="s">
        <v>1915</v>
      </c>
      <c r="AQ1856" t="s">
        <v>16389</v>
      </c>
      <c r="AS1856">
        <v>0</v>
      </c>
      <c r="AT1856">
        <v>0</v>
      </c>
      <c r="AU1856">
        <v>0</v>
      </c>
      <c r="AV1856">
        <v>0</v>
      </c>
      <c r="AW1856">
        <v>0</v>
      </c>
      <c r="AX1856">
        <v>0</v>
      </c>
      <c r="BB1856" t="s">
        <v>63</v>
      </c>
      <c r="BC1856" t="s">
        <v>6442</v>
      </c>
      <c r="BD1856">
        <v>0</v>
      </c>
      <c r="BF1856" t="s">
        <v>1915</v>
      </c>
      <c r="BI1856" t="s">
        <v>5876</v>
      </c>
    </row>
    <row r="1857" spans="1:61" x14ac:dyDescent="0.35">
      <c r="A1857" t="s">
        <v>6443</v>
      </c>
      <c r="B1857">
        <v>10000</v>
      </c>
      <c r="C1857">
        <v>10000</v>
      </c>
      <c r="D1857" s="2">
        <v>45784</v>
      </c>
      <c r="E1857" t="s">
        <v>59</v>
      </c>
      <c r="F1857" t="s">
        <v>6444</v>
      </c>
      <c r="G1857" t="s">
        <v>6445</v>
      </c>
      <c r="I1857">
        <v>1</v>
      </c>
      <c r="J1857" t="s">
        <v>183</v>
      </c>
      <c r="K1857">
        <v>88</v>
      </c>
      <c r="L1857" t="s">
        <v>6058</v>
      </c>
      <c r="M1857" t="s">
        <v>144</v>
      </c>
      <c r="N1857" t="s">
        <v>3855</v>
      </c>
      <c r="O1857" s="3">
        <v>2000</v>
      </c>
      <c r="R1857" s="2">
        <v>45775</v>
      </c>
      <c r="T1857">
        <v>1</v>
      </c>
      <c r="U1857" s="3">
        <v>2000</v>
      </c>
      <c r="V1857" t="s">
        <v>65</v>
      </c>
      <c r="W1857">
        <v>107343420001</v>
      </c>
      <c r="X1857">
        <v>0</v>
      </c>
      <c r="Y1857" s="3">
        <v>1400</v>
      </c>
      <c r="Z1857">
        <v>600</v>
      </c>
      <c r="AA1857">
        <v>0</v>
      </c>
      <c r="AB1857">
        <v>0</v>
      </c>
      <c r="AC1857">
        <v>0</v>
      </c>
      <c r="AF1857">
        <v>0</v>
      </c>
      <c r="AO1857">
        <v>10734342</v>
      </c>
      <c r="AP1857" t="s">
        <v>282</v>
      </c>
      <c r="AQ1857" t="s">
        <v>14518</v>
      </c>
      <c r="AS1857">
        <v>0</v>
      </c>
      <c r="AT1857">
        <v>0</v>
      </c>
      <c r="AU1857">
        <v>0</v>
      </c>
      <c r="AV1857">
        <v>0</v>
      </c>
      <c r="AW1857">
        <v>0</v>
      </c>
      <c r="AX1857">
        <v>0</v>
      </c>
      <c r="BB1857" t="s">
        <v>63</v>
      </c>
      <c r="BC1857" t="s">
        <v>6446</v>
      </c>
      <c r="BD1857">
        <v>0</v>
      </c>
      <c r="BF1857" t="s">
        <v>282</v>
      </c>
      <c r="BI1857" t="s">
        <v>6447</v>
      </c>
    </row>
    <row r="1858" spans="1:61" x14ac:dyDescent="0.35">
      <c r="A1858" t="s">
        <v>3929</v>
      </c>
      <c r="B1858">
        <v>10000</v>
      </c>
      <c r="C1858">
        <v>10000</v>
      </c>
      <c r="D1858" s="2">
        <v>45775</v>
      </c>
      <c r="E1858" t="s">
        <v>59</v>
      </c>
      <c r="F1858" t="s">
        <v>3930</v>
      </c>
      <c r="G1858" t="s">
        <v>2902</v>
      </c>
      <c r="I1858">
        <v>1</v>
      </c>
      <c r="J1858" t="s">
        <v>183</v>
      </c>
      <c r="K1858">
        <v>82</v>
      </c>
      <c r="L1858" t="s">
        <v>6055</v>
      </c>
      <c r="M1858" t="s">
        <v>352</v>
      </c>
      <c r="N1858" t="s">
        <v>3798</v>
      </c>
      <c r="O1858">
        <v>250</v>
      </c>
      <c r="R1858" s="2">
        <v>45775</v>
      </c>
      <c r="T1858">
        <v>4</v>
      </c>
      <c r="U1858" s="3">
        <v>1000</v>
      </c>
      <c r="V1858" t="s">
        <v>65</v>
      </c>
      <c r="W1858" t="s">
        <v>3932</v>
      </c>
      <c r="X1858">
        <v>0</v>
      </c>
      <c r="Y1858" s="3">
        <v>1000</v>
      </c>
      <c r="Z1858">
        <v>0</v>
      </c>
      <c r="AA1858">
        <v>0</v>
      </c>
      <c r="AB1858">
        <v>0</v>
      </c>
      <c r="AC1858">
        <v>0</v>
      </c>
      <c r="AF1858">
        <v>0</v>
      </c>
      <c r="AO1858" t="s">
        <v>3933</v>
      </c>
      <c r="AP1858" t="s">
        <v>225</v>
      </c>
      <c r="AQ1858" t="s">
        <v>23604</v>
      </c>
      <c r="AS1858">
        <v>0</v>
      </c>
      <c r="AT1858">
        <v>0</v>
      </c>
      <c r="AU1858">
        <v>0</v>
      </c>
      <c r="AV1858">
        <v>0</v>
      </c>
      <c r="AW1858">
        <v>0</v>
      </c>
      <c r="AX1858">
        <v>0</v>
      </c>
      <c r="BB1858" t="s">
        <v>63</v>
      </c>
      <c r="BC1858" t="s">
        <v>6448</v>
      </c>
      <c r="BD1858">
        <v>0</v>
      </c>
      <c r="BF1858" t="s">
        <v>225</v>
      </c>
      <c r="BI1858" t="s">
        <v>3934</v>
      </c>
    </row>
    <row r="1859" spans="1:61" x14ac:dyDescent="0.35">
      <c r="A1859" t="s">
        <v>3935</v>
      </c>
      <c r="B1859">
        <v>10000</v>
      </c>
      <c r="C1859">
        <v>10000</v>
      </c>
      <c r="D1859" s="2">
        <v>45775</v>
      </c>
      <c r="E1859" t="s">
        <v>59</v>
      </c>
      <c r="F1859" t="s">
        <v>3936</v>
      </c>
      <c r="G1859" t="s">
        <v>719</v>
      </c>
      <c r="I1859">
        <v>1</v>
      </c>
      <c r="J1859" t="s">
        <v>183</v>
      </c>
      <c r="K1859">
        <v>82</v>
      </c>
      <c r="L1859" t="s">
        <v>6055</v>
      </c>
      <c r="M1859" t="s">
        <v>352</v>
      </c>
      <c r="N1859" t="s">
        <v>3798</v>
      </c>
      <c r="O1859" s="3">
        <v>1429</v>
      </c>
      <c r="R1859" s="2">
        <v>45775</v>
      </c>
      <c r="T1859">
        <v>7</v>
      </c>
      <c r="U1859" s="3">
        <v>10003</v>
      </c>
      <c r="V1859" t="s">
        <v>65</v>
      </c>
      <c r="W1859" t="s">
        <v>3938</v>
      </c>
      <c r="X1859">
        <v>0</v>
      </c>
      <c r="Y1859" s="3">
        <v>10000</v>
      </c>
      <c r="Z1859">
        <v>3</v>
      </c>
      <c r="AA1859">
        <v>0</v>
      </c>
      <c r="AB1859">
        <v>0</v>
      </c>
      <c r="AC1859">
        <v>0</v>
      </c>
      <c r="AF1859">
        <v>0</v>
      </c>
      <c r="AO1859" t="s">
        <v>3939</v>
      </c>
      <c r="AP1859" t="s">
        <v>225</v>
      </c>
      <c r="AQ1859" t="s">
        <v>23604</v>
      </c>
      <c r="AS1859">
        <v>0</v>
      </c>
      <c r="AT1859">
        <v>0</v>
      </c>
      <c r="AU1859">
        <v>0</v>
      </c>
      <c r="AV1859">
        <v>0</v>
      </c>
      <c r="AW1859">
        <v>0</v>
      </c>
      <c r="AX1859">
        <v>0</v>
      </c>
      <c r="BB1859" t="s">
        <v>63</v>
      </c>
      <c r="BC1859" t="s">
        <v>6449</v>
      </c>
      <c r="BD1859">
        <v>0</v>
      </c>
      <c r="BF1859" t="s">
        <v>225</v>
      </c>
      <c r="BI1859" t="s">
        <v>3934</v>
      </c>
    </row>
    <row r="1860" spans="1:61" x14ac:dyDescent="0.35">
      <c r="A1860" t="s">
        <v>3940</v>
      </c>
      <c r="B1860">
        <v>10000</v>
      </c>
      <c r="C1860">
        <v>10000</v>
      </c>
      <c r="D1860" s="2">
        <v>45775</v>
      </c>
      <c r="E1860" t="s">
        <v>59</v>
      </c>
      <c r="F1860" s="4">
        <v>0.45313657407407409</v>
      </c>
      <c r="G1860" t="s">
        <v>1528</v>
      </c>
      <c r="I1860">
        <v>1</v>
      </c>
      <c r="J1860" t="s">
        <v>183</v>
      </c>
      <c r="K1860">
        <v>82</v>
      </c>
      <c r="L1860" t="s">
        <v>6055</v>
      </c>
      <c r="M1860" t="s">
        <v>352</v>
      </c>
      <c r="N1860" t="s">
        <v>3798</v>
      </c>
      <c r="O1860">
        <v>334</v>
      </c>
      <c r="R1860" s="2">
        <v>45775</v>
      </c>
      <c r="T1860">
        <v>3</v>
      </c>
      <c r="U1860" s="3">
        <v>1002</v>
      </c>
      <c r="V1860" t="s">
        <v>65</v>
      </c>
      <c r="W1860" t="s">
        <v>3942</v>
      </c>
      <c r="X1860">
        <v>0</v>
      </c>
      <c r="Y1860" s="3">
        <v>1000</v>
      </c>
      <c r="Z1860">
        <v>2</v>
      </c>
      <c r="AA1860">
        <v>0</v>
      </c>
      <c r="AB1860">
        <v>0</v>
      </c>
      <c r="AC1860">
        <v>0</v>
      </c>
      <c r="AF1860">
        <v>0</v>
      </c>
      <c r="AO1860" t="s">
        <v>3943</v>
      </c>
      <c r="AP1860" t="s">
        <v>225</v>
      </c>
      <c r="AQ1860" t="s">
        <v>23604</v>
      </c>
      <c r="AS1860">
        <v>0</v>
      </c>
      <c r="AT1860">
        <v>0</v>
      </c>
      <c r="AU1860">
        <v>0</v>
      </c>
      <c r="AV1860">
        <v>0</v>
      </c>
      <c r="AW1860">
        <v>0</v>
      </c>
      <c r="AX1860">
        <v>0</v>
      </c>
      <c r="BB1860" t="s">
        <v>63</v>
      </c>
      <c r="BC1860" t="s">
        <v>6450</v>
      </c>
      <c r="BD1860">
        <v>0</v>
      </c>
      <c r="BF1860" t="s">
        <v>225</v>
      </c>
      <c r="BI1860" t="s">
        <v>3934</v>
      </c>
    </row>
    <row r="1861" spans="1:61" x14ac:dyDescent="0.35">
      <c r="A1861" t="s">
        <v>3944</v>
      </c>
      <c r="B1861">
        <v>10000</v>
      </c>
      <c r="C1861">
        <v>10000</v>
      </c>
      <c r="D1861" s="2">
        <v>45775</v>
      </c>
      <c r="E1861" t="s">
        <v>59</v>
      </c>
      <c r="F1861" t="s">
        <v>3930</v>
      </c>
      <c r="G1861" t="s">
        <v>2902</v>
      </c>
      <c r="I1861">
        <v>1</v>
      </c>
      <c r="J1861" t="s">
        <v>183</v>
      </c>
      <c r="K1861">
        <v>82</v>
      </c>
      <c r="L1861" t="s">
        <v>6055</v>
      </c>
      <c r="M1861" t="s">
        <v>352</v>
      </c>
      <c r="N1861" t="s">
        <v>3798</v>
      </c>
      <c r="O1861" s="3">
        <v>1000</v>
      </c>
      <c r="R1861" s="2">
        <v>45775</v>
      </c>
      <c r="T1861">
        <v>4</v>
      </c>
      <c r="U1861" s="3">
        <v>4000</v>
      </c>
      <c r="V1861" t="s">
        <v>65</v>
      </c>
      <c r="W1861" t="s">
        <v>3932</v>
      </c>
      <c r="X1861">
        <v>0</v>
      </c>
      <c r="Y1861" s="3">
        <v>4000</v>
      </c>
      <c r="Z1861">
        <v>0</v>
      </c>
      <c r="AA1861">
        <v>0</v>
      </c>
      <c r="AB1861">
        <v>0</v>
      </c>
      <c r="AC1861">
        <v>0</v>
      </c>
      <c r="AF1861">
        <v>0</v>
      </c>
      <c r="AO1861" t="s">
        <v>3933</v>
      </c>
      <c r="AP1861" t="s">
        <v>225</v>
      </c>
      <c r="AQ1861" t="s">
        <v>23604</v>
      </c>
      <c r="AS1861">
        <v>0</v>
      </c>
      <c r="AT1861">
        <v>0</v>
      </c>
      <c r="AU1861">
        <v>0</v>
      </c>
      <c r="AV1861">
        <v>0</v>
      </c>
      <c r="AW1861">
        <v>0</v>
      </c>
      <c r="AX1861">
        <v>0</v>
      </c>
      <c r="BB1861" t="s">
        <v>63</v>
      </c>
      <c r="BC1861" t="s">
        <v>6004</v>
      </c>
      <c r="BD1861">
        <v>0</v>
      </c>
      <c r="BF1861" t="s">
        <v>225</v>
      </c>
      <c r="BI1861" t="s">
        <v>3945</v>
      </c>
    </row>
    <row r="1862" spans="1:61" x14ac:dyDescent="0.35">
      <c r="A1862" t="s">
        <v>3946</v>
      </c>
      <c r="B1862">
        <v>10000</v>
      </c>
      <c r="C1862">
        <v>10000</v>
      </c>
      <c r="D1862" s="2">
        <v>45775</v>
      </c>
      <c r="E1862" t="s">
        <v>59</v>
      </c>
      <c r="F1862" s="4">
        <v>0.45313657407407409</v>
      </c>
      <c r="G1862" t="s">
        <v>1528</v>
      </c>
      <c r="I1862">
        <v>1</v>
      </c>
      <c r="J1862" t="s">
        <v>183</v>
      </c>
      <c r="K1862">
        <v>82</v>
      </c>
      <c r="L1862" t="s">
        <v>6055</v>
      </c>
      <c r="M1862" t="s">
        <v>352</v>
      </c>
      <c r="N1862" t="s">
        <v>3798</v>
      </c>
      <c r="O1862">
        <v>334</v>
      </c>
      <c r="R1862" s="2">
        <v>45775</v>
      </c>
      <c r="T1862">
        <v>3</v>
      </c>
      <c r="U1862" s="3">
        <v>1002</v>
      </c>
      <c r="V1862" t="s">
        <v>65</v>
      </c>
      <c r="W1862" t="s">
        <v>3942</v>
      </c>
      <c r="X1862">
        <v>0</v>
      </c>
      <c r="Y1862" s="3">
        <v>1000</v>
      </c>
      <c r="Z1862">
        <v>2</v>
      </c>
      <c r="AA1862">
        <v>0</v>
      </c>
      <c r="AB1862">
        <v>0</v>
      </c>
      <c r="AC1862">
        <v>0</v>
      </c>
      <c r="AF1862">
        <v>0</v>
      </c>
      <c r="AO1862" t="s">
        <v>3943</v>
      </c>
      <c r="AP1862" t="s">
        <v>225</v>
      </c>
      <c r="AQ1862" t="s">
        <v>23604</v>
      </c>
      <c r="AS1862">
        <v>0</v>
      </c>
      <c r="AT1862">
        <v>0</v>
      </c>
      <c r="AU1862">
        <v>0</v>
      </c>
      <c r="AV1862">
        <v>0</v>
      </c>
      <c r="AW1862">
        <v>0</v>
      </c>
      <c r="AX1862">
        <v>0</v>
      </c>
      <c r="BB1862" t="s">
        <v>63</v>
      </c>
      <c r="BC1862" t="s">
        <v>6005</v>
      </c>
      <c r="BD1862">
        <v>0</v>
      </c>
      <c r="BF1862" t="s">
        <v>225</v>
      </c>
      <c r="BI1862" t="s">
        <v>3945</v>
      </c>
    </row>
    <row r="1863" spans="1:61" x14ac:dyDescent="0.35">
      <c r="A1863" t="s">
        <v>3947</v>
      </c>
      <c r="B1863">
        <v>10000</v>
      </c>
      <c r="C1863">
        <v>10000</v>
      </c>
      <c r="D1863" s="2">
        <v>45775</v>
      </c>
      <c r="E1863" t="s">
        <v>59</v>
      </c>
      <c r="F1863" t="s">
        <v>3936</v>
      </c>
      <c r="G1863" t="s">
        <v>3948</v>
      </c>
      <c r="I1863">
        <v>1</v>
      </c>
      <c r="J1863" t="s">
        <v>183</v>
      </c>
      <c r="K1863">
        <v>112</v>
      </c>
      <c r="L1863" t="s">
        <v>6071</v>
      </c>
      <c r="M1863" t="s">
        <v>2634</v>
      </c>
      <c r="N1863" t="s">
        <v>3856</v>
      </c>
      <c r="O1863" s="3">
        <v>4608</v>
      </c>
      <c r="R1863" s="2">
        <v>45775</v>
      </c>
      <c r="T1863">
        <v>14</v>
      </c>
      <c r="U1863" s="3">
        <v>64512</v>
      </c>
      <c r="V1863" t="s">
        <v>65</v>
      </c>
      <c r="W1863">
        <v>86.915900010000001</v>
      </c>
      <c r="X1863">
        <v>0</v>
      </c>
      <c r="Y1863" s="3">
        <v>64500</v>
      </c>
      <c r="Z1863">
        <v>12</v>
      </c>
      <c r="AA1863">
        <v>0</v>
      </c>
      <c r="AB1863">
        <v>0</v>
      </c>
      <c r="AC1863">
        <v>0</v>
      </c>
      <c r="AF1863">
        <v>0</v>
      </c>
      <c r="AO1863">
        <v>86.915899999999993</v>
      </c>
      <c r="AP1863" t="s">
        <v>1048</v>
      </c>
      <c r="AQ1863" t="s">
        <v>13477</v>
      </c>
      <c r="AS1863">
        <v>0</v>
      </c>
      <c r="AT1863">
        <v>0</v>
      </c>
      <c r="AU1863">
        <v>0</v>
      </c>
      <c r="AV1863">
        <v>0</v>
      </c>
      <c r="AW1863">
        <v>0</v>
      </c>
      <c r="AX1863">
        <v>0</v>
      </c>
      <c r="BB1863" t="s">
        <v>63</v>
      </c>
      <c r="BC1863" t="s">
        <v>6451</v>
      </c>
      <c r="BD1863">
        <v>0</v>
      </c>
      <c r="BF1863" t="s">
        <v>1048</v>
      </c>
      <c r="BI1863" t="s">
        <v>3949</v>
      </c>
    </row>
    <row r="1864" spans="1:61" x14ac:dyDescent="0.35">
      <c r="A1864" t="s">
        <v>3950</v>
      </c>
      <c r="B1864">
        <v>10000</v>
      </c>
      <c r="C1864">
        <v>10000</v>
      </c>
      <c r="D1864" s="2">
        <v>45775</v>
      </c>
      <c r="E1864" t="s">
        <v>59</v>
      </c>
      <c r="F1864" t="s">
        <v>3871</v>
      </c>
      <c r="G1864" t="s">
        <v>3951</v>
      </c>
      <c r="I1864">
        <v>1</v>
      </c>
      <c r="J1864" t="s">
        <v>183</v>
      </c>
      <c r="K1864">
        <v>82</v>
      </c>
      <c r="L1864" t="s">
        <v>6055</v>
      </c>
      <c r="M1864" t="s">
        <v>352</v>
      </c>
      <c r="N1864" t="s">
        <v>3798</v>
      </c>
      <c r="O1864" s="3">
        <v>1000</v>
      </c>
      <c r="R1864" s="2">
        <v>45775</v>
      </c>
      <c r="T1864">
        <v>10</v>
      </c>
      <c r="U1864" s="3">
        <v>10000</v>
      </c>
      <c r="V1864" t="s">
        <v>65</v>
      </c>
      <c r="W1864" t="s">
        <v>3952</v>
      </c>
      <c r="X1864">
        <v>0</v>
      </c>
      <c r="Y1864" s="3">
        <v>10000</v>
      </c>
      <c r="Z1864">
        <v>0</v>
      </c>
      <c r="AA1864">
        <v>0</v>
      </c>
      <c r="AB1864">
        <v>0</v>
      </c>
      <c r="AC1864">
        <v>0</v>
      </c>
      <c r="AF1864">
        <v>0</v>
      </c>
      <c r="AO1864" t="s">
        <v>3953</v>
      </c>
      <c r="AP1864" t="s">
        <v>622</v>
      </c>
      <c r="AQ1864" t="s">
        <v>24955</v>
      </c>
      <c r="AS1864">
        <v>0</v>
      </c>
      <c r="AT1864">
        <v>0</v>
      </c>
      <c r="AU1864">
        <v>0</v>
      </c>
      <c r="AV1864">
        <v>0</v>
      </c>
      <c r="AW1864">
        <v>0</v>
      </c>
      <c r="AX1864">
        <v>0</v>
      </c>
      <c r="BB1864" t="s">
        <v>63</v>
      </c>
      <c r="BC1864" t="s">
        <v>6006</v>
      </c>
      <c r="BD1864">
        <v>0</v>
      </c>
      <c r="BF1864" t="s">
        <v>622</v>
      </c>
      <c r="BI1864" t="s">
        <v>3954</v>
      </c>
    </row>
    <row r="1865" spans="1:61" x14ac:dyDescent="0.35">
      <c r="A1865" t="s">
        <v>6452</v>
      </c>
      <c r="B1865">
        <v>10000</v>
      </c>
      <c r="C1865">
        <v>10000</v>
      </c>
      <c r="D1865" s="2">
        <v>45783</v>
      </c>
      <c r="E1865" t="s">
        <v>59</v>
      </c>
      <c r="F1865" t="s">
        <v>6453</v>
      </c>
      <c r="G1865" t="s">
        <v>6454</v>
      </c>
      <c r="I1865">
        <v>1</v>
      </c>
      <c r="J1865" t="s">
        <v>183</v>
      </c>
      <c r="K1865">
        <v>88</v>
      </c>
      <c r="L1865" t="s">
        <v>6058</v>
      </c>
      <c r="M1865" t="s">
        <v>144</v>
      </c>
      <c r="N1865" t="s">
        <v>3855</v>
      </c>
      <c r="O1865">
        <v>800</v>
      </c>
      <c r="R1865" s="2">
        <v>45775</v>
      </c>
      <c r="T1865">
        <v>1</v>
      </c>
      <c r="U1865">
        <v>800</v>
      </c>
      <c r="V1865" t="s">
        <v>65</v>
      </c>
      <c r="W1865">
        <v>107324230001</v>
      </c>
      <c r="X1865">
        <v>0</v>
      </c>
      <c r="Y1865">
        <v>500</v>
      </c>
      <c r="Z1865">
        <v>300</v>
      </c>
      <c r="AA1865">
        <v>0</v>
      </c>
      <c r="AB1865">
        <v>0</v>
      </c>
      <c r="AC1865">
        <v>0</v>
      </c>
      <c r="AF1865">
        <v>0</v>
      </c>
      <c r="AO1865">
        <v>10732423</v>
      </c>
      <c r="AP1865" t="s">
        <v>282</v>
      </c>
      <c r="AQ1865" t="s">
        <v>14518</v>
      </c>
      <c r="AS1865">
        <v>0</v>
      </c>
      <c r="AT1865">
        <v>0</v>
      </c>
      <c r="AU1865">
        <v>0</v>
      </c>
      <c r="AV1865">
        <v>0</v>
      </c>
      <c r="AW1865">
        <v>0</v>
      </c>
      <c r="AX1865">
        <v>0</v>
      </c>
      <c r="BB1865" t="s">
        <v>63</v>
      </c>
      <c r="BC1865" t="s">
        <v>6455</v>
      </c>
      <c r="BD1865">
        <v>0</v>
      </c>
      <c r="BF1865" t="s">
        <v>282</v>
      </c>
      <c r="BI1865" t="s">
        <v>6456</v>
      </c>
    </row>
    <row r="1866" spans="1:61" x14ac:dyDescent="0.35">
      <c r="A1866" t="s">
        <v>3955</v>
      </c>
      <c r="B1866">
        <v>10000</v>
      </c>
      <c r="C1866">
        <v>10000</v>
      </c>
      <c r="D1866" s="2">
        <v>45775</v>
      </c>
      <c r="E1866" t="s">
        <v>59</v>
      </c>
      <c r="F1866" t="s">
        <v>3899</v>
      </c>
      <c r="G1866" t="s">
        <v>2739</v>
      </c>
      <c r="I1866">
        <v>1</v>
      </c>
      <c r="J1866" t="s">
        <v>183</v>
      </c>
      <c r="K1866">
        <v>59</v>
      </c>
      <c r="L1866" t="s">
        <v>6045</v>
      </c>
      <c r="M1866" t="s">
        <v>73</v>
      </c>
      <c r="N1866" t="s">
        <v>3811</v>
      </c>
      <c r="O1866" s="3">
        <v>3098</v>
      </c>
      <c r="R1866" s="2">
        <v>45775</v>
      </c>
      <c r="T1866">
        <v>4</v>
      </c>
      <c r="U1866" s="3">
        <v>12392</v>
      </c>
      <c r="V1866" t="s">
        <v>65</v>
      </c>
      <c r="W1866">
        <v>150487590001</v>
      </c>
      <c r="X1866">
        <v>0</v>
      </c>
      <c r="Y1866" s="3">
        <v>12392</v>
      </c>
      <c r="Z1866">
        <v>0</v>
      </c>
      <c r="AA1866">
        <v>0</v>
      </c>
      <c r="AB1866">
        <v>0</v>
      </c>
      <c r="AC1866">
        <v>0</v>
      </c>
      <c r="AF1866">
        <v>0</v>
      </c>
      <c r="AO1866">
        <v>15048759</v>
      </c>
      <c r="AP1866" t="s">
        <v>571</v>
      </c>
      <c r="AQ1866" t="s">
        <v>14937</v>
      </c>
      <c r="AS1866">
        <v>0</v>
      </c>
      <c r="AT1866">
        <v>0</v>
      </c>
      <c r="AU1866">
        <v>0</v>
      </c>
      <c r="AV1866">
        <v>0</v>
      </c>
      <c r="AW1866">
        <v>0</v>
      </c>
      <c r="AX1866">
        <v>0</v>
      </c>
      <c r="BB1866" t="s">
        <v>63</v>
      </c>
      <c r="BC1866" t="s">
        <v>6457</v>
      </c>
      <c r="BD1866">
        <v>0</v>
      </c>
      <c r="BF1866" t="s">
        <v>571</v>
      </c>
      <c r="BI1866" t="s">
        <v>3956</v>
      </c>
    </row>
    <row r="1867" spans="1:61" x14ac:dyDescent="0.35">
      <c r="A1867" t="s">
        <v>3957</v>
      </c>
      <c r="B1867">
        <v>10000</v>
      </c>
      <c r="C1867">
        <v>10000</v>
      </c>
      <c r="D1867" s="2">
        <v>45775</v>
      </c>
      <c r="E1867" t="s">
        <v>59</v>
      </c>
      <c r="F1867" t="s">
        <v>3899</v>
      </c>
      <c r="G1867" t="s">
        <v>2739</v>
      </c>
      <c r="I1867">
        <v>1</v>
      </c>
      <c r="J1867" t="s">
        <v>183</v>
      </c>
      <c r="K1867">
        <v>59</v>
      </c>
      <c r="L1867" t="s">
        <v>6045</v>
      </c>
      <c r="M1867" t="s">
        <v>73</v>
      </c>
      <c r="N1867" t="s">
        <v>3811</v>
      </c>
      <c r="O1867" s="3">
        <v>3098</v>
      </c>
      <c r="R1867" s="2">
        <v>45775</v>
      </c>
      <c r="T1867">
        <v>4</v>
      </c>
      <c r="U1867" s="3">
        <v>12392</v>
      </c>
      <c r="V1867" t="s">
        <v>65</v>
      </c>
      <c r="W1867">
        <v>150487590001</v>
      </c>
      <c r="X1867">
        <v>0</v>
      </c>
      <c r="Y1867" s="3">
        <v>12392</v>
      </c>
      <c r="Z1867">
        <v>0</v>
      </c>
      <c r="AA1867">
        <v>0</v>
      </c>
      <c r="AB1867">
        <v>0</v>
      </c>
      <c r="AC1867">
        <v>0</v>
      </c>
      <c r="AF1867">
        <v>0</v>
      </c>
      <c r="AO1867">
        <v>15048759</v>
      </c>
      <c r="AP1867" t="s">
        <v>571</v>
      </c>
      <c r="AQ1867" t="s">
        <v>14937</v>
      </c>
      <c r="AS1867">
        <v>0</v>
      </c>
      <c r="AT1867">
        <v>0</v>
      </c>
      <c r="AU1867">
        <v>0</v>
      </c>
      <c r="AV1867">
        <v>0</v>
      </c>
      <c r="AW1867">
        <v>0</v>
      </c>
      <c r="AX1867">
        <v>0</v>
      </c>
      <c r="BB1867" t="s">
        <v>63</v>
      </c>
      <c r="BC1867" t="s">
        <v>6458</v>
      </c>
      <c r="BD1867">
        <v>0</v>
      </c>
      <c r="BF1867" t="s">
        <v>571</v>
      </c>
      <c r="BI1867" t="s">
        <v>3958</v>
      </c>
    </row>
    <row r="1868" spans="1:61" x14ac:dyDescent="0.35">
      <c r="A1868" t="s">
        <v>4115</v>
      </c>
      <c r="B1868">
        <v>10000</v>
      </c>
      <c r="C1868">
        <v>10000</v>
      </c>
      <c r="D1868" s="2">
        <v>45776</v>
      </c>
      <c r="E1868" t="s">
        <v>59</v>
      </c>
      <c r="F1868" s="4">
        <v>0.48458333333333331</v>
      </c>
      <c r="G1868" t="s">
        <v>4116</v>
      </c>
      <c r="I1868">
        <v>1</v>
      </c>
      <c r="J1868" t="s">
        <v>183</v>
      </c>
      <c r="K1868">
        <v>31</v>
      </c>
      <c r="L1868" t="s">
        <v>6061</v>
      </c>
      <c r="M1868" t="s">
        <v>2529</v>
      </c>
      <c r="N1868" t="s">
        <v>3807</v>
      </c>
      <c r="O1868" s="3">
        <v>39870</v>
      </c>
      <c r="R1868" s="2">
        <v>45775</v>
      </c>
      <c r="T1868">
        <v>1</v>
      </c>
      <c r="U1868" s="3">
        <v>39870</v>
      </c>
      <c r="V1868" t="s">
        <v>65</v>
      </c>
      <c r="W1868">
        <v>111818390001</v>
      </c>
      <c r="X1868">
        <v>0</v>
      </c>
      <c r="Y1868" s="3">
        <v>39870</v>
      </c>
      <c r="Z1868">
        <v>0</v>
      </c>
      <c r="AA1868">
        <v>0</v>
      </c>
      <c r="AB1868">
        <v>0</v>
      </c>
      <c r="AC1868">
        <v>0</v>
      </c>
      <c r="AF1868">
        <v>0</v>
      </c>
      <c r="AO1868">
        <v>11181839</v>
      </c>
      <c r="AP1868" t="s">
        <v>571</v>
      </c>
      <c r="AQ1868" t="s">
        <v>14937</v>
      </c>
      <c r="AS1868">
        <v>0</v>
      </c>
      <c r="AT1868">
        <v>0</v>
      </c>
      <c r="AU1868">
        <v>0</v>
      </c>
      <c r="AV1868">
        <v>0</v>
      </c>
      <c r="AW1868">
        <v>0</v>
      </c>
      <c r="AX1868">
        <v>0</v>
      </c>
      <c r="BB1868" t="s">
        <v>63</v>
      </c>
      <c r="BC1868" t="s">
        <v>6329</v>
      </c>
      <c r="BD1868">
        <v>0</v>
      </c>
      <c r="BF1868" t="s">
        <v>571</v>
      </c>
      <c r="BI1868" t="s">
        <v>4117</v>
      </c>
    </row>
    <row r="1869" spans="1:61" x14ac:dyDescent="0.35">
      <c r="A1869" t="s">
        <v>4115</v>
      </c>
      <c r="B1869">
        <v>20000</v>
      </c>
      <c r="C1869">
        <v>10000</v>
      </c>
      <c r="D1869" s="2">
        <v>45776</v>
      </c>
      <c r="E1869" t="s">
        <v>59</v>
      </c>
      <c r="F1869" s="4">
        <v>0.48458333333333331</v>
      </c>
      <c r="G1869" t="s">
        <v>4116</v>
      </c>
      <c r="I1869">
        <v>1</v>
      </c>
      <c r="J1869" t="s">
        <v>183</v>
      </c>
      <c r="K1869">
        <v>31</v>
      </c>
      <c r="L1869" t="s">
        <v>6061</v>
      </c>
      <c r="M1869" t="s">
        <v>2529</v>
      </c>
      <c r="N1869" t="s">
        <v>3807</v>
      </c>
      <c r="O1869" s="3">
        <v>39870</v>
      </c>
      <c r="R1869" s="2">
        <v>45775</v>
      </c>
      <c r="T1869">
        <v>1</v>
      </c>
      <c r="U1869" s="3">
        <v>39870</v>
      </c>
      <c r="V1869" t="s">
        <v>65</v>
      </c>
      <c r="W1869">
        <v>111818390001</v>
      </c>
      <c r="X1869">
        <v>0</v>
      </c>
      <c r="Y1869" s="3">
        <v>39870</v>
      </c>
      <c r="Z1869">
        <v>0</v>
      </c>
      <c r="AA1869">
        <v>0</v>
      </c>
      <c r="AB1869">
        <v>0</v>
      </c>
      <c r="AC1869">
        <v>0</v>
      </c>
      <c r="AF1869">
        <v>0</v>
      </c>
      <c r="AO1869">
        <v>11181839</v>
      </c>
      <c r="AP1869" t="s">
        <v>571</v>
      </c>
      <c r="AQ1869" t="s">
        <v>14937</v>
      </c>
      <c r="AS1869">
        <v>0</v>
      </c>
      <c r="AT1869">
        <v>0</v>
      </c>
      <c r="AU1869">
        <v>0</v>
      </c>
      <c r="AV1869">
        <v>0</v>
      </c>
      <c r="AW1869">
        <v>0</v>
      </c>
      <c r="AX1869">
        <v>0</v>
      </c>
      <c r="BB1869" t="s">
        <v>63</v>
      </c>
      <c r="BC1869" t="s">
        <v>6329</v>
      </c>
      <c r="BD1869">
        <v>0</v>
      </c>
      <c r="BF1869" t="s">
        <v>571</v>
      </c>
      <c r="BI1869" t="s">
        <v>4117</v>
      </c>
    </row>
    <row r="1870" spans="1:61" x14ac:dyDescent="0.35">
      <c r="A1870" t="s">
        <v>3959</v>
      </c>
      <c r="B1870">
        <v>10000</v>
      </c>
      <c r="C1870">
        <v>10000</v>
      </c>
      <c r="D1870" s="2">
        <v>45775</v>
      </c>
      <c r="E1870" t="s">
        <v>59</v>
      </c>
      <c r="F1870" t="s">
        <v>3923</v>
      </c>
      <c r="G1870">
        <v>310180293</v>
      </c>
      <c r="I1870">
        <v>1</v>
      </c>
      <c r="J1870" t="s">
        <v>183</v>
      </c>
      <c r="K1870">
        <v>88</v>
      </c>
      <c r="L1870" t="s">
        <v>6058</v>
      </c>
      <c r="M1870" t="s">
        <v>144</v>
      </c>
      <c r="N1870" t="s">
        <v>3855</v>
      </c>
      <c r="O1870">
        <v>100</v>
      </c>
      <c r="R1870" s="2">
        <v>45775</v>
      </c>
      <c r="T1870">
        <v>1</v>
      </c>
      <c r="U1870">
        <v>100</v>
      </c>
      <c r="V1870" t="s">
        <v>65</v>
      </c>
      <c r="W1870" t="s">
        <v>3960</v>
      </c>
      <c r="X1870">
        <v>0</v>
      </c>
      <c r="Y1870">
        <v>20</v>
      </c>
      <c r="Z1870">
        <v>80</v>
      </c>
      <c r="AA1870">
        <v>0</v>
      </c>
      <c r="AB1870">
        <v>0</v>
      </c>
      <c r="AC1870">
        <v>0</v>
      </c>
      <c r="AF1870">
        <v>0</v>
      </c>
      <c r="AO1870" t="s">
        <v>3961</v>
      </c>
      <c r="AP1870" t="s">
        <v>1629</v>
      </c>
      <c r="AQ1870" t="s">
        <v>21614</v>
      </c>
      <c r="AS1870">
        <v>0</v>
      </c>
      <c r="AT1870">
        <v>0</v>
      </c>
      <c r="AU1870">
        <v>0</v>
      </c>
      <c r="AV1870">
        <v>0</v>
      </c>
      <c r="AW1870">
        <v>0</v>
      </c>
      <c r="AX1870">
        <v>0</v>
      </c>
      <c r="BB1870" t="s">
        <v>63</v>
      </c>
      <c r="BC1870" t="s">
        <v>6007</v>
      </c>
      <c r="BD1870">
        <v>0</v>
      </c>
      <c r="BF1870" t="s">
        <v>1629</v>
      </c>
      <c r="BI1870" t="s">
        <v>3962</v>
      </c>
    </row>
    <row r="1871" spans="1:61" x14ac:dyDescent="0.35">
      <c r="A1871" t="s">
        <v>3959</v>
      </c>
      <c r="B1871">
        <v>10000</v>
      </c>
      <c r="C1871">
        <v>20000</v>
      </c>
      <c r="D1871" s="2">
        <v>45775</v>
      </c>
      <c r="E1871" t="s">
        <v>59</v>
      </c>
      <c r="F1871" t="s">
        <v>3923</v>
      </c>
      <c r="G1871">
        <v>310180293</v>
      </c>
      <c r="I1871">
        <v>2</v>
      </c>
      <c r="J1871" t="s">
        <v>183</v>
      </c>
      <c r="K1871">
        <v>105</v>
      </c>
      <c r="L1871" t="s">
        <v>6067</v>
      </c>
      <c r="M1871" t="s">
        <v>281</v>
      </c>
      <c r="N1871" t="s">
        <v>3851</v>
      </c>
      <c r="O1871">
        <v>4</v>
      </c>
      <c r="R1871" s="2">
        <v>45775</v>
      </c>
      <c r="T1871">
        <v>5</v>
      </c>
      <c r="U1871">
        <v>20</v>
      </c>
      <c r="V1871" t="s">
        <v>65</v>
      </c>
      <c r="W1871" t="s">
        <v>3960</v>
      </c>
      <c r="X1871">
        <v>0</v>
      </c>
      <c r="Y1871">
        <v>20</v>
      </c>
      <c r="Z1871">
        <v>0</v>
      </c>
      <c r="AA1871">
        <v>0</v>
      </c>
      <c r="AB1871">
        <v>0</v>
      </c>
      <c r="AC1871">
        <v>0</v>
      </c>
      <c r="AF1871">
        <v>0</v>
      </c>
      <c r="AO1871" t="s">
        <v>3961</v>
      </c>
      <c r="AP1871" t="s">
        <v>1629</v>
      </c>
      <c r="AQ1871" t="s">
        <v>21614</v>
      </c>
      <c r="AS1871">
        <v>0</v>
      </c>
      <c r="AT1871">
        <v>0</v>
      </c>
      <c r="AU1871">
        <v>0</v>
      </c>
      <c r="AV1871">
        <v>0</v>
      </c>
      <c r="AW1871">
        <v>0</v>
      </c>
      <c r="AX1871">
        <v>0</v>
      </c>
      <c r="BB1871" t="s">
        <v>63</v>
      </c>
      <c r="BC1871" t="s">
        <v>6007</v>
      </c>
      <c r="BD1871">
        <v>0</v>
      </c>
      <c r="BF1871" t="s">
        <v>1629</v>
      </c>
      <c r="BI1871" t="s">
        <v>3962</v>
      </c>
    </row>
    <row r="1872" spans="1:61" x14ac:dyDescent="0.35">
      <c r="A1872" t="s">
        <v>3963</v>
      </c>
      <c r="B1872">
        <v>10000</v>
      </c>
      <c r="C1872">
        <v>10000</v>
      </c>
      <c r="D1872" s="2">
        <v>45775</v>
      </c>
      <c r="E1872" t="s">
        <v>59</v>
      </c>
      <c r="F1872" t="s">
        <v>3964</v>
      </c>
      <c r="G1872" t="s">
        <v>3965</v>
      </c>
      <c r="I1872">
        <v>1</v>
      </c>
      <c r="J1872" t="s">
        <v>183</v>
      </c>
      <c r="K1872">
        <v>88</v>
      </c>
      <c r="L1872" t="s">
        <v>6058</v>
      </c>
      <c r="M1872" t="s">
        <v>144</v>
      </c>
      <c r="N1872" t="s">
        <v>3855</v>
      </c>
      <c r="O1872">
        <v>100</v>
      </c>
      <c r="R1872" s="2">
        <v>45775</v>
      </c>
      <c r="T1872">
        <v>1</v>
      </c>
      <c r="U1872">
        <v>100</v>
      </c>
      <c r="V1872" t="s">
        <v>65</v>
      </c>
      <c r="W1872" t="s">
        <v>3966</v>
      </c>
      <c r="X1872">
        <v>0</v>
      </c>
      <c r="Y1872">
        <v>20</v>
      </c>
      <c r="Z1872">
        <v>80</v>
      </c>
      <c r="AA1872">
        <v>0</v>
      </c>
      <c r="AB1872">
        <v>0</v>
      </c>
      <c r="AC1872">
        <v>0</v>
      </c>
      <c r="AF1872">
        <v>0</v>
      </c>
      <c r="AO1872" t="s">
        <v>3967</v>
      </c>
      <c r="AP1872" t="s">
        <v>1629</v>
      </c>
      <c r="AQ1872" t="s">
        <v>21614</v>
      </c>
      <c r="AS1872">
        <v>0</v>
      </c>
      <c r="AT1872">
        <v>0</v>
      </c>
      <c r="AU1872">
        <v>0</v>
      </c>
      <c r="AV1872">
        <v>0</v>
      </c>
      <c r="AW1872">
        <v>0</v>
      </c>
      <c r="AX1872">
        <v>0</v>
      </c>
      <c r="BB1872" t="s">
        <v>63</v>
      </c>
      <c r="BC1872" t="s">
        <v>6008</v>
      </c>
      <c r="BD1872">
        <v>0</v>
      </c>
      <c r="BF1872" t="s">
        <v>1629</v>
      </c>
      <c r="BI1872" t="s">
        <v>3962</v>
      </c>
    </row>
    <row r="1873" spans="1:61" x14ac:dyDescent="0.35">
      <c r="A1873" t="s">
        <v>3963</v>
      </c>
      <c r="B1873">
        <v>10000</v>
      </c>
      <c r="C1873">
        <v>20000</v>
      </c>
      <c r="D1873" s="2">
        <v>45775</v>
      </c>
      <c r="E1873" t="s">
        <v>59</v>
      </c>
      <c r="F1873" t="s">
        <v>3964</v>
      </c>
      <c r="G1873" t="s">
        <v>3965</v>
      </c>
      <c r="I1873">
        <v>2</v>
      </c>
      <c r="J1873" t="s">
        <v>183</v>
      </c>
      <c r="K1873">
        <v>92</v>
      </c>
      <c r="L1873" t="s">
        <v>6053</v>
      </c>
      <c r="M1873" t="s">
        <v>281</v>
      </c>
      <c r="N1873" t="s">
        <v>3851</v>
      </c>
      <c r="O1873">
        <v>7</v>
      </c>
      <c r="R1873" s="2">
        <v>45775</v>
      </c>
      <c r="T1873">
        <v>3</v>
      </c>
      <c r="U1873">
        <v>21</v>
      </c>
      <c r="V1873" t="s">
        <v>65</v>
      </c>
      <c r="W1873" t="s">
        <v>3966</v>
      </c>
      <c r="X1873">
        <v>0</v>
      </c>
      <c r="Y1873">
        <v>20</v>
      </c>
      <c r="Z1873">
        <v>1</v>
      </c>
      <c r="AA1873">
        <v>0</v>
      </c>
      <c r="AB1873">
        <v>0</v>
      </c>
      <c r="AC1873">
        <v>0</v>
      </c>
      <c r="AF1873">
        <v>0</v>
      </c>
      <c r="AO1873" t="s">
        <v>3967</v>
      </c>
      <c r="AP1873" t="s">
        <v>1629</v>
      </c>
      <c r="AQ1873" t="s">
        <v>21614</v>
      </c>
      <c r="AS1873">
        <v>0</v>
      </c>
      <c r="AT1873">
        <v>0</v>
      </c>
      <c r="AU1873">
        <v>0</v>
      </c>
      <c r="AV1873">
        <v>0</v>
      </c>
      <c r="AW1873">
        <v>0</v>
      </c>
      <c r="AX1873">
        <v>0</v>
      </c>
      <c r="BB1873" t="s">
        <v>63</v>
      </c>
      <c r="BC1873" t="s">
        <v>6008</v>
      </c>
      <c r="BD1873">
        <v>0</v>
      </c>
      <c r="BF1873" t="s">
        <v>1629</v>
      </c>
      <c r="BI1873" t="s">
        <v>3962</v>
      </c>
    </row>
    <row r="1874" spans="1:61" x14ac:dyDescent="0.35">
      <c r="A1874" t="s">
        <v>4238</v>
      </c>
      <c r="B1874">
        <v>10000</v>
      </c>
      <c r="C1874">
        <v>10000</v>
      </c>
      <c r="D1874" s="2">
        <v>45777</v>
      </c>
      <c r="E1874" t="s">
        <v>59</v>
      </c>
      <c r="F1874" t="s">
        <v>4239</v>
      </c>
      <c r="G1874" t="s">
        <v>4240</v>
      </c>
      <c r="I1874">
        <v>1</v>
      </c>
      <c r="J1874" t="s">
        <v>183</v>
      </c>
      <c r="K1874">
        <v>88</v>
      </c>
      <c r="L1874" t="s">
        <v>6058</v>
      </c>
      <c r="M1874" t="s">
        <v>144</v>
      </c>
      <c r="N1874" t="s">
        <v>3855</v>
      </c>
      <c r="O1874" s="3">
        <v>1000</v>
      </c>
      <c r="R1874" s="2">
        <v>45775</v>
      </c>
      <c r="T1874">
        <v>1</v>
      </c>
      <c r="U1874" s="3">
        <v>1000</v>
      </c>
      <c r="V1874" t="s">
        <v>65</v>
      </c>
      <c r="W1874">
        <v>190030320001</v>
      </c>
      <c r="X1874">
        <v>0</v>
      </c>
      <c r="Y1874" s="3">
        <v>1000</v>
      </c>
      <c r="Z1874">
        <v>0</v>
      </c>
      <c r="AA1874">
        <v>0</v>
      </c>
      <c r="AB1874">
        <v>0</v>
      </c>
      <c r="AC1874">
        <v>0</v>
      </c>
      <c r="AF1874">
        <v>0</v>
      </c>
      <c r="AO1874">
        <v>19003032</v>
      </c>
      <c r="AP1874" t="s">
        <v>282</v>
      </c>
      <c r="AQ1874" t="s">
        <v>14518</v>
      </c>
      <c r="AS1874">
        <v>0</v>
      </c>
      <c r="AT1874">
        <v>0</v>
      </c>
      <c r="AU1874">
        <v>0</v>
      </c>
      <c r="AV1874">
        <v>0</v>
      </c>
      <c r="AW1874">
        <v>0</v>
      </c>
      <c r="AX1874">
        <v>0</v>
      </c>
      <c r="BB1874" t="s">
        <v>63</v>
      </c>
      <c r="BC1874" t="s">
        <v>6330</v>
      </c>
      <c r="BD1874">
        <v>0</v>
      </c>
      <c r="BF1874" t="s">
        <v>282</v>
      </c>
      <c r="BI1874" t="s">
        <v>4242</v>
      </c>
    </row>
    <row r="1875" spans="1:61" x14ac:dyDescent="0.35">
      <c r="A1875" t="s">
        <v>5995</v>
      </c>
      <c r="B1875">
        <v>10000</v>
      </c>
      <c r="C1875">
        <v>20000</v>
      </c>
      <c r="D1875" s="2">
        <v>45779</v>
      </c>
      <c r="E1875" t="s">
        <v>59</v>
      </c>
      <c r="F1875" t="s">
        <v>5992</v>
      </c>
      <c r="G1875">
        <v>17190809007</v>
      </c>
      <c r="I1875">
        <v>1</v>
      </c>
      <c r="J1875" t="s">
        <v>183</v>
      </c>
      <c r="K1875">
        <v>68</v>
      </c>
      <c r="L1875" t="s">
        <v>6051</v>
      </c>
      <c r="M1875" t="s">
        <v>439</v>
      </c>
      <c r="N1875" t="s">
        <v>3859</v>
      </c>
      <c r="O1875" s="3">
        <v>50000</v>
      </c>
      <c r="R1875" s="2">
        <v>45775</v>
      </c>
      <c r="T1875">
        <v>2</v>
      </c>
      <c r="U1875" s="3">
        <v>100000</v>
      </c>
      <c r="V1875" t="s">
        <v>65</v>
      </c>
      <c r="W1875" t="s">
        <v>1315</v>
      </c>
      <c r="X1875">
        <v>0</v>
      </c>
      <c r="Y1875" s="3">
        <v>100000</v>
      </c>
      <c r="Z1875">
        <v>0</v>
      </c>
      <c r="AA1875">
        <v>0</v>
      </c>
      <c r="AB1875">
        <v>0</v>
      </c>
      <c r="AC1875">
        <v>0</v>
      </c>
      <c r="AF1875">
        <v>0</v>
      </c>
      <c r="AO1875" t="s">
        <v>1316</v>
      </c>
      <c r="AP1875" t="s">
        <v>170</v>
      </c>
      <c r="AQ1875" t="s">
        <v>21526</v>
      </c>
      <c r="AS1875">
        <v>0</v>
      </c>
      <c r="AT1875">
        <v>0</v>
      </c>
      <c r="AU1875">
        <v>0</v>
      </c>
      <c r="AV1875">
        <v>0</v>
      </c>
      <c r="AW1875">
        <v>0</v>
      </c>
      <c r="AX1875">
        <v>0</v>
      </c>
      <c r="BB1875" t="s">
        <v>63</v>
      </c>
      <c r="BC1875" t="s">
        <v>6459</v>
      </c>
      <c r="BD1875">
        <v>0</v>
      </c>
      <c r="BF1875" t="s">
        <v>170</v>
      </c>
      <c r="BI1875" t="s">
        <v>5996</v>
      </c>
    </row>
    <row r="1876" spans="1:61" x14ac:dyDescent="0.35">
      <c r="A1876" t="s">
        <v>6229</v>
      </c>
      <c r="B1876">
        <v>10000</v>
      </c>
      <c r="C1876">
        <v>10000</v>
      </c>
      <c r="D1876" s="2">
        <v>45786</v>
      </c>
      <c r="E1876" t="s">
        <v>59</v>
      </c>
      <c r="F1876" t="s">
        <v>6230</v>
      </c>
      <c r="G1876" t="s">
        <v>6231</v>
      </c>
      <c r="H1876" t="s">
        <v>2941</v>
      </c>
      <c r="I1876">
        <v>1</v>
      </c>
      <c r="J1876" t="s">
        <v>63</v>
      </c>
      <c r="K1876">
        <v>93</v>
      </c>
      <c r="L1876" t="s">
        <v>6072</v>
      </c>
      <c r="M1876" t="s">
        <v>813</v>
      </c>
      <c r="N1876" t="s">
        <v>3824</v>
      </c>
      <c r="O1876" s="3">
        <v>5146</v>
      </c>
      <c r="R1876" s="2">
        <v>45776</v>
      </c>
      <c r="T1876">
        <v>24</v>
      </c>
      <c r="U1876" s="3">
        <v>123504</v>
      </c>
      <c r="V1876" t="s">
        <v>65</v>
      </c>
      <c r="W1876" t="s">
        <v>6232</v>
      </c>
      <c r="X1876">
        <v>0</v>
      </c>
      <c r="Y1876">
        <v>0</v>
      </c>
      <c r="Z1876">
        <v>0</v>
      </c>
      <c r="AA1876">
        <v>0</v>
      </c>
      <c r="AB1876">
        <v>0</v>
      </c>
      <c r="AC1876">
        <v>0</v>
      </c>
      <c r="AF1876">
        <v>0</v>
      </c>
      <c r="AJ1876" t="s">
        <v>63</v>
      </c>
      <c r="AK1876">
        <v>0</v>
      </c>
      <c r="AL1876" t="s">
        <v>63</v>
      </c>
      <c r="AO1876" t="s">
        <v>6233</v>
      </c>
      <c r="AP1876" t="s">
        <v>448</v>
      </c>
      <c r="AQ1876" t="s">
        <v>11797</v>
      </c>
      <c r="AS1876">
        <v>0</v>
      </c>
      <c r="AT1876">
        <v>0</v>
      </c>
      <c r="AU1876">
        <v>0</v>
      </c>
      <c r="AV1876">
        <v>0</v>
      </c>
      <c r="AW1876">
        <v>0</v>
      </c>
      <c r="AX1876">
        <v>0</v>
      </c>
      <c r="BB1876" t="s">
        <v>63</v>
      </c>
      <c r="BF1876" t="s">
        <v>448</v>
      </c>
      <c r="BI1876" t="s">
        <v>4049</v>
      </c>
    </row>
    <row r="1877" spans="1:61" x14ac:dyDescent="0.35">
      <c r="A1877" t="s">
        <v>6234</v>
      </c>
      <c r="B1877">
        <v>10000</v>
      </c>
      <c r="C1877">
        <v>40000</v>
      </c>
      <c r="D1877" s="2">
        <v>45786</v>
      </c>
      <c r="E1877" t="s">
        <v>59</v>
      </c>
      <c r="F1877" t="s">
        <v>6235</v>
      </c>
      <c r="G1877" t="s">
        <v>4046</v>
      </c>
      <c r="H1877" t="s">
        <v>2941</v>
      </c>
      <c r="I1877">
        <v>2</v>
      </c>
      <c r="J1877" t="s">
        <v>63</v>
      </c>
      <c r="K1877">
        <v>76</v>
      </c>
      <c r="L1877" t="s">
        <v>6065</v>
      </c>
      <c r="M1877" t="s">
        <v>200</v>
      </c>
      <c r="N1877" t="s">
        <v>3841</v>
      </c>
      <c r="O1877" s="3">
        <v>50000</v>
      </c>
      <c r="R1877" s="2">
        <v>45776</v>
      </c>
      <c r="T1877">
        <v>6</v>
      </c>
      <c r="U1877" s="3">
        <v>300000</v>
      </c>
      <c r="V1877" t="s">
        <v>65</v>
      </c>
      <c r="W1877" t="s">
        <v>6236</v>
      </c>
      <c r="X1877">
        <v>0</v>
      </c>
      <c r="Y1877">
        <v>0</v>
      </c>
      <c r="Z1877">
        <v>0</v>
      </c>
      <c r="AA1877">
        <v>0</v>
      </c>
      <c r="AB1877">
        <v>0</v>
      </c>
      <c r="AC1877">
        <v>0</v>
      </c>
      <c r="AF1877">
        <v>0</v>
      </c>
      <c r="AJ1877" t="s">
        <v>63</v>
      </c>
      <c r="AK1877">
        <v>0</v>
      </c>
      <c r="AL1877" t="s">
        <v>63</v>
      </c>
      <c r="AO1877" t="s">
        <v>6237</v>
      </c>
      <c r="AP1877" t="s">
        <v>448</v>
      </c>
      <c r="AQ1877" t="s">
        <v>11797</v>
      </c>
      <c r="AS1877">
        <v>0</v>
      </c>
      <c r="AT1877">
        <v>0</v>
      </c>
      <c r="AU1877">
        <v>0</v>
      </c>
      <c r="AV1877">
        <v>0</v>
      </c>
      <c r="AW1877">
        <v>0</v>
      </c>
      <c r="AX1877">
        <v>0</v>
      </c>
      <c r="BB1877" t="s">
        <v>63</v>
      </c>
      <c r="BF1877" t="s">
        <v>448</v>
      </c>
      <c r="BI1877" t="s">
        <v>4049</v>
      </c>
    </row>
    <row r="1878" spans="1:61" x14ac:dyDescent="0.35">
      <c r="A1878" t="s">
        <v>6238</v>
      </c>
      <c r="B1878">
        <v>10000</v>
      </c>
      <c r="C1878">
        <v>10000</v>
      </c>
      <c r="D1878" s="2">
        <v>45783</v>
      </c>
      <c r="E1878" t="s">
        <v>59</v>
      </c>
      <c r="F1878" t="s">
        <v>6239</v>
      </c>
      <c r="G1878" t="s">
        <v>3451</v>
      </c>
      <c r="H1878" t="s">
        <v>843</v>
      </c>
      <c r="I1878">
        <v>1</v>
      </c>
      <c r="J1878" t="s">
        <v>63</v>
      </c>
      <c r="K1878">
        <v>73</v>
      </c>
      <c r="L1878" t="s">
        <v>6070</v>
      </c>
      <c r="M1878" t="s">
        <v>153</v>
      </c>
      <c r="N1878" t="s">
        <v>3830</v>
      </c>
      <c r="O1878" s="3">
        <v>34500</v>
      </c>
      <c r="R1878" s="2">
        <v>45776</v>
      </c>
      <c r="T1878">
        <v>12</v>
      </c>
      <c r="U1878" s="3">
        <v>414000</v>
      </c>
      <c r="V1878" t="s">
        <v>65</v>
      </c>
      <c r="W1878">
        <v>80256230001</v>
      </c>
      <c r="X1878">
        <v>0</v>
      </c>
      <c r="Y1878">
        <v>0</v>
      </c>
      <c r="Z1878">
        <v>0</v>
      </c>
      <c r="AA1878">
        <v>0</v>
      </c>
      <c r="AB1878">
        <v>0</v>
      </c>
      <c r="AC1878">
        <v>0</v>
      </c>
      <c r="AF1878">
        <v>0</v>
      </c>
      <c r="AJ1878" t="s">
        <v>63</v>
      </c>
      <c r="AK1878">
        <v>0</v>
      </c>
      <c r="AL1878" t="s">
        <v>63</v>
      </c>
      <c r="AO1878">
        <v>8025623</v>
      </c>
      <c r="AP1878" t="s">
        <v>162</v>
      </c>
      <c r="AQ1878" t="s">
        <v>8373</v>
      </c>
      <c r="AS1878">
        <v>0</v>
      </c>
      <c r="AT1878">
        <v>0</v>
      </c>
      <c r="AU1878">
        <v>0</v>
      </c>
      <c r="AV1878">
        <v>0</v>
      </c>
      <c r="AW1878">
        <v>0</v>
      </c>
      <c r="AX1878">
        <v>0</v>
      </c>
      <c r="BB1878" t="s">
        <v>63</v>
      </c>
      <c r="BF1878" t="s">
        <v>162</v>
      </c>
      <c r="BI1878" t="s">
        <v>6240</v>
      </c>
    </row>
    <row r="1879" spans="1:61" x14ac:dyDescent="0.35">
      <c r="A1879" t="s">
        <v>6241</v>
      </c>
      <c r="B1879">
        <v>10000</v>
      </c>
      <c r="C1879">
        <v>10000</v>
      </c>
      <c r="D1879" s="2">
        <v>45783</v>
      </c>
      <c r="E1879" t="s">
        <v>59</v>
      </c>
      <c r="F1879" t="s">
        <v>6242</v>
      </c>
      <c r="G1879" t="s">
        <v>6231</v>
      </c>
      <c r="H1879" t="s">
        <v>2941</v>
      </c>
      <c r="I1879">
        <v>1</v>
      </c>
      <c r="J1879" t="s">
        <v>63</v>
      </c>
      <c r="K1879">
        <v>93</v>
      </c>
      <c r="L1879" t="s">
        <v>6072</v>
      </c>
      <c r="M1879" t="s">
        <v>813</v>
      </c>
      <c r="N1879" t="s">
        <v>3824</v>
      </c>
      <c r="O1879" s="3">
        <v>2065</v>
      </c>
      <c r="R1879" s="2">
        <v>45776</v>
      </c>
      <c r="T1879">
        <v>24</v>
      </c>
      <c r="U1879" s="3">
        <v>49560</v>
      </c>
      <c r="V1879" t="s">
        <v>65</v>
      </c>
      <c r="W1879" t="s">
        <v>6243</v>
      </c>
      <c r="X1879">
        <v>0</v>
      </c>
      <c r="Y1879">
        <v>0</v>
      </c>
      <c r="Z1879">
        <v>0</v>
      </c>
      <c r="AA1879">
        <v>0</v>
      </c>
      <c r="AB1879">
        <v>0</v>
      </c>
      <c r="AC1879">
        <v>0</v>
      </c>
      <c r="AF1879">
        <v>0</v>
      </c>
      <c r="AJ1879" t="s">
        <v>63</v>
      </c>
      <c r="AK1879">
        <v>0</v>
      </c>
      <c r="AL1879" t="s">
        <v>63</v>
      </c>
      <c r="AO1879" t="s">
        <v>6244</v>
      </c>
      <c r="AP1879" t="s">
        <v>448</v>
      </c>
      <c r="AQ1879" t="s">
        <v>11797</v>
      </c>
      <c r="AS1879">
        <v>0</v>
      </c>
      <c r="AT1879">
        <v>0</v>
      </c>
      <c r="AU1879">
        <v>0</v>
      </c>
      <c r="AV1879">
        <v>0</v>
      </c>
      <c r="AW1879">
        <v>0</v>
      </c>
      <c r="AX1879">
        <v>0</v>
      </c>
      <c r="BB1879" t="s">
        <v>63</v>
      </c>
      <c r="BF1879" t="s">
        <v>448</v>
      </c>
      <c r="BI1879" t="s">
        <v>3986</v>
      </c>
    </row>
    <row r="1880" spans="1:61" x14ac:dyDescent="0.35">
      <c r="A1880" t="s">
        <v>5944</v>
      </c>
      <c r="B1880">
        <v>10000</v>
      </c>
      <c r="C1880">
        <v>20000</v>
      </c>
      <c r="D1880" s="2">
        <v>45779</v>
      </c>
      <c r="E1880" t="s">
        <v>59</v>
      </c>
      <c r="F1880" t="s">
        <v>5945</v>
      </c>
      <c r="G1880" t="s">
        <v>5946</v>
      </c>
      <c r="H1880" t="s">
        <v>5947</v>
      </c>
      <c r="I1880">
        <v>2</v>
      </c>
      <c r="J1880" t="s">
        <v>63</v>
      </c>
      <c r="K1880">
        <v>112</v>
      </c>
      <c r="L1880" t="s">
        <v>6071</v>
      </c>
      <c r="M1880" t="s">
        <v>2634</v>
      </c>
      <c r="N1880" t="s">
        <v>3856</v>
      </c>
      <c r="O1880" s="3">
        <v>66600</v>
      </c>
      <c r="R1880" s="2">
        <v>45776</v>
      </c>
      <c r="T1880">
        <v>104</v>
      </c>
      <c r="U1880" s="3">
        <v>6926400</v>
      </c>
      <c r="V1880" t="s">
        <v>65</v>
      </c>
      <c r="W1880" t="s">
        <v>5948</v>
      </c>
      <c r="X1880">
        <v>0</v>
      </c>
      <c r="Y1880">
        <v>0</v>
      </c>
      <c r="Z1880">
        <v>0</v>
      </c>
      <c r="AA1880">
        <v>0</v>
      </c>
      <c r="AB1880">
        <v>0</v>
      </c>
      <c r="AC1880">
        <v>0</v>
      </c>
      <c r="AF1880">
        <v>0</v>
      </c>
      <c r="AJ1880" t="s">
        <v>63</v>
      </c>
      <c r="AK1880">
        <v>0</v>
      </c>
      <c r="AL1880" t="s">
        <v>63</v>
      </c>
      <c r="AO1880" t="s">
        <v>5949</v>
      </c>
      <c r="AP1880" t="s">
        <v>75</v>
      </c>
      <c r="AQ1880" t="s">
        <v>24960</v>
      </c>
      <c r="AS1880">
        <v>0</v>
      </c>
      <c r="AT1880">
        <v>0</v>
      </c>
      <c r="AU1880">
        <v>0</v>
      </c>
      <c r="AV1880">
        <v>0</v>
      </c>
      <c r="AW1880">
        <v>0</v>
      </c>
      <c r="AX1880">
        <v>0</v>
      </c>
      <c r="BB1880" t="s">
        <v>63</v>
      </c>
      <c r="BF1880" t="s">
        <v>75</v>
      </c>
      <c r="BI1880" t="s">
        <v>5950</v>
      </c>
    </row>
    <row r="1881" spans="1:61" x14ac:dyDescent="0.35">
      <c r="A1881" t="s">
        <v>4070</v>
      </c>
      <c r="B1881">
        <v>10000</v>
      </c>
      <c r="C1881">
        <v>10000</v>
      </c>
      <c r="D1881" s="2">
        <v>45776</v>
      </c>
      <c r="E1881" t="s">
        <v>59</v>
      </c>
      <c r="F1881" t="s">
        <v>4071</v>
      </c>
      <c r="G1881" t="s">
        <v>4072</v>
      </c>
      <c r="H1881" t="s">
        <v>2124</v>
      </c>
      <c r="I1881">
        <v>1</v>
      </c>
      <c r="J1881" t="s">
        <v>63</v>
      </c>
      <c r="K1881">
        <v>94</v>
      </c>
      <c r="L1881" t="s">
        <v>6050</v>
      </c>
      <c r="M1881" t="s">
        <v>81</v>
      </c>
      <c r="N1881" t="s">
        <v>3825</v>
      </c>
      <c r="O1881" s="3">
        <v>3000</v>
      </c>
      <c r="R1881" s="2">
        <v>45776</v>
      </c>
      <c r="T1881">
        <v>6</v>
      </c>
      <c r="U1881" s="3">
        <v>18000</v>
      </c>
      <c r="V1881" t="s">
        <v>65</v>
      </c>
      <c r="W1881" t="s">
        <v>2125</v>
      </c>
      <c r="X1881">
        <v>0</v>
      </c>
      <c r="Y1881">
        <v>0</v>
      </c>
      <c r="Z1881">
        <v>0</v>
      </c>
      <c r="AA1881">
        <v>0</v>
      </c>
      <c r="AB1881">
        <v>0</v>
      </c>
      <c r="AC1881">
        <v>0</v>
      </c>
      <c r="AF1881">
        <v>0</v>
      </c>
      <c r="AJ1881" t="s">
        <v>63</v>
      </c>
      <c r="AK1881">
        <v>0</v>
      </c>
      <c r="AL1881" t="s">
        <v>63</v>
      </c>
      <c r="AO1881" t="s">
        <v>2126</v>
      </c>
      <c r="AP1881" t="s">
        <v>84</v>
      </c>
      <c r="AQ1881" t="s">
        <v>14396</v>
      </c>
      <c r="AS1881">
        <v>0</v>
      </c>
      <c r="AT1881">
        <v>0</v>
      </c>
      <c r="AU1881">
        <v>0</v>
      </c>
      <c r="AV1881">
        <v>0</v>
      </c>
      <c r="AW1881">
        <v>0</v>
      </c>
      <c r="AX1881">
        <v>0</v>
      </c>
      <c r="BB1881" t="s">
        <v>63</v>
      </c>
      <c r="BF1881" t="s">
        <v>84</v>
      </c>
      <c r="BI1881" t="s">
        <v>4073</v>
      </c>
    </row>
    <row r="1882" spans="1:61" x14ac:dyDescent="0.35">
      <c r="A1882" t="s">
        <v>4162</v>
      </c>
      <c r="B1882">
        <v>10000</v>
      </c>
      <c r="C1882">
        <v>10000</v>
      </c>
      <c r="D1882" s="2">
        <v>45777</v>
      </c>
      <c r="E1882" t="s">
        <v>59</v>
      </c>
      <c r="F1882" t="s">
        <v>4163</v>
      </c>
      <c r="G1882" t="s">
        <v>4072</v>
      </c>
      <c r="H1882" t="s">
        <v>2124</v>
      </c>
      <c r="I1882">
        <v>1</v>
      </c>
      <c r="J1882" t="s">
        <v>63</v>
      </c>
      <c r="K1882">
        <v>94</v>
      </c>
      <c r="L1882" t="s">
        <v>6050</v>
      </c>
      <c r="M1882" t="s">
        <v>81</v>
      </c>
      <c r="N1882" t="s">
        <v>3825</v>
      </c>
      <c r="O1882" s="3">
        <v>3000</v>
      </c>
      <c r="R1882" s="2">
        <v>45776</v>
      </c>
      <c r="T1882">
        <v>6</v>
      </c>
      <c r="U1882" s="3">
        <v>18000</v>
      </c>
      <c r="V1882" t="s">
        <v>65</v>
      </c>
      <c r="W1882" t="s">
        <v>2125</v>
      </c>
      <c r="X1882">
        <v>0</v>
      </c>
      <c r="Y1882">
        <v>0</v>
      </c>
      <c r="Z1882">
        <v>0</v>
      </c>
      <c r="AA1882">
        <v>0</v>
      </c>
      <c r="AB1882">
        <v>0</v>
      </c>
      <c r="AC1882">
        <v>0</v>
      </c>
      <c r="AF1882">
        <v>0</v>
      </c>
      <c r="AJ1882" t="s">
        <v>63</v>
      </c>
      <c r="AK1882">
        <v>0</v>
      </c>
      <c r="AL1882" t="s">
        <v>63</v>
      </c>
      <c r="AO1882" t="s">
        <v>2126</v>
      </c>
      <c r="AP1882" t="s">
        <v>84</v>
      </c>
      <c r="AQ1882" t="s">
        <v>14396</v>
      </c>
      <c r="AS1882">
        <v>0</v>
      </c>
      <c r="AT1882">
        <v>0</v>
      </c>
      <c r="AU1882">
        <v>0</v>
      </c>
      <c r="AV1882">
        <v>0</v>
      </c>
      <c r="AW1882">
        <v>0</v>
      </c>
      <c r="AX1882">
        <v>0</v>
      </c>
      <c r="BB1882" t="s">
        <v>63</v>
      </c>
      <c r="BF1882" t="s">
        <v>84</v>
      </c>
      <c r="BI1882" t="s">
        <v>4164</v>
      </c>
    </row>
    <row r="1883" spans="1:61" x14ac:dyDescent="0.35">
      <c r="A1883" t="s">
        <v>3553</v>
      </c>
      <c r="B1883">
        <v>10000</v>
      </c>
      <c r="C1883">
        <v>40000</v>
      </c>
      <c r="D1883" s="2">
        <v>45779</v>
      </c>
      <c r="E1883" t="s">
        <v>59</v>
      </c>
      <c r="F1883" s="4">
        <v>0.48321759259259262</v>
      </c>
      <c r="G1883" t="s">
        <v>2893</v>
      </c>
      <c r="H1883" t="s">
        <v>3549</v>
      </c>
      <c r="I1883">
        <v>1</v>
      </c>
      <c r="J1883" t="s">
        <v>63</v>
      </c>
      <c r="K1883">
        <v>79</v>
      </c>
      <c r="L1883" t="s">
        <v>6076</v>
      </c>
      <c r="M1883" t="s">
        <v>92</v>
      </c>
      <c r="N1883" t="s">
        <v>3828</v>
      </c>
      <c r="O1883">
        <v>250</v>
      </c>
      <c r="R1883" s="2">
        <v>45776</v>
      </c>
      <c r="T1883">
        <v>6</v>
      </c>
      <c r="U1883" s="3">
        <v>1500</v>
      </c>
      <c r="V1883" t="s">
        <v>65</v>
      </c>
      <c r="W1883" t="s">
        <v>3550</v>
      </c>
      <c r="X1883">
        <v>0</v>
      </c>
      <c r="Y1883">
        <v>0</v>
      </c>
      <c r="Z1883">
        <v>0</v>
      </c>
      <c r="AA1883">
        <v>0</v>
      </c>
      <c r="AB1883">
        <v>0</v>
      </c>
      <c r="AC1883">
        <v>0</v>
      </c>
      <c r="AF1883">
        <v>0</v>
      </c>
      <c r="AJ1883" t="s">
        <v>63</v>
      </c>
      <c r="AK1883">
        <v>0</v>
      </c>
      <c r="AL1883" t="s">
        <v>63</v>
      </c>
      <c r="AO1883" t="s">
        <v>3551</v>
      </c>
      <c r="AP1883" t="s">
        <v>622</v>
      </c>
      <c r="AQ1883" t="s">
        <v>24955</v>
      </c>
      <c r="AS1883">
        <v>0</v>
      </c>
      <c r="AT1883">
        <v>0</v>
      </c>
      <c r="AU1883">
        <v>0</v>
      </c>
      <c r="AV1883">
        <v>0</v>
      </c>
      <c r="AW1883">
        <v>0</v>
      </c>
      <c r="AX1883">
        <v>0</v>
      </c>
      <c r="BB1883" t="s">
        <v>63</v>
      </c>
      <c r="BF1883" t="s">
        <v>622</v>
      </c>
      <c r="BI1883" t="s">
        <v>3554</v>
      </c>
    </row>
    <row r="1884" spans="1:61" x14ac:dyDescent="0.35">
      <c r="A1884" t="s">
        <v>4188</v>
      </c>
      <c r="B1884">
        <v>10000</v>
      </c>
      <c r="C1884">
        <v>30000</v>
      </c>
      <c r="D1884" s="2">
        <v>45777</v>
      </c>
      <c r="E1884" t="s">
        <v>59</v>
      </c>
      <c r="F1884" t="s">
        <v>4189</v>
      </c>
      <c r="G1884" t="s">
        <v>4173</v>
      </c>
      <c r="H1884" t="s">
        <v>119</v>
      </c>
      <c r="I1884">
        <v>3</v>
      </c>
      <c r="J1884" t="s">
        <v>63</v>
      </c>
      <c r="K1884">
        <v>85</v>
      </c>
      <c r="L1884" t="s">
        <v>6060</v>
      </c>
      <c r="M1884" t="s">
        <v>940</v>
      </c>
      <c r="N1884" t="s">
        <v>3864</v>
      </c>
      <c r="O1884" s="3">
        <v>10000</v>
      </c>
      <c r="R1884" s="2">
        <v>45776</v>
      </c>
      <c r="T1884">
        <v>11</v>
      </c>
      <c r="U1884" s="3">
        <v>110000</v>
      </c>
      <c r="V1884" t="s">
        <v>65</v>
      </c>
      <c r="W1884" t="s">
        <v>4190</v>
      </c>
      <c r="X1884">
        <v>0</v>
      </c>
      <c r="Y1884">
        <v>0</v>
      </c>
      <c r="Z1884">
        <v>0</v>
      </c>
      <c r="AA1884">
        <v>0</v>
      </c>
      <c r="AB1884">
        <v>0</v>
      </c>
      <c r="AC1884">
        <v>0</v>
      </c>
      <c r="AF1884">
        <v>0</v>
      </c>
      <c r="AJ1884" t="s">
        <v>63</v>
      </c>
      <c r="AK1884">
        <v>0</v>
      </c>
      <c r="AL1884" t="s">
        <v>63</v>
      </c>
      <c r="AO1884" t="s">
        <v>4191</v>
      </c>
      <c r="AP1884" t="s">
        <v>108</v>
      </c>
      <c r="AQ1884" t="s">
        <v>13404</v>
      </c>
      <c r="AS1884">
        <v>0</v>
      </c>
      <c r="AT1884">
        <v>0</v>
      </c>
      <c r="AU1884">
        <v>0</v>
      </c>
      <c r="AV1884">
        <v>0</v>
      </c>
      <c r="AW1884">
        <v>0</v>
      </c>
      <c r="AX1884">
        <v>0</v>
      </c>
      <c r="BB1884" t="s">
        <v>63</v>
      </c>
      <c r="BF1884" t="s">
        <v>108</v>
      </c>
      <c r="BI1884" t="s">
        <v>4192</v>
      </c>
    </row>
    <row r="1885" spans="1:61" x14ac:dyDescent="0.35">
      <c r="A1885" t="s">
        <v>6245</v>
      </c>
      <c r="B1885">
        <v>10000</v>
      </c>
      <c r="C1885">
        <v>20000</v>
      </c>
      <c r="D1885" s="2">
        <v>45786</v>
      </c>
      <c r="E1885" t="s">
        <v>59</v>
      </c>
      <c r="F1885" t="s">
        <v>6246</v>
      </c>
      <c r="G1885">
        <v>10620258075</v>
      </c>
      <c r="H1885" t="s">
        <v>477</v>
      </c>
      <c r="I1885">
        <v>2</v>
      </c>
      <c r="J1885" t="s">
        <v>63</v>
      </c>
      <c r="K1885">
        <v>77</v>
      </c>
      <c r="L1885" t="s">
        <v>6043</v>
      </c>
      <c r="M1885" t="s">
        <v>192</v>
      </c>
      <c r="N1885" t="s">
        <v>3848</v>
      </c>
      <c r="O1885" s="3">
        <v>2500</v>
      </c>
      <c r="R1885" s="2">
        <v>45776</v>
      </c>
      <c r="T1885">
        <v>88</v>
      </c>
      <c r="U1885" s="3">
        <v>220000</v>
      </c>
      <c r="V1885" t="s">
        <v>65</v>
      </c>
      <c r="W1885" t="s">
        <v>4633</v>
      </c>
      <c r="X1885">
        <v>0</v>
      </c>
      <c r="Y1885">
        <v>0</v>
      </c>
      <c r="Z1885">
        <v>0</v>
      </c>
      <c r="AA1885">
        <v>0</v>
      </c>
      <c r="AB1885">
        <v>0</v>
      </c>
      <c r="AC1885">
        <v>0</v>
      </c>
      <c r="AF1885">
        <v>0</v>
      </c>
      <c r="AJ1885" t="s">
        <v>63</v>
      </c>
      <c r="AK1885">
        <v>0</v>
      </c>
      <c r="AL1885" t="s">
        <v>63</v>
      </c>
      <c r="AO1885" t="s">
        <v>4634</v>
      </c>
      <c r="AP1885" t="s">
        <v>108</v>
      </c>
      <c r="AQ1885" t="s">
        <v>13404</v>
      </c>
      <c r="AS1885">
        <v>0</v>
      </c>
      <c r="AT1885">
        <v>0</v>
      </c>
      <c r="AU1885">
        <v>0</v>
      </c>
      <c r="AV1885">
        <v>0</v>
      </c>
      <c r="AW1885">
        <v>0</v>
      </c>
      <c r="AX1885">
        <v>0</v>
      </c>
      <c r="BB1885" t="s">
        <v>63</v>
      </c>
      <c r="BF1885" t="s">
        <v>108</v>
      </c>
      <c r="BI1885" t="s">
        <v>6247</v>
      </c>
    </row>
    <row r="1886" spans="1:61" x14ac:dyDescent="0.35">
      <c r="A1886" t="s">
        <v>4193</v>
      </c>
      <c r="B1886">
        <v>10000</v>
      </c>
      <c r="C1886">
        <v>30000</v>
      </c>
      <c r="D1886" s="2">
        <v>45777</v>
      </c>
      <c r="E1886" t="s">
        <v>59</v>
      </c>
      <c r="F1886" t="s">
        <v>4194</v>
      </c>
      <c r="G1886" t="s">
        <v>4173</v>
      </c>
      <c r="H1886" t="s">
        <v>119</v>
      </c>
      <c r="I1886">
        <v>3</v>
      </c>
      <c r="J1886" t="s">
        <v>63</v>
      </c>
      <c r="K1886">
        <v>85</v>
      </c>
      <c r="L1886" t="s">
        <v>6060</v>
      </c>
      <c r="M1886" t="s">
        <v>940</v>
      </c>
      <c r="N1886" t="s">
        <v>3864</v>
      </c>
      <c r="O1886" s="3">
        <v>10000</v>
      </c>
      <c r="R1886" s="2">
        <v>45776</v>
      </c>
      <c r="T1886">
        <v>11</v>
      </c>
      <c r="U1886" s="3">
        <v>110000</v>
      </c>
      <c r="V1886" t="s">
        <v>65</v>
      </c>
      <c r="W1886" t="s">
        <v>1195</v>
      </c>
      <c r="X1886">
        <v>0</v>
      </c>
      <c r="Y1886">
        <v>0</v>
      </c>
      <c r="Z1886">
        <v>0</v>
      </c>
      <c r="AA1886">
        <v>0</v>
      </c>
      <c r="AB1886">
        <v>0</v>
      </c>
      <c r="AC1886">
        <v>0</v>
      </c>
      <c r="AF1886">
        <v>0</v>
      </c>
      <c r="AJ1886" t="s">
        <v>63</v>
      </c>
      <c r="AK1886">
        <v>0</v>
      </c>
      <c r="AL1886" t="s">
        <v>63</v>
      </c>
      <c r="AO1886" t="s">
        <v>1196</v>
      </c>
      <c r="AP1886" t="s">
        <v>108</v>
      </c>
      <c r="AQ1886" t="s">
        <v>13404</v>
      </c>
      <c r="AS1886">
        <v>0</v>
      </c>
      <c r="AT1886">
        <v>0</v>
      </c>
      <c r="AU1886">
        <v>0</v>
      </c>
      <c r="AV1886">
        <v>0</v>
      </c>
      <c r="AW1886">
        <v>0</v>
      </c>
      <c r="AX1886">
        <v>0</v>
      </c>
      <c r="BB1886" t="s">
        <v>63</v>
      </c>
      <c r="BF1886" t="s">
        <v>108</v>
      </c>
      <c r="BI1886" t="s">
        <v>4195</v>
      </c>
    </row>
    <row r="1887" spans="1:61" x14ac:dyDescent="0.35">
      <c r="A1887" t="s">
        <v>4196</v>
      </c>
      <c r="B1887">
        <v>10000</v>
      </c>
      <c r="C1887">
        <v>30000</v>
      </c>
      <c r="D1887" s="2">
        <v>45777</v>
      </c>
      <c r="E1887" t="s">
        <v>59</v>
      </c>
      <c r="F1887" t="s">
        <v>4197</v>
      </c>
      <c r="G1887" t="s">
        <v>4173</v>
      </c>
      <c r="H1887" t="s">
        <v>119</v>
      </c>
      <c r="I1887">
        <v>3</v>
      </c>
      <c r="J1887" t="s">
        <v>63</v>
      </c>
      <c r="K1887">
        <v>85</v>
      </c>
      <c r="L1887" t="s">
        <v>6060</v>
      </c>
      <c r="M1887" t="s">
        <v>940</v>
      </c>
      <c r="N1887" t="s">
        <v>3864</v>
      </c>
      <c r="O1887" s="3">
        <v>10000</v>
      </c>
      <c r="R1887" s="2">
        <v>45776</v>
      </c>
      <c r="T1887">
        <v>11</v>
      </c>
      <c r="U1887" s="3">
        <v>110000</v>
      </c>
      <c r="V1887" t="s">
        <v>65</v>
      </c>
      <c r="W1887" t="s">
        <v>4198</v>
      </c>
      <c r="X1887">
        <v>0</v>
      </c>
      <c r="Y1887">
        <v>0</v>
      </c>
      <c r="Z1887">
        <v>0</v>
      </c>
      <c r="AA1887">
        <v>0</v>
      </c>
      <c r="AB1887">
        <v>0</v>
      </c>
      <c r="AC1887">
        <v>0</v>
      </c>
      <c r="AF1887">
        <v>0</v>
      </c>
      <c r="AJ1887" t="s">
        <v>63</v>
      </c>
      <c r="AK1887">
        <v>0</v>
      </c>
      <c r="AL1887" t="s">
        <v>63</v>
      </c>
      <c r="AO1887" t="s">
        <v>4199</v>
      </c>
      <c r="AP1887" t="s">
        <v>108</v>
      </c>
      <c r="AQ1887" t="s">
        <v>13404</v>
      </c>
      <c r="AS1887">
        <v>0</v>
      </c>
      <c r="AT1887">
        <v>0</v>
      </c>
      <c r="AU1887">
        <v>0</v>
      </c>
      <c r="AV1887">
        <v>0</v>
      </c>
      <c r="AW1887">
        <v>0</v>
      </c>
      <c r="AX1887">
        <v>0</v>
      </c>
      <c r="BB1887" t="s">
        <v>63</v>
      </c>
      <c r="BF1887" t="s">
        <v>108</v>
      </c>
      <c r="BI1887" t="s">
        <v>4200</v>
      </c>
    </row>
    <row r="1888" spans="1:61" x14ac:dyDescent="0.35">
      <c r="A1888" t="s">
        <v>6248</v>
      </c>
      <c r="B1888">
        <v>10000</v>
      </c>
      <c r="C1888">
        <v>30000</v>
      </c>
      <c r="D1888" s="2">
        <v>45785</v>
      </c>
      <c r="E1888" t="s">
        <v>59</v>
      </c>
      <c r="F1888" t="s">
        <v>6249</v>
      </c>
      <c r="G1888" t="s">
        <v>6250</v>
      </c>
      <c r="H1888" t="s">
        <v>119</v>
      </c>
      <c r="I1888">
        <v>3</v>
      </c>
      <c r="J1888" t="s">
        <v>63</v>
      </c>
      <c r="K1888">
        <v>85</v>
      </c>
      <c r="L1888" t="s">
        <v>6060</v>
      </c>
      <c r="M1888" t="s">
        <v>940</v>
      </c>
      <c r="N1888" t="s">
        <v>3864</v>
      </c>
      <c r="O1888" s="3">
        <v>10000</v>
      </c>
      <c r="R1888" s="2">
        <v>45776</v>
      </c>
      <c r="T1888">
        <v>11</v>
      </c>
      <c r="U1888" s="3">
        <v>110000</v>
      </c>
      <c r="V1888" t="s">
        <v>65</v>
      </c>
      <c r="W1888" t="s">
        <v>4198</v>
      </c>
      <c r="X1888">
        <v>0</v>
      </c>
      <c r="Y1888">
        <v>0</v>
      </c>
      <c r="Z1888">
        <v>0</v>
      </c>
      <c r="AA1888">
        <v>0</v>
      </c>
      <c r="AB1888">
        <v>0</v>
      </c>
      <c r="AC1888">
        <v>0</v>
      </c>
      <c r="AF1888">
        <v>0</v>
      </c>
      <c r="AJ1888" t="s">
        <v>63</v>
      </c>
      <c r="AK1888">
        <v>0</v>
      </c>
      <c r="AL1888" t="s">
        <v>63</v>
      </c>
      <c r="AO1888" t="s">
        <v>4199</v>
      </c>
      <c r="AP1888" t="s">
        <v>108</v>
      </c>
      <c r="AQ1888" t="s">
        <v>13404</v>
      </c>
      <c r="AS1888">
        <v>0</v>
      </c>
      <c r="AT1888">
        <v>0</v>
      </c>
      <c r="AU1888">
        <v>0</v>
      </c>
      <c r="AV1888">
        <v>0</v>
      </c>
      <c r="AW1888">
        <v>0</v>
      </c>
      <c r="AX1888">
        <v>0</v>
      </c>
      <c r="BB1888" t="s">
        <v>63</v>
      </c>
      <c r="BF1888" t="s">
        <v>108</v>
      </c>
      <c r="BI1888" t="s">
        <v>6251</v>
      </c>
    </row>
    <row r="1889" spans="1:61" x14ac:dyDescent="0.35">
      <c r="A1889" t="s">
        <v>4207</v>
      </c>
      <c r="B1889">
        <v>10000</v>
      </c>
      <c r="C1889">
        <v>30000</v>
      </c>
      <c r="D1889" s="2">
        <v>45777</v>
      </c>
      <c r="E1889" t="s">
        <v>59</v>
      </c>
      <c r="F1889" t="s">
        <v>4208</v>
      </c>
      <c r="G1889" t="s">
        <v>4173</v>
      </c>
      <c r="H1889" t="s">
        <v>119</v>
      </c>
      <c r="I1889">
        <v>3</v>
      </c>
      <c r="J1889" t="s">
        <v>63</v>
      </c>
      <c r="K1889">
        <v>85</v>
      </c>
      <c r="L1889" t="s">
        <v>6060</v>
      </c>
      <c r="M1889" t="s">
        <v>940</v>
      </c>
      <c r="N1889" t="s">
        <v>3864</v>
      </c>
      <c r="O1889" s="3">
        <v>10000</v>
      </c>
      <c r="R1889" s="2">
        <v>45776</v>
      </c>
      <c r="T1889">
        <v>11</v>
      </c>
      <c r="U1889" s="3">
        <v>110000</v>
      </c>
      <c r="V1889" t="s">
        <v>65</v>
      </c>
      <c r="W1889" t="s">
        <v>1547</v>
      </c>
      <c r="X1889">
        <v>0</v>
      </c>
      <c r="Y1889">
        <v>0</v>
      </c>
      <c r="Z1889">
        <v>0</v>
      </c>
      <c r="AA1889">
        <v>0</v>
      </c>
      <c r="AB1889">
        <v>0</v>
      </c>
      <c r="AC1889">
        <v>0</v>
      </c>
      <c r="AF1889">
        <v>0</v>
      </c>
      <c r="AJ1889" t="s">
        <v>63</v>
      </c>
      <c r="AK1889">
        <v>0</v>
      </c>
      <c r="AL1889" t="s">
        <v>63</v>
      </c>
      <c r="AO1889" t="s">
        <v>1548</v>
      </c>
      <c r="AP1889" t="s">
        <v>108</v>
      </c>
      <c r="AQ1889" t="s">
        <v>13404</v>
      </c>
      <c r="AS1889">
        <v>0</v>
      </c>
      <c r="AT1889">
        <v>0</v>
      </c>
      <c r="AU1889">
        <v>0</v>
      </c>
      <c r="AV1889">
        <v>0</v>
      </c>
      <c r="AW1889">
        <v>0</v>
      </c>
      <c r="AX1889">
        <v>0</v>
      </c>
      <c r="BB1889" t="s">
        <v>63</v>
      </c>
      <c r="BF1889" t="s">
        <v>108</v>
      </c>
      <c r="BI1889" t="s">
        <v>4209</v>
      </c>
    </row>
    <row r="1890" spans="1:61" x14ac:dyDescent="0.35">
      <c r="A1890" t="s">
        <v>6252</v>
      </c>
      <c r="B1890">
        <v>10000</v>
      </c>
      <c r="C1890">
        <v>40000</v>
      </c>
      <c r="D1890" s="2">
        <v>45793</v>
      </c>
      <c r="E1890" t="s">
        <v>59</v>
      </c>
      <c r="F1890" t="s">
        <v>1701</v>
      </c>
      <c r="G1890" t="s">
        <v>6253</v>
      </c>
      <c r="H1890" t="s">
        <v>477</v>
      </c>
      <c r="I1890">
        <v>2</v>
      </c>
      <c r="J1890" t="s">
        <v>63</v>
      </c>
      <c r="K1890">
        <v>77</v>
      </c>
      <c r="L1890" t="s">
        <v>6043</v>
      </c>
      <c r="M1890" t="s">
        <v>192</v>
      </c>
      <c r="N1890" t="s">
        <v>3848</v>
      </c>
      <c r="O1890" s="3">
        <v>1250</v>
      </c>
      <c r="R1890" s="2">
        <v>45776</v>
      </c>
      <c r="T1890">
        <v>88</v>
      </c>
      <c r="U1890" s="3">
        <v>110000</v>
      </c>
      <c r="V1890" t="s">
        <v>65</v>
      </c>
      <c r="W1890" t="s">
        <v>6254</v>
      </c>
      <c r="X1890">
        <v>0</v>
      </c>
      <c r="Y1890">
        <v>0</v>
      </c>
      <c r="Z1890">
        <v>0</v>
      </c>
      <c r="AA1890">
        <v>0</v>
      </c>
      <c r="AB1890">
        <v>0</v>
      </c>
      <c r="AC1890">
        <v>0</v>
      </c>
      <c r="AF1890">
        <v>0</v>
      </c>
      <c r="AJ1890" t="s">
        <v>63</v>
      </c>
      <c r="AK1890">
        <v>0</v>
      </c>
      <c r="AL1890" t="s">
        <v>63</v>
      </c>
      <c r="AO1890" t="s">
        <v>6255</v>
      </c>
      <c r="AP1890" t="s">
        <v>108</v>
      </c>
      <c r="AQ1890" t="s">
        <v>13404</v>
      </c>
      <c r="AS1890">
        <v>0</v>
      </c>
      <c r="AT1890">
        <v>0</v>
      </c>
      <c r="AU1890">
        <v>0</v>
      </c>
      <c r="AV1890">
        <v>0</v>
      </c>
      <c r="AW1890">
        <v>0</v>
      </c>
      <c r="AX1890">
        <v>0</v>
      </c>
      <c r="BB1890" t="s">
        <v>63</v>
      </c>
      <c r="BF1890" t="s">
        <v>108</v>
      </c>
      <c r="BI1890" t="s">
        <v>6256</v>
      </c>
    </row>
    <row r="1891" spans="1:61" x14ac:dyDescent="0.35">
      <c r="A1891" t="s">
        <v>6257</v>
      </c>
      <c r="B1891">
        <v>10000</v>
      </c>
      <c r="C1891">
        <v>40000</v>
      </c>
      <c r="D1891" s="2">
        <v>45793</v>
      </c>
      <c r="E1891" t="s">
        <v>59</v>
      </c>
      <c r="F1891" t="s">
        <v>6258</v>
      </c>
      <c r="G1891" t="s">
        <v>6253</v>
      </c>
      <c r="H1891" t="s">
        <v>477</v>
      </c>
      <c r="I1891">
        <v>2</v>
      </c>
      <c r="J1891" t="s">
        <v>63</v>
      </c>
      <c r="K1891">
        <v>77</v>
      </c>
      <c r="L1891" t="s">
        <v>6043</v>
      </c>
      <c r="M1891" t="s">
        <v>192</v>
      </c>
      <c r="N1891" t="s">
        <v>3848</v>
      </c>
      <c r="O1891" s="3">
        <v>1250</v>
      </c>
      <c r="R1891" s="2">
        <v>45776</v>
      </c>
      <c r="T1891">
        <v>88</v>
      </c>
      <c r="U1891" s="3">
        <v>110000</v>
      </c>
      <c r="V1891" t="s">
        <v>65</v>
      </c>
      <c r="W1891" t="s">
        <v>488</v>
      </c>
      <c r="X1891">
        <v>0</v>
      </c>
      <c r="Y1891">
        <v>0</v>
      </c>
      <c r="Z1891">
        <v>0</v>
      </c>
      <c r="AA1891">
        <v>0</v>
      </c>
      <c r="AB1891">
        <v>0</v>
      </c>
      <c r="AC1891">
        <v>0</v>
      </c>
      <c r="AF1891">
        <v>0</v>
      </c>
      <c r="AJ1891" t="s">
        <v>63</v>
      </c>
      <c r="AK1891">
        <v>0</v>
      </c>
      <c r="AL1891" t="s">
        <v>63</v>
      </c>
      <c r="AO1891" t="s">
        <v>489</v>
      </c>
      <c r="AP1891" t="s">
        <v>108</v>
      </c>
      <c r="AQ1891" t="s">
        <v>13404</v>
      </c>
      <c r="AS1891">
        <v>0</v>
      </c>
      <c r="AT1891">
        <v>0</v>
      </c>
      <c r="AU1891">
        <v>0</v>
      </c>
      <c r="AV1891">
        <v>0</v>
      </c>
      <c r="AW1891">
        <v>0</v>
      </c>
      <c r="AX1891">
        <v>0</v>
      </c>
      <c r="BB1891" t="s">
        <v>63</v>
      </c>
      <c r="BF1891" t="s">
        <v>108</v>
      </c>
      <c r="BI1891" t="s">
        <v>6259</v>
      </c>
    </row>
    <row r="1892" spans="1:61" x14ac:dyDescent="0.35">
      <c r="A1892" t="s">
        <v>6260</v>
      </c>
      <c r="B1892">
        <v>10000</v>
      </c>
      <c r="C1892">
        <v>40000</v>
      </c>
      <c r="D1892" s="2">
        <v>45793</v>
      </c>
      <c r="E1892" t="s">
        <v>59</v>
      </c>
      <c r="F1892" t="s">
        <v>6261</v>
      </c>
      <c r="G1892" t="s">
        <v>6253</v>
      </c>
      <c r="H1892" t="s">
        <v>477</v>
      </c>
      <c r="I1892">
        <v>2</v>
      </c>
      <c r="J1892" t="s">
        <v>63</v>
      </c>
      <c r="K1892">
        <v>77</v>
      </c>
      <c r="L1892" t="s">
        <v>6043</v>
      </c>
      <c r="M1892" t="s">
        <v>192</v>
      </c>
      <c r="N1892" t="s">
        <v>3848</v>
      </c>
      <c r="O1892" s="3">
        <v>1250</v>
      </c>
      <c r="R1892" s="2">
        <v>45776</v>
      </c>
      <c r="T1892">
        <v>88</v>
      </c>
      <c r="U1892" s="3">
        <v>110000</v>
      </c>
      <c r="V1892" t="s">
        <v>65</v>
      </c>
      <c r="W1892" t="s">
        <v>483</v>
      </c>
      <c r="X1892">
        <v>0</v>
      </c>
      <c r="Y1892">
        <v>0</v>
      </c>
      <c r="Z1892">
        <v>0</v>
      </c>
      <c r="AA1892">
        <v>0</v>
      </c>
      <c r="AB1892">
        <v>0</v>
      </c>
      <c r="AC1892">
        <v>0</v>
      </c>
      <c r="AF1892">
        <v>0</v>
      </c>
      <c r="AJ1892" t="s">
        <v>63</v>
      </c>
      <c r="AK1892">
        <v>0</v>
      </c>
      <c r="AL1892" t="s">
        <v>63</v>
      </c>
      <c r="AO1892" t="s">
        <v>484</v>
      </c>
      <c r="AP1892" t="s">
        <v>108</v>
      </c>
      <c r="AQ1892" t="s">
        <v>13404</v>
      </c>
      <c r="AS1892">
        <v>0</v>
      </c>
      <c r="AT1892">
        <v>0</v>
      </c>
      <c r="AU1892">
        <v>0</v>
      </c>
      <c r="AV1892">
        <v>0</v>
      </c>
      <c r="AW1892">
        <v>0</v>
      </c>
      <c r="AX1892">
        <v>0</v>
      </c>
      <c r="BB1892" t="s">
        <v>63</v>
      </c>
      <c r="BF1892" t="s">
        <v>108</v>
      </c>
      <c r="BI1892" t="s">
        <v>6262</v>
      </c>
    </row>
    <row r="1893" spans="1:61" x14ac:dyDescent="0.35">
      <c r="A1893" t="s">
        <v>6263</v>
      </c>
      <c r="B1893">
        <v>10000</v>
      </c>
      <c r="C1893">
        <v>40000</v>
      </c>
      <c r="D1893" s="2">
        <v>45793</v>
      </c>
      <c r="E1893" t="s">
        <v>59</v>
      </c>
      <c r="F1893" t="s">
        <v>758</v>
      </c>
      <c r="G1893" t="s">
        <v>6253</v>
      </c>
      <c r="H1893" t="s">
        <v>477</v>
      </c>
      <c r="I1893">
        <v>2</v>
      </c>
      <c r="J1893" t="s">
        <v>63</v>
      </c>
      <c r="K1893">
        <v>77</v>
      </c>
      <c r="L1893" t="s">
        <v>6043</v>
      </c>
      <c r="M1893" t="s">
        <v>192</v>
      </c>
      <c r="N1893" t="s">
        <v>3848</v>
      </c>
      <c r="O1893" s="3">
        <v>2500</v>
      </c>
      <c r="R1893" s="2">
        <v>45776</v>
      </c>
      <c r="T1893">
        <v>88</v>
      </c>
      <c r="U1893" s="3">
        <v>220000</v>
      </c>
      <c r="V1893" t="s">
        <v>65</v>
      </c>
      <c r="W1893" t="s">
        <v>908</v>
      </c>
      <c r="X1893">
        <v>0</v>
      </c>
      <c r="Y1893">
        <v>0</v>
      </c>
      <c r="Z1893">
        <v>0</v>
      </c>
      <c r="AA1893">
        <v>0</v>
      </c>
      <c r="AB1893">
        <v>0</v>
      </c>
      <c r="AC1893">
        <v>0</v>
      </c>
      <c r="AF1893">
        <v>0</v>
      </c>
      <c r="AJ1893" t="s">
        <v>63</v>
      </c>
      <c r="AK1893">
        <v>0</v>
      </c>
      <c r="AL1893" t="s">
        <v>63</v>
      </c>
      <c r="AO1893" t="s">
        <v>909</v>
      </c>
      <c r="AP1893" t="s">
        <v>108</v>
      </c>
      <c r="AQ1893" t="s">
        <v>13404</v>
      </c>
      <c r="AS1893">
        <v>0</v>
      </c>
      <c r="AT1893">
        <v>0</v>
      </c>
      <c r="AU1893">
        <v>0</v>
      </c>
      <c r="AV1893">
        <v>0</v>
      </c>
      <c r="AW1893">
        <v>0</v>
      </c>
      <c r="AX1893">
        <v>0</v>
      </c>
      <c r="BB1893" t="s">
        <v>63</v>
      </c>
      <c r="BF1893" t="s">
        <v>108</v>
      </c>
      <c r="BI1893" t="s">
        <v>6264</v>
      </c>
    </row>
    <row r="1894" spans="1:61" x14ac:dyDescent="0.35">
      <c r="A1894" t="s">
        <v>6265</v>
      </c>
      <c r="B1894">
        <v>10000</v>
      </c>
      <c r="C1894">
        <v>40000</v>
      </c>
      <c r="D1894" s="2">
        <v>45793</v>
      </c>
      <c r="E1894" t="s">
        <v>59</v>
      </c>
      <c r="F1894" t="s">
        <v>6266</v>
      </c>
      <c r="G1894" t="s">
        <v>6253</v>
      </c>
      <c r="H1894" t="s">
        <v>477</v>
      </c>
      <c r="I1894">
        <v>2</v>
      </c>
      <c r="J1894" t="s">
        <v>63</v>
      </c>
      <c r="K1894">
        <v>77</v>
      </c>
      <c r="L1894" t="s">
        <v>6043</v>
      </c>
      <c r="M1894" t="s">
        <v>192</v>
      </c>
      <c r="N1894" t="s">
        <v>3848</v>
      </c>
      <c r="O1894" s="3">
        <v>2500</v>
      </c>
      <c r="R1894" s="2">
        <v>45776</v>
      </c>
      <c r="T1894">
        <v>88</v>
      </c>
      <c r="U1894" s="3">
        <v>220000</v>
      </c>
      <c r="V1894" t="s">
        <v>65</v>
      </c>
      <c r="W1894" t="s">
        <v>5033</v>
      </c>
      <c r="X1894">
        <v>0</v>
      </c>
      <c r="Y1894">
        <v>0</v>
      </c>
      <c r="Z1894">
        <v>0</v>
      </c>
      <c r="AA1894">
        <v>0</v>
      </c>
      <c r="AB1894">
        <v>0</v>
      </c>
      <c r="AC1894">
        <v>0</v>
      </c>
      <c r="AF1894">
        <v>0</v>
      </c>
      <c r="AJ1894" t="s">
        <v>63</v>
      </c>
      <c r="AK1894">
        <v>0</v>
      </c>
      <c r="AL1894" t="s">
        <v>63</v>
      </c>
      <c r="AO1894" t="s">
        <v>5034</v>
      </c>
      <c r="AP1894" t="s">
        <v>108</v>
      </c>
      <c r="AQ1894" t="s">
        <v>13404</v>
      </c>
      <c r="AS1894">
        <v>0</v>
      </c>
      <c r="AT1894">
        <v>0</v>
      </c>
      <c r="AU1894">
        <v>0</v>
      </c>
      <c r="AV1894">
        <v>0</v>
      </c>
      <c r="AW1894">
        <v>0</v>
      </c>
      <c r="AX1894">
        <v>0</v>
      </c>
      <c r="BB1894" t="s">
        <v>63</v>
      </c>
      <c r="BF1894" t="s">
        <v>108</v>
      </c>
      <c r="BI1894" t="s">
        <v>6267</v>
      </c>
    </row>
    <row r="1895" spans="1:61" x14ac:dyDescent="0.35">
      <c r="A1895" t="s">
        <v>6268</v>
      </c>
      <c r="B1895">
        <v>10000</v>
      </c>
      <c r="C1895">
        <v>40000</v>
      </c>
      <c r="D1895" s="2">
        <v>45793</v>
      </c>
      <c r="E1895" t="s">
        <v>59</v>
      </c>
      <c r="F1895" t="s">
        <v>6269</v>
      </c>
      <c r="G1895" t="s">
        <v>6253</v>
      </c>
      <c r="H1895" t="s">
        <v>477</v>
      </c>
      <c r="I1895">
        <v>2</v>
      </c>
      <c r="J1895" t="s">
        <v>63</v>
      </c>
      <c r="K1895">
        <v>77</v>
      </c>
      <c r="L1895" t="s">
        <v>6043</v>
      </c>
      <c r="M1895" t="s">
        <v>192</v>
      </c>
      <c r="N1895" t="s">
        <v>3848</v>
      </c>
      <c r="O1895" s="3">
        <v>1250</v>
      </c>
      <c r="R1895" s="2">
        <v>45776</v>
      </c>
      <c r="T1895">
        <v>88</v>
      </c>
      <c r="U1895" s="3">
        <v>110000</v>
      </c>
      <c r="V1895" t="s">
        <v>65</v>
      </c>
      <c r="W1895" t="s">
        <v>6270</v>
      </c>
      <c r="X1895">
        <v>0</v>
      </c>
      <c r="Y1895">
        <v>0</v>
      </c>
      <c r="Z1895">
        <v>0</v>
      </c>
      <c r="AA1895">
        <v>0</v>
      </c>
      <c r="AB1895">
        <v>0</v>
      </c>
      <c r="AC1895">
        <v>0</v>
      </c>
      <c r="AF1895">
        <v>0</v>
      </c>
      <c r="AJ1895" t="s">
        <v>63</v>
      </c>
      <c r="AK1895">
        <v>0</v>
      </c>
      <c r="AL1895" t="s">
        <v>63</v>
      </c>
      <c r="AO1895" t="s">
        <v>6271</v>
      </c>
      <c r="AP1895" t="s">
        <v>108</v>
      </c>
      <c r="AQ1895" t="s">
        <v>13404</v>
      </c>
      <c r="AS1895">
        <v>0</v>
      </c>
      <c r="AT1895">
        <v>0</v>
      </c>
      <c r="AU1895">
        <v>0</v>
      </c>
      <c r="AV1895">
        <v>0</v>
      </c>
      <c r="AW1895">
        <v>0</v>
      </c>
      <c r="AX1895">
        <v>0</v>
      </c>
      <c r="BB1895" t="s">
        <v>63</v>
      </c>
      <c r="BF1895" t="s">
        <v>108</v>
      </c>
      <c r="BI1895" t="s">
        <v>6272</v>
      </c>
    </row>
    <row r="1896" spans="1:61" x14ac:dyDescent="0.35">
      <c r="A1896" t="s">
        <v>6273</v>
      </c>
      <c r="B1896">
        <v>10000</v>
      </c>
      <c r="C1896">
        <v>40000</v>
      </c>
      <c r="D1896" s="2">
        <v>45793</v>
      </c>
      <c r="E1896" t="s">
        <v>59</v>
      </c>
      <c r="F1896" t="s">
        <v>6274</v>
      </c>
      <c r="G1896" t="s">
        <v>6253</v>
      </c>
      <c r="H1896" t="s">
        <v>477</v>
      </c>
      <c r="I1896">
        <v>2</v>
      </c>
      <c r="J1896" t="s">
        <v>63</v>
      </c>
      <c r="K1896">
        <v>77</v>
      </c>
      <c r="L1896" t="s">
        <v>6043</v>
      </c>
      <c r="M1896" t="s">
        <v>192</v>
      </c>
      <c r="N1896" t="s">
        <v>3848</v>
      </c>
      <c r="O1896" s="3">
        <v>2500</v>
      </c>
      <c r="R1896" s="2">
        <v>45776</v>
      </c>
      <c r="T1896">
        <v>88</v>
      </c>
      <c r="U1896" s="3">
        <v>220000</v>
      </c>
      <c r="V1896" t="s">
        <v>65</v>
      </c>
      <c r="W1896" t="s">
        <v>903</v>
      </c>
      <c r="X1896">
        <v>0</v>
      </c>
      <c r="Y1896">
        <v>0</v>
      </c>
      <c r="Z1896">
        <v>0</v>
      </c>
      <c r="AA1896">
        <v>0</v>
      </c>
      <c r="AB1896">
        <v>0</v>
      </c>
      <c r="AC1896">
        <v>0</v>
      </c>
      <c r="AF1896">
        <v>0</v>
      </c>
      <c r="AJ1896" t="s">
        <v>63</v>
      </c>
      <c r="AK1896">
        <v>0</v>
      </c>
      <c r="AL1896" t="s">
        <v>63</v>
      </c>
      <c r="AO1896" t="s">
        <v>904</v>
      </c>
      <c r="AP1896" t="s">
        <v>108</v>
      </c>
      <c r="AQ1896" t="s">
        <v>13404</v>
      </c>
      <c r="AS1896">
        <v>0</v>
      </c>
      <c r="AT1896">
        <v>0</v>
      </c>
      <c r="AU1896">
        <v>0</v>
      </c>
      <c r="AV1896">
        <v>0</v>
      </c>
      <c r="AW1896">
        <v>0</v>
      </c>
      <c r="AX1896">
        <v>0</v>
      </c>
      <c r="BB1896" t="s">
        <v>63</v>
      </c>
      <c r="BF1896" t="s">
        <v>108</v>
      </c>
      <c r="BI1896" t="s">
        <v>6275</v>
      </c>
    </row>
    <row r="1897" spans="1:61" x14ac:dyDescent="0.35">
      <c r="A1897" t="s">
        <v>6276</v>
      </c>
      <c r="B1897">
        <v>10000</v>
      </c>
      <c r="C1897">
        <v>40000</v>
      </c>
      <c r="D1897" s="2">
        <v>45793</v>
      </c>
      <c r="E1897" t="s">
        <v>59</v>
      </c>
      <c r="F1897" t="s">
        <v>3091</v>
      </c>
      <c r="G1897" t="s">
        <v>6253</v>
      </c>
      <c r="H1897" t="s">
        <v>477</v>
      </c>
      <c r="I1897">
        <v>2</v>
      </c>
      <c r="J1897" t="s">
        <v>63</v>
      </c>
      <c r="K1897">
        <v>77</v>
      </c>
      <c r="L1897" t="s">
        <v>6043</v>
      </c>
      <c r="M1897" t="s">
        <v>192</v>
      </c>
      <c r="N1897" t="s">
        <v>3848</v>
      </c>
      <c r="O1897" s="3">
        <v>1250</v>
      </c>
      <c r="R1897" s="2">
        <v>45776</v>
      </c>
      <c r="T1897">
        <v>88</v>
      </c>
      <c r="U1897" s="3">
        <v>110000</v>
      </c>
      <c r="V1897" t="s">
        <v>65</v>
      </c>
      <c r="W1897" t="s">
        <v>5044</v>
      </c>
      <c r="X1897">
        <v>0</v>
      </c>
      <c r="Y1897">
        <v>0</v>
      </c>
      <c r="Z1897">
        <v>0</v>
      </c>
      <c r="AA1897">
        <v>0</v>
      </c>
      <c r="AB1897">
        <v>0</v>
      </c>
      <c r="AC1897">
        <v>0</v>
      </c>
      <c r="AF1897">
        <v>0</v>
      </c>
      <c r="AJ1897" t="s">
        <v>63</v>
      </c>
      <c r="AK1897">
        <v>0</v>
      </c>
      <c r="AL1897" t="s">
        <v>63</v>
      </c>
      <c r="AO1897" t="s">
        <v>5045</v>
      </c>
      <c r="AP1897" t="s">
        <v>108</v>
      </c>
      <c r="AQ1897" t="s">
        <v>13404</v>
      </c>
      <c r="AS1897">
        <v>0</v>
      </c>
      <c r="AT1897">
        <v>0</v>
      </c>
      <c r="AU1897">
        <v>0</v>
      </c>
      <c r="AV1897">
        <v>0</v>
      </c>
      <c r="AW1897">
        <v>0</v>
      </c>
      <c r="AX1897">
        <v>0</v>
      </c>
      <c r="BB1897" t="s">
        <v>63</v>
      </c>
      <c r="BF1897" t="s">
        <v>108</v>
      </c>
      <c r="BI1897" t="s">
        <v>6277</v>
      </c>
    </row>
    <row r="1898" spans="1:61" x14ac:dyDescent="0.35">
      <c r="A1898" t="s">
        <v>5857</v>
      </c>
      <c r="B1898">
        <v>10000</v>
      </c>
      <c r="C1898">
        <v>30000</v>
      </c>
      <c r="D1898" s="2">
        <v>45782</v>
      </c>
      <c r="E1898" t="s">
        <v>59</v>
      </c>
      <c r="F1898" t="s">
        <v>5858</v>
      </c>
      <c r="G1898" t="s">
        <v>5859</v>
      </c>
      <c r="H1898" t="s">
        <v>62</v>
      </c>
      <c r="I1898">
        <v>1</v>
      </c>
      <c r="J1898" t="s">
        <v>63</v>
      </c>
      <c r="K1898">
        <v>103</v>
      </c>
      <c r="L1898" t="s">
        <v>6044</v>
      </c>
      <c r="M1898" t="s">
        <v>3800</v>
      </c>
      <c r="N1898" t="s">
        <v>3832</v>
      </c>
      <c r="O1898">
        <v>25</v>
      </c>
      <c r="R1898" s="2">
        <v>45776</v>
      </c>
      <c r="T1898">
        <v>8</v>
      </c>
      <c r="U1898">
        <v>200</v>
      </c>
      <c r="V1898" t="s">
        <v>65</v>
      </c>
      <c r="W1898" t="s">
        <v>66</v>
      </c>
      <c r="X1898">
        <v>0</v>
      </c>
      <c r="Y1898">
        <v>0</v>
      </c>
      <c r="Z1898">
        <v>0</v>
      </c>
      <c r="AA1898">
        <v>0</v>
      </c>
      <c r="AB1898">
        <v>0</v>
      </c>
      <c r="AC1898">
        <v>0</v>
      </c>
      <c r="AF1898">
        <v>0</v>
      </c>
      <c r="AJ1898" t="s">
        <v>63</v>
      </c>
      <c r="AK1898">
        <v>0</v>
      </c>
      <c r="AL1898" t="s">
        <v>63</v>
      </c>
      <c r="AO1898" t="s">
        <v>67</v>
      </c>
      <c r="AP1898" t="s">
        <v>68</v>
      </c>
      <c r="AQ1898" t="s">
        <v>26186</v>
      </c>
      <c r="AS1898">
        <v>0</v>
      </c>
      <c r="AT1898">
        <v>0</v>
      </c>
      <c r="AU1898">
        <v>0</v>
      </c>
      <c r="AV1898">
        <v>0</v>
      </c>
      <c r="AW1898">
        <v>0</v>
      </c>
      <c r="AX1898">
        <v>0</v>
      </c>
      <c r="BB1898" t="s">
        <v>63</v>
      </c>
      <c r="BF1898" t="s">
        <v>68</v>
      </c>
      <c r="BI1898" t="s">
        <v>5860</v>
      </c>
    </row>
    <row r="1899" spans="1:61" x14ac:dyDescent="0.35">
      <c r="A1899" t="s">
        <v>5857</v>
      </c>
      <c r="B1899">
        <v>20000</v>
      </c>
      <c r="C1899">
        <v>40000</v>
      </c>
      <c r="D1899" s="2">
        <v>45782</v>
      </c>
      <c r="E1899" t="s">
        <v>59</v>
      </c>
      <c r="F1899" t="s">
        <v>5858</v>
      </c>
      <c r="G1899" t="s">
        <v>5859</v>
      </c>
      <c r="H1899" t="s">
        <v>62</v>
      </c>
      <c r="I1899">
        <v>1</v>
      </c>
      <c r="J1899" t="s">
        <v>63</v>
      </c>
      <c r="K1899">
        <v>103</v>
      </c>
      <c r="L1899" t="s">
        <v>6044</v>
      </c>
      <c r="M1899" t="s">
        <v>3800</v>
      </c>
      <c r="N1899" t="s">
        <v>3832</v>
      </c>
      <c r="O1899" s="3">
        <v>22475</v>
      </c>
      <c r="R1899" s="2">
        <v>45776</v>
      </c>
      <c r="T1899">
        <v>8</v>
      </c>
      <c r="U1899" s="3">
        <v>179800</v>
      </c>
      <c r="V1899" t="s">
        <v>65</v>
      </c>
      <c r="W1899" t="s">
        <v>66</v>
      </c>
      <c r="X1899">
        <v>0</v>
      </c>
      <c r="Y1899">
        <v>0</v>
      </c>
      <c r="Z1899">
        <v>0</v>
      </c>
      <c r="AA1899">
        <v>0</v>
      </c>
      <c r="AB1899">
        <v>0</v>
      </c>
      <c r="AC1899">
        <v>0</v>
      </c>
      <c r="AF1899">
        <v>0</v>
      </c>
      <c r="AJ1899" t="s">
        <v>63</v>
      </c>
      <c r="AK1899">
        <v>0</v>
      </c>
      <c r="AL1899" t="s">
        <v>63</v>
      </c>
      <c r="AO1899" t="s">
        <v>67</v>
      </c>
      <c r="AP1899" t="s">
        <v>68</v>
      </c>
      <c r="AQ1899" t="s">
        <v>26186</v>
      </c>
      <c r="AS1899">
        <v>0</v>
      </c>
      <c r="AT1899">
        <v>0</v>
      </c>
      <c r="AU1899">
        <v>0</v>
      </c>
      <c r="AV1899">
        <v>0</v>
      </c>
      <c r="AW1899">
        <v>0</v>
      </c>
      <c r="AX1899">
        <v>0</v>
      </c>
      <c r="BB1899" t="s">
        <v>63</v>
      </c>
      <c r="BF1899" t="s">
        <v>68</v>
      </c>
      <c r="BI1899" t="s">
        <v>5860</v>
      </c>
    </row>
    <row r="1900" spans="1:61" x14ac:dyDescent="0.35">
      <c r="A1900" t="s">
        <v>4102</v>
      </c>
      <c r="B1900">
        <v>10000</v>
      </c>
      <c r="C1900">
        <v>10000</v>
      </c>
      <c r="D1900" s="2">
        <v>45777</v>
      </c>
      <c r="E1900" t="s">
        <v>59</v>
      </c>
      <c r="F1900" t="s">
        <v>4096</v>
      </c>
      <c r="G1900" t="s">
        <v>4103</v>
      </c>
      <c r="H1900" t="s">
        <v>2211</v>
      </c>
      <c r="I1900">
        <v>1</v>
      </c>
      <c r="J1900" t="s">
        <v>63</v>
      </c>
      <c r="K1900">
        <v>32</v>
      </c>
      <c r="L1900" t="s">
        <v>6064</v>
      </c>
      <c r="M1900" t="s">
        <v>516</v>
      </c>
      <c r="N1900" t="s">
        <v>3833</v>
      </c>
      <c r="O1900" s="3">
        <v>5860</v>
      </c>
      <c r="R1900" s="2">
        <v>45776</v>
      </c>
      <c r="T1900">
        <v>1</v>
      </c>
      <c r="U1900" s="3">
        <v>5860</v>
      </c>
      <c r="V1900" t="s">
        <v>65</v>
      </c>
      <c r="W1900" t="s">
        <v>2212</v>
      </c>
      <c r="X1900">
        <v>0</v>
      </c>
      <c r="Y1900">
        <v>0</v>
      </c>
      <c r="Z1900">
        <v>0</v>
      </c>
      <c r="AA1900">
        <v>0</v>
      </c>
      <c r="AB1900">
        <v>0</v>
      </c>
      <c r="AC1900">
        <v>0</v>
      </c>
      <c r="AF1900">
        <v>0</v>
      </c>
      <c r="AJ1900" t="s">
        <v>63</v>
      </c>
      <c r="AK1900">
        <v>0</v>
      </c>
      <c r="AL1900" t="s">
        <v>63</v>
      </c>
      <c r="AO1900" t="s">
        <v>2213</v>
      </c>
      <c r="AP1900" t="s">
        <v>465</v>
      </c>
      <c r="AQ1900" t="s">
        <v>15009</v>
      </c>
      <c r="AS1900">
        <v>0</v>
      </c>
      <c r="AT1900">
        <v>0</v>
      </c>
      <c r="AU1900">
        <v>0</v>
      </c>
      <c r="AV1900">
        <v>0</v>
      </c>
      <c r="AW1900">
        <v>0</v>
      </c>
      <c r="AX1900">
        <v>0</v>
      </c>
      <c r="BB1900" t="s">
        <v>63</v>
      </c>
      <c r="BF1900" t="s">
        <v>465</v>
      </c>
      <c r="BI1900" t="s">
        <v>3690</v>
      </c>
    </row>
    <row r="1901" spans="1:61" x14ac:dyDescent="0.35">
      <c r="A1901" t="s">
        <v>4233</v>
      </c>
      <c r="B1901">
        <v>10000</v>
      </c>
      <c r="C1901">
        <v>10000</v>
      </c>
      <c r="D1901" s="2">
        <v>45777</v>
      </c>
      <c r="E1901" t="s">
        <v>59</v>
      </c>
      <c r="F1901" s="4">
        <v>0.53704861111111113</v>
      </c>
      <c r="G1901" t="s">
        <v>4234</v>
      </c>
      <c r="H1901" t="s">
        <v>2211</v>
      </c>
      <c r="I1901">
        <v>1</v>
      </c>
      <c r="J1901" t="s">
        <v>63</v>
      </c>
      <c r="K1901">
        <v>32</v>
      </c>
      <c r="L1901" t="s">
        <v>6064</v>
      </c>
      <c r="M1901" t="s">
        <v>516</v>
      </c>
      <c r="N1901" t="s">
        <v>3833</v>
      </c>
      <c r="O1901" s="3">
        <v>5860</v>
      </c>
      <c r="R1901" s="2">
        <v>45776</v>
      </c>
      <c r="T1901">
        <v>1</v>
      </c>
      <c r="U1901" s="3">
        <v>5860</v>
      </c>
      <c r="V1901" t="s">
        <v>65</v>
      </c>
      <c r="W1901" t="s">
        <v>2212</v>
      </c>
      <c r="X1901">
        <v>0</v>
      </c>
      <c r="Y1901">
        <v>0</v>
      </c>
      <c r="Z1901">
        <v>0</v>
      </c>
      <c r="AA1901">
        <v>0</v>
      </c>
      <c r="AB1901">
        <v>0</v>
      </c>
      <c r="AC1901">
        <v>0</v>
      </c>
      <c r="AF1901">
        <v>0</v>
      </c>
      <c r="AJ1901" t="s">
        <v>63</v>
      </c>
      <c r="AK1901">
        <v>0</v>
      </c>
      <c r="AL1901" t="s">
        <v>63</v>
      </c>
      <c r="AO1901" t="s">
        <v>2213</v>
      </c>
      <c r="AP1901" t="s">
        <v>465</v>
      </c>
      <c r="AQ1901" t="s">
        <v>15009</v>
      </c>
      <c r="AS1901">
        <v>0</v>
      </c>
      <c r="AT1901">
        <v>0</v>
      </c>
      <c r="AU1901">
        <v>0</v>
      </c>
      <c r="AV1901">
        <v>0</v>
      </c>
      <c r="AW1901">
        <v>0</v>
      </c>
      <c r="AX1901">
        <v>0</v>
      </c>
      <c r="BB1901" t="s">
        <v>63</v>
      </c>
      <c r="BF1901" t="s">
        <v>465</v>
      </c>
      <c r="BI1901" t="s">
        <v>4032</v>
      </c>
    </row>
    <row r="1902" spans="1:61" x14ac:dyDescent="0.35">
      <c r="A1902" t="s">
        <v>4104</v>
      </c>
      <c r="B1902">
        <v>10000</v>
      </c>
      <c r="C1902">
        <v>10000</v>
      </c>
      <c r="D1902" s="2">
        <v>45777</v>
      </c>
      <c r="E1902" t="s">
        <v>59</v>
      </c>
      <c r="F1902" t="s">
        <v>4096</v>
      </c>
      <c r="G1902" t="s">
        <v>4105</v>
      </c>
      <c r="H1902" t="s">
        <v>515</v>
      </c>
      <c r="I1902">
        <v>1</v>
      </c>
      <c r="J1902" t="s">
        <v>63</v>
      </c>
      <c r="K1902">
        <v>32</v>
      </c>
      <c r="L1902" t="s">
        <v>6064</v>
      </c>
      <c r="M1902" t="s">
        <v>516</v>
      </c>
      <c r="N1902" t="s">
        <v>3833</v>
      </c>
      <c r="O1902" s="3">
        <v>5860</v>
      </c>
      <c r="R1902" s="2">
        <v>45776</v>
      </c>
      <c r="T1902">
        <v>1</v>
      </c>
      <c r="U1902" s="3">
        <v>5860</v>
      </c>
      <c r="V1902" t="s">
        <v>65</v>
      </c>
      <c r="W1902" t="s">
        <v>517</v>
      </c>
      <c r="X1902">
        <v>0</v>
      </c>
      <c r="Y1902">
        <v>0</v>
      </c>
      <c r="Z1902">
        <v>0</v>
      </c>
      <c r="AA1902">
        <v>0</v>
      </c>
      <c r="AB1902">
        <v>0</v>
      </c>
      <c r="AC1902">
        <v>0</v>
      </c>
      <c r="AF1902">
        <v>0</v>
      </c>
      <c r="AJ1902" t="s">
        <v>63</v>
      </c>
      <c r="AK1902">
        <v>0</v>
      </c>
      <c r="AL1902" t="s">
        <v>63</v>
      </c>
      <c r="AO1902" t="s">
        <v>518</v>
      </c>
      <c r="AP1902" t="s">
        <v>465</v>
      </c>
      <c r="AQ1902" t="s">
        <v>15009</v>
      </c>
      <c r="AS1902">
        <v>0</v>
      </c>
      <c r="AT1902">
        <v>0</v>
      </c>
      <c r="AU1902">
        <v>0</v>
      </c>
      <c r="AV1902">
        <v>0</v>
      </c>
      <c r="AW1902">
        <v>0</v>
      </c>
      <c r="AX1902">
        <v>0</v>
      </c>
      <c r="BB1902" t="s">
        <v>63</v>
      </c>
      <c r="BF1902" t="s">
        <v>465</v>
      </c>
      <c r="BI1902" t="s">
        <v>4106</v>
      </c>
    </row>
    <row r="1903" spans="1:61" x14ac:dyDescent="0.35">
      <c r="A1903" t="s">
        <v>6129</v>
      </c>
      <c r="B1903">
        <v>10000</v>
      </c>
      <c r="C1903">
        <v>10000</v>
      </c>
      <c r="D1903" s="2">
        <v>45786</v>
      </c>
      <c r="E1903" t="s">
        <v>59</v>
      </c>
      <c r="F1903" t="s">
        <v>6130</v>
      </c>
      <c r="G1903">
        <v>860909190918</v>
      </c>
      <c r="H1903" t="s">
        <v>6131</v>
      </c>
      <c r="I1903">
        <v>1</v>
      </c>
      <c r="J1903" t="s">
        <v>63</v>
      </c>
      <c r="K1903">
        <v>79</v>
      </c>
      <c r="L1903" t="s">
        <v>6076</v>
      </c>
      <c r="M1903" t="s">
        <v>92</v>
      </c>
      <c r="N1903" t="s">
        <v>3828</v>
      </c>
      <c r="O1903">
        <v>167</v>
      </c>
      <c r="R1903" s="2">
        <v>45776</v>
      </c>
      <c r="T1903">
        <v>42</v>
      </c>
      <c r="U1903" s="3">
        <v>7020</v>
      </c>
      <c r="V1903" t="s">
        <v>65</v>
      </c>
      <c r="W1903">
        <v>200717160001</v>
      </c>
      <c r="X1903">
        <v>0</v>
      </c>
      <c r="Y1903">
        <v>0</v>
      </c>
      <c r="Z1903">
        <v>0</v>
      </c>
      <c r="AA1903">
        <v>0</v>
      </c>
      <c r="AB1903">
        <v>0</v>
      </c>
      <c r="AC1903">
        <v>0</v>
      </c>
      <c r="AF1903">
        <v>0</v>
      </c>
      <c r="AJ1903" t="s">
        <v>63</v>
      </c>
      <c r="AK1903">
        <v>0</v>
      </c>
      <c r="AL1903" t="s">
        <v>63</v>
      </c>
      <c r="AO1903">
        <v>20071716</v>
      </c>
      <c r="AP1903" t="s">
        <v>571</v>
      </c>
      <c r="AQ1903" t="s">
        <v>14937</v>
      </c>
      <c r="AS1903">
        <v>0</v>
      </c>
      <c r="AT1903">
        <v>0</v>
      </c>
      <c r="AU1903">
        <v>0</v>
      </c>
      <c r="AV1903">
        <v>0</v>
      </c>
      <c r="AW1903">
        <v>0</v>
      </c>
      <c r="AX1903">
        <v>0</v>
      </c>
      <c r="BB1903" t="s">
        <v>63</v>
      </c>
      <c r="BF1903" t="s">
        <v>571</v>
      </c>
      <c r="BI1903" t="s">
        <v>6132</v>
      </c>
    </row>
    <row r="1904" spans="1:61" x14ac:dyDescent="0.35">
      <c r="A1904" t="s">
        <v>6129</v>
      </c>
      <c r="B1904">
        <v>20000</v>
      </c>
      <c r="C1904">
        <v>10000</v>
      </c>
      <c r="D1904" s="2">
        <v>45786</v>
      </c>
      <c r="E1904" t="s">
        <v>59</v>
      </c>
      <c r="F1904" t="s">
        <v>6130</v>
      </c>
      <c r="G1904">
        <v>860909190918</v>
      </c>
      <c r="H1904" t="s">
        <v>6131</v>
      </c>
      <c r="I1904">
        <v>1</v>
      </c>
      <c r="J1904" t="s">
        <v>63</v>
      </c>
      <c r="K1904">
        <v>79</v>
      </c>
      <c r="L1904" t="s">
        <v>6076</v>
      </c>
      <c r="M1904" t="s">
        <v>92</v>
      </c>
      <c r="N1904" t="s">
        <v>3828</v>
      </c>
      <c r="O1904">
        <v>71</v>
      </c>
      <c r="R1904" s="2">
        <v>45776</v>
      </c>
      <c r="T1904">
        <v>42</v>
      </c>
      <c r="U1904" s="3">
        <v>3000</v>
      </c>
      <c r="V1904" t="s">
        <v>65</v>
      </c>
      <c r="W1904">
        <v>200717160001</v>
      </c>
      <c r="X1904">
        <v>0</v>
      </c>
      <c r="Y1904">
        <v>0</v>
      </c>
      <c r="Z1904">
        <v>0</v>
      </c>
      <c r="AA1904">
        <v>0</v>
      </c>
      <c r="AB1904">
        <v>0</v>
      </c>
      <c r="AC1904">
        <v>0</v>
      </c>
      <c r="AF1904">
        <v>0</v>
      </c>
      <c r="AJ1904" t="s">
        <v>63</v>
      </c>
      <c r="AK1904">
        <v>0</v>
      </c>
      <c r="AL1904" t="s">
        <v>63</v>
      </c>
      <c r="AO1904">
        <v>20071716</v>
      </c>
      <c r="AP1904" t="s">
        <v>571</v>
      </c>
      <c r="AQ1904" t="s">
        <v>14937</v>
      </c>
      <c r="AS1904">
        <v>0</v>
      </c>
      <c r="AT1904">
        <v>0</v>
      </c>
      <c r="AU1904">
        <v>0</v>
      </c>
      <c r="AV1904">
        <v>0</v>
      </c>
      <c r="AW1904">
        <v>0</v>
      </c>
      <c r="AX1904">
        <v>0</v>
      </c>
      <c r="BB1904" t="s">
        <v>63</v>
      </c>
      <c r="BF1904" t="s">
        <v>571</v>
      </c>
      <c r="BI1904" t="s">
        <v>6132</v>
      </c>
    </row>
    <row r="1905" spans="1:61" x14ac:dyDescent="0.35">
      <c r="A1905" t="s">
        <v>6129</v>
      </c>
      <c r="B1905">
        <v>30000</v>
      </c>
      <c r="C1905">
        <v>10000</v>
      </c>
      <c r="D1905" s="2">
        <v>45786</v>
      </c>
      <c r="E1905" t="s">
        <v>59</v>
      </c>
      <c r="F1905" t="s">
        <v>6130</v>
      </c>
      <c r="G1905">
        <v>860909190918</v>
      </c>
      <c r="H1905" t="s">
        <v>6131</v>
      </c>
      <c r="I1905">
        <v>1</v>
      </c>
      <c r="J1905" t="s">
        <v>63</v>
      </c>
      <c r="K1905">
        <v>79</v>
      </c>
      <c r="L1905" t="s">
        <v>6076</v>
      </c>
      <c r="M1905" t="s">
        <v>92</v>
      </c>
      <c r="N1905" t="s">
        <v>3828</v>
      </c>
      <c r="O1905">
        <v>71</v>
      </c>
      <c r="R1905" s="2">
        <v>45776</v>
      </c>
      <c r="T1905">
        <v>42</v>
      </c>
      <c r="U1905" s="3">
        <v>3000</v>
      </c>
      <c r="V1905" t="s">
        <v>65</v>
      </c>
      <c r="W1905">
        <v>200717160001</v>
      </c>
      <c r="X1905">
        <v>0</v>
      </c>
      <c r="Y1905">
        <v>0</v>
      </c>
      <c r="Z1905">
        <v>0</v>
      </c>
      <c r="AA1905">
        <v>0</v>
      </c>
      <c r="AB1905">
        <v>0</v>
      </c>
      <c r="AC1905">
        <v>0</v>
      </c>
      <c r="AF1905">
        <v>0</v>
      </c>
      <c r="AJ1905" t="s">
        <v>63</v>
      </c>
      <c r="AK1905">
        <v>0</v>
      </c>
      <c r="AL1905" t="s">
        <v>63</v>
      </c>
      <c r="AO1905">
        <v>20071716</v>
      </c>
      <c r="AP1905" t="s">
        <v>571</v>
      </c>
      <c r="AQ1905" t="s">
        <v>14937</v>
      </c>
      <c r="AS1905">
        <v>0</v>
      </c>
      <c r="AT1905">
        <v>0</v>
      </c>
      <c r="AU1905">
        <v>0</v>
      </c>
      <c r="AV1905">
        <v>0</v>
      </c>
      <c r="AW1905">
        <v>0</v>
      </c>
      <c r="AX1905">
        <v>0</v>
      </c>
      <c r="BB1905" t="s">
        <v>63</v>
      </c>
      <c r="BF1905" t="s">
        <v>571</v>
      </c>
      <c r="BI1905" t="s">
        <v>6132</v>
      </c>
    </row>
    <row r="1906" spans="1:61" x14ac:dyDescent="0.35">
      <c r="A1906" t="s">
        <v>6031</v>
      </c>
      <c r="B1906">
        <v>10000</v>
      </c>
      <c r="C1906">
        <v>10000</v>
      </c>
      <c r="D1906" s="2">
        <v>45779</v>
      </c>
      <c r="E1906" t="s">
        <v>59</v>
      </c>
      <c r="F1906" t="s">
        <v>6032</v>
      </c>
      <c r="G1906" t="s">
        <v>6033</v>
      </c>
      <c r="H1906" t="s">
        <v>3198</v>
      </c>
      <c r="I1906">
        <v>1</v>
      </c>
      <c r="J1906" t="s">
        <v>63</v>
      </c>
      <c r="K1906">
        <v>62</v>
      </c>
      <c r="L1906" t="s">
        <v>6066</v>
      </c>
      <c r="M1906" t="s">
        <v>830</v>
      </c>
      <c r="N1906" t="s">
        <v>3852</v>
      </c>
      <c r="O1906" s="3">
        <v>50000</v>
      </c>
      <c r="R1906" s="2">
        <v>45776</v>
      </c>
      <c r="T1906">
        <v>1</v>
      </c>
      <c r="U1906" s="3">
        <v>50000</v>
      </c>
      <c r="V1906" t="s">
        <v>65</v>
      </c>
      <c r="W1906" t="s">
        <v>3199</v>
      </c>
      <c r="X1906">
        <v>0</v>
      </c>
      <c r="Y1906">
        <v>0</v>
      </c>
      <c r="Z1906">
        <v>0</v>
      </c>
      <c r="AA1906">
        <v>0</v>
      </c>
      <c r="AB1906">
        <v>0</v>
      </c>
      <c r="AC1906">
        <v>0</v>
      </c>
      <c r="AF1906">
        <v>0</v>
      </c>
      <c r="AJ1906" t="s">
        <v>63</v>
      </c>
      <c r="AK1906">
        <v>0</v>
      </c>
      <c r="AL1906" t="s">
        <v>63</v>
      </c>
      <c r="AO1906" t="s">
        <v>3200</v>
      </c>
      <c r="AP1906" t="s">
        <v>170</v>
      </c>
      <c r="AQ1906" t="s">
        <v>21526</v>
      </c>
      <c r="AS1906">
        <v>0</v>
      </c>
      <c r="AT1906">
        <v>0</v>
      </c>
      <c r="AU1906">
        <v>0</v>
      </c>
      <c r="AV1906">
        <v>0</v>
      </c>
      <c r="AW1906">
        <v>0</v>
      </c>
      <c r="AX1906">
        <v>0</v>
      </c>
      <c r="BB1906" t="s">
        <v>63</v>
      </c>
      <c r="BF1906" t="s">
        <v>170</v>
      </c>
      <c r="BI1906" t="s">
        <v>6034</v>
      </c>
    </row>
    <row r="1907" spans="1:61" x14ac:dyDescent="0.35">
      <c r="A1907" t="s">
        <v>6031</v>
      </c>
      <c r="B1907">
        <v>10000</v>
      </c>
      <c r="C1907">
        <v>20000</v>
      </c>
      <c r="D1907" s="2">
        <v>45779</v>
      </c>
      <c r="E1907" t="s">
        <v>59</v>
      </c>
      <c r="F1907" t="s">
        <v>6032</v>
      </c>
      <c r="G1907" t="s">
        <v>6033</v>
      </c>
      <c r="H1907" t="s">
        <v>3198</v>
      </c>
      <c r="I1907">
        <v>1</v>
      </c>
      <c r="J1907" t="s">
        <v>63</v>
      </c>
      <c r="K1907">
        <v>62</v>
      </c>
      <c r="L1907" t="s">
        <v>6073</v>
      </c>
      <c r="M1907" t="s">
        <v>3801</v>
      </c>
      <c r="N1907" t="s">
        <v>3839</v>
      </c>
      <c r="O1907" s="3">
        <v>30000</v>
      </c>
      <c r="R1907" s="2">
        <v>45776</v>
      </c>
      <c r="T1907">
        <v>1</v>
      </c>
      <c r="U1907" s="3">
        <v>30000</v>
      </c>
      <c r="V1907" t="s">
        <v>65</v>
      </c>
      <c r="W1907" t="s">
        <v>3199</v>
      </c>
      <c r="X1907">
        <v>0</v>
      </c>
      <c r="Y1907">
        <v>0</v>
      </c>
      <c r="Z1907">
        <v>0</v>
      </c>
      <c r="AA1907">
        <v>0</v>
      </c>
      <c r="AB1907">
        <v>0</v>
      </c>
      <c r="AC1907">
        <v>0</v>
      </c>
      <c r="AF1907">
        <v>0</v>
      </c>
      <c r="AJ1907" t="s">
        <v>63</v>
      </c>
      <c r="AK1907">
        <v>0</v>
      </c>
      <c r="AL1907" t="s">
        <v>63</v>
      </c>
      <c r="AO1907" t="s">
        <v>3200</v>
      </c>
      <c r="AP1907" t="s">
        <v>170</v>
      </c>
      <c r="AQ1907" t="s">
        <v>21526</v>
      </c>
      <c r="AS1907">
        <v>0</v>
      </c>
      <c r="AT1907">
        <v>0</v>
      </c>
      <c r="AU1907">
        <v>0</v>
      </c>
      <c r="AV1907">
        <v>0</v>
      </c>
      <c r="AW1907">
        <v>0</v>
      </c>
      <c r="AX1907">
        <v>0</v>
      </c>
      <c r="BB1907" t="s">
        <v>63</v>
      </c>
      <c r="BF1907" t="s">
        <v>170</v>
      </c>
      <c r="BI1907" t="s">
        <v>6034</v>
      </c>
    </row>
    <row r="1908" spans="1:61" x14ac:dyDescent="0.35">
      <c r="A1908" t="s">
        <v>4434</v>
      </c>
      <c r="B1908">
        <v>10000</v>
      </c>
      <c r="C1908">
        <v>10000</v>
      </c>
      <c r="D1908" s="2">
        <v>45782</v>
      </c>
      <c r="E1908" t="s">
        <v>59</v>
      </c>
      <c r="F1908" t="s">
        <v>1561</v>
      </c>
      <c r="G1908" t="s">
        <v>4435</v>
      </c>
      <c r="H1908" t="s">
        <v>3198</v>
      </c>
      <c r="I1908">
        <v>1</v>
      </c>
      <c r="J1908" t="s">
        <v>63</v>
      </c>
      <c r="K1908">
        <v>62</v>
      </c>
      <c r="L1908" t="s">
        <v>6073</v>
      </c>
      <c r="M1908" t="s">
        <v>3801</v>
      </c>
      <c r="N1908" t="s">
        <v>3839</v>
      </c>
      <c r="O1908" s="3">
        <v>20000</v>
      </c>
      <c r="R1908" s="2">
        <v>45776</v>
      </c>
      <c r="T1908">
        <v>1</v>
      </c>
      <c r="U1908" s="3">
        <v>20000</v>
      </c>
      <c r="V1908" t="s">
        <v>65</v>
      </c>
      <c r="W1908" t="s">
        <v>3199</v>
      </c>
      <c r="X1908">
        <v>0</v>
      </c>
      <c r="Y1908">
        <v>0</v>
      </c>
      <c r="Z1908">
        <v>0</v>
      </c>
      <c r="AA1908">
        <v>0</v>
      </c>
      <c r="AB1908">
        <v>0</v>
      </c>
      <c r="AC1908">
        <v>0</v>
      </c>
      <c r="AF1908">
        <v>0</v>
      </c>
      <c r="AJ1908" t="s">
        <v>63</v>
      </c>
      <c r="AK1908">
        <v>0</v>
      </c>
      <c r="AL1908" t="s">
        <v>63</v>
      </c>
      <c r="AO1908" t="s">
        <v>3200</v>
      </c>
      <c r="AP1908" t="s">
        <v>170</v>
      </c>
      <c r="AQ1908" t="s">
        <v>21526</v>
      </c>
      <c r="AS1908">
        <v>0</v>
      </c>
      <c r="AT1908">
        <v>0</v>
      </c>
      <c r="AU1908">
        <v>0</v>
      </c>
      <c r="AV1908">
        <v>0</v>
      </c>
      <c r="AW1908">
        <v>0</v>
      </c>
      <c r="AX1908">
        <v>0</v>
      </c>
      <c r="BB1908" t="s">
        <v>63</v>
      </c>
      <c r="BF1908" t="s">
        <v>170</v>
      </c>
      <c r="BI1908" t="s">
        <v>4436</v>
      </c>
    </row>
    <row r="1909" spans="1:61" x14ac:dyDescent="0.35">
      <c r="A1909" t="s">
        <v>6278</v>
      </c>
      <c r="B1909">
        <v>10000</v>
      </c>
      <c r="C1909">
        <v>10000</v>
      </c>
      <c r="D1909" s="2">
        <v>45785</v>
      </c>
      <c r="E1909" t="s">
        <v>59</v>
      </c>
      <c r="F1909" t="s">
        <v>6279</v>
      </c>
      <c r="G1909" t="s">
        <v>6280</v>
      </c>
      <c r="H1909" t="s">
        <v>3191</v>
      </c>
      <c r="I1909">
        <v>1</v>
      </c>
      <c r="J1909" t="s">
        <v>63</v>
      </c>
      <c r="K1909">
        <v>66</v>
      </c>
      <c r="L1909" t="s">
        <v>6066</v>
      </c>
      <c r="M1909" t="s">
        <v>3192</v>
      </c>
      <c r="N1909" t="s">
        <v>3843</v>
      </c>
      <c r="O1909" s="3">
        <v>280000</v>
      </c>
      <c r="R1909" s="2">
        <v>45776</v>
      </c>
      <c r="T1909">
        <v>1</v>
      </c>
      <c r="U1909" s="3">
        <v>280000</v>
      </c>
      <c r="V1909" t="s">
        <v>65</v>
      </c>
      <c r="W1909" t="s">
        <v>3193</v>
      </c>
      <c r="X1909">
        <v>0</v>
      </c>
      <c r="Y1909">
        <v>0</v>
      </c>
      <c r="Z1909">
        <v>0</v>
      </c>
      <c r="AA1909">
        <v>0</v>
      </c>
      <c r="AB1909">
        <v>0</v>
      </c>
      <c r="AC1909">
        <v>0</v>
      </c>
      <c r="AF1909">
        <v>0</v>
      </c>
      <c r="AJ1909" t="s">
        <v>63</v>
      </c>
      <c r="AK1909">
        <v>0</v>
      </c>
      <c r="AL1909" t="s">
        <v>63</v>
      </c>
      <c r="AO1909" t="s">
        <v>3194</v>
      </c>
      <c r="AP1909" t="s">
        <v>275</v>
      </c>
      <c r="AQ1909" t="s">
        <v>21306</v>
      </c>
      <c r="AS1909">
        <v>0</v>
      </c>
      <c r="AT1909">
        <v>0</v>
      </c>
      <c r="AU1909">
        <v>0</v>
      </c>
      <c r="AV1909">
        <v>0</v>
      </c>
      <c r="AW1909">
        <v>0</v>
      </c>
      <c r="AX1909">
        <v>0</v>
      </c>
      <c r="BB1909" t="s">
        <v>63</v>
      </c>
      <c r="BF1909" t="s">
        <v>275</v>
      </c>
      <c r="BI1909" t="s">
        <v>6281</v>
      </c>
    </row>
    <row r="1910" spans="1:61" x14ac:dyDescent="0.35">
      <c r="A1910" t="s">
        <v>6009</v>
      </c>
      <c r="B1910">
        <v>10000</v>
      </c>
      <c r="C1910">
        <v>20000</v>
      </c>
      <c r="D1910" s="2">
        <v>45779</v>
      </c>
      <c r="E1910" t="s">
        <v>59</v>
      </c>
      <c r="F1910" s="4">
        <v>0.48241898148148149</v>
      </c>
      <c r="G1910" t="s">
        <v>6010</v>
      </c>
      <c r="I1910">
        <v>1</v>
      </c>
      <c r="J1910" t="s">
        <v>183</v>
      </c>
      <c r="K1910">
        <v>111</v>
      </c>
      <c r="L1910" t="s">
        <v>6070</v>
      </c>
      <c r="M1910" t="s">
        <v>454</v>
      </c>
      <c r="N1910" t="s">
        <v>3837</v>
      </c>
      <c r="O1910" s="3">
        <v>60000</v>
      </c>
      <c r="R1910" s="2">
        <v>45776</v>
      </c>
      <c r="T1910">
        <v>10</v>
      </c>
      <c r="U1910" s="3">
        <v>600000</v>
      </c>
      <c r="V1910" t="s">
        <v>65</v>
      </c>
      <c r="W1910" t="s">
        <v>6012</v>
      </c>
      <c r="X1910">
        <v>0</v>
      </c>
      <c r="Y1910" s="3">
        <v>600000</v>
      </c>
      <c r="Z1910">
        <v>0</v>
      </c>
      <c r="AA1910">
        <v>0</v>
      </c>
      <c r="AB1910">
        <v>0</v>
      </c>
      <c r="AC1910">
        <v>0</v>
      </c>
      <c r="AF1910">
        <v>0</v>
      </c>
      <c r="AO1910" t="s">
        <v>6013</v>
      </c>
      <c r="AP1910" t="s">
        <v>1807</v>
      </c>
      <c r="AQ1910" t="s">
        <v>13424</v>
      </c>
      <c r="AS1910">
        <v>0</v>
      </c>
      <c r="AT1910">
        <v>0</v>
      </c>
      <c r="AU1910">
        <v>0</v>
      </c>
      <c r="AV1910">
        <v>0</v>
      </c>
      <c r="AW1910">
        <v>0</v>
      </c>
      <c r="AX1910">
        <v>0</v>
      </c>
      <c r="BB1910" t="s">
        <v>63</v>
      </c>
      <c r="BC1910" t="s">
        <v>6282</v>
      </c>
      <c r="BD1910">
        <v>0</v>
      </c>
      <c r="BF1910" t="s">
        <v>1807</v>
      </c>
      <c r="BI1910" t="s">
        <v>6014</v>
      </c>
    </row>
    <row r="1911" spans="1:61" x14ac:dyDescent="0.35">
      <c r="A1911" t="s">
        <v>4044</v>
      </c>
      <c r="B1911">
        <v>10000</v>
      </c>
      <c r="C1911">
        <v>20000</v>
      </c>
      <c r="D1911" s="2">
        <v>45776</v>
      </c>
      <c r="E1911" t="s">
        <v>59</v>
      </c>
      <c r="F1911" t="s">
        <v>4045</v>
      </c>
      <c r="G1911" t="s">
        <v>4046</v>
      </c>
      <c r="I1911">
        <v>2</v>
      </c>
      <c r="J1911" t="s">
        <v>183</v>
      </c>
      <c r="K1911">
        <v>76</v>
      </c>
      <c r="L1911" t="s">
        <v>6065</v>
      </c>
      <c r="M1911" t="s">
        <v>200</v>
      </c>
      <c r="N1911" t="s">
        <v>3841</v>
      </c>
      <c r="O1911" s="3">
        <v>5000</v>
      </c>
      <c r="R1911" s="2">
        <v>45776</v>
      </c>
      <c r="T1911">
        <v>6</v>
      </c>
      <c r="U1911" s="3">
        <v>30000</v>
      </c>
      <c r="V1911" t="s">
        <v>65</v>
      </c>
      <c r="W1911" t="s">
        <v>4047</v>
      </c>
      <c r="X1911">
        <v>0</v>
      </c>
      <c r="Y1911" s="3">
        <v>20000</v>
      </c>
      <c r="Z1911" s="3">
        <v>10000</v>
      </c>
      <c r="AA1911">
        <v>0</v>
      </c>
      <c r="AB1911">
        <v>0</v>
      </c>
      <c r="AC1911">
        <v>0</v>
      </c>
      <c r="AF1911">
        <v>0</v>
      </c>
      <c r="AO1911" t="s">
        <v>4048</v>
      </c>
      <c r="AP1911" t="s">
        <v>448</v>
      </c>
      <c r="AQ1911" t="s">
        <v>11797</v>
      </c>
      <c r="AS1911">
        <v>0</v>
      </c>
      <c r="AT1911">
        <v>0</v>
      </c>
      <c r="AU1911">
        <v>0</v>
      </c>
      <c r="AV1911">
        <v>0</v>
      </c>
      <c r="AW1911">
        <v>0</v>
      </c>
      <c r="AX1911">
        <v>0</v>
      </c>
      <c r="BB1911" t="s">
        <v>63</v>
      </c>
      <c r="BC1911" t="s">
        <v>6283</v>
      </c>
      <c r="BD1911">
        <v>0</v>
      </c>
      <c r="BF1911" t="s">
        <v>448</v>
      </c>
      <c r="BI1911" t="s">
        <v>4049</v>
      </c>
    </row>
    <row r="1912" spans="1:61" x14ac:dyDescent="0.35">
      <c r="A1912" t="s">
        <v>3968</v>
      </c>
      <c r="B1912">
        <v>10000</v>
      </c>
      <c r="C1912">
        <v>30000</v>
      </c>
      <c r="D1912" s="2">
        <v>45776</v>
      </c>
      <c r="E1912" t="s">
        <v>59</v>
      </c>
      <c r="F1912" t="s">
        <v>4050</v>
      </c>
      <c r="G1912" t="s">
        <v>3970</v>
      </c>
      <c r="I1912">
        <v>1</v>
      </c>
      <c r="J1912" t="s">
        <v>183</v>
      </c>
      <c r="K1912">
        <v>88</v>
      </c>
      <c r="L1912" t="s">
        <v>6058</v>
      </c>
      <c r="M1912" t="s">
        <v>144</v>
      </c>
      <c r="N1912" t="s">
        <v>3855</v>
      </c>
      <c r="O1912" s="3">
        <v>3500</v>
      </c>
      <c r="R1912" s="2">
        <v>45776</v>
      </c>
      <c r="T1912">
        <v>1</v>
      </c>
      <c r="U1912" s="3">
        <v>3500</v>
      </c>
      <c r="V1912" t="s">
        <v>65</v>
      </c>
      <c r="W1912" t="s">
        <v>3971</v>
      </c>
      <c r="X1912">
        <v>0</v>
      </c>
      <c r="Y1912" s="3">
        <v>1500</v>
      </c>
      <c r="Z1912" s="3">
        <v>2000</v>
      </c>
      <c r="AA1912">
        <v>0</v>
      </c>
      <c r="AB1912">
        <v>0</v>
      </c>
      <c r="AC1912">
        <v>0</v>
      </c>
      <c r="AF1912">
        <v>0</v>
      </c>
      <c r="AO1912" t="s">
        <v>3972</v>
      </c>
      <c r="AP1912" t="s">
        <v>3973</v>
      </c>
      <c r="AQ1912" t="s">
        <v>9044</v>
      </c>
      <c r="AS1912">
        <v>0</v>
      </c>
      <c r="AT1912">
        <v>0</v>
      </c>
      <c r="AU1912">
        <v>0</v>
      </c>
      <c r="AV1912">
        <v>0</v>
      </c>
      <c r="AW1912">
        <v>0</v>
      </c>
      <c r="AX1912">
        <v>0</v>
      </c>
      <c r="BB1912" t="s">
        <v>63</v>
      </c>
      <c r="BC1912" t="s">
        <v>4258</v>
      </c>
      <c r="BD1912">
        <v>0</v>
      </c>
      <c r="BF1912" t="s">
        <v>3973</v>
      </c>
      <c r="BI1912" t="s">
        <v>3974</v>
      </c>
    </row>
    <row r="1913" spans="1:61" x14ac:dyDescent="0.35">
      <c r="A1913" t="s">
        <v>3968</v>
      </c>
      <c r="B1913">
        <v>10000</v>
      </c>
      <c r="C1913">
        <v>40000</v>
      </c>
      <c r="D1913" s="2">
        <v>45776</v>
      </c>
      <c r="E1913" t="s">
        <v>59</v>
      </c>
      <c r="F1913" t="s">
        <v>4050</v>
      </c>
      <c r="G1913" t="s">
        <v>3970</v>
      </c>
      <c r="I1913">
        <v>2</v>
      </c>
      <c r="J1913" t="s">
        <v>183</v>
      </c>
      <c r="K1913">
        <v>60</v>
      </c>
      <c r="L1913" t="s">
        <v>6048</v>
      </c>
      <c r="M1913" t="s">
        <v>222</v>
      </c>
      <c r="N1913" t="s">
        <v>3835</v>
      </c>
      <c r="O1913" s="3">
        <v>3500</v>
      </c>
      <c r="R1913" s="2">
        <v>45776</v>
      </c>
      <c r="T1913">
        <v>1</v>
      </c>
      <c r="U1913" s="3">
        <v>3500</v>
      </c>
      <c r="V1913" t="s">
        <v>65</v>
      </c>
      <c r="W1913" t="s">
        <v>3971</v>
      </c>
      <c r="X1913">
        <v>0</v>
      </c>
      <c r="Y1913" s="3">
        <v>1500</v>
      </c>
      <c r="Z1913" s="3">
        <v>2000</v>
      </c>
      <c r="AA1913">
        <v>0</v>
      </c>
      <c r="AB1913">
        <v>0</v>
      </c>
      <c r="AC1913">
        <v>0</v>
      </c>
      <c r="AF1913">
        <v>0</v>
      </c>
      <c r="AO1913" t="s">
        <v>3972</v>
      </c>
      <c r="AP1913" t="s">
        <v>3973</v>
      </c>
      <c r="AQ1913" t="s">
        <v>9044</v>
      </c>
      <c r="AS1913">
        <v>0</v>
      </c>
      <c r="AT1913">
        <v>0</v>
      </c>
      <c r="AU1913">
        <v>0</v>
      </c>
      <c r="AV1913">
        <v>0</v>
      </c>
      <c r="AW1913">
        <v>0</v>
      </c>
      <c r="AX1913">
        <v>0</v>
      </c>
      <c r="BB1913" t="s">
        <v>63</v>
      </c>
      <c r="BC1913" t="s">
        <v>4258</v>
      </c>
      <c r="BD1913">
        <v>0</v>
      </c>
      <c r="BF1913" t="s">
        <v>3973</v>
      </c>
      <c r="BI1913" t="s">
        <v>3974</v>
      </c>
    </row>
    <row r="1914" spans="1:61" x14ac:dyDescent="0.35">
      <c r="A1914" t="s">
        <v>4051</v>
      </c>
      <c r="B1914">
        <v>10000</v>
      </c>
      <c r="C1914">
        <v>10000</v>
      </c>
      <c r="D1914" s="2">
        <v>45776</v>
      </c>
      <c r="E1914" t="s">
        <v>59</v>
      </c>
      <c r="F1914" t="s">
        <v>4052</v>
      </c>
      <c r="G1914" t="s">
        <v>1515</v>
      </c>
      <c r="I1914">
        <v>1</v>
      </c>
      <c r="J1914" t="s">
        <v>183</v>
      </c>
      <c r="K1914">
        <v>59</v>
      </c>
      <c r="L1914" t="s">
        <v>6045</v>
      </c>
      <c r="M1914" t="s">
        <v>73</v>
      </c>
      <c r="N1914" t="s">
        <v>3811</v>
      </c>
      <c r="O1914" s="3">
        <v>2500</v>
      </c>
      <c r="R1914" s="2">
        <v>45776</v>
      </c>
      <c r="T1914">
        <v>2</v>
      </c>
      <c r="U1914" s="3">
        <v>5000</v>
      </c>
      <c r="V1914" t="s">
        <v>65</v>
      </c>
      <c r="W1914" t="s">
        <v>4054</v>
      </c>
      <c r="X1914">
        <v>0</v>
      </c>
      <c r="Y1914" s="3">
        <v>5000</v>
      </c>
      <c r="Z1914">
        <v>0</v>
      </c>
      <c r="AA1914">
        <v>0</v>
      </c>
      <c r="AB1914">
        <v>0</v>
      </c>
      <c r="AC1914">
        <v>0</v>
      </c>
      <c r="AF1914">
        <v>0</v>
      </c>
      <c r="AO1914" t="s">
        <v>4055</v>
      </c>
      <c r="AP1914" t="s">
        <v>622</v>
      </c>
      <c r="AQ1914" t="s">
        <v>24955</v>
      </c>
      <c r="AS1914">
        <v>0</v>
      </c>
      <c r="AT1914">
        <v>0</v>
      </c>
      <c r="AU1914">
        <v>0</v>
      </c>
      <c r="AV1914">
        <v>0</v>
      </c>
      <c r="AW1914">
        <v>0</v>
      </c>
      <c r="AX1914">
        <v>0</v>
      </c>
      <c r="BB1914" t="s">
        <v>63</v>
      </c>
      <c r="BC1914" t="s">
        <v>6284</v>
      </c>
      <c r="BD1914">
        <v>0</v>
      </c>
      <c r="BF1914" t="s">
        <v>622</v>
      </c>
      <c r="BI1914" t="s">
        <v>2341</v>
      </c>
    </row>
    <row r="1915" spans="1:61" x14ac:dyDescent="0.35">
      <c r="A1915" t="s">
        <v>4139</v>
      </c>
      <c r="B1915">
        <v>10000</v>
      </c>
      <c r="C1915">
        <v>10000</v>
      </c>
      <c r="D1915" s="2">
        <v>45777</v>
      </c>
      <c r="E1915" t="s">
        <v>59</v>
      </c>
      <c r="F1915" t="s">
        <v>4140</v>
      </c>
      <c r="G1915" t="s">
        <v>4141</v>
      </c>
      <c r="I1915">
        <v>1</v>
      </c>
      <c r="J1915" t="s">
        <v>183</v>
      </c>
      <c r="K1915">
        <v>73</v>
      </c>
      <c r="L1915" t="s">
        <v>6042</v>
      </c>
      <c r="M1915" t="s">
        <v>184</v>
      </c>
      <c r="N1915" t="s">
        <v>3845</v>
      </c>
      <c r="O1915" s="3">
        <v>7500</v>
      </c>
      <c r="R1915" s="2">
        <v>45776</v>
      </c>
      <c r="T1915">
        <v>8</v>
      </c>
      <c r="U1915" s="3">
        <v>60000</v>
      </c>
      <c r="V1915" t="s">
        <v>65</v>
      </c>
      <c r="W1915" t="s">
        <v>4143</v>
      </c>
      <c r="X1915">
        <v>0</v>
      </c>
      <c r="Y1915" s="3">
        <v>60000</v>
      </c>
      <c r="Z1915">
        <v>0</v>
      </c>
      <c r="AA1915">
        <v>0</v>
      </c>
      <c r="AB1915">
        <v>0</v>
      </c>
      <c r="AC1915">
        <v>0</v>
      </c>
      <c r="AF1915">
        <v>0</v>
      </c>
      <c r="AO1915" t="s">
        <v>4144</v>
      </c>
      <c r="AP1915" t="s">
        <v>203</v>
      </c>
      <c r="AQ1915" t="s">
        <v>21026</v>
      </c>
      <c r="AS1915">
        <v>0</v>
      </c>
      <c r="AT1915">
        <v>0</v>
      </c>
      <c r="AU1915">
        <v>0</v>
      </c>
      <c r="AV1915">
        <v>0</v>
      </c>
      <c r="AW1915">
        <v>0</v>
      </c>
      <c r="AX1915">
        <v>0</v>
      </c>
      <c r="BB1915" t="s">
        <v>63</v>
      </c>
      <c r="BC1915" t="s">
        <v>6285</v>
      </c>
      <c r="BD1915">
        <v>0</v>
      </c>
      <c r="BF1915" t="s">
        <v>203</v>
      </c>
      <c r="BI1915" t="s">
        <v>4145</v>
      </c>
    </row>
    <row r="1916" spans="1:61" x14ac:dyDescent="0.35">
      <c r="A1916" t="s">
        <v>4146</v>
      </c>
      <c r="B1916">
        <v>10000</v>
      </c>
      <c r="C1916">
        <v>10000</v>
      </c>
      <c r="D1916" s="2">
        <v>45777</v>
      </c>
      <c r="E1916" t="s">
        <v>59</v>
      </c>
      <c r="F1916" t="s">
        <v>4140</v>
      </c>
      <c r="G1916" t="s">
        <v>4147</v>
      </c>
      <c r="I1916">
        <v>1</v>
      </c>
      <c r="J1916" t="s">
        <v>183</v>
      </c>
      <c r="K1916">
        <v>94</v>
      </c>
      <c r="L1916" t="s">
        <v>6050</v>
      </c>
      <c r="M1916" t="s">
        <v>81</v>
      </c>
      <c r="N1916" t="s">
        <v>3825</v>
      </c>
      <c r="O1916" s="3">
        <v>9000</v>
      </c>
      <c r="R1916" s="2">
        <v>45776</v>
      </c>
      <c r="T1916">
        <v>2</v>
      </c>
      <c r="U1916" s="3">
        <v>18000</v>
      </c>
      <c r="V1916" t="s">
        <v>65</v>
      </c>
      <c r="W1916" t="s">
        <v>4149</v>
      </c>
      <c r="X1916">
        <v>0</v>
      </c>
      <c r="Y1916" s="3">
        <v>18000</v>
      </c>
      <c r="Z1916">
        <v>0</v>
      </c>
      <c r="AA1916">
        <v>0</v>
      </c>
      <c r="AB1916">
        <v>0</v>
      </c>
      <c r="AC1916">
        <v>0</v>
      </c>
      <c r="AF1916">
        <v>0</v>
      </c>
      <c r="AO1916" t="s">
        <v>4150</v>
      </c>
      <c r="AP1916" t="s">
        <v>84</v>
      </c>
      <c r="AQ1916" t="s">
        <v>14396</v>
      </c>
      <c r="AS1916">
        <v>0</v>
      </c>
      <c r="AT1916">
        <v>0</v>
      </c>
      <c r="AU1916">
        <v>0</v>
      </c>
      <c r="AV1916">
        <v>0</v>
      </c>
      <c r="AW1916">
        <v>0</v>
      </c>
      <c r="AX1916">
        <v>0</v>
      </c>
      <c r="BB1916" t="s">
        <v>63</v>
      </c>
      <c r="BC1916" t="s">
        <v>6286</v>
      </c>
      <c r="BD1916">
        <v>0</v>
      </c>
      <c r="BF1916" t="s">
        <v>84</v>
      </c>
      <c r="BI1916" t="s">
        <v>4151</v>
      </c>
    </row>
    <row r="1917" spans="1:61" x14ac:dyDescent="0.35">
      <c r="A1917" t="s">
        <v>4056</v>
      </c>
      <c r="B1917">
        <v>10000</v>
      </c>
      <c r="C1917">
        <v>10000</v>
      </c>
      <c r="D1917" s="2">
        <v>45776</v>
      </c>
      <c r="E1917" t="s">
        <v>59</v>
      </c>
      <c r="F1917" t="s">
        <v>4057</v>
      </c>
      <c r="G1917" t="s">
        <v>4058</v>
      </c>
      <c r="I1917">
        <v>1</v>
      </c>
      <c r="J1917" t="s">
        <v>183</v>
      </c>
      <c r="K1917">
        <v>86</v>
      </c>
      <c r="L1917" t="s">
        <v>6043</v>
      </c>
      <c r="M1917" t="s">
        <v>1696</v>
      </c>
      <c r="N1917" t="s">
        <v>3840</v>
      </c>
      <c r="O1917" s="3">
        <v>4500</v>
      </c>
      <c r="R1917" s="2">
        <v>45776</v>
      </c>
      <c r="T1917">
        <v>4</v>
      </c>
      <c r="U1917" s="3">
        <v>18000</v>
      </c>
      <c r="V1917" t="s">
        <v>65</v>
      </c>
      <c r="W1917" t="s">
        <v>4059</v>
      </c>
      <c r="X1917">
        <v>0</v>
      </c>
      <c r="Y1917" s="3">
        <v>18000</v>
      </c>
      <c r="Z1917">
        <v>0</v>
      </c>
      <c r="AA1917">
        <v>0</v>
      </c>
      <c r="AB1917">
        <v>0</v>
      </c>
      <c r="AC1917">
        <v>0</v>
      </c>
      <c r="AF1917">
        <v>0</v>
      </c>
      <c r="AO1917" t="s">
        <v>4060</v>
      </c>
      <c r="AP1917" t="s">
        <v>203</v>
      </c>
      <c r="AQ1917" t="s">
        <v>21026</v>
      </c>
      <c r="AS1917">
        <v>0</v>
      </c>
      <c r="AT1917">
        <v>0</v>
      </c>
      <c r="AU1917">
        <v>0</v>
      </c>
      <c r="AV1917">
        <v>0</v>
      </c>
      <c r="AW1917">
        <v>0</v>
      </c>
      <c r="AX1917">
        <v>0</v>
      </c>
      <c r="BB1917" t="s">
        <v>63</v>
      </c>
      <c r="BC1917" t="s">
        <v>4259</v>
      </c>
      <c r="BD1917">
        <v>0</v>
      </c>
      <c r="BF1917" t="s">
        <v>203</v>
      </c>
      <c r="BI1917" t="s">
        <v>4061</v>
      </c>
    </row>
    <row r="1918" spans="1:61" x14ac:dyDescent="0.35">
      <c r="A1918" t="s">
        <v>4062</v>
      </c>
      <c r="B1918">
        <v>10000</v>
      </c>
      <c r="C1918">
        <v>20000</v>
      </c>
      <c r="D1918" s="2">
        <v>45776</v>
      </c>
      <c r="E1918" t="s">
        <v>59</v>
      </c>
      <c r="F1918" t="s">
        <v>4063</v>
      </c>
      <c r="G1918" t="s">
        <v>3469</v>
      </c>
      <c r="I1918">
        <v>2</v>
      </c>
      <c r="J1918" t="s">
        <v>183</v>
      </c>
      <c r="K1918">
        <v>71</v>
      </c>
      <c r="L1918" t="s">
        <v>6057</v>
      </c>
      <c r="M1918" t="s">
        <v>368</v>
      </c>
      <c r="N1918" t="s">
        <v>3857</v>
      </c>
      <c r="O1918">
        <v>834</v>
      </c>
      <c r="R1918" s="2">
        <v>45776</v>
      </c>
      <c r="T1918">
        <v>6</v>
      </c>
      <c r="U1918" s="3">
        <v>5004</v>
      </c>
      <c r="V1918" t="s">
        <v>65</v>
      </c>
      <c r="W1918">
        <v>83615030001</v>
      </c>
      <c r="X1918">
        <v>0</v>
      </c>
      <c r="Y1918" s="3">
        <v>5000</v>
      </c>
      <c r="Z1918">
        <v>4</v>
      </c>
      <c r="AA1918">
        <v>0</v>
      </c>
      <c r="AB1918">
        <v>0</v>
      </c>
      <c r="AC1918">
        <v>0</v>
      </c>
      <c r="AF1918">
        <v>0</v>
      </c>
      <c r="AO1918">
        <v>8361503</v>
      </c>
      <c r="AP1918" t="s">
        <v>162</v>
      </c>
      <c r="AQ1918" t="s">
        <v>8373</v>
      </c>
      <c r="AS1918">
        <v>0</v>
      </c>
      <c r="AT1918">
        <v>0</v>
      </c>
      <c r="AU1918">
        <v>0</v>
      </c>
      <c r="AV1918">
        <v>0</v>
      </c>
      <c r="AW1918">
        <v>0</v>
      </c>
      <c r="AX1918">
        <v>0</v>
      </c>
      <c r="BB1918" t="s">
        <v>63</v>
      </c>
      <c r="BC1918" t="s">
        <v>4260</v>
      </c>
      <c r="BD1918">
        <v>0</v>
      </c>
      <c r="BF1918" t="s">
        <v>162</v>
      </c>
      <c r="BI1918" t="s">
        <v>1146</v>
      </c>
    </row>
    <row r="1919" spans="1:61" x14ac:dyDescent="0.35">
      <c r="A1919" t="s">
        <v>4261</v>
      </c>
      <c r="B1919">
        <v>10000</v>
      </c>
      <c r="C1919">
        <v>10000</v>
      </c>
      <c r="D1919" s="2">
        <v>45777</v>
      </c>
      <c r="E1919" t="s">
        <v>59</v>
      </c>
      <c r="F1919" t="s">
        <v>4262</v>
      </c>
      <c r="G1919" t="s">
        <v>4079</v>
      </c>
      <c r="I1919">
        <v>1</v>
      </c>
      <c r="J1919" t="s">
        <v>183</v>
      </c>
      <c r="K1919">
        <v>72</v>
      </c>
      <c r="L1919" t="s">
        <v>6056</v>
      </c>
      <c r="M1919" t="s">
        <v>869</v>
      </c>
      <c r="N1919" t="s">
        <v>3829</v>
      </c>
      <c r="O1919" s="3">
        <v>1750</v>
      </c>
      <c r="R1919" s="2">
        <v>45776</v>
      </c>
      <c r="T1919">
        <v>4</v>
      </c>
      <c r="U1919" s="3">
        <v>7000</v>
      </c>
      <c r="V1919" t="s">
        <v>65</v>
      </c>
      <c r="W1919">
        <v>5000444450001</v>
      </c>
      <c r="X1919">
        <v>0</v>
      </c>
      <c r="Y1919" s="3">
        <v>5000</v>
      </c>
      <c r="Z1919" s="3">
        <v>2000</v>
      </c>
      <c r="AA1919">
        <v>0</v>
      </c>
      <c r="AB1919">
        <v>0</v>
      </c>
      <c r="AC1919">
        <v>0</v>
      </c>
      <c r="AF1919">
        <v>0</v>
      </c>
      <c r="AO1919">
        <v>500044445</v>
      </c>
      <c r="AP1919" t="s">
        <v>162</v>
      </c>
      <c r="AQ1919" t="s">
        <v>8373</v>
      </c>
      <c r="AS1919">
        <v>0</v>
      </c>
      <c r="AT1919">
        <v>0</v>
      </c>
      <c r="AU1919">
        <v>0</v>
      </c>
      <c r="AV1919">
        <v>0</v>
      </c>
      <c r="AW1919">
        <v>0</v>
      </c>
      <c r="AX1919">
        <v>0</v>
      </c>
      <c r="BB1919" t="s">
        <v>63</v>
      </c>
      <c r="BC1919" t="s">
        <v>4263</v>
      </c>
      <c r="BD1919">
        <v>0</v>
      </c>
      <c r="BF1919" t="s">
        <v>162</v>
      </c>
      <c r="BI1919" t="s">
        <v>1146</v>
      </c>
    </row>
    <row r="1920" spans="1:61" x14ac:dyDescent="0.35">
      <c r="A1920" t="s">
        <v>4261</v>
      </c>
      <c r="B1920">
        <v>10000</v>
      </c>
      <c r="C1920">
        <v>20000</v>
      </c>
      <c r="D1920" s="2">
        <v>45777</v>
      </c>
      <c r="E1920" t="s">
        <v>59</v>
      </c>
      <c r="F1920" t="s">
        <v>4256</v>
      </c>
      <c r="G1920" t="s">
        <v>4079</v>
      </c>
      <c r="I1920">
        <v>2</v>
      </c>
      <c r="J1920" t="s">
        <v>183</v>
      </c>
      <c r="K1920">
        <v>71</v>
      </c>
      <c r="L1920" t="s">
        <v>6057</v>
      </c>
      <c r="M1920" t="s">
        <v>368</v>
      </c>
      <c r="N1920" t="s">
        <v>3857</v>
      </c>
      <c r="O1920">
        <v>834</v>
      </c>
      <c r="R1920" s="2">
        <v>45776</v>
      </c>
      <c r="T1920">
        <v>6</v>
      </c>
      <c r="U1920" s="3">
        <v>5004</v>
      </c>
      <c r="V1920" t="s">
        <v>65</v>
      </c>
      <c r="W1920">
        <v>5000444450001</v>
      </c>
      <c r="X1920">
        <v>0</v>
      </c>
      <c r="Y1920" s="3">
        <v>5000</v>
      </c>
      <c r="Z1920">
        <v>4</v>
      </c>
      <c r="AA1920">
        <v>0</v>
      </c>
      <c r="AB1920">
        <v>0</v>
      </c>
      <c r="AC1920">
        <v>0</v>
      </c>
      <c r="AF1920">
        <v>0</v>
      </c>
      <c r="AO1920">
        <v>500044445</v>
      </c>
      <c r="AP1920" t="s">
        <v>162</v>
      </c>
      <c r="AQ1920" t="s">
        <v>8373</v>
      </c>
      <c r="AS1920">
        <v>0</v>
      </c>
      <c r="AT1920">
        <v>0</v>
      </c>
      <c r="AU1920">
        <v>0</v>
      </c>
      <c r="AV1920">
        <v>0</v>
      </c>
      <c r="AW1920">
        <v>0</v>
      </c>
      <c r="AX1920">
        <v>0</v>
      </c>
      <c r="BB1920" t="s">
        <v>63</v>
      </c>
      <c r="BC1920" t="s">
        <v>4263</v>
      </c>
      <c r="BD1920">
        <v>0</v>
      </c>
      <c r="BF1920" t="s">
        <v>162</v>
      </c>
      <c r="BI1920" t="s">
        <v>1146</v>
      </c>
    </row>
    <row r="1921" spans="1:61" x14ac:dyDescent="0.35">
      <c r="A1921" t="s">
        <v>4064</v>
      </c>
      <c r="B1921">
        <v>10000</v>
      </c>
      <c r="C1921">
        <v>20000</v>
      </c>
      <c r="D1921" s="2">
        <v>45776</v>
      </c>
      <c r="E1921" t="s">
        <v>59</v>
      </c>
      <c r="F1921" t="s">
        <v>4065</v>
      </c>
      <c r="G1921" t="s">
        <v>822</v>
      </c>
      <c r="I1921">
        <v>2</v>
      </c>
      <c r="J1921" t="s">
        <v>183</v>
      </c>
      <c r="K1921">
        <v>71</v>
      </c>
      <c r="L1921" t="s">
        <v>6057</v>
      </c>
      <c r="M1921" t="s">
        <v>368</v>
      </c>
      <c r="N1921" t="s">
        <v>3857</v>
      </c>
      <c r="O1921">
        <v>834</v>
      </c>
      <c r="R1921" s="2">
        <v>45776</v>
      </c>
      <c r="T1921">
        <v>6</v>
      </c>
      <c r="U1921" s="3">
        <v>5004</v>
      </c>
      <c r="V1921" t="s">
        <v>65</v>
      </c>
      <c r="W1921">
        <v>5000514810001</v>
      </c>
      <c r="X1921">
        <v>0</v>
      </c>
      <c r="Y1921" s="3">
        <v>5000</v>
      </c>
      <c r="Z1921">
        <v>4</v>
      </c>
      <c r="AA1921">
        <v>0</v>
      </c>
      <c r="AB1921">
        <v>0</v>
      </c>
      <c r="AC1921">
        <v>0</v>
      </c>
      <c r="AF1921">
        <v>0</v>
      </c>
      <c r="AO1921">
        <v>500051481</v>
      </c>
      <c r="AP1921" t="s">
        <v>162</v>
      </c>
      <c r="AQ1921" t="s">
        <v>8373</v>
      </c>
      <c r="AS1921">
        <v>0</v>
      </c>
      <c r="AT1921">
        <v>0</v>
      </c>
      <c r="AU1921">
        <v>0</v>
      </c>
      <c r="AV1921">
        <v>0</v>
      </c>
      <c r="AW1921">
        <v>0</v>
      </c>
      <c r="AX1921">
        <v>0</v>
      </c>
      <c r="BB1921" t="s">
        <v>63</v>
      </c>
      <c r="BC1921" t="s">
        <v>4264</v>
      </c>
      <c r="BD1921">
        <v>0</v>
      </c>
      <c r="BF1921" t="s">
        <v>162</v>
      </c>
      <c r="BI1921" t="s">
        <v>1146</v>
      </c>
    </row>
    <row r="1922" spans="1:61" x14ac:dyDescent="0.35">
      <c r="A1922" t="s">
        <v>4152</v>
      </c>
      <c r="B1922">
        <v>10000</v>
      </c>
      <c r="C1922">
        <v>10000</v>
      </c>
      <c r="D1922" s="2">
        <v>45777</v>
      </c>
      <c r="E1922" t="s">
        <v>59</v>
      </c>
      <c r="F1922" s="4">
        <v>0.5379976851851852</v>
      </c>
      <c r="G1922" t="s">
        <v>1063</v>
      </c>
      <c r="I1922">
        <v>1</v>
      </c>
      <c r="J1922" t="s">
        <v>183</v>
      </c>
      <c r="K1922">
        <v>78</v>
      </c>
      <c r="L1922" t="s">
        <v>6047</v>
      </c>
      <c r="M1922" t="s">
        <v>216</v>
      </c>
      <c r="N1922" t="s">
        <v>3803</v>
      </c>
      <c r="O1922" s="3">
        <v>12500</v>
      </c>
      <c r="R1922" s="2">
        <v>45776</v>
      </c>
      <c r="T1922">
        <v>4</v>
      </c>
      <c r="U1922" s="3">
        <v>50000</v>
      </c>
      <c r="V1922" t="s">
        <v>65</v>
      </c>
      <c r="W1922" t="s">
        <v>1064</v>
      </c>
      <c r="X1922">
        <v>0</v>
      </c>
      <c r="Y1922" s="3">
        <v>50000</v>
      </c>
      <c r="Z1922">
        <v>0</v>
      </c>
      <c r="AA1922">
        <v>0</v>
      </c>
      <c r="AB1922">
        <v>0</v>
      </c>
      <c r="AC1922">
        <v>0</v>
      </c>
      <c r="AF1922">
        <v>0</v>
      </c>
      <c r="AO1922" t="s">
        <v>1065</v>
      </c>
      <c r="AP1922" t="s">
        <v>95</v>
      </c>
      <c r="AQ1922" t="s">
        <v>13261</v>
      </c>
      <c r="AS1922">
        <v>0</v>
      </c>
      <c r="AT1922">
        <v>0</v>
      </c>
      <c r="AU1922">
        <v>0</v>
      </c>
      <c r="AV1922">
        <v>0</v>
      </c>
      <c r="AW1922">
        <v>0</v>
      </c>
      <c r="AX1922">
        <v>0</v>
      </c>
      <c r="BB1922" t="s">
        <v>63</v>
      </c>
      <c r="BC1922" t="s">
        <v>6287</v>
      </c>
      <c r="BD1922">
        <v>0</v>
      </c>
      <c r="BF1922" t="s">
        <v>95</v>
      </c>
      <c r="BI1922" t="s">
        <v>4154</v>
      </c>
    </row>
    <row r="1923" spans="1:61" x14ac:dyDescent="0.35">
      <c r="A1923" t="s">
        <v>4265</v>
      </c>
      <c r="B1923">
        <v>10000</v>
      </c>
      <c r="C1923">
        <v>20000</v>
      </c>
      <c r="D1923" s="2">
        <v>45777</v>
      </c>
      <c r="E1923" t="s">
        <v>59</v>
      </c>
      <c r="F1923" t="s">
        <v>4266</v>
      </c>
      <c r="G1923" t="s">
        <v>4157</v>
      </c>
      <c r="I1923">
        <v>2</v>
      </c>
      <c r="J1923" t="s">
        <v>183</v>
      </c>
      <c r="K1923">
        <v>100</v>
      </c>
      <c r="L1923" t="s">
        <v>6052</v>
      </c>
      <c r="M1923" t="s">
        <v>281</v>
      </c>
      <c r="N1923" t="s">
        <v>3851</v>
      </c>
      <c r="O1923">
        <v>500</v>
      </c>
      <c r="R1923" s="2">
        <v>45776</v>
      </c>
      <c r="T1923">
        <v>1</v>
      </c>
      <c r="U1923">
        <v>500</v>
      </c>
      <c r="V1923" t="s">
        <v>65</v>
      </c>
      <c r="W1923" t="s">
        <v>4267</v>
      </c>
      <c r="X1923">
        <v>0</v>
      </c>
      <c r="Y1923">
        <v>500</v>
      </c>
      <c r="Z1923">
        <v>0</v>
      </c>
      <c r="AA1923">
        <v>0</v>
      </c>
      <c r="AB1923">
        <v>0</v>
      </c>
      <c r="AC1923">
        <v>0</v>
      </c>
      <c r="AF1923">
        <v>0</v>
      </c>
      <c r="AO1923" t="s">
        <v>4268</v>
      </c>
      <c r="AP1923" t="s">
        <v>282</v>
      </c>
      <c r="AQ1923" t="s">
        <v>14518</v>
      </c>
      <c r="AS1923">
        <v>0</v>
      </c>
      <c r="AT1923">
        <v>0</v>
      </c>
      <c r="AU1923">
        <v>0</v>
      </c>
      <c r="AV1923">
        <v>0</v>
      </c>
      <c r="AW1923">
        <v>0</v>
      </c>
      <c r="AX1923">
        <v>0</v>
      </c>
      <c r="BB1923" t="s">
        <v>63</v>
      </c>
      <c r="BC1923" t="s">
        <v>4269</v>
      </c>
      <c r="BD1923">
        <v>0</v>
      </c>
      <c r="BF1923" t="s">
        <v>282</v>
      </c>
      <c r="BI1923" t="s">
        <v>4161</v>
      </c>
    </row>
    <row r="1924" spans="1:61" x14ac:dyDescent="0.35">
      <c r="A1924" t="s">
        <v>4155</v>
      </c>
      <c r="B1924">
        <v>10000</v>
      </c>
      <c r="C1924">
        <v>20000</v>
      </c>
      <c r="D1924" s="2">
        <v>45777</v>
      </c>
      <c r="E1924" t="s">
        <v>59</v>
      </c>
      <c r="F1924" t="s">
        <v>4156</v>
      </c>
      <c r="G1924" t="s">
        <v>4157</v>
      </c>
      <c r="I1924">
        <v>2</v>
      </c>
      <c r="J1924" t="s">
        <v>183</v>
      </c>
      <c r="K1924">
        <v>100</v>
      </c>
      <c r="L1924" t="s">
        <v>6052</v>
      </c>
      <c r="M1924" t="s">
        <v>281</v>
      </c>
      <c r="N1924" t="s">
        <v>3851</v>
      </c>
      <c r="O1924" s="3">
        <v>1000</v>
      </c>
      <c r="R1924" s="2">
        <v>45776</v>
      </c>
      <c r="T1924">
        <v>1</v>
      </c>
      <c r="U1924" s="3">
        <v>1000</v>
      </c>
      <c r="V1924" t="s">
        <v>65</v>
      </c>
      <c r="W1924" t="s">
        <v>4159</v>
      </c>
      <c r="X1924">
        <v>0</v>
      </c>
      <c r="Y1924" s="3">
        <v>1000</v>
      </c>
      <c r="Z1924">
        <v>0</v>
      </c>
      <c r="AA1924">
        <v>0</v>
      </c>
      <c r="AB1924">
        <v>0</v>
      </c>
      <c r="AC1924">
        <v>0</v>
      </c>
      <c r="AF1924">
        <v>0</v>
      </c>
      <c r="AO1924" t="s">
        <v>4160</v>
      </c>
      <c r="AP1924" t="s">
        <v>282</v>
      </c>
      <c r="AQ1924" t="s">
        <v>14518</v>
      </c>
      <c r="AS1924">
        <v>0</v>
      </c>
      <c r="AT1924">
        <v>0</v>
      </c>
      <c r="AU1924">
        <v>0</v>
      </c>
      <c r="AV1924">
        <v>0</v>
      </c>
      <c r="AW1924">
        <v>0</v>
      </c>
      <c r="AX1924">
        <v>0</v>
      </c>
      <c r="BB1924" t="s">
        <v>63</v>
      </c>
      <c r="BC1924" t="s">
        <v>6288</v>
      </c>
      <c r="BD1924">
        <v>0</v>
      </c>
      <c r="BF1924" t="s">
        <v>282</v>
      </c>
      <c r="BI1924" t="s">
        <v>4161</v>
      </c>
    </row>
    <row r="1925" spans="1:61" x14ac:dyDescent="0.35">
      <c r="A1925" t="s">
        <v>4066</v>
      </c>
      <c r="B1925">
        <v>10000</v>
      </c>
      <c r="C1925">
        <v>30000</v>
      </c>
      <c r="D1925" s="2">
        <v>45776</v>
      </c>
      <c r="E1925" t="s">
        <v>59</v>
      </c>
      <c r="F1925" t="s">
        <v>4067</v>
      </c>
      <c r="G1925" t="s">
        <v>4046</v>
      </c>
      <c r="I1925">
        <v>2</v>
      </c>
      <c r="J1925" t="s">
        <v>183</v>
      </c>
      <c r="K1925">
        <v>76</v>
      </c>
      <c r="L1925" t="s">
        <v>6065</v>
      </c>
      <c r="M1925" t="s">
        <v>200</v>
      </c>
      <c r="N1925" t="s">
        <v>3841</v>
      </c>
      <c r="O1925" s="3">
        <v>9167</v>
      </c>
      <c r="R1925" s="2">
        <v>45776</v>
      </c>
      <c r="T1925">
        <v>6</v>
      </c>
      <c r="U1925" s="3">
        <v>55002</v>
      </c>
      <c r="V1925" t="s">
        <v>65</v>
      </c>
      <c r="W1925" t="s">
        <v>4068</v>
      </c>
      <c r="X1925">
        <v>0</v>
      </c>
      <c r="Y1925" s="3">
        <v>50000</v>
      </c>
      <c r="Z1925" s="3">
        <v>5002</v>
      </c>
      <c r="AA1925">
        <v>0</v>
      </c>
      <c r="AB1925">
        <v>0</v>
      </c>
      <c r="AC1925">
        <v>0</v>
      </c>
      <c r="AF1925">
        <v>0</v>
      </c>
      <c r="AO1925" t="s">
        <v>4069</v>
      </c>
      <c r="AP1925" t="s">
        <v>448</v>
      </c>
      <c r="AQ1925" t="s">
        <v>11797</v>
      </c>
      <c r="AS1925">
        <v>0</v>
      </c>
      <c r="AT1925">
        <v>0</v>
      </c>
      <c r="AU1925">
        <v>0</v>
      </c>
      <c r="AV1925">
        <v>0</v>
      </c>
      <c r="AW1925">
        <v>0</v>
      </c>
      <c r="AX1925">
        <v>0</v>
      </c>
      <c r="BB1925" t="s">
        <v>63</v>
      </c>
      <c r="BC1925" t="s">
        <v>6289</v>
      </c>
      <c r="BD1925">
        <v>0</v>
      </c>
      <c r="BF1925" t="s">
        <v>448</v>
      </c>
      <c r="BI1925" t="s">
        <v>3986</v>
      </c>
    </row>
    <row r="1926" spans="1:61" x14ac:dyDescent="0.35">
      <c r="A1926" t="s">
        <v>4165</v>
      </c>
      <c r="B1926">
        <v>10000</v>
      </c>
      <c r="C1926">
        <v>10000</v>
      </c>
      <c r="D1926" s="2">
        <v>45777</v>
      </c>
      <c r="E1926" t="s">
        <v>59</v>
      </c>
      <c r="F1926" s="4">
        <v>0.53704861111111113</v>
      </c>
      <c r="G1926" t="s">
        <v>4166</v>
      </c>
      <c r="I1926">
        <v>1</v>
      </c>
      <c r="J1926" t="s">
        <v>183</v>
      </c>
      <c r="K1926">
        <v>61</v>
      </c>
      <c r="L1926" t="s">
        <v>6046</v>
      </c>
      <c r="M1926" t="s">
        <v>209</v>
      </c>
      <c r="N1926" t="s">
        <v>3802</v>
      </c>
      <c r="O1926">
        <v>500</v>
      </c>
      <c r="R1926" s="2">
        <v>45776</v>
      </c>
      <c r="T1926">
        <v>1</v>
      </c>
      <c r="U1926">
        <v>500</v>
      </c>
      <c r="V1926" t="s">
        <v>65</v>
      </c>
      <c r="W1926" t="s">
        <v>4168</v>
      </c>
      <c r="X1926">
        <v>0</v>
      </c>
      <c r="Y1926">
        <v>500</v>
      </c>
      <c r="Z1926">
        <v>0</v>
      </c>
      <c r="AA1926">
        <v>0</v>
      </c>
      <c r="AB1926">
        <v>0</v>
      </c>
      <c r="AC1926">
        <v>0</v>
      </c>
      <c r="AF1926">
        <v>0</v>
      </c>
      <c r="AO1926" t="s">
        <v>4169</v>
      </c>
      <c r="AP1926" t="s">
        <v>2640</v>
      </c>
      <c r="AQ1926" t="s">
        <v>23019</v>
      </c>
      <c r="AS1926">
        <v>0</v>
      </c>
      <c r="AT1926">
        <v>0</v>
      </c>
      <c r="AU1926">
        <v>0</v>
      </c>
      <c r="AV1926">
        <v>0</v>
      </c>
      <c r="AW1926">
        <v>0</v>
      </c>
      <c r="AX1926">
        <v>0</v>
      </c>
      <c r="BB1926" t="s">
        <v>63</v>
      </c>
      <c r="BC1926" t="s">
        <v>6290</v>
      </c>
      <c r="BD1926">
        <v>0</v>
      </c>
      <c r="BF1926" t="s">
        <v>2640</v>
      </c>
      <c r="BI1926" t="s">
        <v>4170</v>
      </c>
    </row>
    <row r="1927" spans="1:61" x14ac:dyDescent="0.35">
      <c r="A1927" t="s">
        <v>4074</v>
      </c>
      <c r="B1927">
        <v>10000</v>
      </c>
      <c r="C1927">
        <v>20000</v>
      </c>
      <c r="D1927" s="2">
        <v>45776</v>
      </c>
      <c r="E1927" t="s">
        <v>59</v>
      </c>
      <c r="F1927" t="s">
        <v>4050</v>
      </c>
      <c r="G1927" t="s">
        <v>4075</v>
      </c>
      <c r="I1927">
        <v>1</v>
      </c>
      <c r="J1927" t="s">
        <v>183</v>
      </c>
      <c r="K1927">
        <v>29</v>
      </c>
      <c r="L1927" t="s">
        <v>6061</v>
      </c>
      <c r="M1927" t="s">
        <v>739</v>
      </c>
      <c r="N1927" t="s">
        <v>3806</v>
      </c>
      <c r="O1927" s="3">
        <v>9000</v>
      </c>
      <c r="R1927" s="2">
        <v>45776</v>
      </c>
      <c r="T1927">
        <v>2</v>
      </c>
      <c r="U1927" s="3">
        <v>18000</v>
      </c>
      <c r="V1927" t="s">
        <v>65</v>
      </c>
      <c r="W1927" t="s">
        <v>649</v>
      </c>
      <c r="X1927">
        <v>0</v>
      </c>
      <c r="Y1927" s="3">
        <v>18000</v>
      </c>
      <c r="Z1927">
        <v>0</v>
      </c>
      <c r="AA1927">
        <v>0</v>
      </c>
      <c r="AB1927">
        <v>0</v>
      </c>
      <c r="AC1927">
        <v>0</v>
      </c>
      <c r="AF1927">
        <v>0</v>
      </c>
      <c r="AO1927" t="s">
        <v>650</v>
      </c>
      <c r="AP1927" t="s">
        <v>275</v>
      </c>
      <c r="AQ1927" t="s">
        <v>21306</v>
      </c>
      <c r="AS1927">
        <v>0</v>
      </c>
      <c r="AT1927">
        <v>0</v>
      </c>
      <c r="AU1927">
        <v>0</v>
      </c>
      <c r="AV1927">
        <v>0</v>
      </c>
      <c r="AW1927">
        <v>0</v>
      </c>
      <c r="AX1927">
        <v>0</v>
      </c>
      <c r="BB1927" t="s">
        <v>63</v>
      </c>
      <c r="BC1927" t="s">
        <v>6291</v>
      </c>
      <c r="BD1927">
        <v>0</v>
      </c>
      <c r="BF1927" t="s">
        <v>275</v>
      </c>
      <c r="BI1927" t="s">
        <v>4076</v>
      </c>
    </row>
    <row r="1928" spans="1:61" x14ac:dyDescent="0.35">
      <c r="A1928" t="s">
        <v>6015</v>
      </c>
      <c r="B1928">
        <v>10000</v>
      </c>
      <c r="C1928">
        <v>10000</v>
      </c>
      <c r="D1928" s="2">
        <v>45779</v>
      </c>
      <c r="E1928" t="s">
        <v>59</v>
      </c>
      <c r="F1928" t="s">
        <v>6016</v>
      </c>
      <c r="G1928" t="s">
        <v>6017</v>
      </c>
      <c r="I1928">
        <v>1</v>
      </c>
      <c r="J1928" t="s">
        <v>183</v>
      </c>
      <c r="K1928">
        <v>29</v>
      </c>
      <c r="L1928" t="s">
        <v>6061</v>
      </c>
      <c r="M1928" t="s">
        <v>739</v>
      </c>
      <c r="N1928" t="s">
        <v>3806</v>
      </c>
      <c r="O1928" s="3">
        <v>24000</v>
      </c>
      <c r="R1928" s="2">
        <v>45776</v>
      </c>
      <c r="T1928">
        <v>2</v>
      </c>
      <c r="U1928" s="3">
        <v>48000</v>
      </c>
      <c r="V1928" t="s">
        <v>65</v>
      </c>
      <c r="W1928" t="s">
        <v>649</v>
      </c>
      <c r="X1928">
        <v>0</v>
      </c>
      <c r="Y1928" s="3">
        <v>48000</v>
      </c>
      <c r="Z1928">
        <v>0</v>
      </c>
      <c r="AA1928">
        <v>0</v>
      </c>
      <c r="AB1928">
        <v>0</v>
      </c>
      <c r="AC1928">
        <v>0</v>
      </c>
      <c r="AF1928">
        <v>0</v>
      </c>
      <c r="AO1928" t="s">
        <v>650</v>
      </c>
      <c r="AP1928" t="s">
        <v>275</v>
      </c>
      <c r="AQ1928" t="s">
        <v>21306</v>
      </c>
      <c r="AS1928">
        <v>0</v>
      </c>
      <c r="AT1928">
        <v>0</v>
      </c>
      <c r="AU1928">
        <v>0</v>
      </c>
      <c r="AV1928">
        <v>0</v>
      </c>
      <c r="AW1928">
        <v>0</v>
      </c>
      <c r="AX1928">
        <v>0</v>
      </c>
      <c r="BB1928" t="s">
        <v>63</v>
      </c>
      <c r="BC1928" t="s">
        <v>6292</v>
      </c>
      <c r="BD1928">
        <v>0</v>
      </c>
      <c r="BF1928" t="s">
        <v>275</v>
      </c>
      <c r="BI1928" t="s">
        <v>6018</v>
      </c>
    </row>
    <row r="1929" spans="1:61" x14ac:dyDescent="0.35">
      <c r="A1929" t="s">
        <v>4171</v>
      </c>
      <c r="B1929">
        <v>10000</v>
      </c>
      <c r="C1929">
        <v>30000</v>
      </c>
      <c r="D1929" s="2">
        <v>45777</v>
      </c>
      <c r="E1929" t="s">
        <v>59</v>
      </c>
      <c r="F1929" t="s">
        <v>4172</v>
      </c>
      <c r="G1929" t="s">
        <v>4173</v>
      </c>
      <c r="I1929">
        <v>3</v>
      </c>
      <c r="J1929" t="s">
        <v>183</v>
      </c>
      <c r="K1929">
        <v>85</v>
      </c>
      <c r="L1929" t="s">
        <v>6060</v>
      </c>
      <c r="M1929" t="s">
        <v>940</v>
      </c>
      <c r="N1929" t="s">
        <v>3864</v>
      </c>
      <c r="O1929" s="3">
        <v>10000</v>
      </c>
      <c r="R1929" s="2">
        <v>45776</v>
      </c>
      <c r="T1929">
        <v>11</v>
      </c>
      <c r="U1929" s="3">
        <v>110000</v>
      </c>
      <c r="V1929" t="s">
        <v>65</v>
      </c>
      <c r="W1929" t="s">
        <v>1547</v>
      </c>
      <c r="X1929">
        <v>0</v>
      </c>
      <c r="Y1929" s="3">
        <v>100000</v>
      </c>
      <c r="Z1929" s="3">
        <v>10000</v>
      </c>
      <c r="AA1929">
        <v>0</v>
      </c>
      <c r="AB1929">
        <v>0</v>
      </c>
      <c r="AC1929">
        <v>0</v>
      </c>
      <c r="AF1929">
        <v>0</v>
      </c>
      <c r="AO1929" t="s">
        <v>1548</v>
      </c>
      <c r="AP1929" t="s">
        <v>108</v>
      </c>
      <c r="AQ1929" t="s">
        <v>13404</v>
      </c>
      <c r="AS1929">
        <v>0</v>
      </c>
      <c r="AT1929">
        <v>0</v>
      </c>
      <c r="AU1929">
        <v>0</v>
      </c>
      <c r="AV1929">
        <v>0</v>
      </c>
      <c r="AW1929">
        <v>0</v>
      </c>
      <c r="AX1929">
        <v>0</v>
      </c>
      <c r="BB1929" t="s">
        <v>63</v>
      </c>
      <c r="BC1929" t="s">
        <v>6293</v>
      </c>
      <c r="BD1929">
        <v>0</v>
      </c>
      <c r="BF1929" t="s">
        <v>108</v>
      </c>
      <c r="BI1929" t="s">
        <v>4174</v>
      </c>
    </row>
    <row r="1930" spans="1:61" x14ac:dyDescent="0.35">
      <c r="A1930" t="s">
        <v>4175</v>
      </c>
      <c r="B1930">
        <v>10000</v>
      </c>
      <c r="C1930">
        <v>10000</v>
      </c>
      <c r="D1930" s="2">
        <v>45777</v>
      </c>
      <c r="E1930" t="s">
        <v>59</v>
      </c>
      <c r="F1930" t="s">
        <v>4176</v>
      </c>
      <c r="G1930" t="s">
        <v>4079</v>
      </c>
      <c r="I1930">
        <v>1</v>
      </c>
      <c r="J1930" t="s">
        <v>183</v>
      </c>
      <c r="K1930">
        <v>72</v>
      </c>
      <c r="L1930" t="s">
        <v>6056</v>
      </c>
      <c r="M1930" t="s">
        <v>869</v>
      </c>
      <c r="N1930" t="s">
        <v>3829</v>
      </c>
      <c r="O1930" s="3">
        <v>1750</v>
      </c>
      <c r="R1930" s="2">
        <v>45776</v>
      </c>
      <c r="T1930">
        <v>4</v>
      </c>
      <c r="U1930" s="3">
        <v>7000</v>
      </c>
      <c r="V1930" t="s">
        <v>65</v>
      </c>
      <c r="W1930">
        <v>83614970001</v>
      </c>
      <c r="X1930">
        <v>0</v>
      </c>
      <c r="Y1930" s="3">
        <v>5000</v>
      </c>
      <c r="Z1930" s="3">
        <v>2000</v>
      </c>
      <c r="AA1930">
        <v>0</v>
      </c>
      <c r="AB1930">
        <v>0</v>
      </c>
      <c r="AC1930">
        <v>0</v>
      </c>
      <c r="AF1930">
        <v>0</v>
      </c>
      <c r="AO1930">
        <v>8361497</v>
      </c>
      <c r="AP1930" t="s">
        <v>162</v>
      </c>
      <c r="AQ1930" t="s">
        <v>8373</v>
      </c>
      <c r="AS1930">
        <v>0</v>
      </c>
      <c r="AT1930">
        <v>0</v>
      </c>
      <c r="AU1930">
        <v>0</v>
      </c>
      <c r="AV1930">
        <v>0</v>
      </c>
      <c r="AW1930">
        <v>0</v>
      </c>
      <c r="AX1930">
        <v>0</v>
      </c>
      <c r="BB1930" t="s">
        <v>63</v>
      </c>
      <c r="BC1930" t="s">
        <v>6161</v>
      </c>
      <c r="BD1930">
        <v>0</v>
      </c>
      <c r="BF1930" t="s">
        <v>162</v>
      </c>
      <c r="BI1930" t="s">
        <v>4080</v>
      </c>
    </row>
    <row r="1931" spans="1:61" x14ac:dyDescent="0.35">
      <c r="A1931" t="s">
        <v>4177</v>
      </c>
      <c r="B1931">
        <v>10000</v>
      </c>
      <c r="C1931">
        <v>10000</v>
      </c>
      <c r="D1931" s="2">
        <v>45777</v>
      </c>
      <c r="E1931" t="s">
        <v>59</v>
      </c>
      <c r="F1931" t="s">
        <v>4178</v>
      </c>
      <c r="G1931" t="s">
        <v>4079</v>
      </c>
      <c r="I1931">
        <v>1</v>
      </c>
      <c r="J1931" t="s">
        <v>183</v>
      </c>
      <c r="K1931">
        <v>72</v>
      </c>
      <c r="L1931" t="s">
        <v>6056</v>
      </c>
      <c r="M1931" t="s">
        <v>869</v>
      </c>
      <c r="N1931" t="s">
        <v>3829</v>
      </c>
      <c r="O1931" s="3">
        <v>2250</v>
      </c>
      <c r="R1931" s="2">
        <v>45776</v>
      </c>
      <c r="T1931">
        <v>4</v>
      </c>
      <c r="U1931" s="3">
        <v>9000</v>
      </c>
      <c r="V1931" t="s">
        <v>65</v>
      </c>
      <c r="W1931">
        <v>83615120001</v>
      </c>
      <c r="X1931">
        <v>0</v>
      </c>
      <c r="Y1931" s="3">
        <v>7000</v>
      </c>
      <c r="Z1931" s="3">
        <v>2000</v>
      </c>
      <c r="AA1931">
        <v>0</v>
      </c>
      <c r="AB1931">
        <v>0</v>
      </c>
      <c r="AC1931">
        <v>0</v>
      </c>
      <c r="AF1931">
        <v>0</v>
      </c>
      <c r="AO1931">
        <v>8361512</v>
      </c>
      <c r="AP1931" t="s">
        <v>162</v>
      </c>
      <c r="AQ1931" t="s">
        <v>8373</v>
      </c>
      <c r="AS1931">
        <v>0</v>
      </c>
      <c r="AT1931">
        <v>0</v>
      </c>
      <c r="AU1931">
        <v>0</v>
      </c>
      <c r="AV1931">
        <v>0</v>
      </c>
      <c r="AW1931">
        <v>0</v>
      </c>
      <c r="AX1931">
        <v>0</v>
      </c>
      <c r="BB1931" t="s">
        <v>63</v>
      </c>
      <c r="BC1931" t="s">
        <v>6162</v>
      </c>
      <c r="BD1931">
        <v>0</v>
      </c>
      <c r="BF1931" t="s">
        <v>162</v>
      </c>
      <c r="BI1931" t="s">
        <v>4080</v>
      </c>
    </row>
    <row r="1932" spans="1:61" x14ac:dyDescent="0.35">
      <c r="A1932" t="s">
        <v>4077</v>
      </c>
      <c r="B1932">
        <v>10000</v>
      </c>
      <c r="C1932">
        <v>10000</v>
      </c>
      <c r="D1932" s="2">
        <v>45777</v>
      </c>
      <c r="E1932" t="s">
        <v>59</v>
      </c>
      <c r="F1932" t="s">
        <v>4078</v>
      </c>
      <c r="G1932" t="s">
        <v>4079</v>
      </c>
      <c r="I1932">
        <v>1</v>
      </c>
      <c r="J1932" t="s">
        <v>183</v>
      </c>
      <c r="K1932">
        <v>72</v>
      </c>
      <c r="L1932" t="s">
        <v>6056</v>
      </c>
      <c r="M1932" t="s">
        <v>869</v>
      </c>
      <c r="N1932" t="s">
        <v>3829</v>
      </c>
      <c r="O1932" s="3">
        <v>2000</v>
      </c>
      <c r="R1932" s="2">
        <v>45776</v>
      </c>
      <c r="T1932">
        <v>4</v>
      </c>
      <c r="U1932" s="3">
        <v>8000</v>
      </c>
      <c r="V1932" t="s">
        <v>65</v>
      </c>
      <c r="W1932">
        <v>83615330001</v>
      </c>
      <c r="X1932">
        <v>0</v>
      </c>
      <c r="Y1932" s="3">
        <v>6000</v>
      </c>
      <c r="Z1932" s="3">
        <v>2000</v>
      </c>
      <c r="AA1932">
        <v>0</v>
      </c>
      <c r="AB1932">
        <v>0</v>
      </c>
      <c r="AC1932">
        <v>0</v>
      </c>
      <c r="AF1932">
        <v>0</v>
      </c>
      <c r="AO1932">
        <v>8361533</v>
      </c>
      <c r="AP1932" t="s">
        <v>162</v>
      </c>
      <c r="AQ1932" t="s">
        <v>8373</v>
      </c>
      <c r="AS1932">
        <v>0</v>
      </c>
      <c r="AT1932">
        <v>0</v>
      </c>
      <c r="AU1932">
        <v>0</v>
      </c>
      <c r="AV1932">
        <v>0</v>
      </c>
      <c r="AW1932">
        <v>0</v>
      </c>
      <c r="AX1932">
        <v>0</v>
      </c>
      <c r="BB1932" t="s">
        <v>63</v>
      </c>
      <c r="BC1932" t="s">
        <v>6294</v>
      </c>
      <c r="BD1932">
        <v>0</v>
      </c>
      <c r="BF1932" t="s">
        <v>162</v>
      </c>
      <c r="BI1932" t="s">
        <v>4080</v>
      </c>
    </row>
    <row r="1933" spans="1:61" x14ac:dyDescent="0.35">
      <c r="A1933" t="s">
        <v>4077</v>
      </c>
      <c r="B1933">
        <v>10000</v>
      </c>
      <c r="C1933">
        <v>20000</v>
      </c>
      <c r="D1933" s="2">
        <v>45777</v>
      </c>
      <c r="E1933" t="s">
        <v>59</v>
      </c>
      <c r="F1933" t="s">
        <v>4078</v>
      </c>
      <c r="G1933" t="s">
        <v>4079</v>
      </c>
      <c r="I1933">
        <v>2</v>
      </c>
      <c r="J1933" t="s">
        <v>183</v>
      </c>
      <c r="K1933">
        <v>71</v>
      </c>
      <c r="L1933" t="s">
        <v>6057</v>
      </c>
      <c r="M1933" t="s">
        <v>368</v>
      </c>
      <c r="N1933" t="s">
        <v>3857</v>
      </c>
      <c r="O1933" s="3">
        <v>1000</v>
      </c>
      <c r="R1933" s="2">
        <v>45776</v>
      </c>
      <c r="T1933">
        <v>6</v>
      </c>
      <c r="U1933" s="3">
        <v>6000</v>
      </c>
      <c r="V1933" t="s">
        <v>65</v>
      </c>
      <c r="W1933">
        <v>83615330001</v>
      </c>
      <c r="X1933">
        <v>0</v>
      </c>
      <c r="Y1933" s="3">
        <v>6000</v>
      </c>
      <c r="Z1933">
        <v>0</v>
      </c>
      <c r="AA1933">
        <v>0</v>
      </c>
      <c r="AB1933">
        <v>0</v>
      </c>
      <c r="AC1933">
        <v>0</v>
      </c>
      <c r="AF1933">
        <v>0</v>
      </c>
      <c r="AO1933">
        <v>8361533</v>
      </c>
      <c r="AP1933" t="s">
        <v>162</v>
      </c>
      <c r="AQ1933" t="s">
        <v>8373</v>
      </c>
      <c r="AS1933">
        <v>0</v>
      </c>
      <c r="AT1933">
        <v>0</v>
      </c>
      <c r="AU1933">
        <v>0</v>
      </c>
      <c r="AV1933">
        <v>0</v>
      </c>
      <c r="AW1933">
        <v>0</v>
      </c>
      <c r="AX1933">
        <v>0</v>
      </c>
      <c r="BB1933" t="s">
        <v>63</v>
      </c>
      <c r="BC1933" t="s">
        <v>6294</v>
      </c>
      <c r="BD1933">
        <v>0</v>
      </c>
      <c r="BF1933" t="s">
        <v>162</v>
      </c>
      <c r="BI1933" t="s">
        <v>4080</v>
      </c>
    </row>
    <row r="1934" spans="1:61" x14ac:dyDescent="0.35">
      <c r="A1934" t="s">
        <v>4179</v>
      </c>
      <c r="B1934">
        <v>10000</v>
      </c>
      <c r="C1934">
        <v>10000</v>
      </c>
      <c r="D1934" s="2">
        <v>45777</v>
      </c>
      <c r="E1934" t="s">
        <v>59</v>
      </c>
      <c r="F1934" s="4">
        <v>0.54115740740740736</v>
      </c>
      <c r="G1934" t="s">
        <v>4079</v>
      </c>
      <c r="I1934">
        <v>1</v>
      </c>
      <c r="J1934" t="s">
        <v>183</v>
      </c>
      <c r="K1934">
        <v>72</v>
      </c>
      <c r="L1934" t="s">
        <v>6056</v>
      </c>
      <c r="M1934" t="s">
        <v>869</v>
      </c>
      <c r="N1934" t="s">
        <v>3829</v>
      </c>
      <c r="O1934" s="3">
        <v>6000</v>
      </c>
      <c r="R1934" s="2">
        <v>45776</v>
      </c>
      <c r="T1934">
        <v>4</v>
      </c>
      <c r="U1934" s="3">
        <v>24000</v>
      </c>
      <c r="V1934" t="s">
        <v>65</v>
      </c>
      <c r="W1934">
        <v>5000444460001</v>
      </c>
      <c r="X1934">
        <v>0</v>
      </c>
      <c r="Y1934" s="3">
        <v>20000</v>
      </c>
      <c r="Z1934" s="3">
        <v>4000</v>
      </c>
      <c r="AA1934">
        <v>0</v>
      </c>
      <c r="AB1934">
        <v>0</v>
      </c>
      <c r="AC1934">
        <v>0</v>
      </c>
      <c r="AF1934">
        <v>0</v>
      </c>
      <c r="AO1934">
        <v>500044446</v>
      </c>
      <c r="AP1934" t="s">
        <v>162</v>
      </c>
      <c r="AQ1934" t="s">
        <v>8373</v>
      </c>
      <c r="AS1934">
        <v>0</v>
      </c>
      <c r="AT1934">
        <v>0</v>
      </c>
      <c r="AU1934">
        <v>0</v>
      </c>
      <c r="AV1934">
        <v>0</v>
      </c>
      <c r="AW1934">
        <v>0</v>
      </c>
      <c r="AX1934">
        <v>0</v>
      </c>
      <c r="BB1934" t="s">
        <v>63</v>
      </c>
      <c r="BC1934" t="s">
        <v>6295</v>
      </c>
      <c r="BD1934">
        <v>0</v>
      </c>
      <c r="BF1934" t="s">
        <v>162</v>
      </c>
      <c r="BI1934" t="s">
        <v>4082</v>
      </c>
    </row>
    <row r="1935" spans="1:61" x14ac:dyDescent="0.35">
      <c r="A1935" t="s">
        <v>4179</v>
      </c>
      <c r="B1935">
        <v>10000</v>
      </c>
      <c r="C1935">
        <v>20000</v>
      </c>
      <c r="D1935" s="2">
        <v>45777</v>
      </c>
      <c r="E1935" t="s">
        <v>59</v>
      </c>
      <c r="F1935" s="4">
        <v>0.54115740740740736</v>
      </c>
      <c r="G1935" t="s">
        <v>4079</v>
      </c>
      <c r="I1935">
        <v>2</v>
      </c>
      <c r="J1935" t="s">
        <v>183</v>
      </c>
      <c r="K1935">
        <v>71</v>
      </c>
      <c r="L1935" t="s">
        <v>6057</v>
      </c>
      <c r="M1935" t="s">
        <v>368</v>
      </c>
      <c r="N1935" t="s">
        <v>3857</v>
      </c>
      <c r="O1935" s="3">
        <v>3334</v>
      </c>
      <c r="R1935" s="2">
        <v>45776</v>
      </c>
      <c r="T1935">
        <v>6</v>
      </c>
      <c r="U1935" s="3">
        <v>20004</v>
      </c>
      <c r="V1935" t="s">
        <v>65</v>
      </c>
      <c r="W1935">
        <v>5000444460001</v>
      </c>
      <c r="X1935">
        <v>0</v>
      </c>
      <c r="Y1935" s="3">
        <v>20000</v>
      </c>
      <c r="Z1935">
        <v>4</v>
      </c>
      <c r="AA1935">
        <v>0</v>
      </c>
      <c r="AB1935">
        <v>0</v>
      </c>
      <c r="AC1935">
        <v>0</v>
      </c>
      <c r="AF1935">
        <v>0</v>
      </c>
      <c r="AO1935">
        <v>500044446</v>
      </c>
      <c r="AP1935" t="s">
        <v>162</v>
      </c>
      <c r="AQ1935" t="s">
        <v>8373</v>
      </c>
      <c r="AS1935">
        <v>0</v>
      </c>
      <c r="AT1935">
        <v>0</v>
      </c>
      <c r="AU1935">
        <v>0</v>
      </c>
      <c r="AV1935">
        <v>0</v>
      </c>
      <c r="AW1935">
        <v>0</v>
      </c>
      <c r="AX1935">
        <v>0</v>
      </c>
      <c r="BB1935" t="s">
        <v>63</v>
      </c>
      <c r="BC1935" t="s">
        <v>6295</v>
      </c>
      <c r="BD1935">
        <v>0</v>
      </c>
      <c r="BF1935" t="s">
        <v>162</v>
      </c>
      <c r="BI1935" t="s">
        <v>4082</v>
      </c>
    </row>
    <row r="1936" spans="1:61" x14ac:dyDescent="0.35">
      <c r="A1936" t="s">
        <v>4081</v>
      </c>
      <c r="B1936">
        <v>10000</v>
      </c>
      <c r="C1936">
        <v>10000</v>
      </c>
      <c r="D1936" s="2">
        <v>45776</v>
      </c>
      <c r="E1936" t="s">
        <v>59</v>
      </c>
      <c r="F1936" t="s">
        <v>4065</v>
      </c>
      <c r="G1936" t="s">
        <v>4079</v>
      </c>
      <c r="I1936">
        <v>1</v>
      </c>
      <c r="J1936" t="s">
        <v>183</v>
      </c>
      <c r="K1936">
        <v>72</v>
      </c>
      <c r="L1936" t="s">
        <v>6056</v>
      </c>
      <c r="M1936" t="s">
        <v>869</v>
      </c>
      <c r="N1936" t="s">
        <v>3829</v>
      </c>
      <c r="O1936" s="3">
        <v>1750</v>
      </c>
      <c r="R1936" s="2">
        <v>45776</v>
      </c>
      <c r="T1936">
        <v>4</v>
      </c>
      <c r="U1936" s="3">
        <v>7000</v>
      </c>
      <c r="V1936" t="s">
        <v>65</v>
      </c>
      <c r="W1936">
        <v>5000514810001</v>
      </c>
      <c r="X1936">
        <v>0</v>
      </c>
      <c r="Y1936" s="3">
        <v>5000</v>
      </c>
      <c r="Z1936" s="3">
        <v>2000</v>
      </c>
      <c r="AA1936">
        <v>0</v>
      </c>
      <c r="AB1936">
        <v>0</v>
      </c>
      <c r="AC1936">
        <v>0</v>
      </c>
      <c r="AF1936">
        <v>0</v>
      </c>
      <c r="AO1936">
        <v>500051481</v>
      </c>
      <c r="AP1936" t="s">
        <v>162</v>
      </c>
      <c r="AQ1936" t="s">
        <v>8373</v>
      </c>
      <c r="AS1936">
        <v>0</v>
      </c>
      <c r="AT1936">
        <v>0</v>
      </c>
      <c r="AU1936">
        <v>0</v>
      </c>
      <c r="AV1936">
        <v>0</v>
      </c>
      <c r="AW1936">
        <v>0</v>
      </c>
      <c r="AX1936">
        <v>0</v>
      </c>
      <c r="BB1936" t="s">
        <v>63</v>
      </c>
      <c r="BC1936" t="s">
        <v>6296</v>
      </c>
      <c r="BD1936">
        <v>0</v>
      </c>
      <c r="BF1936" t="s">
        <v>162</v>
      </c>
      <c r="BI1936" t="s">
        <v>4082</v>
      </c>
    </row>
    <row r="1937" spans="1:61" x14ac:dyDescent="0.35">
      <c r="A1937" t="s">
        <v>4081</v>
      </c>
      <c r="B1937">
        <v>10000</v>
      </c>
      <c r="C1937">
        <v>20000</v>
      </c>
      <c r="D1937" s="2">
        <v>45776</v>
      </c>
      <c r="E1937" t="s">
        <v>59</v>
      </c>
      <c r="F1937" t="s">
        <v>4065</v>
      </c>
      <c r="G1937" t="s">
        <v>4079</v>
      </c>
      <c r="I1937">
        <v>2</v>
      </c>
      <c r="J1937" t="s">
        <v>183</v>
      </c>
      <c r="K1937">
        <v>71</v>
      </c>
      <c r="L1937" t="s">
        <v>6057</v>
      </c>
      <c r="M1937" t="s">
        <v>368</v>
      </c>
      <c r="N1937" t="s">
        <v>3857</v>
      </c>
      <c r="O1937">
        <v>834</v>
      </c>
      <c r="R1937" s="2">
        <v>45776</v>
      </c>
      <c r="T1937">
        <v>6</v>
      </c>
      <c r="U1937" s="3">
        <v>5004</v>
      </c>
      <c r="V1937" t="s">
        <v>65</v>
      </c>
      <c r="W1937">
        <v>5000514810001</v>
      </c>
      <c r="X1937">
        <v>0</v>
      </c>
      <c r="Y1937" s="3">
        <v>5000</v>
      </c>
      <c r="Z1937">
        <v>4</v>
      </c>
      <c r="AA1937">
        <v>0</v>
      </c>
      <c r="AB1937">
        <v>0</v>
      </c>
      <c r="AC1937">
        <v>0</v>
      </c>
      <c r="AF1937">
        <v>0</v>
      </c>
      <c r="AO1937">
        <v>500051481</v>
      </c>
      <c r="AP1937" t="s">
        <v>162</v>
      </c>
      <c r="AQ1937" t="s">
        <v>8373</v>
      </c>
      <c r="AS1937">
        <v>0</v>
      </c>
      <c r="AT1937">
        <v>0</v>
      </c>
      <c r="AU1937">
        <v>0</v>
      </c>
      <c r="AV1937">
        <v>0</v>
      </c>
      <c r="AW1937">
        <v>0</v>
      </c>
      <c r="AX1937">
        <v>0</v>
      </c>
      <c r="BB1937" t="s">
        <v>63</v>
      </c>
      <c r="BC1937" t="s">
        <v>6296</v>
      </c>
      <c r="BD1937">
        <v>0</v>
      </c>
      <c r="BF1937" t="s">
        <v>162</v>
      </c>
      <c r="BI1937" t="s">
        <v>4082</v>
      </c>
    </row>
    <row r="1938" spans="1:61" x14ac:dyDescent="0.35">
      <c r="A1938" t="s">
        <v>4083</v>
      </c>
      <c r="B1938">
        <v>10000</v>
      </c>
      <c r="C1938">
        <v>10000</v>
      </c>
      <c r="D1938" s="2">
        <v>45777</v>
      </c>
      <c r="E1938" t="s">
        <v>59</v>
      </c>
      <c r="F1938" t="s">
        <v>4078</v>
      </c>
      <c r="G1938" t="s">
        <v>4079</v>
      </c>
      <c r="I1938">
        <v>1</v>
      </c>
      <c r="J1938" t="s">
        <v>183</v>
      </c>
      <c r="K1938">
        <v>72</v>
      </c>
      <c r="L1938" t="s">
        <v>6056</v>
      </c>
      <c r="M1938" t="s">
        <v>869</v>
      </c>
      <c r="N1938" t="s">
        <v>3829</v>
      </c>
      <c r="O1938" s="3">
        <v>1750</v>
      </c>
      <c r="R1938" s="2">
        <v>45776</v>
      </c>
      <c r="T1938">
        <v>4</v>
      </c>
      <c r="U1938" s="3">
        <v>7000</v>
      </c>
      <c r="V1938" t="s">
        <v>65</v>
      </c>
      <c r="W1938">
        <v>5000635510001</v>
      </c>
      <c r="X1938">
        <v>0</v>
      </c>
      <c r="Y1938" s="3">
        <v>5000</v>
      </c>
      <c r="Z1938" s="3">
        <v>2000</v>
      </c>
      <c r="AA1938">
        <v>0</v>
      </c>
      <c r="AB1938">
        <v>0</v>
      </c>
      <c r="AC1938">
        <v>0</v>
      </c>
      <c r="AF1938">
        <v>0</v>
      </c>
      <c r="AO1938">
        <v>500063551</v>
      </c>
      <c r="AP1938" t="s">
        <v>162</v>
      </c>
      <c r="AQ1938" t="s">
        <v>8373</v>
      </c>
      <c r="AS1938">
        <v>0</v>
      </c>
      <c r="AT1938">
        <v>0</v>
      </c>
      <c r="AU1938">
        <v>0</v>
      </c>
      <c r="AV1938">
        <v>0</v>
      </c>
      <c r="AW1938">
        <v>0</v>
      </c>
      <c r="AX1938">
        <v>0</v>
      </c>
      <c r="BB1938" t="s">
        <v>63</v>
      </c>
      <c r="BC1938" t="s">
        <v>6297</v>
      </c>
      <c r="BD1938">
        <v>0</v>
      </c>
      <c r="BF1938" t="s">
        <v>162</v>
      </c>
      <c r="BI1938" t="s">
        <v>4082</v>
      </c>
    </row>
    <row r="1939" spans="1:61" x14ac:dyDescent="0.35">
      <c r="A1939" t="s">
        <v>4083</v>
      </c>
      <c r="B1939">
        <v>10000</v>
      </c>
      <c r="C1939">
        <v>20000</v>
      </c>
      <c r="D1939" s="2">
        <v>45777</v>
      </c>
      <c r="E1939" t="s">
        <v>59</v>
      </c>
      <c r="F1939" t="s">
        <v>4078</v>
      </c>
      <c r="G1939" t="s">
        <v>4079</v>
      </c>
      <c r="I1939">
        <v>2</v>
      </c>
      <c r="J1939" t="s">
        <v>183</v>
      </c>
      <c r="K1939">
        <v>71</v>
      </c>
      <c r="L1939" t="s">
        <v>6057</v>
      </c>
      <c r="M1939" t="s">
        <v>368</v>
      </c>
      <c r="N1939" t="s">
        <v>3857</v>
      </c>
      <c r="O1939">
        <v>834</v>
      </c>
      <c r="R1939" s="2">
        <v>45776</v>
      </c>
      <c r="T1939">
        <v>6</v>
      </c>
      <c r="U1939" s="3">
        <v>5004</v>
      </c>
      <c r="V1939" t="s">
        <v>65</v>
      </c>
      <c r="W1939">
        <v>5000635510001</v>
      </c>
      <c r="X1939">
        <v>0</v>
      </c>
      <c r="Y1939" s="3">
        <v>5000</v>
      </c>
      <c r="Z1939">
        <v>4</v>
      </c>
      <c r="AA1939">
        <v>0</v>
      </c>
      <c r="AB1939">
        <v>0</v>
      </c>
      <c r="AC1939">
        <v>0</v>
      </c>
      <c r="AF1939">
        <v>0</v>
      </c>
      <c r="AO1939">
        <v>500063551</v>
      </c>
      <c r="AP1939" t="s">
        <v>162</v>
      </c>
      <c r="AQ1939" t="s">
        <v>8373</v>
      </c>
      <c r="AS1939">
        <v>0</v>
      </c>
      <c r="AT1939">
        <v>0</v>
      </c>
      <c r="AU1939">
        <v>0</v>
      </c>
      <c r="AV1939">
        <v>0</v>
      </c>
      <c r="AW1939">
        <v>0</v>
      </c>
      <c r="AX1939">
        <v>0</v>
      </c>
      <c r="BB1939" t="s">
        <v>63</v>
      </c>
      <c r="BC1939" t="s">
        <v>6297</v>
      </c>
      <c r="BD1939">
        <v>0</v>
      </c>
      <c r="BF1939" t="s">
        <v>162</v>
      </c>
      <c r="BI1939" t="s">
        <v>4082</v>
      </c>
    </row>
    <row r="1940" spans="1:61" x14ac:dyDescent="0.35">
      <c r="A1940" t="s">
        <v>4180</v>
      </c>
      <c r="B1940">
        <v>10000</v>
      </c>
      <c r="C1940">
        <v>10000</v>
      </c>
      <c r="D1940" s="2">
        <v>45777</v>
      </c>
      <c r="E1940" t="s">
        <v>59</v>
      </c>
      <c r="F1940" t="s">
        <v>4181</v>
      </c>
      <c r="G1940" t="s">
        <v>4079</v>
      </c>
      <c r="I1940">
        <v>1</v>
      </c>
      <c r="J1940" t="s">
        <v>183</v>
      </c>
      <c r="K1940">
        <v>72</v>
      </c>
      <c r="L1940" t="s">
        <v>6056</v>
      </c>
      <c r="M1940" t="s">
        <v>869</v>
      </c>
      <c r="N1940" t="s">
        <v>3829</v>
      </c>
      <c r="O1940" s="3">
        <v>2500</v>
      </c>
      <c r="R1940" s="2">
        <v>45776</v>
      </c>
      <c r="T1940">
        <v>4</v>
      </c>
      <c r="U1940" s="3">
        <v>10000</v>
      </c>
      <c r="V1940" t="s">
        <v>65</v>
      </c>
      <c r="W1940">
        <v>5000443910001</v>
      </c>
      <c r="X1940">
        <v>0</v>
      </c>
      <c r="Y1940" s="3">
        <v>8000</v>
      </c>
      <c r="Z1940" s="3">
        <v>2000</v>
      </c>
      <c r="AA1940">
        <v>0</v>
      </c>
      <c r="AB1940">
        <v>0</v>
      </c>
      <c r="AC1940">
        <v>0</v>
      </c>
      <c r="AF1940">
        <v>0</v>
      </c>
      <c r="AO1940">
        <v>500044391</v>
      </c>
      <c r="AP1940" t="s">
        <v>162</v>
      </c>
      <c r="AQ1940" t="s">
        <v>8373</v>
      </c>
      <c r="AS1940">
        <v>0</v>
      </c>
      <c r="AT1940">
        <v>0</v>
      </c>
      <c r="AU1940">
        <v>0</v>
      </c>
      <c r="AV1940">
        <v>0</v>
      </c>
      <c r="AW1940">
        <v>0</v>
      </c>
      <c r="AX1940">
        <v>0</v>
      </c>
      <c r="BB1940" t="s">
        <v>63</v>
      </c>
      <c r="BC1940" t="s">
        <v>6298</v>
      </c>
      <c r="BD1940">
        <v>0</v>
      </c>
      <c r="BF1940" t="s">
        <v>162</v>
      </c>
      <c r="BI1940" t="s">
        <v>4182</v>
      </c>
    </row>
    <row r="1941" spans="1:61" x14ac:dyDescent="0.35">
      <c r="A1941" t="s">
        <v>4180</v>
      </c>
      <c r="B1941">
        <v>10000</v>
      </c>
      <c r="C1941">
        <v>20000</v>
      </c>
      <c r="D1941" s="2">
        <v>45777</v>
      </c>
      <c r="E1941" t="s">
        <v>59</v>
      </c>
      <c r="F1941" t="s">
        <v>4181</v>
      </c>
      <c r="G1941" t="s">
        <v>4079</v>
      </c>
      <c r="I1941">
        <v>2</v>
      </c>
      <c r="J1941" t="s">
        <v>183</v>
      </c>
      <c r="K1941">
        <v>71</v>
      </c>
      <c r="L1941" t="s">
        <v>6057</v>
      </c>
      <c r="M1941" t="s">
        <v>368</v>
      </c>
      <c r="N1941" t="s">
        <v>3857</v>
      </c>
      <c r="O1941" s="3">
        <v>1334</v>
      </c>
      <c r="R1941" s="2">
        <v>45776</v>
      </c>
      <c r="T1941">
        <v>6</v>
      </c>
      <c r="U1941" s="3">
        <v>8004</v>
      </c>
      <c r="V1941" t="s">
        <v>65</v>
      </c>
      <c r="W1941">
        <v>5000443910001</v>
      </c>
      <c r="X1941">
        <v>0</v>
      </c>
      <c r="Y1941" s="3">
        <v>8000</v>
      </c>
      <c r="Z1941">
        <v>4</v>
      </c>
      <c r="AA1941">
        <v>0</v>
      </c>
      <c r="AB1941">
        <v>0</v>
      </c>
      <c r="AC1941">
        <v>0</v>
      </c>
      <c r="AF1941">
        <v>0</v>
      </c>
      <c r="AO1941">
        <v>500044391</v>
      </c>
      <c r="AP1941" t="s">
        <v>162</v>
      </c>
      <c r="AQ1941" t="s">
        <v>8373</v>
      </c>
      <c r="AS1941">
        <v>0</v>
      </c>
      <c r="AT1941">
        <v>0</v>
      </c>
      <c r="AU1941">
        <v>0</v>
      </c>
      <c r="AV1941">
        <v>0</v>
      </c>
      <c r="AW1941">
        <v>0</v>
      </c>
      <c r="AX1941">
        <v>0</v>
      </c>
      <c r="BB1941" t="s">
        <v>63</v>
      </c>
      <c r="BC1941" t="s">
        <v>6298</v>
      </c>
      <c r="BD1941">
        <v>0</v>
      </c>
      <c r="BF1941" t="s">
        <v>162</v>
      </c>
      <c r="BI1941" t="s">
        <v>4182</v>
      </c>
    </row>
    <row r="1942" spans="1:61" x14ac:dyDescent="0.35">
      <c r="A1942" t="s">
        <v>6299</v>
      </c>
      <c r="B1942">
        <v>10000</v>
      </c>
      <c r="C1942">
        <v>10000</v>
      </c>
      <c r="D1942" s="2">
        <v>45782</v>
      </c>
      <c r="E1942" t="s">
        <v>59</v>
      </c>
      <c r="F1942" t="s">
        <v>6300</v>
      </c>
      <c r="G1942" t="s">
        <v>6301</v>
      </c>
      <c r="I1942">
        <v>1</v>
      </c>
      <c r="J1942" t="s">
        <v>183</v>
      </c>
      <c r="K1942">
        <v>82</v>
      </c>
      <c r="L1942" t="s">
        <v>6055</v>
      </c>
      <c r="M1942" t="s">
        <v>352</v>
      </c>
      <c r="N1942" t="s">
        <v>3798</v>
      </c>
      <c r="O1942" s="3">
        <v>75000</v>
      </c>
      <c r="R1942" s="2">
        <v>45776</v>
      </c>
      <c r="T1942">
        <v>4</v>
      </c>
      <c r="U1942" s="3">
        <v>300000</v>
      </c>
      <c r="V1942" t="s">
        <v>65</v>
      </c>
      <c r="W1942" t="s">
        <v>455</v>
      </c>
      <c r="X1942">
        <v>0</v>
      </c>
      <c r="Y1942" s="3">
        <v>300000</v>
      </c>
      <c r="Z1942">
        <v>0</v>
      </c>
      <c r="AA1942">
        <v>0</v>
      </c>
      <c r="AB1942">
        <v>0</v>
      </c>
      <c r="AC1942">
        <v>0</v>
      </c>
      <c r="AF1942">
        <v>0</v>
      </c>
      <c r="AO1942" t="s">
        <v>456</v>
      </c>
      <c r="AP1942" t="s">
        <v>6302</v>
      </c>
      <c r="AQ1942" t="s">
        <v>21049</v>
      </c>
      <c r="AS1942">
        <v>0</v>
      </c>
      <c r="AT1942">
        <v>0</v>
      </c>
      <c r="AU1942">
        <v>0</v>
      </c>
      <c r="AV1942">
        <v>0</v>
      </c>
      <c r="AW1942">
        <v>0</v>
      </c>
      <c r="AX1942">
        <v>0</v>
      </c>
      <c r="BB1942" t="s">
        <v>63</v>
      </c>
      <c r="BC1942" t="s">
        <v>6303</v>
      </c>
      <c r="BD1942">
        <v>0</v>
      </c>
      <c r="BF1942" t="s">
        <v>6302</v>
      </c>
      <c r="BI1942" t="s">
        <v>6304</v>
      </c>
    </row>
    <row r="1943" spans="1:61" x14ac:dyDescent="0.35">
      <c r="A1943" t="s">
        <v>4084</v>
      </c>
      <c r="B1943">
        <v>10000</v>
      </c>
      <c r="C1943">
        <v>10000</v>
      </c>
      <c r="D1943" s="2">
        <v>45776</v>
      </c>
      <c r="E1943" t="s">
        <v>59</v>
      </c>
      <c r="F1943" t="s">
        <v>4085</v>
      </c>
      <c r="G1943" t="s">
        <v>2739</v>
      </c>
      <c r="I1943">
        <v>1</v>
      </c>
      <c r="J1943" t="s">
        <v>183</v>
      </c>
      <c r="K1943">
        <v>59</v>
      </c>
      <c r="L1943" t="s">
        <v>6045</v>
      </c>
      <c r="M1943" t="s">
        <v>73</v>
      </c>
      <c r="N1943" t="s">
        <v>3811</v>
      </c>
      <c r="O1943" s="3">
        <v>1200</v>
      </c>
      <c r="R1943" s="2">
        <v>45776</v>
      </c>
      <c r="T1943">
        <v>10</v>
      </c>
      <c r="U1943" s="3">
        <v>12000</v>
      </c>
      <c r="V1943" t="s">
        <v>65</v>
      </c>
      <c r="W1943" t="s">
        <v>4087</v>
      </c>
      <c r="X1943">
        <v>0</v>
      </c>
      <c r="Y1943" s="3">
        <v>12000</v>
      </c>
      <c r="Z1943">
        <v>0</v>
      </c>
      <c r="AA1943">
        <v>0</v>
      </c>
      <c r="AB1943">
        <v>0</v>
      </c>
      <c r="AC1943">
        <v>0</v>
      </c>
      <c r="AF1943">
        <v>0</v>
      </c>
      <c r="AO1943" t="s">
        <v>4088</v>
      </c>
      <c r="AP1943" t="s">
        <v>1848</v>
      </c>
      <c r="AQ1943" t="s">
        <v>14942</v>
      </c>
      <c r="AS1943">
        <v>0</v>
      </c>
      <c r="AT1943">
        <v>0</v>
      </c>
      <c r="AU1943">
        <v>0</v>
      </c>
      <c r="AV1943">
        <v>0</v>
      </c>
      <c r="AW1943">
        <v>0</v>
      </c>
      <c r="AX1943">
        <v>0</v>
      </c>
      <c r="BB1943" t="s">
        <v>63</v>
      </c>
      <c r="BC1943" t="s">
        <v>6305</v>
      </c>
      <c r="BD1943">
        <v>0</v>
      </c>
      <c r="BF1943" t="s">
        <v>1848</v>
      </c>
      <c r="BI1943" t="s">
        <v>3296</v>
      </c>
    </row>
    <row r="1944" spans="1:61" x14ac:dyDescent="0.35">
      <c r="A1944" t="s">
        <v>4183</v>
      </c>
      <c r="B1944">
        <v>10000</v>
      </c>
      <c r="C1944">
        <v>30000</v>
      </c>
      <c r="D1944" s="2">
        <v>45777</v>
      </c>
      <c r="E1944" t="s">
        <v>59</v>
      </c>
      <c r="F1944" t="s">
        <v>4184</v>
      </c>
      <c r="G1944" t="s">
        <v>4173</v>
      </c>
      <c r="I1944">
        <v>3</v>
      </c>
      <c r="J1944" t="s">
        <v>183</v>
      </c>
      <c r="K1944">
        <v>85</v>
      </c>
      <c r="L1944" t="s">
        <v>6060</v>
      </c>
      <c r="M1944" t="s">
        <v>940</v>
      </c>
      <c r="N1944" t="s">
        <v>3864</v>
      </c>
      <c r="O1944" s="3">
        <v>10000</v>
      </c>
      <c r="R1944" s="2">
        <v>45776</v>
      </c>
      <c r="T1944">
        <v>11</v>
      </c>
      <c r="U1944" s="3">
        <v>110000</v>
      </c>
      <c r="V1944" t="s">
        <v>65</v>
      </c>
      <c r="W1944" t="s">
        <v>4185</v>
      </c>
      <c r="X1944">
        <v>0</v>
      </c>
      <c r="Y1944" s="3">
        <v>100000</v>
      </c>
      <c r="Z1944" s="3">
        <v>10000</v>
      </c>
      <c r="AA1944">
        <v>0</v>
      </c>
      <c r="AB1944">
        <v>0</v>
      </c>
      <c r="AC1944">
        <v>0</v>
      </c>
      <c r="AF1944">
        <v>0</v>
      </c>
      <c r="AO1944" t="s">
        <v>4186</v>
      </c>
      <c r="AP1944" t="s">
        <v>108</v>
      </c>
      <c r="AQ1944" t="s">
        <v>13404</v>
      </c>
      <c r="AS1944">
        <v>0</v>
      </c>
      <c r="AT1944">
        <v>0</v>
      </c>
      <c r="AU1944">
        <v>0</v>
      </c>
      <c r="AV1944">
        <v>0</v>
      </c>
      <c r="AW1944">
        <v>0</v>
      </c>
      <c r="AX1944">
        <v>0</v>
      </c>
      <c r="BB1944" t="s">
        <v>63</v>
      </c>
      <c r="BC1944" t="s">
        <v>6306</v>
      </c>
      <c r="BD1944">
        <v>0</v>
      </c>
      <c r="BF1944" t="s">
        <v>108</v>
      </c>
      <c r="BI1944" t="s">
        <v>4187</v>
      </c>
    </row>
    <row r="1945" spans="1:61" x14ac:dyDescent="0.35">
      <c r="A1945" t="s">
        <v>4089</v>
      </c>
      <c r="B1945">
        <v>10000</v>
      </c>
      <c r="C1945">
        <v>20000</v>
      </c>
      <c r="D1945" s="2">
        <v>45776</v>
      </c>
      <c r="E1945" t="s">
        <v>59</v>
      </c>
      <c r="F1945" t="s">
        <v>4090</v>
      </c>
      <c r="G1945" t="s">
        <v>4023</v>
      </c>
      <c r="I1945">
        <v>2</v>
      </c>
      <c r="J1945" t="s">
        <v>183</v>
      </c>
      <c r="K1945">
        <v>60</v>
      </c>
      <c r="L1945" t="s">
        <v>6048</v>
      </c>
      <c r="M1945" t="s">
        <v>222</v>
      </c>
      <c r="N1945" t="s">
        <v>3835</v>
      </c>
      <c r="O1945" s="3">
        <v>1500</v>
      </c>
      <c r="R1945" s="2">
        <v>45776</v>
      </c>
      <c r="T1945">
        <v>2</v>
      </c>
      <c r="U1945" s="3">
        <v>3000</v>
      </c>
      <c r="V1945" t="s">
        <v>65</v>
      </c>
      <c r="W1945" t="s">
        <v>4092</v>
      </c>
      <c r="X1945">
        <v>0</v>
      </c>
      <c r="Y1945" s="3">
        <v>1000</v>
      </c>
      <c r="Z1945" s="3">
        <v>2000</v>
      </c>
      <c r="AA1945">
        <v>0</v>
      </c>
      <c r="AB1945">
        <v>0</v>
      </c>
      <c r="AC1945">
        <v>0</v>
      </c>
      <c r="AF1945">
        <v>0</v>
      </c>
      <c r="AO1945" t="s">
        <v>4093</v>
      </c>
      <c r="AP1945" t="s">
        <v>282</v>
      </c>
      <c r="AQ1945" t="s">
        <v>14518</v>
      </c>
      <c r="AS1945">
        <v>0</v>
      </c>
      <c r="AT1945">
        <v>0</v>
      </c>
      <c r="AU1945">
        <v>0</v>
      </c>
      <c r="AV1945">
        <v>0</v>
      </c>
      <c r="AW1945">
        <v>0</v>
      </c>
      <c r="AX1945">
        <v>0</v>
      </c>
      <c r="BB1945" t="s">
        <v>63</v>
      </c>
      <c r="BC1945" t="s">
        <v>6307</v>
      </c>
      <c r="BD1945">
        <v>0</v>
      </c>
      <c r="BF1945" t="s">
        <v>282</v>
      </c>
      <c r="BI1945" t="s">
        <v>4094</v>
      </c>
    </row>
    <row r="1946" spans="1:61" x14ac:dyDescent="0.35">
      <c r="A1946" t="s">
        <v>4201</v>
      </c>
      <c r="B1946">
        <v>10000</v>
      </c>
      <c r="C1946">
        <v>30000</v>
      </c>
      <c r="D1946" s="2">
        <v>45777</v>
      </c>
      <c r="E1946" t="s">
        <v>59</v>
      </c>
      <c r="F1946" t="s">
        <v>4202</v>
      </c>
      <c r="G1946" t="s">
        <v>4173</v>
      </c>
      <c r="I1946">
        <v>3</v>
      </c>
      <c r="J1946" t="s">
        <v>183</v>
      </c>
      <c r="K1946">
        <v>85</v>
      </c>
      <c r="L1946" t="s">
        <v>6060</v>
      </c>
      <c r="M1946" t="s">
        <v>940</v>
      </c>
      <c r="N1946" t="s">
        <v>3864</v>
      </c>
      <c r="O1946" s="3">
        <v>10000</v>
      </c>
      <c r="R1946" s="2">
        <v>45776</v>
      </c>
      <c r="T1946">
        <v>11</v>
      </c>
      <c r="U1946" s="3">
        <v>110000</v>
      </c>
      <c r="V1946" t="s">
        <v>65</v>
      </c>
      <c r="W1946" t="s">
        <v>4185</v>
      </c>
      <c r="X1946">
        <v>0</v>
      </c>
      <c r="Y1946" s="3">
        <v>100000</v>
      </c>
      <c r="Z1946" s="3">
        <v>10000</v>
      </c>
      <c r="AA1946">
        <v>0</v>
      </c>
      <c r="AB1946">
        <v>0</v>
      </c>
      <c r="AC1946">
        <v>0</v>
      </c>
      <c r="AF1946">
        <v>0</v>
      </c>
      <c r="AO1946" t="s">
        <v>4186</v>
      </c>
      <c r="AP1946" t="s">
        <v>108</v>
      </c>
      <c r="AQ1946" t="s">
        <v>13404</v>
      </c>
      <c r="AS1946">
        <v>0</v>
      </c>
      <c r="AT1946">
        <v>0</v>
      </c>
      <c r="AU1946">
        <v>0</v>
      </c>
      <c r="AV1946">
        <v>0</v>
      </c>
      <c r="AW1946">
        <v>0</v>
      </c>
      <c r="AX1946">
        <v>0</v>
      </c>
      <c r="BB1946" t="s">
        <v>63</v>
      </c>
      <c r="BC1946" t="s">
        <v>6308</v>
      </c>
      <c r="BD1946">
        <v>0</v>
      </c>
      <c r="BF1946" t="s">
        <v>108</v>
      </c>
      <c r="BI1946" t="s">
        <v>4203</v>
      </c>
    </row>
    <row r="1947" spans="1:61" x14ac:dyDescent="0.35">
      <c r="A1947" t="s">
        <v>4204</v>
      </c>
      <c r="B1947">
        <v>10000</v>
      </c>
      <c r="C1947">
        <v>30000</v>
      </c>
      <c r="D1947" s="2">
        <v>45777</v>
      </c>
      <c r="E1947" t="s">
        <v>59</v>
      </c>
      <c r="F1947" t="s">
        <v>4205</v>
      </c>
      <c r="G1947" t="s">
        <v>4173</v>
      </c>
      <c r="I1947">
        <v>3</v>
      </c>
      <c r="J1947" t="s">
        <v>183</v>
      </c>
      <c r="K1947">
        <v>85</v>
      </c>
      <c r="L1947" t="s">
        <v>6060</v>
      </c>
      <c r="M1947" t="s">
        <v>940</v>
      </c>
      <c r="N1947" t="s">
        <v>3864</v>
      </c>
      <c r="O1947" s="3">
        <v>20000</v>
      </c>
      <c r="R1947" s="2">
        <v>45776</v>
      </c>
      <c r="T1947">
        <v>11</v>
      </c>
      <c r="U1947" s="3">
        <v>220000</v>
      </c>
      <c r="V1947" t="s">
        <v>65</v>
      </c>
      <c r="W1947" t="s">
        <v>1557</v>
      </c>
      <c r="X1947">
        <v>0</v>
      </c>
      <c r="Y1947" s="3">
        <v>200000</v>
      </c>
      <c r="Z1947" s="3">
        <v>20000</v>
      </c>
      <c r="AA1947">
        <v>0</v>
      </c>
      <c r="AB1947">
        <v>0</v>
      </c>
      <c r="AC1947">
        <v>0</v>
      </c>
      <c r="AF1947">
        <v>0</v>
      </c>
      <c r="AO1947" t="s">
        <v>1558</v>
      </c>
      <c r="AP1947" t="s">
        <v>108</v>
      </c>
      <c r="AQ1947" t="s">
        <v>13404</v>
      </c>
      <c r="AS1947">
        <v>0</v>
      </c>
      <c r="AT1947">
        <v>0</v>
      </c>
      <c r="AU1947">
        <v>0</v>
      </c>
      <c r="AV1947">
        <v>0</v>
      </c>
      <c r="AW1947">
        <v>0</v>
      </c>
      <c r="AX1947">
        <v>0</v>
      </c>
      <c r="BB1947" t="s">
        <v>63</v>
      </c>
      <c r="BC1947" t="s">
        <v>6309</v>
      </c>
      <c r="BD1947">
        <v>0</v>
      </c>
      <c r="BF1947" t="s">
        <v>108</v>
      </c>
      <c r="BI1947" t="s">
        <v>4206</v>
      </c>
    </row>
    <row r="1948" spans="1:61" x14ac:dyDescent="0.35">
      <c r="A1948" t="s">
        <v>6019</v>
      </c>
      <c r="B1948">
        <v>10000</v>
      </c>
      <c r="C1948">
        <v>10000</v>
      </c>
      <c r="D1948" s="2">
        <v>45779</v>
      </c>
      <c r="E1948" t="s">
        <v>59</v>
      </c>
      <c r="F1948" t="s">
        <v>6020</v>
      </c>
      <c r="G1948" t="s">
        <v>6021</v>
      </c>
      <c r="I1948">
        <v>1</v>
      </c>
      <c r="J1948" t="s">
        <v>183</v>
      </c>
      <c r="K1948">
        <v>60</v>
      </c>
      <c r="L1948" t="s">
        <v>6048</v>
      </c>
      <c r="M1948" t="s">
        <v>222</v>
      </c>
      <c r="N1948" t="s">
        <v>3835</v>
      </c>
      <c r="O1948" s="3">
        <v>55334</v>
      </c>
      <c r="R1948" s="2">
        <v>45776</v>
      </c>
      <c r="T1948">
        <v>3</v>
      </c>
      <c r="U1948" s="3">
        <v>166002</v>
      </c>
      <c r="V1948" t="s">
        <v>65</v>
      </c>
      <c r="W1948" t="s">
        <v>6023</v>
      </c>
      <c r="X1948">
        <v>0</v>
      </c>
      <c r="Y1948" s="3">
        <v>166000</v>
      </c>
      <c r="Z1948">
        <v>2</v>
      </c>
      <c r="AA1948">
        <v>0</v>
      </c>
      <c r="AB1948">
        <v>0</v>
      </c>
      <c r="AC1948">
        <v>0</v>
      </c>
      <c r="AF1948">
        <v>0</v>
      </c>
      <c r="AO1948" t="s">
        <v>6024</v>
      </c>
      <c r="AP1948" t="s">
        <v>592</v>
      </c>
      <c r="AQ1948" t="s">
        <v>23747</v>
      </c>
      <c r="AS1948">
        <v>0</v>
      </c>
      <c r="AT1948">
        <v>0</v>
      </c>
      <c r="AU1948">
        <v>0</v>
      </c>
      <c r="AV1948">
        <v>0</v>
      </c>
      <c r="AW1948">
        <v>0</v>
      </c>
      <c r="AX1948">
        <v>0</v>
      </c>
      <c r="BB1948" t="s">
        <v>63</v>
      </c>
      <c r="BC1948" t="s">
        <v>6310</v>
      </c>
      <c r="BD1948">
        <v>0</v>
      </c>
      <c r="BF1948" t="s">
        <v>592</v>
      </c>
      <c r="BI1948" t="s">
        <v>6025</v>
      </c>
    </row>
    <row r="1949" spans="1:61" x14ac:dyDescent="0.35">
      <c r="A1949" t="s">
        <v>4210</v>
      </c>
      <c r="B1949">
        <v>10000</v>
      </c>
      <c r="C1949">
        <v>10000</v>
      </c>
      <c r="D1949" s="2">
        <v>45777</v>
      </c>
      <c r="E1949" t="s">
        <v>59</v>
      </c>
      <c r="F1949" t="s">
        <v>4211</v>
      </c>
      <c r="G1949">
        <v>1006323</v>
      </c>
      <c r="I1949">
        <v>1</v>
      </c>
      <c r="J1949" t="s">
        <v>183</v>
      </c>
      <c r="K1949">
        <v>63</v>
      </c>
      <c r="L1949" t="s">
        <v>6051</v>
      </c>
      <c r="M1949" t="s">
        <v>136</v>
      </c>
      <c r="N1949" t="s">
        <v>3850</v>
      </c>
      <c r="O1949" s="3">
        <v>2400</v>
      </c>
      <c r="R1949" s="2">
        <v>45776</v>
      </c>
      <c r="T1949">
        <v>50</v>
      </c>
      <c r="U1949" s="3">
        <v>120000</v>
      </c>
      <c r="V1949" t="s">
        <v>65</v>
      </c>
      <c r="W1949" t="s">
        <v>1269</v>
      </c>
      <c r="X1949">
        <v>0</v>
      </c>
      <c r="Y1949" s="3">
        <v>120000</v>
      </c>
      <c r="Z1949">
        <v>0</v>
      </c>
      <c r="AA1949">
        <v>0</v>
      </c>
      <c r="AB1949">
        <v>0</v>
      </c>
      <c r="AC1949">
        <v>0</v>
      </c>
      <c r="AF1949">
        <v>0</v>
      </c>
      <c r="AO1949" t="s">
        <v>1270</v>
      </c>
      <c r="AP1949" t="s">
        <v>170</v>
      </c>
      <c r="AQ1949" t="s">
        <v>21526</v>
      </c>
      <c r="AS1949">
        <v>0</v>
      </c>
      <c r="AT1949">
        <v>0</v>
      </c>
      <c r="AU1949">
        <v>0</v>
      </c>
      <c r="AV1949">
        <v>0</v>
      </c>
      <c r="AW1949">
        <v>0</v>
      </c>
      <c r="AX1949">
        <v>0</v>
      </c>
      <c r="BB1949" t="s">
        <v>63</v>
      </c>
      <c r="BC1949" t="s">
        <v>6311</v>
      </c>
      <c r="BD1949">
        <v>0</v>
      </c>
      <c r="BF1949" t="s">
        <v>170</v>
      </c>
      <c r="BI1949" t="s">
        <v>4212</v>
      </c>
    </row>
    <row r="1950" spans="1:61" x14ac:dyDescent="0.35">
      <c r="A1950" t="s">
        <v>4213</v>
      </c>
      <c r="B1950">
        <v>10000</v>
      </c>
      <c r="C1950">
        <v>10000</v>
      </c>
      <c r="D1950" s="2">
        <v>45777</v>
      </c>
      <c r="E1950" t="s">
        <v>59</v>
      </c>
      <c r="F1950" t="s">
        <v>4211</v>
      </c>
      <c r="G1950">
        <v>1006323</v>
      </c>
      <c r="I1950">
        <v>1</v>
      </c>
      <c r="J1950" t="s">
        <v>183</v>
      </c>
      <c r="K1950">
        <v>63</v>
      </c>
      <c r="L1950" t="s">
        <v>6051</v>
      </c>
      <c r="M1950" t="s">
        <v>136</v>
      </c>
      <c r="N1950" t="s">
        <v>3850</v>
      </c>
      <c r="O1950" s="3">
        <v>4000</v>
      </c>
      <c r="R1950" s="2">
        <v>45776</v>
      </c>
      <c r="T1950">
        <v>30</v>
      </c>
      <c r="U1950" s="3">
        <v>120000</v>
      </c>
      <c r="V1950" t="s">
        <v>65</v>
      </c>
      <c r="W1950" t="s">
        <v>2186</v>
      </c>
      <c r="X1950">
        <v>0</v>
      </c>
      <c r="Y1950" s="3">
        <v>120000</v>
      </c>
      <c r="Z1950">
        <v>0</v>
      </c>
      <c r="AA1950">
        <v>0</v>
      </c>
      <c r="AB1950">
        <v>0</v>
      </c>
      <c r="AC1950">
        <v>0</v>
      </c>
      <c r="AF1950">
        <v>0</v>
      </c>
      <c r="AO1950" t="s">
        <v>2187</v>
      </c>
      <c r="AP1950" t="s">
        <v>170</v>
      </c>
      <c r="AQ1950" t="s">
        <v>21526</v>
      </c>
      <c r="AS1950">
        <v>0</v>
      </c>
      <c r="AT1950">
        <v>0</v>
      </c>
      <c r="AU1950">
        <v>0</v>
      </c>
      <c r="AV1950">
        <v>0</v>
      </c>
      <c r="AW1950">
        <v>0</v>
      </c>
      <c r="AX1950">
        <v>0</v>
      </c>
      <c r="BB1950" t="s">
        <v>63</v>
      </c>
      <c r="BC1950" t="s">
        <v>6312</v>
      </c>
      <c r="BD1950">
        <v>0</v>
      </c>
      <c r="BF1950" t="s">
        <v>170</v>
      </c>
      <c r="BI1950" t="s">
        <v>4214</v>
      </c>
    </row>
    <row r="1951" spans="1:61" x14ac:dyDescent="0.35">
      <c r="A1951" t="s">
        <v>4215</v>
      </c>
      <c r="B1951">
        <v>10000</v>
      </c>
      <c r="C1951">
        <v>10000</v>
      </c>
      <c r="D1951" s="2">
        <v>45777</v>
      </c>
      <c r="E1951" t="s">
        <v>59</v>
      </c>
      <c r="F1951" t="s">
        <v>4216</v>
      </c>
      <c r="G1951">
        <v>1006323</v>
      </c>
      <c r="I1951">
        <v>1</v>
      </c>
      <c r="J1951" t="s">
        <v>183</v>
      </c>
      <c r="K1951">
        <v>63</v>
      </c>
      <c r="L1951" t="s">
        <v>6051</v>
      </c>
      <c r="M1951" t="s">
        <v>136</v>
      </c>
      <c r="N1951" t="s">
        <v>3850</v>
      </c>
      <c r="O1951" s="3">
        <v>1600</v>
      </c>
      <c r="R1951" s="2">
        <v>45776</v>
      </c>
      <c r="T1951">
        <v>50</v>
      </c>
      <c r="U1951" s="3">
        <v>80000</v>
      </c>
      <c r="V1951" t="s">
        <v>65</v>
      </c>
      <c r="W1951" t="s">
        <v>1269</v>
      </c>
      <c r="X1951">
        <v>0</v>
      </c>
      <c r="Y1951" s="3">
        <v>80000</v>
      </c>
      <c r="Z1951">
        <v>0</v>
      </c>
      <c r="AA1951">
        <v>0</v>
      </c>
      <c r="AB1951">
        <v>0</v>
      </c>
      <c r="AC1951">
        <v>0</v>
      </c>
      <c r="AF1951">
        <v>0</v>
      </c>
      <c r="AO1951" t="s">
        <v>1270</v>
      </c>
      <c r="AP1951" t="s">
        <v>275</v>
      </c>
      <c r="AQ1951" t="s">
        <v>21306</v>
      </c>
      <c r="AS1951">
        <v>0</v>
      </c>
      <c r="AT1951">
        <v>0</v>
      </c>
      <c r="AU1951">
        <v>0</v>
      </c>
      <c r="AV1951">
        <v>0</v>
      </c>
      <c r="AW1951">
        <v>0</v>
      </c>
      <c r="AX1951">
        <v>0</v>
      </c>
      <c r="BB1951" t="s">
        <v>63</v>
      </c>
      <c r="BC1951" t="s">
        <v>6313</v>
      </c>
      <c r="BD1951">
        <v>0</v>
      </c>
      <c r="BF1951" t="s">
        <v>275</v>
      </c>
      <c r="BI1951" t="s">
        <v>4217</v>
      </c>
    </row>
    <row r="1952" spans="1:61" x14ac:dyDescent="0.35">
      <c r="A1952" t="s">
        <v>4218</v>
      </c>
      <c r="B1952">
        <v>10000</v>
      </c>
      <c r="C1952">
        <v>10000</v>
      </c>
      <c r="D1952" s="2">
        <v>45777</v>
      </c>
      <c r="E1952" t="s">
        <v>59</v>
      </c>
      <c r="F1952" t="s">
        <v>4216</v>
      </c>
      <c r="G1952">
        <v>8613409</v>
      </c>
      <c r="I1952">
        <v>1</v>
      </c>
      <c r="J1952" t="s">
        <v>183</v>
      </c>
      <c r="K1952">
        <v>63</v>
      </c>
      <c r="L1952" t="s">
        <v>6051</v>
      </c>
      <c r="M1952" t="s">
        <v>136</v>
      </c>
      <c r="N1952" t="s">
        <v>3850</v>
      </c>
      <c r="O1952" s="3">
        <v>1174</v>
      </c>
      <c r="R1952" s="2">
        <v>45776</v>
      </c>
      <c r="T1952">
        <v>75</v>
      </c>
      <c r="U1952" s="3">
        <v>88050</v>
      </c>
      <c r="V1952" t="s">
        <v>65</v>
      </c>
      <c r="W1952" t="s">
        <v>962</v>
      </c>
      <c r="X1952">
        <v>0</v>
      </c>
      <c r="Y1952" s="3">
        <v>88000</v>
      </c>
      <c r="Z1952">
        <v>50</v>
      </c>
      <c r="AA1952">
        <v>0</v>
      </c>
      <c r="AB1952">
        <v>0</v>
      </c>
      <c r="AC1952">
        <v>0</v>
      </c>
      <c r="AF1952">
        <v>0</v>
      </c>
      <c r="AO1952" t="s">
        <v>963</v>
      </c>
      <c r="AP1952" t="s">
        <v>275</v>
      </c>
      <c r="AQ1952" t="s">
        <v>21306</v>
      </c>
      <c r="AS1952">
        <v>0</v>
      </c>
      <c r="AT1952">
        <v>0</v>
      </c>
      <c r="AU1952">
        <v>0</v>
      </c>
      <c r="AV1952">
        <v>0</v>
      </c>
      <c r="AW1952">
        <v>0</v>
      </c>
      <c r="AX1952">
        <v>0</v>
      </c>
      <c r="BB1952" t="s">
        <v>63</v>
      </c>
      <c r="BC1952" t="s">
        <v>6314</v>
      </c>
      <c r="BD1952">
        <v>0</v>
      </c>
      <c r="BF1952" t="s">
        <v>275</v>
      </c>
      <c r="BI1952" t="s">
        <v>4219</v>
      </c>
    </row>
    <row r="1953" spans="1:61" x14ac:dyDescent="0.35">
      <c r="A1953" t="s">
        <v>4220</v>
      </c>
      <c r="B1953">
        <v>10000</v>
      </c>
      <c r="C1953">
        <v>10000</v>
      </c>
      <c r="D1953" s="2">
        <v>45777</v>
      </c>
      <c r="E1953" t="s">
        <v>59</v>
      </c>
      <c r="F1953" t="s">
        <v>4221</v>
      </c>
      <c r="G1953" t="s">
        <v>2398</v>
      </c>
      <c r="I1953">
        <v>1</v>
      </c>
      <c r="J1953" t="s">
        <v>183</v>
      </c>
      <c r="K1953">
        <v>86</v>
      </c>
      <c r="L1953" t="s">
        <v>6043</v>
      </c>
      <c r="M1953" t="s">
        <v>1696</v>
      </c>
      <c r="N1953" t="s">
        <v>3840</v>
      </c>
      <c r="O1953" s="3">
        <v>27500</v>
      </c>
      <c r="R1953" s="2">
        <v>45776</v>
      </c>
      <c r="T1953">
        <v>2</v>
      </c>
      <c r="U1953" s="3">
        <v>55000</v>
      </c>
      <c r="V1953" t="s">
        <v>65</v>
      </c>
      <c r="W1953" t="s">
        <v>4223</v>
      </c>
      <c r="X1953">
        <v>0</v>
      </c>
      <c r="Y1953" s="3">
        <v>55000</v>
      </c>
      <c r="Z1953">
        <v>0</v>
      </c>
      <c r="AA1953">
        <v>0</v>
      </c>
      <c r="AB1953">
        <v>0</v>
      </c>
      <c r="AC1953">
        <v>0</v>
      </c>
      <c r="AF1953">
        <v>0</v>
      </c>
      <c r="AO1953" t="s">
        <v>4224</v>
      </c>
      <c r="AP1953" t="s">
        <v>4225</v>
      </c>
      <c r="AQ1953" t="s">
        <v>7118</v>
      </c>
      <c r="AS1953">
        <v>0</v>
      </c>
      <c r="AT1953">
        <v>0</v>
      </c>
      <c r="AU1953">
        <v>0</v>
      </c>
      <c r="AV1953">
        <v>0</v>
      </c>
      <c r="AW1953">
        <v>0</v>
      </c>
      <c r="AX1953">
        <v>0</v>
      </c>
      <c r="BB1953" t="s">
        <v>63</v>
      </c>
      <c r="BC1953" t="s">
        <v>6315</v>
      </c>
      <c r="BD1953">
        <v>0</v>
      </c>
      <c r="BF1953" t="s">
        <v>4225</v>
      </c>
      <c r="BI1953" t="s">
        <v>4226</v>
      </c>
    </row>
    <row r="1954" spans="1:61" x14ac:dyDescent="0.35">
      <c r="A1954" t="s">
        <v>4227</v>
      </c>
      <c r="B1954">
        <v>10000</v>
      </c>
      <c r="C1954">
        <v>30000</v>
      </c>
      <c r="D1954" s="2">
        <v>45777</v>
      </c>
      <c r="E1954" t="s">
        <v>59</v>
      </c>
      <c r="F1954" t="s">
        <v>4228</v>
      </c>
      <c r="G1954" t="s">
        <v>4173</v>
      </c>
      <c r="I1954">
        <v>3</v>
      </c>
      <c r="J1954" t="s">
        <v>183</v>
      </c>
      <c r="K1954">
        <v>85</v>
      </c>
      <c r="L1954" t="s">
        <v>6060</v>
      </c>
      <c r="M1954" t="s">
        <v>940</v>
      </c>
      <c r="N1954" t="s">
        <v>3864</v>
      </c>
      <c r="O1954" s="3">
        <v>10000</v>
      </c>
      <c r="R1954" s="2">
        <v>45776</v>
      </c>
      <c r="T1954">
        <v>11</v>
      </c>
      <c r="U1954" s="3">
        <v>110000</v>
      </c>
      <c r="V1954" t="s">
        <v>65</v>
      </c>
      <c r="W1954" t="s">
        <v>4229</v>
      </c>
      <c r="X1954">
        <v>0</v>
      </c>
      <c r="Y1954" s="3">
        <v>100000</v>
      </c>
      <c r="Z1954" s="3">
        <v>10000</v>
      </c>
      <c r="AA1954">
        <v>0</v>
      </c>
      <c r="AB1954">
        <v>0</v>
      </c>
      <c r="AC1954">
        <v>0</v>
      </c>
      <c r="AF1954">
        <v>0</v>
      </c>
      <c r="AO1954" t="s">
        <v>4230</v>
      </c>
      <c r="AP1954" t="s">
        <v>108</v>
      </c>
      <c r="AQ1954" t="s">
        <v>13404</v>
      </c>
      <c r="AS1954">
        <v>0</v>
      </c>
      <c r="AT1954">
        <v>0</v>
      </c>
      <c r="AU1954">
        <v>0</v>
      </c>
      <c r="AV1954">
        <v>0</v>
      </c>
      <c r="AW1954">
        <v>0</v>
      </c>
      <c r="AX1954">
        <v>0</v>
      </c>
      <c r="BB1954" t="s">
        <v>63</v>
      </c>
      <c r="BC1954" t="s">
        <v>6316</v>
      </c>
      <c r="BD1954">
        <v>0</v>
      </c>
      <c r="BF1954" t="s">
        <v>108</v>
      </c>
      <c r="BI1954" t="s">
        <v>4231</v>
      </c>
    </row>
    <row r="1955" spans="1:61" x14ac:dyDescent="0.35">
      <c r="A1955" t="s">
        <v>4095</v>
      </c>
      <c r="B1955">
        <v>10000</v>
      </c>
      <c r="C1955">
        <v>10000</v>
      </c>
      <c r="D1955" s="2">
        <v>45777</v>
      </c>
      <c r="E1955" t="s">
        <v>59</v>
      </c>
      <c r="F1955" t="s">
        <v>4096</v>
      </c>
      <c r="G1955" t="s">
        <v>2864</v>
      </c>
      <c r="I1955">
        <v>1</v>
      </c>
      <c r="J1955" t="s">
        <v>183</v>
      </c>
      <c r="K1955">
        <v>59</v>
      </c>
      <c r="L1955" t="s">
        <v>6045</v>
      </c>
      <c r="M1955" t="s">
        <v>73</v>
      </c>
      <c r="N1955" t="s">
        <v>3811</v>
      </c>
      <c r="O1955" s="3">
        <v>3000</v>
      </c>
      <c r="R1955" s="2">
        <v>45776</v>
      </c>
      <c r="T1955">
        <v>1</v>
      </c>
      <c r="U1955" s="3">
        <v>3000</v>
      </c>
      <c r="V1955" t="s">
        <v>65</v>
      </c>
      <c r="W1955" t="s">
        <v>708</v>
      </c>
      <c r="X1955">
        <v>0</v>
      </c>
      <c r="Y1955" s="3">
        <v>3000</v>
      </c>
      <c r="Z1955">
        <v>0</v>
      </c>
      <c r="AA1955">
        <v>0</v>
      </c>
      <c r="AB1955">
        <v>0</v>
      </c>
      <c r="AC1955">
        <v>0</v>
      </c>
      <c r="AF1955">
        <v>0</v>
      </c>
      <c r="AO1955" t="s">
        <v>709</v>
      </c>
      <c r="AP1955" t="s">
        <v>355</v>
      </c>
      <c r="AQ1955" t="s">
        <v>14698</v>
      </c>
      <c r="AS1955">
        <v>0</v>
      </c>
      <c r="AT1955">
        <v>0</v>
      </c>
      <c r="AU1955">
        <v>0</v>
      </c>
      <c r="AV1955">
        <v>0</v>
      </c>
      <c r="AW1955">
        <v>0</v>
      </c>
      <c r="AX1955">
        <v>0</v>
      </c>
      <c r="BB1955" t="s">
        <v>63</v>
      </c>
      <c r="BC1955" t="s">
        <v>6035</v>
      </c>
      <c r="BD1955">
        <v>0</v>
      </c>
      <c r="BF1955" t="s">
        <v>355</v>
      </c>
      <c r="BI1955" t="s">
        <v>4097</v>
      </c>
    </row>
    <row r="1956" spans="1:61" x14ac:dyDescent="0.35">
      <c r="A1956" t="s">
        <v>4098</v>
      </c>
      <c r="B1956">
        <v>10000</v>
      </c>
      <c r="C1956">
        <v>20000</v>
      </c>
      <c r="D1956" s="2">
        <v>45777</v>
      </c>
      <c r="E1956" t="s">
        <v>59</v>
      </c>
      <c r="F1956" t="s">
        <v>4099</v>
      </c>
      <c r="G1956" t="s">
        <v>4100</v>
      </c>
      <c r="I1956">
        <v>2</v>
      </c>
      <c r="J1956" t="s">
        <v>183</v>
      </c>
      <c r="K1956">
        <v>100</v>
      </c>
      <c r="L1956" t="s">
        <v>6052</v>
      </c>
      <c r="M1956" t="s">
        <v>281</v>
      </c>
      <c r="N1956" t="s">
        <v>3851</v>
      </c>
      <c r="O1956">
        <v>600</v>
      </c>
      <c r="R1956" s="2">
        <v>45776</v>
      </c>
      <c r="T1956">
        <v>1</v>
      </c>
      <c r="U1956">
        <v>600</v>
      </c>
      <c r="V1956" t="s">
        <v>65</v>
      </c>
      <c r="W1956">
        <v>107431260001</v>
      </c>
      <c r="X1956">
        <v>0</v>
      </c>
      <c r="Y1956">
        <v>500</v>
      </c>
      <c r="Z1956">
        <v>100</v>
      </c>
      <c r="AA1956">
        <v>0</v>
      </c>
      <c r="AB1956">
        <v>0</v>
      </c>
      <c r="AC1956">
        <v>0</v>
      </c>
      <c r="AF1956">
        <v>0</v>
      </c>
      <c r="AO1956">
        <v>10743126</v>
      </c>
      <c r="AP1956" t="s">
        <v>282</v>
      </c>
      <c r="AQ1956" t="s">
        <v>14518</v>
      </c>
      <c r="AS1956">
        <v>0</v>
      </c>
      <c r="AT1956">
        <v>0</v>
      </c>
      <c r="AU1956">
        <v>0</v>
      </c>
      <c r="AV1956">
        <v>0</v>
      </c>
      <c r="AW1956">
        <v>0</v>
      </c>
      <c r="AX1956">
        <v>0</v>
      </c>
      <c r="BB1956" t="s">
        <v>63</v>
      </c>
      <c r="BC1956" t="s">
        <v>6317</v>
      </c>
      <c r="BD1956">
        <v>0</v>
      </c>
      <c r="BF1956" t="s">
        <v>282</v>
      </c>
      <c r="BI1956" t="s">
        <v>4101</v>
      </c>
    </row>
    <row r="1957" spans="1:61" x14ac:dyDescent="0.35">
      <c r="A1957" t="s">
        <v>4038</v>
      </c>
      <c r="B1957">
        <v>10000</v>
      </c>
      <c r="C1957">
        <v>20000</v>
      </c>
      <c r="D1957" s="2">
        <v>45776</v>
      </c>
      <c r="E1957" t="s">
        <v>59</v>
      </c>
      <c r="F1957" s="4">
        <v>0.46488425925925925</v>
      </c>
      <c r="G1957" t="s">
        <v>4039</v>
      </c>
      <c r="I1957">
        <v>2</v>
      </c>
      <c r="J1957" t="s">
        <v>183</v>
      </c>
      <c r="K1957">
        <v>71</v>
      </c>
      <c r="L1957" t="s">
        <v>6057</v>
      </c>
      <c r="M1957" t="s">
        <v>368</v>
      </c>
      <c r="N1957" t="s">
        <v>3857</v>
      </c>
      <c r="O1957">
        <v>750</v>
      </c>
      <c r="R1957" s="2">
        <v>45776</v>
      </c>
      <c r="T1957">
        <v>4</v>
      </c>
      <c r="U1957" s="3">
        <v>3000</v>
      </c>
      <c r="V1957" t="s">
        <v>65</v>
      </c>
      <c r="W1957" t="s">
        <v>4041</v>
      </c>
      <c r="X1957">
        <v>0</v>
      </c>
      <c r="Y1957" s="3">
        <v>3000</v>
      </c>
      <c r="Z1957">
        <v>0</v>
      </c>
      <c r="AA1957">
        <v>0</v>
      </c>
      <c r="AB1957">
        <v>0</v>
      </c>
      <c r="AC1957">
        <v>0</v>
      </c>
      <c r="AF1957">
        <v>0</v>
      </c>
      <c r="AO1957" t="s">
        <v>4042</v>
      </c>
      <c r="AP1957" t="s">
        <v>147</v>
      </c>
      <c r="AQ1957" t="s">
        <v>12644</v>
      </c>
      <c r="AS1957">
        <v>0</v>
      </c>
      <c r="AT1957">
        <v>0</v>
      </c>
      <c r="AU1957">
        <v>0</v>
      </c>
      <c r="AV1957">
        <v>0</v>
      </c>
      <c r="AW1957">
        <v>0</v>
      </c>
      <c r="AX1957">
        <v>0</v>
      </c>
      <c r="BB1957" t="s">
        <v>63</v>
      </c>
      <c r="BC1957" t="s">
        <v>6318</v>
      </c>
      <c r="BD1957">
        <v>0</v>
      </c>
      <c r="BF1957" t="s">
        <v>147</v>
      </c>
      <c r="BI1957" t="s">
        <v>4043</v>
      </c>
    </row>
    <row r="1958" spans="1:61" x14ac:dyDescent="0.35">
      <c r="A1958" t="s">
        <v>3685</v>
      </c>
      <c r="B1958">
        <v>10000</v>
      </c>
      <c r="C1958">
        <v>20000</v>
      </c>
      <c r="D1958" s="2">
        <v>45777</v>
      </c>
      <c r="E1958" t="s">
        <v>59</v>
      </c>
      <c r="F1958" t="s">
        <v>4232</v>
      </c>
      <c r="G1958" t="s">
        <v>2763</v>
      </c>
      <c r="I1958">
        <v>1</v>
      </c>
      <c r="J1958" t="s">
        <v>183</v>
      </c>
      <c r="K1958">
        <v>22</v>
      </c>
      <c r="L1958" t="s">
        <v>6063</v>
      </c>
      <c r="M1958" t="s">
        <v>685</v>
      </c>
      <c r="N1958" t="s">
        <v>3805</v>
      </c>
      <c r="O1958" s="3">
        <v>20000</v>
      </c>
      <c r="R1958" s="2">
        <v>45776</v>
      </c>
      <c r="T1958">
        <v>2</v>
      </c>
      <c r="U1958" s="3">
        <v>40000</v>
      </c>
      <c r="V1958" t="s">
        <v>65</v>
      </c>
      <c r="W1958" t="s">
        <v>2454</v>
      </c>
      <c r="X1958">
        <v>0</v>
      </c>
      <c r="Y1958" s="3">
        <v>20000</v>
      </c>
      <c r="Z1958" s="3">
        <v>20000</v>
      </c>
      <c r="AA1958">
        <v>0</v>
      </c>
      <c r="AB1958">
        <v>0</v>
      </c>
      <c r="AC1958">
        <v>0</v>
      </c>
      <c r="AF1958">
        <v>0</v>
      </c>
      <c r="AO1958" t="s">
        <v>2455</v>
      </c>
      <c r="AP1958" t="s">
        <v>465</v>
      </c>
      <c r="AQ1958" t="s">
        <v>15009</v>
      </c>
      <c r="AS1958">
        <v>0</v>
      </c>
      <c r="AT1958">
        <v>0</v>
      </c>
      <c r="AU1958">
        <v>0</v>
      </c>
      <c r="AV1958">
        <v>0</v>
      </c>
      <c r="AW1958">
        <v>0</v>
      </c>
      <c r="AX1958">
        <v>0</v>
      </c>
      <c r="BB1958" t="s">
        <v>63</v>
      </c>
      <c r="BC1958" t="s">
        <v>6319</v>
      </c>
      <c r="BD1958">
        <v>0</v>
      </c>
      <c r="BF1958" t="s">
        <v>465</v>
      </c>
      <c r="BI1958" t="s">
        <v>3688</v>
      </c>
    </row>
    <row r="1959" spans="1:61" x14ac:dyDescent="0.35">
      <c r="A1959" t="s">
        <v>4107</v>
      </c>
      <c r="B1959">
        <v>10000</v>
      </c>
      <c r="C1959">
        <v>10000</v>
      </c>
      <c r="D1959" s="2">
        <v>45777</v>
      </c>
      <c r="E1959" t="s">
        <v>59</v>
      </c>
      <c r="F1959" t="s">
        <v>4099</v>
      </c>
      <c r="G1959" t="s">
        <v>3528</v>
      </c>
      <c r="I1959">
        <v>1</v>
      </c>
      <c r="J1959" t="s">
        <v>183</v>
      </c>
      <c r="K1959">
        <v>60</v>
      </c>
      <c r="L1959" t="s">
        <v>6048</v>
      </c>
      <c r="M1959" t="s">
        <v>222</v>
      </c>
      <c r="N1959" t="s">
        <v>3835</v>
      </c>
      <c r="O1959" s="3">
        <v>4000</v>
      </c>
      <c r="R1959" s="2">
        <v>45776</v>
      </c>
      <c r="T1959">
        <v>1</v>
      </c>
      <c r="U1959" s="3">
        <v>4000</v>
      </c>
      <c r="V1959" t="s">
        <v>65</v>
      </c>
      <c r="W1959" t="s">
        <v>4109</v>
      </c>
      <c r="X1959">
        <v>0</v>
      </c>
      <c r="Y1959" s="3">
        <v>4000</v>
      </c>
      <c r="Z1959">
        <v>0</v>
      </c>
      <c r="AA1959">
        <v>0</v>
      </c>
      <c r="AB1959">
        <v>0</v>
      </c>
      <c r="AC1959">
        <v>0</v>
      </c>
      <c r="AF1959">
        <v>0</v>
      </c>
      <c r="AO1959" t="s">
        <v>4110</v>
      </c>
      <c r="AP1959" t="s">
        <v>465</v>
      </c>
      <c r="AQ1959" t="s">
        <v>15009</v>
      </c>
      <c r="AS1959">
        <v>0</v>
      </c>
      <c r="AT1959">
        <v>0</v>
      </c>
      <c r="AU1959">
        <v>0</v>
      </c>
      <c r="AV1959">
        <v>0</v>
      </c>
      <c r="AW1959">
        <v>0</v>
      </c>
      <c r="AX1959">
        <v>0</v>
      </c>
      <c r="BB1959" t="s">
        <v>63</v>
      </c>
      <c r="BC1959" t="s">
        <v>6320</v>
      </c>
      <c r="BD1959">
        <v>0</v>
      </c>
      <c r="BF1959" t="s">
        <v>465</v>
      </c>
      <c r="BI1959" t="s">
        <v>4111</v>
      </c>
    </row>
    <row r="1960" spans="1:61" x14ac:dyDescent="0.35">
      <c r="A1960" t="s">
        <v>6321</v>
      </c>
      <c r="B1960">
        <v>10000</v>
      </c>
      <c r="C1960">
        <v>10000</v>
      </c>
      <c r="D1960" s="2">
        <v>45783</v>
      </c>
      <c r="E1960" t="s">
        <v>59</v>
      </c>
      <c r="F1960" t="s">
        <v>6322</v>
      </c>
      <c r="G1960" t="s">
        <v>6323</v>
      </c>
      <c r="I1960">
        <v>1</v>
      </c>
      <c r="J1960" t="s">
        <v>183</v>
      </c>
      <c r="K1960">
        <v>88</v>
      </c>
      <c r="L1960" t="s">
        <v>6058</v>
      </c>
      <c r="M1960" t="s">
        <v>144</v>
      </c>
      <c r="N1960" t="s">
        <v>3855</v>
      </c>
      <c r="O1960" s="3">
        <v>6500</v>
      </c>
      <c r="R1960" s="2">
        <v>45776</v>
      </c>
      <c r="T1960">
        <v>1</v>
      </c>
      <c r="U1960" s="3">
        <v>6500</v>
      </c>
      <c r="V1960" t="s">
        <v>65</v>
      </c>
      <c r="W1960" t="s">
        <v>6324</v>
      </c>
      <c r="X1960">
        <v>0</v>
      </c>
      <c r="Y1960" s="3">
        <v>6000</v>
      </c>
      <c r="Z1960">
        <v>500</v>
      </c>
      <c r="AA1960">
        <v>0</v>
      </c>
      <c r="AB1960">
        <v>0</v>
      </c>
      <c r="AC1960">
        <v>0</v>
      </c>
      <c r="AF1960">
        <v>0</v>
      </c>
      <c r="AO1960" t="s">
        <v>6325</v>
      </c>
      <c r="AP1960" t="s">
        <v>629</v>
      </c>
      <c r="AQ1960" t="s">
        <v>26176</v>
      </c>
      <c r="AS1960">
        <v>0</v>
      </c>
      <c r="AT1960">
        <v>0</v>
      </c>
      <c r="AU1960">
        <v>0</v>
      </c>
      <c r="AV1960">
        <v>0</v>
      </c>
      <c r="AW1960">
        <v>0</v>
      </c>
      <c r="AX1960">
        <v>0</v>
      </c>
      <c r="BB1960" t="s">
        <v>63</v>
      </c>
      <c r="BC1960" t="s">
        <v>6326</v>
      </c>
      <c r="BD1960">
        <v>0</v>
      </c>
      <c r="BF1960" t="s">
        <v>629</v>
      </c>
      <c r="BI1960" t="s">
        <v>6327</v>
      </c>
    </row>
    <row r="1961" spans="1:61" x14ac:dyDescent="0.35">
      <c r="A1961" t="s">
        <v>4112</v>
      </c>
      <c r="B1961">
        <v>10000</v>
      </c>
      <c r="C1961">
        <v>20000</v>
      </c>
      <c r="D1961" s="2">
        <v>45776</v>
      </c>
      <c r="E1961" t="s">
        <v>59</v>
      </c>
      <c r="F1961" t="s">
        <v>4113</v>
      </c>
      <c r="G1961" t="s">
        <v>3469</v>
      </c>
      <c r="I1961">
        <v>2</v>
      </c>
      <c r="J1961" t="s">
        <v>183</v>
      </c>
      <c r="K1961">
        <v>71</v>
      </c>
      <c r="L1961" t="s">
        <v>6057</v>
      </c>
      <c r="M1961" t="s">
        <v>368</v>
      </c>
      <c r="N1961" t="s">
        <v>3857</v>
      </c>
      <c r="O1961">
        <v>834</v>
      </c>
      <c r="R1961" s="2">
        <v>45776</v>
      </c>
      <c r="T1961">
        <v>6</v>
      </c>
      <c r="U1961" s="3">
        <v>5004</v>
      </c>
      <c r="V1961" t="s">
        <v>65</v>
      </c>
      <c r="W1961">
        <v>5000514990001</v>
      </c>
      <c r="X1961">
        <v>0</v>
      </c>
      <c r="Y1961" s="3">
        <v>5000</v>
      </c>
      <c r="Z1961">
        <v>4</v>
      </c>
      <c r="AA1961">
        <v>0</v>
      </c>
      <c r="AB1961">
        <v>0</v>
      </c>
      <c r="AC1961">
        <v>0</v>
      </c>
      <c r="AF1961">
        <v>0</v>
      </c>
      <c r="AO1961">
        <v>500051499</v>
      </c>
      <c r="AP1961" t="s">
        <v>162</v>
      </c>
      <c r="AQ1961" t="s">
        <v>8373</v>
      </c>
      <c r="AS1961">
        <v>0</v>
      </c>
      <c r="AT1961">
        <v>0</v>
      </c>
      <c r="AU1961">
        <v>0</v>
      </c>
      <c r="AV1961">
        <v>0</v>
      </c>
      <c r="AW1961">
        <v>0</v>
      </c>
      <c r="AX1961">
        <v>0</v>
      </c>
      <c r="BB1961" t="s">
        <v>63</v>
      </c>
      <c r="BC1961" t="s">
        <v>6328</v>
      </c>
      <c r="BD1961">
        <v>0</v>
      </c>
      <c r="BF1961" t="s">
        <v>162</v>
      </c>
      <c r="BI1961" t="s">
        <v>4114</v>
      </c>
    </row>
    <row r="1962" spans="1:61" x14ac:dyDescent="0.35">
      <c r="A1962" t="s">
        <v>4115</v>
      </c>
      <c r="B1962">
        <v>10000</v>
      </c>
      <c r="C1962">
        <v>20000</v>
      </c>
      <c r="D1962" s="2">
        <v>45776</v>
      </c>
      <c r="E1962" t="s">
        <v>59</v>
      </c>
      <c r="F1962" s="4">
        <v>0.48458333333333331</v>
      </c>
      <c r="G1962" t="s">
        <v>4116</v>
      </c>
      <c r="I1962">
        <v>2</v>
      </c>
      <c r="J1962" t="s">
        <v>183</v>
      </c>
      <c r="K1962">
        <v>86</v>
      </c>
      <c r="L1962" t="s">
        <v>6043</v>
      </c>
      <c r="M1962" t="s">
        <v>1696</v>
      </c>
      <c r="N1962" t="s">
        <v>3840</v>
      </c>
      <c r="O1962" s="3">
        <v>1329</v>
      </c>
      <c r="R1962" s="2">
        <v>45776</v>
      </c>
      <c r="T1962">
        <v>60</v>
      </c>
      <c r="U1962" s="3">
        <v>79740</v>
      </c>
      <c r="V1962" t="s">
        <v>65</v>
      </c>
      <c r="W1962">
        <v>111818390001</v>
      </c>
      <c r="X1962">
        <v>0</v>
      </c>
      <c r="Y1962" s="3">
        <v>39870</v>
      </c>
      <c r="Z1962" s="3">
        <v>39870</v>
      </c>
      <c r="AA1962">
        <v>0</v>
      </c>
      <c r="AB1962">
        <v>0</v>
      </c>
      <c r="AC1962">
        <v>0</v>
      </c>
      <c r="AF1962">
        <v>0</v>
      </c>
      <c r="AO1962">
        <v>11181839</v>
      </c>
      <c r="AP1962" t="s">
        <v>571</v>
      </c>
      <c r="AQ1962" t="s">
        <v>14937</v>
      </c>
      <c r="AS1962">
        <v>0</v>
      </c>
      <c r="AT1962">
        <v>0</v>
      </c>
      <c r="AU1962">
        <v>0</v>
      </c>
      <c r="AV1962">
        <v>0</v>
      </c>
      <c r="AW1962">
        <v>0</v>
      </c>
      <c r="AX1962">
        <v>0</v>
      </c>
      <c r="BB1962" t="s">
        <v>63</v>
      </c>
      <c r="BC1962" t="s">
        <v>6329</v>
      </c>
      <c r="BD1962">
        <v>0</v>
      </c>
      <c r="BF1962" t="s">
        <v>571</v>
      </c>
      <c r="BI1962" t="s">
        <v>4117</v>
      </c>
    </row>
    <row r="1963" spans="1:61" x14ac:dyDescent="0.35">
      <c r="A1963" t="s">
        <v>4235</v>
      </c>
      <c r="B1963">
        <v>10000</v>
      </c>
      <c r="C1963">
        <v>10000</v>
      </c>
      <c r="D1963" s="2">
        <v>45777</v>
      </c>
      <c r="E1963" t="s">
        <v>59</v>
      </c>
      <c r="F1963" t="s">
        <v>4236</v>
      </c>
      <c r="G1963">
        <v>860909190918</v>
      </c>
      <c r="I1963">
        <v>1</v>
      </c>
      <c r="J1963" t="s">
        <v>183</v>
      </c>
      <c r="K1963">
        <v>79</v>
      </c>
      <c r="L1963" t="s">
        <v>6076</v>
      </c>
      <c r="M1963" t="s">
        <v>92</v>
      </c>
      <c r="N1963" t="s">
        <v>3828</v>
      </c>
      <c r="O1963">
        <v>64</v>
      </c>
      <c r="R1963" s="2">
        <v>45776</v>
      </c>
      <c r="T1963">
        <v>63</v>
      </c>
      <c r="U1963" s="3">
        <v>4032</v>
      </c>
      <c r="V1963" t="s">
        <v>65</v>
      </c>
      <c r="W1963">
        <v>200699060001</v>
      </c>
      <c r="X1963">
        <v>0</v>
      </c>
      <c r="Y1963" s="3">
        <v>2000</v>
      </c>
      <c r="Z1963" s="3">
        <v>2032</v>
      </c>
      <c r="AA1963">
        <v>0</v>
      </c>
      <c r="AB1963">
        <v>0</v>
      </c>
      <c r="AC1963">
        <v>0</v>
      </c>
      <c r="AF1963">
        <v>0</v>
      </c>
      <c r="AO1963">
        <v>20069906</v>
      </c>
      <c r="AP1963" t="s">
        <v>571</v>
      </c>
      <c r="AQ1963" t="s">
        <v>14937</v>
      </c>
      <c r="AS1963">
        <v>0</v>
      </c>
      <c r="AT1963">
        <v>0</v>
      </c>
      <c r="AU1963">
        <v>0</v>
      </c>
      <c r="AV1963">
        <v>0</v>
      </c>
      <c r="AW1963">
        <v>0</v>
      </c>
      <c r="AX1963">
        <v>0</v>
      </c>
      <c r="BB1963" t="s">
        <v>63</v>
      </c>
      <c r="BC1963" t="s">
        <v>6199</v>
      </c>
      <c r="BD1963">
        <v>0</v>
      </c>
      <c r="BF1963" t="s">
        <v>571</v>
      </c>
      <c r="BI1963" t="s">
        <v>4237</v>
      </c>
    </row>
    <row r="1964" spans="1:61" x14ac:dyDescent="0.35">
      <c r="A1964" t="s">
        <v>4238</v>
      </c>
      <c r="B1964">
        <v>10000</v>
      </c>
      <c r="C1964">
        <v>20000</v>
      </c>
      <c r="D1964" s="2">
        <v>45777</v>
      </c>
      <c r="E1964" t="s">
        <v>59</v>
      </c>
      <c r="F1964" t="s">
        <v>4239</v>
      </c>
      <c r="G1964" t="s">
        <v>4240</v>
      </c>
      <c r="I1964">
        <v>2</v>
      </c>
      <c r="J1964" t="s">
        <v>183</v>
      </c>
      <c r="K1964">
        <v>100</v>
      </c>
      <c r="L1964" t="s">
        <v>6052</v>
      </c>
      <c r="M1964" t="s">
        <v>281</v>
      </c>
      <c r="N1964" t="s">
        <v>3851</v>
      </c>
      <c r="O1964" s="3">
        <v>1000</v>
      </c>
      <c r="R1964" s="2">
        <v>45776</v>
      </c>
      <c r="T1964">
        <v>1</v>
      </c>
      <c r="U1964" s="3">
        <v>1000</v>
      </c>
      <c r="V1964" t="s">
        <v>65</v>
      </c>
      <c r="W1964">
        <v>190030320001</v>
      </c>
      <c r="X1964">
        <v>0</v>
      </c>
      <c r="Y1964" s="3">
        <v>1000</v>
      </c>
      <c r="Z1964">
        <v>0</v>
      </c>
      <c r="AA1964">
        <v>0</v>
      </c>
      <c r="AB1964">
        <v>0</v>
      </c>
      <c r="AC1964">
        <v>0</v>
      </c>
      <c r="AF1964">
        <v>0</v>
      </c>
      <c r="AO1964">
        <v>19003032</v>
      </c>
      <c r="AP1964" t="s">
        <v>282</v>
      </c>
      <c r="AQ1964" t="s">
        <v>14518</v>
      </c>
      <c r="AS1964">
        <v>0</v>
      </c>
      <c r="AT1964">
        <v>0</v>
      </c>
      <c r="AU1964">
        <v>0</v>
      </c>
      <c r="AV1964">
        <v>0</v>
      </c>
      <c r="AW1964">
        <v>0</v>
      </c>
      <c r="AX1964">
        <v>0</v>
      </c>
      <c r="BB1964" t="s">
        <v>63</v>
      </c>
      <c r="BC1964" t="s">
        <v>6330</v>
      </c>
      <c r="BD1964">
        <v>0</v>
      </c>
      <c r="BF1964" t="s">
        <v>282</v>
      </c>
      <c r="BI1964" t="s">
        <v>4242</v>
      </c>
    </row>
    <row r="1965" spans="1:61" x14ac:dyDescent="0.35">
      <c r="A1965" t="s">
        <v>4243</v>
      </c>
      <c r="B1965">
        <v>10000</v>
      </c>
      <c r="C1965">
        <v>10000</v>
      </c>
      <c r="D1965" s="2">
        <v>45777</v>
      </c>
      <c r="E1965" t="s">
        <v>59</v>
      </c>
      <c r="F1965" t="s">
        <v>4244</v>
      </c>
      <c r="G1965">
        <v>1006323</v>
      </c>
      <c r="I1965">
        <v>1</v>
      </c>
      <c r="J1965" t="s">
        <v>183</v>
      </c>
      <c r="K1965">
        <v>63</v>
      </c>
      <c r="L1965" t="s">
        <v>6051</v>
      </c>
      <c r="M1965" t="s">
        <v>136</v>
      </c>
      <c r="N1965" t="s">
        <v>3850</v>
      </c>
      <c r="O1965" s="3">
        <v>1600</v>
      </c>
      <c r="R1965" s="2">
        <v>45776</v>
      </c>
      <c r="T1965">
        <v>50</v>
      </c>
      <c r="U1965" s="3">
        <v>80000</v>
      </c>
      <c r="V1965" t="s">
        <v>65</v>
      </c>
      <c r="W1965" t="s">
        <v>1269</v>
      </c>
      <c r="X1965">
        <v>0</v>
      </c>
      <c r="Y1965" s="3">
        <v>80000</v>
      </c>
      <c r="Z1965">
        <v>0</v>
      </c>
      <c r="AA1965">
        <v>0</v>
      </c>
      <c r="AB1965">
        <v>0</v>
      </c>
      <c r="AC1965">
        <v>0</v>
      </c>
      <c r="AF1965">
        <v>0</v>
      </c>
      <c r="AO1965" t="s">
        <v>1270</v>
      </c>
      <c r="AP1965" t="s">
        <v>170</v>
      </c>
      <c r="AQ1965" t="s">
        <v>21526</v>
      </c>
      <c r="AS1965">
        <v>0</v>
      </c>
      <c r="AT1965">
        <v>0</v>
      </c>
      <c r="AU1965">
        <v>0</v>
      </c>
      <c r="AV1965">
        <v>0</v>
      </c>
      <c r="AW1965">
        <v>0</v>
      </c>
      <c r="AX1965">
        <v>0</v>
      </c>
      <c r="BB1965" t="s">
        <v>63</v>
      </c>
      <c r="BC1965" t="s">
        <v>6331</v>
      </c>
      <c r="BD1965">
        <v>0</v>
      </c>
      <c r="BF1965" t="s">
        <v>170</v>
      </c>
      <c r="BI1965" t="s">
        <v>4245</v>
      </c>
    </row>
    <row r="1966" spans="1:61" x14ac:dyDescent="0.35">
      <c r="A1966" t="s">
        <v>4246</v>
      </c>
      <c r="B1966">
        <v>10000</v>
      </c>
      <c r="C1966">
        <v>10000</v>
      </c>
      <c r="D1966" s="2">
        <v>45777</v>
      </c>
      <c r="E1966" t="s">
        <v>59</v>
      </c>
      <c r="F1966" t="s">
        <v>4247</v>
      </c>
      <c r="G1966">
        <v>1006323</v>
      </c>
      <c r="I1966">
        <v>1</v>
      </c>
      <c r="J1966" t="s">
        <v>183</v>
      </c>
      <c r="K1966">
        <v>63</v>
      </c>
      <c r="L1966" t="s">
        <v>6051</v>
      </c>
      <c r="M1966" t="s">
        <v>136</v>
      </c>
      <c r="N1966" t="s">
        <v>3850</v>
      </c>
      <c r="O1966" s="3">
        <v>4000</v>
      </c>
      <c r="R1966" s="2">
        <v>45776</v>
      </c>
      <c r="T1966">
        <v>30</v>
      </c>
      <c r="U1966" s="3">
        <v>120000</v>
      </c>
      <c r="V1966" t="s">
        <v>65</v>
      </c>
      <c r="W1966" t="s">
        <v>2186</v>
      </c>
      <c r="X1966">
        <v>0</v>
      </c>
      <c r="Y1966" s="3">
        <v>120000</v>
      </c>
      <c r="Z1966">
        <v>0</v>
      </c>
      <c r="AA1966">
        <v>0</v>
      </c>
      <c r="AB1966">
        <v>0</v>
      </c>
      <c r="AC1966">
        <v>0</v>
      </c>
      <c r="AF1966">
        <v>0</v>
      </c>
      <c r="AO1966" t="s">
        <v>2187</v>
      </c>
      <c r="AP1966" t="s">
        <v>170</v>
      </c>
      <c r="AQ1966" t="s">
        <v>21526</v>
      </c>
      <c r="AS1966">
        <v>0</v>
      </c>
      <c r="AT1966">
        <v>0</v>
      </c>
      <c r="AU1966">
        <v>0</v>
      </c>
      <c r="AV1966">
        <v>0</v>
      </c>
      <c r="AW1966">
        <v>0</v>
      </c>
      <c r="AX1966">
        <v>0</v>
      </c>
      <c r="BB1966" t="s">
        <v>63</v>
      </c>
      <c r="BC1966" t="s">
        <v>6332</v>
      </c>
      <c r="BD1966">
        <v>0</v>
      </c>
      <c r="BF1966" t="s">
        <v>170</v>
      </c>
      <c r="BI1966" t="s">
        <v>4248</v>
      </c>
    </row>
    <row r="1967" spans="1:61" x14ac:dyDescent="0.35">
      <c r="A1967" t="s">
        <v>6026</v>
      </c>
      <c r="B1967">
        <v>10000</v>
      </c>
      <c r="C1967">
        <v>20000</v>
      </c>
      <c r="D1967" s="2">
        <v>45779</v>
      </c>
      <c r="E1967" t="s">
        <v>59</v>
      </c>
      <c r="F1967" t="s">
        <v>6027</v>
      </c>
      <c r="G1967" t="s">
        <v>167</v>
      </c>
      <c r="I1967">
        <v>1</v>
      </c>
      <c r="J1967" t="s">
        <v>183</v>
      </c>
      <c r="K1967">
        <v>63</v>
      </c>
      <c r="L1967" t="s">
        <v>6051</v>
      </c>
      <c r="M1967" t="s">
        <v>136</v>
      </c>
      <c r="N1967" t="s">
        <v>3850</v>
      </c>
      <c r="O1967" s="3">
        <v>2000</v>
      </c>
      <c r="R1967" s="2">
        <v>45776</v>
      </c>
      <c r="T1967">
        <v>40</v>
      </c>
      <c r="U1967" s="3">
        <v>80000</v>
      </c>
      <c r="V1967" t="s">
        <v>65</v>
      </c>
      <c r="W1967" t="s">
        <v>1274</v>
      </c>
      <c r="X1967">
        <v>0</v>
      </c>
      <c r="Y1967" s="3">
        <v>80000</v>
      </c>
      <c r="Z1967">
        <v>0</v>
      </c>
      <c r="AA1967">
        <v>0</v>
      </c>
      <c r="AB1967">
        <v>0</v>
      </c>
      <c r="AC1967">
        <v>0</v>
      </c>
      <c r="AF1967">
        <v>0</v>
      </c>
      <c r="AO1967" t="s">
        <v>1275</v>
      </c>
      <c r="AP1967" t="s">
        <v>170</v>
      </c>
      <c r="AQ1967" t="s">
        <v>21526</v>
      </c>
      <c r="AS1967">
        <v>0</v>
      </c>
      <c r="AT1967">
        <v>0</v>
      </c>
      <c r="AU1967">
        <v>0</v>
      </c>
      <c r="AV1967">
        <v>0</v>
      </c>
      <c r="AW1967">
        <v>0</v>
      </c>
      <c r="AX1967">
        <v>0</v>
      </c>
      <c r="BB1967" t="s">
        <v>63</v>
      </c>
      <c r="BC1967" t="s">
        <v>6333</v>
      </c>
      <c r="BD1967">
        <v>0</v>
      </c>
      <c r="BF1967" t="s">
        <v>170</v>
      </c>
      <c r="BI1967" t="s">
        <v>6028</v>
      </c>
    </row>
    <row r="1968" spans="1:61" x14ac:dyDescent="0.35">
      <c r="A1968" t="s">
        <v>6029</v>
      </c>
      <c r="B1968">
        <v>10000</v>
      </c>
      <c r="C1968">
        <v>20000</v>
      </c>
      <c r="D1968" s="2">
        <v>45779</v>
      </c>
      <c r="E1968" t="s">
        <v>59</v>
      </c>
      <c r="F1968" t="s">
        <v>6027</v>
      </c>
      <c r="G1968" t="s">
        <v>167</v>
      </c>
      <c r="I1968">
        <v>1</v>
      </c>
      <c r="J1968" t="s">
        <v>183</v>
      </c>
      <c r="K1968">
        <v>63</v>
      </c>
      <c r="L1968" t="s">
        <v>6051</v>
      </c>
      <c r="M1968" t="s">
        <v>136</v>
      </c>
      <c r="N1968" t="s">
        <v>3850</v>
      </c>
      <c r="O1968" s="3">
        <v>2000</v>
      </c>
      <c r="R1968" s="2">
        <v>45776</v>
      </c>
      <c r="T1968">
        <v>40</v>
      </c>
      <c r="U1968" s="3">
        <v>80000</v>
      </c>
      <c r="V1968" t="s">
        <v>65</v>
      </c>
      <c r="W1968" t="s">
        <v>1274</v>
      </c>
      <c r="X1968">
        <v>0</v>
      </c>
      <c r="Y1968" s="3">
        <v>80000</v>
      </c>
      <c r="Z1968">
        <v>0</v>
      </c>
      <c r="AA1968">
        <v>0</v>
      </c>
      <c r="AB1968">
        <v>0</v>
      </c>
      <c r="AC1968">
        <v>0</v>
      </c>
      <c r="AF1968">
        <v>0</v>
      </c>
      <c r="AO1968" t="s">
        <v>1275</v>
      </c>
      <c r="AP1968" t="s">
        <v>170</v>
      </c>
      <c r="AQ1968" t="s">
        <v>21526</v>
      </c>
      <c r="AS1968">
        <v>0</v>
      </c>
      <c r="AT1968">
        <v>0</v>
      </c>
      <c r="AU1968">
        <v>0</v>
      </c>
      <c r="AV1968">
        <v>0</v>
      </c>
      <c r="AW1968">
        <v>0</v>
      </c>
      <c r="AX1968">
        <v>0</v>
      </c>
      <c r="BB1968" t="s">
        <v>63</v>
      </c>
      <c r="BC1968" t="s">
        <v>6334</v>
      </c>
      <c r="BD1968">
        <v>0</v>
      </c>
      <c r="BF1968" t="s">
        <v>170</v>
      </c>
      <c r="BI1968" t="s">
        <v>6030</v>
      </c>
    </row>
    <row r="1969" spans="1:61" x14ac:dyDescent="0.35">
      <c r="A1969" t="s">
        <v>4249</v>
      </c>
      <c r="B1969">
        <v>10000</v>
      </c>
      <c r="C1969">
        <v>10000</v>
      </c>
      <c r="D1969" s="2">
        <v>45777</v>
      </c>
      <c r="E1969" t="s">
        <v>59</v>
      </c>
      <c r="F1969" t="s">
        <v>4247</v>
      </c>
      <c r="G1969">
        <v>8613409</v>
      </c>
      <c r="I1969">
        <v>1</v>
      </c>
      <c r="J1969" t="s">
        <v>183</v>
      </c>
      <c r="K1969">
        <v>63</v>
      </c>
      <c r="L1969" t="s">
        <v>6051</v>
      </c>
      <c r="M1969" t="s">
        <v>136</v>
      </c>
      <c r="N1969" t="s">
        <v>3850</v>
      </c>
      <c r="O1969" s="3">
        <v>1760</v>
      </c>
      <c r="R1969" s="2">
        <v>45776</v>
      </c>
      <c r="T1969">
        <v>75</v>
      </c>
      <c r="U1969" s="3">
        <v>132000</v>
      </c>
      <c r="V1969" t="s">
        <v>65</v>
      </c>
      <c r="W1969" t="s">
        <v>962</v>
      </c>
      <c r="X1969">
        <v>0</v>
      </c>
      <c r="Y1969" s="3">
        <v>132000</v>
      </c>
      <c r="Z1969">
        <v>0</v>
      </c>
      <c r="AA1969">
        <v>0</v>
      </c>
      <c r="AB1969">
        <v>0</v>
      </c>
      <c r="AC1969">
        <v>0</v>
      </c>
      <c r="AF1969">
        <v>0</v>
      </c>
      <c r="AO1969" t="s">
        <v>963</v>
      </c>
      <c r="AP1969" t="s">
        <v>170</v>
      </c>
      <c r="AQ1969" t="s">
        <v>21526</v>
      </c>
      <c r="AS1969">
        <v>0</v>
      </c>
      <c r="AT1969">
        <v>0</v>
      </c>
      <c r="AU1969">
        <v>0</v>
      </c>
      <c r="AV1969">
        <v>0</v>
      </c>
      <c r="AW1969">
        <v>0</v>
      </c>
      <c r="AX1969">
        <v>0</v>
      </c>
      <c r="BB1969" t="s">
        <v>63</v>
      </c>
      <c r="BC1969" t="s">
        <v>6335</v>
      </c>
      <c r="BD1969">
        <v>0</v>
      </c>
      <c r="BF1969" t="s">
        <v>170</v>
      </c>
      <c r="BI1969" t="s">
        <v>4250</v>
      </c>
    </row>
    <row r="1970" spans="1:61" x14ac:dyDescent="0.35">
      <c r="A1970" t="s">
        <v>4251</v>
      </c>
      <c r="B1970">
        <v>10000</v>
      </c>
      <c r="C1970">
        <v>10000</v>
      </c>
      <c r="D1970" s="2">
        <v>45777</v>
      </c>
      <c r="E1970" t="s">
        <v>59</v>
      </c>
      <c r="F1970" t="s">
        <v>4244</v>
      </c>
      <c r="G1970">
        <v>1006323</v>
      </c>
      <c r="I1970">
        <v>1</v>
      </c>
      <c r="J1970" t="s">
        <v>183</v>
      </c>
      <c r="K1970">
        <v>63</v>
      </c>
      <c r="L1970" t="s">
        <v>6051</v>
      </c>
      <c r="M1970" t="s">
        <v>136</v>
      </c>
      <c r="N1970" t="s">
        <v>3850</v>
      </c>
      <c r="O1970">
        <v>800</v>
      </c>
      <c r="R1970" s="2">
        <v>45776</v>
      </c>
      <c r="T1970">
        <v>50</v>
      </c>
      <c r="U1970" s="3">
        <v>40000</v>
      </c>
      <c r="V1970" t="s">
        <v>65</v>
      </c>
      <c r="W1970" t="s">
        <v>1269</v>
      </c>
      <c r="X1970">
        <v>0</v>
      </c>
      <c r="Y1970" s="3">
        <v>40000</v>
      </c>
      <c r="Z1970">
        <v>0</v>
      </c>
      <c r="AA1970">
        <v>0</v>
      </c>
      <c r="AB1970">
        <v>0</v>
      </c>
      <c r="AC1970">
        <v>0</v>
      </c>
      <c r="AF1970">
        <v>0</v>
      </c>
      <c r="AO1970" t="s">
        <v>1270</v>
      </c>
      <c r="AP1970" t="s">
        <v>275</v>
      </c>
      <c r="AQ1970" t="s">
        <v>21306</v>
      </c>
      <c r="AS1970">
        <v>0</v>
      </c>
      <c r="AT1970">
        <v>0</v>
      </c>
      <c r="AU1970">
        <v>0</v>
      </c>
      <c r="AV1970">
        <v>0</v>
      </c>
      <c r="AW1970">
        <v>0</v>
      </c>
      <c r="AX1970">
        <v>0</v>
      </c>
      <c r="BB1970" t="s">
        <v>63</v>
      </c>
      <c r="BC1970" t="s">
        <v>6336</v>
      </c>
      <c r="BD1970">
        <v>0</v>
      </c>
      <c r="BF1970" t="s">
        <v>275</v>
      </c>
      <c r="BI1970" t="s">
        <v>4252</v>
      </c>
    </row>
    <row r="1971" spans="1:61" x14ac:dyDescent="0.35">
      <c r="A1971" t="s">
        <v>4118</v>
      </c>
      <c r="B1971">
        <v>10000</v>
      </c>
      <c r="C1971">
        <v>10000</v>
      </c>
      <c r="D1971" s="2">
        <v>45776</v>
      </c>
      <c r="E1971" t="s">
        <v>59</v>
      </c>
      <c r="F1971" t="s">
        <v>4119</v>
      </c>
      <c r="G1971" t="s">
        <v>4120</v>
      </c>
      <c r="I1971">
        <v>1</v>
      </c>
      <c r="J1971" t="s">
        <v>183</v>
      </c>
      <c r="K1971">
        <v>31</v>
      </c>
      <c r="L1971" t="s">
        <v>6061</v>
      </c>
      <c r="M1971" t="s">
        <v>2529</v>
      </c>
      <c r="N1971" t="s">
        <v>3807</v>
      </c>
      <c r="O1971" s="3">
        <v>1000</v>
      </c>
      <c r="R1971" s="2">
        <v>45776</v>
      </c>
      <c r="T1971">
        <v>1</v>
      </c>
      <c r="U1971" s="3">
        <v>1000</v>
      </c>
      <c r="V1971" t="s">
        <v>65</v>
      </c>
      <c r="W1971" t="s">
        <v>2730</v>
      </c>
      <c r="X1971">
        <v>0</v>
      </c>
      <c r="Y1971" s="3">
        <v>1000</v>
      </c>
      <c r="Z1971">
        <v>0</v>
      </c>
      <c r="AA1971">
        <v>0</v>
      </c>
      <c r="AB1971">
        <v>0</v>
      </c>
      <c r="AC1971">
        <v>0</v>
      </c>
      <c r="AF1971">
        <v>0</v>
      </c>
      <c r="AO1971" t="s">
        <v>2731</v>
      </c>
      <c r="AP1971" t="s">
        <v>2732</v>
      </c>
      <c r="AQ1971" t="s">
        <v>16609</v>
      </c>
      <c r="AS1971">
        <v>0</v>
      </c>
      <c r="AT1971">
        <v>0</v>
      </c>
      <c r="AU1971">
        <v>0</v>
      </c>
      <c r="AV1971">
        <v>0</v>
      </c>
      <c r="AW1971">
        <v>0</v>
      </c>
      <c r="AX1971">
        <v>0</v>
      </c>
      <c r="BB1971" t="s">
        <v>63</v>
      </c>
      <c r="BC1971" t="s">
        <v>6337</v>
      </c>
      <c r="BD1971">
        <v>0</v>
      </c>
      <c r="BF1971" t="s">
        <v>2732</v>
      </c>
      <c r="BI1971" t="s">
        <v>4121</v>
      </c>
    </row>
    <row r="1972" spans="1:61" x14ac:dyDescent="0.35">
      <c r="A1972" t="s">
        <v>4122</v>
      </c>
      <c r="B1972">
        <v>10000</v>
      </c>
      <c r="C1972">
        <v>10000</v>
      </c>
      <c r="D1972" s="2">
        <v>45776</v>
      </c>
      <c r="E1972" t="s">
        <v>59</v>
      </c>
      <c r="F1972" t="s">
        <v>4119</v>
      </c>
      <c r="G1972" t="s">
        <v>4123</v>
      </c>
      <c r="I1972">
        <v>1</v>
      </c>
      <c r="J1972" t="s">
        <v>183</v>
      </c>
      <c r="K1972">
        <v>31</v>
      </c>
      <c r="L1972" t="s">
        <v>6061</v>
      </c>
      <c r="M1972" t="s">
        <v>2529</v>
      </c>
      <c r="N1972" t="s">
        <v>3807</v>
      </c>
      <c r="O1972">
        <v>500</v>
      </c>
      <c r="R1972" s="2">
        <v>45776</v>
      </c>
      <c r="T1972">
        <v>24</v>
      </c>
      <c r="U1972" s="3">
        <v>12000</v>
      </c>
      <c r="V1972" t="s">
        <v>65</v>
      </c>
      <c r="W1972">
        <v>106441050001</v>
      </c>
      <c r="X1972">
        <v>0</v>
      </c>
      <c r="Y1972" s="3">
        <v>12000</v>
      </c>
      <c r="Z1972">
        <v>0</v>
      </c>
      <c r="AA1972">
        <v>0</v>
      </c>
      <c r="AB1972">
        <v>0</v>
      </c>
      <c r="AC1972">
        <v>0</v>
      </c>
      <c r="AF1972">
        <v>0</v>
      </c>
      <c r="AO1972">
        <v>10644105</v>
      </c>
      <c r="AP1972" t="s">
        <v>282</v>
      </c>
      <c r="AQ1972" t="s">
        <v>14518</v>
      </c>
      <c r="AS1972">
        <v>0</v>
      </c>
      <c r="AT1972">
        <v>0</v>
      </c>
      <c r="AU1972">
        <v>0</v>
      </c>
      <c r="AV1972">
        <v>0</v>
      </c>
      <c r="AW1972">
        <v>0</v>
      </c>
      <c r="AX1972">
        <v>0</v>
      </c>
      <c r="BB1972" t="s">
        <v>63</v>
      </c>
      <c r="BC1972" t="s">
        <v>6338</v>
      </c>
      <c r="BD1972">
        <v>0</v>
      </c>
      <c r="BF1972" t="s">
        <v>282</v>
      </c>
      <c r="BI1972" t="s">
        <v>4125</v>
      </c>
    </row>
    <row r="1973" spans="1:61" x14ac:dyDescent="0.35">
      <c r="A1973" t="s">
        <v>4253</v>
      </c>
      <c r="B1973">
        <v>10000</v>
      </c>
      <c r="C1973">
        <v>10000</v>
      </c>
      <c r="D1973" s="2">
        <v>45777</v>
      </c>
      <c r="E1973" t="s">
        <v>59</v>
      </c>
      <c r="F1973" t="s">
        <v>4254</v>
      </c>
      <c r="G1973" t="s">
        <v>4079</v>
      </c>
      <c r="I1973">
        <v>1</v>
      </c>
      <c r="J1973" t="s">
        <v>183</v>
      </c>
      <c r="K1973">
        <v>72</v>
      </c>
      <c r="L1973" t="s">
        <v>6056</v>
      </c>
      <c r="M1973" t="s">
        <v>869</v>
      </c>
      <c r="N1973" t="s">
        <v>3829</v>
      </c>
      <c r="O1973" s="3">
        <v>2250</v>
      </c>
      <c r="R1973" s="2">
        <v>45776</v>
      </c>
      <c r="T1973">
        <v>4</v>
      </c>
      <c r="U1973" s="3">
        <v>9000</v>
      </c>
      <c r="V1973" t="s">
        <v>65</v>
      </c>
      <c r="W1973">
        <v>83615120001</v>
      </c>
      <c r="X1973">
        <v>0</v>
      </c>
      <c r="Y1973" s="3">
        <v>6000</v>
      </c>
      <c r="Z1973" s="3">
        <v>3000</v>
      </c>
      <c r="AA1973">
        <v>0</v>
      </c>
      <c r="AB1973">
        <v>0</v>
      </c>
      <c r="AC1973">
        <v>0</v>
      </c>
      <c r="AF1973">
        <v>0</v>
      </c>
      <c r="AO1973">
        <v>8361512</v>
      </c>
      <c r="AP1973" t="s">
        <v>162</v>
      </c>
      <c r="AQ1973" t="s">
        <v>8373</v>
      </c>
      <c r="AS1973">
        <v>0</v>
      </c>
      <c r="AT1973">
        <v>0</v>
      </c>
      <c r="AU1973">
        <v>0</v>
      </c>
      <c r="AV1973">
        <v>0</v>
      </c>
      <c r="AW1973">
        <v>0</v>
      </c>
      <c r="AX1973">
        <v>0</v>
      </c>
      <c r="BB1973" t="s">
        <v>63</v>
      </c>
      <c r="BC1973" t="s">
        <v>6205</v>
      </c>
      <c r="BD1973">
        <v>0</v>
      </c>
      <c r="BF1973" t="s">
        <v>162</v>
      </c>
      <c r="BI1973" t="s">
        <v>4127</v>
      </c>
    </row>
    <row r="1974" spans="1:61" x14ac:dyDescent="0.35">
      <c r="A1974" t="s">
        <v>4253</v>
      </c>
      <c r="B1974">
        <v>20000</v>
      </c>
      <c r="C1974">
        <v>10000</v>
      </c>
      <c r="D1974" s="2">
        <v>45777</v>
      </c>
      <c r="E1974" t="s">
        <v>59</v>
      </c>
      <c r="F1974" t="s">
        <v>4254</v>
      </c>
      <c r="G1974" t="s">
        <v>4079</v>
      </c>
      <c r="I1974">
        <v>1</v>
      </c>
      <c r="J1974" t="s">
        <v>183</v>
      </c>
      <c r="K1974">
        <v>72</v>
      </c>
      <c r="L1974" t="s">
        <v>6056</v>
      </c>
      <c r="M1974" t="s">
        <v>869</v>
      </c>
      <c r="N1974" t="s">
        <v>3829</v>
      </c>
      <c r="O1974" s="3">
        <v>3000</v>
      </c>
      <c r="R1974" s="2">
        <v>45776</v>
      </c>
      <c r="T1974">
        <v>4</v>
      </c>
      <c r="U1974" s="3">
        <v>12000</v>
      </c>
      <c r="V1974" t="s">
        <v>65</v>
      </c>
      <c r="W1974">
        <v>83615120001</v>
      </c>
      <c r="X1974">
        <v>0</v>
      </c>
      <c r="Y1974" s="3">
        <v>12000</v>
      </c>
      <c r="Z1974">
        <v>0</v>
      </c>
      <c r="AA1974">
        <v>0</v>
      </c>
      <c r="AB1974">
        <v>0</v>
      </c>
      <c r="AC1974">
        <v>0</v>
      </c>
      <c r="AF1974">
        <v>0</v>
      </c>
      <c r="AO1974">
        <v>8361512</v>
      </c>
      <c r="AP1974" t="s">
        <v>162</v>
      </c>
      <c r="AQ1974" t="s">
        <v>8373</v>
      </c>
      <c r="AS1974">
        <v>0</v>
      </c>
      <c r="AT1974">
        <v>0</v>
      </c>
      <c r="AU1974">
        <v>0</v>
      </c>
      <c r="AV1974">
        <v>0</v>
      </c>
      <c r="AW1974">
        <v>0</v>
      </c>
      <c r="AX1974">
        <v>0</v>
      </c>
      <c r="BB1974" t="s">
        <v>63</v>
      </c>
      <c r="BC1974" t="s">
        <v>6205</v>
      </c>
      <c r="BD1974">
        <v>0</v>
      </c>
      <c r="BF1974" t="s">
        <v>162</v>
      </c>
      <c r="BI1974" t="s">
        <v>4127</v>
      </c>
    </row>
    <row r="1975" spans="1:61" x14ac:dyDescent="0.35">
      <c r="A1975" t="s">
        <v>4255</v>
      </c>
      <c r="B1975">
        <v>10000</v>
      </c>
      <c r="C1975">
        <v>10000</v>
      </c>
      <c r="D1975" s="2">
        <v>45777</v>
      </c>
      <c r="E1975" t="s">
        <v>59</v>
      </c>
      <c r="F1975" t="s">
        <v>4256</v>
      </c>
      <c r="G1975" t="s">
        <v>4079</v>
      </c>
      <c r="I1975">
        <v>1</v>
      </c>
      <c r="J1975" t="s">
        <v>183</v>
      </c>
      <c r="K1975">
        <v>72</v>
      </c>
      <c r="L1975" t="s">
        <v>6056</v>
      </c>
      <c r="M1975" t="s">
        <v>869</v>
      </c>
      <c r="N1975" t="s">
        <v>3829</v>
      </c>
      <c r="O1975" s="3">
        <v>2250</v>
      </c>
      <c r="R1975" s="2">
        <v>45776</v>
      </c>
      <c r="T1975">
        <v>4</v>
      </c>
      <c r="U1975" s="3">
        <v>9000</v>
      </c>
      <c r="V1975" t="s">
        <v>65</v>
      </c>
      <c r="W1975">
        <v>5000443910001</v>
      </c>
      <c r="X1975">
        <v>0</v>
      </c>
      <c r="Y1975" s="3">
        <v>7000</v>
      </c>
      <c r="Z1975" s="3">
        <v>2000</v>
      </c>
      <c r="AA1975">
        <v>0</v>
      </c>
      <c r="AB1975">
        <v>0</v>
      </c>
      <c r="AC1975">
        <v>0</v>
      </c>
      <c r="AF1975">
        <v>0</v>
      </c>
      <c r="AO1975">
        <v>500044391</v>
      </c>
      <c r="AP1975" t="s">
        <v>162</v>
      </c>
      <c r="AQ1975" t="s">
        <v>8373</v>
      </c>
      <c r="AS1975">
        <v>0</v>
      </c>
      <c r="AT1975">
        <v>0</v>
      </c>
      <c r="AU1975">
        <v>0</v>
      </c>
      <c r="AV1975">
        <v>0</v>
      </c>
      <c r="AW1975">
        <v>0</v>
      </c>
      <c r="AX1975">
        <v>0</v>
      </c>
      <c r="BB1975" t="s">
        <v>63</v>
      </c>
      <c r="BC1975" t="s">
        <v>6339</v>
      </c>
      <c r="BD1975">
        <v>0</v>
      </c>
      <c r="BF1975" t="s">
        <v>162</v>
      </c>
      <c r="BI1975" t="s">
        <v>4127</v>
      </c>
    </row>
    <row r="1976" spans="1:61" x14ac:dyDescent="0.35">
      <c r="A1976" t="s">
        <v>4255</v>
      </c>
      <c r="B1976">
        <v>10000</v>
      </c>
      <c r="C1976">
        <v>20000</v>
      </c>
      <c r="D1976" s="2">
        <v>45777</v>
      </c>
      <c r="E1976" t="s">
        <v>59</v>
      </c>
      <c r="F1976" t="s">
        <v>4256</v>
      </c>
      <c r="G1976" t="s">
        <v>4079</v>
      </c>
      <c r="I1976">
        <v>2</v>
      </c>
      <c r="J1976" t="s">
        <v>183</v>
      </c>
      <c r="K1976">
        <v>71</v>
      </c>
      <c r="L1976" t="s">
        <v>6057</v>
      </c>
      <c r="M1976" t="s">
        <v>368</v>
      </c>
      <c r="N1976" t="s">
        <v>3857</v>
      </c>
      <c r="O1976" s="3">
        <v>1167</v>
      </c>
      <c r="R1976" s="2">
        <v>45776</v>
      </c>
      <c r="T1976">
        <v>6</v>
      </c>
      <c r="U1976" s="3">
        <v>7002</v>
      </c>
      <c r="V1976" t="s">
        <v>65</v>
      </c>
      <c r="W1976">
        <v>5000443910001</v>
      </c>
      <c r="X1976">
        <v>0</v>
      </c>
      <c r="Y1976" s="3">
        <v>7000</v>
      </c>
      <c r="Z1976">
        <v>2</v>
      </c>
      <c r="AA1976">
        <v>0</v>
      </c>
      <c r="AB1976">
        <v>0</v>
      </c>
      <c r="AC1976">
        <v>0</v>
      </c>
      <c r="AF1976">
        <v>0</v>
      </c>
      <c r="AO1976">
        <v>500044391</v>
      </c>
      <c r="AP1976" t="s">
        <v>162</v>
      </c>
      <c r="AQ1976" t="s">
        <v>8373</v>
      </c>
      <c r="AS1976">
        <v>0</v>
      </c>
      <c r="AT1976">
        <v>0</v>
      </c>
      <c r="AU1976">
        <v>0</v>
      </c>
      <c r="AV1976">
        <v>0</v>
      </c>
      <c r="AW1976">
        <v>0</v>
      </c>
      <c r="AX1976">
        <v>0</v>
      </c>
      <c r="BB1976" t="s">
        <v>63</v>
      </c>
      <c r="BC1976" t="s">
        <v>6339</v>
      </c>
      <c r="BD1976">
        <v>0</v>
      </c>
      <c r="BF1976" t="s">
        <v>162</v>
      </c>
      <c r="BI1976" t="s">
        <v>4127</v>
      </c>
    </row>
    <row r="1977" spans="1:61" x14ac:dyDescent="0.35">
      <c r="A1977" t="s">
        <v>4257</v>
      </c>
      <c r="B1977">
        <v>10000</v>
      </c>
      <c r="C1977">
        <v>10000</v>
      </c>
      <c r="D1977" s="2">
        <v>45777</v>
      </c>
      <c r="E1977" t="s">
        <v>59</v>
      </c>
      <c r="F1977" s="4">
        <v>0.53886574074074078</v>
      </c>
      <c r="G1977" t="s">
        <v>4079</v>
      </c>
      <c r="I1977">
        <v>1</v>
      </c>
      <c r="J1977" t="s">
        <v>183</v>
      </c>
      <c r="K1977">
        <v>72</v>
      </c>
      <c r="L1977" t="s">
        <v>6056</v>
      </c>
      <c r="M1977" t="s">
        <v>869</v>
      </c>
      <c r="N1977" t="s">
        <v>3829</v>
      </c>
      <c r="O1977" s="3">
        <v>4500</v>
      </c>
      <c r="R1977" s="2">
        <v>45776</v>
      </c>
      <c r="T1977">
        <v>4</v>
      </c>
      <c r="U1977" s="3">
        <v>18000</v>
      </c>
      <c r="V1977" t="s">
        <v>65</v>
      </c>
      <c r="W1977">
        <v>5000444460001</v>
      </c>
      <c r="X1977">
        <v>0</v>
      </c>
      <c r="Y1977" s="3">
        <v>15000</v>
      </c>
      <c r="Z1977" s="3">
        <v>3000</v>
      </c>
      <c r="AA1977">
        <v>0</v>
      </c>
      <c r="AB1977">
        <v>0</v>
      </c>
      <c r="AC1977">
        <v>0</v>
      </c>
      <c r="AF1977">
        <v>0</v>
      </c>
      <c r="AO1977">
        <v>500044446</v>
      </c>
      <c r="AP1977" t="s">
        <v>162</v>
      </c>
      <c r="AQ1977" t="s">
        <v>8373</v>
      </c>
      <c r="AS1977">
        <v>0</v>
      </c>
      <c r="AT1977">
        <v>0</v>
      </c>
      <c r="AU1977">
        <v>0</v>
      </c>
      <c r="AV1977">
        <v>0</v>
      </c>
      <c r="AW1977">
        <v>0</v>
      </c>
      <c r="AX1977">
        <v>0</v>
      </c>
      <c r="BB1977" t="s">
        <v>63</v>
      </c>
      <c r="BC1977" t="s">
        <v>6206</v>
      </c>
      <c r="BD1977">
        <v>0</v>
      </c>
      <c r="BF1977" t="s">
        <v>162</v>
      </c>
      <c r="BI1977" t="s">
        <v>4127</v>
      </c>
    </row>
    <row r="1978" spans="1:61" x14ac:dyDescent="0.35">
      <c r="A1978" t="s">
        <v>4126</v>
      </c>
      <c r="B1978">
        <v>10000</v>
      </c>
      <c r="C1978">
        <v>10000</v>
      </c>
      <c r="D1978" s="2">
        <v>45776</v>
      </c>
      <c r="E1978" t="s">
        <v>59</v>
      </c>
      <c r="F1978" t="s">
        <v>4065</v>
      </c>
      <c r="G1978" t="s">
        <v>4079</v>
      </c>
      <c r="I1978">
        <v>1</v>
      </c>
      <c r="J1978" t="s">
        <v>183</v>
      </c>
      <c r="K1978">
        <v>72</v>
      </c>
      <c r="L1978" t="s">
        <v>6056</v>
      </c>
      <c r="M1978" t="s">
        <v>869</v>
      </c>
      <c r="N1978" t="s">
        <v>3829</v>
      </c>
      <c r="O1978" s="3">
        <v>4500</v>
      </c>
      <c r="R1978" s="2">
        <v>45776</v>
      </c>
      <c r="T1978">
        <v>4</v>
      </c>
      <c r="U1978" s="3">
        <v>18000</v>
      </c>
      <c r="V1978" t="s">
        <v>65</v>
      </c>
      <c r="W1978">
        <v>5000514810001</v>
      </c>
      <c r="X1978">
        <v>0</v>
      </c>
      <c r="Y1978" s="3">
        <v>15000</v>
      </c>
      <c r="Z1978" s="3">
        <v>3000</v>
      </c>
      <c r="AA1978">
        <v>0</v>
      </c>
      <c r="AB1978">
        <v>0</v>
      </c>
      <c r="AC1978">
        <v>0</v>
      </c>
      <c r="AF1978">
        <v>0</v>
      </c>
      <c r="AO1978">
        <v>500051481</v>
      </c>
      <c r="AP1978" t="s">
        <v>162</v>
      </c>
      <c r="AQ1978" t="s">
        <v>8373</v>
      </c>
      <c r="AS1978">
        <v>0</v>
      </c>
      <c r="AT1978">
        <v>0</v>
      </c>
      <c r="AU1978">
        <v>0</v>
      </c>
      <c r="AV1978">
        <v>0</v>
      </c>
      <c r="AW1978">
        <v>0</v>
      </c>
      <c r="AX1978">
        <v>0</v>
      </c>
      <c r="BB1978" t="s">
        <v>63</v>
      </c>
      <c r="BC1978" t="s">
        <v>6340</v>
      </c>
      <c r="BD1978">
        <v>0</v>
      </c>
      <c r="BF1978" t="s">
        <v>162</v>
      </c>
      <c r="BI1978" t="s">
        <v>4127</v>
      </c>
    </row>
    <row r="1979" spans="1:61" x14ac:dyDescent="0.35">
      <c r="A1979" t="s">
        <v>4126</v>
      </c>
      <c r="B1979">
        <v>10000</v>
      </c>
      <c r="C1979">
        <v>20000</v>
      </c>
      <c r="D1979" s="2">
        <v>45776</v>
      </c>
      <c r="E1979" t="s">
        <v>59</v>
      </c>
      <c r="F1979" t="s">
        <v>4065</v>
      </c>
      <c r="G1979" t="s">
        <v>4079</v>
      </c>
      <c r="I1979">
        <v>2</v>
      </c>
      <c r="J1979" t="s">
        <v>183</v>
      </c>
      <c r="K1979">
        <v>71</v>
      </c>
      <c r="L1979" t="s">
        <v>6057</v>
      </c>
      <c r="M1979" t="s">
        <v>368</v>
      </c>
      <c r="N1979" t="s">
        <v>3857</v>
      </c>
      <c r="O1979" s="3">
        <v>2500</v>
      </c>
      <c r="R1979" s="2">
        <v>45776</v>
      </c>
      <c r="T1979">
        <v>6</v>
      </c>
      <c r="U1979" s="3">
        <v>15000</v>
      </c>
      <c r="V1979" t="s">
        <v>65</v>
      </c>
      <c r="W1979">
        <v>5000514810001</v>
      </c>
      <c r="X1979">
        <v>0</v>
      </c>
      <c r="Y1979" s="3">
        <v>15000</v>
      </c>
      <c r="Z1979">
        <v>0</v>
      </c>
      <c r="AA1979">
        <v>0</v>
      </c>
      <c r="AB1979">
        <v>0</v>
      </c>
      <c r="AC1979">
        <v>0</v>
      </c>
      <c r="AF1979">
        <v>0</v>
      </c>
      <c r="AO1979">
        <v>500051481</v>
      </c>
      <c r="AP1979" t="s">
        <v>162</v>
      </c>
      <c r="AQ1979" t="s">
        <v>8373</v>
      </c>
      <c r="AS1979">
        <v>0</v>
      </c>
      <c r="AT1979">
        <v>0</v>
      </c>
      <c r="AU1979">
        <v>0</v>
      </c>
      <c r="AV1979">
        <v>0</v>
      </c>
      <c r="AW1979">
        <v>0</v>
      </c>
      <c r="AX1979">
        <v>0</v>
      </c>
      <c r="BB1979" t="s">
        <v>63</v>
      </c>
      <c r="BC1979" t="s">
        <v>6340</v>
      </c>
      <c r="BD1979">
        <v>0</v>
      </c>
      <c r="BF1979" t="s">
        <v>162</v>
      </c>
      <c r="BI1979" t="s">
        <v>4127</v>
      </c>
    </row>
    <row r="1980" spans="1:61" x14ac:dyDescent="0.35">
      <c r="A1980" t="s">
        <v>4128</v>
      </c>
      <c r="B1980">
        <v>10000</v>
      </c>
      <c r="C1980">
        <v>10000</v>
      </c>
      <c r="D1980" s="2">
        <v>45776</v>
      </c>
      <c r="E1980" t="s">
        <v>59</v>
      </c>
      <c r="F1980" t="s">
        <v>4113</v>
      </c>
      <c r="G1980">
        <v>412272026</v>
      </c>
      <c r="I1980">
        <v>1</v>
      </c>
      <c r="J1980" t="s">
        <v>183</v>
      </c>
      <c r="K1980">
        <v>82</v>
      </c>
      <c r="L1980" t="s">
        <v>6055</v>
      </c>
      <c r="M1980" t="s">
        <v>352</v>
      </c>
      <c r="N1980" t="s">
        <v>3798</v>
      </c>
      <c r="O1980">
        <v>250</v>
      </c>
      <c r="R1980" s="2">
        <v>45776</v>
      </c>
      <c r="T1980">
        <v>2</v>
      </c>
      <c r="U1980">
        <v>500</v>
      </c>
      <c r="V1980" t="s">
        <v>65</v>
      </c>
      <c r="W1980" t="s">
        <v>4130</v>
      </c>
      <c r="X1980">
        <v>0</v>
      </c>
      <c r="Y1980">
        <v>500</v>
      </c>
      <c r="Z1980">
        <v>0</v>
      </c>
      <c r="AA1980">
        <v>0</v>
      </c>
      <c r="AB1980">
        <v>0</v>
      </c>
      <c r="AC1980">
        <v>0</v>
      </c>
      <c r="AF1980">
        <v>0</v>
      </c>
      <c r="AO1980">
        <v>128906</v>
      </c>
      <c r="AP1980" t="s">
        <v>4131</v>
      </c>
      <c r="AQ1980" t="s">
        <v>20972</v>
      </c>
      <c r="AS1980">
        <v>0</v>
      </c>
      <c r="AT1980">
        <v>0</v>
      </c>
      <c r="AU1980">
        <v>0</v>
      </c>
      <c r="AV1980">
        <v>0</v>
      </c>
      <c r="AW1980">
        <v>0</v>
      </c>
      <c r="AX1980">
        <v>0</v>
      </c>
      <c r="BB1980" t="s">
        <v>63</v>
      </c>
      <c r="BC1980" t="s">
        <v>6341</v>
      </c>
      <c r="BD1980">
        <v>0</v>
      </c>
      <c r="BF1980" t="s">
        <v>4131</v>
      </c>
      <c r="BI1980" t="s">
        <v>4132</v>
      </c>
    </row>
    <row r="1981" spans="1:61" x14ac:dyDescent="0.35">
      <c r="A1981" t="s">
        <v>4133</v>
      </c>
      <c r="B1981">
        <v>10000</v>
      </c>
      <c r="C1981">
        <v>10000</v>
      </c>
      <c r="D1981" s="2">
        <v>45776</v>
      </c>
      <c r="E1981" t="s">
        <v>59</v>
      </c>
      <c r="F1981" s="4">
        <v>0.46488425925925925</v>
      </c>
      <c r="G1981" t="s">
        <v>3951</v>
      </c>
      <c r="I1981">
        <v>1</v>
      </c>
      <c r="J1981" t="s">
        <v>183</v>
      </c>
      <c r="K1981">
        <v>82</v>
      </c>
      <c r="L1981" t="s">
        <v>6055</v>
      </c>
      <c r="M1981" t="s">
        <v>352</v>
      </c>
      <c r="N1981" t="s">
        <v>3798</v>
      </c>
      <c r="O1981">
        <v>4</v>
      </c>
      <c r="R1981" s="2">
        <v>45776</v>
      </c>
      <c r="T1981">
        <v>30</v>
      </c>
      <c r="U1981">
        <v>120</v>
      </c>
      <c r="V1981" t="s">
        <v>65</v>
      </c>
      <c r="W1981" t="s">
        <v>4135</v>
      </c>
      <c r="X1981">
        <v>0</v>
      </c>
      <c r="Y1981">
        <v>100</v>
      </c>
      <c r="Z1981">
        <v>20</v>
      </c>
      <c r="AA1981">
        <v>0</v>
      </c>
      <c r="AB1981">
        <v>0</v>
      </c>
      <c r="AC1981">
        <v>0</v>
      </c>
      <c r="AF1981">
        <v>0</v>
      </c>
      <c r="AO1981" t="s">
        <v>4136</v>
      </c>
      <c r="AP1981" t="s">
        <v>4137</v>
      </c>
      <c r="AQ1981" t="s">
        <v>18595</v>
      </c>
      <c r="AS1981">
        <v>0</v>
      </c>
      <c r="AT1981">
        <v>0</v>
      </c>
      <c r="AU1981">
        <v>0</v>
      </c>
      <c r="AV1981">
        <v>0</v>
      </c>
      <c r="AW1981">
        <v>0</v>
      </c>
      <c r="AX1981">
        <v>0</v>
      </c>
      <c r="BB1981" t="s">
        <v>63</v>
      </c>
      <c r="BC1981" t="s">
        <v>6342</v>
      </c>
      <c r="BD1981">
        <v>0</v>
      </c>
      <c r="BF1981" t="s">
        <v>4137</v>
      </c>
      <c r="BI1981" t="s">
        <v>4138</v>
      </c>
    </row>
    <row r="1982" spans="1:61" x14ac:dyDescent="0.35">
      <c r="A1982" t="s">
        <v>6091</v>
      </c>
      <c r="B1982">
        <v>10000</v>
      </c>
      <c r="C1982">
        <v>10000</v>
      </c>
      <c r="D1982" s="2">
        <v>45783</v>
      </c>
      <c r="E1982" t="s">
        <v>59</v>
      </c>
      <c r="F1982" t="s">
        <v>6092</v>
      </c>
      <c r="G1982" t="s">
        <v>6093</v>
      </c>
      <c r="H1982" t="s">
        <v>1828</v>
      </c>
      <c r="I1982">
        <v>1</v>
      </c>
      <c r="J1982" t="s">
        <v>63</v>
      </c>
      <c r="K1982">
        <v>65</v>
      </c>
      <c r="L1982" t="s">
        <v>6054</v>
      </c>
      <c r="M1982" t="s">
        <v>340</v>
      </c>
      <c r="N1982" t="s">
        <v>3854</v>
      </c>
      <c r="O1982" s="3">
        <v>62000</v>
      </c>
      <c r="R1982" s="2">
        <v>45777</v>
      </c>
      <c r="T1982">
        <v>2</v>
      </c>
      <c r="U1982" s="3">
        <v>124000</v>
      </c>
      <c r="V1982" t="s">
        <v>65</v>
      </c>
      <c r="W1982" t="s">
        <v>1829</v>
      </c>
      <c r="X1982">
        <v>0</v>
      </c>
      <c r="Y1982">
        <v>0</v>
      </c>
      <c r="Z1982">
        <v>0</v>
      </c>
      <c r="AA1982">
        <v>0</v>
      </c>
      <c r="AB1982">
        <v>0</v>
      </c>
      <c r="AC1982">
        <v>0</v>
      </c>
      <c r="AF1982">
        <v>0</v>
      </c>
      <c r="AJ1982" t="s">
        <v>63</v>
      </c>
      <c r="AK1982">
        <v>0</v>
      </c>
      <c r="AL1982" t="s">
        <v>63</v>
      </c>
      <c r="AO1982" t="s">
        <v>1830</v>
      </c>
      <c r="AP1982" t="s">
        <v>1786</v>
      </c>
      <c r="AQ1982" t="s">
        <v>14396</v>
      </c>
      <c r="AS1982">
        <v>0</v>
      </c>
      <c r="AT1982">
        <v>0</v>
      </c>
      <c r="AU1982">
        <v>0</v>
      </c>
      <c r="AV1982">
        <v>0</v>
      </c>
      <c r="AW1982">
        <v>0</v>
      </c>
      <c r="AX1982">
        <v>0</v>
      </c>
      <c r="BB1982" t="s">
        <v>63</v>
      </c>
      <c r="BF1982" t="s">
        <v>1786</v>
      </c>
      <c r="BI1982" t="s">
        <v>6094</v>
      </c>
    </row>
    <row r="1983" spans="1:61" x14ac:dyDescent="0.35">
      <c r="A1983" t="s">
        <v>3553</v>
      </c>
      <c r="B1983">
        <v>10000</v>
      </c>
      <c r="C1983">
        <v>50000</v>
      </c>
      <c r="D1983" s="2">
        <v>45779</v>
      </c>
      <c r="E1983" t="s">
        <v>59</v>
      </c>
      <c r="F1983" s="4">
        <v>0.48321759259259262</v>
      </c>
      <c r="G1983" t="s">
        <v>2893</v>
      </c>
      <c r="H1983" t="s">
        <v>3549</v>
      </c>
      <c r="I1983">
        <v>2</v>
      </c>
      <c r="J1983" t="s">
        <v>63</v>
      </c>
      <c r="K1983">
        <v>92</v>
      </c>
      <c r="L1983" t="s">
        <v>6053</v>
      </c>
      <c r="M1983" t="s">
        <v>281</v>
      </c>
      <c r="N1983" t="s">
        <v>3851</v>
      </c>
      <c r="O1983" s="3">
        <v>1200</v>
      </c>
      <c r="R1983" s="2">
        <v>45777</v>
      </c>
      <c r="T1983">
        <v>1</v>
      </c>
      <c r="U1983" s="3">
        <v>1200</v>
      </c>
      <c r="V1983" t="s">
        <v>65</v>
      </c>
      <c r="W1983" t="s">
        <v>3550</v>
      </c>
      <c r="X1983">
        <v>0</v>
      </c>
      <c r="Y1983">
        <v>0</v>
      </c>
      <c r="Z1983">
        <v>0</v>
      </c>
      <c r="AA1983">
        <v>0</v>
      </c>
      <c r="AB1983">
        <v>0</v>
      </c>
      <c r="AC1983">
        <v>0</v>
      </c>
      <c r="AF1983">
        <v>0</v>
      </c>
      <c r="AJ1983" t="s">
        <v>63</v>
      </c>
      <c r="AK1983">
        <v>0</v>
      </c>
      <c r="AL1983" t="s">
        <v>63</v>
      </c>
      <c r="AO1983" t="s">
        <v>3551</v>
      </c>
      <c r="AP1983" t="s">
        <v>622</v>
      </c>
      <c r="AQ1983" t="s">
        <v>24955</v>
      </c>
      <c r="AS1983">
        <v>0</v>
      </c>
      <c r="AT1983">
        <v>0</v>
      </c>
      <c r="AU1983">
        <v>0</v>
      </c>
      <c r="AV1983">
        <v>0</v>
      </c>
      <c r="AW1983">
        <v>0</v>
      </c>
      <c r="AX1983">
        <v>0</v>
      </c>
      <c r="BB1983" t="s">
        <v>63</v>
      </c>
      <c r="BF1983" t="s">
        <v>622</v>
      </c>
      <c r="BI1983" t="s">
        <v>3554</v>
      </c>
    </row>
    <row r="1984" spans="1:61" x14ac:dyDescent="0.35">
      <c r="A1984" t="s">
        <v>6095</v>
      </c>
      <c r="B1984">
        <v>10000</v>
      </c>
      <c r="C1984">
        <v>40000</v>
      </c>
      <c r="D1984" s="2">
        <v>45790</v>
      </c>
      <c r="E1984" t="s">
        <v>59</v>
      </c>
      <c r="F1984" t="s">
        <v>6096</v>
      </c>
      <c r="G1984">
        <v>10620258073</v>
      </c>
      <c r="H1984" t="s">
        <v>105</v>
      </c>
      <c r="I1984">
        <v>2</v>
      </c>
      <c r="J1984" t="s">
        <v>63</v>
      </c>
      <c r="K1984">
        <v>77</v>
      </c>
      <c r="L1984" t="s">
        <v>6043</v>
      </c>
      <c r="M1984" t="s">
        <v>192</v>
      </c>
      <c r="N1984" t="s">
        <v>3848</v>
      </c>
      <c r="O1984" s="3">
        <v>1364</v>
      </c>
      <c r="R1984" s="2">
        <v>45777</v>
      </c>
      <c r="T1984">
        <v>66</v>
      </c>
      <c r="U1984" s="3">
        <v>90024</v>
      </c>
      <c r="V1984" t="s">
        <v>65</v>
      </c>
      <c r="W1984" t="s">
        <v>847</v>
      </c>
      <c r="X1984">
        <v>0</v>
      </c>
      <c r="Y1984">
        <v>0</v>
      </c>
      <c r="Z1984">
        <v>0</v>
      </c>
      <c r="AA1984">
        <v>0</v>
      </c>
      <c r="AB1984">
        <v>0</v>
      </c>
      <c r="AC1984">
        <v>0</v>
      </c>
      <c r="AF1984">
        <v>0</v>
      </c>
      <c r="AJ1984" t="s">
        <v>63</v>
      </c>
      <c r="AK1984">
        <v>0</v>
      </c>
      <c r="AL1984" t="s">
        <v>63</v>
      </c>
      <c r="AO1984" t="s">
        <v>848</v>
      </c>
      <c r="AP1984" t="s">
        <v>108</v>
      </c>
      <c r="AQ1984" t="s">
        <v>13404</v>
      </c>
      <c r="AS1984">
        <v>0</v>
      </c>
      <c r="AT1984">
        <v>0</v>
      </c>
      <c r="AU1984">
        <v>0</v>
      </c>
      <c r="AV1984">
        <v>0</v>
      </c>
      <c r="AW1984">
        <v>0</v>
      </c>
      <c r="AX1984">
        <v>0</v>
      </c>
      <c r="BB1984" t="s">
        <v>63</v>
      </c>
      <c r="BF1984" t="s">
        <v>108</v>
      </c>
      <c r="BI1984" t="s">
        <v>6097</v>
      </c>
    </row>
    <row r="1985" spans="1:61" x14ac:dyDescent="0.35">
      <c r="A1985" t="s">
        <v>6098</v>
      </c>
      <c r="B1985">
        <v>10000</v>
      </c>
      <c r="C1985">
        <v>20000</v>
      </c>
      <c r="D1985" s="2">
        <v>45790</v>
      </c>
      <c r="E1985" t="s">
        <v>59</v>
      </c>
      <c r="F1985" t="s">
        <v>6099</v>
      </c>
      <c r="G1985">
        <v>10620258072</v>
      </c>
      <c r="H1985" t="s">
        <v>105</v>
      </c>
      <c r="I1985">
        <v>2</v>
      </c>
      <c r="J1985" t="s">
        <v>63</v>
      </c>
      <c r="K1985">
        <v>77</v>
      </c>
      <c r="L1985" t="s">
        <v>6043</v>
      </c>
      <c r="M1985" t="s">
        <v>192</v>
      </c>
      <c r="N1985" t="s">
        <v>3848</v>
      </c>
      <c r="O1985" s="3">
        <v>1364</v>
      </c>
      <c r="R1985" s="2">
        <v>45777</v>
      </c>
      <c r="T1985">
        <v>66</v>
      </c>
      <c r="U1985" s="3">
        <v>90024</v>
      </c>
      <c r="V1985" t="s">
        <v>65</v>
      </c>
      <c r="W1985" t="s">
        <v>112</v>
      </c>
      <c r="X1985">
        <v>0</v>
      </c>
      <c r="Y1985">
        <v>0</v>
      </c>
      <c r="Z1985">
        <v>0</v>
      </c>
      <c r="AA1985">
        <v>0</v>
      </c>
      <c r="AB1985">
        <v>0</v>
      </c>
      <c r="AC1985">
        <v>0</v>
      </c>
      <c r="AF1985">
        <v>0</v>
      </c>
      <c r="AJ1985" t="s">
        <v>63</v>
      </c>
      <c r="AK1985">
        <v>0</v>
      </c>
      <c r="AL1985" t="s">
        <v>63</v>
      </c>
      <c r="AO1985" t="s">
        <v>113</v>
      </c>
      <c r="AP1985" t="s">
        <v>108</v>
      </c>
      <c r="AQ1985" t="s">
        <v>13404</v>
      </c>
      <c r="AS1985">
        <v>0</v>
      </c>
      <c r="AT1985">
        <v>0</v>
      </c>
      <c r="AU1985">
        <v>0</v>
      </c>
      <c r="AV1985">
        <v>0</v>
      </c>
      <c r="AW1985">
        <v>0</v>
      </c>
      <c r="AX1985">
        <v>0</v>
      </c>
      <c r="BB1985" t="s">
        <v>63</v>
      </c>
      <c r="BF1985" t="s">
        <v>108</v>
      </c>
      <c r="BI1985" t="s">
        <v>6100</v>
      </c>
    </row>
    <row r="1986" spans="1:61" x14ac:dyDescent="0.35">
      <c r="A1986" t="s">
        <v>6101</v>
      </c>
      <c r="B1986">
        <v>10000</v>
      </c>
      <c r="C1986">
        <v>20000</v>
      </c>
      <c r="D1986" s="2">
        <v>45790</v>
      </c>
      <c r="E1986" t="s">
        <v>59</v>
      </c>
      <c r="F1986" t="s">
        <v>6102</v>
      </c>
      <c r="G1986">
        <v>10620258072</v>
      </c>
      <c r="H1986" t="s">
        <v>105</v>
      </c>
      <c r="I1986">
        <v>2</v>
      </c>
      <c r="J1986" t="s">
        <v>63</v>
      </c>
      <c r="K1986">
        <v>77</v>
      </c>
      <c r="L1986" t="s">
        <v>6043</v>
      </c>
      <c r="M1986" t="s">
        <v>192</v>
      </c>
      <c r="N1986" t="s">
        <v>3848</v>
      </c>
      <c r="O1986" s="3">
        <v>1364</v>
      </c>
      <c r="R1986" s="2">
        <v>45777</v>
      </c>
      <c r="T1986">
        <v>66</v>
      </c>
      <c r="U1986" s="3">
        <v>90024</v>
      </c>
      <c r="V1986" t="s">
        <v>65</v>
      </c>
      <c r="W1986" t="s">
        <v>6103</v>
      </c>
      <c r="X1986">
        <v>0</v>
      </c>
      <c r="Y1986">
        <v>0</v>
      </c>
      <c r="Z1986">
        <v>0</v>
      </c>
      <c r="AA1986">
        <v>0</v>
      </c>
      <c r="AB1986">
        <v>0</v>
      </c>
      <c r="AC1986">
        <v>0</v>
      </c>
      <c r="AF1986">
        <v>0</v>
      </c>
      <c r="AJ1986" t="s">
        <v>63</v>
      </c>
      <c r="AK1986">
        <v>0</v>
      </c>
      <c r="AL1986" t="s">
        <v>63</v>
      </c>
      <c r="AO1986" t="s">
        <v>6104</v>
      </c>
      <c r="AP1986" t="s">
        <v>108</v>
      </c>
      <c r="AQ1986" t="s">
        <v>13404</v>
      </c>
      <c r="AS1986">
        <v>0</v>
      </c>
      <c r="AT1986">
        <v>0</v>
      </c>
      <c r="AU1986">
        <v>0</v>
      </c>
      <c r="AV1986">
        <v>0</v>
      </c>
      <c r="AW1986">
        <v>0</v>
      </c>
      <c r="AX1986">
        <v>0</v>
      </c>
      <c r="BB1986" t="s">
        <v>63</v>
      </c>
      <c r="BF1986" t="s">
        <v>108</v>
      </c>
      <c r="BI1986" t="s">
        <v>6105</v>
      </c>
    </row>
    <row r="1987" spans="1:61" x14ac:dyDescent="0.35">
      <c r="A1987" t="s">
        <v>4367</v>
      </c>
      <c r="B1987">
        <v>10000</v>
      </c>
      <c r="C1987">
        <v>20000</v>
      </c>
      <c r="D1987" s="2">
        <v>45779</v>
      </c>
      <c r="E1987" t="s">
        <v>59</v>
      </c>
      <c r="F1987" t="s">
        <v>4339</v>
      </c>
      <c r="G1987" t="s">
        <v>4072</v>
      </c>
      <c r="H1987" t="s">
        <v>1401</v>
      </c>
      <c r="I1987">
        <v>1</v>
      </c>
      <c r="J1987" t="s">
        <v>63</v>
      </c>
      <c r="K1987">
        <v>94</v>
      </c>
      <c r="L1987" t="s">
        <v>6050</v>
      </c>
      <c r="M1987" t="s">
        <v>81</v>
      </c>
      <c r="N1987" t="s">
        <v>3825</v>
      </c>
      <c r="O1987" s="3">
        <v>3000</v>
      </c>
      <c r="R1987" s="2">
        <v>45777</v>
      </c>
      <c r="T1987">
        <v>4</v>
      </c>
      <c r="U1987" s="3">
        <v>12000</v>
      </c>
      <c r="V1987" t="s">
        <v>65</v>
      </c>
      <c r="W1987" t="s">
        <v>1406</v>
      </c>
      <c r="X1987">
        <v>0</v>
      </c>
      <c r="Y1987">
        <v>0</v>
      </c>
      <c r="Z1987">
        <v>0</v>
      </c>
      <c r="AA1987">
        <v>0</v>
      </c>
      <c r="AB1987">
        <v>0</v>
      </c>
      <c r="AC1987">
        <v>0</v>
      </c>
      <c r="AF1987">
        <v>0</v>
      </c>
      <c r="AJ1987" t="s">
        <v>63</v>
      </c>
      <c r="AK1987">
        <v>0</v>
      </c>
      <c r="AL1987" t="s">
        <v>63</v>
      </c>
      <c r="AO1987" t="s">
        <v>1407</v>
      </c>
      <c r="AP1987" t="s">
        <v>84</v>
      </c>
      <c r="AQ1987" t="s">
        <v>14396</v>
      </c>
      <c r="AS1987">
        <v>0</v>
      </c>
      <c r="AT1987">
        <v>0</v>
      </c>
      <c r="AU1987">
        <v>0</v>
      </c>
      <c r="AV1987">
        <v>0</v>
      </c>
      <c r="AW1987">
        <v>0</v>
      </c>
      <c r="AX1987">
        <v>0</v>
      </c>
      <c r="BB1987" t="s">
        <v>63</v>
      </c>
      <c r="BF1987" t="s">
        <v>84</v>
      </c>
      <c r="BI1987" t="s">
        <v>4368</v>
      </c>
    </row>
    <row r="1988" spans="1:61" x14ac:dyDescent="0.35">
      <c r="A1988" t="s">
        <v>4296</v>
      </c>
      <c r="B1988">
        <v>10000</v>
      </c>
      <c r="C1988">
        <v>10000</v>
      </c>
      <c r="D1988" s="2">
        <v>45777</v>
      </c>
      <c r="E1988" t="s">
        <v>59</v>
      </c>
      <c r="F1988" t="s">
        <v>4297</v>
      </c>
      <c r="G1988" t="s">
        <v>4072</v>
      </c>
      <c r="H1988" t="s">
        <v>1401</v>
      </c>
      <c r="I1988">
        <v>1</v>
      </c>
      <c r="J1988" t="s">
        <v>63</v>
      </c>
      <c r="K1988">
        <v>94</v>
      </c>
      <c r="L1988" t="s">
        <v>6050</v>
      </c>
      <c r="M1988" t="s">
        <v>81</v>
      </c>
      <c r="N1988" t="s">
        <v>3825</v>
      </c>
      <c r="O1988" s="3">
        <v>3000</v>
      </c>
      <c r="R1988" s="2">
        <v>45777</v>
      </c>
      <c r="T1988">
        <v>4</v>
      </c>
      <c r="U1988" s="3">
        <v>12000</v>
      </c>
      <c r="V1988" t="s">
        <v>65</v>
      </c>
      <c r="W1988" t="s">
        <v>1406</v>
      </c>
      <c r="X1988">
        <v>0</v>
      </c>
      <c r="Y1988">
        <v>0</v>
      </c>
      <c r="Z1988">
        <v>0</v>
      </c>
      <c r="AA1988">
        <v>0</v>
      </c>
      <c r="AB1988">
        <v>0</v>
      </c>
      <c r="AC1988">
        <v>0</v>
      </c>
      <c r="AF1988">
        <v>0</v>
      </c>
      <c r="AJ1988" t="s">
        <v>63</v>
      </c>
      <c r="AK1988">
        <v>0</v>
      </c>
      <c r="AL1988" t="s">
        <v>63</v>
      </c>
      <c r="AO1988" t="s">
        <v>1407</v>
      </c>
      <c r="AP1988" t="s">
        <v>84</v>
      </c>
      <c r="AQ1988" t="s">
        <v>14396</v>
      </c>
      <c r="AS1988">
        <v>0</v>
      </c>
      <c r="AT1988">
        <v>0</v>
      </c>
      <c r="AU1988">
        <v>0</v>
      </c>
      <c r="AV1988">
        <v>0</v>
      </c>
      <c r="AW1988">
        <v>0</v>
      </c>
      <c r="AX1988">
        <v>0</v>
      </c>
      <c r="BB1988" t="s">
        <v>63</v>
      </c>
      <c r="BF1988" t="s">
        <v>84</v>
      </c>
      <c r="BI1988" t="s">
        <v>4298</v>
      </c>
    </row>
    <row r="1989" spans="1:61" x14ac:dyDescent="0.35">
      <c r="A1989" t="s">
        <v>6106</v>
      </c>
      <c r="B1989">
        <v>10000</v>
      </c>
      <c r="C1989">
        <v>10000</v>
      </c>
      <c r="D1989" s="2">
        <v>45791</v>
      </c>
      <c r="E1989" t="s">
        <v>59</v>
      </c>
      <c r="F1989" s="4">
        <v>0.45785879629629628</v>
      </c>
      <c r="G1989" t="s">
        <v>6107</v>
      </c>
      <c r="H1989" t="s">
        <v>62</v>
      </c>
      <c r="I1989">
        <v>1</v>
      </c>
      <c r="J1989" t="s">
        <v>63</v>
      </c>
      <c r="K1989">
        <v>103</v>
      </c>
      <c r="L1989" t="s">
        <v>6044</v>
      </c>
      <c r="M1989" t="s">
        <v>1171</v>
      </c>
      <c r="N1989" t="s">
        <v>3844</v>
      </c>
      <c r="O1989" s="3">
        <v>38125</v>
      </c>
      <c r="R1989" s="2">
        <v>45777</v>
      </c>
      <c r="T1989">
        <v>8</v>
      </c>
      <c r="U1989" s="3">
        <v>305000</v>
      </c>
      <c r="V1989" t="s">
        <v>65</v>
      </c>
      <c r="W1989" t="s">
        <v>66</v>
      </c>
      <c r="X1989">
        <v>0</v>
      </c>
      <c r="Y1989">
        <v>0</v>
      </c>
      <c r="Z1989">
        <v>0</v>
      </c>
      <c r="AA1989">
        <v>0</v>
      </c>
      <c r="AB1989">
        <v>0</v>
      </c>
      <c r="AC1989">
        <v>0</v>
      </c>
      <c r="AF1989">
        <v>0</v>
      </c>
      <c r="AJ1989" t="s">
        <v>63</v>
      </c>
      <c r="AK1989">
        <v>0</v>
      </c>
      <c r="AL1989" t="s">
        <v>63</v>
      </c>
      <c r="AO1989" t="s">
        <v>67</v>
      </c>
      <c r="AP1989" t="s">
        <v>68</v>
      </c>
      <c r="AQ1989" t="s">
        <v>26186</v>
      </c>
      <c r="AS1989">
        <v>0</v>
      </c>
      <c r="AT1989">
        <v>0</v>
      </c>
      <c r="AU1989">
        <v>0</v>
      </c>
      <c r="AV1989">
        <v>0</v>
      </c>
      <c r="AW1989">
        <v>0</v>
      </c>
      <c r="AX1989">
        <v>0</v>
      </c>
      <c r="BB1989" t="s">
        <v>63</v>
      </c>
      <c r="BF1989" t="s">
        <v>68</v>
      </c>
      <c r="BI1989" t="s">
        <v>6108</v>
      </c>
    </row>
    <row r="1990" spans="1:61" x14ac:dyDescent="0.35">
      <c r="A1990" t="s">
        <v>3789</v>
      </c>
      <c r="B1990">
        <v>10000</v>
      </c>
      <c r="C1990">
        <v>20000</v>
      </c>
      <c r="D1990" s="2">
        <v>45782</v>
      </c>
      <c r="E1990" t="s">
        <v>59</v>
      </c>
      <c r="F1990" s="4">
        <v>0.47471064814814817</v>
      </c>
      <c r="G1990" t="s">
        <v>2763</v>
      </c>
      <c r="H1990" t="s">
        <v>2453</v>
      </c>
      <c r="I1990">
        <v>1</v>
      </c>
      <c r="J1990" t="s">
        <v>63</v>
      </c>
      <c r="K1990">
        <v>22</v>
      </c>
      <c r="L1990" t="s">
        <v>6063</v>
      </c>
      <c r="M1990" t="s">
        <v>685</v>
      </c>
      <c r="N1990" t="s">
        <v>3805</v>
      </c>
      <c r="O1990" s="3">
        <v>20000</v>
      </c>
      <c r="R1990" s="2">
        <v>45777</v>
      </c>
      <c r="T1990">
        <v>2</v>
      </c>
      <c r="U1990" s="3">
        <v>40000</v>
      </c>
      <c r="V1990" t="s">
        <v>65</v>
      </c>
      <c r="W1990" t="s">
        <v>2454</v>
      </c>
      <c r="X1990">
        <v>0</v>
      </c>
      <c r="Y1990">
        <v>0</v>
      </c>
      <c r="Z1990">
        <v>0</v>
      </c>
      <c r="AA1990">
        <v>0</v>
      </c>
      <c r="AB1990">
        <v>0</v>
      </c>
      <c r="AC1990">
        <v>0</v>
      </c>
      <c r="AF1990">
        <v>0</v>
      </c>
      <c r="AJ1990" t="s">
        <v>63</v>
      </c>
      <c r="AK1990">
        <v>0</v>
      </c>
      <c r="AL1990" t="s">
        <v>63</v>
      </c>
      <c r="AO1990" t="s">
        <v>2455</v>
      </c>
      <c r="AP1990" t="s">
        <v>465</v>
      </c>
      <c r="AQ1990" t="s">
        <v>15009</v>
      </c>
      <c r="AS1990">
        <v>0</v>
      </c>
      <c r="AT1990">
        <v>0</v>
      </c>
      <c r="AU1990">
        <v>0</v>
      </c>
      <c r="AV1990">
        <v>0</v>
      </c>
      <c r="AW1990">
        <v>0</v>
      </c>
      <c r="AX1990">
        <v>0</v>
      </c>
      <c r="BB1990" t="s">
        <v>63</v>
      </c>
      <c r="BF1990" t="s">
        <v>465</v>
      </c>
      <c r="BI1990" t="s">
        <v>3791</v>
      </c>
    </row>
    <row r="1991" spans="1:61" x14ac:dyDescent="0.35">
      <c r="A1991" t="s">
        <v>6109</v>
      </c>
      <c r="B1991">
        <v>10000</v>
      </c>
      <c r="C1991">
        <v>10000</v>
      </c>
      <c r="D1991" s="2">
        <v>45785</v>
      </c>
      <c r="E1991" t="s">
        <v>59</v>
      </c>
      <c r="F1991" t="s">
        <v>6110</v>
      </c>
      <c r="G1991" t="s">
        <v>6111</v>
      </c>
      <c r="H1991" t="s">
        <v>6112</v>
      </c>
      <c r="I1991">
        <v>1</v>
      </c>
      <c r="J1991" t="s">
        <v>63</v>
      </c>
      <c r="K1991">
        <v>88</v>
      </c>
      <c r="L1991" t="s">
        <v>6058</v>
      </c>
      <c r="M1991" t="s">
        <v>144</v>
      </c>
      <c r="N1991" t="s">
        <v>3855</v>
      </c>
      <c r="O1991" s="3">
        <v>1500</v>
      </c>
      <c r="R1991" s="2">
        <v>45777</v>
      </c>
      <c r="T1991">
        <v>1</v>
      </c>
      <c r="U1991" s="3">
        <v>1500</v>
      </c>
      <c r="V1991" t="s">
        <v>65</v>
      </c>
      <c r="W1991" t="s">
        <v>6113</v>
      </c>
      <c r="X1991">
        <v>0</v>
      </c>
      <c r="Y1991">
        <v>0</v>
      </c>
      <c r="Z1991">
        <v>0</v>
      </c>
      <c r="AA1991">
        <v>0</v>
      </c>
      <c r="AB1991">
        <v>0</v>
      </c>
      <c r="AC1991">
        <v>0</v>
      </c>
      <c r="AF1991">
        <v>0</v>
      </c>
      <c r="AJ1991" t="s">
        <v>63</v>
      </c>
      <c r="AK1991">
        <v>0</v>
      </c>
      <c r="AL1991" t="s">
        <v>63</v>
      </c>
      <c r="AO1991" t="s">
        <v>6114</v>
      </c>
      <c r="AP1991" t="s">
        <v>6115</v>
      </c>
      <c r="AQ1991" t="s">
        <v>24130</v>
      </c>
      <c r="AS1991">
        <v>0</v>
      </c>
      <c r="AT1991">
        <v>0</v>
      </c>
      <c r="AU1991">
        <v>0</v>
      </c>
      <c r="AV1991">
        <v>0</v>
      </c>
      <c r="AW1991">
        <v>0</v>
      </c>
      <c r="AX1991">
        <v>0</v>
      </c>
      <c r="BB1991" t="s">
        <v>63</v>
      </c>
      <c r="BF1991" t="s">
        <v>6115</v>
      </c>
      <c r="BI1991" t="s">
        <v>6116</v>
      </c>
    </row>
    <row r="1992" spans="1:61" x14ac:dyDescent="0.35">
      <c r="A1992" t="s">
        <v>6117</v>
      </c>
      <c r="B1992">
        <v>10000</v>
      </c>
      <c r="C1992">
        <v>10000</v>
      </c>
      <c r="D1992" s="2">
        <v>45785</v>
      </c>
      <c r="E1992" t="s">
        <v>59</v>
      </c>
      <c r="F1992" s="4">
        <v>0.4306712962962963</v>
      </c>
      <c r="G1992" t="s">
        <v>6118</v>
      </c>
      <c r="H1992" t="s">
        <v>6119</v>
      </c>
      <c r="I1992">
        <v>1</v>
      </c>
      <c r="J1992" t="s">
        <v>63</v>
      </c>
      <c r="K1992">
        <v>88</v>
      </c>
      <c r="L1992" t="s">
        <v>6058</v>
      </c>
      <c r="M1992" t="s">
        <v>144</v>
      </c>
      <c r="N1992" t="s">
        <v>3855</v>
      </c>
      <c r="O1992" s="3">
        <v>2300</v>
      </c>
      <c r="R1992" s="2">
        <v>45777</v>
      </c>
      <c r="T1992">
        <v>3</v>
      </c>
      <c r="U1992" s="3">
        <v>6900</v>
      </c>
      <c r="V1992" t="s">
        <v>65</v>
      </c>
      <c r="W1992" t="s">
        <v>6120</v>
      </c>
      <c r="X1992">
        <v>0</v>
      </c>
      <c r="Y1992">
        <v>0</v>
      </c>
      <c r="Z1992">
        <v>0</v>
      </c>
      <c r="AA1992">
        <v>0</v>
      </c>
      <c r="AB1992">
        <v>0</v>
      </c>
      <c r="AC1992">
        <v>0</v>
      </c>
      <c r="AF1992">
        <v>0</v>
      </c>
      <c r="AJ1992" t="s">
        <v>63</v>
      </c>
      <c r="AK1992">
        <v>0</v>
      </c>
      <c r="AL1992" t="s">
        <v>63</v>
      </c>
      <c r="AO1992" t="s">
        <v>6121</v>
      </c>
      <c r="AP1992" t="s">
        <v>629</v>
      </c>
      <c r="AQ1992" t="s">
        <v>26176</v>
      </c>
      <c r="AS1992">
        <v>0</v>
      </c>
      <c r="AT1992">
        <v>0</v>
      </c>
      <c r="AU1992">
        <v>0</v>
      </c>
      <c r="AV1992">
        <v>0</v>
      </c>
      <c r="AW1992">
        <v>0</v>
      </c>
      <c r="AX1992">
        <v>0</v>
      </c>
      <c r="BB1992" t="s">
        <v>63</v>
      </c>
      <c r="BF1992" t="s">
        <v>629</v>
      </c>
      <c r="BI1992" t="s">
        <v>6122</v>
      </c>
    </row>
    <row r="1993" spans="1:61" x14ac:dyDescent="0.35">
      <c r="A1993" t="s">
        <v>6123</v>
      </c>
      <c r="B1993">
        <v>10000</v>
      </c>
      <c r="C1993">
        <v>10000</v>
      </c>
      <c r="D1993" s="2">
        <v>45786</v>
      </c>
      <c r="E1993" t="s">
        <v>59</v>
      </c>
      <c r="F1993" t="s">
        <v>6124</v>
      </c>
      <c r="G1993">
        <v>860909387547</v>
      </c>
      <c r="H1993" t="s">
        <v>6125</v>
      </c>
      <c r="I1993">
        <v>1</v>
      </c>
      <c r="J1993" t="s">
        <v>63</v>
      </c>
      <c r="K1993">
        <v>79</v>
      </c>
      <c r="L1993" t="s">
        <v>6076</v>
      </c>
      <c r="M1993" t="s">
        <v>92</v>
      </c>
      <c r="N1993" t="s">
        <v>3828</v>
      </c>
      <c r="O1993" s="3">
        <v>1000</v>
      </c>
      <c r="R1993" s="2">
        <v>45777</v>
      </c>
      <c r="T1993">
        <v>6</v>
      </c>
      <c r="U1993" s="3">
        <v>6000</v>
      </c>
      <c r="V1993" t="s">
        <v>65</v>
      </c>
      <c r="W1993" t="s">
        <v>6126</v>
      </c>
      <c r="X1993">
        <v>0</v>
      </c>
      <c r="Y1993">
        <v>0</v>
      </c>
      <c r="Z1993">
        <v>0</v>
      </c>
      <c r="AA1993">
        <v>0</v>
      </c>
      <c r="AB1993">
        <v>0</v>
      </c>
      <c r="AC1993">
        <v>0</v>
      </c>
      <c r="AF1993">
        <v>0</v>
      </c>
      <c r="AJ1993" t="s">
        <v>63</v>
      </c>
      <c r="AK1993">
        <v>0</v>
      </c>
      <c r="AL1993" t="s">
        <v>63</v>
      </c>
      <c r="AO1993" t="s">
        <v>6127</v>
      </c>
      <c r="AP1993" t="s">
        <v>1859</v>
      </c>
      <c r="AQ1993" t="s">
        <v>11385</v>
      </c>
      <c r="AS1993">
        <v>0</v>
      </c>
      <c r="AT1993">
        <v>0</v>
      </c>
      <c r="AU1993">
        <v>0</v>
      </c>
      <c r="AV1993">
        <v>0</v>
      </c>
      <c r="AW1993">
        <v>0</v>
      </c>
      <c r="AX1993">
        <v>0</v>
      </c>
      <c r="BB1993" t="s">
        <v>63</v>
      </c>
      <c r="BF1993" t="s">
        <v>1859</v>
      </c>
      <c r="BI1993" t="s">
        <v>6128</v>
      </c>
    </row>
    <row r="1994" spans="1:61" x14ac:dyDescent="0.35">
      <c r="A1994" t="s">
        <v>6129</v>
      </c>
      <c r="B1994">
        <v>10000</v>
      </c>
      <c r="C1994">
        <v>20000</v>
      </c>
      <c r="D1994" s="2">
        <v>45786</v>
      </c>
      <c r="E1994" t="s">
        <v>59</v>
      </c>
      <c r="F1994" t="s">
        <v>6130</v>
      </c>
      <c r="G1994">
        <v>860909190918</v>
      </c>
      <c r="H1994" t="s">
        <v>6131</v>
      </c>
      <c r="I1994">
        <v>2</v>
      </c>
      <c r="J1994" t="s">
        <v>63</v>
      </c>
      <c r="K1994">
        <v>86</v>
      </c>
      <c r="L1994" t="s">
        <v>6043</v>
      </c>
      <c r="M1994" t="s">
        <v>1696</v>
      </c>
      <c r="N1994" t="s">
        <v>3840</v>
      </c>
      <c r="O1994" s="3">
        <v>13000</v>
      </c>
      <c r="R1994" s="2">
        <v>45777</v>
      </c>
      <c r="T1994">
        <v>1</v>
      </c>
      <c r="U1994" s="3">
        <v>13000</v>
      </c>
      <c r="V1994" t="s">
        <v>65</v>
      </c>
      <c r="W1994">
        <v>200717160001</v>
      </c>
      <c r="X1994">
        <v>0</v>
      </c>
      <c r="Y1994">
        <v>0</v>
      </c>
      <c r="Z1994">
        <v>0</v>
      </c>
      <c r="AA1994">
        <v>0</v>
      </c>
      <c r="AB1994">
        <v>0</v>
      </c>
      <c r="AC1994">
        <v>0</v>
      </c>
      <c r="AF1994">
        <v>0</v>
      </c>
      <c r="AJ1994" t="s">
        <v>63</v>
      </c>
      <c r="AK1994">
        <v>0</v>
      </c>
      <c r="AL1994" t="s">
        <v>63</v>
      </c>
      <c r="AO1994">
        <v>20071716</v>
      </c>
      <c r="AP1994" t="s">
        <v>571</v>
      </c>
      <c r="AQ1994" t="s">
        <v>14937</v>
      </c>
      <c r="AS1994">
        <v>0</v>
      </c>
      <c r="AT1994">
        <v>0</v>
      </c>
      <c r="AU1994">
        <v>0</v>
      </c>
      <c r="AV1994">
        <v>0</v>
      </c>
      <c r="AW1994">
        <v>0</v>
      </c>
      <c r="AX1994">
        <v>0</v>
      </c>
      <c r="BB1994" t="s">
        <v>63</v>
      </c>
      <c r="BF1994" t="s">
        <v>571</v>
      </c>
      <c r="BI1994" t="s">
        <v>6132</v>
      </c>
    </row>
    <row r="1995" spans="1:61" x14ac:dyDescent="0.35">
      <c r="A1995" t="s">
        <v>6129</v>
      </c>
      <c r="B1995">
        <v>10000</v>
      </c>
      <c r="C1995">
        <v>30000</v>
      </c>
      <c r="D1995" s="2">
        <v>45786</v>
      </c>
      <c r="E1995" t="s">
        <v>59</v>
      </c>
      <c r="F1995" t="s">
        <v>6130</v>
      </c>
      <c r="G1995">
        <v>860909190918</v>
      </c>
      <c r="H1995" t="s">
        <v>6131</v>
      </c>
      <c r="I1995">
        <v>3</v>
      </c>
      <c r="J1995" t="s">
        <v>63</v>
      </c>
      <c r="K1995">
        <v>73</v>
      </c>
      <c r="L1995" t="s">
        <v>6042</v>
      </c>
      <c r="M1995" t="s">
        <v>184</v>
      </c>
      <c r="N1995" t="s">
        <v>3845</v>
      </c>
      <c r="O1995" s="3">
        <v>13000</v>
      </c>
      <c r="R1995" s="2">
        <v>45777</v>
      </c>
      <c r="T1995">
        <v>1</v>
      </c>
      <c r="U1995" s="3">
        <v>13000</v>
      </c>
      <c r="V1995" t="s">
        <v>65</v>
      </c>
      <c r="W1995">
        <v>200717160001</v>
      </c>
      <c r="X1995">
        <v>0</v>
      </c>
      <c r="Y1995">
        <v>0</v>
      </c>
      <c r="Z1995">
        <v>0</v>
      </c>
      <c r="AA1995">
        <v>0</v>
      </c>
      <c r="AB1995">
        <v>0</v>
      </c>
      <c r="AC1995">
        <v>0</v>
      </c>
      <c r="AF1995">
        <v>0</v>
      </c>
      <c r="AJ1995" t="s">
        <v>63</v>
      </c>
      <c r="AK1995">
        <v>0</v>
      </c>
      <c r="AL1995" t="s">
        <v>63</v>
      </c>
      <c r="AO1995">
        <v>20071716</v>
      </c>
      <c r="AP1995" t="s">
        <v>571</v>
      </c>
      <c r="AQ1995" t="s">
        <v>14937</v>
      </c>
      <c r="AS1995">
        <v>0</v>
      </c>
      <c r="AT1995">
        <v>0</v>
      </c>
      <c r="AU1995">
        <v>0</v>
      </c>
      <c r="AV1995">
        <v>0</v>
      </c>
      <c r="AW1995">
        <v>0</v>
      </c>
      <c r="AX1995">
        <v>0</v>
      </c>
      <c r="BB1995" t="s">
        <v>63</v>
      </c>
      <c r="BF1995" t="s">
        <v>571</v>
      </c>
      <c r="BI1995" t="s">
        <v>6132</v>
      </c>
    </row>
    <row r="1996" spans="1:61" x14ac:dyDescent="0.35">
      <c r="A1996" t="s">
        <v>6133</v>
      </c>
      <c r="B1996">
        <v>10000</v>
      </c>
      <c r="C1996">
        <v>30000</v>
      </c>
      <c r="D1996" s="2">
        <v>45786</v>
      </c>
      <c r="E1996" t="s">
        <v>59</v>
      </c>
      <c r="F1996" t="s">
        <v>6134</v>
      </c>
      <c r="G1996">
        <v>860909190918</v>
      </c>
      <c r="H1996" t="s">
        <v>6131</v>
      </c>
      <c r="I1996">
        <v>3</v>
      </c>
      <c r="J1996" t="s">
        <v>63</v>
      </c>
      <c r="K1996">
        <v>73</v>
      </c>
      <c r="L1996" t="s">
        <v>6042</v>
      </c>
      <c r="M1996" t="s">
        <v>184</v>
      </c>
      <c r="N1996" t="s">
        <v>3845</v>
      </c>
      <c r="O1996" s="3">
        <v>13000</v>
      </c>
      <c r="R1996" s="2">
        <v>45777</v>
      </c>
      <c r="T1996">
        <v>1</v>
      </c>
      <c r="U1996" s="3">
        <v>13000</v>
      </c>
      <c r="V1996" t="s">
        <v>65</v>
      </c>
      <c r="W1996">
        <v>200699050001</v>
      </c>
      <c r="X1996">
        <v>0</v>
      </c>
      <c r="Y1996">
        <v>0</v>
      </c>
      <c r="Z1996">
        <v>0</v>
      </c>
      <c r="AA1996">
        <v>0</v>
      </c>
      <c r="AB1996">
        <v>0</v>
      </c>
      <c r="AC1996">
        <v>0</v>
      </c>
      <c r="AF1996">
        <v>0</v>
      </c>
      <c r="AJ1996" t="s">
        <v>63</v>
      </c>
      <c r="AK1996">
        <v>0</v>
      </c>
      <c r="AL1996" t="s">
        <v>63</v>
      </c>
      <c r="AO1996">
        <v>20069905</v>
      </c>
      <c r="AP1996" t="s">
        <v>571</v>
      </c>
      <c r="AQ1996" t="s">
        <v>14937</v>
      </c>
      <c r="AS1996">
        <v>0</v>
      </c>
      <c r="AT1996">
        <v>0</v>
      </c>
      <c r="AU1996">
        <v>0</v>
      </c>
      <c r="AV1996">
        <v>0</v>
      </c>
      <c r="AW1996">
        <v>0</v>
      </c>
      <c r="AX1996">
        <v>0</v>
      </c>
      <c r="BB1996" t="s">
        <v>63</v>
      </c>
      <c r="BF1996" t="s">
        <v>571</v>
      </c>
      <c r="BI1996" t="s">
        <v>6135</v>
      </c>
    </row>
    <row r="1997" spans="1:61" x14ac:dyDescent="0.35">
      <c r="A1997" t="s">
        <v>6136</v>
      </c>
      <c r="B1997">
        <v>10000</v>
      </c>
      <c r="C1997">
        <v>10000</v>
      </c>
      <c r="D1997" s="2">
        <v>45783</v>
      </c>
      <c r="E1997" t="s">
        <v>59</v>
      </c>
      <c r="F1997" t="s">
        <v>6137</v>
      </c>
      <c r="G1997" t="s">
        <v>1428</v>
      </c>
      <c r="H1997" t="s">
        <v>1429</v>
      </c>
      <c r="I1997">
        <v>1</v>
      </c>
      <c r="J1997" t="s">
        <v>63</v>
      </c>
      <c r="K1997">
        <v>78</v>
      </c>
      <c r="L1997" t="s">
        <v>6047</v>
      </c>
      <c r="M1997" t="s">
        <v>216</v>
      </c>
      <c r="N1997" t="s">
        <v>3803</v>
      </c>
      <c r="O1997" s="3">
        <v>2750</v>
      </c>
      <c r="R1997" s="2">
        <v>45777</v>
      </c>
      <c r="T1997">
        <v>16</v>
      </c>
      <c r="U1997" s="3">
        <v>44000</v>
      </c>
      <c r="V1997" t="s">
        <v>65</v>
      </c>
      <c r="W1997" t="s">
        <v>1353</v>
      </c>
      <c r="X1997">
        <v>0</v>
      </c>
      <c r="Y1997">
        <v>0</v>
      </c>
      <c r="Z1997">
        <v>0</v>
      </c>
      <c r="AA1997">
        <v>0</v>
      </c>
      <c r="AB1997">
        <v>0</v>
      </c>
      <c r="AC1997">
        <v>0</v>
      </c>
      <c r="AF1997">
        <v>0</v>
      </c>
      <c r="AJ1997" t="s">
        <v>63</v>
      </c>
      <c r="AK1997">
        <v>0</v>
      </c>
      <c r="AL1997" t="s">
        <v>63</v>
      </c>
      <c r="AO1997" t="s">
        <v>1354</v>
      </c>
      <c r="AP1997" t="s">
        <v>170</v>
      </c>
      <c r="AQ1997" t="s">
        <v>21526</v>
      </c>
      <c r="AS1997">
        <v>0</v>
      </c>
      <c r="AT1997">
        <v>0</v>
      </c>
      <c r="AU1997">
        <v>0</v>
      </c>
      <c r="AV1997">
        <v>0</v>
      </c>
      <c r="AW1997">
        <v>0</v>
      </c>
      <c r="AX1997">
        <v>0</v>
      </c>
      <c r="BB1997" t="s">
        <v>63</v>
      </c>
      <c r="BF1997" t="s">
        <v>170</v>
      </c>
      <c r="BI1997" t="s">
        <v>6138</v>
      </c>
    </row>
    <row r="1998" spans="1:61" x14ac:dyDescent="0.35">
      <c r="A1998" t="s">
        <v>4434</v>
      </c>
      <c r="B1998">
        <v>10000</v>
      </c>
      <c r="C1998">
        <v>20000</v>
      </c>
      <c r="D1998" s="2">
        <v>45782</v>
      </c>
      <c r="E1998" t="s">
        <v>59</v>
      </c>
      <c r="F1998" t="s">
        <v>1561</v>
      </c>
      <c r="G1998" t="s">
        <v>4435</v>
      </c>
      <c r="H1998" t="s">
        <v>3198</v>
      </c>
      <c r="I1998">
        <v>1</v>
      </c>
      <c r="J1998" t="s">
        <v>63</v>
      </c>
      <c r="K1998">
        <v>62</v>
      </c>
      <c r="L1998" t="s">
        <v>6066</v>
      </c>
      <c r="M1998" t="s">
        <v>830</v>
      </c>
      <c r="N1998" t="s">
        <v>3852</v>
      </c>
      <c r="O1998" s="3">
        <v>60000</v>
      </c>
      <c r="R1998" s="2">
        <v>45777</v>
      </c>
      <c r="T1998">
        <v>1</v>
      </c>
      <c r="U1998" s="3">
        <v>60000</v>
      </c>
      <c r="V1998" t="s">
        <v>65</v>
      </c>
      <c r="W1998" t="s">
        <v>3199</v>
      </c>
      <c r="X1998">
        <v>0</v>
      </c>
      <c r="Y1998">
        <v>0</v>
      </c>
      <c r="Z1998">
        <v>0</v>
      </c>
      <c r="AA1998">
        <v>0</v>
      </c>
      <c r="AB1998">
        <v>0</v>
      </c>
      <c r="AC1998">
        <v>0</v>
      </c>
      <c r="AF1998">
        <v>0</v>
      </c>
      <c r="AJ1998" t="s">
        <v>63</v>
      </c>
      <c r="AK1998">
        <v>0</v>
      </c>
      <c r="AL1998" t="s">
        <v>63</v>
      </c>
      <c r="AO1998" t="s">
        <v>3200</v>
      </c>
      <c r="AP1998" t="s">
        <v>170</v>
      </c>
      <c r="AQ1998" t="s">
        <v>21526</v>
      </c>
      <c r="AS1998">
        <v>0</v>
      </c>
      <c r="AT1998">
        <v>0</v>
      </c>
      <c r="AU1998">
        <v>0</v>
      </c>
      <c r="AV1998">
        <v>0</v>
      </c>
      <c r="AW1998">
        <v>0</v>
      </c>
      <c r="AX1998">
        <v>0</v>
      </c>
      <c r="BB1998" t="s">
        <v>63</v>
      </c>
      <c r="BF1998" t="s">
        <v>170</v>
      </c>
      <c r="BI1998" t="s">
        <v>4436</v>
      </c>
    </row>
    <row r="1999" spans="1:61" x14ac:dyDescent="0.35">
      <c r="A1999" t="s">
        <v>6139</v>
      </c>
      <c r="B1999">
        <v>10000</v>
      </c>
      <c r="C1999">
        <v>10000</v>
      </c>
      <c r="D1999" s="2">
        <v>45783</v>
      </c>
      <c r="E1999" t="s">
        <v>59</v>
      </c>
      <c r="F1999" s="4">
        <v>0.46078703703703705</v>
      </c>
      <c r="G1999" t="s">
        <v>6140</v>
      </c>
      <c r="H1999" t="s">
        <v>4158</v>
      </c>
      <c r="I1999">
        <v>1</v>
      </c>
      <c r="J1999" t="s">
        <v>63</v>
      </c>
      <c r="K1999">
        <v>88</v>
      </c>
      <c r="L1999" t="s">
        <v>6058</v>
      </c>
      <c r="M1999" t="s">
        <v>144</v>
      </c>
      <c r="N1999" t="s">
        <v>3855</v>
      </c>
      <c r="O1999" s="3">
        <v>1000</v>
      </c>
      <c r="R1999" s="2">
        <v>45777</v>
      </c>
      <c r="T1999">
        <v>1</v>
      </c>
      <c r="U1999" s="3">
        <v>1000</v>
      </c>
      <c r="V1999" t="s">
        <v>65</v>
      </c>
      <c r="W1999">
        <v>190031810001</v>
      </c>
      <c r="X1999">
        <v>0</v>
      </c>
      <c r="Y1999">
        <v>0</v>
      </c>
      <c r="Z1999">
        <v>0</v>
      </c>
      <c r="AA1999">
        <v>0</v>
      </c>
      <c r="AB1999">
        <v>0</v>
      </c>
      <c r="AC1999">
        <v>0</v>
      </c>
      <c r="AF1999">
        <v>0</v>
      </c>
      <c r="AJ1999" t="s">
        <v>63</v>
      </c>
      <c r="AK1999">
        <v>0</v>
      </c>
      <c r="AL1999" t="s">
        <v>63</v>
      </c>
      <c r="AO1999">
        <v>19003181</v>
      </c>
      <c r="AP1999" t="s">
        <v>282</v>
      </c>
      <c r="AQ1999" t="s">
        <v>14518</v>
      </c>
      <c r="AS1999">
        <v>0</v>
      </c>
      <c r="AT1999">
        <v>0</v>
      </c>
      <c r="AU1999">
        <v>0</v>
      </c>
      <c r="AV1999">
        <v>0</v>
      </c>
      <c r="AW1999">
        <v>0</v>
      </c>
      <c r="AX1999">
        <v>0</v>
      </c>
      <c r="BB1999" t="s">
        <v>63</v>
      </c>
      <c r="BF1999" t="s">
        <v>282</v>
      </c>
      <c r="BI1999" t="s">
        <v>6141</v>
      </c>
    </row>
    <row r="2000" spans="1:61" x14ac:dyDescent="0.35">
      <c r="A2000" t="s">
        <v>4328</v>
      </c>
      <c r="B2000">
        <v>10000</v>
      </c>
      <c r="C2000">
        <v>10000</v>
      </c>
      <c r="D2000" s="2">
        <v>45779</v>
      </c>
      <c r="E2000" t="s">
        <v>59</v>
      </c>
      <c r="F2000" t="s">
        <v>1441</v>
      </c>
      <c r="G2000" t="s">
        <v>4329</v>
      </c>
      <c r="I2000">
        <v>1</v>
      </c>
      <c r="J2000" t="s">
        <v>183</v>
      </c>
      <c r="K2000">
        <v>61</v>
      </c>
      <c r="L2000" t="s">
        <v>6046</v>
      </c>
      <c r="M2000" t="s">
        <v>209</v>
      </c>
      <c r="N2000" t="s">
        <v>3802</v>
      </c>
      <c r="O2000" s="3">
        <v>2000</v>
      </c>
      <c r="R2000" s="2">
        <v>45777</v>
      </c>
      <c r="T2000">
        <v>1</v>
      </c>
      <c r="U2000" s="3">
        <v>2000</v>
      </c>
      <c r="V2000" t="s">
        <v>65</v>
      </c>
      <c r="W2000" t="s">
        <v>4331</v>
      </c>
      <c r="X2000">
        <v>0</v>
      </c>
      <c r="Y2000" s="3">
        <v>2000</v>
      </c>
      <c r="Z2000">
        <v>0</v>
      </c>
      <c r="AA2000">
        <v>0</v>
      </c>
      <c r="AB2000">
        <v>0</v>
      </c>
      <c r="AC2000">
        <v>0</v>
      </c>
      <c r="AF2000">
        <v>0</v>
      </c>
      <c r="AO2000" t="s">
        <v>4332</v>
      </c>
      <c r="AP2000" t="s">
        <v>1615</v>
      </c>
      <c r="AQ2000" t="s">
        <v>14585</v>
      </c>
      <c r="AS2000">
        <v>0</v>
      </c>
      <c r="AT2000">
        <v>0</v>
      </c>
      <c r="AU2000">
        <v>0</v>
      </c>
      <c r="AV2000">
        <v>0</v>
      </c>
      <c r="AW2000">
        <v>0</v>
      </c>
      <c r="AX2000">
        <v>0</v>
      </c>
      <c r="BB2000" t="s">
        <v>63</v>
      </c>
      <c r="BC2000" t="s">
        <v>6142</v>
      </c>
      <c r="BD2000">
        <v>0</v>
      </c>
      <c r="BF2000" t="s">
        <v>1615</v>
      </c>
      <c r="BI2000" t="s">
        <v>4333</v>
      </c>
    </row>
    <row r="2001" spans="1:61" x14ac:dyDescent="0.35">
      <c r="A2001" t="s">
        <v>4382</v>
      </c>
      <c r="B2001">
        <v>10000</v>
      </c>
      <c r="C2001">
        <v>10000</v>
      </c>
      <c r="D2001" s="2">
        <v>45779</v>
      </c>
      <c r="E2001" t="s">
        <v>59</v>
      </c>
      <c r="F2001" t="s">
        <v>4383</v>
      </c>
      <c r="G2001" t="s">
        <v>4079</v>
      </c>
      <c r="I2001">
        <v>1</v>
      </c>
      <c r="J2001" t="s">
        <v>183</v>
      </c>
      <c r="K2001">
        <v>72</v>
      </c>
      <c r="L2001" t="s">
        <v>6056</v>
      </c>
      <c r="M2001" t="s">
        <v>869</v>
      </c>
      <c r="N2001" t="s">
        <v>3829</v>
      </c>
      <c r="O2001" s="3">
        <v>4000</v>
      </c>
      <c r="R2001" s="2">
        <v>45777</v>
      </c>
      <c r="T2001">
        <v>6</v>
      </c>
      <c r="U2001" s="3">
        <v>24000</v>
      </c>
      <c r="V2001" t="s">
        <v>65</v>
      </c>
      <c r="W2001" t="s">
        <v>4384</v>
      </c>
      <c r="X2001">
        <v>0</v>
      </c>
      <c r="Y2001" s="3">
        <v>20000</v>
      </c>
      <c r="Z2001" s="3">
        <v>4000</v>
      </c>
      <c r="AA2001">
        <v>0</v>
      </c>
      <c r="AB2001">
        <v>0</v>
      </c>
      <c r="AC2001">
        <v>0</v>
      </c>
      <c r="AF2001">
        <v>0</v>
      </c>
      <c r="AO2001" t="s">
        <v>4385</v>
      </c>
      <c r="AP2001" t="s">
        <v>162</v>
      </c>
      <c r="AQ2001" t="s">
        <v>8373</v>
      </c>
      <c r="AS2001">
        <v>0</v>
      </c>
      <c r="AT2001">
        <v>0</v>
      </c>
      <c r="AU2001">
        <v>0</v>
      </c>
      <c r="AV2001">
        <v>0</v>
      </c>
      <c r="AW2001">
        <v>0</v>
      </c>
      <c r="AX2001">
        <v>0</v>
      </c>
      <c r="BB2001" t="s">
        <v>63</v>
      </c>
      <c r="BC2001" t="s">
        <v>6143</v>
      </c>
      <c r="BD2001">
        <v>0</v>
      </c>
      <c r="BF2001" t="s">
        <v>162</v>
      </c>
      <c r="BI2001" t="s">
        <v>870</v>
      </c>
    </row>
    <row r="2002" spans="1:61" x14ac:dyDescent="0.35">
      <c r="A2002" t="s">
        <v>4270</v>
      </c>
      <c r="B2002">
        <v>10000</v>
      </c>
      <c r="C2002">
        <v>10000</v>
      </c>
      <c r="D2002" s="2">
        <v>45777</v>
      </c>
      <c r="E2002" t="s">
        <v>59</v>
      </c>
      <c r="F2002" t="s">
        <v>4271</v>
      </c>
      <c r="G2002" t="s">
        <v>339</v>
      </c>
      <c r="I2002">
        <v>1</v>
      </c>
      <c r="J2002" t="s">
        <v>183</v>
      </c>
      <c r="K2002">
        <v>78</v>
      </c>
      <c r="L2002" t="s">
        <v>6047</v>
      </c>
      <c r="M2002" t="s">
        <v>216</v>
      </c>
      <c r="N2002" t="s">
        <v>3803</v>
      </c>
      <c r="O2002">
        <v>100</v>
      </c>
      <c r="R2002" s="2">
        <v>45777</v>
      </c>
      <c r="T2002">
        <v>1</v>
      </c>
      <c r="U2002">
        <v>100</v>
      </c>
      <c r="V2002" t="s">
        <v>65</v>
      </c>
      <c r="W2002" t="s">
        <v>4273</v>
      </c>
      <c r="X2002">
        <v>0</v>
      </c>
      <c r="Y2002">
        <v>100</v>
      </c>
      <c r="Z2002">
        <v>0</v>
      </c>
      <c r="AA2002">
        <v>0</v>
      </c>
      <c r="AB2002">
        <v>0</v>
      </c>
      <c r="AC2002">
        <v>0</v>
      </c>
      <c r="AF2002">
        <v>0</v>
      </c>
      <c r="AO2002" t="s">
        <v>4274</v>
      </c>
      <c r="AP2002" t="s">
        <v>3973</v>
      </c>
      <c r="AQ2002" t="s">
        <v>9044</v>
      </c>
      <c r="AS2002">
        <v>0</v>
      </c>
      <c r="AT2002">
        <v>0</v>
      </c>
      <c r="AU2002">
        <v>0</v>
      </c>
      <c r="AV2002">
        <v>0</v>
      </c>
      <c r="AW2002">
        <v>0</v>
      </c>
      <c r="AX2002">
        <v>0</v>
      </c>
      <c r="BB2002" t="s">
        <v>63</v>
      </c>
      <c r="BC2002" t="s">
        <v>6144</v>
      </c>
      <c r="BD2002">
        <v>0</v>
      </c>
      <c r="BF2002" t="s">
        <v>3973</v>
      </c>
      <c r="BI2002" t="s">
        <v>4275</v>
      </c>
    </row>
    <row r="2003" spans="1:61" x14ac:dyDescent="0.35">
      <c r="A2003" t="s">
        <v>4334</v>
      </c>
      <c r="B2003">
        <v>10000</v>
      </c>
      <c r="C2003">
        <v>20000</v>
      </c>
      <c r="D2003" s="2">
        <v>45779</v>
      </c>
      <c r="E2003" t="s">
        <v>59</v>
      </c>
      <c r="F2003" t="s">
        <v>4335</v>
      </c>
      <c r="G2003" t="s">
        <v>1428</v>
      </c>
      <c r="I2003">
        <v>2</v>
      </c>
      <c r="J2003" t="s">
        <v>183</v>
      </c>
      <c r="K2003">
        <v>63</v>
      </c>
      <c r="L2003" t="s">
        <v>6051</v>
      </c>
      <c r="M2003" t="s">
        <v>136</v>
      </c>
      <c r="N2003" t="s">
        <v>3850</v>
      </c>
      <c r="O2003" s="3">
        <v>7500</v>
      </c>
      <c r="R2003" s="2">
        <v>45777</v>
      </c>
      <c r="T2003">
        <v>16</v>
      </c>
      <c r="U2003" s="3">
        <v>120000</v>
      </c>
      <c r="V2003" t="s">
        <v>65</v>
      </c>
      <c r="W2003" t="s">
        <v>1353</v>
      </c>
      <c r="X2003">
        <v>0</v>
      </c>
      <c r="Y2003" s="3">
        <v>120000</v>
      </c>
      <c r="Z2003">
        <v>0</v>
      </c>
      <c r="AA2003">
        <v>0</v>
      </c>
      <c r="AB2003">
        <v>0</v>
      </c>
      <c r="AC2003">
        <v>0</v>
      </c>
      <c r="AF2003">
        <v>0</v>
      </c>
      <c r="AO2003" t="s">
        <v>1354</v>
      </c>
      <c r="AP2003" t="s">
        <v>275</v>
      </c>
      <c r="AQ2003" t="s">
        <v>21306</v>
      </c>
      <c r="AS2003">
        <v>0</v>
      </c>
      <c r="AT2003">
        <v>0</v>
      </c>
      <c r="AU2003">
        <v>0</v>
      </c>
      <c r="AV2003">
        <v>0</v>
      </c>
      <c r="AW2003">
        <v>0</v>
      </c>
      <c r="AX2003">
        <v>0</v>
      </c>
      <c r="BB2003" t="s">
        <v>63</v>
      </c>
      <c r="BC2003" t="s">
        <v>6145</v>
      </c>
      <c r="BD2003">
        <v>0</v>
      </c>
      <c r="BF2003" t="s">
        <v>275</v>
      </c>
      <c r="BI2003" t="s">
        <v>4336</v>
      </c>
    </row>
    <row r="2004" spans="1:61" x14ac:dyDescent="0.35">
      <c r="A2004" t="s">
        <v>6146</v>
      </c>
      <c r="B2004">
        <v>10000</v>
      </c>
      <c r="C2004">
        <v>10000</v>
      </c>
      <c r="D2004" s="2">
        <v>45783</v>
      </c>
      <c r="E2004" t="s">
        <v>59</v>
      </c>
      <c r="F2004" t="s">
        <v>6147</v>
      </c>
      <c r="G2004" t="s">
        <v>1428</v>
      </c>
      <c r="I2004">
        <v>1</v>
      </c>
      <c r="J2004" t="s">
        <v>183</v>
      </c>
      <c r="K2004">
        <v>78</v>
      </c>
      <c r="L2004" t="s">
        <v>6047</v>
      </c>
      <c r="M2004" t="s">
        <v>216</v>
      </c>
      <c r="N2004" t="s">
        <v>3803</v>
      </c>
      <c r="O2004" s="3">
        <v>8000</v>
      </c>
      <c r="R2004" s="2">
        <v>45777</v>
      </c>
      <c r="T2004">
        <v>16</v>
      </c>
      <c r="U2004" s="3">
        <v>128000</v>
      </c>
      <c r="V2004" t="s">
        <v>65</v>
      </c>
      <c r="W2004" t="s">
        <v>1353</v>
      </c>
      <c r="X2004">
        <v>0</v>
      </c>
      <c r="Y2004" s="3">
        <v>120000</v>
      </c>
      <c r="Z2004" s="3">
        <v>8000</v>
      </c>
      <c r="AA2004">
        <v>0</v>
      </c>
      <c r="AB2004">
        <v>0</v>
      </c>
      <c r="AC2004">
        <v>0</v>
      </c>
      <c r="AF2004">
        <v>0</v>
      </c>
      <c r="AO2004" t="s">
        <v>1354</v>
      </c>
      <c r="AP2004" t="s">
        <v>275</v>
      </c>
      <c r="AQ2004" t="s">
        <v>21306</v>
      </c>
      <c r="AS2004">
        <v>0</v>
      </c>
      <c r="AT2004">
        <v>0</v>
      </c>
      <c r="AU2004">
        <v>0</v>
      </c>
      <c r="AV2004">
        <v>0</v>
      </c>
      <c r="AW2004">
        <v>0</v>
      </c>
      <c r="AX2004">
        <v>0</v>
      </c>
      <c r="BB2004" t="s">
        <v>63</v>
      </c>
      <c r="BC2004" t="s">
        <v>6148</v>
      </c>
      <c r="BD2004">
        <v>0</v>
      </c>
      <c r="BF2004" t="s">
        <v>275</v>
      </c>
      <c r="BI2004" t="s">
        <v>6149</v>
      </c>
    </row>
    <row r="2005" spans="1:61" x14ac:dyDescent="0.35">
      <c r="A2005" t="s">
        <v>4337</v>
      </c>
      <c r="B2005">
        <v>10000</v>
      </c>
      <c r="C2005">
        <v>10000</v>
      </c>
      <c r="D2005" s="2">
        <v>45779</v>
      </c>
      <c r="E2005" t="s">
        <v>59</v>
      </c>
      <c r="F2005" t="s">
        <v>1441</v>
      </c>
      <c r="G2005" t="s">
        <v>4305</v>
      </c>
      <c r="I2005">
        <v>1</v>
      </c>
      <c r="J2005" t="s">
        <v>183</v>
      </c>
      <c r="K2005">
        <v>46</v>
      </c>
      <c r="L2005" t="s">
        <v>6049</v>
      </c>
      <c r="M2005" t="s">
        <v>231</v>
      </c>
      <c r="N2005" t="s">
        <v>3809</v>
      </c>
      <c r="O2005" s="3">
        <v>3000</v>
      </c>
      <c r="R2005" s="2">
        <v>45777</v>
      </c>
      <c r="T2005">
        <v>1</v>
      </c>
      <c r="U2005" s="3">
        <v>3000</v>
      </c>
      <c r="V2005" t="s">
        <v>65</v>
      </c>
      <c r="W2005" t="s">
        <v>1816</v>
      </c>
      <c r="X2005">
        <v>0</v>
      </c>
      <c r="Y2005" s="3">
        <v>3000</v>
      </c>
      <c r="Z2005">
        <v>0</v>
      </c>
      <c r="AA2005">
        <v>0</v>
      </c>
      <c r="AB2005">
        <v>0</v>
      </c>
      <c r="AC2005">
        <v>0</v>
      </c>
      <c r="AF2005">
        <v>0</v>
      </c>
      <c r="AO2005" t="s">
        <v>1817</v>
      </c>
      <c r="AP2005" t="s">
        <v>465</v>
      </c>
      <c r="AQ2005" t="s">
        <v>15009</v>
      </c>
      <c r="AS2005">
        <v>0</v>
      </c>
      <c r="AT2005">
        <v>0</v>
      </c>
      <c r="AU2005">
        <v>0</v>
      </c>
      <c r="AV2005">
        <v>0</v>
      </c>
      <c r="AW2005">
        <v>0</v>
      </c>
      <c r="AX2005">
        <v>0</v>
      </c>
      <c r="BB2005" t="s">
        <v>63</v>
      </c>
      <c r="BC2005" t="s">
        <v>6150</v>
      </c>
      <c r="BD2005">
        <v>0</v>
      </c>
      <c r="BF2005" t="s">
        <v>465</v>
      </c>
      <c r="BI2005" t="s">
        <v>2678</v>
      </c>
    </row>
    <row r="2006" spans="1:61" x14ac:dyDescent="0.35">
      <c r="A2006" t="s">
        <v>4386</v>
      </c>
      <c r="B2006">
        <v>10000</v>
      </c>
      <c r="C2006">
        <v>10000</v>
      </c>
      <c r="D2006" s="2">
        <v>45779</v>
      </c>
      <c r="E2006" t="s">
        <v>59</v>
      </c>
      <c r="F2006" t="s">
        <v>4387</v>
      </c>
      <c r="G2006" t="s">
        <v>4388</v>
      </c>
      <c r="I2006">
        <v>1</v>
      </c>
      <c r="J2006" t="s">
        <v>183</v>
      </c>
      <c r="K2006">
        <v>12</v>
      </c>
      <c r="L2006" t="s">
        <v>6062</v>
      </c>
      <c r="M2006" t="s">
        <v>462</v>
      </c>
      <c r="N2006" t="s">
        <v>3804</v>
      </c>
      <c r="O2006" s="3">
        <v>30000</v>
      </c>
      <c r="R2006" s="2">
        <v>45777</v>
      </c>
      <c r="T2006">
        <v>1</v>
      </c>
      <c r="U2006" s="3">
        <v>30000</v>
      </c>
      <c r="V2006" t="s">
        <v>65</v>
      </c>
      <c r="W2006" t="s">
        <v>2448</v>
      </c>
      <c r="X2006">
        <v>0</v>
      </c>
      <c r="Y2006" s="3">
        <v>30000</v>
      </c>
      <c r="Z2006">
        <v>0</v>
      </c>
      <c r="AA2006">
        <v>0</v>
      </c>
      <c r="AB2006">
        <v>0</v>
      </c>
      <c r="AC2006">
        <v>0</v>
      </c>
      <c r="AF2006">
        <v>0</v>
      </c>
      <c r="AO2006" t="s">
        <v>2449</v>
      </c>
      <c r="AP2006" t="s">
        <v>465</v>
      </c>
      <c r="AQ2006" t="s">
        <v>15009</v>
      </c>
      <c r="AS2006">
        <v>0</v>
      </c>
      <c r="AT2006">
        <v>0</v>
      </c>
      <c r="AU2006">
        <v>0</v>
      </c>
      <c r="AV2006">
        <v>0</v>
      </c>
      <c r="AW2006">
        <v>0</v>
      </c>
      <c r="AX2006">
        <v>0</v>
      </c>
      <c r="BB2006" t="s">
        <v>63</v>
      </c>
      <c r="BC2006" t="s">
        <v>6151</v>
      </c>
      <c r="BD2006">
        <v>0</v>
      </c>
      <c r="BF2006" t="s">
        <v>465</v>
      </c>
      <c r="BI2006" t="s">
        <v>2678</v>
      </c>
    </row>
    <row r="2007" spans="1:61" x14ac:dyDescent="0.35">
      <c r="A2007" t="s">
        <v>4886</v>
      </c>
      <c r="B2007">
        <v>10000</v>
      </c>
      <c r="C2007">
        <v>30000</v>
      </c>
      <c r="D2007" s="2">
        <v>45782</v>
      </c>
      <c r="E2007" t="s">
        <v>59</v>
      </c>
      <c r="F2007" s="4">
        <v>0.48427083333333332</v>
      </c>
      <c r="G2007">
        <v>10620258104</v>
      </c>
      <c r="I2007">
        <v>3</v>
      </c>
      <c r="J2007" t="s">
        <v>183</v>
      </c>
      <c r="K2007">
        <v>85</v>
      </c>
      <c r="L2007" t="s">
        <v>6060</v>
      </c>
      <c r="M2007" t="s">
        <v>940</v>
      </c>
      <c r="N2007" t="s">
        <v>3864</v>
      </c>
      <c r="O2007" s="3">
        <v>3637</v>
      </c>
      <c r="R2007" s="2">
        <v>45777</v>
      </c>
      <c r="T2007">
        <v>11</v>
      </c>
      <c r="U2007" s="3">
        <v>40007</v>
      </c>
      <c r="V2007" t="s">
        <v>65</v>
      </c>
      <c r="W2007" t="s">
        <v>4397</v>
      </c>
      <c r="X2007">
        <v>0</v>
      </c>
      <c r="Y2007" s="3">
        <v>40000</v>
      </c>
      <c r="Z2007">
        <v>7</v>
      </c>
      <c r="AA2007">
        <v>0</v>
      </c>
      <c r="AB2007">
        <v>0</v>
      </c>
      <c r="AC2007">
        <v>0</v>
      </c>
      <c r="AF2007">
        <v>0</v>
      </c>
      <c r="AO2007" t="s">
        <v>4398</v>
      </c>
      <c r="AP2007" t="s">
        <v>108</v>
      </c>
      <c r="AQ2007" t="s">
        <v>13404</v>
      </c>
      <c r="AS2007">
        <v>0</v>
      </c>
      <c r="AT2007">
        <v>0</v>
      </c>
      <c r="AU2007">
        <v>0</v>
      </c>
      <c r="AV2007">
        <v>0</v>
      </c>
      <c r="AW2007">
        <v>0</v>
      </c>
      <c r="AX2007">
        <v>0</v>
      </c>
      <c r="BB2007" t="s">
        <v>63</v>
      </c>
      <c r="BC2007" t="s">
        <v>6152</v>
      </c>
      <c r="BD2007">
        <v>0</v>
      </c>
      <c r="BF2007" t="s">
        <v>108</v>
      </c>
      <c r="BI2007" t="s">
        <v>4887</v>
      </c>
    </row>
    <row r="2008" spans="1:61" x14ac:dyDescent="0.35">
      <c r="A2008" t="s">
        <v>4888</v>
      </c>
      <c r="B2008">
        <v>10000</v>
      </c>
      <c r="C2008">
        <v>30000</v>
      </c>
      <c r="D2008" s="2">
        <v>45782</v>
      </c>
      <c r="E2008" t="s">
        <v>59</v>
      </c>
      <c r="F2008" s="4">
        <v>0.48427083333333332</v>
      </c>
      <c r="G2008">
        <v>1062058100</v>
      </c>
      <c r="I2008">
        <v>3</v>
      </c>
      <c r="J2008" t="s">
        <v>183</v>
      </c>
      <c r="K2008">
        <v>85</v>
      </c>
      <c r="L2008" t="s">
        <v>6060</v>
      </c>
      <c r="M2008" t="s">
        <v>940</v>
      </c>
      <c r="N2008" t="s">
        <v>3864</v>
      </c>
      <c r="O2008" s="3">
        <v>1819</v>
      </c>
      <c r="R2008" s="2">
        <v>45777</v>
      </c>
      <c r="T2008">
        <v>11</v>
      </c>
      <c r="U2008" s="3">
        <v>20009</v>
      </c>
      <c r="V2008" t="s">
        <v>65</v>
      </c>
      <c r="W2008" t="s">
        <v>4391</v>
      </c>
      <c r="X2008">
        <v>0</v>
      </c>
      <c r="Y2008" s="3">
        <v>20000</v>
      </c>
      <c r="Z2008">
        <v>9</v>
      </c>
      <c r="AA2008">
        <v>0</v>
      </c>
      <c r="AB2008">
        <v>0</v>
      </c>
      <c r="AC2008">
        <v>0</v>
      </c>
      <c r="AF2008">
        <v>0</v>
      </c>
      <c r="AO2008" t="s">
        <v>4392</v>
      </c>
      <c r="AP2008" t="s">
        <v>108</v>
      </c>
      <c r="AQ2008" t="s">
        <v>13404</v>
      </c>
      <c r="AS2008">
        <v>0</v>
      </c>
      <c r="AT2008">
        <v>0</v>
      </c>
      <c r="AU2008">
        <v>0</v>
      </c>
      <c r="AV2008">
        <v>0</v>
      </c>
      <c r="AW2008">
        <v>0</v>
      </c>
      <c r="AX2008">
        <v>0</v>
      </c>
      <c r="BB2008" t="s">
        <v>63</v>
      </c>
      <c r="BC2008" t="s">
        <v>6153</v>
      </c>
      <c r="BD2008">
        <v>0</v>
      </c>
      <c r="BF2008" t="s">
        <v>108</v>
      </c>
      <c r="BI2008" t="s">
        <v>4889</v>
      </c>
    </row>
    <row r="2009" spans="1:61" x14ac:dyDescent="0.35">
      <c r="A2009" t="s">
        <v>4338</v>
      </c>
      <c r="B2009">
        <v>10000</v>
      </c>
      <c r="C2009">
        <v>10000</v>
      </c>
      <c r="D2009" s="2">
        <v>45779</v>
      </c>
      <c r="E2009" t="s">
        <v>59</v>
      </c>
      <c r="F2009" t="s">
        <v>4339</v>
      </c>
      <c r="G2009" t="s">
        <v>4319</v>
      </c>
      <c r="I2009">
        <v>1</v>
      </c>
      <c r="J2009" t="s">
        <v>183</v>
      </c>
      <c r="K2009">
        <v>32</v>
      </c>
      <c r="L2009" t="s">
        <v>6064</v>
      </c>
      <c r="M2009" t="s">
        <v>516</v>
      </c>
      <c r="N2009" t="s">
        <v>3833</v>
      </c>
      <c r="O2009" s="3">
        <v>1000</v>
      </c>
      <c r="R2009" s="2">
        <v>45777</v>
      </c>
      <c r="T2009">
        <v>1</v>
      </c>
      <c r="U2009" s="3">
        <v>1000</v>
      </c>
      <c r="V2009" t="s">
        <v>65</v>
      </c>
      <c r="W2009">
        <v>4.40170086001E+17</v>
      </c>
      <c r="X2009">
        <v>0</v>
      </c>
      <c r="Y2009" s="3">
        <v>1000</v>
      </c>
      <c r="Z2009">
        <v>0</v>
      </c>
      <c r="AA2009">
        <v>0</v>
      </c>
      <c r="AB2009">
        <v>0</v>
      </c>
      <c r="AC2009">
        <v>0</v>
      </c>
      <c r="AF2009">
        <v>0</v>
      </c>
      <c r="AO2009">
        <v>44017008600100</v>
      </c>
      <c r="AP2009" t="s">
        <v>217</v>
      </c>
      <c r="AQ2009" t="s">
        <v>23595</v>
      </c>
      <c r="AS2009">
        <v>0</v>
      </c>
      <c r="AT2009">
        <v>0</v>
      </c>
      <c r="AU2009">
        <v>0</v>
      </c>
      <c r="AV2009">
        <v>0</v>
      </c>
      <c r="AW2009">
        <v>0</v>
      </c>
      <c r="AX2009">
        <v>0</v>
      </c>
      <c r="BB2009" t="s">
        <v>63</v>
      </c>
      <c r="BC2009" t="s">
        <v>6154</v>
      </c>
      <c r="BD2009">
        <v>0</v>
      </c>
      <c r="BF2009" t="s">
        <v>217</v>
      </c>
      <c r="BI2009" t="s">
        <v>4340</v>
      </c>
    </row>
    <row r="2010" spans="1:61" x14ac:dyDescent="0.35">
      <c r="A2010" t="s">
        <v>4341</v>
      </c>
      <c r="B2010">
        <v>10000</v>
      </c>
      <c r="C2010">
        <v>20000</v>
      </c>
      <c r="D2010" s="2">
        <v>45779</v>
      </c>
      <c r="E2010" t="s">
        <v>59</v>
      </c>
      <c r="F2010" t="s">
        <v>4342</v>
      </c>
      <c r="G2010" t="s">
        <v>1428</v>
      </c>
      <c r="I2010">
        <v>2</v>
      </c>
      <c r="J2010" t="s">
        <v>183</v>
      </c>
      <c r="K2010">
        <v>63</v>
      </c>
      <c r="L2010" t="s">
        <v>6051</v>
      </c>
      <c r="M2010" t="s">
        <v>136</v>
      </c>
      <c r="N2010" t="s">
        <v>3850</v>
      </c>
      <c r="O2010" s="3">
        <v>2500</v>
      </c>
      <c r="R2010" s="2">
        <v>45777</v>
      </c>
      <c r="T2010">
        <v>16</v>
      </c>
      <c r="U2010" s="3">
        <v>40000</v>
      </c>
      <c r="V2010" t="s">
        <v>65</v>
      </c>
      <c r="W2010" t="s">
        <v>1353</v>
      </c>
      <c r="X2010">
        <v>0</v>
      </c>
      <c r="Y2010" s="3">
        <v>40000</v>
      </c>
      <c r="Z2010">
        <v>0</v>
      </c>
      <c r="AA2010">
        <v>0</v>
      </c>
      <c r="AB2010">
        <v>0</v>
      </c>
      <c r="AC2010">
        <v>0</v>
      </c>
      <c r="AF2010">
        <v>0</v>
      </c>
      <c r="AO2010" t="s">
        <v>1354</v>
      </c>
      <c r="AP2010" t="s">
        <v>170</v>
      </c>
      <c r="AQ2010" t="s">
        <v>21526</v>
      </c>
      <c r="AS2010">
        <v>0</v>
      </c>
      <c r="AT2010">
        <v>0</v>
      </c>
      <c r="AU2010">
        <v>0</v>
      </c>
      <c r="AV2010">
        <v>0</v>
      </c>
      <c r="AW2010">
        <v>0</v>
      </c>
      <c r="AX2010">
        <v>0</v>
      </c>
      <c r="BB2010" t="s">
        <v>63</v>
      </c>
      <c r="BC2010" t="s">
        <v>6155</v>
      </c>
      <c r="BD2010">
        <v>0</v>
      </c>
      <c r="BF2010" t="s">
        <v>170</v>
      </c>
      <c r="BI2010" t="s">
        <v>4343</v>
      </c>
    </row>
    <row r="2011" spans="1:61" x14ac:dyDescent="0.35">
      <c r="A2011" t="s">
        <v>4344</v>
      </c>
      <c r="B2011">
        <v>10000</v>
      </c>
      <c r="C2011">
        <v>20000</v>
      </c>
      <c r="D2011" s="2">
        <v>45779</v>
      </c>
      <c r="E2011" t="s">
        <v>59</v>
      </c>
      <c r="F2011" t="s">
        <v>4345</v>
      </c>
      <c r="G2011" t="s">
        <v>1428</v>
      </c>
      <c r="I2011">
        <v>2</v>
      </c>
      <c r="J2011" t="s">
        <v>183</v>
      </c>
      <c r="K2011">
        <v>63</v>
      </c>
      <c r="L2011" t="s">
        <v>6051</v>
      </c>
      <c r="M2011" t="s">
        <v>136</v>
      </c>
      <c r="N2011" t="s">
        <v>3850</v>
      </c>
      <c r="O2011" s="3">
        <v>2500</v>
      </c>
      <c r="R2011" s="2">
        <v>45777</v>
      </c>
      <c r="T2011">
        <v>16</v>
      </c>
      <c r="U2011" s="3">
        <v>40000</v>
      </c>
      <c r="V2011" t="s">
        <v>65</v>
      </c>
      <c r="W2011" t="s">
        <v>3655</v>
      </c>
      <c r="X2011">
        <v>0</v>
      </c>
      <c r="Y2011" s="3">
        <v>40000</v>
      </c>
      <c r="Z2011">
        <v>0</v>
      </c>
      <c r="AA2011">
        <v>0</v>
      </c>
      <c r="AB2011">
        <v>0</v>
      </c>
      <c r="AC2011">
        <v>0</v>
      </c>
      <c r="AF2011">
        <v>0</v>
      </c>
      <c r="AO2011" t="s">
        <v>3656</v>
      </c>
      <c r="AP2011" t="s">
        <v>170</v>
      </c>
      <c r="AQ2011" t="s">
        <v>21526</v>
      </c>
      <c r="AS2011">
        <v>0</v>
      </c>
      <c r="AT2011">
        <v>0</v>
      </c>
      <c r="AU2011">
        <v>0</v>
      </c>
      <c r="AV2011">
        <v>0</v>
      </c>
      <c r="AW2011">
        <v>0</v>
      </c>
      <c r="AX2011">
        <v>0</v>
      </c>
      <c r="BB2011" t="s">
        <v>63</v>
      </c>
      <c r="BC2011" t="s">
        <v>6156</v>
      </c>
      <c r="BD2011">
        <v>0</v>
      </c>
      <c r="BF2011" t="s">
        <v>170</v>
      </c>
      <c r="BI2011" t="s">
        <v>4346</v>
      </c>
    </row>
    <row r="2012" spans="1:61" x14ac:dyDescent="0.35">
      <c r="A2012" t="s">
        <v>4389</v>
      </c>
      <c r="B2012">
        <v>10000</v>
      </c>
      <c r="C2012">
        <v>30000</v>
      </c>
      <c r="D2012" s="2">
        <v>45779</v>
      </c>
      <c r="E2012" t="s">
        <v>59</v>
      </c>
      <c r="F2012" t="s">
        <v>4390</v>
      </c>
      <c r="G2012">
        <v>10620258012</v>
      </c>
      <c r="I2012">
        <v>3</v>
      </c>
      <c r="J2012" t="s">
        <v>183</v>
      </c>
      <c r="K2012">
        <v>85</v>
      </c>
      <c r="L2012" t="s">
        <v>6060</v>
      </c>
      <c r="M2012" t="s">
        <v>940</v>
      </c>
      <c r="N2012" t="s">
        <v>3864</v>
      </c>
      <c r="O2012" s="3">
        <v>1819</v>
      </c>
      <c r="R2012" s="2">
        <v>45777</v>
      </c>
      <c r="T2012">
        <v>11</v>
      </c>
      <c r="U2012" s="3">
        <v>20009</v>
      </c>
      <c r="V2012" t="s">
        <v>65</v>
      </c>
      <c r="W2012" t="s">
        <v>4391</v>
      </c>
      <c r="X2012">
        <v>0</v>
      </c>
      <c r="Y2012" s="3">
        <v>20000</v>
      </c>
      <c r="Z2012">
        <v>9</v>
      </c>
      <c r="AA2012">
        <v>0</v>
      </c>
      <c r="AB2012">
        <v>0</v>
      </c>
      <c r="AC2012">
        <v>0</v>
      </c>
      <c r="AF2012">
        <v>0</v>
      </c>
      <c r="AO2012" t="s">
        <v>4392</v>
      </c>
      <c r="AP2012" t="s">
        <v>108</v>
      </c>
      <c r="AQ2012" t="s">
        <v>13404</v>
      </c>
      <c r="AS2012">
        <v>0</v>
      </c>
      <c r="AT2012">
        <v>0</v>
      </c>
      <c r="AU2012">
        <v>0</v>
      </c>
      <c r="AV2012">
        <v>0</v>
      </c>
      <c r="AW2012">
        <v>0</v>
      </c>
      <c r="AX2012">
        <v>0</v>
      </c>
      <c r="BB2012" t="s">
        <v>63</v>
      </c>
      <c r="BC2012" t="s">
        <v>6157</v>
      </c>
      <c r="BD2012">
        <v>0</v>
      </c>
      <c r="BF2012" t="s">
        <v>108</v>
      </c>
      <c r="BI2012" t="s">
        <v>4393</v>
      </c>
    </row>
    <row r="2013" spans="1:61" x14ac:dyDescent="0.35">
      <c r="A2013" t="s">
        <v>4394</v>
      </c>
      <c r="B2013">
        <v>10000</v>
      </c>
      <c r="C2013">
        <v>30000</v>
      </c>
      <c r="D2013" s="2">
        <v>45779</v>
      </c>
      <c r="E2013" t="s">
        <v>59</v>
      </c>
      <c r="F2013" t="s">
        <v>4395</v>
      </c>
      <c r="G2013">
        <v>10620258009</v>
      </c>
      <c r="I2013">
        <v>3</v>
      </c>
      <c r="J2013" t="s">
        <v>183</v>
      </c>
      <c r="K2013">
        <v>85</v>
      </c>
      <c r="L2013" t="s">
        <v>6060</v>
      </c>
      <c r="M2013" t="s">
        <v>940</v>
      </c>
      <c r="N2013" t="s">
        <v>3864</v>
      </c>
      <c r="O2013" s="3">
        <v>1819</v>
      </c>
      <c r="R2013" s="2">
        <v>45777</v>
      </c>
      <c r="T2013">
        <v>11</v>
      </c>
      <c r="U2013" s="3">
        <v>20009</v>
      </c>
      <c r="V2013" t="s">
        <v>65</v>
      </c>
      <c r="W2013" t="s">
        <v>4397</v>
      </c>
      <c r="X2013">
        <v>0</v>
      </c>
      <c r="Y2013" s="3">
        <v>20000</v>
      </c>
      <c r="Z2013">
        <v>9</v>
      </c>
      <c r="AA2013">
        <v>0</v>
      </c>
      <c r="AB2013">
        <v>0</v>
      </c>
      <c r="AC2013">
        <v>0</v>
      </c>
      <c r="AF2013">
        <v>0</v>
      </c>
      <c r="AO2013" t="s">
        <v>4398</v>
      </c>
      <c r="AP2013" t="s">
        <v>108</v>
      </c>
      <c r="AQ2013" t="s">
        <v>13404</v>
      </c>
      <c r="AS2013">
        <v>0</v>
      </c>
      <c r="AT2013">
        <v>0</v>
      </c>
      <c r="AU2013">
        <v>0</v>
      </c>
      <c r="AV2013">
        <v>0</v>
      </c>
      <c r="AW2013">
        <v>0</v>
      </c>
      <c r="AX2013">
        <v>0</v>
      </c>
      <c r="BB2013" t="s">
        <v>63</v>
      </c>
      <c r="BC2013" t="s">
        <v>6158</v>
      </c>
      <c r="BD2013">
        <v>0</v>
      </c>
      <c r="BF2013" t="s">
        <v>108</v>
      </c>
      <c r="BI2013" t="s">
        <v>4399</v>
      </c>
    </row>
    <row r="2014" spans="1:61" x14ac:dyDescent="0.35">
      <c r="A2014" t="s">
        <v>5718</v>
      </c>
      <c r="B2014">
        <v>10000</v>
      </c>
      <c r="C2014">
        <v>30000</v>
      </c>
      <c r="D2014" s="2">
        <v>45782</v>
      </c>
      <c r="E2014" t="s">
        <v>59</v>
      </c>
      <c r="F2014" s="4">
        <v>0.48532407407407407</v>
      </c>
      <c r="G2014">
        <v>10620258084</v>
      </c>
      <c r="I2014">
        <v>3</v>
      </c>
      <c r="J2014" t="s">
        <v>183</v>
      </c>
      <c r="K2014">
        <v>85</v>
      </c>
      <c r="L2014" t="s">
        <v>6060</v>
      </c>
      <c r="M2014" t="s">
        <v>940</v>
      </c>
      <c r="N2014" t="s">
        <v>3864</v>
      </c>
      <c r="O2014" s="3">
        <v>2728</v>
      </c>
      <c r="R2014" s="2">
        <v>45777</v>
      </c>
      <c r="T2014">
        <v>11</v>
      </c>
      <c r="U2014" s="3">
        <v>30008</v>
      </c>
      <c r="V2014" t="s">
        <v>65</v>
      </c>
      <c r="W2014" t="s">
        <v>5719</v>
      </c>
      <c r="X2014">
        <v>0</v>
      </c>
      <c r="Y2014" s="3">
        <v>30000</v>
      </c>
      <c r="Z2014">
        <v>8</v>
      </c>
      <c r="AA2014">
        <v>0</v>
      </c>
      <c r="AB2014">
        <v>0</v>
      </c>
      <c r="AC2014">
        <v>0</v>
      </c>
      <c r="AF2014">
        <v>0</v>
      </c>
      <c r="AO2014" t="s">
        <v>5720</v>
      </c>
      <c r="AP2014" t="s">
        <v>108</v>
      </c>
      <c r="AQ2014" t="s">
        <v>13404</v>
      </c>
      <c r="AS2014">
        <v>0</v>
      </c>
      <c r="AT2014">
        <v>0</v>
      </c>
      <c r="AU2014">
        <v>0</v>
      </c>
      <c r="AV2014">
        <v>0</v>
      </c>
      <c r="AW2014">
        <v>0</v>
      </c>
      <c r="AX2014">
        <v>0</v>
      </c>
      <c r="BB2014" t="s">
        <v>63</v>
      </c>
      <c r="BC2014" t="s">
        <v>6159</v>
      </c>
      <c r="BD2014">
        <v>0</v>
      </c>
      <c r="BF2014" t="s">
        <v>108</v>
      </c>
      <c r="BI2014" t="s">
        <v>5052</v>
      </c>
    </row>
    <row r="2015" spans="1:61" x14ac:dyDescent="0.35">
      <c r="A2015" t="s">
        <v>4276</v>
      </c>
      <c r="B2015">
        <v>10000</v>
      </c>
      <c r="C2015">
        <v>20000</v>
      </c>
      <c r="D2015" s="2">
        <v>45777</v>
      </c>
      <c r="E2015" t="s">
        <v>59</v>
      </c>
      <c r="F2015" t="s">
        <v>4277</v>
      </c>
      <c r="G2015" t="s">
        <v>4278</v>
      </c>
      <c r="I2015">
        <v>2</v>
      </c>
      <c r="J2015" t="s">
        <v>183</v>
      </c>
      <c r="K2015">
        <v>60</v>
      </c>
      <c r="L2015" t="s">
        <v>6048</v>
      </c>
      <c r="M2015" t="s">
        <v>222</v>
      </c>
      <c r="N2015" t="s">
        <v>3835</v>
      </c>
      <c r="O2015" s="3">
        <v>10000</v>
      </c>
      <c r="R2015" s="2">
        <v>45777</v>
      </c>
      <c r="T2015">
        <v>1</v>
      </c>
      <c r="U2015" s="3">
        <v>10000</v>
      </c>
      <c r="V2015" t="s">
        <v>65</v>
      </c>
      <c r="W2015" t="s">
        <v>4280</v>
      </c>
      <c r="X2015">
        <v>0</v>
      </c>
      <c r="Y2015" s="3">
        <v>10000</v>
      </c>
      <c r="Z2015">
        <v>0</v>
      </c>
      <c r="AA2015">
        <v>0</v>
      </c>
      <c r="AB2015">
        <v>0</v>
      </c>
      <c r="AC2015">
        <v>0</v>
      </c>
      <c r="AF2015">
        <v>0</v>
      </c>
      <c r="AO2015" t="s">
        <v>4281</v>
      </c>
      <c r="AP2015" t="s">
        <v>742</v>
      </c>
      <c r="AQ2015" t="s">
        <v>14125</v>
      </c>
      <c r="AS2015">
        <v>0</v>
      </c>
      <c r="AT2015">
        <v>0</v>
      </c>
      <c r="AU2015">
        <v>0</v>
      </c>
      <c r="AV2015">
        <v>0</v>
      </c>
      <c r="AW2015">
        <v>0</v>
      </c>
      <c r="AX2015">
        <v>0</v>
      </c>
      <c r="BB2015" t="s">
        <v>63</v>
      </c>
      <c r="BC2015" t="s">
        <v>6160</v>
      </c>
      <c r="BD2015">
        <v>0</v>
      </c>
      <c r="BF2015" t="s">
        <v>742</v>
      </c>
      <c r="BI2015" t="s">
        <v>4282</v>
      </c>
    </row>
    <row r="2016" spans="1:61" x14ac:dyDescent="0.35">
      <c r="A2016" t="s">
        <v>4175</v>
      </c>
      <c r="B2016">
        <v>10000</v>
      </c>
      <c r="C2016">
        <v>20000</v>
      </c>
      <c r="D2016" s="2">
        <v>45777</v>
      </c>
      <c r="E2016" t="s">
        <v>59</v>
      </c>
      <c r="F2016" t="s">
        <v>4176</v>
      </c>
      <c r="G2016" t="s">
        <v>4079</v>
      </c>
      <c r="I2016">
        <v>2</v>
      </c>
      <c r="J2016" t="s">
        <v>183</v>
      </c>
      <c r="K2016">
        <v>71</v>
      </c>
      <c r="L2016" t="s">
        <v>6057</v>
      </c>
      <c r="M2016" t="s">
        <v>368</v>
      </c>
      <c r="N2016" t="s">
        <v>3857</v>
      </c>
      <c r="O2016">
        <v>834</v>
      </c>
      <c r="R2016" s="2">
        <v>45777</v>
      </c>
      <c r="T2016">
        <v>6</v>
      </c>
      <c r="U2016" s="3">
        <v>5004</v>
      </c>
      <c r="V2016" t="s">
        <v>65</v>
      </c>
      <c r="W2016">
        <v>83614970001</v>
      </c>
      <c r="X2016">
        <v>0</v>
      </c>
      <c r="Y2016" s="3">
        <v>5000</v>
      </c>
      <c r="Z2016">
        <v>4</v>
      </c>
      <c r="AA2016">
        <v>0</v>
      </c>
      <c r="AB2016">
        <v>0</v>
      </c>
      <c r="AC2016">
        <v>0</v>
      </c>
      <c r="AF2016">
        <v>0</v>
      </c>
      <c r="AO2016">
        <v>8361497</v>
      </c>
      <c r="AP2016" t="s">
        <v>162</v>
      </c>
      <c r="AQ2016" t="s">
        <v>8373</v>
      </c>
      <c r="AS2016">
        <v>0</v>
      </c>
      <c r="AT2016">
        <v>0</v>
      </c>
      <c r="AU2016">
        <v>0</v>
      </c>
      <c r="AV2016">
        <v>0</v>
      </c>
      <c r="AW2016">
        <v>0</v>
      </c>
      <c r="AX2016">
        <v>0</v>
      </c>
      <c r="BB2016" t="s">
        <v>63</v>
      </c>
      <c r="BC2016" t="s">
        <v>6161</v>
      </c>
      <c r="BD2016">
        <v>0</v>
      </c>
      <c r="BF2016" t="s">
        <v>162</v>
      </c>
      <c r="BI2016" t="s">
        <v>4080</v>
      </c>
    </row>
    <row r="2017" spans="1:61" x14ac:dyDescent="0.35">
      <c r="A2017" t="s">
        <v>4177</v>
      </c>
      <c r="B2017">
        <v>10000</v>
      </c>
      <c r="C2017">
        <v>20000</v>
      </c>
      <c r="D2017" s="2">
        <v>45777</v>
      </c>
      <c r="E2017" t="s">
        <v>59</v>
      </c>
      <c r="F2017" t="s">
        <v>4178</v>
      </c>
      <c r="G2017" t="s">
        <v>4079</v>
      </c>
      <c r="I2017">
        <v>2</v>
      </c>
      <c r="J2017" t="s">
        <v>183</v>
      </c>
      <c r="K2017">
        <v>71</v>
      </c>
      <c r="L2017" t="s">
        <v>6057</v>
      </c>
      <c r="M2017" t="s">
        <v>368</v>
      </c>
      <c r="N2017" t="s">
        <v>3857</v>
      </c>
      <c r="O2017" s="3">
        <v>1167</v>
      </c>
      <c r="R2017" s="2">
        <v>45777</v>
      </c>
      <c r="T2017">
        <v>6</v>
      </c>
      <c r="U2017" s="3">
        <v>7002</v>
      </c>
      <c r="V2017" t="s">
        <v>65</v>
      </c>
      <c r="W2017">
        <v>83615120001</v>
      </c>
      <c r="X2017">
        <v>0</v>
      </c>
      <c r="Y2017" s="3">
        <v>7000</v>
      </c>
      <c r="Z2017">
        <v>2</v>
      </c>
      <c r="AA2017">
        <v>0</v>
      </c>
      <c r="AB2017">
        <v>0</v>
      </c>
      <c r="AC2017">
        <v>0</v>
      </c>
      <c r="AF2017">
        <v>0</v>
      </c>
      <c r="AO2017">
        <v>8361512</v>
      </c>
      <c r="AP2017" t="s">
        <v>162</v>
      </c>
      <c r="AQ2017" t="s">
        <v>8373</v>
      </c>
      <c r="AS2017">
        <v>0</v>
      </c>
      <c r="AT2017">
        <v>0</v>
      </c>
      <c r="AU2017">
        <v>0</v>
      </c>
      <c r="AV2017">
        <v>0</v>
      </c>
      <c r="AW2017">
        <v>0</v>
      </c>
      <c r="AX2017">
        <v>0</v>
      </c>
      <c r="BB2017" t="s">
        <v>63</v>
      </c>
      <c r="BC2017" t="s">
        <v>6162</v>
      </c>
      <c r="BD2017">
        <v>0</v>
      </c>
      <c r="BF2017" t="s">
        <v>162</v>
      </c>
      <c r="BI2017" t="s">
        <v>4080</v>
      </c>
    </row>
    <row r="2018" spans="1:61" x14ac:dyDescent="0.35">
      <c r="A2018" t="s">
        <v>4400</v>
      </c>
      <c r="B2018">
        <v>10000</v>
      </c>
      <c r="C2018">
        <v>10000</v>
      </c>
      <c r="D2018" s="2">
        <v>45779</v>
      </c>
      <c r="E2018" t="s">
        <v>59</v>
      </c>
      <c r="F2018" t="s">
        <v>4401</v>
      </c>
      <c r="G2018" t="s">
        <v>4079</v>
      </c>
      <c r="I2018">
        <v>1</v>
      </c>
      <c r="J2018" t="s">
        <v>183</v>
      </c>
      <c r="K2018">
        <v>72</v>
      </c>
      <c r="L2018" t="s">
        <v>6056</v>
      </c>
      <c r="M2018" t="s">
        <v>869</v>
      </c>
      <c r="N2018" t="s">
        <v>3829</v>
      </c>
      <c r="O2018" s="3">
        <v>1750</v>
      </c>
      <c r="R2018" s="2">
        <v>45777</v>
      </c>
      <c r="T2018">
        <v>4</v>
      </c>
      <c r="U2018" s="3">
        <v>7000</v>
      </c>
      <c r="V2018" t="s">
        <v>65</v>
      </c>
      <c r="W2018">
        <v>5000444140001</v>
      </c>
      <c r="X2018">
        <v>0</v>
      </c>
      <c r="Y2018" s="3">
        <v>5000</v>
      </c>
      <c r="Z2018" s="3">
        <v>2000</v>
      </c>
      <c r="AA2018">
        <v>0</v>
      </c>
      <c r="AB2018">
        <v>0</v>
      </c>
      <c r="AC2018">
        <v>0</v>
      </c>
      <c r="AF2018">
        <v>0</v>
      </c>
      <c r="AO2018">
        <v>500044414</v>
      </c>
      <c r="AP2018" t="s">
        <v>162</v>
      </c>
      <c r="AQ2018" t="s">
        <v>8373</v>
      </c>
      <c r="AS2018">
        <v>0</v>
      </c>
      <c r="AT2018">
        <v>0</v>
      </c>
      <c r="AU2018">
        <v>0</v>
      </c>
      <c r="AV2018">
        <v>0</v>
      </c>
      <c r="AW2018">
        <v>0</v>
      </c>
      <c r="AX2018">
        <v>0</v>
      </c>
      <c r="BB2018" t="s">
        <v>63</v>
      </c>
      <c r="BC2018" t="s">
        <v>6163</v>
      </c>
      <c r="BD2018">
        <v>0</v>
      </c>
      <c r="BF2018" t="s">
        <v>162</v>
      </c>
      <c r="BI2018" t="s">
        <v>4402</v>
      </c>
    </row>
    <row r="2019" spans="1:61" x14ac:dyDescent="0.35">
      <c r="A2019" t="s">
        <v>4403</v>
      </c>
      <c r="B2019">
        <v>10000</v>
      </c>
      <c r="C2019">
        <v>10000</v>
      </c>
      <c r="D2019" s="2">
        <v>45779</v>
      </c>
      <c r="E2019" t="s">
        <v>59</v>
      </c>
      <c r="F2019" t="s">
        <v>4404</v>
      </c>
      <c r="G2019" t="s">
        <v>4079</v>
      </c>
      <c r="I2019">
        <v>1</v>
      </c>
      <c r="J2019" t="s">
        <v>183</v>
      </c>
      <c r="K2019">
        <v>72</v>
      </c>
      <c r="L2019" t="s">
        <v>6056</v>
      </c>
      <c r="M2019" t="s">
        <v>869</v>
      </c>
      <c r="N2019" t="s">
        <v>3829</v>
      </c>
      <c r="O2019" s="3">
        <v>1750</v>
      </c>
      <c r="R2019" s="2">
        <v>45777</v>
      </c>
      <c r="T2019">
        <v>4</v>
      </c>
      <c r="U2019" s="3">
        <v>7000</v>
      </c>
      <c r="V2019" t="s">
        <v>65</v>
      </c>
      <c r="W2019">
        <v>5000444260001</v>
      </c>
      <c r="X2019">
        <v>0</v>
      </c>
      <c r="Y2019" s="3">
        <v>5000</v>
      </c>
      <c r="Z2019" s="3">
        <v>2000</v>
      </c>
      <c r="AA2019">
        <v>0</v>
      </c>
      <c r="AB2019">
        <v>0</v>
      </c>
      <c r="AC2019">
        <v>0</v>
      </c>
      <c r="AF2019">
        <v>0</v>
      </c>
      <c r="AO2019">
        <v>500044426</v>
      </c>
      <c r="AP2019" t="s">
        <v>162</v>
      </c>
      <c r="AQ2019" t="s">
        <v>8373</v>
      </c>
      <c r="AS2019">
        <v>0</v>
      </c>
      <c r="AT2019">
        <v>0</v>
      </c>
      <c r="AU2019">
        <v>0</v>
      </c>
      <c r="AV2019">
        <v>0</v>
      </c>
      <c r="AW2019">
        <v>0</v>
      </c>
      <c r="AX2019">
        <v>0</v>
      </c>
      <c r="BB2019" t="s">
        <v>63</v>
      </c>
      <c r="BC2019" t="s">
        <v>6164</v>
      </c>
      <c r="BD2019">
        <v>0</v>
      </c>
      <c r="BF2019" t="s">
        <v>162</v>
      </c>
      <c r="BI2019" t="s">
        <v>4402</v>
      </c>
    </row>
    <row r="2020" spans="1:61" x14ac:dyDescent="0.35">
      <c r="A2020" t="s">
        <v>4405</v>
      </c>
      <c r="B2020">
        <v>10000</v>
      </c>
      <c r="C2020">
        <v>10000</v>
      </c>
      <c r="D2020" s="2">
        <v>45779</v>
      </c>
      <c r="E2020" t="s">
        <v>59</v>
      </c>
      <c r="F2020" t="s">
        <v>4406</v>
      </c>
      <c r="G2020" t="s">
        <v>4079</v>
      </c>
      <c r="I2020">
        <v>1</v>
      </c>
      <c r="J2020" t="s">
        <v>183</v>
      </c>
      <c r="K2020">
        <v>72</v>
      </c>
      <c r="L2020" t="s">
        <v>6056</v>
      </c>
      <c r="M2020" t="s">
        <v>869</v>
      </c>
      <c r="N2020" t="s">
        <v>3829</v>
      </c>
      <c r="O2020" s="3">
        <v>1750</v>
      </c>
      <c r="R2020" s="2">
        <v>45777</v>
      </c>
      <c r="T2020">
        <v>4</v>
      </c>
      <c r="U2020" s="3">
        <v>7000</v>
      </c>
      <c r="V2020" t="s">
        <v>65</v>
      </c>
      <c r="W2020">
        <v>5000635520001</v>
      </c>
      <c r="X2020">
        <v>0</v>
      </c>
      <c r="Y2020" s="3">
        <v>5000</v>
      </c>
      <c r="Z2020" s="3">
        <v>2000</v>
      </c>
      <c r="AA2020">
        <v>0</v>
      </c>
      <c r="AB2020">
        <v>0</v>
      </c>
      <c r="AC2020">
        <v>0</v>
      </c>
      <c r="AF2020">
        <v>0</v>
      </c>
      <c r="AO2020">
        <v>500063552</v>
      </c>
      <c r="AP2020" t="s">
        <v>162</v>
      </c>
      <c r="AQ2020" t="s">
        <v>8373</v>
      </c>
      <c r="AS2020">
        <v>0</v>
      </c>
      <c r="AT2020">
        <v>0</v>
      </c>
      <c r="AU2020">
        <v>0</v>
      </c>
      <c r="AV2020">
        <v>0</v>
      </c>
      <c r="AW2020">
        <v>0</v>
      </c>
      <c r="AX2020">
        <v>0</v>
      </c>
      <c r="BB2020" t="s">
        <v>63</v>
      </c>
      <c r="BC2020" t="s">
        <v>6165</v>
      </c>
      <c r="BD2020">
        <v>0</v>
      </c>
      <c r="BF2020" t="s">
        <v>162</v>
      </c>
      <c r="BI2020" t="s">
        <v>4402</v>
      </c>
    </row>
    <row r="2021" spans="1:61" x14ac:dyDescent="0.35">
      <c r="A2021" t="s">
        <v>4407</v>
      </c>
      <c r="B2021">
        <v>10000</v>
      </c>
      <c r="C2021">
        <v>10000</v>
      </c>
      <c r="D2021" s="2">
        <v>45779</v>
      </c>
      <c r="E2021" t="s">
        <v>59</v>
      </c>
      <c r="F2021" t="s">
        <v>4408</v>
      </c>
      <c r="G2021" t="s">
        <v>4079</v>
      </c>
      <c r="I2021">
        <v>1</v>
      </c>
      <c r="J2021" t="s">
        <v>183</v>
      </c>
      <c r="K2021">
        <v>72</v>
      </c>
      <c r="L2021" t="s">
        <v>6056</v>
      </c>
      <c r="M2021" t="s">
        <v>869</v>
      </c>
      <c r="N2021" t="s">
        <v>3829</v>
      </c>
      <c r="O2021" s="3">
        <v>1750</v>
      </c>
      <c r="R2021" s="2">
        <v>45777</v>
      </c>
      <c r="T2021">
        <v>4</v>
      </c>
      <c r="U2021" s="3">
        <v>7000</v>
      </c>
      <c r="V2021" t="s">
        <v>65</v>
      </c>
      <c r="W2021">
        <v>5000444070001</v>
      </c>
      <c r="X2021">
        <v>0</v>
      </c>
      <c r="Y2021" s="3">
        <v>5000</v>
      </c>
      <c r="Z2021" s="3">
        <v>2000</v>
      </c>
      <c r="AA2021">
        <v>0</v>
      </c>
      <c r="AB2021">
        <v>0</v>
      </c>
      <c r="AC2021">
        <v>0</v>
      </c>
      <c r="AF2021">
        <v>0</v>
      </c>
      <c r="AO2021">
        <v>500044407</v>
      </c>
      <c r="AP2021" t="s">
        <v>162</v>
      </c>
      <c r="AQ2021" t="s">
        <v>8373</v>
      </c>
      <c r="AS2021">
        <v>0</v>
      </c>
      <c r="AT2021">
        <v>0</v>
      </c>
      <c r="AU2021">
        <v>0</v>
      </c>
      <c r="AV2021">
        <v>0</v>
      </c>
      <c r="AW2021">
        <v>0</v>
      </c>
      <c r="AX2021">
        <v>0</v>
      </c>
      <c r="BB2021" t="s">
        <v>63</v>
      </c>
      <c r="BC2021" t="s">
        <v>6166</v>
      </c>
      <c r="BD2021">
        <v>0</v>
      </c>
      <c r="BF2021" t="s">
        <v>162</v>
      </c>
      <c r="BI2021" t="s">
        <v>4409</v>
      </c>
    </row>
    <row r="2022" spans="1:61" x14ac:dyDescent="0.35">
      <c r="A2022" t="s">
        <v>4283</v>
      </c>
      <c r="B2022">
        <v>10000</v>
      </c>
      <c r="C2022">
        <v>10000</v>
      </c>
      <c r="D2022" s="2">
        <v>45777</v>
      </c>
      <c r="E2022" t="s">
        <v>59</v>
      </c>
      <c r="F2022" t="s">
        <v>4284</v>
      </c>
      <c r="G2022" t="s">
        <v>4285</v>
      </c>
      <c r="I2022">
        <v>1</v>
      </c>
      <c r="J2022" t="s">
        <v>183</v>
      </c>
      <c r="K2022">
        <v>61</v>
      </c>
      <c r="L2022" t="s">
        <v>6046</v>
      </c>
      <c r="M2022" t="s">
        <v>209</v>
      </c>
      <c r="N2022" t="s">
        <v>3802</v>
      </c>
      <c r="O2022">
        <v>200</v>
      </c>
      <c r="R2022" s="2">
        <v>45777</v>
      </c>
      <c r="T2022">
        <v>1</v>
      </c>
      <c r="U2022">
        <v>200</v>
      </c>
      <c r="V2022" t="s">
        <v>65</v>
      </c>
      <c r="W2022" t="s">
        <v>768</v>
      </c>
      <c r="X2022">
        <v>0</v>
      </c>
      <c r="Y2022">
        <v>200</v>
      </c>
      <c r="Z2022">
        <v>0</v>
      </c>
      <c r="AA2022">
        <v>0</v>
      </c>
      <c r="AB2022">
        <v>0</v>
      </c>
      <c r="AC2022">
        <v>0</v>
      </c>
      <c r="AF2022">
        <v>0</v>
      </c>
      <c r="AO2022" t="s">
        <v>769</v>
      </c>
      <c r="AP2022" t="s">
        <v>762</v>
      </c>
      <c r="AQ2022" t="s">
        <v>11696</v>
      </c>
      <c r="AS2022">
        <v>0</v>
      </c>
      <c r="AT2022">
        <v>0</v>
      </c>
      <c r="AU2022">
        <v>0</v>
      </c>
      <c r="AV2022">
        <v>0</v>
      </c>
      <c r="AW2022">
        <v>0</v>
      </c>
      <c r="AX2022">
        <v>0</v>
      </c>
      <c r="BB2022" t="s">
        <v>63</v>
      </c>
      <c r="BC2022" t="s">
        <v>6167</v>
      </c>
      <c r="BD2022">
        <v>0</v>
      </c>
      <c r="BF2022" t="s">
        <v>762</v>
      </c>
      <c r="BI2022" t="s">
        <v>4287</v>
      </c>
    </row>
    <row r="2023" spans="1:61" x14ac:dyDescent="0.35">
      <c r="A2023" t="s">
        <v>4347</v>
      </c>
      <c r="B2023">
        <v>10000</v>
      </c>
      <c r="C2023">
        <v>10000</v>
      </c>
      <c r="D2023" s="2">
        <v>45779</v>
      </c>
      <c r="E2023" t="s">
        <v>59</v>
      </c>
      <c r="F2023" t="s">
        <v>4348</v>
      </c>
      <c r="G2023" t="s">
        <v>4349</v>
      </c>
      <c r="I2023">
        <v>1</v>
      </c>
      <c r="J2023" t="s">
        <v>183</v>
      </c>
      <c r="K2023">
        <v>31</v>
      </c>
      <c r="L2023" t="s">
        <v>6061</v>
      </c>
      <c r="M2023" t="s">
        <v>2529</v>
      </c>
      <c r="N2023" t="s">
        <v>3807</v>
      </c>
      <c r="O2023" s="3">
        <v>2500</v>
      </c>
      <c r="R2023" s="2">
        <v>45777</v>
      </c>
      <c r="T2023">
        <v>40</v>
      </c>
      <c r="U2023" s="3">
        <v>100000</v>
      </c>
      <c r="V2023" t="s">
        <v>65</v>
      </c>
      <c r="W2023" t="s">
        <v>4351</v>
      </c>
      <c r="X2023">
        <v>0</v>
      </c>
      <c r="Y2023" s="3">
        <v>100000</v>
      </c>
      <c r="Z2023">
        <v>0</v>
      </c>
      <c r="AA2023">
        <v>0</v>
      </c>
      <c r="AB2023">
        <v>0</v>
      </c>
      <c r="AC2023">
        <v>0</v>
      </c>
      <c r="AF2023">
        <v>0</v>
      </c>
      <c r="AO2023" t="s">
        <v>4352</v>
      </c>
      <c r="AP2023" t="s">
        <v>1347</v>
      </c>
      <c r="AQ2023" t="s">
        <v>21363</v>
      </c>
      <c r="AS2023">
        <v>0</v>
      </c>
      <c r="AT2023">
        <v>0</v>
      </c>
      <c r="AU2023">
        <v>0</v>
      </c>
      <c r="AV2023">
        <v>0</v>
      </c>
      <c r="AW2023">
        <v>0</v>
      </c>
      <c r="AX2023">
        <v>0</v>
      </c>
      <c r="BB2023" t="s">
        <v>63</v>
      </c>
      <c r="BC2023" t="s">
        <v>6168</v>
      </c>
      <c r="BD2023">
        <v>0</v>
      </c>
      <c r="BF2023" t="s">
        <v>1347</v>
      </c>
      <c r="BI2023" t="s">
        <v>4353</v>
      </c>
    </row>
    <row r="2024" spans="1:61" x14ac:dyDescent="0.35">
      <c r="A2024" t="s">
        <v>6169</v>
      </c>
      <c r="B2024">
        <v>10000</v>
      </c>
      <c r="C2024">
        <v>20000</v>
      </c>
      <c r="D2024" s="2">
        <v>45784</v>
      </c>
      <c r="E2024" t="s">
        <v>59</v>
      </c>
      <c r="F2024" t="s">
        <v>6170</v>
      </c>
      <c r="G2024">
        <v>10620258076</v>
      </c>
      <c r="I2024">
        <v>2</v>
      </c>
      <c r="J2024" t="s">
        <v>183</v>
      </c>
      <c r="K2024">
        <v>77</v>
      </c>
      <c r="L2024" t="s">
        <v>6043</v>
      </c>
      <c r="M2024" t="s">
        <v>192</v>
      </c>
      <c r="N2024" t="s">
        <v>3848</v>
      </c>
      <c r="O2024" s="3">
        <v>12160</v>
      </c>
      <c r="R2024" s="2">
        <v>45777</v>
      </c>
      <c r="T2024">
        <v>88</v>
      </c>
      <c r="U2024" s="3">
        <v>1070080</v>
      </c>
      <c r="V2024" t="s">
        <v>65</v>
      </c>
      <c r="W2024" t="s">
        <v>1506</v>
      </c>
      <c r="X2024">
        <v>0</v>
      </c>
      <c r="Y2024" s="3">
        <v>1000000</v>
      </c>
      <c r="Z2024" s="3">
        <v>70080</v>
      </c>
      <c r="AA2024">
        <v>0</v>
      </c>
      <c r="AB2024">
        <v>0</v>
      </c>
      <c r="AC2024">
        <v>0</v>
      </c>
      <c r="AF2024">
        <v>0</v>
      </c>
      <c r="AO2024" t="s">
        <v>1507</v>
      </c>
      <c r="AP2024" t="s">
        <v>108</v>
      </c>
      <c r="AQ2024" t="s">
        <v>13404</v>
      </c>
      <c r="AS2024">
        <v>0</v>
      </c>
      <c r="AT2024">
        <v>0</v>
      </c>
      <c r="AU2024">
        <v>0</v>
      </c>
      <c r="AV2024">
        <v>0</v>
      </c>
      <c r="AW2024">
        <v>0</v>
      </c>
      <c r="AX2024">
        <v>0</v>
      </c>
      <c r="BB2024" t="s">
        <v>63</v>
      </c>
      <c r="BC2024" t="s">
        <v>6171</v>
      </c>
      <c r="BD2024">
        <v>0</v>
      </c>
      <c r="BF2024" t="s">
        <v>108</v>
      </c>
      <c r="BI2024" t="s">
        <v>6172</v>
      </c>
    </row>
    <row r="2025" spans="1:61" x14ac:dyDescent="0.35">
      <c r="A2025" t="s">
        <v>4288</v>
      </c>
      <c r="B2025">
        <v>10000</v>
      </c>
      <c r="C2025">
        <v>10000</v>
      </c>
      <c r="D2025" s="2">
        <v>45777</v>
      </c>
      <c r="E2025" t="s">
        <v>59</v>
      </c>
      <c r="F2025" t="s">
        <v>4271</v>
      </c>
      <c r="G2025" t="s">
        <v>339</v>
      </c>
      <c r="I2025">
        <v>1</v>
      </c>
      <c r="J2025" t="s">
        <v>183</v>
      </c>
      <c r="K2025">
        <v>78</v>
      </c>
      <c r="L2025" t="s">
        <v>6047</v>
      </c>
      <c r="M2025" t="s">
        <v>216</v>
      </c>
      <c r="N2025" t="s">
        <v>3803</v>
      </c>
      <c r="O2025">
        <v>100</v>
      </c>
      <c r="R2025" s="2">
        <v>45777</v>
      </c>
      <c r="T2025">
        <v>1</v>
      </c>
      <c r="U2025">
        <v>100</v>
      </c>
      <c r="V2025" t="s">
        <v>65</v>
      </c>
      <c r="W2025" t="s">
        <v>4273</v>
      </c>
      <c r="X2025">
        <v>0</v>
      </c>
      <c r="Y2025">
        <v>100</v>
      </c>
      <c r="Z2025">
        <v>0</v>
      </c>
      <c r="AA2025">
        <v>0</v>
      </c>
      <c r="AB2025">
        <v>0</v>
      </c>
      <c r="AC2025">
        <v>0</v>
      </c>
      <c r="AF2025">
        <v>0</v>
      </c>
      <c r="AO2025" t="s">
        <v>4274</v>
      </c>
      <c r="AP2025" t="s">
        <v>3973</v>
      </c>
      <c r="AQ2025" t="s">
        <v>9044</v>
      </c>
      <c r="AS2025">
        <v>0</v>
      </c>
      <c r="AT2025">
        <v>0</v>
      </c>
      <c r="AU2025">
        <v>0</v>
      </c>
      <c r="AV2025">
        <v>0</v>
      </c>
      <c r="AW2025">
        <v>0</v>
      </c>
      <c r="AX2025">
        <v>0</v>
      </c>
      <c r="BB2025" t="s">
        <v>63</v>
      </c>
      <c r="BC2025" t="s">
        <v>6173</v>
      </c>
      <c r="BD2025">
        <v>0</v>
      </c>
      <c r="BF2025" t="s">
        <v>3973</v>
      </c>
      <c r="BI2025" t="s">
        <v>4289</v>
      </c>
    </row>
    <row r="2026" spans="1:61" x14ac:dyDescent="0.35">
      <c r="A2026" t="s">
        <v>4354</v>
      </c>
      <c r="B2026">
        <v>10000</v>
      </c>
      <c r="C2026">
        <v>10000</v>
      </c>
      <c r="D2026" s="2">
        <v>45779</v>
      </c>
      <c r="E2026" t="s">
        <v>59</v>
      </c>
      <c r="F2026" t="s">
        <v>4348</v>
      </c>
      <c r="G2026" t="s">
        <v>2739</v>
      </c>
      <c r="I2026">
        <v>1</v>
      </c>
      <c r="J2026" t="s">
        <v>183</v>
      </c>
      <c r="K2026">
        <v>59</v>
      </c>
      <c r="L2026" t="s">
        <v>6045</v>
      </c>
      <c r="M2026" t="s">
        <v>73</v>
      </c>
      <c r="N2026" t="s">
        <v>3811</v>
      </c>
      <c r="O2026" s="3">
        <v>1298</v>
      </c>
      <c r="R2026" s="2">
        <v>45777</v>
      </c>
      <c r="T2026">
        <v>2</v>
      </c>
      <c r="U2026" s="3">
        <v>2595</v>
      </c>
      <c r="V2026" t="s">
        <v>65</v>
      </c>
      <c r="W2026">
        <v>150387540001</v>
      </c>
      <c r="X2026">
        <v>0</v>
      </c>
      <c r="Y2026" s="3">
        <v>2595</v>
      </c>
      <c r="Z2026">
        <v>0</v>
      </c>
      <c r="AA2026">
        <v>0</v>
      </c>
      <c r="AB2026">
        <v>0</v>
      </c>
      <c r="AC2026">
        <v>0</v>
      </c>
      <c r="AF2026">
        <v>0</v>
      </c>
      <c r="AO2026">
        <v>15038754</v>
      </c>
      <c r="AP2026" t="s">
        <v>571</v>
      </c>
      <c r="AQ2026" t="s">
        <v>14937</v>
      </c>
      <c r="AS2026">
        <v>0</v>
      </c>
      <c r="AT2026">
        <v>0</v>
      </c>
      <c r="AU2026">
        <v>0</v>
      </c>
      <c r="AV2026">
        <v>0</v>
      </c>
      <c r="AW2026">
        <v>0</v>
      </c>
      <c r="AX2026">
        <v>0</v>
      </c>
      <c r="BB2026" t="s">
        <v>63</v>
      </c>
      <c r="BC2026" t="s">
        <v>6174</v>
      </c>
      <c r="BD2026">
        <v>0</v>
      </c>
      <c r="BF2026" t="s">
        <v>571</v>
      </c>
      <c r="BI2026" t="s">
        <v>4355</v>
      </c>
    </row>
    <row r="2027" spans="1:61" x14ac:dyDescent="0.35">
      <c r="A2027" t="s">
        <v>4354</v>
      </c>
      <c r="B2027">
        <v>20000</v>
      </c>
      <c r="C2027">
        <v>10000</v>
      </c>
      <c r="D2027" s="2">
        <v>45779</v>
      </c>
      <c r="E2027" t="s">
        <v>59</v>
      </c>
      <c r="F2027" t="s">
        <v>4348</v>
      </c>
      <c r="G2027" t="s">
        <v>2739</v>
      </c>
      <c r="I2027">
        <v>1</v>
      </c>
      <c r="J2027" t="s">
        <v>183</v>
      </c>
      <c r="K2027">
        <v>59</v>
      </c>
      <c r="L2027" t="s">
        <v>6045</v>
      </c>
      <c r="M2027" t="s">
        <v>73</v>
      </c>
      <c r="N2027" t="s">
        <v>3811</v>
      </c>
      <c r="O2027" s="3">
        <v>1298</v>
      </c>
      <c r="R2027" s="2">
        <v>45777</v>
      </c>
      <c r="T2027">
        <v>2</v>
      </c>
      <c r="U2027" s="3">
        <v>2595</v>
      </c>
      <c r="V2027" t="s">
        <v>65</v>
      </c>
      <c r="W2027">
        <v>150387540001</v>
      </c>
      <c r="X2027">
        <v>0</v>
      </c>
      <c r="Y2027" s="3">
        <v>2595</v>
      </c>
      <c r="Z2027">
        <v>0</v>
      </c>
      <c r="AA2027">
        <v>0</v>
      </c>
      <c r="AB2027">
        <v>0</v>
      </c>
      <c r="AC2027">
        <v>0</v>
      </c>
      <c r="AF2027">
        <v>0</v>
      </c>
      <c r="AO2027">
        <v>15038754</v>
      </c>
      <c r="AP2027" t="s">
        <v>571</v>
      </c>
      <c r="AQ2027" t="s">
        <v>14937</v>
      </c>
      <c r="AS2027">
        <v>0</v>
      </c>
      <c r="AT2027">
        <v>0</v>
      </c>
      <c r="AU2027">
        <v>0</v>
      </c>
      <c r="AV2027">
        <v>0</v>
      </c>
      <c r="AW2027">
        <v>0</v>
      </c>
      <c r="AX2027">
        <v>0</v>
      </c>
      <c r="BB2027" t="s">
        <v>63</v>
      </c>
      <c r="BC2027" t="s">
        <v>6174</v>
      </c>
      <c r="BD2027">
        <v>0</v>
      </c>
      <c r="BF2027" t="s">
        <v>571</v>
      </c>
      <c r="BI2027" t="s">
        <v>4355</v>
      </c>
    </row>
    <row r="2028" spans="1:61" x14ac:dyDescent="0.35">
      <c r="A2028" t="s">
        <v>4354</v>
      </c>
      <c r="B2028">
        <v>30000</v>
      </c>
      <c r="C2028">
        <v>10000</v>
      </c>
      <c r="D2028" s="2">
        <v>45779</v>
      </c>
      <c r="E2028" t="s">
        <v>59</v>
      </c>
      <c r="F2028" t="s">
        <v>4348</v>
      </c>
      <c r="G2028" t="s">
        <v>2739</v>
      </c>
      <c r="I2028">
        <v>1</v>
      </c>
      <c r="J2028" t="s">
        <v>183</v>
      </c>
      <c r="K2028">
        <v>59</v>
      </c>
      <c r="L2028" t="s">
        <v>6045</v>
      </c>
      <c r="M2028" t="s">
        <v>73</v>
      </c>
      <c r="N2028" t="s">
        <v>3811</v>
      </c>
      <c r="O2028" s="3">
        <v>2595</v>
      </c>
      <c r="R2028" s="2">
        <v>45777</v>
      </c>
      <c r="T2028">
        <v>2</v>
      </c>
      <c r="U2028" s="3">
        <v>5190</v>
      </c>
      <c r="V2028" t="s">
        <v>65</v>
      </c>
      <c r="W2028">
        <v>150387540001</v>
      </c>
      <c r="X2028">
        <v>0</v>
      </c>
      <c r="Y2028" s="3">
        <v>5190</v>
      </c>
      <c r="Z2028">
        <v>0</v>
      </c>
      <c r="AA2028">
        <v>0</v>
      </c>
      <c r="AB2028">
        <v>0</v>
      </c>
      <c r="AC2028">
        <v>0</v>
      </c>
      <c r="AF2028">
        <v>0</v>
      </c>
      <c r="AO2028">
        <v>15038754</v>
      </c>
      <c r="AP2028" t="s">
        <v>571</v>
      </c>
      <c r="AQ2028" t="s">
        <v>14937</v>
      </c>
      <c r="AS2028">
        <v>0</v>
      </c>
      <c r="AT2028">
        <v>0</v>
      </c>
      <c r="AU2028">
        <v>0</v>
      </c>
      <c r="AV2028">
        <v>0</v>
      </c>
      <c r="AW2028">
        <v>0</v>
      </c>
      <c r="AX2028">
        <v>0</v>
      </c>
      <c r="BB2028" t="s">
        <v>63</v>
      </c>
      <c r="BC2028" t="s">
        <v>6174</v>
      </c>
      <c r="BD2028">
        <v>0</v>
      </c>
      <c r="BF2028" t="s">
        <v>571</v>
      </c>
      <c r="BI2028" t="s">
        <v>4355</v>
      </c>
    </row>
    <row r="2029" spans="1:61" x14ac:dyDescent="0.35">
      <c r="A2029" t="s">
        <v>4356</v>
      </c>
      <c r="B2029">
        <v>10000</v>
      </c>
      <c r="C2029">
        <v>30000</v>
      </c>
      <c r="D2029" s="2">
        <v>45779</v>
      </c>
      <c r="E2029" t="s">
        <v>59</v>
      </c>
      <c r="F2029" t="s">
        <v>4357</v>
      </c>
      <c r="G2029" t="s">
        <v>1428</v>
      </c>
      <c r="I2029">
        <v>2</v>
      </c>
      <c r="J2029" t="s">
        <v>183</v>
      </c>
      <c r="K2029">
        <v>63</v>
      </c>
      <c r="L2029" t="s">
        <v>6051</v>
      </c>
      <c r="M2029" t="s">
        <v>136</v>
      </c>
      <c r="N2029" t="s">
        <v>3850</v>
      </c>
      <c r="O2029" s="3">
        <v>5000</v>
      </c>
      <c r="R2029" s="2">
        <v>45777</v>
      </c>
      <c r="T2029">
        <v>16</v>
      </c>
      <c r="U2029" s="3">
        <v>80000</v>
      </c>
      <c r="V2029" t="s">
        <v>65</v>
      </c>
      <c r="W2029" t="s">
        <v>2383</v>
      </c>
      <c r="X2029">
        <v>0</v>
      </c>
      <c r="Y2029" s="3">
        <v>80000</v>
      </c>
      <c r="Z2029">
        <v>0</v>
      </c>
      <c r="AA2029">
        <v>0</v>
      </c>
      <c r="AB2029">
        <v>0</v>
      </c>
      <c r="AC2029">
        <v>0</v>
      </c>
      <c r="AF2029">
        <v>0</v>
      </c>
      <c r="AO2029" t="s">
        <v>2384</v>
      </c>
      <c r="AP2029" t="s">
        <v>170</v>
      </c>
      <c r="AQ2029" t="s">
        <v>21526</v>
      </c>
      <c r="AS2029">
        <v>0</v>
      </c>
      <c r="AT2029">
        <v>0</v>
      </c>
      <c r="AU2029">
        <v>0</v>
      </c>
      <c r="AV2029">
        <v>0</v>
      </c>
      <c r="AW2029">
        <v>0</v>
      </c>
      <c r="AX2029">
        <v>0</v>
      </c>
      <c r="BB2029" t="s">
        <v>63</v>
      </c>
      <c r="BC2029" t="s">
        <v>6175</v>
      </c>
      <c r="BD2029">
        <v>0</v>
      </c>
      <c r="BF2029" t="s">
        <v>170</v>
      </c>
      <c r="BI2029" t="s">
        <v>4358</v>
      </c>
    </row>
    <row r="2030" spans="1:61" x14ac:dyDescent="0.35">
      <c r="A2030" t="s">
        <v>4359</v>
      </c>
      <c r="B2030">
        <v>10000</v>
      </c>
      <c r="C2030">
        <v>20000</v>
      </c>
      <c r="D2030" s="2">
        <v>45779</v>
      </c>
      <c r="E2030" t="s">
        <v>59</v>
      </c>
      <c r="F2030" t="s">
        <v>4360</v>
      </c>
      <c r="G2030" t="s">
        <v>1428</v>
      </c>
      <c r="I2030">
        <v>2</v>
      </c>
      <c r="J2030" t="s">
        <v>183</v>
      </c>
      <c r="K2030">
        <v>63</v>
      </c>
      <c r="L2030" t="s">
        <v>6051</v>
      </c>
      <c r="M2030" t="s">
        <v>136</v>
      </c>
      <c r="N2030" t="s">
        <v>3850</v>
      </c>
      <c r="O2030" s="3">
        <v>2500</v>
      </c>
      <c r="R2030" s="2">
        <v>45777</v>
      </c>
      <c r="T2030">
        <v>16</v>
      </c>
      <c r="U2030" s="3">
        <v>40000</v>
      </c>
      <c r="V2030" t="s">
        <v>65</v>
      </c>
      <c r="W2030" t="s">
        <v>3655</v>
      </c>
      <c r="X2030">
        <v>0</v>
      </c>
      <c r="Y2030" s="3">
        <v>40000</v>
      </c>
      <c r="Z2030">
        <v>0</v>
      </c>
      <c r="AA2030">
        <v>0</v>
      </c>
      <c r="AB2030">
        <v>0</v>
      </c>
      <c r="AC2030">
        <v>0</v>
      </c>
      <c r="AF2030">
        <v>0</v>
      </c>
      <c r="AO2030" t="s">
        <v>3656</v>
      </c>
      <c r="AP2030" t="s">
        <v>275</v>
      </c>
      <c r="AQ2030" t="s">
        <v>21306</v>
      </c>
      <c r="AS2030">
        <v>0</v>
      </c>
      <c r="AT2030">
        <v>0</v>
      </c>
      <c r="AU2030">
        <v>0</v>
      </c>
      <c r="AV2030">
        <v>0</v>
      </c>
      <c r="AW2030">
        <v>0</v>
      </c>
      <c r="AX2030">
        <v>0</v>
      </c>
      <c r="BB2030" t="s">
        <v>63</v>
      </c>
      <c r="BC2030" t="s">
        <v>6176</v>
      </c>
      <c r="BD2030">
        <v>0</v>
      </c>
      <c r="BF2030" t="s">
        <v>275</v>
      </c>
      <c r="BI2030" t="s">
        <v>4361</v>
      </c>
    </row>
    <row r="2031" spans="1:61" x14ac:dyDescent="0.35">
      <c r="A2031" t="s">
        <v>4362</v>
      </c>
      <c r="B2031">
        <v>10000</v>
      </c>
      <c r="C2031">
        <v>20000</v>
      </c>
      <c r="D2031" s="2">
        <v>45779</v>
      </c>
      <c r="E2031" t="s">
        <v>59</v>
      </c>
      <c r="F2031" t="s">
        <v>4363</v>
      </c>
      <c r="G2031" t="s">
        <v>1428</v>
      </c>
      <c r="I2031">
        <v>2</v>
      </c>
      <c r="J2031" t="s">
        <v>183</v>
      </c>
      <c r="K2031">
        <v>63</v>
      </c>
      <c r="L2031" t="s">
        <v>6051</v>
      </c>
      <c r="M2031" t="s">
        <v>136</v>
      </c>
      <c r="N2031" t="s">
        <v>3850</v>
      </c>
      <c r="O2031" s="3">
        <v>2500</v>
      </c>
      <c r="R2031" s="2">
        <v>45777</v>
      </c>
      <c r="T2031">
        <v>16</v>
      </c>
      <c r="U2031" s="3">
        <v>40000</v>
      </c>
      <c r="V2031" t="s">
        <v>65</v>
      </c>
      <c r="W2031" t="s">
        <v>2383</v>
      </c>
      <c r="X2031">
        <v>0</v>
      </c>
      <c r="Y2031" s="3">
        <v>40000</v>
      </c>
      <c r="Z2031">
        <v>0</v>
      </c>
      <c r="AA2031">
        <v>0</v>
      </c>
      <c r="AB2031">
        <v>0</v>
      </c>
      <c r="AC2031">
        <v>0</v>
      </c>
      <c r="AF2031">
        <v>0</v>
      </c>
      <c r="AO2031" t="s">
        <v>2384</v>
      </c>
      <c r="AP2031" t="s">
        <v>275</v>
      </c>
      <c r="AQ2031" t="s">
        <v>21306</v>
      </c>
      <c r="AS2031">
        <v>0</v>
      </c>
      <c r="AT2031">
        <v>0</v>
      </c>
      <c r="AU2031">
        <v>0</v>
      </c>
      <c r="AV2031">
        <v>0</v>
      </c>
      <c r="AW2031">
        <v>0</v>
      </c>
      <c r="AX2031">
        <v>0</v>
      </c>
      <c r="BB2031" t="s">
        <v>63</v>
      </c>
      <c r="BC2031" t="s">
        <v>6177</v>
      </c>
      <c r="BD2031">
        <v>0</v>
      </c>
      <c r="BF2031" t="s">
        <v>275</v>
      </c>
      <c r="BI2031" t="s">
        <v>4364</v>
      </c>
    </row>
    <row r="2032" spans="1:61" x14ac:dyDescent="0.35">
      <c r="A2032" t="s">
        <v>4290</v>
      </c>
      <c r="B2032">
        <v>10000</v>
      </c>
      <c r="C2032">
        <v>20000</v>
      </c>
      <c r="D2032" s="2">
        <v>45777</v>
      </c>
      <c r="E2032" t="s">
        <v>59</v>
      </c>
      <c r="F2032" s="4">
        <v>0.53704861111111113</v>
      </c>
      <c r="G2032" t="s">
        <v>1515</v>
      </c>
      <c r="I2032">
        <v>1</v>
      </c>
      <c r="J2032" t="s">
        <v>183</v>
      </c>
      <c r="K2032">
        <v>78</v>
      </c>
      <c r="L2032" t="s">
        <v>6047</v>
      </c>
      <c r="M2032" t="s">
        <v>216</v>
      </c>
      <c r="N2032" t="s">
        <v>3803</v>
      </c>
      <c r="O2032" s="3">
        <v>1000</v>
      </c>
      <c r="R2032" s="2">
        <v>45777</v>
      </c>
      <c r="T2032">
        <v>3</v>
      </c>
      <c r="U2032" s="3">
        <v>3000</v>
      </c>
      <c r="V2032" t="s">
        <v>65</v>
      </c>
      <c r="W2032" t="s">
        <v>4292</v>
      </c>
      <c r="X2032">
        <v>0</v>
      </c>
      <c r="Y2032" s="3">
        <v>3000</v>
      </c>
      <c r="Z2032">
        <v>0</v>
      </c>
      <c r="AA2032">
        <v>0</v>
      </c>
      <c r="AB2032">
        <v>0</v>
      </c>
      <c r="AC2032">
        <v>0</v>
      </c>
      <c r="AF2032">
        <v>0</v>
      </c>
      <c r="AO2032" t="s">
        <v>4293</v>
      </c>
      <c r="AP2032" t="s">
        <v>4294</v>
      </c>
      <c r="AQ2032" t="s">
        <v>6771</v>
      </c>
      <c r="AS2032">
        <v>0</v>
      </c>
      <c r="AT2032">
        <v>0</v>
      </c>
      <c r="AU2032">
        <v>0</v>
      </c>
      <c r="AV2032">
        <v>0</v>
      </c>
      <c r="AW2032">
        <v>0</v>
      </c>
      <c r="AX2032">
        <v>0</v>
      </c>
      <c r="BB2032" t="s">
        <v>63</v>
      </c>
      <c r="BC2032" t="s">
        <v>6178</v>
      </c>
      <c r="BD2032">
        <v>0</v>
      </c>
      <c r="BF2032" t="s">
        <v>4294</v>
      </c>
      <c r="BI2032" t="s">
        <v>4295</v>
      </c>
    </row>
    <row r="2033" spans="1:61" x14ac:dyDescent="0.35">
      <c r="A2033" t="s">
        <v>4410</v>
      </c>
      <c r="B2033">
        <v>10000</v>
      </c>
      <c r="C2033">
        <v>10000</v>
      </c>
      <c r="D2033" s="2">
        <v>45779</v>
      </c>
      <c r="E2033" t="s">
        <v>59</v>
      </c>
      <c r="F2033" s="4">
        <v>0.48375000000000001</v>
      </c>
      <c r="G2033" t="s">
        <v>2398</v>
      </c>
      <c r="I2033">
        <v>1</v>
      </c>
      <c r="J2033" t="s">
        <v>183</v>
      </c>
      <c r="K2033">
        <v>86</v>
      </c>
      <c r="L2033" t="s">
        <v>6043</v>
      </c>
      <c r="M2033" t="s">
        <v>1696</v>
      </c>
      <c r="N2033" t="s">
        <v>3840</v>
      </c>
      <c r="O2033" s="3">
        <v>27500</v>
      </c>
      <c r="R2033" s="2">
        <v>45777</v>
      </c>
      <c r="T2033">
        <v>2</v>
      </c>
      <c r="U2033" s="3">
        <v>55000</v>
      </c>
      <c r="V2033" t="s">
        <v>65</v>
      </c>
      <c r="W2033">
        <v>3000000434630000</v>
      </c>
      <c r="X2033">
        <v>0</v>
      </c>
      <c r="Y2033" s="3">
        <v>55000</v>
      </c>
      <c r="Z2033">
        <v>0</v>
      </c>
      <c r="AA2033">
        <v>0</v>
      </c>
      <c r="AB2033">
        <v>0</v>
      </c>
      <c r="AC2033">
        <v>0</v>
      </c>
      <c r="AF2033">
        <v>0</v>
      </c>
      <c r="AO2033">
        <v>300000043463</v>
      </c>
      <c r="AP2033" t="s">
        <v>4225</v>
      </c>
      <c r="AQ2033" t="s">
        <v>7118</v>
      </c>
      <c r="AS2033">
        <v>0</v>
      </c>
      <c r="AT2033">
        <v>0</v>
      </c>
      <c r="AU2033">
        <v>0</v>
      </c>
      <c r="AV2033">
        <v>0</v>
      </c>
      <c r="AW2033">
        <v>0</v>
      </c>
      <c r="AX2033">
        <v>0</v>
      </c>
      <c r="BB2033" t="s">
        <v>63</v>
      </c>
      <c r="BC2033" t="s">
        <v>6179</v>
      </c>
      <c r="BD2033">
        <v>0</v>
      </c>
      <c r="BF2033" t="s">
        <v>4225</v>
      </c>
      <c r="BI2033" t="s">
        <v>4411</v>
      </c>
    </row>
    <row r="2034" spans="1:61" x14ac:dyDescent="0.35">
      <c r="A2034" t="s">
        <v>4365</v>
      </c>
      <c r="B2034">
        <v>10000</v>
      </c>
      <c r="C2034">
        <v>10000</v>
      </c>
      <c r="D2034" s="2">
        <v>45779</v>
      </c>
      <c r="E2034" t="s">
        <v>59</v>
      </c>
      <c r="F2034" t="s">
        <v>4339</v>
      </c>
      <c r="G2034" t="s">
        <v>4319</v>
      </c>
      <c r="I2034">
        <v>1</v>
      </c>
      <c r="J2034" t="s">
        <v>183</v>
      </c>
      <c r="K2034">
        <v>32</v>
      </c>
      <c r="L2034" t="s">
        <v>6064</v>
      </c>
      <c r="M2034" t="s">
        <v>516</v>
      </c>
      <c r="N2034" t="s">
        <v>3833</v>
      </c>
      <c r="O2034" s="3">
        <v>1000</v>
      </c>
      <c r="R2034" s="2">
        <v>45777</v>
      </c>
      <c r="T2034">
        <v>1</v>
      </c>
      <c r="U2034" s="3">
        <v>1000</v>
      </c>
      <c r="V2034" t="s">
        <v>65</v>
      </c>
      <c r="W2034">
        <v>4.40170086001E+17</v>
      </c>
      <c r="X2034">
        <v>0</v>
      </c>
      <c r="Y2034" s="3">
        <v>1000</v>
      </c>
      <c r="Z2034">
        <v>0</v>
      </c>
      <c r="AA2034">
        <v>0</v>
      </c>
      <c r="AB2034">
        <v>0</v>
      </c>
      <c r="AC2034">
        <v>0</v>
      </c>
      <c r="AF2034">
        <v>0</v>
      </c>
      <c r="AO2034">
        <v>44017008600100</v>
      </c>
      <c r="AP2034" t="s">
        <v>217</v>
      </c>
      <c r="AQ2034" t="s">
        <v>23595</v>
      </c>
      <c r="AS2034">
        <v>0</v>
      </c>
      <c r="AT2034">
        <v>0</v>
      </c>
      <c r="AU2034">
        <v>0</v>
      </c>
      <c r="AV2034">
        <v>0</v>
      </c>
      <c r="AW2034">
        <v>0</v>
      </c>
      <c r="AX2034">
        <v>0</v>
      </c>
      <c r="BB2034" t="s">
        <v>63</v>
      </c>
      <c r="BC2034" t="s">
        <v>6180</v>
      </c>
      <c r="BD2034">
        <v>0</v>
      </c>
      <c r="BF2034" t="s">
        <v>217</v>
      </c>
      <c r="BI2034" t="s">
        <v>4366</v>
      </c>
    </row>
    <row r="2035" spans="1:61" x14ac:dyDescent="0.35">
      <c r="A2035" t="s">
        <v>4412</v>
      </c>
      <c r="B2035">
        <v>10000</v>
      </c>
      <c r="C2035">
        <v>10000</v>
      </c>
      <c r="D2035" s="2">
        <v>45779</v>
      </c>
      <c r="E2035" t="s">
        <v>59</v>
      </c>
      <c r="F2035" t="s">
        <v>4413</v>
      </c>
      <c r="G2035" t="s">
        <v>4079</v>
      </c>
      <c r="I2035">
        <v>1</v>
      </c>
      <c r="J2035" t="s">
        <v>183</v>
      </c>
      <c r="K2035">
        <v>72</v>
      </c>
      <c r="L2035" t="s">
        <v>6056</v>
      </c>
      <c r="M2035" t="s">
        <v>869</v>
      </c>
      <c r="N2035" t="s">
        <v>3829</v>
      </c>
      <c r="O2035" s="3">
        <v>1750</v>
      </c>
      <c r="R2035" s="2">
        <v>45777</v>
      </c>
      <c r="T2035">
        <v>4</v>
      </c>
      <c r="U2035" s="3">
        <v>7000</v>
      </c>
      <c r="V2035" t="s">
        <v>65</v>
      </c>
      <c r="W2035">
        <v>86090840001</v>
      </c>
      <c r="X2035">
        <v>0</v>
      </c>
      <c r="Y2035" s="3">
        <v>5000</v>
      </c>
      <c r="Z2035" s="3">
        <v>2000</v>
      </c>
      <c r="AA2035">
        <v>0</v>
      </c>
      <c r="AB2035">
        <v>0</v>
      </c>
      <c r="AC2035">
        <v>0</v>
      </c>
      <c r="AF2035">
        <v>0</v>
      </c>
      <c r="AO2035">
        <v>8609084</v>
      </c>
      <c r="AP2035" t="s">
        <v>162</v>
      </c>
      <c r="AQ2035" t="s">
        <v>8373</v>
      </c>
      <c r="AS2035">
        <v>0</v>
      </c>
      <c r="AT2035">
        <v>0</v>
      </c>
      <c r="AU2035">
        <v>0</v>
      </c>
      <c r="AV2035">
        <v>0</v>
      </c>
      <c r="AW2035">
        <v>0</v>
      </c>
      <c r="AX2035">
        <v>0</v>
      </c>
      <c r="BB2035" t="s">
        <v>63</v>
      </c>
      <c r="BC2035" t="s">
        <v>6181</v>
      </c>
      <c r="BD2035">
        <v>0</v>
      </c>
      <c r="BF2035" t="s">
        <v>162</v>
      </c>
      <c r="BI2035" t="s">
        <v>4414</v>
      </c>
    </row>
    <row r="2036" spans="1:61" x14ac:dyDescent="0.35">
      <c r="A2036" t="s">
        <v>4415</v>
      </c>
      <c r="B2036">
        <v>10000</v>
      </c>
      <c r="C2036">
        <v>10000</v>
      </c>
      <c r="D2036" s="2">
        <v>45779</v>
      </c>
      <c r="E2036" t="s">
        <v>59</v>
      </c>
      <c r="F2036" t="s">
        <v>4416</v>
      </c>
      <c r="G2036" t="s">
        <v>4079</v>
      </c>
      <c r="I2036">
        <v>1</v>
      </c>
      <c r="J2036" t="s">
        <v>183</v>
      </c>
      <c r="K2036">
        <v>72</v>
      </c>
      <c r="L2036" t="s">
        <v>6056</v>
      </c>
      <c r="M2036" t="s">
        <v>869</v>
      </c>
      <c r="N2036" t="s">
        <v>3829</v>
      </c>
      <c r="O2036" s="3">
        <v>1750</v>
      </c>
      <c r="R2036" s="2">
        <v>45777</v>
      </c>
      <c r="T2036">
        <v>4</v>
      </c>
      <c r="U2036" s="3">
        <v>7000</v>
      </c>
      <c r="V2036" t="s">
        <v>65</v>
      </c>
      <c r="W2036">
        <v>86090850001</v>
      </c>
      <c r="X2036">
        <v>0</v>
      </c>
      <c r="Y2036" s="3">
        <v>5000</v>
      </c>
      <c r="Z2036" s="3">
        <v>2000</v>
      </c>
      <c r="AA2036">
        <v>0</v>
      </c>
      <c r="AB2036">
        <v>0</v>
      </c>
      <c r="AC2036">
        <v>0</v>
      </c>
      <c r="AF2036">
        <v>0</v>
      </c>
      <c r="AO2036">
        <v>8609085</v>
      </c>
      <c r="AP2036" t="s">
        <v>162</v>
      </c>
      <c r="AQ2036" t="s">
        <v>8373</v>
      </c>
      <c r="AS2036">
        <v>0</v>
      </c>
      <c r="AT2036">
        <v>0</v>
      </c>
      <c r="AU2036">
        <v>0</v>
      </c>
      <c r="AV2036">
        <v>0</v>
      </c>
      <c r="AW2036">
        <v>0</v>
      </c>
      <c r="AX2036">
        <v>0</v>
      </c>
      <c r="BB2036" t="s">
        <v>63</v>
      </c>
      <c r="BC2036" t="s">
        <v>6182</v>
      </c>
      <c r="BD2036">
        <v>0</v>
      </c>
      <c r="BF2036" t="s">
        <v>162</v>
      </c>
      <c r="BI2036" t="s">
        <v>4414</v>
      </c>
    </row>
    <row r="2037" spans="1:61" x14ac:dyDescent="0.35">
      <c r="A2037" t="s">
        <v>4417</v>
      </c>
      <c r="B2037">
        <v>10000</v>
      </c>
      <c r="C2037">
        <v>10000</v>
      </c>
      <c r="D2037" s="2">
        <v>45779</v>
      </c>
      <c r="E2037" t="s">
        <v>59</v>
      </c>
      <c r="F2037" t="s">
        <v>4418</v>
      </c>
      <c r="G2037" t="s">
        <v>4079</v>
      </c>
      <c r="I2037">
        <v>1</v>
      </c>
      <c r="J2037" t="s">
        <v>183</v>
      </c>
      <c r="K2037">
        <v>72</v>
      </c>
      <c r="L2037" t="s">
        <v>6056</v>
      </c>
      <c r="M2037" t="s">
        <v>869</v>
      </c>
      <c r="N2037" t="s">
        <v>3829</v>
      </c>
      <c r="O2037" s="3">
        <v>4000</v>
      </c>
      <c r="R2037" s="2">
        <v>45777</v>
      </c>
      <c r="T2037">
        <v>6</v>
      </c>
      <c r="U2037" s="3">
        <v>24000</v>
      </c>
      <c r="V2037" t="s">
        <v>65</v>
      </c>
      <c r="W2037">
        <v>86090880001</v>
      </c>
      <c r="X2037">
        <v>0</v>
      </c>
      <c r="Y2037" s="3">
        <v>20000</v>
      </c>
      <c r="Z2037" s="3">
        <v>4000</v>
      </c>
      <c r="AA2037">
        <v>0</v>
      </c>
      <c r="AB2037">
        <v>0</v>
      </c>
      <c r="AC2037">
        <v>0</v>
      </c>
      <c r="AF2037">
        <v>0</v>
      </c>
      <c r="AO2037">
        <v>8609088</v>
      </c>
      <c r="AP2037" t="s">
        <v>162</v>
      </c>
      <c r="AQ2037" t="s">
        <v>8373</v>
      </c>
      <c r="AS2037">
        <v>0</v>
      </c>
      <c r="AT2037">
        <v>0</v>
      </c>
      <c r="AU2037">
        <v>0</v>
      </c>
      <c r="AV2037">
        <v>0</v>
      </c>
      <c r="AW2037">
        <v>0</v>
      </c>
      <c r="AX2037">
        <v>0</v>
      </c>
      <c r="BB2037" t="s">
        <v>63</v>
      </c>
      <c r="BC2037" t="s">
        <v>6183</v>
      </c>
      <c r="BD2037">
        <v>0</v>
      </c>
      <c r="BF2037" t="s">
        <v>162</v>
      </c>
      <c r="BI2037" t="s">
        <v>4414</v>
      </c>
    </row>
    <row r="2038" spans="1:61" x14ac:dyDescent="0.35">
      <c r="A2038" t="s">
        <v>4419</v>
      </c>
      <c r="B2038">
        <v>10000</v>
      </c>
      <c r="C2038">
        <v>10000</v>
      </c>
      <c r="D2038" s="2">
        <v>45779</v>
      </c>
      <c r="E2038" t="s">
        <v>59</v>
      </c>
      <c r="F2038" t="s">
        <v>4418</v>
      </c>
      <c r="G2038" t="s">
        <v>4079</v>
      </c>
      <c r="I2038">
        <v>1</v>
      </c>
      <c r="J2038" t="s">
        <v>183</v>
      </c>
      <c r="K2038">
        <v>72</v>
      </c>
      <c r="L2038" t="s">
        <v>6056</v>
      </c>
      <c r="M2038" t="s">
        <v>869</v>
      </c>
      <c r="N2038" t="s">
        <v>3829</v>
      </c>
      <c r="O2038" s="3">
        <v>3000</v>
      </c>
      <c r="R2038" s="2">
        <v>45777</v>
      </c>
      <c r="T2038">
        <v>6</v>
      </c>
      <c r="U2038" s="3">
        <v>18000</v>
      </c>
      <c r="V2038" t="s">
        <v>65</v>
      </c>
      <c r="W2038">
        <v>86090890001</v>
      </c>
      <c r="X2038">
        <v>0</v>
      </c>
      <c r="Y2038" s="3">
        <v>15000</v>
      </c>
      <c r="Z2038" s="3">
        <v>3000</v>
      </c>
      <c r="AA2038">
        <v>0</v>
      </c>
      <c r="AB2038">
        <v>0</v>
      </c>
      <c r="AC2038">
        <v>0</v>
      </c>
      <c r="AF2038">
        <v>0</v>
      </c>
      <c r="AO2038">
        <v>8609089</v>
      </c>
      <c r="AP2038" t="s">
        <v>162</v>
      </c>
      <c r="AQ2038" t="s">
        <v>8373</v>
      </c>
      <c r="AS2038">
        <v>0</v>
      </c>
      <c r="AT2038">
        <v>0</v>
      </c>
      <c r="AU2038">
        <v>0</v>
      </c>
      <c r="AV2038">
        <v>0</v>
      </c>
      <c r="AW2038">
        <v>0</v>
      </c>
      <c r="AX2038">
        <v>0</v>
      </c>
      <c r="BB2038" t="s">
        <v>63</v>
      </c>
      <c r="BC2038" t="s">
        <v>6184</v>
      </c>
      <c r="BD2038">
        <v>0</v>
      </c>
      <c r="BF2038" t="s">
        <v>162</v>
      </c>
      <c r="BI2038" t="s">
        <v>4414</v>
      </c>
    </row>
    <row r="2039" spans="1:61" x14ac:dyDescent="0.35">
      <c r="A2039" t="s">
        <v>4419</v>
      </c>
      <c r="B2039">
        <v>10000</v>
      </c>
      <c r="C2039">
        <v>20000</v>
      </c>
      <c r="D2039" s="2">
        <v>45779</v>
      </c>
      <c r="E2039" t="s">
        <v>59</v>
      </c>
      <c r="F2039" t="s">
        <v>4418</v>
      </c>
      <c r="G2039" t="s">
        <v>4079</v>
      </c>
      <c r="I2039">
        <v>2</v>
      </c>
      <c r="J2039" t="s">
        <v>183</v>
      </c>
      <c r="K2039">
        <v>71</v>
      </c>
      <c r="L2039" t="s">
        <v>6057</v>
      </c>
      <c r="M2039" t="s">
        <v>368</v>
      </c>
      <c r="N2039" t="s">
        <v>3857</v>
      </c>
      <c r="O2039" s="3">
        <v>2500</v>
      </c>
      <c r="R2039" s="2">
        <v>45777</v>
      </c>
      <c r="T2039">
        <v>6</v>
      </c>
      <c r="U2039" s="3">
        <v>15000</v>
      </c>
      <c r="V2039" t="s">
        <v>65</v>
      </c>
      <c r="W2039">
        <v>86090890001</v>
      </c>
      <c r="X2039">
        <v>0</v>
      </c>
      <c r="Y2039" s="3">
        <v>15000</v>
      </c>
      <c r="Z2039">
        <v>0</v>
      </c>
      <c r="AA2039">
        <v>0</v>
      </c>
      <c r="AB2039">
        <v>0</v>
      </c>
      <c r="AC2039">
        <v>0</v>
      </c>
      <c r="AF2039">
        <v>0</v>
      </c>
      <c r="AO2039">
        <v>8609089</v>
      </c>
      <c r="AP2039" t="s">
        <v>162</v>
      </c>
      <c r="AQ2039" t="s">
        <v>8373</v>
      </c>
      <c r="AS2039">
        <v>0</v>
      </c>
      <c r="AT2039">
        <v>0</v>
      </c>
      <c r="AU2039">
        <v>0</v>
      </c>
      <c r="AV2039">
        <v>0</v>
      </c>
      <c r="AW2039">
        <v>0</v>
      </c>
      <c r="AX2039">
        <v>0</v>
      </c>
      <c r="BB2039" t="s">
        <v>63</v>
      </c>
      <c r="BC2039" t="s">
        <v>6184</v>
      </c>
      <c r="BD2039">
        <v>0</v>
      </c>
      <c r="BF2039" t="s">
        <v>162</v>
      </c>
      <c r="BI2039" t="s">
        <v>4414</v>
      </c>
    </row>
    <row r="2040" spans="1:61" x14ac:dyDescent="0.35">
      <c r="A2040" t="s">
        <v>4420</v>
      </c>
      <c r="B2040">
        <v>10000</v>
      </c>
      <c r="C2040">
        <v>10000</v>
      </c>
      <c r="D2040" s="2">
        <v>45779</v>
      </c>
      <c r="E2040" t="s">
        <v>59</v>
      </c>
      <c r="F2040" t="s">
        <v>4421</v>
      </c>
      <c r="G2040" t="s">
        <v>4079</v>
      </c>
      <c r="I2040">
        <v>1</v>
      </c>
      <c r="J2040" t="s">
        <v>183</v>
      </c>
      <c r="K2040">
        <v>72</v>
      </c>
      <c r="L2040" t="s">
        <v>6056</v>
      </c>
      <c r="M2040" t="s">
        <v>869</v>
      </c>
      <c r="N2040" t="s">
        <v>3829</v>
      </c>
      <c r="O2040" s="3">
        <v>1750</v>
      </c>
      <c r="R2040" s="2">
        <v>45777</v>
      </c>
      <c r="T2040">
        <v>4</v>
      </c>
      <c r="U2040" s="3">
        <v>7000</v>
      </c>
      <c r="V2040" t="s">
        <v>65</v>
      </c>
      <c r="W2040">
        <v>5000634590001</v>
      </c>
      <c r="X2040">
        <v>0</v>
      </c>
      <c r="Y2040" s="3">
        <v>5000</v>
      </c>
      <c r="Z2040" s="3">
        <v>2000</v>
      </c>
      <c r="AA2040">
        <v>0</v>
      </c>
      <c r="AB2040">
        <v>0</v>
      </c>
      <c r="AC2040">
        <v>0</v>
      </c>
      <c r="AF2040">
        <v>0</v>
      </c>
      <c r="AO2040">
        <v>500063459</v>
      </c>
      <c r="AP2040" t="s">
        <v>162</v>
      </c>
      <c r="AQ2040" t="s">
        <v>8373</v>
      </c>
      <c r="AS2040">
        <v>0</v>
      </c>
      <c r="AT2040">
        <v>0</v>
      </c>
      <c r="AU2040">
        <v>0</v>
      </c>
      <c r="AV2040">
        <v>0</v>
      </c>
      <c r="AW2040">
        <v>0</v>
      </c>
      <c r="AX2040">
        <v>0</v>
      </c>
      <c r="BB2040" t="s">
        <v>63</v>
      </c>
      <c r="BC2040" t="s">
        <v>6185</v>
      </c>
      <c r="BD2040">
        <v>0</v>
      </c>
      <c r="BF2040" t="s">
        <v>162</v>
      </c>
      <c r="BI2040" t="s">
        <v>4422</v>
      </c>
    </row>
    <row r="2041" spans="1:61" x14ac:dyDescent="0.35">
      <c r="A2041" t="s">
        <v>4423</v>
      </c>
      <c r="B2041">
        <v>10000</v>
      </c>
      <c r="C2041">
        <v>10000</v>
      </c>
      <c r="D2041" s="2">
        <v>45779</v>
      </c>
      <c r="E2041" t="s">
        <v>59</v>
      </c>
      <c r="F2041" t="s">
        <v>4424</v>
      </c>
      <c r="G2041" t="s">
        <v>4079</v>
      </c>
      <c r="I2041">
        <v>1</v>
      </c>
      <c r="J2041" t="s">
        <v>183</v>
      </c>
      <c r="K2041">
        <v>72</v>
      </c>
      <c r="L2041" t="s">
        <v>6056</v>
      </c>
      <c r="M2041" t="s">
        <v>869</v>
      </c>
      <c r="N2041" t="s">
        <v>3829</v>
      </c>
      <c r="O2041" s="3">
        <v>1750</v>
      </c>
      <c r="R2041" s="2">
        <v>45777</v>
      </c>
      <c r="T2041">
        <v>4</v>
      </c>
      <c r="U2041" s="3">
        <v>7000</v>
      </c>
      <c r="V2041" t="s">
        <v>65</v>
      </c>
      <c r="W2041">
        <v>5000635410001</v>
      </c>
      <c r="X2041">
        <v>0</v>
      </c>
      <c r="Y2041" s="3">
        <v>5000</v>
      </c>
      <c r="Z2041" s="3">
        <v>2000</v>
      </c>
      <c r="AA2041">
        <v>0</v>
      </c>
      <c r="AB2041">
        <v>0</v>
      </c>
      <c r="AC2041">
        <v>0</v>
      </c>
      <c r="AF2041">
        <v>0</v>
      </c>
      <c r="AO2041">
        <v>500063541</v>
      </c>
      <c r="AP2041" t="s">
        <v>162</v>
      </c>
      <c r="AQ2041" t="s">
        <v>8373</v>
      </c>
      <c r="AS2041">
        <v>0</v>
      </c>
      <c r="AT2041">
        <v>0</v>
      </c>
      <c r="AU2041">
        <v>0</v>
      </c>
      <c r="AV2041">
        <v>0</v>
      </c>
      <c r="AW2041">
        <v>0</v>
      </c>
      <c r="AX2041">
        <v>0</v>
      </c>
      <c r="BB2041" t="s">
        <v>63</v>
      </c>
      <c r="BC2041" t="s">
        <v>6186</v>
      </c>
      <c r="BD2041">
        <v>0</v>
      </c>
      <c r="BF2041" t="s">
        <v>162</v>
      </c>
      <c r="BI2041" t="s">
        <v>4422</v>
      </c>
    </row>
    <row r="2042" spans="1:61" x14ac:dyDescent="0.35">
      <c r="A2042" t="s">
        <v>4425</v>
      </c>
      <c r="B2042">
        <v>10000</v>
      </c>
      <c r="C2042">
        <v>20000</v>
      </c>
      <c r="D2042" s="2">
        <v>45782</v>
      </c>
      <c r="E2042" t="s">
        <v>59</v>
      </c>
      <c r="F2042" t="s">
        <v>4426</v>
      </c>
      <c r="G2042" t="s">
        <v>4427</v>
      </c>
      <c r="I2042">
        <v>1</v>
      </c>
      <c r="J2042" t="s">
        <v>183</v>
      </c>
      <c r="K2042">
        <v>90</v>
      </c>
      <c r="L2042" t="s">
        <v>6044</v>
      </c>
      <c r="M2042" t="s">
        <v>439</v>
      </c>
      <c r="N2042" t="s">
        <v>3859</v>
      </c>
      <c r="O2042" s="3">
        <v>11000</v>
      </c>
      <c r="R2042" s="2">
        <v>45777</v>
      </c>
      <c r="T2042">
        <v>4</v>
      </c>
      <c r="U2042" s="3">
        <v>44000</v>
      </c>
      <c r="V2042" t="s">
        <v>65</v>
      </c>
      <c r="W2042" t="s">
        <v>831</v>
      </c>
      <c r="X2042">
        <v>0</v>
      </c>
      <c r="Y2042" s="3">
        <v>44000</v>
      </c>
      <c r="Z2042">
        <v>0</v>
      </c>
      <c r="AA2042">
        <v>0</v>
      </c>
      <c r="AB2042">
        <v>0</v>
      </c>
      <c r="AC2042">
        <v>0</v>
      </c>
      <c r="AF2042">
        <v>0</v>
      </c>
      <c r="AO2042" t="s">
        <v>832</v>
      </c>
      <c r="AP2042" t="s">
        <v>833</v>
      </c>
      <c r="AQ2042" t="s">
        <v>12481</v>
      </c>
      <c r="AS2042">
        <v>0</v>
      </c>
      <c r="AT2042">
        <v>0</v>
      </c>
      <c r="AU2042">
        <v>0</v>
      </c>
      <c r="AV2042">
        <v>0</v>
      </c>
      <c r="AW2042">
        <v>0</v>
      </c>
      <c r="AX2042">
        <v>0</v>
      </c>
      <c r="BB2042" t="s">
        <v>63</v>
      </c>
      <c r="BC2042" t="s">
        <v>6187</v>
      </c>
      <c r="BD2042">
        <v>0</v>
      </c>
      <c r="BF2042" t="s">
        <v>833</v>
      </c>
      <c r="BI2042" t="s">
        <v>4428</v>
      </c>
    </row>
    <row r="2043" spans="1:61" x14ac:dyDescent="0.35">
      <c r="A2043" t="s">
        <v>4299</v>
      </c>
      <c r="B2043">
        <v>10000</v>
      </c>
      <c r="C2043">
        <v>10000</v>
      </c>
      <c r="D2043" s="2">
        <v>45777</v>
      </c>
      <c r="E2043" t="s">
        <v>59</v>
      </c>
      <c r="F2043" t="s">
        <v>4284</v>
      </c>
      <c r="G2043" t="s">
        <v>4300</v>
      </c>
      <c r="I2043">
        <v>1</v>
      </c>
      <c r="J2043" t="s">
        <v>183</v>
      </c>
      <c r="K2043">
        <v>61</v>
      </c>
      <c r="L2043" t="s">
        <v>6046</v>
      </c>
      <c r="M2043" t="s">
        <v>209</v>
      </c>
      <c r="N2043" t="s">
        <v>3802</v>
      </c>
      <c r="O2043">
        <v>400</v>
      </c>
      <c r="R2043" s="2">
        <v>45777</v>
      </c>
      <c r="T2043">
        <v>5</v>
      </c>
      <c r="U2043" s="3">
        <v>2000</v>
      </c>
      <c r="V2043" t="s">
        <v>65</v>
      </c>
      <c r="W2043" t="s">
        <v>4302</v>
      </c>
      <c r="X2043">
        <v>0</v>
      </c>
      <c r="Y2043" s="3">
        <v>2000</v>
      </c>
      <c r="Z2043">
        <v>0</v>
      </c>
      <c r="AA2043">
        <v>0</v>
      </c>
      <c r="AB2043">
        <v>0</v>
      </c>
      <c r="AC2043">
        <v>0</v>
      </c>
      <c r="AF2043">
        <v>0</v>
      </c>
      <c r="AO2043" t="s">
        <v>4303</v>
      </c>
      <c r="AP2043" t="s">
        <v>225</v>
      </c>
      <c r="AQ2043" t="s">
        <v>23604</v>
      </c>
      <c r="AS2043">
        <v>0</v>
      </c>
      <c r="AT2043">
        <v>0</v>
      </c>
      <c r="AU2043">
        <v>0</v>
      </c>
      <c r="AV2043">
        <v>0</v>
      </c>
      <c r="AW2043">
        <v>0</v>
      </c>
      <c r="AX2043">
        <v>0</v>
      </c>
      <c r="BB2043" t="s">
        <v>63</v>
      </c>
      <c r="BC2043" t="s">
        <v>6188</v>
      </c>
      <c r="BD2043">
        <v>0</v>
      </c>
      <c r="BF2043" t="s">
        <v>225</v>
      </c>
      <c r="BI2043" t="s">
        <v>3934</v>
      </c>
    </row>
    <row r="2044" spans="1:61" x14ac:dyDescent="0.35">
      <c r="A2044" t="s">
        <v>6189</v>
      </c>
      <c r="B2044">
        <v>10000</v>
      </c>
      <c r="C2044">
        <v>20000</v>
      </c>
      <c r="D2044" s="2">
        <v>45783</v>
      </c>
      <c r="E2044" t="s">
        <v>59</v>
      </c>
      <c r="F2044" t="s">
        <v>6190</v>
      </c>
      <c r="G2044" t="s">
        <v>6191</v>
      </c>
      <c r="I2044">
        <v>1</v>
      </c>
      <c r="J2044" t="s">
        <v>183</v>
      </c>
      <c r="K2044">
        <v>61</v>
      </c>
      <c r="L2044" t="s">
        <v>6046</v>
      </c>
      <c r="M2044" t="s">
        <v>209</v>
      </c>
      <c r="N2044" t="s">
        <v>3802</v>
      </c>
      <c r="O2044">
        <v>600</v>
      </c>
      <c r="R2044" s="2">
        <v>45777</v>
      </c>
      <c r="T2044">
        <v>5</v>
      </c>
      <c r="U2044" s="3">
        <v>3000</v>
      </c>
      <c r="V2044" t="s">
        <v>65</v>
      </c>
      <c r="W2044" t="s">
        <v>4302</v>
      </c>
      <c r="X2044">
        <v>0</v>
      </c>
      <c r="Y2044" s="3">
        <v>3000</v>
      </c>
      <c r="Z2044">
        <v>0</v>
      </c>
      <c r="AA2044">
        <v>0</v>
      </c>
      <c r="AB2044">
        <v>0</v>
      </c>
      <c r="AC2044">
        <v>0</v>
      </c>
      <c r="AF2044">
        <v>0</v>
      </c>
      <c r="AO2044" t="s">
        <v>4303</v>
      </c>
      <c r="AP2044" t="s">
        <v>225</v>
      </c>
      <c r="AQ2044" t="s">
        <v>23604</v>
      </c>
      <c r="AS2044">
        <v>0</v>
      </c>
      <c r="AT2044">
        <v>0</v>
      </c>
      <c r="AU2044">
        <v>0</v>
      </c>
      <c r="AV2044">
        <v>0</v>
      </c>
      <c r="AW2044">
        <v>0</v>
      </c>
      <c r="AX2044">
        <v>0</v>
      </c>
      <c r="BB2044" t="s">
        <v>63</v>
      </c>
      <c r="BC2044" t="s">
        <v>6192</v>
      </c>
      <c r="BD2044">
        <v>0</v>
      </c>
      <c r="BF2044" t="s">
        <v>225</v>
      </c>
      <c r="BI2044" t="s">
        <v>3945</v>
      </c>
    </row>
    <row r="2045" spans="1:61" x14ac:dyDescent="0.35">
      <c r="A2045" t="s">
        <v>4429</v>
      </c>
      <c r="B2045">
        <v>10000</v>
      </c>
      <c r="C2045">
        <v>10000</v>
      </c>
      <c r="D2045" s="2">
        <v>45779</v>
      </c>
      <c r="E2045" t="s">
        <v>59</v>
      </c>
      <c r="F2045" t="s">
        <v>4430</v>
      </c>
      <c r="G2045" t="s">
        <v>607</v>
      </c>
      <c r="I2045">
        <v>1</v>
      </c>
      <c r="J2045" t="s">
        <v>183</v>
      </c>
      <c r="K2045">
        <v>79</v>
      </c>
      <c r="L2045" t="s">
        <v>6076</v>
      </c>
      <c r="M2045" t="s">
        <v>92</v>
      </c>
      <c r="N2045" t="s">
        <v>3828</v>
      </c>
      <c r="O2045">
        <v>10</v>
      </c>
      <c r="R2045" s="2">
        <v>45777</v>
      </c>
      <c r="T2045">
        <v>24</v>
      </c>
      <c r="U2045">
        <v>240</v>
      </c>
      <c r="V2045" t="s">
        <v>65</v>
      </c>
      <c r="W2045" t="s">
        <v>4431</v>
      </c>
      <c r="X2045">
        <v>0</v>
      </c>
      <c r="Y2045" s="3">
        <v>1050</v>
      </c>
      <c r="Z2045">
        <v>-810</v>
      </c>
      <c r="AA2045">
        <v>0</v>
      </c>
      <c r="AB2045">
        <v>0</v>
      </c>
      <c r="AC2045">
        <v>0</v>
      </c>
      <c r="AF2045">
        <v>0</v>
      </c>
      <c r="AO2045" t="s">
        <v>4432</v>
      </c>
      <c r="AP2045" t="s">
        <v>1048</v>
      </c>
      <c r="AQ2045" t="s">
        <v>13477</v>
      </c>
      <c r="AS2045">
        <v>0</v>
      </c>
      <c r="AT2045">
        <v>0</v>
      </c>
      <c r="AU2045">
        <v>0</v>
      </c>
      <c r="AV2045">
        <v>0</v>
      </c>
      <c r="AW2045">
        <v>0</v>
      </c>
      <c r="AX2045">
        <v>0</v>
      </c>
      <c r="BB2045" t="s">
        <v>63</v>
      </c>
      <c r="BC2045" t="s">
        <v>6193</v>
      </c>
      <c r="BD2045">
        <v>0</v>
      </c>
      <c r="BF2045" t="s">
        <v>1048</v>
      </c>
      <c r="BI2045" t="s">
        <v>3949</v>
      </c>
    </row>
    <row r="2046" spans="1:61" x14ac:dyDescent="0.35">
      <c r="A2046" t="s">
        <v>4429</v>
      </c>
      <c r="B2046">
        <v>10000</v>
      </c>
      <c r="C2046">
        <v>20000</v>
      </c>
      <c r="D2046" s="2">
        <v>45779</v>
      </c>
      <c r="E2046" t="s">
        <v>59</v>
      </c>
      <c r="F2046" t="s">
        <v>4433</v>
      </c>
      <c r="G2046" t="s">
        <v>607</v>
      </c>
      <c r="I2046">
        <v>2</v>
      </c>
      <c r="J2046" t="s">
        <v>183</v>
      </c>
      <c r="K2046">
        <v>82</v>
      </c>
      <c r="L2046" t="s">
        <v>6055</v>
      </c>
      <c r="M2046" t="s">
        <v>352</v>
      </c>
      <c r="N2046" t="s">
        <v>3798</v>
      </c>
      <c r="O2046">
        <v>150</v>
      </c>
      <c r="R2046" s="2">
        <v>45777</v>
      </c>
      <c r="T2046">
        <v>7</v>
      </c>
      <c r="U2046" s="3">
        <v>1050</v>
      </c>
      <c r="V2046" t="s">
        <v>65</v>
      </c>
      <c r="W2046" t="s">
        <v>4431</v>
      </c>
      <c r="X2046">
        <v>0</v>
      </c>
      <c r="Y2046" s="3">
        <v>1050</v>
      </c>
      <c r="Z2046">
        <v>0</v>
      </c>
      <c r="AA2046">
        <v>0</v>
      </c>
      <c r="AB2046">
        <v>0</v>
      </c>
      <c r="AC2046">
        <v>0</v>
      </c>
      <c r="AF2046">
        <v>0</v>
      </c>
      <c r="AO2046" t="s">
        <v>4432</v>
      </c>
      <c r="AP2046" t="s">
        <v>1048</v>
      </c>
      <c r="AQ2046" t="s">
        <v>13477</v>
      </c>
      <c r="AS2046">
        <v>0</v>
      </c>
      <c r="AT2046">
        <v>0</v>
      </c>
      <c r="AU2046">
        <v>0</v>
      </c>
      <c r="AV2046">
        <v>0</v>
      </c>
      <c r="AW2046">
        <v>0</v>
      </c>
      <c r="AX2046">
        <v>0</v>
      </c>
      <c r="BB2046" t="s">
        <v>63</v>
      </c>
      <c r="BC2046" t="s">
        <v>6193</v>
      </c>
      <c r="BD2046">
        <v>0</v>
      </c>
      <c r="BF2046" t="s">
        <v>1048</v>
      </c>
      <c r="BI2046" t="s">
        <v>3949</v>
      </c>
    </row>
    <row r="2047" spans="1:61" x14ac:dyDescent="0.35">
      <c r="A2047" t="s">
        <v>4304</v>
      </c>
      <c r="B2047">
        <v>10000</v>
      </c>
      <c r="C2047">
        <v>10000</v>
      </c>
      <c r="D2047" s="2">
        <v>45777</v>
      </c>
      <c r="E2047" t="s">
        <v>59</v>
      </c>
      <c r="F2047" t="s">
        <v>4221</v>
      </c>
      <c r="G2047" t="s">
        <v>4305</v>
      </c>
      <c r="I2047">
        <v>1</v>
      </c>
      <c r="J2047" t="s">
        <v>183</v>
      </c>
      <c r="K2047">
        <v>46</v>
      </c>
      <c r="L2047" t="s">
        <v>6049</v>
      </c>
      <c r="M2047" t="s">
        <v>231</v>
      </c>
      <c r="N2047" t="s">
        <v>3809</v>
      </c>
      <c r="O2047" s="3">
        <v>6000</v>
      </c>
      <c r="R2047" s="2">
        <v>45777</v>
      </c>
      <c r="T2047">
        <v>1</v>
      </c>
      <c r="U2047" s="3">
        <v>6000</v>
      </c>
      <c r="V2047" t="s">
        <v>65</v>
      </c>
      <c r="W2047" t="s">
        <v>4306</v>
      </c>
      <c r="X2047">
        <v>0</v>
      </c>
      <c r="Y2047" s="3">
        <v>6000</v>
      </c>
      <c r="Z2047">
        <v>0</v>
      </c>
      <c r="AA2047">
        <v>0</v>
      </c>
      <c r="AB2047">
        <v>0</v>
      </c>
      <c r="AC2047">
        <v>0</v>
      </c>
      <c r="AF2047">
        <v>0</v>
      </c>
      <c r="AO2047" t="s">
        <v>4307</v>
      </c>
      <c r="AP2047" t="s">
        <v>2071</v>
      </c>
      <c r="AQ2047" t="s">
        <v>15009</v>
      </c>
      <c r="AS2047">
        <v>0</v>
      </c>
      <c r="AT2047">
        <v>0</v>
      </c>
      <c r="AU2047">
        <v>0</v>
      </c>
      <c r="AV2047">
        <v>0</v>
      </c>
      <c r="AW2047">
        <v>0</v>
      </c>
      <c r="AX2047">
        <v>0</v>
      </c>
      <c r="BB2047" t="s">
        <v>63</v>
      </c>
      <c r="BC2047" t="s">
        <v>6194</v>
      </c>
      <c r="BD2047">
        <v>0</v>
      </c>
      <c r="BF2047" t="s">
        <v>2071</v>
      </c>
      <c r="BI2047" t="s">
        <v>4308</v>
      </c>
    </row>
    <row r="2048" spans="1:61" x14ac:dyDescent="0.35">
      <c r="A2048" t="s">
        <v>6195</v>
      </c>
      <c r="B2048">
        <v>10000</v>
      </c>
      <c r="C2048">
        <v>20000</v>
      </c>
      <c r="D2048" s="2">
        <v>45783</v>
      </c>
      <c r="E2048" t="s">
        <v>59</v>
      </c>
      <c r="F2048" t="s">
        <v>6196</v>
      </c>
      <c r="G2048">
        <v>860909190918</v>
      </c>
      <c r="I2048">
        <v>1</v>
      </c>
      <c r="J2048" t="s">
        <v>183</v>
      </c>
      <c r="K2048">
        <v>79</v>
      </c>
      <c r="L2048" t="s">
        <v>6076</v>
      </c>
      <c r="M2048" t="s">
        <v>92</v>
      </c>
      <c r="N2048" t="s">
        <v>3828</v>
      </c>
      <c r="O2048">
        <v>120</v>
      </c>
      <c r="R2048" s="2">
        <v>45777</v>
      </c>
      <c r="T2048">
        <v>42</v>
      </c>
      <c r="U2048" s="3">
        <v>5030</v>
      </c>
      <c r="V2048" t="s">
        <v>65</v>
      </c>
      <c r="W2048">
        <v>200742630001</v>
      </c>
      <c r="X2048">
        <v>0</v>
      </c>
      <c r="Y2048" s="3">
        <v>4000</v>
      </c>
      <c r="Z2048" s="3">
        <v>1030</v>
      </c>
      <c r="AA2048">
        <v>0</v>
      </c>
      <c r="AB2048">
        <v>0</v>
      </c>
      <c r="AC2048">
        <v>0</v>
      </c>
      <c r="AF2048">
        <v>0</v>
      </c>
      <c r="AO2048">
        <v>20074263</v>
      </c>
      <c r="AP2048" t="s">
        <v>571</v>
      </c>
      <c r="AQ2048" t="s">
        <v>14937</v>
      </c>
      <c r="AS2048">
        <v>0</v>
      </c>
      <c r="AT2048">
        <v>0</v>
      </c>
      <c r="AU2048">
        <v>0</v>
      </c>
      <c r="AV2048">
        <v>0</v>
      </c>
      <c r="AW2048">
        <v>0</v>
      </c>
      <c r="AX2048">
        <v>0</v>
      </c>
      <c r="BB2048" t="s">
        <v>63</v>
      </c>
      <c r="BC2048" t="s">
        <v>6197</v>
      </c>
      <c r="BD2048">
        <v>0</v>
      </c>
      <c r="BF2048" t="s">
        <v>571</v>
      </c>
      <c r="BI2048" t="s">
        <v>6198</v>
      </c>
    </row>
    <row r="2049" spans="1:61" x14ac:dyDescent="0.35">
      <c r="A2049" t="s">
        <v>6195</v>
      </c>
      <c r="B2049">
        <v>20000</v>
      </c>
      <c r="C2049">
        <v>10000</v>
      </c>
      <c r="D2049" s="2">
        <v>45783</v>
      </c>
      <c r="E2049" t="s">
        <v>59</v>
      </c>
      <c r="F2049" t="s">
        <v>6196</v>
      </c>
      <c r="G2049">
        <v>860909190918</v>
      </c>
      <c r="I2049">
        <v>1</v>
      </c>
      <c r="J2049" t="s">
        <v>183</v>
      </c>
      <c r="K2049">
        <v>79</v>
      </c>
      <c r="L2049" t="s">
        <v>6076</v>
      </c>
      <c r="M2049" t="s">
        <v>92</v>
      </c>
      <c r="N2049" t="s">
        <v>3828</v>
      </c>
      <c r="O2049">
        <v>95</v>
      </c>
      <c r="R2049" s="2">
        <v>45777</v>
      </c>
      <c r="T2049">
        <v>42</v>
      </c>
      <c r="U2049" s="3">
        <v>4000</v>
      </c>
      <c r="V2049" t="s">
        <v>65</v>
      </c>
      <c r="W2049">
        <v>200742630001</v>
      </c>
      <c r="X2049">
        <v>0</v>
      </c>
      <c r="Y2049" s="3">
        <v>4000</v>
      </c>
      <c r="Z2049">
        <v>0</v>
      </c>
      <c r="AA2049">
        <v>0</v>
      </c>
      <c r="AB2049">
        <v>0</v>
      </c>
      <c r="AC2049">
        <v>0</v>
      </c>
      <c r="AF2049">
        <v>0</v>
      </c>
      <c r="AO2049">
        <v>20074263</v>
      </c>
      <c r="AP2049" t="s">
        <v>571</v>
      </c>
      <c r="AQ2049" t="s">
        <v>14937</v>
      </c>
      <c r="AS2049">
        <v>0</v>
      </c>
      <c r="AT2049">
        <v>0</v>
      </c>
      <c r="AU2049">
        <v>0</v>
      </c>
      <c r="AV2049">
        <v>0</v>
      </c>
      <c r="AW2049">
        <v>0</v>
      </c>
      <c r="AX2049">
        <v>0</v>
      </c>
      <c r="BB2049" t="s">
        <v>63</v>
      </c>
      <c r="BC2049" t="s">
        <v>6197</v>
      </c>
      <c r="BD2049">
        <v>0</v>
      </c>
      <c r="BF2049" t="s">
        <v>571</v>
      </c>
      <c r="BI2049" t="s">
        <v>6198</v>
      </c>
    </row>
    <row r="2050" spans="1:61" x14ac:dyDescent="0.35">
      <c r="A2050" t="s">
        <v>4235</v>
      </c>
      <c r="B2050">
        <v>10000</v>
      </c>
      <c r="C2050">
        <v>20000</v>
      </c>
      <c r="D2050" s="2">
        <v>45777</v>
      </c>
      <c r="E2050" t="s">
        <v>59</v>
      </c>
      <c r="F2050" t="s">
        <v>4236</v>
      </c>
      <c r="G2050">
        <v>860909190918</v>
      </c>
      <c r="I2050">
        <v>2</v>
      </c>
      <c r="J2050" t="s">
        <v>183</v>
      </c>
      <c r="K2050">
        <v>86</v>
      </c>
      <c r="L2050" t="s">
        <v>6043</v>
      </c>
      <c r="M2050" t="s">
        <v>1696</v>
      </c>
      <c r="N2050" t="s">
        <v>3840</v>
      </c>
      <c r="O2050">
        <v>134</v>
      </c>
      <c r="R2050" s="2">
        <v>45777</v>
      </c>
      <c r="T2050">
        <v>27</v>
      </c>
      <c r="U2050" s="3">
        <v>3618</v>
      </c>
      <c r="V2050" t="s">
        <v>65</v>
      </c>
      <c r="W2050">
        <v>200699060001</v>
      </c>
      <c r="X2050">
        <v>0</v>
      </c>
      <c r="Y2050" s="3">
        <v>2000</v>
      </c>
      <c r="Z2050" s="3">
        <v>1618</v>
      </c>
      <c r="AA2050">
        <v>0</v>
      </c>
      <c r="AB2050">
        <v>0</v>
      </c>
      <c r="AC2050">
        <v>0</v>
      </c>
      <c r="AF2050">
        <v>0</v>
      </c>
      <c r="AO2050">
        <v>20069906</v>
      </c>
      <c r="AP2050" t="s">
        <v>571</v>
      </c>
      <c r="AQ2050" t="s">
        <v>14937</v>
      </c>
      <c r="AS2050">
        <v>0</v>
      </c>
      <c r="AT2050">
        <v>0</v>
      </c>
      <c r="AU2050">
        <v>0</v>
      </c>
      <c r="AV2050">
        <v>0</v>
      </c>
      <c r="AW2050">
        <v>0</v>
      </c>
      <c r="AX2050">
        <v>0</v>
      </c>
      <c r="BB2050" t="s">
        <v>63</v>
      </c>
      <c r="BC2050" t="s">
        <v>6199</v>
      </c>
      <c r="BD2050">
        <v>0</v>
      </c>
      <c r="BF2050" t="s">
        <v>571</v>
      </c>
      <c r="BI2050" t="s">
        <v>4237</v>
      </c>
    </row>
    <row r="2051" spans="1:61" x14ac:dyDescent="0.35">
      <c r="A2051" t="s">
        <v>4369</v>
      </c>
      <c r="B2051">
        <v>10000</v>
      </c>
      <c r="C2051">
        <v>10000</v>
      </c>
      <c r="D2051" s="2">
        <v>45779</v>
      </c>
      <c r="E2051" t="s">
        <v>59</v>
      </c>
      <c r="F2051" t="s">
        <v>4370</v>
      </c>
      <c r="G2051" t="s">
        <v>4371</v>
      </c>
      <c r="I2051">
        <v>1</v>
      </c>
      <c r="J2051" t="s">
        <v>183</v>
      </c>
      <c r="K2051">
        <v>90</v>
      </c>
      <c r="L2051" t="s">
        <v>6044</v>
      </c>
      <c r="M2051" t="s">
        <v>1190</v>
      </c>
      <c r="N2051" t="s">
        <v>3836</v>
      </c>
      <c r="O2051">
        <v>81</v>
      </c>
      <c r="R2051" s="2">
        <v>45777</v>
      </c>
      <c r="T2051">
        <v>124</v>
      </c>
      <c r="U2051" s="3">
        <v>10044</v>
      </c>
      <c r="V2051" t="s">
        <v>65</v>
      </c>
      <c r="W2051" t="s">
        <v>4373</v>
      </c>
      <c r="X2051">
        <v>0</v>
      </c>
      <c r="Y2051" s="3">
        <v>10000</v>
      </c>
      <c r="Z2051">
        <v>44</v>
      </c>
      <c r="AA2051">
        <v>0</v>
      </c>
      <c r="AB2051">
        <v>0</v>
      </c>
      <c r="AC2051">
        <v>0</v>
      </c>
      <c r="AF2051">
        <v>0</v>
      </c>
      <c r="AO2051" t="s">
        <v>4374</v>
      </c>
      <c r="AP2051" t="s">
        <v>1786</v>
      </c>
      <c r="AQ2051" t="s">
        <v>14396</v>
      </c>
      <c r="AS2051">
        <v>0</v>
      </c>
      <c r="AT2051">
        <v>0</v>
      </c>
      <c r="AU2051">
        <v>0</v>
      </c>
      <c r="AV2051">
        <v>0</v>
      </c>
      <c r="AW2051">
        <v>0</v>
      </c>
      <c r="AX2051">
        <v>0</v>
      </c>
      <c r="BB2051" t="s">
        <v>63</v>
      </c>
      <c r="BC2051" t="s">
        <v>6200</v>
      </c>
      <c r="BD2051">
        <v>0</v>
      </c>
      <c r="BF2051" t="s">
        <v>1786</v>
      </c>
      <c r="BI2051" t="s">
        <v>4375</v>
      </c>
    </row>
    <row r="2052" spans="1:61" x14ac:dyDescent="0.35">
      <c r="A2052" t="s">
        <v>4376</v>
      </c>
      <c r="B2052">
        <v>10000</v>
      </c>
      <c r="C2052">
        <v>10000</v>
      </c>
      <c r="D2052" s="2">
        <v>45779</v>
      </c>
      <c r="E2052" t="s">
        <v>59</v>
      </c>
      <c r="F2052" t="s">
        <v>4370</v>
      </c>
      <c r="G2052" t="s">
        <v>4371</v>
      </c>
      <c r="I2052">
        <v>1</v>
      </c>
      <c r="J2052" t="s">
        <v>183</v>
      </c>
      <c r="K2052">
        <v>90</v>
      </c>
      <c r="L2052" t="s">
        <v>6044</v>
      </c>
      <c r="M2052" t="s">
        <v>1190</v>
      </c>
      <c r="N2052" t="s">
        <v>3836</v>
      </c>
      <c r="O2052">
        <v>5</v>
      </c>
      <c r="R2052" s="2">
        <v>45777</v>
      </c>
      <c r="T2052">
        <v>124</v>
      </c>
      <c r="U2052">
        <v>620</v>
      </c>
      <c r="V2052" t="s">
        <v>65</v>
      </c>
      <c r="W2052" t="s">
        <v>4373</v>
      </c>
      <c r="X2052">
        <v>0</v>
      </c>
      <c r="Y2052">
        <v>500</v>
      </c>
      <c r="Z2052">
        <v>120</v>
      </c>
      <c r="AA2052">
        <v>0</v>
      </c>
      <c r="AB2052">
        <v>0</v>
      </c>
      <c r="AC2052">
        <v>0</v>
      </c>
      <c r="AF2052">
        <v>0</v>
      </c>
      <c r="AO2052" t="s">
        <v>4374</v>
      </c>
      <c r="AP2052" t="s">
        <v>1786</v>
      </c>
      <c r="AQ2052" t="s">
        <v>14396</v>
      </c>
      <c r="AS2052">
        <v>0</v>
      </c>
      <c r="AT2052">
        <v>0</v>
      </c>
      <c r="AU2052">
        <v>0</v>
      </c>
      <c r="AV2052">
        <v>0</v>
      </c>
      <c r="AW2052">
        <v>0</v>
      </c>
      <c r="AX2052">
        <v>0</v>
      </c>
      <c r="BB2052" t="s">
        <v>63</v>
      </c>
      <c r="BC2052" t="s">
        <v>6201</v>
      </c>
      <c r="BD2052">
        <v>0</v>
      </c>
      <c r="BF2052" t="s">
        <v>1786</v>
      </c>
      <c r="BI2052" t="s">
        <v>4377</v>
      </c>
    </row>
    <row r="2053" spans="1:61" x14ac:dyDescent="0.35">
      <c r="A2053" t="s">
        <v>4378</v>
      </c>
      <c r="B2053">
        <v>10000</v>
      </c>
      <c r="C2053">
        <v>10000</v>
      </c>
      <c r="D2053" s="2">
        <v>45779</v>
      </c>
      <c r="E2053" t="s">
        <v>59</v>
      </c>
      <c r="F2053" t="s">
        <v>4370</v>
      </c>
      <c r="G2053" t="s">
        <v>4371</v>
      </c>
      <c r="I2053">
        <v>1</v>
      </c>
      <c r="J2053" t="s">
        <v>183</v>
      </c>
      <c r="K2053">
        <v>90</v>
      </c>
      <c r="L2053" t="s">
        <v>6044</v>
      </c>
      <c r="M2053" t="s">
        <v>1190</v>
      </c>
      <c r="N2053" t="s">
        <v>3836</v>
      </c>
      <c r="O2053">
        <v>2</v>
      </c>
      <c r="R2053" s="2">
        <v>45777</v>
      </c>
      <c r="T2053">
        <v>124</v>
      </c>
      <c r="U2053">
        <v>296</v>
      </c>
      <c r="V2053" t="s">
        <v>65</v>
      </c>
      <c r="W2053" t="s">
        <v>4373</v>
      </c>
      <c r="X2053">
        <v>0</v>
      </c>
      <c r="Y2053">
        <v>200</v>
      </c>
      <c r="Z2053">
        <v>96</v>
      </c>
      <c r="AA2053">
        <v>0</v>
      </c>
      <c r="AB2053">
        <v>0</v>
      </c>
      <c r="AC2053">
        <v>0</v>
      </c>
      <c r="AF2053">
        <v>0</v>
      </c>
      <c r="AO2053" t="s">
        <v>4374</v>
      </c>
      <c r="AP2053" t="s">
        <v>1786</v>
      </c>
      <c r="AQ2053" t="s">
        <v>14396</v>
      </c>
      <c r="AS2053">
        <v>0</v>
      </c>
      <c r="AT2053">
        <v>0</v>
      </c>
      <c r="AU2053">
        <v>0</v>
      </c>
      <c r="AV2053">
        <v>0</v>
      </c>
      <c r="AW2053">
        <v>0</v>
      </c>
      <c r="AX2053">
        <v>0</v>
      </c>
      <c r="BB2053" t="s">
        <v>63</v>
      </c>
      <c r="BC2053" t="s">
        <v>6202</v>
      </c>
      <c r="BD2053">
        <v>0</v>
      </c>
      <c r="BF2053" t="s">
        <v>1786</v>
      </c>
      <c r="BI2053" t="s">
        <v>4379</v>
      </c>
    </row>
    <row r="2054" spans="1:61" x14ac:dyDescent="0.35">
      <c r="A2054" t="s">
        <v>4378</v>
      </c>
      <c r="B2054">
        <v>20000</v>
      </c>
      <c r="C2054">
        <v>10000</v>
      </c>
      <c r="D2054" s="2">
        <v>45779</v>
      </c>
      <c r="E2054" t="s">
        <v>59</v>
      </c>
      <c r="F2054" t="s">
        <v>4370</v>
      </c>
      <c r="G2054" t="s">
        <v>4371</v>
      </c>
      <c r="I2054">
        <v>1</v>
      </c>
      <c r="J2054" t="s">
        <v>183</v>
      </c>
      <c r="K2054">
        <v>90</v>
      </c>
      <c r="L2054" t="s">
        <v>6044</v>
      </c>
      <c r="M2054" t="s">
        <v>1190</v>
      </c>
      <c r="N2054" t="s">
        <v>3836</v>
      </c>
      <c r="O2054">
        <v>2</v>
      </c>
      <c r="R2054" s="2">
        <v>45777</v>
      </c>
      <c r="T2054">
        <v>124</v>
      </c>
      <c r="U2054">
        <v>200</v>
      </c>
      <c r="V2054" t="s">
        <v>65</v>
      </c>
      <c r="W2054" t="s">
        <v>4373</v>
      </c>
      <c r="X2054">
        <v>0</v>
      </c>
      <c r="Y2054">
        <v>200</v>
      </c>
      <c r="Z2054">
        <v>0</v>
      </c>
      <c r="AA2054">
        <v>0</v>
      </c>
      <c r="AB2054">
        <v>0</v>
      </c>
      <c r="AC2054">
        <v>0</v>
      </c>
      <c r="AF2054">
        <v>0</v>
      </c>
      <c r="AO2054" t="s">
        <v>4374</v>
      </c>
      <c r="AP2054" t="s">
        <v>1786</v>
      </c>
      <c r="AQ2054" t="s">
        <v>14396</v>
      </c>
      <c r="AS2054">
        <v>0</v>
      </c>
      <c r="AT2054">
        <v>0</v>
      </c>
      <c r="AU2054">
        <v>0</v>
      </c>
      <c r="AV2054">
        <v>0</v>
      </c>
      <c r="AW2054">
        <v>0</v>
      </c>
      <c r="AX2054">
        <v>0</v>
      </c>
      <c r="BB2054" t="s">
        <v>63</v>
      </c>
      <c r="BC2054" t="s">
        <v>6202</v>
      </c>
      <c r="BD2054">
        <v>0</v>
      </c>
      <c r="BF2054" t="s">
        <v>1786</v>
      </c>
      <c r="BI2054" t="s">
        <v>4379</v>
      </c>
    </row>
    <row r="2055" spans="1:61" x14ac:dyDescent="0.35">
      <c r="A2055" t="s">
        <v>4309</v>
      </c>
      <c r="B2055">
        <v>10000</v>
      </c>
      <c r="C2055">
        <v>10000</v>
      </c>
      <c r="D2055" s="2">
        <v>45777</v>
      </c>
      <c r="E2055" t="s">
        <v>59</v>
      </c>
      <c r="F2055" t="s">
        <v>4310</v>
      </c>
      <c r="G2055" t="s">
        <v>570</v>
      </c>
      <c r="I2055">
        <v>1</v>
      </c>
      <c r="J2055" t="s">
        <v>183</v>
      </c>
      <c r="K2055">
        <v>59</v>
      </c>
      <c r="L2055" t="s">
        <v>6045</v>
      </c>
      <c r="M2055" t="s">
        <v>73</v>
      </c>
      <c r="N2055" t="s">
        <v>3811</v>
      </c>
      <c r="O2055" s="3">
        <v>5295</v>
      </c>
      <c r="R2055" s="2">
        <v>45777</v>
      </c>
      <c r="T2055">
        <v>1</v>
      </c>
      <c r="U2055" s="3">
        <v>5295</v>
      </c>
      <c r="V2055" t="s">
        <v>65</v>
      </c>
      <c r="W2055">
        <v>150335490001</v>
      </c>
      <c r="X2055">
        <v>0</v>
      </c>
      <c r="Y2055" s="3">
        <v>5295</v>
      </c>
      <c r="Z2055">
        <v>0</v>
      </c>
      <c r="AA2055">
        <v>0</v>
      </c>
      <c r="AB2055">
        <v>0</v>
      </c>
      <c r="AC2055">
        <v>0</v>
      </c>
      <c r="AF2055">
        <v>0</v>
      </c>
      <c r="AO2055">
        <v>15033549</v>
      </c>
      <c r="AP2055" t="s">
        <v>571</v>
      </c>
      <c r="AQ2055" t="s">
        <v>14937</v>
      </c>
      <c r="AS2055">
        <v>0</v>
      </c>
      <c r="AT2055">
        <v>0</v>
      </c>
      <c r="AU2055">
        <v>0</v>
      </c>
      <c r="AV2055">
        <v>0</v>
      </c>
      <c r="AW2055">
        <v>0</v>
      </c>
      <c r="AX2055">
        <v>0</v>
      </c>
      <c r="BB2055" t="s">
        <v>63</v>
      </c>
      <c r="BC2055" t="s">
        <v>6203</v>
      </c>
      <c r="BD2055">
        <v>0</v>
      </c>
      <c r="BF2055" t="s">
        <v>571</v>
      </c>
      <c r="BI2055" t="s">
        <v>4311</v>
      </c>
    </row>
    <row r="2056" spans="1:61" x14ac:dyDescent="0.35">
      <c r="A2056" t="s">
        <v>4309</v>
      </c>
      <c r="B2056">
        <v>20000</v>
      </c>
      <c r="C2056">
        <v>10000</v>
      </c>
      <c r="D2056" s="2">
        <v>45777</v>
      </c>
      <c r="E2056" t="s">
        <v>59</v>
      </c>
      <c r="F2056" t="s">
        <v>4310</v>
      </c>
      <c r="G2056" t="s">
        <v>570</v>
      </c>
      <c r="I2056">
        <v>1</v>
      </c>
      <c r="J2056" t="s">
        <v>183</v>
      </c>
      <c r="K2056">
        <v>59</v>
      </c>
      <c r="L2056" t="s">
        <v>6045</v>
      </c>
      <c r="M2056" t="s">
        <v>73</v>
      </c>
      <c r="N2056" t="s">
        <v>3811</v>
      </c>
      <c r="O2056" s="3">
        <v>5295</v>
      </c>
      <c r="R2056" s="2">
        <v>45777</v>
      </c>
      <c r="T2056">
        <v>1</v>
      </c>
      <c r="U2056" s="3">
        <v>5295</v>
      </c>
      <c r="V2056" t="s">
        <v>65</v>
      </c>
      <c r="W2056">
        <v>150335490001</v>
      </c>
      <c r="X2056">
        <v>0</v>
      </c>
      <c r="Y2056" s="3">
        <v>5295</v>
      </c>
      <c r="Z2056">
        <v>0</v>
      </c>
      <c r="AA2056">
        <v>0</v>
      </c>
      <c r="AB2056">
        <v>0</v>
      </c>
      <c r="AC2056">
        <v>0</v>
      </c>
      <c r="AF2056">
        <v>0</v>
      </c>
      <c r="AO2056">
        <v>15033549</v>
      </c>
      <c r="AP2056" t="s">
        <v>571</v>
      </c>
      <c r="AQ2056" t="s">
        <v>14937</v>
      </c>
      <c r="AS2056">
        <v>0</v>
      </c>
      <c r="AT2056">
        <v>0</v>
      </c>
      <c r="AU2056">
        <v>0</v>
      </c>
      <c r="AV2056">
        <v>0</v>
      </c>
      <c r="AW2056">
        <v>0</v>
      </c>
      <c r="AX2056">
        <v>0</v>
      </c>
      <c r="BB2056" t="s">
        <v>63</v>
      </c>
      <c r="BC2056" t="s">
        <v>6203</v>
      </c>
      <c r="BD2056">
        <v>0</v>
      </c>
      <c r="BF2056" t="s">
        <v>571</v>
      </c>
      <c r="BI2056" t="s">
        <v>4311</v>
      </c>
    </row>
    <row r="2057" spans="1:61" x14ac:dyDescent="0.35">
      <c r="A2057" t="s">
        <v>4312</v>
      </c>
      <c r="B2057">
        <v>10000</v>
      </c>
      <c r="C2057">
        <v>10000</v>
      </c>
      <c r="D2057" s="2">
        <v>45777</v>
      </c>
      <c r="E2057" t="s">
        <v>59</v>
      </c>
      <c r="F2057" t="s">
        <v>4271</v>
      </c>
      <c r="G2057" t="s">
        <v>2893</v>
      </c>
      <c r="I2057">
        <v>1</v>
      </c>
      <c r="J2057" t="s">
        <v>183</v>
      </c>
      <c r="K2057">
        <v>61</v>
      </c>
      <c r="L2057" t="s">
        <v>6046</v>
      </c>
      <c r="M2057" t="s">
        <v>209</v>
      </c>
      <c r="N2057" t="s">
        <v>3802</v>
      </c>
      <c r="O2057" s="3">
        <v>1000</v>
      </c>
      <c r="R2057" s="2">
        <v>45777</v>
      </c>
      <c r="T2057">
        <v>1</v>
      </c>
      <c r="U2057" s="3">
        <v>1000</v>
      </c>
      <c r="V2057" t="s">
        <v>65</v>
      </c>
      <c r="W2057" t="s">
        <v>4314</v>
      </c>
      <c r="X2057">
        <v>0</v>
      </c>
      <c r="Y2057" s="3">
        <v>1000</v>
      </c>
      <c r="Z2057">
        <v>0</v>
      </c>
      <c r="AA2057">
        <v>0</v>
      </c>
      <c r="AB2057">
        <v>0</v>
      </c>
      <c r="AC2057">
        <v>0</v>
      </c>
      <c r="AF2057">
        <v>0</v>
      </c>
      <c r="AO2057" t="s">
        <v>4315</v>
      </c>
      <c r="AP2057" t="s">
        <v>622</v>
      </c>
      <c r="AQ2057" t="s">
        <v>24955</v>
      </c>
      <c r="AS2057">
        <v>0</v>
      </c>
      <c r="AT2057">
        <v>0</v>
      </c>
      <c r="AU2057">
        <v>0</v>
      </c>
      <c r="AV2057">
        <v>0</v>
      </c>
      <c r="AW2057">
        <v>0</v>
      </c>
      <c r="AX2057">
        <v>0</v>
      </c>
      <c r="BB2057" t="s">
        <v>63</v>
      </c>
      <c r="BC2057" t="s">
        <v>6204</v>
      </c>
      <c r="BD2057">
        <v>0</v>
      </c>
      <c r="BF2057" t="s">
        <v>622</v>
      </c>
      <c r="BI2057" t="s">
        <v>4316</v>
      </c>
    </row>
    <row r="2058" spans="1:61" x14ac:dyDescent="0.35">
      <c r="A2058" t="s">
        <v>4253</v>
      </c>
      <c r="B2058">
        <v>10000</v>
      </c>
      <c r="C2058">
        <v>20000</v>
      </c>
      <c r="D2058" s="2">
        <v>45777</v>
      </c>
      <c r="E2058" t="s">
        <v>59</v>
      </c>
      <c r="F2058" t="s">
        <v>4254</v>
      </c>
      <c r="G2058" t="s">
        <v>4079</v>
      </c>
      <c r="I2058">
        <v>2</v>
      </c>
      <c r="J2058" t="s">
        <v>183</v>
      </c>
      <c r="K2058">
        <v>71</v>
      </c>
      <c r="L2058" t="s">
        <v>6057</v>
      </c>
      <c r="M2058" t="s">
        <v>368</v>
      </c>
      <c r="N2058" t="s">
        <v>3857</v>
      </c>
      <c r="O2058" s="3">
        <v>3000</v>
      </c>
      <c r="R2058" s="2">
        <v>45777</v>
      </c>
      <c r="T2058">
        <v>6</v>
      </c>
      <c r="U2058" s="3">
        <v>18000</v>
      </c>
      <c r="V2058" t="s">
        <v>65</v>
      </c>
      <c r="W2058">
        <v>83615120001</v>
      </c>
      <c r="X2058">
        <v>0</v>
      </c>
      <c r="Y2058" s="3">
        <v>6000</v>
      </c>
      <c r="Z2058" s="3">
        <v>12000</v>
      </c>
      <c r="AA2058">
        <v>0</v>
      </c>
      <c r="AB2058">
        <v>0</v>
      </c>
      <c r="AC2058">
        <v>0</v>
      </c>
      <c r="AF2058">
        <v>0</v>
      </c>
      <c r="AO2058">
        <v>8361512</v>
      </c>
      <c r="AP2058" t="s">
        <v>162</v>
      </c>
      <c r="AQ2058" t="s">
        <v>8373</v>
      </c>
      <c r="AS2058">
        <v>0</v>
      </c>
      <c r="AT2058">
        <v>0</v>
      </c>
      <c r="AU2058">
        <v>0</v>
      </c>
      <c r="AV2058">
        <v>0</v>
      </c>
      <c r="AW2058">
        <v>0</v>
      </c>
      <c r="AX2058">
        <v>0</v>
      </c>
      <c r="BB2058" t="s">
        <v>63</v>
      </c>
      <c r="BC2058" t="s">
        <v>6205</v>
      </c>
      <c r="BD2058">
        <v>0</v>
      </c>
      <c r="BF2058" t="s">
        <v>162</v>
      </c>
      <c r="BI2058" t="s">
        <v>4127</v>
      </c>
    </row>
    <row r="2059" spans="1:61" x14ac:dyDescent="0.35">
      <c r="A2059" t="s">
        <v>4257</v>
      </c>
      <c r="B2059">
        <v>10000</v>
      </c>
      <c r="C2059">
        <v>20000</v>
      </c>
      <c r="D2059" s="2">
        <v>45777</v>
      </c>
      <c r="E2059" t="s">
        <v>59</v>
      </c>
      <c r="F2059" s="4">
        <v>0.53886574074074078</v>
      </c>
      <c r="G2059" t="s">
        <v>4079</v>
      </c>
      <c r="I2059">
        <v>2</v>
      </c>
      <c r="J2059" t="s">
        <v>183</v>
      </c>
      <c r="K2059">
        <v>71</v>
      </c>
      <c r="L2059" t="s">
        <v>6057</v>
      </c>
      <c r="M2059" t="s">
        <v>368</v>
      </c>
      <c r="N2059" t="s">
        <v>3857</v>
      </c>
      <c r="O2059" s="3">
        <v>2500</v>
      </c>
      <c r="R2059" s="2">
        <v>45777</v>
      </c>
      <c r="T2059">
        <v>6</v>
      </c>
      <c r="U2059" s="3">
        <v>15000</v>
      </c>
      <c r="V2059" t="s">
        <v>65</v>
      </c>
      <c r="W2059">
        <v>5000444460001</v>
      </c>
      <c r="X2059">
        <v>0</v>
      </c>
      <c r="Y2059" s="3">
        <v>15000</v>
      </c>
      <c r="Z2059">
        <v>0</v>
      </c>
      <c r="AA2059">
        <v>0</v>
      </c>
      <c r="AB2059">
        <v>0</v>
      </c>
      <c r="AC2059">
        <v>0</v>
      </c>
      <c r="AF2059">
        <v>0</v>
      </c>
      <c r="AO2059">
        <v>500044446</v>
      </c>
      <c r="AP2059" t="s">
        <v>162</v>
      </c>
      <c r="AQ2059" t="s">
        <v>8373</v>
      </c>
      <c r="AS2059">
        <v>0</v>
      </c>
      <c r="AT2059">
        <v>0</v>
      </c>
      <c r="AU2059">
        <v>0</v>
      </c>
      <c r="AV2059">
        <v>0</v>
      </c>
      <c r="AW2059">
        <v>0</v>
      </c>
      <c r="AX2059">
        <v>0</v>
      </c>
      <c r="BB2059" t="s">
        <v>63</v>
      </c>
      <c r="BC2059" t="s">
        <v>6206</v>
      </c>
      <c r="BD2059">
        <v>0</v>
      </c>
      <c r="BF2059" t="s">
        <v>162</v>
      </c>
      <c r="BI2059" t="s">
        <v>4127</v>
      </c>
    </row>
    <row r="2060" spans="1:61" x14ac:dyDescent="0.35">
      <c r="A2060" t="s">
        <v>4380</v>
      </c>
      <c r="B2060">
        <v>10000</v>
      </c>
      <c r="C2060">
        <v>10000</v>
      </c>
      <c r="D2060" s="2">
        <v>45779</v>
      </c>
      <c r="E2060" t="s">
        <v>59</v>
      </c>
      <c r="F2060" t="s">
        <v>4370</v>
      </c>
      <c r="G2060" t="s">
        <v>4371</v>
      </c>
      <c r="I2060">
        <v>1</v>
      </c>
      <c r="J2060" t="s">
        <v>183</v>
      </c>
      <c r="K2060">
        <v>90</v>
      </c>
      <c r="L2060" t="s">
        <v>6044</v>
      </c>
      <c r="M2060" t="s">
        <v>1190</v>
      </c>
      <c r="N2060" t="s">
        <v>3836</v>
      </c>
      <c r="O2060">
        <v>5</v>
      </c>
      <c r="R2060" s="2">
        <v>45777</v>
      </c>
      <c r="T2060">
        <v>124</v>
      </c>
      <c r="U2060">
        <v>620</v>
      </c>
      <c r="V2060" t="s">
        <v>65</v>
      </c>
      <c r="W2060" t="s">
        <v>4373</v>
      </c>
      <c r="X2060">
        <v>0</v>
      </c>
      <c r="Y2060">
        <v>500</v>
      </c>
      <c r="Z2060">
        <v>120</v>
      </c>
      <c r="AA2060">
        <v>0</v>
      </c>
      <c r="AB2060">
        <v>0</v>
      </c>
      <c r="AC2060">
        <v>0</v>
      </c>
      <c r="AF2060">
        <v>0</v>
      </c>
      <c r="AO2060" t="s">
        <v>4374</v>
      </c>
      <c r="AP2060" t="s">
        <v>1786</v>
      </c>
      <c r="AQ2060" t="s">
        <v>14396</v>
      </c>
      <c r="AS2060">
        <v>0</v>
      </c>
      <c r="AT2060">
        <v>0</v>
      </c>
      <c r="AU2060">
        <v>0</v>
      </c>
      <c r="AV2060">
        <v>0</v>
      </c>
      <c r="AW2060">
        <v>0</v>
      </c>
      <c r="AX2060">
        <v>0</v>
      </c>
      <c r="BB2060" t="s">
        <v>63</v>
      </c>
      <c r="BC2060" t="s">
        <v>6207</v>
      </c>
      <c r="BD2060">
        <v>0</v>
      </c>
      <c r="BF2060" t="s">
        <v>1786</v>
      </c>
      <c r="BI2060" t="s">
        <v>4381</v>
      </c>
    </row>
    <row r="2061" spans="1:61" x14ac:dyDescent="0.35">
      <c r="A2061" t="s">
        <v>4317</v>
      </c>
      <c r="B2061">
        <v>10000</v>
      </c>
      <c r="C2061">
        <v>20000</v>
      </c>
      <c r="D2061" s="2">
        <v>45777</v>
      </c>
      <c r="E2061" t="s">
        <v>59</v>
      </c>
      <c r="F2061" t="s">
        <v>4318</v>
      </c>
      <c r="G2061" t="s">
        <v>4319</v>
      </c>
      <c r="I2061">
        <v>1</v>
      </c>
      <c r="J2061" t="s">
        <v>183</v>
      </c>
      <c r="K2061">
        <v>32</v>
      </c>
      <c r="L2061" t="s">
        <v>6064</v>
      </c>
      <c r="M2061" t="s">
        <v>516</v>
      </c>
      <c r="N2061" t="s">
        <v>3833</v>
      </c>
      <c r="O2061" s="3">
        <v>1000</v>
      </c>
      <c r="R2061" s="2">
        <v>45777</v>
      </c>
      <c r="T2061">
        <v>1</v>
      </c>
      <c r="U2061" s="3">
        <v>1000</v>
      </c>
      <c r="V2061" t="s">
        <v>65</v>
      </c>
      <c r="W2061">
        <v>4.40170086001E+17</v>
      </c>
      <c r="X2061">
        <v>0</v>
      </c>
      <c r="Y2061" s="3">
        <v>1000</v>
      </c>
      <c r="Z2061">
        <v>0</v>
      </c>
      <c r="AA2061">
        <v>0</v>
      </c>
      <c r="AB2061">
        <v>0</v>
      </c>
      <c r="AC2061">
        <v>0</v>
      </c>
      <c r="AF2061">
        <v>0</v>
      </c>
      <c r="AO2061">
        <v>44017008600100</v>
      </c>
      <c r="AP2061" t="s">
        <v>217</v>
      </c>
      <c r="AQ2061" t="s">
        <v>23595</v>
      </c>
      <c r="AS2061">
        <v>0</v>
      </c>
      <c r="AT2061">
        <v>0</v>
      </c>
      <c r="AU2061">
        <v>0</v>
      </c>
      <c r="AV2061">
        <v>0</v>
      </c>
      <c r="AW2061">
        <v>0</v>
      </c>
      <c r="AX2061">
        <v>0</v>
      </c>
      <c r="BB2061" t="s">
        <v>63</v>
      </c>
      <c r="BC2061" t="s">
        <v>6208</v>
      </c>
      <c r="BD2061">
        <v>0</v>
      </c>
      <c r="BF2061" t="s">
        <v>217</v>
      </c>
      <c r="BI2061" t="s">
        <v>4320</v>
      </c>
    </row>
    <row r="2062" spans="1:61" x14ac:dyDescent="0.35">
      <c r="A2062" t="s">
        <v>4321</v>
      </c>
      <c r="B2062">
        <v>10000</v>
      </c>
      <c r="C2062">
        <v>10000</v>
      </c>
      <c r="D2062" s="2">
        <v>45777</v>
      </c>
      <c r="E2062" t="s">
        <v>59</v>
      </c>
      <c r="F2062" t="s">
        <v>4297</v>
      </c>
      <c r="G2062" t="s">
        <v>4322</v>
      </c>
      <c r="I2062">
        <v>1</v>
      </c>
      <c r="J2062" t="s">
        <v>183</v>
      </c>
      <c r="K2062">
        <v>71</v>
      </c>
      <c r="L2062" t="s">
        <v>6057</v>
      </c>
      <c r="M2062" t="s">
        <v>368</v>
      </c>
      <c r="N2062" t="s">
        <v>3857</v>
      </c>
      <c r="O2062" s="3">
        <v>3334</v>
      </c>
      <c r="R2062" s="2">
        <v>45777</v>
      </c>
      <c r="T2062">
        <v>3</v>
      </c>
      <c r="U2062" s="3">
        <v>10002</v>
      </c>
      <c r="V2062" t="s">
        <v>65</v>
      </c>
      <c r="W2062" t="s">
        <v>4324</v>
      </c>
      <c r="X2062">
        <v>0</v>
      </c>
      <c r="Y2062" s="3">
        <v>10000</v>
      </c>
      <c r="Z2062">
        <v>2</v>
      </c>
      <c r="AA2062">
        <v>0</v>
      </c>
      <c r="AB2062">
        <v>0</v>
      </c>
      <c r="AC2062">
        <v>0</v>
      </c>
      <c r="AF2062">
        <v>0</v>
      </c>
      <c r="AO2062" t="s">
        <v>4325</v>
      </c>
      <c r="AP2062" t="s">
        <v>4326</v>
      </c>
      <c r="AQ2062" t="s">
        <v>15382</v>
      </c>
      <c r="AS2062">
        <v>0</v>
      </c>
      <c r="AT2062">
        <v>0</v>
      </c>
      <c r="AU2062">
        <v>0</v>
      </c>
      <c r="AV2062">
        <v>0</v>
      </c>
      <c r="AW2062">
        <v>0</v>
      </c>
      <c r="AX2062">
        <v>0</v>
      </c>
      <c r="BB2062" t="s">
        <v>63</v>
      </c>
      <c r="BC2062" t="s">
        <v>6209</v>
      </c>
      <c r="BD2062">
        <v>0</v>
      </c>
      <c r="BF2062" t="s">
        <v>4326</v>
      </c>
      <c r="BI2062" t="s">
        <v>4327</v>
      </c>
    </row>
    <row r="2063" spans="1:61" x14ac:dyDescent="0.35">
      <c r="A2063" t="s">
        <v>6210</v>
      </c>
      <c r="B2063">
        <v>10000</v>
      </c>
      <c r="C2063">
        <v>10000</v>
      </c>
      <c r="D2063" s="2">
        <v>45783</v>
      </c>
      <c r="E2063" t="s">
        <v>59</v>
      </c>
      <c r="F2063" t="s">
        <v>6211</v>
      </c>
      <c r="G2063" t="s">
        <v>2829</v>
      </c>
      <c r="I2063">
        <v>1</v>
      </c>
      <c r="J2063" t="s">
        <v>183</v>
      </c>
      <c r="K2063">
        <v>93</v>
      </c>
      <c r="L2063" t="s">
        <v>6072</v>
      </c>
      <c r="M2063" t="s">
        <v>813</v>
      </c>
      <c r="N2063" t="s">
        <v>3824</v>
      </c>
      <c r="O2063" s="3">
        <v>1700</v>
      </c>
      <c r="R2063" s="2">
        <v>45777</v>
      </c>
      <c r="T2063">
        <v>5</v>
      </c>
      <c r="U2063" s="3">
        <v>8500</v>
      </c>
      <c r="V2063" t="s">
        <v>65</v>
      </c>
      <c r="W2063" t="s">
        <v>6212</v>
      </c>
      <c r="X2063">
        <v>0</v>
      </c>
      <c r="Y2063" s="3">
        <v>6500</v>
      </c>
      <c r="Z2063" s="3">
        <v>2000</v>
      </c>
      <c r="AA2063">
        <v>0</v>
      </c>
      <c r="AB2063">
        <v>0</v>
      </c>
      <c r="AC2063">
        <v>0</v>
      </c>
      <c r="AF2063">
        <v>0</v>
      </c>
      <c r="AO2063" t="s">
        <v>6213</v>
      </c>
      <c r="AP2063" t="s">
        <v>729</v>
      </c>
      <c r="AQ2063" t="s">
        <v>14138</v>
      </c>
      <c r="AS2063">
        <v>0</v>
      </c>
      <c r="AT2063">
        <v>0</v>
      </c>
      <c r="AU2063">
        <v>0</v>
      </c>
      <c r="AV2063">
        <v>0</v>
      </c>
      <c r="AW2063">
        <v>0</v>
      </c>
      <c r="AX2063">
        <v>0</v>
      </c>
      <c r="BB2063" t="s">
        <v>63</v>
      </c>
      <c r="BC2063" t="s">
        <v>6214</v>
      </c>
      <c r="BD2063">
        <v>0</v>
      </c>
      <c r="BF2063" t="s">
        <v>729</v>
      </c>
      <c r="BI2063" t="s">
        <v>6215</v>
      </c>
    </row>
    <row r="2064" spans="1:61" x14ac:dyDescent="0.35">
      <c r="A2064" t="s">
        <v>6216</v>
      </c>
      <c r="B2064">
        <v>10000</v>
      </c>
      <c r="C2064">
        <v>10000</v>
      </c>
      <c r="D2064" s="2">
        <v>45783</v>
      </c>
      <c r="E2064" t="s">
        <v>59</v>
      </c>
      <c r="F2064" t="s">
        <v>6217</v>
      </c>
      <c r="G2064" t="s">
        <v>2829</v>
      </c>
      <c r="I2064">
        <v>1</v>
      </c>
      <c r="J2064" t="s">
        <v>183</v>
      </c>
      <c r="K2064">
        <v>93</v>
      </c>
      <c r="L2064" t="s">
        <v>6072</v>
      </c>
      <c r="M2064" t="s">
        <v>813</v>
      </c>
      <c r="N2064" t="s">
        <v>3824</v>
      </c>
      <c r="O2064">
        <v>800</v>
      </c>
      <c r="R2064" s="2">
        <v>45777</v>
      </c>
      <c r="T2064">
        <v>5</v>
      </c>
      <c r="U2064" s="3">
        <v>4000</v>
      </c>
      <c r="V2064" t="s">
        <v>65</v>
      </c>
      <c r="W2064" t="s">
        <v>6218</v>
      </c>
      <c r="X2064">
        <v>0</v>
      </c>
      <c r="Y2064" s="3">
        <v>2000</v>
      </c>
      <c r="Z2064" s="3">
        <v>2000</v>
      </c>
      <c r="AA2064">
        <v>0</v>
      </c>
      <c r="AB2064">
        <v>0</v>
      </c>
      <c r="AC2064">
        <v>0</v>
      </c>
      <c r="AF2064">
        <v>0</v>
      </c>
      <c r="AO2064" t="s">
        <v>6219</v>
      </c>
      <c r="AP2064" t="s">
        <v>729</v>
      </c>
      <c r="AQ2064" t="s">
        <v>14138</v>
      </c>
      <c r="AS2064">
        <v>0</v>
      </c>
      <c r="AT2064">
        <v>0</v>
      </c>
      <c r="AU2064">
        <v>0</v>
      </c>
      <c r="AV2064">
        <v>0</v>
      </c>
      <c r="AW2064">
        <v>0</v>
      </c>
      <c r="AX2064">
        <v>0</v>
      </c>
      <c r="BB2064" t="s">
        <v>63</v>
      </c>
      <c r="BC2064" t="s">
        <v>6220</v>
      </c>
      <c r="BD2064">
        <v>0</v>
      </c>
      <c r="BF2064" t="s">
        <v>729</v>
      </c>
      <c r="BI2064" t="s">
        <v>6215</v>
      </c>
    </row>
    <row r="2065" spans="1:61" x14ac:dyDescent="0.35">
      <c r="A2065" t="s">
        <v>6221</v>
      </c>
      <c r="B2065">
        <v>10000</v>
      </c>
      <c r="C2065">
        <v>10000</v>
      </c>
      <c r="D2065" s="2">
        <v>45783</v>
      </c>
      <c r="E2065" t="s">
        <v>59</v>
      </c>
      <c r="F2065" t="s">
        <v>6222</v>
      </c>
      <c r="G2065" t="s">
        <v>6223</v>
      </c>
      <c r="I2065">
        <v>1</v>
      </c>
      <c r="J2065" t="s">
        <v>183</v>
      </c>
      <c r="K2065">
        <v>93</v>
      </c>
      <c r="L2065" t="s">
        <v>6072</v>
      </c>
      <c r="M2065" t="s">
        <v>813</v>
      </c>
      <c r="N2065" t="s">
        <v>3824</v>
      </c>
      <c r="O2065" s="3">
        <v>1000</v>
      </c>
      <c r="R2065" s="2">
        <v>45777</v>
      </c>
      <c r="T2065">
        <v>5</v>
      </c>
      <c r="U2065" s="3">
        <v>5000</v>
      </c>
      <c r="V2065" t="s">
        <v>65</v>
      </c>
      <c r="W2065" t="s">
        <v>6224</v>
      </c>
      <c r="X2065">
        <v>0</v>
      </c>
      <c r="Y2065" s="3">
        <v>3000</v>
      </c>
      <c r="Z2065" s="3">
        <v>2000</v>
      </c>
      <c r="AA2065">
        <v>0</v>
      </c>
      <c r="AB2065">
        <v>0</v>
      </c>
      <c r="AC2065">
        <v>0</v>
      </c>
      <c r="AF2065">
        <v>0</v>
      </c>
      <c r="AO2065" t="s">
        <v>6225</v>
      </c>
      <c r="AP2065" t="s">
        <v>729</v>
      </c>
      <c r="AQ2065" t="s">
        <v>14138</v>
      </c>
      <c r="AS2065">
        <v>0</v>
      </c>
      <c r="AT2065">
        <v>0</v>
      </c>
      <c r="AU2065">
        <v>0</v>
      </c>
      <c r="AV2065">
        <v>0</v>
      </c>
      <c r="AW2065">
        <v>0</v>
      </c>
      <c r="AX2065">
        <v>0</v>
      </c>
      <c r="BB2065" t="s">
        <v>63</v>
      </c>
      <c r="BC2065" t="s">
        <v>6226</v>
      </c>
      <c r="BD2065">
        <v>0</v>
      </c>
      <c r="BF2065" t="s">
        <v>729</v>
      </c>
      <c r="BI2065" t="s">
        <v>6215</v>
      </c>
    </row>
    <row r="2066" spans="1:61" x14ac:dyDescent="0.35">
      <c r="A2066" t="s">
        <v>6036</v>
      </c>
      <c r="B2066">
        <v>10000</v>
      </c>
      <c r="C2066">
        <v>10000</v>
      </c>
      <c r="D2066" s="2">
        <v>45782</v>
      </c>
      <c r="E2066" t="s">
        <v>59</v>
      </c>
      <c r="F2066" t="s">
        <v>6037</v>
      </c>
      <c r="G2066">
        <v>10620258070</v>
      </c>
      <c r="I2066">
        <v>1</v>
      </c>
      <c r="J2066" t="s">
        <v>183</v>
      </c>
      <c r="K2066">
        <v>79</v>
      </c>
      <c r="L2066" t="s">
        <v>6076</v>
      </c>
      <c r="M2066" t="s">
        <v>92</v>
      </c>
      <c r="N2066" t="s">
        <v>3828</v>
      </c>
      <c r="O2066">
        <v>130</v>
      </c>
      <c r="R2066" s="2">
        <v>45777</v>
      </c>
      <c r="T2066">
        <v>308</v>
      </c>
      <c r="U2066" s="3">
        <v>40040</v>
      </c>
      <c r="V2066" t="s">
        <v>65</v>
      </c>
      <c r="W2066" t="s">
        <v>6038</v>
      </c>
      <c r="X2066">
        <v>0</v>
      </c>
      <c r="Y2066" s="3">
        <v>30000</v>
      </c>
      <c r="Z2066" s="3">
        <v>10040</v>
      </c>
      <c r="AA2066">
        <v>0</v>
      </c>
      <c r="AB2066">
        <v>0</v>
      </c>
      <c r="AC2066">
        <v>0</v>
      </c>
      <c r="AF2066">
        <v>0</v>
      </c>
      <c r="AO2066" t="s">
        <v>6039</v>
      </c>
      <c r="AP2066" t="s">
        <v>108</v>
      </c>
      <c r="AQ2066" t="s">
        <v>13404</v>
      </c>
      <c r="AS2066">
        <v>0</v>
      </c>
      <c r="AT2066">
        <v>0</v>
      </c>
      <c r="AU2066">
        <v>0</v>
      </c>
      <c r="AV2066">
        <v>0</v>
      </c>
      <c r="AW2066">
        <v>0</v>
      </c>
      <c r="AX2066">
        <v>0</v>
      </c>
      <c r="BB2066" t="s">
        <v>63</v>
      </c>
      <c r="BC2066" t="s">
        <v>6227</v>
      </c>
      <c r="BD2066">
        <v>0</v>
      </c>
      <c r="BF2066" t="s">
        <v>108</v>
      </c>
      <c r="BI2066" t="s">
        <v>6040</v>
      </c>
    </row>
    <row r="2068" spans="1:61" x14ac:dyDescent="0.35">
      <c r="Q2068" s="29"/>
    </row>
    <row r="2069" spans="1:61" x14ac:dyDescent="0.35">
      <c r="R2069">
        <v>1347</v>
      </c>
    </row>
    <row r="2070" spans="1:61" x14ac:dyDescent="0.35">
      <c r="R2070">
        <v>69</v>
      </c>
    </row>
    <row r="2071" spans="1:61" x14ac:dyDescent="0.35">
      <c r="R2071">
        <v>1449</v>
      </c>
    </row>
    <row r="2072" spans="1:61" x14ac:dyDescent="0.35">
      <c r="Q2072" s="28"/>
      <c r="S2072" s="30"/>
    </row>
    <row r="2075" spans="1:61" x14ac:dyDescent="0.35">
      <c r="R2075">
        <v>32</v>
      </c>
    </row>
    <row r="2076" spans="1:61" x14ac:dyDescent="0.35">
      <c r="R2076">
        <v>32</v>
      </c>
    </row>
    <row r="2077" spans="1:61" x14ac:dyDescent="0.35">
      <c r="R2077">
        <v>0</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C3596-00EC-4A63-9EB2-EA761FAC5108}">
  <dimension ref="A3:F12"/>
  <sheetViews>
    <sheetView workbookViewId="0">
      <selection activeCell="H19" sqref="H19"/>
    </sheetView>
  </sheetViews>
  <sheetFormatPr defaultRowHeight="14.5" x14ac:dyDescent="0.35"/>
  <cols>
    <col min="1" max="1" width="20.90625" bestFit="1" customWidth="1"/>
    <col min="2" max="2" width="15.6328125" bestFit="1" customWidth="1"/>
    <col min="3" max="4" width="3.81640625" bestFit="1" customWidth="1"/>
    <col min="5" max="5" width="1.81640625" bestFit="1" customWidth="1"/>
    <col min="6" max="6" width="10.36328125" bestFit="1" customWidth="1"/>
  </cols>
  <sheetData>
    <row r="3" spans="1:6" x14ac:dyDescent="0.35">
      <c r="A3" s="9" t="s">
        <v>26413</v>
      </c>
      <c r="B3" s="9" t="s">
        <v>6084</v>
      </c>
    </row>
    <row r="4" spans="1:6" x14ac:dyDescent="0.35">
      <c r="A4" s="9" t="s">
        <v>6080</v>
      </c>
      <c r="B4">
        <v>1</v>
      </c>
      <c r="C4">
        <v>2</v>
      </c>
      <c r="D4">
        <v>3</v>
      </c>
      <c r="E4">
        <v>4</v>
      </c>
      <c r="F4" t="s">
        <v>3595</v>
      </c>
    </row>
    <row r="5" spans="1:6" x14ac:dyDescent="0.35">
      <c r="A5" s="10" t="s">
        <v>26410</v>
      </c>
      <c r="C5">
        <v>13</v>
      </c>
      <c r="D5">
        <v>107</v>
      </c>
      <c r="F5">
        <v>120</v>
      </c>
    </row>
    <row r="6" spans="1:6" x14ac:dyDescent="0.35">
      <c r="A6" s="10" t="s">
        <v>26408</v>
      </c>
      <c r="B6">
        <v>320</v>
      </c>
      <c r="C6">
        <v>200</v>
      </c>
      <c r="E6">
        <v>2</v>
      </c>
      <c r="F6">
        <v>522</v>
      </c>
    </row>
    <row r="7" spans="1:6" x14ac:dyDescent="0.35">
      <c r="A7" s="10" t="s">
        <v>26409</v>
      </c>
      <c r="C7">
        <v>58</v>
      </c>
      <c r="F7">
        <v>58</v>
      </c>
    </row>
    <row r="8" spans="1:6" x14ac:dyDescent="0.35">
      <c r="A8" s="10" t="s">
        <v>26411</v>
      </c>
      <c r="C8">
        <v>65</v>
      </c>
      <c r="F8">
        <v>65</v>
      </c>
    </row>
    <row r="9" spans="1:6" x14ac:dyDescent="0.35">
      <c r="A9" s="10" t="s">
        <v>26406</v>
      </c>
      <c r="B9">
        <v>449</v>
      </c>
      <c r="F9">
        <v>449</v>
      </c>
    </row>
    <row r="10" spans="1:6" x14ac:dyDescent="0.35">
      <c r="A10" s="10" t="s">
        <v>26407</v>
      </c>
      <c r="B10">
        <v>88</v>
      </c>
      <c r="C10">
        <v>191</v>
      </c>
      <c r="D10">
        <v>2</v>
      </c>
      <c r="F10">
        <v>281</v>
      </c>
    </row>
    <row r="11" spans="1:6" x14ac:dyDescent="0.35">
      <c r="A11" s="10" t="s">
        <v>26405</v>
      </c>
      <c r="B11">
        <v>565</v>
      </c>
      <c r="C11">
        <v>3</v>
      </c>
      <c r="F11">
        <v>568</v>
      </c>
    </row>
    <row r="12" spans="1:6" x14ac:dyDescent="0.35">
      <c r="A12" s="10" t="s">
        <v>3595</v>
      </c>
      <c r="B12">
        <v>1422</v>
      </c>
      <c r="C12">
        <v>530</v>
      </c>
      <c r="D12">
        <v>109</v>
      </c>
      <c r="E12">
        <v>2</v>
      </c>
      <c r="F12">
        <v>2063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4ADD-A31C-4D6F-859D-0CB2F40FD773}">
  <dimension ref="A1:BJ2086"/>
  <sheetViews>
    <sheetView tabSelected="1" workbookViewId="0">
      <selection activeCell="L15" sqref="L15"/>
    </sheetView>
  </sheetViews>
  <sheetFormatPr defaultRowHeight="14.5" x14ac:dyDescent="0.35"/>
  <cols>
    <col min="1" max="1" width="10" customWidth="1"/>
    <col min="18" max="18" width="8.7265625" style="34"/>
    <col min="24" max="24" width="14.54296875" customWidth="1"/>
  </cols>
  <sheetData>
    <row r="1" spans="1:62" x14ac:dyDescent="0.35">
      <c r="A1" t="s">
        <v>0</v>
      </c>
      <c r="B1" t="s">
        <v>1</v>
      </c>
      <c r="C1" t="s">
        <v>2</v>
      </c>
      <c r="D1" t="s">
        <v>3</v>
      </c>
      <c r="E1" t="s">
        <v>4</v>
      </c>
      <c r="F1" t="s">
        <v>5</v>
      </c>
      <c r="G1" t="s">
        <v>6</v>
      </c>
      <c r="H1" t="s">
        <v>7</v>
      </c>
      <c r="I1" t="s">
        <v>8</v>
      </c>
      <c r="J1" t="s">
        <v>9</v>
      </c>
      <c r="K1" s="31" t="s">
        <v>10</v>
      </c>
      <c r="L1" s="31" t="s">
        <v>6041</v>
      </c>
      <c r="M1" s="31" t="s">
        <v>26404</v>
      </c>
      <c r="N1" s="32" t="s">
        <v>11</v>
      </c>
      <c r="O1" s="32" t="s">
        <v>3814</v>
      </c>
      <c r="P1" t="s">
        <v>12</v>
      </c>
      <c r="Q1" t="s">
        <v>13</v>
      </c>
      <c r="R1" s="34"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6622</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row>
    <row r="2" spans="1:62" x14ac:dyDescent="0.35">
      <c r="A2" t="s">
        <v>6616</v>
      </c>
      <c r="B2">
        <v>10000</v>
      </c>
      <c r="C2">
        <v>10000</v>
      </c>
      <c r="D2">
        <v>45786</v>
      </c>
      <c r="E2" t="s">
        <v>59</v>
      </c>
      <c r="F2" t="s">
        <v>6617</v>
      </c>
      <c r="G2">
        <v>2321164</v>
      </c>
      <c r="H2" t="s">
        <v>6618</v>
      </c>
      <c r="I2">
        <v>1</v>
      </c>
      <c r="J2" t="s">
        <v>63</v>
      </c>
      <c r="K2">
        <v>88</v>
      </c>
      <c r="L2" t="s">
        <v>6058</v>
      </c>
      <c r="M2" t="s">
        <v>26406</v>
      </c>
      <c r="N2" t="s">
        <v>144</v>
      </c>
      <c r="O2" t="s">
        <v>3855</v>
      </c>
      <c r="P2">
        <v>3500</v>
      </c>
      <c r="S2" s="35">
        <v>45748</v>
      </c>
      <c r="U2">
        <v>1</v>
      </c>
      <c r="V2">
        <v>3500</v>
      </c>
      <c r="W2" t="s">
        <v>65</v>
      </c>
      <c r="X2" t="s">
        <v>6619</v>
      </c>
      <c r="Y2">
        <v>0</v>
      </c>
      <c r="Z2">
        <v>0</v>
      </c>
      <c r="AA2">
        <v>0</v>
      </c>
      <c r="AB2">
        <v>0</v>
      </c>
      <c r="AC2">
        <v>0</v>
      </c>
      <c r="AD2">
        <v>0</v>
      </c>
      <c r="AG2">
        <v>0</v>
      </c>
      <c r="AK2" t="s">
        <v>63</v>
      </c>
      <c r="AL2">
        <v>0</v>
      </c>
      <c r="AM2" t="s">
        <v>63</v>
      </c>
      <c r="AP2" t="s">
        <v>6620</v>
      </c>
      <c r="AQ2" t="s">
        <v>3973</v>
      </c>
      <c r="AR2" t="s">
        <v>9044</v>
      </c>
      <c r="AT2">
        <v>0</v>
      </c>
      <c r="AU2">
        <v>0</v>
      </c>
      <c r="AV2">
        <v>0</v>
      </c>
      <c r="AW2">
        <v>0</v>
      </c>
      <c r="AX2">
        <v>0</v>
      </c>
      <c r="AY2">
        <v>0</v>
      </c>
      <c r="BC2" t="s">
        <v>63</v>
      </c>
      <c r="BG2" t="s">
        <v>3973</v>
      </c>
      <c r="BJ2" t="s">
        <v>6621</v>
      </c>
    </row>
    <row r="3" spans="1:62" x14ac:dyDescent="0.35">
      <c r="A3" t="s">
        <v>89</v>
      </c>
      <c r="B3">
        <v>10000</v>
      </c>
      <c r="C3">
        <v>10000</v>
      </c>
      <c r="D3">
        <v>45751</v>
      </c>
      <c r="E3" t="s">
        <v>59</v>
      </c>
      <c r="F3" t="s">
        <v>90</v>
      </c>
      <c r="G3">
        <v>10620258022</v>
      </c>
      <c r="H3" t="s">
        <v>91</v>
      </c>
      <c r="I3">
        <v>1</v>
      </c>
      <c r="J3" t="s">
        <v>63</v>
      </c>
      <c r="K3">
        <v>79</v>
      </c>
      <c r="L3" t="s">
        <v>6076</v>
      </c>
      <c r="M3" t="s">
        <v>26406</v>
      </c>
      <c r="N3" t="s">
        <v>92</v>
      </c>
      <c r="O3" t="s">
        <v>3828</v>
      </c>
      <c r="P3">
        <v>200</v>
      </c>
      <c r="Q3">
        <f>(P3/20)+30</f>
        <v>40</v>
      </c>
      <c r="R3" s="34">
        <f>Q3/60</f>
        <v>0.66666666666666663</v>
      </c>
      <c r="S3" s="35">
        <v>45748</v>
      </c>
      <c r="U3">
        <v>36</v>
      </c>
      <c r="V3">
        <v>7200</v>
      </c>
      <c r="W3" t="s">
        <v>65</v>
      </c>
      <c r="X3" t="s">
        <v>93</v>
      </c>
      <c r="Y3">
        <v>0</v>
      </c>
      <c r="Z3">
        <v>0</v>
      </c>
      <c r="AA3">
        <v>0</v>
      </c>
      <c r="AB3">
        <v>0</v>
      </c>
      <c r="AC3">
        <v>0</v>
      </c>
      <c r="AD3">
        <v>0</v>
      </c>
      <c r="AG3">
        <v>0</v>
      </c>
      <c r="AK3" t="s">
        <v>63</v>
      </c>
      <c r="AL3">
        <v>0</v>
      </c>
      <c r="AM3" t="s">
        <v>63</v>
      </c>
      <c r="AP3" t="s">
        <v>94</v>
      </c>
      <c r="AQ3" t="s">
        <v>95</v>
      </c>
      <c r="AR3" t="s">
        <v>13261</v>
      </c>
      <c r="AT3">
        <v>0</v>
      </c>
      <c r="AU3">
        <v>0</v>
      </c>
      <c r="AV3">
        <v>0</v>
      </c>
      <c r="AW3">
        <v>0</v>
      </c>
      <c r="AX3">
        <v>0</v>
      </c>
      <c r="AY3">
        <v>0</v>
      </c>
      <c r="BC3" t="s">
        <v>63</v>
      </c>
      <c r="BG3" t="s">
        <v>95</v>
      </c>
      <c r="BJ3" t="s">
        <v>96</v>
      </c>
    </row>
    <row r="4" spans="1:62" x14ac:dyDescent="0.35">
      <c r="A4" t="s">
        <v>128</v>
      </c>
      <c r="B4">
        <v>10000</v>
      </c>
      <c r="C4">
        <v>10000</v>
      </c>
      <c r="D4">
        <v>45751</v>
      </c>
      <c r="E4" t="s">
        <v>59</v>
      </c>
      <c r="F4" t="s">
        <v>129</v>
      </c>
      <c r="G4">
        <v>10620258022</v>
      </c>
      <c r="H4" t="s">
        <v>91</v>
      </c>
      <c r="I4">
        <v>1</v>
      </c>
      <c r="J4" t="s">
        <v>63</v>
      </c>
      <c r="K4">
        <v>79</v>
      </c>
      <c r="L4" t="s">
        <v>6076</v>
      </c>
      <c r="M4" t="s">
        <v>26406</v>
      </c>
      <c r="N4" t="s">
        <v>92</v>
      </c>
      <c r="O4" t="s">
        <v>3828</v>
      </c>
      <c r="P4">
        <v>167</v>
      </c>
      <c r="Q4">
        <f>(P4/20)+30</f>
        <v>38.35</v>
      </c>
      <c r="R4" s="34">
        <f>Q4/60</f>
        <v>0.63916666666666666</v>
      </c>
      <c r="S4" s="35">
        <v>45748</v>
      </c>
      <c r="U4">
        <v>36</v>
      </c>
      <c r="V4">
        <v>6012</v>
      </c>
      <c r="W4" t="s">
        <v>65</v>
      </c>
      <c r="X4" t="s">
        <v>130</v>
      </c>
      <c r="Y4">
        <v>0</v>
      </c>
      <c r="Z4">
        <v>0</v>
      </c>
      <c r="AA4">
        <v>0</v>
      </c>
      <c r="AB4">
        <v>0</v>
      </c>
      <c r="AC4">
        <v>0</v>
      </c>
      <c r="AD4">
        <v>0</v>
      </c>
      <c r="AG4">
        <v>0</v>
      </c>
      <c r="AK4" t="s">
        <v>63</v>
      </c>
      <c r="AL4">
        <v>0</v>
      </c>
      <c r="AM4" t="s">
        <v>63</v>
      </c>
      <c r="AP4" t="s">
        <v>131</v>
      </c>
      <c r="AQ4" t="s">
        <v>95</v>
      </c>
      <c r="AR4" t="s">
        <v>13261</v>
      </c>
      <c r="AT4">
        <v>0</v>
      </c>
      <c r="AU4">
        <v>0</v>
      </c>
      <c r="AV4">
        <v>0</v>
      </c>
      <c r="AW4">
        <v>0</v>
      </c>
      <c r="AX4">
        <v>0</v>
      </c>
      <c r="AY4">
        <v>0</v>
      </c>
      <c r="BC4" t="s">
        <v>63</v>
      </c>
      <c r="BG4" t="s">
        <v>95</v>
      </c>
      <c r="BJ4" t="s">
        <v>132</v>
      </c>
    </row>
    <row r="5" spans="1:62" x14ac:dyDescent="0.35">
      <c r="A5" t="s">
        <v>180</v>
      </c>
      <c r="B5">
        <v>10000</v>
      </c>
      <c r="C5">
        <v>40000</v>
      </c>
      <c r="D5">
        <v>45748</v>
      </c>
      <c r="E5" t="s">
        <v>59</v>
      </c>
      <c r="F5" t="s">
        <v>181</v>
      </c>
      <c r="G5" t="s">
        <v>182</v>
      </c>
      <c r="I5">
        <v>1</v>
      </c>
      <c r="J5" t="s">
        <v>183</v>
      </c>
      <c r="K5">
        <v>73</v>
      </c>
      <c r="L5" t="s">
        <v>6042</v>
      </c>
      <c r="M5" t="s">
        <v>26407</v>
      </c>
      <c r="N5" t="s">
        <v>184</v>
      </c>
      <c r="O5" t="s">
        <v>3845</v>
      </c>
      <c r="P5">
        <v>3667</v>
      </c>
      <c r="Q5">
        <f>(P5/60)+30</f>
        <v>91.116666666666674</v>
      </c>
      <c r="R5" s="34">
        <f>Q5/60</f>
        <v>1.5186111111111111</v>
      </c>
      <c r="S5" s="35">
        <v>45748</v>
      </c>
      <c r="U5">
        <v>30</v>
      </c>
      <c r="V5">
        <v>110010</v>
      </c>
      <c r="W5" t="s">
        <v>65</v>
      </c>
      <c r="X5" t="s">
        <v>185</v>
      </c>
      <c r="Y5">
        <v>0</v>
      </c>
      <c r="Z5">
        <v>104761</v>
      </c>
      <c r="AA5">
        <v>5249</v>
      </c>
      <c r="AB5">
        <v>0</v>
      </c>
      <c r="AC5">
        <v>0</v>
      </c>
      <c r="AD5">
        <v>0</v>
      </c>
      <c r="AG5">
        <v>0</v>
      </c>
      <c r="AP5" t="s">
        <v>186</v>
      </c>
      <c r="AQ5" t="s">
        <v>187</v>
      </c>
      <c r="AR5" t="s">
        <v>21036</v>
      </c>
      <c r="AT5">
        <v>0</v>
      </c>
      <c r="AU5">
        <v>0</v>
      </c>
      <c r="AV5">
        <v>0</v>
      </c>
      <c r="AW5">
        <v>0</v>
      </c>
      <c r="AX5">
        <v>0</v>
      </c>
      <c r="AY5">
        <v>0</v>
      </c>
      <c r="BC5" t="s">
        <v>63</v>
      </c>
      <c r="BD5" t="s">
        <v>188</v>
      </c>
      <c r="BE5">
        <v>0</v>
      </c>
      <c r="BG5" t="s">
        <v>187</v>
      </c>
      <c r="BJ5" t="s">
        <v>189</v>
      </c>
    </row>
    <row r="6" spans="1:62" x14ac:dyDescent="0.35">
      <c r="A6" t="s">
        <v>180</v>
      </c>
      <c r="B6">
        <v>10000</v>
      </c>
      <c r="C6">
        <v>50000</v>
      </c>
      <c r="D6">
        <v>45748</v>
      </c>
      <c r="E6" t="s">
        <v>59</v>
      </c>
      <c r="F6" t="s">
        <v>181</v>
      </c>
      <c r="G6" t="s">
        <v>182</v>
      </c>
      <c r="I6">
        <v>2</v>
      </c>
      <c r="J6" t="s">
        <v>183</v>
      </c>
      <c r="K6">
        <v>73</v>
      </c>
      <c r="L6" t="s">
        <v>6042</v>
      </c>
      <c r="M6" t="s">
        <v>26407</v>
      </c>
      <c r="N6" t="s">
        <v>184</v>
      </c>
      <c r="O6" t="s">
        <v>3845</v>
      </c>
      <c r="P6">
        <v>3334</v>
      </c>
      <c r="Q6">
        <f t="shared" ref="Q6:Q8" si="0">(P6/60)+30</f>
        <v>85.566666666666663</v>
      </c>
      <c r="R6" s="34">
        <f t="shared" ref="R6:R8" si="1">Q6/60</f>
        <v>1.4261111111111111</v>
      </c>
      <c r="S6" s="35">
        <v>45748</v>
      </c>
      <c r="U6">
        <v>30</v>
      </c>
      <c r="V6">
        <v>100020</v>
      </c>
      <c r="W6" t="s">
        <v>65</v>
      </c>
      <c r="X6" t="s">
        <v>185</v>
      </c>
      <c r="Y6">
        <v>0</v>
      </c>
      <c r="Z6">
        <v>100010</v>
      </c>
      <c r="AA6">
        <v>10</v>
      </c>
      <c r="AB6">
        <v>0</v>
      </c>
      <c r="AC6">
        <v>0</v>
      </c>
      <c r="AD6">
        <v>0</v>
      </c>
      <c r="AG6">
        <v>0</v>
      </c>
      <c r="AP6" t="s">
        <v>186</v>
      </c>
      <c r="AQ6" t="s">
        <v>187</v>
      </c>
      <c r="AR6" t="s">
        <v>21036</v>
      </c>
      <c r="AT6">
        <v>0</v>
      </c>
      <c r="AU6">
        <v>0</v>
      </c>
      <c r="AV6">
        <v>0</v>
      </c>
      <c r="AW6">
        <v>0</v>
      </c>
      <c r="AX6">
        <v>0</v>
      </c>
      <c r="AY6">
        <v>0</v>
      </c>
      <c r="BC6" t="s">
        <v>63</v>
      </c>
      <c r="BD6" t="s">
        <v>188</v>
      </c>
      <c r="BE6">
        <v>0</v>
      </c>
      <c r="BG6" t="s">
        <v>187</v>
      </c>
      <c r="BJ6" t="s">
        <v>189</v>
      </c>
    </row>
    <row r="7" spans="1:62" x14ac:dyDescent="0.35">
      <c r="A7" t="s">
        <v>190</v>
      </c>
      <c r="B7">
        <v>10000</v>
      </c>
      <c r="C7">
        <v>30000</v>
      </c>
      <c r="D7">
        <v>45751</v>
      </c>
      <c r="E7" t="s">
        <v>59</v>
      </c>
      <c r="F7">
        <v>0.44092592592592594</v>
      </c>
      <c r="G7" t="s">
        <v>191</v>
      </c>
      <c r="I7">
        <v>2</v>
      </c>
      <c r="J7" t="s">
        <v>183</v>
      </c>
      <c r="K7">
        <v>77</v>
      </c>
      <c r="L7" t="s">
        <v>6043</v>
      </c>
      <c r="M7" t="s">
        <v>26407</v>
      </c>
      <c r="N7" t="s">
        <v>192</v>
      </c>
      <c r="O7" t="s">
        <v>3848</v>
      </c>
      <c r="P7">
        <v>29723</v>
      </c>
      <c r="Q7">
        <f t="shared" si="0"/>
        <v>525.38333333333333</v>
      </c>
      <c r="R7" s="34">
        <f t="shared" si="1"/>
        <v>8.756388888888889</v>
      </c>
      <c r="S7" s="35">
        <v>45748</v>
      </c>
      <c r="U7">
        <v>36</v>
      </c>
      <c r="V7">
        <v>1070028</v>
      </c>
      <c r="W7" t="s">
        <v>65</v>
      </c>
      <c r="X7" t="s">
        <v>193</v>
      </c>
      <c r="Y7">
        <v>0</v>
      </c>
      <c r="Z7">
        <v>1000000</v>
      </c>
      <c r="AA7">
        <v>70028</v>
      </c>
      <c r="AB7">
        <v>0</v>
      </c>
      <c r="AC7">
        <v>0</v>
      </c>
      <c r="AD7">
        <v>0</v>
      </c>
      <c r="AG7">
        <v>0</v>
      </c>
      <c r="AP7" t="s">
        <v>194</v>
      </c>
      <c r="AQ7" t="s">
        <v>95</v>
      </c>
      <c r="AR7" t="s">
        <v>13261</v>
      </c>
      <c r="AT7">
        <v>0</v>
      </c>
      <c r="AU7">
        <v>0</v>
      </c>
      <c r="AV7">
        <v>0</v>
      </c>
      <c r="AW7">
        <v>0</v>
      </c>
      <c r="AX7">
        <v>0</v>
      </c>
      <c r="AY7">
        <v>0</v>
      </c>
      <c r="BC7" t="s">
        <v>63</v>
      </c>
      <c r="BD7" t="s">
        <v>195</v>
      </c>
      <c r="BE7">
        <v>0</v>
      </c>
      <c r="BG7" t="s">
        <v>95</v>
      </c>
      <c r="BJ7" t="s">
        <v>196</v>
      </c>
    </row>
    <row r="8" spans="1:62" x14ac:dyDescent="0.35">
      <c r="A8" t="s">
        <v>197</v>
      </c>
      <c r="B8">
        <v>10000</v>
      </c>
      <c r="C8">
        <v>10000</v>
      </c>
      <c r="D8">
        <v>45749</v>
      </c>
      <c r="E8" t="s">
        <v>59</v>
      </c>
      <c r="F8" t="s">
        <v>198</v>
      </c>
      <c r="G8" t="s">
        <v>199</v>
      </c>
      <c r="I8">
        <v>1</v>
      </c>
      <c r="J8" t="s">
        <v>183</v>
      </c>
      <c r="K8">
        <v>111</v>
      </c>
      <c r="L8" t="s">
        <v>6070</v>
      </c>
      <c r="M8" t="s">
        <v>26407</v>
      </c>
      <c r="N8" t="s">
        <v>200</v>
      </c>
      <c r="O8" t="s">
        <v>3841</v>
      </c>
      <c r="P8">
        <v>24375</v>
      </c>
      <c r="Q8">
        <f t="shared" si="0"/>
        <v>436.25</v>
      </c>
      <c r="R8" s="34">
        <f t="shared" si="1"/>
        <v>7.270833333333333</v>
      </c>
      <c r="S8" s="35">
        <v>45748</v>
      </c>
      <c r="U8">
        <v>8</v>
      </c>
      <c r="V8">
        <v>195000</v>
      </c>
      <c r="W8" t="s">
        <v>65</v>
      </c>
      <c r="X8" t="s">
        <v>201</v>
      </c>
      <c r="Y8">
        <v>0</v>
      </c>
      <c r="Z8">
        <v>195000</v>
      </c>
      <c r="AA8">
        <v>0</v>
      </c>
      <c r="AB8">
        <v>0</v>
      </c>
      <c r="AC8">
        <v>0</v>
      </c>
      <c r="AD8">
        <v>0</v>
      </c>
      <c r="AG8">
        <v>0</v>
      </c>
      <c r="AP8" t="s">
        <v>202</v>
      </c>
      <c r="AQ8" t="s">
        <v>203</v>
      </c>
      <c r="AR8" t="s">
        <v>21026</v>
      </c>
      <c r="AT8">
        <v>0</v>
      </c>
      <c r="AU8">
        <v>0</v>
      </c>
      <c r="AV8">
        <v>0</v>
      </c>
      <c r="AW8">
        <v>0</v>
      </c>
      <c r="AX8">
        <v>0</v>
      </c>
      <c r="AY8">
        <v>0</v>
      </c>
      <c r="BC8" t="s">
        <v>63</v>
      </c>
      <c r="BD8" t="s">
        <v>204</v>
      </c>
      <c r="BE8">
        <v>0</v>
      </c>
      <c r="BG8" t="s">
        <v>203</v>
      </c>
      <c r="BJ8" t="s">
        <v>205</v>
      </c>
    </row>
    <row r="9" spans="1:62" x14ac:dyDescent="0.35">
      <c r="A9" t="s">
        <v>58</v>
      </c>
      <c r="B9">
        <v>10000</v>
      </c>
      <c r="C9">
        <v>10000</v>
      </c>
      <c r="D9">
        <v>45754</v>
      </c>
      <c r="E9" t="s">
        <v>59</v>
      </c>
      <c r="F9" t="s">
        <v>60</v>
      </c>
      <c r="G9" t="s">
        <v>61</v>
      </c>
      <c r="I9">
        <v>1</v>
      </c>
      <c r="J9" t="s">
        <v>183</v>
      </c>
      <c r="K9">
        <v>103</v>
      </c>
      <c r="L9" t="s">
        <v>6044</v>
      </c>
      <c r="M9" t="s">
        <v>26408</v>
      </c>
      <c r="N9" t="s">
        <v>64</v>
      </c>
      <c r="O9" t="s">
        <v>3842</v>
      </c>
      <c r="P9">
        <v>41875</v>
      </c>
      <c r="Q9">
        <f>(P9/30)+30</f>
        <v>1425.8333333333333</v>
      </c>
      <c r="R9" s="34">
        <f t="shared" ref="R9:R15" si="2">Q9/60</f>
        <v>23.763888888888889</v>
      </c>
      <c r="S9" s="35">
        <v>45748</v>
      </c>
      <c r="U9">
        <v>8</v>
      </c>
      <c r="V9">
        <v>335000</v>
      </c>
      <c r="W9" t="s">
        <v>65</v>
      </c>
      <c r="X9" s="34" t="s">
        <v>66</v>
      </c>
      <c r="Y9">
        <v>0</v>
      </c>
      <c r="Z9">
        <v>335000</v>
      </c>
      <c r="AA9">
        <v>0</v>
      </c>
      <c r="AB9">
        <v>0</v>
      </c>
      <c r="AC9">
        <v>0</v>
      </c>
      <c r="AD9">
        <v>0</v>
      </c>
      <c r="AG9">
        <v>0</v>
      </c>
      <c r="AP9" t="s">
        <v>67</v>
      </c>
      <c r="AQ9" t="s">
        <v>68</v>
      </c>
      <c r="AR9" t="s">
        <v>26186</v>
      </c>
      <c r="AT9">
        <v>0</v>
      </c>
      <c r="AU9">
        <v>0</v>
      </c>
      <c r="AV9">
        <v>0</v>
      </c>
      <c r="AW9">
        <v>0</v>
      </c>
      <c r="AX9">
        <v>0</v>
      </c>
      <c r="AY9">
        <v>0</v>
      </c>
      <c r="BC9" t="s">
        <v>63</v>
      </c>
      <c r="BD9" t="s">
        <v>4443</v>
      </c>
      <c r="BE9">
        <v>0</v>
      </c>
      <c r="BG9" t="s">
        <v>68</v>
      </c>
      <c r="BJ9" t="s">
        <v>69</v>
      </c>
    </row>
    <row r="10" spans="1:62" x14ac:dyDescent="0.35">
      <c r="A10" t="s">
        <v>58</v>
      </c>
      <c r="B10">
        <v>10000</v>
      </c>
      <c r="C10">
        <v>20000</v>
      </c>
      <c r="D10">
        <v>45754</v>
      </c>
      <c r="E10" t="s">
        <v>59</v>
      </c>
      <c r="F10" t="s">
        <v>60</v>
      </c>
      <c r="G10" t="s">
        <v>61</v>
      </c>
      <c r="I10">
        <v>1</v>
      </c>
      <c r="J10" t="s">
        <v>183</v>
      </c>
      <c r="K10">
        <v>103</v>
      </c>
      <c r="L10" t="s">
        <v>6044</v>
      </c>
      <c r="M10" t="s">
        <v>26408</v>
      </c>
      <c r="N10" t="s">
        <v>71</v>
      </c>
      <c r="O10" t="s">
        <v>3838</v>
      </c>
      <c r="P10">
        <v>48125</v>
      </c>
      <c r="Q10">
        <f>(P10/30)+30</f>
        <v>1634.1666666666667</v>
      </c>
      <c r="R10" s="34">
        <f t="shared" si="2"/>
        <v>27.236111111111111</v>
      </c>
      <c r="S10" s="35">
        <v>45748</v>
      </c>
      <c r="U10">
        <v>8</v>
      </c>
      <c r="V10">
        <v>385000</v>
      </c>
      <c r="W10" t="s">
        <v>65</v>
      </c>
      <c r="X10" s="34" t="s">
        <v>66</v>
      </c>
      <c r="Y10">
        <v>0</v>
      </c>
      <c r="Z10">
        <v>385000</v>
      </c>
      <c r="AA10">
        <v>0</v>
      </c>
      <c r="AB10">
        <v>0</v>
      </c>
      <c r="AC10">
        <v>0</v>
      </c>
      <c r="AD10">
        <v>0</v>
      </c>
      <c r="AG10">
        <v>0</v>
      </c>
      <c r="AP10" t="s">
        <v>67</v>
      </c>
      <c r="AQ10" t="s">
        <v>68</v>
      </c>
      <c r="AR10" t="s">
        <v>26186</v>
      </c>
      <c r="AT10">
        <v>0</v>
      </c>
      <c r="AU10">
        <v>0</v>
      </c>
      <c r="AV10">
        <v>0</v>
      </c>
      <c r="AW10">
        <v>0</v>
      </c>
      <c r="AX10">
        <v>0</v>
      </c>
      <c r="AY10">
        <v>0</v>
      </c>
      <c r="BC10" t="s">
        <v>63</v>
      </c>
      <c r="BD10" t="s">
        <v>4443</v>
      </c>
      <c r="BE10">
        <v>0</v>
      </c>
      <c r="BG10" t="s">
        <v>68</v>
      </c>
      <c r="BJ10" t="s">
        <v>69</v>
      </c>
    </row>
    <row r="11" spans="1:62" x14ac:dyDescent="0.35">
      <c r="A11" t="s">
        <v>72</v>
      </c>
      <c r="B11">
        <v>10000</v>
      </c>
      <c r="C11">
        <v>10000</v>
      </c>
      <c r="D11">
        <v>45750</v>
      </c>
      <c r="E11" t="s">
        <v>59</v>
      </c>
      <c r="F11">
        <v>0.44218750000000001</v>
      </c>
      <c r="G11">
        <v>502200327</v>
      </c>
      <c r="I11">
        <v>1</v>
      </c>
      <c r="J11" t="s">
        <v>183</v>
      </c>
      <c r="K11">
        <v>59</v>
      </c>
      <c r="L11" t="s">
        <v>6045</v>
      </c>
      <c r="M11" t="s">
        <v>26405</v>
      </c>
      <c r="N11" t="s">
        <v>73</v>
      </c>
      <c r="O11" t="s">
        <v>3811</v>
      </c>
      <c r="P11">
        <v>32000</v>
      </c>
      <c r="Q11">
        <f>(P11/40)+45</f>
        <v>845</v>
      </c>
      <c r="R11" s="34">
        <f t="shared" si="2"/>
        <v>14.083333333333334</v>
      </c>
      <c r="S11" s="35">
        <v>45748</v>
      </c>
      <c r="U11">
        <v>18</v>
      </c>
      <c r="V11">
        <v>576000</v>
      </c>
      <c r="W11" t="s">
        <v>65</v>
      </c>
      <c r="X11">
        <v>7062430001</v>
      </c>
      <c r="Y11">
        <v>0</v>
      </c>
      <c r="Z11">
        <v>552000</v>
      </c>
      <c r="AA11">
        <v>24000</v>
      </c>
      <c r="AB11">
        <v>0</v>
      </c>
      <c r="AC11">
        <v>0</v>
      </c>
      <c r="AD11">
        <v>0</v>
      </c>
      <c r="AG11">
        <v>0</v>
      </c>
      <c r="AP11" t="s">
        <v>74</v>
      </c>
      <c r="AQ11" t="s">
        <v>75</v>
      </c>
      <c r="AR11" t="s">
        <v>24960</v>
      </c>
      <c r="AT11">
        <v>0</v>
      </c>
      <c r="AU11">
        <v>0</v>
      </c>
      <c r="AV11">
        <v>0</v>
      </c>
      <c r="AW11">
        <v>0</v>
      </c>
      <c r="AX11">
        <v>0</v>
      </c>
      <c r="AY11">
        <v>0</v>
      </c>
      <c r="BC11" t="s">
        <v>63</v>
      </c>
      <c r="BD11" t="s">
        <v>4444</v>
      </c>
      <c r="BE11">
        <v>0</v>
      </c>
      <c r="BG11" t="s">
        <v>75</v>
      </c>
      <c r="BJ11" t="s">
        <v>76</v>
      </c>
    </row>
    <row r="12" spans="1:62" x14ac:dyDescent="0.35">
      <c r="A12" t="s">
        <v>206</v>
      </c>
      <c r="B12">
        <v>10000</v>
      </c>
      <c r="C12">
        <v>10000</v>
      </c>
      <c r="D12">
        <v>45749</v>
      </c>
      <c r="E12" t="s">
        <v>59</v>
      </c>
      <c r="F12" t="s">
        <v>207</v>
      </c>
      <c r="G12" t="s">
        <v>208</v>
      </c>
      <c r="I12">
        <v>1</v>
      </c>
      <c r="J12" t="s">
        <v>183</v>
      </c>
      <c r="K12">
        <v>61</v>
      </c>
      <c r="L12" t="s">
        <v>6046</v>
      </c>
      <c r="M12" t="s">
        <v>26405</v>
      </c>
      <c r="N12" t="s">
        <v>209</v>
      </c>
      <c r="O12" t="s">
        <v>3802</v>
      </c>
      <c r="P12">
        <v>500</v>
      </c>
      <c r="Q12">
        <f>(P12/50)+45</f>
        <v>55</v>
      </c>
      <c r="R12" s="34">
        <f t="shared" si="2"/>
        <v>0.91666666666666663</v>
      </c>
      <c r="S12" s="35">
        <v>45748</v>
      </c>
      <c r="U12">
        <v>1</v>
      </c>
      <c r="V12">
        <v>500</v>
      </c>
      <c r="W12" t="s">
        <v>65</v>
      </c>
      <c r="X12">
        <v>701684070001</v>
      </c>
      <c r="Y12">
        <v>0</v>
      </c>
      <c r="Z12">
        <v>500</v>
      </c>
      <c r="AA12">
        <v>0</v>
      </c>
      <c r="AB12">
        <v>0</v>
      </c>
      <c r="AC12">
        <v>0</v>
      </c>
      <c r="AD12">
        <v>0</v>
      </c>
      <c r="AG12">
        <v>0</v>
      </c>
      <c r="AP12">
        <v>70168407</v>
      </c>
      <c r="AQ12" t="s">
        <v>210</v>
      </c>
      <c r="AR12" t="s">
        <v>19718</v>
      </c>
      <c r="AT12">
        <v>0</v>
      </c>
      <c r="AU12">
        <v>0</v>
      </c>
      <c r="AV12">
        <v>0</v>
      </c>
      <c r="AW12">
        <v>0</v>
      </c>
      <c r="AX12">
        <v>0</v>
      </c>
      <c r="AY12">
        <v>0</v>
      </c>
      <c r="BC12" t="s">
        <v>63</v>
      </c>
      <c r="BD12" t="s">
        <v>211</v>
      </c>
      <c r="BE12">
        <v>0</v>
      </c>
      <c r="BG12" t="s">
        <v>210</v>
      </c>
      <c r="BJ12" t="s">
        <v>212</v>
      </c>
    </row>
    <row r="13" spans="1:62" x14ac:dyDescent="0.35">
      <c r="A13" t="s">
        <v>213</v>
      </c>
      <c r="B13">
        <v>10000</v>
      </c>
      <c r="C13">
        <v>10000</v>
      </c>
      <c r="D13">
        <v>45749</v>
      </c>
      <c r="E13" t="s">
        <v>59</v>
      </c>
      <c r="F13" t="s">
        <v>214</v>
      </c>
      <c r="G13" t="s">
        <v>215</v>
      </c>
      <c r="I13">
        <v>1</v>
      </c>
      <c r="J13" t="s">
        <v>183</v>
      </c>
      <c r="K13">
        <v>78</v>
      </c>
      <c r="L13" t="s">
        <v>6047</v>
      </c>
      <c r="M13" t="s">
        <v>26405</v>
      </c>
      <c r="N13" t="s">
        <v>216</v>
      </c>
      <c r="O13" t="s">
        <v>3803</v>
      </c>
      <c r="P13">
        <v>1000</v>
      </c>
      <c r="Q13">
        <f>(P13/40)+45</f>
        <v>70</v>
      </c>
      <c r="R13" s="34">
        <f t="shared" si="2"/>
        <v>1.1666666666666667</v>
      </c>
      <c r="S13" s="35">
        <v>45748</v>
      </c>
      <c r="U13">
        <v>3</v>
      </c>
      <c r="V13">
        <v>3000</v>
      </c>
      <c r="W13" t="s">
        <v>65</v>
      </c>
      <c r="X13">
        <v>4.4017008600401997E+17</v>
      </c>
      <c r="Y13">
        <v>0</v>
      </c>
      <c r="Z13">
        <v>3000</v>
      </c>
      <c r="AA13">
        <v>0</v>
      </c>
      <c r="AB13">
        <v>0</v>
      </c>
      <c r="AC13">
        <v>0</v>
      </c>
      <c r="AD13">
        <v>0</v>
      </c>
      <c r="AG13">
        <v>0</v>
      </c>
      <c r="AP13">
        <v>44017008600402</v>
      </c>
      <c r="AQ13" t="s">
        <v>217</v>
      </c>
      <c r="AR13" t="s">
        <v>23595</v>
      </c>
      <c r="AT13">
        <v>0</v>
      </c>
      <c r="AU13">
        <v>0</v>
      </c>
      <c r="AV13">
        <v>0</v>
      </c>
      <c r="AW13">
        <v>0</v>
      </c>
      <c r="AX13">
        <v>0</v>
      </c>
      <c r="AY13">
        <v>0</v>
      </c>
      <c r="BC13" t="s">
        <v>63</v>
      </c>
      <c r="BD13" t="s">
        <v>218</v>
      </c>
      <c r="BE13">
        <v>0</v>
      </c>
      <c r="BG13" t="s">
        <v>217</v>
      </c>
      <c r="BJ13" t="s">
        <v>219</v>
      </c>
    </row>
    <row r="14" spans="1:62" x14ac:dyDescent="0.35">
      <c r="A14" t="s">
        <v>220</v>
      </c>
      <c r="B14">
        <v>10000</v>
      </c>
      <c r="C14">
        <v>40000</v>
      </c>
      <c r="D14">
        <v>45749</v>
      </c>
      <c r="E14" t="s">
        <v>59</v>
      </c>
      <c r="F14" t="s">
        <v>78</v>
      </c>
      <c r="G14" t="s">
        <v>221</v>
      </c>
      <c r="I14">
        <v>2</v>
      </c>
      <c r="J14" t="s">
        <v>183</v>
      </c>
      <c r="K14">
        <v>60</v>
      </c>
      <c r="L14" t="s">
        <v>6048</v>
      </c>
      <c r="M14" t="s">
        <v>26408</v>
      </c>
      <c r="N14" t="s">
        <v>222</v>
      </c>
      <c r="O14" t="s">
        <v>3835</v>
      </c>
      <c r="P14">
        <v>750</v>
      </c>
      <c r="Q14">
        <f>(P14/50)+45</f>
        <v>60</v>
      </c>
      <c r="R14" s="34">
        <f t="shared" si="2"/>
        <v>1</v>
      </c>
      <c r="S14" s="35">
        <v>45748</v>
      </c>
      <c r="U14">
        <v>2</v>
      </c>
      <c r="V14">
        <v>1500</v>
      </c>
      <c r="W14" t="s">
        <v>65</v>
      </c>
      <c r="X14" t="s">
        <v>223</v>
      </c>
      <c r="Y14">
        <v>0</v>
      </c>
      <c r="Z14">
        <v>429</v>
      </c>
      <c r="AA14">
        <v>1071</v>
      </c>
      <c r="AB14">
        <v>0</v>
      </c>
      <c r="AC14">
        <v>0</v>
      </c>
      <c r="AD14">
        <v>0</v>
      </c>
      <c r="AG14">
        <v>0</v>
      </c>
      <c r="AP14" t="s">
        <v>224</v>
      </c>
      <c r="AQ14" t="s">
        <v>225</v>
      </c>
      <c r="AR14" t="s">
        <v>23604</v>
      </c>
      <c r="AT14">
        <v>0</v>
      </c>
      <c r="AU14">
        <v>0</v>
      </c>
      <c r="AV14">
        <v>0</v>
      </c>
      <c r="AW14">
        <v>0</v>
      </c>
      <c r="AX14">
        <v>0</v>
      </c>
      <c r="AY14">
        <v>0</v>
      </c>
      <c r="BC14" t="s">
        <v>63</v>
      </c>
      <c r="BD14" t="s">
        <v>226</v>
      </c>
      <c r="BE14">
        <v>0</v>
      </c>
      <c r="BG14" t="s">
        <v>225</v>
      </c>
      <c r="BJ14" t="s">
        <v>227</v>
      </c>
    </row>
    <row r="15" spans="1:62" x14ac:dyDescent="0.35">
      <c r="A15" t="s">
        <v>228</v>
      </c>
      <c r="B15">
        <v>10000</v>
      </c>
      <c r="C15">
        <v>10000</v>
      </c>
      <c r="D15">
        <v>45748</v>
      </c>
      <c r="E15" t="s">
        <v>59</v>
      </c>
      <c r="F15" t="s">
        <v>229</v>
      </c>
      <c r="G15" t="s">
        <v>230</v>
      </c>
      <c r="I15">
        <v>1</v>
      </c>
      <c r="J15" t="s">
        <v>183</v>
      </c>
      <c r="K15">
        <v>46</v>
      </c>
      <c r="L15" t="s">
        <v>6049</v>
      </c>
      <c r="M15" t="s">
        <v>26405</v>
      </c>
      <c r="N15" t="s">
        <v>231</v>
      </c>
      <c r="O15" t="s">
        <v>3809</v>
      </c>
      <c r="P15">
        <v>3000</v>
      </c>
      <c r="Q15">
        <f>(P15/40)+45</f>
        <v>120</v>
      </c>
      <c r="R15" s="34">
        <f t="shared" si="2"/>
        <v>2</v>
      </c>
      <c r="S15" s="35">
        <v>45748</v>
      </c>
      <c r="U15">
        <v>1</v>
      </c>
      <c r="V15">
        <v>3000</v>
      </c>
      <c r="W15" t="s">
        <v>65</v>
      </c>
      <c r="X15" t="s">
        <v>232</v>
      </c>
      <c r="Y15">
        <v>0</v>
      </c>
      <c r="Z15">
        <v>3000</v>
      </c>
      <c r="AA15">
        <v>0</v>
      </c>
      <c r="AB15">
        <v>0</v>
      </c>
      <c r="AC15">
        <v>0</v>
      </c>
      <c r="AD15">
        <v>0</v>
      </c>
      <c r="AG15">
        <v>0</v>
      </c>
      <c r="AP15" t="s">
        <v>233</v>
      </c>
      <c r="AQ15" t="s">
        <v>234</v>
      </c>
      <c r="AR15" t="s">
        <v>12640</v>
      </c>
      <c r="AT15">
        <v>0</v>
      </c>
      <c r="AU15">
        <v>0</v>
      </c>
      <c r="AV15">
        <v>0</v>
      </c>
      <c r="AW15">
        <v>0</v>
      </c>
      <c r="AX15">
        <v>0</v>
      </c>
      <c r="AY15">
        <v>0</v>
      </c>
      <c r="BC15" t="s">
        <v>63</v>
      </c>
      <c r="BD15" t="s">
        <v>235</v>
      </c>
      <c r="BE15">
        <v>0</v>
      </c>
      <c r="BG15" t="s">
        <v>234</v>
      </c>
      <c r="BJ15" t="s">
        <v>236</v>
      </c>
    </row>
    <row r="16" spans="1:62" x14ac:dyDescent="0.35">
      <c r="A16" t="s">
        <v>77</v>
      </c>
      <c r="B16">
        <v>10000</v>
      </c>
      <c r="C16">
        <v>20000</v>
      </c>
      <c r="D16">
        <v>45749</v>
      </c>
      <c r="E16" t="s">
        <v>59</v>
      </c>
      <c r="F16" t="s">
        <v>78</v>
      </c>
      <c r="G16" t="s">
        <v>79</v>
      </c>
      <c r="I16">
        <v>1</v>
      </c>
      <c r="J16" t="s">
        <v>183</v>
      </c>
      <c r="K16">
        <v>94</v>
      </c>
      <c r="L16" t="s">
        <v>6050</v>
      </c>
      <c r="M16" t="s">
        <v>26405</v>
      </c>
      <c r="N16" t="s">
        <v>81</v>
      </c>
      <c r="O16" t="s">
        <v>3825</v>
      </c>
      <c r="P16">
        <v>10000</v>
      </c>
      <c r="S16" s="35">
        <v>45748</v>
      </c>
      <c r="U16">
        <v>4</v>
      </c>
      <c r="V16">
        <v>40000</v>
      </c>
      <c r="W16" t="s">
        <v>65</v>
      </c>
      <c r="X16" t="s">
        <v>82</v>
      </c>
      <c r="Y16">
        <v>0</v>
      </c>
      <c r="Z16">
        <v>40000</v>
      </c>
      <c r="AA16">
        <v>0</v>
      </c>
      <c r="AB16">
        <v>0</v>
      </c>
      <c r="AC16">
        <v>0</v>
      </c>
      <c r="AD16">
        <v>0</v>
      </c>
      <c r="AG16">
        <v>0</v>
      </c>
      <c r="AP16" t="s">
        <v>83</v>
      </c>
      <c r="AQ16" t="s">
        <v>84</v>
      </c>
      <c r="AR16" t="s">
        <v>14396</v>
      </c>
      <c r="AT16">
        <v>0</v>
      </c>
      <c r="AU16">
        <v>0</v>
      </c>
      <c r="AV16">
        <v>0</v>
      </c>
      <c r="AW16">
        <v>0</v>
      </c>
      <c r="AX16">
        <v>0</v>
      </c>
      <c r="AY16">
        <v>0</v>
      </c>
      <c r="BC16" t="s">
        <v>63</v>
      </c>
      <c r="BD16" t="s">
        <v>4445</v>
      </c>
      <c r="BE16">
        <v>0</v>
      </c>
      <c r="BG16" t="s">
        <v>84</v>
      </c>
      <c r="BJ16" t="s">
        <v>85</v>
      </c>
    </row>
    <row r="17" spans="1:62" x14ac:dyDescent="0.35">
      <c r="A17" t="s">
        <v>86</v>
      </c>
      <c r="B17">
        <v>10000</v>
      </c>
      <c r="C17">
        <v>10000</v>
      </c>
      <c r="D17">
        <v>45749</v>
      </c>
      <c r="E17" t="s">
        <v>59</v>
      </c>
      <c r="F17" t="s">
        <v>87</v>
      </c>
      <c r="G17" t="s">
        <v>79</v>
      </c>
      <c r="I17">
        <v>1</v>
      </c>
      <c r="J17" t="s">
        <v>183</v>
      </c>
      <c r="K17">
        <v>94</v>
      </c>
      <c r="L17" t="s">
        <v>6050</v>
      </c>
      <c r="M17" t="s">
        <v>26405</v>
      </c>
      <c r="N17" t="s">
        <v>81</v>
      </c>
      <c r="O17" t="s">
        <v>3825</v>
      </c>
      <c r="P17">
        <v>10000</v>
      </c>
      <c r="S17" s="35">
        <v>45748</v>
      </c>
      <c r="U17">
        <v>4</v>
      </c>
      <c r="V17">
        <v>40000</v>
      </c>
      <c r="W17" t="s">
        <v>65</v>
      </c>
      <c r="X17" t="s">
        <v>82</v>
      </c>
      <c r="Y17">
        <v>0</v>
      </c>
      <c r="Z17">
        <v>40000</v>
      </c>
      <c r="AA17">
        <v>0</v>
      </c>
      <c r="AB17">
        <v>0</v>
      </c>
      <c r="AC17">
        <v>0</v>
      </c>
      <c r="AD17">
        <v>0</v>
      </c>
      <c r="AG17">
        <v>0</v>
      </c>
      <c r="AP17" t="s">
        <v>83</v>
      </c>
      <c r="AQ17" t="s">
        <v>84</v>
      </c>
      <c r="AR17" t="s">
        <v>14396</v>
      </c>
      <c r="AT17">
        <v>0</v>
      </c>
      <c r="AU17">
        <v>0</v>
      </c>
      <c r="AV17">
        <v>0</v>
      </c>
      <c r="AW17">
        <v>0</v>
      </c>
      <c r="AX17">
        <v>0</v>
      </c>
      <c r="AY17">
        <v>0</v>
      </c>
      <c r="BC17" t="s">
        <v>63</v>
      </c>
      <c r="BD17" t="s">
        <v>4446</v>
      </c>
      <c r="BE17">
        <v>0</v>
      </c>
      <c r="BG17" t="s">
        <v>84</v>
      </c>
      <c r="BJ17" t="s">
        <v>88</v>
      </c>
    </row>
    <row r="18" spans="1:62" x14ac:dyDescent="0.35">
      <c r="A18" t="s">
        <v>237</v>
      </c>
      <c r="B18">
        <v>10000</v>
      </c>
      <c r="C18">
        <v>20000</v>
      </c>
      <c r="D18">
        <v>45749</v>
      </c>
      <c r="E18" t="s">
        <v>59</v>
      </c>
      <c r="F18">
        <v>0.47717592592592595</v>
      </c>
      <c r="G18" t="s">
        <v>238</v>
      </c>
      <c r="I18">
        <v>2</v>
      </c>
      <c r="J18" t="s">
        <v>183</v>
      </c>
      <c r="K18">
        <v>60</v>
      </c>
      <c r="L18" t="s">
        <v>6048</v>
      </c>
      <c r="M18" t="s">
        <v>26408</v>
      </c>
      <c r="N18" t="s">
        <v>222</v>
      </c>
      <c r="O18" t="s">
        <v>3835</v>
      </c>
      <c r="P18">
        <v>7000</v>
      </c>
      <c r="Q18">
        <f>(P18/50)+45</f>
        <v>185</v>
      </c>
      <c r="R18" s="34">
        <f>Q18/60</f>
        <v>3.0833333333333335</v>
      </c>
      <c r="S18" s="35">
        <v>45748</v>
      </c>
      <c r="U18">
        <v>1</v>
      </c>
      <c r="V18">
        <v>7000</v>
      </c>
      <c r="W18" t="s">
        <v>65</v>
      </c>
      <c r="X18" t="s">
        <v>239</v>
      </c>
      <c r="Y18">
        <v>0</v>
      </c>
      <c r="Z18">
        <v>5000</v>
      </c>
      <c r="AA18">
        <v>2000</v>
      </c>
      <c r="AB18">
        <v>0</v>
      </c>
      <c r="AC18">
        <v>0</v>
      </c>
      <c r="AD18">
        <v>0</v>
      </c>
      <c r="AG18">
        <v>0</v>
      </c>
      <c r="AP18" t="s">
        <v>240</v>
      </c>
      <c r="AQ18" t="s">
        <v>162</v>
      </c>
      <c r="AR18" t="s">
        <v>8373</v>
      </c>
      <c r="AT18">
        <v>0</v>
      </c>
      <c r="AU18">
        <v>0</v>
      </c>
      <c r="AV18">
        <v>0</v>
      </c>
      <c r="AW18">
        <v>0</v>
      </c>
      <c r="AX18">
        <v>0</v>
      </c>
      <c r="AY18">
        <v>0</v>
      </c>
      <c r="BC18" t="s">
        <v>63</v>
      </c>
      <c r="BD18" t="s">
        <v>241</v>
      </c>
      <c r="BE18">
        <v>0</v>
      </c>
      <c r="BG18" t="s">
        <v>162</v>
      </c>
      <c r="BJ18" t="s">
        <v>242</v>
      </c>
    </row>
    <row r="19" spans="1:62" x14ac:dyDescent="0.35">
      <c r="A19" t="s">
        <v>243</v>
      </c>
      <c r="B19">
        <v>10000</v>
      </c>
      <c r="C19">
        <v>10000</v>
      </c>
      <c r="D19">
        <v>45749</v>
      </c>
      <c r="E19" t="s">
        <v>59</v>
      </c>
      <c r="F19" t="s">
        <v>78</v>
      </c>
      <c r="G19" t="s">
        <v>79</v>
      </c>
      <c r="I19">
        <v>1</v>
      </c>
      <c r="J19" t="s">
        <v>183</v>
      </c>
      <c r="K19">
        <v>94</v>
      </c>
      <c r="L19" t="s">
        <v>6050</v>
      </c>
      <c r="M19" t="s">
        <v>26405</v>
      </c>
      <c r="N19" t="s">
        <v>81</v>
      </c>
      <c r="O19" t="s">
        <v>3825</v>
      </c>
      <c r="P19">
        <v>250</v>
      </c>
      <c r="S19" s="35">
        <v>45748</v>
      </c>
      <c r="U19">
        <v>4</v>
      </c>
      <c r="V19">
        <v>1000</v>
      </c>
      <c r="W19" t="s">
        <v>65</v>
      </c>
      <c r="X19" t="s">
        <v>82</v>
      </c>
      <c r="Y19">
        <v>0</v>
      </c>
      <c r="Z19">
        <v>1000</v>
      </c>
      <c r="AA19">
        <v>0</v>
      </c>
      <c r="AB19">
        <v>0</v>
      </c>
      <c r="AC19">
        <v>0</v>
      </c>
      <c r="AD19">
        <v>0</v>
      </c>
      <c r="AG19">
        <v>0</v>
      </c>
      <c r="AP19" t="s">
        <v>83</v>
      </c>
      <c r="AQ19" t="s">
        <v>244</v>
      </c>
      <c r="AR19" t="s">
        <v>25892</v>
      </c>
      <c r="AT19">
        <v>0</v>
      </c>
      <c r="AU19">
        <v>0</v>
      </c>
      <c r="AV19">
        <v>0</v>
      </c>
      <c r="AW19">
        <v>0</v>
      </c>
      <c r="AX19">
        <v>0</v>
      </c>
      <c r="AY19">
        <v>0</v>
      </c>
      <c r="BC19" t="s">
        <v>63</v>
      </c>
      <c r="BD19" t="s">
        <v>245</v>
      </c>
      <c r="BE19">
        <v>0</v>
      </c>
      <c r="BG19" t="s">
        <v>244</v>
      </c>
      <c r="BJ19" t="s">
        <v>246</v>
      </c>
    </row>
    <row r="20" spans="1:62" x14ac:dyDescent="0.35">
      <c r="A20" t="s">
        <v>247</v>
      </c>
      <c r="B20">
        <v>10000</v>
      </c>
      <c r="C20">
        <v>10000</v>
      </c>
      <c r="D20">
        <v>45749</v>
      </c>
      <c r="E20" t="s">
        <v>59</v>
      </c>
      <c r="F20" t="s">
        <v>248</v>
      </c>
      <c r="G20" t="s">
        <v>249</v>
      </c>
      <c r="I20">
        <v>1</v>
      </c>
      <c r="J20" t="s">
        <v>183</v>
      </c>
      <c r="K20">
        <v>63</v>
      </c>
      <c r="L20" t="s">
        <v>6051</v>
      </c>
      <c r="M20" t="s">
        <v>26408</v>
      </c>
      <c r="N20" t="s">
        <v>136</v>
      </c>
      <c r="O20" t="s">
        <v>3850</v>
      </c>
      <c r="P20">
        <v>2500</v>
      </c>
      <c r="Q20">
        <f t="shared" ref="Q20:Q21" si="3">(P20/40)+45</f>
        <v>107.5</v>
      </c>
      <c r="R20" s="34">
        <f t="shared" ref="R20:R21" si="4">Q20/60</f>
        <v>1.7916666666666667</v>
      </c>
      <c r="S20" s="35">
        <v>45748</v>
      </c>
      <c r="U20">
        <v>72</v>
      </c>
      <c r="V20">
        <v>180000</v>
      </c>
      <c r="W20" t="s">
        <v>65</v>
      </c>
      <c r="X20" t="s">
        <v>250</v>
      </c>
      <c r="Y20">
        <v>0</v>
      </c>
      <c r="Z20">
        <v>180000</v>
      </c>
      <c r="AA20">
        <v>0</v>
      </c>
      <c r="AB20">
        <v>0</v>
      </c>
      <c r="AC20">
        <v>0</v>
      </c>
      <c r="AD20">
        <v>0</v>
      </c>
      <c r="AG20">
        <v>0</v>
      </c>
      <c r="AP20" t="s">
        <v>251</v>
      </c>
      <c r="AQ20" t="s">
        <v>139</v>
      </c>
      <c r="AR20" t="s">
        <v>16963</v>
      </c>
      <c r="AT20">
        <v>0</v>
      </c>
      <c r="AU20">
        <v>0</v>
      </c>
      <c r="AV20">
        <v>0</v>
      </c>
      <c r="AW20">
        <v>0</v>
      </c>
      <c r="AX20">
        <v>0</v>
      </c>
      <c r="AY20">
        <v>0</v>
      </c>
      <c r="BC20" t="s">
        <v>63</v>
      </c>
      <c r="BD20" t="s">
        <v>252</v>
      </c>
      <c r="BE20">
        <v>0</v>
      </c>
      <c r="BG20" t="s">
        <v>139</v>
      </c>
      <c r="BJ20" t="s">
        <v>140</v>
      </c>
    </row>
    <row r="21" spans="1:62" x14ac:dyDescent="0.35">
      <c r="A21" t="s">
        <v>253</v>
      </c>
      <c r="B21">
        <v>10000</v>
      </c>
      <c r="C21">
        <v>10000</v>
      </c>
      <c r="D21">
        <v>45749</v>
      </c>
      <c r="E21" t="s">
        <v>59</v>
      </c>
      <c r="F21" t="s">
        <v>248</v>
      </c>
      <c r="G21">
        <v>1006323</v>
      </c>
      <c r="I21">
        <v>1</v>
      </c>
      <c r="J21" t="s">
        <v>183</v>
      </c>
      <c r="K21">
        <v>63</v>
      </c>
      <c r="L21" t="s">
        <v>6051</v>
      </c>
      <c r="M21" t="s">
        <v>26408</v>
      </c>
      <c r="N21" t="s">
        <v>136</v>
      </c>
      <c r="O21" t="s">
        <v>3850</v>
      </c>
      <c r="P21">
        <v>3334</v>
      </c>
      <c r="Q21">
        <f t="shared" si="3"/>
        <v>128.35</v>
      </c>
      <c r="R21" s="34">
        <f t="shared" si="4"/>
        <v>2.1391666666666667</v>
      </c>
      <c r="S21" s="35">
        <v>45748</v>
      </c>
      <c r="U21">
        <v>90</v>
      </c>
      <c r="V21">
        <v>300060</v>
      </c>
      <c r="W21" t="s">
        <v>65</v>
      </c>
      <c r="X21" t="s">
        <v>254</v>
      </c>
      <c r="Y21">
        <v>0</v>
      </c>
      <c r="Z21">
        <v>300000</v>
      </c>
      <c r="AA21">
        <v>60</v>
      </c>
      <c r="AB21">
        <v>0</v>
      </c>
      <c r="AC21">
        <v>0</v>
      </c>
      <c r="AD21">
        <v>0</v>
      </c>
      <c r="AG21">
        <v>0</v>
      </c>
      <c r="AP21" t="s">
        <v>255</v>
      </c>
      <c r="AQ21" t="s">
        <v>139</v>
      </c>
      <c r="AR21" t="s">
        <v>16963</v>
      </c>
      <c r="AT21">
        <v>0</v>
      </c>
      <c r="AU21">
        <v>0</v>
      </c>
      <c r="AV21">
        <v>0</v>
      </c>
      <c r="AW21">
        <v>0</v>
      </c>
      <c r="AX21">
        <v>0</v>
      </c>
      <c r="AY21">
        <v>0</v>
      </c>
      <c r="BC21" t="s">
        <v>63</v>
      </c>
      <c r="BD21" t="s">
        <v>256</v>
      </c>
      <c r="BE21">
        <v>0</v>
      </c>
      <c r="BG21" t="s">
        <v>139</v>
      </c>
      <c r="BJ21" t="s">
        <v>140</v>
      </c>
    </row>
    <row r="22" spans="1:62" x14ac:dyDescent="0.35">
      <c r="A22" t="s">
        <v>257</v>
      </c>
      <c r="B22">
        <v>10000</v>
      </c>
      <c r="C22">
        <v>10000</v>
      </c>
      <c r="D22">
        <v>45748</v>
      </c>
      <c r="E22" t="s">
        <v>59</v>
      </c>
      <c r="F22" t="s">
        <v>258</v>
      </c>
      <c r="G22" t="s">
        <v>182</v>
      </c>
      <c r="I22">
        <v>1</v>
      </c>
      <c r="J22" t="s">
        <v>183</v>
      </c>
      <c r="K22">
        <v>73</v>
      </c>
      <c r="L22" t="s">
        <v>6042</v>
      </c>
      <c r="M22" t="s">
        <v>26407</v>
      </c>
      <c r="N22" t="s">
        <v>184</v>
      </c>
      <c r="O22" t="s">
        <v>3845</v>
      </c>
      <c r="P22">
        <v>667</v>
      </c>
      <c r="Q22">
        <f t="shared" ref="Q22:Q23" si="5">(P22/60)+30</f>
        <v>41.116666666666667</v>
      </c>
      <c r="R22" s="34">
        <f t="shared" ref="R22:R23" si="6">Q22/60</f>
        <v>0.68527777777777776</v>
      </c>
      <c r="S22" s="35">
        <v>45748</v>
      </c>
      <c r="U22">
        <v>30</v>
      </c>
      <c r="V22">
        <v>20010</v>
      </c>
      <c r="W22" t="s">
        <v>65</v>
      </c>
      <c r="X22" t="s">
        <v>185</v>
      </c>
      <c r="Y22">
        <v>0</v>
      </c>
      <c r="Z22">
        <v>14334</v>
      </c>
      <c r="AA22">
        <v>5676</v>
      </c>
      <c r="AB22">
        <v>0</v>
      </c>
      <c r="AC22">
        <v>0</v>
      </c>
      <c r="AD22">
        <v>0</v>
      </c>
      <c r="AG22">
        <v>0</v>
      </c>
      <c r="AP22" t="s">
        <v>186</v>
      </c>
      <c r="AQ22" t="s">
        <v>187</v>
      </c>
      <c r="AR22" t="s">
        <v>21036</v>
      </c>
      <c r="AT22">
        <v>0</v>
      </c>
      <c r="AU22">
        <v>0</v>
      </c>
      <c r="AV22">
        <v>0</v>
      </c>
      <c r="AW22">
        <v>0</v>
      </c>
      <c r="AX22">
        <v>0</v>
      </c>
      <c r="AY22">
        <v>0</v>
      </c>
      <c r="BC22" t="s">
        <v>63</v>
      </c>
      <c r="BD22" t="s">
        <v>259</v>
      </c>
      <c r="BE22">
        <v>0</v>
      </c>
      <c r="BG22" t="s">
        <v>187</v>
      </c>
      <c r="BJ22" t="s">
        <v>260</v>
      </c>
    </row>
    <row r="23" spans="1:62" x14ac:dyDescent="0.35">
      <c r="A23" t="s">
        <v>257</v>
      </c>
      <c r="B23">
        <v>10000</v>
      </c>
      <c r="C23">
        <v>20000</v>
      </c>
      <c r="D23">
        <v>45748</v>
      </c>
      <c r="E23" t="s">
        <v>59</v>
      </c>
      <c r="F23" t="s">
        <v>258</v>
      </c>
      <c r="G23" t="s">
        <v>182</v>
      </c>
      <c r="I23">
        <v>2</v>
      </c>
      <c r="J23" t="s">
        <v>183</v>
      </c>
      <c r="K23">
        <v>73</v>
      </c>
      <c r="L23" t="s">
        <v>6042</v>
      </c>
      <c r="M23" t="s">
        <v>26407</v>
      </c>
      <c r="N23" t="s">
        <v>184</v>
      </c>
      <c r="O23" t="s">
        <v>3845</v>
      </c>
      <c r="P23">
        <v>478</v>
      </c>
      <c r="Q23">
        <f t="shared" si="5"/>
        <v>37.966666666666669</v>
      </c>
      <c r="R23" s="34">
        <f t="shared" si="6"/>
        <v>0.63277777777777777</v>
      </c>
      <c r="S23" s="35">
        <v>45748</v>
      </c>
      <c r="U23">
        <v>30</v>
      </c>
      <c r="V23">
        <v>14340</v>
      </c>
      <c r="W23" t="s">
        <v>65</v>
      </c>
      <c r="X23" t="s">
        <v>185</v>
      </c>
      <c r="Y23">
        <v>0</v>
      </c>
      <c r="Z23">
        <v>14334</v>
      </c>
      <c r="AA23">
        <v>6</v>
      </c>
      <c r="AB23">
        <v>0</v>
      </c>
      <c r="AC23">
        <v>0</v>
      </c>
      <c r="AD23">
        <v>0</v>
      </c>
      <c r="AG23">
        <v>0</v>
      </c>
      <c r="AP23" t="s">
        <v>186</v>
      </c>
      <c r="AQ23" t="s">
        <v>187</v>
      </c>
      <c r="AR23" t="s">
        <v>21036</v>
      </c>
      <c r="AT23">
        <v>0</v>
      </c>
      <c r="AU23">
        <v>0</v>
      </c>
      <c r="AV23">
        <v>0</v>
      </c>
      <c r="AW23">
        <v>0</v>
      </c>
      <c r="AX23">
        <v>0</v>
      </c>
      <c r="AY23">
        <v>0</v>
      </c>
      <c r="BC23" t="s">
        <v>63</v>
      </c>
      <c r="BD23" t="s">
        <v>259</v>
      </c>
      <c r="BE23">
        <v>0</v>
      </c>
      <c r="BG23" t="s">
        <v>187</v>
      </c>
      <c r="BJ23" t="s">
        <v>260</v>
      </c>
    </row>
    <row r="24" spans="1:62" x14ac:dyDescent="0.35">
      <c r="A24" t="s">
        <v>261</v>
      </c>
      <c r="B24">
        <v>10000</v>
      </c>
      <c r="C24">
        <v>10000</v>
      </c>
      <c r="D24">
        <v>45748</v>
      </c>
      <c r="E24" t="s">
        <v>59</v>
      </c>
      <c r="F24" t="s">
        <v>262</v>
      </c>
      <c r="G24" t="s">
        <v>208</v>
      </c>
      <c r="I24">
        <v>1</v>
      </c>
      <c r="J24" t="s">
        <v>183</v>
      </c>
      <c r="K24">
        <v>61</v>
      </c>
      <c r="L24" t="s">
        <v>6046</v>
      </c>
      <c r="M24" t="s">
        <v>26405</v>
      </c>
      <c r="N24" t="s">
        <v>209</v>
      </c>
      <c r="O24" t="s">
        <v>3802</v>
      </c>
      <c r="P24">
        <v>3500</v>
      </c>
      <c r="Q24">
        <f>(P24/50)+45</f>
        <v>115</v>
      </c>
      <c r="R24" s="34">
        <f>Q24/60</f>
        <v>1.9166666666666667</v>
      </c>
      <c r="S24" s="35">
        <v>45748</v>
      </c>
      <c r="U24">
        <v>1</v>
      </c>
      <c r="V24">
        <v>3500</v>
      </c>
      <c r="W24" t="s">
        <v>65</v>
      </c>
      <c r="X24">
        <v>701684140001</v>
      </c>
      <c r="Y24">
        <v>0</v>
      </c>
      <c r="Z24">
        <v>3500</v>
      </c>
      <c r="AA24">
        <v>0</v>
      </c>
      <c r="AB24">
        <v>0</v>
      </c>
      <c r="AC24">
        <v>0</v>
      </c>
      <c r="AD24">
        <v>0</v>
      </c>
      <c r="AG24">
        <v>0</v>
      </c>
      <c r="AP24">
        <v>70168414</v>
      </c>
      <c r="AQ24" t="s">
        <v>210</v>
      </c>
      <c r="AR24" t="s">
        <v>19718</v>
      </c>
      <c r="AT24">
        <v>0</v>
      </c>
      <c r="AU24">
        <v>0</v>
      </c>
      <c r="AV24">
        <v>0</v>
      </c>
      <c r="AW24">
        <v>0</v>
      </c>
      <c r="AX24">
        <v>0</v>
      </c>
      <c r="AY24">
        <v>0</v>
      </c>
      <c r="BC24" t="s">
        <v>63</v>
      </c>
      <c r="BD24" t="s">
        <v>263</v>
      </c>
      <c r="BE24">
        <v>0</v>
      </c>
      <c r="BG24" t="s">
        <v>210</v>
      </c>
      <c r="BJ24" t="s">
        <v>264</v>
      </c>
    </row>
    <row r="25" spans="1:62" x14ac:dyDescent="0.35">
      <c r="A25" t="s">
        <v>265</v>
      </c>
      <c r="B25">
        <v>10000</v>
      </c>
      <c r="C25">
        <v>10000</v>
      </c>
      <c r="D25">
        <v>45749</v>
      </c>
      <c r="E25" t="s">
        <v>59</v>
      </c>
      <c r="F25" t="s">
        <v>134</v>
      </c>
      <c r="G25" t="s">
        <v>249</v>
      </c>
      <c r="I25">
        <v>1</v>
      </c>
      <c r="J25" t="s">
        <v>183</v>
      </c>
      <c r="K25">
        <v>63</v>
      </c>
      <c r="L25" t="s">
        <v>6051</v>
      </c>
      <c r="M25" t="s">
        <v>26408</v>
      </c>
      <c r="N25" t="s">
        <v>136</v>
      </c>
      <c r="O25" t="s">
        <v>3850</v>
      </c>
      <c r="P25">
        <v>4667</v>
      </c>
      <c r="Q25">
        <f t="shared" ref="Q25:Q26" si="7">(P25/40)+45</f>
        <v>161.67500000000001</v>
      </c>
      <c r="R25" s="34">
        <f t="shared" ref="R25:R26" si="8">Q25/60</f>
        <v>2.6945833333333336</v>
      </c>
      <c r="S25" s="35">
        <v>45748</v>
      </c>
      <c r="U25">
        <v>90</v>
      </c>
      <c r="V25">
        <v>420030</v>
      </c>
      <c r="W25" t="s">
        <v>65</v>
      </c>
      <c r="X25" t="s">
        <v>266</v>
      </c>
      <c r="Y25">
        <v>0</v>
      </c>
      <c r="Z25">
        <v>420000</v>
      </c>
      <c r="AA25">
        <v>30</v>
      </c>
      <c r="AB25">
        <v>0</v>
      </c>
      <c r="AC25">
        <v>0</v>
      </c>
      <c r="AD25">
        <v>0</v>
      </c>
      <c r="AG25">
        <v>0</v>
      </c>
      <c r="AP25" t="s">
        <v>267</v>
      </c>
      <c r="AQ25" t="s">
        <v>139</v>
      </c>
      <c r="AR25" t="s">
        <v>16963</v>
      </c>
      <c r="AT25">
        <v>0</v>
      </c>
      <c r="AU25">
        <v>0</v>
      </c>
      <c r="AV25">
        <v>0</v>
      </c>
      <c r="AW25">
        <v>0</v>
      </c>
      <c r="AX25">
        <v>0</v>
      </c>
      <c r="AY25">
        <v>0</v>
      </c>
      <c r="BC25" t="s">
        <v>63</v>
      </c>
      <c r="BD25" t="s">
        <v>268</v>
      </c>
      <c r="BE25">
        <v>0</v>
      </c>
      <c r="BG25" t="s">
        <v>139</v>
      </c>
      <c r="BJ25" t="s">
        <v>140</v>
      </c>
    </row>
    <row r="26" spans="1:62" x14ac:dyDescent="0.35">
      <c r="A26" t="s">
        <v>269</v>
      </c>
      <c r="B26">
        <v>10000</v>
      </c>
      <c r="C26">
        <v>10000</v>
      </c>
      <c r="D26">
        <v>45754</v>
      </c>
      <c r="E26" t="s">
        <v>59</v>
      </c>
      <c r="F26" t="s">
        <v>270</v>
      </c>
      <c r="G26" t="s">
        <v>271</v>
      </c>
      <c r="I26">
        <v>1</v>
      </c>
      <c r="J26" t="s">
        <v>183</v>
      </c>
      <c r="K26">
        <v>70</v>
      </c>
      <c r="L26" t="s">
        <v>6051</v>
      </c>
      <c r="M26" t="s">
        <v>26408</v>
      </c>
      <c r="N26" t="s">
        <v>272</v>
      </c>
      <c r="O26" t="s">
        <v>3812</v>
      </c>
      <c r="P26">
        <v>60000</v>
      </c>
      <c r="Q26">
        <f t="shared" si="7"/>
        <v>1545</v>
      </c>
      <c r="R26" s="34">
        <f t="shared" si="8"/>
        <v>25.75</v>
      </c>
      <c r="S26" s="35">
        <v>45748</v>
      </c>
      <c r="U26">
        <v>2</v>
      </c>
      <c r="V26">
        <v>120000</v>
      </c>
      <c r="W26" t="s">
        <v>65</v>
      </c>
      <c r="X26" t="s">
        <v>273</v>
      </c>
      <c r="Y26">
        <v>0</v>
      </c>
      <c r="Z26">
        <v>120000</v>
      </c>
      <c r="AA26">
        <v>0</v>
      </c>
      <c r="AB26">
        <v>0</v>
      </c>
      <c r="AC26">
        <v>0</v>
      </c>
      <c r="AD26">
        <v>0</v>
      </c>
      <c r="AG26">
        <v>0</v>
      </c>
      <c r="AP26" t="s">
        <v>274</v>
      </c>
      <c r="AQ26" t="s">
        <v>275</v>
      </c>
      <c r="AR26" t="s">
        <v>21306</v>
      </c>
      <c r="AT26">
        <v>0</v>
      </c>
      <c r="AU26">
        <v>0</v>
      </c>
      <c r="AV26">
        <v>0</v>
      </c>
      <c r="AW26">
        <v>0</v>
      </c>
      <c r="AX26">
        <v>0</v>
      </c>
      <c r="AY26">
        <v>0</v>
      </c>
      <c r="BC26" t="s">
        <v>63</v>
      </c>
      <c r="BD26" t="s">
        <v>276</v>
      </c>
      <c r="BE26">
        <v>0</v>
      </c>
      <c r="BG26" t="s">
        <v>275</v>
      </c>
      <c r="BJ26" t="s">
        <v>277</v>
      </c>
    </row>
    <row r="27" spans="1:62" x14ac:dyDescent="0.35">
      <c r="A27" t="s">
        <v>278</v>
      </c>
      <c r="B27">
        <v>10000</v>
      </c>
      <c r="C27">
        <v>20000</v>
      </c>
      <c r="D27">
        <v>45749</v>
      </c>
      <c r="E27" t="s">
        <v>59</v>
      </c>
      <c r="F27" t="s">
        <v>279</v>
      </c>
      <c r="G27" t="s">
        <v>280</v>
      </c>
      <c r="I27">
        <v>2</v>
      </c>
      <c r="J27" t="s">
        <v>183</v>
      </c>
      <c r="K27">
        <v>100</v>
      </c>
      <c r="L27" t="s">
        <v>6052</v>
      </c>
      <c r="M27" t="s">
        <v>26409</v>
      </c>
      <c r="N27" t="s">
        <v>281</v>
      </c>
      <c r="O27" t="s">
        <v>3851</v>
      </c>
      <c r="P27">
        <v>600</v>
      </c>
      <c r="S27" s="35">
        <v>45748</v>
      </c>
      <c r="U27">
        <v>1</v>
      </c>
      <c r="V27">
        <v>600</v>
      </c>
      <c r="W27" t="s">
        <v>65</v>
      </c>
      <c r="X27">
        <v>104489220001</v>
      </c>
      <c r="Y27">
        <v>0</v>
      </c>
      <c r="Z27">
        <v>500</v>
      </c>
      <c r="AA27">
        <v>100</v>
      </c>
      <c r="AB27">
        <v>0</v>
      </c>
      <c r="AC27">
        <v>0</v>
      </c>
      <c r="AD27">
        <v>0</v>
      </c>
      <c r="AG27">
        <v>0</v>
      </c>
      <c r="AP27">
        <v>10448922</v>
      </c>
      <c r="AQ27" t="s">
        <v>282</v>
      </c>
      <c r="AR27" t="s">
        <v>14518</v>
      </c>
      <c r="AT27">
        <v>0</v>
      </c>
      <c r="AU27">
        <v>0</v>
      </c>
      <c r="AV27">
        <v>0</v>
      </c>
      <c r="AW27">
        <v>0</v>
      </c>
      <c r="AX27">
        <v>0</v>
      </c>
      <c r="AY27">
        <v>0</v>
      </c>
      <c r="BC27" t="s">
        <v>63</v>
      </c>
      <c r="BD27" t="s">
        <v>283</v>
      </c>
      <c r="BE27">
        <v>0</v>
      </c>
      <c r="BG27" t="s">
        <v>282</v>
      </c>
      <c r="BJ27" t="s">
        <v>284</v>
      </c>
    </row>
    <row r="28" spans="1:62" x14ac:dyDescent="0.35">
      <c r="A28" t="s">
        <v>285</v>
      </c>
      <c r="B28">
        <v>10000</v>
      </c>
      <c r="C28">
        <v>20000</v>
      </c>
      <c r="D28">
        <v>45749</v>
      </c>
      <c r="E28" t="s">
        <v>59</v>
      </c>
      <c r="F28" t="s">
        <v>279</v>
      </c>
      <c r="G28" t="s">
        <v>280</v>
      </c>
      <c r="I28">
        <v>2</v>
      </c>
      <c r="J28" t="s">
        <v>183</v>
      </c>
      <c r="K28">
        <v>100</v>
      </c>
      <c r="L28" t="s">
        <v>6052</v>
      </c>
      <c r="M28" t="s">
        <v>26409</v>
      </c>
      <c r="N28" t="s">
        <v>281</v>
      </c>
      <c r="O28" t="s">
        <v>3851</v>
      </c>
      <c r="P28">
        <v>20</v>
      </c>
      <c r="S28" s="35">
        <v>45748</v>
      </c>
      <c r="U28">
        <v>1</v>
      </c>
      <c r="V28">
        <v>20</v>
      </c>
      <c r="W28" t="s">
        <v>65</v>
      </c>
      <c r="X28">
        <v>104489220001</v>
      </c>
      <c r="Y28">
        <v>0</v>
      </c>
      <c r="Z28">
        <v>20</v>
      </c>
      <c r="AA28">
        <v>0</v>
      </c>
      <c r="AB28">
        <v>0</v>
      </c>
      <c r="AC28">
        <v>0</v>
      </c>
      <c r="AD28">
        <v>0</v>
      </c>
      <c r="AG28">
        <v>0</v>
      </c>
      <c r="AP28">
        <v>10448922</v>
      </c>
      <c r="AQ28" t="s">
        <v>282</v>
      </c>
      <c r="AR28" t="s">
        <v>14518</v>
      </c>
      <c r="AT28">
        <v>0</v>
      </c>
      <c r="AU28">
        <v>0</v>
      </c>
      <c r="AV28">
        <v>0</v>
      </c>
      <c r="AW28">
        <v>0</v>
      </c>
      <c r="AX28">
        <v>0</v>
      </c>
      <c r="AY28">
        <v>0</v>
      </c>
      <c r="BC28" t="s">
        <v>63</v>
      </c>
      <c r="BD28" t="s">
        <v>286</v>
      </c>
      <c r="BE28">
        <v>0</v>
      </c>
      <c r="BG28" t="s">
        <v>282</v>
      </c>
      <c r="BJ28" t="s">
        <v>287</v>
      </c>
    </row>
    <row r="29" spans="1:62" x14ac:dyDescent="0.35">
      <c r="A29" t="s">
        <v>288</v>
      </c>
      <c r="B29">
        <v>10000</v>
      </c>
      <c r="C29">
        <v>10000</v>
      </c>
      <c r="D29">
        <v>45748</v>
      </c>
      <c r="E29" t="s">
        <v>59</v>
      </c>
      <c r="F29" t="s">
        <v>289</v>
      </c>
      <c r="G29" t="s">
        <v>290</v>
      </c>
      <c r="I29">
        <v>1</v>
      </c>
      <c r="J29" t="s">
        <v>183</v>
      </c>
      <c r="K29">
        <v>61</v>
      </c>
      <c r="L29" t="s">
        <v>6046</v>
      </c>
      <c r="M29" t="s">
        <v>26405</v>
      </c>
      <c r="N29" t="s">
        <v>209</v>
      </c>
      <c r="O29" t="s">
        <v>3802</v>
      </c>
      <c r="P29">
        <v>100</v>
      </c>
      <c r="Q29">
        <f>(P29/50)+45</f>
        <v>47</v>
      </c>
      <c r="R29" s="34">
        <f>Q29/60</f>
        <v>0.78333333333333333</v>
      </c>
      <c r="S29" s="35">
        <v>45748</v>
      </c>
      <c r="U29">
        <v>1</v>
      </c>
      <c r="V29">
        <v>100</v>
      </c>
      <c r="W29" t="s">
        <v>65</v>
      </c>
      <c r="X29" t="s">
        <v>291</v>
      </c>
      <c r="Y29">
        <v>0</v>
      </c>
      <c r="Z29">
        <v>100</v>
      </c>
      <c r="AA29">
        <v>0</v>
      </c>
      <c r="AB29">
        <v>0</v>
      </c>
      <c r="AC29">
        <v>0</v>
      </c>
      <c r="AD29">
        <v>0</v>
      </c>
      <c r="AG29">
        <v>0</v>
      </c>
      <c r="AP29" t="s">
        <v>292</v>
      </c>
      <c r="AQ29" t="s">
        <v>293</v>
      </c>
      <c r="AR29" t="s">
        <v>7908</v>
      </c>
      <c r="AT29">
        <v>0</v>
      </c>
      <c r="AU29">
        <v>0</v>
      </c>
      <c r="AV29">
        <v>0</v>
      </c>
      <c r="AW29">
        <v>0</v>
      </c>
      <c r="AX29">
        <v>0</v>
      </c>
      <c r="AY29">
        <v>0</v>
      </c>
      <c r="BC29" t="s">
        <v>63</v>
      </c>
      <c r="BD29" t="s">
        <v>294</v>
      </c>
      <c r="BE29">
        <v>0</v>
      </c>
      <c r="BG29" t="s">
        <v>293</v>
      </c>
      <c r="BJ29" t="s">
        <v>295</v>
      </c>
    </row>
    <row r="30" spans="1:62" x14ac:dyDescent="0.35">
      <c r="A30" t="s">
        <v>296</v>
      </c>
      <c r="B30">
        <v>10000</v>
      </c>
      <c r="C30">
        <v>20000</v>
      </c>
      <c r="D30">
        <v>45749</v>
      </c>
      <c r="E30" t="s">
        <v>59</v>
      </c>
      <c r="F30" t="s">
        <v>297</v>
      </c>
      <c r="G30" t="s">
        <v>298</v>
      </c>
      <c r="I30">
        <v>2</v>
      </c>
      <c r="J30" t="s">
        <v>183</v>
      </c>
      <c r="K30">
        <v>100</v>
      </c>
      <c r="L30" t="s">
        <v>6052</v>
      </c>
      <c r="M30" t="s">
        <v>26409</v>
      </c>
      <c r="N30" t="s">
        <v>281</v>
      </c>
      <c r="O30" t="s">
        <v>3851</v>
      </c>
      <c r="P30">
        <v>600</v>
      </c>
      <c r="S30" s="35">
        <v>45748</v>
      </c>
      <c r="U30">
        <v>1</v>
      </c>
      <c r="V30">
        <v>600</v>
      </c>
      <c r="W30" t="s">
        <v>65</v>
      </c>
      <c r="X30">
        <v>107355880001</v>
      </c>
      <c r="Y30">
        <v>0</v>
      </c>
      <c r="Z30">
        <v>500</v>
      </c>
      <c r="AA30">
        <v>100</v>
      </c>
      <c r="AB30">
        <v>0</v>
      </c>
      <c r="AC30">
        <v>0</v>
      </c>
      <c r="AD30">
        <v>0</v>
      </c>
      <c r="AG30">
        <v>0</v>
      </c>
      <c r="AP30">
        <v>10735588</v>
      </c>
      <c r="AQ30" t="s">
        <v>282</v>
      </c>
      <c r="AR30" t="s">
        <v>14518</v>
      </c>
      <c r="AT30">
        <v>0</v>
      </c>
      <c r="AU30">
        <v>0</v>
      </c>
      <c r="AV30">
        <v>0</v>
      </c>
      <c r="AW30">
        <v>0</v>
      </c>
      <c r="AX30">
        <v>0</v>
      </c>
      <c r="AY30">
        <v>0</v>
      </c>
      <c r="BC30" t="s">
        <v>63</v>
      </c>
      <c r="BD30" t="s">
        <v>299</v>
      </c>
      <c r="BE30">
        <v>0</v>
      </c>
      <c r="BG30" t="s">
        <v>282</v>
      </c>
      <c r="BJ30" t="s">
        <v>300</v>
      </c>
    </row>
    <row r="31" spans="1:62" x14ac:dyDescent="0.35">
      <c r="A31" t="s">
        <v>301</v>
      </c>
      <c r="B31">
        <v>10000</v>
      </c>
      <c r="C31">
        <v>20000</v>
      </c>
      <c r="D31">
        <v>45749</v>
      </c>
      <c r="E31" t="s">
        <v>59</v>
      </c>
      <c r="F31" t="s">
        <v>302</v>
      </c>
      <c r="G31" t="s">
        <v>298</v>
      </c>
      <c r="I31">
        <v>2</v>
      </c>
      <c r="J31" t="s">
        <v>183</v>
      </c>
      <c r="K31">
        <v>100</v>
      </c>
      <c r="L31" t="s">
        <v>6052</v>
      </c>
      <c r="M31" t="s">
        <v>26409</v>
      </c>
      <c r="N31" t="s">
        <v>281</v>
      </c>
      <c r="O31" t="s">
        <v>3851</v>
      </c>
      <c r="P31">
        <v>600</v>
      </c>
      <c r="S31" s="35">
        <v>45748</v>
      </c>
      <c r="U31">
        <v>1</v>
      </c>
      <c r="V31">
        <v>600</v>
      </c>
      <c r="W31" t="s">
        <v>65</v>
      </c>
      <c r="X31">
        <v>107355890001</v>
      </c>
      <c r="Y31">
        <v>0</v>
      </c>
      <c r="Z31">
        <v>500</v>
      </c>
      <c r="AA31">
        <v>100</v>
      </c>
      <c r="AB31">
        <v>0</v>
      </c>
      <c r="AC31">
        <v>0</v>
      </c>
      <c r="AD31">
        <v>0</v>
      </c>
      <c r="AG31">
        <v>0</v>
      </c>
      <c r="AP31">
        <v>10735589</v>
      </c>
      <c r="AQ31" t="s">
        <v>282</v>
      </c>
      <c r="AR31" t="s">
        <v>14518</v>
      </c>
      <c r="AT31">
        <v>0</v>
      </c>
      <c r="AU31">
        <v>0</v>
      </c>
      <c r="AV31">
        <v>0</v>
      </c>
      <c r="AW31">
        <v>0</v>
      </c>
      <c r="AX31">
        <v>0</v>
      </c>
      <c r="AY31">
        <v>0</v>
      </c>
      <c r="BC31" t="s">
        <v>63</v>
      </c>
      <c r="BD31" t="s">
        <v>303</v>
      </c>
      <c r="BE31">
        <v>0</v>
      </c>
      <c r="BG31" t="s">
        <v>282</v>
      </c>
      <c r="BJ31" t="s">
        <v>300</v>
      </c>
    </row>
    <row r="32" spans="1:62" x14ac:dyDescent="0.35">
      <c r="A32" t="s">
        <v>304</v>
      </c>
      <c r="B32">
        <v>10000</v>
      </c>
      <c r="C32">
        <v>20000</v>
      </c>
      <c r="D32">
        <v>45749</v>
      </c>
      <c r="E32" t="s">
        <v>59</v>
      </c>
      <c r="F32" t="s">
        <v>305</v>
      </c>
      <c r="G32" t="s">
        <v>306</v>
      </c>
      <c r="I32">
        <v>2</v>
      </c>
      <c r="J32" t="s">
        <v>183</v>
      </c>
      <c r="K32">
        <v>92</v>
      </c>
      <c r="L32" t="s">
        <v>6053</v>
      </c>
      <c r="M32" t="s">
        <v>26409</v>
      </c>
      <c r="N32" t="s">
        <v>281</v>
      </c>
      <c r="O32" t="s">
        <v>3851</v>
      </c>
      <c r="P32">
        <v>600</v>
      </c>
      <c r="S32" s="35">
        <v>45748</v>
      </c>
      <c r="U32">
        <v>1</v>
      </c>
      <c r="V32">
        <v>600</v>
      </c>
      <c r="W32" t="s">
        <v>65</v>
      </c>
      <c r="X32">
        <v>107472350001</v>
      </c>
      <c r="Y32">
        <v>0</v>
      </c>
      <c r="Z32">
        <v>500</v>
      </c>
      <c r="AA32">
        <v>100</v>
      </c>
      <c r="AB32">
        <v>0</v>
      </c>
      <c r="AC32">
        <v>0</v>
      </c>
      <c r="AD32">
        <v>0</v>
      </c>
      <c r="AG32">
        <v>0</v>
      </c>
      <c r="AP32">
        <v>10747235</v>
      </c>
      <c r="AQ32" t="s">
        <v>282</v>
      </c>
      <c r="AR32" t="s">
        <v>14518</v>
      </c>
      <c r="AT32">
        <v>0</v>
      </c>
      <c r="AU32">
        <v>0</v>
      </c>
      <c r="AV32">
        <v>0</v>
      </c>
      <c r="AW32">
        <v>0</v>
      </c>
      <c r="AX32">
        <v>0</v>
      </c>
      <c r="AY32">
        <v>0</v>
      </c>
      <c r="BC32" t="s">
        <v>63</v>
      </c>
      <c r="BD32" t="s">
        <v>307</v>
      </c>
      <c r="BE32">
        <v>0</v>
      </c>
      <c r="BG32" t="s">
        <v>282</v>
      </c>
      <c r="BJ32" t="s">
        <v>300</v>
      </c>
    </row>
    <row r="33" spans="1:62" x14ac:dyDescent="0.35">
      <c r="A33" t="s">
        <v>308</v>
      </c>
      <c r="B33">
        <v>10000</v>
      </c>
      <c r="C33">
        <v>20000</v>
      </c>
      <c r="D33">
        <v>45749</v>
      </c>
      <c r="E33" t="s">
        <v>59</v>
      </c>
      <c r="F33" t="s">
        <v>297</v>
      </c>
      <c r="G33" t="s">
        <v>298</v>
      </c>
      <c r="I33">
        <v>2</v>
      </c>
      <c r="J33" t="s">
        <v>183</v>
      </c>
      <c r="K33">
        <v>100</v>
      </c>
      <c r="L33" t="s">
        <v>6052</v>
      </c>
      <c r="M33" t="s">
        <v>26409</v>
      </c>
      <c r="N33" t="s">
        <v>281</v>
      </c>
      <c r="O33" t="s">
        <v>3851</v>
      </c>
      <c r="P33">
        <v>20</v>
      </c>
      <c r="S33" s="35">
        <v>45748</v>
      </c>
      <c r="U33">
        <v>1</v>
      </c>
      <c r="V33">
        <v>20</v>
      </c>
      <c r="W33" t="s">
        <v>65</v>
      </c>
      <c r="X33">
        <v>107355880001</v>
      </c>
      <c r="Y33">
        <v>0</v>
      </c>
      <c r="Z33">
        <v>20</v>
      </c>
      <c r="AA33">
        <v>0</v>
      </c>
      <c r="AB33">
        <v>0</v>
      </c>
      <c r="AC33">
        <v>0</v>
      </c>
      <c r="AD33">
        <v>0</v>
      </c>
      <c r="AG33">
        <v>0</v>
      </c>
      <c r="AP33">
        <v>10735588</v>
      </c>
      <c r="AQ33" t="s">
        <v>282</v>
      </c>
      <c r="AR33" t="s">
        <v>14518</v>
      </c>
      <c r="AT33">
        <v>0</v>
      </c>
      <c r="AU33">
        <v>0</v>
      </c>
      <c r="AV33">
        <v>0</v>
      </c>
      <c r="AW33">
        <v>0</v>
      </c>
      <c r="AX33">
        <v>0</v>
      </c>
      <c r="AY33">
        <v>0</v>
      </c>
      <c r="BC33" t="s">
        <v>63</v>
      </c>
      <c r="BD33" t="s">
        <v>309</v>
      </c>
      <c r="BE33">
        <v>0</v>
      </c>
      <c r="BG33" t="s">
        <v>282</v>
      </c>
      <c r="BJ33" t="s">
        <v>310</v>
      </c>
    </row>
    <row r="34" spans="1:62" x14ac:dyDescent="0.35">
      <c r="A34" t="s">
        <v>311</v>
      </c>
      <c r="B34">
        <v>10000</v>
      </c>
      <c r="C34">
        <v>20000</v>
      </c>
      <c r="D34">
        <v>45749</v>
      </c>
      <c r="E34" t="s">
        <v>59</v>
      </c>
      <c r="F34" t="s">
        <v>302</v>
      </c>
      <c r="G34" t="s">
        <v>298</v>
      </c>
      <c r="I34">
        <v>2</v>
      </c>
      <c r="J34" t="s">
        <v>183</v>
      </c>
      <c r="K34">
        <v>100</v>
      </c>
      <c r="L34" t="s">
        <v>6052</v>
      </c>
      <c r="M34" t="s">
        <v>26409</v>
      </c>
      <c r="N34" t="s">
        <v>281</v>
      </c>
      <c r="O34" t="s">
        <v>3851</v>
      </c>
      <c r="P34">
        <v>20</v>
      </c>
      <c r="S34" s="35">
        <v>45748</v>
      </c>
      <c r="U34">
        <v>1</v>
      </c>
      <c r="V34">
        <v>20</v>
      </c>
      <c r="W34" t="s">
        <v>65</v>
      </c>
      <c r="X34">
        <v>107355890001</v>
      </c>
      <c r="Y34">
        <v>0</v>
      </c>
      <c r="Z34">
        <v>20</v>
      </c>
      <c r="AA34">
        <v>0</v>
      </c>
      <c r="AB34">
        <v>0</v>
      </c>
      <c r="AC34">
        <v>0</v>
      </c>
      <c r="AD34">
        <v>0</v>
      </c>
      <c r="AG34">
        <v>0</v>
      </c>
      <c r="AP34">
        <v>10735589</v>
      </c>
      <c r="AQ34" t="s">
        <v>282</v>
      </c>
      <c r="AR34" t="s">
        <v>14518</v>
      </c>
      <c r="AT34">
        <v>0</v>
      </c>
      <c r="AU34">
        <v>0</v>
      </c>
      <c r="AV34">
        <v>0</v>
      </c>
      <c r="AW34">
        <v>0</v>
      </c>
      <c r="AX34">
        <v>0</v>
      </c>
      <c r="AY34">
        <v>0</v>
      </c>
      <c r="BC34" t="s">
        <v>63</v>
      </c>
      <c r="BD34" t="s">
        <v>312</v>
      </c>
      <c r="BE34">
        <v>0</v>
      </c>
      <c r="BG34" t="s">
        <v>282</v>
      </c>
      <c r="BJ34" t="s">
        <v>310</v>
      </c>
    </row>
    <row r="35" spans="1:62" x14ac:dyDescent="0.35">
      <c r="A35" t="s">
        <v>313</v>
      </c>
      <c r="B35">
        <v>10000</v>
      </c>
      <c r="C35">
        <v>20000</v>
      </c>
      <c r="D35">
        <v>45749</v>
      </c>
      <c r="E35" t="s">
        <v>59</v>
      </c>
      <c r="F35" t="s">
        <v>305</v>
      </c>
      <c r="G35" t="s">
        <v>306</v>
      </c>
      <c r="I35">
        <v>2</v>
      </c>
      <c r="J35" t="s">
        <v>183</v>
      </c>
      <c r="K35">
        <v>92</v>
      </c>
      <c r="L35" t="s">
        <v>6053</v>
      </c>
      <c r="M35" t="s">
        <v>26409</v>
      </c>
      <c r="N35" t="s">
        <v>281</v>
      </c>
      <c r="O35" t="s">
        <v>3851</v>
      </c>
      <c r="P35">
        <v>20</v>
      </c>
      <c r="S35" s="35">
        <v>45748</v>
      </c>
      <c r="U35">
        <v>1</v>
      </c>
      <c r="V35">
        <v>20</v>
      </c>
      <c r="W35" t="s">
        <v>65</v>
      </c>
      <c r="X35">
        <v>107472350001</v>
      </c>
      <c r="Y35">
        <v>0</v>
      </c>
      <c r="Z35">
        <v>20</v>
      </c>
      <c r="AA35">
        <v>0</v>
      </c>
      <c r="AB35">
        <v>0</v>
      </c>
      <c r="AC35">
        <v>0</v>
      </c>
      <c r="AD35">
        <v>0</v>
      </c>
      <c r="AG35">
        <v>0</v>
      </c>
      <c r="AP35">
        <v>10747235</v>
      </c>
      <c r="AQ35" t="s">
        <v>282</v>
      </c>
      <c r="AR35" t="s">
        <v>14518</v>
      </c>
      <c r="AT35">
        <v>0</v>
      </c>
      <c r="AU35">
        <v>0</v>
      </c>
      <c r="AV35">
        <v>0</v>
      </c>
      <c r="AW35">
        <v>0</v>
      </c>
      <c r="AX35">
        <v>0</v>
      </c>
      <c r="AY35">
        <v>0</v>
      </c>
      <c r="BC35" t="s">
        <v>63</v>
      </c>
      <c r="BD35" t="s">
        <v>314</v>
      </c>
      <c r="BE35">
        <v>0</v>
      </c>
      <c r="BG35" t="s">
        <v>282</v>
      </c>
      <c r="BJ35" t="s">
        <v>310</v>
      </c>
    </row>
    <row r="36" spans="1:62" x14ac:dyDescent="0.35">
      <c r="A36" t="s">
        <v>315</v>
      </c>
      <c r="B36">
        <v>10000</v>
      </c>
      <c r="C36">
        <v>20000</v>
      </c>
      <c r="D36">
        <v>45748</v>
      </c>
      <c r="E36" t="s">
        <v>59</v>
      </c>
      <c r="F36" t="s">
        <v>316</v>
      </c>
      <c r="G36" t="s">
        <v>317</v>
      </c>
      <c r="I36">
        <v>2</v>
      </c>
      <c r="J36" t="s">
        <v>183</v>
      </c>
      <c r="K36">
        <v>73</v>
      </c>
      <c r="L36" t="s">
        <v>6042</v>
      </c>
      <c r="M36" t="s">
        <v>26407</v>
      </c>
      <c r="N36" t="s">
        <v>184</v>
      </c>
      <c r="O36" t="s">
        <v>3845</v>
      </c>
      <c r="P36">
        <v>250</v>
      </c>
      <c r="Q36">
        <f>(P36/60)+30</f>
        <v>34.166666666666664</v>
      </c>
      <c r="R36" s="34">
        <f>Q36/60</f>
        <v>0.56944444444444442</v>
      </c>
      <c r="S36" s="35">
        <v>45748</v>
      </c>
      <c r="U36">
        <v>1</v>
      </c>
      <c r="V36">
        <v>250</v>
      </c>
      <c r="W36" t="s">
        <v>65</v>
      </c>
      <c r="X36" t="s">
        <v>318</v>
      </c>
      <c r="Y36">
        <v>0</v>
      </c>
      <c r="Z36">
        <v>250</v>
      </c>
      <c r="AA36">
        <v>0</v>
      </c>
      <c r="AB36">
        <v>0</v>
      </c>
      <c r="AC36">
        <v>0</v>
      </c>
      <c r="AD36">
        <v>0</v>
      </c>
      <c r="AG36">
        <v>0</v>
      </c>
      <c r="AP36" t="s">
        <v>319</v>
      </c>
      <c r="AQ36" t="s">
        <v>320</v>
      </c>
      <c r="AR36" t="s">
        <v>11590</v>
      </c>
      <c r="AT36">
        <v>0</v>
      </c>
      <c r="AU36">
        <v>0</v>
      </c>
      <c r="AV36">
        <v>0</v>
      </c>
      <c r="AW36">
        <v>0</v>
      </c>
      <c r="AX36">
        <v>0</v>
      </c>
      <c r="AY36">
        <v>0</v>
      </c>
      <c r="BC36" t="s">
        <v>63</v>
      </c>
      <c r="BD36" t="s">
        <v>321</v>
      </c>
      <c r="BE36">
        <v>0</v>
      </c>
      <c r="BG36" t="s">
        <v>320</v>
      </c>
      <c r="BJ36" t="s">
        <v>322</v>
      </c>
    </row>
    <row r="37" spans="1:62" x14ac:dyDescent="0.35">
      <c r="A37" t="s">
        <v>323</v>
      </c>
      <c r="B37">
        <v>10000</v>
      </c>
      <c r="C37">
        <v>20000</v>
      </c>
      <c r="D37">
        <v>45749</v>
      </c>
      <c r="E37" t="s">
        <v>59</v>
      </c>
      <c r="F37">
        <v>0.47629629629629627</v>
      </c>
      <c r="G37" t="s">
        <v>324</v>
      </c>
      <c r="I37">
        <v>2</v>
      </c>
      <c r="J37" t="s">
        <v>183</v>
      </c>
      <c r="K37">
        <v>92</v>
      </c>
      <c r="L37" t="s">
        <v>6053</v>
      </c>
      <c r="M37" t="s">
        <v>26409</v>
      </c>
      <c r="N37" t="s">
        <v>281</v>
      </c>
      <c r="O37" t="s">
        <v>3851</v>
      </c>
      <c r="P37">
        <v>600</v>
      </c>
      <c r="S37" s="35">
        <v>45748</v>
      </c>
      <c r="U37">
        <v>1</v>
      </c>
      <c r="V37">
        <v>600</v>
      </c>
      <c r="W37" t="s">
        <v>65</v>
      </c>
      <c r="X37">
        <v>107343730001</v>
      </c>
      <c r="Y37">
        <v>0</v>
      </c>
      <c r="Z37">
        <v>500</v>
      </c>
      <c r="AA37">
        <v>100</v>
      </c>
      <c r="AB37">
        <v>0</v>
      </c>
      <c r="AC37">
        <v>0</v>
      </c>
      <c r="AD37">
        <v>0</v>
      </c>
      <c r="AG37">
        <v>0</v>
      </c>
      <c r="AP37">
        <v>10734373</v>
      </c>
      <c r="AQ37" t="s">
        <v>282</v>
      </c>
      <c r="AR37" t="s">
        <v>14518</v>
      </c>
      <c r="AT37">
        <v>0</v>
      </c>
      <c r="AU37">
        <v>0</v>
      </c>
      <c r="AV37">
        <v>0</v>
      </c>
      <c r="AW37">
        <v>0</v>
      </c>
      <c r="AX37">
        <v>0</v>
      </c>
      <c r="AY37">
        <v>0</v>
      </c>
      <c r="BC37" t="s">
        <v>63</v>
      </c>
      <c r="BD37" t="s">
        <v>325</v>
      </c>
      <c r="BE37">
        <v>0</v>
      </c>
      <c r="BG37" t="s">
        <v>282</v>
      </c>
      <c r="BJ37" t="s">
        <v>326</v>
      </c>
    </row>
    <row r="38" spans="1:62" x14ac:dyDescent="0.35">
      <c r="A38" t="s">
        <v>327</v>
      </c>
      <c r="B38">
        <v>10000</v>
      </c>
      <c r="C38">
        <v>20000</v>
      </c>
      <c r="D38">
        <v>45749</v>
      </c>
      <c r="E38" t="s">
        <v>59</v>
      </c>
      <c r="F38">
        <v>0.47821759259259261</v>
      </c>
      <c r="G38" t="s">
        <v>324</v>
      </c>
      <c r="I38">
        <v>2</v>
      </c>
      <c r="J38" t="s">
        <v>183</v>
      </c>
      <c r="K38">
        <v>92</v>
      </c>
      <c r="L38" t="s">
        <v>6053</v>
      </c>
      <c r="M38" t="s">
        <v>26409</v>
      </c>
      <c r="N38" t="s">
        <v>281</v>
      </c>
      <c r="O38" t="s">
        <v>3851</v>
      </c>
      <c r="P38">
        <v>600</v>
      </c>
      <c r="S38" s="35">
        <v>45748</v>
      </c>
      <c r="U38">
        <v>1</v>
      </c>
      <c r="V38">
        <v>600</v>
      </c>
      <c r="W38" t="s">
        <v>65</v>
      </c>
      <c r="X38">
        <v>107343750001</v>
      </c>
      <c r="Y38">
        <v>0</v>
      </c>
      <c r="Z38">
        <v>500</v>
      </c>
      <c r="AA38">
        <v>100</v>
      </c>
      <c r="AB38">
        <v>0</v>
      </c>
      <c r="AC38">
        <v>0</v>
      </c>
      <c r="AD38">
        <v>0</v>
      </c>
      <c r="AG38">
        <v>0</v>
      </c>
      <c r="AP38">
        <v>10734375</v>
      </c>
      <c r="AQ38" t="s">
        <v>282</v>
      </c>
      <c r="AR38" t="s">
        <v>14518</v>
      </c>
      <c r="AT38">
        <v>0</v>
      </c>
      <c r="AU38">
        <v>0</v>
      </c>
      <c r="AV38">
        <v>0</v>
      </c>
      <c r="AW38">
        <v>0</v>
      </c>
      <c r="AX38">
        <v>0</v>
      </c>
      <c r="AY38">
        <v>0</v>
      </c>
      <c r="BC38" t="s">
        <v>63</v>
      </c>
      <c r="BD38" t="s">
        <v>328</v>
      </c>
      <c r="BE38">
        <v>0</v>
      </c>
      <c r="BG38" t="s">
        <v>282</v>
      </c>
      <c r="BJ38" t="s">
        <v>326</v>
      </c>
    </row>
    <row r="39" spans="1:62" x14ac:dyDescent="0.35">
      <c r="A39" t="s">
        <v>329</v>
      </c>
      <c r="B39">
        <v>10000</v>
      </c>
      <c r="C39">
        <v>20000</v>
      </c>
      <c r="D39">
        <v>45749</v>
      </c>
      <c r="E39" t="s">
        <v>59</v>
      </c>
      <c r="F39">
        <v>0.47629629629629627</v>
      </c>
      <c r="G39" t="s">
        <v>324</v>
      </c>
      <c r="I39">
        <v>2</v>
      </c>
      <c r="J39" t="s">
        <v>183</v>
      </c>
      <c r="K39">
        <v>92</v>
      </c>
      <c r="L39" t="s">
        <v>6053</v>
      </c>
      <c r="M39" t="s">
        <v>26409</v>
      </c>
      <c r="N39" t="s">
        <v>281</v>
      </c>
      <c r="O39" t="s">
        <v>3851</v>
      </c>
      <c r="P39">
        <v>20</v>
      </c>
      <c r="S39" s="35">
        <v>45748</v>
      </c>
      <c r="U39">
        <v>1</v>
      </c>
      <c r="V39">
        <v>20</v>
      </c>
      <c r="W39" t="s">
        <v>65</v>
      </c>
      <c r="X39">
        <v>107343730001</v>
      </c>
      <c r="Y39">
        <v>0</v>
      </c>
      <c r="Z39">
        <v>20</v>
      </c>
      <c r="AA39">
        <v>0</v>
      </c>
      <c r="AB39">
        <v>0</v>
      </c>
      <c r="AC39">
        <v>0</v>
      </c>
      <c r="AD39">
        <v>0</v>
      </c>
      <c r="AG39">
        <v>0</v>
      </c>
      <c r="AP39">
        <v>10734373</v>
      </c>
      <c r="AQ39" t="s">
        <v>282</v>
      </c>
      <c r="AR39" t="s">
        <v>14518</v>
      </c>
      <c r="AT39">
        <v>0</v>
      </c>
      <c r="AU39">
        <v>0</v>
      </c>
      <c r="AV39">
        <v>0</v>
      </c>
      <c r="AW39">
        <v>0</v>
      </c>
      <c r="AX39">
        <v>0</v>
      </c>
      <c r="AY39">
        <v>0</v>
      </c>
      <c r="BC39" t="s">
        <v>63</v>
      </c>
      <c r="BD39" t="s">
        <v>330</v>
      </c>
      <c r="BE39">
        <v>0</v>
      </c>
      <c r="BG39" t="s">
        <v>282</v>
      </c>
      <c r="BJ39" t="s">
        <v>331</v>
      </c>
    </row>
    <row r="40" spans="1:62" x14ac:dyDescent="0.35">
      <c r="A40" t="s">
        <v>332</v>
      </c>
      <c r="B40">
        <v>10000</v>
      </c>
      <c r="C40">
        <v>20000</v>
      </c>
      <c r="D40">
        <v>45749</v>
      </c>
      <c r="E40" t="s">
        <v>59</v>
      </c>
      <c r="F40">
        <v>0.47869212962962965</v>
      </c>
      <c r="G40" t="s">
        <v>324</v>
      </c>
      <c r="I40">
        <v>2</v>
      </c>
      <c r="J40" t="s">
        <v>183</v>
      </c>
      <c r="K40">
        <v>92</v>
      </c>
      <c r="L40" t="s">
        <v>6053</v>
      </c>
      <c r="M40" t="s">
        <v>26409</v>
      </c>
      <c r="N40" t="s">
        <v>281</v>
      </c>
      <c r="O40" t="s">
        <v>3851</v>
      </c>
      <c r="P40">
        <v>20</v>
      </c>
      <c r="S40" s="35">
        <v>45748</v>
      </c>
      <c r="U40">
        <v>1</v>
      </c>
      <c r="V40">
        <v>20</v>
      </c>
      <c r="W40" t="s">
        <v>65</v>
      </c>
      <c r="X40">
        <v>107343750001</v>
      </c>
      <c r="Y40">
        <v>0</v>
      </c>
      <c r="Z40">
        <v>20</v>
      </c>
      <c r="AA40">
        <v>0</v>
      </c>
      <c r="AB40">
        <v>0</v>
      </c>
      <c r="AC40">
        <v>0</v>
      </c>
      <c r="AD40">
        <v>0</v>
      </c>
      <c r="AG40">
        <v>0</v>
      </c>
      <c r="AP40">
        <v>10734375</v>
      </c>
      <c r="AQ40" t="s">
        <v>282</v>
      </c>
      <c r="AR40" t="s">
        <v>14518</v>
      </c>
      <c r="AT40">
        <v>0</v>
      </c>
      <c r="AU40">
        <v>0</v>
      </c>
      <c r="AV40">
        <v>0</v>
      </c>
      <c r="AW40">
        <v>0</v>
      </c>
      <c r="AX40">
        <v>0</v>
      </c>
      <c r="AY40">
        <v>0</v>
      </c>
      <c r="BC40" t="s">
        <v>63</v>
      </c>
      <c r="BD40" t="s">
        <v>333</v>
      </c>
      <c r="BE40">
        <v>0</v>
      </c>
      <c r="BG40" t="s">
        <v>282</v>
      </c>
      <c r="BJ40" t="s">
        <v>331</v>
      </c>
    </row>
    <row r="41" spans="1:62" x14ac:dyDescent="0.35">
      <c r="A41" t="s">
        <v>334</v>
      </c>
      <c r="B41">
        <v>10000</v>
      </c>
      <c r="C41">
        <v>10000</v>
      </c>
      <c r="D41">
        <v>45749</v>
      </c>
      <c r="E41" t="s">
        <v>59</v>
      </c>
      <c r="F41" t="s">
        <v>214</v>
      </c>
      <c r="G41" t="s">
        <v>215</v>
      </c>
      <c r="I41">
        <v>1</v>
      </c>
      <c r="J41" t="s">
        <v>183</v>
      </c>
      <c r="K41">
        <v>78</v>
      </c>
      <c r="L41" t="s">
        <v>6047</v>
      </c>
      <c r="M41" t="s">
        <v>26405</v>
      </c>
      <c r="N41" t="s">
        <v>216</v>
      </c>
      <c r="O41" t="s">
        <v>3803</v>
      </c>
      <c r="P41">
        <v>1000</v>
      </c>
      <c r="Q41">
        <f t="shared" ref="Q41:Q43" si="9">(P41/40)+45</f>
        <v>70</v>
      </c>
      <c r="R41" s="34">
        <f t="shared" ref="R41:R43" si="10">Q41/60</f>
        <v>1.1666666666666667</v>
      </c>
      <c r="S41" s="35">
        <v>45748</v>
      </c>
      <c r="U41">
        <v>3</v>
      </c>
      <c r="V41">
        <v>3000</v>
      </c>
      <c r="W41" t="s">
        <v>65</v>
      </c>
      <c r="X41">
        <v>4.4017008600401997E+17</v>
      </c>
      <c r="Y41">
        <v>0</v>
      </c>
      <c r="Z41">
        <v>3000</v>
      </c>
      <c r="AA41">
        <v>0</v>
      </c>
      <c r="AB41">
        <v>0</v>
      </c>
      <c r="AC41">
        <v>0</v>
      </c>
      <c r="AD41">
        <v>0</v>
      </c>
      <c r="AG41">
        <v>0</v>
      </c>
      <c r="AP41">
        <v>44017008600402</v>
      </c>
      <c r="AQ41" t="s">
        <v>217</v>
      </c>
      <c r="AR41" t="s">
        <v>23595</v>
      </c>
      <c r="AT41">
        <v>0</v>
      </c>
      <c r="AU41">
        <v>0</v>
      </c>
      <c r="AV41">
        <v>0</v>
      </c>
      <c r="AW41">
        <v>0</v>
      </c>
      <c r="AX41">
        <v>0</v>
      </c>
      <c r="AY41">
        <v>0</v>
      </c>
      <c r="BC41" t="s">
        <v>63</v>
      </c>
      <c r="BD41" t="s">
        <v>335</v>
      </c>
      <c r="BE41">
        <v>0</v>
      </c>
      <c r="BG41" t="s">
        <v>217</v>
      </c>
      <c r="BJ41" t="s">
        <v>336</v>
      </c>
    </row>
    <row r="42" spans="1:62" x14ac:dyDescent="0.35">
      <c r="A42" t="s">
        <v>337</v>
      </c>
      <c r="B42">
        <v>10000</v>
      </c>
      <c r="C42">
        <v>10000</v>
      </c>
      <c r="D42">
        <v>45749</v>
      </c>
      <c r="E42" t="s">
        <v>59</v>
      </c>
      <c r="F42" t="s">
        <v>338</v>
      </c>
      <c r="G42" t="s">
        <v>339</v>
      </c>
      <c r="I42">
        <v>1</v>
      </c>
      <c r="J42" t="s">
        <v>183</v>
      </c>
      <c r="K42">
        <v>65</v>
      </c>
      <c r="L42" t="s">
        <v>6054</v>
      </c>
      <c r="M42" t="s">
        <v>26408</v>
      </c>
      <c r="N42" t="s">
        <v>340</v>
      </c>
      <c r="O42" t="s">
        <v>3854</v>
      </c>
      <c r="P42">
        <v>8000</v>
      </c>
      <c r="Q42">
        <f t="shared" si="9"/>
        <v>245</v>
      </c>
      <c r="R42" s="34">
        <f t="shared" si="10"/>
        <v>4.083333333333333</v>
      </c>
      <c r="S42" s="35">
        <v>45748</v>
      </c>
      <c r="U42">
        <v>1</v>
      </c>
      <c r="V42">
        <v>8000</v>
      </c>
      <c r="W42" t="s">
        <v>65</v>
      </c>
      <c r="X42" t="s">
        <v>341</v>
      </c>
      <c r="Y42">
        <v>0</v>
      </c>
      <c r="Z42">
        <v>8000</v>
      </c>
      <c r="AA42">
        <v>0</v>
      </c>
      <c r="AB42">
        <v>0</v>
      </c>
      <c r="AC42">
        <v>0</v>
      </c>
      <c r="AD42">
        <v>0</v>
      </c>
      <c r="AG42">
        <v>0</v>
      </c>
      <c r="AP42" t="s">
        <v>342</v>
      </c>
      <c r="AQ42" t="s">
        <v>343</v>
      </c>
      <c r="AR42" t="s">
        <v>11909</v>
      </c>
      <c r="AT42">
        <v>0</v>
      </c>
      <c r="AU42">
        <v>0</v>
      </c>
      <c r="AV42">
        <v>0</v>
      </c>
      <c r="AW42">
        <v>0</v>
      </c>
      <c r="AX42">
        <v>0</v>
      </c>
      <c r="AY42">
        <v>0</v>
      </c>
      <c r="BC42" t="s">
        <v>63</v>
      </c>
      <c r="BD42" t="s">
        <v>344</v>
      </c>
      <c r="BE42">
        <v>0</v>
      </c>
      <c r="BG42" t="s">
        <v>343</v>
      </c>
      <c r="BJ42" t="s">
        <v>345</v>
      </c>
    </row>
    <row r="43" spans="1:62" x14ac:dyDescent="0.35">
      <c r="A43" t="s">
        <v>346</v>
      </c>
      <c r="B43">
        <v>10000</v>
      </c>
      <c r="C43">
        <v>10000</v>
      </c>
      <c r="D43">
        <v>45749</v>
      </c>
      <c r="E43" t="s">
        <v>59</v>
      </c>
      <c r="F43">
        <v>0.47379629629629627</v>
      </c>
      <c r="G43" t="s">
        <v>339</v>
      </c>
      <c r="I43">
        <v>1</v>
      </c>
      <c r="J43" t="s">
        <v>183</v>
      </c>
      <c r="K43">
        <v>65</v>
      </c>
      <c r="L43" t="s">
        <v>6054</v>
      </c>
      <c r="M43" t="s">
        <v>26408</v>
      </c>
      <c r="N43" t="s">
        <v>340</v>
      </c>
      <c r="O43" t="s">
        <v>3854</v>
      </c>
      <c r="P43">
        <v>8000</v>
      </c>
      <c r="Q43">
        <f t="shared" si="9"/>
        <v>245</v>
      </c>
      <c r="R43" s="34">
        <f t="shared" si="10"/>
        <v>4.083333333333333</v>
      </c>
      <c r="S43" s="35">
        <v>45748</v>
      </c>
      <c r="U43">
        <v>1</v>
      </c>
      <c r="V43">
        <v>8000</v>
      </c>
      <c r="W43" t="s">
        <v>65</v>
      </c>
      <c r="X43" t="s">
        <v>347</v>
      </c>
      <c r="Y43">
        <v>0</v>
      </c>
      <c r="Z43">
        <v>8000</v>
      </c>
      <c r="AA43">
        <v>0</v>
      </c>
      <c r="AB43">
        <v>0</v>
      </c>
      <c r="AC43">
        <v>0</v>
      </c>
      <c r="AD43">
        <v>0</v>
      </c>
      <c r="AG43">
        <v>0</v>
      </c>
      <c r="AP43" t="s">
        <v>348</v>
      </c>
      <c r="AQ43" t="s">
        <v>343</v>
      </c>
      <c r="AR43" t="s">
        <v>11909</v>
      </c>
      <c r="AT43">
        <v>0</v>
      </c>
      <c r="AU43">
        <v>0</v>
      </c>
      <c r="AV43">
        <v>0</v>
      </c>
      <c r="AW43">
        <v>0</v>
      </c>
      <c r="AX43">
        <v>0</v>
      </c>
      <c r="AY43">
        <v>0</v>
      </c>
      <c r="BC43" t="s">
        <v>63</v>
      </c>
      <c r="BD43" t="s">
        <v>349</v>
      </c>
      <c r="BE43">
        <v>0</v>
      </c>
      <c r="BG43" t="s">
        <v>343</v>
      </c>
      <c r="BJ43" t="s">
        <v>345</v>
      </c>
    </row>
    <row r="44" spans="1:62" x14ac:dyDescent="0.35">
      <c r="A44" t="s">
        <v>350</v>
      </c>
      <c r="B44">
        <v>10000</v>
      </c>
      <c r="C44">
        <v>10000</v>
      </c>
      <c r="D44">
        <v>45749</v>
      </c>
      <c r="E44" t="s">
        <v>59</v>
      </c>
      <c r="F44" t="s">
        <v>207</v>
      </c>
      <c r="G44" t="s">
        <v>351</v>
      </c>
      <c r="I44">
        <v>1</v>
      </c>
      <c r="J44" t="s">
        <v>183</v>
      </c>
      <c r="K44">
        <v>82</v>
      </c>
      <c r="L44" t="s">
        <v>6057</v>
      </c>
      <c r="M44" t="s">
        <v>26408</v>
      </c>
      <c r="N44" t="s">
        <v>352</v>
      </c>
      <c r="O44" t="s">
        <v>3798</v>
      </c>
      <c r="P44">
        <v>12000</v>
      </c>
      <c r="S44" s="35">
        <v>45748</v>
      </c>
      <c r="U44">
        <v>5</v>
      </c>
      <c r="V44">
        <v>60000</v>
      </c>
      <c r="W44" t="s">
        <v>65</v>
      </c>
      <c r="X44" t="s">
        <v>353</v>
      </c>
      <c r="Y44">
        <v>0</v>
      </c>
      <c r="Z44">
        <v>60000</v>
      </c>
      <c r="AA44">
        <v>0</v>
      </c>
      <c r="AB44">
        <v>0</v>
      </c>
      <c r="AC44">
        <v>0</v>
      </c>
      <c r="AD44">
        <v>0</v>
      </c>
      <c r="AG44">
        <v>0</v>
      </c>
      <c r="AP44" t="s">
        <v>354</v>
      </c>
      <c r="AQ44" t="s">
        <v>355</v>
      </c>
      <c r="AR44" t="s">
        <v>14698</v>
      </c>
      <c r="AT44">
        <v>0</v>
      </c>
      <c r="AU44">
        <v>0</v>
      </c>
      <c r="AV44">
        <v>0</v>
      </c>
      <c r="AW44">
        <v>0</v>
      </c>
      <c r="AX44">
        <v>0</v>
      </c>
      <c r="AY44">
        <v>0</v>
      </c>
      <c r="BC44" t="s">
        <v>63</v>
      </c>
      <c r="BD44" t="s">
        <v>356</v>
      </c>
      <c r="BE44">
        <v>0</v>
      </c>
      <c r="BG44" t="s">
        <v>355</v>
      </c>
      <c r="BJ44" t="s">
        <v>357</v>
      </c>
    </row>
    <row r="45" spans="1:62" x14ac:dyDescent="0.35">
      <c r="A45" t="s">
        <v>97</v>
      </c>
      <c r="B45">
        <v>10000</v>
      </c>
      <c r="C45">
        <v>10000</v>
      </c>
      <c r="D45">
        <v>45751</v>
      </c>
      <c r="E45" t="s">
        <v>59</v>
      </c>
      <c r="F45" t="s">
        <v>98</v>
      </c>
      <c r="G45">
        <v>10620258022</v>
      </c>
      <c r="I45">
        <v>1</v>
      </c>
      <c r="J45" t="s">
        <v>183</v>
      </c>
      <c r="K45">
        <v>79</v>
      </c>
      <c r="L45" t="s">
        <v>6076</v>
      </c>
      <c r="M45" t="s">
        <v>26406</v>
      </c>
      <c r="N45" t="s">
        <v>92</v>
      </c>
      <c r="O45" t="s">
        <v>3828</v>
      </c>
      <c r="P45">
        <v>40</v>
      </c>
      <c r="Q45">
        <f t="shared" ref="Q45:Q49" si="11">(P45/20)+30</f>
        <v>32</v>
      </c>
      <c r="R45" s="34">
        <f t="shared" ref="R45:R49" si="12">Q45/60</f>
        <v>0.53333333333333333</v>
      </c>
      <c r="S45" s="35">
        <v>45748</v>
      </c>
      <c r="U45">
        <v>550</v>
      </c>
      <c r="V45">
        <v>22000</v>
      </c>
      <c r="W45" t="s">
        <v>65</v>
      </c>
      <c r="X45" t="s">
        <v>100</v>
      </c>
      <c r="Y45">
        <v>0</v>
      </c>
      <c r="Z45">
        <v>5000</v>
      </c>
      <c r="AA45">
        <v>17000</v>
      </c>
      <c r="AB45">
        <v>0</v>
      </c>
      <c r="AC45">
        <v>0</v>
      </c>
      <c r="AD45">
        <v>0</v>
      </c>
      <c r="AG45">
        <v>0</v>
      </c>
      <c r="AP45" t="s">
        <v>101</v>
      </c>
      <c r="AQ45" t="s">
        <v>95</v>
      </c>
      <c r="AR45" t="s">
        <v>13261</v>
      </c>
      <c r="AT45">
        <v>0</v>
      </c>
      <c r="AU45">
        <v>0</v>
      </c>
      <c r="AV45">
        <v>0</v>
      </c>
      <c r="AW45">
        <v>0</v>
      </c>
      <c r="AX45">
        <v>0</v>
      </c>
      <c r="AY45">
        <v>0</v>
      </c>
      <c r="BC45" t="s">
        <v>63</v>
      </c>
      <c r="BD45" t="s">
        <v>4447</v>
      </c>
      <c r="BE45">
        <v>0</v>
      </c>
      <c r="BG45" t="s">
        <v>95</v>
      </c>
      <c r="BJ45" t="s">
        <v>102</v>
      </c>
    </row>
    <row r="46" spans="1:62" x14ac:dyDescent="0.35">
      <c r="A46" t="s">
        <v>103</v>
      </c>
      <c r="B46">
        <v>10000</v>
      </c>
      <c r="C46">
        <v>10000</v>
      </c>
      <c r="D46">
        <v>45751</v>
      </c>
      <c r="E46" t="s">
        <v>59</v>
      </c>
      <c r="F46" t="s">
        <v>104</v>
      </c>
      <c r="G46">
        <v>10656256095</v>
      </c>
      <c r="I46">
        <v>1</v>
      </c>
      <c r="J46" t="s">
        <v>183</v>
      </c>
      <c r="K46">
        <v>79</v>
      </c>
      <c r="L46" t="s">
        <v>6076</v>
      </c>
      <c r="M46" t="s">
        <v>26406</v>
      </c>
      <c r="N46" t="s">
        <v>92</v>
      </c>
      <c r="O46" t="s">
        <v>3828</v>
      </c>
      <c r="P46">
        <v>540</v>
      </c>
      <c r="Q46">
        <f t="shared" si="11"/>
        <v>57</v>
      </c>
      <c r="R46" s="34">
        <f t="shared" si="12"/>
        <v>0.95</v>
      </c>
      <c r="S46" s="35">
        <v>45748</v>
      </c>
      <c r="U46">
        <v>176</v>
      </c>
      <c r="V46">
        <v>95040</v>
      </c>
      <c r="W46" t="s">
        <v>65</v>
      </c>
      <c r="X46" t="s">
        <v>106</v>
      </c>
      <c r="Y46">
        <v>0</v>
      </c>
      <c r="Z46">
        <v>80000</v>
      </c>
      <c r="AA46">
        <v>15040</v>
      </c>
      <c r="AB46">
        <v>0</v>
      </c>
      <c r="AC46">
        <v>0</v>
      </c>
      <c r="AD46">
        <v>0</v>
      </c>
      <c r="AG46">
        <v>0</v>
      </c>
      <c r="AP46" t="s">
        <v>107</v>
      </c>
      <c r="AQ46" t="s">
        <v>108</v>
      </c>
      <c r="AR46" t="s">
        <v>13404</v>
      </c>
      <c r="AT46">
        <v>0</v>
      </c>
      <c r="AU46">
        <v>0</v>
      </c>
      <c r="AV46">
        <v>0</v>
      </c>
      <c r="AW46">
        <v>0</v>
      </c>
      <c r="AX46">
        <v>0</v>
      </c>
      <c r="AY46">
        <v>0</v>
      </c>
      <c r="BC46" t="s">
        <v>63</v>
      </c>
      <c r="BD46" t="s">
        <v>4448</v>
      </c>
      <c r="BE46">
        <v>0</v>
      </c>
      <c r="BG46" t="s">
        <v>108</v>
      </c>
      <c r="BJ46" t="s">
        <v>109</v>
      </c>
    </row>
    <row r="47" spans="1:62" x14ac:dyDescent="0.35">
      <c r="A47" t="s">
        <v>110</v>
      </c>
      <c r="B47">
        <v>10000</v>
      </c>
      <c r="C47">
        <v>10000</v>
      </c>
      <c r="D47">
        <v>45755</v>
      </c>
      <c r="E47" t="s">
        <v>59</v>
      </c>
      <c r="F47" t="s">
        <v>111</v>
      </c>
      <c r="G47">
        <v>10656256095</v>
      </c>
      <c r="I47">
        <v>1</v>
      </c>
      <c r="J47" t="s">
        <v>183</v>
      </c>
      <c r="K47">
        <v>79</v>
      </c>
      <c r="L47" t="s">
        <v>6076</v>
      </c>
      <c r="M47" t="s">
        <v>26406</v>
      </c>
      <c r="N47" t="s">
        <v>92</v>
      </c>
      <c r="O47" t="s">
        <v>3828</v>
      </c>
      <c r="P47">
        <v>540</v>
      </c>
      <c r="Q47">
        <f t="shared" si="11"/>
        <v>57</v>
      </c>
      <c r="R47" s="34">
        <f t="shared" si="12"/>
        <v>0.95</v>
      </c>
      <c r="S47" s="35">
        <v>45748</v>
      </c>
      <c r="U47">
        <v>176</v>
      </c>
      <c r="V47">
        <v>95040</v>
      </c>
      <c r="W47" t="s">
        <v>65</v>
      </c>
      <c r="X47" t="s">
        <v>112</v>
      </c>
      <c r="Y47">
        <v>0</v>
      </c>
      <c r="Z47">
        <v>80000</v>
      </c>
      <c r="AA47">
        <v>15040</v>
      </c>
      <c r="AB47">
        <v>0</v>
      </c>
      <c r="AC47">
        <v>0</v>
      </c>
      <c r="AD47">
        <v>0</v>
      </c>
      <c r="AG47">
        <v>0</v>
      </c>
      <c r="AP47" t="s">
        <v>113</v>
      </c>
      <c r="AQ47" t="s">
        <v>108</v>
      </c>
      <c r="AR47" t="s">
        <v>13404</v>
      </c>
      <c r="AT47">
        <v>0</v>
      </c>
      <c r="AU47">
        <v>0</v>
      </c>
      <c r="AV47">
        <v>0</v>
      </c>
      <c r="AW47">
        <v>0</v>
      </c>
      <c r="AX47">
        <v>0</v>
      </c>
      <c r="AY47">
        <v>0</v>
      </c>
      <c r="BC47" t="s">
        <v>63</v>
      </c>
      <c r="BD47" t="s">
        <v>4449</v>
      </c>
      <c r="BE47">
        <v>0</v>
      </c>
      <c r="BG47" t="s">
        <v>108</v>
      </c>
      <c r="BJ47" t="s">
        <v>114</v>
      </c>
    </row>
    <row r="48" spans="1:62" x14ac:dyDescent="0.35">
      <c r="A48" t="s">
        <v>115</v>
      </c>
      <c r="B48">
        <v>10000</v>
      </c>
      <c r="C48">
        <v>10000</v>
      </c>
      <c r="D48">
        <v>45754</v>
      </c>
      <c r="E48" t="s">
        <v>116</v>
      </c>
      <c r="F48" t="s">
        <v>117</v>
      </c>
      <c r="G48" t="s">
        <v>118</v>
      </c>
      <c r="I48">
        <v>1</v>
      </c>
      <c r="J48" t="s">
        <v>183</v>
      </c>
      <c r="K48">
        <v>79</v>
      </c>
      <c r="L48" t="s">
        <v>6076</v>
      </c>
      <c r="M48" t="s">
        <v>26406</v>
      </c>
      <c r="N48" t="s">
        <v>92</v>
      </c>
      <c r="O48" t="s">
        <v>3828</v>
      </c>
      <c r="P48">
        <v>1142</v>
      </c>
      <c r="Q48">
        <f t="shared" si="11"/>
        <v>87.1</v>
      </c>
      <c r="R48" s="34">
        <f t="shared" si="12"/>
        <v>1.4516666666666667</v>
      </c>
      <c r="S48" s="35">
        <v>45748</v>
      </c>
      <c r="U48">
        <v>297</v>
      </c>
      <c r="V48">
        <v>339174</v>
      </c>
      <c r="W48" t="s">
        <v>65</v>
      </c>
      <c r="X48" t="s">
        <v>120</v>
      </c>
      <c r="Y48">
        <v>0</v>
      </c>
      <c r="Z48">
        <v>330000</v>
      </c>
      <c r="AA48">
        <v>9174</v>
      </c>
      <c r="AB48">
        <v>0</v>
      </c>
      <c r="AC48">
        <v>0</v>
      </c>
      <c r="AD48">
        <v>0</v>
      </c>
      <c r="AG48">
        <v>0</v>
      </c>
      <c r="AP48" t="s">
        <v>121</v>
      </c>
      <c r="AQ48" t="s">
        <v>108</v>
      </c>
      <c r="AR48" t="s">
        <v>13404</v>
      </c>
      <c r="AT48">
        <v>0</v>
      </c>
      <c r="AU48">
        <v>0</v>
      </c>
      <c r="AV48">
        <v>0</v>
      </c>
      <c r="AW48">
        <v>0</v>
      </c>
      <c r="AX48">
        <v>0</v>
      </c>
      <c r="AY48">
        <v>0</v>
      </c>
      <c r="BC48" t="s">
        <v>63</v>
      </c>
      <c r="BD48" t="s">
        <v>4450</v>
      </c>
      <c r="BE48">
        <v>0</v>
      </c>
      <c r="BG48" t="s">
        <v>108</v>
      </c>
      <c r="BJ48" t="s">
        <v>122</v>
      </c>
    </row>
    <row r="49" spans="1:62" x14ac:dyDescent="0.35">
      <c r="A49" t="s">
        <v>123</v>
      </c>
      <c r="B49">
        <v>10000</v>
      </c>
      <c r="C49">
        <v>10000</v>
      </c>
      <c r="D49">
        <v>45751</v>
      </c>
      <c r="E49" t="s">
        <v>59</v>
      </c>
      <c r="F49" t="s">
        <v>124</v>
      </c>
      <c r="G49">
        <v>10620258022</v>
      </c>
      <c r="I49">
        <v>1</v>
      </c>
      <c r="J49" t="s">
        <v>183</v>
      </c>
      <c r="K49">
        <v>79</v>
      </c>
      <c r="L49" t="s">
        <v>6076</v>
      </c>
      <c r="M49" t="s">
        <v>26406</v>
      </c>
      <c r="N49" t="s">
        <v>92</v>
      </c>
      <c r="O49" t="s">
        <v>3828</v>
      </c>
      <c r="P49">
        <v>417</v>
      </c>
      <c r="Q49">
        <f t="shared" si="11"/>
        <v>50.85</v>
      </c>
      <c r="R49" s="34">
        <f t="shared" si="12"/>
        <v>0.84750000000000003</v>
      </c>
      <c r="S49" s="35">
        <v>45748</v>
      </c>
      <c r="U49">
        <v>36</v>
      </c>
      <c r="V49">
        <v>15012</v>
      </c>
      <c r="W49" t="s">
        <v>65</v>
      </c>
      <c r="X49" t="s">
        <v>125</v>
      </c>
      <c r="Y49">
        <v>0</v>
      </c>
      <c r="Z49">
        <v>10000</v>
      </c>
      <c r="AA49">
        <v>5012</v>
      </c>
      <c r="AB49">
        <v>0</v>
      </c>
      <c r="AC49">
        <v>0</v>
      </c>
      <c r="AD49">
        <v>0</v>
      </c>
      <c r="AG49">
        <v>0</v>
      </c>
      <c r="AP49" t="s">
        <v>126</v>
      </c>
      <c r="AQ49" t="s">
        <v>95</v>
      </c>
      <c r="AR49" t="s">
        <v>13261</v>
      </c>
      <c r="AT49">
        <v>0</v>
      </c>
      <c r="AU49">
        <v>0</v>
      </c>
      <c r="AV49">
        <v>0</v>
      </c>
      <c r="AW49">
        <v>0</v>
      </c>
      <c r="AX49">
        <v>0</v>
      </c>
      <c r="AY49">
        <v>0</v>
      </c>
      <c r="BC49" t="s">
        <v>63</v>
      </c>
      <c r="BD49" t="s">
        <v>6612</v>
      </c>
      <c r="BE49">
        <v>0</v>
      </c>
      <c r="BG49" t="s">
        <v>95</v>
      </c>
      <c r="BJ49" t="s">
        <v>127</v>
      </c>
    </row>
    <row r="50" spans="1:62" x14ac:dyDescent="0.35">
      <c r="A50" t="s">
        <v>358</v>
      </c>
      <c r="B50">
        <v>10000</v>
      </c>
      <c r="C50">
        <v>10000</v>
      </c>
      <c r="D50">
        <v>45749</v>
      </c>
      <c r="E50" t="s">
        <v>59</v>
      </c>
      <c r="F50" t="s">
        <v>359</v>
      </c>
      <c r="G50" t="s">
        <v>159</v>
      </c>
      <c r="I50">
        <v>1</v>
      </c>
      <c r="J50" t="s">
        <v>183</v>
      </c>
      <c r="K50">
        <v>72</v>
      </c>
      <c r="L50" t="s">
        <v>6056</v>
      </c>
      <c r="M50" t="s">
        <v>26406</v>
      </c>
      <c r="N50" t="s">
        <v>161</v>
      </c>
      <c r="O50" t="s">
        <v>3853</v>
      </c>
      <c r="P50">
        <v>3750</v>
      </c>
      <c r="S50" s="35">
        <v>45748</v>
      </c>
      <c r="U50">
        <v>4</v>
      </c>
      <c r="V50">
        <v>15000</v>
      </c>
      <c r="W50" t="s">
        <v>65</v>
      </c>
      <c r="X50">
        <v>5000443890001</v>
      </c>
      <c r="Y50">
        <v>0</v>
      </c>
      <c r="Z50">
        <v>12000</v>
      </c>
      <c r="AA50">
        <v>3000</v>
      </c>
      <c r="AB50">
        <v>0</v>
      </c>
      <c r="AC50">
        <v>0</v>
      </c>
      <c r="AD50">
        <v>0</v>
      </c>
      <c r="AG50">
        <v>0</v>
      </c>
      <c r="AP50">
        <v>500044389</v>
      </c>
      <c r="AQ50" t="s">
        <v>162</v>
      </c>
      <c r="AR50" t="s">
        <v>8373</v>
      </c>
      <c r="AT50">
        <v>0</v>
      </c>
      <c r="AU50">
        <v>0</v>
      </c>
      <c r="AV50">
        <v>0</v>
      </c>
      <c r="AW50">
        <v>0</v>
      </c>
      <c r="AX50">
        <v>0</v>
      </c>
      <c r="AY50">
        <v>0</v>
      </c>
      <c r="BC50" t="s">
        <v>63</v>
      </c>
      <c r="BD50" t="s">
        <v>360</v>
      </c>
      <c r="BE50">
        <v>0</v>
      </c>
      <c r="BG50" t="s">
        <v>162</v>
      </c>
      <c r="BJ50" t="s">
        <v>361</v>
      </c>
    </row>
    <row r="51" spans="1:62" x14ac:dyDescent="0.35">
      <c r="A51" t="s">
        <v>362</v>
      </c>
      <c r="B51">
        <v>10000</v>
      </c>
      <c r="C51">
        <v>10000</v>
      </c>
      <c r="D51">
        <v>45749</v>
      </c>
      <c r="E51" t="s">
        <v>59</v>
      </c>
      <c r="F51" t="s">
        <v>359</v>
      </c>
      <c r="G51" t="s">
        <v>159</v>
      </c>
      <c r="I51">
        <v>1</v>
      </c>
      <c r="J51" t="s">
        <v>183</v>
      </c>
      <c r="K51">
        <v>72</v>
      </c>
      <c r="L51" t="s">
        <v>6056</v>
      </c>
      <c r="M51" t="s">
        <v>26406</v>
      </c>
      <c r="N51" t="s">
        <v>161</v>
      </c>
      <c r="O51" t="s">
        <v>3853</v>
      </c>
      <c r="P51">
        <v>1750</v>
      </c>
      <c r="S51" s="35">
        <v>45748</v>
      </c>
      <c r="U51">
        <v>4</v>
      </c>
      <c r="V51">
        <v>7000</v>
      </c>
      <c r="W51" t="s">
        <v>65</v>
      </c>
      <c r="X51">
        <v>5000514790001</v>
      </c>
      <c r="Y51">
        <v>0</v>
      </c>
      <c r="Z51">
        <v>5000</v>
      </c>
      <c r="AA51">
        <v>2000</v>
      </c>
      <c r="AB51">
        <v>0</v>
      </c>
      <c r="AC51">
        <v>0</v>
      </c>
      <c r="AD51">
        <v>0</v>
      </c>
      <c r="AG51">
        <v>0</v>
      </c>
      <c r="AP51">
        <v>500051479</v>
      </c>
      <c r="AQ51" t="s">
        <v>162</v>
      </c>
      <c r="AR51" t="s">
        <v>8373</v>
      </c>
      <c r="AT51">
        <v>0</v>
      </c>
      <c r="AU51">
        <v>0</v>
      </c>
      <c r="AV51">
        <v>0</v>
      </c>
      <c r="AW51">
        <v>0</v>
      </c>
      <c r="AX51">
        <v>0</v>
      </c>
      <c r="AY51">
        <v>0</v>
      </c>
      <c r="BC51" t="s">
        <v>63</v>
      </c>
      <c r="BD51" t="s">
        <v>363</v>
      </c>
      <c r="BE51">
        <v>0</v>
      </c>
      <c r="BG51" t="s">
        <v>162</v>
      </c>
      <c r="BJ51" t="s">
        <v>361</v>
      </c>
    </row>
    <row r="52" spans="1:62" x14ac:dyDescent="0.35">
      <c r="A52" t="s">
        <v>364</v>
      </c>
      <c r="B52">
        <v>10000</v>
      </c>
      <c r="C52">
        <v>10000</v>
      </c>
      <c r="D52">
        <v>45749</v>
      </c>
      <c r="E52" t="s">
        <v>59</v>
      </c>
      <c r="F52" t="s">
        <v>359</v>
      </c>
      <c r="G52" t="s">
        <v>159</v>
      </c>
      <c r="I52">
        <v>1</v>
      </c>
      <c r="J52" t="s">
        <v>183</v>
      </c>
      <c r="K52">
        <v>72</v>
      </c>
      <c r="L52" t="s">
        <v>6056</v>
      </c>
      <c r="M52" t="s">
        <v>26406</v>
      </c>
      <c r="N52" t="s">
        <v>161</v>
      </c>
      <c r="O52" t="s">
        <v>3853</v>
      </c>
      <c r="P52">
        <v>2000</v>
      </c>
      <c r="S52" s="35">
        <v>45748</v>
      </c>
      <c r="U52">
        <v>4</v>
      </c>
      <c r="V52">
        <v>8000</v>
      </c>
      <c r="W52" t="s">
        <v>65</v>
      </c>
      <c r="X52">
        <v>5000514800001</v>
      </c>
      <c r="Y52">
        <v>0</v>
      </c>
      <c r="Z52">
        <v>6000</v>
      </c>
      <c r="AA52">
        <v>2000</v>
      </c>
      <c r="AB52">
        <v>0</v>
      </c>
      <c r="AC52">
        <v>0</v>
      </c>
      <c r="AD52">
        <v>0</v>
      </c>
      <c r="AG52">
        <v>0</v>
      </c>
      <c r="AP52">
        <v>500051480</v>
      </c>
      <c r="AQ52" t="s">
        <v>162</v>
      </c>
      <c r="AR52" t="s">
        <v>8373</v>
      </c>
      <c r="AT52">
        <v>0</v>
      </c>
      <c r="AU52">
        <v>0</v>
      </c>
      <c r="AV52">
        <v>0</v>
      </c>
      <c r="AW52">
        <v>0</v>
      </c>
      <c r="AX52">
        <v>0</v>
      </c>
      <c r="AY52">
        <v>0</v>
      </c>
      <c r="BC52" t="s">
        <v>63</v>
      </c>
      <c r="BD52" t="s">
        <v>365</v>
      </c>
      <c r="BE52">
        <v>0</v>
      </c>
      <c r="BG52" t="s">
        <v>162</v>
      </c>
      <c r="BJ52" t="s">
        <v>361</v>
      </c>
    </row>
    <row r="53" spans="1:62" x14ac:dyDescent="0.35">
      <c r="A53" t="s">
        <v>366</v>
      </c>
      <c r="B53">
        <v>10000</v>
      </c>
      <c r="C53">
        <v>20000</v>
      </c>
      <c r="D53">
        <v>45748</v>
      </c>
      <c r="E53" t="s">
        <v>59</v>
      </c>
      <c r="F53" t="s">
        <v>367</v>
      </c>
      <c r="G53" t="s">
        <v>159</v>
      </c>
      <c r="I53">
        <v>2</v>
      </c>
      <c r="J53" t="s">
        <v>183</v>
      </c>
      <c r="K53">
        <v>71</v>
      </c>
      <c r="L53" t="s">
        <v>6057</v>
      </c>
      <c r="M53" t="s">
        <v>26408</v>
      </c>
      <c r="N53" t="s">
        <v>368</v>
      </c>
      <c r="O53" t="s">
        <v>3857</v>
      </c>
      <c r="P53">
        <v>625</v>
      </c>
      <c r="S53" s="35">
        <v>45748</v>
      </c>
      <c r="U53">
        <v>8</v>
      </c>
      <c r="V53">
        <v>5000</v>
      </c>
      <c r="W53" t="s">
        <v>65</v>
      </c>
      <c r="X53">
        <v>5000562920001</v>
      </c>
      <c r="Y53">
        <v>0</v>
      </c>
      <c r="Z53">
        <v>5000</v>
      </c>
      <c r="AA53">
        <v>0</v>
      </c>
      <c r="AB53">
        <v>0</v>
      </c>
      <c r="AC53">
        <v>0</v>
      </c>
      <c r="AD53">
        <v>0</v>
      </c>
      <c r="AG53">
        <v>0</v>
      </c>
      <c r="AP53">
        <v>500056292</v>
      </c>
      <c r="AQ53" t="s">
        <v>162</v>
      </c>
      <c r="AR53" t="s">
        <v>8373</v>
      </c>
      <c r="AT53">
        <v>0</v>
      </c>
      <c r="AU53">
        <v>0</v>
      </c>
      <c r="AV53">
        <v>0</v>
      </c>
      <c r="AW53">
        <v>0</v>
      </c>
      <c r="AX53">
        <v>0</v>
      </c>
      <c r="AY53">
        <v>0</v>
      </c>
      <c r="BC53" t="s">
        <v>63</v>
      </c>
      <c r="BD53" t="s">
        <v>369</v>
      </c>
      <c r="BE53">
        <v>0</v>
      </c>
      <c r="BG53" t="s">
        <v>162</v>
      </c>
      <c r="BJ53" t="s">
        <v>361</v>
      </c>
    </row>
    <row r="54" spans="1:62" x14ac:dyDescent="0.35">
      <c r="A54" t="s">
        <v>370</v>
      </c>
      <c r="B54">
        <v>10000</v>
      </c>
      <c r="C54">
        <v>20000</v>
      </c>
      <c r="D54">
        <v>45748</v>
      </c>
      <c r="E54" t="s">
        <v>59</v>
      </c>
      <c r="F54" t="s">
        <v>371</v>
      </c>
      <c r="G54" t="s">
        <v>159</v>
      </c>
      <c r="I54">
        <v>2</v>
      </c>
      <c r="J54" t="s">
        <v>183</v>
      </c>
      <c r="K54">
        <v>71</v>
      </c>
      <c r="L54" t="s">
        <v>6057</v>
      </c>
      <c r="M54" t="s">
        <v>26408</v>
      </c>
      <c r="N54" t="s">
        <v>368</v>
      </c>
      <c r="O54" t="s">
        <v>3857</v>
      </c>
      <c r="P54">
        <v>750</v>
      </c>
      <c r="S54" s="35">
        <v>45748</v>
      </c>
      <c r="U54">
        <v>8</v>
      </c>
      <c r="V54">
        <v>6000</v>
      </c>
      <c r="W54" t="s">
        <v>65</v>
      </c>
      <c r="X54">
        <v>5000579950001</v>
      </c>
      <c r="Y54">
        <v>0</v>
      </c>
      <c r="Z54">
        <v>6000</v>
      </c>
      <c r="AA54">
        <v>0</v>
      </c>
      <c r="AB54">
        <v>0</v>
      </c>
      <c r="AC54">
        <v>0</v>
      </c>
      <c r="AD54">
        <v>0</v>
      </c>
      <c r="AG54">
        <v>0</v>
      </c>
      <c r="AP54">
        <v>500057995</v>
      </c>
      <c r="AQ54" t="s">
        <v>162</v>
      </c>
      <c r="AR54" t="s">
        <v>8373</v>
      </c>
      <c r="AT54">
        <v>0</v>
      </c>
      <c r="AU54">
        <v>0</v>
      </c>
      <c r="AV54">
        <v>0</v>
      </c>
      <c r="AW54">
        <v>0</v>
      </c>
      <c r="AX54">
        <v>0</v>
      </c>
      <c r="AY54">
        <v>0</v>
      </c>
      <c r="BC54" t="s">
        <v>63</v>
      </c>
      <c r="BD54" t="s">
        <v>372</v>
      </c>
      <c r="BE54">
        <v>0</v>
      </c>
      <c r="BG54" t="s">
        <v>162</v>
      </c>
      <c r="BJ54" t="s">
        <v>361</v>
      </c>
    </row>
    <row r="55" spans="1:62" x14ac:dyDescent="0.35">
      <c r="A55" t="s">
        <v>373</v>
      </c>
      <c r="B55">
        <v>10000</v>
      </c>
      <c r="C55">
        <v>20000</v>
      </c>
      <c r="D55">
        <v>45749</v>
      </c>
      <c r="E55" t="s">
        <v>59</v>
      </c>
      <c r="F55" t="s">
        <v>374</v>
      </c>
      <c r="G55" t="s">
        <v>159</v>
      </c>
      <c r="I55">
        <v>2</v>
      </c>
      <c r="J55" t="s">
        <v>183</v>
      </c>
      <c r="K55">
        <v>71</v>
      </c>
      <c r="L55" t="s">
        <v>6057</v>
      </c>
      <c r="M55" t="s">
        <v>26408</v>
      </c>
      <c r="N55" t="s">
        <v>368</v>
      </c>
      <c r="O55" t="s">
        <v>3857</v>
      </c>
      <c r="P55">
        <v>167</v>
      </c>
      <c r="S55" s="35">
        <v>45748</v>
      </c>
      <c r="U55">
        <v>6</v>
      </c>
      <c r="V55">
        <v>1002</v>
      </c>
      <c r="W55" t="s">
        <v>65</v>
      </c>
      <c r="X55">
        <v>5000514720001</v>
      </c>
      <c r="Y55">
        <v>0</v>
      </c>
      <c r="Z55">
        <v>1000</v>
      </c>
      <c r="AA55">
        <v>2</v>
      </c>
      <c r="AB55">
        <v>0</v>
      </c>
      <c r="AC55">
        <v>0</v>
      </c>
      <c r="AD55">
        <v>0</v>
      </c>
      <c r="AG55">
        <v>0</v>
      </c>
      <c r="AP55">
        <v>500051472</v>
      </c>
      <c r="AQ55" t="s">
        <v>162</v>
      </c>
      <c r="AR55" t="s">
        <v>8373</v>
      </c>
      <c r="AT55">
        <v>0</v>
      </c>
      <c r="AU55">
        <v>0</v>
      </c>
      <c r="AV55">
        <v>0</v>
      </c>
      <c r="AW55">
        <v>0</v>
      </c>
      <c r="AX55">
        <v>0</v>
      </c>
      <c r="AY55">
        <v>0</v>
      </c>
      <c r="BC55" t="s">
        <v>63</v>
      </c>
      <c r="BD55" t="s">
        <v>375</v>
      </c>
      <c r="BE55">
        <v>0</v>
      </c>
      <c r="BG55" t="s">
        <v>162</v>
      </c>
      <c r="BJ55" t="s">
        <v>376</v>
      </c>
    </row>
    <row r="56" spans="1:62" x14ac:dyDescent="0.35">
      <c r="A56" t="s">
        <v>377</v>
      </c>
      <c r="B56">
        <v>10000</v>
      </c>
      <c r="C56">
        <v>20000</v>
      </c>
      <c r="D56">
        <v>45749</v>
      </c>
      <c r="E56" t="s">
        <v>59</v>
      </c>
      <c r="F56" t="s">
        <v>374</v>
      </c>
      <c r="G56" t="s">
        <v>159</v>
      </c>
      <c r="I56">
        <v>2</v>
      </c>
      <c r="J56" t="s">
        <v>183</v>
      </c>
      <c r="K56">
        <v>71</v>
      </c>
      <c r="L56" t="s">
        <v>6057</v>
      </c>
      <c r="M56" t="s">
        <v>26408</v>
      </c>
      <c r="N56" t="s">
        <v>368</v>
      </c>
      <c r="O56" t="s">
        <v>3857</v>
      </c>
      <c r="P56">
        <v>834</v>
      </c>
      <c r="S56" s="35">
        <v>45748</v>
      </c>
      <c r="U56">
        <v>6</v>
      </c>
      <c r="V56">
        <v>5004</v>
      </c>
      <c r="W56" t="s">
        <v>65</v>
      </c>
      <c r="X56">
        <v>5000514730001</v>
      </c>
      <c r="Y56">
        <v>0</v>
      </c>
      <c r="Z56">
        <v>5000</v>
      </c>
      <c r="AA56">
        <v>4</v>
      </c>
      <c r="AB56">
        <v>0</v>
      </c>
      <c r="AC56">
        <v>0</v>
      </c>
      <c r="AD56">
        <v>0</v>
      </c>
      <c r="AG56">
        <v>0</v>
      </c>
      <c r="AP56">
        <v>500051473</v>
      </c>
      <c r="AQ56" t="s">
        <v>162</v>
      </c>
      <c r="AR56" t="s">
        <v>8373</v>
      </c>
      <c r="AT56">
        <v>0</v>
      </c>
      <c r="AU56">
        <v>0</v>
      </c>
      <c r="AV56">
        <v>0</v>
      </c>
      <c r="AW56">
        <v>0</v>
      </c>
      <c r="AX56">
        <v>0</v>
      </c>
      <c r="AY56">
        <v>0</v>
      </c>
      <c r="BC56" t="s">
        <v>63</v>
      </c>
      <c r="BD56" t="s">
        <v>378</v>
      </c>
      <c r="BE56">
        <v>0</v>
      </c>
      <c r="BG56" t="s">
        <v>162</v>
      </c>
      <c r="BJ56" t="s">
        <v>376</v>
      </c>
    </row>
    <row r="57" spans="1:62" x14ac:dyDescent="0.35">
      <c r="A57" t="s">
        <v>379</v>
      </c>
      <c r="B57">
        <v>10000</v>
      </c>
      <c r="C57">
        <v>20000</v>
      </c>
      <c r="D57">
        <v>45749</v>
      </c>
      <c r="E57" t="s">
        <v>59</v>
      </c>
      <c r="F57" t="s">
        <v>374</v>
      </c>
      <c r="G57" t="s">
        <v>159</v>
      </c>
      <c r="I57">
        <v>2</v>
      </c>
      <c r="J57" t="s">
        <v>183</v>
      </c>
      <c r="K57">
        <v>71</v>
      </c>
      <c r="L57" t="s">
        <v>6057</v>
      </c>
      <c r="M57" t="s">
        <v>26408</v>
      </c>
      <c r="N57" t="s">
        <v>368</v>
      </c>
      <c r="O57" t="s">
        <v>3857</v>
      </c>
      <c r="P57">
        <v>834</v>
      </c>
      <c r="S57" s="35">
        <v>45748</v>
      </c>
      <c r="U57">
        <v>6</v>
      </c>
      <c r="V57">
        <v>5004</v>
      </c>
      <c r="W57" t="s">
        <v>65</v>
      </c>
      <c r="X57">
        <v>5000579970001</v>
      </c>
      <c r="Y57">
        <v>0</v>
      </c>
      <c r="Z57">
        <v>5000</v>
      </c>
      <c r="AA57">
        <v>4</v>
      </c>
      <c r="AB57">
        <v>0</v>
      </c>
      <c r="AC57">
        <v>0</v>
      </c>
      <c r="AD57">
        <v>0</v>
      </c>
      <c r="AG57">
        <v>0</v>
      </c>
      <c r="AP57">
        <v>500057997</v>
      </c>
      <c r="AQ57" t="s">
        <v>162</v>
      </c>
      <c r="AR57" t="s">
        <v>8373</v>
      </c>
      <c r="AT57">
        <v>0</v>
      </c>
      <c r="AU57">
        <v>0</v>
      </c>
      <c r="AV57">
        <v>0</v>
      </c>
      <c r="AW57">
        <v>0</v>
      </c>
      <c r="AX57">
        <v>0</v>
      </c>
      <c r="AY57">
        <v>0</v>
      </c>
      <c r="BC57" t="s">
        <v>63</v>
      </c>
      <c r="BD57" t="s">
        <v>380</v>
      </c>
      <c r="BE57">
        <v>0</v>
      </c>
      <c r="BG57" t="s">
        <v>162</v>
      </c>
      <c r="BJ57" t="s">
        <v>376</v>
      </c>
    </row>
    <row r="58" spans="1:62" x14ac:dyDescent="0.35">
      <c r="A58" t="s">
        <v>381</v>
      </c>
      <c r="B58">
        <v>10000</v>
      </c>
      <c r="C58">
        <v>20000</v>
      </c>
      <c r="D58">
        <v>45749</v>
      </c>
      <c r="E58" t="s">
        <v>59</v>
      </c>
      <c r="F58" t="s">
        <v>374</v>
      </c>
      <c r="G58" t="s">
        <v>159</v>
      </c>
      <c r="I58">
        <v>2</v>
      </c>
      <c r="J58" t="s">
        <v>183</v>
      </c>
      <c r="K58">
        <v>71</v>
      </c>
      <c r="L58" t="s">
        <v>6057</v>
      </c>
      <c r="M58" t="s">
        <v>26408</v>
      </c>
      <c r="N58" t="s">
        <v>368</v>
      </c>
      <c r="O58" t="s">
        <v>3857</v>
      </c>
      <c r="P58">
        <v>834</v>
      </c>
      <c r="S58" s="35">
        <v>45748</v>
      </c>
      <c r="U58">
        <v>6</v>
      </c>
      <c r="V58">
        <v>5004</v>
      </c>
      <c r="W58" t="s">
        <v>65</v>
      </c>
      <c r="X58">
        <v>5000595780001</v>
      </c>
      <c r="Y58">
        <v>0</v>
      </c>
      <c r="Z58">
        <v>5000</v>
      </c>
      <c r="AA58">
        <v>4</v>
      </c>
      <c r="AB58">
        <v>0</v>
      </c>
      <c r="AC58">
        <v>0</v>
      </c>
      <c r="AD58">
        <v>0</v>
      </c>
      <c r="AG58">
        <v>0</v>
      </c>
      <c r="AP58">
        <v>500059578</v>
      </c>
      <c r="AQ58" t="s">
        <v>162</v>
      </c>
      <c r="AR58" t="s">
        <v>8373</v>
      </c>
      <c r="AT58">
        <v>0</v>
      </c>
      <c r="AU58">
        <v>0</v>
      </c>
      <c r="AV58">
        <v>0</v>
      </c>
      <c r="AW58">
        <v>0</v>
      </c>
      <c r="AX58">
        <v>0</v>
      </c>
      <c r="AY58">
        <v>0</v>
      </c>
      <c r="BC58" t="s">
        <v>63</v>
      </c>
      <c r="BD58" t="s">
        <v>382</v>
      </c>
      <c r="BE58">
        <v>0</v>
      </c>
      <c r="BG58" t="s">
        <v>162</v>
      </c>
      <c r="BJ58" t="s">
        <v>376</v>
      </c>
    </row>
    <row r="59" spans="1:62" x14ac:dyDescent="0.35">
      <c r="A59" t="s">
        <v>383</v>
      </c>
      <c r="B59">
        <v>10000</v>
      </c>
      <c r="C59">
        <v>20000</v>
      </c>
      <c r="D59">
        <v>45748</v>
      </c>
      <c r="E59" t="s">
        <v>59</v>
      </c>
      <c r="F59" t="s">
        <v>384</v>
      </c>
      <c r="G59" t="s">
        <v>159</v>
      </c>
      <c r="I59">
        <v>2</v>
      </c>
      <c r="J59" t="s">
        <v>183</v>
      </c>
      <c r="K59">
        <v>71</v>
      </c>
      <c r="L59" t="s">
        <v>6057</v>
      </c>
      <c r="M59" t="s">
        <v>26408</v>
      </c>
      <c r="N59" t="s">
        <v>368</v>
      </c>
      <c r="O59" t="s">
        <v>3857</v>
      </c>
      <c r="P59">
        <v>1875</v>
      </c>
      <c r="S59" s="35">
        <v>45748</v>
      </c>
      <c r="U59">
        <v>8</v>
      </c>
      <c r="V59">
        <v>15000</v>
      </c>
      <c r="W59" t="s">
        <v>65</v>
      </c>
      <c r="X59">
        <v>5000562920001</v>
      </c>
      <c r="Y59">
        <v>0</v>
      </c>
      <c r="Z59">
        <v>15000</v>
      </c>
      <c r="AA59">
        <v>0</v>
      </c>
      <c r="AB59">
        <v>0</v>
      </c>
      <c r="AC59">
        <v>0</v>
      </c>
      <c r="AD59">
        <v>0</v>
      </c>
      <c r="AG59">
        <v>0</v>
      </c>
      <c r="AP59">
        <v>500056292</v>
      </c>
      <c r="AQ59" t="s">
        <v>162</v>
      </c>
      <c r="AR59" t="s">
        <v>8373</v>
      </c>
      <c r="AT59">
        <v>0</v>
      </c>
      <c r="AU59">
        <v>0</v>
      </c>
      <c r="AV59">
        <v>0</v>
      </c>
      <c r="AW59">
        <v>0</v>
      </c>
      <c r="AX59">
        <v>0</v>
      </c>
      <c r="AY59">
        <v>0</v>
      </c>
      <c r="BC59" t="s">
        <v>63</v>
      </c>
      <c r="BD59" t="s">
        <v>385</v>
      </c>
      <c r="BE59">
        <v>0</v>
      </c>
      <c r="BG59" t="s">
        <v>162</v>
      </c>
      <c r="BJ59" t="s">
        <v>386</v>
      </c>
    </row>
    <row r="60" spans="1:62" x14ac:dyDescent="0.35">
      <c r="A60" t="s">
        <v>387</v>
      </c>
      <c r="B60">
        <v>10000</v>
      </c>
      <c r="C60">
        <v>20000</v>
      </c>
      <c r="D60">
        <v>45748</v>
      </c>
      <c r="E60" t="s">
        <v>59</v>
      </c>
      <c r="F60" t="s">
        <v>388</v>
      </c>
      <c r="G60" t="s">
        <v>159</v>
      </c>
      <c r="I60">
        <v>2</v>
      </c>
      <c r="J60" t="s">
        <v>183</v>
      </c>
      <c r="K60">
        <v>71</v>
      </c>
      <c r="L60" t="s">
        <v>6057</v>
      </c>
      <c r="M60" t="s">
        <v>26408</v>
      </c>
      <c r="N60" t="s">
        <v>368</v>
      </c>
      <c r="O60" t="s">
        <v>3857</v>
      </c>
      <c r="P60">
        <v>1875</v>
      </c>
      <c r="S60" s="35">
        <v>45748</v>
      </c>
      <c r="U60">
        <v>8</v>
      </c>
      <c r="V60">
        <v>15000</v>
      </c>
      <c r="W60" t="s">
        <v>65</v>
      </c>
      <c r="X60">
        <v>5000769160001</v>
      </c>
      <c r="Y60">
        <v>0</v>
      </c>
      <c r="Z60">
        <v>15000</v>
      </c>
      <c r="AA60">
        <v>0</v>
      </c>
      <c r="AB60">
        <v>0</v>
      </c>
      <c r="AC60">
        <v>0</v>
      </c>
      <c r="AD60">
        <v>0</v>
      </c>
      <c r="AG60">
        <v>0</v>
      </c>
      <c r="AP60">
        <v>500076916</v>
      </c>
      <c r="AQ60" t="s">
        <v>162</v>
      </c>
      <c r="AR60" t="s">
        <v>8373</v>
      </c>
      <c r="AT60">
        <v>0</v>
      </c>
      <c r="AU60">
        <v>0</v>
      </c>
      <c r="AV60">
        <v>0</v>
      </c>
      <c r="AW60">
        <v>0</v>
      </c>
      <c r="AX60">
        <v>0</v>
      </c>
      <c r="AY60">
        <v>0</v>
      </c>
      <c r="BC60" t="s">
        <v>63</v>
      </c>
      <c r="BD60" t="s">
        <v>389</v>
      </c>
      <c r="BE60">
        <v>0</v>
      </c>
      <c r="BG60" t="s">
        <v>162</v>
      </c>
      <c r="BJ60" t="s">
        <v>386</v>
      </c>
    </row>
    <row r="61" spans="1:62" x14ac:dyDescent="0.35">
      <c r="A61" t="s">
        <v>390</v>
      </c>
      <c r="B61">
        <v>10000</v>
      </c>
      <c r="C61">
        <v>20000</v>
      </c>
      <c r="D61">
        <v>45749</v>
      </c>
      <c r="E61" t="s">
        <v>59</v>
      </c>
      <c r="F61" t="s">
        <v>374</v>
      </c>
      <c r="G61" t="s">
        <v>159</v>
      </c>
      <c r="I61">
        <v>2</v>
      </c>
      <c r="J61" t="s">
        <v>183</v>
      </c>
      <c r="K61">
        <v>71</v>
      </c>
      <c r="L61" t="s">
        <v>6057</v>
      </c>
      <c r="M61" t="s">
        <v>26408</v>
      </c>
      <c r="N61" t="s">
        <v>368</v>
      </c>
      <c r="O61" t="s">
        <v>3857</v>
      </c>
      <c r="P61">
        <v>167</v>
      </c>
      <c r="S61" s="35">
        <v>45748</v>
      </c>
      <c r="U61">
        <v>6</v>
      </c>
      <c r="V61">
        <v>1002</v>
      </c>
      <c r="W61" t="s">
        <v>65</v>
      </c>
      <c r="X61">
        <v>5000444000001</v>
      </c>
      <c r="Y61">
        <v>0</v>
      </c>
      <c r="Z61">
        <v>1000</v>
      </c>
      <c r="AA61">
        <v>2</v>
      </c>
      <c r="AB61">
        <v>0</v>
      </c>
      <c r="AC61">
        <v>0</v>
      </c>
      <c r="AD61">
        <v>0</v>
      </c>
      <c r="AG61">
        <v>0</v>
      </c>
      <c r="AP61">
        <v>500044400</v>
      </c>
      <c r="AQ61" t="s">
        <v>162</v>
      </c>
      <c r="AR61" t="s">
        <v>8373</v>
      </c>
      <c r="AT61">
        <v>0</v>
      </c>
      <c r="AU61">
        <v>0</v>
      </c>
      <c r="AV61">
        <v>0</v>
      </c>
      <c r="AW61">
        <v>0</v>
      </c>
      <c r="AX61">
        <v>0</v>
      </c>
      <c r="AY61">
        <v>0</v>
      </c>
      <c r="BC61" t="s">
        <v>63</v>
      </c>
      <c r="BD61" t="s">
        <v>391</v>
      </c>
      <c r="BE61">
        <v>0</v>
      </c>
      <c r="BG61" t="s">
        <v>162</v>
      </c>
      <c r="BJ61" t="s">
        <v>392</v>
      </c>
    </row>
    <row r="62" spans="1:62" x14ac:dyDescent="0.35">
      <c r="A62" t="s">
        <v>393</v>
      </c>
      <c r="B62">
        <v>10000</v>
      </c>
      <c r="C62">
        <v>20000</v>
      </c>
      <c r="D62">
        <v>45749</v>
      </c>
      <c r="E62" t="s">
        <v>59</v>
      </c>
      <c r="F62" t="s">
        <v>394</v>
      </c>
      <c r="G62" t="s">
        <v>159</v>
      </c>
      <c r="I62">
        <v>2</v>
      </c>
      <c r="J62" t="s">
        <v>183</v>
      </c>
      <c r="K62">
        <v>71</v>
      </c>
      <c r="L62" t="s">
        <v>6057</v>
      </c>
      <c r="M62" t="s">
        <v>26408</v>
      </c>
      <c r="N62" t="s">
        <v>368</v>
      </c>
      <c r="O62" t="s">
        <v>3857</v>
      </c>
      <c r="P62">
        <v>834</v>
      </c>
      <c r="S62" s="35">
        <v>45748</v>
      </c>
      <c r="U62">
        <v>6</v>
      </c>
      <c r="V62">
        <v>5004</v>
      </c>
      <c r="W62" t="s">
        <v>65</v>
      </c>
      <c r="X62">
        <v>5000444260001</v>
      </c>
      <c r="Y62">
        <v>0</v>
      </c>
      <c r="Z62">
        <v>5000</v>
      </c>
      <c r="AA62">
        <v>4</v>
      </c>
      <c r="AB62">
        <v>0</v>
      </c>
      <c r="AC62">
        <v>0</v>
      </c>
      <c r="AD62">
        <v>0</v>
      </c>
      <c r="AG62">
        <v>0</v>
      </c>
      <c r="AP62">
        <v>500044426</v>
      </c>
      <c r="AQ62" t="s">
        <v>162</v>
      </c>
      <c r="AR62" t="s">
        <v>8373</v>
      </c>
      <c r="AT62">
        <v>0</v>
      </c>
      <c r="AU62">
        <v>0</v>
      </c>
      <c r="AV62">
        <v>0</v>
      </c>
      <c r="AW62">
        <v>0</v>
      </c>
      <c r="AX62">
        <v>0</v>
      </c>
      <c r="AY62">
        <v>0</v>
      </c>
      <c r="BC62" t="s">
        <v>63</v>
      </c>
      <c r="BD62" t="s">
        <v>395</v>
      </c>
      <c r="BE62">
        <v>0</v>
      </c>
      <c r="BG62" t="s">
        <v>162</v>
      </c>
      <c r="BJ62" t="s">
        <v>392</v>
      </c>
    </row>
    <row r="63" spans="1:62" x14ac:dyDescent="0.35">
      <c r="A63" t="s">
        <v>396</v>
      </c>
      <c r="B63">
        <v>10000</v>
      </c>
      <c r="C63">
        <v>10000</v>
      </c>
      <c r="D63">
        <v>45749</v>
      </c>
      <c r="E63" t="s">
        <v>59</v>
      </c>
      <c r="F63" t="s">
        <v>338</v>
      </c>
      <c r="G63" t="s">
        <v>397</v>
      </c>
      <c r="I63">
        <v>1</v>
      </c>
      <c r="J63" t="s">
        <v>183</v>
      </c>
      <c r="K63">
        <v>82</v>
      </c>
      <c r="L63" t="s">
        <v>6057</v>
      </c>
      <c r="M63" t="s">
        <v>26408</v>
      </c>
      <c r="N63" t="s">
        <v>352</v>
      </c>
      <c r="O63" t="s">
        <v>3798</v>
      </c>
      <c r="P63">
        <v>3334</v>
      </c>
      <c r="S63" s="35">
        <v>45748</v>
      </c>
      <c r="U63">
        <v>3</v>
      </c>
      <c r="V63">
        <v>10002</v>
      </c>
      <c r="W63" t="s">
        <v>65</v>
      </c>
      <c r="X63" t="s">
        <v>398</v>
      </c>
      <c r="Y63">
        <v>0</v>
      </c>
      <c r="Z63">
        <v>10000</v>
      </c>
      <c r="AA63">
        <v>2</v>
      </c>
      <c r="AB63">
        <v>0</v>
      </c>
      <c r="AC63">
        <v>0</v>
      </c>
      <c r="AD63">
        <v>0</v>
      </c>
      <c r="AG63">
        <v>0</v>
      </c>
      <c r="AP63" t="s">
        <v>399</v>
      </c>
      <c r="AQ63" t="s">
        <v>400</v>
      </c>
      <c r="AR63" t="s">
        <v>24192</v>
      </c>
      <c r="AT63">
        <v>0</v>
      </c>
      <c r="AU63">
        <v>0</v>
      </c>
      <c r="AV63">
        <v>0</v>
      </c>
      <c r="AW63">
        <v>0</v>
      </c>
      <c r="AX63">
        <v>0</v>
      </c>
      <c r="AY63">
        <v>0</v>
      </c>
      <c r="BC63" t="s">
        <v>63</v>
      </c>
      <c r="BD63" t="s">
        <v>401</v>
      </c>
      <c r="BE63">
        <v>0</v>
      </c>
      <c r="BG63" t="s">
        <v>400</v>
      </c>
      <c r="BJ63" t="s">
        <v>402</v>
      </c>
    </row>
    <row r="64" spans="1:62" x14ac:dyDescent="0.35">
      <c r="A64" t="s">
        <v>403</v>
      </c>
      <c r="B64">
        <v>10000</v>
      </c>
      <c r="C64">
        <v>20000</v>
      </c>
      <c r="D64">
        <v>45748</v>
      </c>
      <c r="E64" t="s">
        <v>59</v>
      </c>
      <c r="F64" t="s">
        <v>404</v>
      </c>
      <c r="G64" t="s">
        <v>159</v>
      </c>
      <c r="I64">
        <v>2</v>
      </c>
      <c r="J64" t="s">
        <v>183</v>
      </c>
      <c r="K64">
        <v>71</v>
      </c>
      <c r="L64" t="s">
        <v>6057</v>
      </c>
      <c r="M64" t="s">
        <v>26408</v>
      </c>
      <c r="N64" t="s">
        <v>368</v>
      </c>
      <c r="O64" t="s">
        <v>3857</v>
      </c>
      <c r="P64">
        <v>1000</v>
      </c>
      <c r="S64" s="35">
        <v>45748</v>
      </c>
      <c r="U64">
        <v>6</v>
      </c>
      <c r="V64">
        <v>6000</v>
      </c>
      <c r="W64" t="s">
        <v>65</v>
      </c>
      <c r="X64">
        <v>5000580730001</v>
      </c>
      <c r="Y64">
        <v>0</v>
      </c>
      <c r="Z64">
        <v>6000</v>
      </c>
      <c r="AA64">
        <v>0</v>
      </c>
      <c r="AB64">
        <v>0</v>
      </c>
      <c r="AC64">
        <v>0</v>
      </c>
      <c r="AD64">
        <v>0</v>
      </c>
      <c r="AG64">
        <v>0</v>
      </c>
      <c r="AP64">
        <v>500058073</v>
      </c>
      <c r="AQ64" t="s">
        <v>162</v>
      </c>
      <c r="AR64" t="s">
        <v>8373</v>
      </c>
      <c r="AT64">
        <v>0</v>
      </c>
      <c r="AU64">
        <v>0</v>
      </c>
      <c r="AV64">
        <v>0</v>
      </c>
      <c r="AW64">
        <v>0</v>
      </c>
      <c r="AX64">
        <v>0</v>
      </c>
      <c r="AY64">
        <v>0</v>
      </c>
      <c r="BC64" t="s">
        <v>63</v>
      </c>
      <c r="BD64" t="s">
        <v>405</v>
      </c>
      <c r="BE64">
        <v>0</v>
      </c>
      <c r="BG64" t="s">
        <v>162</v>
      </c>
      <c r="BJ64" t="s">
        <v>406</v>
      </c>
    </row>
    <row r="65" spans="1:62" x14ac:dyDescent="0.35">
      <c r="A65" t="s">
        <v>407</v>
      </c>
      <c r="B65">
        <v>10000</v>
      </c>
      <c r="C65">
        <v>20000</v>
      </c>
      <c r="D65">
        <v>45748</v>
      </c>
      <c r="E65" t="s">
        <v>59</v>
      </c>
      <c r="F65" t="s">
        <v>408</v>
      </c>
      <c r="G65" t="s">
        <v>159</v>
      </c>
      <c r="I65">
        <v>2</v>
      </c>
      <c r="J65" t="s">
        <v>183</v>
      </c>
      <c r="K65">
        <v>71</v>
      </c>
      <c r="L65" t="s">
        <v>6057</v>
      </c>
      <c r="M65" t="s">
        <v>26408</v>
      </c>
      <c r="N65" t="s">
        <v>368</v>
      </c>
      <c r="O65" t="s">
        <v>3857</v>
      </c>
      <c r="P65">
        <v>2000</v>
      </c>
      <c r="S65" s="35">
        <v>45748</v>
      </c>
      <c r="U65">
        <v>6</v>
      </c>
      <c r="V65">
        <v>12000</v>
      </c>
      <c r="W65" t="s">
        <v>65</v>
      </c>
      <c r="X65">
        <v>5000582200001</v>
      </c>
      <c r="Y65">
        <v>0</v>
      </c>
      <c r="Z65">
        <v>12000</v>
      </c>
      <c r="AA65">
        <v>0</v>
      </c>
      <c r="AB65">
        <v>0</v>
      </c>
      <c r="AC65">
        <v>0</v>
      </c>
      <c r="AD65">
        <v>0</v>
      </c>
      <c r="AG65">
        <v>0</v>
      </c>
      <c r="AP65">
        <v>500058220</v>
      </c>
      <c r="AQ65" t="s">
        <v>162</v>
      </c>
      <c r="AR65" t="s">
        <v>8373</v>
      </c>
      <c r="AT65">
        <v>0</v>
      </c>
      <c r="AU65">
        <v>0</v>
      </c>
      <c r="AV65">
        <v>0</v>
      </c>
      <c r="AW65">
        <v>0</v>
      </c>
      <c r="AX65">
        <v>0</v>
      </c>
      <c r="AY65">
        <v>0</v>
      </c>
      <c r="BC65" t="s">
        <v>63</v>
      </c>
      <c r="BD65" t="s">
        <v>409</v>
      </c>
      <c r="BE65">
        <v>0</v>
      </c>
      <c r="BG65" t="s">
        <v>162</v>
      </c>
      <c r="BJ65" t="s">
        <v>406</v>
      </c>
    </row>
    <row r="66" spans="1:62" x14ac:dyDescent="0.35">
      <c r="A66" t="s">
        <v>410</v>
      </c>
      <c r="B66">
        <v>10000</v>
      </c>
      <c r="C66">
        <v>20000</v>
      </c>
      <c r="D66">
        <v>45748</v>
      </c>
      <c r="E66" t="s">
        <v>59</v>
      </c>
      <c r="F66" t="s">
        <v>411</v>
      </c>
      <c r="G66" t="s">
        <v>159</v>
      </c>
      <c r="I66">
        <v>2</v>
      </c>
      <c r="J66" t="s">
        <v>183</v>
      </c>
      <c r="K66">
        <v>71</v>
      </c>
      <c r="L66" t="s">
        <v>6057</v>
      </c>
      <c r="M66" t="s">
        <v>26408</v>
      </c>
      <c r="N66" t="s">
        <v>368</v>
      </c>
      <c r="O66" t="s">
        <v>3857</v>
      </c>
      <c r="P66">
        <v>834</v>
      </c>
      <c r="S66" s="35">
        <v>45748</v>
      </c>
      <c r="U66">
        <v>6</v>
      </c>
      <c r="V66">
        <v>5004</v>
      </c>
      <c r="W66" t="s">
        <v>65</v>
      </c>
      <c r="X66">
        <v>5000582250001</v>
      </c>
      <c r="Y66">
        <v>0</v>
      </c>
      <c r="Z66">
        <v>5000</v>
      </c>
      <c r="AA66">
        <v>4</v>
      </c>
      <c r="AB66">
        <v>0</v>
      </c>
      <c r="AC66">
        <v>0</v>
      </c>
      <c r="AD66">
        <v>0</v>
      </c>
      <c r="AG66">
        <v>0</v>
      </c>
      <c r="AP66">
        <v>500058225</v>
      </c>
      <c r="AQ66" t="s">
        <v>162</v>
      </c>
      <c r="AR66" t="s">
        <v>8373</v>
      </c>
      <c r="AT66">
        <v>0</v>
      </c>
      <c r="AU66">
        <v>0</v>
      </c>
      <c r="AV66">
        <v>0</v>
      </c>
      <c r="AW66">
        <v>0</v>
      </c>
      <c r="AX66">
        <v>0</v>
      </c>
      <c r="AY66">
        <v>0</v>
      </c>
      <c r="BC66" t="s">
        <v>63</v>
      </c>
      <c r="BD66" t="s">
        <v>412</v>
      </c>
      <c r="BE66">
        <v>0</v>
      </c>
      <c r="BG66" t="s">
        <v>162</v>
      </c>
      <c r="BJ66" t="s">
        <v>406</v>
      </c>
    </row>
    <row r="67" spans="1:62" x14ac:dyDescent="0.35">
      <c r="A67" t="s">
        <v>413</v>
      </c>
      <c r="B67">
        <v>10000</v>
      </c>
      <c r="C67">
        <v>10000</v>
      </c>
      <c r="D67">
        <v>45750</v>
      </c>
      <c r="E67" t="s">
        <v>59</v>
      </c>
      <c r="F67" t="s">
        <v>414</v>
      </c>
      <c r="G67" t="s">
        <v>159</v>
      </c>
      <c r="I67">
        <v>1</v>
      </c>
      <c r="J67" t="s">
        <v>183</v>
      </c>
      <c r="K67">
        <v>72</v>
      </c>
      <c r="L67" t="s">
        <v>6056</v>
      </c>
      <c r="M67" t="s">
        <v>26406</v>
      </c>
      <c r="N67" t="s">
        <v>161</v>
      </c>
      <c r="O67" t="s">
        <v>3853</v>
      </c>
      <c r="P67">
        <v>1125</v>
      </c>
      <c r="S67" s="35">
        <v>45748</v>
      </c>
      <c r="U67">
        <v>4</v>
      </c>
      <c r="V67">
        <v>4500</v>
      </c>
      <c r="W67" t="s">
        <v>65</v>
      </c>
      <c r="X67">
        <v>5000478010001</v>
      </c>
      <c r="Y67">
        <v>0</v>
      </c>
      <c r="Z67">
        <v>2500</v>
      </c>
      <c r="AA67">
        <v>2000</v>
      </c>
      <c r="AB67">
        <v>0</v>
      </c>
      <c r="AC67">
        <v>0</v>
      </c>
      <c r="AD67">
        <v>0</v>
      </c>
      <c r="AG67">
        <v>0</v>
      </c>
      <c r="AP67">
        <v>500047801</v>
      </c>
      <c r="AQ67" t="s">
        <v>162</v>
      </c>
      <c r="AR67" t="s">
        <v>8373</v>
      </c>
      <c r="AT67">
        <v>0</v>
      </c>
      <c r="AU67">
        <v>0</v>
      </c>
      <c r="AV67">
        <v>0</v>
      </c>
      <c r="AW67">
        <v>0</v>
      </c>
      <c r="AX67">
        <v>0</v>
      </c>
      <c r="AY67">
        <v>0</v>
      </c>
      <c r="BC67" t="s">
        <v>63</v>
      </c>
      <c r="BD67" t="s">
        <v>415</v>
      </c>
      <c r="BE67">
        <v>0</v>
      </c>
      <c r="BG67" t="s">
        <v>162</v>
      </c>
      <c r="BJ67" t="s">
        <v>416</v>
      </c>
    </row>
    <row r="68" spans="1:62" x14ac:dyDescent="0.35">
      <c r="A68" t="s">
        <v>413</v>
      </c>
      <c r="B68">
        <v>20000</v>
      </c>
      <c r="C68">
        <v>10000</v>
      </c>
      <c r="D68">
        <v>45750</v>
      </c>
      <c r="E68" t="s">
        <v>59</v>
      </c>
      <c r="F68" t="s">
        <v>414</v>
      </c>
      <c r="G68" t="s">
        <v>159</v>
      </c>
      <c r="I68">
        <v>1</v>
      </c>
      <c r="J68" t="s">
        <v>183</v>
      </c>
      <c r="K68">
        <v>72</v>
      </c>
      <c r="L68" t="s">
        <v>6056</v>
      </c>
      <c r="M68" t="s">
        <v>26406</v>
      </c>
      <c r="N68" t="s">
        <v>161</v>
      </c>
      <c r="O68" t="s">
        <v>3853</v>
      </c>
      <c r="P68">
        <v>625</v>
      </c>
      <c r="S68" s="35">
        <v>45748</v>
      </c>
      <c r="U68">
        <v>4</v>
      </c>
      <c r="V68">
        <v>2500</v>
      </c>
      <c r="W68" t="s">
        <v>65</v>
      </c>
      <c r="X68">
        <v>5000478010001</v>
      </c>
      <c r="Y68">
        <v>0</v>
      </c>
      <c r="Z68">
        <v>2500</v>
      </c>
      <c r="AA68">
        <v>0</v>
      </c>
      <c r="AB68">
        <v>0</v>
      </c>
      <c r="AC68">
        <v>0</v>
      </c>
      <c r="AD68">
        <v>0</v>
      </c>
      <c r="AG68">
        <v>0</v>
      </c>
      <c r="AP68">
        <v>500047801</v>
      </c>
      <c r="AQ68" t="s">
        <v>162</v>
      </c>
      <c r="AR68" t="s">
        <v>8373</v>
      </c>
      <c r="AT68">
        <v>0</v>
      </c>
      <c r="AU68">
        <v>0</v>
      </c>
      <c r="AV68">
        <v>0</v>
      </c>
      <c r="AW68">
        <v>0</v>
      </c>
      <c r="AX68">
        <v>0</v>
      </c>
      <c r="AY68">
        <v>0</v>
      </c>
      <c r="BC68" t="s">
        <v>63</v>
      </c>
      <c r="BD68" t="s">
        <v>415</v>
      </c>
      <c r="BE68">
        <v>0</v>
      </c>
      <c r="BG68" t="s">
        <v>162</v>
      </c>
      <c r="BJ68" t="s">
        <v>416</v>
      </c>
    </row>
    <row r="69" spans="1:62" x14ac:dyDescent="0.35">
      <c r="A69" t="s">
        <v>417</v>
      </c>
      <c r="B69">
        <v>10000</v>
      </c>
      <c r="C69">
        <v>10000</v>
      </c>
      <c r="D69">
        <v>45750</v>
      </c>
      <c r="E69" t="s">
        <v>59</v>
      </c>
      <c r="F69" t="s">
        <v>414</v>
      </c>
      <c r="G69" t="s">
        <v>159</v>
      </c>
      <c r="I69">
        <v>1</v>
      </c>
      <c r="J69" t="s">
        <v>183</v>
      </c>
      <c r="K69">
        <v>72</v>
      </c>
      <c r="L69" t="s">
        <v>6056</v>
      </c>
      <c r="M69" t="s">
        <v>26406</v>
      </c>
      <c r="N69" t="s">
        <v>161</v>
      </c>
      <c r="O69" t="s">
        <v>3853</v>
      </c>
      <c r="P69">
        <v>1125</v>
      </c>
      <c r="S69" s="35">
        <v>45748</v>
      </c>
      <c r="U69">
        <v>4</v>
      </c>
      <c r="V69">
        <v>4500</v>
      </c>
      <c r="W69" t="s">
        <v>65</v>
      </c>
      <c r="X69">
        <v>5000596190001</v>
      </c>
      <c r="Y69">
        <v>0</v>
      </c>
      <c r="Z69">
        <v>2500</v>
      </c>
      <c r="AA69">
        <v>2000</v>
      </c>
      <c r="AB69">
        <v>0</v>
      </c>
      <c r="AC69">
        <v>0</v>
      </c>
      <c r="AD69">
        <v>0</v>
      </c>
      <c r="AG69">
        <v>0</v>
      </c>
      <c r="AP69">
        <v>500059619</v>
      </c>
      <c r="AQ69" t="s">
        <v>162</v>
      </c>
      <c r="AR69" t="s">
        <v>8373</v>
      </c>
      <c r="AT69">
        <v>0</v>
      </c>
      <c r="AU69">
        <v>0</v>
      </c>
      <c r="AV69">
        <v>0</v>
      </c>
      <c r="AW69">
        <v>0</v>
      </c>
      <c r="AX69">
        <v>0</v>
      </c>
      <c r="AY69">
        <v>0</v>
      </c>
      <c r="BC69" t="s">
        <v>63</v>
      </c>
      <c r="BD69" t="s">
        <v>418</v>
      </c>
      <c r="BE69">
        <v>0</v>
      </c>
      <c r="BG69" t="s">
        <v>162</v>
      </c>
      <c r="BJ69" t="s">
        <v>416</v>
      </c>
    </row>
    <row r="70" spans="1:62" x14ac:dyDescent="0.35">
      <c r="A70" t="s">
        <v>417</v>
      </c>
      <c r="B70">
        <v>20000</v>
      </c>
      <c r="C70">
        <v>10000</v>
      </c>
      <c r="D70">
        <v>45750</v>
      </c>
      <c r="E70" t="s">
        <v>59</v>
      </c>
      <c r="F70" t="s">
        <v>414</v>
      </c>
      <c r="G70" t="s">
        <v>159</v>
      </c>
      <c r="I70">
        <v>1</v>
      </c>
      <c r="J70" t="s">
        <v>183</v>
      </c>
      <c r="K70">
        <v>72</v>
      </c>
      <c r="L70" t="s">
        <v>6056</v>
      </c>
      <c r="M70" t="s">
        <v>26406</v>
      </c>
      <c r="N70" t="s">
        <v>161</v>
      </c>
      <c r="O70" t="s">
        <v>3853</v>
      </c>
      <c r="P70">
        <v>625</v>
      </c>
      <c r="S70" s="35">
        <v>45748</v>
      </c>
      <c r="U70">
        <v>4</v>
      </c>
      <c r="V70">
        <v>2500</v>
      </c>
      <c r="W70" t="s">
        <v>65</v>
      </c>
      <c r="X70">
        <v>5000596190001</v>
      </c>
      <c r="Y70">
        <v>0</v>
      </c>
      <c r="Z70">
        <v>2500</v>
      </c>
      <c r="AA70">
        <v>0</v>
      </c>
      <c r="AB70">
        <v>0</v>
      </c>
      <c r="AC70">
        <v>0</v>
      </c>
      <c r="AD70">
        <v>0</v>
      </c>
      <c r="AG70">
        <v>0</v>
      </c>
      <c r="AP70">
        <v>500059619</v>
      </c>
      <c r="AQ70" t="s">
        <v>162</v>
      </c>
      <c r="AR70" t="s">
        <v>8373</v>
      </c>
      <c r="AT70">
        <v>0</v>
      </c>
      <c r="AU70">
        <v>0</v>
      </c>
      <c r="AV70">
        <v>0</v>
      </c>
      <c r="AW70">
        <v>0</v>
      </c>
      <c r="AX70">
        <v>0</v>
      </c>
      <c r="AY70">
        <v>0</v>
      </c>
      <c r="BC70" t="s">
        <v>63</v>
      </c>
      <c r="BD70" t="s">
        <v>418</v>
      </c>
      <c r="BE70">
        <v>0</v>
      </c>
      <c r="BG70" t="s">
        <v>162</v>
      </c>
      <c r="BJ70" t="s">
        <v>416</v>
      </c>
    </row>
    <row r="71" spans="1:62" x14ac:dyDescent="0.35">
      <c r="A71" t="s">
        <v>419</v>
      </c>
      <c r="B71">
        <v>10000</v>
      </c>
      <c r="C71">
        <v>10000</v>
      </c>
      <c r="D71">
        <v>45749</v>
      </c>
      <c r="E71" t="s">
        <v>59</v>
      </c>
      <c r="F71">
        <v>0.47518518518518521</v>
      </c>
      <c r="G71" t="s">
        <v>159</v>
      </c>
      <c r="I71">
        <v>1</v>
      </c>
      <c r="J71" t="s">
        <v>183</v>
      </c>
      <c r="K71">
        <v>72</v>
      </c>
      <c r="L71" t="s">
        <v>6056</v>
      </c>
      <c r="M71" t="s">
        <v>26406</v>
      </c>
      <c r="N71" t="s">
        <v>161</v>
      </c>
      <c r="O71" t="s">
        <v>3853</v>
      </c>
      <c r="P71">
        <v>1750</v>
      </c>
      <c r="S71" s="35">
        <v>45748</v>
      </c>
      <c r="U71">
        <v>4</v>
      </c>
      <c r="V71">
        <v>7000</v>
      </c>
      <c r="W71" t="s">
        <v>65</v>
      </c>
      <c r="X71">
        <v>5000634590001</v>
      </c>
      <c r="Y71">
        <v>0</v>
      </c>
      <c r="Z71">
        <v>5000</v>
      </c>
      <c r="AA71">
        <v>2000</v>
      </c>
      <c r="AB71">
        <v>0</v>
      </c>
      <c r="AC71">
        <v>0</v>
      </c>
      <c r="AD71">
        <v>0</v>
      </c>
      <c r="AG71">
        <v>0</v>
      </c>
      <c r="AP71">
        <v>500063459</v>
      </c>
      <c r="AQ71" t="s">
        <v>162</v>
      </c>
      <c r="AR71" t="s">
        <v>8373</v>
      </c>
      <c r="AT71">
        <v>0</v>
      </c>
      <c r="AU71">
        <v>0</v>
      </c>
      <c r="AV71">
        <v>0</v>
      </c>
      <c r="AW71">
        <v>0</v>
      </c>
      <c r="AX71">
        <v>0</v>
      </c>
      <c r="AY71">
        <v>0</v>
      </c>
      <c r="BC71" t="s">
        <v>63</v>
      </c>
      <c r="BD71" t="s">
        <v>420</v>
      </c>
      <c r="BE71">
        <v>0</v>
      </c>
      <c r="BG71" t="s">
        <v>162</v>
      </c>
      <c r="BJ71" t="s">
        <v>416</v>
      </c>
    </row>
    <row r="72" spans="1:62" x14ac:dyDescent="0.35">
      <c r="A72" t="s">
        <v>421</v>
      </c>
      <c r="B72">
        <v>10000</v>
      </c>
      <c r="C72">
        <v>10000</v>
      </c>
      <c r="D72">
        <v>45749</v>
      </c>
      <c r="E72" t="s">
        <v>59</v>
      </c>
      <c r="F72">
        <v>0.47518518518518521</v>
      </c>
      <c r="G72" t="s">
        <v>159</v>
      </c>
      <c r="I72">
        <v>1</v>
      </c>
      <c r="J72" t="s">
        <v>183</v>
      </c>
      <c r="K72">
        <v>72</v>
      </c>
      <c r="L72" t="s">
        <v>6056</v>
      </c>
      <c r="M72" t="s">
        <v>26406</v>
      </c>
      <c r="N72" t="s">
        <v>161</v>
      </c>
      <c r="O72" t="s">
        <v>3853</v>
      </c>
      <c r="P72">
        <v>1750</v>
      </c>
      <c r="S72" s="35">
        <v>45748</v>
      </c>
      <c r="U72">
        <v>4</v>
      </c>
      <c r="V72">
        <v>7000</v>
      </c>
      <c r="W72" t="s">
        <v>65</v>
      </c>
      <c r="X72">
        <v>5000635400001</v>
      </c>
      <c r="Y72">
        <v>0</v>
      </c>
      <c r="Z72">
        <v>5000</v>
      </c>
      <c r="AA72">
        <v>2000</v>
      </c>
      <c r="AB72">
        <v>0</v>
      </c>
      <c r="AC72">
        <v>0</v>
      </c>
      <c r="AD72">
        <v>0</v>
      </c>
      <c r="AG72">
        <v>0</v>
      </c>
      <c r="AP72">
        <v>500063540</v>
      </c>
      <c r="AQ72" t="s">
        <v>162</v>
      </c>
      <c r="AR72" t="s">
        <v>8373</v>
      </c>
      <c r="AT72">
        <v>0</v>
      </c>
      <c r="AU72">
        <v>0</v>
      </c>
      <c r="AV72">
        <v>0</v>
      </c>
      <c r="AW72">
        <v>0</v>
      </c>
      <c r="AX72">
        <v>0</v>
      </c>
      <c r="AY72">
        <v>0</v>
      </c>
      <c r="BC72" t="s">
        <v>63</v>
      </c>
      <c r="BD72" t="s">
        <v>422</v>
      </c>
      <c r="BE72">
        <v>0</v>
      </c>
      <c r="BG72" t="s">
        <v>162</v>
      </c>
      <c r="BJ72" t="s">
        <v>416</v>
      </c>
    </row>
    <row r="73" spans="1:62" x14ac:dyDescent="0.35">
      <c r="A73" t="s">
        <v>4437</v>
      </c>
      <c r="B73">
        <v>10000</v>
      </c>
      <c r="C73">
        <v>20000</v>
      </c>
      <c r="D73">
        <v>45779</v>
      </c>
      <c r="E73" t="s">
        <v>59</v>
      </c>
      <c r="F73" t="s">
        <v>4438</v>
      </c>
      <c r="G73" t="s">
        <v>4439</v>
      </c>
      <c r="I73">
        <v>1</v>
      </c>
      <c r="J73" t="s">
        <v>183</v>
      </c>
      <c r="K73">
        <v>79</v>
      </c>
      <c r="L73" t="s">
        <v>6076</v>
      </c>
      <c r="M73" t="s">
        <v>26406</v>
      </c>
      <c r="N73" t="s">
        <v>92</v>
      </c>
      <c r="O73" t="s">
        <v>3828</v>
      </c>
      <c r="P73">
        <v>2570</v>
      </c>
      <c r="Q73">
        <f t="shared" ref="Q73:Q74" si="13">(P73/20)+30</f>
        <v>158.5</v>
      </c>
      <c r="R73" s="34">
        <f t="shared" ref="R73:R76" si="14">Q73/60</f>
        <v>2.6416666666666666</v>
      </c>
      <c r="S73" s="35">
        <v>45748</v>
      </c>
      <c r="U73">
        <v>297</v>
      </c>
      <c r="V73">
        <v>763290</v>
      </c>
      <c r="W73" t="s">
        <v>65</v>
      </c>
      <c r="X73" t="s">
        <v>4440</v>
      </c>
      <c r="Y73">
        <v>0</v>
      </c>
      <c r="Z73">
        <v>700000</v>
      </c>
      <c r="AA73">
        <v>63290</v>
      </c>
      <c r="AB73">
        <v>0</v>
      </c>
      <c r="AC73">
        <v>0</v>
      </c>
      <c r="AD73">
        <v>0</v>
      </c>
      <c r="AG73">
        <v>0</v>
      </c>
      <c r="AP73" t="s">
        <v>4441</v>
      </c>
      <c r="AQ73" t="s">
        <v>108</v>
      </c>
      <c r="AR73" t="s">
        <v>13404</v>
      </c>
      <c r="AT73">
        <v>0</v>
      </c>
      <c r="AU73">
        <v>0</v>
      </c>
      <c r="AV73">
        <v>0</v>
      </c>
      <c r="AW73">
        <v>0</v>
      </c>
      <c r="AX73">
        <v>0</v>
      </c>
      <c r="AY73">
        <v>0</v>
      </c>
      <c r="BC73" t="s">
        <v>63</v>
      </c>
      <c r="BD73" t="s">
        <v>6481</v>
      </c>
      <c r="BE73">
        <v>0</v>
      </c>
      <c r="BG73" t="s">
        <v>108</v>
      </c>
      <c r="BJ73" t="s">
        <v>4442</v>
      </c>
    </row>
    <row r="74" spans="1:62" x14ac:dyDescent="0.35">
      <c r="A74" t="s">
        <v>4451</v>
      </c>
      <c r="B74">
        <v>10000</v>
      </c>
      <c r="C74">
        <v>10000</v>
      </c>
      <c r="D74">
        <v>45771</v>
      </c>
      <c r="E74" t="s">
        <v>59</v>
      </c>
      <c r="F74" t="s">
        <v>4452</v>
      </c>
      <c r="G74">
        <v>10620258022</v>
      </c>
      <c r="I74">
        <v>1</v>
      </c>
      <c r="J74" t="s">
        <v>183</v>
      </c>
      <c r="K74">
        <v>79</v>
      </c>
      <c r="L74" t="s">
        <v>6076</v>
      </c>
      <c r="M74" t="s">
        <v>26406</v>
      </c>
      <c r="N74" t="s">
        <v>92</v>
      </c>
      <c r="O74" t="s">
        <v>3828</v>
      </c>
      <c r="P74">
        <v>879</v>
      </c>
      <c r="Q74">
        <f t="shared" si="13"/>
        <v>73.95</v>
      </c>
      <c r="R74" s="34">
        <f t="shared" si="14"/>
        <v>1.2325000000000002</v>
      </c>
      <c r="S74" s="35">
        <v>45748</v>
      </c>
      <c r="U74">
        <v>264</v>
      </c>
      <c r="V74">
        <v>232056</v>
      </c>
      <c r="W74" t="s">
        <v>65</v>
      </c>
      <c r="X74" t="s">
        <v>4453</v>
      </c>
      <c r="Y74">
        <v>0</v>
      </c>
      <c r="Z74">
        <v>200000</v>
      </c>
      <c r="AA74">
        <v>32056</v>
      </c>
      <c r="AB74">
        <v>0</v>
      </c>
      <c r="AC74">
        <v>0</v>
      </c>
      <c r="AD74">
        <v>0</v>
      </c>
      <c r="AG74">
        <v>0</v>
      </c>
      <c r="AP74" t="s">
        <v>4454</v>
      </c>
      <c r="AQ74" t="s">
        <v>108</v>
      </c>
      <c r="AR74" t="s">
        <v>13404</v>
      </c>
      <c r="AT74">
        <v>0</v>
      </c>
      <c r="AU74">
        <v>0</v>
      </c>
      <c r="AV74">
        <v>0</v>
      </c>
      <c r="AW74">
        <v>0</v>
      </c>
      <c r="AX74">
        <v>0</v>
      </c>
      <c r="AY74">
        <v>0</v>
      </c>
      <c r="BC74" t="s">
        <v>63</v>
      </c>
      <c r="BD74" t="s">
        <v>4455</v>
      </c>
      <c r="BE74">
        <v>0</v>
      </c>
      <c r="BG74" t="s">
        <v>108</v>
      </c>
      <c r="BJ74" t="s">
        <v>4456</v>
      </c>
    </row>
    <row r="75" spans="1:62" x14ac:dyDescent="0.35">
      <c r="A75" t="s">
        <v>423</v>
      </c>
      <c r="B75">
        <v>10000</v>
      </c>
      <c r="C75">
        <v>40000</v>
      </c>
      <c r="D75">
        <v>45750</v>
      </c>
      <c r="E75" t="s">
        <v>59</v>
      </c>
      <c r="F75" t="s">
        <v>166</v>
      </c>
      <c r="G75" t="s">
        <v>135</v>
      </c>
      <c r="I75">
        <v>1</v>
      </c>
      <c r="J75" t="s">
        <v>183</v>
      </c>
      <c r="K75">
        <v>63</v>
      </c>
      <c r="L75" t="s">
        <v>6051</v>
      </c>
      <c r="M75" t="s">
        <v>26408</v>
      </c>
      <c r="N75" t="s">
        <v>136</v>
      </c>
      <c r="O75" t="s">
        <v>3850</v>
      </c>
      <c r="P75">
        <v>109</v>
      </c>
      <c r="Q75">
        <f t="shared" ref="Q75:Q76" si="15">(P75/40)+45</f>
        <v>47.725000000000001</v>
      </c>
      <c r="R75" s="34">
        <f t="shared" si="14"/>
        <v>0.79541666666666666</v>
      </c>
      <c r="S75" s="35">
        <v>45748</v>
      </c>
      <c r="U75">
        <v>60</v>
      </c>
      <c r="V75">
        <v>6540</v>
      </c>
      <c r="W75" t="s">
        <v>65</v>
      </c>
      <c r="X75" t="s">
        <v>424</v>
      </c>
      <c r="Y75">
        <v>0</v>
      </c>
      <c r="Z75">
        <v>6500</v>
      </c>
      <c r="AA75">
        <v>40</v>
      </c>
      <c r="AB75">
        <v>0</v>
      </c>
      <c r="AC75">
        <v>0</v>
      </c>
      <c r="AD75">
        <v>0</v>
      </c>
      <c r="AG75">
        <v>0</v>
      </c>
      <c r="AP75" t="s">
        <v>425</v>
      </c>
      <c r="AQ75" t="s">
        <v>139</v>
      </c>
      <c r="AR75" t="s">
        <v>16963</v>
      </c>
      <c r="AT75">
        <v>0</v>
      </c>
      <c r="AU75">
        <v>0</v>
      </c>
      <c r="AV75">
        <v>0</v>
      </c>
      <c r="AW75">
        <v>0</v>
      </c>
      <c r="AX75">
        <v>0</v>
      </c>
      <c r="AY75">
        <v>0</v>
      </c>
      <c r="BC75" t="s">
        <v>63</v>
      </c>
      <c r="BD75" t="s">
        <v>426</v>
      </c>
      <c r="BE75">
        <v>0</v>
      </c>
      <c r="BG75" t="s">
        <v>139</v>
      </c>
      <c r="BJ75" t="s">
        <v>427</v>
      </c>
    </row>
    <row r="76" spans="1:62" x14ac:dyDescent="0.35">
      <c r="A76" t="s">
        <v>133</v>
      </c>
      <c r="B76">
        <v>10000</v>
      </c>
      <c r="C76">
        <v>10000</v>
      </c>
      <c r="D76">
        <v>45749</v>
      </c>
      <c r="E76" t="s">
        <v>59</v>
      </c>
      <c r="F76" t="s">
        <v>134</v>
      </c>
      <c r="G76" t="s">
        <v>135</v>
      </c>
      <c r="I76">
        <v>1</v>
      </c>
      <c r="J76" t="s">
        <v>183</v>
      </c>
      <c r="K76">
        <v>63</v>
      </c>
      <c r="L76" t="s">
        <v>6051</v>
      </c>
      <c r="M76" t="s">
        <v>26408</v>
      </c>
      <c r="N76" t="s">
        <v>136</v>
      </c>
      <c r="O76" t="s">
        <v>3850</v>
      </c>
      <c r="P76">
        <v>1000</v>
      </c>
      <c r="Q76">
        <f t="shared" si="15"/>
        <v>70</v>
      </c>
      <c r="R76" s="34">
        <f t="shared" si="14"/>
        <v>1.1666666666666667</v>
      </c>
      <c r="S76" s="35">
        <v>45748</v>
      </c>
      <c r="U76">
        <v>40</v>
      </c>
      <c r="V76">
        <v>40000</v>
      </c>
      <c r="W76" t="s">
        <v>65</v>
      </c>
      <c r="X76" t="s">
        <v>137</v>
      </c>
      <c r="Y76">
        <v>0</v>
      </c>
      <c r="Z76">
        <v>40000</v>
      </c>
      <c r="AA76">
        <v>0</v>
      </c>
      <c r="AB76">
        <v>0</v>
      </c>
      <c r="AC76">
        <v>0</v>
      </c>
      <c r="AD76">
        <v>0</v>
      </c>
      <c r="AG76">
        <v>0</v>
      </c>
      <c r="AP76" t="s">
        <v>138</v>
      </c>
      <c r="AQ76" t="s">
        <v>139</v>
      </c>
      <c r="AR76" t="s">
        <v>16963</v>
      </c>
      <c r="AT76">
        <v>0</v>
      </c>
      <c r="AU76">
        <v>0</v>
      </c>
      <c r="AV76">
        <v>0</v>
      </c>
      <c r="AW76">
        <v>0</v>
      </c>
      <c r="AX76">
        <v>0</v>
      </c>
      <c r="AY76">
        <v>0</v>
      </c>
      <c r="BC76" t="s">
        <v>63</v>
      </c>
      <c r="BD76" t="s">
        <v>4457</v>
      </c>
      <c r="BE76">
        <v>0</v>
      </c>
      <c r="BG76" t="s">
        <v>139</v>
      </c>
      <c r="BJ76" t="s">
        <v>140</v>
      </c>
    </row>
    <row r="77" spans="1:62" x14ac:dyDescent="0.35">
      <c r="A77" t="s">
        <v>141</v>
      </c>
      <c r="B77">
        <v>10000</v>
      </c>
      <c r="C77">
        <v>10000</v>
      </c>
      <c r="D77">
        <v>45755</v>
      </c>
      <c r="E77" t="s">
        <v>59</v>
      </c>
      <c r="F77" t="s">
        <v>142</v>
      </c>
      <c r="G77" t="s">
        <v>143</v>
      </c>
      <c r="I77">
        <v>1</v>
      </c>
      <c r="J77" t="s">
        <v>183</v>
      </c>
      <c r="K77">
        <v>88</v>
      </c>
      <c r="L77" t="s">
        <v>6058</v>
      </c>
      <c r="M77" t="s">
        <v>26406</v>
      </c>
      <c r="N77" t="s">
        <v>144</v>
      </c>
      <c r="O77" t="s">
        <v>3855</v>
      </c>
      <c r="P77">
        <v>800</v>
      </c>
      <c r="S77" s="35">
        <v>45748</v>
      </c>
      <c r="U77">
        <v>1</v>
      </c>
      <c r="V77">
        <v>800</v>
      </c>
      <c r="W77" t="s">
        <v>65</v>
      </c>
      <c r="X77" t="s">
        <v>145</v>
      </c>
      <c r="Y77">
        <v>0</v>
      </c>
      <c r="Z77">
        <v>500</v>
      </c>
      <c r="AA77">
        <v>300</v>
      </c>
      <c r="AB77">
        <v>0</v>
      </c>
      <c r="AC77">
        <v>0</v>
      </c>
      <c r="AD77">
        <v>0</v>
      </c>
      <c r="AG77">
        <v>0</v>
      </c>
      <c r="AP77" t="s">
        <v>146</v>
      </c>
      <c r="AQ77" t="s">
        <v>147</v>
      </c>
      <c r="AR77" t="s">
        <v>12644</v>
      </c>
      <c r="AT77">
        <v>0</v>
      </c>
      <c r="AU77">
        <v>0</v>
      </c>
      <c r="AV77">
        <v>0</v>
      </c>
      <c r="AW77">
        <v>0</v>
      </c>
      <c r="AX77">
        <v>0</v>
      </c>
      <c r="AY77">
        <v>0</v>
      </c>
      <c r="BC77" t="s">
        <v>63</v>
      </c>
      <c r="BD77" t="s">
        <v>4458</v>
      </c>
      <c r="BE77">
        <v>0</v>
      </c>
      <c r="BG77" t="s">
        <v>147</v>
      </c>
      <c r="BJ77" t="s">
        <v>148</v>
      </c>
    </row>
    <row r="78" spans="1:62" x14ac:dyDescent="0.35">
      <c r="A78" t="s">
        <v>428</v>
      </c>
      <c r="B78">
        <v>10000</v>
      </c>
      <c r="C78">
        <v>10000</v>
      </c>
      <c r="D78">
        <v>45749</v>
      </c>
      <c r="E78" t="s">
        <v>59</v>
      </c>
      <c r="F78" t="s">
        <v>134</v>
      </c>
      <c r="G78" t="s">
        <v>135</v>
      </c>
      <c r="I78">
        <v>1</v>
      </c>
      <c r="J78" t="s">
        <v>183</v>
      </c>
      <c r="K78">
        <v>63</v>
      </c>
      <c r="L78" t="s">
        <v>6051</v>
      </c>
      <c r="M78" t="s">
        <v>26408</v>
      </c>
      <c r="N78" t="s">
        <v>136</v>
      </c>
      <c r="O78" t="s">
        <v>3850</v>
      </c>
      <c r="P78">
        <v>5</v>
      </c>
      <c r="Q78">
        <f>(P78/40)+45</f>
        <v>45.125</v>
      </c>
      <c r="R78" s="34">
        <f>Q78/60</f>
        <v>0.75208333333333333</v>
      </c>
      <c r="S78" s="35">
        <v>45748</v>
      </c>
      <c r="U78">
        <v>40</v>
      </c>
      <c r="V78">
        <v>200</v>
      </c>
      <c r="W78" t="s">
        <v>65</v>
      </c>
      <c r="X78" t="s">
        <v>137</v>
      </c>
      <c r="Y78">
        <v>0</v>
      </c>
      <c r="Z78">
        <v>182</v>
      </c>
      <c r="AA78">
        <v>18</v>
      </c>
      <c r="AB78">
        <v>0</v>
      </c>
      <c r="AC78">
        <v>0</v>
      </c>
      <c r="AD78">
        <v>0</v>
      </c>
      <c r="AG78">
        <v>0</v>
      </c>
      <c r="AP78" t="s">
        <v>138</v>
      </c>
      <c r="AQ78" t="s">
        <v>139</v>
      </c>
      <c r="AR78" t="s">
        <v>16963</v>
      </c>
      <c r="AT78">
        <v>0</v>
      </c>
      <c r="AU78">
        <v>0</v>
      </c>
      <c r="AV78">
        <v>0</v>
      </c>
      <c r="AW78">
        <v>0</v>
      </c>
      <c r="AX78">
        <v>0</v>
      </c>
      <c r="AY78">
        <v>0</v>
      </c>
      <c r="BC78" t="s">
        <v>63</v>
      </c>
      <c r="BD78" t="s">
        <v>429</v>
      </c>
      <c r="BE78">
        <v>0</v>
      </c>
      <c r="BG78" t="s">
        <v>139</v>
      </c>
      <c r="BJ78" t="s">
        <v>430</v>
      </c>
    </row>
    <row r="79" spans="1:62" x14ac:dyDescent="0.35">
      <c r="A79" t="s">
        <v>149</v>
      </c>
      <c r="B79">
        <v>10000</v>
      </c>
      <c r="C79">
        <v>10000</v>
      </c>
      <c r="D79">
        <v>45754</v>
      </c>
      <c r="E79" t="s">
        <v>59</v>
      </c>
      <c r="F79" t="s">
        <v>150</v>
      </c>
      <c r="G79" t="s">
        <v>151</v>
      </c>
      <c r="I79">
        <v>1</v>
      </c>
      <c r="J79" t="s">
        <v>183</v>
      </c>
      <c r="K79">
        <v>73</v>
      </c>
      <c r="L79" t="s">
        <v>6042</v>
      </c>
      <c r="M79" t="s">
        <v>26407</v>
      </c>
      <c r="N79" t="s">
        <v>153</v>
      </c>
      <c r="O79" t="s">
        <v>3830</v>
      </c>
      <c r="P79">
        <v>55917</v>
      </c>
      <c r="Q79">
        <f t="shared" ref="Q79:Q81" si="16">(P79/60)+30</f>
        <v>961.95</v>
      </c>
      <c r="R79" s="34">
        <f t="shared" ref="R79:R81" si="17">Q79/60</f>
        <v>16.032500000000002</v>
      </c>
      <c r="S79" s="35">
        <v>45748</v>
      </c>
      <c r="U79">
        <v>12</v>
      </c>
      <c r="V79">
        <v>671004</v>
      </c>
      <c r="W79" t="s">
        <v>65</v>
      </c>
      <c r="X79" t="s">
        <v>154</v>
      </c>
      <c r="Y79">
        <v>0</v>
      </c>
      <c r="Z79">
        <v>697647</v>
      </c>
      <c r="AA79">
        <v>-26643</v>
      </c>
      <c r="AB79">
        <v>0</v>
      </c>
      <c r="AC79">
        <v>0</v>
      </c>
      <c r="AD79">
        <v>0</v>
      </c>
      <c r="AG79">
        <v>0</v>
      </c>
      <c r="AP79" t="s">
        <v>155</v>
      </c>
      <c r="AQ79" t="s">
        <v>68</v>
      </c>
      <c r="AR79" t="s">
        <v>26186</v>
      </c>
      <c r="AT79">
        <v>0</v>
      </c>
      <c r="AU79">
        <v>0</v>
      </c>
      <c r="AV79">
        <v>0</v>
      </c>
      <c r="AW79">
        <v>0</v>
      </c>
      <c r="AX79">
        <v>0</v>
      </c>
      <c r="AY79">
        <v>0</v>
      </c>
      <c r="BC79" t="s">
        <v>63</v>
      </c>
      <c r="BD79" t="s">
        <v>4459</v>
      </c>
      <c r="BE79">
        <v>0</v>
      </c>
      <c r="BG79" t="s">
        <v>68</v>
      </c>
      <c r="BJ79" t="s">
        <v>156</v>
      </c>
    </row>
    <row r="80" spans="1:62" x14ac:dyDescent="0.35">
      <c r="A80" t="s">
        <v>431</v>
      </c>
      <c r="B80">
        <v>10000</v>
      </c>
      <c r="C80">
        <v>10000</v>
      </c>
      <c r="D80">
        <v>45750</v>
      </c>
      <c r="E80" t="s">
        <v>59</v>
      </c>
      <c r="F80" t="s">
        <v>432</v>
      </c>
      <c r="G80">
        <v>59470</v>
      </c>
      <c r="I80">
        <v>1</v>
      </c>
      <c r="J80" t="s">
        <v>183</v>
      </c>
      <c r="K80">
        <v>73</v>
      </c>
      <c r="L80" t="s">
        <v>6042</v>
      </c>
      <c r="M80" t="s">
        <v>26407</v>
      </c>
      <c r="N80" t="s">
        <v>433</v>
      </c>
      <c r="O80" t="s">
        <v>3858</v>
      </c>
      <c r="P80">
        <v>5000</v>
      </c>
      <c r="Q80">
        <f t="shared" si="16"/>
        <v>113.33333333333333</v>
      </c>
      <c r="R80" s="34">
        <f t="shared" si="17"/>
        <v>1.8888888888888888</v>
      </c>
      <c r="S80" s="35">
        <v>45748</v>
      </c>
      <c r="U80">
        <v>12</v>
      </c>
      <c r="V80">
        <v>60000</v>
      </c>
      <c r="W80" t="s">
        <v>65</v>
      </c>
      <c r="X80" t="s">
        <v>434</v>
      </c>
      <c r="Y80">
        <v>0</v>
      </c>
      <c r="Z80">
        <v>59998</v>
      </c>
      <c r="AA80">
        <v>2</v>
      </c>
      <c r="AB80">
        <v>0</v>
      </c>
      <c r="AC80">
        <v>0</v>
      </c>
      <c r="AD80">
        <v>0</v>
      </c>
      <c r="AG80">
        <v>0</v>
      </c>
      <c r="AP80" t="s">
        <v>435</v>
      </c>
      <c r="AQ80" t="s">
        <v>68</v>
      </c>
      <c r="AR80" t="s">
        <v>26186</v>
      </c>
      <c r="AT80">
        <v>0</v>
      </c>
      <c r="AU80">
        <v>0</v>
      </c>
      <c r="AV80">
        <v>0</v>
      </c>
      <c r="AW80">
        <v>0</v>
      </c>
      <c r="AX80">
        <v>0</v>
      </c>
      <c r="AY80">
        <v>0</v>
      </c>
      <c r="BC80" t="s">
        <v>63</v>
      </c>
      <c r="BD80" t="s">
        <v>436</v>
      </c>
      <c r="BE80">
        <v>0</v>
      </c>
      <c r="BG80" t="s">
        <v>68</v>
      </c>
      <c r="BJ80" t="s">
        <v>156</v>
      </c>
    </row>
    <row r="81" spans="1:62" x14ac:dyDescent="0.35">
      <c r="A81" t="s">
        <v>431</v>
      </c>
      <c r="B81">
        <v>10000</v>
      </c>
      <c r="C81">
        <v>20000</v>
      </c>
      <c r="D81">
        <v>45750</v>
      </c>
      <c r="E81" t="s">
        <v>59</v>
      </c>
      <c r="F81" t="s">
        <v>432</v>
      </c>
      <c r="G81">
        <v>59470</v>
      </c>
      <c r="I81">
        <v>1</v>
      </c>
      <c r="J81" t="s">
        <v>183</v>
      </c>
      <c r="K81">
        <v>73</v>
      </c>
      <c r="L81" t="s">
        <v>6042</v>
      </c>
      <c r="M81" t="s">
        <v>26407</v>
      </c>
      <c r="N81" t="s">
        <v>153</v>
      </c>
      <c r="O81" t="s">
        <v>3830</v>
      </c>
      <c r="P81">
        <v>10313</v>
      </c>
      <c r="Q81">
        <f t="shared" si="16"/>
        <v>201.88333333333333</v>
      </c>
      <c r="R81" s="34">
        <f t="shared" si="17"/>
        <v>3.3647222222222219</v>
      </c>
      <c r="S81" s="35">
        <v>45748</v>
      </c>
      <c r="U81">
        <v>12</v>
      </c>
      <c r="V81">
        <v>123756</v>
      </c>
      <c r="W81" t="s">
        <v>65</v>
      </c>
      <c r="X81" t="s">
        <v>434</v>
      </c>
      <c r="Y81">
        <v>0</v>
      </c>
      <c r="Z81">
        <v>123752</v>
      </c>
      <c r="AA81">
        <v>4</v>
      </c>
      <c r="AB81">
        <v>0</v>
      </c>
      <c r="AC81">
        <v>0</v>
      </c>
      <c r="AD81">
        <v>0</v>
      </c>
      <c r="AG81">
        <v>0</v>
      </c>
      <c r="AP81" t="s">
        <v>435</v>
      </c>
      <c r="AQ81" t="s">
        <v>68</v>
      </c>
      <c r="AR81" t="s">
        <v>26186</v>
      </c>
      <c r="AT81">
        <v>0</v>
      </c>
      <c r="AU81">
        <v>0</v>
      </c>
      <c r="AV81">
        <v>0</v>
      </c>
      <c r="AW81">
        <v>0</v>
      </c>
      <c r="AX81">
        <v>0</v>
      </c>
      <c r="AY81">
        <v>0</v>
      </c>
      <c r="BC81" t="s">
        <v>63</v>
      </c>
      <c r="BD81" t="s">
        <v>436</v>
      </c>
      <c r="BE81">
        <v>0</v>
      </c>
      <c r="BG81" t="s">
        <v>68</v>
      </c>
      <c r="BJ81" t="s">
        <v>156</v>
      </c>
    </row>
    <row r="82" spans="1:62" x14ac:dyDescent="0.35">
      <c r="A82" t="s">
        <v>157</v>
      </c>
      <c r="B82">
        <v>10000</v>
      </c>
      <c r="C82">
        <v>20000</v>
      </c>
      <c r="D82">
        <v>45749</v>
      </c>
      <c r="E82" t="s">
        <v>59</v>
      </c>
      <c r="F82" t="s">
        <v>158</v>
      </c>
      <c r="G82" t="s">
        <v>159</v>
      </c>
      <c r="I82">
        <v>1</v>
      </c>
      <c r="J82" t="s">
        <v>183</v>
      </c>
      <c r="K82">
        <v>72</v>
      </c>
      <c r="L82" t="s">
        <v>6056</v>
      </c>
      <c r="M82" t="s">
        <v>26406</v>
      </c>
      <c r="N82" t="s">
        <v>161</v>
      </c>
      <c r="O82" t="s">
        <v>3853</v>
      </c>
      <c r="P82">
        <v>1750</v>
      </c>
      <c r="S82" s="35">
        <v>45748</v>
      </c>
      <c r="U82">
        <v>4</v>
      </c>
      <c r="V82">
        <v>7000</v>
      </c>
      <c r="W82" t="s">
        <v>65</v>
      </c>
      <c r="X82">
        <v>86090840001</v>
      </c>
      <c r="Y82">
        <v>0</v>
      </c>
      <c r="Z82">
        <v>5000</v>
      </c>
      <c r="AA82">
        <v>2000</v>
      </c>
      <c r="AB82">
        <v>0</v>
      </c>
      <c r="AC82">
        <v>0</v>
      </c>
      <c r="AD82">
        <v>0</v>
      </c>
      <c r="AG82">
        <v>0</v>
      </c>
      <c r="AP82">
        <v>8609084</v>
      </c>
      <c r="AQ82" t="s">
        <v>162</v>
      </c>
      <c r="AR82" t="s">
        <v>8373</v>
      </c>
      <c r="AT82">
        <v>0</v>
      </c>
      <c r="AU82">
        <v>0</v>
      </c>
      <c r="AV82">
        <v>0</v>
      </c>
      <c r="AW82">
        <v>0</v>
      </c>
      <c r="AX82">
        <v>0</v>
      </c>
      <c r="AY82">
        <v>0</v>
      </c>
      <c r="BC82" t="s">
        <v>63</v>
      </c>
      <c r="BD82" t="s">
        <v>4460</v>
      </c>
      <c r="BE82">
        <v>0</v>
      </c>
      <c r="BG82" t="s">
        <v>162</v>
      </c>
      <c r="BJ82" t="s">
        <v>163</v>
      </c>
    </row>
    <row r="83" spans="1:62" x14ac:dyDescent="0.35">
      <c r="A83" t="s">
        <v>164</v>
      </c>
      <c r="B83">
        <v>10000</v>
      </c>
      <c r="C83">
        <v>10000</v>
      </c>
      <c r="D83">
        <v>45749</v>
      </c>
      <c r="E83" t="s">
        <v>59</v>
      </c>
      <c r="F83" t="s">
        <v>158</v>
      </c>
      <c r="G83" t="s">
        <v>159</v>
      </c>
      <c r="I83">
        <v>1</v>
      </c>
      <c r="J83" t="s">
        <v>183</v>
      </c>
      <c r="K83">
        <v>72</v>
      </c>
      <c r="L83" t="s">
        <v>6056</v>
      </c>
      <c r="M83" t="s">
        <v>26406</v>
      </c>
      <c r="N83" t="s">
        <v>161</v>
      </c>
      <c r="O83" t="s">
        <v>3853</v>
      </c>
      <c r="P83">
        <v>1750</v>
      </c>
      <c r="S83" s="35">
        <v>45748</v>
      </c>
      <c r="U83">
        <v>4</v>
      </c>
      <c r="V83">
        <v>7000</v>
      </c>
      <c r="W83" t="s">
        <v>65</v>
      </c>
      <c r="X83">
        <v>86090860001</v>
      </c>
      <c r="Y83">
        <v>0</v>
      </c>
      <c r="Z83">
        <v>5000</v>
      </c>
      <c r="AA83">
        <v>2000</v>
      </c>
      <c r="AB83">
        <v>0</v>
      </c>
      <c r="AC83">
        <v>0</v>
      </c>
      <c r="AD83">
        <v>0</v>
      </c>
      <c r="AG83">
        <v>0</v>
      </c>
      <c r="AP83">
        <v>8609086</v>
      </c>
      <c r="AQ83" t="s">
        <v>162</v>
      </c>
      <c r="AR83" t="s">
        <v>8373</v>
      </c>
      <c r="AT83">
        <v>0</v>
      </c>
      <c r="AU83">
        <v>0</v>
      </c>
      <c r="AV83">
        <v>0</v>
      </c>
      <c r="AW83">
        <v>0</v>
      </c>
      <c r="AX83">
        <v>0</v>
      </c>
      <c r="AY83">
        <v>0</v>
      </c>
      <c r="BC83" t="s">
        <v>63</v>
      </c>
      <c r="BD83" t="s">
        <v>4461</v>
      </c>
      <c r="BE83">
        <v>0</v>
      </c>
      <c r="BG83" t="s">
        <v>162</v>
      </c>
      <c r="BJ83" t="s">
        <v>163</v>
      </c>
    </row>
    <row r="84" spans="1:62" x14ac:dyDescent="0.35">
      <c r="A84" t="s">
        <v>437</v>
      </c>
      <c r="B84">
        <v>10000</v>
      </c>
      <c r="C84">
        <v>20000</v>
      </c>
      <c r="D84">
        <v>45750</v>
      </c>
      <c r="E84" t="s">
        <v>59</v>
      </c>
      <c r="F84" t="s">
        <v>166</v>
      </c>
      <c r="G84">
        <v>1006323</v>
      </c>
      <c r="I84">
        <v>1</v>
      </c>
      <c r="J84" t="s">
        <v>183</v>
      </c>
      <c r="K84">
        <v>90</v>
      </c>
      <c r="L84" t="s">
        <v>6044</v>
      </c>
      <c r="M84" t="s">
        <v>26408</v>
      </c>
      <c r="N84" t="s">
        <v>439</v>
      </c>
      <c r="O84" t="s">
        <v>3859</v>
      </c>
      <c r="P84">
        <v>5264</v>
      </c>
      <c r="Q84">
        <f>(P84/20)+45</f>
        <v>308.2</v>
      </c>
      <c r="R84" s="34">
        <f>Q84/60</f>
        <v>5.1366666666666667</v>
      </c>
      <c r="S84" s="35">
        <v>45748</v>
      </c>
      <c r="U84">
        <v>38</v>
      </c>
      <c r="V84">
        <v>200032</v>
      </c>
      <c r="W84" t="s">
        <v>65</v>
      </c>
      <c r="X84" t="s">
        <v>440</v>
      </c>
      <c r="Y84">
        <v>0</v>
      </c>
      <c r="Z84">
        <v>200000</v>
      </c>
      <c r="AA84">
        <v>32</v>
      </c>
      <c r="AB84">
        <v>0</v>
      </c>
      <c r="AC84">
        <v>0</v>
      </c>
      <c r="AD84">
        <v>0</v>
      </c>
      <c r="AG84">
        <v>0</v>
      </c>
      <c r="AP84" t="s">
        <v>441</v>
      </c>
      <c r="AQ84" t="s">
        <v>170</v>
      </c>
      <c r="AR84" t="s">
        <v>21526</v>
      </c>
      <c r="AT84">
        <v>0</v>
      </c>
      <c r="AU84">
        <v>0</v>
      </c>
      <c r="AV84">
        <v>0</v>
      </c>
      <c r="AW84">
        <v>0</v>
      </c>
      <c r="AX84">
        <v>0</v>
      </c>
      <c r="AY84">
        <v>0</v>
      </c>
      <c r="BC84" t="s">
        <v>63</v>
      </c>
      <c r="BD84" t="s">
        <v>442</v>
      </c>
      <c r="BE84">
        <v>0</v>
      </c>
      <c r="BG84" t="s">
        <v>170</v>
      </c>
      <c r="BJ84" t="s">
        <v>443</v>
      </c>
    </row>
    <row r="85" spans="1:62" x14ac:dyDescent="0.35">
      <c r="A85" t="s">
        <v>165</v>
      </c>
      <c r="B85">
        <v>10000</v>
      </c>
      <c r="C85">
        <v>10000</v>
      </c>
      <c r="D85">
        <v>45750</v>
      </c>
      <c r="E85" t="s">
        <v>59</v>
      </c>
      <c r="F85" t="s">
        <v>166</v>
      </c>
      <c r="G85" t="s">
        <v>167</v>
      </c>
      <c r="I85">
        <v>1</v>
      </c>
      <c r="J85" t="s">
        <v>183</v>
      </c>
      <c r="K85">
        <v>63</v>
      </c>
      <c r="L85" t="s">
        <v>6051</v>
      </c>
      <c r="M85" t="s">
        <v>26408</v>
      </c>
      <c r="N85" t="s">
        <v>136</v>
      </c>
      <c r="O85" t="s">
        <v>3850</v>
      </c>
      <c r="P85">
        <v>4000</v>
      </c>
      <c r="Q85">
        <f>(P85/40)+45</f>
        <v>145</v>
      </c>
      <c r="R85" s="34">
        <f>Q85/60</f>
        <v>2.4166666666666665</v>
      </c>
      <c r="S85" s="35">
        <v>45748</v>
      </c>
      <c r="U85">
        <v>60</v>
      </c>
      <c r="V85">
        <v>240000</v>
      </c>
      <c r="W85" t="s">
        <v>65</v>
      </c>
      <c r="X85" t="s">
        <v>168</v>
      </c>
      <c r="Y85">
        <v>0</v>
      </c>
      <c r="Z85">
        <v>240000</v>
      </c>
      <c r="AA85">
        <v>0</v>
      </c>
      <c r="AB85">
        <v>0</v>
      </c>
      <c r="AC85">
        <v>0</v>
      </c>
      <c r="AD85">
        <v>0</v>
      </c>
      <c r="AG85">
        <v>0</v>
      </c>
      <c r="AP85" t="s">
        <v>169</v>
      </c>
      <c r="AQ85" t="s">
        <v>170</v>
      </c>
      <c r="AR85" t="s">
        <v>21526</v>
      </c>
      <c r="AT85">
        <v>0</v>
      </c>
      <c r="AU85">
        <v>0</v>
      </c>
      <c r="AV85">
        <v>0</v>
      </c>
      <c r="AW85">
        <v>0</v>
      </c>
      <c r="AX85">
        <v>0</v>
      </c>
      <c r="AY85">
        <v>0</v>
      </c>
      <c r="BC85" t="s">
        <v>63</v>
      </c>
      <c r="BD85" t="s">
        <v>4462</v>
      </c>
      <c r="BE85">
        <v>0</v>
      </c>
      <c r="BG85" t="s">
        <v>170</v>
      </c>
      <c r="BJ85" t="s">
        <v>171</v>
      </c>
    </row>
    <row r="86" spans="1:62" x14ac:dyDescent="0.35">
      <c r="A86" t="s">
        <v>172</v>
      </c>
      <c r="B86">
        <v>10000</v>
      </c>
      <c r="C86">
        <v>10000</v>
      </c>
      <c r="D86">
        <v>45751</v>
      </c>
      <c r="E86" t="s">
        <v>59</v>
      </c>
      <c r="F86" t="s">
        <v>173</v>
      </c>
      <c r="G86" t="s">
        <v>174</v>
      </c>
      <c r="I86">
        <v>1</v>
      </c>
      <c r="J86" t="s">
        <v>183</v>
      </c>
      <c r="K86">
        <v>87</v>
      </c>
      <c r="L86" t="s">
        <v>6059</v>
      </c>
      <c r="M86" t="s">
        <v>26408</v>
      </c>
      <c r="N86" t="s">
        <v>175</v>
      </c>
      <c r="O86" t="s">
        <v>3827</v>
      </c>
      <c r="P86">
        <v>100</v>
      </c>
      <c r="S86" s="35">
        <v>45748</v>
      </c>
      <c r="U86">
        <v>2</v>
      </c>
      <c r="V86">
        <v>200</v>
      </c>
      <c r="W86" t="s">
        <v>65</v>
      </c>
      <c r="X86" t="s">
        <v>176</v>
      </c>
      <c r="Y86">
        <v>0</v>
      </c>
      <c r="Z86">
        <v>200</v>
      </c>
      <c r="AA86">
        <v>0</v>
      </c>
      <c r="AB86">
        <v>0</v>
      </c>
      <c r="AC86">
        <v>0</v>
      </c>
      <c r="AD86">
        <v>0</v>
      </c>
      <c r="AG86">
        <v>0</v>
      </c>
      <c r="AP86" t="s">
        <v>177</v>
      </c>
      <c r="AQ86" t="s">
        <v>178</v>
      </c>
      <c r="AR86" t="s">
        <v>21277</v>
      </c>
      <c r="AT86">
        <v>0</v>
      </c>
      <c r="AU86">
        <v>0</v>
      </c>
      <c r="AV86">
        <v>0</v>
      </c>
      <c r="AW86">
        <v>0</v>
      </c>
      <c r="AX86">
        <v>0</v>
      </c>
      <c r="AY86">
        <v>0</v>
      </c>
      <c r="BC86" t="s">
        <v>63</v>
      </c>
      <c r="BD86" t="s">
        <v>4463</v>
      </c>
      <c r="BE86">
        <v>0</v>
      </c>
      <c r="BG86" t="s">
        <v>178</v>
      </c>
      <c r="BJ86" t="s">
        <v>179</v>
      </c>
    </row>
    <row r="87" spans="1:62" x14ac:dyDescent="0.35">
      <c r="A87" t="s">
        <v>190</v>
      </c>
      <c r="B87">
        <v>10000</v>
      </c>
      <c r="C87">
        <v>40000</v>
      </c>
      <c r="D87">
        <v>45751</v>
      </c>
      <c r="E87" t="s">
        <v>59</v>
      </c>
      <c r="F87">
        <v>0.44092592592592594</v>
      </c>
      <c r="G87" t="s">
        <v>191</v>
      </c>
      <c r="I87">
        <v>3</v>
      </c>
      <c r="J87" t="s">
        <v>183</v>
      </c>
      <c r="K87">
        <v>91</v>
      </c>
      <c r="L87" t="s">
        <v>6060</v>
      </c>
      <c r="M87" t="s">
        <v>26410</v>
      </c>
      <c r="N87" t="s">
        <v>613</v>
      </c>
      <c r="O87" t="s">
        <v>3863</v>
      </c>
      <c r="P87">
        <v>112000</v>
      </c>
      <c r="S87" s="35">
        <v>45749</v>
      </c>
      <c r="U87">
        <v>9</v>
      </c>
      <c r="V87">
        <v>1008000</v>
      </c>
      <c r="W87" t="s">
        <v>65</v>
      </c>
      <c r="X87" t="s">
        <v>193</v>
      </c>
      <c r="Y87">
        <v>0</v>
      </c>
      <c r="Z87">
        <v>1000000</v>
      </c>
      <c r="AA87">
        <v>8000</v>
      </c>
      <c r="AB87">
        <v>0</v>
      </c>
      <c r="AC87">
        <v>0</v>
      </c>
      <c r="AD87">
        <v>0</v>
      </c>
      <c r="AG87">
        <v>0</v>
      </c>
      <c r="AP87" t="s">
        <v>194</v>
      </c>
      <c r="AQ87" t="s">
        <v>95</v>
      </c>
      <c r="AR87" t="s">
        <v>13261</v>
      </c>
      <c r="AT87">
        <v>0</v>
      </c>
      <c r="AU87">
        <v>0</v>
      </c>
      <c r="AV87">
        <v>0</v>
      </c>
      <c r="AW87">
        <v>0</v>
      </c>
      <c r="AX87">
        <v>0</v>
      </c>
      <c r="AY87">
        <v>0</v>
      </c>
      <c r="BC87" t="s">
        <v>63</v>
      </c>
      <c r="BD87" t="s">
        <v>195</v>
      </c>
      <c r="BE87">
        <v>0</v>
      </c>
      <c r="BG87" t="s">
        <v>95</v>
      </c>
      <c r="BJ87" t="s">
        <v>196</v>
      </c>
    </row>
    <row r="88" spans="1:62" x14ac:dyDescent="0.35">
      <c r="A88" t="s">
        <v>444</v>
      </c>
      <c r="B88">
        <v>10000</v>
      </c>
      <c r="C88">
        <v>20000</v>
      </c>
      <c r="D88">
        <v>45758</v>
      </c>
      <c r="E88" t="s">
        <v>59</v>
      </c>
      <c r="F88">
        <v>0.46591435185185187</v>
      </c>
      <c r="G88" t="s">
        <v>445</v>
      </c>
      <c r="I88">
        <v>1</v>
      </c>
      <c r="J88" t="s">
        <v>183</v>
      </c>
      <c r="K88">
        <v>79</v>
      </c>
      <c r="L88" t="s">
        <v>6076</v>
      </c>
      <c r="M88" t="s">
        <v>26406</v>
      </c>
      <c r="N88" t="s">
        <v>92</v>
      </c>
      <c r="O88" t="s">
        <v>3828</v>
      </c>
      <c r="P88">
        <v>8700</v>
      </c>
      <c r="Q88">
        <f>(P88/20)+30</f>
        <v>465</v>
      </c>
      <c r="R88" s="34">
        <f>Q88/60</f>
        <v>7.75</v>
      </c>
      <c r="S88" s="35">
        <v>45749</v>
      </c>
      <c r="U88">
        <v>5</v>
      </c>
      <c r="V88">
        <v>43500</v>
      </c>
      <c r="W88" t="s">
        <v>65</v>
      </c>
      <c r="X88" t="s">
        <v>446</v>
      </c>
      <c r="Y88">
        <v>0</v>
      </c>
      <c r="Z88">
        <v>40910</v>
      </c>
      <c r="AA88">
        <v>2590</v>
      </c>
      <c r="AB88">
        <v>0</v>
      </c>
      <c r="AC88">
        <v>0</v>
      </c>
      <c r="AD88">
        <v>0</v>
      </c>
      <c r="AG88">
        <v>0</v>
      </c>
      <c r="AP88" t="s">
        <v>447</v>
      </c>
      <c r="AQ88" t="s">
        <v>448</v>
      </c>
      <c r="AR88" t="s">
        <v>11797</v>
      </c>
      <c r="AT88">
        <v>0</v>
      </c>
      <c r="AU88">
        <v>0</v>
      </c>
      <c r="AV88">
        <v>0</v>
      </c>
      <c r="AW88">
        <v>0</v>
      </c>
      <c r="AX88">
        <v>0</v>
      </c>
      <c r="AY88">
        <v>0</v>
      </c>
      <c r="BC88" t="s">
        <v>63</v>
      </c>
      <c r="BD88" t="s">
        <v>4464</v>
      </c>
      <c r="BE88">
        <v>0</v>
      </c>
      <c r="BG88" t="s">
        <v>448</v>
      </c>
      <c r="BJ88" t="s">
        <v>449</v>
      </c>
    </row>
    <row r="89" spans="1:62" x14ac:dyDescent="0.35">
      <c r="A89" t="s">
        <v>3968</v>
      </c>
      <c r="B89">
        <v>10000</v>
      </c>
      <c r="C89">
        <v>10000</v>
      </c>
      <c r="D89">
        <v>45776</v>
      </c>
      <c r="E89" t="s">
        <v>59</v>
      </c>
      <c r="F89" t="s">
        <v>3969</v>
      </c>
      <c r="G89" t="s">
        <v>3970</v>
      </c>
      <c r="I89">
        <v>1</v>
      </c>
      <c r="J89" t="s">
        <v>183</v>
      </c>
      <c r="K89">
        <v>88</v>
      </c>
      <c r="L89" t="s">
        <v>6058</v>
      </c>
      <c r="M89" t="s">
        <v>26406</v>
      </c>
      <c r="N89" t="s">
        <v>144</v>
      </c>
      <c r="O89" t="s">
        <v>3855</v>
      </c>
      <c r="P89">
        <v>3500</v>
      </c>
      <c r="S89" s="35">
        <v>45749</v>
      </c>
      <c r="U89">
        <v>1</v>
      </c>
      <c r="V89">
        <v>3500</v>
      </c>
      <c r="W89" t="s">
        <v>65</v>
      </c>
      <c r="X89" t="s">
        <v>3971</v>
      </c>
      <c r="Y89">
        <v>0</v>
      </c>
      <c r="Z89">
        <v>1500</v>
      </c>
      <c r="AA89">
        <v>2000</v>
      </c>
      <c r="AB89">
        <v>0</v>
      </c>
      <c r="AC89">
        <v>0</v>
      </c>
      <c r="AD89">
        <v>0</v>
      </c>
      <c r="AG89">
        <v>0</v>
      </c>
      <c r="AP89" t="s">
        <v>3972</v>
      </c>
      <c r="AQ89" t="s">
        <v>3973</v>
      </c>
      <c r="AR89" t="s">
        <v>9044</v>
      </c>
      <c r="AT89">
        <v>0</v>
      </c>
      <c r="AU89">
        <v>0</v>
      </c>
      <c r="AV89">
        <v>0</v>
      </c>
      <c r="AW89">
        <v>0</v>
      </c>
      <c r="AX89">
        <v>0</v>
      </c>
      <c r="AY89">
        <v>0</v>
      </c>
      <c r="BC89" t="s">
        <v>63</v>
      </c>
      <c r="BD89" t="s">
        <v>4258</v>
      </c>
      <c r="BE89">
        <v>0</v>
      </c>
      <c r="BG89" t="s">
        <v>3973</v>
      </c>
      <c r="BJ89" t="s">
        <v>3974</v>
      </c>
    </row>
    <row r="90" spans="1:62" x14ac:dyDescent="0.35">
      <c r="A90" t="s">
        <v>450</v>
      </c>
      <c r="B90">
        <v>10000</v>
      </c>
      <c r="C90">
        <v>20000</v>
      </c>
      <c r="D90">
        <v>45755</v>
      </c>
      <c r="E90" t="s">
        <v>59</v>
      </c>
      <c r="F90" t="s">
        <v>451</v>
      </c>
      <c r="G90" t="s">
        <v>452</v>
      </c>
      <c r="I90">
        <v>1</v>
      </c>
      <c r="J90" t="s">
        <v>183</v>
      </c>
      <c r="K90">
        <v>110</v>
      </c>
      <c r="L90" t="s">
        <v>6070</v>
      </c>
      <c r="M90" t="s">
        <v>26407</v>
      </c>
      <c r="N90" t="s">
        <v>454</v>
      </c>
      <c r="O90" t="s">
        <v>3837</v>
      </c>
      <c r="P90">
        <v>126000</v>
      </c>
      <c r="Q90">
        <f>(P90/60)+30</f>
        <v>2130</v>
      </c>
      <c r="R90" s="34">
        <f>Q90/60</f>
        <v>35.5</v>
      </c>
      <c r="S90" s="35">
        <v>45749</v>
      </c>
      <c r="U90">
        <v>4</v>
      </c>
      <c r="V90">
        <v>504000</v>
      </c>
      <c r="W90" t="s">
        <v>65</v>
      </c>
      <c r="X90" t="s">
        <v>455</v>
      </c>
      <c r="Y90">
        <v>0</v>
      </c>
      <c r="Z90">
        <v>504000</v>
      </c>
      <c r="AA90">
        <v>0</v>
      </c>
      <c r="AB90">
        <v>0</v>
      </c>
      <c r="AC90">
        <v>0</v>
      </c>
      <c r="AD90">
        <v>0</v>
      </c>
      <c r="AG90">
        <v>0</v>
      </c>
      <c r="AP90" t="s">
        <v>456</v>
      </c>
      <c r="AQ90" t="s">
        <v>203</v>
      </c>
      <c r="AR90" t="s">
        <v>21026</v>
      </c>
      <c r="AT90">
        <v>0</v>
      </c>
      <c r="AU90">
        <v>0</v>
      </c>
      <c r="AV90">
        <v>0</v>
      </c>
      <c r="AW90">
        <v>0</v>
      </c>
      <c r="AX90">
        <v>0</v>
      </c>
      <c r="AY90">
        <v>0</v>
      </c>
      <c r="BC90" t="s">
        <v>63</v>
      </c>
      <c r="BD90" t="s">
        <v>4465</v>
      </c>
      <c r="BE90">
        <v>0</v>
      </c>
      <c r="BG90" t="s">
        <v>203</v>
      </c>
      <c r="BJ90" t="s">
        <v>457</v>
      </c>
    </row>
    <row r="91" spans="1:62" x14ac:dyDescent="0.35">
      <c r="A91" t="s">
        <v>614</v>
      </c>
      <c r="B91">
        <v>10000</v>
      </c>
      <c r="C91">
        <v>10000</v>
      </c>
      <c r="D91">
        <v>45750</v>
      </c>
      <c r="E91" t="s">
        <v>59</v>
      </c>
      <c r="F91" t="s">
        <v>414</v>
      </c>
      <c r="G91" t="s">
        <v>563</v>
      </c>
      <c r="I91">
        <v>1</v>
      </c>
      <c r="J91" t="s">
        <v>183</v>
      </c>
      <c r="K91">
        <v>65</v>
      </c>
      <c r="L91" t="s">
        <v>6054</v>
      </c>
      <c r="M91" t="s">
        <v>26408</v>
      </c>
      <c r="N91" t="s">
        <v>340</v>
      </c>
      <c r="O91" t="s">
        <v>3854</v>
      </c>
      <c r="P91">
        <v>9000</v>
      </c>
      <c r="Q91">
        <f>(P91/40)+45</f>
        <v>270</v>
      </c>
      <c r="R91" s="34">
        <f>Q91/60</f>
        <v>4.5</v>
      </c>
      <c r="S91" s="35">
        <v>45749</v>
      </c>
      <c r="U91">
        <v>6</v>
      </c>
      <c r="V91">
        <v>54000</v>
      </c>
      <c r="W91" t="s">
        <v>65</v>
      </c>
      <c r="X91" t="s">
        <v>564</v>
      </c>
      <c r="Y91">
        <v>0</v>
      </c>
      <c r="Z91">
        <v>54000</v>
      </c>
      <c r="AA91">
        <v>0</v>
      </c>
      <c r="AB91">
        <v>0</v>
      </c>
      <c r="AC91">
        <v>0</v>
      </c>
      <c r="AD91">
        <v>0</v>
      </c>
      <c r="AG91">
        <v>0</v>
      </c>
      <c r="AP91" t="s">
        <v>565</v>
      </c>
      <c r="AQ91" t="s">
        <v>203</v>
      </c>
      <c r="AR91" t="s">
        <v>21026</v>
      </c>
      <c r="AT91">
        <v>0</v>
      </c>
      <c r="AU91">
        <v>0</v>
      </c>
      <c r="AV91">
        <v>0</v>
      </c>
      <c r="AW91">
        <v>0</v>
      </c>
      <c r="AX91">
        <v>0</v>
      </c>
      <c r="AY91">
        <v>0</v>
      </c>
      <c r="BC91" t="s">
        <v>63</v>
      </c>
      <c r="BD91" t="s">
        <v>615</v>
      </c>
      <c r="BE91">
        <v>0</v>
      </c>
      <c r="BG91" t="s">
        <v>203</v>
      </c>
      <c r="BJ91" t="s">
        <v>616</v>
      </c>
    </row>
    <row r="92" spans="1:62" x14ac:dyDescent="0.35">
      <c r="A92" t="s">
        <v>197</v>
      </c>
      <c r="B92">
        <v>10000</v>
      </c>
      <c r="C92">
        <v>20000</v>
      </c>
      <c r="D92">
        <v>45749</v>
      </c>
      <c r="E92" t="s">
        <v>59</v>
      </c>
      <c r="F92" t="s">
        <v>617</v>
      </c>
      <c r="G92" t="s">
        <v>199</v>
      </c>
      <c r="I92">
        <v>1</v>
      </c>
      <c r="J92" t="s">
        <v>183</v>
      </c>
      <c r="K92">
        <v>111</v>
      </c>
      <c r="L92" t="s">
        <v>6070</v>
      </c>
      <c r="M92" t="s">
        <v>26407</v>
      </c>
      <c r="N92" t="s">
        <v>352</v>
      </c>
      <c r="O92" t="s">
        <v>3798</v>
      </c>
      <c r="P92">
        <v>5625</v>
      </c>
      <c r="Q92">
        <f>(P92/60)+30</f>
        <v>123.75</v>
      </c>
      <c r="R92" s="34">
        <f>Q92/60</f>
        <v>2.0625</v>
      </c>
      <c r="S92" s="35">
        <v>45749</v>
      </c>
      <c r="U92">
        <v>8</v>
      </c>
      <c r="V92">
        <v>45000</v>
      </c>
      <c r="W92" t="s">
        <v>65</v>
      </c>
      <c r="X92" t="s">
        <v>201</v>
      </c>
      <c r="Y92">
        <v>0</v>
      </c>
      <c r="Z92">
        <v>45000</v>
      </c>
      <c r="AA92">
        <v>0</v>
      </c>
      <c r="AB92">
        <v>0</v>
      </c>
      <c r="AC92">
        <v>0</v>
      </c>
      <c r="AD92">
        <v>0</v>
      </c>
      <c r="AG92">
        <v>0</v>
      </c>
      <c r="AP92" t="s">
        <v>202</v>
      </c>
      <c r="AQ92" t="s">
        <v>203</v>
      </c>
      <c r="AR92" t="s">
        <v>21026</v>
      </c>
      <c r="AT92">
        <v>0</v>
      </c>
      <c r="AU92">
        <v>0</v>
      </c>
      <c r="AV92">
        <v>0</v>
      </c>
      <c r="AW92">
        <v>0</v>
      </c>
      <c r="AX92">
        <v>0</v>
      </c>
      <c r="AY92">
        <v>0</v>
      </c>
      <c r="BC92" t="s">
        <v>63</v>
      </c>
      <c r="BD92" t="s">
        <v>204</v>
      </c>
      <c r="BE92">
        <v>0</v>
      </c>
      <c r="BG92" t="s">
        <v>203</v>
      </c>
      <c r="BJ92" t="s">
        <v>205</v>
      </c>
    </row>
    <row r="93" spans="1:62" x14ac:dyDescent="0.35">
      <c r="A93" t="s">
        <v>618</v>
      </c>
      <c r="B93">
        <v>10000</v>
      </c>
      <c r="C93">
        <v>10000</v>
      </c>
      <c r="D93">
        <v>45749</v>
      </c>
      <c r="E93" t="s">
        <v>59</v>
      </c>
      <c r="F93" t="s">
        <v>588</v>
      </c>
      <c r="G93" t="s">
        <v>619</v>
      </c>
      <c r="I93">
        <v>1</v>
      </c>
      <c r="J93" t="s">
        <v>183</v>
      </c>
      <c r="K93">
        <v>61</v>
      </c>
      <c r="L93" t="s">
        <v>6046</v>
      </c>
      <c r="M93" t="s">
        <v>26405</v>
      </c>
      <c r="N93" t="s">
        <v>209</v>
      </c>
      <c r="O93" t="s">
        <v>3802</v>
      </c>
      <c r="P93">
        <v>1000</v>
      </c>
      <c r="Q93">
        <f>(P93/50)+45</f>
        <v>65</v>
      </c>
      <c r="R93" s="34">
        <f>Q93/60</f>
        <v>1.0833333333333333</v>
      </c>
      <c r="S93" s="35">
        <v>45749</v>
      </c>
      <c r="U93">
        <v>4</v>
      </c>
      <c r="V93">
        <v>4000</v>
      </c>
      <c r="W93" t="s">
        <v>65</v>
      </c>
      <c r="X93" t="s">
        <v>620</v>
      </c>
      <c r="Y93">
        <v>0</v>
      </c>
      <c r="Z93">
        <v>4000</v>
      </c>
      <c r="AA93">
        <v>0</v>
      </c>
      <c r="AB93">
        <v>0</v>
      </c>
      <c r="AC93">
        <v>0</v>
      </c>
      <c r="AD93">
        <v>0</v>
      </c>
      <c r="AG93">
        <v>0</v>
      </c>
      <c r="AP93" t="s">
        <v>621</v>
      </c>
      <c r="AQ93" t="s">
        <v>622</v>
      </c>
      <c r="AR93" t="s">
        <v>24955</v>
      </c>
      <c r="AT93">
        <v>0</v>
      </c>
      <c r="AU93">
        <v>0</v>
      </c>
      <c r="AV93">
        <v>0</v>
      </c>
      <c r="AW93">
        <v>0</v>
      </c>
      <c r="AX93">
        <v>0</v>
      </c>
      <c r="AY93">
        <v>0</v>
      </c>
      <c r="BC93" t="s">
        <v>63</v>
      </c>
      <c r="BD93" t="s">
        <v>623</v>
      </c>
      <c r="BE93">
        <v>0</v>
      </c>
      <c r="BG93" t="s">
        <v>622</v>
      </c>
      <c r="BJ93" t="s">
        <v>624</v>
      </c>
    </row>
    <row r="94" spans="1:62" x14ac:dyDescent="0.35">
      <c r="A94" t="s">
        <v>625</v>
      </c>
      <c r="B94">
        <v>10000</v>
      </c>
      <c r="C94">
        <v>10000</v>
      </c>
      <c r="D94">
        <v>45750</v>
      </c>
      <c r="E94" t="s">
        <v>59</v>
      </c>
      <c r="F94">
        <v>0.42329861111111111</v>
      </c>
      <c r="G94" t="s">
        <v>626</v>
      </c>
      <c r="I94">
        <v>1</v>
      </c>
      <c r="J94" t="s">
        <v>183</v>
      </c>
      <c r="K94">
        <v>82</v>
      </c>
      <c r="L94" t="s">
        <v>6057</v>
      </c>
      <c r="M94" t="s">
        <v>26408</v>
      </c>
      <c r="N94" t="s">
        <v>352</v>
      </c>
      <c r="O94" t="s">
        <v>3798</v>
      </c>
      <c r="P94">
        <v>15000</v>
      </c>
      <c r="S94" s="35">
        <v>45749</v>
      </c>
      <c r="U94">
        <v>2</v>
      </c>
      <c r="V94">
        <v>30000</v>
      </c>
      <c r="W94" t="s">
        <v>65</v>
      </c>
      <c r="X94" t="s">
        <v>627</v>
      </c>
      <c r="Y94">
        <v>0</v>
      </c>
      <c r="Z94">
        <v>30000</v>
      </c>
      <c r="AA94">
        <v>0</v>
      </c>
      <c r="AB94">
        <v>0</v>
      </c>
      <c r="AC94">
        <v>0</v>
      </c>
      <c r="AD94">
        <v>0</v>
      </c>
      <c r="AG94">
        <v>0</v>
      </c>
      <c r="AP94" t="s">
        <v>628</v>
      </c>
      <c r="AQ94" t="s">
        <v>629</v>
      </c>
      <c r="AR94" t="s">
        <v>26176</v>
      </c>
      <c r="AT94">
        <v>0</v>
      </c>
      <c r="AU94">
        <v>0</v>
      </c>
      <c r="AV94">
        <v>0</v>
      </c>
      <c r="AW94">
        <v>0</v>
      </c>
      <c r="AX94">
        <v>0</v>
      </c>
      <c r="AY94">
        <v>0</v>
      </c>
      <c r="BC94" t="s">
        <v>63</v>
      </c>
      <c r="BD94" t="s">
        <v>630</v>
      </c>
      <c r="BE94">
        <v>0</v>
      </c>
      <c r="BG94" t="s">
        <v>629</v>
      </c>
      <c r="BJ94" t="s">
        <v>631</v>
      </c>
    </row>
    <row r="95" spans="1:62" x14ac:dyDescent="0.35">
      <c r="A95" t="s">
        <v>632</v>
      </c>
      <c r="B95">
        <v>10000</v>
      </c>
      <c r="C95">
        <v>10000</v>
      </c>
      <c r="D95">
        <v>45749</v>
      </c>
      <c r="E95" t="s">
        <v>59</v>
      </c>
      <c r="F95" t="s">
        <v>633</v>
      </c>
      <c r="G95" t="s">
        <v>570</v>
      </c>
      <c r="I95">
        <v>1</v>
      </c>
      <c r="J95" t="s">
        <v>183</v>
      </c>
      <c r="K95">
        <v>46</v>
      </c>
      <c r="L95" t="s">
        <v>6049</v>
      </c>
      <c r="M95" t="s">
        <v>26405</v>
      </c>
      <c r="N95" t="s">
        <v>231</v>
      </c>
      <c r="O95" t="s">
        <v>3809</v>
      </c>
      <c r="P95">
        <v>258</v>
      </c>
      <c r="Q95">
        <f t="shared" ref="Q95:Q99" si="18">(P95/40)+45</f>
        <v>51.45</v>
      </c>
      <c r="R95" s="34">
        <f t="shared" ref="R95:R99" si="19">Q95/60</f>
        <v>0.85750000000000004</v>
      </c>
      <c r="S95" s="35">
        <v>45749</v>
      </c>
      <c r="U95">
        <v>4</v>
      </c>
      <c r="V95">
        <v>1032</v>
      </c>
      <c r="W95" t="s">
        <v>65</v>
      </c>
      <c r="X95">
        <v>112887410001</v>
      </c>
      <c r="Y95">
        <v>0</v>
      </c>
      <c r="Z95">
        <v>1030</v>
      </c>
      <c r="AA95">
        <v>2</v>
      </c>
      <c r="AB95">
        <v>0</v>
      </c>
      <c r="AC95">
        <v>0</v>
      </c>
      <c r="AD95">
        <v>0</v>
      </c>
      <c r="AG95">
        <v>0</v>
      </c>
      <c r="AP95">
        <v>11288741</v>
      </c>
      <c r="AQ95" t="s">
        <v>571</v>
      </c>
      <c r="AR95" t="s">
        <v>14937</v>
      </c>
      <c r="AT95">
        <v>0</v>
      </c>
      <c r="AU95">
        <v>0</v>
      </c>
      <c r="AV95">
        <v>0</v>
      </c>
      <c r="AW95">
        <v>0</v>
      </c>
      <c r="AX95">
        <v>0</v>
      </c>
      <c r="AY95">
        <v>0</v>
      </c>
      <c r="BC95" t="s">
        <v>63</v>
      </c>
      <c r="BD95" t="s">
        <v>634</v>
      </c>
      <c r="BE95">
        <v>0</v>
      </c>
      <c r="BG95" t="s">
        <v>571</v>
      </c>
      <c r="BJ95" t="s">
        <v>635</v>
      </c>
    </row>
    <row r="96" spans="1:62" x14ac:dyDescent="0.35">
      <c r="A96" t="s">
        <v>636</v>
      </c>
      <c r="B96">
        <v>10000</v>
      </c>
      <c r="C96">
        <v>10000</v>
      </c>
      <c r="D96">
        <v>45749</v>
      </c>
      <c r="E96" t="s">
        <v>59</v>
      </c>
      <c r="F96">
        <v>0.47282407407407406</v>
      </c>
      <c r="G96" t="s">
        <v>570</v>
      </c>
      <c r="I96">
        <v>1</v>
      </c>
      <c r="J96" t="s">
        <v>183</v>
      </c>
      <c r="K96">
        <v>46</v>
      </c>
      <c r="L96" t="s">
        <v>6049</v>
      </c>
      <c r="M96" t="s">
        <v>26405</v>
      </c>
      <c r="N96" t="s">
        <v>231</v>
      </c>
      <c r="O96" t="s">
        <v>3809</v>
      </c>
      <c r="P96">
        <v>258</v>
      </c>
      <c r="Q96">
        <f t="shared" si="18"/>
        <v>51.45</v>
      </c>
      <c r="R96" s="34">
        <f t="shared" si="19"/>
        <v>0.85750000000000004</v>
      </c>
      <c r="S96" s="35">
        <v>45749</v>
      </c>
      <c r="U96">
        <v>4</v>
      </c>
      <c r="V96">
        <v>1032</v>
      </c>
      <c r="W96" t="s">
        <v>65</v>
      </c>
      <c r="X96">
        <v>112887590001</v>
      </c>
      <c r="Y96">
        <v>0</v>
      </c>
      <c r="Z96">
        <v>1030</v>
      </c>
      <c r="AA96">
        <v>2</v>
      </c>
      <c r="AB96">
        <v>0</v>
      </c>
      <c r="AC96">
        <v>0</v>
      </c>
      <c r="AD96">
        <v>0</v>
      </c>
      <c r="AG96">
        <v>0</v>
      </c>
      <c r="AP96">
        <v>11288759</v>
      </c>
      <c r="AQ96" t="s">
        <v>571</v>
      </c>
      <c r="AR96" t="s">
        <v>14937</v>
      </c>
      <c r="AT96">
        <v>0</v>
      </c>
      <c r="AU96">
        <v>0</v>
      </c>
      <c r="AV96">
        <v>0</v>
      </c>
      <c r="AW96">
        <v>0</v>
      </c>
      <c r="AX96">
        <v>0</v>
      </c>
      <c r="AY96">
        <v>0</v>
      </c>
      <c r="BC96" t="s">
        <v>63</v>
      </c>
      <c r="BD96" t="s">
        <v>637</v>
      </c>
      <c r="BE96">
        <v>0</v>
      </c>
      <c r="BG96" t="s">
        <v>571</v>
      </c>
      <c r="BJ96" t="s">
        <v>638</v>
      </c>
    </row>
    <row r="97" spans="1:62" x14ac:dyDescent="0.35">
      <c r="A97" t="s">
        <v>639</v>
      </c>
      <c r="B97">
        <v>10000</v>
      </c>
      <c r="C97">
        <v>10000</v>
      </c>
      <c r="D97">
        <v>45749</v>
      </c>
      <c r="E97" t="s">
        <v>59</v>
      </c>
      <c r="F97">
        <v>0.47282407407407406</v>
      </c>
      <c r="G97" t="s">
        <v>570</v>
      </c>
      <c r="I97">
        <v>1</v>
      </c>
      <c r="J97" t="s">
        <v>183</v>
      </c>
      <c r="K97">
        <v>46</v>
      </c>
      <c r="L97" t="s">
        <v>6049</v>
      </c>
      <c r="M97" t="s">
        <v>26405</v>
      </c>
      <c r="N97" t="s">
        <v>231</v>
      </c>
      <c r="O97" t="s">
        <v>3809</v>
      </c>
      <c r="P97">
        <v>258</v>
      </c>
      <c r="Q97">
        <f t="shared" si="18"/>
        <v>51.45</v>
      </c>
      <c r="R97" s="34">
        <f t="shared" si="19"/>
        <v>0.85750000000000004</v>
      </c>
      <c r="S97" s="35">
        <v>45749</v>
      </c>
      <c r="U97">
        <v>4</v>
      </c>
      <c r="V97">
        <v>1032</v>
      </c>
      <c r="W97" t="s">
        <v>65</v>
      </c>
      <c r="X97">
        <v>112887590001</v>
      </c>
      <c r="Y97">
        <v>0</v>
      </c>
      <c r="Z97">
        <v>1030</v>
      </c>
      <c r="AA97">
        <v>2</v>
      </c>
      <c r="AB97">
        <v>0</v>
      </c>
      <c r="AC97">
        <v>0</v>
      </c>
      <c r="AD97">
        <v>0</v>
      </c>
      <c r="AG97">
        <v>0</v>
      </c>
      <c r="AP97">
        <v>11288759</v>
      </c>
      <c r="AQ97" t="s">
        <v>571</v>
      </c>
      <c r="AR97" t="s">
        <v>14937</v>
      </c>
      <c r="AT97">
        <v>0</v>
      </c>
      <c r="AU97">
        <v>0</v>
      </c>
      <c r="AV97">
        <v>0</v>
      </c>
      <c r="AW97">
        <v>0</v>
      </c>
      <c r="AX97">
        <v>0</v>
      </c>
      <c r="AY97">
        <v>0</v>
      </c>
      <c r="BC97" t="s">
        <v>63</v>
      </c>
      <c r="BD97" t="s">
        <v>640</v>
      </c>
      <c r="BE97">
        <v>0</v>
      </c>
      <c r="BG97" t="s">
        <v>571</v>
      </c>
      <c r="BJ97" t="s">
        <v>641</v>
      </c>
    </row>
    <row r="98" spans="1:62" x14ac:dyDescent="0.35">
      <c r="A98" t="s">
        <v>642</v>
      </c>
      <c r="B98">
        <v>10000</v>
      </c>
      <c r="C98">
        <v>10000</v>
      </c>
      <c r="D98">
        <v>45749</v>
      </c>
      <c r="E98" t="s">
        <v>59</v>
      </c>
      <c r="F98" t="s">
        <v>576</v>
      </c>
      <c r="G98" t="s">
        <v>570</v>
      </c>
      <c r="I98">
        <v>1</v>
      </c>
      <c r="J98" t="s">
        <v>183</v>
      </c>
      <c r="K98">
        <v>46</v>
      </c>
      <c r="L98" t="s">
        <v>6049</v>
      </c>
      <c r="M98" t="s">
        <v>26405</v>
      </c>
      <c r="N98" t="s">
        <v>231</v>
      </c>
      <c r="O98" t="s">
        <v>3809</v>
      </c>
      <c r="P98">
        <v>258</v>
      </c>
      <c r="Q98">
        <f t="shared" si="18"/>
        <v>51.45</v>
      </c>
      <c r="R98" s="34">
        <f t="shared" si="19"/>
        <v>0.85750000000000004</v>
      </c>
      <c r="S98" s="35">
        <v>45749</v>
      </c>
      <c r="U98">
        <v>4</v>
      </c>
      <c r="V98">
        <v>1032</v>
      </c>
      <c r="W98" t="s">
        <v>65</v>
      </c>
      <c r="X98">
        <v>112887830001</v>
      </c>
      <c r="Y98">
        <v>0</v>
      </c>
      <c r="Z98">
        <v>1030</v>
      </c>
      <c r="AA98">
        <v>2</v>
      </c>
      <c r="AB98">
        <v>0</v>
      </c>
      <c r="AC98">
        <v>0</v>
      </c>
      <c r="AD98">
        <v>0</v>
      </c>
      <c r="AG98">
        <v>0</v>
      </c>
      <c r="AP98">
        <v>11288783</v>
      </c>
      <c r="AQ98" t="s">
        <v>571</v>
      </c>
      <c r="AR98" t="s">
        <v>14937</v>
      </c>
      <c r="AT98">
        <v>0</v>
      </c>
      <c r="AU98">
        <v>0</v>
      </c>
      <c r="AV98">
        <v>0</v>
      </c>
      <c r="AW98">
        <v>0</v>
      </c>
      <c r="AX98">
        <v>0</v>
      </c>
      <c r="AY98">
        <v>0</v>
      </c>
      <c r="BC98" t="s">
        <v>63</v>
      </c>
      <c r="BD98" t="s">
        <v>643</v>
      </c>
      <c r="BE98">
        <v>0</v>
      </c>
      <c r="BG98" t="s">
        <v>571</v>
      </c>
      <c r="BJ98" t="s">
        <v>644</v>
      </c>
    </row>
    <row r="99" spans="1:62" x14ac:dyDescent="0.35">
      <c r="A99" t="s">
        <v>645</v>
      </c>
      <c r="B99">
        <v>10000</v>
      </c>
      <c r="C99">
        <v>10000</v>
      </c>
      <c r="D99">
        <v>45751</v>
      </c>
      <c r="E99" t="s">
        <v>59</v>
      </c>
      <c r="F99" t="s">
        <v>646</v>
      </c>
      <c r="G99" t="s">
        <v>647</v>
      </c>
      <c r="I99">
        <v>1</v>
      </c>
      <c r="J99" t="s">
        <v>183</v>
      </c>
      <c r="K99">
        <v>29</v>
      </c>
      <c r="L99" t="s">
        <v>6061</v>
      </c>
      <c r="M99" t="s">
        <v>26405</v>
      </c>
      <c r="N99" t="s">
        <v>648</v>
      </c>
      <c r="O99" t="s">
        <v>3810</v>
      </c>
      <c r="P99">
        <v>24000</v>
      </c>
      <c r="Q99">
        <f t="shared" si="18"/>
        <v>645</v>
      </c>
      <c r="R99" s="34">
        <f t="shared" si="19"/>
        <v>10.75</v>
      </c>
      <c r="S99" s="35">
        <v>45749</v>
      </c>
      <c r="U99">
        <v>2</v>
      </c>
      <c r="V99">
        <v>48000</v>
      </c>
      <c r="W99" t="s">
        <v>65</v>
      </c>
      <c r="X99" t="s">
        <v>649</v>
      </c>
      <c r="Y99">
        <v>0</v>
      </c>
      <c r="Z99">
        <v>48000</v>
      </c>
      <c r="AA99">
        <v>0</v>
      </c>
      <c r="AB99">
        <v>0</v>
      </c>
      <c r="AC99">
        <v>0</v>
      </c>
      <c r="AD99">
        <v>0</v>
      </c>
      <c r="AG99">
        <v>0</v>
      </c>
      <c r="AP99" t="s">
        <v>650</v>
      </c>
      <c r="AQ99" t="s">
        <v>275</v>
      </c>
      <c r="AR99" t="s">
        <v>21306</v>
      </c>
      <c r="AT99">
        <v>0</v>
      </c>
      <c r="AU99">
        <v>0</v>
      </c>
      <c r="AV99">
        <v>0</v>
      </c>
      <c r="AW99">
        <v>0</v>
      </c>
      <c r="AX99">
        <v>0</v>
      </c>
      <c r="AY99">
        <v>0</v>
      </c>
      <c r="BC99" t="s">
        <v>63</v>
      </c>
      <c r="BD99" t="s">
        <v>651</v>
      </c>
      <c r="BE99">
        <v>0</v>
      </c>
      <c r="BG99" t="s">
        <v>275</v>
      </c>
      <c r="BJ99" t="s">
        <v>652</v>
      </c>
    </row>
    <row r="100" spans="1:62" x14ac:dyDescent="0.35">
      <c r="A100" t="s">
        <v>458</v>
      </c>
      <c r="B100">
        <v>10000</v>
      </c>
      <c r="C100">
        <v>10000</v>
      </c>
      <c r="D100">
        <v>45754</v>
      </c>
      <c r="E100" t="s">
        <v>59</v>
      </c>
      <c r="F100" t="s">
        <v>459</v>
      </c>
      <c r="G100" t="s">
        <v>460</v>
      </c>
      <c r="I100">
        <v>1</v>
      </c>
      <c r="J100" t="s">
        <v>183</v>
      </c>
      <c r="K100">
        <v>12</v>
      </c>
      <c r="L100" t="s">
        <v>6062</v>
      </c>
      <c r="M100" t="s">
        <v>26405</v>
      </c>
      <c r="N100" t="s">
        <v>462</v>
      </c>
      <c r="O100" t="s">
        <v>3804</v>
      </c>
      <c r="P100">
        <v>42000</v>
      </c>
      <c r="Q100">
        <f>(P100/50)+45</f>
        <v>885</v>
      </c>
      <c r="R100" s="34">
        <f>Q100/60</f>
        <v>14.75</v>
      </c>
      <c r="S100" s="35">
        <v>45749</v>
      </c>
      <c r="U100">
        <v>1</v>
      </c>
      <c r="V100">
        <v>42000</v>
      </c>
      <c r="W100" t="s">
        <v>65</v>
      </c>
      <c r="X100" t="s">
        <v>463</v>
      </c>
      <c r="Y100">
        <v>0</v>
      </c>
      <c r="Z100">
        <v>42000</v>
      </c>
      <c r="AA100">
        <v>0</v>
      </c>
      <c r="AB100">
        <v>0</v>
      </c>
      <c r="AC100">
        <v>0</v>
      </c>
      <c r="AD100">
        <v>0</v>
      </c>
      <c r="AG100">
        <v>0</v>
      </c>
      <c r="AP100" t="s">
        <v>464</v>
      </c>
      <c r="AQ100" t="s">
        <v>465</v>
      </c>
      <c r="AR100" t="s">
        <v>15009</v>
      </c>
      <c r="AT100">
        <v>0</v>
      </c>
      <c r="AU100">
        <v>0</v>
      </c>
      <c r="AV100">
        <v>0</v>
      </c>
      <c r="AW100">
        <v>0</v>
      </c>
      <c r="AX100">
        <v>0</v>
      </c>
      <c r="AY100">
        <v>0</v>
      </c>
      <c r="BC100" t="s">
        <v>63</v>
      </c>
      <c r="BD100" t="s">
        <v>4466</v>
      </c>
      <c r="BE100">
        <v>0</v>
      </c>
      <c r="BG100" t="s">
        <v>465</v>
      </c>
      <c r="BJ100" t="s">
        <v>466</v>
      </c>
    </row>
    <row r="101" spans="1:62" x14ac:dyDescent="0.35">
      <c r="A101" t="s">
        <v>467</v>
      </c>
      <c r="B101">
        <v>10000</v>
      </c>
      <c r="C101">
        <v>30000</v>
      </c>
      <c r="D101">
        <v>45749</v>
      </c>
      <c r="E101" t="s">
        <v>59</v>
      </c>
      <c r="F101" t="s">
        <v>468</v>
      </c>
      <c r="G101" t="s">
        <v>469</v>
      </c>
      <c r="I101">
        <v>1</v>
      </c>
      <c r="J101" t="s">
        <v>183</v>
      </c>
      <c r="K101">
        <v>94</v>
      </c>
      <c r="L101" t="s">
        <v>6050</v>
      </c>
      <c r="M101" t="s">
        <v>26405</v>
      </c>
      <c r="N101" t="s">
        <v>471</v>
      </c>
      <c r="O101" t="e">
        <v>#N/A</v>
      </c>
      <c r="P101">
        <v>5000</v>
      </c>
      <c r="S101" s="35">
        <v>45749</v>
      </c>
      <c r="U101">
        <v>4</v>
      </c>
      <c r="V101">
        <v>20000</v>
      </c>
      <c r="W101" t="s">
        <v>65</v>
      </c>
      <c r="X101" t="s">
        <v>472</v>
      </c>
      <c r="Y101">
        <v>0</v>
      </c>
      <c r="Z101">
        <v>20000</v>
      </c>
      <c r="AA101">
        <v>0</v>
      </c>
      <c r="AB101">
        <v>0</v>
      </c>
      <c r="AC101">
        <v>0</v>
      </c>
      <c r="AD101">
        <v>0</v>
      </c>
      <c r="AG101">
        <v>0</v>
      </c>
      <c r="AP101" t="s">
        <v>473</v>
      </c>
      <c r="AQ101" t="s">
        <v>84</v>
      </c>
      <c r="AR101" t="s">
        <v>14396</v>
      </c>
      <c r="AT101">
        <v>0</v>
      </c>
      <c r="AU101">
        <v>0</v>
      </c>
      <c r="AV101">
        <v>0</v>
      </c>
      <c r="AW101">
        <v>0</v>
      </c>
      <c r="AX101">
        <v>0</v>
      </c>
      <c r="AY101">
        <v>0</v>
      </c>
      <c r="BC101" t="s">
        <v>63</v>
      </c>
      <c r="BD101" t="s">
        <v>4467</v>
      </c>
      <c r="BE101">
        <v>0</v>
      </c>
      <c r="BG101" t="s">
        <v>84</v>
      </c>
      <c r="BJ101" t="s">
        <v>474</v>
      </c>
    </row>
    <row r="102" spans="1:62" x14ac:dyDescent="0.35">
      <c r="A102" t="s">
        <v>653</v>
      </c>
      <c r="B102">
        <v>10000</v>
      </c>
      <c r="C102">
        <v>20000</v>
      </c>
      <c r="D102">
        <v>45749</v>
      </c>
      <c r="E102" t="s">
        <v>59</v>
      </c>
      <c r="F102" t="s">
        <v>588</v>
      </c>
      <c r="G102" t="s">
        <v>79</v>
      </c>
      <c r="I102">
        <v>1</v>
      </c>
      <c r="J102" t="s">
        <v>183</v>
      </c>
      <c r="K102">
        <v>94</v>
      </c>
      <c r="L102" t="s">
        <v>6050</v>
      </c>
      <c r="M102" t="s">
        <v>26405</v>
      </c>
      <c r="N102" t="s">
        <v>81</v>
      </c>
      <c r="O102" t="s">
        <v>3825</v>
      </c>
      <c r="P102">
        <v>5000</v>
      </c>
      <c r="S102" s="35">
        <v>45749</v>
      </c>
      <c r="U102">
        <v>4</v>
      </c>
      <c r="V102">
        <v>20000</v>
      </c>
      <c r="W102" t="s">
        <v>65</v>
      </c>
      <c r="X102" t="s">
        <v>472</v>
      </c>
      <c r="Y102">
        <v>0</v>
      </c>
      <c r="Z102">
        <v>20000</v>
      </c>
      <c r="AA102">
        <v>0</v>
      </c>
      <c r="AB102">
        <v>0</v>
      </c>
      <c r="AC102">
        <v>0</v>
      </c>
      <c r="AD102">
        <v>0</v>
      </c>
      <c r="AG102">
        <v>0</v>
      </c>
      <c r="AP102" t="s">
        <v>473</v>
      </c>
      <c r="AQ102" t="s">
        <v>84</v>
      </c>
      <c r="AR102" t="s">
        <v>14396</v>
      </c>
      <c r="AT102">
        <v>0</v>
      </c>
      <c r="AU102">
        <v>0</v>
      </c>
      <c r="AV102">
        <v>0</v>
      </c>
      <c r="AW102">
        <v>0</v>
      </c>
      <c r="AX102">
        <v>0</v>
      </c>
      <c r="AY102">
        <v>0</v>
      </c>
      <c r="BC102" t="s">
        <v>63</v>
      </c>
      <c r="BD102" t="s">
        <v>654</v>
      </c>
      <c r="BE102">
        <v>0</v>
      </c>
      <c r="BG102" t="s">
        <v>84</v>
      </c>
      <c r="BJ102" t="s">
        <v>655</v>
      </c>
    </row>
    <row r="103" spans="1:62" x14ac:dyDescent="0.35">
      <c r="A103" t="s">
        <v>656</v>
      </c>
      <c r="B103">
        <v>10000</v>
      </c>
      <c r="C103">
        <v>20000</v>
      </c>
      <c r="D103">
        <v>45751</v>
      </c>
      <c r="E103" t="s">
        <v>59</v>
      </c>
      <c r="F103" t="s">
        <v>657</v>
      </c>
      <c r="G103">
        <v>10620258046</v>
      </c>
      <c r="I103">
        <v>2</v>
      </c>
      <c r="J103" t="s">
        <v>183</v>
      </c>
      <c r="K103">
        <v>77</v>
      </c>
      <c r="L103" t="s">
        <v>6043</v>
      </c>
      <c r="M103" t="s">
        <v>26407</v>
      </c>
      <c r="N103" t="s">
        <v>192</v>
      </c>
      <c r="O103" t="s">
        <v>3848</v>
      </c>
      <c r="P103">
        <v>1285</v>
      </c>
      <c r="Q103">
        <f>(P103/60)+30</f>
        <v>51.416666666666671</v>
      </c>
      <c r="R103" s="34">
        <f>Q103/60</f>
        <v>0.85694444444444451</v>
      </c>
      <c r="S103" s="35">
        <v>45749</v>
      </c>
      <c r="U103">
        <v>88</v>
      </c>
      <c r="V103">
        <v>113080</v>
      </c>
      <c r="W103" t="s">
        <v>65</v>
      </c>
      <c r="X103" t="s">
        <v>658</v>
      </c>
      <c r="Y103">
        <v>0</v>
      </c>
      <c r="Z103">
        <v>100000</v>
      </c>
      <c r="AA103">
        <v>13080</v>
      </c>
      <c r="AB103">
        <v>0</v>
      </c>
      <c r="AC103">
        <v>0</v>
      </c>
      <c r="AD103">
        <v>0</v>
      </c>
      <c r="AG103">
        <v>0</v>
      </c>
      <c r="AP103" t="s">
        <v>659</v>
      </c>
      <c r="AQ103" t="s">
        <v>108</v>
      </c>
      <c r="AR103" t="s">
        <v>13404</v>
      </c>
      <c r="AT103">
        <v>0</v>
      </c>
      <c r="AU103">
        <v>0</v>
      </c>
      <c r="AV103">
        <v>0</v>
      </c>
      <c r="AW103">
        <v>0</v>
      </c>
      <c r="AX103">
        <v>0</v>
      </c>
      <c r="AY103">
        <v>0</v>
      </c>
      <c r="BC103" t="s">
        <v>63</v>
      </c>
      <c r="BD103" t="s">
        <v>660</v>
      </c>
      <c r="BE103">
        <v>0</v>
      </c>
      <c r="BG103" t="s">
        <v>108</v>
      </c>
      <c r="BJ103" t="s">
        <v>661</v>
      </c>
    </row>
    <row r="104" spans="1:62" x14ac:dyDescent="0.35">
      <c r="A104" t="s">
        <v>662</v>
      </c>
      <c r="B104">
        <v>10000</v>
      </c>
      <c r="C104">
        <v>30000</v>
      </c>
      <c r="D104">
        <v>45750</v>
      </c>
      <c r="E104" t="s">
        <v>59</v>
      </c>
      <c r="F104" t="s">
        <v>663</v>
      </c>
      <c r="G104" t="s">
        <v>238</v>
      </c>
      <c r="I104">
        <v>2</v>
      </c>
      <c r="J104" t="s">
        <v>183</v>
      </c>
      <c r="K104">
        <v>60</v>
      </c>
      <c r="L104" t="s">
        <v>6048</v>
      </c>
      <c r="M104" t="s">
        <v>26408</v>
      </c>
      <c r="N104" t="s">
        <v>664</v>
      </c>
      <c r="O104" t="s">
        <v>3846</v>
      </c>
      <c r="P104">
        <v>3900</v>
      </c>
      <c r="Q104">
        <f t="shared" ref="Q104:Q111" si="20">(P104/50)+45</f>
        <v>123</v>
      </c>
      <c r="R104" s="34">
        <f t="shared" ref="R104:R111" si="21">Q104/60</f>
        <v>2.0499999999999998</v>
      </c>
      <c r="S104" s="35">
        <v>45749</v>
      </c>
      <c r="U104">
        <v>1</v>
      </c>
      <c r="V104">
        <v>3900</v>
      </c>
      <c r="W104" t="s">
        <v>65</v>
      </c>
      <c r="X104" t="s">
        <v>665</v>
      </c>
      <c r="Y104">
        <v>0</v>
      </c>
      <c r="Z104">
        <v>2000</v>
      </c>
      <c r="AA104">
        <v>1900</v>
      </c>
      <c r="AB104">
        <v>0</v>
      </c>
      <c r="AC104">
        <v>0</v>
      </c>
      <c r="AD104">
        <v>0</v>
      </c>
      <c r="AG104">
        <v>0</v>
      </c>
      <c r="AP104" t="s">
        <v>666</v>
      </c>
      <c r="AQ104" t="s">
        <v>162</v>
      </c>
      <c r="AR104" t="s">
        <v>8373</v>
      </c>
      <c r="AT104">
        <v>0</v>
      </c>
      <c r="AU104">
        <v>0</v>
      </c>
      <c r="AV104">
        <v>0</v>
      </c>
      <c r="AW104">
        <v>0</v>
      </c>
      <c r="AX104">
        <v>0</v>
      </c>
      <c r="AY104">
        <v>0</v>
      </c>
      <c r="BC104" t="s">
        <v>63</v>
      </c>
      <c r="BD104" t="s">
        <v>667</v>
      </c>
      <c r="BE104">
        <v>0</v>
      </c>
      <c r="BG104" t="s">
        <v>162</v>
      </c>
      <c r="BJ104" t="s">
        <v>242</v>
      </c>
    </row>
    <row r="105" spans="1:62" x14ac:dyDescent="0.35">
      <c r="A105" t="s">
        <v>668</v>
      </c>
      <c r="B105">
        <v>10000</v>
      </c>
      <c r="C105">
        <v>20000</v>
      </c>
      <c r="D105">
        <v>45750</v>
      </c>
      <c r="E105" t="s">
        <v>59</v>
      </c>
      <c r="F105" t="s">
        <v>669</v>
      </c>
      <c r="G105" t="s">
        <v>238</v>
      </c>
      <c r="I105">
        <v>2</v>
      </c>
      <c r="J105" t="s">
        <v>183</v>
      </c>
      <c r="K105">
        <v>60</v>
      </c>
      <c r="L105" t="s">
        <v>6048</v>
      </c>
      <c r="M105" t="s">
        <v>26408</v>
      </c>
      <c r="N105" t="s">
        <v>222</v>
      </c>
      <c r="O105" t="s">
        <v>3835</v>
      </c>
      <c r="P105">
        <v>18000</v>
      </c>
      <c r="Q105">
        <f t="shared" si="20"/>
        <v>405</v>
      </c>
      <c r="R105" s="34">
        <f t="shared" si="21"/>
        <v>6.75</v>
      </c>
      <c r="S105" s="35">
        <v>45749</v>
      </c>
      <c r="U105">
        <v>1</v>
      </c>
      <c r="V105">
        <v>18000</v>
      </c>
      <c r="W105" t="s">
        <v>65</v>
      </c>
      <c r="X105" t="s">
        <v>670</v>
      </c>
      <c r="Y105">
        <v>0</v>
      </c>
      <c r="Z105">
        <v>15000</v>
      </c>
      <c r="AA105">
        <v>3000</v>
      </c>
      <c r="AB105">
        <v>0</v>
      </c>
      <c r="AC105">
        <v>0</v>
      </c>
      <c r="AD105">
        <v>0</v>
      </c>
      <c r="AG105">
        <v>0</v>
      </c>
      <c r="AP105" t="s">
        <v>671</v>
      </c>
      <c r="AQ105" t="s">
        <v>162</v>
      </c>
      <c r="AR105" t="s">
        <v>8373</v>
      </c>
      <c r="AT105">
        <v>0</v>
      </c>
      <c r="AU105">
        <v>0</v>
      </c>
      <c r="AV105">
        <v>0</v>
      </c>
      <c r="AW105">
        <v>0</v>
      </c>
      <c r="AX105">
        <v>0</v>
      </c>
      <c r="AY105">
        <v>0</v>
      </c>
      <c r="BC105" t="s">
        <v>63</v>
      </c>
      <c r="BD105" t="s">
        <v>672</v>
      </c>
      <c r="BE105">
        <v>0</v>
      </c>
      <c r="BG105" t="s">
        <v>162</v>
      </c>
      <c r="BJ105" t="s">
        <v>242</v>
      </c>
    </row>
    <row r="106" spans="1:62" x14ac:dyDescent="0.35">
      <c r="A106" t="s">
        <v>673</v>
      </c>
      <c r="B106">
        <v>10000</v>
      </c>
      <c r="C106">
        <v>20000</v>
      </c>
      <c r="D106">
        <v>45749</v>
      </c>
      <c r="E106" t="s">
        <v>59</v>
      </c>
      <c r="F106" t="s">
        <v>198</v>
      </c>
      <c r="G106" t="s">
        <v>238</v>
      </c>
      <c r="I106">
        <v>2</v>
      </c>
      <c r="J106" t="s">
        <v>183</v>
      </c>
      <c r="K106">
        <v>60</v>
      </c>
      <c r="L106" t="s">
        <v>6048</v>
      </c>
      <c r="M106" t="s">
        <v>26408</v>
      </c>
      <c r="N106" t="s">
        <v>222</v>
      </c>
      <c r="O106" t="s">
        <v>3835</v>
      </c>
      <c r="P106">
        <v>2000</v>
      </c>
      <c r="Q106">
        <f t="shared" si="20"/>
        <v>85</v>
      </c>
      <c r="R106" s="34">
        <f t="shared" si="21"/>
        <v>1.4166666666666667</v>
      </c>
      <c r="S106" s="35">
        <v>45749</v>
      </c>
      <c r="U106">
        <v>1</v>
      </c>
      <c r="V106">
        <v>2000</v>
      </c>
      <c r="W106" t="s">
        <v>65</v>
      </c>
      <c r="X106" t="s">
        <v>674</v>
      </c>
      <c r="Y106">
        <v>0</v>
      </c>
      <c r="Z106">
        <v>1000</v>
      </c>
      <c r="AA106">
        <v>1000</v>
      </c>
      <c r="AB106">
        <v>0</v>
      </c>
      <c r="AC106">
        <v>0</v>
      </c>
      <c r="AD106">
        <v>0</v>
      </c>
      <c r="AG106">
        <v>0</v>
      </c>
      <c r="AP106" t="s">
        <v>675</v>
      </c>
      <c r="AQ106" t="s">
        <v>162</v>
      </c>
      <c r="AR106" t="s">
        <v>8373</v>
      </c>
      <c r="AT106">
        <v>0</v>
      </c>
      <c r="AU106">
        <v>0</v>
      </c>
      <c r="AV106">
        <v>0</v>
      </c>
      <c r="AW106">
        <v>0</v>
      </c>
      <c r="AX106">
        <v>0</v>
      </c>
      <c r="AY106">
        <v>0</v>
      </c>
      <c r="BC106" t="s">
        <v>63</v>
      </c>
      <c r="BD106" t="s">
        <v>676</v>
      </c>
      <c r="BE106">
        <v>0</v>
      </c>
      <c r="BG106" t="s">
        <v>162</v>
      </c>
      <c r="BJ106" t="s">
        <v>242</v>
      </c>
    </row>
    <row r="107" spans="1:62" x14ac:dyDescent="0.35">
      <c r="A107" t="s">
        <v>677</v>
      </c>
      <c r="B107">
        <v>10000</v>
      </c>
      <c r="C107">
        <v>20000</v>
      </c>
      <c r="D107">
        <v>45749</v>
      </c>
      <c r="E107" t="s">
        <v>59</v>
      </c>
      <c r="F107" t="s">
        <v>678</v>
      </c>
      <c r="G107" t="s">
        <v>238</v>
      </c>
      <c r="I107">
        <v>2</v>
      </c>
      <c r="J107" t="s">
        <v>183</v>
      </c>
      <c r="K107">
        <v>60</v>
      </c>
      <c r="L107" t="s">
        <v>6048</v>
      </c>
      <c r="M107" t="s">
        <v>26408</v>
      </c>
      <c r="N107" t="s">
        <v>664</v>
      </c>
      <c r="O107" t="s">
        <v>3846</v>
      </c>
      <c r="P107">
        <v>4000</v>
      </c>
      <c r="Q107">
        <f t="shared" si="20"/>
        <v>125</v>
      </c>
      <c r="R107" s="34">
        <f t="shared" si="21"/>
        <v>2.0833333333333335</v>
      </c>
      <c r="S107" s="35">
        <v>45749</v>
      </c>
      <c r="U107">
        <v>1</v>
      </c>
      <c r="V107">
        <v>4000</v>
      </c>
      <c r="W107" t="s">
        <v>65</v>
      </c>
      <c r="X107" t="s">
        <v>679</v>
      </c>
      <c r="Y107">
        <v>0</v>
      </c>
      <c r="Z107">
        <v>2000</v>
      </c>
      <c r="AA107">
        <v>2000</v>
      </c>
      <c r="AB107">
        <v>0</v>
      </c>
      <c r="AC107">
        <v>0</v>
      </c>
      <c r="AD107">
        <v>0</v>
      </c>
      <c r="AG107">
        <v>0</v>
      </c>
      <c r="AP107" t="s">
        <v>680</v>
      </c>
      <c r="AQ107" t="s">
        <v>162</v>
      </c>
      <c r="AR107" t="s">
        <v>8373</v>
      </c>
      <c r="AT107">
        <v>0</v>
      </c>
      <c r="AU107">
        <v>0</v>
      </c>
      <c r="AV107">
        <v>0</v>
      </c>
      <c r="AW107">
        <v>0</v>
      </c>
      <c r="AX107">
        <v>0</v>
      </c>
      <c r="AY107">
        <v>0</v>
      </c>
      <c r="BC107" t="s">
        <v>63</v>
      </c>
      <c r="BD107" t="s">
        <v>681</v>
      </c>
      <c r="BE107">
        <v>0</v>
      </c>
      <c r="BG107" t="s">
        <v>162</v>
      </c>
      <c r="BJ107" t="s">
        <v>242</v>
      </c>
    </row>
    <row r="108" spans="1:62" x14ac:dyDescent="0.35">
      <c r="A108" t="s">
        <v>682</v>
      </c>
      <c r="B108">
        <v>10000</v>
      </c>
      <c r="C108">
        <v>10000</v>
      </c>
      <c r="D108">
        <v>45750</v>
      </c>
      <c r="E108" t="s">
        <v>59</v>
      </c>
      <c r="F108" t="s">
        <v>683</v>
      </c>
      <c r="G108" t="s">
        <v>684</v>
      </c>
      <c r="I108">
        <v>1</v>
      </c>
      <c r="J108" t="s">
        <v>183</v>
      </c>
      <c r="K108">
        <v>22</v>
      </c>
      <c r="L108" t="s">
        <v>6063</v>
      </c>
      <c r="M108" t="s">
        <v>26405</v>
      </c>
      <c r="N108" t="s">
        <v>685</v>
      </c>
      <c r="O108" t="s">
        <v>3805</v>
      </c>
      <c r="P108">
        <v>1000</v>
      </c>
      <c r="Q108">
        <f t="shared" si="20"/>
        <v>65</v>
      </c>
      <c r="R108" s="34">
        <f t="shared" si="21"/>
        <v>1.0833333333333333</v>
      </c>
      <c r="S108" s="35">
        <v>45749</v>
      </c>
      <c r="U108">
        <v>1</v>
      </c>
      <c r="V108">
        <v>1000</v>
      </c>
      <c r="W108" t="s">
        <v>65</v>
      </c>
      <c r="X108" t="s">
        <v>686</v>
      </c>
      <c r="Y108">
        <v>0</v>
      </c>
      <c r="Z108">
        <v>1000</v>
      </c>
      <c r="AA108">
        <v>0</v>
      </c>
      <c r="AB108">
        <v>0</v>
      </c>
      <c r="AC108">
        <v>0</v>
      </c>
      <c r="AD108">
        <v>0</v>
      </c>
      <c r="AG108">
        <v>0</v>
      </c>
      <c r="AP108" t="s">
        <v>687</v>
      </c>
      <c r="AQ108" t="s">
        <v>688</v>
      </c>
      <c r="AR108" t="s">
        <v>24327</v>
      </c>
      <c r="AT108">
        <v>0</v>
      </c>
      <c r="AU108">
        <v>0</v>
      </c>
      <c r="AV108">
        <v>0</v>
      </c>
      <c r="AW108">
        <v>0</v>
      </c>
      <c r="AX108">
        <v>0</v>
      </c>
      <c r="AY108">
        <v>0</v>
      </c>
      <c r="BC108" t="s">
        <v>63</v>
      </c>
      <c r="BD108" t="s">
        <v>689</v>
      </c>
      <c r="BE108">
        <v>0</v>
      </c>
      <c r="BG108" t="s">
        <v>688</v>
      </c>
      <c r="BJ108" t="s">
        <v>690</v>
      </c>
    </row>
    <row r="109" spans="1:62" x14ac:dyDescent="0.35">
      <c r="A109" t="s">
        <v>691</v>
      </c>
      <c r="B109">
        <v>10000</v>
      </c>
      <c r="C109">
        <v>10000</v>
      </c>
      <c r="D109">
        <v>45749</v>
      </c>
      <c r="E109" t="s">
        <v>59</v>
      </c>
      <c r="F109" t="s">
        <v>692</v>
      </c>
      <c r="G109" t="s">
        <v>684</v>
      </c>
      <c r="I109">
        <v>1</v>
      </c>
      <c r="J109" t="s">
        <v>183</v>
      </c>
      <c r="K109">
        <v>22</v>
      </c>
      <c r="L109" t="s">
        <v>6063</v>
      </c>
      <c r="M109" t="s">
        <v>26405</v>
      </c>
      <c r="N109" t="s">
        <v>685</v>
      </c>
      <c r="O109" t="s">
        <v>3805</v>
      </c>
      <c r="P109">
        <v>1000</v>
      </c>
      <c r="Q109">
        <f t="shared" si="20"/>
        <v>65</v>
      </c>
      <c r="R109" s="34">
        <f t="shared" si="21"/>
        <v>1.0833333333333333</v>
      </c>
      <c r="S109" s="35">
        <v>45749</v>
      </c>
      <c r="U109">
        <v>1</v>
      </c>
      <c r="V109">
        <v>1000</v>
      </c>
      <c r="W109" t="s">
        <v>65</v>
      </c>
      <c r="X109" t="s">
        <v>693</v>
      </c>
      <c r="Y109">
        <v>0</v>
      </c>
      <c r="Z109">
        <v>1000</v>
      </c>
      <c r="AA109">
        <v>0</v>
      </c>
      <c r="AB109">
        <v>0</v>
      </c>
      <c r="AC109">
        <v>0</v>
      </c>
      <c r="AD109">
        <v>0</v>
      </c>
      <c r="AG109">
        <v>0</v>
      </c>
      <c r="AP109" t="s">
        <v>694</v>
      </c>
      <c r="AQ109" t="s">
        <v>688</v>
      </c>
      <c r="AR109" t="s">
        <v>24327</v>
      </c>
      <c r="AT109">
        <v>0</v>
      </c>
      <c r="AU109">
        <v>0</v>
      </c>
      <c r="AV109">
        <v>0</v>
      </c>
      <c r="AW109">
        <v>0</v>
      </c>
      <c r="AX109">
        <v>0</v>
      </c>
      <c r="AY109">
        <v>0</v>
      </c>
      <c r="BC109" t="s">
        <v>63</v>
      </c>
      <c r="BD109" t="s">
        <v>695</v>
      </c>
      <c r="BE109">
        <v>0</v>
      </c>
      <c r="BG109" t="s">
        <v>688</v>
      </c>
      <c r="BJ109" t="s">
        <v>690</v>
      </c>
    </row>
    <row r="110" spans="1:62" x14ac:dyDescent="0.35">
      <c r="A110" t="s">
        <v>696</v>
      </c>
      <c r="B110">
        <v>10000</v>
      </c>
      <c r="C110">
        <v>10000</v>
      </c>
      <c r="D110">
        <v>45750</v>
      </c>
      <c r="E110" t="s">
        <v>59</v>
      </c>
      <c r="F110" t="s">
        <v>683</v>
      </c>
      <c r="G110" t="s">
        <v>684</v>
      </c>
      <c r="I110">
        <v>1</v>
      </c>
      <c r="J110" t="s">
        <v>183</v>
      </c>
      <c r="K110">
        <v>22</v>
      </c>
      <c r="L110" t="s">
        <v>6063</v>
      </c>
      <c r="M110" t="s">
        <v>26405</v>
      </c>
      <c r="N110" t="s">
        <v>685</v>
      </c>
      <c r="O110" t="s">
        <v>3805</v>
      </c>
      <c r="P110">
        <v>2000</v>
      </c>
      <c r="Q110">
        <f t="shared" si="20"/>
        <v>85</v>
      </c>
      <c r="R110" s="34">
        <f t="shared" si="21"/>
        <v>1.4166666666666667</v>
      </c>
      <c r="S110" s="35">
        <v>45749</v>
      </c>
      <c r="U110">
        <v>1</v>
      </c>
      <c r="V110">
        <v>2000</v>
      </c>
      <c r="W110" t="s">
        <v>65</v>
      </c>
      <c r="X110" t="s">
        <v>697</v>
      </c>
      <c r="Y110">
        <v>0</v>
      </c>
      <c r="Z110">
        <v>2000</v>
      </c>
      <c r="AA110">
        <v>0</v>
      </c>
      <c r="AB110">
        <v>0</v>
      </c>
      <c r="AC110">
        <v>0</v>
      </c>
      <c r="AD110">
        <v>0</v>
      </c>
      <c r="AG110">
        <v>0</v>
      </c>
      <c r="AP110" t="s">
        <v>698</v>
      </c>
      <c r="AQ110" t="s">
        <v>688</v>
      </c>
      <c r="AR110" t="s">
        <v>24327</v>
      </c>
      <c r="AT110">
        <v>0</v>
      </c>
      <c r="AU110">
        <v>0</v>
      </c>
      <c r="AV110">
        <v>0</v>
      </c>
      <c r="AW110">
        <v>0</v>
      </c>
      <c r="AX110">
        <v>0</v>
      </c>
      <c r="AY110">
        <v>0</v>
      </c>
      <c r="BC110" t="s">
        <v>63</v>
      </c>
      <c r="BD110" t="s">
        <v>699</v>
      </c>
      <c r="BE110">
        <v>0</v>
      </c>
      <c r="BG110" t="s">
        <v>688</v>
      </c>
      <c r="BJ110" t="s">
        <v>690</v>
      </c>
    </row>
    <row r="111" spans="1:62" x14ac:dyDescent="0.35">
      <c r="A111" t="s">
        <v>700</v>
      </c>
      <c r="B111">
        <v>10000</v>
      </c>
      <c r="C111">
        <v>10000</v>
      </c>
      <c r="D111">
        <v>45749</v>
      </c>
      <c r="E111" t="s">
        <v>59</v>
      </c>
      <c r="F111" t="s">
        <v>701</v>
      </c>
      <c r="G111" t="s">
        <v>702</v>
      </c>
      <c r="I111">
        <v>1</v>
      </c>
      <c r="J111" t="s">
        <v>183</v>
      </c>
      <c r="K111">
        <v>22</v>
      </c>
      <c r="L111" t="s">
        <v>6063</v>
      </c>
      <c r="M111" t="s">
        <v>26405</v>
      </c>
      <c r="N111" t="s">
        <v>685</v>
      </c>
      <c r="O111" t="s">
        <v>3805</v>
      </c>
      <c r="P111">
        <v>7000</v>
      </c>
      <c r="Q111">
        <f t="shared" si="20"/>
        <v>185</v>
      </c>
      <c r="R111" s="34">
        <f t="shared" si="21"/>
        <v>3.0833333333333335</v>
      </c>
      <c r="S111" s="35">
        <v>45749</v>
      </c>
      <c r="U111">
        <v>1</v>
      </c>
      <c r="V111">
        <v>7000</v>
      </c>
      <c r="W111" t="s">
        <v>65</v>
      </c>
      <c r="X111" t="s">
        <v>703</v>
      </c>
      <c r="Y111">
        <v>0</v>
      </c>
      <c r="Z111">
        <v>7000</v>
      </c>
      <c r="AA111">
        <v>0</v>
      </c>
      <c r="AB111">
        <v>0</v>
      </c>
      <c r="AC111">
        <v>0</v>
      </c>
      <c r="AD111">
        <v>0</v>
      </c>
      <c r="AG111">
        <v>0</v>
      </c>
      <c r="AP111" t="s">
        <v>704</v>
      </c>
      <c r="AQ111" t="s">
        <v>465</v>
      </c>
      <c r="AR111" t="s">
        <v>15009</v>
      </c>
      <c r="AT111">
        <v>0</v>
      </c>
      <c r="AU111">
        <v>0</v>
      </c>
      <c r="AV111">
        <v>0</v>
      </c>
      <c r="AW111">
        <v>0</v>
      </c>
      <c r="AX111">
        <v>0</v>
      </c>
      <c r="AY111">
        <v>0</v>
      </c>
      <c r="BC111" t="s">
        <v>63</v>
      </c>
      <c r="BD111" t="s">
        <v>705</v>
      </c>
      <c r="BE111">
        <v>0</v>
      </c>
      <c r="BG111" t="s">
        <v>465</v>
      </c>
      <c r="BJ111" t="s">
        <v>706</v>
      </c>
    </row>
    <row r="112" spans="1:62" x14ac:dyDescent="0.35">
      <c r="A112" t="s">
        <v>707</v>
      </c>
      <c r="B112">
        <v>10000</v>
      </c>
      <c r="C112">
        <v>10000</v>
      </c>
      <c r="D112">
        <v>45750</v>
      </c>
      <c r="E112" t="s">
        <v>59</v>
      </c>
      <c r="F112">
        <v>0.42506944444444444</v>
      </c>
      <c r="G112" t="s">
        <v>351</v>
      </c>
      <c r="I112">
        <v>1</v>
      </c>
      <c r="J112" t="s">
        <v>183</v>
      </c>
      <c r="K112">
        <v>78</v>
      </c>
      <c r="L112" t="s">
        <v>6047</v>
      </c>
      <c r="M112" t="s">
        <v>26405</v>
      </c>
      <c r="N112" t="s">
        <v>216</v>
      </c>
      <c r="O112" t="s">
        <v>3803</v>
      </c>
      <c r="P112">
        <v>6000</v>
      </c>
      <c r="Q112">
        <f>(P112/40)+45</f>
        <v>195</v>
      </c>
      <c r="R112" s="34">
        <f>Q112/60</f>
        <v>3.25</v>
      </c>
      <c r="S112" s="35">
        <v>45749</v>
      </c>
      <c r="U112">
        <v>1</v>
      </c>
      <c r="V112">
        <v>6000</v>
      </c>
      <c r="W112" t="s">
        <v>65</v>
      </c>
      <c r="X112" t="s">
        <v>708</v>
      </c>
      <c r="Y112">
        <v>0</v>
      </c>
      <c r="Z112">
        <v>6000</v>
      </c>
      <c r="AA112">
        <v>0</v>
      </c>
      <c r="AB112">
        <v>0</v>
      </c>
      <c r="AC112">
        <v>0</v>
      </c>
      <c r="AD112">
        <v>0</v>
      </c>
      <c r="AG112">
        <v>0</v>
      </c>
      <c r="AP112" t="s">
        <v>709</v>
      </c>
      <c r="AQ112" t="s">
        <v>355</v>
      </c>
      <c r="AR112" t="s">
        <v>14698</v>
      </c>
      <c r="AT112">
        <v>0</v>
      </c>
      <c r="AU112">
        <v>0</v>
      </c>
      <c r="AV112">
        <v>0</v>
      </c>
      <c r="AW112">
        <v>0</v>
      </c>
      <c r="AX112">
        <v>0</v>
      </c>
      <c r="AY112">
        <v>0</v>
      </c>
      <c r="BC112" t="s">
        <v>63</v>
      </c>
      <c r="BD112" t="s">
        <v>710</v>
      </c>
      <c r="BE112">
        <v>0</v>
      </c>
      <c r="BG112" t="s">
        <v>355</v>
      </c>
      <c r="BJ112" t="s">
        <v>711</v>
      </c>
    </row>
    <row r="113" spans="1:62" x14ac:dyDescent="0.35">
      <c r="A113" t="s">
        <v>475</v>
      </c>
      <c r="B113">
        <v>10000</v>
      </c>
      <c r="C113">
        <v>20000</v>
      </c>
      <c r="D113">
        <v>45754</v>
      </c>
      <c r="E113" t="s">
        <v>59</v>
      </c>
      <c r="F113" t="s">
        <v>476</v>
      </c>
      <c r="G113">
        <v>10620258046</v>
      </c>
      <c r="I113">
        <v>2</v>
      </c>
      <c r="J113" t="s">
        <v>183</v>
      </c>
      <c r="K113">
        <v>77</v>
      </c>
      <c r="L113" t="s">
        <v>6043</v>
      </c>
      <c r="M113" t="s">
        <v>26407</v>
      </c>
      <c r="N113" t="s">
        <v>192</v>
      </c>
      <c r="O113" t="s">
        <v>3848</v>
      </c>
      <c r="P113">
        <v>1285</v>
      </c>
      <c r="Q113">
        <f t="shared" ref="Q113:Q116" si="22">(P113/60)+30</f>
        <v>51.416666666666671</v>
      </c>
      <c r="R113" s="34">
        <f t="shared" ref="R113:R118" si="23">Q113/60</f>
        <v>0.85694444444444451</v>
      </c>
      <c r="S113" s="35">
        <v>45749</v>
      </c>
      <c r="U113">
        <v>88</v>
      </c>
      <c r="V113">
        <v>113080</v>
      </c>
      <c r="W113" t="s">
        <v>65</v>
      </c>
      <c r="X113" t="s">
        <v>478</v>
      </c>
      <c r="Y113">
        <v>0</v>
      </c>
      <c r="Z113">
        <v>100000</v>
      </c>
      <c r="AA113">
        <v>13080</v>
      </c>
      <c r="AB113">
        <v>0</v>
      </c>
      <c r="AC113">
        <v>0</v>
      </c>
      <c r="AD113">
        <v>0</v>
      </c>
      <c r="AG113">
        <v>0</v>
      </c>
      <c r="AP113" t="s">
        <v>479</v>
      </c>
      <c r="AQ113" t="s">
        <v>108</v>
      </c>
      <c r="AR113" t="s">
        <v>13404</v>
      </c>
      <c r="AT113">
        <v>0</v>
      </c>
      <c r="AU113">
        <v>0</v>
      </c>
      <c r="AV113">
        <v>0</v>
      </c>
      <c r="AW113">
        <v>0</v>
      </c>
      <c r="AX113">
        <v>0</v>
      </c>
      <c r="AY113">
        <v>0</v>
      </c>
      <c r="BC113" t="s">
        <v>63</v>
      </c>
      <c r="BD113" t="s">
        <v>4468</v>
      </c>
      <c r="BE113">
        <v>0</v>
      </c>
      <c r="BG113" t="s">
        <v>108</v>
      </c>
      <c r="BJ113" t="s">
        <v>480</v>
      </c>
    </row>
    <row r="114" spans="1:62" x14ac:dyDescent="0.35">
      <c r="A114" t="s">
        <v>481</v>
      </c>
      <c r="B114">
        <v>10000</v>
      </c>
      <c r="C114">
        <v>20000</v>
      </c>
      <c r="D114">
        <v>45754</v>
      </c>
      <c r="E114" t="s">
        <v>59</v>
      </c>
      <c r="F114" t="s">
        <v>482</v>
      </c>
      <c r="G114">
        <v>10620258046</v>
      </c>
      <c r="I114">
        <v>2</v>
      </c>
      <c r="J114" t="s">
        <v>183</v>
      </c>
      <c r="K114">
        <v>77</v>
      </c>
      <c r="L114" t="s">
        <v>6043</v>
      </c>
      <c r="M114" t="s">
        <v>26407</v>
      </c>
      <c r="N114" t="s">
        <v>192</v>
      </c>
      <c r="O114" t="s">
        <v>3848</v>
      </c>
      <c r="P114">
        <v>1285</v>
      </c>
      <c r="Q114">
        <f t="shared" si="22"/>
        <v>51.416666666666671</v>
      </c>
      <c r="R114" s="34">
        <f t="shared" si="23"/>
        <v>0.85694444444444451</v>
      </c>
      <c r="S114" s="35">
        <v>45749</v>
      </c>
      <c r="U114">
        <v>88</v>
      </c>
      <c r="V114">
        <v>113080</v>
      </c>
      <c r="W114" t="s">
        <v>65</v>
      </c>
      <c r="X114" t="s">
        <v>483</v>
      </c>
      <c r="Y114">
        <v>0</v>
      </c>
      <c r="Z114">
        <v>100000</v>
      </c>
      <c r="AA114">
        <v>13080</v>
      </c>
      <c r="AB114">
        <v>0</v>
      </c>
      <c r="AC114">
        <v>0</v>
      </c>
      <c r="AD114">
        <v>0</v>
      </c>
      <c r="AG114">
        <v>0</v>
      </c>
      <c r="AP114" t="s">
        <v>484</v>
      </c>
      <c r="AQ114" t="s">
        <v>108</v>
      </c>
      <c r="AR114" t="s">
        <v>13404</v>
      </c>
      <c r="AT114">
        <v>0</v>
      </c>
      <c r="AU114">
        <v>0</v>
      </c>
      <c r="AV114">
        <v>0</v>
      </c>
      <c r="AW114">
        <v>0</v>
      </c>
      <c r="AX114">
        <v>0</v>
      </c>
      <c r="AY114">
        <v>0</v>
      </c>
      <c r="BC114" t="s">
        <v>63</v>
      </c>
      <c r="BD114" t="s">
        <v>4469</v>
      </c>
      <c r="BE114">
        <v>0</v>
      </c>
      <c r="BG114" t="s">
        <v>108</v>
      </c>
      <c r="BJ114" t="s">
        <v>485</v>
      </c>
    </row>
    <row r="115" spans="1:62" x14ac:dyDescent="0.35">
      <c r="A115" t="s">
        <v>486</v>
      </c>
      <c r="B115">
        <v>10000</v>
      </c>
      <c r="C115">
        <v>20000</v>
      </c>
      <c r="D115">
        <v>45754</v>
      </c>
      <c r="E115" t="s">
        <v>59</v>
      </c>
      <c r="F115" t="s">
        <v>487</v>
      </c>
      <c r="G115">
        <v>10656256096</v>
      </c>
      <c r="I115">
        <v>2</v>
      </c>
      <c r="J115" t="s">
        <v>183</v>
      </c>
      <c r="K115">
        <v>77</v>
      </c>
      <c r="L115" t="s">
        <v>6043</v>
      </c>
      <c r="M115" t="s">
        <v>26407</v>
      </c>
      <c r="N115" t="s">
        <v>192</v>
      </c>
      <c r="O115" t="s">
        <v>3848</v>
      </c>
      <c r="P115">
        <v>1285</v>
      </c>
      <c r="Q115">
        <f t="shared" si="22"/>
        <v>51.416666666666671</v>
      </c>
      <c r="R115" s="34">
        <f t="shared" si="23"/>
        <v>0.85694444444444451</v>
      </c>
      <c r="S115" s="35">
        <v>45749</v>
      </c>
      <c r="U115">
        <v>88</v>
      </c>
      <c r="V115">
        <v>113080</v>
      </c>
      <c r="W115" t="s">
        <v>65</v>
      </c>
      <c r="X115" t="s">
        <v>488</v>
      </c>
      <c r="Y115">
        <v>0</v>
      </c>
      <c r="Z115">
        <v>100000</v>
      </c>
      <c r="AA115">
        <v>13080</v>
      </c>
      <c r="AB115">
        <v>0</v>
      </c>
      <c r="AC115">
        <v>0</v>
      </c>
      <c r="AD115">
        <v>0</v>
      </c>
      <c r="AG115">
        <v>0</v>
      </c>
      <c r="AP115" t="s">
        <v>489</v>
      </c>
      <c r="AQ115" t="s">
        <v>108</v>
      </c>
      <c r="AR115" t="s">
        <v>13404</v>
      </c>
      <c r="AT115">
        <v>0</v>
      </c>
      <c r="AU115">
        <v>0</v>
      </c>
      <c r="AV115">
        <v>0</v>
      </c>
      <c r="AW115">
        <v>0</v>
      </c>
      <c r="AX115">
        <v>0</v>
      </c>
      <c r="AY115">
        <v>0</v>
      </c>
      <c r="BC115" t="s">
        <v>63</v>
      </c>
      <c r="BD115" t="s">
        <v>4470</v>
      </c>
      <c r="BE115">
        <v>0</v>
      </c>
      <c r="BG115" t="s">
        <v>108</v>
      </c>
      <c r="BJ115" t="s">
        <v>490</v>
      </c>
    </row>
    <row r="116" spans="1:62" x14ac:dyDescent="0.35">
      <c r="A116" t="s">
        <v>491</v>
      </c>
      <c r="B116">
        <v>10000</v>
      </c>
      <c r="C116">
        <v>20000</v>
      </c>
      <c r="D116">
        <v>45754</v>
      </c>
      <c r="E116" t="s">
        <v>59</v>
      </c>
      <c r="F116" t="s">
        <v>492</v>
      </c>
      <c r="G116">
        <v>10620258039</v>
      </c>
      <c r="I116">
        <v>2</v>
      </c>
      <c r="J116" t="s">
        <v>183</v>
      </c>
      <c r="K116">
        <v>77</v>
      </c>
      <c r="L116" t="s">
        <v>6043</v>
      </c>
      <c r="M116" t="s">
        <v>26407</v>
      </c>
      <c r="N116" t="s">
        <v>192</v>
      </c>
      <c r="O116" t="s">
        <v>3848</v>
      </c>
      <c r="P116">
        <v>2884</v>
      </c>
      <c r="Q116">
        <f t="shared" si="22"/>
        <v>78.066666666666663</v>
      </c>
      <c r="R116" s="34">
        <f t="shared" si="23"/>
        <v>1.3011111111111111</v>
      </c>
      <c r="S116" s="35">
        <v>45749</v>
      </c>
      <c r="U116">
        <v>77</v>
      </c>
      <c r="V116">
        <v>222068</v>
      </c>
      <c r="W116" t="s">
        <v>65</v>
      </c>
      <c r="X116" t="s">
        <v>494</v>
      </c>
      <c r="Y116">
        <v>0</v>
      </c>
      <c r="Z116">
        <v>200000</v>
      </c>
      <c r="AA116">
        <v>22068</v>
      </c>
      <c r="AB116">
        <v>0</v>
      </c>
      <c r="AC116">
        <v>0</v>
      </c>
      <c r="AD116">
        <v>0</v>
      </c>
      <c r="AG116">
        <v>0</v>
      </c>
      <c r="AP116" t="s">
        <v>495</v>
      </c>
      <c r="AQ116" t="s">
        <v>108</v>
      </c>
      <c r="AR116" t="s">
        <v>13404</v>
      </c>
      <c r="AT116">
        <v>0</v>
      </c>
      <c r="AU116">
        <v>0</v>
      </c>
      <c r="AV116">
        <v>0</v>
      </c>
      <c r="AW116">
        <v>0</v>
      </c>
      <c r="AX116">
        <v>0</v>
      </c>
      <c r="AY116">
        <v>0</v>
      </c>
      <c r="BC116" t="s">
        <v>63</v>
      </c>
      <c r="BD116" t="s">
        <v>4471</v>
      </c>
      <c r="BE116">
        <v>0</v>
      </c>
      <c r="BG116" t="s">
        <v>108</v>
      </c>
      <c r="BJ116" t="s">
        <v>496</v>
      </c>
    </row>
    <row r="117" spans="1:62" x14ac:dyDescent="0.35">
      <c r="A117" t="s">
        <v>712</v>
      </c>
      <c r="B117">
        <v>10000</v>
      </c>
      <c r="C117">
        <v>10000</v>
      </c>
      <c r="D117">
        <v>45749</v>
      </c>
      <c r="E117" t="s">
        <v>59</v>
      </c>
      <c r="F117">
        <v>0.47378472222222223</v>
      </c>
      <c r="G117" t="s">
        <v>713</v>
      </c>
      <c r="I117">
        <v>1</v>
      </c>
      <c r="J117" t="s">
        <v>183</v>
      </c>
      <c r="K117">
        <v>65</v>
      </c>
      <c r="L117" t="s">
        <v>6054</v>
      </c>
      <c r="M117" t="s">
        <v>26408</v>
      </c>
      <c r="N117" t="s">
        <v>340</v>
      </c>
      <c r="O117" t="s">
        <v>3854</v>
      </c>
      <c r="P117">
        <v>112</v>
      </c>
      <c r="Q117">
        <f t="shared" ref="Q117:Q118" si="24">(P117/40)+45</f>
        <v>47.8</v>
      </c>
      <c r="R117" s="34">
        <f t="shared" si="23"/>
        <v>0.79666666666666663</v>
      </c>
      <c r="S117" s="35">
        <v>45749</v>
      </c>
      <c r="U117">
        <v>90</v>
      </c>
      <c r="V117">
        <v>10080</v>
      </c>
      <c r="W117" t="s">
        <v>65</v>
      </c>
      <c r="X117" t="s">
        <v>714</v>
      </c>
      <c r="Y117">
        <v>0</v>
      </c>
      <c r="Z117">
        <v>10000</v>
      </c>
      <c r="AA117">
        <v>80</v>
      </c>
      <c r="AB117">
        <v>0</v>
      </c>
      <c r="AC117">
        <v>0</v>
      </c>
      <c r="AD117">
        <v>0</v>
      </c>
      <c r="AG117">
        <v>0</v>
      </c>
      <c r="AP117" t="s">
        <v>715</v>
      </c>
      <c r="AQ117" t="s">
        <v>622</v>
      </c>
      <c r="AR117" t="s">
        <v>24955</v>
      </c>
      <c r="AT117">
        <v>0</v>
      </c>
      <c r="AU117">
        <v>0</v>
      </c>
      <c r="AV117">
        <v>0</v>
      </c>
      <c r="AW117">
        <v>0</v>
      </c>
      <c r="AX117">
        <v>0</v>
      </c>
      <c r="AY117">
        <v>0</v>
      </c>
      <c r="BC117" t="s">
        <v>63</v>
      </c>
      <c r="BD117" t="s">
        <v>716</v>
      </c>
      <c r="BE117">
        <v>0</v>
      </c>
      <c r="BG117" t="s">
        <v>622</v>
      </c>
      <c r="BJ117" t="s">
        <v>717</v>
      </c>
    </row>
    <row r="118" spans="1:62" x14ac:dyDescent="0.35">
      <c r="A118" t="s">
        <v>718</v>
      </c>
      <c r="B118">
        <v>10000</v>
      </c>
      <c r="C118">
        <v>10000</v>
      </c>
      <c r="D118">
        <v>45749</v>
      </c>
      <c r="E118" t="s">
        <v>59</v>
      </c>
      <c r="F118" t="s">
        <v>701</v>
      </c>
      <c r="G118" t="s">
        <v>719</v>
      </c>
      <c r="I118">
        <v>1</v>
      </c>
      <c r="J118" t="s">
        <v>183</v>
      </c>
      <c r="K118">
        <v>78</v>
      </c>
      <c r="L118" t="s">
        <v>6047</v>
      </c>
      <c r="M118" t="s">
        <v>26405</v>
      </c>
      <c r="N118" t="s">
        <v>216</v>
      </c>
      <c r="O118" t="s">
        <v>3803</v>
      </c>
      <c r="P118">
        <v>3500</v>
      </c>
      <c r="Q118">
        <f t="shared" si="24"/>
        <v>132.5</v>
      </c>
      <c r="R118" s="34">
        <f t="shared" si="23"/>
        <v>2.2083333333333335</v>
      </c>
      <c r="S118" s="35">
        <v>45749</v>
      </c>
      <c r="U118">
        <v>1</v>
      </c>
      <c r="V118">
        <v>3500</v>
      </c>
      <c r="W118" t="s">
        <v>65</v>
      </c>
      <c r="X118" t="s">
        <v>720</v>
      </c>
      <c r="Y118">
        <v>0</v>
      </c>
      <c r="Z118">
        <v>3500</v>
      </c>
      <c r="AA118">
        <v>0</v>
      </c>
      <c r="AB118">
        <v>0</v>
      </c>
      <c r="AC118">
        <v>0</v>
      </c>
      <c r="AD118">
        <v>0</v>
      </c>
      <c r="AG118">
        <v>0</v>
      </c>
      <c r="AP118" t="s">
        <v>721</v>
      </c>
      <c r="AQ118" t="s">
        <v>622</v>
      </c>
      <c r="AR118" t="s">
        <v>24955</v>
      </c>
      <c r="AT118">
        <v>0</v>
      </c>
      <c r="AU118">
        <v>0</v>
      </c>
      <c r="AV118">
        <v>0</v>
      </c>
      <c r="AW118">
        <v>0</v>
      </c>
      <c r="AX118">
        <v>0</v>
      </c>
      <c r="AY118">
        <v>0</v>
      </c>
      <c r="BC118" t="s">
        <v>63</v>
      </c>
      <c r="BD118" t="s">
        <v>722</v>
      </c>
      <c r="BE118">
        <v>0</v>
      </c>
      <c r="BG118" t="s">
        <v>622</v>
      </c>
      <c r="BJ118" t="s">
        <v>723</v>
      </c>
    </row>
    <row r="119" spans="1:62" x14ac:dyDescent="0.35">
      <c r="A119" t="s">
        <v>724</v>
      </c>
      <c r="B119">
        <v>10000</v>
      </c>
      <c r="C119">
        <v>10000</v>
      </c>
      <c r="D119">
        <v>45750</v>
      </c>
      <c r="E119" t="s">
        <v>59</v>
      </c>
      <c r="F119" t="s">
        <v>725</v>
      </c>
      <c r="G119" t="s">
        <v>726</v>
      </c>
      <c r="I119">
        <v>1</v>
      </c>
      <c r="J119" t="s">
        <v>183</v>
      </c>
      <c r="K119">
        <v>72</v>
      </c>
      <c r="L119" t="s">
        <v>6056</v>
      </c>
      <c r="M119" t="s">
        <v>26406</v>
      </c>
      <c r="N119" t="s">
        <v>161</v>
      </c>
      <c r="O119" t="s">
        <v>3853</v>
      </c>
      <c r="P119">
        <v>1459</v>
      </c>
      <c r="S119" s="35">
        <v>45749</v>
      </c>
      <c r="U119">
        <v>24</v>
      </c>
      <c r="V119">
        <v>35016</v>
      </c>
      <c r="W119" t="s">
        <v>65</v>
      </c>
      <c r="X119" t="s">
        <v>727</v>
      </c>
      <c r="Y119">
        <v>0</v>
      </c>
      <c r="Z119">
        <v>30000</v>
      </c>
      <c r="AA119">
        <v>5016</v>
      </c>
      <c r="AB119">
        <v>0</v>
      </c>
      <c r="AC119">
        <v>0</v>
      </c>
      <c r="AD119">
        <v>0</v>
      </c>
      <c r="AG119">
        <v>0</v>
      </c>
      <c r="AP119" t="s">
        <v>728</v>
      </c>
      <c r="AQ119" t="s">
        <v>729</v>
      </c>
      <c r="AR119" t="s">
        <v>14138</v>
      </c>
      <c r="AT119">
        <v>0</v>
      </c>
      <c r="AU119">
        <v>0</v>
      </c>
      <c r="AV119">
        <v>0</v>
      </c>
      <c r="AW119">
        <v>0</v>
      </c>
      <c r="AX119">
        <v>0</v>
      </c>
      <c r="AY119">
        <v>0</v>
      </c>
      <c r="BC119" t="s">
        <v>63</v>
      </c>
      <c r="BD119" t="s">
        <v>730</v>
      </c>
      <c r="BE119">
        <v>0</v>
      </c>
      <c r="BG119" t="s">
        <v>729</v>
      </c>
      <c r="BJ119" t="s">
        <v>731</v>
      </c>
    </row>
    <row r="120" spans="1:62" x14ac:dyDescent="0.35">
      <c r="A120" t="s">
        <v>497</v>
      </c>
      <c r="B120">
        <v>10000</v>
      </c>
      <c r="C120">
        <v>20000</v>
      </c>
      <c r="D120">
        <v>45754</v>
      </c>
      <c r="E120" t="s">
        <v>59</v>
      </c>
      <c r="F120" t="s">
        <v>498</v>
      </c>
      <c r="G120">
        <v>10620258046</v>
      </c>
      <c r="I120">
        <v>2</v>
      </c>
      <c r="J120" t="s">
        <v>183</v>
      </c>
      <c r="K120">
        <v>77</v>
      </c>
      <c r="L120" t="s">
        <v>6043</v>
      </c>
      <c r="M120" t="s">
        <v>26407</v>
      </c>
      <c r="N120" t="s">
        <v>192</v>
      </c>
      <c r="O120" t="s">
        <v>3848</v>
      </c>
      <c r="P120">
        <v>1285</v>
      </c>
      <c r="Q120">
        <f>(P120/60)+30</f>
        <v>51.416666666666671</v>
      </c>
      <c r="R120" s="34">
        <f>Q120/60</f>
        <v>0.85694444444444451</v>
      </c>
      <c r="S120" s="35">
        <v>45749</v>
      </c>
      <c r="U120">
        <v>88</v>
      </c>
      <c r="V120">
        <v>113080</v>
      </c>
      <c r="W120" t="s">
        <v>65</v>
      </c>
      <c r="X120" t="s">
        <v>499</v>
      </c>
      <c r="Y120">
        <v>0</v>
      </c>
      <c r="Z120">
        <v>100000</v>
      </c>
      <c r="AA120">
        <v>13080</v>
      </c>
      <c r="AB120">
        <v>0</v>
      </c>
      <c r="AC120">
        <v>0</v>
      </c>
      <c r="AD120">
        <v>0</v>
      </c>
      <c r="AG120">
        <v>0</v>
      </c>
      <c r="AP120" t="s">
        <v>500</v>
      </c>
      <c r="AQ120" t="s">
        <v>108</v>
      </c>
      <c r="AR120" t="s">
        <v>13404</v>
      </c>
      <c r="AT120">
        <v>0</v>
      </c>
      <c r="AU120">
        <v>0</v>
      </c>
      <c r="AV120">
        <v>0</v>
      </c>
      <c r="AW120">
        <v>0</v>
      </c>
      <c r="AX120">
        <v>0</v>
      </c>
      <c r="AY120">
        <v>0</v>
      </c>
      <c r="BC120" t="s">
        <v>63</v>
      </c>
      <c r="BD120" t="s">
        <v>4472</v>
      </c>
      <c r="BE120">
        <v>0</v>
      </c>
      <c r="BG120" t="s">
        <v>108</v>
      </c>
      <c r="BJ120" t="s">
        <v>501</v>
      </c>
    </row>
    <row r="121" spans="1:62" x14ac:dyDescent="0.35">
      <c r="A121" t="s">
        <v>732</v>
      </c>
      <c r="B121">
        <v>10000</v>
      </c>
      <c r="C121">
        <v>20000</v>
      </c>
      <c r="D121">
        <v>45750</v>
      </c>
      <c r="E121" t="s">
        <v>59</v>
      </c>
      <c r="F121" t="s">
        <v>733</v>
      </c>
      <c r="G121" t="s">
        <v>734</v>
      </c>
      <c r="I121">
        <v>2</v>
      </c>
      <c r="J121" t="s">
        <v>183</v>
      </c>
      <c r="K121">
        <v>100</v>
      </c>
      <c r="L121" t="s">
        <v>6052</v>
      </c>
      <c r="M121" t="s">
        <v>26409</v>
      </c>
      <c r="N121" t="s">
        <v>281</v>
      </c>
      <c r="O121" t="s">
        <v>3851</v>
      </c>
      <c r="P121">
        <v>700</v>
      </c>
      <c r="S121" s="35">
        <v>45749</v>
      </c>
      <c r="U121">
        <v>1</v>
      </c>
      <c r="V121">
        <v>700</v>
      </c>
      <c r="W121" t="s">
        <v>65</v>
      </c>
      <c r="X121">
        <v>107176710001</v>
      </c>
      <c r="Y121">
        <v>0</v>
      </c>
      <c r="Z121">
        <v>500</v>
      </c>
      <c r="AA121">
        <v>200</v>
      </c>
      <c r="AB121">
        <v>0</v>
      </c>
      <c r="AC121">
        <v>0</v>
      </c>
      <c r="AD121">
        <v>0</v>
      </c>
      <c r="AG121">
        <v>0</v>
      </c>
      <c r="AP121">
        <v>10717671</v>
      </c>
      <c r="AQ121" t="s">
        <v>282</v>
      </c>
      <c r="AR121" t="s">
        <v>14518</v>
      </c>
      <c r="AT121">
        <v>0</v>
      </c>
      <c r="AU121">
        <v>0</v>
      </c>
      <c r="AV121">
        <v>0</v>
      </c>
      <c r="AW121">
        <v>0</v>
      </c>
      <c r="AX121">
        <v>0</v>
      </c>
      <c r="AY121">
        <v>0</v>
      </c>
      <c r="BC121" t="s">
        <v>63</v>
      </c>
      <c r="BD121" t="s">
        <v>735</v>
      </c>
      <c r="BE121">
        <v>0</v>
      </c>
      <c r="BG121" t="s">
        <v>282</v>
      </c>
      <c r="BJ121" t="s">
        <v>736</v>
      </c>
    </row>
    <row r="122" spans="1:62" x14ac:dyDescent="0.35">
      <c r="A122" t="s">
        <v>737</v>
      </c>
      <c r="B122">
        <v>10000</v>
      </c>
      <c r="C122">
        <v>10000</v>
      </c>
      <c r="D122">
        <v>45751</v>
      </c>
      <c r="E122" t="s">
        <v>59</v>
      </c>
      <c r="F122" t="s">
        <v>738</v>
      </c>
      <c r="G122">
        <v>501060725</v>
      </c>
      <c r="I122">
        <v>1</v>
      </c>
      <c r="J122" t="s">
        <v>183</v>
      </c>
      <c r="K122">
        <v>31</v>
      </c>
      <c r="L122" t="s">
        <v>6061</v>
      </c>
      <c r="M122" t="s">
        <v>26405</v>
      </c>
      <c r="N122" t="s">
        <v>739</v>
      </c>
      <c r="O122" t="s">
        <v>3806</v>
      </c>
      <c r="P122">
        <v>5000</v>
      </c>
      <c r="Q122">
        <f>(P122/40)+45</f>
        <v>170</v>
      </c>
      <c r="R122" s="34">
        <f>Q122/60</f>
        <v>2.8333333333333335</v>
      </c>
      <c r="S122" s="35">
        <v>45749</v>
      </c>
      <c r="U122">
        <v>1</v>
      </c>
      <c r="V122">
        <v>5000</v>
      </c>
      <c r="W122" t="s">
        <v>65</v>
      </c>
      <c r="X122" t="s">
        <v>740</v>
      </c>
      <c r="Y122">
        <v>0</v>
      </c>
      <c r="Z122">
        <v>5000</v>
      </c>
      <c r="AA122">
        <v>0</v>
      </c>
      <c r="AB122">
        <v>0</v>
      </c>
      <c r="AC122">
        <v>0</v>
      </c>
      <c r="AD122">
        <v>0</v>
      </c>
      <c r="AG122">
        <v>0</v>
      </c>
      <c r="AP122" t="s">
        <v>741</v>
      </c>
      <c r="AQ122" t="s">
        <v>742</v>
      </c>
      <c r="AR122" t="s">
        <v>14125</v>
      </c>
      <c r="AT122">
        <v>0</v>
      </c>
      <c r="AU122">
        <v>0</v>
      </c>
      <c r="AV122">
        <v>0</v>
      </c>
      <c r="AW122">
        <v>0</v>
      </c>
      <c r="AX122">
        <v>0</v>
      </c>
      <c r="AY122">
        <v>0</v>
      </c>
      <c r="BC122" t="s">
        <v>63</v>
      </c>
      <c r="BD122" t="s">
        <v>743</v>
      </c>
      <c r="BE122">
        <v>0</v>
      </c>
      <c r="BG122" t="s">
        <v>742</v>
      </c>
      <c r="BJ122" t="s">
        <v>744</v>
      </c>
    </row>
    <row r="123" spans="1:62" x14ac:dyDescent="0.35">
      <c r="A123" t="s">
        <v>502</v>
      </c>
      <c r="B123">
        <v>10000</v>
      </c>
      <c r="C123">
        <v>20000</v>
      </c>
      <c r="D123">
        <v>45754</v>
      </c>
      <c r="E123" t="s">
        <v>59</v>
      </c>
      <c r="F123" t="s">
        <v>503</v>
      </c>
      <c r="G123">
        <v>10656256096</v>
      </c>
      <c r="I123">
        <v>2</v>
      </c>
      <c r="J123" t="s">
        <v>183</v>
      </c>
      <c r="K123">
        <v>77</v>
      </c>
      <c r="L123" t="s">
        <v>6043</v>
      </c>
      <c r="M123" t="s">
        <v>26407</v>
      </c>
      <c r="N123" t="s">
        <v>192</v>
      </c>
      <c r="O123" t="s">
        <v>3848</v>
      </c>
      <c r="P123">
        <v>853</v>
      </c>
      <c r="Q123">
        <f>(P123/60)+30</f>
        <v>44.216666666666669</v>
      </c>
      <c r="R123" s="34">
        <f>Q123/60</f>
        <v>0.73694444444444451</v>
      </c>
      <c r="S123" s="35">
        <v>45749</v>
      </c>
      <c r="U123">
        <v>88</v>
      </c>
      <c r="V123">
        <v>75064</v>
      </c>
      <c r="W123" t="s">
        <v>65</v>
      </c>
      <c r="X123" t="s">
        <v>504</v>
      </c>
      <c r="Y123">
        <v>0</v>
      </c>
      <c r="Z123">
        <v>60000</v>
      </c>
      <c r="AA123">
        <v>15064</v>
      </c>
      <c r="AB123">
        <v>0</v>
      </c>
      <c r="AC123">
        <v>0</v>
      </c>
      <c r="AD123">
        <v>0</v>
      </c>
      <c r="AG123">
        <v>0</v>
      </c>
      <c r="AP123" t="s">
        <v>505</v>
      </c>
      <c r="AQ123" t="s">
        <v>108</v>
      </c>
      <c r="AR123" t="s">
        <v>13404</v>
      </c>
      <c r="AT123">
        <v>0</v>
      </c>
      <c r="AU123">
        <v>0</v>
      </c>
      <c r="AV123">
        <v>0</v>
      </c>
      <c r="AW123">
        <v>0</v>
      </c>
      <c r="AX123">
        <v>0</v>
      </c>
      <c r="AY123">
        <v>0</v>
      </c>
      <c r="BC123" t="s">
        <v>63</v>
      </c>
      <c r="BD123" t="s">
        <v>4473</v>
      </c>
      <c r="BE123">
        <v>0</v>
      </c>
      <c r="BG123" t="s">
        <v>108</v>
      </c>
      <c r="BJ123" t="s">
        <v>506</v>
      </c>
    </row>
    <row r="124" spans="1:62" x14ac:dyDescent="0.35">
      <c r="A124" t="s">
        <v>745</v>
      </c>
      <c r="B124">
        <v>10000</v>
      </c>
      <c r="C124">
        <v>10000</v>
      </c>
      <c r="D124">
        <v>45749</v>
      </c>
      <c r="E124" t="s">
        <v>59</v>
      </c>
      <c r="F124" t="s">
        <v>746</v>
      </c>
      <c r="G124" t="s">
        <v>747</v>
      </c>
      <c r="I124">
        <v>1</v>
      </c>
      <c r="J124" t="s">
        <v>183</v>
      </c>
      <c r="K124">
        <v>31</v>
      </c>
      <c r="L124" t="s">
        <v>6061</v>
      </c>
      <c r="M124" t="s">
        <v>26405</v>
      </c>
      <c r="N124" t="s">
        <v>739</v>
      </c>
      <c r="O124" t="s">
        <v>3806</v>
      </c>
      <c r="P124">
        <v>2500</v>
      </c>
      <c r="Q124">
        <f t="shared" ref="Q124:Q126" si="25">(P124/40)+45</f>
        <v>107.5</v>
      </c>
      <c r="R124" s="34">
        <f t="shared" ref="R124:R126" si="26">Q124/60</f>
        <v>1.7916666666666667</v>
      </c>
      <c r="S124" s="35">
        <v>45749</v>
      </c>
      <c r="U124">
        <v>4</v>
      </c>
      <c r="V124">
        <v>10000</v>
      </c>
      <c r="W124" t="s">
        <v>65</v>
      </c>
      <c r="X124">
        <v>200129790001</v>
      </c>
      <c r="Y124">
        <v>0</v>
      </c>
      <c r="Z124">
        <v>10000</v>
      </c>
      <c r="AA124">
        <v>0</v>
      </c>
      <c r="AB124">
        <v>0</v>
      </c>
      <c r="AC124">
        <v>0</v>
      </c>
      <c r="AD124">
        <v>0</v>
      </c>
      <c r="AG124">
        <v>0</v>
      </c>
      <c r="AP124">
        <v>20012979</v>
      </c>
      <c r="AQ124" t="s">
        <v>571</v>
      </c>
      <c r="AR124" t="s">
        <v>14937</v>
      </c>
      <c r="AT124">
        <v>0</v>
      </c>
      <c r="AU124">
        <v>0</v>
      </c>
      <c r="AV124">
        <v>0</v>
      </c>
      <c r="AW124">
        <v>0</v>
      </c>
      <c r="AX124">
        <v>0</v>
      </c>
      <c r="AY124">
        <v>0</v>
      </c>
      <c r="BC124" t="s">
        <v>63</v>
      </c>
      <c r="BD124" t="s">
        <v>748</v>
      </c>
      <c r="BE124">
        <v>0</v>
      </c>
      <c r="BG124" t="s">
        <v>571</v>
      </c>
      <c r="BJ124" t="s">
        <v>749</v>
      </c>
    </row>
    <row r="125" spans="1:62" x14ac:dyDescent="0.35">
      <c r="A125" t="s">
        <v>745</v>
      </c>
      <c r="B125">
        <v>20000</v>
      </c>
      <c r="C125">
        <v>10000</v>
      </c>
      <c r="D125">
        <v>45749</v>
      </c>
      <c r="E125" t="s">
        <v>59</v>
      </c>
      <c r="F125" t="s">
        <v>746</v>
      </c>
      <c r="G125" t="s">
        <v>747</v>
      </c>
      <c r="I125">
        <v>1</v>
      </c>
      <c r="J125" t="s">
        <v>183</v>
      </c>
      <c r="K125">
        <v>31</v>
      </c>
      <c r="L125" t="s">
        <v>6061</v>
      </c>
      <c r="M125" t="s">
        <v>26405</v>
      </c>
      <c r="N125" t="s">
        <v>739</v>
      </c>
      <c r="O125" t="s">
        <v>3806</v>
      </c>
      <c r="P125">
        <v>2500</v>
      </c>
      <c r="Q125">
        <f t="shared" si="25"/>
        <v>107.5</v>
      </c>
      <c r="R125" s="34">
        <f t="shared" si="26"/>
        <v>1.7916666666666667</v>
      </c>
      <c r="S125" s="35">
        <v>45749</v>
      </c>
      <c r="U125">
        <v>4</v>
      </c>
      <c r="V125">
        <v>10000</v>
      </c>
      <c r="W125" t="s">
        <v>65</v>
      </c>
      <c r="X125">
        <v>200129790001</v>
      </c>
      <c r="Y125">
        <v>0</v>
      </c>
      <c r="Z125">
        <v>10000</v>
      </c>
      <c r="AA125">
        <v>0</v>
      </c>
      <c r="AB125">
        <v>0</v>
      </c>
      <c r="AC125">
        <v>0</v>
      </c>
      <c r="AD125">
        <v>0</v>
      </c>
      <c r="AG125">
        <v>0</v>
      </c>
      <c r="AP125">
        <v>20012979</v>
      </c>
      <c r="AQ125" t="s">
        <v>571</v>
      </c>
      <c r="AR125" t="s">
        <v>14937</v>
      </c>
      <c r="AT125">
        <v>0</v>
      </c>
      <c r="AU125">
        <v>0</v>
      </c>
      <c r="AV125">
        <v>0</v>
      </c>
      <c r="AW125">
        <v>0</v>
      </c>
      <c r="AX125">
        <v>0</v>
      </c>
      <c r="AY125">
        <v>0</v>
      </c>
      <c r="BC125" t="s">
        <v>63</v>
      </c>
      <c r="BD125" t="s">
        <v>748</v>
      </c>
      <c r="BE125">
        <v>0</v>
      </c>
      <c r="BG125" t="s">
        <v>571</v>
      </c>
      <c r="BJ125" t="s">
        <v>749</v>
      </c>
    </row>
    <row r="126" spans="1:62" x14ac:dyDescent="0.35">
      <c r="A126" t="s">
        <v>745</v>
      </c>
      <c r="B126">
        <v>30000</v>
      </c>
      <c r="C126">
        <v>10000</v>
      </c>
      <c r="D126">
        <v>45749</v>
      </c>
      <c r="E126" t="s">
        <v>59</v>
      </c>
      <c r="F126" t="s">
        <v>746</v>
      </c>
      <c r="G126" t="s">
        <v>747</v>
      </c>
      <c r="I126">
        <v>1</v>
      </c>
      <c r="J126" t="s">
        <v>183</v>
      </c>
      <c r="K126">
        <v>31</v>
      </c>
      <c r="L126" t="s">
        <v>6061</v>
      </c>
      <c r="M126" t="s">
        <v>26405</v>
      </c>
      <c r="N126" t="s">
        <v>739</v>
      </c>
      <c r="O126" t="s">
        <v>3806</v>
      </c>
      <c r="P126">
        <v>2500</v>
      </c>
      <c r="Q126">
        <f t="shared" si="25"/>
        <v>107.5</v>
      </c>
      <c r="R126" s="34">
        <f t="shared" si="26"/>
        <v>1.7916666666666667</v>
      </c>
      <c r="S126" s="35">
        <v>45749</v>
      </c>
      <c r="U126">
        <v>4</v>
      </c>
      <c r="V126">
        <v>10000</v>
      </c>
      <c r="W126" t="s">
        <v>65</v>
      </c>
      <c r="X126">
        <v>200129790001</v>
      </c>
      <c r="Y126">
        <v>0</v>
      </c>
      <c r="Z126">
        <v>10000</v>
      </c>
      <c r="AA126">
        <v>0</v>
      </c>
      <c r="AB126">
        <v>0</v>
      </c>
      <c r="AC126">
        <v>0</v>
      </c>
      <c r="AD126">
        <v>0</v>
      </c>
      <c r="AG126">
        <v>0</v>
      </c>
      <c r="AP126">
        <v>20012979</v>
      </c>
      <c r="AQ126" t="s">
        <v>571</v>
      </c>
      <c r="AR126" t="s">
        <v>14937</v>
      </c>
      <c r="AT126">
        <v>0</v>
      </c>
      <c r="AU126">
        <v>0</v>
      </c>
      <c r="AV126">
        <v>0</v>
      </c>
      <c r="AW126">
        <v>0</v>
      </c>
      <c r="AX126">
        <v>0</v>
      </c>
      <c r="AY126">
        <v>0</v>
      </c>
      <c r="BC126" t="s">
        <v>63</v>
      </c>
      <c r="BD126" t="s">
        <v>748</v>
      </c>
      <c r="BE126">
        <v>0</v>
      </c>
      <c r="BG126" t="s">
        <v>571</v>
      </c>
      <c r="BJ126" t="s">
        <v>749</v>
      </c>
    </row>
    <row r="127" spans="1:62" x14ac:dyDescent="0.35">
      <c r="A127" t="s">
        <v>750</v>
      </c>
      <c r="B127">
        <v>10000</v>
      </c>
      <c r="C127">
        <v>10000</v>
      </c>
      <c r="D127">
        <v>45750</v>
      </c>
      <c r="E127" t="s">
        <v>59</v>
      </c>
      <c r="F127" t="s">
        <v>751</v>
      </c>
      <c r="G127" t="s">
        <v>752</v>
      </c>
      <c r="I127">
        <v>1</v>
      </c>
      <c r="J127" t="s">
        <v>183</v>
      </c>
      <c r="K127">
        <v>71</v>
      </c>
      <c r="L127" t="s">
        <v>6057</v>
      </c>
      <c r="M127" t="s">
        <v>26408</v>
      </c>
      <c r="N127" t="s">
        <v>368</v>
      </c>
      <c r="O127" t="s">
        <v>3857</v>
      </c>
      <c r="P127">
        <v>1750</v>
      </c>
      <c r="S127" s="35">
        <v>45749</v>
      </c>
      <c r="U127">
        <v>8</v>
      </c>
      <c r="V127">
        <v>14000</v>
      </c>
      <c r="W127" t="s">
        <v>65</v>
      </c>
      <c r="X127" t="s">
        <v>753</v>
      </c>
      <c r="Y127">
        <v>0</v>
      </c>
      <c r="Z127">
        <v>14000</v>
      </c>
      <c r="AA127">
        <v>0</v>
      </c>
      <c r="AB127">
        <v>0</v>
      </c>
      <c r="AC127">
        <v>0</v>
      </c>
      <c r="AD127">
        <v>0</v>
      </c>
      <c r="AG127">
        <v>0</v>
      </c>
      <c r="AP127" t="s">
        <v>754</v>
      </c>
      <c r="AQ127" t="s">
        <v>355</v>
      </c>
      <c r="AR127" t="s">
        <v>14698</v>
      </c>
      <c r="AT127">
        <v>0</v>
      </c>
      <c r="AU127">
        <v>0</v>
      </c>
      <c r="AV127">
        <v>0</v>
      </c>
      <c r="AW127">
        <v>0</v>
      </c>
      <c r="AX127">
        <v>0</v>
      </c>
      <c r="AY127">
        <v>0</v>
      </c>
      <c r="BC127" t="s">
        <v>63</v>
      </c>
      <c r="BD127" t="s">
        <v>755</v>
      </c>
      <c r="BE127">
        <v>0</v>
      </c>
      <c r="BG127" t="s">
        <v>355</v>
      </c>
      <c r="BJ127" t="s">
        <v>756</v>
      </c>
    </row>
    <row r="128" spans="1:62" x14ac:dyDescent="0.35">
      <c r="A128" t="s">
        <v>757</v>
      </c>
      <c r="B128">
        <v>10000</v>
      </c>
      <c r="C128">
        <v>20000</v>
      </c>
      <c r="D128">
        <v>45750</v>
      </c>
      <c r="E128" t="s">
        <v>59</v>
      </c>
      <c r="F128" t="s">
        <v>758</v>
      </c>
      <c r="G128" t="s">
        <v>759</v>
      </c>
      <c r="I128">
        <v>2</v>
      </c>
      <c r="J128" t="s">
        <v>183</v>
      </c>
      <c r="K128">
        <v>100</v>
      </c>
      <c r="L128" t="s">
        <v>6052</v>
      </c>
      <c r="M128" t="s">
        <v>26409</v>
      </c>
      <c r="N128" t="s">
        <v>281</v>
      </c>
      <c r="O128" t="s">
        <v>3851</v>
      </c>
      <c r="P128">
        <v>250</v>
      </c>
      <c r="S128" s="35">
        <v>45749</v>
      </c>
      <c r="U128">
        <v>1</v>
      </c>
      <c r="V128">
        <v>250</v>
      </c>
      <c r="W128" t="s">
        <v>65</v>
      </c>
      <c r="X128" t="s">
        <v>760</v>
      </c>
      <c r="Y128">
        <v>0</v>
      </c>
      <c r="Z128">
        <v>200</v>
      </c>
      <c r="AA128">
        <v>50</v>
      </c>
      <c r="AB128">
        <v>0</v>
      </c>
      <c r="AC128">
        <v>0</v>
      </c>
      <c r="AD128">
        <v>0</v>
      </c>
      <c r="AG128">
        <v>0</v>
      </c>
      <c r="AP128" t="s">
        <v>761</v>
      </c>
      <c r="AQ128" t="s">
        <v>762</v>
      </c>
      <c r="AR128" t="s">
        <v>11696</v>
      </c>
      <c r="AT128">
        <v>0</v>
      </c>
      <c r="AU128">
        <v>0</v>
      </c>
      <c r="AV128">
        <v>0</v>
      </c>
      <c r="AW128">
        <v>0</v>
      </c>
      <c r="AX128">
        <v>0</v>
      </c>
      <c r="AY128">
        <v>0</v>
      </c>
      <c r="BC128" t="s">
        <v>63</v>
      </c>
      <c r="BD128" t="s">
        <v>763</v>
      </c>
      <c r="BE128">
        <v>0</v>
      </c>
      <c r="BG128" t="s">
        <v>762</v>
      </c>
      <c r="BJ128" t="s">
        <v>764</v>
      </c>
    </row>
    <row r="129" spans="1:62" x14ac:dyDescent="0.35">
      <c r="A129" t="s">
        <v>765</v>
      </c>
      <c r="B129">
        <v>10000</v>
      </c>
      <c r="C129">
        <v>10000</v>
      </c>
      <c r="D129">
        <v>45749</v>
      </c>
      <c r="E129" t="s">
        <v>59</v>
      </c>
      <c r="F129" t="s">
        <v>766</v>
      </c>
      <c r="G129" t="s">
        <v>767</v>
      </c>
      <c r="I129">
        <v>1</v>
      </c>
      <c r="J129" t="s">
        <v>183</v>
      </c>
      <c r="K129">
        <v>61</v>
      </c>
      <c r="L129" t="s">
        <v>6046</v>
      </c>
      <c r="M129" t="s">
        <v>26405</v>
      </c>
      <c r="N129" t="s">
        <v>209</v>
      </c>
      <c r="O129" t="s">
        <v>3802</v>
      </c>
      <c r="P129">
        <v>100</v>
      </c>
      <c r="Q129">
        <f>(P129/50)+45</f>
        <v>47</v>
      </c>
      <c r="R129" s="34">
        <f>Q129/60</f>
        <v>0.78333333333333333</v>
      </c>
      <c r="S129" s="35">
        <v>45749</v>
      </c>
      <c r="U129">
        <v>1</v>
      </c>
      <c r="V129">
        <v>100</v>
      </c>
      <c r="W129" t="s">
        <v>65</v>
      </c>
      <c r="X129" t="s">
        <v>768</v>
      </c>
      <c r="Y129">
        <v>0</v>
      </c>
      <c r="Z129">
        <v>100</v>
      </c>
      <c r="AA129">
        <v>0</v>
      </c>
      <c r="AB129">
        <v>0</v>
      </c>
      <c r="AC129">
        <v>0</v>
      </c>
      <c r="AD129">
        <v>0</v>
      </c>
      <c r="AG129">
        <v>0</v>
      </c>
      <c r="AP129" t="s">
        <v>769</v>
      </c>
      <c r="AQ129" t="s">
        <v>762</v>
      </c>
      <c r="AR129" t="s">
        <v>11696</v>
      </c>
      <c r="AT129">
        <v>0</v>
      </c>
      <c r="AU129">
        <v>0</v>
      </c>
      <c r="AV129">
        <v>0</v>
      </c>
      <c r="AW129">
        <v>0</v>
      </c>
      <c r="AX129">
        <v>0</v>
      </c>
      <c r="AY129">
        <v>0</v>
      </c>
      <c r="BC129" t="s">
        <v>63</v>
      </c>
      <c r="BD129" t="s">
        <v>770</v>
      </c>
      <c r="BE129">
        <v>0</v>
      </c>
      <c r="BG129" t="s">
        <v>762</v>
      </c>
      <c r="BJ129" t="s">
        <v>764</v>
      </c>
    </row>
    <row r="130" spans="1:62" x14ac:dyDescent="0.35">
      <c r="A130" t="s">
        <v>771</v>
      </c>
      <c r="B130">
        <v>10000</v>
      </c>
      <c r="C130">
        <v>10000</v>
      </c>
      <c r="D130">
        <v>45751</v>
      </c>
      <c r="E130" t="s">
        <v>59</v>
      </c>
      <c r="F130" t="s">
        <v>772</v>
      </c>
      <c r="G130" t="s">
        <v>726</v>
      </c>
      <c r="I130">
        <v>1</v>
      </c>
      <c r="J130" t="s">
        <v>183</v>
      </c>
      <c r="K130">
        <v>72</v>
      </c>
      <c r="L130" t="s">
        <v>6056</v>
      </c>
      <c r="M130" t="s">
        <v>26406</v>
      </c>
      <c r="N130" t="s">
        <v>161</v>
      </c>
      <c r="O130" t="s">
        <v>3853</v>
      </c>
      <c r="P130">
        <v>3709</v>
      </c>
      <c r="S130" s="35">
        <v>45749</v>
      </c>
      <c r="U130">
        <v>24</v>
      </c>
      <c r="V130">
        <v>89016</v>
      </c>
      <c r="W130" t="s">
        <v>65</v>
      </c>
      <c r="X130" t="s">
        <v>727</v>
      </c>
      <c r="Y130">
        <v>0</v>
      </c>
      <c r="Z130">
        <v>84000</v>
      </c>
      <c r="AA130">
        <v>5016</v>
      </c>
      <c r="AB130">
        <v>0</v>
      </c>
      <c r="AC130">
        <v>0</v>
      </c>
      <c r="AD130">
        <v>0</v>
      </c>
      <c r="AG130">
        <v>0</v>
      </c>
      <c r="AP130" t="s">
        <v>728</v>
      </c>
      <c r="AQ130" t="s">
        <v>729</v>
      </c>
      <c r="AR130" t="s">
        <v>14138</v>
      </c>
      <c r="AT130">
        <v>0</v>
      </c>
      <c r="AU130">
        <v>0</v>
      </c>
      <c r="AV130">
        <v>0</v>
      </c>
      <c r="AW130">
        <v>0</v>
      </c>
      <c r="AX130">
        <v>0</v>
      </c>
      <c r="AY130">
        <v>0</v>
      </c>
      <c r="BC130" t="s">
        <v>63</v>
      </c>
      <c r="BD130" t="s">
        <v>773</v>
      </c>
      <c r="BE130">
        <v>0</v>
      </c>
      <c r="BG130" t="s">
        <v>729</v>
      </c>
      <c r="BJ130" t="s">
        <v>774</v>
      </c>
    </row>
    <row r="131" spans="1:62" x14ac:dyDescent="0.35">
      <c r="A131" t="s">
        <v>775</v>
      </c>
      <c r="B131">
        <v>10000</v>
      </c>
      <c r="C131">
        <v>10000</v>
      </c>
      <c r="D131">
        <v>45754</v>
      </c>
      <c r="E131" t="s">
        <v>116</v>
      </c>
      <c r="F131" t="s">
        <v>776</v>
      </c>
      <c r="G131">
        <v>211041725</v>
      </c>
      <c r="I131">
        <v>1</v>
      </c>
      <c r="J131" t="s">
        <v>183</v>
      </c>
      <c r="K131">
        <v>88</v>
      </c>
      <c r="L131" t="s">
        <v>6058</v>
      </c>
      <c r="M131" t="s">
        <v>26406</v>
      </c>
      <c r="N131" t="s">
        <v>144</v>
      </c>
      <c r="O131" t="s">
        <v>3855</v>
      </c>
      <c r="P131">
        <v>2200</v>
      </c>
      <c r="S131" s="35">
        <v>45749</v>
      </c>
      <c r="U131">
        <v>1</v>
      </c>
      <c r="V131">
        <v>2200</v>
      </c>
      <c r="W131" t="s">
        <v>65</v>
      </c>
      <c r="X131" t="s">
        <v>777</v>
      </c>
      <c r="Y131">
        <v>0</v>
      </c>
      <c r="Z131">
        <v>2000</v>
      </c>
      <c r="AA131">
        <v>200</v>
      </c>
      <c r="AB131">
        <v>0</v>
      </c>
      <c r="AC131">
        <v>0</v>
      </c>
      <c r="AD131">
        <v>0</v>
      </c>
      <c r="AG131">
        <v>0</v>
      </c>
      <c r="AP131" t="s">
        <v>778</v>
      </c>
      <c r="AQ131" t="s">
        <v>779</v>
      </c>
      <c r="AR131" t="s">
        <v>9016</v>
      </c>
      <c r="AT131">
        <v>0</v>
      </c>
      <c r="AU131">
        <v>0</v>
      </c>
      <c r="AV131">
        <v>0</v>
      </c>
      <c r="AW131">
        <v>0</v>
      </c>
      <c r="AX131">
        <v>0</v>
      </c>
      <c r="AY131">
        <v>0</v>
      </c>
      <c r="BC131" t="s">
        <v>63</v>
      </c>
      <c r="BD131" t="s">
        <v>780</v>
      </c>
      <c r="BE131">
        <v>0</v>
      </c>
      <c r="BG131" t="s">
        <v>779</v>
      </c>
      <c r="BJ131" t="s">
        <v>781</v>
      </c>
    </row>
    <row r="132" spans="1:62" x14ac:dyDescent="0.35">
      <c r="A132" t="s">
        <v>782</v>
      </c>
      <c r="B132">
        <v>10000</v>
      </c>
      <c r="C132">
        <v>20000</v>
      </c>
      <c r="D132">
        <v>45750</v>
      </c>
      <c r="E132" t="s">
        <v>59</v>
      </c>
      <c r="F132" t="s">
        <v>783</v>
      </c>
      <c r="G132" t="s">
        <v>784</v>
      </c>
      <c r="I132">
        <v>2</v>
      </c>
      <c r="J132" t="s">
        <v>183</v>
      </c>
      <c r="K132">
        <v>100</v>
      </c>
      <c r="L132" t="s">
        <v>6052</v>
      </c>
      <c r="M132" t="s">
        <v>26409</v>
      </c>
      <c r="N132" t="s">
        <v>281</v>
      </c>
      <c r="O132" t="s">
        <v>3851</v>
      </c>
      <c r="P132">
        <v>2600</v>
      </c>
      <c r="S132" s="35">
        <v>45749</v>
      </c>
      <c r="U132">
        <v>1</v>
      </c>
      <c r="V132">
        <v>2600</v>
      </c>
      <c r="W132" t="s">
        <v>65</v>
      </c>
      <c r="X132">
        <v>107431990001</v>
      </c>
      <c r="Y132">
        <v>0</v>
      </c>
      <c r="Z132">
        <v>2400</v>
      </c>
      <c r="AA132">
        <v>200</v>
      </c>
      <c r="AB132">
        <v>0</v>
      </c>
      <c r="AC132">
        <v>0</v>
      </c>
      <c r="AD132">
        <v>0</v>
      </c>
      <c r="AG132">
        <v>0</v>
      </c>
      <c r="AP132">
        <v>10743199</v>
      </c>
      <c r="AQ132" t="s">
        <v>282</v>
      </c>
      <c r="AR132" t="s">
        <v>14518</v>
      </c>
      <c r="AT132">
        <v>0</v>
      </c>
      <c r="AU132">
        <v>0</v>
      </c>
      <c r="AV132">
        <v>0</v>
      </c>
      <c r="AW132">
        <v>0</v>
      </c>
      <c r="AX132">
        <v>0</v>
      </c>
      <c r="AY132">
        <v>0</v>
      </c>
      <c r="BC132" t="s">
        <v>63</v>
      </c>
      <c r="BD132" t="s">
        <v>785</v>
      </c>
      <c r="BE132">
        <v>0</v>
      </c>
      <c r="BG132" t="s">
        <v>282</v>
      </c>
      <c r="BJ132" t="s">
        <v>786</v>
      </c>
    </row>
    <row r="133" spans="1:62" x14ac:dyDescent="0.35">
      <c r="A133" t="s">
        <v>787</v>
      </c>
      <c r="B133">
        <v>10000</v>
      </c>
      <c r="C133">
        <v>20000</v>
      </c>
      <c r="D133">
        <v>45750</v>
      </c>
      <c r="E133" t="s">
        <v>59</v>
      </c>
      <c r="F133" t="s">
        <v>788</v>
      </c>
      <c r="G133" t="s">
        <v>789</v>
      </c>
      <c r="I133">
        <v>2</v>
      </c>
      <c r="J133" t="s">
        <v>183</v>
      </c>
      <c r="K133">
        <v>92</v>
      </c>
      <c r="L133" t="s">
        <v>6053</v>
      </c>
      <c r="M133" t="s">
        <v>26409</v>
      </c>
      <c r="N133" t="s">
        <v>281</v>
      </c>
      <c r="O133" t="s">
        <v>3851</v>
      </c>
      <c r="P133">
        <v>1200</v>
      </c>
      <c r="S133" s="35">
        <v>45749</v>
      </c>
      <c r="U133">
        <v>1</v>
      </c>
      <c r="V133">
        <v>1200</v>
      </c>
      <c r="W133" t="s">
        <v>65</v>
      </c>
      <c r="X133" t="s">
        <v>790</v>
      </c>
      <c r="Y133">
        <v>0</v>
      </c>
      <c r="Z133">
        <v>1000</v>
      </c>
      <c r="AA133">
        <v>200</v>
      </c>
      <c r="AB133">
        <v>0</v>
      </c>
      <c r="AC133">
        <v>0</v>
      </c>
      <c r="AD133">
        <v>0</v>
      </c>
      <c r="AG133">
        <v>0</v>
      </c>
      <c r="AP133" t="s">
        <v>791</v>
      </c>
      <c r="AQ133" t="s">
        <v>792</v>
      </c>
      <c r="AR133" t="s">
        <v>23292</v>
      </c>
      <c r="AT133">
        <v>0</v>
      </c>
      <c r="AU133">
        <v>0</v>
      </c>
      <c r="AV133">
        <v>0</v>
      </c>
      <c r="AW133">
        <v>0</v>
      </c>
      <c r="AX133">
        <v>0</v>
      </c>
      <c r="AY133">
        <v>0</v>
      </c>
      <c r="BC133" t="s">
        <v>63</v>
      </c>
      <c r="BD133" t="s">
        <v>793</v>
      </c>
      <c r="BE133">
        <v>0</v>
      </c>
      <c r="BG133" t="s">
        <v>792</v>
      </c>
      <c r="BJ133" t="s">
        <v>794</v>
      </c>
    </row>
    <row r="134" spans="1:62" x14ac:dyDescent="0.35">
      <c r="A134" t="s">
        <v>507</v>
      </c>
      <c r="B134">
        <v>10000</v>
      </c>
      <c r="C134">
        <v>20000</v>
      </c>
      <c r="D134">
        <v>45755</v>
      </c>
      <c r="E134" t="s">
        <v>59</v>
      </c>
      <c r="F134" t="s">
        <v>508</v>
      </c>
      <c r="G134">
        <v>10656256085</v>
      </c>
      <c r="I134">
        <v>2</v>
      </c>
      <c r="J134" t="s">
        <v>183</v>
      </c>
      <c r="K134">
        <v>77</v>
      </c>
      <c r="L134" t="s">
        <v>6043</v>
      </c>
      <c r="M134" t="s">
        <v>26407</v>
      </c>
      <c r="N134" t="s">
        <v>192</v>
      </c>
      <c r="O134" t="s">
        <v>3848</v>
      </c>
      <c r="P134">
        <v>1285</v>
      </c>
      <c r="Q134">
        <f t="shared" ref="Q134:Q136" si="27">(P134/60)+30</f>
        <v>51.416666666666671</v>
      </c>
      <c r="R134" s="34">
        <f t="shared" ref="R134:R136" si="28">Q134/60</f>
        <v>0.85694444444444451</v>
      </c>
      <c r="S134" s="35">
        <v>45749</v>
      </c>
      <c r="U134">
        <v>88</v>
      </c>
      <c r="V134">
        <v>113080</v>
      </c>
      <c r="W134" t="s">
        <v>65</v>
      </c>
      <c r="X134" t="s">
        <v>509</v>
      </c>
      <c r="Y134">
        <v>0</v>
      </c>
      <c r="Z134">
        <v>100000</v>
      </c>
      <c r="AA134">
        <v>13080</v>
      </c>
      <c r="AB134">
        <v>0</v>
      </c>
      <c r="AC134">
        <v>0</v>
      </c>
      <c r="AD134">
        <v>0</v>
      </c>
      <c r="AG134">
        <v>0</v>
      </c>
      <c r="AP134" t="s">
        <v>510</v>
      </c>
      <c r="AQ134" t="s">
        <v>108</v>
      </c>
      <c r="AR134" t="s">
        <v>13404</v>
      </c>
      <c r="AT134">
        <v>0</v>
      </c>
      <c r="AU134">
        <v>0</v>
      </c>
      <c r="AV134">
        <v>0</v>
      </c>
      <c r="AW134">
        <v>0</v>
      </c>
      <c r="AX134">
        <v>0</v>
      </c>
      <c r="AY134">
        <v>0</v>
      </c>
      <c r="BC134" t="s">
        <v>63</v>
      </c>
      <c r="BD134" t="s">
        <v>4474</v>
      </c>
      <c r="BE134">
        <v>0</v>
      </c>
      <c r="BG134" t="s">
        <v>108</v>
      </c>
      <c r="BJ134" t="s">
        <v>511</v>
      </c>
    </row>
    <row r="135" spans="1:62" x14ac:dyDescent="0.35">
      <c r="A135" t="s">
        <v>3227</v>
      </c>
      <c r="B135">
        <v>10000</v>
      </c>
      <c r="C135">
        <v>20000</v>
      </c>
      <c r="D135">
        <v>45770</v>
      </c>
      <c r="E135" t="s">
        <v>59</v>
      </c>
      <c r="F135" t="s">
        <v>3228</v>
      </c>
      <c r="G135">
        <v>10656256092</v>
      </c>
      <c r="I135">
        <v>2</v>
      </c>
      <c r="J135" t="s">
        <v>183</v>
      </c>
      <c r="K135">
        <v>77</v>
      </c>
      <c r="L135" t="s">
        <v>6043</v>
      </c>
      <c r="M135" t="s">
        <v>26407</v>
      </c>
      <c r="N135" t="s">
        <v>192</v>
      </c>
      <c r="O135" t="s">
        <v>3848</v>
      </c>
      <c r="P135">
        <v>1285</v>
      </c>
      <c r="Q135">
        <f t="shared" si="27"/>
        <v>51.416666666666671</v>
      </c>
      <c r="R135" s="34">
        <f t="shared" si="28"/>
        <v>0.85694444444444451</v>
      </c>
      <c r="S135" s="35">
        <v>45749</v>
      </c>
      <c r="U135">
        <v>88</v>
      </c>
      <c r="V135">
        <v>113080</v>
      </c>
      <c r="W135" t="s">
        <v>65</v>
      </c>
      <c r="X135" t="s">
        <v>478</v>
      </c>
      <c r="Y135">
        <v>0</v>
      </c>
      <c r="Z135">
        <v>100000</v>
      </c>
      <c r="AA135">
        <v>13080</v>
      </c>
      <c r="AB135">
        <v>0</v>
      </c>
      <c r="AC135">
        <v>0</v>
      </c>
      <c r="AD135">
        <v>0</v>
      </c>
      <c r="AG135">
        <v>0</v>
      </c>
      <c r="AP135" t="s">
        <v>479</v>
      </c>
      <c r="AQ135" t="s">
        <v>108</v>
      </c>
      <c r="AR135" t="s">
        <v>13404</v>
      </c>
      <c r="AT135">
        <v>0</v>
      </c>
      <c r="AU135">
        <v>0</v>
      </c>
      <c r="AV135">
        <v>0</v>
      </c>
      <c r="AW135">
        <v>0</v>
      </c>
      <c r="AX135">
        <v>0</v>
      </c>
      <c r="AY135">
        <v>0</v>
      </c>
      <c r="BC135" t="s">
        <v>63</v>
      </c>
      <c r="BD135" t="s">
        <v>4475</v>
      </c>
      <c r="BE135">
        <v>0</v>
      </c>
      <c r="BG135" t="s">
        <v>108</v>
      </c>
      <c r="BJ135" t="s">
        <v>3229</v>
      </c>
    </row>
    <row r="136" spans="1:62" x14ac:dyDescent="0.35">
      <c r="A136" t="s">
        <v>3474</v>
      </c>
      <c r="B136">
        <v>10000</v>
      </c>
      <c r="C136">
        <v>20000</v>
      </c>
      <c r="D136">
        <v>45772</v>
      </c>
      <c r="E136" t="s">
        <v>59</v>
      </c>
      <c r="F136" t="s">
        <v>3475</v>
      </c>
      <c r="G136">
        <v>10656256092</v>
      </c>
      <c r="I136">
        <v>2</v>
      </c>
      <c r="J136" t="s">
        <v>183</v>
      </c>
      <c r="K136">
        <v>77</v>
      </c>
      <c r="L136" t="s">
        <v>6043</v>
      </c>
      <c r="M136" t="s">
        <v>26407</v>
      </c>
      <c r="N136" t="s">
        <v>192</v>
      </c>
      <c r="O136" t="s">
        <v>3848</v>
      </c>
      <c r="P136">
        <v>2523</v>
      </c>
      <c r="Q136">
        <f t="shared" si="27"/>
        <v>72.05</v>
      </c>
      <c r="R136" s="34">
        <f t="shared" si="28"/>
        <v>1.2008333333333332</v>
      </c>
      <c r="S136" s="35">
        <v>45749</v>
      </c>
      <c r="U136">
        <v>88</v>
      </c>
      <c r="V136">
        <v>222024</v>
      </c>
      <c r="W136" t="s">
        <v>65</v>
      </c>
      <c r="X136" t="s">
        <v>3476</v>
      </c>
      <c r="Y136">
        <v>0</v>
      </c>
      <c r="Z136">
        <v>200000</v>
      </c>
      <c r="AA136">
        <v>22024</v>
      </c>
      <c r="AB136">
        <v>0</v>
      </c>
      <c r="AC136">
        <v>0</v>
      </c>
      <c r="AD136">
        <v>0</v>
      </c>
      <c r="AG136">
        <v>0</v>
      </c>
      <c r="AP136" t="s">
        <v>3477</v>
      </c>
      <c r="AQ136" t="s">
        <v>108</v>
      </c>
      <c r="AR136" t="s">
        <v>13404</v>
      </c>
      <c r="AT136">
        <v>0</v>
      </c>
      <c r="AU136">
        <v>0</v>
      </c>
      <c r="AV136">
        <v>0</v>
      </c>
      <c r="AW136">
        <v>0</v>
      </c>
      <c r="AX136">
        <v>0</v>
      </c>
      <c r="AY136">
        <v>0</v>
      </c>
      <c r="BC136" t="s">
        <v>63</v>
      </c>
      <c r="BD136" t="s">
        <v>4476</v>
      </c>
      <c r="BE136">
        <v>0</v>
      </c>
      <c r="BG136" t="s">
        <v>108</v>
      </c>
      <c r="BJ136" t="s">
        <v>3478</v>
      </c>
    </row>
    <row r="137" spans="1:62" x14ac:dyDescent="0.35">
      <c r="A137" t="s">
        <v>512</v>
      </c>
      <c r="B137">
        <v>10000</v>
      </c>
      <c r="C137">
        <v>10000</v>
      </c>
      <c r="D137">
        <v>45750</v>
      </c>
      <c r="E137" t="s">
        <v>59</v>
      </c>
      <c r="F137" t="s">
        <v>513</v>
      </c>
      <c r="G137" t="s">
        <v>514</v>
      </c>
      <c r="I137">
        <v>1</v>
      </c>
      <c r="J137" t="s">
        <v>183</v>
      </c>
      <c r="K137">
        <v>32</v>
      </c>
      <c r="L137" t="s">
        <v>6064</v>
      </c>
      <c r="M137" t="s">
        <v>26405</v>
      </c>
      <c r="N137" t="s">
        <v>516</v>
      </c>
      <c r="O137" t="s">
        <v>3833</v>
      </c>
      <c r="P137">
        <v>5860</v>
      </c>
      <c r="S137" s="35">
        <v>45749</v>
      </c>
      <c r="U137">
        <v>1</v>
      </c>
      <c r="V137">
        <v>5860</v>
      </c>
      <c r="W137" t="s">
        <v>65</v>
      </c>
      <c r="X137" t="s">
        <v>517</v>
      </c>
      <c r="Y137">
        <v>0</v>
      </c>
      <c r="Z137">
        <v>5360</v>
      </c>
      <c r="AA137">
        <v>500</v>
      </c>
      <c r="AB137">
        <v>0</v>
      </c>
      <c r="AC137">
        <v>0</v>
      </c>
      <c r="AD137">
        <v>0</v>
      </c>
      <c r="AG137">
        <v>0</v>
      </c>
      <c r="AP137" t="s">
        <v>518</v>
      </c>
      <c r="AQ137" t="s">
        <v>465</v>
      </c>
      <c r="AR137" t="s">
        <v>15009</v>
      </c>
      <c r="AT137">
        <v>0</v>
      </c>
      <c r="AU137">
        <v>0</v>
      </c>
      <c r="AV137">
        <v>0</v>
      </c>
      <c r="AW137">
        <v>0</v>
      </c>
      <c r="AX137">
        <v>0</v>
      </c>
      <c r="AY137">
        <v>0</v>
      </c>
      <c r="BC137" t="s">
        <v>63</v>
      </c>
      <c r="BD137" t="s">
        <v>4477</v>
      </c>
      <c r="BE137">
        <v>0</v>
      </c>
      <c r="BG137" t="s">
        <v>465</v>
      </c>
      <c r="BJ137" t="s">
        <v>519</v>
      </c>
    </row>
    <row r="138" spans="1:62" x14ac:dyDescent="0.35">
      <c r="A138" t="s">
        <v>520</v>
      </c>
      <c r="B138">
        <v>10000</v>
      </c>
      <c r="C138">
        <v>10000</v>
      </c>
      <c r="D138">
        <v>45750</v>
      </c>
      <c r="E138" t="s">
        <v>59</v>
      </c>
      <c r="F138" t="s">
        <v>513</v>
      </c>
      <c r="G138" t="s">
        <v>514</v>
      </c>
      <c r="I138">
        <v>1</v>
      </c>
      <c r="J138" t="s">
        <v>183</v>
      </c>
      <c r="K138">
        <v>32</v>
      </c>
      <c r="L138" t="s">
        <v>6064</v>
      </c>
      <c r="M138" t="s">
        <v>26405</v>
      </c>
      <c r="N138" t="s">
        <v>516</v>
      </c>
      <c r="O138" t="s">
        <v>3833</v>
      </c>
      <c r="P138">
        <v>5860</v>
      </c>
      <c r="S138" s="35">
        <v>45749</v>
      </c>
      <c r="U138">
        <v>1</v>
      </c>
      <c r="V138">
        <v>5860</v>
      </c>
      <c r="W138" t="s">
        <v>65</v>
      </c>
      <c r="X138" t="s">
        <v>517</v>
      </c>
      <c r="Y138">
        <v>0</v>
      </c>
      <c r="Z138">
        <v>5360</v>
      </c>
      <c r="AA138">
        <v>500</v>
      </c>
      <c r="AB138">
        <v>0</v>
      </c>
      <c r="AC138">
        <v>0</v>
      </c>
      <c r="AD138">
        <v>0</v>
      </c>
      <c r="AG138">
        <v>0</v>
      </c>
      <c r="AP138" t="s">
        <v>518</v>
      </c>
      <c r="AQ138" t="s">
        <v>465</v>
      </c>
      <c r="AR138" t="s">
        <v>15009</v>
      </c>
      <c r="AT138">
        <v>0</v>
      </c>
      <c r="AU138">
        <v>0</v>
      </c>
      <c r="AV138">
        <v>0</v>
      </c>
      <c r="AW138">
        <v>0</v>
      </c>
      <c r="AX138">
        <v>0</v>
      </c>
      <c r="AY138">
        <v>0</v>
      </c>
      <c r="BC138" t="s">
        <v>63</v>
      </c>
      <c r="BD138" t="s">
        <v>4478</v>
      </c>
      <c r="BE138">
        <v>0</v>
      </c>
      <c r="BG138" t="s">
        <v>465</v>
      </c>
      <c r="BJ138" t="s">
        <v>521</v>
      </c>
    </row>
    <row r="139" spans="1:62" x14ac:dyDescent="0.35">
      <c r="A139" t="s">
        <v>795</v>
      </c>
      <c r="B139">
        <v>10000</v>
      </c>
      <c r="C139">
        <v>10000</v>
      </c>
      <c r="D139">
        <v>45750</v>
      </c>
      <c r="E139" t="s">
        <v>59</v>
      </c>
      <c r="F139" t="s">
        <v>683</v>
      </c>
      <c r="G139" t="s">
        <v>796</v>
      </c>
      <c r="I139">
        <v>1</v>
      </c>
      <c r="J139" t="s">
        <v>183</v>
      </c>
      <c r="K139">
        <v>61</v>
      </c>
      <c r="L139" t="s">
        <v>6046</v>
      </c>
      <c r="M139" t="s">
        <v>26405</v>
      </c>
      <c r="N139" t="s">
        <v>209</v>
      </c>
      <c r="O139" t="s">
        <v>3802</v>
      </c>
      <c r="P139">
        <v>100</v>
      </c>
      <c r="Q139">
        <f>(P139/50)+45</f>
        <v>47</v>
      </c>
      <c r="R139" s="34">
        <f>Q139/60</f>
        <v>0.78333333333333333</v>
      </c>
      <c r="S139" s="35">
        <v>45749</v>
      </c>
      <c r="U139">
        <v>1</v>
      </c>
      <c r="V139">
        <v>100</v>
      </c>
      <c r="W139" t="s">
        <v>65</v>
      </c>
      <c r="X139" t="s">
        <v>797</v>
      </c>
      <c r="Y139">
        <v>0</v>
      </c>
      <c r="Z139">
        <v>100</v>
      </c>
      <c r="AA139">
        <v>0</v>
      </c>
      <c r="AB139">
        <v>0</v>
      </c>
      <c r="AC139">
        <v>0</v>
      </c>
      <c r="AD139">
        <v>0</v>
      </c>
      <c r="AG139">
        <v>0</v>
      </c>
      <c r="AP139" t="s">
        <v>798</v>
      </c>
      <c r="AQ139" t="s">
        <v>622</v>
      </c>
      <c r="AR139" t="s">
        <v>24955</v>
      </c>
      <c r="AT139">
        <v>0</v>
      </c>
      <c r="AU139">
        <v>0</v>
      </c>
      <c r="AV139">
        <v>0</v>
      </c>
      <c r="AW139">
        <v>0</v>
      </c>
      <c r="AX139">
        <v>0</v>
      </c>
      <c r="AY139">
        <v>0</v>
      </c>
      <c r="BC139" t="s">
        <v>63</v>
      </c>
      <c r="BD139" t="s">
        <v>799</v>
      </c>
      <c r="BE139">
        <v>0</v>
      </c>
      <c r="BG139" t="s">
        <v>622</v>
      </c>
      <c r="BJ139" t="s">
        <v>800</v>
      </c>
    </row>
    <row r="140" spans="1:62" x14ac:dyDescent="0.35">
      <c r="A140" t="s">
        <v>358</v>
      </c>
      <c r="B140">
        <v>10000</v>
      </c>
      <c r="C140">
        <v>20000</v>
      </c>
      <c r="D140">
        <v>45749</v>
      </c>
      <c r="E140" t="s">
        <v>59</v>
      </c>
      <c r="F140" t="s">
        <v>359</v>
      </c>
      <c r="G140" t="s">
        <v>159</v>
      </c>
      <c r="I140">
        <v>2</v>
      </c>
      <c r="J140" t="s">
        <v>183</v>
      </c>
      <c r="K140">
        <v>71</v>
      </c>
      <c r="L140" t="s">
        <v>6057</v>
      </c>
      <c r="M140" t="s">
        <v>26408</v>
      </c>
      <c r="N140" t="s">
        <v>368</v>
      </c>
      <c r="O140" t="s">
        <v>3857</v>
      </c>
      <c r="P140">
        <v>2000</v>
      </c>
      <c r="S140" s="35">
        <v>45749</v>
      </c>
      <c r="U140">
        <v>6</v>
      </c>
      <c r="V140">
        <v>12000</v>
      </c>
      <c r="W140" t="s">
        <v>65</v>
      </c>
      <c r="X140">
        <v>5000443890001</v>
      </c>
      <c r="Y140">
        <v>0</v>
      </c>
      <c r="Z140">
        <v>12000</v>
      </c>
      <c r="AA140">
        <v>0</v>
      </c>
      <c r="AB140">
        <v>0</v>
      </c>
      <c r="AC140">
        <v>0</v>
      </c>
      <c r="AD140">
        <v>0</v>
      </c>
      <c r="AG140">
        <v>0</v>
      </c>
      <c r="AP140">
        <v>500044389</v>
      </c>
      <c r="AQ140" t="s">
        <v>162</v>
      </c>
      <c r="AR140" t="s">
        <v>8373</v>
      </c>
      <c r="AT140">
        <v>0</v>
      </c>
      <c r="AU140">
        <v>0</v>
      </c>
      <c r="AV140">
        <v>0</v>
      </c>
      <c r="AW140">
        <v>0</v>
      </c>
      <c r="AX140">
        <v>0</v>
      </c>
      <c r="AY140">
        <v>0</v>
      </c>
      <c r="BC140" t="s">
        <v>63</v>
      </c>
      <c r="BD140" t="s">
        <v>360</v>
      </c>
      <c r="BE140">
        <v>0</v>
      </c>
      <c r="BG140" t="s">
        <v>162</v>
      </c>
      <c r="BJ140" t="s">
        <v>361</v>
      </c>
    </row>
    <row r="141" spans="1:62" x14ac:dyDescent="0.35">
      <c r="A141" t="s">
        <v>362</v>
      </c>
      <c r="B141">
        <v>10000</v>
      </c>
      <c r="C141">
        <v>20000</v>
      </c>
      <c r="D141">
        <v>45749</v>
      </c>
      <c r="E141" t="s">
        <v>59</v>
      </c>
      <c r="F141" t="s">
        <v>359</v>
      </c>
      <c r="G141" t="s">
        <v>159</v>
      </c>
      <c r="I141">
        <v>2</v>
      </c>
      <c r="J141" t="s">
        <v>183</v>
      </c>
      <c r="K141">
        <v>71</v>
      </c>
      <c r="L141" t="s">
        <v>6057</v>
      </c>
      <c r="M141" t="s">
        <v>26408</v>
      </c>
      <c r="N141" t="s">
        <v>368</v>
      </c>
      <c r="O141" t="s">
        <v>3857</v>
      </c>
      <c r="P141">
        <v>834</v>
      </c>
      <c r="S141" s="35">
        <v>45749</v>
      </c>
      <c r="U141">
        <v>6</v>
      </c>
      <c r="V141">
        <v>5004</v>
      </c>
      <c r="W141" t="s">
        <v>65</v>
      </c>
      <c r="X141">
        <v>5000514790001</v>
      </c>
      <c r="Y141">
        <v>0</v>
      </c>
      <c r="Z141">
        <v>5000</v>
      </c>
      <c r="AA141">
        <v>4</v>
      </c>
      <c r="AB141">
        <v>0</v>
      </c>
      <c r="AC141">
        <v>0</v>
      </c>
      <c r="AD141">
        <v>0</v>
      </c>
      <c r="AG141">
        <v>0</v>
      </c>
      <c r="AP141">
        <v>500051479</v>
      </c>
      <c r="AQ141" t="s">
        <v>162</v>
      </c>
      <c r="AR141" t="s">
        <v>8373</v>
      </c>
      <c r="AT141">
        <v>0</v>
      </c>
      <c r="AU141">
        <v>0</v>
      </c>
      <c r="AV141">
        <v>0</v>
      </c>
      <c r="AW141">
        <v>0</v>
      </c>
      <c r="AX141">
        <v>0</v>
      </c>
      <c r="AY141">
        <v>0</v>
      </c>
      <c r="BC141" t="s">
        <v>63</v>
      </c>
      <c r="BD141" t="s">
        <v>363</v>
      </c>
      <c r="BE141">
        <v>0</v>
      </c>
      <c r="BG141" t="s">
        <v>162</v>
      </c>
      <c r="BJ141" t="s">
        <v>361</v>
      </c>
    </row>
    <row r="142" spans="1:62" x14ac:dyDescent="0.35">
      <c r="A142" t="s">
        <v>364</v>
      </c>
      <c r="B142">
        <v>10000</v>
      </c>
      <c r="C142">
        <v>20000</v>
      </c>
      <c r="D142">
        <v>45749</v>
      </c>
      <c r="E142" t="s">
        <v>59</v>
      </c>
      <c r="F142" t="s">
        <v>359</v>
      </c>
      <c r="G142" t="s">
        <v>159</v>
      </c>
      <c r="I142">
        <v>2</v>
      </c>
      <c r="J142" t="s">
        <v>183</v>
      </c>
      <c r="K142">
        <v>71</v>
      </c>
      <c r="L142" t="s">
        <v>6057</v>
      </c>
      <c r="M142" t="s">
        <v>26408</v>
      </c>
      <c r="N142" t="s">
        <v>368</v>
      </c>
      <c r="O142" t="s">
        <v>3857</v>
      </c>
      <c r="P142">
        <v>1000</v>
      </c>
      <c r="S142" s="35">
        <v>45749</v>
      </c>
      <c r="U142">
        <v>6</v>
      </c>
      <c r="V142">
        <v>6000</v>
      </c>
      <c r="W142" t="s">
        <v>65</v>
      </c>
      <c r="X142">
        <v>5000514800001</v>
      </c>
      <c r="Y142">
        <v>0</v>
      </c>
      <c r="Z142">
        <v>6000</v>
      </c>
      <c r="AA142">
        <v>0</v>
      </c>
      <c r="AB142">
        <v>0</v>
      </c>
      <c r="AC142">
        <v>0</v>
      </c>
      <c r="AD142">
        <v>0</v>
      </c>
      <c r="AG142">
        <v>0</v>
      </c>
      <c r="AP142">
        <v>500051480</v>
      </c>
      <c r="AQ142" t="s">
        <v>162</v>
      </c>
      <c r="AR142" t="s">
        <v>8373</v>
      </c>
      <c r="AT142">
        <v>0</v>
      </c>
      <c r="AU142">
        <v>0</v>
      </c>
      <c r="AV142">
        <v>0</v>
      </c>
      <c r="AW142">
        <v>0</v>
      </c>
      <c r="AX142">
        <v>0</v>
      </c>
      <c r="AY142">
        <v>0</v>
      </c>
      <c r="BC142" t="s">
        <v>63</v>
      </c>
      <c r="BD142" t="s">
        <v>365</v>
      </c>
      <c r="BE142">
        <v>0</v>
      </c>
      <c r="BG142" t="s">
        <v>162</v>
      </c>
      <c r="BJ142" t="s">
        <v>361</v>
      </c>
    </row>
    <row r="143" spans="1:62" x14ac:dyDescent="0.35">
      <c r="A143" t="s">
        <v>522</v>
      </c>
      <c r="B143">
        <v>10000</v>
      </c>
      <c r="C143">
        <v>20000</v>
      </c>
      <c r="D143">
        <v>45755</v>
      </c>
      <c r="E143" t="s">
        <v>59</v>
      </c>
      <c r="F143" t="s">
        <v>523</v>
      </c>
      <c r="G143">
        <v>10656256092</v>
      </c>
      <c r="I143">
        <v>2</v>
      </c>
      <c r="J143" t="s">
        <v>183</v>
      </c>
      <c r="K143">
        <v>77</v>
      </c>
      <c r="L143" t="s">
        <v>6043</v>
      </c>
      <c r="M143" t="s">
        <v>26407</v>
      </c>
      <c r="N143" t="s">
        <v>192</v>
      </c>
      <c r="O143" t="s">
        <v>3848</v>
      </c>
      <c r="P143">
        <v>2282</v>
      </c>
      <c r="Q143">
        <f>(P143/60)+30</f>
        <v>68.033333333333331</v>
      </c>
      <c r="R143" s="34">
        <f>Q143/60</f>
        <v>1.1338888888888889</v>
      </c>
      <c r="S143" s="35">
        <v>45749</v>
      </c>
      <c r="U143">
        <v>88</v>
      </c>
      <c r="V143">
        <v>200816</v>
      </c>
      <c r="W143" t="s">
        <v>65</v>
      </c>
      <c r="X143" t="s">
        <v>524</v>
      </c>
      <c r="Y143">
        <v>0</v>
      </c>
      <c r="Z143">
        <v>180000</v>
      </c>
      <c r="AA143">
        <v>20816</v>
      </c>
      <c r="AB143">
        <v>0</v>
      </c>
      <c r="AC143">
        <v>0</v>
      </c>
      <c r="AD143">
        <v>0</v>
      </c>
      <c r="AG143">
        <v>0</v>
      </c>
      <c r="AP143" t="s">
        <v>525</v>
      </c>
      <c r="AQ143" t="s">
        <v>108</v>
      </c>
      <c r="AR143" t="s">
        <v>13404</v>
      </c>
      <c r="AT143">
        <v>0</v>
      </c>
      <c r="AU143">
        <v>0</v>
      </c>
      <c r="AV143">
        <v>0</v>
      </c>
      <c r="AW143">
        <v>0</v>
      </c>
      <c r="AX143">
        <v>0</v>
      </c>
      <c r="AY143">
        <v>0</v>
      </c>
      <c r="BC143" t="s">
        <v>63</v>
      </c>
      <c r="BD143" t="s">
        <v>4479</v>
      </c>
      <c r="BE143">
        <v>0</v>
      </c>
      <c r="BG143" t="s">
        <v>108</v>
      </c>
      <c r="BJ143" t="s">
        <v>526</v>
      </c>
    </row>
    <row r="144" spans="1:62" x14ac:dyDescent="0.35">
      <c r="A144" t="s">
        <v>527</v>
      </c>
      <c r="B144">
        <v>10000</v>
      </c>
      <c r="C144">
        <v>20000</v>
      </c>
      <c r="D144">
        <v>45749</v>
      </c>
      <c r="E144" t="s">
        <v>59</v>
      </c>
      <c r="F144">
        <v>0.47518518518518521</v>
      </c>
      <c r="G144" t="s">
        <v>159</v>
      </c>
      <c r="I144">
        <v>2</v>
      </c>
      <c r="J144" t="s">
        <v>183</v>
      </c>
      <c r="K144">
        <v>71</v>
      </c>
      <c r="L144" t="s">
        <v>6057</v>
      </c>
      <c r="M144" t="s">
        <v>26408</v>
      </c>
      <c r="N144" t="s">
        <v>368</v>
      </c>
      <c r="O144" t="s">
        <v>3857</v>
      </c>
      <c r="P144">
        <v>834</v>
      </c>
      <c r="S144" s="35">
        <v>45749</v>
      </c>
      <c r="U144">
        <v>6</v>
      </c>
      <c r="V144">
        <v>5004</v>
      </c>
      <c r="W144" t="s">
        <v>65</v>
      </c>
      <c r="X144">
        <v>5000435330001</v>
      </c>
      <c r="Y144">
        <v>0</v>
      </c>
      <c r="Z144">
        <v>5000</v>
      </c>
      <c r="AA144">
        <v>4</v>
      </c>
      <c r="AB144">
        <v>0</v>
      </c>
      <c r="AC144">
        <v>0</v>
      </c>
      <c r="AD144">
        <v>0</v>
      </c>
      <c r="AG144">
        <v>0</v>
      </c>
      <c r="AP144">
        <v>500043533</v>
      </c>
      <c r="AQ144" t="s">
        <v>162</v>
      </c>
      <c r="AR144" t="s">
        <v>8373</v>
      </c>
      <c r="AT144">
        <v>0</v>
      </c>
      <c r="AU144">
        <v>0</v>
      </c>
      <c r="AV144">
        <v>0</v>
      </c>
      <c r="AW144">
        <v>0</v>
      </c>
      <c r="AX144">
        <v>0</v>
      </c>
      <c r="AY144">
        <v>0</v>
      </c>
      <c r="BC144" t="s">
        <v>63</v>
      </c>
      <c r="BD144" t="s">
        <v>4480</v>
      </c>
      <c r="BE144">
        <v>0</v>
      </c>
      <c r="BG144" t="s">
        <v>162</v>
      </c>
      <c r="BJ144" t="s">
        <v>392</v>
      </c>
    </row>
    <row r="145" spans="1:62" x14ac:dyDescent="0.35">
      <c r="A145" t="s">
        <v>529</v>
      </c>
      <c r="B145">
        <v>10000</v>
      </c>
      <c r="C145">
        <v>20000</v>
      </c>
      <c r="D145">
        <v>45755</v>
      </c>
      <c r="E145" t="s">
        <v>59</v>
      </c>
      <c r="F145" t="s">
        <v>530</v>
      </c>
      <c r="G145">
        <v>10656256091</v>
      </c>
      <c r="I145">
        <v>2</v>
      </c>
      <c r="J145" t="s">
        <v>183</v>
      </c>
      <c r="K145">
        <v>77</v>
      </c>
      <c r="L145" t="s">
        <v>6043</v>
      </c>
      <c r="M145" t="s">
        <v>26407</v>
      </c>
      <c r="N145" t="s">
        <v>192</v>
      </c>
      <c r="O145" t="s">
        <v>3848</v>
      </c>
      <c r="P145">
        <v>637</v>
      </c>
      <c r="Q145">
        <f>(P145/60)+30</f>
        <v>40.616666666666667</v>
      </c>
      <c r="R145" s="34">
        <f>Q145/60</f>
        <v>0.67694444444444446</v>
      </c>
      <c r="S145" s="35">
        <v>45749</v>
      </c>
      <c r="U145">
        <v>88</v>
      </c>
      <c r="V145">
        <v>56056</v>
      </c>
      <c r="W145" t="s">
        <v>65</v>
      </c>
      <c r="X145" t="s">
        <v>531</v>
      </c>
      <c r="Y145">
        <v>0</v>
      </c>
      <c r="Z145">
        <v>40000</v>
      </c>
      <c r="AA145">
        <v>16056</v>
      </c>
      <c r="AB145">
        <v>0</v>
      </c>
      <c r="AC145">
        <v>0</v>
      </c>
      <c r="AD145">
        <v>0</v>
      </c>
      <c r="AG145">
        <v>0</v>
      </c>
      <c r="AP145" t="s">
        <v>532</v>
      </c>
      <c r="AQ145" t="s">
        <v>108</v>
      </c>
      <c r="AR145" t="s">
        <v>13404</v>
      </c>
      <c r="AT145">
        <v>0</v>
      </c>
      <c r="AU145">
        <v>0</v>
      </c>
      <c r="AV145">
        <v>0</v>
      </c>
      <c r="AW145">
        <v>0</v>
      </c>
      <c r="AX145">
        <v>0</v>
      </c>
      <c r="AY145">
        <v>0</v>
      </c>
      <c r="BC145" t="s">
        <v>63</v>
      </c>
      <c r="BD145" t="s">
        <v>4481</v>
      </c>
      <c r="BE145">
        <v>0</v>
      </c>
      <c r="BG145" t="s">
        <v>108</v>
      </c>
      <c r="BJ145" t="s">
        <v>533</v>
      </c>
    </row>
    <row r="146" spans="1:62" x14ac:dyDescent="0.35">
      <c r="A146" t="s">
        <v>801</v>
      </c>
      <c r="B146">
        <v>10000</v>
      </c>
      <c r="C146">
        <v>10000</v>
      </c>
      <c r="D146">
        <v>45749</v>
      </c>
      <c r="E146" t="s">
        <v>59</v>
      </c>
      <c r="F146">
        <v>0.47282407407407406</v>
      </c>
      <c r="G146" t="s">
        <v>397</v>
      </c>
      <c r="I146">
        <v>1</v>
      </c>
      <c r="J146" t="s">
        <v>183</v>
      </c>
      <c r="K146">
        <v>82</v>
      </c>
      <c r="L146" t="s">
        <v>6057</v>
      </c>
      <c r="M146" t="s">
        <v>26408</v>
      </c>
      <c r="N146" t="s">
        <v>352</v>
      </c>
      <c r="O146" t="s">
        <v>3798</v>
      </c>
      <c r="P146">
        <v>3334</v>
      </c>
      <c r="S146" s="35">
        <v>45749</v>
      </c>
      <c r="U146">
        <v>3</v>
      </c>
      <c r="V146">
        <v>10002</v>
      </c>
      <c r="W146" t="s">
        <v>65</v>
      </c>
      <c r="X146" t="s">
        <v>802</v>
      </c>
      <c r="Y146">
        <v>0</v>
      </c>
      <c r="Z146">
        <v>10000</v>
      </c>
      <c r="AA146">
        <v>2</v>
      </c>
      <c r="AB146">
        <v>0</v>
      </c>
      <c r="AC146">
        <v>0</v>
      </c>
      <c r="AD146">
        <v>0</v>
      </c>
      <c r="AG146">
        <v>0</v>
      </c>
      <c r="AP146" t="s">
        <v>803</v>
      </c>
      <c r="AQ146" t="s">
        <v>400</v>
      </c>
      <c r="AR146" t="s">
        <v>24192</v>
      </c>
      <c r="AT146">
        <v>0</v>
      </c>
      <c r="AU146">
        <v>0</v>
      </c>
      <c r="AV146">
        <v>0</v>
      </c>
      <c r="AW146">
        <v>0</v>
      </c>
      <c r="AX146">
        <v>0</v>
      </c>
      <c r="AY146">
        <v>0</v>
      </c>
      <c r="BC146" t="s">
        <v>63</v>
      </c>
      <c r="BD146" t="s">
        <v>804</v>
      </c>
      <c r="BE146">
        <v>0</v>
      </c>
      <c r="BG146" t="s">
        <v>400</v>
      </c>
      <c r="BJ146" t="s">
        <v>402</v>
      </c>
    </row>
    <row r="147" spans="1:62" x14ac:dyDescent="0.35">
      <c r="A147" t="s">
        <v>413</v>
      </c>
      <c r="B147">
        <v>10000</v>
      </c>
      <c r="C147">
        <v>20000</v>
      </c>
      <c r="D147">
        <v>45750</v>
      </c>
      <c r="E147" t="s">
        <v>59</v>
      </c>
      <c r="F147" t="s">
        <v>414</v>
      </c>
      <c r="G147" t="s">
        <v>159</v>
      </c>
      <c r="I147">
        <v>2</v>
      </c>
      <c r="J147" t="s">
        <v>183</v>
      </c>
      <c r="K147">
        <v>71</v>
      </c>
      <c r="L147" t="s">
        <v>6057</v>
      </c>
      <c r="M147" t="s">
        <v>26408</v>
      </c>
      <c r="N147" t="s">
        <v>368</v>
      </c>
      <c r="O147" t="s">
        <v>3857</v>
      </c>
      <c r="P147">
        <v>834</v>
      </c>
      <c r="S147" s="35">
        <v>45749</v>
      </c>
      <c r="U147">
        <v>6</v>
      </c>
      <c r="V147">
        <v>5004</v>
      </c>
      <c r="W147" t="s">
        <v>65</v>
      </c>
      <c r="X147">
        <v>5000478010001</v>
      </c>
      <c r="Y147">
        <v>0</v>
      </c>
      <c r="Z147">
        <v>2500</v>
      </c>
      <c r="AA147">
        <v>2504</v>
      </c>
      <c r="AB147">
        <v>0</v>
      </c>
      <c r="AC147">
        <v>0</v>
      </c>
      <c r="AD147">
        <v>0</v>
      </c>
      <c r="AG147">
        <v>0</v>
      </c>
      <c r="AP147">
        <v>500047801</v>
      </c>
      <c r="AQ147" t="s">
        <v>162</v>
      </c>
      <c r="AR147" t="s">
        <v>8373</v>
      </c>
      <c r="AT147">
        <v>0</v>
      </c>
      <c r="AU147">
        <v>0</v>
      </c>
      <c r="AV147">
        <v>0</v>
      </c>
      <c r="AW147">
        <v>0</v>
      </c>
      <c r="AX147">
        <v>0</v>
      </c>
      <c r="AY147">
        <v>0</v>
      </c>
      <c r="BC147" t="s">
        <v>63</v>
      </c>
      <c r="BD147" t="s">
        <v>415</v>
      </c>
      <c r="BE147">
        <v>0</v>
      </c>
      <c r="BG147" t="s">
        <v>162</v>
      </c>
      <c r="BJ147" t="s">
        <v>416</v>
      </c>
    </row>
    <row r="148" spans="1:62" x14ac:dyDescent="0.35">
      <c r="A148" t="s">
        <v>417</v>
      </c>
      <c r="B148">
        <v>10000</v>
      </c>
      <c r="C148">
        <v>20000</v>
      </c>
      <c r="D148">
        <v>45750</v>
      </c>
      <c r="E148" t="s">
        <v>59</v>
      </c>
      <c r="F148" t="s">
        <v>414</v>
      </c>
      <c r="G148" t="s">
        <v>159</v>
      </c>
      <c r="I148">
        <v>2</v>
      </c>
      <c r="J148" t="s">
        <v>183</v>
      </c>
      <c r="K148">
        <v>71</v>
      </c>
      <c r="L148" t="s">
        <v>6057</v>
      </c>
      <c r="M148" t="s">
        <v>26408</v>
      </c>
      <c r="N148" t="s">
        <v>368</v>
      </c>
      <c r="O148" t="s">
        <v>3857</v>
      </c>
      <c r="P148">
        <v>834</v>
      </c>
      <c r="S148" s="35">
        <v>45749</v>
      </c>
      <c r="U148">
        <v>6</v>
      </c>
      <c r="V148">
        <v>5004</v>
      </c>
      <c r="W148" t="s">
        <v>65</v>
      </c>
      <c r="X148">
        <v>5000596190001</v>
      </c>
      <c r="Y148">
        <v>0</v>
      </c>
      <c r="Z148">
        <v>2500</v>
      </c>
      <c r="AA148">
        <v>2504</v>
      </c>
      <c r="AB148">
        <v>0</v>
      </c>
      <c r="AC148">
        <v>0</v>
      </c>
      <c r="AD148">
        <v>0</v>
      </c>
      <c r="AG148">
        <v>0</v>
      </c>
      <c r="AP148">
        <v>500059619</v>
      </c>
      <c r="AQ148" t="s">
        <v>162</v>
      </c>
      <c r="AR148" t="s">
        <v>8373</v>
      </c>
      <c r="AT148">
        <v>0</v>
      </c>
      <c r="AU148">
        <v>0</v>
      </c>
      <c r="AV148">
        <v>0</v>
      </c>
      <c r="AW148">
        <v>0</v>
      </c>
      <c r="AX148">
        <v>0</v>
      </c>
      <c r="AY148">
        <v>0</v>
      </c>
      <c r="BC148" t="s">
        <v>63</v>
      </c>
      <c r="BD148" t="s">
        <v>418</v>
      </c>
      <c r="BE148">
        <v>0</v>
      </c>
      <c r="BG148" t="s">
        <v>162</v>
      </c>
      <c r="BJ148" t="s">
        <v>416</v>
      </c>
    </row>
    <row r="149" spans="1:62" x14ac:dyDescent="0.35">
      <c r="A149" t="s">
        <v>419</v>
      </c>
      <c r="B149">
        <v>10000</v>
      </c>
      <c r="C149">
        <v>20000</v>
      </c>
      <c r="D149">
        <v>45749</v>
      </c>
      <c r="E149" t="s">
        <v>59</v>
      </c>
      <c r="F149">
        <v>0.47518518518518521</v>
      </c>
      <c r="G149" t="s">
        <v>159</v>
      </c>
      <c r="I149">
        <v>2</v>
      </c>
      <c r="J149" t="s">
        <v>183</v>
      </c>
      <c r="K149">
        <v>71</v>
      </c>
      <c r="L149" t="s">
        <v>6057</v>
      </c>
      <c r="M149" t="s">
        <v>26408</v>
      </c>
      <c r="N149" t="s">
        <v>368</v>
      </c>
      <c r="O149" t="s">
        <v>3857</v>
      </c>
      <c r="P149">
        <v>834</v>
      </c>
      <c r="S149" s="35">
        <v>45749</v>
      </c>
      <c r="U149">
        <v>6</v>
      </c>
      <c r="V149">
        <v>5004</v>
      </c>
      <c r="W149" t="s">
        <v>65</v>
      </c>
      <c r="X149">
        <v>5000634590001</v>
      </c>
      <c r="Y149">
        <v>0</v>
      </c>
      <c r="Z149">
        <v>5000</v>
      </c>
      <c r="AA149">
        <v>4</v>
      </c>
      <c r="AB149">
        <v>0</v>
      </c>
      <c r="AC149">
        <v>0</v>
      </c>
      <c r="AD149">
        <v>0</v>
      </c>
      <c r="AG149">
        <v>0</v>
      </c>
      <c r="AP149">
        <v>500063459</v>
      </c>
      <c r="AQ149" t="s">
        <v>162</v>
      </c>
      <c r="AR149" t="s">
        <v>8373</v>
      </c>
      <c r="AT149">
        <v>0</v>
      </c>
      <c r="AU149">
        <v>0</v>
      </c>
      <c r="AV149">
        <v>0</v>
      </c>
      <c r="AW149">
        <v>0</v>
      </c>
      <c r="AX149">
        <v>0</v>
      </c>
      <c r="AY149">
        <v>0</v>
      </c>
      <c r="BC149" t="s">
        <v>63</v>
      </c>
      <c r="BD149" t="s">
        <v>420</v>
      </c>
      <c r="BE149">
        <v>0</v>
      </c>
      <c r="BG149" t="s">
        <v>162</v>
      </c>
      <c r="BJ149" t="s">
        <v>416</v>
      </c>
    </row>
    <row r="150" spans="1:62" x14ac:dyDescent="0.35">
      <c r="A150" t="s">
        <v>421</v>
      </c>
      <c r="B150">
        <v>10000</v>
      </c>
      <c r="C150">
        <v>20000</v>
      </c>
      <c r="D150">
        <v>45749</v>
      </c>
      <c r="E150" t="s">
        <v>59</v>
      </c>
      <c r="F150">
        <v>0.47518518518518521</v>
      </c>
      <c r="G150" t="s">
        <v>159</v>
      </c>
      <c r="I150">
        <v>2</v>
      </c>
      <c r="J150" t="s">
        <v>183</v>
      </c>
      <c r="K150">
        <v>71</v>
      </c>
      <c r="L150" t="s">
        <v>6057</v>
      </c>
      <c r="M150" t="s">
        <v>26408</v>
      </c>
      <c r="N150" t="s">
        <v>368</v>
      </c>
      <c r="O150" t="s">
        <v>3857</v>
      </c>
      <c r="P150">
        <v>834</v>
      </c>
      <c r="S150" s="35">
        <v>45749</v>
      </c>
      <c r="U150">
        <v>6</v>
      </c>
      <c r="V150">
        <v>5004</v>
      </c>
      <c r="W150" t="s">
        <v>65</v>
      </c>
      <c r="X150">
        <v>5000635400001</v>
      </c>
      <c r="Y150">
        <v>0</v>
      </c>
      <c r="Z150">
        <v>5000</v>
      </c>
      <c r="AA150">
        <v>4</v>
      </c>
      <c r="AB150">
        <v>0</v>
      </c>
      <c r="AC150">
        <v>0</v>
      </c>
      <c r="AD150">
        <v>0</v>
      </c>
      <c r="AG150">
        <v>0</v>
      </c>
      <c r="AP150">
        <v>500063540</v>
      </c>
      <c r="AQ150" t="s">
        <v>162</v>
      </c>
      <c r="AR150" t="s">
        <v>8373</v>
      </c>
      <c r="AT150">
        <v>0</v>
      </c>
      <c r="AU150">
        <v>0</v>
      </c>
      <c r="AV150">
        <v>0</v>
      </c>
      <c r="AW150">
        <v>0</v>
      </c>
      <c r="AX150">
        <v>0</v>
      </c>
      <c r="AY150">
        <v>0</v>
      </c>
      <c r="BC150" t="s">
        <v>63</v>
      </c>
      <c r="BD150" t="s">
        <v>422</v>
      </c>
      <c r="BE150">
        <v>0</v>
      </c>
      <c r="BG150" t="s">
        <v>162</v>
      </c>
      <c r="BJ150" t="s">
        <v>416</v>
      </c>
    </row>
    <row r="151" spans="1:62" x14ac:dyDescent="0.35">
      <c r="A151" t="s">
        <v>534</v>
      </c>
      <c r="B151">
        <v>10000</v>
      </c>
      <c r="C151">
        <v>20000</v>
      </c>
      <c r="D151">
        <v>45751</v>
      </c>
      <c r="E151" t="s">
        <v>59</v>
      </c>
      <c r="F151" t="s">
        <v>535</v>
      </c>
      <c r="G151" t="s">
        <v>536</v>
      </c>
      <c r="I151">
        <v>2</v>
      </c>
      <c r="J151" t="s">
        <v>183</v>
      </c>
      <c r="K151">
        <v>92</v>
      </c>
      <c r="L151" t="s">
        <v>6053</v>
      </c>
      <c r="M151" t="s">
        <v>26409</v>
      </c>
      <c r="N151" t="s">
        <v>281</v>
      </c>
      <c r="O151" t="s">
        <v>3851</v>
      </c>
      <c r="P151">
        <v>4000</v>
      </c>
      <c r="S151" s="35">
        <v>45749</v>
      </c>
      <c r="U151">
        <v>3</v>
      </c>
      <c r="V151">
        <v>12000</v>
      </c>
      <c r="W151" t="s">
        <v>65</v>
      </c>
      <c r="X151" t="s">
        <v>537</v>
      </c>
      <c r="Y151">
        <v>0</v>
      </c>
      <c r="Z151">
        <v>10000</v>
      </c>
      <c r="AA151">
        <v>2000</v>
      </c>
      <c r="AB151">
        <v>0</v>
      </c>
      <c r="AC151">
        <v>0</v>
      </c>
      <c r="AD151">
        <v>0</v>
      </c>
      <c r="AG151">
        <v>0</v>
      </c>
      <c r="AP151" t="s">
        <v>538</v>
      </c>
      <c r="AQ151" t="s">
        <v>539</v>
      </c>
      <c r="AR151" t="s">
        <v>13656</v>
      </c>
      <c r="AT151">
        <v>0</v>
      </c>
      <c r="AU151">
        <v>0</v>
      </c>
      <c r="AV151">
        <v>0</v>
      </c>
      <c r="AW151">
        <v>0</v>
      </c>
      <c r="AX151">
        <v>0</v>
      </c>
      <c r="AY151">
        <v>0</v>
      </c>
      <c r="BC151" t="s">
        <v>63</v>
      </c>
      <c r="BD151" t="s">
        <v>4482</v>
      </c>
      <c r="BE151">
        <v>0</v>
      </c>
      <c r="BG151" t="s">
        <v>539</v>
      </c>
      <c r="BJ151" t="s">
        <v>540</v>
      </c>
    </row>
    <row r="152" spans="1:62" x14ac:dyDescent="0.35">
      <c r="A152" t="s">
        <v>541</v>
      </c>
      <c r="B152">
        <v>10000</v>
      </c>
      <c r="C152">
        <v>20000</v>
      </c>
      <c r="D152">
        <v>45750</v>
      </c>
      <c r="E152" t="s">
        <v>59</v>
      </c>
      <c r="F152" t="s">
        <v>542</v>
      </c>
      <c r="G152">
        <v>10656256085</v>
      </c>
      <c r="I152">
        <v>2</v>
      </c>
      <c r="J152" t="s">
        <v>183</v>
      </c>
      <c r="K152">
        <v>77</v>
      </c>
      <c r="L152" t="s">
        <v>6043</v>
      </c>
      <c r="M152" t="s">
        <v>26407</v>
      </c>
      <c r="N152" t="s">
        <v>192</v>
      </c>
      <c r="O152" t="s">
        <v>3848</v>
      </c>
      <c r="P152">
        <v>378</v>
      </c>
      <c r="Q152">
        <f t="shared" ref="Q152:Q154" si="29">(P152/60)+30</f>
        <v>36.299999999999997</v>
      </c>
      <c r="R152" s="34">
        <f t="shared" ref="R152:R161" si="30">Q152/60</f>
        <v>0.60499999999999998</v>
      </c>
      <c r="S152" s="35">
        <v>45749</v>
      </c>
      <c r="U152">
        <v>180</v>
      </c>
      <c r="V152">
        <v>68040</v>
      </c>
      <c r="W152" t="s">
        <v>65</v>
      </c>
      <c r="X152" t="s">
        <v>544</v>
      </c>
      <c r="Y152">
        <v>0</v>
      </c>
      <c r="Z152">
        <v>40000</v>
      </c>
      <c r="AA152">
        <v>28040</v>
      </c>
      <c r="AB152">
        <v>0</v>
      </c>
      <c r="AC152">
        <v>0</v>
      </c>
      <c r="AD152">
        <v>0</v>
      </c>
      <c r="AG152">
        <v>0</v>
      </c>
      <c r="AP152" t="s">
        <v>545</v>
      </c>
      <c r="AQ152" t="s">
        <v>108</v>
      </c>
      <c r="AR152" t="s">
        <v>13404</v>
      </c>
      <c r="AT152">
        <v>0</v>
      </c>
      <c r="AU152">
        <v>0</v>
      </c>
      <c r="AV152">
        <v>0</v>
      </c>
      <c r="AW152">
        <v>0</v>
      </c>
      <c r="AX152">
        <v>0</v>
      </c>
      <c r="AY152">
        <v>0</v>
      </c>
      <c r="BC152" t="s">
        <v>63</v>
      </c>
      <c r="BD152" t="s">
        <v>4483</v>
      </c>
      <c r="BE152">
        <v>0</v>
      </c>
      <c r="BG152" t="s">
        <v>108</v>
      </c>
      <c r="BJ152" t="s">
        <v>546</v>
      </c>
    </row>
    <row r="153" spans="1:62" x14ac:dyDescent="0.35">
      <c r="A153" t="s">
        <v>547</v>
      </c>
      <c r="B153">
        <v>10000</v>
      </c>
      <c r="C153">
        <v>20000</v>
      </c>
      <c r="D153">
        <v>45751</v>
      </c>
      <c r="E153" t="s">
        <v>59</v>
      </c>
      <c r="F153">
        <v>0.48146990740740742</v>
      </c>
      <c r="G153">
        <v>10656256085</v>
      </c>
      <c r="I153">
        <v>2</v>
      </c>
      <c r="J153" t="s">
        <v>183</v>
      </c>
      <c r="K153">
        <v>77</v>
      </c>
      <c r="L153" t="s">
        <v>6043</v>
      </c>
      <c r="M153" t="s">
        <v>26407</v>
      </c>
      <c r="N153" t="s">
        <v>192</v>
      </c>
      <c r="O153" t="s">
        <v>3848</v>
      </c>
      <c r="P153">
        <v>936</v>
      </c>
      <c r="Q153">
        <f t="shared" si="29"/>
        <v>45.6</v>
      </c>
      <c r="R153" s="34">
        <f t="shared" si="30"/>
        <v>0.76</v>
      </c>
      <c r="S153" s="35">
        <v>45749</v>
      </c>
      <c r="U153">
        <v>77</v>
      </c>
      <c r="V153">
        <v>72072</v>
      </c>
      <c r="W153" t="s">
        <v>65</v>
      </c>
      <c r="X153" t="s">
        <v>549</v>
      </c>
      <c r="Y153">
        <v>0</v>
      </c>
      <c r="Z153">
        <v>50000</v>
      </c>
      <c r="AA153">
        <v>22072</v>
      </c>
      <c r="AB153">
        <v>0</v>
      </c>
      <c r="AC153">
        <v>0</v>
      </c>
      <c r="AD153">
        <v>0</v>
      </c>
      <c r="AG153">
        <v>0</v>
      </c>
      <c r="AP153" t="s">
        <v>550</v>
      </c>
      <c r="AQ153" t="s">
        <v>108</v>
      </c>
      <c r="AR153" t="s">
        <v>13404</v>
      </c>
      <c r="AT153">
        <v>0</v>
      </c>
      <c r="AU153">
        <v>0</v>
      </c>
      <c r="AV153">
        <v>0</v>
      </c>
      <c r="AW153">
        <v>0</v>
      </c>
      <c r="AX153">
        <v>0</v>
      </c>
      <c r="AY153">
        <v>0</v>
      </c>
      <c r="BC153" t="s">
        <v>63</v>
      </c>
      <c r="BD153" t="s">
        <v>4484</v>
      </c>
      <c r="BE153">
        <v>0</v>
      </c>
      <c r="BG153" t="s">
        <v>108</v>
      </c>
      <c r="BJ153" t="s">
        <v>551</v>
      </c>
    </row>
    <row r="154" spans="1:62" x14ac:dyDescent="0.35">
      <c r="A154" t="s">
        <v>3384</v>
      </c>
      <c r="B154">
        <v>10000</v>
      </c>
      <c r="C154">
        <v>20000</v>
      </c>
      <c r="D154">
        <v>45770</v>
      </c>
      <c r="E154" t="s">
        <v>59</v>
      </c>
      <c r="F154">
        <v>0.47258101851851853</v>
      </c>
      <c r="G154">
        <v>10656256087</v>
      </c>
      <c r="I154">
        <v>2</v>
      </c>
      <c r="J154" t="s">
        <v>183</v>
      </c>
      <c r="K154">
        <v>77</v>
      </c>
      <c r="L154" t="s">
        <v>6043</v>
      </c>
      <c r="M154" t="s">
        <v>26407</v>
      </c>
      <c r="N154" t="s">
        <v>192</v>
      </c>
      <c r="O154" t="s">
        <v>3848</v>
      </c>
      <c r="P154">
        <v>2884</v>
      </c>
      <c r="Q154">
        <f t="shared" si="29"/>
        <v>78.066666666666663</v>
      </c>
      <c r="R154" s="34">
        <f t="shared" si="30"/>
        <v>1.3011111111111111</v>
      </c>
      <c r="S154" s="35">
        <v>45749</v>
      </c>
      <c r="U154">
        <v>77</v>
      </c>
      <c r="V154">
        <v>222068</v>
      </c>
      <c r="W154" t="s">
        <v>65</v>
      </c>
      <c r="X154" t="s">
        <v>3385</v>
      </c>
      <c r="Y154">
        <v>0</v>
      </c>
      <c r="Z154">
        <v>200000</v>
      </c>
      <c r="AA154">
        <v>22068</v>
      </c>
      <c r="AB154">
        <v>0</v>
      </c>
      <c r="AC154">
        <v>0</v>
      </c>
      <c r="AD154">
        <v>0</v>
      </c>
      <c r="AG154">
        <v>0</v>
      </c>
      <c r="AP154" t="s">
        <v>3386</v>
      </c>
      <c r="AQ154" t="s">
        <v>108</v>
      </c>
      <c r="AR154" t="s">
        <v>13404</v>
      </c>
      <c r="AT154">
        <v>0</v>
      </c>
      <c r="AU154">
        <v>0</v>
      </c>
      <c r="AV154">
        <v>0</v>
      </c>
      <c r="AW154">
        <v>0</v>
      </c>
      <c r="AX154">
        <v>0</v>
      </c>
      <c r="AY154">
        <v>0</v>
      </c>
      <c r="BC154" t="s">
        <v>63</v>
      </c>
      <c r="BD154" t="s">
        <v>4485</v>
      </c>
      <c r="BE154">
        <v>0</v>
      </c>
      <c r="BG154" t="s">
        <v>108</v>
      </c>
      <c r="BJ154" t="s">
        <v>3387</v>
      </c>
    </row>
    <row r="155" spans="1:62" x14ac:dyDescent="0.35">
      <c r="A155" t="s">
        <v>552</v>
      </c>
      <c r="B155">
        <v>10000</v>
      </c>
      <c r="C155">
        <v>10000</v>
      </c>
      <c r="D155">
        <v>45751</v>
      </c>
      <c r="E155" t="s">
        <v>59</v>
      </c>
      <c r="F155" t="s">
        <v>451</v>
      </c>
      <c r="G155" t="s">
        <v>553</v>
      </c>
      <c r="I155">
        <v>1</v>
      </c>
      <c r="J155" t="s">
        <v>183</v>
      </c>
      <c r="K155">
        <v>63</v>
      </c>
      <c r="L155" t="s">
        <v>6051</v>
      </c>
      <c r="M155" t="s">
        <v>26408</v>
      </c>
      <c r="N155" t="s">
        <v>136</v>
      </c>
      <c r="O155" t="s">
        <v>3850</v>
      </c>
      <c r="P155">
        <v>2000</v>
      </c>
      <c r="Q155">
        <f t="shared" ref="Q155:Q161" si="31">(P155/40)+45</f>
        <v>95</v>
      </c>
      <c r="R155" s="34">
        <f t="shared" si="30"/>
        <v>1.5833333333333333</v>
      </c>
      <c r="S155" s="35">
        <v>45749</v>
      </c>
      <c r="U155">
        <v>40</v>
      </c>
      <c r="V155">
        <v>80000</v>
      </c>
      <c r="W155" t="s">
        <v>65</v>
      </c>
      <c r="X155" t="s">
        <v>554</v>
      </c>
      <c r="Y155">
        <v>0</v>
      </c>
      <c r="Z155">
        <v>80000</v>
      </c>
      <c r="AA155">
        <v>0</v>
      </c>
      <c r="AB155">
        <v>0</v>
      </c>
      <c r="AC155">
        <v>0</v>
      </c>
      <c r="AD155">
        <v>0</v>
      </c>
      <c r="AG155">
        <v>0</v>
      </c>
      <c r="AP155" t="s">
        <v>555</v>
      </c>
      <c r="AQ155" t="s">
        <v>275</v>
      </c>
      <c r="AR155" t="s">
        <v>21306</v>
      </c>
      <c r="AT155">
        <v>0</v>
      </c>
      <c r="AU155">
        <v>0</v>
      </c>
      <c r="AV155">
        <v>0</v>
      </c>
      <c r="AW155">
        <v>0</v>
      </c>
      <c r="AX155">
        <v>0</v>
      </c>
      <c r="AY155">
        <v>0</v>
      </c>
      <c r="BC155" t="s">
        <v>63</v>
      </c>
      <c r="BD155" t="s">
        <v>4486</v>
      </c>
      <c r="BE155">
        <v>0</v>
      </c>
      <c r="BG155" t="s">
        <v>275</v>
      </c>
      <c r="BJ155" t="s">
        <v>556</v>
      </c>
    </row>
    <row r="156" spans="1:62" x14ac:dyDescent="0.35">
      <c r="A156" t="s">
        <v>557</v>
      </c>
      <c r="B156">
        <v>10000</v>
      </c>
      <c r="C156">
        <v>10000</v>
      </c>
      <c r="D156">
        <v>45750</v>
      </c>
      <c r="E156" t="s">
        <v>59</v>
      </c>
      <c r="F156" t="s">
        <v>166</v>
      </c>
      <c r="G156" t="s">
        <v>167</v>
      </c>
      <c r="I156">
        <v>1</v>
      </c>
      <c r="J156" t="s">
        <v>183</v>
      </c>
      <c r="K156">
        <v>63</v>
      </c>
      <c r="L156" t="s">
        <v>6051</v>
      </c>
      <c r="M156" t="s">
        <v>26408</v>
      </c>
      <c r="N156" t="s">
        <v>136</v>
      </c>
      <c r="O156" t="s">
        <v>3850</v>
      </c>
      <c r="P156">
        <v>10000</v>
      </c>
      <c r="Q156">
        <f t="shared" si="31"/>
        <v>295</v>
      </c>
      <c r="R156" s="34">
        <f t="shared" si="30"/>
        <v>4.916666666666667</v>
      </c>
      <c r="S156" s="35">
        <v>45749</v>
      </c>
      <c r="U156">
        <v>60</v>
      </c>
      <c r="V156">
        <v>600000</v>
      </c>
      <c r="W156" t="s">
        <v>65</v>
      </c>
      <c r="X156" t="s">
        <v>168</v>
      </c>
      <c r="Y156">
        <v>0</v>
      </c>
      <c r="Z156">
        <v>600000</v>
      </c>
      <c r="AA156">
        <v>0</v>
      </c>
      <c r="AB156">
        <v>0</v>
      </c>
      <c r="AC156">
        <v>0</v>
      </c>
      <c r="AD156">
        <v>0</v>
      </c>
      <c r="AG156">
        <v>0</v>
      </c>
      <c r="AP156" t="s">
        <v>169</v>
      </c>
      <c r="AQ156" t="s">
        <v>275</v>
      </c>
      <c r="AR156" t="s">
        <v>21306</v>
      </c>
      <c r="AT156">
        <v>0</v>
      </c>
      <c r="AU156">
        <v>0</v>
      </c>
      <c r="AV156">
        <v>0</v>
      </c>
      <c r="AW156">
        <v>0</v>
      </c>
      <c r="AX156">
        <v>0</v>
      </c>
      <c r="AY156">
        <v>0</v>
      </c>
      <c r="BC156" t="s">
        <v>63</v>
      </c>
      <c r="BD156" t="s">
        <v>4487</v>
      </c>
      <c r="BE156">
        <v>0</v>
      </c>
      <c r="BG156" t="s">
        <v>275</v>
      </c>
      <c r="BJ156" t="s">
        <v>558</v>
      </c>
    </row>
    <row r="157" spans="1:62" x14ac:dyDescent="0.35">
      <c r="A157" t="s">
        <v>559</v>
      </c>
      <c r="B157">
        <v>10000</v>
      </c>
      <c r="C157">
        <v>10000</v>
      </c>
      <c r="D157">
        <v>45751</v>
      </c>
      <c r="E157" t="s">
        <v>59</v>
      </c>
      <c r="F157" t="s">
        <v>451</v>
      </c>
      <c r="G157" t="s">
        <v>167</v>
      </c>
      <c r="I157">
        <v>1</v>
      </c>
      <c r="J157" t="s">
        <v>183</v>
      </c>
      <c r="K157">
        <v>63</v>
      </c>
      <c r="L157" t="s">
        <v>6051</v>
      </c>
      <c r="M157" t="s">
        <v>26408</v>
      </c>
      <c r="N157" t="s">
        <v>136</v>
      </c>
      <c r="O157" t="s">
        <v>3850</v>
      </c>
      <c r="P157">
        <v>10000</v>
      </c>
      <c r="Q157">
        <f t="shared" si="31"/>
        <v>295</v>
      </c>
      <c r="R157" s="34">
        <f t="shared" si="30"/>
        <v>4.916666666666667</v>
      </c>
      <c r="S157" s="35">
        <v>45749</v>
      </c>
      <c r="U157">
        <v>60</v>
      </c>
      <c r="V157">
        <v>600000</v>
      </c>
      <c r="W157" t="s">
        <v>65</v>
      </c>
      <c r="X157" t="s">
        <v>168</v>
      </c>
      <c r="Y157">
        <v>0</v>
      </c>
      <c r="Z157">
        <v>600000</v>
      </c>
      <c r="AA157">
        <v>0</v>
      </c>
      <c r="AB157">
        <v>0</v>
      </c>
      <c r="AC157">
        <v>0</v>
      </c>
      <c r="AD157">
        <v>0</v>
      </c>
      <c r="AG157">
        <v>0</v>
      </c>
      <c r="AP157" t="s">
        <v>169</v>
      </c>
      <c r="AQ157" t="s">
        <v>275</v>
      </c>
      <c r="AR157" t="s">
        <v>21306</v>
      </c>
      <c r="AT157">
        <v>0</v>
      </c>
      <c r="AU157">
        <v>0</v>
      </c>
      <c r="AV157">
        <v>0</v>
      </c>
      <c r="AW157">
        <v>0</v>
      </c>
      <c r="AX157">
        <v>0</v>
      </c>
      <c r="AY157">
        <v>0</v>
      </c>
      <c r="BC157" t="s">
        <v>63</v>
      </c>
      <c r="BD157" t="s">
        <v>4488</v>
      </c>
      <c r="BE157">
        <v>0</v>
      </c>
      <c r="BG157" t="s">
        <v>275</v>
      </c>
      <c r="BJ157" t="s">
        <v>560</v>
      </c>
    </row>
    <row r="158" spans="1:62" x14ac:dyDescent="0.35">
      <c r="A158" t="s">
        <v>561</v>
      </c>
      <c r="B158">
        <v>10000</v>
      </c>
      <c r="C158">
        <v>10000</v>
      </c>
      <c r="D158">
        <v>45749</v>
      </c>
      <c r="E158" t="s">
        <v>59</v>
      </c>
      <c r="F158" t="s">
        <v>562</v>
      </c>
      <c r="G158" t="s">
        <v>563</v>
      </c>
      <c r="I158">
        <v>1</v>
      </c>
      <c r="J158" t="s">
        <v>183</v>
      </c>
      <c r="K158">
        <v>65</v>
      </c>
      <c r="L158" t="s">
        <v>6054</v>
      </c>
      <c r="M158" t="s">
        <v>26408</v>
      </c>
      <c r="N158" t="s">
        <v>340</v>
      </c>
      <c r="O158" t="s">
        <v>3854</v>
      </c>
      <c r="P158">
        <v>9000</v>
      </c>
      <c r="Q158">
        <f t="shared" si="31"/>
        <v>270</v>
      </c>
      <c r="R158" s="34">
        <f t="shared" si="30"/>
        <v>4.5</v>
      </c>
      <c r="S158" s="35">
        <v>45749</v>
      </c>
      <c r="U158">
        <v>6</v>
      </c>
      <c r="V158">
        <v>54000</v>
      </c>
      <c r="W158" t="s">
        <v>65</v>
      </c>
      <c r="X158" t="s">
        <v>564</v>
      </c>
      <c r="Y158">
        <v>0</v>
      </c>
      <c r="Z158">
        <v>54000</v>
      </c>
      <c r="AA158">
        <v>0</v>
      </c>
      <c r="AB158">
        <v>0</v>
      </c>
      <c r="AC158">
        <v>0</v>
      </c>
      <c r="AD158">
        <v>0</v>
      </c>
      <c r="AG158">
        <v>0</v>
      </c>
      <c r="AP158" t="s">
        <v>565</v>
      </c>
      <c r="AQ158" t="s">
        <v>566</v>
      </c>
      <c r="AR158" t="s">
        <v>21032</v>
      </c>
      <c r="AT158">
        <v>0</v>
      </c>
      <c r="AU158">
        <v>0</v>
      </c>
      <c r="AV158">
        <v>0</v>
      </c>
      <c r="AW158">
        <v>0</v>
      </c>
      <c r="AX158">
        <v>0</v>
      </c>
      <c r="AY158">
        <v>0</v>
      </c>
      <c r="BC158" t="s">
        <v>63</v>
      </c>
      <c r="BD158" t="s">
        <v>4489</v>
      </c>
      <c r="BE158">
        <v>0</v>
      </c>
      <c r="BG158" t="s">
        <v>566</v>
      </c>
      <c r="BJ158" t="s">
        <v>567</v>
      </c>
    </row>
    <row r="159" spans="1:62" x14ac:dyDescent="0.35">
      <c r="A159" t="s">
        <v>568</v>
      </c>
      <c r="B159">
        <v>10000</v>
      </c>
      <c r="C159">
        <v>10000</v>
      </c>
      <c r="D159">
        <v>45749</v>
      </c>
      <c r="E159" t="s">
        <v>59</v>
      </c>
      <c r="F159" t="s">
        <v>569</v>
      </c>
      <c r="G159" t="s">
        <v>570</v>
      </c>
      <c r="I159">
        <v>1</v>
      </c>
      <c r="J159" t="s">
        <v>183</v>
      </c>
      <c r="K159">
        <v>46</v>
      </c>
      <c r="L159" t="s">
        <v>6049</v>
      </c>
      <c r="M159" t="s">
        <v>26405</v>
      </c>
      <c r="N159" t="s">
        <v>231</v>
      </c>
      <c r="O159" t="s">
        <v>3809</v>
      </c>
      <c r="P159">
        <v>258</v>
      </c>
      <c r="Q159">
        <f t="shared" si="31"/>
        <v>51.45</v>
      </c>
      <c r="R159" s="34">
        <f t="shared" si="30"/>
        <v>0.85750000000000004</v>
      </c>
      <c r="S159" s="35">
        <v>45749</v>
      </c>
      <c r="U159">
        <v>4</v>
      </c>
      <c r="V159">
        <v>1032</v>
      </c>
      <c r="W159" t="s">
        <v>65</v>
      </c>
      <c r="X159">
        <v>112887410001</v>
      </c>
      <c r="Y159">
        <v>0</v>
      </c>
      <c r="Z159">
        <v>1030</v>
      </c>
      <c r="AA159">
        <v>2</v>
      </c>
      <c r="AB159">
        <v>0</v>
      </c>
      <c r="AC159">
        <v>0</v>
      </c>
      <c r="AD159">
        <v>0</v>
      </c>
      <c r="AG159">
        <v>0</v>
      </c>
      <c r="AP159">
        <v>11288741</v>
      </c>
      <c r="AQ159" t="s">
        <v>571</v>
      </c>
      <c r="AR159" t="s">
        <v>14937</v>
      </c>
      <c r="AT159">
        <v>0</v>
      </c>
      <c r="AU159">
        <v>0</v>
      </c>
      <c r="AV159">
        <v>0</v>
      </c>
      <c r="AW159">
        <v>0</v>
      </c>
      <c r="AX159">
        <v>0</v>
      </c>
      <c r="AY159">
        <v>0</v>
      </c>
      <c r="BC159" t="s">
        <v>63</v>
      </c>
      <c r="BD159" t="s">
        <v>4490</v>
      </c>
      <c r="BE159">
        <v>0</v>
      </c>
      <c r="BG159" t="s">
        <v>571</v>
      </c>
      <c r="BJ159" t="s">
        <v>572</v>
      </c>
    </row>
    <row r="160" spans="1:62" x14ac:dyDescent="0.35">
      <c r="A160" t="s">
        <v>573</v>
      </c>
      <c r="B160">
        <v>10000</v>
      </c>
      <c r="C160">
        <v>10000</v>
      </c>
      <c r="D160">
        <v>45749</v>
      </c>
      <c r="E160" t="s">
        <v>59</v>
      </c>
      <c r="F160" t="s">
        <v>569</v>
      </c>
      <c r="G160" t="s">
        <v>570</v>
      </c>
      <c r="I160">
        <v>1</v>
      </c>
      <c r="J160" t="s">
        <v>183</v>
      </c>
      <c r="K160">
        <v>46</v>
      </c>
      <c r="L160" t="s">
        <v>6049</v>
      </c>
      <c r="M160" t="s">
        <v>26405</v>
      </c>
      <c r="N160" t="s">
        <v>231</v>
      </c>
      <c r="O160" t="s">
        <v>3809</v>
      </c>
      <c r="P160">
        <v>258</v>
      </c>
      <c r="Q160">
        <f t="shared" si="31"/>
        <v>51.45</v>
      </c>
      <c r="R160" s="34">
        <f t="shared" si="30"/>
        <v>0.85750000000000004</v>
      </c>
      <c r="S160" s="35">
        <v>45749</v>
      </c>
      <c r="U160">
        <v>4</v>
      </c>
      <c r="V160">
        <v>1032</v>
      </c>
      <c r="W160" t="s">
        <v>65</v>
      </c>
      <c r="X160">
        <v>112887410001</v>
      </c>
      <c r="Y160">
        <v>0</v>
      </c>
      <c r="Z160">
        <v>1030</v>
      </c>
      <c r="AA160">
        <v>2</v>
      </c>
      <c r="AB160">
        <v>0</v>
      </c>
      <c r="AC160">
        <v>0</v>
      </c>
      <c r="AD160">
        <v>0</v>
      </c>
      <c r="AG160">
        <v>0</v>
      </c>
      <c r="AP160">
        <v>11288741</v>
      </c>
      <c r="AQ160" t="s">
        <v>571</v>
      </c>
      <c r="AR160" t="s">
        <v>14937</v>
      </c>
      <c r="AT160">
        <v>0</v>
      </c>
      <c r="AU160">
        <v>0</v>
      </c>
      <c r="AV160">
        <v>0</v>
      </c>
      <c r="AW160">
        <v>0</v>
      </c>
      <c r="AX160">
        <v>0</v>
      </c>
      <c r="AY160">
        <v>0</v>
      </c>
      <c r="BC160" t="s">
        <v>63</v>
      </c>
      <c r="BD160" t="s">
        <v>4491</v>
      </c>
      <c r="BE160">
        <v>0</v>
      </c>
      <c r="BG160" t="s">
        <v>571</v>
      </c>
      <c r="BJ160" t="s">
        <v>574</v>
      </c>
    </row>
    <row r="161" spans="1:62" x14ac:dyDescent="0.35">
      <c r="A161" t="s">
        <v>575</v>
      </c>
      <c r="B161">
        <v>10000</v>
      </c>
      <c r="C161">
        <v>10000</v>
      </c>
      <c r="D161">
        <v>45749</v>
      </c>
      <c r="E161" t="s">
        <v>59</v>
      </c>
      <c r="F161" t="s">
        <v>576</v>
      </c>
      <c r="G161" t="s">
        <v>570</v>
      </c>
      <c r="I161">
        <v>1</v>
      </c>
      <c r="J161" t="s">
        <v>183</v>
      </c>
      <c r="K161">
        <v>46</v>
      </c>
      <c r="L161" t="s">
        <v>6049</v>
      </c>
      <c r="M161" t="s">
        <v>26405</v>
      </c>
      <c r="N161" t="s">
        <v>231</v>
      </c>
      <c r="O161" t="s">
        <v>3809</v>
      </c>
      <c r="P161">
        <v>258</v>
      </c>
      <c r="Q161">
        <f t="shared" si="31"/>
        <v>51.45</v>
      </c>
      <c r="R161" s="34">
        <f t="shared" si="30"/>
        <v>0.85750000000000004</v>
      </c>
      <c r="S161" s="35">
        <v>45749</v>
      </c>
      <c r="U161">
        <v>4</v>
      </c>
      <c r="V161">
        <v>1032</v>
      </c>
      <c r="W161" t="s">
        <v>65</v>
      </c>
      <c r="X161">
        <v>112887830001</v>
      </c>
      <c r="Y161">
        <v>0</v>
      </c>
      <c r="Z161">
        <v>1030</v>
      </c>
      <c r="AA161">
        <v>2</v>
      </c>
      <c r="AB161">
        <v>0</v>
      </c>
      <c r="AC161">
        <v>0</v>
      </c>
      <c r="AD161">
        <v>0</v>
      </c>
      <c r="AG161">
        <v>0</v>
      </c>
      <c r="AP161">
        <v>11288783</v>
      </c>
      <c r="AQ161" t="s">
        <v>571</v>
      </c>
      <c r="AR161" t="s">
        <v>14937</v>
      </c>
      <c r="AT161">
        <v>0</v>
      </c>
      <c r="AU161">
        <v>0</v>
      </c>
      <c r="AV161">
        <v>0</v>
      </c>
      <c r="AW161">
        <v>0</v>
      </c>
      <c r="AX161">
        <v>0</v>
      </c>
      <c r="AY161">
        <v>0</v>
      </c>
      <c r="BC161" t="s">
        <v>63</v>
      </c>
      <c r="BD161" t="s">
        <v>4492</v>
      </c>
      <c r="BE161">
        <v>0</v>
      </c>
      <c r="BG161" t="s">
        <v>571</v>
      </c>
      <c r="BJ161" t="s">
        <v>577</v>
      </c>
    </row>
    <row r="162" spans="1:62" x14ac:dyDescent="0.35">
      <c r="A162" t="s">
        <v>149</v>
      </c>
      <c r="B162">
        <v>10000</v>
      </c>
      <c r="C162">
        <v>20000</v>
      </c>
      <c r="D162">
        <v>45754</v>
      </c>
      <c r="E162" t="s">
        <v>59</v>
      </c>
      <c r="F162" t="s">
        <v>150</v>
      </c>
      <c r="G162" t="s">
        <v>151</v>
      </c>
      <c r="I162">
        <v>1</v>
      </c>
      <c r="J162" t="s">
        <v>183</v>
      </c>
      <c r="K162">
        <v>73</v>
      </c>
      <c r="L162" t="s">
        <v>6042</v>
      </c>
      <c r="M162" t="s">
        <v>26407</v>
      </c>
      <c r="N162" t="s">
        <v>184</v>
      </c>
      <c r="O162" t="s">
        <v>3845</v>
      </c>
      <c r="P162">
        <v>65271</v>
      </c>
      <c r="Q162">
        <f>(P162/60)+30</f>
        <v>1117.8499999999999</v>
      </c>
      <c r="R162" s="34">
        <f>Q162/60</f>
        <v>18.630833333333332</v>
      </c>
      <c r="S162" s="35">
        <v>45749</v>
      </c>
      <c r="U162">
        <v>12</v>
      </c>
      <c r="V162">
        <v>783252</v>
      </c>
      <c r="W162" t="s">
        <v>65</v>
      </c>
      <c r="X162" t="s">
        <v>154</v>
      </c>
      <c r="Y162">
        <v>0</v>
      </c>
      <c r="Z162">
        <v>814353</v>
      </c>
      <c r="AA162">
        <v>-31101</v>
      </c>
      <c r="AB162">
        <v>0</v>
      </c>
      <c r="AC162">
        <v>0</v>
      </c>
      <c r="AD162">
        <v>0</v>
      </c>
      <c r="AG162">
        <v>0</v>
      </c>
      <c r="AP162" t="s">
        <v>155</v>
      </c>
      <c r="AQ162" t="s">
        <v>68</v>
      </c>
      <c r="AR162" t="s">
        <v>26186</v>
      </c>
      <c r="AT162">
        <v>0</v>
      </c>
      <c r="AU162">
        <v>0</v>
      </c>
      <c r="AV162">
        <v>0</v>
      </c>
      <c r="AW162">
        <v>0</v>
      </c>
      <c r="AX162">
        <v>0</v>
      </c>
      <c r="AY162">
        <v>0</v>
      </c>
      <c r="BC162" t="s">
        <v>63</v>
      </c>
      <c r="BD162" t="s">
        <v>4459</v>
      </c>
      <c r="BE162">
        <v>0</v>
      </c>
      <c r="BG162" t="s">
        <v>68</v>
      </c>
      <c r="BJ162" t="s">
        <v>156</v>
      </c>
    </row>
    <row r="163" spans="1:62" x14ac:dyDescent="0.35">
      <c r="A163" t="s">
        <v>431</v>
      </c>
      <c r="B163">
        <v>10000</v>
      </c>
      <c r="C163">
        <v>30000</v>
      </c>
      <c r="D163">
        <v>45750</v>
      </c>
      <c r="E163" t="s">
        <v>59</v>
      </c>
      <c r="F163" t="s">
        <v>432</v>
      </c>
      <c r="G163">
        <v>59470</v>
      </c>
      <c r="I163">
        <v>2</v>
      </c>
      <c r="J163" t="s">
        <v>183</v>
      </c>
      <c r="K163">
        <v>96</v>
      </c>
      <c r="L163" t="s">
        <v>6060</v>
      </c>
      <c r="M163" t="s">
        <v>26410</v>
      </c>
      <c r="N163" t="s">
        <v>805</v>
      </c>
      <c r="O163" t="s">
        <v>3865</v>
      </c>
      <c r="P163">
        <v>30625</v>
      </c>
      <c r="S163" s="35">
        <v>45749</v>
      </c>
      <c r="U163">
        <v>6</v>
      </c>
      <c r="V163">
        <v>183750</v>
      </c>
      <c r="W163" t="s">
        <v>65</v>
      </c>
      <c r="X163" t="s">
        <v>434</v>
      </c>
      <c r="Y163">
        <v>0</v>
      </c>
      <c r="Z163">
        <v>183750</v>
      </c>
      <c r="AA163">
        <v>0</v>
      </c>
      <c r="AB163">
        <v>0</v>
      </c>
      <c r="AC163">
        <v>0</v>
      </c>
      <c r="AD163">
        <v>0</v>
      </c>
      <c r="AG163">
        <v>0</v>
      </c>
      <c r="AP163" t="s">
        <v>435</v>
      </c>
      <c r="AQ163" t="s">
        <v>68</v>
      </c>
      <c r="AR163" t="s">
        <v>26186</v>
      </c>
      <c r="AT163">
        <v>0</v>
      </c>
      <c r="AU163">
        <v>0</v>
      </c>
      <c r="AV163">
        <v>0</v>
      </c>
      <c r="AW163">
        <v>0</v>
      </c>
      <c r="AX163">
        <v>0</v>
      </c>
      <c r="AY163">
        <v>0</v>
      </c>
      <c r="BC163" t="s">
        <v>63</v>
      </c>
      <c r="BD163" t="s">
        <v>436</v>
      </c>
      <c r="BE163">
        <v>0</v>
      </c>
      <c r="BG163" t="s">
        <v>68</v>
      </c>
      <c r="BJ163" t="s">
        <v>156</v>
      </c>
    </row>
    <row r="164" spans="1:62" x14ac:dyDescent="0.35">
      <c r="A164" t="s">
        <v>157</v>
      </c>
      <c r="B164">
        <v>10000</v>
      </c>
      <c r="C164">
        <v>30000</v>
      </c>
      <c r="D164">
        <v>45749</v>
      </c>
      <c r="E164" t="s">
        <v>59</v>
      </c>
      <c r="F164" t="s">
        <v>158</v>
      </c>
      <c r="G164" t="s">
        <v>159</v>
      </c>
      <c r="I164">
        <v>2</v>
      </c>
      <c r="J164" t="s">
        <v>183</v>
      </c>
      <c r="K164">
        <v>71</v>
      </c>
      <c r="L164" t="s">
        <v>6057</v>
      </c>
      <c r="M164" t="s">
        <v>26408</v>
      </c>
      <c r="N164" t="s">
        <v>368</v>
      </c>
      <c r="O164" t="s">
        <v>3857</v>
      </c>
      <c r="P164">
        <v>1250</v>
      </c>
      <c r="S164" s="35">
        <v>45749</v>
      </c>
      <c r="U164">
        <v>4</v>
      </c>
      <c r="V164">
        <v>5000</v>
      </c>
      <c r="W164" t="s">
        <v>65</v>
      </c>
      <c r="X164">
        <v>86090840001</v>
      </c>
      <c r="Y164">
        <v>0</v>
      </c>
      <c r="Z164">
        <v>5000</v>
      </c>
      <c r="AA164">
        <v>0</v>
      </c>
      <c r="AB164">
        <v>0</v>
      </c>
      <c r="AC164">
        <v>0</v>
      </c>
      <c r="AD164">
        <v>0</v>
      </c>
      <c r="AG164">
        <v>0</v>
      </c>
      <c r="AP164">
        <v>8609084</v>
      </c>
      <c r="AQ164" t="s">
        <v>162</v>
      </c>
      <c r="AR164" t="s">
        <v>8373</v>
      </c>
      <c r="AT164">
        <v>0</v>
      </c>
      <c r="AU164">
        <v>0</v>
      </c>
      <c r="AV164">
        <v>0</v>
      </c>
      <c r="AW164">
        <v>0</v>
      </c>
      <c r="AX164">
        <v>0</v>
      </c>
      <c r="AY164">
        <v>0</v>
      </c>
      <c r="BC164" t="s">
        <v>63</v>
      </c>
      <c r="BD164" t="s">
        <v>4460</v>
      </c>
      <c r="BE164">
        <v>0</v>
      </c>
      <c r="BG164" t="s">
        <v>162</v>
      </c>
      <c r="BJ164" t="s">
        <v>163</v>
      </c>
    </row>
    <row r="165" spans="1:62" x14ac:dyDescent="0.35">
      <c r="A165" t="s">
        <v>164</v>
      </c>
      <c r="B165">
        <v>10000</v>
      </c>
      <c r="C165">
        <v>20000</v>
      </c>
      <c r="D165">
        <v>45749</v>
      </c>
      <c r="E165" t="s">
        <v>59</v>
      </c>
      <c r="F165" t="s">
        <v>158</v>
      </c>
      <c r="G165" t="s">
        <v>159</v>
      </c>
      <c r="I165">
        <v>2</v>
      </c>
      <c r="J165" t="s">
        <v>183</v>
      </c>
      <c r="K165">
        <v>71</v>
      </c>
      <c r="L165" t="s">
        <v>6057</v>
      </c>
      <c r="M165" t="s">
        <v>26408</v>
      </c>
      <c r="N165" t="s">
        <v>368</v>
      </c>
      <c r="O165" t="s">
        <v>3857</v>
      </c>
      <c r="P165">
        <v>1250</v>
      </c>
      <c r="S165" s="35">
        <v>45749</v>
      </c>
      <c r="U165">
        <v>4</v>
      </c>
      <c r="V165">
        <v>5000</v>
      </c>
      <c r="W165" t="s">
        <v>65</v>
      </c>
      <c r="X165">
        <v>86090860001</v>
      </c>
      <c r="Y165">
        <v>0</v>
      </c>
      <c r="Z165">
        <v>5000</v>
      </c>
      <c r="AA165">
        <v>0</v>
      </c>
      <c r="AB165">
        <v>0</v>
      </c>
      <c r="AC165">
        <v>0</v>
      </c>
      <c r="AD165">
        <v>0</v>
      </c>
      <c r="AG165">
        <v>0</v>
      </c>
      <c r="AP165">
        <v>8609086</v>
      </c>
      <c r="AQ165" t="s">
        <v>162</v>
      </c>
      <c r="AR165" t="s">
        <v>8373</v>
      </c>
      <c r="AT165">
        <v>0</v>
      </c>
      <c r="AU165">
        <v>0</v>
      </c>
      <c r="AV165">
        <v>0</v>
      </c>
      <c r="AW165">
        <v>0</v>
      </c>
      <c r="AX165">
        <v>0</v>
      </c>
      <c r="AY165">
        <v>0</v>
      </c>
      <c r="BC165" t="s">
        <v>63</v>
      </c>
      <c r="BD165" t="s">
        <v>4461</v>
      </c>
      <c r="BE165">
        <v>0</v>
      </c>
      <c r="BG165" t="s">
        <v>162</v>
      </c>
      <c r="BJ165" t="s">
        <v>163</v>
      </c>
    </row>
    <row r="166" spans="1:62" x14ac:dyDescent="0.35">
      <c r="A166" t="s">
        <v>578</v>
      </c>
      <c r="B166">
        <v>10000</v>
      </c>
      <c r="C166">
        <v>10000</v>
      </c>
      <c r="D166">
        <v>45751</v>
      </c>
      <c r="E166" t="s">
        <v>59</v>
      </c>
      <c r="F166">
        <v>0.48287037037037039</v>
      </c>
      <c r="G166" t="s">
        <v>159</v>
      </c>
      <c r="I166">
        <v>1</v>
      </c>
      <c r="J166" t="s">
        <v>183</v>
      </c>
      <c r="K166">
        <v>72</v>
      </c>
      <c r="L166" t="s">
        <v>6056</v>
      </c>
      <c r="M166" t="s">
        <v>26406</v>
      </c>
      <c r="N166" t="s">
        <v>161</v>
      </c>
      <c r="O166" t="s">
        <v>3853</v>
      </c>
      <c r="P166">
        <v>3834</v>
      </c>
      <c r="S166" s="35">
        <v>45749</v>
      </c>
      <c r="U166">
        <v>6</v>
      </c>
      <c r="V166">
        <v>23004</v>
      </c>
      <c r="W166" t="s">
        <v>65</v>
      </c>
      <c r="X166">
        <v>86090880001</v>
      </c>
      <c r="Y166">
        <v>0</v>
      </c>
      <c r="Z166">
        <v>18000</v>
      </c>
      <c r="AA166">
        <v>5004</v>
      </c>
      <c r="AB166">
        <v>0</v>
      </c>
      <c r="AC166">
        <v>0</v>
      </c>
      <c r="AD166">
        <v>0</v>
      </c>
      <c r="AG166">
        <v>0</v>
      </c>
      <c r="AP166">
        <v>8609088</v>
      </c>
      <c r="AQ166" t="s">
        <v>162</v>
      </c>
      <c r="AR166" t="s">
        <v>8373</v>
      </c>
      <c r="AT166">
        <v>0</v>
      </c>
      <c r="AU166">
        <v>0</v>
      </c>
      <c r="AV166">
        <v>0</v>
      </c>
      <c r="AW166">
        <v>0</v>
      </c>
      <c r="AX166">
        <v>0</v>
      </c>
      <c r="AY166">
        <v>0</v>
      </c>
      <c r="BC166" t="s">
        <v>63</v>
      </c>
      <c r="BD166" t="s">
        <v>4493</v>
      </c>
      <c r="BE166">
        <v>0</v>
      </c>
      <c r="BG166" t="s">
        <v>162</v>
      </c>
      <c r="BJ166" t="s">
        <v>163</v>
      </c>
    </row>
    <row r="167" spans="1:62" x14ac:dyDescent="0.35">
      <c r="A167" t="s">
        <v>580</v>
      </c>
      <c r="B167">
        <v>10000</v>
      </c>
      <c r="C167">
        <v>10000</v>
      </c>
      <c r="D167">
        <v>45750</v>
      </c>
      <c r="E167" t="s">
        <v>59</v>
      </c>
      <c r="F167" t="s">
        <v>581</v>
      </c>
      <c r="G167" t="s">
        <v>159</v>
      </c>
      <c r="I167">
        <v>1</v>
      </c>
      <c r="J167" t="s">
        <v>183</v>
      </c>
      <c r="K167">
        <v>72</v>
      </c>
      <c r="L167" t="s">
        <v>6056</v>
      </c>
      <c r="M167" t="s">
        <v>26406</v>
      </c>
      <c r="N167" t="s">
        <v>161</v>
      </c>
      <c r="O167" t="s">
        <v>3853</v>
      </c>
      <c r="P167">
        <v>2334</v>
      </c>
      <c r="S167" s="35">
        <v>45749</v>
      </c>
      <c r="U167">
        <v>6</v>
      </c>
      <c r="V167">
        <v>14004</v>
      </c>
      <c r="W167" t="s">
        <v>65</v>
      </c>
      <c r="X167">
        <v>86090890001</v>
      </c>
      <c r="Y167">
        <v>0</v>
      </c>
      <c r="Z167">
        <v>10000</v>
      </c>
      <c r="AA167">
        <v>4004</v>
      </c>
      <c r="AB167">
        <v>0</v>
      </c>
      <c r="AC167">
        <v>0</v>
      </c>
      <c r="AD167">
        <v>0</v>
      </c>
      <c r="AG167">
        <v>0</v>
      </c>
      <c r="AP167">
        <v>8609089</v>
      </c>
      <c r="AQ167" t="s">
        <v>162</v>
      </c>
      <c r="AR167" t="s">
        <v>8373</v>
      </c>
      <c r="AT167">
        <v>0</v>
      </c>
      <c r="AU167">
        <v>0</v>
      </c>
      <c r="AV167">
        <v>0</v>
      </c>
      <c r="AW167">
        <v>0</v>
      </c>
      <c r="AX167">
        <v>0</v>
      </c>
      <c r="AY167">
        <v>0</v>
      </c>
      <c r="BC167" t="s">
        <v>63</v>
      </c>
      <c r="BD167" t="s">
        <v>4494</v>
      </c>
      <c r="BE167">
        <v>0</v>
      </c>
      <c r="BG167" t="s">
        <v>162</v>
      </c>
      <c r="BJ167" t="s">
        <v>163</v>
      </c>
    </row>
    <row r="168" spans="1:62" x14ac:dyDescent="0.35">
      <c r="A168" t="s">
        <v>580</v>
      </c>
      <c r="B168">
        <v>10000</v>
      </c>
      <c r="C168">
        <v>20000</v>
      </c>
      <c r="D168">
        <v>45750</v>
      </c>
      <c r="E168" t="s">
        <v>59</v>
      </c>
      <c r="F168" t="s">
        <v>581</v>
      </c>
      <c r="G168" t="s">
        <v>159</v>
      </c>
      <c r="I168">
        <v>2</v>
      </c>
      <c r="J168" t="s">
        <v>183</v>
      </c>
      <c r="K168">
        <v>71</v>
      </c>
      <c r="L168" t="s">
        <v>6057</v>
      </c>
      <c r="M168" t="s">
        <v>26408</v>
      </c>
      <c r="N168" t="s">
        <v>368</v>
      </c>
      <c r="O168" t="s">
        <v>3857</v>
      </c>
      <c r="P168">
        <v>1667</v>
      </c>
      <c r="S168" s="35">
        <v>45749</v>
      </c>
      <c r="U168">
        <v>6</v>
      </c>
      <c r="V168">
        <v>10002</v>
      </c>
      <c r="W168" t="s">
        <v>65</v>
      </c>
      <c r="X168">
        <v>86090890001</v>
      </c>
      <c r="Y168">
        <v>0</v>
      </c>
      <c r="Z168">
        <v>10000</v>
      </c>
      <c r="AA168">
        <v>2</v>
      </c>
      <c r="AB168">
        <v>0</v>
      </c>
      <c r="AC168">
        <v>0</v>
      </c>
      <c r="AD168">
        <v>0</v>
      </c>
      <c r="AG168">
        <v>0</v>
      </c>
      <c r="AP168">
        <v>8609089</v>
      </c>
      <c r="AQ168" t="s">
        <v>162</v>
      </c>
      <c r="AR168" t="s">
        <v>8373</v>
      </c>
      <c r="AT168">
        <v>0</v>
      </c>
      <c r="AU168">
        <v>0</v>
      </c>
      <c r="AV168">
        <v>0</v>
      </c>
      <c r="AW168">
        <v>0</v>
      </c>
      <c r="AX168">
        <v>0</v>
      </c>
      <c r="AY168">
        <v>0</v>
      </c>
      <c r="BC168" t="s">
        <v>63</v>
      </c>
      <c r="BD168" t="s">
        <v>4494</v>
      </c>
      <c r="BE168">
        <v>0</v>
      </c>
      <c r="BG168" t="s">
        <v>162</v>
      </c>
      <c r="BJ168" t="s">
        <v>163</v>
      </c>
    </row>
    <row r="169" spans="1:62" x14ac:dyDescent="0.35">
      <c r="A169" t="s">
        <v>582</v>
      </c>
      <c r="B169">
        <v>10000</v>
      </c>
      <c r="C169">
        <v>10000</v>
      </c>
      <c r="D169">
        <v>45751</v>
      </c>
      <c r="E169" t="s">
        <v>59</v>
      </c>
      <c r="F169" t="s">
        <v>583</v>
      </c>
      <c r="G169" t="s">
        <v>167</v>
      </c>
      <c r="I169">
        <v>1</v>
      </c>
      <c r="J169" t="s">
        <v>183</v>
      </c>
      <c r="K169">
        <v>63</v>
      </c>
      <c r="L169" t="s">
        <v>6051</v>
      </c>
      <c r="M169" t="s">
        <v>26408</v>
      </c>
      <c r="N169" t="s">
        <v>136</v>
      </c>
      <c r="O169" t="s">
        <v>3850</v>
      </c>
      <c r="P169">
        <v>1334</v>
      </c>
      <c r="Q169">
        <f>(P169/40)+45</f>
        <v>78.349999999999994</v>
      </c>
      <c r="R169" s="34">
        <f>Q169/60</f>
        <v>1.3058333333333332</v>
      </c>
      <c r="S169" s="35">
        <v>45749</v>
      </c>
      <c r="U169">
        <v>30</v>
      </c>
      <c r="V169">
        <v>40020</v>
      </c>
      <c r="W169" t="s">
        <v>65</v>
      </c>
      <c r="X169" t="s">
        <v>584</v>
      </c>
      <c r="Y169">
        <v>0</v>
      </c>
      <c r="Z169">
        <v>40000</v>
      </c>
      <c r="AA169">
        <v>20</v>
      </c>
      <c r="AB169">
        <v>0</v>
      </c>
      <c r="AC169">
        <v>0</v>
      </c>
      <c r="AD169">
        <v>0</v>
      </c>
      <c r="AG169">
        <v>0</v>
      </c>
      <c r="AP169" t="s">
        <v>585</v>
      </c>
      <c r="AQ169" t="s">
        <v>170</v>
      </c>
      <c r="AR169" t="s">
        <v>21526</v>
      </c>
      <c r="AT169">
        <v>0</v>
      </c>
      <c r="AU169">
        <v>0</v>
      </c>
      <c r="AV169">
        <v>0</v>
      </c>
      <c r="AW169">
        <v>0</v>
      </c>
      <c r="AX169">
        <v>0</v>
      </c>
      <c r="AY169">
        <v>0</v>
      </c>
      <c r="BC169" t="s">
        <v>63</v>
      </c>
      <c r="BD169" t="s">
        <v>4495</v>
      </c>
      <c r="BE169">
        <v>0</v>
      </c>
      <c r="BG169" t="s">
        <v>170</v>
      </c>
      <c r="BJ169" t="s">
        <v>586</v>
      </c>
    </row>
    <row r="170" spans="1:62" x14ac:dyDescent="0.35">
      <c r="A170" t="s">
        <v>587</v>
      </c>
      <c r="B170">
        <v>10000</v>
      </c>
      <c r="C170">
        <v>10000</v>
      </c>
      <c r="D170">
        <v>45749</v>
      </c>
      <c r="E170" t="s">
        <v>59</v>
      </c>
      <c r="F170" t="s">
        <v>588</v>
      </c>
      <c r="G170" t="s">
        <v>589</v>
      </c>
      <c r="I170">
        <v>1</v>
      </c>
      <c r="J170" t="s">
        <v>183</v>
      </c>
      <c r="K170">
        <v>61</v>
      </c>
      <c r="L170" t="s">
        <v>6046</v>
      </c>
      <c r="M170" t="s">
        <v>26405</v>
      </c>
      <c r="N170" t="s">
        <v>209</v>
      </c>
      <c r="O170" t="s">
        <v>3802</v>
      </c>
      <c r="P170">
        <v>2000</v>
      </c>
      <c r="Q170">
        <f>(P170/50)+45</f>
        <v>85</v>
      </c>
      <c r="R170" s="34">
        <f>Q170/60</f>
        <v>1.4166666666666667</v>
      </c>
      <c r="S170" s="35">
        <v>45749</v>
      </c>
      <c r="U170">
        <v>5</v>
      </c>
      <c r="V170">
        <v>10000</v>
      </c>
      <c r="W170" t="s">
        <v>65</v>
      </c>
      <c r="X170" t="s">
        <v>590</v>
      </c>
      <c r="Y170">
        <v>0</v>
      </c>
      <c r="Z170">
        <v>10000</v>
      </c>
      <c r="AA170">
        <v>0</v>
      </c>
      <c r="AB170">
        <v>0</v>
      </c>
      <c r="AC170">
        <v>0</v>
      </c>
      <c r="AD170">
        <v>0</v>
      </c>
      <c r="AG170">
        <v>0</v>
      </c>
      <c r="AP170" t="s">
        <v>591</v>
      </c>
      <c r="AQ170" t="s">
        <v>592</v>
      </c>
      <c r="AR170" t="s">
        <v>23747</v>
      </c>
      <c r="AT170">
        <v>0</v>
      </c>
      <c r="AU170">
        <v>0</v>
      </c>
      <c r="AV170">
        <v>0</v>
      </c>
      <c r="AW170">
        <v>0</v>
      </c>
      <c r="AX170">
        <v>0</v>
      </c>
      <c r="AY170">
        <v>0</v>
      </c>
      <c r="BC170" t="s">
        <v>63</v>
      </c>
      <c r="BD170" t="s">
        <v>4496</v>
      </c>
      <c r="BE170">
        <v>0</v>
      </c>
      <c r="BG170" t="s">
        <v>592</v>
      </c>
      <c r="BJ170" t="s">
        <v>593</v>
      </c>
    </row>
    <row r="171" spans="1:62" x14ac:dyDescent="0.35">
      <c r="A171" t="s">
        <v>594</v>
      </c>
      <c r="B171">
        <v>10000</v>
      </c>
      <c r="C171">
        <v>10000</v>
      </c>
      <c r="D171">
        <v>45755</v>
      </c>
      <c r="E171" t="s">
        <v>59</v>
      </c>
      <c r="F171" t="s">
        <v>595</v>
      </c>
      <c r="G171" t="s">
        <v>596</v>
      </c>
      <c r="I171">
        <v>1</v>
      </c>
      <c r="J171" t="s">
        <v>183</v>
      </c>
      <c r="K171">
        <v>88</v>
      </c>
      <c r="L171" t="s">
        <v>6058</v>
      </c>
      <c r="M171" t="s">
        <v>26406</v>
      </c>
      <c r="N171" t="s">
        <v>144</v>
      </c>
      <c r="O171" t="s">
        <v>3855</v>
      </c>
      <c r="P171">
        <v>1300</v>
      </c>
      <c r="S171" s="35">
        <v>45749</v>
      </c>
      <c r="U171">
        <v>1</v>
      </c>
      <c r="V171">
        <v>1300</v>
      </c>
      <c r="W171" t="s">
        <v>65</v>
      </c>
      <c r="X171" t="s">
        <v>597</v>
      </c>
      <c r="Y171">
        <v>0</v>
      </c>
      <c r="Z171">
        <v>1000</v>
      </c>
      <c r="AA171">
        <v>300</v>
      </c>
      <c r="AB171">
        <v>0</v>
      </c>
      <c r="AC171">
        <v>0</v>
      </c>
      <c r="AD171">
        <v>0</v>
      </c>
      <c r="AG171">
        <v>0</v>
      </c>
      <c r="AP171" t="s">
        <v>598</v>
      </c>
      <c r="AQ171" t="s">
        <v>599</v>
      </c>
      <c r="AR171" t="s">
        <v>23114</v>
      </c>
      <c r="AT171">
        <v>0</v>
      </c>
      <c r="AU171">
        <v>0</v>
      </c>
      <c r="AV171">
        <v>0</v>
      </c>
      <c r="AW171">
        <v>0</v>
      </c>
      <c r="AX171">
        <v>0</v>
      </c>
      <c r="AY171">
        <v>0</v>
      </c>
      <c r="BC171" t="s">
        <v>63</v>
      </c>
      <c r="BD171" t="s">
        <v>4497</v>
      </c>
      <c r="BE171">
        <v>0</v>
      </c>
      <c r="BG171" t="s">
        <v>599</v>
      </c>
      <c r="BJ171" t="s">
        <v>600</v>
      </c>
    </row>
    <row r="172" spans="1:62" x14ac:dyDescent="0.35">
      <c r="A172" t="s">
        <v>601</v>
      </c>
      <c r="B172">
        <v>10000</v>
      </c>
      <c r="C172">
        <v>10000</v>
      </c>
      <c r="D172">
        <v>45755</v>
      </c>
      <c r="E172" t="s">
        <v>59</v>
      </c>
      <c r="F172" t="s">
        <v>602</v>
      </c>
      <c r="G172" t="s">
        <v>603</v>
      </c>
      <c r="I172">
        <v>1</v>
      </c>
      <c r="J172" t="s">
        <v>183</v>
      </c>
      <c r="K172">
        <v>88</v>
      </c>
      <c r="L172" t="s">
        <v>6058</v>
      </c>
      <c r="M172" t="s">
        <v>26406</v>
      </c>
      <c r="N172" t="s">
        <v>144</v>
      </c>
      <c r="O172" t="s">
        <v>3855</v>
      </c>
      <c r="P172">
        <v>1500</v>
      </c>
      <c r="S172" s="35">
        <v>45749</v>
      </c>
      <c r="U172">
        <v>1</v>
      </c>
      <c r="V172">
        <v>1500</v>
      </c>
      <c r="W172" t="s">
        <v>65</v>
      </c>
      <c r="X172" t="s">
        <v>604</v>
      </c>
      <c r="Y172">
        <v>0</v>
      </c>
      <c r="Z172">
        <v>1000</v>
      </c>
      <c r="AA172">
        <v>500</v>
      </c>
      <c r="AB172">
        <v>0</v>
      </c>
      <c r="AC172">
        <v>0</v>
      </c>
      <c r="AD172">
        <v>0</v>
      </c>
      <c r="AG172">
        <v>0</v>
      </c>
      <c r="AP172" t="s">
        <v>605</v>
      </c>
      <c r="AQ172" t="s">
        <v>599</v>
      </c>
      <c r="AR172" t="s">
        <v>23114</v>
      </c>
      <c r="AT172">
        <v>0</v>
      </c>
      <c r="AU172">
        <v>0</v>
      </c>
      <c r="AV172">
        <v>0</v>
      </c>
      <c r="AW172">
        <v>0</v>
      </c>
      <c r="AX172">
        <v>0</v>
      </c>
      <c r="AY172">
        <v>0</v>
      </c>
      <c r="BC172" t="s">
        <v>63</v>
      </c>
      <c r="BD172" t="s">
        <v>4498</v>
      </c>
      <c r="BE172">
        <v>0</v>
      </c>
      <c r="BG172" t="s">
        <v>599</v>
      </c>
      <c r="BJ172" t="s">
        <v>600</v>
      </c>
    </row>
    <row r="173" spans="1:62" x14ac:dyDescent="0.35">
      <c r="A173" t="s">
        <v>606</v>
      </c>
      <c r="B173">
        <v>10000</v>
      </c>
      <c r="C173">
        <v>10000</v>
      </c>
      <c r="D173">
        <v>45750</v>
      </c>
      <c r="E173" t="s">
        <v>59</v>
      </c>
      <c r="F173">
        <v>0.42402777777777778</v>
      </c>
      <c r="G173" t="s">
        <v>607</v>
      </c>
      <c r="I173">
        <v>1</v>
      </c>
      <c r="J173" t="s">
        <v>183</v>
      </c>
      <c r="K173">
        <v>79</v>
      </c>
      <c r="L173" t="s">
        <v>6076</v>
      </c>
      <c r="M173" t="s">
        <v>26406</v>
      </c>
      <c r="N173" t="s">
        <v>92</v>
      </c>
      <c r="O173" t="s">
        <v>3828</v>
      </c>
      <c r="P173">
        <v>286</v>
      </c>
      <c r="Q173">
        <f>(P173/20)+30</f>
        <v>44.3</v>
      </c>
      <c r="R173" s="34">
        <f>Q173/60</f>
        <v>0.73833333333333329</v>
      </c>
      <c r="S173" s="35">
        <v>45749</v>
      </c>
      <c r="U173">
        <v>245</v>
      </c>
      <c r="V173">
        <v>70070</v>
      </c>
      <c r="W173" t="s">
        <v>65</v>
      </c>
      <c r="X173" t="s">
        <v>609</v>
      </c>
      <c r="Y173">
        <v>0</v>
      </c>
      <c r="Z173">
        <v>50000</v>
      </c>
      <c r="AA173">
        <v>20070</v>
      </c>
      <c r="AB173">
        <v>0</v>
      </c>
      <c r="AC173">
        <v>0</v>
      </c>
      <c r="AD173">
        <v>0</v>
      </c>
      <c r="AG173">
        <v>0</v>
      </c>
      <c r="AP173" t="s">
        <v>610</v>
      </c>
      <c r="AQ173" t="s">
        <v>611</v>
      </c>
      <c r="AR173" t="s">
        <v>10435</v>
      </c>
      <c r="AT173">
        <v>0</v>
      </c>
      <c r="AU173">
        <v>0</v>
      </c>
      <c r="AV173">
        <v>0</v>
      </c>
      <c r="AW173">
        <v>0</v>
      </c>
      <c r="AX173">
        <v>0</v>
      </c>
      <c r="AY173">
        <v>0</v>
      </c>
      <c r="BC173" t="s">
        <v>63</v>
      </c>
      <c r="BD173" t="s">
        <v>4499</v>
      </c>
      <c r="BE173">
        <v>0</v>
      </c>
      <c r="BG173" t="s">
        <v>611</v>
      </c>
      <c r="BJ173" t="s">
        <v>612</v>
      </c>
    </row>
    <row r="174" spans="1:62" x14ac:dyDescent="0.35">
      <c r="A174" t="s">
        <v>814</v>
      </c>
      <c r="B174">
        <v>10000</v>
      </c>
      <c r="C174">
        <v>40000</v>
      </c>
      <c r="D174">
        <v>45751</v>
      </c>
      <c r="E174" t="s">
        <v>59</v>
      </c>
      <c r="F174" t="s">
        <v>815</v>
      </c>
      <c r="G174" t="s">
        <v>816</v>
      </c>
      <c r="H174" t="s">
        <v>470</v>
      </c>
      <c r="I174">
        <v>1</v>
      </c>
      <c r="J174" t="s">
        <v>63</v>
      </c>
      <c r="K174">
        <v>94</v>
      </c>
      <c r="L174" t="s">
        <v>6050</v>
      </c>
      <c r="M174" t="s">
        <v>26405</v>
      </c>
      <c r="N174" t="s">
        <v>81</v>
      </c>
      <c r="O174" t="s">
        <v>3825</v>
      </c>
      <c r="P174">
        <v>10000</v>
      </c>
      <c r="S174" s="35">
        <v>45750</v>
      </c>
      <c r="U174">
        <v>4</v>
      </c>
      <c r="V174">
        <v>40000</v>
      </c>
      <c r="W174" t="s">
        <v>65</v>
      </c>
      <c r="X174" t="s">
        <v>817</v>
      </c>
      <c r="Y174">
        <v>0</v>
      </c>
      <c r="Z174">
        <v>0</v>
      </c>
      <c r="AA174">
        <v>0</v>
      </c>
      <c r="AB174">
        <v>0</v>
      </c>
      <c r="AC174">
        <v>0</v>
      </c>
      <c r="AD174">
        <v>0</v>
      </c>
      <c r="AG174">
        <v>0</v>
      </c>
      <c r="AK174" t="s">
        <v>63</v>
      </c>
      <c r="AL174">
        <v>0</v>
      </c>
      <c r="AM174" t="s">
        <v>63</v>
      </c>
      <c r="AP174" t="s">
        <v>818</v>
      </c>
      <c r="AQ174" t="s">
        <v>84</v>
      </c>
      <c r="AR174" t="s">
        <v>14396</v>
      </c>
      <c r="AT174">
        <v>0</v>
      </c>
      <c r="AU174">
        <v>0</v>
      </c>
      <c r="AV174">
        <v>0</v>
      </c>
      <c r="AW174">
        <v>0</v>
      </c>
      <c r="AX174">
        <v>0</v>
      </c>
      <c r="AY174">
        <v>0</v>
      </c>
      <c r="BC174" t="s">
        <v>63</v>
      </c>
      <c r="BG174" t="s">
        <v>84</v>
      </c>
      <c r="BJ174" t="s">
        <v>819</v>
      </c>
    </row>
    <row r="175" spans="1:62" x14ac:dyDescent="0.35">
      <c r="A175" t="s">
        <v>806</v>
      </c>
      <c r="B175">
        <v>10000</v>
      </c>
      <c r="C175">
        <v>10000</v>
      </c>
      <c r="D175">
        <v>45761</v>
      </c>
      <c r="E175" t="s">
        <v>59</v>
      </c>
      <c r="F175" t="s">
        <v>807</v>
      </c>
      <c r="G175" t="s">
        <v>808</v>
      </c>
      <c r="I175">
        <v>1</v>
      </c>
      <c r="J175" t="s">
        <v>183</v>
      </c>
      <c r="K175">
        <v>82</v>
      </c>
      <c r="L175" t="s">
        <v>6057</v>
      </c>
      <c r="M175" t="s">
        <v>26408</v>
      </c>
      <c r="N175" t="s">
        <v>352</v>
      </c>
      <c r="O175" t="s">
        <v>3798</v>
      </c>
      <c r="P175">
        <v>100000</v>
      </c>
      <c r="S175" s="35">
        <v>45750</v>
      </c>
      <c r="U175">
        <v>1</v>
      </c>
      <c r="V175">
        <v>100000</v>
      </c>
      <c r="W175" t="s">
        <v>65</v>
      </c>
      <c r="X175" t="s">
        <v>809</v>
      </c>
      <c r="Y175">
        <v>0</v>
      </c>
      <c r="Z175">
        <v>100000</v>
      </c>
      <c r="AA175">
        <v>0</v>
      </c>
      <c r="AB175">
        <v>0</v>
      </c>
      <c r="AC175">
        <v>0</v>
      </c>
      <c r="AD175">
        <v>0</v>
      </c>
      <c r="AG175">
        <v>0</v>
      </c>
      <c r="AP175" t="s">
        <v>810</v>
      </c>
      <c r="AQ175" t="s">
        <v>629</v>
      </c>
      <c r="AR175" t="s">
        <v>26176</v>
      </c>
      <c r="AT175">
        <v>0</v>
      </c>
      <c r="AU175">
        <v>0</v>
      </c>
      <c r="AV175">
        <v>0</v>
      </c>
      <c r="AW175">
        <v>0</v>
      </c>
      <c r="AX175">
        <v>0</v>
      </c>
      <c r="AY175">
        <v>0</v>
      </c>
      <c r="BC175" t="s">
        <v>63</v>
      </c>
      <c r="BD175" t="s">
        <v>4500</v>
      </c>
      <c r="BE175">
        <v>0</v>
      </c>
      <c r="BG175" t="s">
        <v>629</v>
      </c>
      <c r="BJ175" t="s">
        <v>811</v>
      </c>
    </row>
    <row r="176" spans="1:62" x14ac:dyDescent="0.35">
      <c r="A176" t="s">
        <v>444</v>
      </c>
      <c r="B176">
        <v>10000</v>
      </c>
      <c r="C176">
        <v>30000</v>
      </c>
      <c r="D176">
        <v>45758</v>
      </c>
      <c r="E176" t="s">
        <v>59</v>
      </c>
      <c r="F176">
        <v>0.46591435185185187</v>
      </c>
      <c r="G176" t="s">
        <v>445</v>
      </c>
      <c r="I176">
        <v>1</v>
      </c>
      <c r="J176" t="s">
        <v>183</v>
      </c>
      <c r="K176">
        <v>93</v>
      </c>
      <c r="L176" t="s">
        <v>6072</v>
      </c>
      <c r="M176" t="s">
        <v>26406</v>
      </c>
      <c r="N176" t="s">
        <v>813</v>
      </c>
      <c r="O176" t="s">
        <v>3824</v>
      </c>
      <c r="P176">
        <v>14334</v>
      </c>
      <c r="Q176">
        <f>(P176/20)+30</f>
        <v>746.7</v>
      </c>
      <c r="R176" s="34">
        <f>Q176/60</f>
        <v>12.445</v>
      </c>
      <c r="S176" s="35">
        <v>45750</v>
      </c>
      <c r="U176">
        <v>6</v>
      </c>
      <c r="V176">
        <v>86004</v>
      </c>
      <c r="W176" t="s">
        <v>65</v>
      </c>
      <c r="X176" t="s">
        <v>446</v>
      </c>
      <c r="Y176">
        <v>0</v>
      </c>
      <c r="Z176">
        <v>80884</v>
      </c>
      <c r="AA176">
        <v>5120</v>
      </c>
      <c r="AB176">
        <v>0</v>
      </c>
      <c r="AC176">
        <v>0</v>
      </c>
      <c r="AD176">
        <v>0</v>
      </c>
      <c r="AG176">
        <v>0</v>
      </c>
      <c r="AP176" t="s">
        <v>447</v>
      </c>
      <c r="AQ176" t="s">
        <v>448</v>
      </c>
      <c r="AR176" t="s">
        <v>11797</v>
      </c>
      <c r="AT176">
        <v>0</v>
      </c>
      <c r="AU176">
        <v>0</v>
      </c>
      <c r="AV176">
        <v>0</v>
      </c>
      <c r="AW176">
        <v>0</v>
      </c>
      <c r="AX176">
        <v>0</v>
      </c>
      <c r="AY176">
        <v>0</v>
      </c>
      <c r="BC176" t="s">
        <v>63</v>
      </c>
      <c r="BD176" t="s">
        <v>4464</v>
      </c>
      <c r="BE176">
        <v>0</v>
      </c>
      <c r="BG176" t="s">
        <v>448</v>
      </c>
      <c r="BJ176" t="s">
        <v>449</v>
      </c>
    </row>
    <row r="177" spans="1:62" x14ac:dyDescent="0.35">
      <c r="A177" t="s">
        <v>444</v>
      </c>
      <c r="B177">
        <v>10000</v>
      </c>
      <c r="C177">
        <v>50000</v>
      </c>
      <c r="D177">
        <v>45758</v>
      </c>
      <c r="E177" t="s">
        <v>59</v>
      </c>
      <c r="F177">
        <v>0.46591435185185187</v>
      </c>
      <c r="G177" t="s">
        <v>445</v>
      </c>
      <c r="I177">
        <v>2</v>
      </c>
      <c r="J177" t="s">
        <v>183</v>
      </c>
      <c r="K177">
        <v>76</v>
      </c>
      <c r="L177" t="s">
        <v>6065</v>
      </c>
      <c r="M177" t="s">
        <v>26408</v>
      </c>
      <c r="N177" t="s">
        <v>200</v>
      </c>
      <c r="O177" t="s">
        <v>3841</v>
      </c>
      <c r="P177">
        <v>97000</v>
      </c>
      <c r="Q177">
        <f>(P177/20)+45</f>
        <v>4895</v>
      </c>
      <c r="R177" s="34">
        <f>Q177/60</f>
        <v>81.583333333333329</v>
      </c>
      <c r="S177" s="35">
        <v>45750</v>
      </c>
      <c r="U177">
        <v>2</v>
      </c>
      <c r="V177">
        <v>194000</v>
      </c>
      <c r="W177" t="s">
        <v>65</v>
      </c>
      <c r="X177" t="s">
        <v>446</v>
      </c>
      <c r="Y177">
        <v>0</v>
      </c>
      <c r="Z177">
        <v>205500</v>
      </c>
      <c r="AA177">
        <v>-11500</v>
      </c>
      <c r="AB177">
        <v>0</v>
      </c>
      <c r="AC177">
        <v>0</v>
      </c>
      <c r="AD177">
        <v>0</v>
      </c>
      <c r="AG177">
        <v>0</v>
      </c>
      <c r="AP177" t="s">
        <v>447</v>
      </c>
      <c r="AQ177" t="s">
        <v>448</v>
      </c>
      <c r="AR177" t="s">
        <v>11797</v>
      </c>
      <c r="AT177">
        <v>0</v>
      </c>
      <c r="AU177">
        <v>0</v>
      </c>
      <c r="AV177">
        <v>0</v>
      </c>
      <c r="AW177">
        <v>0</v>
      </c>
      <c r="AX177">
        <v>0</v>
      </c>
      <c r="AY177">
        <v>0</v>
      </c>
      <c r="BC177" t="s">
        <v>63</v>
      </c>
      <c r="BD177" t="s">
        <v>4464</v>
      </c>
      <c r="BE177">
        <v>0</v>
      </c>
      <c r="BG177" t="s">
        <v>448</v>
      </c>
      <c r="BJ177" t="s">
        <v>449</v>
      </c>
    </row>
    <row r="178" spans="1:62" x14ac:dyDescent="0.35">
      <c r="A178" t="s">
        <v>820</v>
      </c>
      <c r="B178">
        <v>10000</v>
      </c>
      <c r="C178">
        <v>10000</v>
      </c>
      <c r="D178">
        <v>45754</v>
      </c>
      <c r="E178" t="s">
        <v>116</v>
      </c>
      <c r="F178" t="s">
        <v>821</v>
      </c>
      <c r="G178" t="s">
        <v>822</v>
      </c>
      <c r="I178">
        <v>1</v>
      </c>
      <c r="J178" t="s">
        <v>183</v>
      </c>
      <c r="K178">
        <v>102</v>
      </c>
      <c r="L178" t="s">
        <v>6050</v>
      </c>
      <c r="M178" t="s">
        <v>26405</v>
      </c>
      <c r="N178" t="s">
        <v>664</v>
      </c>
      <c r="O178" t="s">
        <v>3846</v>
      </c>
      <c r="P178">
        <v>27000</v>
      </c>
      <c r="S178" s="35">
        <v>45750</v>
      </c>
      <c r="U178">
        <v>2</v>
      </c>
      <c r="V178">
        <v>54000</v>
      </c>
      <c r="W178" t="s">
        <v>65</v>
      </c>
      <c r="X178" t="s">
        <v>823</v>
      </c>
      <c r="Y178">
        <v>0</v>
      </c>
      <c r="Z178">
        <v>54000</v>
      </c>
      <c r="AA178">
        <v>0</v>
      </c>
      <c r="AB178">
        <v>0</v>
      </c>
      <c r="AC178">
        <v>0</v>
      </c>
      <c r="AD178">
        <v>0</v>
      </c>
      <c r="AG178">
        <v>0</v>
      </c>
      <c r="AP178" t="s">
        <v>824</v>
      </c>
      <c r="AQ178" t="s">
        <v>203</v>
      </c>
      <c r="AR178" t="s">
        <v>21026</v>
      </c>
      <c r="AT178">
        <v>0</v>
      </c>
      <c r="AU178">
        <v>0</v>
      </c>
      <c r="AV178">
        <v>0</v>
      </c>
      <c r="AW178">
        <v>0</v>
      </c>
      <c r="AX178">
        <v>0</v>
      </c>
      <c r="AY178">
        <v>0</v>
      </c>
      <c r="BC178" t="s">
        <v>63</v>
      </c>
      <c r="BD178" t="s">
        <v>4501</v>
      </c>
      <c r="BE178">
        <v>0</v>
      </c>
      <c r="BG178" t="s">
        <v>203</v>
      </c>
      <c r="BJ178" t="s">
        <v>825</v>
      </c>
    </row>
    <row r="179" spans="1:62" x14ac:dyDescent="0.35">
      <c r="A179" t="s">
        <v>826</v>
      </c>
      <c r="B179">
        <v>10000</v>
      </c>
      <c r="C179">
        <v>20000</v>
      </c>
      <c r="D179">
        <v>45755</v>
      </c>
      <c r="E179" t="s">
        <v>59</v>
      </c>
      <c r="F179" t="s">
        <v>827</v>
      </c>
      <c r="G179" t="s">
        <v>828</v>
      </c>
      <c r="I179">
        <v>2</v>
      </c>
      <c r="J179" t="s">
        <v>183</v>
      </c>
      <c r="K179">
        <v>62</v>
      </c>
      <c r="L179" t="s">
        <v>6066</v>
      </c>
      <c r="M179" t="s">
        <v>26408</v>
      </c>
      <c r="N179" t="s">
        <v>830</v>
      </c>
      <c r="O179" t="s">
        <v>3852</v>
      </c>
      <c r="P179">
        <v>35000</v>
      </c>
      <c r="Q179">
        <f>(P179/50)+45</f>
        <v>745</v>
      </c>
      <c r="R179" s="34">
        <f>Q179/60</f>
        <v>12.416666666666666</v>
      </c>
      <c r="S179" s="35">
        <v>45750</v>
      </c>
      <c r="U179">
        <v>1</v>
      </c>
      <c r="V179">
        <v>35000</v>
      </c>
      <c r="W179" t="s">
        <v>65</v>
      </c>
      <c r="X179" t="s">
        <v>831</v>
      </c>
      <c r="Y179">
        <v>0</v>
      </c>
      <c r="Z179">
        <v>35000</v>
      </c>
      <c r="AA179">
        <v>0</v>
      </c>
      <c r="AB179">
        <v>0</v>
      </c>
      <c r="AC179">
        <v>0</v>
      </c>
      <c r="AD179">
        <v>0</v>
      </c>
      <c r="AG179">
        <v>0</v>
      </c>
      <c r="AP179" t="s">
        <v>832</v>
      </c>
      <c r="AQ179" t="s">
        <v>833</v>
      </c>
      <c r="AR179" t="s">
        <v>12481</v>
      </c>
      <c r="AT179">
        <v>0</v>
      </c>
      <c r="AU179">
        <v>0</v>
      </c>
      <c r="AV179">
        <v>0</v>
      </c>
      <c r="AW179">
        <v>0</v>
      </c>
      <c r="AX179">
        <v>0</v>
      </c>
      <c r="AY179">
        <v>0</v>
      </c>
      <c r="BC179" t="s">
        <v>63</v>
      </c>
      <c r="BD179" t="s">
        <v>4502</v>
      </c>
      <c r="BE179">
        <v>0</v>
      </c>
      <c r="BG179" t="s">
        <v>833</v>
      </c>
      <c r="BJ179" t="s">
        <v>834</v>
      </c>
    </row>
    <row r="180" spans="1:62" x14ac:dyDescent="0.35">
      <c r="A180" t="s">
        <v>1062</v>
      </c>
      <c r="B180">
        <v>10000</v>
      </c>
      <c r="C180">
        <v>20000</v>
      </c>
      <c r="D180">
        <v>45751</v>
      </c>
      <c r="E180" t="s">
        <v>59</v>
      </c>
      <c r="F180">
        <v>0.44171296296296297</v>
      </c>
      <c r="G180" t="s">
        <v>1063</v>
      </c>
      <c r="I180">
        <v>1</v>
      </c>
      <c r="J180" t="s">
        <v>183</v>
      </c>
      <c r="K180">
        <v>78</v>
      </c>
      <c r="L180" t="s">
        <v>6047</v>
      </c>
      <c r="M180" t="s">
        <v>26405</v>
      </c>
      <c r="N180" t="s">
        <v>216</v>
      </c>
      <c r="O180" t="s">
        <v>3803</v>
      </c>
      <c r="P180">
        <v>12500</v>
      </c>
      <c r="Q180">
        <f>(P180/40)+45</f>
        <v>357.5</v>
      </c>
      <c r="R180" s="34">
        <f>Q180/60</f>
        <v>5.958333333333333</v>
      </c>
      <c r="S180" s="35">
        <v>45750</v>
      </c>
      <c r="U180">
        <v>4</v>
      </c>
      <c r="V180">
        <v>50000</v>
      </c>
      <c r="W180" t="s">
        <v>65</v>
      </c>
      <c r="X180" t="s">
        <v>1064</v>
      </c>
      <c r="Y180">
        <v>0</v>
      </c>
      <c r="Z180">
        <v>50000</v>
      </c>
      <c r="AA180">
        <v>0</v>
      </c>
      <c r="AB180">
        <v>0</v>
      </c>
      <c r="AC180">
        <v>0</v>
      </c>
      <c r="AD180">
        <v>0</v>
      </c>
      <c r="AG180">
        <v>0</v>
      </c>
      <c r="AP180" t="s">
        <v>1065</v>
      </c>
      <c r="AQ180" t="s">
        <v>95</v>
      </c>
      <c r="AR180" t="s">
        <v>13261</v>
      </c>
      <c r="AT180">
        <v>0</v>
      </c>
      <c r="AU180">
        <v>0</v>
      </c>
      <c r="AV180">
        <v>0</v>
      </c>
      <c r="AW180">
        <v>0</v>
      </c>
      <c r="AX180">
        <v>0</v>
      </c>
      <c r="AY180">
        <v>0</v>
      </c>
      <c r="BC180" t="s">
        <v>63</v>
      </c>
      <c r="BD180" t="s">
        <v>1066</v>
      </c>
      <c r="BE180">
        <v>0</v>
      </c>
      <c r="BG180" t="s">
        <v>95</v>
      </c>
      <c r="BJ180" t="s">
        <v>1067</v>
      </c>
    </row>
    <row r="181" spans="1:62" x14ac:dyDescent="0.35">
      <c r="A181" t="s">
        <v>835</v>
      </c>
      <c r="B181">
        <v>10000</v>
      </c>
      <c r="C181">
        <v>10000</v>
      </c>
      <c r="D181">
        <v>45751</v>
      </c>
      <c r="E181" t="s">
        <v>59</v>
      </c>
      <c r="F181" t="s">
        <v>836</v>
      </c>
      <c r="G181" t="s">
        <v>796</v>
      </c>
      <c r="I181">
        <v>1</v>
      </c>
      <c r="J181" t="s">
        <v>183</v>
      </c>
      <c r="K181">
        <v>22</v>
      </c>
      <c r="L181" t="s">
        <v>6063</v>
      </c>
      <c r="M181" t="s">
        <v>26405</v>
      </c>
      <c r="N181" t="s">
        <v>685</v>
      </c>
      <c r="O181" t="s">
        <v>3805</v>
      </c>
      <c r="P181">
        <v>1000</v>
      </c>
      <c r="Q181">
        <f>(P181/50)+45</f>
        <v>65</v>
      </c>
      <c r="R181" s="34">
        <f>Q181/60</f>
        <v>1.0833333333333333</v>
      </c>
      <c r="S181" s="35">
        <v>45750</v>
      </c>
      <c r="U181">
        <v>1</v>
      </c>
      <c r="V181">
        <v>1000</v>
      </c>
      <c r="W181" t="s">
        <v>65</v>
      </c>
      <c r="X181" t="s">
        <v>837</v>
      </c>
      <c r="Y181">
        <v>0</v>
      </c>
      <c r="Z181">
        <v>1000</v>
      </c>
      <c r="AA181">
        <v>0</v>
      </c>
      <c r="AB181">
        <v>0</v>
      </c>
      <c r="AC181">
        <v>0</v>
      </c>
      <c r="AD181">
        <v>0</v>
      </c>
      <c r="AG181">
        <v>0</v>
      </c>
      <c r="AP181" t="s">
        <v>838</v>
      </c>
      <c r="AQ181" t="s">
        <v>622</v>
      </c>
      <c r="AR181" t="s">
        <v>24955</v>
      </c>
      <c r="AT181">
        <v>0</v>
      </c>
      <c r="AU181">
        <v>0</v>
      </c>
      <c r="AV181">
        <v>0</v>
      </c>
      <c r="AW181">
        <v>0</v>
      </c>
      <c r="AX181">
        <v>0</v>
      </c>
      <c r="AY181">
        <v>0</v>
      </c>
      <c r="BC181" t="s">
        <v>63</v>
      </c>
      <c r="BD181" t="s">
        <v>4503</v>
      </c>
      <c r="BE181">
        <v>0</v>
      </c>
      <c r="BG181" t="s">
        <v>622</v>
      </c>
      <c r="BJ181" t="s">
        <v>839</v>
      </c>
    </row>
    <row r="182" spans="1:62" x14ac:dyDescent="0.35">
      <c r="A182" t="s">
        <v>1068</v>
      </c>
      <c r="B182">
        <v>10000</v>
      </c>
      <c r="C182">
        <v>10000</v>
      </c>
      <c r="D182">
        <v>45751</v>
      </c>
      <c r="E182" t="s">
        <v>59</v>
      </c>
      <c r="F182" t="s">
        <v>482</v>
      </c>
      <c r="G182" t="s">
        <v>570</v>
      </c>
      <c r="I182">
        <v>1</v>
      </c>
      <c r="J182" t="s">
        <v>183</v>
      </c>
      <c r="K182">
        <v>59</v>
      </c>
      <c r="L182" t="s">
        <v>6045</v>
      </c>
      <c r="M182" t="s">
        <v>26405</v>
      </c>
      <c r="N182" t="s">
        <v>73</v>
      </c>
      <c r="O182" t="s">
        <v>3811</v>
      </c>
      <c r="P182">
        <v>5000</v>
      </c>
      <c r="Q182">
        <f t="shared" ref="Q182:Q183" si="32">(P182/40)+45</f>
        <v>170</v>
      </c>
      <c r="R182" s="34">
        <f t="shared" ref="R182:R183" si="33">Q182/60</f>
        <v>2.8333333333333335</v>
      </c>
      <c r="S182" s="35">
        <v>45750</v>
      </c>
      <c r="U182">
        <v>6</v>
      </c>
      <c r="V182">
        <v>30000</v>
      </c>
      <c r="W182" t="s">
        <v>65</v>
      </c>
      <c r="X182" t="s">
        <v>1069</v>
      </c>
      <c r="Y182">
        <v>0</v>
      </c>
      <c r="Z182">
        <v>30000</v>
      </c>
      <c r="AA182">
        <v>0</v>
      </c>
      <c r="AB182">
        <v>0</v>
      </c>
      <c r="AC182">
        <v>0</v>
      </c>
      <c r="AD182">
        <v>0</v>
      </c>
      <c r="AG182">
        <v>0</v>
      </c>
      <c r="AP182" t="s">
        <v>1070</v>
      </c>
      <c r="AQ182" t="s">
        <v>571</v>
      </c>
      <c r="AR182" t="s">
        <v>14937</v>
      </c>
      <c r="AT182">
        <v>0</v>
      </c>
      <c r="AU182">
        <v>0</v>
      </c>
      <c r="AV182">
        <v>0</v>
      </c>
      <c r="AW182">
        <v>0</v>
      </c>
      <c r="AX182">
        <v>0</v>
      </c>
      <c r="AY182">
        <v>0</v>
      </c>
      <c r="BC182" t="s">
        <v>63</v>
      </c>
      <c r="BD182" t="s">
        <v>1071</v>
      </c>
      <c r="BE182">
        <v>0</v>
      </c>
      <c r="BG182" t="s">
        <v>571</v>
      </c>
      <c r="BJ182" t="s">
        <v>1072</v>
      </c>
    </row>
    <row r="183" spans="1:62" x14ac:dyDescent="0.35">
      <c r="A183" t="s">
        <v>1073</v>
      </c>
      <c r="B183">
        <v>10000</v>
      </c>
      <c r="C183">
        <v>10000</v>
      </c>
      <c r="D183">
        <v>45751</v>
      </c>
      <c r="E183" t="s">
        <v>59</v>
      </c>
      <c r="F183" t="s">
        <v>482</v>
      </c>
      <c r="G183" t="s">
        <v>570</v>
      </c>
      <c r="I183">
        <v>1</v>
      </c>
      <c r="J183" t="s">
        <v>183</v>
      </c>
      <c r="K183">
        <v>59</v>
      </c>
      <c r="L183" t="s">
        <v>6045</v>
      </c>
      <c r="M183" t="s">
        <v>26405</v>
      </c>
      <c r="N183" t="s">
        <v>73</v>
      </c>
      <c r="O183" t="s">
        <v>3811</v>
      </c>
      <c r="P183">
        <v>5000</v>
      </c>
      <c r="Q183">
        <f t="shared" si="32"/>
        <v>170</v>
      </c>
      <c r="R183" s="34">
        <f t="shared" si="33"/>
        <v>2.8333333333333335</v>
      </c>
      <c r="S183" s="35">
        <v>45750</v>
      </c>
      <c r="U183">
        <v>6</v>
      </c>
      <c r="V183">
        <v>30000</v>
      </c>
      <c r="W183" t="s">
        <v>65</v>
      </c>
      <c r="X183" t="s">
        <v>1069</v>
      </c>
      <c r="Y183">
        <v>0</v>
      </c>
      <c r="Z183">
        <v>30000</v>
      </c>
      <c r="AA183">
        <v>0</v>
      </c>
      <c r="AB183">
        <v>0</v>
      </c>
      <c r="AC183">
        <v>0</v>
      </c>
      <c r="AD183">
        <v>0</v>
      </c>
      <c r="AG183">
        <v>0</v>
      </c>
      <c r="AP183" t="s">
        <v>1070</v>
      </c>
      <c r="AQ183" t="s">
        <v>571</v>
      </c>
      <c r="AR183" t="s">
        <v>14937</v>
      </c>
      <c r="AT183">
        <v>0</v>
      </c>
      <c r="AU183">
        <v>0</v>
      </c>
      <c r="AV183">
        <v>0</v>
      </c>
      <c r="AW183">
        <v>0</v>
      </c>
      <c r="AX183">
        <v>0</v>
      </c>
      <c r="AY183">
        <v>0</v>
      </c>
      <c r="BC183" t="s">
        <v>63</v>
      </c>
      <c r="BD183" t="s">
        <v>1074</v>
      </c>
      <c r="BE183">
        <v>0</v>
      </c>
      <c r="BG183" t="s">
        <v>571</v>
      </c>
      <c r="BJ183" t="s">
        <v>1075</v>
      </c>
    </row>
    <row r="184" spans="1:62" x14ac:dyDescent="0.35">
      <c r="A184" t="s">
        <v>1076</v>
      </c>
      <c r="B184">
        <v>10000</v>
      </c>
      <c r="C184">
        <v>10000</v>
      </c>
      <c r="D184">
        <v>45750</v>
      </c>
      <c r="E184" t="s">
        <v>59</v>
      </c>
      <c r="F184">
        <v>0.42506944444444444</v>
      </c>
      <c r="G184" t="s">
        <v>1077</v>
      </c>
      <c r="I184">
        <v>1</v>
      </c>
      <c r="J184" t="s">
        <v>183</v>
      </c>
      <c r="K184">
        <v>94</v>
      </c>
      <c r="L184" t="s">
        <v>6050</v>
      </c>
      <c r="M184" t="s">
        <v>26405</v>
      </c>
      <c r="N184" t="s">
        <v>81</v>
      </c>
      <c r="O184" t="s">
        <v>3825</v>
      </c>
      <c r="P184">
        <v>5000</v>
      </c>
      <c r="S184" s="35">
        <v>45750</v>
      </c>
      <c r="U184">
        <v>4</v>
      </c>
      <c r="V184">
        <v>20000</v>
      </c>
      <c r="W184" t="s">
        <v>65</v>
      </c>
      <c r="X184" t="s">
        <v>472</v>
      </c>
      <c r="Y184">
        <v>0</v>
      </c>
      <c r="Z184">
        <v>20000</v>
      </c>
      <c r="AA184">
        <v>0</v>
      </c>
      <c r="AB184">
        <v>0</v>
      </c>
      <c r="AC184">
        <v>0</v>
      </c>
      <c r="AD184">
        <v>0</v>
      </c>
      <c r="AG184">
        <v>0</v>
      </c>
      <c r="AP184" t="s">
        <v>473</v>
      </c>
      <c r="AQ184" t="s">
        <v>84</v>
      </c>
      <c r="AR184" t="s">
        <v>14396</v>
      </c>
      <c r="AT184">
        <v>0</v>
      </c>
      <c r="AU184">
        <v>0</v>
      </c>
      <c r="AV184">
        <v>0</v>
      </c>
      <c r="AW184">
        <v>0</v>
      </c>
      <c r="AX184">
        <v>0</v>
      </c>
      <c r="AY184">
        <v>0</v>
      </c>
      <c r="BC184" t="s">
        <v>63</v>
      </c>
      <c r="BD184" t="s">
        <v>1078</v>
      </c>
      <c r="BE184">
        <v>0</v>
      </c>
      <c r="BG184" t="s">
        <v>84</v>
      </c>
      <c r="BJ184" t="s">
        <v>1079</v>
      </c>
    </row>
    <row r="185" spans="1:62" x14ac:dyDescent="0.35">
      <c r="A185" t="s">
        <v>1080</v>
      </c>
      <c r="B185">
        <v>10000</v>
      </c>
      <c r="C185">
        <v>20000</v>
      </c>
      <c r="D185">
        <v>45750</v>
      </c>
      <c r="E185" t="s">
        <v>59</v>
      </c>
      <c r="F185">
        <v>0.46141203703703704</v>
      </c>
      <c r="G185" t="s">
        <v>570</v>
      </c>
      <c r="I185">
        <v>1</v>
      </c>
      <c r="J185" t="s">
        <v>183</v>
      </c>
      <c r="K185">
        <v>59</v>
      </c>
      <c r="L185" t="s">
        <v>6045</v>
      </c>
      <c r="M185" t="s">
        <v>26405</v>
      </c>
      <c r="N185" t="s">
        <v>73</v>
      </c>
      <c r="O185" t="s">
        <v>3811</v>
      </c>
      <c r="P185">
        <v>1000</v>
      </c>
      <c r="Q185">
        <f t="shared" ref="Q185:Q187" si="34">(P185/40)+45</f>
        <v>70</v>
      </c>
      <c r="R185" s="34">
        <f t="shared" ref="R185:R187" si="35">Q185/60</f>
        <v>1.1666666666666667</v>
      </c>
      <c r="S185" s="35">
        <v>45750</v>
      </c>
      <c r="U185">
        <v>6</v>
      </c>
      <c r="V185">
        <v>6000</v>
      </c>
      <c r="W185" t="s">
        <v>65</v>
      </c>
      <c r="X185" t="s">
        <v>1081</v>
      </c>
      <c r="Y185">
        <v>0</v>
      </c>
      <c r="Z185">
        <v>6000</v>
      </c>
      <c r="AA185">
        <v>0</v>
      </c>
      <c r="AB185">
        <v>0</v>
      </c>
      <c r="AC185">
        <v>0</v>
      </c>
      <c r="AD185">
        <v>0</v>
      </c>
      <c r="AG185">
        <v>0</v>
      </c>
      <c r="AP185" t="s">
        <v>1082</v>
      </c>
      <c r="AQ185" t="s">
        <v>571</v>
      </c>
      <c r="AR185" t="s">
        <v>14937</v>
      </c>
      <c r="AT185">
        <v>0</v>
      </c>
      <c r="AU185">
        <v>0</v>
      </c>
      <c r="AV185">
        <v>0</v>
      </c>
      <c r="AW185">
        <v>0</v>
      </c>
      <c r="AX185">
        <v>0</v>
      </c>
      <c r="AY185">
        <v>0</v>
      </c>
      <c r="BC185" t="s">
        <v>63</v>
      </c>
      <c r="BD185" t="s">
        <v>1083</v>
      </c>
      <c r="BE185">
        <v>0</v>
      </c>
      <c r="BG185" t="s">
        <v>571</v>
      </c>
      <c r="BJ185" t="s">
        <v>1084</v>
      </c>
    </row>
    <row r="186" spans="1:62" x14ac:dyDescent="0.35">
      <c r="A186" t="s">
        <v>1085</v>
      </c>
      <c r="B186">
        <v>10000</v>
      </c>
      <c r="C186">
        <v>10000</v>
      </c>
      <c r="D186">
        <v>45750</v>
      </c>
      <c r="E186" t="s">
        <v>59</v>
      </c>
      <c r="F186">
        <v>0.46141203703703704</v>
      </c>
      <c r="G186" t="s">
        <v>570</v>
      </c>
      <c r="I186">
        <v>1</v>
      </c>
      <c r="J186" t="s">
        <v>183</v>
      </c>
      <c r="K186">
        <v>59</v>
      </c>
      <c r="L186" t="s">
        <v>6045</v>
      </c>
      <c r="M186" t="s">
        <v>26405</v>
      </c>
      <c r="N186" t="s">
        <v>73</v>
      </c>
      <c r="O186" t="s">
        <v>3811</v>
      </c>
      <c r="P186">
        <v>1000</v>
      </c>
      <c r="Q186">
        <f t="shared" si="34"/>
        <v>70</v>
      </c>
      <c r="R186" s="34">
        <f t="shared" si="35"/>
        <v>1.1666666666666667</v>
      </c>
      <c r="S186" s="35">
        <v>45750</v>
      </c>
      <c r="U186">
        <v>6</v>
      </c>
      <c r="V186">
        <v>6000</v>
      </c>
      <c r="W186" t="s">
        <v>65</v>
      </c>
      <c r="X186" t="s">
        <v>1081</v>
      </c>
      <c r="Y186">
        <v>0</v>
      </c>
      <c r="Z186">
        <v>6000</v>
      </c>
      <c r="AA186">
        <v>0</v>
      </c>
      <c r="AB186">
        <v>0</v>
      </c>
      <c r="AC186">
        <v>0</v>
      </c>
      <c r="AD186">
        <v>0</v>
      </c>
      <c r="AG186">
        <v>0</v>
      </c>
      <c r="AP186" t="s">
        <v>1082</v>
      </c>
      <c r="AQ186" t="s">
        <v>571</v>
      </c>
      <c r="AR186" t="s">
        <v>14937</v>
      </c>
      <c r="AT186">
        <v>0</v>
      </c>
      <c r="AU186">
        <v>0</v>
      </c>
      <c r="AV186">
        <v>0</v>
      </c>
      <c r="AW186">
        <v>0</v>
      </c>
      <c r="AX186">
        <v>0</v>
      </c>
      <c r="AY186">
        <v>0</v>
      </c>
      <c r="BC186" t="s">
        <v>63</v>
      </c>
      <c r="BD186" t="s">
        <v>1086</v>
      </c>
      <c r="BE186">
        <v>0</v>
      </c>
      <c r="BG186" t="s">
        <v>571</v>
      </c>
      <c r="BJ186" t="s">
        <v>1087</v>
      </c>
    </row>
    <row r="187" spans="1:62" x14ac:dyDescent="0.35">
      <c r="A187" t="s">
        <v>1085</v>
      </c>
      <c r="B187">
        <v>20000</v>
      </c>
      <c r="C187">
        <v>10000</v>
      </c>
      <c r="D187">
        <v>45750</v>
      </c>
      <c r="E187" t="s">
        <v>59</v>
      </c>
      <c r="F187">
        <v>0.46141203703703704</v>
      </c>
      <c r="G187" t="s">
        <v>570</v>
      </c>
      <c r="I187">
        <v>1</v>
      </c>
      <c r="J187" t="s">
        <v>183</v>
      </c>
      <c r="K187">
        <v>59</v>
      </c>
      <c r="L187" t="s">
        <v>6045</v>
      </c>
      <c r="M187" t="s">
        <v>26405</v>
      </c>
      <c r="N187" t="s">
        <v>73</v>
      </c>
      <c r="O187" t="s">
        <v>3811</v>
      </c>
      <c r="P187">
        <v>1000</v>
      </c>
      <c r="Q187">
        <f t="shared" si="34"/>
        <v>70</v>
      </c>
      <c r="R187" s="34">
        <f t="shared" si="35"/>
        <v>1.1666666666666667</v>
      </c>
      <c r="S187" s="35">
        <v>45750</v>
      </c>
      <c r="U187">
        <v>6</v>
      </c>
      <c r="V187">
        <v>6000</v>
      </c>
      <c r="W187" t="s">
        <v>65</v>
      </c>
      <c r="X187" t="s">
        <v>1081</v>
      </c>
      <c r="Y187">
        <v>0</v>
      </c>
      <c r="Z187">
        <v>6000</v>
      </c>
      <c r="AA187">
        <v>0</v>
      </c>
      <c r="AB187">
        <v>0</v>
      </c>
      <c r="AC187">
        <v>0</v>
      </c>
      <c r="AD187">
        <v>0</v>
      </c>
      <c r="AG187">
        <v>0</v>
      </c>
      <c r="AP187" t="s">
        <v>1082</v>
      </c>
      <c r="AQ187" t="s">
        <v>571</v>
      </c>
      <c r="AR187" t="s">
        <v>14937</v>
      </c>
      <c r="AT187">
        <v>0</v>
      </c>
      <c r="AU187">
        <v>0</v>
      </c>
      <c r="AV187">
        <v>0</v>
      </c>
      <c r="AW187">
        <v>0</v>
      </c>
      <c r="AX187">
        <v>0</v>
      </c>
      <c r="AY187">
        <v>0</v>
      </c>
      <c r="BC187" t="s">
        <v>63</v>
      </c>
      <c r="BD187" t="s">
        <v>1086</v>
      </c>
      <c r="BE187">
        <v>0</v>
      </c>
      <c r="BG187" t="s">
        <v>571</v>
      </c>
      <c r="BJ187" t="s">
        <v>1087</v>
      </c>
    </row>
    <row r="188" spans="1:62" x14ac:dyDescent="0.35">
      <c r="A188" t="s">
        <v>1088</v>
      </c>
      <c r="B188">
        <v>10000</v>
      </c>
      <c r="C188">
        <v>30000</v>
      </c>
      <c r="D188">
        <v>45751</v>
      </c>
      <c r="E188" t="s">
        <v>59</v>
      </c>
      <c r="F188" t="s">
        <v>1089</v>
      </c>
      <c r="G188" t="s">
        <v>238</v>
      </c>
      <c r="I188">
        <v>2</v>
      </c>
      <c r="J188" t="s">
        <v>183</v>
      </c>
      <c r="K188">
        <v>60</v>
      </c>
      <c r="L188" t="s">
        <v>6048</v>
      </c>
      <c r="M188" t="s">
        <v>26408</v>
      </c>
      <c r="N188" t="s">
        <v>222</v>
      </c>
      <c r="O188" t="s">
        <v>3835</v>
      </c>
      <c r="P188">
        <v>4000</v>
      </c>
      <c r="Q188">
        <f t="shared" ref="Q188:Q190" si="36">(P188/50)+45</f>
        <v>125</v>
      </c>
      <c r="R188" s="34">
        <f t="shared" ref="R188:R193" si="37">Q188/60</f>
        <v>2.0833333333333335</v>
      </c>
      <c r="S188" s="35">
        <v>45750</v>
      </c>
      <c r="U188">
        <v>1</v>
      </c>
      <c r="V188">
        <v>4000</v>
      </c>
      <c r="W188" t="s">
        <v>65</v>
      </c>
      <c r="X188" t="s">
        <v>1090</v>
      </c>
      <c r="Y188">
        <v>0</v>
      </c>
      <c r="Z188">
        <v>2000</v>
      </c>
      <c r="AA188">
        <v>2000</v>
      </c>
      <c r="AB188">
        <v>0</v>
      </c>
      <c r="AC188">
        <v>0</v>
      </c>
      <c r="AD188">
        <v>0</v>
      </c>
      <c r="AG188">
        <v>0</v>
      </c>
      <c r="AP188" t="s">
        <v>1091</v>
      </c>
      <c r="AQ188" t="s">
        <v>162</v>
      </c>
      <c r="AR188" t="s">
        <v>8373</v>
      </c>
      <c r="AT188">
        <v>0</v>
      </c>
      <c r="AU188">
        <v>0</v>
      </c>
      <c r="AV188">
        <v>0</v>
      </c>
      <c r="AW188">
        <v>0</v>
      </c>
      <c r="AX188">
        <v>0</v>
      </c>
      <c r="AY188">
        <v>0</v>
      </c>
      <c r="BC188" t="s">
        <v>63</v>
      </c>
      <c r="BD188" t="s">
        <v>1092</v>
      </c>
      <c r="BE188">
        <v>0</v>
      </c>
      <c r="BG188" t="s">
        <v>162</v>
      </c>
      <c r="BJ188" t="s">
        <v>242</v>
      </c>
    </row>
    <row r="189" spans="1:62" x14ac:dyDescent="0.35">
      <c r="A189" t="s">
        <v>1093</v>
      </c>
      <c r="B189">
        <v>10000</v>
      </c>
      <c r="C189">
        <v>20000</v>
      </c>
      <c r="D189">
        <v>45751</v>
      </c>
      <c r="E189" t="s">
        <v>59</v>
      </c>
      <c r="F189" t="s">
        <v>1094</v>
      </c>
      <c r="G189" t="s">
        <v>238</v>
      </c>
      <c r="I189">
        <v>2</v>
      </c>
      <c r="J189" t="s">
        <v>183</v>
      </c>
      <c r="K189">
        <v>60</v>
      </c>
      <c r="L189" t="s">
        <v>6048</v>
      </c>
      <c r="M189" t="s">
        <v>26408</v>
      </c>
      <c r="N189" t="s">
        <v>222</v>
      </c>
      <c r="O189" t="s">
        <v>3835</v>
      </c>
      <c r="P189">
        <v>4900</v>
      </c>
      <c r="Q189">
        <f t="shared" si="36"/>
        <v>143</v>
      </c>
      <c r="R189" s="34">
        <f t="shared" si="37"/>
        <v>2.3833333333333333</v>
      </c>
      <c r="S189" s="35">
        <v>45750</v>
      </c>
      <c r="U189">
        <v>1</v>
      </c>
      <c r="V189">
        <v>4900</v>
      </c>
      <c r="W189" t="s">
        <v>65</v>
      </c>
      <c r="X189" t="s">
        <v>1095</v>
      </c>
      <c r="Y189">
        <v>0</v>
      </c>
      <c r="Z189">
        <v>3000</v>
      </c>
      <c r="AA189">
        <v>1900</v>
      </c>
      <c r="AB189">
        <v>0</v>
      </c>
      <c r="AC189">
        <v>0</v>
      </c>
      <c r="AD189">
        <v>0</v>
      </c>
      <c r="AG189">
        <v>0</v>
      </c>
      <c r="AP189" t="s">
        <v>1096</v>
      </c>
      <c r="AQ189" t="s">
        <v>162</v>
      </c>
      <c r="AR189" t="s">
        <v>8373</v>
      </c>
      <c r="AT189">
        <v>0</v>
      </c>
      <c r="AU189">
        <v>0</v>
      </c>
      <c r="AV189">
        <v>0</v>
      </c>
      <c r="AW189">
        <v>0</v>
      </c>
      <c r="AX189">
        <v>0</v>
      </c>
      <c r="AY189">
        <v>0</v>
      </c>
      <c r="BC189" t="s">
        <v>63</v>
      </c>
      <c r="BD189" t="s">
        <v>1097</v>
      </c>
      <c r="BE189">
        <v>0</v>
      </c>
      <c r="BG189" t="s">
        <v>162</v>
      </c>
      <c r="BJ189" t="s">
        <v>242</v>
      </c>
    </row>
    <row r="190" spans="1:62" x14ac:dyDescent="0.35">
      <c r="A190" t="s">
        <v>1098</v>
      </c>
      <c r="B190">
        <v>10000</v>
      </c>
      <c r="C190">
        <v>20000</v>
      </c>
      <c r="D190">
        <v>45751</v>
      </c>
      <c r="E190" t="s">
        <v>59</v>
      </c>
      <c r="F190" t="s">
        <v>646</v>
      </c>
      <c r="G190" t="s">
        <v>238</v>
      </c>
      <c r="I190">
        <v>2</v>
      </c>
      <c r="J190" t="s">
        <v>183</v>
      </c>
      <c r="K190">
        <v>60</v>
      </c>
      <c r="L190" t="s">
        <v>6048</v>
      </c>
      <c r="M190" t="s">
        <v>26408</v>
      </c>
      <c r="N190" t="s">
        <v>222</v>
      </c>
      <c r="O190" t="s">
        <v>3835</v>
      </c>
      <c r="P190">
        <v>3900</v>
      </c>
      <c r="Q190">
        <f t="shared" si="36"/>
        <v>123</v>
      </c>
      <c r="R190" s="34">
        <f t="shared" si="37"/>
        <v>2.0499999999999998</v>
      </c>
      <c r="S190" s="35">
        <v>45750</v>
      </c>
      <c r="U190">
        <v>1</v>
      </c>
      <c r="V190">
        <v>3900</v>
      </c>
      <c r="W190" t="s">
        <v>65</v>
      </c>
      <c r="X190" t="s">
        <v>1099</v>
      </c>
      <c r="Y190">
        <v>0</v>
      </c>
      <c r="Z190">
        <v>2000</v>
      </c>
      <c r="AA190">
        <v>1900</v>
      </c>
      <c r="AB190">
        <v>0</v>
      </c>
      <c r="AC190">
        <v>0</v>
      </c>
      <c r="AD190">
        <v>0</v>
      </c>
      <c r="AG190">
        <v>0</v>
      </c>
      <c r="AP190" t="s">
        <v>1100</v>
      </c>
      <c r="AQ190" t="s">
        <v>162</v>
      </c>
      <c r="AR190" t="s">
        <v>8373</v>
      </c>
      <c r="AT190">
        <v>0</v>
      </c>
      <c r="AU190">
        <v>0</v>
      </c>
      <c r="AV190">
        <v>0</v>
      </c>
      <c r="AW190">
        <v>0</v>
      </c>
      <c r="AX190">
        <v>0</v>
      </c>
      <c r="AY190">
        <v>0</v>
      </c>
      <c r="BC190" t="s">
        <v>63</v>
      </c>
      <c r="BD190" t="s">
        <v>1101</v>
      </c>
      <c r="BE190">
        <v>0</v>
      </c>
      <c r="BG190" t="s">
        <v>162</v>
      </c>
      <c r="BJ190" t="s">
        <v>242</v>
      </c>
    </row>
    <row r="191" spans="1:62" x14ac:dyDescent="0.35">
      <c r="A191" t="s">
        <v>840</v>
      </c>
      <c r="B191">
        <v>10000</v>
      </c>
      <c r="C191">
        <v>10000</v>
      </c>
      <c r="D191">
        <v>45754</v>
      </c>
      <c r="E191" t="s">
        <v>116</v>
      </c>
      <c r="F191" t="s">
        <v>841</v>
      </c>
      <c r="G191" t="s">
        <v>842</v>
      </c>
      <c r="I191">
        <v>1</v>
      </c>
      <c r="J191" t="s">
        <v>183</v>
      </c>
      <c r="K191">
        <v>73</v>
      </c>
      <c r="L191" t="s">
        <v>6042</v>
      </c>
      <c r="M191" t="s">
        <v>26407</v>
      </c>
      <c r="N191" t="s">
        <v>153</v>
      </c>
      <c r="O191" t="s">
        <v>3830</v>
      </c>
      <c r="P191">
        <v>18000</v>
      </c>
      <c r="Q191">
        <f t="shared" ref="Q191:Q193" si="38">(P191/60)+30</f>
        <v>330</v>
      </c>
      <c r="R191" s="34">
        <f t="shared" si="37"/>
        <v>5.5</v>
      </c>
      <c r="S191" s="35">
        <v>45750</v>
      </c>
      <c r="U191">
        <v>12</v>
      </c>
      <c r="V191">
        <v>216000</v>
      </c>
      <c r="W191" t="s">
        <v>65</v>
      </c>
      <c r="X191">
        <v>80256230001</v>
      </c>
      <c r="Y191">
        <v>0</v>
      </c>
      <c r="Z191">
        <v>216000</v>
      </c>
      <c r="AA191">
        <v>0</v>
      </c>
      <c r="AB191">
        <v>0</v>
      </c>
      <c r="AC191">
        <v>0</v>
      </c>
      <c r="AD191">
        <v>0</v>
      </c>
      <c r="AG191">
        <v>0</v>
      </c>
      <c r="AP191">
        <v>8025623</v>
      </c>
      <c r="AQ191" t="s">
        <v>162</v>
      </c>
      <c r="AR191" t="s">
        <v>8373</v>
      </c>
      <c r="AT191">
        <v>0</v>
      </c>
      <c r="AU191">
        <v>0</v>
      </c>
      <c r="AV191">
        <v>0</v>
      </c>
      <c r="AW191">
        <v>0</v>
      </c>
      <c r="AX191">
        <v>0</v>
      </c>
      <c r="AY191">
        <v>0</v>
      </c>
      <c r="BC191" t="s">
        <v>63</v>
      </c>
      <c r="BD191" t="s">
        <v>4504</v>
      </c>
      <c r="BE191">
        <v>0</v>
      </c>
      <c r="BG191" t="s">
        <v>162</v>
      </c>
      <c r="BJ191" t="s">
        <v>844</v>
      </c>
    </row>
    <row r="192" spans="1:62" x14ac:dyDescent="0.35">
      <c r="A192" t="s">
        <v>845</v>
      </c>
      <c r="B192">
        <v>10000</v>
      </c>
      <c r="C192">
        <v>20000</v>
      </c>
      <c r="D192">
        <v>45754</v>
      </c>
      <c r="E192" t="s">
        <v>59</v>
      </c>
      <c r="F192" t="s">
        <v>846</v>
      </c>
      <c r="G192">
        <v>10620258037</v>
      </c>
      <c r="I192">
        <v>2</v>
      </c>
      <c r="J192" t="s">
        <v>183</v>
      </c>
      <c r="K192">
        <v>77</v>
      </c>
      <c r="L192" t="s">
        <v>6043</v>
      </c>
      <c r="M192" t="s">
        <v>26407</v>
      </c>
      <c r="N192" t="s">
        <v>192</v>
      </c>
      <c r="O192" t="s">
        <v>3848</v>
      </c>
      <c r="P192">
        <v>1410</v>
      </c>
      <c r="Q192">
        <f t="shared" si="38"/>
        <v>53.5</v>
      </c>
      <c r="R192" s="34">
        <f t="shared" si="37"/>
        <v>0.89166666666666672</v>
      </c>
      <c r="S192" s="35">
        <v>45750</v>
      </c>
      <c r="U192">
        <v>66</v>
      </c>
      <c r="V192">
        <v>93060</v>
      </c>
      <c r="W192" t="s">
        <v>65</v>
      </c>
      <c r="X192" t="s">
        <v>847</v>
      </c>
      <c r="Y192">
        <v>0</v>
      </c>
      <c r="Z192">
        <v>80000</v>
      </c>
      <c r="AA192">
        <v>13060</v>
      </c>
      <c r="AB192">
        <v>0</v>
      </c>
      <c r="AC192">
        <v>0</v>
      </c>
      <c r="AD192">
        <v>0</v>
      </c>
      <c r="AG192">
        <v>0</v>
      </c>
      <c r="AP192" t="s">
        <v>848</v>
      </c>
      <c r="AQ192" t="s">
        <v>108</v>
      </c>
      <c r="AR192" t="s">
        <v>13404</v>
      </c>
      <c r="AT192">
        <v>0</v>
      </c>
      <c r="AU192">
        <v>0</v>
      </c>
      <c r="AV192">
        <v>0</v>
      </c>
      <c r="AW192">
        <v>0</v>
      </c>
      <c r="AX192">
        <v>0</v>
      </c>
      <c r="AY192">
        <v>0</v>
      </c>
      <c r="BC192" t="s">
        <v>63</v>
      </c>
      <c r="BD192" t="s">
        <v>4505</v>
      </c>
      <c r="BE192">
        <v>0</v>
      </c>
      <c r="BG192" t="s">
        <v>108</v>
      </c>
      <c r="BJ192" t="s">
        <v>849</v>
      </c>
    </row>
    <row r="193" spans="1:62" x14ac:dyDescent="0.35">
      <c r="A193" t="s">
        <v>850</v>
      </c>
      <c r="B193">
        <v>10000</v>
      </c>
      <c r="C193">
        <v>50000</v>
      </c>
      <c r="D193">
        <v>45751</v>
      </c>
      <c r="E193" t="s">
        <v>59</v>
      </c>
      <c r="F193" t="s">
        <v>851</v>
      </c>
      <c r="G193" t="s">
        <v>852</v>
      </c>
      <c r="I193">
        <v>2</v>
      </c>
      <c r="J193" t="s">
        <v>183</v>
      </c>
      <c r="K193">
        <v>77</v>
      </c>
      <c r="L193" t="s">
        <v>6043</v>
      </c>
      <c r="M193" t="s">
        <v>26407</v>
      </c>
      <c r="N193" t="s">
        <v>192</v>
      </c>
      <c r="O193" t="s">
        <v>3848</v>
      </c>
      <c r="P193">
        <v>2728</v>
      </c>
      <c r="Q193">
        <f t="shared" si="38"/>
        <v>75.466666666666669</v>
      </c>
      <c r="R193" s="34">
        <f t="shared" si="37"/>
        <v>1.2577777777777779</v>
      </c>
      <c r="S193" s="35">
        <v>45750</v>
      </c>
      <c r="U193">
        <v>66</v>
      </c>
      <c r="V193">
        <v>180048</v>
      </c>
      <c r="W193" t="s">
        <v>65</v>
      </c>
      <c r="X193" t="s">
        <v>853</v>
      </c>
      <c r="Y193">
        <v>0</v>
      </c>
      <c r="Z193">
        <v>99320</v>
      </c>
      <c r="AA193">
        <v>80728</v>
      </c>
      <c r="AB193">
        <v>0</v>
      </c>
      <c r="AC193">
        <v>0</v>
      </c>
      <c r="AD193">
        <v>0</v>
      </c>
      <c r="AG193">
        <v>0</v>
      </c>
      <c r="AP193" t="s">
        <v>854</v>
      </c>
      <c r="AQ193" t="s">
        <v>108</v>
      </c>
      <c r="AR193" t="s">
        <v>13404</v>
      </c>
      <c r="AT193">
        <v>0</v>
      </c>
      <c r="AU193">
        <v>0</v>
      </c>
      <c r="AV193">
        <v>0</v>
      </c>
      <c r="AW193">
        <v>0</v>
      </c>
      <c r="AX193">
        <v>0</v>
      </c>
      <c r="AY193">
        <v>0</v>
      </c>
      <c r="BC193" t="s">
        <v>63</v>
      </c>
      <c r="BD193" t="s">
        <v>4506</v>
      </c>
      <c r="BE193">
        <v>0</v>
      </c>
      <c r="BG193" t="s">
        <v>108</v>
      </c>
      <c r="BJ193" t="s">
        <v>855</v>
      </c>
    </row>
    <row r="194" spans="1:62" x14ac:dyDescent="0.35">
      <c r="A194" t="s">
        <v>856</v>
      </c>
      <c r="B194">
        <v>10000</v>
      </c>
      <c r="C194">
        <v>20000</v>
      </c>
      <c r="D194">
        <v>45750</v>
      </c>
      <c r="E194" t="s">
        <v>59</v>
      </c>
      <c r="F194" t="s">
        <v>857</v>
      </c>
      <c r="G194" t="s">
        <v>858</v>
      </c>
      <c r="I194">
        <v>1</v>
      </c>
      <c r="J194" t="s">
        <v>183</v>
      </c>
      <c r="K194">
        <v>94</v>
      </c>
      <c r="L194" t="s">
        <v>6050</v>
      </c>
      <c r="M194" t="s">
        <v>26405</v>
      </c>
      <c r="N194" t="s">
        <v>81</v>
      </c>
      <c r="O194" t="s">
        <v>3825</v>
      </c>
      <c r="P194">
        <v>5000</v>
      </c>
      <c r="S194" s="35">
        <v>45750</v>
      </c>
      <c r="U194">
        <v>4</v>
      </c>
      <c r="V194">
        <v>20000</v>
      </c>
      <c r="W194" t="s">
        <v>65</v>
      </c>
      <c r="X194" t="s">
        <v>472</v>
      </c>
      <c r="Y194">
        <v>0</v>
      </c>
      <c r="Z194">
        <v>20000</v>
      </c>
      <c r="AA194">
        <v>0</v>
      </c>
      <c r="AB194">
        <v>0</v>
      </c>
      <c r="AC194">
        <v>0</v>
      </c>
      <c r="AD194">
        <v>0</v>
      </c>
      <c r="AG194">
        <v>0</v>
      </c>
      <c r="AP194" t="s">
        <v>473</v>
      </c>
      <c r="AQ194" t="s">
        <v>84</v>
      </c>
      <c r="AR194" t="s">
        <v>14396</v>
      </c>
      <c r="AT194">
        <v>0</v>
      </c>
      <c r="AU194">
        <v>0</v>
      </c>
      <c r="AV194">
        <v>0</v>
      </c>
      <c r="AW194">
        <v>0</v>
      </c>
      <c r="AX194">
        <v>0</v>
      </c>
      <c r="AY194">
        <v>0</v>
      </c>
      <c r="BC194" t="s">
        <v>63</v>
      </c>
      <c r="BD194" t="s">
        <v>4507</v>
      </c>
      <c r="BE194">
        <v>0</v>
      </c>
      <c r="BG194" t="s">
        <v>84</v>
      </c>
      <c r="BJ194" t="s">
        <v>859</v>
      </c>
    </row>
    <row r="195" spans="1:62" x14ac:dyDescent="0.35">
      <c r="A195" t="s">
        <v>724</v>
      </c>
      <c r="B195">
        <v>10000</v>
      </c>
      <c r="C195">
        <v>20000</v>
      </c>
      <c r="D195">
        <v>45750</v>
      </c>
      <c r="E195" t="s">
        <v>59</v>
      </c>
      <c r="F195" t="s">
        <v>725</v>
      </c>
      <c r="G195" t="s">
        <v>726</v>
      </c>
      <c r="I195">
        <v>2</v>
      </c>
      <c r="J195" t="s">
        <v>183</v>
      </c>
      <c r="K195">
        <v>86</v>
      </c>
      <c r="L195" t="s">
        <v>6043</v>
      </c>
      <c r="M195" t="s">
        <v>26407</v>
      </c>
      <c r="N195" t="s">
        <v>433</v>
      </c>
      <c r="O195" t="s">
        <v>3858</v>
      </c>
      <c r="P195">
        <v>2500</v>
      </c>
      <c r="Q195">
        <f>(P195/60)+30</f>
        <v>71.666666666666657</v>
      </c>
      <c r="R195" s="34">
        <f>Q195/60</f>
        <v>1.1944444444444442</v>
      </c>
      <c r="S195" s="35">
        <v>45750</v>
      </c>
      <c r="U195">
        <v>12</v>
      </c>
      <c r="V195">
        <v>30000</v>
      </c>
      <c r="W195" t="s">
        <v>65</v>
      </c>
      <c r="X195" t="s">
        <v>727</v>
      </c>
      <c r="Y195">
        <v>0</v>
      </c>
      <c r="Z195">
        <v>30000</v>
      </c>
      <c r="AA195">
        <v>0</v>
      </c>
      <c r="AB195">
        <v>0</v>
      </c>
      <c r="AC195">
        <v>0</v>
      </c>
      <c r="AD195">
        <v>0</v>
      </c>
      <c r="AG195">
        <v>0</v>
      </c>
      <c r="AP195" t="s">
        <v>728</v>
      </c>
      <c r="AQ195" t="s">
        <v>729</v>
      </c>
      <c r="AR195" t="s">
        <v>14138</v>
      </c>
      <c r="AT195">
        <v>0</v>
      </c>
      <c r="AU195">
        <v>0</v>
      </c>
      <c r="AV195">
        <v>0</v>
      </c>
      <c r="AW195">
        <v>0</v>
      </c>
      <c r="AX195">
        <v>0</v>
      </c>
      <c r="AY195">
        <v>0</v>
      </c>
      <c r="BC195" t="s">
        <v>63</v>
      </c>
      <c r="BD195" t="s">
        <v>730</v>
      </c>
      <c r="BE195">
        <v>0</v>
      </c>
      <c r="BG195" t="s">
        <v>729</v>
      </c>
      <c r="BJ195" t="s">
        <v>731</v>
      </c>
    </row>
    <row r="196" spans="1:62" x14ac:dyDescent="0.35">
      <c r="A196" t="s">
        <v>1102</v>
      </c>
      <c r="B196">
        <v>10000</v>
      </c>
      <c r="C196">
        <v>10000</v>
      </c>
      <c r="D196">
        <v>45751</v>
      </c>
      <c r="E196" t="s">
        <v>59</v>
      </c>
      <c r="F196" t="s">
        <v>836</v>
      </c>
      <c r="G196" t="s">
        <v>1103</v>
      </c>
      <c r="I196">
        <v>1</v>
      </c>
      <c r="J196" t="s">
        <v>183</v>
      </c>
      <c r="K196">
        <v>60</v>
      </c>
      <c r="L196" t="s">
        <v>6048</v>
      </c>
      <c r="M196" t="s">
        <v>26408</v>
      </c>
      <c r="N196" t="s">
        <v>222</v>
      </c>
      <c r="O196" t="s">
        <v>3835</v>
      </c>
      <c r="P196">
        <v>50</v>
      </c>
      <c r="Q196">
        <f t="shared" ref="Q196:Q197" si="39">(P196/50)+45</f>
        <v>46</v>
      </c>
      <c r="R196" s="34">
        <f t="shared" ref="R196:R202" si="40">Q196/60</f>
        <v>0.76666666666666672</v>
      </c>
      <c r="S196" s="35">
        <v>45750</v>
      </c>
      <c r="U196">
        <v>5</v>
      </c>
      <c r="V196">
        <v>250</v>
      </c>
      <c r="W196" t="s">
        <v>65</v>
      </c>
      <c r="X196" t="s">
        <v>1104</v>
      </c>
      <c r="Y196">
        <v>0</v>
      </c>
      <c r="Z196">
        <v>250</v>
      </c>
      <c r="AA196">
        <v>0</v>
      </c>
      <c r="AB196">
        <v>0</v>
      </c>
      <c r="AC196">
        <v>0</v>
      </c>
      <c r="AD196">
        <v>0</v>
      </c>
      <c r="AG196">
        <v>0</v>
      </c>
      <c r="AP196" t="s">
        <v>1105</v>
      </c>
      <c r="AQ196" t="s">
        <v>68</v>
      </c>
      <c r="AR196" t="s">
        <v>26186</v>
      </c>
      <c r="AT196">
        <v>0</v>
      </c>
      <c r="AU196">
        <v>0</v>
      </c>
      <c r="AV196">
        <v>0</v>
      </c>
      <c r="AW196">
        <v>0</v>
      </c>
      <c r="AX196">
        <v>0</v>
      </c>
      <c r="AY196">
        <v>0</v>
      </c>
      <c r="BC196" t="s">
        <v>63</v>
      </c>
      <c r="BD196" t="s">
        <v>1106</v>
      </c>
      <c r="BE196">
        <v>0</v>
      </c>
      <c r="BG196" t="s">
        <v>68</v>
      </c>
      <c r="BJ196" t="s">
        <v>1107</v>
      </c>
    </row>
    <row r="197" spans="1:62" x14ac:dyDescent="0.35">
      <c r="A197" t="s">
        <v>1108</v>
      </c>
      <c r="B197">
        <v>10000</v>
      </c>
      <c r="C197">
        <v>10000</v>
      </c>
      <c r="D197">
        <v>45751</v>
      </c>
      <c r="E197" t="s">
        <v>59</v>
      </c>
      <c r="F197" t="s">
        <v>836</v>
      </c>
      <c r="G197" t="s">
        <v>1103</v>
      </c>
      <c r="I197">
        <v>1</v>
      </c>
      <c r="J197" t="s">
        <v>183</v>
      </c>
      <c r="K197">
        <v>60</v>
      </c>
      <c r="L197" t="s">
        <v>6048</v>
      </c>
      <c r="M197" t="s">
        <v>26408</v>
      </c>
      <c r="N197" t="s">
        <v>222</v>
      </c>
      <c r="O197" t="s">
        <v>3835</v>
      </c>
      <c r="P197">
        <v>50</v>
      </c>
      <c r="Q197">
        <f t="shared" si="39"/>
        <v>46</v>
      </c>
      <c r="R197" s="34">
        <f t="shared" si="40"/>
        <v>0.76666666666666672</v>
      </c>
      <c r="S197" s="35">
        <v>45750</v>
      </c>
      <c r="U197">
        <v>5</v>
      </c>
      <c r="V197">
        <v>250</v>
      </c>
      <c r="W197" t="s">
        <v>65</v>
      </c>
      <c r="X197" t="s">
        <v>1109</v>
      </c>
      <c r="Y197">
        <v>0</v>
      </c>
      <c r="Z197">
        <v>250</v>
      </c>
      <c r="AA197">
        <v>0</v>
      </c>
      <c r="AB197">
        <v>0</v>
      </c>
      <c r="AC197">
        <v>0</v>
      </c>
      <c r="AD197">
        <v>0</v>
      </c>
      <c r="AG197">
        <v>0</v>
      </c>
      <c r="AP197" t="s">
        <v>1110</v>
      </c>
      <c r="AQ197" t="s">
        <v>68</v>
      </c>
      <c r="AR197" t="s">
        <v>26186</v>
      </c>
      <c r="AT197">
        <v>0</v>
      </c>
      <c r="AU197">
        <v>0</v>
      </c>
      <c r="AV197">
        <v>0</v>
      </c>
      <c r="AW197">
        <v>0</v>
      </c>
      <c r="AX197">
        <v>0</v>
      </c>
      <c r="AY197">
        <v>0</v>
      </c>
      <c r="BC197" t="s">
        <v>63</v>
      </c>
      <c r="BD197" t="s">
        <v>1111</v>
      </c>
      <c r="BE197">
        <v>0</v>
      </c>
      <c r="BG197" t="s">
        <v>68</v>
      </c>
      <c r="BJ197" t="s">
        <v>1107</v>
      </c>
    </row>
    <row r="198" spans="1:62" x14ac:dyDescent="0.35">
      <c r="A198" t="s">
        <v>860</v>
      </c>
      <c r="B198">
        <v>10000</v>
      </c>
      <c r="C198">
        <v>10000</v>
      </c>
      <c r="D198">
        <v>45754</v>
      </c>
      <c r="E198" t="s">
        <v>116</v>
      </c>
      <c r="F198" t="s">
        <v>861</v>
      </c>
      <c r="G198" t="s">
        <v>862</v>
      </c>
      <c r="I198">
        <v>1</v>
      </c>
      <c r="J198" t="s">
        <v>183</v>
      </c>
      <c r="K198">
        <v>29</v>
      </c>
      <c r="L198" t="s">
        <v>6061</v>
      </c>
      <c r="M198" t="s">
        <v>26405</v>
      </c>
      <c r="N198" t="s">
        <v>648</v>
      </c>
      <c r="O198" t="s">
        <v>3810</v>
      </c>
      <c r="P198">
        <v>24000</v>
      </c>
      <c r="Q198">
        <f t="shared" ref="Q198:Q202" si="41">(P198/40)+45</f>
        <v>645</v>
      </c>
      <c r="R198" s="34">
        <f t="shared" si="40"/>
        <v>10.75</v>
      </c>
      <c r="S198" s="35">
        <v>45750</v>
      </c>
      <c r="U198">
        <v>2</v>
      </c>
      <c r="V198">
        <v>48000</v>
      </c>
      <c r="W198" t="s">
        <v>65</v>
      </c>
      <c r="X198" t="s">
        <v>649</v>
      </c>
      <c r="Y198">
        <v>0</v>
      </c>
      <c r="Z198">
        <v>48000</v>
      </c>
      <c r="AA198">
        <v>0</v>
      </c>
      <c r="AB198">
        <v>0</v>
      </c>
      <c r="AC198">
        <v>0</v>
      </c>
      <c r="AD198">
        <v>0</v>
      </c>
      <c r="AG198">
        <v>0</v>
      </c>
      <c r="AP198" t="s">
        <v>650</v>
      </c>
      <c r="AQ198" t="s">
        <v>275</v>
      </c>
      <c r="AR198" t="s">
        <v>21306</v>
      </c>
      <c r="AT198">
        <v>0</v>
      </c>
      <c r="AU198">
        <v>0</v>
      </c>
      <c r="AV198">
        <v>0</v>
      </c>
      <c r="AW198">
        <v>0</v>
      </c>
      <c r="AX198">
        <v>0</v>
      </c>
      <c r="AY198">
        <v>0</v>
      </c>
      <c r="BC198" t="s">
        <v>63</v>
      </c>
      <c r="BD198" t="s">
        <v>4508</v>
      </c>
      <c r="BE198">
        <v>0</v>
      </c>
      <c r="BG198" t="s">
        <v>275</v>
      </c>
      <c r="BJ198" t="s">
        <v>864</v>
      </c>
    </row>
    <row r="199" spans="1:62" x14ac:dyDescent="0.35">
      <c r="A199" t="s">
        <v>865</v>
      </c>
      <c r="B199">
        <v>10000</v>
      </c>
      <c r="C199">
        <v>10000</v>
      </c>
      <c r="D199">
        <v>45756</v>
      </c>
      <c r="E199" t="s">
        <v>59</v>
      </c>
      <c r="F199">
        <v>0.44246527777777778</v>
      </c>
      <c r="G199" t="s">
        <v>866</v>
      </c>
      <c r="I199">
        <v>1</v>
      </c>
      <c r="J199" t="s">
        <v>183</v>
      </c>
      <c r="K199">
        <v>70</v>
      </c>
      <c r="L199" t="s">
        <v>6051</v>
      </c>
      <c r="M199" t="s">
        <v>26408</v>
      </c>
      <c r="N199" t="s">
        <v>272</v>
      </c>
      <c r="O199" t="s">
        <v>3812</v>
      </c>
      <c r="P199">
        <v>60000</v>
      </c>
      <c r="Q199">
        <f t="shared" si="41"/>
        <v>1545</v>
      </c>
      <c r="R199" s="34">
        <f t="shared" si="40"/>
        <v>25.75</v>
      </c>
      <c r="S199" s="35">
        <v>45750</v>
      </c>
      <c r="U199">
        <v>2</v>
      </c>
      <c r="V199">
        <v>120000</v>
      </c>
      <c r="W199" t="s">
        <v>65</v>
      </c>
      <c r="X199" t="s">
        <v>273</v>
      </c>
      <c r="Y199">
        <v>0</v>
      </c>
      <c r="Z199">
        <v>120000</v>
      </c>
      <c r="AA199">
        <v>0</v>
      </c>
      <c r="AB199">
        <v>0</v>
      </c>
      <c r="AC199">
        <v>0</v>
      </c>
      <c r="AD199">
        <v>0</v>
      </c>
      <c r="AG199">
        <v>0</v>
      </c>
      <c r="AP199" t="s">
        <v>274</v>
      </c>
      <c r="AQ199" t="s">
        <v>275</v>
      </c>
      <c r="AR199" t="s">
        <v>21306</v>
      </c>
      <c r="AT199">
        <v>0</v>
      </c>
      <c r="AU199">
        <v>0</v>
      </c>
      <c r="AV199">
        <v>0</v>
      </c>
      <c r="AW199">
        <v>0</v>
      </c>
      <c r="AX199">
        <v>0</v>
      </c>
      <c r="AY199">
        <v>0</v>
      </c>
      <c r="BC199" t="s">
        <v>63</v>
      </c>
      <c r="BD199" t="s">
        <v>4509</v>
      </c>
      <c r="BE199">
        <v>0</v>
      </c>
      <c r="BG199" t="s">
        <v>275</v>
      </c>
      <c r="BJ199" t="s">
        <v>867</v>
      </c>
    </row>
    <row r="200" spans="1:62" x14ac:dyDescent="0.35">
      <c r="A200" t="s">
        <v>1112</v>
      </c>
      <c r="B200">
        <v>10000</v>
      </c>
      <c r="C200">
        <v>20000</v>
      </c>
      <c r="D200">
        <v>45750</v>
      </c>
      <c r="E200" t="s">
        <v>59</v>
      </c>
      <c r="F200" t="s">
        <v>1113</v>
      </c>
      <c r="G200" t="s">
        <v>570</v>
      </c>
      <c r="I200">
        <v>1</v>
      </c>
      <c r="J200" t="s">
        <v>183</v>
      </c>
      <c r="K200">
        <v>59</v>
      </c>
      <c r="L200" t="s">
        <v>6045</v>
      </c>
      <c r="M200" t="s">
        <v>26405</v>
      </c>
      <c r="N200" t="s">
        <v>73</v>
      </c>
      <c r="O200" t="s">
        <v>3811</v>
      </c>
      <c r="P200">
        <v>1000</v>
      </c>
      <c r="Q200">
        <f t="shared" si="41"/>
        <v>70</v>
      </c>
      <c r="R200" s="34">
        <f t="shared" si="40"/>
        <v>1.1666666666666667</v>
      </c>
      <c r="S200" s="35">
        <v>45750</v>
      </c>
      <c r="U200">
        <v>6</v>
      </c>
      <c r="V200">
        <v>6000</v>
      </c>
      <c r="W200" t="s">
        <v>65</v>
      </c>
      <c r="X200" t="s">
        <v>1114</v>
      </c>
      <c r="Y200">
        <v>0</v>
      </c>
      <c r="Z200">
        <v>6000</v>
      </c>
      <c r="AA200">
        <v>0</v>
      </c>
      <c r="AB200">
        <v>0</v>
      </c>
      <c r="AC200">
        <v>0</v>
      </c>
      <c r="AD200">
        <v>0</v>
      </c>
      <c r="AG200">
        <v>0</v>
      </c>
      <c r="AP200" t="s">
        <v>1115</v>
      </c>
      <c r="AQ200" t="s">
        <v>571</v>
      </c>
      <c r="AR200" t="s">
        <v>14937</v>
      </c>
      <c r="AT200">
        <v>0</v>
      </c>
      <c r="AU200">
        <v>0</v>
      </c>
      <c r="AV200">
        <v>0</v>
      </c>
      <c r="AW200">
        <v>0</v>
      </c>
      <c r="AX200">
        <v>0</v>
      </c>
      <c r="AY200">
        <v>0</v>
      </c>
      <c r="BC200" t="s">
        <v>63</v>
      </c>
      <c r="BD200" t="s">
        <v>1116</v>
      </c>
      <c r="BE200">
        <v>0</v>
      </c>
      <c r="BG200" t="s">
        <v>571</v>
      </c>
      <c r="BJ200" t="s">
        <v>1117</v>
      </c>
    </row>
    <row r="201" spans="1:62" x14ac:dyDescent="0.35">
      <c r="A201" t="s">
        <v>1112</v>
      </c>
      <c r="B201">
        <v>20000</v>
      </c>
      <c r="C201">
        <v>10000</v>
      </c>
      <c r="D201">
        <v>45750</v>
      </c>
      <c r="E201" t="s">
        <v>59</v>
      </c>
      <c r="F201" t="s">
        <v>1113</v>
      </c>
      <c r="G201" t="s">
        <v>570</v>
      </c>
      <c r="I201">
        <v>1</v>
      </c>
      <c r="J201" t="s">
        <v>183</v>
      </c>
      <c r="K201">
        <v>59</v>
      </c>
      <c r="L201" t="s">
        <v>6045</v>
      </c>
      <c r="M201" t="s">
        <v>26405</v>
      </c>
      <c r="N201" t="s">
        <v>73</v>
      </c>
      <c r="O201" t="s">
        <v>3811</v>
      </c>
      <c r="P201">
        <v>1000</v>
      </c>
      <c r="Q201">
        <f t="shared" si="41"/>
        <v>70</v>
      </c>
      <c r="R201" s="34">
        <f t="shared" si="40"/>
        <v>1.1666666666666667</v>
      </c>
      <c r="S201" s="35">
        <v>45750</v>
      </c>
      <c r="U201">
        <v>6</v>
      </c>
      <c r="V201">
        <v>6000</v>
      </c>
      <c r="W201" t="s">
        <v>65</v>
      </c>
      <c r="X201" t="s">
        <v>1114</v>
      </c>
      <c r="Y201">
        <v>0</v>
      </c>
      <c r="Z201">
        <v>6000</v>
      </c>
      <c r="AA201">
        <v>0</v>
      </c>
      <c r="AB201">
        <v>0</v>
      </c>
      <c r="AC201">
        <v>0</v>
      </c>
      <c r="AD201">
        <v>0</v>
      </c>
      <c r="AG201">
        <v>0</v>
      </c>
      <c r="AP201" t="s">
        <v>1115</v>
      </c>
      <c r="AQ201" t="s">
        <v>571</v>
      </c>
      <c r="AR201" t="s">
        <v>14937</v>
      </c>
      <c r="AT201">
        <v>0</v>
      </c>
      <c r="AU201">
        <v>0</v>
      </c>
      <c r="AV201">
        <v>0</v>
      </c>
      <c r="AW201">
        <v>0</v>
      </c>
      <c r="AX201">
        <v>0</v>
      </c>
      <c r="AY201">
        <v>0</v>
      </c>
      <c r="BC201" t="s">
        <v>63</v>
      </c>
      <c r="BD201" t="s">
        <v>1116</v>
      </c>
      <c r="BE201">
        <v>0</v>
      </c>
      <c r="BG201" t="s">
        <v>571</v>
      </c>
      <c r="BJ201" t="s">
        <v>1117</v>
      </c>
    </row>
    <row r="202" spans="1:62" x14ac:dyDescent="0.35">
      <c r="A202" t="s">
        <v>1118</v>
      </c>
      <c r="B202">
        <v>10000</v>
      </c>
      <c r="C202">
        <v>10000</v>
      </c>
      <c r="D202">
        <v>45751</v>
      </c>
      <c r="E202" t="s">
        <v>59</v>
      </c>
      <c r="F202" t="s">
        <v>482</v>
      </c>
      <c r="G202" t="s">
        <v>570</v>
      </c>
      <c r="I202">
        <v>1</v>
      </c>
      <c r="J202" t="s">
        <v>183</v>
      </c>
      <c r="K202">
        <v>59</v>
      </c>
      <c r="L202" t="s">
        <v>6045</v>
      </c>
      <c r="M202" t="s">
        <v>26405</v>
      </c>
      <c r="N202" t="s">
        <v>73</v>
      </c>
      <c r="O202" t="s">
        <v>3811</v>
      </c>
      <c r="P202">
        <v>5000</v>
      </c>
      <c r="Q202">
        <f t="shared" si="41"/>
        <v>170</v>
      </c>
      <c r="R202" s="34">
        <f t="shared" si="40"/>
        <v>2.8333333333333335</v>
      </c>
      <c r="S202" s="35">
        <v>45750</v>
      </c>
      <c r="U202">
        <v>6</v>
      </c>
      <c r="V202">
        <v>30000</v>
      </c>
      <c r="W202" t="s">
        <v>65</v>
      </c>
      <c r="X202" t="s">
        <v>1069</v>
      </c>
      <c r="Y202">
        <v>0</v>
      </c>
      <c r="Z202">
        <v>30000</v>
      </c>
      <c r="AA202">
        <v>0</v>
      </c>
      <c r="AB202">
        <v>0</v>
      </c>
      <c r="AC202">
        <v>0</v>
      </c>
      <c r="AD202">
        <v>0</v>
      </c>
      <c r="AG202">
        <v>0</v>
      </c>
      <c r="AP202" t="s">
        <v>1070</v>
      </c>
      <c r="AQ202" t="s">
        <v>571</v>
      </c>
      <c r="AR202" t="s">
        <v>14937</v>
      </c>
      <c r="AT202">
        <v>0</v>
      </c>
      <c r="AU202">
        <v>0</v>
      </c>
      <c r="AV202">
        <v>0</v>
      </c>
      <c r="AW202">
        <v>0</v>
      </c>
      <c r="AX202">
        <v>0</v>
      </c>
      <c r="AY202">
        <v>0</v>
      </c>
      <c r="BC202" t="s">
        <v>63</v>
      </c>
      <c r="BD202" t="s">
        <v>1119</v>
      </c>
      <c r="BE202">
        <v>0</v>
      </c>
      <c r="BG202" t="s">
        <v>571</v>
      </c>
      <c r="BJ202" t="s">
        <v>1120</v>
      </c>
    </row>
    <row r="203" spans="1:62" x14ac:dyDescent="0.35">
      <c r="A203" t="s">
        <v>771</v>
      </c>
      <c r="B203">
        <v>10000</v>
      </c>
      <c r="C203">
        <v>20000</v>
      </c>
      <c r="D203">
        <v>45751</v>
      </c>
      <c r="E203" t="s">
        <v>59</v>
      </c>
      <c r="F203" t="s">
        <v>772</v>
      </c>
      <c r="G203" t="s">
        <v>726</v>
      </c>
      <c r="I203">
        <v>2</v>
      </c>
      <c r="J203" t="s">
        <v>183</v>
      </c>
      <c r="K203">
        <v>86</v>
      </c>
      <c r="L203" t="s">
        <v>6043</v>
      </c>
      <c r="M203" t="s">
        <v>26407</v>
      </c>
      <c r="N203" t="s">
        <v>433</v>
      </c>
      <c r="O203" t="s">
        <v>3858</v>
      </c>
      <c r="P203">
        <v>7000</v>
      </c>
      <c r="Q203">
        <f>(P203/60)+30</f>
        <v>146.66666666666669</v>
      </c>
      <c r="R203" s="34">
        <f>Q203/60</f>
        <v>2.4444444444444446</v>
      </c>
      <c r="S203" s="35">
        <v>45750</v>
      </c>
      <c r="U203">
        <v>12</v>
      </c>
      <c r="V203">
        <v>84000</v>
      </c>
      <c r="W203" t="s">
        <v>65</v>
      </c>
      <c r="X203" t="s">
        <v>727</v>
      </c>
      <c r="Y203">
        <v>0</v>
      </c>
      <c r="Z203">
        <v>84000</v>
      </c>
      <c r="AA203">
        <v>0</v>
      </c>
      <c r="AB203">
        <v>0</v>
      </c>
      <c r="AC203">
        <v>0</v>
      </c>
      <c r="AD203">
        <v>0</v>
      </c>
      <c r="AG203">
        <v>0</v>
      </c>
      <c r="AP203" t="s">
        <v>728</v>
      </c>
      <c r="AQ203" t="s">
        <v>729</v>
      </c>
      <c r="AR203" t="s">
        <v>14138</v>
      </c>
      <c r="AT203">
        <v>0</v>
      </c>
      <c r="AU203">
        <v>0</v>
      </c>
      <c r="AV203">
        <v>0</v>
      </c>
      <c r="AW203">
        <v>0</v>
      </c>
      <c r="AX203">
        <v>0</v>
      </c>
      <c r="AY203">
        <v>0</v>
      </c>
      <c r="BC203" t="s">
        <v>63</v>
      </c>
      <c r="BD203" t="s">
        <v>773</v>
      </c>
      <c r="BE203">
        <v>0</v>
      </c>
      <c r="BG203" t="s">
        <v>729</v>
      </c>
      <c r="BJ203" t="s">
        <v>774</v>
      </c>
    </row>
    <row r="204" spans="1:62" x14ac:dyDescent="0.35">
      <c r="A204" t="s">
        <v>868</v>
      </c>
      <c r="B204">
        <v>10000</v>
      </c>
      <c r="C204">
        <v>10000</v>
      </c>
      <c r="D204">
        <v>45751</v>
      </c>
      <c r="E204" t="s">
        <v>59</v>
      </c>
      <c r="F204" t="s">
        <v>678</v>
      </c>
      <c r="G204" t="s">
        <v>159</v>
      </c>
      <c r="I204">
        <v>1</v>
      </c>
      <c r="J204" t="s">
        <v>183</v>
      </c>
      <c r="K204">
        <v>72</v>
      </c>
      <c r="L204" t="s">
        <v>6056</v>
      </c>
      <c r="M204" t="s">
        <v>26406</v>
      </c>
      <c r="N204" t="s">
        <v>869</v>
      </c>
      <c r="O204" t="s">
        <v>3829</v>
      </c>
      <c r="P204">
        <v>2500</v>
      </c>
      <c r="S204" s="35">
        <v>45750</v>
      </c>
      <c r="U204">
        <v>6</v>
      </c>
      <c r="V204">
        <v>15000</v>
      </c>
      <c r="W204" t="s">
        <v>65</v>
      </c>
      <c r="X204">
        <v>80834720001</v>
      </c>
      <c r="Y204">
        <v>0</v>
      </c>
      <c r="Z204">
        <v>10000</v>
      </c>
      <c r="AA204">
        <v>5000</v>
      </c>
      <c r="AB204">
        <v>0</v>
      </c>
      <c r="AC204">
        <v>0</v>
      </c>
      <c r="AD204">
        <v>0</v>
      </c>
      <c r="AG204">
        <v>0</v>
      </c>
      <c r="AP204">
        <v>8083472</v>
      </c>
      <c r="AQ204" t="s">
        <v>162</v>
      </c>
      <c r="AR204" t="s">
        <v>8373</v>
      </c>
      <c r="AT204">
        <v>0</v>
      </c>
      <c r="AU204">
        <v>0</v>
      </c>
      <c r="AV204">
        <v>0</v>
      </c>
      <c r="AW204">
        <v>0</v>
      </c>
      <c r="AX204">
        <v>0</v>
      </c>
      <c r="AY204">
        <v>0</v>
      </c>
      <c r="BC204" t="s">
        <v>63</v>
      </c>
      <c r="BD204" t="s">
        <v>4510</v>
      </c>
      <c r="BE204">
        <v>0</v>
      </c>
      <c r="BG204" t="s">
        <v>162</v>
      </c>
      <c r="BJ204" t="s">
        <v>870</v>
      </c>
    </row>
    <row r="205" spans="1:62" x14ac:dyDescent="0.35">
      <c r="A205" t="s">
        <v>871</v>
      </c>
      <c r="B205">
        <v>10000</v>
      </c>
      <c r="C205">
        <v>10000</v>
      </c>
      <c r="D205">
        <v>45756</v>
      </c>
      <c r="E205" t="s">
        <v>59</v>
      </c>
      <c r="F205" t="s">
        <v>872</v>
      </c>
      <c r="G205" t="s">
        <v>159</v>
      </c>
      <c r="I205">
        <v>1</v>
      </c>
      <c r="J205" t="s">
        <v>183</v>
      </c>
      <c r="K205">
        <v>72</v>
      </c>
      <c r="L205" t="s">
        <v>6056</v>
      </c>
      <c r="M205" t="s">
        <v>26406</v>
      </c>
      <c r="N205" t="s">
        <v>869</v>
      </c>
      <c r="O205" t="s">
        <v>3829</v>
      </c>
      <c r="P205">
        <v>1750</v>
      </c>
      <c r="S205" s="35">
        <v>45750</v>
      </c>
      <c r="U205">
        <v>4</v>
      </c>
      <c r="V205">
        <v>7000</v>
      </c>
      <c r="W205" t="s">
        <v>65</v>
      </c>
      <c r="X205">
        <v>80834730001</v>
      </c>
      <c r="Y205">
        <v>0</v>
      </c>
      <c r="Z205">
        <v>5000</v>
      </c>
      <c r="AA205">
        <v>2000</v>
      </c>
      <c r="AB205">
        <v>0</v>
      </c>
      <c r="AC205">
        <v>0</v>
      </c>
      <c r="AD205">
        <v>0</v>
      </c>
      <c r="AG205">
        <v>0</v>
      </c>
      <c r="AP205">
        <v>8083473</v>
      </c>
      <c r="AQ205" t="s">
        <v>162</v>
      </c>
      <c r="AR205" t="s">
        <v>8373</v>
      </c>
      <c r="AT205">
        <v>0</v>
      </c>
      <c r="AU205">
        <v>0</v>
      </c>
      <c r="AV205">
        <v>0</v>
      </c>
      <c r="AW205">
        <v>0</v>
      </c>
      <c r="AX205">
        <v>0</v>
      </c>
      <c r="AY205">
        <v>0</v>
      </c>
      <c r="BC205" t="s">
        <v>63</v>
      </c>
      <c r="BD205" t="s">
        <v>4511</v>
      </c>
      <c r="BE205">
        <v>0</v>
      </c>
      <c r="BG205" t="s">
        <v>162</v>
      </c>
      <c r="BJ205" t="s">
        <v>870</v>
      </c>
    </row>
    <row r="206" spans="1:62" x14ac:dyDescent="0.35">
      <c r="A206" t="s">
        <v>1121</v>
      </c>
      <c r="B206">
        <v>10000</v>
      </c>
      <c r="C206">
        <v>10000</v>
      </c>
      <c r="D206">
        <v>45751</v>
      </c>
      <c r="E206" t="s">
        <v>59</v>
      </c>
      <c r="F206" t="s">
        <v>1122</v>
      </c>
      <c r="G206" t="s">
        <v>351</v>
      </c>
      <c r="I206">
        <v>1</v>
      </c>
      <c r="J206" t="s">
        <v>183</v>
      </c>
      <c r="K206">
        <v>65</v>
      </c>
      <c r="L206" t="s">
        <v>6054</v>
      </c>
      <c r="M206" t="s">
        <v>26408</v>
      </c>
      <c r="N206" t="s">
        <v>340</v>
      </c>
      <c r="O206" t="s">
        <v>3854</v>
      </c>
      <c r="P206">
        <v>6667</v>
      </c>
      <c r="Q206">
        <f t="shared" ref="Q206:Q207" si="42">(P206/40)+45</f>
        <v>211.67500000000001</v>
      </c>
      <c r="R206" s="34">
        <f t="shared" ref="R206:R207" si="43">Q206/60</f>
        <v>3.527916666666667</v>
      </c>
      <c r="S206" s="35">
        <v>45750</v>
      </c>
      <c r="U206">
        <v>3</v>
      </c>
      <c r="V206">
        <v>20001</v>
      </c>
      <c r="W206" t="s">
        <v>65</v>
      </c>
      <c r="X206" t="s">
        <v>1123</v>
      </c>
      <c r="Y206">
        <v>0</v>
      </c>
      <c r="Z206">
        <v>20000</v>
      </c>
      <c r="AA206">
        <v>1</v>
      </c>
      <c r="AB206">
        <v>0</v>
      </c>
      <c r="AC206">
        <v>0</v>
      </c>
      <c r="AD206">
        <v>0</v>
      </c>
      <c r="AG206">
        <v>0</v>
      </c>
      <c r="AP206" t="s">
        <v>1124</v>
      </c>
      <c r="AQ206" t="s">
        <v>355</v>
      </c>
      <c r="AR206" t="s">
        <v>14698</v>
      </c>
      <c r="AT206">
        <v>0</v>
      </c>
      <c r="AU206">
        <v>0</v>
      </c>
      <c r="AV206">
        <v>0</v>
      </c>
      <c r="AW206">
        <v>0</v>
      </c>
      <c r="AX206">
        <v>0</v>
      </c>
      <c r="AY206">
        <v>0</v>
      </c>
      <c r="BC206" t="s">
        <v>63</v>
      </c>
      <c r="BD206" t="s">
        <v>1125</v>
      </c>
      <c r="BE206">
        <v>0</v>
      </c>
      <c r="BG206" t="s">
        <v>355</v>
      </c>
      <c r="BJ206" t="s">
        <v>1126</v>
      </c>
    </row>
    <row r="207" spans="1:62" x14ac:dyDescent="0.35">
      <c r="A207" t="s">
        <v>1127</v>
      </c>
      <c r="B207">
        <v>10000</v>
      </c>
      <c r="C207">
        <v>10000</v>
      </c>
      <c r="D207">
        <v>45750</v>
      </c>
      <c r="E207" t="s">
        <v>59</v>
      </c>
      <c r="F207">
        <v>0.42506944444444444</v>
      </c>
      <c r="G207" t="s">
        <v>351</v>
      </c>
      <c r="I207">
        <v>1</v>
      </c>
      <c r="J207" t="s">
        <v>183</v>
      </c>
      <c r="K207">
        <v>78</v>
      </c>
      <c r="L207" t="s">
        <v>6047</v>
      </c>
      <c r="M207" t="s">
        <v>26405</v>
      </c>
      <c r="N207" t="s">
        <v>216</v>
      </c>
      <c r="O207" t="s">
        <v>3803</v>
      </c>
      <c r="P207">
        <v>3000</v>
      </c>
      <c r="Q207">
        <f t="shared" si="42"/>
        <v>120</v>
      </c>
      <c r="R207" s="34">
        <f t="shared" si="43"/>
        <v>2</v>
      </c>
      <c r="S207" s="35">
        <v>45750</v>
      </c>
      <c r="U207">
        <v>1</v>
      </c>
      <c r="V207">
        <v>3000</v>
      </c>
      <c r="W207" t="s">
        <v>65</v>
      </c>
      <c r="X207" t="s">
        <v>708</v>
      </c>
      <c r="Y207">
        <v>0</v>
      </c>
      <c r="Z207">
        <v>3000</v>
      </c>
      <c r="AA207">
        <v>0</v>
      </c>
      <c r="AB207">
        <v>0</v>
      </c>
      <c r="AC207">
        <v>0</v>
      </c>
      <c r="AD207">
        <v>0</v>
      </c>
      <c r="AG207">
        <v>0</v>
      </c>
      <c r="AP207" t="s">
        <v>709</v>
      </c>
      <c r="AQ207" t="s">
        <v>355</v>
      </c>
      <c r="AR207" t="s">
        <v>14698</v>
      </c>
      <c r="AT207">
        <v>0</v>
      </c>
      <c r="AU207">
        <v>0</v>
      </c>
      <c r="AV207">
        <v>0</v>
      </c>
      <c r="AW207">
        <v>0</v>
      </c>
      <c r="AX207">
        <v>0</v>
      </c>
      <c r="AY207">
        <v>0</v>
      </c>
      <c r="BC207" t="s">
        <v>63</v>
      </c>
      <c r="BD207" t="s">
        <v>1128</v>
      </c>
      <c r="BE207">
        <v>0</v>
      </c>
      <c r="BG207" t="s">
        <v>355</v>
      </c>
      <c r="BJ207" t="s">
        <v>357</v>
      </c>
    </row>
    <row r="208" spans="1:62" x14ac:dyDescent="0.35">
      <c r="A208" t="s">
        <v>1129</v>
      </c>
      <c r="B208">
        <v>10000</v>
      </c>
      <c r="C208">
        <v>10000</v>
      </c>
      <c r="D208">
        <v>45751</v>
      </c>
      <c r="E208" t="s">
        <v>59</v>
      </c>
      <c r="F208" t="s">
        <v>1130</v>
      </c>
      <c r="G208" t="s">
        <v>1131</v>
      </c>
      <c r="I208">
        <v>1</v>
      </c>
      <c r="J208" t="s">
        <v>183</v>
      </c>
      <c r="K208">
        <v>61</v>
      </c>
      <c r="L208" t="s">
        <v>6046</v>
      </c>
      <c r="M208" t="s">
        <v>26405</v>
      </c>
      <c r="N208" t="s">
        <v>209</v>
      </c>
      <c r="O208" t="s">
        <v>3802</v>
      </c>
      <c r="P208">
        <v>1000</v>
      </c>
      <c r="Q208">
        <f>(P208/50)+45</f>
        <v>65</v>
      </c>
      <c r="R208" s="34">
        <f>Q208/60</f>
        <v>1.0833333333333333</v>
      </c>
      <c r="S208" s="35">
        <v>45750</v>
      </c>
      <c r="U208">
        <v>5</v>
      </c>
      <c r="V208">
        <v>5000</v>
      </c>
      <c r="W208" t="s">
        <v>65</v>
      </c>
      <c r="X208" t="s">
        <v>1132</v>
      </c>
      <c r="Y208">
        <v>0</v>
      </c>
      <c r="Z208">
        <v>5000</v>
      </c>
      <c r="AA208">
        <v>0</v>
      </c>
      <c r="AB208">
        <v>0</v>
      </c>
      <c r="AC208">
        <v>0</v>
      </c>
      <c r="AD208">
        <v>0</v>
      </c>
      <c r="AG208">
        <v>0</v>
      </c>
      <c r="AP208" t="s">
        <v>1133</v>
      </c>
      <c r="AQ208" t="s">
        <v>1134</v>
      </c>
      <c r="AR208" t="s">
        <v>24963</v>
      </c>
      <c r="AT208">
        <v>0</v>
      </c>
      <c r="AU208">
        <v>0</v>
      </c>
      <c r="AV208">
        <v>0</v>
      </c>
      <c r="AW208">
        <v>0</v>
      </c>
      <c r="AX208">
        <v>0</v>
      </c>
      <c r="AY208">
        <v>0</v>
      </c>
      <c r="BC208" t="s">
        <v>63</v>
      </c>
      <c r="BD208" t="s">
        <v>1135</v>
      </c>
      <c r="BE208">
        <v>0</v>
      </c>
      <c r="BG208" t="s">
        <v>1134</v>
      </c>
      <c r="BJ208" t="s">
        <v>1136</v>
      </c>
    </row>
    <row r="209" spans="1:62" x14ac:dyDescent="0.35">
      <c r="A209" t="s">
        <v>97</v>
      </c>
      <c r="B209">
        <v>10000</v>
      </c>
      <c r="C209">
        <v>20000</v>
      </c>
      <c r="D209">
        <v>45751</v>
      </c>
      <c r="E209" t="s">
        <v>59</v>
      </c>
      <c r="F209" t="s">
        <v>98</v>
      </c>
      <c r="G209">
        <v>10620258022</v>
      </c>
      <c r="I209">
        <v>2</v>
      </c>
      <c r="J209" t="s">
        <v>183</v>
      </c>
      <c r="K209">
        <v>77</v>
      </c>
      <c r="L209" t="s">
        <v>6043</v>
      </c>
      <c r="M209" t="s">
        <v>26407</v>
      </c>
      <c r="N209" t="s">
        <v>192</v>
      </c>
      <c r="O209" t="s">
        <v>3848</v>
      </c>
      <c r="P209">
        <v>130</v>
      </c>
      <c r="Q209">
        <f>(P209/60)+30</f>
        <v>32.166666666666664</v>
      </c>
      <c r="R209" s="34">
        <f>Q209/60</f>
        <v>0.53611111111111109</v>
      </c>
      <c r="S209" s="35">
        <v>45750</v>
      </c>
      <c r="U209">
        <v>154</v>
      </c>
      <c r="V209">
        <v>20020</v>
      </c>
      <c r="W209" t="s">
        <v>65</v>
      </c>
      <c r="X209" t="s">
        <v>100</v>
      </c>
      <c r="Y209">
        <v>0</v>
      </c>
      <c r="Z209">
        <v>5000</v>
      </c>
      <c r="AA209">
        <v>15020</v>
      </c>
      <c r="AB209">
        <v>0</v>
      </c>
      <c r="AC209">
        <v>0</v>
      </c>
      <c r="AD209">
        <v>0</v>
      </c>
      <c r="AG209">
        <v>0</v>
      </c>
      <c r="AP209" t="s">
        <v>101</v>
      </c>
      <c r="AQ209" t="s">
        <v>95</v>
      </c>
      <c r="AR209" t="s">
        <v>13261</v>
      </c>
      <c r="AT209">
        <v>0</v>
      </c>
      <c r="AU209">
        <v>0</v>
      </c>
      <c r="AV209">
        <v>0</v>
      </c>
      <c r="AW209">
        <v>0</v>
      </c>
      <c r="AX209">
        <v>0</v>
      </c>
      <c r="AY209">
        <v>0</v>
      </c>
      <c r="BC209" t="s">
        <v>63</v>
      </c>
      <c r="BD209" t="s">
        <v>4447</v>
      </c>
      <c r="BE209">
        <v>0</v>
      </c>
      <c r="BG209" t="s">
        <v>95</v>
      </c>
      <c r="BJ209" t="s">
        <v>102</v>
      </c>
    </row>
    <row r="210" spans="1:62" x14ac:dyDescent="0.35">
      <c r="A210" t="s">
        <v>1137</v>
      </c>
      <c r="B210">
        <v>10000</v>
      </c>
      <c r="C210">
        <v>10000</v>
      </c>
      <c r="D210">
        <v>45750</v>
      </c>
      <c r="E210" t="s">
        <v>59</v>
      </c>
      <c r="F210" t="s">
        <v>930</v>
      </c>
      <c r="G210" t="s">
        <v>796</v>
      </c>
      <c r="I210">
        <v>1</v>
      </c>
      <c r="J210" t="s">
        <v>183</v>
      </c>
      <c r="K210">
        <v>22</v>
      </c>
      <c r="L210" t="s">
        <v>6063</v>
      </c>
      <c r="M210" t="s">
        <v>26405</v>
      </c>
      <c r="N210" t="s">
        <v>685</v>
      </c>
      <c r="O210" t="s">
        <v>3805</v>
      </c>
      <c r="P210">
        <v>5000</v>
      </c>
      <c r="Q210">
        <f>(P210/50)+45</f>
        <v>145</v>
      </c>
      <c r="R210" s="34">
        <f>Q210/60</f>
        <v>2.4166666666666665</v>
      </c>
      <c r="S210" s="35">
        <v>45750</v>
      </c>
      <c r="U210">
        <v>2</v>
      </c>
      <c r="V210">
        <v>10000</v>
      </c>
      <c r="W210" t="s">
        <v>65</v>
      </c>
      <c r="X210" t="s">
        <v>931</v>
      </c>
      <c r="Y210">
        <v>0</v>
      </c>
      <c r="Z210">
        <v>10000</v>
      </c>
      <c r="AA210">
        <v>0</v>
      </c>
      <c r="AB210">
        <v>0</v>
      </c>
      <c r="AC210">
        <v>0</v>
      </c>
      <c r="AD210">
        <v>0</v>
      </c>
      <c r="AG210">
        <v>0</v>
      </c>
      <c r="AP210" t="s">
        <v>932</v>
      </c>
      <c r="AQ210" t="s">
        <v>622</v>
      </c>
      <c r="AR210" t="s">
        <v>24955</v>
      </c>
      <c r="AT210">
        <v>0</v>
      </c>
      <c r="AU210">
        <v>0</v>
      </c>
      <c r="AV210">
        <v>0</v>
      </c>
      <c r="AW210">
        <v>0</v>
      </c>
      <c r="AX210">
        <v>0</v>
      </c>
      <c r="AY210">
        <v>0</v>
      </c>
      <c r="BC210" t="s">
        <v>63</v>
      </c>
      <c r="BD210" t="s">
        <v>1138</v>
      </c>
      <c r="BE210">
        <v>0</v>
      </c>
      <c r="BG210" t="s">
        <v>622</v>
      </c>
      <c r="BJ210" t="s">
        <v>1139</v>
      </c>
    </row>
    <row r="211" spans="1:62" x14ac:dyDescent="0.35">
      <c r="A211" t="s">
        <v>103</v>
      </c>
      <c r="B211">
        <v>10000</v>
      </c>
      <c r="C211">
        <v>20000</v>
      </c>
      <c r="D211">
        <v>45751</v>
      </c>
      <c r="E211" t="s">
        <v>59</v>
      </c>
      <c r="F211" t="s">
        <v>104</v>
      </c>
      <c r="G211">
        <v>10656256095</v>
      </c>
      <c r="I211">
        <v>2</v>
      </c>
      <c r="J211" t="s">
        <v>183</v>
      </c>
      <c r="K211">
        <v>77</v>
      </c>
      <c r="L211" t="s">
        <v>6043</v>
      </c>
      <c r="M211" t="s">
        <v>26407</v>
      </c>
      <c r="N211" t="s">
        <v>192</v>
      </c>
      <c r="O211" t="s">
        <v>3848</v>
      </c>
      <c r="P211">
        <v>1364</v>
      </c>
      <c r="Q211">
        <f>(P211/60)+30</f>
        <v>52.733333333333334</v>
      </c>
      <c r="R211" s="34">
        <f>Q211/60</f>
        <v>0.87888888888888894</v>
      </c>
      <c r="S211" s="35">
        <v>45750</v>
      </c>
      <c r="U211">
        <v>66</v>
      </c>
      <c r="V211">
        <v>90024</v>
      </c>
      <c r="W211" t="s">
        <v>65</v>
      </c>
      <c r="X211" t="s">
        <v>106</v>
      </c>
      <c r="Y211">
        <v>0</v>
      </c>
      <c r="Z211">
        <v>80000</v>
      </c>
      <c r="AA211">
        <v>10024</v>
      </c>
      <c r="AB211">
        <v>0</v>
      </c>
      <c r="AC211">
        <v>0</v>
      </c>
      <c r="AD211">
        <v>0</v>
      </c>
      <c r="AG211">
        <v>0</v>
      </c>
      <c r="AP211" t="s">
        <v>107</v>
      </c>
      <c r="AQ211" t="s">
        <v>108</v>
      </c>
      <c r="AR211" t="s">
        <v>13404</v>
      </c>
      <c r="AT211">
        <v>0</v>
      </c>
      <c r="AU211">
        <v>0</v>
      </c>
      <c r="AV211">
        <v>0</v>
      </c>
      <c r="AW211">
        <v>0</v>
      </c>
      <c r="AX211">
        <v>0</v>
      </c>
      <c r="AY211">
        <v>0</v>
      </c>
      <c r="BC211" t="s">
        <v>63</v>
      </c>
      <c r="BD211" t="s">
        <v>4448</v>
      </c>
      <c r="BE211">
        <v>0</v>
      </c>
      <c r="BG211" t="s">
        <v>108</v>
      </c>
      <c r="BJ211" t="s">
        <v>109</v>
      </c>
    </row>
    <row r="212" spans="1:62" x14ac:dyDescent="0.35">
      <c r="A212" t="s">
        <v>873</v>
      </c>
      <c r="B212">
        <v>10000</v>
      </c>
      <c r="C212">
        <v>10000</v>
      </c>
      <c r="D212">
        <v>45758</v>
      </c>
      <c r="E212" t="s">
        <v>59</v>
      </c>
      <c r="F212" t="s">
        <v>874</v>
      </c>
      <c r="G212" t="s">
        <v>875</v>
      </c>
      <c r="I212">
        <v>1</v>
      </c>
      <c r="J212" t="s">
        <v>183</v>
      </c>
      <c r="K212">
        <v>79</v>
      </c>
      <c r="L212" t="s">
        <v>6076</v>
      </c>
      <c r="M212" t="s">
        <v>26406</v>
      </c>
      <c r="N212" t="s">
        <v>92</v>
      </c>
      <c r="O212" t="s">
        <v>3828</v>
      </c>
      <c r="P212">
        <v>4108</v>
      </c>
      <c r="Q212">
        <f t="shared" ref="Q212:Q215" si="44">(P212/20)+30</f>
        <v>235.4</v>
      </c>
      <c r="R212" s="34">
        <f t="shared" ref="R212:R217" si="45">Q212/60</f>
        <v>3.9233333333333333</v>
      </c>
      <c r="S212" s="35">
        <v>45750</v>
      </c>
      <c r="U212">
        <v>28</v>
      </c>
      <c r="V212">
        <v>115024</v>
      </c>
      <c r="W212" t="s">
        <v>65</v>
      </c>
      <c r="X212" t="s">
        <v>876</v>
      </c>
      <c r="Y212">
        <v>0</v>
      </c>
      <c r="Z212">
        <v>100000</v>
      </c>
      <c r="AA212">
        <v>15024</v>
      </c>
      <c r="AB212">
        <v>0</v>
      </c>
      <c r="AC212">
        <v>0</v>
      </c>
      <c r="AD212">
        <v>0</v>
      </c>
      <c r="AG212">
        <v>0</v>
      </c>
      <c r="AP212" t="s">
        <v>877</v>
      </c>
      <c r="AQ212" t="s">
        <v>108</v>
      </c>
      <c r="AR212" t="s">
        <v>13404</v>
      </c>
      <c r="AT212">
        <v>0</v>
      </c>
      <c r="AU212">
        <v>0</v>
      </c>
      <c r="AV212">
        <v>0</v>
      </c>
      <c r="AW212">
        <v>0</v>
      </c>
      <c r="AX212">
        <v>0</v>
      </c>
      <c r="AY212">
        <v>0</v>
      </c>
      <c r="BC212" t="s">
        <v>63</v>
      </c>
      <c r="BD212" t="s">
        <v>4512</v>
      </c>
      <c r="BE212">
        <v>0</v>
      </c>
      <c r="BG212" t="s">
        <v>108</v>
      </c>
      <c r="BJ212" t="s">
        <v>878</v>
      </c>
    </row>
    <row r="213" spans="1:62" x14ac:dyDescent="0.35">
      <c r="A213" t="s">
        <v>879</v>
      </c>
      <c r="B213">
        <v>10000</v>
      </c>
      <c r="C213">
        <v>10000</v>
      </c>
      <c r="D213">
        <v>45758</v>
      </c>
      <c r="E213" t="s">
        <v>59</v>
      </c>
      <c r="F213" t="s">
        <v>371</v>
      </c>
      <c r="G213" t="s">
        <v>875</v>
      </c>
      <c r="I213">
        <v>1</v>
      </c>
      <c r="J213" t="s">
        <v>183</v>
      </c>
      <c r="K213">
        <v>79</v>
      </c>
      <c r="L213" t="s">
        <v>6076</v>
      </c>
      <c r="M213" t="s">
        <v>26406</v>
      </c>
      <c r="N213" t="s">
        <v>92</v>
      </c>
      <c r="O213" t="s">
        <v>3828</v>
      </c>
      <c r="P213">
        <v>4108</v>
      </c>
      <c r="Q213">
        <f t="shared" si="44"/>
        <v>235.4</v>
      </c>
      <c r="R213" s="34">
        <f t="shared" si="45"/>
        <v>3.9233333333333333</v>
      </c>
      <c r="S213" s="35">
        <v>45750</v>
      </c>
      <c r="U213">
        <v>28</v>
      </c>
      <c r="V213">
        <v>115024</v>
      </c>
      <c r="W213" t="s">
        <v>65</v>
      </c>
      <c r="X213" t="s">
        <v>880</v>
      </c>
      <c r="Y213">
        <v>0</v>
      </c>
      <c r="Z213">
        <v>100000</v>
      </c>
      <c r="AA213">
        <v>15024</v>
      </c>
      <c r="AB213">
        <v>0</v>
      </c>
      <c r="AC213">
        <v>0</v>
      </c>
      <c r="AD213">
        <v>0</v>
      </c>
      <c r="AG213">
        <v>0</v>
      </c>
      <c r="AP213" t="s">
        <v>881</v>
      </c>
      <c r="AQ213" t="s">
        <v>108</v>
      </c>
      <c r="AR213" t="s">
        <v>13404</v>
      </c>
      <c r="AT213">
        <v>0</v>
      </c>
      <c r="AU213">
        <v>0</v>
      </c>
      <c r="AV213">
        <v>0</v>
      </c>
      <c r="AW213">
        <v>0</v>
      </c>
      <c r="AX213">
        <v>0</v>
      </c>
      <c r="AY213">
        <v>0</v>
      </c>
      <c r="BC213" t="s">
        <v>63</v>
      </c>
      <c r="BD213" t="s">
        <v>4513</v>
      </c>
      <c r="BE213">
        <v>0</v>
      </c>
      <c r="BG213" t="s">
        <v>108</v>
      </c>
      <c r="BJ213" t="s">
        <v>882</v>
      </c>
    </row>
    <row r="214" spans="1:62" x14ac:dyDescent="0.35">
      <c r="A214" t="s">
        <v>883</v>
      </c>
      <c r="B214">
        <v>10000</v>
      </c>
      <c r="C214">
        <v>10000</v>
      </c>
      <c r="D214">
        <v>45758</v>
      </c>
      <c r="E214" t="s">
        <v>59</v>
      </c>
      <c r="F214" t="s">
        <v>884</v>
      </c>
      <c r="G214" t="s">
        <v>875</v>
      </c>
      <c r="I214">
        <v>1</v>
      </c>
      <c r="J214" t="s">
        <v>183</v>
      </c>
      <c r="K214">
        <v>79</v>
      </c>
      <c r="L214" t="s">
        <v>6076</v>
      </c>
      <c r="M214" t="s">
        <v>26406</v>
      </c>
      <c r="N214" t="s">
        <v>92</v>
      </c>
      <c r="O214" t="s">
        <v>3828</v>
      </c>
      <c r="P214">
        <v>4108</v>
      </c>
      <c r="Q214">
        <f t="shared" si="44"/>
        <v>235.4</v>
      </c>
      <c r="R214" s="34">
        <f t="shared" si="45"/>
        <v>3.9233333333333333</v>
      </c>
      <c r="S214" s="35">
        <v>45750</v>
      </c>
      <c r="U214">
        <v>28</v>
      </c>
      <c r="V214">
        <v>115024</v>
      </c>
      <c r="W214" t="s">
        <v>65</v>
      </c>
      <c r="X214" t="s">
        <v>885</v>
      </c>
      <c r="Y214">
        <v>0</v>
      </c>
      <c r="Z214">
        <v>100000</v>
      </c>
      <c r="AA214">
        <v>15024</v>
      </c>
      <c r="AB214">
        <v>0</v>
      </c>
      <c r="AC214">
        <v>0</v>
      </c>
      <c r="AD214">
        <v>0</v>
      </c>
      <c r="AG214">
        <v>0</v>
      </c>
      <c r="AP214" t="s">
        <v>886</v>
      </c>
      <c r="AQ214" t="s">
        <v>108</v>
      </c>
      <c r="AR214" t="s">
        <v>13404</v>
      </c>
      <c r="AT214">
        <v>0</v>
      </c>
      <c r="AU214">
        <v>0</v>
      </c>
      <c r="AV214">
        <v>0</v>
      </c>
      <c r="AW214">
        <v>0</v>
      </c>
      <c r="AX214">
        <v>0</v>
      </c>
      <c r="AY214">
        <v>0</v>
      </c>
      <c r="BC214" t="s">
        <v>63</v>
      </c>
      <c r="BD214" t="s">
        <v>4514</v>
      </c>
      <c r="BE214">
        <v>0</v>
      </c>
      <c r="BG214" t="s">
        <v>108</v>
      </c>
      <c r="BJ214" t="s">
        <v>887</v>
      </c>
    </row>
    <row r="215" spans="1:62" x14ac:dyDescent="0.35">
      <c r="A215" t="s">
        <v>888</v>
      </c>
      <c r="B215">
        <v>10000</v>
      </c>
      <c r="C215">
        <v>10000</v>
      </c>
      <c r="D215">
        <v>45758</v>
      </c>
      <c r="E215" t="s">
        <v>59</v>
      </c>
      <c r="F215" t="s">
        <v>874</v>
      </c>
      <c r="G215" t="s">
        <v>875</v>
      </c>
      <c r="I215">
        <v>1</v>
      </c>
      <c r="J215" t="s">
        <v>183</v>
      </c>
      <c r="K215">
        <v>79</v>
      </c>
      <c r="L215" t="s">
        <v>6076</v>
      </c>
      <c r="M215" t="s">
        <v>26406</v>
      </c>
      <c r="N215" t="s">
        <v>92</v>
      </c>
      <c r="O215" t="s">
        <v>3828</v>
      </c>
      <c r="P215">
        <v>4108</v>
      </c>
      <c r="Q215">
        <f t="shared" si="44"/>
        <v>235.4</v>
      </c>
      <c r="R215" s="34">
        <f t="shared" si="45"/>
        <v>3.9233333333333333</v>
      </c>
      <c r="S215" s="35">
        <v>45750</v>
      </c>
      <c r="U215">
        <v>28</v>
      </c>
      <c r="V215">
        <v>115024</v>
      </c>
      <c r="W215" t="s">
        <v>65</v>
      </c>
      <c r="X215" t="s">
        <v>889</v>
      </c>
      <c r="Y215">
        <v>0</v>
      </c>
      <c r="Z215">
        <v>100000</v>
      </c>
      <c r="AA215">
        <v>15024</v>
      </c>
      <c r="AB215">
        <v>0</v>
      </c>
      <c r="AC215">
        <v>0</v>
      </c>
      <c r="AD215">
        <v>0</v>
      </c>
      <c r="AG215">
        <v>0</v>
      </c>
      <c r="AP215" t="s">
        <v>890</v>
      </c>
      <c r="AQ215" t="s">
        <v>108</v>
      </c>
      <c r="AR215" t="s">
        <v>13404</v>
      </c>
      <c r="AT215">
        <v>0</v>
      </c>
      <c r="AU215">
        <v>0</v>
      </c>
      <c r="AV215">
        <v>0</v>
      </c>
      <c r="AW215">
        <v>0</v>
      </c>
      <c r="AX215">
        <v>0</v>
      </c>
      <c r="AY215">
        <v>0</v>
      </c>
      <c r="BC215" t="s">
        <v>63</v>
      </c>
      <c r="BD215" t="s">
        <v>4515</v>
      </c>
      <c r="BE215">
        <v>0</v>
      </c>
      <c r="BG215" t="s">
        <v>108</v>
      </c>
      <c r="BJ215" t="s">
        <v>891</v>
      </c>
    </row>
    <row r="216" spans="1:62" x14ac:dyDescent="0.35">
      <c r="A216" t="s">
        <v>892</v>
      </c>
      <c r="B216">
        <v>10000</v>
      </c>
      <c r="C216">
        <v>20000</v>
      </c>
      <c r="D216">
        <v>45757</v>
      </c>
      <c r="E216" t="s">
        <v>59</v>
      </c>
      <c r="F216" t="s">
        <v>893</v>
      </c>
      <c r="G216">
        <v>10656256091</v>
      </c>
      <c r="I216">
        <v>2</v>
      </c>
      <c r="J216" t="s">
        <v>183</v>
      </c>
      <c r="K216">
        <v>77</v>
      </c>
      <c r="L216" t="s">
        <v>6043</v>
      </c>
      <c r="M216" t="s">
        <v>26407</v>
      </c>
      <c r="N216" t="s">
        <v>192</v>
      </c>
      <c r="O216" t="s">
        <v>3848</v>
      </c>
      <c r="P216">
        <v>3455</v>
      </c>
      <c r="Q216">
        <f t="shared" ref="Q216:Q217" si="46">(P216/60)+30</f>
        <v>87.583333333333343</v>
      </c>
      <c r="R216" s="34">
        <f t="shared" si="45"/>
        <v>1.4597222222222224</v>
      </c>
      <c r="S216" s="35">
        <v>45750</v>
      </c>
      <c r="U216">
        <v>66</v>
      </c>
      <c r="V216">
        <v>228030</v>
      </c>
      <c r="W216" t="s">
        <v>65</v>
      </c>
      <c r="X216" t="s">
        <v>894</v>
      </c>
      <c r="Y216">
        <v>0</v>
      </c>
      <c r="Z216">
        <v>205000</v>
      </c>
      <c r="AA216">
        <v>23030</v>
      </c>
      <c r="AB216">
        <v>0</v>
      </c>
      <c r="AC216">
        <v>0</v>
      </c>
      <c r="AD216">
        <v>0</v>
      </c>
      <c r="AG216">
        <v>0</v>
      </c>
      <c r="AP216" t="s">
        <v>895</v>
      </c>
      <c r="AQ216" t="s">
        <v>108</v>
      </c>
      <c r="AR216" t="s">
        <v>13404</v>
      </c>
      <c r="AT216">
        <v>0</v>
      </c>
      <c r="AU216">
        <v>0</v>
      </c>
      <c r="AV216">
        <v>0</v>
      </c>
      <c r="AW216">
        <v>0</v>
      </c>
      <c r="AX216">
        <v>0</v>
      </c>
      <c r="AY216">
        <v>0</v>
      </c>
      <c r="BC216" t="s">
        <v>63</v>
      </c>
      <c r="BD216" t="s">
        <v>4516</v>
      </c>
      <c r="BE216">
        <v>0</v>
      </c>
      <c r="BG216" t="s">
        <v>108</v>
      </c>
      <c r="BJ216" t="s">
        <v>896</v>
      </c>
    </row>
    <row r="217" spans="1:62" x14ac:dyDescent="0.35">
      <c r="A217" t="s">
        <v>110</v>
      </c>
      <c r="B217">
        <v>10000</v>
      </c>
      <c r="C217">
        <v>20000</v>
      </c>
      <c r="D217">
        <v>45755</v>
      </c>
      <c r="E217" t="s">
        <v>59</v>
      </c>
      <c r="F217" t="s">
        <v>111</v>
      </c>
      <c r="G217">
        <v>10656256095</v>
      </c>
      <c r="I217">
        <v>2</v>
      </c>
      <c r="J217" t="s">
        <v>183</v>
      </c>
      <c r="K217">
        <v>77</v>
      </c>
      <c r="L217" t="s">
        <v>6043</v>
      </c>
      <c r="M217" t="s">
        <v>26407</v>
      </c>
      <c r="N217" t="s">
        <v>192</v>
      </c>
      <c r="O217" t="s">
        <v>3848</v>
      </c>
      <c r="P217">
        <v>1364</v>
      </c>
      <c r="Q217">
        <f t="shared" si="46"/>
        <v>52.733333333333334</v>
      </c>
      <c r="R217" s="34">
        <f t="shared" si="45"/>
        <v>0.87888888888888894</v>
      </c>
      <c r="S217" s="35">
        <v>45750</v>
      </c>
      <c r="U217">
        <v>66</v>
      </c>
      <c r="V217">
        <v>90024</v>
      </c>
      <c r="W217" t="s">
        <v>65</v>
      </c>
      <c r="X217" t="s">
        <v>112</v>
      </c>
      <c r="Y217">
        <v>0</v>
      </c>
      <c r="Z217">
        <v>80000</v>
      </c>
      <c r="AA217">
        <v>10024</v>
      </c>
      <c r="AB217">
        <v>0</v>
      </c>
      <c r="AC217">
        <v>0</v>
      </c>
      <c r="AD217">
        <v>0</v>
      </c>
      <c r="AG217">
        <v>0</v>
      </c>
      <c r="AP217" t="s">
        <v>113</v>
      </c>
      <c r="AQ217" t="s">
        <v>108</v>
      </c>
      <c r="AR217" t="s">
        <v>13404</v>
      </c>
      <c r="AT217">
        <v>0</v>
      </c>
      <c r="AU217">
        <v>0</v>
      </c>
      <c r="AV217">
        <v>0</v>
      </c>
      <c r="AW217">
        <v>0</v>
      </c>
      <c r="AX217">
        <v>0</v>
      </c>
      <c r="AY217">
        <v>0</v>
      </c>
      <c r="BC217" t="s">
        <v>63</v>
      </c>
      <c r="BD217" t="s">
        <v>4449</v>
      </c>
      <c r="BE217">
        <v>0</v>
      </c>
      <c r="BG217" t="s">
        <v>108</v>
      </c>
      <c r="BJ217" t="s">
        <v>114</v>
      </c>
    </row>
    <row r="218" spans="1:62" x14ac:dyDescent="0.35">
      <c r="A218" t="s">
        <v>897</v>
      </c>
      <c r="B218">
        <v>10000</v>
      </c>
      <c r="C218">
        <v>10000</v>
      </c>
      <c r="D218">
        <v>45758</v>
      </c>
      <c r="E218" t="s">
        <v>59</v>
      </c>
      <c r="F218" t="s">
        <v>898</v>
      </c>
      <c r="G218" t="s">
        <v>875</v>
      </c>
      <c r="I218">
        <v>1</v>
      </c>
      <c r="J218" t="s">
        <v>183</v>
      </c>
      <c r="K218">
        <v>79</v>
      </c>
      <c r="L218" t="s">
        <v>6076</v>
      </c>
      <c r="M218" t="s">
        <v>26406</v>
      </c>
      <c r="N218" t="s">
        <v>92</v>
      </c>
      <c r="O218" t="s">
        <v>3828</v>
      </c>
      <c r="P218">
        <v>4108</v>
      </c>
      <c r="Q218">
        <f t="shared" ref="Q218:Q220" si="47">(P218/20)+30</f>
        <v>235.4</v>
      </c>
      <c r="R218" s="34">
        <f t="shared" ref="R218:R220" si="48">Q218/60</f>
        <v>3.9233333333333333</v>
      </c>
      <c r="S218" s="35">
        <v>45750</v>
      </c>
      <c r="U218">
        <v>28</v>
      </c>
      <c r="V218">
        <v>115024</v>
      </c>
      <c r="W218" t="s">
        <v>65</v>
      </c>
      <c r="X218" t="s">
        <v>899</v>
      </c>
      <c r="Y218">
        <v>0</v>
      </c>
      <c r="Z218">
        <v>100000</v>
      </c>
      <c r="AA218">
        <v>15024</v>
      </c>
      <c r="AB218">
        <v>0</v>
      </c>
      <c r="AC218">
        <v>0</v>
      </c>
      <c r="AD218">
        <v>0</v>
      </c>
      <c r="AG218">
        <v>0</v>
      </c>
      <c r="AP218" t="s">
        <v>900</v>
      </c>
      <c r="AQ218" t="s">
        <v>108</v>
      </c>
      <c r="AR218" t="s">
        <v>13404</v>
      </c>
      <c r="AT218">
        <v>0</v>
      </c>
      <c r="AU218">
        <v>0</v>
      </c>
      <c r="AV218">
        <v>0</v>
      </c>
      <c r="AW218">
        <v>0</v>
      </c>
      <c r="AX218">
        <v>0</v>
      </c>
      <c r="AY218">
        <v>0</v>
      </c>
      <c r="BC218" t="s">
        <v>63</v>
      </c>
      <c r="BD218" t="s">
        <v>4517</v>
      </c>
      <c r="BE218">
        <v>0</v>
      </c>
      <c r="BG218" t="s">
        <v>108</v>
      </c>
      <c r="BJ218" t="s">
        <v>901</v>
      </c>
    </row>
    <row r="219" spans="1:62" x14ac:dyDescent="0.35">
      <c r="A219" t="s">
        <v>902</v>
      </c>
      <c r="B219">
        <v>10000</v>
      </c>
      <c r="C219">
        <v>10000</v>
      </c>
      <c r="D219">
        <v>45758</v>
      </c>
      <c r="E219" t="s">
        <v>59</v>
      </c>
      <c r="F219" t="s">
        <v>884</v>
      </c>
      <c r="G219" t="s">
        <v>875</v>
      </c>
      <c r="I219">
        <v>1</v>
      </c>
      <c r="J219" t="s">
        <v>183</v>
      </c>
      <c r="K219">
        <v>79</v>
      </c>
      <c r="L219" t="s">
        <v>6076</v>
      </c>
      <c r="M219" t="s">
        <v>26406</v>
      </c>
      <c r="N219" t="s">
        <v>92</v>
      </c>
      <c r="O219" t="s">
        <v>3828</v>
      </c>
      <c r="P219">
        <v>4108</v>
      </c>
      <c r="Q219">
        <f t="shared" si="47"/>
        <v>235.4</v>
      </c>
      <c r="R219" s="34">
        <f t="shared" si="48"/>
        <v>3.9233333333333333</v>
      </c>
      <c r="S219" s="35">
        <v>45750</v>
      </c>
      <c r="U219">
        <v>56</v>
      </c>
      <c r="V219">
        <v>230048</v>
      </c>
      <c r="W219" t="s">
        <v>65</v>
      </c>
      <c r="X219" t="s">
        <v>903</v>
      </c>
      <c r="Y219">
        <v>0</v>
      </c>
      <c r="Z219">
        <v>200000</v>
      </c>
      <c r="AA219">
        <v>30048</v>
      </c>
      <c r="AB219">
        <v>0</v>
      </c>
      <c r="AC219">
        <v>0</v>
      </c>
      <c r="AD219">
        <v>0</v>
      </c>
      <c r="AG219">
        <v>0</v>
      </c>
      <c r="AP219" t="s">
        <v>904</v>
      </c>
      <c r="AQ219" t="s">
        <v>108</v>
      </c>
      <c r="AR219" t="s">
        <v>13404</v>
      </c>
      <c r="AT219">
        <v>0</v>
      </c>
      <c r="AU219">
        <v>0</v>
      </c>
      <c r="AV219">
        <v>0</v>
      </c>
      <c r="AW219">
        <v>0</v>
      </c>
      <c r="AX219">
        <v>0</v>
      </c>
      <c r="AY219">
        <v>0</v>
      </c>
      <c r="BC219" t="s">
        <v>63</v>
      </c>
      <c r="BD219" t="s">
        <v>4518</v>
      </c>
      <c r="BE219">
        <v>0</v>
      </c>
      <c r="BG219" t="s">
        <v>108</v>
      </c>
      <c r="BJ219" t="s">
        <v>905</v>
      </c>
    </row>
    <row r="220" spans="1:62" x14ac:dyDescent="0.35">
      <c r="A220" t="s">
        <v>906</v>
      </c>
      <c r="B220">
        <v>10000</v>
      </c>
      <c r="C220">
        <v>10000</v>
      </c>
      <c r="D220">
        <v>45758</v>
      </c>
      <c r="E220" t="s">
        <v>59</v>
      </c>
      <c r="F220" t="s">
        <v>907</v>
      </c>
      <c r="G220" t="s">
        <v>875</v>
      </c>
      <c r="I220">
        <v>1</v>
      </c>
      <c r="J220" t="s">
        <v>183</v>
      </c>
      <c r="K220">
        <v>79</v>
      </c>
      <c r="L220" t="s">
        <v>6076</v>
      </c>
      <c r="M220" t="s">
        <v>26406</v>
      </c>
      <c r="N220" t="s">
        <v>92</v>
      </c>
      <c r="O220" t="s">
        <v>3828</v>
      </c>
      <c r="P220">
        <v>4108</v>
      </c>
      <c r="Q220">
        <f t="shared" si="47"/>
        <v>235.4</v>
      </c>
      <c r="R220" s="34">
        <f t="shared" si="48"/>
        <v>3.9233333333333333</v>
      </c>
      <c r="S220" s="35">
        <v>45750</v>
      </c>
      <c r="U220">
        <v>28</v>
      </c>
      <c r="V220">
        <v>115024</v>
      </c>
      <c r="W220" t="s">
        <v>65</v>
      </c>
      <c r="X220" t="s">
        <v>908</v>
      </c>
      <c r="Y220">
        <v>0</v>
      </c>
      <c r="Z220">
        <v>100000</v>
      </c>
      <c r="AA220">
        <v>15024</v>
      </c>
      <c r="AB220">
        <v>0</v>
      </c>
      <c r="AC220">
        <v>0</v>
      </c>
      <c r="AD220">
        <v>0</v>
      </c>
      <c r="AG220">
        <v>0</v>
      </c>
      <c r="AP220" t="s">
        <v>909</v>
      </c>
      <c r="AQ220" t="s">
        <v>108</v>
      </c>
      <c r="AR220" t="s">
        <v>13404</v>
      </c>
      <c r="AT220">
        <v>0</v>
      </c>
      <c r="AU220">
        <v>0</v>
      </c>
      <c r="AV220">
        <v>0</v>
      </c>
      <c r="AW220">
        <v>0</v>
      </c>
      <c r="AX220">
        <v>0</v>
      </c>
      <c r="AY220">
        <v>0</v>
      </c>
      <c r="BC220" t="s">
        <v>63</v>
      </c>
      <c r="BD220" t="s">
        <v>4519</v>
      </c>
      <c r="BE220">
        <v>0</v>
      </c>
      <c r="BG220" t="s">
        <v>108</v>
      </c>
      <c r="BJ220" t="s">
        <v>910</v>
      </c>
    </row>
    <row r="221" spans="1:62" x14ac:dyDescent="0.35">
      <c r="A221" t="s">
        <v>911</v>
      </c>
      <c r="B221">
        <v>10000</v>
      </c>
      <c r="C221">
        <v>10000</v>
      </c>
      <c r="D221">
        <v>45751</v>
      </c>
      <c r="E221" t="s">
        <v>59</v>
      </c>
      <c r="F221" t="s">
        <v>912</v>
      </c>
      <c r="G221" t="s">
        <v>913</v>
      </c>
      <c r="I221">
        <v>1</v>
      </c>
      <c r="J221" t="s">
        <v>183</v>
      </c>
      <c r="K221">
        <v>32</v>
      </c>
      <c r="L221" t="s">
        <v>6064</v>
      </c>
      <c r="M221" t="s">
        <v>26405</v>
      </c>
      <c r="N221" t="s">
        <v>516</v>
      </c>
      <c r="O221" t="s">
        <v>3833</v>
      </c>
      <c r="P221">
        <v>5860</v>
      </c>
      <c r="S221" s="35">
        <v>45750</v>
      </c>
      <c r="U221">
        <v>1</v>
      </c>
      <c r="V221">
        <v>5860</v>
      </c>
      <c r="W221" t="s">
        <v>65</v>
      </c>
      <c r="X221" t="s">
        <v>915</v>
      </c>
      <c r="Y221">
        <v>0</v>
      </c>
      <c r="Z221">
        <v>5360</v>
      </c>
      <c r="AA221">
        <v>500</v>
      </c>
      <c r="AB221">
        <v>0</v>
      </c>
      <c r="AC221">
        <v>0</v>
      </c>
      <c r="AD221">
        <v>0</v>
      </c>
      <c r="AG221">
        <v>0</v>
      </c>
      <c r="AP221" t="s">
        <v>916</v>
      </c>
      <c r="AQ221" t="s">
        <v>465</v>
      </c>
      <c r="AR221" t="s">
        <v>15009</v>
      </c>
      <c r="AT221">
        <v>0</v>
      </c>
      <c r="AU221">
        <v>0</v>
      </c>
      <c r="AV221">
        <v>0</v>
      </c>
      <c r="AW221">
        <v>0</v>
      </c>
      <c r="AX221">
        <v>0</v>
      </c>
      <c r="AY221">
        <v>0</v>
      </c>
      <c r="BC221" t="s">
        <v>63</v>
      </c>
      <c r="BD221" t="s">
        <v>4520</v>
      </c>
      <c r="BE221">
        <v>0</v>
      </c>
      <c r="BG221" t="s">
        <v>465</v>
      </c>
      <c r="BJ221" t="s">
        <v>917</v>
      </c>
    </row>
    <row r="222" spans="1:62" x14ac:dyDescent="0.35">
      <c r="A222" t="s">
        <v>918</v>
      </c>
      <c r="B222">
        <v>10000</v>
      </c>
      <c r="C222">
        <v>10000</v>
      </c>
      <c r="D222">
        <v>45751</v>
      </c>
      <c r="E222" t="s">
        <v>59</v>
      </c>
      <c r="F222" t="s">
        <v>912</v>
      </c>
      <c r="G222" t="s">
        <v>514</v>
      </c>
      <c r="I222">
        <v>1</v>
      </c>
      <c r="J222" t="s">
        <v>183</v>
      </c>
      <c r="K222">
        <v>32</v>
      </c>
      <c r="L222" t="s">
        <v>6064</v>
      </c>
      <c r="M222" t="s">
        <v>26405</v>
      </c>
      <c r="N222" t="s">
        <v>516</v>
      </c>
      <c r="O222" t="s">
        <v>3833</v>
      </c>
      <c r="P222">
        <v>5860</v>
      </c>
      <c r="S222" s="35">
        <v>45750</v>
      </c>
      <c r="U222">
        <v>1</v>
      </c>
      <c r="V222">
        <v>5860</v>
      </c>
      <c r="W222" t="s">
        <v>65</v>
      </c>
      <c r="X222" t="s">
        <v>915</v>
      </c>
      <c r="Y222">
        <v>0</v>
      </c>
      <c r="Z222">
        <v>5360</v>
      </c>
      <c r="AA222">
        <v>500</v>
      </c>
      <c r="AB222">
        <v>0</v>
      </c>
      <c r="AC222">
        <v>0</v>
      </c>
      <c r="AD222">
        <v>0</v>
      </c>
      <c r="AG222">
        <v>0</v>
      </c>
      <c r="AP222" t="s">
        <v>916</v>
      </c>
      <c r="AQ222" t="s">
        <v>465</v>
      </c>
      <c r="AR222" t="s">
        <v>15009</v>
      </c>
      <c r="AT222">
        <v>0</v>
      </c>
      <c r="AU222">
        <v>0</v>
      </c>
      <c r="AV222">
        <v>0</v>
      </c>
      <c r="AW222">
        <v>0</v>
      </c>
      <c r="AX222">
        <v>0</v>
      </c>
      <c r="AY222">
        <v>0</v>
      </c>
      <c r="BC222" t="s">
        <v>63</v>
      </c>
      <c r="BD222" t="s">
        <v>4521</v>
      </c>
      <c r="BE222">
        <v>0</v>
      </c>
      <c r="BG222" t="s">
        <v>465</v>
      </c>
      <c r="BJ222" t="s">
        <v>519</v>
      </c>
    </row>
    <row r="223" spans="1:62" x14ac:dyDescent="0.35">
      <c r="A223" t="s">
        <v>919</v>
      </c>
      <c r="B223">
        <v>10000</v>
      </c>
      <c r="C223">
        <v>10000</v>
      </c>
      <c r="D223">
        <v>45751</v>
      </c>
      <c r="E223" t="s">
        <v>59</v>
      </c>
      <c r="F223" t="s">
        <v>912</v>
      </c>
      <c r="G223" t="s">
        <v>913</v>
      </c>
      <c r="I223">
        <v>1</v>
      </c>
      <c r="J223" t="s">
        <v>183</v>
      </c>
      <c r="K223">
        <v>32</v>
      </c>
      <c r="L223" t="s">
        <v>6064</v>
      </c>
      <c r="M223" t="s">
        <v>26405</v>
      </c>
      <c r="N223" t="s">
        <v>516</v>
      </c>
      <c r="O223" t="s">
        <v>3833</v>
      </c>
      <c r="P223">
        <v>5860</v>
      </c>
      <c r="S223" s="35">
        <v>45750</v>
      </c>
      <c r="U223">
        <v>1</v>
      </c>
      <c r="V223">
        <v>5860</v>
      </c>
      <c r="W223" t="s">
        <v>65</v>
      </c>
      <c r="X223" t="s">
        <v>915</v>
      </c>
      <c r="Y223">
        <v>0</v>
      </c>
      <c r="Z223">
        <v>5360</v>
      </c>
      <c r="AA223">
        <v>500</v>
      </c>
      <c r="AB223">
        <v>0</v>
      </c>
      <c r="AC223">
        <v>0</v>
      </c>
      <c r="AD223">
        <v>0</v>
      </c>
      <c r="AG223">
        <v>0</v>
      </c>
      <c r="AP223" t="s">
        <v>916</v>
      </c>
      <c r="AQ223" t="s">
        <v>465</v>
      </c>
      <c r="AR223" t="s">
        <v>15009</v>
      </c>
      <c r="AT223">
        <v>0</v>
      </c>
      <c r="AU223">
        <v>0</v>
      </c>
      <c r="AV223">
        <v>0</v>
      </c>
      <c r="AW223">
        <v>0</v>
      </c>
      <c r="AX223">
        <v>0</v>
      </c>
      <c r="AY223">
        <v>0</v>
      </c>
      <c r="BC223" t="s">
        <v>63</v>
      </c>
      <c r="BD223" t="s">
        <v>4522</v>
      </c>
      <c r="BE223">
        <v>0</v>
      </c>
      <c r="BG223" t="s">
        <v>465</v>
      </c>
      <c r="BJ223" t="s">
        <v>521</v>
      </c>
    </row>
    <row r="224" spans="1:62" x14ac:dyDescent="0.35">
      <c r="A224" t="s">
        <v>920</v>
      </c>
      <c r="B224">
        <v>10000</v>
      </c>
      <c r="C224">
        <v>10000</v>
      </c>
      <c r="D224">
        <v>45755</v>
      </c>
      <c r="E224" t="s">
        <v>59</v>
      </c>
      <c r="F224" t="s">
        <v>921</v>
      </c>
      <c r="G224">
        <v>860909190840</v>
      </c>
      <c r="I224">
        <v>1</v>
      </c>
      <c r="J224" t="s">
        <v>183</v>
      </c>
      <c r="K224">
        <v>79</v>
      </c>
      <c r="L224" t="s">
        <v>6076</v>
      </c>
      <c r="M224" t="s">
        <v>26406</v>
      </c>
      <c r="N224" t="s">
        <v>92</v>
      </c>
      <c r="O224" t="s">
        <v>3828</v>
      </c>
      <c r="P224">
        <v>100</v>
      </c>
      <c r="Q224">
        <f>(P224/20)+30</f>
        <v>35</v>
      </c>
      <c r="R224" s="34">
        <f>Q224/60</f>
        <v>0.58333333333333337</v>
      </c>
      <c r="S224" s="35">
        <v>45750</v>
      </c>
      <c r="U224">
        <v>20</v>
      </c>
      <c r="V224">
        <v>2000</v>
      </c>
      <c r="W224" t="s">
        <v>65</v>
      </c>
      <c r="X224">
        <v>200680320001</v>
      </c>
      <c r="Y224">
        <v>0</v>
      </c>
      <c r="Z224">
        <v>1200</v>
      </c>
      <c r="AA224">
        <v>800</v>
      </c>
      <c r="AB224">
        <v>0</v>
      </c>
      <c r="AC224">
        <v>0</v>
      </c>
      <c r="AD224">
        <v>0</v>
      </c>
      <c r="AG224">
        <v>0</v>
      </c>
      <c r="AP224">
        <v>20068032</v>
      </c>
      <c r="AQ224" t="s">
        <v>923</v>
      </c>
      <c r="AR224" t="s">
        <v>26200</v>
      </c>
      <c r="AT224">
        <v>0</v>
      </c>
      <c r="AU224">
        <v>0</v>
      </c>
      <c r="AV224">
        <v>0</v>
      </c>
      <c r="AW224">
        <v>0</v>
      </c>
      <c r="AX224">
        <v>0</v>
      </c>
      <c r="AY224">
        <v>0</v>
      </c>
      <c r="BC224" t="s">
        <v>63</v>
      </c>
      <c r="BD224" t="s">
        <v>4523</v>
      </c>
      <c r="BE224">
        <v>0</v>
      </c>
      <c r="BG224" t="s">
        <v>923</v>
      </c>
      <c r="BJ224" t="s">
        <v>924</v>
      </c>
    </row>
    <row r="225" spans="1:62" x14ac:dyDescent="0.35">
      <c r="A225" t="s">
        <v>925</v>
      </c>
      <c r="B225">
        <v>10000</v>
      </c>
      <c r="C225">
        <v>10000</v>
      </c>
      <c r="D225">
        <v>45754</v>
      </c>
      <c r="E225" t="s">
        <v>59</v>
      </c>
      <c r="F225">
        <v>0.53334490740740736</v>
      </c>
      <c r="G225" t="s">
        <v>159</v>
      </c>
      <c r="I225">
        <v>1</v>
      </c>
      <c r="J225" t="s">
        <v>183</v>
      </c>
      <c r="K225">
        <v>72</v>
      </c>
      <c r="L225" t="s">
        <v>6056</v>
      </c>
      <c r="M225" t="s">
        <v>26406</v>
      </c>
      <c r="N225" t="s">
        <v>869</v>
      </c>
      <c r="O225" t="s">
        <v>3829</v>
      </c>
      <c r="P225">
        <v>2750</v>
      </c>
      <c r="S225" s="35">
        <v>45750</v>
      </c>
      <c r="U225">
        <v>4</v>
      </c>
      <c r="V225">
        <v>11000</v>
      </c>
      <c r="W225" t="s">
        <v>65</v>
      </c>
      <c r="X225">
        <v>83614970001</v>
      </c>
      <c r="Y225">
        <v>0</v>
      </c>
      <c r="Z225">
        <v>9000</v>
      </c>
      <c r="AA225">
        <v>2000</v>
      </c>
      <c r="AB225">
        <v>0</v>
      </c>
      <c r="AC225">
        <v>0</v>
      </c>
      <c r="AD225">
        <v>0</v>
      </c>
      <c r="AG225">
        <v>0</v>
      </c>
      <c r="AP225">
        <v>8361497</v>
      </c>
      <c r="AQ225" t="s">
        <v>162</v>
      </c>
      <c r="AR225" t="s">
        <v>8373</v>
      </c>
      <c r="AT225">
        <v>0</v>
      </c>
      <c r="AU225">
        <v>0</v>
      </c>
      <c r="AV225">
        <v>0</v>
      </c>
      <c r="AW225">
        <v>0</v>
      </c>
      <c r="AX225">
        <v>0</v>
      </c>
      <c r="AY225">
        <v>0</v>
      </c>
      <c r="BC225" t="s">
        <v>63</v>
      </c>
      <c r="BD225" t="s">
        <v>4524</v>
      </c>
      <c r="BE225">
        <v>0</v>
      </c>
      <c r="BG225" t="s">
        <v>162</v>
      </c>
      <c r="BJ225" t="s">
        <v>386</v>
      </c>
    </row>
    <row r="226" spans="1:62" x14ac:dyDescent="0.35">
      <c r="A226" t="s">
        <v>927</v>
      </c>
      <c r="B226">
        <v>10000</v>
      </c>
      <c r="C226">
        <v>10000</v>
      </c>
      <c r="D226">
        <v>45754</v>
      </c>
      <c r="E226" t="s">
        <v>59</v>
      </c>
      <c r="F226">
        <v>0.48973379629629632</v>
      </c>
      <c r="G226" t="s">
        <v>159</v>
      </c>
      <c r="I226">
        <v>1</v>
      </c>
      <c r="J226" t="s">
        <v>183</v>
      </c>
      <c r="K226">
        <v>72</v>
      </c>
      <c r="L226" t="s">
        <v>6056</v>
      </c>
      <c r="M226" t="s">
        <v>26406</v>
      </c>
      <c r="N226" t="s">
        <v>869</v>
      </c>
      <c r="O226" t="s">
        <v>3829</v>
      </c>
      <c r="P226">
        <v>5750</v>
      </c>
      <c r="S226" s="35">
        <v>45750</v>
      </c>
      <c r="U226">
        <v>4</v>
      </c>
      <c r="V226">
        <v>23000</v>
      </c>
      <c r="W226" t="s">
        <v>65</v>
      </c>
      <c r="X226">
        <v>83615010001</v>
      </c>
      <c r="Y226">
        <v>0</v>
      </c>
      <c r="Z226">
        <v>20000</v>
      </c>
      <c r="AA226">
        <v>3000</v>
      </c>
      <c r="AB226">
        <v>0</v>
      </c>
      <c r="AC226">
        <v>0</v>
      </c>
      <c r="AD226">
        <v>0</v>
      </c>
      <c r="AG226">
        <v>0</v>
      </c>
      <c r="AP226">
        <v>8361501</v>
      </c>
      <c r="AQ226" t="s">
        <v>162</v>
      </c>
      <c r="AR226" t="s">
        <v>8373</v>
      </c>
      <c r="AT226">
        <v>0</v>
      </c>
      <c r="AU226">
        <v>0</v>
      </c>
      <c r="AV226">
        <v>0</v>
      </c>
      <c r="AW226">
        <v>0</v>
      </c>
      <c r="AX226">
        <v>0</v>
      </c>
      <c r="AY226">
        <v>0</v>
      </c>
      <c r="BC226" t="s">
        <v>63</v>
      </c>
      <c r="BD226" t="s">
        <v>4525</v>
      </c>
      <c r="BE226">
        <v>0</v>
      </c>
      <c r="BG226" t="s">
        <v>162</v>
      </c>
      <c r="BJ226" t="s">
        <v>386</v>
      </c>
    </row>
    <row r="227" spans="1:62" x14ac:dyDescent="0.35">
      <c r="A227" t="s">
        <v>1140</v>
      </c>
      <c r="B227">
        <v>10000</v>
      </c>
      <c r="C227">
        <v>10000</v>
      </c>
      <c r="D227">
        <v>45751</v>
      </c>
      <c r="E227" t="s">
        <v>59</v>
      </c>
      <c r="F227" t="s">
        <v>1141</v>
      </c>
      <c r="G227" t="s">
        <v>159</v>
      </c>
      <c r="I227">
        <v>1</v>
      </c>
      <c r="J227" t="s">
        <v>183</v>
      </c>
      <c r="K227">
        <v>72</v>
      </c>
      <c r="L227" t="s">
        <v>6056</v>
      </c>
      <c r="M227" t="s">
        <v>26406</v>
      </c>
      <c r="N227" t="s">
        <v>869</v>
      </c>
      <c r="O227" t="s">
        <v>3829</v>
      </c>
      <c r="P227">
        <v>1750</v>
      </c>
      <c r="S227" s="35">
        <v>45750</v>
      </c>
      <c r="U227">
        <v>4</v>
      </c>
      <c r="V227">
        <v>7000</v>
      </c>
      <c r="W227" t="s">
        <v>65</v>
      </c>
      <c r="X227">
        <v>86123360001</v>
      </c>
      <c r="Y227">
        <v>0</v>
      </c>
      <c r="Z227">
        <v>5000</v>
      </c>
      <c r="AA227">
        <v>2000</v>
      </c>
      <c r="AB227">
        <v>0</v>
      </c>
      <c r="AC227">
        <v>0</v>
      </c>
      <c r="AD227">
        <v>0</v>
      </c>
      <c r="AG227">
        <v>0</v>
      </c>
      <c r="AP227">
        <v>8612336</v>
      </c>
      <c r="AQ227" t="s">
        <v>162</v>
      </c>
      <c r="AR227" t="s">
        <v>8373</v>
      </c>
      <c r="AT227">
        <v>0</v>
      </c>
      <c r="AU227">
        <v>0</v>
      </c>
      <c r="AV227">
        <v>0</v>
      </c>
      <c r="AW227">
        <v>0</v>
      </c>
      <c r="AX227">
        <v>0</v>
      </c>
      <c r="AY227">
        <v>0</v>
      </c>
      <c r="BC227" t="s">
        <v>63</v>
      </c>
      <c r="BD227" t="s">
        <v>1142</v>
      </c>
      <c r="BE227">
        <v>0</v>
      </c>
      <c r="BG227" t="s">
        <v>162</v>
      </c>
      <c r="BJ227" t="s">
        <v>386</v>
      </c>
    </row>
    <row r="228" spans="1:62" x14ac:dyDescent="0.35">
      <c r="A228" t="s">
        <v>928</v>
      </c>
      <c r="B228">
        <v>10000</v>
      </c>
      <c r="C228">
        <v>10000</v>
      </c>
      <c r="D228">
        <v>45754</v>
      </c>
      <c r="E228" t="s">
        <v>59</v>
      </c>
      <c r="F228">
        <v>0.53291666666666671</v>
      </c>
      <c r="G228" t="s">
        <v>159</v>
      </c>
      <c r="I228">
        <v>1</v>
      </c>
      <c r="J228" t="s">
        <v>183</v>
      </c>
      <c r="K228">
        <v>72</v>
      </c>
      <c r="L228" t="s">
        <v>6056</v>
      </c>
      <c r="M228" t="s">
        <v>26406</v>
      </c>
      <c r="N228" t="s">
        <v>869</v>
      </c>
      <c r="O228" t="s">
        <v>3829</v>
      </c>
      <c r="P228">
        <v>2750</v>
      </c>
      <c r="S228" s="35">
        <v>45750</v>
      </c>
      <c r="U228">
        <v>4</v>
      </c>
      <c r="V228">
        <v>11000</v>
      </c>
      <c r="W228" t="s">
        <v>65</v>
      </c>
      <c r="X228">
        <v>5000443910001</v>
      </c>
      <c r="Y228">
        <v>0</v>
      </c>
      <c r="Z228">
        <v>9000</v>
      </c>
      <c r="AA228">
        <v>2000</v>
      </c>
      <c r="AB228">
        <v>0</v>
      </c>
      <c r="AC228">
        <v>0</v>
      </c>
      <c r="AD228">
        <v>0</v>
      </c>
      <c r="AG228">
        <v>0</v>
      </c>
      <c r="AP228">
        <v>500044391</v>
      </c>
      <c r="AQ228" t="s">
        <v>162</v>
      </c>
      <c r="AR228" t="s">
        <v>8373</v>
      </c>
      <c r="AT228">
        <v>0</v>
      </c>
      <c r="AU228">
        <v>0</v>
      </c>
      <c r="AV228">
        <v>0</v>
      </c>
      <c r="AW228">
        <v>0</v>
      </c>
      <c r="AX228">
        <v>0</v>
      </c>
      <c r="AY228">
        <v>0</v>
      </c>
      <c r="BC228" t="s">
        <v>63</v>
      </c>
      <c r="BD228" t="s">
        <v>4526</v>
      </c>
      <c r="BE228">
        <v>0</v>
      </c>
      <c r="BG228" t="s">
        <v>162</v>
      </c>
      <c r="BJ228" t="s">
        <v>386</v>
      </c>
    </row>
    <row r="229" spans="1:62" x14ac:dyDescent="0.35">
      <c r="A229" t="s">
        <v>1143</v>
      </c>
      <c r="B229">
        <v>10000</v>
      </c>
      <c r="C229">
        <v>10000</v>
      </c>
      <c r="D229">
        <v>45751</v>
      </c>
      <c r="E229" t="s">
        <v>59</v>
      </c>
      <c r="F229" t="s">
        <v>1144</v>
      </c>
      <c r="G229" t="s">
        <v>159</v>
      </c>
      <c r="I229">
        <v>1</v>
      </c>
      <c r="J229" t="s">
        <v>183</v>
      </c>
      <c r="K229">
        <v>72</v>
      </c>
      <c r="L229" t="s">
        <v>6056</v>
      </c>
      <c r="M229" t="s">
        <v>26406</v>
      </c>
      <c r="N229" t="s">
        <v>869</v>
      </c>
      <c r="O229" t="s">
        <v>3829</v>
      </c>
      <c r="P229">
        <v>1750</v>
      </c>
      <c r="S229" s="35">
        <v>45750</v>
      </c>
      <c r="U229">
        <v>4</v>
      </c>
      <c r="V229">
        <v>7000</v>
      </c>
      <c r="W229" t="s">
        <v>65</v>
      </c>
      <c r="X229">
        <v>86123360001</v>
      </c>
      <c r="Y229">
        <v>0</v>
      </c>
      <c r="Z229">
        <v>5000</v>
      </c>
      <c r="AA229">
        <v>2000</v>
      </c>
      <c r="AB229">
        <v>0</v>
      </c>
      <c r="AC229">
        <v>0</v>
      </c>
      <c r="AD229">
        <v>0</v>
      </c>
      <c r="AG229">
        <v>0</v>
      </c>
      <c r="AP229">
        <v>8612336</v>
      </c>
      <c r="AQ229" t="s">
        <v>162</v>
      </c>
      <c r="AR229" t="s">
        <v>8373</v>
      </c>
      <c r="AT229">
        <v>0</v>
      </c>
      <c r="AU229">
        <v>0</v>
      </c>
      <c r="AV229">
        <v>0</v>
      </c>
      <c r="AW229">
        <v>0</v>
      </c>
      <c r="AX229">
        <v>0</v>
      </c>
      <c r="AY229">
        <v>0</v>
      </c>
      <c r="BC229" t="s">
        <v>63</v>
      </c>
      <c r="BD229" t="s">
        <v>1145</v>
      </c>
      <c r="BE229">
        <v>0</v>
      </c>
      <c r="BG229" t="s">
        <v>162</v>
      </c>
      <c r="BJ229" t="s">
        <v>1146</v>
      </c>
    </row>
    <row r="230" spans="1:62" x14ac:dyDescent="0.35">
      <c r="A230" t="s">
        <v>1147</v>
      </c>
      <c r="B230">
        <v>10000</v>
      </c>
      <c r="C230">
        <v>10000</v>
      </c>
      <c r="D230">
        <v>45751</v>
      </c>
      <c r="E230" t="s">
        <v>59</v>
      </c>
      <c r="F230">
        <v>0.44172453703703701</v>
      </c>
      <c r="G230" t="s">
        <v>1148</v>
      </c>
      <c r="I230">
        <v>1</v>
      </c>
      <c r="J230" t="s">
        <v>183</v>
      </c>
      <c r="K230">
        <v>31</v>
      </c>
      <c r="L230" t="s">
        <v>6061</v>
      </c>
      <c r="M230" t="s">
        <v>26405</v>
      </c>
      <c r="N230" t="s">
        <v>739</v>
      </c>
      <c r="O230" t="s">
        <v>3806</v>
      </c>
      <c r="P230">
        <v>50</v>
      </c>
      <c r="Q230">
        <f>(P230/40)+45</f>
        <v>46.25</v>
      </c>
      <c r="R230" s="34">
        <f>Q230/60</f>
        <v>0.77083333333333337</v>
      </c>
      <c r="S230" s="35">
        <v>45750</v>
      </c>
      <c r="U230">
        <v>1</v>
      </c>
      <c r="V230">
        <v>50</v>
      </c>
      <c r="W230" t="s">
        <v>65</v>
      </c>
      <c r="X230" t="s">
        <v>1149</v>
      </c>
      <c r="Y230">
        <v>0</v>
      </c>
      <c r="Z230">
        <v>50</v>
      </c>
      <c r="AA230">
        <v>0</v>
      </c>
      <c r="AB230">
        <v>0</v>
      </c>
      <c r="AC230">
        <v>0</v>
      </c>
      <c r="AD230">
        <v>0</v>
      </c>
      <c r="AG230">
        <v>0</v>
      </c>
      <c r="AP230" t="s">
        <v>1150</v>
      </c>
      <c r="AQ230" t="s">
        <v>762</v>
      </c>
      <c r="AR230" t="s">
        <v>11696</v>
      </c>
      <c r="AT230">
        <v>0</v>
      </c>
      <c r="AU230">
        <v>0</v>
      </c>
      <c r="AV230">
        <v>0</v>
      </c>
      <c r="AW230">
        <v>0</v>
      </c>
      <c r="AX230">
        <v>0</v>
      </c>
      <c r="AY230">
        <v>0</v>
      </c>
      <c r="BC230" t="s">
        <v>63</v>
      </c>
      <c r="BD230" t="s">
        <v>1151</v>
      </c>
      <c r="BE230">
        <v>0</v>
      </c>
      <c r="BG230" t="s">
        <v>762</v>
      </c>
      <c r="BJ230" t="s">
        <v>1152</v>
      </c>
    </row>
    <row r="231" spans="1:62" x14ac:dyDescent="0.35">
      <c r="A231" t="s">
        <v>929</v>
      </c>
      <c r="B231">
        <v>10000</v>
      </c>
      <c r="C231">
        <v>20000</v>
      </c>
      <c r="D231">
        <v>45750</v>
      </c>
      <c r="E231" t="s">
        <v>59</v>
      </c>
      <c r="F231" t="s">
        <v>930</v>
      </c>
      <c r="G231" t="s">
        <v>796</v>
      </c>
      <c r="I231">
        <v>1</v>
      </c>
      <c r="J231" t="s">
        <v>183</v>
      </c>
      <c r="K231">
        <v>22</v>
      </c>
      <c r="L231" t="s">
        <v>6063</v>
      </c>
      <c r="M231" t="s">
        <v>26405</v>
      </c>
      <c r="N231" t="s">
        <v>685</v>
      </c>
      <c r="O231" t="s">
        <v>3805</v>
      </c>
      <c r="P231">
        <v>2500</v>
      </c>
      <c r="Q231">
        <f>(P231/50)+45</f>
        <v>95</v>
      </c>
      <c r="R231" s="34">
        <f>Q231/60</f>
        <v>1.5833333333333333</v>
      </c>
      <c r="S231" s="35">
        <v>45750</v>
      </c>
      <c r="U231">
        <v>2</v>
      </c>
      <c r="V231">
        <v>5000</v>
      </c>
      <c r="W231" t="s">
        <v>65</v>
      </c>
      <c r="X231" t="s">
        <v>931</v>
      </c>
      <c r="Y231">
        <v>0</v>
      </c>
      <c r="Z231">
        <v>5000</v>
      </c>
      <c r="AA231">
        <v>0</v>
      </c>
      <c r="AB231">
        <v>0</v>
      </c>
      <c r="AC231">
        <v>0</v>
      </c>
      <c r="AD231">
        <v>0</v>
      </c>
      <c r="AG231">
        <v>0</v>
      </c>
      <c r="AP231" t="s">
        <v>932</v>
      </c>
      <c r="AQ231" t="s">
        <v>622</v>
      </c>
      <c r="AR231" t="s">
        <v>24955</v>
      </c>
      <c r="AT231">
        <v>0</v>
      </c>
      <c r="AU231">
        <v>0</v>
      </c>
      <c r="AV231">
        <v>0</v>
      </c>
      <c r="AW231">
        <v>0</v>
      </c>
      <c r="AX231">
        <v>0</v>
      </c>
      <c r="AY231">
        <v>0</v>
      </c>
      <c r="BC231" t="s">
        <v>63</v>
      </c>
      <c r="BD231" t="s">
        <v>4527</v>
      </c>
      <c r="BE231">
        <v>0</v>
      </c>
      <c r="BG231" t="s">
        <v>622</v>
      </c>
      <c r="BJ231" t="s">
        <v>933</v>
      </c>
    </row>
    <row r="232" spans="1:62" x14ac:dyDescent="0.35">
      <c r="A232" t="s">
        <v>934</v>
      </c>
      <c r="B232">
        <v>10000</v>
      </c>
      <c r="C232">
        <v>10000</v>
      </c>
      <c r="D232">
        <v>45755</v>
      </c>
      <c r="E232" t="s">
        <v>59</v>
      </c>
      <c r="F232" t="s">
        <v>935</v>
      </c>
      <c r="G232" t="s">
        <v>936</v>
      </c>
      <c r="I232">
        <v>1</v>
      </c>
      <c r="J232" t="s">
        <v>183</v>
      </c>
      <c r="K232">
        <v>79</v>
      </c>
      <c r="L232" t="s">
        <v>6076</v>
      </c>
      <c r="M232" t="s">
        <v>26406</v>
      </c>
      <c r="N232" t="s">
        <v>92</v>
      </c>
      <c r="O232" t="s">
        <v>3828</v>
      </c>
      <c r="P232">
        <v>188</v>
      </c>
      <c r="Q232">
        <f>(P232/20)+30</f>
        <v>39.4</v>
      </c>
      <c r="R232" s="34">
        <f>Q232/60</f>
        <v>0.65666666666666662</v>
      </c>
      <c r="S232" s="35">
        <v>45750</v>
      </c>
      <c r="U232">
        <v>24</v>
      </c>
      <c r="V232">
        <v>4512</v>
      </c>
      <c r="W232" t="s">
        <v>65</v>
      </c>
      <c r="X232" t="s">
        <v>937</v>
      </c>
      <c r="Y232">
        <v>0</v>
      </c>
      <c r="Z232">
        <v>3000</v>
      </c>
      <c r="AA232">
        <v>1512</v>
      </c>
      <c r="AB232">
        <v>0</v>
      </c>
      <c r="AC232">
        <v>0</v>
      </c>
      <c r="AD232">
        <v>0</v>
      </c>
      <c r="AG232">
        <v>0</v>
      </c>
      <c r="AP232" t="s">
        <v>938</v>
      </c>
      <c r="AQ232" t="s">
        <v>147</v>
      </c>
      <c r="AR232" t="s">
        <v>12644</v>
      </c>
      <c r="AT232">
        <v>0</v>
      </c>
      <c r="AU232">
        <v>0</v>
      </c>
      <c r="AV232">
        <v>0</v>
      </c>
      <c r="AW232">
        <v>0</v>
      </c>
      <c r="AX232">
        <v>0</v>
      </c>
      <c r="AY232">
        <v>0</v>
      </c>
      <c r="BC232" t="s">
        <v>63</v>
      </c>
      <c r="BD232" t="s">
        <v>4528</v>
      </c>
      <c r="BE232">
        <v>0</v>
      </c>
      <c r="BG232" t="s">
        <v>147</v>
      </c>
      <c r="BJ232" t="s">
        <v>939</v>
      </c>
    </row>
    <row r="233" spans="1:62" x14ac:dyDescent="0.35">
      <c r="A233" t="s">
        <v>547</v>
      </c>
      <c r="B233">
        <v>10000</v>
      </c>
      <c r="C233">
        <v>30000</v>
      </c>
      <c r="D233">
        <v>45751</v>
      </c>
      <c r="E233" t="s">
        <v>59</v>
      </c>
      <c r="F233">
        <v>0.48146990740740742</v>
      </c>
      <c r="G233">
        <v>10656256085</v>
      </c>
      <c r="I233">
        <v>3</v>
      </c>
      <c r="J233" t="s">
        <v>183</v>
      </c>
      <c r="K233">
        <v>85</v>
      </c>
      <c r="L233" t="s">
        <v>6060</v>
      </c>
      <c r="M233" t="s">
        <v>26410</v>
      </c>
      <c r="N233" t="s">
        <v>940</v>
      </c>
      <c r="O233" t="s">
        <v>3864</v>
      </c>
      <c r="P233">
        <v>4546</v>
      </c>
      <c r="S233" s="35">
        <v>45750</v>
      </c>
      <c r="U233">
        <v>11</v>
      </c>
      <c r="V233">
        <v>50006</v>
      </c>
      <c r="W233" t="s">
        <v>65</v>
      </c>
      <c r="X233" t="s">
        <v>549</v>
      </c>
      <c r="Y233">
        <v>0</v>
      </c>
      <c r="Z233">
        <v>50000</v>
      </c>
      <c r="AA233">
        <v>6</v>
      </c>
      <c r="AB233">
        <v>0</v>
      </c>
      <c r="AC233">
        <v>0</v>
      </c>
      <c r="AD233">
        <v>0</v>
      </c>
      <c r="AG233">
        <v>0</v>
      </c>
      <c r="AP233" t="s">
        <v>550</v>
      </c>
      <c r="AQ233" t="s">
        <v>108</v>
      </c>
      <c r="AR233" t="s">
        <v>13404</v>
      </c>
      <c r="AT233">
        <v>0</v>
      </c>
      <c r="AU233">
        <v>0</v>
      </c>
      <c r="AV233">
        <v>0</v>
      </c>
      <c r="AW233">
        <v>0</v>
      </c>
      <c r="AX233">
        <v>0</v>
      </c>
      <c r="AY233">
        <v>0</v>
      </c>
      <c r="BC233" t="s">
        <v>63</v>
      </c>
      <c r="BD233" t="s">
        <v>4484</v>
      </c>
      <c r="BE233">
        <v>0</v>
      </c>
      <c r="BG233" t="s">
        <v>108</v>
      </c>
      <c r="BJ233" t="s">
        <v>551</v>
      </c>
    </row>
    <row r="234" spans="1:62" x14ac:dyDescent="0.35">
      <c r="A234" t="s">
        <v>941</v>
      </c>
      <c r="B234">
        <v>10000</v>
      </c>
      <c r="C234">
        <v>10000</v>
      </c>
      <c r="D234">
        <v>45755</v>
      </c>
      <c r="E234" t="s">
        <v>59</v>
      </c>
      <c r="F234">
        <v>0.4541203703703704</v>
      </c>
      <c r="G234" t="s">
        <v>942</v>
      </c>
      <c r="I234">
        <v>1</v>
      </c>
      <c r="J234" t="s">
        <v>183</v>
      </c>
      <c r="K234">
        <v>79</v>
      </c>
      <c r="L234" t="s">
        <v>6076</v>
      </c>
      <c r="M234" t="s">
        <v>26406</v>
      </c>
      <c r="N234" t="s">
        <v>945</v>
      </c>
      <c r="O234" t="s">
        <v>3831</v>
      </c>
      <c r="P234">
        <v>8334</v>
      </c>
      <c r="Q234">
        <f>(P234/20)+30</f>
        <v>446.7</v>
      </c>
      <c r="R234" s="34">
        <f t="shared" ref="R234:R239" si="49">Q234/60</f>
        <v>7.4449999999999994</v>
      </c>
      <c r="S234" s="35">
        <v>45750</v>
      </c>
      <c r="U234">
        <v>15</v>
      </c>
      <c r="V234">
        <v>125010</v>
      </c>
      <c r="W234" t="s">
        <v>65</v>
      </c>
      <c r="X234" t="s">
        <v>946</v>
      </c>
      <c r="Y234">
        <v>0</v>
      </c>
      <c r="Z234">
        <v>114683</v>
      </c>
      <c r="AA234">
        <v>10327</v>
      </c>
      <c r="AB234">
        <v>0</v>
      </c>
      <c r="AC234">
        <v>0</v>
      </c>
      <c r="AD234">
        <v>0</v>
      </c>
      <c r="AG234">
        <v>0</v>
      </c>
      <c r="AP234" t="s">
        <v>947</v>
      </c>
      <c r="AQ234" t="s">
        <v>108</v>
      </c>
      <c r="AR234" t="s">
        <v>13404</v>
      </c>
      <c r="AT234">
        <v>0</v>
      </c>
      <c r="AU234">
        <v>0</v>
      </c>
      <c r="AV234">
        <v>0</v>
      </c>
      <c r="AW234">
        <v>0</v>
      </c>
      <c r="AX234">
        <v>0</v>
      </c>
      <c r="AY234">
        <v>0</v>
      </c>
      <c r="BC234" t="s">
        <v>63</v>
      </c>
      <c r="BD234" t="s">
        <v>4529</v>
      </c>
      <c r="BE234">
        <v>0</v>
      </c>
      <c r="BG234" t="s">
        <v>108</v>
      </c>
      <c r="BJ234" t="s">
        <v>948</v>
      </c>
    </row>
    <row r="235" spans="1:62" x14ac:dyDescent="0.35">
      <c r="A235" t="s">
        <v>4451</v>
      </c>
      <c r="B235">
        <v>10000</v>
      </c>
      <c r="C235">
        <v>20000</v>
      </c>
      <c r="D235">
        <v>45771</v>
      </c>
      <c r="E235" t="s">
        <v>59</v>
      </c>
      <c r="F235" t="s">
        <v>4452</v>
      </c>
      <c r="G235">
        <v>10620258022</v>
      </c>
      <c r="I235">
        <v>2</v>
      </c>
      <c r="J235" t="s">
        <v>183</v>
      </c>
      <c r="K235">
        <v>77</v>
      </c>
      <c r="L235" t="s">
        <v>6043</v>
      </c>
      <c r="M235" t="s">
        <v>26407</v>
      </c>
      <c r="N235" t="s">
        <v>192</v>
      </c>
      <c r="O235" t="s">
        <v>3848</v>
      </c>
      <c r="P235">
        <v>2884</v>
      </c>
      <c r="Q235">
        <f>(P235/60)+30</f>
        <v>78.066666666666663</v>
      </c>
      <c r="R235" s="34">
        <f t="shared" si="49"/>
        <v>1.3011111111111111</v>
      </c>
      <c r="S235" s="35">
        <v>45750</v>
      </c>
      <c r="U235">
        <v>77</v>
      </c>
      <c r="V235">
        <v>222068</v>
      </c>
      <c r="W235" t="s">
        <v>65</v>
      </c>
      <c r="X235" t="s">
        <v>4453</v>
      </c>
      <c r="Y235">
        <v>0</v>
      </c>
      <c r="Z235">
        <v>200000</v>
      </c>
      <c r="AA235">
        <v>22068</v>
      </c>
      <c r="AB235">
        <v>0</v>
      </c>
      <c r="AC235">
        <v>0</v>
      </c>
      <c r="AD235">
        <v>0</v>
      </c>
      <c r="AG235">
        <v>0</v>
      </c>
      <c r="AP235" t="s">
        <v>4454</v>
      </c>
      <c r="AQ235" t="s">
        <v>108</v>
      </c>
      <c r="AR235" t="s">
        <v>13404</v>
      </c>
      <c r="AT235">
        <v>0</v>
      </c>
      <c r="AU235">
        <v>0</v>
      </c>
      <c r="AV235">
        <v>0</v>
      </c>
      <c r="AW235">
        <v>0</v>
      </c>
      <c r="AX235">
        <v>0</v>
      </c>
      <c r="AY235">
        <v>0</v>
      </c>
      <c r="BC235" t="s">
        <v>63</v>
      </c>
      <c r="BD235" t="s">
        <v>4455</v>
      </c>
      <c r="BE235">
        <v>0</v>
      </c>
      <c r="BG235" t="s">
        <v>108</v>
      </c>
      <c r="BJ235" t="s">
        <v>4456</v>
      </c>
    </row>
    <row r="236" spans="1:62" x14ac:dyDescent="0.35">
      <c r="A236" t="s">
        <v>949</v>
      </c>
      <c r="B236">
        <v>10000</v>
      </c>
      <c r="C236">
        <v>10000</v>
      </c>
      <c r="D236">
        <v>45758</v>
      </c>
      <c r="E236" t="s">
        <v>59</v>
      </c>
      <c r="F236" t="s">
        <v>884</v>
      </c>
      <c r="G236" t="s">
        <v>875</v>
      </c>
      <c r="I236">
        <v>1</v>
      </c>
      <c r="J236" t="s">
        <v>183</v>
      </c>
      <c r="K236">
        <v>79</v>
      </c>
      <c r="L236" t="s">
        <v>6076</v>
      </c>
      <c r="M236" t="s">
        <v>26406</v>
      </c>
      <c r="N236" t="s">
        <v>92</v>
      </c>
      <c r="O236" t="s">
        <v>3828</v>
      </c>
      <c r="P236">
        <v>4108</v>
      </c>
      <c r="Q236">
        <f>(P236/20)+30</f>
        <v>235.4</v>
      </c>
      <c r="R236" s="34">
        <f t="shared" si="49"/>
        <v>3.9233333333333333</v>
      </c>
      <c r="S236" s="35">
        <v>45750</v>
      </c>
      <c r="U236">
        <v>28</v>
      </c>
      <c r="V236">
        <v>115024</v>
      </c>
      <c r="W236" t="s">
        <v>65</v>
      </c>
      <c r="X236" t="s">
        <v>524</v>
      </c>
      <c r="Y236">
        <v>0</v>
      </c>
      <c r="Z236">
        <v>100000</v>
      </c>
      <c r="AA236">
        <v>15024</v>
      </c>
      <c r="AB236">
        <v>0</v>
      </c>
      <c r="AC236">
        <v>0</v>
      </c>
      <c r="AD236">
        <v>0</v>
      </c>
      <c r="AG236">
        <v>0</v>
      </c>
      <c r="AP236" t="s">
        <v>525</v>
      </c>
      <c r="AQ236" t="s">
        <v>108</v>
      </c>
      <c r="AR236" t="s">
        <v>13404</v>
      </c>
      <c r="AT236">
        <v>0</v>
      </c>
      <c r="AU236">
        <v>0</v>
      </c>
      <c r="AV236">
        <v>0</v>
      </c>
      <c r="AW236">
        <v>0</v>
      </c>
      <c r="AX236">
        <v>0</v>
      </c>
      <c r="AY236">
        <v>0</v>
      </c>
      <c r="BC236" t="s">
        <v>63</v>
      </c>
      <c r="BD236" t="s">
        <v>4530</v>
      </c>
      <c r="BE236">
        <v>0</v>
      </c>
      <c r="BG236" t="s">
        <v>108</v>
      </c>
      <c r="BJ236" t="s">
        <v>950</v>
      </c>
    </row>
    <row r="237" spans="1:62" x14ac:dyDescent="0.35">
      <c r="A237" t="s">
        <v>951</v>
      </c>
      <c r="B237">
        <v>10000</v>
      </c>
      <c r="C237">
        <v>20000</v>
      </c>
      <c r="D237">
        <v>45757</v>
      </c>
      <c r="E237" t="s">
        <v>59</v>
      </c>
      <c r="F237" t="s">
        <v>952</v>
      </c>
      <c r="G237">
        <v>10656256087</v>
      </c>
      <c r="I237">
        <v>2</v>
      </c>
      <c r="J237" t="s">
        <v>183</v>
      </c>
      <c r="K237">
        <v>77</v>
      </c>
      <c r="L237" t="s">
        <v>6043</v>
      </c>
      <c r="M237" t="s">
        <v>26407</v>
      </c>
      <c r="N237" t="s">
        <v>192</v>
      </c>
      <c r="O237" t="s">
        <v>3848</v>
      </c>
      <c r="P237">
        <v>1455</v>
      </c>
      <c r="Q237">
        <f>(P237/60)+30</f>
        <v>54.25</v>
      </c>
      <c r="R237" s="34">
        <f t="shared" si="49"/>
        <v>0.90416666666666667</v>
      </c>
      <c r="S237" s="35">
        <v>45750</v>
      </c>
      <c r="U237">
        <v>66</v>
      </c>
      <c r="V237">
        <v>96030</v>
      </c>
      <c r="W237" t="s">
        <v>65</v>
      </c>
      <c r="X237" t="s">
        <v>953</v>
      </c>
      <c r="Y237">
        <v>0</v>
      </c>
      <c r="Z237">
        <v>80000</v>
      </c>
      <c r="AA237">
        <v>16030</v>
      </c>
      <c r="AB237">
        <v>0</v>
      </c>
      <c r="AC237">
        <v>0</v>
      </c>
      <c r="AD237">
        <v>0</v>
      </c>
      <c r="AG237">
        <v>0</v>
      </c>
      <c r="AP237" t="s">
        <v>954</v>
      </c>
      <c r="AQ237" t="s">
        <v>108</v>
      </c>
      <c r="AR237" t="s">
        <v>13404</v>
      </c>
      <c r="AT237">
        <v>0</v>
      </c>
      <c r="AU237">
        <v>0</v>
      </c>
      <c r="AV237">
        <v>0</v>
      </c>
      <c r="AW237">
        <v>0</v>
      </c>
      <c r="AX237">
        <v>0</v>
      </c>
      <c r="AY237">
        <v>0</v>
      </c>
      <c r="BC237" t="s">
        <v>63</v>
      </c>
      <c r="BD237" t="s">
        <v>4531</v>
      </c>
      <c r="BE237">
        <v>0</v>
      </c>
      <c r="BG237" t="s">
        <v>108</v>
      </c>
      <c r="BJ237" t="s">
        <v>955</v>
      </c>
    </row>
    <row r="238" spans="1:62" x14ac:dyDescent="0.35">
      <c r="A238" t="s">
        <v>956</v>
      </c>
      <c r="B238">
        <v>10000</v>
      </c>
      <c r="C238">
        <v>10000</v>
      </c>
      <c r="D238">
        <v>45758</v>
      </c>
      <c r="E238" t="s">
        <v>59</v>
      </c>
      <c r="F238" t="s">
        <v>907</v>
      </c>
      <c r="G238" t="s">
        <v>875</v>
      </c>
      <c r="I238">
        <v>1</v>
      </c>
      <c r="J238" t="s">
        <v>183</v>
      </c>
      <c r="K238">
        <v>79</v>
      </c>
      <c r="L238" t="s">
        <v>6076</v>
      </c>
      <c r="M238" t="s">
        <v>26406</v>
      </c>
      <c r="N238" t="s">
        <v>92</v>
      </c>
      <c r="O238" t="s">
        <v>3828</v>
      </c>
      <c r="P238">
        <v>4108</v>
      </c>
      <c r="Q238">
        <f>(P238/20)+30</f>
        <v>235.4</v>
      </c>
      <c r="R238" s="34">
        <f t="shared" si="49"/>
        <v>3.9233333333333333</v>
      </c>
      <c r="S238" s="35">
        <v>45750</v>
      </c>
      <c r="U238">
        <v>28</v>
      </c>
      <c r="V238">
        <v>115024</v>
      </c>
      <c r="W238" t="s">
        <v>65</v>
      </c>
      <c r="X238" t="s">
        <v>957</v>
      </c>
      <c r="Y238">
        <v>0</v>
      </c>
      <c r="Z238">
        <v>100000</v>
      </c>
      <c r="AA238">
        <v>15024</v>
      </c>
      <c r="AB238">
        <v>0</v>
      </c>
      <c r="AC238">
        <v>0</v>
      </c>
      <c r="AD238">
        <v>0</v>
      </c>
      <c r="AG238">
        <v>0</v>
      </c>
      <c r="AP238" t="s">
        <v>958</v>
      </c>
      <c r="AQ238" t="s">
        <v>108</v>
      </c>
      <c r="AR238" t="s">
        <v>13404</v>
      </c>
      <c r="AT238">
        <v>0</v>
      </c>
      <c r="AU238">
        <v>0</v>
      </c>
      <c r="AV238">
        <v>0</v>
      </c>
      <c r="AW238">
        <v>0</v>
      </c>
      <c r="AX238">
        <v>0</v>
      </c>
      <c r="AY238">
        <v>0</v>
      </c>
      <c r="BC238" t="s">
        <v>63</v>
      </c>
      <c r="BD238" t="s">
        <v>4532</v>
      </c>
      <c r="BE238">
        <v>0</v>
      </c>
      <c r="BG238" t="s">
        <v>108</v>
      </c>
      <c r="BJ238" t="s">
        <v>959</v>
      </c>
    </row>
    <row r="239" spans="1:62" x14ac:dyDescent="0.35">
      <c r="A239" t="s">
        <v>960</v>
      </c>
      <c r="B239">
        <v>10000</v>
      </c>
      <c r="C239">
        <v>10000</v>
      </c>
      <c r="D239">
        <v>45751</v>
      </c>
      <c r="E239" t="s">
        <v>59</v>
      </c>
      <c r="F239" t="s">
        <v>451</v>
      </c>
      <c r="G239">
        <v>8613409</v>
      </c>
      <c r="I239">
        <v>1</v>
      </c>
      <c r="J239" t="s">
        <v>183</v>
      </c>
      <c r="K239">
        <v>63</v>
      </c>
      <c r="L239" t="s">
        <v>6051</v>
      </c>
      <c r="M239" t="s">
        <v>26408</v>
      </c>
      <c r="N239" t="s">
        <v>136</v>
      </c>
      <c r="O239" t="s">
        <v>3850</v>
      </c>
      <c r="P239">
        <v>1174</v>
      </c>
      <c r="Q239">
        <f>(P239/40)+45</f>
        <v>74.349999999999994</v>
      </c>
      <c r="R239" s="34">
        <f t="shared" si="49"/>
        <v>1.2391666666666665</v>
      </c>
      <c r="S239" s="35">
        <v>45750</v>
      </c>
      <c r="U239">
        <v>75</v>
      </c>
      <c r="V239">
        <v>88050</v>
      </c>
      <c r="W239" t="s">
        <v>65</v>
      </c>
      <c r="X239" t="s">
        <v>962</v>
      </c>
      <c r="Y239">
        <v>0</v>
      </c>
      <c r="Z239">
        <v>88000</v>
      </c>
      <c r="AA239">
        <v>50</v>
      </c>
      <c r="AB239">
        <v>0</v>
      </c>
      <c r="AC239">
        <v>0</v>
      </c>
      <c r="AD239">
        <v>0</v>
      </c>
      <c r="AG239">
        <v>0</v>
      </c>
      <c r="AP239" t="s">
        <v>963</v>
      </c>
      <c r="AQ239" t="s">
        <v>275</v>
      </c>
      <c r="AR239" t="s">
        <v>21306</v>
      </c>
      <c r="AT239">
        <v>0</v>
      </c>
      <c r="AU239">
        <v>0</v>
      </c>
      <c r="AV239">
        <v>0</v>
      </c>
      <c r="AW239">
        <v>0</v>
      </c>
      <c r="AX239">
        <v>0</v>
      </c>
      <c r="AY239">
        <v>0</v>
      </c>
      <c r="BC239" t="s">
        <v>63</v>
      </c>
      <c r="BD239" t="s">
        <v>4533</v>
      </c>
      <c r="BE239">
        <v>0</v>
      </c>
      <c r="BG239" t="s">
        <v>275</v>
      </c>
      <c r="BJ239" t="s">
        <v>964</v>
      </c>
    </row>
    <row r="240" spans="1:62" x14ac:dyDescent="0.35">
      <c r="A240" t="s">
        <v>965</v>
      </c>
      <c r="B240">
        <v>10000</v>
      </c>
      <c r="C240">
        <v>20000</v>
      </c>
      <c r="D240">
        <v>45751</v>
      </c>
      <c r="E240" t="s">
        <v>59</v>
      </c>
      <c r="F240" t="s">
        <v>966</v>
      </c>
      <c r="G240" t="s">
        <v>967</v>
      </c>
      <c r="I240">
        <v>2</v>
      </c>
      <c r="J240" t="s">
        <v>183</v>
      </c>
      <c r="K240">
        <v>100</v>
      </c>
      <c r="L240" t="s">
        <v>6052</v>
      </c>
      <c r="M240" t="s">
        <v>26409</v>
      </c>
      <c r="N240" t="s">
        <v>281</v>
      </c>
      <c r="O240" t="s">
        <v>3851</v>
      </c>
      <c r="P240">
        <v>400</v>
      </c>
      <c r="S240" s="35">
        <v>45750</v>
      </c>
      <c r="U240">
        <v>3</v>
      </c>
      <c r="V240">
        <v>1200</v>
      </c>
      <c r="W240" t="s">
        <v>65</v>
      </c>
      <c r="X240" t="s">
        <v>968</v>
      </c>
      <c r="Y240">
        <v>0</v>
      </c>
      <c r="Z240">
        <v>1000</v>
      </c>
      <c r="AA240">
        <v>200</v>
      </c>
      <c r="AB240">
        <v>0</v>
      </c>
      <c r="AC240">
        <v>0</v>
      </c>
      <c r="AD240">
        <v>0</v>
      </c>
      <c r="AG240">
        <v>0</v>
      </c>
      <c r="AP240" t="s">
        <v>969</v>
      </c>
      <c r="AQ240" t="s">
        <v>792</v>
      </c>
      <c r="AR240" t="s">
        <v>23292</v>
      </c>
      <c r="AT240">
        <v>0</v>
      </c>
      <c r="AU240">
        <v>0</v>
      </c>
      <c r="AV240">
        <v>0</v>
      </c>
      <c r="AW240">
        <v>0</v>
      </c>
      <c r="AX240">
        <v>0</v>
      </c>
      <c r="AY240">
        <v>0</v>
      </c>
      <c r="BC240" t="s">
        <v>63</v>
      </c>
      <c r="BD240" t="s">
        <v>4534</v>
      </c>
      <c r="BE240">
        <v>0</v>
      </c>
      <c r="BG240" t="s">
        <v>792</v>
      </c>
      <c r="BJ240" t="s">
        <v>970</v>
      </c>
    </row>
    <row r="241" spans="1:62" x14ac:dyDescent="0.35">
      <c r="A241" t="s">
        <v>971</v>
      </c>
      <c r="B241">
        <v>10000</v>
      </c>
      <c r="C241">
        <v>10000</v>
      </c>
      <c r="D241">
        <v>45750</v>
      </c>
      <c r="E241" t="s">
        <v>59</v>
      </c>
      <c r="F241" t="s">
        <v>972</v>
      </c>
      <c r="G241" t="s">
        <v>570</v>
      </c>
      <c r="I241">
        <v>1</v>
      </c>
      <c r="J241" t="s">
        <v>183</v>
      </c>
      <c r="K241">
        <v>46</v>
      </c>
      <c r="L241" t="s">
        <v>6049</v>
      </c>
      <c r="M241" t="s">
        <v>26405</v>
      </c>
      <c r="N241" t="s">
        <v>231</v>
      </c>
      <c r="O241" t="s">
        <v>3809</v>
      </c>
      <c r="P241">
        <v>373</v>
      </c>
      <c r="Q241">
        <f t="shared" ref="Q241:Q245" si="50">(P241/40)+45</f>
        <v>54.325000000000003</v>
      </c>
      <c r="R241" s="34">
        <f t="shared" ref="R241:R245" si="51">Q241/60</f>
        <v>0.90541666666666676</v>
      </c>
      <c r="S241" s="35">
        <v>45750</v>
      </c>
      <c r="U241">
        <v>4</v>
      </c>
      <c r="V241">
        <v>1492</v>
      </c>
      <c r="W241" t="s">
        <v>65</v>
      </c>
      <c r="X241">
        <v>113275270001</v>
      </c>
      <c r="Y241">
        <v>0</v>
      </c>
      <c r="Z241">
        <v>1490</v>
      </c>
      <c r="AA241">
        <v>2</v>
      </c>
      <c r="AB241">
        <v>0</v>
      </c>
      <c r="AC241">
        <v>0</v>
      </c>
      <c r="AD241">
        <v>0</v>
      </c>
      <c r="AG241">
        <v>0</v>
      </c>
      <c r="AP241">
        <v>11327527</v>
      </c>
      <c r="AQ241" t="s">
        <v>571</v>
      </c>
      <c r="AR241" t="s">
        <v>14937</v>
      </c>
      <c r="AT241">
        <v>0</v>
      </c>
      <c r="AU241">
        <v>0</v>
      </c>
      <c r="AV241">
        <v>0</v>
      </c>
      <c r="AW241">
        <v>0</v>
      </c>
      <c r="AX241">
        <v>0</v>
      </c>
      <c r="AY241">
        <v>0</v>
      </c>
      <c r="BC241" t="s">
        <v>63</v>
      </c>
      <c r="BD241" t="s">
        <v>4535</v>
      </c>
      <c r="BE241">
        <v>0</v>
      </c>
      <c r="BG241" t="s">
        <v>571</v>
      </c>
      <c r="BJ241" t="s">
        <v>974</v>
      </c>
    </row>
    <row r="242" spans="1:62" x14ac:dyDescent="0.35">
      <c r="A242" t="s">
        <v>975</v>
      </c>
      <c r="B242">
        <v>10000</v>
      </c>
      <c r="C242">
        <v>10000</v>
      </c>
      <c r="D242">
        <v>45750</v>
      </c>
      <c r="E242" t="s">
        <v>59</v>
      </c>
      <c r="F242" t="s">
        <v>972</v>
      </c>
      <c r="G242" t="s">
        <v>570</v>
      </c>
      <c r="I242">
        <v>1</v>
      </c>
      <c r="J242" t="s">
        <v>183</v>
      </c>
      <c r="K242">
        <v>46</v>
      </c>
      <c r="L242" t="s">
        <v>6049</v>
      </c>
      <c r="M242" t="s">
        <v>26405</v>
      </c>
      <c r="N242" t="s">
        <v>231</v>
      </c>
      <c r="O242" t="s">
        <v>3809</v>
      </c>
      <c r="P242">
        <v>373</v>
      </c>
      <c r="Q242">
        <f t="shared" si="50"/>
        <v>54.325000000000003</v>
      </c>
      <c r="R242" s="34">
        <f t="shared" si="51"/>
        <v>0.90541666666666676</v>
      </c>
      <c r="S242" s="35">
        <v>45750</v>
      </c>
      <c r="U242">
        <v>4</v>
      </c>
      <c r="V242">
        <v>1492</v>
      </c>
      <c r="W242" t="s">
        <v>65</v>
      </c>
      <c r="X242">
        <v>113275270001</v>
      </c>
      <c r="Y242">
        <v>0</v>
      </c>
      <c r="Z242">
        <v>1490</v>
      </c>
      <c r="AA242">
        <v>2</v>
      </c>
      <c r="AB242">
        <v>0</v>
      </c>
      <c r="AC242">
        <v>0</v>
      </c>
      <c r="AD242">
        <v>0</v>
      </c>
      <c r="AG242">
        <v>0</v>
      </c>
      <c r="AP242">
        <v>11327527</v>
      </c>
      <c r="AQ242" t="s">
        <v>571</v>
      </c>
      <c r="AR242" t="s">
        <v>14937</v>
      </c>
      <c r="AT242">
        <v>0</v>
      </c>
      <c r="AU242">
        <v>0</v>
      </c>
      <c r="AV242">
        <v>0</v>
      </c>
      <c r="AW242">
        <v>0</v>
      </c>
      <c r="AX242">
        <v>0</v>
      </c>
      <c r="AY242">
        <v>0</v>
      </c>
      <c r="BC242" t="s">
        <v>63</v>
      </c>
      <c r="BD242" t="s">
        <v>4536</v>
      </c>
      <c r="BE242">
        <v>0</v>
      </c>
      <c r="BG242" t="s">
        <v>571</v>
      </c>
      <c r="BJ242" t="s">
        <v>976</v>
      </c>
    </row>
    <row r="243" spans="1:62" x14ac:dyDescent="0.35">
      <c r="A243" t="s">
        <v>977</v>
      </c>
      <c r="B243">
        <v>10000</v>
      </c>
      <c r="C243">
        <v>30000</v>
      </c>
      <c r="D243">
        <v>45751</v>
      </c>
      <c r="E243" t="s">
        <v>59</v>
      </c>
      <c r="F243" t="s">
        <v>978</v>
      </c>
      <c r="G243" t="s">
        <v>570</v>
      </c>
      <c r="I243">
        <v>1</v>
      </c>
      <c r="J243" t="s">
        <v>183</v>
      </c>
      <c r="K243">
        <v>46</v>
      </c>
      <c r="L243" t="s">
        <v>6049</v>
      </c>
      <c r="M243" t="s">
        <v>26405</v>
      </c>
      <c r="N243" t="s">
        <v>231</v>
      </c>
      <c r="O243" t="s">
        <v>3809</v>
      </c>
      <c r="P243">
        <v>830</v>
      </c>
      <c r="Q243">
        <f t="shared" si="50"/>
        <v>65.75</v>
      </c>
      <c r="R243" s="34">
        <f t="shared" si="51"/>
        <v>1.0958333333333334</v>
      </c>
      <c r="S243" s="35">
        <v>45750</v>
      </c>
      <c r="U243">
        <v>2</v>
      </c>
      <c r="V243">
        <v>1660</v>
      </c>
      <c r="W243" t="s">
        <v>65</v>
      </c>
      <c r="X243">
        <v>112886950001</v>
      </c>
      <c r="Y243">
        <v>0</v>
      </c>
      <c r="Z243">
        <v>1660</v>
      </c>
      <c r="AA243">
        <v>0</v>
      </c>
      <c r="AB243">
        <v>0</v>
      </c>
      <c r="AC243">
        <v>0</v>
      </c>
      <c r="AD243">
        <v>0</v>
      </c>
      <c r="AG243">
        <v>0</v>
      </c>
      <c r="AP243">
        <v>11288695</v>
      </c>
      <c r="AQ243" t="s">
        <v>571</v>
      </c>
      <c r="AR243" t="s">
        <v>14937</v>
      </c>
      <c r="AT243">
        <v>0</v>
      </c>
      <c r="AU243">
        <v>0</v>
      </c>
      <c r="AV243">
        <v>0</v>
      </c>
      <c r="AW243">
        <v>0</v>
      </c>
      <c r="AX243">
        <v>0</v>
      </c>
      <c r="AY243">
        <v>0</v>
      </c>
      <c r="BC243" t="s">
        <v>63</v>
      </c>
      <c r="BD243" t="s">
        <v>4537</v>
      </c>
      <c r="BE243">
        <v>0</v>
      </c>
      <c r="BG243" t="s">
        <v>571</v>
      </c>
      <c r="BJ243" t="s">
        <v>980</v>
      </c>
    </row>
    <row r="244" spans="1:62" x14ac:dyDescent="0.35">
      <c r="A244" t="s">
        <v>981</v>
      </c>
      <c r="B244">
        <v>10000</v>
      </c>
      <c r="C244">
        <v>10000</v>
      </c>
      <c r="D244">
        <v>45750</v>
      </c>
      <c r="E244" t="s">
        <v>59</v>
      </c>
      <c r="F244" t="s">
        <v>725</v>
      </c>
      <c r="G244" t="s">
        <v>570</v>
      </c>
      <c r="I244">
        <v>1</v>
      </c>
      <c r="J244" t="s">
        <v>183</v>
      </c>
      <c r="K244">
        <v>46</v>
      </c>
      <c r="L244" t="s">
        <v>6049</v>
      </c>
      <c r="M244" t="s">
        <v>26405</v>
      </c>
      <c r="N244" t="s">
        <v>231</v>
      </c>
      <c r="O244" t="s">
        <v>3809</v>
      </c>
      <c r="P244">
        <v>1660</v>
      </c>
      <c r="Q244">
        <f t="shared" si="50"/>
        <v>86.5</v>
      </c>
      <c r="R244" s="34">
        <f t="shared" si="51"/>
        <v>1.4416666666666667</v>
      </c>
      <c r="S244" s="35">
        <v>45750</v>
      </c>
      <c r="U244">
        <v>2</v>
      </c>
      <c r="V244">
        <v>3320</v>
      </c>
      <c r="W244" t="s">
        <v>65</v>
      </c>
      <c r="X244">
        <v>112886950001</v>
      </c>
      <c r="Y244">
        <v>0</v>
      </c>
      <c r="Z244">
        <v>3320</v>
      </c>
      <c r="AA244">
        <v>0</v>
      </c>
      <c r="AB244">
        <v>0</v>
      </c>
      <c r="AC244">
        <v>0</v>
      </c>
      <c r="AD244">
        <v>0</v>
      </c>
      <c r="AG244">
        <v>0</v>
      </c>
      <c r="AP244">
        <v>11288695</v>
      </c>
      <c r="AQ244" t="s">
        <v>571</v>
      </c>
      <c r="AR244" t="s">
        <v>14937</v>
      </c>
      <c r="AT244">
        <v>0</v>
      </c>
      <c r="AU244">
        <v>0</v>
      </c>
      <c r="AV244">
        <v>0</v>
      </c>
      <c r="AW244">
        <v>0</v>
      </c>
      <c r="AX244">
        <v>0</v>
      </c>
      <c r="AY244">
        <v>0</v>
      </c>
      <c r="BC244" t="s">
        <v>63</v>
      </c>
      <c r="BD244" t="s">
        <v>4538</v>
      </c>
      <c r="BE244">
        <v>0</v>
      </c>
      <c r="BG244" t="s">
        <v>571</v>
      </c>
      <c r="BJ244" t="s">
        <v>982</v>
      </c>
    </row>
    <row r="245" spans="1:62" x14ac:dyDescent="0.35">
      <c r="A245" t="s">
        <v>981</v>
      </c>
      <c r="B245">
        <v>20000</v>
      </c>
      <c r="C245">
        <v>10000</v>
      </c>
      <c r="D245">
        <v>45750</v>
      </c>
      <c r="E245" t="s">
        <v>59</v>
      </c>
      <c r="F245" t="s">
        <v>725</v>
      </c>
      <c r="G245" t="s">
        <v>570</v>
      </c>
      <c r="I245">
        <v>1</v>
      </c>
      <c r="J245" t="s">
        <v>183</v>
      </c>
      <c r="K245">
        <v>46</v>
      </c>
      <c r="L245" t="s">
        <v>6049</v>
      </c>
      <c r="M245" t="s">
        <v>26405</v>
      </c>
      <c r="N245" t="s">
        <v>231</v>
      </c>
      <c r="O245" t="s">
        <v>3809</v>
      </c>
      <c r="P245">
        <v>1660</v>
      </c>
      <c r="Q245">
        <f t="shared" si="50"/>
        <v>86.5</v>
      </c>
      <c r="R245" s="34">
        <f t="shared" si="51"/>
        <v>1.4416666666666667</v>
      </c>
      <c r="S245" s="35">
        <v>45750</v>
      </c>
      <c r="U245">
        <v>2</v>
      </c>
      <c r="V245">
        <v>3320</v>
      </c>
      <c r="W245" t="s">
        <v>65</v>
      </c>
      <c r="X245">
        <v>112886950001</v>
      </c>
      <c r="Y245">
        <v>0</v>
      </c>
      <c r="Z245">
        <v>3320</v>
      </c>
      <c r="AA245">
        <v>0</v>
      </c>
      <c r="AB245">
        <v>0</v>
      </c>
      <c r="AC245">
        <v>0</v>
      </c>
      <c r="AD245">
        <v>0</v>
      </c>
      <c r="AG245">
        <v>0</v>
      </c>
      <c r="AP245">
        <v>11288695</v>
      </c>
      <c r="AQ245" t="s">
        <v>571</v>
      </c>
      <c r="AR245" t="s">
        <v>14937</v>
      </c>
      <c r="AT245">
        <v>0</v>
      </c>
      <c r="AU245">
        <v>0</v>
      </c>
      <c r="AV245">
        <v>0</v>
      </c>
      <c r="AW245">
        <v>0</v>
      </c>
      <c r="AX245">
        <v>0</v>
      </c>
      <c r="AY245">
        <v>0</v>
      </c>
      <c r="BC245" t="s">
        <v>63</v>
      </c>
      <c r="BD245" t="s">
        <v>4538</v>
      </c>
      <c r="BE245">
        <v>0</v>
      </c>
      <c r="BG245" t="s">
        <v>571</v>
      </c>
      <c r="BJ245" t="s">
        <v>982</v>
      </c>
    </row>
    <row r="246" spans="1:62" x14ac:dyDescent="0.35">
      <c r="A246" t="s">
        <v>983</v>
      </c>
      <c r="B246">
        <v>10000</v>
      </c>
      <c r="C246">
        <v>10000</v>
      </c>
      <c r="D246">
        <v>45758</v>
      </c>
      <c r="E246" t="s">
        <v>59</v>
      </c>
      <c r="F246" t="s">
        <v>898</v>
      </c>
      <c r="G246" t="s">
        <v>875</v>
      </c>
      <c r="I246">
        <v>1</v>
      </c>
      <c r="J246" t="s">
        <v>183</v>
      </c>
      <c r="K246">
        <v>79</v>
      </c>
      <c r="L246" t="s">
        <v>6076</v>
      </c>
      <c r="M246" t="s">
        <v>26406</v>
      </c>
      <c r="N246" t="s">
        <v>92</v>
      </c>
      <c r="O246" t="s">
        <v>3828</v>
      </c>
      <c r="P246">
        <v>4108</v>
      </c>
      <c r="Q246">
        <f t="shared" ref="Q246:Q247" si="52">(P246/20)+30</f>
        <v>235.4</v>
      </c>
      <c r="R246" s="34">
        <f t="shared" ref="R246:R247" si="53">Q246/60</f>
        <v>3.9233333333333333</v>
      </c>
      <c r="S246" s="35">
        <v>45750</v>
      </c>
      <c r="U246">
        <v>28</v>
      </c>
      <c r="V246">
        <v>115024</v>
      </c>
      <c r="W246" t="s">
        <v>65</v>
      </c>
      <c r="X246" t="s">
        <v>899</v>
      </c>
      <c r="Y246">
        <v>0</v>
      </c>
      <c r="Z246">
        <v>100000</v>
      </c>
      <c r="AA246">
        <v>15024</v>
      </c>
      <c r="AB246">
        <v>0</v>
      </c>
      <c r="AC246">
        <v>0</v>
      </c>
      <c r="AD246">
        <v>0</v>
      </c>
      <c r="AG246">
        <v>0</v>
      </c>
      <c r="AP246" t="s">
        <v>900</v>
      </c>
      <c r="AQ246" t="s">
        <v>108</v>
      </c>
      <c r="AR246" t="s">
        <v>13404</v>
      </c>
      <c r="AT246">
        <v>0</v>
      </c>
      <c r="AU246">
        <v>0</v>
      </c>
      <c r="AV246">
        <v>0</v>
      </c>
      <c r="AW246">
        <v>0</v>
      </c>
      <c r="AX246">
        <v>0</v>
      </c>
      <c r="AY246">
        <v>0</v>
      </c>
      <c r="BC246" t="s">
        <v>63</v>
      </c>
      <c r="BD246" t="s">
        <v>4539</v>
      </c>
      <c r="BE246">
        <v>0</v>
      </c>
      <c r="BG246" t="s">
        <v>108</v>
      </c>
      <c r="BJ246" t="s">
        <v>984</v>
      </c>
    </row>
    <row r="247" spans="1:62" x14ac:dyDescent="0.35">
      <c r="A247" t="s">
        <v>3388</v>
      </c>
      <c r="B247">
        <v>10000</v>
      </c>
      <c r="C247">
        <v>20000</v>
      </c>
      <c r="D247">
        <v>45770</v>
      </c>
      <c r="E247" t="s">
        <v>59</v>
      </c>
      <c r="F247" t="s">
        <v>3389</v>
      </c>
      <c r="G247">
        <v>1062058024</v>
      </c>
      <c r="I247">
        <v>1</v>
      </c>
      <c r="J247" t="s">
        <v>183</v>
      </c>
      <c r="K247">
        <v>79</v>
      </c>
      <c r="L247" t="s">
        <v>6076</v>
      </c>
      <c r="M247" t="s">
        <v>26406</v>
      </c>
      <c r="N247" t="s">
        <v>92</v>
      </c>
      <c r="O247" t="s">
        <v>3828</v>
      </c>
      <c r="P247">
        <v>879</v>
      </c>
      <c r="Q247">
        <f t="shared" si="52"/>
        <v>73.95</v>
      </c>
      <c r="R247" s="34">
        <f t="shared" si="53"/>
        <v>1.2325000000000002</v>
      </c>
      <c r="S247" s="35">
        <v>45750</v>
      </c>
      <c r="U247">
        <v>264</v>
      </c>
      <c r="V247">
        <v>232056</v>
      </c>
      <c r="W247" t="s">
        <v>65</v>
      </c>
      <c r="X247" t="s">
        <v>3390</v>
      </c>
      <c r="Y247">
        <v>0</v>
      </c>
      <c r="Z247">
        <v>200000</v>
      </c>
      <c r="AA247">
        <v>32056</v>
      </c>
      <c r="AB247">
        <v>0</v>
      </c>
      <c r="AC247">
        <v>0</v>
      </c>
      <c r="AD247">
        <v>0</v>
      </c>
      <c r="AG247">
        <v>0</v>
      </c>
      <c r="AP247" t="s">
        <v>3391</v>
      </c>
      <c r="AQ247" t="s">
        <v>108</v>
      </c>
      <c r="AR247" t="s">
        <v>13404</v>
      </c>
      <c r="AT247">
        <v>0</v>
      </c>
      <c r="AU247">
        <v>0</v>
      </c>
      <c r="AV247">
        <v>0</v>
      </c>
      <c r="AW247">
        <v>0</v>
      </c>
      <c r="AX247">
        <v>0</v>
      </c>
      <c r="AY247">
        <v>0</v>
      </c>
      <c r="BC247" t="s">
        <v>63</v>
      </c>
      <c r="BD247" t="s">
        <v>4540</v>
      </c>
      <c r="BE247">
        <v>0</v>
      </c>
      <c r="BG247" t="s">
        <v>108</v>
      </c>
      <c r="BJ247" t="s">
        <v>3392</v>
      </c>
    </row>
    <row r="248" spans="1:62" x14ac:dyDescent="0.35">
      <c r="A248" t="s">
        <v>3388</v>
      </c>
      <c r="B248">
        <v>10000</v>
      </c>
      <c r="C248">
        <v>30000</v>
      </c>
      <c r="D248">
        <v>45770</v>
      </c>
      <c r="E248" t="s">
        <v>59</v>
      </c>
      <c r="F248" t="s">
        <v>3389</v>
      </c>
      <c r="G248">
        <v>1062058024</v>
      </c>
      <c r="I248">
        <v>2</v>
      </c>
      <c r="J248" t="s">
        <v>183</v>
      </c>
      <c r="K248">
        <v>77</v>
      </c>
      <c r="L248" t="s">
        <v>6043</v>
      </c>
      <c r="M248" t="s">
        <v>26407</v>
      </c>
      <c r="N248" t="s">
        <v>192</v>
      </c>
      <c r="O248" t="s">
        <v>3848</v>
      </c>
      <c r="P248">
        <v>2884</v>
      </c>
      <c r="Q248">
        <f>(P248/60)+30</f>
        <v>78.066666666666663</v>
      </c>
      <c r="R248" s="34">
        <f>Q248/60</f>
        <v>1.3011111111111111</v>
      </c>
      <c r="S248" s="35">
        <v>45750</v>
      </c>
      <c r="U248">
        <v>77</v>
      </c>
      <c r="V248">
        <v>222068</v>
      </c>
      <c r="W248" t="s">
        <v>65</v>
      </c>
      <c r="X248" t="s">
        <v>3390</v>
      </c>
      <c r="Y248">
        <v>0</v>
      </c>
      <c r="Z248">
        <v>200000</v>
      </c>
      <c r="AA248">
        <v>22068</v>
      </c>
      <c r="AB248">
        <v>0</v>
      </c>
      <c r="AC248">
        <v>0</v>
      </c>
      <c r="AD248">
        <v>0</v>
      </c>
      <c r="AG248">
        <v>0</v>
      </c>
      <c r="AP248" t="s">
        <v>3391</v>
      </c>
      <c r="AQ248" t="s">
        <v>108</v>
      </c>
      <c r="AR248" t="s">
        <v>13404</v>
      </c>
      <c r="AT248">
        <v>0</v>
      </c>
      <c r="AU248">
        <v>0</v>
      </c>
      <c r="AV248">
        <v>0</v>
      </c>
      <c r="AW248">
        <v>0</v>
      </c>
      <c r="AX248">
        <v>0</v>
      </c>
      <c r="AY248">
        <v>0</v>
      </c>
      <c r="BC248" t="s">
        <v>63</v>
      </c>
      <c r="BD248" t="s">
        <v>4540</v>
      </c>
      <c r="BE248">
        <v>0</v>
      </c>
      <c r="BG248" t="s">
        <v>108</v>
      </c>
      <c r="BJ248" t="s">
        <v>3392</v>
      </c>
    </row>
    <row r="249" spans="1:62" x14ac:dyDescent="0.35">
      <c r="A249" t="s">
        <v>985</v>
      </c>
      <c r="B249">
        <v>10000</v>
      </c>
      <c r="C249">
        <v>10000</v>
      </c>
      <c r="D249">
        <v>45754</v>
      </c>
      <c r="E249" t="s">
        <v>116</v>
      </c>
      <c r="F249" t="s">
        <v>986</v>
      </c>
      <c r="G249" t="s">
        <v>987</v>
      </c>
      <c r="I249">
        <v>1</v>
      </c>
      <c r="J249" t="s">
        <v>183</v>
      </c>
      <c r="K249">
        <v>88</v>
      </c>
      <c r="L249" t="s">
        <v>6058</v>
      </c>
      <c r="M249" t="s">
        <v>26406</v>
      </c>
      <c r="N249" t="s">
        <v>144</v>
      </c>
      <c r="O249" t="s">
        <v>3855</v>
      </c>
      <c r="P249">
        <v>2500</v>
      </c>
      <c r="S249" s="35">
        <v>45750</v>
      </c>
      <c r="U249">
        <v>1</v>
      </c>
      <c r="V249">
        <v>2500</v>
      </c>
      <c r="W249" t="s">
        <v>65</v>
      </c>
      <c r="X249" t="s">
        <v>988</v>
      </c>
      <c r="Y249">
        <v>0</v>
      </c>
      <c r="Z249">
        <v>2000</v>
      </c>
      <c r="AA249">
        <v>500</v>
      </c>
      <c r="AB249">
        <v>0</v>
      </c>
      <c r="AC249">
        <v>0</v>
      </c>
      <c r="AD249">
        <v>0</v>
      </c>
      <c r="AG249">
        <v>0</v>
      </c>
      <c r="AP249" t="s">
        <v>989</v>
      </c>
      <c r="AQ249" t="s">
        <v>147</v>
      </c>
      <c r="AR249" t="s">
        <v>12644</v>
      </c>
      <c r="AT249">
        <v>0</v>
      </c>
      <c r="AU249">
        <v>0</v>
      </c>
      <c r="AV249">
        <v>0</v>
      </c>
      <c r="AW249">
        <v>0</v>
      </c>
      <c r="AX249">
        <v>0</v>
      </c>
      <c r="AY249">
        <v>0</v>
      </c>
      <c r="BC249" t="s">
        <v>63</v>
      </c>
      <c r="BD249" t="s">
        <v>4541</v>
      </c>
      <c r="BE249">
        <v>0</v>
      </c>
      <c r="BG249" t="s">
        <v>147</v>
      </c>
      <c r="BJ249" t="s">
        <v>990</v>
      </c>
    </row>
    <row r="250" spans="1:62" x14ac:dyDescent="0.35">
      <c r="A250" t="s">
        <v>1153</v>
      </c>
      <c r="B250">
        <v>10000</v>
      </c>
      <c r="C250">
        <v>10000</v>
      </c>
      <c r="D250">
        <v>45750</v>
      </c>
      <c r="E250" t="s">
        <v>59</v>
      </c>
      <c r="F250" t="s">
        <v>1006</v>
      </c>
      <c r="G250" t="s">
        <v>998</v>
      </c>
      <c r="I250">
        <v>1</v>
      </c>
      <c r="J250" t="s">
        <v>183</v>
      </c>
      <c r="K250">
        <v>65</v>
      </c>
      <c r="L250" t="s">
        <v>6054</v>
      </c>
      <c r="M250" t="s">
        <v>26408</v>
      </c>
      <c r="N250" t="s">
        <v>340</v>
      </c>
      <c r="O250" t="s">
        <v>3854</v>
      </c>
      <c r="P250">
        <v>334</v>
      </c>
      <c r="Q250">
        <f t="shared" ref="Q250:Q257" si="54">(P250/40)+45</f>
        <v>53.35</v>
      </c>
      <c r="R250" s="34">
        <f t="shared" ref="R250:R257" si="55">Q250/60</f>
        <v>0.88916666666666666</v>
      </c>
      <c r="S250" s="35">
        <v>45750</v>
      </c>
      <c r="U250">
        <v>3</v>
      </c>
      <c r="V250">
        <v>1002</v>
      </c>
      <c r="W250" t="s">
        <v>65</v>
      </c>
      <c r="X250" t="s">
        <v>1007</v>
      </c>
      <c r="Y250">
        <v>0</v>
      </c>
      <c r="Z250">
        <v>1000</v>
      </c>
      <c r="AA250">
        <v>2</v>
      </c>
      <c r="AB250">
        <v>0</v>
      </c>
      <c r="AC250">
        <v>0</v>
      </c>
      <c r="AD250">
        <v>0</v>
      </c>
      <c r="AG250">
        <v>0</v>
      </c>
      <c r="AP250" t="s">
        <v>1008</v>
      </c>
      <c r="AQ250" t="s">
        <v>225</v>
      </c>
      <c r="AR250" t="s">
        <v>23604</v>
      </c>
      <c r="AT250">
        <v>0</v>
      </c>
      <c r="AU250">
        <v>0</v>
      </c>
      <c r="AV250">
        <v>0</v>
      </c>
      <c r="AW250">
        <v>0</v>
      </c>
      <c r="AX250">
        <v>0</v>
      </c>
      <c r="AY250">
        <v>0</v>
      </c>
      <c r="BC250" t="s">
        <v>63</v>
      </c>
      <c r="BD250" t="s">
        <v>1154</v>
      </c>
      <c r="BE250">
        <v>0</v>
      </c>
      <c r="BG250" t="s">
        <v>225</v>
      </c>
      <c r="BJ250" t="s">
        <v>995</v>
      </c>
    </row>
    <row r="251" spans="1:62" x14ac:dyDescent="0.35">
      <c r="A251" t="s">
        <v>991</v>
      </c>
      <c r="B251">
        <v>10000</v>
      </c>
      <c r="C251">
        <v>10000</v>
      </c>
      <c r="D251">
        <v>45750</v>
      </c>
      <c r="E251" t="s">
        <v>59</v>
      </c>
      <c r="F251" t="s">
        <v>992</v>
      </c>
      <c r="G251" t="s">
        <v>719</v>
      </c>
      <c r="I251">
        <v>1</v>
      </c>
      <c r="J251" t="s">
        <v>183</v>
      </c>
      <c r="K251">
        <v>65</v>
      </c>
      <c r="L251" t="s">
        <v>6054</v>
      </c>
      <c r="M251" t="s">
        <v>26408</v>
      </c>
      <c r="N251" t="s">
        <v>340</v>
      </c>
      <c r="O251" t="s">
        <v>3854</v>
      </c>
      <c r="P251">
        <v>232</v>
      </c>
      <c r="Q251">
        <f t="shared" si="54"/>
        <v>50.8</v>
      </c>
      <c r="R251" s="34">
        <f t="shared" si="55"/>
        <v>0.84666666666666657</v>
      </c>
      <c r="S251" s="35">
        <v>45750</v>
      </c>
      <c r="U251">
        <v>13</v>
      </c>
      <c r="V251">
        <v>3016</v>
      </c>
      <c r="W251" t="s">
        <v>65</v>
      </c>
      <c r="X251" t="s">
        <v>993</v>
      </c>
      <c r="Y251">
        <v>0</v>
      </c>
      <c r="Z251">
        <v>3000</v>
      </c>
      <c r="AA251">
        <v>16</v>
      </c>
      <c r="AB251">
        <v>0</v>
      </c>
      <c r="AC251">
        <v>0</v>
      </c>
      <c r="AD251">
        <v>0</v>
      </c>
      <c r="AG251">
        <v>0</v>
      </c>
      <c r="AP251" t="s">
        <v>994</v>
      </c>
      <c r="AQ251" t="s">
        <v>225</v>
      </c>
      <c r="AR251" t="s">
        <v>23604</v>
      </c>
      <c r="AT251">
        <v>0</v>
      </c>
      <c r="AU251">
        <v>0</v>
      </c>
      <c r="AV251">
        <v>0</v>
      </c>
      <c r="AW251">
        <v>0</v>
      </c>
      <c r="AX251">
        <v>0</v>
      </c>
      <c r="AY251">
        <v>0</v>
      </c>
      <c r="BC251" t="s">
        <v>63</v>
      </c>
      <c r="BD251" t="s">
        <v>4542</v>
      </c>
      <c r="BE251">
        <v>0</v>
      </c>
      <c r="BG251" t="s">
        <v>225</v>
      </c>
      <c r="BJ251" t="s">
        <v>995</v>
      </c>
    </row>
    <row r="252" spans="1:62" x14ac:dyDescent="0.35">
      <c r="A252" t="s">
        <v>996</v>
      </c>
      <c r="B252">
        <v>10000</v>
      </c>
      <c r="C252">
        <v>10000</v>
      </c>
      <c r="D252">
        <v>45750</v>
      </c>
      <c r="E252" t="s">
        <v>59</v>
      </c>
      <c r="F252" t="s">
        <v>997</v>
      </c>
      <c r="G252" t="s">
        <v>998</v>
      </c>
      <c r="I252">
        <v>1</v>
      </c>
      <c r="J252" t="s">
        <v>183</v>
      </c>
      <c r="K252">
        <v>65</v>
      </c>
      <c r="L252" t="s">
        <v>6054</v>
      </c>
      <c r="M252" t="s">
        <v>26408</v>
      </c>
      <c r="N252" t="s">
        <v>340</v>
      </c>
      <c r="O252" t="s">
        <v>3854</v>
      </c>
      <c r="P252">
        <v>375</v>
      </c>
      <c r="Q252">
        <f t="shared" si="54"/>
        <v>54.375</v>
      </c>
      <c r="R252" s="34">
        <f t="shared" si="55"/>
        <v>0.90625</v>
      </c>
      <c r="S252" s="35">
        <v>45750</v>
      </c>
      <c r="U252">
        <v>8</v>
      </c>
      <c r="V252">
        <v>3000</v>
      </c>
      <c r="W252" t="s">
        <v>65</v>
      </c>
      <c r="X252" t="s">
        <v>999</v>
      </c>
      <c r="Y252">
        <v>0</v>
      </c>
      <c r="Z252">
        <v>3000</v>
      </c>
      <c r="AA252">
        <v>0</v>
      </c>
      <c r="AB252">
        <v>0</v>
      </c>
      <c r="AC252">
        <v>0</v>
      </c>
      <c r="AD252">
        <v>0</v>
      </c>
      <c r="AG252">
        <v>0</v>
      </c>
      <c r="AP252" t="s">
        <v>1000</v>
      </c>
      <c r="AQ252" t="s">
        <v>225</v>
      </c>
      <c r="AR252" t="s">
        <v>23604</v>
      </c>
      <c r="AT252">
        <v>0</v>
      </c>
      <c r="AU252">
        <v>0</v>
      </c>
      <c r="AV252">
        <v>0</v>
      </c>
      <c r="AW252">
        <v>0</v>
      </c>
      <c r="AX252">
        <v>0</v>
      </c>
      <c r="AY252">
        <v>0</v>
      </c>
      <c r="BC252" t="s">
        <v>63</v>
      </c>
      <c r="BD252" t="s">
        <v>4543</v>
      </c>
      <c r="BE252">
        <v>0</v>
      </c>
      <c r="BG252" t="s">
        <v>225</v>
      </c>
      <c r="BJ252" t="s">
        <v>995</v>
      </c>
    </row>
    <row r="253" spans="1:62" x14ac:dyDescent="0.35">
      <c r="A253" t="s">
        <v>1001</v>
      </c>
      <c r="B253">
        <v>10000</v>
      </c>
      <c r="C253">
        <v>10000</v>
      </c>
      <c r="D253">
        <v>45750</v>
      </c>
      <c r="E253" t="s">
        <v>59</v>
      </c>
      <c r="F253" t="s">
        <v>1002</v>
      </c>
      <c r="G253" t="s">
        <v>719</v>
      </c>
      <c r="I253">
        <v>1</v>
      </c>
      <c r="J253" t="s">
        <v>183</v>
      </c>
      <c r="K253">
        <v>65</v>
      </c>
      <c r="L253" t="s">
        <v>6054</v>
      </c>
      <c r="M253" t="s">
        <v>26408</v>
      </c>
      <c r="N253" t="s">
        <v>340</v>
      </c>
      <c r="O253" t="s">
        <v>3854</v>
      </c>
      <c r="P253">
        <v>157</v>
      </c>
      <c r="Q253">
        <f t="shared" si="54"/>
        <v>48.924999999999997</v>
      </c>
      <c r="R253" s="34">
        <f t="shared" si="55"/>
        <v>0.81541666666666657</v>
      </c>
      <c r="S253" s="35">
        <v>45750</v>
      </c>
      <c r="U253">
        <v>16</v>
      </c>
      <c r="V253">
        <v>2512</v>
      </c>
      <c r="W253" t="s">
        <v>65</v>
      </c>
      <c r="X253" t="s">
        <v>1003</v>
      </c>
      <c r="Y253">
        <v>0</v>
      </c>
      <c r="Z253">
        <v>2500</v>
      </c>
      <c r="AA253">
        <v>12</v>
      </c>
      <c r="AB253">
        <v>0</v>
      </c>
      <c r="AC253">
        <v>0</v>
      </c>
      <c r="AD253">
        <v>0</v>
      </c>
      <c r="AG253">
        <v>0</v>
      </c>
      <c r="AP253" t="s">
        <v>1004</v>
      </c>
      <c r="AQ253" t="s">
        <v>225</v>
      </c>
      <c r="AR253" t="s">
        <v>23604</v>
      </c>
      <c r="AT253">
        <v>0</v>
      </c>
      <c r="AU253">
        <v>0</v>
      </c>
      <c r="AV253">
        <v>0</v>
      </c>
      <c r="AW253">
        <v>0</v>
      </c>
      <c r="AX253">
        <v>0</v>
      </c>
      <c r="AY253">
        <v>0</v>
      </c>
      <c r="BC253" t="s">
        <v>63</v>
      </c>
      <c r="BD253" t="s">
        <v>4544</v>
      </c>
      <c r="BE253">
        <v>0</v>
      </c>
      <c r="BG253" t="s">
        <v>225</v>
      </c>
      <c r="BJ253" t="s">
        <v>995</v>
      </c>
    </row>
    <row r="254" spans="1:62" x14ac:dyDescent="0.35">
      <c r="A254" t="s">
        <v>1005</v>
      </c>
      <c r="B254">
        <v>10000</v>
      </c>
      <c r="C254">
        <v>10000</v>
      </c>
      <c r="D254">
        <v>45750</v>
      </c>
      <c r="E254" t="s">
        <v>59</v>
      </c>
      <c r="F254" t="s">
        <v>1006</v>
      </c>
      <c r="G254" t="s">
        <v>998</v>
      </c>
      <c r="I254">
        <v>1</v>
      </c>
      <c r="J254" t="s">
        <v>183</v>
      </c>
      <c r="K254">
        <v>65</v>
      </c>
      <c r="L254" t="s">
        <v>6054</v>
      </c>
      <c r="M254" t="s">
        <v>26408</v>
      </c>
      <c r="N254" t="s">
        <v>340</v>
      </c>
      <c r="O254" t="s">
        <v>3854</v>
      </c>
      <c r="P254">
        <v>1000</v>
      </c>
      <c r="Q254">
        <f t="shared" si="54"/>
        <v>70</v>
      </c>
      <c r="R254" s="34">
        <f t="shared" si="55"/>
        <v>1.1666666666666667</v>
      </c>
      <c r="S254" s="35">
        <v>45750</v>
      </c>
      <c r="U254">
        <v>3</v>
      </c>
      <c r="V254">
        <v>3000</v>
      </c>
      <c r="W254" t="s">
        <v>65</v>
      </c>
      <c r="X254" t="s">
        <v>1007</v>
      </c>
      <c r="Y254">
        <v>0</v>
      </c>
      <c r="Z254">
        <v>3000</v>
      </c>
      <c r="AA254">
        <v>0</v>
      </c>
      <c r="AB254">
        <v>0</v>
      </c>
      <c r="AC254">
        <v>0</v>
      </c>
      <c r="AD254">
        <v>0</v>
      </c>
      <c r="AG254">
        <v>0</v>
      </c>
      <c r="AP254" t="s">
        <v>1008</v>
      </c>
      <c r="AQ254" t="s">
        <v>225</v>
      </c>
      <c r="AR254" t="s">
        <v>23604</v>
      </c>
      <c r="AT254">
        <v>0</v>
      </c>
      <c r="AU254">
        <v>0</v>
      </c>
      <c r="AV254">
        <v>0</v>
      </c>
      <c r="AW254">
        <v>0</v>
      </c>
      <c r="AX254">
        <v>0</v>
      </c>
      <c r="AY254">
        <v>0</v>
      </c>
      <c r="BC254" t="s">
        <v>63</v>
      </c>
      <c r="BD254" t="s">
        <v>4545</v>
      </c>
      <c r="BE254">
        <v>0</v>
      </c>
      <c r="BG254" t="s">
        <v>225</v>
      </c>
      <c r="BJ254" t="s">
        <v>1009</v>
      </c>
    </row>
    <row r="255" spans="1:62" x14ac:dyDescent="0.35">
      <c r="A255" t="s">
        <v>1010</v>
      </c>
      <c r="B255">
        <v>10000</v>
      </c>
      <c r="C255">
        <v>10000</v>
      </c>
      <c r="D255">
        <v>45750</v>
      </c>
      <c r="E255" t="s">
        <v>59</v>
      </c>
      <c r="F255" t="s">
        <v>992</v>
      </c>
      <c r="G255" t="s">
        <v>719</v>
      </c>
      <c r="I255">
        <v>1</v>
      </c>
      <c r="J255" t="s">
        <v>183</v>
      </c>
      <c r="K255">
        <v>65</v>
      </c>
      <c r="L255" t="s">
        <v>6054</v>
      </c>
      <c r="M255" t="s">
        <v>26408</v>
      </c>
      <c r="N255" t="s">
        <v>340</v>
      </c>
      <c r="O255" t="s">
        <v>3854</v>
      </c>
      <c r="P255">
        <v>693</v>
      </c>
      <c r="Q255">
        <f t="shared" si="54"/>
        <v>62.325000000000003</v>
      </c>
      <c r="R255" s="34">
        <f t="shared" si="55"/>
        <v>1.0387500000000001</v>
      </c>
      <c r="S255" s="35">
        <v>45750</v>
      </c>
      <c r="U255">
        <v>13</v>
      </c>
      <c r="V255">
        <v>9009</v>
      </c>
      <c r="W255" t="s">
        <v>65</v>
      </c>
      <c r="X255" t="s">
        <v>993</v>
      </c>
      <c r="Y255">
        <v>0</v>
      </c>
      <c r="Z255">
        <v>9000</v>
      </c>
      <c r="AA255">
        <v>9</v>
      </c>
      <c r="AB255">
        <v>0</v>
      </c>
      <c r="AC255">
        <v>0</v>
      </c>
      <c r="AD255">
        <v>0</v>
      </c>
      <c r="AG255">
        <v>0</v>
      </c>
      <c r="AP255" t="s">
        <v>994</v>
      </c>
      <c r="AQ255" t="s">
        <v>225</v>
      </c>
      <c r="AR255" t="s">
        <v>23604</v>
      </c>
      <c r="AT255">
        <v>0</v>
      </c>
      <c r="AU255">
        <v>0</v>
      </c>
      <c r="AV255">
        <v>0</v>
      </c>
      <c r="AW255">
        <v>0</v>
      </c>
      <c r="AX255">
        <v>0</v>
      </c>
      <c r="AY255">
        <v>0</v>
      </c>
      <c r="BC255" t="s">
        <v>63</v>
      </c>
      <c r="BD255" t="s">
        <v>4546</v>
      </c>
      <c r="BE255">
        <v>0</v>
      </c>
      <c r="BG255" t="s">
        <v>225</v>
      </c>
      <c r="BJ255" t="s">
        <v>1009</v>
      </c>
    </row>
    <row r="256" spans="1:62" x14ac:dyDescent="0.35">
      <c r="A256" t="s">
        <v>1011</v>
      </c>
      <c r="B256">
        <v>10000</v>
      </c>
      <c r="C256">
        <v>10000</v>
      </c>
      <c r="D256">
        <v>45750</v>
      </c>
      <c r="E256" t="s">
        <v>59</v>
      </c>
      <c r="F256" t="s">
        <v>997</v>
      </c>
      <c r="G256" t="s">
        <v>998</v>
      </c>
      <c r="I256">
        <v>1</v>
      </c>
      <c r="J256" t="s">
        <v>183</v>
      </c>
      <c r="K256">
        <v>65</v>
      </c>
      <c r="L256" t="s">
        <v>6054</v>
      </c>
      <c r="M256" t="s">
        <v>26408</v>
      </c>
      <c r="N256" t="s">
        <v>340</v>
      </c>
      <c r="O256" t="s">
        <v>3854</v>
      </c>
      <c r="P256">
        <v>875</v>
      </c>
      <c r="Q256">
        <f t="shared" si="54"/>
        <v>66.875</v>
      </c>
      <c r="R256" s="34">
        <f t="shared" si="55"/>
        <v>1.1145833333333333</v>
      </c>
      <c r="S256" s="35">
        <v>45750</v>
      </c>
      <c r="U256">
        <v>8</v>
      </c>
      <c r="V256">
        <v>7000</v>
      </c>
      <c r="W256" t="s">
        <v>65</v>
      </c>
      <c r="X256" t="s">
        <v>999</v>
      </c>
      <c r="Y256">
        <v>0</v>
      </c>
      <c r="Z256">
        <v>7000</v>
      </c>
      <c r="AA256">
        <v>0</v>
      </c>
      <c r="AB256">
        <v>0</v>
      </c>
      <c r="AC256">
        <v>0</v>
      </c>
      <c r="AD256">
        <v>0</v>
      </c>
      <c r="AG256">
        <v>0</v>
      </c>
      <c r="AP256" t="s">
        <v>1000</v>
      </c>
      <c r="AQ256" t="s">
        <v>225</v>
      </c>
      <c r="AR256" t="s">
        <v>23604</v>
      </c>
      <c r="AT256">
        <v>0</v>
      </c>
      <c r="AU256">
        <v>0</v>
      </c>
      <c r="AV256">
        <v>0</v>
      </c>
      <c r="AW256">
        <v>0</v>
      </c>
      <c r="AX256">
        <v>0</v>
      </c>
      <c r="AY256">
        <v>0</v>
      </c>
      <c r="BC256" t="s">
        <v>63</v>
      </c>
      <c r="BD256" t="s">
        <v>4547</v>
      </c>
      <c r="BE256">
        <v>0</v>
      </c>
      <c r="BG256" t="s">
        <v>225</v>
      </c>
      <c r="BJ256" t="s">
        <v>1009</v>
      </c>
    </row>
    <row r="257" spans="1:62" x14ac:dyDescent="0.35">
      <c r="A257" t="s">
        <v>1012</v>
      </c>
      <c r="B257">
        <v>10000</v>
      </c>
      <c r="C257">
        <v>10000</v>
      </c>
      <c r="D257">
        <v>45750</v>
      </c>
      <c r="E257" t="s">
        <v>59</v>
      </c>
      <c r="F257" t="s">
        <v>1002</v>
      </c>
      <c r="G257" t="s">
        <v>719</v>
      </c>
      <c r="I257">
        <v>1</v>
      </c>
      <c r="J257" t="s">
        <v>183</v>
      </c>
      <c r="K257">
        <v>65</v>
      </c>
      <c r="L257" t="s">
        <v>6054</v>
      </c>
      <c r="M257" t="s">
        <v>26408</v>
      </c>
      <c r="N257" t="s">
        <v>340</v>
      </c>
      <c r="O257" t="s">
        <v>3854</v>
      </c>
      <c r="P257">
        <v>314</v>
      </c>
      <c r="Q257">
        <f t="shared" si="54"/>
        <v>52.85</v>
      </c>
      <c r="R257" s="34">
        <f t="shared" si="55"/>
        <v>0.88083333333333336</v>
      </c>
      <c r="S257" s="35">
        <v>45750</v>
      </c>
      <c r="U257">
        <v>16</v>
      </c>
      <c r="V257">
        <v>5024</v>
      </c>
      <c r="W257" t="s">
        <v>65</v>
      </c>
      <c r="X257" t="s">
        <v>1003</v>
      </c>
      <c r="Y257">
        <v>0</v>
      </c>
      <c r="Z257">
        <v>5000</v>
      </c>
      <c r="AA257">
        <v>24</v>
      </c>
      <c r="AB257">
        <v>0</v>
      </c>
      <c r="AC257">
        <v>0</v>
      </c>
      <c r="AD257">
        <v>0</v>
      </c>
      <c r="AG257">
        <v>0</v>
      </c>
      <c r="AP257" t="s">
        <v>1004</v>
      </c>
      <c r="AQ257" t="s">
        <v>225</v>
      </c>
      <c r="AR257" t="s">
        <v>23604</v>
      </c>
      <c r="AT257">
        <v>0</v>
      </c>
      <c r="AU257">
        <v>0</v>
      </c>
      <c r="AV257">
        <v>0</v>
      </c>
      <c r="AW257">
        <v>0</v>
      </c>
      <c r="AX257">
        <v>0</v>
      </c>
      <c r="AY257">
        <v>0</v>
      </c>
      <c r="BC257" t="s">
        <v>63</v>
      </c>
      <c r="BD257" t="s">
        <v>4548</v>
      </c>
      <c r="BE257">
        <v>0</v>
      </c>
      <c r="BG257" t="s">
        <v>225</v>
      </c>
      <c r="BJ257" t="s">
        <v>1009</v>
      </c>
    </row>
    <row r="258" spans="1:62" x14ac:dyDescent="0.35">
      <c r="A258" t="s">
        <v>149</v>
      </c>
      <c r="B258">
        <v>10000</v>
      </c>
      <c r="C258">
        <v>30000</v>
      </c>
      <c r="D258">
        <v>45754</v>
      </c>
      <c r="E258" t="s">
        <v>59</v>
      </c>
      <c r="F258" t="s">
        <v>150</v>
      </c>
      <c r="G258" t="s">
        <v>151</v>
      </c>
      <c r="I258">
        <v>2</v>
      </c>
      <c r="J258" t="s">
        <v>183</v>
      </c>
      <c r="K258">
        <v>96</v>
      </c>
      <c r="L258" t="s">
        <v>6060</v>
      </c>
      <c r="M258" t="s">
        <v>26410</v>
      </c>
      <c r="N258" t="s">
        <v>1013</v>
      </c>
      <c r="O258" t="s">
        <v>3861</v>
      </c>
      <c r="P258">
        <v>152250</v>
      </c>
      <c r="S258" s="35">
        <v>45750</v>
      </c>
      <c r="U258">
        <v>6</v>
      </c>
      <c r="V258">
        <v>913500</v>
      </c>
      <c r="W258" t="s">
        <v>65</v>
      </c>
      <c r="X258" t="s">
        <v>154</v>
      </c>
      <c r="Y258">
        <v>0</v>
      </c>
      <c r="Z258">
        <v>949776</v>
      </c>
      <c r="AA258">
        <v>-36276</v>
      </c>
      <c r="AB258">
        <v>0</v>
      </c>
      <c r="AC258">
        <v>0</v>
      </c>
      <c r="AD258">
        <v>0</v>
      </c>
      <c r="AG258">
        <v>0</v>
      </c>
      <c r="AP258" t="s">
        <v>155</v>
      </c>
      <c r="AQ258" t="s">
        <v>68</v>
      </c>
      <c r="AR258" t="s">
        <v>26186</v>
      </c>
      <c r="AT258">
        <v>0</v>
      </c>
      <c r="AU258">
        <v>0</v>
      </c>
      <c r="AV258">
        <v>0</v>
      </c>
      <c r="AW258">
        <v>0</v>
      </c>
      <c r="AX258">
        <v>0</v>
      </c>
      <c r="AY258">
        <v>0</v>
      </c>
      <c r="BC258" t="s">
        <v>63</v>
      </c>
      <c r="BD258" t="s">
        <v>4459</v>
      </c>
      <c r="BE258">
        <v>0</v>
      </c>
      <c r="BG258" t="s">
        <v>68</v>
      </c>
      <c r="BJ258" t="s">
        <v>156</v>
      </c>
    </row>
    <row r="259" spans="1:62" x14ac:dyDescent="0.35">
      <c r="A259" t="s">
        <v>1014</v>
      </c>
      <c r="B259">
        <v>10000</v>
      </c>
      <c r="C259">
        <v>10000</v>
      </c>
      <c r="D259">
        <v>45751</v>
      </c>
      <c r="E259" t="s">
        <v>59</v>
      </c>
      <c r="F259" t="s">
        <v>1015</v>
      </c>
      <c r="G259">
        <v>10620258024</v>
      </c>
      <c r="I259">
        <v>1</v>
      </c>
      <c r="J259" t="s">
        <v>183</v>
      </c>
      <c r="K259">
        <v>79</v>
      </c>
      <c r="L259" t="s">
        <v>6076</v>
      </c>
      <c r="M259" t="s">
        <v>26406</v>
      </c>
      <c r="N259" t="s">
        <v>92</v>
      </c>
      <c r="O259" t="s">
        <v>3828</v>
      </c>
      <c r="P259">
        <v>133</v>
      </c>
      <c r="Q259">
        <f>(P259/20)+30</f>
        <v>36.65</v>
      </c>
      <c r="R259" s="34">
        <f>Q259/60</f>
        <v>0.61083333333333334</v>
      </c>
      <c r="S259" s="35">
        <v>45750</v>
      </c>
      <c r="U259">
        <v>264</v>
      </c>
      <c r="V259">
        <v>35112</v>
      </c>
      <c r="W259" t="s">
        <v>65</v>
      </c>
      <c r="X259" t="s">
        <v>1016</v>
      </c>
      <c r="Y259">
        <v>0</v>
      </c>
      <c r="Z259">
        <v>20000</v>
      </c>
      <c r="AA259">
        <v>15112</v>
      </c>
      <c r="AB259">
        <v>0</v>
      </c>
      <c r="AC259">
        <v>0</v>
      </c>
      <c r="AD259">
        <v>0</v>
      </c>
      <c r="AG259">
        <v>0</v>
      </c>
      <c r="AP259" t="s">
        <v>1017</v>
      </c>
      <c r="AQ259" t="s">
        <v>108</v>
      </c>
      <c r="AR259" t="s">
        <v>13404</v>
      </c>
      <c r="AT259">
        <v>0</v>
      </c>
      <c r="AU259">
        <v>0</v>
      </c>
      <c r="AV259">
        <v>0</v>
      </c>
      <c r="AW259">
        <v>0</v>
      </c>
      <c r="AX259">
        <v>0</v>
      </c>
      <c r="AY259">
        <v>0</v>
      </c>
      <c r="BC259" t="s">
        <v>63</v>
      </c>
      <c r="BD259" t="s">
        <v>4549</v>
      </c>
      <c r="BE259">
        <v>0</v>
      </c>
      <c r="BG259" t="s">
        <v>108</v>
      </c>
      <c r="BJ259" t="s">
        <v>1018</v>
      </c>
    </row>
    <row r="260" spans="1:62" x14ac:dyDescent="0.35">
      <c r="A260" t="s">
        <v>1014</v>
      </c>
      <c r="B260">
        <v>10000</v>
      </c>
      <c r="C260">
        <v>20000</v>
      </c>
      <c r="D260">
        <v>45751</v>
      </c>
      <c r="E260" t="s">
        <v>59</v>
      </c>
      <c r="F260" t="s">
        <v>1015</v>
      </c>
      <c r="G260">
        <v>10620258024</v>
      </c>
      <c r="I260">
        <v>2</v>
      </c>
      <c r="J260" t="s">
        <v>183</v>
      </c>
      <c r="K260">
        <v>77</v>
      </c>
      <c r="L260" t="s">
        <v>6043</v>
      </c>
      <c r="M260" t="s">
        <v>26407</v>
      </c>
      <c r="N260" t="s">
        <v>192</v>
      </c>
      <c r="O260" t="s">
        <v>3848</v>
      </c>
      <c r="P260">
        <v>416</v>
      </c>
      <c r="Q260">
        <f>(P260/60)+30</f>
        <v>36.933333333333337</v>
      </c>
      <c r="R260" s="34">
        <f>Q260/60</f>
        <v>0.61555555555555563</v>
      </c>
      <c r="S260" s="35">
        <v>45750</v>
      </c>
      <c r="U260">
        <v>77</v>
      </c>
      <c r="V260">
        <v>32032</v>
      </c>
      <c r="W260" t="s">
        <v>65</v>
      </c>
      <c r="X260" t="s">
        <v>1016</v>
      </c>
      <c r="Y260">
        <v>0</v>
      </c>
      <c r="Z260">
        <v>20000</v>
      </c>
      <c r="AA260">
        <v>12032</v>
      </c>
      <c r="AB260">
        <v>0</v>
      </c>
      <c r="AC260">
        <v>0</v>
      </c>
      <c r="AD260">
        <v>0</v>
      </c>
      <c r="AG260">
        <v>0</v>
      </c>
      <c r="AP260" t="s">
        <v>1017</v>
      </c>
      <c r="AQ260" t="s">
        <v>108</v>
      </c>
      <c r="AR260" t="s">
        <v>13404</v>
      </c>
      <c r="AT260">
        <v>0</v>
      </c>
      <c r="AU260">
        <v>0</v>
      </c>
      <c r="AV260">
        <v>0</v>
      </c>
      <c r="AW260">
        <v>0</v>
      </c>
      <c r="AX260">
        <v>0</v>
      </c>
      <c r="AY260">
        <v>0</v>
      </c>
      <c r="BC260" t="s">
        <v>63</v>
      </c>
      <c r="BD260" t="s">
        <v>4549</v>
      </c>
      <c r="BE260">
        <v>0</v>
      </c>
      <c r="BG260" t="s">
        <v>108</v>
      </c>
      <c r="BJ260" t="s">
        <v>1018</v>
      </c>
    </row>
    <row r="261" spans="1:62" x14ac:dyDescent="0.35">
      <c r="A261" t="s">
        <v>1019</v>
      </c>
      <c r="B261">
        <v>10000</v>
      </c>
      <c r="C261">
        <v>10000</v>
      </c>
      <c r="D261">
        <v>45751</v>
      </c>
      <c r="E261" t="s">
        <v>59</v>
      </c>
      <c r="F261" t="s">
        <v>1020</v>
      </c>
      <c r="G261" t="s">
        <v>159</v>
      </c>
      <c r="I261">
        <v>1</v>
      </c>
      <c r="J261" t="s">
        <v>183</v>
      </c>
      <c r="K261">
        <v>72</v>
      </c>
      <c r="L261" t="s">
        <v>6056</v>
      </c>
      <c r="M261" t="s">
        <v>26406</v>
      </c>
      <c r="N261" t="s">
        <v>869</v>
      </c>
      <c r="O261" t="s">
        <v>3829</v>
      </c>
      <c r="P261">
        <v>2500</v>
      </c>
      <c r="S261" s="35">
        <v>45750</v>
      </c>
      <c r="U261">
        <v>6</v>
      </c>
      <c r="V261">
        <v>15000</v>
      </c>
      <c r="W261" t="s">
        <v>65</v>
      </c>
      <c r="X261">
        <v>86090870001</v>
      </c>
      <c r="Y261">
        <v>0</v>
      </c>
      <c r="Z261">
        <v>10000</v>
      </c>
      <c r="AA261">
        <v>5000</v>
      </c>
      <c r="AB261">
        <v>0</v>
      </c>
      <c r="AC261">
        <v>0</v>
      </c>
      <c r="AD261">
        <v>0</v>
      </c>
      <c r="AG261">
        <v>0</v>
      </c>
      <c r="AP261">
        <v>8609087</v>
      </c>
      <c r="AQ261" t="s">
        <v>162</v>
      </c>
      <c r="AR261" t="s">
        <v>8373</v>
      </c>
      <c r="AT261">
        <v>0</v>
      </c>
      <c r="AU261">
        <v>0</v>
      </c>
      <c r="AV261">
        <v>0</v>
      </c>
      <c r="AW261">
        <v>0</v>
      </c>
      <c r="AX261">
        <v>0</v>
      </c>
      <c r="AY261">
        <v>0</v>
      </c>
      <c r="BC261" t="s">
        <v>63</v>
      </c>
      <c r="BD261" t="s">
        <v>4550</v>
      </c>
      <c r="BE261">
        <v>0</v>
      </c>
      <c r="BG261" t="s">
        <v>162</v>
      </c>
      <c r="BJ261" t="s">
        <v>163</v>
      </c>
    </row>
    <row r="262" spans="1:62" x14ac:dyDescent="0.35">
      <c r="A262" t="s">
        <v>1021</v>
      </c>
      <c r="B262">
        <v>10000</v>
      </c>
      <c r="C262">
        <v>10000</v>
      </c>
      <c r="D262">
        <v>45754</v>
      </c>
      <c r="E262" t="s">
        <v>59</v>
      </c>
      <c r="F262" t="s">
        <v>1022</v>
      </c>
      <c r="G262" t="s">
        <v>167</v>
      </c>
      <c r="I262">
        <v>1</v>
      </c>
      <c r="J262" t="s">
        <v>183</v>
      </c>
      <c r="K262">
        <v>63</v>
      </c>
      <c r="L262" t="s">
        <v>6051</v>
      </c>
      <c r="M262" t="s">
        <v>26408</v>
      </c>
      <c r="N262" t="s">
        <v>136</v>
      </c>
      <c r="O262" t="s">
        <v>3850</v>
      </c>
      <c r="P262">
        <v>5000</v>
      </c>
      <c r="Q262">
        <f t="shared" ref="Q262:Q264" si="56">(P262/40)+45</f>
        <v>170</v>
      </c>
      <c r="R262" s="34">
        <f t="shared" ref="R262:R264" si="57">Q262/60</f>
        <v>2.8333333333333335</v>
      </c>
      <c r="S262" s="35">
        <v>45750</v>
      </c>
      <c r="U262">
        <v>60</v>
      </c>
      <c r="V262">
        <v>300000</v>
      </c>
      <c r="W262" t="s">
        <v>65</v>
      </c>
      <c r="X262" t="s">
        <v>1023</v>
      </c>
      <c r="Y262">
        <v>0</v>
      </c>
      <c r="Z262">
        <v>300000</v>
      </c>
      <c r="AA262">
        <v>0</v>
      </c>
      <c r="AB262">
        <v>0</v>
      </c>
      <c r="AC262">
        <v>0</v>
      </c>
      <c r="AD262">
        <v>0</v>
      </c>
      <c r="AG262">
        <v>0</v>
      </c>
      <c r="AP262" t="s">
        <v>1024</v>
      </c>
      <c r="AQ262" t="s">
        <v>170</v>
      </c>
      <c r="AR262" t="s">
        <v>21526</v>
      </c>
      <c r="AT262">
        <v>0</v>
      </c>
      <c r="AU262">
        <v>0</v>
      </c>
      <c r="AV262">
        <v>0</v>
      </c>
      <c r="AW262">
        <v>0</v>
      </c>
      <c r="AX262">
        <v>0</v>
      </c>
      <c r="AY262">
        <v>0</v>
      </c>
      <c r="BC262" t="s">
        <v>63</v>
      </c>
      <c r="BD262" t="s">
        <v>4551</v>
      </c>
      <c r="BE262">
        <v>0</v>
      </c>
      <c r="BG262" t="s">
        <v>170</v>
      </c>
      <c r="BJ262" t="s">
        <v>1025</v>
      </c>
    </row>
    <row r="263" spans="1:62" x14ac:dyDescent="0.35">
      <c r="A263" t="s">
        <v>1026</v>
      </c>
      <c r="B263">
        <v>10000</v>
      </c>
      <c r="C263">
        <v>10000</v>
      </c>
      <c r="D263">
        <v>45751</v>
      </c>
      <c r="E263" t="s">
        <v>59</v>
      </c>
      <c r="F263" t="s">
        <v>451</v>
      </c>
      <c r="G263">
        <v>8613409</v>
      </c>
      <c r="I263">
        <v>1</v>
      </c>
      <c r="J263" t="s">
        <v>183</v>
      </c>
      <c r="K263">
        <v>63</v>
      </c>
      <c r="L263" t="s">
        <v>6051</v>
      </c>
      <c r="M263" t="s">
        <v>26408</v>
      </c>
      <c r="N263" t="s">
        <v>136</v>
      </c>
      <c r="O263" t="s">
        <v>3850</v>
      </c>
      <c r="P263">
        <v>1760</v>
      </c>
      <c r="Q263">
        <f t="shared" si="56"/>
        <v>89</v>
      </c>
      <c r="R263" s="34">
        <f t="shared" si="57"/>
        <v>1.4833333333333334</v>
      </c>
      <c r="S263" s="35">
        <v>45750</v>
      </c>
      <c r="U263">
        <v>75</v>
      </c>
      <c r="V263">
        <v>132000</v>
      </c>
      <c r="W263" t="s">
        <v>65</v>
      </c>
      <c r="X263" t="s">
        <v>962</v>
      </c>
      <c r="Y263">
        <v>0</v>
      </c>
      <c r="Z263">
        <v>132000</v>
      </c>
      <c r="AA263">
        <v>0</v>
      </c>
      <c r="AB263">
        <v>0</v>
      </c>
      <c r="AC263">
        <v>0</v>
      </c>
      <c r="AD263">
        <v>0</v>
      </c>
      <c r="AG263">
        <v>0</v>
      </c>
      <c r="AP263" t="s">
        <v>963</v>
      </c>
      <c r="AQ263" t="s">
        <v>170</v>
      </c>
      <c r="AR263" t="s">
        <v>21526</v>
      </c>
      <c r="AT263">
        <v>0</v>
      </c>
      <c r="AU263">
        <v>0</v>
      </c>
      <c r="AV263">
        <v>0</v>
      </c>
      <c r="AW263">
        <v>0</v>
      </c>
      <c r="AX263">
        <v>0</v>
      </c>
      <c r="AY263">
        <v>0</v>
      </c>
      <c r="BC263" t="s">
        <v>63</v>
      </c>
      <c r="BD263" t="s">
        <v>4552</v>
      </c>
      <c r="BE263">
        <v>0</v>
      </c>
      <c r="BG263" t="s">
        <v>170</v>
      </c>
      <c r="BJ263" t="s">
        <v>1027</v>
      </c>
    </row>
    <row r="264" spans="1:62" x14ac:dyDescent="0.35">
      <c r="A264" t="s">
        <v>1028</v>
      </c>
      <c r="B264">
        <v>10000</v>
      </c>
      <c r="C264">
        <v>10000</v>
      </c>
      <c r="D264">
        <v>45754</v>
      </c>
      <c r="E264" t="s">
        <v>59</v>
      </c>
      <c r="F264" t="s">
        <v>1022</v>
      </c>
      <c r="G264">
        <v>8613409</v>
      </c>
      <c r="I264">
        <v>1</v>
      </c>
      <c r="J264" t="s">
        <v>183</v>
      </c>
      <c r="K264">
        <v>63</v>
      </c>
      <c r="L264" t="s">
        <v>6051</v>
      </c>
      <c r="M264" t="s">
        <v>26408</v>
      </c>
      <c r="N264" t="s">
        <v>136</v>
      </c>
      <c r="O264" t="s">
        <v>3850</v>
      </c>
      <c r="P264">
        <v>1334</v>
      </c>
      <c r="Q264">
        <f t="shared" si="56"/>
        <v>78.349999999999994</v>
      </c>
      <c r="R264" s="34">
        <f t="shared" si="57"/>
        <v>1.3058333333333332</v>
      </c>
      <c r="S264" s="35">
        <v>45750</v>
      </c>
      <c r="U264">
        <v>60</v>
      </c>
      <c r="V264">
        <v>80040</v>
      </c>
      <c r="W264" t="s">
        <v>65</v>
      </c>
      <c r="X264" t="s">
        <v>1029</v>
      </c>
      <c r="Y264">
        <v>0</v>
      </c>
      <c r="Z264">
        <v>80000</v>
      </c>
      <c r="AA264">
        <v>40</v>
      </c>
      <c r="AB264">
        <v>0</v>
      </c>
      <c r="AC264">
        <v>0</v>
      </c>
      <c r="AD264">
        <v>0</v>
      </c>
      <c r="AG264">
        <v>0</v>
      </c>
      <c r="AP264" t="s">
        <v>1030</v>
      </c>
      <c r="AQ264" t="s">
        <v>170</v>
      </c>
      <c r="AR264" t="s">
        <v>21526</v>
      </c>
      <c r="AT264">
        <v>0</v>
      </c>
      <c r="AU264">
        <v>0</v>
      </c>
      <c r="AV264">
        <v>0</v>
      </c>
      <c r="AW264">
        <v>0</v>
      </c>
      <c r="AX264">
        <v>0</v>
      </c>
      <c r="AY264">
        <v>0</v>
      </c>
      <c r="BC264" t="s">
        <v>63</v>
      </c>
      <c r="BD264" t="s">
        <v>4553</v>
      </c>
      <c r="BE264">
        <v>0</v>
      </c>
      <c r="BG264" t="s">
        <v>170</v>
      </c>
      <c r="BJ264" t="s">
        <v>1031</v>
      </c>
    </row>
    <row r="265" spans="1:62" x14ac:dyDescent="0.35">
      <c r="A265" t="s">
        <v>1032</v>
      </c>
      <c r="B265">
        <v>10000</v>
      </c>
      <c r="C265">
        <v>10000</v>
      </c>
      <c r="D265">
        <v>45755</v>
      </c>
      <c r="E265" t="s">
        <v>59</v>
      </c>
      <c r="F265" t="s">
        <v>1033</v>
      </c>
      <c r="G265" t="s">
        <v>1034</v>
      </c>
      <c r="I265">
        <v>1</v>
      </c>
      <c r="J265" t="s">
        <v>183</v>
      </c>
      <c r="K265">
        <v>79</v>
      </c>
      <c r="L265" t="s">
        <v>6076</v>
      </c>
      <c r="M265" t="s">
        <v>26406</v>
      </c>
      <c r="N265" t="s">
        <v>92</v>
      </c>
      <c r="O265" t="s">
        <v>3828</v>
      </c>
      <c r="P265">
        <v>500</v>
      </c>
      <c r="Q265">
        <f>(P265/20)+30</f>
        <v>55</v>
      </c>
      <c r="R265" s="34">
        <f>Q265/60</f>
        <v>0.91666666666666663</v>
      </c>
      <c r="S265" s="35">
        <v>45750</v>
      </c>
      <c r="U265">
        <v>250</v>
      </c>
      <c r="V265">
        <v>125000</v>
      </c>
      <c r="W265" t="s">
        <v>65</v>
      </c>
      <c r="X265" t="s">
        <v>1035</v>
      </c>
      <c r="Y265">
        <v>0</v>
      </c>
      <c r="Z265">
        <v>100000</v>
      </c>
      <c r="AA265">
        <v>25000</v>
      </c>
      <c r="AB265">
        <v>0</v>
      </c>
      <c r="AC265">
        <v>0</v>
      </c>
      <c r="AD265">
        <v>0</v>
      </c>
      <c r="AG265">
        <v>0</v>
      </c>
      <c r="AP265" t="s">
        <v>1036</v>
      </c>
      <c r="AQ265" t="s">
        <v>1037</v>
      </c>
      <c r="AR265" t="s">
        <v>15996</v>
      </c>
      <c r="AT265">
        <v>0</v>
      </c>
      <c r="AU265">
        <v>0</v>
      </c>
      <c r="AV265">
        <v>0</v>
      </c>
      <c r="AW265">
        <v>0</v>
      </c>
      <c r="AX265">
        <v>0</v>
      </c>
      <c r="AY265">
        <v>0</v>
      </c>
      <c r="BC265" t="s">
        <v>63</v>
      </c>
      <c r="BD265" t="s">
        <v>4554</v>
      </c>
      <c r="BE265">
        <v>0</v>
      </c>
      <c r="BG265" t="s">
        <v>1037</v>
      </c>
      <c r="BJ265" t="s">
        <v>1038</v>
      </c>
    </row>
    <row r="266" spans="1:62" x14ac:dyDescent="0.35">
      <c r="A266" t="s">
        <v>1039</v>
      </c>
      <c r="B266">
        <v>10000</v>
      </c>
      <c r="C266">
        <v>10000</v>
      </c>
      <c r="D266">
        <v>45750</v>
      </c>
      <c r="E266" t="s">
        <v>59</v>
      </c>
      <c r="F266" t="s">
        <v>1040</v>
      </c>
      <c r="G266" t="s">
        <v>1041</v>
      </c>
      <c r="I266">
        <v>1</v>
      </c>
      <c r="J266" t="s">
        <v>183</v>
      </c>
      <c r="K266">
        <v>61</v>
      </c>
      <c r="L266" t="s">
        <v>6046</v>
      </c>
      <c r="M266" t="s">
        <v>26405</v>
      </c>
      <c r="N266" t="s">
        <v>209</v>
      </c>
      <c r="O266" t="s">
        <v>3802</v>
      </c>
      <c r="P266">
        <v>200</v>
      </c>
      <c r="Q266">
        <f>(P266/50)+45</f>
        <v>49</v>
      </c>
      <c r="R266" s="34">
        <f>Q266/60</f>
        <v>0.81666666666666665</v>
      </c>
      <c r="S266" s="35">
        <v>45750</v>
      </c>
      <c r="U266">
        <v>1</v>
      </c>
      <c r="V266">
        <v>200</v>
      </c>
      <c r="W266" t="s">
        <v>65</v>
      </c>
      <c r="X266">
        <v>107335250001</v>
      </c>
      <c r="Y266">
        <v>0</v>
      </c>
      <c r="Z266">
        <v>200</v>
      </c>
      <c r="AA266">
        <v>0</v>
      </c>
      <c r="AB266">
        <v>0</v>
      </c>
      <c r="AC266">
        <v>0</v>
      </c>
      <c r="AD266">
        <v>0</v>
      </c>
      <c r="AG266">
        <v>0</v>
      </c>
      <c r="AP266">
        <v>10733525</v>
      </c>
      <c r="AQ266" t="s">
        <v>282</v>
      </c>
      <c r="AR266" t="s">
        <v>14518</v>
      </c>
      <c r="AT266">
        <v>0</v>
      </c>
      <c r="AU266">
        <v>0</v>
      </c>
      <c r="AV266">
        <v>0</v>
      </c>
      <c r="AW266">
        <v>0</v>
      </c>
      <c r="AX266">
        <v>0</v>
      </c>
      <c r="AY266">
        <v>0</v>
      </c>
      <c r="BC266" t="s">
        <v>63</v>
      </c>
      <c r="BD266" t="s">
        <v>4555</v>
      </c>
      <c r="BE266">
        <v>0</v>
      </c>
      <c r="BG266" t="s">
        <v>282</v>
      </c>
      <c r="BJ266" t="s">
        <v>1042</v>
      </c>
    </row>
    <row r="267" spans="1:62" x14ac:dyDescent="0.35">
      <c r="A267" t="s">
        <v>1043</v>
      </c>
      <c r="B267">
        <v>10000</v>
      </c>
      <c r="C267">
        <v>20000</v>
      </c>
      <c r="D267">
        <v>45751</v>
      </c>
      <c r="E267" t="s">
        <v>59</v>
      </c>
      <c r="F267" t="s">
        <v>1044</v>
      </c>
      <c r="G267" t="s">
        <v>1045</v>
      </c>
      <c r="I267">
        <v>1</v>
      </c>
      <c r="J267" t="s">
        <v>183</v>
      </c>
      <c r="K267">
        <v>72</v>
      </c>
      <c r="L267" t="s">
        <v>6056</v>
      </c>
      <c r="M267" t="s">
        <v>26406</v>
      </c>
      <c r="N267" t="s">
        <v>869</v>
      </c>
      <c r="O267" t="s">
        <v>3829</v>
      </c>
      <c r="P267">
        <v>2000</v>
      </c>
      <c r="S267" s="35">
        <v>45750</v>
      </c>
      <c r="U267">
        <v>4</v>
      </c>
      <c r="V267">
        <v>8000</v>
      </c>
      <c r="W267" t="s">
        <v>65</v>
      </c>
      <c r="X267" t="s">
        <v>1046</v>
      </c>
      <c r="Y267">
        <v>0</v>
      </c>
      <c r="Z267">
        <v>5000</v>
      </c>
      <c r="AA267">
        <v>3000</v>
      </c>
      <c r="AB267">
        <v>0</v>
      </c>
      <c r="AC267">
        <v>0</v>
      </c>
      <c r="AD267">
        <v>0</v>
      </c>
      <c r="AG267">
        <v>0</v>
      </c>
      <c r="AP267" t="s">
        <v>1047</v>
      </c>
      <c r="AQ267" t="s">
        <v>1048</v>
      </c>
      <c r="AR267" t="s">
        <v>13477</v>
      </c>
      <c r="AT267">
        <v>0</v>
      </c>
      <c r="AU267">
        <v>0</v>
      </c>
      <c r="AV267">
        <v>0</v>
      </c>
      <c r="AW267">
        <v>0</v>
      </c>
      <c r="AX267">
        <v>0</v>
      </c>
      <c r="AY267">
        <v>0</v>
      </c>
      <c r="BC267" t="s">
        <v>63</v>
      </c>
      <c r="BD267" t="s">
        <v>4556</v>
      </c>
      <c r="BE267">
        <v>0</v>
      </c>
      <c r="BG267" t="s">
        <v>1048</v>
      </c>
      <c r="BJ267" t="s">
        <v>1049</v>
      </c>
    </row>
    <row r="268" spans="1:62" x14ac:dyDescent="0.35">
      <c r="A268" t="s">
        <v>606</v>
      </c>
      <c r="B268">
        <v>10000</v>
      </c>
      <c r="C268">
        <v>20000</v>
      </c>
      <c r="D268">
        <v>45750</v>
      </c>
      <c r="E268" t="s">
        <v>59</v>
      </c>
      <c r="F268">
        <v>0.42402777777777778</v>
      </c>
      <c r="G268" t="s">
        <v>607</v>
      </c>
      <c r="I268">
        <v>2</v>
      </c>
      <c r="J268" t="s">
        <v>183</v>
      </c>
      <c r="K268">
        <v>82</v>
      </c>
      <c r="L268" t="s">
        <v>6057</v>
      </c>
      <c r="M268" t="s">
        <v>26408</v>
      </c>
      <c r="N268" t="s">
        <v>352</v>
      </c>
      <c r="O268" t="s">
        <v>3798</v>
      </c>
      <c r="P268">
        <v>1072</v>
      </c>
      <c r="S268" s="35">
        <v>45750</v>
      </c>
      <c r="U268">
        <v>56</v>
      </c>
      <c r="V268">
        <v>60032</v>
      </c>
      <c r="W268" t="s">
        <v>65</v>
      </c>
      <c r="X268" t="s">
        <v>609</v>
      </c>
      <c r="Y268">
        <v>0</v>
      </c>
      <c r="Z268">
        <v>50000</v>
      </c>
      <c r="AA268">
        <v>10032</v>
      </c>
      <c r="AB268">
        <v>0</v>
      </c>
      <c r="AC268">
        <v>0</v>
      </c>
      <c r="AD268">
        <v>0</v>
      </c>
      <c r="AG268">
        <v>0</v>
      </c>
      <c r="AP268" t="s">
        <v>610</v>
      </c>
      <c r="AQ268" t="s">
        <v>611</v>
      </c>
      <c r="AR268" t="s">
        <v>10435</v>
      </c>
      <c r="AT268">
        <v>0</v>
      </c>
      <c r="AU268">
        <v>0</v>
      </c>
      <c r="AV268">
        <v>0</v>
      </c>
      <c r="AW268">
        <v>0</v>
      </c>
      <c r="AX268">
        <v>0</v>
      </c>
      <c r="AY268">
        <v>0</v>
      </c>
      <c r="BC268" t="s">
        <v>63</v>
      </c>
      <c r="BD268" t="s">
        <v>4499</v>
      </c>
      <c r="BE268">
        <v>0</v>
      </c>
      <c r="BG268" t="s">
        <v>611</v>
      </c>
      <c r="BJ268" t="s">
        <v>612</v>
      </c>
    </row>
    <row r="269" spans="1:62" x14ac:dyDescent="0.35">
      <c r="A269" t="s">
        <v>1050</v>
      </c>
      <c r="B269">
        <v>10000</v>
      </c>
      <c r="C269">
        <v>10000</v>
      </c>
      <c r="D269">
        <v>45751</v>
      </c>
      <c r="E269" t="s">
        <v>59</v>
      </c>
      <c r="F269">
        <v>0.48216435185185186</v>
      </c>
      <c r="G269" t="s">
        <v>1051</v>
      </c>
      <c r="I269">
        <v>1</v>
      </c>
      <c r="J269" t="s">
        <v>183</v>
      </c>
      <c r="K269">
        <v>22</v>
      </c>
      <c r="L269" t="s">
        <v>6063</v>
      </c>
      <c r="M269" t="s">
        <v>26405</v>
      </c>
      <c r="N269" t="s">
        <v>685</v>
      </c>
      <c r="O269" t="s">
        <v>3805</v>
      </c>
      <c r="P269">
        <v>2000</v>
      </c>
      <c r="Q269">
        <f>(P269/50)+45</f>
        <v>85</v>
      </c>
      <c r="R269" s="34">
        <f>Q269/60</f>
        <v>1.4166666666666667</v>
      </c>
      <c r="S269" s="35">
        <v>45750</v>
      </c>
      <c r="U269">
        <v>1</v>
      </c>
      <c r="V269">
        <v>2000</v>
      </c>
      <c r="W269" t="s">
        <v>65</v>
      </c>
      <c r="X269" t="s">
        <v>1052</v>
      </c>
      <c r="Y269">
        <v>0</v>
      </c>
      <c r="Z269">
        <v>2000</v>
      </c>
      <c r="AA269">
        <v>0</v>
      </c>
      <c r="AB269">
        <v>0</v>
      </c>
      <c r="AC269">
        <v>0</v>
      </c>
      <c r="AD269">
        <v>0</v>
      </c>
      <c r="AG269">
        <v>0</v>
      </c>
      <c r="AP269" t="s">
        <v>1053</v>
      </c>
      <c r="AQ269" t="s">
        <v>465</v>
      </c>
      <c r="AR269" t="s">
        <v>15009</v>
      </c>
      <c r="AT269">
        <v>0</v>
      </c>
      <c r="AU269">
        <v>0</v>
      </c>
      <c r="AV269">
        <v>0</v>
      </c>
      <c r="AW269">
        <v>0</v>
      </c>
      <c r="AX269">
        <v>0</v>
      </c>
      <c r="AY269">
        <v>0</v>
      </c>
      <c r="BC269" t="s">
        <v>63</v>
      </c>
      <c r="BD269" t="s">
        <v>4557</v>
      </c>
      <c r="BE269">
        <v>0</v>
      </c>
      <c r="BG269" t="s">
        <v>465</v>
      </c>
      <c r="BJ269" t="s">
        <v>1054</v>
      </c>
    </row>
    <row r="270" spans="1:62" x14ac:dyDescent="0.35">
      <c r="A270" t="s">
        <v>1055</v>
      </c>
      <c r="B270">
        <v>10000</v>
      </c>
      <c r="C270">
        <v>10000</v>
      </c>
      <c r="D270">
        <v>45751</v>
      </c>
      <c r="E270" t="s">
        <v>59</v>
      </c>
      <c r="F270" t="s">
        <v>583</v>
      </c>
      <c r="G270" t="s">
        <v>1056</v>
      </c>
      <c r="I270">
        <v>1</v>
      </c>
      <c r="J270" t="s">
        <v>183</v>
      </c>
      <c r="K270">
        <v>63</v>
      </c>
      <c r="L270" t="s">
        <v>6051</v>
      </c>
      <c r="M270" t="s">
        <v>26408</v>
      </c>
      <c r="N270" t="s">
        <v>136</v>
      </c>
      <c r="O270" t="s">
        <v>3850</v>
      </c>
      <c r="P270">
        <v>200</v>
      </c>
      <c r="Q270">
        <f t="shared" ref="Q270:Q272" si="58">(P270/40)+45</f>
        <v>50</v>
      </c>
      <c r="R270" s="34">
        <f t="shared" ref="R270:R272" si="59">Q270/60</f>
        <v>0.83333333333333337</v>
      </c>
      <c r="S270" s="35">
        <v>45750</v>
      </c>
      <c r="U270">
        <v>60</v>
      </c>
      <c r="V270">
        <v>12020</v>
      </c>
      <c r="W270" t="s">
        <v>65</v>
      </c>
      <c r="X270" t="s">
        <v>1057</v>
      </c>
      <c r="Y270">
        <v>0</v>
      </c>
      <c r="Z270">
        <v>12000</v>
      </c>
      <c r="AA270">
        <v>20</v>
      </c>
      <c r="AB270">
        <v>0</v>
      </c>
      <c r="AC270">
        <v>0</v>
      </c>
      <c r="AD270">
        <v>0</v>
      </c>
      <c r="AG270">
        <v>0</v>
      </c>
      <c r="AP270" t="s">
        <v>1058</v>
      </c>
      <c r="AQ270" t="s">
        <v>139</v>
      </c>
      <c r="AR270" t="s">
        <v>16963</v>
      </c>
      <c r="AT270">
        <v>0</v>
      </c>
      <c r="AU270">
        <v>0</v>
      </c>
      <c r="AV270">
        <v>0</v>
      </c>
      <c r="AW270">
        <v>0</v>
      </c>
      <c r="AX270">
        <v>0</v>
      </c>
      <c r="AY270">
        <v>0</v>
      </c>
      <c r="BC270" t="s">
        <v>63</v>
      </c>
      <c r="BD270" t="s">
        <v>4558</v>
      </c>
      <c r="BE270">
        <v>0</v>
      </c>
      <c r="BG270" t="s">
        <v>139</v>
      </c>
      <c r="BJ270" t="s">
        <v>1059</v>
      </c>
    </row>
    <row r="271" spans="1:62" x14ac:dyDescent="0.35">
      <c r="A271" t="s">
        <v>1055</v>
      </c>
      <c r="B271">
        <v>20000</v>
      </c>
      <c r="C271">
        <v>10000</v>
      </c>
      <c r="D271">
        <v>45751</v>
      </c>
      <c r="E271" t="s">
        <v>59</v>
      </c>
      <c r="F271" t="s">
        <v>583</v>
      </c>
      <c r="G271" t="s">
        <v>1056</v>
      </c>
      <c r="I271">
        <v>1</v>
      </c>
      <c r="J271" t="s">
        <v>183</v>
      </c>
      <c r="K271">
        <v>63</v>
      </c>
      <c r="L271" t="s">
        <v>6051</v>
      </c>
      <c r="M271" t="s">
        <v>26408</v>
      </c>
      <c r="N271" t="s">
        <v>136</v>
      </c>
      <c r="O271" t="s">
        <v>3850</v>
      </c>
      <c r="P271">
        <v>2267</v>
      </c>
      <c r="Q271">
        <f t="shared" si="58"/>
        <v>101.675</v>
      </c>
      <c r="R271" s="34">
        <f t="shared" si="59"/>
        <v>1.6945833333333333</v>
      </c>
      <c r="S271" s="35">
        <v>45750</v>
      </c>
      <c r="U271">
        <v>60</v>
      </c>
      <c r="V271">
        <v>136000</v>
      </c>
      <c r="W271" t="s">
        <v>65</v>
      </c>
      <c r="X271" t="s">
        <v>1057</v>
      </c>
      <c r="Y271">
        <v>0</v>
      </c>
      <c r="Z271">
        <v>136000</v>
      </c>
      <c r="AA271">
        <v>0</v>
      </c>
      <c r="AB271">
        <v>0</v>
      </c>
      <c r="AC271">
        <v>0</v>
      </c>
      <c r="AD271">
        <v>0</v>
      </c>
      <c r="AG271">
        <v>0</v>
      </c>
      <c r="AP271" t="s">
        <v>1058</v>
      </c>
      <c r="AQ271" t="s">
        <v>139</v>
      </c>
      <c r="AR271" t="s">
        <v>16963</v>
      </c>
      <c r="AT271">
        <v>0</v>
      </c>
      <c r="AU271">
        <v>0</v>
      </c>
      <c r="AV271">
        <v>0</v>
      </c>
      <c r="AW271">
        <v>0</v>
      </c>
      <c r="AX271">
        <v>0</v>
      </c>
      <c r="AY271">
        <v>0</v>
      </c>
      <c r="BC271" t="s">
        <v>63</v>
      </c>
      <c r="BD271" t="s">
        <v>4558</v>
      </c>
      <c r="BE271">
        <v>0</v>
      </c>
      <c r="BG271" t="s">
        <v>139</v>
      </c>
      <c r="BJ271" t="s">
        <v>1059</v>
      </c>
    </row>
    <row r="272" spans="1:62" x14ac:dyDescent="0.35">
      <c r="A272" t="s">
        <v>1060</v>
      </c>
      <c r="B272">
        <v>10000</v>
      </c>
      <c r="C272">
        <v>10000</v>
      </c>
      <c r="D272">
        <v>45751</v>
      </c>
      <c r="E272" t="s">
        <v>59</v>
      </c>
      <c r="F272" t="s">
        <v>583</v>
      </c>
      <c r="G272" t="s">
        <v>1056</v>
      </c>
      <c r="I272">
        <v>1</v>
      </c>
      <c r="J272" t="s">
        <v>183</v>
      </c>
      <c r="K272">
        <v>63</v>
      </c>
      <c r="L272" t="s">
        <v>6051</v>
      </c>
      <c r="M272" t="s">
        <v>26408</v>
      </c>
      <c r="N272" t="s">
        <v>136</v>
      </c>
      <c r="O272" t="s">
        <v>3850</v>
      </c>
      <c r="P272">
        <v>4</v>
      </c>
      <c r="Q272">
        <f t="shared" si="58"/>
        <v>45.1</v>
      </c>
      <c r="R272" s="34">
        <f t="shared" si="59"/>
        <v>0.75166666666666671</v>
      </c>
      <c r="S272" s="35">
        <v>45750</v>
      </c>
      <c r="U272">
        <v>60</v>
      </c>
      <c r="V272">
        <v>240</v>
      </c>
      <c r="W272" t="s">
        <v>65</v>
      </c>
      <c r="X272" t="s">
        <v>1057</v>
      </c>
      <c r="Y272">
        <v>0</v>
      </c>
      <c r="Z272">
        <v>182</v>
      </c>
      <c r="AA272">
        <v>58</v>
      </c>
      <c r="AB272">
        <v>0</v>
      </c>
      <c r="AC272">
        <v>0</v>
      </c>
      <c r="AD272">
        <v>0</v>
      </c>
      <c r="AG272">
        <v>0</v>
      </c>
      <c r="AP272" t="s">
        <v>1058</v>
      </c>
      <c r="AQ272" t="s">
        <v>139</v>
      </c>
      <c r="AR272" t="s">
        <v>16963</v>
      </c>
      <c r="AT272">
        <v>0</v>
      </c>
      <c r="AU272">
        <v>0</v>
      </c>
      <c r="AV272">
        <v>0</v>
      </c>
      <c r="AW272">
        <v>0</v>
      </c>
      <c r="AX272">
        <v>0</v>
      </c>
      <c r="AY272">
        <v>0</v>
      </c>
      <c r="BC272" t="s">
        <v>63</v>
      </c>
      <c r="BD272" t="s">
        <v>4559</v>
      </c>
      <c r="BE272">
        <v>0</v>
      </c>
      <c r="BG272" t="s">
        <v>139</v>
      </c>
      <c r="BJ272" t="s">
        <v>1061</v>
      </c>
    </row>
    <row r="273" spans="1:62" x14ac:dyDescent="0.35">
      <c r="A273" t="s">
        <v>4265</v>
      </c>
      <c r="B273">
        <v>10000</v>
      </c>
      <c r="C273">
        <v>10000</v>
      </c>
      <c r="D273">
        <v>45777</v>
      </c>
      <c r="E273" t="s">
        <v>59</v>
      </c>
      <c r="F273" t="s">
        <v>4266</v>
      </c>
      <c r="G273" t="s">
        <v>4157</v>
      </c>
      <c r="I273">
        <v>1</v>
      </c>
      <c r="J273" t="s">
        <v>183</v>
      </c>
      <c r="K273">
        <v>88</v>
      </c>
      <c r="L273" t="s">
        <v>6058</v>
      </c>
      <c r="M273" t="s">
        <v>26406</v>
      </c>
      <c r="N273" t="s">
        <v>144</v>
      </c>
      <c r="O273" t="s">
        <v>3855</v>
      </c>
      <c r="P273">
        <v>500</v>
      </c>
      <c r="S273" s="35">
        <v>45750</v>
      </c>
      <c r="U273">
        <v>1</v>
      </c>
      <c r="V273">
        <v>500</v>
      </c>
      <c r="W273" t="s">
        <v>65</v>
      </c>
      <c r="X273" t="s">
        <v>4267</v>
      </c>
      <c r="Y273">
        <v>0</v>
      </c>
      <c r="Z273">
        <v>500</v>
      </c>
      <c r="AA273">
        <v>0</v>
      </c>
      <c r="AB273">
        <v>0</v>
      </c>
      <c r="AC273">
        <v>0</v>
      </c>
      <c r="AD273">
        <v>0</v>
      </c>
      <c r="AG273">
        <v>0</v>
      </c>
      <c r="AP273" t="s">
        <v>4268</v>
      </c>
      <c r="AQ273" t="s">
        <v>282</v>
      </c>
      <c r="AR273" t="s">
        <v>14518</v>
      </c>
      <c r="AT273">
        <v>0</v>
      </c>
      <c r="AU273">
        <v>0</v>
      </c>
      <c r="AV273">
        <v>0</v>
      </c>
      <c r="AW273">
        <v>0</v>
      </c>
      <c r="AX273">
        <v>0</v>
      </c>
      <c r="AY273">
        <v>0</v>
      </c>
      <c r="BC273" t="s">
        <v>63</v>
      </c>
      <c r="BD273" t="s">
        <v>4269</v>
      </c>
      <c r="BE273">
        <v>0</v>
      </c>
      <c r="BG273" t="s">
        <v>282</v>
      </c>
      <c r="BJ273" t="s">
        <v>4161</v>
      </c>
    </row>
    <row r="274" spans="1:62" x14ac:dyDescent="0.35">
      <c r="A274" t="s">
        <v>4155</v>
      </c>
      <c r="B274">
        <v>10000</v>
      </c>
      <c r="C274">
        <v>10000</v>
      </c>
      <c r="D274">
        <v>45777</v>
      </c>
      <c r="E274" t="s">
        <v>59</v>
      </c>
      <c r="F274" t="s">
        <v>4156</v>
      </c>
      <c r="G274" t="s">
        <v>4157</v>
      </c>
      <c r="I274">
        <v>1</v>
      </c>
      <c r="J274" t="s">
        <v>183</v>
      </c>
      <c r="K274">
        <v>88</v>
      </c>
      <c r="L274" t="s">
        <v>6058</v>
      </c>
      <c r="M274" t="s">
        <v>26406</v>
      </c>
      <c r="N274" t="s">
        <v>144</v>
      </c>
      <c r="O274" t="s">
        <v>3855</v>
      </c>
      <c r="P274">
        <v>1000</v>
      </c>
      <c r="S274" s="35">
        <v>45750</v>
      </c>
      <c r="U274">
        <v>1</v>
      </c>
      <c r="V274">
        <v>1000</v>
      </c>
      <c r="W274" t="s">
        <v>65</v>
      </c>
      <c r="X274" t="s">
        <v>4159</v>
      </c>
      <c r="Y274">
        <v>0</v>
      </c>
      <c r="Z274">
        <v>1000</v>
      </c>
      <c r="AA274">
        <v>0</v>
      </c>
      <c r="AB274">
        <v>0</v>
      </c>
      <c r="AC274">
        <v>0</v>
      </c>
      <c r="AD274">
        <v>0</v>
      </c>
      <c r="AG274">
        <v>0</v>
      </c>
      <c r="AP274" t="s">
        <v>4160</v>
      </c>
      <c r="AQ274" t="s">
        <v>282</v>
      </c>
      <c r="AR274" t="s">
        <v>14518</v>
      </c>
      <c r="AT274">
        <v>0</v>
      </c>
      <c r="AU274">
        <v>0</v>
      </c>
      <c r="AV274">
        <v>0</v>
      </c>
      <c r="AW274">
        <v>0</v>
      </c>
      <c r="AX274">
        <v>0</v>
      </c>
      <c r="AY274">
        <v>0</v>
      </c>
      <c r="BC274" t="s">
        <v>63</v>
      </c>
      <c r="BD274" t="s">
        <v>6288</v>
      </c>
      <c r="BE274">
        <v>0</v>
      </c>
      <c r="BG274" t="s">
        <v>282</v>
      </c>
      <c r="BJ274" t="s">
        <v>4161</v>
      </c>
    </row>
    <row r="275" spans="1:62" x14ac:dyDescent="0.35">
      <c r="A275" t="s">
        <v>1161</v>
      </c>
      <c r="B275">
        <v>10000</v>
      </c>
      <c r="C275">
        <v>20000</v>
      </c>
      <c r="D275">
        <v>45754</v>
      </c>
      <c r="E275" t="s">
        <v>116</v>
      </c>
      <c r="F275" t="s">
        <v>1162</v>
      </c>
      <c r="G275" t="s">
        <v>858</v>
      </c>
      <c r="H275" t="s">
        <v>1163</v>
      </c>
      <c r="I275">
        <v>1</v>
      </c>
      <c r="J275" t="s">
        <v>63</v>
      </c>
      <c r="K275">
        <v>94</v>
      </c>
      <c r="L275" t="s">
        <v>6050</v>
      </c>
      <c r="M275" t="s">
        <v>26405</v>
      </c>
      <c r="N275" t="s">
        <v>81</v>
      </c>
      <c r="O275" t="s">
        <v>3825</v>
      </c>
      <c r="P275">
        <v>3334</v>
      </c>
      <c r="S275" s="35">
        <v>45751</v>
      </c>
      <c r="U275">
        <v>6</v>
      </c>
      <c r="V275">
        <v>20004</v>
      </c>
      <c r="W275" t="s">
        <v>65</v>
      </c>
      <c r="X275" t="s">
        <v>1164</v>
      </c>
      <c r="Y275">
        <v>0</v>
      </c>
      <c r="Z275">
        <v>0</v>
      </c>
      <c r="AA275">
        <v>0</v>
      </c>
      <c r="AB275">
        <v>0</v>
      </c>
      <c r="AC275">
        <v>0</v>
      </c>
      <c r="AD275">
        <v>0</v>
      </c>
      <c r="AG275">
        <v>0</v>
      </c>
      <c r="AK275" t="s">
        <v>63</v>
      </c>
      <c r="AL275">
        <v>0</v>
      </c>
      <c r="AM275" t="s">
        <v>63</v>
      </c>
      <c r="AP275" t="s">
        <v>1165</v>
      </c>
      <c r="AQ275" t="s">
        <v>84</v>
      </c>
      <c r="AR275" t="s">
        <v>14396</v>
      </c>
      <c r="AT275">
        <v>0</v>
      </c>
      <c r="AU275">
        <v>0</v>
      </c>
      <c r="AV275">
        <v>0</v>
      </c>
      <c r="AW275">
        <v>0</v>
      </c>
      <c r="AX275">
        <v>0</v>
      </c>
      <c r="AY275">
        <v>0</v>
      </c>
      <c r="BC275" t="s">
        <v>63</v>
      </c>
      <c r="BG275" t="s">
        <v>84</v>
      </c>
      <c r="BJ275" t="s">
        <v>1166</v>
      </c>
    </row>
    <row r="276" spans="1:62" x14ac:dyDescent="0.35">
      <c r="A276" t="s">
        <v>89</v>
      </c>
      <c r="B276">
        <v>10000</v>
      </c>
      <c r="C276">
        <v>20000</v>
      </c>
      <c r="D276">
        <v>45751</v>
      </c>
      <c r="E276" t="s">
        <v>59</v>
      </c>
      <c r="F276" t="s">
        <v>90</v>
      </c>
      <c r="G276">
        <v>10620258022</v>
      </c>
      <c r="H276" t="s">
        <v>91</v>
      </c>
      <c r="I276">
        <v>2</v>
      </c>
      <c r="J276" t="s">
        <v>63</v>
      </c>
      <c r="K276">
        <v>77</v>
      </c>
      <c r="L276" t="s">
        <v>6043</v>
      </c>
      <c r="M276" t="s">
        <v>26407</v>
      </c>
      <c r="N276" t="s">
        <v>192</v>
      </c>
      <c r="O276" t="s">
        <v>3848</v>
      </c>
      <c r="P276">
        <v>454</v>
      </c>
      <c r="Q276">
        <f t="shared" ref="Q276:Q277" si="60">(P276/60)+30</f>
        <v>37.566666666666663</v>
      </c>
      <c r="R276" s="34">
        <f t="shared" ref="R276:R277" si="61">Q276/60</f>
        <v>0.62611111111111106</v>
      </c>
      <c r="S276" s="35">
        <v>45751</v>
      </c>
      <c r="U276">
        <v>15</v>
      </c>
      <c r="V276">
        <v>6810</v>
      </c>
      <c r="W276" t="s">
        <v>65</v>
      </c>
      <c r="X276" t="s">
        <v>93</v>
      </c>
      <c r="Y276">
        <v>0</v>
      </c>
      <c r="Z276">
        <v>0</v>
      </c>
      <c r="AA276">
        <v>0</v>
      </c>
      <c r="AB276">
        <v>0</v>
      </c>
      <c r="AC276">
        <v>0</v>
      </c>
      <c r="AD276">
        <v>0</v>
      </c>
      <c r="AG276">
        <v>0</v>
      </c>
      <c r="AK276" t="s">
        <v>63</v>
      </c>
      <c r="AL276">
        <v>0</v>
      </c>
      <c r="AM276" t="s">
        <v>63</v>
      </c>
      <c r="AP276" t="s">
        <v>94</v>
      </c>
      <c r="AQ276" t="s">
        <v>95</v>
      </c>
      <c r="AR276" t="s">
        <v>13261</v>
      </c>
      <c r="AT276">
        <v>0</v>
      </c>
      <c r="AU276">
        <v>0</v>
      </c>
      <c r="AV276">
        <v>0</v>
      </c>
      <c r="AW276">
        <v>0</v>
      </c>
      <c r="AX276">
        <v>0</v>
      </c>
      <c r="AY276">
        <v>0</v>
      </c>
      <c r="BC276" t="s">
        <v>63</v>
      </c>
      <c r="BG276" t="s">
        <v>95</v>
      </c>
      <c r="BJ276" t="s">
        <v>96</v>
      </c>
    </row>
    <row r="277" spans="1:62" x14ac:dyDescent="0.35">
      <c r="A277" t="s">
        <v>128</v>
      </c>
      <c r="B277">
        <v>10000</v>
      </c>
      <c r="C277">
        <v>20000</v>
      </c>
      <c r="D277">
        <v>45751</v>
      </c>
      <c r="E277" t="s">
        <v>59</v>
      </c>
      <c r="F277" t="s">
        <v>129</v>
      </c>
      <c r="G277">
        <v>10620258022</v>
      </c>
      <c r="H277" t="s">
        <v>91</v>
      </c>
      <c r="I277">
        <v>2</v>
      </c>
      <c r="J277" t="s">
        <v>63</v>
      </c>
      <c r="K277">
        <v>77</v>
      </c>
      <c r="L277" t="s">
        <v>6043</v>
      </c>
      <c r="M277" t="s">
        <v>26407</v>
      </c>
      <c r="N277" t="s">
        <v>192</v>
      </c>
      <c r="O277" t="s">
        <v>3848</v>
      </c>
      <c r="P277">
        <v>367</v>
      </c>
      <c r="Q277">
        <f t="shared" si="60"/>
        <v>36.116666666666667</v>
      </c>
      <c r="R277" s="34">
        <f t="shared" si="61"/>
        <v>0.6019444444444445</v>
      </c>
      <c r="S277" s="35">
        <v>45751</v>
      </c>
      <c r="U277">
        <v>15</v>
      </c>
      <c r="V277">
        <v>5505</v>
      </c>
      <c r="W277" t="s">
        <v>65</v>
      </c>
      <c r="X277" t="s">
        <v>130</v>
      </c>
      <c r="Y277">
        <v>0</v>
      </c>
      <c r="Z277">
        <v>0</v>
      </c>
      <c r="AA277">
        <v>0</v>
      </c>
      <c r="AB277">
        <v>0</v>
      </c>
      <c r="AC277">
        <v>0</v>
      </c>
      <c r="AD277">
        <v>0</v>
      </c>
      <c r="AG277">
        <v>0</v>
      </c>
      <c r="AK277" t="s">
        <v>63</v>
      </c>
      <c r="AL277">
        <v>0</v>
      </c>
      <c r="AM277" t="s">
        <v>63</v>
      </c>
      <c r="AP277" t="s">
        <v>131</v>
      </c>
      <c r="AQ277" t="s">
        <v>95</v>
      </c>
      <c r="AR277" t="s">
        <v>13261</v>
      </c>
      <c r="AT277">
        <v>0</v>
      </c>
      <c r="AU277">
        <v>0</v>
      </c>
      <c r="AV277">
        <v>0</v>
      </c>
      <c r="AW277">
        <v>0</v>
      </c>
      <c r="AX277">
        <v>0</v>
      </c>
      <c r="AY277">
        <v>0</v>
      </c>
      <c r="BC277" t="s">
        <v>63</v>
      </c>
      <c r="BG277" t="s">
        <v>95</v>
      </c>
      <c r="BJ277" t="s">
        <v>132</v>
      </c>
    </row>
    <row r="278" spans="1:62" x14ac:dyDescent="0.35">
      <c r="A278" t="s">
        <v>1155</v>
      </c>
      <c r="B278">
        <v>10000</v>
      </c>
      <c r="C278">
        <v>30000</v>
      </c>
      <c r="D278">
        <v>45754</v>
      </c>
      <c r="E278" t="s">
        <v>59</v>
      </c>
      <c r="F278" t="s">
        <v>1156</v>
      </c>
      <c r="G278" t="s">
        <v>1157</v>
      </c>
      <c r="I278">
        <v>3</v>
      </c>
      <c r="J278" t="s">
        <v>183</v>
      </c>
      <c r="K278">
        <v>91</v>
      </c>
      <c r="L278" t="s">
        <v>6060</v>
      </c>
      <c r="M278" t="s">
        <v>26410</v>
      </c>
      <c r="N278" t="s">
        <v>613</v>
      </c>
      <c r="O278" t="s">
        <v>3863</v>
      </c>
      <c r="P278">
        <v>56000</v>
      </c>
      <c r="S278" s="35">
        <v>45751</v>
      </c>
      <c r="U278">
        <v>9</v>
      </c>
      <c r="V278">
        <v>504000</v>
      </c>
      <c r="W278" t="s">
        <v>65</v>
      </c>
      <c r="X278" t="s">
        <v>1158</v>
      </c>
      <c r="Y278">
        <v>0</v>
      </c>
      <c r="Z278">
        <v>500000</v>
      </c>
      <c r="AA278">
        <v>4000</v>
      </c>
      <c r="AB278">
        <v>0</v>
      </c>
      <c r="AC278">
        <v>0</v>
      </c>
      <c r="AD278">
        <v>0</v>
      </c>
      <c r="AG278">
        <v>0</v>
      </c>
      <c r="AP278" t="s">
        <v>1159</v>
      </c>
      <c r="AQ278" t="s">
        <v>95</v>
      </c>
      <c r="AR278" t="s">
        <v>13261</v>
      </c>
      <c r="AT278">
        <v>0</v>
      </c>
      <c r="AU278">
        <v>0</v>
      </c>
      <c r="AV278">
        <v>0</v>
      </c>
      <c r="AW278">
        <v>0</v>
      </c>
      <c r="AX278">
        <v>0</v>
      </c>
      <c r="AY278">
        <v>0</v>
      </c>
      <c r="BC278" t="s">
        <v>63</v>
      </c>
      <c r="BD278" t="s">
        <v>4565</v>
      </c>
      <c r="BE278">
        <v>0</v>
      </c>
      <c r="BG278" t="s">
        <v>95</v>
      </c>
      <c r="BJ278" t="s">
        <v>1160</v>
      </c>
    </row>
    <row r="279" spans="1:62" x14ac:dyDescent="0.35">
      <c r="A279" t="s">
        <v>1323</v>
      </c>
      <c r="B279">
        <v>10000</v>
      </c>
      <c r="C279">
        <v>30000</v>
      </c>
      <c r="D279">
        <v>45751</v>
      </c>
      <c r="E279" t="s">
        <v>59</v>
      </c>
      <c r="F279" t="s">
        <v>1324</v>
      </c>
      <c r="G279" t="s">
        <v>1325</v>
      </c>
      <c r="I279">
        <v>1</v>
      </c>
      <c r="J279" t="s">
        <v>183</v>
      </c>
      <c r="K279">
        <v>86</v>
      </c>
      <c r="L279" t="s">
        <v>6043</v>
      </c>
      <c r="M279" t="s">
        <v>26407</v>
      </c>
      <c r="N279" t="s">
        <v>433</v>
      </c>
      <c r="O279" t="s">
        <v>3858</v>
      </c>
      <c r="P279">
        <v>8000</v>
      </c>
      <c r="Q279">
        <f>(P279/60)+30</f>
        <v>163.33333333333334</v>
      </c>
      <c r="R279" s="34">
        <f>Q279/60</f>
        <v>2.7222222222222223</v>
      </c>
      <c r="S279" s="35">
        <v>45751</v>
      </c>
      <c r="U279">
        <v>6</v>
      </c>
      <c r="V279">
        <v>48000</v>
      </c>
      <c r="W279" t="s">
        <v>65</v>
      </c>
      <c r="X279" t="s">
        <v>1326</v>
      </c>
      <c r="Y279">
        <v>0</v>
      </c>
      <c r="Z279">
        <v>47059</v>
      </c>
      <c r="AA279">
        <v>941</v>
      </c>
      <c r="AB279">
        <v>0</v>
      </c>
      <c r="AC279">
        <v>0</v>
      </c>
      <c r="AD279">
        <v>0</v>
      </c>
      <c r="AG279">
        <v>0</v>
      </c>
      <c r="AP279" t="s">
        <v>1327</v>
      </c>
      <c r="AQ279" t="s">
        <v>320</v>
      </c>
      <c r="AR279" t="s">
        <v>11590</v>
      </c>
      <c r="AT279">
        <v>0</v>
      </c>
      <c r="AU279">
        <v>0</v>
      </c>
      <c r="AV279">
        <v>0</v>
      </c>
      <c r="AW279">
        <v>0</v>
      </c>
      <c r="AX279">
        <v>0</v>
      </c>
      <c r="AY279">
        <v>0</v>
      </c>
      <c r="BC279" t="s">
        <v>63</v>
      </c>
      <c r="BD279" t="s">
        <v>1328</v>
      </c>
      <c r="BE279">
        <v>0</v>
      </c>
      <c r="BG279" t="s">
        <v>320</v>
      </c>
      <c r="BJ279" t="s">
        <v>1329</v>
      </c>
    </row>
    <row r="280" spans="1:62" x14ac:dyDescent="0.35">
      <c r="A280" t="s">
        <v>1167</v>
      </c>
      <c r="B280">
        <v>10000</v>
      </c>
      <c r="C280">
        <v>10000</v>
      </c>
      <c r="D280">
        <v>45758</v>
      </c>
      <c r="E280" t="s">
        <v>59</v>
      </c>
      <c r="F280" t="s">
        <v>1168</v>
      </c>
      <c r="G280" t="s">
        <v>1169</v>
      </c>
      <c r="I280">
        <v>1</v>
      </c>
      <c r="J280" t="s">
        <v>183</v>
      </c>
      <c r="K280">
        <v>103</v>
      </c>
      <c r="L280" t="s">
        <v>6044</v>
      </c>
      <c r="M280" t="s">
        <v>26408</v>
      </c>
      <c r="N280" t="s">
        <v>64</v>
      </c>
      <c r="O280" t="s">
        <v>3842</v>
      </c>
      <c r="P280">
        <v>90000</v>
      </c>
      <c r="Q280">
        <f t="shared" ref="Q280:Q282" si="62">(P280/30)+30</f>
        <v>3030</v>
      </c>
      <c r="R280" s="34">
        <f t="shared" ref="R280:R282" si="63">Q280/60</f>
        <v>50.5</v>
      </c>
      <c r="S280" s="35">
        <v>45751</v>
      </c>
      <c r="U280">
        <v>8</v>
      </c>
      <c r="V280">
        <v>720000</v>
      </c>
      <c r="W280" t="s">
        <v>65</v>
      </c>
      <c r="X280" s="34" t="s">
        <v>66</v>
      </c>
      <c r="Y280">
        <v>0</v>
      </c>
      <c r="Z280">
        <v>720000</v>
      </c>
      <c r="AA280">
        <v>0</v>
      </c>
      <c r="AB280">
        <v>0</v>
      </c>
      <c r="AC280">
        <v>0</v>
      </c>
      <c r="AD280">
        <v>0</v>
      </c>
      <c r="AG280">
        <v>0</v>
      </c>
      <c r="AP280" t="s">
        <v>67</v>
      </c>
      <c r="AQ280" t="s">
        <v>68</v>
      </c>
      <c r="AR280" t="s">
        <v>26186</v>
      </c>
      <c r="AT280">
        <v>0</v>
      </c>
      <c r="AU280">
        <v>0</v>
      </c>
      <c r="AV280">
        <v>0</v>
      </c>
      <c r="AW280">
        <v>0</v>
      </c>
      <c r="AX280">
        <v>0</v>
      </c>
      <c r="AY280">
        <v>0</v>
      </c>
      <c r="BC280" t="s">
        <v>63</v>
      </c>
      <c r="BD280" t="s">
        <v>4566</v>
      </c>
      <c r="BE280">
        <v>0</v>
      </c>
      <c r="BG280" t="s">
        <v>68</v>
      </c>
      <c r="BJ280" t="s">
        <v>1170</v>
      </c>
    </row>
    <row r="281" spans="1:62" x14ac:dyDescent="0.35">
      <c r="A281" t="s">
        <v>1167</v>
      </c>
      <c r="B281">
        <v>20000</v>
      </c>
      <c r="C281">
        <v>10000</v>
      </c>
      <c r="D281">
        <v>45758</v>
      </c>
      <c r="E281" t="s">
        <v>59</v>
      </c>
      <c r="F281" t="s">
        <v>1168</v>
      </c>
      <c r="G281" t="s">
        <v>1169</v>
      </c>
      <c r="I281">
        <v>1</v>
      </c>
      <c r="J281" t="s">
        <v>183</v>
      </c>
      <c r="K281">
        <v>103</v>
      </c>
      <c r="L281" t="s">
        <v>6044</v>
      </c>
      <c r="M281" t="s">
        <v>26408</v>
      </c>
      <c r="N281" t="s">
        <v>64</v>
      </c>
      <c r="O281" t="s">
        <v>3842</v>
      </c>
      <c r="P281">
        <v>10000</v>
      </c>
      <c r="Q281">
        <f t="shared" si="62"/>
        <v>363.33333333333331</v>
      </c>
      <c r="R281" s="34">
        <f t="shared" si="63"/>
        <v>6.0555555555555554</v>
      </c>
      <c r="S281" s="35">
        <v>45751</v>
      </c>
      <c r="U281">
        <v>8</v>
      </c>
      <c r="V281">
        <v>80000</v>
      </c>
      <c r="W281" t="s">
        <v>65</v>
      </c>
      <c r="X281" s="34" t="s">
        <v>66</v>
      </c>
      <c r="Y281">
        <v>0</v>
      </c>
      <c r="Z281">
        <v>80000</v>
      </c>
      <c r="AA281">
        <v>0</v>
      </c>
      <c r="AB281">
        <v>0</v>
      </c>
      <c r="AC281">
        <v>0</v>
      </c>
      <c r="AD281">
        <v>0</v>
      </c>
      <c r="AG281">
        <v>0</v>
      </c>
      <c r="AP281" t="s">
        <v>67</v>
      </c>
      <c r="AQ281" t="s">
        <v>68</v>
      </c>
      <c r="AR281" t="s">
        <v>26186</v>
      </c>
      <c r="AT281">
        <v>0</v>
      </c>
      <c r="AU281">
        <v>0</v>
      </c>
      <c r="AV281">
        <v>0</v>
      </c>
      <c r="AW281">
        <v>0</v>
      </c>
      <c r="AX281">
        <v>0</v>
      </c>
      <c r="AY281">
        <v>0</v>
      </c>
      <c r="BC281" t="s">
        <v>63</v>
      </c>
      <c r="BD281" t="s">
        <v>4566</v>
      </c>
      <c r="BE281">
        <v>0</v>
      </c>
      <c r="BG281" t="s">
        <v>68</v>
      </c>
      <c r="BJ281" t="s">
        <v>1170</v>
      </c>
    </row>
    <row r="282" spans="1:62" x14ac:dyDescent="0.35">
      <c r="A282" t="s">
        <v>1167</v>
      </c>
      <c r="B282">
        <v>20000</v>
      </c>
      <c r="C282">
        <v>20000</v>
      </c>
      <c r="D282">
        <v>45758</v>
      </c>
      <c r="E282" t="s">
        <v>59</v>
      </c>
      <c r="F282" t="s">
        <v>1168</v>
      </c>
      <c r="G282" t="s">
        <v>1169</v>
      </c>
      <c r="I282">
        <v>1</v>
      </c>
      <c r="J282" t="s">
        <v>183</v>
      </c>
      <c r="K282">
        <v>103</v>
      </c>
      <c r="L282" t="s">
        <v>6044</v>
      </c>
      <c r="M282" t="s">
        <v>26408</v>
      </c>
      <c r="N282" t="s">
        <v>1171</v>
      </c>
      <c r="O282" t="s">
        <v>3844</v>
      </c>
      <c r="P282">
        <v>35000</v>
      </c>
      <c r="Q282">
        <f t="shared" si="62"/>
        <v>1196.6666666666667</v>
      </c>
      <c r="R282" s="34">
        <f t="shared" si="63"/>
        <v>19.944444444444446</v>
      </c>
      <c r="S282" s="35">
        <v>45751</v>
      </c>
      <c r="U282">
        <v>8</v>
      </c>
      <c r="V282">
        <v>280000</v>
      </c>
      <c r="W282" t="s">
        <v>65</v>
      </c>
      <c r="X282" s="34" t="s">
        <v>66</v>
      </c>
      <c r="Y282">
        <v>0</v>
      </c>
      <c r="Z282">
        <v>280000</v>
      </c>
      <c r="AA282">
        <v>0</v>
      </c>
      <c r="AB282">
        <v>0</v>
      </c>
      <c r="AC282">
        <v>0</v>
      </c>
      <c r="AD282">
        <v>0</v>
      </c>
      <c r="AG282">
        <v>0</v>
      </c>
      <c r="AP282" t="s">
        <v>67</v>
      </c>
      <c r="AQ282" t="s">
        <v>68</v>
      </c>
      <c r="AR282" t="s">
        <v>26186</v>
      </c>
      <c r="AT282">
        <v>0</v>
      </c>
      <c r="AU282">
        <v>0</v>
      </c>
      <c r="AV282">
        <v>0</v>
      </c>
      <c r="AW282">
        <v>0</v>
      </c>
      <c r="AX282">
        <v>0</v>
      </c>
      <c r="AY282">
        <v>0</v>
      </c>
      <c r="BC282" t="s">
        <v>63</v>
      </c>
      <c r="BD282" t="s">
        <v>4566</v>
      </c>
      <c r="BE282">
        <v>0</v>
      </c>
      <c r="BG282" t="s">
        <v>68</v>
      </c>
      <c r="BJ282" t="s">
        <v>1170</v>
      </c>
    </row>
    <row r="283" spans="1:62" x14ac:dyDescent="0.35">
      <c r="A283" t="s">
        <v>1330</v>
      </c>
      <c r="B283">
        <v>10000</v>
      </c>
      <c r="C283">
        <v>20000</v>
      </c>
      <c r="D283">
        <v>45751</v>
      </c>
      <c r="E283" t="s">
        <v>59</v>
      </c>
      <c r="F283" t="s">
        <v>173</v>
      </c>
      <c r="G283" t="s">
        <v>1331</v>
      </c>
      <c r="I283">
        <v>1</v>
      </c>
      <c r="J283" t="s">
        <v>183</v>
      </c>
      <c r="K283">
        <v>61</v>
      </c>
      <c r="L283" t="s">
        <v>6046</v>
      </c>
      <c r="M283" t="s">
        <v>26405</v>
      </c>
      <c r="N283" t="s">
        <v>209</v>
      </c>
      <c r="O283" t="s">
        <v>3802</v>
      </c>
      <c r="P283">
        <v>1250</v>
      </c>
      <c r="Q283">
        <f t="shared" ref="Q283:Q284" si="64">(P283/50)+45</f>
        <v>70</v>
      </c>
      <c r="R283" s="34">
        <f t="shared" ref="R283:R284" si="65">Q283/60</f>
        <v>1.1666666666666667</v>
      </c>
      <c r="S283" s="35">
        <v>45751</v>
      </c>
      <c r="U283">
        <v>8</v>
      </c>
      <c r="V283">
        <v>10000</v>
      </c>
      <c r="W283" t="s">
        <v>65</v>
      </c>
      <c r="X283" t="s">
        <v>1332</v>
      </c>
      <c r="Y283">
        <v>0</v>
      </c>
      <c r="Z283">
        <v>10000</v>
      </c>
      <c r="AA283">
        <v>0</v>
      </c>
      <c r="AB283">
        <v>0</v>
      </c>
      <c r="AC283">
        <v>0</v>
      </c>
      <c r="AD283">
        <v>0</v>
      </c>
      <c r="AG283">
        <v>0</v>
      </c>
      <c r="AP283" t="s">
        <v>1333</v>
      </c>
      <c r="AQ283" t="s">
        <v>622</v>
      </c>
      <c r="AR283" t="s">
        <v>24955</v>
      </c>
      <c r="AT283">
        <v>0</v>
      </c>
      <c r="AU283">
        <v>0</v>
      </c>
      <c r="AV283">
        <v>0</v>
      </c>
      <c r="AW283">
        <v>0</v>
      </c>
      <c r="AX283">
        <v>0</v>
      </c>
      <c r="AY283">
        <v>0</v>
      </c>
      <c r="BC283" t="s">
        <v>63</v>
      </c>
      <c r="BD283" t="s">
        <v>1334</v>
      </c>
      <c r="BE283">
        <v>0</v>
      </c>
      <c r="BG283" t="s">
        <v>622</v>
      </c>
      <c r="BJ283" t="s">
        <v>1335</v>
      </c>
    </row>
    <row r="284" spans="1:62" x14ac:dyDescent="0.35">
      <c r="A284" t="s">
        <v>1172</v>
      </c>
      <c r="B284">
        <v>10000</v>
      </c>
      <c r="C284">
        <v>20000</v>
      </c>
      <c r="D284">
        <v>45754</v>
      </c>
      <c r="E284" t="s">
        <v>59</v>
      </c>
      <c r="F284" t="s">
        <v>1173</v>
      </c>
      <c r="G284" t="s">
        <v>1174</v>
      </c>
      <c r="I284">
        <v>2</v>
      </c>
      <c r="J284" t="s">
        <v>183</v>
      </c>
      <c r="K284">
        <v>60</v>
      </c>
      <c r="L284" t="s">
        <v>6048</v>
      </c>
      <c r="M284" t="s">
        <v>26408</v>
      </c>
      <c r="N284" t="s">
        <v>222</v>
      </c>
      <c r="O284" t="s">
        <v>3835</v>
      </c>
      <c r="P284">
        <v>2000</v>
      </c>
      <c r="Q284">
        <f t="shared" si="64"/>
        <v>85</v>
      </c>
      <c r="R284" s="34">
        <f t="shared" si="65"/>
        <v>1.4166666666666667</v>
      </c>
      <c r="S284" s="35">
        <v>45751</v>
      </c>
      <c r="U284">
        <v>1</v>
      </c>
      <c r="V284">
        <v>2000</v>
      </c>
      <c r="W284" t="s">
        <v>65</v>
      </c>
      <c r="X284" t="s">
        <v>1175</v>
      </c>
      <c r="Y284">
        <v>0</v>
      </c>
      <c r="Z284">
        <v>2000</v>
      </c>
      <c r="AA284">
        <v>0</v>
      </c>
      <c r="AB284">
        <v>0</v>
      </c>
      <c r="AC284">
        <v>0</v>
      </c>
      <c r="AD284">
        <v>0</v>
      </c>
      <c r="AG284">
        <v>0</v>
      </c>
      <c r="AP284" t="s">
        <v>1176</v>
      </c>
      <c r="AQ284" t="s">
        <v>465</v>
      </c>
      <c r="AR284" t="s">
        <v>15009</v>
      </c>
      <c r="AT284">
        <v>0</v>
      </c>
      <c r="AU284">
        <v>0</v>
      </c>
      <c r="AV284">
        <v>0</v>
      </c>
      <c r="AW284">
        <v>0</v>
      </c>
      <c r="AX284">
        <v>0</v>
      </c>
      <c r="AY284">
        <v>0</v>
      </c>
      <c r="BC284" t="s">
        <v>63</v>
      </c>
      <c r="BD284" t="s">
        <v>4567</v>
      </c>
      <c r="BE284">
        <v>0</v>
      </c>
      <c r="BG284" t="s">
        <v>465</v>
      </c>
      <c r="BJ284" t="s">
        <v>1177</v>
      </c>
    </row>
    <row r="285" spans="1:62" x14ac:dyDescent="0.35">
      <c r="A285" t="s">
        <v>1178</v>
      </c>
      <c r="B285">
        <v>10000</v>
      </c>
      <c r="C285">
        <v>10000</v>
      </c>
      <c r="D285">
        <v>45756</v>
      </c>
      <c r="E285" t="s">
        <v>59</v>
      </c>
      <c r="F285">
        <v>0.44040509259259258</v>
      </c>
      <c r="G285" t="s">
        <v>1179</v>
      </c>
      <c r="I285">
        <v>1</v>
      </c>
      <c r="J285" t="s">
        <v>183</v>
      </c>
      <c r="K285">
        <v>90</v>
      </c>
      <c r="L285" t="s">
        <v>6044</v>
      </c>
      <c r="M285" t="s">
        <v>26408</v>
      </c>
      <c r="N285" t="s">
        <v>439</v>
      </c>
      <c r="O285" t="s">
        <v>3859</v>
      </c>
      <c r="P285">
        <v>36450</v>
      </c>
      <c r="Q285">
        <f>(P285/20)+45</f>
        <v>1867.5</v>
      </c>
      <c r="R285" s="34">
        <f>Q285/60</f>
        <v>31.125</v>
      </c>
      <c r="S285" s="35">
        <v>45751</v>
      </c>
      <c r="U285">
        <v>2</v>
      </c>
      <c r="V285">
        <v>72900</v>
      </c>
      <c r="W285" t="s">
        <v>65</v>
      </c>
      <c r="X285" t="s">
        <v>1181</v>
      </c>
      <c r="Y285">
        <v>0</v>
      </c>
      <c r="Z285">
        <v>72900</v>
      </c>
      <c r="AA285">
        <v>0</v>
      </c>
      <c r="AB285">
        <v>0</v>
      </c>
      <c r="AC285">
        <v>0</v>
      </c>
      <c r="AD285">
        <v>0</v>
      </c>
      <c r="AG285">
        <v>0</v>
      </c>
      <c r="AP285" t="s">
        <v>1182</v>
      </c>
      <c r="AQ285" t="s">
        <v>275</v>
      </c>
      <c r="AR285" t="s">
        <v>21306</v>
      </c>
      <c r="AT285">
        <v>0</v>
      </c>
      <c r="AU285">
        <v>0</v>
      </c>
      <c r="AV285">
        <v>0</v>
      </c>
      <c r="AW285">
        <v>0</v>
      </c>
      <c r="AX285">
        <v>0</v>
      </c>
      <c r="AY285">
        <v>0</v>
      </c>
      <c r="BC285" t="s">
        <v>63</v>
      </c>
      <c r="BD285" t="s">
        <v>4568</v>
      </c>
      <c r="BE285">
        <v>0</v>
      </c>
      <c r="BG285" t="s">
        <v>275</v>
      </c>
      <c r="BJ285" t="s">
        <v>1183</v>
      </c>
    </row>
    <row r="286" spans="1:62" x14ac:dyDescent="0.35">
      <c r="A286" t="s">
        <v>656</v>
      </c>
      <c r="B286">
        <v>10000</v>
      </c>
      <c r="C286">
        <v>30000</v>
      </c>
      <c r="D286">
        <v>45751</v>
      </c>
      <c r="E286" t="s">
        <v>59</v>
      </c>
      <c r="F286" t="s">
        <v>657</v>
      </c>
      <c r="G286">
        <v>10620258046</v>
      </c>
      <c r="I286">
        <v>3</v>
      </c>
      <c r="J286" t="s">
        <v>183</v>
      </c>
      <c r="K286">
        <v>85</v>
      </c>
      <c r="L286" t="s">
        <v>6060</v>
      </c>
      <c r="M286" t="s">
        <v>26410</v>
      </c>
      <c r="N286" t="s">
        <v>940</v>
      </c>
      <c r="O286" t="s">
        <v>3864</v>
      </c>
      <c r="P286">
        <v>10000</v>
      </c>
      <c r="S286" s="35">
        <v>45751</v>
      </c>
      <c r="U286">
        <v>11</v>
      </c>
      <c r="V286">
        <v>110000</v>
      </c>
      <c r="W286" t="s">
        <v>65</v>
      </c>
      <c r="X286" t="s">
        <v>658</v>
      </c>
      <c r="Y286">
        <v>0</v>
      </c>
      <c r="Z286">
        <v>100000</v>
      </c>
      <c r="AA286">
        <v>10000</v>
      </c>
      <c r="AB286">
        <v>0</v>
      </c>
      <c r="AC286">
        <v>0</v>
      </c>
      <c r="AD286">
        <v>0</v>
      </c>
      <c r="AG286">
        <v>0</v>
      </c>
      <c r="AP286" t="s">
        <v>659</v>
      </c>
      <c r="AQ286" t="s">
        <v>108</v>
      </c>
      <c r="AR286" t="s">
        <v>13404</v>
      </c>
      <c r="AT286">
        <v>0</v>
      </c>
      <c r="AU286">
        <v>0</v>
      </c>
      <c r="AV286">
        <v>0</v>
      </c>
      <c r="AW286">
        <v>0</v>
      </c>
      <c r="AX286">
        <v>0</v>
      </c>
      <c r="AY286">
        <v>0</v>
      </c>
      <c r="BC286" t="s">
        <v>63</v>
      </c>
      <c r="BD286" t="s">
        <v>660</v>
      </c>
      <c r="BE286">
        <v>0</v>
      </c>
      <c r="BG286" t="s">
        <v>108</v>
      </c>
      <c r="BJ286" t="s">
        <v>661</v>
      </c>
    </row>
    <row r="287" spans="1:62" x14ac:dyDescent="0.35">
      <c r="A287" t="s">
        <v>1184</v>
      </c>
      <c r="B287">
        <v>10000</v>
      </c>
      <c r="C287">
        <v>10000</v>
      </c>
      <c r="D287">
        <v>45754</v>
      </c>
      <c r="E287" t="s">
        <v>59</v>
      </c>
      <c r="F287" t="s">
        <v>1185</v>
      </c>
      <c r="G287" t="s">
        <v>858</v>
      </c>
      <c r="I287">
        <v>1</v>
      </c>
      <c r="J287" t="s">
        <v>183</v>
      </c>
      <c r="K287">
        <v>94</v>
      </c>
      <c r="L287" t="s">
        <v>6050</v>
      </c>
      <c r="M287" t="s">
        <v>26405</v>
      </c>
      <c r="N287" t="s">
        <v>81</v>
      </c>
      <c r="O287" t="s">
        <v>3825</v>
      </c>
      <c r="P287">
        <v>167</v>
      </c>
      <c r="S287" s="35">
        <v>45751</v>
      </c>
      <c r="U287">
        <v>6</v>
      </c>
      <c r="V287">
        <v>1002</v>
      </c>
      <c r="W287" t="s">
        <v>65</v>
      </c>
      <c r="X287" t="s">
        <v>1186</v>
      </c>
      <c r="Y287">
        <v>0</v>
      </c>
      <c r="Z287">
        <v>1000</v>
      </c>
      <c r="AA287">
        <v>2</v>
      </c>
      <c r="AB287">
        <v>0</v>
      </c>
      <c r="AC287">
        <v>0</v>
      </c>
      <c r="AD287">
        <v>0</v>
      </c>
      <c r="AG287">
        <v>0</v>
      </c>
      <c r="AP287" t="s">
        <v>1187</v>
      </c>
      <c r="AQ287" t="s">
        <v>244</v>
      </c>
      <c r="AR287" t="s">
        <v>25892</v>
      </c>
      <c r="AT287">
        <v>0</v>
      </c>
      <c r="AU287">
        <v>0</v>
      </c>
      <c r="AV287">
        <v>0</v>
      </c>
      <c r="AW287">
        <v>0</v>
      </c>
      <c r="AX287">
        <v>0</v>
      </c>
      <c r="AY287">
        <v>0</v>
      </c>
      <c r="BC287" t="s">
        <v>63</v>
      </c>
      <c r="BD287" t="s">
        <v>4569</v>
      </c>
      <c r="BE287">
        <v>0</v>
      </c>
      <c r="BG287" t="s">
        <v>244</v>
      </c>
      <c r="BJ287" t="s">
        <v>246</v>
      </c>
    </row>
    <row r="288" spans="1:62" x14ac:dyDescent="0.35">
      <c r="A288" t="s">
        <v>840</v>
      </c>
      <c r="B288">
        <v>10000</v>
      </c>
      <c r="C288">
        <v>20000</v>
      </c>
      <c r="D288">
        <v>45754</v>
      </c>
      <c r="E288" t="s">
        <v>116</v>
      </c>
      <c r="F288" t="s">
        <v>841</v>
      </c>
      <c r="G288" t="s">
        <v>842</v>
      </c>
      <c r="I288">
        <v>1</v>
      </c>
      <c r="J288" t="s">
        <v>183</v>
      </c>
      <c r="K288">
        <v>73</v>
      </c>
      <c r="L288" t="s">
        <v>6042</v>
      </c>
      <c r="M288" t="s">
        <v>26407</v>
      </c>
      <c r="N288" t="s">
        <v>184</v>
      </c>
      <c r="O288" t="s">
        <v>3845</v>
      </c>
      <c r="P288">
        <v>42000</v>
      </c>
      <c r="Q288">
        <f>(P288/60)+30</f>
        <v>730</v>
      </c>
      <c r="R288" s="34">
        <f>Q288/60</f>
        <v>12.166666666666666</v>
      </c>
      <c r="S288" s="35">
        <v>45751</v>
      </c>
      <c r="U288">
        <v>12</v>
      </c>
      <c r="V288">
        <v>504000</v>
      </c>
      <c r="W288" t="s">
        <v>65</v>
      </c>
      <c r="X288">
        <v>80256230001</v>
      </c>
      <c r="Y288">
        <v>0</v>
      </c>
      <c r="Z288">
        <v>504000</v>
      </c>
      <c r="AA288">
        <v>0</v>
      </c>
      <c r="AB288">
        <v>0</v>
      </c>
      <c r="AC288">
        <v>0</v>
      </c>
      <c r="AD288">
        <v>0</v>
      </c>
      <c r="AG288">
        <v>0</v>
      </c>
      <c r="AP288">
        <v>8025623</v>
      </c>
      <c r="AQ288" t="s">
        <v>162</v>
      </c>
      <c r="AR288" t="s">
        <v>8373</v>
      </c>
      <c r="AT288">
        <v>0</v>
      </c>
      <c r="AU288">
        <v>0</v>
      </c>
      <c r="AV288">
        <v>0</v>
      </c>
      <c r="AW288">
        <v>0</v>
      </c>
      <c r="AX288">
        <v>0</v>
      </c>
      <c r="AY288">
        <v>0</v>
      </c>
      <c r="BC288" t="s">
        <v>63</v>
      </c>
      <c r="BD288" t="s">
        <v>4504</v>
      </c>
      <c r="BE288">
        <v>0</v>
      </c>
      <c r="BG288" t="s">
        <v>162</v>
      </c>
      <c r="BJ288" t="s">
        <v>844</v>
      </c>
    </row>
    <row r="289" spans="1:62" x14ac:dyDescent="0.35">
      <c r="A289" t="s">
        <v>1188</v>
      </c>
      <c r="B289">
        <v>10000</v>
      </c>
      <c r="C289">
        <v>10000</v>
      </c>
      <c r="D289">
        <v>45754</v>
      </c>
      <c r="E289" t="s">
        <v>59</v>
      </c>
      <c r="F289" t="s">
        <v>1189</v>
      </c>
      <c r="G289">
        <v>234402</v>
      </c>
      <c r="I289">
        <v>1</v>
      </c>
      <c r="J289" t="s">
        <v>183</v>
      </c>
      <c r="K289">
        <v>90</v>
      </c>
      <c r="L289" t="s">
        <v>6044</v>
      </c>
      <c r="M289" t="s">
        <v>26408</v>
      </c>
      <c r="N289" t="s">
        <v>1190</v>
      </c>
      <c r="O289" t="s">
        <v>3836</v>
      </c>
      <c r="P289">
        <v>334</v>
      </c>
      <c r="Q289">
        <f>(P289/20)+45</f>
        <v>61.7</v>
      </c>
      <c r="R289" s="34">
        <f>Q289/60</f>
        <v>1.0283333333333333</v>
      </c>
      <c r="S289" s="35">
        <v>45751</v>
      </c>
      <c r="U289">
        <v>180</v>
      </c>
      <c r="V289">
        <v>60120</v>
      </c>
      <c r="W289" t="s">
        <v>65</v>
      </c>
      <c r="X289" t="s">
        <v>1191</v>
      </c>
      <c r="Y289">
        <v>0</v>
      </c>
      <c r="Z289">
        <v>60000</v>
      </c>
      <c r="AA289">
        <v>120</v>
      </c>
      <c r="AB289">
        <v>0</v>
      </c>
      <c r="AC289">
        <v>0</v>
      </c>
      <c r="AD289">
        <v>0</v>
      </c>
      <c r="AG289">
        <v>0</v>
      </c>
      <c r="AP289" t="s">
        <v>1192</v>
      </c>
      <c r="AQ289" t="s">
        <v>139</v>
      </c>
      <c r="AR289" t="s">
        <v>16963</v>
      </c>
      <c r="AT289">
        <v>0</v>
      </c>
      <c r="AU289">
        <v>0</v>
      </c>
      <c r="AV289">
        <v>0</v>
      </c>
      <c r="AW289">
        <v>0</v>
      </c>
      <c r="AX289">
        <v>0</v>
      </c>
      <c r="AY289">
        <v>0</v>
      </c>
      <c r="BC289" t="s">
        <v>63</v>
      </c>
      <c r="BD289" t="s">
        <v>4570</v>
      </c>
      <c r="BE289">
        <v>0</v>
      </c>
      <c r="BG289" t="s">
        <v>139</v>
      </c>
      <c r="BJ289" t="s">
        <v>140</v>
      </c>
    </row>
    <row r="290" spans="1:62" x14ac:dyDescent="0.35">
      <c r="A290" t="s">
        <v>1336</v>
      </c>
      <c r="B290">
        <v>10000</v>
      </c>
      <c r="C290">
        <v>20000</v>
      </c>
      <c r="D290">
        <v>45754</v>
      </c>
      <c r="E290" t="s">
        <v>59</v>
      </c>
      <c r="F290" t="s">
        <v>1337</v>
      </c>
      <c r="G290" t="s">
        <v>1338</v>
      </c>
      <c r="I290">
        <v>1</v>
      </c>
      <c r="J290" t="s">
        <v>183</v>
      </c>
      <c r="K290">
        <v>46</v>
      </c>
      <c r="L290" t="s">
        <v>6049</v>
      </c>
      <c r="M290" t="s">
        <v>26405</v>
      </c>
      <c r="N290" t="s">
        <v>231</v>
      </c>
      <c r="O290" t="s">
        <v>3809</v>
      </c>
      <c r="P290">
        <v>1000</v>
      </c>
      <c r="Q290">
        <f>(P290/40)+45</f>
        <v>70</v>
      </c>
      <c r="R290" s="34">
        <f>Q290/60</f>
        <v>1.1666666666666667</v>
      </c>
      <c r="S290" s="35">
        <v>45751</v>
      </c>
      <c r="U290">
        <v>1</v>
      </c>
      <c r="V290">
        <v>1000</v>
      </c>
      <c r="W290" t="s">
        <v>65</v>
      </c>
      <c r="X290" t="s">
        <v>1339</v>
      </c>
      <c r="Y290">
        <v>0</v>
      </c>
      <c r="Z290">
        <v>1000</v>
      </c>
      <c r="AA290">
        <v>0</v>
      </c>
      <c r="AB290">
        <v>0</v>
      </c>
      <c r="AC290">
        <v>0</v>
      </c>
      <c r="AD290">
        <v>0</v>
      </c>
      <c r="AG290">
        <v>0</v>
      </c>
      <c r="AP290" t="s">
        <v>1340</v>
      </c>
      <c r="AQ290" t="s">
        <v>465</v>
      </c>
      <c r="AR290" t="s">
        <v>15009</v>
      </c>
      <c r="AT290">
        <v>0</v>
      </c>
      <c r="AU290">
        <v>0</v>
      </c>
      <c r="AV290">
        <v>0</v>
      </c>
      <c r="AW290">
        <v>0</v>
      </c>
      <c r="AX290">
        <v>0</v>
      </c>
      <c r="AY290">
        <v>0</v>
      </c>
      <c r="BC290" t="s">
        <v>63</v>
      </c>
      <c r="BD290" t="s">
        <v>1341</v>
      </c>
      <c r="BE290">
        <v>0</v>
      </c>
      <c r="BG290" t="s">
        <v>465</v>
      </c>
      <c r="BJ290" t="s">
        <v>706</v>
      </c>
    </row>
    <row r="291" spans="1:62" x14ac:dyDescent="0.35">
      <c r="A291" t="s">
        <v>850</v>
      </c>
      <c r="B291">
        <v>10000</v>
      </c>
      <c r="C291">
        <v>60000</v>
      </c>
      <c r="D291">
        <v>45751</v>
      </c>
      <c r="E291" t="s">
        <v>59</v>
      </c>
      <c r="F291" t="s">
        <v>851</v>
      </c>
      <c r="G291" t="s">
        <v>852</v>
      </c>
      <c r="I291">
        <v>3</v>
      </c>
      <c r="J291" t="s">
        <v>183</v>
      </c>
      <c r="K291">
        <v>85</v>
      </c>
      <c r="L291" t="s">
        <v>6060</v>
      </c>
      <c r="M291" t="s">
        <v>26410</v>
      </c>
      <c r="N291" t="s">
        <v>940</v>
      </c>
      <c r="O291" t="s">
        <v>3864</v>
      </c>
      <c r="P291">
        <v>16000</v>
      </c>
      <c r="S291" s="35">
        <v>45751</v>
      </c>
      <c r="U291">
        <v>11</v>
      </c>
      <c r="V291">
        <v>176000</v>
      </c>
      <c r="W291" t="s">
        <v>65</v>
      </c>
      <c r="X291" t="s">
        <v>853</v>
      </c>
      <c r="Y291">
        <v>0</v>
      </c>
      <c r="Z291">
        <v>98462</v>
      </c>
      <c r="AA291">
        <v>77538</v>
      </c>
      <c r="AB291">
        <v>0</v>
      </c>
      <c r="AC291">
        <v>0</v>
      </c>
      <c r="AD291">
        <v>0</v>
      </c>
      <c r="AG291">
        <v>0</v>
      </c>
      <c r="AP291" t="s">
        <v>854</v>
      </c>
      <c r="AQ291" t="s">
        <v>108</v>
      </c>
      <c r="AR291" t="s">
        <v>13404</v>
      </c>
      <c r="AT291">
        <v>0</v>
      </c>
      <c r="AU291">
        <v>0</v>
      </c>
      <c r="AV291">
        <v>0</v>
      </c>
      <c r="AW291">
        <v>0</v>
      </c>
      <c r="AX291">
        <v>0</v>
      </c>
      <c r="AY291">
        <v>0</v>
      </c>
      <c r="BC291" t="s">
        <v>63</v>
      </c>
      <c r="BD291" t="s">
        <v>4506</v>
      </c>
      <c r="BE291">
        <v>0</v>
      </c>
      <c r="BG291" t="s">
        <v>108</v>
      </c>
      <c r="BJ291" t="s">
        <v>855</v>
      </c>
    </row>
    <row r="292" spans="1:62" x14ac:dyDescent="0.35">
      <c r="A292" t="s">
        <v>1342</v>
      </c>
      <c r="B292">
        <v>10000</v>
      </c>
      <c r="C292">
        <v>10000</v>
      </c>
      <c r="D292">
        <v>45751</v>
      </c>
      <c r="E292" t="s">
        <v>59</v>
      </c>
      <c r="F292" t="s">
        <v>1343</v>
      </c>
      <c r="G292" t="s">
        <v>1344</v>
      </c>
      <c r="I292">
        <v>1</v>
      </c>
      <c r="J292" t="s">
        <v>183</v>
      </c>
      <c r="K292">
        <v>61</v>
      </c>
      <c r="L292" t="s">
        <v>6046</v>
      </c>
      <c r="M292" t="s">
        <v>26405</v>
      </c>
      <c r="N292" t="s">
        <v>209</v>
      </c>
      <c r="O292" t="s">
        <v>3802</v>
      </c>
      <c r="P292">
        <v>500</v>
      </c>
      <c r="Q292">
        <f>(P292/50)+45</f>
        <v>55</v>
      </c>
      <c r="R292" s="34">
        <f>Q292/60</f>
        <v>0.91666666666666663</v>
      </c>
      <c r="S292" s="35">
        <v>45751</v>
      </c>
      <c r="U292">
        <v>1</v>
      </c>
      <c r="V292">
        <v>500</v>
      </c>
      <c r="W292" t="s">
        <v>65</v>
      </c>
      <c r="X292" t="s">
        <v>1345</v>
      </c>
      <c r="Y292">
        <v>0</v>
      </c>
      <c r="Z292">
        <v>500</v>
      </c>
      <c r="AA292">
        <v>0</v>
      </c>
      <c r="AB292">
        <v>0</v>
      </c>
      <c r="AC292">
        <v>0</v>
      </c>
      <c r="AD292">
        <v>0</v>
      </c>
      <c r="AG292">
        <v>0</v>
      </c>
      <c r="AP292" t="s">
        <v>1346</v>
      </c>
      <c r="AQ292" t="s">
        <v>1347</v>
      </c>
      <c r="AR292" t="s">
        <v>21363</v>
      </c>
      <c r="AT292">
        <v>0</v>
      </c>
      <c r="AU292">
        <v>0</v>
      </c>
      <c r="AV292">
        <v>0</v>
      </c>
      <c r="AW292">
        <v>0</v>
      </c>
      <c r="AX292">
        <v>0</v>
      </c>
      <c r="AY292">
        <v>0</v>
      </c>
      <c r="BC292" t="s">
        <v>63</v>
      </c>
      <c r="BD292" t="s">
        <v>1348</v>
      </c>
      <c r="BE292">
        <v>0</v>
      </c>
      <c r="BG292" t="s">
        <v>1347</v>
      </c>
      <c r="BJ292" t="s">
        <v>1349</v>
      </c>
    </row>
    <row r="293" spans="1:62" x14ac:dyDescent="0.35">
      <c r="A293" t="s">
        <v>1350</v>
      </c>
      <c r="B293">
        <v>10000</v>
      </c>
      <c r="C293">
        <v>10000</v>
      </c>
      <c r="D293">
        <v>45754</v>
      </c>
      <c r="E293" t="s">
        <v>59</v>
      </c>
      <c r="F293" t="s">
        <v>1351</v>
      </c>
      <c r="G293" t="s">
        <v>1352</v>
      </c>
      <c r="I293">
        <v>1</v>
      </c>
      <c r="J293" t="s">
        <v>183</v>
      </c>
      <c r="K293">
        <v>78</v>
      </c>
      <c r="L293" t="s">
        <v>6047</v>
      </c>
      <c r="M293" t="s">
        <v>26405</v>
      </c>
      <c r="N293" t="s">
        <v>216</v>
      </c>
      <c r="O293" t="s">
        <v>3803</v>
      </c>
      <c r="P293">
        <v>2750</v>
      </c>
      <c r="Q293">
        <f t="shared" ref="Q293:Q295" si="66">(P293/40)+45</f>
        <v>113.75</v>
      </c>
      <c r="R293" s="34">
        <f t="shared" ref="R293:R295" si="67">Q293/60</f>
        <v>1.8958333333333333</v>
      </c>
      <c r="S293" s="35">
        <v>45751</v>
      </c>
      <c r="U293">
        <v>16</v>
      </c>
      <c r="V293">
        <v>44000</v>
      </c>
      <c r="W293" t="s">
        <v>65</v>
      </c>
      <c r="X293" t="s">
        <v>1353</v>
      </c>
      <c r="Y293">
        <v>0</v>
      </c>
      <c r="Z293">
        <v>40000</v>
      </c>
      <c r="AA293">
        <v>4000</v>
      </c>
      <c r="AB293">
        <v>0</v>
      </c>
      <c r="AC293">
        <v>0</v>
      </c>
      <c r="AD293">
        <v>0</v>
      </c>
      <c r="AG293">
        <v>0</v>
      </c>
      <c r="AP293" t="s">
        <v>1354</v>
      </c>
      <c r="AQ293" t="s">
        <v>170</v>
      </c>
      <c r="AR293" t="s">
        <v>21526</v>
      </c>
      <c r="AT293">
        <v>0</v>
      </c>
      <c r="AU293">
        <v>0</v>
      </c>
      <c r="AV293">
        <v>0</v>
      </c>
      <c r="AW293">
        <v>0</v>
      </c>
      <c r="AX293">
        <v>0</v>
      </c>
      <c r="AY293">
        <v>0</v>
      </c>
      <c r="BC293" t="s">
        <v>63</v>
      </c>
      <c r="BD293" t="s">
        <v>1355</v>
      </c>
      <c r="BE293">
        <v>0</v>
      </c>
      <c r="BG293" t="s">
        <v>170</v>
      </c>
      <c r="BJ293" t="s">
        <v>1356</v>
      </c>
    </row>
    <row r="294" spans="1:62" x14ac:dyDescent="0.35">
      <c r="A294" t="s">
        <v>1350</v>
      </c>
      <c r="B294">
        <v>10000</v>
      </c>
      <c r="C294">
        <v>20000</v>
      </c>
      <c r="D294">
        <v>45754</v>
      </c>
      <c r="E294" t="s">
        <v>59</v>
      </c>
      <c r="F294" t="s">
        <v>1351</v>
      </c>
      <c r="G294" t="s">
        <v>1352</v>
      </c>
      <c r="I294">
        <v>2</v>
      </c>
      <c r="J294" t="s">
        <v>183</v>
      </c>
      <c r="K294">
        <v>63</v>
      </c>
      <c r="L294" t="s">
        <v>6051</v>
      </c>
      <c r="M294" t="s">
        <v>26408</v>
      </c>
      <c r="N294" t="s">
        <v>136</v>
      </c>
      <c r="O294" t="s">
        <v>3850</v>
      </c>
      <c r="P294">
        <v>2500</v>
      </c>
      <c r="Q294">
        <f t="shared" si="66"/>
        <v>107.5</v>
      </c>
      <c r="R294" s="34">
        <f t="shared" si="67"/>
        <v>1.7916666666666667</v>
      </c>
      <c r="S294" s="35">
        <v>45751</v>
      </c>
      <c r="U294">
        <v>16</v>
      </c>
      <c r="V294">
        <v>40000</v>
      </c>
      <c r="W294" t="s">
        <v>65</v>
      </c>
      <c r="X294" t="s">
        <v>1353</v>
      </c>
      <c r="Y294">
        <v>0</v>
      </c>
      <c r="Z294">
        <v>40000</v>
      </c>
      <c r="AA294">
        <v>0</v>
      </c>
      <c r="AB294">
        <v>0</v>
      </c>
      <c r="AC294">
        <v>0</v>
      </c>
      <c r="AD294">
        <v>0</v>
      </c>
      <c r="AG294">
        <v>0</v>
      </c>
      <c r="AP294" t="s">
        <v>1354</v>
      </c>
      <c r="AQ294" t="s">
        <v>170</v>
      </c>
      <c r="AR294" t="s">
        <v>21526</v>
      </c>
      <c r="AT294">
        <v>0</v>
      </c>
      <c r="AU294">
        <v>0</v>
      </c>
      <c r="AV294">
        <v>0</v>
      </c>
      <c r="AW294">
        <v>0</v>
      </c>
      <c r="AX294">
        <v>0</v>
      </c>
      <c r="AY294">
        <v>0</v>
      </c>
      <c r="BC294" t="s">
        <v>63</v>
      </c>
      <c r="BD294" t="s">
        <v>1355</v>
      </c>
      <c r="BE294">
        <v>0</v>
      </c>
      <c r="BG294" t="s">
        <v>170</v>
      </c>
      <c r="BJ294" t="s">
        <v>1356</v>
      </c>
    </row>
    <row r="295" spans="1:62" x14ac:dyDescent="0.35">
      <c r="A295" t="s">
        <v>737</v>
      </c>
      <c r="B295">
        <v>10000</v>
      </c>
      <c r="C295">
        <v>20000</v>
      </c>
      <c r="D295">
        <v>45751</v>
      </c>
      <c r="E295" t="s">
        <v>59</v>
      </c>
      <c r="F295" t="s">
        <v>738</v>
      </c>
      <c r="G295">
        <v>501060725</v>
      </c>
      <c r="I295">
        <v>2</v>
      </c>
      <c r="J295" t="s">
        <v>183</v>
      </c>
      <c r="K295">
        <v>46</v>
      </c>
      <c r="L295" t="s">
        <v>6049</v>
      </c>
      <c r="M295" t="s">
        <v>26405</v>
      </c>
      <c r="N295" t="s">
        <v>231</v>
      </c>
      <c r="O295" t="s">
        <v>3809</v>
      </c>
      <c r="P295">
        <v>2500</v>
      </c>
      <c r="Q295">
        <f t="shared" si="66"/>
        <v>107.5</v>
      </c>
      <c r="R295" s="34">
        <f t="shared" si="67"/>
        <v>1.7916666666666667</v>
      </c>
      <c r="S295" s="35">
        <v>45751</v>
      </c>
      <c r="U295">
        <v>2</v>
      </c>
      <c r="V295">
        <v>5000</v>
      </c>
      <c r="W295" t="s">
        <v>65</v>
      </c>
      <c r="X295" t="s">
        <v>740</v>
      </c>
      <c r="Y295">
        <v>0</v>
      </c>
      <c r="Z295">
        <v>5000</v>
      </c>
      <c r="AA295">
        <v>0</v>
      </c>
      <c r="AB295">
        <v>0</v>
      </c>
      <c r="AC295">
        <v>0</v>
      </c>
      <c r="AD295">
        <v>0</v>
      </c>
      <c r="AG295">
        <v>0</v>
      </c>
      <c r="AP295" t="s">
        <v>741</v>
      </c>
      <c r="AQ295" t="s">
        <v>742</v>
      </c>
      <c r="AR295" t="s">
        <v>14125</v>
      </c>
      <c r="AT295">
        <v>0</v>
      </c>
      <c r="AU295">
        <v>0</v>
      </c>
      <c r="AV295">
        <v>0</v>
      </c>
      <c r="AW295">
        <v>0</v>
      </c>
      <c r="AX295">
        <v>0</v>
      </c>
      <c r="AY295">
        <v>0</v>
      </c>
      <c r="BC295" t="s">
        <v>63</v>
      </c>
      <c r="BD295" t="s">
        <v>743</v>
      </c>
      <c r="BE295">
        <v>0</v>
      </c>
      <c r="BG295" t="s">
        <v>742</v>
      </c>
      <c r="BJ295" t="s">
        <v>744</v>
      </c>
    </row>
    <row r="296" spans="1:62" x14ac:dyDescent="0.35">
      <c r="A296" t="s">
        <v>1193</v>
      </c>
      <c r="B296">
        <v>10000</v>
      </c>
      <c r="C296">
        <v>20000</v>
      </c>
      <c r="D296">
        <v>45754</v>
      </c>
      <c r="E296" t="s">
        <v>116</v>
      </c>
      <c r="F296" t="s">
        <v>1194</v>
      </c>
      <c r="G296">
        <v>10656256096</v>
      </c>
      <c r="I296">
        <v>2</v>
      </c>
      <c r="J296" t="s">
        <v>183</v>
      </c>
      <c r="K296">
        <v>77</v>
      </c>
      <c r="L296" t="s">
        <v>6043</v>
      </c>
      <c r="M296" t="s">
        <v>26407</v>
      </c>
      <c r="N296" t="s">
        <v>192</v>
      </c>
      <c r="O296" t="s">
        <v>3848</v>
      </c>
      <c r="P296">
        <v>1285</v>
      </c>
      <c r="Q296">
        <f>(P296/60)+30</f>
        <v>51.416666666666671</v>
      </c>
      <c r="R296" s="34">
        <f>Q296/60</f>
        <v>0.85694444444444451</v>
      </c>
      <c r="S296" s="35">
        <v>45751</v>
      </c>
      <c r="U296">
        <v>88</v>
      </c>
      <c r="V296">
        <v>113080</v>
      </c>
      <c r="W296" t="s">
        <v>65</v>
      </c>
      <c r="X296" t="s">
        <v>1195</v>
      </c>
      <c r="Y296">
        <v>0</v>
      </c>
      <c r="Z296">
        <v>100000</v>
      </c>
      <c r="AA296">
        <v>13080</v>
      </c>
      <c r="AB296">
        <v>0</v>
      </c>
      <c r="AC296">
        <v>0</v>
      </c>
      <c r="AD296">
        <v>0</v>
      </c>
      <c r="AG296">
        <v>0</v>
      </c>
      <c r="AP296" t="s">
        <v>1196</v>
      </c>
      <c r="AQ296" t="s">
        <v>108</v>
      </c>
      <c r="AR296" t="s">
        <v>13404</v>
      </c>
      <c r="AT296">
        <v>0</v>
      </c>
      <c r="AU296">
        <v>0</v>
      </c>
      <c r="AV296">
        <v>0</v>
      </c>
      <c r="AW296">
        <v>0</v>
      </c>
      <c r="AX296">
        <v>0</v>
      </c>
      <c r="AY296">
        <v>0</v>
      </c>
      <c r="BC296" t="s">
        <v>63</v>
      </c>
      <c r="BD296" t="s">
        <v>4571</v>
      </c>
      <c r="BE296">
        <v>0</v>
      </c>
      <c r="BG296" t="s">
        <v>108</v>
      </c>
      <c r="BJ296" t="s">
        <v>1197</v>
      </c>
    </row>
    <row r="297" spans="1:62" x14ac:dyDescent="0.35">
      <c r="A297" t="s">
        <v>1357</v>
      </c>
      <c r="B297">
        <v>10000</v>
      </c>
      <c r="C297">
        <v>10000</v>
      </c>
      <c r="D297">
        <v>45751</v>
      </c>
      <c r="E297" t="s">
        <v>59</v>
      </c>
      <c r="F297" t="s">
        <v>815</v>
      </c>
      <c r="G297" t="s">
        <v>570</v>
      </c>
      <c r="I297">
        <v>1</v>
      </c>
      <c r="J297" t="s">
        <v>183</v>
      </c>
      <c r="K297">
        <v>59</v>
      </c>
      <c r="L297" t="s">
        <v>6045</v>
      </c>
      <c r="M297" t="s">
        <v>26405</v>
      </c>
      <c r="N297" t="s">
        <v>73</v>
      </c>
      <c r="O297" t="s">
        <v>3811</v>
      </c>
      <c r="P297">
        <v>1000</v>
      </c>
      <c r="Q297">
        <f t="shared" ref="Q297:Q303" si="68">(P297/40)+45</f>
        <v>70</v>
      </c>
      <c r="R297" s="34">
        <f t="shared" ref="R297:R303" si="69">Q297/60</f>
        <v>1.1666666666666667</v>
      </c>
      <c r="S297" s="35">
        <v>45751</v>
      </c>
      <c r="U297">
        <v>10</v>
      </c>
      <c r="V297">
        <v>10000</v>
      </c>
      <c r="W297" t="s">
        <v>65</v>
      </c>
      <c r="X297">
        <v>112023700001</v>
      </c>
      <c r="Y297">
        <v>0</v>
      </c>
      <c r="Z297">
        <v>10000</v>
      </c>
      <c r="AA297">
        <v>0</v>
      </c>
      <c r="AB297">
        <v>0</v>
      </c>
      <c r="AC297">
        <v>0</v>
      </c>
      <c r="AD297">
        <v>0</v>
      </c>
      <c r="AG297">
        <v>0</v>
      </c>
      <c r="AP297">
        <v>11202370</v>
      </c>
      <c r="AQ297" t="s">
        <v>571</v>
      </c>
      <c r="AR297" t="s">
        <v>14937</v>
      </c>
      <c r="AT297">
        <v>0</v>
      </c>
      <c r="AU297">
        <v>0</v>
      </c>
      <c r="AV297">
        <v>0</v>
      </c>
      <c r="AW297">
        <v>0</v>
      </c>
      <c r="AX297">
        <v>0</v>
      </c>
      <c r="AY297">
        <v>0</v>
      </c>
      <c r="BC297" t="s">
        <v>63</v>
      </c>
      <c r="BD297" t="s">
        <v>1358</v>
      </c>
      <c r="BE297">
        <v>0</v>
      </c>
      <c r="BG297" t="s">
        <v>571</v>
      </c>
      <c r="BJ297" t="s">
        <v>1359</v>
      </c>
    </row>
    <row r="298" spans="1:62" x14ac:dyDescent="0.35">
      <c r="A298" t="s">
        <v>1357</v>
      </c>
      <c r="B298">
        <v>20000</v>
      </c>
      <c r="C298">
        <v>10000</v>
      </c>
      <c r="D298">
        <v>45751</v>
      </c>
      <c r="E298" t="s">
        <v>59</v>
      </c>
      <c r="F298" t="s">
        <v>815</v>
      </c>
      <c r="G298" t="s">
        <v>570</v>
      </c>
      <c r="I298">
        <v>1</v>
      </c>
      <c r="J298" t="s">
        <v>183</v>
      </c>
      <c r="K298">
        <v>59</v>
      </c>
      <c r="L298" t="s">
        <v>6045</v>
      </c>
      <c r="M298" t="s">
        <v>26405</v>
      </c>
      <c r="N298" t="s">
        <v>73</v>
      </c>
      <c r="O298" t="s">
        <v>3811</v>
      </c>
      <c r="P298">
        <v>1000</v>
      </c>
      <c r="Q298">
        <f t="shared" si="68"/>
        <v>70</v>
      </c>
      <c r="R298" s="34">
        <f t="shared" si="69"/>
        <v>1.1666666666666667</v>
      </c>
      <c r="S298" s="35">
        <v>45751</v>
      </c>
      <c r="U298">
        <v>10</v>
      </c>
      <c r="V298">
        <v>10000</v>
      </c>
      <c r="W298" t="s">
        <v>65</v>
      </c>
      <c r="X298">
        <v>112023700001</v>
      </c>
      <c r="Y298">
        <v>0</v>
      </c>
      <c r="Z298">
        <v>10000</v>
      </c>
      <c r="AA298">
        <v>0</v>
      </c>
      <c r="AB298">
        <v>0</v>
      </c>
      <c r="AC298">
        <v>0</v>
      </c>
      <c r="AD298">
        <v>0</v>
      </c>
      <c r="AG298">
        <v>0</v>
      </c>
      <c r="AP298">
        <v>11202370</v>
      </c>
      <c r="AQ298" t="s">
        <v>571</v>
      </c>
      <c r="AR298" t="s">
        <v>14937</v>
      </c>
      <c r="AT298">
        <v>0</v>
      </c>
      <c r="AU298">
        <v>0</v>
      </c>
      <c r="AV298">
        <v>0</v>
      </c>
      <c r="AW298">
        <v>0</v>
      </c>
      <c r="AX298">
        <v>0</v>
      </c>
      <c r="AY298">
        <v>0</v>
      </c>
      <c r="BC298" t="s">
        <v>63</v>
      </c>
      <c r="BD298" t="s">
        <v>1358</v>
      </c>
      <c r="BE298">
        <v>0</v>
      </c>
      <c r="BG298" t="s">
        <v>571</v>
      </c>
      <c r="BJ298" t="s">
        <v>1359</v>
      </c>
    </row>
    <row r="299" spans="1:62" x14ac:dyDescent="0.35">
      <c r="A299" t="s">
        <v>1357</v>
      </c>
      <c r="B299">
        <v>30000</v>
      </c>
      <c r="C299">
        <v>10000</v>
      </c>
      <c r="D299">
        <v>45751</v>
      </c>
      <c r="E299" t="s">
        <v>59</v>
      </c>
      <c r="F299" t="s">
        <v>815</v>
      </c>
      <c r="G299" t="s">
        <v>570</v>
      </c>
      <c r="I299">
        <v>1</v>
      </c>
      <c r="J299" t="s">
        <v>183</v>
      </c>
      <c r="K299">
        <v>59</v>
      </c>
      <c r="L299" t="s">
        <v>6045</v>
      </c>
      <c r="M299" t="s">
        <v>26405</v>
      </c>
      <c r="N299" t="s">
        <v>73</v>
      </c>
      <c r="O299" t="s">
        <v>3811</v>
      </c>
      <c r="P299">
        <v>1000</v>
      </c>
      <c r="Q299">
        <f t="shared" si="68"/>
        <v>70</v>
      </c>
      <c r="R299" s="34">
        <f t="shared" si="69"/>
        <v>1.1666666666666667</v>
      </c>
      <c r="S299" s="35">
        <v>45751</v>
      </c>
      <c r="U299">
        <v>10</v>
      </c>
      <c r="V299">
        <v>10000</v>
      </c>
      <c r="W299" t="s">
        <v>65</v>
      </c>
      <c r="X299">
        <v>112023700001</v>
      </c>
      <c r="Y299">
        <v>0</v>
      </c>
      <c r="Z299">
        <v>10000</v>
      </c>
      <c r="AA299">
        <v>0</v>
      </c>
      <c r="AB299">
        <v>0</v>
      </c>
      <c r="AC299">
        <v>0</v>
      </c>
      <c r="AD299">
        <v>0</v>
      </c>
      <c r="AG299">
        <v>0</v>
      </c>
      <c r="AP299">
        <v>11202370</v>
      </c>
      <c r="AQ299" t="s">
        <v>571</v>
      </c>
      <c r="AR299" t="s">
        <v>14937</v>
      </c>
      <c r="AT299">
        <v>0</v>
      </c>
      <c r="AU299">
        <v>0</v>
      </c>
      <c r="AV299">
        <v>0</v>
      </c>
      <c r="AW299">
        <v>0</v>
      </c>
      <c r="AX299">
        <v>0</v>
      </c>
      <c r="AY299">
        <v>0</v>
      </c>
      <c r="BC299" t="s">
        <v>63</v>
      </c>
      <c r="BD299" t="s">
        <v>1358</v>
      </c>
      <c r="BE299">
        <v>0</v>
      </c>
      <c r="BG299" t="s">
        <v>571</v>
      </c>
      <c r="BJ299" t="s">
        <v>1359</v>
      </c>
    </row>
    <row r="300" spans="1:62" x14ac:dyDescent="0.35">
      <c r="A300" t="s">
        <v>1357</v>
      </c>
      <c r="B300">
        <v>40000</v>
      </c>
      <c r="C300">
        <v>10000</v>
      </c>
      <c r="D300">
        <v>45751</v>
      </c>
      <c r="E300" t="s">
        <v>59</v>
      </c>
      <c r="F300" t="s">
        <v>815</v>
      </c>
      <c r="G300" t="s">
        <v>570</v>
      </c>
      <c r="I300">
        <v>1</v>
      </c>
      <c r="J300" t="s">
        <v>183</v>
      </c>
      <c r="K300">
        <v>59</v>
      </c>
      <c r="L300" t="s">
        <v>6045</v>
      </c>
      <c r="M300" t="s">
        <v>26405</v>
      </c>
      <c r="N300" t="s">
        <v>73</v>
      </c>
      <c r="O300" t="s">
        <v>3811</v>
      </c>
      <c r="P300">
        <v>1000</v>
      </c>
      <c r="Q300">
        <f t="shared" si="68"/>
        <v>70</v>
      </c>
      <c r="R300" s="34">
        <f t="shared" si="69"/>
        <v>1.1666666666666667</v>
      </c>
      <c r="S300" s="35">
        <v>45751</v>
      </c>
      <c r="U300">
        <v>10</v>
      </c>
      <c r="V300">
        <v>10000</v>
      </c>
      <c r="W300" t="s">
        <v>65</v>
      </c>
      <c r="X300">
        <v>112023700001</v>
      </c>
      <c r="Y300">
        <v>0</v>
      </c>
      <c r="Z300">
        <v>10000</v>
      </c>
      <c r="AA300">
        <v>0</v>
      </c>
      <c r="AB300">
        <v>0</v>
      </c>
      <c r="AC300">
        <v>0</v>
      </c>
      <c r="AD300">
        <v>0</v>
      </c>
      <c r="AG300">
        <v>0</v>
      </c>
      <c r="AP300">
        <v>11202370</v>
      </c>
      <c r="AQ300" t="s">
        <v>571</v>
      </c>
      <c r="AR300" t="s">
        <v>14937</v>
      </c>
      <c r="AT300">
        <v>0</v>
      </c>
      <c r="AU300">
        <v>0</v>
      </c>
      <c r="AV300">
        <v>0</v>
      </c>
      <c r="AW300">
        <v>0</v>
      </c>
      <c r="AX300">
        <v>0</v>
      </c>
      <c r="AY300">
        <v>0</v>
      </c>
      <c r="BC300" t="s">
        <v>63</v>
      </c>
      <c r="BD300" t="s">
        <v>1358</v>
      </c>
      <c r="BE300">
        <v>0</v>
      </c>
      <c r="BG300" t="s">
        <v>571</v>
      </c>
      <c r="BJ300" t="s">
        <v>1359</v>
      </c>
    </row>
    <row r="301" spans="1:62" x14ac:dyDescent="0.35">
      <c r="A301" t="s">
        <v>1357</v>
      </c>
      <c r="B301">
        <v>50000</v>
      </c>
      <c r="C301">
        <v>10000</v>
      </c>
      <c r="D301">
        <v>45751</v>
      </c>
      <c r="E301" t="s">
        <v>59</v>
      </c>
      <c r="F301" t="s">
        <v>815</v>
      </c>
      <c r="G301" t="s">
        <v>570</v>
      </c>
      <c r="I301">
        <v>1</v>
      </c>
      <c r="J301" t="s">
        <v>183</v>
      </c>
      <c r="K301">
        <v>59</v>
      </c>
      <c r="L301" t="s">
        <v>6045</v>
      </c>
      <c r="M301" t="s">
        <v>26405</v>
      </c>
      <c r="N301" t="s">
        <v>73</v>
      </c>
      <c r="O301" t="s">
        <v>3811</v>
      </c>
      <c r="P301">
        <v>500</v>
      </c>
      <c r="Q301">
        <f t="shared" si="68"/>
        <v>57.5</v>
      </c>
      <c r="R301" s="34">
        <f t="shared" si="69"/>
        <v>0.95833333333333337</v>
      </c>
      <c r="S301" s="35">
        <v>45751</v>
      </c>
      <c r="U301">
        <v>10</v>
      </c>
      <c r="V301">
        <v>5000</v>
      </c>
      <c r="W301" t="s">
        <v>65</v>
      </c>
      <c r="X301">
        <v>112023700001</v>
      </c>
      <c r="Y301">
        <v>0</v>
      </c>
      <c r="Z301">
        <v>5000</v>
      </c>
      <c r="AA301">
        <v>0</v>
      </c>
      <c r="AB301">
        <v>0</v>
      </c>
      <c r="AC301">
        <v>0</v>
      </c>
      <c r="AD301">
        <v>0</v>
      </c>
      <c r="AG301">
        <v>0</v>
      </c>
      <c r="AP301">
        <v>11202370</v>
      </c>
      <c r="AQ301" t="s">
        <v>571</v>
      </c>
      <c r="AR301" t="s">
        <v>14937</v>
      </c>
      <c r="AT301">
        <v>0</v>
      </c>
      <c r="AU301">
        <v>0</v>
      </c>
      <c r="AV301">
        <v>0</v>
      </c>
      <c r="AW301">
        <v>0</v>
      </c>
      <c r="AX301">
        <v>0</v>
      </c>
      <c r="AY301">
        <v>0</v>
      </c>
      <c r="BC301" t="s">
        <v>63</v>
      </c>
      <c r="BD301" t="s">
        <v>1358</v>
      </c>
      <c r="BE301">
        <v>0</v>
      </c>
      <c r="BG301" t="s">
        <v>571</v>
      </c>
      <c r="BJ301" t="s">
        <v>1359</v>
      </c>
    </row>
    <row r="302" spans="1:62" x14ac:dyDescent="0.35">
      <c r="A302" t="s">
        <v>1360</v>
      </c>
      <c r="B302">
        <v>10000</v>
      </c>
      <c r="C302">
        <v>10000</v>
      </c>
      <c r="D302">
        <v>45751</v>
      </c>
      <c r="E302" t="s">
        <v>59</v>
      </c>
      <c r="F302" t="s">
        <v>1259</v>
      </c>
      <c r="G302" t="s">
        <v>570</v>
      </c>
      <c r="I302">
        <v>1</v>
      </c>
      <c r="J302" t="s">
        <v>183</v>
      </c>
      <c r="K302">
        <v>59</v>
      </c>
      <c r="L302" t="s">
        <v>6045</v>
      </c>
      <c r="M302" t="s">
        <v>26405</v>
      </c>
      <c r="N302" t="s">
        <v>73</v>
      </c>
      <c r="O302" t="s">
        <v>3811</v>
      </c>
      <c r="P302">
        <v>300</v>
      </c>
      <c r="Q302">
        <f t="shared" si="68"/>
        <v>52.5</v>
      </c>
      <c r="R302" s="34">
        <f t="shared" si="69"/>
        <v>0.875</v>
      </c>
      <c r="S302" s="35">
        <v>45751</v>
      </c>
      <c r="U302">
        <v>10</v>
      </c>
      <c r="V302">
        <v>3000</v>
      </c>
      <c r="W302" t="s">
        <v>65</v>
      </c>
      <c r="X302">
        <v>112024500001</v>
      </c>
      <c r="Y302">
        <v>0</v>
      </c>
      <c r="Z302">
        <v>3000</v>
      </c>
      <c r="AA302">
        <v>0</v>
      </c>
      <c r="AB302">
        <v>0</v>
      </c>
      <c r="AC302">
        <v>0</v>
      </c>
      <c r="AD302">
        <v>0</v>
      </c>
      <c r="AG302">
        <v>0</v>
      </c>
      <c r="AP302">
        <v>11202450</v>
      </c>
      <c r="AQ302" t="s">
        <v>571</v>
      </c>
      <c r="AR302" t="s">
        <v>14937</v>
      </c>
      <c r="AT302">
        <v>0</v>
      </c>
      <c r="AU302">
        <v>0</v>
      </c>
      <c r="AV302">
        <v>0</v>
      </c>
      <c r="AW302">
        <v>0</v>
      </c>
      <c r="AX302">
        <v>0</v>
      </c>
      <c r="AY302">
        <v>0</v>
      </c>
      <c r="BC302" t="s">
        <v>63</v>
      </c>
      <c r="BD302" t="s">
        <v>1361</v>
      </c>
      <c r="BE302">
        <v>0</v>
      </c>
      <c r="BG302" t="s">
        <v>571</v>
      </c>
      <c r="BJ302" t="s">
        <v>1362</v>
      </c>
    </row>
    <row r="303" spans="1:62" x14ac:dyDescent="0.35">
      <c r="A303" t="s">
        <v>1360</v>
      </c>
      <c r="B303">
        <v>20000</v>
      </c>
      <c r="C303">
        <v>10000</v>
      </c>
      <c r="D303">
        <v>45751</v>
      </c>
      <c r="E303" t="s">
        <v>59</v>
      </c>
      <c r="F303" t="s">
        <v>1259</v>
      </c>
      <c r="G303" t="s">
        <v>570</v>
      </c>
      <c r="I303">
        <v>1</v>
      </c>
      <c r="J303" t="s">
        <v>183</v>
      </c>
      <c r="K303">
        <v>59</v>
      </c>
      <c r="L303" t="s">
        <v>6045</v>
      </c>
      <c r="M303" t="s">
        <v>26405</v>
      </c>
      <c r="N303" t="s">
        <v>73</v>
      </c>
      <c r="O303" t="s">
        <v>3811</v>
      </c>
      <c r="P303">
        <v>200</v>
      </c>
      <c r="Q303">
        <f t="shared" si="68"/>
        <v>50</v>
      </c>
      <c r="R303" s="34">
        <f t="shared" si="69"/>
        <v>0.83333333333333337</v>
      </c>
      <c r="S303" s="35">
        <v>45751</v>
      </c>
      <c r="U303">
        <v>10</v>
      </c>
      <c r="V303">
        <v>2000</v>
      </c>
      <c r="W303" t="s">
        <v>65</v>
      </c>
      <c r="X303">
        <v>112024500001</v>
      </c>
      <c r="Y303">
        <v>0</v>
      </c>
      <c r="Z303">
        <v>2000</v>
      </c>
      <c r="AA303">
        <v>0</v>
      </c>
      <c r="AB303">
        <v>0</v>
      </c>
      <c r="AC303">
        <v>0</v>
      </c>
      <c r="AD303">
        <v>0</v>
      </c>
      <c r="AG303">
        <v>0</v>
      </c>
      <c r="AP303">
        <v>11202450</v>
      </c>
      <c r="AQ303" t="s">
        <v>571</v>
      </c>
      <c r="AR303" t="s">
        <v>14937</v>
      </c>
      <c r="AT303">
        <v>0</v>
      </c>
      <c r="AU303">
        <v>0</v>
      </c>
      <c r="AV303">
        <v>0</v>
      </c>
      <c r="AW303">
        <v>0</v>
      </c>
      <c r="AX303">
        <v>0</v>
      </c>
      <c r="AY303">
        <v>0</v>
      </c>
      <c r="BC303" t="s">
        <v>63</v>
      </c>
      <c r="BD303" t="s">
        <v>1361</v>
      </c>
      <c r="BE303">
        <v>0</v>
      </c>
      <c r="BG303" t="s">
        <v>571</v>
      </c>
      <c r="BJ303" t="s">
        <v>1362</v>
      </c>
    </row>
    <row r="304" spans="1:62" x14ac:dyDescent="0.35">
      <c r="A304" t="s">
        <v>868</v>
      </c>
      <c r="B304">
        <v>10000</v>
      </c>
      <c r="C304">
        <v>20000</v>
      </c>
      <c r="D304">
        <v>45751</v>
      </c>
      <c r="E304" t="s">
        <v>59</v>
      </c>
      <c r="F304" t="s">
        <v>678</v>
      </c>
      <c r="G304" t="s">
        <v>159</v>
      </c>
      <c r="I304">
        <v>2</v>
      </c>
      <c r="J304" t="s">
        <v>183</v>
      </c>
      <c r="K304">
        <v>71</v>
      </c>
      <c r="L304" t="s">
        <v>6057</v>
      </c>
      <c r="M304" t="s">
        <v>26408</v>
      </c>
      <c r="N304" t="s">
        <v>340</v>
      </c>
      <c r="O304" t="s">
        <v>3854</v>
      </c>
      <c r="P304">
        <v>2000</v>
      </c>
      <c r="S304" s="35">
        <v>45751</v>
      </c>
      <c r="U304">
        <v>6</v>
      </c>
      <c r="V304">
        <v>12000</v>
      </c>
      <c r="W304" t="s">
        <v>65</v>
      </c>
      <c r="X304">
        <v>80834720001</v>
      </c>
      <c r="Y304">
        <v>0</v>
      </c>
      <c r="Z304">
        <v>10000</v>
      </c>
      <c r="AA304">
        <v>2000</v>
      </c>
      <c r="AB304">
        <v>0</v>
      </c>
      <c r="AC304">
        <v>0</v>
      </c>
      <c r="AD304">
        <v>0</v>
      </c>
      <c r="AG304">
        <v>0</v>
      </c>
      <c r="AP304">
        <v>8083472</v>
      </c>
      <c r="AQ304" t="s">
        <v>162</v>
      </c>
      <c r="AR304" t="s">
        <v>8373</v>
      </c>
      <c r="AT304">
        <v>0</v>
      </c>
      <c r="AU304">
        <v>0</v>
      </c>
      <c r="AV304">
        <v>0</v>
      </c>
      <c r="AW304">
        <v>0</v>
      </c>
      <c r="AX304">
        <v>0</v>
      </c>
      <c r="AY304">
        <v>0</v>
      </c>
      <c r="BC304" t="s">
        <v>63</v>
      </c>
      <c r="BD304" t="s">
        <v>4510</v>
      </c>
      <c r="BE304">
        <v>0</v>
      </c>
      <c r="BG304" t="s">
        <v>162</v>
      </c>
      <c r="BJ304" t="s">
        <v>870</v>
      </c>
    </row>
    <row r="305" spans="1:62" x14ac:dyDescent="0.35">
      <c r="A305" t="s">
        <v>1198</v>
      </c>
      <c r="B305">
        <v>10000</v>
      </c>
      <c r="C305">
        <v>10000</v>
      </c>
      <c r="D305">
        <v>45754</v>
      </c>
      <c r="E305" t="s">
        <v>59</v>
      </c>
      <c r="F305" t="s">
        <v>1199</v>
      </c>
      <c r="G305">
        <v>91221325</v>
      </c>
      <c r="I305">
        <v>1</v>
      </c>
      <c r="J305" t="s">
        <v>183</v>
      </c>
      <c r="K305">
        <v>60</v>
      </c>
      <c r="L305" t="s">
        <v>6048</v>
      </c>
      <c r="M305" t="s">
        <v>26408</v>
      </c>
      <c r="N305" t="s">
        <v>222</v>
      </c>
      <c r="O305" t="s">
        <v>3835</v>
      </c>
      <c r="P305">
        <v>1667</v>
      </c>
      <c r="Q305">
        <f>(P305/50)+45</f>
        <v>78.34</v>
      </c>
      <c r="R305" s="34">
        <f>Q305/60</f>
        <v>1.3056666666666668</v>
      </c>
      <c r="S305" s="35">
        <v>45751</v>
      </c>
      <c r="U305">
        <v>6</v>
      </c>
      <c r="V305">
        <v>10002</v>
      </c>
      <c r="W305" t="s">
        <v>65</v>
      </c>
      <c r="X305" t="s">
        <v>1200</v>
      </c>
      <c r="Y305">
        <v>0</v>
      </c>
      <c r="Z305">
        <v>10000</v>
      </c>
      <c r="AA305">
        <v>2</v>
      </c>
      <c r="AB305">
        <v>0</v>
      </c>
      <c r="AC305">
        <v>0</v>
      </c>
      <c r="AD305">
        <v>0</v>
      </c>
      <c r="AG305">
        <v>0</v>
      </c>
      <c r="AP305" t="s">
        <v>1201</v>
      </c>
      <c r="AQ305" t="s">
        <v>592</v>
      </c>
      <c r="AR305" t="s">
        <v>23747</v>
      </c>
      <c r="AT305">
        <v>0</v>
      </c>
      <c r="AU305">
        <v>0</v>
      </c>
      <c r="AV305">
        <v>0</v>
      </c>
      <c r="AW305">
        <v>0</v>
      </c>
      <c r="AX305">
        <v>0</v>
      </c>
      <c r="AY305">
        <v>0</v>
      </c>
      <c r="BC305" t="s">
        <v>63</v>
      </c>
      <c r="BD305" t="s">
        <v>4572</v>
      </c>
      <c r="BE305">
        <v>0</v>
      </c>
      <c r="BG305" t="s">
        <v>592</v>
      </c>
      <c r="BJ305" t="s">
        <v>1202</v>
      </c>
    </row>
    <row r="306" spans="1:62" x14ac:dyDescent="0.35">
      <c r="A306" t="s">
        <v>775</v>
      </c>
      <c r="B306">
        <v>10000</v>
      </c>
      <c r="C306">
        <v>20000</v>
      </c>
      <c r="D306">
        <v>45754</v>
      </c>
      <c r="E306" t="s">
        <v>116</v>
      </c>
      <c r="F306" t="s">
        <v>776</v>
      </c>
      <c r="G306">
        <v>211041725</v>
      </c>
      <c r="I306">
        <v>2</v>
      </c>
      <c r="J306" t="s">
        <v>183</v>
      </c>
      <c r="K306">
        <v>100</v>
      </c>
      <c r="L306" t="s">
        <v>6052</v>
      </c>
      <c r="M306" t="s">
        <v>26409</v>
      </c>
      <c r="N306" t="s">
        <v>281</v>
      </c>
      <c r="O306" t="s">
        <v>3851</v>
      </c>
      <c r="P306">
        <v>2100</v>
      </c>
      <c r="S306" s="35">
        <v>45751</v>
      </c>
      <c r="U306">
        <v>1</v>
      </c>
      <c r="V306">
        <v>2100</v>
      </c>
      <c r="W306" t="s">
        <v>65</v>
      </c>
      <c r="X306" t="s">
        <v>777</v>
      </c>
      <c r="Y306">
        <v>0</v>
      </c>
      <c r="Z306">
        <v>2000</v>
      </c>
      <c r="AA306">
        <v>100</v>
      </c>
      <c r="AB306">
        <v>0</v>
      </c>
      <c r="AC306">
        <v>0</v>
      </c>
      <c r="AD306">
        <v>0</v>
      </c>
      <c r="AG306">
        <v>0</v>
      </c>
      <c r="AP306" t="s">
        <v>778</v>
      </c>
      <c r="AQ306" t="s">
        <v>779</v>
      </c>
      <c r="AR306" t="s">
        <v>9016</v>
      </c>
      <c r="AT306">
        <v>0</v>
      </c>
      <c r="AU306">
        <v>0</v>
      </c>
      <c r="AV306">
        <v>0</v>
      </c>
      <c r="AW306">
        <v>0</v>
      </c>
      <c r="AX306">
        <v>0</v>
      </c>
      <c r="AY306">
        <v>0</v>
      </c>
      <c r="BC306" t="s">
        <v>63</v>
      </c>
      <c r="BD306" t="s">
        <v>780</v>
      </c>
      <c r="BE306">
        <v>0</v>
      </c>
      <c r="BG306" t="s">
        <v>779</v>
      </c>
      <c r="BJ306" t="s">
        <v>781</v>
      </c>
    </row>
    <row r="307" spans="1:62" x14ac:dyDescent="0.35">
      <c r="A307" t="s">
        <v>1203</v>
      </c>
      <c r="B307">
        <v>10000</v>
      </c>
      <c r="C307">
        <v>20000</v>
      </c>
      <c r="D307">
        <v>45755</v>
      </c>
      <c r="E307" t="s">
        <v>59</v>
      </c>
      <c r="F307" t="s">
        <v>1204</v>
      </c>
      <c r="G307" t="s">
        <v>1205</v>
      </c>
      <c r="I307">
        <v>2</v>
      </c>
      <c r="J307" t="s">
        <v>183</v>
      </c>
      <c r="K307">
        <v>105</v>
      </c>
      <c r="L307" t="s">
        <v>6067</v>
      </c>
      <c r="M307" t="s">
        <v>26411</v>
      </c>
      <c r="N307" t="s">
        <v>281</v>
      </c>
      <c r="O307" t="s">
        <v>3851</v>
      </c>
      <c r="P307">
        <v>2300</v>
      </c>
      <c r="S307" s="35">
        <v>45751</v>
      </c>
      <c r="U307">
        <v>1</v>
      </c>
      <c r="V307">
        <v>2300</v>
      </c>
      <c r="W307" t="s">
        <v>65</v>
      </c>
      <c r="X307" t="s">
        <v>1206</v>
      </c>
      <c r="Y307">
        <v>0</v>
      </c>
      <c r="Z307">
        <v>2000</v>
      </c>
      <c r="AA307">
        <v>300</v>
      </c>
      <c r="AB307">
        <v>0</v>
      </c>
      <c r="AC307">
        <v>0</v>
      </c>
      <c r="AD307">
        <v>0</v>
      </c>
      <c r="AG307">
        <v>0</v>
      </c>
      <c r="AP307" t="s">
        <v>1207</v>
      </c>
      <c r="AQ307" t="s">
        <v>1208</v>
      </c>
      <c r="AR307" t="s">
        <v>21091</v>
      </c>
      <c r="AT307">
        <v>0</v>
      </c>
      <c r="AU307">
        <v>0</v>
      </c>
      <c r="AV307">
        <v>0</v>
      </c>
      <c r="AW307">
        <v>0</v>
      </c>
      <c r="AX307">
        <v>0</v>
      </c>
      <c r="AY307">
        <v>0</v>
      </c>
      <c r="BC307" t="s">
        <v>63</v>
      </c>
      <c r="BD307" t="s">
        <v>4573</v>
      </c>
      <c r="BE307">
        <v>0</v>
      </c>
      <c r="BG307" t="s">
        <v>1208</v>
      </c>
      <c r="BJ307" t="s">
        <v>1209</v>
      </c>
    </row>
    <row r="308" spans="1:62" x14ac:dyDescent="0.35">
      <c r="A308" t="s">
        <v>1210</v>
      </c>
      <c r="B308">
        <v>10000</v>
      </c>
      <c r="C308">
        <v>20000</v>
      </c>
      <c r="D308">
        <v>45755</v>
      </c>
      <c r="E308" t="s">
        <v>59</v>
      </c>
      <c r="F308" t="s">
        <v>1204</v>
      </c>
      <c r="G308" t="s">
        <v>1205</v>
      </c>
      <c r="I308">
        <v>2</v>
      </c>
      <c r="J308" t="s">
        <v>183</v>
      </c>
      <c r="K308">
        <v>105</v>
      </c>
      <c r="L308" t="s">
        <v>6067</v>
      </c>
      <c r="M308" t="s">
        <v>26411</v>
      </c>
      <c r="N308" t="s">
        <v>281</v>
      </c>
      <c r="O308" t="s">
        <v>3851</v>
      </c>
      <c r="P308">
        <v>6300</v>
      </c>
      <c r="S308" s="35">
        <v>45751</v>
      </c>
      <c r="U308">
        <v>1</v>
      </c>
      <c r="V308">
        <v>6300</v>
      </c>
      <c r="W308" t="s">
        <v>65</v>
      </c>
      <c r="X308" t="s">
        <v>1211</v>
      </c>
      <c r="Y308">
        <v>0</v>
      </c>
      <c r="Z308">
        <v>6000</v>
      </c>
      <c r="AA308">
        <v>300</v>
      </c>
      <c r="AB308">
        <v>0</v>
      </c>
      <c r="AC308">
        <v>0</v>
      </c>
      <c r="AD308">
        <v>0</v>
      </c>
      <c r="AG308">
        <v>0</v>
      </c>
      <c r="AP308" t="s">
        <v>1212</v>
      </c>
      <c r="AQ308" t="s">
        <v>1208</v>
      </c>
      <c r="AR308" t="s">
        <v>21091</v>
      </c>
      <c r="AT308">
        <v>0</v>
      </c>
      <c r="AU308">
        <v>0</v>
      </c>
      <c r="AV308">
        <v>0</v>
      </c>
      <c r="AW308">
        <v>0</v>
      </c>
      <c r="AX308">
        <v>0</v>
      </c>
      <c r="AY308">
        <v>0</v>
      </c>
      <c r="BC308" t="s">
        <v>63</v>
      </c>
      <c r="BD308" t="s">
        <v>4574</v>
      </c>
      <c r="BE308">
        <v>0</v>
      </c>
      <c r="BG308" t="s">
        <v>1208</v>
      </c>
      <c r="BJ308" t="s">
        <v>1209</v>
      </c>
    </row>
    <row r="309" spans="1:62" x14ac:dyDescent="0.35">
      <c r="A309" t="s">
        <v>1213</v>
      </c>
      <c r="B309">
        <v>10000</v>
      </c>
      <c r="C309">
        <v>10000</v>
      </c>
      <c r="D309">
        <v>45754</v>
      </c>
      <c r="E309" t="s">
        <v>116</v>
      </c>
      <c r="F309" t="s">
        <v>776</v>
      </c>
      <c r="G309" t="s">
        <v>1214</v>
      </c>
      <c r="I309">
        <v>1</v>
      </c>
      <c r="J309" t="s">
        <v>183</v>
      </c>
      <c r="K309">
        <v>31</v>
      </c>
      <c r="L309" t="s">
        <v>6061</v>
      </c>
      <c r="M309" t="s">
        <v>26405</v>
      </c>
      <c r="N309" t="s">
        <v>739</v>
      </c>
      <c r="O309" t="s">
        <v>3806</v>
      </c>
      <c r="P309">
        <v>10000</v>
      </c>
      <c r="Q309">
        <f>(P309/40)+45</f>
        <v>295</v>
      </c>
      <c r="R309" s="34">
        <f>Q309/60</f>
        <v>4.916666666666667</v>
      </c>
      <c r="S309" s="35">
        <v>45751</v>
      </c>
      <c r="U309">
        <v>9</v>
      </c>
      <c r="V309">
        <v>90000</v>
      </c>
      <c r="W309" t="s">
        <v>65</v>
      </c>
      <c r="X309" t="s">
        <v>1215</v>
      </c>
      <c r="Y309">
        <v>0</v>
      </c>
      <c r="Z309">
        <v>90000</v>
      </c>
      <c r="AA309">
        <v>0</v>
      </c>
      <c r="AB309">
        <v>0</v>
      </c>
      <c r="AC309">
        <v>0</v>
      </c>
      <c r="AD309">
        <v>0</v>
      </c>
      <c r="AG309">
        <v>0</v>
      </c>
      <c r="AP309" t="s">
        <v>1216</v>
      </c>
      <c r="AQ309" t="s">
        <v>539</v>
      </c>
      <c r="AR309" t="s">
        <v>13656</v>
      </c>
      <c r="AT309">
        <v>0</v>
      </c>
      <c r="AU309">
        <v>0</v>
      </c>
      <c r="AV309">
        <v>0</v>
      </c>
      <c r="AW309">
        <v>0</v>
      </c>
      <c r="AX309">
        <v>0</v>
      </c>
      <c r="AY309">
        <v>0</v>
      </c>
      <c r="BC309" t="s">
        <v>63</v>
      </c>
      <c r="BD309" t="s">
        <v>4575</v>
      </c>
      <c r="BE309">
        <v>0</v>
      </c>
      <c r="BG309" t="s">
        <v>539</v>
      </c>
      <c r="BJ309" t="s">
        <v>1217</v>
      </c>
    </row>
    <row r="310" spans="1:62" x14ac:dyDescent="0.35">
      <c r="A310" t="s">
        <v>1218</v>
      </c>
      <c r="B310">
        <v>10000</v>
      </c>
      <c r="C310">
        <v>20000</v>
      </c>
      <c r="D310">
        <v>45754</v>
      </c>
      <c r="E310" t="s">
        <v>59</v>
      </c>
      <c r="F310" t="s">
        <v>1219</v>
      </c>
      <c r="G310" t="s">
        <v>1220</v>
      </c>
      <c r="I310">
        <v>2</v>
      </c>
      <c r="J310" t="s">
        <v>183</v>
      </c>
      <c r="K310">
        <v>60</v>
      </c>
      <c r="L310" t="s">
        <v>6048</v>
      </c>
      <c r="M310" t="s">
        <v>26408</v>
      </c>
      <c r="N310" t="s">
        <v>222</v>
      </c>
      <c r="O310" t="s">
        <v>3835</v>
      </c>
      <c r="P310">
        <v>800</v>
      </c>
      <c r="Q310">
        <f>(P310/50)+45</f>
        <v>61</v>
      </c>
      <c r="R310" s="34">
        <f>Q310/60</f>
        <v>1.0166666666666666</v>
      </c>
      <c r="S310" s="35">
        <v>45751</v>
      </c>
      <c r="U310">
        <v>1</v>
      </c>
      <c r="V310">
        <v>800</v>
      </c>
      <c r="W310" t="s">
        <v>65</v>
      </c>
      <c r="X310" t="s">
        <v>1221</v>
      </c>
      <c r="Y310">
        <v>0</v>
      </c>
      <c r="Z310">
        <v>850</v>
      </c>
      <c r="AA310">
        <v>-50</v>
      </c>
      <c r="AB310">
        <v>0</v>
      </c>
      <c r="AC310">
        <v>0</v>
      </c>
      <c r="AD310">
        <v>0</v>
      </c>
      <c r="AG310">
        <v>0</v>
      </c>
      <c r="AP310" t="s">
        <v>1222</v>
      </c>
      <c r="AQ310" t="s">
        <v>923</v>
      </c>
      <c r="AR310" t="s">
        <v>26200</v>
      </c>
      <c r="AT310">
        <v>0</v>
      </c>
      <c r="AU310">
        <v>0</v>
      </c>
      <c r="AV310">
        <v>0</v>
      </c>
      <c r="AW310">
        <v>0</v>
      </c>
      <c r="AX310">
        <v>0</v>
      </c>
      <c r="AY310">
        <v>0</v>
      </c>
      <c r="BC310" t="s">
        <v>63</v>
      </c>
      <c r="BD310" t="s">
        <v>4576</v>
      </c>
      <c r="BE310">
        <v>0</v>
      </c>
      <c r="BG310" t="s">
        <v>923</v>
      </c>
      <c r="BJ310" t="s">
        <v>1223</v>
      </c>
    </row>
    <row r="311" spans="1:62" x14ac:dyDescent="0.35">
      <c r="A311" t="s">
        <v>103</v>
      </c>
      <c r="B311">
        <v>10000</v>
      </c>
      <c r="C311">
        <v>30000</v>
      </c>
      <c r="D311">
        <v>45751</v>
      </c>
      <c r="E311" t="s">
        <v>59</v>
      </c>
      <c r="F311" t="s">
        <v>104</v>
      </c>
      <c r="G311">
        <v>10656256095</v>
      </c>
      <c r="I311">
        <v>3</v>
      </c>
      <c r="J311" t="s">
        <v>183</v>
      </c>
      <c r="K311">
        <v>85</v>
      </c>
      <c r="L311" t="s">
        <v>6060</v>
      </c>
      <c r="M311" t="s">
        <v>26410</v>
      </c>
      <c r="N311" t="s">
        <v>940</v>
      </c>
      <c r="O311" t="s">
        <v>3864</v>
      </c>
      <c r="P311">
        <v>8000</v>
      </c>
      <c r="S311" s="35">
        <v>45751</v>
      </c>
      <c r="U311">
        <v>11</v>
      </c>
      <c r="V311">
        <v>88000</v>
      </c>
      <c r="W311" t="s">
        <v>65</v>
      </c>
      <c r="X311" t="s">
        <v>106</v>
      </c>
      <c r="Y311">
        <v>0</v>
      </c>
      <c r="Z311">
        <v>80000</v>
      </c>
      <c r="AA311">
        <v>8000</v>
      </c>
      <c r="AB311">
        <v>0</v>
      </c>
      <c r="AC311">
        <v>0</v>
      </c>
      <c r="AD311">
        <v>0</v>
      </c>
      <c r="AG311">
        <v>0</v>
      </c>
      <c r="AP311" t="s">
        <v>107</v>
      </c>
      <c r="AQ311" t="s">
        <v>108</v>
      </c>
      <c r="AR311" t="s">
        <v>13404</v>
      </c>
      <c r="AT311">
        <v>0</v>
      </c>
      <c r="AU311">
        <v>0</v>
      </c>
      <c r="AV311">
        <v>0</v>
      </c>
      <c r="AW311">
        <v>0</v>
      </c>
      <c r="AX311">
        <v>0</v>
      </c>
      <c r="AY311">
        <v>0</v>
      </c>
      <c r="BC311" t="s">
        <v>63</v>
      </c>
      <c r="BD311" t="s">
        <v>4448</v>
      </c>
      <c r="BE311">
        <v>0</v>
      </c>
      <c r="BG311" t="s">
        <v>108</v>
      </c>
      <c r="BJ311" t="s">
        <v>109</v>
      </c>
    </row>
    <row r="312" spans="1:62" x14ac:dyDescent="0.35">
      <c r="A312" t="s">
        <v>115</v>
      </c>
      <c r="B312">
        <v>10000</v>
      </c>
      <c r="C312">
        <v>20000</v>
      </c>
      <c r="D312">
        <v>45754</v>
      </c>
      <c r="E312" t="s">
        <v>116</v>
      </c>
      <c r="F312" t="s">
        <v>117</v>
      </c>
      <c r="G312" t="s">
        <v>118</v>
      </c>
      <c r="I312">
        <v>2</v>
      </c>
      <c r="J312" t="s">
        <v>183</v>
      </c>
      <c r="K312">
        <v>77</v>
      </c>
      <c r="L312" t="s">
        <v>6043</v>
      </c>
      <c r="M312" t="s">
        <v>26407</v>
      </c>
      <c r="N312" t="s">
        <v>192</v>
      </c>
      <c r="O312" t="s">
        <v>3848</v>
      </c>
      <c r="P312">
        <v>3705</v>
      </c>
      <c r="Q312">
        <f t="shared" ref="Q312:Q313" si="70">(P312/60)+30</f>
        <v>91.75</v>
      </c>
      <c r="R312" s="34">
        <f t="shared" ref="R312:R313" si="71">Q312/60</f>
        <v>1.5291666666666666</v>
      </c>
      <c r="S312" s="35">
        <v>45751</v>
      </c>
      <c r="U312">
        <v>88</v>
      </c>
      <c r="V312">
        <v>326040</v>
      </c>
      <c r="W312" t="s">
        <v>65</v>
      </c>
      <c r="X312" t="s">
        <v>120</v>
      </c>
      <c r="Y312">
        <v>0</v>
      </c>
      <c r="Z312">
        <v>330000</v>
      </c>
      <c r="AA312">
        <v>-3960</v>
      </c>
      <c r="AB312">
        <v>0</v>
      </c>
      <c r="AC312">
        <v>0</v>
      </c>
      <c r="AD312">
        <v>0</v>
      </c>
      <c r="AG312">
        <v>0</v>
      </c>
      <c r="AP312" t="s">
        <v>121</v>
      </c>
      <c r="AQ312" t="s">
        <v>108</v>
      </c>
      <c r="AR312" t="s">
        <v>13404</v>
      </c>
      <c r="AT312">
        <v>0</v>
      </c>
      <c r="AU312">
        <v>0</v>
      </c>
      <c r="AV312">
        <v>0</v>
      </c>
      <c r="AW312">
        <v>0</v>
      </c>
      <c r="AX312">
        <v>0</v>
      </c>
      <c r="AY312">
        <v>0</v>
      </c>
      <c r="BC312" t="s">
        <v>63</v>
      </c>
      <c r="BD312" t="s">
        <v>4450</v>
      </c>
      <c r="BE312">
        <v>0</v>
      </c>
      <c r="BG312" t="s">
        <v>108</v>
      </c>
      <c r="BJ312" t="s">
        <v>122</v>
      </c>
    </row>
    <row r="313" spans="1:62" x14ac:dyDescent="0.35">
      <c r="A313" t="s">
        <v>123</v>
      </c>
      <c r="B313">
        <v>10000</v>
      </c>
      <c r="C313">
        <v>20000</v>
      </c>
      <c r="D313">
        <v>45751</v>
      </c>
      <c r="E313" t="s">
        <v>59</v>
      </c>
      <c r="F313" t="s">
        <v>124</v>
      </c>
      <c r="G313">
        <v>10620258022</v>
      </c>
      <c r="I313">
        <v>2</v>
      </c>
      <c r="J313" t="s">
        <v>183</v>
      </c>
      <c r="K313">
        <v>77</v>
      </c>
      <c r="L313" t="s">
        <v>6043</v>
      </c>
      <c r="M313" t="s">
        <v>26407</v>
      </c>
      <c r="N313" t="s">
        <v>192</v>
      </c>
      <c r="O313" t="s">
        <v>3848</v>
      </c>
      <c r="P313">
        <v>934</v>
      </c>
      <c r="Q313">
        <f t="shared" si="70"/>
        <v>45.566666666666663</v>
      </c>
      <c r="R313" s="34">
        <f t="shared" si="71"/>
        <v>0.75944444444444437</v>
      </c>
      <c r="S313" s="35">
        <v>45751</v>
      </c>
      <c r="U313">
        <v>15</v>
      </c>
      <c r="V313">
        <v>14010</v>
      </c>
      <c r="W313" t="s">
        <v>65</v>
      </c>
      <c r="X313" t="s">
        <v>125</v>
      </c>
      <c r="Y313">
        <v>0</v>
      </c>
      <c r="Z313">
        <v>10000</v>
      </c>
      <c r="AA313">
        <v>4010</v>
      </c>
      <c r="AB313">
        <v>0</v>
      </c>
      <c r="AC313">
        <v>0</v>
      </c>
      <c r="AD313">
        <v>0</v>
      </c>
      <c r="AG313">
        <v>0</v>
      </c>
      <c r="AP313" t="s">
        <v>126</v>
      </c>
      <c r="AQ313" t="s">
        <v>95</v>
      </c>
      <c r="AR313" t="s">
        <v>13261</v>
      </c>
      <c r="AT313">
        <v>0</v>
      </c>
      <c r="AU313">
        <v>0</v>
      </c>
      <c r="AV313">
        <v>0</v>
      </c>
      <c r="AW313">
        <v>0</v>
      </c>
      <c r="AX313">
        <v>0</v>
      </c>
      <c r="AY313">
        <v>0</v>
      </c>
      <c r="BC313" t="s">
        <v>63</v>
      </c>
      <c r="BD313" t="s">
        <v>6612</v>
      </c>
      <c r="BE313">
        <v>0</v>
      </c>
      <c r="BG313" t="s">
        <v>95</v>
      </c>
      <c r="BJ313" t="s">
        <v>127</v>
      </c>
    </row>
    <row r="314" spans="1:62" x14ac:dyDescent="0.35">
      <c r="A314" t="s">
        <v>1224</v>
      </c>
      <c r="B314">
        <v>10000</v>
      </c>
      <c r="C314">
        <v>10000</v>
      </c>
      <c r="D314">
        <v>45751</v>
      </c>
      <c r="E314" t="s">
        <v>59</v>
      </c>
      <c r="F314" t="s">
        <v>1225</v>
      </c>
      <c r="G314" t="s">
        <v>913</v>
      </c>
      <c r="I314">
        <v>1</v>
      </c>
      <c r="J314" t="s">
        <v>183</v>
      </c>
      <c r="K314">
        <v>32</v>
      </c>
      <c r="L314" t="s">
        <v>6064</v>
      </c>
      <c r="M314" t="s">
        <v>26405</v>
      </c>
      <c r="N314" t="s">
        <v>516</v>
      </c>
      <c r="O314" t="s">
        <v>3833</v>
      </c>
      <c r="P314">
        <v>5860</v>
      </c>
      <c r="S314" s="35">
        <v>45751</v>
      </c>
      <c r="U314">
        <v>1</v>
      </c>
      <c r="V314">
        <v>5860</v>
      </c>
      <c r="W314" t="s">
        <v>65</v>
      </c>
      <c r="X314" t="s">
        <v>1227</v>
      </c>
      <c r="Y314">
        <v>0</v>
      </c>
      <c r="Z314">
        <v>5360</v>
      </c>
      <c r="AA314">
        <v>500</v>
      </c>
      <c r="AB314">
        <v>0</v>
      </c>
      <c r="AC314">
        <v>0</v>
      </c>
      <c r="AD314">
        <v>0</v>
      </c>
      <c r="AG314">
        <v>0</v>
      </c>
      <c r="AP314" t="s">
        <v>1228</v>
      </c>
      <c r="AQ314" t="s">
        <v>465</v>
      </c>
      <c r="AR314" t="s">
        <v>15009</v>
      </c>
      <c r="AT314">
        <v>0</v>
      </c>
      <c r="AU314">
        <v>0</v>
      </c>
      <c r="AV314">
        <v>0</v>
      </c>
      <c r="AW314">
        <v>0</v>
      </c>
      <c r="AX314">
        <v>0</v>
      </c>
      <c r="AY314">
        <v>0</v>
      </c>
      <c r="BC314" t="s">
        <v>63</v>
      </c>
      <c r="BD314" t="s">
        <v>4577</v>
      </c>
      <c r="BE314">
        <v>0</v>
      </c>
      <c r="BG314" t="s">
        <v>465</v>
      </c>
      <c r="BJ314" t="s">
        <v>917</v>
      </c>
    </row>
    <row r="315" spans="1:62" x14ac:dyDescent="0.35">
      <c r="A315" t="s">
        <v>1229</v>
      </c>
      <c r="B315">
        <v>10000</v>
      </c>
      <c r="C315">
        <v>10000</v>
      </c>
      <c r="D315">
        <v>45751</v>
      </c>
      <c r="E315" t="s">
        <v>59</v>
      </c>
      <c r="F315" t="s">
        <v>1225</v>
      </c>
      <c r="G315" t="s">
        <v>913</v>
      </c>
      <c r="I315">
        <v>1</v>
      </c>
      <c r="J315" t="s">
        <v>183</v>
      </c>
      <c r="K315">
        <v>32</v>
      </c>
      <c r="L315" t="s">
        <v>6064</v>
      </c>
      <c r="M315" t="s">
        <v>26405</v>
      </c>
      <c r="N315" t="s">
        <v>516</v>
      </c>
      <c r="O315" t="s">
        <v>3833</v>
      </c>
      <c r="P315">
        <v>5860</v>
      </c>
      <c r="S315" s="35">
        <v>45751</v>
      </c>
      <c r="U315">
        <v>1</v>
      </c>
      <c r="V315">
        <v>5860</v>
      </c>
      <c r="W315" t="s">
        <v>65</v>
      </c>
      <c r="X315" t="s">
        <v>1227</v>
      </c>
      <c r="Y315">
        <v>0</v>
      </c>
      <c r="Z315">
        <v>5360</v>
      </c>
      <c r="AA315">
        <v>500</v>
      </c>
      <c r="AB315">
        <v>0</v>
      </c>
      <c r="AC315">
        <v>0</v>
      </c>
      <c r="AD315">
        <v>0</v>
      </c>
      <c r="AG315">
        <v>0</v>
      </c>
      <c r="AP315" t="s">
        <v>1228</v>
      </c>
      <c r="AQ315" t="s">
        <v>465</v>
      </c>
      <c r="AR315" t="s">
        <v>15009</v>
      </c>
      <c r="AT315">
        <v>0</v>
      </c>
      <c r="AU315">
        <v>0</v>
      </c>
      <c r="AV315">
        <v>0</v>
      </c>
      <c r="AW315">
        <v>0</v>
      </c>
      <c r="AX315">
        <v>0</v>
      </c>
      <c r="AY315">
        <v>0</v>
      </c>
      <c r="BC315" t="s">
        <v>63</v>
      </c>
      <c r="BD315" t="s">
        <v>4578</v>
      </c>
      <c r="BE315">
        <v>0</v>
      </c>
      <c r="BG315" t="s">
        <v>465</v>
      </c>
      <c r="BJ315" t="s">
        <v>519</v>
      </c>
    </row>
    <row r="316" spans="1:62" x14ac:dyDescent="0.35">
      <c r="A316" t="s">
        <v>927</v>
      </c>
      <c r="B316">
        <v>10000</v>
      </c>
      <c r="C316">
        <v>20000</v>
      </c>
      <c r="D316">
        <v>45754</v>
      </c>
      <c r="E316" t="s">
        <v>59</v>
      </c>
      <c r="F316">
        <v>0.48973379629629632</v>
      </c>
      <c r="G316" t="s">
        <v>159</v>
      </c>
      <c r="I316">
        <v>2</v>
      </c>
      <c r="J316" t="s">
        <v>183</v>
      </c>
      <c r="K316">
        <v>71</v>
      </c>
      <c r="L316" t="s">
        <v>6057</v>
      </c>
      <c r="M316" t="s">
        <v>26408</v>
      </c>
      <c r="N316" t="s">
        <v>340</v>
      </c>
      <c r="O316" t="s">
        <v>3854</v>
      </c>
      <c r="P316">
        <v>1667</v>
      </c>
      <c r="S316" s="35">
        <v>45751</v>
      </c>
      <c r="U316">
        <v>6</v>
      </c>
      <c r="V316">
        <v>10002</v>
      </c>
      <c r="W316" t="s">
        <v>65</v>
      </c>
      <c r="X316">
        <v>83615010001</v>
      </c>
      <c r="Y316">
        <v>0</v>
      </c>
      <c r="Z316">
        <v>10000</v>
      </c>
      <c r="AA316">
        <v>2</v>
      </c>
      <c r="AB316">
        <v>0</v>
      </c>
      <c r="AC316">
        <v>0</v>
      </c>
      <c r="AD316">
        <v>0</v>
      </c>
      <c r="AG316">
        <v>0</v>
      </c>
      <c r="AP316">
        <v>8361501</v>
      </c>
      <c r="AQ316" t="s">
        <v>162</v>
      </c>
      <c r="AR316" t="s">
        <v>8373</v>
      </c>
      <c r="AT316">
        <v>0</v>
      </c>
      <c r="AU316">
        <v>0</v>
      </c>
      <c r="AV316">
        <v>0</v>
      </c>
      <c r="AW316">
        <v>0</v>
      </c>
      <c r="AX316">
        <v>0</v>
      </c>
      <c r="AY316">
        <v>0</v>
      </c>
      <c r="BC316" t="s">
        <v>63</v>
      </c>
      <c r="BD316" t="s">
        <v>4525</v>
      </c>
      <c r="BE316">
        <v>0</v>
      </c>
      <c r="BG316" t="s">
        <v>162</v>
      </c>
      <c r="BJ316" t="s">
        <v>386</v>
      </c>
    </row>
    <row r="317" spans="1:62" x14ac:dyDescent="0.35">
      <c r="A317" t="s">
        <v>1140</v>
      </c>
      <c r="B317">
        <v>10000</v>
      </c>
      <c r="C317">
        <v>20000</v>
      </c>
      <c r="D317">
        <v>45751</v>
      </c>
      <c r="E317" t="s">
        <v>59</v>
      </c>
      <c r="F317" t="s">
        <v>1141</v>
      </c>
      <c r="G317" t="s">
        <v>159</v>
      </c>
      <c r="I317">
        <v>2</v>
      </c>
      <c r="J317" t="s">
        <v>183</v>
      </c>
      <c r="K317">
        <v>71</v>
      </c>
      <c r="L317" t="s">
        <v>6057</v>
      </c>
      <c r="M317" t="s">
        <v>26408</v>
      </c>
      <c r="N317" t="s">
        <v>340</v>
      </c>
      <c r="O317" t="s">
        <v>3854</v>
      </c>
      <c r="P317">
        <v>1000</v>
      </c>
      <c r="S317" s="35">
        <v>45751</v>
      </c>
      <c r="U317">
        <v>6</v>
      </c>
      <c r="V317">
        <v>6000</v>
      </c>
      <c r="W317" t="s">
        <v>65</v>
      </c>
      <c r="X317">
        <v>86123360001</v>
      </c>
      <c r="Y317">
        <v>0</v>
      </c>
      <c r="Z317">
        <v>5000</v>
      </c>
      <c r="AA317">
        <v>1000</v>
      </c>
      <c r="AB317">
        <v>0</v>
      </c>
      <c r="AC317">
        <v>0</v>
      </c>
      <c r="AD317">
        <v>0</v>
      </c>
      <c r="AG317">
        <v>0</v>
      </c>
      <c r="AP317">
        <v>8612336</v>
      </c>
      <c r="AQ317" t="s">
        <v>162</v>
      </c>
      <c r="AR317" t="s">
        <v>8373</v>
      </c>
      <c r="AT317">
        <v>0</v>
      </c>
      <c r="AU317">
        <v>0</v>
      </c>
      <c r="AV317">
        <v>0</v>
      </c>
      <c r="AW317">
        <v>0</v>
      </c>
      <c r="AX317">
        <v>0</v>
      </c>
      <c r="AY317">
        <v>0</v>
      </c>
      <c r="BC317" t="s">
        <v>63</v>
      </c>
      <c r="BD317" t="s">
        <v>1142</v>
      </c>
      <c r="BE317">
        <v>0</v>
      </c>
      <c r="BG317" t="s">
        <v>162</v>
      </c>
      <c r="BJ317" t="s">
        <v>386</v>
      </c>
    </row>
    <row r="318" spans="1:62" x14ac:dyDescent="0.35">
      <c r="A318" t="s">
        <v>1143</v>
      </c>
      <c r="B318">
        <v>10000</v>
      </c>
      <c r="C318">
        <v>20000</v>
      </c>
      <c r="D318">
        <v>45751</v>
      </c>
      <c r="E318" t="s">
        <v>59</v>
      </c>
      <c r="F318" t="s">
        <v>1144</v>
      </c>
      <c r="G318" t="s">
        <v>159</v>
      </c>
      <c r="I318">
        <v>2</v>
      </c>
      <c r="J318" t="s">
        <v>183</v>
      </c>
      <c r="K318">
        <v>71</v>
      </c>
      <c r="L318" t="s">
        <v>6057</v>
      </c>
      <c r="M318" t="s">
        <v>26408</v>
      </c>
      <c r="N318" t="s">
        <v>340</v>
      </c>
      <c r="O318" t="s">
        <v>3854</v>
      </c>
      <c r="P318">
        <v>1000</v>
      </c>
      <c r="S318" s="35">
        <v>45751</v>
      </c>
      <c r="U318">
        <v>6</v>
      </c>
      <c r="V318">
        <v>6000</v>
      </c>
      <c r="W318" t="s">
        <v>65</v>
      </c>
      <c r="X318">
        <v>86123360001</v>
      </c>
      <c r="Y318">
        <v>0</v>
      </c>
      <c r="Z318">
        <v>5000</v>
      </c>
      <c r="AA318">
        <v>1000</v>
      </c>
      <c r="AB318">
        <v>0</v>
      </c>
      <c r="AC318">
        <v>0</v>
      </c>
      <c r="AD318">
        <v>0</v>
      </c>
      <c r="AG318">
        <v>0</v>
      </c>
      <c r="AP318">
        <v>8612336</v>
      </c>
      <c r="AQ318" t="s">
        <v>162</v>
      </c>
      <c r="AR318" t="s">
        <v>8373</v>
      </c>
      <c r="AT318">
        <v>0</v>
      </c>
      <c r="AU318">
        <v>0</v>
      </c>
      <c r="AV318">
        <v>0</v>
      </c>
      <c r="AW318">
        <v>0</v>
      </c>
      <c r="AX318">
        <v>0</v>
      </c>
      <c r="AY318">
        <v>0</v>
      </c>
      <c r="BC318" t="s">
        <v>63</v>
      </c>
      <c r="BD318" t="s">
        <v>1145</v>
      </c>
      <c r="BE318">
        <v>0</v>
      </c>
      <c r="BG318" t="s">
        <v>162</v>
      </c>
      <c r="BJ318" t="s">
        <v>1146</v>
      </c>
    </row>
    <row r="319" spans="1:62" x14ac:dyDescent="0.35">
      <c r="A319" t="s">
        <v>1363</v>
      </c>
      <c r="B319">
        <v>10000</v>
      </c>
      <c r="C319">
        <v>10000</v>
      </c>
      <c r="D319">
        <v>45754</v>
      </c>
      <c r="E319" t="s">
        <v>59</v>
      </c>
      <c r="F319" t="s">
        <v>1364</v>
      </c>
      <c r="G319">
        <v>502190692</v>
      </c>
      <c r="I319">
        <v>1</v>
      </c>
      <c r="J319" t="s">
        <v>183</v>
      </c>
      <c r="K319">
        <v>22</v>
      </c>
      <c r="L319" t="s">
        <v>6063</v>
      </c>
      <c r="M319" t="s">
        <v>26405</v>
      </c>
      <c r="N319" t="s">
        <v>685</v>
      </c>
      <c r="O319" t="s">
        <v>3805</v>
      </c>
      <c r="P319">
        <v>10000</v>
      </c>
      <c r="Q319">
        <f>(P319/50)+45</f>
        <v>245</v>
      </c>
      <c r="R319" s="34">
        <f>Q319/60</f>
        <v>4.083333333333333</v>
      </c>
      <c r="S319" s="35">
        <v>45751</v>
      </c>
      <c r="U319">
        <v>1</v>
      </c>
      <c r="V319">
        <v>10000</v>
      </c>
      <c r="W319" t="s">
        <v>65</v>
      </c>
      <c r="X319" t="s">
        <v>1365</v>
      </c>
      <c r="Y319">
        <v>0</v>
      </c>
      <c r="Z319">
        <v>10000</v>
      </c>
      <c r="AA319">
        <v>0</v>
      </c>
      <c r="AB319">
        <v>0</v>
      </c>
      <c r="AC319">
        <v>0</v>
      </c>
      <c r="AD319">
        <v>0</v>
      </c>
      <c r="AG319">
        <v>0</v>
      </c>
      <c r="AP319" t="s">
        <v>1366</v>
      </c>
      <c r="AQ319" t="s">
        <v>400</v>
      </c>
      <c r="AR319" t="s">
        <v>24192</v>
      </c>
      <c r="AT319">
        <v>0</v>
      </c>
      <c r="AU319">
        <v>0</v>
      </c>
      <c r="AV319">
        <v>0</v>
      </c>
      <c r="AW319">
        <v>0</v>
      </c>
      <c r="AX319">
        <v>0</v>
      </c>
      <c r="AY319">
        <v>0</v>
      </c>
      <c r="BC319" t="s">
        <v>63</v>
      </c>
      <c r="BD319" t="s">
        <v>1367</v>
      </c>
      <c r="BE319">
        <v>0</v>
      </c>
      <c r="BG319" t="s">
        <v>400</v>
      </c>
      <c r="BJ319" t="s">
        <v>402</v>
      </c>
    </row>
    <row r="320" spans="1:62" x14ac:dyDescent="0.35">
      <c r="A320" t="s">
        <v>1230</v>
      </c>
      <c r="B320">
        <v>10000</v>
      </c>
      <c r="C320">
        <v>20000</v>
      </c>
      <c r="D320">
        <v>45758</v>
      </c>
      <c r="E320" t="s">
        <v>59</v>
      </c>
      <c r="F320" t="s">
        <v>1231</v>
      </c>
      <c r="G320" t="s">
        <v>1232</v>
      </c>
      <c r="I320">
        <v>1</v>
      </c>
      <c r="J320" t="s">
        <v>183</v>
      </c>
      <c r="K320">
        <v>72</v>
      </c>
      <c r="L320" t="s">
        <v>6056</v>
      </c>
      <c r="M320" t="s">
        <v>26406</v>
      </c>
      <c r="N320" t="s">
        <v>869</v>
      </c>
      <c r="O320" t="s">
        <v>3829</v>
      </c>
      <c r="P320">
        <v>6500</v>
      </c>
      <c r="S320" s="35">
        <v>45751</v>
      </c>
      <c r="U320">
        <v>20</v>
      </c>
      <c r="V320">
        <v>130000</v>
      </c>
      <c r="W320" t="s">
        <v>65</v>
      </c>
      <c r="X320" t="s">
        <v>1233</v>
      </c>
      <c r="Y320">
        <v>0</v>
      </c>
      <c r="Z320">
        <v>100000</v>
      </c>
      <c r="AA320">
        <v>30000</v>
      </c>
      <c r="AB320">
        <v>0</v>
      </c>
      <c r="AC320">
        <v>0</v>
      </c>
      <c r="AD320">
        <v>0</v>
      </c>
      <c r="AG320">
        <v>0</v>
      </c>
      <c r="AP320" t="s">
        <v>1234</v>
      </c>
      <c r="AQ320" t="s">
        <v>1235</v>
      </c>
      <c r="AR320" t="s">
        <v>13745</v>
      </c>
      <c r="AT320">
        <v>0</v>
      </c>
      <c r="AU320">
        <v>0</v>
      </c>
      <c r="AV320">
        <v>0</v>
      </c>
      <c r="AW320">
        <v>0</v>
      </c>
      <c r="AX320">
        <v>0</v>
      </c>
      <c r="AY320">
        <v>0</v>
      </c>
      <c r="BC320" t="s">
        <v>63</v>
      </c>
      <c r="BD320" t="s">
        <v>4579</v>
      </c>
      <c r="BE320">
        <v>0</v>
      </c>
      <c r="BG320" t="s">
        <v>1235</v>
      </c>
      <c r="BJ320" t="s">
        <v>1236</v>
      </c>
    </row>
    <row r="321" spans="1:62" x14ac:dyDescent="0.35">
      <c r="A321" t="s">
        <v>1237</v>
      </c>
      <c r="B321">
        <v>10000</v>
      </c>
      <c r="C321">
        <v>10000</v>
      </c>
      <c r="D321">
        <v>45754</v>
      </c>
      <c r="E321" t="s">
        <v>59</v>
      </c>
      <c r="F321" t="s">
        <v>1238</v>
      </c>
      <c r="G321" t="s">
        <v>1239</v>
      </c>
      <c r="I321">
        <v>1</v>
      </c>
      <c r="J321" t="s">
        <v>183</v>
      </c>
      <c r="K321">
        <v>72</v>
      </c>
      <c r="L321" t="s">
        <v>6056</v>
      </c>
      <c r="M321" t="s">
        <v>26406</v>
      </c>
      <c r="N321" t="s">
        <v>869</v>
      </c>
      <c r="O321" t="s">
        <v>3829</v>
      </c>
      <c r="P321">
        <v>3500</v>
      </c>
      <c r="S321" s="35">
        <v>45751</v>
      </c>
      <c r="U321">
        <v>4</v>
      </c>
      <c r="V321">
        <v>14000</v>
      </c>
      <c r="W321" t="s">
        <v>65</v>
      </c>
      <c r="X321" t="s">
        <v>1240</v>
      </c>
      <c r="Y321">
        <v>0</v>
      </c>
      <c r="Z321">
        <v>10000</v>
      </c>
      <c r="AA321">
        <v>4000</v>
      </c>
      <c r="AB321">
        <v>0</v>
      </c>
      <c r="AC321">
        <v>0</v>
      </c>
      <c r="AD321">
        <v>0</v>
      </c>
      <c r="AG321">
        <v>0</v>
      </c>
      <c r="AP321" t="s">
        <v>1241</v>
      </c>
      <c r="AQ321" t="s">
        <v>1242</v>
      </c>
      <c r="AR321" t="s">
        <v>21402</v>
      </c>
      <c r="AT321">
        <v>0</v>
      </c>
      <c r="AU321">
        <v>0</v>
      </c>
      <c r="AV321">
        <v>0</v>
      </c>
      <c r="AW321">
        <v>0</v>
      </c>
      <c r="AX321">
        <v>0</v>
      </c>
      <c r="AY321">
        <v>0</v>
      </c>
      <c r="BC321" t="s">
        <v>63</v>
      </c>
      <c r="BD321" t="s">
        <v>4580</v>
      </c>
      <c r="BE321">
        <v>0</v>
      </c>
      <c r="BG321" t="s">
        <v>1242</v>
      </c>
      <c r="BJ321" t="s">
        <v>1243</v>
      </c>
    </row>
    <row r="322" spans="1:62" x14ac:dyDescent="0.35">
      <c r="A322" t="s">
        <v>1244</v>
      </c>
      <c r="B322">
        <v>10000</v>
      </c>
      <c r="C322">
        <v>10000</v>
      </c>
      <c r="D322">
        <v>45754</v>
      </c>
      <c r="E322" t="s">
        <v>116</v>
      </c>
      <c r="F322" t="s">
        <v>1245</v>
      </c>
      <c r="G322" t="s">
        <v>1239</v>
      </c>
      <c r="I322">
        <v>1</v>
      </c>
      <c r="J322" t="s">
        <v>183</v>
      </c>
      <c r="K322">
        <v>72</v>
      </c>
      <c r="L322" t="s">
        <v>6056</v>
      </c>
      <c r="M322" t="s">
        <v>26406</v>
      </c>
      <c r="N322" t="s">
        <v>869</v>
      </c>
      <c r="O322" t="s">
        <v>3829</v>
      </c>
      <c r="P322">
        <v>6000</v>
      </c>
      <c r="S322" s="35">
        <v>45751</v>
      </c>
      <c r="U322">
        <v>6</v>
      </c>
      <c r="V322">
        <v>36000</v>
      </c>
      <c r="W322" t="s">
        <v>65</v>
      </c>
      <c r="X322" t="s">
        <v>1246</v>
      </c>
      <c r="Y322">
        <v>0</v>
      </c>
      <c r="Z322">
        <v>30000</v>
      </c>
      <c r="AA322">
        <v>6000</v>
      </c>
      <c r="AB322">
        <v>0</v>
      </c>
      <c r="AC322">
        <v>0</v>
      </c>
      <c r="AD322">
        <v>0</v>
      </c>
      <c r="AG322">
        <v>0</v>
      </c>
      <c r="AP322" t="s">
        <v>1247</v>
      </c>
      <c r="AQ322" t="s">
        <v>1242</v>
      </c>
      <c r="AR322" t="s">
        <v>21402</v>
      </c>
      <c r="AT322">
        <v>0</v>
      </c>
      <c r="AU322">
        <v>0</v>
      </c>
      <c r="AV322">
        <v>0</v>
      </c>
      <c r="AW322">
        <v>0</v>
      </c>
      <c r="AX322">
        <v>0</v>
      </c>
      <c r="AY322">
        <v>0</v>
      </c>
      <c r="BC322" t="s">
        <v>63</v>
      </c>
      <c r="BD322" t="s">
        <v>4581</v>
      </c>
      <c r="BE322">
        <v>0</v>
      </c>
      <c r="BG322" t="s">
        <v>1242</v>
      </c>
      <c r="BJ322" t="s">
        <v>1243</v>
      </c>
    </row>
    <row r="323" spans="1:62" x14ac:dyDescent="0.35">
      <c r="A323" t="s">
        <v>941</v>
      </c>
      <c r="B323">
        <v>10000</v>
      </c>
      <c r="C323">
        <v>20000</v>
      </c>
      <c r="D323">
        <v>45755</v>
      </c>
      <c r="E323" t="s">
        <v>59</v>
      </c>
      <c r="F323">
        <v>0.4541203703703704</v>
      </c>
      <c r="G323" t="s">
        <v>942</v>
      </c>
      <c r="I323">
        <v>1</v>
      </c>
      <c r="J323" t="s">
        <v>183</v>
      </c>
      <c r="K323">
        <v>79</v>
      </c>
      <c r="L323" t="s">
        <v>6076</v>
      </c>
      <c r="M323" t="s">
        <v>26406</v>
      </c>
      <c r="N323" t="s">
        <v>1248</v>
      </c>
      <c r="O323" t="s">
        <v>3834</v>
      </c>
      <c r="P323">
        <v>6200</v>
      </c>
      <c r="Q323">
        <f>(P323/20)+30</f>
        <v>340</v>
      </c>
      <c r="R323" s="34">
        <f>Q323/60</f>
        <v>5.666666666666667</v>
      </c>
      <c r="S323" s="35">
        <v>45751</v>
      </c>
      <c r="U323">
        <v>15</v>
      </c>
      <c r="V323">
        <v>93000</v>
      </c>
      <c r="W323" t="s">
        <v>65</v>
      </c>
      <c r="X323" t="s">
        <v>946</v>
      </c>
      <c r="Y323">
        <v>0</v>
      </c>
      <c r="Z323">
        <v>85317</v>
      </c>
      <c r="AA323">
        <v>7683</v>
      </c>
      <c r="AB323">
        <v>0</v>
      </c>
      <c r="AC323">
        <v>0</v>
      </c>
      <c r="AD323">
        <v>0</v>
      </c>
      <c r="AG323">
        <v>0</v>
      </c>
      <c r="AP323" t="s">
        <v>947</v>
      </c>
      <c r="AQ323" t="s">
        <v>108</v>
      </c>
      <c r="AR323" t="s">
        <v>13404</v>
      </c>
      <c r="AT323">
        <v>0</v>
      </c>
      <c r="AU323">
        <v>0</v>
      </c>
      <c r="AV323">
        <v>0</v>
      </c>
      <c r="AW323">
        <v>0</v>
      </c>
      <c r="AX323">
        <v>0</v>
      </c>
      <c r="AY323">
        <v>0</v>
      </c>
      <c r="BC323" t="s">
        <v>63</v>
      </c>
      <c r="BD323" t="s">
        <v>4529</v>
      </c>
      <c r="BE323">
        <v>0</v>
      </c>
      <c r="BG323" t="s">
        <v>108</v>
      </c>
      <c r="BJ323" t="s">
        <v>948</v>
      </c>
    </row>
    <row r="324" spans="1:62" x14ac:dyDescent="0.35">
      <c r="A324" t="s">
        <v>4437</v>
      </c>
      <c r="B324">
        <v>10000</v>
      </c>
      <c r="C324">
        <v>30000</v>
      </c>
      <c r="D324">
        <v>45779</v>
      </c>
      <c r="E324" t="s">
        <v>59</v>
      </c>
      <c r="F324" t="s">
        <v>4438</v>
      </c>
      <c r="G324" t="s">
        <v>4439</v>
      </c>
      <c r="I324">
        <v>2</v>
      </c>
      <c r="J324" t="s">
        <v>183</v>
      </c>
      <c r="K324">
        <v>77</v>
      </c>
      <c r="L324" t="s">
        <v>6043</v>
      </c>
      <c r="M324" t="s">
        <v>26407</v>
      </c>
      <c r="N324" t="s">
        <v>192</v>
      </c>
      <c r="O324" t="s">
        <v>3848</v>
      </c>
      <c r="P324">
        <v>8500</v>
      </c>
      <c r="Q324">
        <f>(P324/60)+30</f>
        <v>171.66666666666666</v>
      </c>
      <c r="R324" s="34">
        <f>Q324/60</f>
        <v>2.8611111111111112</v>
      </c>
      <c r="S324" s="35">
        <v>45751</v>
      </c>
      <c r="U324">
        <v>88</v>
      </c>
      <c r="V324">
        <v>748000</v>
      </c>
      <c r="W324" t="s">
        <v>65</v>
      </c>
      <c r="X324" t="s">
        <v>4440</v>
      </c>
      <c r="Y324">
        <v>0</v>
      </c>
      <c r="Z324">
        <v>700000</v>
      </c>
      <c r="AA324">
        <v>48000</v>
      </c>
      <c r="AB324">
        <v>0</v>
      </c>
      <c r="AC324">
        <v>0</v>
      </c>
      <c r="AD324">
        <v>0</v>
      </c>
      <c r="AG324">
        <v>0</v>
      </c>
      <c r="AP324" t="s">
        <v>4441</v>
      </c>
      <c r="AQ324" t="s">
        <v>108</v>
      </c>
      <c r="AR324" t="s">
        <v>13404</v>
      </c>
      <c r="AT324">
        <v>0</v>
      </c>
      <c r="AU324">
        <v>0</v>
      </c>
      <c r="AV324">
        <v>0</v>
      </c>
      <c r="AW324">
        <v>0</v>
      </c>
      <c r="AX324">
        <v>0</v>
      </c>
      <c r="AY324">
        <v>0</v>
      </c>
      <c r="BC324" t="s">
        <v>63</v>
      </c>
      <c r="BD324" t="s">
        <v>6481</v>
      </c>
      <c r="BE324">
        <v>0</v>
      </c>
      <c r="BG324" t="s">
        <v>108</v>
      </c>
      <c r="BJ324" t="s">
        <v>4442</v>
      </c>
    </row>
    <row r="325" spans="1:62" x14ac:dyDescent="0.35">
      <c r="A325" t="s">
        <v>1249</v>
      </c>
      <c r="B325">
        <v>10000</v>
      </c>
      <c r="C325">
        <v>10000</v>
      </c>
      <c r="D325">
        <v>45751</v>
      </c>
      <c r="E325" t="s">
        <v>59</v>
      </c>
      <c r="F325" t="s">
        <v>1250</v>
      </c>
      <c r="G325" t="s">
        <v>1239</v>
      </c>
      <c r="I325">
        <v>1</v>
      </c>
      <c r="J325" t="s">
        <v>183</v>
      </c>
      <c r="K325">
        <v>72</v>
      </c>
      <c r="L325" t="s">
        <v>6056</v>
      </c>
      <c r="M325" t="s">
        <v>26406</v>
      </c>
      <c r="N325" t="s">
        <v>869</v>
      </c>
      <c r="O325" t="s">
        <v>3829</v>
      </c>
      <c r="P325">
        <v>750</v>
      </c>
      <c r="S325" s="35">
        <v>45751</v>
      </c>
      <c r="U325">
        <v>16</v>
      </c>
      <c r="V325">
        <v>12000</v>
      </c>
      <c r="W325" t="s">
        <v>65</v>
      </c>
      <c r="X325" t="s">
        <v>1251</v>
      </c>
      <c r="Y325">
        <v>0</v>
      </c>
      <c r="Z325">
        <v>9000</v>
      </c>
      <c r="AA325">
        <v>3000</v>
      </c>
      <c r="AB325">
        <v>0</v>
      </c>
      <c r="AC325">
        <v>0</v>
      </c>
      <c r="AD325">
        <v>0</v>
      </c>
      <c r="AG325">
        <v>0</v>
      </c>
      <c r="AP325" t="s">
        <v>1252</v>
      </c>
      <c r="AQ325" t="s">
        <v>1242</v>
      </c>
      <c r="AR325" t="s">
        <v>21402</v>
      </c>
      <c r="AT325">
        <v>0</v>
      </c>
      <c r="AU325">
        <v>0</v>
      </c>
      <c r="AV325">
        <v>0</v>
      </c>
      <c r="AW325">
        <v>0</v>
      </c>
      <c r="AX325">
        <v>0</v>
      </c>
      <c r="AY325">
        <v>0</v>
      </c>
      <c r="BC325" t="s">
        <v>63</v>
      </c>
      <c r="BD325" t="s">
        <v>4582</v>
      </c>
      <c r="BE325">
        <v>0</v>
      </c>
      <c r="BG325" t="s">
        <v>1242</v>
      </c>
      <c r="BJ325" t="s">
        <v>1243</v>
      </c>
    </row>
    <row r="326" spans="1:62" x14ac:dyDescent="0.35">
      <c r="A326" t="s">
        <v>1249</v>
      </c>
      <c r="B326">
        <v>10000</v>
      </c>
      <c r="C326">
        <v>20000</v>
      </c>
      <c r="D326">
        <v>45751</v>
      </c>
      <c r="E326" t="s">
        <v>59</v>
      </c>
      <c r="F326" t="s">
        <v>1250</v>
      </c>
      <c r="G326" t="s">
        <v>1239</v>
      </c>
      <c r="I326">
        <v>2</v>
      </c>
      <c r="J326" t="s">
        <v>183</v>
      </c>
      <c r="K326">
        <v>82</v>
      </c>
      <c r="L326" t="s">
        <v>6057</v>
      </c>
      <c r="M326" t="s">
        <v>26408</v>
      </c>
      <c r="N326" t="s">
        <v>352</v>
      </c>
      <c r="O326" t="s">
        <v>3798</v>
      </c>
      <c r="P326">
        <v>750</v>
      </c>
      <c r="S326" s="35">
        <v>45751</v>
      </c>
      <c r="U326">
        <v>16</v>
      </c>
      <c r="V326">
        <v>12000</v>
      </c>
      <c r="W326" t="s">
        <v>65</v>
      </c>
      <c r="X326" t="s">
        <v>1251</v>
      </c>
      <c r="Y326">
        <v>0</v>
      </c>
      <c r="Z326">
        <v>9000</v>
      </c>
      <c r="AA326">
        <v>3000</v>
      </c>
      <c r="AB326">
        <v>0</v>
      </c>
      <c r="AC326">
        <v>0</v>
      </c>
      <c r="AD326">
        <v>0</v>
      </c>
      <c r="AG326">
        <v>0</v>
      </c>
      <c r="AP326" t="s">
        <v>1252</v>
      </c>
      <c r="AQ326" t="s">
        <v>1242</v>
      </c>
      <c r="AR326" t="s">
        <v>21402</v>
      </c>
      <c r="AT326">
        <v>0</v>
      </c>
      <c r="AU326">
        <v>0</v>
      </c>
      <c r="AV326">
        <v>0</v>
      </c>
      <c r="AW326">
        <v>0</v>
      </c>
      <c r="AX326">
        <v>0</v>
      </c>
      <c r="AY326">
        <v>0</v>
      </c>
      <c r="BC326" t="s">
        <v>63</v>
      </c>
      <c r="BD326" t="s">
        <v>4582</v>
      </c>
      <c r="BE326">
        <v>0</v>
      </c>
      <c r="BG326" t="s">
        <v>1242</v>
      </c>
      <c r="BJ326" t="s">
        <v>1243</v>
      </c>
    </row>
    <row r="327" spans="1:62" x14ac:dyDescent="0.35">
      <c r="A327" t="s">
        <v>1253</v>
      </c>
      <c r="B327">
        <v>10000</v>
      </c>
      <c r="C327">
        <v>10000</v>
      </c>
      <c r="D327">
        <v>45751</v>
      </c>
      <c r="E327" t="s">
        <v>59</v>
      </c>
      <c r="F327" t="s">
        <v>1254</v>
      </c>
      <c r="G327" t="s">
        <v>570</v>
      </c>
      <c r="I327">
        <v>1</v>
      </c>
      <c r="J327" t="s">
        <v>183</v>
      </c>
      <c r="K327">
        <v>59</v>
      </c>
      <c r="L327" t="s">
        <v>6045</v>
      </c>
      <c r="M327" t="s">
        <v>26405</v>
      </c>
      <c r="N327" t="s">
        <v>73</v>
      </c>
      <c r="O327" t="s">
        <v>3811</v>
      </c>
      <c r="P327">
        <v>400</v>
      </c>
      <c r="Q327">
        <f t="shared" ref="Q327:Q330" si="72">(P327/40)+45</f>
        <v>55</v>
      </c>
      <c r="R327" s="34">
        <f t="shared" ref="R327:R330" si="73">Q327/60</f>
        <v>0.91666666666666663</v>
      </c>
      <c r="S327" s="35">
        <v>45751</v>
      </c>
      <c r="U327">
        <v>10</v>
      </c>
      <c r="V327">
        <v>4000</v>
      </c>
      <c r="W327" t="s">
        <v>65</v>
      </c>
      <c r="X327">
        <v>112023960001</v>
      </c>
      <c r="Y327">
        <v>0</v>
      </c>
      <c r="Z327">
        <v>4000</v>
      </c>
      <c r="AA327">
        <v>0</v>
      </c>
      <c r="AB327">
        <v>0</v>
      </c>
      <c r="AC327">
        <v>0</v>
      </c>
      <c r="AD327">
        <v>0</v>
      </c>
      <c r="AG327">
        <v>0</v>
      </c>
      <c r="AP327">
        <v>11202396</v>
      </c>
      <c r="AQ327" t="s">
        <v>571</v>
      </c>
      <c r="AR327" t="s">
        <v>14937</v>
      </c>
      <c r="AT327">
        <v>0</v>
      </c>
      <c r="AU327">
        <v>0</v>
      </c>
      <c r="AV327">
        <v>0</v>
      </c>
      <c r="AW327">
        <v>0</v>
      </c>
      <c r="AX327">
        <v>0</v>
      </c>
      <c r="AY327">
        <v>0</v>
      </c>
      <c r="BC327" t="s">
        <v>63</v>
      </c>
      <c r="BD327" t="s">
        <v>4583</v>
      </c>
      <c r="BE327">
        <v>0</v>
      </c>
      <c r="BG327" t="s">
        <v>571</v>
      </c>
      <c r="BJ327" t="s">
        <v>1255</v>
      </c>
    </row>
    <row r="328" spans="1:62" x14ac:dyDescent="0.35">
      <c r="A328" t="s">
        <v>1256</v>
      </c>
      <c r="B328">
        <v>10000</v>
      </c>
      <c r="C328">
        <v>10000</v>
      </c>
      <c r="D328">
        <v>45751</v>
      </c>
      <c r="E328" t="s">
        <v>59</v>
      </c>
      <c r="F328" t="s">
        <v>1254</v>
      </c>
      <c r="G328" t="s">
        <v>570</v>
      </c>
      <c r="I328">
        <v>1</v>
      </c>
      <c r="J328" t="s">
        <v>183</v>
      </c>
      <c r="K328">
        <v>59</v>
      </c>
      <c r="L328" t="s">
        <v>6045</v>
      </c>
      <c r="M328" t="s">
        <v>26405</v>
      </c>
      <c r="N328" t="s">
        <v>73</v>
      </c>
      <c r="O328" t="s">
        <v>3811</v>
      </c>
      <c r="P328">
        <v>500</v>
      </c>
      <c r="Q328">
        <f t="shared" si="72"/>
        <v>57.5</v>
      </c>
      <c r="R328" s="34">
        <f t="shared" si="73"/>
        <v>0.95833333333333337</v>
      </c>
      <c r="S328" s="35">
        <v>45751</v>
      </c>
      <c r="U328">
        <v>10</v>
      </c>
      <c r="V328">
        <v>5000</v>
      </c>
      <c r="W328" t="s">
        <v>65</v>
      </c>
      <c r="X328">
        <v>112023960001</v>
      </c>
      <c r="Y328">
        <v>0</v>
      </c>
      <c r="Z328">
        <v>5000</v>
      </c>
      <c r="AA328">
        <v>0</v>
      </c>
      <c r="AB328">
        <v>0</v>
      </c>
      <c r="AC328">
        <v>0</v>
      </c>
      <c r="AD328">
        <v>0</v>
      </c>
      <c r="AG328">
        <v>0</v>
      </c>
      <c r="AP328">
        <v>11202396</v>
      </c>
      <c r="AQ328" t="s">
        <v>571</v>
      </c>
      <c r="AR328" t="s">
        <v>14937</v>
      </c>
      <c r="AT328">
        <v>0</v>
      </c>
      <c r="AU328">
        <v>0</v>
      </c>
      <c r="AV328">
        <v>0</v>
      </c>
      <c r="AW328">
        <v>0</v>
      </c>
      <c r="AX328">
        <v>0</v>
      </c>
      <c r="AY328">
        <v>0</v>
      </c>
      <c r="BC328" t="s">
        <v>63</v>
      </c>
      <c r="BD328" t="s">
        <v>4584</v>
      </c>
      <c r="BE328">
        <v>0</v>
      </c>
      <c r="BG328" t="s">
        <v>571</v>
      </c>
      <c r="BJ328" t="s">
        <v>1257</v>
      </c>
    </row>
    <row r="329" spans="1:62" x14ac:dyDescent="0.35">
      <c r="A329" t="s">
        <v>1256</v>
      </c>
      <c r="B329">
        <v>20000</v>
      </c>
      <c r="C329">
        <v>10000</v>
      </c>
      <c r="D329">
        <v>45751</v>
      </c>
      <c r="E329" t="s">
        <v>59</v>
      </c>
      <c r="F329" t="s">
        <v>1254</v>
      </c>
      <c r="G329" t="s">
        <v>570</v>
      </c>
      <c r="I329">
        <v>1</v>
      </c>
      <c r="J329" t="s">
        <v>183</v>
      </c>
      <c r="K329">
        <v>59</v>
      </c>
      <c r="L329" t="s">
        <v>6045</v>
      </c>
      <c r="M329" t="s">
        <v>26405</v>
      </c>
      <c r="N329" t="s">
        <v>73</v>
      </c>
      <c r="O329" t="s">
        <v>3811</v>
      </c>
      <c r="P329">
        <v>500</v>
      </c>
      <c r="Q329">
        <f t="shared" si="72"/>
        <v>57.5</v>
      </c>
      <c r="R329" s="34">
        <f t="shared" si="73"/>
        <v>0.95833333333333337</v>
      </c>
      <c r="S329" s="35">
        <v>45751</v>
      </c>
      <c r="U329">
        <v>10</v>
      </c>
      <c r="V329">
        <v>5000</v>
      </c>
      <c r="W329" t="s">
        <v>65</v>
      </c>
      <c r="X329">
        <v>112023960001</v>
      </c>
      <c r="Y329">
        <v>0</v>
      </c>
      <c r="Z329">
        <v>5000</v>
      </c>
      <c r="AA329">
        <v>0</v>
      </c>
      <c r="AB329">
        <v>0</v>
      </c>
      <c r="AC329">
        <v>0</v>
      </c>
      <c r="AD329">
        <v>0</v>
      </c>
      <c r="AG329">
        <v>0</v>
      </c>
      <c r="AP329">
        <v>11202396</v>
      </c>
      <c r="AQ329" t="s">
        <v>571</v>
      </c>
      <c r="AR329" t="s">
        <v>14937</v>
      </c>
      <c r="AT329">
        <v>0</v>
      </c>
      <c r="AU329">
        <v>0</v>
      </c>
      <c r="AV329">
        <v>0</v>
      </c>
      <c r="AW329">
        <v>0</v>
      </c>
      <c r="AX329">
        <v>0</v>
      </c>
      <c r="AY329">
        <v>0</v>
      </c>
      <c r="BC329" t="s">
        <v>63</v>
      </c>
      <c r="BD329" t="s">
        <v>4584</v>
      </c>
      <c r="BE329">
        <v>0</v>
      </c>
      <c r="BG329" t="s">
        <v>571</v>
      </c>
      <c r="BJ329" t="s">
        <v>1257</v>
      </c>
    </row>
    <row r="330" spans="1:62" x14ac:dyDescent="0.35">
      <c r="A330" t="s">
        <v>1256</v>
      </c>
      <c r="B330">
        <v>30000</v>
      </c>
      <c r="C330">
        <v>10000</v>
      </c>
      <c r="D330">
        <v>45751</v>
      </c>
      <c r="E330" t="s">
        <v>59</v>
      </c>
      <c r="F330" t="s">
        <v>1254</v>
      </c>
      <c r="G330" t="s">
        <v>570</v>
      </c>
      <c r="I330">
        <v>1</v>
      </c>
      <c r="J330" t="s">
        <v>183</v>
      </c>
      <c r="K330">
        <v>59</v>
      </c>
      <c r="L330" t="s">
        <v>6045</v>
      </c>
      <c r="M330" t="s">
        <v>26405</v>
      </c>
      <c r="N330" t="s">
        <v>73</v>
      </c>
      <c r="O330" t="s">
        <v>3811</v>
      </c>
      <c r="P330">
        <v>500</v>
      </c>
      <c r="Q330">
        <f t="shared" si="72"/>
        <v>57.5</v>
      </c>
      <c r="R330" s="34">
        <f t="shared" si="73"/>
        <v>0.95833333333333337</v>
      </c>
      <c r="S330" s="35">
        <v>45751</v>
      </c>
      <c r="U330">
        <v>10</v>
      </c>
      <c r="V330">
        <v>5000</v>
      </c>
      <c r="W330" t="s">
        <v>65</v>
      </c>
      <c r="X330">
        <v>112023960001</v>
      </c>
      <c r="Y330">
        <v>0</v>
      </c>
      <c r="Z330">
        <v>5000</v>
      </c>
      <c r="AA330">
        <v>0</v>
      </c>
      <c r="AB330">
        <v>0</v>
      </c>
      <c r="AC330">
        <v>0</v>
      </c>
      <c r="AD330">
        <v>0</v>
      </c>
      <c r="AG330">
        <v>0</v>
      </c>
      <c r="AP330">
        <v>11202396</v>
      </c>
      <c r="AQ330" t="s">
        <v>571</v>
      </c>
      <c r="AR330" t="s">
        <v>14937</v>
      </c>
      <c r="AT330">
        <v>0</v>
      </c>
      <c r="AU330">
        <v>0</v>
      </c>
      <c r="AV330">
        <v>0</v>
      </c>
      <c r="AW330">
        <v>0</v>
      </c>
      <c r="AX330">
        <v>0</v>
      </c>
      <c r="AY330">
        <v>0</v>
      </c>
      <c r="BC330" t="s">
        <v>63</v>
      </c>
      <c r="BD330" t="s">
        <v>4584</v>
      </c>
      <c r="BE330">
        <v>0</v>
      </c>
      <c r="BG330" t="s">
        <v>571</v>
      </c>
      <c r="BJ330" t="s">
        <v>1257</v>
      </c>
    </row>
    <row r="331" spans="1:62" x14ac:dyDescent="0.35">
      <c r="A331" t="s">
        <v>4560</v>
      </c>
      <c r="B331">
        <v>10000</v>
      </c>
      <c r="C331">
        <v>10000</v>
      </c>
      <c r="D331">
        <v>45771</v>
      </c>
      <c r="E331" t="s">
        <v>59</v>
      </c>
      <c r="F331" t="s">
        <v>4561</v>
      </c>
      <c r="G331">
        <v>10620258020</v>
      </c>
      <c r="I331">
        <v>1</v>
      </c>
      <c r="J331" t="s">
        <v>183</v>
      </c>
      <c r="K331">
        <v>79</v>
      </c>
      <c r="L331" t="s">
        <v>6076</v>
      </c>
      <c r="M331" t="s">
        <v>26406</v>
      </c>
      <c r="N331" t="s">
        <v>945</v>
      </c>
      <c r="O331" t="s">
        <v>3831</v>
      </c>
      <c r="P331">
        <v>805</v>
      </c>
      <c r="Q331">
        <f>(P331/20)+30</f>
        <v>70.25</v>
      </c>
      <c r="R331" s="34">
        <f>Q331/60</f>
        <v>1.1708333333333334</v>
      </c>
      <c r="S331" s="35">
        <v>45751</v>
      </c>
      <c r="U331">
        <v>264</v>
      </c>
      <c r="V331">
        <v>212520</v>
      </c>
      <c r="W331" t="s">
        <v>65</v>
      </c>
      <c r="X331" t="s">
        <v>4562</v>
      </c>
      <c r="Y331">
        <v>0</v>
      </c>
      <c r="Z331">
        <v>200000</v>
      </c>
      <c r="AA331">
        <v>12520</v>
      </c>
      <c r="AB331">
        <v>0</v>
      </c>
      <c r="AC331">
        <v>0</v>
      </c>
      <c r="AD331">
        <v>0</v>
      </c>
      <c r="AG331">
        <v>0</v>
      </c>
      <c r="AP331" t="s">
        <v>4563</v>
      </c>
      <c r="AQ331" t="s">
        <v>108</v>
      </c>
      <c r="AR331" t="s">
        <v>13404</v>
      </c>
      <c r="AT331">
        <v>0</v>
      </c>
      <c r="AU331">
        <v>0</v>
      </c>
      <c r="AV331">
        <v>0</v>
      </c>
      <c r="AW331">
        <v>0</v>
      </c>
      <c r="AX331">
        <v>0</v>
      </c>
      <c r="AY331">
        <v>0</v>
      </c>
      <c r="BC331" t="s">
        <v>63</v>
      </c>
      <c r="BD331" t="s">
        <v>6531</v>
      </c>
      <c r="BE331">
        <v>0</v>
      </c>
      <c r="BG331" t="s">
        <v>108</v>
      </c>
      <c r="BJ331" t="s">
        <v>4564</v>
      </c>
    </row>
    <row r="332" spans="1:62" x14ac:dyDescent="0.35">
      <c r="A332" t="s">
        <v>1258</v>
      </c>
      <c r="B332">
        <v>10000</v>
      </c>
      <c r="C332">
        <v>10000</v>
      </c>
      <c r="D332">
        <v>45751</v>
      </c>
      <c r="E332" t="s">
        <v>59</v>
      </c>
      <c r="F332" t="s">
        <v>1259</v>
      </c>
      <c r="G332" t="s">
        <v>570</v>
      </c>
      <c r="I332">
        <v>1</v>
      </c>
      <c r="J332" t="s">
        <v>183</v>
      </c>
      <c r="K332">
        <v>59</v>
      </c>
      <c r="L332" t="s">
        <v>6045</v>
      </c>
      <c r="M332" t="s">
        <v>26405</v>
      </c>
      <c r="N332" t="s">
        <v>73</v>
      </c>
      <c r="O332" t="s">
        <v>3811</v>
      </c>
      <c r="P332">
        <v>300</v>
      </c>
      <c r="Q332">
        <f t="shared" ref="Q332:Q333" si="74">(P332/40)+45</f>
        <v>52.5</v>
      </c>
      <c r="R332" s="34">
        <f t="shared" ref="R332:R333" si="75">Q332/60</f>
        <v>0.875</v>
      </c>
      <c r="S332" s="35">
        <v>45751</v>
      </c>
      <c r="U332">
        <v>10</v>
      </c>
      <c r="V332">
        <v>3000</v>
      </c>
      <c r="W332" t="s">
        <v>65</v>
      </c>
      <c r="X332">
        <v>112024500001</v>
      </c>
      <c r="Y332">
        <v>0</v>
      </c>
      <c r="Z332">
        <v>3000</v>
      </c>
      <c r="AA332">
        <v>0</v>
      </c>
      <c r="AB332">
        <v>0</v>
      </c>
      <c r="AC332">
        <v>0</v>
      </c>
      <c r="AD332">
        <v>0</v>
      </c>
      <c r="AG332">
        <v>0</v>
      </c>
      <c r="AP332">
        <v>11202450</v>
      </c>
      <c r="AQ332" t="s">
        <v>571</v>
      </c>
      <c r="AR332" t="s">
        <v>14937</v>
      </c>
      <c r="AT332">
        <v>0</v>
      </c>
      <c r="AU332">
        <v>0</v>
      </c>
      <c r="AV332">
        <v>0</v>
      </c>
      <c r="AW332">
        <v>0</v>
      </c>
      <c r="AX332">
        <v>0</v>
      </c>
      <c r="AY332">
        <v>0</v>
      </c>
      <c r="BC332" t="s">
        <v>63</v>
      </c>
      <c r="BD332" t="s">
        <v>4585</v>
      </c>
      <c r="BE332">
        <v>0</v>
      </c>
      <c r="BG332" t="s">
        <v>571</v>
      </c>
      <c r="BJ332" t="s">
        <v>1260</v>
      </c>
    </row>
    <row r="333" spans="1:62" x14ac:dyDescent="0.35">
      <c r="A333" t="s">
        <v>1258</v>
      </c>
      <c r="B333">
        <v>20000</v>
      </c>
      <c r="C333">
        <v>10000</v>
      </c>
      <c r="D333">
        <v>45751</v>
      </c>
      <c r="E333" t="s">
        <v>59</v>
      </c>
      <c r="F333" t="s">
        <v>1259</v>
      </c>
      <c r="G333" t="s">
        <v>570</v>
      </c>
      <c r="I333">
        <v>1</v>
      </c>
      <c r="J333" t="s">
        <v>183</v>
      </c>
      <c r="K333">
        <v>59</v>
      </c>
      <c r="L333" t="s">
        <v>6045</v>
      </c>
      <c r="M333" t="s">
        <v>26405</v>
      </c>
      <c r="N333" t="s">
        <v>73</v>
      </c>
      <c r="O333" t="s">
        <v>3811</v>
      </c>
      <c r="P333">
        <v>300</v>
      </c>
      <c r="Q333">
        <f t="shared" si="74"/>
        <v>52.5</v>
      </c>
      <c r="R333" s="34">
        <f t="shared" si="75"/>
        <v>0.875</v>
      </c>
      <c r="S333" s="35">
        <v>45751</v>
      </c>
      <c r="U333">
        <v>10</v>
      </c>
      <c r="V333">
        <v>3000</v>
      </c>
      <c r="W333" t="s">
        <v>65</v>
      </c>
      <c r="X333">
        <v>112024500001</v>
      </c>
      <c r="Y333">
        <v>0</v>
      </c>
      <c r="Z333">
        <v>3000</v>
      </c>
      <c r="AA333">
        <v>0</v>
      </c>
      <c r="AB333">
        <v>0</v>
      </c>
      <c r="AC333">
        <v>0</v>
      </c>
      <c r="AD333">
        <v>0</v>
      </c>
      <c r="AG333">
        <v>0</v>
      </c>
      <c r="AP333">
        <v>11202450</v>
      </c>
      <c r="AQ333" t="s">
        <v>571</v>
      </c>
      <c r="AR333" t="s">
        <v>14937</v>
      </c>
      <c r="AT333">
        <v>0</v>
      </c>
      <c r="AU333">
        <v>0</v>
      </c>
      <c r="AV333">
        <v>0</v>
      </c>
      <c r="AW333">
        <v>0</v>
      </c>
      <c r="AX333">
        <v>0</v>
      </c>
      <c r="AY333">
        <v>0</v>
      </c>
      <c r="BC333" t="s">
        <v>63</v>
      </c>
      <c r="BD333" t="s">
        <v>4585</v>
      </c>
      <c r="BE333">
        <v>0</v>
      </c>
      <c r="BG333" t="s">
        <v>571</v>
      </c>
      <c r="BJ333" t="s">
        <v>1260</v>
      </c>
    </row>
    <row r="334" spans="1:62" x14ac:dyDescent="0.35">
      <c r="A334" t="s">
        <v>141</v>
      </c>
      <c r="B334">
        <v>10000</v>
      </c>
      <c r="C334">
        <v>20000</v>
      </c>
      <c r="D334">
        <v>45755</v>
      </c>
      <c r="E334" t="s">
        <v>59</v>
      </c>
      <c r="F334" t="s">
        <v>142</v>
      </c>
      <c r="G334" t="s">
        <v>143</v>
      </c>
      <c r="I334">
        <v>2</v>
      </c>
      <c r="J334" t="s">
        <v>183</v>
      </c>
      <c r="K334">
        <v>92</v>
      </c>
      <c r="L334" t="s">
        <v>6053</v>
      </c>
      <c r="M334" t="s">
        <v>26409</v>
      </c>
      <c r="N334" t="s">
        <v>281</v>
      </c>
      <c r="O334" t="s">
        <v>3851</v>
      </c>
      <c r="P334">
        <v>600</v>
      </c>
      <c r="S334" s="35">
        <v>45751</v>
      </c>
      <c r="U334">
        <v>1</v>
      </c>
      <c r="V334">
        <v>600</v>
      </c>
      <c r="W334" t="s">
        <v>65</v>
      </c>
      <c r="X334" t="s">
        <v>145</v>
      </c>
      <c r="Y334">
        <v>0</v>
      </c>
      <c r="Z334">
        <v>500</v>
      </c>
      <c r="AA334">
        <v>100</v>
      </c>
      <c r="AB334">
        <v>0</v>
      </c>
      <c r="AC334">
        <v>0</v>
      </c>
      <c r="AD334">
        <v>0</v>
      </c>
      <c r="AG334">
        <v>0</v>
      </c>
      <c r="AP334" t="s">
        <v>146</v>
      </c>
      <c r="AQ334" t="s">
        <v>147</v>
      </c>
      <c r="AR334" t="s">
        <v>12644</v>
      </c>
      <c r="AT334">
        <v>0</v>
      </c>
      <c r="AU334">
        <v>0</v>
      </c>
      <c r="AV334">
        <v>0</v>
      </c>
      <c r="AW334">
        <v>0</v>
      </c>
      <c r="AX334">
        <v>0</v>
      </c>
      <c r="AY334">
        <v>0</v>
      </c>
      <c r="BC334" t="s">
        <v>63</v>
      </c>
      <c r="BD334" t="s">
        <v>4458</v>
      </c>
      <c r="BE334">
        <v>0</v>
      </c>
      <c r="BG334" t="s">
        <v>147</v>
      </c>
      <c r="BJ334" t="s">
        <v>148</v>
      </c>
    </row>
    <row r="335" spans="1:62" x14ac:dyDescent="0.35">
      <c r="A335" t="s">
        <v>1261</v>
      </c>
      <c r="B335">
        <v>10000</v>
      </c>
      <c r="C335">
        <v>10000</v>
      </c>
      <c r="D335">
        <v>45751</v>
      </c>
      <c r="E335" t="s">
        <v>59</v>
      </c>
      <c r="F335">
        <v>0.48216435185185186</v>
      </c>
      <c r="G335" t="s">
        <v>1262</v>
      </c>
      <c r="I335">
        <v>1</v>
      </c>
      <c r="J335" t="s">
        <v>183</v>
      </c>
      <c r="K335">
        <v>22</v>
      </c>
      <c r="L335" t="s">
        <v>6063</v>
      </c>
      <c r="M335" t="s">
        <v>26405</v>
      </c>
      <c r="N335" t="s">
        <v>685</v>
      </c>
      <c r="O335" t="s">
        <v>3805</v>
      </c>
      <c r="P335">
        <v>200</v>
      </c>
      <c r="Q335">
        <f>(P335/50)+45</f>
        <v>49</v>
      </c>
      <c r="R335" s="34">
        <f>Q335/60</f>
        <v>0.81666666666666665</v>
      </c>
      <c r="S335" s="35">
        <v>45751</v>
      </c>
      <c r="U335">
        <v>5</v>
      </c>
      <c r="V335">
        <v>1000</v>
      </c>
      <c r="W335" t="s">
        <v>65</v>
      </c>
      <c r="X335" t="s">
        <v>1263</v>
      </c>
      <c r="Y335">
        <v>0</v>
      </c>
      <c r="Z335">
        <v>1000</v>
      </c>
      <c r="AA335">
        <v>0</v>
      </c>
      <c r="AB335">
        <v>0</v>
      </c>
      <c r="AC335">
        <v>0</v>
      </c>
      <c r="AD335">
        <v>0</v>
      </c>
      <c r="AG335">
        <v>0</v>
      </c>
      <c r="AP335" t="s">
        <v>1264</v>
      </c>
      <c r="AQ335" t="s">
        <v>225</v>
      </c>
      <c r="AR335" t="s">
        <v>23604</v>
      </c>
      <c r="AT335">
        <v>0</v>
      </c>
      <c r="AU335">
        <v>0</v>
      </c>
      <c r="AV335">
        <v>0</v>
      </c>
      <c r="AW335">
        <v>0</v>
      </c>
      <c r="AX335">
        <v>0</v>
      </c>
      <c r="AY335">
        <v>0</v>
      </c>
      <c r="BC335" t="s">
        <v>63</v>
      </c>
      <c r="BD335" t="s">
        <v>4586</v>
      </c>
      <c r="BE335">
        <v>0</v>
      </c>
      <c r="BG335" t="s">
        <v>225</v>
      </c>
      <c r="BJ335" t="s">
        <v>995</v>
      </c>
    </row>
    <row r="336" spans="1:62" x14ac:dyDescent="0.35">
      <c r="A336" t="s">
        <v>149</v>
      </c>
      <c r="B336">
        <v>10000</v>
      </c>
      <c r="C336">
        <v>40000</v>
      </c>
      <c r="D336">
        <v>45754</v>
      </c>
      <c r="E336" t="s">
        <v>59</v>
      </c>
      <c r="F336" t="s">
        <v>150</v>
      </c>
      <c r="G336" t="s">
        <v>151</v>
      </c>
      <c r="I336">
        <v>2</v>
      </c>
      <c r="J336" t="s">
        <v>183</v>
      </c>
      <c r="K336">
        <v>96</v>
      </c>
      <c r="L336" t="s">
        <v>6060</v>
      </c>
      <c r="M336" t="s">
        <v>26410</v>
      </c>
      <c r="N336" t="s">
        <v>805</v>
      </c>
      <c r="O336" t="s">
        <v>3865</v>
      </c>
      <c r="P336">
        <v>90125</v>
      </c>
      <c r="S336" s="35">
        <v>45751</v>
      </c>
      <c r="U336">
        <v>6</v>
      </c>
      <c r="V336">
        <v>540750</v>
      </c>
      <c r="W336" t="s">
        <v>65</v>
      </c>
      <c r="X336" t="s">
        <v>154</v>
      </c>
      <c r="Y336">
        <v>0</v>
      </c>
      <c r="Z336">
        <v>562224</v>
      </c>
      <c r="AA336">
        <v>-21474</v>
      </c>
      <c r="AB336">
        <v>0</v>
      </c>
      <c r="AC336">
        <v>0</v>
      </c>
      <c r="AD336">
        <v>0</v>
      </c>
      <c r="AG336">
        <v>0</v>
      </c>
      <c r="AP336" t="s">
        <v>155</v>
      </c>
      <c r="AQ336" t="s">
        <v>68</v>
      </c>
      <c r="AR336" t="s">
        <v>26186</v>
      </c>
      <c r="AT336">
        <v>0</v>
      </c>
      <c r="AU336">
        <v>0</v>
      </c>
      <c r="AV336">
        <v>0</v>
      </c>
      <c r="AW336">
        <v>0</v>
      </c>
      <c r="AX336">
        <v>0</v>
      </c>
      <c r="AY336">
        <v>0</v>
      </c>
      <c r="BC336" t="s">
        <v>63</v>
      </c>
      <c r="BD336" t="s">
        <v>4459</v>
      </c>
      <c r="BE336">
        <v>0</v>
      </c>
      <c r="BG336" t="s">
        <v>68</v>
      </c>
      <c r="BJ336" t="s">
        <v>156</v>
      </c>
    </row>
    <row r="337" spans="1:62" x14ac:dyDescent="0.35">
      <c r="A337" t="s">
        <v>1014</v>
      </c>
      <c r="B337">
        <v>10000</v>
      </c>
      <c r="C337">
        <v>30000</v>
      </c>
      <c r="D337">
        <v>45751</v>
      </c>
      <c r="E337" t="s">
        <v>59</v>
      </c>
      <c r="F337" t="s">
        <v>1015</v>
      </c>
      <c r="G337">
        <v>10620258024</v>
      </c>
      <c r="I337">
        <v>3</v>
      </c>
      <c r="J337" t="s">
        <v>183</v>
      </c>
      <c r="K337">
        <v>85</v>
      </c>
      <c r="L337" t="s">
        <v>6060</v>
      </c>
      <c r="M337" t="s">
        <v>26410</v>
      </c>
      <c r="N337" t="s">
        <v>940</v>
      </c>
      <c r="O337" t="s">
        <v>3864</v>
      </c>
      <c r="P337">
        <v>2728</v>
      </c>
      <c r="S337" s="35">
        <v>45751</v>
      </c>
      <c r="U337">
        <v>11</v>
      </c>
      <c r="V337">
        <v>30008</v>
      </c>
      <c r="W337" t="s">
        <v>65</v>
      </c>
      <c r="X337" t="s">
        <v>1016</v>
      </c>
      <c r="Y337">
        <v>0</v>
      </c>
      <c r="Z337">
        <v>20000</v>
      </c>
      <c r="AA337">
        <v>10008</v>
      </c>
      <c r="AB337">
        <v>0</v>
      </c>
      <c r="AC337">
        <v>0</v>
      </c>
      <c r="AD337">
        <v>0</v>
      </c>
      <c r="AG337">
        <v>0</v>
      </c>
      <c r="AP337" t="s">
        <v>1017</v>
      </c>
      <c r="AQ337" t="s">
        <v>108</v>
      </c>
      <c r="AR337" t="s">
        <v>13404</v>
      </c>
      <c r="AT337">
        <v>0</v>
      </c>
      <c r="AU337">
        <v>0</v>
      </c>
      <c r="AV337">
        <v>0</v>
      </c>
      <c r="AW337">
        <v>0</v>
      </c>
      <c r="AX337">
        <v>0</v>
      </c>
      <c r="AY337">
        <v>0</v>
      </c>
      <c r="BC337" t="s">
        <v>63</v>
      </c>
      <c r="BD337" t="s">
        <v>4549</v>
      </c>
      <c r="BE337">
        <v>0</v>
      </c>
      <c r="BG337" t="s">
        <v>108</v>
      </c>
      <c r="BJ337" t="s">
        <v>1018</v>
      </c>
    </row>
    <row r="338" spans="1:62" x14ac:dyDescent="0.35">
      <c r="A338" t="s">
        <v>1019</v>
      </c>
      <c r="B338">
        <v>10000</v>
      </c>
      <c r="C338">
        <v>20000</v>
      </c>
      <c r="D338">
        <v>45751</v>
      </c>
      <c r="E338" t="s">
        <v>59</v>
      </c>
      <c r="F338" t="s">
        <v>1020</v>
      </c>
      <c r="G338" t="s">
        <v>159</v>
      </c>
      <c r="I338">
        <v>2</v>
      </c>
      <c r="J338" t="s">
        <v>183</v>
      </c>
      <c r="K338">
        <v>71</v>
      </c>
      <c r="L338" t="s">
        <v>6057</v>
      </c>
      <c r="M338" t="s">
        <v>26408</v>
      </c>
      <c r="N338" t="s">
        <v>340</v>
      </c>
      <c r="O338" t="s">
        <v>3854</v>
      </c>
      <c r="P338">
        <v>2000</v>
      </c>
      <c r="S338" s="35">
        <v>45751</v>
      </c>
      <c r="U338">
        <v>6</v>
      </c>
      <c r="V338">
        <v>12000</v>
      </c>
      <c r="W338" t="s">
        <v>65</v>
      </c>
      <c r="X338">
        <v>86090870001</v>
      </c>
      <c r="Y338">
        <v>0</v>
      </c>
      <c r="Z338">
        <v>10000</v>
      </c>
      <c r="AA338">
        <v>2000</v>
      </c>
      <c r="AB338">
        <v>0</v>
      </c>
      <c r="AC338">
        <v>0</v>
      </c>
      <c r="AD338">
        <v>0</v>
      </c>
      <c r="AG338">
        <v>0</v>
      </c>
      <c r="AP338">
        <v>8609087</v>
      </c>
      <c r="AQ338" t="s">
        <v>162</v>
      </c>
      <c r="AR338" t="s">
        <v>8373</v>
      </c>
      <c r="AT338">
        <v>0</v>
      </c>
      <c r="AU338">
        <v>0</v>
      </c>
      <c r="AV338">
        <v>0</v>
      </c>
      <c r="AW338">
        <v>0</v>
      </c>
      <c r="AX338">
        <v>0</v>
      </c>
      <c r="AY338">
        <v>0</v>
      </c>
      <c r="BC338" t="s">
        <v>63</v>
      </c>
      <c r="BD338" t="s">
        <v>4550</v>
      </c>
      <c r="BE338">
        <v>0</v>
      </c>
      <c r="BG338" t="s">
        <v>162</v>
      </c>
      <c r="BJ338" t="s">
        <v>163</v>
      </c>
    </row>
    <row r="339" spans="1:62" x14ac:dyDescent="0.35">
      <c r="A339" t="s">
        <v>578</v>
      </c>
      <c r="B339">
        <v>10000</v>
      </c>
      <c r="C339">
        <v>20000</v>
      </c>
      <c r="D339">
        <v>45751</v>
      </c>
      <c r="E339" t="s">
        <v>59</v>
      </c>
      <c r="F339">
        <v>0.48287037037037039</v>
      </c>
      <c r="G339" t="s">
        <v>159</v>
      </c>
      <c r="I339">
        <v>2</v>
      </c>
      <c r="J339" t="s">
        <v>183</v>
      </c>
      <c r="K339">
        <v>71</v>
      </c>
      <c r="L339" t="s">
        <v>6057</v>
      </c>
      <c r="M339" t="s">
        <v>26408</v>
      </c>
      <c r="N339" t="s">
        <v>340</v>
      </c>
      <c r="O339" t="s">
        <v>3854</v>
      </c>
      <c r="P339">
        <v>3667</v>
      </c>
      <c r="S339" s="35">
        <v>45751</v>
      </c>
      <c r="U339">
        <v>6</v>
      </c>
      <c r="V339">
        <v>22002</v>
      </c>
      <c r="W339" t="s">
        <v>65</v>
      </c>
      <c r="X339">
        <v>86090880001</v>
      </c>
      <c r="Y339">
        <v>0</v>
      </c>
      <c r="Z339">
        <v>18000</v>
      </c>
      <c r="AA339">
        <v>4002</v>
      </c>
      <c r="AB339">
        <v>0</v>
      </c>
      <c r="AC339">
        <v>0</v>
      </c>
      <c r="AD339">
        <v>0</v>
      </c>
      <c r="AG339">
        <v>0</v>
      </c>
      <c r="AP339">
        <v>8609088</v>
      </c>
      <c r="AQ339" t="s">
        <v>162</v>
      </c>
      <c r="AR339" t="s">
        <v>8373</v>
      </c>
      <c r="AT339">
        <v>0</v>
      </c>
      <c r="AU339">
        <v>0</v>
      </c>
      <c r="AV339">
        <v>0</v>
      </c>
      <c r="AW339">
        <v>0</v>
      </c>
      <c r="AX339">
        <v>0</v>
      </c>
      <c r="AY339">
        <v>0</v>
      </c>
      <c r="BC339" t="s">
        <v>63</v>
      </c>
      <c r="BD339" t="s">
        <v>4493</v>
      </c>
      <c r="BE339">
        <v>0</v>
      </c>
      <c r="BG339" t="s">
        <v>162</v>
      </c>
      <c r="BJ339" t="s">
        <v>163</v>
      </c>
    </row>
    <row r="340" spans="1:62" x14ac:dyDescent="0.35">
      <c r="A340" t="s">
        <v>1266</v>
      </c>
      <c r="B340">
        <v>10000</v>
      </c>
      <c r="C340">
        <v>10000</v>
      </c>
      <c r="D340">
        <v>45755</v>
      </c>
      <c r="E340" t="s">
        <v>59</v>
      </c>
      <c r="F340" t="s">
        <v>1267</v>
      </c>
      <c r="G340">
        <v>1006323</v>
      </c>
      <c r="I340">
        <v>1</v>
      </c>
      <c r="J340" t="s">
        <v>183</v>
      </c>
      <c r="K340">
        <v>63</v>
      </c>
      <c r="L340" t="s">
        <v>6051</v>
      </c>
      <c r="M340" t="s">
        <v>26408</v>
      </c>
      <c r="N340" t="s">
        <v>136</v>
      </c>
      <c r="O340" t="s">
        <v>3850</v>
      </c>
      <c r="P340">
        <v>3200</v>
      </c>
      <c r="Q340">
        <f t="shared" ref="Q340:Q342" si="76">(P340/40)+45</f>
        <v>125</v>
      </c>
      <c r="R340" s="34">
        <f t="shared" ref="R340:R342" si="77">Q340/60</f>
        <v>2.0833333333333335</v>
      </c>
      <c r="S340" s="35">
        <v>45751</v>
      </c>
      <c r="U340">
        <v>50</v>
      </c>
      <c r="V340">
        <v>160000</v>
      </c>
      <c r="W340" t="s">
        <v>65</v>
      </c>
      <c r="X340" t="s">
        <v>1269</v>
      </c>
      <c r="Y340">
        <v>0</v>
      </c>
      <c r="Z340">
        <v>160000</v>
      </c>
      <c r="AA340">
        <v>0</v>
      </c>
      <c r="AB340">
        <v>0</v>
      </c>
      <c r="AC340">
        <v>0</v>
      </c>
      <c r="AD340">
        <v>0</v>
      </c>
      <c r="AG340">
        <v>0</v>
      </c>
      <c r="AP340" t="s">
        <v>1270</v>
      </c>
      <c r="AQ340" t="s">
        <v>170</v>
      </c>
      <c r="AR340" t="s">
        <v>21526</v>
      </c>
      <c r="AT340">
        <v>0</v>
      </c>
      <c r="AU340">
        <v>0</v>
      </c>
      <c r="AV340">
        <v>0</v>
      </c>
      <c r="AW340">
        <v>0</v>
      </c>
      <c r="AX340">
        <v>0</v>
      </c>
      <c r="AY340">
        <v>0</v>
      </c>
      <c r="BC340" t="s">
        <v>63</v>
      </c>
      <c r="BD340" t="s">
        <v>4587</v>
      </c>
      <c r="BE340">
        <v>0</v>
      </c>
      <c r="BG340" t="s">
        <v>170</v>
      </c>
      <c r="BJ340" t="s">
        <v>1271</v>
      </c>
    </row>
    <row r="341" spans="1:62" x14ac:dyDescent="0.35">
      <c r="A341" t="s">
        <v>1272</v>
      </c>
      <c r="B341">
        <v>10000</v>
      </c>
      <c r="C341">
        <v>10000</v>
      </c>
      <c r="D341">
        <v>45754</v>
      </c>
      <c r="E341" t="s">
        <v>59</v>
      </c>
      <c r="F341" t="s">
        <v>1022</v>
      </c>
      <c r="G341" t="s">
        <v>167</v>
      </c>
      <c r="I341">
        <v>1</v>
      </c>
      <c r="J341" t="s">
        <v>183</v>
      </c>
      <c r="K341">
        <v>63</v>
      </c>
      <c r="L341" t="s">
        <v>6051</v>
      </c>
      <c r="M341" t="s">
        <v>26408</v>
      </c>
      <c r="N341" t="s">
        <v>136</v>
      </c>
      <c r="O341" t="s">
        <v>3850</v>
      </c>
      <c r="P341">
        <v>2667</v>
      </c>
      <c r="Q341">
        <f t="shared" si="76"/>
        <v>111.675</v>
      </c>
      <c r="R341" s="34">
        <f t="shared" si="77"/>
        <v>1.8612499999999998</v>
      </c>
      <c r="S341" s="35">
        <v>45751</v>
      </c>
      <c r="U341">
        <v>30</v>
      </c>
      <c r="V341">
        <v>80010</v>
      </c>
      <c r="W341" t="s">
        <v>65</v>
      </c>
      <c r="X341" t="s">
        <v>1274</v>
      </c>
      <c r="Y341">
        <v>0</v>
      </c>
      <c r="Z341">
        <v>80000</v>
      </c>
      <c r="AA341">
        <v>10</v>
      </c>
      <c r="AB341">
        <v>0</v>
      </c>
      <c r="AC341">
        <v>0</v>
      </c>
      <c r="AD341">
        <v>0</v>
      </c>
      <c r="AG341">
        <v>0</v>
      </c>
      <c r="AP341" t="s">
        <v>1275</v>
      </c>
      <c r="AQ341" t="s">
        <v>170</v>
      </c>
      <c r="AR341" t="s">
        <v>21526</v>
      </c>
      <c r="AT341">
        <v>0</v>
      </c>
      <c r="AU341">
        <v>0</v>
      </c>
      <c r="AV341">
        <v>0</v>
      </c>
      <c r="AW341">
        <v>0</v>
      </c>
      <c r="AX341">
        <v>0</v>
      </c>
      <c r="AY341">
        <v>0</v>
      </c>
      <c r="BC341" t="s">
        <v>63</v>
      </c>
      <c r="BD341" t="s">
        <v>4588</v>
      </c>
      <c r="BE341">
        <v>0</v>
      </c>
      <c r="BG341" t="s">
        <v>170</v>
      </c>
      <c r="BJ341" t="s">
        <v>1276</v>
      </c>
    </row>
    <row r="342" spans="1:62" x14ac:dyDescent="0.35">
      <c r="A342" t="s">
        <v>1277</v>
      </c>
      <c r="B342">
        <v>10000</v>
      </c>
      <c r="C342">
        <v>10000</v>
      </c>
      <c r="D342">
        <v>45751</v>
      </c>
      <c r="E342" t="s">
        <v>59</v>
      </c>
      <c r="F342" t="s">
        <v>1278</v>
      </c>
      <c r="G342" t="s">
        <v>1279</v>
      </c>
      <c r="I342">
        <v>1</v>
      </c>
      <c r="J342" t="s">
        <v>183</v>
      </c>
      <c r="K342">
        <v>78</v>
      </c>
      <c r="L342" t="s">
        <v>6047</v>
      </c>
      <c r="M342" t="s">
        <v>26405</v>
      </c>
      <c r="N342" t="s">
        <v>216</v>
      </c>
      <c r="O342" t="s">
        <v>3803</v>
      </c>
      <c r="P342">
        <v>667</v>
      </c>
      <c r="Q342">
        <f t="shared" si="76"/>
        <v>61.674999999999997</v>
      </c>
      <c r="R342" s="34">
        <f t="shared" si="77"/>
        <v>1.0279166666666666</v>
      </c>
      <c r="S342" s="35">
        <v>45751</v>
      </c>
      <c r="U342">
        <v>3</v>
      </c>
      <c r="V342">
        <v>2001</v>
      </c>
      <c r="W342" t="s">
        <v>65</v>
      </c>
      <c r="X342" t="s">
        <v>1280</v>
      </c>
      <c r="Y342">
        <v>0</v>
      </c>
      <c r="Z342">
        <v>2000</v>
      </c>
      <c r="AA342">
        <v>1</v>
      </c>
      <c r="AB342">
        <v>0</v>
      </c>
      <c r="AC342">
        <v>0</v>
      </c>
      <c r="AD342">
        <v>0</v>
      </c>
      <c r="AG342">
        <v>0</v>
      </c>
      <c r="AP342" t="s">
        <v>1281</v>
      </c>
      <c r="AQ342" t="s">
        <v>1048</v>
      </c>
      <c r="AR342" t="s">
        <v>13477</v>
      </c>
      <c r="AT342">
        <v>0</v>
      </c>
      <c r="AU342">
        <v>0</v>
      </c>
      <c r="AV342">
        <v>0</v>
      </c>
      <c r="AW342">
        <v>0</v>
      </c>
      <c r="AX342">
        <v>0</v>
      </c>
      <c r="AY342">
        <v>0</v>
      </c>
      <c r="BC342" t="s">
        <v>63</v>
      </c>
      <c r="BD342" t="s">
        <v>4589</v>
      </c>
      <c r="BE342">
        <v>0</v>
      </c>
      <c r="BG342" t="s">
        <v>1048</v>
      </c>
      <c r="BJ342" t="s">
        <v>1282</v>
      </c>
    </row>
    <row r="343" spans="1:62" x14ac:dyDescent="0.35">
      <c r="A343" t="s">
        <v>1043</v>
      </c>
      <c r="B343">
        <v>10000</v>
      </c>
      <c r="C343">
        <v>30000</v>
      </c>
      <c r="D343">
        <v>45751</v>
      </c>
      <c r="E343" t="s">
        <v>59</v>
      </c>
      <c r="F343" t="s">
        <v>1044</v>
      </c>
      <c r="G343" t="s">
        <v>1045</v>
      </c>
      <c r="I343">
        <v>2</v>
      </c>
      <c r="J343" t="s">
        <v>183</v>
      </c>
      <c r="K343">
        <v>82</v>
      </c>
      <c r="L343" t="s">
        <v>6057</v>
      </c>
      <c r="M343" t="s">
        <v>26408</v>
      </c>
      <c r="N343" t="s">
        <v>352</v>
      </c>
      <c r="O343" t="s">
        <v>3798</v>
      </c>
      <c r="P343">
        <v>875</v>
      </c>
      <c r="S343" s="35">
        <v>45751</v>
      </c>
      <c r="U343">
        <v>8</v>
      </c>
      <c r="V343">
        <v>7000</v>
      </c>
      <c r="W343" t="s">
        <v>65</v>
      </c>
      <c r="X343" t="s">
        <v>1046</v>
      </c>
      <c r="Y343">
        <v>0</v>
      </c>
      <c r="Z343">
        <v>5000</v>
      </c>
      <c r="AA343">
        <v>2000</v>
      </c>
      <c r="AB343">
        <v>0</v>
      </c>
      <c r="AC343">
        <v>0</v>
      </c>
      <c r="AD343">
        <v>0</v>
      </c>
      <c r="AG343">
        <v>0</v>
      </c>
      <c r="AP343" t="s">
        <v>1047</v>
      </c>
      <c r="AQ343" t="s">
        <v>1048</v>
      </c>
      <c r="AR343" t="s">
        <v>13477</v>
      </c>
      <c r="AT343">
        <v>0</v>
      </c>
      <c r="AU343">
        <v>0</v>
      </c>
      <c r="AV343">
        <v>0</v>
      </c>
      <c r="AW343">
        <v>0</v>
      </c>
      <c r="AX343">
        <v>0</v>
      </c>
      <c r="AY343">
        <v>0</v>
      </c>
      <c r="BC343" t="s">
        <v>63</v>
      </c>
      <c r="BD343" t="s">
        <v>4556</v>
      </c>
      <c r="BE343">
        <v>0</v>
      </c>
      <c r="BG343" t="s">
        <v>1048</v>
      </c>
      <c r="BJ343" t="s">
        <v>1049</v>
      </c>
    </row>
    <row r="344" spans="1:62" x14ac:dyDescent="0.35">
      <c r="A344" t="s">
        <v>1283</v>
      </c>
      <c r="B344">
        <v>10000</v>
      </c>
      <c r="C344">
        <v>10000</v>
      </c>
      <c r="D344">
        <v>45754</v>
      </c>
      <c r="E344" t="s">
        <v>59</v>
      </c>
      <c r="F344" t="s">
        <v>1284</v>
      </c>
      <c r="G344" t="s">
        <v>1285</v>
      </c>
      <c r="I344">
        <v>1</v>
      </c>
      <c r="J344" t="s">
        <v>183</v>
      </c>
      <c r="K344">
        <v>88</v>
      </c>
      <c r="L344" t="s">
        <v>6058</v>
      </c>
      <c r="M344" t="s">
        <v>26406</v>
      </c>
      <c r="N344" t="s">
        <v>144</v>
      </c>
      <c r="O344" t="s">
        <v>3855</v>
      </c>
      <c r="P344">
        <v>250</v>
      </c>
      <c r="S344" s="35">
        <v>45751</v>
      </c>
      <c r="U344">
        <v>2</v>
      </c>
      <c r="V344">
        <v>500</v>
      </c>
      <c r="W344" t="s">
        <v>65</v>
      </c>
      <c r="X344">
        <v>107110100001</v>
      </c>
      <c r="Y344">
        <v>0</v>
      </c>
      <c r="Z344">
        <v>300</v>
      </c>
      <c r="AA344">
        <v>200</v>
      </c>
      <c r="AB344">
        <v>0</v>
      </c>
      <c r="AC344">
        <v>0</v>
      </c>
      <c r="AD344">
        <v>0</v>
      </c>
      <c r="AG344">
        <v>0</v>
      </c>
      <c r="AP344">
        <v>10711010</v>
      </c>
      <c r="AQ344" t="s">
        <v>1286</v>
      </c>
      <c r="AR344" t="s">
        <v>16210</v>
      </c>
      <c r="AT344">
        <v>0</v>
      </c>
      <c r="AU344">
        <v>0</v>
      </c>
      <c r="AV344">
        <v>0</v>
      </c>
      <c r="AW344">
        <v>0</v>
      </c>
      <c r="AX344">
        <v>0</v>
      </c>
      <c r="AY344">
        <v>0</v>
      </c>
      <c r="BC344" t="s">
        <v>63</v>
      </c>
      <c r="BD344" t="s">
        <v>4590</v>
      </c>
      <c r="BE344">
        <v>0</v>
      </c>
      <c r="BG344" t="s">
        <v>1286</v>
      </c>
      <c r="BJ344" t="s">
        <v>1287</v>
      </c>
    </row>
    <row r="345" spans="1:62" x14ac:dyDescent="0.35">
      <c r="A345" t="s">
        <v>3393</v>
      </c>
      <c r="B345">
        <v>10000</v>
      </c>
      <c r="C345">
        <v>10000</v>
      </c>
      <c r="D345">
        <v>45770</v>
      </c>
      <c r="E345" t="s">
        <v>59</v>
      </c>
      <c r="F345" t="s">
        <v>3394</v>
      </c>
      <c r="G345">
        <v>10620258019</v>
      </c>
      <c r="I345">
        <v>1</v>
      </c>
      <c r="J345" t="s">
        <v>183</v>
      </c>
      <c r="K345">
        <v>79</v>
      </c>
      <c r="L345" t="s">
        <v>6076</v>
      </c>
      <c r="M345" t="s">
        <v>26406</v>
      </c>
      <c r="N345" t="s">
        <v>945</v>
      </c>
      <c r="O345" t="s">
        <v>3831</v>
      </c>
      <c r="P345">
        <v>880</v>
      </c>
      <c r="Q345">
        <f t="shared" ref="Q345:Q348" si="78">(P345/20)+30</f>
        <v>74</v>
      </c>
      <c r="R345" s="34">
        <f t="shared" ref="R345:R348" si="79">Q345/60</f>
        <v>1.2333333333333334</v>
      </c>
      <c r="S345" s="35">
        <v>45751</v>
      </c>
      <c r="U345">
        <v>264</v>
      </c>
      <c r="V345">
        <v>232320</v>
      </c>
      <c r="W345" t="s">
        <v>65</v>
      </c>
      <c r="X345" t="s">
        <v>3395</v>
      </c>
      <c r="Y345">
        <v>0</v>
      </c>
      <c r="Z345">
        <v>200000</v>
      </c>
      <c r="AA345">
        <v>32320</v>
      </c>
      <c r="AB345">
        <v>0</v>
      </c>
      <c r="AC345">
        <v>0</v>
      </c>
      <c r="AD345">
        <v>0</v>
      </c>
      <c r="AG345">
        <v>0</v>
      </c>
      <c r="AP345" t="s">
        <v>3396</v>
      </c>
      <c r="AQ345" t="s">
        <v>108</v>
      </c>
      <c r="AR345" t="s">
        <v>13404</v>
      </c>
      <c r="AT345">
        <v>0</v>
      </c>
      <c r="AU345">
        <v>0</v>
      </c>
      <c r="AV345">
        <v>0</v>
      </c>
      <c r="AW345">
        <v>0</v>
      </c>
      <c r="AX345">
        <v>0</v>
      </c>
      <c r="AY345">
        <v>0</v>
      </c>
      <c r="BC345" t="s">
        <v>63</v>
      </c>
      <c r="BD345" t="s">
        <v>4591</v>
      </c>
      <c r="BE345">
        <v>0</v>
      </c>
      <c r="BG345" t="s">
        <v>108</v>
      </c>
      <c r="BJ345" t="s">
        <v>3397</v>
      </c>
    </row>
    <row r="346" spans="1:62" x14ac:dyDescent="0.35">
      <c r="A346" t="s">
        <v>1288</v>
      </c>
      <c r="B346">
        <v>10000</v>
      </c>
      <c r="C346">
        <v>10000</v>
      </c>
      <c r="D346">
        <v>45755</v>
      </c>
      <c r="E346" t="s">
        <v>59</v>
      </c>
      <c r="F346" t="s">
        <v>1289</v>
      </c>
      <c r="G346" t="s">
        <v>1290</v>
      </c>
      <c r="I346">
        <v>1</v>
      </c>
      <c r="J346" t="s">
        <v>183</v>
      </c>
      <c r="K346">
        <v>79</v>
      </c>
      <c r="L346" t="s">
        <v>6076</v>
      </c>
      <c r="M346" t="s">
        <v>26406</v>
      </c>
      <c r="N346" t="s">
        <v>945</v>
      </c>
      <c r="O346" t="s">
        <v>3831</v>
      </c>
      <c r="P346">
        <v>1700</v>
      </c>
      <c r="Q346">
        <f t="shared" si="78"/>
        <v>115</v>
      </c>
      <c r="R346" s="34">
        <f t="shared" si="79"/>
        <v>1.9166666666666667</v>
      </c>
      <c r="S346" s="35">
        <v>45751</v>
      </c>
      <c r="U346">
        <v>15</v>
      </c>
      <c r="V346">
        <v>25500</v>
      </c>
      <c r="W346" t="s">
        <v>65</v>
      </c>
      <c r="X346" t="s">
        <v>1291</v>
      </c>
      <c r="Y346">
        <v>0</v>
      </c>
      <c r="Z346">
        <v>20000</v>
      </c>
      <c r="AA346">
        <v>5500</v>
      </c>
      <c r="AB346">
        <v>0</v>
      </c>
      <c r="AC346">
        <v>0</v>
      </c>
      <c r="AD346">
        <v>0</v>
      </c>
      <c r="AG346">
        <v>0</v>
      </c>
      <c r="AP346" t="s">
        <v>1292</v>
      </c>
      <c r="AQ346" t="s">
        <v>108</v>
      </c>
      <c r="AR346" t="s">
        <v>13404</v>
      </c>
      <c r="AT346">
        <v>0</v>
      </c>
      <c r="AU346">
        <v>0</v>
      </c>
      <c r="AV346">
        <v>0</v>
      </c>
      <c r="AW346">
        <v>0</v>
      </c>
      <c r="AX346">
        <v>0</v>
      </c>
      <c r="AY346">
        <v>0</v>
      </c>
      <c r="BC346" t="s">
        <v>63</v>
      </c>
      <c r="BD346" t="s">
        <v>4592</v>
      </c>
      <c r="BE346">
        <v>0</v>
      </c>
      <c r="BG346" t="s">
        <v>108</v>
      </c>
      <c r="BJ346" t="s">
        <v>1293</v>
      </c>
    </row>
    <row r="347" spans="1:62" x14ac:dyDescent="0.35">
      <c r="A347" t="s">
        <v>1294</v>
      </c>
      <c r="B347">
        <v>10000</v>
      </c>
      <c r="C347">
        <v>10000</v>
      </c>
      <c r="D347">
        <v>45755</v>
      </c>
      <c r="E347" t="s">
        <v>59</v>
      </c>
      <c r="F347" t="s">
        <v>1295</v>
      </c>
      <c r="G347">
        <v>10620258020</v>
      </c>
      <c r="I347">
        <v>1</v>
      </c>
      <c r="J347" t="s">
        <v>183</v>
      </c>
      <c r="K347">
        <v>79</v>
      </c>
      <c r="L347" t="s">
        <v>6076</v>
      </c>
      <c r="M347" t="s">
        <v>26406</v>
      </c>
      <c r="N347" t="s">
        <v>945</v>
      </c>
      <c r="O347" t="s">
        <v>3831</v>
      </c>
      <c r="P347">
        <v>500</v>
      </c>
      <c r="Q347">
        <f t="shared" si="78"/>
        <v>55</v>
      </c>
      <c r="R347" s="34">
        <f t="shared" si="79"/>
        <v>0.91666666666666663</v>
      </c>
      <c r="S347" s="35">
        <v>45751</v>
      </c>
      <c r="U347">
        <v>660</v>
      </c>
      <c r="V347">
        <v>330000</v>
      </c>
      <c r="W347" t="s">
        <v>65</v>
      </c>
      <c r="X347" t="s">
        <v>1296</v>
      </c>
      <c r="Y347">
        <v>0</v>
      </c>
      <c r="Z347">
        <v>280000</v>
      </c>
      <c r="AA347">
        <v>50000</v>
      </c>
      <c r="AB347">
        <v>0</v>
      </c>
      <c r="AC347">
        <v>0</v>
      </c>
      <c r="AD347">
        <v>0</v>
      </c>
      <c r="AG347">
        <v>0</v>
      </c>
      <c r="AP347" t="s">
        <v>1297</v>
      </c>
      <c r="AQ347" t="s">
        <v>108</v>
      </c>
      <c r="AR347" t="s">
        <v>13404</v>
      </c>
      <c r="AT347">
        <v>0</v>
      </c>
      <c r="AU347">
        <v>0</v>
      </c>
      <c r="AV347">
        <v>0</v>
      </c>
      <c r="AW347">
        <v>0</v>
      </c>
      <c r="AX347">
        <v>0</v>
      </c>
      <c r="AY347">
        <v>0</v>
      </c>
      <c r="BC347" t="s">
        <v>63</v>
      </c>
      <c r="BD347" t="s">
        <v>4593</v>
      </c>
      <c r="BE347">
        <v>0</v>
      </c>
      <c r="BG347" t="s">
        <v>108</v>
      </c>
      <c r="BJ347" t="s">
        <v>1298</v>
      </c>
    </row>
    <row r="348" spans="1:62" x14ac:dyDescent="0.35">
      <c r="A348" t="s">
        <v>2938</v>
      </c>
      <c r="B348">
        <v>10000</v>
      </c>
      <c r="C348">
        <v>10000</v>
      </c>
      <c r="D348">
        <v>45763</v>
      </c>
      <c r="E348" t="s">
        <v>59</v>
      </c>
      <c r="F348" t="s">
        <v>2939</v>
      </c>
      <c r="G348" t="s">
        <v>2940</v>
      </c>
      <c r="I348">
        <v>1</v>
      </c>
      <c r="J348" t="s">
        <v>183</v>
      </c>
      <c r="K348">
        <v>93</v>
      </c>
      <c r="L348" t="s">
        <v>6072</v>
      </c>
      <c r="M348" t="s">
        <v>26406</v>
      </c>
      <c r="N348" t="s">
        <v>813</v>
      </c>
      <c r="O348" t="s">
        <v>3824</v>
      </c>
      <c r="P348">
        <v>4585</v>
      </c>
      <c r="Q348">
        <f t="shared" si="78"/>
        <v>259.25</v>
      </c>
      <c r="R348" s="34">
        <f t="shared" si="79"/>
        <v>4.3208333333333337</v>
      </c>
      <c r="S348" s="35">
        <v>45751</v>
      </c>
      <c r="U348">
        <v>24</v>
      </c>
      <c r="V348">
        <v>110040</v>
      </c>
      <c r="W348" t="s">
        <v>65</v>
      </c>
      <c r="X348" t="s">
        <v>2942</v>
      </c>
      <c r="Y348">
        <v>0</v>
      </c>
      <c r="Z348">
        <v>100000</v>
      </c>
      <c r="AA348">
        <v>10040</v>
      </c>
      <c r="AB348">
        <v>0</v>
      </c>
      <c r="AC348">
        <v>0</v>
      </c>
      <c r="AD348">
        <v>0</v>
      </c>
      <c r="AG348">
        <v>0</v>
      </c>
      <c r="AP348" t="s">
        <v>2943</v>
      </c>
      <c r="AQ348" t="s">
        <v>448</v>
      </c>
      <c r="AR348" t="s">
        <v>11797</v>
      </c>
      <c r="AT348">
        <v>0</v>
      </c>
      <c r="AU348">
        <v>0</v>
      </c>
      <c r="AV348">
        <v>0</v>
      </c>
      <c r="AW348">
        <v>0</v>
      </c>
      <c r="AX348">
        <v>0</v>
      </c>
      <c r="AY348">
        <v>0</v>
      </c>
      <c r="BC348" t="s">
        <v>63</v>
      </c>
      <c r="BD348" t="s">
        <v>6576</v>
      </c>
      <c r="BE348">
        <v>0</v>
      </c>
      <c r="BG348" t="s">
        <v>448</v>
      </c>
      <c r="BJ348" t="s">
        <v>2944</v>
      </c>
    </row>
    <row r="349" spans="1:62" x14ac:dyDescent="0.35">
      <c r="A349" t="s">
        <v>1299</v>
      </c>
      <c r="B349">
        <v>10000</v>
      </c>
      <c r="C349">
        <v>10000</v>
      </c>
      <c r="D349">
        <v>45755</v>
      </c>
      <c r="E349" t="s">
        <v>59</v>
      </c>
      <c r="F349" t="s">
        <v>1300</v>
      </c>
      <c r="G349" t="s">
        <v>1301</v>
      </c>
      <c r="I349">
        <v>1</v>
      </c>
      <c r="J349" t="s">
        <v>183</v>
      </c>
      <c r="K349">
        <v>88</v>
      </c>
      <c r="L349" t="s">
        <v>6058</v>
      </c>
      <c r="M349" t="s">
        <v>26406</v>
      </c>
      <c r="N349" t="s">
        <v>144</v>
      </c>
      <c r="O349" t="s">
        <v>3855</v>
      </c>
      <c r="P349">
        <v>2800</v>
      </c>
      <c r="S349" s="35">
        <v>45751</v>
      </c>
      <c r="U349">
        <v>2</v>
      </c>
      <c r="V349">
        <v>5600</v>
      </c>
      <c r="W349" t="s">
        <v>65</v>
      </c>
      <c r="X349" t="s">
        <v>1302</v>
      </c>
      <c r="Y349">
        <v>0</v>
      </c>
      <c r="Z349">
        <v>5000</v>
      </c>
      <c r="AA349">
        <v>600</v>
      </c>
      <c r="AB349">
        <v>0</v>
      </c>
      <c r="AC349">
        <v>0</v>
      </c>
      <c r="AD349">
        <v>0</v>
      </c>
      <c r="AG349">
        <v>0</v>
      </c>
      <c r="AP349" t="s">
        <v>1303</v>
      </c>
      <c r="AQ349" t="s">
        <v>1304</v>
      </c>
      <c r="AR349" t="s">
        <v>8273</v>
      </c>
      <c r="AT349">
        <v>0</v>
      </c>
      <c r="AU349">
        <v>0</v>
      </c>
      <c r="AV349">
        <v>0</v>
      </c>
      <c r="AW349">
        <v>0</v>
      </c>
      <c r="AX349">
        <v>0</v>
      </c>
      <c r="AY349">
        <v>0</v>
      </c>
      <c r="BC349" t="s">
        <v>63</v>
      </c>
      <c r="BD349" t="s">
        <v>4594</v>
      </c>
      <c r="BE349">
        <v>0</v>
      </c>
      <c r="BG349" t="s">
        <v>1304</v>
      </c>
      <c r="BJ349" t="s">
        <v>1305</v>
      </c>
    </row>
    <row r="350" spans="1:62" x14ac:dyDescent="0.35">
      <c r="A350" t="s">
        <v>1306</v>
      </c>
      <c r="B350">
        <v>10000</v>
      </c>
      <c r="C350">
        <v>10000</v>
      </c>
      <c r="D350">
        <v>45754</v>
      </c>
      <c r="E350" t="s">
        <v>59</v>
      </c>
      <c r="F350" t="s">
        <v>270</v>
      </c>
      <c r="G350" t="s">
        <v>167</v>
      </c>
      <c r="I350">
        <v>1</v>
      </c>
      <c r="J350" t="s">
        <v>183</v>
      </c>
      <c r="K350">
        <v>63</v>
      </c>
      <c r="L350" t="s">
        <v>6051</v>
      </c>
      <c r="M350" t="s">
        <v>26408</v>
      </c>
      <c r="N350" t="s">
        <v>136</v>
      </c>
      <c r="O350" t="s">
        <v>3850</v>
      </c>
      <c r="P350">
        <v>6000</v>
      </c>
      <c r="Q350">
        <f t="shared" ref="Q350:Q353" si="80">(P350/40)+45</f>
        <v>195</v>
      </c>
      <c r="R350" s="34">
        <f t="shared" ref="R350:R353" si="81">Q350/60</f>
        <v>3.25</v>
      </c>
      <c r="S350" s="35">
        <v>45751</v>
      </c>
      <c r="U350">
        <v>60</v>
      </c>
      <c r="V350">
        <v>360000</v>
      </c>
      <c r="W350" t="s">
        <v>65</v>
      </c>
      <c r="X350" t="s">
        <v>1023</v>
      </c>
      <c r="Y350">
        <v>0</v>
      </c>
      <c r="Z350">
        <v>360000</v>
      </c>
      <c r="AA350">
        <v>0</v>
      </c>
      <c r="AB350">
        <v>0</v>
      </c>
      <c r="AC350">
        <v>0</v>
      </c>
      <c r="AD350">
        <v>0</v>
      </c>
      <c r="AG350">
        <v>0</v>
      </c>
      <c r="AP350" t="s">
        <v>1024</v>
      </c>
      <c r="AQ350" t="s">
        <v>170</v>
      </c>
      <c r="AR350" t="s">
        <v>21526</v>
      </c>
      <c r="AT350">
        <v>0</v>
      </c>
      <c r="AU350">
        <v>0</v>
      </c>
      <c r="AV350">
        <v>0</v>
      </c>
      <c r="AW350">
        <v>0</v>
      </c>
      <c r="AX350">
        <v>0</v>
      </c>
      <c r="AY350">
        <v>0</v>
      </c>
      <c r="BC350" t="s">
        <v>63</v>
      </c>
      <c r="BD350" t="s">
        <v>4595</v>
      </c>
      <c r="BE350">
        <v>0</v>
      </c>
      <c r="BG350" t="s">
        <v>170</v>
      </c>
      <c r="BJ350" t="s">
        <v>1307</v>
      </c>
    </row>
    <row r="351" spans="1:62" x14ac:dyDescent="0.35">
      <c r="A351" t="s">
        <v>1308</v>
      </c>
      <c r="B351">
        <v>10000</v>
      </c>
      <c r="C351">
        <v>10000</v>
      </c>
      <c r="D351">
        <v>45754</v>
      </c>
      <c r="E351" t="s">
        <v>59</v>
      </c>
      <c r="F351" t="s">
        <v>270</v>
      </c>
      <c r="G351">
        <v>8613409</v>
      </c>
      <c r="I351">
        <v>1</v>
      </c>
      <c r="J351" t="s">
        <v>183</v>
      </c>
      <c r="K351">
        <v>63</v>
      </c>
      <c r="L351" t="s">
        <v>6051</v>
      </c>
      <c r="M351" t="s">
        <v>26408</v>
      </c>
      <c r="N351" t="s">
        <v>136</v>
      </c>
      <c r="O351" t="s">
        <v>3850</v>
      </c>
      <c r="P351">
        <v>1334</v>
      </c>
      <c r="Q351">
        <f t="shared" si="80"/>
        <v>78.349999999999994</v>
      </c>
      <c r="R351" s="34">
        <f t="shared" si="81"/>
        <v>1.3058333333333332</v>
      </c>
      <c r="S351" s="35">
        <v>45751</v>
      </c>
      <c r="U351">
        <v>60</v>
      </c>
      <c r="V351">
        <v>80040</v>
      </c>
      <c r="W351" t="s">
        <v>65</v>
      </c>
      <c r="X351" t="s">
        <v>1029</v>
      </c>
      <c r="Y351">
        <v>0</v>
      </c>
      <c r="Z351">
        <v>80000</v>
      </c>
      <c r="AA351">
        <v>40</v>
      </c>
      <c r="AB351">
        <v>0</v>
      </c>
      <c r="AC351">
        <v>0</v>
      </c>
      <c r="AD351">
        <v>0</v>
      </c>
      <c r="AG351">
        <v>0</v>
      </c>
      <c r="AP351" t="s">
        <v>1030</v>
      </c>
      <c r="AQ351" t="s">
        <v>170</v>
      </c>
      <c r="AR351" t="s">
        <v>21526</v>
      </c>
      <c r="AT351">
        <v>0</v>
      </c>
      <c r="AU351">
        <v>0</v>
      </c>
      <c r="AV351">
        <v>0</v>
      </c>
      <c r="AW351">
        <v>0</v>
      </c>
      <c r="AX351">
        <v>0</v>
      </c>
      <c r="AY351">
        <v>0</v>
      </c>
      <c r="BC351" t="s">
        <v>63</v>
      </c>
      <c r="BD351" t="s">
        <v>4596</v>
      </c>
      <c r="BE351">
        <v>0</v>
      </c>
      <c r="BG351" t="s">
        <v>170</v>
      </c>
      <c r="BJ351" t="s">
        <v>1309</v>
      </c>
    </row>
    <row r="352" spans="1:62" x14ac:dyDescent="0.35">
      <c r="A352" t="s">
        <v>1310</v>
      </c>
      <c r="B352">
        <v>10000</v>
      </c>
      <c r="C352">
        <v>10000</v>
      </c>
      <c r="D352">
        <v>45755</v>
      </c>
      <c r="E352" t="s">
        <v>59</v>
      </c>
      <c r="F352" t="s">
        <v>1267</v>
      </c>
      <c r="G352">
        <v>1006323</v>
      </c>
      <c r="I352">
        <v>1</v>
      </c>
      <c r="J352" t="s">
        <v>183</v>
      </c>
      <c r="K352">
        <v>63</v>
      </c>
      <c r="L352" t="s">
        <v>6051</v>
      </c>
      <c r="M352" t="s">
        <v>26408</v>
      </c>
      <c r="N352" t="s">
        <v>136</v>
      </c>
      <c r="O352" t="s">
        <v>3850</v>
      </c>
      <c r="P352">
        <v>1600</v>
      </c>
      <c r="Q352">
        <f t="shared" si="80"/>
        <v>85</v>
      </c>
      <c r="R352" s="34">
        <f t="shared" si="81"/>
        <v>1.4166666666666667</v>
      </c>
      <c r="S352" s="35">
        <v>45751</v>
      </c>
      <c r="U352">
        <v>50</v>
      </c>
      <c r="V352">
        <v>80000</v>
      </c>
      <c r="W352" t="s">
        <v>65</v>
      </c>
      <c r="X352" t="s">
        <v>1269</v>
      </c>
      <c r="Y352">
        <v>0</v>
      </c>
      <c r="Z352">
        <v>80000</v>
      </c>
      <c r="AA352">
        <v>0</v>
      </c>
      <c r="AB352">
        <v>0</v>
      </c>
      <c r="AC352">
        <v>0</v>
      </c>
      <c r="AD352">
        <v>0</v>
      </c>
      <c r="AG352">
        <v>0</v>
      </c>
      <c r="AP352" t="s">
        <v>1270</v>
      </c>
      <c r="AQ352" t="s">
        <v>275</v>
      </c>
      <c r="AR352" t="s">
        <v>21306</v>
      </c>
      <c r="AT352">
        <v>0</v>
      </c>
      <c r="AU352">
        <v>0</v>
      </c>
      <c r="AV352">
        <v>0</v>
      </c>
      <c r="AW352">
        <v>0</v>
      </c>
      <c r="AX352">
        <v>0</v>
      </c>
      <c r="AY352">
        <v>0</v>
      </c>
      <c r="BC352" t="s">
        <v>63</v>
      </c>
      <c r="BD352" t="s">
        <v>4597</v>
      </c>
      <c r="BE352">
        <v>0</v>
      </c>
      <c r="BG352" t="s">
        <v>275</v>
      </c>
      <c r="BJ352" t="s">
        <v>1311</v>
      </c>
    </row>
    <row r="353" spans="1:62" x14ac:dyDescent="0.35">
      <c r="A353" t="s">
        <v>1312</v>
      </c>
      <c r="B353">
        <v>10000</v>
      </c>
      <c r="C353">
        <v>10000</v>
      </c>
      <c r="D353">
        <v>45756</v>
      </c>
      <c r="E353" t="s">
        <v>59</v>
      </c>
      <c r="F353">
        <v>0.44246527777777778</v>
      </c>
      <c r="G353">
        <v>17190809009</v>
      </c>
      <c r="I353">
        <v>1</v>
      </c>
      <c r="J353" t="s">
        <v>183</v>
      </c>
      <c r="K353">
        <v>68</v>
      </c>
      <c r="L353" t="s">
        <v>6051</v>
      </c>
      <c r="M353" t="s">
        <v>26408</v>
      </c>
      <c r="N353" t="s">
        <v>1314</v>
      </c>
      <c r="O353" t="s">
        <v>3847</v>
      </c>
      <c r="P353">
        <v>15000</v>
      </c>
      <c r="Q353">
        <f t="shared" si="80"/>
        <v>420</v>
      </c>
      <c r="R353" s="34">
        <f t="shared" si="81"/>
        <v>7</v>
      </c>
      <c r="S353" s="35">
        <v>45751</v>
      </c>
      <c r="U353">
        <v>2</v>
      </c>
      <c r="V353">
        <v>30000</v>
      </c>
      <c r="W353" t="s">
        <v>65</v>
      </c>
      <c r="X353" t="s">
        <v>1315</v>
      </c>
      <c r="Y353">
        <v>0</v>
      </c>
      <c r="Z353">
        <v>30000</v>
      </c>
      <c r="AA353">
        <v>0</v>
      </c>
      <c r="AB353">
        <v>0</v>
      </c>
      <c r="AC353">
        <v>0</v>
      </c>
      <c r="AD353">
        <v>0</v>
      </c>
      <c r="AG353">
        <v>0</v>
      </c>
      <c r="AP353" t="s">
        <v>1316</v>
      </c>
      <c r="AQ353" t="s">
        <v>275</v>
      </c>
      <c r="AR353" t="s">
        <v>21306</v>
      </c>
      <c r="AT353">
        <v>0</v>
      </c>
      <c r="AU353">
        <v>0</v>
      </c>
      <c r="AV353">
        <v>0</v>
      </c>
      <c r="AW353">
        <v>0</v>
      </c>
      <c r="AX353">
        <v>0</v>
      </c>
      <c r="AY353">
        <v>0</v>
      </c>
      <c r="BC353" t="s">
        <v>63</v>
      </c>
      <c r="BD353" t="s">
        <v>4598</v>
      </c>
      <c r="BE353">
        <v>0</v>
      </c>
      <c r="BG353" t="s">
        <v>275</v>
      </c>
      <c r="BJ353" t="s">
        <v>1317</v>
      </c>
    </row>
    <row r="354" spans="1:62" x14ac:dyDescent="0.35">
      <c r="A354" t="s">
        <v>1318</v>
      </c>
      <c r="B354">
        <v>10000</v>
      </c>
      <c r="C354">
        <v>10000</v>
      </c>
      <c r="D354">
        <v>45755</v>
      </c>
      <c r="E354" t="s">
        <v>59</v>
      </c>
      <c r="F354" t="s">
        <v>1319</v>
      </c>
      <c r="G354" t="s">
        <v>1320</v>
      </c>
      <c r="I354">
        <v>1</v>
      </c>
      <c r="J354" t="s">
        <v>183</v>
      </c>
      <c r="K354">
        <v>88</v>
      </c>
      <c r="L354" t="s">
        <v>6058</v>
      </c>
      <c r="M354" t="s">
        <v>26406</v>
      </c>
      <c r="N354" t="s">
        <v>144</v>
      </c>
      <c r="O354" t="s">
        <v>3855</v>
      </c>
      <c r="P354">
        <v>800</v>
      </c>
      <c r="S354" s="35">
        <v>45751</v>
      </c>
      <c r="U354">
        <v>1</v>
      </c>
      <c r="V354">
        <v>800</v>
      </c>
      <c r="W354" t="s">
        <v>65</v>
      </c>
      <c r="X354">
        <v>107156130001</v>
      </c>
      <c r="Y354">
        <v>0</v>
      </c>
      <c r="Z354">
        <v>500</v>
      </c>
      <c r="AA354">
        <v>300</v>
      </c>
      <c r="AB354">
        <v>0</v>
      </c>
      <c r="AC354">
        <v>0</v>
      </c>
      <c r="AD354">
        <v>0</v>
      </c>
      <c r="AG354">
        <v>0</v>
      </c>
      <c r="AP354">
        <v>10715613</v>
      </c>
      <c r="AQ354" t="s">
        <v>282</v>
      </c>
      <c r="AR354" t="s">
        <v>14518</v>
      </c>
      <c r="AT354">
        <v>0</v>
      </c>
      <c r="AU354">
        <v>0</v>
      </c>
      <c r="AV354">
        <v>0</v>
      </c>
      <c r="AW354">
        <v>0</v>
      </c>
      <c r="AX354">
        <v>0</v>
      </c>
      <c r="AY354">
        <v>0</v>
      </c>
      <c r="BC354" t="s">
        <v>63</v>
      </c>
      <c r="BD354" t="s">
        <v>4599</v>
      </c>
      <c r="BE354">
        <v>0</v>
      </c>
      <c r="BG354" t="s">
        <v>282</v>
      </c>
      <c r="BJ354" t="s">
        <v>1322</v>
      </c>
    </row>
    <row r="355" spans="1:62" x14ac:dyDescent="0.35">
      <c r="A355" t="s">
        <v>1368</v>
      </c>
      <c r="B355">
        <v>10000</v>
      </c>
      <c r="C355">
        <v>10000</v>
      </c>
      <c r="D355">
        <v>45754</v>
      </c>
      <c r="E355" t="s">
        <v>116</v>
      </c>
      <c r="F355" t="s">
        <v>1369</v>
      </c>
      <c r="G355" t="s">
        <v>842</v>
      </c>
      <c r="I355">
        <v>1</v>
      </c>
      <c r="J355" t="s">
        <v>183</v>
      </c>
      <c r="K355">
        <v>73</v>
      </c>
      <c r="L355" t="s">
        <v>6042</v>
      </c>
      <c r="M355" t="s">
        <v>26407</v>
      </c>
      <c r="N355" t="s">
        <v>184</v>
      </c>
      <c r="O355" t="s">
        <v>3845</v>
      </c>
      <c r="P355">
        <v>30000</v>
      </c>
      <c r="Q355">
        <f t="shared" ref="Q355:Q357" si="82">(P355/60)+30</f>
        <v>530</v>
      </c>
      <c r="R355" s="34">
        <f t="shared" ref="R355:R357" si="83">Q355/60</f>
        <v>8.8333333333333339</v>
      </c>
      <c r="S355" s="35">
        <v>45752</v>
      </c>
      <c r="U355">
        <v>12</v>
      </c>
      <c r="V355">
        <v>360000</v>
      </c>
      <c r="W355" t="s">
        <v>65</v>
      </c>
      <c r="X355">
        <v>80256220001</v>
      </c>
      <c r="Y355">
        <v>0</v>
      </c>
      <c r="Z355">
        <v>360000</v>
      </c>
      <c r="AA355">
        <v>0</v>
      </c>
      <c r="AB355">
        <v>0</v>
      </c>
      <c r="AC355">
        <v>0</v>
      </c>
      <c r="AD355">
        <v>0</v>
      </c>
      <c r="AG355">
        <v>0</v>
      </c>
      <c r="AP355">
        <v>8025622</v>
      </c>
      <c r="AQ355" t="s">
        <v>162</v>
      </c>
      <c r="AR355" t="s">
        <v>8373</v>
      </c>
      <c r="AT355">
        <v>0</v>
      </c>
      <c r="AU355">
        <v>0</v>
      </c>
      <c r="AV355">
        <v>0</v>
      </c>
      <c r="AW355">
        <v>0</v>
      </c>
      <c r="AX355">
        <v>0</v>
      </c>
      <c r="AY355">
        <v>0</v>
      </c>
      <c r="BC355" t="s">
        <v>63</v>
      </c>
      <c r="BD355" t="s">
        <v>4601</v>
      </c>
      <c r="BE355">
        <v>0</v>
      </c>
      <c r="BG355" t="s">
        <v>162</v>
      </c>
      <c r="BJ355" t="s">
        <v>1371</v>
      </c>
    </row>
    <row r="356" spans="1:62" x14ac:dyDescent="0.35">
      <c r="A356" t="s">
        <v>1368</v>
      </c>
      <c r="B356">
        <v>10000</v>
      </c>
      <c r="C356">
        <v>20000</v>
      </c>
      <c r="D356">
        <v>45754</v>
      </c>
      <c r="E356" t="s">
        <v>116</v>
      </c>
      <c r="F356" t="s">
        <v>1369</v>
      </c>
      <c r="G356" t="s">
        <v>842</v>
      </c>
      <c r="I356">
        <v>1</v>
      </c>
      <c r="J356" t="s">
        <v>183</v>
      </c>
      <c r="K356">
        <v>73</v>
      </c>
      <c r="L356" t="s">
        <v>6042</v>
      </c>
      <c r="M356" t="s">
        <v>26407</v>
      </c>
      <c r="N356" t="s">
        <v>153</v>
      </c>
      <c r="O356" t="s">
        <v>3830</v>
      </c>
      <c r="P356">
        <v>6000</v>
      </c>
      <c r="Q356">
        <f t="shared" si="82"/>
        <v>130</v>
      </c>
      <c r="R356" s="34">
        <f t="shared" si="83"/>
        <v>2.1666666666666665</v>
      </c>
      <c r="S356" s="35">
        <v>45752</v>
      </c>
      <c r="U356">
        <v>12</v>
      </c>
      <c r="V356">
        <v>72000</v>
      </c>
      <c r="W356" t="s">
        <v>65</v>
      </c>
      <c r="X356">
        <v>80256220001</v>
      </c>
      <c r="Y356">
        <v>0</v>
      </c>
      <c r="Z356">
        <v>72000</v>
      </c>
      <c r="AA356">
        <v>0</v>
      </c>
      <c r="AB356">
        <v>0</v>
      </c>
      <c r="AC356">
        <v>0</v>
      </c>
      <c r="AD356">
        <v>0</v>
      </c>
      <c r="AG356">
        <v>0</v>
      </c>
      <c r="AP356">
        <v>8025622</v>
      </c>
      <c r="AQ356" t="s">
        <v>162</v>
      </c>
      <c r="AR356" t="s">
        <v>8373</v>
      </c>
      <c r="AT356">
        <v>0</v>
      </c>
      <c r="AU356">
        <v>0</v>
      </c>
      <c r="AV356">
        <v>0</v>
      </c>
      <c r="AW356">
        <v>0</v>
      </c>
      <c r="AX356">
        <v>0</v>
      </c>
      <c r="AY356">
        <v>0</v>
      </c>
      <c r="BC356" t="s">
        <v>63</v>
      </c>
      <c r="BD356" t="s">
        <v>4601</v>
      </c>
      <c r="BE356">
        <v>0</v>
      </c>
      <c r="BG356" t="s">
        <v>162</v>
      </c>
      <c r="BJ356" t="s">
        <v>1371</v>
      </c>
    </row>
    <row r="357" spans="1:62" x14ac:dyDescent="0.35">
      <c r="A357" t="s">
        <v>1372</v>
      </c>
      <c r="B357">
        <v>10000</v>
      </c>
      <c r="C357">
        <v>30000</v>
      </c>
      <c r="D357">
        <v>45754</v>
      </c>
      <c r="E357" t="s">
        <v>59</v>
      </c>
      <c r="F357" t="s">
        <v>1373</v>
      </c>
      <c r="G357" t="s">
        <v>1374</v>
      </c>
      <c r="I357">
        <v>1</v>
      </c>
      <c r="J357" t="s">
        <v>183</v>
      </c>
      <c r="K357">
        <v>86</v>
      </c>
      <c r="L357" t="s">
        <v>6043</v>
      </c>
      <c r="M357" t="s">
        <v>26407</v>
      </c>
      <c r="N357" t="s">
        <v>433</v>
      </c>
      <c r="O357" t="s">
        <v>3858</v>
      </c>
      <c r="P357">
        <v>7500</v>
      </c>
      <c r="Q357">
        <f t="shared" si="82"/>
        <v>155</v>
      </c>
      <c r="R357" s="34">
        <f t="shared" si="83"/>
        <v>2.5833333333333335</v>
      </c>
      <c r="S357" s="35">
        <v>45752</v>
      </c>
      <c r="U357">
        <v>4</v>
      </c>
      <c r="V357">
        <v>30000</v>
      </c>
      <c r="W357" t="s">
        <v>65</v>
      </c>
      <c r="X357" t="s">
        <v>1375</v>
      </c>
      <c r="Y357">
        <v>0</v>
      </c>
      <c r="Z357">
        <v>30000</v>
      </c>
      <c r="AA357">
        <v>0</v>
      </c>
      <c r="AB357">
        <v>0</v>
      </c>
      <c r="AC357">
        <v>0</v>
      </c>
      <c r="AD357">
        <v>0</v>
      </c>
      <c r="AG357">
        <v>0</v>
      </c>
      <c r="AP357" t="s">
        <v>1376</v>
      </c>
      <c r="AQ357" t="s">
        <v>320</v>
      </c>
      <c r="AR357" t="s">
        <v>11590</v>
      </c>
      <c r="AT357">
        <v>0</v>
      </c>
      <c r="AU357">
        <v>0</v>
      </c>
      <c r="AV357">
        <v>0</v>
      </c>
      <c r="AW357">
        <v>0</v>
      </c>
      <c r="AX357">
        <v>0</v>
      </c>
      <c r="AY357">
        <v>0</v>
      </c>
      <c r="BC357" t="s">
        <v>63</v>
      </c>
      <c r="BD357" t="s">
        <v>4602</v>
      </c>
      <c r="BE357">
        <v>0</v>
      </c>
      <c r="BG357" t="s">
        <v>320</v>
      </c>
      <c r="BJ357" t="s">
        <v>1329</v>
      </c>
    </row>
    <row r="358" spans="1:62" x14ac:dyDescent="0.35">
      <c r="A358" t="s">
        <v>826</v>
      </c>
      <c r="B358">
        <v>10000</v>
      </c>
      <c r="C358">
        <v>30000</v>
      </c>
      <c r="D358">
        <v>45755</v>
      </c>
      <c r="E358" t="s">
        <v>59</v>
      </c>
      <c r="F358" t="s">
        <v>827</v>
      </c>
      <c r="G358" t="s">
        <v>828</v>
      </c>
      <c r="I358">
        <v>2</v>
      </c>
      <c r="J358" t="s">
        <v>183</v>
      </c>
      <c r="K358">
        <v>62</v>
      </c>
      <c r="L358" t="s">
        <v>6066</v>
      </c>
      <c r="M358" t="s">
        <v>26408</v>
      </c>
      <c r="N358" t="s">
        <v>1377</v>
      </c>
      <c r="O358" t="s">
        <v>3849</v>
      </c>
      <c r="P358">
        <v>35000</v>
      </c>
      <c r="Q358">
        <f>(P358/50)+45</f>
        <v>745</v>
      </c>
      <c r="R358" s="34">
        <f>Q358/60</f>
        <v>12.416666666666666</v>
      </c>
      <c r="S358" s="35">
        <v>45752</v>
      </c>
      <c r="U358">
        <v>1</v>
      </c>
      <c r="V358">
        <v>35000</v>
      </c>
      <c r="W358" t="s">
        <v>65</v>
      </c>
      <c r="X358" t="s">
        <v>831</v>
      </c>
      <c r="Y358">
        <v>0</v>
      </c>
      <c r="Z358">
        <v>35000</v>
      </c>
      <c r="AA358">
        <v>0</v>
      </c>
      <c r="AB358">
        <v>0</v>
      </c>
      <c r="AC358">
        <v>0</v>
      </c>
      <c r="AD358">
        <v>0</v>
      </c>
      <c r="AG358">
        <v>0</v>
      </c>
      <c r="AP358" t="s">
        <v>832</v>
      </c>
      <c r="AQ358" t="s">
        <v>833</v>
      </c>
      <c r="AR358" t="s">
        <v>12481</v>
      </c>
      <c r="AT358">
        <v>0</v>
      </c>
      <c r="AU358">
        <v>0</v>
      </c>
      <c r="AV358">
        <v>0</v>
      </c>
      <c r="AW358">
        <v>0</v>
      </c>
      <c r="AX358">
        <v>0</v>
      </c>
      <c r="AY358">
        <v>0</v>
      </c>
      <c r="BC358" t="s">
        <v>63</v>
      </c>
      <c r="BD358" t="s">
        <v>4502</v>
      </c>
      <c r="BE358">
        <v>0</v>
      </c>
      <c r="BG358" t="s">
        <v>833</v>
      </c>
      <c r="BJ358" t="s">
        <v>834</v>
      </c>
    </row>
    <row r="359" spans="1:62" x14ac:dyDescent="0.35">
      <c r="A359" t="s">
        <v>1167</v>
      </c>
      <c r="B359">
        <v>20000</v>
      </c>
      <c r="C359">
        <v>30000</v>
      </c>
      <c r="D359">
        <v>45758</v>
      </c>
      <c r="E359" t="s">
        <v>59</v>
      </c>
      <c r="F359" t="s">
        <v>1168</v>
      </c>
      <c r="G359" t="s">
        <v>1169</v>
      </c>
      <c r="I359">
        <v>1</v>
      </c>
      <c r="J359" t="s">
        <v>183</v>
      </c>
      <c r="K359">
        <v>103</v>
      </c>
      <c r="L359" t="s">
        <v>6044</v>
      </c>
      <c r="M359" t="s">
        <v>26408</v>
      </c>
      <c r="N359" t="s">
        <v>71</v>
      </c>
      <c r="O359" t="s">
        <v>3838</v>
      </c>
      <c r="P359">
        <v>45000</v>
      </c>
      <c r="Q359">
        <f>(P359/30)+30</f>
        <v>1530</v>
      </c>
      <c r="R359" s="34">
        <f>Q359/60</f>
        <v>25.5</v>
      </c>
      <c r="S359" s="35">
        <v>45752</v>
      </c>
      <c r="U359">
        <v>8</v>
      </c>
      <c r="V359">
        <v>360000</v>
      </c>
      <c r="W359" t="s">
        <v>65</v>
      </c>
      <c r="X359" s="34" t="s">
        <v>66</v>
      </c>
      <c r="Y359">
        <v>0</v>
      </c>
      <c r="Z359">
        <v>360000</v>
      </c>
      <c r="AA359">
        <v>0</v>
      </c>
      <c r="AB359">
        <v>0</v>
      </c>
      <c r="AC359">
        <v>0</v>
      </c>
      <c r="AD359">
        <v>0</v>
      </c>
      <c r="AG359">
        <v>0</v>
      </c>
      <c r="AP359" t="s">
        <v>67</v>
      </c>
      <c r="AQ359" t="s">
        <v>68</v>
      </c>
      <c r="AR359" t="s">
        <v>26186</v>
      </c>
      <c r="AT359">
        <v>0</v>
      </c>
      <c r="AU359">
        <v>0</v>
      </c>
      <c r="AV359">
        <v>0</v>
      </c>
      <c r="AW359">
        <v>0</v>
      </c>
      <c r="AX359">
        <v>0</v>
      </c>
      <c r="AY359">
        <v>0</v>
      </c>
      <c r="BC359" t="s">
        <v>63</v>
      </c>
      <c r="BD359" t="s">
        <v>4566</v>
      </c>
      <c r="BE359">
        <v>0</v>
      </c>
      <c r="BG359" t="s">
        <v>68</v>
      </c>
      <c r="BJ359" t="s">
        <v>1170</v>
      </c>
    </row>
    <row r="360" spans="1:62" x14ac:dyDescent="0.35">
      <c r="A360" t="s">
        <v>1378</v>
      </c>
      <c r="B360">
        <v>10000</v>
      </c>
      <c r="C360">
        <v>20000</v>
      </c>
      <c r="D360">
        <v>45754</v>
      </c>
      <c r="E360" t="s">
        <v>59</v>
      </c>
      <c r="F360" t="s">
        <v>1379</v>
      </c>
      <c r="G360" t="s">
        <v>1174</v>
      </c>
      <c r="I360">
        <v>2</v>
      </c>
      <c r="J360" t="s">
        <v>183</v>
      </c>
      <c r="K360">
        <v>60</v>
      </c>
      <c r="L360" t="s">
        <v>6048</v>
      </c>
      <c r="M360" t="s">
        <v>26408</v>
      </c>
      <c r="N360" t="s">
        <v>222</v>
      </c>
      <c r="O360" t="s">
        <v>3835</v>
      </c>
      <c r="P360">
        <v>4500</v>
      </c>
      <c r="Q360">
        <f>(P360/50)+45</f>
        <v>135</v>
      </c>
      <c r="R360" s="34">
        <f>Q360/60</f>
        <v>2.25</v>
      </c>
      <c r="S360" s="35">
        <v>45752</v>
      </c>
      <c r="U360">
        <v>1</v>
      </c>
      <c r="V360">
        <v>4500</v>
      </c>
      <c r="W360" t="s">
        <v>65</v>
      </c>
      <c r="X360" t="s">
        <v>1175</v>
      </c>
      <c r="Y360">
        <v>0</v>
      </c>
      <c r="Z360">
        <v>3000</v>
      </c>
      <c r="AA360">
        <v>1500</v>
      </c>
      <c r="AB360">
        <v>0</v>
      </c>
      <c r="AC360">
        <v>0</v>
      </c>
      <c r="AD360">
        <v>0</v>
      </c>
      <c r="AG360">
        <v>0</v>
      </c>
      <c r="AP360" t="s">
        <v>1176</v>
      </c>
      <c r="AQ360" t="s">
        <v>465</v>
      </c>
      <c r="AR360" t="s">
        <v>15009</v>
      </c>
      <c r="AT360">
        <v>0</v>
      </c>
      <c r="AU360">
        <v>0</v>
      </c>
      <c r="AV360">
        <v>0</v>
      </c>
      <c r="AW360">
        <v>0</v>
      </c>
      <c r="AX360">
        <v>0</v>
      </c>
      <c r="AY360">
        <v>0</v>
      </c>
      <c r="BC360" t="s">
        <v>63</v>
      </c>
      <c r="BD360" t="s">
        <v>4603</v>
      </c>
      <c r="BE360">
        <v>0</v>
      </c>
      <c r="BG360" t="s">
        <v>465</v>
      </c>
      <c r="BJ360" t="s">
        <v>1380</v>
      </c>
    </row>
    <row r="361" spans="1:62" x14ac:dyDescent="0.35">
      <c r="A361" t="s">
        <v>1532</v>
      </c>
      <c r="B361">
        <v>10000</v>
      </c>
      <c r="C361">
        <v>10000</v>
      </c>
      <c r="D361">
        <v>45754</v>
      </c>
      <c r="E361" t="s">
        <v>59</v>
      </c>
      <c r="F361" t="s">
        <v>1441</v>
      </c>
      <c r="G361" t="s">
        <v>1338</v>
      </c>
      <c r="I361">
        <v>1</v>
      </c>
      <c r="J361" t="s">
        <v>183</v>
      </c>
      <c r="K361">
        <v>46</v>
      </c>
      <c r="L361" t="s">
        <v>6049</v>
      </c>
      <c r="M361" t="s">
        <v>26405</v>
      </c>
      <c r="N361" t="s">
        <v>231</v>
      </c>
      <c r="O361" t="s">
        <v>3809</v>
      </c>
      <c r="P361">
        <v>1000</v>
      </c>
      <c r="Q361">
        <f t="shared" ref="Q361:Q362" si="84">(P361/40)+45</f>
        <v>70</v>
      </c>
      <c r="R361" s="34">
        <f t="shared" ref="R361:R362" si="85">Q361/60</f>
        <v>1.1666666666666667</v>
      </c>
      <c r="S361" s="35">
        <v>45752</v>
      </c>
      <c r="U361">
        <v>1</v>
      </c>
      <c r="V361">
        <v>1000</v>
      </c>
      <c r="W361" t="s">
        <v>65</v>
      </c>
      <c r="X361" t="s">
        <v>1533</v>
      </c>
      <c r="Y361">
        <v>0</v>
      </c>
      <c r="Z361">
        <v>1000</v>
      </c>
      <c r="AA361">
        <v>0</v>
      </c>
      <c r="AB361">
        <v>0</v>
      </c>
      <c r="AC361">
        <v>0</v>
      </c>
      <c r="AD361">
        <v>0</v>
      </c>
      <c r="AG361">
        <v>0</v>
      </c>
      <c r="AP361" t="s">
        <v>1534</v>
      </c>
      <c r="AQ361" t="s">
        <v>465</v>
      </c>
      <c r="AR361" t="s">
        <v>15009</v>
      </c>
      <c r="AT361">
        <v>0</v>
      </c>
      <c r="AU361">
        <v>0</v>
      </c>
      <c r="AV361">
        <v>0</v>
      </c>
      <c r="AW361">
        <v>0</v>
      </c>
      <c r="AX361">
        <v>0</v>
      </c>
      <c r="AY361">
        <v>0</v>
      </c>
      <c r="BC361" t="s">
        <v>63</v>
      </c>
      <c r="BD361" t="s">
        <v>1535</v>
      </c>
      <c r="BE361">
        <v>0</v>
      </c>
      <c r="BG361" t="s">
        <v>465</v>
      </c>
      <c r="BJ361" t="s">
        <v>1387</v>
      </c>
    </row>
    <row r="362" spans="1:62" x14ac:dyDescent="0.35">
      <c r="A362" t="s">
        <v>1381</v>
      </c>
      <c r="B362">
        <v>10000</v>
      </c>
      <c r="C362">
        <v>10000</v>
      </c>
      <c r="D362">
        <v>45754</v>
      </c>
      <c r="E362" t="s">
        <v>116</v>
      </c>
      <c r="F362" t="s">
        <v>1382</v>
      </c>
      <c r="G362" t="s">
        <v>1383</v>
      </c>
      <c r="I362">
        <v>1</v>
      </c>
      <c r="J362" t="s">
        <v>183</v>
      </c>
      <c r="K362">
        <v>46</v>
      </c>
      <c r="L362" t="s">
        <v>6049</v>
      </c>
      <c r="M362" t="s">
        <v>26405</v>
      </c>
      <c r="N362" t="s">
        <v>231</v>
      </c>
      <c r="O362" t="s">
        <v>3809</v>
      </c>
      <c r="P362">
        <v>3000</v>
      </c>
      <c r="Q362">
        <f t="shared" si="84"/>
        <v>120</v>
      </c>
      <c r="R362" s="34">
        <f t="shared" si="85"/>
        <v>2</v>
      </c>
      <c r="S362" s="35">
        <v>45752</v>
      </c>
      <c r="U362">
        <v>1</v>
      </c>
      <c r="V362">
        <v>3000</v>
      </c>
      <c r="W362" t="s">
        <v>65</v>
      </c>
      <c r="X362" t="s">
        <v>1385</v>
      </c>
      <c r="Y362">
        <v>0</v>
      </c>
      <c r="Z362">
        <v>3000</v>
      </c>
      <c r="AA362">
        <v>0</v>
      </c>
      <c r="AB362">
        <v>0</v>
      </c>
      <c r="AC362">
        <v>0</v>
      </c>
      <c r="AD362">
        <v>0</v>
      </c>
      <c r="AG362">
        <v>0</v>
      </c>
      <c r="AP362" t="s">
        <v>1386</v>
      </c>
      <c r="AQ362" t="s">
        <v>465</v>
      </c>
      <c r="AR362" t="s">
        <v>15009</v>
      </c>
      <c r="AT362">
        <v>0</v>
      </c>
      <c r="AU362">
        <v>0</v>
      </c>
      <c r="AV362">
        <v>0</v>
      </c>
      <c r="AW362">
        <v>0</v>
      </c>
      <c r="AX362">
        <v>0</v>
      </c>
      <c r="AY362">
        <v>0</v>
      </c>
      <c r="BC362" t="s">
        <v>63</v>
      </c>
      <c r="BD362" t="s">
        <v>4604</v>
      </c>
      <c r="BE362">
        <v>0</v>
      </c>
      <c r="BG362" t="s">
        <v>465</v>
      </c>
      <c r="BJ362" t="s">
        <v>1387</v>
      </c>
    </row>
    <row r="363" spans="1:62" x14ac:dyDescent="0.35">
      <c r="A363" t="s">
        <v>458</v>
      </c>
      <c r="B363">
        <v>10000</v>
      </c>
      <c r="C363">
        <v>20000</v>
      </c>
      <c r="D363">
        <v>45754</v>
      </c>
      <c r="E363" t="s">
        <v>59</v>
      </c>
      <c r="F363" t="s">
        <v>459</v>
      </c>
      <c r="G363" t="s">
        <v>460</v>
      </c>
      <c r="I363">
        <v>1</v>
      </c>
      <c r="J363" t="s">
        <v>183</v>
      </c>
      <c r="K363">
        <v>12</v>
      </c>
      <c r="L363" t="s">
        <v>6062</v>
      </c>
      <c r="M363" t="s">
        <v>26405</v>
      </c>
      <c r="N363" t="s">
        <v>516</v>
      </c>
      <c r="O363" t="s">
        <v>3833</v>
      </c>
      <c r="P363">
        <v>3000</v>
      </c>
      <c r="Q363">
        <f>(P363/50)+45</f>
        <v>105</v>
      </c>
      <c r="R363" s="34">
        <f>Q363/60</f>
        <v>1.75</v>
      </c>
      <c r="S363" s="35">
        <v>45752</v>
      </c>
      <c r="U363">
        <v>1</v>
      </c>
      <c r="V363">
        <v>3000</v>
      </c>
      <c r="W363" t="s">
        <v>65</v>
      </c>
      <c r="X363" t="s">
        <v>463</v>
      </c>
      <c r="Y363">
        <v>0</v>
      </c>
      <c r="Z363">
        <v>3000</v>
      </c>
      <c r="AA363">
        <v>0</v>
      </c>
      <c r="AB363">
        <v>0</v>
      </c>
      <c r="AC363">
        <v>0</v>
      </c>
      <c r="AD363">
        <v>0</v>
      </c>
      <c r="AG363">
        <v>0</v>
      </c>
      <c r="AP363" t="s">
        <v>464</v>
      </c>
      <c r="AQ363" t="s">
        <v>465</v>
      </c>
      <c r="AR363" t="s">
        <v>15009</v>
      </c>
      <c r="AT363">
        <v>0</v>
      </c>
      <c r="AU363">
        <v>0</v>
      </c>
      <c r="AV363">
        <v>0</v>
      </c>
      <c r="AW363">
        <v>0</v>
      </c>
      <c r="AX363">
        <v>0</v>
      </c>
      <c r="AY363">
        <v>0</v>
      </c>
      <c r="BC363" t="s">
        <v>63</v>
      </c>
      <c r="BD363" t="s">
        <v>4466</v>
      </c>
      <c r="BE363">
        <v>0</v>
      </c>
      <c r="BG363" t="s">
        <v>465</v>
      </c>
      <c r="BJ363" t="s">
        <v>466</v>
      </c>
    </row>
    <row r="364" spans="1:62" x14ac:dyDescent="0.35">
      <c r="A364" t="s">
        <v>1388</v>
      </c>
      <c r="B364">
        <v>10000</v>
      </c>
      <c r="C364">
        <v>50000</v>
      </c>
      <c r="D364">
        <v>45754</v>
      </c>
      <c r="E364" t="s">
        <v>59</v>
      </c>
      <c r="F364" t="s">
        <v>1389</v>
      </c>
      <c r="G364" t="s">
        <v>1390</v>
      </c>
      <c r="I364">
        <v>3</v>
      </c>
      <c r="J364" t="s">
        <v>183</v>
      </c>
      <c r="K364">
        <v>91</v>
      </c>
      <c r="L364" t="s">
        <v>6060</v>
      </c>
      <c r="M364" t="s">
        <v>26410</v>
      </c>
      <c r="N364" t="s">
        <v>613</v>
      </c>
      <c r="O364" t="s">
        <v>3863</v>
      </c>
      <c r="P364">
        <v>66667</v>
      </c>
      <c r="S364" s="35">
        <v>45752</v>
      </c>
      <c r="U364">
        <v>3</v>
      </c>
      <c r="V364">
        <v>200001</v>
      </c>
      <c r="W364" t="s">
        <v>65</v>
      </c>
      <c r="X364" t="s">
        <v>1391</v>
      </c>
      <c r="Y364">
        <v>0</v>
      </c>
      <c r="Z364">
        <v>185000</v>
      </c>
      <c r="AA364">
        <v>15001</v>
      </c>
      <c r="AB364">
        <v>0</v>
      </c>
      <c r="AC364">
        <v>0</v>
      </c>
      <c r="AD364">
        <v>0</v>
      </c>
      <c r="AG364">
        <v>0</v>
      </c>
      <c r="AP364" t="s">
        <v>1392</v>
      </c>
      <c r="AQ364" t="s">
        <v>108</v>
      </c>
      <c r="AR364" t="s">
        <v>13404</v>
      </c>
      <c r="AT364">
        <v>0</v>
      </c>
      <c r="AU364">
        <v>0</v>
      </c>
      <c r="AV364">
        <v>0</v>
      </c>
      <c r="AW364">
        <v>0</v>
      </c>
      <c r="AX364">
        <v>0</v>
      </c>
      <c r="AY364">
        <v>0</v>
      </c>
      <c r="BC364" t="s">
        <v>63</v>
      </c>
      <c r="BD364" t="s">
        <v>4605</v>
      </c>
      <c r="BE364">
        <v>0</v>
      </c>
      <c r="BG364" t="s">
        <v>108</v>
      </c>
      <c r="BJ364" t="s">
        <v>1393</v>
      </c>
    </row>
    <row r="365" spans="1:62" x14ac:dyDescent="0.35">
      <c r="A365" t="s">
        <v>1394</v>
      </c>
      <c r="B365">
        <v>10000</v>
      </c>
      <c r="C365">
        <v>10000</v>
      </c>
      <c r="D365">
        <v>45754</v>
      </c>
      <c r="E365" t="s">
        <v>59</v>
      </c>
      <c r="F365" t="s">
        <v>1395</v>
      </c>
      <c r="G365" t="s">
        <v>858</v>
      </c>
      <c r="I365">
        <v>1</v>
      </c>
      <c r="J365" t="s">
        <v>183</v>
      </c>
      <c r="K365">
        <v>94</v>
      </c>
      <c r="L365" t="s">
        <v>6050</v>
      </c>
      <c r="M365" t="s">
        <v>26405</v>
      </c>
      <c r="N365" t="s">
        <v>81</v>
      </c>
      <c r="O365" t="s">
        <v>3825</v>
      </c>
      <c r="P365">
        <v>167</v>
      </c>
      <c r="S365" s="35">
        <v>45752</v>
      </c>
      <c r="U365">
        <v>6</v>
      </c>
      <c r="V365">
        <v>1002</v>
      </c>
      <c r="W365" t="s">
        <v>65</v>
      </c>
      <c r="X365" t="s">
        <v>1396</v>
      </c>
      <c r="Y365">
        <v>0</v>
      </c>
      <c r="Z365">
        <v>1000</v>
      </c>
      <c r="AA365">
        <v>2</v>
      </c>
      <c r="AB365">
        <v>0</v>
      </c>
      <c r="AC365">
        <v>0</v>
      </c>
      <c r="AD365">
        <v>0</v>
      </c>
      <c r="AG365">
        <v>0</v>
      </c>
      <c r="AP365" t="s">
        <v>1397</v>
      </c>
      <c r="AQ365" t="s">
        <v>244</v>
      </c>
      <c r="AR365" t="s">
        <v>25892</v>
      </c>
      <c r="AT365">
        <v>0</v>
      </c>
      <c r="AU365">
        <v>0</v>
      </c>
      <c r="AV365">
        <v>0</v>
      </c>
      <c r="AW365">
        <v>0</v>
      </c>
      <c r="AX365">
        <v>0</v>
      </c>
      <c r="AY365">
        <v>0</v>
      </c>
      <c r="BC365" t="s">
        <v>63</v>
      </c>
      <c r="BD365" t="s">
        <v>4606</v>
      </c>
      <c r="BE365">
        <v>0</v>
      </c>
      <c r="BG365" t="s">
        <v>244</v>
      </c>
      <c r="BJ365" t="s">
        <v>246</v>
      </c>
    </row>
    <row r="366" spans="1:62" x14ac:dyDescent="0.35">
      <c r="A366" t="s">
        <v>1398</v>
      </c>
      <c r="B366">
        <v>10000</v>
      </c>
      <c r="C366">
        <v>10000</v>
      </c>
      <c r="D366">
        <v>45754</v>
      </c>
      <c r="E366" t="s">
        <v>116</v>
      </c>
      <c r="F366" t="s">
        <v>1399</v>
      </c>
      <c r="G366" t="s">
        <v>1400</v>
      </c>
      <c r="I366">
        <v>1</v>
      </c>
      <c r="J366" t="s">
        <v>183</v>
      </c>
      <c r="K366">
        <v>94</v>
      </c>
      <c r="L366" t="s">
        <v>6050</v>
      </c>
      <c r="M366" t="s">
        <v>26405</v>
      </c>
      <c r="N366" t="s">
        <v>81</v>
      </c>
      <c r="O366" t="s">
        <v>3825</v>
      </c>
      <c r="P366">
        <v>500</v>
      </c>
      <c r="S366" s="35">
        <v>45752</v>
      </c>
      <c r="U366">
        <v>4</v>
      </c>
      <c r="V366">
        <v>2000</v>
      </c>
      <c r="W366" t="s">
        <v>65</v>
      </c>
      <c r="X366" t="s">
        <v>1402</v>
      </c>
      <c r="Y366">
        <v>0</v>
      </c>
      <c r="Z366">
        <v>2000</v>
      </c>
      <c r="AA366">
        <v>0</v>
      </c>
      <c r="AB366">
        <v>0</v>
      </c>
      <c r="AC366">
        <v>0</v>
      </c>
      <c r="AD366">
        <v>0</v>
      </c>
      <c r="AG366">
        <v>0</v>
      </c>
      <c r="AP366" t="s">
        <v>1403</v>
      </c>
      <c r="AQ366" t="s">
        <v>244</v>
      </c>
      <c r="AR366" t="s">
        <v>25892</v>
      </c>
      <c r="AT366">
        <v>0</v>
      </c>
      <c r="AU366">
        <v>0</v>
      </c>
      <c r="AV366">
        <v>0</v>
      </c>
      <c r="AW366">
        <v>0</v>
      </c>
      <c r="AX366">
        <v>0</v>
      </c>
      <c r="AY366">
        <v>0</v>
      </c>
      <c r="BC366" t="s">
        <v>63</v>
      </c>
      <c r="BD366" t="s">
        <v>4607</v>
      </c>
      <c r="BE366">
        <v>0</v>
      </c>
      <c r="BG366" t="s">
        <v>244</v>
      </c>
      <c r="BJ366" t="s">
        <v>246</v>
      </c>
    </row>
    <row r="367" spans="1:62" x14ac:dyDescent="0.35">
      <c r="A367" t="s">
        <v>1404</v>
      </c>
      <c r="B367">
        <v>10000</v>
      </c>
      <c r="C367">
        <v>10000</v>
      </c>
      <c r="D367">
        <v>45754</v>
      </c>
      <c r="E367" t="s">
        <v>59</v>
      </c>
      <c r="F367" t="s">
        <v>1405</v>
      </c>
      <c r="G367" t="s">
        <v>1400</v>
      </c>
      <c r="I367">
        <v>1</v>
      </c>
      <c r="J367" t="s">
        <v>183</v>
      </c>
      <c r="K367">
        <v>94</v>
      </c>
      <c r="L367" t="s">
        <v>6050</v>
      </c>
      <c r="M367" t="s">
        <v>26405</v>
      </c>
      <c r="N367" t="s">
        <v>81</v>
      </c>
      <c r="O367" t="s">
        <v>3825</v>
      </c>
      <c r="P367">
        <v>500</v>
      </c>
      <c r="S367" s="35">
        <v>45752</v>
      </c>
      <c r="U367">
        <v>4</v>
      </c>
      <c r="V367">
        <v>2000</v>
      </c>
      <c r="W367" t="s">
        <v>65</v>
      </c>
      <c r="X367" t="s">
        <v>1406</v>
      </c>
      <c r="Y367">
        <v>0</v>
      </c>
      <c r="Z367">
        <v>1000</v>
      </c>
      <c r="AA367">
        <v>1000</v>
      </c>
      <c r="AB367">
        <v>0</v>
      </c>
      <c r="AC367">
        <v>0</v>
      </c>
      <c r="AD367">
        <v>0</v>
      </c>
      <c r="AG367">
        <v>0</v>
      </c>
      <c r="AP367" t="s">
        <v>1407</v>
      </c>
      <c r="AQ367" t="s">
        <v>244</v>
      </c>
      <c r="AR367" t="s">
        <v>25892</v>
      </c>
      <c r="AT367">
        <v>0</v>
      </c>
      <c r="AU367">
        <v>0</v>
      </c>
      <c r="AV367">
        <v>0</v>
      </c>
      <c r="AW367">
        <v>0</v>
      </c>
      <c r="AX367">
        <v>0</v>
      </c>
      <c r="AY367">
        <v>0</v>
      </c>
      <c r="BC367" t="s">
        <v>63</v>
      </c>
      <c r="BD367" t="s">
        <v>4608</v>
      </c>
      <c r="BE367">
        <v>0</v>
      </c>
      <c r="BG367" t="s">
        <v>244</v>
      </c>
      <c r="BJ367" t="s">
        <v>246</v>
      </c>
    </row>
    <row r="368" spans="1:62" x14ac:dyDescent="0.35">
      <c r="A368" t="s">
        <v>1408</v>
      </c>
      <c r="B368">
        <v>10000</v>
      </c>
      <c r="C368">
        <v>10000</v>
      </c>
      <c r="D368">
        <v>45754</v>
      </c>
      <c r="E368" t="s">
        <v>59</v>
      </c>
      <c r="F368" t="s">
        <v>1405</v>
      </c>
      <c r="G368" t="s">
        <v>1409</v>
      </c>
      <c r="I368">
        <v>1</v>
      </c>
      <c r="J368" t="s">
        <v>183</v>
      </c>
      <c r="K368">
        <v>94</v>
      </c>
      <c r="L368" t="s">
        <v>6050</v>
      </c>
      <c r="M368" t="s">
        <v>26405</v>
      </c>
      <c r="N368" t="s">
        <v>81</v>
      </c>
      <c r="O368" t="s">
        <v>3825</v>
      </c>
      <c r="P368">
        <v>500</v>
      </c>
      <c r="S368" s="35">
        <v>45752</v>
      </c>
      <c r="U368">
        <v>4</v>
      </c>
      <c r="V368">
        <v>2000</v>
      </c>
      <c r="W368" t="s">
        <v>65</v>
      </c>
      <c r="X368" t="s">
        <v>1410</v>
      </c>
      <c r="Y368">
        <v>0</v>
      </c>
      <c r="Z368">
        <v>2000</v>
      </c>
      <c r="AA368">
        <v>0</v>
      </c>
      <c r="AB368">
        <v>0</v>
      </c>
      <c r="AC368">
        <v>0</v>
      </c>
      <c r="AD368">
        <v>0</v>
      </c>
      <c r="AG368">
        <v>0</v>
      </c>
      <c r="AP368" t="s">
        <v>1411</v>
      </c>
      <c r="AQ368" t="s">
        <v>244</v>
      </c>
      <c r="AR368" t="s">
        <v>25892</v>
      </c>
      <c r="AT368">
        <v>0</v>
      </c>
      <c r="AU368">
        <v>0</v>
      </c>
      <c r="AV368">
        <v>0</v>
      </c>
      <c r="AW368">
        <v>0</v>
      </c>
      <c r="AX368">
        <v>0</v>
      </c>
      <c r="AY368">
        <v>0</v>
      </c>
      <c r="BC368" t="s">
        <v>63</v>
      </c>
      <c r="BD368" t="s">
        <v>4609</v>
      </c>
      <c r="BE368">
        <v>0</v>
      </c>
      <c r="BG368" t="s">
        <v>244</v>
      </c>
      <c r="BJ368" t="s">
        <v>246</v>
      </c>
    </row>
    <row r="369" spans="1:62" x14ac:dyDescent="0.35">
      <c r="A369" t="s">
        <v>1412</v>
      </c>
      <c r="B369">
        <v>10000</v>
      </c>
      <c r="C369">
        <v>10000</v>
      </c>
      <c r="D369">
        <v>45754</v>
      </c>
      <c r="E369" t="s">
        <v>59</v>
      </c>
      <c r="F369" t="s">
        <v>1405</v>
      </c>
      <c r="G369" t="s">
        <v>1409</v>
      </c>
      <c r="I369">
        <v>1</v>
      </c>
      <c r="J369" t="s">
        <v>183</v>
      </c>
      <c r="K369">
        <v>94</v>
      </c>
      <c r="L369" t="s">
        <v>6050</v>
      </c>
      <c r="M369" t="s">
        <v>26405</v>
      </c>
      <c r="N369" t="s">
        <v>81</v>
      </c>
      <c r="O369" t="s">
        <v>3825</v>
      </c>
      <c r="P369">
        <v>500</v>
      </c>
      <c r="S369" s="35">
        <v>45752</v>
      </c>
      <c r="U369">
        <v>4</v>
      </c>
      <c r="V369">
        <v>2000</v>
      </c>
      <c r="W369" t="s">
        <v>65</v>
      </c>
      <c r="X369" t="s">
        <v>1413</v>
      </c>
      <c r="Y369">
        <v>0</v>
      </c>
      <c r="Z369">
        <v>2000</v>
      </c>
      <c r="AA369">
        <v>0</v>
      </c>
      <c r="AB369">
        <v>0</v>
      </c>
      <c r="AC369">
        <v>0</v>
      </c>
      <c r="AD369">
        <v>0</v>
      </c>
      <c r="AG369">
        <v>0</v>
      </c>
      <c r="AP369" t="s">
        <v>1414</v>
      </c>
      <c r="AQ369" t="s">
        <v>244</v>
      </c>
      <c r="AR369" t="s">
        <v>25892</v>
      </c>
      <c r="AT369">
        <v>0</v>
      </c>
      <c r="AU369">
        <v>0</v>
      </c>
      <c r="AV369">
        <v>0</v>
      </c>
      <c r="AW369">
        <v>0</v>
      </c>
      <c r="AX369">
        <v>0</v>
      </c>
      <c r="AY369">
        <v>0</v>
      </c>
      <c r="BC369" t="s">
        <v>63</v>
      </c>
      <c r="BD369" t="s">
        <v>4610</v>
      </c>
      <c r="BE369">
        <v>0</v>
      </c>
      <c r="BG369" t="s">
        <v>244</v>
      </c>
      <c r="BJ369" t="s">
        <v>246</v>
      </c>
    </row>
    <row r="370" spans="1:62" x14ac:dyDescent="0.35">
      <c r="A370" t="s">
        <v>1415</v>
      </c>
      <c r="B370">
        <v>10000</v>
      </c>
      <c r="C370">
        <v>10000</v>
      </c>
      <c r="D370">
        <v>45756</v>
      </c>
      <c r="E370" t="s">
        <v>59</v>
      </c>
      <c r="F370" t="s">
        <v>1416</v>
      </c>
      <c r="G370" t="s">
        <v>842</v>
      </c>
      <c r="I370">
        <v>1</v>
      </c>
      <c r="J370" t="s">
        <v>183</v>
      </c>
      <c r="K370">
        <v>73</v>
      </c>
      <c r="L370" t="s">
        <v>6042</v>
      </c>
      <c r="M370" t="s">
        <v>26407</v>
      </c>
      <c r="N370" t="s">
        <v>153</v>
      </c>
      <c r="O370" t="s">
        <v>3830</v>
      </c>
      <c r="P370">
        <v>36000</v>
      </c>
      <c r="Q370">
        <f>(P370/60)+30</f>
        <v>630</v>
      </c>
      <c r="R370" s="34">
        <f>Q370/60</f>
        <v>10.5</v>
      </c>
      <c r="S370" s="35">
        <v>45752</v>
      </c>
      <c r="U370">
        <v>12</v>
      </c>
      <c r="V370">
        <v>432000</v>
      </c>
      <c r="W370" t="s">
        <v>65</v>
      </c>
      <c r="X370">
        <v>80256220001</v>
      </c>
      <c r="Y370">
        <v>0</v>
      </c>
      <c r="Z370">
        <v>432000</v>
      </c>
      <c r="AA370">
        <v>0</v>
      </c>
      <c r="AB370">
        <v>0</v>
      </c>
      <c r="AC370">
        <v>0</v>
      </c>
      <c r="AD370">
        <v>0</v>
      </c>
      <c r="AG370">
        <v>0</v>
      </c>
      <c r="AP370">
        <v>8025622</v>
      </c>
      <c r="AQ370" t="s">
        <v>162</v>
      </c>
      <c r="AR370" t="s">
        <v>8373</v>
      </c>
      <c r="AT370">
        <v>0</v>
      </c>
      <c r="AU370">
        <v>0</v>
      </c>
      <c r="AV370">
        <v>0</v>
      </c>
      <c r="AW370">
        <v>0</v>
      </c>
      <c r="AX370">
        <v>0</v>
      </c>
      <c r="AY370">
        <v>0</v>
      </c>
      <c r="BC370" t="s">
        <v>63</v>
      </c>
      <c r="BD370" t="s">
        <v>4611</v>
      </c>
      <c r="BE370">
        <v>0</v>
      </c>
      <c r="BG370" t="s">
        <v>162</v>
      </c>
      <c r="BJ370" t="s">
        <v>1417</v>
      </c>
    </row>
    <row r="371" spans="1:62" x14ac:dyDescent="0.35">
      <c r="A371" t="s">
        <v>1418</v>
      </c>
      <c r="B371">
        <v>10000</v>
      </c>
      <c r="C371">
        <v>10000</v>
      </c>
      <c r="D371">
        <v>45755</v>
      </c>
      <c r="E371" t="s">
        <v>59</v>
      </c>
      <c r="F371" t="s">
        <v>1419</v>
      </c>
      <c r="G371" t="s">
        <v>1420</v>
      </c>
      <c r="I371">
        <v>1</v>
      </c>
      <c r="J371" t="s">
        <v>183</v>
      </c>
      <c r="K371">
        <v>102</v>
      </c>
      <c r="L371" t="s">
        <v>6050</v>
      </c>
      <c r="M371" t="s">
        <v>26405</v>
      </c>
      <c r="N371" t="s">
        <v>664</v>
      </c>
      <c r="O371" t="s">
        <v>3846</v>
      </c>
      <c r="P371">
        <v>27000</v>
      </c>
      <c r="S371" s="35">
        <v>45752</v>
      </c>
      <c r="U371">
        <v>2</v>
      </c>
      <c r="V371">
        <v>54000</v>
      </c>
      <c r="W371" t="s">
        <v>65</v>
      </c>
      <c r="X371" t="s">
        <v>823</v>
      </c>
      <c r="Y371">
        <v>0</v>
      </c>
      <c r="Z371">
        <v>54000</v>
      </c>
      <c r="AA371">
        <v>0</v>
      </c>
      <c r="AB371">
        <v>0</v>
      </c>
      <c r="AC371">
        <v>0</v>
      </c>
      <c r="AD371">
        <v>0</v>
      </c>
      <c r="AG371">
        <v>0</v>
      </c>
      <c r="AP371" t="s">
        <v>824</v>
      </c>
      <c r="AQ371" t="s">
        <v>203</v>
      </c>
      <c r="AR371" t="s">
        <v>21026</v>
      </c>
      <c r="AT371">
        <v>0</v>
      </c>
      <c r="AU371">
        <v>0</v>
      </c>
      <c r="AV371">
        <v>0</v>
      </c>
      <c r="AW371">
        <v>0</v>
      </c>
      <c r="AX371">
        <v>0</v>
      </c>
      <c r="AY371">
        <v>0</v>
      </c>
      <c r="BC371" t="s">
        <v>63</v>
      </c>
      <c r="BD371" t="s">
        <v>4612</v>
      </c>
      <c r="BE371">
        <v>0</v>
      </c>
      <c r="BG371" t="s">
        <v>203</v>
      </c>
      <c r="BJ371" t="s">
        <v>1421</v>
      </c>
    </row>
    <row r="372" spans="1:62" x14ac:dyDescent="0.35">
      <c r="A372" t="s">
        <v>475</v>
      </c>
      <c r="B372">
        <v>10000</v>
      </c>
      <c r="C372">
        <v>30000</v>
      </c>
      <c r="D372">
        <v>45754</v>
      </c>
      <c r="E372" t="s">
        <v>59</v>
      </c>
      <c r="F372" t="s">
        <v>476</v>
      </c>
      <c r="G372">
        <v>10620258046</v>
      </c>
      <c r="I372">
        <v>3</v>
      </c>
      <c r="J372" t="s">
        <v>183</v>
      </c>
      <c r="K372">
        <v>85</v>
      </c>
      <c r="L372" t="s">
        <v>6060</v>
      </c>
      <c r="M372" t="s">
        <v>26410</v>
      </c>
      <c r="N372" t="s">
        <v>940</v>
      </c>
      <c r="O372" t="s">
        <v>3864</v>
      </c>
      <c r="P372">
        <v>10000</v>
      </c>
      <c r="S372" s="35">
        <v>45752</v>
      </c>
      <c r="U372">
        <v>11</v>
      </c>
      <c r="V372">
        <v>110000</v>
      </c>
      <c r="W372" t="s">
        <v>65</v>
      </c>
      <c r="X372" t="s">
        <v>478</v>
      </c>
      <c r="Y372">
        <v>0</v>
      </c>
      <c r="Z372">
        <v>100000</v>
      </c>
      <c r="AA372">
        <v>10000</v>
      </c>
      <c r="AB372">
        <v>0</v>
      </c>
      <c r="AC372">
        <v>0</v>
      </c>
      <c r="AD372">
        <v>0</v>
      </c>
      <c r="AG372">
        <v>0</v>
      </c>
      <c r="AP372" t="s">
        <v>479</v>
      </c>
      <c r="AQ372" t="s">
        <v>108</v>
      </c>
      <c r="AR372" t="s">
        <v>13404</v>
      </c>
      <c r="AT372">
        <v>0</v>
      </c>
      <c r="AU372">
        <v>0</v>
      </c>
      <c r="AV372">
        <v>0</v>
      </c>
      <c r="AW372">
        <v>0</v>
      </c>
      <c r="AX372">
        <v>0</v>
      </c>
      <c r="AY372">
        <v>0</v>
      </c>
      <c r="BC372" t="s">
        <v>63</v>
      </c>
      <c r="BD372" t="s">
        <v>4468</v>
      </c>
      <c r="BE372">
        <v>0</v>
      </c>
      <c r="BG372" t="s">
        <v>108</v>
      </c>
      <c r="BJ372" t="s">
        <v>480</v>
      </c>
    </row>
    <row r="373" spans="1:62" x14ac:dyDescent="0.35">
      <c r="A373" t="s">
        <v>481</v>
      </c>
      <c r="B373">
        <v>10000</v>
      </c>
      <c r="C373">
        <v>30000</v>
      </c>
      <c r="D373">
        <v>45754</v>
      </c>
      <c r="E373" t="s">
        <v>59</v>
      </c>
      <c r="F373" t="s">
        <v>482</v>
      </c>
      <c r="G373">
        <v>10620258046</v>
      </c>
      <c r="I373">
        <v>3</v>
      </c>
      <c r="J373" t="s">
        <v>183</v>
      </c>
      <c r="K373">
        <v>85</v>
      </c>
      <c r="L373" t="s">
        <v>6060</v>
      </c>
      <c r="M373" t="s">
        <v>26410</v>
      </c>
      <c r="N373" t="s">
        <v>940</v>
      </c>
      <c r="O373" t="s">
        <v>3864</v>
      </c>
      <c r="P373">
        <v>10000</v>
      </c>
      <c r="S373" s="35">
        <v>45752</v>
      </c>
      <c r="U373">
        <v>11</v>
      </c>
      <c r="V373">
        <v>110000</v>
      </c>
      <c r="W373" t="s">
        <v>65</v>
      </c>
      <c r="X373" t="s">
        <v>483</v>
      </c>
      <c r="Y373">
        <v>0</v>
      </c>
      <c r="Z373">
        <v>100000</v>
      </c>
      <c r="AA373">
        <v>10000</v>
      </c>
      <c r="AB373">
        <v>0</v>
      </c>
      <c r="AC373">
        <v>0</v>
      </c>
      <c r="AD373">
        <v>0</v>
      </c>
      <c r="AG373">
        <v>0</v>
      </c>
      <c r="AP373" t="s">
        <v>484</v>
      </c>
      <c r="AQ373" t="s">
        <v>108</v>
      </c>
      <c r="AR373" t="s">
        <v>13404</v>
      </c>
      <c r="AT373">
        <v>0</v>
      </c>
      <c r="AU373">
        <v>0</v>
      </c>
      <c r="AV373">
        <v>0</v>
      </c>
      <c r="AW373">
        <v>0</v>
      </c>
      <c r="AX373">
        <v>0</v>
      </c>
      <c r="AY373">
        <v>0</v>
      </c>
      <c r="BC373" t="s">
        <v>63</v>
      </c>
      <c r="BD373" t="s">
        <v>4469</v>
      </c>
      <c r="BE373">
        <v>0</v>
      </c>
      <c r="BG373" t="s">
        <v>108</v>
      </c>
      <c r="BJ373" t="s">
        <v>485</v>
      </c>
    </row>
    <row r="374" spans="1:62" x14ac:dyDescent="0.35">
      <c r="A374" t="s">
        <v>845</v>
      </c>
      <c r="B374">
        <v>10000</v>
      </c>
      <c r="C374">
        <v>30000</v>
      </c>
      <c r="D374">
        <v>45754</v>
      </c>
      <c r="E374" t="s">
        <v>59</v>
      </c>
      <c r="F374" t="s">
        <v>846</v>
      </c>
      <c r="G374">
        <v>10620258037</v>
      </c>
      <c r="I374">
        <v>3</v>
      </c>
      <c r="J374" t="s">
        <v>183</v>
      </c>
      <c r="K374">
        <v>85</v>
      </c>
      <c r="L374" t="s">
        <v>6060</v>
      </c>
      <c r="M374" t="s">
        <v>26410</v>
      </c>
      <c r="N374" t="s">
        <v>940</v>
      </c>
      <c r="O374" t="s">
        <v>3864</v>
      </c>
      <c r="P374">
        <v>8000</v>
      </c>
      <c r="S374" s="35">
        <v>45752</v>
      </c>
      <c r="U374">
        <v>11</v>
      </c>
      <c r="V374">
        <v>88000</v>
      </c>
      <c r="W374" t="s">
        <v>65</v>
      </c>
      <c r="X374" t="s">
        <v>847</v>
      </c>
      <c r="Y374">
        <v>0</v>
      </c>
      <c r="Z374">
        <v>80000</v>
      </c>
      <c r="AA374">
        <v>8000</v>
      </c>
      <c r="AB374">
        <v>0</v>
      </c>
      <c r="AC374">
        <v>0</v>
      </c>
      <c r="AD374">
        <v>0</v>
      </c>
      <c r="AG374">
        <v>0</v>
      </c>
      <c r="AP374" t="s">
        <v>848</v>
      </c>
      <c r="AQ374" t="s">
        <v>108</v>
      </c>
      <c r="AR374" t="s">
        <v>13404</v>
      </c>
      <c r="AT374">
        <v>0</v>
      </c>
      <c r="AU374">
        <v>0</v>
      </c>
      <c r="AV374">
        <v>0</v>
      </c>
      <c r="AW374">
        <v>0</v>
      </c>
      <c r="AX374">
        <v>0</v>
      </c>
      <c r="AY374">
        <v>0</v>
      </c>
      <c r="BC374" t="s">
        <v>63</v>
      </c>
      <c r="BD374" t="s">
        <v>4505</v>
      </c>
      <c r="BE374">
        <v>0</v>
      </c>
      <c r="BG374" t="s">
        <v>108</v>
      </c>
      <c r="BJ374" t="s">
        <v>849</v>
      </c>
    </row>
    <row r="375" spans="1:62" x14ac:dyDescent="0.35">
      <c r="A375" t="s">
        <v>1536</v>
      </c>
      <c r="B375">
        <v>10000</v>
      </c>
      <c r="C375">
        <v>10000</v>
      </c>
      <c r="D375">
        <v>45754</v>
      </c>
      <c r="E375" t="s">
        <v>59</v>
      </c>
      <c r="F375" t="s">
        <v>1395</v>
      </c>
      <c r="G375" t="s">
        <v>1537</v>
      </c>
      <c r="I375">
        <v>1</v>
      </c>
      <c r="J375" t="s">
        <v>183</v>
      </c>
      <c r="K375">
        <v>61</v>
      </c>
      <c r="L375" t="s">
        <v>6046</v>
      </c>
      <c r="M375" t="s">
        <v>26405</v>
      </c>
      <c r="N375" t="s">
        <v>209</v>
      </c>
      <c r="O375" t="s">
        <v>3802</v>
      </c>
      <c r="P375">
        <v>1500</v>
      </c>
      <c r="Q375">
        <f>(P375/50)+45</f>
        <v>75</v>
      </c>
      <c r="R375" s="34">
        <f>Q375/60</f>
        <v>1.25</v>
      </c>
      <c r="S375" s="35">
        <v>45752</v>
      </c>
      <c r="U375">
        <v>1</v>
      </c>
      <c r="V375">
        <v>1500</v>
      </c>
      <c r="W375" t="s">
        <v>65</v>
      </c>
      <c r="X375" t="s">
        <v>1538</v>
      </c>
      <c r="Y375">
        <v>0</v>
      </c>
      <c r="Z375">
        <v>1500</v>
      </c>
      <c r="AA375">
        <v>0</v>
      </c>
      <c r="AB375">
        <v>0</v>
      </c>
      <c r="AC375">
        <v>0</v>
      </c>
      <c r="AD375">
        <v>0</v>
      </c>
      <c r="AG375">
        <v>0</v>
      </c>
      <c r="AP375" t="s">
        <v>1539</v>
      </c>
      <c r="AQ375" t="s">
        <v>1347</v>
      </c>
      <c r="AR375" t="s">
        <v>21363</v>
      </c>
      <c r="AT375">
        <v>0</v>
      </c>
      <c r="AU375">
        <v>0</v>
      </c>
      <c r="AV375">
        <v>0</v>
      </c>
      <c r="AW375">
        <v>0</v>
      </c>
      <c r="AX375">
        <v>0</v>
      </c>
      <c r="AY375">
        <v>0</v>
      </c>
      <c r="BC375" t="s">
        <v>63</v>
      </c>
      <c r="BD375" t="s">
        <v>1540</v>
      </c>
      <c r="BE375">
        <v>0</v>
      </c>
      <c r="BG375" t="s">
        <v>1347</v>
      </c>
      <c r="BJ375" t="s">
        <v>1349</v>
      </c>
    </row>
    <row r="376" spans="1:62" x14ac:dyDescent="0.35">
      <c r="A376" t="s">
        <v>1422</v>
      </c>
      <c r="B376">
        <v>10000</v>
      </c>
      <c r="C376">
        <v>10000</v>
      </c>
      <c r="D376">
        <v>45755</v>
      </c>
      <c r="E376" t="s">
        <v>59</v>
      </c>
      <c r="F376" t="s">
        <v>1423</v>
      </c>
      <c r="G376" t="s">
        <v>1424</v>
      </c>
      <c r="I376">
        <v>1</v>
      </c>
      <c r="J376" t="s">
        <v>183</v>
      </c>
      <c r="K376">
        <v>90</v>
      </c>
      <c r="L376" t="s">
        <v>6044</v>
      </c>
      <c r="M376" t="s">
        <v>26408</v>
      </c>
      <c r="N376" t="s">
        <v>439</v>
      </c>
      <c r="O376" t="s">
        <v>3859</v>
      </c>
      <c r="P376">
        <v>14850</v>
      </c>
      <c r="Q376">
        <f>(P376/20)+45</f>
        <v>787.5</v>
      </c>
      <c r="R376" s="34">
        <f>Q376/60</f>
        <v>13.125</v>
      </c>
      <c r="S376" s="35">
        <v>45752</v>
      </c>
      <c r="U376">
        <v>2</v>
      </c>
      <c r="V376">
        <v>29700</v>
      </c>
      <c r="W376" t="s">
        <v>65</v>
      </c>
      <c r="X376" t="s">
        <v>1181</v>
      </c>
      <c r="Y376">
        <v>0</v>
      </c>
      <c r="Z376">
        <v>29700</v>
      </c>
      <c r="AA376">
        <v>0</v>
      </c>
      <c r="AB376">
        <v>0</v>
      </c>
      <c r="AC376">
        <v>0</v>
      </c>
      <c r="AD376">
        <v>0</v>
      </c>
      <c r="AG376">
        <v>0</v>
      </c>
      <c r="AP376" t="s">
        <v>1182</v>
      </c>
      <c r="AQ376" t="s">
        <v>170</v>
      </c>
      <c r="AR376" t="s">
        <v>21526</v>
      </c>
      <c r="AT376">
        <v>0</v>
      </c>
      <c r="AU376">
        <v>0</v>
      </c>
      <c r="AV376">
        <v>0</v>
      </c>
      <c r="AW376">
        <v>0</v>
      </c>
      <c r="AX376">
        <v>0</v>
      </c>
      <c r="AY376">
        <v>0</v>
      </c>
      <c r="BC376" t="s">
        <v>63</v>
      </c>
      <c r="BD376" t="s">
        <v>4613</v>
      </c>
      <c r="BE376">
        <v>0</v>
      </c>
      <c r="BG376" t="s">
        <v>170</v>
      </c>
      <c r="BJ376" t="s">
        <v>1425</v>
      </c>
    </row>
    <row r="377" spans="1:62" x14ac:dyDescent="0.35">
      <c r="A377" t="s">
        <v>497</v>
      </c>
      <c r="B377">
        <v>10000</v>
      </c>
      <c r="C377">
        <v>30000</v>
      </c>
      <c r="D377">
        <v>45754</v>
      </c>
      <c r="E377" t="s">
        <v>59</v>
      </c>
      <c r="F377" t="s">
        <v>498</v>
      </c>
      <c r="G377">
        <v>10620258046</v>
      </c>
      <c r="I377">
        <v>3</v>
      </c>
      <c r="J377" t="s">
        <v>183</v>
      </c>
      <c r="K377">
        <v>85</v>
      </c>
      <c r="L377" t="s">
        <v>6060</v>
      </c>
      <c r="M377" t="s">
        <v>26410</v>
      </c>
      <c r="N377" t="s">
        <v>940</v>
      </c>
      <c r="O377" t="s">
        <v>3864</v>
      </c>
      <c r="P377">
        <v>10000</v>
      </c>
      <c r="S377" s="35">
        <v>45752</v>
      </c>
      <c r="U377">
        <v>11</v>
      </c>
      <c r="V377">
        <v>110000</v>
      </c>
      <c r="W377" t="s">
        <v>65</v>
      </c>
      <c r="X377" t="s">
        <v>499</v>
      </c>
      <c r="Y377">
        <v>0</v>
      </c>
      <c r="Z377">
        <v>100000</v>
      </c>
      <c r="AA377">
        <v>10000</v>
      </c>
      <c r="AB377">
        <v>0</v>
      </c>
      <c r="AC377">
        <v>0</v>
      </c>
      <c r="AD377">
        <v>0</v>
      </c>
      <c r="AG377">
        <v>0</v>
      </c>
      <c r="AP377" t="s">
        <v>500</v>
      </c>
      <c r="AQ377" t="s">
        <v>108</v>
      </c>
      <c r="AR377" t="s">
        <v>13404</v>
      </c>
      <c r="AT377">
        <v>0</v>
      </c>
      <c r="AU377">
        <v>0</v>
      </c>
      <c r="AV377">
        <v>0</v>
      </c>
      <c r="AW377">
        <v>0</v>
      </c>
      <c r="AX377">
        <v>0</v>
      </c>
      <c r="AY377">
        <v>0</v>
      </c>
      <c r="BC377" t="s">
        <v>63</v>
      </c>
      <c r="BD377" t="s">
        <v>4472</v>
      </c>
      <c r="BE377">
        <v>0</v>
      </c>
      <c r="BG377" t="s">
        <v>108</v>
      </c>
      <c r="BJ377" t="s">
        <v>501</v>
      </c>
    </row>
    <row r="378" spans="1:62" x14ac:dyDescent="0.35">
      <c r="A378" t="s">
        <v>1426</v>
      </c>
      <c r="B378">
        <v>10000</v>
      </c>
      <c r="C378">
        <v>10000</v>
      </c>
      <c r="D378">
        <v>45755</v>
      </c>
      <c r="E378" t="s">
        <v>59</v>
      </c>
      <c r="F378" t="s">
        <v>1427</v>
      </c>
      <c r="G378" t="s">
        <v>1428</v>
      </c>
      <c r="I378">
        <v>1</v>
      </c>
      <c r="J378" t="s">
        <v>183</v>
      </c>
      <c r="K378">
        <v>78</v>
      </c>
      <c r="L378" t="s">
        <v>6047</v>
      </c>
      <c r="M378" t="s">
        <v>26405</v>
      </c>
      <c r="N378" t="s">
        <v>216</v>
      </c>
      <c r="O378" t="s">
        <v>3803</v>
      </c>
      <c r="P378">
        <v>8000</v>
      </c>
      <c r="Q378">
        <f t="shared" ref="Q378:Q380" si="86">(P378/40)+45</f>
        <v>245</v>
      </c>
      <c r="R378" s="34">
        <f t="shared" ref="R378:R380" si="87">Q378/60</f>
        <v>4.083333333333333</v>
      </c>
      <c r="S378" s="35">
        <v>45752</v>
      </c>
      <c r="U378">
        <v>16</v>
      </c>
      <c r="V378">
        <v>128000</v>
      </c>
      <c r="W378" t="s">
        <v>65</v>
      </c>
      <c r="X378" t="s">
        <v>1353</v>
      </c>
      <c r="Y378">
        <v>0</v>
      </c>
      <c r="Z378">
        <v>120000</v>
      </c>
      <c r="AA378">
        <v>8000</v>
      </c>
      <c r="AB378">
        <v>0</v>
      </c>
      <c r="AC378">
        <v>0</v>
      </c>
      <c r="AD378">
        <v>0</v>
      </c>
      <c r="AG378">
        <v>0</v>
      </c>
      <c r="AP378" t="s">
        <v>1354</v>
      </c>
      <c r="AQ378" t="s">
        <v>275</v>
      </c>
      <c r="AR378" t="s">
        <v>21306</v>
      </c>
      <c r="AT378">
        <v>0</v>
      </c>
      <c r="AU378">
        <v>0</v>
      </c>
      <c r="AV378">
        <v>0</v>
      </c>
      <c r="AW378">
        <v>0</v>
      </c>
      <c r="AX378">
        <v>0</v>
      </c>
      <c r="AY378">
        <v>0</v>
      </c>
      <c r="BC378" t="s">
        <v>63</v>
      </c>
      <c r="BD378" t="s">
        <v>4614</v>
      </c>
      <c r="BE378">
        <v>0</v>
      </c>
      <c r="BG378" t="s">
        <v>275</v>
      </c>
      <c r="BJ378" t="s">
        <v>1430</v>
      </c>
    </row>
    <row r="379" spans="1:62" x14ac:dyDescent="0.35">
      <c r="A379" t="s">
        <v>1431</v>
      </c>
      <c r="B379">
        <v>10000</v>
      </c>
      <c r="C379">
        <v>10000</v>
      </c>
      <c r="D379">
        <v>45755</v>
      </c>
      <c r="E379" t="s">
        <v>59</v>
      </c>
      <c r="F379" t="s">
        <v>1427</v>
      </c>
      <c r="G379" t="s">
        <v>1428</v>
      </c>
      <c r="I379">
        <v>1</v>
      </c>
      <c r="J379" t="s">
        <v>183</v>
      </c>
      <c r="K379">
        <v>78</v>
      </c>
      <c r="L379" t="s">
        <v>6047</v>
      </c>
      <c r="M379" t="s">
        <v>26405</v>
      </c>
      <c r="N379" t="s">
        <v>216</v>
      </c>
      <c r="O379" t="s">
        <v>3803</v>
      </c>
      <c r="P379">
        <v>8000</v>
      </c>
      <c r="Q379">
        <f t="shared" si="86"/>
        <v>245</v>
      </c>
      <c r="R379" s="34">
        <f t="shared" si="87"/>
        <v>4.083333333333333</v>
      </c>
      <c r="S379" s="35">
        <v>45752</v>
      </c>
      <c r="U379">
        <v>16</v>
      </c>
      <c r="V379">
        <v>128000</v>
      </c>
      <c r="W379" t="s">
        <v>65</v>
      </c>
      <c r="X379" t="s">
        <v>1353</v>
      </c>
      <c r="Y379">
        <v>0</v>
      </c>
      <c r="Z379">
        <v>120000</v>
      </c>
      <c r="AA379">
        <v>8000</v>
      </c>
      <c r="AB379">
        <v>0</v>
      </c>
      <c r="AC379">
        <v>0</v>
      </c>
      <c r="AD379">
        <v>0</v>
      </c>
      <c r="AG379">
        <v>0</v>
      </c>
      <c r="AP379" t="s">
        <v>1354</v>
      </c>
      <c r="AQ379" t="s">
        <v>275</v>
      </c>
      <c r="AR379" t="s">
        <v>21306</v>
      </c>
      <c r="AT379">
        <v>0</v>
      </c>
      <c r="AU379">
        <v>0</v>
      </c>
      <c r="AV379">
        <v>0</v>
      </c>
      <c r="AW379">
        <v>0</v>
      </c>
      <c r="AX379">
        <v>0</v>
      </c>
      <c r="AY379">
        <v>0</v>
      </c>
      <c r="BC379" t="s">
        <v>63</v>
      </c>
      <c r="BD379" t="s">
        <v>4615</v>
      </c>
      <c r="BE379">
        <v>0</v>
      </c>
      <c r="BG379" t="s">
        <v>275</v>
      </c>
      <c r="BJ379" t="s">
        <v>1432</v>
      </c>
    </row>
    <row r="380" spans="1:62" x14ac:dyDescent="0.35">
      <c r="A380" t="s">
        <v>1433</v>
      </c>
      <c r="B380">
        <v>10000</v>
      </c>
      <c r="C380">
        <v>10000</v>
      </c>
      <c r="D380">
        <v>45755</v>
      </c>
      <c r="E380" t="s">
        <v>59</v>
      </c>
      <c r="F380" t="s">
        <v>1427</v>
      </c>
      <c r="G380" t="s">
        <v>1428</v>
      </c>
      <c r="I380">
        <v>1</v>
      </c>
      <c r="J380" t="s">
        <v>183</v>
      </c>
      <c r="K380">
        <v>78</v>
      </c>
      <c r="L380" t="s">
        <v>6047</v>
      </c>
      <c r="M380" t="s">
        <v>26405</v>
      </c>
      <c r="N380" t="s">
        <v>216</v>
      </c>
      <c r="O380" t="s">
        <v>3803</v>
      </c>
      <c r="P380">
        <v>8000</v>
      </c>
      <c r="Q380">
        <f t="shared" si="86"/>
        <v>245</v>
      </c>
      <c r="R380" s="34">
        <f t="shared" si="87"/>
        <v>4.083333333333333</v>
      </c>
      <c r="S380" s="35">
        <v>45752</v>
      </c>
      <c r="U380">
        <v>16</v>
      </c>
      <c r="V380">
        <v>128000</v>
      </c>
      <c r="W380" t="s">
        <v>65</v>
      </c>
      <c r="X380" t="s">
        <v>1353</v>
      </c>
      <c r="Y380">
        <v>0</v>
      </c>
      <c r="Z380">
        <v>120000</v>
      </c>
      <c r="AA380">
        <v>8000</v>
      </c>
      <c r="AB380">
        <v>0</v>
      </c>
      <c r="AC380">
        <v>0</v>
      </c>
      <c r="AD380">
        <v>0</v>
      </c>
      <c r="AG380">
        <v>0</v>
      </c>
      <c r="AP380" t="s">
        <v>1354</v>
      </c>
      <c r="AQ380" t="s">
        <v>275</v>
      </c>
      <c r="AR380" t="s">
        <v>21306</v>
      </c>
      <c r="AT380">
        <v>0</v>
      </c>
      <c r="AU380">
        <v>0</v>
      </c>
      <c r="AV380">
        <v>0</v>
      </c>
      <c r="AW380">
        <v>0</v>
      </c>
      <c r="AX380">
        <v>0</v>
      </c>
      <c r="AY380">
        <v>0</v>
      </c>
      <c r="BC380" t="s">
        <v>63</v>
      </c>
      <c r="BD380" t="s">
        <v>4616</v>
      </c>
      <c r="BE380">
        <v>0</v>
      </c>
      <c r="BG380" t="s">
        <v>275</v>
      </c>
      <c r="BJ380" t="s">
        <v>1434</v>
      </c>
    </row>
    <row r="381" spans="1:62" x14ac:dyDescent="0.35">
      <c r="A381" t="s">
        <v>502</v>
      </c>
      <c r="B381">
        <v>10000</v>
      </c>
      <c r="C381">
        <v>30000</v>
      </c>
      <c r="D381">
        <v>45754</v>
      </c>
      <c r="E381" t="s">
        <v>59</v>
      </c>
      <c r="F381" t="s">
        <v>503</v>
      </c>
      <c r="G381">
        <v>10656256096</v>
      </c>
      <c r="I381">
        <v>3</v>
      </c>
      <c r="J381" t="s">
        <v>183</v>
      </c>
      <c r="K381">
        <v>85</v>
      </c>
      <c r="L381" t="s">
        <v>6060</v>
      </c>
      <c r="M381" t="s">
        <v>26410</v>
      </c>
      <c r="N381" t="s">
        <v>940</v>
      </c>
      <c r="O381" t="s">
        <v>3864</v>
      </c>
      <c r="P381">
        <v>5455</v>
      </c>
      <c r="S381" s="35">
        <v>45752</v>
      </c>
      <c r="U381">
        <v>11</v>
      </c>
      <c r="V381">
        <v>60005</v>
      </c>
      <c r="W381" t="s">
        <v>65</v>
      </c>
      <c r="X381" t="s">
        <v>504</v>
      </c>
      <c r="Y381">
        <v>0</v>
      </c>
      <c r="Z381">
        <v>60000</v>
      </c>
      <c r="AA381">
        <v>5</v>
      </c>
      <c r="AB381">
        <v>0</v>
      </c>
      <c r="AC381">
        <v>0</v>
      </c>
      <c r="AD381">
        <v>0</v>
      </c>
      <c r="AG381">
        <v>0</v>
      </c>
      <c r="AP381" t="s">
        <v>505</v>
      </c>
      <c r="AQ381" t="s">
        <v>108</v>
      </c>
      <c r="AR381" t="s">
        <v>13404</v>
      </c>
      <c r="AT381">
        <v>0</v>
      </c>
      <c r="AU381">
        <v>0</v>
      </c>
      <c r="AV381">
        <v>0</v>
      </c>
      <c r="AW381">
        <v>0</v>
      </c>
      <c r="AX381">
        <v>0</v>
      </c>
      <c r="AY381">
        <v>0</v>
      </c>
      <c r="BC381" t="s">
        <v>63</v>
      </c>
      <c r="BD381" t="s">
        <v>4473</v>
      </c>
      <c r="BE381">
        <v>0</v>
      </c>
      <c r="BG381" t="s">
        <v>108</v>
      </c>
      <c r="BJ381" t="s">
        <v>506</v>
      </c>
    </row>
    <row r="382" spans="1:62" x14ac:dyDescent="0.35">
      <c r="A382" t="s">
        <v>1193</v>
      </c>
      <c r="B382">
        <v>10000</v>
      </c>
      <c r="C382">
        <v>30000</v>
      </c>
      <c r="D382">
        <v>45754</v>
      </c>
      <c r="E382" t="s">
        <v>116</v>
      </c>
      <c r="F382" t="s">
        <v>1194</v>
      </c>
      <c r="G382">
        <v>10656256096</v>
      </c>
      <c r="I382">
        <v>3</v>
      </c>
      <c r="J382" t="s">
        <v>183</v>
      </c>
      <c r="K382">
        <v>85</v>
      </c>
      <c r="L382" t="s">
        <v>6060</v>
      </c>
      <c r="M382" t="s">
        <v>26410</v>
      </c>
      <c r="N382" t="s">
        <v>940</v>
      </c>
      <c r="O382" t="s">
        <v>3864</v>
      </c>
      <c r="P382">
        <v>10000</v>
      </c>
      <c r="S382" s="35">
        <v>45752</v>
      </c>
      <c r="U382">
        <v>11</v>
      </c>
      <c r="V382">
        <v>110000</v>
      </c>
      <c r="W382" t="s">
        <v>65</v>
      </c>
      <c r="X382" t="s">
        <v>1195</v>
      </c>
      <c r="Y382">
        <v>0</v>
      </c>
      <c r="Z382">
        <v>100000</v>
      </c>
      <c r="AA382">
        <v>10000</v>
      </c>
      <c r="AB382">
        <v>0</v>
      </c>
      <c r="AC382">
        <v>0</v>
      </c>
      <c r="AD382">
        <v>0</v>
      </c>
      <c r="AG382">
        <v>0</v>
      </c>
      <c r="AP382" t="s">
        <v>1196</v>
      </c>
      <c r="AQ382" t="s">
        <v>108</v>
      </c>
      <c r="AR382" t="s">
        <v>13404</v>
      </c>
      <c r="AT382">
        <v>0</v>
      </c>
      <c r="AU382">
        <v>0</v>
      </c>
      <c r="AV382">
        <v>0</v>
      </c>
      <c r="AW382">
        <v>0</v>
      </c>
      <c r="AX382">
        <v>0</v>
      </c>
      <c r="AY382">
        <v>0</v>
      </c>
      <c r="BC382" t="s">
        <v>63</v>
      </c>
      <c r="BD382" t="s">
        <v>4571</v>
      </c>
      <c r="BE382">
        <v>0</v>
      </c>
      <c r="BG382" t="s">
        <v>108</v>
      </c>
      <c r="BJ382" t="s">
        <v>1197</v>
      </c>
    </row>
    <row r="383" spans="1:62" x14ac:dyDescent="0.35">
      <c r="A383" t="s">
        <v>1435</v>
      </c>
      <c r="B383">
        <v>10000</v>
      </c>
      <c r="C383">
        <v>10000</v>
      </c>
      <c r="D383">
        <v>45754</v>
      </c>
      <c r="E383" t="s">
        <v>116</v>
      </c>
      <c r="F383" t="s">
        <v>1436</v>
      </c>
      <c r="G383" t="s">
        <v>570</v>
      </c>
      <c r="I383">
        <v>1</v>
      </c>
      <c r="J383" t="s">
        <v>183</v>
      </c>
      <c r="K383">
        <v>59</v>
      </c>
      <c r="L383" t="s">
        <v>6045</v>
      </c>
      <c r="M383" t="s">
        <v>26405</v>
      </c>
      <c r="N383" t="s">
        <v>73</v>
      </c>
      <c r="O383" t="s">
        <v>3811</v>
      </c>
      <c r="P383">
        <v>1000</v>
      </c>
      <c r="Q383">
        <f t="shared" ref="Q383:Q389" si="88">(P383/40)+45</f>
        <v>70</v>
      </c>
      <c r="R383" s="34">
        <f t="shared" ref="R383:R389" si="89">Q383/60</f>
        <v>1.1666666666666667</v>
      </c>
      <c r="S383" s="35">
        <v>45752</v>
      </c>
      <c r="U383">
        <v>10</v>
      </c>
      <c r="V383">
        <v>10000</v>
      </c>
      <c r="W383" t="s">
        <v>65</v>
      </c>
      <c r="X383">
        <v>112024330001</v>
      </c>
      <c r="Y383">
        <v>0</v>
      </c>
      <c r="Z383">
        <v>10000</v>
      </c>
      <c r="AA383">
        <v>0</v>
      </c>
      <c r="AB383">
        <v>0</v>
      </c>
      <c r="AC383">
        <v>0</v>
      </c>
      <c r="AD383">
        <v>0</v>
      </c>
      <c r="AG383">
        <v>0</v>
      </c>
      <c r="AP383">
        <v>11202433</v>
      </c>
      <c r="AQ383" t="s">
        <v>571</v>
      </c>
      <c r="AR383" t="s">
        <v>14937</v>
      </c>
      <c r="AT383">
        <v>0</v>
      </c>
      <c r="AU383">
        <v>0</v>
      </c>
      <c r="AV383">
        <v>0</v>
      </c>
      <c r="AW383">
        <v>0</v>
      </c>
      <c r="AX383">
        <v>0</v>
      </c>
      <c r="AY383">
        <v>0</v>
      </c>
      <c r="BC383" t="s">
        <v>63</v>
      </c>
      <c r="BD383" t="s">
        <v>4617</v>
      </c>
      <c r="BE383">
        <v>0</v>
      </c>
      <c r="BG383" t="s">
        <v>571</v>
      </c>
      <c r="BJ383" t="s">
        <v>1437</v>
      </c>
    </row>
    <row r="384" spans="1:62" x14ac:dyDescent="0.35">
      <c r="A384" t="s">
        <v>1435</v>
      </c>
      <c r="B384">
        <v>20000</v>
      </c>
      <c r="C384">
        <v>10000</v>
      </c>
      <c r="D384">
        <v>45754</v>
      </c>
      <c r="E384" t="s">
        <v>116</v>
      </c>
      <c r="F384" t="s">
        <v>1436</v>
      </c>
      <c r="G384" t="s">
        <v>570</v>
      </c>
      <c r="I384">
        <v>1</v>
      </c>
      <c r="J384" t="s">
        <v>183</v>
      </c>
      <c r="K384">
        <v>59</v>
      </c>
      <c r="L384" t="s">
        <v>6045</v>
      </c>
      <c r="M384" t="s">
        <v>26405</v>
      </c>
      <c r="N384" t="s">
        <v>73</v>
      </c>
      <c r="O384" t="s">
        <v>3811</v>
      </c>
      <c r="P384">
        <v>1000</v>
      </c>
      <c r="Q384">
        <f t="shared" si="88"/>
        <v>70</v>
      </c>
      <c r="R384" s="34">
        <f t="shared" si="89"/>
        <v>1.1666666666666667</v>
      </c>
      <c r="S384" s="35">
        <v>45752</v>
      </c>
      <c r="U384">
        <v>10</v>
      </c>
      <c r="V384">
        <v>10000</v>
      </c>
      <c r="W384" t="s">
        <v>65</v>
      </c>
      <c r="X384">
        <v>112024330001</v>
      </c>
      <c r="Y384">
        <v>0</v>
      </c>
      <c r="Z384">
        <v>10000</v>
      </c>
      <c r="AA384">
        <v>0</v>
      </c>
      <c r="AB384">
        <v>0</v>
      </c>
      <c r="AC384">
        <v>0</v>
      </c>
      <c r="AD384">
        <v>0</v>
      </c>
      <c r="AG384">
        <v>0</v>
      </c>
      <c r="AP384">
        <v>11202433</v>
      </c>
      <c r="AQ384" t="s">
        <v>571</v>
      </c>
      <c r="AR384" t="s">
        <v>14937</v>
      </c>
      <c r="AT384">
        <v>0</v>
      </c>
      <c r="AU384">
        <v>0</v>
      </c>
      <c r="AV384">
        <v>0</v>
      </c>
      <c r="AW384">
        <v>0</v>
      </c>
      <c r="AX384">
        <v>0</v>
      </c>
      <c r="AY384">
        <v>0</v>
      </c>
      <c r="BC384" t="s">
        <v>63</v>
      </c>
      <c r="BD384" t="s">
        <v>4617</v>
      </c>
      <c r="BE384">
        <v>0</v>
      </c>
      <c r="BG384" t="s">
        <v>571</v>
      </c>
      <c r="BJ384" t="s">
        <v>1437</v>
      </c>
    </row>
    <row r="385" spans="1:62" x14ac:dyDescent="0.35">
      <c r="A385" t="s">
        <v>1438</v>
      </c>
      <c r="B385">
        <v>20000</v>
      </c>
      <c r="C385">
        <v>10000</v>
      </c>
      <c r="D385">
        <v>45754</v>
      </c>
      <c r="E385" t="s">
        <v>116</v>
      </c>
      <c r="F385" t="s">
        <v>1382</v>
      </c>
      <c r="G385" t="s">
        <v>570</v>
      </c>
      <c r="I385">
        <v>1</v>
      </c>
      <c r="J385" t="s">
        <v>183</v>
      </c>
      <c r="K385">
        <v>59</v>
      </c>
      <c r="L385" t="s">
        <v>6045</v>
      </c>
      <c r="M385" t="s">
        <v>26405</v>
      </c>
      <c r="N385" t="s">
        <v>73</v>
      </c>
      <c r="O385" t="s">
        <v>3811</v>
      </c>
      <c r="P385">
        <v>800</v>
      </c>
      <c r="Q385">
        <f t="shared" si="88"/>
        <v>65</v>
      </c>
      <c r="R385" s="34">
        <f t="shared" si="89"/>
        <v>1.0833333333333333</v>
      </c>
      <c r="S385" s="35">
        <v>45752</v>
      </c>
      <c r="U385">
        <v>10</v>
      </c>
      <c r="V385">
        <v>8000</v>
      </c>
      <c r="W385" t="s">
        <v>65</v>
      </c>
      <c r="X385">
        <v>112063620001</v>
      </c>
      <c r="Y385">
        <v>0</v>
      </c>
      <c r="Z385">
        <v>4000</v>
      </c>
      <c r="AA385">
        <v>4000</v>
      </c>
      <c r="AB385">
        <v>0</v>
      </c>
      <c r="AC385">
        <v>0</v>
      </c>
      <c r="AD385">
        <v>0</v>
      </c>
      <c r="AG385">
        <v>0</v>
      </c>
      <c r="AP385">
        <v>11206362</v>
      </c>
      <c r="AQ385" t="s">
        <v>571</v>
      </c>
      <c r="AR385" t="s">
        <v>14937</v>
      </c>
      <c r="AT385">
        <v>0</v>
      </c>
      <c r="AU385">
        <v>0</v>
      </c>
      <c r="AV385">
        <v>0</v>
      </c>
      <c r="AW385">
        <v>0</v>
      </c>
      <c r="AX385">
        <v>0</v>
      </c>
      <c r="AY385">
        <v>0</v>
      </c>
      <c r="BC385" t="s">
        <v>63</v>
      </c>
      <c r="BD385" t="s">
        <v>4618</v>
      </c>
      <c r="BE385">
        <v>0</v>
      </c>
      <c r="BG385" t="s">
        <v>571</v>
      </c>
      <c r="BJ385" t="s">
        <v>1439</v>
      </c>
    </row>
    <row r="386" spans="1:62" x14ac:dyDescent="0.35">
      <c r="A386" t="s">
        <v>1438</v>
      </c>
      <c r="B386">
        <v>30000</v>
      </c>
      <c r="C386">
        <v>10000</v>
      </c>
      <c r="D386">
        <v>45754</v>
      </c>
      <c r="E386" t="s">
        <v>116</v>
      </c>
      <c r="F386" t="s">
        <v>1382</v>
      </c>
      <c r="G386" t="s">
        <v>570</v>
      </c>
      <c r="I386">
        <v>1</v>
      </c>
      <c r="J386" t="s">
        <v>183</v>
      </c>
      <c r="K386">
        <v>59</v>
      </c>
      <c r="L386" t="s">
        <v>6045</v>
      </c>
      <c r="M386" t="s">
        <v>26405</v>
      </c>
      <c r="N386" t="s">
        <v>73</v>
      </c>
      <c r="O386" t="s">
        <v>3811</v>
      </c>
      <c r="P386">
        <v>200</v>
      </c>
      <c r="Q386">
        <f t="shared" si="88"/>
        <v>50</v>
      </c>
      <c r="R386" s="34">
        <f t="shared" si="89"/>
        <v>0.83333333333333337</v>
      </c>
      <c r="S386" s="35">
        <v>45752</v>
      </c>
      <c r="U386">
        <v>10</v>
      </c>
      <c r="V386">
        <v>2000</v>
      </c>
      <c r="W386" t="s">
        <v>65</v>
      </c>
      <c r="X386">
        <v>112063620001</v>
      </c>
      <c r="Y386">
        <v>0</v>
      </c>
      <c r="Z386">
        <v>2000</v>
      </c>
      <c r="AA386">
        <v>0</v>
      </c>
      <c r="AB386">
        <v>0</v>
      </c>
      <c r="AC386">
        <v>0</v>
      </c>
      <c r="AD386">
        <v>0</v>
      </c>
      <c r="AG386">
        <v>0</v>
      </c>
      <c r="AP386">
        <v>11206362</v>
      </c>
      <c r="AQ386" t="s">
        <v>571</v>
      </c>
      <c r="AR386" t="s">
        <v>14937</v>
      </c>
      <c r="AT386">
        <v>0</v>
      </c>
      <c r="AU386">
        <v>0</v>
      </c>
      <c r="AV386">
        <v>0</v>
      </c>
      <c r="AW386">
        <v>0</v>
      </c>
      <c r="AX386">
        <v>0</v>
      </c>
      <c r="AY386">
        <v>0</v>
      </c>
      <c r="BC386" t="s">
        <v>63</v>
      </c>
      <c r="BD386" t="s">
        <v>4618</v>
      </c>
      <c r="BE386">
        <v>0</v>
      </c>
      <c r="BG386" t="s">
        <v>571</v>
      </c>
      <c r="BJ386" t="s">
        <v>1439</v>
      </c>
    </row>
    <row r="387" spans="1:62" x14ac:dyDescent="0.35">
      <c r="A387" t="s">
        <v>1440</v>
      </c>
      <c r="B387">
        <v>10000</v>
      </c>
      <c r="C387">
        <v>10000</v>
      </c>
      <c r="D387">
        <v>45754</v>
      </c>
      <c r="E387" t="s">
        <v>59</v>
      </c>
      <c r="F387" t="s">
        <v>1441</v>
      </c>
      <c r="G387" t="s">
        <v>570</v>
      </c>
      <c r="I387">
        <v>1</v>
      </c>
      <c r="J387" t="s">
        <v>183</v>
      </c>
      <c r="K387">
        <v>59</v>
      </c>
      <c r="L387" t="s">
        <v>6045</v>
      </c>
      <c r="M387" t="s">
        <v>26405</v>
      </c>
      <c r="N387" t="s">
        <v>73</v>
      </c>
      <c r="O387" t="s">
        <v>3811</v>
      </c>
      <c r="P387">
        <v>400</v>
      </c>
      <c r="Q387">
        <f t="shared" si="88"/>
        <v>55</v>
      </c>
      <c r="R387" s="34">
        <f t="shared" si="89"/>
        <v>0.91666666666666663</v>
      </c>
      <c r="S387" s="35">
        <v>45752</v>
      </c>
      <c r="U387">
        <v>10</v>
      </c>
      <c r="V387">
        <v>4000</v>
      </c>
      <c r="W387" t="s">
        <v>65</v>
      </c>
      <c r="X387">
        <v>112024250001</v>
      </c>
      <c r="Y387">
        <v>0</v>
      </c>
      <c r="Z387">
        <v>4000</v>
      </c>
      <c r="AA387">
        <v>0</v>
      </c>
      <c r="AB387">
        <v>0</v>
      </c>
      <c r="AC387">
        <v>0</v>
      </c>
      <c r="AD387">
        <v>0</v>
      </c>
      <c r="AG387">
        <v>0</v>
      </c>
      <c r="AP387">
        <v>11202425</v>
      </c>
      <c r="AQ387" t="s">
        <v>571</v>
      </c>
      <c r="AR387" t="s">
        <v>14937</v>
      </c>
      <c r="AT387">
        <v>0</v>
      </c>
      <c r="AU387">
        <v>0</v>
      </c>
      <c r="AV387">
        <v>0</v>
      </c>
      <c r="AW387">
        <v>0</v>
      </c>
      <c r="AX387">
        <v>0</v>
      </c>
      <c r="AY387">
        <v>0</v>
      </c>
      <c r="BC387" t="s">
        <v>63</v>
      </c>
      <c r="BD387" t="s">
        <v>4619</v>
      </c>
      <c r="BE387">
        <v>0</v>
      </c>
      <c r="BG387" t="s">
        <v>571</v>
      </c>
      <c r="BJ387" t="s">
        <v>1442</v>
      </c>
    </row>
    <row r="388" spans="1:62" x14ac:dyDescent="0.35">
      <c r="A388" t="s">
        <v>1440</v>
      </c>
      <c r="B388">
        <v>20000</v>
      </c>
      <c r="C388">
        <v>10000</v>
      </c>
      <c r="D388">
        <v>45754</v>
      </c>
      <c r="E388" t="s">
        <v>59</v>
      </c>
      <c r="F388" t="s">
        <v>1441</v>
      </c>
      <c r="G388" t="s">
        <v>570</v>
      </c>
      <c r="I388">
        <v>1</v>
      </c>
      <c r="J388" t="s">
        <v>183</v>
      </c>
      <c r="K388">
        <v>59</v>
      </c>
      <c r="L388" t="s">
        <v>6045</v>
      </c>
      <c r="M388" t="s">
        <v>26405</v>
      </c>
      <c r="N388" t="s">
        <v>73</v>
      </c>
      <c r="O388" t="s">
        <v>3811</v>
      </c>
      <c r="P388">
        <v>400</v>
      </c>
      <c r="Q388">
        <f t="shared" si="88"/>
        <v>55</v>
      </c>
      <c r="R388" s="34">
        <f t="shared" si="89"/>
        <v>0.91666666666666663</v>
      </c>
      <c r="S388" s="35">
        <v>45752</v>
      </c>
      <c r="U388">
        <v>10</v>
      </c>
      <c r="V388">
        <v>4000</v>
      </c>
      <c r="W388" t="s">
        <v>65</v>
      </c>
      <c r="X388">
        <v>112024250001</v>
      </c>
      <c r="Y388">
        <v>0</v>
      </c>
      <c r="Z388">
        <v>4000</v>
      </c>
      <c r="AA388">
        <v>0</v>
      </c>
      <c r="AB388">
        <v>0</v>
      </c>
      <c r="AC388">
        <v>0</v>
      </c>
      <c r="AD388">
        <v>0</v>
      </c>
      <c r="AG388">
        <v>0</v>
      </c>
      <c r="AP388">
        <v>11202425</v>
      </c>
      <c r="AQ388" t="s">
        <v>571</v>
      </c>
      <c r="AR388" t="s">
        <v>14937</v>
      </c>
      <c r="AT388">
        <v>0</v>
      </c>
      <c r="AU388">
        <v>0</v>
      </c>
      <c r="AV388">
        <v>0</v>
      </c>
      <c r="AW388">
        <v>0</v>
      </c>
      <c r="AX388">
        <v>0</v>
      </c>
      <c r="AY388">
        <v>0</v>
      </c>
      <c r="BC388" t="s">
        <v>63</v>
      </c>
      <c r="BD388" t="s">
        <v>4619</v>
      </c>
      <c r="BE388">
        <v>0</v>
      </c>
      <c r="BG388" t="s">
        <v>571</v>
      </c>
      <c r="BJ388" t="s">
        <v>1442</v>
      </c>
    </row>
    <row r="389" spans="1:62" x14ac:dyDescent="0.35">
      <c r="A389" t="s">
        <v>1443</v>
      </c>
      <c r="B389">
        <v>10000</v>
      </c>
      <c r="C389">
        <v>10000</v>
      </c>
      <c r="D389">
        <v>45754</v>
      </c>
      <c r="E389" t="s">
        <v>116</v>
      </c>
      <c r="F389" t="s">
        <v>1444</v>
      </c>
      <c r="G389" t="s">
        <v>1445</v>
      </c>
      <c r="I389">
        <v>1</v>
      </c>
      <c r="J389" t="s">
        <v>183</v>
      </c>
      <c r="K389">
        <v>59</v>
      </c>
      <c r="L389" t="s">
        <v>6045</v>
      </c>
      <c r="M389" t="s">
        <v>26405</v>
      </c>
      <c r="N389" t="s">
        <v>73</v>
      </c>
      <c r="O389" t="s">
        <v>3811</v>
      </c>
      <c r="P389">
        <v>400</v>
      </c>
      <c r="Q389">
        <f t="shared" si="88"/>
        <v>55</v>
      </c>
      <c r="R389" s="34">
        <f t="shared" si="89"/>
        <v>0.91666666666666663</v>
      </c>
      <c r="S389" s="35">
        <v>45752</v>
      </c>
      <c r="U389">
        <v>10</v>
      </c>
      <c r="V389">
        <v>4000</v>
      </c>
      <c r="W389" t="s">
        <v>65</v>
      </c>
      <c r="X389">
        <v>112063620001</v>
      </c>
      <c r="Y389">
        <v>0</v>
      </c>
      <c r="Z389">
        <v>4000</v>
      </c>
      <c r="AA389">
        <v>0</v>
      </c>
      <c r="AB389">
        <v>0</v>
      </c>
      <c r="AC389">
        <v>0</v>
      </c>
      <c r="AD389">
        <v>0</v>
      </c>
      <c r="AG389">
        <v>0</v>
      </c>
      <c r="AP389">
        <v>11206362</v>
      </c>
      <c r="AQ389" t="s">
        <v>571</v>
      </c>
      <c r="AR389" t="s">
        <v>14937</v>
      </c>
      <c r="AT389">
        <v>0</v>
      </c>
      <c r="AU389">
        <v>0</v>
      </c>
      <c r="AV389">
        <v>0</v>
      </c>
      <c r="AW389">
        <v>0</v>
      </c>
      <c r="AX389">
        <v>0</v>
      </c>
      <c r="AY389">
        <v>0</v>
      </c>
      <c r="BC389" t="s">
        <v>63</v>
      </c>
      <c r="BD389" t="s">
        <v>4620</v>
      </c>
      <c r="BE389">
        <v>0</v>
      </c>
      <c r="BG389" t="s">
        <v>571</v>
      </c>
      <c r="BJ389" t="s">
        <v>1446</v>
      </c>
    </row>
    <row r="390" spans="1:62" x14ac:dyDescent="0.35">
      <c r="A390" t="s">
        <v>1447</v>
      </c>
      <c r="B390">
        <v>10000</v>
      </c>
      <c r="C390">
        <v>10000</v>
      </c>
      <c r="D390">
        <v>45755</v>
      </c>
      <c r="E390" t="s">
        <v>59</v>
      </c>
      <c r="F390" t="s">
        <v>1448</v>
      </c>
      <c r="G390" t="s">
        <v>1449</v>
      </c>
      <c r="I390">
        <v>1</v>
      </c>
      <c r="J390" t="s">
        <v>183</v>
      </c>
      <c r="K390">
        <v>60</v>
      </c>
      <c r="L390" t="s">
        <v>6048</v>
      </c>
      <c r="M390" t="s">
        <v>26408</v>
      </c>
      <c r="N390" t="s">
        <v>222</v>
      </c>
      <c r="O390" t="s">
        <v>3835</v>
      </c>
      <c r="P390">
        <v>3000</v>
      </c>
      <c r="Q390">
        <f>(P390/50)+45</f>
        <v>105</v>
      </c>
      <c r="R390" s="34">
        <f>Q390/60</f>
        <v>1.75</v>
      </c>
      <c r="S390" s="35">
        <v>45752</v>
      </c>
      <c r="U390">
        <v>1</v>
      </c>
      <c r="V390">
        <v>3000</v>
      </c>
      <c r="W390" t="s">
        <v>65</v>
      </c>
      <c r="X390" t="s">
        <v>1450</v>
      </c>
      <c r="Y390">
        <v>0</v>
      </c>
      <c r="Z390">
        <v>3000</v>
      </c>
      <c r="AA390">
        <v>0</v>
      </c>
      <c r="AB390">
        <v>0</v>
      </c>
      <c r="AC390">
        <v>0</v>
      </c>
      <c r="AD390">
        <v>0</v>
      </c>
      <c r="AG390">
        <v>0</v>
      </c>
      <c r="AP390" t="s">
        <v>1451</v>
      </c>
      <c r="AQ390" t="s">
        <v>1452</v>
      </c>
      <c r="AR390" t="s">
        <v>22533</v>
      </c>
      <c r="AT390">
        <v>0</v>
      </c>
      <c r="AU390">
        <v>0</v>
      </c>
      <c r="AV390">
        <v>0</v>
      </c>
      <c r="AW390">
        <v>0</v>
      </c>
      <c r="AX390">
        <v>0</v>
      </c>
      <c r="AY390">
        <v>0</v>
      </c>
      <c r="BC390" t="s">
        <v>63</v>
      </c>
      <c r="BD390" t="s">
        <v>4621</v>
      </c>
      <c r="BE390">
        <v>0</v>
      </c>
      <c r="BG390" t="s">
        <v>1452</v>
      </c>
      <c r="BJ390" t="s">
        <v>1453</v>
      </c>
    </row>
    <row r="391" spans="1:62" x14ac:dyDescent="0.35">
      <c r="A391" t="s">
        <v>1454</v>
      </c>
      <c r="B391">
        <v>10000</v>
      </c>
      <c r="C391">
        <v>10000</v>
      </c>
      <c r="D391">
        <v>45755</v>
      </c>
      <c r="E391" t="s">
        <v>59</v>
      </c>
      <c r="F391" t="s">
        <v>898</v>
      </c>
      <c r="G391" t="s">
        <v>1455</v>
      </c>
      <c r="I391">
        <v>1</v>
      </c>
      <c r="J391" t="s">
        <v>183</v>
      </c>
      <c r="K391">
        <v>72</v>
      </c>
      <c r="L391" t="s">
        <v>6056</v>
      </c>
      <c r="M391" t="s">
        <v>26406</v>
      </c>
      <c r="N391" t="s">
        <v>161</v>
      </c>
      <c r="O391" t="s">
        <v>3853</v>
      </c>
      <c r="P391">
        <v>9500</v>
      </c>
      <c r="S391" s="35">
        <v>45752</v>
      </c>
      <c r="U391">
        <v>6</v>
      </c>
      <c r="V391">
        <v>57000</v>
      </c>
      <c r="W391" t="s">
        <v>65</v>
      </c>
      <c r="X391" t="s">
        <v>1456</v>
      </c>
      <c r="Y391">
        <v>0</v>
      </c>
      <c r="Z391">
        <v>50000</v>
      </c>
      <c r="AA391">
        <v>7000</v>
      </c>
      <c r="AB391">
        <v>0</v>
      </c>
      <c r="AC391">
        <v>0</v>
      </c>
      <c r="AD391">
        <v>0</v>
      </c>
      <c r="AG391">
        <v>0</v>
      </c>
      <c r="AP391" t="s">
        <v>1457</v>
      </c>
      <c r="AQ391" t="s">
        <v>75</v>
      </c>
      <c r="AR391" t="s">
        <v>24960</v>
      </c>
      <c r="AT391">
        <v>0</v>
      </c>
      <c r="AU391">
        <v>0</v>
      </c>
      <c r="AV391">
        <v>0</v>
      </c>
      <c r="AW391">
        <v>0</v>
      </c>
      <c r="AX391">
        <v>0</v>
      </c>
      <c r="AY391">
        <v>0</v>
      </c>
      <c r="BC391" t="s">
        <v>63</v>
      </c>
      <c r="BD391" t="s">
        <v>4622</v>
      </c>
      <c r="BE391">
        <v>0</v>
      </c>
      <c r="BG391" t="s">
        <v>75</v>
      </c>
      <c r="BJ391" t="s">
        <v>1458</v>
      </c>
    </row>
    <row r="392" spans="1:62" x14ac:dyDescent="0.35">
      <c r="A392" t="s">
        <v>4623</v>
      </c>
      <c r="B392">
        <v>10000</v>
      </c>
      <c r="C392">
        <v>10000</v>
      </c>
      <c r="D392">
        <v>45769</v>
      </c>
      <c r="E392" t="s">
        <v>59</v>
      </c>
      <c r="F392" t="s">
        <v>4624</v>
      </c>
      <c r="G392" t="s">
        <v>4625</v>
      </c>
      <c r="I392">
        <v>1</v>
      </c>
      <c r="J392" t="s">
        <v>183</v>
      </c>
      <c r="K392">
        <v>79</v>
      </c>
      <c r="L392" t="s">
        <v>6076</v>
      </c>
      <c r="M392" t="s">
        <v>26406</v>
      </c>
      <c r="N392" t="s">
        <v>869</v>
      </c>
      <c r="O392" t="s">
        <v>3829</v>
      </c>
      <c r="P392">
        <v>3594</v>
      </c>
      <c r="Q392">
        <f>(P392/20)+30</f>
        <v>209.7</v>
      </c>
      <c r="R392" s="34">
        <f>Q392/60</f>
        <v>3.4949999999999997</v>
      </c>
      <c r="S392" s="35">
        <v>45752</v>
      </c>
      <c r="U392">
        <v>32</v>
      </c>
      <c r="V392">
        <v>115008</v>
      </c>
      <c r="W392" t="s">
        <v>65</v>
      </c>
      <c r="X392" t="s">
        <v>4626</v>
      </c>
      <c r="Y392">
        <v>0</v>
      </c>
      <c r="Z392">
        <v>100000</v>
      </c>
      <c r="AA392">
        <v>15008</v>
      </c>
      <c r="AB392">
        <v>0</v>
      </c>
      <c r="AC392">
        <v>0</v>
      </c>
      <c r="AD392">
        <v>0</v>
      </c>
      <c r="AG392">
        <v>0</v>
      </c>
      <c r="AP392" t="s">
        <v>4627</v>
      </c>
      <c r="AQ392" t="s">
        <v>108</v>
      </c>
      <c r="AR392" t="s">
        <v>13404</v>
      </c>
      <c r="AT392">
        <v>0</v>
      </c>
      <c r="AU392">
        <v>0</v>
      </c>
      <c r="AV392">
        <v>0</v>
      </c>
      <c r="AW392">
        <v>0</v>
      </c>
      <c r="AX392">
        <v>0</v>
      </c>
      <c r="AY392">
        <v>0</v>
      </c>
      <c r="BC392" t="s">
        <v>63</v>
      </c>
      <c r="BD392" t="s">
        <v>4628</v>
      </c>
      <c r="BE392">
        <v>0</v>
      </c>
      <c r="BG392" t="s">
        <v>108</v>
      </c>
      <c r="BJ392" t="s">
        <v>4629</v>
      </c>
    </row>
    <row r="393" spans="1:62" x14ac:dyDescent="0.35">
      <c r="A393" t="s">
        <v>1459</v>
      </c>
      <c r="B393">
        <v>10000</v>
      </c>
      <c r="C393">
        <v>10000</v>
      </c>
      <c r="D393">
        <v>45754</v>
      </c>
      <c r="E393" t="s">
        <v>116</v>
      </c>
      <c r="F393" t="s">
        <v>1444</v>
      </c>
      <c r="G393">
        <v>502190692</v>
      </c>
      <c r="I393">
        <v>1</v>
      </c>
      <c r="J393" t="s">
        <v>183</v>
      </c>
      <c r="K393">
        <v>22</v>
      </c>
      <c r="L393" t="s">
        <v>6063</v>
      </c>
      <c r="M393" t="s">
        <v>26405</v>
      </c>
      <c r="N393" t="s">
        <v>685</v>
      </c>
      <c r="O393" t="s">
        <v>3805</v>
      </c>
      <c r="P393">
        <v>10000</v>
      </c>
      <c r="Q393">
        <f>(P393/50)+45</f>
        <v>245</v>
      </c>
      <c r="R393" s="34">
        <f>Q393/60</f>
        <v>4.083333333333333</v>
      </c>
      <c r="S393" s="35">
        <v>45752</v>
      </c>
      <c r="U393">
        <v>1</v>
      </c>
      <c r="V393">
        <v>10000</v>
      </c>
      <c r="W393" t="s">
        <v>65</v>
      </c>
      <c r="X393" t="s">
        <v>1460</v>
      </c>
      <c r="Y393">
        <v>0</v>
      </c>
      <c r="Z393">
        <v>10000</v>
      </c>
      <c r="AA393">
        <v>0</v>
      </c>
      <c r="AB393">
        <v>0</v>
      </c>
      <c r="AC393">
        <v>0</v>
      </c>
      <c r="AD393">
        <v>0</v>
      </c>
      <c r="AG393">
        <v>0</v>
      </c>
      <c r="AP393" t="s">
        <v>1461</v>
      </c>
      <c r="AQ393" t="s">
        <v>1462</v>
      </c>
      <c r="AR393" t="s">
        <v>12609</v>
      </c>
      <c r="AT393">
        <v>0</v>
      </c>
      <c r="AU393">
        <v>0</v>
      </c>
      <c r="AV393">
        <v>0</v>
      </c>
      <c r="AW393">
        <v>0</v>
      </c>
      <c r="AX393">
        <v>0</v>
      </c>
      <c r="AY393">
        <v>0</v>
      </c>
      <c r="BC393" t="s">
        <v>63</v>
      </c>
      <c r="BD393" t="s">
        <v>4630</v>
      </c>
      <c r="BE393">
        <v>0</v>
      </c>
      <c r="BG393" t="s">
        <v>1462</v>
      </c>
      <c r="BJ393" t="s">
        <v>1463</v>
      </c>
    </row>
    <row r="394" spans="1:62" x14ac:dyDescent="0.35">
      <c r="A394" t="s">
        <v>4631</v>
      </c>
      <c r="B394">
        <v>10000</v>
      </c>
      <c r="C394">
        <v>10000</v>
      </c>
      <c r="D394">
        <v>45769</v>
      </c>
      <c r="E394" t="s">
        <v>59</v>
      </c>
      <c r="F394" t="s">
        <v>4632</v>
      </c>
      <c r="G394" t="s">
        <v>4625</v>
      </c>
      <c r="I394">
        <v>1</v>
      </c>
      <c r="J394" t="s">
        <v>183</v>
      </c>
      <c r="K394">
        <v>79</v>
      </c>
      <c r="L394" t="s">
        <v>6076</v>
      </c>
      <c r="M394" t="s">
        <v>26406</v>
      </c>
      <c r="N394" t="s">
        <v>869</v>
      </c>
      <c r="O394" t="s">
        <v>3829</v>
      </c>
      <c r="P394">
        <v>3594</v>
      </c>
      <c r="Q394">
        <f>(P394/20)+30</f>
        <v>209.7</v>
      </c>
      <c r="R394" s="34">
        <f>Q394/60</f>
        <v>3.4949999999999997</v>
      </c>
      <c r="S394" s="35">
        <v>45752</v>
      </c>
      <c r="U394">
        <v>64</v>
      </c>
      <c r="V394">
        <v>230016</v>
      </c>
      <c r="W394" t="s">
        <v>65</v>
      </c>
      <c r="X394" t="s">
        <v>4633</v>
      </c>
      <c r="Y394">
        <v>0</v>
      </c>
      <c r="Z394">
        <v>200000</v>
      </c>
      <c r="AA394">
        <v>30016</v>
      </c>
      <c r="AB394">
        <v>0</v>
      </c>
      <c r="AC394">
        <v>0</v>
      </c>
      <c r="AD394">
        <v>0</v>
      </c>
      <c r="AG394">
        <v>0</v>
      </c>
      <c r="AP394" t="s">
        <v>4634</v>
      </c>
      <c r="AQ394" t="s">
        <v>108</v>
      </c>
      <c r="AR394" t="s">
        <v>13404</v>
      </c>
      <c r="AT394">
        <v>0</v>
      </c>
      <c r="AU394">
        <v>0</v>
      </c>
      <c r="AV394">
        <v>0</v>
      </c>
      <c r="AW394">
        <v>0</v>
      </c>
      <c r="AX394">
        <v>0</v>
      </c>
      <c r="AY394">
        <v>0</v>
      </c>
      <c r="BC394" t="s">
        <v>63</v>
      </c>
      <c r="BD394" t="s">
        <v>4635</v>
      </c>
      <c r="BE394">
        <v>0</v>
      </c>
      <c r="BG394" t="s">
        <v>108</v>
      </c>
      <c r="BJ394" t="s">
        <v>4636</v>
      </c>
    </row>
    <row r="395" spans="1:62" x14ac:dyDescent="0.35">
      <c r="A395" t="s">
        <v>1464</v>
      </c>
      <c r="B395">
        <v>10000</v>
      </c>
      <c r="C395">
        <v>10000</v>
      </c>
      <c r="D395">
        <v>45755</v>
      </c>
      <c r="E395" t="s">
        <v>59</v>
      </c>
      <c r="F395" t="s">
        <v>1465</v>
      </c>
      <c r="G395" t="s">
        <v>1455</v>
      </c>
      <c r="I395">
        <v>1</v>
      </c>
      <c r="J395" t="s">
        <v>183</v>
      </c>
      <c r="K395">
        <v>72</v>
      </c>
      <c r="L395" t="s">
        <v>6056</v>
      </c>
      <c r="M395" t="s">
        <v>26406</v>
      </c>
      <c r="N395" t="s">
        <v>161</v>
      </c>
      <c r="O395" t="s">
        <v>3853</v>
      </c>
      <c r="P395">
        <v>4000</v>
      </c>
      <c r="S395" s="35">
        <v>45752</v>
      </c>
      <c r="U395">
        <v>6</v>
      </c>
      <c r="V395">
        <v>24000</v>
      </c>
      <c r="W395" t="s">
        <v>65</v>
      </c>
      <c r="X395" t="s">
        <v>1466</v>
      </c>
      <c r="Y395">
        <v>0</v>
      </c>
      <c r="Z395">
        <v>20000</v>
      </c>
      <c r="AA395">
        <v>4000</v>
      </c>
      <c r="AB395">
        <v>0</v>
      </c>
      <c r="AC395">
        <v>0</v>
      </c>
      <c r="AD395">
        <v>0</v>
      </c>
      <c r="AG395">
        <v>0</v>
      </c>
      <c r="AP395" t="s">
        <v>1467</v>
      </c>
      <c r="AQ395" t="s">
        <v>1242</v>
      </c>
      <c r="AR395" t="s">
        <v>21402</v>
      </c>
      <c r="AT395">
        <v>0</v>
      </c>
      <c r="AU395">
        <v>0</v>
      </c>
      <c r="AV395">
        <v>0</v>
      </c>
      <c r="AW395">
        <v>0</v>
      </c>
      <c r="AX395">
        <v>0</v>
      </c>
      <c r="AY395">
        <v>0</v>
      </c>
      <c r="BC395" t="s">
        <v>63</v>
      </c>
      <c r="BD395" t="s">
        <v>4637</v>
      </c>
      <c r="BE395">
        <v>0</v>
      </c>
      <c r="BG395" t="s">
        <v>1242</v>
      </c>
      <c r="BJ395" t="s">
        <v>1468</v>
      </c>
    </row>
    <row r="396" spans="1:62" x14ac:dyDescent="0.35">
      <c r="A396" t="s">
        <v>1469</v>
      </c>
      <c r="B396">
        <v>10000</v>
      </c>
      <c r="C396">
        <v>10000</v>
      </c>
      <c r="D396">
        <v>45755</v>
      </c>
      <c r="E396" t="s">
        <v>59</v>
      </c>
      <c r="F396" t="s">
        <v>1470</v>
      </c>
      <c r="G396" t="s">
        <v>1471</v>
      </c>
      <c r="I396">
        <v>1</v>
      </c>
      <c r="J396" t="s">
        <v>183</v>
      </c>
      <c r="K396">
        <v>60</v>
      </c>
      <c r="L396" t="s">
        <v>6048</v>
      </c>
      <c r="M396" t="s">
        <v>26408</v>
      </c>
      <c r="N396" t="s">
        <v>222</v>
      </c>
      <c r="O396" t="s">
        <v>3835</v>
      </c>
      <c r="P396">
        <v>2000</v>
      </c>
      <c r="Q396">
        <f t="shared" ref="Q396:Q397" si="90">(P396/50)+45</f>
        <v>85</v>
      </c>
      <c r="R396" s="34">
        <f t="shared" ref="R396:R397" si="91">Q396/60</f>
        <v>1.4166666666666667</v>
      </c>
      <c r="S396" s="35">
        <v>45752</v>
      </c>
      <c r="U396">
        <v>1</v>
      </c>
      <c r="V396">
        <v>2000</v>
      </c>
      <c r="W396" t="s">
        <v>65</v>
      </c>
      <c r="X396" t="s">
        <v>1472</v>
      </c>
      <c r="Y396">
        <v>0</v>
      </c>
      <c r="Z396">
        <v>2000</v>
      </c>
      <c r="AA396">
        <v>0</v>
      </c>
      <c r="AB396">
        <v>0</v>
      </c>
      <c r="AC396">
        <v>0</v>
      </c>
      <c r="AD396">
        <v>0</v>
      </c>
      <c r="AG396">
        <v>0</v>
      </c>
      <c r="AP396" t="s">
        <v>1473</v>
      </c>
      <c r="AQ396" t="s">
        <v>217</v>
      </c>
      <c r="AR396" t="s">
        <v>23595</v>
      </c>
      <c r="AT396">
        <v>0</v>
      </c>
      <c r="AU396">
        <v>0</v>
      </c>
      <c r="AV396">
        <v>0</v>
      </c>
      <c r="AW396">
        <v>0</v>
      </c>
      <c r="AX396">
        <v>0</v>
      </c>
      <c r="AY396">
        <v>0</v>
      </c>
      <c r="BC396" t="s">
        <v>63</v>
      </c>
      <c r="BD396" t="s">
        <v>4638</v>
      </c>
      <c r="BE396">
        <v>0</v>
      </c>
      <c r="BG396" t="s">
        <v>217</v>
      </c>
      <c r="BJ396" t="s">
        <v>1474</v>
      </c>
    </row>
    <row r="397" spans="1:62" x14ac:dyDescent="0.35">
      <c r="A397" t="s">
        <v>1469</v>
      </c>
      <c r="B397">
        <v>10000</v>
      </c>
      <c r="C397">
        <v>20000</v>
      </c>
      <c r="D397">
        <v>45755</v>
      </c>
      <c r="E397" t="s">
        <v>59</v>
      </c>
      <c r="F397" t="s">
        <v>1470</v>
      </c>
      <c r="G397" t="s">
        <v>1471</v>
      </c>
      <c r="I397">
        <v>2</v>
      </c>
      <c r="J397" t="s">
        <v>183</v>
      </c>
      <c r="K397">
        <v>61</v>
      </c>
      <c r="L397" t="s">
        <v>6046</v>
      </c>
      <c r="M397" t="s">
        <v>26405</v>
      </c>
      <c r="N397" t="s">
        <v>209</v>
      </c>
      <c r="O397" t="s">
        <v>3802</v>
      </c>
      <c r="P397">
        <v>1000</v>
      </c>
      <c r="Q397">
        <f t="shared" si="90"/>
        <v>65</v>
      </c>
      <c r="R397" s="34">
        <f t="shared" si="91"/>
        <v>1.0833333333333333</v>
      </c>
      <c r="S397" s="35">
        <v>45752</v>
      </c>
      <c r="U397">
        <v>2</v>
      </c>
      <c r="V397">
        <v>2000</v>
      </c>
      <c r="W397" t="s">
        <v>65</v>
      </c>
      <c r="X397" t="s">
        <v>1472</v>
      </c>
      <c r="Y397">
        <v>0</v>
      </c>
      <c r="Z397">
        <v>2000</v>
      </c>
      <c r="AA397">
        <v>0</v>
      </c>
      <c r="AB397">
        <v>0</v>
      </c>
      <c r="AC397">
        <v>0</v>
      </c>
      <c r="AD397">
        <v>0</v>
      </c>
      <c r="AG397">
        <v>0</v>
      </c>
      <c r="AP397" t="s">
        <v>1473</v>
      </c>
      <c r="AQ397" t="s">
        <v>217</v>
      </c>
      <c r="AR397" t="s">
        <v>23595</v>
      </c>
      <c r="AT397">
        <v>0</v>
      </c>
      <c r="AU397">
        <v>0</v>
      </c>
      <c r="AV397">
        <v>0</v>
      </c>
      <c r="AW397">
        <v>0</v>
      </c>
      <c r="AX397">
        <v>0</v>
      </c>
      <c r="AY397">
        <v>0</v>
      </c>
      <c r="BC397" t="s">
        <v>63</v>
      </c>
      <c r="BD397" t="s">
        <v>4638</v>
      </c>
      <c r="BE397">
        <v>0</v>
      </c>
      <c r="BG397" t="s">
        <v>217</v>
      </c>
      <c r="BJ397" t="s">
        <v>1474</v>
      </c>
    </row>
    <row r="398" spans="1:62" x14ac:dyDescent="0.35">
      <c r="A398" t="s">
        <v>1475</v>
      </c>
      <c r="B398">
        <v>10000</v>
      </c>
      <c r="C398">
        <v>10000</v>
      </c>
      <c r="D398">
        <v>45755</v>
      </c>
      <c r="E398" t="s">
        <v>59</v>
      </c>
      <c r="F398" t="s">
        <v>1476</v>
      </c>
      <c r="G398" t="s">
        <v>1477</v>
      </c>
      <c r="I398">
        <v>1</v>
      </c>
      <c r="J398" t="s">
        <v>183</v>
      </c>
      <c r="K398">
        <v>72</v>
      </c>
      <c r="L398" t="s">
        <v>6056</v>
      </c>
      <c r="M398" t="s">
        <v>26406</v>
      </c>
      <c r="N398" t="s">
        <v>161</v>
      </c>
      <c r="O398" t="s">
        <v>3853</v>
      </c>
      <c r="P398">
        <v>2250</v>
      </c>
      <c r="S398" s="35">
        <v>45752</v>
      </c>
      <c r="U398">
        <v>4</v>
      </c>
      <c r="V398">
        <v>9000</v>
      </c>
      <c r="W398" t="s">
        <v>65</v>
      </c>
      <c r="X398" t="s">
        <v>1478</v>
      </c>
      <c r="Y398">
        <v>0</v>
      </c>
      <c r="Z398">
        <v>5000</v>
      </c>
      <c r="AA398">
        <v>4000</v>
      </c>
      <c r="AB398">
        <v>0</v>
      </c>
      <c r="AC398">
        <v>0</v>
      </c>
      <c r="AD398">
        <v>0</v>
      </c>
      <c r="AG398">
        <v>0</v>
      </c>
      <c r="AP398" t="s">
        <v>1479</v>
      </c>
      <c r="AQ398" t="s">
        <v>1480</v>
      </c>
      <c r="AR398" t="s">
        <v>8178</v>
      </c>
      <c r="AT398">
        <v>0</v>
      </c>
      <c r="AU398">
        <v>0</v>
      </c>
      <c r="AV398">
        <v>0</v>
      </c>
      <c r="AW398">
        <v>0</v>
      </c>
      <c r="AX398">
        <v>0</v>
      </c>
      <c r="AY398">
        <v>0</v>
      </c>
      <c r="BC398" t="s">
        <v>63</v>
      </c>
      <c r="BD398" t="s">
        <v>4639</v>
      </c>
      <c r="BE398">
        <v>0</v>
      </c>
      <c r="BG398" t="s">
        <v>1480</v>
      </c>
      <c r="BJ398" t="s">
        <v>1481</v>
      </c>
    </row>
    <row r="399" spans="1:62" x14ac:dyDescent="0.35">
      <c r="A399" t="s">
        <v>1482</v>
      </c>
      <c r="B399">
        <v>10000</v>
      </c>
      <c r="C399">
        <v>20000</v>
      </c>
      <c r="D399">
        <v>45754</v>
      </c>
      <c r="E399" t="s">
        <v>116</v>
      </c>
      <c r="F399" t="s">
        <v>1483</v>
      </c>
      <c r="G399" t="s">
        <v>987</v>
      </c>
      <c r="I399">
        <v>2</v>
      </c>
      <c r="J399" t="s">
        <v>183</v>
      </c>
      <c r="K399">
        <v>100</v>
      </c>
      <c r="L399" t="s">
        <v>6052</v>
      </c>
      <c r="M399" t="s">
        <v>26409</v>
      </c>
      <c r="N399" t="s">
        <v>281</v>
      </c>
      <c r="O399" t="s">
        <v>3851</v>
      </c>
      <c r="P399">
        <v>2400</v>
      </c>
      <c r="S399" s="35">
        <v>45752</v>
      </c>
      <c r="U399">
        <v>1</v>
      </c>
      <c r="V399">
        <v>2400</v>
      </c>
      <c r="W399" t="s">
        <v>65</v>
      </c>
      <c r="X399" t="s">
        <v>1484</v>
      </c>
      <c r="Y399">
        <v>0</v>
      </c>
      <c r="Z399">
        <v>1800</v>
      </c>
      <c r="AA399">
        <v>600</v>
      </c>
      <c r="AB399">
        <v>0</v>
      </c>
      <c r="AC399">
        <v>0</v>
      </c>
      <c r="AD399">
        <v>0</v>
      </c>
      <c r="AG399">
        <v>0</v>
      </c>
      <c r="AP399" t="s">
        <v>1485</v>
      </c>
      <c r="AQ399" t="s">
        <v>1486</v>
      </c>
      <c r="AR399" t="s">
        <v>7877</v>
      </c>
      <c r="AT399">
        <v>0</v>
      </c>
      <c r="AU399">
        <v>0</v>
      </c>
      <c r="AV399">
        <v>0</v>
      </c>
      <c r="AW399">
        <v>0</v>
      </c>
      <c r="AX399">
        <v>0</v>
      </c>
      <c r="AY399">
        <v>0</v>
      </c>
      <c r="BC399" t="s">
        <v>63</v>
      </c>
      <c r="BD399" t="s">
        <v>4640</v>
      </c>
      <c r="BE399">
        <v>0</v>
      </c>
      <c r="BG399" t="s">
        <v>1486</v>
      </c>
      <c r="BJ399" t="s">
        <v>1487</v>
      </c>
    </row>
    <row r="400" spans="1:62" x14ac:dyDescent="0.35">
      <c r="A400" t="s">
        <v>941</v>
      </c>
      <c r="B400">
        <v>10000</v>
      </c>
      <c r="C400">
        <v>30000</v>
      </c>
      <c r="D400">
        <v>45772</v>
      </c>
      <c r="E400" t="s">
        <v>59</v>
      </c>
      <c r="F400" t="s">
        <v>3617</v>
      </c>
      <c r="G400" t="s">
        <v>3618</v>
      </c>
      <c r="I400">
        <v>2</v>
      </c>
      <c r="J400" t="s">
        <v>183</v>
      </c>
      <c r="K400">
        <v>77</v>
      </c>
      <c r="L400" t="s">
        <v>6043</v>
      </c>
      <c r="M400" t="s">
        <v>26407</v>
      </c>
      <c r="N400" t="s">
        <v>192</v>
      </c>
      <c r="O400" t="s">
        <v>3848</v>
      </c>
      <c r="P400">
        <v>35550</v>
      </c>
      <c r="Q400">
        <f>(P400/60)+30</f>
        <v>622.5</v>
      </c>
      <c r="R400" s="34">
        <f>Q400/60</f>
        <v>10.375</v>
      </c>
      <c r="S400" s="35">
        <v>45752</v>
      </c>
      <c r="U400">
        <v>6</v>
      </c>
      <c r="V400">
        <v>213300</v>
      </c>
      <c r="W400" t="s">
        <v>65</v>
      </c>
      <c r="X400" t="s">
        <v>946</v>
      </c>
      <c r="Y400">
        <v>0</v>
      </c>
      <c r="Z400">
        <v>200000</v>
      </c>
      <c r="AA400">
        <v>13300</v>
      </c>
      <c r="AB400">
        <v>0</v>
      </c>
      <c r="AC400">
        <v>0</v>
      </c>
      <c r="AD400">
        <v>0</v>
      </c>
      <c r="AG400">
        <v>0</v>
      </c>
      <c r="AP400" t="s">
        <v>947</v>
      </c>
      <c r="AQ400" t="s">
        <v>108</v>
      </c>
      <c r="AR400" t="s">
        <v>13404</v>
      </c>
      <c r="AT400">
        <v>0</v>
      </c>
      <c r="AU400">
        <v>0</v>
      </c>
      <c r="AV400">
        <v>0</v>
      </c>
      <c r="AW400">
        <v>0</v>
      </c>
      <c r="AX400">
        <v>0</v>
      </c>
      <c r="AY400">
        <v>0</v>
      </c>
      <c r="BC400" t="s">
        <v>63</v>
      </c>
      <c r="BD400" t="s">
        <v>4529</v>
      </c>
      <c r="BE400">
        <v>0</v>
      </c>
      <c r="BG400" t="s">
        <v>108</v>
      </c>
      <c r="BJ400" t="s">
        <v>948</v>
      </c>
    </row>
    <row r="401" spans="1:62" x14ac:dyDescent="0.35">
      <c r="A401" t="s">
        <v>4641</v>
      </c>
      <c r="B401">
        <v>10000</v>
      </c>
      <c r="C401">
        <v>10000</v>
      </c>
      <c r="D401">
        <v>45763</v>
      </c>
      <c r="E401" t="s">
        <v>59</v>
      </c>
      <c r="F401">
        <v>0.4697453703703704</v>
      </c>
      <c r="G401" t="s">
        <v>4625</v>
      </c>
      <c r="I401">
        <v>1</v>
      </c>
      <c r="J401" t="s">
        <v>183</v>
      </c>
      <c r="K401">
        <v>79</v>
      </c>
      <c r="L401" t="s">
        <v>6076</v>
      </c>
      <c r="M401" t="s">
        <v>26406</v>
      </c>
      <c r="N401" t="s">
        <v>869</v>
      </c>
      <c r="O401" t="s">
        <v>3829</v>
      </c>
      <c r="P401">
        <v>3594</v>
      </c>
      <c r="Q401">
        <f t="shared" ref="Q401:Q402" si="92">(P401/20)+30</f>
        <v>209.7</v>
      </c>
      <c r="R401" s="34">
        <f t="shared" ref="R401:R404" si="93">Q401/60</f>
        <v>3.4949999999999997</v>
      </c>
      <c r="S401" s="35">
        <v>45752</v>
      </c>
      <c r="U401">
        <v>64</v>
      </c>
      <c r="V401">
        <v>230016</v>
      </c>
      <c r="W401" t="s">
        <v>65</v>
      </c>
      <c r="X401" t="s">
        <v>885</v>
      </c>
      <c r="Y401">
        <v>0</v>
      </c>
      <c r="Z401">
        <v>200000</v>
      </c>
      <c r="AA401">
        <v>30016</v>
      </c>
      <c r="AB401">
        <v>0</v>
      </c>
      <c r="AC401">
        <v>0</v>
      </c>
      <c r="AD401">
        <v>0</v>
      </c>
      <c r="AG401">
        <v>0</v>
      </c>
      <c r="AP401" t="s">
        <v>886</v>
      </c>
      <c r="AQ401" t="s">
        <v>108</v>
      </c>
      <c r="AR401" t="s">
        <v>13404</v>
      </c>
      <c r="AT401">
        <v>0</v>
      </c>
      <c r="AU401">
        <v>0</v>
      </c>
      <c r="AV401">
        <v>0</v>
      </c>
      <c r="AW401">
        <v>0</v>
      </c>
      <c r="AX401">
        <v>0</v>
      </c>
      <c r="AY401">
        <v>0</v>
      </c>
      <c r="BC401" t="s">
        <v>63</v>
      </c>
      <c r="BD401" t="s">
        <v>4642</v>
      </c>
      <c r="BE401">
        <v>0</v>
      </c>
      <c r="BG401" t="s">
        <v>108</v>
      </c>
      <c r="BJ401" t="s">
        <v>4643</v>
      </c>
    </row>
    <row r="402" spans="1:62" x14ac:dyDescent="0.35">
      <c r="A402" t="s">
        <v>4644</v>
      </c>
      <c r="B402">
        <v>10000</v>
      </c>
      <c r="C402">
        <v>10000</v>
      </c>
      <c r="D402">
        <v>45763</v>
      </c>
      <c r="E402" t="s">
        <v>59</v>
      </c>
      <c r="F402" t="s">
        <v>4645</v>
      </c>
      <c r="G402" t="s">
        <v>4625</v>
      </c>
      <c r="I402">
        <v>1</v>
      </c>
      <c r="J402" t="s">
        <v>183</v>
      </c>
      <c r="K402">
        <v>79</v>
      </c>
      <c r="L402" t="s">
        <v>6076</v>
      </c>
      <c r="M402" t="s">
        <v>26406</v>
      </c>
      <c r="N402" t="s">
        <v>869</v>
      </c>
      <c r="O402" t="s">
        <v>3829</v>
      </c>
      <c r="P402">
        <v>3594</v>
      </c>
      <c r="Q402">
        <f t="shared" si="92"/>
        <v>209.7</v>
      </c>
      <c r="R402" s="34">
        <f t="shared" si="93"/>
        <v>3.4949999999999997</v>
      </c>
      <c r="S402" s="35">
        <v>45752</v>
      </c>
      <c r="U402">
        <v>32</v>
      </c>
      <c r="V402">
        <v>115008</v>
      </c>
      <c r="W402" t="s">
        <v>65</v>
      </c>
      <c r="X402" t="s">
        <v>4646</v>
      </c>
      <c r="Y402">
        <v>0</v>
      </c>
      <c r="Z402">
        <v>100000</v>
      </c>
      <c r="AA402">
        <v>15008</v>
      </c>
      <c r="AB402">
        <v>0</v>
      </c>
      <c r="AC402">
        <v>0</v>
      </c>
      <c r="AD402">
        <v>0</v>
      </c>
      <c r="AG402">
        <v>0</v>
      </c>
      <c r="AP402" t="s">
        <v>4647</v>
      </c>
      <c r="AQ402" t="s">
        <v>108</v>
      </c>
      <c r="AR402" t="s">
        <v>13404</v>
      </c>
      <c r="AT402">
        <v>0</v>
      </c>
      <c r="AU402">
        <v>0</v>
      </c>
      <c r="AV402">
        <v>0</v>
      </c>
      <c r="AW402">
        <v>0</v>
      </c>
      <c r="AX402">
        <v>0</v>
      </c>
      <c r="AY402">
        <v>0</v>
      </c>
      <c r="BC402" t="s">
        <v>63</v>
      </c>
      <c r="BD402" t="s">
        <v>4648</v>
      </c>
      <c r="BE402">
        <v>0</v>
      </c>
      <c r="BG402" t="s">
        <v>108</v>
      </c>
      <c r="BJ402" t="s">
        <v>4649</v>
      </c>
    </row>
    <row r="403" spans="1:62" x14ac:dyDescent="0.35">
      <c r="A403" t="s">
        <v>1488</v>
      </c>
      <c r="B403">
        <v>10000</v>
      </c>
      <c r="C403">
        <v>10000</v>
      </c>
      <c r="D403">
        <v>45754</v>
      </c>
      <c r="E403" t="s">
        <v>116</v>
      </c>
      <c r="F403" t="s">
        <v>1444</v>
      </c>
      <c r="G403" t="s">
        <v>1445</v>
      </c>
      <c r="I403">
        <v>1</v>
      </c>
      <c r="J403" t="s">
        <v>183</v>
      </c>
      <c r="K403">
        <v>59</v>
      </c>
      <c r="L403" t="s">
        <v>6045</v>
      </c>
      <c r="M403" t="s">
        <v>26405</v>
      </c>
      <c r="N403" t="s">
        <v>73</v>
      </c>
      <c r="O403" t="s">
        <v>3811</v>
      </c>
      <c r="P403">
        <v>600</v>
      </c>
      <c r="Q403">
        <f t="shared" ref="Q403:Q404" si="94">(P403/40)+45</f>
        <v>60</v>
      </c>
      <c r="R403" s="34">
        <f t="shared" si="93"/>
        <v>1</v>
      </c>
      <c r="S403" s="35">
        <v>45752</v>
      </c>
      <c r="U403">
        <v>10</v>
      </c>
      <c r="V403">
        <v>6000</v>
      </c>
      <c r="W403" t="s">
        <v>65</v>
      </c>
      <c r="X403">
        <v>200302680001</v>
      </c>
      <c r="Y403">
        <v>0</v>
      </c>
      <c r="Z403">
        <v>6000</v>
      </c>
      <c r="AA403">
        <v>0</v>
      </c>
      <c r="AB403">
        <v>0</v>
      </c>
      <c r="AC403">
        <v>0</v>
      </c>
      <c r="AD403">
        <v>0</v>
      </c>
      <c r="AG403">
        <v>0</v>
      </c>
      <c r="AP403">
        <v>20030268</v>
      </c>
      <c r="AQ403" t="s">
        <v>571</v>
      </c>
      <c r="AR403" t="s">
        <v>14937</v>
      </c>
      <c r="AT403">
        <v>0</v>
      </c>
      <c r="AU403">
        <v>0</v>
      </c>
      <c r="AV403">
        <v>0</v>
      </c>
      <c r="AW403">
        <v>0</v>
      </c>
      <c r="AX403">
        <v>0</v>
      </c>
      <c r="AY403">
        <v>0</v>
      </c>
      <c r="BC403" t="s">
        <v>63</v>
      </c>
      <c r="BD403" t="s">
        <v>4650</v>
      </c>
      <c r="BE403">
        <v>0</v>
      </c>
      <c r="BG403" t="s">
        <v>571</v>
      </c>
      <c r="BJ403" t="s">
        <v>1489</v>
      </c>
    </row>
    <row r="404" spans="1:62" x14ac:dyDescent="0.35">
      <c r="A404" t="s">
        <v>1488</v>
      </c>
      <c r="B404">
        <v>20000</v>
      </c>
      <c r="C404">
        <v>10000</v>
      </c>
      <c r="D404">
        <v>45754</v>
      </c>
      <c r="E404" t="s">
        <v>116</v>
      </c>
      <c r="F404" t="s">
        <v>1444</v>
      </c>
      <c r="G404" t="s">
        <v>1445</v>
      </c>
      <c r="I404">
        <v>1</v>
      </c>
      <c r="J404" t="s">
        <v>183</v>
      </c>
      <c r="K404">
        <v>59</v>
      </c>
      <c r="L404" t="s">
        <v>6045</v>
      </c>
      <c r="M404" t="s">
        <v>26405</v>
      </c>
      <c r="N404" t="s">
        <v>73</v>
      </c>
      <c r="O404" t="s">
        <v>3811</v>
      </c>
      <c r="P404">
        <v>600</v>
      </c>
      <c r="Q404">
        <f t="shared" si="94"/>
        <v>60</v>
      </c>
      <c r="R404" s="34">
        <f t="shared" si="93"/>
        <v>1</v>
      </c>
      <c r="S404" s="35">
        <v>45752</v>
      </c>
      <c r="U404">
        <v>10</v>
      </c>
      <c r="V404">
        <v>6000</v>
      </c>
      <c r="W404" t="s">
        <v>65</v>
      </c>
      <c r="X404">
        <v>200302680001</v>
      </c>
      <c r="Y404">
        <v>0</v>
      </c>
      <c r="Z404">
        <v>6000</v>
      </c>
      <c r="AA404">
        <v>0</v>
      </c>
      <c r="AB404">
        <v>0</v>
      </c>
      <c r="AC404">
        <v>0</v>
      </c>
      <c r="AD404">
        <v>0</v>
      </c>
      <c r="AG404">
        <v>0</v>
      </c>
      <c r="AP404">
        <v>20030268</v>
      </c>
      <c r="AQ404" t="s">
        <v>571</v>
      </c>
      <c r="AR404" t="s">
        <v>14937</v>
      </c>
      <c r="AT404">
        <v>0</v>
      </c>
      <c r="AU404">
        <v>0</v>
      </c>
      <c r="AV404">
        <v>0</v>
      </c>
      <c r="AW404">
        <v>0</v>
      </c>
      <c r="AX404">
        <v>0</v>
      </c>
      <c r="AY404">
        <v>0</v>
      </c>
      <c r="BC404" t="s">
        <v>63</v>
      </c>
      <c r="BD404" t="s">
        <v>4650</v>
      </c>
      <c r="BE404">
        <v>0</v>
      </c>
      <c r="BG404" t="s">
        <v>571</v>
      </c>
      <c r="BJ404" t="s">
        <v>1489</v>
      </c>
    </row>
    <row r="405" spans="1:62" x14ac:dyDescent="0.35">
      <c r="A405" t="s">
        <v>4560</v>
      </c>
      <c r="B405">
        <v>10000</v>
      </c>
      <c r="C405">
        <v>20000</v>
      </c>
      <c r="D405">
        <v>45771</v>
      </c>
      <c r="E405" t="s">
        <v>59</v>
      </c>
      <c r="F405" t="s">
        <v>4600</v>
      </c>
      <c r="G405">
        <v>10620258020</v>
      </c>
      <c r="I405">
        <v>2</v>
      </c>
      <c r="J405" t="s">
        <v>183</v>
      </c>
      <c r="K405">
        <v>77</v>
      </c>
      <c r="L405" t="s">
        <v>6043</v>
      </c>
      <c r="M405" t="s">
        <v>26407</v>
      </c>
      <c r="N405" t="s">
        <v>192</v>
      </c>
      <c r="O405" t="s">
        <v>3848</v>
      </c>
      <c r="P405">
        <v>2598</v>
      </c>
      <c r="Q405">
        <f>(P405/60)+30</f>
        <v>73.3</v>
      </c>
      <c r="R405" s="34">
        <f>Q405/60</f>
        <v>1.2216666666666667</v>
      </c>
      <c r="S405" s="35">
        <v>45752</v>
      </c>
      <c r="U405">
        <v>77</v>
      </c>
      <c r="V405">
        <v>200046</v>
      </c>
      <c r="W405" t="s">
        <v>65</v>
      </c>
      <c r="X405" t="s">
        <v>4562</v>
      </c>
      <c r="Y405">
        <v>0</v>
      </c>
      <c r="Z405">
        <v>200000</v>
      </c>
      <c r="AA405">
        <v>46</v>
      </c>
      <c r="AB405">
        <v>0</v>
      </c>
      <c r="AC405">
        <v>0</v>
      </c>
      <c r="AD405">
        <v>0</v>
      </c>
      <c r="AG405">
        <v>0</v>
      </c>
      <c r="AP405" t="s">
        <v>4563</v>
      </c>
      <c r="AQ405" t="s">
        <v>108</v>
      </c>
      <c r="AR405" t="s">
        <v>13404</v>
      </c>
      <c r="AT405">
        <v>0</v>
      </c>
      <c r="AU405">
        <v>0</v>
      </c>
      <c r="AV405">
        <v>0</v>
      </c>
      <c r="AW405">
        <v>0</v>
      </c>
      <c r="AX405">
        <v>0</v>
      </c>
      <c r="AY405">
        <v>0</v>
      </c>
      <c r="BC405" t="s">
        <v>63</v>
      </c>
      <c r="BD405" t="s">
        <v>6531</v>
      </c>
      <c r="BE405">
        <v>0</v>
      </c>
      <c r="BG405" t="s">
        <v>108</v>
      </c>
      <c r="BJ405" t="s">
        <v>4564</v>
      </c>
    </row>
    <row r="406" spans="1:62" x14ac:dyDescent="0.35">
      <c r="A406" t="s">
        <v>4651</v>
      </c>
      <c r="B406">
        <v>10000</v>
      </c>
      <c r="C406">
        <v>10000</v>
      </c>
      <c r="D406">
        <v>45769</v>
      </c>
      <c r="E406" t="s">
        <v>59</v>
      </c>
      <c r="F406">
        <v>0.41800925925925925</v>
      </c>
      <c r="G406" t="s">
        <v>4625</v>
      </c>
      <c r="I406">
        <v>1</v>
      </c>
      <c r="J406" t="s">
        <v>183</v>
      </c>
      <c r="K406">
        <v>79</v>
      </c>
      <c r="L406" t="s">
        <v>6076</v>
      </c>
      <c r="M406" t="s">
        <v>26406</v>
      </c>
      <c r="N406" t="s">
        <v>869</v>
      </c>
      <c r="O406" t="s">
        <v>3829</v>
      </c>
      <c r="P406">
        <v>3594</v>
      </c>
      <c r="Q406">
        <f>(P406/20)+30</f>
        <v>209.7</v>
      </c>
      <c r="R406" s="34">
        <f>Q406/60</f>
        <v>3.4949999999999997</v>
      </c>
      <c r="S406" s="35">
        <v>45752</v>
      </c>
      <c r="U406">
        <v>64</v>
      </c>
      <c r="V406">
        <v>230016</v>
      </c>
      <c r="W406" t="s">
        <v>65</v>
      </c>
      <c r="X406" t="s">
        <v>903</v>
      </c>
      <c r="Y406">
        <v>0</v>
      </c>
      <c r="Z406">
        <v>200000</v>
      </c>
      <c r="AA406">
        <v>30016</v>
      </c>
      <c r="AB406">
        <v>0</v>
      </c>
      <c r="AC406">
        <v>0</v>
      </c>
      <c r="AD406">
        <v>0</v>
      </c>
      <c r="AG406">
        <v>0</v>
      </c>
      <c r="AP406" t="s">
        <v>904</v>
      </c>
      <c r="AQ406" t="s">
        <v>108</v>
      </c>
      <c r="AR406" t="s">
        <v>13404</v>
      </c>
      <c r="AT406">
        <v>0</v>
      </c>
      <c r="AU406">
        <v>0</v>
      </c>
      <c r="AV406">
        <v>0</v>
      </c>
      <c r="AW406">
        <v>0</v>
      </c>
      <c r="AX406">
        <v>0</v>
      </c>
      <c r="AY406">
        <v>0</v>
      </c>
      <c r="BC406" t="s">
        <v>63</v>
      </c>
      <c r="BD406" t="s">
        <v>4652</v>
      </c>
      <c r="BE406">
        <v>0</v>
      </c>
      <c r="BG406" t="s">
        <v>108</v>
      </c>
      <c r="BJ406" t="s">
        <v>4653</v>
      </c>
    </row>
    <row r="407" spans="1:62" x14ac:dyDescent="0.35">
      <c r="A407" t="s">
        <v>1490</v>
      </c>
      <c r="B407">
        <v>10000</v>
      </c>
      <c r="C407">
        <v>10000</v>
      </c>
      <c r="D407">
        <v>45754</v>
      </c>
      <c r="E407" t="s">
        <v>59</v>
      </c>
      <c r="F407" t="s">
        <v>1364</v>
      </c>
      <c r="G407" t="s">
        <v>570</v>
      </c>
      <c r="I407">
        <v>1</v>
      </c>
      <c r="J407" t="s">
        <v>183</v>
      </c>
      <c r="K407">
        <v>59</v>
      </c>
      <c r="L407" t="s">
        <v>6045</v>
      </c>
      <c r="M407" t="s">
        <v>26405</v>
      </c>
      <c r="N407" t="s">
        <v>73</v>
      </c>
      <c r="O407" t="s">
        <v>3811</v>
      </c>
      <c r="P407">
        <v>100</v>
      </c>
      <c r="Q407">
        <f t="shared" ref="Q407:Q411" si="95">(P407/40)+45</f>
        <v>47.5</v>
      </c>
      <c r="R407" s="34">
        <f t="shared" ref="R407:R411" si="96">Q407/60</f>
        <v>0.79166666666666663</v>
      </c>
      <c r="S407" s="35">
        <v>45752</v>
      </c>
      <c r="U407">
        <v>10</v>
      </c>
      <c r="V407">
        <v>1000</v>
      </c>
      <c r="W407" t="s">
        <v>65</v>
      </c>
      <c r="X407">
        <v>112024090001</v>
      </c>
      <c r="Y407">
        <v>0</v>
      </c>
      <c r="Z407">
        <v>1000</v>
      </c>
      <c r="AA407">
        <v>0</v>
      </c>
      <c r="AB407">
        <v>0</v>
      </c>
      <c r="AC407">
        <v>0</v>
      </c>
      <c r="AD407">
        <v>0</v>
      </c>
      <c r="AG407">
        <v>0</v>
      </c>
      <c r="AP407">
        <v>11202409</v>
      </c>
      <c r="AQ407" t="s">
        <v>571</v>
      </c>
      <c r="AR407" t="s">
        <v>14937</v>
      </c>
      <c r="AT407">
        <v>0</v>
      </c>
      <c r="AU407">
        <v>0</v>
      </c>
      <c r="AV407">
        <v>0</v>
      </c>
      <c r="AW407">
        <v>0</v>
      </c>
      <c r="AX407">
        <v>0</v>
      </c>
      <c r="AY407">
        <v>0</v>
      </c>
      <c r="BC407" t="s">
        <v>63</v>
      </c>
      <c r="BD407" t="s">
        <v>4654</v>
      </c>
      <c r="BE407">
        <v>0</v>
      </c>
      <c r="BG407" t="s">
        <v>571</v>
      </c>
      <c r="BJ407" t="s">
        <v>1491</v>
      </c>
    </row>
    <row r="408" spans="1:62" x14ac:dyDescent="0.35">
      <c r="A408" t="s">
        <v>1492</v>
      </c>
      <c r="B408">
        <v>10000</v>
      </c>
      <c r="C408">
        <v>10000</v>
      </c>
      <c r="D408">
        <v>45754</v>
      </c>
      <c r="E408" t="s">
        <v>59</v>
      </c>
      <c r="F408" t="s">
        <v>1364</v>
      </c>
      <c r="G408" t="s">
        <v>570</v>
      </c>
      <c r="I408">
        <v>1</v>
      </c>
      <c r="J408" t="s">
        <v>183</v>
      </c>
      <c r="K408">
        <v>59</v>
      </c>
      <c r="L408" t="s">
        <v>6045</v>
      </c>
      <c r="M408" t="s">
        <v>26405</v>
      </c>
      <c r="N408" t="s">
        <v>73</v>
      </c>
      <c r="O408" t="s">
        <v>3811</v>
      </c>
      <c r="P408">
        <v>100</v>
      </c>
      <c r="Q408">
        <f t="shared" si="95"/>
        <v>47.5</v>
      </c>
      <c r="R408" s="34">
        <f t="shared" si="96"/>
        <v>0.79166666666666663</v>
      </c>
      <c r="S408" s="35">
        <v>45752</v>
      </c>
      <c r="U408">
        <v>10</v>
      </c>
      <c r="V408">
        <v>1000</v>
      </c>
      <c r="W408" t="s">
        <v>65</v>
      </c>
      <c r="X408">
        <v>112024090001</v>
      </c>
      <c r="Y408">
        <v>0</v>
      </c>
      <c r="Z408">
        <v>1000</v>
      </c>
      <c r="AA408">
        <v>0</v>
      </c>
      <c r="AB408">
        <v>0</v>
      </c>
      <c r="AC408">
        <v>0</v>
      </c>
      <c r="AD408">
        <v>0</v>
      </c>
      <c r="AG408">
        <v>0</v>
      </c>
      <c r="AP408">
        <v>11202409</v>
      </c>
      <c r="AQ408" t="s">
        <v>571</v>
      </c>
      <c r="AR408" t="s">
        <v>14937</v>
      </c>
      <c r="AT408">
        <v>0</v>
      </c>
      <c r="AU408">
        <v>0</v>
      </c>
      <c r="AV408">
        <v>0</v>
      </c>
      <c r="AW408">
        <v>0</v>
      </c>
      <c r="AX408">
        <v>0</v>
      </c>
      <c r="AY408">
        <v>0</v>
      </c>
      <c r="BC408" t="s">
        <v>63</v>
      </c>
      <c r="BD408" t="s">
        <v>4655</v>
      </c>
      <c r="BE408">
        <v>0</v>
      </c>
      <c r="BG408" t="s">
        <v>571</v>
      </c>
      <c r="BJ408" t="s">
        <v>1493</v>
      </c>
    </row>
    <row r="409" spans="1:62" x14ac:dyDescent="0.35">
      <c r="A409" t="s">
        <v>1494</v>
      </c>
      <c r="B409">
        <v>10000</v>
      </c>
      <c r="C409">
        <v>10000</v>
      </c>
      <c r="D409">
        <v>45754</v>
      </c>
      <c r="E409" t="s">
        <v>116</v>
      </c>
      <c r="F409" t="s">
        <v>1495</v>
      </c>
      <c r="G409" t="s">
        <v>570</v>
      </c>
      <c r="I409">
        <v>1</v>
      </c>
      <c r="J409" t="s">
        <v>183</v>
      </c>
      <c r="K409">
        <v>59</v>
      </c>
      <c r="L409" t="s">
        <v>6045</v>
      </c>
      <c r="M409" t="s">
        <v>26405</v>
      </c>
      <c r="N409" t="s">
        <v>73</v>
      </c>
      <c r="O409" t="s">
        <v>3811</v>
      </c>
      <c r="P409">
        <v>400</v>
      </c>
      <c r="Q409">
        <f t="shared" si="95"/>
        <v>55</v>
      </c>
      <c r="R409" s="34">
        <f t="shared" si="96"/>
        <v>0.91666666666666663</v>
      </c>
      <c r="S409" s="35">
        <v>45752</v>
      </c>
      <c r="U409">
        <v>10</v>
      </c>
      <c r="V409">
        <v>4000</v>
      </c>
      <c r="W409" t="s">
        <v>65</v>
      </c>
      <c r="X409">
        <v>112023530001</v>
      </c>
      <c r="Y409">
        <v>0</v>
      </c>
      <c r="Z409">
        <v>4000</v>
      </c>
      <c r="AA409">
        <v>0</v>
      </c>
      <c r="AB409">
        <v>0</v>
      </c>
      <c r="AC409">
        <v>0</v>
      </c>
      <c r="AD409">
        <v>0</v>
      </c>
      <c r="AG409">
        <v>0</v>
      </c>
      <c r="AP409">
        <v>11202353</v>
      </c>
      <c r="AQ409" t="s">
        <v>571</v>
      </c>
      <c r="AR409" t="s">
        <v>14937</v>
      </c>
      <c r="AT409">
        <v>0</v>
      </c>
      <c r="AU409">
        <v>0</v>
      </c>
      <c r="AV409">
        <v>0</v>
      </c>
      <c r="AW409">
        <v>0</v>
      </c>
      <c r="AX409">
        <v>0</v>
      </c>
      <c r="AY409">
        <v>0</v>
      </c>
      <c r="BC409" t="s">
        <v>63</v>
      </c>
      <c r="BD409" t="s">
        <v>4656</v>
      </c>
      <c r="BE409">
        <v>0</v>
      </c>
      <c r="BG409" t="s">
        <v>571</v>
      </c>
      <c r="BJ409" t="s">
        <v>1496</v>
      </c>
    </row>
    <row r="410" spans="1:62" x14ac:dyDescent="0.35">
      <c r="A410" t="s">
        <v>1494</v>
      </c>
      <c r="B410">
        <v>20000</v>
      </c>
      <c r="C410">
        <v>10000</v>
      </c>
      <c r="D410">
        <v>45754</v>
      </c>
      <c r="E410" t="s">
        <v>116</v>
      </c>
      <c r="F410" t="s">
        <v>1495</v>
      </c>
      <c r="G410" t="s">
        <v>570</v>
      </c>
      <c r="I410">
        <v>1</v>
      </c>
      <c r="J410" t="s">
        <v>183</v>
      </c>
      <c r="K410">
        <v>59</v>
      </c>
      <c r="L410" t="s">
        <v>6045</v>
      </c>
      <c r="M410" t="s">
        <v>26405</v>
      </c>
      <c r="N410" t="s">
        <v>73</v>
      </c>
      <c r="O410" t="s">
        <v>3811</v>
      </c>
      <c r="P410">
        <v>200</v>
      </c>
      <c r="Q410">
        <f t="shared" si="95"/>
        <v>50</v>
      </c>
      <c r="R410" s="34">
        <f t="shared" si="96"/>
        <v>0.83333333333333337</v>
      </c>
      <c r="S410" s="35">
        <v>45752</v>
      </c>
      <c r="U410">
        <v>10</v>
      </c>
      <c r="V410">
        <v>2000</v>
      </c>
      <c r="W410" t="s">
        <v>65</v>
      </c>
      <c r="X410">
        <v>112023530001</v>
      </c>
      <c r="Y410">
        <v>0</v>
      </c>
      <c r="Z410">
        <v>2000</v>
      </c>
      <c r="AA410">
        <v>0</v>
      </c>
      <c r="AB410">
        <v>0</v>
      </c>
      <c r="AC410">
        <v>0</v>
      </c>
      <c r="AD410">
        <v>0</v>
      </c>
      <c r="AG410">
        <v>0</v>
      </c>
      <c r="AP410">
        <v>11202353</v>
      </c>
      <c r="AQ410" t="s">
        <v>571</v>
      </c>
      <c r="AR410" t="s">
        <v>14937</v>
      </c>
      <c r="AT410">
        <v>0</v>
      </c>
      <c r="AU410">
        <v>0</v>
      </c>
      <c r="AV410">
        <v>0</v>
      </c>
      <c r="AW410">
        <v>0</v>
      </c>
      <c r="AX410">
        <v>0</v>
      </c>
      <c r="AY410">
        <v>0</v>
      </c>
      <c r="BC410" t="s">
        <v>63</v>
      </c>
      <c r="BD410" t="s">
        <v>4656</v>
      </c>
      <c r="BE410">
        <v>0</v>
      </c>
      <c r="BG410" t="s">
        <v>571</v>
      </c>
      <c r="BJ410" t="s">
        <v>1496</v>
      </c>
    </row>
    <row r="411" spans="1:62" x14ac:dyDescent="0.35">
      <c r="A411" t="s">
        <v>1494</v>
      </c>
      <c r="B411">
        <v>30000</v>
      </c>
      <c r="C411">
        <v>10000</v>
      </c>
      <c r="D411">
        <v>45754</v>
      </c>
      <c r="E411" t="s">
        <v>116</v>
      </c>
      <c r="F411" t="s">
        <v>1495</v>
      </c>
      <c r="G411" t="s">
        <v>570</v>
      </c>
      <c r="I411">
        <v>1</v>
      </c>
      <c r="J411" t="s">
        <v>183</v>
      </c>
      <c r="K411">
        <v>59</v>
      </c>
      <c r="L411" t="s">
        <v>6045</v>
      </c>
      <c r="M411" t="s">
        <v>26405</v>
      </c>
      <c r="N411" t="s">
        <v>73</v>
      </c>
      <c r="O411" t="s">
        <v>3811</v>
      </c>
      <c r="P411">
        <v>200</v>
      </c>
      <c r="Q411">
        <f t="shared" si="95"/>
        <v>50</v>
      </c>
      <c r="R411" s="34">
        <f t="shared" si="96"/>
        <v>0.83333333333333337</v>
      </c>
      <c r="S411" s="35">
        <v>45752</v>
      </c>
      <c r="U411">
        <v>10</v>
      </c>
      <c r="V411">
        <v>2000</v>
      </c>
      <c r="W411" t="s">
        <v>65</v>
      </c>
      <c r="X411">
        <v>112023530001</v>
      </c>
      <c r="Y411">
        <v>0</v>
      </c>
      <c r="Z411">
        <v>2000</v>
      </c>
      <c r="AA411">
        <v>0</v>
      </c>
      <c r="AB411">
        <v>0</v>
      </c>
      <c r="AC411">
        <v>0</v>
      </c>
      <c r="AD411">
        <v>0</v>
      </c>
      <c r="AG411">
        <v>0</v>
      </c>
      <c r="AP411">
        <v>11202353</v>
      </c>
      <c r="AQ411" t="s">
        <v>571</v>
      </c>
      <c r="AR411" t="s">
        <v>14937</v>
      </c>
      <c r="AT411">
        <v>0</v>
      </c>
      <c r="AU411">
        <v>0</v>
      </c>
      <c r="AV411">
        <v>0</v>
      </c>
      <c r="AW411">
        <v>0</v>
      </c>
      <c r="AX411">
        <v>0</v>
      </c>
      <c r="AY411">
        <v>0</v>
      </c>
      <c r="BC411" t="s">
        <v>63</v>
      </c>
      <c r="BD411" t="s">
        <v>4656</v>
      </c>
      <c r="BE411">
        <v>0</v>
      </c>
      <c r="BG411" t="s">
        <v>571</v>
      </c>
      <c r="BJ411" t="s">
        <v>1496</v>
      </c>
    </row>
    <row r="412" spans="1:62" x14ac:dyDescent="0.35">
      <c r="A412" t="s">
        <v>4657</v>
      </c>
      <c r="B412">
        <v>10000</v>
      </c>
      <c r="C412">
        <v>10000</v>
      </c>
      <c r="D412">
        <v>45769</v>
      </c>
      <c r="E412" t="s">
        <v>59</v>
      </c>
      <c r="F412">
        <v>0.53510416666666671</v>
      </c>
      <c r="G412" t="s">
        <v>4658</v>
      </c>
      <c r="I412">
        <v>1</v>
      </c>
      <c r="J412" t="s">
        <v>183</v>
      </c>
      <c r="K412">
        <v>79</v>
      </c>
      <c r="L412" t="s">
        <v>6076</v>
      </c>
      <c r="M412" t="s">
        <v>26406</v>
      </c>
      <c r="N412" t="s">
        <v>869</v>
      </c>
      <c r="O412" t="s">
        <v>3829</v>
      </c>
      <c r="P412">
        <v>3594</v>
      </c>
      <c r="Q412">
        <f t="shared" ref="Q412:Q413" si="97">(P412/20)+30</f>
        <v>209.7</v>
      </c>
      <c r="R412" s="34">
        <f t="shared" ref="R412:R413" si="98">Q412/60</f>
        <v>3.4949999999999997</v>
      </c>
      <c r="S412" s="35">
        <v>45752</v>
      </c>
      <c r="U412">
        <v>32</v>
      </c>
      <c r="V412">
        <v>115008</v>
      </c>
      <c r="W412" t="s">
        <v>65</v>
      </c>
      <c r="X412" t="s">
        <v>4659</v>
      </c>
      <c r="Y412">
        <v>0</v>
      </c>
      <c r="Z412">
        <v>100000</v>
      </c>
      <c r="AA412">
        <v>15008</v>
      </c>
      <c r="AB412">
        <v>0</v>
      </c>
      <c r="AC412">
        <v>0</v>
      </c>
      <c r="AD412">
        <v>0</v>
      </c>
      <c r="AG412">
        <v>0</v>
      </c>
      <c r="AP412" t="s">
        <v>4660</v>
      </c>
      <c r="AQ412" t="s">
        <v>108</v>
      </c>
      <c r="AR412" t="s">
        <v>13404</v>
      </c>
      <c r="AT412">
        <v>0</v>
      </c>
      <c r="AU412">
        <v>0</v>
      </c>
      <c r="AV412">
        <v>0</v>
      </c>
      <c r="AW412">
        <v>0</v>
      </c>
      <c r="AX412">
        <v>0</v>
      </c>
      <c r="AY412">
        <v>0</v>
      </c>
      <c r="BC412" t="s">
        <v>63</v>
      </c>
      <c r="BD412" t="s">
        <v>4661</v>
      </c>
      <c r="BE412">
        <v>0</v>
      </c>
      <c r="BG412" t="s">
        <v>108</v>
      </c>
      <c r="BJ412" t="s">
        <v>4662</v>
      </c>
    </row>
    <row r="413" spans="1:62" x14ac:dyDescent="0.35">
      <c r="A413" t="s">
        <v>4663</v>
      </c>
      <c r="B413">
        <v>10000</v>
      </c>
      <c r="C413">
        <v>10000</v>
      </c>
      <c r="D413">
        <v>45769</v>
      </c>
      <c r="E413" t="s">
        <v>59</v>
      </c>
      <c r="F413">
        <v>0.41710648148148149</v>
      </c>
      <c r="G413" t="s">
        <v>4625</v>
      </c>
      <c r="I413">
        <v>1</v>
      </c>
      <c r="J413" t="s">
        <v>183</v>
      </c>
      <c r="K413">
        <v>79</v>
      </c>
      <c r="L413" t="s">
        <v>6076</v>
      </c>
      <c r="M413" t="s">
        <v>26406</v>
      </c>
      <c r="N413" t="s">
        <v>869</v>
      </c>
      <c r="O413" t="s">
        <v>3829</v>
      </c>
      <c r="P413">
        <v>3594</v>
      </c>
      <c r="Q413">
        <f t="shared" si="97"/>
        <v>209.7</v>
      </c>
      <c r="R413" s="34">
        <f t="shared" si="98"/>
        <v>3.4949999999999997</v>
      </c>
      <c r="S413" s="35">
        <v>45752</v>
      </c>
      <c r="U413">
        <v>32</v>
      </c>
      <c r="V413">
        <v>115008</v>
      </c>
      <c r="W413" t="s">
        <v>65</v>
      </c>
      <c r="X413" t="s">
        <v>4664</v>
      </c>
      <c r="Y413">
        <v>0</v>
      </c>
      <c r="Z413">
        <v>100000</v>
      </c>
      <c r="AA413">
        <v>15008</v>
      </c>
      <c r="AB413">
        <v>0</v>
      </c>
      <c r="AC413">
        <v>0</v>
      </c>
      <c r="AD413">
        <v>0</v>
      </c>
      <c r="AG413">
        <v>0</v>
      </c>
      <c r="AP413" t="s">
        <v>4665</v>
      </c>
      <c r="AQ413" t="s">
        <v>108</v>
      </c>
      <c r="AR413" t="s">
        <v>13404</v>
      </c>
      <c r="AT413">
        <v>0</v>
      </c>
      <c r="AU413">
        <v>0</v>
      </c>
      <c r="AV413">
        <v>0</v>
      </c>
      <c r="AW413">
        <v>0</v>
      </c>
      <c r="AX413">
        <v>0</v>
      </c>
      <c r="AY413">
        <v>0</v>
      </c>
      <c r="BC413" t="s">
        <v>63</v>
      </c>
      <c r="BD413" t="s">
        <v>4666</v>
      </c>
      <c r="BE413">
        <v>0</v>
      </c>
      <c r="BG413" t="s">
        <v>108</v>
      </c>
      <c r="BJ413" t="s">
        <v>4667</v>
      </c>
    </row>
    <row r="414" spans="1:62" x14ac:dyDescent="0.35">
      <c r="A414" t="s">
        <v>985</v>
      </c>
      <c r="B414">
        <v>10000</v>
      </c>
      <c r="C414">
        <v>20000</v>
      </c>
      <c r="D414">
        <v>45754</v>
      </c>
      <c r="E414" t="s">
        <v>116</v>
      </c>
      <c r="F414" t="s">
        <v>986</v>
      </c>
      <c r="G414" t="s">
        <v>987</v>
      </c>
      <c r="I414">
        <v>2</v>
      </c>
      <c r="J414" t="s">
        <v>183</v>
      </c>
      <c r="K414">
        <v>92</v>
      </c>
      <c r="L414" t="s">
        <v>6053</v>
      </c>
      <c r="M414" t="s">
        <v>26409</v>
      </c>
      <c r="N414" t="s">
        <v>281</v>
      </c>
      <c r="O414" t="s">
        <v>3851</v>
      </c>
      <c r="P414">
        <v>2400</v>
      </c>
      <c r="S414" s="35">
        <v>45752</v>
      </c>
      <c r="U414">
        <v>1</v>
      </c>
      <c r="V414">
        <v>2400</v>
      </c>
      <c r="W414" t="s">
        <v>65</v>
      </c>
      <c r="X414" t="s">
        <v>988</v>
      </c>
      <c r="Y414">
        <v>0</v>
      </c>
      <c r="Z414">
        <v>2000</v>
      </c>
      <c r="AA414">
        <v>400</v>
      </c>
      <c r="AB414">
        <v>0</v>
      </c>
      <c r="AC414">
        <v>0</v>
      </c>
      <c r="AD414">
        <v>0</v>
      </c>
      <c r="AG414">
        <v>0</v>
      </c>
      <c r="AP414" t="s">
        <v>989</v>
      </c>
      <c r="AQ414" t="s">
        <v>147</v>
      </c>
      <c r="AR414" t="s">
        <v>12644</v>
      </c>
      <c r="AT414">
        <v>0</v>
      </c>
      <c r="AU414">
        <v>0</v>
      </c>
      <c r="AV414">
        <v>0</v>
      </c>
      <c r="AW414">
        <v>0</v>
      </c>
      <c r="AX414">
        <v>0</v>
      </c>
      <c r="AY414">
        <v>0</v>
      </c>
      <c r="BC414" t="s">
        <v>63</v>
      </c>
      <c r="BD414" t="s">
        <v>4541</v>
      </c>
      <c r="BE414">
        <v>0</v>
      </c>
      <c r="BG414" t="s">
        <v>147</v>
      </c>
      <c r="BJ414" t="s">
        <v>990</v>
      </c>
    </row>
    <row r="415" spans="1:62" x14ac:dyDescent="0.35">
      <c r="A415" t="s">
        <v>1497</v>
      </c>
      <c r="B415">
        <v>10000</v>
      </c>
      <c r="C415">
        <v>10000</v>
      </c>
      <c r="D415">
        <v>45755</v>
      </c>
      <c r="E415" t="s">
        <v>59</v>
      </c>
      <c r="F415" t="s">
        <v>1427</v>
      </c>
      <c r="G415" t="s">
        <v>1428</v>
      </c>
      <c r="I415">
        <v>1</v>
      </c>
      <c r="J415" t="s">
        <v>183</v>
      </c>
      <c r="K415">
        <v>78</v>
      </c>
      <c r="L415" t="s">
        <v>6047</v>
      </c>
      <c r="M415" t="s">
        <v>26405</v>
      </c>
      <c r="N415" t="s">
        <v>216</v>
      </c>
      <c r="O415" t="s">
        <v>3803</v>
      </c>
      <c r="P415">
        <v>2750</v>
      </c>
      <c r="Q415">
        <f>(P415/40)+45</f>
        <v>113.75</v>
      </c>
      <c r="R415" s="34">
        <f>Q415/60</f>
        <v>1.8958333333333333</v>
      </c>
      <c r="S415" s="35">
        <v>45752</v>
      </c>
      <c r="U415">
        <v>16</v>
      </c>
      <c r="V415">
        <v>44000</v>
      </c>
      <c r="W415" t="s">
        <v>65</v>
      </c>
      <c r="X415" t="s">
        <v>1353</v>
      </c>
      <c r="Y415">
        <v>0</v>
      </c>
      <c r="Z415">
        <v>40000</v>
      </c>
      <c r="AA415">
        <v>4000</v>
      </c>
      <c r="AB415">
        <v>0</v>
      </c>
      <c r="AC415">
        <v>0</v>
      </c>
      <c r="AD415">
        <v>0</v>
      </c>
      <c r="AG415">
        <v>0</v>
      </c>
      <c r="AP415" t="s">
        <v>1354</v>
      </c>
      <c r="AQ415" t="s">
        <v>170</v>
      </c>
      <c r="AR415" t="s">
        <v>21526</v>
      </c>
      <c r="AT415">
        <v>0</v>
      </c>
      <c r="AU415">
        <v>0</v>
      </c>
      <c r="AV415">
        <v>0</v>
      </c>
      <c r="AW415">
        <v>0</v>
      </c>
      <c r="AX415">
        <v>0</v>
      </c>
      <c r="AY415">
        <v>0</v>
      </c>
      <c r="BC415" t="s">
        <v>63</v>
      </c>
      <c r="BD415" t="s">
        <v>4668</v>
      </c>
      <c r="BE415">
        <v>0</v>
      </c>
      <c r="BG415" t="s">
        <v>170</v>
      </c>
      <c r="BJ415" t="s">
        <v>1498</v>
      </c>
    </row>
    <row r="416" spans="1:62" x14ac:dyDescent="0.35">
      <c r="A416" t="s">
        <v>1499</v>
      </c>
      <c r="B416">
        <v>10000</v>
      </c>
      <c r="C416">
        <v>10000</v>
      </c>
      <c r="D416">
        <v>45755</v>
      </c>
      <c r="E416" t="s">
        <v>59</v>
      </c>
      <c r="F416" t="s">
        <v>1500</v>
      </c>
      <c r="G416" t="s">
        <v>1501</v>
      </c>
      <c r="I416">
        <v>1</v>
      </c>
      <c r="J416" t="s">
        <v>183</v>
      </c>
      <c r="K416">
        <v>72</v>
      </c>
      <c r="L416" t="s">
        <v>6056</v>
      </c>
      <c r="M416" t="s">
        <v>26406</v>
      </c>
      <c r="N416" t="s">
        <v>161</v>
      </c>
      <c r="O416" t="s">
        <v>3853</v>
      </c>
      <c r="P416">
        <v>4250</v>
      </c>
      <c r="S416" s="35">
        <v>45752</v>
      </c>
      <c r="U416">
        <v>8</v>
      </c>
      <c r="V416">
        <v>34000</v>
      </c>
      <c r="W416" t="s">
        <v>65</v>
      </c>
      <c r="X416" t="s">
        <v>1502</v>
      </c>
      <c r="Y416">
        <v>0</v>
      </c>
      <c r="Z416">
        <v>30000</v>
      </c>
      <c r="AA416">
        <v>4000</v>
      </c>
      <c r="AB416">
        <v>0</v>
      </c>
      <c r="AC416">
        <v>0</v>
      </c>
      <c r="AD416">
        <v>0</v>
      </c>
      <c r="AG416">
        <v>0</v>
      </c>
      <c r="AP416" t="s">
        <v>1503</v>
      </c>
      <c r="AQ416" t="s">
        <v>1037</v>
      </c>
      <c r="AR416" t="s">
        <v>15996</v>
      </c>
      <c r="AT416">
        <v>0</v>
      </c>
      <c r="AU416">
        <v>0</v>
      </c>
      <c r="AV416">
        <v>0</v>
      </c>
      <c r="AW416">
        <v>0</v>
      </c>
      <c r="AX416">
        <v>0</v>
      </c>
      <c r="AY416">
        <v>0</v>
      </c>
      <c r="BC416" t="s">
        <v>63</v>
      </c>
      <c r="BD416" t="s">
        <v>4669</v>
      </c>
      <c r="BE416">
        <v>0</v>
      </c>
      <c r="BG416" t="s">
        <v>1037</v>
      </c>
      <c r="BJ416" t="s">
        <v>1038</v>
      </c>
    </row>
    <row r="417" spans="1:62" x14ac:dyDescent="0.35">
      <c r="A417" t="s">
        <v>601</v>
      </c>
      <c r="B417">
        <v>10000</v>
      </c>
      <c r="C417">
        <v>20000</v>
      </c>
      <c r="D417">
        <v>45755</v>
      </c>
      <c r="E417" t="s">
        <v>59</v>
      </c>
      <c r="F417" t="s">
        <v>602</v>
      </c>
      <c r="G417" t="s">
        <v>603</v>
      </c>
      <c r="I417">
        <v>2</v>
      </c>
      <c r="J417" t="s">
        <v>183</v>
      </c>
      <c r="K417">
        <v>92</v>
      </c>
      <c r="L417" t="s">
        <v>6053</v>
      </c>
      <c r="M417" t="s">
        <v>26409</v>
      </c>
      <c r="N417" t="s">
        <v>281</v>
      </c>
      <c r="O417" t="s">
        <v>3851</v>
      </c>
      <c r="P417">
        <v>1500</v>
      </c>
      <c r="S417" s="35">
        <v>45752</v>
      </c>
      <c r="U417">
        <v>1</v>
      </c>
      <c r="V417">
        <v>1500</v>
      </c>
      <c r="W417" t="s">
        <v>65</v>
      </c>
      <c r="X417" t="s">
        <v>604</v>
      </c>
      <c r="Y417">
        <v>0</v>
      </c>
      <c r="Z417">
        <v>1000</v>
      </c>
      <c r="AA417">
        <v>500</v>
      </c>
      <c r="AB417">
        <v>0</v>
      </c>
      <c r="AC417">
        <v>0</v>
      </c>
      <c r="AD417">
        <v>0</v>
      </c>
      <c r="AG417">
        <v>0</v>
      </c>
      <c r="AP417" t="s">
        <v>605</v>
      </c>
      <c r="AQ417" t="s">
        <v>599</v>
      </c>
      <c r="AR417" t="s">
        <v>23114</v>
      </c>
      <c r="AT417">
        <v>0</v>
      </c>
      <c r="AU417">
        <v>0</v>
      </c>
      <c r="AV417">
        <v>0</v>
      </c>
      <c r="AW417">
        <v>0</v>
      </c>
      <c r="AX417">
        <v>0</v>
      </c>
      <c r="AY417">
        <v>0</v>
      </c>
      <c r="BC417" t="s">
        <v>63</v>
      </c>
      <c r="BD417" t="s">
        <v>4498</v>
      </c>
      <c r="BE417">
        <v>0</v>
      </c>
      <c r="BG417" t="s">
        <v>599</v>
      </c>
      <c r="BJ417" t="s">
        <v>600</v>
      </c>
    </row>
    <row r="418" spans="1:62" x14ac:dyDescent="0.35">
      <c r="A418" t="s">
        <v>1288</v>
      </c>
      <c r="B418">
        <v>10000</v>
      </c>
      <c r="C418">
        <v>20000</v>
      </c>
      <c r="D418">
        <v>45755</v>
      </c>
      <c r="E418" t="s">
        <v>59</v>
      </c>
      <c r="F418" t="s">
        <v>1289</v>
      </c>
      <c r="G418" t="s">
        <v>1290</v>
      </c>
      <c r="I418">
        <v>2</v>
      </c>
      <c r="J418" t="s">
        <v>183</v>
      </c>
      <c r="K418">
        <v>77</v>
      </c>
      <c r="L418" t="s">
        <v>6043</v>
      </c>
      <c r="M418" t="s">
        <v>26407</v>
      </c>
      <c r="N418" t="s">
        <v>192</v>
      </c>
      <c r="O418" t="s">
        <v>3848</v>
      </c>
      <c r="P418">
        <v>4000</v>
      </c>
      <c r="Q418">
        <f>(P418/60)+30</f>
        <v>96.666666666666671</v>
      </c>
      <c r="R418" s="34">
        <f>Q418/60</f>
        <v>1.6111111111111112</v>
      </c>
      <c r="S418" s="35">
        <v>45752</v>
      </c>
      <c r="U418">
        <v>6</v>
      </c>
      <c r="V418">
        <v>24000</v>
      </c>
      <c r="W418" t="s">
        <v>65</v>
      </c>
      <c r="X418" t="s">
        <v>1291</v>
      </c>
      <c r="Y418">
        <v>0</v>
      </c>
      <c r="Z418">
        <v>20000</v>
      </c>
      <c r="AA418">
        <v>4000</v>
      </c>
      <c r="AB418">
        <v>0</v>
      </c>
      <c r="AC418">
        <v>0</v>
      </c>
      <c r="AD418">
        <v>0</v>
      </c>
      <c r="AG418">
        <v>0</v>
      </c>
      <c r="AP418" t="s">
        <v>1292</v>
      </c>
      <c r="AQ418" t="s">
        <v>108</v>
      </c>
      <c r="AR418" t="s">
        <v>13404</v>
      </c>
      <c r="AT418">
        <v>0</v>
      </c>
      <c r="AU418">
        <v>0</v>
      </c>
      <c r="AV418">
        <v>0</v>
      </c>
      <c r="AW418">
        <v>0</v>
      </c>
      <c r="AX418">
        <v>0</v>
      </c>
      <c r="AY418">
        <v>0</v>
      </c>
      <c r="BC418" t="s">
        <v>63</v>
      </c>
      <c r="BD418" t="s">
        <v>4592</v>
      </c>
      <c r="BE418">
        <v>0</v>
      </c>
      <c r="BG418" t="s">
        <v>108</v>
      </c>
      <c r="BJ418" t="s">
        <v>1293</v>
      </c>
    </row>
    <row r="419" spans="1:62" x14ac:dyDescent="0.35">
      <c r="A419" t="s">
        <v>4670</v>
      </c>
      <c r="B419">
        <v>10000</v>
      </c>
      <c r="C419">
        <v>10000</v>
      </c>
      <c r="D419">
        <v>45769</v>
      </c>
      <c r="E419" t="s">
        <v>59</v>
      </c>
      <c r="F419">
        <v>0.41869212962962965</v>
      </c>
      <c r="G419" t="s">
        <v>4625</v>
      </c>
      <c r="I419">
        <v>1</v>
      </c>
      <c r="J419" t="s">
        <v>183</v>
      </c>
      <c r="K419">
        <v>79</v>
      </c>
      <c r="L419" t="s">
        <v>6076</v>
      </c>
      <c r="M419" t="s">
        <v>26406</v>
      </c>
      <c r="N419" t="s">
        <v>869</v>
      </c>
      <c r="O419" t="s">
        <v>3829</v>
      </c>
      <c r="P419">
        <v>3594</v>
      </c>
      <c r="Q419">
        <f t="shared" ref="Q419:Q420" si="99">(P419/20)+30</f>
        <v>209.7</v>
      </c>
      <c r="R419" s="34">
        <f t="shared" ref="R419:R420" si="100">Q419/60</f>
        <v>3.4949999999999997</v>
      </c>
      <c r="S419" s="35">
        <v>45752</v>
      </c>
      <c r="U419">
        <v>32</v>
      </c>
      <c r="V419">
        <v>115008</v>
      </c>
      <c r="W419" t="s">
        <v>65</v>
      </c>
      <c r="X419" t="s">
        <v>908</v>
      </c>
      <c r="Y419">
        <v>0</v>
      </c>
      <c r="Z419">
        <v>100000</v>
      </c>
      <c r="AA419">
        <v>15008</v>
      </c>
      <c r="AB419">
        <v>0</v>
      </c>
      <c r="AC419">
        <v>0</v>
      </c>
      <c r="AD419">
        <v>0</v>
      </c>
      <c r="AG419">
        <v>0</v>
      </c>
      <c r="AP419" t="s">
        <v>909</v>
      </c>
      <c r="AQ419" t="s">
        <v>108</v>
      </c>
      <c r="AR419" t="s">
        <v>13404</v>
      </c>
      <c r="AT419">
        <v>0</v>
      </c>
      <c r="AU419">
        <v>0</v>
      </c>
      <c r="AV419">
        <v>0</v>
      </c>
      <c r="AW419">
        <v>0</v>
      </c>
      <c r="AX419">
        <v>0</v>
      </c>
      <c r="AY419">
        <v>0</v>
      </c>
      <c r="BC419" t="s">
        <v>63</v>
      </c>
      <c r="BD419" t="s">
        <v>4671</v>
      </c>
      <c r="BE419">
        <v>0</v>
      </c>
      <c r="BG419" t="s">
        <v>108</v>
      </c>
      <c r="BJ419" t="s">
        <v>4672</v>
      </c>
    </row>
    <row r="420" spans="1:62" x14ac:dyDescent="0.35">
      <c r="A420" t="s">
        <v>1504</v>
      </c>
      <c r="B420">
        <v>10000</v>
      </c>
      <c r="C420">
        <v>10000</v>
      </c>
      <c r="D420">
        <v>45757</v>
      </c>
      <c r="E420" t="s">
        <v>59</v>
      </c>
      <c r="F420" t="s">
        <v>1505</v>
      </c>
      <c r="G420">
        <v>10620258014</v>
      </c>
      <c r="I420">
        <v>1</v>
      </c>
      <c r="J420" t="s">
        <v>183</v>
      </c>
      <c r="K420">
        <v>79</v>
      </c>
      <c r="L420" t="s">
        <v>6076</v>
      </c>
      <c r="M420" t="s">
        <v>26406</v>
      </c>
      <c r="N420" t="s">
        <v>869</v>
      </c>
      <c r="O420" t="s">
        <v>3829</v>
      </c>
      <c r="P420">
        <v>1101</v>
      </c>
      <c r="Q420">
        <f t="shared" si="99"/>
        <v>85.05</v>
      </c>
      <c r="R420" s="34">
        <f t="shared" si="100"/>
        <v>1.4175</v>
      </c>
      <c r="S420" s="35">
        <v>45752</v>
      </c>
      <c r="U420">
        <v>308</v>
      </c>
      <c r="V420">
        <v>339108</v>
      </c>
      <c r="W420" t="s">
        <v>65</v>
      </c>
      <c r="X420" t="s">
        <v>1506</v>
      </c>
      <c r="Y420">
        <v>0</v>
      </c>
      <c r="Z420">
        <v>300000</v>
      </c>
      <c r="AA420">
        <v>39108</v>
      </c>
      <c r="AB420">
        <v>0</v>
      </c>
      <c r="AC420">
        <v>0</v>
      </c>
      <c r="AD420">
        <v>0</v>
      </c>
      <c r="AG420">
        <v>0</v>
      </c>
      <c r="AP420" t="s">
        <v>1507</v>
      </c>
      <c r="AQ420" t="s">
        <v>108</v>
      </c>
      <c r="AR420" t="s">
        <v>13404</v>
      </c>
      <c r="AT420">
        <v>0</v>
      </c>
      <c r="AU420">
        <v>0</v>
      </c>
      <c r="AV420">
        <v>0</v>
      </c>
      <c r="AW420">
        <v>0</v>
      </c>
      <c r="AX420">
        <v>0</v>
      </c>
      <c r="AY420">
        <v>0</v>
      </c>
      <c r="BC420" t="s">
        <v>63</v>
      </c>
      <c r="BD420" t="s">
        <v>4673</v>
      </c>
      <c r="BE420">
        <v>0</v>
      </c>
      <c r="BG420" t="s">
        <v>108</v>
      </c>
      <c r="BJ420" t="s">
        <v>1508</v>
      </c>
    </row>
    <row r="421" spans="1:62" x14ac:dyDescent="0.35">
      <c r="A421" t="s">
        <v>1509</v>
      </c>
      <c r="B421">
        <v>10000</v>
      </c>
      <c r="C421">
        <v>10000</v>
      </c>
      <c r="D421">
        <v>45762</v>
      </c>
      <c r="E421" t="s">
        <v>59</v>
      </c>
      <c r="F421" t="s">
        <v>1510</v>
      </c>
      <c r="G421" t="s">
        <v>1455</v>
      </c>
      <c r="I421">
        <v>1</v>
      </c>
      <c r="J421" t="s">
        <v>183</v>
      </c>
      <c r="K421">
        <v>72</v>
      </c>
      <c r="L421" t="s">
        <v>6056</v>
      </c>
      <c r="M421" t="s">
        <v>26406</v>
      </c>
      <c r="N421" t="s">
        <v>161</v>
      </c>
      <c r="O421" t="s">
        <v>3853</v>
      </c>
      <c r="P421">
        <v>1667</v>
      </c>
      <c r="S421" s="35">
        <v>45752</v>
      </c>
      <c r="U421">
        <v>3</v>
      </c>
      <c r="V421">
        <v>5001</v>
      </c>
      <c r="W421" t="s">
        <v>65</v>
      </c>
      <c r="X421" t="s">
        <v>1511</v>
      </c>
      <c r="Y421">
        <v>0</v>
      </c>
      <c r="Z421">
        <v>3000</v>
      </c>
      <c r="AA421">
        <v>2001</v>
      </c>
      <c r="AB421">
        <v>0</v>
      </c>
      <c r="AC421">
        <v>0</v>
      </c>
      <c r="AD421">
        <v>0</v>
      </c>
      <c r="AG421">
        <v>0</v>
      </c>
      <c r="AP421" t="s">
        <v>1512</v>
      </c>
      <c r="AQ421" t="s">
        <v>400</v>
      </c>
      <c r="AR421" t="s">
        <v>24192</v>
      </c>
      <c r="AT421">
        <v>0</v>
      </c>
      <c r="AU421">
        <v>0</v>
      </c>
      <c r="AV421">
        <v>0</v>
      </c>
      <c r="AW421">
        <v>0</v>
      </c>
      <c r="AX421">
        <v>0</v>
      </c>
      <c r="AY421">
        <v>0</v>
      </c>
      <c r="BC421" t="s">
        <v>63</v>
      </c>
      <c r="BD421" t="s">
        <v>4674</v>
      </c>
      <c r="BE421">
        <v>0</v>
      </c>
      <c r="BG421" t="s">
        <v>400</v>
      </c>
      <c r="BJ421" t="s">
        <v>1513</v>
      </c>
    </row>
    <row r="422" spans="1:62" x14ac:dyDescent="0.35">
      <c r="A422" t="s">
        <v>1514</v>
      </c>
      <c r="B422">
        <v>10000</v>
      </c>
      <c r="C422">
        <v>10000</v>
      </c>
      <c r="D422">
        <v>45754</v>
      </c>
      <c r="E422" t="s">
        <v>116</v>
      </c>
      <c r="F422" t="s">
        <v>1399</v>
      </c>
      <c r="G422" t="s">
        <v>1515</v>
      </c>
      <c r="I422">
        <v>1</v>
      </c>
      <c r="J422" t="s">
        <v>183</v>
      </c>
      <c r="K422">
        <v>12</v>
      </c>
      <c r="L422" t="s">
        <v>6062</v>
      </c>
      <c r="M422" t="s">
        <v>26405</v>
      </c>
      <c r="N422" t="s">
        <v>516</v>
      </c>
      <c r="O422" t="s">
        <v>3833</v>
      </c>
      <c r="P422">
        <v>5000</v>
      </c>
      <c r="Q422">
        <f>(P422/50)+45</f>
        <v>145</v>
      </c>
      <c r="R422" s="34">
        <f>Q422/60</f>
        <v>2.4166666666666665</v>
      </c>
      <c r="S422" s="35">
        <v>45752</v>
      </c>
      <c r="U422">
        <v>1</v>
      </c>
      <c r="V422">
        <v>5000</v>
      </c>
      <c r="W422" t="s">
        <v>65</v>
      </c>
      <c r="X422" t="s">
        <v>1516</v>
      </c>
      <c r="Y422">
        <v>0</v>
      </c>
      <c r="Z422">
        <v>5000</v>
      </c>
      <c r="AA422">
        <v>0</v>
      </c>
      <c r="AB422">
        <v>0</v>
      </c>
      <c r="AC422">
        <v>0</v>
      </c>
      <c r="AD422">
        <v>0</v>
      </c>
      <c r="AG422">
        <v>0</v>
      </c>
      <c r="AP422" t="s">
        <v>1517</v>
      </c>
      <c r="AQ422" t="s">
        <v>622</v>
      </c>
      <c r="AR422" t="s">
        <v>24955</v>
      </c>
      <c r="AT422">
        <v>0</v>
      </c>
      <c r="AU422">
        <v>0</v>
      </c>
      <c r="AV422">
        <v>0</v>
      </c>
      <c r="AW422">
        <v>0</v>
      </c>
      <c r="AX422">
        <v>0</v>
      </c>
      <c r="AY422">
        <v>0</v>
      </c>
      <c r="BC422" t="s">
        <v>63</v>
      </c>
      <c r="BD422" t="s">
        <v>4675</v>
      </c>
      <c r="BE422">
        <v>0</v>
      </c>
      <c r="BG422" t="s">
        <v>622</v>
      </c>
      <c r="BJ422" t="s">
        <v>1518</v>
      </c>
    </row>
    <row r="423" spans="1:62" x14ac:dyDescent="0.35">
      <c r="A423" t="s">
        <v>1519</v>
      </c>
      <c r="B423">
        <v>10000</v>
      </c>
      <c r="C423">
        <v>10000</v>
      </c>
      <c r="D423">
        <v>45754</v>
      </c>
      <c r="E423" t="s">
        <v>59</v>
      </c>
      <c r="F423" t="s">
        <v>1444</v>
      </c>
      <c r="G423" t="s">
        <v>1520</v>
      </c>
      <c r="I423">
        <v>1</v>
      </c>
      <c r="J423" t="s">
        <v>183</v>
      </c>
      <c r="K423">
        <v>75</v>
      </c>
      <c r="L423" t="s">
        <v>6065</v>
      </c>
      <c r="M423" t="s">
        <v>26408</v>
      </c>
      <c r="N423" t="s">
        <v>1377</v>
      </c>
      <c r="O423" t="s">
        <v>3849</v>
      </c>
      <c r="P423">
        <v>16</v>
      </c>
      <c r="Q423">
        <f t="shared" ref="Q423:Q424" si="101">(P423/20)+45</f>
        <v>45.8</v>
      </c>
      <c r="R423" s="34">
        <f t="shared" ref="R423:R424" si="102">Q423/60</f>
        <v>0.76333333333333331</v>
      </c>
      <c r="S423" s="35">
        <v>45752</v>
      </c>
      <c r="U423">
        <v>13</v>
      </c>
      <c r="V423">
        <v>208</v>
      </c>
      <c r="W423" t="s">
        <v>65</v>
      </c>
      <c r="X423" t="s">
        <v>1521</v>
      </c>
      <c r="Y423">
        <v>0</v>
      </c>
      <c r="Z423">
        <v>200</v>
      </c>
      <c r="AA423">
        <v>8</v>
      </c>
      <c r="AB423">
        <v>0</v>
      </c>
      <c r="AC423">
        <v>0</v>
      </c>
      <c r="AD423">
        <v>0</v>
      </c>
      <c r="AG423">
        <v>0</v>
      </c>
      <c r="AP423" t="s">
        <v>1522</v>
      </c>
      <c r="AQ423" t="s">
        <v>178</v>
      </c>
      <c r="AR423" t="s">
        <v>21277</v>
      </c>
      <c r="AT423">
        <v>0</v>
      </c>
      <c r="AU423">
        <v>0</v>
      </c>
      <c r="AV423">
        <v>0</v>
      </c>
      <c r="AW423">
        <v>0</v>
      </c>
      <c r="AX423">
        <v>0</v>
      </c>
      <c r="AY423">
        <v>0</v>
      </c>
      <c r="BC423" t="s">
        <v>63</v>
      </c>
      <c r="BD423" t="s">
        <v>4676</v>
      </c>
      <c r="BE423">
        <v>0</v>
      </c>
      <c r="BG423" t="s">
        <v>178</v>
      </c>
      <c r="BJ423" t="s">
        <v>1523</v>
      </c>
    </row>
    <row r="424" spans="1:62" x14ac:dyDescent="0.35">
      <c r="A424" t="s">
        <v>1524</v>
      </c>
      <c r="B424">
        <v>10000</v>
      </c>
      <c r="C424">
        <v>10000</v>
      </c>
      <c r="D424">
        <v>45754</v>
      </c>
      <c r="E424" t="s">
        <v>59</v>
      </c>
      <c r="F424" t="s">
        <v>1444</v>
      </c>
      <c r="G424" t="s">
        <v>1520</v>
      </c>
      <c r="I424">
        <v>1</v>
      </c>
      <c r="J424" t="s">
        <v>183</v>
      </c>
      <c r="K424">
        <v>75</v>
      </c>
      <c r="L424" t="s">
        <v>6065</v>
      </c>
      <c r="M424" t="s">
        <v>26408</v>
      </c>
      <c r="N424" t="s">
        <v>1377</v>
      </c>
      <c r="O424" t="s">
        <v>3849</v>
      </c>
      <c r="P424">
        <v>2</v>
      </c>
      <c r="Q424">
        <f t="shared" si="101"/>
        <v>45.1</v>
      </c>
      <c r="R424" s="34">
        <f t="shared" si="102"/>
        <v>0.75166666666666671</v>
      </c>
      <c r="S424" s="35">
        <v>45752</v>
      </c>
      <c r="U424">
        <v>13</v>
      </c>
      <c r="V424">
        <v>26</v>
      </c>
      <c r="W424" t="s">
        <v>65</v>
      </c>
      <c r="X424" t="s">
        <v>1521</v>
      </c>
      <c r="Y424">
        <v>0</v>
      </c>
      <c r="Z424">
        <v>20</v>
      </c>
      <c r="AA424">
        <v>6</v>
      </c>
      <c r="AB424">
        <v>0</v>
      </c>
      <c r="AC424">
        <v>0</v>
      </c>
      <c r="AD424">
        <v>0</v>
      </c>
      <c r="AG424">
        <v>0</v>
      </c>
      <c r="AP424" t="s">
        <v>1522</v>
      </c>
      <c r="AQ424" t="s">
        <v>178</v>
      </c>
      <c r="AR424" t="s">
        <v>21277</v>
      </c>
      <c r="AT424">
        <v>0</v>
      </c>
      <c r="AU424">
        <v>0</v>
      </c>
      <c r="AV424">
        <v>0</v>
      </c>
      <c r="AW424">
        <v>0</v>
      </c>
      <c r="AX424">
        <v>0</v>
      </c>
      <c r="AY424">
        <v>0</v>
      </c>
      <c r="BC424" t="s">
        <v>63</v>
      </c>
      <c r="BD424" t="s">
        <v>4677</v>
      </c>
      <c r="BE424">
        <v>0</v>
      </c>
      <c r="BG424" t="s">
        <v>178</v>
      </c>
      <c r="BJ424" t="s">
        <v>1525</v>
      </c>
    </row>
    <row r="425" spans="1:62" x14ac:dyDescent="0.35">
      <c r="A425" t="s">
        <v>1526</v>
      </c>
      <c r="B425">
        <v>10000</v>
      </c>
      <c r="C425">
        <v>10000</v>
      </c>
      <c r="D425">
        <v>45762</v>
      </c>
      <c r="E425" t="s">
        <v>59</v>
      </c>
      <c r="F425" t="s">
        <v>1527</v>
      </c>
      <c r="G425" t="s">
        <v>1528</v>
      </c>
      <c r="I425">
        <v>1</v>
      </c>
      <c r="J425" t="s">
        <v>183</v>
      </c>
      <c r="K425">
        <v>61</v>
      </c>
      <c r="L425" t="s">
        <v>6046</v>
      </c>
      <c r="M425" t="s">
        <v>26405</v>
      </c>
      <c r="N425" t="s">
        <v>209</v>
      </c>
      <c r="O425" t="s">
        <v>3802</v>
      </c>
      <c r="P425">
        <v>500</v>
      </c>
      <c r="Q425">
        <f t="shared" ref="Q425:Q426" si="103">(P425/50)+45</f>
        <v>55</v>
      </c>
      <c r="R425" s="34">
        <f t="shared" ref="R425:R426" si="104">Q425/60</f>
        <v>0.91666666666666663</v>
      </c>
      <c r="S425" s="35">
        <v>45752</v>
      </c>
      <c r="U425">
        <v>2</v>
      </c>
      <c r="V425">
        <v>1000</v>
      </c>
      <c r="W425" t="s">
        <v>65</v>
      </c>
      <c r="X425" t="s">
        <v>1529</v>
      </c>
      <c r="Y425">
        <v>0</v>
      </c>
      <c r="Z425">
        <v>1000</v>
      </c>
      <c r="AA425">
        <v>0</v>
      </c>
      <c r="AB425">
        <v>0</v>
      </c>
      <c r="AC425">
        <v>0</v>
      </c>
      <c r="AD425">
        <v>0</v>
      </c>
      <c r="AG425">
        <v>0</v>
      </c>
      <c r="AP425" t="s">
        <v>1530</v>
      </c>
      <c r="AQ425" t="s">
        <v>225</v>
      </c>
      <c r="AR425" t="s">
        <v>23604</v>
      </c>
      <c r="AT425">
        <v>0</v>
      </c>
      <c r="AU425">
        <v>0</v>
      </c>
      <c r="AV425">
        <v>0</v>
      </c>
      <c r="AW425">
        <v>0</v>
      </c>
      <c r="AX425">
        <v>0</v>
      </c>
      <c r="AY425">
        <v>0</v>
      </c>
      <c r="BC425" t="s">
        <v>63</v>
      </c>
      <c r="BD425" t="s">
        <v>4678</v>
      </c>
      <c r="BE425">
        <v>0</v>
      </c>
      <c r="BG425" t="s">
        <v>225</v>
      </c>
      <c r="BJ425" t="s">
        <v>1531</v>
      </c>
    </row>
    <row r="426" spans="1:62" x14ac:dyDescent="0.35">
      <c r="A426" t="s">
        <v>1541</v>
      </c>
      <c r="B426">
        <v>10000</v>
      </c>
      <c r="C426">
        <v>10000</v>
      </c>
      <c r="D426">
        <v>45762</v>
      </c>
      <c r="E426" t="s">
        <v>59</v>
      </c>
      <c r="F426" t="s">
        <v>1527</v>
      </c>
      <c r="G426" t="s">
        <v>1528</v>
      </c>
      <c r="I426">
        <v>1</v>
      </c>
      <c r="J426" t="s">
        <v>183</v>
      </c>
      <c r="K426">
        <v>61</v>
      </c>
      <c r="L426" t="s">
        <v>6046</v>
      </c>
      <c r="M426" t="s">
        <v>26405</v>
      </c>
      <c r="N426" t="s">
        <v>209</v>
      </c>
      <c r="O426" t="s">
        <v>3802</v>
      </c>
      <c r="P426">
        <v>2000</v>
      </c>
      <c r="Q426">
        <f t="shared" si="103"/>
        <v>85</v>
      </c>
      <c r="R426" s="34">
        <f t="shared" si="104"/>
        <v>1.4166666666666667</v>
      </c>
      <c r="S426" s="35">
        <v>45752</v>
      </c>
      <c r="U426">
        <v>2</v>
      </c>
      <c r="V426">
        <v>4000</v>
      </c>
      <c r="W426" t="s">
        <v>65</v>
      </c>
      <c r="X426" t="s">
        <v>1529</v>
      </c>
      <c r="Y426">
        <v>0</v>
      </c>
      <c r="Z426">
        <v>4000</v>
      </c>
      <c r="AA426">
        <v>0</v>
      </c>
      <c r="AB426">
        <v>0</v>
      </c>
      <c r="AC426">
        <v>0</v>
      </c>
      <c r="AD426">
        <v>0</v>
      </c>
      <c r="AG426">
        <v>0</v>
      </c>
      <c r="AP426" t="s">
        <v>1530</v>
      </c>
      <c r="AQ426" t="s">
        <v>225</v>
      </c>
      <c r="AR426" t="s">
        <v>23604</v>
      </c>
      <c r="AT426">
        <v>0</v>
      </c>
      <c r="AU426">
        <v>0</v>
      </c>
      <c r="AV426">
        <v>0</v>
      </c>
      <c r="AW426">
        <v>0</v>
      </c>
      <c r="AX426">
        <v>0</v>
      </c>
      <c r="AY426">
        <v>0</v>
      </c>
      <c r="BC426" t="s">
        <v>63</v>
      </c>
      <c r="BD426" t="s">
        <v>1542</v>
      </c>
      <c r="BE426">
        <v>0</v>
      </c>
      <c r="BG426" t="s">
        <v>225</v>
      </c>
      <c r="BJ426" t="s">
        <v>1543</v>
      </c>
    </row>
    <row r="427" spans="1:62" x14ac:dyDescent="0.35">
      <c r="A427" t="s">
        <v>1544</v>
      </c>
      <c r="B427">
        <v>10000</v>
      </c>
      <c r="C427">
        <v>10000</v>
      </c>
      <c r="D427">
        <v>45755</v>
      </c>
      <c r="E427" t="s">
        <v>59</v>
      </c>
      <c r="F427" t="s">
        <v>1545</v>
      </c>
      <c r="G427" t="s">
        <v>1546</v>
      </c>
      <c r="I427">
        <v>1</v>
      </c>
      <c r="J427" t="s">
        <v>183</v>
      </c>
      <c r="K427">
        <v>79</v>
      </c>
      <c r="L427" t="s">
        <v>6076</v>
      </c>
      <c r="M427" t="s">
        <v>26406</v>
      </c>
      <c r="N427" t="s">
        <v>813</v>
      </c>
      <c r="O427" t="s">
        <v>3824</v>
      </c>
      <c r="P427">
        <v>400</v>
      </c>
      <c r="Q427">
        <f t="shared" ref="Q427:Q438" si="105">(P427/20)+30</f>
        <v>50</v>
      </c>
      <c r="R427" s="34">
        <f t="shared" ref="R427:R438" si="106">Q427/60</f>
        <v>0.83333333333333337</v>
      </c>
      <c r="S427" s="35">
        <v>45753</v>
      </c>
      <c r="U427">
        <v>297</v>
      </c>
      <c r="V427">
        <v>118800</v>
      </c>
      <c r="W427" t="s">
        <v>65</v>
      </c>
      <c r="X427" t="s">
        <v>1547</v>
      </c>
      <c r="Y427">
        <v>0</v>
      </c>
      <c r="Z427">
        <v>100000</v>
      </c>
      <c r="AA427">
        <v>18800</v>
      </c>
      <c r="AB427">
        <v>0</v>
      </c>
      <c r="AC427">
        <v>0</v>
      </c>
      <c r="AD427">
        <v>0</v>
      </c>
      <c r="AG427">
        <v>0</v>
      </c>
      <c r="AP427" t="s">
        <v>1548</v>
      </c>
      <c r="AQ427" t="s">
        <v>108</v>
      </c>
      <c r="AR427" t="s">
        <v>13404</v>
      </c>
      <c r="AT427">
        <v>0</v>
      </c>
      <c r="AU427">
        <v>0</v>
      </c>
      <c r="AV427">
        <v>0</v>
      </c>
      <c r="AW427">
        <v>0</v>
      </c>
      <c r="AX427">
        <v>0</v>
      </c>
      <c r="AY427">
        <v>0</v>
      </c>
      <c r="BC427" t="s">
        <v>63</v>
      </c>
      <c r="BD427" t="s">
        <v>4683</v>
      </c>
      <c r="BE427">
        <v>0</v>
      </c>
      <c r="BG427" t="s">
        <v>108</v>
      </c>
      <c r="BJ427" t="s">
        <v>1549</v>
      </c>
    </row>
    <row r="428" spans="1:62" x14ac:dyDescent="0.35">
      <c r="A428" t="s">
        <v>1550</v>
      </c>
      <c r="B428">
        <v>10000</v>
      </c>
      <c r="C428">
        <v>10000</v>
      </c>
      <c r="D428">
        <v>45755</v>
      </c>
      <c r="E428" t="s">
        <v>59</v>
      </c>
      <c r="F428" t="s">
        <v>1551</v>
      </c>
      <c r="G428">
        <v>10620258108</v>
      </c>
      <c r="I428">
        <v>1</v>
      </c>
      <c r="J428" t="s">
        <v>183</v>
      </c>
      <c r="K428">
        <v>79</v>
      </c>
      <c r="L428" t="s">
        <v>6076</v>
      </c>
      <c r="M428" t="s">
        <v>26406</v>
      </c>
      <c r="N428" t="s">
        <v>813</v>
      </c>
      <c r="O428" t="s">
        <v>3824</v>
      </c>
      <c r="P428">
        <v>540</v>
      </c>
      <c r="Q428">
        <f t="shared" si="105"/>
        <v>57</v>
      </c>
      <c r="R428" s="34">
        <f t="shared" si="106"/>
        <v>0.95</v>
      </c>
      <c r="S428" s="35">
        <v>45753</v>
      </c>
      <c r="U428">
        <v>176</v>
      </c>
      <c r="V428">
        <v>95040</v>
      </c>
      <c r="W428" t="s">
        <v>65</v>
      </c>
      <c r="X428" t="s">
        <v>1552</v>
      </c>
      <c r="Y428">
        <v>0</v>
      </c>
      <c r="Z428">
        <v>80000</v>
      </c>
      <c r="AA428">
        <v>15040</v>
      </c>
      <c r="AB428">
        <v>0</v>
      </c>
      <c r="AC428">
        <v>0</v>
      </c>
      <c r="AD428">
        <v>0</v>
      </c>
      <c r="AG428">
        <v>0</v>
      </c>
      <c r="AP428" t="s">
        <v>1553</v>
      </c>
      <c r="AQ428" t="s">
        <v>108</v>
      </c>
      <c r="AR428" t="s">
        <v>13404</v>
      </c>
      <c r="AT428">
        <v>0</v>
      </c>
      <c r="AU428">
        <v>0</v>
      </c>
      <c r="AV428">
        <v>0</v>
      </c>
      <c r="AW428">
        <v>0</v>
      </c>
      <c r="AX428">
        <v>0</v>
      </c>
      <c r="AY428">
        <v>0</v>
      </c>
      <c r="BC428" t="s">
        <v>63</v>
      </c>
      <c r="BD428" t="s">
        <v>4684</v>
      </c>
      <c r="BE428">
        <v>0</v>
      </c>
      <c r="BG428" t="s">
        <v>108</v>
      </c>
      <c r="BJ428" t="s">
        <v>1554</v>
      </c>
    </row>
    <row r="429" spans="1:62" x14ac:dyDescent="0.35">
      <c r="A429" t="s">
        <v>2926</v>
      </c>
      <c r="B429">
        <v>10000</v>
      </c>
      <c r="C429">
        <v>10000</v>
      </c>
      <c r="D429">
        <v>45763</v>
      </c>
      <c r="E429" t="s">
        <v>59</v>
      </c>
      <c r="F429" t="s">
        <v>2927</v>
      </c>
      <c r="G429">
        <v>10620258106</v>
      </c>
      <c r="I429">
        <v>1</v>
      </c>
      <c r="J429" t="s">
        <v>183</v>
      </c>
      <c r="K429">
        <v>79</v>
      </c>
      <c r="L429" t="s">
        <v>6076</v>
      </c>
      <c r="M429" t="s">
        <v>26406</v>
      </c>
      <c r="N429" t="s">
        <v>813</v>
      </c>
      <c r="O429" t="s">
        <v>3824</v>
      </c>
      <c r="P429">
        <v>546</v>
      </c>
      <c r="Q429">
        <f t="shared" si="105"/>
        <v>57.3</v>
      </c>
      <c r="R429" s="34">
        <f t="shared" si="106"/>
        <v>0.95499999999999996</v>
      </c>
      <c r="S429" s="35">
        <v>45753</v>
      </c>
      <c r="U429">
        <v>297</v>
      </c>
      <c r="V429">
        <v>162162</v>
      </c>
      <c r="W429" t="s">
        <v>65</v>
      </c>
      <c r="X429" t="s">
        <v>120</v>
      </c>
      <c r="Y429">
        <v>0</v>
      </c>
      <c r="Z429">
        <v>140000</v>
      </c>
      <c r="AA429">
        <v>22162</v>
      </c>
      <c r="AB429">
        <v>0</v>
      </c>
      <c r="AC429">
        <v>0</v>
      </c>
      <c r="AD429">
        <v>0</v>
      </c>
      <c r="AG429">
        <v>0</v>
      </c>
      <c r="AP429" t="s">
        <v>121</v>
      </c>
      <c r="AQ429" t="s">
        <v>108</v>
      </c>
      <c r="AR429" t="s">
        <v>13404</v>
      </c>
      <c r="AT429">
        <v>0</v>
      </c>
      <c r="AU429">
        <v>0</v>
      </c>
      <c r="AV429">
        <v>0</v>
      </c>
      <c r="AW429">
        <v>0</v>
      </c>
      <c r="AX429">
        <v>0</v>
      </c>
      <c r="AY429">
        <v>0</v>
      </c>
      <c r="BC429" t="s">
        <v>63</v>
      </c>
      <c r="BD429" t="s">
        <v>4685</v>
      </c>
      <c r="BE429">
        <v>0</v>
      </c>
      <c r="BG429" t="s">
        <v>108</v>
      </c>
      <c r="BJ429" t="s">
        <v>2928</v>
      </c>
    </row>
    <row r="430" spans="1:62" x14ac:dyDescent="0.35">
      <c r="A430" t="s">
        <v>1555</v>
      </c>
      <c r="B430">
        <v>10000</v>
      </c>
      <c r="C430">
        <v>10000</v>
      </c>
      <c r="D430">
        <v>45761</v>
      </c>
      <c r="E430" t="s">
        <v>59</v>
      </c>
      <c r="F430" t="s">
        <v>1556</v>
      </c>
      <c r="G430">
        <v>10620258106</v>
      </c>
      <c r="I430">
        <v>1</v>
      </c>
      <c r="J430" t="s">
        <v>183</v>
      </c>
      <c r="K430">
        <v>79</v>
      </c>
      <c r="L430" t="s">
        <v>6076</v>
      </c>
      <c r="M430" t="s">
        <v>26406</v>
      </c>
      <c r="N430" t="s">
        <v>813</v>
      </c>
      <c r="O430" t="s">
        <v>3824</v>
      </c>
      <c r="P430">
        <v>280</v>
      </c>
      <c r="Q430">
        <f t="shared" si="105"/>
        <v>44</v>
      </c>
      <c r="R430" s="34">
        <f t="shared" si="106"/>
        <v>0.73333333333333328</v>
      </c>
      <c r="S430" s="35">
        <v>45753</v>
      </c>
      <c r="U430">
        <v>297</v>
      </c>
      <c r="V430">
        <v>83160</v>
      </c>
      <c r="W430" t="s">
        <v>65</v>
      </c>
      <c r="X430" t="s">
        <v>1557</v>
      </c>
      <c r="Y430">
        <v>0</v>
      </c>
      <c r="Z430">
        <v>70000</v>
      </c>
      <c r="AA430">
        <v>13160</v>
      </c>
      <c r="AB430">
        <v>0</v>
      </c>
      <c r="AC430">
        <v>0</v>
      </c>
      <c r="AD430">
        <v>0</v>
      </c>
      <c r="AG430">
        <v>0</v>
      </c>
      <c r="AP430" t="s">
        <v>1558</v>
      </c>
      <c r="AQ430" t="s">
        <v>108</v>
      </c>
      <c r="AR430" t="s">
        <v>13404</v>
      </c>
      <c r="AT430">
        <v>0</v>
      </c>
      <c r="AU430">
        <v>0</v>
      </c>
      <c r="AV430">
        <v>0</v>
      </c>
      <c r="AW430">
        <v>0</v>
      </c>
      <c r="AX430">
        <v>0</v>
      </c>
      <c r="AY430">
        <v>0</v>
      </c>
      <c r="BC430" t="s">
        <v>63</v>
      </c>
      <c r="BD430" t="s">
        <v>4686</v>
      </c>
      <c r="BE430">
        <v>0</v>
      </c>
      <c r="BG430" t="s">
        <v>108</v>
      </c>
      <c r="BJ430" t="s">
        <v>1559</v>
      </c>
    </row>
    <row r="431" spans="1:62" x14ac:dyDescent="0.35">
      <c r="A431" t="s">
        <v>4679</v>
      </c>
      <c r="B431">
        <v>10000</v>
      </c>
      <c r="C431">
        <v>10000</v>
      </c>
      <c r="D431">
        <v>45782</v>
      </c>
      <c r="E431" t="s">
        <v>59</v>
      </c>
      <c r="F431" t="s">
        <v>4680</v>
      </c>
      <c r="G431" t="s">
        <v>4681</v>
      </c>
      <c r="I431">
        <v>1</v>
      </c>
      <c r="J431" t="s">
        <v>183</v>
      </c>
      <c r="K431">
        <v>79</v>
      </c>
      <c r="L431" t="s">
        <v>6076</v>
      </c>
      <c r="M431" t="s">
        <v>26406</v>
      </c>
      <c r="N431" t="s">
        <v>813</v>
      </c>
      <c r="O431" t="s">
        <v>3824</v>
      </c>
      <c r="P431">
        <v>880</v>
      </c>
      <c r="Q431">
        <f t="shared" si="105"/>
        <v>74</v>
      </c>
      <c r="R431" s="34">
        <f t="shared" si="106"/>
        <v>1.2333333333333334</v>
      </c>
      <c r="S431" s="35">
        <v>45753</v>
      </c>
      <c r="U431">
        <v>264</v>
      </c>
      <c r="V431">
        <v>232320</v>
      </c>
      <c r="W431" t="s">
        <v>65</v>
      </c>
      <c r="X431" t="s">
        <v>3390</v>
      </c>
      <c r="Y431">
        <v>0</v>
      </c>
      <c r="Z431">
        <v>200000</v>
      </c>
      <c r="AA431">
        <v>32320</v>
      </c>
      <c r="AB431">
        <v>0</v>
      </c>
      <c r="AC431">
        <v>0</v>
      </c>
      <c r="AD431">
        <v>0</v>
      </c>
      <c r="AG431">
        <v>0</v>
      </c>
      <c r="AP431" t="s">
        <v>3391</v>
      </c>
      <c r="AQ431" t="s">
        <v>108</v>
      </c>
      <c r="AR431" t="s">
        <v>13404</v>
      </c>
      <c r="AT431">
        <v>0</v>
      </c>
      <c r="AU431">
        <v>0</v>
      </c>
      <c r="AV431">
        <v>0</v>
      </c>
      <c r="AW431">
        <v>0</v>
      </c>
      <c r="AX431">
        <v>0</v>
      </c>
      <c r="AY431">
        <v>0</v>
      </c>
      <c r="BC431" t="s">
        <v>63</v>
      </c>
      <c r="BD431" t="s">
        <v>6608</v>
      </c>
      <c r="BE431">
        <v>0</v>
      </c>
      <c r="BG431" t="s">
        <v>108</v>
      </c>
      <c r="BJ431" t="s">
        <v>4682</v>
      </c>
    </row>
    <row r="432" spans="1:62" x14ac:dyDescent="0.35">
      <c r="A432" t="s">
        <v>1560</v>
      </c>
      <c r="B432">
        <v>10000</v>
      </c>
      <c r="C432">
        <v>10000</v>
      </c>
      <c r="D432">
        <v>45762</v>
      </c>
      <c r="E432" t="s">
        <v>59</v>
      </c>
      <c r="F432" t="s">
        <v>1561</v>
      </c>
      <c r="G432" t="s">
        <v>1562</v>
      </c>
      <c r="I432">
        <v>1</v>
      </c>
      <c r="J432" t="s">
        <v>183</v>
      </c>
      <c r="K432">
        <v>79</v>
      </c>
      <c r="L432" t="s">
        <v>6076</v>
      </c>
      <c r="M432" t="s">
        <v>26406</v>
      </c>
      <c r="N432" t="s">
        <v>813</v>
      </c>
      <c r="O432" t="s">
        <v>3824</v>
      </c>
      <c r="P432">
        <v>4110</v>
      </c>
      <c r="Q432">
        <f t="shared" si="105"/>
        <v>235.5</v>
      </c>
      <c r="R432" s="34">
        <f t="shared" si="106"/>
        <v>3.9249999999999998</v>
      </c>
      <c r="S432" s="35">
        <v>45753</v>
      </c>
      <c r="U432">
        <v>28</v>
      </c>
      <c r="V432">
        <v>115080</v>
      </c>
      <c r="W432" t="s">
        <v>65</v>
      </c>
      <c r="X432" t="s">
        <v>1563</v>
      </c>
      <c r="Y432">
        <v>0</v>
      </c>
      <c r="Z432">
        <v>100000</v>
      </c>
      <c r="AA432">
        <v>15080</v>
      </c>
      <c r="AB432">
        <v>0</v>
      </c>
      <c r="AC432">
        <v>0</v>
      </c>
      <c r="AD432">
        <v>0</v>
      </c>
      <c r="AG432">
        <v>0</v>
      </c>
      <c r="AP432" t="s">
        <v>1564</v>
      </c>
      <c r="AQ432" t="s">
        <v>108</v>
      </c>
      <c r="AR432" t="s">
        <v>13404</v>
      </c>
      <c r="AT432">
        <v>0</v>
      </c>
      <c r="AU432">
        <v>0</v>
      </c>
      <c r="AV432">
        <v>0</v>
      </c>
      <c r="AW432">
        <v>0</v>
      </c>
      <c r="AX432">
        <v>0</v>
      </c>
      <c r="AY432">
        <v>0</v>
      </c>
      <c r="BC432" t="s">
        <v>63</v>
      </c>
      <c r="BD432" t="s">
        <v>4687</v>
      </c>
      <c r="BE432">
        <v>0</v>
      </c>
      <c r="BG432" t="s">
        <v>108</v>
      </c>
      <c r="BJ432" t="s">
        <v>1565</v>
      </c>
    </row>
    <row r="433" spans="1:62" x14ac:dyDescent="0.35">
      <c r="A433" t="s">
        <v>1566</v>
      </c>
      <c r="B433">
        <v>10000</v>
      </c>
      <c r="C433">
        <v>10000</v>
      </c>
      <c r="D433">
        <v>45762</v>
      </c>
      <c r="E433" t="s">
        <v>59</v>
      </c>
      <c r="F433" t="s">
        <v>1561</v>
      </c>
      <c r="G433" t="s">
        <v>1562</v>
      </c>
      <c r="I433">
        <v>1</v>
      </c>
      <c r="J433" t="s">
        <v>183</v>
      </c>
      <c r="K433">
        <v>79</v>
      </c>
      <c r="L433" t="s">
        <v>6076</v>
      </c>
      <c r="M433" t="s">
        <v>26406</v>
      </c>
      <c r="N433" t="s">
        <v>813</v>
      </c>
      <c r="O433" t="s">
        <v>3824</v>
      </c>
      <c r="P433">
        <v>4110</v>
      </c>
      <c r="Q433">
        <f t="shared" si="105"/>
        <v>235.5</v>
      </c>
      <c r="R433" s="34">
        <f t="shared" si="106"/>
        <v>3.9249999999999998</v>
      </c>
      <c r="S433" s="35">
        <v>45753</v>
      </c>
      <c r="U433">
        <v>56</v>
      </c>
      <c r="V433">
        <v>230160</v>
      </c>
      <c r="W433" t="s">
        <v>65</v>
      </c>
      <c r="X433" t="s">
        <v>1567</v>
      </c>
      <c r="Y433">
        <v>0</v>
      </c>
      <c r="Z433">
        <v>200000</v>
      </c>
      <c r="AA433">
        <v>30160</v>
      </c>
      <c r="AB433">
        <v>0</v>
      </c>
      <c r="AC433">
        <v>0</v>
      </c>
      <c r="AD433">
        <v>0</v>
      </c>
      <c r="AG433">
        <v>0</v>
      </c>
      <c r="AP433" t="s">
        <v>1568</v>
      </c>
      <c r="AQ433" t="s">
        <v>108</v>
      </c>
      <c r="AR433" t="s">
        <v>13404</v>
      </c>
      <c r="AT433">
        <v>0</v>
      </c>
      <c r="AU433">
        <v>0</v>
      </c>
      <c r="AV433">
        <v>0</v>
      </c>
      <c r="AW433">
        <v>0</v>
      </c>
      <c r="AX433">
        <v>0</v>
      </c>
      <c r="AY433">
        <v>0</v>
      </c>
      <c r="BC433" t="s">
        <v>63</v>
      </c>
      <c r="BD433" t="s">
        <v>4688</v>
      </c>
      <c r="BE433">
        <v>0</v>
      </c>
      <c r="BG433" t="s">
        <v>108</v>
      </c>
      <c r="BJ433" t="s">
        <v>1569</v>
      </c>
    </row>
    <row r="434" spans="1:62" x14ac:dyDescent="0.35">
      <c r="A434" t="s">
        <v>1570</v>
      </c>
      <c r="B434">
        <v>10000</v>
      </c>
      <c r="C434">
        <v>10000</v>
      </c>
      <c r="D434">
        <v>45762</v>
      </c>
      <c r="E434" t="s">
        <v>59</v>
      </c>
      <c r="F434" t="s">
        <v>1571</v>
      </c>
      <c r="G434" t="s">
        <v>1562</v>
      </c>
      <c r="I434">
        <v>1</v>
      </c>
      <c r="J434" t="s">
        <v>183</v>
      </c>
      <c r="K434">
        <v>79</v>
      </c>
      <c r="L434" t="s">
        <v>6076</v>
      </c>
      <c r="M434" t="s">
        <v>26406</v>
      </c>
      <c r="N434" t="s">
        <v>813</v>
      </c>
      <c r="O434" t="s">
        <v>3824</v>
      </c>
      <c r="P434">
        <v>4110</v>
      </c>
      <c r="Q434">
        <f t="shared" si="105"/>
        <v>235.5</v>
      </c>
      <c r="R434" s="34">
        <f t="shared" si="106"/>
        <v>3.9249999999999998</v>
      </c>
      <c r="S434" s="35">
        <v>45753</v>
      </c>
      <c r="U434">
        <v>56</v>
      </c>
      <c r="V434">
        <v>230160</v>
      </c>
      <c r="W434" t="s">
        <v>65</v>
      </c>
      <c r="X434" t="s">
        <v>1572</v>
      </c>
      <c r="Y434">
        <v>0</v>
      </c>
      <c r="Z434">
        <v>200000</v>
      </c>
      <c r="AA434">
        <v>30160</v>
      </c>
      <c r="AB434">
        <v>0</v>
      </c>
      <c r="AC434">
        <v>0</v>
      </c>
      <c r="AD434">
        <v>0</v>
      </c>
      <c r="AG434">
        <v>0</v>
      </c>
      <c r="AP434" t="s">
        <v>1573</v>
      </c>
      <c r="AQ434" t="s">
        <v>108</v>
      </c>
      <c r="AR434" t="s">
        <v>13404</v>
      </c>
      <c r="AT434">
        <v>0</v>
      </c>
      <c r="AU434">
        <v>0</v>
      </c>
      <c r="AV434">
        <v>0</v>
      </c>
      <c r="AW434">
        <v>0</v>
      </c>
      <c r="AX434">
        <v>0</v>
      </c>
      <c r="AY434">
        <v>0</v>
      </c>
      <c r="BC434" t="s">
        <v>63</v>
      </c>
      <c r="BD434" t="s">
        <v>4689</v>
      </c>
      <c r="BE434">
        <v>0</v>
      </c>
      <c r="BG434" t="s">
        <v>108</v>
      </c>
      <c r="BJ434" t="s">
        <v>1574</v>
      </c>
    </row>
    <row r="435" spans="1:62" x14ac:dyDescent="0.35">
      <c r="A435" t="s">
        <v>1575</v>
      </c>
      <c r="B435">
        <v>10000</v>
      </c>
      <c r="C435">
        <v>10000</v>
      </c>
      <c r="D435">
        <v>45762</v>
      </c>
      <c r="E435" t="s">
        <v>59</v>
      </c>
      <c r="F435" t="s">
        <v>1571</v>
      </c>
      <c r="G435" t="s">
        <v>1562</v>
      </c>
      <c r="I435">
        <v>1</v>
      </c>
      <c r="J435" t="s">
        <v>183</v>
      </c>
      <c r="K435">
        <v>79</v>
      </c>
      <c r="L435" t="s">
        <v>6076</v>
      </c>
      <c r="M435" t="s">
        <v>26406</v>
      </c>
      <c r="N435" t="s">
        <v>813</v>
      </c>
      <c r="O435" t="s">
        <v>3824</v>
      </c>
      <c r="P435">
        <v>4110</v>
      </c>
      <c r="Q435">
        <f t="shared" si="105"/>
        <v>235.5</v>
      </c>
      <c r="R435" s="34">
        <f t="shared" si="106"/>
        <v>3.9249999999999998</v>
      </c>
      <c r="S435" s="35">
        <v>45753</v>
      </c>
      <c r="U435">
        <v>56</v>
      </c>
      <c r="V435">
        <v>230160</v>
      </c>
      <c r="W435" t="s">
        <v>65</v>
      </c>
      <c r="X435" t="s">
        <v>1576</v>
      </c>
      <c r="Y435">
        <v>0</v>
      </c>
      <c r="Z435">
        <v>200000</v>
      </c>
      <c r="AA435">
        <v>30160</v>
      </c>
      <c r="AB435">
        <v>0</v>
      </c>
      <c r="AC435">
        <v>0</v>
      </c>
      <c r="AD435">
        <v>0</v>
      </c>
      <c r="AG435">
        <v>0</v>
      </c>
      <c r="AP435" t="s">
        <v>1577</v>
      </c>
      <c r="AQ435" t="s">
        <v>108</v>
      </c>
      <c r="AR435" t="s">
        <v>13404</v>
      </c>
      <c r="AT435">
        <v>0</v>
      </c>
      <c r="AU435">
        <v>0</v>
      </c>
      <c r="AV435">
        <v>0</v>
      </c>
      <c r="AW435">
        <v>0</v>
      </c>
      <c r="AX435">
        <v>0</v>
      </c>
      <c r="AY435">
        <v>0</v>
      </c>
      <c r="BC435" t="s">
        <v>63</v>
      </c>
      <c r="BD435" t="s">
        <v>4690</v>
      </c>
      <c r="BE435">
        <v>0</v>
      </c>
      <c r="BG435" t="s">
        <v>108</v>
      </c>
      <c r="BJ435" t="s">
        <v>1578</v>
      </c>
    </row>
    <row r="436" spans="1:62" x14ac:dyDescent="0.35">
      <c r="A436" t="s">
        <v>1579</v>
      </c>
      <c r="B436">
        <v>10000</v>
      </c>
      <c r="C436">
        <v>10000</v>
      </c>
      <c r="D436">
        <v>45762</v>
      </c>
      <c r="E436" t="s">
        <v>59</v>
      </c>
      <c r="F436" t="s">
        <v>1561</v>
      </c>
      <c r="G436" t="s">
        <v>1562</v>
      </c>
      <c r="I436">
        <v>1</v>
      </c>
      <c r="J436" t="s">
        <v>183</v>
      </c>
      <c r="K436">
        <v>79</v>
      </c>
      <c r="L436" t="s">
        <v>6076</v>
      </c>
      <c r="M436" t="s">
        <v>26406</v>
      </c>
      <c r="N436" t="s">
        <v>813</v>
      </c>
      <c r="O436" t="s">
        <v>3824</v>
      </c>
      <c r="P436">
        <v>4110</v>
      </c>
      <c r="Q436">
        <f t="shared" si="105"/>
        <v>235.5</v>
      </c>
      <c r="R436" s="34">
        <f t="shared" si="106"/>
        <v>3.9249999999999998</v>
      </c>
      <c r="S436" s="35">
        <v>45753</v>
      </c>
      <c r="U436">
        <v>28</v>
      </c>
      <c r="V436">
        <v>115080</v>
      </c>
      <c r="W436" t="s">
        <v>65</v>
      </c>
      <c r="X436" t="s">
        <v>1580</v>
      </c>
      <c r="Y436">
        <v>0</v>
      </c>
      <c r="Z436">
        <v>100000</v>
      </c>
      <c r="AA436">
        <v>15080</v>
      </c>
      <c r="AB436">
        <v>0</v>
      </c>
      <c r="AC436">
        <v>0</v>
      </c>
      <c r="AD436">
        <v>0</v>
      </c>
      <c r="AG436">
        <v>0</v>
      </c>
      <c r="AP436" t="s">
        <v>1581</v>
      </c>
      <c r="AQ436" t="s">
        <v>108</v>
      </c>
      <c r="AR436" t="s">
        <v>13404</v>
      </c>
      <c r="AT436">
        <v>0</v>
      </c>
      <c r="AU436">
        <v>0</v>
      </c>
      <c r="AV436">
        <v>0</v>
      </c>
      <c r="AW436">
        <v>0</v>
      </c>
      <c r="AX436">
        <v>0</v>
      </c>
      <c r="AY436">
        <v>0</v>
      </c>
      <c r="BC436" t="s">
        <v>63</v>
      </c>
      <c r="BD436" t="s">
        <v>4691</v>
      </c>
      <c r="BE436">
        <v>0</v>
      </c>
      <c r="BG436" t="s">
        <v>108</v>
      </c>
      <c r="BJ436" t="s">
        <v>1582</v>
      </c>
    </row>
    <row r="437" spans="1:62" x14ac:dyDescent="0.35">
      <c r="A437" t="s">
        <v>1583</v>
      </c>
      <c r="B437">
        <v>10000</v>
      </c>
      <c r="C437">
        <v>10000</v>
      </c>
      <c r="D437">
        <v>45762</v>
      </c>
      <c r="E437" t="s">
        <v>59</v>
      </c>
      <c r="F437" t="s">
        <v>1571</v>
      </c>
      <c r="G437" t="s">
        <v>1562</v>
      </c>
      <c r="I437">
        <v>1</v>
      </c>
      <c r="J437" t="s">
        <v>183</v>
      </c>
      <c r="K437">
        <v>79</v>
      </c>
      <c r="L437" t="s">
        <v>6076</v>
      </c>
      <c r="M437" t="s">
        <v>26406</v>
      </c>
      <c r="N437" t="s">
        <v>813</v>
      </c>
      <c r="O437" t="s">
        <v>3824</v>
      </c>
      <c r="P437">
        <v>4108</v>
      </c>
      <c r="Q437">
        <f t="shared" si="105"/>
        <v>235.4</v>
      </c>
      <c r="R437" s="34">
        <f t="shared" si="106"/>
        <v>3.9233333333333333</v>
      </c>
      <c r="S437" s="35">
        <v>45753</v>
      </c>
      <c r="U437">
        <v>28</v>
      </c>
      <c r="V437">
        <v>115024</v>
      </c>
      <c r="W437" t="s">
        <v>65</v>
      </c>
      <c r="X437" t="s">
        <v>1584</v>
      </c>
      <c r="Y437">
        <v>0</v>
      </c>
      <c r="Z437">
        <v>100000</v>
      </c>
      <c r="AA437">
        <v>15024</v>
      </c>
      <c r="AB437">
        <v>0</v>
      </c>
      <c r="AC437">
        <v>0</v>
      </c>
      <c r="AD437">
        <v>0</v>
      </c>
      <c r="AG437">
        <v>0</v>
      </c>
      <c r="AP437" t="s">
        <v>1585</v>
      </c>
      <c r="AQ437" t="s">
        <v>108</v>
      </c>
      <c r="AR437" t="s">
        <v>13404</v>
      </c>
      <c r="AT437">
        <v>0</v>
      </c>
      <c r="AU437">
        <v>0</v>
      </c>
      <c r="AV437">
        <v>0</v>
      </c>
      <c r="AW437">
        <v>0</v>
      </c>
      <c r="AX437">
        <v>0</v>
      </c>
      <c r="AY437">
        <v>0</v>
      </c>
      <c r="BC437" t="s">
        <v>63</v>
      </c>
      <c r="BD437" t="s">
        <v>4692</v>
      </c>
      <c r="BE437">
        <v>0</v>
      </c>
      <c r="BG437" t="s">
        <v>108</v>
      </c>
      <c r="BJ437" t="s">
        <v>1586</v>
      </c>
    </row>
    <row r="438" spans="1:62" x14ac:dyDescent="0.35">
      <c r="A438" t="s">
        <v>1587</v>
      </c>
      <c r="B438">
        <v>10000</v>
      </c>
      <c r="C438">
        <v>10000</v>
      </c>
      <c r="D438">
        <v>45762</v>
      </c>
      <c r="E438" t="s">
        <v>59</v>
      </c>
      <c r="F438" t="s">
        <v>1588</v>
      </c>
      <c r="G438" t="s">
        <v>1562</v>
      </c>
      <c r="I438">
        <v>1</v>
      </c>
      <c r="J438" t="s">
        <v>183</v>
      </c>
      <c r="K438">
        <v>79</v>
      </c>
      <c r="L438" t="s">
        <v>6076</v>
      </c>
      <c r="M438" t="s">
        <v>26406</v>
      </c>
      <c r="N438" t="s">
        <v>813</v>
      </c>
      <c r="O438" t="s">
        <v>3824</v>
      </c>
      <c r="P438">
        <v>4110</v>
      </c>
      <c r="Q438">
        <f t="shared" si="105"/>
        <v>235.5</v>
      </c>
      <c r="R438" s="34">
        <f t="shared" si="106"/>
        <v>3.9249999999999998</v>
      </c>
      <c r="S438" s="35">
        <v>45753</v>
      </c>
      <c r="U438">
        <v>56</v>
      </c>
      <c r="V438">
        <v>230160</v>
      </c>
      <c r="W438" t="s">
        <v>65</v>
      </c>
      <c r="X438" t="s">
        <v>1589</v>
      </c>
      <c r="Y438">
        <v>0</v>
      </c>
      <c r="Z438">
        <v>200000</v>
      </c>
      <c r="AA438">
        <v>30160</v>
      </c>
      <c r="AB438">
        <v>0</v>
      </c>
      <c r="AC438">
        <v>0</v>
      </c>
      <c r="AD438">
        <v>0</v>
      </c>
      <c r="AG438">
        <v>0</v>
      </c>
      <c r="AP438" t="s">
        <v>1590</v>
      </c>
      <c r="AQ438" t="s">
        <v>108</v>
      </c>
      <c r="AR438" t="s">
        <v>13404</v>
      </c>
      <c r="AT438">
        <v>0</v>
      </c>
      <c r="AU438">
        <v>0</v>
      </c>
      <c r="AV438">
        <v>0</v>
      </c>
      <c r="AW438">
        <v>0</v>
      </c>
      <c r="AX438">
        <v>0</v>
      </c>
      <c r="AY438">
        <v>0</v>
      </c>
      <c r="BC438" t="s">
        <v>63</v>
      </c>
      <c r="BD438" t="s">
        <v>4693</v>
      </c>
      <c r="BE438">
        <v>0</v>
      </c>
      <c r="BG438" t="s">
        <v>108</v>
      </c>
      <c r="BJ438" t="s">
        <v>1591</v>
      </c>
    </row>
    <row r="439" spans="1:62" x14ac:dyDescent="0.35">
      <c r="A439" t="s">
        <v>1646</v>
      </c>
      <c r="B439">
        <v>10000</v>
      </c>
      <c r="C439">
        <v>10000</v>
      </c>
      <c r="D439">
        <v>45755</v>
      </c>
      <c r="E439" t="s">
        <v>59</v>
      </c>
      <c r="F439">
        <v>0.46329861111111109</v>
      </c>
      <c r="G439" t="s">
        <v>858</v>
      </c>
      <c r="H439" t="s">
        <v>1163</v>
      </c>
      <c r="I439">
        <v>1</v>
      </c>
      <c r="J439" t="s">
        <v>63</v>
      </c>
      <c r="K439">
        <v>94</v>
      </c>
      <c r="L439" t="s">
        <v>6050</v>
      </c>
      <c r="M439" t="s">
        <v>26405</v>
      </c>
      <c r="N439" t="s">
        <v>81</v>
      </c>
      <c r="O439" t="s">
        <v>3825</v>
      </c>
      <c r="P439">
        <v>3334</v>
      </c>
      <c r="S439" s="35">
        <v>45754</v>
      </c>
      <c r="U439">
        <v>6</v>
      </c>
      <c r="V439">
        <v>20004</v>
      </c>
      <c r="W439" t="s">
        <v>65</v>
      </c>
      <c r="X439" t="s">
        <v>1164</v>
      </c>
      <c r="Y439">
        <v>0</v>
      </c>
      <c r="Z439">
        <v>0</v>
      </c>
      <c r="AA439">
        <v>0</v>
      </c>
      <c r="AB439">
        <v>0</v>
      </c>
      <c r="AC439">
        <v>0</v>
      </c>
      <c r="AD439">
        <v>0</v>
      </c>
      <c r="AG439">
        <v>0</v>
      </c>
      <c r="AK439" t="s">
        <v>63</v>
      </c>
      <c r="AL439">
        <v>0</v>
      </c>
      <c r="AM439" t="s">
        <v>63</v>
      </c>
      <c r="AP439" t="s">
        <v>1165</v>
      </c>
      <c r="AQ439" t="s">
        <v>84</v>
      </c>
      <c r="AR439" t="s">
        <v>14396</v>
      </c>
      <c r="AT439">
        <v>0</v>
      </c>
      <c r="AU439">
        <v>0</v>
      </c>
      <c r="AV439">
        <v>0</v>
      </c>
      <c r="AW439">
        <v>0</v>
      </c>
      <c r="AX439">
        <v>0</v>
      </c>
      <c r="AY439">
        <v>0</v>
      </c>
      <c r="BC439" t="s">
        <v>63</v>
      </c>
      <c r="BG439" t="s">
        <v>84</v>
      </c>
      <c r="BJ439" t="s">
        <v>1647</v>
      </c>
    </row>
    <row r="440" spans="1:62" x14ac:dyDescent="0.35">
      <c r="A440" t="s">
        <v>1592</v>
      </c>
      <c r="B440">
        <v>10000</v>
      </c>
      <c r="C440">
        <v>10000</v>
      </c>
      <c r="D440">
        <v>45755</v>
      </c>
      <c r="E440" t="s">
        <v>59</v>
      </c>
      <c r="F440" t="s">
        <v>1470</v>
      </c>
      <c r="G440" t="s">
        <v>1593</v>
      </c>
      <c r="I440">
        <v>1</v>
      </c>
      <c r="J440" t="s">
        <v>183</v>
      </c>
      <c r="K440">
        <v>60</v>
      </c>
      <c r="L440" t="s">
        <v>6048</v>
      </c>
      <c r="M440" t="s">
        <v>26408</v>
      </c>
      <c r="N440" t="s">
        <v>222</v>
      </c>
      <c r="O440" t="s">
        <v>3835</v>
      </c>
      <c r="P440">
        <v>3340</v>
      </c>
      <c r="Q440">
        <f t="shared" ref="Q440:Q441" si="107">(P440/50)+45</f>
        <v>111.8</v>
      </c>
      <c r="R440" s="34">
        <f t="shared" ref="R440:R443" si="108">Q440/60</f>
        <v>1.8633333333333333</v>
      </c>
      <c r="S440" s="35">
        <v>45754</v>
      </c>
      <c r="U440">
        <v>6</v>
      </c>
      <c r="V440">
        <v>20040</v>
      </c>
      <c r="W440" t="s">
        <v>65</v>
      </c>
      <c r="X440" t="s">
        <v>1594</v>
      </c>
      <c r="Y440">
        <v>0</v>
      </c>
      <c r="Z440">
        <v>23240</v>
      </c>
      <c r="AA440">
        <v>-3200</v>
      </c>
      <c r="AB440">
        <v>0</v>
      </c>
      <c r="AC440">
        <v>0</v>
      </c>
      <c r="AD440">
        <v>0</v>
      </c>
      <c r="AG440">
        <v>0</v>
      </c>
      <c r="AP440" t="s">
        <v>1595</v>
      </c>
      <c r="AQ440" t="s">
        <v>68</v>
      </c>
      <c r="AR440" t="s">
        <v>26186</v>
      </c>
      <c r="AT440">
        <v>0</v>
      </c>
      <c r="AU440">
        <v>0</v>
      </c>
      <c r="AV440">
        <v>0</v>
      </c>
      <c r="AW440">
        <v>0</v>
      </c>
      <c r="AX440">
        <v>0</v>
      </c>
      <c r="AY440">
        <v>0</v>
      </c>
      <c r="BC440" t="s">
        <v>63</v>
      </c>
      <c r="BD440" t="s">
        <v>4694</v>
      </c>
      <c r="BE440">
        <v>0</v>
      </c>
      <c r="BG440" t="s">
        <v>68</v>
      </c>
      <c r="BJ440" t="s">
        <v>1596</v>
      </c>
    </row>
    <row r="441" spans="1:62" x14ac:dyDescent="0.35">
      <c r="A441" t="s">
        <v>1597</v>
      </c>
      <c r="B441">
        <v>10000</v>
      </c>
      <c r="C441">
        <v>10000</v>
      </c>
      <c r="D441">
        <v>45755</v>
      </c>
      <c r="E441" t="s">
        <v>59</v>
      </c>
      <c r="F441" t="s">
        <v>1419</v>
      </c>
      <c r="G441" t="s">
        <v>1515</v>
      </c>
      <c r="I441">
        <v>1</v>
      </c>
      <c r="J441" t="s">
        <v>183</v>
      </c>
      <c r="K441">
        <v>22</v>
      </c>
      <c r="L441" t="s">
        <v>6063</v>
      </c>
      <c r="M441" t="s">
        <v>26405</v>
      </c>
      <c r="N441" t="s">
        <v>685</v>
      </c>
      <c r="O441" t="s">
        <v>3805</v>
      </c>
      <c r="P441">
        <v>5000</v>
      </c>
      <c r="Q441">
        <f t="shared" si="107"/>
        <v>145</v>
      </c>
      <c r="R441" s="34">
        <f t="shared" si="108"/>
        <v>2.4166666666666665</v>
      </c>
      <c r="S441" s="35">
        <v>45754</v>
      </c>
      <c r="U441">
        <v>2</v>
      </c>
      <c r="V441">
        <v>10000</v>
      </c>
      <c r="W441" t="s">
        <v>65</v>
      </c>
      <c r="X441" t="s">
        <v>1598</v>
      </c>
      <c r="Y441">
        <v>0</v>
      </c>
      <c r="Z441">
        <v>10000</v>
      </c>
      <c r="AA441">
        <v>0</v>
      </c>
      <c r="AB441">
        <v>0</v>
      </c>
      <c r="AC441">
        <v>0</v>
      </c>
      <c r="AD441">
        <v>0</v>
      </c>
      <c r="AG441">
        <v>0</v>
      </c>
      <c r="AP441" t="s">
        <v>1599</v>
      </c>
      <c r="AQ441" t="s">
        <v>1134</v>
      </c>
      <c r="AR441" t="s">
        <v>24963</v>
      </c>
      <c r="AT441">
        <v>0</v>
      </c>
      <c r="AU441">
        <v>0</v>
      </c>
      <c r="AV441">
        <v>0</v>
      </c>
      <c r="AW441">
        <v>0</v>
      </c>
      <c r="AX441">
        <v>0</v>
      </c>
      <c r="AY441">
        <v>0</v>
      </c>
      <c r="BC441" t="s">
        <v>63</v>
      </c>
      <c r="BD441" t="s">
        <v>4695</v>
      </c>
      <c r="BE441">
        <v>0</v>
      </c>
      <c r="BG441" t="s">
        <v>1134</v>
      </c>
      <c r="BJ441" t="s">
        <v>1600</v>
      </c>
    </row>
    <row r="442" spans="1:62" x14ac:dyDescent="0.35">
      <c r="A442" t="s">
        <v>1601</v>
      </c>
      <c r="B442">
        <v>10000</v>
      </c>
      <c r="C442">
        <v>10000</v>
      </c>
      <c r="D442">
        <v>45754</v>
      </c>
      <c r="E442" t="s">
        <v>59</v>
      </c>
      <c r="F442" t="s">
        <v>1602</v>
      </c>
      <c r="G442" t="s">
        <v>1603</v>
      </c>
      <c r="I442">
        <v>1</v>
      </c>
      <c r="J442" t="s">
        <v>183</v>
      </c>
      <c r="K442">
        <v>59</v>
      </c>
      <c r="L442" t="s">
        <v>6045</v>
      </c>
      <c r="M442" t="s">
        <v>26405</v>
      </c>
      <c r="N442" t="s">
        <v>73</v>
      </c>
      <c r="O442" t="s">
        <v>3811</v>
      </c>
      <c r="P442">
        <v>258</v>
      </c>
      <c r="Q442">
        <f t="shared" ref="Q442:Q443" si="109">(P442/40)+45</f>
        <v>51.45</v>
      </c>
      <c r="R442" s="34">
        <f t="shared" si="108"/>
        <v>0.85750000000000004</v>
      </c>
      <c r="S442" s="35">
        <v>45754</v>
      </c>
      <c r="U442">
        <v>4</v>
      </c>
      <c r="V442">
        <v>1032</v>
      </c>
      <c r="W442" t="s">
        <v>65</v>
      </c>
      <c r="X442">
        <v>112954310001</v>
      </c>
      <c r="Y442">
        <v>0</v>
      </c>
      <c r="Z442">
        <v>1030</v>
      </c>
      <c r="AA442">
        <v>2</v>
      </c>
      <c r="AB442">
        <v>0</v>
      </c>
      <c r="AC442">
        <v>0</v>
      </c>
      <c r="AD442">
        <v>0</v>
      </c>
      <c r="AG442">
        <v>0</v>
      </c>
      <c r="AP442">
        <v>11295431</v>
      </c>
      <c r="AQ442" t="s">
        <v>571</v>
      </c>
      <c r="AR442" t="s">
        <v>14937</v>
      </c>
      <c r="AT442">
        <v>0</v>
      </c>
      <c r="AU442">
        <v>0</v>
      </c>
      <c r="AV442">
        <v>0</v>
      </c>
      <c r="AW442">
        <v>0</v>
      </c>
      <c r="AX442">
        <v>0</v>
      </c>
      <c r="AY442">
        <v>0</v>
      </c>
      <c r="BC442" t="s">
        <v>63</v>
      </c>
      <c r="BD442" t="s">
        <v>4696</v>
      </c>
      <c r="BE442">
        <v>0</v>
      </c>
      <c r="BG442" t="s">
        <v>571</v>
      </c>
      <c r="BJ442" t="s">
        <v>1604</v>
      </c>
    </row>
    <row r="443" spans="1:62" x14ac:dyDescent="0.35">
      <c r="A443" t="s">
        <v>1605</v>
      </c>
      <c r="B443">
        <v>10000</v>
      </c>
      <c r="C443">
        <v>10000</v>
      </c>
      <c r="D443">
        <v>45754</v>
      </c>
      <c r="E443" t="s">
        <v>59</v>
      </c>
      <c r="F443" t="s">
        <v>1602</v>
      </c>
      <c r="G443" t="s">
        <v>1603</v>
      </c>
      <c r="I443">
        <v>1</v>
      </c>
      <c r="J443" t="s">
        <v>183</v>
      </c>
      <c r="K443">
        <v>59</v>
      </c>
      <c r="L443" t="s">
        <v>6045</v>
      </c>
      <c r="M443" t="s">
        <v>26405</v>
      </c>
      <c r="N443" t="s">
        <v>73</v>
      </c>
      <c r="O443" t="s">
        <v>3811</v>
      </c>
      <c r="P443">
        <v>258</v>
      </c>
      <c r="Q443">
        <f t="shared" si="109"/>
        <v>51.45</v>
      </c>
      <c r="R443" s="34">
        <f t="shared" si="108"/>
        <v>0.85750000000000004</v>
      </c>
      <c r="S443" s="35">
        <v>45754</v>
      </c>
      <c r="U443">
        <v>4</v>
      </c>
      <c r="V443">
        <v>1032</v>
      </c>
      <c r="W443" t="s">
        <v>65</v>
      </c>
      <c r="X443">
        <v>112954310001</v>
      </c>
      <c r="Y443">
        <v>0</v>
      </c>
      <c r="Z443">
        <v>1030</v>
      </c>
      <c r="AA443">
        <v>2</v>
      </c>
      <c r="AB443">
        <v>0</v>
      </c>
      <c r="AC443">
        <v>0</v>
      </c>
      <c r="AD443">
        <v>0</v>
      </c>
      <c r="AG443">
        <v>0</v>
      </c>
      <c r="AP443">
        <v>11295431</v>
      </c>
      <c r="AQ443" t="s">
        <v>571</v>
      </c>
      <c r="AR443" t="s">
        <v>14937</v>
      </c>
      <c r="AT443">
        <v>0</v>
      </c>
      <c r="AU443">
        <v>0</v>
      </c>
      <c r="AV443">
        <v>0</v>
      </c>
      <c r="AW443">
        <v>0</v>
      </c>
      <c r="AX443">
        <v>0</v>
      </c>
      <c r="AY443">
        <v>0</v>
      </c>
      <c r="BC443" t="s">
        <v>63</v>
      </c>
      <c r="BD443" t="s">
        <v>4697</v>
      </c>
      <c r="BE443">
        <v>0</v>
      </c>
      <c r="BG443" t="s">
        <v>571</v>
      </c>
      <c r="BJ443" t="s">
        <v>1606</v>
      </c>
    </row>
    <row r="444" spans="1:62" x14ac:dyDescent="0.35">
      <c r="A444" t="s">
        <v>1607</v>
      </c>
      <c r="B444">
        <v>10000</v>
      </c>
      <c r="C444">
        <v>10000</v>
      </c>
      <c r="D444">
        <v>45754</v>
      </c>
      <c r="E444" t="s">
        <v>116</v>
      </c>
      <c r="F444" t="s">
        <v>1608</v>
      </c>
      <c r="G444" t="s">
        <v>1609</v>
      </c>
      <c r="I444">
        <v>1</v>
      </c>
      <c r="J444" t="s">
        <v>183</v>
      </c>
      <c r="K444">
        <v>22</v>
      </c>
      <c r="L444" t="s">
        <v>6063</v>
      </c>
      <c r="M444" t="s">
        <v>26405</v>
      </c>
      <c r="N444" t="s">
        <v>685</v>
      </c>
      <c r="O444" t="s">
        <v>3805</v>
      </c>
      <c r="P444">
        <v>2000</v>
      </c>
      <c r="Q444">
        <f>(P444/50)+45</f>
        <v>85</v>
      </c>
      <c r="R444" s="34">
        <f>Q444/60</f>
        <v>1.4166666666666667</v>
      </c>
      <c r="S444" s="35">
        <v>45754</v>
      </c>
      <c r="U444">
        <v>2</v>
      </c>
      <c r="V444">
        <v>4000</v>
      </c>
      <c r="W444" t="s">
        <v>65</v>
      </c>
      <c r="X444">
        <v>4.4014408600400998E+17</v>
      </c>
      <c r="Y444">
        <v>0</v>
      </c>
      <c r="Z444">
        <v>4000</v>
      </c>
      <c r="AA444">
        <v>0</v>
      </c>
      <c r="AB444">
        <v>0</v>
      </c>
      <c r="AC444">
        <v>0</v>
      </c>
      <c r="AD444">
        <v>0</v>
      </c>
      <c r="AG444">
        <v>0</v>
      </c>
      <c r="AP444">
        <v>44014408600401</v>
      </c>
      <c r="AQ444" t="s">
        <v>217</v>
      </c>
      <c r="AR444" t="s">
        <v>23595</v>
      </c>
      <c r="AT444">
        <v>0</v>
      </c>
      <c r="AU444">
        <v>0</v>
      </c>
      <c r="AV444">
        <v>0</v>
      </c>
      <c r="AW444">
        <v>0</v>
      </c>
      <c r="AX444">
        <v>0</v>
      </c>
      <c r="AY444">
        <v>0</v>
      </c>
      <c r="BC444" t="s">
        <v>63</v>
      </c>
      <c r="BD444" t="s">
        <v>4698</v>
      </c>
      <c r="BE444">
        <v>0</v>
      </c>
      <c r="BG444" t="s">
        <v>217</v>
      </c>
      <c r="BJ444" t="s">
        <v>1610</v>
      </c>
    </row>
    <row r="445" spans="1:62" x14ac:dyDescent="0.35">
      <c r="A445" t="s">
        <v>1178</v>
      </c>
      <c r="B445">
        <v>10000</v>
      </c>
      <c r="C445">
        <v>20000</v>
      </c>
      <c r="D445">
        <v>45756</v>
      </c>
      <c r="E445" t="s">
        <v>59</v>
      </c>
      <c r="F445">
        <v>0.44040509259259258</v>
      </c>
      <c r="G445" t="s">
        <v>1179</v>
      </c>
      <c r="I445">
        <v>1</v>
      </c>
      <c r="J445" t="s">
        <v>183</v>
      </c>
      <c r="K445">
        <v>90</v>
      </c>
      <c r="L445" t="s">
        <v>6044</v>
      </c>
      <c r="M445" t="s">
        <v>26408</v>
      </c>
      <c r="N445" t="s">
        <v>1190</v>
      </c>
      <c r="O445" t="s">
        <v>3836</v>
      </c>
      <c r="P445">
        <v>17550</v>
      </c>
      <c r="Q445">
        <f>(P445/20)+45</f>
        <v>922.5</v>
      </c>
      <c r="R445" s="34">
        <f>Q445/60</f>
        <v>15.375</v>
      </c>
      <c r="S445" s="35">
        <v>45754</v>
      </c>
      <c r="U445">
        <v>2</v>
      </c>
      <c r="V445">
        <v>35100</v>
      </c>
      <c r="W445" t="s">
        <v>65</v>
      </c>
      <c r="X445" t="s">
        <v>1181</v>
      </c>
      <c r="Y445">
        <v>0</v>
      </c>
      <c r="Z445">
        <v>35100</v>
      </c>
      <c r="AA445">
        <v>0</v>
      </c>
      <c r="AB445">
        <v>0</v>
      </c>
      <c r="AC445">
        <v>0</v>
      </c>
      <c r="AD445">
        <v>0</v>
      </c>
      <c r="AG445">
        <v>0</v>
      </c>
      <c r="AP445" t="s">
        <v>1182</v>
      </c>
      <c r="AQ445" t="s">
        <v>275</v>
      </c>
      <c r="AR445" t="s">
        <v>21306</v>
      </c>
      <c r="AT445">
        <v>0</v>
      </c>
      <c r="AU445">
        <v>0</v>
      </c>
      <c r="AV445">
        <v>0</v>
      </c>
      <c r="AW445">
        <v>0</v>
      </c>
      <c r="AX445">
        <v>0</v>
      </c>
      <c r="AY445">
        <v>0</v>
      </c>
      <c r="BC445" t="s">
        <v>63</v>
      </c>
      <c r="BD445" t="s">
        <v>4568</v>
      </c>
      <c r="BE445">
        <v>0</v>
      </c>
      <c r="BG445" t="s">
        <v>275</v>
      </c>
      <c r="BJ445" t="s">
        <v>1183</v>
      </c>
    </row>
    <row r="446" spans="1:62" x14ac:dyDescent="0.35">
      <c r="A446" t="s">
        <v>1611</v>
      </c>
      <c r="B446">
        <v>10000</v>
      </c>
      <c r="C446">
        <v>10000</v>
      </c>
      <c r="D446">
        <v>45755</v>
      </c>
      <c r="E446" t="s">
        <v>59</v>
      </c>
      <c r="F446" t="s">
        <v>1612</v>
      </c>
      <c r="G446" t="s">
        <v>684</v>
      </c>
      <c r="I446">
        <v>1</v>
      </c>
      <c r="J446" t="s">
        <v>183</v>
      </c>
      <c r="K446">
        <v>22</v>
      </c>
      <c r="L446" t="s">
        <v>6063</v>
      </c>
      <c r="M446" t="s">
        <v>26405</v>
      </c>
      <c r="N446" t="s">
        <v>685</v>
      </c>
      <c r="O446" t="s">
        <v>3805</v>
      </c>
      <c r="P446">
        <v>1500</v>
      </c>
      <c r="Q446">
        <f>(P446/50)+45</f>
        <v>75</v>
      </c>
      <c r="R446" s="34">
        <f>Q446/60</f>
        <v>1.25</v>
      </c>
      <c r="S446" s="35">
        <v>45754</v>
      </c>
      <c r="U446">
        <v>2</v>
      </c>
      <c r="V446">
        <v>3000</v>
      </c>
      <c r="W446" t="s">
        <v>65</v>
      </c>
      <c r="X446" t="s">
        <v>1613</v>
      </c>
      <c r="Y446">
        <v>0</v>
      </c>
      <c r="Z446">
        <v>3000</v>
      </c>
      <c r="AA446">
        <v>0</v>
      </c>
      <c r="AB446">
        <v>0</v>
      </c>
      <c r="AC446">
        <v>0</v>
      </c>
      <c r="AD446">
        <v>0</v>
      </c>
      <c r="AG446">
        <v>0</v>
      </c>
      <c r="AP446" t="s">
        <v>1614</v>
      </c>
      <c r="AQ446" t="s">
        <v>1615</v>
      </c>
      <c r="AR446" t="s">
        <v>14585</v>
      </c>
      <c r="AT446">
        <v>0</v>
      </c>
      <c r="AU446">
        <v>0</v>
      </c>
      <c r="AV446">
        <v>0</v>
      </c>
      <c r="AW446">
        <v>0</v>
      </c>
      <c r="AX446">
        <v>0</v>
      </c>
      <c r="AY446">
        <v>0</v>
      </c>
      <c r="BC446" t="s">
        <v>63</v>
      </c>
      <c r="BD446" t="s">
        <v>4699</v>
      </c>
      <c r="BE446">
        <v>0</v>
      </c>
      <c r="BG446" t="s">
        <v>1615</v>
      </c>
      <c r="BJ446" t="s">
        <v>1616</v>
      </c>
    </row>
    <row r="447" spans="1:62" x14ac:dyDescent="0.35">
      <c r="A447" t="s">
        <v>1617</v>
      </c>
      <c r="B447">
        <v>10000</v>
      </c>
      <c r="C447">
        <v>10000</v>
      </c>
      <c r="D447">
        <v>45754</v>
      </c>
      <c r="E447" t="s">
        <v>59</v>
      </c>
      <c r="F447">
        <v>0.48880787037037038</v>
      </c>
      <c r="G447" t="s">
        <v>1383</v>
      </c>
      <c r="I447">
        <v>1</v>
      </c>
      <c r="J447" t="s">
        <v>183</v>
      </c>
      <c r="K447">
        <v>46</v>
      </c>
      <c r="L447" t="s">
        <v>6049</v>
      </c>
      <c r="M447" t="s">
        <v>26405</v>
      </c>
      <c r="N447" t="s">
        <v>231</v>
      </c>
      <c r="O447" t="s">
        <v>3809</v>
      </c>
      <c r="P447">
        <v>2000</v>
      </c>
      <c r="Q447">
        <f t="shared" ref="Q447:Q449" si="110">(P447/40)+45</f>
        <v>95</v>
      </c>
      <c r="R447" s="34">
        <f t="shared" ref="R447:R449" si="111">Q447/60</f>
        <v>1.5833333333333333</v>
      </c>
      <c r="S447" s="35">
        <v>45754</v>
      </c>
      <c r="U447">
        <v>1</v>
      </c>
      <c r="V447">
        <v>2000</v>
      </c>
      <c r="W447" t="s">
        <v>65</v>
      </c>
      <c r="X447" t="s">
        <v>1618</v>
      </c>
      <c r="Y447">
        <v>0</v>
      </c>
      <c r="Z447">
        <v>2000</v>
      </c>
      <c r="AA447">
        <v>0</v>
      </c>
      <c r="AB447">
        <v>0</v>
      </c>
      <c r="AC447">
        <v>0</v>
      </c>
      <c r="AD447">
        <v>0</v>
      </c>
      <c r="AG447">
        <v>0</v>
      </c>
      <c r="AP447" t="s">
        <v>1619</v>
      </c>
      <c r="AQ447" t="s">
        <v>465</v>
      </c>
      <c r="AR447" t="s">
        <v>15009</v>
      </c>
      <c r="AT447">
        <v>0</v>
      </c>
      <c r="AU447">
        <v>0</v>
      </c>
      <c r="AV447">
        <v>0</v>
      </c>
      <c r="AW447">
        <v>0</v>
      </c>
      <c r="AX447">
        <v>0</v>
      </c>
      <c r="AY447">
        <v>0</v>
      </c>
      <c r="BC447" t="s">
        <v>63</v>
      </c>
      <c r="BD447" t="s">
        <v>4700</v>
      </c>
      <c r="BE447">
        <v>0</v>
      </c>
      <c r="BG447" t="s">
        <v>465</v>
      </c>
      <c r="BJ447" t="s">
        <v>1387</v>
      </c>
    </row>
    <row r="448" spans="1:62" x14ac:dyDescent="0.35">
      <c r="A448" t="s">
        <v>1620</v>
      </c>
      <c r="B448">
        <v>10000</v>
      </c>
      <c r="C448">
        <v>10000</v>
      </c>
      <c r="D448">
        <v>45754</v>
      </c>
      <c r="E448" t="s">
        <v>116</v>
      </c>
      <c r="F448" t="s">
        <v>861</v>
      </c>
      <c r="G448" t="s">
        <v>570</v>
      </c>
      <c r="I448">
        <v>1</v>
      </c>
      <c r="J448" t="s">
        <v>183</v>
      </c>
      <c r="K448">
        <v>59</v>
      </c>
      <c r="L448" t="s">
        <v>6045</v>
      </c>
      <c r="M448" t="s">
        <v>26405</v>
      </c>
      <c r="N448" t="s">
        <v>73</v>
      </c>
      <c r="O448" t="s">
        <v>3811</v>
      </c>
      <c r="P448">
        <v>258</v>
      </c>
      <c r="Q448">
        <f t="shared" si="110"/>
        <v>51.45</v>
      </c>
      <c r="R448" s="34">
        <f t="shared" si="111"/>
        <v>0.85750000000000004</v>
      </c>
      <c r="S448" s="35">
        <v>45754</v>
      </c>
      <c r="U448">
        <v>4</v>
      </c>
      <c r="V448">
        <v>1032</v>
      </c>
      <c r="W448" t="s">
        <v>65</v>
      </c>
      <c r="X448">
        <v>150087770001</v>
      </c>
      <c r="Y448">
        <v>0</v>
      </c>
      <c r="Z448">
        <v>1030</v>
      </c>
      <c r="AA448">
        <v>2</v>
      </c>
      <c r="AB448">
        <v>0</v>
      </c>
      <c r="AC448">
        <v>0</v>
      </c>
      <c r="AD448">
        <v>0</v>
      </c>
      <c r="AG448">
        <v>0</v>
      </c>
      <c r="AP448">
        <v>15008777</v>
      </c>
      <c r="AQ448" t="s">
        <v>571</v>
      </c>
      <c r="AR448" t="s">
        <v>14937</v>
      </c>
      <c r="AT448">
        <v>0</v>
      </c>
      <c r="AU448">
        <v>0</v>
      </c>
      <c r="AV448">
        <v>0</v>
      </c>
      <c r="AW448">
        <v>0</v>
      </c>
      <c r="AX448">
        <v>0</v>
      </c>
      <c r="AY448">
        <v>0</v>
      </c>
      <c r="BC448" t="s">
        <v>63</v>
      </c>
      <c r="BD448" t="s">
        <v>4701</v>
      </c>
      <c r="BE448">
        <v>0</v>
      </c>
      <c r="BG448" t="s">
        <v>571</v>
      </c>
      <c r="BJ448" t="s">
        <v>1621</v>
      </c>
    </row>
    <row r="449" spans="1:62" x14ac:dyDescent="0.35">
      <c r="A449" t="s">
        <v>1622</v>
      </c>
      <c r="B449">
        <v>10000</v>
      </c>
      <c r="C449">
        <v>10000</v>
      </c>
      <c r="D449">
        <v>45754</v>
      </c>
      <c r="E449" t="s">
        <v>116</v>
      </c>
      <c r="F449" t="s">
        <v>861</v>
      </c>
      <c r="G449" t="s">
        <v>570</v>
      </c>
      <c r="I449">
        <v>1</v>
      </c>
      <c r="J449" t="s">
        <v>183</v>
      </c>
      <c r="K449">
        <v>59</v>
      </c>
      <c r="L449" t="s">
        <v>6045</v>
      </c>
      <c r="M449" t="s">
        <v>26405</v>
      </c>
      <c r="N449" t="s">
        <v>73</v>
      </c>
      <c r="O449" t="s">
        <v>3811</v>
      </c>
      <c r="P449">
        <v>258</v>
      </c>
      <c r="Q449">
        <f t="shared" si="110"/>
        <v>51.45</v>
      </c>
      <c r="R449" s="34">
        <f t="shared" si="111"/>
        <v>0.85750000000000004</v>
      </c>
      <c r="S449" s="35">
        <v>45754</v>
      </c>
      <c r="U449">
        <v>4</v>
      </c>
      <c r="V449">
        <v>1032</v>
      </c>
      <c r="W449" t="s">
        <v>65</v>
      </c>
      <c r="X449">
        <v>150087770001</v>
      </c>
      <c r="Y449">
        <v>0</v>
      </c>
      <c r="Z449">
        <v>1030</v>
      </c>
      <c r="AA449">
        <v>2</v>
      </c>
      <c r="AB449">
        <v>0</v>
      </c>
      <c r="AC449">
        <v>0</v>
      </c>
      <c r="AD449">
        <v>0</v>
      </c>
      <c r="AG449">
        <v>0</v>
      </c>
      <c r="AP449">
        <v>15008777</v>
      </c>
      <c r="AQ449" t="s">
        <v>571</v>
      </c>
      <c r="AR449" t="s">
        <v>14937</v>
      </c>
      <c r="AT449">
        <v>0</v>
      </c>
      <c r="AU449">
        <v>0</v>
      </c>
      <c r="AV449">
        <v>0</v>
      </c>
      <c r="AW449">
        <v>0</v>
      </c>
      <c r="AX449">
        <v>0</v>
      </c>
      <c r="AY449">
        <v>0</v>
      </c>
      <c r="BC449" t="s">
        <v>63</v>
      </c>
      <c r="BD449" t="s">
        <v>4702</v>
      </c>
      <c r="BE449">
        <v>0</v>
      </c>
      <c r="BG449" t="s">
        <v>571</v>
      </c>
      <c r="BJ449" t="s">
        <v>1623</v>
      </c>
    </row>
    <row r="450" spans="1:62" x14ac:dyDescent="0.35">
      <c r="A450" t="s">
        <v>1624</v>
      </c>
      <c r="B450">
        <v>10000</v>
      </c>
      <c r="C450">
        <v>10000</v>
      </c>
      <c r="D450">
        <v>45755</v>
      </c>
      <c r="E450" t="s">
        <v>59</v>
      </c>
      <c r="F450" t="s">
        <v>1625</v>
      </c>
      <c r="G450" t="s">
        <v>1626</v>
      </c>
      <c r="I450">
        <v>1</v>
      </c>
      <c r="J450" t="s">
        <v>183</v>
      </c>
      <c r="K450">
        <v>61</v>
      </c>
      <c r="L450" t="s">
        <v>6046</v>
      </c>
      <c r="M450" t="s">
        <v>26405</v>
      </c>
      <c r="N450" t="s">
        <v>209</v>
      </c>
      <c r="O450" t="s">
        <v>3802</v>
      </c>
      <c r="P450">
        <v>68</v>
      </c>
      <c r="Q450">
        <f>(P450/50)+45</f>
        <v>46.36</v>
      </c>
      <c r="R450" s="34">
        <f>Q450/60</f>
        <v>0.77266666666666661</v>
      </c>
      <c r="S450" s="35">
        <v>45754</v>
      </c>
      <c r="U450">
        <v>1</v>
      </c>
      <c r="V450">
        <v>68</v>
      </c>
      <c r="W450" t="s">
        <v>65</v>
      </c>
      <c r="X450" t="s">
        <v>1627</v>
      </c>
      <c r="Y450">
        <v>0</v>
      </c>
      <c r="Z450">
        <v>68</v>
      </c>
      <c r="AA450">
        <v>0</v>
      </c>
      <c r="AB450">
        <v>0</v>
      </c>
      <c r="AC450">
        <v>0</v>
      </c>
      <c r="AD450">
        <v>0</v>
      </c>
      <c r="AG450">
        <v>0</v>
      </c>
      <c r="AP450" t="s">
        <v>1628</v>
      </c>
      <c r="AQ450" t="s">
        <v>1629</v>
      </c>
      <c r="AR450" t="s">
        <v>21614</v>
      </c>
      <c r="AT450">
        <v>0</v>
      </c>
      <c r="AU450">
        <v>0</v>
      </c>
      <c r="AV450">
        <v>0</v>
      </c>
      <c r="AW450">
        <v>0</v>
      </c>
      <c r="AX450">
        <v>0</v>
      </c>
      <c r="AY450">
        <v>0</v>
      </c>
      <c r="BC450" t="s">
        <v>63</v>
      </c>
      <c r="BD450" t="s">
        <v>4703</v>
      </c>
      <c r="BE450">
        <v>0</v>
      </c>
      <c r="BG450" t="s">
        <v>1629</v>
      </c>
      <c r="BJ450" t="s">
        <v>1630</v>
      </c>
    </row>
    <row r="451" spans="1:62" x14ac:dyDescent="0.35">
      <c r="A451" t="s">
        <v>1631</v>
      </c>
      <c r="B451">
        <v>10000</v>
      </c>
      <c r="C451">
        <v>10000</v>
      </c>
      <c r="D451">
        <v>45754</v>
      </c>
      <c r="E451" t="s">
        <v>116</v>
      </c>
      <c r="F451" t="s">
        <v>1162</v>
      </c>
      <c r="G451" t="s">
        <v>858</v>
      </c>
      <c r="I451">
        <v>1</v>
      </c>
      <c r="J451" t="s">
        <v>183</v>
      </c>
      <c r="K451">
        <v>94</v>
      </c>
      <c r="L451" t="s">
        <v>6050</v>
      </c>
      <c r="M451" t="s">
        <v>26405</v>
      </c>
      <c r="N451" t="s">
        <v>81</v>
      </c>
      <c r="O451" t="s">
        <v>3825</v>
      </c>
      <c r="P451">
        <v>167</v>
      </c>
      <c r="S451" s="35">
        <v>45754</v>
      </c>
      <c r="U451">
        <v>6</v>
      </c>
      <c r="V451">
        <v>1002</v>
      </c>
      <c r="W451" t="s">
        <v>65</v>
      </c>
      <c r="X451" t="s">
        <v>1164</v>
      </c>
      <c r="Y451">
        <v>0</v>
      </c>
      <c r="Z451">
        <v>1000</v>
      </c>
      <c r="AA451">
        <v>2</v>
      </c>
      <c r="AB451">
        <v>0</v>
      </c>
      <c r="AC451">
        <v>0</v>
      </c>
      <c r="AD451">
        <v>0</v>
      </c>
      <c r="AG451">
        <v>0</v>
      </c>
      <c r="AP451" t="s">
        <v>1165</v>
      </c>
      <c r="AQ451" t="s">
        <v>244</v>
      </c>
      <c r="AR451" t="s">
        <v>25892</v>
      </c>
      <c r="AT451">
        <v>0</v>
      </c>
      <c r="AU451">
        <v>0</v>
      </c>
      <c r="AV451">
        <v>0</v>
      </c>
      <c r="AW451">
        <v>0</v>
      </c>
      <c r="AX451">
        <v>0</v>
      </c>
      <c r="AY451">
        <v>0</v>
      </c>
      <c r="BC451" t="s">
        <v>63</v>
      </c>
      <c r="BD451" t="s">
        <v>4704</v>
      </c>
      <c r="BE451">
        <v>0</v>
      </c>
      <c r="BG451" t="s">
        <v>244</v>
      </c>
      <c r="BJ451" t="s">
        <v>246</v>
      </c>
    </row>
    <row r="452" spans="1:62" x14ac:dyDescent="0.35">
      <c r="A452" t="s">
        <v>1632</v>
      </c>
      <c r="B452">
        <v>10000</v>
      </c>
      <c r="C452">
        <v>10000</v>
      </c>
      <c r="D452">
        <v>45755</v>
      </c>
      <c r="E452" t="s">
        <v>59</v>
      </c>
      <c r="F452" t="s">
        <v>1612</v>
      </c>
      <c r="G452" t="s">
        <v>1633</v>
      </c>
      <c r="I452">
        <v>1</v>
      </c>
      <c r="J452" t="s">
        <v>183</v>
      </c>
      <c r="K452">
        <v>22</v>
      </c>
      <c r="L452" t="s">
        <v>6063</v>
      </c>
      <c r="M452" t="s">
        <v>26405</v>
      </c>
      <c r="N452" t="s">
        <v>685</v>
      </c>
      <c r="O452" t="s">
        <v>3805</v>
      </c>
      <c r="P452">
        <v>1000</v>
      </c>
      <c r="Q452">
        <f>(P452/50)+45</f>
        <v>65</v>
      </c>
      <c r="R452" s="34">
        <f>Q452/60</f>
        <v>1.0833333333333333</v>
      </c>
      <c r="S452" s="35">
        <v>45754</v>
      </c>
      <c r="U452">
        <v>2</v>
      </c>
      <c r="V452">
        <v>2000</v>
      </c>
      <c r="W452" t="s">
        <v>65</v>
      </c>
      <c r="X452">
        <v>701684130001</v>
      </c>
      <c r="Y452">
        <v>0</v>
      </c>
      <c r="Z452">
        <v>2000</v>
      </c>
      <c r="AA452">
        <v>0</v>
      </c>
      <c r="AB452">
        <v>0</v>
      </c>
      <c r="AC452">
        <v>0</v>
      </c>
      <c r="AD452">
        <v>0</v>
      </c>
      <c r="AG452">
        <v>0</v>
      </c>
      <c r="AP452">
        <v>70168413</v>
      </c>
      <c r="AQ452" t="s">
        <v>210</v>
      </c>
      <c r="AR452" t="s">
        <v>19718</v>
      </c>
      <c r="AT452">
        <v>0</v>
      </c>
      <c r="AU452">
        <v>0</v>
      </c>
      <c r="AV452">
        <v>0</v>
      </c>
      <c r="AW452">
        <v>0</v>
      </c>
      <c r="AX452">
        <v>0</v>
      </c>
      <c r="AY452">
        <v>0</v>
      </c>
      <c r="BC452" t="s">
        <v>63</v>
      </c>
      <c r="BD452" t="s">
        <v>4705</v>
      </c>
      <c r="BE452">
        <v>0</v>
      </c>
      <c r="BG452" t="s">
        <v>210</v>
      </c>
      <c r="BJ452" t="s">
        <v>1634</v>
      </c>
    </row>
    <row r="453" spans="1:62" x14ac:dyDescent="0.35">
      <c r="A453" t="s">
        <v>1635</v>
      </c>
      <c r="B453">
        <v>10000</v>
      </c>
      <c r="C453">
        <v>10000</v>
      </c>
      <c r="D453">
        <v>45754</v>
      </c>
      <c r="E453" t="s">
        <v>59</v>
      </c>
      <c r="F453" t="s">
        <v>1636</v>
      </c>
      <c r="G453" t="s">
        <v>1383</v>
      </c>
      <c r="I453">
        <v>1</v>
      </c>
      <c r="J453" t="s">
        <v>183</v>
      </c>
      <c r="K453">
        <v>46</v>
      </c>
      <c r="L453" t="s">
        <v>6049</v>
      </c>
      <c r="M453" t="s">
        <v>26405</v>
      </c>
      <c r="N453" t="s">
        <v>231</v>
      </c>
      <c r="O453" t="s">
        <v>3809</v>
      </c>
      <c r="P453">
        <v>1000</v>
      </c>
      <c r="Q453">
        <f t="shared" ref="Q453:Q455" si="112">(P453/40)+45</f>
        <v>70</v>
      </c>
      <c r="R453" s="34">
        <f t="shared" ref="R453:R455" si="113">Q453/60</f>
        <v>1.1666666666666667</v>
      </c>
      <c r="S453" s="35">
        <v>45754</v>
      </c>
      <c r="U453">
        <v>1</v>
      </c>
      <c r="V453">
        <v>1000</v>
      </c>
      <c r="W453" t="s">
        <v>65</v>
      </c>
      <c r="X453" t="s">
        <v>1637</v>
      </c>
      <c r="Y453">
        <v>0</v>
      </c>
      <c r="Z453">
        <v>1000</v>
      </c>
      <c r="AA453">
        <v>0</v>
      </c>
      <c r="AB453">
        <v>0</v>
      </c>
      <c r="AC453">
        <v>0</v>
      </c>
      <c r="AD453">
        <v>0</v>
      </c>
      <c r="AG453">
        <v>0</v>
      </c>
      <c r="AP453" t="s">
        <v>1638</v>
      </c>
      <c r="AQ453" t="s">
        <v>465</v>
      </c>
      <c r="AR453" t="s">
        <v>15009</v>
      </c>
      <c r="AT453">
        <v>0</v>
      </c>
      <c r="AU453">
        <v>0</v>
      </c>
      <c r="AV453">
        <v>0</v>
      </c>
      <c r="AW453">
        <v>0</v>
      </c>
      <c r="AX453">
        <v>0</v>
      </c>
      <c r="AY453">
        <v>0</v>
      </c>
      <c r="BC453" t="s">
        <v>63</v>
      </c>
      <c r="BD453" t="s">
        <v>4706</v>
      </c>
      <c r="BE453">
        <v>0</v>
      </c>
      <c r="BG453" t="s">
        <v>465</v>
      </c>
      <c r="BJ453" t="s">
        <v>706</v>
      </c>
    </row>
    <row r="454" spans="1:62" x14ac:dyDescent="0.35">
      <c r="A454" t="s">
        <v>1639</v>
      </c>
      <c r="B454">
        <v>10000</v>
      </c>
      <c r="C454">
        <v>10000</v>
      </c>
      <c r="D454">
        <v>45755</v>
      </c>
      <c r="E454" t="s">
        <v>59</v>
      </c>
      <c r="F454">
        <v>0.46329861111111109</v>
      </c>
      <c r="G454" t="s">
        <v>1383</v>
      </c>
      <c r="I454">
        <v>1</v>
      </c>
      <c r="J454" t="s">
        <v>183</v>
      </c>
      <c r="K454">
        <v>46</v>
      </c>
      <c r="L454" t="s">
        <v>6049</v>
      </c>
      <c r="M454" t="s">
        <v>26405</v>
      </c>
      <c r="N454" t="s">
        <v>231</v>
      </c>
      <c r="O454" t="s">
        <v>3809</v>
      </c>
      <c r="P454">
        <v>5000</v>
      </c>
      <c r="Q454">
        <f t="shared" si="112"/>
        <v>170</v>
      </c>
      <c r="R454" s="34">
        <f t="shared" si="113"/>
        <v>2.8333333333333335</v>
      </c>
      <c r="S454" s="35">
        <v>45754</v>
      </c>
      <c r="U454">
        <v>1</v>
      </c>
      <c r="V454">
        <v>5000</v>
      </c>
      <c r="W454" t="s">
        <v>65</v>
      </c>
      <c r="X454" t="s">
        <v>1640</v>
      </c>
      <c r="Y454">
        <v>0</v>
      </c>
      <c r="Z454">
        <v>5000</v>
      </c>
      <c r="AA454">
        <v>0</v>
      </c>
      <c r="AB454">
        <v>0</v>
      </c>
      <c r="AC454">
        <v>0</v>
      </c>
      <c r="AD454">
        <v>0</v>
      </c>
      <c r="AG454">
        <v>0</v>
      </c>
      <c r="AP454" t="s">
        <v>1641</v>
      </c>
      <c r="AQ454" t="s">
        <v>465</v>
      </c>
      <c r="AR454" t="s">
        <v>15009</v>
      </c>
      <c r="AT454">
        <v>0</v>
      </c>
      <c r="AU454">
        <v>0</v>
      </c>
      <c r="AV454">
        <v>0</v>
      </c>
      <c r="AW454">
        <v>0</v>
      </c>
      <c r="AX454">
        <v>0</v>
      </c>
      <c r="AY454">
        <v>0</v>
      </c>
      <c r="BC454" t="s">
        <v>63</v>
      </c>
      <c r="BD454" t="s">
        <v>4707</v>
      </c>
      <c r="BE454">
        <v>0</v>
      </c>
      <c r="BG454" t="s">
        <v>465</v>
      </c>
      <c r="BJ454" t="s">
        <v>706</v>
      </c>
    </row>
    <row r="455" spans="1:62" x14ac:dyDescent="0.35">
      <c r="A455" t="s">
        <v>1642</v>
      </c>
      <c r="B455">
        <v>10000</v>
      </c>
      <c r="C455">
        <v>10000</v>
      </c>
      <c r="D455">
        <v>45754</v>
      </c>
      <c r="E455" t="s">
        <v>116</v>
      </c>
      <c r="F455" t="s">
        <v>1643</v>
      </c>
      <c r="G455" t="s">
        <v>1603</v>
      </c>
      <c r="I455">
        <v>1</v>
      </c>
      <c r="J455" t="s">
        <v>183</v>
      </c>
      <c r="K455">
        <v>59</v>
      </c>
      <c r="L455" t="s">
        <v>6045</v>
      </c>
      <c r="M455" t="s">
        <v>26405</v>
      </c>
      <c r="N455" t="s">
        <v>73</v>
      </c>
      <c r="O455" t="s">
        <v>3811</v>
      </c>
      <c r="P455">
        <v>258</v>
      </c>
      <c r="Q455">
        <f t="shared" si="112"/>
        <v>51.45</v>
      </c>
      <c r="R455" s="34">
        <f t="shared" si="113"/>
        <v>0.85750000000000004</v>
      </c>
      <c r="S455" s="35">
        <v>45754</v>
      </c>
      <c r="U455">
        <v>4</v>
      </c>
      <c r="V455">
        <v>1032</v>
      </c>
      <c r="W455" t="s">
        <v>65</v>
      </c>
      <c r="X455">
        <v>150164050001</v>
      </c>
      <c r="Y455">
        <v>0</v>
      </c>
      <c r="Z455">
        <v>1030</v>
      </c>
      <c r="AA455">
        <v>2</v>
      </c>
      <c r="AB455">
        <v>0</v>
      </c>
      <c r="AC455">
        <v>0</v>
      </c>
      <c r="AD455">
        <v>0</v>
      </c>
      <c r="AG455">
        <v>0</v>
      </c>
      <c r="AP455">
        <v>15016405</v>
      </c>
      <c r="AQ455" t="s">
        <v>1644</v>
      </c>
      <c r="AR455" t="s">
        <v>14946</v>
      </c>
      <c r="AT455">
        <v>0</v>
      </c>
      <c r="AU455">
        <v>0</v>
      </c>
      <c r="AV455">
        <v>0</v>
      </c>
      <c r="AW455">
        <v>0</v>
      </c>
      <c r="AX455">
        <v>0</v>
      </c>
      <c r="AY455">
        <v>0</v>
      </c>
      <c r="BC455" t="s">
        <v>63</v>
      </c>
      <c r="BD455" t="s">
        <v>4708</v>
      </c>
      <c r="BE455">
        <v>0</v>
      </c>
      <c r="BG455" t="s">
        <v>1644</v>
      </c>
      <c r="BJ455" t="s">
        <v>1645</v>
      </c>
    </row>
    <row r="456" spans="1:62" x14ac:dyDescent="0.35">
      <c r="A456" t="s">
        <v>486</v>
      </c>
      <c r="B456">
        <v>10000</v>
      </c>
      <c r="C456">
        <v>30000</v>
      </c>
      <c r="D456">
        <v>45754</v>
      </c>
      <c r="E456" t="s">
        <v>59</v>
      </c>
      <c r="F456" t="s">
        <v>487</v>
      </c>
      <c r="G456">
        <v>10656256096</v>
      </c>
      <c r="I456">
        <v>3</v>
      </c>
      <c r="J456" t="s">
        <v>183</v>
      </c>
      <c r="K456">
        <v>85</v>
      </c>
      <c r="L456" t="s">
        <v>6060</v>
      </c>
      <c r="M456" t="s">
        <v>26410</v>
      </c>
      <c r="N456" t="s">
        <v>940</v>
      </c>
      <c r="O456" t="s">
        <v>3864</v>
      </c>
      <c r="P456">
        <v>10000</v>
      </c>
      <c r="S456" s="35">
        <v>45754</v>
      </c>
      <c r="U456">
        <v>11</v>
      </c>
      <c r="V456">
        <v>110000</v>
      </c>
      <c r="W456" t="s">
        <v>65</v>
      </c>
      <c r="X456" t="s">
        <v>488</v>
      </c>
      <c r="Y456">
        <v>0</v>
      </c>
      <c r="Z456">
        <v>100000</v>
      </c>
      <c r="AA456">
        <v>10000</v>
      </c>
      <c r="AB456">
        <v>0</v>
      </c>
      <c r="AC456">
        <v>0</v>
      </c>
      <c r="AD456">
        <v>0</v>
      </c>
      <c r="AG456">
        <v>0</v>
      </c>
      <c r="AP456" t="s">
        <v>489</v>
      </c>
      <c r="AQ456" t="s">
        <v>108</v>
      </c>
      <c r="AR456" t="s">
        <v>13404</v>
      </c>
      <c r="AT456">
        <v>0</v>
      </c>
      <c r="AU456">
        <v>0</v>
      </c>
      <c r="AV456">
        <v>0</v>
      </c>
      <c r="AW456">
        <v>0</v>
      </c>
      <c r="AX456">
        <v>0</v>
      </c>
      <c r="AY456">
        <v>0</v>
      </c>
      <c r="BC456" t="s">
        <v>63</v>
      </c>
      <c r="BD456" t="s">
        <v>4470</v>
      </c>
      <c r="BE456">
        <v>0</v>
      </c>
      <c r="BG456" t="s">
        <v>108</v>
      </c>
      <c r="BJ456" t="s">
        <v>490</v>
      </c>
    </row>
    <row r="457" spans="1:62" x14ac:dyDescent="0.35">
      <c r="A457" t="s">
        <v>491</v>
      </c>
      <c r="B457">
        <v>10000</v>
      </c>
      <c r="C457">
        <v>30000</v>
      </c>
      <c r="D457">
        <v>45754</v>
      </c>
      <c r="E457" t="s">
        <v>59</v>
      </c>
      <c r="F457" t="s">
        <v>492</v>
      </c>
      <c r="G457">
        <v>10620258039</v>
      </c>
      <c r="I457">
        <v>3</v>
      </c>
      <c r="J457" t="s">
        <v>183</v>
      </c>
      <c r="K457">
        <v>85</v>
      </c>
      <c r="L457" t="s">
        <v>6060</v>
      </c>
      <c r="M457" t="s">
        <v>26410</v>
      </c>
      <c r="N457" t="s">
        <v>940</v>
      </c>
      <c r="O457" t="s">
        <v>3864</v>
      </c>
      <c r="P457">
        <v>20000</v>
      </c>
      <c r="S457" s="35">
        <v>45754</v>
      </c>
      <c r="U457">
        <v>11</v>
      </c>
      <c r="V457">
        <v>220000</v>
      </c>
      <c r="W457" t="s">
        <v>65</v>
      </c>
      <c r="X457" t="s">
        <v>494</v>
      </c>
      <c r="Y457">
        <v>0</v>
      </c>
      <c r="Z457">
        <v>200000</v>
      </c>
      <c r="AA457">
        <v>20000</v>
      </c>
      <c r="AB457">
        <v>0</v>
      </c>
      <c r="AC457">
        <v>0</v>
      </c>
      <c r="AD457">
        <v>0</v>
      </c>
      <c r="AG457">
        <v>0</v>
      </c>
      <c r="AP457" t="s">
        <v>495</v>
      </c>
      <c r="AQ457" t="s">
        <v>108</v>
      </c>
      <c r="AR457" t="s">
        <v>13404</v>
      </c>
      <c r="AT457">
        <v>0</v>
      </c>
      <c r="AU457">
        <v>0</v>
      </c>
      <c r="AV457">
        <v>0</v>
      </c>
      <c r="AW457">
        <v>0</v>
      </c>
      <c r="AX457">
        <v>0</v>
      </c>
      <c r="AY457">
        <v>0</v>
      </c>
      <c r="BC457" t="s">
        <v>63</v>
      </c>
      <c r="BD457" t="s">
        <v>4471</v>
      </c>
      <c r="BE457">
        <v>0</v>
      </c>
      <c r="BG457" t="s">
        <v>108</v>
      </c>
      <c r="BJ457" t="s">
        <v>496</v>
      </c>
    </row>
    <row r="458" spans="1:62" x14ac:dyDescent="0.35">
      <c r="A458" t="s">
        <v>1422</v>
      </c>
      <c r="B458">
        <v>10000</v>
      </c>
      <c r="C458">
        <v>20000</v>
      </c>
      <c r="D458">
        <v>45755</v>
      </c>
      <c r="E458" t="s">
        <v>59</v>
      </c>
      <c r="F458" t="s">
        <v>1423</v>
      </c>
      <c r="G458" t="s">
        <v>1424</v>
      </c>
      <c r="I458">
        <v>1</v>
      </c>
      <c r="J458" t="s">
        <v>183</v>
      </c>
      <c r="K458">
        <v>90</v>
      </c>
      <c r="L458" t="s">
        <v>6044</v>
      </c>
      <c r="M458" t="s">
        <v>26408</v>
      </c>
      <c r="N458" t="s">
        <v>1190</v>
      </c>
      <c r="O458" t="s">
        <v>3836</v>
      </c>
      <c r="P458">
        <v>12150</v>
      </c>
      <c r="Q458">
        <f>(P458/20)+45</f>
        <v>652.5</v>
      </c>
      <c r="R458" s="34">
        <f>Q458/60</f>
        <v>10.875</v>
      </c>
      <c r="S458" s="35">
        <v>45754</v>
      </c>
      <c r="U458">
        <v>2</v>
      </c>
      <c r="V458">
        <v>24300</v>
      </c>
      <c r="W458" t="s">
        <v>65</v>
      </c>
      <c r="X458" t="s">
        <v>1181</v>
      </c>
      <c r="Y458">
        <v>0</v>
      </c>
      <c r="Z458">
        <v>24300</v>
      </c>
      <c r="AA458">
        <v>0</v>
      </c>
      <c r="AB458">
        <v>0</v>
      </c>
      <c r="AC458">
        <v>0</v>
      </c>
      <c r="AD458">
        <v>0</v>
      </c>
      <c r="AG458">
        <v>0</v>
      </c>
      <c r="AP458" t="s">
        <v>1182</v>
      </c>
      <c r="AQ458" t="s">
        <v>170</v>
      </c>
      <c r="AR458" t="s">
        <v>21526</v>
      </c>
      <c r="AT458">
        <v>0</v>
      </c>
      <c r="AU458">
        <v>0</v>
      </c>
      <c r="AV458">
        <v>0</v>
      </c>
      <c r="AW458">
        <v>0</v>
      </c>
      <c r="AX458">
        <v>0</v>
      </c>
      <c r="AY458">
        <v>0</v>
      </c>
      <c r="BC458" t="s">
        <v>63</v>
      </c>
      <c r="BD458" t="s">
        <v>4613</v>
      </c>
      <c r="BE458">
        <v>0</v>
      </c>
      <c r="BG458" t="s">
        <v>170</v>
      </c>
      <c r="BJ458" t="s">
        <v>1425</v>
      </c>
    </row>
    <row r="459" spans="1:62" x14ac:dyDescent="0.35">
      <c r="A459" t="s">
        <v>1648</v>
      </c>
      <c r="B459">
        <v>10000</v>
      </c>
      <c r="C459">
        <v>10000</v>
      </c>
      <c r="D459">
        <v>45755</v>
      </c>
      <c r="E459" t="s">
        <v>59</v>
      </c>
      <c r="F459" t="s">
        <v>1649</v>
      </c>
      <c r="G459" t="s">
        <v>1650</v>
      </c>
      <c r="I459">
        <v>1</v>
      </c>
      <c r="J459" t="s">
        <v>183</v>
      </c>
      <c r="K459">
        <v>29</v>
      </c>
      <c r="L459" t="s">
        <v>6061</v>
      </c>
      <c r="M459" t="s">
        <v>26405</v>
      </c>
      <c r="N459" t="s">
        <v>648</v>
      </c>
      <c r="O459" t="s">
        <v>3810</v>
      </c>
      <c r="P459">
        <v>24000</v>
      </c>
      <c r="Q459">
        <f t="shared" ref="Q459:Q464" si="114">(P459/40)+45</f>
        <v>645</v>
      </c>
      <c r="R459" s="34">
        <f t="shared" ref="R459:R464" si="115">Q459/60</f>
        <v>10.75</v>
      </c>
      <c r="S459" s="35">
        <v>45754</v>
      </c>
      <c r="U459">
        <v>2</v>
      </c>
      <c r="V459">
        <v>48000</v>
      </c>
      <c r="W459" t="s">
        <v>65</v>
      </c>
      <c r="X459" t="s">
        <v>649</v>
      </c>
      <c r="Y459">
        <v>0</v>
      </c>
      <c r="Z459">
        <v>48000</v>
      </c>
      <c r="AA459">
        <v>0</v>
      </c>
      <c r="AB459">
        <v>0</v>
      </c>
      <c r="AC459">
        <v>0</v>
      </c>
      <c r="AD459">
        <v>0</v>
      </c>
      <c r="AG459">
        <v>0</v>
      </c>
      <c r="AP459" t="s">
        <v>650</v>
      </c>
      <c r="AQ459" t="s">
        <v>275</v>
      </c>
      <c r="AR459" t="s">
        <v>21306</v>
      </c>
      <c r="AT459">
        <v>0</v>
      </c>
      <c r="AU459">
        <v>0</v>
      </c>
      <c r="AV459">
        <v>0</v>
      </c>
      <c r="AW459">
        <v>0</v>
      </c>
      <c r="AX459">
        <v>0</v>
      </c>
      <c r="AY459">
        <v>0</v>
      </c>
      <c r="BC459" t="s">
        <v>63</v>
      </c>
      <c r="BD459" t="s">
        <v>4709</v>
      </c>
      <c r="BE459">
        <v>0</v>
      </c>
      <c r="BG459" t="s">
        <v>275</v>
      </c>
      <c r="BJ459" t="s">
        <v>1651</v>
      </c>
    </row>
    <row r="460" spans="1:62" x14ac:dyDescent="0.35">
      <c r="A460" t="s">
        <v>1426</v>
      </c>
      <c r="B460">
        <v>10000</v>
      </c>
      <c r="C460">
        <v>20000</v>
      </c>
      <c r="D460">
        <v>45755</v>
      </c>
      <c r="E460" t="s">
        <v>59</v>
      </c>
      <c r="F460" t="s">
        <v>1427</v>
      </c>
      <c r="G460" t="s">
        <v>1428</v>
      </c>
      <c r="I460">
        <v>2</v>
      </c>
      <c r="J460" t="s">
        <v>183</v>
      </c>
      <c r="K460">
        <v>63</v>
      </c>
      <c r="L460" t="s">
        <v>6051</v>
      </c>
      <c r="M460" t="s">
        <v>26408</v>
      </c>
      <c r="N460" t="s">
        <v>136</v>
      </c>
      <c r="O460" t="s">
        <v>3850</v>
      </c>
      <c r="P460">
        <v>7500</v>
      </c>
      <c r="Q460">
        <f t="shared" si="114"/>
        <v>232.5</v>
      </c>
      <c r="R460" s="34">
        <f t="shared" si="115"/>
        <v>3.875</v>
      </c>
      <c r="S460" s="35">
        <v>45754</v>
      </c>
      <c r="U460">
        <v>16</v>
      </c>
      <c r="V460">
        <v>120000</v>
      </c>
      <c r="W460" t="s">
        <v>65</v>
      </c>
      <c r="X460" t="s">
        <v>1353</v>
      </c>
      <c r="Y460">
        <v>0</v>
      </c>
      <c r="Z460">
        <v>120000</v>
      </c>
      <c r="AA460">
        <v>0</v>
      </c>
      <c r="AB460">
        <v>0</v>
      </c>
      <c r="AC460">
        <v>0</v>
      </c>
      <c r="AD460">
        <v>0</v>
      </c>
      <c r="AG460">
        <v>0</v>
      </c>
      <c r="AP460" t="s">
        <v>1354</v>
      </c>
      <c r="AQ460" t="s">
        <v>275</v>
      </c>
      <c r="AR460" t="s">
        <v>21306</v>
      </c>
      <c r="AT460">
        <v>0</v>
      </c>
      <c r="AU460">
        <v>0</v>
      </c>
      <c r="AV460">
        <v>0</v>
      </c>
      <c r="AW460">
        <v>0</v>
      </c>
      <c r="AX460">
        <v>0</v>
      </c>
      <c r="AY460">
        <v>0</v>
      </c>
      <c r="BC460" t="s">
        <v>63</v>
      </c>
      <c r="BD460" t="s">
        <v>4614</v>
      </c>
      <c r="BE460">
        <v>0</v>
      </c>
      <c r="BG460" t="s">
        <v>275</v>
      </c>
      <c r="BJ460" t="s">
        <v>1430</v>
      </c>
    </row>
    <row r="461" spans="1:62" x14ac:dyDescent="0.35">
      <c r="A461" t="s">
        <v>1431</v>
      </c>
      <c r="B461">
        <v>10000</v>
      </c>
      <c r="C461">
        <v>20000</v>
      </c>
      <c r="D461">
        <v>45755</v>
      </c>
      <c r="E461" t="s">
        <v>59</v>
      </c>
      <c r="F461" t="s">
        <v>1427</v>
      </c>
      <c r="G461" t="s">
        <v>1428</v>
      </c>
      <c r="I461">
        <v>2</v>
      </c>
      <c r="J461" t="s">
        <v>183</v>
      </c>
      <c r="K461">
        <v>63</v>
      </c>
      <c r="L461" t="s">
        <v>6051</v>
      </c>
      <c r="M461" t="s">
        <v>26408</v>
      </c>
      <c r="N461" t="s">
        <v>136</v>
      </c>
      <c r="O461" t="s">
        <v>3850</v>
      </c>
      <c r="P461">
        <v>7500</v>
      </c>
      <c r="Q461">
        <f t="shared" si="114"/>
        <v>232.5</v>
      </c>
      <c r="R461" s="34">
        <f t="shared" si="115"/>
        <v>3.875</v>
      </c>
      <c r="S461" s="35">
        <v>45754</v>
      </c>
      <c r="U461">
        <v>16</v>
      </c>
      <c r="V461">
        <v>120000</v>
      </c>
      <c r="W461" t="s">
        <v>65</v>
      </c>
      <c r="X461" t="s">
        <v>1353</v>
      </c>
      <c r="Y461">
        <v>0</v>
      </c>
      <c r="Z461">
        <v>120000</v>
      </c>
      <c r="AA461">
        <v>0</v>
      </c>
      <c r="AB461">
        <v>0</v>
      </c>
      <c r="AC461">
        <v>0</v>
      </c>
      <c r="AD461">
        <v>0</v>
      </c>
      <c r="AG461">
        <v>0</v>
      </c>
      <c r="AP461" t="s">
        <v>1354</v>
      </c>
      <c r="AQ461" t="s">
        <v>275</v>
      </c>
      <c r="AR461" t="s">
        <v>21306</v>
      </c>
      <c r="AT461">
        <v>0</v>
      </c>
      <c r="AU461">
        <v>0</v>
      </c>
      <c r="AV461">
        <v>0</v>
      </c>
      <c r="AW461">
        <v>0</v>
      </c>
      <c r="AX461">
        <v>0</v>
      </c>
      <c r="AY461">
        <v>0</v>
      </c>
      <c r="BC461" t="s">
        <v>63</v>
      </c>
      <c r="BD461" t="s">
        <v>4615</v>
      </c>
      <c r="BE461">
        <v>0</v>
      </c>
      <c r="BG461" t="s">
        <v>275</v>
      </c>
      <c r="BJ461" t="s">
        <v>1432</v>
      </c>
    </row>
    <row r="462" spans="1:62" x14ac:dyDescent="0.35">
      <c r="A462" t="s">
        <v>1433</v>
      </c>
      <c r="B462">
        <v>10000</v>
      </c>
      <c r="C462">
        <v>20000</v>
      </c>
      <c r="D462">
        <v>45755</v>
      </c>
      <c r="E462" t="s">
        <v>59</v>
      </c>
      <c r="F462" t="s">
        <v>1427</v>
      </c>
      <c r="G462" t="s">
        <v>1428</v>
      </c>
      <c r="I462">
        <v>2</v>
      </c>
      <c r="J462" t="s">
        <v>183</v>
      </c>
      <c r="K462">
        <v>63</v>
      </c>
      <c r="L462" t="s">
        <v>6051</v>
      </c>
      <c r="M462" t="s">
        <v>26408</v>
      </c>
      <c r="N462" t="s">
        <v>136</v>
      </c>
      <c r="O462" t="s">
        <v>3850</v>
      </c>
      <c r="P462">
        <v>7500</v>
      </c>
      <c r="Q462">
        <f t="shared" si="114"/>
        <v>232.5</v>
      </c>
      <c r="R462" s="34">
        <f t="shared" si="115"/>
        <v>3.875</v>
      </c>
      <c r="S462" s="35">
        <v>45754</v>
      </c>
      <c r="U462">
        <v>16</v>
      </c>
      <c r="V462">
        <v>120000</v>
      </c>
      <c r="W462" t="s">
        <v>65</v>
      </c>
      <c r="X462" t="s">
        <v>1353</v>
      </c>
      <c r="Y462">
        <v>0</v>
      </c>
      <c r="Z462">
        <v>120000</v>
      </c>
      <c r="AA462">
        <v>0</v>
      </c>
      <c r="AB462">
        <v>0</v>
      </c>
      <c r="AC462">
        <v>0</v>
      </c>
      <c r="AD462">
        <v>0</v>
      </c>
      <c r="AG462">
        <v>0</v>
      </c>
      <c r="AP462" t="s">
        <v>1354</v>
      </c>
      <c r="AQ462" t="s">
        <v>275</v>
      </c>
      <c r="AR462" t="s">
        <v>21306</v>
      </c>
      <c r="AT462">
        <v>0</v>
      </c>
      <c r="AU462">
        <v>0</v>
      </c>
      <c r="AV462">
        <v>0</v>
      </c>
      <c r="AW462">
        <v>0</v>
      </c>
      <c r="AX462">
        <v>0</v>
      </c>
      <c r="AY462">
        <v>0</v>
      </c>
      <c r="BC462" t="s">
        <v>63</v>
      </c>
      <c r="BD462" t="s">
        <v>4616</v>
      </c>
      <c r="BE462">
        <v>0</v>
      </c>
      <c r="BG462" t="s">
        <v>275</v>
      </c>
      <c r="BJ462" t="s">
        <v>1434</v>
      </c>
    </row>
    <row r="463" spans="1:62" x14ac:dyDescent="0.35">
      <c r="A463" t="s">
        <v>1652</v>
      </c>
      <c r="B463">
        <v>10000</v>
      </c>
      <c r="C463">
        <v>10000</v>
      </c>
      <c r="D463">
        <v>45756</v>
      </c>
      <c r="E463" t="s">
        <v>59</v>
      </c>
      <c r="F463">
        <v>0.44651620370370371</v>
      </c>
      <c r="G463" t="s">
        <v>1428</v>
      </c>
      <c r="I463">
        <v>1</v>
      </c>
      <c r="J463" t="s">
        <v>183</v>
      </c>
      <c r="K463">
        <v>78</v>
      </c>
      <c r="L463" t="s">
        <v>6047</v>
      </c>
      <c r="M463" t="s">
        <v>26405</v>
      </c>
      <c r="N463" t="s">
        <v>216</v>
      </c>
      <c r="O463" t="s">
        <v>3803</v>
      </c>
      <c r="P463">
        <v>2750</v>
      </c>
      <c r="Q463">
        <f t="shared" si="114"/>
        <v>113.75</v>
      </c>
      <c r="R463" s="34">
        <f t="shared" si="115"/>
        <v>1.8958333333333333</v>
      </c>
      <c r="S463" s="35">
        <v>45754</v>
      </c>
      <c r="U463">
        <v>16</v>
      </c>
      <c r="V463">
        <v>44000</v>
      </c>
      <c r="W463" t="s">
        <v>65</v>
      </c>
      <c r="X463" t="s">
        <v>1653</v>
      </c>
      <c r="Y463">
        <v>0</v>
      </c>
      <c r="Z463">
        <v>40000</v>
      </c>
      <c r="AA463">
        <v>4000</v>
      </c>
      <c r="AB463">
        <v>0</v>
      </c>
      <c r="AC463">
        <v>0</v>
      </c>
      <c r="AD463">
        <v>0</v>
      </c>
      <c r="AG463">
        <v>0</v>
      </c>
      <c r="AP463" t="s">
        <v>1654</v>
      </c>
      <c r="AQ463" t="s">
        <v>275</v>
      </c>
      <c r="AR463" t="s">
        <v>21306</v>
      </c>
      <c r="AT463">
        <v>0</v>
      </c>
      <c r="AU463">
        <v>0</v>
      </c>
      <c r="AV463">
        <v>0</v>
      </c>
      <c r="AW463">
        <v>0</v>
      </c>
      <c r="AX463">
        <v>0</v>
      </c>
      <c r="AY463">
        <v>0</v>
      </c>
      <c r="BC463" t="s">
        <v>63</v>
      </c>
      <c r="BD463" t="s">
        <v>4710</v>
      </c>
      <c r="BE463">
        <v>0</v>
      </c>
      <c r="BG463" t="s">
        <v>275</v>
      </c>
      <c r="BJ463" t="s">
        <v>1655</v>
      </c>
    </row>
    <row r="464" spans="1:62" x14ac:dyDescent="0.35">
      <c r="A464" t="s">
        <v>1656</v>
      </c>
      <c r="B464">
        <v>10000</v>
      </c>
      <c r="C464">
        <v>10000</v>
      </c>
      <c r="D464">
        <v>45755</v>
      </c>
      <c r="E464" t="s">
        <v>59</v>
      </c>
      <c r="F464" t="s">
        <v>1657</v>
      </c>
      <c r="G464" t="s">
        <v>1658</v>
      </c>
      <c r="I464">
        <v>1</v>
      </c>
      <c r="J464" t="s">
        <v>183</v>
      </c>
      <c r="K464">
        <v>78</v>
      </c>
      <c r="L464" t="s">
        <v>6047</v>
      </c>
      <c r="M464" t="s">
        <v>26405</v>
      </c>
      <c r="N464" t="s">
        <v>216</v>
      </c>
      <c r="O464" t="s">
        <v>3803</v>
      </c>
      <c r="P464">
        <v>10000</v>
      </c>
      <c r="Q464">
        <f t="shared" si="114"/>
        <v>295</v>
      </c>
      <c r="R464" s="34">
        <f t="shared" si="115"/>
        <v>4.916666666666667</v>
      </c>
      <c r="S464" s="35">
        <v>45754</v>
      </c>
      <c r="U464">
        <v>2</v>
      </c>
      <c r="V464">
        <v>20000</v>
      </c>
      <c r="W464" t="s">
        <v>65</v>
      </c>
      <c r="X464" t="s">
        <v>1659</v>
      </c>
      <c r="Y464">
        <v>0</v>
      </c>
      <c r="Z464">
        <v>20000</v>
      </c>
      <c r="AA464">
        <v>0</v>
      </c>
      <c r="AB464">
        <v>0</v>
      </c>
      <c r="AC464">
        <v>0</v>
      </c>
      <c r="AD464">
        <v>0</v>
      </c>
      <c r="AG464">
        <v>0</v>
      </c>
      <c r="AP464" t="s">
        <v>1660</v>
      </c>
      <c r="AQ464" t="s">
        <v>1661</v>
      </c>
      <c r="AR464" t="s">
        <v>17108</v>
      </c>
      <c r="AT464">
        <v>0</v>
      </c>
      <c r="AU464">
        <v>0</v>
      </c>
      <c r="AV464">
        <v>0</v>
      </c>
      <c r="AW464">
        <v>0</v>
      </c>
      <c r="AX464">
        <v>0</v>
      </c>
      <c r="AY464">
        <v>0</v>
      </c>
      <c r="BC464" t="s">
        <v>63</v>
      </c>
      <c r="BD464" t="s">
        <v>4711</v>
      </c>
      <c r="BE464">
        <v>0</v>
      </c>
      <c r="BG464" t="s">
        <v>1661</v>
      </c>
      <c r="BJ464" t="s">
        <v>1662</v>
      </c>
    </row>
    <row r="465" spans="1:62" x14ac:dyDescent="0.35">
      <c r="A465" t="s">
        <v>1663</v>
      </c>
      <c r="B465">
        <v>10000</v>
      </c>
      <c r="C465">
        <v>10000</v>
      </c>
      <c r="D465">
        <v>45755</v>
      </c>
      <c r="E465" t="s">
        <v>59</v>
      </c>
      <c r="F465" t="s">
        <v>1448</v>
      </c>
      <c r="G465" t="s">
        <v>1449</v>
      </c>
      <c r="I465">
        <v>1</v>
      </c>
      <c r="J465" t="s">
        <v>183</v>
      </c>
      <c r="K465">
        <v>60</v>
      </c>
      <c r="L465" t="s">
        <v>6048</v>
      </c>
      <c r="M465" t="s">
        <v>26408</v>
      </c>
      <c r="N465" t="s">
        <v>222</v>
      </c>
      <c r="O465" t="s">
        <v>3835</v>
      </c>
      <c r="P465">
        <v>1000</v>
      </c>
      <c r="Q465">
        <f t="shared" ref="Q465:Q466" si="116">(P465/50)+45</f>
        <v>65</v>
      </c>
      <c r="R465" s="34">
        <f t="shared" ref="R465:R466" si="117">Q465/60</f>
        <v>1.0833333333333333</v>
      </c>
      <c r="S465" s="35">
        <v>45754</v>
      </c>
      <c r="U465">
        <v>1</v>
      </c>
      <c r="V465">
        <v>1000</v>
      </c>
      <c r="W465" t="s">
        <v>65</v>
      </c>
      <c r="X465" t="s">
        <v>1664</v>
      </c>
      <c r="Y465">
        <v>0</v>
      </c>
      <c r="Z465">
        <v>1000</v>
      </c>
      <c r="AA465">
        <v>0</v>
      </c>
      <c r="AB465">
        <v>0</v>
      </c>
      <c r="AC465">
        <v>0</v>
      </c>
      <c r="AD465">
        <v>0</v>
      </c>
      <c r="AG465">
        <v>0</v>
      </c>
      <c r="AP465" t="s">
        <v>1665</v>
      </c>
      <c r="AQ465" t="s">
        <v>1452</v>
      </c>
      <c r="AR465" t="s">
        <v>22533</v>
      </c>
      <c r="AT465">
        <v>0</v>
      </c>
      <c r="AU465">
        <v>0</v>
      </c>
      <c r="AV465">
        <v>0</v>
      </c>
      <c r="AW465">
        <v>0</v>
      </c>
      <c r="AX465">
        <v>0</v>
      </c>
      <c r="AY465">
        <v>0</v>
      </c>
      <c r="BC465" t="s">
        <v>63</v>
      </c>
      <c r="BD465" t="s">
        <v>4712</v>
      </c>
      <c r="BE465">
        <v>0</v>
      </c>
      <c r="BG465" t="s">
        <v>1452</v>
      </c>
      <c r="BJ465" t="s">
        <v>1453</v>
      </c>
    </row>
    <row r="466" spans="1:62" x14ac:dyDescent="0.35">
      <c r="A466" t="s">
        <v>1666</v>
      </c>
      <c r="B466">
        <v>10000</v>
      </c>
      <c r="C466">
        <v>10000</v>
      </c>
      <c r="D466">
        <v>45755</v>
      </c>
      <c r="E466" t="s">
        <v>59</v>
      </c>
      <c r="F466" t="s">
        <v>1448</v>
      </c>
      <c r="G466" t="s">
        <v>1667</v>
      </c>
      <c r="I466">
        <v>1</v>
      </c>
      <c r="J466" t="s">
        <v>183</v>
      </c>
      <c r="K466">
        <v>60</v>
      </c>
      <c r="L466" t="s">
        <v>6048</v>
      </c>
      <c r="M466" t="s">
        <v>26408</v>
      </c>
      <c r="N466" t="s">
        <v>222</v>
      </c>
      <c r="O466" t="s">
        <v>3835</v>
      </c>
      <c r="P466">
        <v>4000</v>
      </c>
      <c r="Q466">
        <f t="shared" si="116"/>
        <v>125</v>
      </c>
      <c r="R466" s="34">
        <f t="shared" si="117"/>
        <v>2.0833333333333335</v>
      </c>
      <c r="S466" s="35">
        <v>45754</v>
      </c>
      <c r="U466">
        <v>1</v>
      </c>
      <c r="V466">
        <v>4000</v>
      </c>
      <c r="W466" t="s">
        <v>65</v>
      </c>
      <c r="X466" t="s">
        <v>1668</v>
      </c>
      <c r="Y466">
        <v>0</v>
      </c>
      <c r="Z466">
        <v>4000</v>
      </c>
      <c r="AA466">
        <v>0</v>
      </c>
      <c r="AB466">
        <v>0</v>
      </c>
      <c r="AC466">
        <v>0</v>
      </c>
      <c r="AD466">
        <v>0</v>
      </c>
      <c r="AG466">
        <v>0</v>
      </c>
      <c r="AP466" t="s">
        <v>1669</v>
      </c>
      <c r="AQ466" t="s">
        <v>1452</v>
      </c>
      <c r="AR466" t="s">
        <v>22533</v>
      </c>
      <c r="AT466">
        <v>0</v>
      </c>
      <c r="AU466">
        <v>0</v>
      </c>
      <c r="AV466">
        <v>0</v>
      </c>
      <c r="AW466">
        <v>0</v>
      </c>
      <c r="AX466">
        <v>0</v>
      </c>
      <c r="AY466">
        <v>0</v>
      </c>
      <c r="BC466" t="s">
        <v>63</v>
      </c>
      <c r="BD466" t="s">
        <v>4713</v>
      </c>
      <c r="BE466">
        <v>0</v>
      </c>
      <c r="BG466" t="s">
        <v>1452</v>
      </c>
      <c r="BJ466" t="s">
        <v>1453</v>
      </c>
    </row>
    <row r="467" spans="1:62" x14ac:dyDescent="0.35">
      <c r="A467" t="s">
        <v>1454</v>
      </c>
      <c r="B467">
        <v>10000</v>
      </c>
      <c r="C467">
        <v>20000</v>
      </c>
      <c r="D467">
        <v>45755</v>
      </c>
      <c r="E467" t="s">
        <v>59</v>
      </c>
      <c r="F467" t="s">
        <v>898</v>
      </c>
      <c r="G467" t="s">
        <v>1455</v>
      </c>
      <c r="I467">
        <v>2</v>
      </c>
      <c r="J467" t="s">
        <v>183</v>
      </c>
      <c r="K467">
        <v>71</v>
      </c>
      <c r="L467" t="s">
        <v>6057</v>
      </c>
      <c r="M467" t="s">
        <v>26408</v>
      </c>
      <c r="N467" t="s">
        <v>368</v>
      </c>
      <c r="O467" t="s">
        <v>3857</v>
      </c>
      <c r="P467">
        <v>8334</v>
      </c>
      <c r="S467" s="35">
        <v>45754</v>
      </c>
      <c r="U467">
        <v>6</v>
      </c>
      <c r="V467">
        <v>50004</v>
      </c>
      <c r="W467" t="s">
        <v>65</v>
      </c>
      <c r="X467" t="s">
        <v>1456</v>
      </c>
      <c r="Y467">
        <v>0</v>
      </c>
      <c r="Z467">
        <v>50000</v>
      </c>
      <c r="AA467">
        <v>4</v>
      </c>
      <c r="AB467">
        <v>0</v>
      </c>
      <c r="AC467">
        <v>0</v>
      </c>
      <c r="AD467">
        <v>0</v>
      </c>
      <c r="AG467">
        <v>0</v>
      </c>
      <c r="AP467" t="s">
        <v>1457</v>
      </c>
      <c r="AQ467" t="s">
        <v>75</v>
      </c>
      <c r="AR467" t="s">
        <v>24960</v>
      </c>
      <c r="AT467">
        <v>0</v>
      </c>
      <c r="AU467">
        <v>0</v>
      </c>
      <c r="AV467">
        <v>0</v>
      </c>
      <c r="AW467">
        <v>0</v>
      </c>
      <c r="AX467">
        <v>0</v>
      </c>
      <c r="AY467">
        <v>0</v>
      </c>
      <c r="BC467" t="s">
        <v>63</v>
      </c>
      <c r="BD467" t="s">
        <v>4622</v>
      </c>
      <c r="BE467">
        <v>0</v>
      </c>
      <c r="BG467" t="s">
        <v>75</v>
      </c>
      <c r="BJ467" t="s">
        <v>1458</v>
      </c>
    </row>
    <row r="468" spans="1:62" x14ac:dyDescent="0.35">
      <c r="A468" t="s">
        <v>1670</v>
      </c>
      <c r="B468">
        <v>10000</v>
      </c>
      <c r="C468">
        <v>10000</v>
      </c>
      <c r="D468">
        <v>45756</v>
      </c>
      <c r="E468" t="s">
        <v>59</v>
      </c>
      <c r="F468" t="s">
        <v>1671</v>
      </c>
      <c r="G468">
        <v>10620258104</v>
      </c>
      <c r="I468">
        <v>1</v>
      </c>
      <c r="J468" t="s">
        <v>183</v>
      </c>
      <c r="K468">
        <v>79</v>
      </c>
      <c r="L468" t="s">
        <v>6076</v>
      </c>
      <c r="M468" t="s">
        <v>26406</v>
      </c>
      <c r="N468" t="s">
        <v>945</v>
      </c>
      <c r="O468" t="s">
        <v>3831</v>
      </c>
      <c r="P468">
        <v>20</v>
      </c>
      <c r="Q468">
        <f>(P468/20)+30</f>
        <v>31</v>
      </c>
      <c r="R468" s="34">
        <f>Q468/60</f>
        <v>0.51666666666666672</v>
      </c>
      <c r="S468" s="35">
        <v>45754</v>
      </c>
      <c r="U468">
        <v>602</v>
      </c>
      <c r="V468">
        <v>12040</v>
      </c>
      <c r="W468" t="s">
        <v>65</v>
      </c>
      <c r="X468" t="s">
        <v>1672</v>
      </c>
      <c r="Y468">
        <v>0</v>
      </c>
      <c r="Z468">
        <v>2000</v>
      </c>
      <c r="AA468">
        <v>10040</v>
      </c>
      <c r="AB468">
        <v>0</v>
      </c>
      <c r="AC468">
        <v>0</v>
      </c>
      <c r="AD468">
        <v>0</v>
      </c>
      <c r="AG468">
        <v>0</v>
      </c>
      <c r="AP468" t="s">
        <v>1673</v>
      </c>
      <c r="AQ468" t="s">
        <v>95</v>
      </c>
      <c r="AR468" t="s">
        <v>13261</v>
      </c>
      <c r="AT468">
        <v>0</v>
      </c>
      <c r="AU468">
        <v>0</v>
      </c>
      <c r="AV468">
        <v>0</v>
      </c>
      <c r="AW468">
        <v>0</v>
      </c>
      <c r="AX468">
        <v>0</v>
      </c>
      <c r="AY468">
        <v>0</v>
      </c>
      <c r="BC468" t="s">
        <v>63</v>
      </c>
      <c r="BD468" t="s">
        <v>4714</v>
      </c>
      <c r="BE468">
        <v>0</v>
      </c>
      <c r="BG468" t="s">
        <v>95</v>
      </c>
      <c r="BJ468" t="s">
        <v>1674</v>
      </c>
    </row>
    <row r="469" spans="1:62" x14ac:dyDescent="0.35">
      <c r="A469" t="s">
        <v>507</v>
      </c>
      <c r="B469">
        <v>10000</v>
      </c>
      <c r="C469">
        <v>30000</v>
      </c>
      <c r="D469">
        <v>45755</v>
      </c>
      <c r="E469" t="s">
        <v>59</v>
      </c>
      <c r="F469" t="s">
        <v>508</v>
      </c>
      <c r="G469">
        <v>10656256085</v>
      </c>
      <c r="I469">
        <v>3</v>
      </c>
      <c r="J469" t="s">
        <v>183</v>
      </c>
      <c r="K469">
        <v>85</v>
      </c>
      <c r="L469" t="s">
        <v>6060</v>
      </c>
      <c r="M469" t="s">
        <v>26410</v>
      </c>
      <c r="N469" t="s">
        <v>940</v>
      </c>
      <c r="O469" t="s">
        <v>3864</v>
      </c>
      <c r="P469">
        <v>10000</v>
      </c>
      <c r="S469" s="35">
        <v>45754</v>
      </c>
      <c r="U469">
        <v>11</v>
      </c>
      <c r="V469">
        <v>110000</v>
      </c>
      <c r="W469" t="s">
        <v>65</v>
      </c>
      <c r="X469" t="s">
        <v>509</v>
      </c>
      <c r="Y469">
        <v>0</v>
      </c>
      <c r="Z469">
        <v>100000</v>
      </c>
      <c r="AA469">
        <v>10000</v>
      </c>
      <c r="AB469">
        <v>0</v>
      </c>
      <c r="AC469">
        <v>0</v>
      </c>
      <c r="AD469">
        <v>0</v>
      </c>
      <c r="AG469">
        <v>0</v>
      </c>
      <c r="AP469" t="s">
        <v>510</v>
      </c>
      <c r="AQ469" t="s">
        <v>108</v>
      </c>
      <c r="AR469" t="s">
        <v>13404</v>
      </c>
      <c r="AT469">
        <v>0</v>
      </c>
      <c r="AU469">
        <v>0</v>
      </c>
      <c r="AV469">
        <v>0</v>
      </c>
      <c r="AW469">
        <v>0</v>
      </c>
      <c r="AX469">
        <v>0</v>
      </c>
      <c r="AY469">
        <v>0</v>
      </c>
      <c r="BC469" t="s">
        <v>63</v>
      </c>
      <c r="BD469" t="s">
        <v>4474</v>
      </c>
      <c r="BE469">
        <v>0</v>
      </c>
      <c r="BG469" t="s">
        <v>108</v>
      </c>
      <c r="BJ469" t="s">
        <v>511</v>
      </c>
    </row>
    <row r="470" spans="1:62" x14ac:dyDescent="0.35">
      <c r="A470" t="s">
        <v>1675</v>
      </c>
      <c r="B470">
        <v>10000</v>
      </c>
      <c r="C470">
        <v>10000</v>
      </c>
      <c r="D470">
        <v>45761</v>
      </c>
      <c r="E470" t="s">
        <v>59</v>
      </c>
      <c r="F470" t="s">
        <v>1676</v>
      </c>
      <c r="G470">
        <v>10620258104</v>
      </c>
      <c r="I470">
        <v>1</v>
      </c>
      <c r="J470" t="s">
        <v>183</v>
      </c>
      <c r="K470">
        <v>79</v>
      </c>
      <c r="L470" t="s">
        <v>6076</v>
      </c>
      <c r="M470" t="s">
        <v>26406</v>
      </c>
      <c r="N470" t="s">
        <v>945</v>
      </c>
      <c r="O470" t="s">
        <v>3831</v>
      </c>
      <c r="P470">
        <v>170</v>
      </c>
      <c r="Q470">
        <f>(P470/20)+30</f>
        <v>38.5</v>
      </c>
      <c r="R470" s="34">
        <f>Q470/60</f>
        <v>0.64166666666666672</v>
      </c>
      <c r="S470" s="35">
        <v>45754</v>
      </c>
      <c r="U470">
        <v>308</v>
      </c>
      <c r="V470">
        <v>52360</v>
      </c>
      <c r="W470" t="s">
        <v>65</v>
      </c>
      <c r="X470" t="s">
        <v>1677</v>
      </c>
      <c r="Y470">
        <v>0</v>
      </c>
      <c r="Z470">
        <v>30000</v>
      </c>
      <c r="AA470">
        <v>22360</v>
      </c>
      <c r="AB470">
        <v>0</v>
      </c>
      <c r="AC470">
        <v>0</v>
      </c>
      <c r="AD470">
        <v>0</v>
      </c>
      <c r="AG470">
        <v>0</v>
      </c>
      <c r="AP470" t="s">
        <v>1678</v>
      </c>
      <c r="AQ470" t="s">
        <v>108</v>
      </c>
      <c r="AR470" t="s">
        <v>13404</v>
      </c>
      <c r="AT470">
        <v>0</v>
      </c>
      <c r="AU470">
        <v>0</v>
      </c>
      <c r="AV470">
        <v>0</v>
      </c>
      <c r="AW470">
        <v>0</v>
      </c>
      <c r="AX470">
        <v>0</v>
      </c>
      <c r="AY470">
        <v>0</v>
      </c>
      <c r="BC470" t="s">
        <v>63</v>
      </c>
      <c r="BD470" t="s">
        <v>4715</v>
      </c>
      <c r="BE470">
        <v>0</v>
      </c>
      <c r="BG470" t="s">
        <v>108</v>
      </c>
      <c r="BJ470" t="s">
        <v>1679</v>
      </c>
    </row>
    <row r="471" spans="1:62" x14ac:dyDescent="0.35">
      <c r="A471" t="s">
        <v>115</v>
      </c>
      <c r="B471">
        <v>10000</v>
      </c>
      <c r="C471">
        <v>30000</v>
      </c>
      <c r="D471">
        <v>45754</v>
      </c>
      <c r="E471" t="s">
        <v>116</v>
      </c>
      <c r="F471" t="s">
        <v>117</v>
      </c>
      <c r="G471" t="s">
        <v>118</v>
      </c>
      <c r="I471">
        <v>3</v>
      </c>
      <c r="J471" t="s">
        <v>183</v>
      </c>
      <c r="K471">
        <v>85</v>
      </c>
      <c r="L471" t="s">
        <v>6060</v>
      </c>
      <c r="M471" t="s">
        <v>26410</v>
      </c>
      <c r="N471" t="s">
        <v>940</v>
      </c>
      <c r="O471" t="s">
        <v>3864</v>
      </c>
      <c r="P471">
        <v>27273</v>
      </c>
      <c r="S471" s="35">
        <v>45754</v>
      </c>
      <c r="U471">
        <v>11</v>
      </c>
      <c r="V471">
        <v>300003</v>
      </c>
      <c r="W471" t="s">
        <v>65</v>
      </c>
      <c r="X471" t="s">
        <v>120</v>
      </c>
      <c r="Y471">
        <v>0</v>
      </c>
      <c r="Z471">
        <v>330000</v>
      </c>
      <c r="AA471">
        <v>-29997</v>
      </c>
      <c r="AB471">
        <v>0</v>
      </c>
      <c r="AC471">
        <v>0</v>
      </c>
      <c r="AD471">
        <v>0</v>
      </c>
      <c r="AG471">
        <v>0</v>
      </c>
      <c r="AP471" t="s">
        <v>121</v>
      </c>
      <c r="AQ471" t="s">
        <v>108</v>
      </c>
      <c r="AR471" t="s">
        <v>13404</v>
      </c>
      <c r="AT471">
        <v>0</v>
      </c>
      <c r="AU471">
        <v>0</v>
      </c>
      <c r="AV471">
        <v>0</v>
      </c>
      <c r="AW471">
        <v>0</v>
      </c>
      <c r="AX471">
        <v>0</v>
      </c>
      <c r="AY471">
        <v>0</v>
      </c>
      <c r="BC471" t="s">
        <v>63</v>
      </c>
      <c r="BD471" t="s">
        <v>4450</v>
      </c>
      <c r="BE471">
        <v>0</v>
      </c>
      <c r="BG471" t="s">
        <v>108</v>
      </c>
      <c r="BJ471" t="s">
        <v>122</v>
      </c>
    </row>
    <row r="472" spans="1:62" x14ac:dyDescent="0.35">
      <c r="A472" t="s">
        <v>1544</v>
      </c>
      <c r="B472">
        <v>10000</v>
      </c>
      <c r="C472">
        <v>20000</v>
      </c>
      <c r="D472">
        <v>45755</v>
      </c>
      <c r="E472" t="s">
        <v>59</v>
      </c>
      <c r="F472" t="s">
        <v>1545</v>
      </c>
      <c r="G472" t="s">
        <v>1546</v>
      </c>
      <c r="I472">
        <v>2</v>
      </c>
      <c r="J472" t="s">
        <v>183</v>
      </c>
      <c r="K472">
        <v>77</v>
      </c>
      <c r="L472" t="s">
        <v>6043</v>
      </c>
      <c r="M472" t="s">
        <v>26407</v>
      </c>
      <c r="N472" t="s">
        <v>192</v>
      </c>
      <c r="O472" t="s">
        <v>3848</v>
      </c>
      <c r="P472">
        <v>1285</v>
      </c>
      <c r="Q472">
        <f>(P472/60)+30</f>
        <v>51.416666666666671</v>
      </c>
      <c r="R472" s="34">
        <f>Q472/60</f>
        <v>0.85694444444444451</v>
      </c>
      <c r="S472" s="35">
        <v>45754</v>
      </c>
      <c r="U472">
        <v>88</v>
      </c>
      <c r="V472">
        <v>113080</v>
      </c>
      <c r="W472" t="s">
        <v>65</v>
      </c>
      <c r="X472" t="s">
        <v>1547</v>
      </c>
      <c r="Y472">
        <v>0</v>
      </c>
      <c r="Z472">
        <v>100000</v>
      </c>
      <c r="AA472">
        <v>13080</v>
      </c>
      <c r="AB472">
        <v>0</v>
      </c>
      <c r="AC472">
        <v>0</v>
      </c>
      <c r="AD472">
        <v>0</v>
      </c>
      <c r="AG472">
        <v>0</v>
      </c>
      <c r="AP472" t="s">
        <v>1548</v>
      </c>
      <c r="AQ472" t="s">
        <v>108</v>
      </c>
      <c r="AR472" t="s">
        <v>13404</v>
      </c>
      <c r="AT472">
        <v>0</v>
      </c>
      <c r="AU472">
        <v>0</v>
      </c>
      <c r="AV472">
        <v>0</v>
      </c>
      <c r="AW472">
        <v>0</v>
      </c>
      <c r="AX472">
        <v>0</v>
      </c>
      <c r="AY472">
        <v>0</v>
      </c>
      <c r="BC472" t="s">
        <v>63</v>
      </c>
      <c r="BD472" t="s">
        <v>4683</v>
      </c>
      <c r="BE472">
        <v>0</v>
      </c>
      <c r="BG472" t="s">
        <v>108</v>
      </c>
      <c r="BJ472" t="s">
        <v>1549</v>
      </c>
    </row>
    <row r="473" spans="1:62" x14ac:dyDescent="0.35">
      <c r="A473" t="s">
        <v>1680</v>
      </c>
      <c r="B473">
        <v>10000</v>
      </c>
      <c r="C473">
        <v>10000</v>
      </c>
      <c r="D473">
        <v>45755</v>
      </c>
      <c r="E473" t="s">
        <v>59</v>
      </c>
      <c r="F473" t="s">
        <v>1681</v>
      </c>
      <c r="G473" t="s">
        <v>913</v>
      </c>
      <c r="I473">
        <v>1</v>
      </c>
      <c r="J473" t="s">
        <v>183</v>
      </c>
      <c r="K473">
        <v>32</v>
      </c>
      <c r="L473" t="s">
        <v>6064</v>
      </c>
      <c r="M473" t="s">
        <v>26405</v>
      </c>
      <c r="N473" t="s">
        <v>516</v>
      </c>
      <c r="O473" t="s">
        <v>3833</v>
      </c>
      <c r="P473">
        <v>5860</v>
      </c>
      <c r="S473" s="35">
        <v>45754</v>
      </c>
      <c r="U473">
        <v>1</v>
      </c>
      <c r="V473">
        <v>5860</v>
      </c>
      <c r="W473" t="s">
        <v>65</v>
      </c>
      <c r="X473" t="s">
        <v>1227</v>
      </c>
      <c r="Y473">
        <v>0</v>
      </c>
      <c r="Z473">
        <v>5360</v>
      </c>
      <c r="AA473">
        <v>500</v>
      </c>
      <c r="AB473">
        <v>0</v>
      </c>
      <c r="AC473">
        <v>0</v>
      </c>
      <c r="AD473">
        <v>0</v>
      </c>
      <c r="AG473">
        <v>0</v>
      </c>
      <c r="AP473" t="s">
        <v>1228</v>
      </c>
      <c r="AQ473" t="s">
        <v>465</v>
      </c>
      <c r="AR473" t="s">
        <v>15009</v>
      </c>
      <c r="AT473">
        <v>0</v>
      </c>
      <c r="AU473">
        <v>0</v>
      </c>
      <c r="AV473">
        <v>0</v>
      </c>
      <c r="AW473">
        <v>0</v>
      </c>
      <c r="AX473">
        <v>0</v>
      </c>
      <c r="AY473">
        <v>0</v>
      </c>
      <c r="BC473" t="s">
        <v>63</v>
      </c>
      <c r="BD473" t="s">
        <v>4716</v>
      </c>
      <c r="BE473">
        <v>0</v>
      </c>
      <c r="BG473" t="s">
        <v>465</v>
      </c>
      <c r="BJ473" t="s">
        <v>521</v>
      </c>
    </row>
    <row r="474" spans="1:62" x14ac:dyDescent="0.35">
      <c r="A474" t="s">
        <v>920</v>
      </c>
      <c r="B474">
        <v>10000</v>
      </c>
      <c r="C474">
        <v>20000</v>
      </c>
      <c r="D474">
        <v>45755</v>
      </c>
      <c r="E474" t="s">
        <v>59</v>
      </c>
      <c r="F474" t="s">
        <v>921</v>
      </c>
      <c r="G474">
        <v>860909190840</v>
      </c>
      <c r="I474">
        <v>2</v>
      </c>
      <c r="J474" t="s">
        <v>183</v>
      </c>
      <c r="K474">
        <v>82</v>
      </c>
      <c r="L474" t="s">
        <v>6057</v>
      </c>
      <c r="M474" t="s">
        <v>26408</v>
      </c>
      <c r="N474" t="s">
        <v>352</v>
      </c>
      <c r="O474" t="s">
        <v>3798</v>
      </c>
      <c r="P474">
        <v>667</v>
      </c>
      <c r="S474" s="35">
        <v>45754</v>
      </c>
      <c r="U474">
        <v>3</v>
      </c>
      <c r="V474">
        <v>2001</v>
      </c>
      <c r="W474" t="s">
        <v>65</v>
      </c>
      <c r="X474">
        <v>200680320001</v>
      </c>
      <c r="Y474">
        <v>0</v>
      </c>
      <c r="Z474">
        <v>1200</v>
      </c>
      <c r="AA474">
        <v>801</v>
      </c>
      <c r="AB474">
        <v>0</v>
      </c>
      <c r="AC474">
        <v>0</v>
      </c>
      <c r="AD474">
        <v>0</v>
      </c>
      <c r="AG474">
        <v>0</v>
      </c>
      <c r="AP474">
        <v>20068032</v>
      </c>
      <c r="AQ474" t="s">
        <v>923</v>
      </c>
      <c r="AR474" t="s">
        <v>26200</v>
      </c>
      <c r="AT474">
        <v>0</v>
      </c>
      <c r="AU474">
        <v>0</v>
      </c>
      <c r="AV474">
        <v>0</v>
      </c>
      <c r="AW474">
        <v>0</v>
      </c>
      <c r="AX474">
        <v>0</v>
      </c>
      <c r="AY474">
        <v>0</v>
      </c>
      <c r="BC474" t="s">
        <v>63</v>
      </c>
      <c r="BD474" t="s">
        <v>4523</v>
      </c>
      <c r="BE474">
        <v>0</v>
      </c>
      <c r="BG474" t="s">
        <v>923</v>
      </c>
      <c r="BJ474" t="s">
        <v>924</v>
      </c>
    </row>
    <row r="475" spans="1:62" x14ac:dyDescent="0.35">
      <c r="A475" t="s">
        <v>925</v>
      </c>
      <c r="B475">
        <v>10000</v>
      </c>
      <c r="C475">
        <v>20000</v>
      </c>
      <c r="D475">
        <v>45754</v>
      </c>
      <c r="E475" t="s">
        <v>59</v>
      </c>
      <c r="F475">
        <v>0.53334490740740736</v>
      </c>
      <c r="G475" t="s">
        <v>159</v>
      </c>
      <c r="I475">
        <v>2</v>
      </c>
      <c r="J475" t="s">
        <v>183</v>
      </c>
      <c r="K475">
        <v>71</v>
      </c>
      <c r="L475" t="s">
        <v>6057</v>
      </c>
      <c r="M475" t="s">
        <v>26408</v>
      </c>
      <c r="N475" t="s">
        <v>368</v>
      </c>
      <c r="O475" t="s">
        <v>3857</v>
      </c>
      <c r="P475">
        <v>1500</v>
      </c>
      <c r="S475" s="35">
        <v>45754</v>
      </c>
      <c r="U475">
        <v>6</v>
      </c>
      <c r="V475">
        <v>9000</v>
      </c>
      <c r="W475" t="s">
        <v>65</v>
      </c>
      <c r="X475">
        <v>83614970001</v>
      </c>
      <c r="Y475">
        <v>0</v>
      </c>
      <c r="Z475">
        <v>9000</v>
      </c>
      <c r="AA475">
        <v>0</v>
      </c>
      <c r="AB475">
        <v>0</v>
      </c>
      <c r="AC475">
        <v>0</v>
      </c>
      <c r="AD475">
        <v>0</v>
      </c>
      <c r="AG475">
        <v>0</v>
      </c>
      <c r="AP475">
        <v>8361497</v>
      </c>
      <c r="AQ475" t="s">
        <v>162</v>
      </c>
      <c r="AR475" t="s">
        <v>8373</v>
      </c>
      <c r="AT475">
        <v>0</v>
      </c>
      <c r="AU475">
        <v>0</v>
      </c>
      <c r="AV475">
        <v>0</v>
      </c>
      <c r="AW475">
        <v>0</v>
      </c>
      <c r="AX475">
        <v>0</v>
      </c>
      <c r="AY475">
        <v>0</v>
      </c>
      <c r="BC475" t="s">
        <v>63</v>
      </c>
      <c r="BD475" t="s">
        <v>4524</v>
      </c>
      <c r="BE475">
        <v>0</v>
      </c>
      <c r="BG475" t="s">
        <v>162</v>
      </c>
      <c r="BJ475" t="s">
        <v>386</v>
      </c>
    </row>
    <row r="476" spans="1:62" x14ac:dyDescent="0.35">
      <c r="A476" t="s">
        <v>927</v>
      </c>
      <c r="B476">
        <v>10000</v>
      </c>
      <c r="C476">
        <v>30000</v>
      </c>
      <c r="D476">
        <v>45754</v>
      </c>
      <c r="E476" t="s">
        <v>59</v>
      </c>
      <c r="F476">
        <v>0.48973379629629632</v>
      </c>
      <c r="G476" t="s">
        <v>159</v>
      </c>
      <c r="I476">
        <v>2</v>
      </c>
      <c r="J476" t="s">
        <v>183</v>
      </c>
      <c r="K476">
        <v>71</v>
      </c>
      <c r="L476" t="s">
        <v>6057</v>
      </c>
      <c r="M476" t="s">
        <v>26408</v>
      </c>
      <c r="N476" t="s">
        <v>368</v>
      </c>
      <c r="O476" t="s">
        <v>3857</v>
      </c>
      <c r="P476">
        <v>1667</v>
      </c>
      <c r="S476" s="35">
        <v>45754</v>
      </c>
      <c r="U476">
        <v>6</v>
      </c>
      <c r="V476">
        <v>10002</v>
      </c>
      <c r="W476" t="s">
        <v>65</v>
      </c>
      <c r="X476">
        <v>83615010001</v>
      </c>
      <c r="Y476">
        <v>0</v>
      </c>
      <c r="Z476">
        <v>10000</v>
      </c>
      <c r="AA476">
        <v>2</v>
      </c>
      <c r="AB476">
        <v>0</v>
      </c>
      <c r="AC476">
        <v>0</v>
      </c>
      <c r="AD476">
        <v>0</v>
      </c>
      <c r="AG476">
        <v>0</v>
      </c>
      <c r="AP476">
        <v>8361501</v>
      </c>
      <c r="AQ476" t="s">
        <v>162</v>
      </c>
      <c r="AR476" t="s">
        <v>8373</v>
      </c>
      <c r="AT476">
        <v>0</v>
      </c>
      <c r="AU476">
        <v>0</v>
      </c>
      <c r="AV476">
        <v>0</v>
      </c>
      <c r="AW476">
        <v>0</v>
      </c>
      <c r="AX476">
        <v>0</v>
      </c>
      <c r="AY476">
        <v>0</v>
      </c>
      <c r="BC476" t="s">
        <v>63</v>
      </c>
      <c r="BD476" t="s">
        <v>4525</v>
      </c>
      <c r="BE476">
        <v>0</v>
      </c>
      <c r="BG476" t="s">
        <v>162</v>
      </c>
      <c r="BJ476" t="s">
        <v>386</v>
      </c>
    </row>
    <row r="477" spans="1:62" x14ac:dyDescent="0.35">
      <c r="A477" t="s">
        <v>928</v>
      </c>
      <c r="B477">
        <v>10000</v>
      </c>
      <c r="C477">
        <v>20000</v>
      </c>
      <c r="D477">
        <v>45754</v>
      </c>
      <c r="E477" t="s">
        <v>59</v>
      </c>
      <c r="F477">
        <v>0.53291666666666671</v>
      </c>
      <c r="G477" t="s">
        <v>159</v>
      </c>
      <c r="I477">
        <v>2</v>
      </c>
      <c r="J477" t="s">
        <v>183</v>
      </c>
      <c r="K477">
        <v>71</v>
      </c>
      <c r="L477" t="s">
        <v>6057</v>
      </c>
      <c r="M477" t="s">
        <v>26408</v>
      </c>
      <c r="N477" t="s">
        <v>368</v>
      </c>
      <c r="O477" t="s">
        <v>3857</v>
      </c>
      <c r="P477">
        <v>1500</v>
      </c>
      <c r="S477" s="35">
        <v>45754</v>
      </c>
      <c r="U477">
        <v>6</v>
      </c>
      <c r="V477">
        <v>9000</v>
      </c>
      <c r="W477" t="s">
        <v>65</v>
      </c>
      <c r="X477">
        <v>5000443910001</v>
      </c>
      <c r="Y477">
        <v>0</v>
      </c>
      <c r="Z477">
        <v>9000</v>
      </c>
      <c r="AA477">
        <v>0</v>
      </c>
      <c r="AB477">
        <v>0</v>
      </c>
      <c r="AC477">
        <v>0</v>
      </c>
      <c r="AD477">
        <v>0</v>
      </c>
      <c r="AG477">
        <v>0</v>
      </c>
      <c r="AP477">
        <v>500044391</v>
      </c>
      <c r="AQ477" t="s">
        <v>162</v>
      </c>
      <c r="AR477" t="s">
        <v>8373</v>
      </c>
      <c r="AT477">
        <v>0</v>
      </c>
      <c r="AU477">
        <v>0</v>
      </c>
      <c r="AV477">
        <v>0</v>
      </c>
      <c r="AW477">
        <v>0</v>
      </c>
      <c r="AX477">
        <v>0</v>
      </c>
      <c r="AY477">
        <v>0</v>
      </c>
      <c r="BC477" t="s">
        <v>63</v>
      </c>
      <c r="BD477" t="s">
        <v>4526</v>
      </c>
      <c r="BE477">
        <v>0</v>
      </c>
      <c r="BG477" t="s">
        <v>162</v>
      </c>
      <c r="BJ477" t="s">
        <v>386</v>
      </c>
    </row>
    <row r="478" spans="1:62" x14ac:dyDescent="0.35">
      <c r="A478" t="s">
        <v>522</v>
      </c>
      <c r="B478">
        <v>10000</v>
      </c>
      <c r="C478">
        <v>30000</v>
      </c>
      <c r="D478">
        <v>45755</v>
      </c>
      <c r="E478" t="s">
        <v>59</v>
      </c>
      <c r="F478" t="s">
        <v>523</v>
      </c>
      <c r="G478">
        <v>10656256092</v>
      </c>
      <c r="I478">
        <v>3</v>
      </c>
      <c r="J478" t="s">
        <v>183</v>
      </c>
      <c r="K478">
        <v>85</v>
      </c>
      <c r="L478" t="s">
        <v>6060</v>
      </c>
      <c r="M478" t="s">
        <v>26410</v>
      </c>
      <c r="N478" t="s">
        <v>940</v>
      </c>
      <c r="O478" t="s">
        <v>3864</v>
      </c>
      <c r="P478">
        <v>18182</v>
      </c>
      <c r="S478" s="35">
        <v>45754</v>
      </c>
      <c r="U478">
        <v>11</v>
      </c>
      <c r="V478">
        <v>200002</v>
      </c>
      <c r="W478" t="s">
        <v>65</v>
      </c>
      <c r="X478" t="s">
        <v>524</v>
      </c>
      <c r="Y478">
        <v>0</v>
      </c>
      <c r="Z478">
        <v>180000</v>
      </c>
      <c r="AA478">
        <v>20002</v>
      </c>
      <c r="AB478">
        <v>0</v>
      </c>
      <c r="AC478">
        <v>0</v>
      </c>
      <c r="AD478">
        <v>0</v>
      </c>
      <c r="AG478">
        <v>0</v>
      </c>
      <c r="AP478" t="s">
        <v>525</v>
      </c>
      <c r="AQ478" t="s">
        <v>108</v>
      </c>
      <c r="AR478" t="s">
        <v>13404</v>
      </c>
      <c r="AT478">
        <v>0</v>
      </c>
      <c r="AU478">
        <v>0</v>
      </c>
      <c r="AV478">
        <v>0</v>
      </c>
      <c r="AW478">
        <v>0</v>
      </c>
      <c r="AX478">
        <v>0</v>
      </c>
      <c r="AY478">
        <v>0</v>
      </c>
      <c r="BC478" t="s">
        <v>63</v>
      </c>
      <c r="BD478" t="s">
        <v>4479</v>
      </c>
      <c r="BE478">
        <v>0</v>
      </c>
      <c r="BG478" t="s">
        <v>108</v>
      </c>
      <c r="BJ478" t="s">
        <v>526</v>
      </c>
    </row>
    <row r="479" spans="1:62" x14ac:dyDescent="0.35">
      <c r="A479" t="s">
        <v>1682</v>
      </c>
      <c r="B479">
        <v>10000</v>
      </c>
      <c r="C479">
        <v>10000</v>
      </c>
      <c r="D479">
        <v>45754</v>
      </c>
      <c r="E479" t="s">
        <v>59</v>
      </c>
      <c r="F479">
        <v>0.42482638888888891</v>
      </c>
      <c r="G479" t="s">
        <v>1683</v>
      </c>
      <c r="I479">
        <v>1</v>
      </c>
      <c r="J479" t="s">
        <v>183</v>
      </c>
      <c r="K479">
        <v>65</v>
      </c>
      <c r="L479" t="s">
        <v>6054</v>
      </c>
      <c r="M479" t="s">
        <v>26408</v>
      </c>
      <c r="N479" t="s">
        <v>340</v>
      </c>
      <c r="O479" t="s">
        <v>3854</v>
      </c>
      <c r="P479">
        <v>2858</v>
      </c>
      <c r="Q479">
        <f>(P479/40)+45</f>
        <v>116.45</v>
      </c>
      <c r="R479" s="34">
        <f>Q479/60</f>
        <v>1.9408333333333334</v>
      </c>
      <c r="S479" s="35">
        <v>45754</v>
      </c>
      <c r="U479">
        <v>7</v>
      </c>
      <c r="V479">
        <v>20006</v>
      </c>
      <c r="W479" t="s">
        <v>65</v>
      </c>
      <c r="X479" t="s">
        <v>1684</v>
      </c>
      <c r="Y479">
        <v>0</v>
      </c>
      <c r="Z479">
        <v>20000</v>
      </c>
      <c r="AA479">
        <v>6</v>
      </c>
      <c r="AB479">
        <v>0</v>
      </c>
      <c r="AC479">
        <v>0</v>
      </c>
      <c r="AD479">
        <v>0</v>
      </c>
      <c r="AG479">
        <v>0</v>
      </c>
      <c r="AP479" t="s">
        <v>1685</v>
      </c>
      <c r="AQ479" t="s">
        <v>1686</v>
      </c>
      <c r="AR479" t="s">
        <v>13674</v>
      </c>
      <c r="AT479">
        <v>0</v>
      </c>
      <c r="AU479">
        <v>0</v>
      </c>
      <c r="AV479">
        <v>0</v>
      </c>
      <c r="AW479">
        <v>0</v>
      </c>
      <c r="AX479">
        <v>0</v>
      </c>
      <c r="AY479">
        <v>0</v>
      </c>
      <c r="BC479" t="s">
        <v>63</v>
      </c>
      <c r="BD479" t="s">
        <v>4717</v>
      </c>
      <c r="BE479">
        <v>0</v>
      </c>
      <c r="BG479" t="s">
        <v>1686</v>
      </c>
      <c r="BJ479" t="s">
        <v>1687</v>
      </c>
    </row>
    <row r="480" spans="1:62" x14ac:dyDescent="0.35">
      <c r="A480" t="s">
        <v>1464</v>
      </c>
      <c r="B480">
        <v>10000</v>
      </c>
      <c r="C480">
        <v>20000</v>
      </c>
      <c r="D480">
        <v>45755</v>
      </c>
      <c r="E480" t="s">
        <v>59</v>
      </c>
      <c r="F480" t="s">
        <v>1465</v>
      </c>
      <c r="G480" t="s">
        <v>1455</v>
      </c>
      <c r="I480">
        <v>2</v>
      </c>
      <c r="J480" t="s">
        <v>183</v>
      </c>
      <c r="K480">
        <v>71</v>
      </c>
      <c r="L480" t="s">
        <v>6057</v>
      </c>
      <c r="M480" t="s">
        <v>26408</v>
      </c>
      <c r="N480" t="s">
        <v>368</v>
      </c>
      <c r="O480" t="s">
        <v>3857</v>
      </c>
      <c r="P480">
        <v>2223</v>
      </c>
      <c r="S480" s="35">
        <v>45754</v>
      </c>
      <c r="U480">
        <v>9</v>
      </c>
      <c r="V480">
        <v>20007</v>
      </c>
      <c r="W480" t="s">
        <v>65</v>
      </c>
      <c r="X480" t="s">
        <v>1466</v>
      </c>
      <c r="Y480">
        <v>0</v>
      </c>
      <c r="Z480">
        <v>20000</v>
      </c>
      <c r="AA480">
        <v>7</v>
      </c>
      <c r="AB480">
        <v>0</v>
      </c>
      <c r="AC480">
        <v>0</v>
      </c>
      <c r="AD480">
        <v>0</v>
      </c>
      <c r="AG480">
        <v>0</v>
      </c>
      <c r="AP480" t="s">
        <v>1467</v>
      </c>
      <c r="AQ480" t="s">
        <v>1242</v>
      </c>
      <c r="AR480" t="s">
        <v>21402</v>
      </c>
      <c r="AT480">
        <v>0</v>
      </c>
      <c r="AU480">
        <v>0</v>
      </c>
      <c r="AV480">
        <v>0</v>
      </c>
      <c r="AW480">
        <v>0</v>
      </c>
      <c r="AX480">
        <v>0</v>
      </c>
      <c r="AY480">
        <v>0</v>
      </c>
      <c r="BC480" t="s">
        <v>63</v>
      </c>
      <c r="BD480" t="s">
        <v>4637</v>
      </c>
      <c r="BE480">
        <v>0</v>
      </c>
      <c r="BG480" t="s">
        <v>1242</v>
      </c>
      <c r="BJ480" t="s">
        <v>1468</v>
      </c>
    </row>
    <row r="481" spans="1:62" x14ac:dyDescent="0.35">
      <c r="A481" t="s">
        <v>1237</v>
      </c>
      <c r="B481">
        <v>10000</v>
      </c>
      <c r="C481">
        <v>20000</v>
      </c>
      <c r="D481">
        <v>45754</v>
      </c>
      <c r="E481" t="s">
        <v>59</v>
      </c>
      <c r="F481" t="s">
        <v>1238</v>
      </c>
      <c r="G481" t="s">
        <v>1239</v>
      </c>
      <c r="I481">
        <v>2</v>
      </c>
      <c r="J481" t="s">
        <v>183</v>
      </c>
      <c r="K481">
        <v>82</v>
      </c>
      <c r="L481" t="s">
        <v>6057</v>
      </c>
      <c r="M481" t="s">
        <v>26408</v>
      </c>
      <c r="N481" t="s">
        <v>352</v>
      </c>
      <c r="O481" t="s">
        <v>3798</v>
      </c>
      <c r="P481">
        <v>3250</v>
      </c>
      <c r="S481" s="35">
        <v>45754</v>
      </c>
      <c r="U481">
        <v>4</v>
      </c>
      <c r="V481">
        <v>13000</v>
      </c>
      <c r="W481" t="s">
        <v>65</v>
      </c>
      <c r="X481" t="s">
        <v>1240</v>
      </c>
      <c r="Y481">
        <v>0</v>
      </c>
      <c r="Z481">
        <v>10000</v>
      </c>
      <c r="AA481">
        <v>3000</v>
      </c>
      <c r="AB481">
        <v>0</v>
      </c>
      <c r="AC481">
        <v>0</v>
      </c>
      <c r="AD481">
        <v>0</v>
      </c>
      <c r="AG481">
        <v>0</v>
      </c>
      <c r="AP481" t="s">
        <v>1241</v>
      </c>
      <c r="AQ481" t="s">
        <v>1242</v>
      </c>
      <c r="AR481" t="s">
        <v>21402</v>
      </c>
      <c r="AT481">
        <v>0</v>
      </c>
      <c r="AU481">
        <v>0</v>
      </c>
      <c r="AV481">
        <v>0</v>
      </c>
      <c r="AW481">
        <v>0</v>
      </c>
      <c r="AX481">
        <v>0</v>
      </c>
      <c r="AY481">
        <v>0</v>
      </c>
      <c r="BC481" t="s">
        <v>63</v>
      </c>
      <c r="BD481" t="s">
        <v>4580</v>
      </c>
      <c r="BE481">
        <v>0</v>
      </c>
      <c r="BG481" t="s">
        <v>1242</v>
      </c>
      <c r="BJ481" t="s">
        <v>1243</v>
      </c>
    </row>
    <row r="482" spans="1:62" x14ac:dyDescent="0.35">
      <c r="A482" t="s">
        <v>1244</v>
      </c>
      <c r="B482">
        <v>10000</v>
      </c>
      <c r="C482">
        <v>20000</v>
      </c>
      <c r="D482">
        <v>45754</v>
      </c>
      <c r="E482" t="s">
        <v>116</v>
      </c>
      <c r="F482" t="s">
        <v>1245</v>
      </c>
      <c r="G482" t="s">
        <v>1239</v>
      </c>
      <c r="I482">
        <v>2</v>
      </c>
      <c r="J482" t="s">
        <v>183</v>
      </c>
      <c r="K482">
        <v>82</v>
      </c>
      <c r="L482" t="s">
        <v>6057</v>
      </c>
      <c r="M482" t="s">
        <v>26408</v>
      </c>
      <c r="N482" t="s">
        <v>352</v>
      </c>
      <c r="O482" t="s">
        <v>3798</v>
      </c>
      <c r="P482">
        <v>4000</v>
      </c>
      <c r="S482" s="35">
        <v>45754</v>
      </c>
      <c r="U482">
        <v>9</v>
      </c>
      <c r="V482">
        <v>36000</v>
      </c>
      <c r="W482" t="s">
        <v>65</v>
      </c>
      <c r="X482" t="s">
        <v>1246</v>
      </c>
      <c r="Y482">
        <v>0</v>
      </c>
      <c r="Z482">
        <v>30000</v>
      </c>
      <c r="AA482">
        <v>6000</v>
      </c>
      <c r="AB482">
        <v>0</v>
      </c>
      <c r="AC482">
        <v>0</v>
      </c>
      <c r="AD482">
        <v>0</v>
      </c>
      <c r="AG482">
        <v>0</v>
      </c>
      <c r="AP482" t="s">
        <v>1247</v>
      </c>
      <c r="AQ482" t="s">
        <v>1242</v>
      </c>
      <c r="AR482" t="s">
        <v>21402</v>
      </c>
      <c r="AT482">
        <v>0</v>
      </c>
      <c r="AU482">
        <v>0</v>
      </c>
      <c r="AV482">
        <v>0</v>
      </c>
      <c r="AW482">
        <v>0</v>
      </c>
      <c r="AX482">
        <v>0</v>
      </c>
      <c r="AY482">
        <v>0</v>
      </c>
      <c r="BC482" t="s">
        <v>63</v>
      </c>
      <c r="BD482" t="s">
        <v>4581</v>
      </c>
      <c r="BE482">
        <v>0</v>
      </c>
      <c r="BG482" t="s">
        <v>1242</v>
      </c>
      <c r="BJ482" t="s">
        <v>1243</v>
      </c>
    </row>
    <row r="483" spans="1:62" x14ac:dyDescent="0.35">
      <c r="A483" t="s">
        <v>1475</v>
      </c>
      <c r="B483">
        <v>10000</v>
      </c>
      <c r="C483">
        <v>20000</v>
      </c>
      <c r="D483">
        <v>45755</v>
      </c>
      <c r="E483" t="s">
        <v>59</v>
      </c>
      <c r="F483" t="s">
        <v>1476</v>
      </c>
      <c r="G483" t="s">
        <v>1477</v>
      </c>
      <c r="I483">
        <v>2</v>
      </c>
      <c r="J483" t="s">
        <v>183</v>
      </c>
      <c r="K483">
        <v>92</v>
      </c>
      <c r="L483" t="s">
        <v>6053</v>
      </c>
      <c r="M483" t="s">
        <v>26409</v>
      </c>
      <c r="N483" t="s">
        <v>281</v>
      </c>
      <c r="O483" t="s">
        <v>3851</v>
      </c>
      <c r="P483">
        <v>1100</v>
      </c>
      <c r="S483" s="35">
        <v>45754</v>
      </c>
      <c r="U483">
        <v>5</v>
      </c>
      <c r="V483">
        <v>5500</v>
      </c>
      <c r="W483" t="s">
        <v>65</v>
      </c>
      <c r="X483" t="s">
        <v>1478</v>
      </c>
      <c r="Y483">
        <v>0</v>
      </c>
      <c r="Z483">
        <v>5000</v>
      </c>
      <c r="AA483">
        <v>500</v>
      </c>
      <c r="AB483">
        <v>0</v>
      </c>
      <c r="AC483">
        <v>0</v>
      </c>
      <c r="AD483">
        <v>0</v>
      </c>
      <c r="AG483">
        <v>0</v>
      </c>
      <c r="AP483" t="s">
        <v>1479</v>
      </c>
      <c r="AQ483" t="s">
        <v>1480</v>
      </c>
      <c r="AR483" t="s">
        <v>8178</v>
      </c>
      <c r="AT483">
        <v>0</v>
      </c>
      <c r="AU483">
        <v>0</v>
      </c>
      <c r="AV483">
        <v>0</v>
      </c>
      <c r="AW483">
        <v>0</v>
      </c>
      <c r="AX483">
        <v>0</v>
      </c>
      <c r="AY483">
        <v>0</v>
      </c>
      <c r="BC483" t="s">
        <v>63</v>
      </c>
      <c r="BD483" t="s">
        <v>4639</v>
      </c>
      <c r="BE483">
        <v>0</v>
      </c>
      <c r="BG483" t="s">
        <v>1480</v>
      </c>
      <c r="BJ483" t="s">
        <v>1481</v>
      </c>
    </row>
    <row r="484" spans="1:62" x14ac:dyDescent="0.35">
      <c r="A484" t="s">
        <v>1688</v>
      </c>
      <c r="B484">
        <v>10000</v>
      </c>
      <c r="C484">
        <v>10000</v>
      </c>
      <c r="D484">
        <v>45754</v>
      </c>
      <c r="E484" t="s">
        <v>116</v>
      </c>
      <c r="F484" t="s">
        <v>1608</v>
      </c>
      <c r="G484" t="s">
        <v>1689</v>
      </c>
      <c r="I484">
        <v>1</v>
      </c>
      <c r="J484" t="s">
        <v>183</v>
      </c>
      <c r="K484">
        <v>12</v>
      </c>
      <c r="L484" t="s">
        <v>6062</v>
      </c>
      <c r="M484" t="s">
        <v>26405</v>
      </c>
      <c r="N484" t="s">
        <v>462</v>
      </c>
      <c r="O484" t="s">
        <v>3804</v>
      </c>
      <c r="P484">
        <v>4000</v>
      </c>
      <c r="Q484">
        <f>(P484/50)+45</f>
        <v>125</v>
      </c>
      <c r="R484" s="34">
        <f>Q484/60</f>
        <v>2.0833333333333335</v>
      </c>
      <c r="S484" s="35">
        <v>45754</v>
      </c>
      <c r="U484">
        <v>1</v>
      </c>
      <c r="V484">
        <v>4000</v>
      </c>
      <c r="W484" t="s">
        <v>65</v>
      </c>
      <c r="X484" t="s">
        <v>1690</v>
      </c>
      <c r="Y484">
        <v>0</v>
      </c>
      <c r="Z484">
        <v>4000</v>
      </c>
      <c r="AA484">
        <v>0</v>
      </c>
      <c r="AB484">
        <v>0</v>
      </c>
      <c r="AC484">
        <v>0</v>
      </c>
      <c r="AD484">
        <v>0</v>
      </c>
      <c r="AG484">
        <v>0</v>
      </c>
      <c r="AP484" t="s">
        <v>1691</v>
      </c>
      <c r="AQ484" t="s">
        <v>622</v>
      </c>
      <c r="AR484" t="s">
        <v>24955</v>
      </c>
      <c r="AT484">
        <v>0</v>
      </c>
      <c r="AU484">
        <v>0</v>
      </c>
      <c r="AV484">
        <v>0</v>
      </c>
      <c r="AW484">
        <v>0</v>
      </c>
      <c r="AX484">
        <v>0</v>
      </c>
      <c r="AY484">
        <v>0</v>
      </c>
      <c r="BC484" t="s">
        <v>63</v>
      </c>
      <c r="BD484" t="s">
        <v>4718</v>
      </c>
      <c r="BE484">
        <v>0</v>
      </c>
      <c r="BG484" t="s">
        <v>622</v>
      </c>
      <c r="BJ484" t="s">
        <v>1692</v>
      </c>
    </row>
    <row r="485" spans="1:62" x14ac:dyDescent="0.35">
      <c r="A485" t="s">
        <v>1550</v>
      </c>
      <c r="B485">
        <v>10000</v>
      </c>
      <c r="C485">
        <v>20000</v>
      </c>
      <c r="D485">
        <v>45755</v>
      </c>
      <c r="E485" t="s">
        <v>59</v>
      </c>
      <c r="F485" t="s">
        <v>1551</v>
      </c>
      <c r="G485">
        <v>10620258108</v>
      </c>
      <c r="I485">
        <v>2</v>
      </c>
      <c r="J485" t="s">
        <v>183</v>
      </c>
      <c r="K485">
        <v>77</v>
      </c>
      <c r="L485" t="s">
        <v>6043</v>
      </c>
      <c r="M485" t="s">
        <v>26407</v>
      </c>
      <c r="N485" t="s">
        <v>192</v>
      </c>
      <c r="O485" t="s">
        <v>3848</v>
      </c>
      <c r="P485">
        <v>1364</v>
      </c>
      <c r="Q485">
        <f>(P485/60)+30</f>
        <v>52.733333333333334</v>
      </c>
      <c r="R485" s="34">
        <f>Q485/60</f>
        <v>0.87888888888888894</v>
      </c>
      <c r="S485" s="35">
        <v>45754</v>
      </c>
      <c r="U485">
        <v>66</v>
      </c>
      <c r="V485">
        <v>90024</v>
      </c>
      <c r="W485" t="s">
        <v>65</v>
      </c>
      <c r="X485" t="s">
        <v>1552</v>
      </c>
      <c r="Y485">
        <v>0</v>
      </c>
      <c r="Z485">
        <v>80000</v>
      </c>
      <c r="AA485">
        <v>10024</v>
      </c>
      <c r="AB485">
        <v>0</v>
      </c>
      <c r="AC485">
        <v>0</v>
      </c>
      <c r="AD485">
        <v>0</v>
      </c>
      <c r="AG485">
        <v>0</v>
      </c>
      <c r="AP485" t="s">
        <v>1553</v>
      </c>
      <c r="AQ485" t="s">
        <v>108</v>
      </c>
      <c r="AR485" t="s">
        <v>13404</v>
      </c>
      <c r="AT485">
        <v>0</v>
      </c>
      <c r="AU485">
        <v>0</v>
      </c>
      <c r="AV485">
        <v>0</v>
      </c>
      <c r="AW485">
        <v>0</v>
      </c>
      <c r="AX485">
        <v>0</v>
      </c>
      <c r="AY485">
        <v>0</v>
      </c>
      <c r="BC485" t="s">
        <v>63</v>
      </c>
      <c r="BD485" t="s">
        <v>4684</v>
      </c>
      <c r="BE485">
        <v>0</v>
      </c>
      <c r="BG485" t="s">
        <v>108</v>
      </c>
      <c r="BJ485" t="s">
        <v>1554</v>
      </c>
    </row>
    <row r="486" spans="1:62" x14ac:dyDescent="0.35">
      <c r="A486" t="s">
        <v>3479</v>
      </c>
      <c r="B486">
        <v>10000</v>
      </c>
      <c r="C486">
        <v>10000</v>
      </c>
      <c r="D486">
        <v>45771</v>
      </c>
      <c r="E486" t="s">
        <v>59</v>
      </c>
      <c r="F486" t="s">
        <v>3480</v>
      </c>
      <c r="G486">
        <v>10620258097</v>
      </c>
      <c r="I486">
        <v>1</v>
      </c>
      <c r="J486" t="s">
        <v>183</v>
      </c>
      <c r="K486">
        <v>79</v>
      </c>
      <c r="L486" t="s">
        <v>6076</v>
      </c>
      <c r="M486" t="s">
        <v>26406</v>
      </c>
      <c r="N486" t="s">
        <v>945</v>
      </c>
      <c r="O486" t="s">
        <v>3831</v>
      </c>
      <c r="P486">
        <v>1105</v>
      </c>
      <c r="Q486">
        <f>(P486/20)+30</f>
        <v>85.25</v>
      </c>
      <c r="R486" s="34">
        <f>Q486/60</f>
        <v>1.4208333333333334</v>
      </c>
      <c r="S486" s="35">
        <v>45754</v>
      </c>
      <c r="U486">
        <v>308</v>
      </c>
      <c r="V486">
        <v>340340</v>
      </c>
      <c r="W486" t="s">
        <v>65</v>
      </c>
      <c r="X486" t="s">
        <v>908</v>
      </c>
      <c r="Y486">
        <v>0</v>
      </c>
      <c r="Z486">
        <v>300000</v>
      </c>
      <c r="AA486">
        <v>40340</v>
      </c>
      <c r="AB486">
        <v>0</v>
      </c>
      <c r="AC486">
        <v>0</v>
      </c>
      <c r="AD486">
        <v>0</v>
      </c>
      <c r="AG486">
        <v>0</v>
      </c>
      <c r="AP486" t="s">
        <v>909</v>
      </c>
      <c r="AQ486" t="s">
        <v>108</v>
      </c>
      <c r="AR486" t="s">
        <v>13404</v>
      </c>
      <c r="AT486">
        <v>0</v>
      </c>
      <c r="AU486">
        <v>0</v>
      </c>
      <c r="AV486">
        <v>0</v>
      </c>
      <c r="AW486">
        <v>0</v>
      </c>
      <c r="AX486">
        <v>0</v>
      </c>
      <c r="AY486">
        <v>0</v>
      </c>
      <c r="BC486" t="s">
        <v>63</v>
      </c>
      <c r="BD486" t="s">
        <v>4719</v>
      </c>
      <c r="BE486">
        <v>0</v>
      </c>
      <c r="BG486" t="s">
        <v>108</v>
      </c>
      <c r="BJ486" t="s">
        <v>3481</v>
      </c>
    </row>
    <row r="487" spans="1:62" x14ac:dyDescent="0.35">
      <c r="A487" t="s">
        <v>2926</v>
      </c>
      <c r="B487">
        <v>10000</v>
      </c>
      <c r="C487">
        <v>20000</v>
      </c>
      <c r="D487">
        <v>45763</v>
      </c>
      <c r="E487" t="s">
        <v>59</v>
      </c>
      <c r="F487" t="s">
        <v>2927</v>
      </c>
      <c r="G487">
        <v>10620258106</v>
      </c>
      <c r="I487">
        <v>2</v>
      </c>
      <c r="J487" t="s">
        <v>183</v>
      </c>
      <c r="K487">
        <v>77</v>
      </c>
      <c r="L487" t="s">
        <v>6043</v>
      </c>
      <c r="M487" t="s">
        <v>26407</v>
      </c>
      <c r="N487" t="s">
        <v>192</v>
      </c>
      <c r="O487" t="s">
        <v>3848</v>
      </c>
      <c r="P487">
        <v>1773</v>
      </c>
      <c r="Q487">
        <f t="shared" ref="Q487:Q488" si="118">(P487/60)+30</f>
        <v>59.55</v>
      </c>
      <c r="R487" s="34">
        <f t="shared" ref="R487:R493" si="119">Q487/60</f>
        <v>0.99249999999999994</v>
      </c>
      <c r="S487" s="35">
        <v>45754</v>
      </c>
      <c r="U487">
        <v>88</v>
      </c>
      <c r="V487">
        <v>156024</v>
      </c>
      <c r="W487" t="s">
        <v>65</v>
      </c>
      <c r="X487" t="s">
        <v>120</v>
      </c>
      <c r="Y487">
        <v>0</v>
      </c>
      <c r="Z487">
        <v>140000</v>
      </c>
      <c r="AA487">
        <v>16024</v>
      </c>
      <c r="AB487">
        <v>0</v>
      </c>
      <c r="AC487">
        <v>0</v>
      </c>
      <c r="AD487">
        <v>0</v>
      </c>
      <c r="AG487">
        <v>0</v>
      </c>
      <c r="AP487" t="s">
        <v>121</v>
      </c>
      <c r="AQ487" t="s">
        <v>108</v>
      </c>
      <c r="AR487" t="s">
        <v>13404</v>
      </c>
      <c r="AT487">
        <v>0</v>
      </c>
      <c r="AU487">
        <v>0</v>
      </c>
      <c r="AV487">
        <v>0</v>
      </c>
      <c r="AW487">
        <v>0</v>
      </c>
      <c r="AX487">
        <v>0</v>
      </c>
      <c r="AY487">
        <v>0</v>
      </c>
      <c r="BC487" t="s">
        <v>63</v>
      </c>
      <c r="BD487" t="s">
        <v>4685</v>
      </c>
      <c r="BE487">
        <v>0</v>
      </c>
      <c r="BG487" t="s">
        <v>108</v>
      </c>
      <c r="BJ487" t="s">
        <v>2928</v>
      </c>
    </row>
    <row r="488" spans="1:62" x14ac:dyDescent="0.35">
      <c r="A488" t="s">
        <v>1693</v>
      </c>
      <c r="B488">
        <v>10000</v>
      </c>
      <c r="C488">
        <v>10000</v>
      </c>
      <c r="D488">
        <v>45754</v>
      </c>
      <c r="E488" t="s">
        <v>59</v>
      </c>
      <c r="F488" t="s">
        <v>1694</v>
      </c>
      <c r="G488" t="s">
        <v>1695</v>
      </c>
      <c r="I488">
        <v>1</v>
      </c>
      <c r="J488" t="s">
        <v>183</v>
      </c>
      <c r="K488">
        <v>86</v>
      </c>
      <c r="L488" t="s">
        <v>6043</v>
      </c>
      <c r="M488" t="s">
        <v>26407</v>
      </c>
      <c r="N488" t="s">
        <v>1696</v>
      </c>
      <c r="O488" t="s">
        <v>3840</v>
      </c>
      <c r="P488">
        <v>30000</v>
      </c>
      <c r="Q488">
        <f t="shared" si="118"/>
        <v>530</v>
      </c>
      <c r="R488" s="34">
        <f t="shared" si="119"/>
        <v>8.8333333333333339</v>
      </c>
      <c r="S488" s="35">
        <v>45754</v>
      </c>
      <c r="U488">
        <v>2</v>
      </c>
      <c r="V488">
        <v>60000</v>
      </c>
      <c r="W488" t="s">
        <v>65</v>
      </c>
      <c r="X488" t="s">
        <v>1697</v>
      </c>
      <c r="Y488">
        <v>0</v>
      </c>
      <c r="Z488">
        <v>60000</v>
      </c>
      <c r="AA488">
        <v>0</v>
      </c>
      <c r="AB488">
        <v>0</v>
      </c>
      <c r="AC488">
        <v>0</v>
      </c>
      <c r="AD488">
        <v>0</v>
      </c>
      <c r="AG488">
        <v>0</v>
      </c>
      <c r="AP488" t="s">
        <v>1698</v>
      </c>
      <c r="AQ488" t="s">
        <v>320</v>
      </c>
      <c r="AR488" t="s">
        <v>11590</v>
      </c>
      <c r="AT488">
        <v>0</v>
      </c>
      <c r="AU488">
        <v>0</v>
      </c>
      <c r="AV488">
        <v>0</v>
      </c>
      <c r="AW488">
        <v>0</v>
      </c>
      <c r="AX488">
        <v>0</v>
      </c>
      <c r="AY488">
        <v>0</v>
      </c>
      <c r="BC488" t="s">
        <v>63</v>
      </c>
      <c r="BD488" t="s">
        <v>4720</v>
      </c>
      <c r="BE488">
        <v>0</v>
      </c>
      <c r="BG488" t="s">
        <v>320</v>
      </c>
      <c r="BJ488" t="s">
        <v>1699</v>
      </c>
    </row>
    <row r="489" spans="1:62" x14ac:dyDescent="0.35">
      <c r="A489" t="s">
        <v>1700</v>
      </c>
      <c r="B489">
        <v>10000</v>
      </c>
      <c r="C489">
        <v>10000</v>
      </c>
      <c r="D489">
        <v>45755</v>
      </c>
      <c r="E489" t="s">
        <v>59</v>
      </c>
      <c r="F489" t="s">
        <v>1701</v>
      </c>
      <c r="G489" t="s">
        <v>1603</v>
      </c>
      <c r="I489">
        <v>1</v>
      </c>
      <c r="J489" t="s">
        <v>183</v>
      </c>
      <c r="K489">
        <v>59</v>
      </c>
      <c r="L489" t="s">
        <v>6045</v>
      </c>
      <c r="M489" t="s">
        <v>26405</v>
      </c>
      <c r="N489" t="s">
        <v>73</v>
      </c>
      <c r="O489" t="s">
        <v>3811</v>
      </c>
      <c r="P489">
        <v>745</v>
      </c>
      <c r="Q489">
        <f t="shared" ref="Q489:Q493" si="120">(P489/40)+45</f>
        <v>63.625</v>
      </c>
      <c r="R489" s="34">
        <f t="shared" si="119"/>
        <v>1.0604166666666666</v>
      </c>
      <c r="S489" s="35">
        <v>45754</v>
      </c>
      <c r="U489">
        <v>4</v>
      </c>
      <c r="V489">
        <v>2980</v>
      </c>
      <c r="W489" t="s">
        <v>65</v>
      </c>
      <c r="X489">
        <v>112888120001</v>
      </c>
      <c r="Y489">
        <v>0</v>
      </c>
      <c r="Z489">
        <v>2980</v>
      </c>
      <c r="AA489">
        <v>0</v>
      </c>
      <c r="AB489">
        <v>0</v>
      </c>
      <c r="AC489">
        <v>0</v>
      </c>
      <c r="AD489">
        <v>0</v>
      </c>
      <c r="AG489">
        <v>0</v>
      </c>
      <c r="AP489">
        <v>11288812</v>
      </c>
      <c r="AQ489" t="s">
        <v>571</v>
      </c>
      <c r="AR489" t="s">
        <v>14937</v>
      </c>
      <c r="AT489">
        <v>0</v>
      </c>
      <c r="AU489">
        <v>0</v>
      </c>
      <c r="AV489">
        <v>0</v>
      </c>
      <c r="AW489">
        <v>0</v>
      </c>
      <c r="AX489">
        <v>0</v>
      </c>
      <c r="AY489">
        <v>0</v>
      </c>
      <c r="BC489" t="s">
        <v>63</v>
      </c>
      <c r="BD489" t="s">
        <v>4721</v>
      </c>
      <c r="BE489">
        <v>0</v>
      </c>
      <c r="BG489" t="s">
        <v>571</v>
      </c>
      <c r="BJ489" t="s">
        <v>1702</v>
      </c>
    </row>
    <row r="490" spans="1:62" x14ac:dyDescent="0.35">
      <c r="A490" t="s">
        <v>1703</v>
      </c>
      <c r="B490">
        <v>10000</v>
      </c>
      <c r="C490">
        <v>10000</v>
      </c>
      <c r="D490">
        <v>45755</v>
      </c>
      <c r="E490" t="s">
        <v>59</v>
      </c>
      <c r="F490" t="s">
        <v>1704</v>
      </c>
      <c r="G490" t="s">
        <v>1603</v>
      </c>
      <c r="I490">
        <v>1</v>
      </c>
      <c r="J490" t="s">
        <v>183</v>
      </c>
      <c r="K490">
        <v>59</v>
      </c>
      <c r="L490" t="s">
        <v>6045</v>
      </c>
      <c r="M490" t="s">
        <v>26405</v>
      </c>
      <c r="N490" t="s">
        <v>73</v>
      </c>
      <c r="O490" t="s">
        <v>3811</v>
      </c>
      <c r="P490">
        <v>745</v>
      </c>
      <c r="Q490">
        <f t="shared" si="120"/>
        <v>63.625</v>
      </c>
      <c r="R490" s="34">
        <f t="shared" si="119"/>
        <v>1.0604166666666666</v>
      </c>
      <c r="S490" s="35">
        <v>45754</v>
      </c>
      <c r="U490">
        <v>4</v>
      </c>
      <c r="V490">
        <v>2980</v>
      </c>
      <c r="W490" t="s">
        <v>65</v>
      </c>
      <c r="X490">
        <v>112888550001</v>
      </c>
      <c r="Y490">
        <v>0</v>
      </c>
      <c r="Z490">
        <v>2980</v>
      </c>
      <c r="AA490">
        <v>0</v>
      </c>
      <c r="AB490">
        <v>0</v>
      </c>
      <c r="AC490">
        <v>0</v>
      </c>
      <c r="AD490">
        <v>0</v>
      </c>
      <c r="AG490">
        <v>0</v>
      </c>
      <c r="AP490">
        <v>11288855</v>
      </c>
      <c r="AQ490" t="s">
        <v>571</v>
      </c>
      <c r="AR490" t="s">
        <v>14937</v>
      </c>
      <c r="AT490">
        <v>0</v>
      </c>
      <c r="AU490">
        <v>0</v>
      </c>
      <c r="AV490">
        <v>0</v>
      </c>
      <c r="AW490">
        <v>0</v>
      </c>
      <c r="AX490">
        <v>0</v>
      </c>
      <c r="AY490">
        <v>0</v>
      </c>
      <c r="BC490" t="s">
        <v>63</v>
      </c>
      <c r="BD490" t="s">
        <v>4722</v>
      </c>
      <c r="BE490">
        <v>0</v>
      </c>
      <c r="BG490" t="s">
        <v>571</v>
      </c>
      <c r="BJ490" t="s">
        <v>1705</v>
      </c>
    </row>
    <row r="491" spans="1:62" x14ac:dyDescent="0.35">
      <c r="A491" t="s">
        <v>1706</v>
      </c>
      <c r="B491">
        <v>10000</v>
      </c>
      <c r="C491">
        <v>10000</v>
      </c>
      <c r="D491">
        <v>45755</v>
      </c>
      <c r="E491" t="s">
        <v>59</v>
      </c>
      <c r="F491" t="s">
        <v>1701</v>
      </c>
      <c r="G491" t="s">
        <v>1603</v>
      </c>
      <c r="I491">
        <v>1</v>
      </c>
      <c r="J491" t="s">
        <v>183</v>
      </c>
      <c r="K491">
        <v>59</v>
      </c>
      <c r="L491" t="s">
        <v>6045</v>
      </c>
      <c r="M491" t="s">
        <v>26405</v>
      </c>
      <c r="N491" t="s">
        <v>73</v>
      </c>
      <c r="O491" t="s">
        <v>3811</v>
      </c>
      <c r="P491">
        <v>745</v>
      </c>
      <c r="Q491">
        <f t="shared" si="120"/>
        <v>63.625</v>
      </c>
      <c r="R491" s="34">
        <f t="shared" si="119"/>
        <v>1.0604166666666666</v>
      </c>
      <c r="S491" s="35">
        <v>45754</v>
      </c>
      <c r="U491">
        <v>4</v>
      </c>
      <c r="V491">
        <v>2980</v>
      </c>
      <c r="W491" t="s">
        <v>65</v>
      </c>
      <c r="X491">
        <v>112888120001</v>
      </c>
      <c r="Y491">
        <v>0</v>
      </c>
      <c r="Z491">
        <v>2980</v>
      </c>
      <c r="AA491">
        <v>0</v>
      </c>
      <c r="AB491">
        <v>0</v>
      </c>
      <c r="AC491">
        <v>0</v>
      </c>
      <c r="AD491">
        <v>0</v>
      </c>
      <c r="AG491">
        <v>0</v>
      </c>
      <c r="AP491">
        <v>11288812</v>
      </c>
      <c r="AQ491" t="s">
        <v>571</v>
      </c>
      <c r="AR491" t="s">
        <v>14937</v>
      </c>
      <c r="AT491">
        <v>0</v>
      </c>
      <c r="AU491">
        <v>0</v>
      </c>
      <c r="AV491">
        <v>0</v>
      </c>
      <c r="AW491">
        <v>0</v>
      </c>
      <c r="AX491">
        <v>0</v>
      </c>
      <c r="AY491">
        <v>0</v>
      </c>
      <c r="BC491" t="s">
        <v>63</v>
      </c>
      <c r="BD491" t="s">
        <v>4723</v>
      </c>
      <c r="BE491">
        <v>0</v>
      </c>
      <c r="BG491" t="s">
        <v>571</v>
      </c>
      <c r="BJ491" t="s">
        <v>1707</v>
      </c>
    </row>
    <row r="492" spans="1:62" x14ac:dyDescent="0.35">
      <c r="A492" t="s">
        <v>1708</v>
      </c>
      <c r="B492">
        <v>10000</v>
      </c>
      <c r="C492">
        <v>10000</v>
      </c>
      <c r="D492">
        <v>45755</v>
      </c>
      <c r="E492" t="s">
        <v>59</v>
      </c>
      <c r="F492" t="s">
        <v>1701</v>
      </c>
      <c r="G492" t="s">
        <v>1603</v>
      </c>
      <c r="I492">
        <v>1</v>
      </c>
      <c r="J492" t="s">
        <v>183</v>
      </c>
      <c r="K492">
        <v>59</v>
      </c>
      <c r="L492" t="s">
        <v>6045</v>
      </c>
      <c r="M492" t="s">
        <v>26405</v>
      </c>
      <c r="N492" t="s">
        <v>73</v>
      </c>
      <c r="O492" t="s">
        <v>3811</v>
      </c>
      <c r="P492">
        <v>373</v>
      </c>
      <c r="Q492">
        <f t="shared" si="120"/>
        <v>54.325000000000003</v>
      </c>
      <c r="R492" s="34">
        <f t="shared" si="119"/>
        <v>0.90541666666666676</v>
      </c>
      <c r="S492" s="35">
        <v>45754</v>
      </c>
      <c r="U492">
        <v>4</v>
      </c>
      <c r="V492">
        <v>1490</v>
      </c>
      <c r="W492" t="s">
        <v>65</v>
      </c>
      <c r="X492">
        <v>112888120001</v>
      </c>
      <c r="Y492">
        <v>0</v>
      </c>
      <c r="Z492">
        <v>1490</v>
      </c>
      <c r="AA492">
        <v>0</v>
      </c>
      <c r="AB492">
        <v>0</v>
      </c>
      <c r="AC492">
        <v>0</v>
      </c>
      <c r="AD492">
        <v>0</v>
      </c>
      <c r="AG492">
        <v>0</v>
      </c>
      <c r="AP492">
        <v>11288812</v>
      </c>
      <c r="AQ492" t="s">
        <v>571</v>
      </c>
      <c r="AR492" t="s">
        <v>14937</v>
      </c>
      <c r="AT492">
        <v>0</v>
      </c>
      <c r="AU492">
        <v>0</v>
      </c>
      <c r="AV492">
        <v>0</v>
      </c>
      <c r="AW492">
        <v>0</v>
      </c>
      <c r="AX492">
        <v>0</v>
      </c>
      <c r="AY492">
        <v>0</v>
      </c>
      <c r="BC492" t="s">
        <v>63</v>
      </c>
      <c r="BD492" t="s">
        <v>4724</v>
      </c>
      <c r="BE492">
        <v>0</v>
      </c>
      <c r="BG492" t="s">
        <v>571</v>
      </c>
      <c r="BJ492" t="s">
        <v>1709</v>
      </c>
    </row>
    <row r="493" spans="1:62" x14ac:dyDescent="0.35">
      <c r="A493" t="s">
        <v>1708</v>
      </c>
      <c r="B493">
        <v>20000</v>
      </c>
      <c r="C493">
        <v>10000</v>
      </c>
      <c r="D493">
        <v>45755</v>
      </c>
      <c r="E493" t="s">
        <v>59</v>
      </c>
      <c r="F493" t="s">
        <v>1701</v>
      </c>
      <c r="G493" t="s">
        <v>1603</v>
      </c>
      <c r="I493">
        <v>1</v>
      </c>
      <c r="J493" t="s">
        <v>183</v>
      </c>
      <c r="K493">
        <v>59</v>
      </c>
      <c r="L493" t="s">
        <v>6045</v>
      </c>
      <c r="M493" t="s">
        <v>26405</v>
      </c>
      <c r="N493" t="s">
        <v>73</v>
      </c>
      <c r="O493" t="s">
        <v>3811</v>
      </c>
      <c r="P493">
        <v>373</v>
      </c>
      <c r="Q493">
        <f t="shared" si="120"/>
        <v>54.325000000000003</v>
      </c>
      <c r="R493" s="34">
        <f t="shared" si="119"/>
        <v>0.90541666666666676</v>
      </c>
      <c r="S493" s="35">
        <v>45754</v>
      </c>
      <c r="U493">
        <v>4</v>
      </c>
      <c r="V493">
        <v>1490</v>
      </c>
      <c r="W493" t="s">
        <v>65</v>
      </c>
      <c r="X493">
        <v>112888120001</v>
      </c>
      <c r="Y493">
        <v>0</v>
      </c>
      <c r="Z493">
        <v>1490</v>
      </c>
      <c r="AA493">
        <v>0</v>
      </c>
      <c r="AB493">
        <v>0</v>
      </c>
      <c r="AC493">
        <v>0</v>
      </c>
      <c r="AD493">
        <v>0</v>
      </c>
      <c r="AG493">
        <v>0</v>
      </c>
      <c r="AP493">
        <v>11288812</v>
      </c>
      <c r="AQ493" t="s">
        <v>571</v>
      </c>
      <c r="AR493" t="s">
        <v>14937</v>
      </c>
      <c r="AT493">
        <v>0</v>
      </c>
      <c r="AU493">
        <v>0</v>
      </c>
      <c r="AV493">
        <v>0</v>
      </c>
      <c r="AW493">
        <v>0</v>
      </c>
      <c r="AX493">
        <v>0</v>
      </c>
      <c r="AY493">
        <v>0</v>
      </c>
      <c r="BC493" t="s">
        <v>63</v>
      </c>
      <c r="BD493" t="s">
        <v>4724</v>
      </c>
      <c r="BE493">
        <v>0</v>
      </c>
      <c r="BG493" t="s">
        <v>571</v>
      </c>
      <c r="BJ493" t="s">
        <v>1709</v>
      </c>
    </row>
    <row r="494" spans="1:62" x14ac:dyDescent="0.35">
      <c r="A494" t="s">
        <v>1555</v>
      </c>
      <c r="B494">
        <v>10000</v>
      </c>
      <c r="C494">
        <v>20000</v>
      </c>
      <c r="D494">
        <v>45761</v>
      </c>
      <c r="E494" t="s">
        <v>59</v>
      </c>
      <c r="F494" t="s">
        <v>1710</v>
      </c>
      <c r="G494">
        <v>10620258106</v>
      </c>
      <c r="I494">
        <v>2</v>
      </c>
      <c r="J494" t="s">
        <v>183</v>
      </c>
      <c r="K494">
        <v>77</v>
      </c>
      <c r="L494" t="s">
        <v>6043</v>
      </c>
      <c r="M494" t="s">
        <v>26407</v>
      </c>
      <c r="N494" t="s">
        <v>192</v>
      </c>
      <c r="O494" t="s">
        <v>3848</v>
      </c>
      <c r="P494">
        <v>910</v>
      </c>
      <c r="Q494">
        <f>(P494/60)+30</f>
        <v>45.166666666666664</v>
      </c>
      <c r="R494" s="34">
        <f>Q494/60</f>
        <v>0.75277777777777777</v>
      </c>
      <c r="S494" s="35">
        <v>45754</v>
      </c>
      <c r="U494">
        <v>88</v>
      </c>
      <c r="V494">
        <v>80080</v>
      </c>
      <c r="W494" t="s">
        <v>65</v>
      </c>
      <c r="X494" t="s">
        <v>1557</v>
      </c>
      <c r="Y494">
        <v>0</v>
      </c>
      <c r="Z494">
        <v>70000</v>
      </c>
      <c r="AA494">
        <v>10080</v>
      </c>
      <c r="AB494">
        <v>0</v>
      </c>
      <c r="AC494">
        <v>0</v>
      </c>
      <c r="AD494">
        <v>0</v>
      </c>
      <c r="AG494">
        <v>0</v>
      </c>
      <c r="AP494" t="s">
        <v>1558</v>
      </c>
      <c r="AQ494" t="s">
        <v>108</v>
      </c>
      <c r="AR494" t="s">
        <v>13404</v>
      </c>
      <c r="AT494">
        <v>0</v>
      </c>
      <c r="AU494">
        <v>0</v>
      </c>
      <c r="AV494">
        <v>0</v>
      </c>
      <c r="AW494">
        <v>0</v>
      </c>
      <c r="AX494">
        <v>0</v>
      </c>
      <c r="AY494">
        <v>0</v>
      </c>
      <c r="BC494" t="s">
        <v>63</v>
      </c>
      <c r="BD494" t="s">
        <v>4686</v>
      </c>
      <c r="BE494">
        <v>0</v>
      </c>
      <c r="BG494" t="s">
        <v>108</v>
      </c>
      <c r="BJ494" t="s">
        <v>1559</v>
      </c>
    </row>
    <row r="495" spans="1:62" x14ac:dyDescent="0.35">
      <c r="A495" t="s">
        <v>1711</v>
      </c>
      <c r="B495">
        <v>10000</v>
      </c>
      <c r="C495">
        <v>10000</v>
      </c>
      <c r="D495">
        <v>45755</v>
      </c>
      <c r="E495" t="s">
        <v>59</v>
      </c>
      <c r="F495" t="s">
        <v>1704</v>
      </c>
      <c r="G495" t="s">
        <v>1603</v>
      </c>
      <c r="I495">
        <v>1</v>
      </c>
      <c r="J495" t="s">
        <v>183</v>
      </c>
      <c r="K495">
        <v>59</v>
      </c>
      <c r="L495" t="s">
        <v>6045</v>
      </c>
      <c r="M495" t="s">
        <v>26405</v>
      </c>
      <c r="N495" t="s">
        <v>73</v>
      </c>
      <c r="O495" t="s">
        <v>3811</v>
      </c>
      <c r="P495">
        <v>745</v>
      </c>
      <c r="Q495">
        <f>(P495/40)+45</f>
        <v>63.625</v>
      </c>
      <c r="R495" s="34">
        <f>Q495/60</f>
        <v>1.0604166666666666</v>
      </c>
      <c r="S495" s="35">
        <v>45754</v>
      </c>
      <c r="U495">
        <v>4</v>
      </c>
      <c r="V495">
        <v>2980</v>
      </c>
      <c r="W495" t="s">
        <v>65</v>
      </c>
      <c r="X495">
        <v>112888550001</v>
      </c>
      <c r="Y495">
        <v>0</v>
      </c>
      <c r="Z495">
        <v>2980</v>
      </c>
      <c r="AA495">
        <v>0</v>
      </c>
      <c r="AB495">
        <v>0</v>
      </c>
      <c r="AC495">
        <v>0</v>
      </c>
      <c r="AD495">
        <v>0</v>
      </c>
      <c r="AG495">
        <v>0</v>
      </c>
      <c r="AP495">
        <v>11288855</v>
      </c>
      <c r="AQ495" t="s">
        <v>571</v>
      </c>
      <c r="AR495" t="s">
        <v>14937</v>
      </c>
      <c r="AT495">
        <v>0</v>
      </c>
      <c r="AU495">
        <v>0</v>
      </c>
      <c r="AV495">
        <v>0</v>
      </c>
      <c r="AW495">
        <v>0</v>
      </c>
      <c r="AX495">
        <v>0</v>
      </c>
      <c r="AY495">
        <v>0</v>
      </c>
      <c r="BC495" t="s">
        <v>63</v>
      </c>
      <c r="BD495" t="s">
        <v>4725</v>
      </c>
      <c r="BE495">
        <v>0</v>
      </c>
      <c r="BG495" t="s">
        <v>571</v>
      </c>
      <c r="BJ495" t="s">
        <v>1712</v>
      </c>
    </row>
    <row r="496" spans="1:62" x14ac:dyDescent="0.35">
      <c r="A496" t="s">
        <v>1713</v>
      </c>
      <c r="B496">
        <v>10000</v>
      </c>
      <c r="C496">
        <v>10000</v>
      </c>
      <c r="D496">
        <v>45755</v>
      </c>
      <c r="E496" t="s">
        <v>59</v>
      </c>
      <c r="F496" t="s">
        <v>1612</v>
      </c>
      <c r="G496" t="s">
        <v>1714</v>
      </c>
      <c r="I496">
        <v>1</v>
      </c>
      <c r="J496" t="s">
        <v>183</v>
      </c>
      <c r="K496">
        <v>12</v>
      </c>
      <c r="L496" t="s">
        <v>6062</v>
      </c>
      <c r="M496" t="s">
        <v>26405</v>
      </c>
      <c r="N496" t="s">
        <v>462</v>
      </c>
      <c r="O496" t="s">
        <v>3804</v>
      </c>
      <c r="P496">
        <v>8000</v>
      </c>
      <c r="Q496">
        <f>(P496/50)+45</f>
        <v>205</v>
      </c>
      <c r="R496" s="34">
        <f>Q496/60</f>
        <v>3.4166666666666665</v>
      </c>
      <c r="S496" s="35">
        <v>45754</v>
      </c>
      <c r="U496">
        <v>3</v>
      </c>
      <c r="V496">
        <v>24000</v>
      </c>
      <c r="W496" t="s">
        <v>65</v>
      </c>
      <c r="X496" t="s">
        <v>1715</v>
      </c>
      <c r="Y496">
        <v>0</v>
      </c>
      <c r="Z496">
        <v>24000</v>
      </c>
      <c r="AA496">
        <v>0</v>
      </c>
      <c r="AB496">
        <v>0</v>
      </c>
      <c r="AC496">
        <v>0</v>
      </c>
      <c r="AD496">
        <v>0</v>
      </c>
      <c r="AG496">
        <v>0</v>
      </c>
      <c r="AP496" t="s">
        <v>1716</v>
      </c>
      <c r="AQ496" t="s">
        <v>225</v>
      </c>
      <c r="AR496" t="s">
        <v>23604</v>
      </c>
      <c r="AT496">
        <v>0</v>
      </c>
      <c r="AU496">
        <v>0</v>
      </c>
      <c r="AV496">
        <v>0</v>
      </c>
      <c r="AW496">
        <v>0</v>
      </c>
      <c r="AX496">
        <v>0</v>
      </c>
      <c r="AY496">
        <v>0</v>
      </c>
      <c r="BC496" t="s">
        <v>63</v>
      </c>
      <c r="BD496" t="s">
        <v>4726</v>
      </c>
      <c r="BE496">
        <v>0</v>
      </c>
      <c r="BG496" t="s">
        <v>225</v>
      </c>
      <c r="BJ496" t="s">
        <v>995</v>
      </c>
    </row>
    <row r="497" spans="1:62" x14ac:dyDescent="0.35">
      <c r="A497" t="s">
        <v>1717</v>
      </c>
      <c r="B497">
        <v>10000</v>
      </c>
      <c r="C497">
        <v>20000</v>
      </c>
      <c r="D497">
        <v>45756</v>
      </c>
      <c r="E497" t="s">
        <v>59</v>
      </c>
      <c r="F497">
        <v>0.44361111111111112</v>
      </c>
      <c r="G497" t="s">
        <v>1718</v>
      </c>
      <c r="I497">
        <v>1</v>
      </c>
      <c r="J497" t="s">
        <v>183</v>
      </c>
      <c r="K497">
        <v>63</v>
      </c>
      <c r="L497" t="s">
        <v>6051</v>
      </c>
      <c r="M497" t="s">
        <v>26408</v>
      </c>
      <c r="N497" t="s">
        <v>136</v>
      </c>
      <c r="O497" t="s">
        <v>3850</v>
      </c>
      <c r="P497">
        <v>4000</v>
      </c>
      <c r="Q497">
        <f t="shared" ref="Q497:Q498" si="121">(P497/40)+45</f>
        <v>145</v>
      </c>
      <c r="R497" s="34">
        <f t="shared" ref="R497:R498" si="122">Q497/60</f>
        <v>2.4166666666666665</v>
      </c>
      <c r="S497" s="35">
        <v>45754</v>
      </c>
      <c r="U497">
        <v>20</v>
      </c>
      <c r="V497">
        <v>80000</v>
      </c>
      <c r="W497" t="s">
        <v>65</v>
      </c>
      <c r="X497" t="s">
        <v>1719</v>
      </c>
      <c r="Y497">
        <v>0</v>
      </c>
      <c r="Z497">
        <v>80000</v>
      </c>
      <c r="AA497">
        <v>0</v>
      </c>
      <c r="AB497">
        <v>0</v>
      </c>
      <c r="AC497">
        <v>0</v>
      </c>
      <c r="AD497">
        <v>0</v>
      </c>
      <c r="AG497">
        <v>0</v>
      </c>
      <c r="AP497" t="s">
        <v>1720</v>
      </c>
      <c r="AQ497" t="s">
        <v>170</v>
      </c>
      <c r="AR497" t="s">
        <v>21526</v>
      </c>
      <c r="AT497">
        <v>0</v>
      </c>
      <c r="AU497">
        <v>0</v>
      </c>
      <c r="AV497">
        <v>0</v>
      </c>
      <c r="AW497">
        <v>0</v>
      </c>
      <c r="AX497">
        <v>0</v>
      </c>
      <c r="AY497">
        <v>0</v>
      </c>
      <c r="BC497" t="s">
        <v>63</v>
      </c>
      <c r="BD497" t="s">
        <v>4727</v>
      </c>
      <c r="BE497">
        <v>0</v>
      </c>
      <c r="BG497" t="s">
        <v>170</v>
      </c>
      <c r="BJ497" t="s">
        <v>1721</v>
      </c>
    </row>
    <row r="498" spans="1:62" x14ac:dyDescent="0.35">
      <c r="A498" t="s">
        <v>1497</v>
      </c>
      <c r="B498">
        <v>10000</v>
      </c>
      <c r="C498">
        <v>20000</v>
      </c>
      <c r="D498">
        <v>45755</v>
      </c>
      <c r="E498" t="s">
        <v>59</v>
      </c>
      <c r="F498" t="s">
        <v>1427</v>
      </c>
      <c r="G498" t="s">
        <v>1428</v>
      </c>
      <c r="I498">
        <v>2</v>
      </c>
      <c r="J498" t="s">
        <v>183</v>
      </c>
      <c r="K498">
        <v>63</v>
      </c>
      <c r="L498" t="s">
        <v>6051</v>
      </c>
      <c r="M498" t="s">
        <v>26408</v>
      </c>
      <c r="N498" t="s">
        <v>136</v>
      </c>
      <c r="O498" t="s">
        <v>3850</v>
      </c>
      <c r="P498">
        <v>2500</v>
      </c>
      <c r="Q498">
        <f t="shared" si="121"/>
        <v>107.5</v>
      </c>
      <c r="R498" s="34">
        <f t="shared" si="122"/>
        <v>1.7916666666666667</v>
      </c>
      <c r="S498" s="35">
        <v>45754</v>
      </c>
      <c r="U498">
        <v>16</v>
      </c>
      <c r="V498">
        <v>40000</v>
      </c>
      <c r="W498" t="s">
        <v>65</v>
      </c>
      <c r="X498" t="s">
        <v>1353</v>
      </c>
      <c r="Y498">
        <v>0</v>
      </c>
      <c r="Z498">
        <v>40000</v>
      </c>
      <c r="AA498">
        <v>0</v>
      </c>
      <c r="AB498">
        <v>0</v>
      </c>
      <c r="AC498">
        <v>0</v>
      </c>
      <c r="AD498">
        <v>0</v>
      </c>
      <c r="AG498">
        <v>0</v>
      </c>
      <c r="AP498" t="s">
        <v>1354</v>
      </c>
      <c r="AQ498" t="s">
        <v>170</v>
      </c>
      <c r="AR498" t="s">
        <v>21526</v>
      </c>
      <c r="AT498">
        <v>0</v>
      </c>
      <c r="AU498">
        <v>0</v>
      </c>
      <c r="AV498">
        <v>0</v>
      </c>
      <c r="AW498">
        <v>0</v>
      </c>
      <c r="AX498">
        <v>0</v>
      </c>
      <c r="AY498">
        <v>0</v>
      </c>
      <c r="BC498" t="s">
        <v>63</v>
      </c>
      <c r="BD498" t="s">
        <v>4668</v>
      </c>
      <c r="BE498">
        <v>0</v>
      </c>
      <c r="BG498" t="s">
        <v>170</v>
      </c>
      <c r="BJ498" t="s">
        <v>1498</v>
      </c>
    </row>
    <row r="499" spans="1:62" x14ac:dyDescent="0.35">
      <c r="A499" t="s">
        <v>1722</v>
      </c>
      <c r="B499">
        <v>10000</v>
      </c>
      <c r="C499">
        <v>10000</v>
      </c>
      <c r="D499">
        <v>45756</v>
      </c>
      <c r="E499" t="s">
        <v>59</v>
      </c>
      <c r="F499">
        <v>0.44569444444444445</v>
      </c>
      <c r="G499" t="s">
        <v>1723</v>
      </c>
      <c r="I499">
        <v>1</v>
      </c>
      <c r="J499" t="s">
        <v>183</v>
      </c>
      <c r="K499">
        <v>90</v>
      </c>
      <c r="L499" t="s">
        <v>6044</v>
      </c>
      <c r="M499" t="s">
        <v>26408</v>
      </c>
      <c r="N499" t="s">
        <v>439</v>
      </c>
      <c r="O499" t="s">
        <v>3859</v>
      </c>
      <c r="P499">
        <v>5400</v>
      </c>
      <c r="Q499">
        <f>(P499/20)+45</f>
        <v>315</v>
      </c>
      <c r="R499" s="34">
        <f>Q499/60</f>
        <v>5.25</v>
      </c>
      <c r="S499" s="35">
        <v>45754</v>
      </c>
      <c r="U499">
        <v>2</v>
      </c>
      <c r="V499">
        <v>10800</v>
      </c>
      <c r="W499" t="s">
        <v>65</v>
      </c>
      <c r="X499" t="s">
        <v>1181</v>
      </c>
      <c r="Y499">
        <v>0</v>
      </c>
      <c r="Z499">
        <v>10800</v>
      </c>
      <c r="AA499">
        <v>0</v>
      </c>
      <c r="AB499">
        <v>0</v>
      </c>
      <c r="AC499">
        <v>0</v>
      </c>
      <c r="AD499">
        <v>0</v>
      </c>
      <c r="AG499">
        <v>0</v>
      </c>
      <c r="AP499" t="s">
        <v>1182</v>
      </c>
      <c r="AQ499" t="s">
        <v>170</v>
      </c>
      <c r="AR499" t="s">
        <v>21526</v>
      </c>
      <c r="AT499">
        <v>0</v>
      </c>
      <c r="AU499">
        <v>0</v>
      </c>
      <c r="AV499">
        <v>0</v>
      </c>
      <c r="AW499">
        <v>0</v>
      </c>
      <c r="AX499">
        <v>0</v>
      </c>
      <c r="AY499">
        <v>0</v>
      </c>
      <c r="BC499" t="s">
        <v>63</v>
      </c>
      <c r="BD499" t="s">
        <v>4728</v>
      </c>
      <c r="BE499">
        <v>0</v>
      </c>
      <c r="BG499" t="s">
        <v>170</v>
      </c>
      <c r="BJ499" t="s">
        <v>1724</v>
      </c>
    </row>
    <row r="500" spans="1:62" x14ac:dyDescent="0.35">
      <c r="A500" t="s">
        <v>1725</v>
      </c>
      <c r="B500">
        <v>10000</v>
      </c>
      <c r="C500">
        <v>10000</v>
      </c>
      <c r="D500">
        <v>45754</v>
      </c>
      <c r="E500" t="s">
        <v>59</v>
      </c>
      <c r="F500" t="s">
        <v>1694</v>
      </c>
      <c r="G500" t="s">
        <v>1667</v>
      </c>
      <c r="I500">
        <v>1</v>
      </c>
      <c r="J500" t="s">
        <v>183</v>
      </c>
      <c r="K500">
        <v>22</v>
      </c>
      <c r="L500" t="s">
        <v>6063</v>
      </c>
      <c r="M500" t="s">
        <v>26405</v>
      </c>
      <c r="N500" t="s">
        <v>685</v>
      </c>
      <c r="O500" t="s">
        <v>3805</v>
      </c>
      <c r="P500">
        <v>2000</v>
      </c>
      <c r="Q500">
        <f t="shared" ref="Q500:Q501" si="123">(P500/50)+45</f>
        <v>85</v>
      </c>
      <c r="R500" s="34">
        <f t="shared" ref="R500:R501" si="124">Q500/60</f>
        <v>1.4166666666666667</v>
      </c>
      <c r="S500" s="35">
        <v>45754</v>
      </c>
      <c r="U500">
        <v>1</v>
      </c>
      <c r="V500">
        <v>2000</v>
      </c>
      <c r="W500" t="s">
        <v>65</v>
      </c>
      <c r="X500">
        <v>10100120001</v>
      </c>
      <c r="Y500">
        <v>0</v>
      </c>
      <c r="Z500">
        <v>2000</v>
      </c>
      <c r="AA500">
        <v>0</v>
      </c>
      <c r="AB500">
        <v>0</v>
      </c>
      <c r="AC500">
        <v>0</v>
      </c>
      <c r="AD500">
        <v>0</v>
      </c>
      <c r="AG500">
        <v>0</v>
      </c>
      <c r="AP500">
        <v>1010012</v>
      </c>
      <c r="AQ500" t="s">
        <v>1726</v>
      </c>
      <c r="AR500" t="s">
        <v>11542</v>
      </c>
      <c r="AT500">
        <v>0</v>
      </c>
      <c r="AU500">
        <v>0</v>
      </c>
      <c r="AV500">
        <v>0</v>
      </c>
      <c r="AW500">
        <v>0</v>
      </c>
      <c r="AX500">
        <v>0</v>
      </c>
      <c r="AY500">
        <v>0</v>
      </c>
      <c r="BC500" t="s">
        <v>63</v>
      </c>
      <c r="BD500" t="s">
        <v>4729</v>
      </c>
      <c r="BE500">
        <v>0</v>
      </c>
      <c r="BG500" t="s">
        <v>1726</v>
      </c>
      <c r="BJ500" t="s">
        <v>1727</v>
      </c>
    </row>
    <row r="501" spans="1:62" x14ac:dyDescent="0.35">
      <c r="A501" t="s">
        <v>1728</v>
      </c>
      <c r="B501">
        <v>10000</v>
      </c>
      <c r="C501">
        <v>10000</v>
      </c>
      <c r="D501">
        <v>45754</v>
      </c>
      <c r="E501" t="s">
        <v>59</v>
      </c>
      <c r="F501" t="s">
        <v>1636</v>
      </c>
      <c r="G501" t="s">
        <v>1667</v>
      </c>
      <c r="I501">
        <v>1</v>
      </c>
      <c r="J501" t="s">
        <v>183</v>
      </c>
      <c r="K501">
        <v>22</v>
      </c>
      <c r="L501" t="s">
        <v>6063</v>
      </c>
      <c r="M501" t="s">
        <v>26405</v>
      </c>
      <c r="N501" t="s">
        <v>685</v>
      </c>
      <c r="O501" t="s">
        <v>3805</v>
      </c>
      <c r="P501">
        <v>1000</v>
      </c>
      <c r="Q501">
        <f t="shared" si="123"/>
        <v>65</v>
      </c>
      <c r="R501" s="34">
        <f t="shared" si="124"/>
        <v>1.0833333333333333</v>
      </c>
      <c r="S501" s="35">
        <v>45754</v>
      </c>
      <c r="U501">
        <v>1</v>
      </c>
      <c r="V501">
        <v>1000</v>
      </c>
      <c r="W501" t="s">
        <v>65</v>
      </c>
      <c r="X501">
        <v>10104710001</v>
      </c>
      <c r="Y501">
        <v>0</v>
      </c>
      <c r="Z501">
        <v>1000</v>
      </c>
      <c r="AA501">
        <v>0</v>
      </c>
      <c r="AB501">
        <v>0</v>
      </c>
      <c r="AC501">
        <v>0</v>
      </c>
      <c r="AD501">
        <v>0</v>
      </c>
      <c r="AG501">
        <v>0</v>
      </c>
      <c r="AP501">
        <v>1010471</v>
      </c>
      <c r="AQ501" t="s">
        <v>1726</v>
      </c>
      <c r="AR501" t="s">
        <v>11542</v>
      </c>
      <c r="AT501">
        <v>0</v>
      </c>
      <c r="AU501">
        <v>0</v>
      </c>
      <c r="AV501">
        <v>0</v>
      </c>
      <c r="AW501">
        <v>0</v>
      </c>
      <c r="AX501">
        <v>0</v>
      </c>
      <c r="AY501">
        <v>0</v>
      </c>
      <c r="BC501" t="s">
        <v>63</v>
      </c>
      <c r="BD501" t="s">
        <v>4730</v>
      </c>
      <c r="BE501">
        <v>0</v>
      </c>
      <c r="BG501" t="s">
        <v>1726</v>
      </c>
      <c r="BJ501" t="s">
        <v>1727</v>
      </c>
    </row>
    <row r="502" spans="1:62" x14ac:dyDescent="0.35">
      <c r="A502" t="s">
        <v>594</v>
      </c>
      <c r="B502">
        <v>10000</v>
      </c>
      <c r="C502">
        <v>20000</v>
      </c>
      <c r="D502">
        <v>45755</v>
      </c>
      <c r="E502" t="s">
        <v>59</v>
      </c>
      <c r="F502" t="s">
        <v>595</v>
      </c>
      <c r="G502" t="s">
        <v>596</v>
      </c>
      <c r="I502">
        <v>2</v>
      </c>
      <c r="J502" t="s">
        <v>183</v>
      </c>
      <c r="K502">
        <v>92</v>
      </c>
      <c r="L502" t="s">
        <v>6053</v>
      </c>
      <c r="M502" t="s">
        <v>26409</v>
      </c>
      <c r="N502" t="s">
        <v>281</v>
      </c>
      <c r="O502" t="s">
        <v>3851</v>
      </c>
      <c r="P502">
        <v>550</v>
      </c>
      <c r="S502" s="35">
        <v>45754</v>
      </c>
      <c r="U502">
        <v>2</v>
      </c>
      <c r="V502">
        <v>1100</v>
      </c>
      <c r="W502" t="s">
        <v>65</v>
      </c>
      <c r="X502" t="s">
        <v>597</v>
      </c>
      <c r="Y502">
        <v>0</v>
      </c>
      <c r="Z502">
        <v>1000</v>
      </c>
      <c r="AA502">
        <v>100</v>
      </c>
      <c r="AB502">
        <v>0</v>
      </c>
      <c r="AC502">
        <v>0</v>
      </c>
      <c r="AD502">
        <v>0</v>
      </c>
      <c r="AG502">
        <v>0</v>
      </c>
      <c r="AP502" t="s">
        <v>598</v>
      </c>
      <c r="AQ502" t="s">
        <v>599</v>
      </c>
      <c r="AR502" t="s">
        <v>23114</v>
      </c>
      <c r="AT502">
        <v>0</v>
      </c>
      <c r="AU502">
        <v>0</v>
      </c>
      <c r="AV502">
        <v>0</v>
      </c>
      <c r="AW502">
        <v>0</v>
      </c>
      <c r="AX502">
        <v>0</v>
      </c>
      <c r="AY502">
        <v>0</v>
      </c>
      <c r="BC502" t="s">
        <v>63</v>
      </c>
      <c r="BD502" t="s">
        <v>4497</v>
      </c>
      <c r="BE502">
        <v>0</v>
      </c>
      <c r="BG502" t="s">
        <v>599</v>
      </c>
      <c r="BJ502" t="s">
        <v>600</v>
      </c>
    </row>
    <row r="503" spans="1:62" x14ac:dyDescent="0.35">
      <c r="A503" t="s">
        <v>1729</v>
      </c>
      <c r="B503">
        <v>10000</v>
      </c>
      <c r="C503">
        <v>10000</v>
      </c>
      <c r="D503">
        <v>45754</v>
      </c>
      <c r="E503" t="s">
        <v>59</v>
      </c>
      <c r="F503" t="s">
        <v>1636</v>
      </c>
      <c r="G503" t="s">
        <v>1730</v>
      </c>
      <c r="I503">
        <v>1</v>
      </c>
      <c r="J503" t="s">
        <v>183</v>
      </c>
      <c r="K503">
        <v>61</v>
      </c>
      <c r="L503" t="s">
        <v>6046</v>
      </c>
      <c r="M503" t="s">
        <v>26405</v>
      </c>
      <c r="N503" t="s">
        <v>209</v>
      </c>
      <c r="O503" t="s">
        <v>3802</v>
      </c>
      <c r="P503">
        <v>150</v>
      </c>
      <c r="Q503">
        <f>(P503/50)+45</f>
        <v>48</v>
      </c>
      <c r="R503" s="34">
        <f>Q503/60</f>
        <v>0.8</v>
      </c>
      <c r="S503" s="35">
        <v>45754</v>
      </c>
      <c r="U503">
        <v>1</v>
      </c>
      <c r="V503">
        <v>150</v>
      </c>
      <c r="W503" t="s">
        <v>65</v>
      </c>
      <c r="X503">
        <v>107133240001</v>
      </c>
      <c r="Y503">
        <v>0</v>
      </c>
      <c r="Z503">
        <v>150</v>
      </c>
      <c r="AA503">
        <v>0</v>
      </c>
      <c r="AB503">
        <v>0</v>
      </c>
      <c r="AC503">
        <v>0</v>
      </c>
      <c r="AD503">
        <v>0</v>
      </c>
      <c r="AG503">
        <v>0</v>
      </c>
      <c r="AP503">
        <v>10713324</v>
      </c>
      <c r="AQ503" t="s">
        <v>282</v>
      </c>
      <c r="AR503" t="s">
        <v>14518</v>
      </c>
      <c r="AT503">
        <v>0</v>
      </c>
      <c r="AU503">
        <v>0</v>
      </c>
      <c r="AV503">
        <v>0</v>
      </c>
      <c r="AW503">
        <v>0</v>
      </c>
      <c r="AX503">
        <v>0</v>
      </c>
      <c r="AY503">
        <v>0</v>
      </c>
      <c r="BC503" t="s">
        <v>63</v>
      </c>
      <c r="BD503" t="s">
        <v>4731</v>
      </c>
      <c r="BE503">
        <v>0</v>
      </c>
      <c r="BG503" t="s">
        <v>282</v>
      </c>
      <c r="BJ503" t="s">
        <v>1731</v>
      </c>
    </row>
    <row r="504" spans="1:62" x14ac:dyDescent="0.35">
      <c r="A504" t="s">
        <v>1732</v>
      </c>
      <c r="B504">
        <v>10000</v>
      </c>
      <c r="C504">
        <v>10000</v>
      </c>
      <c r="D504">
        <v>45756</v>
      </c>
      <c r="E504" t="s">
        <v>59</v>
      </c>
      <c r="F504" t="s">
        <v>1671</v>
      </c>
      <c r="G504">
        <v>10620258103</v>
      </c>
      <c r="I504">
        <v>1</v>
      </c>
      <c r="J504" t="s">
        <v>183</v>
      </c>
      <c r="K504">
        <v>79</v>
      </c>
      <c r="L504" t="s">
        <v>6076</v>
      </c>
      <c r="M504" t="s">
        <v>26406</v>
      </c>
      <c r="N504" t="s">
        <v>945</v>
      </c>
      <c r="O504" t="s">
        <v>3831</v>
      </c>
      <c r="P504">
        <v>125</v>
      </c>
      <c r="Q504">
        <f>(P504/20)+30</f>
        <v>36.25</v>
      </c>
      <c r="R504" s="34">
        <f>Q504/60</f>
        <v>0.60416666666666663</v>
      </c>
      <c r="S504" s="35">
        <v>45754</v>
      </c>
      <c r="U504">
        <v>65</v>
      </c>
      <c r="V504">
        <v>8125</v>
      </c>
      <c r="W504" t="s">
        <v>65</v>
      </c>
      <c r="X504" t="s">
        <v>1734</v>
      </c>
      <c r="Y504">
        <v>0</v>
      </c>
      <c r="Z504">
        <v>5000</v>
      </c>
      <c r="AA504">
        <v>3125</v>
      </c>
      <c r="AB504">
        <v>0</v>
      </c>
      <c r="AC504">
        <v>0</v>
      </c>
      <c r="AD504">
        <v>0</v>
      </c>
      <c r="AG504">
        <v>0</v>
      </c>
      <c r="AP504" t="s">
        <v>1735</v>
      </c>
      <c r="AQ504" t="s">
        <v>95</v>
      </c>
      <c r="AR504" t="s">
        <v>13261</v>
      </c>
      <c r="AT504">
        <v>0</v>
      </c>
      <c r="AU504">
        <v>0</v>
      </c>
      <c r="AV504">
        <v>0</v>
      </c>
      <c r="AW504">
        <v>0</v>
      </c>
      <c r="AX504">
        <v>0</v>
      </c>
      <c r="AY504">
        <v>0</v>
      </c>
      <c r="BC504" t="s">
        <v>63</v>
      </c>
      <c r="BD504" t="s">
        <v>4732</v>
      </c>
      <c r="BE504">
        <v>0</v>
      </c>
      <c r="BG504" t="s">
        <v>95</v>
      </c>
      <c r="BJ504" t="s">
        <v>1736</v>
      </c>
    </row>
    <row r="505" spans="1:62" x14ac:dyDescent="0.35">
      <c r="A505" t="s">
        <v>1283</v>
      </c>
      <c r="B505">
        <v>10000</v>
      </c>
      <c r="C505">
        <v>20000</v>
      </c>
      <c r="D505">
        <v>45754</v>
      </c>
      <c r="E505" t="s">
        <v>59</v>
      </c>
      <c r="F505" t="s">
        <v>1284</v>
      </c>
      <c r="G505" t="s">
        <v>1285</v>
      </c>
      <c r="I505">
        <v>2</v>
      </c>
      <c r="J505" t="s">
        <v>183</v>
      </c>
      <c r="K505">
        <v>100</v>
      </c>
      <c r="L505" t="s">
        <v>6052</v>
      </c>
      <c r="M505" t="s">
        <v>26409</v>
      </c>
      <c r="N505" t="s">
        <v>281</v>
      </c>
      <c r="O505" t="s">
        <v>3851</v>
      </c>
      <c r="P505">
        <v>200</v>
      </c>
      <c r="S505" s="35">
        <v>45754</v>
      </c>
      <c r="U505">
        <v>2</v>
      </c>
      <c r="V505">
        <v>400</v>
      </c>
      <c r="W505" t="s">
        <v>65</v>
      </c>
      <c r="X505">
        <v>107110100001</v>
      </c>
      <c r="Y505">
        <v>0</v>
      </c>
      <c r="Z505">
        <v>300</v>
      </c>
      <c r="AA505">
        <v>100</v>
      </c>
      <c r="AB505">
        <v>0</v>
      </c>
      <c r="AC505">
        <v>0</v>
      </c>
      <c r="AD505">
        <v>0</v>
      </c>
      <c r="AG505">
        <v>0</v>
      </c>
      <c r="AP505">
        <v>10711010</v>
      </c>
      <c r="AQ505" t="s">
        <v>1286</v>
      </c>
      <c r="AR505" t="s">
        <v>16210</v>
      </c>
      <c r="AT505">
        <v>0</v>
      </c>
      <c r="AU505">
        <v>0</v>
      </c>
      <c r="AV505">
        <v>0</v>
      </c>
      <c r="AW505">
        <v>0</v>
      </c>
      <c r="AX505">
        <v>0</v>
      </c>
      <c r="AY505">
        <v>0</v>
      </c>
      <c r="BC505" t="s">
        <v>63</v>
      </c>
      <c r="BD505" t="s">
        <v>4590</v>
      </c>
      <c r="BE505">
        <v>0</v>
      </c>
      <c r="BG505" t="s">
        <v>1286</v>
      </c>
      <c r="BJ505" t="s">
        <v>1287</v>
      </c>
    </row>
    <row r="506" spans="1:62" x14ac:dyDescent="0.35">
      <c r="A506" t="s">
        <v>1737</v>
      </c>
      <c r="B506">
        <v>10000</v>
      </c>
      <c r="C506">
        <v>10000</v>
      </c>
      <c r="D506">
        <v>45754</v>
      </c>
      <c r="E506" t="s">
        <v>59</v>
      </c>
      <c r="F506">
        <v>0.47202546296296294</v>
      </c>
      <c r="G506" t="s">
        <v>1738</v>
      </c>
      <c r="I506">
        <v>1</v>
      </c>
      <c r="J506" t="s">
        <v>183</v>
      </c>
      <c r="K506">
        <v>22</v>
      </c>
      <c r="L506" t="s">
        <v>6063</v>
      </c>
      <c r="M506" t="s">
        <v>26405</v>
      </c>
      <c r="N506" t="s">
        <v>685</v>
      </c>
      <c r="O506" t="s">
        <v>3805</v>
      </c>
      <c r="P506">
        <v>300</v>
      </c>
      <c r="Q506">
        <f>(P506/50)+45</f>
        <v>51</v>
      </c>
      <c r="R506" s="34">
        <f>Q506/60</f>
        <v>0.85</v>
      </c>
      <c r="S506" s="35">
        <v>45754</v>
      </c>
      <c r="U506">
        <v>1</v>
      </c>
      <c r="V506">
        <v>300</v>
      </c>
      <c r="W506" t="s">
        <v>65</v>
      </c>
      <c r="X506" t="s">
        <v>1739</v>
      </c>
      <c r="Y506">
        <v>0</v>
      </c>
      <c r="Z506">
        <v>300</v>
      </c>
      <c r="AA506">
        <v>0</v>
      </c>
      <c r="AB506">
        <v>0</v>
      </c>
      <c r="AC506">
        <v>0</v>
      </c>
      <c r="AD506">
        <v>0</v>
      </c>
      <c r="AG506">
        <v>0</v>
      </c>
      <c r="AP506" t="s">
        <v>1740</v>
      </c>
      <c r="AQ506" t="s">
        <v>1741</v>
      </c>
      <c r="AR506" t="s">
        <v>22680</v>
      </c>
      <c r="AT506">
        <v>0</v>
      </c>
      <c r="AU506">
        <v>0</v>
      </c>
      <c r="AV506">
        <v>0</v>
      </c>
      <c r="AW506">
        <v>0</v>
      </c>
      <c r="AX506">
        <v>0</v>
      </c>
      <c r="AY506">
        <v>0</v>
      </c>
      <c r="BC506" t="s">
        <v>63</v>
      </c>
      <c r="BD506" t="s">
        <v>4733</v>
      </c>
      <c r="BE506">
        <v>0</v>
      </c>
      <c r="BG506" t="s">
        <v>1741</v>
      </c>
      <c r="BJ506" t="s">
        <v>1742</v>
      </c>
    </row>
    <row r="507" spans="1:62" x14ac:dyDescent="0.35">
      <c r="A507" t="s">
        <v>2935</v>
      </c>
      <c r="B507">
        <v>10000</v>
      </c>
      <c r="C507">
        <v>10000</v>
      </c>
      <c r="D507">
        <v>45763</v>
      </c>
      <c r="E507" t="s">
        <v>59</v>
      </c>
      <c r="F507" t="s">
        <v>2936</v>
      </c>
      <c r="G507">
        <v>10620258103</v>
      </c>
      <c r="I507">
        <v>1</v>
      </c>
      <c r="J507" t="s">
        <v>183</v>
      </c>
      <c r="K507">
        <v>79</v>
      </c>
      <c r="L507" t="s">
        <v>6076</v>
      </c>
      <c r="M507" t="s">
        <v>26406</v>
      </c>
      <c r="N507" t="s">
        <v>945</v>
      </c>
      <c r="O507" t="s">
        <v>3831</v>
      </c>
      <c r="P507">
        <v>337</v>
      </c>
      <c r="Q507">
        <f>(P507/20)+30</f>
        <v>46.85</v>
      </c>
      <c r="R507" s="34">
        <f>Q507/60</f>
        <v>0.78083333333333338</v>
      </c>
      <c r="S507" s="35">
        <v>45754</v>
      </c>
      <c r="U507">
        <v>297</v>
      </c>
      <c r="V507">
        <v>100089</v>
      </c>
      <c r="W507" t="s">
        <v>65</v>
      </c>
      <c r="X507" t="s">
        <v>120</v>
      </c>
      <c r="Y507">
        <v>0</v>
      </c>
      <c r="Z507">
        <v>80000</v>
      </c>
      <c r="AA507">
        <v>20089</v>
      </c>
      <c r="AB507">
        <v>0</v>
      </c>
      <c r="AC507">
        <v>0</v>
      </c>
      <c r="AD507">
        <v>0</v>
      </c>
      <c r="AG507">
        <v>0</v>
      </c>
      <c r="AP507" t="s">
        <v>121</v>
      </c>
      <c r="AQ507" t="s">
        <v>108</v>
      </c>
      <c r="AR507" t="s">
        <v>13404</v>
      </c>
      <c r="AT507">
        <v>0</v>
      </c>
      <c r="AU507">
        <v>0</v>
      </c>
      <c r="AV507">
        <v>0</v>
      </c>
      <c r="AW507">
        <v>0</v>
      </c>
      <c r="AX507">
        <v>0</v>
      </c>
      <c r="AY507">
        <v>0</v>
      </c>
      <c r="BC507" t="s">
        <v>63</v>
      </c>
      <c r="BD507" t="s">
        <v>4734</v>
      </c>
      <c r="BE507">
        <v>0</v>
      </c>
      <c r="BG507" t="s">
        <v>108</v>
      </c>
      <c r="BJ507" t="s">
        <v>2937</v>
      </c>
    </row>
    <row r="508" spans="1:62" x14ac:dyDescent="0.35">
      <c r="A508" t="s">
        <v>4679</v>
      </c>
      <c r="B508">
        <v>10000</v>
      </c>
      <c r="C508">
        <v>20000</v>
      </c>
      <c r="D508">
        <v>45782</v>
      </c>
      <c r="E508" t="s">
        <v>59</v>
      </c>
      <c r="F508" t="s">
        <v>4680</v>
      </c>
      <c r="G508" t="s">
        <v>4681</v>
      </c>
      <c r="I508">
        <v>2</v>
      </c>
      <c r="J508" t="s">
        <v>183</v>
      </c>
      <c r="K508">
        <v>77</v>
      </c>
      <c r="L508" t="s">
        <v>6043</v>
      </c>
      <c r="M508" t="s">
        <v>26407</v>
      </c>
      <c r="N508" t="s">
        <v>192</v>
      </c>
      <c r="O508" t="s">
        <v>3848</v>
      </c>
      <c r="P508">
        <v>2884</v>
      </c>
      <c r="Q508">
        <f>(P508/60)+30</f>
        <v>78.066666666666663</v>
      </c>
      <c r="R508" s="34">
        <f>Q508/60</f>
        <v>1.3011111111111111</v>
      </c>
      <c r="S508" s="35">
        <v>45754</v>
      </c>
      <c r="U508">
        <v>77</v>
      </c>
      <c r="V508">
        <v>222068</v>
      </c>
      <c r="W508" t="s">
        <v>65</v>
      </c>
      <c r="X508" t="s">
        <v>3390</v>
      </c>
      <c r="Y508">
        <v>0</v>
      </c>
      <c r="Z508">
        <v>200000</v>
      </c>
      <c r="AA508">
        <v>22068</v>
      </c>
      <c r="AB508">
        <v>0</v>
      </c>
      <c r="AC508">
        <v>0</v>
      </c>
      <c r="AD508">
        <v>0</v>
      </c>
      <c r="AG508">
        <v>0</v>
      </c>
      <c r="AP508" t="s">
        <v>3391</v>
      </c>
      <c r="AQ508" t="s">
        <v>108</v>
      </c>
      <c r="AR508" t="s">
        <v>13404</v>
      </c>
      <c r="AT508">
        <v>0</v>
      </c>
      <c r="AU508">
        <v>0</v>
      </c>
      <c r="AV508">
        <v>0</v>
      </c>
      <c r="AW508">
        <v>0</v>
      </c>
      <c r="AX508">
        <v>0</v>
      </c>
      <c r="AY508">
        <v>0</v>
      </c>
      <c r="BC508" t="s">
        <v>63</v>
      </c>
      <c r="BD508" t="s">
        <v>6608</v>
      </c>
      <c r="BE508">
        <v>0</v>
      </c>
      <c r="BG508" t="s">
        <v>108</v>
      </c>
      <c r="BJ508" t="s">
        <v>4682</v>
      </c>
    </row>
    <row r="509" spans="1:62" x14ac:dyDescent="0.35">
      <c r="A509" t="s">
        <v>1743</v>
      </c>
      <c r="B509">
        <v>10000</v>
      </c>
      <c r="C509">
        <v>10000</v>
      </c>
      <c r="D509">
        <v>45761</v>
      </c>
      <c r="E509" t="s">
        <v>59</v>
      </c>
      <c r="F509" t="s">
        <v>1744</v>
      </c>
      <c r="G509">
        <v>10620258107</v>
      </c>
      <c r="I509">
        <v>1</v>
      </c>
      <c r="J509" t="s">
        <v>183</v>
      </c>
      <c r="K509">
        <v>79</v>
      </c>
      <c r="L509" t="s">
        <v>6076</v>
      </c>
      <c r="M509" t="s">
        <v>26406</v>
      </c>
      <c r="N509" t="s">
        <v>945</v>
      </c>
      <c r="O509" t="s">
        <v>3831</v>
      </c>
      <c r="P509">
        <v>215</v>
      </c>
      <c r="Q509">
        <f t="shared" ref="Q509:Q511" si="125">(P509/20)+30</f>
        <v>40.75</v>
      </c>
      <c r="R509" s="34">
        <f t="shared" ref="R509:R513" si="126">Q509/60</f>
        <v>0.6791666666666667</v>
      </c>
      <c r="S509" s="35">
        <v>45754</v>
      </c>
      <c r="U509">
        <v>308</v>
      </c>
      <c r="V509">
        <v>66220</v>
      </c>
      <c r="W509" t="s">
        <v>65</v>
      </c>
      <c r="X509" t="s">
        <v>531</v>
      </c>
      <c r="Y509">
        <v>0</v>
      </c>
      <c r="Z509">
        <v>50000</v>
      </c>
      <c r="AA509">
        <v>16220</v>
      </c>
      <c r="AB509">
        <v>0</v>
      </c>
      <c r="AC509">
        <v>0</v>
      </c>
      <c r="AD509">
        <v>0</v>
      </c>
      <c r="AG509">
        <v>0</v>
      </c>
      <c r="AP509" t="s">
        <v>532</v>
      </c>
      <c r="AQ509" t="s">
        <v>108</v>
      </c>
      <c r="AR509" t="s">
        <v>13404</v>
      </c>
      <c r="AT509">
        <v>0</v>
      </c>
      <c r="AU509">
        <v>0</v>
      </c>
      <c r="AV509">
        <v>0</v>
      </c>
      <c r="AW509">
        <v>0</v>
      </c>
      <c r="AX509">
        <v>0</v>
      </c>
      <c r="AY509">
        <v>0</v>
      </c>
      <c r="BC509" t="s">
        <v>63</v>
      </c>
      <c r="BD509" t="s">
        <v>4735</v>
      </c>
      <c r="BE509">
        <v>0</v>
      </c>
      <c r="BG509" t="s">
        <v>108</v>
      </c>
      <c r="BJ509" t="s">
        <v>1745</v>
      </c>
    </row>
    <row r="510" spans="1:62" x14ac:dyDescent="0.35">
      <c r="A510" t="s">
        <v>4736</v>
      </c>
      <c r="B510">
        <v>10000</v>
      </c>
      <c r="C510">
        <v>10000</v>
      </c>
      <c r="D510">
        <v>45771</v>
      </c>
      <c r="E510" t="s">
        <v>59</v>
      </c>
      <c r="F510" t="s">
        <v>4737</v>
      </c>
      <c r="G510">
        <v>10620258107</v>
      </c>
      <c r="I510">
        <v>1</v>
      </c>
      <c r="J510" t="s">
        <v>183</v>
      </c>
      <c r="K510">
        <v>79</v>
      </c>
      <c r="L510" t="s">
        <v>6076</v>
      </c>
      <c r="M510" t="s">
        <v>26406</v>
      </c>
      <c r="N510" t="s">
        <v>945</v>
      </c>
      <c r="O510" t="s">
        <v>3831</v>
      </c>
      <c r="P510">
        <v>1416</v>
      </c>
      <c r="Q510">
        <f t="shared" si="125"/>
        <v>100.8</v>
      </c>
      <c r="R510" s="34">
        <f t="shared" si="126"/>
        <v>1.68</v>
      </c>
      <c r="S510" s="35">
        <v>45754</v>
      </c>
      <c r="U510">
        <v>308</v>
      </c>
      <c r="V510">
        <v>436128</v>
      </c>
      <c r="W510" t="s">
        <v>65</v>
      </c>
      <c r="X510" t="s">
        <v>504</v>
      </c>
      <c r="Y510">
        <v>0</v>
      </c>
      <c r="Z510">
        <v>400000</v>
      </c>
      <c r="AA510">
        <v>36128</v>
      </c>
      <c r="AB510">
        <v>0</v>
      </c>
      <c r="AC510">
        <v>0</v>
      </c>
      <c r="AD510">
        <v>0</v>
      </c>
      <c r="AG510">
        <v>0</v>
      </c>
      <c r="AP510" t="s">
        <v>505</v>
      </c>
      <c r="AQ510" t="s">
        <v>108</v>
      </c>
      <c r="AR510" t="s">
        <v>13404</v>
      </c>
      <c r="AT510">
        <v>0</v>
      </c>
      <c r="AU510">
        <v>0</v>
      </c>
      <c r="AV510">
        <v>0</v>
      </c>
      <c r="AW510">
        <v>0</v>
      </c>
      <c r="AX510">
        <v>0</v>
      </c>
      <c r="AY510">
        <v>0</v>
      </c>
      <c r="BC510" t="s">
        <v>63</v>
      </c>
      <c r="BD510" t="s">
        <v>4738</v>
      </c>
      <c r="BE510">
        <v>0</v>
      </c>
      <c r="BG510" t="s">
        <v>108</v>
      </c>
      <c r="BJ510" t="s">
        <v>4739</v>
      </c>
    </row>
    <row r="511" spans="1:62" x14ac:dyDescent="0.35">
      <c r="A511" t="s">
        <v>3492</v>
      </c>
      <c r="B511">
        <v>10000</v>
      </c>
      <c r="C511">
        <v>10000</v>
      </c>
      <c r="D511">
        <v>45772</v>
      </c>
      <c r="E511" t="s">
        <v>59</v>
      </c>
      <c r="F511" t="s">
        <v>3493</v>
      </c>
      <c r="G511">
        <v>10620258097</v>
      </c>
      <c r="I511">
        <v>1</v>
      </c>
      <c r="J511" t="s">
        <v>183</v>
      </c>
      <c r="K511">
        <v>79</v>
      </c>
      <c r="L511" t="s">
        <v>6076</v>
      </c>
      <c r="M511" t="s">
        <v>26406</v>
      </c>
      <c r="N511" t="s">
        <v>945</v>
      </c>
      <c r="O511" t="s">
        <v>3831</v>
      </c>
      <c r="P511">
        <v>1105</v>
      </c>
      <c r="Q511">
        <f t="shared" si="125"/>
        <v>85.25</v>
      </c>
      <c r="R511" s="34">
        <f t="shared" si="126"/>
        <v>1.4208333333333334</v>
      </c>
      <c r="S511" s="35">
        <v>45754</v>
      </c>
      <c r="U511">
        <v>308</v>
      </c>
      <c r="V511">
        <v>340340</v>
      </c>
      <c r="W511" t="s">
        <v>65</v>
      </c>
      <c r="X511" t="s">
        <v>524</v>
      </c>
      <c r="Y511">
        <v>0</v>
      </c>
      <c r="Z511">
        <v>300000</v>
      </c>
      <c r="AA511">
        <v>40340</v>
      </c>
      <c r="AB511">
        <v>0</v>
      </c>
      <c r="AC511">
        <v>0</v>
      </c>
      <c r="AD511">
        <v>0</v>
      </c>
      <c r="AG511">
        <v>0</v>
      </c>
      <c r="AP511" t="s">
        <v>525</v>
      </c>
      <c r="AQ511" t="s">
        <v>108</v>
      </c>
      <c r="AR511" t="s">
        <v>13404</v>
      </c>
      <c r="AT511">
        <v>0</v>
      </c>
      <c r="AU511">
        <v>0</v>
      </c>
      <c r="AV511">
        <v>0</v>
      </c>
      <c r="AW511">
        <v>0</v>
      </c>
      <c r="AX511">
        <v>0</v>
      </c>
      <c r="AY511">
        <v>0</v>
      </c>
      <c r="BC511" t="s">
        <v>63</v>
      </c>
      <c r="BD511" t="s">
        <v>4740</v>
      </c>
      <c r="BE511">
        <v>0</v>
      </c>
      <c r="BG511" t="s">
        <v>108</v>
      </c>
      <c r="BJ511" t="s">
        <v>3494</v>
      </c>
    </row>
    <row r="512" spans="1:62" x14ac:dyDescent="0.35">
      <c r="A512" t="s">
        <v>1504</v>
      </c>
      <c r="B512">
        <v>10000</v>
      </c>
      <c r="C512">
        <v>20000</v>
      </c>
      <c r="D512">
        <v>45757</v>
      </c>
      <c r="E512" t="s">
        <v>59</v>
      </c>
      <c r="F512" t="s">
        <v>1505</v>
      </c>
      <c r="G512">
        <v>10620258014</v>
      </c>
      <c r="I512">
        <v>2</v>
      </c>
      <c r="J512" t="s">
        <v>183</v>
      </c>
      <c r="K512">
        <v>77</v>
      </c>
      <c r="L512" t="s">
        <v>6043</v>
      </c>
      <c r="M512" t="s">
        <v>26407</v>
      </c>
      <c r="N512" t="s">
        <v>192</v>
      </c>
      <c r="O512" t="s">
        <v>3848</v>
      </c>
      <c r="P512">
        <v>3705</v>
      </c>
      <c r="Q512">
        <f t="shared" ref="Q512:Q513" si="127">(P512/60)+30</f>
        <v>91.75</v>
      </c>
      <c r="R512" s="34">
        <f t="shared" si="126"/>
        <v>1.5291666666666666</v>
      </c>
      <c r="S512" s="35">
        <v>45754</v>
      </c>
      <c r="U512">
        <v>88</v>
      </c>
      <c r="V512">
        <v>326040</v>
      </c>
      <c r="W512" t="s">
        <v>65</v>
      </c>
      <c r="X512" t="s">
        <v>1506</v>
      </c>
      <c r="Y512">
        <v>0</v>
      </c>
      <c r="Z512">
        <v>300000</v>
      </c>
      <c r="AA512">
        <v>26040</v>
      </c>
      <c r="AB512">
        <v>0</v>
      </c>
      <c r="AC512">
        <v>0</v>
      </c>
      <c r="AD512">
        <v>0</v>
      </c>
      <c r="AG512">
        <v>0</v>
      </c>
      <c r="AP512" t="s">
        <v>1507</v>
      </c>
      <c r="AQ512" t="s">
        <v>108</v>
      </c>
      <c r="AR512" t="s">
        <v>13404</v>
      </c>
      <c r="AT512">
        <v>0</v>
      </c>
      <c r="AU512">
        <v>0</v>
      </c>
      <c r="AV512">
        <v>0</v>
      </c>
      <c r="AW512">
        <v>0</v>
      </c>
      <c r="AX512">
        <v>0</v>
      </c>
      <c r="AY512">
        <v>0</v>
      </c>
      <c r="BC512" t="s">
        <v>63</v>
      </c>
      <c r="BD512" t="s">
        <v>4673</v>
      </c>
      <c r="BE512">
        <v>0</v>
      </c>
      <c r="BG512" t="s">
        <v>108</v>
      </c>
      <c r="BJ512" t="s">
        <v>1508</v>
      </c>
    </row>
    <row r="513" spans="1:62" x14ac:dyDescent="0.35">
      <c r="A513" t="s">
        <v>1294</v>
      </c>
      <c r="B513">
        <v>10000</v>
      </c>
      <c r="C513">
        <v>20000</v>
      </c>
      <c r="D513">
        <v>45755</v>
      </c>
      <c r="E513" t="s">
        <v>59</v>
      </c>
      <c r="F513" t="s">
        <v>1295</v>
      </c>
      <c r="G513">
        <v>10620258020</v>
      </c>
      <c r="I513">
        <v>2</v>
      </c>
      <c r="J513" t="s">
        <v>183</v>
      </c>
      <c r="K513">
        <v>77</v>
      </c>
      <c r="L513" t="s">
        <v>6043</v>
      </c>
      <c r="M513" t="s">
        <v>26407</v>
      </c>
      <c r="N513" t="s">
        <v>192</v>
      </c>
      <c r="O513" t="s">
        <v>3848</v>
      </c>
      <c r="P513">
        <v>3637</v>
      </c>
      <c r="Q513">
        <f t="shared" si="127"/>
        <v>90.616666666666674</v>
      </c>
      <c r="R513" s="34">
        <f t="shared" si="126"/>
        <v>1.5102777777777778</v>
      </c>
      <c r="S513" s="35">
        <v>45754</v>
      </c>
      <c r="U513">
        <v>180</v>
      </c>
      <c r="V513">
        <v>654660</v>
      </c>
      <c r="W513" t="s">
        <v>65</v>
      </c>
      <c r="X513" t="s">
        <v>1296</v>
      </c>
      <c r="Y513">
        <v>0</v>
      </c>
      <c r="Z513">
        <v>280000</v>
      </c>
      <c r="AA513">
        <v>374660</v>
      </c>
      <c r="AB513">
        <v>0</v>
      </c>
      <c r="AC513">
        <v>0</v>
      </c>
      <c r="AD513">
        <v>0</v>
      </c>
      <c r="AG513">
        <v>0</v>
      </c>
      <c r="AP513" t="s">
        <v>1297</v>
      </c>
      <c r="AQ513" t="s">
        <v>108</v>
      </c>
      <c r="AR513" t="s">
        <v>13404</v>
      </c>
      <c r="AT513">
        <v>0</v>
      </c>
      <c r="AU513">
        <v>0</v>
      </c>
      <c r="AV513">
        <v>0</v>
      </c>
      <c r="AW513">
        <v>0</v>
      </c>
      <c r="AX513">
        <v>0</v>
      </c>
      <c r="AY513">
        <v>0</v>
      </c>
      <c r="BC513" t="s">
        <v>63</v>
      </c>
      <c r="BD513" t="s">
        <v>4593</v>
      </c>
      <c r="BE513">
        <v>0</v>
      </c>
      <c r="BG513" t="s">
        <v>108</v>
      </c>
      <c r="BJ513" t="s">
        <v>1298</v>
      </c>
    </row>
    <row r="514" spans="1:62" x14ac:dyDescent="0.35">
      <c r="A514" t="s">
        <v>4741</v>
      </c>
      <c r="B514">
        <v>10000</v>
      </c>
      <c r="C514">
        <v>10000</v>
      </c>
      <c r="D514">
        <v>45764</v>
      </c>
      <c r="E514" t="s">
        <v>59</v>
      </c>
      <c r="F514" t="s">
        <v>4742</v>
      </c>
      <c r="G514" t="s">
        <v>4743</v>
      </c>
      <c r="I514">
        <v>1</v>
      </c>
      <c r="J514" t="s">
        <v>183</v>
      </c>
      <c r="K514">
        <v>93</v>
      </c>
      <c r="L514" t="s">
        <v>6072</v>
      </c>
      <c r="M514" t="s">
        <v>26406</v>
      </c>
      <c r="N514" t="s">
        <v>813</v>
      </c>
      <c r="O514" t="s">
        <v>3824</v>
      </c>
      <c r="P514">
        <v>7125</v>
      </c>
      <c r="Q514">
        <f>(P514/20)+30</f>
        <v>386.25</v>
      </c>
      <c r="R514" s="34">
        <f>Q514/60</f>
        <v>6.4375</v>
      </c>
      <c r="S514" s="35">
        <v>45754</v>
      </c>
      <c r="U514">
        <v>24</v>
      </c>
      <c r="V514">
        <v>171000</v>
      </c>
      <c r="W514" t="s">
        <v>65</v>
      </c>
      <c r="X514" t="s">
        <v>4744</v>
      </c>
      <c r="Y514">
        <v>0</v>
      </c>
      <c r="Z514">
        <v>165000</v>
      </c>
      <c r="AA514">
        <v>6000</v>
      </c>
      <c r="AB514">
        <v>0</v>
      </c>
      <c r="AC514">
        <v>0</v>
      </c>
      <c r="AD514">
        <v>0</v>
      </c>
      <c r="AG514">
        <v>0</v>
      </c>
      <c r="AP514" t="s">
        <v>4745</v>
      </c>
      <c r="AQ514" t="s">
        <v>448</v>
      </c>
      <c r="AR514" t="s">
        <v>11797</v>
      </c>
      <c r="AT514">
        <v>0</v>
      </c>
      <c r="AU514">
        <v>0</v>
      </c>
      <c r="AV514">
        <v>0</v>
      </c>
      <c r="AW514">
        <v>0</v>
      </c>
      <c r="AX514">
        <v>0</v>
      </c>
      <c r="AY514">
        <v>0</v>
      </c>
      <c r="BC514" t="s">
        <v>63</v>
      </c>
      <c r="BD514" t="s">
        <v>4746</v>
      </c>
      <c r="BE514">
        <v>0</v>
      </c>
      <c r="BG514" t="s">
        <v>448</v>
      </c>
      <c r="BJ514" t="s">
        <v>3986</v>
      </c>
    </row>
    <row r="515" spans="1:62" x14ac:dyDescent="0.35">
      <c r="A515" t="s">
        <v>1312</v>
      </c>
      <c r="B515">
        <v>10000</v>
      </c>
      <c r="C515">
        <v>20000</v>
      </c>
      <c r="D515">
        <v>45756</v>
      </c>
      <c r="E515" t="s">
        <v>59</v>
      </c>
      <c r="F515">
        <v>0.44246527777777778</v>
      </c>
      <c r="G515">
        <v>17190809009</v>
      </c>
      <c r="I515">
        <v>1</v>
      </c>
      <c r="J515" t="s">
        <v>183</v>
      </c>
      <c r="K515">
        <v>68</v>
      </c>
      <c r="L515" t="s">
        <v>6051</v>
      </c>
      <c r="M515" t="s">
        <v>26408</v>
      </c>
      <c r="N515" t="s">
        <v>830</v>
      </c>
      <c r="O515" t="s">
        <v>3852</v>
      </c>
      <c r="P515">
        <v>35000</v>
      </c>
      <c r="Q515">
        <f t="shared" ref="Q515:Q518" si="128">(P515/40)+45</f>
        <v>920</v>
      </c>
      <c r="R515" s="34">
        <f t="shared" ref="R515:R518" si="129">Q515/60</f>
        <v>15.333333333333334</v>
      </c>
      <c r="S515" s="35">
        <v>45754</v>
      </c>
      <c r="U515">
        <v>2</v>
      </c>
      <c r="V515">
        <v>70000</v>
      </c>
      <c r="W515" t="s">
        <v>65</v>
      </c>
      <c r="X515" t="s">
        <v>1315</v>
      </c>
      <c r="Y515">
        <v>0</v>
      </c>
      <c r="Z515">
        <v>70000</v>
      </c>
      <c r="AA515">
        <v>0</v>
      </c>
      <c r="AB515">
        <v>0</v>
      </c>
      <c r="AC515">
        <v>0</v>
      </c>
      <c r="AD515">
        <v>0</v>
      </c>
      <c r="AG515">
        <v>0</v>
      </c>
      <c r="AP515" t="s">
        <v>1316</v>
      </c>
      <c r="AQ515" t="s">
        <v>275</v>
      </c>
      <c r="AR515" t="s">
        <v>21306</v>
      </c>
      <c r="AT515">
        <v>0</v>
      </c>
      <c r="AU515">
        <v>0</v>
      </c>
      <c r="AV515">
        <v>0</v>
      </c>
      <c r="AW515">
        <v>0</v>
      </c>
      <c r="AX515">
        <v>0</v>
      </c>
      <c r="AY515">
        <v>0</v>
      </c>
      <c r="BC515" t="s">
        <v>63</v>
      </c>
      <c r="BD515" t="s">
        <v>4598</v>
      </c>
      <c r="BE515">
        <v>0</v>
      </c>
      <c r="BG515" t="s">
        <v>275</v>
      </c>
      <c r="BJ515" t="s">
        <v>1317</v>
      </c>
    </row>
    <row r="516" spans="1:62" x14ac:dyDescent="0.35">
      <c r="A516" t="s">
        <v>1746</v>
      </c>
      <c r="B516">
        <v>10000</v>
      </c>
      <c r="C516">
        <v>10000</v>
      </c>
      <c r="D516">
        <v>45756</v>
      </c>
      <c r="E516" t="s">
        <v>59</v>
      </c>
      <c r="F516">
        <v>0.44651620370370371</v>
      </c>
      <c r="G516" t="s">
        <v>1428</v>
      </c>
      <c r="I516">
        <v>1</v>
      </c>
      <c r="J516" t="s">
        <v>183</v>
      </c>
      <c r="K516">
        <v>78</v>
      </c>
      <c r="L516" t="s">
        <v>6047</v>
      </c>
      <c r="M516" t="s">
        <v>26405</v>
      </c>
      <c r="N516" t="s">
        <v>216</v>
      </c>
      <c r="O516" t="s">
        <v>3803</v>
      </c>
      <c r="P516">
        <v>2750</v>
      </c>
      <c r="Q516">
        <f t="shared" si="128"/>
        <v>113.75</v>
      </c>
      <c r="R516" s="34">
        <f t="shared" si="129"/>
        <v>1.8958333333333333</v>
      </c>
      <c r="S516" s="35">
        <v>45754</v>
      </c>
      <c r="U516">
        <v>16</v>
      </c>
      <c r="V516">
        <v>44000</v>
      </c>
      <c r="W516" t="s">
        <v>65</v>
      </c>
      <c r="X516" t="s">
        <v>1653</v>
      </c>
      <c r="Y516">
        <v>0</v>
      </c>
      <c r="Z516">
        <v>40000</v>
      </c>
      <c r="AA516">
        <v>4000</v>
      </c>
      <c r="AB516">
        <v>0</v>
      </c>
      <c r="AC516">
        <v>0</v>
      </c>
      <c r="AD516">
        <v>0</v>
      </c>
      <c r="AG516">
        <v>0</v>
      </c>
      <c r="AP516" t="s">
        <v>1654</v>
      </c>
      <c r="AQ516" t="s">
        <v>275</v>
      </c>
      <c r="AR516" t="s">
        <v>21306</v>
      </c>
      <c r="AT516">
        <v>0</v>
      </c>
      <c r="AU516">
        <v>0</v>
      </c>
      <c r="AV516">
        <v>0</v>
      </c>
      <c r="AW516">
        <v>0</v>
      </c>
      <c r="AX516">
        <v>0</v>
      </c>
      <c r="AY516">
        <v>0</v>
      </c>
      <c r="BC516" t="s">
        <v>63</v>
      </c>
      <c r="BD516" t="s">
        <v>4747</v>
      </c>
      <c r="BE516">
        <v>0</v>
      </c>
      <c r="BG516" t="s">
        <v>275</v>
      </c>
      <c r="BJ516" t="s">
        <v>1747</v>
      </c>
    </row>
    <row r="517" spans="1:62" x14ac:dyDescent="0.35">
      <c r="A517" t="s">
        <v>1748</v>
      </c>
      <c r="B517">
        <v>10000</v>
      </c>
      <c r="C517">
        <v>10000</v>
      </c>
      <c r="D517">
        <v>45754</v>
      </c>
      <c r="E517" t="s">
        <v>116</v>
      </c>
      <c r="F517" t="s">
        <v>1643</v>
      </c>
      <c r="G517" t="s">
        <v>1603</v>
      </c>
      <c r="I517">
        <v>1</v>
      </c>
      <c r="J517" t="s">
        <v>183</v>
      </c>
      <c r="K517">
        <v>59</v>
      </c>
      <c r="L517" t="s">
        <v>6045</v>
      </c>
      <c r="M517" t="s">
        <v>26405</v>
      </c>
      <c r="N517" t="s">
        <v>73</v>
      </c>
      <c r="O517" t="s">
        <v>3811</v>
      </c>
      <c r="P517">
        <v>515</v>
      </c>
      <c r="Q517">
        <f t="shared" si="128"/>
        <v>57.875</v>
      </c>
      <c r="R517" s="34">
        <f t="shared" si="129"/>
        <v>0.96458333333333335</v>
      </c>
      <c r="S517" s="35">
        <v>45754</v>
      </c>
      <c r="U517">
        <v>4</v>
      </c>
      <c r="V517">
        <v>2060</v>
      </c>
      <c r="W517" t="s">
        <v>65</v>
      </c>
      <c r="X517">
        <v>150164050001</v>
      </c>
      <c r="Y517">
        <v>0</v>
      </c>
      <c r="Z517">
        <v>2060</v>
      </c>
      <c r="AA517">
        <v>0</v>
      </c>
      <c r="AB517">
        <v>0</v>
      </c>
      <c r="AC517">
        <v>0</v>
      </c>
      <c r="AD517">
        <v>0</v>
      </c>
      <c r="AG517">
        <v>0</v>
      </c>
      <c r="AP517">
        <v>15016405</v>
      </c>
      <c r="AQ517" t="s">
        <v>571</v>
      </c>
      <c r="AR517" t="s">
        <v>14937</v>
      </c>
      <c r="AT517">
        <v>0</v>
      </c>
      <c r="AU517">
        <v>0</v>
      </c>
      <c r="AV517">
        <v>0</v>
      </c>
      <c r="AW517">
        <v>0</v>
      </c>
      <c r="AX517">
        <v>0</v>
      </c>
      <c r="AY517">
        <v>0</v>
      </c>
      <c r="BC517" t="s">
        <v>63</v>
      </c>
      <c r="BD517" t="s">
        <v>4748</v>
      </c>
      <c r="BE517">
        <v>0</v>
      </c>
      <c r="BG517" t="s">
        <v>571</v>
      </c>
      <c r="BJ517" t="s">
        <v>1749</v>
      </c>
    </row>
    <row r="518" spans="1:62" x14ac:dyDescent="0.35">
      <c r="A518" t="s">
        <v>1750</v>
      </c>
      <c r="B518">
        <v>10000</v>
      </c>
      <c r="C518">
        <v>10000</v>
      </c>
      <c r="D518">
        <v>45754</v>
      </c>
      <c r="E518" t="s">
        <v>59</v>
      </c>
      <c r="F518" t="s">
        <v>1751</v>
      </c>
      <c r="G518" t="s">
        <v>1603</v>
      </c>
      <c r="I518">
        <v>1</v>
      </c>
      <c r="J518" t="s">
        <v>183</v>
      </c>
      <c r="K518">
        <v>59</v>
      </c>
      <c r="L518" t="s">
        <v>6045</v>
      </c>
      <c r="M518" t="s">
        <v>26405</v>
      </c>
      <c r="N518" t="s">
        <v>73</v>
      </c>
      <c r="O518" t="s">
        <v>3811</v>
      </c>
      <c r="P518">
        <v>258</v>
      </c>
      <c r="Q518">
        <f t="shared" si="128"/>
        <v>51.45</v>
      </c>
      <c r="R518" s="34">
        <f t="shared" si="129"/>
        <v>0.85750000000000004</v>
      </c>
      <c r="S518" s="35">
        <v>45754</v>
      </c>
      <c r="U518">
        <v>4</v>
      </c>
      <c r="V518">
        <v>1032</v>
      </c>
      <c r="W518" t="s">
        <v>65</v>
      </c>
      <c r="X518">
        <v>112887750001</v>
      </c>
      <c r="Y518">
        <v>0</v>
      </c>
      <c r="Z518">
        <v>1030</v>
      </c>
      <c r="AA518">
        <v>2</v>
      </c>
      <c r="AB518">
        <v>0</v>
      </c>
      <c r="AC518">
        <v>0</v>
      </c>
      <c r="AD518">
        <v>0</v>
      </c>
      <c r="AG518">
        <v>0</v>
      </c>
      <c r="AP518">
        <v>11288775</v>
      </c>
      <c r="AQ518" t="s">
        <v>571</v>
      </c>
      <c r="AR518" t="s">
        <v>14937</v>
      </c>
      <c r="AT518">
        <v>0</v>
      </c>
      <c r="AU518">
        <v>0</v>
      </c>
      <c r="AV518">
        <v>0</v>
      </c>
      <c r="AW518">
        <v>0</v>
      </c>
      <c r="AX518">
        <v>0</v>
      </c>
      <c r="AY518">
        <v>0</v>
      </c>
      <c r="BC518" t="s">
        <v>63</v>
      </c>
      <c r="BD518" t="s">
        <v>4749</v>
      </c>
      <c r="BE518">
        <v>0</v>
      </c>
      <c r="BG518" t="s">
        <v>571</v>
      </c>
      <c r="BJ518" t="s">
        <v>1752</v>
      </c>
    </row>
    <row r="519" spans="1:62" x14ac:dyDescent="0.35">
      <c r="A519" t="s">
        <v>1753</v>
      </c>
      <c r="B519">
        <v>10000</v>
      </c>
      <c r="C519">
        <v>10000</v>
      </c>
      <c r="D519">
        <v>45755</v>
      </c>
      <c r="E519" t="s">
        <v>59</v>
      </c>
      <c r="F519" t="s">
        <v>1681</v>
      </c>
      <c r="G519" t="s">
        <v>913</v>
      </c>
      <c r="I519">
        <v>1</v>
      </c>
      <c r="J519" t="s">
        <v>183</v>
      </c>
      <c r="K519">
        <v>32</v>
      </c>
      <c r="L519" t="s">
        <v>6064</v>
      </c>
      <c r="M519" t="s">
        <v>26405</v>
      </c>
      <c r="N519" t="s">
        <v>516</v>
      </c>
      <c r="O519" t="s">
        <v>3833</v>
      </c>
      <c r="P519">
        <v>5860</v>
      </c>
      <c r="S519" s="35">
        <v>45754</v>
      </c>
      <c r="U519">
        <v>1</v>
      </c>
      <c r="V519">
        <v>5860</v>
      </c>
      <c r="W519" t="s">
        <v>65</v>
      </c>
      <c r="X519" t="s">
        <v>1227</v>
      </c>
      <c r="Y519">
        <v>0</v>
      </c>
      <c r="Z519">
        <v>5360</v>
      </c>
      <c r="AA519">
        <v>500</v>
      </c>
      <c r="AB519">
        <v>0</v>
      </c>
      <c r="AC519">
        <v>0</v>
      </c>
      <c r="AD519">
        <v>0</v>
      </c>
      <c r="AG519">
        <v>0</v>
      </c>
      <c r="AP519" t="s">
        <v>1228</v>
      </c>
      <c r="AQ519" t="s">
        <v>465</v>
      </c>
      <c r="AR519" t="s">
        <v>15009</v>
      </c>
      <c r="AT519">
        <v>0</v>
      </c>
      <c r="AU519">
        <v>0</v>
      </c>
      <c r="AV519">
        <v>0</v>
      </c>
      <c r="AW519">
        <v>0</v>
      </c>
      <c r="AX519">
        <v>0</v>
      </c>
      <c r="AY519">
        <v>0</v>
      </c>
      <c r="BC519" t="s">
        <v>63</v>
      </c>
      <c r="BD519" t="s">
        <v>4750</v>
      </c>
      <c r="BE519">
        <v>0</v>
      </c>
      <c r="BG519" t="s">
        <v>465</v>
      </c>
      <c r="BJ519" t="s">
        <v>1754</v>
      </c>
    </row>
    <row r="520" spans="1:62" x14ac:dyDescent="0.35">
      <c r="A520" t="s">
        <v>1755</v>
      </c>
      <c r="B520">
        <v>10000</v>
      </c>
      <c r="C520">
        <v>10000</v>
      </c>
      <c r="D520">
        <v>45755</v>
      </c>
      <c r="E520" t="s">
        <v>59</v>
      </c>
      <c r="F520" t="s">
        <v>1681</v>
      </c>
      <c r="G520" t="s">
        <v>913</v>
      </c>
      <c r="I520">
        <v>1</v>
      </c>
      <c r="J520" t="s">
        <v>183</v>
      </c>
      <c r="K520">
        <v>32</v>
      </c>
      <c r="L520" t="s">
        <v>6064</v>
      </c>
      <c r="M520" t="s">
        <v>26405</v>
      </c>
      <c r="N520" t="s">
        <v>516</v>
      </c>
      <c r="O520" t="s">
        <v>3833</v>
      </c>
      <c r="P520">
        <v>5860</v>
      </c>
      <c r="S520" s="35">
        <v>45754</v>
      </c>
      <c r="U520">
        <v>1</v>
      </c>
      <c r="V520">
        <v>5860</v>
      </c>
      <c r="W520" t="s">
        <v>65</v>
      </c>
      <c r="X520" t="s">
        <v>1227</v>
      </c>
      <c r="Y520">
        <v>0</v>
      </c>
      <c r="Z520">
        <v>5360</v>
      </c>
      <c r="AA520">
        <v>500</v>
      </c>
      <c r="AB520">
        <v>0</v>
      </c>
      <c r="AC520">
        <v>0</v>
      </c>
      <c r="AD520">
        <v>0</v>
      </c>
      <c r="AG520">
        <v>0</v>
      </c>
      <c r="AP520" t="s">
        <v>1228</v>
      </c>
      <c r="AQ520" t="s">
        <v>465</v>
      </c>
      <c r="AR520" t="s">
        <v>15009</v>
      </c>
      <c r="AT520">
        <v>0</v>
      </c>
      <c r="AU520">
        <v>0</v>
      </c>
      <c r="AV520">
        <v>0</v>
      </c>
      <c r="AW520">
        <v>0</v>
      </c>
      <c r="AX520">
        <v>0</v>
      </c>
      <c r="AY520">
        <v>0</v>
      </c>
      <c r="BC520" t="s">
        <v>63</v>
      </c>
      <c r="BD520" t="s">
        <v>4751</v>
      </c>
      <c r="BE520">
        <v>0</v>
      </c>
      <c r="BG520" t="s">
        <v>465</v>
      </c>
      <c r="BJ520" t="s">
        <v>1756</v>
      </c>
    </row>
    <row r="521" spans="1:62" x14ac:dyDescent="0.35">
      <c r="A521" t="s">
        <v>1757</v>
      </c>
      <c r="B521">
        <v>10000</v>
      </c>
      <c r="C521">
        <v>10000</v>
      </c>
      <c r="D521">
        <v>45754</v>
      </c>
      <c r="E521" t="s">
        <v>59</v>
      </c>
      <c r="F521" t="s">
        <v>1758</v>
      </c>
      <c r="G521" t="s">
        <v>719</v>
      </c>
      <c r="I521">
        <v>1</v>
      </c>
      <c r="J521" t="s">
        <v>183</v>
      </c>
      <c r="K521">
        <v>65</v>
      </c>
      <c r="L521" t="s">
        <v>6054</v>
      </c>
      <c r="M521" t="s">
        <v>26408</v>
      </c>
      <c r="N521" t="s">
        <v>340</v>
      </c>
      <c r="O521" t="s">
        <v>3854</v>
      </c>
      <c r="P521">
        <v>167</v>
      </c>
      <c r="Q521">
        <f t="shared" ref="Q521:Q524" si="130">(P521/40)+45</f>
        <v>49.174999999999997</v>
      </c>
      <c r="R521" s="34">
        <f t="shared" ref="R521:R524" si="131">Q521/60</f>
        <v>0.81958333333333333</v>
      </c>
      <c r="S521" s="35">
        <v>45754</v>
      </c>
      <c r="U521">
        <v>6</v>
      </c>
      <c r="V521">
        <v>1002</v>
      </c>
      <c r="W521" t="s">
        <v>65</v>
      </c>
      <c r="X521" t="s">
        <v>1759</v>
      </c>
      <c r="Y521">
        <v>0</v>
      </c>
      <c r="Z521">
        <v>1000</v>
      </c>
      <c r="AA521">
        <v>2</v>
      </c>
      <c r="AB521">
        <v>0</v>
      </c>
      <c r="AC521">
        <v>0</v>
      </c>
      <c r="AD521">
        <v>0</v>
      </c>
      <c r="AG521">
        <v>0</v>
      </c>
      <c r="AP521" t="s">
        <v>1760</v>
      </c>
      <c r="AQ521" t="s">
        <v>225</v>
      </c>
      <c r="AR521" t="s">
        <v>23604</v>
      </c>
      <c r="AT521">
        <v>0</v>
      </c>
      <c r="AU521">
        <v>0</v>
      </c>
      <c r="AV521">
        <v>0</v>
      </c>
      <c r="AW521">
        <v>0</v>
      </c>
      <c r="AX521">
        <v>0</v>
      </c>
      <c r="AY521">
        <v>0</v>
      </c>
      <c r="BC521" t="s">
        <v>63</v>
      </c>
      <c r="BD521" t="s">
        <v>4752</v>
      </c>
      <c r="BE521">
        <v>0</v>
      </c>
      <c r="BG521" t="s">
        <v>225</v>
      </c>
      <c r="BJ521" t="s">
        <v>1531</v>
      </c>
    </row>
    <row r="522" spans="1:62" x14ac:dyDescent="0.35">
      <c r="A522" t="s">
        <v>1761</v>
      </c>
      <c r="B522">
        <v>10000</v>
      </c>
      <c r="C522">
        <v>10000</v>
      </c>
      <c r="D522">
        <v>45754</v>
      </c>
      <c r="E522" t="s">
        <v>59</v>
      </c>
      <c r="F522">
        <v>0.48880787037037038</v>
      </c>
      <c r="G522" t="s">
        <v>719</v>
      </c>
      <c r="I522">
        <v>1</v>
      </c>
      <c r="J522" t="s">
        <v>183</v>
      </c>
      <c r="K522">
        <v>65</v>
      </c>
      <c r="L522" t="s">
        <v>6054</v>
      </c>
      <c r="M522" t="s">
        <v>26408</v>
      </c>
      <c r="N522" t="s">
        <v>340</v>
      </c>
      <c r="O522" t="s">
        <v>3854</v>
      </c>
      <c r="P522">
        <v>334</v>
      </c>
      <c r="Q522">
        <f t="shared" si="130"/>
        <v>53.35</v>
      </c>
      <c r="R522" s="34">
        <f t="shared" si="131"/>
        <v>0.88916666666666666</v>
      </c>
      <c r="S522" s="35">
        <v>45754</v>
      </c>
      <c r="U522">
        <v>9</v>
      </c>
      <c r="V522">
        <v>3006</v>
      </c>
      <c r="W522" t="s">
        <v>65</v>
      </c>
      <c r="X522" t="s">
        <v>1762</v>
      </c>
      <c r="Y522">
        <v>0</v>
      </c>
      <c r="Z522">
        <v>3000</v>
      </c>
      <c r="AA522">
        <v>6</v>
      </c>
      <c r="AB522">
        <v>0</v>
      </c>
      <c r="AC522">
        <v>0</v>
      </c>
      <c r="AD522">
        <v>0</v>
      </c>
      <c r="AG522">
        <v>0</v>
      </c>
      <c r="AP522" t="s">
        <v>1763</v>
      </c>
      <c r="AQ522" t="s">
        <v>225</v>
      </c>
      <c r="AR522" t="s">
        <v>23604</v>
      </c>
      <c r="AT522">
        <v>0</v>
      </c>
      <c r="AU522">
        <v>0</v>
      </c>
      <c r="AV522">
        <v>0</v>
      </c>
      <c r="AW522">
        <v>0</v>
      </c>
      <c r="AX522">
        <v>0</v>
      </c>
      <c r="AY522">
        <v>0</v>
      </c>
      <c r="BC522" t="s">
        <v>63</v>
      </c>
      <c r="BD522" t="s">
        <v>4753</v>
      </c>
      <c r="BE522">
        <v>0</v>
      </c>
      <c r="BG522" t="s">
        <v>225</v>
      </c>
      <c r="BJ522" t="s">
        <v>1531</v>
      </c>
    </row>
    <row r="523" spans="1:62" x14ac:dyDescent="0.35">
      <c r="A523" t="s">
        <v>1793</v>
      </c>
      <c r="B523">
        <v>10000</v>
      </c>
      <c r="C523">
        <v>10000</v>
      </c>
      <c r="D523">
        <v>45754</v>
      </c>
      <c r="E523" t="s">
        <v>59</v>
      </c>
      <c r="F523" t="s">
        <v>1758</v>
      </c>
      <c r="G523" t="s">
        <v>719</v>
      </c>
      <c r="I523">
        <v>1</v>
      </c>
      <c r="J523" t="s">
        <v>183</v>
      </c>
      <c r="K523">
        <v>65</v>
      </c>
      <c r="L523" t="s">
        <v>6054</v>
      </c>
      <c r="M523" t="s">
        <v>26408</v>
      </c>
      <c r="N523" t="s">
        <v>340</v>
      </c>
      <c r="O523" t="s">
        <v>3854</v>
      </c>
      <c r="P523">
        <v>667</v>
      </c>
      <c r="Q523">
        <f t="shared" si="130"/>
        <v>61.674999999999997</v>
      </c>
      <c r="R523" s="34">
        <f t="shared" si="131"/>
        <v>1.0279166666666666</v>
      </c>
      <c r="S523" s="35">
        <v>45754</v>
      </c>
      <c r="U523">
        <v>6</v>
      </c>
      <c r="V523">
        <v>4002</v>
      </c>
      <c r="W523" t="s">
        <v>65</v>
      </c>
      <c r="X523" t="s">
        <v>1759</v>
      </c>
      <c r="Y523">
        <v>0</v>
      </c>
      <c r="Z523">
        <v>4000</v>
      </c>
      <c r="AA523">
        <v>2</v>
      </c>
      <c r="AB523">
        <v>0</v>
      </c>
      <c r="AC523">
        <v>0</v>
      </c>
      <c r="AD523">
        <v>0</v>
      </c>
      <c r="AG523">
        <v>0</v>
      </c>
      <c r="AP523" t="s">
        <v>1760</v>
      </c>
      <c r="AQ523" t="s">
        <v>225</v>
      </c>
      <c r="AR523" t="s">
        <v>23604</v>
      </c>
      <c r="AT523">
        <v>0</v>
      </c>
      <c r="AU523">
        <v>0</v>
      </c>
      <c r="AV523">
        <v>0</v>
      </c>
      <c r="AW523">
        <v>0</v>
      </c>
      <c r="AX523">
        <v>0</v>
      </c>
      <c r="AY523">
        <v>0</v>
      </c>
      <c r="BC523" t="s">
        <v>63</v>
      </c>
      <c r="BD523" t="s">
        <v>1794</v>
      </c>
      <c r="BE523">
        <v>0</v>
      </c>
      <c r="BG523" t="s">
        <v>225</v>
      </c>
      <c r="BJ523" t="s">
        <v>1543</v>
      </c>
    </row>
    <row r="524" spans="1:62" x14ac:dyDescent="0.35">
      <c r="A524" t="s">
        <v>1795</v>
      </c>
      <c r="B524">
        <v>10000</v>
      </c>
      <c r="C524">
        <v>10000</v>
      </c>
      <c r="D524">
        <v>45754</v>
      </c>
      <c r="E524" t="s">
        <v>59</v>
      </c>
      <c r="F524">
        <v>0.48880787037037038</v>
      </c>
      <c r="G524" t="s">
        <v>719</v>
      </c>
      <c r="I524">
        <v>1</v>
      </c>
      <c r="J524" t="s">
        <v>183</v>
      </c>
      <c r="K524">
        <v>65</v>
      </c>
      <c r="L524" t="s">
        <v>6054</v>
      </c>
      <c r="M524" t="s">
        <v>26408</v>
      </c>
      <c r="N524" t="s">
        <v>340</v>
      </c>
      <c r="O524" t="s">
        <v>3854</v>
      </c>
      <c r="P524">
        <v>1000</v>
      </c>
      <c r="Q524">
        <f t="shared" si="130"/>
        <v>70</v>
      </c>
      <c r="R524" s="34">
        <f t="shared" si="131"/>
        <v>1.1666666666666667</v>
      </c>
      <c r="S524" s="35">
        <v>45754</v>
      </c>
      <c r="U524">
        <v>9</v>
      </c>
      <c r="V524">
        <v>9000</v>
      </c>
      <c r="W524" t="s">
        <v>65</v>
      </c>
      <c r="X524" t="s">
        <v>1762</v>
      </c>
      <c r="Y524">
        <v>0</v>
      </c>
      <c r="Z524">
        <v>9000</v>
      </c>
      <c r="AA524">
        <v>0</v>
      </c>
      <c r="AB524">
        <v>0</v>
      </c>
      <c r="AC524">
        <v>0</v>
      </c>
      <c r="AD524">
        <v>0</v>
      </c>
      <c r="AG524">
        <v>0</v>
      </c>
      <c r="AP524" t="s">
        <v>1763</v>
      </c>
      <c r="AQ524" t="s">
        <v>225</v>
      </c>
      <c r="AR524" t="s">
        <v>23604</v>
      </c>
      <c r="AT524">
        <v>0</v>
      </c>
      <c r="AU524">
        <v>0</v>
      </c>
      <c r="AV524">
        <v>0</v>
      </c>
      <c r="AW524">
        <v>0</v>
      </c>
      <c r="AX524">
        <v>0</v>
      </c>
      <c r="AY524">
        <v>0</v>
      </c>
      <c r="BC524" t="s">
        <v>63</v>
      </c>
      <c r="BD524" t="s">
        <v>1796</v>
      </c>
      <c r="BE524">
        <v>0</v>
      </c>
      <c r="BG524" t="s">
        <v>225</v>
      </c>
      <c r="BJ524" t="s">
        <v>1543</v>
      </c>
    </row>
    <row r="525" spans="1:62" x14ac:dyDescent="0.35">
      <c r="A525" t="s">
        <v>1318</v>
      </c>
      <c r="B525">
        <v>10000</v>
      </c>
      <c r="C525">
        <v>20000</v>
      </c>
      <c r="D525">
        <v>45755</v>
      </c>
      <c r="E525" t="s">
        <v>59</v>
      </c>
      <c r="F525" t="s">
        <v>1319</v>
      </c>
      <c r="G525" t="s">
        <v>1320</v>
      </c>
      <c r="I525">
        <v>2</v>
      </c>
      <c r="J525" t="s">
        <v>183</v>
      </c>
      <c r="K525">
        <v>100</v>
      </c>
      <c r="L525" t="s">
        <v>6052</v>
      </c>
      <c r="M525" t="s">
        <v>26409</v>
      </c>
      <c r="N525" t="s">
        <v>281</v>
      </c>
      <c r="O525" t="s">
        <v>3851</v>
      </c>
      <c r="P525">
        <v>700</v>
      </c>
      <c r="S525" s="35">
        <v>45754</v>
      </c>
      <c r="U525">
        <v>1</v>
      </c>
      <c r="V525">
        <v>700</v>
      </c>
      <c r="W525" t="s">
        <v>65</v>
      </c>
      <c r="X525">
        <v>107156130001</v>
      </c>
      <c r="Y525">
        <v>0</v>
      </c>
      <c r="Z525">
        <v>500</v>
      </c>
      <c r="AA525">
        <v>200</v>
      </c>
      <c r="AB525">
        <v>0</v>
      </c>
      <c r="AC525">
        <v>0</v>
      </c>
      <c r="AD525">
        <v>0</v>
      </c>
      <c r="AG525">
        <v>0</v>
      </c>
      <c r="AP525">
        <v>10715613</v>
      </c>
      <c r="AQ525" t="s">
        <v>282</v>
      </c>
      <c r="AR525" t="s">
        <v>14518</v>
      </c>
      <c r="AT525">
        <v>0</v>
      </c>
      <c r="AU525">
        <v>0</v>
      </c>
      <c r="AV525">
        <v>0</v>
      </c>
      <c r="AW525">
        <v>0</v>
      </c>
      <c r="AX525">
        <v>0</v>
      </c>
      <c r="AY525">
        <v>0</v>
      </c>
      <c r="BC525" t="s">
        <v>63</v>
      </c>
      <c r="BD525" t="s">
        <v>4599</v>
      </c>
      <c r="BE525">
        <v>0</v>
      </c>
      <c r="BG525" t="s">
        <v>282</v>
      </c>
      <c r="BJ525" t="s">
        <v>1322</v>
      </c>
    </row>
    <row r="526" spans="1:62" x14ac:dyDescent="0.35">
      <c r="A526" t="s">
        <v>1764</v>
      </c>
      <c r="B526">
        <v>10000</v>
      </c>
      <c r="C526">
        <v>10000</v>
      </c>
      <c r="D526">
        <v>45762</v>
      </c>
      <c r="E526" t="s">
        <v>59</v>
      </c>
      <c r="F526" t="s">
        <v>1765</v>
      </c>
      <c r="G526">
        <v>164353308</v>
      </c>
      <c r="I526">
        <v>1</v>
      </c>
      <c r="J526" t="s">
        <v>183</v>
      </c>
      <c r="K526">
        <v>88</v>
      </c>
      <c r="L526" t="s">
        <v>6058</v>
      </c>
      <c r="M526" t="s">
        <v>26406</v>
      </c>
      <c r="N526" t="s">
        <v>144</v>
      </c>
      <c r="O526" t="s">
        <v>3855</v>
      </c>
      <c r="P526">
        <v>2800</v>
      </c>
      <c r="S526" s="35">
        <v>45754</v>
      </c>
      <c r="U526">
        <v>2</v>
      </c>
      <c r="V526">
        <v>5600</v>
      </c>
      <c r="W526" t="s">
        <v>65</v>
      </c>
      <c r="X526" t="s">
        <v>1766</v>
      </c>
      <c r="Y526">
        <v>0</v>
      </c>
      <c r="Z526">
        <v>5000</v>
      </c>
      <c r="AA526">
        <v>600</v>
      </c>
      <c r="AB526">
        <v>0</v>
      </c>
      <c r="AC526">
        <v>0</v>
      </c>
      <c r="AD526">
        <v>0</v>
      </c>
      <c r="AG526">
        <v>0</v>
      </c>
      <c r="AP526" t="s">
        <v>1767</v>
      </c>
      <c r="AQ526" t="s">
        <v>1768</v>
      </c>
      <c r="AR526" t="s">
        <v>19003</v>
      </c>
      <c r="AT526">
        <v>0</v>
      </c>
      <c r="AU526">
        <v>0</v>
      </c>
      <c r="AV526">
        <v>0</v>
      </c>
      <c r="AW526">
        <v>0</v>
      </c>
      <c r="AX526">
        <v>0</v>
      </c>
      <c r="AY526">
        <v>0</v>
      </c>
      <c r="BC526" t="s">
        <v>63</v>
      </c>
      <c r="BD526" t="s">
        <v>4754</v>
      </c>
      <c r="BE526">
        <v>0</v>
      </c>
      <c r="BG526" t="s">
        <v>1768</v>
      </c>
      <c r="BJ526" t="s">
        <v>1769</v>
      </c>
    </row>
    <row r="527" spans="1:62" x14ac:dyDescent="0.35">
      <c r="A527" t="s">
        <v>1770</v>
      </c>
      <c r="B527">
        <v>10000</v>
      </c>
      <c r="C527">
        <v>10000</v>
      </c>
      <c r="D527">
        <v>45755</v>
      </c>
      <c r="E527" t="s">
        <v>59</v>
      </c>
      <c r="F527" t="s">
        <v>1625</v>
      </c>
      <c r="G527" t="s">
        <v>1771</v>
      </c>
      <c r="I527">
        <v>1</v>
      </c>
      <c r="J527" t="s">
        <v>183</v>
      </c>
      <c r="K527">
        <v>88</v>
      </c>
      <c r="L527" t="s">
        <v>6058</v>
      </c>
      <c r="M527" t="s">
        <v>26406</v>
      </c>
      <c r="N527" t="s">
        <v>144</v>
      </c>
      <c r="O527" t="s">
        <v>3855</v>
      </c>
      <c r="P527">
        <v>800</v>
      </c>
      <c r="S527" s="35">
        <v>45754</v>
      </c>
      <c r="U527">
        <v>1</v>
      </c>
      <c r="V527">
        <v>800</v>
      </c>
      <c r="W527" t="s">
        <v>65</v>
      </c>
      <c r="X527" t="s">
        <v>1772</v>
      </c>
      <c r="Y527">
        <v>0</v>
      </c>
      <c r="Z527">
        <v>500</v>
      </c>
      <c r="AA527">
        <v>300</v>
      </c>
      <c r="AB527">
        <v>0</v>
      </c>
      <c r="AC527">
        <v>0</v>
      </c>
      <c r="AD527">
        <v>0</v>
      </c>
      <c r="AG527">
        <v>0</v>
      </c>
      <c r="AP527" t="s">
        <v>1773</v>
      </c>
      <c r="AQ527" t="s">
        <v>1774</v>
      </c>
      <c r="AR527" t="s">
        <v>20718</v>
      </c>
      <c r="AT527">
        <v>0</v>
      </c>
      <c r="AU527">
        <v>0</v>
      </c>
      <c r="AV527">
        <v>0</v>
      </c>
      <c r="AW527">
        <v>0</v>
      </c>
      <c r="AX527">
        <v>0</v>
      </c>
      <c r="AY527">
        <v>0</v>
      </c>
      <c r="BC527" t="s">
        <v>63</v>
      </c>
      <c r="BD527" t="s">
        <v>4755</v>
      </c>
      <c r="BE527">
        <v>0</v>
      </c>
      <c r="BG527" t="s">
        <v>1774</v>
      </c>
      <c r="BJ527" t="s">
        <v>1775</v>
      </c>
    </row>
    <row r="528" spans="1:62" x14ac:dyDescent="0.35">
      <c r="A528" t="s">
        <v>1770</v>
      </c>
      <c r="B528">
        <v>10000</v>
      </c>
      <c r="C528">
        <v>20000</v>
      </c>
      <c r="D528">
        <v>45755</v>
      </c>
      <c r="E528" t="s">
        <v>59</v>
      </c>
      <c r="F528" t="s">
        <v>1625</v>
      </c>
      <c r="G528" t="s">
        <v>1771</v>
      </c>
      <c r="I528">
        <v>2</v>
      </c>
      <c r="J528" t="s">
        <v>183</v>
      </c>
      <c r="K528">
        <v>92</v>
      </c>
      <c r="L528" t="s">
        <v>6053</v>
      </c>
      <c r="M528" t="s">
        <v>26409</v>
      </c>
      <c r="N528" t="s">
        <v>281</v>
      </c>
      <c r="O528" t="s">
        <v>3851</v>
      </c>
      <c r="P528">
        <v>200</v>
      </c>
      <c r="S528" s="35">
        <v>45754</v>
      </c>
      <c r="U528">
        <v>3</v>
      </c>
      <c r="V528">
        <v>600</v>
      </c>
      <c r="W528" t="s">
        <v>65</v>
      </c>
      <c r="X528" t="s">
        <v>1772</v>
      </c>
      <c r="Y528">
        <v>0</v>
      </c>
      <c r="Z528">
        <v>500</v>
      </c>
      <c r="AA528">
        <v>100</v>
      </c>
      <c r="AB528">
        <v>0</v>
      </c>
      <c r="AC528">
        <v>0</v>
      </c>
      <c r="AD528">
        <v>0</v>
      </c>
      <c r="AG528">
        <v>0</v>
      </c>
      <c r="AP528" t="s">
        <v>1773</v>
      </c>
      <c r="AQ528" t="s">
        <v>1774</v>
      </c>
      <c r="AR528" t="s">
        <v>20718</v>
      </c>
      <c r="AT528">
        <v>0</v>
      </c>
      <c r="AU528">
        <v>0</v>
      </c>
      <c r="AV528">
        <v>0</v>
      </c>
      <c r="AW528">
        <v>0</v>
      </c>
      <c r="AX528">
        <v>0</v>
      </c>
      <c r="AY528">
        <v>0</v>
      </c>
      <c r="BC528" t="s">
        <v>63</v>
      </c>
      <c r="BD528" t="s">
        <v>4755</v>
      </c>
      <c r="BE528">
        <v>0</v>
      </c>
      <c r="BG528" t="s">
        <v>1774</v>
      </c>
      <c r="BJ528" t="s">
        <v>1775</v>
      </c>
    </row>
    <row r="529" spans="1:62" x14ac:dyDescent="0.35">
      <c r="A529" t="s">
        <v>1776</v>
      </c>
      <c r="B529">
        <v>10000</v>
      </c>
      <c r="C529">
        <v>10000</v>
      </c>
      <c r="D529">
        <v>45755</v>
      </c>
      <c r="E529" t="s">
        <v>59</v>
      </c>
      <c r="F529" t="s">
        <v>1777</v>
      </c>
      <c r="G529" t="s">
        <v>1778</v>
      </c>
      <c r="I529">
        <v>1</v>
      </c>
      <c r="J529" t="s">
        <v>183</v>
      </c>
      <c r="K529">
        <v>88</v>
      </c>
      <c r="L529" t="s">
        <v>6058</v>
      </c>
      <c r="M529" t="s">
        <v>26406</v>
      </c>
      <c r="N529" t="s">
        <v>144</v>
      </c>
      <c r="O529" t="s">
        <v>3855</v>
      </c>
      <c r="P529">
        <v>800</v>
      </c>
      <c r="S529" s="35">
        <v>45754</v>
      </c>
      <c r="U529">
        <v>1</v>
      </c>
      <c r="V529">
        <v>800</v>
      </c>
      <c r="W529" t="s">
        <v>65</v>
      </c>
      <c r="X529" t="s">
        <v>1779</v>
      </c>
      <c r="Y529">
        <v>0</v>
      </c>
      <c r="Z529">
        <v>500</v>
      </c>
      <c r="AA529">
        <v>300</v>
      </c>
      <c r="AB529">
        <v>0</v>
      </c>
      <c r="AC529">
        <v>0</v>
      </c>
      <c r="AD529">
        <v>0</v>
      </c>
      <c r="AG529">
        <v>0</v>
      </c>
      <c r="AP529" t="s">
        <v>1780</v>
      </c>
      <c r="AQ529" t="s">
        <v>1774</v>
      </c>
      <c r="AR529" t="s">
        <v>20718</v>
      </c>
      <c r="AT529">
        <v>0</v>
      </c>
      <c r="AU529">
        <v>0</v>
      </c>
      <c r="AV529">
        <v>0</v>
      </c>
      <c r="AW529">
        <v>0</v>
      </c>
      <c r="AX529">
        <v>0</v>
      </c>
      <c r="AY529">
        <v>0</v>
      </c>
      <c r="BC529" t="s">
        <v>63</v>
      </c>
      <c r="BD529" t="s">
        <v>4756</v>
      </c>
      <c r="BE529">
        <v>0</v>
      </c>
      <c r="BG529" t="s">
        <v>1774</v>
      </c>
      <c r="BJ529" t="s">
        <v>1775</v>
      </c>
    </row>
    <row r="530" spans="1:62" x14ac:dyDescent="0.35">
      <c r="A530" t="s">
        <v>1776</v>
      </c>
      <c r="B530">
        <v>10000</v>
      </c>
      <c r="C530">
        <v>20000</v>
      </c>
      <c r="D530">
        <v>45755</v>
      </c>
      <c r="E530" t="s">
        <v>59</v>
      </c>
      <c r="F530" t="s">
        <v>1777</v>
      </c>
      <c r="G530" t="s">
        <v>1778</v>
      </c>
      <c r="I530">
        <v>2</v>
      </c>
      <c r="J530" t="s">
        <v>183</v>
      </c>
      <c r="K530">
        <v>92</v>
      </c>
      <c r="L530" t="s">
        <v>6053</v>
      </c>
      <c r="M530" t="s">
        <v>26409</v>
      </c>
      <c r="N530" t="s">
        <v>281</v>
      </c>
      <c r="O530" t="s">
        <v>3851</v>
      </c>
      <c r="P530">
        <v>600</v>
      </c>
      <c r="S530" s="35">
        <v>45754</v>
      </c>
      <c r="U530">
        <v>1</v>
      </c>
      <c r="V530">
        <v>600</v>
      </c>
      <c r="W530" t="s">
        <v>65</v>
      </c>
      <c r="X530" t="s">
        <v>1779</v>
      </c>
      <c r="Y530">
        <v>0</v>
      </c>
      <c r="Z530">
        <v>500</v>
      </c>
      <c r="AA530">
        <v>100</v>
      </c>
      <c r="AB530">
        <v>0</v>
      </c>
      <c r="AC530">
        <v>0</v>
      </c>
      <c r="AD530">
        <v>0</v>
      </c>
      <c r="AG530">
        <v>0</v>
      </c>
      <c r="AP530" t="s">
        <v>1780</v>
      </c>
      <c r="AQ530" t="s">
        <v>1774</v>
      </c>
      <c r="AR530" t="s">
        <v>20718</v>
      </c>
      <c r="AT530">
        <v>0</v>
      </c>
      <c r="AU530">
        <v>0</v>
      </c>
      <c r="AV530">
        <v>0</v>
      </c>
      <c r="AW530">
        <v>0</v>
      </c>
      <c r="AX530">
        <v>0</v>
      </c>
      <c r="AY530">
        <v>0</v>
      </c>
      <c r="BC530" t="s">
        <v>63</v>
      </c>
      <c r="BD530" t="s">
        <v>4756</v>
      </c>
      <c r="BE530">
        <v>0</v>
      </c>
      <c r="BG530" t="s">
        <v>1774</v>
      </c>
      <c r="BJ530" t="s">
        <v>1775</v>
      </c>
    </row>
    <row r="531" spans="1:62" x14ac:dyDescent="0.35">
      <c r="A531" t="s">
        <v>1781</v>
      </c>
      <c r="B531">
        <v>10000</v>
      </c>
      <c r="C531">
        <v>10000</v>
      </c>
      <c r="D531">
        <v>45754</v>
      </c>
      <c r="E531" t="s">
        <v>116</v>
      </c>
      <c r="F531" t="s">
        <v>1782</v>
      </c>
      <c r="G531" t="s">
        <v>1783</v>
      </c>
      <c r="I531">
        <v>1</v>
      </c>
      <c r="J531" t="s">
        <v>183</v>
      </c>
      <c r="K531">
        <v>90</v>
      </c>
      <c r="L531" t="s">
        <v>6044</v>
      </c>
      <c r="M531" t="s">
        <v>26408</v>
      </c>
      <c r="N531" t="s">
        <v>1190</v>
      </c>
      <c r="O531" t="s">
        <v>3836</v>
      </c>
      <c r="P531">
        <v>81</v>
      </c>
      <c r="Q531">
        <f>(P531/20)+45</f>
        <v>49.05</v>
      </c>
      <c r="R531" s="34">
        <f>Q531/60</f>
        <v>0.8175</v>
      </c>
      <c r="S531" s="35">
        <v>45754</v>
      </c>
      <c r="U531">
        <v>124</v>
      </c>
      <c r="V531">
        <v>10044</v>
      </c>
      <c r="W531" t="s">
        <v>65</v>
      </c>
      <c r="X531" t="s">
        <v>1784</v>
      </c>
      <c r="Y531">
        <v>0</v>
      </c>
      <c r="Z531">
        <v>10000</v>
      </c>
      <c r="AA531">
        <v>44</v>
      </c>
      <c r="AB531">
        <v>0</v>
      </c>
      <c r="AC531">
        <v>0</v>
      </c>
      <c r="AD531">
        <v>0</v>
      </c>
      <c r="AG531">
        <v>0</v>
      </c>
      <c r="AP531" t="s">
        <v>1785</v>
      </c>
      <c r="AQ531" t="s">
        <v>1786</v>
      </c>
      <c r="AR531" t="s">
        <v>14396</v>
      </c>
      <c r="AT531">
        <v>0</v>
      </c>
      <c r="AU531">
        <v>0</v>
      </c>
      <c r="AV531">
        <v>0</v>
      </c>
      <c r="AW531">
        <v>0</v>
      </c>
      <c r="AX531">
        <v>0</v>
      </c>
      <c r="AY531">
        <v>0</v>
      </c>
      <c r="BC531" t="s">
        <v>63</v>
      </c>
      <c r="BD531" t="s">
        <v>4757</v>
      </c>
      <c r="BE531">
        <v>0</v>
      </c>
      <c r="BG531" t="s">
        <v>1786</v>
      </c>
      <c r="BJ531" t="s">
        <v>1787</v>
      </c>
    </row>
    <row r="532" spans="1:62" x14ac:dyDescent="0.35">
      <c r="A532" t="s">
        <v>1788</v>
      </c>
      <c r="B532">
        <v>10000</v>
      </c>
      <c r="C532">
        <v>10000</v>
      </c>
      <c r="D532">
        <v>45755</v>
      </c>
      <c r="E532" t="s">
        <v>59</v>
      </c>
      <c r="F532" t="s">
        <v>1789</v>
      </c>
      <c r="G532">
        <v>59470</v>
      </c>
      <c r="I532">
        <v>1</v>
      </c>
      <c r="J532" t="s">
        <v>183</v>
      </c>
      <c r="K532">
        <v>73</v>
      </c>
      <c r="L532" t="s">
        <v>6042</v>
      </c>
      <c r="M532" t="s">
        <v>26407</v>
      </c>
      <c r="N532" t="s">
        <v>184</v>
      </c>
      <c r="O532" t="s">
        <v>3845</v>
      </c>
      <c r="P532">
        <v>26250</v>
      </c>
      <c r="Q532">
        <f>(P532/60)+30</f>
        <v>467.5</v>
      </c>
      <c r="R532" s="34">
        <f>Q532/60</f>
        <v>7.791666666666667</v>
      </c>
      <c r="S532" s="35">
        <v>45754</v>
      </c>
      <c r="U532">
        <v>12</v>
      </c>
      <c r="V532">
        <v>315000</v>
      </c>
      <c r="W532" t="s">
        <v>65</v>
      </c>
      <c r="X532" t="s">
        <v>1790</v>
      </c>
      <c r="Y532">
        <v>0</v>
      </c>
      <c r="Z532">
        <v>190907</v>
      </c>
      <c r="AA532">
        <v>124093</v>
      </c>
      <c r="AB532">
        <v>0</v>
      </c>
      <c r="AC532">
        <v>0</v>
      </c>
      <c r="AD532">
        <v>0</v>
      </c>
      <c r="AG532">
        <v>0</v>
      </c>
      <c r="AP532" t="s">
        <v>1791</v>
      </c>
      <c r="AQ532" t="s">
        <v>68</v>
      </c>
      <c r="AR532" t="s">
        <v>26186</v>
      </c>
      <c r="AT532">
        <v>0</v>
      </c>
      <c r="AU532">
        <v>0</v>
      </c>
      <c r="AV532">
        <v>0</v>
      </c>
      <c r="AW532">
        <v>0</v>
      </c>
      <c r="AX532">
        <v>0</v>
      </c>
      <c r="AY532">
        <v>0</v>
      </c>
      <c r="BC532" t="s">
        <v>63</v>
      </c>
      <c r="BD532" t="s">
        <v>4758</v>
      </c>
      <c r="BE532">
        <v>0</v>
      </c>
      <c r="BG532" t="s">
        <v>68</v>
      </c>
      <c r="BJ532" t="s">
        <v>1792</v>
      </c>
    </row>
    <row r="533" spans="1:62" x14ac:dyDescent="0.35">
      <c r="A533" t="s">
        <v>1788</v>
      </c>
      <c r="B533">
        <v>10000</v>
      </c>
      <c r="C533">
        <v>20000</v>
      </c>
      <c r="D533">
        <v>45755</v>
      </c>
      <c r="E533" t="s">
        <v>59</v>
      </c>
      <c r="F533" t="s">
        <v>1789</v>
      </c>
      <c r="G533">
        <v>59470</v>
      </c>
      <c r="I533">
        <v>2</v>
      </c>
      <c r="J533" t="s">
        <v>183</v>
      </c>
      <c r="K533">
        <v>96</v>
      </c>
      <c r="L533" t="s">
        <v>6060</v>
      </c>
      <c r="M533" t="s">
        <v>26410</v>
      </c>
      <c r="N533" t="s">
        <v>805</v>
      </c>
      <c r="O533" t="s">
        <v>3865</v>
      </c>
      <c r="P533">
        <v>26250</v>
      </c>
      <c r="S533" s="35">
        <v>45754</v>
      </c>
      <c r="U533">
        <v>6</v>
      </c>
      <c r="V533">
        <v>157500</v>
      </c>
      <c r="W533" t="s">
        <v>65</v>
      </c>
      <c r="X533" t="s">
        <v>1790</v>
      </c>
      <c r="Y533">
        <v>0</v>
      </c>
      <c r="Z533">
        <v>95455</v>
      </c>
      <c r="AA533">
        <v>62045</v>
      </c>
      <c r="AB533">
        <v>0</v>
      </c>
      <c r="AC533">
        <v>0</v>
      </c>
      <c r="AD533">
        <v>0</v>
      </c>
      <c r="AG533">
        <v>0</v>
      </c>
      <c r="AP533" t="s">
        <v>1791</v>
      </c>
      <c r="AQ533" t="s">
        <v>68</v>
      </c>
      <c r="AR533" t="s">
        <v>26186</v>
      </c>
      <c r="AT533">
        <v>0</v>
      </c>
      <c r="AU533">
        <v>0</v>
      </c>
      <c r="AV533">
        <v>0</v>
      </c>
      <c r="AW533">
        <v>0</v>
      </c>
      <c r="AX533">
        <v>0</v>
      </c>
      <c r="AY533">
        <v>0</v>
      </c>
      <c r="BC533" t="s">
        <v>63</v>
      </c>
      <c r="BD533" t="s">
        <v>4758</v>
      </c>
      <c r="BE533">
        <v>0</v>
      </c>
      <c r="BG533" t="s">
        <v>68</v>
      </c>
      <c r="BJ533" t="s">
        <v>1792</v>
      </c>
    </row>
    <row r="534" spans="1:62" x14ac:dyDescent="0.35">
      <c r="A534" t="s">
        <v>1788</v>
      </c>
      <c r="B534">
        <v>10000</v>
      </c>
      <c r="C534">
        <v>30000</v>
      </c>
      <c r="D534">
        <v>45755</v>
      </c>
      <c r="E534" t="s">
        <v>59</v>
      </c>
      <c r="F534" t="s">
        <v>1789</v>
      </c>
      <c r="G534">
        <v>59470</v>
      </c>
      <c r="I534">
        <v>2</v>
      </c>
      <c r="J534" t="s">
        <v>183</v>
      </c>
      <c r="K534">
        <v>96</v>
      </c>
      <c r="L534" t="s">
        <v>6060</v>
      </c>
      <c r="M534" t="s">
        <v>26410</v>
      </c>
      <c r="N534" t="s">
        <v>1013</v>
      </c>
      <c r="O534" t="s">
        <v>3861</v>
      </c>
      <c r="P534">
        <v>26250</v>
      </c>
      <c r="S534" s="35">
        <v>45754</v>
      </c>
      <c r="U534">
        <v>6</v>
      </c>
      <c r="V534">
        <v>157500</v>
      </c>
      <c r="W534" t="s">
        <v>65</v>
      </c>
      <c r="X534" t="s">
        <v>1790</v>
      </c>
      <c r="Y534">
        <v>0</v>
      </c>
      <c r="Z534">
        <v>95455</v>
      </c>
      <c r="AA534">
        <v>62045</v>
      </c>
      <c r="AB534">
        <v>0</v>
      </c>
      <c r="AC534">
        <v>0</v>
      </c>
      <c r="AD534">
        <v>0</v>
      </c>
      <c r="AG534">
        <v>0</v>
      </c>
      <c r="AP534" t="s">
        <v>1791</v>
      </c>
      <c r="AQ534" t="s">
        <v>68</v>
      </c>
      <c r="AR534" t="s">
        <v>26186</v>
      </c>
      <c r="AT534">
        <v>0</v>
      </c>
      <c r="AU534">
        <v>0</v>
      </c>
      <c r="AV534">
        <v>0</v>
      </c>
      <c r="AW534">
        <v>0</v>
      </c>
      <c r="AX534">
        <v>0</v>
      </c>
      <c r="AY534">
        <v>0</v>
      </c>
      <c r="BC534" t="s">
        <v>63</v>
      </c>
      <c r="BD534" t="s">
        <v>4758</v>
      </c>
      <c r="BE534">
        <v>0</v>
      </c>
      <c r="BG534" t="s">
        <v>68</v>
      </c>
      <c r="BJ534" t="s">
        <v>1792</v>
      </c>
    </row>
    <row r="535" spans="1:62" x14ac:dyDescent="0.35">
      <c r="A535" t="s">
        <v>4759</v>
      </c>
      <c r="B535">
        <v>10000</v>
      </c>
      <c r="C535">
        <v>10000</v>
      </c>
      <c r="D535">
        <v>45770</v>
      </c>
      <c r="E535" t="s">
        <v>59</v>
      </c>
      <c r="F535" t="s">
        <v>4760</v>
      </c>
      <c r="G535" t="s">
        <v>1892</v>
      </c>
      <c r="H535" t="s">
        <v>1893</v>
      </c>
      <c r="I535">
        <v>1</v>
      </c>
      <c r="J535" t="s">
        <v>63</v>
      </c>
      <c r="K535">
        <v>86</v>
      </c>
      <c r="L535" t="s">
        <v>6043</v>
      </c>
      <c r="M535" t="s">
        <v>26407</v>
      </c>
      <c r="N535" t="s">
        <v>1696</v>
      </c>
      <c r="O535" t="s">
        <v>3840</v>
      </c>
      <c r="P535">
        <v>70371</v>
      </c>
      <c r="Q535">
        <f t="shared" ref="Q535:Q537" si="132">(P535/60)+30</f>
        <v>1202.8499999999999</v>
      </c>
      <c r="R535" s="34">
        <f t="shared" ref="R535:R537" si="133">Q535/60</f>
        <v>20.047499999999999</v>
      </c>
      <c r="S535" s="35">
        <v>45755</v>
      </c>
      <c r="U535">
        <v>54</v>
      </c>
      <c r="V535">
        <v>3800034</v>
      </c>
      <c r="W535" t="s">
        <v>65</v>
      </c>
      <c r="X535">
        <v>86083950001</v>
      </c>
      <c r="Y535">
        <v>0</v>
      </c>
      <c r="Z535">
        <v>0</v>
      </c>
      <c r="AA535">
        <v>0</v>
      </c>
      <c r="AB535">
        <v>0</v>
      </c>
      <c r="AC535">
        <v>0</v>
      </c>
      <c r="AD535">
        <v>0</v>
      </c>
      <c r="AG535">
        <v>0</v>
      </c>
      <c r="AK535" t="s">
        <v>63</v>
      </c>
      <c r="AL535">
        <v>0</v>
      </c>
      <c r="AM535" t="s">
        <v>63</v>
      </c>
      <c r="AP535">
        <v>8608395</v>
      </c>
      <c r="AQ535" t="s">
        <v>162</v>
      </c>
      <c r="AR535" t="s">
        <v>8373</v>
      </c>
      <c r="AT535">
        <v>0</v>
      </c>
      <c r="AU535">
        <v>0</v>
      </c>
      <c r="AV535">
        <v>0</v>
      </c>
      <c r="AW535">
        <v>0</v>
      </c>
      <c r="AX535">
        <v>0</v>
      </c>
      <c r="AY535">
        <v>0</v>
      </c>
      <c r="BC535" t="s">
        <v>63</v>
      </c>
      <c r="BG535" t="s">
        <v>162</v>
      </c>
      <c r="BJ535" t="s">
        <v>4761</v>
      </c>
    </row>
    <row r="536" spans="1:62" x14ac:dyDescent="0.35">
      <c r="A536" t="s">
        <v>1797</v>
      </c>
      <c r="B536">
        <v>10000</v>
      </c>
      <c r="C536">
        <v>10000</v>
      </c>
      <c r="D536">
        <v>45755</v>
      </c>
      <c r="E536" t="s">
        <v>59</v>
      </c>
      <c r="F536" t="s">
        <v>1798</v>
      </c>
      <c r="G536" t="s">
        <v>1799</v>
      </c>
      <c r="I536">
        <v>1</v>
      </c>
      <c r="J536" t="s">
        <v>183</v>
      </c>
      <c r="K536">
        <v>86</v>
      </c>
      <c r="L536" t="s">
        <v>6043</v>
      </c>
      <c r="M536" t="s">
        <v>26407</v>
      </c>
      <c r="N536" t="s">
        <v>1696</v>
      </c>
      <c r="O536" t="s">
        <v>3840</v>
      </c>
      <c r="P536">
        <v>1263</v>
      </c>
      <c r="Q536">
        <f t="shared" si="132"/>
        <v>51.05</v>
      </c>
      <c r="R536" s="34">
        <f t="shared" si="133"/>
        <v>0.85083333333333333</v>
      </c>
      <c r="S536" s="35">
        <v>45755</v>
      </c>
      <c r="U536">
        <v>8</v>
      </c>
      <c r="V536">
        <v>10104</v>
      </c>
      <c r="W536" t="s">
        <v>65</v>
      </c>
      <c r="X536">
        <v>100513530480001</v>
      </c>
      <c r="Y536">
        <v>0</v>
      </c>
      <c r="Z536">
        <v>10100</v>
      </c>
      <c r="AA536">
        <v>4</v>
      </c>
      <c r="AB536">
        <v>0</v>
      </c>
      <c r="AC536">
        <v>0</v>
      </c>
      <c r="AD536">
        <v>0</v>
      </c>
      <c r="AG536">
        <v>0</v>
      </c>
      <c r="AP536">
        <v>10051353048</v>
      </c>
      <c r="AQ536" t="s">
        <v>1800</v>
      </c>
      <c r="AR536" t="s">
        <v>11590</v>
      </c>
      <c r="AT536">
        <v>0</v>
      </c>
      <c r="AU536">
        <v>0</v>
      </c>
      <c r="AV536">
        <v>0</v>
      </c>
      <c r="AW536">
        <v>0</v>
      </c>
      <c r="AX536">
        <v>0</v>
      </c>
      <c r="AY536">
        <v>0</v>
      </c>
      <c r="BC536" t="s">
        <v>63</v>
      </c>
      <c r="BD536" t="s">
        <v>4762</v>
      </c>
      <c r="BE536">
        <v>0</v>
      </c>
      <c r="BG536" t="s">
        <v>1800</v>
      </c>
      <c r="BJ536" t="s">
        <v>1801</v>
      </c>
    </row>
    <row r="537" spans="1:62" x14ac:dyDescent="0.35">
      <c r="A537" t="s">
        <v>1802</v>
      </c>
      <c r="B537">
        <v>10000</v>
      </c>
      <c r="C537">
        <v>20000</v>
      </c>
      <c r="D537">
        <v>45757</v>
      </c>
      <c r="E537" t="s">
        <v>59</v>
      </c>
      <c r="F537" t="s">
        <v>1803</v>
      </c>
      <c r="G537" t="s">
        <v>1804</v>
      </c>
      <c r="I537">
        <v>1</v>
      </c>
      <c r="J537" t="s">
        <v>183</v>
      </c>
      <c r="K537">
        <v>110</v>
      </c>
      <c r="L537" t="s">
        <v>6070</v>
      </c>
      <c r="M537" t="s">
        <v>26407</v>
      </c>
      <c r="N537" t="s">
        <v>454</v>
      </c>
      <c r="O537" t="s">
        <v>3837</v>
      </c>
      <c r="P537">
        <v>66000</v>
      </c>
      <c r="Q537">
        <f t="shared" si="132"/>
        <v>1130</v>
      </c>
      <c r="R537" s="34">
        <f t="shared" si="133"/>
        <v>18.833333333333332</v>
      </c>
      <c r="S537" s="35">
        <v>45755</v>
      </c>
      <c r="U537">
        <v>4</v>
      </c>
      <c r="V537">
        <v>264000</v>
      </c>
      <c r="W537" t="s">
        <v>65</v>
      </c>
      <c r="X537" t="s">
        <v>1805</v>
      </c>
      <c r="Y537">
        <v>0</v>
      </c>
      <c r="Z537">
        <v>264000</v>
      </c>
      <c r="AA537">
        <v>0</v>
      </c>
      <c r="AB537">
        <v>0</v>
      </c>
      <c r="AC537">
        <v>0</v>
      </c>
      <c r="AD537">
        <v>0</v>
      </c>
      <c r="AG537">
        <v>0</v>
      </c>
      <c r="AP537" t="s">
        <v>1806</v>
      </c>
      <c r="AQ537" t="s">
        <v>1807</v>
      </c>
      <c r="AR537" t="s">
        <v>13424</v>
      </c>
      <c r="AT537">
        <v>0</v>
      </c>
      <c r="AU537">
        <v>0</v>
      </c>
      <c r="AV537">
        <v>0</v>
      </c>
      <c r="AW537">
        <v>0</v>
      </c>
      <c r="AX537">
        <v>0</v>
      </c>
      <c r="AY537">
        <v>0</v>
      </c>
      <c r="BC537" t="s">
        <v>63</v>
      </c>
      <c r="BD537" t="s">
        <v>4763</v>
      </c>
      <c r="BE537">
        <v>0</v>
      </c>
      <c r="BG537" t="s">
        <v>1807</v>
      </c>
      <c r="BJ537" t="s">
        <v>1808</v>
      </c>
    </row>
    <row r="538" spans="1:62" x14ac:dyDescent="0.35">
      <c r="A538" t="s">
        <v>444</v>
      </c>
      <c r="B538">
        <v>10000</v>
      </c>
      <c r="C538">
        <v>40000</v>
      </c>
      <c r="D538">
        <v>45758</v>
      </c>
      <c r="E538" t="s">
        <v>59</v>
      </c>
      <c r="F538">
        <v>0.46591435185185187</v>
      </c>
      <c r="G538" t="s">
        <v>445</v>
      </c>
      <c r="I538">
        <v>1</v>
      </c>
      <c r="J538" t="s">
        <v>183</v>
      </c>
      <c r="K538">
        <v>93</v>
      </c>
      <c r="L538" t="s">
        <v>6072</v>
      </c>
      <c r="M538" t="s">
        <v>26406</v>
      </c>
      <c r="N538" t="s">
        <v>92</v>
      </c>
      <c r="O538" t="s">
        <v>3828</v>
      </c>
      <c r="P538">
        <v>5334</v>
      </c>
      <c r="Q538">
        <f>(P538/20)+30</f>
        <v>296.7</v>
      </c>
      <c r="R538" s="34">
        <f>Q538/60</f>
        <v>4.9449999999999994</v>
      </c>
      <c r="S538" s="35">
        <v>45755</v>
      </c>
      <c r="U538">
        <v>6</v>
      </c>
      <c r="V538">
        <v>32004</v>
      </c>
      <c r="W538" t="s">
        <v>65</v>
      </c>
      <c r="X538" t="s">
        <v>446</v>
      </c>
      <c r="Y538">
        <v>0</v>
      </c>
      <c r="Z538">
        <v>30099</v>
      </c>
      <c r="AA538">
        <v>1905</v>
      </c>
      <c r="AB538">
        <v>0</v>
      </c>
      <c r="AC538">
        <v>0</v>
      </c>
      <c r="AD538">
        <v>0</v>
      </c>
      <c r="AG538">
        <v>0</v>
      </c>
      <c r="AP538" t="s">
        <v>447</v>
      </c>
      <c r="AQ538" t="s">
        <v>448</v>
      </c>
      <c r="AR538" t="s">
        <v>11797</v>
      </c>
      <c r="AT538">
        <v>0</v>
      </c>
      <c r="AU538">
        <v>0</v>
      </c>
      <c r="AV538">
        <v>0</v>
      </c>
      <c r="AW538">
        <v>0</v>
      </c>
      <c r="AX538">
        <v>0</v>
      </c>
      <c r="AY538">
        <v>0</v>
      </c>
      <c r="BC538" t="s">
        <v>63</v>
      </c>
      <c r="BD538" t="s">
        <v>4464</v>
      </c>
      <c r="BE538">
        <v>0</v>
      </c>
      <c r="BG538" t="s">
        <v>448</v>
      </c>
      <c r="BJ538" t="s">
        <v>449</v>
      </c>
    </row>
    <row r="539" spans="1:62" x14ac:dyDescent="0.35">
      <c r="A539" t="s">
        <v>1809</v>
      </c>
      <c r="B539">
        <v>10000</v>
      </c>
      <c r="C539">
        <v>20000</v>
      </c>
      <c r="D539">
        <v>45755</v>
      </c>
      <c r="E539" t="s">
        <v>59</v>
      </c>
      <c r="F539" t="s">
        <v>1810</v>
      </c>
      <c r="G539" t="s">
        <v>1811</v>
      </c>
      <c r="I539">
        <v>1</v>
      </c>
      <c r="J539" t="s">
        <v>183</v>
      </c>
      <c r="K539">
        <v>94</v>
      </c>
      <c r="L539" t="s">
        <v>6050</v>
      </c>
      <c r="M539" t="s">
        <v>26405</v>
      </c>
      <c r="N539" t="s">
        <v>81</v>
      </c>
      <c r="O539" t="s">
        <v>3825</v>
      </c>
      <c r="P539">
        <v>3000</v>
      </c>
      <c r="S539" s="35">
        <v>45755</v>
      </c>
      <c r="U539">
        <v>4</v>
      </c>
      <c r="V539">
        <v>12000</v>
      </c>
      <c r="W539" t="s">
        <v>65</v>
      </c>
      <c r="X539" t="s">
        <v>1406</v>
      </c>
      <c r="Y539">
        <v>0</v>
      </c>
      <c r="Z539">
        <v>6000</v>
      </c>
      <c r="AA539">
        <v>6000</v>
      </c>
      <c r="AB539">
        <v>0</v>
      </c>
      <c r="AC539">
        <v>0</v>
      </c>
      <c r="AD539">
        <v>0</v>
      </c>
      <c r="AG539">
        <v>0</v>
      </c>
      <c r="AP539" t="s">
        <v>1407</v>
      </c>
      <c r="AQ539" t="s">
        <v>84</v>
      </c>
      <c r="AR539" t="s">
        <v>14396</v>
      </c>
      <c r="AT539">
        <v>0</v>
      </c>
      <c r="AU539">
        <v>0</v>
      </c>
      <c r="AV539">
        <v>0</v>
      </c>
      <c r="AW539">
        <v>0</v>
      </c>
      <c r="AX539">
        <v>0</v>
      </c>
      <c r="AY539">
        <v>0</v>
      </c>
      <c r="BC539" t="s">
        <v>63</v>
      </c>
      <c r="BD539" t="s">
        <v>4764</v>
      </c>
      <c r="BE539">
        <v>0</v>
      </c>
      <c r="BG539" t="s">
        <v>84</v>
      </c>
      <c r="BJ539" t="s">
        <v>1812</v>
      </c>
    </row>
    <row r="540" spans="1:62" x14ac:dyDescent="0.35">
      <c r="A540" t="s">
        <v>1813</v>
      </c>
      <c r="B540">
        <v>10000</v>
      </c>
      <c r="C540">
        <v>10000</v>
      </c>
      <c r="D540">
        <v>45756</v>
      </c>
      <c r="E540" t="s">
        <v>59</v>
      </c>
      <c r="F540" t="s">
        <v>1814</v>
      </c>
      <c r="G540" t="s">
        <v>702</v>
      </c>
      <c r="I540">
        <v>1</v>
      </c>
      <c r="J540" t="s">
        <v>183</v>
      </c>
      <c r="K540">
        <v>46</v>
      </c>
      <c r="L540" t="s">
        <v>6049</v>
      </c>
      <c r="M540" t="s">
        <v>26405</v>
      </c>
      <c r="N540" t="s">
        <v>231</v>
      </c>
      <c r="O540" t="s">
        <v>3809</v>
      </c>
      <c r="P540">
        <v>1000</v>
      </c>
      <c r="Q540">
        <f t="shared" ref="Q540:Q541" si="134">(P540/40)+45</f>
        <v>70</v>
      </c>
      <c r="R540" s="34">
        <f t="shared" ref="R540:R541" si="135">Q540/60</f>
        <v>1.1666666666666667</v>
      </c>
      <c r="S540" s="35">
        <v>45755</v>
      </c>
      <c r="U540">
        <v>1</v>
      </c>
      <c r="V540">
        <v>1000</v>
      </c>
      <c r="W540" t="s">
        <v>65</v>
      </c>
      <c r="X540" t="s">
        <v>1816</v>
      </c>
      <c r="Y540">
        <v>0</v>
      </c>
      <c r="Z540">
        <v>1000</v>
      </c>
      <c r="AA540">
        <v>0</v>
      </c>
      <c r="AB540">
        <v>0</v>
      </c>
      <c r="AC540">
        <v>0</v>
      </c>
      <c r="AD540">
        <v>0</v>
      </c>
      <c r="AG540">
        <v>0</v>
      </c>
      <c r="AP540" t="s">
        <v>1817</v>
      </c>
      <c r="AQ540" t="s">
        <v>465</v>
      </c>
      <c r="AR540" t="s">
        <v>15009</v>
      </c>
      <c r="AT540">
        <v>0</v>
      </c>
      <c r="AU540">
        <v>0</v>
      </c>
      <c r="AV540">
        <v>0</v>
      </c>
      <c r="AW540">
        <v>0</v>
      </c>
      <c r="AX540">
        <v>0</v>
      </c>
      <c r="AY540">
        <v>0</v>
      </c>
      <c r="BC540" t="s">
        <v>63</v>
      </c>
      <c r="BD540" t="s">
        <v>4765</v>
      </c>
      <c r="BE540">
        <v>0</v>
      </c>
      <c r="BG540" t="s">
        <v>465</v>
      </c>
      <c r="BJ540" t="s">
        <v>1387</v>
      </c>
    </row>
    <row r="541" spans="1:62" x14ac:dyDescent="0.35">
      <c r="A541" t="s">
        <v>1818</v>
      </c>
      <c r="B541">
        <v>10000</v>
      </c>
      <c r="C541">
        <v>20000</v>
      </c>
      <c r="D541">
        <v>45755</v>
      </c>
      <c r="E541" t="s">
        <v>59</v>
      </c>
      <c r="F541" t="s">
        <v>371</v>
      </c>
      <c r="G541" t="s">
        <v>702</v>
      </c>
      <c r="I541">
        <v>1</v>
      </c>
      <c r="J541" t="s">
        <v>183</v>
      </c>
      <c r="K541">
        <v>46</v>
      </c>
      <c r="L541" t="s">
        <v>6049</v>
      </c>
      <c r="M541" t="s">
        <v>26405</v>
      </c>
      <c r="N541" t="s">
        <v>231</v>
      </c>
      <c r="O541" t="s">
        <v>3809</v>
      </c>
      <c r="P541">
        <v>2000</v>
      </c>
      <c r="Q541">
        <f t="shared" si="134"/>
        <v>95</v>
      </c>
      <c r="R541" s="34">
        <f t="shared" si="135"/>
        <v>1.5833333333333333</v>
      </c>
      <c r="S541" s="35">
        <v>45755</v>
      </c>
      <c r="U541">
        <v>1</v>
      </c>
      <c r="V541">
        <v>2000</v>
      </c>
      <c r="W541" t="s">
        <v>65</v>
      </c>
      <c r="X541" t="s">
        <v>1819</v>
      </c>
      <c r="Y541">
        <v>0</v>
      </c>
      <c r="Z541">
        <v>2000</v>
      </c>
      <c r="AA541">
        <v>0</v>
      </c>
      <c r="AB541">
        <v>0</v>
      </c>
      <c r="AC541">
        <v>0</v>
      </c>
      <c r="AD541">
        <v>0</v>
      </c>
      <c r="AG541">
        <v>0</v>
      </c>
      <c r="AP541" t="s">
        <v>1820</v>
      </c>
      <c r="AQ541" t="s">
        <v>465</v>
      </c>
      <c r="AR541" t="s">
        <v>15009</v>
      </c>
      <c r="AT541">
        <v>0</v>
      </c>
      <c r="AU541">
        <v>0</v>
      </c>
      <c r="AV541">
        <v>0</v>
      </c>
      <c r="AW541">
        <v>0</v>
      </c>
      <c r="AX541">
        <v>0</v>
      </c>
      <c r="AY541">
        <v>0</v>
      </c>
      <c r="BC541" t="s">
        <v>63</v>
      </c>
      <c r="BD541" t="s">
        <v>4766</v>
      </c>
      <c r="BE541">
        <v>0</v>
      </c>
      <c r="BG541" t="s">
        <v>465</v>
      </c>
      <c r="BJ541" t="s">
        <v>1821</v>
      </c>
    </row>
    <row r="542" spans="1:62" x14ac:dyDescent="0.35">
      <c r="A542" t="s">
        <v>1404</v>
      </c>
      <c r="B542">
        <v>10000</v>
      </c>
      <c r="C542">
        <v>20000</v>
      </c>
      <c r="D542">
        <v>45755</v>
      </c>
      <c r="E542" t="s">
        <v>59</v>
      </c>
      <c r="F542" t="s">
        <v>1810</v>
      </c>
      <c r="G542" t="s">
        <v>1811</v>
      </c>
      <c r="I542">
        <v>1</v>
      </c>
      <c r="J542" t="s">
        <v>183</v>
      </c>
      <c r="K542">
        <v>94</v>
      </c>
      <c r="L542" t="s">
        <v>6050</v>
      </c>
      <c r="M542" t="s">
        <v>26405</v>
      </c>
      <c r="N542" t="s">
        <v>81</v>
      </c>
      <c r="O542" t="s">
        <v>3825</v>
      </c>
      <c r="P542">
        <v>500</v>
      </c>
      <c r="S542" s="35">
        <v>45755</v>
      </c>
      <c r="U542">
        <v>4</v>
      </c>
      <c r="V542">
        <v>2000</v>
      </c>
      <c r="W542" t="s">
        <v>65</v>
      </c>
      <c r="X542" t="s">
        <v>1406</v>
      </c>
      <c r="Y542">
        <v>0</v>
      </c>
      <c r="Z542">
        <v>1000</v>
      </c>
      <c r="AA542">
        <v>1000</v>
      </c>
      <c r="AB542">
        <v>0</v>
      </c>
      <c r="AC542">
        <v>0</v>
      </c>
      <c r="AD542">
        <v>0</v>
      </c>
      <c r="AG542">
        <v>0</v>
      </c>
      <c r="AP542" t="s">
        <v>1407</v>
      </c>
      <c r="AQ542" t="s">
        <v>244</v>
      </c>
      <c r="AR542" t="s">
        <v>25892</v>
      </c>
      <c r="AT542">
        <v>0</v>
      </c>
      <c r="AU542">
        <v>0</v>
      </c>
      <c r="AV542">
        <v>0</v>
      </c>
      <c r="AW542">
        <v>0</v>
      </c>
      <c r="AX542">
        <v>0</v>
      </c>
      <c r="AY542">
        <v>0</v>
      </c>
      <c r="BC542" t="s">
        <v>63</v>
      </c>
      <c r="BD542" t="s">
        <v>4608</v>
      </c>
      <c r="BE542">
        <v>0</v>
      </c>
      <c r="BG542" t="s">
        <v>244</v>
      </c>
      <c r="BJ542" t="s">
        <v>246</v>
      </c>
    </row>
    <row r="543" spans="1:62" x14ac:dyDescent="0.35">
      <c r="A543" t="s">
        <v>1822</v>
      </c>
      <c r="B543">
        <v>10000</v>
      </c>
      <c r="C543">
        <v>10000</v>
      </c>
      <c r="D543">
        <v>45757</v>
      </c>
      <c r="E543" t="s">
        <v>59</v>
      </c>
      <c r="F543" t="s">
        <v>1823</v>
      </c>
      <c r="G543" t="s">
        <v>842</v>
      </c>
      <c r="I543">
        <v>1</v>
      </c>
      <c r="J543" t="s">
        <v>183</v>
      </c>
      <c r="K543">
        <v>73</v>
      </c>
      <c r="L543" t="s">
        <v>6042</v>
      </c>
      <c r="M543" t="s">
        <v>26407</v>
      </c>
      <c r="N543" t="s">
        <v>153</v>
      </c>
      <c r="O543" t="s">
        <v>3830</v>
      </c>
      <c r="P543">
        <v>16500</v>
      </c>
      <c r="Q543">
        <f>(P543/60)+30</f>
        <v>305</v>
      </c>
      <c r="R543" s="34">
        <f>Q543/60</f>
        <v>5.083333333333333</v>
      </c>
      <c r="S543" s="35">
        <v>45755</v>
      </c>
      <c r="U543">
        <v>12</v>
      </c>
      <c r="V543">
        <v>198000</v>
      </c>
      <c r="W543" t="s">
        <v>65</v>
      </c>
      <c r="X543">
        <v>80256220001</v>
      </c>
      <c r="Y543">
        <v>0</v>
      </c>
      <c r="Z543">
        <v>198000</v>
      </c>
      <c r="AA543">
        <v>0</v>
      </c>
      <c r="AB543">
        <v>0</v>
      </c>
      <c r="AC543">
        <v>0</v>
      </c>
      <c r="AD543">
        <v>0</v>
      </c>
      <c r="AG543">
        <v>0</v>
      </c>
      <c r="AP543">
        <v>8025622</v>
      </c>
      <c r="AQ543" t="s">
        <v>162</v>
      </c>
      <c r="AR543" t="s">
        <v>8373</v>
      </c>
      <c r="AT543">
        <v>0</v>
      </c>
      <c r="AU543">
        <v>0</v>
      </c>
      <c r="AV543">
        <v>0</v>
      </c>
      <c r="AW543">
        <v>0</v>
      </c>
      <c r="AX543">
        <v>0</v>
      </c>
      <c r="AY543">
        <v>0</v>
      </c>
      <c r="BC543" t="s">
        <v>63</v>
      </c>
      <c r="BD543" t="s">
        <v>4767</v>
      </c>
      <c r="BE543">
        <v>0</v>
      </c>
      <c r="BG543" t="s">
        <v>162</v>
      </c>
      <c r="BJ543" t="s">
        <v>1824</v>
      </c>
    </row>
    <row r="544" spans="1:62" x14ac:dyDescent="0.35">
      <c r="A544" t="s">
        <v>1825</v>
      </c>
      <c r="B544">
        <v>10000</v>
      </c>
      <c r="C544">
        <v>20000</v>
      </c>
      <c r="D544">
        <v>45756</v>
      </c>
      <c r="E544" t="s">
        <v>59</v>
      </c>
      <c r="F544" t="s">
        <v>1826</v>
      </c>
      <c r="G544" t="s">
        <v>1827</v>
      </c>
      <c r="I544">
        <v>1</v>
      </c>
      <c r="J544" t="s">
        <v>183</v>
      </c>
      <c r="K544">
        <v>65</v>
      </c>
      <c r="L544" t="s">
        <v>6054</v>
      </c>
      <c r="M544" t="s">
        <v>26408</v>
      </c>
      <c r="N544" t="s">
        <v>340</v>
      </c>
      <c r="O544" t="s">
        <v>3854</v>
      </c>
      <c r="P544">
        <v>22500</v>
      </c>
      <c r="Q544">
        <f t="shared" ref="Q544:Q552" si="136">(P544/40)+45</f>
        <v>607.5</v>
      </c>
      <c r="R544" s="34">
        <f t="shared" ref="R544:R552" si="137">Q544/60</f>
        <v>10.125</v>
      </c>
      <c r="S544" s="35">
        <v>45755</v>
      </c>
      <c r="U544">
        <v>4</v>
      </c>
      <c r="V544">
        <v>90000</v>
      </c>
      <c r="W544" t="s">
        <v>65</v>
      </c>
      <c r="X544" t="s">
        <v>1829</v>
      </c>
      <c r="Y544">
        <v>0</v>
      </c>
      <c r="Z544">
        <v>90000</v>
      </c>
      <c r="AA544">
        <v>0</v>
      </c>
      <c r="AB544">
        <v>0</v>
      </c>
      <c r="AC544">
        <v>0</v>
      </c>
      <c r="AD544">
        <v>0</v>
      </c>
      <c r="AG544">
        <v>0</v>
      </c>
      <c r="AP544" t="s">
        <v>1830</v>
      </c>
      <c r="AQ544" t="s">
        <v>1786</v>
      </c>
      <c r="AR544" t="s">
        <v>14396</v>
      </c>
      <c r="AT544">
        <v>0</v>
      </c>
      <c r="AU544">
        <v>0</v>
      </c>
      <c r="AV544">
        <v>0</v>
      </c>
      <c r="AW544">
        <v>0</v>
      </c>
      <c r="AX544">
        <v>0</v>
      </c>
      <c r="AY544">
        <v>0</v>
      </c>
      <c r="BC544" t="s">
        <v>63</v>
      </c>
      <c r="BD544" t="s">
        <v>6606</v>
      </c>
      <c r="BE544">
        <v>0</v>
      </c>
      <c r="BG544" t="s">
        <v>1786</v>
      </c>
      <c r="BJ544" t="s">
        <v>1831</v>
      </c>
    </row>
    <row r="545" spans="1:62" x14ac:dyDescent="0.35">
      <c r="A545" t="s">
        <v>1832</v>
      </c>
      <c r="B545">
        <v>10000</v>
      </c>
      <c r="C545">
        <v>10000</v>
      </c>
      <c r="D545">
        <v>45762</v>
      </c>
      <c r="E545" t="s">
        <v>59</v>
      </c>
      <c r="F545" t="s">
        <v>1833</v>
      </c>
      <c r="G545" t="s">
        <v>1834</v>
      </c>
      <c r="I545">
        <v>1</v>
      </c>
      <c r="J545" t="s">
        <v>183</v>
      </c>
      <c r="K545">
        <v>29</v>
      </c>
      <c r="L545" t="s">
        <v>6061</v>
      </c>
      <c r="M545" t="s">
        <v>26405</v>
      </c>
      <c r="N545" t="s">
        <v>648</v>
      </c>
      <c r="O545" t="s">
        <v>3810</v>
      </c>
      <c r="P545">
        <v>3000</v>
      </c>
      <c r="Q545">
        <f t="shared" si="136"/>
        <v>120</v>
      </c>
      <c r="R545" s="34">
        <f t="shared" si="137"/>
        <v>2</v>
      </c>
      <c r="S545" s="35">
        <v>45755</v>
      </c>
      <c r="U545">
        <v>2</v>
      </c>
      <c r="V545">
        <v>6000</v>
      </c>
      <c r="W545" t="s">
        <v>65</v>
      </c>
      <c r="X545" t="s">
        <v>649</v>
      </c>
      <c r="Y545">
        <v>0</v>
      </c>
      <c r="Z545">
        <v>6000</v>
      </c>
      <c r="AA545">
        <v>0</v>
      </c>
      <c r="AB545">
        <v>0</v>
      </c>
      <c r="AC545">
        <v>0</v>
      </c>
      <c r="AD545">
        <v>0</v>
      </c>
      <c r="AG545">
        <v>0</v>
      </c>
      <c r="AP545" t="s">
        <v>650</v>
      </c>
      <c r="AQ545" t="s">
        <v>275</v>
      </c>
      <c r="AR545" t="s">
        <v>21306</v>
      </c>
      <c r="AT545">
        <v>0</v>
      </c>
      <c r="AU545">
        <v>0</v>
      </c>
      <c r="AV545">
        <v>0</v>
      </c>
      <c r="AW545">
        <v>0</v>
      </c>
      <c r="AX545">
        <v>0</v>
      </c>
      <c r="AY545">
        <v>0</v>
      </c>
      <c r="BC545" t="s">
        <v>63</v>
      </c>
      <c r="BD545" t="s">
        <v>4768</v>
      </c>
      <c r="BE545">
        <v>0</v>
      </c>
      <c r="BG545" t="s">
        <v>275</v>
      </c>
      <c r="BJ545" t="s">
        <v>1835</v>
      </c>
    </row>
    <row r="546" spans="1:62" x14ac:dyDescent="0.35">
      <c r="A546" t="s">
        <v>1652</v>
      </c>
      <c r="B546">
        <v>10000</v>
      </c>
      <c r="C546">
        <v>20000</v>
      </c>
      <c r="D546">
        <v>45756</v>
      </c>
      <c r="E546" t="s">
        <v>59</v>
      </c>
      <c r="F546">
        <v>0.44651620370370371</v>
      </c>
      <c r="G546" t="s">
        <v>1428</v>
      </c>
      <c r="I546">
        <v>2</v>
      </c>
      <c r="J546" t="s">
        <v>183</v>
      </c>
      <c r="K546">
        <v>63</v>
      </c>
      <c r="L546" t="s">
        <v>6051</v>
      </c>
      <c r="M546" t="s">
        <v>26408</v>
      </c>
      <c r="N546" t="s">
        <v>136</v>
      </c>
      <c r="O546" t="s">
        <v>3850</v>
      </c>
      <c r="P546">
        <v>2500</v>
      </c>
      <c r="Q546">
        <f t="shared" si="136"/>
        <v>107.5</v>
      </c>
      <c r="R546" s="34">
        <f t="shared" si="137"/>
        <v>1.7916666666666667</v>
      </c>
      <c r="S546" s="35">
        <v>45755</v>
      </c>
      <c r="U546">
        <v>16</v>
      </c>
      <c r="V546">
        <v>40000</v>
      </c>
      <c r="W546" t="s">
        <v>65</v>
      </c>
      <c r="X546" t="s">
        <v>1653</v>
      </c>
      <c r="Y546">
        <v>0</v>
      </c>
      <c r="Z546">
        <v>40000</v>
      </c>
      <c r="AA546">
        <v>0</v>
      </c>
      <c r="AB546">
        <v>0</v>
      </c>
      <c r="AC546">
        <v>0</v>
      </c>
      <c r="AD546">
        <v>0</v>
      </c>
      <c r="AG546">
        <v>0</v>
      </c>
      <c r="AP546" t="s">
        <v>1654</v>
      </c>
      <c r="AQ546" t="s">
        <v>275</v>
      </c>
      <c r="AR546" t="s">
        <v>21306</v>
      </c>
      <c r="AT546">
        <v>0</v>
      </c>
      <c r="AU546">
        <v>0</v>
      </c>
      <c r="AV546">
        <v>0</v>
      </c>
      <c r="AW546">
        <v>0</v>
      </c>
      <c r="AX546">
        <v>0</v>
      </c>
      <c r="AY546">
        <v>0</v>
      </c>
      <c r="BC546" t="s">
        <v>63</v>
      </c>
      <c r="BD546" t="s">
        <v>4710</v>
      </c>
      <c r="BE546">
        <v>0</v>
      </c>
      <c r="BG546" t="s">
        <v>275</v>
      </c>
      <c r="BJ546" t="s">
        <v>1655</v>
      </c>
    </row>
    <row r="547" spans="1:62" x14ac:dyDescent="0.35">
      <c r="A547" t="s">
        <v>1836</v>
      </c>
      <c r="B547">
        <v>10000</v>
      </c>
      <c r="C547">
        <v>10000</v>
      </c>
      <c r="D547">
        <v>45755</v>
      </c>
      <c r="E547" t="s">
        <v>59</v>
      </c>
      <c r="F547" t="s">
        <v>1837</v>
      </c>
      <c r="G547" t="s">
        <v>570</v>
      </c>
      <c r="I547">
        <v>1</v>
      </c>
      <c r="J547" t="s">
        <v>183</v>
      </c>
      <c r="K547">
        <v>59</v>
      </c>
      <c r="L547" t="s">
        <v>6045</v>
      </c>
      <c r="M547" t="s">
        <v>26405</v>
      </c>
      <c r="N547" t="s">
        <v>73</v>
      </c>
      <c r="O547" t="s">
        <v>3811</v>
      </c>
      <c r="P547">
        <v>1500</v>
      </c>
      <c r="Q547">
        <f t="shared" si="136"/>
        <v>82.5</v>
      </c>
      <c r="R547" s="34">
        <f t="shared" si="137"/>
        <v>1.375</v>
      </c>
      <c r="S547" s="35">
        <v>45755</v>
      </c>
      <c r="U547">
        <v>6</v>
      </c>
      <c r="V547">
        <v>9000</v>
      </c>
      <c r="W547" t="s">
        <v>65</v>
      </c>
      <c r="X547" t="s">
        <v>1839</v>
      </c>
      <c r="Y547">
        <v>0</v>
      </c>
      <c r="Z547">
        <v>9000</v>
      </c>
      <c r="AA547">
        <v>0</v>
      </c>
      <c r="AB547">
        <v>0</v>
      </c>
      <c r="AC547">
        <v>0</v>
      </c>
      <c r="AD547">
        <v>0</v>
      </c>
      <c r="AG547">
        <v>0</v>
      </c>
      <c r="AP547" t="s">
        <v>1840</v>
      </c>
      <c r="AQ547" t="s">
        <v>571</v>
      </c>
      <c r="AR547" t="s">
        <v>14937</v>
      </c>
      <c r="AT547">
        <v>0</v>
      </c>
      <c r="AU547">
        <v>0</v>
      </c>
      <c r="AV547">
        <v>0</v>
      </c>
      <c r="AW547">
        <v>0</v>
      </c>
      <c r="AX547">
        <v>0</v>
      </c>
      <c r="AY547">
        <v>0</v>
      </c>
      <c r="BC547" t="s">
        <v>63</v>
      </c>
      <c r="BD547" t="s">
        <v>4769</v>
      </c>
      <c r="BE547">
        <v>0</v>
      </c>
      <c r="BG547" t="s">
        <v>571</v>
      </c>
      <c r="BJ547" t="s">
        <v>1841</v>
      </c>
    </row>
    <row r="548" spans="1:62" x14ac:dyDescent="0.35">
      <c r="A548" t="s">
        <v>1842</v>
      </c>
      <c r="B548">
        <v>10000</v>
      </c>
      <c r="C548">
        <v>10000</v>
      </c>
      <c r="D548">
        <v>45755</v>
      </c>
      <c r="E548" t="s">
        <v>59</v>
      </c>
      <c r="F548" t="s">
        <v>1837</v>
      </c>
      <c r="G548" t="s">
        <v>570</v>
      </c>
      <c r="I548">
        <v>1</v>
      </c>
      <c r="J548" t="s">
        <v>183</v>
      </c>
      <c r="K548">
        <v>59</v>
      </c>
      <c r="L548" t="s">
        <v>6045</v>
      </c>
      <c r="M548" t="s">
        <v>26405</v>
      </c>
      <c r="N548" t="s">
        <v>73</v>
      </c>
      <c r="O548" t="s">
        <v>3811</v>
      </c>
      <c r="P548">
        <v>1500</v>
      </c>
      <c r="Q548">
        <f t="shared" si="136"/>
        <v>82.5</v>
      </c>
      <c r="R548" s="34">
        <f t="shared" si="137"/>
        <v>1.375</v>
      </c>
      <c r="S548" s="35">
        <v>45755</v>
      </c>
      <c r="U548">
        <v>6</v>
      </c>
      <c r="V548">
        <v>9000</v>
      </c>
      <c r="W548" t="s">
        <v>65</v>
      </c>
      <c r="X548" t="s">
        <v>1839</v>
      </c>
      <c r="Y548">
        <v>0</v>
      </c>
      <c r="Z548">
        <v>9000</v>
      </c>
      <c r="AA548">
        <v>0</v>
      </c>
      <c r="AB548">
        <v>0</v>
      </c>
      <c r="AC548">
        <v>0</v>
      </c>
      <c r="AD548">
        <v>0</v>
      </c>
      <c r="AG548">
        <v>0</v>
      </c>
      <c r="AP548" t="s">
        <v>1840</v>
      </c>
      <c r="AQ548" t="s">
        <v>571</v>
      </c>
      <c r="AR548" t="s">
        <v>14937</v>
      </c>
      <c r="AT548">
        <v>0</v>
      </c>
      <c r="AU548">
        <v>0</v>
      </c>
      <c r="AV548">
        <v>0</v>
      </c>
      <c r="AW548">
        <v>0</v>
      </c>
      <c r="AX548">
        <v>0</v>
      </c>
      <c r="AY548">
        <v>0</v>
      </c>
      <c r="BC548" t="s">
        <v>63</v>
      </c>
      <c r="BD548" t="s">
        <v>4770</v>
      </c>
      <c r="BE548">
        <v>0</v>
      </c>
      <c r="BG548" t="s">
        <v>571</v>
      </c>
      <c r="BJ548" t="s">
        <v>1843</v>
      </c>
    </row>
    <row r="549" spans="1:62" x14ac:dyDescent="0.35">
      <c r="A549" t="s">
        <v>1842</v>
      </c>
      <c r="B549">
        <v>20000</v>
      </c>
      <c r="C549">
        <v>10000</v>
      </c>
      <c r="D549">
        <v>45755</v>
      </c>
      <c r="E549" t="s">
        <v>59</v>
      </c>
      <c r="F549" t="s">
        <v>1837</v>
      </c>
      <c r="G549" t="s">
        <v>570</v>
      </c>
      <c r="I549">
        <v>1</v>
      </c>
      <c r="J549" t="s">
        <v>183</v>
      </c>
      <c r="K549">
        <v>59</v>
      </c>
      <c r="L549" t="s">
        <v>6045</v>
      </c>
      <c r="M549" t="s">
        <v>26405</v>
      </c>
      <c r="N549" t="s">
        <v>73</v>
      </c>
      <c r="O549" t="s">
        <v>3811</v>
      </c>
      <c r="P549">
        <v>1000</v>
      </c>
      <c r="Q549">
        <f t="shared" si="136"/>
        <v>70</v>
      </c>
      <c r="R549" s="34">
        <f t="shared" si="137"/>
        <v>1.1666666666666667</v>
      </c>
      <c r="S549" s="35">
        <v>45755</v>
      </c>
      <c r="U549">
        <v>6</v>
      </c>
      <c r="V549">
        <v>6000</v>
      </c>
      <c r="W549" t="s">
        <v>65</v>
      </c>
      <c r="X549" t="s">
        <v>1839</v>
      </c>
      <c r="Y549">
        <v>0</v>
      </c>
      <c r="Z549">
        <v>6000</v>
      </c>
      <c r="AA549">
        <v>0</v>
      </c>
      <c r="AB549">
        <v>0</v>
      </c>
      <c r="AC549">
        <v>0</v>
      </c>
      <c r="AD549">
        <v>0</v>
      </c>
      <c r="AG549">
        <v>0</v>
      </c>
      <c r="AP549" t="s">
        <v>1840</v>
      </c>
      <c r="AQ549" t="s">
        <v>571</v>
      </c>
      <c r="AR549" t="s">
        <v>14937</v>
      </c>
      <c r="AT549">
        <v>0</v>
      </c>
      <c r="AU549">
        <v>0</v>
      </c>
      <c r="AV549">
        <v>0</v>
      </c>
      <c r="AW549">
        <v>0</v>
      </c>
      <c r="AX549">
        <v>0</v>
      </c>
      <c r="AY549">
        <v>0</v>
      </c>
      <c r="BC549" t="s">
        <v>63</v>
      </c>
      <c r="BD549" t="s">
        <v>4770</v>
      </c>
      <c r="BE549">
        <v>0</v>
      </c>
      <c r="BG549" t="s">
        <v>571</v>
      </c>
      <c r="BJ549" t="s">
        <v>1843</v>
      </c>
    </row>
    <row r="550" spans="1:62" x14ac:dyDescent="0.35">
      <c r="A550" t="s">
        <v>1842</v>
      </c>
      <c r="B550">
        <v>30000</v>
      </c>
      <c r="C550">
        <v>10000</v>
      </c>
      <c r="D550">
        <v>45755</v>
      </c>
      <c r="E550" t="s">
        <v>59</v>
      </c>
      <c r="F550" t="s">
        <v>1837</v>
      </c>
      <c r="G550" t="s">
        <v>570</v>
      </c>
      <c r="I550">
        <v>1</v>
      </c>
      <c r="J550" t="s">
        <v>183</v>
      </c>
      <c r="K550">
        <v>59</v>
      </c>
      <c r="L550" t="s">
        <v>6045</v>
      </c>
      <c r="M550" t="s">
        <v>26405</v>
      </c>
      <c r="N550" t="s">
        <v>73</v>
      </c>
      <c r="O550" t="s">
        <v>3811</v>
      </c>
      <c r="P550">
        <v>1500</v>
      </c>
      <c r="Q550">
        <f t="shared" si="136"/>
        <v>82.5</v>
      </c>
      <c r="R550" s="34">
        <f t="shared" si="137"/>
        <v>1.375</v>
      </c>
      <c r="S550" s="35">
        <v>45755</v>
      </c>
      <c r="U550">
        <v>6</v>
      </c>
      <c r="V550">
        <v>9000</v>
      </c>
      <c r="W550" t="s">
        <v>65</v>
      </c>
      <c r="X550" t="s">
        <v>1839</v>
      </c>
      <c r="Y550">
        <v>0</v>
      </c>
      <c r="Z550">
        <v>9000</v>
      </c>
      <c r="AA550">
        <v>0</v>
      </c>
      <c r="AB550">
        <v>0</v>
      </c>
      <c r="AC550">
        <v>0</v>
      </c>
      <c r="AD550">
        <v>0</v>
      </c>
      <c r="AG550">
        <v>0</v>
      </c>
      <c r="AP550" t="s">
        <v>1840</v>
      </c>
      <c r="AQ550" t="s">
        <v>571</v>
      </c>
      <c r="AR550" t="s">
        <v>14937</v>
      </c>
      <c r="AT550">
        <v>0</v>
      </c>
      <c r="AU550">
        <v>0</v>
      </c>
      <c r="AV550">
        <v>0</v>
      </c>
      <c r="AW550">
        <v>0</v>
      </c>
      <c r="AX550">
        <v>0</v>
      </c>
      <c r="AY550">
        <v>0</v>
      </c>
      <c r="BC550" t="s">
        <v>63</v>
      </c>
      <c r="BD550" t="s">
        <v>4770</v>
      </c>
      <c r="BE550">
        <v>0</v>
      </c>
      <c r="BG550" t="s">
        <v>571</v>
      </c>
      <c r="BJ550" t="s">
        <v>1843</v>
      </c>
    </row>
    <row r="551" spans="1:62" x14ac:dyDescent="0.35">
      <c r="A551" t="s">
        <v>1844</v>
      </c>
      <c r="B551">
        <v>10000</v>
      </c>
      <c r="C551">
        <v>10000</v>
      </c>
      <c r="D551">
        <v>45755</v>
      </c>
      <c r="E551" t="s">
        <v>59</v>
      </c>
      <c r="F551" t="s">
        <v>1845</v>
      </c>
      <c r="G551" t="s">
        <v>570</v>
      </c>
      <c r="I551">
        <v>1</v>
      </c>
      <c r="J551" t="s">
        <v>183</v>
      </c>
      <c r="K551">
        <v>59</v>
      </c>
      <c r="L551" t="s">
        <v>6045</v>
      </c>
      <c r="M551" t="s">
        <v>26405</v>
      </c>
      <c r="N551" t="s">
        <v>73</v>
      </c>
      <c r="O551" t="s">
        <v>3811</v>
      </c>
      <c r="P551">
        <v>3333</v>
      </c>
      <c r="Q551">
        <f t="shared" si="136"/>
        <v>128.32499999999999</v>
      </c>
      <c r="R551" s="34">
        <f t="shared" si="137"/>
        <v>2.1387499999999999</v>
      </c>
      <c r="S551" s="35">
        <v>45755</v>
      </c>
      <c r="U551">
        <v>6</v>
      </c>
      <c r="V551">
        <v>20000</v>
      </c>
      <c r="W551" t="s">
        <v>65</v>
      </c>
      <c r="X551" t="s">
        <v>1846</v>
      </c>
      <c r="Y551">
        <v>0</v>
      </c>
      <c r="Z551">
        <v>20000</v>
      </c>
      <c r="AA551">
        <v>0</v>
      </c>
      <c r="AB551">
        <v>0</v>
      </c>
      <c r="AC551">
        <v>0</v>
      </c>
      <c r="AD551">
        <v>0</v>
      </c>
      <c r="AG551">
        <v>0</v>
      </c>
      <c r="AP551" t="s">
        <v>1847</v>
      </c>
      <c r="AQ551" t="s">
        <v>1848</v>
      </c>
      <c r="AR551" t="s">
        <v>14942</v>
      </c>
      <c r="AT551">
        <v>0</v>
      </c>
      <c r="AU551">
        <v>0</v>
      </c>
      <c r="AV551">
        <v>0</v>
      </c>
      <c r="AW551">
        <v>0</v>
      </c>
      <c r="AX551">
        <v>0</v>
      </c>
      <c r="AY551">
        <v>0</v>
      </c>
      <c r="BC551" t="s">
        <v>63</v>
      </c>
      <c r="BD551" t="s">
        <v>4771</v>
      </c>
      <c r="BE551">
        <v>0</v>
      </c>
      <c r="BG551" t="s">
        <v>1848</v>
      </c>
      <c r="BJ551" t="s">
        <v>1849</v>
      </c>
    </row>
    <row r="552" spans="1:62" x14ac:dyDescent="0.35">
      <c r="A552" t="s">
        <v>1844</v>
      </c>
      <c r="B552">
        <v>20000</v>
      </c>
      <c r="C552">
        <v>10000</v>
      </c>
      <c r="D552">
        <v>45755</v>
      </c>
      <c r="E552" t="s">
        <v>59</v>
      </c>
      <c r="F552" t="s">
        <v>1845</v>
      </c>
      <c r="G552" t="s">
        <v>570</v>
      </c>
      <c r="I552">
        <v>1</v>
      </c>
      <c r="J552" t="s">
        <v>183</v>
      </c>
      <c r="K552">
        <v>59</v>
      </c>
      <c r="L552" t="s">
        <v>6045</v>
      </c>
      <c r="M552" t="s">
        <v>26405</v>
      </c>
      <c r="N552" t="s">
        <v>73</v>
      </c>
      <c r="O552" t="s">
        <v>3811</v>
      </c>
      <c r="P552">
        <v>1667</v>
      </c>
      <c r="Q552">
        <f t="shared" si="136"/>
        <v>86.674999999999997</v>
      </c>
      <c r="R552" s="34">
        <f t="shared" si="137"/>
        <v>1.4445833333333333</v>
      </c>
      <c r="S552" s="35">
        <v>45755</v>
      </c>
      <c r="U552">
        <v>6</v>
      </c>
      <c r="V552">
        <v>10000</v>
      </c>
      <c r="W552" t="s">
        <v>65</v>
      </c>
      <c r="X552" t="s">
        <v>1846</v>
      </c>
      <c r="Y552">
        <v>0</v>
      </c>
      <c r="Z552">
        <v>10000</v>
      </c>
      <c r="AA552">
        <v>0</v>
      </c>
      <c r="AB552">
        <v>0</v>
      </c>
      <c r="AC552">
        <v>0</v>
      </c>
      <c r="AD552">
        <v>0</v>
      </c>
      <c r="AG552">
        <v>0</v>
      </c>
      <c r="AP552" t="s">
        <v>1847</v>
      </c>
      <c r="AQ552" t="s">
        <v>1848</v>
      </c>
      <c r="AR552" t="s">
        <v>14942</v>
      </c>
      <c r="AT552">
        <v>0</v>
      </c>
      <c r="AU552">
        <v>0</v>
      </c>
      <c r="AV552">
        <v>0</v>
      </c>
      <c r="AW552">
        <v>0</v>
      </c>
      <c r="AX552">
        <v>0</v>
      </c>
      <c r="AY552">
        <v>0</v>
      </c>
      <c r="BC552" t="s">
        <v>63</v>
      </c>
      <c r="BD552" t="s">
        <v>4771</v>
      </c>
      <c r="BE552">
        <v>0</v>
      </c>
      <c r="BG552" t="s">
        <v>1848</v>
      </c>
      <c r="BJ552" t="s">
        <v>1849</v>
      </c>
    </row>
    <row r="553" spans="1:62" x14ac:dyDescent="0.35">
      <c r="A553" t="s">
        <v>871</v>
      </c>
      <c r="B553">
        <v>10000</v>
      </c>
      <c r="C553">
        <v>20000</v>
      </c>
      <c r="D553">
        <v>45756</v>
      </c>
      <c r="E553" t="s">
        <v>59</v>
      </c>
      <c r="F553" t="s">
        <v>872</v>
      </c>
      <c r="G553" t="s">
        <v>159</v>
      </c>
      <c r="I553">
        <v>2</v>
      </c>
      <c r="J553" t="s">
        <v>183</v>
      </c>
      <c r="K553">
        <v>71</v>
      </c>
      <c r="L553" t="s">
        <v>6057</v>
      </c>
      <c r="M553" t="s">
        <v>26408</v>
      </c>
      <c r="N553" t="s">
        <v>368</v>
      </c>
      <c r="O553" t="s">
        <v>3857</v>
      </c>
      <c r="P553">
        <v>1250</v>
      </c>
      <c r="S553" s="35">
        <v>45755</v>
      </c>
      <c r="U553">
        <v>4</v>
      </c>
      <c r="V553">
        <v>5000</v>
      </c>
      <c r="W553" t="s">
        <v>65</v>
      </c>
      <c r="X553">
        <v>80834730001</v>
      </c>
      <c r="Y553">
        <v>0</v>
      </c>
      <c r="Z553">
        <v>5000</v>
      </c>
      <c r="AA553">
        <v>0</v>
      </c>
      <c r="AB553">
        <v>0</v>
      </c>
      <c r="AC553">
        <v>0</v>
      </c>
      <c r="AD553">
        <v>0</v>
      </c>
      <c r="AG553">
        <v>0</v>
      </c>
      <c r="AP553">
        <v>8083473</v>
      </c>
      <c r="AQ553" t="s">
        <v>162</v>
      </c>
      <c r="AR553" t="s">
        <v>8373</v>
      </c>
      <c r="AT553">
        <v>0</v>
      </c>
      <c r="AU553">
        <v>0</v>
      </c>
      <c r="AV553">
        <v>0</v>
      </c>
      <c r="AW553">
        <v>0</v>
      </c>
      <c r="AX553">
        <v>0</v>
      </c>
      <c r="AY553">
        <v>0</v>
      </c>
      <c r="BC553" t="s">
        <v>63</v>
      </c>
      <c r="BD553" t="s">
        <v>4511</v>
      </c>
      <c r="BE553">
        <v>0</v>
      </c>
      <c r="BG553" t="s">
        <v>162</v>
      </c>
      <c r="BJ553" t="s">
        <v>870</v>
      </c>
    </row>
    <row r="554" spans="1:62" x14ac:dyDescent="0.35">
      <c r="A554" t="s">
        <v>1850</v>
      </c>
      <c r="B554">
        <v>10000</v>
      </c>
      <c r="C554">
        <v>10000</v>
      </c>
      <c r="D554">
        <v>45756</v>
      </c>
      <c r="E554" t="s">
        <v>59</v>
      </c>
      <c r="F554" t="s">
        <v>1851</v>
      </c>
      <c r="G554" t="s">
        <v>1214</v>
      </c>
      <c r="I554">
        <v>1</v>
      </c>
      <c r="J554" t="s">
        <v>183</v>
      </c>
      <c r="K554">
        <v>31</v>
      </c>
      <c r="L554" t="s">
        <v>6061</v>
      </c>
      <c r="M554" t="s">
        <v>26405</v>
      </c>
      <c r="N554" t="s">
        <v>739</v>
      </c>
      <c r="O554" t="s">
        <v>3806</v>
      </c>
      <c r="P554">
        <v>10000</v>
      </c>
      <c r="Q554">
        <f>(P554/40)+45</f>
        <v>295</v>
      </c>
      <c r="R554" s="34">
        <f>Q554/60</f>
        <v>4.916666666666667</v>
      </c>
      <c r="S554" s="35">
        <v>45755</v>
      </c>
      <c r="U554">
        <v>9</v>
      </c>
      <c r="V554">
        <v>90000</v>
      </c>
      <c r="W554" t="s">
        <v>65</v>
      </c>
      <c r="X554" t="s">
        <v>1852</v>
      </c>
      <c r="Y554">
        <v>0</v>
      </c>
      <c r="Z554">
        <v>90000</v>
      </c>
      <c r="AA554">
        <v>0</v>
      </c>
      <c r="AB554">
        <v>0</v>
      </c>
      <c r="AC554">
        <v>0</v>
      </c>
      <c r="AD554">
        <v>0</v>
      </c>
      <c r="AG554">
        <v>0</v>
      </c>
      <c r="AP554" t="s">
        <v>1853</v>
      </c>
      <c r="AQ554" t="s">
        <v>539</v>
      </c>
      <c r="AR554" t="s">
        <v>13656</v>
      </c>
      <c r="AT554">
        <v>0</v>
      </c>
      <c r="AU554">
        <v>0</v>
      </c>
      <c r="AV554">
        <v>0</v>
      </c>
      <c r="AW554">
        <v>0</v>
      </c>
      <c r="AX554">
        <v>0</v>
      </c>
      <c r="AY554">
        <v>0</v>
      </c>
      <c r="BC554" t="s">
        <v>63</v>
      </c>
      <c r="BD554" t="s">
        <v>4772</v>
      </c>
      <c r="BE554">
        <v>0</v>
      </c>
      <c r="BG554" t="s">
        <v>539</v>
      </c>
      <c r="BJ554" t="s">
        <v>1217</v>
      </c>
    </row>
    <row r="555" spans="1:62" x14ac:dyDescent="0.35">
      <c r="A555" t="s">
        <v>1854</v>
      </c>
      <c r="B555">
        <v>10000</v>
      </c>
      <c r="C555">
        <v>10000</v>
      </c>
      <c r="D555">
        <v>45756</v>
      </c>
      <c r="E555" t="s">
        <v>59</v>
      </c>
      <c r="F555" t="s">
        <v>1855</v>
      </c>
      <c r="G555" t="s">
        <v>1856</v>
      </c>
      <c r="I555">
        <v>1</v>
      </c>
      <c r="J555" t="s">
        <v>183</v>
      </c>
      <c r="K555">
        <v>82</v>
      </c>
      <c r="L555" t="s">
        <v>6057</v>
      </c>
      <c r="M555" t="s">
        <v>26408</v>
      </c>
      <c r="N555" t="s">
        <v>352</v>
      </c>
      <c r="O555" t="s">
        <v>3798</v>
      </c>
      <c r="P555">
        <v>17500</v>
      </c>
      <c r="S555" s="35">
        <v>45755</v>
      </c>
      <c r="U555">
        <v>4</v>
      </c>
      <c r="V555">
        <v>70000</v>
      </c>
      <c r="W555" t="s">
        <v>65</v>
      </c>
      <c r="X555" t="s">
        <v>1857</v>
      </c>
      <c r="Y555">
        <v>0</v>
      </c>
      <c r="Z555">
        <v>70000</v>
      </c>
      <c r="AA555">
        <v>0</v>
      </c>
      <c r="AB555">
        <v>0</v>
      </c>
      <c r="AC555">
        <v>0</v>
      </c>
      <c r="AD555">
        <v>0</v>
      </c>
      <c r="AG555">
        <v>0</v>
      </c>
      <c r="AP555" t="s">
        <v>1858</v>
      </c>
      <c r="AQ555" t="s">
        <v>1859</v>
      </c>
      <c r="AR555" t="s">
        <v>11385</v>
      </c>
      <c r="AT555">
        <v>0</v>
      </c>
      <c r="AU555">
        <v>0</v>
      </c>
      <c r="AV555">
        <v>0</v>
      </c>
      <c r="AW555">
        <v>0</v>
      </c>
      <c r="AX555">
        <v>0</v>
      </c>
      <c r="AY555">
        <v>0</v>
      </c>
      <c r="BC555" t="s">
        <v>63</v>
      </c>
      <c r="BD555" t="s">
        <v>4773</v>
      </c>
      <c r="BE555">
        <v>0</v>
      </c>
      <c r="BG555" t="s">
        <v>1859</v>
      </c>
      <c r="BJ555" t="s">
        <v>1860</v>
      </c>
    </row>
    <row r="556" spans="1:62" x14ac:dyDescent="0.35">
      <c r="A556" t="s">
        <v>1670</v>
      </c>
      <c r="B556">
        <v>10000</v>
      </c>
      <c r="C556">
        <v>20000</v>
      </c>
      <c r="D556">
        <v>45756</v>
      </c>
      <c r="E556" t="s">
        <v>59</v>
      </c>
      <c r="F556" t="s">
        <v>1671</v>
      </c>
      <c r="G556">
        <v>10620258104</v>
      </c>
      <c r="I556">
        <v>2</v>
      </c>
      <c r="J556" t="s">
        <v>183</v>
      </c>
      <c r="K556">
        <v>77</v>
      </c>
      <c r="L556" t="s">
        <v>6043</v>
      </c>
      <c r="M556" t="s">
        <v>26407</v>
      </c>
      <c r="N556" t="s">
        <v>192</v>
      </c>
      <c r="O556" t="s">
        <v>3848</v>
      </c>
      <c r="P556">
        <v>66</v>
      </c>
      <c r="Q556">
        <f t="shared" ref="Q556:Q561" si="138">(P556/60)+30</f>
        <v>31.1</v>
      </c>
      <c r="R556" s="34">
        <f t="shared" ref="R556:R561" si="139">Q556/60</f>
        <v>0.51833333333333331</v>
      </c>
      <c r="S556" s="35">
        <v>45755</v>
      </c>
      <c r="U556">
        <v>168</v>
      </c>
      <c r="V556">
        <v>11088</v>
      </c>
      <c r="W556" t="s">
        <v>65</v>
      </c>
      <c r="X556" t="s">
        <v>1672</v>
      </c>
      <c r="Y556">
        <v>0</v>
      </c>
      <c r="Z556">
        <v>2000</v>
      </c>
      <c r="AA556">
        <v>9088</v>
      </c>
      <c r="AB556">
        <v>0</v>
      </c>
      <c r="AC556">
        <v>0</v>
      </c>
      <c r="AD556">
        <v>0</v>
      </c>
      <c r="AG556">
        <v>0</v>
      </c>
      <c r="AP556" t="s">
        <v>1673</v>
      </c>
      <c r="AQ556" t="s">
        <v>95</v>
      </c>
      <c r="AR556" t="s">
        <v>13261</v>
      </c>
      <c r="AT556">
        <v>0</v>
      </c>
      <c r="AU556">
        <v>0</v>
      </c>
      <c r="AV556">
        <v>0</v>
      </c>
      <c r="AW556">
        <v>0</v>
      </c>
      <c r="AX556">
        <v>0</v>
      </c>
      <c r="AY556">
        <v>0</v>
      </c>
      <c r="BC556" t="s">
        <v>63</v>
      </c>
      <c r="BD556" t="s">
        <v>4714</v>
      </c>
      <c r="BE556">
        <v>0</v>
      </c>
      <c r="BG556" t="s">
        <v>95</v>
      </c>
      <c r="BJ556" t="s">
        <v>1674</v>
      </c>
    </row>
    <row r="557" spans="1:62" x14ac:dyDescent="0.35">
      <c r="A557" t="s">
        <v>873</v>
      </c>
      <c r="B557">
        <v>10000</v>
      </c>
      <c r="C557">
        <v>20000</v>
      </c>
      <c r="D557">
        <v>45758</v>
      </c>
      <c r="E557" t="s">
        <v>59</v>
      </c>
      <c r="F557" t="s">
        <v>874</v>
      </c>
      <c r="G557" t="s">
        <v>875</v>
      </c>
      <c r="I557">
        <v>2</v>
      </c>
      <c r="J557" t="s">
        <v>183</v>
      </c>
      <c r="K557">
        <v>77</v>
      </c>
      <c r="L557" t="s">
        <v>6043</v>
      </c>
      <c r="M557" t="s">
        <v>26407</v>
      </c>
      <c r="N557" t="s">
        <v>192</v>
      </c>
      <c r="O557" t="s">
        <v>3848</v>
      </c>
      <c r="P557">
        <v>1250</v>
      </c>
      <c r="Q557">
        <f t="shared" si="138"/>
        <v>50.833333333333329</v>
      </c>
      <c r="R557" s="34">
        <f t="shared" si="139"/>
        <v>0.8472222222222221</v>
      </c>
      <c r="S557" s="35">
        <v>45755</v>
      </c>
      <c r="U557">
        <v>88</v>
      </c>
      <c r="V557">
        <v>110000</v>
      </c>
      <c r="W557" t="s">
        <v>65</v>
      </c>
      <c r="X557" t="s">
        <v>876</v>
      </c>
      <c r="Y557">
        <v>0</v>
      </c>
      <c r="Z557">
        <v>100000</v>
      </c>
      <c r="AA557">
        <v>10000</v>
      </c>
      <c r="AB557">
        <v>0</v>
      </c>
      <c r="AC557">
        <v>0</v>
      </c>
      <c r="AD557">
        <v>0</v>
      </c>
      <c r="AG557">
        <v>0</v>
      </c>
      <c r="AP557" t="s">
        <v>877</v>
      </c>
      <c r="AQ557" t="s">
        <v>108</v>
      </c>
      <c r="AR557" t="s">
        <v>13404</v>
      </c>
      <c r="AT557">
        <v>0</v>
      </c>
      <c r="AU557">
        <v>0</v>
      </c>
      <c r="AV557">
        <v>0</v>
      </c>
      <c r="AW557">
        <v>0</v>
      </c>
      <c r="AX557">
        <v>0</v>
      </c>
      <c r="AY557">
        <v>0</v>
      </c>
      <c r="BC557" t="s">
        <v>63</v>
      </c>
      <c r="BD557" t="s">
        <v>4512</v>
      </c>
      <c r="BE557">
        <v>0</v>
      </c>
      <c r="BG557" t="s">
        <v>108</v>
      </c>
      <c r="BJ557" t="s">
        <v>878</v>
      </c>
    </row>
    <row r="558" spans="1:62" x14ac:dyDescent="0.35">
      <c r="A558" t="s">
        <v>1675</v>
      </c>
      <c r="B558">
        <v>10000</v>
      </c>
      <c r="C558">
        <v>20000</v>
      </c>
      <c r="D558">
        <v>45761</v>
      </c>
      <c r="E558" t="s">
        <v>59</v>
      </c>
      <c r="F558" t="s">
        <v>1676</v>
      </c>
      <c r="G558">
        <v>10620258104</v>
      </c>
      <c r="I558">
        <v>2</v>
      </c>
      <c r="J558" t="s">
        <v>183</v>
      </c>
      <c r="K558">
        <v>77</v>
      </c>
      <c r="L558" t="s">
        <v>6043</v>
      </c>
      <c r="M558" t="s">
        <v>26407</v>
      </c>
      <c r="N558" t="s">
        <v>192</v>
      </c>
      <c r="O558" t="s">
        <v>3848</v>
      </c>
      <c r="P558">
        <v>546</v>
      </c>
      <c r="Q558">
        <f t="shared" si="138"/>
        <v>39.1</v>
      </c>
      <c r="R558" s="34">
        <f t="shared" si="139"/>
        <v>0.65166666666666673</v>
      </c>
      <c r="S558" s="35">
        <v>45755</v>
      </c>
      <c r="U558">
        <v>88</v>
      </c>
      <c r="V558">
        <v>48048</v>
      </c>
      <c r="W558" t="s">
        <v>65</v>
      </c>
      <c r="X558" t="s">
        <v>1677</v>
      </c>
      <c r="Y558">
        <v>0</v>
      </c>
      <c r="Z558">
        <v>30000</v>
      </c>
      <c r="AA558">
        <v>18048</v>
      </c>
      <c r="AB558">
        <v>0</v>
      </c>
      <c r="AC558">
        <v>0</v>
      </c>
      <c r="AD558">
        <v>0</v>
      </c>
      <c r="AG558">
        <v>0</v>
      </c>
      <c r="AP558" t="s">
        <v>1678</v>
      </c>
      <c r="AQ558" t="s">
        <v>108</v>
      </c>
      <c r="AR558" t="s">
        <v>13404</v>
      </c>
      <c r="AT558">
        <v>0</v>
      </c>
      <c r="AU558">
        <v>0</v>
      </c>
      <c r="AV558">
        <v>0</v>
      </c>
      <c r="AW558">
        <v>0</v>
      </c>
      <c r="AX558">
        <v>0</v>
      </c>
      <c r="AY558">
        <v>0</v>
      </c>
      <c r="BC558" t="s">
        <v>63</v>
      </c>
      <c r="BD558" t="s">
        <v>4715</v>
      </c>
      <c r="BE558">
        <v>0</v>
      </c>
      <c r="BG558" t="s">
        <v>108</v>
      </c>
      <c r="BJ558" t="s">
        <v>1679</v>
      </c>
    </row>
    <row r="559" spans="1:62" x14ac:dyDescent="0.35">
      <c r="A559" t="s">
        <v>879</v>
      </c>
      <c r="B559">
        <v>10000</v>
      </c>
      <c r="C559">
        <v>20000</v>
      </c>
      <c r="D559">
        <v>45763</v>
      </c>
      <c r="E559" t="s">
        <v>59</v>
      </c>
      <c r="F559" t="s">
        <v>4774</v>
      </c>
      <c r="G559" t="s">
        <v>875</v>
      </c>
      <c r="I559">
        <v>2</v>
      </c>
      <c r="J559" t="s">
        <v>183</v>
      </c>
      <c r="K559">
        <v>77</v>
      </c>
      <c r="L559" t="s">
        <v>6043</v>
      </c>
      <c r="M559" t="s">
        <v>26407</v>
      </c>
      <c r="N559" t="s">
        <v>192</v>
      </c>
      <c r="O559" t="s">
        <v>3848</v>
      </c>
      <c r="P559">
        <v>1250</v>
      </c>
      <c r="Q559">
        <f t="shared" si="138"/>
        <v>50.833333333333329</v>
      </c>
      <c r="R559" s="34">
        <f t="shared" si="139"/>
        <v>0.8472222222222221</v>
      </c>
      <c r="S559" s="35">
        <v>45755</v>
      </c>
      <c r="U559">
        <v>88</v>
      </c>
      <c r="V559">
        <v>110000</v>
      </c>
      <c r="W559" t="s">
        <v>65</v>
      </c>
      <c r="X559" t="s">
        <v>880</v>
      </c>
      <c r="Y559">
        <v>0</v>
      </c>
      <c r="Z559">
        <v>100000</v>
      </c>
      <c r="AA559">
        <v>10000</v>
      </c>
      <c r="AB559">
        <v>0</v>
      </c>
      <c r="AC559">
        <v>0</v>
      </c>
      <c r="AD559">
        <v>0</v>
      </c>
      <c r="AG559">
        <v>0</v>
      </c>
      <c r="AP559" t="s">
        <v>881</v>
      </c>
      <c r="AQ559" t="s">
        <v>108</v>
      </c>
      <c r="AR559" t="s">
        <v>13404</v>
      </c>
      <c r="AT559">
        <v>0</v>
      </c>
      <c r="AU559">
        <v>0</v>
      </c>
      <c r="AV559">
        <v>0</v>
      </c>
      <c r="AW559">
        <v>0</v>
      </c>
      <c r="AX559">
        <v>0</v>
      </c>
      <c r="AY559">
        <v>0</v>
      </c>
      <c r="BC559" t="s">
        <v>63</v>
      </c>
      <c r="BD559" t="s">
        <v>4513</v>
      </c>
      <c r="BE559">
        <v>0</v>
      </c>
      <c r="BG559" t="s">
        <v>108</v>
      </c>
      <c r="BJ559" t="s">
        <v>882</v>
      </c>
    </row>
    <row r="560" spans="1:62" x14ac:dyDescent="0.35">
      <c r="A560" t="s">
        <v>883</v>
      </c>
      <c r="B560">
        <v>10000</v>
      </c>
      <c r="C560">
        <v>20000</v>
      </c>
      <c r="D560">
        <v>45763</v>
      </c>
      <c r="E560" t="s">
        <v>59</v>
      </c>
      <c r="F560">
        <v>0.46824074074074074</v>
      </c>
      <c r="G560">
        <v>10620258018</v>
      </c>
      <c r="I560">
        <v>2</v>
      </c>
      <c r="J560" t="s">
        <v>183</v>
      </c>
      <c r="K560">
        <v>77</v>
      </c>
      <c r="L560" t="s">
        <v>6043</v>
      </c>
      <c r="M560" t="s">
        <v>26407</v>
      </c>
      <c r="N560" t="s">
        <v>192</v>
      </c>
      <c r="O560" t="s">
        <v>3848</v>
      </c>
      <c r="P560">
        <v>1250</v>
      </c>
      <c r="Q560">
        <f t="shared" si="138"/>
        <v>50.833333333333329</v>
      </c>
      <c r="R560" s="34">
        <f t="shared" si="139"/>
        <v>0.8472222222222221</v>
      </c>
      <c r="S560" s="35">
        <v>45755</v>
      </c>
      <c r="U560">
        <v>88</v>
      </c>
      <c r="V560">
        <v>110000</v>
      </c>
      <c r="W560" t="s">
        <v>65</v>
      </c>
      <c r="X560" t="s">
        <v>885</v>
      </c>
      <c r="Y560">
        <v>0</v>
      </c>
      <c r="Z560">
        <v>100000</v>
      </c>
      <c r="AA560">
        <v>10000</v>
      </c>
      <c r="AB560">
        <v>0</v>
      </c>
      <c r="AC560">
        <v>0</v>
      </c>
      <c r="AD560">
        <v>0</v>
      </c>
      <c r="AG560">
        <v>0</v>
      </c>
      <c r="AP560" t="s">
        <v>886</v>
      </c>
      <c r="AQ560" t="s">
        <v>108</v>
      </c>
      <c r="AR560" t="s">
        <v>13404</v>
      </c>
      <c r="AT560">
        <v>0</v>
      </c>
      <c r="AU560">
        <v>0</v>
      </c>
      <c r="AV560">
        <v>0</v>
      </c>
      <c r="AW560">
        <v>0</v>
      </c>
      <c r="AX560">
        <v>0</v>
      </c>
      <c r="AY560">
        <v>0</v>
      </c>
      <c r="BC560" t="s">
        <v>63</v>
      </c>
      <c r="BD560" t="s">
        <v>4514</v>
      </c>
      <c r="BE560">
        <v>0</v>
      </c>
      <c r="BG560" t="s">
        <v>108</v>
      </c>
      <c r="BJ560" t="s">
        <v>887</v>
      </c>
    </row>
    <row r="561" spans="1:62" x14ac:dyDescent="0.35">
      <c r="A561" t="s">
        <v>888</v>
      </c>
      <c r="B561">
        <v>10000</v>
      </c>
      <c r="C561">
        <v>20000</v>
      </c>
      <c r="D561">
        <v>45758</v>
      </c>
      <c r="E561" t="s">
        <v>59</v>
      </c>
      <c r="F561" t="s">
        <v>874</v>
      </c>
      <c r="G561" t="s">
        <v>875</v>
      </c>
      <c r="I561">
        <v>2</v>
      </c>
      <c r="J561" t="s">
        <v>183</v>
      </c>
      <c r="K561">
        <v>77</v>
      </c>
      <c r="L561" t="s">
        <v>6043</v>
      </c>
      <c r="M561" t="s">
        <v>26407</v>
      </c>
      <c r="N561" t="s">
        <v>192</v>
      </c>
      <c r="O561" t="s">
        <v>3848</v>
      </c>
      <c r="P561">
        <v>1250</v>
      </c>
      <c r="Q561">
        <f t="shared" si="138"/>
        <v>50.833333333333329</v>
      </c>
      <c r="R561" s="34">
        <f t="shared" si="139"/>
        <v>0.8472222222222221</v>
      </c>
      <c r="S561" s="35">
        <v>45755</v>
      </c>
      <c r="U561">
        <v>88</v>
      </c>
      <c r="V561">
        <v>110000</v>
      </c>
      <c r="W561" t="s">
        <v>65</v>
      </c>
      <c r="X561" t="s">
        <v>889</v>
      </c>
      <c r="Y561">
        <v>0</v>
      </c>
      <c r="Z561">
        <v>100000</v>
      </c>
      <c r="AA561">
        <v>10000</v>
      </c>
      <c r="AB561">
        <v>0</v>
      </c>
      <c r="AC561">
        <v>0</v>
      </c>
      <c r="AD561">
        <v>0</v>
      </c>
      <c r="AG561">
        <v>0</v>
      </c>
      <c r="AP561" t="s">
        <v>890</v>
      </c>
      <c r="AQ561" t="s">
        <v>108</v>
      </c>
      <c r="AR561" t="s">
        <v>13404</v>
      </c>
      <c r="AT561">
        <v>0</v>
      </c>
      <c r="AU561">
        <v>0</v>
      </c>
      <c r="AV561">
        <v>0</v>
      </c>
      <c r="AW561">
        <v>0</v>
      </c>
      <c r="AX561">
        <v>0</v>
      </c>
      <c r="AY561">
        <v>0</v>
      </c>
      <c r="BC561" t="s">
        <v>63</v>
      </c>
      <c r="BD561" t="s">
        <v>4515</v>
      </c>
      <c r="BE561">
        <v>0</v>
      </c>
      <c r="BG561" t="s">
        <v>108</v>
      </c>
      <c r="BJ561" t="s">
        <v>891</v>
      </c>
    </row>
    <row r="562" spans="1:62" x14ac:dyDescent="0.35">
      <c r="A562" t="s">
        <v>110</v>
      </c>
      <c r="B562">
        <v>10000</v>
      </c>
      <c r="C562">
        <v>30000</v>
      </c>
      <c r="D562">
        <v>45755</v>
      </c>
      <c r="E562" t="s">
        <v>59</v>
      </c>
      <c r="F562" t="s">
        <v>111</v>
      </c>
      <c r="G562">
        <v>10656256095</v>
      </c>
      <c r="I562">
        <v>3</v>
      </c>
      <c r="J562" t="s">
        <v>183</v>
      </c>
      <c r="K562">
        <v>85</v>
      </c>
      <c r="L562" t="s">
        <v>6060</v>
      </c>
      <c r="M562" t="s">
        <v>26410</v>
      </c>
      <c r="N562" t="s">
        <v>940</v>
      </c>
      <c r="O562" t="s">
        <v>3864</v>
      </c>
      <c r="P562">
        <v>8000</v>
      </c>
      <c r="S562" s="35">
        <v>45755</v>
      </c>
      <c r="U562">
        <v>11</v>
      </c>
      <c r="V562">
        <v>88000</v>
      </c>
      <c r="W562" t="s">
        <v>65</v>
      </c>
      <c r="X562" t="s">
        <v>112</v>
      </c>
      <c r="Y562">
        <v>0</v>
      </c>
      <c r="Z562">
        <v>80000</v>
      </c>
      <c r="AA562">
        <v>8000</v>
      </c>
      <c r="AB562">
        <v>0</v>
      </c>
      <c r="AC562">
        <v>0</v>
      </c>
      <c r="AD562">
        <v>0</v>
      </c>
      <c r="AG562">
        <v>0</v>
      </c>
      <c r="AP562" t="s">
        <v>113</v>
      </c>
      <c r="AQ562" t="s">
        <v>108</v>
      </c>
      <c r="AR562" t="s">
        <v>13404</v>
      </c>
      <c r="AT562">
        <v>0</v>
      </c>
      <c r="AU562">
        <v>0</v>
      </c>
      <c r="AV562">
        <v>0</v>
      </c>
      <c r="AW562">
        <v>0</v>
      </c>
      <c r="AX562">
        <v>0</v>
      </c>
      <c r="AY562">
        <v>0</v>
      </c>
      <c r="BC562" t="s">
        <v>63</v>
      </c>
      <c r="BD562" t="s">
        <v>4449</v>
      </c>
      <c r="BE562">
        <v>0</v>
      </c>
      <c r="BG562" t="s">
        <v>108</v>
      </c>
      <c r="BJ562" t="s">
        <v>114</v>
      </c>
    </row>
    <row r="563" spans="1:62" x14ac:dyDescent="0.35">
      <c r="A563" t="s">
        <v>897</v>
      </c>
      <c r="B563">
        <v>10000</v>
      </c>
      <c r="C563">
        <v>20000</v>
      </c>
      <c r="D563">
        <v>45758</v>
      </c>
      <c r="E563" t="s">
        <v>59</v>
      </c>
      <c r="F563" t="s">
        <v>898</v>
      </c>
      <c r="G563" t="s">
        <v>875</v>
      </c>
      <c r="I563">
        <v>2</v>
      </c>
      <c r="J563" t="s">
        <v>183</v>
      </c>
      <c r="K563">
        <v>77</v>
      </c>
      <c r="L563" t="s">
        <v>6043</v>
      </c>
      <c r="M563" t="s">
        <v>26407</v>
      </c>
      <c r="N563" t="s">
        <v>192</v>
      </c>
      <c r="O563" t="s">
        <v>3848</v>
      </c>
      <c r="P563">
        <v>1250</v>
      </c>
      <c r="Q563">
        <f t="shared" ref="Q563:Q564" si="140">(P563/60)+30</f>
        <v>50.833333333333329</v>
      </c>
      <c r="R563" s="34">
        <f t="shared" ref="R563:R564" si="141">Q563/60</f>
        <v>0.8472222222222221</v>
      </c>
      <c r="S563" s="35">
        <v>45755</v>
      </c>
      <c r="U563">
        <v>88</v>
      </c>
      <c r="V563">
        <v>110000</v>
      </c>
      <c r="W563" t="s">
        <v>65</v>
      </c>
      <c r="X563" t="s">
        <v>899</v>
      </c>
      <c r="Y563">
        <v>0</v>
      </c>
      <c r="Z563">
        <v>100000</v>
      </c>
      <c r="AA563">
        <v>10000</v>
      </c>
      <c r="AB563">
        <v>0</v>
      </c>
      <c r="AC563">
        <v>0</v>
      </c>
      <c r="AD563">
        <v>0</v>
      </c>
      <c r="AG563">
        <v>0</v>
      </c>
      <c r="AP563" t="s">
        <v>900</v>
      </c>
      <c r="AQ563" t="s">
        <v>108</v>
      </c>
      <c r="AR563" t="s">
        <v>13404</v>
      </c>
      <c r="AT563">
        <v>0</v>
      </c>
      <c r="AU563">
        <v>0</v>
      </c>
      <c r="AV563">
        <v>0</v>
      </c>
      <c r="AW563">
        <v>0</v>
      </c>
      <c r="AX563">
        <v>0</v>
      </c>
      <c r="AY563">
        <v>0</v>
      </c>
      <c r="BC563" t="s">
        <v>63</v>
      </c>
      <c r="BD563" t="s">
        <v>4517</v>
      </c>
      <c r="BE563">
        <v>0</v>
      </c>
      <c r="BG563" t="s">
        <v>108</v>
      </c>
      <c r="BJ563" t="s">
        <v>901</v>
      </c>
    </row>
    <row r="564" spans="1:62" x14ac:dyDescent="0.35">
      <c r="A564" t="s">
        <v>902</v>
      </c>
      <c r="B564">
        <v>10000</v>
      </c>
      <c r="C564">
        <v>20000</v>
      </c>
      <c r="D564">
        <v>45763</v>
      </c>
      <c r="E564" t="s">
        <v>59</v>
      </c>
      <c r="F564" t="s">
        <v>4775</v>
      </c>
      <c r="G564" t="s">
        <v>875</v>
      </c>
      <c r="I564">
        <v>2</v>
      </c>
      <c r="J564" t="s">
        <v>183</v>
      </c>
      <c r="K564">
        <v>77</v>
      </c>
      <c r="L564" t="s">
        <v>6043</v>
      </c>
      <c r="M564" t="s">
        <v>26407</v>
      </c>
      <c r="N564" t="s">
        <v>192</v>
      </c>
      <c r="O564" t="s">
        <v>3848</v>
      </c>
      <c r="P564">
        <v>2500</v>
      </c>
      <c r="Q564">
        <f t="shared" si="140"/>
        <v>71.666666666666657</v>
      </c>
      <c r="R564" s="34">
        <f t="shared" si="141"/>
        <v>1.1944444444444442</v>
      </c>
      <c r="S564" s="35">
        <v>45755</v>
      </c>
      <c r="U564">
        <v>88</v>
      </c>
      <c r="V564">
        <v>220000</v>
      </c>
      <c r="W564" t="s">
        <v>65</v>
      </c>
      <c r="X564" t="s">
        <v>903</v>
      </c>
      <c r="Y564">
        <v>0</v>
      </c>
      <c r="Z564">
        <v>200000</v>
      </c>
      <c r="AA564">
        <v>20000</v>
      </c>
      <c r="AB564">
        <v>0</v>
      </c>
      <c r="AC564">
        <v>0</v>
      </c>
      <c r="AD564">
        <v>0</v>
      </c>
      <c r="AG564">
        <v>0</v>
      </c>
      <c r="AP564" t="s">
        <v>904</v>
      </c>
      <c r="AQ564" t="s">
        <v>108</v>
      </c>
      <c r="AR564" t="s">
        <v>13404</v>
      </c>
      <c r="AT564">
        <v>0</v>
      </c>
      <c r="AU564">
        <v>0</v>
      </c>
      <c r="AV564">
        <v>0</v>
      </c>
      <c r="AW564">
        <v>0</v>
      </c>
      <c r="AX564">
        <v>0</v>
      </c>
      <c r="AY564">
        <v>0</v>
      </c>
      <c r="BC564" t="s">
        <v>63</v>
      </c>
      <c r="BD564" t="s">
        <v>4518</v>
      </c>
      <c r="BE564">
        <v>0</v>
      </c>
      <c r="BG564" t="s">
        <v>108</v>
      </c>
      <c r="BJ564" t="s">
        <v>905</v>
      </c>
    </row>
    <row r="565" spans="1:62" x14ac:dyDescent="0.35">
      <c r="A565" t="s">
        <v>1544</v>
      </c>
      <c r="B565">
        <v>10000</v>
      </c>
      <c r="C565">
        <v>30000</v>
      </c>
      <c r="D565">
        <v>45755</v>
      </c>
      <c r="E565" t="s">
        <v>59</v>
      </c>
      <c r="F565" t="s">
        <v>1545</v>
      </c>
      <c r="G565" t="s">
        <v>1546</v>
      </c>
      <c r="I565">
        <v>3</v>
      </c>
      <c r="J565" t="s">
        <v>183</v>
      </c>
      <c r="K565">
        <v>85</v>
      </c>
      <c r="L565" t="s">
        <v>6060</v>
      </c>
      <c r="M565" t="s">
        <v>26410</v>
      </c>
      <c r="N565" t="s">
        <v>940</v>
      </c>
      <c r="O565" t="s">
        <v>3864</v>
      </c>
      <c r="P565">
        <v>10000</v>
      </c>
      <c r="S565" s="35">
        <v>45755</v>
      </c>
      <c r="U565">
        <v>11</v>
      </c>
      <c r="V565">
        <v>110000</v>
      </c>
      <c r="W565" t="s">
        <v>65</v>
      </c>
      <c r="X565" t="s">
        <v>1547</v>
      </c>
      <c r="Y565">
        <v>0</v>
      </c>
      <c r="Z565">
        <v>100000</v>
      </c>
      <c r="AA565">
        <v>10000</v>
      </c>
      <c r="AB565">
        <v>0</v>
      </c>
      <c r="AC565">
        <v>0</v>
      </c>
      <c r="AD565">
        <v>0</v>
      </c>
      <c r="AG565">
        <v>0</v>
      </c>
      <c r="AP565" t="s">
        <v>1548</v>
      </c>
      <c r="AQ565" t="s">
        <v>108</v>
      </c>
      <c r="AR565" t="s">
        <v>13404</v>
      </c>
      <c r="AT565">
        <v>0</v>
      </c>
      <c r="AU565">
        <v>0</v>
      </c>
      <c r="AV565">
        <v>0</v>
      </c>
      <c r="AW565">
        <v>0</v>
      </c>
      <c r="AX565">
        <v>0</v>
      </c>
      <c r="AY565">
        <v>0</v>
      </c>
      <c r="BC565" t="s">
        <v>63</v>
      </c>
      <c r="BD565" t="s">
        <v>4683</v>
      </c>
      <c r="BE565">
        <v>0</v>
      </c>
      <c r="BG565" t="s">
        <v>108</v>
      </c>
      <c r="BJ565" t="s">
        <v>1549</v>
      </c>
    </row>
    <row r="566" spans="1:62" x14ac:dyDescent="0.35">
      <c r="A566" t="s">
        <v>906</v>
      </c>
      <c r="B566">
        <v>10000</v>
      </c>
      <c r="C566">
        <v>20000</v>
      </c>
      <c r="D566">
        <v>45758</v>
      </c>
      <c r="E566" t="s">
        <v>59</v>
      </c>
      <c r="F566" t="s">
        <v>907</v>
      </c>
      <c r="G566" t="s">
        <v>875</v>
      </c>
      <c r="I566">
        <v>2</v>
      </c>
      <c r="J566" t="s">
        <v>183</v>
      </c>
      <c r="K566">
        <v>77</v>
      </c>
      <c r="L566" t="s">
        <v>6043</v>
      </c>
      <c r="M566" t="s">
        <v>26407</v>
      </c>
      <c r="N566" t="s">
        <v>192</v>
      </c>
      <c r="O566" t="s">
        <v>3848</v>
      </c>
      <c r="P566">
        <v>1250</v>
      </c>
      <c r="Q566">
        <f>(P566/60)+30</f>
        <v>50.833333333333329</v>
      </c>
      <c r="R566" s="34">
        <f>Q566/60</f>
        <v>0.8472222222222221</v>
      </c>
      <c r="S566" s="35">
        <v>45755</v>
      </c>
      <c r="U566">
        <v>88</v>
      </c>
      <c r="V566">
        <v>110000</v>
      </c>
      <c r="W566" t="s">
        <v>65</v>
      </c>
      <c r="X566" t="s">
        <v>908</v>
      </c>
      <c r="Y566">
        <v>0</v>
      </c>
      <c r="Z566">
        <v>100000</v>
      </c>
      <c r="AA566">
        <v>10000</v>
      </c>
      <c r="AB566">
        <v>0</v>
      </c>
      <c r="AC566">
        <v>0</v>
      </c>
      <c r="AD566">
        <v>0</v>
      </c>
      <c r="AG566">
        <v>0</v>
      </c>
      <c r="AP566" t="s">
        <v>909</v>
      </c>
      <c r="AQ566" t="s">
        <v>108</v>
      </c>
      <c r="AR566" t="s">
        <v>13404</v>
      </c>
      <c r="AT566">
        <v>0</v>
      </c>
      <c r="AU566">
        <v>0</v>
      </c>
      <c r="AV566">
        <v>0</v>
      </c>
      <c r="AW566">
        <v>0</v>
      </c>
      <c r="AX566">
        <v>0</v>
      </c>
      <c r="AY566">
        <v>0</v>
      </c>
      <c r="BC566" t="s">
        <v>63</v>
      </c>
      <c r="BD566" t="s">
        <v>4519</v>
      </c>
      <c r="BE566">
        <v>0</v>
      </c>
      <c r="BG566" t="s">
        <v>108</v>
      </c>
      <c r="BJ566" t="s">
        <v>910</v>
      </c>
    </row>
    <row r="567" spans="1:62" x14ac:dyDescent="0.35">
      <c r="A567" t="s">
        <v>529</v>
      </c>
      <c r="B567">
        <v>10000</v>
      </c>
      <c r="C567">
        <v>30000</v>
      </c>
      <c r="D567">
        <v>45755</v>
      </c>
      <c r="E567" t="s">
        <v>59</v>
      </c>
      <c r="F567" t="s">
        <v>530</v>
      </c>
      <c r="G567">
        <v>10656256091</v>
      </c>
      <c r="I567">
        <v>3</v>
      </c>
      <c r="J567" t="s">
        <v>183</v>
      </c>
      <c r="K567">
        <v>85</v>
      </c>
      <c r="L567" t="s">
        <v>6060</v>
      </c>
      <c r="M567" t="s">
        <v>26410</v>
      </c>
      <c r="N567" t="s">
        <v>940</v>
      </c>
      <c r="O567" t="s">
        <v>3864</v>
      </c>
      <c r="P567">
        <v>3637</v>
      </c>
      <c r="S567" s="35">
        <v>45755</v>
      </c>
      <c r="U567">
        <v>11</v>
      </c>
      <c r="V567">
        <v>40007</v>
      </c>
      <c r="W567" t="s">
        <v>65</v>
      </c>
      <c r="X567" t="s">
        <v>531</v>
      </c>
      <c r="Y567">
        <v>0</v>
      </c>
      <c r="Z567">
        <v>40000</v>
      </c>
      <c r="AA567">
        <v>7</v>
      </c>
      <c r="AB567">
        <v>0</v>
      </c>
      <c r="AC567">
        <v>0</v>
      </c>
      <c r="AD567">
        <v>0</v>
      </c>
      <c r="AG567">
        <v>0</v>
      </c>
      <c r="AP567" t="s">
        <v>532</v>
      </c>
      <c r="AQ567" t="s">
        <v>108</v>
      </c>
      <c r="AR567" t="s">
        <v>13404</v>
      </c>
      <c r="AT567">
        <v>0</v>
      </c>
      <c r="AU567">
        <v>0</v>
      </c>
      <c r="AV567">
        <v>0</v>
      </c>
      <c r="AW567">
        <v>0</v>
      </c>
      <c r="AX567">
        <v>0</v>
      </c>
      <c r="AY567">
        <v>0</v>
      </c>
      <c r="BC567" t="s">
        <v>63</v>
      </c>
      <c r="BD567" t="s">
        <v>4481</v>
      </c>
      <c r="BE567">
        <v>0</v>
      </c>
      <c r="BG567" t="s">
        <v>108</v>
      </c>
      <c r="BJ567" t="s">
        <v>533</v>
      </c>
    </row>
    <row r="568" spans="1:62" x14ac:dyDescent="0.35">
      <c r="A568" t="s">
        <v>1230</v>
      </c>
      <c r="B568">
        <v>10000</v>
      </c>
      <c r="C568">
        <v>30000</v>
      </c>
      <c r="D568">
        <v>45758</v>
      </c>
      <c r="E568" t="s">
        <v>59</v>
      </c>
      <c r="F568" t="s">
        <v>1231</v>
      </c>
      <c r="G568" t="s">
        <v>1232</v>
      </c>
      <c r="I568">
        <v>2</v>
      </c>
      <c r="J568" t="s">
        <v>183</v>
      </c>
      <c r="K568">
        <v>60</v>
      </c>
      <c r="L568" t="s">
        <v>6048</v>
      </c>
      <c r="M568" t="s">
        <v>26408</v>
      </c>
      <c r="N568" t="s">
        <v>222</v>
      </c>
      <c r="O568" t="s">
        <v>3835</v>
      </c>
      <c r="P568">
        <v>32500</v>
      </c>
      <c r="Q568">
        <f>(P568/50)+45</f>
        <v>695</v>
      </c>
      <c r="R568" s="34">
        <f>Q568/60</f>
        <v>11.583333333333334</v>
      </c>
      <c r="S568" s="35">
        <v>45755</v>
      </c>
      <c r="U568">
        <v>4</v>
      </c>
      <c r="V568">
        <v>130000</v>
      </c>
      <c r="W568" t="s">
        <v>65</v>
      </c>
      <c r="X568" t="s">
        <v>1233</v>
      </c>
      <c r="Y568">
        <v>0</v>
      </c>
      <c r="Z568">
        <v>100000</v>
      </c>
      <c r="AA568">
        <v>30000</v>
      </c>
      <c r="AB568">
        <v>0</v>
      </c>
      <c r="AC568">
        <v>0</v>
      </c>
      <c r="AD568">
        <v>0</v>
      </c>
      <c r="AG568">
        <v>0</v>
      </c>
      <c r="AP568" t="s">
        <v>1234</v>
      </c>
      <c r="AQ568" t="s">
        <v>1235</v>
      </c>
      <c r="AR568" t="s">
        <v>13745</v>
      </c>
      <c r="AT568">
        <v>0</v>
      </c>
      <c r="AU568">
        <v>0</v>
      </c>
      <c r="AV568">
        <v>0</v>
      </c>
      <c r="AW568">
        <v>0</v>
      </c>
      <c r="AX568">
        <v>0</v>
      </c>
      <c r="AY568">
        <v>0</v>
      </c>
      <c r="BC568" t="s">
        <v>63</v>
      </c>
      <c r="BD568" t="s">
        <v>4579</v>
      </c>
      <c r="BE568">
        <v>0</v>
      </c>
      <c r="BG568" t="s">
        <v>1235</v>
      </c>
      <c r="BJ568" t="s">
        <v>1236</v>
      </c>
    </row>
    <row r="569" spans="1:62" x14ac:dyDescent="0.35">
      <c r="A569" t="s">
        <v>1861</v>
      </c>
      <c r="B569">
        <v>10000</v>
      </c>
      <c r="C569">
        <v>20000</v>
      </c>
      <c r="D569">
        <v>45756</v>
      </c>
      <c r="E569" t="s">
        <v>59</v>
      </c>
      <c r="F569">
        <v>0.42709490740740741</v>
      </c>
      <c r="G569" t="s">
        <v>1862</v>
      </c>
      <c r="I569">
        <v>2</v>
      </c>
      <c r="J569" t="s">
        <v>183</v>
      </c>
      <c r="K569">
        <v>100</v>
      </c>
      <c r="L569" t="s">
        <v>6052</v>
      </c>
      <c r="M569" t="s">
        <v>26409</v>
      </c>
      <c r="N569" t="s">
        <v>281</v>
      </c>
      <c r="O569" t="s">
        <v>3851</v>
      </c>
      <c r="P569">
        <v>550</v>
      </c>
      <c r="S569" s="35">
        <v>45755</v>
      </c>
      <c r="U569">
        <v>2</v>
      </c>
      <c r="V569">
        <v>1100</v>
      </c>
      <c r="W569" t="s">
        <v>65</v>
      </c>
      <c r="X569">
        <v>4.40170086005E+17</v>
      </c>
      <c r="Y569">
        <v>0</v>
      </c>
      <c r="Z569">
        <v>1000</v>
      </c>
      <c r="AA569">
        <v>100</v>
      </c>
      <c r="AB569">
        <v>0</v>
      </c>
      <c r="AC569">
        <v>0</v>
      </c>
      <c r="AD569">
        <v>0</v>
      </c>
      <c r="AG569">
        <v>0</v>
      </c>
      <c r="AP569">
        <v>44017008600501</v>
      </c>
      <c r="AQ569" t="s">
        <v>217</v>
      </c>
      <c r="AR569" t="s">
        <v>23595</v>
      </c>
      <c r="AT569">
        <v>0</v>
      </c>
      <c r="AU569">
        <v>0</v>
      </c>
      <c r="AV569">
        <v>0</v>
      </c>
      <c r="AW569">
        <v>0</v>
      </c>
      <c r="AX569">
        <v>0</v>
      </c>
      <c r="AY569">
        <v>0</v>
      </c>
      <c r="BC569" t="s">
        <v>63</v>
      </c>
      <c r="BD569" t="s">
        <v>4776</v>
      </c>
      <c r="BE569">
        <v>0</v>
      </c>
      <c r="BG569" t="s">
        <v>217</v>
      </c>
      <c r="BJ569" t="s">
        <v>1474</v>
      </c>
    </row>
    <row r="570" spans="1:62" x14ac:dyDescent="0.35">
      <c r="A570" t="s">
        <v>934</v>
      </c>
      <c r="B570">
        <v>10000</v>
      </c>
      <c r="C570">
        <v>20000</v>
      </c>
      <c r="D570">
        <v>45755</v>
      </c>
      <c r="E570" t="s">
        <v>59</v>
      </c>
      <c r="F570" t="s">
        <v>935</v>
      </c>
      <c r="G570" t="s">
        <v>936</v>
      </c>
      <c r="I570">
        <v>2</v>
      </c>
      <c r="J570" t="s">
        <v>183</v>
      </c>
      <c r="K570">
        <v>71</v>
      </c>
      <c r="L570" t="s">
        <v>6057</v>
      </c>
      <c r="M570" t="s">
        <v>26408</v>
      </c>
      <c r="N570" t="s">
        <v>368</v>
      </c>
      <c r="O570" t="s">
        <v>3857</v>
      </c>
      <c r="P570">
        <v>334</v>
      </c>
      <c r="S570" s="35">
        <v>45755</v>
      </c>
      <c r="U570">
        <v>9</v>
      </c>
      <c r="V570">
        <v>3006</v>
      </c>
      <c r="W570" t="s">
        <v>65</v>
      </c>
      <c r="X570" t="s">
        <v>937</v>
      </c>
      <c r="Y570">
        <v>0</v>
      </c>
      <c r="Z570">
        <v>3000</v>
      </c>
      <c r="AA570">
        <v>6</v>
      </c>
      <c r="AB570">
        <v>0</v>
      </c>
      <c r="AC570">
        <v>0</v>
      </c>
      <c r="AD570">
        <v>0</v>
      </c>
      <c r="AG570">
        <v>0</v>
      </c>
      <c r="AP570" t="s">
        <v>938</v>
      </c>
      <c r="AQ570" t="s">
        <v>147</v>
      </c>
      <c r="AR570" t="s">
        <v>12644</v>
      </c>
      <c r="AT570">
        <v>0</v>
      </c>
      <c r="AU570">
        <v>0</v>
      </c>
      <c r="AV570">
        <v>0</v>
      </c>
      <c r="AW570">
        <v>0</v>
      </c>
      <c r="AX570">
        <v>0</v>
      </c>
      <c r="AY570">
        <v>0</v>
      </c>
      <c r="BC570" t="s">
        <v>63</v>
      </c>
      <c r="BD570" t="s">
        <v>4528</v>
      </c>
      <c r="BE570">
        <v>0</v>
      </c>
      <c r="BG570" t="s">
        <v>147</v>
      </c>
      <c r="BJ570" t="s">
        <v>939</v>
      </c>
    </row>
    <row r="571" spans="1:62" x14ac:dyDescent="0.35">
      <c r="A571" t="s">
        <v>941</v>
      </c>
      <c r="B571">
        <v>10000</v>
      </c>
      <c r="C571">
        <v>40000</v>
      </c>
      <c r="D571">
        <v>45772</v>
      </c>
      <c r="E571" t="s">
        <v>59</v>
      </c>
      <c r="F571" t="s">
        <v>3617</v>
      </c>
      <c r="G571" t="s">
        <v>3618</v>
      </c>
      <c r="I571">
        <v>3</v>
      </c>
      <c r="J571" t="s">
        <v>183</v>
      </c>
      <c r="K571">
        <v>91</v>
      </c>
      <c r="L571" t="s">
        <v>6060</v>
      </c>
      <c r="M571" t="s">
        <v>26410</v>
      </c>
      <c r="N571" t="s">
        <v>613</v>
      </c>
      <c r="O571" t="s">
        <v>3863</v>
      </c>
      <c r="P571">
        <v>60000</v>
      </c>
      <c r="S571" s="35">
        <v>45755</v>
      </c>
      <c r="U571">
        <v>3</v>
      </c>
      <c r="V571">
        <v>180000</v>
      </c>
      <c r="W571" t="s">
        <v>65</v>
      </c>
      <c r="X571" t="s">
        <v>946</v>
      </c>
      <c r="Y571">
        <v>0</v>
      </c>
      <c r="Z571">
        <v>177778</v>
      </c>
      <c r="AA571">
        <v>2222</v>
      </c>
      <c r="AB571">
        <v>0</v>
      </c>
      <c r="AC571">
        <v>0</v>
      </c>
      <c r="AD571">
        <v>0</v>
      </c>
      <c r="AG571">
        <v>0</v>
      </c>
      <c r="AP571" t="s">
        <v>947</v>
      </c>
      <c r="AQ571" t="s">
        <v>108</v>
      </c>
      <c r="AR571" t="s">
        <v>13404</v>
      </c>
      <c r="AT571">
        <v>0</v>
      </c>
      <c r="AU571">
        <v>0</v>
      </c>
      <c r="AV571">
        <v>0</v>
      </c>
      <c r="AW571">
        <v>0</v>
      </c>
      <c r="AX571">
        <v>0</v>
      </c>
      <c r="AY571">
        <v>0</v>
      </c>
      <c r="BC571" t="s">
        <v>63</v>
      </c>
      <c r="BD571" t="s">
        <v>4529</v>
      </c>
      <c r="BE571">
        <v>0</v>
      </c>
      <c r="BG571" t="s">
        <v>108</v>
      </c>
      <c r="BJ571" t="s">
        <v>948</v>
      </c>
    </row>
    <row r="572" spans="1:62" x14ac:dyDescent="0.35">
      <c r="A572" t="s">
        <v>1550</v>
      </c>
      <c r="B572">
        <v>10000</v>
      </c>
      <c r="C572">
        <v>30000</v>
      </c>
      <c r="D572">
        <v>45755</v>
      </c>
      <c r="E572" t="s">
        <v>59</v>
      </c>
      <c r="F572" t="s">
        <v>1551</v>
      </c>
      <c r="G572">
        <v>10620258108</v>
      </c>
      <c r="I572">
        <v>3</v>
      </c>
      <c r="J572" t="s">
        <v>183</v>
      </c>
      <c r="K572">
        <v>85</v>
      </c>
      <c r="L572" t="s">
        <v>6060</v>
      </c>
      <c r="M572" t="s">
        <v>26410</v>
      </c>
      <c r="N572" t="s">
        <v>940</v>
      </c>
      <c r="O572" t="s">
        <v>3864</v>
      </c>
      <c r="P572">
        <v>8000</v>
      </c>
      <c r="S572" s="35">
        <v>45755</v>
      </c>
      <c r="U572">
        <v>11</v>
      </c>
      <c r="V572">
        <v>88000</v>
      </c>
      <c r="W572" t="s">
        <v>65</v>
      </c>
      <c r="X572" t="s">
        <v>1552</v>
      </c>
      <c r="Y572">
        <v>0</v>
      </c>
      <c r="Z572">
        <v>80000</v>
      </c>
      <c r="AA572">
        <v>8000</v>
      </c>
      <c r="AB572">
        <v>0</v>
      </c>
      <c r="AC572">
        <v>0</v>
      </c>
      <c r="AD572">
        <v>0</v>
      </c>
      <c r="AG572">
        <v>0</v>
      </c>
      <c r="AP572" t="s">
        <v>1553</v>
      </c>
      <c r="AQ572" t="s">
        <v>108</v>
      </c>
      <c r="AR572" t="s">
        <v>13404</v>
      </c>
      <c r="AT572">
        <v>0</v>
      </c>
      <c r="AU572">
        <v>0</v>
      </c>
      <c r="AV572">
        <v>0</v>
      </c>
      <c r="AW572">
        <v>0</v>
      </c>
      <c r="AX572">
        <v>0</v>
      </c>
      <c r="AY572">
        <v>0</v>
      </c>
      <c r="BC572" t="s">
        <v>63</v>
      </c>
      <c r="BD572" t="s">
        <v>4684</v>
      </c>
      <c r="BE572">
        <v>0</v>
      </c>
      <c r="BG572" t="s">
        <v>108</v>
      </c>
      <c r="BJ572" t="s">
        <v>1554</v>
      </c>
    </row>
    <row r="573" spans="1:62" x14ac:dyDescent="0.35">
      <c r="A573" t="s">
        <v>949</v>
      </c>
      <c r="B573">
        <v>10000</v>
      </c>
      <c r="C573">
        <v>20000</v>
      </c>
      <c r="D573">
        <v>45763</v>
      </c>
      <c r="E573" t="s">
        <v>59</v>
      </c>
      <c r="F573" t="s">
        <v>4777</v>
      </c>
      <c r="G573" t="s">
        <v>875</v>
      </c>
      <c r="I573">
        <v>2</v>
      </c>
      <c r="J573" t="s">
        <v>183</v>
      </c>
      <c r="K573">
        <v>77</v>
      </c>
      <c r="L573" t="s">
        <v>6043</v>
      </c>
      <c r="M573" t="s">
        <v>26407</v>
      </c>
      <c r="N573" t="s">
        <v>192</v>
      </c>
      <c r="O573" t="s">
        <v>3848</v>
      </c>
      <c r="P573">
        <v>1250</v>
      </c>
      <c r="Q573">
        <f t="shared" ref="Q573:Q574" si="142">(P573/60)+30</f>
        <v>50.833333333333329</v>
      </c>
      <c r="R573" s="34">
        <f t="shared" ref="R573:R574" si="143">Q573/60</f>
        <v>0.8472222222222221</v>
      </c>
      <c r="S573" s="35">
        <v>45755</v>
      </c>
      <c r="U573">
        <v>88</v>
      </c>
      <c r="V573">
        <v>110000</v>
      </c>
      <c r="W573" t="s">
        <v>65</v>
      </c>
      <c r="X573" t="s">
        <v>524</v>
      </c>
      <c r="Y573">
        <v>0</v>
      </c>
      <c r="Z573">
        <v>100000</v>
      </c>
      <c r="AA573">
        <v>10000</v>
      </c>
      <c r="AB573">
        <v>0</v>
      </c>
      <c r="AC573">
        <v>0</v>
      </c>
      <c r="AD573">
        <v>0</v>
      </c>
      <c r="AG573">
        <v>0</v>
      </c>
      <c r="AP573" t="s">
        <v>525</v>
      </c>
      <c r="AQ573" t="s">
        <v>108</v>
      </c>
      <c r="AR573" t="s">
        <v>13404</v>
      </c>
      <c r="AT573">
        <v>0</v>
      </c>
      <c r="AU573">
        <v>0</v>
      </c>
      <c r="AV573">
        <v>0</v>
      </c>
      <c r="AW573">
        <v>0</v>
      </c>
      <c r="AX573">
        <v>0</v>
      </c>
      <c r="AY573">
        <v>0</v>
      </c>
      <c r="BC573" t="s">
        <v>63</v>
      </c>
      <c r="BD573" t="s">
        <v>4530</v>
      </c>
      <c r="BE573">
        <v>0</v>
      </c>
      <c r="BG573" t="s">
        <v>108</v>
      </c>
      <c r="BJ573" t="s">
        <v>950</v>
      </c>
    </row>
    <row r="574" spans="1:62" x14ac:dyDescent="0.35">
      <c r="A574" t="s">
        <v>956</v>
      </c>
      <c r="B574">
        <v>10000</v>
      </c>
      <c r="C574">
        <v>20000</v>
      </c>
      <c r="D574">
        <v>45758</v>
      </c>
      <c r="E574" t="s">
        <v>59</v>
      </c>
      <c r="F574" t="s">
        <v>907</v>
      </c>
      <c r="G574" t="s">
        <v>875</v>
      </c>
      <c r="I574">
        <v>2</v>
      </c>
      <c r="J574" t="s">
        <v>183</v>
      </c>
      <c r="K574">
        <v>77</v>
      </c>
      <c r="L574" t="s">
        <v>6043</v>
      </c>
      <c r="M574" t="s">
        <v>26407</v>
      </c>
      <c r="N574" t="s">
        <v>192</v>
      </c>
      <c r="O574" t="s">
        <v>3848</v>
      </c>
      <c r="P574">
        <v>1250</v>
      </c>
      <c r="Q574">
        <f t="shared" si="142"/>
        <v>50.833333333333329</v>
      </c>
      <c r="R574" s="34">
        <f t="shared" si="143"/>
        <v>0.8472222222222221</v>
      </c>
      <c r="S574" s="35">
        <v>45755</v>
      </c>
      <c r="U574">
        <v>88</v>
      </c>
      <c r="V574">
        <v>110000</v>
      </c>
      <c r="W574" t="s">
        <v>65</v>
      </c>
      <c r="X574" t="s">
        <v>957</v>
      </c>
      <c r="Y574">
        <v>0</v>
      </c>
      <c r="Z574">
        <v>100000</v>
      </c>
      <c r="AA574">
        <v>10000</v>
      </c>
      <c r="AB574">
        <v>0</v>
      </c>
      <c r="AC574">
        <v>0</v>
      </c>
      <c r="AD574">
        <v>0</v>
      </c>
      <c r="AG574">
        <v>0</v>
      </c>
      <c r="AP574" t="s">
        <v>958</v>
      </c>
      <c r="AQ574" t="s">
        <v>108</v>
      </c>
      <c r="AR574" t="s">
        <v>13404</v>
      </c>
      <c r="AT574">
        <v>0</v>
      </c>
      <c r="AU574">
        <v>0</v>
      </c>
      <c r="AV574">
        <v>0</v>
      </c>
      <c r="AW574">
        <v>0</v>
      </c>
      <c r="AX574">
        <v>0</v>
      </c>
      <c r="AY574">
        <v>0</v>
      </c>
      <c r="BC574" t="s">
        <v>63</v>
      </c>
      <c r="BD574" t="s">
        <v>4532</v>
      </c>
      <c r="BE574">
        <v>0</v>
      </c>
      <c r="BG574" t="s">
        <v>108</v>
      </c>
      <c r="BJ574" t="s">
        <v>959</v>
      </c>
    </row>
    <row r="575" spans="1:62" x14ac:dyDescent="0.35">
      <c r="A575" t="s">
        <v>1863</v>
      </c>
      <c r="B575">
        <v>10000</v>
      </c>
      <c r="C575">
        <v>10000</v>
      </c>
      <c r="D575">
        <v>45756</v>
      </c>
      <c r="E575" t="s">
        <v>59</v>
      </c>
      <c r="F575">
        <v>0.4447800925925926</v>
      </c>
      <c r="G575" t="s">
        <v>1864</v>
      </c>
      <c r="I575">
        <v>1</v>
      </c>
      <c r="J575" t="s">
        <v>183</v>
      </c>
      <c r="K575">
        <v>70</v>
      </c>
      <c r="L575" t="s">
        <v>6051</v>
      </c>
      <c r="M575" t="s">
        <v>26408</v>
      </c>
      <c r="N575" t="s">
        <v>272</v>
      </c>
      <c r="O575" t="s">
        <v>3812</v>
      </c>
      <c r="P575">
        <v>10000</v>
      </c>
      <c r="Q575">
        <f>(P575/40)+45</f>
        <v>295</v>
      </c>
      <c r="R575" s="34">
        <f>Q575/60</f>
        <v>4.916666666666667</v>
      </c>
      <c r="S575" s="35">
        <v>45755</v>
      </c>
      <c r="U575">
        <v>6</v>
      </c>
      <c r="V575">
        <v>60000</v>
      </c>
      <c r="W575" t="s">
        <v>65</v>
      </c>
      <c r="X575" t="s">
        <v>1865</v>
      </c>
      <c r="Y575">
        <v>0</v>
      </c>
      <c r="Z575">
        <v>60000</v>
      </c>
      <c r="AA575">
        <v>0</v>
      </c>
      <c r="AB575">
        <v>0</v>
      </c>
      <c r="AC575">
        <v>0</v>
      </c>
      <c r="AD575">
        <v>0</v>
      </c>
      <c r="AG575">
        <v>0</v>
      </c>
      <c r="AP575" t="s">
        <v>1866</v>
      </c>
      <c r="AQ575" t="s">
        <v>275</v>
      </c>
      <c r="AR575" t="s">
        <v>21306</v>
      </c>
      <c r="AT575">
        <v>0</v>
      </c>
      <c r="AU575">
        <v>0</v>
      </c>
      <c r="AV575">
        <v>0</v>
      </c>
      <c r="AW575">
        <v>0</v>
      </c>
      <c r="AX575">
        <v>0</v>
      </c>
      <c r="AY575">
        <v>0</v>
      </c>
      <c r="BC575" t="s">
        <v>63</v>
      </c>
      <c r="BD575" t="s">
        <v>4778</v>
      </c>
      <c r="BE575">
        <v>0</v>
      </c>
      <c r="BG575" t="s">
        <v>275</v>
      </c>
      <c r="BJ575" t="s">
        <v>1867</v>
      </c>
    </row>
    <row r="576" spans="1:62" x14ac:dyDescent="0.35">
      <c r="A576" t="s">
        <v>983</v>
      </c>
      <c r="B576">
        <v>10000</v>
      </c>
      <c r="C576">
        <v>20000</v>
      </c>
      <c r="D576">
        <v>45758</v>
      </c>
      <c r="E576" t="s">
        <v>59</v>
      </c>
      <c r="F576" t="s">
        <v>898</v>
      </c>
      <c r="G576" t="s">
        <v>875</v>
      </c>
      <c r="I576">
        <v>2</v>
      </c>
      <c r="J576" t="s">
        <v>183</v>
      </c>
      <c r="K576">
        <v>77</v>
      </c>
      <c r="L576" t="s">
        <v>6043</v>
      </c>
      <c r="M576" t="s">
        <v>26407</v>
      </c>
      <c r="N576" t="s">
        <v>192</v>
      </c>
      <c r="O576" t="s">
        <v>3848</v>
      </c>
      <c r="P576">
        <v>1250</v>
      </c>
      <c r="Q576">
        <f>(P576/60)+30</f>
        <v>50.833333333333329</v>
      </c>
      <c r="R576" s="34">
        <f>Q576/60</f>
        <v>0.8472222222222221</v>
      </c>
      <c r="S576" s="35">
        <v>45755</v>
      </c>
      <c r="U576">
        <v>88</v>
      </c>
      <c r="V576">
        <v>110000</v>
      </c>
      <c r="W576" t="s">
        <v>65</v>
      </c>
      <c r="X576" t="s">
        <v>899</v>
      </c>
      <c r="Y576">
        <v>0</v>
      </c>
      <c r="Z576">
        <v>100000</v>
      </c>
      <c r="AA576">
        <v>10000</v>
      </c>
      <c r="AB576">
        <v>0</v>
      </c>
      <c r="AC576">
        <v>0</v>
      </c>
      <c r="AD576">
        <v>0</v>
      </c>
      <c r="AG576">
        <v>0</v>
      </c>
      <c r="AP576" t="s">
        <v>900</v>
      </c>
      <c r="AQ576" t="s">
        <v>108</v>
      </c>
      <c r="AR576" t="s">
        <v>13404</v>
      </c>
      <c r="AT576">
        <v>0</v>
      </c>
      <c r="AU576">
        <v>0</v>
      </c>
      <c r="AV576">
        <v>0</v>
      </c>
      <c r="AW576">
        <v>0</v>
      </c>
      <c r="AX576">
        <v>0</v>
      </c>
      <c r="AY576">
        <v>0</v>
      </c>
      <c r="BC576" t="s">
        <v>63</v>
      </c>
      <c r="BD576" t="s">
        <v>4539</v>
      </c>
      <c r="BE576">
        <v>0</v>
      </c>
      <c r="BG576" t="s">
        <v>108</v>
      </c>
      <c r="BJ576" t="s">
        <v>984</v>
      </c>
    </row>
    <row r="577" spans="1:62" x14ac:dyDescent="0.35">
      <c r="A577" t="s">
        <v>1868</v>
      </c>
      <c r="B577">
        <v>10000</v>
      </c>
      <c r="C577">
        <v>20000</v>
      </c>
      <c r="D577">
        <v>45755</v>
      </c>
      <c r="E577" t="s">
        <v>59</v>
      </c>
      <c r="F577" t="s">
        <v>1869</v>
      </c>
      <c r="G577" t="s">
        <v>1870</v>
      </c>
      <c r="I577">
        <v>2</v>
      </c>
      <c r="J577" t="s">
        <v>183</v>
      </c>
      <c r="K577">
        <v>105</v>
      </c>
      <c r="L577" t="s">
        <v>6067</v>
      </c>
      <c r="M577" t="s">
        <v>26411</v>
      </c>
      <c r="N577" t="s">
        <v>281</v>
      </c>
      <c r="O577" t="s">
        <v>3851</v>
      </c>
      <c r="P577">
        <v>1400</v>
      </c>
      <c r="S577" s="35">
        <v>45755</v>
      </c>
      <c r="U577">
        <v>4</v>
      </c>
      <c r="V577">
        <v>5600</v>
      </c>
      <c r="W577" t="s">
        <v>65</v>
      </c>
      <c r="X577" t="s">
        <v>1871</v>
      </c>
      <c r="Y577">
        <v>0</v>
      </c>
      <c r="Z577">
        <v>5000</v>
      </c>
      <c r="AA577">
        <v>600</v>
      </c>
      <c r="AB577">
        <v>0</v>
      </c>
      <c r="AC577">
        <v>0</v>
      </c>
      <c r="AD577">
        <v>0</v>
      </c>
      <c r="AG577">
        <v>0</v>
      </c>
      <c r="AP577" t="s">
        <v>1872</v>
      </c>
      <c r="AQ577" t="s">
        <v>1873</v>
      </c>
      <c r="AR577" t="s">
        <v>24514</v>
      </c>
      <c r="AT577">
        <v>0</v>
      </c>
      <c r="AU577">
        <v>0</v>
      </c>
      <c r="AV577">
        <v>0</v>
      </c>
      <c r="AW577">
        <v>0</v>
      </c>
      <c r="AX577">
        <v>0</v>
      </c>
      <c r="AY577">
        <v>0</v>
      </c>
      <c r="BC577" t="s">
        <v>63</v>
      </c>
      <c r="BD577" t="s">
        <v>4779</v>
      </c>
      <c r="BE577">
        <v>0</v>
      </c>
      <c r="BG577" t="s">
        <v>1873</v>
      </c>
      <c r="BJ577" t="s">
        <v>1874</v>
      </c>
    </row>
    <row r="578" spans="1:62" x14ac:dyDescent="0.35">
      <c r="A578" t="s">
        <v>1875</v>
      </c>
      <c r="B578">
        <v>10000</v>
      </c>
      <c r="C578">
        <v>10000</v>
      </c>
      <c r="D578">
        <v>45757</v>
      </c>
      <c r="E578" t="s">
        <v>59</v>
      </c>
      <c r="F578" t="s">
        <v>1876</v>
      </c>
      <c r="G578" t="s">
        <v>1834</v>
      </c>
      <c r="I578">
        <v>1</v>
      </c>
      <c r="J578" t="s">
        <v>183</v>
      </c>
      <c r="K578">
        <v>70</v>
      </c>
      <c r="L578" t="s">
        <v>6051</v>
      </c>
      <c r="M578" t="s">
        <v>26408</v>
      </c>
      <c r="N578" t="s">
        <v>216</v>
      </c>
      <c r="O578" t="s">
        <v>3803</v>
      </c>
      <c r="P578">
        <v>6667</v>
      </c>
      <c r="Q578">
        <f t="shared" ref="Q578:Q579" si="144">(P578/40)+45</f>
        <v>211.67500000000001</v>
      </c>
      <c r="R578" s="34">
        <f t="shared" ref="R578:R579" si="145">Q578/60</f>
        <v>3.527916666666667</v>
      </c>
      <c r="S578" s="35">
        <v>45755</v>
      </c>
      <c r="U578">
        <v>6</v>
      </c>
      <c r="V578">
        <v>40002</v>
      </c>
      <c r="W578" t="s">
        <v>65</v>
      </c>
      <c r="X578" t="s">
        <v>1865</v>
      </c>
      <c r="Y578">
        <v>0</v>
      </c>
      <c r="Z578">
        <v>40000</v>
      </c>
      <c r="AA578">
        <v>2</v>
      </c>
      <c r="AB578">
        <v>0</v>
      </c>
      <c r="AC578">
        <v>0</v>
      </c>
      <c r="AD578">
        <v>0</v>
      </c>
      <c r="AG578">
        <v>0</v>
      </c>
      <c r="AP578" t="s">
        <v>1866</v>
      </c>
      <c r="AQ578" t="s">
        <v>170</v>
      </c>
      <c r="AR578" t="s">
        <v>21526</v>
      </c>
      <c r="AT578">
        <v>0</v>
      </c>
      <c r="AU578">
        <v>0</v>
      </c>
      <c r="AV578">
        <v>0</v>
      </c>
      <c r="AW578">
        <v>0</v>
      </c>
      <c r="AX578">
        <v>0</v>
      </c>
      <c r="AY578">
        <v>0</v>
      </c>
      <c r="BC578" t="s">
        <v>63</v>
      </c>
      <c r="BD578" t="s">
        <v>4780</v>
      </c>
      <c r="BE578">
        <v>0</v>
      </c>
      <c r="BG578" t="s">
        <v>170</v>
      </c>
      <c r="BJ578" t="s">
        <v>1877</v>
      </c>
    </row>
    <row r="579" spans="1:62" x14ac:dyDescent="0.35">
      <c r="A579" t="s">
        <v>1878</v>
      </c>
      <c r="B579">
        <v>10000</v>
      </c>
      <c r="C579">
        <v>20000</v>
      </c>
      <c r="D579">
        <v>45761</v>
      </c>
      <c r="E579" t="s">
        <v>59</v>
      </c>
      <c r="F579" t="s">
        <v>1879</v>
      </c>
      <c r="G579" t="s">
        <v>1880</v>
      </c>
      <c r="I579">
        <v>1</v>
      </c>
      <c r="J579" t="s">
        <v>183</v>
      </c>
      <c r="K579">
        <v>78</v>
      </c>
      <c r="L579" t="s">
        <v>6047</v>
      </c>
      <c r="M579" t="s">
        <v>26405</v>
      </c>
      <c r="N579" t="s">
        <v>216</v>
      </c>
      <c r="O579" t="s">
        <v>3803</v>
      </c>
      <c r="P579">
        <v>4000</v>
      </c>
      <c r="Q579">
        <f t="shared" si="144"/>
        <v>145</v>
      </c>
      <c r="R579" s="34">
        <f t="shared" si="145"/>
        <v>2.4166666666666665</v>
      </c>
      <c r="S579" s="35">
        <v>45755</v>
      </c>
      <c r="U579">
        <v>16</v>
      </c>
      <c r="V579">
        <v>64000</v>
      </c>
      <c r="W579" t="s">
        <v>65</v>
      </c>
      <c r="X579" t="s">
        <v>1882</v>
      </c>
      <c r="Y579">
        <v>0</v>
      </c>
      <c r="Z579">
        <v>60000</v>
      </c>
      <c r="AA579">
        <v>4000</v>
      </c>
      <c r="AB579">
        <v>0</v>
      </c>
      <c r="AC579">
        <v>0</v>
      </c>
      <c r="AD579">
        <v>0</v>
      </c>
      <c r="AG579">
        <v>0</v>
      </c>
      <c r="AP579" t="s">
        <v>1883</v>
      </c>
      <c r="AQ579" t="s">
        <v>170</v>
      </c>
      <c r="AR579" t="s">
        <v>21526</v>
      </c>
      <c r="AT579">
        <v>0</v>
      </c>
      <c r="AU579">
        <v>0</v>
      </c>
      <c r="AV579">
        <v>0</v>
      </c>
      <c r="AW579">
        <v>0</v>
      </c>
      <c r="AX579">
        <v>0</v>
      </c>
      <c r="AY579">
        <v>0</v>
      </c>
      <c r="BC579" t="s">
        <v>63</v>
      </c>
      <c r="BD579" t="s">
        <v>4781</v>
      </c>
      <c r="BE579">
        <v>0</v>
      </c>
      <c r="BG579" t="s">
        <v>170</v>
      </c>
      <c r="BJ579" t="s">
        <v>1884</v>
      </c>
    </row>
    <row r="580" spans="1:62" x14ac:dyDescent="0.35">
      <c r="A580" t="s">
        <v>1722</v>
      </c>
      <c r="B580">
        <v>10000</v>
      </c>
      <c r="C580">
        <v>20000</v>
      </c>
      <c r="D580">
        <v>45756</v>
      </c>
      <c r="E580" t="s">
        <v>59</v>
      </c>
      <c r="F580">
        <v>0.44569444444444445</v>
      </c>
      <c r="G580" t="s">
        <v>1723</v>
      </c>
      <c r="I580">
        <v>1</v>
      </c>
      <c r="J580" t="s">
        <v>183</v>
      </c>
      <c r="K580">
        <v>90</v>
      </c>
      <c r="L580" t="s">
        <v>6044</v>
      </c>
      <c r="M580" t="s">
        <v>26408</v>
      </c>
      <c r="N580" t="s">
        <v>1190</v>
      </c>
      <c r="O580" t="s">
        <v>3836</v>
      </c>
      <c r="P580">
        <v>21600</v>
      </c>
      <c r="Q580">
        <f>(P580/20)+45</f>
        <v>1125</v>
      </c>
      <c r="R580" s="34">
        <f>Q580/60</f>
        <v>18.75</v>
      </c>
      <c r="S580" s="35">
        <v>45755</v>
      </c>
      <c r="U580">
        <v>2</v>
      </c>
      <c r="V580">
        <v>43200</v>
      </c>
      <c r="W580" t="s">
        <v>65</v>
      </c>
      <c r="X580" t="s">
        <v>1181</v>
      </c>
      <c r="Y580">
        <v>0</v>
      </c>
      <c r="Z580">
        <v>43200</v>
      </c>
      <c r="AA580">
        <v>0</v>
      </c>
      <c r="AB580">
        <v>0</v>
      </c>
      <c r="AC580">
        <v>0</v>
      </c>
      <c r="AD580">
        <v>0</v>
      </c>
      <c r="AG580">
        <v>0</v>
      </c>
      <c r="AP580" t="s">
        <v>1182</v>
      </c>
      <c r="AQ580" t="s">
        <v>170</v>
      </c>
      <c r="AR580" t="s">
        <v>21526</v>
      </c>
      <c r="AT580">
        <v>0</v>
      </c>
      <c r="AU580">
        <v>0</v>
      </c>
      <c r="AV580">
        <v>0</v>
      </c>
      <c r="AW580">
        <v>0</v>
      </c>
      <c r="AX580">
        <v>0</v>
      </c>
      <c r="AY580">
        <v>0</v>
      </c>
      <c r="BC580" t="s">
        <v>63</v>
      </c>
      <c r="BD580" t="s">
        <v>4728</v>
      </c>
      <c r="BE580">
        <v>0</v>
      </c>
      <c r="BG580" t="s">
        <v>170</v>
      </c>
      <c r="BJ580" t="s">
        <v>1724</v>
      </c>
    </row>
    <row r="581" spans="1:62" x14ac:dyDescent="0.35">
      <c r="A581" t="s">
        <v>1032</v>
      </c>
      <c r="B581">
        <v>10000</v>
      </c>
      <c r="C581">
        <v>20000</v>
      </c>
      <c r="D581">
        <v>45755</v>
      </c>
      <c r="E581" t="s">
        <v>59</v>
      </c>
      <c r="F581" t="s">
        <v>1033</v>
      </c>
      <c r="G581" t="s">
        <v>1034</v>
      </c>
      <c r="I581">
        <v>2</v>
      </c>
      <c r="J581" t="s">
        <v>183</v>
      </c>
      <c r="K581">
        <v>82</v>
      </c>
      <c r="L581" t="s">
        <v>6057</v>
      </c>
      <c r="M581" t="s">
        <v>26408</v>
      </c>
      <c r="N581" t="s">
        <v>352</v>
      </c>
      <c r="O581" t="s">
        <v>3798</v>
      </c>
      <c r="P581">
        <v>1334</v>
      </c>
      <c r="S581" s="35">
        <v>45755</v>
      </c>
      <c r="U581">
        <v>90</v>
      </c>
      <c r="V581">
        <v>120060</v>
      </c>
      <c r="W581" t="s">
        <v>65</v>
      </c>
      <c r="X581" t="s">
        <v>1035</v>
      </c>
      <c r="Y581">
        <v>0</v>
      </c>
      <c r="Z581">
        <v>100000</v>
      </c>
      <c r="AA581">
        <v>20060</v>
      </c>
      <c r="AB581">
        <v>0</v>
      </c>
      <c r="AC581">
        <v>0</v>
      </c>
      <c r="AD581">
        <v>0</v>
      </c>
      <c r="AG581">
        <v>0</v>
      </c>
      <c r="AP581" t="s">
        <v>1036</v>
      </c>
      <c r="AQ581" t="s">
        <v>1037</v>
      </c>
      <c r="AR581" t="s">
        <v>15996</v>
      </c>
      <c r="AT581">
        <v>0</v>
      </c>
      <c r="AU581">
        <v>0</v>
      </c>
      <c r="AV581">
        <v>0</v>
      </c>
      <c r="AW581">
        <v>0</v>
      </c>
      <c r="AX581">
        <v>0</v>
      </c>
      <c r="AY581">
        <v>0</v>
      </c>
      <c r="BC581" t="s">
        <v>63</v>
      </c>
      <c r="BD581" t="s">
        <v>4554</v>
      </c>
      <c r="BE581">
        <v>0</v>
      </c>
      <c r="BG581" t="s">
        <v>1037</v>
      </c>
      <c r="BJ581" t="s">
        <v>1038</v>
      </c>
    </row>
    <row r="582" spans="1:62" x14ac:dyDescent="0.35">
      <c r="A582" t="s">
        <v>1499</v>
      </c>
      <c r="B582">
        <v>10000</v>
      </c>
      <c r="C582">
        <v>20000</v>
      </c>
      <c r="D582">
        <v>45755</v>
      </c>
      <c r="E582" t="s">
        <v>59</v>
      </c>
      <c r="F582" t="s">
        <v>1500</v>
      </c>
      <c r="G582" t="s">
        <v>1501</v>
      </c>
      <c r="I582">
        <v>2</v>
      </c>
      <c r="J582" t="s">
        <v>183</v>
      </c>
      <c r="K582">
        <v>71</v>
      </c>
      <c r="L582" t="s">
        <v>6057</v>
      </c>
      <c r="M582" t="s">
        <v>26408</v>
      </c>
      <c r="N582" t="s">
        <v>368</v>
      </c>
      <c r="O582" t="s">
        <v>3857</v>
      </c>
      <c r="P582">
        <v>7500</v>
      </c>
      <c r="S582" s="35">
        <v>45755</v>
      </c>
      <c r="U582">
        <v>4</v>
      </c>
      <c r="V582">
        <v>30000</v>
      </c>
      <c r="W582" t="s">
        <v>65</v>
      </c>
      <c r="X582" t="s">
        <v>1502</v>
      </c>
      <c r="Y582">
        <v>0</v>
      </c>
      <c r="Z582">
        <v>30000</v>
      </c>
      <c r="AA582">
        <v>0</v>
      </c>
      <c r="AB582">
        <v>0</v>
      </c>
      <c r="AC582">
        <v>0</v>
      </c>
      <c r="AD582">
        <v>0</v>
      </c>
      <c r="AG582">
        <v>0</v>
      </c>
      <c r="AP582" t="s">
        <v>1503</v>
      </c>
      <c r="AQ582" t="s">
        <v>1037</v>
      </c>
      <c r="AR582" t="s">
        <v>15996</v>
      </c>
      <c r="AT582">
        <v>0</v>
      </c>
      <c r="AU582">
        <v>0</v>
      </c>
      <c r="AV582">
        <v>0</v>
      </c>
      <c r="AW582">
        <v>0</v>
      </c>
      <c r="AX582">
        <v>0</v>
      </c>
      <c r="AY582">
        <v>0</v>
      </c>
      <c r="BC582" t="s">
        <v>63</v>
      </c>
      <c r="BD582" t="s">
        <v>4669</v>
      </c>
      <c r="BE582">
        <v>0</v>
      </c>
      <c r="BG582" t="s">
        <v>1037</v>
      </c>
      <c r="BJ582" t="s">
        <v>1038</v>
      </c>
    </row>
    <row r="583" spans="1:62" x14ac:dyDescent="0.35">
      <c r="A583" t="s">
        <v>1885</v>
      </c>
      <c r="B583">
        <v>10000</v>
      </c>
      <c r="C583">
        <v>10000</v>
      </c>
      <c r="D583">
        <v>45755</v>
      </c>
      <c r="E583" t="s">
        <v>59</v>
      </c>
      <c r="F583" t="s">
        <v>1886</v>
      </c>
      <c r="G583">
        <v>405171192</v>
      </c>
      <c r="I583">
        <v>1</v>
      </c>
      <c r="J583" t="s">
        <v>183</v>
      </c>
      <c r="K583">
        <v>12</v>
      </c>
      <c r="L583" t="s">
        <v>6062</v>
      </c>
      <c r="M583" t="s">
        <v>26405</v>
      </c>
      <c r="N583" t="s">
        <v>462</v>
      </c>
      <c r="O583" t="s">
        <v>3804</v>
      </c>
      <c r="P583">
        <v>5000</v>
      </c>
      <c r="Q583">
        <f>(P583/50)+45</f>
        <v>145</v>
      </c>
      <c r="R583" s="34">
        <f>Q583/60</f>
        <v>2.4166666666666665</v>
      </c>
      <c r="S583" s="35">
        <v>45755</v>
      </c>
      <c r="U583">
        <v>2</v>
      </c>
      <c r="V583">
        <v>10000</v>
      </c>
      <c r="W583" t="s">
        <v>65</v>
      </c>
      <c r="X583" t="s">
        <v>1887</v>
      </c>
      <c r="Y583">
        <v>0</v>
      </c>
      <c r="Z583">
        <v>10000</v>
      </c>
      <c r="AA583">
        <v>0</v>
      </c>
      <c r="AB583">
        <v>0</v>
      </c>
      <c r="AC583">
        <v>0</v>
      </c>
      <c r="AD583">
        <v>0</v>
      </c>
      <c r="AG583">
        <v>0</v>
      </c>
      <c r="AP583" t="s">
        <v>1888</v>
      </c>
      <c r="AQ583" t="s">
        <v>1889</v>
      </c>
      <c r="AR583" t="s">
        <v>22159</v>
      </c>
      <c r="AT583">
        <v>0</v>
      </c>
      <c r="AU583">
        <v>0</v>
      </c>
      <c r="AV583">
        <v>0</v>
      </c>
      <c r="AW583">
        <v>0</v>
      </c>
      <c r="AX583">
        <v>0</v>
      </c>
      <c r="AY583">
        <v>0</v>
      </c>
      <c r="BC583" t="s">
        <v>63</v>
      </c>
      <c r="BD583" t="s">
        <v>4782</v>
      </c>
      <c r="BE583">
        <v>0</v>
      </c>
      <c r="BG583" t="s">
        <v>1889</v>
      </c>
      <c r="BJ583" t="s">
        <v>1890</v>
      </c>
    </row>
    <row r="584" spans="1:62" x14ac:dyDescent="0.35">
      <c r="A584" t="s">
        <v>1891</v>
      </c>
      <c r="B584">
        <v>10000</v>
      </c>
      <c r="C584">
        <v>20000</v>
      </c>
      <c r="D584">
        <v>45756</v>
      </c>
      <c r="E584" t="s">
        <v>59</v>
      </c>
      <c r="F584">
        <v>0.46165509259259258</v>
      </c>
      <c r="G584" t="s">
        <v>1892</v>
      </c>
      <c r="I584">
        <v>1</v>
      </c>
      <c r="J584" t="s">
        <v>183</v>
      </c>
      <c r="K584">
        <v>86</v>
      </c>
      <c r="L584" t="s">
        <v>6043</v>
      </c>
      <c r="M584" t="s">
        <v>26407</v>
      </c>
      <c r="N584" t="s">
        <v>1696</v>
      </c>
      <c r="O584" t="s">
        <v>3840</v>
      </c>
      <c r="P584">
        <v>7963</v>
      </c>
      <c r="Q584">
        <f>(P584/60)+30</f>
        <v>162.71666666666667</v>
      </c>
      <c r="R584" s="34">
        <f>Q584/60</f>
        <v>2.7119444444444443</v>
      </c>
      <c r="S584" s="35">
        <v>45755</v>
      </c>
      <c r="U584">
        <v>54</v>
      </c>
      <c r="V584">
        <v>430002</v>
      </c>
      <c r="W584" t="s">
        <v>65</v>
      </c>
      <c r="X584">
        <v>86083950001</v>
      </c>
      <c r="Y584">
        <v>0</v>
      </c>
      <c r="Z584">
        <v>430000</v>
      </c>
      <c r="AA584">
        <v>2</v>
      </c>
      <c r="AB584">
        <v>0</v>
      </c>
      <c r="AC584">
        <v>0</v>
      </c>
      <c r="AD584">
        <v>0</v>
      </c>
      <c r="AG584">
        <v>0</v>
      </c>
      <c r="AP584">
        <v>8608395</v>
      </c>
      <c r="AQ584" t="s">
        <v>162</v>
      </c>
      <c r="AR584" t="s">
        <v>8373</v>
      </c>
      <c r="AT584">
        <v>0</v>
      </c>
      <c r="AU584">
        <v>0</v>
      </c>
      <c r="AV584">
        <v>0</v>
      </c>
      <c r="AW584">
        <v>0</v>
      </c>
      <c r="AX584">
        <v>0</v>
      </c>
      <c r="AY584">
        <v>0</v>
      </c>
      <c r="BC584" t="s">
        <v>63</v>
      </c>
      <c r="BD584" t="s">
        <v>4783</v>
      </c>
      <c r="BE584">
        <v>0</v>
      </c>
      <c r="BG584" t="s">
        <v>162</v>
      </c>
      <c r="BJ584" t="s">
        <v>1894</v>
      </c>
    </row>
    <row r="585" spans="1:62" x14ac:dyDescent="0.35">
      <c r="A585" t="s">
        <v>1895</v>
      </c>
      <c r="B585">
        <v>10000</v>
      </c>
      <c r="C585">
        <v>10000</v>
      </c>
      <c r="D585">
        <v>45755</v>
      </c>
      <c r="E585" t="s">
        <v>59</v>
      </c>
      <c r="F585" t="s">
        <v>1886</v>
      </c>
      <c r="G585" t="s">
        <v>1896</v>
      </c>
      <c r="I585">
        <v>1</v>
      </c>
      <c r="J585" t="s">
        <v>183</v>
      </c>
      <c r="K585">
        <v>82</v>
      </c>
      <c r="L585" t="s">
        <v>6057</v>
      </c>
      <c r="M585" t="s">
        <v>26408</v>
      </c>
      <c r="N585" t="s">
        <v>352</v>
      </c>
      <c r="O585" t="s">
        <v>3798</v>
      </c>
      <c r="P585">
        <v>5500</v>
      </c>
      <c r="S585" s="35">
        <v>45755</v>
      </c>
      <c r="U585">
        <v>4</v>
      </c>
      <c r="V585">
        <v>22000</v>
      </c>
      <c r="W585" t="s">
        <v>65</v>
      </c>
      <c r="X585" t="s">
        <v>1897</v>
      </c>
      <c r="Y585">
        <v>0</v>
      </c>
      <c r="Z585">
        <v>20000</v>
      </c>
      <c r="AA585">
        <v>2000</v>
      </c>
      <c r="AB585">
        <v>0</v>
      </c>
      <c r="AC585">
        <v>0</v>
      </c>
      <c r="AD585">
        <v>0</v>
      </c>
      <c r="AG585">
        <v>0</v>
      </c>
      <c r="AP585" t="s">
        <v>1898</v>
      </c>
      <c r="AQ585" t="s">
        <v>1899</v>
      </c>
      <c r="AR585" t="s">
        <v>7992</v>
      </c>
      <c r="AT585">
        <v>0</v>
      </c>
      <c r="AU585">
        <v>0</v>
      </c>
      <c r="AV585">
        <v>0</v>
      </c>
      <c r="AW585">
        <v>0</v>
      </c>
      <c r="AX585">
        <v>0</v>
      </c>
      <c r="AY585">
        <v>0</v>
      </c>
      <c r="BC585" t="s">
        <v>63</v>
      </c>
      <c r="BD585" t="s">
        <v>4784</v>
      </c>
      <c r="BE585">
        <v>0</v>
      </c>
      <c r="BG585" t="s">
        <v>1899</v>
      </c>
      <c r="BJ585" t="s">
        <v>1900</v>
      </c>
    </row>
    <row r="586" spans="1:62" x14ac:dyDescent="0.35">
      <c r="A586" t="s">
        <v>1732</v>
      </c>
      <c r="B586">
        <v>10000</v>
      </c>
      <c r="C586">
        <v>20000</v>
      </c>
      <c r="D586">
        <v>45756</v>
      </c>
      <c r="E586" t="s">
        <v>59</v>
      </c>
      <c r="F586" t="s">
        <v>1671</v>
      </c>
      <c r="G586">
        <v>10620258103</v>
      </c>
      <c r="I586">
        <v>2</v>
      </c>
      <c r="J586" t="s">
        <v>183</v>
      </c>
      <c r="K586">
        <v>77</v>
      </c>
      <c r="L586" t="s">
        <v>6043</v>
      </c>
      <c r="M586" t="s">
        <v>26407</v>
      </c>
      <c r="N586" t="s">
        <v>192</v>
      </c>
      <c r="O586" t="s">
        <v>3848</v>
      </c>
      <c r="P586">
        <v>304</v>
      </c>
      <c r="Q586">
        <f>(P586/60)+30</f>
        <v>35.066666666666663</v>
      </c>
      <c r="R586" s="34">
        <f>Q586/60</f>
        <v>0.58444444444444443</v>
      </c>
      <c r="S586" s="35">
        <v>45755</v>
      </c>
      <c r="U586">
        <v>25</v>
      </c>
      <c r="V586">
        <v>7600</v>
      </c>
      <c r="W586" t="s">
        <v>65</v>
      </c>
      <c r="X586" t="s">
        <v>1734</v>
      </c>
      <c r="Y586">
        <v>0</v>
      </c>
      <c r="Z586">
        <v>5000</v>
      </c>
      <c r="AA586">
        <v>2600</v>
      </c>
      <c r="AB586">
        <v>0</v>
      </c>
      <c r="AC586">
        <v>0</v>
      </c>
      <c r="AD586">
        <v>0</v>
      </c>
      <c r="AG586">
        <v>0</v>
      </c>
      <c r="AP586" t="s">
        <v>1735</v>
      </c>
      <c r="AQ586" t="s">
        <v>95</v>
      </c>
      <c r="AR586" t="s">
        <v>13261</v>
      </c>
      <c r="AT586">
        <v>0</v>
      </c>
      <c r="AU586">
        <v>0</v>
      </c>
      <c r="AV586">
        <v>0</v>
      </c>
      <c r="AW586">
        <v>0</v>
      </c>
      <c r="AX586">
        <v>0</v>
      </c>
      <c r="AY586">
        <v>0</v>
      </c>
      <c r="BC586" t="s">
        <v>63</v>
      </c>
      <c r="BD586" t="s">
        <v>4732</v>
      </c>
      <c r="BE586">
        <v>0</v>
      </c>
      <c r="BG586" t="s">
        <v>95</v>
      </c>
      <c r="BJ586" t="s">
        <v>1736</v>
      </c>
    </row>
    <row r="587" spans="1:62" x14ac:dyDescent="0.35">
      <c r="A587" t="s">
        <v>1901</v>
      </c>
      <c r="B587">
        <v>10000</v>
      </c>
      <c r="C587">
        <v>10000</v>
      </c>
      <c r="D587">
        <v>45755</v>
      </c>
      <c r="E587" t="s">
        <v>59</v>
      </c>
      <c r="F587" t="s">
        <v>1902</v>
      </c>
      <c r="G587" t="s">
        <v>570</v>
      </c>
      <c r="I587">
        <v>1</v>
      </c>
      <c r="J587" t="s">
        <v>183</v>
      </c>
      <c r="K587">
        <v>59</v>
      </c>
      <c r="L587" t="s">
        <v>6045</v>
      </c>
      <c r="M587" t="s">
        <v>26405</v>
      </c>
      <c r="N587" t="s">
        <v>73</v>
      </c>
      <c r="O587" t="s">
        <v>3811</v>
      </c>
      <c r="P587">
        <v>1045</v>
      </c>
      <c r="Q587">
        <f t="shared" ref="Q587:Q588" si="146">(P587/40)+45</f>
        <v>71.125</v>
      </c>
      <c r="R587" s="34">
        <f t="shared" ref="R587:R588" si="147">Q587/60</f>
        <v>1.1854166666666666</v>
      </c>
      <c r="S587" s="35">
        <v>45755</v>
      </c>
      <c r="U587">
        <v>2</v>
      </c>
      <c r="V587">
        <v>2089</v>
      </c>
      <c r="W587" t="s">
        <v>65</v>
      </c>
      <c r="X587">
        <v>150352430001</v>
      </c>
      <c r="Y587">
        <v>0</v>
      </c>
      <c r="Z587">
        <v>2089</v>
      </c>
      <c r="AA587">
        <v>0</v>
      </c>
      <c r="AB587">
        <v>0</v>
      </c>
      <c r="AC587">
        <v>0</v>
      </c>
      <c r="AD587">
        <v>0</v>
      </c>
      <c r="AG587">
        <v>0</v>
      </c>
      <c r="AP587">
        <v>15035243</v>
      </c>
      <c r="AQ587" t="s">
        <v>571</v>
      </c>
      <c r="AR587" t="s">
        <v>14937</v>
      </c>
      <c r="AT587">
        <v>0</v>
      </c>
      <c r="AU587">
        <v>0</v>
      </c>
      <c r="AV587">
        <v>0</v>
      </c>
      <c r="AW587">
        <v>0</v>
      </c>
      <c r="AX587">
        <v>0</v>
      </c>
      <c r="AY587">
        <v>0</v>
      </c>
      <c r="BC587" t="s">
        <v>63</v>
      </c>
      <c r="BD587" t="s">
        <v>4785</v>
      </c>
      <c r="BE587">
        <v>0</v>
      </c>
      <c r="BG587" t="s">
        <v>571</v>
      </c>
      <c r="BJ587" t="s">
        <v>1904</v>
      </c>
    </row>
    <row r="588" spans="1:62" x14ac:dyDescent="0.35">
      <c r="A588" t="s">
        <v>1901</v>
      </c>
      <c r="B588">
        <v>20000</v>
      </c>
      <c r="C588">
        <v>10000</v>
      </c>
      <c r="D588">
        <v>45755</v>
      </c>
      <c r="E588" t="s">
        <v>59</v>
      </c>
      <c r="F588" t="s">
        <v>1902</v>
      </c>
      <c r="G588" t="s">
        <v>570</v>
      </c>
      <c r="I588">
        <v>1</v>
      </c>
      <c r="J588" t="s">
        <v>183</v>
      </c>
      <c r="K588">
        <v>59</v>
      </c>
      <c r="L588" t="s">
        <v>6045</v>
      </c>
      <c r="M588" t="s">
        <v>26405</v>
      </c>
      <c r="N588" t="s">
        <v>73</v>
      </c>
      <c r="O588" t="s">
        <v>3811</v>
      </c>
      <c r="P588">
        <v>1045</v>
      </c>
      <c r="Q588">
        <f t="shared" si="146"/>
        <v>71.125</v>
      </c>
      <c r="R588" s="34">
        <f t="shared" si="147"/>
        <v>1.1854166666666666</v>
      </c>
      <c r="S588" s="35">
        <v>45755</v>
      </c>
      <c r="U588">
        <v>2</v>
      </c>
      <c r="V588">
        <v>2089</v>
      </c>
      <c r="W588" t="s">
        <v>65</v>
      </c>
      <c r="X588">
        <v>150352430001</v>
      </c>
      <c r="Y588">
        <v>0</v>
      </c>
      <c r="Z588">
        <v>2089</v>
      </c>
      <c r="AA588">
        <v>0</v>
      </c>
      <c r="AB588">
        <v>0</v>
      </c>
      <c r="AC588">
        <v>0</v>
      </c>
      <c r="AD588">
        <v>0</v>
      </c>
      <c r="AG588">
        <v>0</v>
      </c>
      <c r="AP588">
        <v>15035243</v>
      </c>
      <c r="AQ588" t="s">
        <v>571</v>
      </c>
      <c r="AR588" t="s">
        <v>14937</v>
      </c>
      <c r="AT588">
        <v>0</v>
      </c>
      <c r="AU588">
        <v>0</v>
      </c>
      <c r="AV588">
        <v>0</v>
      </c>
      <c r="AW588">
        <v>0</v>
      </c>
      <c r="AX588">
        <v>0</v>
      </c>
      <c r="AY588">
        <v>0</v>
      </c>
      <c r="BC588" t="s">
        <v>63</v>
      </c>
      <c r="BD588" t="s">
        <v>4785</v>
      </c>
      <c r="BE588">
        <v>0</v>
      </c>
      <c r="BG588" t="s">
        <v>571</v>
      </c>
      <c r="BJ588" t="s">
        <v>1904</v>
      </c>
    </row>
    <row r="589" spans="1:62" x14ac:dyDescent="0.35">
      <c r="A589" t="s">
        <v>1905</v>
      </c>
      <c r="B589">
        <v>10000</v>
      </c>
      <c r="C589">
        <v>10000</v>
      </c>
      <c r="D589">
        <v>45756</v>
      </c>
      <c r="E589" t="s">
        <v>59</v>
      </c>
      <c r="F589" t="s">
        <v>1814</v>
      </c>
      <c r="G589" t="s">
        <v>1906</v>
      </c>
      <c r="I589">
        <v>1</v>
      </c>
      <c r="J589" t="s">
        <v>183</v>
      </c>
      <c r="K589">
        <v>61</v>
      </c>
      <c r="L589" t="s">
        <v>6046</v>
      </c>
      <c r="M589" t="s">
        <v>26405</v>
      </c>
      <c r="N589" t="s">
        <v>209</v>
      </c>
      <c r="O589" t="s">
        <v>3802</v>
      </c>
      <c r="P589">
        <v>3000</v>
      </c>
      <c r="Q589">
        <f>(P589/50)+45</f>
        <v>105</v>
      </c>
      <c r="R589" s="34">
        <f>Q589/60</f>
        <v>1.75</v>
      </c>
      <c r="S589" s="35">
        <v>45755</v>
      </c>
      <c r="U589">
        <v>1</v>
      </c>
      <c r="V589">
        <v>3000</v>
      </c>
      <c r="W589" t="s">
        <v>65</v>
      </c>
      <c r="X589">
        <v>200192640001</v>
      </c>
      <c r="Y589">
        <v>0</v>
      </c>
      <c r="Z589">
        <v>3000</v>
      </c>
      <c r="AA589">
        <v>0</v>
      </c>
      <c r="AB589">
        <v>0</v>
      </c>
      <c r="AC589">
        <v>0</v>
      </c>
      <c r="AD589">
        <v>0</v>
      </c>
      <c r="AG589">
        <v>0</v>
      </c>
      <c r="AP589">
        <v>20019264</v>
      </c>
      <c r="AQ589" t="s">
        <v>1907</v>
      </c>
      <c r="AR589" t="s">
        <v>24929</v>
      </c>
      <c r="AT589">
        <v>0</v>
      </c>
      <c r="AU589">
        <v>0</v>
      </c>
      <c r="AV589">
        <v>0</v>
      </c>
      <c r="AW589">
        <v>0</v>
      </c>
      <c r="AX589">
        <v>0</v>
      </c>
      <c r="AY589">
        <v>0</v>
      </c>
      <c r="BC589" t="s">
        <v>63</v>
      </c>
      <c r="BD589" t="s">
        <v>4786</v>
      </c>
      <c r="BE589">
        <v>0</v>
      </c>
      <c r="BG589" t="s">
        <v>1907</v>
      </c>
      <c r="BJ589" t="s">
        <v>1908</v>
      </c>
    </row>
    <row r="590" spans="1:62" x14ac:dyDescent="0.35">
      <c r="A590" t="s">
        <v>2935</v>
      </c>
      <c r="B590">
        <v>10000</v>
      </c>
      <c r="C590">
        <v>20000</v>
      </c>
      <c r="D590">
        <v>45763</v>
      </c>
      <c r="E590" t="s">
        <v>59</v>
      </c>
      <c r="F590" t="s">
        <v>2936</v>
      </c>
      <c r="G590">
        <v>10620258103</v>
      </c>
      <c r="I590">
        <v>2</v>
      </c>
      <c r="J590" t="s">
        <v>183</v>
      </c>
      <c r="K590">
        <v>77</v>
      </c>
      <c r="L590" t="s">
        <v>6043</v>
      </c>
      <c r="M590" t="s">
        <v>26407</v>
      </c>
      <c r="N590" t="s">
        <v>192</v>
      </c>
      <c r="O590" t="s">
        <v>3848</v>
      </c>
      <c r="P590">
        <v>1057</v>
      </c>
      <c r="Q590">
        <f>(P590/60)+30</f>
        <v>47.616666666666667</v>
      </c>
      <c r="R590" s="34">
        <f>Q590/60</f>
        <v>0.79361111111111116</v>
      </c>
      <c r="S590" s="35">
        <v>45755</v>
      </c>
      <c r="U590">
        <v>88</v>
      </c>
      <c r="V590">
        <v>93016</v>
      </c>
      <c r="W590" t="s">
        <v>65</v>
      </c>
      <c r="X590" t="s">
        <v>120</v>
      </c>
      <c r="Y590">
        <v>0</v>
      </c>
      <c r="Z590">
        <v>80000</v>
      </c>
      <c r="AA590">
        <v>13016</v>
      </c>
      <c r="AB590">
        <v>0</v>
      </c>
      <c r="AC590">
        <v>0</v>
      </c>
      <c r="AD590">
        <v>0</v>
      </c>
      <c r="AG590">
        <v>0</v>
      </c>
      <c r="AP590" t="s">
        <v>121</v>
      </c>
      <c r="AQ590" t="s">
        <v>108</v>
      </c>
      <c r="AR590" t="s">
        <v>13404</v>
      </c>
      <c r="AT590">
        <v>0</v>
      </c>
      <c r="AU590">
        <v>0</v>
      </c>
      <c r="AV590">
        <v>0</v>
      </c>
      <c r="AW590">
        <v>0</v>
      </c>
      <c r="AX590">
        <v>0</v>
      </c>
      <c r="AY590">
        <v>0</v>
      </c>
      <c r="BC590" t="s">
        <v>63</v>
      </c>
      <c r="BD590" t="s">
        <v>4734</v>
      </c>
      <c r="BE590">
        <v>0</v>
      </c>
      <c r="BG590" t="s">
        <v>108</v>
      </c>
      <c r="BJ590" t="s">
        <v>2937</v>
      </c>
    </row>
    <row r="591" spans="1:62" x14ac:dyDescent="0.35">
      <c r="A591" t="s">
        <v>1288</v>
      </c>
      <c r="B591">
        <v>10000</v>
      </c>
      <c r="C591">
        <v>30000</v>
      </c>
      <c r="D591">
        <v>45755</v>
      </c>
      <c r="E591" t="s">
        <v>59</v>
      </c>
      <c r="F591" t="s">
        <v>1289</v>
      </c>
      <c r="G591" t="s">
        <v>1290</v>
      </c>
      <c r="I591">
        <v>3</v>
      </c>
      <c r="J591" t="s">
        <v>183</v>
      </c>
      <c r="K591">
        <v>91</v>
      </c>
      <c r="L591" t="s">
        <v>6060</v>
      </c>
      <c r="M591" t="s">
        <v>26410</v>
      </c>
      <c r="N591" t="s">
        <v>613</v>
      </c>
      <c r="O591" t="s">
        <v>3863</v>
      </c>
      <c r="P591">
        <v>6667</v>
      </c>
      <c r="S591" s="35">
        <v>45755</v>
      </c>
      <c r="U591">
        <v>3</v>
      </c>
      <c r="V591">
        <v>20001</v>
      </c>
      <c r="W591" t="s">
        <v>65</v>
      </c>
      <c r="X591" t="s">
        <v>1291</v>
      </c>
      <c r="Y591">
        <v>0</v>
      </c>
      <c r="Z591">
        <v>20000</v>
      </c>
      <c r="AA591">
        <v>1</v>
      </c>
      <c r="AB591">
        <v>0</v>
      </c>
      <c r="AC591">
        <v>0</v>
      </c>
      <c r="AD591">
        <v>0</v>
      </c>
      <c r="AG591">
        <v>0</v>
      </c>
      <c r="AP591" t="s">
        <v>1292</v>
      </c>
      <c r="AQ591" t="s">
        <v>108</v>
      </c>
      <c r="AR591" t="s">
        <v>13404</v>
      </c>
      <c r="AT591">
        <v>0</v>
      </c>
      <c r="AU591">
        <v>0</v>
      </c>
      <c r="AV591">
        <v>0</v>
      </c>
      <c r="AW591">
        <v>0</v>
      </c>
      <c r="AX591">
        <v>0</v>
      </c>
      <c r="AY591">
        <v>0</v>
      </c>
      <c r="BC591" t="s">
        <v>63</v>
      </c>
      <c r="BD591" t="s">
        <v>4592</v>
      </c>
      <c r="BE591">
        <v>0</v>
      </c>
      <c r="BG591" t="s">
        <v>108</v>
      </c>
      <c r="BJ591" t="s">
        <v>1293</v>
      </c>
    </row>
    <row r="592" spans="1:62" x14ac:dyDescent="0.35">
      <c r="A592" t="s">
        <v>1504</v>
      </c>
      <c r="B592">
        <v>10000</v>
      </c>
      <c r="C592">
        <v>30000</v>
      </c>
      <c r="D592">
        <v>45757</v>
      </c>
      <c r="E592" t="s">
        <v>59</v>
      </c>
      <c r="F592" t="s">
        <v>1505</v>
      </c>
      <c r="G592">
        <v>10620258014</v>
      </c>
      <c r="I592">
        <v>3</v>
      </c>
      <c r="J592" t="s">
        <v>183</v>
      </c>
      <c r="K592">
        <v>85</v>
      </c>
      <c r="L592" t="s">
        <v>6060</v>
      </c>
      <c r="M592" t="s">
        <v>26410</v>
      </c>
      <c r="N592" t="s">
        <v>940</v>
      </c>
      <c r="O592" t="s">
        <v>3864</v>
      </c>
      <c r="P592">
        <v>27273</v>
      </c>
      <c r="S592" s="35">
        <v>45755</v>
      </c>
      <c r="U592">
        <v>11</v>
      </c>
      <c r="V592">
        <v>300003</v>
      </c>
      <c r="W592" t="s">
        <v>65</v>
      </c>
      <c r="X592" t="s">
        <v>1506</v>
      </c>
      <c r="Y592">
        <v>0</v>
      </c>
      <c r="Z592">
        <v>300000</v>
      </c>
      <c r="AA592">
        <v>3</v>
      </c>
      <c r="AB592">
        <v>0</v>
      </c>
      <c r="AC592">
        <v>0</v>
      </c>
      <c r="AD592">
        <v>0</v>
      </c>
      <c r="AG592">
        <v>0</v>
      </c>
      <c r="AP592" t="s">
        <v>1507</v>
      </c>
      <c r="AQ592" t="s">
        <v>108</v>
      </c>
      <c r="AR592" t="s">
        <v>13404</v>
      </c>
      <c r="AT592">
        <v>0</v>
      </c>
      <c r="AU592">
        <v>0</v>
      </c>
      <c r="AV592">
        <v>0</v>
      </c>
      <c r="AW592">
        <v>0</v>
      </c>
      <c r="AX592">
        <v>0</v>
      </c>
      <c r="AY592">
        <v>0</v>
      </c>
      <c r="BC592" t="s">
        <v>63</v>
      </c>
      <c r="BD592" t="s">
        <v>4673</v>
      </c>
      <c r="BE592">
        <v>0</v>
      </c>
      <c r="BG592" t="s">
        <v>108</v>
      </c>
      <c r="BJ592" t="s">
        <v>1508</v>
      </c>
    </row>
    <row r="593" spans="1:62" x14ac:dyDescent="0.35">
      <c r="A593" t="s">
        <v>1909</v>
      </c>
      <c r="B593">
        <v>10000</v>
      </c>
      <c r="C593">
        <v>10000</v>
      </c>
      <c r="D593">
        <v>45758</v>
      </c>
      <c r="E593" t="s">
        <v>116</v>
      </c>
      <c r="F593" t="s">
        <v>1910</v>
      </c>
      <c r="G593" t="s">
        <v>1911</v>
      </c>
      <c r="I593">
        <v>1</v>
      </c>
      <c r="J593" t="s">
        <v>183</v>
      </c>
      <c r="K593">
        <v>79</v>
      </c>
      <c r="L593" t="s">
        <v>6076</v>
      </c>
      <c r="M593" t="s">
        <v>26406</v>
      </c>
      <c r="N593" t="s">
        <v>92</v>
      </c>
      <c r="O593" t="s">
        <v>3828</v>
      </c>
      <c r="P593">
        <v>93</v>
      </c>
      <c r="Q593">
        <f t="shared" ref="Q593:Q606" si="148">(P593/20)+30</f>
        <v>34.65</v>
      </c>
      <c r="R593" s="34">
        <f t="shared" ref="R593:R606" si="149">Q593/60</f>
        <v>0.57750000000000001</v>
      </c>
      <c r="S593" s="35">
        <v>45755</v>
      </c>
      <c r="U593">
        <v>108</v>
      </c>
      <c r="V593">
        <v>10044</v>
      </c>
      <c r="W593" t="s">
        <v>65</v>
      </c>
      <c r="X593" t="s">
        <v>1913</v>
      </c>
      <c r="Y593">
        <v>0</v>
      </c>
      <c r="Z593">
        <v>5000</v>
      </c>
      <c r="AA593">
        <v>5044</v>
      </c>
      <c r="AB593">
        <v>0</v>
      </c>
      <c r="AC593">
        <v>0</v>
      </c>
      <c r="AD593">
        <v>0</v>
      </c>
      <c r="AG593">
        <v>0</v>
      </c>
      <c r="AP593" t="s">
        <v>1914</v>
      </c>
      <c r="AQ593" t="s">
        <v>1915</v>
      </c>
      <c r="AR593" t="s">
        <v>16389</v>
      </c>
      <c r="AT593">
        <v>0</v>
      </c>
      <c r="AU593">
        <v>0</v>
      </c>
      <c r="AV593">
        <v>0</v>
      </c>
      <c r="AW593">
        <v>0</v>
      </c>
      <c r="AX593">
        <v>0</v>
      </c>
      <c r="AY593">
        <v>0</v>
      </c>
      <c r="BC593" t="s">
        <v>63</v>
      </c>
      <c r="BD593" t="s">
        <v>6585</v>
      </c>
      <c r="BE593">
        <v>0</v>
      </c>
      <c r="BG593" t="s">
        <v>1915</v>
      </c>
      <c r="BJ593" t="s">
        <v>1916</v>
      </c>
    </row>
    <row r="594" spans="1:62" x14ac:dyDescent="0.35">
      <c r="A594" t="s">
        <v>1917</v>
      </c>
      <c r="B594">
        <v>10000</v>
      </c>
      <c r="C594">
        <v>10000</v>
      </c>
      <c r="D594">
        <v>45758</v>
      </c>
      <c r="E594" t="s">
        <v>59</v>
      </c>
      <c r="F594" t="s">
        <v>1918</v>
      </c>
      <c r="G594" t="s">
        <v>1911</v>
      </c>
      <c r="I594">
        <v>1</v>
      </c>
      <c r="J594" t="s">
        <v>183</v>
      </c>
      <c r="K594">
        <v>79</v>
      </c>
      <c r="L594" t="s">
        <v>6076</v>
      </c>
      <c r="M594" t="s">
        <v>26406</v>
      </c>
      <c r="N594" t="s">
        <v>92</v>
      </c>
      <c r="O594" t="s">
        <v>3828</v>
      </c>
      <c r="P594">
        <v>278</v>
      </c>
      <c r="Q594">
        <f t="shared" si="148"/>
        <v>43.9</v>
      </c>
      <c r="R594" s="34">
        <f t="shared" si="149"/>
        <v>0.73166666666666669</v>
      </c>
      <c r="S594" s="35">
        <v>45755</v>
      </c>
      <c r="U594">
        <v>36</v>
      </c>
      <c r="V594">
        <v>10008</v>
      </c>
      <c r="W594" t="s">
        <v>65</v>
      </c>
      <c r="X594" t="s">
        <v>1920</v>
      </c>
      <c r="Y594">
        <v>0</v>
      </c>
      <c r="Z594">
        <v>5000</v>
      </c>
      <c r="AA594">
        <v>5008</v>
      </c>
      <c r="AB594">
        <v>0</v>
      </c>
      <c r="AC594">
        <v>0</v>
      </c>
      <c r="AD594">
        <v>0</v>
      </c>
      <c r="AG594">
        <v>0</v>
      </c>
      <c r="AP594" t="s">
        <v>1921</v>
      </c>
      <c r="AQ594" t="s">
        <v>1915</v>
      </c>
      <c r="AR594" t="s">
        <v>16389</v>
      </c>
      <c r="AT594">
        <v>0</v>
      </c>
      <c r="AU594">
        <v>0</v>
      </c>
      <c r="AV594">
        <v>0</v>
      </c>
      <c r="AW594">
        <v>0</v>
      </c>
      <c r="AX594">
        <v>0</v>
      </c>
      <c r="AY594">
        <v>0</v>
      </c>
      <c r="BC594" t="s">
        <v>63</v>
      </c>
      <c r="BD594" t="s">
        <v>6597</v>
      </c>
      <c r="BE594">
        <v>0</v>
      </c>
      <c r="BG594" t="s">
        <v>1915</v>
      </c>
      <c r="BJ594" t="s">
        <v>1916</v>
      </c>
    </row>
    <row r="595" spans="1:62" x14ac:dyDescent="0.35">
      <c r="A595" t="s">
        <v>1922</v>
      </c>
      <c r="B595">
        <v>10000</v>
      </c>
      <c r="C595">
        <v>10000</v>
      </c>
      <c r="D595">
        <v>45758</v>
      </c>
      <c r="E595" t="s">
        <v>59</v>
      </c>
      <c r="F595" t="s">
        <v>1923</v>
      </c>
      <c r="G595" t="s">
        <v>1911</v>
      </c>
      <c r="I595">
        <v>1</v>
      </c>
      <c r="J595" t="s">
        <v>183</v>
      </c>
      <c r="K595">
        <v>79</v>
      </c>
      <c r="L595" t="s">
        <v>6076</v>
      </c>
      <c r="M595" t="s">
        <v>26406</v>
      </c>
      <c r="N595" t="s">
        <v>92</v>
      </c>
      <c r="O595" t="s">
        <v>3828</v>
      </c>
      <c r="P595">
        <v>139</v>
      </c>
      <c r="Q595">
        <f t="shared" si="148"/>
        <v>36.950000000000003</v>
      </c>
      <c r="R595" s="34">
        <f t="shared" si="149"/>
        <v>0.61583333333333334</v>
      </c>
      <c r="S595" s="35">
        <v>45755</v>
      </c>
      <c r="U595">
        <v>72</v>
      </c>
      <c r="V595">
        <v>10008</v>
      </c>
      <c r="W595" t="s">
        <v>65</v>
      </c>
      <c r="X595" t="s">
        <v>1925</v>
      </c>
      <c r="Y595">
        <v>0</v>
      </c>
      <c r="Z595">
        <v>5000</v>
      </c>
      <c r="AA595">
        <v>5008</v>
      </c>
      <c r="AB595">
        <v>0</v>
      </c>
      <c r="AC595">
        <v>0</v>
      </c>
      <c r="AD595">
        <v>0</v>
      </c>
      <c r="AG595">
        <v>0</v>
      </c>
      <c r="AP595" t="s">
        <v>1926</v>
      </c>
      <c r="AQ595" t="s">
        <v>1915</v>
      </c>
      <c r="AR595" t="s">
        <v>16389</v>
      </c>
      <c r="AT595">
        <v>0</v>
      </c>
      <c r="AU595">
        <v>0</v>
      </c>
      <c r="AV595">
        <v>0</v>
      </c>
      <c r="AW595">
        <v>0</v>
      </c>
      <c r="AX595">
        <v>0</v>
      </c>
      <c r="AY595">
        <v>0</v>
      </c>
      <c r="BC595" t="s">
        <v>63</v>
      </c>
      <c r="BD595" t="s">
        <v>6598</v>
      </c>
      <c r="BE595">
        <v>0</v>
      </c>
      <c r="BG595" t="s">
        <v>1915</v>
      </c>
      <c r="BJ595" t="s">
        <v>1916</v>
      </c>
    </row>
    <row r="596" spans="1:62" x14ac:dyDescent="0.35">
      <c r="A596" t="s">
        <v>1927</v>
      </c>
      <c r="B596">
        <v>10000</v>
      </c>
      <c r="C596">
        <v>10000</v>
      </c>
      <c r="D596">
        <v>45758</v>
      </c>
      <c r="E596" t="s">
        <v>59</v>
      </c>
      <c r="F596" t="s">
        <v>1928</v>
      </c>
      <c r="G596" t="s">
        <v>1911</v>
      </c>
      <c r="I596">
        <v>1</v>
      </c>
      <c r="J596" t="s">
        <v>183</v>
      </c>
      <c r="K596">
        <v>79</v>
      </c>
      <c r="L596" t="s">
        <v>6076</v>
      </c>
      <c r="M596" t="s">
        <v>26406</v>
      </c>
      <c r="N596" t="s">
        <v>92</v>
      </c>
      <c r="O596" t="s">
        <v>3828</v>
      </c>
      <c r="P596">
        <v>56</v>
      </c>
      <c r="Q596">
        <f t="shared" si="148"/>
        <v>32.799999999999997</v>
      </c>
      <c r="R596" s="34">
        <f t="shared" si="149"/>
        <v>0.54666666666666663</v>
      </c>
      <c r="S596" s="35">
        <v>45755</v>
      </c>
      <c r="U596">
        <v>180</v>
      </c>
      <c r="V596">
        <v>10080</v>
      </c>
      <c r="W596" t="s">
        <v>65</v>
      </c>
      <c r="X596" t="s">
        <v>1930</v>
      </c>
      <c r="Y596">
        <v>0</v>
      </c>
      <c r="Z596">
        <v>5000</v>
      </c>
      <c r="AA596">
        <v>5080</v>
      </c>
      <c r="AB596">
        <v>0</v>
      </c>
      <c r="AC596">
        <v>0</v>
      </c>
      <c r="AD596">
        <v>0</v>
      </c>
      <c r="AG596">
        <v>0</v>
      </c>
      <c r="AP596" t="s">
        <v>1931</v>
      </c>
      <c r="AQ596" t="s">
        <v>1915</v>
      </c>
      <c r="AR596" t="s">
        <v>16389</v>
      </c>
      <c r="AT596">
        <v>0</v>
      </c>
      <c r="AU596">
        <v>0</v>
      </c>
      <c r="AV596">
        <v>0</v>
      </c>
      <c r="AW596">
        <v>0</v>
      </c>
      <c r="AX596">
        <v>0</v>
      </c>
      <c r="AY596">
        <v>0</v>
      </c>
      <c r="BC596" t="s">
        <v>63</v>
      </c>
      <c r="BD596" t="s">
        <v>6599</v>
      </c>
      <c r="BE596">
        <v>0</v>
      </c>
      <c r="BG596" t="s">
        <v>1915</v>
      </c>
      <c r="BJ596" t="s">
        <v>1916</v>
      </c>
    </row>
    <row r="597" spans="1:62" x14ac:dyDescent="0.35">
      <c r="A597" t="s">
        <v>1932</v>
      </c>
      <c r="B597">
        <v>10000</v>
      </c>
      <c r="C597">
        <v>10000</v>
      </c>
      <c r="D597">
        <v>45758</v>
      </c>
      <c r="E597" t="s">
        <v>59</v>
      </c>
      <c r="F597" t="s">
        <v>1933</v>
      </c>
      <c r="G597" t="s">
        <v>1911</v>
      </c>
      <c r="I597">
        <v>1</v>
      </c>
      <c r="J597" t="s">
        <v>183</v>
      </c>
      <c r="K597">
        <v>79</v>
      </c>
      <c r="L597" t="s">
        <v>6076</v>
      </c>
      <c r="M597" t="s">
        <v>26406</v>
      </c>
      <c r="N597" t="s">
        <v>92</v>
      </c>
      <c r="O597" t="s">
        <v>3828</v>
      </c>
      <c r="P597">
        <v>38</v>
      </c>
      <c r="Q597">
        <f t="shared" si="148"/>
        <v>31.9</v>
      </c>
      <c r="R597" s="34">
        <f t="shared" si="149"/>
        <v>0.53166666666666662</v>
      </c>
      <c r="S597" s="35">
        <v>45755</v>
      </c>
      <c r="U597">
        <v>270</v>
      </c>
      <c r="V597">
        <v>10260</v>
      </c>
      <c r="W597" t="s">
        <v>65</v>
      </c>
      <c r="X597" t="s">
        <v>1935</v>
      </c>
      <c r="Y597">
        <v>0</v>
      </c>
      <c r="Z597">
        <v>5000</v>
      </c>
      <c r="AA597">
        <v>5260</v>
      </c>
      <c r="AB597">
        <v>0</v>
      </c>
      <c r="AC597">
        <v>0</v>
      </c>
      <c r="AD597">
        <v>0</v>
      </c>
      <c r="AG597">
        <v>0</v>
      </c>
      <c r="AP597" t="s">
        <v>1936</v>
      </c>
      <c r="AQ597" t="s">
        <v>1915</v>
      </c>
      <c r="AR597" t="s">
        <v>16389</v>
      </c>
      <c r="AT597">
        <v>0</v>
      </c>
      <c r="AU597">
        <v>0</v>
      </c>
      <c r="AV597">
        <v>0</v>
      </c>
      <c r="AW597">
        <v>0</v>
      </c>
      <c r="AX597">
        <v>0</v>
      </c>
      <c r="AY597">
        <v>0</v>
      </c>
      <c r="BC597" t="s">
        <v>63</v>
      </c>
      <c r="BD597" t="s">
        <v>6600</v>
      </c>
      <c r="BE597">
        <v>0</v>
      </c>
      <c r="BG597" t="s">
        <v>1915</v>
      </c>
      <c r="BJ597" t="s">
        <v>1916</v>
      </c>
    </row>
    <row r="598" spans="1:62" x14ac:dyDescent="0.35">
      <c r="A598" t="s">
        <v>1937</v>
      </c>
      <c r="B598">
        <v>10000</v>
      </c>
      <c r="C598">
        <v>10000</v>
      </c>
      <c r="D598">
        <v>45758</v>
      </c>
      <c r="E598" t="s">
        <v>59</v>
      </c>
      <c r="F598" t="s">
        <v>1938</v>
      </c>
      <c r="G598" t="s">
        <v>1911</v>
      </c>
      <c r="I598">
        <v>1</v>
      </c>
      <c r="J598" t="s">
        <v>183</v>
      </c>
      <c r="K598">
        <v>79</v>
      </c>
      <c r="L598" t="s">
        <v>6076</v>
      </c>
      <c r="M598" t="s">
        <v>26406</v>
      </c>
      <c r="N598" t="s">
        <v>92</v>
      </c>
      <c r="O598" t="s">
        <v>3828</v>
      </c>
      <c r="P598">
        <v>48</v>
      </c>
      <c r="Q598">
        <f t="shared" si="148"/>
        <v>32.4</v>
      </c>
      <c r="R598" s="34">
        <f t="shared" si="149"/>
        <v>0.53999999999999992</v>
      </c>
      <c r="S598" s="35">
        <v>45755</v>
      </c>
      <c r="U598">
        <v>210</v>
      </c>
      <c r="V598">
        <v>10080</v>
      </c>
      <c r="W598" t="s">
        <v>65</v>
      </c>
      <c r="X598" t="s">
        <v>1940</v>
      </c>
      <c r="Y598">
        <v>0</v>
      </c>
      <c r="Z598">
        <v>5000</v>
      </c>
      <c r="AA598">
        <v>5080</v>
      </c>
      <c r="AB598">
        <v>0</v>
      </c>
      <c r="AC598">
        <v>0</v>
      </c>
      <c r="AD598">
        <v>0</v>
      </c>
      <c r="AG598">
        <v>0</v>
      </c>
      <c r="AP598" t="s">
        <v>1941</v>
      </c>
      <c r="AQ598" t="s">
        <v>1915</v>
      </c>
      <c r="AR598" t="s">
        <v>16389</v>
      </c>
      <c r="AT598">
        <v>0</v>
      </c>
      <c r="AU598">
        <v>0</v>
      </c>
      <c r="AV598">
        <v>0</v>
      </c>
      <c r="AW598">
        <v>0</v>
      </c>
      <c r="AX598">
        <v>0</v>
      </c>
      <c r="AY598">
        <v>0</v>
      </c>
      <c r="BC598" t="s">
        <v>63</v>
      </c>
      <c r="BD598" t="s">
        <v>6601</v>
      </c>
      <c r="BE598">
        <v>0</v>
      </c>
      <c r="BG598" t="s">
        <v>1915</v>
      </c>
      <c r="BJ598" t="s">
        <v>1916</v>
      </c>
    </row>
    <row r="599" spans="1:62" x14ac:dyDescent="0.35">
      <c r="A599" t="s">
        <v>1942</v>
      </c>
      <c r="B599">
        <v>10000</v>
      </c>
      <c r="C599">
        <v>10000</v>
      </c>
      <c r="D599">
        <v>45758</v>
      </c>
      <c r="E599" t="s">
        <v>59</v>
      </c>
      <c r="F599" t="s">
        <v>1943</v>
      </c>
      <c r="G599" t="s">
        <v>1911</v>
      </c>
      <c r="I599">
        <v>1</v>
      </c>
      <c r="J599" t="s">
        <v>183</v>
      </c>
      <c r="K599">
        <v>79</v>
      </c>
      <c r="L599" t="s">
        <v>6076</v>
      </c>
      <c r="M599" t="s">
        <v>26406</v>
      </c>
      <c r="N599" t="s">
        <v>92</v>
      </c>
      <c r="O599" t="s">
        <v>3828</v>
      </c>
      <c r="P599">
        <v>120</v>
      </c>
      <c r="Q599">
        <f t="shared" si="148"/>
        <v>36</v>
      </c>
      <c r="R599" s="34">
        <f t="shared" si="149"/>
        <v>0.6</v>
      </c>
      <c r="S599" s="35">
        <v>45755</v>
      </c>
      <c r="U599">
        <v>84</v>
      </c>
      <c r="V599">
        <v>10080</v>
      </c>
      <c r="W599" t="s">
        <v>65</v>
      </c>
      <c r="X599" t="s">
        <v>1944</v>
      </c>
      <c r="Y599">
        <v>0</v>
      </c>
      <c r="Z599">
        <v>5000</v>
      </c>
      <c r="AA599">
        <v>5080</v>
      </c>
      <c r="AB599">
        <v>0</v>
      </c>
      <c r="AC599">
        <v>0</v>
      </c>
      <c r="AD599">
        <v>0</v>
      </c>
      <c r="AG599">
        <v>0</v>
      </c>
      <c r="AP599" t="s">
        <v>1945</v>
      </c>
      <c r="AQ599" t="s">
        <v>1915</v>
      </c>
      <c r="AR599" t="s">
        <v>16389</v>
      </c>
      <c r="AT599">
        <v>0</v>
      </c>
      <c r="AU599">
        <v>0</v>
      </c>
      <c r="AV599">
        <v>0</v>
      </c>
      <c r="AW599">
        <v>0</v>
      </c>
      <c r="AX599">
        <v>0</v>
      </c>
      <c r="AY599">
        <v>0</v>
      </c>
      <c r="BC599" t="s">
        <v>63</v>
      </c>
      <c r="BD599" t="s">
        <v>6602</v>
      </c>
      <c r="BE599">
        <v>0</v>
      </c>
      <c r="BG599" t="s">
        <v>1915</v>
      </c>
      <c r="BJ599" t="s">
        <v>1916</v>
      </c>
    </row>
    <row r="600" spans="1:62" x14ac:dyDescent="0.35">
      <c r="A600" t="s">
        <v>1946</v>
      </c>
      <c r="B600">
        <v>10000</v>
      </c>
      <c r="C600">
        <v>10000</v>
      </c>
      <c r="D600">
        <v>45758</v>
      </c>
      <c r="E600" t="s">
        <v>116</v>
      </c>
      <c r="F600" t="s">
        <v>1947</v>
      </c>
      <c r="G600" t="s">
        <v>1948</v>
      </c>
      <c r="I600">
        <v>1</v>
      </c>
      <c r="J600" t="s">
        <v>183</v>
      </c>
      <c r="K600">
        <v>79</v>
      </c>
      <c r="L600" t="s">
        <v>6076</v>
      </c>
      <c r="M600" t="s">
        <v>26406</v>
      </c>
      <c r="N600" t="s">
        <v>92</v>
      </c>
      <c r="O600" t="s">
        <v>3828</v>
      </c>
      <c r="P600">
        <v>93</v>
      </c>
      <c r="Q600">
        <f t="shared" si="148"/>
        <v>34.65</v>
      </c>
      <c r="R600" s="34">
        <f t="shared" si="149"/>
        <v>0.57750000000000001</v>
      </c>
      <c r="S600" s="35">
        <v>45755</v>
      </c>
      <c r="U600">
        <v>108</v>
      </c>
      <c r="V600">
        <v>10044</v>
      </c>
      <c r="W600" t="s">
        <v>65</v>
      </c>
      <c r="X600" t="s">
        <v>1950</v>
      </c>
      <c r="Y600">
        <v>0</v>
      </c>
      <c r="Z600">
        <v>5000</v>
      </c>
      <c r="AA600">
        <v>5044</v>
      </c>
      <c r="AB600">
        <v>0</v>
      </c>
      <c r="AC600">
        <v>0</v>
      </c>
      <c r="AD600">
        <v>0</v>
      </c>
      <c r="AG600">
        <v>0</v>
      </c>
      <c r="AP600" t="s">
        <v>1951</v>
      </c>
      <c r="AQ600" t="s">
        <v>1915</v>
      </c>
      <c r="AR600" t="s">
        <v>16389</v>
      </c>
      <c r="AT600">
        <v>0</v>
      </c>
      <c r="AU600">
        <v>0</v>
      </c>
      <c r="AV600">
        <v>0</v>
      </c>
      <c r="AW600">
        <v>0</v>
      </c>
      <c r="AX600">
        <v>0</v>
      </c>
      <c r="AY600">
        <v>0</v>
      </c>
      <c r="BC600" t="s">
        <v>63</v>
      </c>
      <c r="BD600" t="s">
        <v>6586</v>
      </c>
      <c r="BE600">
        <v>0</v>
      </c>
      <c r="BG600" t="s">
        <v>1915</v>
      </c>
      <c r="BJ600" t="s">
        <v>1952</v>
      </c>
    </row>
    <row r="601" spans="1:62" x14ac:dyDescent="0.35">
      <c r="A601" t="s">
        <v>1953</v>
      </c>
      <c r="B601">
        <v>10000</v>
      </c>
      <c r="C601">
        <v>10000</v>
      </c>
      <c r="D601">
        <v>45758</v>
      </c>
      <c r="E601" t="s">
        <v>59</v>
      </c>
      <c r="F601" t="s">
        <v>1954</v>
      </c>
      <c r="G601" t="s">
        <v>1911</v>
      </c>
      <c r="I601">
        <v>1</v>
      </c>
      <c r="J601" t="s">
        <v>183</v>
      </c>
      <c r="K601">
        <v>79</v>
      </c>
      <c r="L601" t="s">
        <v>6076</v>
      </c>
      <c r="M601" t="s">
        <v>26406</v>
      </c>
      <c r="N601" t="s">
        <v>92</v>
      </c>
      <c r="O601" t="s">
        <v>3828</v>
      </c>
      <c r="P601">
        <v>23</v>
      </c>
      <c r="Q601">
        <f t="shared" si="148"/>
        <v>31.15</v>
      </c>
      <c r="R601" s="34">
        <f t="shared" si="149"/>
        <v>0.51916666666666667</v>
      </c>
      <c r="S601" s="35">
        <v>45755</v>
      </c>
      <c r="U601">
        <v>450</v>
      </c>
      <c r="V601">
        <v>10350</v>
      </c>
      <c r="W601" t="s">
        <v>65</v>
      </c>
      <c r="X601" t="s">
        <v>1956</v>
      </c>
      <c r="Y601">
        <v>0</v>
      </c>
      <c r="Z601">
        <v>5000</v>
      </c>
      <c r="AA601">
        <v>5350</v>
      </c>
      <c r="AB601">
        <v>0</v>
      </c>
      <c r="AC601">
        <v>0</v>
      </c>
      <c r="AD601">
        <v>0</v>
      </c>
      <c r="AG601">
        <v>0</v>
      </c>
      <c r="AP601" t="s">
        <v>1957</v>
      </c>
      <c r="AQ601" t="s">
        <v>1915</v>
      </c>
      <c r="AR601" t="s">
        <v>16389</v>
      </c>
      <c r="AT601">
        <v>0</v>
      </c>
      <c r="AU601">
        <v>0</v>
      </c>
      <c r="AV601">
        <v>0</v>
      </c>
      <c r="AW601">
        <v>0</v>
      </c>
      <c r="AX601">
        <v>0</v>
      </c>
      <c r="AY601">
        <v>0</v>
      </c>
      <c r="BC601" t="s">
        <v>63</v>
      </c>
      <c r="BD601" t="s">
        <v>6603</v>
      </c>
      <c r="BE601">
        <v>0</v>
      </c>
      <c r="BG601" t="s">
        <v>1915</v>
      </c>
      <c r="BJ601" t="s">
        <v>1952</v>
      </c>
    </row>
    <row r="602" spans="1:62" x14ac:dyDescent="0.35">
      <c r="A602" t="s">
        <v>1958</v>
      </c>
      <c r="B602">
        <v>10000</v>
      </c>
      <c r="C602">
        <v>10000</v>
      </c>
      <c r="D602">
        <v>45758</v>
      </c>
      <c r="E602" t="s">
        <v>59</v>
      </c>
      <c r="F602" t="s">
        <v>1959</v>
      </c>
      <c r="G602" t="s">
        <v>1911</v>
      </c>
      <c r="I602">
        <v>1</v>
      </c>
      <c r="J602" t="s">
        <v>183</v>
      </c>
      <c r="K602">
        <v>79</v>
      </c>
      <c r="L602" t="s">
        <v>6076</v>
      </c>
      <c r="M602" t="s">
        <v>26406</v>
      </c>
      <c r="N602" t="s">
        <v>92</v>
      </c>
      <c r="O602" t="s">
        <v>3828</v>
      </c>
      <c r="P602">
        <v>67</v>
      </c>
      <c r="Q602">
        <f t="shared" si="148"/>
        <v>33.35</v>
      </c>
      <c r="R602" s="34">
        <f t="shared" si="149"/>
        <v>0.5558333333333334</v>
      </c>
      <c r="S602" s="35">
        <v>45755</v>
      </c>
      <c r="U602">
        <v>150</v>
      </c>
      <c r="V602">
        <v>10050</v>
      </c>
      <c r="W602" t="s">
        <v>65</v>
      </c>
      <c r="X602" t="s">
        <v>1961</v>
      </c>
      <c r="Y602">
        <v>0</v>
      </c>
      <c r="Z602">
        <v>5000</v>
      </c>
      <c r="AA602">
        <v>5050</v>
      </c>
      <c r="AB602">
        <v>0</v>
      </c>
      <c r="AC602">
        <v>0</v>
      </c>
      <c r="AD602">
        <v>0</v>
      </c>
      <c r="AG602">
        <v>0</v>
      </c>
      <c r="AP602" t="s">
        <v>1962</v>
      </c>
      <c r="AQ602" t="s">
        <v>1915</v>
      </c>
      <c r="AR602" t="s">
        <v>16389</v>
      </c>
      <c r="AT602">
        <v>0</v>
      </c>
      <c r="AU602">
        <v>0</v>
      </c>
      <c r="AV602">
        <v>0</v>
      </c>
      <c r="AW602">
        <v>0</v>
      </c>
      <c r="AX602">
        <v>0</v>
      </c>
      <c r="AY602">
        <v>0</v>
      </c>
      <c r="BC602" t="s">
        <v>63</v>
      </c>
      <c r="BD602" t="s">
        <v>6587</v>
      </c>
      <c r="BE602">
        <v>0</v>
      </c>
      <c r="BG602" t="s">
        <v>1915</v>
      </c>
      <c r="BJ602" t="s">
        <v>1952</v>
      </c>
    </row>
    <row r="603" spans="1:62" x14ac:dyDescent="0.35">
      <c r="A603" t="s">
        <v>1963</v>
      </c>
      <c r="B603">
        <v>10000</v>
      </c>
      <c r="C603">
        <v>10000</v>
      </c>
      <c r="D603">
        <v>45758</v>
      </c>
      <c r="E603" t="s">
        <v>116</v>
      </c>
      <c r="F603" t="s">
        <v>1947</v>
      </c>
      <c r="G603" t="s">
        <v>1948</v>
      </c>
      <c r="I603">
        <v>1</v>
      </c>
      <c r="J603" t="s">
        <v>183</v>
      </c>
      <c r="K603">
        <v>79</v>
      </c>
      <c r="L603" t="s">
        <v>6076</v>
      </c>
      <c r="M603" t="s">
        <v>26406</v>
      </c>
      <c r="N603" t="s">
        <v>92</v>
      </c>
      <c r="O603" t="s">
        <v>3828</v>
      </c>
      <c r="P603">
        <v>112</v>
      </c>
      <c r="Q603">
        <f t="shared" si="148"/>
        <v>35.6</v>
      </c>
      <c r="R603" s="34">
        <f t="shared" si="149"/>
        <v>0.59333333333333338</v>
      </c>
      <c r="S603" s="35">
        <v>45755</v>
      </c>
      <c r="U603">
        <v>54</v>
      </c>
      <c r="V603">
        <v>6048</v>
      </c>
      <c r="W603" t="s">
        <v>65</v>
      </c>
      <c r="X603" t="s">
        <v>1965</v>
      </c>
      <c r="Y603">
        <v>0</v>
      </c>
      <c r="Z603">
        <v>3000</v>
      </c>
      <c r="AA603">
        <v>3048</v>
      </c>
      <c r="AB603">
        <v>0</v>
      </c>
      <c r="AC603">
        <v>0</v>
      </c>
      <c r="AD603">
        <v>0</v>
      </c>
      <c r="AG603">
        <v>0</v>
      </c>
      <c r="AP603" t="s">
        <v>1966</v>
      </c>
      <c r="AQ603" t="s">
        <v>1915</v>
      </c>
      <c r="AR603" t="s">
        <v>16389</v>
      </c>
      <c r="AT603">
        <v>0</v>
      </c>
      <c r="AU603">
        <v>0</v>
      </c>
      <c r="AV603">
        <v>0</v>
      </c>
      <c r="AW603">
        <v>0</v>
      </c>
      <c r="AX603">
        <v>0</v>
      </c>
      <c r="AY603">
        <v>0</v>
      </c>
      <c r="BC603" t="s">
        <v>63</v>
      </c>
      <c r="BD603" t="s">
        <v>6588</v>
      </c>
      <c r="BE603">
        <v>0</v>
      </c>
      <c r="BG603" t="s">
        <v>1915</v>
      </c>
      <c r="BJ603" t="s">
        <v>1952</v>
      </c>
    </row>
    <row r="604" spans="1:62" x14ac:dyDescent="0.35">
      <c r="A604" t="s">
        <v>1967</v>
      </c>
      <c r="B604">
        <v>10000</v>
      </c>
      <c r="C604">
        <v>10000</v>
      </c>
      <c r="D604">
        <v>45758</v>
      </c>
      <c r="E604" t="s">
        <v>59</v>
      </c>
      <c r="F604" t="s">
        <v>1968</v>
      </c>
      <c r="G604" t="s">
        <v>1911</v>
      </c>
      <c r="I604">
        <v>1</v>
      </c>
      <c r="J604" t="s">
        <v>183</v>
      </c>
      <c r="K604">
        <v>79</v>
      </c>
      <c r="L604" t="s">
        <v>6076</v>
      </c>
      <c r="M604" t="s">
        <v>26406</v>
      </c>
      <c r="N604" t="s">
        <v>92</v>
      </c>
      <c r="O604" t="s">
        <v>3828</v>
      </c>
      <c r="P604">
        <v>84</v>
      </c>
      <c r="Q604">
        <f t="shared" si="148"/>
        <v>34.200000000000003</v>
      </c>
      <c r="R604" s="34">
        <f t="shared" si="149"/>
        <v>0.57000000000000006</v>
      </c>
      <c r="S604" s="35">
        <v>45755</v>
      </c>
      <c r="U604">
        <v>48</v>
      </c>
      <c r="V604">
        <v>4032</v>
      </c>
      <c r="W604" t="s">
        <v>65</v>
      </c>
      <c r="X604" t="s">
        <v>1970</v>
      </c>
      <c r="Y604">
        <v>0</v>
      </c>
      <c r="Z604">
        <v>2000</v>
      </c>
      <c r="AA604">
        <v>2032</v>
      </c>
      <c r="AB604">
        <v>0</v>
      </c>
      <c r="AC604">
        <v>0</v>
      </c>
      <c r="AD604">
        <v>0</v>
      </c>
      <c r="AG604">
        <v>0</v>
      </c>
      <c r="AP604" t="s">
        <v>1971</v>
      </c>
      <c r="AQ604" t="s">
        <v>1915</v>
      </c>
      <c r="AR604" t="s">
        <v>16389</v>
      </c>
      <c r="AT604">
        <v>0</v>
      </c>
      <c r="AU604">
        <v>0</v>
      </c>
      <c r="AV604">
        <v>0</v>
      </c>
      <c r="AW604">
        <v>0</v>
      </c>
      <c r="AX604">
        <v>0</v>
      </c>
      <c r="AY604">
        <v>0</v>
      </c>
      <c r="BC604" t="s">
        <v>63</v>
      </c>
      <c r="BD604" t="s">
        <v>6589</v>
      </c>
      <c r="BE604">
        <v>0</v>
      </c>
      <c r="BG604" t="s">
        <v>1915</v>
      </c>
      <c r="BJ604" t="s">
        <v>1952</v>
      </c>
    </row>
    <row r="605" spans="1:62" x14ac:dyDescent="0.35">
      <c r="A605" t="s">
        <v>1972</v>
      </c>
      <c r="B605">
        <v>10000</v>
      </c>
      <c r="C605">
        <v>10000</v>
      </c>
      <c r="D605">
        <v>45758</v>
      </c>
      <c r="E605" t="s">
        <v>59</v>
      </c>
      <c r="F605" t="s">
        <v>1973</v>
      </c>
      <c r="G605" t="s">
        <v>1911</v>
      </c>
      <c r="I605">
        <v>1</v>
      </c>
      <c r="J605" t="s">
        <v>183</v>
      </c>
      <c r="K605">
        <v>79</v>
      </c>
      <c r="L605" t="s">
        <v>6076</v>
      </c>
      <c r="M605" t="s">
        <v>26406</v>
      </c>
      <c r="N605" t="s">
        <v>92</v>
      </c>
      <c r="O605" t="s">
        <v>3828</v>
      </c>
      <c r="P605">
        <v>67</v>
      </c>
      <c r="Q605">
        <f t="shared" si="148"/>
        <v>33.35</v>
      </c>
      <c r="R605" s="34">
        <f t="shared" si="149"/>
        <v>0.5558333333333334</v>
      </c>
      <c r="S605" s="35">
        <v>45755</v>
      </c>
      <c r="U605">
        <v>90</v>
      </c>
      <c r="V605">
        <v>6030</v>
      </c>
      <c r="W605" t="s">
        <v>65</v>
      </c>
      <c r="X605" t="s">
        <v>1975</v>
      </c>
      <c r="Y605">
        <v>0</v>
      </c>
      <c r="Z605">
        <v>3000</v>
      </c>
      <c r="AA605">
        <v>3030</v>
      </c>
      <c r="AB605">
        <v>0</v>
      </c>
      <c r="AC605">
        <v>0</v>
      </c>
      <c r="AD605">
        <v>0</v>
      </c>
      <c r="AG605">
        <v>0</v>
      </c>
      <c r="AP605" t="s">
        <v>1976</v>
      </c>
      <c r="AQ605" t="s">
        <v>1915</v>
      </c>
      <c r="AR605" t="s">
        <v>16389</v>
      </c>
      <c r="AT605">
        <v>0</v>
      </c>
      <c r="AU605">
        <v>0</v>
      </c>
      <c r="AV605">
        <v>0</v>
      </c>
      <c r="AW605">
        <v>0</v>
      </c>
      <c r="AX605">
        <v>0</v>
      </c>
      <c r="AY605">
        <v>0</v>
      </c>
      <c r="BC605" t="s">
        <v>63</v>
      </c>
      <c r="BD605" t="s">
        <v>6590</v>
      </c>
      <c r="BE605">
        <v>0</v>
      </c>
      <c r="BG605" t="s">
        <v>1915</v>
      </c>
      <c r="BJ605" t="s">
        <v>1952</v>
      </c>
    </row>
    <row r="606" spans="1:62" x14ac:dyDescent="0.35">
      <c r="A606" t="s">
        <v>1977</v>
      </c>
      <c r="B606">
        <v>10000</v>
      </c>
      <c r="C606">
        <v>10000</v>
      </c>
      <c r="D606">
        <v>45758</v>
      </c>
      <c r="E606" t="s">
        <v>116</v>
      </c>
      <c r="F606" t="s">
        <v>1947</v>
      </c>
      <c r="G606" t="s">
        <v>1948</v>
      </c>
      <c r="I606">
        <v>1</v>
      </c>
      <c r="J606" t="s">
        <v>183</v>
      </c>
      <c r="K606">
        <v>79</v>
      </c>
      <c r="L606" t="s">
        <v>6076</v>
      </c>
      <c r="M606" t="s">
        <v>26406</v>
      </c>
      <c r="N606" t="s">
        <v>92</v>
      </c>
      <c r="O606" t="s">
        <v>3828</v>
      </c>
      <c r="P606">
        <v>112</v>
      </c>
      <c r="Q606">
        <f t="shared" si="148"/>
        <v>35.6</v>
      </c>
      <c r="R606" s="34">
        <f t="shared" si="149"/>
        <v>0.59333333333333338</v>
      </c>
      <c r="S606" s="35">
        <v>45755</v>
      </c>
      <c r="U606">
        <v>18</v>
      </c>
      <c r="V606">
        <v>2016</v>
      </c>
      <c r="W606" t="s">
        <v>65</v>
      </c>
      <c r="X606" t="s">
        <v>1979</v>
      </c>
      <c r="Y606">
        <v>0</v>
      </c>
      <c r="Z606">
        <v>1000</v>
      </c>
      <c r="AA606">
        <v>1016</v>
      </c>
      <c r="AB606">
        <v>0</v>
      </c>
      <c r="AC606">
        <v>0</v>
      </c>
      <c r="AD606">
        <v>0</v>
      </c>
      <c r="AG606">
        <v>0</v>
      </c>
      <c r="AP606" t="s">
        <v>1980</v>
      </c>
      <c r="AQ606" t="s">
        <v>1915</v>
      </c>
      <c r="AR606" t="s">
        <v>16389</v>
      </c>
      <c r="AT606">
        <v>0</v>
      </c>
      <c r="AU606">
        <v>0</v>
      </c>
      <c r="AV606">
        <v>0</v>
      </c>
      <c r="AW606">
        <v>0</v>
      </c>
      <c r="AX606">
        <v>0</v>
      </c>
      <c r="AY606">
        <v>0</v>
      </c>
      <c r="BC606" t="s">
        <v>63</v>
      </c>
      <c r="BD606" t="s">
        <v>6591</v>
      </c>
      <c r="BE606">
        <v>0</v>
      </c>
      <c r="BG606" t="s">
        <v>1915</v>
      </c>
      <c r="BJ606" t="s">
        <v>1952</v>
      </c>
    </row>
    <row r="607" spans="1:62" x14ac:dyDescent="0.35">
      <c r="A607" t="s">
        <v>1299</v>
      </c>
      <c r="B607">
        <v>10000</v>
      </c>
      <c r="C607">
        <v>20000</v>
      </c>
      <c r="D607">
        <v>45755</v>
      </c>
      <c r="E607" t="s">
        <v>59</v>
      </c>
      <c r="F607" t="s">
        <v>1300</v>
      </c>
      <c r="G607" t="s">
        <v>1301</v>
      </c>
      <c r="I607">
        <v>2</v>
      </c>
      <c r="J607" t="s">
        <v>183</v>
      </c>
      <c r="K607">
        <v>92</v>
      </c>
      <c r="L607" t="s">
        <v>6053</v>
      </c>
      <c r="M607" t="s">
        <v>26409</v>
      </c>
      <c r="N607" t="s">
        <v>281</v>
      </c>
      <c r="O607" t="s">
        <v>3851</v>
      </c>
      <c r="P607">
        <v>2700</v>
      </c>
      <c r="S607" s="35">
        <v>45755</v>
      </c>
      <c r="U607">
        <v>2</v>
      </c>
      <c r="V607">
        <v>5400</v>
      </c>
      <c r="W607" t="s">
        <v>65</v>
      </c>
      <c r="X607" t="s">
        <v>1302</v>
      </c>
      <c r="Y607">
        <v>0</v>
      </c>
      <c r="Z607">
        <v>5000</v>
      </c>
      <c r="AA607">
        <v>400</v>
      </c>
      <c r="AB607">
        <v>0</v>
      </c>
      <c r="AC607">
        <v>0</v>
      </c>
      <c r="AD607">
        <v>0</v>
      </c>
      <c r="AG607">
        <v>0</v>
      </c>
      <c r="AP607" t="s">
        <v>1303</v>
      </c>
      <c r="AQ607" t="s">
        <v>1304</v>
      </c>
      <c r="AR607" t="s">
        <v>8273</v>
      </c>
      <c r="AT607">
        <v>0</v>
      </c>
      <c r="AU607">
        <v>0</v>
      </c>
      <c r="AV607">
        <v>0</v>
      </c>
      <c r="AW607">
        <v>0</v>
      </c>
      <c r="AX607">
        <v>0</v>
      </c>
      <c r="AY607">
        <v>0</v>
      </c>
      <c r="BC607" t="s">
        <v>63</v>
      </c>
      <c r="BD607" t="s">
        <v>4594</v>
      </c>
      <c r="BE607">
        <v>0</v>
      </c>
      <c r="BG607" t="s">
        <v>1304</v>
      </c>
      <c r="BJ607" t="s">
        <v>1305</v>
      </c>
    </row>
    <row r="608" spans="1:62" x14ac:dyDescent="0.35">
      <c r="A608" t="s">
        <v>1981</v>
      </c>
      <c r="B608">
        <v>10000</v>
      </c>
      <c r="C608">
        <v>20000</v>
      </c>
      <c r="D608">
        <v>45757</v>
      </c>
      <c r="E608" t="s">
        <v>59</v>
      </c>
      <c r="F608" t="s">
        <v>1876</v>
      </c>
      <c r="G608" t="s">
        <v>553</v>
      </c>
      <c r="I608">
        <v>1</v>
      </c>
      <c r="J608" t="s">
        <v>183</v>
      </c>
      <c r="K608">
        <v>63</v>
      </c>
      <c r="L608" t="s">
        <v>6051</v>
      </c>
      <c r="M608" t="s">
        <v>26408</v>
      </c>
      <c r="N608" t="s">
        <v>136</v>
      </c>
      <c r="O608" t="s">
        <v>3850</v>
      </c>
      <c r="P608">
        <v>3000</v>
      </c>
      <c r="Q608">
        <f t="shared" ref="Q608:Q616" si="150">(P608/40)+45</f>
        <v>120</v>
      </c>
      <c r="R608" s="34">
        <f t="shared" ref="R608:R616" si="151">Q608/60</f>
        <v>2</v>
      </c>
      <c r="S608" s="35">
        <v>45755</v>
      </c>
      <c r="U608">
        <v>40</v>
      </c>
      <c r="V608">
        <v>120000</v>
      </c>
      <c r="W608" t="s">
        <v>65</v>
      </c>
      <c r="X608" t="s">
        <v>1982</v>
      </c>
      <c r="Y608">
        <v>0</v>
      </c>
      <c r="Z608">
        <v>120000</v>
      </c>
      <c r="AA608">
        <v>0</v>
      </c>
      <c r="AB608">
        <v>0</v>
      </c>
      <c r="AC608">
        <v>0</v>
      </c>
      <c r="AD608">
        <v>0</v>
      </c>
      <c r="AG608">
        <v>0</v>
      </c>
      <c r="AP608" t="s">
        <v>1983</v>
      </c>
      <c r="AQ608" t="s">
        <v>170</v>
      </c>
      <c r="AR608" t="s">
        <v>21526</v>
      </c>
      <c r="AT608">
        <v>0</v>
      </c>
      <c r="AU608">
        <v>0</v>
      </c>
      <c r="AV608">
        <v>0</v>
      </c>
      <c r="AW608">
        <v>0</v>
      </c>
      <c r="AX608">
        <v>0</v>
      </c>
      <c r="AY608">
        <v>0</v>
      </c>
      <c r="BC608" t="s">
        <v>63</v>
      </c>
      <c r="BD608" t="s">
        <v>4787</v>
      </c>
      <c r="BE608">
        <v>0</v>
      </c>
      <c r="BG608" t="s">
        <v>170</v>
      </c>
      <c r="BJ608" t="s">
        <v>1984</v>
      </c>
    </row>
    <row r="609" spans="1:62" x14ac:dyDescent="0.35">
      <c r="A609" t="s">
        <v>1985</v>
      </c>
      <c r="B609">
        <v>10000</v>
      </c>
      <c r="C609">
        <v>20000</v>
      </c>
      <c r="D609">
        <v>45757</v>
      </c>
      <c r="E609" t="s">
        <v>59</v>
      </c>
      <c r="F609" t="s">
        <v>1876</v>
      </c>
      <c r="G609" t="s">
        <v>167</v>
      </c>
      <c r="I609">
        <v>1</v>
      </c>
      <c r="J609" t="s">
        <v>183</v>
      </c>
      <c r="K609">
        <v>63</v>
      </c>
      <c r="L609" t="s">
        <v>6051</v>
      </c>
      <c r="M609" t="s">
        <v>26408</v>
      </c>
      <c r="N609" t="s">
        <v>136</v>
      </c>
      <c r="O609" t="s">
        <v>3850</v>
      </c>
      <c r="P609">
        <v>1334</v>
      </c>
      <c r="Q609">
        <f t="shared" si="150"/>
        <v>78.349999999999994</v>
      </c>
      <c r="R609" s="34">
        <f t="shared" si="151"/>
        <v>1.3058333333333332</v>
      </c>
      <c r="S609" s="35">
        <v>45755</v>
      </c>
      <c r="U609">
        <v>30</v>
      </c>
      <c r="V609">
        <v>40020</v>
      </c>
      <c r="W609" t="s">
        <v>65</v>
      </c>
      <c r="X609" t="s">
        <v>584</v>
      </c>
      <c r="Y609">
        <v>0</v>
      </c>
      <c r="Z609">
        <v>40000</v>
      </c>
      <c r="AA609">
        <v>20</v>
      </c>
      <c r="AB609">
        <v>0</v>
      </c>
      <c r="AC609">
        <v>0</v>
      </c>
      <c r="AD609">
        <v>0</v>
      </c>
      <c r="AG609">
        <v>0</v>
      </c>
      <c r="AP609" t="s">
        <v>585</v>
      </c>
      <c r="AQ609" t="s">
        <v>170</v>
      </c>
      <c r="AR609" t="s">
        <v>21526</v>
      </c>
      <c r="AT609">
        <v>0</v>
      </c>
      <c r="AU609">
        <v>0</v>
      </c>
      <c r="AV609">
        <v>0</v>
      </c>
      <c r="AW609">
        <v>0</v>
      </c>
      <c r="AX609">
        <v>0</v>
      </c>
      <c r="AY609">
        <v>0</v>
      </c>
      <c r="BC609" t="s">
        <v>63</v>
      </c>
      <c r="BD609" t="s">
        <v>4788</v>
      </c>
      <c r="BE609">
        <v>0</v>
      </c>
      <c r="BG609" t="s">
        <v>170</v>
      </c>
      <c r="BJ609" t="s">
        <v>1986</v>
      </c>
    </row>
    <row r="610" spans="1:62" x14ac:dyDescent="0.35">
      <c r="A610" t="s">
        <v>1987</v>
      </c>
      <c r="B610">
        <v>10000</v>
      </c>
      <c r="C610">
        <v>20000</v>
      </c>
      <c r="D610">
        <v>45756</v>
      </c>
      <c r="E610" t="s">
        <v>59</v>
      </c>
      <c r="F610">
        <v>0.44361111111111112</v>
      </c>
      <c r="G610" t="s">
        <v>1718</v>
      </c>
      <c r="I610">
        <v>1</v>
      </c>
      <c r="J610" t="s">
        <v>183</v>
      </c>
      <c r="K610">
        <v>63</v>
      </c>
      <c r="L610" t="s">
        <v>6051</v>
      </c>
      <c r="M610" t="s">
        <v>26408</v>
      </c>
      <c r="N610" t="s">
        <v>136</v>
      </c>
      <c r="O610" t="s">
        <v>3850</v>
      </c>
      <c r="P610">
        <v>4000</v>
      </c>
      <c r="Q610">
        <f t="shared" si="150"/>
        <v>145</v>
      </c>
      <c r="R610" s="34">
        <f t="shared" si="151"/>
        <v>2.4166666666666665</v>
      </c>
      <c r="S610" s="35">
        <v>45755</v>
      </c>
      <c r="U610">
        <v>20</v>
      </c>
      <c r="V610">
        <v>80000</v>
      </c>
      <c r="W610" t="s">
        <v>65</v>
      </c>
      <c r="X610" t="s">
        <v>1719</v>
      </c>
      <c r="Y610">
        <v>0</v>
      </c>
      <c r="Z610">
        <v>80000</v>
      </c>
      <c r="AA610">
        <v>0</v>
      </c>
      <c r="AB610">
        <v>0</v>
      </c>
      <c r="AC610">
        <v>0</v>
      </c>
      <c r="AD610">
        <v>0</v>
      </c>
      <c r="AG610">
        <v>0</v>
      </c>
      <c r="AP610" t="s">
        <v>1720</v>
      </c>
      <c r="AQ610" t="s">
        <v>170</v>
      </c>
      <c r="AR610" t="s">
        <v>21526</v>
      </c>
      <c r="AT610">
        <v>0</v>
      </c>
      <c r="AU610">
        <v>0</v>
      </c>
      <c r="AV610">
        <v>0</v>
      </c>
      <c r="AW610">
        <v>0</v>
      </c>
      <c r="AX610">
        <v>0</v>
      </c>
      <c r="AY610">
        <v>0</v>
      </c>
      <c r="BC610" t="s">
        <v>63</v>
      </c>
      <c r="BD610" t="s">
        <v>4789</v>
      </c>
      <c r="BE610">
        <v>0</v>
      </c>
      <c r="BG610" t="s">
        <v>170</v>
      </c>
      <c r="BJ610" t="s">
        <v>1988</v>
      </c>
    </row>
    <row r="611" spans="1:62" x14ac:dyDescent="0.35">
      <c r="A611" t="s">
        <v>1989</v>
      </c>
      <c r="B611">
        <v>10000</v>
      </c>
      <c r="C611">
        <v>10000</v>
      </c>
      <c r="D611">
        <v>45757</v>
      </c>
      <c r="E611" t="s">
        <v>59</v>
      </c>
      <c r="F611" t="s">
        <v>1876</v>
      </c>
      <c r="G611">
        <v>1006323</v>
      </c>
      <c r="I611">
        <v>1</v>
      </c>
      <c r="J611" t="s">
        <v>183</v>
      </c>
      <c r="K611">
        <v>63</v>
      </c>
      <c r="L611" t="s">
        <v>6051</v>
      </c>
      <c r="M611" t="s">
        <v>26408</v>
      </c>
      <c r="N611" t="s">
        <v>136</v>
      </c>
      <c r="O611" t="s">
        <v>3850</v>
      </c>
      <c r="P611">
        <v>5000</v>
      </c>
      <c r="Q611">
        <f t="shared" si="150"/>
        <v>170</v>
      </c>
      <c r="R611" s="34">
        <f t="shared" si="151"/>
        <v>2.8333333333333335</v>
      </c>
      <c r="S611" s="35">
        <v>45755</v>
      </c>
      <c r="U611">
        <v>40</v>
      </c>
      <c r="V611">
        <v>200000</v>
      </c>
      <c r="W611" t="s">
        <v>65</v>
      </c>
      <c r="X611" t="s">
        <v>1990</v>
      </c>
      <c r="Y611">
        <v>0</v>
      </c>
      <c r="Z611">
        <v>200000</v>
      </c>
      <c r="AA611">
        <v>0</v>
      </c>
      <c r="AB611">
        <v>0</v>
      </c>
      <c r="AC611">
        <v>0</v>
      </c>
      <c r="AD611">
        <v>0</v>
      </c>
      <c r="AG611">
        <v>0</v>
      </c>
      <c r="AP611" t="s">
        <v>1991</v>
      </c>
      <c r="AQ611" t="s">
        <v>170</v>
      </c>
      <c r="AR611" t="s">
        <v>21526</v>
      </c>
      <c r="AT611">
        <v>0</v>
      </c>
      <c r="AU611">
        <v>0</v>
      </c>
      <c r="AV611">
        <v>0</v>
      </c>
      <c r="AW611">
        <v>0</v>
      </c>
      <c r="AX611">
        <v>0</v>
      </c>
      <c r="AY611">
        <v>0</v>
      </c>
      <c r="BC611" t="s">
        <v>63</v>
      </c>
      <c r="BD611" t="s">
        <v>4790</v>
      </c>
      <c r="BE611">
        <v>0</v>
      </c>
      <c r="BG611" t="s">
        <v>170</v>
      </c>
      <c r="BJ611" t="s">
        <v>1992</v>
      </c>
    </row>
    <row r="612" spans="1:62" x14ac:dyDescent="0.35">
      <c r="A612" t="s">
        <v>1993</v>
      </c>
      <c r="B612">
        <v>10000</v>
      </c>
      <c r="C612">
        <v>30000</v>
      </c>
      <c r="D612">
        <v>45756</v>
      </c>
      <c r="E612" t="s">
        <v>59</v>
      </c>
      <c r="F612" t="s">
        <v>1994</v>
      </c>
      <c r="G612" t="s">
        <v>553</v>
      </c>
      <c r="I612">
        <v>1</v>
      </c>
      <c r="J612" t="s">
        <v>183</v>
      </c>
      <c r="K612">
        <v>63</v>
      </c>
      <c r="L612" t="s">
        <v>6051</v>
      </c>
      <c r="M612" t="s">
        <v>26408</v>
      </c>
      <c r="N612" t="s">
        <v>136</v>
      </c>
      <c r="O612" t="s">
        <v>3850</v>
      </c>
      <c r="P612">
        <v>2000</v>
      </c>
      <c r="Q612">
        <f t="shared" si="150"/>
        <v>95</v>
      </c>
      <c r="R612" s="34">
        <f t="shared" si="151"/>
        <v>1.5833333333333333</v>
      </c>
      <c r="S612" s="35">
        <v>45755</v>
      </c>
      <c r="U612">
        <v>40</v>
      </c>
      <c r="V612">
        <v>80000</v>
      </c>
      <c r="W612" t="s">
        <v>65</v>
      </c>
      <c r="X612" t="s">
        <v>1995</v>
      </c>
      <c r="Y612">
        <v>0</v>
      </c>
      <c r="Z612">
        <v>80000</v>
      </c>
      <c r="AA612">
        <v>0</v>
      </c>
      <c r="AB612">
        <v>0</v>
      </c>
      <c r="AC612">
        <v>0</v>
      </c>
      <c r="AD612">
        <v>0</v>
      </c>
      <c r="AG612">
        <v>0</v>
      </c>
      <c r="AP612" t="s">
        <v>1996</v>
      </c>
      <c r="AQ612" t="s">
        <v>170</v>
      </c>
      <c r="AR612" t="s">
        <v>21526</v>
      </c>
      <c r="AT612">
        <v>0</v>
      </c>
      <c r="AU612">
        <v>0</v>
      </c>
      <c r="AV612">
        <v>0</v>
      </c>
      <c r="AW612">
        <v>0</v>
      </c>
      <c r="AX612">
        <v>0</v>
      </c>
      <c r="AY612">
        <v>0</v>
      </c>
      <c r="BC612" t="s">
        <v>63</v>
      </c>
      <c r="BD612" t="s">
        <v>4791</v>
      </c>
      <c r="BE612">
        <v>0</v>
      </c>
      <c r="BG612" t="s">
        <v>170</v>
      </c>
      <c r="BJ612" t="s">
        <v>1997</v>
      </c>
    </row>
    <row r="613" spans="1:62" x14ac:dyDescent="0.35">
      <c r="A613" t="s">
        <v>1998</v>
      </c>
      <c r="B613">
        <v>10000</v>
      </c>
      <c r="C613">
        <v>10000</v>
      </c>
      <c r="D613">
        <v>45756</v>
      </c>
      <c r="E613" t="s">
        <v>59</v>
      </c>
      <c r="F613">
        <v>0.4447800925925926</v>
      </c>
      <c r="G613" t="s">
        <v>553</v>
      </c>
      <c r="I613">
        <v>1</v>
      </c>
      <c r="J613" t="s">
        <v>183</v>
      </c>
      <c r="K613">
        <v>63</v>
      </c>
      <c r="L613" t="s">
        <v>6051</v>
      </c>
      <c r="M613" t="s">
        <v>26408</v>
      </c>
      <c r="N613" t="s">
        <v>136</v>
      </c>
      <c r="O613" t="s">
        <v>3850</v>
      </c>
      <c r="P613">
        <v>2000</v>
      </c>
      <c r="Q613">
        <f t="shared" si="150"/>
        <v>95</v>
      </c>
      <c r="R613" s="34">
        <f t="shared" si="151"/>
        <v>1.5833333333333333</v>
      </c>
      <c r="S613" s="35">
        <v>45755</v>
      </c>
      <c r="U613">
        <v>40</v>
      </c>
      <c r="V613">
        <v>80000</v>
      </c>
      <c r="W613" t="s">
        <v>65</v>
      </c>
      <c r="X613" t="s">
        <v>1995</v>
      </c>
      <c r="Y613">
        <v>0</v>
      </c>
      <c r="Z613">
        <v>80000</v>
      </c>
      <c r="AA613">
        <v>0</v>
      </c>
      <c r="AB613">
        <v>0</v>
      </c>
      <c r="AC613">
        <v>0</v>
      </c>
      <c r="AD613">
        <v>0</v>
      </c>
      <c r="AG613">
        <v>0</v>
      </c>
      <c r="AP613" t="s">
        <v>1996</v>
      </c>
      <c r="AQ613" t="s">
        <v>170</v>
      </c>
      <c r="AR613" t="s">
        <v>21526</v>
      </c>
      <c r="AT613">
        <v>0</v>
      </c>
      <c r="AU613">
        <v>0</v>
      </c>
      <c r="AV613">
        <v>0</v>
      </c>
      <c r="AW613">
        <v>0</v>
      </c>
      <c r="AX613">
        <v>0</v>
      </c>
      <c r="AY613">
        <v>0</v>
      </c>
      <c r="BC613" t="s">
        <v>63</v>
      </c>
      <c r="BD613" t="s">
        <v>4792</v>
      </c>
      <c r="BE613">
        <v>0</v>
      </c>
      <c r="BG613" t="s">
        <v>170</v>
      </c>
      <c r="BJ613" t="s">
        <v>1999</v>
      </c>
    </row>
    <row r="614" spans="1:62" x14ac:dyDescent="0.35">
      <c r="A614" t="s">
        <v>2000</v>
      </c>
      <c r="B614">
        <v>10000</v>
      </c>
      <c r="C614">
        <v>10000</v>
      </c>
      <c r="D614">
        <v>45762</v>
      </c>
      <c r="E614" t="s">
        <v>59</v>
      </c>
      <c r="F614" t="s">
        <v>2001</v>
      </c>
      <c r="G614" t="s">
        <v>1880</v>
      </c>
      <c r="I614">
        <v>1</v>
      </c>
      <c r="J614" t="s">
        <v>183</v>
      </c>
      <c r="K614">
        <v>78</v>
      </c>
      <c r="L614" t="s">
        <v>6047</v>
      </c>
      <c r="M614" t="s">
        <v>26405</v>
      </c>
      <c r="N614" t="s">
        <v>216</v>
      </c>
      <c r="O614" t="s">
        <v>3803</v>
      </c>
      <c r="P614">
        <v>4000</v>
      </c>
      <c r="Q614">
        <f t="shared" si="150"/>
        <v>145</v>
      </c>
      <c r="R614" s="34">
        <f t="shared" si="151"/>
        <v>2.4166666666666665</v>
      </c>
      <c r="S614" s="35">
        <v>45755</v>
      </c>
      <c r="U614">
        <v>16</v>
      </c>
      <c r="V614">
        <v>64000</v>
      </c>
      <c r="W614" t="s">
        <v>65</v>
      </c>
      <c r="X614" t="s">
        <v>1882</v>
      </c>
      <c r="Y614">
        <v>0</v>
      </c>
      <c r="Z614">
        <v>60000</v>
      </c>
      <c r="AA614">
        <v>4000</v>
      </c>
      <c r="AB614">
        <v>0</v>
      </c>
      <c r="AC614">
        <v>0</v>
      </c>
      <c r="AD614">
        <v>0</v>
      </c>
      <c r="AG614">
        <v>0</v>
      </c>
      <c r="AP614" t="s">
        <v>1883</v>
      </c>
      <c r="AQ614" t="s">
        <v>170</v>
      </c>
      <c r="AR614" t="s">
        <v>21526</v>
      </c>
      <c r="AT614">
        <v>0</v>
      </c>
      <c r="AU614">
        <v>0</v>
      </c>
      <c r="AV614">
        <v>0</v>
      </c>
      <c r="AW614">
        <v>0</v>
      </c>
      <c r="AX614">
        <v>0</v>
      </c>
      <c r="AY614">
        <v>0</v>
      </c>
      <c r="BC614" t="s">
        <v>63</v>
      </c>
      <c r="BD614" t="s">
        <v>4793</v>
      </c>
      <c r="BE614">
        <v>0</v>
      </c>
      <c r="BG614" t="s">
        <v>170</v>
      </c>
      <c r="BJ614" t="s">
        <v>2002</v>
      </c>
    </row>
    <row r="615" spans="1:62" x14ac:dyDescent="0.35">
      <c r="A615" t="s">
        <v>2003</v>
      </c>
      <c r="B615">
        <v>10000</v>
      </c>
      <c r="C615">
        <v>10000</v>
      </c>
      <c r="D615">
        <v>45756</v>
      </c>
      <c r="E615" t="s">
        <v>59</v>
      </c>
      <c r="F615">
        <v>0.44361111111111112</v>
      </c>
      <c r="G615" t="s">
        <v>1718</v>
      </c>
      <c r="I615">
        <v>1</v>
      </c>
      <c r="J615" t="s">
        <v>183</v>
      </c>
      <c r="K615">
        <v>63</v>
      </c>
      <c r="L615" t="s">
        <v>6051</v>
      </c>
      <c r="M615" t="s">
        <v>26408</v>
      </c>
      <c r="N615" t="s">
        <v>136</v>
      </c>
      <c r="O615" t="s">
        <v>3850</v>
      </c>
      <c r="P615">
        <v>4000</v>
      </c>
      <c r="Q615">
        <f t="shared" si="150"/>
        <v>145</v>
      </c>
      <c r="R615" s="34">
        <f t="shared" si="151"/>
        <v>2.4166666666666665</v>
      </c>
      <c r="S615" s="35">
        <v>45755</v>
      </c>
      <c r="U615">
        <v>20</v>
      </c>
      <c r="V615">
        <v>80000</v>
      </c>
      <c r="W615" t="s">
        <v>65</v>
      </c>
      <c r="X615" t="s">
        <v>1719</v>
      </c>
      <c r="Y615">
        <v>0</v>
      </c>
      <c r="Z615">
        <v>80000</v>
      </c>
      <c r="AA615">
        <v>0</v>
      </c>
      <c r="AB615">
        <v>0</v>
      </c>
      <c r="AC615">
        <v>0</v>
      </c>
      <c r="AD615">
        <v>0</v>
      </c>
      <c r="AG615">
        <v>0</v>
      </c>
      <c r="AP615" t="s">
        <v>1720</v>
      </c>
      <c r="AQ615" t="s">
        <v>275</v>
      </c>
      <c r="AR615" t="s">
        <v>21306</v>
      </c>
      <c r="AT615">
        <v>0</v>
      </c>
      <c r="AU615">
        <v>0</v>
      </c>
      <c r="AV615">
        <v>0</v>
      </c>
      <c r="AW615">
        <v>0</v>
      </c>
      <c r="AX615">
        <v>0</v>
      </c>
      <c r="AY615">
        <v>0</v>
      </c>
      <c r="BC615" t="s">
        <v>63</v>
      </c>
      <c r="BD615" t="s">
        <v>4794</v>
      </c>
      <c r="BE615">
        <v>0</v>
      </c>
      <c r="BG615" t="s">
        <v>275</v>
      </c>
      <c r="BJ615" t="s">
        <v>2004</v>
      </c>
    </row>
    <row r="616" spans="1:62" x14ac:dyDescent="0.35">
      <c r="A616" t="s">
        <v>1746</v>
      </c>
      <c r="B616">
        <v>10000</v>
      </c>
      <c r="C616">
        <v>20000</v>
      </c>
      <c r="D616">
        <v>45756</v>
      </c>
      <c r="E616" t="s">
        <v>59</v>
      </c>
      <c r="F616">
        <v>0.44651620370370371</v>
      </c>
      <c r="G616" t="s">
        <v>1428</v>
      </c>
      <c r="I616">
        <v>2</v>
      </c>
      <c r="J616" t="s">
        <v>183</v>
      </c>
      <c r="K616">
        <v>63</v>
      </c>
      <c r="L616" t="s">
        <v>6051</v>
      </c>
      <c r="M616" t="s">
        <v>26408</v>
      </c>
      <c r="N616" t="s">
        <v>136</v>
      </c>
      <c r="O616" t="s">
        <v>3850</v>
      </c>
      <c r="P616">
        <v>2500</v>
      </c>
      <c r="Q616">
        <f t="shared" si="150"/>
        <v>107.5</v>
      </c>
      <c r="R616" s="34">
        <f t="shared" si="151"/>
        <v>1.7916666666666667</v>
      </c>
      <c r="S616" s="35">
        <v>45755</v>
      </c>
      <c r="U616">
        <v>16</v>
      </c>
      <c r="V616">
        <v>40000</v>
      </c>
      <c r="W616" t="s">
        <v>65</v>
      </c>
      <c r="X616" t="s">
        <v>1653</v>
      </c>
      <c r="Y616">
        <v>0</v>
      </c>
      <c r="Z616">
        <v>40000</v>
      </c>
      <c r="AA616">
        <v>0</v>
      </c>
      <c r="AB616">
        <v>0</v>
      </c>
      <c r="AC616">
        <v>0</v>
      </c>
      <c r="AD616">
        <v>0</v>
      </c>
      <c r="AG616">
        <v>0</v>
      </c>
      <c r="AP616" t="s">
        <v>1654</v>
      </c>
      <c r="AQ616" t="s">
        <v>275</v>
      </c>
      <c r="AR616" t="s">
        <v>21306</v>
      </c>
      <c r="AT616">
        <v>0</v>
      </c>
      <c r="AU616">
        <v>0</v>
      </c>
      <c r="AV616">
        <v>0</v>
      </c>
      <c r="AW616">
        <v>0</v>
      </c>
      <c r="AX616">
        <v>0</v>
      </c>
      <c r="AY616">
        <v>0</v>
      </c>
      <c r="BC616" t="s">
        <v>63</v>
      </c>
      <c r="BD616" t="s">
        <v>4747</v>
      </c>
      <c r="BE616">
        <v>0</v>
      </c>
      <c r="BG616" t="s">
        <v>275</v>
      </c>
      <c r="BJ616" t="s">
        <v>1747</v>
      </c>
    </row>
    <row r="617" spans="1:62" x14ac:dyDescent="0.35">
      <c r="A617" t="s">
        <v>2005</v>
      </c>
      <c r="B617">
        <v>10000</v>
      </c>
      <c r="C617">
        <v>10000</v>
      </c>
      <c r="D617">
        <v>45755</v>
      </c>
      <c r="E617" t="s">
        <v>59</v>
      </c>
      <c r="F617">
        <v>0.46329861111111109</v>
      </c>
      <c r="G617" t="s">
        <v>1515</v>
      </c>
      <c r="I617">
        <v>1</v>
      </c>
      <c r="J617" t="s">
        <v>183</v>
      </c>
      <c r="K617">
        <v>22</v>
      </c>
      <c r="L617" t="s">
        <v>6063</v>
      </c>
      <c r="M617" t="s">
        <v>26405</v>
      </c>
      <c r="N617" t="s">
        <v>685</v>
      </c>
      <c r="O617" t="s">
        <v>3805</v>
      </c>
      <c r="P617">
        <v>1500</v>
      </c>
      <c r="Q617">
        <f>(P617/50)+45</f>
        <v>75</v>
      </c>
      <c r="R617" s="34">
        <f>Q617/60</f>
        <v>1.25</v>
      </c>
      <c r="S617" s="35">
        <v>45755</v>
      </c>
      <c r="U617">
        <v>2</v>
      </c>
      <c r="V617">
        <v>3000</v>
      </c>
      <c r="W617" t="s">
        <v>65</v>
      </c>
      <c r="X617" t="s">
        <v>2006</v>
      </c>
      <c r="Y617">
        <v>0</v>
      </c>
      <c r="Z617">
        <v>3000</v>
      </c>
      <c r="AA617">
        <v>0</v>
      </c>
      <c r="AB617">
        <v>0</v>
      </c>
      <c r="AC617">
        <v>0</v>
      </c>
      <c r="AD617">
        <v>0</v>
      </c>
      <c r="AG617">
        <v>0</v>
      </c>
      <c r="AP617" t="s">
        <v>2007</v>
      </c>
      <c r="AQ617" t="s">
        <v>622</v>
      </c>
      <c r="AR617" t="s">
        <v>24955</v>
      </c>
      <c r="AT617">
        <v>0</v>
      </c>
      <c r="AU617">
        <v>0</v>
      </c>
      <c r="AV617">
        <v>0</v>
      </c>
      <c r="AW617">
        <v>0</v>
      </c>
      <c r="AX617">
        <v>0</v>
      </c>
      <c r="AY617">
        <v>0</v>
      </c>
      <c r="BC617" t="s">
        <v>63</v>
      </c>
      <c r="BD617" t="s">
        <v>4795</v>
      </c>
      <c r="BE617">
        <v>0</v>
      </c>
      <c r="BG617" t="s">
        <v>622</v>
      </c>
      <c r="BJ617" t="s">
        <v>1518</v>
      </c>
    </row>
    <row r="618" spans="1:62" x14ac:dyDescent="0.35">
      <c r="A618" t="s">
        <v>2008</v>
      </c>
      <c r="B618">
        <v>10000</v>
      </c>
      <c r="C618">
        <v>10000</v>
      </c>
      <c r="D618">
        <v>45756</v>
      </c>
      <c r="E618" t="s">
        <v>59</v>
      </c>
      <c r="F618">
        <v>0.4262037037037037</v>
      </c>
      <c r="G618" t="s">
        <v>2009</v>
      </c>
      <c r="I618">
        <v>1</v>
      </c>
      <c r="J618" t="s">
        <v>183</v>
      </c>
      <c r="K618">
        <v>79</v>
      </c>
      <c r="L618" t="s">
        <v>6076</v>
      </c>
      <c r="M618" t="s">
        <v>26406</v>
      </c>
      <c r="N618" t="s">
        <v>92</v>
      </c>
      <c r="O618" t="s">
        <v>3828</v>
      </c>
      <c r="P618">
        <v>64</v>
      </c>
      <c r="Q618">
        <f t="shared" ref="Q618:Q619" si="152">(P618/20)+30</f>
        <v>33.200000000000003</v>
      </c>
      <c r="R618" s="34">
        <f t="shared" ref="R618:R619" si="153">Q618/60</f>
        <v>0.55333333333333334</v>
      </c>
      <c r="S618" s="35">
        <v>45755</v>
      </c>
      <c r="U618">
        <v>63</v>
      </c>
      <c r="V618">
        <v>4048</v>
      </c>
      <c r="W618" t="s">
        <v>65</v>
      </c>
      <c r="X618">
        <v>200699060001</v>
      </c>
      <c r="Y618">
        <v>0</v>
      </c>
      <c r="Z618">
        <v>2000</v>
      </c>
      <c r="AA618">
        <v>2048</v>
      </c>
      <c r="AB618">
        <v>0</v>
      </c>
      <c r="AC618">
        <v>0</v>
      </c>
      <c r="AD618">
        <v>0</v>
      </c>
      <c r="AG618">
        <v>0</v>
      </c>
      <c r="AP618">
        <v>20069906</v>
      </c>
      <c r="AQ618" t="s">
        <v>571</v>
      </c>
      <c r="AR618" t="s">
        <v>14937</v>
      </c>
      <c r="AT618">
        <v>0</v>
      </c>
      <c r="AU618">
        <v>0</v>
      </c>
      <c r="AV618">
        <v>0</v>
      </c>
      <c r="AW618">
        <v>0</v>
      </c>
      <c r="AX618">
        <v>0</v>
      </c>
      <c r="AY618">
        <v>0</v>
      </c>
      <c r="BC618" t="s">
        <v>63</v>
      </c>
      <c r="BD618" t="s">
        <v>4796</v>
      </c>
      <c r="BE618">
        <v>0</v>
      </c>
      <c r="BG618" t="s">
        <v>571</v>
      </c>
      <c r="BJ618" t="s">
        <v>2011</v>
      </c>
    </row>
    <row r="619" spans="1:62" x14ac:dyDescent="0.35">
      <c r="A619" t="s">
        <v>2008</v>
      </c>
      <c r="B619">
        <v>20000</v>
      </c>
      <c r="C619">
        <v>10000</v>
      </c>
      <c r="D619">
        <v>45756</v>
      </c>
      <c r="E619" t="s">
        <v>59</v>
      </c>
      <c r="F619">
        <v>0.4262037037037037</v>
      </c>
      <c r="G619" t="s">
        <v>2009</v>
      </c>
      <c r="I619">
        <v>1</v>
      </c>
      <c r="J619" t="s">
        <v>183</v>
      </c>
      <c r="K619">
        <v>79</v>
      </c>
      <c r="L619" t="s">
        <v>6076</v>
      </c>
      <c r="M619" t="s">
        <v>26406</v>
      </c>
      <c r="N619" t="s">
        <v>92</v>
      </c>
      <c r="O619" t="s">
        <v>3828</v>
      </c>
      <c r="P619">
        <v>32</v>
      </c>
      <c r="Q619">
        <f t="shared" si="152"/>
        <v>31.6</v>
      </c>
      <c r="R619" s="34">
        <f t="shared" si="153"/>
        <v>0.52666666666666673</v>
      </c>
      <c r="S619" s="35">
        <v>45755</v>
      </c>
      <c r="U619">
        <v>63</v>
      </c>
      <c r="V619">
        <v>2000</v>
      </c>
      <c r="W619" t="s">
        <v>65</v>
      </c>
      <c r="X619">
        <v>200699060001</v>
      </c>
      <c r="Y619">
        <v>0</v>
      </c>
      <c r="Z619">
        <v>2000</v>
      </c>
      <c r="AA619">
        <v>0</v>
      </c>
      <c r="AB619">
        <v>0</v>
      </c>
      <c r="AC619">
        <v>0</v>
      </c>
      <c r="AD619">
        <v>0</v>
      </c>
      <c r="AG619">
        <v>0</v>
      </c>
      <c r="AP619">
        <v>20069906</v>
      </c>
      <c r="AQ619" t="s">
        <v>571</v>
      </c>
      <c r="AR619" t="s">
        <v>14937</v>
      </c>
      <c r="AT619">
        <v>0</v>
      </c>
      <c r="AU619">
        <v>0</v>
      </c>
      <c r="AV619">
        <v>0</v>
      </c>
      <c r="AW619">
        <v>0</v>
      </c>
      <c r="AX619">
        <v>0</v>
      </c>
      <c r="AY619">
        <v>0</v>
      </c>
      <c r="BC619" t="s">
        <v>63</v>
      </c>
      <c r="BD619" t="s">
        <v>4796</v>
      </c>
      <c r="BE619">
        <v>0</v>
      </c>
      <c r="BG619" t="s">
        <v>571</v>
      </c>
      <c r="BJ619" t="s">
        <v>2011</v>
      </c>
    </row>
    <row r="620" spans="1:62" x14ac:dyDescent="0.35">
      <c r="A620" t="s">
        <v>2012</v>
      </c>
      <c r="B620">
        <v>10000</v>
      </c>
      <c r="C620">
        <v>10000</v>
      </c>
      <c r="D620">
        <v>45756</v>
      </c>
      <c r="E620" t="s">
        <v>59</v>
      </c>
      <c r="F620" t="s">
        <v>2013</v>
      </c>
      <c r="G620" t="s">
        <v>2014</v>
      </c>
      <c r="I620">
        <v>1</v>
      </c>
      <c r="J620" t="s">
        <v>183</v>
      </c>
      <c r="K620">
        <v>32</v>
      </c>
      <c r="L620" t="s">
        <v>6064</v>
      </c>
      <c r="M620" t="s">
        <v>26405</v>
      </c>
      <c r="N620" t="s">
        <v>516</v>
      </c>
      <c r="O620" t="s">
        <v>3833</v>
      </c>
      <c r="P620">
        <v>5860</v>
      </c>
      <c r="S620" s="35">
        <v>45755</v>
      </c>
      <c r="U620">
        <v>1</v>
      </c>
      <c r="V620">
        <v>5860</v>
      </c>
      <c r="W620" t="s">
        <v>65</v>
      </c>
      <c r="X620" t="s">
        <v>915</v>
      </c>
      <c r="Y620">
        <v>0</v>
      </c>
      <c r="Z620">
        <v>2680</v>
      </c>
      <c r="AA620">
        <v>3180</v>
      </c>
      <c r="AB620">
        <v>0</v>
      </c>
      <c r="AC620">
        <v>0</v>
      </c>
      <c r="AD620">
        <v>0</v>
      </c>
      <c r="AG620">
        <v>0</v>
      </c>
      <c r="AP620" t="s">
        <v>916</v>
      </c>
      <c r="AQ620" t="s">
        <v>465</v>
      </c>
      <c r="AR620" t="s">
        <v>15009</v>
      </c>
      <c r="AT620">
        <v>0</v>
      </c>
      <c r="AU620">
        <v>0</v>
      </c>
      <c r="AV620">
        <v>0</v>
      </c>
      <c r="AW620">
        <v>0</v>
      </c>
      <c r="AX620">
        <v>0</v>
      </c>
      <c r="AY620">
        <v>0</v>
      </c>
      <c r="BC620" t="s">
        <v>63</v>
      </c>
      <c r="BD620" t="s">
        <v>4797</v>
      </c>
      <c r="BE620">
        <v>0</v>
      </c>
      <c r="BG620" t="s">
        <v>465</v>
      </c>
      <c r="BJ620" t="s">
        <v>1754</v>
      </c>
    </row>
    <row r="621" spans="1:62" x14ac:dyDescent="0.35">
      <c r="A621" t="s">
        <v>2015</v>
      </c>
      <c r="B621">
        <v>10000</v>
      </c>
      <c r="C621">
        <v>10000</v>
      </c>
      <c r="D621">
        <v>45757</v>
      </c>
      <c r="E621" t="s">
        <v>59</v>
      </c>
      <c r="F621" t="s">
        <v>2016</v>
      </c>
      <c r="G621" t="s">
        <v>2014</v>
      </c>
      <c r="I621">
        <v>1</v>
      </c>
      <c r="J621" t="s">
        <v>183</v>
      </c>
      <c r="K621">
        <v>32</v>
      </c>
      <c r="L621" t="s">
        <v>6064</v>
      </c>
      <c r="M621" t="s">
        <v>26405</v>
      </c>
      <c r="N621" t="s">
        <v>516</v>
      </c>
      <c r="O621" t="s">
        <v>3833</v>
      </c>
      <c r="P621">
        <v>5860</v>
      </c>
      <c r="S621" s="35">
        <v>45755</v>
      </c>
      <c r="U621">
        <v>1</v>
      </c>
      <c r="V621">
        <v>5860</v>
      </c>
      <c r="W621" t="s">
        <v>65</v>
      </c>
      <c r="X621" t="s">
        <v>517</v>
      </c>
      <c r="Y621">
        <v>0</v>
      </c>
      <c r="Z621">
        <v>5360</v>
      </c>
      <c r="AA621">
        <v>500</v>
      </c>
      <c r="AB621">
        <v>0</v>
      </c>
      <c r="AC621">
        <v>0</v>
      </c>
      <c r="AD621">
        <v>0</v>
      </c>
      <c r="AG621">
        <v>0</v>
      </c>
      <c r="AP621" t="s">
        <v>518</v>
      </c>
      <c r="AQ621" t="s">
        <v>465</v>
      </c>
      <c r="AR621" t="s">
        <v>15009</v>
      </c>
      <c r="AT621">
        <v>0</v>
      </c>
      <c r="AU621">
        <v>0</v>
      </c>
      <c r="AV621">
        <v>0</v>
      </c>
      <c r="AW621">
        <v>0</v>
      </c>
      <c r="AX621">
        <v>0</v>
      </c>
      <c r="AY621">
        <v>0</v>
      </c>
      <c r="BC621" t="s">
        <v>63</v>
      </c>
      <c r="BD621" t="s">
        <v>4798</v>
      </c>
      <c r="BE621">
        <v>0</v>
      </c>
      <c r="BG621" t="s">
        <v>465</v>
      </c>
      <c r="BJ621" t="s">
        <v>1754</v>
      </c>
    </row>
    <row r="622" spans="1:62" x14ac:dyDescent="0.35">
      <c r="A622" t="s">
        <v>2017</v>
      </c>
      <c r="B622">
        <v>10000</v>
      </c>
      <c r="C622">
        <v>10000</v>
      </c>
      <c r="D622">
        <v>45756</v>
      </c>
      <c r="E622" t="s">
        <v>59</v>
      </c>
      <c r="F622" t="s">
        <v>2013</v>
      </c>
      <c r="G622" t="s">
        <v>2014</v>
      </c>
      <c r="I622">
        <v>1</v>
      </c>
      <c r="J622" t="s">
        <v>183</v>
      </c>
      <c r="K622">
        <v>32</v>
      </c>
      <c r="L622" t="s">
        <v>6064</v>
      </c>
      <c r="M622" t="s">
        <v>26405</v>
      </c>
      <c r="N622" t="s">
        <v>516</v>
      </c>
      <c r="O622" t="s">
        <v>3833</v>
      </c>
      <c r="P622">
        <v>5860</v>
      </c>
      <c r="S622" s="35">
        <v>45755</v>
      </c>
      <c r="U622">
        <v>1</v>
      </c>
      <c r="V622">
        <v>5860</v>
      </c>
      <c r="W622" t="s">
        <v>65</v>
      </c>
      <c r="X622" t="s">
        <v>915</v>
      </c>
      <c r="Y622">
        <v>0</v>
      </c>
      <c r="Z622">
        <v>5360</v>
      </c>
      <c r="AA622">
        <v>500</v>
      </c>
      <c r="AB622">
        <v>0</v>
      </c>
      <c r="AC622">
        <v>0</v>
      </c>
      <c r="AD622">
        <v>0</v>
      </c>
      <c r="AG622">
        <v>0</v>
      </c>
      <c r="AP622" t="s">
        <v>916</v>
      </c>
      <c r="AQ622" t="s">
        <v>465</v>
      </c>
      <c r="AR622" t="s">
        <v>15009</v>
      </c>
      <c r="AT622">
        <v>0</v>
      </c>
      <c r="AU622">
        <v>0</v>
      </c>
      <c r="AV622">
        <v>0</v>
      </c>
      <c r="AW622">
        <v>0</v>
      </c>
      <c r="AX622">
        <v>0</v>
      </c>
      <c r="AY622">
        <v>0</v>
      </c>
      <c r="BC622" t="s">
        <v>63</v>
      </c>
      <c r="BD622" t="s">
        <v>4799</v>
      </c>
      <c r="BE622">
        <v>0</v>
      </c>
      <c r="BG622" t="s">
        <v>465</v>
      </c>
      <c r="BJ622" t="s">
        <v>1756</v>
      </c>
    </row>
    <row r="623" spans="1:62" x14ac:dyDescent="0.35">
      <c r="A623" t="s">
        <v>2018</v>
      </c>
      <c r="B623">
        <v>10000</v>
      </c>
      <c r="C623">
        <v>10000</v>
      </c>
      <c r="D623">
        <v>45756</v>
      </c>
      <c r="E623" t="s">
        <v>59</v>
      </c>
      <c r="F623" t="s">
        <v>1814</v>
      </c>
      <c r="G623">
        <v>405171192</v>
      </c>
      <c r="I623">
        <v>1</v>
      </c>
      <c r="J623" t="s">
        <v>183</v>
      </c>
      <c r="K623">
        <v>12</v>
      </c>
      <c r="L623" t="s">
        <v>6062</v>
      </c>
      <c r="M623" t="s">
        <v>26405</v>
      </c>
      <c r="N623" t="s">
        <v>462</v>
      </c>
      <c r="O623" t="s">
        <v>3804</v>
      </c>
      <c r="P623">
        <v>5000</v>
      </c>
      <c r="Q623">
        <f>(P623/50)+45</f>
        <v>145</v>
      </c>
      <c r="R623" s="34">
        <f>Q623/60</f>
        <v>2.4166666666666665</v>
      </c>
      <c r="S623" s="35">
        <v>45755</v>
      </c>
      <c r="U623">
        <v>2</v>
      </c>
      <c r="V623">
        <v>10000</v>
      </c>
      <c r="W623" t="s">
        <v>65</v>
      </c>
      <c r="X623" t="s">
        <v>2019</v>
      </c>
      <c r="Y623">
        <v>0</v>
      </c>
      <c r="Z623">
        <v>10000</v>
      </c>
      <c r="AA623">
        <v>0</v>
      </c>
      <c r="AB623">
        <v>0</v>
      </c>
      <c r="AC623">
        <v>0</v>
      </c>
      <c r="AD623">
        <v>0</v>
      </c>
      <c r="AG623">
        <v>0</v>
      </c>
      <c r="AP623" t="s">
        <v>2020</v>
      </c>
      <c r="AQ623" t="s">
        <v>1889</v>
      </c>
      <c r="AR623" t="s">
        <v>22159</v>
      </c>
      <c r="AT623">
        <v>0</v>
      </c>
      <c r="AU623">
        <v>0</v>
      </c>
      <c r="AV623">
        <v>0</v>
      </c>
      <c r="AW623">
        <v>0</v>
      </c>
      <c r="AX623">
        <v>0</v>
      </c>
      <c r="AY623">
        <v>0</v>
      </c>
      <c r="BC623" t="s">
        <v>63</v>
      </c>
      <c r="BD623" t="s">
        <v>4800</v>
      </c>
      <c r="BE623">
        <v>0</v>
      </c>
      <c r="BG623" t="s">
        <v>1889</v>
      </c>
      <c r="BJ623" t="s">
        <v>2021</v>
      </c>
    </row>
    <row r="624" spans="1:62" x14ac:dyDescent="0.35">
      <c r="A624" t="s">
        <v>1764</v>
      </c>
      <c r="B624">
        <v>10000</v>
      </c>
      <c r="C624">
        <v>20000</v>
      </c>
      <c r="D624">
        <v>45762</v>
      </c>
      <c r="E624" t="s">
        <v>59</v>
      </c>
      <c r="F624" t="s">
        <v>1765</v>
      </c>
      <c r="G624">
        <v>164353308</v>
      </c>
      <c r="I624">
        <v>2</v>
      </c>
      <c r="J624" t="s">
        <v>183</v>
      </c>
      <c r="K624">
        <v>92</v>
      </c>
      <c r="L624" t="s">
        <v>6053</v>
      </c>
      <c r="M624" t="s">
        <v>26409</v>
      </c>
      <c r="N624" t="s">
        <v>281</v>
      </c>
      <c r="O624" t="s">
        <v>3851</v>
      </c>
      <c r="P624">
        <v>5400</v>
      </c>
      <c r="S624" s="35">
        <v>45755</v>
      </c>
      <c r="U624">
        <v>1</v>
      </c>
      <c r="V624">
        <v>5400</v>
      </c>
      <c r="W624" t="s">
        <v>65</v>
      </c>
      <c r="X624" t="s">
        <v>1766</v>
      </c>
      <c r="Y624">
        <v>0</v>
      </c>
      <c r="Z624">
        <v>5000</v>
      </c>
      <c r="AA624">
        <v>400</v>
      </c>
      <c r="AB624">
        <v>0</v>
      </c>
      <c r="AC624">
        <v>0</v>
      </c>
      <c r="AD624">
        <v>0</v>
      </c>
      <c r="AG624">
        <v>0</v>
      </c>
      <c r="AP624" t="s">
        <v>1767</v>
      </c>
      <c r="AQ624" t="s">
        <v>1768</v>
      </c>
      <c r="AR624" t="s">
        <v>19003</v>
      </c>
      <c r="AT624">
        <v>0</v>
      </c>
      <c r="AU624">
        <v>0</v>
      </c>
      <c r="AV624">
        <v>0</v>
      </c>
      <c r="AW624">
        <v>0</v>
      </c>
      <c r="AX624">
        <v>0</v>
      </c>
      <c r="AY624">
        <v>0</v>
      </c>
      <c r="BC624" t="s">
        <v>63</v>
      </c>
      <c r="BD624" t="s">
        <v>4754</v>
      </c>
      <c r="BE624">
        <v>0</v>
      </c>
      <c r="BG624" t="s">
        <v>1768</v>
      </c>
      <c r="BJ624" t="s">
        <v>1769</v>
      </c>
    </row>
    <row r="625" spans="1:62" x14ac:dyDescent="0.35">
      <c r="A625" t="s">
        <v>4801</v>
      </c>
      <c r="B625">
        <v>10000</v>
      </c>
      <c r="C625">
        <v>10000</v>
      </c>
      <c r="D625">
        <v>45769</v>
      </c>
      <c r="E625" t="s">
        <v>59</v>
      </c>
      <c r="F625" t="s">
        <v>4802</v>
      </c>
      <c r="G625" t="s">
        <v>4803</v>
      </c>
      <c r="I625">
        <v>1</v>
      </c>
      <c r="J625" t="s">
        <v>183</v>
      </c>
      <c r="K625">
        <v>88</v>
      </c>
      <c r="L625" t="s">
        <v>6058</v>
      </c>
      <c r="M625" t="s">
        <v>26406</v>
      </c>
      <c r="N625" t="s">
        <v>144</v>
      </c>
      <c r="O625" t="s">
        <v>3855</v>
      </c>
      <c r="P625">
        <v>400</v>
      </c>
      <c r="S625" s="35">
        <v>45755</v>
      </c>
      <c r="U625">
        <v>2</v>
      </c>
      <c r="V625">
        <v>800</v>
      </c>
      <c r="W625" t="s">
        <v>65</v>
      </c>
      <c r="X625" t="s">
        <v>4804</v>
      </c>
      <c r="Y625">
        <v>0</v>
      </c>
      <c r="Z625">
        <v>500</v>
      </c>
      <c r="AA625">
        <v>300</v>
      </c>
      <c r="AB625">
        <v>0</v>
      </c>
      <c r="AC625">
        <v>0</v>
      </c>
      <c r="AD625">
        <v>0</v>
      </c>
      <c r="AG625">
        <v>0</v>
      </c>
      <c r="AP625" t="s">
        <v>4805</v>
      </c>
      <c r="AQ625" t="s">
        <v>1774</v>
      </c>
      <c r="AR625" t="s">
        <v>20718</v>
      </c>
      <c r="AT625">
        <v>0</v>
      </c>
      <c r="AU625">
        <v>0</v>
      </c>
      <c r="AV625">
        <v>0</v>
      </c>
      <c r="AW625">
        <v>0</v>
      </c>
      <c r="AX625">
        <v>0</v>
      </c>
      <c r="AY625">
        <v>0</v>
      </c>
      <c r="BC625" t="s">
        <v>63</v>
      </c>
      <c r="BD625" t="s">
        <v>4806</v>
      </c>
      <c r="BE625">
        <v>0</v>
      </c>
      <c r="BG625" t="s">
        <v>1774</v>
      </c>
      <c r="BJ625" t="s">
        <v>1775</v>
      </c>
    </row>
    <row r="626" spans="1:62" x14ac:dyDescent="0.35">
      <c r="A626" t="s">
        <v>2022</v>
      </c>
      <c r="B626">
        <v>10000</v>
      </c>
      <c r="C626">
        <v>10000</v>
      </c>
      <c r="D626">
        <v>45756</v>
      </c>
      <c r="E626" t="s">
        <v>59</v>
      </c>
      <c r="F626" t="s">
        <v>2013</v>
      </c>
      <c r="G626">
        <v>408232392</v>
      </c>
      <c r="I626">
        <v>1</v>
      </c>
      <c r="J626" t="s">
        <v>183</v>
      </c>
      <c r="K626">
        <v>22</v>
      </c>
      <c r="L626" t="s">
        <v>6063</v>
      </c>
      <c r="M626" t="s">
        <v>26405</v>
      </c>
      <c r="N626" t="s">
        <v>685</v>
      </c>
      <c r="O626" t="s">
        <v>3805</v>
      </c>
      <c r="P626">
        <v>1000</v>
      </c>
      <c r="Q626">
        <f>(P626/50)+45</f>
        <v>65</v>
      </c>
      <c r="R626" s="34">
        <f>Q626/60</f>
        <v>1.0833333333333333</v>
      </c>
      <c r="S626" s="35">
        <v>45755</v>
      </c>
      <c r="U626">
        <v>1</v>
      </c>
      <c r="V626">
        <v>1000</v>
      </c>
      <c r="W626" t="s">
        <v>65</v>
      </c>
      <c r="X626" t="s">
        <v>2023</v>
      </c>
      <c r="Y626">
        <v>0</v>
      </c>
      <c r="Z626">
        <v>1000</v>
      </c>
      <c r="AA626">
        <v>0</v>
      </c>
      <c r="AB626">
        <v>0</v>
      </c>
      <c r="AC626">
        <v>0</v>
      </c>
      <c r="AD626">
        <v>0</v>
      </c>
      <c r="AG626">
        <v>0</v>
      </c>
      <c r="AP626" t="s">
        <v>2024</v>
      </c>
      <c r="AQ626" t="s">
        <v>465</v>
      </c>
      <c r="AR626" t="s">
        <v>15009</v>
      </c>
      <c r="AT626">
        <v>0</v>
      </c>
      <c r="AU626">
        <v>0</v>
      </c>
      <c r="AV626">
        <v>0</v>
      </c>
      <c r="AW626">
        <v>0</v>
      </c>
      <c r="AX626">
        <v>0</v>
      </c>
      <c r="AY626">
        <v>0</v>
      </c>
      <c r="BC626" t="s">
        <v>63</v>
      </c>
      <c r="BD626" t="s">
        <v>4807</v>
      </c>
      <c r="BE626">
        <v>0</v>
      </c>
      <c r="BG626" t="s">
        <v>465</v>
      </c>
      <c r="BJ626" t="s">
        <v>2025</v>
      </c>
    </row>
    <row r="627" spans="1:62" x14ac:dyDescent="0.35">
      <c r="A627" t="s">
        <v>2026</v>
      </c>
      <c r="B627">
        <v>10000</v>
      </c>
      <c r="C627">
        <v>10000</v>
      </c>
      <c r="D627">
        <v>45756</v>
      </c>
      <c r="E627" t="s">
        <v>59</v>
      </c>
      <c r="F627" t="s">
        <v>2027</v>
      </c>
      <c r="G627" t="s">
        <v>2028</v>
      </c>
      <c r="I627">
        <v>1</v>
      </c>
      <c r="J627" t="s">
        <v>183</v>
      </c>
      <c r="K627">
        <v>71</v>
      </c>
      <c r="L627" t="s">
        <v>6057</v>
      </c>
      <c r="M627" t="s">
        <v>26408</v>
      </c>
      <c r="N627" t="s">
        <v>368</v>
      </c>
      <c r="O627" t="s">
        <v>3857</v>
      </c>
      <c r="P627">
        <v>16667</v>
      </c>
      <c r="S627" s="35">
        <v>45755</v>
      </c>
      <c r="U627">
        <v>6</v>
      </c>
      <c r="V627">
        <v>100002</v>
      </c>
      <c r="W627" t="s">
        <v>65</v>
      </c>
      <c r="X627" t="s">
        <v>2029</v>
      </c>
      <c r="Y627">
        <v>0</v>
      </c>
      <c r="Z627">
        <v>100000</v>
      </c>
      <c r="AA627">
        <v>2</v>
      </c>
      <c r="AB627">
        <v>0</v>
      </c>
      <c r="AC627">
        <v>0</v>
      </c>
      <c r="AD627">
        <v>0</v>
      </c>
      <c r="AG627">
        <v>0</v>
      </c>
      <c r="AP627" t="s">
        <v>2030</v>
      </c>
      <c r="AQ627" t="s">
        <v>162</v>
      </c>
      <c r="AR627" t="s">
        <v>8373</v>
      </c>
      <c r="AT627">
        <v>0</v>
      </c>
      <c r="AU627">
        <v>0</v>
      </c>
      <c r="AV627">
        <v>0</v>
      </c>
      <c r="AW627">
        <v>0</v>
      </c>
      <c r="AX627">
        <v>0</v>
      </c>
      <c r="AY627">
        <v>0</v>
      </c>
      <c r="BC627" t="s">
        <v>63</v>
      </c>
      <c r="BD627" t="s">
        <v>4808</v>
      </c>
      <c r="BE627">
        <v>0</v>
      </c>
      <c r="BG627" t="s">
        <v>162</v>
      </c>
      <c r="BJ627" t="s">
        <v>2031</v>
      </c>
    </row>
    <row r="628" spans="1:62" x14ac:dyDescent="0.35">
      <c r="A628" t="s">
        <v>1788</v>
      </c>
      <c r="B628">
        <v>10000</v>
      </c>
      <c r="C628">
        <v>40000</v>
      </c>
      <c r="D628">
        <v>45756</v>
      </c>
      <c r="E628" t="s">
        <v>59</v>
      </c>
      <c r="F628" t="s">
        <v>2032</v>
      </c>
      <c r="G628">
        <v>59470</v>
      </c>
      <c r="I628">
        <v>1</v>
      </c>
      <c r="J628" t="s">
        <v>183</v>
      </c>
      <c r="K628">
        <v>73</v>
      </c>
      <c r="L628" t="s">
        <v>6042</v>
      </c>
      <c r="M628" t="s">
        <v>26407</v>
      </c>
      <c r="N628" t="s">
        <v>184</v>
      </c>
      <c r="O628" t="s">
        <v>3845</v>
      </c>
      <c r="P628">
        <v>17063</v>
      </c>
      <c r="Q628">
        <f>(P628/60)+30</f>
        <v>314.38333333333333</v>
      </c>
      <c r="R628" s="34">
        <f>Q628/60</f>
        <v>5.2397222222222224</v>
      </c>
      <c r="S628" s="35">
        <v>45755</v>
      </c>
      <c r="U628">
        <v>12</v>
      </c>
      <c r="V628">
        <v>204756</v>
      </c>
      <c r="W628" t="s">
        <v>65</v>
      </c>
      <c r="X628" t="s">
        <v>1790</v>
      </c>
      <c r="Y628">
        <v>0</v>
      </c>
      <c r="Z628">
        <v>124093</v>
      </c>
      <c r="AA628">
        <v>80663</v>
      </c>
      <c r="AB628">
        <v>0</v>
      </c>
      <c r="AC628">
        <v>0</v>
      </c>
      <c r="AD628">
        <v>0</v>
      </c>
      <c r="AG628">
        <v>0</v>
      </c>
      <c r="AP628" t="s">
        <v>1791</v>
      </c>
      <c r="AQ628" t="s">
        <v>68</v>
      </c>
      <c r="AR628" t="s">
        <v>26186</v>
      </c>
      <c r="AT628">
        <v>0</v>
      </c>
      <c r="AU628">
        <v>0</v>
      </c>
      <c r="AV628">
        <v>0</v>
      </c>
      <c r="AW628">
        <v>0</v>
      </c>
      <c r="AX628">
        <v>0</v>
      </c>
      <c r="AY628">
        <v>0</v>
      </c>
      <c r="BC628" t="s">
        <v>63</v>
      </c>
      <c r="BD628" t="s">
        <v>4758</v>
      </c>
      <c r="BE628">
        <v>0</v>
      </c>
      <c r="BG628" t="s">
        <v>68</v>
      </c>
      <c r="BJ628" t="s">
        <v>1792</v>
      </c>
    </row>
    <row r="629" spans="1:62" x14ac:dyDescent="0.35">
      <c r="A629" t="s">
        <v>1788</v>
      </c>
      <c r="B629">
        <v>10000</v>
      </c>
      <c r="C629">
        <v>50000</v>
      </c>
      <c r="D629">
        <v>45756</v>
      </c>
      <c r="E629" t="s">
        <v>59</v>
      </c>
      <c r="F629" t="s">
        <v>2032</v>
      </c>
      <c r="G629">
        <v>59470</v>
      </c>
      <c r="I629">
        <v>2</v>
      </c>
      <c r="J629" t="s">
        <v>183</v>
      </c>
      <c r="K629">
        <v>96</v>
      </c>
      <c r="L629" t="s">
        <v>6060</v>
      </c>
      <c r="M629" t="s">
        <v>26410</v>
      </c>
      <c r="N629" t="s">
        <v>613</v>
      </c>
      <c r="O629" t="s">
        <v>3863</v>
      </c>
      <c r="P629">
        <v>34125</v>
      </c>
      <c r="S629" s="35">
        <v>45755</v>
      </c>
      <c r="U629">
        <v>6</v>
      </c>
      <c r="V629">
        <v>204750</v>
      </c>
      <c r="W629" t="s">
        <v>65</v>
      </c>
      <c r="X629" t="s">
        <v>1790</v>
      </c>
      <c r="Y629">
        <v>0</v>
      </c>
      <c r="Z629">
        <v>124091</v>
      </c>
      <c r="AA629">
        <v>80659</v>
      </c>
      <c r="AB629">
        <v>0</v>
      </c>
      <c r="AC629">
        <v>0</v>
      </c>
      <c r="AD629">
        <v>0</v>
      </c>
      <c r="AG629">
        <v>0</v>
      </c>
      <c r="AP629" t="s">
        <v>1791</v>
      </c>
      <c r="AQ629" t="s">
        <v>68</v>
      </c>
      <c r="AR629" t="s">
        <v>26186</v>
      </c>
      <c r="AT629">
        <v>0</v>
      </c>
      <c r="AU629">
        <v>0</v>
      </c>
      <c r="AV629">
        <v>0</v>
      </c>
      <c r="AW629">
        <v>0</v>
      </c>
      <c r="AX629">
        <v>0</v>
      </c>
      <c r="AY629">
        <v>0</v>
      </c>
      <c r="BC629" t="s">
        <v>63</v>
      </c>
      <c r="BD629" t="s">
        <v>4758</v>
      </c>
      <c r="BE629">
        <v>0</v>
      </c>
      <c r="BG629" t="s">
        <v>68</v>
      </c>
      <c r="BJ629" t="s">
        <v>1792</v>
      </c>
    </row>
    <row r="630" spans="1:62" x14ac:dyDescent="0.35">
      <c r="A630" t="s">
        <v>2033</v>
      </c>
      <c r="B630">
        <v>10000</v>
      </c>
      <c r="C630">
        <v>10000</v>
      </c>
      <c r="D630">
        <v>45755</v>
      </c>
      <c r="E630" t="s">
        <v>59</v>
      </c>
      <c r="F630" t="s">
        <v>1419</v>
      </c>
      <c r="G630" t="s">
        <v>1515</v>
      </c>
      <c r="I630">
        <v>1</v>
      </c>
      <c r="J630" t="s">
        <v>183</v>
      </c>
      <c r="K630">
        <v>22</v>
      </c>
      <c r="L630" t="s">
        <v>6063</v>
      </c>
      <c r="M630" t="s">
        <v>26405</v>
      </c>
      <c r="N630" t="s">
        <v>685</v>
      </c>
      <c r="O630" t="s">
        <v>3805</v>
      </c>
      <c r="P630">
        <v>5000</v>
      </c>
      <c r="Q630">
        <f>(P630/50)+45</f>
        <v>145</v>
      </c>
      <c r="R630" s="34">
        <f>Q630/60</f>
        <v>2.4166666666666665</v>
      </c>
      <c r="S630" s="35">
        <v>45755</v>
      </c>
      <c r="U630">
        <v>2</v>
      </c>
      <c r="V630">
        <v>10000</v>
      </c>
      <c r="W630" t="s">
        <v>65</v>
      </c>
      <c r="X630" t="s">
        <v>1598</v>
      </c>
      <c r="Y630">
        <v>0</v>
      </c>
      <c r="Z630">
        <v>10000</v>
      </c>
      <c r="AA630">
        <v>0</v>
      </c>
      <c r="AB630">
        <v>0</v>
      </c>
      <c r="AC630">
        <v>0</v>
      </c>
      <c r="AD630">
        <v>0</v>
      </c>
      <c r="AG630">
        <v>0</v>
      </c>
      <c r="AP630" t="s">
        <v>1599</v>
      </c>
      <c r="AQ630" t="s">
        <v>622</v>
      </c>
      <c r="AR630" t="s">
        <v>24955</v>
      </c>
      <c r="AT630">
        <v>0</v>
      </c>
      <c r="AU630">
        <v>0</v>
      </c>
      <c r="AV630">
        <v>0</v>
      </c>
      <c r="AW630">
        <v>0</v>
      </c>
      <c r="AX630">
        <v>0</v>
      </c>
      <c r="AY630">
        <v>0</v>
      </c>
      <c r="BC630" t="s">
        <v>63</v>
      </c>
      <c r="BD630" t="s">
        <v>4809</v>
      </c>
      <c r="BE630">
        <v>0</v>
      </c>
      <c r="BG630" t="s">
        <v>622</v>
      </c>
      <c r="BJ630" t="s">
        <v>2034</v>
      </c>
    </row>
    <row r="631" spans="1:62" x14ac:dyDescent="0.35">
      <c r="A631" t="s">
        <v>2035</v>
      </c>
      <c r="B631">
        <v>10000</v>
      </c>
      <c r="C631">
        <v>10000</v>
      </c>
      <c r="D631">
        <v>45762</v>
      </c>
      <c r="E631" t="s">
        <v>59</v>
      </c>
      <c r="F631" t="s">
        <v>2036</v>
      </c>
      <c r="G631">
        <v>408232392</v>
      </c>
      <c r="I631">
        <v>1</v>
      </c>
      <c r="J631" t="s">
        <v>183</v>
      </c>
      <c r="K631">
        <v>88</v>
      </c>
      <c r="L631" t="s">
        <v>6058</v>
      </c>
      <c r="M631" t="s">
        <v>26406</v>
      </c>
      <c r="N631" t="s">
        <v>144</v>
      </c>
      <c r="O631" t="s">
        <v>3855</v>
      </c>
      <c r="P631">
        <v>1300</v>
      </c>
      <c r="S631" s="35">
        <v>45755</v>
      </c>
      <c r="U631">
        <v>2</v>
      </c>
      <c r="V631">
        <v>2600</v>
      </c>
      <c r="W631" t="s">
        <v>65</v>
      </c>
      <c r="X631" t="s">
        <v>2037</v>
      </c>
      <c r="Y631">
        <v>0</v>
      </c>
      <c r="Z631">
        <v>2000</v>
      </c>
      <c r="AA631">
        <v>600</v>
      </c>
      <c r="AB631">
        <v>0</v>
      </c>
      <c r="AC631">
        <v>0</v>
      </c>
      <c r="AD631">
        <v>0</v>
      </c>
      <c r="AG631">
        <v>0</v>
      </c>
      <c r="AP631" t="s">
        <v>2038</v>
      </c>
      <c r="AQ631" t="s">
        <v>234</v>
      </c>
      <c r="AR631" t="s">
        <v>12640</v>
      </c>
      <c r="AT631">
        <v>0</v>
      </c>
      <c r="AU631">
        <v>0</v>
      </c>
      <c r="AV631">
        <v>0</v>
      </c>
      <c r="AW631">
        <v>0</v>
      </c>
      <c r="AX631">
        <v>0</v>
      </c>
      <c r="AY631">
        <v>0</v>
      </c>
      <c r="BC631" t="s">
        <v>63</v>
      </c>
      <c r="BD631" t="s">
        <v>4810</v>
      </c>
      <c r="BE631">
        <v>0</v>
      </c>
      <c r="BG631" t="s">
        <v>234</v>
      </c>
      <c r="BJ631" t="s">
        <v>2039</v>
      </c>
    </row>
    <row r="632" spans="1:62" x14ac:dyDescent="0.35">
      <c r="A632" t="s">
        <v>2040</v>
      </c>
      <c r="B632">
        <v>10000</v>
      </c>
      <c r="C632">
        <v>10000</v>
      </c>
      <c r="D632">
        <v>45756</v>
      </c>
      <c r="E632" t="s">
        <v>59</v>
      </c>
      <c r="F632" t="s">
        <v>1826</v>
      </c>
      <c r="G632" t="s">
        <v>2041</v>
      </c>
      <c r="I632">
        <v>1</v>
      </c>
      <c r="J632" t="s">
        <v>183</v>
      </c>
      <c r="K632">
        <v>61</v>
      </c>
      <c r="L632" t="s">
        <v>6046</v>
      </c>
      <c r="M632" t="s">
        <v>26405</v>
      </c>
      <c r="N632" t="s">
        <v>209</v>
      </c>
      <c r="O632" t="s">
        <v>3802</v>
      </c>
      <c r="P632">
        <v>4</v>
      </c>
      <c r="Q632">
        <f>(P632/50)+45</f>
        <v>45.08</v>
      </c>
      <c r="R632" s="34">
        <f>Q632/60</f>
        <v>0.7513333333333333</v>
      </c>
      <c r="S632" s="35">
        <v>45755</v>
      </c>
      <c r="U632">
        <v>1</v>
      </c>
      <c r="V632">
        <v>4</v>
      </c>
      <c r="W632" t="s">
        <v>65</v>
      </c>
      <c r="X632" t="s">
        <v>2042</v>
      </c>
      <c r="Y632">
        <v>0</v>
      </c>
      <c r="Z632">
        <v>4</v>
      </c>
      <c r="AA632">
        <v>0</v>
      </c>
      <c r="AB632">
        <v>0</v>
      </c>
      <c r="AC632">
        <v>0</v>
      </c>
      <c r="AD632">
        <v>0</v>
      </c>
      <c r="AG632">
        <v>0</v>
      </c>
      <c r="AP632" t="s">
        <v>2043</v>
      </c>
      <c r="AQ632" t="s">
        <v>1629</v>
      </c>
      <c r="AR632" t="s">
        <v>21614</v>
      </c>
      <c r="AT632">
        <v>0</v>
      </c>
      <c r="AU632">
        <v>0</v>
      </c>
      <c r="AV632">
        <v>0</v>
      </c>
      <c r="AW632">
        <v>0</v>
      </c>
      <c r="AX632">
        <v>0</v>
      </c>
      <c r="AY632">
        <v>0</v>
      </c>
      <c r="BC632" t="s">
        <v>63</v>
      </c>
      <c r="BD632" t="s">
        <v>4811</v>
      </c>
      <c r="BE632">
        <v>0</v>
      </c>
      <c r="BG632" t="s">
        <v>1629</v>
      </c>
      <c r="BJ632" t="s">
        <v>2044</v>
      </c>
    </row>
    <row r="633" spans="1:62" x14ac:dyDescent="0.35">
      <c r="A633" t="s">
        <v>2045</v>
      </c>
      <c r="B633">
        <v>10000</v>
      </c>
      <c r="C633">
        <v>10000</v>
      </c>
      <c r="D633">
        <v>45757</v>
      </c>
      <c r="E633" t="s">
        <v>59</v>
      </c>
      <c r="F633" t="s">
        <v>2046</v>
      </c>
      <c r="G633">
        <v>502062525</v>
      </c>
      <c r="I633">
        <v>1</v>
      </c>
      <c r="J633" t="s">
        <v>183</v>
      </c>
      <c r="K633">
        <v>88</v>
      </c>
      <c r="L633" t="s">
        <v>6058</v>
      </c>
      <c r="M633" t="s">
        <v>26406</v>
      </c>
      <c r="N633" t="s">
        <v>144</v>
      </c>
      <c r="O633" t="s">
        <v>3855</v>
      </c>
      <c r="P633">
        <v>1500</v>
      </c>
      <c r="S633" s="35">
        <v>45755</v>
      </c>
      <c r="U633">
        <v>1</v>
      </c>
      <c r="V633">
        <v>1500</v>
      </c>
      <c r="W633" t="s">
        <v>65</v>
      </c>
      <c r="X633">
        <v>190073450001</v>
      </c>
      <c r="Y633">
        <v>0</v>
      </c>
      <c r="Z633">
        <v>1000</v>
      </c>
      <c r="AA633">
        <v>500</v>
      </c>
      <c r="AB633">
        <v>0</v>
      </c>
      <c r="AC633">
        <v>0</v>
      </c>
      <c r="AD633">
        <v>0</v>
      </c>
      <c r="AG633">
        <v>0</v>
      </c>
      <c r="AP633">
        <v>19007345</v>
      </c>
      <c r="AQ633" t="s">
        <v>282</v>
      </c>
      <c r="AR633" t="s">
        <v>14518</v>
      </c>
      <c r="AT633">
        <v>0</v>
      </c>
      <c r="AU633">
        <v>0</v>
      </c>
      <c r="AV633">
        <v>0</v>
      </c>
      <c r="AW633">
        <v>0</v>
      </c>
      <c r="AX633">
        <v>0</v>
      </c>
      <c r="AY633">
        <v>0</v>
      </c>
      <c r="BC633" t="s">
        <v>63</v>
      </c>
      <c r="BD633" t="s">
        <v>4812</v>
      </c>
      <c r="BE633">
        <v>0</v>
      </c>
      <c r="BG633" t="s">
        <v>282</v>
      </c>
      <c r="BJ633" t="s">
        <v>2047</v>
      </c>
    </row>
    <row r="634" spans="1:62" x14ac:dyDescent="0.35">
      <c r="A634" t="s">
        <v>2048</v>
      </c>
      <c r="B634">
        <v>10000</v>
      </c>
      <c r="C634">
        <v>10000</v>
      </c>
      <c r="D634">
        <v>45756</v>
      </c>
      <c r="E634" t="s">
        <v>59</v>
      </c>
      <c r="F634" t="s">
        <v>2049</v>
      </c>
      <c r="G634" t="s">
        <v>2050</v>
      </c>
      <c r="I634">
        <v>1</v>
      </c>
      <c r="J634" t="s">
        <v>183</v>
      </c>
      <c r="K634">
        <v>79</v>
      </c>
      <c r="L634" t="s">
        <v>6076</v>
      </c>
      <c r="M634" t="s">
        <v>26406</v>
      </c>
      <c r="N634" t="s">
        <v>92</v>
      </c>
      <c r="O634" t="s">
        <v>3828</v>
      </c>
      <c r="P634">
        <v>164</v>
      </c>
      <c r="Q634">
        <f t="shared" ref="Q634:Q637" si="154">(P634/20)+30</f>
        <v>38.200000000000003</v>
      </c>
      <c r="R634" s="34">
        <f t="shared" ref="R634:R637" si="155">Q634/60</f>
        <v>0.63666666666666671</v>
      </c>
      <c r="S634" s="35">
        <v>45755</v>
      </c>
      <c r="U634">
        <v>245</v>
      </c>
      <c r="V634">
        <v>40180</v>
      </c>
      <c r="W634" t="s">
        <v>65</v>
      </c>
      <c r="X634" t="s">
        <v>609</v>
      </c>
      <c r="Y634">
        <v>0</v>
      </c>
      <c r="Z634">
        <v>32000</v>
      </c>
      <c r="AA634">
        <v>8180</v>
      </c>
      <c r="AB634">
        <v>0</v>
      </c>
      <c r="AC634">
        <v>0</v>
      </c>
      <c r="AD634">
        <v>0</v>
      </c>
      <c r="AG634">
        <v>0</v>
      </c>
      <c r="AP634" t="s">
        <v>610</v>
      </c>
      <c r="AQ634" t="s">
        <v>1048</v>
      </c>
      <c r="AR634" t="s">
        <v>13477</v>
      </c>
      <c r="AT634">
        <v>0</v>
      </c>
      <c r="AU634">
        <v>0</v>
      </c>
      <c r="AV634">
        <v>0</v>
      </c>
      <c r="AW634">
        <v>0</v>
      </c>
      <c r="AX634">
        <v>0</v>
      </c>
      <c r="AY634">
        <v>0</v>
      </c>
      <c r="BC634" t="s">
        <v>63</v>
      </c>
      <c r="BD634" t="s">
        <v>4813</v>
      </c>
      <c r="BE634">
        <v>0</v>
      </c>
      <c r="BG634" t="s">
        <v>1048</v>
      </c>
      <c r="BJ634" t="s">
        <v>2051</v>
      </c>
    </row>
    <row r="635" spans="1:62" x14ac:dyDescent="0.35">
      <c r="A635" t="s">
        <v>2102</v>
      </c>
      <c r="B635">
        <v>10000</v>
      </c>
      <c r="C635">
        <v>10000</v>
      </c>
      <c r="D635">
        <v>45761</v>
      </c>
      <c r="E635" t="s">
        <v>59</v>
      </c>
      <c r="F635" t="s">
        <v>2103</v>
      </c>
      <c r="G635" t="s">
        <v>2104</v>
      </c>
      <c r="H635" t="s">
        <v>99</v>
      </c>
      <c r="I635">
        <v>1</v>
      </c>
      <c r="J635" t="s">
        <v>63</v>
      </c>
      <c r="K635">
        <v>79</v>
      </c>
      <c r="L635" t="s">
        <v>6076</v>
      </c>
      <c r="M635" t="s">
        <v>26406</v>
      </c>
      <c r="N635" t="s">
        <v>92</v>
      </c>
      <c r="O635" t="s">
        <v>3828</v>
      </c>
      <c r="P635">
        <v>22</v>
      </c>
      <c r="Q635">
        <f t="shared" si="154"/>
        <v>31.1</v>
      </c>
      <c r="R635" s="34">
        <f t="shared" si="155"/>
        <v>0.51833333333333331</v>
      </c>
      <c r="S635" s="35">
        <v>45756</v>
      </c>
      <c r="U635">
        <v>550</v>
      </c>
      <c r="V635">
        <v>12100</v>
      </c>
      <c r="W635" t="s">
        <v>65</v>
      </c>
      <c r="X635" t="s">
        <v>2105</v>
      </c>
      <c r="Y635">
        <v>0</v>
      </c>
      <c r="Z635">
        <v>0</v>
      </c>
      <c r="AA635">
        <v>0</v>
      </c>
      <c r="AB635">
        <v>0</v>
      </c>
      <c r="AC635">
        <v>0</v>
      </c>
      <c r="AD635">
        <v>0</v>
      </c>
      <c r="AG635">
        <v>0</v>
      </c>
      <c r="AK635" t="s">
        <v>63</v>
      </c>
      <c r="AL635">
        <v>0</v>
      </c>
      <c r="AM635" t="s">
        <v>63</v>
      </c>
      <c r="AP635" t="s">
        <v>2106</v>
      </c>
      <c r="AQ635" t="s">
        <v>95</v>
      </c>
      <c r="AR635" t="s">
        <v>13261</v>
      </c>
      <c r="AT635">
        <v>0</v>
      </c>
      <c r="AU635">
        <v>0</v>
      </c>
      <c r="AV635">
        <v>0</v>
      </c>
      <c r="AW635">
        <v>0</v>
      </c>
      <c r="AX635">
        <v>0</v>
      </c>
      <c r="AY635">
        <v>0</v>
      </c>
      <c r="BC635" t="s">
        <v>63</v>
      </c>
      <c r="BG635" t="s">
        <v>95</v>
      </c>
      <c r="BJ635" t="s">
        <v>2107</v>
      </c>
    </row>
    <row r="636" spans="1:62" x14ac:dyDescent="0.35">
      <c r="A636" t="s">
        <v>2108</v>
      </c>
      <c r="B636">
        <v>10000</v>
      </c>
      <c r="C636">
        <v>10000</v>
      </c>
      <c r="D636">
        <v>45761</v>
      </c>
      <c r="E636" t="s">
        <v>59</v>
      </c>
      <c r="F636" t="s">
        <v>2109</v>
      </c>
      <c r="G636" t="s">
        <v>2104</v>
      </c>
      <c r="H636" t="s">
        <v>1733</v>
      </c>
      <c r="I636">
        <v>1</v>
      </c>
      <c r="J636" t="s">
        <v>63</v>
      </c>
      <c r="K636">
        <v>79</v>
      </c>
      <c r="L636" t="s">
        <v>6076</v>
      </c>
      <c r="M636" t="s">
        <v>26406</v>
      </c>
      <c r="N636" t="s">
        <v>92</v>
      </c>
      <c r="O636" t="s">
        <v>3828</v>
      </c>
      <c r="P636">
        <v>924</v>
      </c>
      <c r="Q636">
        <f t="shared" si="154"/>
        <v>76.2</v>
      </c>
      <c r="R636" s="34">
        <f t="shared" si="155"/>
        <v>1.27</v>
      </c>
      <c r="S636" s="35">
        <v>45756</v>
      </c>
      <c r="U636">
        <v>65</v>
      </c>
      <c r="V636">
        <v>60060</v>
      </c>
      <c r="W636" t="s">
        <v>65</v>
      </c>
      <c r="X636" t="s">
        <v>2110</v>
      </c>
      <c r="Y636">
        <v>0</v>
      </c>
      <c r="Z636">
        <v>0</v>
      </c>
      <c r="AA636">
        <v>0</v>
      </c>
      <c r="AB636">
        <v>0</v>
      </c>
      <c r="AC636">
        <v>0</v>
      </c>
      <c r="AD636">
        <v>0</v>
      </c>
      <c r="AG636">
        <v>0</v>
      </c>
      <c r="AK636" t="s">
        <v>63</v>
      </c>
      <c r="AL636">
        <v>0</v>
      </c>
      <c r="AM636" t="s">
        <v>63</v>
      </c>
      <c r="AP636" t="s">
        <v>2111</v>
      </c>
      <c r="AQ636" t="s">
        <v>95</v>
      </c>
      <c r="AR636" t="s">
        <v>13261</v>
      </c>
      <c r="AT636">
        <v>0</v>
      </c>
      <c r="AU636">
        <v>0</v>
      </c>
      <c r="AV636">
        <v>0</v>
      </c>
      <c r="AW636">
        <v>0</v>
      </c>
      <c r="AX636">
        <v>0</v>
      </c>
      <c r="AY636">
        <v>0</v>
      </c>
      <c r="BC636" t="s">
        <v>63</v>
      </c>
      <c r="BG636" t="s">
        <v>95</v>
      </c>
      <c r="BJ636" t="s">
        <v>2112</v>
      </c>
    </row>
    <row r="637" spans="1:62" x14ac:dyDescent="0.35">
      <c r="A637" t="s">
        <v>2113</v>
      </c>
      <c r="B637">
        <v>10000</v>
      </c>
      <c r="C637">
        <v>10000</v>
      </c>
      <c r="D637">
        <v>45761</v>
      </c>
      <c r="E637" t="s">
        <v>59</v>
      </c>
      <c r="F637" t="s">
        <v>2103</v>
      </c>
      <c r="G637" t="s">
        <v>2114</v>
      </c>
      <c r="H637" t="s">
        <v>2115</v>
      </c>
      <c r="I637">
        <v>1</v>
      </c>
      <c r="J637" t="s">
        <v>63</v>
      </c>
      <c r="K637">
        <v>79</v>
      </c>
      <c r="L637" t="s">
        <v>6076</v>
      </c>
      <c r="M637" t="s">
        <v>26406</v>
      </c>
      <c r="N637" t="s">
        <v>92</v>
      </c>
      <c r="O637" t="s">
        <v>3828</v>
      </c>
      <c r="P637">
        <v>133</v>
      </c>
      <c r="Q637">
        <f t="shared" si="154"/>
        <v>36.65</v>
      </c>
      <c r="R637" s="34">
        <f t="shared" si="155"/>
        <v>0.61083333333333334</v>
      </c>
      <c r="S637" s="35">
        <v>45756</v>
      </c>
      <c r="U637">
        <v>602</v>
      </c>
      <c r="V637">
        <v>80066</v>
      </c>
      <c r="W637" t="s">
        <v>65</v>
      </c>
      <c r="X637" t="s">
        <v>2116</v>
      </c>
      <c r="Y637">
        <v>0</v>
      </c>
      <c r="Z637">
        <v>0</v>
      </c>
      <c r="AA637">
        <v>0</v>
      </c>
      <c r="AB637">
        <v>0</v>
      </c>
      <c r="AC637">
        <v>0</v>
      </c>
      <c r="AD637">
        <v>0</v>
      </c>
      <c r="AG637">
        <v>0</v>
      </c>
      <c r="AK637" t="s">
        <v>63</v>
      </c>
      <c r="AL637">
        <v>0</v>
      </c>
      <c r="AM637" t="s">
        <v>63</v>
      </c>
      <c r="AP637" t="s">
        <v>2117</v>
      </c>
      <c r="AQ637" t="s">
        <v>95</v>
      </c>
      <c r="AR637" t="s">
        <v>13261</v>
      </c>
      <c r="AT637">
        <v>0</v>
      </c>
      <c r="AU637">
        <v>0</v>
      </c>
      <c r="AV637">
        <v>0</v>
      </c>
      <c r="AW637">
        <v>0</v>
      </c>
      <c r="AX637">
        <v>0</v>
      </c>
      <c r="AY637">
        <v>0</v>
      </c>
      <c r="BC637" t="s">
        <v>63</v>
      </c>
      <c r="BG637" t="s">
        <v>95</v>
      </c>
      <c r="BJ637" t="s">
        <v>2118</v>
      </c>
    </row>
    <row r="638" spans="1:62" x14ac:dyDescent="0.35">
      <c r="A638" t="s">
        <v>2177</v>
      </c>
      <c r="B638">
        <v>10000</v>
      </c>
      <c r="C638">
        <v>10000</v>
      </c>
      <c r="D638">
        <v>45762</v>
      </c>
      <c r="E638" t="s">
        <v>59</v>
      </c>
      <c r="F638" t="s">
        <v>2178</v>
      </c>
      <c r="G638" t="s">
        <v>1827</v>
      </c>
      <c r="H638" t="s">
        <v>1828</v>
      </c>
      <c r="I638">
        <v>1</v>
      </c>
      <c r="J638" t="s">
        <v>63</v>
      </c>
      <c r="K638">
        <v>65</v>
      </c>
      <c r="L638" t="s">
        <v>6054</v>
      </c>
      <c r="M638" t="s">
        <v>26408</v>
      </c>
      <c r="N638" t="s">
        <v>340</v>
      </c>
      <c r="O638" t="s">
        <v>3854</v>
      </c>
      <c r="P638">
        <v>90000</v>
      </c>
      <c r="Q638">
        <f>(P638/40)+45</f>
        <v>2295</v>
      </c>
      <c r="R638" s="34">
        <f>Q638/60</f>
        <v>38.25</v>
      </c>
      <c r="S638" s="35">
        <v>45756</v>
      </c>
      <c r="U638">
        <v>4</v>
      </c>
      <c r="V638">
        <v>360000</v>
      </c>
      <c r="W638" t="s">
        <v>65</v>
      </c>
      <c r="X638" t="s">
        <v>1829</v>
      </c>
      <c r="Y638">
        <v>0</v>
      </c>
      <c r="Z638">
        <v>0</v>
      </c>
      <c r="AA638">
        <v>0</v>
      </c>
      <c r="AB638">
        <v>0</v>
      </c>
      <c r="AC638">
        <v>0</v>
      </c>
      <c r="AD638">
        <v>0</v>
      </c>
      <c r="AG638">
        <v>0</v>
      </c>
      <c r="AK638" t="s">
        <v>63</v>
      </c>
      <c r="AL638">
        <v>0</v>
      </c>
      <c r="AM638" t="s">
        <v>63</v>
      </c>
      <c r="AP638" t="s">
        <v>1830</v>
      </c>
      <c r="AQ638" t="s">
        <v>1786</v>
      </c>
      <c r="AR638" t="s">
        <v>14396</v>
      </c>
      <c r="AT638">
        <v>0</v>
      </c>
      <c r="AU638">
        <v>0</v>
      </c>
      <c r="AV638">
        <v>0</v>
      </c>
      <c r="AW638">
        <v>0</v>
      </c>
      <c r="AX638">
        <v>0</v>
      </c>
      <c r="AY638">
        <v>0</v>
      </c>
      <c r="BC638" t="s">
        <v>63</v>
      </c>
      <c r="BG638" t="s">
        <v>1786</v>
      </c>
      <c r="BJ638" t="s">
        <v>2179</v>
      </c>
    </row>
    <row r="639" spans="1:62" x14ac:dyDescent="0.35">
      <c r="A639" t="s">
        <v>2293</v>
      </c>
      <c r="B639">
        <v>10000</v>
      </c>
      <c r="C639">
        <v>10000</v>
      </c>
      <c r="D639">
        <v>45761</v>
      </c>
      <c r="E639" t="s">
        <v>59</v>
      </c>
      <c r="F639" t="s">
        <v>2103</v>
      </c>
      <c r="G639" t="s">
        <v>2114</v>
      </c>
      <c r="H639" t="s">
        <v>2115</v>
      </c>
      <c r="I639">
        <v>1</v>
      </c>
      <c r="J639" t="s">
        <v>63</v>
      </c>
      <c r="K639">
        <v>79</v>
      </c>
      <c r="L639" t="s">
        <v>6076</v>
      </c>
      <c r="M639" t="s">
        <v>26406</v>
      </c>
      <c r="N639" t="s">
        <v>92</v>
      </c>
      <c r="O639" t="s">
        <v>3828</v>
      </c>
      <c r="P639">
        <v>59</v>
      </c>
      <c r="Q639">
        <f t="shared" ref="Q639:Q643" si="156">(P639/20)+30</f>
        <v>32.950000000000003</v>
      </c>
      <c r="R639" s="34">
        <f t="shared" ref="R639:R643" si="157">Q639/60</f>
        <v>0.54916666666666669</v>
      </c>
      <c r="S639" s="35">
        <v>45756</v>
      </c>
      <c r="U639">
        <v>602</v>
      </c>
      <c r="V639">
        <v>35518</v>
      </c>
      <c r="W639" t="s">
        <v>65</v>
      </c>
      <c r="X639" t="s">
        <v>2294</v>
      </c>
      <c r="Y639">
        <v>0</v>
      </c>
      <c r="Z639">
        <v>0</v>
      </c>
      <c r="AA639">
        <v>0</v>
      </c>
      <c r="AB639">
        <v>0</v>
      </c>
      <c r="AC639">
        <v>0</v>
      </c>
      <c r="AD639">
        <v>0</v>
      </c>
      <c r="AG639">
        <v>0</v>
      </c>
      <c r="AK639" t="s">
        <v>63</v>
      </c>
      <c r="AL639">
        <v>0</v>
      </c>
      <c r="AM639" t="s">
        <v>63</v>
      </c>
      <c r="AP639" t="s">
        <v>2295</v>
      </c>
      <c r="AQ639" t="s">
        <v>95</v>
      </c>
      <c r="AR639" t="s">
        <v>13261</v>
      </c>
      <c r="AT639">
        <v>0</v>
      </c>
      <c r="AU639">
        <v>0</v>
      </c>
      <c r="AV639">
        <v>0</v>
      </c>
      <c r="AW639">
        <v>0</v>
      </c>
      <c r="AX639">
        <v>0</v>
      </c>
      <c r="AY639">
        <v>0</v>
      </c>
      <c r="BC639" t="s">
        <v>63</v>
      </c>
      <c r="BG639" t="s">
        <v>95</v>
      </c>
      <c r="BJ639" t="s">
        <v>2296</v>
      </c>
    </row>
    <row r="640" spans="1:62" x14ac:dyDescent="0.35">
      <c r="A640" t="s">
        <v>2304</v>
      </c>
      <c r="B640">
        <v>10000</v>
      </c>
      <c r="C640">
        <v>10000</v>
      </c>
      <c r="D640">
        <v>45761</v>
      </c>
      <c r="E640" t="s">
        <v>59</v>
      </c>
      <c r="F640" t="s">
        <v>2160</v>
      </c>
      <c r="G640" t="s">
        <v>2114</v>
      </c>
      <c r="H640" t="s">
        <v>2115</v>
      </c>
      <c r="I640">
        <v>1</v>
      </c>
      <c r="J640" t="s">
        <v>63</v>
      </c>
      <c r="K640">
        <v>79</v>
      </c>
      <c r="L640" t="s">
        <v>6076</v>
      </c>
      <c r="M640" t="s">
        <v>26406</v>
      </c>
      <c r="N640" t="s">
        <v>92</v>
      </c>
      <c r="O640" t="s">
        <v>3828</v>
      </c>
      <c r="P640">
        <v>17</v>
      </c>
      <c r="Q640">
        <f t="shared" si="156"/>
        <v>30.85</v>
      </c>
      <c r="R640" s="34">
        <f t="shared" si="157"/>
        <v>0.51416666666666666</v>
      </c>
      <c r="S640" s="35">
        <v>45756</v>
      </c>
      <c r="U640">
        <v>602</v>
      </c>
      <c r="V640">
        <v>10234</v>
      </c>
      <c r="W640" t="s">
        <v>65</v>
      </c>
      <c r="X640" t="s">
        <v>2305</v>
      </c>
      <c r="Y640">
        <v>0</v>
      </c>
      <c r="Z640">
        <v>0</v>
      </c>
      <c r="AA640">
        <v>0</v>
      </c>
      <c r="AB640">
        <v>0</v>
      </c>
      <c r="AC640">
        <v>0</v>
      </c>
      <c r="AD640">
        <v>0</v>
      </c>
      <c r="AG640">
        <v>0</v>
      </c>
      <c r="AK640" t="s">
        <v>63</v>
      </c>
      <c r="AL640">
        <v>0</v>
      </c>
      <c r="AM640" t="s">
        <v>63</v>
      </c>
      <c r="AP640" t="s">
        <v>2306</v>
      </c>
      <c r="AQ640" t="s">
        <v>95</v>
      </c>
      <c r="AR640" t="s">
        <v>13261</v>
      </c>
      <c r="AT640">
        <v>0</v>
      </c>
      <c r="AU640">
        <v>0</v>
      </c>
      <c r="AV640">
        <v>0</v>
      </c>
      <c r="AW640">
        <v>0</v>
      </c>
      <c r="AX640">
        <v>0</v>
      </c>
      <c r="AY640">
        <v>0</v>
      </c>
      <c r="BC640" t="s">
        <v>63</v>
      </c>
      <c r="BG640" t="s">
        <v>95</v>
      </c>
      <c r="BJ640" t="s">
        <v>2307</v>
      </c>
    </row>
    <row r="641" spans="1:62" x14ac:dyDescent="0.35">
      <c r="A641" t="s">
        <v>2308</v>
      </c>
      <c r="B641">
        <v>10000</v>
      </c>
      <c r="C641">
        <v>10000</v>
      </c>
      <c r="D641">
        <v>45761</v>
      </c>
      <c r="E641" t="s">
        <v>59</v>
      </c>
      <c r="F641" t="s">
        <v>836</v>
      </c>
      <c r="G641" t="s">
        <v>2114</v>
      </c>
      <c r="H641" t="s">
        <v>1733</v>
      </c>
      <c r="I641">
        <v>1</v>
      </c>
      <c r="J641" t="s">
        <v>63</v>
      </c>
      <c r="K641">
        <v>79</v>
      </c>
      <c r="L641" t="s">
        <v>6076</v>
      </c>
      <c r="M641" t="s">
        <v>26406</v>
      </c>
      <c r="N641" t="s">
        <v>92</v>
      </c>
      <c r="O641" t="s">
        <v>3828</v>
      </c>
      <c r="P641">
        <v>385</v>
      </c>
      <c r="Q641">
        <f t="shared" si="156"/>
        <v>49.25</v>
      </c>
      <c r="R641" s="34">
        <f t="shared" si="157"/>
        <v>0.8208333333333333</v>
      </c>
      <c r="S641" s="35">
        <v>45756</v>
      </c>
      <c r="U641">
        <v>65</v>
      </c>
      <c r="V641">
        <v>25025</v>
      </c>
      <c r="W641" t="s">
        <v>65</v>
      </c>
      <c r="X641" t="s">
        <v>2309</v>
      </c>
      <c r="Y641">
        <v>0</v>
      </c>
      <c r="Z641">
        <v>0</v>
      </c>
      <c r="AA641">
        <v>0</v>
      </c>
      <c r="AB641">
        <v>0</v>
      </c>
      <c r="AC641">
        <v>0</v>
      </c>
      <c r="AD641">
        <v>0</v>
      </c>
      <c r="AG641">
        <v>0</v>
      </c>
      <c r="AK641" t="s">
        <v>63</v>
      </c>
      <c r="AL641">
        <v>0</v>
      </c>
      <c r="AM641" t="s">
        <v>63</v>
      </c>
      <c r="AP641" t="s">
        <v>2310</v>
      </c>
      <c r="AQ641" t="s">
        <v>95</v>
      </c>
      <c r="AR641" t="s">
        <v>13261</v>
      </c>
      <c r="AT641">
        <v>0</v>
      </c>
      <c r="AU641">
        <v>0</v>
      </c>
      <c r="AV641">
        <v>0</v>
      </c>
      <c r="AW641">
        <v>0</v>
      </c>
      <c r="AX641">
        <v>0</v>
      </c>
      <c r="AY641">
        <v>0</v>
      </c>
      <c r="BC641" t="s">
        <v>63</v>
      </c>
      <c r="BG641" t="s">
        <v>95</v>
      </c>
      <c r="BJ641" t="s">
        <v>2311</v>
      </c>
    </row>
    <row r="642" spans="1:62" x14ac:dyDescent="0.35">
      <c r="A642" t="s">
        <v>2312</v>
      </c>
      <c r="B642">
        <v>10000</v>
      </c>
      <c r="C642">
        <v>10000</v>
      </c>
      <c r="D642">
        <v>45761</v>
      </c>
      <c r="E642" t="s">
        <v>59</v>
      </c>
      <c r="F642" t="s">
        <v>2103</v>
      </c>
      <c r="G642" t="s">
        <v>2114</v>
      </c>
      <c r="H642" t="s">
        <v>2115</v>
      </c>
      <c r="I642">
        <v>1</v>
      </c>
      <c r="J642" t="s">
        <v>63</v>
      </c>
      <c r="K642">
        <v>79</v>
      </c>
      <c r="L642" t="s">
        <v>6076</v>
      </c>
      <c r="M642" t="s">
        <v>26406</v>
      </c>
      <c r="N642" t="s">
        <v>92</v>
      </c>
      <c r="O642" t="s">
        <v>3828</v>
      </c>
      <c r="P642">
        <v>34</v>
      </c>
      <c r="Q642">
        <f t="shared" si="156"/>
        <v>31.7</v>
      </c>
      <c r="R642" s="34">
        <f t="shared" si="157"/>
        <v>0.52833333333333332</v>
      </c>
      <c r="S642" s="35">
        <v>45756</v>
      </c>
      <c r="U642">
        <v>602</v>
      </c>
      <c r="V642">
        <v>20468</v>
      </c>
      <c r="W642" t="s">
        <v>65</v>
      </c>
      <c r="X642" t="s">
        <v>2313</v>
      </c>
      <c r="Y642">
        <v>0</v>
      </c>
      <c r="Z642">
        <v>0</v>
      </c>
      <c r="AA642">
        <v>0</v>
      </c>
      <c r="AB642">
        <v>0</v>
      </c>
      <c r="AC642">
        <v>0</v>
      </c>
      <c r="AD642">
        <v>0</v>
      </c>
      <c r="AG642">
        <v>0</v>
      </c>
      <c r="AK642" t="s">
        <v>63</v>
      </c>
      <c r="AL642">
        <v>0</v>
      </c>
      <c r="AM642" t="s">
        <v>63</v>
      </c>
      <c r="AP642" t="s">
        <v>2314</v>
      </c>
      <c r="AQ642" t="s">
        <v>2291</v>
      </c>
      <c r="AR642" t="s">
        <v>13261</v>
      </c>
      <c r="AT642">
        <v>0</v>
      </c>
      <c r="AU642">
        <v>0</v>
      </c>
      <c r="AV642">
        <v>0</v>
      </c>
      <c r="AW642">
        <v>0</v>
      </c>
      <c r="AX642">
        <v>0</v>
      </c>
      <c r="AY642">
        <v>0</v>
      </c>
      <c r="BC642" t="s">
        <v>63</v>
      </c>
      <c r="BG642" t="s">
        <v>2291</v>
      </c>
      <c r="BJ642" t="s">
        <v>2315</v>
      </c>
    </row>
    <row r="643" spans="1:62" x14ac:dyDescent="0.35">
      <c r="A643" t="s">
        <v>4820</v>
      </c>
      <c r="B643">
        <v>10000</v>
      </c>
      <c r="C643">
        <v>10000</v>
      </c>
      <c r="D643">
        <v>45770</v>
      </c>
      <c r="E643" t="s">
        <v>59</v>
      </c>
      <c r="F643" t="s">
        <v>4821</v>
      </c>
      <c r="G643" t="s">
        <v>4822</v>
      </c>
      <c r="I643">
        <v>1</v>
      </c>
      <c r="J643" t="s">
        <v>183</v>
      </c>
      <c r="K643">
        <v>93</v>
      </c>
      <c r="L643" t="s">
        <v>6072</v>
      </c>
      <c r="M643" t="s">
        <v>26406</v>
      </c>
      <c r="N643" t="s">
        <v>813</v>
      </c>
      <c r="O643" t="s">
        <v>3824</v>
      </c>
      <c r="P643">
        <v>28080</v>
      </c>
      <c r="Q643">
        <f t="shared" si="156"/>
        <v>1434</v>
      </c>
      <c r="R643" s="34">
        <f t="shared" si="157"/>
        <v>23.9</v>
      </c>
      <c r="S643" s="35">
        <v>45756</v>
      </c>
      <c r="U643">
        <v>24</v>
      </c>
      <c r="V643">
        <v>673920</v>
      </c>
      <c r="W643" t="s">
        <v>65</v>
      </c>
      <c r="X643" t="s">
        <v>4823</v>
      </c>
      <c r="Y643">
        <v>0</v>
      </c>
      <c r="Z643">
        <v>626102</v>
      </c>
      <c r="AA643">
        <v>47818</v>
      </c>
      <c r="AB643">
        <v>0</v>
      </c>
      <c r="AC643">
        <v>0</v>
      </c>
      <c r="AD643">
        <v>0</v>
      </c>
      <c r="AG643">
        <v>0</v>
      </c>
      <c r="AP643" t="s">
        <v>4824</v>
      </c>
      <c r="AQ643" t="s">
        <v>448</v>
      </c>
      <c r="AR643" t="s">
        <v>11797</v>
      </c>
      <c r="AT643">
        <v>0</v>
      </c>
      <c r="AU643">
        <v>0</v>
      </c>
      <c r="AV643">
        <v>0</v>
      </c>
      <c r="AW643">
        <v>0</v>
      </c>
      <c r="AX643">
        <v>0</v>
      </c>
      <c r="AY643">
        <v>0</v>
      </c>
      <c r="BC643" t="s">
        <v>63</v>
      </c>
      <c r="BD643" t="s">
        <v>4825</v>
      </c>
      <c r="BE643">
        <v>0</v>
      </c>
      <c r="BG643" t="s">
        <v>448</v>
      </c>
      <c r="BJ643" t="s">
        <v>4826</v>
      </c>
    </row>
    <row r="644" spans="1:62" x14ac:dyDescent="0.35">
      <c r="A644" t="s">
        <v>2052</v>
      </c>
      <c r="B644">
        <v>10000</v>
      </c>
      <c r="C644">
        <v>10000</v>
      </c>
      <c r="D644">
        <v>45757</v>
      </c>
      <c r="E644" t="s">
        <v>59</v>
      </c>
      <c r="F644" t="s">
        <v>2053</v>
      </c>
      <c r="G644" t="s">
        <v>1603</v>
      </c>
      <c r="I644">
        <v>1</v>
      </c>
      <c r="J644" t="s">
        <v>183</v>
      </c>
      <c r="K644">
        <v>59</v>
      </c>
      <c r="L644" t="s">
        <v>6045</v>
      </c>
      <c r="M644" t="s">
        <v>26405</v>
      </c>
      <c r="N644" t="s">
        <v>73</v>
      </c>
      <c r="O644" t="s">
        <v>3811</v>
      </c>
      <c r="P644">
        <v>16712</v>
      </c>
      <c r="Q644">
        <f>(P644/40)+45</f>
        <v>462.8</v>
      </c>
      <c r="R644" s="34">
        <f>Q644/60</f>
        <v>7.7133333333333338</v>
      </c>
      <c r="S644" s="35">
        <v>45756</v>
      </c>
      <c r="U644">
        <v>2</v>
      </c>
      <c r="V644">
        <v>33424</v>
      </c>
      <c r="W644" t="s">
        <v>65</v>
      </c>
      <c r="X644">
        <v>150352420001</v>
      </c>
      <c r="Y644">
        <v>0</v>
      </c>
      <c r="Z644">
        <v>33424</v>
      </c>
      <c r="AA644">
        <v>0</v>
      </c>
      <c r="AB644">
        <v>0</v>
      </c>
      <c r="AC644">
        <v>0</v>
      </c>
      <c r="AD644">
        <v>0</v>
      </c>
      <c r="AG644">
        <v>0</v>
      </c>
      <c r="AP644">
        <v>15035242</v>
      </c>
      <c r="AQ644" t="s">
        <v>1644</v>
      </c>
      <c r="AR644" t="s">
        <v>14946</v>
      </c>
      <c r="AT644">
        <v>0</v>
      </c>
      <c r="AU644">
        <v>0</v>
      </c>
      <c r="AV644">
        <v>0</v>
      </c>
      <c r="AW644">
        <v>0</v>
      </c>
      <c r="AX644">
        <v>0</v>
      </c>
      <c r="AY644">
        <v>0</v>
      </c>
      <c r="BC644" t="s">
        <v>63</v>
      </c>
      <c r="BD644" t="s">
        <v>4827</v>
      </c>
      <c r="BE644">
        <v>0</v>
      </c>
      <c r="BG644" t="s">
        <v>1644</v>
      </c>
      <c r="BJ644" t="s">
        <v>2054</v>
      </c>
    </row>
    <row r="645" spans="1:62" x14ac:dyDescent="0.35">
      <c r="A645" t="s">
        <v>2055</v>
      </c>
      <c r="B645">
        <v>10000</v>
      </c>
      <c r="C645">
        <v>10000</v>
      </c>
      <c r="D645">
        <v>45757</v>
      </c>
      <c r="E645" t="s">
        <v>59</v>
      </c>
      <c r="F645">
        <v>0.46348379629629627</v>
      </c>
      <c r="G645" t="s">
        <v>2056</v>
      </c>
      <c r="I645">
        <v>1</v>
      </c>
      <c r="J645" t="s">
        <v>183</v>
      </c>
      <c r="K645">
        <v>71</v>
      </c>
      <c r="L645" t="s">
        <v>6057</v>
      </c>
      <c r="M645" t="s">
        <v>26408</v>
      </c>
      <c r="N645" t="s">
        <v>368</v>
      </c>
      <c r="O645" t="s">
        <v>3857</v>
      </c>
      <c r="P645">
        <v>6750</v>
      </c>
      <c r="S645" s="35">
        <v>45756</v>
      </c>
      <c r="U645">
        <v>8</v>
      </c>
      <c r="V645">
        <v>54000</v>
      </c>
      <c r="W645" t="s">
        <v>65</v>
      </c>
      <c r="X645" t="s">
        <v>2058</v>
      </c>
      <c r="Y645">
        <v>0</v>
      </c>
      <c r="Z645">
        <v>54000</v>
      </c>
      <c r="AA645">
        <v>0</v>
      </c>
      <c r="AB645">
        <v>0</v>
      </c>
      <c r="AC645">
        <v>0</v>
      </c>
      <c r="AD645">
        <v>0</v>
      </c>
      <c r="AG645">
        <v>0</v>
      </c>
      <c r="AP645" t="s">
        <v>2059</v>
      </c>
      <c r="AQ645" t="s">
        <v>203</v>
      </c>
      <c r="AR645" t="s">
        <v>21026</v>
      </c>
      <c r="AT645">
        <v>0</v>
      </c>
      <c r="AU645">
        <v>0</v>
      </c>
      <c r="AV645">
        <v>0</v>
      </c>
      <c r="AW645">
        <v>0</v>
      </c>
      <c r="AX645">
        <v>0</v>
      </c>
      <c r="AY645">
        <v>0</v>
      </c>
      <c r="BC645" t="s">
        <v>63</v>
      </c>
      <c r="BD645" t="s">
        <v>4828</v>
      </c>
      <c r="BE645">
        <v>0</v>
      </c>
      <c r="BG645" t="s">
        <v>203</v>
      </c>
      <c r="BJ645" t="s">
        <v>2060</v>
      </c>
    </row>
    <row r="646" spans="1:62" x14ac:dyDescent="0.35">
      <c r="A646" t="s">
        <v>2061</v>
      </c>
      <c r="B646">
        <v>10000</v>
      </c>
      <c r="C646">
        <v>10000</v>
      </c>
      <c r="D646">
        <v>45757</v>
      </c>
      <c r="E646" t="s">
        <v>59</v>
      </c>
      <c r="F646">
        <v>0.46348379629629627</v>
      </c>
      <c r="G646" t="s">
        <v>2056</v>
      </c>
      <c r="I646">
        <v>1</v>
      </c>
      <c r="J646" t="s">
        <v>183</v>
      </c>
      <c r="K646">
        <v>71</v>
      </c>
      <c r="L646" t="s">
        <v>6057</v>
      </c>
      <c r="M646" t="s">
        <v>26408</v>
      </c>
      <c r="N646" t="s">
        <v>368</v>
      </c>
      <c r="O646" t="s">
        <v>3857</v>
      </c>
      <c r="P646">
        <v>6750</v>
      </c>
      <c r="S646" s="35">
        <v>45756</v>
      </c>
      <c r="U646">
        <v>8</v>
      </c>
      <c r="V646">
        <v>54000</v>
      </c>
      <c r="W646" t="s">
        <v>65</v>
      </c>
      <c r="X646" t="s">
        <v>2058</v>
      </c>
      <c r="Y646">
        <v>0</v>
      </c>
      <c r="Z646">
        <v>54000</v>
      </c>
      <c r="AA646">
        <v>0</v>
      </c>
      <c r="AB646">
        <v>0</v>
      </c>
      <c r="AC646">
        <v>0</v>
      </c>
      <c r="AD646">
        <v>0</v>
      </c>
      <c r="AG646">
        <v>0</v>
      </c>
      <c r="AP646" t="s">
        <v>2059</v>
      </c>
      <c r="AQ646" t="s">
        <v>203</v>
      </c>
      <c r="AR646" t="s">
        <v>21026</v>
      </c>
      <c r="AT646">
        <v>0</v>
      </c>
      <c r="AU646">
        <v>0</v>
      </c>
      <c r="AV646">
        <v>0</v>
      </c>
      <c r="AW646">
        <v>0</v>
      </c>
      <c r="AX646">
        <v>0</v>
      </c>
      <c r="AY646">
        <v>0</v>
      </c>
      <c r="BC646" t="s">
        <v>63</v>
      </c>
      <c r="BD646" t="s">
        <v>4829</v>
      </c>
      <c r="BE646">
        <v>0</v>
      </c>
      <c r="BG646" t="s">
        <v>203</v>
      </c>
      <c r="BJ646" t="s">
        <v>2062</v>
      </c>
    </row>
    <row r="647" spans="1:62" x14ac:dyDescent="0.35">
      <c r="A647" t="s">
        <v>2063</v>
      </c>
      <c r="B647">
        <v>10000</v>
      </c>
      <c r="C647">
        <v>10000</v>
      </c>
      <c r="D647">
        <v>45756</v>
      </c>
      <c r="E647" t="s">
        <v>59</v>
      </c>
      <c r="F647" t="s">
        <v>2064</v>
      </c>
      <c r="G647" t="s">
        <v>2065</v>
      </c>
      <c r="I647">
        <v>1</v>
      </c>
      <c r="J647" t="s">
        <v>183</v>
      </c>
      <c r="K647">
        <v>22</v>
      </c>
      <c r="L647" t="s">
        <v>6063</v>
      </c>
      <c r="M647" t="s">
        <v>26405</v>
      </c>
      <c r="N647" t="s">
        <v>685</v>
      </c>
      <c r="O647" t="s">
        <v>3805</v>
      </c>
      <c r="P647">
        <v>200</v>
      </c>
      <c r="Q647">
        <f>(P647/50)+45</f>
        <v>49</v>
      </c>
      <c r="R647" s="34">
        <f>Q647/60</f>
        <v>0.81666666666666665</v>
      </c>
      <c r="S647" s="35">
        <v>45756</v>
      </c>
      <c r="U647">
        <v>5</v>
      </c>
      <c r="V647">
        <v>1000</v>
      </c>
      <c r="W647" t="s">
        <v>65</v>
      </c>
      <c r="X647">
        <v>4.040420000314E+17</v>
      </c>
      <c r="Y647">
        <v>0</v>
      </c>
      <c r="Z647">
        <v>1000</v>
      </c>
      <c r="AA647">
        <v>0</v>
      </c>
      <c r="AB647">
        <v>0</v>
      </c>
      <c r="AC647">
        <v>0</v>
      </c>
      <c r="AD647">
        <v>0</v>
      </c>
      <c r="AG647">
        <v>0</v>
      </c>
      <c r="AP647">
        <v>40404200003140</v>
      </c>
      <c r="AQ647" t="s">
        <v>217</v>
      </c>
      <c r="AR647" t="s">
        <v>23595</v>
      </c>
      <c r="AT647">
        <v>0</v>
      </c>
      <c r="AU647">
        <v>0</v>
      </c>
      <c r="AV647">
        <v>0</v>
      </c>
      <c r="AW647">
        <v>0</v>
      </c>
      <c r="AX647">
        <v>0</v>
      </c>
      <c r="AY647">
        <v>0</v>
      </c>
      <c r="BC647" t="s">
        <v>63</v>
      </c>
      <c r="BD647" t="s">
        <v>4830</v>
      </c>
      <c r="BE647">
        <v>0</v>
      </c>
      <c r="BG647" t="s">
        <v>217</v>
      </c>
      <c r="BJ647" t="s">
        <v>2066</v>
      </c>
    </row>
    <row r="648" spans="1:62" x14ac:dyDescent="0.35">
      <c r="A648" t="s">
        <v>2067</v>
      </c>
      <c r="B648">
        <v>10000</v>
      </c>
      <c r="C648">
        <v>10000</v>
      </c>
      <c r="D648">
        <v>45756</v>
      </c>
      <c r="E648" t="s">
        <v>59</v>
      </c>
      <c r="F648" t="s">
        <v>2068</v>
      </c>
      <c r="G648" t="s">
        <v>702</v>
      </c>
      <c r="I648">
        <v>1</v>
      </c>
      <c r="J648" t="s">
        <v>183</v>
      </c>
      <c r="K648">
        <v>46</v>
      </c>
      <c r="L648" t="s">
        <v>6049</v>
      </c>
      <c r="M648" t="s">
        <v>26405</v>
      </c>
      <c r="N648" t="s">
        <v>231</v>
      </c>
      <c r="O648" t="s">
        <v>3809</v>
      </c>
      <c r="P648">
        <v>6000</v>
      </c>
      <c r="Q648">
        <f>(P648/40)+45</f>
        <v>195</v>
      </c>
      <c r="R648" s="34">
        <f>Q648/60</f>
        <v>3.25</v>
      </c>
      <c r="S648" s="35">
        <v>45756</v>
      </c>
      <c r="U648">
        <v>1</v>
      </c>
      <c r="V648">
        <v>6000</v>
      </c>
      <c r="W648" t="s">
        <v>65</v>
      </c>
      <c r="X648" t="s">
        <v>2069</v>
      </c>
      <c r="Y648">
        <v>0</v>
      </c>
      <c r="Z648">
        <v>6000</v>
      </c>
      <c r="AA648">
        <v>0</v>
      </c>
      <c r="AB648">
        <v>0</v>
      </c>
      <c r="AC648">
        <v>0</v>
      </c>
      <c r="AD648">
        <v>0</v>
      </c>
      <c r="AG648">
        <v>0</v>
      </c>
      <c r="AP648" t="s">
        <v>2070</v>
      </c>
      <c r="AQ648" t="s">
        <v>2071</v>
      </c>
      <c r="AR648" t="s">
        <v>15009</v>
      </c>
      <c r="AT648">
        <v>0</v>
      </c>
      <c r="AU648">
        <v>0</v>
      </c>
      <c r="AV648">
        <v>0</v>
      </c>
      <c r="AW648">
        <v>0</v>
      </c>
      <c r="AX648">
        <v>0</v>
      </c>
      <c r="AY648">
        <v>0</v>
      </c>
      <c r="BC648" t="s">
        <v>63</v>
      </c>
      <c r="BD648" t="s">
        <v>4831</v>
      </c>
      <c r="BE648">
        <v>0</v>
      </c>
      <c r="BG648" t="s">
        <v>2071</v>
      </c>
      <c r="BJ648" t="s">
        <v>2072</v>
      </c>
    </row>
    <row r="649" spans="1:62" x14ac:dyDescent="0.35">
      <c r="A649" t="s">
        <v>2073</v>
      </c>
      <c r="B649">
        <v>10000</v>
      </c>
      <c r="C649">
        <v>10000</v>
      </c>
      <c r="D649">
        <v>45756</v>
      </c>
      <c r="E649" t="s">
        <v>59</v>
      </c>
      <c r="F649" t="s">
        <v>2068</v>
      </c>
      <c r="G649">
        <v>23050344</v>
      </c>
      <c r="I649">
        <v>1</v>
      </c>
      <c r="J649" t="s">
        <v>183</v>
      </c>
      <c r="K649">
        <v>61</v>
      </c>
      <c r="L649" t="s">
        <v>6046</v>
      </c>
      <c r="M649" t="s">
        <v>26405</v>
      </c>
      <c r="N649" t="s">
        <v>209</v>
      </c>
      <c r="O649" t="s">
        <v>3802</v>
      </c>
      <c r="P649">
        <v>250</v>
      </c>
      <c r="Q649">
        <f>(P649/50)+45</f>
        <v>50</v>
      </c>
      <c r="R649" s="34">
        <f>Q649/60</f>
        <v>0.83333333333333337</v>
      </c>
      <c r="S649" s="35">
        <v>45756</v>
      </c>
      <c r="U649">
        <v>4</v>
      </c>
      <c r="V649">
        <v>1000</v>
      </c>
      <c r="W649" t="s">
        <v>65</v>
      </c>
      <c r="X649" t="s">
        <v>2074</v>
      </c>
      <c r="Y649">
        <v>0</v>
      </c>
      <c r="Z649">
        <v>1000</v>
      </c>
      <c r="AA649">
        <v>0</v>
      </c>
      <c r="AB649">
        <v>0</v>
      </c>
      <c r="AC649">
        <v>0</v>
      </c>
      <c r="AD649">
        <v>0</v>
      </c>
      <c r="AG649">
        <v>0</v>
      </c>
      <c r="AP649" t="s">
        <v>2075</v>
      </c>
      <c r="AQ649" t="s">
        <v>622</v>
      </c>
      <c r="AR649" t="s">
        <v>24955</v>
      </c>
      <c r="AT649">
        <v>0</v>
      </c>
      <c r="AU649">
        <v>0</v>
      </c>
      <c r="AV649">
        <v>0</v>
      </c>
      <c r="AW649">
        <v>0</v>
      </c>
      <c r="AX649">
        <v>0</v>
      </c>
      <c r="AY649">
        <v>0</v>
      </c>
      <c r="BC649" t="s">
        <v>63</v>
      </c>
      <c r="BD649" t="s">
        <v>4832</v>
      </c>
      <c r="BE649">
        <v>0</v>
      </c>
      <c r="BG649" t="s">
        <v>622</v>
      </c>
      <c r="BJ649" t="s">
        <v>839</v>
      </c>
    </row>
    <row r="650" spans="1:62" x14ac:dyDescent="0.35">
      <c r="A650" t="s">
        <v>2076</v>
      </c>
      <c r="B650">
        <v>10000</v>
      </c>
      <c r="C650">
        <v>10000</v>
      </c>
      <c r="D650">
        <v>45756</v>
      </c>
      <c r="E650" t="s">
        <v>59</v>
      </c>
      <c r="F650">
        <v>0.42499999999999999</v>
      </c>
      <c r="G650" t="s">
        <v>570</v>
      </c>
      <c r="I650">
        <v>1</v>
      </c>
      <c r="J650" t="s">
        <v>183</v>
      </c>
      <c r="K650">
        <v>59</v>
      </c>
      <c r="L650" t="s">
        <v>6045</v>
      </c>
      <c r="M650" t="s">
        <v>26405</v>
      </c>
      <c r="N650" t="s">
        <v>73</v>
      </c>
      <c r="O650" t="s">
        <v>3811</v>
      </c>
      <c r="P650">
        <v>1298</v>
      </c>
      <c r="Q650">
        <f t="shared" ref="Q650:Q651" si="158">(P650/40)+45</f>
        <v>77.45</v>
      </c>
      <c r="R650" s="34">
        <f t="shared" ref="R650:R651" si="159">Q650/60</f>
        <v>1.2908333333333333</v>
      </c>
      <c r="S650" s="35">
        <v>45756</v>
      </c>
      <c r="U650">
        <v>2</v>
      </c>
      <c r="V650">
        <v>2596</v>
      </c>
      <c r="W650" t="s">
        <v>65</v>
      </c>
      <c r="X650">
        <v>150387540001</v>
      </c>
      <c r="Y650">
        <v>0</v>
      </c>
      <c r="Z650">
        <v>2595</v>
      </c>
      <c r="AA650">
        <v>1</v>
      </c>
      <c r="AB650">
        <v>0</v>
      </c>
      <c r="AC650">
        <v>0</v>
      </c>
      <c r="AD650">
        <v>0</v>
      </c>
      <c r="AG650">
        <v>0</v>
      </c>
      <c r="AP650">
        <v>15038754</v>
      </c>
      <c r="AQ650" t="s">
        <v>571</v>
      </c>
      <c r="AR650" t="s">
        <v>14937</v>
      </c>
      <c r="AT650">
        <v>0</v>
      </c>
      <c r="AU650">
        <v>0</v>
      </c>
      <c r="AV650">
        <v>0</v>
      </c>
      <c r="AW650">
        <v>0</v>
      </c>
      <c r="AX650">
        <v>0</v>
      </c>
      <c r="AY650">
        <v>0</v>
      </c>
      <c r="BC650" t="s">
        <v>63</v>
      </c>
      <c r="BD650" t="s">
        <v>4833</v>
      </c>
      <c r="BE650">
        <v>0</v>
      </c>
      <c r="BG650" t="s">
        <v>571</v>
      </c>
      <c r="BJ650" t="s">
        <v>2077</v>
      </c>
    </row>
    <row r="651" spans="1:62" x14ac:dyDescent="0.35">
      <c r="A651" t="s">
        <v>2078</v>
      </c>
      <c r="B651">
        <v>10000</v>
      </c>
      <c r="C651">
        <v>10000</v>
      </c>
      <c r="D651">
        <v>45756</v>
      </c>
      <c r="E651" t="s">
        <v>59</v>
      </c>
      <c r="F651">
        <v>0.42499999999999999</v>
      </c>
      <c r="G651" t="s">
        <v>570</v>
      </c>
      <c r="I651">
        <v>1</v>
      </c>
      <c r="J651" t="s">
        <v>183</v>
      </c>
      <c r="K651">
        <v>59</v>
      </c>
      <c r="L651" t="s">
        <v>6045</v>
      </c>
      <c r="M651" t="s">
        <v>26405</v>
      </c>
      <c r="N651" t="s">
        <v>73</v>
      </c>
      <c r="O651" t="s">
        <v>3811</v>
      </c>
      <c r="P651">
        <v>1298</v>
      </c>
      <c r="Q651">
        <f t="shared" si="158"/>
        <v>77.45</v>
      </c>
      <c r="R651" s="34">
        <f t="shared" si="159"/>
        <v>1.2908333333333333</v>
      </c>
      <c r="S651" s="35">
        <v>45756</v>
      </c>
      <c r="U651">
        <v>2</v>
      </c>
      <c r="V651">
        <v>2596</v>
      </c>
      <c r="W651" t="s">
        <v>65</v>
      </c>
      <c r="X651">
        <v>150387540001</v>
      </c>
      <c r="Y651">
        <v>0</v>
      </c>
      <c r="Z651">
        <v>2595</v>
      </c>
      <c r="AA651">
        <v>1</v>
      </c>
      <c r="AB651">
        <v>0</v>
      </c>
      <c r="AC651">
        <v>0</v>
      </c>
      <c r="AD651">
        <v>0</v>
      </c>
      <c r="AG651">
        <v>0</v>
      </c>
      <c r="AP651">
        <v>15038754</v>
      </c>
      <c r="AQ651" t="s">
        <v>571</v>
      </c>
      <c r="AR651" t="s">
        <v>14937</v>
      </c>
      <c r="AT651">
        <v>0</v>
      </c>
      <c r="AU651">
        <v>0</v>
      </c>
      <c r="AV651">
        <v>0</v>
      </c>
      <c r="AW651">
        <v>0</v>
      </c>
      <c r="AX651">
        <v>0</v>
      </c>
      <c r="AY651">
        <v>0</v>
      </c>
      <c r="BC651" t="s">
        <v>63</v>
      </c>
      <c r="BD651" t="s">
        <v>4834</v>
      </c>
      <c r="BE651">
        <v>0</v>
      </c>
      <c r="BG651" t="s">
        <v>571</v>
      </c>
      <c r="BJ651" t="s">
        <v>2079</v>
      </c>
    </row>
    <row r="652" spans="1:62" x14ac:dyDescent="0.35">
      <c r="A652" t="s">
        <v>2080</v>
      </c>
      <c r="B652">
        <v>10000</v>
      </c>
      <c r="C652">
        <v>40000</v>
      </c>
      <c r="D652">
        <v>45756</v>
      </c>
      <c r="E652" t="s">
        <v>59</v>
      </c>
      <c r="F652" t="s">
        <v>2081</v>
      </c>
      <c r="G652">
        <v>860909190840</v>
      </c>
      <c r="I652">
        <v>4</v>
      </c>
      <c r="J652" t="s">
        <v>183</v>
      </c>
      <c r="K652">
        <v>60</v>
      </c>
      <c r="L652" t="s">
        <v>6048</v>
      </c>
      <c r="M652" t="s">
        <v>26408</v>
      </c>
      <c r="N652" t="s">
        <v>222</v>
      </c>
      <c r="O652" t="s">
        <v>3835</v>
      </c>
      <c r="P652">
        <v>3000</v>
      </c>
      <c r="Q652">
        <f t="shared" ref="Q652:Q653" si="160">(P652/50)+45</f>
        <v>105</v>
      </c>
      <c r="R652" s="34">
        <f t="shared" ref="R652:R653" si="161">Q652/60</f>
        <v>1.75</v>
      </c>
      <c r="S652" s="35">
        <v>45756</v>
      </c>
      <c r="U652">
        <v>1</v>
      </c>
      <c r="V652">
        <v>3000</v>
      </c>
      <c r="W652" t="s">
        <v>65</v>
      </c>
      <c r="X652">
        <v>200699050001</v>
      </c>
      <c r="Y652">
        <v>0</v>
      </c>
      <c r="Z652">
        <v>692</v>
      </c>
      <c r="AA652">
        <v>2308</v>
      </c>
      <c r="AB652">
        <v>0</v>
      </c>
      <c r="AC652">
        <v>0</v>
      </c>
      <c r="AD652">
        <v>0</v>
      </c>
      <c r="AG652">
        <v>0</v>
      </c>
      <c r="AP652">
        <v>20069905</v>
      </c>
      <c r="AQ652" t="s">
        <v>571</v>
      </c>
      <c r="AR652" t="s">
        <v>14937</v>
      </c>
      <c r="AT652">
        <v>0</v>
      </c>
      <c r="AU652">
        <v>0</v>
      </c>
      <c r="AV652">
        <v>0</v>
      </c>
      <c r="AW652">
        <v>0</v>
      </c>
      <c r="AX652">
        <v>0</v>
      </c>
      <c r="AY652">
        <v>0</v>
      </c>
      <c r="BC652" t="s">
        <v>63</v>
      </c>
      <c r="BD652" t="s">
        <v>4835</v>
      </c>
      <c r="BE652">
        <v>0</v>
      </c>
      <c r="BG652" t="s">
        <v>571</v>
      </c>
      <c r="BJ652" t="s">
        <v>2082</v>
      </c>
    </row>
    <row r="653" spans="1:62" x14ac:dyDescent="0.35">
      <c r="A653" t="s">
        <v>2080</v>
      </c>
      <c r="B653">
        <v>10000</v>
      </c>
      <c r="C653">
        <v>50000</v>
      </c>
      <c r="D653">
        <v>45756</v>
      </c>
      <c r="E653" t="s">
        <v>59</v>
      </c>
      <c r="F653" t="s">
        <v>2083</v>
      </c>
      <c r="G653">
        <v>860909190840</v>
      </c>
      <c r="I653">
        <v>4</v>
      </c>
      <c r="J653" t="s">
        <v>183</v>
      </c>
      <c r="K653">
        <v>60</v>
      </c>
      <c r="L653" t="s">
        <v>6048</v>
      </c>
      <c r="M653" t="s">
        <v>26408</v>
      </c>
      <c r="N653" t="s">
        <v>222</v>
      </c>
      <c r="O653" t="s">
        <v>3835</v>
      </c>
      <c r="P653">
        <v>10000</v>
      </c>
      <c r="Q653">
        <f t="shared" si="160"/>
        <v>245</v>
      </c>
      <c r="R653" s="34">
        <f t="shared" si="161"/>
        <v>4.083333333333333</v>
      </c>
      <c r="S653" s="35">
        <v>45756</v>
      </c>
      <c r="U653">
        <v>1</v>
      </c>
      <c r="V653">
        <v>10000</v>
      </c>
      <c r="W653" t="s">
        <v>65</v>
      </c>
      <c r="X653">
        <v>200699050001</v>
      </c>
      <c r="Y653">
        <v>0</v>
      </c>
      <c r="Z653">
        <v>2308</v>
      </c>
      <c r="AA653">
        <v>7692</v>
      </c>
      <c r="AB653">
        <v>0</v>
      </c>
      <c r="AC653">
        <v>0</v>
      </c>
      <c r="AD653">
        <v>0</v>
      </c>
      <c r="AG653">
        <v>0</v>
      </c>
      <c r="AP653">
        <v>20069905</v>
      </c>
      <c r="AQ653" t="s">
        <v>571</v>
      </c>
      <c r="AR653" t="s">
        <v>14937</v>
      </c>
      <c r="AT653">
        <v>0</v>
      </c>
      <c r="AU653">
        <v>0</v>
      </c>
      <c r="AV653">
        <v>0</v>
      </c>
      <c r="AW653">
        <v>0</v>
      </c>
      <c r="AX653">
        <v>0</v>
      </c>
      <c r="AY653">
        <v>0</v>
      </c>
      <c r="BC653" t="s">
        <v>63</v>
      </c>
      <c r="BD653" t="s">
        <v>4835</v>
      </c>
      <c r="BE653">
        <v>0</v>
      </c>
      <c r="BG653" t="s">
        <v>571</v>
      </c>
      <c r="BJ653" t="s">
        <v>2082</v>
      </c>
    </row>
    <row r="654" spans="1:62" x14ac:dyDescent="0.35">
      <c r="A654" t="s">
        <v>2084</v>
      </c>
      <c r="B654">
        <v>10000</v>
      </c>
      <c r="C654">
        <v>10000</v>
      </c>
      <c r="D654">
        <v>45756</v>
      </c>
      <c r="E654" t="s">
        <v>59</v>
      </c>
      <c r="F654" t="s">
        <v>2085</v>
      </c>
      <c r="G654" t="s">
        <v>2086</v>
      </c>
      <c r="I654">
        <v>1</v>
      </c>
      <c r="J654" t="s">
        <v>183</v>
      </c>
      <c r="K654">
        <v>94</v>
      </c>
      <c r="L654" t="s">
        <v>6050</v>
      </c>
      <c r="M654" t="s">
        <v>26405</v>
      </c>
      <c r="N654" t="s">
        <v>81</v>
      </c>
      <c r="O654" t="s">
        <v>3825</v>
      </c>
      <c r="P654">
        <v>250</v>
      </c>
      <c r="S654" s="35">
        <v>45756</v>
      </c>
      <c r="U654">
        <v>4</v>
      </c>
      <c r="V654">
        <v>1000</v>
      </c>
      <c r="W654" t="s">
        <v>65</v>
      </c>
      <c r="X654" t="s">
        <v>2088</v>
      </c>
      <c r="Y654">
        <v>0</v>
      </c>
      <c r="Z654">
        <v>1000</v>
      </c>
      <c r="AA654">
        <v>0</v>
      </c>
      <c r="AB654">
        <v>0</v>
      </c>
      <c r="AC654">
        <v>0</v>
      </c>
      <c r="AD654">
        <v>0</v>
      </c>
      <c r="AG654">
        <v>0</v>
      </c>
      <c r="AP654" t="s">
        <v>2089</v>
      </c>
      <c r="AQ654" t="s">
        <v>244</v>
      </c>
      <c r="AR654" t="s">
        <v>25892</v>
      </c>
      <c r="AT654">
        <v>0</v>
      </c>
      <c r="AU654">
        <v>0</v>
      </c>
      <c r="AV654">
        <v>0</v>
      </c>
      <c r="AW654">
        <v>0</v>
      </c>
      <c r="AX654">
        <v>0</v>
      </c>
      <c r="AY654">
        <v>0</v>
      </c>
      <c r="BC654" t="s">
        <v>63</v>
      </c>
      <c r="BD654" t="s">
        <v>4836</v>
      </c>
      <c r="BE654">
        <v>0</v>
      </c>
      <c r="BG654" t="s">
        <v>244</v>
      </c>
      <c r="BJ654" t="s">
        <v>246</v>
      </c>
    </row>
    <row r="655" spans="1:62" x14ac:dyDescent="0.35">
      <c r="A655" t="s">
        <v>2090</v>
      </c>
      <c r="B655">
        <v>10000</v>
      </c>
      <c r="C655">
        <v>10000</v>
      </c>
      <c r="D655">
        <v>45756</v>
      </c>
      <c r="E655" t="s">
        <v>59</v>
      </c>
      <c r="F655">
        <v>0.42539351851851853</v>
      </c>
      <c r="G655" t="s">
        <v>2086</v>
      </c>
      <c r="I655">
        <v>1</v>
      </c>
      <c r="J655" t="s">
        <v>183</v>
      </c>
      <c r="K655">
        <v>94</v>
      </c>
      <c r="L655" t="s">
        <v>6050</v>
      </c>
      <c r="M655" t="s">
        <v>26405</v>
      </c>
      <c r="N655" t="s">
        <v>81</v>
      </c>
      <c r="O655" t="s">
        <v>3825</v>
      </c>
      <c r="P655">
        <v>250</v>
      </c>
      <c r="S655" s="35">
        <v>45756</v>
      </c>
      <c r="U655">
        <v>4</v>
      </c>
      <c r="V655">
        <v>1000</v>
      </c>
      <c r="W655" t="s">
        <v>65</v>
      </c>
      <c r="X655" t="s">
        <v>2091</v>
      </c>
      <c r="Y655">
        <v>0</v>
      </c>
      <c r="Z655">
        <v>1000</v>
      </c>
      <c r="AA655">
        <v>0</v>
      </c>
      <c r="AB655">
        <v>0</v>
      </c>
      <c r="AC655">
        <v>0</v>
      </c>
      <c r="AD655">
        <v>0</v>
      </c>
      <c r="AG655">
        <v>0</v>
      </c>
      <c r="AP655" t="s">
        <v>2092</v>
      </c>
      <c r="AQ655" t="s">
        <v>244</v>
      </c>
      <c r="AR655" t="s">
        <v>25892</v>
      </c>
      <c r="AT655">
        <v>0</v>
      </c>
      <c r="AU655">
        <v>0</v>
      </c>
      <c r="AV655">
        <v>0</v>
      </c>
      <c r="AW655">
        <v>0</v>
      </c>
      <c r="AX655">
        <v>0</v>
      </c>
      <c r="AY655">
        <v>0</v>
      </c>
      <c r="BC655" t="s">
        <v>63</v>
      </c>
      <c r="BD655" t="s">
        <v>4837</v>
      </c>
      <c r="BE655">
        <v>0</v>
      </c>
      <c r="BG655" t="s">
        <v>244</v>
      </c>
      <c r="BJ655" t="s">
        <v>246</v>
      </c>
    </row>
    <row r="656" spans="1:62" x14ac:dyDescent="0.35">
      <c r="A656" t="s">
        <v>1822</v>
      </c>
      <c r="B656">
        <v>10000</v>
      </c>
      <c r="C656">
        <v>20000</v>
      </c>
      <c r="D656">
        <v>45757</v>
      </c>
      <c r="E656" t="s">
        <v>59</v>
      </c>
      <c r="F656" t="s">
        <v>1823</v>
      </c>
      <c r="G656" t="s">
        <v>842</v>
      </c>
      <c r="I656">
        <v>1</v>
      </c>
      <c r="J656" t="s">
        <v>183</v>
      </c>
      <c r="K656">
        <v>73</v>
      </c>
      <c r="L656" t="s">
        <v>6042</v>
      </c>
      <c r="M656" t="s">
        <v>26407</v>
      </c>
      <c r="N656" t="s">
        <v>184</v>
      </c>
      <c r="O656" t="s">
        <v>3845</v>
      </c>
      <c r="P656">
        <v>19500</v>
      </c>
      <c r="Q656">
        <f>(P656/60)+30</f>
        <v>355</v>
      </c>
      <c r="R656" s="34">
        <f>Q656/60</f>
        <v>5.916666666666667</v>
      </c>
      <c r="S656" s="35">
        <v>45756</v>
      </c>
      <c r="U656">
        <v>12</v>
      </c>
      <c r="V656">
        <v>234000</v>
      </c>
      <c r="W656" t="s">
        <v>65</v>
      </c>
      <c r="X656">
        <v>80256220001</v>
      </c>
      <c r="Y656">
        <v>0</v>
      </c>
      <c r="Z656">
        <v>234000</v>
      </c>
      <c r="AA656">
        <v>0</v>
      </c>
      <c r="AB656">
        <v>0</v>
      </c>
      <c r="AC656">
        <v>0</v>
      </c>
      <c r="AD656">
        <v>0</v>
      </c>
      <c r="AG656">
        <v>0</v>
      </c>
      <c r="AP656">
        <v>8025622</v>
      </c>
      <c r="AQ656" t="s">
        <v>162</v>
      </c>
      <c r="AR656" t="s">
        <v>8373</v>
      </c>
      <c r="AT656">
        <v>0</v>
      </c>
      <c r="AU656">
        <v>0</v>
      </c>
      <c r="AV656">
        <v>0</v>
      </c>
      <c r="AW656">
        <v>0</v>
      </c>
      <c r="AX656">
        <v>0</v>
      </c>
      <c r="AY656">
        <v>0</v>
      </c>
      <c r="BC656" t="s">
        <v>63</v>
      </c>
      <c r="BD656" t="s">
        <v>4767</v>
      </c>
      <c r="BE656">
        <v>0</v>
      </c>
      <c r="BG656" t="s">
        <v>162</v>
      </c>
      <c r="BJ656" t="s">
        <v>1824</v>
      </c>
    </row>
    <row r="657" spans="1:62" x14ac:dyDescent="0.35">
      <c r="A657" t="s">
        <v>2093</v>
      </c>
      <c r="B657">
        <v>10000</v>
      </c>
      <c r="C657">
        <v>10000</v>
      </c>
      <c r="D657">
        <v>45762</v>
      </c>
      <c r="E657" t="s">
        <v>59</v>
      </c>
      <c r="F657" t="s">
        <v>2001</v>
      </c>
      <c r="G657" t="s">
        <v>1880</v>
      </c>
      <c r="I657">
        <v>1</v>
      </c>
      <c r="J657" t="s">
        <v>183</v>
      </c>
      <c r="K657">
        <v>78</v>
      </c>
      <c r="L657" t="s">
        <v>6047</v>
      </c>
      <c r="M657" t="s">
        <v>26405</v>
      </c>
      <c r="N657" t="s">
        <v>216</v>
      </c>
      <c r="O657" t="s">
        <v>3803</v>
      </c>
      <c r="P657">
        <v>1500</v>
      </c>
      <c r="Q657">
        <f t="shared" ref="Q657:Q658" si="162">(P657/40)+45</f>
        <v>82.5</v>
      </c>
      <c r="R657" s="34">
        <f t="shared" ref="R657:R658" si="163">Q657/60</f>
        <v>1.375</v>
      </c>
      <c r="S657" s="35">
        <v>45756</v>
      </c>
      <c r="U657">
        <v>16</v>
      </c>
      <c r="V657">
        <v>24000</v>
      </c>
      <c r="W657" t="s">
        <v>65</v>
      </c>
      <c r="X657" t="s">
        <v>2094</v>
      </c>
      <c r="Y657">
        <v>0</v>
      </c>
      <c r="Z657">
        <v>20000</v>
      </c>
      <c r="AA657">
        <v>4000</v>
      </c>
      <c r="AB657">
        <v>0</v>
      </c>
      <c r="AC657">
        <v>0</v>
      </c>
      <c r="AD657">
        <v>0</v>
      </c>
      <c r="AG657">
        <v>0</v>
      </c>
      <c r="AP657" t="s">
        <v>2095</v>
      </c>
      <c r="AQ657" t="s">
        <v>170</v>
      </c>
      <c r="AR657" t="s">
        <v>21526</v>
      </c>
      <c r="AT657">
        <v>0</v>
      </c>
      <c r="AU657">
        <v>0</v>
      </c>
      <c r="AV657">
        <v>0</v>
      </c>
      <c r="AW657">
        <v>0</v>
      </c>
      <c r="AX657">
        <v>0</v>
      </c>
      <c r="AY657">
        <v>0</v>
      </c>
      <c r="BC657" t="s">
        <v>63</v>
      </c>
      <c r="BD657" t="s">
        <v>4838</v>
      </c>
      <c r="BE657">
        <v>0</v>
      </c>
      <c r="BG657" t="s">
        <v>170</v>
      </c>
      <c r="BJ657" t="s">
        <v>2096</v>
      </c>
    </row>
    <row r="658" spans="1:62" x14ac:dyDescent="0.35">
      <c r="A658" t="s">
        <v>2097</v>
      </c>
      <c r="B658">
        <v>10000</v>
      </c>
      <c r="C658">
        <v>10000</v>
      </c>
      <c r="D658">
        <v>45761</v>
      </c>
      <c r="E658" t="s">
        <v>59</v>
      </c>
      <c r="F658" t="s">
        <v>2098</v>
      </c>
      <c r="G658" t="s">
        <v>1428</v>
      </c>
      <c r="I658">
        <v>1</v>
      </c>
      <c r="J658" t="s">
        <v>183</v>
      </c>
      <c r="K658">
        <v>78</v>
      </c>
      <c r="L658" t="s">
        <v>6047</v>
      </c>
      <c r="M658" t="s">
        <v>26405</v>
      </c>
      <c r="N658" t="s">
        <v>216</v>
      </c>
      <c r="O658" t="s">
        <v>3803</v>
      </c>
      <c r="P658">
        <v>5500</v>
      </c>
      <c r="Q658">
        <f t="shared" si="162"/>
        <v>182.5</v>
      </c>
      <c r="R658" s="34">
        <f t="shared" si="163"/>
        <v>3.0416666666666665</v>
      </c>
      <c r="S658" s="35">
        <v>45756</v>
      </c>
      <c r="U658">
        <v>16</v>
      </c>
      <c r="V658">
        <v>88000</v>
      </c>
      <c r="W658" t="s">
        <v>65</v>
      </c>
      <c r="X658" t="s">
        <v>2099</v>
      </c>
      <c r="Y658">
        <v>0</v>
      </c>
      <c r="Z658">
        <v>80000</v>
      </c>
      <c r="AA658">
        <v>8000</v>
      </c>
      <c r="AB658">
        <v>0</v>
      </c>
      <c r="AC658">
        <v>0</v>
      </c>
      <c r="AD658">
        <v>0</v>
      </c>
      <c r="AG658">
        <v>0</v>
      </c>
      <c r="AP658" t="s">
        <v>2100</v>
      </c>
      <c r="AQ658" t="s">
        <v>170</v>
      </c>
      <c r="AR658" t="s">
        <v>21526</v>
      </c>
      <c r="AT658">
        <v>0</v>
      </c>
      <c r="AU658">
        <v>0</v>
      </c>
      <c r="AV658">
        <v>0</v>
      </c>
      <c r="AW658">
        <v>0</v>
      </c>
      <c r="AX658">
        <v>0</v>
      </c>
      <c r="AY658">
        <v>0</v>
      </c>
      <c r="BC658" t="s">
        <v>63</v>
      </c>
      <c r="BD658" t="s">
        <v>4839</v>
      </c>
      <c r="BE658">
        <v>0</v>
      </c>
      <c r="BG658" t="s">
        <v>170</v>
      </c>
      <c r="BJ658" t="s">
        <v>2101</v>
      </c>
    </row>
    <row r="659" spans="1:62" x14ac:dyDescent="0.35">
      <c r="A659" t="s">
        <v>873</v>
      </c>
      <c r="B659">
        <v>10000</v>
      </c>
      <c r="C659">
        <v>30000</v>
      </c>
      <c r="D659">
        <v>45758</v>
      </c>
      <c r="E659" t="s">
        <v>59</v>
      </c>
      <c r="F659" t="s">
        <v>874</v>
      </c>
      <c r="G659" t="s">
        <v>875</v>
      </c>
      <c r="I659">
        <v>3</v>
      </c>
      <c r="J659" t="s">
        <v>183</v>
      </c>
      <c r="K659">
        <v>85</v>
      </c>
      <c r="L659" t="s">
        <v>6060</v>
      </c>
      <c r="M659" t="s">
        <v>26410</v>
      </c>
      <c r="N659" t="s">
        <v>940</v>
      </c>
      <c r="O659" t="s">
        <v>3864</v>
      </c>
      <c r="P659">
        <v>10000</v>
      </c>
      <c r="S659" s="35">
        <v>45756</v>
      </c>
      <c r="U659">
        <v>11</v>
      </c>
      <c r="V659">
        <v>110000</v>
      </c>
      <c r="W659" t="s">
        <v>65</v>
      </c>
      <c r="X659" t="s">
        <v>876</v>
      </c>
      <c r="Y659">
        <v>0</v>
      </c>
      <c r="Z659">
        <v>100000</v>
      </c>
      <c r="AA659">
        <v>10000</v>
      </c>
      <c r="AB659">
        <v>0</v>
      </c>
      <c r="AC659">
        <v>0</v>
      </c>
      <c r="AD659">
        <v>0</v>
      </c>
      <c r="AG659">
        <v>0</v>
      </c>
      <c r="AP659" t="s">
        <v>877</v>
      </c>
      <c r="AQ659" t="s">
        <v>108</v>
      </c>
      <c r="AR659" t="s">
        <v>13404</v>
      </c>
      <c r="AT659">
        <v>0</v>
      </c>
      <c r="AU659">
        <v>0</v>
      </c>
      <c r="AV659">
        <v>0</v>
      </c>
      <c r="AW659">
        <v>0</v>
      </c>
      <c r="AX659">
        <v>0</v>
      </c>
      <c r="AY659">
        <v>0</v>
      </c>
      <c r="BC659" t="s">
        <v>63</v>
      </c>
      <c r="BD659" t="s">
        <v>4512</v>
      </c>
      <c r="BE659">
        <v>0</v>
      </c>
      <c r="BG659" t="s">
        <v>108</v>
      </c>
      <c r="BJ659" t="s">
        <v>878</v>
      </c>
    </row>
    <row r="660" spans="1:62" x14ac:dyDescent="0.35">
      <c r="A660" t="s">
        <v>4623</v>
      </c>
      <c r="B660">
        <v>10000</v>
      </c>
      <c r="C660">
        <v>20000</v>
      </c>
      <c r="D660">
        <v>45769</v>
      </c>
      <c r="E660" t="s">
        <v>59</v>
      </c>
      <c r="F660" t="s">
        <v>4624</v>
      </c>
      <c r="G660" t="s">
        <v>4625</v>
      </c>
      <c r="I660">
        <v>2</v>
      </c>
      <c r="J660" t="s">
        <v>183</v>
      </c>
      <c r="K660">
        <v>77</v>
      </c>
      <c r="L660" t="s">
        <v>6043</v>
      </c>
      <c r="M660" t="s">
        <v>26407</v>
      </c>
      <c r="N660" t="s">
        <v>192</v>
      </c>
      <c r="O660" t="s">
        <v>3848</v>
      </c>
      <c r="P660">
        <v>1250</v>
      </c>
      <c r="Q660">
        <f>(P660/60)+30</f>
        <v>50.833333333333329</v>
      </c>
      <c r="R660" s="34">
        <f>Q660/60</f>
        <v>0.8472222222222221</v>
      </c>
      <c r="S660" s="35">
        <v>45756</v>
      </c>
      <c r="U660">
        <v>88</v>
      </c>
      <c r="V660">
        <v>110000</v>
      </c>
      <c r="W660" t="s">
        <v>65</v>
      </c>
      <c r="X660" t="s">
        <v>4626</v>
      </c>
      <c r="Y660">
        <v>0</v>
      </c>
      <c r="Z660">
        <v>100000</v>
      </c>
      <c r="AA660">
        <v>10000</v>
      </c>
      <c r="AB660">
        <v>0</v>
      </c>
      <c r="AC660">
        <v>0</v>
      </c>
      <c r="AD660">
        <v>0</v>
      </c>
      <c r="AG660">
        <v>0</v>
      </c>
      <c r="AP660" t="s">
        <v>4627</v>
      </c>
      <c r="AQ660" t="s">
        <v>108</v>
      </c>
      <c r="AR660" t="s">
        <v>13404</v>
      </c>
      <c r="AT660">
        <v>0</v>
      </c>
      <c r="AU660">
        <v>0</v>
      </c>
      <c r="AV660">
        <v>0</v>
      </c>
      <c r="AW660">
        <v>0</v>
      </c>
      <c r="AX660">
        <v>0</v>
      </c>
      <c r="AY660">
        <v>0</v>
      </c>
      <c r="BC660" t="s">
        <v>63</v>
      </c>
      <c r="BD660" t="s">
        <v>4628</v>
      </c>
      <c r="BE660">
        <v>0</v>
      </c>
      <c r="BG660" t="s">
        <v>108</v>
      </c>
      <c r="BJ660" t="s">
        <v>4629</v>
      </c>
    </row>
    <row r="661" spans="1:62" x14ac:dyDescent="0.35">
      <c r="A661" t="s">
        <v>879</v>
      </c>
      <c r="B661">
        <v>10000</v>
      </c>
      <c r="C661">
        <v>30000</v>
      </c>
      <c r="D661">
        <v>45763</v>
      </c>
      <c r="E661" t="s">
        <v>59</v>
      </c>
      <c r="F661" t="s">
        <v>4774</v>
      </c>
      <c r="G661" t="s">
        <v>875</v>
      </c>
      <c r="I661">
        <v>3</v>
      </c>
      <c r="J661" t="s">
        <v>183</v>
      </c>
      <c r="K661">
        <v>85</v>
      </c>
      <c r="L661" t="s">
        <v>6060</v>
      </c>
      <c r="M661" t="s">
        <v>26410</v>
      </c>
      <c r="N661" t="s">
        <v>940</v>
      </c>
      <c r="O661" t="s">
        <v>3864</v>
      </c>
      <c r="P661">
        <v>10000</v>
      </c>
      <c r="S661" s="35">
        <v>45756</v>
      </c>
      <c r="U661">
        <v>11</v>
      </c>
      <c r="V661">
        <v>110000</v>
      </c>
      <c r="W661" t="s">
        <v>65</v>
      </c>
      <c r="X661" t="s">
        <v>880</v>
      </c>
      <c r="Y661">
        <v>0</v>
      </c>
      <c r="Z661">
        <v>100000</v>
      </c>
      <c r="AA661">
        <v>10000</v>
      </c>
      <c r="AB661">
        <v>0</v>
      </c>
      <c r="AC661">
        <v>0</v>
      </c>
      <c r="AD661">
        <v>0</v>
      </c>
      <c r="AG661">
        <v>0</v>
      </c>
      <c r="AP661" t="s">
        <v>881</v>
      </c>
      <c r="AQ661" t="s">
        <v>108</v>
      </c>
      <c r="AR661" t="s">
        <v>13404</v>
      </c>
      <c r="AT661">
        <v>0</v>
      </c>
      <c r="AU661">
        <v>0</v>
      </c>
      <c r="AV661">
        <v>0</v>
      </c>
      <c r="AW661">
        <v>0</v>
      </c>
      <c r="AX661">
        <v>0</v>
      </c>
      <c r="AY661">
        <v>0</v>
      </c>
      <c r="BC661" t="s">
        <v>63</v>
      </c>
      <c r="BD661" t="s">
        <v>4513</v>
      </c>
      <c r="BE661">
        <v>0</v>
      </c>
      <c r="BG661" t="s">
        <v>108</v>
      </c>
      <c r="BJ661" t="s">
        <v>882</v>
      </c>
    </row>
    <row r="662" spans="1:62" x14ac:dyDescent="0.35">
      <c r="A662" t="s">
        <v>883</v>
      </c>
      <c r="B662">
        <v>10000</v>
      </c>
      <c r="C662">
        <v>30000</v>
      </c>
      <c r="D662">
        <v>45763</v>
      </c>
      <c r="E662" t="s">
        <v>59</v>
      </c>
      <c r="F662">
        <v>0.46824074074074074</v>
      </c>
      <c r="G662">
        <v>10620258018</v>
      </c>
      <c r="I662">
        <v>3</v>
      </c>
      <c r="J662" t="s">
        <v>183</v>
      </c>
      <c r="K662">
        <v>85</v>
      </c>
      <c r="L662" t="s">
        <v>6060</v>
      </c>
      <c r="M662" t="s">
        <v>26410</v>
      </c>
      <c r="N662" t="s">
        <v>940</v>
      </c>
      <c r="O662" t="s">
        <v>3864</v>
      </c>
      <c r="P662">
        <v>10000</v>
      </c>
      <c r="S662" s="35">
        <v>45756</v>
      </c>
      <c r="U662">
        <v>11</v>
      </c>
      <c r="V662">
        <v>110000</v>
      </c>
      <c r="W662" t="s">
        <v>65</v>
      </c>
      <c r="X662" t="s">
        <v>885</v>
      </c>
      <c r="Y662">
        <v>0</v>
      </c>
      <c r="Z662">
        <v>100000</v>
      </c>
      <c r="AA662">
        <v>10000</v>
      </c>
      <c r="AB662">
        <v>0</v>
      </c>
      <c r="AC662">
        <v>0</v>
      </c>
      <c r="AD662">
        <v>0</v>
      </c>
      <c r="AG662">
        <v>0</v>
      </c>
      <c r="AP662" t="s">
        <v>886</v>
      </c>
      <c r="AQ662" t="s">
        <v>108</v>
      </c>
      <c r="AR662" t="s">
        <v>13404</v>
      </c>
      <c r="AT662">
        <v>0</v>
      </c>
      <c r="AU662">
        <v>0</v>
      </c>
      <c r="AV662">
        <v>0</v>
      </c>
      <c r="AW662">
        <v>0</v>
      </c>
      <c r="AX662">
        <v>0</v>
      </c>
      <c r="AY662">
        <v>0</v>
      </c>
      <c r="BC662" t="s">
        <v>63</v>
      </c>
      <c r="BD662" t="s">
        <v>4514</v>
      </c>
      <c r="BE662">
        <v>0</v>
      </c>
      <c r="BG662" t="s">
        <v>108</v>
      </c>
      <c r="BJ662" t="s">
        <v>887</v>
      </c>
    </row>
    <row r="663" spans="1:62" x14ac:dyDescent="0.35">
      <c r="A663" t="s">
        <v>888</v>
      </c>
      <c r="B663">
        <v>10000</v>
      </c>
      <c r="C663">
        <v>30000</v>
      </c>
      <c r="D663">
        <v>45758</v>
      </c>
      <c r="E663" t="s">
        <v>59</v>
      </c>
      <c r="F663" t="s">
        <v>874</v>
      </c>
      <c r="G663" t="s">
        <v>875</v>
      </c>
      <c r="I663">
        <v>3</v>
      </c>
      <c r="J663" t="s">
        <v>183</v>
      </c>
      <c r="K663">
        <v>85</v>
      </c>
      <c r="L663" t="s">
        <v>6060</v>
      </c>
      <c r="M663" t="s">
        <v>26410</v>
      </c>
      <c r="N663" t="s">
        <v>940</v>
      </c>
      <c r="O663" t="s">
        <v>3864</v>
      </c>
      <c r="P663">
        <v>10000</v>
      </c>
      <c r="S663" s="35">
        <v>45756</v>
      </c>
      <c r="U663">
        <v>11</v>
      </c>
      <c r="V663">
        <v>110000</v>
      </c>
      <c r="W663" t="s">
        <v>65</v>
      </c>
      <c r="X663" t="s">
        <v>889</v>
      </c>
      <c r="Y663">
        <v>0</v>
      </c>
      <c r="Z663">
        <v>100000</v>
      </c>
      <c r="AA663">
        <v>10000</v>
      </c>
      <c r="AB663">
        <v>0</v>
      </c>
      <c r="AC663">
        <v>0</v>
      </c>
      <c r="AD663">
        <v>0</v>
      </c>
      <c r="AG663">
        <v>0</v>
      </c>
      <c r="AP663" t="s">
        <v>890</v>
      </c>
      <c r="AQ663" t="s">
        <v>108</v>
      </c>
      <c r="AR663" t="s">
        <v>13404</v>
      </c>
      <c r="AT663">
        <v>0</v>
      </c>
      <c r="AU663">
        <v>0</v>
      </c>
      <c r="AV663">
        <v>0</v>
      </c>
      <c r="AW663">
        <v>0</v>
      </c>
      <c r="AX663">
        <v>0</v>
      </c>
      <c r="AY663">
        <v>0</v>
      </c>
      <c r="BC663" t="s">
        <v>63</v>
      </c>
      <c r="BD663" t="s">
        <v>4515</v>
      </c>
      <c r="BE663">
        <v>0</v>
      </c>
      <c r="BG663" t="s">
        <v>108</v>
      </c>
      <c r="BJ663" t="s">
        <v>891</v>
      </c>
    </row>
    <row r="664" spans="1:62" x14ac:dyDescent="0.35">
      <c r="A664" t="s">
        <v>892</v>
      </c>
      <c r="B664">
        <v>10000</v>
      </c>
      <c r="C664">
        <v>30000</v>
      </c>
      <c r="D664">
        <v>45757</v>
      </c>
      <c r="E664" t="s">
        <v>59</v>
      </c>
      <c r="F664" t="s">
        <v>893</v>
      </c>
      <c r="G664">
        <v>10656256091</v>
      </c>
      <c r="I664">
        <v>3</v>
      </c>
      <c r="J664" t="s">
        <v>183</v>
      </c>
      <c r="K664">
        <v>85</v>
      </c>
      <c r="L664" t="s">
        <v>6060</v>
      </c>
      <c r="M664" t="s">
        <v>26410</v>
      </c>
      <c r="N664" t="s">
        <v>940</v>
      </c>
      <c r="O664" t="s">
        <v>3864</v>
      </c>
      <c r="P664">
        <v>18637</v>
      </c>
      <c r="S664" s="35">
        <v>45756</v>
      </c>
      <c r="U664">
        <v>11</v>
      </c>
      <c r="V664">
        <v>205007</v>
      </c>
      <c r="W664" t="s">
        <v>65</v>
      </c>
      <c r="X664" t="s">
        <v>894</v>
      </c>
      <c r="Y664">
        <v>0</v>
      </c>
      <c r="Z664">
        <v>205000</v>
      </c>
      <c r="AA664">
        <v>7</v>
      </c>
      <c r="AB664">
        <v>0</v>
      </c>
      <c r="AC664">
        <v>0</v>
      </c>
      <c r="AD664">
        <v>0</v>
      </c>
      <c r="AG664">
        <v>0</v>
      </c>
      <c r="AP664" t="s">
        <v>895</v>
      </c>
      <c r="AQ664" t="s">
        <v>108</v>
      </c>
      <c r="AR664" t="s">
        <v>13404</v>
      </c>
      <c r="AT664">
        <v>0</v>
      </c>
      <c r="AU664">
        <v>0</v>
      </c>
      <c r="AV664">
        <v>0</v>
      </c>
      <c r="AW664">
        <v>0</v>
      </c>
      <c r="AX664">
        <v>0</v>
      </c>
      <c r="AY664">
        <v>0</v>
      </c>
      <c r="BC664" t="s">
        <v>63</v>
      </c>
      <c r="BD664" t="s">
        <v>4516</v>
      </c>
      <c r="BE664">
        <v>0</v>
      </c>
      <c r="BG664" t="s">
        <v>108</v>
      </c>
      <c r="BJ664" t="s">
        <v>896</v>
      </c>
    </row>
    <row r="665" spans="1:62" x14ac:dyDescent="0.35">
      <c r="A665" t="s">
        <v>897</v>
      </c>
      <c r="B665">
        <v>10000</v>
      </c>
      <c r="C665">
        <v>30000</v>
      </c>
      <c r="D665">
        <v>45758</v>
      </c>
      <c r="E665" t="s">
        <v>59</v>
      </c>
      <c r="F665" t="s">
        <v>898</v>
      </c>
      <c r="G665" t="s">
        <v>875</v>
      </c>
      <c r="I665">
        <v>3</v>
      </c>
      <c r="J665" t="s">
        <v>183</v>
      </c>
      <c r="K665">
        <v>85</v>
      </c>
      <c r="L665" t="s">
        <v>6060</v>
      </c>
      <c r="M665" t="s">
        <v>26410</v>
      </c>
      <c r="N665" t="s">
        <v>940</v>
      </c>
      <c r="O665" t="s">
        <v>3864</v>
      </c>
      <c r="P665">
        <v>10000</v>
      </c>
      <c r="S665" s="35">
        <v>45756</v>
      </c>
      <c r="U665">
        <v>11</v>
      </c>
      <c r="V665">
        <v>110000</v>
      </c>
      <c r="W665" t="s">
        <v>65</v>
      </c>
      <c r="X665" t="s">
        <v>899</v>
      </c>
      <c r="Y665">
        <v>0</v>
      </c>
      <c r="Z665">
        <v>100000</v>
      </c>
      <c r="AA665">
        <v>10000</v>
      </c>
      <c r="AB665">
        <v>0</v>
      </c>
      <c r="AC665">
        <v>0</v>
      </c>
      <c r="AD665">
        <v>0</v>
      </c>
      <c r="AG665">
        <v>0</v>
      </c>
      <c r="AP665" t="s">
        <v>900</v>
      </c>
      <c r="AQ665" t="s">
        <v>108</v>
      </c>
      <c r="AR665" t="s">
        <v>13404</v>
      </c>
      <c r="AT665">
        <v>0</v>
      </c>
      <c r="AU665">
        <v>0</v>
      </c>
      <c r="AV665">
        <v>0</v>
      </c>
      <c r="AW665">
        <v>0</v>
      </c>
      <c r="AX665">
        <v>0</v>
      </c>
      <c r="AY665">
        <v>0</v>
      </c>
      <c r="BC665" t="s">
        <v>63</v>
      </c>
      <c r="BD665" t="s">
        <v>4517</v>
      </c>
      <c r="BE665">
        <v>0</v>
      </c>
      <c r="BG665" t="s">
        <v>108</v>
      </c>
      <c r="BJ665" t="s">
        <v>901</v>
      </c>
    </row>
    <row r="666" spans="1:62" x14ac:dyDescent="0.35">
      <c r="A666" t="s">
        <v>902</v>
      </c>
      <c r="B666">
        <v>10000</v>
      </c>
      <c r="C666">
        <v>30000</v>
      </c>
      <c r="D666">
        <v>45763</v>
      </c>
      <c r="E666" t="s">
        <v>59</v>
      </c>
      <c r="F666" t="s">
        <v>4775</v>
      </c>
      <c r="G666" t="s">
        <v>875</v>
      </c>
      <c r="I666">
        <v>3</v>
      </c>
      <c r="J666" t="s">
        <v>183</v>
      </c>
      <c r="K666">
        <v>85</v>
      </c>
      <c r="L666" t="s">
        <v>6060</v>
      </c>
      <c r="M666" t="s">
        <v>26410</v>
      </c>
      <c r="N666" t="s">
        <v>940</v>
      </c>
      <c r="O666" t="s">
        <v>3864</v>
      </c>
      <c r="P666">
        <v>20000</v>
      </c>
      <c r="S666" s="35">
        <v>45756</v>
      </c>
      <c r="U666">
        <v>11</v>
      </c>
      <c r="V666">
        <v>220000</v>
      </c>
      <c r="W666" t="s">
        <v>65</v>
      </c>
      <c r="X666" t="s">
        <v>903</v>
      </c>
      <c r="Y666">
        <v>0</v>
      </c>
      <c r="Z666">
        <v>200000</v>
      </c>
      <c r="AA666">
        <v>20000</v>
      </c>
      <c r="AB666">
        <v>0</v>
      </c>
      <c r="AC666">
        <v>0</v>
      </c>
      <c r="AD666">
        <v>0</v>
      </c>
      <c r="AG666">
        <v>0</v>
      </c>
      <c r="AP666" t="s">
        <v>904</v>
      </c>
      <c r="AQ666" t="s">
        <v>108</v>
      </c>
      <c r="AR666" t="s">
        <v>13404</v>
      </c>
      <c r="AT666">
        <v>0</v>
      </c>
      <c r="AU666">
        <v>0</v>
      </c>
      <c r="AV666">
        <v>0</v>
      </c>
      <c r="AW666">
        <v>0</v>
      </c>
      <c r="AX666">
        <v>0</v>
      </c>
      <c r="AY666">
        <v>0</v>
      </c>
      <c r="BC666" t="s">
        <v>63</v>
      </c>
      <c r="BD666" t="s">
        <v>4518</v>
      </c>
      <c r="BE666">
        <v>0</v>
      </c>
      <c r="BG666" t="s">
        <v>108</v>
      </c>
      <c r="BJ666" t="s">
        <v>905</v>
      </c>
    </row>
    <row r="667" spans="1:62" x14ac:dyDescent="0.35">
      <c r="A667" t="s">
        <v>906</v>
      </c>
      <c r="B667">
        <v>10000</v>
      </c>
      <c r="C667">
        <v>30000</v>
      </c>
      <c r="D667">
        <v>45758</v>
      </c>
      <c r="E667" t="s">
        <v>59</v>
      </c>
      <c r="F667" t="s">
        <v>907</v>
      </c>
      <c r="G667" t="s">
        <v>875</v>
      </c>
      <c r="I667">
        <v>3</v>
      </c>
      <c r="J667" t="s">
        <v>183</v>
      </c>
      <c r="K667">
        <v>85</v>
      </c>
      <c r="L667" t="s">
        <v>6060</v>
      </c>
      <c r="M667" t="s">
        <v>26410</v>
      </c>
      <c r="N667" t="s">
        <v>940</v>
      </c>
      <c r="O667" t="s">
        <v>3864</v>
      </c>
      <c r="P667">
        <v>10000</v>
      </c>
      <c r="S667" s="35">
        <v>45756</v>
      </c>
      <c r="U667">
        <v>11</v>
      </c>
      <c r="V667">
        <v>110000</v>
      </c>
      <c r="W667" t="s">
        <v>65</v>
      </c>
      <c r="X667" t="s">
        <v>908</v>
      </c>
      <c r="Y667">
        <v>0</v>
      </c>
      <c r="Z667">
        <v>100000</v>
      </c>
      <c r="AA667">
        <v>10000</v>
      </c>
      <c r="AB667">
        <v>0</v>
      </c>
      <c r="AC667">
        <v>0</v>
      </c>
      <c r="AD667">
        <v>0</v>
      </c>
      <c r="AG667">
        <v>0</v>
      </c>
      <c r="AP667" t="s">
        <v>909</v>
      </c>
      <c r="AQ667" t="s">
        <v>108</v>
      </c>
      <c r="AR667" t="s">
        <v>13404</v>
      </c>
      <c r="AT667">
        <v>0</v>
      </c>
      <c r="AU667">
        <v>0</v>
      </c>
      <c r="AV667">
        <v>0</v>
      </c>
      <c r="AW667">
        <v>0</v>
      </c>
      <c r="AX667">
        <v>0</v>
      </c>
      <c r="AY667">
        <v>0</v>
      </c>
      <c r="BC667" t="s">
        <v>63</v>
      </c>
      <c r="BD667" t="s">
        <v>4519</v>
      </c>
      <c r="BE667">
        <v>0</v>
      </c>
      <c r="BG667" t="s">
        <v>108</v>
      </c>
      <c r="BJ667" t="s">
        <v>910</v>
      </c>
    </row>
    <row r="668" spans="1:62" x14ac:dyDescent="0.35">
      <c r="A668" t="s">
        <v>4631</v>
      </c>
      <c r="B668">
        <v>10000</v>
      </c>
      <c r="C668">
        <v>20000</v>
      </c>
      <c r="D668">
        <v>45769</v>
      </c>
      <c r="E668" t="s">
        <v>59</v>
      </c>
      <c r="F668" t="s">
        <v>4632</v>
      </c>
      <c r="G668" t="s">
        <v>4625</v>
      </c>
      <c r="I668">
        <v>2</v>
      </c>
      <c r="J668" t="s">
        <v>183</v>
      </c>
      <c r="K668">
        <v>77</v>
      </c>
      <c r="L668" t="s">
        <v>6043</v>
      </c>
      <c r="M668" t="s">
        <v>26407</v>
      </c>
      <c r="N668" t="s">
        <v>192</v>
      </c>
      <c r="O668" t="s">
        <v>3848</v>
      </c>
      <c r="P668">
        <v>2500</v>
      </c>
      <c r="Q668">
        <f>(P668/60)+30</f>
        <v>71.666666666666657</v>
      </c>
      <c r="R668" s="34">
        <f>Q668/60</f>
        <v>1.1944444444444442</v>
      </c>
      <c r="S668" s="35">
        <v>45756</v>
      </c>
      <c r="U668">
        <v>88</v>
      </c>
      <c r="V668">
        <v>220000</v>
      </c>
      <c r="W668" t="s">
        <v>65</v>
      </c>
      <c r="X668" t="s">
        <v>4633</v>
      </c>
      <c r="Y668">
        <v>0</v>
      </c>
      <c r="Z668">
        <v>200000</v>
      </c>
      <c r="AA668">
        <v>20000</v>
      </c>
      <c r="AB668">
        <v>0</v>
      </c>
      <c r="AC668">
        <v>0</v>
      </c>
      <c r="AD668">
        <v>0</v>
      </c>
      <c r="AG668">
        <v>0</v>
      </c>
      <c r="AP668" t="s">
        <v>4634</v>
      </c>
      <c r="AQ668" t="s">
        <v>108</v>
      </c>
      <c r="AR668" t="s">
        <v>13404</v>
      </c>
      <c r="AT668">
        <v>0</v>
      </c>
      <c r="AU668">
        <v>0</v>
      </c>
      <c r="AV668">
        <v>0</v>
      </c>
      <c r="AW668">
        <v>0</v>
      </c>
      <c r="AX668">
        <v>0</v>
      </c>
      <c r="AY668">
        <v>0</v>
      </c>
      <c r="BC668" t="s">
        <v>63</v>
      </c>
      <c r="BD668" t="s">
        <v>4635</v>
      </c>
      <c r="BE668">
        <v>0</v>
      </c>
      <c r="BG668" t="s">
        <v>108</v>
      </c>
      <c r="BJ668" t="s">
        <v>4636</v>
      </c>
    </row>
    <row r="669" spans="1:62" x14ac:dyDescent="0.35">
      <c r="A669" t="s">
        <v>2119</v>
      </c>
      <c r="B669">
        <v>10000</v>
      </c>
      <c r="C669">
        <v>10000</v>
      </c>
      <c r="D669">
        <v>45758</v>
      </c>
      <c r="E669" t="s">
        <v>59</v>
      </c>
      <c r="F669">
        <v>0.42443287037037036</v>
      </c>
      <c r="G669" t="s">
        <v>159</v>
      </c>
      <c r="I669">
        <v>1</v>
      </c>
      <c r="J669" t="s">
        <v>183</v>
      </c>
      <c r="K669">
        <v>72</v>
      </c>
      <c r="L669" t="s">
        <v>6056</v>
      </c>
      <c r="M669" t="s">
        <v>26406</v>
      </c>
      <c r="N669" t="s">
        <v>869</v>
      </c>
      <c r="O669" t="s">
        <v>3829</v>
      </c>
      <c r="P669">
        <v>1750</v>
      </c>
      <c r="S669" s="35">
        <v>45756</v>
      </c>
      <c r="U669">
        <v>4</v>
      </c>
      <c r="V669">
        <v>7000</v>
      </c>
      <c r="W669" t="s">
        <v>65</v>
      </c>
      <c r="X669">
        <v>5000514740001</v>
      </c>
      <c r="Y669">
        <v>0</v>
      </c>
      <c r="Z669">
        <v>5000</v>
      </c>
      <c r="AA669">
        <v>2000</v>
      </c>
      <c r="AB669">
        <v>0</v>
      </c>
      <c r="AC669">
        <v>0</v>
      </c>
      <c r="AD669">
        <v>0</v>
      </c>
      <c r="AG669">
        <v>0</v>
      </c>
      <c r="AP669">
        <v>500051474</v>
      </c>
      <c r="AQ669" t="s">
        <v>162</v>
      </c>
      <c r="AR669" t="s">
        <v>8373</v>
      </c>
      <c r="AT669">
        <v>0</v>
      </c>
      <c r="AU669">
        <v>0</v>
      </c>
      <c r="AV669">
        <v>0</v>
      </c>
      <c r="AW669">
        <v>0</v>
      </c>
      <c r="AX669">
        <v>0</v>
      </c>
      <c r="AY669">
        <v>0</v>
      </c>
      <c r="BC669" t="s">
        <v>63</v>
      </c>
      <c r="BD669" t="s">
        <v>4840</v>
      </c>
      <c r="BE669">
        <v>0</v>
      </c>
      <c r="BG669" t="s">
        <v>162</v>
      </c>
      <c r="BJ669" t="s">
        <v>2120</v>
      </c>
    </row>
    <row r="670" spans="1:62" x14ac:dyDescent="0.35">
      <c r="A670" t="s">
        <v>2121</v>
      </c>
      <c r="B670">
        <v>10000</v>
      </c>
      <c r="C670">
        <v>20000</v>
      </c>
      <c r="D670">
        <v>45757</v>
      </c>
      <c r="E670" t="s">
        <v>59</v>
      </c>
      <c r="F670" t="s">
        <v>2122</v>
      </c>
      <c r="G670" t="s">
        <v>2123</v>
      </c>
      <c r="I670">
        <v>1</v>
      </c>
      <c r="J670" t="s">
        <v>183</v>
      </c>
      <c r="K670">
        <v>94</v>
      </c>
      <c r="L670" t="s">
        <v>6050</v>
      </c>
      <c r="M670" t="s">
        <v>26405</v>
      </c>
      <c r="N670" t="s">
        <v>81</v>
      </c>
      <c r="O670" t="s">
        <v>3825</v>
      </c>
      <c r="P670">
        <v>3000</v>
      </c>
      <c r="S670" s="35">
        <v>45756</v>
      </c>
      <c r="U670">
        <v>6</v>
      </c>
      <c r="V670">
        <v>18000</v>
      </c>
      <c r="W670" t="s">
        <v>65</v>
      </c>
      <c r="X670" t="s">
        <v>2125</v>
      </c>
      <c r="Y670">
        <v>0</v>
      </c>
      <c r="Z670">
        <v>18000</v>
      </c>
      <c r="AA670">
        <v>0</v>
      </c>
      <c r="AB670">
        <v>0</v>
      </c>
      <c r="AC670">
        <v>0</v>
      </c>
      <c r="AD670">
        <v>0</v>
      </c>
      <c r="AG670">
        <v>0</v>
      </c>
      <c r="AP670" t="s">
        <v>2126</v>
      </c>
      <c r="AQ670" t="s">
        <v>84</v>
      </c>
      <c r="AR670" t="s">
        <v>14396</v>
      </c>
      <c r="AT670">
        <v>0</v>
      </c>
      <c r="AU670">
        <v>0</v>
      </c>
      <c r="AV670">
        <v>0</v>
      </c>
      <c r="AW670">
        <v>0</v>
      </c>
      <c r="AX670">
        <v>0</v>
      </c>
      <c r="AY670">
        <v>0</v>
      </c>
      <c r="BC670" t="s">
        <v>63</v>
      </c>
      <c r="BD670" t="s">
        <v>4841</v>
      </c>
      <c r="BE670">
        <v>0</v>
      </c>
      <c r="BG670" t="s">
        <v>84</v>
      </c>
      <c r="BJ670" t="s">
        <v>2127</v>
      </c>
    </row>
    <row r="671" spans="1:62" x14ac:dyDescent="0.35">
      <c r="A671" t="s">
        <v>949</v>
      </c>
      <c r="B671">
        <v>10000</v>
      </c>
      <c r="C671">
        <v>30000</v>
      </c>
      <c r="D671">
        <v>45763</v>
      </c>
      <c r="E671" t="s">
        <v>59</v>
      </c>
      <c r="F671" t="s">
        <v>4777</v>
      </c>
      <c r="G671" t="s">
        <v>875</v>
      </c>
      <c r="I671">
        <v>3</v>
      </c>
      <c r="J671" t="s">
        <v>183</v>
      </c>
      <c r="K671">
        <v>85</v>
      </c>
      <c r="L671" t="s">
        <v>6060</v>
      </c>
      <c r="M671" t="s">
        <v>26410</v>
      </c>
      <c r="N671" t="s">
        <v>940</v>
      </c>
      <c r="O671" t="s">
        <v>3864</v>
      </c>
      <c r="P671">
        <v>10000</v>
      </c>
      <c r="S671" s="35">
        <v>45756</v>
      </c>
      <c r="U671">
        <v>11</v>
      </c>
      <c r="V671">
        <v>110000</v>
      </c>
      <c r="W671" t="s">
        <v>65</v>
      </c>
      <c r="X671" t="s">
        <v>524</v>
      </c>
      <c r="Y671">
        <v>0</v>
      </c>
      <c r="Z671">
        <v>100000</v>
      </c>
      <c r="AA671">
        <v>10000</v>
      </c>
      <c r="AB671">
        <v>0</v>
      </c>
      <c r="AC671">
        <v>0</v>
      </c>
      <c r="AD671">
        <v>0</v>
      </c>
      <c r="AG671">
        <v>0</v>
      </c>
      <c r="AP671" t="s">
        <v>525</v>
      </c>
      <c r="AQ671" t="s">
        <v>108</v>
      </c>
      <c r="AR671" t="s">
        <v>13404</v>
      </c>
      <c r="AT671">
        <v>0</v>
      </c>
      <c r="AU671">
        <v>0</v>
      </c>
      <c r="AV671">
        <v>0</v>
      </c>
      <c r="AW671">
        <v>0</v>
      </c>
      <c r="AX671">
        <v>0</v>
      </c>
      <c r="AY671">
        <v>0</v>
      </c>
      <c r="BC671" t="s">
        <v>63</v>
      </c>
      <c r="BD671" t="s">
        <v>4530</v>
      </c>
      <c r="BE671">
        <v>0</v>
      </c>
      <c r="BG671" t="s">
        <v>108</v>
      </c>
      <c r="BJ671" t="s">
        <v>950</v>
      </c>
    </row>
    <row r="672" spans="1:62" x14ac:dyDescent="0.35">
      <c r="A672" t="s">
        <v>3479</v>
      </c>
      <c r="B672">
        <v>10000</v>
      </c>
      <c r="C672">
        <v>20000</v>
      </c>
      <c r="D672">
        <v>45771</v>
      </c>
      <c r="E672" t="s">
        <v>59</v>
      </c>
      <c r="F672" t="s">
        <v>3480</v>
      </c>
      <c r="G672">
        <v>10620258097</v>
      </c>
      <c r="I672">
        <v>2</v>
      </c>
      <c r="J672" t="s">
        <v>183</v>
      </c>
      <c r="K672">
        <v>77</v>
      </c>
      <c r="L672" t="s">
        <v>6043</v>
      </c>
      <c r="M672" t="s">
        <v>26407</v>
      </c>
      <c r="N672" t="s">
        <v>192</v>
      </c>
      <c r="O672" t="s">
        <v>3848</v>
      </c>
      <c r="P672">
        <v>3705</v>
      </c>
      <c r="Q672">
        <f>(P672/60)+30</f>
        <v>91.75</v>
      </c>
      <c r="R672" s="34">
        <f>Q672/60</f>
        <v>1.5291666666666666</v>
      </c>
      <c r="S672" s="35">
        <v>45756</v>
      </c>
      <c r="U672">
        <v>88</v>
      </c>
      <c r="V672">
        <v>326040</v>
      </c>
      <c r="W672" t="s">
        <v>65</v>
      </c>
      <c r="X672" t="s">
        <v>908</v>
      </c>
      <c r="Y672">
        <v>0</v>
      </c>
      <c r="Z672">
        <v>300000</v>
      </c>
      <c r="AA672">
        <v>26040</v>
      </c>
      <c r="AB672">
        <v>0</v>
      </c>
      <c r="AC672">
        <v>0</v>
      </c>
      <c r="AD672">
        <v>0</v>
      </c>
      <c r="AG672">
        <v>0</v>
      </c>
      <c r="AP672" t="s">
        <v>909</v>
      </c>
      <c r="AQ672" t="s">
        <v>108</v>
      </c>
      <c r="AR672" t="s">
        <v>13404</v>
      </c>
      <c r="AT672">
        <v>0</v>
      </c>
      <c r="AU672">
        <v>0</v>
      </c>
      <c r="AV672">
        <v>0</v>
      </c>
      <c r="AW672">
        <v>0</v>
      </c>
      <c r="AX672">
        <v>0</v>
      </c>
      <c r="AY672">
        <v>0</v>
      </c>
      <c r="BC672" t="s">
        <v>63</v>
      </c>
      <c r="BD672" t="s">
        <v>4719</v>
      </c>
      <c r="BE672">
        <v>0</v>
      </c>
      <c r="BG672" t="s">
        <v>108</v>
      </c>
      <c r="BJ672" t="s">
        <v>3481</v>
      </c>
    </row>
    <row r="673" spans="1:62" x14ac:dyDescent="0.35">
      <c r="A673" t="s">
        <v>951</v>
      </c>
      <c r="B673">
        <v>10000</v>
      </c>
      <c r="C673">
        <v>30000</v>
      </c>
      <c r="D673">
        <v>45757</v>
      </c>
      <c r="E673" t="s">
        <v>59</v>
      </c>
      <c r="F673" t="s">
        <v>952</v>
      </c>
      <c r="G673">
        <v>10656256087</v>
      </c>
      <c r="I673">
        <v>3</v>
      </c>
      <c r="J673" t="s">
        <v>183</v>
      </c>
      <c r="K673">
        <v>85</v>
      </c>
      <c r="L673" t="s">
        <v>6060</v>
      </c>
      <c r="M673" t="s">
        <v>26410</v>
      </c>
      <c r="N673" t="s">
        <v>940</v>
      </c>
      <c r="O673" t="s">
        <v>3864</v>
      </c>
      <c r="P673">
        <v>8000</v>
      </c>
      <c r="S673" s="35">
        <v>45756</v>
      </c>
      <c r="U673">
        <v>11</v>
      </c>
      <c r="V673">
        <v>88000</v>
      </c>
      <c r="W673" t="s">
        <v>65</v>
      </c>
      <c r="X673" t="s">
        <v>953</v>
      </c>
      <c r="Y673">
        <v>0</v>
      </c>
      <c r="Z673">
        <v>80000</v>
      </c>
      <c r="AA673">
        <v>8000</v>
      </c>
      <c r="AB673">
        <v>0</v>
      </c>
      <c r="AC673">
        <v>0</v>
      </c>
      <c r="AD673">
        <v>0</v>
      </c>
      <c r="AG673">
        <v>0</v>
      </c>
      <c r="AP673" t="s">
        <v>954</v>
      </c>
      <c r="AQ673" t="s">
        <v>108</v>
      </c>
      <c r="AR673" t="s">
        <v>13404</v>
      </c>
      <c r="AT673">
        <v>0</v>
      </c>
      <c r="AU673">
        <v>0</v>
      </c>
      <c r="AV673">
        <v>0</v>
      </c>
      <c r="AW673">
        <v>0</v>
      </c>
      <c r="AX673">
        <v>0</v>
      </c>
      <c r="AY673">
        <v>0</v>
      </c>
      <c r="BC673" t="s">
        <v>63</v>
      </c>
      <c r="BD673" t="s">
        <v>4531</v>
      </c>
      <c r="BE673">
        <v>0</v>
      </c>
      <c r="BG673" t="s">
        <v>108</v>
      </c>
      <c r="BJ673" t="s">
        <v>955</v>
      </c>
    </row>
    <row r="674" spans="1:62" x14ac:dyDescent="0.35">
      <c r="A674" t="s">
        <v>4641</v>
      </c>
      <c r="B674">
        <v>10000</v>
      </c>
      <c r="C674">
        <v>20000</v>
      </c>
      <c r="D674">
        <v>45763</v>
      </c>
      <c r="E674" t="s">
        <v>59</v>
      </c>
      <c r="F674">
        <v>0.4697453703703704</v>
      </c>
      <c r="G674" t="s">
        <v>4625</v>
      </c>
      <c r="I674">
        <v>2</v>
      </c>
      <c r="J674" t="s">
        <v>183</v>
      </c>
      <c r="K674">
        <v>77</v>
      </c>
      <c r="L674" t="s">
        <v>6043</v>
      </c>
      <c r="M674" t="s">
        <v>26407</v>
      </c>
      <c r="N674" t="s">
        <v>192</v>
      </c>
      <c r="O674" t="s">
        <v>3848</v>
      </c>
      <c r="P674">
        <v>2500</v>
      </c>
      <c r="Q674">
        <f t="shared" ref="Q674:Q675" si="164">(P674/60)+30</f>
        <v>71.666666666666657</v>
      </c>
      <c r="R674" s="34">
        <f t="shared" ref="R674:R675" si="165">Q674/60</f>
        <v>1.1944444444444442</v>
      </c>
      <c r="S674" s="35">
        <v>45756</v>
      </c>
      <c r="U674">
        <v>88</v>
      </c>
      <c r="V674">
        <v>220000</v>
      </c>
      <c r="W674" t="s">
        <v>65</v>
      </c>
      <c r="X674" t="s">
        <v>885</v>
      </c>
      <c r="Y674">
        <v>0</v>
      </c>
      <c r="Z674">
        <v>200000</v>
      </c>
      <c r="AA674">
        <v>20000</v>
      </c>
      <c r="AB674">
        <v>0</v>
      </c>
      <c r="AC674">
        <v>0</v>
      </c>
      <c r="AD674">
        <v>0</v>
      </c>
      <c r="AG674">
        <v>0</v>
      </c>
      <c r="AP674" t="s">
        <v>886</v>
      </c>
      <c r="AQ674" t="s">
        <v>108</v>
      </c>
      <c r="AR674" t="s">
        <v>13404</v>
      </c>
      <c r="AT674">
        <v>0</v>
      </c>
      <c r="AU674">
        <v>0</v>
      </c>
      <c r="AV674">
        <v>0</v>
      </c>
      <c r="AW674">
        <v>0</v>
      </c>
      <c r="AX674">
        <v>0</v>
      </c>
      <c r="AY674">
        <v>0</v>
      </c>
      <c r="BC674" t="s">
        <v>63</v>
      </c>
      <c r="BD674" t="s">
        <v>4642</v>
      </c>
      <c r="BE674">
        <v>0</v>
      </c>
      <c r="BG674" t="s">
        <v>108</v>
      </c>
      <c r="BJ674" t="s">
        <v>4643</v>
      </c>
    </row>
    <row r="675" spans="1:62" x14ac:dyDescent="0.35">
      <c r="A675" t="s">
        <v>4644</v>
      </c>
      <c r="B675">
        <v>10000</v>
      </c>
      <c r="C675">
        <v>20000</v>
      </c>
      <c r="D675">
        <v>45763</v>
      </c>
      <c r="E675" t="s">
        <v>59</v>
      </c>
      <c r="F675" t="s">
        <v>4645</v>
      </c>
      <c r="G675" t="s">
        <v>4625</v>
      </c>
      <c r="I675">
        <v>2</v>
      </c>
      <c r="J675" t="s">
        <v>183</v>
      </c>
      <c r="K675">
        <v>77</v>
      </c>
      <c r="L675" t="s">
        <v>6043</v>
      </c>
      <c r="M675" t="s">
        <v>26407</v>
      </c>
      <c r="N675" t="s">
        <v>192</v>
      </c>
      <c r="O675" t="s">
        <v>3848</v>
      </c>
      <c r="P675">
        <v>1250</v>
      </c>
      <c r="Q675">
        <f t="shared" si="164"/>
        <v>50.833333333333329</v>
      </c>
      <c r="R675" s="34">
        <f t="shared" si="165"/>
        <v>0.8472222222222221</v>
      </c>
      <c r="S675" s="35">
        <v>45756</v>
      </c>
      <c r="U675">
        <v>88</v>
      </c>
      <c r="V675">
        <v>110000</v>
      </c>
      <c r="W675" t="s">
        <v>65</v>
      </c>
      <c r="X675" t="s">
        <v>4646</v>
      </c>
      <c r="Y675">
        <v>0</v>
      </c>
      <c r="Z675">
        <v>100000</v>
      </c>
      <c r="AA675">
        <v>10000</v>
      </c>
      <c r="AB675">
        <v>0</v>
      </c>
      <c r="AC675">
        <v>0</v>
      </c>
      <c r="AD675">
        <v>0</v>
      </c>
      <c r="AG675">
        <v>0</v>
      </c>
      <c r="AP675" t="s">
        <v>4647</v>
      </c>
      <c r="AQ675" t="s">
        <v>108</v>
      </c>
      <c r="AR675" t="s">
        <v>13404</v>
      </c>
      <c r="AT675">
        <v>0</v>
      </c>
      <c r="AU675">
        <v>0</v>
      </c>
      <c r="AV675">
        <v>0</v>
      </c>
      <c r="AW675">
        <v>0</v>
      </c>
      <c r="AX675">
        <v>0</v>
      </c>
      <c r="AY675">
        <v>0</v>
      </c>
      <c r="BC675" t="s">
        <v>63</v>
      </c>
      <c r="BD675" t="s">
        <v>4648</v>
      </c>
      <c r="BE675">
        <v>0</v>
      </c>
      <c r="BG675" t="s">
        <v>108</v>
      </c>
      <c r="BJ675" t="s">
        <v>4649</v>
      </c>
    </row>
    <row r="676" spans="1:62" x14ac:dyDescent="0.35">
      <c r="A676" t="s">
        <v>956</v>
      </c>
      <c r="B676">
        <v>10000</v>
      </c>
      <c r="C676">
        <v>30000</v>
      </c>
      <c r="D676">
        <v>45758</v>
      </c>
      <c r="E676" t="s">
        <v>59</v>
      </c>
      <c r="F676" t="s">
        <v>907</v>
      </c>
      <c r="G676" t="s">
        <v>875</v>
      </c>
      <c r="I676">
        <v>3</v>
      </c>
      <c r="J676" t="s">
        <v>183</v>
      </c>
      <c r="K676">
        <v>85</v>
      </c>
      <c r="L676" t="s">
        <v>6060</v>
      </c>
      <c r="M676" t="s">
        <v>26410</v>
      </c>
      <c r="N676" t="s">
        <v>940</v>
      </c>
      <c r="O676" t="s">
        <v>3864</v>
      </c>
      <c r="P676">
        <v>10000</v>
      </c>
      <c r="S676" s="35">
        <v>45756</v>
      </c>
      <c r="U676">
        <v>11</v>
      </c>
      <c r="V676">
        <v>110000</v>
      </c>
      <c r="W676" t="s">
        <v>65</v>
      </c>
      <c r="X676" t="s">
        <v>957</v>
      </c>
      <c r="Y676">
        <v>0</v>
      </c>
      <c r="Z676">
        <v>100000</v>
      </c>
      <c r="AA676">
        <v>10000</v>
      </c>
      <c r="AB676">
        <v>0</v>
      </c>
      <c r="AC676">
        <v>0</v>
      </c>
      <c r="AD676">
        <v>0</v>
      </c>
      <c r="AG676">
        <v>0</v>
      </c>
      <c r="AP676" t="s">
        <v>958</v>
      </c>
      <c r="AQ676" t="s">
        <v>108</v>
      </c>
      <c r="AR676" t="s">
        <v>13404</v>
      </c>
      <c r="AT676">
        <v>0</v>
      </c>
      <c r="AU676">
        <v>0</v>
      </c>
      <c r="AV676">
        <v>0</v>
      </c>
      <c r="AW676">
        <v>0</v>
      </c>
      <c r="AX676">
        <v>0</v>
      </c>
      <c r="AY676">
        <v>0</v>
      </c>
      <c r="BC676" t="s">
        <v>63</v>
      </c>
      <c r="BD676" t="s">
        <v>4532</v>
      </c>
      <c r="BE676">
        <v>0</v>
      </c>
      <c r="BG676" t="s">
        <v>108</v>
      </c>
      <c r="BJ676" t="s">
        <v>959</v>
      </c>
    </row>
    <row r="677" spans="1:62" x14ac:dyDescent="0.35">
      <c r="A677" t="s">
        <v>2128</v>
      </c>
      <c r="B677">
        <v>10000</v>
      </c>
      <c r="C677">
        <v>10000</v>
      </c>
      <c r="D677">
        <v>45761</v>
      </c>
      <c r="E677" t="s">
        <v>59</v>
      </c>
      <c r="F677" t="s">
        <v>2098</v>
      </c>
      <c r="G677" t="s">
        <v>1428</v>
      </c>
      <c r="I677">
        <v>1</v>
      </c>
      <c r="J677" t="s">
        <v>183</v>
      </c>
      <c r="K677">
        <v>78</v>
      </c>
      <c r="L677" t="s">
        <v>6047</v>
      </c>
      <c r="M677" t="s">
        <v>26405</v>
      </c>
      <c r="N677" t="s">
        <v>216</v>
      </c>
      <c r="O677" t="s">
        <v>3803</v>
      </c>
      <c r="P677">
        <v>1500</v>
      </c>
      <c r="Q677">
        <f>(P677/40)+45</f>
        <v>82.5</v>
      </c>
      <c r="R677" s="34">
        <f>Q677/60</f>
        <v>1.375</v>
      </c>
      <c r="S677" s="35">
        <v>45756</v>
      </c>
      <c r="U677">
        <v>16</v>
      </c>
      <c r="V677">
        <v>24000</v>
      </c>
      <c r="W677" t="s">
        <v>65</v>
      </c>
      <c r="X677" t="s">
        <v>2129</v>
      </c>
      <c r="Y677">
        <v>0</v>
      </c>
      <c r="Z677">
        <v>20000</v>
      </c>
      <c r="AA677">
        <v>4000</v>
      </c>
      <c r="AB677">
        <v>0</v>
      </c>
      <c r="AC677">
        <v>0</v>
      </c>
      <c r="AD677">
        <v>0</v>
      </c>
      <c r="AG677">
        <v>0</v>
      </c>
      <c r="AP677" t="s">
        <v>2130</v>
      </c>
      <c r="AQ677" t="s">
        <v>275</v>
      </c>
      <c r="AR677" t="s">
        <v>21306</v>
      </c>
      <c r="AT677">
        <v>0</v>
      </c>
      <c r="AU677">
        <v>0</v>
      </c>
      <c r="AV677">
        <v>0</v>
      </c>
      <c r="AW677">
        <v>0</v>
      </c>
      <c r="AX677">
        <v>0</v>
      </c>
      <c r="AY677">
        <v>0</v>
      </c>
      <c r="BC677" t="s">
        <v>63</v>
      </c>
      <c r="BD677" t="s">
        <v>4842</v>
      </c>
      <c r="BE677">
        <v>0</v>
      </c>
      <c r="BG677" t="s">
        <v>275</v>
      </c>
      <c r="BJ677" t="s">
        <v>2131</v>
      </c>
    </row>
    <row r="678" spans="1:62" x14ac:dyDescent="0.35">
      <c r="A678" t="s">
        <v>983</v>
      </c>
      <c r="B678">
        <v>10000</v>
      </c>
      <c r="C678">
        <v>30000</v>
      </c>
      <c r="D678">
        <v>45758</v>
      </c>
      <c r="E678" t="s">
        <v>59</v>
      </c>
      <c r="F678" t="s">
        <v>898</v>
      </c>
      <c r="G678" t="s">
        <v>875</v>
      </c>
      <c r="I678">
        <v>3</v>
      </c>
      <c r="J678" t="s">
        <v>183</v>
      </c>
      <c r="K678">
        <v>85</v>
      </c>
      <c r="L678" t="s">
        <v>6060</v>
      </c>
      <c r="M678" t="s">
        <v>26410</v>
      </c>
      <c r="N678" t="s">
        <v>940</v>
      </c>
      <c r="O678" t="s">
        <v>3864</v>
      </c>
      <c r="P678">
        <v>10000</v>
      </c>
      <c r="S678" s="35">
        <v>45756</v>
      </c>
      <c r="U678">
        <v>11</v>
      </c>
      <c r="V678">
        <v>110000</v>
      </c>
      <c r="W678" t="s">
        <v>65</v>
      </c>
      <c r="X678" t="s">
        <v>899</v>
      </c>
      <c r="Y678">
        <v>0</v>
      </c>
      <c r="Z678">
        <v>100000</v>
      </c>
      <c r="AA678">
        <v>10000</v>
      </c>
      <c r="AB678">
        <v>0</v>
      </c>
      <c r="AC678">
        <v>0</v>
      </c>
      <c r="AD678">
        <v>0</v>
      </c>
      <c r="AG678">
        <v>0</v>
      </c>
      <c r="AP678" t="s">
        <v>900</v>
      </c>
      <c r="AQ678" t="s">
        <v>108</v>
      </c>
      <c r="AR678" t="s">
        <v>13404</v>
      </c>
      <c r="AT678">
        <v>0</v>
      </c>
      <c r="AU678">
        <v>0</v>
      </c>
      <c r="AV678">
        <v>0</v>
      </c>
      <c r="AW678">
        <v>0</v>
      </c>
      <c r="AX678">
        <v>0</v>
      </c>
      <c r="AY678">
        <v>0</v>
      </c>
      <c r="BC678" t="s">
        <v>63</v>
      </c>
      <c r="BD678" t="s">
        <v>4539</v>
      </c>
      <c r="BE678">
        <v>0</v>
      </c>
      <c r="BG678" t="s">
        <v>108</v>
      </c>
      <c r="BJ678" t="s">
        <v>984</v>
      </c>
    </row>
    <row r="679" spans="1:62" x14ac:dyDescent="0.35">
      <c r="A679" t="s">
        <v>4651</v>
      </c>
      <c r="B679">
        <v>10000</v>
      </c>
      <c r="C679">
        <v>20000</v>
      </c>
      <c r="D679">
        <v>45769</v>
      </c>
      <c r="E679" t="s">
        <v>59</v>
      </c>
      <c r="F679">
        <v>0.41800925925925925</v>
      </c>
      <c r="G679" t="s">
        <v>4625</v>
      </c>
      <c r="I679">
        <v>2</v>
      </c>
      <c r="J679" t="s">
        <v>183</v>
      </c>
      <c r="K679">
        <v>77</v>
      </c>
      <c r="L679" t="s">
        <v>6043</v>
      </c>
      <c r="M679" t="s">
        <v>26407</v>
      </c>
      <c r="N679" t="s">
        <v>192</v>
      </c>
      <c r="O679" t="s">
        <v>3848</v>
      </c>
      <c r="P679">
        <v>2500</v>
      </c>
      <c r="Q679">
        <f t="shared" ref="Q679:Q681" si="166">(P679/60)+30</f>
        <v>71.666666666666657</v>
      </c>
      <c r="R679" s="34">
        <f t="shared" ref="R679:R681" si="167">Q679/60</f>
        <v>1.1944444444444442</v>
      </c>
      <c r="S679" s="35">
        <v>45756</v>
      </c>
      <c r="U679">
        <v>88</v>
      </c>
      <c r="V679">
        <v>220000</v>
      </c>
      <c r="W679" t="s">
        <v>65</v>
      </c>
      <c r="X679" t="s">
        <v>903</v>
      </c>
      <c r="Y679">
        <v>0</v>
      </c>
      <c r="Z679">
        <v>200000</v>
      </c>
      <c r="AA679">
        <v>20000</v>
      </c>
      <c r="AB679">
        <v>0</v>
      </c>
      <c r="AC679">
        <v>0</v>
      </c>
      <c r="AD679">
        <v>0</v>
      </c>
      <c r="AG679">
        <v>0</v>
      </c>
      <c r="AP679" t="s">
        <v>904</v>
      </c>
      <c r="AQ679" t="s">
        <v>108</v>
      </c>
      <c r="AR679" t="s">
        <v>13404</v>
      </c>
      <c r="AT679">
        <v>0</v>
      </c>
      <c r="AU679">
        <v>0</v>
      </c>
      <c r="AV679">
        <v>0</v>
      </c>
      <c r="AW679">
        <v>0</v>
      </c>
      <c r="AX679">
        <v>0</v>
      </c>
      <c r="AY679">
        <v>0</v>
      </c>
      <c r="BC679" t="s">
        <v>63</v>
      </c>
      <c r="BD679" t="s">
        <v>4652</v>
      </c>
      <c r="BE679">
        <v>0</v>
      </c>
      <c r="BG679" t="s">
        <v>108</v>
      </c>
      <c r="BJ679" t="s">
        <v>4653</v>
      </c>
    </row>
    <row r="680" spans="1:62" x14ac:dyDescent="0.35">
      <c r="A680" t="s">
        <v>4657</v>
      </c>
      <c r="B680">
        <v>10000</v>
      </c>
      <c r="C680">
        <v>20000</v>
      </c>
      <c r="D680">
        <v>45769</v>
      </c>
      <c r="E680" t="s">
        <v>59</v>
      </c>
      <c r="F680">
        <v>0.53510416666666671</v>
      </c>
      <c r="G680" t="s">
        <v>4658</v>
      </c>
      <c r="I680">
        <v>2</v>
      </c>
      <c r="J680" t="s">
        <v>183</v>
      </c>
      <c r="K680">
        <v>77</v>
      </c>
      <c r="L680" t="s">
        <v>6043</v>
      </c>
      <c r="M680" t="s">
        <v>26407</v>
      </c>
      <c r="N680" t="s">
        <v>192</v>
      </c>
      <c r="O680" t="s">
        <v>3848</v>
      </c>
      <c r="P680">
        <v>1250</v>
      </c>
      <c r="Q680">
        <f t="shared" si="166"/>
        <v>50.833333333333329</v>
      </c>
      <c r="R680" s="34">
        <f t="shared" si="167"/>
        <v>0.8472222222222221</v>
      </c>
      <c r="S680" s="35">
        <v>45756</v>
      </c>
      <c r="U680">
        <v>88</v>
      </c>
      <c r="V680">
        <v>110000</v>
      </c>
      <c r="W680" t="s">
        <v>65</v>
      </c>
      <c r="X680" t="s">
        <v>4659</v>
      </c>
      <c r="Y680">
        <v>0</v>
      </c>
      <c r="Z680">
        <v>100000</v>
      </c>
      <c r="AA680">
        <v>10000</v>
      </c>
      <c r="AB680">
        <v>0</v>
      </c>
      <c r="AC680">
        <v>0</v>
      </c>
      <c r="AD680">
        <v>0</v>
      </c>
      <c r="AG680">
        <v>0</v>
      </c>
      <c r="AP680" t="s">
        <v>4660</v>
      </c>
      <c r="AQ680" t="s">
        <v>108</v>
      </c>
      <c r="AR680" t="s">
        <v>13404</v>
      </c>
      <c r="AT680">
        <v>0</v>
      </c>
      <c r="AU680">
        <v>0</v>
      </c>
      <c r="AV680">
        <v>0</v>
      </c>
      <c r="AW680">
        <v>0</v>
      </c>
      <c r="AX680">
        <v>0</v>
      </c>
      <c r="AY680">
        <v>0</v>
      </c>
      <c r="BC680" t="s">
        <v>63</v>
      </c>
      <c r="BD680" t="s">
        <v>4661</v>
      </c>
      <c r="BE680">
        <v>0</v>
      </c>
      <c r="BG680" t="s">
        <v>108</v>
      </c>
      <c r="BJ680" t="s">
        <v>4662</v>
      </c>
    </row>
    <row r="681" spans="1:62" x14ac:dyDescent="0.35">
      <c r="A681" t="s">
        <v>4663</v>
      </c>
      <c r="B681">
        <v>10000</v>
      </c>
      <c r="C681">
        <v>20000</v>
      </c>
      <c r="D681">
        <v>45769</v>
      </c>
      <c r="E681" t="s">
        <v>59</v>
      </c>
      <c r="F681">
        <v>0.41710648148148149</v>
      </c>
      <c r="G681" t="s">
        <v>4625</v>
      </c>
      <c r="I681">
        <v>2</v>
      </c>
      <c r="J681" t="s">
        <v>183</v>
      </c>
      <c r="K681">
        <v>77</v>
      </c>
      <c r="L681" t="s">
        <v>6043</v>
      </c>
      <c r="M681" t="s">
        <v>26407</v>
      </c>
      <c r="N681" t="s">
        <v>192</v>
      </c>
      <c r="O681" t="s">
        <v>3848</v>
      </c>
      <c r="P681">
        <v>1250</v>
      </c>
      <c r="Q681">
        <f t="shared" si="166"/>
        <v>50.833333333333329</v>
      </c>
      <c r="R681" s="34">
        <f t="shared" si="167"/>
        <v>0.8472222222222221</v>
      </c>
      <c r="S681" s="35">
        <v>45756</v>
      </c>
      <c r="U681">
        <v>88</v>
      </c>
      <c r="V681">
        <v>110000</v>
      </c>
      <c r="W681" t="s">
        <v>65</v>
      </c>
      <c r="X681" t="s">
        <v>4664</v>
      </c>
      <c r="Y681">
        <v>0</v>
      </c>
      <c r="Z681">
        <v>100000</v>
      </c>
      <c r="AA681">
        <v>10000</v>
      </c>
      <c r="AB681">
        <v>0</v>
      </c>
      <c r="AC681">
        <v>0</v>
      </c>
      <c r="AD681">
        <v>0</v>
      </c>
      <c r="AG681">
        <v>0</v>
      </c>
      <c r="AP681" t="s">
        <v>4665</v>
      </c>
      <c r="AQ681" t="s">
        <v>108</v>
      </c>
      <c r="AR681" t="s">
        <v>13404</v>
      </c>
      <c r="AT681">
        <v>0</v>
      </c>
      <c r="AU681">
        <v>0</v>
      </c>
      <c r="AV681">
        <v>0</v>
      </c>
      <c r="AW681">
        <v>0</v>
      </c>
      <c r="AX681">
        <v>0</v>
      </c>
      <c r="AY681">
        <v>0</v>
      </c>
      <c r="BC681" t="s">
        <v>63</v>
      </c>
      <c r="BD681" t="s">
        <v>4666</v>
      </c>
      <c r="BE681">
        <v>0</v>
      </c>
      <c r="BG681" t="s">
        <v>108</v>
      </c>
      <c r="BJ681" t="s">
        <v>4667</v>
      </c>
    </row>
    <row r="682" spans="1:62" x14ac:dyDescent="0.35">
      <c r="A682" t="s">
        <v>2132</v>
      </c>
      <c r="B682">
        <v>10000</v>
      </c>
      <c r="C682">
        <v>10000</v>
      </c>
      <c r="D682">
        <v>45761</v>
      </c>
      <c r="E682" t="s">
        <v>59</v>
      </c>
      <c r="F682" t="s">
        <v>2133</v>
      </c>
      <c r="G682" t="s">
        <v>2134</v>
      </c>
      <c r="I682">
        <v>1</v>
      </c>
      <c r="J682" t="s">
        <v>183</v>
      </c>
      <c r="K682">
        <v>79</v>
      </c>
      <c r="L682" t="s">
        <v>6076</v>
      </c>
      <c r="M682" t="s">
        <v>26406</v>
      </c>
      <c r="N682" t="s">
        <v>945</v>
      </c>
      <c r="O682" t="s">
        <v>3831</v>
      </c>
      <c r="P682">
        <v>4834</v>
      </c>
      <c r="Q682">
        <f t="shared" ref="Q682:Q683" si="168">(P682/20)+30</f>
        <v>271.7</v>
      </c>
      <c r="R682" s="34">
        <f t="shared" ref="R682:R683" si="169">Q682/60</f>
        <v>4.5283333333333333</v>
      </c>
      <c r="S682" s="35">
        <v>45756</v>
      </c>
      <c r="U682">
        <v>6</v>
      </c>
      <c r="V682">
        <v>29004</v>
      </c>
      <c r="W682" t="s">
        <v>65</v>
      </c>
      <c r="X682" t="s">
        <v>2135</v>
      </c>
      <c r="Y682">
        <v>0</v>
      </c>
      <c r="Z682">
        <v>20000</v>
      </c>
      <c r="AA682">
        <v>9004</v>
      </c>
      <c r="AB682">
        <v>0</v>
      </c>
      <c r="AC682">
        <v>0</v>
      </c>
      <c r="AD682">
        <v>0</v>
      </c>
      <c r="AG682">
        <v>0</v>
      </c>
      <c r="AP682" t="s">
        <v>2136</v>
      </c>
      <c r="AQ682" t="s">
        <v>147</v>
      </c>
      <c r="AR682" t="s">
        <v>12644</v>
      </c>
      <c r="AT682">
        <v>0</v>
      </c>
      <c r="AU682">
        <v>0</v>
      </c>
      <c r="AV682">
        <v>0</v>
      </c>
      <c r="AW682">
        <v>0</v>
      </c>
      <c r="AX682">
        <v>0</v>
      </c>
      <c r="AY682">
        <v>0</v>
      </c>
      <c r="BC682" t="s">
        <v>63</v>
      </c>
      <c r="BD682" t="s">
        <v>4843</v>
      </c>
      <c r="BE682">
        <v>0</v>
      </c>
      <c r="BG682" t="s">
        <v>147</v>
      </c>
      <c r="BJ682" t="s">
        <v>2137</v>
      </c>
    </row>
    <row r="683" spans="1:62" x14ac:dyDescent="0.35">
      <c r="A683" t="s">
        <v>2138</v>
      </c>
      <c r="B683">
        <v>10000</v>
      </c>
      <c r="C683">
        <v>10000</v>
      </c>
      <c r="D683">
        <v>45757</v>
      </c>
      <c r="E683" t="s">
        <v>59</v>
      </c>
      <c r="F683" t="s">
        <v>2139</v>
      </c>
      <c r="G683" t="s">
        <v>2140</v>
      </c>
      <c r="I683">
        <v>1</v>
      </c>
      <c r="J683" t="s">
        <v>183</v>
      </c>
      <c r="K683">
        <v>79</v>
      </c>
      <c r="L683" t="s">
        <v>6076</v>
      </c>
      <c r="M683" t="s">
        <v>26406</v>
      </c>
      <c r="N683" t="s">
        <v>92</v>
      </c>
      <c r="O683" t="s">
        <v>3828</v>
      </c>
      <c r="P683">
        <v>1000</v>
      </c>
      <c r="Q683">
        <f t="shared" si="168"/>
        <v>80</v>
      </c>
      <c r="R683" s="34">
        <f t="shared" si="169"/>
        <v>1.3333333333333333</v>
      </c>
      <c r="S683" s="35">
        <v>45756</v>
      </c>
      <c r="U683">
        <v>12</v>
      </c>
      <c r="V683">
        <v>12000</v>
      </c>
      <c r="W683" t="s">
        <v>65</v>
      </c>
      <c r="X683" t="s">
        <v>2141</v>
      </c>
      <c r="Y683">
        <v>0</v>
      </c>
      <c r="Z683">
        <v>10000</v>
      </c>
      <c r="AA683">
        <v>2000</v>
      </c>
      <c r="AB683">
        <v>0</v>
      </c>
      <c r="AC683">
        <v>0</v>
      </c>
      <c r="AD683">
        <v>0</v>
      </c>
      <c r="AG683">
        <v>0</v>
      </c>
      <c r="AP683" t="s">
        <v>2142</v>
      </c>
      <c r="AQ683" t="s">
        <v>147</v>
      </c>
      <c r="AR683" t="s">
        <v>12644</v>
      </c>
      <c r="AT683">
        <v>0</v>
      </c>
      <c r="AU683">
        <v>0</v>
      </c>
      <c r="AV683">
        <v>0</v>
      </c>
      <c r="AW683">
        <v>0</v>
      </c>
      <c r="AX683">
        <v>0</v>
      </c>
      <c r="AY683">
        <v>0</v>
      </c>
      <c r="BC683" t="s">
        <v>63</v>
      </c>
      <c r="BD683" t="s">
        <v>4844</v>
      </c>
      <c r="BE683">
        <v>0</v>
      </c>
      <c r="BG683" t="s">
        <v>147</v>
      </c>
      <c r="BJ683" t="s">
        <v>2143</v>
      </c>
    </row>
    <row r="684" spans="1:62" x14ac:dyDescent="0.35">
      <c r="A684" t="s">
        <v>2144</v>
      </c>
      <c r="B684">
        <v>10000</v>
      </c>
      <c r="C684">
        <v>10000</v>
      </c>
      <c r="D684">
        <v>45762</v>
      </c>
      <c r="E684" t="s">
        <v>59</v>
      </c>
      <c r="F684" t="s">
        <v>2145</v>
      </c>
      <c r="G684" t="s">
        <v>2146</v>
      </c>
      <c r="I684">
        <v>1</v>
      </c>
      <c r="J684" t="s">
        <v>183</v>
      </c>
      <c r="K684">
        <v>72</v>
      </c>
      <c r="L684" t="s">
        <v>6056</v>
      </c>
      <c r="M684" t="s">
        <v>26406</v>
      </c>
      <c r="N684" t="s">
        <v>869</v>
      </c>
      <c r="O684" t="s">
        <v>3829</v>
      </c>
      <c r="P684">
        <v>4000</v>
      </c>
      <c r="S684" s="35">
        <v>45756</v>
      </c>
      <c r="U684">
        <v>2</v>
      </c>
      <c r="V684">
        <v>8000</v>
      </c>
      <c r="W684" t="s">
        <v>65</v>
      </c>
      <c r="X684" t="s">
        <v>2147</v>
      </c>
      <c r="Y684">
        <v>0</v>
      </c>
      <c r="Z684">
        <v>5000</v>
      </c>
      <c r="AA684">
        <v>3000</v>
      </c>
      <c r="AB684">
        <v>0</v>
      </c>
      <c r="AC684">
        <v>0</v>
      </c>
      <c r="AD684">
        <v>0</v>
      </c>
      <c r="AG684">
        <v>0</v>
      </c>
      <c r="AP684" t="s">
        <v>2148</v>
      </c>
      <c r="AQ684" t="s">
        <v>400</v>
      </c>
      <c r="AR684" t="s">
        <v>24192</v>
      </c>
      <c r="AT684">
        <v>0</v>
      </c>
      <c r="AU684">
        <v>0</v>
      </c>
      <c r="AV684">
        <v>0</v>
      </c>
      <c r="AW684">
        <v>0</v>
      </c>
      <c r="AX684">
        <v>0</v>
      </c>
      <c r="AY684">
        <v>0</v>
      </c>
      <c r="BC684" t="s">
        <v>63</v>
      </c>
      <c r="BD684" t="s">
        <v>4845</v>
      </c>
      <c r="BE684">
        <v>0</v>
      </c>
      <c r="BG684" t="s">
        <v>400</v>
      </c>
      <c r="BJ684" t="s">
        <v>2149</v>
      </c>
    </row>
    <row r="685" spans="1:62" x14ac:dyDescent="0.35">
      <c r="A685" t="s">
        <v>2150</v>
      </c>
      <c r="B685">
        <v>10000</v>
      </c>
      <c r="C685">
        <v>10000</v>
      </c>
      <c r="D685">
        <v>45757</v>
      </c>
      <c r="E685" t="s">
        <v>59</v>
      </c>
      <c r="F685" t="s">
        <v>2151</v>
      </c>
      <c r="G685" t="s">
        <v>2152</v>
      </c>
      <c r="I685">
        <v>1</v>
      </c>
      <c r="J685" t="s">
        <v>183</v>
      </c>
      <c r="K685">
        <v>22</v>
      </c>
      <c r="L685" t="s">
        <v>6063</v>
      </c>
      <c r="M685" t="s">
        <v>26405</v>
      </c>
      <c r="N685" t="s">
        <v>685</v>
      </c>
      <c r="O685" t="s">
        <v>3805</v>
      </c>
      <c r="P685">
        <v>1000</v>
      </c>
      <c r="Q685">
        <f>(P685/50)+45</f>
        <v>65</v>
      </c>
      <c r="R685" s="34">
        <f>Q685/60</f>
        <v>1.0833333333333333</v>
      </c>
      <c r="S685" s="35">
        <v>45756</v>
      </c>
      <c r="U685">
        <v>1</v>
      </c>
      <c r="V685">
        <v>1000</v>
      </c>
      <c r="W685" t="s">
        <v>65</v>
      </c>
      <c r="X685">
        <v>701213810001</v>
      </c>
      <c r="Y685">
        <v>0</v>
      </c>
      <c r="Z685">
        <v>1000</v>
      </c>
      <c r="AA685">
        <v>0</v>
      </c>
      <c r="AB685">
        <v>0</v>
      </c>
      <c r="AC685">
        <v>0</v>
      </c>
      <c r="AD685">
        <v>0</v>
      </c>
      <c r="AG685">
        <v>0</v>
      </c>
      <c r="AP685">
        <v>70121381</v>
      </c>
      <c r="AQ685" t="s">
        <v>210</v>
      </c>
      <c r="AR685" t="s">
        <v>19718</v>
      </c>
      <c r="AT685">
        <v>0</v>
      </c>
      <c r="AU685">
        <v>0</v>
      </c>
      <c r="AV685">
        <v>0</v>
      </c>
      <c r="AW685">
        <v>0</v>
      </c>
      <c r="AX685">
        <v>0</v>
      </c>
      <c r="AY685">
        <v>0</v>
      </c>
      <c r="BC685" t="s">
        <v>63</v>
      </c>
      <c r="BD685" t="s">
        <v>4846</v>
      </c>
      <c r="BE685">
        <v>0</v>
      </c>
      <c r="BG685" t="s">
        <v>210</v>
      </c>
      <c r="BJ685" t="s">
        <v>2153</v>
      </c>
    </row>
    <row r="686" spans="1:62" x14ac:dyDescent="0.35">
      <c r="A686" t="s">
        <v>2154</v>
      </c>
      <c r="B686">
        <v>10000</v>
      </c>
      <c r="C686">
        <v>10000</v>
      </c>
      <c r="D686">
        <v>45756</v>
      </c>
      <c r="E686" t="s">
        <v>59</v>
      </c>
      <c r="F686" t="s">
        <v>2027</v>
      </c>
      <c r="G686" t="s">
        <v>2155</v>
      </c>
      <c r="I686">
        <v>1</v>
      </c>
      <c r="J686" t="s">
        <v>183</v>
      </c>
      <c r="K686">
        <v>82</v>
      </c>
      <c r="L686" t="s">
        <v>6057</v>
      </c>
      <c r="M686" t="s">
        <v>26408</v>
      </c>
      <c r="N686" t="s">
        <v>352</v>
      </c>
      <c r="O686" t="s">
        <v>3798</v>
      </c>
      <c r="P686">
        <v>231</v>
      </c>
      <c r="S686" s="35">
        <v>45756</v>
      </c>
      <c r="U686">
        <v>26</v>
      </c>
      <c r="V686">
        <v>6006</v>
      </c>
      <c r="W686" t="s">
        <v>65</v>
      </c>
      <c r="X686" t="s">
        <v>2156</v>
      </c>
      <c r="Y686">
        <v>0</v>
      </c>
      <c r="Z686">
        <v>6000</v>
      </c>
      <c r="AA686">
        <v>6</v>
      </c>
      <c r="AB686">
        <v>0</v>
      </c>
      <c r="AC686">
        <v>0</v>
      </c>
      <c r="AD686">
        <v>0</v>
      </c>
      <c r="AG686">
        <v>0</v>
      </c>
      <c r="AP686" t="s">
        <v>2157</v>
      </c>
      <c r="AQ686" t="s">
        <v>2071</v>
      </c>
      <c r="AR686" t="s">
        <v>15009</v>
      </c>
      <c r="AT686">
        <v>0</v>
      </c>
      <c r="AU686">
        <v>0</v>
      </c>
      <c r="AV686">
        <v>0</v>
      </c>
      <c r="AW686">
        <v>0</v>
      </c>
      <c r="AX686">
        <v>0</v>
      </c>
      <c r="AY686">
        <v>0</v>
      </c>
      <c r="BC686" t="s">
        <v>63</v>
      </c>
      <c r="BD686" t="s">
        <v>4847</v>
      </c>
      <c r="BE686">
        <v>0</v>
      </c>
      <c r="BG686" t="s">
        <v>2071</v>
      </c>
      <c r="BJ686" t="s">
        <v>2158</v>
      </c>
    </row>
    <row r="687" spans="1:62" x14ac:dyDescent="0.35">
      <c r="A687" t="s">
        <v>2159</v>
      </c>
      <c r="B687">
        <v>10000</v>
      </c>
      <c r="C687">
        <v>10000</v>
      </c>
      <c r="D687">
        <v>45761</v>
      </c>
      <c r="E687" t="s">
        <v>59</v>
      </c>
      <c r="F687" t="s">
        <v>2160</v>
      </c>
      <c r="G687" t="s">
        <v>2114</v>
      </c>
      <c r="I687">
        <v>1</v>
      </c>
      <c r="J687" t="s">
        <v>183</v>
      </c>
      <c r="K687">
        <v>79</v>
      </c>
      <c r="L687" t="s">
        <v>6076</v>
      </c>
      <c r="M687" t="s">
        <v>26406</v>
      </c>
      <c r="N687" t="s">
        <v>92</v>
      </c>
      <c r="O687" t="s">
        <v>3828</v>
      </c>
      <c r="P687">
        <v>34</v>
      </c>
      <c r="Q687">
        <f t="shared" ref="Q687:Q690" si="170">(P687/20)+30</f>
        <v>31.7</v>
      </c>
      <c r="R687" s="34">
        <f t="shared" ref="R687:R700" si="171">Q687/60</f>
        <v>0.52833333333333332</v>
      </c>
      <c r="S687" s="35">
        <v>45756</v>
      </c>
      <c r="U687">
        <v>602</v>
      </c>
      <c r="V687">
        <v>20468</v>
      </c>
      <c r="W687" t="s">
        <v>65</v>
      </c>
      <c r="X687" t="s">
        <v>2161</v>
      </c>
      <c r="Y687">
        <v>0</v>
      </c>
      <c r="Z687">
        <v>10000</v>
      </c>
      <c r="AA687">
        <v>10468</v>
      </c>
      <c r="AB687">
        <v>0</v>
      </c>
      <c r="AC687">
        <v>0</v>
      </c>
      <c r="AD687">
        <v>0</v>
      </c>
      <c r="AG687">
        <v>0</v>
      </c>
      <c r="AP687" t="s">
        <v>2162</v>
      </c>
      <c r="AQ687" t="s">
        <v>95</v>
      </c>
      <c r="AR687" t="s">
        <v>13261</v>
      </c>
      <c r="AT687">
        <v>0</v>
      </c>
      <c r="AU687">
        <v>0</v>
      </c>
      <c r="AV687">
        <v>0</v>
      </c>
      <c r="AW687">
        <v>0</v>
      </c>
      <c r="AX687">
        <v>0</v>
      </c>
      <c r="AY687">
        <v>0</v>
      </c>
      <c r="BC687" t="s">
        <v>63</v>
      </c>
      <c r="BD687" t="s">
        <v>4848</v>
      </c>
      <c r="BE687">
        <v>0</v>
      </c>
      <c r="BG687" t="s">
        <v>95</v>
      </c>
      <c r="BJ687" t="s">
        <v>2163</v>
      </c>
    </row>
    <row r="688" spans="1:62" x14ac:dyDescent="0.35">
      <c r="A688" t="s">
        <v>2164</v>
      </c>
      <c r="B688">
        <v>10000</v>
      </c>
      <c r="C688">
        <v>10000</v>
      </c>
      <c r="D688">
        <v>45761</v>
      </c>
      <c r="E688" t="s">
        <v>59</v>
      </c>
      <c r="F688" t="s">
        <v>2160</v>
      </c>
      <c r="G688" t="s">
        <v>2114</v>
      </c>
      <c r="I688">
        <v>1</v>
      </c>
      <c r="J688" t="s">
        <v>183</v>
      </c>
      <c r="K688">
        <v>79</v>
      </c>
      <c r="L688" t="s">
        <v>6076</v>
      </c>
      <c r="M688" t="s">
        <v>26406</v>
      </c>
      <c r="N688" t="s">
        <v>92</v>
      </c>
      <c r="O688" t="s">
        <v>3828</v>
      </c>
      <c r="P688">
        <v>17</v>
      </c>
      <c r="Q688">
        <f t="shared" si="170"/>
        <v>30.85</v>
      </c>
      <c r="R688" s="34">
        <f t="shared" si="171"/>
        <v>0.51416666666666666</v>
      </c>
      <c r="S688" s="35">
        <v>45756</v>
      </c>
      <c r="U688">
        <v>602</v>
      </c>
      <c r="V688">
        <v>10234</v>
      </c>
      <c r="W688" t="s">
        <v>65</v>
      </c>
      <c r="X688" t="s">
        <v>2165</v>
      </c>
      <c r="Y688">
        <v>0</v>
      </c>
      <c r="Z688">
        <v>2000</v>
      </c>
      <c r="AA688">
        <v>8234</v>
      </c>
      <c r="AB688">
        <v>0</v>
      </c>
      <c r="AC688">
        <v>0</v>
      </c>
      <c r="AD688">
        <v>0</v>
      </c>
      <c r="AG688">
        <v>0</v>
      </c>
      <c r="AP688" t="s">
        <v>2166</v>
      </c>
      <c r="AQ688" t="s">
        <v>95</v>
      </c>
      <c r="AR688" t="s">
        <v>13261</v>
      </c>
      <c r="AT688">
        <v>0</v>
      </c>
      <c r="AU688">
        <v>0</v>
      </c>
      <c r="AV688">
        <v>0</v>
      </c>
      <c r="AW688">
        <v>0</v>
      </c>
      <c r="AX688">
        <v>0</v>
      </c>
      <c r="AY688">
        <v>0</v>
      </c>
      <c r="BC688" t="s">
        <v>63</v>
      </c>
      <c r="BD688" t="s">
        <v>4849</v>
      </c>
      <c r="BE688">
        <v>0</v>
      </c>
      <c r="BG688" t="s">
        <v>95</v>
      </c>
      <c r="BJ688" t="s">
        <v>2167</v>
      </c>
    </row>
    <row r="689" spans="1:62" x14ac:dyDescent="0.35">
      <c r="A689" t="s">
        <v>2168</v>
      </c>
      <c r="B689">
        <v>10000</v>
      </c>
      <c r="C689">
        <v>10000</v>
      </c>
      <c r="D689">
        <v>45761</v>
      </c>
      <c r="E689" t="s">
        <v>59</v>
      </c>
      <c r="F689" t="s">
        <v>2109</v>
      </c>
      <c r="G689" t="s">
        <v>2104</v>
      </c>
      <c r="I689">
        <v>1</v>
      </c>
      <c r="J689" t="s">
        <v>183</v>
      </c>
      <c r="K689">
        <v>79</v>
      </c>
      <c r="L689" t="s">
        <v>6076</v>
      </c>
      <c r="M689" t="s">
        <v>26406</v>
      </c>
      <c r="N689" t="s">
        <v>92</v>
      </c>
      <c r="O689" t="s">
        <v>3828</v>
      </c>
      <c r="P689">
        <v>124</v>
      </c>
      <c r="Q689">
        <f t="shared" si="170"/>
        <v>36.200000000000003</v>
      </c>
      <c r="R689" s="34">
        <f t="shared" si="171"/>
        <v>0.60333333333333339</v>
      </c>
      <c r="S689" s="35">
        <v>45756</v>
      </c>
      <c r="U689">
        <v>65</v>
      </c>
      <c r="V689">
        <v>8060</v>
      </c>
      <c r="W689" t="s">
        <v>65</v>
      </c>
      <c r="X689" t="s">
        <v>2169</v>
      </c>
      <c r="Y689">
        <v>0</v>
      </c>
      <c r="Z689">
        <v>5000</v>
      </c>
      <c r="AA689">
        <v>3060</v>
      </c>
      <c r="AB689">
        <v>0</v>
      </c>
      <c r="AC689">
        <v>0</v>
      </c>
      <c r="AD689">
        <v>0</v>
      </c>
      <c r="AG689">
        <v>0</v>
      </c>
      <c r="AP689" t="s">
        <v>2170</v>
      </c>
      <c r="AQ689" t="s">
        <v>95</v>
      </c>
      <c r="AR689" t="s">
        <v>13261</v>
      </c>
      <c r="AT689">
        <v>0</v>
      </c>
      <c r="AU689">
        <v>0</v>
      </c>
      <c r="AV689">
        <v>0</v>
      </c>
      <c r="AW689">
        <v>0</v>
      </c>
      <c r="AX689">
        <v>0</v>
      </c>
      <c r="AY689">
        <v>0</v>
      </c>
      <c r="BC689" t="s">
        <v>63</v>
      </c>
      <c r="BD689" t="s">
        <v>4850</v>
      </c>
      <c r="BE689">
        <v>0</v>
      </c>
      <c r="BG689" t="s">
        <v>95</v>
      </c>
      <c r="BJ689" t="s">
        <v>2171</v>
      </c>
    </row>
    <row r="690" spans="1:62" x14ac:dyDescent="0.35">
      <c r="A690" t="s">
        <v>2172</v>
      </c>
      <c r="B690">
        <v>10000</v>
      </c>
      <c r="C690">
        <v>10000</v>
      </c>
      <c r="D690">
        <v>45761</v>
      </c>
      <c r="E690" t="s">
        <v>59</v>
      </c>
      <c r="F690" t="s">
        <v>2173</v>
      </c>
      <c r="G690" t="s">
        <v>2104</v>
      </c>
      <c r="I690">
        <v>1</v>
      </c>
      <c r="J690" t="s">
        <v>183</v>
      </c>
      <c r="K690">
        <v>79</v>
      </c>
      <c r="L690" t="s">
        <v>6076</v>
      </c>
      <c r="M690" t="s">
        <v>26406</v>
      </c>
      <c r="N690" t="s">
        <v>92</v>
      </c>
      <c r="O690" t="s">
        <v>3828</v>
      </c>
      <c r="P690">
        <v>47</v>
      </c>
      <c r="Q690">
        <f t="shared" si="170"/>
        <v>32.35</v>
      </c>
      <c r="R690" s="34">
        <f t="shared" si="171"/>
        <v>0.53916666666666668</v>
      </c>
      <c r="S690" s="35">
        <v>45756</v>
      </c>
      <c r="U690">
        <v>65</v>
      </c>
      <c r="V690">
        <v>3055</v>
      </c>
      <c r="W690" t="s">
        <v>65</v>
      </c>
      <c r="X690" t="s">
        <v>2174</v>
      </c>
      <c r="Y690">
        <v>0</v>
      </c>
      <c r="Z690">
        <v>1000</v>
      </c>
      <c r="AA690">
        <v>2055</v>
      </c>
      <c r="AB690">
        <v>0</v>
      </c>
      <c r="AC690">
        <v>0</v>
      </c>
      <c r="AD690">
        <v>0</v>
      </c>
      <c r="AG690">
        <v>0</v>
      </c>
      <c r="AP690" t="s">
        <v>2175</v>
      </c>
      <c r="AQ690" t="s">
        <v>95</v>
      </c>
      <c r="AR690" t="s">
        <v>13261</v>
      </c>
      <c r="AT690">
        <v>0</v>
      </c>
      <c r="AU690">
        <v>0</v>
      </c>
      <c r="AV690">
        <v>0</v>
      </c>
      <c r="AW690">
        <v>0</v>
      </c>
      <c r="AX690">
        <v>0</v>
      </c>
      <c r="AY690">
        <v>0</v>
      </c>
      <c r="BC690" t="s">
        <v>63</v>
      </c>
      <c r="BD690" t="s">
        <v>4851</v>
      </c>
      <c r="BE690">
        <v>0</v>
      </c>
      <c r="BG690" t="s">
        <v>95</v>
      </c>
      <c r="BJ690" t="s">
        <v>2176</v>
      </c>
    </row>
    <row r="691" spans="1:62" x14ac:dyDescent="0.35">
      <c r="A691" t="s">
        <v>3492</v>
      </c>
      <c r="B691">
        <v>10000</v>
      </c>
      <c r="C691">
        <v>20000</v>
      </c>
      <c r="D691">
        <v>45772</v>
      </c>
      <c r="E691" t="s">
        <v>59</v>
      </c>
      <c r="F691" t="s">
        <v>3493</v>
      </c>
      <c r="G691">
        <v>10620258097</v>
      </c>
      <c r="I691">
        <v>2</v>
      </c>
      <c r="J691" t="s">
        <v>183</v>
      </c>
      <c r="K691">
        <v>77</v>
      </c>
      <c r="L691" t="s">
        <v>6043</v>
      </c>
      <c r="M691" t="s">
        <v>26407</v>
      </c>
      <c r="N691" t="s">
        <v>192</v>
      </c>
      <c r="O691" t="s">
        <v>3848</v>
      </c>
      <c r="P691">
        <v>3705</v>
      </c>
      <c r="Q691">
        <f t="shared" ref="Q691:Q693" si="172">(P691/60)+30</f>
        <v>91.75</v>
      </c>
      <c r="R691" s="34">
        <f t="shared" si="171"/>
        <v>1.5291666666666666</v>
      </c>
      <c r="S691" s="35">
        <v>45756</v>
      </c>
      <c r="U691">
        <v>88</v>
      </c>
      <c r="V691">
        <v>326040</v>
      </c>
      <c r="W691" t="s">
        <v>65</v>
      </c>
      <c r="X691" t="s">
        <v>524</v>
      </c>
      <c r="Y691">
        <v>0</v>
      </c>
      <c r="Z691">
        <v>300000</v>
      </c>
      <c r="AA691">
        <v>26040</v>
      </c>
      <c r="AB691">
        <v>0</v>
      </c>
      <c r="AC691">
        <v>0</v>
      </c>
      <c r="AD691">
        <v>0</v>
      </c>
      <c r="AG691">
        <v>0</v>
      </c>
      <c r="AP691" t="s">
        <v>525</v>
      </c>
      <c r="AQ691" t="s">
        <v>108</v>
      </c>
      <c r="AR691" t="s">
        <v>13404</v>
      </c>
      <c r="AT691">
        <v>0</v>
      </c>
      <c r="AU691">
        <v>0</v>
      </c>
      <c r="AV691">
        <v>0</v>
      </c>
      <c r="AW691">
        <v>0</v>
      </c>
      <c r="AX691">
        <v>0</v>
      </c>
      <c r="AY691">
        <v>0</v>
      </c>
      <c r="BC691" t="s">
        <v>63</v>
      </c>
      <c r="BD691" t="s">
        <v>4740</v>
      </c>
      <c r="BE691">
        <v>0</v>
      </c>
      <c r="BG691" t="s">
        <v>108</v>
      </c>
      <c r="BJ691" t="s">
        <v>3494</v>
      </c>
    </row>
    <row r="692" spans="1:62" x14ac:dyDescent="0.35">
      <c r="A692" t="s">
        <v>4670</v>
      </c>
      <c r="B692">
        <v>10000</v>
      </c>
      <c r="C692">
        <v>20000</v>
      </c>
      <c r="D692">
        <v>45769</v>
      </c>
      <c r="E692" t="s">
        <v>59</v>
      </c>
      <c r="F692">
        <v>0.41869212962962965</v>
      </c>
      <c r="G692" t="s">
        <v>4625</v>
      </c>
      <c r="I692">
        <v>2</v>
      </c>
      <c r="J692" t="s">
        <v>183</v>
      </c>
      <c r="K692">
        <v>77</v>
      </c>
      <c r="L692" t="s">
        <v>6043</v>
      </c>
      <c r="M692" t="s">
        <v>26407</v>
      </c>
      <c r="N692" t="s">
        <v>192</v>
      </c>
      <c r="O692" t="s">
        <v>3848</v>
      </c>
      <c r="P692">
        <v>1250</v>
      </c>
      <c r="Q692">
        <f t="shared" si="172"/>
        <v>50.833333333333329</v>
      </c>
      <c r="R692" s="34">
        <f t="shared" si="171"/>
        <v>0.8472222222222221</v>
      </c>
      <c r="S692" s="35">
        <v>45756</v>
      </c>
      <c r="U692">
        <v>88</v>
      </c>
      <c r="V692">
        <v>110000</v>
      </c>
      <c r="W692" t="s">
        <v>65</v>
      </c>
      <c r="X692" t="s">
        <v>908</v>
      </c>
      <c r="Y692">
        <v>0</v>
      </c>
      <c r="Z692">
        <v>100000</v>
      </c>
      <c r="AA692">
        <v>10000</v>
      </c>
      <c r="AB692">
        <v>0</v>
      </c>
      <c r="AC692">
        <v>0</v>
      </c>
      <c r="AD692">
        <v>0</v>
      </c>
      <c r="AG692">
        <v>0</v>
      </c>
      <c r="AP692" t="s">
        <v>909</v>
      </c>
      <c r="AQ692" t="s">
        <v>108</v>
      </c>
      <c r="AR692" t="s">
        <v>13404</v>
      </c>
      <c r="AT692">
        <v>0</v>
      </c>
      <c r="AU692">
        <v>0</v>
      </c>
      <c r="AV692">
        <v>0</v>
      </c>
      <c r="AW692">
        <v>0</v>
      </c>
      <c r="AX692">
        <v>0</v>
      </c>
      <c r="AY692">
        <v>0</v>
      </c>
      <c r="BC692" t="s">
        <v>63</v>
      </c>
      <c r="BD692" t="s">
        <v>4671</v>
      </c>
      <c r="BE692">
        <v>0</v>
      </c>
      <c r="BG692" t="s">
        <v>108</v>
      </c>
      <c r="BJ692" t="s">
        <v>4672</v>
      </c>
    </row>
    <row r="693" spans="1:62" x14ac:dyDescent="0.35">
      <c r="A693" t="s">
        <v>2180</v>
      </c>
      <c r="B693">
        <v>10000</v>
      </c>
      <c r="C693">
        <v>10000</v>
      </c>
      <c r="D693">
        <v>45758</v>
      </c>
      <c r="E693" t="s">
        <v>59</v>
      </c>
      <c r="F693">
        <v>0.46231481481481479</v>
      </c>
      <c r="G693">
        <v>59470</v>
      </c>
      <c r="I693">
        <v>1</v>
      </c>
      <c r="J693" t="s">
        <v>183</v>
      </c>
      <c r="K693">
        <v>73</v>
      </c>
      <c r="L693" t="s">
        <v>6042</v>
      </c>
      <c r="M693" t="s">
        <v>26407</v>
      </c>
      <c r="N693" t="s">
        <v>153</v>
      </c>
      <c r="O693" t="s">
        <v>3830</v>
      </c>
      <c r="P693">
        <v>12290</v>
      </c>
      <c r="Q693">
        <f t="shared" si="172"/>
        <v>234.83333333333334</v>
      </c>
      <c r="R693" s="34">
        <f t="shared" si="171"/>
        <v>3.9138888888888892</v>
      </c>
      <c r="S693" s="35">
        <v>45756</v>
      </c>
      <c r="U693">
        <v>12</v>
      </c>
      <c r="V693">
        <v>147480</v>
      </c>
      <c r="W693" t="s">
        <v>65</v>
      </c>
      <c r="X693" t="s">
        <v>2181</v>
      </c>
      <c r="Y693">
        <v>0</v>
      </c>
      <c r="Z693">
        <v>147000</v>
      </c>
      <c r="AA693">
        <v>480</v>
      </c>
      <c r="AB693">
        <v>0</v>
      </c>
      <c r="AC693">
        <v>0</v>
      </c>
      <c r="AD693">
        <v>0</v>
      </c>
      <c r="AG693">
        <v>0</v>
      </c>
      <c r="AP693" t="s">
        <v>2182</v>
      </c>
      <c r="AQ693" t="s">
        <v>68</v>
      </c>
      <c r="AR693" t="s">
        <v>26186</v>
      </c>
      <c r="AT693">
        <v>0</v>
      </c>
      <c r="AU693">
        <v>0</v>
      </c>
      <c r="AV693">
        <v>0</v>
      </c>
      <c r="AW693">
        <v>0</v>
      </c>
      <c r="AX693">
        <v>0</v>
      </c>
      <c r="AY693">
        <v>0</v>
      </c>
      <c r="BC693" t="s">
        <v>63</v>
      </c>
      <c r="BD693" t="s">
        <v>4852</v>
      </c>
      <c r="BE693">
        <v>0</v>
      </c>
      <c r="BG693" t="s">
        <v>68</v>
      </c>
      <c r="BJ693" t="s">
        <v>2183</v>
      </c>
    </row>
    <row r="694" spans="1:62" x14ac:dyDescent="0.35">
      <c r="A694" t="s">
        <v>2184</v>
      </c>
      <c r="B694">
        <v>10000</v>
      </c>
      <c r="C694">
        <v>10000</v>
      </c>
      <c r="D694">
        <v>45757</v>
      </c>
      <c r="E694" t="s">
        <v>59</v>
      </c>
      <c r="F694" t="s">
        <v>1876</v>
      </c>
      <c r="G694">
        <v>1006323</v>
      </c>
      <c r="I694">
        <v>1</v>
      </c>
      <c r="J694" t="s">
        <v>183</v>
      </c>
      <c r="K694">
        <v>63</v>
      </c>
      <c r="L694" t="s">
        <v>6051</v>
      </c>
      <c r="M694" t="s">
        <v>26408</v>
      </c>
      <c r="N694" t="s">
        <v>136</v>
      </c>
      <c r="O694" t="s">
        <v>3850</v>
      </c>
      <c r="P694">
        <v>5000</v>
      </c>
      <c r="Q694">
        <f t="shared" ref="Q694:Q700" si="173">(P694/40)+45</f>
        <v>170</v>
      </c>
      <c r="R694" s="34">
        <f t="shared" si="171"/>
        <v>2.8333333333333335</v>
      </c>
      <c r="S694" s="35">
        <v>45756</v>
      </c>
      <c r="U694">
        <v>40</v>
      </c>
      <c r="V694">
        <v>200000</v>
      </c>
      <c r="W694" t="s">
        <v>65</v>
      </c>
      <c r="X694" t="s">
        <v>2186</v>
      </c>
      <c r="Y694">
        <v>0</v>
      </c>
      <c r="Z694">
        <v>200000</v>
      </c>
      <c r="AA694">
        <v>0</v>
      </c>
      <c r="AB694">
        <v>0</v>
      </c>
      <c r="AC694">
        <v>0</v>
      </c>
      <c r="AD694">
        <v>0</v>
      </c>
      <c r="AG694">
        <v>0</v>
      </c>
      <c r="AP694" t="s">
        <v>2187</v>
      </c>
      <c r="AQ694" t="s">
        <v>170</v>
      </c>
      <c r="AR694" t="s">
        <v>21526</v>
      </c>
      <c r="AT694">
        <v>0</v>
      </c>
      <c r="AU694">
        <v>0</v>
      </c>
      <c r="AV694">
        <v>0</v>
      </c>
      <c r="AW694">
        <v>0</v>
      </c>
      <c r="AX694">
        <v>0</v>
      </c>
      <c r="AY694">
        <v>0</v>
      </c>
      <c r="BC694" t="s">
        <v>63</v>
      </c>
      <c r="BD694" t="s">
        <v>4853</v>
      </c>
      <c r="BE694">
        <v>0</v>
      </c>
      <c r="BG694" t="s">
        <v>170</v>
      </c>
      <c r="BJ694" t="s">
        <v>2188</v>
      </c>
    </row>
    <row r="695" spans="1:62" x14ac:dyDescent="0.35">
      <c r="A695" t="s">
        <v>2189</v>
      </c>
      <c r="B695">
        <v>10000</v>
      </c>
      <c r="C695">
        <v>10000</v>
      </c>
      <c r="D695">
        <v>45762</v>
      </c>
      <c r="E695" t="s">
        <v>59</v>
      </c>
      <c r="F695" t="s">
        <v>2001</v>
      </c>
      <c r="G695" t="s">
        <v>1880</v>
      </c>
      <c r="I695">
        <v>1</v>
      </c>
      <c r="J695" t="s">
        <v>183</v>
      </c>
      <c r="K695">
        <v>78</v>
      </c>
      <c r="L695" t="s">
        <v>6047</v>
      </c>
      <c r="M695" t="s">
        <v>26405</v>
      </c>
      <c r="N695" t="s">
        <v>216</v>
      </c>
      <c r="O695" t="s">
        <v>3803</v>
      </c>
      <c r="P695">
        <v>1500</v>
      </c>
      <c r="Q695">
        <f t="shared" si="173"/>
        <v>82.5</v>
      </c>
      <c r="R695" s="34">
        <f t="shared" si="171"/>
        <v>1.375</v>
      </c>
      <c r="S695" s="35">
        <v>45756</v>
      </c>
      <c r="U695">
        <v>16</v>
      </c>
      <c r="V695">
        <v>24000</v>
      </c>
      <c r="W695" t="s">
        <v>65</v>
      </c>
      <c r="X695" t="s">
        <v>2094</v>
      </c>
      <c r="Y695">
        <v>0</v>
      </c>
      <c r="Z695">
        <v>10000</v>
      </c>
      <c r="AA695">
        <v>14000</v>
      </c>
      <c r="AB695">
        <v>0</v>
      </c>
      <c r="AC695">
        <v>0</v>
      </c>
      <c r="AD695">
        <v>0</v>
      </c>
      <c r="AG695">
        <v>0</v>
      </c>
      <c r="AP695" t="s">
        <v>2095</v>
      </c>
      <c r="AQ695" t="s">
        <v>170</v>
      </c>
      <c r="AR695" t="s">
        <v>21526</v>
      </c>
      <c r="AT695">
        <v>0</v>
      </c>
      <c r="AU695">
        <v>0</v>
      </c>
      <c r="AV695">
        <v>0</v>
      </c>
      <c r="AW695">
        <v>0</v>
      </c>
      <c r="AX695">
        <v>0</v>
      </c>
      <c r="AY695">
        <v>0</v>
      </c>
      <c r="BC695" t="s">
        <v>63</v>
      </c>
      <c r="BD695" t="s">
        <v>4854</v>
      </c>
      <c r="BE695">
        <v>0</v>
      </c>
      <c r="BG695" t="s">
        <v>170</v>
      </c>
      <c r="BJ695" t="s">
        <v>2190</v>
      </c>
    </row>
    <row r="696" spans="1:62" x14ac:dyDescent="0.35">
      <c r="A696" t="s">
        <v>2191</v>
      </c>
      <c r="B696">
        <v>10000</v>
      </c>
      <c r="C696">
        <v>10000</v>
      </c>
      <c r="D696">
        <v>45761</v>
      </c>
      <c r="E696" t="s">
        <v>59</v>
      </c>
      <c r="F696" t="s">
        <v>2192</v>
      </c>
      <c r="G696" t="s">
        <v>1428</v>
      </c>
      <c r="I696">
        <v>1</v>
      </c>
      <c r="J696" t="s">
        <v>183</v>
      </c>
      <c r="K696">
        <v>78</v>
      </c>
      <c r="L696" t="s">
        <v>6047</v>
      </c>
      <c r="M696" t="s">
        <v>26405</v>
      </c>
      <c r="N696" t="s">
        <v>216</v>
      </c>
      <c r="O696" t="s">
        <v>3803</v>
      </c>
      <c r="P696">
        <v>5500</v>
      </c>
      <c r="Q696">
        <f t="shared" si="173"/>
        <v>182.5</v>
      </c>
      <c r="R696" s="34">
        <f t="shared" si="171"/>
        <v>3.0416666666666665</v>
      </c>
      <c r="S696" s="35">
        <v>45756</v>
      </c>
      <c r="U696">
        <v>16</v>
      </c>
      <c r="V696">
        <v>88000</v>
      </c>
      <c r="W696" t="s">
        <v>65</v>
      </c>
      <c r="X696" t="s">
        <v>2099</v>
      </c>
      <c r="Y696">
        <v>0</v>
      </c>
      <c r="Z696">
        <v>80000</v>
      </c>
      <c r="AA696">
        <v>8000</v>
      </c>
      <c r="AB696">
        <v>0</v>
      </c>
      <c r="AC696">
        <v>0</v>
      </c>
      <c r="AD696">
        <v>0</v>
      </c>
      <c r="AG696">
        <v>0</v>
      </c>
      <c r="AP696" t="s">
        <v>2100</v>
      </c>
      <c r="AQ696" t="s">
        <v>170</v>
      </c>
      <c r="AR696" t="s">
        <v>21526</v>
      </c>
      <c r="AT696">
        <v>0</v>
      </c>
      <c r="AU696">
        <v>0</v>
      </c>
      <c r="AV696">
        <v>0</v>
      </c>
      <c r="AW696">
        <v>0</v>
      </c>
      <c r="AX696">
        <v>0</v>
      </c>
      <c r="AY696">
        <v>0</v>
      </c>
      <c r="BC696" t="s">
        <v>63</v>
      </c>
      <c r="BD696" t="s">
        <v>4855</v>
      </c>
      <c r="BE696">
        <v>0</v>
      </c>
      <c r="BG696" t="s">
        <v>170</v>
      </c>
      <c r="BJ696" t="s">
        <v>2193</v>
      </c>
    </row>
    <row r="697" spans="1:62" x14ac:dyDescent="0.35">
      <c r="A697" t="s">
        <v>2194</v>
      </c>
      <c r="B697">
        <v>10000</v>
      </c>
      <c r="C697">
        <v>10000</v>
      </c>
      <c r="D697">
        <v>45758</v>
      </c>
      <c r="E697" t="s">
        <v>59</v>
      </c>
      <c r="F697" t="s">
        <v>2195</v>
      </c>
      <c r="G697">
        <v>8613409</v>
      </c>
      <c r="I697">
        <v>1</v>
      </c>
      <c r="J697" t="s">
        <v>183</v>
      </c>
      <c r="K697">
        <v>63</v>
      </c>
      <c r="L697" t="s">
        <v>6051</v>
      </c>
      <c r="M697" t="s">
        <v>26408</v>
      </c>
      <c r="N697" t="s">
        <v>136</v>
      </c>
      <c r="O697" t="s">
        <v>3850</v>
      </c>
      <c r="P697">
        <v>1760</v>
      </c>
      <c r="Q697">
        <f t="shared" si="173"/>
        <v>89</v>
      </c>
      <c r="R697" s="34">
        <f t="shared" si="171"/>
        <v>1.4833333333333334</v>
      </c>
      <c r="S697" s="35">
        <v>45756</v>
      </c>
      <c r="U697">
        <v>75</v>
      </c>
      <c r="V697">
        <v>132000</v>
      </c>
      <c r="W697" t="s">
        <v>65</v>
      </c>
      <c r="X697" t="s">
        <v>962</v>
      </c>
      <c r="Y697">
        <v>0</v>
      </c>
      <c r="Z697">
        <v>132000</v>
      </c>
      <c r="AA697">
        <v>0</v>
      </c>
      <c r="AB697">
        <v>0</v>
      </c>
      <c r="AC697">
        <v>0</v>
      </c>
      <c r="AD697">
        <v>0</v>
      </c>
      <c r="AG697">
        <v>0</v>
      </c>
      <c r="AP697" t="s">
        <v>963</v>
      </c>
      <c r="AQ697" t="s">
        <v>170</v>
      </c>
      <c r="AR697" t="s">
        <v>21526</v>
      </c>
      <c r="AT697">
        <v>0</v>
      </c>
      <c r="AU697">
        <v>0</v>
      </c>
      <c r="AV697">
        <v>0</v>
      </c>
      <c r="AW697">
        <v>0</v>
      </c>
      <c r="AX697">
        <v>0</v>
      </c>
      <c r="AY697">
        <v>0</v>
      </c>
      <c r="BC697" t="s">
        <v>63</v>
      </c>
      <c r="BD697" t="s">
        <v>4856</v>
      </c>
      <c r="BE697">
        <v>0</v>
      </c>
      <c r="BG697" t="s">
        <v>170</v>
      </c>
      <c r="BJ697" t="s">
        <v>2196</v>
      </c>
    </row>
    <row r="698" spans="1:62" x14ac:dyDescent="0.35">
      <c r="A698" t="s">
        <v>2197</v>
      </c>
      <c r="B698">
        <v>10000</v>
      </c>
      <c r="C698">
        <v>10000</v>
      </c>
      <c r="D698">
        <v>45758</v>
      </c>
      <c r="E698" t="s">
        <v>59</v>
      </c>
      <c r="F698" t="s">
        <v>2198</v>
      </c>
      <c r="G698">
        <v>8613409</v>
      </c>
      <c r="I698">
        <v>1</v>
      </c>
      <c r="J698" t="s">
        <v>183</v>
      </c>
      <c r="K698">
        <v>63</v>
      </c>
      <c r="L698" t="s">
        <v>6051</v>
      </c>
      <c r="M698" t="s">
        <v>26408</v>
      </c>
      <c r="N698" t="s">
        <v>136</v>
      </c>
      <c r="O698" t="s">
        <v>3850</v>
      </c>
      <c r="P698">
        <v>8572</v>
      </c>
      <c r="Q698">
        <f t="shared" si="173"/>
        <v>259.3</v>
      </c>
      <c r="R698" s="34">
        <f t="shared" si="171"/>
        <v>4.3216666666666672</v>
      </c>
      <c r="S698" s="35">
        <v>45756</v>
      </c>
      <c r="U698">
        <v>14</v>
      </c>
      <c r="V698">
        <v>120008</v>
      </c>
      <c r="W698" t="s">
        <v>65</v>
      </c>
      <c r="X698" t="s">
        <v>2199</v>
      </c>
      <c r="Y698">
        <v>0</v>
      </c>
      <c r="Z698">
        <v>120000</v>
      </c>
      <c r="AA698">
        <v>8</v>
      </c>
      <c r="AB698">
        <v>0</v>
      </c>
      <c r="AC698">
        <v>0</v>
      </c>
      <c r="AD698">
        <v>0</v>
      </c>
      <c r="AG698">
        <v>0</v>
      </c>
      <c r="AP698" t="s">
        <v>2200</v>
      </c>
      <c r="AQ698" t="s">
        <v>170</v>
      </c>
      <c r="AR698" t="s">
        <v>21526</v>
      </c>
      <c r="AT698">
        <v>0</v>
      </c>
      <c r="AU698">
        <v>0</v>
      </c>
      <c r="AV698">
        <v>0</v>
      </c>
      <c r="AW698">
        <v>0</v>
      </c>
      <c r="AX698">
        <v>0</v>
      </c>
      <c r="AY698">
        <v>0</v>
      </c>
      <c r="BC698" t="s">
        <v>63</v>
      </c>
      <c r="BD698" t="s">
        <v>4857</v>
      </c>
      <c r="BE698">
        <v>0</v>
      </c>
      <c r="BG698" t="s">
        <v>170</v>
      </c>
      <c r="BJ698" t="s">
        <v>2201</v>
      </c>
    </row>
    <row r="699" spans="1:62" x14ac:dyDescent="0.35">
      <c r="A699" t="s">
        <v>2202</v>
      </c>
      <c r="B699">
        <v>10000</v>
      </c>
      <c r="C699">
        <v>10000</v>
      </c>
      <c r="D699">
        <v>45761</v>
      </c>
      <c r="E699" t="s">
        <v>59</v>
      </c>
      <c r="F699" t="s">
        <v>2192</v>
      </c>
      <c r="G699" t="s">
        <v>1428</v>
      </c>
      <c r="I699">
        <v>1</v>
      </c>
      <c r="J699" t="s">
        <v>183</v>
      </c>
      <c r="K699">
        <v>78</v>
      </c>
      <c r="L699" t="s">
        <v>6047</v>
      </c>
      <c r="M699" t="s">
        <v>26405</v>
      </c>
      <c r="N699" t="s">
        <v>216</v>
      </c>
      <c r="O699" t="s">
        <v>3803</v>
      </c>
      <c r="P699">
        <v>2750</v>
      </c>
      <c r="Q699">
        <f t="shared" si="173"/>
        <v>113.75</v>
      </c>
      <c r="R699" s="34">
        <f t="shared" si="171"/>
        <v>1.8958333333333333</v>
      </c>
      <c r="S699" s="35">
        <v>45756</v>
      </c>
      <c r="U699">
        <v>16</v>
      </c>
      <c r="V699">
        <v>44000</v>
      </c>
      <c r="W699" t="s">
        <v>65</v>
      </c>
      <c r="X699" t="s">
        <v>2099</v>
      </c>
      <c r="Y699">
        <v>0</v>
      </c>
      <c r="Z699">
        <v>40000</v>
      </c>
      <c r="AA699">
        <v>4000</v>
      </c>
      <c r="AB699">
        <v>0</v>
      </c>
      <c r="AC699">
        <v>0</v>
      </c>
      <c r="AD699">
        <v>0</v>
      </c>
      <c r="AG699">
        <v>0</v>
      </c>
      <c r="AP699" t="s">
        <v>2100</v>
      </c>
      <c r="AQ699" t="s">
        <v>275</v>
      </c>
      <c r="AR699" t="s">
        <v>21306</v>
      </c>
      <c r="AT699">
        <v>0</v>
      </c>
      <c r="AU699">
        <v>0</v>
      </c>
      <c r="AV699">
        <v>0</v>
      </c>
      <c r="AW699">
        <v>0</v>
      </c>
      <c r="AX699">
        <v>0</v>
      </c>
      <c r="AY699">
        <v>0</v>
      </c>
      <c r="BC699" t="s">
        <v>63</v>
      </c>
      <c r="BD699" t="s">
        <v>4858</v>
      </c>
      <c r="BE699">
        <v>0</v>
      </c>
      <c r="BG699" t="s">
        <v>275</v>
      </c>
      <c r="BJ699" t="s">
        <v>2203</v>
      </c>
    </row>
    <row r="700" spans="1:62" x14ac:dyDescent="0.35">
      <c r="A700" t="s">
        <v>2204</v>
      </c>
      <c r="B700">
        <v>10000</v>
      </c>
      <c r="C700">
        <v>10000</v>
      </c>
      <c r="D700">
        <v>45758</v>
      </c>
      <c r="E700" t="s">
        <v>59</v>
      </c>
      <c r="F700" t="s">
        <v>2198</v>
      </c>
      <c r="G700">
        <v>8613409</v>
      </c>
      <c r="I700">
        <v>1</v>
      </c>
      <c r="J700" t="s">
        <v>183</v>
      </c>
      <c r="K700">
        <v>63</v>
      </c>
      <c r="L700" t="s">
        <v>6051</v>
      </c>
      <c r="M700" t="s">
        <v>26408</v>
      </c>
      <c r="N700" t="s">
        <v>136</v>
      </c>
      <c r="O700" t="s">
        <v>3850</v>
      </c>
      <c r="P700">
        <v>1174</v>
      </c>
      <c r="Q700">
        <f t="shared" si="173"/>
        <v>74.349999999999994</v>
      </c>
      <c r="R700" s="34">
        <f t="shared" si="171"/>
        <v>1.2391666666666665</v>
      </c>
      <c r="S700" s="35">
        <v>45756</v>
      </c>
      <c r="U700">
        <v>75</v>
      </c>
      <c r="V700">
        <v>88050</v>
      </c>
      <c r="W700" t="s">
        <v>65</v>
      </c>
      <c r="X700" t="s">
        <v>962</v>
      </c>
      <c r="Y700">
        <v>0</v>
      </c>
      <c r="Z700">
        <v>88000</v>
      </c>
      <c r="AA700">
        <v>50</v>
      </c>
      <c r="AB700">
        <v>0</v>
      </c>
      <c r="AC700">
        <v>0</v>
      </c>
      <c r="AD700">
        <v>0</v>
      </c>
      <c r="AG700">
        <v>0</v>
      </c>
      <c r="AP700" t="s">
        <v>963</v>
      </c>
      <c r="AQ700" t="s">
        <v>275</v>
      </c>
      <c r="AR700" t="s">
        <v>21306</v>
      </c>
      <c r="AT700">
        <v>0</v>
      </c>
      <c r="AU700">
        <v>0</v>
      </c>
      <c r="AV700">
        <v>0</v>
      </c>
      <c r="AW700">
        <v>0</v>
      </c>
      <c r="AX700">
        <v>0</v>
      </c>
      <c r="AY700">
        <v>0</v>
      </c>
      <c r="BC700" t="s">
        <v>63</v>
      </c>
      <c r="BD700" t="s">
        <v>4859</v>
      </c>
      <c r="BE700">
        <v>0</v>
      </c>
      <c r="BG700" t="s">
        <v>275</v>
      </c>
      <c r="BJ700" t="s">
        <v>2205</v>
      </c>
    </row>
    <row r="701" spans="1:62" x14ac:dyDescent="0.35">
      <c r="A701" t="s">
        <v>1509</v>
      </c>
      <c r="B701">
        <v>10000</v>
      </c>
      <c r="C701">
        <v>20000</v>
      </c>
      <c r="D701">
        <v>45762</v>
      </c>
      <c r="E701" t="s">
        <v>59</v>
      </c>
      <c r="F701" t="s">
        <v>1510</v>
      </c>
      <c r="G701" t="s">
        <v>1455</v>
      </c>
      <c r="I701">
        <v>2</v>
      </c>
      <c r="J701" t="s">
        <v>183</v>
      </c>
      <c r="K701">
        <v>92</v>
      </c>
      <c r="L701" t="s">
        <v>6053</v>
      </c>
      <c r="M701" t="s">
        <v>26409</v>
      </c>
      <c r="N701" t="s">
        <v>281</v>
      </c>
      <c r="O701" t="s">
        <v>3851</v>
      </c>
      <c r="P701">
        <v>3600</v>
      </c>
      <c r="S701" s="35">
        <v>45756</v>
      </c>
      <c r="U701">
        <v>1</v>
      </c>
      <c r="V701">
        <v>3600</v>
      </c>
      <c r="W701" t="s">
        <v>65</v>
      </c>
      <c r="X701" t="s">
        <v>1511</v>
      </c>
      <c r="Y701">
        <v>0</v>
      </c>
      <c r="Z701">
        <v>3000</v>
      </c>
      <c r="AA701">
        <v>600</v>
      </c>
      <c r="AB701">
        <v>0</v>
      </c>
      <c r="AC701">
        <v>0</v>
      </c>
      <c r="AD701">
        <v>0</v>
      </c>
      <c r="AG701">
        <v>0</v>
      </c>
      <c r="AP701" t="s">
        <v>1512</v>
      </c>
      <c r="AQ701" t="s">
        <v>400</v>
      </c>
      <c r="AR701" t="s">
        <v>24192</v>
      </c>
      <c r="AT701">
        <v>0</v>
      </c>
      <c r="AU701">
        <v>0</v>
      </c>
      <c r="AV701">
        <v>0</v>
      </c>
      <c r="AW701">
        <v>0</v>
      </c>
      <c r="AX701">
        <v>0</v>
      </c>
      <c r="AY701">
        <v>0</v>
      </c>
      <c r="BC701" t="s">
        <v>63</v>
      </c>
      <c r="BD701" t="s">
        <v>4674</v>
      </c>
      <c r="BE701">
        <v>0</v>
      </c>
      <c r="BG701" t="s">
        <v>400</v>
      </c>
      <c r="BJ701" t="s">
        <v>1513</v>
      </c>
    </row>
    <row r="702" spans="1:62" x14ac:dyDescent="0.35">
      <c r="A702" t="s">
        <v>2206</v>
      </c>
      <c r="B702">
        <v>10000</v>
      </c>
      <c r="C702">
        <v>10000</v>
      </c>
      <c r="D702">
        <v>45757</v>
      </c>
      <c r="E702" t="s">
        <v>59</v>
      </c>
      <c r="F702">
        <v>0.44071759259259258</v>
      </c>
      <c r="G702">
        <v>860909190918</v>
      </c>
      <c r="I702">
        <v>1</v>
      </c>
      <c r="J702" t="s">
        <v>183</v>
      </c>
      <c r="K702">
        <v>79</v>
      </c>
      <c r="L702" t="s">
        <v>6076</v>
      </c>
      <c r="M702" t="s">
        <v>26406</v>
      </c>
      <c r="N702" t="s">
        <v>92</v>
      </c>
      <c r="O702" t="s">
        <v>3828</v>
      </c>
      <c r="P702">
        <v>199</v>
      </c>
      <c r="Q702">
        <f t="shared" ref="Q702:Q703" si="174">(P702/20)+30</f>
        <v>39.950000000000003</v>
      </c>
      <c r="R702" s="34">
        <f t="shared" ref="R702:R703" si="175">Q702/60</f>
        <v>0.66583333333333339</v>
      </c>
      <c r="S702" s="35">
        <v>45756</v>
      </c>
      <c r="U702">
        <v>192</v>
      </c>
      <c r="V702">
        <v>38112</v>
      </c>
      <c r="W702" t="s">
        <v>65</v>
      </c>
      <c r="X702">
        <v>201088630001</v>
      </c>
      <c r="Y702">
        <v>0</v>
      </c>
      <c r="Z702">
        <v>36000</v>
      </c>
      <c r="AA702">
        <v>2112</v>
      </c>
      <c r="AB702">
        <v>0</v>
      </c>
      <c r="AC702">
        <v>0</v>
      </c>
      <c r="AD702">
        <v>0</v>
      </c>
      <c r="AG702">
        <v>0</v>
      </c>
      <c r="AP702">
        <v>20108863</v>
      </c>
      <c r="AQ702" t="s">
        <v>571</v>
      </c>
      <c r="AR702" t="s">
        <v>14937</v>
      </c>
      <c r="AT702">
        <v>0</v>
      </c>
      <c r="AU702">
        <v>0</v>
      </c>
      <c r="AV702">
        <v>0</v>
      </c>
      <c r="AW702">
        <v>0</v>
      </c>
      <c r="AX702">
        <v>0</v>
      </c>
      <c r="AY702">
        <v>0</v>
      </c>
      <c r="BC702" t="s">
        <v>63</v>
      </c>
      <c r="BD702" t="s">
        <v>4860</v>
      </c>
      <c r="BE702">
        <v>0</v>
      </c>
      <c r="BG702" t="s">
        <v>571</v>
      </c>
      <c r="BJ702" t="s">
        <v>2207</v>
      </c>
    </row>
    <row r="703" spans="1:62" x14ac:dyDescent="0.35">
      <c r="A703" t="s">
        <v>2206</v>
      </c>
      <c r="B703">
        <v>20000</v>
      </c>
      <c r="C703">
        <v>10000</v>
      </c>
      <c r="D703">
        <v>45757</v>
      </c>
      <c r="E703" t="s">
        <v>59</v>
      </c>
      <c r="F703">
        <v>0.44071759259259258</v>
      </c>
      <c r="G703">
        <v>860909190918</v>
      </c>
      <c r="I703">
        <v>1</v>
      </c>
      <c r="J703" t="s">
        <v>183</v>
      </c>
      <c r="K703">
        <v>79</v>
      </c>
      <c r="L703" t="s">
        <v>6076</v>
      </c>
      <c r="M703" t="s">
        <v>26406</v>
      </c>
      <c r="N703" t="s">
        <v>92</v>
      </c>
      <c r="O703" t="s">
        <v>3828</v>
      </c>
      <c r="P703">
        <v>63</v>
      </c>
      <c r="Q703">
        <f t="shared" si="174"/>
        <v>33.15</v>
      </c>
      <c r="R703" s="34">
        <f t="shared" si="175"/>
        <v>0.55249999999999999</v>
      </c>
      <c r="S703" s="35">
        <v>45756</v>
      </c>
      <c r="U703">
        <v>192</v>
      </c>
      <c r="V703">
        <v>12000</v>
      </c>
      <c r="W703" t="s">
        <v>65</v>
      </c>
      <c r="X703">
        <v>201088630001</v>
      </c>
      <c r="Y703">
        <v>0</v>
      </c>
      <c r="Z703">
        <v>12000</v>
      </c>
      <c r="AA703">
        <v>0</v>
      </c>
      <c r="AB703">
        <v>0</v>
      </c>
      <c r="AC703">
        <v>0</v>
      </c>
      <c r="AD703">
        <v>0</v>
      </c>
      <c r="AG703">
        <v>0</v>
      </c>
      <c r="AP703">
        <v>20108863</v>
      </c>
      <c r="AQ703" t="s">
        <v>571</v>
      </c>
      <c r="AR703" t="s">
        <v>14937</v>
      </c>
      <c r="AT703">
        <v>0</v>
      </c>
      <c r="AU703">
        <v>0</v>
      </c>
      <c r="AV703">
        <v>0</v>
      </c>
      <c r="AW703">
        <v>0</v>
      </c>
      <c r="AX703">
        <v>0</v>
      </c>
      <c r="AY703">
        <v>0</v>
      </c>
      <c r="BC703" t="s">
        <v>63</v>
      </c>
      <c r="BD703" t="s">
        <v>4860</v>
      </c>
      <c r="BE703">
        <v>0</v>
      </c>
      <c r="BG703" t="s">
        <v>571</v>
      </c>
      <c r="BJ703" t="s">
        <v>2207</v>
      </c>
    </row>
    <row r="704" spans="1:62" x14ac:dyDescent="0.35">
      <c r="A704" t="s">
        <v>2008</v>
      </c>
      <c r="B704">
        <v>10000</v>
      </c>
      <c r="C704">
        <v>20000</v>
      </c>
      <c r="D704">
        <v>45756</v>
      </c>
      <c r="E704" t="s">
        <v>59</v>
      </c>
      <c r="F704">
        <v>0.4262037037037037</v>
      </c>
      <c r="G704" t="s">
        <v>2009</v>
      </c>
      <c r="I704">
        <v>2</v>
      </c>
      <c r="J704" t="s">
        <v>183</v>
      </c>
      <c r="K704">
        <v>86</v>
      </c>
      <c r="L704" t="s">
        <v>6043</v>
      </c>
      <c r="M704" t="s">
        <v>26407</v>
      </c>
      <c r="N704" t="s">
        <v>1696</v>
      </c>
      <c r="O704" t="s">
        <v>3840</v>
      </c>
      <c r="P704">
        <v>200</v>
      </c>
      <c r="Q704">
        <f>(P704/60)+30</f>
        <v>33.333333333333336</v>
      </c>
      <c r="R704" s="34">
        <f>Q704/60</f>
        <v>0.55555555555555558</v>
      </c>
      <c r="S704" s="35">
        <v>45756</v>
      </c>
      <c r="U704">
        <v>27</v>
      </c>
      <c r="V704">
        <v>5400</v>
      </c>
      <c r="W704" t="s">
        <v>65</v>
      </c>
      <c r="X704">
        <v>200699060001</v>
      </c>
      <c r="Y704">
        <v>0</v>
      </c>
      <c r="Z704">
        <v>2000</v>
      </c>
      <c r="AA704">
        <v>3400</v>
      </c>
      <c r="AB704">
        <v>0</v>
      </c>
      <c r="AC704">
        <v>0</v>
      </c>
      <c r="AD704">
        <v>0</v>
      </c>
      <c r="AG704">
        <v>0</v>
      </c>
      <c r="AP704">
        <v>20069906</v>
      </c>
      <c r="AQ704" t="s">
        <v>571</v>
      </c>
      <c r="AR704" t="s">
        <v>14937</v>
      </c>
      <c r="AT704">
        <v>0</v>
      </c>
      <c r="AU704">
        <v>0</v>
      </c>
      <c r="AV704">
        <v>0</v>
      </c>
      <c r="AW704">
        <v>0</v>
      </c>
      <c r="AX704">
        <v>0</v>
      </c>
      <c r="AY704">
        <v>0</v>
      </c>
      <c r="BC704" t="s">
        <v>63</v>
      </c>
      <c r="BD704" t="s">
        <v>4796</v>
      </c>
      <c r="BE704">
        <v>0</v>
      </c>
      <c r="BG704" t="s">
        <v>571</v>
      </c>
      <c r="BJ704" t="s">
        <v>2011</v>
      </c>
    </row>
    <row r="705" spans="1:62" x14ac:dyDescent="0.35">
      <c r="A705" t="s">
        <v>2208</v>
      </c>
      <c r="B705">
        <v>10000</v>
      </c>
      <c r="C705">
        <v>10000</v>
      </c>
      <c r="D705">
        <v>45757</v>
      </c>
      <c r="E705" t="s">
        <v>59</v>
      </c>
      <c r="F705" t="s">
        <v>2209</v>
      </c>
      <c r="G705" t="s">
        <v>2210</v>
      </c>
      <c r="I705">
        <v>1</v>
      </c>
      <c r="J705" t="s">
        <v>183</v>
      </c>
      <c r="K705">
        <v>32</v>
      </c>
      <c r="L705" t="s">
        <v>6064</v>
      </c>
      <c r="M705" t="s">
        <v>26405</v>
      </c>
      <c r="N705" t="s">
        <v>516</v>
      </c>
      <c r="O705" t="s">
        <v>3833</v>
      </c>
      <c r="P705">
        <v>5860</v>
      </c>
      <c r="S705" s="35">
        <v>45756</v>
      </c>
      <c r="U705">
        <v>1</v>
      </c>
      <c r="V705">
        <v>5860</v>
      </c>
      <c r="W705" t="s">
        <v>65</v>
      </c>
      <c r="X705" t="s">
        <v>2212</v>
      </c>
      <c r="Y705">
        <v>0</v>
      </c>
      <c r="Z705">
        <v>5360</v>
      </c>
      <c r="AA705">
        <v>500</v>
      </c>
      <c r="AB705">
        <v>0</v>
      </c>
      <c r="AC705">
        <v>0</v>
      </c>
      <c r="AD705">
        <v>0</v>
      </c>
      <c r="AG705">
        <v>0</v>
      </c>
      <c r="AP705" t="s">
        <v>2213</v>
      </c>
      <c r="AQ705" t="s">
        <v>465</v>
      </c>
      <c r="AR705" t="s">
        <v>15009</v>
      </c>
      <c r="AT705">
        <v>0</v>
      </c>
      <c r="AU705">
        <v>0</v>
      </c>
      <c r="AV705">
        <v>0</v>
      </c>
      <c r="AW705">
        <v>0</v>
      </c>
      <c r="AX705">
        <v>0</v>
      </c>
      <c r="AY705">
        <v>0</v>
      </c>
      <c r="BC705" t="s">
        <v>63</v>
      </c>
      <c r="BD705" t="s">
        <v>4861</v>
      </c>
      <c r="BE705">
        <v>0</v>
      </c>
      <c r="BG705" t="s">
        <v>465</v>
      </c>
      <c r="BJ705" t="s">
        <v>1754</v>
      </c>
    </row>
    <row r="706" spans="1:62" x14ac:dyDescent="0.35">
      <c r="A706" t="s">
        <v>2214</v>
      </c>
      <c r="B706">
        <v>10000</v>
      </c>
      <c r="C706">
        <v>10000</v>
      </c>
      <c r="D706">
        <v>45757</v>
      </c>
      <c r="E706" t="s">
        <v>59</v>
      </c>
      <c r="F706" t="s">
        <v>2209</v>
      </c>
      <c r="G706" t="s">
        <v>2014</v>
      </c>
      <c r="I706">
        <v>1</v>
      </c>
      <c r="J706" t="s">
        <v>183</v>
      </c>
      <c r="K706">
        <v>32</v>
      </c>
      <c r="L706" t="s">
        <v>6064</v>
      </c>
      <c r="M706" t="s">
        <v>26405</v>
      </c>
      <c r="N706" t="s">
        <v>516</v>
      </c>
      <c r="O706" t="s">
        <v>3833</v>
      </c>
      <c r="P706">
        <v>5860</v>
      </c>
      <c r="S706" s="35">
        <v>45756</v>
      </c>
      <c r="U706">
        <v>1</v>
      </c>
      <c r="V706">
        <v>5860</v>
      </c>
      <c r="W706" t="s">
        <v>65</v>
      </c>
      <c r="X706" t="s">
        <v>517</v>
      </c>
      <c r="Y706">
        <v>0</v>
      </c>
      <c r="Z706">
        <v>5360</v>
      </c>
      <c r="AA706">
        <v>500</v>
      </c>
      <c r="AB706">
        <v>0</v>
      </c>
      <c r="AC706">
        <v>0</v>
      </c>
      <c r="AD706">
        <v>0</v>
      </c>
      <c r="AG706">
        <v>0</v>
      </c>
      <c r="AP706" t="s">
        <v>518</v>
      </c>
      <c r="AQ706" t="s">
        <v>465</v>
      </c>
      <c r="AR706" t="s">
        <v>15009</v>
      </c>
      <c r="AT706">
        <v>0</v>
      </c>
      <c r="AU706">
        <v>0</v>
      </c>
      <c r="AV706">
        <v>0</v>
      </c>
      <c r="AW706">
        <v>0</v>
      </c>
      <c r="AX706">
        <v>0</v>
      </c>
      <c r="AY706">
        <v>0</v>
      </c>
      <c r="BC706" t="s">
        <v>63</v>
      </c>
      <c r="BD706" t="s">
        <v>4862</v>
      </c>
      <c r="BE706">
        <v>0</v>
      </c>
      <c r="BG706" t="s">
        <v>465</v>
      </c>
      <c r="BJ706" t="s">
        <v>1756</v>
      </c>
    </row>
    <row r="707" spans="1:62" x14ac:dyDescent="0.35">
      <c r="A707" t="s">
        <v>2215</v>
      </c>
      <c r="B707">
        <v>10000</v>
      </c>
      <c r="C707">
        <v>10000</v>
      </c>
      <c r="D707">
        <v>45757</v>
      </c>
      <c r="E707" t="s">
        <v>59</v>
      </c>
      <c r="F707" t="s">
        <v>2151</v>
      </c>
      <c r="G707" t="s">
        <v>796</v>
      </c>
      <c r="I707">
        <v>1</v>
      </c>
      <c r="J707" t="s">
        <v>183</v>
      </c>
      <c r="K707">
        <v>22</v>
      </c>
      <c r="L707" t="s">
        <v>6063</v>
      </c>
      <c r="M707" t="s">
        <v>26405</v>
      </c>
      <c r="N707" t="s">
        <v>685</v>
      </c>
      <c r="O707" t="s">
        <v>3805</v>
      </c>
      <c r="P707">
        <v>500</v>
      </c>
      <c r="Q707">
        <f t="shared" ref="Q707:Q708" si="176">(P707/50)+45</f>
        <v>55</v>
      </c>
      <c r="R707" s="34">
        <f t="shared" ref="R707:R708" si="177">Q707/60</f>
        <v>0.91666666666666663</v>
      </c>
      <c r="S707" s="35">
        <v>45756</v>
      </c>
      <c r="U707">
        <v>1</v>
      </c>
      <c r="V707">
        <v>500</v>
      </c>
      <c r="W707" t="s">
        <v>65</v>
      </c>
      <c r="X707" t="s">
        <v>2216</v>
      </c>
      <c r="Y707">
        <v>0</v>
      </c>
      <c r="Z707">
        <v>500</v>
      </c>
      <c r="AA707">
        <v>0</v>
      </c>
      <c r="AB707">
        <v>0</v>
      </c>
      <c r="AC707">
        <v>0</v>
      </c>
      <c r="AD707">
        <v>0</v>
      </c>
      <c r="AG707">
        <v>0</v>
      </c>
      <c r="AP707" t="s">
        <v>2217</v>
      </c>
      <c r="AQ707" t="s">
        <v>1774</v>
      </c>
      <c r="AR707" t="s">
        <v>20718</v>
      </c>
      <c r="AT707">
        <v>0</v>
      </c>
      <c r="AU707">
        <v>0</v>
      </c>
      <c r="AV707">
        <v>0</v>
      </c>
      <c r="AW707">
        <v>0</v>
      </c>
      <c r="AX707">
        <v>0</v>
      </c>
      <c r="AY707">
        <v>0</v>
      </c>
      <c r="BC707" t="s">
        <v>63</v>
      </c>
      <c r="BD707" t="s">
        <v>4863</v>
      </c>
      <c r="BE707">
        <v>0</v>
      </c>
      <c r="BG707" t="s">
        <v>1774</v>
      </c>
      <c r="BJ707" t="s">
        <v>1775</v>
      </c>
    </row>
    <row r="708" spans="1:62" x14ac:dyDescent="0.35">
      <c r="A708" t="s">
        <v>2218</v>
      </c>
      <c r="B708">
        <v>10000</v>
      </c>
      <c r="C708">
        <v>10000</v>
      </c>
      <c r="D708">
        <v>45757</v>
      </c>
      <c r="E708" t="s">
        <v>59</v>
      </c>
      <c r="F708" t="s">
        <v>2151</v>
      </c>
      <c r="G708" t="s">
        <v>2219</v>
      </c>
      <c r="I708">
        <v>1</v>
      </c>
      <c r="J708" t="s">
        <v>183</v>
      </c>
      <c r="K708">
        <v>12</v>
      </c>
      <c r="L708" t="s">
        <v>6062</v>
      </c>
      <c r="M708" t="s">
        <v>26405</v>
      </c>
      <c r="N708" t="s">
        <v>462</v>
      </c>
      <c r="O708" t="s">
        <v>3804</v>
      </c>
      <c r="P708">
        <v>1000</v>
      </c>
      <c r="Q708">
        <f t="shared" si="176"/>
        <v>65</v>
      </c>
      <c r="R708" s="34">
        <f t="shared" si="177"/>
        <v>1.0833333333333333</v>
      </c>
      <c r="S708" s="35">
        <v>45756</v>
      </c>
      <c r="U708">
        <v>1</v>
      </c>
      <c r="V708">
        <v>1000</v>
      </c>
      <c r="W708" t="s">
        <v>65</v>
      </c>
      <c r="X708" t="s">
        <v>2220</v>
      </c>
      <c r="Y708">
        <v>0</v>
      </c>
      <c r="Z708">
        <v>1000</v>
      </c>
      <c r="AA708">
        <v>0</v>
      </c>
      <c r="AB708">
        <v>0</v>
      </c>
      <c r="AC708">
        <v>0</v>
      </c>
      <c r="AD708">
        <v>0</v>
      </c>
      <c r="AG708">
        <v>0</v>
      </c>
      <c r="AP708" t="s">
        <v>2221</v>
      </c>
      <c r="AQ708" t="s">
        <v>2222</v>
      </c>
      <c r="AR708" t="s">
        <v>12746</v>
      </c>
      <c r="AT708">
        <v>0</v>
      </c>
      <c r="AU708">
        <v>0</v>
      </c>
      <c r="AV708">
        <v>0</v>
      </c>
      <c r="AW708">
        <v>0</v>
      </c>
      <c r="AX708">
        <v>0</v>
      </c>
      <c r="AY708">
        <v>0</v>
      </c>
      <c r="BC708" t="s">
        <v>63</v>
      </c>
      <c r="BD708" t="s">
        <v>4864</v>
      </c>
      <c r="BE708">
        <v>0</v>
      </c>
      <c r="BG708" t="s">
        <v>2222</v>
      </c>
      <c r="BJ708" t="s">
        <v>2223</v>
      </c>
    </row>
    <row r="709" spans="1:62" x14ac:dyDescent="0.35">
      <c r="A709" t="s">
        <v>4814</v>
      </c>
      <c r="B709">
        <v>10000</v>
      </c>
      <c r="C709">
        <v>10000</v>
      </c>
      <c r="D709">
        <v>45777</v>
      </c>
      <c r="E709" t="s">
        <v>59</v>
      </c>
      <c r="F709" t="s">
        <v>4815</v>
      </c>
      <c r="G709" t="s">
        <v>4816</v>
      </c>
      <c r="I709">
        <v>1</v>
      </c>
      <c r="J709" t="s">
        <v>183</v>
      </c>
      <c r="K709">
        <v>79</v>
      </c>
      <c r="L709" t="s">
        <v>6076</v>
      </c>
      <c r="M709" t="s">
        <v>26406</v>
      </c>
      <c r="N709" t="s">
        <v>92</v>
      </c>
      <c r="O709" t="s">
        <v>3828</v>
      </c>
      <c r="P709">
        <v>600</v>
      </c>
      <c r="Q709">
        <f>(P709/20)+30</f>
        <v>60</v>
      </c>
      <c r="R709" s="34">
        <f>Q709/60</f>
        <v>1</v>
      </c>
      <c r="S709" s="35">
        <v>45756</v>
      </c>
      <c r="U709">
        <v>6</v>
      </c>
      <c r="V709">
        <v>3600</v>
      </c>
      <c r="W709" t="s">
        <v>65</v>
      </c>
      <c r="X709" t="s">
        <v>4817</v>
      </c>
      <c r="Y709">
        <v>0</v>
      </c>
      <c r="Z709">
        <v>3000</v>
      </c>
      <c r="AA709">
        <v>600</v>
      </c>
      <c r="AB709">
        <v>0</v>
      </c>
      <c r="AC709">
        <v>0</v>
      </c>
      <c r="AD709">
        <v>0</v>
      </c>
      <c r="AG709">
        <v>0</v>
      </c>
      <c r="AP709" t="s">
        <v>4818</v>
      </c>
      <c r="AQ709" t="s">
        <v>622</v>
      </c>
      <c r="AR709" t="s">
        <v>24955</v>
      </c>
      <c r="AT709">
        <v>0</v>
      </c>
      <c r="AU709">
        <v>0</v>
      </c>
      <c r="AV709">
        <v>0</v>
      </c>
      <c r="AW709">
        <v>0</v>
      </c>
      <c r="AX709">
        <v>0</v>
      </c>
      <c r="AY709">
        <v>0</v>
      </c>
      <c r="BC709" t="s">
        <v>63</v>
      </c>
      <c r="BD709" t="s">
        <v>6482</v>
      </c>
      <c r="BE709">
        <v>0</v>
      </c>
      <c r="BG709" t="s">
        <v>622</v>
      </c>
      <c r="BJ709" t="s">
        <v>4819</v>
      </c>
    </row>
    <row r="710" spans="1:62" x14ac:dyDescent="0.35">
      <c r="A710" t="s">
        <v>2224</v>
      </c>
      <c r="B710">
        <v>10000</v>
      </c>
      <c r="C710">
        <v>30000</v>
      </c>
      <c r="D710">
        <v>45757</v>
      </c>
      <c r="E710" t="s">
        <v>59</v>
      </c>
      <c r="F710">
        <v>0.47001157407407407</v>
      </c>
      <c r="G710" t="s">
        <v>2225</v>
      </c>
      <c r="I710">
        <v>1</v>
      </c>
      <c r="J710" t="s">
        <v>183</v>
      </c>
      <c r="K710">
        <v>22</v>
      </c>
      <c r="L710" t="s">
        <v>6063</v>
      </c>
      <c r="M710" t="s">
        <v>26405</v>
      </c>
      <c r="N710" t="s">
        <v>685</v>
      </c>
      <c r="O710" t="s">
        <v>3805</v>
      </c>
      <c r="P710">
        <v>1200</v>
      </c>
      <c r="Q710">
        <f t="shared" ref="Q710:Q711" si="178">(P710/50)+45</f>
        <v>69</v>
      </c>
      <c r="R710" s="34">
        <f t="shared" ref="R710:R711" si="179">Q710/60</f>
        <v>1.1499999999999999</v>
      </c>
      <c r="S710" s="35">
        <v>45756</v>
      </c>
      <c r="U710">
        <v>1</v>
      </c>
      <c r="V710">
        <v>1200</v>
      </c>
      <c r="W710" t="s">
        <v>65</v>
      </c>
      <c r="X710" t="s">
        <v>2226</v>
      </c>
      <c r="Y710">
        <v>0</v>
      </c>
      <c r="Z710">
        <v>1100</v>
      </c>
      <c r="AA710">
        <v>100</v>
      </c>
      <c r="AB710">
        <v>0</v>
      </c>
      <c r="AC710">
        <v>0</v>
      </c>
      <c r="AD710">
        <v>0</v>
      </c>
      <c r="AG710">
        <v>0</v>
      </c>
      <c r="AP710" t="s">
        <v>2227</v>
      </c>
      <c r="AQ710" t="s">
        <v>1741</v>
      </c>
      <c r="AR710" t="s">
        <v>22680</v>
      </c>
      <c r="AT710">
        <v>0</v>
      </c>
      <c r="AU710">
        <v>0</v>
      </c>
      <c r="AV710">
        <v>0</v>
      </c>
      <c r="AW710">
        <v>0</v>
      </c>
      <c r="AX710">
        <v>0</v>
      </c>
      <c r="AY710">
        <v>0</v>
      </c>
      <c r="BC710" t="s">
        <v>63</v>
      </c>
      <c r="BD710" t="s">
        <v>4865</v>
      </c>
      <c r="BE710">
        <v>0</v>
      </c>
      <c r="BG710" t="s">
        <v>1741</v>
      </c>
      <c r="BJ710" t="s">
        <v>2228</v>
      </c>
    </row>
    <row r="711" spans="1:62" x14ac:dyDescent="0.35">
      <c r="A711" t="s">
        <v>2229</v>
      </c>
      <c r="B711">
        <v>10000</v>
      </c>
      <c r="C711">
        <v>10000</v>
      </c>
      <c r="D711">
        <v>45756</v>
      </c>
      <c r="E711" t="s">
        <v>59</v>
      </c>
      <c r="F711" t="s">
        <v>1855</v>
      </c>
      <c r="G711" t="s">
        <v>2230</v>
      </c>
      <c r="I711">
        <v>1</v>
      </c>
      <c r="J711" t="s">
        <v>183</v>
      </c>
      <c r="K711">
        <v>22</v>
      </c>
      <c r="L711" t="s">
        <v>6063</v>
      </c>
      <c r="M711" t="s">
        <v>26405</v>
      </c>
      <c r="N711" t="s">
        <v>685</v>
      </c>
      <c r="O711" t="s">
        <v>3805</v>
      </c>
      <c r="P711">
        <v>500</v>
      </c>
      <c r="Q711">
        <f t="shared" si="178"/>
        <v>55</v>
      </c>
      <c r="R711" s="34">
        <f t="shared" si="179"/>
        <v>0.91666666666666663</v>
      </c>
      <c r="S711" s="35">
        <v>45756</v>
      </c>
      <c r="U711">
        <v>1</v>
      </c>
      <c r="V711">
        <v>500</v>
      </c>
      <c r="W711" t="s">
        <v>65</v>
      </c>
      <c r="X711" t="s">
        <v>2231</v>
      </c>
      <c r="Y711">
        <v>0</v>
      </c>
      <c r="Z711">
        <v>500</v>
      </c>
      <c r="AA711">
        <v>0</v>
      </c>
      <c r="AB711">
        <v>0</v>
      </c>
      <c r="AC711">
        <v>0</v>
      </c>
      <c r="AD711">
        <v>0</v>
      </c>
      <c r="AG711">
        <v>0</v>
      </c>
      <c r="AP711" t="s">
        <v>2232</v>
      </c>
      <c r="AQ711" t="s">
        <v>1741</v>
      </c>
      <c r="AR711" t="s">
        <v>22680</v>
      </c>
      <c r="AT711">
        <v>0</v>
      </c>
      <c r="AU711">
        <v>0</v>
      </c>
      <c r="AV711">
        <v>0</v>
      </c>
      <c r="AW711">
        <v>0</v>
      </c>
      <c r="AX711">
        <v>0</v>
      </c>
      <c r="AY711">
        <v>0</v>
      </c>
      <c r="BC711" t="s">
        <v>63</v>
      </c>
      <c r="BD711" t="s">
        <v>4866</v>
      </c>
      <c r="BE711">
        <v>0</v>
      </c>
      <c r="BG711" t="s">
        <v>1741</v>
      </c>
      <c r="BJ711" t="s">
        <v>2228</v>
      </c>
    </row>
    <row r="712" spans="1:62" x14ac:dyDescent="0.35">
      <c r="A712" t="s">
        <v>2233</v>
      </c>
      <c r="B712">
        <v>10000</v>
      </c>
      <c r="C712">
        <v>10000</v>
      </c>
      <c r="D712">
        <v>45757</v>
      </c>
      <c r="E712" t="s">
        <v>59</v>
      </c>
      <c r="F712" t="s">
        <v>2234</v>
      </c>
      <c r="G712" t="s">
        <v>2235</v>
      </c>
      <c r="I712">
        <v>1</v>
      </c>
      <c r="J712" t="s">
        <v>183</v>
      </c>
      <c r="K712">
        <v>72</v>
      </c>
      <c r="L712" t="s">
        <v>6056</v>
      </c>
      <c r="M712" t="s">
        <v>26406</v>
      </c>
      <c r="N712" t="s">
        <v>869</v>
      </c>
      <c r="O712" t="s">
        <v>3829</v>
      </c>
      <c r="P712">
        <v>5000</v>
      </c>
      <c r="S712" s="35">
        <v>45756</v>
      </c>
      <c r="U712">
        <v>8</v>
      </c>
      <c r="V712">
        <v>40000</v>
      </c>
      <c r="W712" t="s">
        <v>65</v>
      </c>
      <c r="X712" t="s">
        <v>2236</v>
      </c>
      <c r="Y712">
        <v>0</v>
      </c>
      <c r="Z712">
        <v>30000</v>
      </c>
      <c r="AA712">
        <v>10000</v>
      </c>
      <c r="AB712">
        <v>0</v>
      </c>
      <c r="AC712">
        <v>0</v>
      </c>
      <c r="AD712">
        <v>0</v>
      </c>
      <c r="AG712">
        <v>0</v>
      </c>
      <c r="AP712" t="s">
        <v>2237</v>
      </c>
      <c r="AQ712" t="s">
        <v>147</v>
      </c>
      <c r="AR712" t="s">
        <v>12644</v>
      </c>
      <c r="AT712">
        <v>0</v>
      </c>
      <c r="AU712">
        <v>0</v>
      </c>
      <c r="AV712">
        <v>0</v>
      </c>
      <c r="AW712">
        <v>0</v>
      </c>
      <c r="AX712">
        <v>0</v>
      </c>
      <c r="AY712">
        <v>0</v>
      </c>
      <c r="BC712" t="s">
        <v>63</v>
      </c>
      <c r="BD712" t="s">
        <v>4867</v>
      </c>
      <c r="BE712">
        <v>0</v>
      </c>
      <c r="BG712" t="s">
        <v>147</v>
      </c>
      <c r="BJ712" t="s">
        <v>2238</v>
      </c>
    </row>
    <row r="713" spans="1:62" x14ac:dyDescent="0.35">
      <c r="A713" t="s">
        <v>2233</v>
      </c>
      <c r="B713">
        <v>10000</v>
      </c>
      <c r="C713">
        <v>20000</v>
      </c>
      <c r="D713">
        <v>45757</v>
      </c>
      <c r="E713" t="s">
        <v>59</v>
      </c>
      <c r="F713" t="s">
        <v>2234</v>
      </c>
      <c r="G713" t="s">
        <v>2235</v>
      </c>
      <c r="I713">
        <v>2</v>
      </c>
      <c r="J713" t="s">
        <v>183</v>
      </c>
      <c r="K713">
        <v>82</v>
      </c>
      <c r="L713" t="s">
        <v>6057</v>
      </c>
      <c r="M713" t="s">
        <v>26408</v>
      </c>
      <c r="N713" t="s">
        <v>352</v>
      </c>
      <c r="O713" t="s">
        <v>3798</v>
      </c>
      <c r="P713">
        <v>2000</v>
      </c>
      <c r="S713" s="35">
        <v>45756</v>
      </c>
      <c r="U713">
        <v>20</v>
      </c>
      <c r="V713">
        <v>40000</v>
      </c>
      <c r="W713" t="s">
        <v>65</v>
      </c>
      <c r="X713" t="s">
        <v>2236</v>
      </c>
      <c r="Y713">
        <v>0</v>
      </c>
      <c r="Z713">
        <v>30000</v>
      </c>
      <c r="AA713">
        <v>10000</v>
      </c>
      <c r="AB713">
        <v>0</v>
      </c>
      <c r="AC713">
        <v>0</v>
      </c>
      <c r="AD713">
        <v>0</v>
      </c>
      <c r="AG713">
        <v>0</v>
      </c>
      <c r="AP713" t="s">
        <v>2237</v>
      </c>
      <c r="AQ713" t="s">
        <v>147</v>
      </c>
      <c r="AR713" t="s">
        <v>12644</v>
      </c>
      <c r="AT713">
        <v>0</v>
      </c>
      <c r="AU713">
        <v>0</v>
      </c>
      <c r="AV713">
        <v>0</v>
      </c>
      <c r="AW713">
        <v>0</v>
      </c>
      <c r="AX713">
        <v>0</v>
      </c>
      <c r="AY713">
        <v>0</v>
      </c>
      <c r="BC713" t="s">
        <v>63</v>
      </c>
      <c r="BD713" t="s">
        <v>4867</v>
      </c>
      <c r="BE713">
        <v>0</v>
      </c>
      <c r="BG713" t="s">
        <v>147</v>
      </c>
      <c r="BJ713" t="s">
        <v>2238</v>
      </c>
    </row>
    <row r="714" spans="1:62" x14ac:dyDescent="0.35">
      <c r="A714" t="s">
        <v>2239</v>
      </c>
      <c r="B714">
        <v>10000</v>
      </c>
      <c r="C714">
        <v>10000</v>
      </c>
      <c r="D714">
        <v>45758</v>
      </c>
      <c r="E714" t="s">
        <v>59</v>
      </c>
      <c r="F714">
        <v>0.42528935185185185</v>
      </c>
      <c r="G714" t="s">
        <v>2240</v>
      </c>
      <c r="I714">
        <v>1</v>
      </c>
      <c r="J714" t="s">
        <v>183</v>
      </c>
      <c r="K714">
        <v>93</v>
      </c>
      <c r="L714" t="s">
        <v>6072</v>
      </c>
      <c r="M714" t="s">
        <v>26406</v>
      </c>
      <c r="N714" t="s">
        <v>813</v>
      </c>
      <c r="O714" t="s">
        <v>3824</v>
      </c>
      <c r="P714">
        <v>2400</v>
      </c>
      <c r="Q714">
        <f t="shared" ref="Q714:Q715" si="180">(P714/20)+30</f>
        <v>150</v>
      </c>
      <c r="R714" s="34">
        <f t="shared" ref="R714:R717" si="181">Q714/60</f>
        <v>2.5</v>
      </c>
      <c r="S714" s="35">
        <v>45756</v>
      </c>
      <c r="U714">
        <v>16</v>
      </c>
      <c r="V714">
        <v>38400</v>
      </c>
      <c r="W714" t="s">
        <v>65</v>
      </c>
      <c r="X714" t="s">
        <v>2241</v>
      </c>
      <c r="Y714">
        <v>0</v>
      </c>
      <c r="Z714">
        <v>30000</v>
      </c>
      <c r="AA714">
        <v>8400</v>
      </c>
      <c r="AB714">
        <v>0</v>
      </c>
      <c r="AC714">
        <v>0</v>
      </c>
      <c r="AD714">
        <v>0</v>
      </c>
      <c r="AG714">
        <v>0</v>
      </c>
      <c r="AP714" t="s">
        <v>2242</v>
      </c>
      <c r="AQ714" t="s">
        <v>147</v>
      </c>
      <c r="AR714" t="s">
        <v>12644</v>
      </c>
      <c r="AT714">
        <v>0</v>
      </c>
      <c r="AU714">
        <v>0</v>
      </c>
      <c r="AV714">
        <v>0</v>
      </c>
      <c r="AW714">
        <v>0</v>
      </c>
      <c r="AX714">
        <v>0</v>
      </c>
      <c r="AY714">
        <v>0</v>
      </c>
      <c r="BC714" t="s">
        <v>63</v>
      </c>
      <c r="BD714" t="s">
        <v>4868</v>
      </c>
      <c r="BE714">
        <v>0</v>
      </c>
      <c r="BG714" t="s">
        <v>147</v>
      </c>
      <c r="BJ714" t="s">
        <v>2238</v>
      </c>
    </row>
    <row r="715" spans="1:62" x14ac:dyDescent="0.35">
      <c r="A715" t="s">
        <v>2243</v>
      </c>
      <c r="B715">
        <v>10000</v>
      </c>
      <c r="C715">
        <v>10000</v>
      </c>
      <c r="D715">
        <v>45762</v>
      </c>
      <c r="E715" t="s">
        <v>59</v>
      </c>
      <c r="F715" t="s">
        <v>2244</v>
      </c>
      <c r="G715" t="s">
        <v>2134</v>
      </c>
      <c r="I715">
        <v>1</v>
      </c>
      <c r="J715" t="s">
        <v>183</v>
      </c>
      <c r="K715">
        <v>79</v>
      </c>
      <c r="L715" t="s">
        <v>6076</v>
      </c>
      <c r="M715" t="s">
        <v>26406</v>
      </c>
      <c r="N715" t="s">
        <v>945</v>
      </c>
      <c r="O715" t="s">
        <v>3831</v>
      </c>
      <c r="P715">
        <v>6667</v>
      </c>
      <c r="Q715">
        <f t="shared" si="180"/>
        <v>363.35</v>
      </c>
      <c r="R715" s="34">
        <f t="shared" si="181"/>
        <v>6.0558333333333341</v>
      </c>
      <c r="S715" s="35">
        <v>45756</v>
      </c>
      <c r="U715">
        <v>6</v>
      </c>
      <c r="V715">
        <v>40002</v>
      </c>
      <c r="W715" t="s">
        <v>65</v>
      </c>
      <c r="X715" t="s">
        <v>2245</v>
      </c>
      <c r="Y715">
        <v>0</v>
      </c>
      <c r="Z715">
        <v>40000</v>
      </c>
      <c r="AA715">
        <v>2</v>
      </c>
      <c r="AB715">
        <v>0</v>
      </c>
      <c r="AC715">
        <v>0</v>
      </c>
      <c r="AD715">
        <v>0</v>
      </c>
      <c r="AG715">
        <v>0</v>
      </c>
      <c r="AP715" t="s">
        <v>2246</v>
      </c>
      <c r="AQ715" t="s">
        <v>147</v>
      </c>
      <c r="AR715" t="s">
        <v>12644</v>
      </c>
      <c r="AT715">
        <v>0</v>
      </c>
      <c r="AU715">
        <v>0</v>
      </c>
      <c r="AV715">
        <v>0</v>
      </c>
      <c r="AW715">
        <v>0</v>
      </c>
      <c r="AX715">
        <v>0</v>
      </c>
      <c r="AY715">
        <v>0</v>
      </c>
      <c r="BC715" t="s">
        <v>63</v>
      </c>
      <c r="BD715" t="s">
        <v>4869</v>
      </c>
      <c r="BE715">
        <v>0</v>
      </c>
      <c r="BG715" t="s">
        <v>147</v>
      </c>
      <c r="BJ715" t="s">
        <v>2247</v>
      </c>
    </row>
    <row r="716" spans="1:62" x14ac:dyDescent="0.35">
      <c r="A716" t="s">
        <v>2248</v>
      </c>
      <c r="B716">
        <v>10000</v>
      </c>
      <c r="C716">
        <v>10000</v>
      </c>
      <c r="D716">
        <v>45756</v>
      </c>
      <c r="E716" t="s">
        <v>59</v>
      </c>
      <c r="F716" t="s">
        <v>2249</v>
      </c>
      <c r="G716" t="s">
        <v>2250</v>
      </c>
      <c r="I716">
        <v>1</v>
      </c>
      <c r="J716" t="s">
        <v>183</v>
      </c>
      <c r="K716">
        <v>22</v>
      </c>
      <c r="L716" t="s">
        <v>6063</v>
      </c>
      <c r="M716" t="s">
        <v>26405</v>
      </c>
      <c r="N716" t="s">
        <v>685</v>
      </c>
      <c r="O716" t="s">
        <v>3805</v>
      </c>
      <c r="P716">
        <v>100</v>
      </c>
      <c r="Q716">
        <f t="shared" ref="Q716:Q717" si="182">(P716/50)+45</f>
        <v>47</v>
      </c>
      <c r="R716" s="34">
        <f t="shared" si="181"/>
        <v>0.78333333333333333</v>
      </c>
      <c r="S716" s="35">
        <v>45756</v>
      </c>
      <c r="U716">
        <v>10</v>
      </c>
      <c r="V716">
        <v>1000</v>
      </c>
      <c r="W716" t="s">
        <v>65</v>
      </c>
      <c r="X716" t="s">
        <v>1132</v>
      </c>
      <c r="Y716">
        <v>0</v>
      </c>
      <c r="Z716">
        <v>1000</v>
      </c>
      <c r="AA716">
        <v>0</v>
      </c>
      <c r="AB716">
        <v>0</v>
      </c>
      <c r="AC716">
        <v>0</v>
      </c>
      <c r="AD716">
        <v>0</v>
      </c>
      <c r="AG716">
        <v>0</v>
      </c>
      <c r="AP716" t="s">
        <v>1133</v>
      </c>
      <c r="AQ716" t="s">
        <v>622</v>
      </c>
      <c r="AR716" t="s">
        <v>24955</v>
      </c>
      <c r="AT716">
        <v>0</v>
      </c>
      <c r="AU716">
        <v>0</v>
      </c>
      <c r="AV716">
        <v>0</v>
      </c>
      <c r="AW716">
        <v>0</v>
      </c>
      <c r="AX716">
        <v>0</v>
      </c>
      <c r="AY716">
        <v>0</v>
      </c>
      <c r="BC716" t="s">
        <v>63</v>
      </c>
      <c r="BD716" t="s">
        <v>4870</v>
      </c>
      <c r="BE716">
        <v>0</v>
      </c>
      <c r="BG716" t="s">
        <v>622</v>
      </c>
      <c r="BJ716" t="s">
        <v>2034</v>
      </c>
    </row>
    <row r="717" spans="1:62" x14ac:dyDescent="0.35">
      <c r="A717" t="s">
        <v>2251</v>
      </c>
      <c r="B717">
        <v>10000</v>
      </c>
      <c r="C717">
        <v>10000</v>
      </c>
      <c r="D717">
        <v>45756</v>
      </c>
      <c r="E717" t="s">
        <v>59</v>
      </c>
      <c r="F717" t="s">
        <v>2068</v>
      </c>
      <c r="G717" t="s">
        <v>1515</v>
      </c>
      <c r="I717">
        <v>1</v>
      </c>
      <c r="J717" t="s">
        <v>183</v>
      </c>
      <c r="K717">
        <v>12</v>
      </c>
      <c r="L717" t="s">
        <v>6062</v>
      </c>
      <c r="M717" t="s">
        <v>26405</v>
      </c>
      <c r="N717" t="s">
        <v>462</v>
      </c>
      <c r="O717" t="s">
        <v>3804</v>
      </c>
      <c r="P717">
        <v>5000</v>
      </c>
      <c r="Q717">
        <f t="shared" si="182"/>
        <v>145</v>
      </c>
      <c r="R717" s="34">
        <f t="shared" si="181"/>
        <v>2.4166666666666665</v>
      </c>
      <c r="S717" s="35">
        <v>45756</v>
      </c>
      <c r="U717">
        <v>1</v>
      </c>
      <c r="V717">
        <v>5000</v>
      </c>
      <c r="W717" t="s">
        <v>65</v>
      </c>
      <c r="X717" t="s">
        <v>720</v>
      </c>
      <c r="Y717">
        <v>0</v>
      </c>
      <c r="Z717">
        <v>5000</v>
      </c>
      <c r="AA717">
        <v>0</v>
      </c>
      <c r="AB717">
        <v>0</v>
      </c>
      <c r="AC717">
        <v>0</v>
      </c>
      <c r="AD717">
        <v>0</v>
      </c>
      <c r="AG717">
        <v>0</v>
      </c>
      <c r="AP717" t="s">
        <v>721</v>
      </c>
      <c r="AQ717" t="s">
        <v>622</v>
      </c>
      <c r="AR717" t="s">
        <v>24955</v>
      </c>
      <c r="AT717">
        <v>0</v>
      </c>
      <c r="AU717">
        <v>0</v>
      </c>
      <c r="AV717">
        <v>0</v>
      </c>
      <c r="AW717">
        <v>0</v>
      </c>
      <c r="AX717">
        <v>0</v>
      </c>
      <c r="AY717">
        <v>0</v>
      </c>
      <c r="BC717" t="s">
        <v>63</v>
      </c>
      <c r="BD717" t="s">
        <v>4871</v>
      </c>
      <c r="BE717">
        <v>0</v>
      </c>
      <c r="BG717" t="s">
        <v>622</v>
      </c>
      <c r="BJ717" t="s">
        <v>2034</v>
      </c>
    </row>
    <row r="718" spans="1:62" x14ac:dyDescent="0.35">
      <c r="A718" t="s">
        <v>2252</v>
      </c>
      <c r="B718">
        <v>10000</v>
      </c>
      <c r="C718">
        <v>10000</v>
      </c>
      <c r="D718">
        <v>45757</v>
      </c>
      <c r="E718" t="s">
        <v>59</v>
      </c>
      <c r="F718" t="s">
        <v>2016</v>
      </c>
      <c r="G718" t="s">
        <v>702</v>
      </c>
      <c r="I718">
        <v>1</v>
      </c>
      <c r="J718" t="s">
        <v>183</v>
      </c>
      <c r="K718">
        <v>46</v>
      </c>
      <c r="L718" t="s">
        <v>6049</v>
      </c>
      <c r="M718" t="s">
        <v>26405</v>
      </c>
      <c r="N718" t="s">
        <v>231</v>
      </c>
      <c r="O718" t="s">
        <v>3809</v>
      </c>
      <c r="P718">
        <v>1000</v>
      </c>
      <c r="Q718">
        <f>(P718/40)+45</f>
        <v>70</v>
      </c>
      <c r="R718" s="34">
        <f>Q718/60</f>
        <v>1.1666666666666667</v>
      </c>
      <c r="S718" s="35">
        <v>45756</v>
      </c>
      <c r="U718">
        <v>1</v>
      </c>
      <c r="V718">
        <v>1000</v>
      </c>
      <c r="W718" t="s">
        <v>65</v>
      </c>
      <c r="X718" t="s">
        <v>2253</v>
      </c>
      <c r="Y718">
        <v>0</v>
      </c>
      <c r="Z718">
        <v>1000</v>
      </c>
      <c r="AA718">
        <v>0</v>
      </c>
      <c r="AB718">
        <v>0</v>
      </c>
      <c r="AC718">
        <v>0</v>
      </c>
      <c r="AD718">
        <v>0</v>
      </c>
      <c r="AG718">
        <v>0</v>
      </c>
      <c r="AP718" t="s">
        <v>2254</v>
      </c>
      <c r="AQ718" t="s">
        <v>465</v>
      </c>
      <c r="AR718" t="s">
        <v>15009</v>
      </c>
      <c r="AT718">
        <v>0</v>
      </c>
      <c r="AU718">
        <v>0</v>
      </c>
      <c r="AV718">
        <v>0</v>
      </c>
      <c r="AW718">
        <v>0</v>
      </c>
      <c r="AX718">
        <v>0</v>
      </c>
      <c r="AY718">
        <v>0</v>
      </c>
      <c r="BC718" t="s">
        <v>63</v>
      </c>
      <c r="BD718" t="s">
        <v>4872</v>
      </c>
      <c r="BE718">
        <v>0</v>
      </c>
      <c r="BG718" t="s">
        <v>465</v>
      </c>
      <c r="BJ718" t="s">
        <v>2255</v>
      </c>
    </row>
    <row r="719" spans="1:62" x14ac:dyDescent="0.35">
      <c r="A719" t="s">
        <v>2256</v>
      </c>
      <c r="B719">
        <v>10000</v>
      </c>
      <c r="C719">
        <v>10000</v>
      </c>
      <c r="D719">
        <v>45756</v>
      </c>
      <c r="E719" t="s">
        <v>59</v>
      </c>
      <c r="F719" t="s">
        <v>1649</v>
      </c>
      <c r="G719" t="s">
        <v>2257</v>
      </c>
      <c r="I719">
        <v>1</v>
      </c>
      <c r="J719" t="s">
        <v>183</v>
      </c>
      <c r="K719">
        <v>12</v>
      </c>
      <c r="L719" t="s">
        <v>6062</v>
      </c>
      <c r="M719" t="s">
        <v>26405</v>
      </c>
      <c r="N719" t="s">
        <v>462</v>
      </c>
      <c r="O719" t="s">
        <v>3804</v>
      </c>
      <c r="P719">
        <v>250</v>
      </c>
      <c r="Q719">
        <f t="shared" ref="Q719:Q720" si="183">(P719/50)+45</f>
        <v>50</v>
      </c>
      <c r="R719" s="34">
        <f t="shared" ref="R719:R720" si="184">Q719/60</f>
        <v>0.83333333333333337</v>
      </c>
      <c r="S719" s="35">
        <v>45756</v>
      </c>
      <c r="U719">
        <v>4</v>
      </c>
      <c r="V719">
        <v>1000</v>
      </c>
      <c r="W719" t="s">
        <v>65</v>
      </c>
      <c r="X719" t="s">
        <v>2258</v>
      </c>
      <c r="Y719">
        <v>0</v>
      </c>
      <c r="Z719">
        <v>1000</v>
      </c>
      <c r="AA719">
        <v>0</v>
      </c>
      <c r="AB719">
        <v>0</v>
      </c>
      <c r="AC719">
        <v>0</v>
      </c>
      <c r="AD719">
        <v>0</v>
      </c>
      <c r="AG719">
        <v>0</v>
      </c>
      <c r="AP719" t="s">
        <v>2259</v>
      </c>
      <c r="AQ719" t="s">
        <v>234</v>
      </c>
      <c r="AR719" t="s">
        <v>12640</v>
      </c>
      <c r="AT719">
        <v>0</v>
      </c>
      <c r="AU719">
        <v>0</v>
      </c>
      <c r="AV719">
        <v>0</v>
      </c>
      <c r="AW719">
        <v>0</v>
      </c>
      <c r="AX719">
        <v>0</v>
      </c>
      <c r="AY719">
        <v>0</v>
      </c>
      <c r="BC719" t="s">
        <v>63</v>
      </c>
      <c r="BD719" t="s">
        <v>4873</v>
      </c>
      <c r="BE719">
        <v>0</v>
      </c>
      <c r="BG719" t="s">
        <v>234</v>
      </c>
      <c r="BJ719" t="s">
        <v>2039</v>
      </c>
    </row>
    <row r="720" spans="1:62" x14ac:dyDescent="0.35">
      <c r="A720" t="s">
        <v>2260</v>
      </c>
      <c r="B720">
        <v>10000</v>
      </c>
      <c r="C720">
        <v>10000</v>
      </c>
      <c r="D720">
        <v>45756</v>
      </c>
      <c r="E720" t="s">
        <v>59</v>
      </c>
      <c r="F720" t="s">
        <v>1649</v>
      </c>
      <c r="G720" t="s">
        <v>2261</v>
      </c>
      <c r="I720">
        <v>1</v>
      </c>
      <c r="J720" t="s">
        <v>183</v>
      </c>
      <c r="K720">
        <v>12</v>
      </c>
      <c r="L720" t="s">
        <v>6062</v>
      </c>
      <c r="M720" t="s">
        <v>26405</v>
      </c>
      <c r="N720" t="s">
        <v>462</v>
      </c>
      <c r="O720" t="s">
        <v>3804</v>
      </c>
      <c r="P720">
        <v>1250</v>
      </c>
      <c r="Q720">
        <f t="shared" si="183"/>
        <v>70</v>
      </c>
      <c r="R720" s="34">
        <f t="shared" si="184"/>
        <v>1.1666666666666667</v>
      </c>
      <c r="S720" s="35">
        <v>45756</v>
      </c>
      <c r="U720">
        <v>4</v>
      </c>
      <c r="V720">
        <v>5000</v>
      </c>
      <c r="W720" t="s">
        <v>65</v>
      </c>
      <c r="X720" t="s">
        <v>2262</v>
      </c>
      <c r="Y720">
        <v>0</v>
      </c>
      <c r="Z720">
        <v>5000</v>
      </c>
      <c r="AA720">
        <v>0</v>
      </c>
      <c r="AB720">
        <v>0</v>
      </c>
      <c r="AC720">
        <v>0</v>
      </c>
      <c r="AD720">
        <v>0</v>
      </c>
      <c r="AG720">
        <v>0</v>
      </c>
      <c r="AP720" t="s">
        <v>2263</v>
      </c>
      <c r="AQ720" t="s">
        <v>234</v>
      </c>
      <c r="AR720" t="s">
        <v>12640</v>
      </c>
      <c r="AT720">
        <v>0</v>
      </c>
      <c r="AU720">
        <v>0</v>
      </c>
      <c r="AV720">
        <v>0</v>
      </c>
      <c r="AW720">
        <v>0</v>
      </c>
      <c r="AX720">
        <v>0</v>
      </c>
      <c r="AY720">
        <v>0</v>
      </c>
      <c r="BC720" t="s">
        <v>63</v>
      </c>
      <c r="BD720" t="s">
        <v>4874</v>
      </c>
      <c r="BE720">
        <v>0</v>
      </c>
      <c r="BG720" t="s">
        <v>234</v>
      </c>
      <c r="BJ720" t="s">
        <v>2039</v>
      </c>
    </row>
    <row r="721" spans="1:62" x14ac:dyDescent="0.35">
      <c r="A721" t="s">
        <v>2264</v>
      </c>
      <c r="B721">
        <v>10000</v>
      </c>
      <c r="C721">
        <v>10000</v>
      </c>
      <c r="D721">
        <v>45758</v>
      </c>
      <c r="E721" t="s">
        <v>59</v>
      </c>
      <c r="F721" t="s">
        <v>2265</v>
      </c>
      <c r="G721" t="s">
        <v>159</v>
      </c>
      <c r="I721">
        <v>1</v>
      </c>
      <c r="J721" t="s">
        <v>183</v>
      </c>
      <c r="K721">
        <v>72</v>
      </c>
      <c r="L721" t="s">
        <v>6056</v>
      </c>
      <c r="M721" t="s">
        <v>26406</v>
      </c>
      <c r="N721" t="s">
        <v>869</v>
      </c>
      <c r="O721" t="s">
        <v>3829</v>
      </c>
      <c r="P721">
        <v>1750</v>
      </c>
      <c r="S721" s="35">
        <v>45756</v>
      </c>
      <c r="U721">
        <v>4</v>
      </c>
      <c r="V721">
        <v>7000</v>
      </c>
      <c r="W721" t="s">
        <v>65</v>
      </c>
      <c r="X721">
        <v>5000582200001</v>
      </c>
      <c r="Y721">
        <v>0</v>
      </c>
      <c r="Z721">
        <v>6000</v>
      </c>
      <c r="AA721">
        <v>1000</v>
      </c>
      <c r="AB721">
        <v>0</v>
      </c>
      <c r="AC721">
        <v>0</v>
      </c>
      <c r="AD721">
        <v>0</v>
      </c>
      <c r="AG721">
        <v>0</v>
      </c>
      <c r="AP721">
        <v>500058220</v>
      </c>
      <c r="AQ721" t="s">
        <v>162</v>
      </c>
      <c r="AR721" t="s">
        <v>8373</v>
      </c>
      <c r="AT721">
        <v>0</v>
      </c>
      <c r="AU721">
        <v>0</v>
      </c>
      <c r="AV721">
        <v>0</v>
      </c>
      <c r="AW721">
        <v>0</v>
      </c>
      <c r="AX721">
        <v>0</v>
      </c>
      <c r="AY721">
        <v>0</v>
      </c>
      <c r="BC721" t="s">
        <v>63</v>
      </c>
      <c r="BD721" t="s">
        <v>4875</v>
      </c>
      <c r="BE721">
        <v>0</v>
      </c>
      <c r="BG721" t="s">
        <v>162</v>
      </c>
      <c r="BJ721" t="s">
        <v>2266</v>
      </c>
    </row>
    <row r="722" spans="1:62" x14ac:dyDescent="0.35">
      <c r="A722" t="s">
        <v>2267</v>
      </c>
      <c r="B722">
        <v>10000</v>
      </c>
      <c r="C722">
        <v>10000</v>
      </c>
      <c r="D722">
        <v>45758</v>
      </c>
      <c r="E722" t="s">
        <v>59</v>
      </c>
      <c r="F722" t="s">
        <v>2268</v>
      </c>
      <c r="G722" t="s">
        <v>159</v>
      </c>
      <c r="I722">
        <v>1</v>
      </c>
      <c r="J722" t="s">
        <v>183</v>
      </c>
      <c r="K722">
        <v>72</v>
      </c>
      <c r="L722" t="s">
        <v>6056</v>
      </c>
      <c r="M722" t="s">
        <v>26406</v>
      </c>
      <c r="N722" t="s">
        <v>869</v>
      </c>
      <c r="O722" t="s">
        <v>3829</v>
      </c>
      <c r="P722">
        <v>1750</v>
      </c>
      <c r="S722" s="35">
        <v>45756</v>
      </c>
      <c r="U722">
        <v>4</v>
      </c>
      <c r="V722">
        <v>7000</v>
      </c>
      <c r="W722" t="s">
        <v>65</v>
      </c>
      <c r="X722">
        <v>5000514990001</v>
      </c>
      <c r="Y722">
        <v>0</v>
      </c>
      <c r="Z722">
        <v>5000</v>
      </c>
      <c r="AA722">
        <v>2000</v>
      </c>
      <c r="AB722">
        <v>0</v>
      </c>
      <c r="AC722">
        <v>0</v>
      </c>
      <c r="AD722">
        <v>0</v>
      </c>
      <c r="AG722">
        <v>0</v>
      </c>
      <c r="AP722">
        <v>500051499</v>
      </c>
      <c r="AQ722" t="s">
        <v>162</v>
      </c>
      <c r="AR722" t="s">
        <v>8373</v>
      </c>
      <c r="AT722">
        <v>0</v>
      </c>
      <c r="AU722">
        <v>0</v>
      </c>
      <c r="AV722">
        <v>0</v>
      </c>
      <c r="AW722">
        <v>0</v>
      </c>
      <c r="AX722">
        <v>0</v>
      </c>
      <c r="AY722">
        <v>0</v>
      </c>
      <c r="BC722" t="s">
        <v>63</v>
      </c>
      <c r="BD722" t="s">
        <v>4876</v>
      </c>
      <c r="BE722">
        <v>0</v>
      </c>
      <c r="BG722" t="s">
        <v>162</v>
      </c>
      <c r="BJ722" t="s">
        <v>2269</v>
      </c>
    </row>
    <row r="723" spans="1:62" x14ac:dyDescent="0.35">
      <c r="A723" t="s">
        <v>2270</v>
      </c>
      <c r="B723">
        <v>10000</v>
      </c>
      <c r="C723">
        <v>10000</v>
      </c>
      <c r="D723">
        <v>45758</v>
      </c>
      <c r="E723" t="s">
        <v>59</v>
      </c>
      <c r="F723">
        <v>0.48421296296296296</v>
      </c>
      <c r="G723" t="s">
        <v>159</v>
      </c>
      <c r="I723">
        <v>1</v>
      </c>
      <c r="J723" t="s">
        <v>183</v>
      </c>
      <c r="K723">
        <v>72</v>
      </c>
      <c r="L723" t="s">
        <v>6056</v>
      </c>
      <c r="M723" t="s">
        <v>26406</v>
      </c>
      <c r="N723" t="s">
        <v>869</v>
      </c>
      <c r="O723" t="s">
        <v>3829</v>
      </c>
      <c r="P723">
        <v>1125</v>
      </c>
      <c r="S723" s="35">
        <v>45756</v>
      </c>
      <c r="U723">
        <v>4</v>
      </c>
      <c r="V723">
        <v>4500</v>
      </c>
      <c r="W723" t="s">
        <v>65</v>
      </c>
      <c r="X723">
        <v>5000761290001</v>
      </c>
      <c r="Y723">
        <v>0</v>
      </c>
      <c r="Z723">
        <v>2500</v>
      </c>
      <c r="AA723">
        <v>2000</v>
      </c>
      <c r="AB723">
        <v>0</v>
      </c>
      <c r="AC723">
        <v>0</v>
      </c>
      <c r="AD723">
        <v>0</v>
      </c>
      <c r="AG723">
        <v>0</v>
      </c>
      <c r="AP723">
        <v>500076129</v>
      </c>
      <c r="AQ723" t="s">
        <v>162</v>
      </c>
      <c r="AR723" t="s">
        <v>8373</v>
      </c>
      <c r="AT723">
        <v>0</v>
      </c>
      <c r="AU723">
        <v>0</v>
      </c>
      <c r="AV723">
        <v>0</v>
      </c>
      <c r="AW723">
        <v>0</v>
      </c>
      <c r="AX723">
        <v>0</v>
      </c>
      <c r="AY723">
        <v>0</v>
      </c>
      <c r="BC723" t="s">
        <v>63</v>
      </c>
      <c r="BD723" t="s">
        <v>4877</v>
      </c>
      <c r="BE723">
        <v>0</v>
      </c>
      <c r="BG723" t="s">
        <v>162</v>
      </c>
      <c r="BJ723" t="s">
        <v>2269</v>
      </c>
    </row>
    <row r="724" spans="1:62" x14ac:dyDescent="0.35">
      <c r="A724" t="s">
        <v>2270</v>
      </c>
      <c r="B724">
        <v>20000</v>
      </c>
      <c r="C724">
        <v>10000</v>
      </c>
      <c r="D724">
        <v>45758</v>
      </c>
      <c r="E724" t="s">
        <v>59</v>
      </c>
      <c r="F724">
        <v>0.48421296296296296</v>
      </c>
      <c r="G724" t="s">
        <v>159</v>
      </c>
      <c r="I724">
        <v>1</v>
      </c>
      <c r="J724" t="s">
        <v>183</v>
      </c>
      <c r="K724">
        <v>72</v>
      </c>
      <c r="L724" t="s">
        <v>6056</v>
      </c>
      <c r="M724" t="s">
        <v>26406</v>
      </c>
      <c r="N724" t="s">
        <v>869</v>
      </c>
      <c r="O724" t="s">
        <v>3829</v>
      </c>
      <c r="P724">
        <v>625</v>
      </c>
      <c r="S724" s="35">
        <v>45756</v>
      </c>
      <c r="U724">
        <v>4</v>
      </c>
      <c r="V724">
        <v>2500</v>
      </c>
      <c r="W724" t="s">
        <v>65</v>
      </c>
      <c r="X724">
        <v>5000761290001</v>
      </c>
      <c r="Y724">
        <v>0</v>
      </c>
      <c r="Z724">
        <v>2500</v>
      </c>
      <c r="AA724">
        <v>0</v>
      </c>
      <c r="AB724">
        <v>0</v>
      </c>
      <c r="AC724">
        <v>0</v>
      </c>
      <c r="AD724">
        <v>0</v>
      </c>
      <c r="AG724">
        <v>0</v>
      </c>
      <c r="AP724">
        <v>500076129</v>
      </c>
      <c r="AQ724" t="s">
        <v>162</v>
      </c>
      <c r="AR724" t="s">
        <v>8373</v>
      </c>
      <c r="AT724">
        <v>0</v>
      </c>
      <c r="AU724">
        <v>0</v>
      </c>
      <c r="AV724">
        <v>0</v>
      </c>
      <c r="AW724">
        <v>0</v>
      </c>
      <c r="AX724">
        <v>0</v>
      </c>
      <c r="AY724">
        <v>0</v>
      </c>
      <c r="BC724" t="s">
        <v>63</v>
      </c>
      <c r="BD724" t="s">
        <v>4877</v>
      </c>
      <c r="BE724">
        <v>0</v>
      </c>
      <c r="BG724" t="s">
        <v>162</v>
      </c>
      <c r="BJ724" t="s">
        <v>2269</v>
      </c>
    </row>
    <row r="725" spans="1:62" x14ac:dyDescent="0.35">
      <c r="A725" t="s">
        <v>2045</v>
      </c>
      <c r="B725">
        <v>10000</v>
      </c>
      <c r="C725">
        <v>20000</v>
      </c>
      <c r="D725">
        <v>45757</v>
      </c>
      <c r="E725" t="s">
        <v>59</v>
      </c>
      <c r="F725" t="s">
        <v>2046</v>
      </c>
      <c r="G725">
        <v>502062525</v>
      </c>
      <c r="I725">
        <v>2</v>
      </c>
      <c r="J725" t="s">
        <v>183</v>
      </c>
      <c r="K725">
        <v>100</v>
      </c>
      <c r="L725" t="s">
        <v>6052</v>
      </c>
      <c r="M725" t="s">
        <v>26409</v>
      </c>
      <c r="N725" t="s">
        <v>281</v>
      </c>
      <c r="O725" t="s">
        <v>3851</v>
      </c>
      <c r="P725">
        <v>1100</v>
      </c>
      <c r="S725" s="35">
        <v>45756</v>
      </c>
      <c r="U725">
        <v>1</v>
      </c>
      <c r="V725">
        <v>1100</v>
      </c>
      <c r="W725" t="s">
        <v>65</v>
      </c>
      <c r="X725">
        <v>190073450001</v>
      </c>
      <c r="Y725">
        <v>0</v>
      </c>
      <c r="Z725">
        <v>1000</v>
      </c>
      <c r="AA725">
        <v>100</v>
      </c>
      <c r="AB725">
        <v>0</v>
      </c>
      <c r="AC725">
        <v>0</v>
      </c>
      <c r="AD725">
        <v>0</v>
      </c>
      <c r="AG725">
        <v>0</v>
      </c>
      <c r="AP725">
        <v>19007345</v>
      </c>
      <c r="AQ725" t="s">
        <v>282</v>
      </c>
      <c r="AR725" t="s">
        <v>14518</v>
      </c>
      <c r="AT725">
        <v>0</v>
      </c>
      <c r="AU725">
        <v>0</v>
      </c>
      <c r="AV725">
        <v>0</v>
      </c>
      <c r="AW725">
        <v>0</v>
      </c>
      <c r="AX725">
        <v>0</v>
      </c>
      <c r="AY725">
        <v>0</v>
      </c>
      <c r="BC725" t="s">
        <v>63</v>
      </c>
      <c r="BD725" t="s">
        <v>4812</v>
      </c>
      <c r="BE725">
        <v>0</v>
      </c>
      <c r="BG725" t="s">
        <v>282</v>
      </c>
      <c r="BJ725" t="s">
        <v>2047</v>
      </c>
    </row>
    <row r="726" spans="1:62" x14ac:dyDescent="0.35">
      <c r="A726" t="s">
        <v>2048</v>
      </c>
      <c r="B726">
        <v>10000</v>
      </c>
      <c r="C726">
        <v>20000</v>
      </c>
      <c r="D726">
        <v>45756</v>
      </c>
      <c r="E726" t="s">
        <v>59</v>
      </c>
      <c r="F726" t="s">
        <v>2049</v>
      </c>
      <c r="G726" t="s">
        <v>2050</v>
      </c>
      <c r="I726">
        <v>2</v>
      </c>
      <c r="J726" t="s">
        <v>183</v>
      </c>
      <c r="K726">
        <v>82</v>
      </c>
      <c r="L726" t="s">
        <v>6057</v>
      </c>
      <c r="M726" t="s">
        <v>26408</v>
      </c>
      <c r="N726" t="s">
        <v>352</v>
      </c>
      <c r="O726" t="s">
        <v>3798</v>
      </c>
      <c r="P726">
        <v>679</v>
      </c>
      <c r="S726" s="35">
        <v>45756</v>
      </c>
      <c r="U726">
        <v>56</v>
      </c>
      <c r="V726">
        <v>38024</v>
      </c>
      <c r="W726" t="s">
        <v>65</v>
      </c>
      <c r="X726" t="s">
        <v>609</v>
      </c>
      <c r="Y726">
        <v>0</v>
      </c>
      <c r="Z726">
        <v>32000</v>
      </c>
      <c r="AA726">
        <v>6024</v>
      </c>
      <c r="AB726">
        <v>0</v>
      </c>
      <c r="AC726">
        <v>0</v>
      </c>
      <c r="AD726">
        <v>0</v>
      </c>
      <c r="AG726">
        <v>0</v>
      </c>
      <c r="AP726" t="s">
        <v>610</v>
      </c>
      <c r="AQ726" t="s">
        <v>1048</v>
      </c>
      <c r="AR726" t="s">
        <v>13477</v>
      </c>
      <c r="AT726">
        <v>0</v>
      </c>
      <c r="AU726">
        <v>0</v>
      </c>
      <c r="AV726">
        <v>0</v>
      </c>
      <c r="AW726">
        <v>0</v>
      </c>
      <c r="AX726">
        <v>0</v>
      </c>
      <c r="AY726">
        <v>0</v>
      </c>
      <c r="BC726" t="s">
        <v>63</v>
      </c>
      <c r="BD726" t="s">
        <v>4813</v>
      </c>
      <c r="BE726">
        <v>0</v>
      </c>
      <c r="BG726" t="s">
        <v>1048</v>
      </c>
      <c r="BJ726" t="s">
        <v>2051</v>
      </c>
    </row>
    <row r="727" spans="1:62" x14ac:dyDescent="0.35">
      <c r="A727" t="s">
        <v>2271</v>
      </c>
      <c r="B727">
        <v>10000</v>
      </c>
      <c r="C727">
        <v>10000</v>
      </c>
      <c r="D727">
        <v>45756</v>
      </c>
      <c r="E727" t="s">
        <v>59</v>
      </c>
      <c r="F727" t="s">
        <v>2085</v>
      </c>
      <c r="G727" t="s">
        <v>2272</v>
      </c>
      <c r="I727">
        <v>1</v>
      </c>
      <c r="J727" t="s">
        <v>183</v>
      </c>
      <c r="K727">
        <v>26</v>
      </c>
      <c r="L727" t="s">
        <v>6061</v>
      </c>
      <c r="M727" t="s">
        <v>26405</v>
      </c>
      <c r="N727" t="s">
        <v>648</v>
      </c>
      <c r="O727" t="s">
        <v>3810</v>
      </c>
      <c r="P727">
        <v>4500</v>
      </c>
      <c r="Q727">
        <f t="shared" ref="Q727:Q729" si="185">(P727/40)+45</f>
        <v>157.5</v>
      </c>
      <c r="R727" s="34">
        <f t="shared" ref="R727:R729" si="186">Q727/60</f>
        <v>2.625</v>
      </c>
      <c r="S727" s="35">
        <v>45756</v>
      </c>
      <c r="U727">
        <v>4</v>
      </c>
      <c r="V727">
        <v>18000</v>
      </c>
      <c r="W727" t="s">
        <v>65</v>
      </c>
      <c r="X727" t="s">
        <v>2273</v>
      </c>
      <c r="Y727">
        <v>0</v>
      </c>
      <c r="Z727">
        <v>18000</v>
      </c>
      <c r="AA727">
        <v>0</v>
      </c>
      <c r="AB727">
        <v>0</v>
      </c>
      <c r="AC727">
        <v>0</v>
      </c>
      <c r="AD727">
        <v>0</v>
      </c>
      <c r="AG727">
        <v>0</v>
      </c>
      <c r="AP727" t="s">
        <v>2274</v>
      </c>
      <c r="AQ727" t="s">
        <v>170</v>
      </c>
      <c r="AR727" t="s">
        <v>21526</v>
      </c>
      <c r="AT727">
        <v>0</v>
      </c>
      <c r="AU727">
        <v>0</v>
      </c>
      <c r="AV727">
        <v>0</v>
      </c>
      <c r="AW727">
        <v>0</v>
      </c>
      <c r="AX727">
        <v>0</v>
      </c>
      <c r="AY727">
        <v>0</v>
      </c>
      <c r="BC727" t="s">
        <v>63</v>
      </c>
      <c r="BD727" t="s">
        <v>4878</v>
      </c>
      <c r="BE727">
        <v>0</v>
      </c>
      <c r="BG727" t="s">
        <v>170</v>
      </c>
      <c r="BJ727" t="s">
        <v>2275</v>
      </c>
    </row>
    <row r="728" spans="1:62" x14ac:dyDescent="0.35">
      <c r="A728" t="s">
        <v>2276</v>
      </c>
      <c r="B728">
        <v>10000</v>
      </c>
      <c r="C728">
        <v>10000</v>
      </c>
      <c r="D728">
        <v>45757</v>
      </c>
      <c r="E728" t="s">
        <v>59</v>
      </c>
      <c r="F728" t="s">
        <v>2122</v>
      </c>
      <c r="G728" t="s">
        <v>2277</v>
      </c>
      <c r="I728">
        <v>1</v>
      </c>
      <c r="J728" t="s">
        <v>183</v>
      </c>
      <c r="K728">
        <v>26</v>
      </c>
      <c r="L728" t="s">
        <v>6061</v>
      </c>
      <c r="M728" t="s">
        <v>26405</v>
      </c>
      <c r="N728" t="s">
        <v>648</v>
      </c>
      <c r="O728" t="s">
        <v>3810</v>
      </c>
      <c r="P728">
        <v>1500</v>
      </c>
      <c r="Q728">
        <f t="shared" si="185"/>
        <v>82.5</v>
      </c>
      <c r="R728" s="34">
        <f t="shared" si="186"/>
        <v>1.375</v>
      </c>
      <c r="S728" s="35">
        <v>45756</v>
      </c>
      <c r="U728">
        <v>4</v>
      </c>
      <c r="V728">
        <v>6000</v>
      </c>
      <c r="W728" t="s">
        <v>65</v>
      </c>
      <c r="X728" t="s">
        <v>2279</v>
      </c>
      <c r="Y728">
        <v>0</v>
      </c>
      <c r="Z728">
        <v>6000</v>
      </c>
      <c r="AA728">
        <v>0</v>
      </c>
      <c r="AB728">
        <v>0</v>
      </c>
      <c r="AC728">
        <v>0</v>
      </c>
      <c r="AD728">
        <v>0</v>
      </c>
      <c r="AG728">
        <v>0</v>
      </c>
      <c r="AP728" t="s">
        <v>2280</v>
      </c>
      <c r="AQ728" t="s">
        <v>170</v>
      </c>
      <c r="AR728" t="s">
        <v>21526</v>
      </c>
      <c r="AT728">
        <v>0</v>
      </c>
      <c r="AU728">
        <v>0</v>
      </c>
      <c r="AV728">
        <v>0</v>
      </c>
      <c r="AW728">
        <v>0</v>
      </c>
      <c r="AX728">
        <v>0</v>
      </c>
      <c r="AY728">
        <v>0</v>
      </c>
      <c r="BC728" t="s">
        <v>63</v>
      </c>
      <c r="BD728" t="s">
        <v>4879</v>
      </c>
      <c r="BE728">
        <v>0</v>
      </c>
      <c r="BG728" t="s">
        <v>170</v>
      </c>
      <c r="BJ728" t="s">
        <v>2281</v>
      </c>
    </row>
    <row r="729" spans="1:62" x14ac:dyDescent="0.35">
      <c r="A729" t="s">
        <v>2282</v>
      </c>
      <c r="B729">
        <v>10000</v>
      </c>
      <c r="C729">
        <v>10000</v>
      </c>
      <c r="D729">
        <v>45757</v>
      </c>
      <c r="E729" t="s">
        <v>59</v>
      </c>
      <c r="F729" t="s">
        <v>2283</v>
      </c>
      <c r="G729" t="s">
        <v>2277</v>
      </c>
      <c r="I729">
        <v>1</v>
      </c>
      <c r="J729" t="s">
        <v>183</v>
      </c>
      <c r="K729">
        <v>26</v>
      </c>
      <c r="L729" t="s">
        <v>6061</v>
      </c>
      <c r="M729" t="s">
        <v>26405</v>
      </c>
      <c r="N729" t="s">
        <v>648</v>
      </c>
      <c r="O729" t="s">
        <v>3810</v>
      </c>
      <c r="P729">
        <v>1500</v>
      </c>
      <c r="Q729">
        <f t="shared" si="185"/>
        <v>82.5</v>
      </c>
      <c r="R729" s="34">
        <f t="shared" si="186"/>
        <v>1.375</v>
      </c>
      <c r="S729" s="35">
        <v>45756</v>
      </c>
      <c r="U729">
        <v>4</v>
      </c>
      <c r="V729">
        <v>6000</v>
      </c>
      <c r="W729" t="s">
        <v>65</v>
      </c>
      <c r="X729" t="s">
        <v>2279</v>
      </c>
      <c r="Y729">
        <v>0</v>
      </c>
      <c r="Z729">
        <v>6000</v>
      </c>
      <c r="AA729">
        <v>0</v>
      </c>
      <c r="AB729">
        <v>0</v>
      </c>
      <c r="AC729">
        <v>0</v>
      </c>
      <c r="AD729">
        <v>0</v>
      </c>
      <c r="AG729">
        <v>0</v>
      </c>
      <c r="AP729" t="s">
        <v>2280</v>
      </c>
      <c r="AQ729" t="s">
        <v>170</v>
      </c>
      <c r="AR729" t="s">
        <v>21526</v>
      </c>
      <c r="AT729">
        <v>0</v>
      </c>
      <c r="AU729">
        <v>0</v>
      </c>
      <c r="AV729">
        <v>0</v>
      </c>
      <c r="AW729">
        <v>0</v>
      </c>
      <c r="AX729">
        <v>0</v>
      </c>
      <c r="AY729">
        <v>0</v>
      </c>
      <c r="BC729" t="s">
        <v>63</v>
      </c>
      <c r="BD729" t="s">
        <v>4880</v>
      </c>
      <c r="BE729">
        <v>0</v>
      </c>
      <c r="BG729" t="s">
        <v>170</v>
      </c>
      <c r="BJ729" t="s">
        <v>2284</v>
      </c>
    </row>
    <row r="730" spans="1:62" x14ac:dyDescent="0.35">
      <c r="A730" t="s">
        <v>2285</v>
      </c>
      <c r="B730">
        <v>10000</v>
      </c>
      <c r="C730">
        <v>10000</v>
      </c>
      <c r="D730">
        <v>45756</v>
      </c>
      <c r="E730" t="s">
        <v>59</v>
      </c>
      <c r="F730" t="s">
        <v>2286</v>
      </c>
      <c r="G730" t="s">
        <v>2155</v>
      </c>
      <c r="I730">
        <v>1</v>
      </c>
      <c r="J730" t="s">
        <v>183</v>
      </c>
      <c r="K730">
        <v>82</v>
      </c>
      <c r="L730" t="s">
        <v>6057</v>
      </c>
      <c r="M730" t="s">
        <v>26408</v>
      </c>
      <c r="N730" t="s">
        <v>352</v>
      </c>
      <c r="O730" t="s">
        <v>3798</v>
      </c>
      <c r="P730">
        <v>847</v>
      </c>
      <c r="S730" s="35">
        <v>45756</v>
      </c>
      <c r="U730">
        <v>26</v>
      </c>
      <c r="V730">
        <v>22022</v>
      </c>
      <c r="W730" t="s">
        <v>65</v>
      </c>
      <c r="X730" t="s">
        <v>2156</v>
      </c>
      <c r="Y730">
        <v>0</v>
      </c>
      <c r="Z730">
        <v>22000</v>
      </c>
      <c r="AA730">
        <v>22</v>
      </c>
      <c r="AB730">
        <v>0</v>
      </c>
      <c r="AC730">
        <v>0</v>
      </c>
      <c r="AD730">
        <v>0</v>
      </c>
      <c r="AG730">
        <v>0</v>
      </c>
      <c r="AP730" t="s">
        <v>2157</v>
      </c>
      <c r="AQ730" t="s">
        <v>465</v>
      </c>
      <c r="AR730" t="s">
        <v>15009</v>
      </c>
      <c r="AT730">
        <v>0</v>
      </c>
      <c r="AU730">
        <v>0</v>
      </c>
      <c r="AV730">
        <v>0</v>
      </c>
      <c r="AW730">
        <v>0</v>
      </c>
      <c r="AX730">
        <v>0</v>
      </c>
      <c r="AY730">
        <v>0</v>
      </c>
      <c r="BC730" t="s">
        <v>63</v>
      </c>
      <c r="BD730" t="s">
        <v>4881</v>
      </c>
      <c r="BE730">
        <v>0</v>
      </c>
      <c r="BG730" t="s">
        <v>465</v>
      </c>
      <c r="BJ730" t="s">
        <v>2287</v>
      </c>
    </row>
    <row r="731" spans="1:62" x14ac:dyDescent="0.35">
      <c r="A731" t="s">
        <v>2288</v>
      </c>
      <c r="B731">
        <v>10000</v>
      </c>
      <c r="C731">
        <v>10000</v>
      </c>
      <c r="D731">
        <v>45761</v>
      </c>
      <c r="E731" t="s">
        <v>59</v>
      </c>
      <c r="F731" t="s">
        <v>2103</v>
      </c>
      <c r="G731" t="s">
        <v>2114</v>
      </c>
      <c r="I731">
        <v>1</v>
      </c>
      <c r="J731" t="s">
        <v>183</v>
      </c>
      <c r="K731">
        <v>79</v>
      </c>
      <c r="L731" t="s">
        <v>6076</v>
      </c>
      <c r="M731" t="s">
        <v>26406</v>
      </c>
      <c r="N731" t="s">
        <v>92</v>
      </c>
      <c r="O731" t="s">
        <v>3828</v>
      </c>
      <c r="P731">
        <v>50</v>
      </c>
      <c r="Q731">
        <f t="shared" ref="Q731:Q733" si="187">(P731/20)+30</f>
        <v>32.5</v>
      </c>
      <c r="R731" s="34">
        <f t="shared" ref="R731:R733" si="188">Q731/60</f>
        <v>0.54166666666666663</v>
      </c>
      <c r="S731" s="35">
        <v>45756</v>
      </c>
      <c r="U731">
        <v>602</v>
      </c>
      <c r="V731">
        <v>30100</v>
      </c>
      <c r="W731" t="s">
        <v>65</v>
      </c>
      <c r="X731" t="s">
        <v>2289</v>
      </c>
      <c r="Y731">
        <v>0</v>
      </c>
      <c r="Z731">
        <v>20000</v>
      </c>
      <c r="AA731">
        <v>10100</v>
      </c>
      <c r="AB731">
        <v>0</v>
      </c>
      <c r="AC731">
        <v>0</v>
      </c>
      <c r="AD731">
        <v>0</v>
      </c>
      <c r="AG731">
        <v>0</v>
      </c>
      <c r="AP731" t="s">
        <v>2290</v>
      </c>
      <c r="AQ731" t="s">
        <v>2291</v>
      </c>
      <c r="AR731" t="s">
        <v>13261</v>
      </c>
      <c r="AT731">
        <v>0</v>
      </c>
      <c r="AU731">
        <v>0</v>
      </c>
      <c r="AV731">
        <v>0</v>
      </c>
      <c r="AW731">
        <v>0</v>
      </c>
      <c r="AX731">
        <v>0</v>
      </c>
      <c r="AY731">
        <v>0</v>
      </c>
      <c r="BC731" t="s">
        <v>63</v>
      </c>
      <c r="BD731" t="s">
        <v>4882</v>
      </c>
      <c r="BE731">
        <v>0</v>
      </c>
      <c r="BG731" t="s">
        <v>2291</v>
      </c>
      <c r="BJ731" t="s">
        <v>2292</v>
      </c>
    </row>
    <row r="732" spans="1:62" x14ac:dyDescent="0.35">
      <c r="A732" t="s">
        <v>2297</v>
      </c>
      <c r="B732">
        <v>10000</v>
      </c>
      <c r="C732">
        <v>10000</v>
      </c>
      <c r="D732">
        <v>45761</v>
      </c>
      <c r="E732" t="s">
        <v>59</v>
      </c>
      <c r="F732" t="s">
        <v>2298</v>
      </c>
      <c r="G732" t="s">
        <v>2114</v>
      </c>
      <c r="I732">
        <v>1</v>
      </c>
      <c r="J732" t="s">
        <v>183</v>
      </c>
      <c r="K732">
        <v>79</v>
      </c>
      <c r="L732" t="s">
        <v>6076</v>
      </c>
      <c r="M732" t="s">
        <v>26406</v>
      </c>
      <c r="N732" t="s">
        <v>92</v>
      </c>
      <c r="O732" t="s">
        <v>3828</v>
      </c>
      <c r="P732">
        <v>216</v>
      </c>
      <c r="Q732">
        <f t="shared" si="187"/>
        <v>40.799999999999997</v>
      </c>
      <c r="R732" s="34">
        <f t="shared" si="188"/>
        <v>0.67999999999999994</v>
      </c>
      <c r="S732" s="35">
        <v>45756</v>
      </c>
      <c r="U732">
        <v>65</v>
      </c>
      <c r="V732">
        <v>14040</v>
      </c>
      <c r="W732" t="s">
        <v>65</v>
      </c>
      <c r="X732" t="s">
        <v>2299</v>
      </c>
      <c r="Y732">
        <v>0</v>
      </c>
      <c r="Z732">
        <v>10000</v>
      </c>
      <c r="AA732">
        <v>4040</v>
      </c>
      <c r="AB732">
        <v>0</v>
      </c>
      <c r="AC732">
        <v>0</v>
      </c>
      <c r="AD732">
        <v>0</v>
      </c>
      <c r="AG732">
        <v>0</v>
      </c>
      <c r="AP732" t="s">
        <v>2300</v>
      </c>
      <c r="AQ732" t="s">
        <v>95</v>
      </c>
      <c r="AR732" t="s">
        <v>13261</v>
      </c>
      <c r="AT732">
        <v>0</v>
      </c>
      <c r="AU732">
        <v>0</v>
      </c>
      <c r="AV732">
        <v>0</v>
      </c>
      <c r="AW732">
        <v>0</v>
      </c>
      <c r="AX732">
        <v>0</v>
      </c>
      <c r="AY732">
        <v>0</v>
      </c>
      <c r="BC732" t="s">
        <v>63</v>
      </c>
      <c r="BD732" t="s">
        <v>6592</v>
      </c>
      <c r="BE732">
        <v>0</v>
      </c>
      <c r="BG732" t="s">
        <v>95</v>
      </c>
      <c r="BJ732" t="s">
        <v>2301</v>
      </c>
    </row>
    <row r="733" spans="1:62" x14ac:dyDescent="0.35">
      <c r="A733" t="s">
        <v>2302</v>
      </c>
      <c r="B733">
        <v>10000</v>
      </c>
      <c r="C733">
        <v>10000</v>
      </c>
      <c r="D733">
        <v>45761</v>
      </c>
      <c r="E733" t="s">
        <v>59</v>
      </c>
      <c r="F733" t="s">
        <v>2173</v>
      </c>
      <c r="G733" t="s">
        <v>2114</v>
      </c>
      <c r="I733">
        <v>1</v>
      </c>
      <c r="J733" t="s">
        <v>183</v>
      </c>
      <c r="K733">
        <v>79</v>
      </c>
      <c r="L733" t="s">
        <v>6076</v>
      </c>
      <c r="M733" t="s">
        <v>26406</v>
      </c>
      <c r="N733" t="s">
        <v>92</v>
      </c>
      <c r="O733" t="s">
        <v>3828</v>
      </c>
      <c r="P733">
        <v>47</v>
      </c>
      <c r="Q733">
        <f t="shared" si="187"/>
        <v>32.35</v>
      </c>
      <c r="R733" s="34">
        <f t="shared" si="188"/>
        <v>0.53916666666666668</v>
      </c>
      <c r="S733" s="35">
        <v>45756</v>
      </c>
      <c r="U733">
        <v>65</v>
      </c>
      <c r="V733">
        <v>3055</v>
      </c>
      <c r="W733" t="s">
        <v>65</v>
      </c>
      <c r="X733" t="s">
        <v>2174</v>
      </c>
      <c r="Y733">
        <v>0</v>
      </c>
      <c r="Z733">
        <v>1000</v>
      </c>
      <c r="AA733">
        <v>2055</v>
      </c>
      <c r="AB733">
        <v>0</v>
      </c>
      <c r="AC733">
        <v>0</v>
      </c>
      <c r="AD733">
        <v>0</v>
      </c>
      <c r="AG733">
        <v>0</v>
      </c>
      <c r="AP733" t="s">
        <v>2175</v>
      </c>
      <c r="AQ733" t="s">
        <v>95</v>
      </c>
      <c r="AR733" t="s">
        <v>13261</v>
      </c>
      <c r="AT733">
        <v>0</v>
      </c>
      <c r="AU733">
        <v>0</v>
      </c>
      <c r="AV733">
        <v>0</v>
      </c>
      <c r="AW733">
        <v>0</v>
      </c>
      <c r="AX733">
        <v>0</v>
      </c>
      <c r="AY733">
        <v>0</v>
      </c>
      <c r="BC733" t="s">
        <v>63</v>
      </c>
      <c r="BD733" t="s">
        <v>6593</v>
      </c>
      <c r="BE733">
        <v>0</v>
      </c>
      <c r="BG733" t="s">
        <v>95</v>
      </c>
      <c r="BJ733" t="s">
        <v>2303</v>
      </c>
    </row>
    <row r="734" spans="1:62" x14ac:dyDescent="0.35">
      <c r="A734" t="s">
        <v>2316</v>
      </c>
      <c r="B734">
        <v>10000</v>
      </c>
      <c r="C734">
        <v>10000</v>
      </c>
      <c r="D734">
        <v>45757</v>
      </c>
      <c r="E734" t="s">
        <v>59</v>
      </c>
      <c r="F734" t="s">
        <v>2317</v>
      </c>
      <c r="G734">
        <v>59470</v>
      </c>
      <c r="I734">
        <v>1</v>
      </c>
      <c r="J734" t="s">
        <v>183</v>
      </c>
      <c r="K734">
        <v>73</v>
      </c>
      <c r="L734" t="s">
        <v>6042</v>
      </c>
      <c r="M734" t="s">
        <v>26407</v>
      </c>
      <c r="N734" t="s">
        <v>184</v>
      </c>
      <c r="O734" t="s">
        <v>3845</v>
      </c>
      <c r="P734">
        <v>15313</v>
      </c>
      <c r="Q734">
        <f>(P734/60)+30</f>
        <v>285.2166666666667</v>
      </c>
      <c r="R734" s="34">
        <f>Q734/60</f>
        <v>4.7536111111111117</v>
      </c>
      <c r="S734" s="35">
        <v>45756</v>
      </c>
      <c r="U734">
        <v>12</v>
      </c>
      <c r="V734">
        <v>183756</v>
      </c>
      <c r="W734" t="s">
        <v>65</v>
      </c>
      <c r="X734" t="s">
        <v>2318</v>
      </c>
      <c r="Y734">
        <v>0</v>
      </c>
      <c r="Z734">
        <v>183750</v>
      </c>
      <c r="AA734">
        <v>6</v>
      </c>
      <c r="AB734">
        <v>0</v>
      </c>
      <c r="AC734">
        <v>0</v>
      </c>
      <c r="AD734">
        <v>0</v>
      </c>
      <c r="AG734">
        <v>0</v>
      </c>
      <c r="AP734" t="s">
        <v>2319</v>
      </c>
      <c r="AQ734" t="s">
        <v>68</v>
      </c>
      <c r="AR734" t="s">
        <v>26186</v>
      </c>
      <c r="AT734">
        <v>0</v>
      </c>
      <c r="AU734">
        <v>0</v>
      </c>
      <c r="AV734">
        <v>0</v>
      </c>
      <c r="AW734">
        <v>0</v>
      </c>
      <c r="AX734">
        <v>0</v>
      </c>
      <c r="AY734">
        <v>0</v>
      </c>
      <c r="BC734" t="s">
        <v>63</v>
      </c>
      <c r="BD734" t="s">
        <v>4883</v>
      </c>
      <c r="BE734">
        <v>0</v>
      </c>
      <c r="BG734" t="s">
        <v>68</v>
      </c>
      <c r="BJ734" t="s">
        <v>2320</v>
      </c>
    </row>
    <row r="735" spans="1:62" x14ac:dyDescent="0.35">
      <c r="A735" t="s">
        <v>2316</v>
      </c>
      <c r="B735">
        <v>10000</v>
      </c>
      <c r="C735">
        <v>20000</v>
      </c>
      <c r="D735">
        <v>45757</v>
      </c>
      <c r="E735" t="s">
        <v>59</v>
      </c>
      <c r="F735" t="s">
        <v>2317</v>
      </c>
      <c r="G735">
        <v>59470</v>
      </c>
      <c r="I735">
        <v>2</v>
      </c>
      <c r="J735" t="s">
        <v>183</v>
      </c>
      <c r="K735">
        <v>96</v>
      </c>
      <c r="L735" t="s">
        <v>6060</v>
      </c>
      <c r="M735" t="s">
        <v>26410</v>
      </c>
      <c r="N735" t="s">
        <v>613</v>
      </c>
      <c r="O735" t="s">
        <v>3863</v>
      </c>
      <c r="P735">
        <v>30625</v>
      </c>
      <c r="S735" s="35">
        <v>45756</v>
      </c>
      <c r="U735">
        <v>6</v>
      </c>
      <c r="V735">
        <v>183750</v>
      </c>
      <c r="W735" t="s">
        <v>65</v>
      </c>
      <c r="X735" t="s">
        <v>2318</v>
      </c>
      <c r="Y735">
        <v>0</v>
      </c>
      <c r="Z735">
        <v>183750</v>
      </c>
      <c r="AA735">
        <v>0</v>
      </c>
      <c r="AB735">
        <v>0</v>
      </c>
      <c r="AC735">
        <v>0</v>
      </c>
      <c r="AD735">
        <v>0</v>
      </c>
      <c r="AG735">
        <v>0</v>
      </c>
      <c r="AP735" t="s">
        <v>2319</v>
      </c>
      <c r="AQ735" t="s">
        <v>68</v>
      </c>
      <c r="AR735" t="s">
        <v>26186</v>
      </c>
      <c r="AT735">
        <v>0</v>
      </c>
      <c r="AU735">
        <v>0</v>
      </c>
      <c r="AV735">
        <v>0</v>
      </c>
      <c r="AW735">
        <v>0</v>
      </c>
      <c r="AX735">
        <v>0</v>
      </c>
      <c r="AY735">
        <v>0</v>
      </c>
      <c r="BC735" t="s">
        <v>63</v>
      </c>
      <c r="BD735" t="s">
        <v>4883</v>
      </c>
      <c r="BE735">
        <v>0</v>
      </c>
      <c r="BG735" t="s">
        <v>68</v>
      </c>
      <c r="BJ735" t="s">
        <v>2320</v>
      </c>
    </row>
    <row r="736" spans="1:62" x14ac:dyDescent="0.35">
      <c r="A736" t="s">
        <v>2321</v>
      </c>
      <c r="B736">
        <v>10000</v>
      </c>
      <c r="C736">
        <v>10000</v>
      </c>
      <c r="D736">
        <v>45757</v>
      </c>
      <c r="E736" t="s">
        <v>59</v>
      </c>
      <c r="F736" t="s">
        <v>2322</v>
      </c>
      <c r="G736">
        <v>59470</v>
      </c>
      <c r="I736">
        <v>1</v>
      </c>
      <c r="J736" t="s">
        <v>183</v>
      </c>
      <c r="K736">
        <v>73</v>
      </c>
      <c r="L736" t="s">
        <v>6042</v>
      </c>
      <c r="M736" t="s">
        <v>26407</v>
      </c>
      <c r="N736" t="s">
        <v>184</v>
      </c>
      <c r="O736" t="s">
        <v>3845</v>
      </c>
      <c r="P736">
        <v>5334</v>
      </c>
      <c r="Q736">
        <f t="shared" ref="Q736:Q737" si="189">(P736/60)+30</f>
        <v>118.9</v>
      </c>
      <c r="R736" s="34">
        <f t="shared" ref="R736:R737" si="190">Q736/60</f>
        <v>1.9816666666666667</v>
      </c>
      <c r="S736" s="35">
        <v>45756</v>
      </c>
      <c r="U736">
        <v>12</v>
      </c>
      <c r="V736">
        <v>64008</v>
      </c>
      <c r="W736" t="s">
        <v>65</v>
      </c>
      <c r="X736" t="s">
        <v>2181</v>
      </c>
      <c r="Y736">
        <v>0</v>
      </c>
      <c r="Z736">
        <v>64005</v>
      </c>
      <c r="AA736">
        <v>3</v>
      </c>
      <c r="AB736">
        <v>0</v>
      </c>
      <c r="AC736">
        <v>0</v>
      </c>
      <c r="AD736">
        <v>0</v>
      </c>
      <c r="AG736">
        <v>0</v>
      </c>
      <c r="AP736" t="s">
        <v>2182</v>
      </c>
      <c r="AQ736" t="s">
        <v>68</v>
      </c>
      <c r="AR736" t="s">
        <v>26186</v>
      </c>
      <c r="AT736">
        <v>0</v>
      </c>
      <c r="AU736">
        <v>0</v>
      </c>
      <c r="AV736">
        <v>0</v>
      </c>
      <c r="AW736">
        <v>0</v>
      </c>
      <c r="AX736">
        <v>0</v>
      </c>
      <c r="AY736">
        <v>0</v>
      </c>
      <c r="BC736" t="s">
        <v>63</v>
      </c>
      <c r="BD736" t="s">
        <v>4884</v>
      </c>
      <c r="BE736">
        <v>0</v>
      </c>
      <c r="BG736" t="s">
        <v>68</v>
      </c>
      <c r="BJ736" t="s">
        <v>2320</v>
      </c>
    </row>
    <row r="737" spans="1:62" x14ac:dyDescent="0.35">
      <c r="A737" t="s">
        <v>2321</v>
      </c>
      <c r="B737">
        <v>10000</v>
      </c>
      <c r="C737">
        <v>20000</v>
      </c>
      <c r="D737">
        <v>45757</v>
      </c>
      <c r="E737" t="s">
        <v>59</v>
      </c>
      <c r="F737" t="s">
        <v>2322</v>
      </c>
      <c r="G737">
        <v>59470</v>
      </c>
      <c r="I737">
        <v>1</v>
      </c>
      <c r="J737" t="s">
        <v>183</v>
      </c>
      <c r="K737">
        <v>73</v>
      </c>
      <c r="L737" t="s">
        <v>6042</v>
      </c>
      <c r="M737" t="s">
        <v>26407</v>
      </c>
      <c r="N737" t="s">
        <v>153</v>
      </c>
      <c r="O737" t="s">
        <v>3830</v>
      </c>
      <c r="P737">
        <v>13042</v>
      </c>
      <c r="Q737">
        <f t="shared" si="189"/>
        <v>247.36666666666667</v>
      </c>
      <c r="R737" s="34">
        <f t="shared" si="190"/>
        <v>4.1227777777777783</v>
      </c>
      <c r="S737" s="35">
        <v>45756</v>
      </c>
      <c r="U737">
        <v>12</v>
      </c>
      <c r="V737">
        <v>156504</v>
      </c>
      <c r="W737" t="s">
        <v>65</v>
      </c>
      <c r="X737" t="s">
        <v>2181</v>
      </c>
      <c r="Y737">
        <v>0</v>
      </c>
      <c r="Z737">
        <v>156495</v>
      </c>
      <c r="AA737">
        <v>9</v>
      </c>
      <c r="AB737">
        <v>0</v>
      </c>
      <c r="AC737">
        <v>0</v>
      </c>
      <c r="AD737">
        <v>0</v>
      </c>
      <c r="AG737">
        <v>0</v>
      </c>
      <c r="AP737" t="s">
        <v>2182</v>
      </c>
      <c r="AQ737" t="s">
        <v>68</v>
      </c>
      <c r="AR737" t="s">
        <v>26186</v>
      </c>
      <c r="AT737">
        <v>0</v>
      </c>
      <c r="AU737">
        <v>0</v>
      </c>
      <c r="AV737">
        <v>0</v>
      </c>
      <c r="AW737">
        <v>0</v>
      </c>
      <c r="AX737">
        <v>0</v>
      </c>
      <c r="AY737">
        <v>0</v>
      </c>
      <c r="BC737" t="s">
        <v>63</v>
      </c>
      <c r="BD737" t="s">
        <v>4884</v>
      </c>
      <c r="BE737">
        <v>0</v>
      </c>
      <c r="BG737" t="s">
        <v>68</v>
      </c>
      <c r="BJ737" t="s">
        <v>2320</v>
      </c>
    </row>
    <row r="738" spans="1:62" x14ac:dyDescent="0.35">
      <c r="A738" t="s">
        <v>2323</v>
      </c>
      <c r="B738">
        <v>10000</v>
      </c>
      <c r="C738">
        <v>10000</v>
      </c>
      <c r="D738">
        <v>45761</v>
      </c>
      <c r="E738" t="s">
        <v>59</v>
      </c>
      <c r="F738" t="s">
        <v>2160</v>
      </c>
      <c r="G738" t="s">
        <v>2114</v>
      </c>
      <c r="I738">
        <v>1</v>
      </c>
      <c r="J738" t="s">
        <v>183</v>
      </c>
      <c r="K738">
        <v>79</v>
      </c>
      <c r="L738" t="s">
        <v>6076</v>
      </c>
      <c r="M738" t="s">
        <v>26406</v>
      </c>
      <c r="N738" t="s">
        <v>92</v>
      </c>
      <c r="O738" t="s">
        <v>3828</v>
      </c>
      <c r="P738">
        <v>34</v>
      </c>
      <c r="Q738">
        <f t="shared" ref="Q738:Q742" si="191">(P738/20)+30</f>
        <v>31.7</v>
      </c>
      <c r="R738" s="34">
        <f t="shared" ref="R738:R746" si="192">Q738/60</f>
        <v>0.52833333333333332</v>
      </c>
      <c r="S738" s="35">
        <v>45756</v>
      </c>
      <c r="U738">
        <v>602</v>
      </c>
      <c r="V738">
        <v>20468</v>
      </c>
      <c r="W738" t="s">
        <v>65</v>
      </c>
      <c r="X738" t="s">
        <v>2324</v>
      </c>
      <c r="Y738">
        <v>0</v>
      </c>
      <c r="Z738">
        <v>10000</v>
      </c>
      <c r="AA738">
        <v>10468</v>
      </c>
      <c r="AB738">
        <v>0</v>
      </c>
      <c r="AC738">
        <v>0</v>
      </c>
      <c r="AD738">
        <v>0</v>
      </c>
      <c r="AG738">
        <v>0</v>
      </c>
      <c r="AP738" t="s">
        <v>2325</v>
      </c>
      <c r="AQ738" t="s">
        <v>2291</v>
      </c>
      <c r="AR738" t="s">
        <v>13261</v>
      </c>
      <c r="AT738">
        <v>0</v>
      </c>
      <c r="AU738">
        <v>0</v>
      </c>
      <c r="AV738">
        <v>0</v>
      </c>
      <c r="AW738">
        <v>0</v>
      </c>
      <c r="AX738">
        <v>0</v>
      </c>
      <c r="AY738">
        <v>0</v>
      </c>
      <c r="BC738" t="s">
        <v>63</v>
      </c>
      <c r="BD738" t="s">
        <v>4885</v>
      </c>
      <c r="BE738">
        <v>0</v>
      </c>
      <c r="BG738" t="s">
        <v>2291</v>
      </c>
      <c r="BJ738" t="s">
        <v>2326</v>
      </c>
    </row>
    <row r="739" spans="1:62" x14ac:dyDescent="0.35">
      <c r="A739" t="s">
        <v>2461</v>
      </c>
      <c r="B739">
        <v>10000</v>
      </c>
      <c r="C739">
        <v>10000</v>
      </c>
      <c r="D739">
        <v>45761</v>
      </c>
      <c r="E739" t="s">
        <v>59</v>
      </c>
      <c r="F739" t="s">
        <v>836</v>
      </c>
      <c r="G739">
        <v>10620258104</v>
      </c>
      <c r="H739" t="s">
        <v>91</v>
      </c>
      <c r="I739">
        <v>1</v>
      </c>
      <c r="J739" t="s">
        <v>63</v>
      </c>
      <c r="K739">
        <v>79</v>
      </c>
      <c r="L739" t="s">
        <v>6076</v>
      </c>
      <c r="M739" t="s">
        <v>26406</v>
      </c>
      <c r="N739" t="s">
        <v>945</v>
      </c>
      <c r="O739" t="s">
        <v>3831</v>
      </c>
      <c r="P739">
        <v>690</v>
      </c>
      <c r="Q739">
        <f t="shared" si="191"/>
        <v>64.5</v>
      </c>
      <c r="R739" s="34">
        <f t="shared" si="192"/>
        <v>1.075</v>
      </c>
      <c r="S739" s="35">
        <v>45757</v>
      </c>
      <c r="U739">
        <v>36</v>
      </c>
      <c r="V739">
        <v>24840</v>
      </c>
      <c r="W739" t="s">
        <v>65</v>
      </c>
      <c r="X739" t="s">
        <v>2462</v>
      </c>
      <c r="Y739">
        <v>0</v>
      </c>
      <c r="Z739">
        <v>0</v>
      </c>
      <c r="AA739">
        <v>0</v>
      </c>
      <c r="AB739">
        <v>0</v>
      </c>
      <c r="AC739">
        <v>0</v>
      </c>
      <c r="AD739">
        <v>0</v>
      </c>
      <c r="AG739">
        <v>0</v>
      </c>
      <c r="AK739" t="s">
        <v>63</v>
      </c>
      <c r="AL739">
        <v>0</v>
      </c>
      <c r="AM739" t="s">
        <v>63</v>
      </c>
      <c r="AP739" t="s">
        <v>2463</v>
      </c>
      <c r="AQ739" t="s">
        <v>95</v>
      </c>
      <c r="AR739" t="s">
        <v>13261</v>
      </c>
      <c r="AT739">
        <v>0</v>
      </c>
      <c r="AU739">
        <v>0</v>
      </c>
      <c r="AV739">
        <v>0</v>
      </c>
      <c r="AW739">
        <v>0</v>
      </c>
      <c r="AX739">
        <v>0</v>
      </c>
      <c r="AY739">
        <v>0</v>
      </c>
      <c r="BC739" t="s">
        <v>63</v>
      </c>
      <c r="BG739" t="s">
        <v>95</v>
      </c>
      <c r="BJ739" t="s">
        <v>2464</v>
      </c>
    </row>
    <row r="740" spans="1:62" x14ac:dyDescent="0.35">
      <c r="A740" t="s">
        <v>6569</v>
      </c>
      <c r="B740">
        <v>10000</v>
      </c>
      <c r="C740">
        <v>10000</v>
      </c>
      <c r="D740">
        <v>45790</v>
      </c>
      <c r="E740" t="s">
        <v>59</v>
      </c>
      <c r="F740" t="s">
        <v>6570</v>
      </c>
      <c r="G740" t="s">
        <v>6571</v>
      </c>
      <c r="H740" t="s">
        <v>105</v>
      </c>
      <c r="I740">
        <v>1</v>
      </c>
      <c r="J740" t="s">
        <v>63</v>
      </c>
      <c r="K740">
        <v>79</v>
      </c>
      <c r="L740" t="s">
        <v>6076</v>
      </c>
      <c r="M740" t="s">
        <v>26406</v>
      </c>
      <c r="N740" t="s">
        <v>945</v>
      </c>
      <c r="O740" t="s">
        <v>3831</v>
      </c>
      <c r="P740">
        <v>1307</v>
      </c>
      <c r="Q740">
        <f t="shared" si="191"/>
        <v>95.35</v>
      </c>
      <c r="R740" s="34">
        <f t="shared" si="192"/>
        <v>1.5891666666666666</v>
      </c>
      <c r="S740" s="35">
        <v>45757</v>
      </c>
      <c r="U740">
        <v>176</v>
      </c>
      <c r="V740">
        <v>230032</v>
      </c>
      <c r="W740" t="s">
        <v>65</v>
      </c>
      <c r="X740" t="s">
        <v>894</v>
      </c>
      <c r="Y740">
        <v>0</v>
      </c>
      <c r="Z740">
        <v>0</v>
      </c>
      <c r="AA740">
        <v>0</v>
      </c>
      <c r="AB740">
        <v>0</v>
      </c>
      <c r="AC740">
        <v>0</v>
      </c>
      <c r="AD740">
        <v>0</v>
      </c>
      <c r="AG740">
        <v>0</v>
      </c>
      <c r="AK740" t="s">
        <v>63</v>
      </c>
      <c r="AL740">
        <v>0</v>
      </c>
      <c r="AM740" t="s">
        <v>63</v>
      </c>
      <c r="AP740" t="s">
        <v>895</v>
      </c>
      <c r="AQ740" t="s">
        <v>108</v>
      </c>
      <c r="AR740" t="s">
        <v>13404</v>
      </c>
      <c r="AT740">
        <v>0</v>
      </c>
      <c r="AU740">
        <v>0</v>
      </c>
      <c r="AV740">
        <v>0</v>
      </c>
      <c r="AW740">
        <v>0</v>
      </c>
      <c r="AX740">
        <v>0</v>
      </c>
      <c r="AY740">
        <v>0</v>
      </c>
      <c r="BC740" t="s">
        <v>63</v>
      </c>
      <c r="BG740" t="s">
        <v>108</v>
      </c>
      <c r="BJ740" t="s">
        <v>6572</v>
      </c>
    </row>
    <row r="741" spans="1:62" x14ac:dyDescent="0.35">
      <c r="A741" t="s">
        <v>6573</v>
      </c>
      <c r="B741">
        <v>10000</v>
      </c>
      <c r="C741">
        <v>10000</v>
      </c>
      <c r="D741">
        <v>45786</v>
      </c>
      <c r="E741" t="s">
        <v>59</v>
      </c>
      <c r="F741" t="s">
        <v>6595</v>
      </c>
      <c r="G741">
        <v>10620258101</v>
      </c>
      <c r="H741" t="s">
        <v>105</v>
      </c>
      <c r="I741">
        <v>1</v>
      </c>
      <c r="J741" t="s">
        <v>63</v>
      </c>
      <c r="K741">
        <v>79</v>
      </c>
      <c r="L741" t="s">
        <v>6076</v>
      </c>
      <c r="M741" t="s">
        <v>26406</v>
      </c>
      <c r="N741" t="s">
        <v>945</v>
      </c>
      <c r="O741" t="s">
        <v>3831</v>
      </c>
      <c r="P741">
        <v>1069</v>
      </c>
      <c r="Q741">
        <f t="shared" si="191"/>
        <v>83.45</v>
      </c>
      <c r="R741" s="34">
        <f t="shared" si="192"/>
        <v>1.3908333333333334</v>
      </c>
      <c r="S741" s="35">
        <v>45757</v>
      </c>
      <c r="U741">
        <v>176</v>
      </c>
      <c r="V741">
        <v>188144</v>
      </c>
      <c r="W741" t="s">
        <v>65</v>
      </c>
      <c r="X741" t="s">
        <v>853</v>
      </c>
      <c r="Y741">
        <v>0</v>
      </c>
      <c r="Z741">
        <v>0</v>
      </c>
      <c r="AA741">
        <v>0</v>
      </c>
      <c r="AB741">
        <v>0</v>
      </c>
      <c r="AC741">
        <v>0</v>
      </c>
      <c r="AD741">
        <v>0</v>
      </c>
      <c r="AG741">
        <v>0</v>
      </c>
      <c r="AK741" t="s">
        <v>63</v>
      </c>
      <c r="AL741">
        <v>0</v>
      </c>
      <c r="AM741" t="s">
        <v>63</v>
      </c>
      <c r="AP741" t="s">
        <v>854</v>
      </c>
      <c r="AQ741" t="s">
        <v>108</v>
      </c>
      <c r="AR741" t="s">
        <v>13404</v>
      </c>
      <c r="AT741">
        <v>0</v>
      </c>
      <c r="AU741">
        <v>0</v>
      </c>
      <c r="AV741">
        <v>0</v>
      </c>
      <c r="AW741">
        <v>0</v>
      </c>
      <c r="AX741">
        <v>0</v>
      </c>
      <c r="AY741">
        <v>0</v>
      </c>
      <c r="BC741" t="s">
        <v>63</v>
      </c>
      <c r="BG741" t="s">
        <v>108</v>
      </c>
      <c r="BJ741" t="s">
        <v>6574</v>
      </c>
    </row>
    <row r="742" spans="1:62" x14ac:dyDescent="0.35">
      <c r="A742" t="s">
        <v>4820</v>
      </c>
      <c r="B742">
        <v>10000</v>
      </c>
      <c r="C742">
        <v>20000</v>
      </c>
      <c r="D742">
        <v>45770</v>
      </c>
      <c r="E742" t="s">
        <v>59</v>
      </c>
      <c r="F742" t="s">
        <v>4821</v>
      </c>
      <c r="G742" t="s">
        <v>4822</v>
      </c>
      <c r="I742">
        <v>1</v>
      </c>
      <c r="J742" t="s">
        <v>183</v>
      </c>
      <c r="K742">
        <v>93</v>
      </c>
      <c r="L742" t="s">
        <v>6072</v>
      </c>
      <c r="M742" t="s">
        <v>26406</v>
      </c>
      <c r="N742" t="s">
        <v>1248</v>
      </c>
      <c r="O742" t="s">
        <v>3834</v>
      </c>
      <c r="P742">
        <v>12284</v>
      </c>
      <c r="Q742">
        <f t="shared" si="191"/>
        <v>644.20000000000005</v>
      </c>
      <c r="R742" s="34">
        <f t="shared" si="192"/>
        <v>10.736666666666668</v>
      </c>
      <c r="S742" s="35">
        <v>45757</v>
      </c>
      <c r="U742">
        <v>24</v>
      </c>
      <c r="V742">
        <v>294816</v>
      </c>
      <c r="W742" t="s">
        <v>65</v>
      </c>
      <c r="X742" t="s">
        <v>4823</v>
      </c>
      <c r="Y742">
        <v>0</v>
      </c>
      <c r="Z742">
        <v>273898</v>
      </c>
      <c r="AA742">
        <v>20918</v>
      </c>
      <c r="AB742">
        <v>0</v>
      </c>
      <c r="AC742">
        <v>0</v>
      </c>
      <c r="AD742">
        <v>0</v>
      </c>
      <c r="AG742">
        <v>0</v>
      </c>
      <c r="AP742" t="s">
        <v>4824</v>
      </c>
      <c r="AQ742" t="s">
        <v>448</v>
      </c>
      <c r="AR742" t="s">
        <v>11797</v>
      </c>
      <c r="AT742">
        <v>0</v>
      </c>
      <c r="AU742">
        <v>0</v>
      </c>
      <c r="AV742">
        <v>0</v>
      </c>
      <c r="AW742">
        <v>0</v>
      </c>
      <c r="AX742">
        <v>0</v>
      </c>
      <c r="AY742">
        <v>0</v>
      </c>
      <c r="BC742" t="s">
        <v>63</v>
      </c>
      <c r="BD742" t="s">
        <v>4825</v>
      </c>
      <c r="BE742">
        <v>0</v>
      </c>
      <c r="BG742" t="s">
        <v>448</v>
      </c>
      <c r="BJ742" t="s">
        <v>4826</v>
      </c>
    </row>
    <row r="743" spans="1:62" x14ac:dyDescent="0.35">
      <c r="A743" t="s">
        <v>2327</v>
      </c>
      <c r="B743">
        <v>10000</v>
      </c>
      <c r="C743">
        <v>10000</v>
      </c>
      <c r="D743">
        <v>45757</v>
      </c>
      <c r="E743" t="s">
        <v>59</v>
      </c>
      <c r="F743" t="s">
        <v>2328</v>
      </c>
      <c r="G743" t="s">
        <v>1603</v>
      </c>
      <c r="I743">
        <v>1</v>
      </c>
      <c r="J743" t="s">
        <v>183</v>
      </c>
      <c r="K743">
        <v>59</v>
      </c>
      <c r="L743" t="s">
        <v>6045</v>
      </c>
      <c r="M743" t="s">
        <v>26405</v>
      </c>
      <c r="N743" t="s">
        <v>73</v>
      </c>
      <c r="O743" t="s">
        <v>3811</v>
      </c>
      <c r="P743">
        <v>1421</v>
      </c>
      <c r="Q743">
        <f t="shared" ref="Q743:Q746" si="193">(P743/40)+45</f>
        <v>80.525000000000006</v>
      </c>
      <c r="R743" s="34">
        <f t="shared" si="192"/>
        <v>1.3420833333333335</v>
      </c>
      <c r="S743" s="35">
        <v>45757</v>
      </c>
      <c r="U743">
        <v>4</v>
      </c>
      <c r="V743">
        <v>5684</v>
      </c>
      <c r="W743" t="s">
        <v>65</v>
      </c>
      <c r="X743">
        <v>150410570001</v>
      </c>
      <c r="Y743">
        <v>0</v>
      </c>
      <c r="Z743">
        <v>5683</v>
      </c>
      <c r="AA743">
        <v>1</v>
      </c>
      <c r="AB743">
        <v>0</v>
      </c>
      <c r="AC743">
        <v>0</v>
      </c>
      <c r="AD743">
        <v>0</v>
      </c>
      <c r="AG743">
        <v>0</v>
      </c>
      <c r="AP743">
        <v>15041057</v>
      </c>
      <c r="AQ743" t="s">
        <v>571</v>
      </c>
      <c r="AR743" t="s">
        <v>14937</v>
      </c>
      <c r="AT743">
        <v>0</v>
      </c>
      <c r="AU743">
        <v>0</v>
      </c>
      <c r="AV743">
        <v>0</v>
      </c>
      <c r="AW743">
        <v>0</v>
      </c>
      <c r="AX743">
        <v>0</v>
      </c>
      <c r="AY743">
        <v>0</v>
      </c>
      <c r="BC743" t="s">
        <v>63</v>
      </c>
      <c r="BD743" t="s">
        <v>4890</v>
      </c>
      <c r="BE743">
        <v>0</v>
      </c>
      <c r="BG743" t="s">
        <v>571</v>
      </c>
      <c r="BJ743" t="s">
        <v>2330</v>
      </c>
    </row>
    <row r="744" spans="1:62" x14ac:dyDescent="0.35">
      <c r="A744" t="s">
        <v>2331</v>
      </c>
      <c r="B744">
        <v>10000</v>
      </c>
      <c r="C744">
        <v>30000</v>
      </c>
      <c r="D744">
        <v>45761</v>
      </c>
      <c r="E744" t="s">
        <v>59</v>
      </c>
      <c r="F744" t="s">
        <v>2332</v>
      </c>
      <c r="G744">
        <v>1006323</v>
      </c>
      <c r="I744">
        <v>1</v>
      </c>
      <c r="J744" t="s">
        <v>183</v>
      </c>
      <c r="K744">
        <v>63</v>
      </c>
      <c r="L744" t="s">
        <v>6051</v>
      </c>
      <c r="M744" t="s">
        <v>26408</v>
      </c>
      <c r="N744" t="s">
        <v>439</v>
      </c>
      <c r="O744" t="s">
        <v>3859</v>
      </c>
      <c r="P744">
        <v>0</v>
      </c>
      <c r="Q744">
        <f t="shared" si="193"/>
        <v>45</v>
      </c>
      <c r="R744" s="34">
        <f t="shared" si="192"/>
        <v>0.75</v>
      </c>
      <c r="S744" s="35">
        <v>45757</v>
      </c>
      <c r="U744">
        <v>60</v>
      </c>
      <c r="V744">
        <v>20</v>
      </c>
      <c r="W744" t="s">
        <v>65</v>
      </c>
      <c r="X744" t="s">
        <v>2334</v>
      </c>
      <c r="Y744">
        <v>0</v>
      </c>
      <c r="Z744">
        <v>20</v>
      </c>
      <c r="AA744">
        <v>0</v>
      </c>
      <c r="AB744">
        <v>0</v>
      </c>
      <c r="AC744">
        <v>0</v>
      </c>
      <c r="AD744">
        <v>0</v>
      </c>
      <c r="AG744">
        <v>0</v>
      </c>
      <c r="AP744" t="s">
        <v>2335</v>
      </c>
      <c r="AQ744" t="s">
        <v>139</v>
      </c>
      <c r="AR744" t="s">
        <v>16963</v>
      </c>
      <c r="AT744">
        <v>0</v>
      </c>
      <c r="AU744">
        <v>0</v>
      </c>
      <c r="AV744">
        <v>0</v>
      </c>
      <c r="AW744">
        <v>0</v>
      </c>
      <c r="AX744">
        <v>0</v>
      </c>
      <c r="AY744">
        <v>0</v>
      </c>
      <c r="BC744" t="s">
        <v>63</v>
      </c>
      <c r="BD744" t="s">
        <v>4891</v>
      </c>
      <c r="BE744">
        <v>0</v>
      </c>
      <c r="BG744" t="s">
        <v>139</v>
      </c>
      <c r="BJ744" t="s">
        <v>2336</v>
      </c>
    </row>
    <row r="745" spans="1:62" x14ac:dyDescent="0.35">
      <c r="A745" t="s">
        <v>2331</v>
      </c>
      <c r="B745">
        <v>20000</v>
      </c>
      <c r="C745">
        <v>20000</v>
      </c>
      <c r="D745">
        <v>45761</v>
      </c>
      <c r="E745" t="s">
        <v>59</v>
      </c>
      <c r="F745" t="s">
        <v>2332</v>
      </c>
      <c r="G745">
        <v>1006323</v>
      </c>
      <c r="I745">
        <v>1</v>
      </c>
      <c r="J745" t="s">
        <v>183</v>
      </c>
      <c r="K745">
        <v>63</v>
      </c>
      <c r="L745" t="s">
        <v>6051</v>
      </c>
      <c r="M745" t="s">
        <v>26408</v>
      </c>
      <c r="N745" t="s">
        <v>136</v>
      </c>
      <c r="O745" t="s">
        <v>3850</v>
      </c>
      <c r="P745">
        <v>6667</v>
      </c>
      <c r="Q745">
        <f t="shared" si="193"/>
        <v>211.67500000000001</v>
      </c>
      <c r="R745" s="34">
        <f t="shared" si="192"/>
        <v>3.527916666666667</v>
      </c>
      <c r="S745" s="35">
        <v>45757</v>
      </c>
      <c r="U745">
        <v>60</v>
      </c>
      <c r="V745">
        <v>400020</v>
      </c>
      <c r="W745" t="s">
        <v>65</v>
      </c>
      <c r="X745" t="s">
        <v>2334</v>
      </c>
      <c r="Y745">
        <v>0</v>
      </c>
      <c r="Z745">
        <v>400020</v>
      </c>
      <c r="AA745">
        <v>0</v>
      </c>
      <c r="AB745">
        <v>0</v>
      </c>
      <c r="AC745">
        <v>0</v>
      </c>
      <c r="AD745">
        <v>0</v>
      </c>
      <c r="AG745">
        <v>0</v>
      </c>
      <c r="AP745" t="s">
        <v>2335</v>
      </c>
      <c r="AQ745" t="s">
        <v>139</v>
      </c>
      <c r="AR745" t="s">
        <v>16963</v>
      </c>
      <c r="AT745">
        <v>0</v>
      </c>
      <c r="AU745">
        <v>0</v>
      </c>
      <c r="AV745">
        <v>0</v>
      </c>
      <c r="AW745">
        <v>0</v>
      </c>
      <c r="AX745">
        <v>0</v>
      </c>
      <c r="AY745">
        <v>0</v>
      </c>
      <c r="BC745" t="s">
        <v>63</v>
      </c>
      <c r="BD745" t="s">
        <v>4891</v>
      </c>
      <c r="BE745">
        <v>0</v>
      </c>
      <c r="BG745" t="s">
        <v>139</v>
      </c>
      <c r="BJ745" t="s">
        <v>2336</v>
      </c>
    </row>
    <row r="746" spans="1:62" x14ac:dyDescent="0.35">
      <c r="A746" t="s">
        <v>2331</v>
      </c>
      <c r="B746">
        <v>20000</v>
      </c>
      <c r="C746">
        <v>30000</v>
      </c>
      <c r="D746">
        <v>45761</v>
      </c>
      <c r="E746" t="s">
        <v>59</v>
      </c>
      <c r="F746" t="s">
        <v>2332</v>
      </c>
      <c r="G746">
        <v>1006323</v>
      </c>
      <c r="I746">
        <v>1</v>
      </c>
      <c r="J746" t="s">
        <v>183</v>
      </c>
      <c r="K746">
        <v>63</v>
      </c>
      <c r="L746" t="s">
        <v>6051</v>
      </c>
      <c r="M746" t="s">
        <v>26408</v>
      </c>
      <c r="N746" t="s">
        <v>439</v>
      </c>
      <c r="O746" t="s">
        <v>3859</v>
      </c>
      <c r="P746">
        <v>10000</v>
      </c>
      <c r="Q746">
        <f t="shared" si="193"/>
        <v>295</v>
      </c>
      <c r="R746" s="34">
        <f t="shared" si="192"/>
        <v>4.916666666666667</v>
      </c>
      <c r="S746" s="35">
        <v>45757</v>
      </c>
      <c r="U746">
        <v>60</v>
      </c>
      <c r="V746">
        <v>599980</v>
      </c>
      <c r="W746" t="s">
        <v>65</v>
      </c>
      <c r="X746" t="s">
        <v>2334</v>
      </c>
      <c r="Y746">
        <v>0</v>
      </c>
      <c r="Z746">
        <v>599980</v>
      </c>
      <c r="AA746">
        <v>0</v>
      </c>
      <c r="AB746">
        <v>0</v>
      </c>
      <c r="AC746">
        <v>0</v>
      </c>
      <c r="AD746">
        <v>0</v>
      </c>
      <c r="AG746">
        <v>0</v>
      </c>
      <c r="AP746" t="s">
        <v>2335</v>
      </c>
      <c r="AQ746" t="s">
        <v>139</v>
      </c>
      <c r="AR746" t="s">
        <v>16963</v>
      </c>
      <c r="AT746">
        <v>0</v>
      </c>
      <c r="AU746">
        <v>0</v>
      </c>
      <c r="AV746">
        <v>0</v>
      </c>
      <c r="AW746">
        <v>0</v>
      </c>
      <c r="AX746">
        <v>0</v>
      </c>
      <c r="AY746">
        <v>0</v>
      </c>
      <c r="BC746" t="s">
        <v>63</v>
      </c>
      <c r="BD746" t="s">
        <v>4891</v>
      </c>
      <c r="BE746">
        <v>0</v>
      </c>
      <c r="BG746" t="s">
        <v>139</v>
      </c>
      <c r="BJ746" t="s">
        <v>2336</v>
      </c>
    </row>
    <row r="747" spans="1:62" x14ac:dyDescent="0.35">
      <c r="A747" t="s">
        <v>4892</v>
      </c>
      <c r="B747">
        <v>10000</v>
      </c>
      <c r="C747">
        <v>10000</v>
      </c>
      <c r="D747">
        <v>45763</v>
      </c>
      <c r="E747" t="s">
        <v>59</v>
      </c>
      <c r="F747" t="s">
        <v>4893</v>
      </c>
      <c r="G747" t="s">
        <v>4894</v>
      </c>
      <c r="I747">
        <v>1</v>
      </c>
      <c r="J747" t="s">
        <v>183</v>
      </c>
      <c r="K747">
        <v>111</v>
      </c>
      <c r="L747" t="s">
        <v>6070</v>
      </c>
      <c r="M747" t="s">
        <v>26407</v>
      </c>
      <c r="N747" t="s">
        <v>454</v>
      </c>
      <c r="O747" t="s">
        <v>3837</v>
      </c>
      <c r="P747">
        <v>40000</v>
      </c>
      <c r="Q747">
        <f>(P747/60)+30</f>
        <v>696.66666666666663</v>
      </c>
      <c r="R747" s="34">
        <f>Q747/60</f>
        <v>11.611111111111111</v>
      </c>
      <c r="S747" s="35">
        <v>45757</v>
      </c>
      <c r="U747">
        <v>8</v>
      </c>
      <c r="V747">
        <v>320000</v>
      </c>
      <c r="W747" t="s">
        <v>65</v>
      </c>
      <c r="X747" t="s">
        <v>201</v>
      </c>
      <c r="Y747">
        <v>0</v>
      </c>
      <c r="Z747">
        <v>319654</v>
      </c>
      <c r="AA747">
        <v>346</v>
      </c>
      <c r="AB747">
        <v>0</v>
      </c>
      <c r="AC747">
        <v>0</v>
      </c>
      <c r="AD747">
        <v>0</v>
      </c>
      <c r="AG747">
        <v>0</v>
      </c>
      <c r="AP747" t="s">
        <v>202</v>
      </c>
      <c r="AQ747" t="s">
        <v>203</v>
      </c>
      <c r="AR747" t="s">
        <v>21026</v>
      </c>
      <c r="AT747">
        <v>0</v>
      </c>
      <c r="AU747">
        <v>0</v>
      </c>
      <c r="AV747">
        <v>0</v>
      </c>
      <c r="AW747">
        <v>0</v>
      </c>
      <c r="AX747">
        <v>0</v>
      </c>
      <c r="AY747">
        <v>0</v>
      </c>
      <c r="BC747" t="s">
        <v>63</v>
      </c>
      <c r="BD747" t="s">
        <v>4895</v>
      </c>
      <c r="BE747">
        <v>0</v>
      </c>
      <c r="BG747" t="s">
        <v>203</v>
      </c>
      <c r="BJ747" t="s">
        <v>4896</v>
      </c>
    </row>
    <row r="748" spans="1:62" x14ac:dyDescent="0.35">
      <c r="A748" t="s">
        <v>2337</v>
      </c>
      <c r="B748">
        <v>10000</v>
      </c>
      <c r="C748">
        <v>10000</v>
      </c>
      <c r="D748">
        <v>45758</v>
      </c>
      <c r="E748" t="s">
        <v>59</v>
      </c>
      <c r="F748" t="s">
        <v>2338</v>
      </c>
      <c r="G748" t="s">
        <v>796</v>
      </c>
      <c r="I748">
        <v>1</v>
      </c>
      <c r="J748" t="s">
        <v>183</v>
      </c>
      <c r="K748">
        <v>61</v>
      </c>
      <c r="L748" t="s">
        <v>6046</v>
      </c>
      <c r="M748" t="s">
        <v>26405</v>
      </c>
      <c r="N748" t="s">
        <v>209</v>
      </c>
      <c r="O748" t="s">
        <v>3802</v>
      </c>
      <c r="P748">
        <v>5000</v>
      </c>
      <c r="Q748">
        <f>(P748/50)+45</f>
        <v>145</v>
      </c>
      <c r="R748" s="34">
        <f>Q748/60</f>
        <v>2.4166666666666665</v>
      </c>
      <c r="S748" s="35">
        <v>45757</v>
      </c>
      <c r="U748">
        <v>1</v>
      </c>
      <c r="V748">
        <v>5000</v>
      </c>
      <c r="W748" t="s">
        <v>65</v>
      </c>
      <c r="X748" t="s">
        <v>2339</v>
      </c>
      <c r="Y748">
        <v>0</v>
      </c>
      <c r="Z748">
        <v>5000</v>
      </c>
      <c r="AA748">
        <v>0</v>
      </c>
      <c r="AB748">
        <v>0</v>
      </c>
      <c r="AC748">
        <v>0</v>
      </c>
      <c r="AD748">
        <v>0</v>
      </c>
      <c r="AG748">
        <v>0</v>
      </c>
      <c r="AP748" t="s">
        <v>2340</v>
      </c>
      <c r="AQ748" t="s">
        <v>622</v>
      </c>
      <c r="AR748" t="s">
        <v>24955</v>
      </c>
      <c r="AT748">
        <v>0</v>
      </c>
      <c r="AU748">
        <v>0</v>
      </c>
      <c r="AV748">
        <v>0</v>
      </c>
      <c r="AW748">
        <v>0</v>
      </c>
      <c r="AX748">
        <v>0</v>
      </c>
      <c r="AY748">
        <v>0</v>
      </c>
      <c r="BC748" t="s">
        <v>63</v>
      </c>
      <c r="BD748" t="s">
        <v>4897</v>
      </c>
      <c r="BE748">
        <v>0</v>
      </c>
      <c r="BG748" t="s">
        <v>622</v>
      </c>
      <c r="BJ748" t="s">
        <v>2341</v>
      </c>
    </row>
    <row r="749" spans="1:62" x14ac:dyDescent="0.35">
      <c r="A749" t="s">
        <v>4898</v>
      </c>
      <c r="B749">
        <v>10000</v>
      </c>
      <c r="C749">
        <v>10000</v>
      </c>
      <c r="D749">
        <v>45769</v>
      </c>
      <c r="E749" t="s">
        <v>59</v>
      </c>
      <c r="F749" t="s">
        <v>4899</v>
      </c>
      <c r="G749" t="s">
        <v>4900</v>
      </c>
      <c r="I749">
        <v>1</v>
      </c>
      <c r="J749" t="s">
        <v>183</v>
      </c>
      <c r="K749">
        <v>103</v>
      </c>
      <c r="L749" t="s">
        <v>6044</v>
      </c>
      <c r="M749" t="s">
        <v>26408</v>
      </c>
      <c r="N749" t="s">
        <v>64</v>
      </c>
      <c r="O749" t="s">
        <v>3842</v>
      </c>
      <c r="P749">
        <v>26870</v>
      </c>
      <c r="Q749">
        <f t="shared" ref="Q749:Q750" si="194">(P749/30)+30</f>
        <v>925.66666666666663</v>
      </c>
      <c r="R749" s="34">
        <f t="shared" ref="R749:R751" si="195">Q749/60</f>
        <v>15.427777777777777</v>
      </c>
      <c r="S749" s="35">
        <v>45757</v>
      </c>
      <c r="U749">
        <v>8</v>
      </c>
      <c r="V749">
        <v>214960</v>
      </c>
      <c r="W749" t="s">
        <v>65</v>
      </c>
      <c r="X749" s="34" t="s">
        <v>66</v>
      </c>
      <c r="Y749">
        <v>0</v>
      </c>
      <c r="Z749">
        <v>214960</v>
      </c>
      <c r="AA749">
        <v>0</v>
      </c>
      <c r="AB749">
        <v>0</v>
      </c>
      <c r="AC749">
        <v>0</v>
      </c>
      <c r="AD749">
        <v>0</v>
      </c>
      <c r="AG749">
        <v>0</v>
      </c>
      <c r="AP749" t="s">
        <v>67</v>
      </c>
      <c r="AQ749" t="s">
        <v>68</v>
      </c>
      <c r="AR749" t="s">
        <v>26186</v>
      </c>
      <c r="AT749">
        <v>0</v>
      </c>
      <c r="AU749">
        <v>0</v>
      </c>
      <c r="AV749">
        <v>0</v>
      </c>
      <c r="AW749">
        <v>0</v>
      </c>
      <c r="AX749">
        <v>0</v>
      </c>
      <c r="AY749">
        <v>0</v>
      </c>
      <c r="BC749" t="s">
        <v>63</v>
      </c>
      <c r="BD749" t="s">
        <v>4901</v>
      </c>
      <c r="BE749">
        <v>0</v>
      </c>
      <c r="BG749" t="s">
        <v>68</v>
      </c>
      <c r="BJ749" t="s">
        <v>4902</v>
      </c>
    </row>
    <row r="750" spans="1:62" x14ac:dyDescent="0.35">
      <c r="A750" t="s">
        <v>4898</v>
      </c>
      <c r="B750">
        <v>10000</v>
      </c>
      <c r="C750">
        <v>20000</v>
      </c>
      <c r="D750">
        <v>45769</v>
      </c>
      <c r="E750" t="s">
        <v>59</v>
      </c>
      <c r="F750" t="s">
        <v>4899</v>
      </c>
      <c r="G750" t="s">
        <v>4900</v>
      </c>
      <c r="I750">
        <v>1</v>
      </c>
      <c r="J750" t="s">
        <v>183</v>
      </c>
      <c r="K750">
        <v>103</v>
      </c>
      <c r="L750" t="s">
        <v>6044</v>
      </c>
      <c r="M750" t="s">
        <v>26408</v>
      </c>
      <c r="N750" t="s">
        <v>71</v>
      </c>
      <c r="O750" t="s">
        <v>3838</v>
      </c>
      <c r="P750">
        <v>61250</v>
      </c>
      <c r="Q750">
        <f t="shared" si="194"/>
        <v>2071.666666666667</v>
      </c>
      <c r="R750" s="34">
        <f t="shared" si="195"/>
        <v>34.527777777777786</v>
      </c>
      <c r="S750" s="35">
        <v>45757</v>
      </c>
      <c r="U750">
        <v>8</v>
      </c>
      <c r="V750">
        <v>490000</v>
      </c>
      <c r="W750" t="s">
        <v>65</v>
      </c>
      <c r="X750" s="34" t="s">
        <v>66</v>
      </c>
      <c r="Y750">
        <v>0</v>
      </c>
      <c r="Z750">
        <v>490000</v>
      </c>
      <c r="AA750">
        <v>0</v>
      </c>
      <c r="AB750">
        <v>0</v>
      </c>
      <c r="AC750">
        <v>0</v>
      </c>
      <c r="AD750">
        <v>0</v>
      </c>
      <c r="AG750">
        <v>0</v>
      </c>
      <c r="AP750" t="s">
        <v>67</v>
      </c>
      <c r="AQ750" t="s">
        <v>68</v>
      </c>
      <c r="AR750" t="s">
        <v>26186</v>
      </c>
      <c r="AT750">
        <v>0</v>
      </c>
      <c r="AU750">
        <v>0</v>
      </c>
      <c r="AV750">
        <v>0</v>
      </c>
      <c r="AW750">
        <v>0</v>
      </c>
      <c r="AX750">
        <v>0</v>
      </c>
      <c r="AY750">
        <v>0</v>
      </c>
      <c r="BC750" t="s">
        <v>63</v>
      </c>
      <c r="BD750" t="s">
        <v>4901</v>
      </c>
      <c r="BE750">
        <v>0</v>
      </c>
      <c r="BG750" t="s">
        <v>68</v>
      </c>
      <c r="BJ750" t="s">
        <v>4902</v>
      </c>
    </row>
    <row r="751" spans="1:62" x14ac:dyDescent="0.35">
      <c r="A751" t="s">
        <v>2342</v>
      </c>
      <c r="B751">
        <v>10000</v>
      </c>
      <c r="C751">
        <v>20000</v>
      </c>
      <c r="D751">
        <v>45757</v>
      </c>
      <c r="E751" t="s">
        <v>59</v>
      </c>
      <c r="F751" t="s">
        <v>2343</v>
      </c>
      <c r="G751" t="s">
        <v>2344</v>
      </c>
      <c r="I751">
        <v>1</v>
      </c>
      <c r="J751" t="s">
        <v>183</v>
      </c>
      <c r="K751">
        <v>112</v>
      </c>
      <c r="L751" t="s">
        <v>6044</v>
      </c>
      <c r="M751" t="s">
        <v>26408</v>
      </c>
      <c r="N751" t="s">
        <v>454</v>
      </c>
      <c r="O751" t="s">
        <v>3837</v>
      </c>
      <c r="P751">
        <v>450</v>
      </c>
      <c r="Q751">
        <f t="shared" ref="Q751" si="196">(P751/20)+45</f>
        <v>67.5</v>
      </c>
      <c r="R751" s="34">
        <f t="shared" si="195"/>
        <v>1.125</v>
      </c>
      <c r="S751" s="35">
        <v>45757</v>
      </c>
      <c r="U751">
        <v>20</v>
      </c>
      <c r="V751">
        <v>9000</v>
      </c>
      <c r="W751" t="s">
        <v>65</v>
      </c>
      <c r="X751" t="s">
        <v>2345</v>
      </c>
      <c r="Y751">
        <v>0</v>
      </c>
      <c r="Z751">
        <v>9000</v>
      </c>
      <c r="AA751">
        <v>0</v>
      </c>
      <c r="AB751">
        <v>0</v>
      </c>
      <c r="AC751">
        <v>0</v>
      </c>
      <c r="AD751">
        <v>0</v>
      </c>
      <c r="AG751">
        <v>0</v>
      </c>
      <c r="AP751" t="s">
        <v>2346</v>
      </c>
      <c r="AQ751" t="s">
        <v>68</v>
      </c>
      <c r="AR751" t="s">
        <v>26186</v>
      </c>
      <c r="AT751">
        <v>0</v>
      </c>
      <c r="AU751">
        <v>0</v>
      </c>
      <c r="AV751">
        <v>0</v>
      </c>
      <c r="AW751">
        <v>0</v>
      </c>
      <c r="AX751">
        <v>0</v>
      </c>
      <c r="AY751">
        <v>0</v>
      </c>
      <c r="BC751" t="s">
        <v>63</v>
      </c>
      <c r="BD751" t="s">
        <v>4903</v>
      </c>
      <c r="BE751">
        <v>0</v>
      </c>
      <c r="BG751" t="s">
        <v>68</v>
      </c>
      <c r="BJ751" t="s">
        <v>2347</v>
      </c>
    </row>
    <row r="752" spans="1:62" x14ac:dyDescent="0.35">
      <c r="A752" t="s">
        <v>2348</v>
      </c>
      <c r="B752">
        <v>10000</v>
      </c>
      <c r="C752">
        <v>10000</v>
      </c>
      <c r="D752">
        <v>45757</v>
      </c>
      <c r="E752" t="s">
        <v>59</v>
      </c>
      <c r="F752" t="s">
        <v>2349</v>
      </c>
      <c r="G752" t="s">
        <v>796</v>
      </c>
      <c r="I752">
        <v>1</v>
      </c>
      <c r="J752" t="s">
        <v>183</v>
      </c>
      <c r="K752">
        <v>78</v>
      </c>
      <c r="L752" t="s">
        <v>6047</v>
      </c>
      <c r="M752" t="s">
        <v>26405</v>
      </c>
      <c r="N752" t="s">
        <v>281</v>
      </c>
      <c r="O752" t="s">
        <v>3851</v>
      </c>
      <c r="P752">
        <v>1000</v>
      </c>
      <c r="Q752">
        <f>(P752/40)+45</f>
        <v>70</v>
      </c>
      <c r="R752" s="34">
        <f>Q752/60</f>
        <v>1.1666666666666667</v>
      </c>
      <c r="S752" s="35">
        <v>45757</v>
      </c>
      <c r="U752">
        <v>1</v>
      </c>
      <c r="V752">
        <v>1000</v>
      </c>
      <c r="W752" t="s">
        <v>65</v>
      </c>
      <c r="X752" t="s">
        <v>2350</v>
      </c>
      <c r="Y752">
        <v>0</v>
      </c>
      <c r="Z752">
        <v>1000</v>
      </c>
      <c r="AA752">
        <v>0</v>
      </c>
      <c r="AB752">
        <v>0</v>
      </c>
      <c r="AC752">
        <v>0</v>
      </c>
      <c r="AD752">
        <v>0</v>
      </c>
      <c r="AG752">
        <v>0</v>
      </c>
      <c r="AP752" t="s">
        <v>2351</v>
      </c>
      <c r="AQ752" t="s">
        <v>622</v>
      </c>
      <c r="AR752" t="s">
        <v>24955</v>
      </c>
      <c r="AT752">
        <v>0</v>
      </c>
      <c r="AU752">
        <v>0</v>
      </c>
      <c r="AV752">
        <v>0</v>
      </c>
      <c r="AW752">
        <v>0</v>
      </c>
      <c r="AX752">
        <v>0</v>
      </c>
      <c r="AY752">
        <v>0</v>
      </c>
      <c r="BC752" t="s">
        <v>63</v>
      </c>
      <c r="BD752" t="s">
        <v>4904</v>
      </c>
      <c r="BE752">
        <v>0</v>
      </c>
      <c r="BG752" t="s">
        <v>622</v>
      </c>
      <c r="BJ752" t="s">
        <v>839</v>
      </c>
    </row>
    <row r="753" spans="1:62" x14ac:dyDescent="0.35">
      <c r="A753" t="s">
        <v>2352</v>
      </c>
      <c r="B753">
        <v>10000</v>
      </c>
      <c r="C753">
        <v>10000</v>
      </c>
      <c r="D753">
        <v>45761</v>
      </c>
      <c r="E753" t="s">
        <v>59</v>
      </c>
      <c r="F753">
        <v>0.42449074074074072</v>
      </c>
      <c r="G753" t="s">
        <v>2353</v>
      </c>
      <c r="I753">
        <v>1</v>
      </c>
      <c r="J753" t="s">
        <v>183</v>
      </c>
      <c r="K753">
        <v>60</v>
      </c>
      <c r="L753" t="s">
        <v>6048</v>
      </c>
      <c r="M753" t="s">
        <v>26408</v>
      </c>
      <c r="N753" t="s">
        <v>222</v>
      </c>
      <c r="O753" t="s">
        <v>3835</v>
      </c>
      <c r="P753">
        <v>3334</v>
      </c>
      <c r="Q753">
        <f>(P753/50)+45</f>
        <v>111.68</v>
      </c>
      <c r="R753" s="34">
        <f>Q753/60</f>
        <v>1.8613333333333335</v>
      </c>
      <c r="S753" s="35">
        <v>45757</v>
      </c>
      <c r="U753">
        <v>6</v>
      </c>
      <c r="V753">
        <v>20004</v>
      </c>
      <c r="W753" t="s">
        <v>65</v>
      </c>
      <c r="X753" t="s">
        <v>2354</v>
      </c>
      <c r="Y753">
        <v>0</v>
      </c>
      <c r="Z753">
        <v>20000</v>
      </c>
      <c r="AA753">
        <v>4</v>
      </c>
      <c r="AB753">
        <v>0</v>
      </c>
      <c r="AC753">
        <v>0</v>
      </c>
      <c r="AD753">
        <v>0</v>
      </c>
      <c r="AG753">
        <v>0</v>
      </c>
      <c r="AP753" t="s">
        <v>2355</v>
      </c>
      <c r="AQ753" t="s">
        <v>68</v>
      </c>
      <c r="AR753" t="s">
        <v>26186</v>
      </c>
      <c r="AT753">
        <v>0</v>
      </c>
      <c r="AU753">
        <v>0</v>
      </c>
      <c r="AV753">
        <v>0</v>
      </c>
      <c r="AW753">
        <v>0</v>
      </c>
      <c r="AX753">
        <v>0</v>
      </c>
      <c r="AY753">
        <v>0</v>
      </c>
      <c r="BC753" t="s">
        <v>63</v>
      </c>
      <c r="BD753" t="s">
        <v>4905</v>
      </c>
      <c r="BE753">
        <v>0</v>
      </c>
      <c r="BG753" t="s">
        <v>68</v>
      </c>
      <c r="BJ753" t="s">
        <v>2356</v>
      </c>
    </row>
    <row r="754" spans="1:62" x14ac:dyDescent="0.35">
      <c r="A754" t="s">
        <v>2357</v>
      </c>
      <c r="B754">
        <v>10000</v>
      </c>
      <c r="C754">
        <v>10000</v>
      </c>
      <c r="D754">
        <v>45757</v>
      </c>
      <c r="E754" t="s">
        <v>59</v>
      </c>
      <c r="F754">
        <v>0.47971064814814812</v>
      </c>
      <c r="G754" t="s">
        <v>1603</v>
      </c>
      <c r="I754">
        <v>1</v>
      </c>
      <c r="J754" t="s">
        <v>183</v>
      </c>
      <c r="K754">
        <v>59</v>
      </c>
      <c r="L754" t="s">
        <v>6045</v>
      </c>
      <c r="M754" t="s">
        <v>26405</v>
      </c>
      <c r="N754" t="s">
        <v>73</v>
      </c>
      <c r="O754" t="s">
        <v>3811</v>
      </c>
      <c r="P754">
        <v>1420</v>
      </c>
      <c r="Q754">
        <f t="shared" ref="Q754:Q755" si="197">(P754/40)+45</f>
        <v>80.5</v>
      </c>
      <c r="R754" s="34">
        <f t="shared" ref="R754:R755" si="198">Q754/60</f>
        <v>1.3416666666666666</v>
      </c>
      <c r="S754" s="35">
        <v>45757</v>
      </c>
      <c r="U754">
        <v>1</v>
      </c>
      <c r="V754">
        <v>1420</v>
      </c>
      <c r="W754" t="s">
        <v>65</v>
      </c>
      <c r="X754">
        <v>200184620001</v>
      </c>
      <c r="Y754">
        <v>0</v>
      </c>
      <c r="Z754">
        <v>1420</v>
      </c>
      <c r="AA754">
        <v>0</v>
      </c>
      <c r="AB754">
        <v>0</v>
      </c>
      <c r="AC754">
        <v>0</v>
      </c>
      <c r="AD754">
        <v>0</v>
      </c>
      <c r="AG754">
        <v>0</v>
      </c>
      <c r="AP754">
        <v>20018462</v>
      </c>
      <c r="AQ754" t="s">
        <v>571</v>
      </c>
      <c r="AR754" t="s">
        <v>14937</v>
      </c>
      <c r="AT754">
        <v>0</v>
      </c>
      <c r="AU754">
        <v>0</v>
      </c>
      <c r="AV754">
        <v>0</v>
      </c>
      <c r="AW754">
        <v>0</v>
      </c>
      <c r="AX754">
        <v>0</v>
      </c>
      <c r="AY754">
        <v>0</v>
      </c>
      <c r="BC754" t="s">
        <v>63</v>
      </c>
      <c r="BD754" t="s">
        <v>4906</v>
      </c>
      <c r="BE754">
        <v>0</v>
      </c>
      <c r="BG754" t="s">
        <v>571</v>
      </c>
      <c r="BJ754" t="s">
        <v>2358</v>
      </c>
    </row>
    <row r="755" spans="1:62" x14ac:dyDescent="0.35">
      <c r="A755" t="s">
        <v>2357</v>
      </c>
      <c r="B755">
        <v>20000</v>
      </c>
      <c r="C755">
        <v>10000</v>
      </c>
      <c r="D755">
        <v>45757</v>
      </c>
      <c r="E755" t="s">
        <v>59</v>
      </c>
      <c r="F755">
        <v>0.47971064814814812</v>
      </c>
      <c r="G755" t="s">
        <v>1603</v>
      </c>
      <c r="I755">
        <v>1</v>
      </c>
      <c r="J755" t="s">
        <v>183</v>
      </c>
      <c r="K755">
        <v>59</v>
      </c>
      <c r="L755" t="s">
        <v>6045</v>
      </c>
      <c r="M755" t="s">
        <v>26405</v>
      </c>
      <c r="N755" t="s">
        <v>73</v>
      </c>
      <c r="O755" t="s">
        <v>3811</v>
      </c>
      <c r="P755">
        <v>1420</v>
      </c>
      <c r="Q755">
        <f t="shared" si="197"/>
        <v>80.5</v>
      </c>
      <c r="R755" s="34">
        <f t="shared" si="198"/>
        <v>1.3416666666666666</v>
      </c>
      <c r="S755" s="35">
        <v>45757</v>
      </c>
      <c r="U755">
        <v>1</v>
      </c>
      <c r="V755">
        <v>1420</v>
      </c>
      <c r="W755" t="s">
        <v>65</v>
      </c>
      <c r="X755">
        <v>200184620001</v>
      </c>
      <c r="Y755">
        <v>0</v>
      </c>
      <c r="Z755">
        <v>1420</v>
      </c>
      <c r="AA755">
        <v>0</v>
      </c>
      <c r="AB755">
        <v>0</v>
      </c>
      <c r="AC755">
        <v>0</v>
      </c>
      <c r="AD755">
        <v>0</v>
      </c>
      <c r="AG755">
        <v>0</v>
      </c>
      <c r="AP755">
        <v>20018462</v>
      </c>
      <c r="AQ755" t="s">
        <v>571</v>
      </c>
      <c r="AR755" t="s">
        <v>14937</v>
      </c>
      <c r="AT755">
        <v>0</v>
      </c>
      <c r="AU755">
        <v>0</v>
      </c>
      <c r="AV755">
        <v>0</v>
      </c>
      <c r="AW755">
        <v>0</v>
      </c>
      <c r="AX755">
        <v>0</v>
      </c>
      <c r="AY755">
        <v>0</v>
      </c>
      <c r="BC755" t="s">
        <v>63</v>
      </c>
      <c r="BD755" t="s">
        <v>4906</v>
      </c>
      <c r="BE755">
        <v>0</v>
      </c>
      <c r="BG755" t="s">
        <v>571</v>
      </c>
      <c r="BJ755" t="s">
        <v>2358</v>
      </c>
    </row>
    <row r="756" spans="1:62" x14ac:dyDescent="0.35">
      <c r="A756" t="s">
        <v>2359</v>
      </c>
      <c r="B756">
        <v>10000</v>
      </c>
      <c r="C756">
        <v>10000</v>
      </c>
      <c r="D756">
        <v>45758</v>
      </c>
      <c r="E756" t="s">
        <v>59</v>
      </c>
      <c r="F756" t="s">
        <v>2360</v>
      </c>
      <c r="G756" t="s">
        <v>842</v>
      </c>
      <c r="I756">
        <v>1</v>
      </c>
      <c r="J756" t="s">
        <v>183</v>
      </c>
      <c r="K756">
        <v>73</v>
      </c>
      <c r="L756" t="s">
        <v>6042</v>
      </c>
      <c r="M756" t="s">
        <v>26407</v>
      </c>
      <c r="N756" t="s">
        <v>184</v>
      </c>
      <c r="O756" t="s">
        <v>3845</v>
      </c>
      <c r="P756">
        <v>18000</v>
      </c>
      <c r="Q756">
        <f t="shared" ref="Q756:Q758" si="199">(P756/60)+30</f>
        <v>330</v>
      </c>
      <c r="R756" s="34">
        <f t="shared" ref="R756:R758" si="200">Q756/60</f>
        <v>5.5</v>
      </c>
      <c r="S756" s="35">
        <v>45757</v>
      </c>
      <c r="U756">
        <v>12</v>
      </c>
      <c r="V756">
        <v>216000</v>
      </c>
      <c r="W756" t="s">
        <v>65</v>
      </c>
      <c r="X756">
        <v>80256220001</v>
      </c>
      <c r="Y756">
        <v>0</v>
      </c>
      <c r="Z756">
        <v>216000</v>
      </c>
      <c r="AA756">
        <v>0</v>
      </c>
      <c r="AB756">
        <v>0</v>
      </c>
      <c r="AC756">
        <v>0</v>
      </c>
      <c r="AD756">
        <v>0</v>
      </c>
      <c r="AG756">
        <v>0</v>
      </c>
      <c r="AP756">
        <v>8025622</v>
      </c>
      <c r="AQ756" t="s">
        <v>162</v>
      </c>
      <c r="AR756" t="s">
        <v>8373</v>
      </c>
      <c r="AT756">
        <v>0</v>
      </c>
      <c r="AU756">
        <v>0</v>
      </c>
      <c r="AV756">
        <v>0</v>
      </c>
      <c r="AW756">
        <v>0</v>
      </c>
      <c r="AX756">
        <v>0</v>
      </c>
      <c r="AY756">
        <v>0</v>
      </c>
      <c r="BC756" t="s">
        <v>63</v>
      </c>
      <c r="BD756" t="s">
        <v>4907</v>
      </c>
      <c r="BE756">
        <v>0</v>
      </c>
      <c r="BG756" t="s">
        <v>162</v>
      </c>
      <c r="BJ756" t="s">
        <v>2361</v>
      </c>
    </row>
    <row r="757" spans="1:62" x14ac:dyDescent="0.35">
      <c r="A757" t="s">
        <v>2359</v>
      </c>
      <c r="B757">
        <v>10000</v>
      </c>
      <c r="C757">
        <v>20000</v>
      </c>
      <c r="D757">
        <v>45758</v>
      </c>
      <c r="E757" t="s">
        <v>59</v>
      </c>
      <c r="F757" t="s">
        <v>2360</v>
      </c>
      <c r="G757" t="s">
        <v>842</v>
      </c>
      <c r="I757">
        <v>1</v>
      </c>
      <c r="J757" t="s">
        <v>183</v>
      </c>
      <c r="K757">
        <v>73</v>
      </c>
      <c r="L757" t="s">
        <v>6042</v>
      </c>
      <c r="M757" t="s">
        <v>26407</v>
      </c>
      <c r="N757" t="s">
        <v>153</v>
      </c>
      <c r="O757" t="s">
        <v>3830</v>
      </c>
      <c r="P757">
        <v>18000</v>
      </c>
      <c r="Q757">
        <f t="shared" si="199"/>
        <v>330</v>
      </c>
      <c r="R757" s="34">
        <f t="shared" si="200"/>
        <v>5.5</v>
      </c>
      <c r="S757" s="35">
        <v>45757</v>
      </c>
      <c r="U757">
        <v>12</v>
      </c>
      <c r="V757">
        <v>216000</v>
      </c>
      <c r="W757" t="s">
        <v>65</v>
      </c>
      <c r="X757">
        <v>80256220001</v>
      </c>
      <c r="Y757">
        <v>0</v>
      </c>
      <c r="Z757">
        <v>216000</v>
      </c>
      <c r="AA757">
        <v>0</v>
      </c>
      <c r="AB757">
        <v>0</v>
      </c>
      <c r="AC757">
        <v>0</v>
      </c>
      <c r="AD757">
        <v>0</v>
      </c>
      <c r="AG757">
        <v>0</v>
      </c>
      <c r="AP757">
        <v>8025622</v>
      </c>
      <c r="AQ757" t="s">
        <v>162</v>
      </c>
      <c r="AR757" t="s">
        <v>8373</v>
      </c>
      <c r="AT757">
        <v>0</v>
      </c>
      <c r="AU757">
        <v>0</v>
      </c>
      <c r="AV757">
        <v>0</v>
      </c>
      <c r="AW757">
        <v>0</v>
      </c>
      <c r="AX757">
        <v>0</v>
      </c>
      <c r="AY757">
        <v>0</v>
      </c>
      <c r="BC757" t="s">
        <v>63</v>
      </c>
      <c r="BD757" t="s">
        <v>4907</v>
      </c>
      <c r="BE757">
        <v>0</v>
      </c>
      <c r="BG757" t="s">
        <v>162</v>
      </c>
      <c r="BJ757" t="s">
        <v>2361</v>
      </c>
    </row>
    <row r="758" spans="1:62" x14ac:dyDescent="0.35">
      <c r="A758" t="s">
        <v>2362</v>
      </c>
      <c r="B758">
        <v>10000</v>
      </c>
      <c r="C758">
        <v>10000</v>
      </c>
      <c r="D758">
        <v>45758</v>
      </c>
      <c r="E758" t="s">
        <v>59</v>
      </c>
      <c r="F758" t="s">
        <v>2363</v>
      </c>
      <c r="G758" t="s">
        <v>842</v>
      </c>
      <c r="I758">
        <v>1</v>
      </c>
      <c r="J758" t="s">
        <v>183</v>
      </c>
      <c r="K758">
        <v>73</v>
      </c>
      <c r="L758" t="s">
        <v>6042</v>
      </c>
      <c r="M758" t="s">
        <v>26407</v>
      </c>
      <c r="N758" t="s">
        <v>153</v>
      </c>
      <c r="O758" t="s">
        <v>3830</v>
      </c>
      <c r="P758">
        <v>18000</v>
      </c>
      <c r="Q758">
        <f t="shared" si="199"/>
        <v>330</v>
      </c>
      <c r="R758" s="34">
        <f t="shared" si="200"/>
        <v>5.5</v>
      </c>
      <c r="S758" s="35">
        <v>45757</v>
      </c>
      <c r="U758">
        <v>12</v>
      </c>
      <c r="V758">
        <v>216000</v>
      </c>
      <c r="W758" t="s">
        <v>65</v>
      </c>
      <c r="X758">
        <v>80256230001</v>
      </c>
      <c r="Y758">
        <v>0</v>
      </c>
      <c r="Z758">
        <v>216000</v>
      </c>
      <c r="AA758">
        <v>0</v>
      </c>
      <c r="AB758">
        <v>0</v>
      </c>
      <c r="AC758">
        <v>0</v>
      </c>
      <c r="AD758">
        <v>0</v>
      </c>
      <c r="AG758">
        <v>0</v>
      </c>
      <c r="AP758">
        <v>8025623</v>
      </c>
      <c r="AQ758" t="s">
        <v>162</v>
      </c>
      <c r="AR758" t="s">
        <v>8373</v>
      </c>
      <c r="AT758">
        <v>0</v>
      </c>
      <c r="AU758">
        <v>0</v>
      </c>
      <c r="AV758">
        <v>0</v>
      </c>
      <c r="AW758">
        <v>0</v>
      </c>
      <c r="AX758">
        <v>0</v>
      </c>
      <c r="AY758">
        <v>0</v>
      </c>
      <c r="BC758" t="s">
        <v>63</v>
      </c>
      <c r="BD758" t="s">
        <v>4908</v>
      </c>
      <c r="BE758">
        <v>0</v>
      </c>
      <c r="BG758" t="s">
        <v>162</v>
      </c>
      <c r="BJ758" t="s">
        <v>2364</v>
      </c>
    </row>
    <row r="759" spans="1:62" x14ac:dyDescent="0.35">
      <c r="A759" t="s">
        <v>2365</v>
      </c>
      <c r="B759">
        <v>10000</v>
      </c>
      <c r="C759">
        <v>20000</v>
      </c>
      <c r="D759">
        <v>45761</v>
      </c>
      <c r="E759" t="s">
        <v>59</v>
      </c>
      <c r="F759" t="s">
        <v>2366</v>
      </c>
      <c r="G759">
        <v>1006323</v>
      </c>
      <c r="I759">
        <v>1</v>
      </c>
      <c r="J759" t="s">
        <v>183</v>
      </c>
      <c r="K759">
        <v>63</v>
      </c>
      <c r="L759" t="s">
        <v>6051</v>
      </c>
      <c r="M759" t="s">
        <v>26408</v>
      </c>
      <c r="N759" t="s">
        <v>439</v>
      </c>
      <c r="O759" t="s">
        <v>3859</v>
      </c>
      <c r="P759">
        <v>16000</v>
      </c>
      <c r="Q759">
        <f>(P759/40)+45</f>
        <v>445</v>
      </c>
      <c r="R759" s="34">
        <f>Q759/60</f>
        <v>7.416666666666667</v>
      </c>
      <c r="S759" s="35">
        <v>45757</v>
      </c>
      <c r="U759">
        <v>60</v>
      </c>
      <c r="V759">
        <v>960000</v>
      </c>
      <c r="W759" t="s">
        <v>65</v>
      </c>
      <c r="X759" t="s">
        <v>2334</v>
      </c>
      <c r="Y759">
        <v>0</v>
      </c>
      <c r="Z759">
        <v>960000</v>
      </c>
      <c r="AA759">
        <v>0</v>
      </c>
      <c r="AB759">
        <v>0</v>
      </c>
      <c r="AC759">
        <v>0</v>
      </c>
      <c r="AD759">
        <v>0</v>
      </c>
      <c r="AG759">
        <v>0</v>
      </c>
      <c r="AP759" t="s">
        <v>2335</v>
      </c>
      <c r="AQ759" t="s">
        <v>139</v>
      </c>
      <c r="AR759" t="s">
        <v>16963</v>
      </c>
      <c r="AT759">
        <v>0</v>
      </c>
      <c r="AU759">
        <v>0</v>
      </c>
      <c r="AV759">
        <v>0</v>
      </c>
      <c r="AW759">
        <v>0</v>
      </c>
      <c r="AX759">
        <v>0</v>
      </c>
      <c r="AY759">
        <v>0</v>
      </c>
      <c r="BC759" t="s">
        <v>63</v>
      </c>
      <c r="BD759" t="s">
        <v>4909</v>
      </c>
      <c r="BE759">
        <v>0</v>
      </c>
      <c r="BG759" t="s">
        <v>139</v>
      </c>
      <c r="BJ759" t="s">
        <v>140</v>
      </c>
    </row>
    <row r="760" spans="1:62" x14ac:dyDescent="0.35">
      <c r="A760" t="s">
        <v>2367</v>
      </c>
      <c r="B760">
        <v>10000</v>
      </c>
      <c r="C760">
        <v>10000</v>
      </c>
      <c r="D760">
        <v>45757</v>
      </c>
      <c r="E760" t="s">
        <v>59</v>
      </c>
      <c r="F760" t="s">
        <v>2349</v>
      </c>
      <c r="G760" t="s">
        <v>2368</v>
      </c>
      <c r="I760">
        <v>1</v>
      </c>
      <c r="J760" t="s">
        <v>183</v>
      </c>
      <c r="K760">
        <v>94</v>
      </c>
      <c r="L760" t="s">
        <v>6050</v>
      </c>
      <c r="M760" t="s">
        <v>26405</v>
      </c>
      <c r="N760" t="s">
        <v>81</v>
      </c>
      <c r="O760" t="s">
        <v>3825</v>
      </c>
      <c r="P760">
        <v>3000</v>
      </c>
      <c r="S760" s="35">
        <v>45757</v>
      </c>
      <c r="U760">
        <v>6</v>
      </c>
      <c r="V760">
        <v>18000</v>
      </c>
      <c r="W760" t="s">
        <v>65</v>
      </c>
      <c r="X760" t="s">
        <v>2369</v>
      </c>
      <c r="Y760">
        <v>0</v>
      </c>
      <c r="Z760">
        <v>18000</v>
      </c>
      <c r="AA760">
        <v>0</v>
      </c>
      <c r="AB760">
        <v>0</v>
      </c>
      <c r="AC760">
        <v>0</v>
      </c>
      <c r="AD760">
        <v>0</v>
      </c>
      <c r="AG760">
        <v>0</v>
      </c>
      <c r="AP760" t="s">
        <v>2370</v>
      </c>
      <c r="AQ760" t="s">
        <v>84</v>
      </c>
      <c r="AR760" t="s">
        <v>14396</v>
      </c>
      <c r="AT760">
        <v>0</v>
      </c>
      <c r="AU760">
        <v>0</v>
      </c>
      <c r="AV760">
        <v>0</v>
      </c>
      <c r="AW760">
        <v>0</v>
      </c>
      <c r="AX760">
        <v>0</v>
      </c>
      <c r="AY760">
        <v>0</v>
      </c>
      <c r="BC760" t="s">
        <v>63</v>
      </c>
      <c r="BD760" t="s">
        <v>4910</v>
      </c>
      <c r="BE760">
        <v>0</v>
      </c>
      <c r="BG760" t="s">
        <v>84</v>
      </c>
      <c r="BJ760" t="s">
        <v>2371</v>
      </c>
    </row>
    <row r="761" spans="1:62" x14ac:dyDescent="0.35">
      <c r="A761" t="s">
        <v>2372</v>
      </c>
      <c r="B761">
        <v>10000</v>
      </c>
      <c r="C761">
        <v>10000</v>
      </c>
      <c r="D761">
        <v>45757</v>
      </c>
      <c r="E761" t="s">
        <v>59</v>
      </c>
      <c r="F761" t="s">
        <v>2046</v>
      </c>
      <c r="G761" t="s">
        <v>2368</v>
      </c>
      <c r="I761">
        <v>1</v>
      </c>
      <c r="J761" t="s">
        <v>183</v>
      </c>
      <c r="K761">
        <v>94</v>
      </c>
      <c r="L761" t="s">
        <v>6050</v>
      </c>
      <c r="M761" t="s">
        <v>26405</v>
      </c>
      <c r="N761" t="s">
        <v>81</v>
      </c>
      <c r="O761" t="s">
        <v>3825</v>
      </c>
      <c r="P761">
        <v>3000</v>
      </c>
      <c r="S761" s="35">
        <v>45757</v>
      </c>
      <c r="U761">
        <v>6</v>
      </c>
      <c r="V761">
        <v>18000</v>
      </c>
      <c r="W761" t="s">
        <v>65</v>
      </c>
      <c r="X761" t="s">
        <v>2369</v>
      </c>
      <c r="Y761">
        <v>0</v>
      </c>
      <c r="Z761">
        <v>18000</v>
      </c>
      <c r="AA761">
        <v>0</v>
      </c>
      <c r="AB761">
        <v>0</v>
      </c>
      <c r="AC761">
        <v>0</v>
      </c>
      <c r="AD761">
        <v>0</v>
      </c>
      <c r="AG761">
        <v>0</v>
      </c>
      <c r="AP761" t="s">
        <v>2370</v>
      </c>
      <c r="AQ761" t="s">
        <v>84</v>
      </c>
      <c r="AR761" t="s">
        <v>14396</v>
      </c>
      <c r="AT761">
        <v>0</v>
      </c>
      <c r="AU761">
        <v>0</v>
      </c>
      <c r="AV761">
        <v>0</v>
      </c>
      <c r="AW761">
        <v>0</v>
      </c>
      <c r="AX761">
        <v>0</v>
      </c>
      <c r="AY761">
        <v>0</v>
      </c>
      <c r="BC761" t="s">
        <v>63</v>
      </c>
      <c r="BD761" t="s">
        <v>6596</v>
      </c>
      <c r="BE761">
        <v>0</v>
      </c>
      <c r="BG761" t="s">
        <v>84</v>
      </c>
      <c r="BJ761" t="s">
        <v>2373</v>
      </c>
    </row>
    <row r="762" spans="1:62" x14ac:dyDescent="0.35">
      <c r="A762" t="s">
        <v>2374</v>
      </c>
      <c r="B762">
        <v>10000</v>
      </c>
      <c r="C762">
        <v>10000</v>
      </c>
      <c r="D762">
        <v>45758</v>
      </c>
      <c r="E762" t="s">
        <v>59</v>
      </c>
      <c r="F762" t="s">
        <v>2375</v>
      </c>
      <c r="G762" t="s">
        <v>1420</v>
      </c>
      <c r="I762">
        <v>1</v>
      </c>
      <c r="J762" t="s">
        <v>183</v>
      </c>
      <c r="K762">
        <v>102</v>
      </c>
      <c r="L762" t="s">
        <v>6050</v>
      </c>
      <c r="M762" t="s">
        <v>26405</v>
      </c>
      <c r="N762" t="s">
        <v>664</v>
      </c>
      <c r="O762" t="s">
        <v>3846</v>
      </c>
      <c r="P762">
        <v>27000</v>
      </c>
      <c r="S762" s="35">
        <v>45757</v>
      </c>
      <c r="U762">
        <v>2</v>
      </c>
      <c r="V762">
        <v>54000</v>
      </c>
      <c r="W762" t="s">
        <v>65</v>
      </c>
      <c r="X762" t="s">
        <v>823</v>
      </c>
      <c r="Y762">
        <v>0</v>
      </c>
      <c r="Z762">
        <v>54000</v>
      </c>
      <c r="AA762">
        <v>0</v>
      </c>
      <c r="AB762">
        <v>0</v>
      </c>
      <c r="AC762">
        <v>0</v>
      </c>
      <c r="AD762">
        <v>0</v>
      </c>
      <c r="AG762">
        <v>0</v>
      </c>
      <c r="AP762" t="s">
        <v>824</v>
      </c>
      <c r="AQ762" t="s">
        <v>203</v>
      </c>
      <c r="AR762" t="s">
        <v>21026</v>
      </c>
      <c r="AT762">
        <v>0</v>
      </c>
      <c r="AU762">
        <v>0</v>
      </c>
      <c r="AV762">
        <v>0</v>
      </c>
      <c r="AW762">
        <v>0</v>
      </c>
      <c r="AX762">
        <v>0</v>
      </c>
      <c r="AY762">
        <v>0</v>
      </c>
      <c r="BC762" t="s">
        <v>63</v>
      </c>
      <c r="BD762" t="s">
        <v>4911</v>
      </c>
      <c r="BE762">
        <v>0</v>
      </c>
      <c r="BG762" t="s">
        <v>203</v>
      </c>
      <c r="BJ762" t="s">
        <v>2376</v>
      </c>
    </row>
    <row r="763" spans="1:62" x14ac:dyDescent="0.35">
      <c r="A763" t="s">
        <v>2377</v>
      </c>
      <c r="B763">
        <v>10000</v>
      </c>
      <c r="C763">
        <v>10000</v>
      </c>
      <c r="D763">
        <v>45758</v>
      </c>
      <c r="E763" t="s">
        <v>59</v>
      </c>
      <c r="F763" t="s">
        <v>2378</v>
      </c>
      <c r="G763" t="s">
        <v>2277</v>
      </c>
      <c r="I763">
        <v>1</v>
      </c>
      <c r="J763" t="s">
        <v>183</v>
      </c>
      <c r="K763">
        <v>26</v>
      </c>
      <c r="L763" t="s">
        <v>6061</v>
      </c>
      <c r="M763" t="s">
        <v>26405</v>
      </c>
      <c r="N763" t="s">
        <v>648</v>
      </c>
      <c r="O763" t="s">
        <v>3810</v>
      </c>
      <c r="P763">
        <v>9000</v>
      </c>
      <c r="Q763">
        <f t="shared" ref="Q763:Q766" si="201">(P763/40)+45</f>
        <v>270</v>
      </c>
      <c r="R763" s="34">
        <f t="shared" ref="R763:R766" si="202">Q763/60</f>
        <v>4.5</v>
      </c>
      <c r="S763" s="35">
        <v>45757</v>
      </c>
      <c r="U763">
        <v>4</v>
      </c>
      <c r="V763">
        <v>36000</v>
      </c>
      <c r="W763" t="s">
        <v>65</v>
      </c>
      <c r="X763" t="s">
        <v>2379</v>
      </c>
      <c r="Y763">
        <v>0</v>
      </c>
      <c r="Z763">
        <v>36000</v>
      </c>
      <c r="AA763">
        <v>0</v>
      </c>
      <c r="AB763">
        <v>0</v>
      </c>
      <c r="AC763">
        <v>0</v>
      </c>
      <c r="AD763">
        <v>0</v>
      </c>
      <c r="AG763">
        <v>0</v>
      </c>
      <c r="AP763" t="s">
        <v>2380</v>
      </c>
      <c r="AQ763" t="s">
        <v>170</v>
      </c>
      <c r="AR763" t="s">
        <v>21526</v>
      </c>
      <c r="AT763">
        <v>0</v>
      </c>
      <c r="AU763">
        <v>0</v>
      </c>
      <c r="AV763">
        <v>0</v>
      </c>
      <c r="AW763">
        <v>0</v>
      </c>
      <c r="AX763">
        <v>0</v>
      </c>
      <c r="AY763">
        <v>0</v>
      </c>
      <c r="BC763" t="s">
        <v>63</v>
      </c>
      <c r="BD763" t="s">
        <v>4912</v>
      </c>
      <c r="BE763">
        <v>0</v>
      </c>
      <c r="BG763" t="s">
        <v>170</v>
      </c>
      <c r="BJ763" t="s">
        <v>2381</v>
      </c>
    </row>
    <row r="764" spans="1:62" x14ac:dyDescent="0.35">
      <c r="A764" t="s">
        <v>2382</v>
      </c>
      <c r="B764">
        <v>10000</v>
      </c>
      <c r="C764">
        <v>10000</v>
      </c>
      <c r="D764">
        <v>45761</v>
      </c>
      <c r="E764" t="s">
        <v>59</v>
      </c>
      <c r="F764" t="s">
        <v>2098</v>
      </c>
      <c r="G764" t="s">
        <v>1428</v>
      </c>
      <c r="I764">
        <v>1</v>
      </c>
      <c r="J764" t="s">
        <v>183</v>
      </c>
      <c r="K764">
        <v>78</v>
      </c>
      <c r="L764" t="s">
        <v>6047</v>
      </c>
      <c r="M764" t="s">
        <v>26405</v>
      </c>
      <c r="N764" t="s">
        <v>216</v>
      </c>
      <c r="O764" t="s">
        <v>3803</v>
      </c>
      <c r="P764">
        <v>2750</v>
      </c>
      <c r="Q764">
        <f t="shared" si="201"/>
        <v>113.75</v>
      </c>
      <c r="R764" s="34">
        <f t="shared" si="202"/>
        <v>1.8958333333333333</v>
      </c>
      <c r="S764" s="35">
        <v>45757</v>
      </c>
      <c r="U764">
        <v>16</v>
      </c>
      <c r="V764">
        <v>44000</v>
      </c>
      <c r="W764" t="s">
        <v>65</v>
      </c>
      <c r="X764" t="s">
        <v>2383</v>
      </c>
      <c r="Y764">
        <v>0</v>
      </c>
      <c r="Z764">
        <v>40000</v>
      </c>
      <c r="AA764">
        <v>4000</v>
      </c>
      <c r="AB764">
        <v>0</v>
      </c>
      <c r="AC764">
        <v>0</v>
      </c>
      <c r="AD764">
        <v>0</v>
      </c>
      <c r="AG764">
        <v>0</v>
      </c>
      <c r="AP764" t="s">
        <v>2384</v>
      </c>
      <c r="AQ764" t="s">
        <v>275</v>
      </c>
      <c r="AR764" t="s">
        <v>21306</v>
      </c>
      <c r="AT764">
        <v>0</v>
      </c>
      <c r="AU764">
        <v>0</v>
      </c>
      <c r="AV764">
        <v>0</v>
      </c>
      <c r="AW764">
        <v>0</v>
      </c>
      <c r="AX764">
        <v>0</v>
      </c>
      <c r="AY764">
        <v>0</v>
      </c>
      <c r="BC764" t="s">
        <v>63</v>
      </c>
      <c r="BD764" t="s">
        <v>4913</v>
      </c>
      <c r="BE764">
        <v>0</v>
      </c>
      <c r="BG764" t="s">
        <v>275</v>
      </c>
      <c r="BJ764" t="s">
        <v>2385</v>
      </c>
    </row>
    <row r="765" spans="1:62" x14ac:dyDescent="0.35">
      <c r="A765" t="s">
        <v>2386</v>
      </c>
      <c r="B765">
        <v>10000</v>
      </c>
      <c r="C765">
        <v>10000</v>
      </c>
      <c r="D765">
        <v>45757</v>
      </c>
      <c r="E765" t="s">
        <v>59</v>
      </c>
      <c r="F765" t="s">
        <v>2387</v>
      </c>
      <c r="G765" t="s">
        <v>1603</v>
      </c>
      <c r="I765">
        <v>1</v>
      </c>
      <c r="J765" t="s">
        <v>183</v>
      </c>
      <c r="K765">
        <v>59</v>
      </c>
      <c r="L765" t="s">
        <v>6045</v>
      </c>
      <c r="M765" t="s">
        <v>26405</v>
      </c>
      <c r="N765" t="s">
        <v>73</v>
      </c>
      <c r="O765" t="s">
        <v>3811</v>
      </c>
      <c r="P765">
        <v>2842</v>
      </c>
      <c r="Q765">
        <f t="shared" si="201"/>
        <v>116.05</v>
      </c>
      <c r="R765" s="34">
        <f t="shared" si="202"/>
        <v>1.9341666666666666</v>
      </c>
      <c r="S765" s="35">
        <v>45757</v>
      </c>
      <c r="U765">
        <v>4</v>
      </c>
      <c r="V765">
        <v>11366</v>
      </c>
      <c r="W765" t="s">
        <v>65</v>
      </c>
      <c r="X765">
        <v>150289900001</v>
      </c>
      <c r="Y765">
        <v>0</v>
      </c>
      <c r="Z765">
        <v>11366</v>
      </c>
      <c r="AA765">
        <v>0</v>
      </c>
      <c r="AB765">
        <v>0</v>
      </c>
      <c r="AC765">
        <v>0</v>
      </c>
      <c r="AD765">
        <v>0</v>
      </c>
      <c r="AG765">
        <v>0</v>
      </c>
      <c r="AP765">
        <v>15028990</v>
      </c>
      <c r="AQ765" t="s">
        <v>571</v>
      </c>
      <c r="AR765" t="s">
        <v>14937</v>
      </c>
      <c r="AT765">
        <v>0</v>
      </c>
      <c r="AU765">
        <v>0</v>
      </c>
      <c r="AV765">
        <v>0</v>
      </c>
      <c r="AW765">
        <v>0</v>
      </c>
      <c r="AX765">
        <v>0</v>
      </c>
      <c r="AY765">
        <v>0</v>
      </c>
      <c r="BC765" t="s">
        <v>63</v>
      </c>
      <c r="BD765" t="s">
        <v>4914</v>
      </c>
      <c r="BE765">
        <v>0</v>
      </c>
      <c r="BG765" t="s">
        <v>571</v>
      </c>
      <c r="BJ765" t="s">
        <v>2388</v>
      </c>
    </row>
    <row r="766" spans="1:62" x14ac:dyDescent="0.35">
      <c r="A766" t="s">
        <v>2386</v>
      </c>
      <c r="B766">
        <v>20000</v>
      </c>
      <c r="C766">
        <v>10000</v>
      </c>
      <c r="D766">
        <v>45757</v>
      </c>
      <c r="E766" t="s">
        <v>59</v>
      </c>
      <c r="F766" t="s">
        <v>2387</v>
      </c>
      <c r="G766" t="s">
        <v>1603</v>
      </c>
      <c r="I766">
        <v>1</v>
      </c>
      <c r="J766" t="s">
        <v>183</v>
      </c>
      <c r="K766">
        <v>59</v>
      </c>
      <c r="L766" t="s">
        <v>6045</v>
      </c>
      <c r="M766" t="s">
        <v>26405</v>
      </c>
      <c r="N766" t="s">
        <v>73</v>
      </c>
      <c r="O766" t="s">
        <v>3811</v>
      </c>
      <c r="P766">
        <v>2842</v>
      </c>
      <c r="Q766">
        <f t="shared" si="201"/>
        <v>116.05</v>
      </c>
      <c r="R766" s="34">
        <f t="shared" si="202"/>
        <v>1.9341666666666666</v>
      </c>
      <c r="S766" s="35">
        <v>45757</v>
      </c>
      <c r="U766">
        <v>4</v>
      </c>
      <c r="V766">
        <v>11366</v>
      </c>
      <c r="W766" t="s">
        <v>65</v>
      </c>
      <c r="X766">
        <v>150289900001</v>
      </c>
      <c r="Y766">
        <v>0</v>
      </c>
      <c r="Z766">
        <v>11366</v>
      </c>
      <c r="AA766">
        <v>0</v>
      </c>
      <c r="AB766">
        <v>0</v>
      </c>
      <c r="AC766">
        <v>0</v>
      </c>
      <c r="AD766">
        <v>0</v>
      </c>
      <c r="AG766">
        <v>0</v>
      </c>
      <c r="AP766">
        <v>15028990</v>
      </c>
      <c r="AQ766" t="s">
        <v>571</v>
      </c>
      <c r="AR766" t="s">
        <v>14937</v>
      </c>
      <c r="AT766">
        <v>0</v>
      </c>
      <c r="AU766">
        <v>0</v>
      </c>
      <c r="AV766">
        <v>0</v>
      </c>
      <c r="AW766">
        <v>0</v>
      </c>
      <c r="AX766">
        <v>0</v>
      </c>
      <c r="AY766">
        <v>0</v>
      </c>
      <c r="BC766" t="s">
        <v>63</v>
      </c>
      <c r="BD766" t="s">
        <v>4914</v>
      </c>
      <c r="BE766">
        <v>0</v>
      </c>
      <c r="BG766" t="s">
        <v>571</v>
      </c>
      <c r="BJ766" t="s">
        <v>2388</v>
      </c>
    </row>
    <row r="767" spans="1:62" x14ac:dyDescent="0.35">
      <c r="A767" t="s">
        <v>2389</v>
      </c>
      <c r="B767">
        <v>10000</v>
      </c>
      <c r="C767">
        <v>10000</v>
      </c>
      <c r="D767">
        <v>45757</v>
      </c>
      <c r="E767" t="s">
        <v>59</v>
      </c>
      <c r="F767" t="s">
        <v>2390</v>
      </c>
      <c r="G767" t="s">
        <v>2391</v>
      </c>
      <c r="I767">
        <v>1</v>
      </c>
      <c r="J767" t="s">
        <v>183</v>
      </c>
      <c r="K767">
        <v>82</v>
      </c>
      <c r="L767" t="s">
        <v>6057</v>
      </c>
      <c r="M767" t="s">
        <v>26408</v>
      </c>
      <c r="N767" t="s">
        <v>352</v>
      </c>
      <c r="O767" t="s">
        <v>3798</v>
      </c>
      <c r="P767">
        <v>5143</v>
      </c>
      <c r="S767" s="35">
        <v>45757</v>
      </c>
      <c r="U767">
        <v>140</v>
      </c>
      <c r="V767">
        <v>720020</v>
      </c>
      <c r="W767" t="s">
        <v>65</v>
      </c>
      <c r="X767" t="s">
        <v>2393</v>
      </c>
      <c r="Y767">
        <v>0</v>
      </c>
      <c r="Z767">
        <v>720000</v>
      </c>
      <c r="AA767">
        <v>20</v>
      </c>
      <c r="AB767">
        <v>0</v>
      </c>
      <c r="AC767">
        <v>0</v>
      </c>
      <c r="AD767">
        <v>0</v>
      </c>
      <c r="AG767">
        <v>0</v>
      </c>
      <c r="AP767" t="s">
        <v>2394</v>
      </c>
      <c r="AQ767" t="s">
        <v>2395</v>
      </c>
      <c r="AR767" t="s">
        <v>12589</v>
      </c>
      <c r="AT767">
        <v>0</v>
      </c>
      <c r="AU767">
        <v>0</v>
      </c>
      <c r="AV767">
        <v>0</v>
      </c>
      <c r="AW767">
        <v>0</v>
      </c>
      <c r="AX767">
        <v>0</v>
      </c>
      <c r="AY767">
        <v>0</v>
      </c>
      <c r="BC767" t="s">
        <v>63</v>
      </c>
      <c r="BD767" t="s">
        <v>4915</v>
      </c>
      <c r="BE767">
        <v>0</v>
      </c>
      <c r="BG767" t="s">
        <v>2395</v>
      </c>
      <c r="BJ767" t="s">
        <v>2396</v>
      </c>
    </row>
    <row r="768" spans="1:62" x14ac:dyDescent="0.35">
      <c r="A768" t="s">
        <v>2397</v>
      </c>
      <c r="B768">
        <v>10000</v>
      </c>
      <c r="C768">
        <v>10000</v>
      </c>
      <c r="D768">
        <v>45758</v>
      </c>
      <c r="E768" t="s">
        <v>59</v>
      </c>
      <c r="F768">
        <v>0.48569444444444443</v>
      </c>
      <c r="G768" t="s">
        <v>2398</v>
      </c>
      <c r="I768">
        <v>1</v>
      </c>
      <c r="J768" t="s">
        <v>183</v>
      </c>
      <c r="K768">
        <v>86</v>
      </c>
      <c r="L768" t="s">
        <v>6043</v>
      </c>
      <c r="M768" t="s">
        <v>26407</v>
      </c>
      <c r="N768" t="s">
        <v>1696</v>
      </c>
      <c r="O768" t="s">
        <v>3840</v>
      </c>
      <c r="P768">
        <v>33334</v>
      </c>
      <c r="Q768">
        <f>(P768/60)+30</f>
        <v>585.56666666666672</v>
      </c>
      <c r="R768" s="34">
        <f>Q768/60</f>
        <v>9.7594444444444459</v>
      </c>
      <c r="S768" s="35">
        <v>45757</v>
      </c>
      <c r="U768">
        <v>3</v>
      </c>
      <c r="V768">
        <v>100002</v>
      </c>
      <c r="W768" t="s">
        <v>65</v>
      </c>
      <c r="X768" t="s">
        <v>2399</v>
      </c>
      <c r="Y768">
        <v>0</v>
      </c>
      <c r="Z768">
        <v>100000</v>
      </c>
      <c r="AA768">
        <v>2</v>
      </c>
      <c r="AB768">
        <v>0</v>
      </c>
      <c r="AC768">
        <v>0</v>
      </c>
      <c r="AD768">
        <v>0</v>
      </c>
      <c r="AG768">
        <v>0</v>
      </c>
      <c r="AP768" t="s">
        <v>2400</v>
      </c>
      <c r="AQ768" t="s">
        <v>1807</v>
      </c>
      <c r="AR768" t="s">
        <v>13424</v>
      </c>
      <c r="AT768">
        <v>0</v>
      </c>
      <c r="AU768">
        <v>0</v>
      </c>
      <c r="AV768">
        <v>0</v>
      </c>
      <c r="AW768">
        <v>0</v>
      </c>
      <c r="AX768">
        <v>0</v>
      </c>
      <c r="AY768">
        <v>0</v>
      </c>
      <c r="BC768" t="s">
        <v>63</v>
      </c>
      <c r="BD768" t="s">
        <v>4916</v>
      </c>
      <c r="BE768">
        <v>0</v>
      </c>
      <c r="BG768" t="s">
        <v>1807</v>
      </c>
      <c r="BJ768" t="s">
        <v>2401</v>
      </c>
    </row>
    <row r="769" spans="1:62" x14ac:dyDescent="0.35">
      <c r="A769" t="s">
        <v>2402</v>
      </c>
      <c r="B769">
        <v>10000</v>
      </c>
      <c r="C769">
        <v>10000</v>
      </c>
      <c r="D769">
        <v>45758</v>
      </c>
      <c r="E769" t="s">
        <v>59</v>
      </c>
      <c r="F769">
        <v>0.42443287037037036</v>
      </c>
      <c r="G769" t="s">
        <v>159</v>
      </c>
      <c r="I769">
        <v>1</v>
      </c>
      <c r="J769" t="s">
        <v>183</v>
      </c>
      <c r="K769">
        <v>72</v>
      </c>
      <c r="L769" t="s">
        <v>6056</v>
      </c>
      <c r="M769" t="s">
        <v>26406</v>
      </c>
      <c r="N769" t="s">
        <v>869</v>
      </c>
      <c r="O769" t="s">
        <v>3829</v>
      </c>
      <c r="P769">
        <v>1750</v>
      </c>
      <c r="S769" s="35">
        <v>45757</v>
      </c>
      <c r="U769">
        <v>4</v>
      </c>
      <c r="V769">
        <v>7000</v>
      </c>
      <c r="W769" t="s">
        <v>65</v>
      </c>
      <c r="X769">
        <v>5000435300001</v>
      </c>
      <c r="Y769">
        <v>0</v>
      </c>
      <c r="Z769">
        <v>5000</v>
      </c>
      <c r="AA769">
        <v>2000</v>
      </c>
      <c r="AB769">
        <v>0</v>
      </c>
      <c r="AC769">
        <v>0</v>
      </c>
      <c r="AD769">
        <v>0</v>
      </c>
      <c r="AG769">
        <v>0</v>
      </c>
      <c r="AP769">
        <v>500043530</v>
      </c>
      <c r="AQ769" t="s">
        <v>162</v>
      </c>
      <c r="AR769" t="s">
        <v>8373</v>
      </c>
      <c r="AT769">
        <v>0</v>
      </c>
      <c r="AU769">
        <v>0</v>
      </c>
      <c r="AV769">
        <v>0</v>
      </c>
      <c r="AW769">
        <v>0</v>
      </c>
      <c r="AX769">
        <v>0</v>
      </c>
      <c r="AY769">
        <v>0</v>
      </c>
      <c r="BC769" t="s">
        <v>63</v>
      </c>
      <c r="BD769" t="s">
        <v>4917</v>
      </c>
      <c r="BE769">
        <v>0</v>
      </c>
      <c r="BG769" t="s">
        <v>162</v>
      </c>
      <c r="BJ769" t="s">
        <v>2120</v>
      </c>
    </row>
    <row r="770" spans="1:62" x14ac:dyDescent="0.35">
      <c r="A770" t="s">
        <v>2403</v>
      </c>
      <c r="B770">
        <v>10000</v>
      </c>
      <c r="C770">
        <v>20000</v>
      </c>
      <c r="D770">
        <v>45757</v>
      </c>
      <c r="E770" t="s">
        <v>59</v>
      </c>
      <c r="F770" t="s">
        <v>2404</v>
      </c>
      <c r="G770" t="s">
        <v>2123</v>
      </c>
      <c r="I770">
        <v>1</v>
      </c>
      <c r="J770" t="s">
        <v>183</v>
      </c>
      <c r="K770">
        <v>94</v>
      </c>
      <c r="L770" t="s">
        <v>6050</v>
      </c>
      <c r="M770" t="s">
        <v>26405</v>
      </c>
      <c r="N770" t="s">
        <v>81</v>
      </c>
      <c r="O770" t="s">
        <v>3825</v>
      </c>
      <c r="P770">
        <v>3000</v>
      </c>
      <c r="S770" s="35">
        <v>45757</v>
      </c>
      <c r="U770">
        <v>6</v>
      </c>
      <c r="V770">
        <v>18000</v>
      </c>
      <c r="W770" t="s">
        <v>65</v>
      </c>
      <c r="X770" t="s">
        <v>2125</v>
      </c>
      <c r="Y770">
        <v>0</v>
      </c>
      <c r="Z770">
        <v>18000</v>
      </c>
      <c r="AA770">
        <v>0</v>
      </c>
      <c r="AB770">
        <v>0</v>
      </c>
      <c r="AC770">
        <v>0</v>
      </c>
      <c r="AD770">
        <v>0</v>
      </c>
      <c r="AG770">
        <v>0</v>
      </c>
      <c r="AP770" t="s">
        <v>2126</v>
      </c>
      <c r="AQ770" t="s">
        <v>84</v>
      </c>
      <c r="AR770" t="s">
        <v>14396</v>
      </c>
      <c r="AT770">
        <v>0</v>
      </c>
      <c r="AU770">
        <v>0</v>
      </c>
      <c r="AV770">
        <v>0</v>
      </c>
      <c r="AW770">
        <v>0</v>
      </c>
      <c r="AX770">
        <v>0</v>
      </c>
      <c r="AY770">
        <v>0</v>
      </c>
      <c r="BC770" t="s">
        <v>63</v>
      </c>
      <c r="BD770" t="s">
        <v>4918</v>
      </c>
      <c r="BE770">
        <v>0</v>
      </c>
      <c r="BG770" t="s">
        <v>84</v>
      </c>
      <c r="BJ770" t="s">
        <v>2405</v>
      </c>
    </row>
    <row r="771" spans="1:62" x14ac:dyDescent="0.35">
      <c r="A771" t="s">
        <v>2138</v>
      </c>
      <c r="B771">
        <v>10000</v>
      </c>
      <c r="C771">
        <v>20000</v>
      </c>
      <c r="D771">
        <v>45757</v>
      </c>
      <c r="E771" t="s">
        <v>59</v>
      </c>
      <c r="F771" t="s">
        <v>2139</v>
      </c>
      <c r="G771" t="s">
        <v>2140</v>
      </c>
      <c r="I771">
        <v>2</v>
      </c>
      <c r="J771" t="s">
        <v>183</v>
      </c>
      <c r="K771">
        <v>71</v>
      </c>
      <c r="L771" t="s">
        <v>6057</v>
      </c>
      <c r="M771" t="s">
        <v>26408</v>
      </c>
      <c r="N771" t="s">
        <v>368</v>
      </c>
      <c r="O771" t="s">
        <v>3857</v>
      </c>
      <c r="P771">
        <v>3334</v>
      </c>
      <c r="S771" s="35">
        <v>45757</v>
      </c>
      <c r="U771">
        <v>3</v>
      </c>
      <c r="V771">
        <v>10002</v>
      </c>
      <c r="W771" t="s">
        <v>65</v>
      </c>
      <c r="X771" t="s">
        <v>2141</v>
      </c>
      <c r="Y771">
        <v>0</v>
      </c>
      <c r="Z771">
        <v>10000</v>
      </c>
      <c r="AA771">
        <v>2</v>
      </c>
      <c r="AB771">
        <v>0</v>
      </c>
      <c r="AC771">
        <v>0</v>
      </c>
      <c r="AD771">
        <v>0</v>
      </c>
      <c r="AG771">
        <v>0</v>
      </c>
      <c r="AP771" t="s">
        <v>2142</v>
      </c>
      <c r="AQ771" t="s">
        <v>147</v>
      </c>
      <c r="AR771" t="s">
        <v>12644</v>
      </c>
      <c r="AT771">
        <v>0</v>
      </c>
      <c r="AU771">
        <v>0</v>
      </c>
      <c r="AV771">
        <v>0</v>
      </c>
      <c r="AW771">
        <v>0</v>
      </c>
      <c r="AX771">
        <v>0</v>
      </c>
      <c r="AY771">
        <v>0</v>
      </c>
      <c r="BC771" t="s">
        <v>63</v>
      </c>
      <c r="BD771" t="s">
        <v>4844</v>
      </c>
      <c r="BE771">
        <v>0</v>
      </c>
      <c r="BG771" t="s">
        <v>147</v>
      </c>
      <c r="BJ771" t="s">
        <v>2143</v>
      </c>
    </row>
    <row r="772" spans="1:62" x14ac:dyDescent="0.35">
      <c r="A772" t="s">
        <v>2406</v>
      </c>
      <c r="B772">
        <v>10000</v>
      </c>
      <c r="C772">
        <v>10000</v>
      </c>
      <c r="D772">
        <v>45761</v>
      </c>
      <c r="E772" t="s">
        <v>59</v>
      </c>
      <c r="F772" t="s">
        <v>2366</v>
      </c>
      <c r="G772">
        <v>1006323</v>
      </c>
      <c r="I772">
        <v>1</v>
      </c>
      <c r="J772" t="s">
        <v>183</v>
      </c>
      <c r="K772">
        <v>70</v>
      </c>
      <c r="L772" t="s">
        <v>6051</v>
      </c>
      <c r="M772" t="s">
        <v>26408</v>
      </c>
      <c r="N772" t="s">
        <v>272</v>
      </c>
      <c r="O772" t="s">
        <v>3812</v>
      </c>
      <c r="P772">
        <v>22500</v>
      </c>
      <c r="Q772">
        <f>(P772/40)+45</f>
        <v>607.5</v>
      </c>
      <c r="R772" s="34">
        <f>Q772/60</f>
        <v>10.125</v>
      </c>
      <c r="S772" s="35">
        <v>45757</v>
      </c>
      <c r="U772">
        <v>4</v>
      </c>
      <c r="V772">
        <v>90000</v>
      </c>
      <c r="W772" t="s">
        <v>65</v>
      </c>
      <c r="X772" t="s">
        <v>2407</v>
      </c>
      <c r="Y772">
        <v>0</v>
      </c>
      <c r="Z772">
        <v>90000</v>
      </c>
      <c r="AA772">
        <v>0</v>
      </c>
      <c r="AB772">
        <v>0</v>
      </c>
      <c r="AC772">
        <v>0</v>
      </c>
      <c r="AD772">
        <v>0</v>
      </c>
      <c r="AG772">
        <v>0</v>
      </c>
      <c r="AP772" t="s">
        <v>2408</v>
      </c>
      <c r="AQ772" t="s">
        <v>170</v>
      </c>
      <c r="AR772" t="s">
        <v>21526</v>
      </c>
      <c r="AT772">
        <v>0</v>
      </c>
      <c r="AU772">
        <v>0</v>
      </c>
      <c r="AV772">
        <v>0</v>
      </c>
      <c r="AW772">
        <v>0</v>
      </c>
      <c r="AX772">
        <v>0</v>
      </c>
      <c r="AY772">
        <v>0</v>
      </c>
      <c r="BC772" t="s">
        <v>63</v>
      </c>
      <c r="BD772" t="s">
        <v>4919</v>
      </c>
      <c r="BE772">
        <v>0</v>
      </c>
      <c r="BG772" t="s">
        <v>170</v>
      </c>
      <c r="BJ772" t="s">
        <v>2409</v>
      </c>
    </row>
    <row r="773" spans="1:62" x14ac:dyDescent="0.35">
      <c r="A773" t="s">
        <v>2410</v>
      </c>
      <c r="B773">
        <v>10000</v>
      </c>
      <c r="C773">
        <v>10000</v>
      </c>
      <c r="D773">
        <v>45757</v>
      </c>
      <c r="E773" t="s">
        <v>59</v>
      </c>
      <c r="F773" t="s">
        <v>2411</v>
      </c>
      <c r="G773" t="s">
        <v>2412</v>
      </c>
      <c r="I773">
        <v>1</v>
      </c>
      <c r="J773" t="s">
        <v>183</v>
      </c>
      <c r="K773">
        <v>61</v>
      </c>
      <c r="L773" t="s">
        <v>6046</v>
      </c>
      <c r="M773" t="s">
        <v>26405</v>
      </c>
      <c r="N773" t="s">
        <v>209</v>
      </c>
      <c r="O773" t="s">
        <v>3802</v>
      </c>
      <c r="P773">
        <v>2000</v>
      </c>
      <c r="Q773">
        <f>(P773/50)+45</f>
        <v>85</v>
      </c>
      <c r="R773" s="34">
        <f>Q773/60</f>
        <v>1.4166666666666667</v>
      </c>
      <c r="S773" s="35">
        <v>45757</v>
      </c>
      <c r="U773">
        <v>1</v>
      </c>
      <c r="V773">
        <v>2000</v>
      </c>
      <c r="W773" t="s">
        <v>65</v>
      </c>
      <c r="X773">
        <v>200094640001</v>
      </c>
      <c r="Y773">
        <v>0</v>
      </c>
      <c r="Z773">
        <v>2000</v>
      </c>
      <c r="AA773">
        <v>0</v>
      </c>
      <c r="AB773">
        <v>0</v>
      </c>
      <c r="AC773">
        <v>0</v>
      </c>
      <c r="AD773">
        <v>0</v>
      </c>
      <c r="AG773">
        <v>0</v>
      </c>
      <c r="AP773">
        <v>20009464</v>
      </c>
      <c r="AQ773" t="s">
        <v>1907</v>
      </c>
      <c r="AR773" t="s">
        <v>24929</v>
      </c>
      <c r="AT773">
        <v>0</v>
      </c>
      <c r="AU773">
        <v>0</v>
      </c>
      <c r="AV773">
        <v>0</v>
      </c>
      <c r="AW773">
        <v>0</v>
      </c>
      <c r="AX773">
        <v>0</v>
      </c>
      <c r="AY773">
        <v>0</v>
      </c>
      <c r="BC773" t="s">
        <v>63</v>
      </c>
      <c r="BD773" t="s">
        <v>4920</v>
      </c>
      <c r="BE773">
        <v>0</v>
      </c>
      <c r="BG773" t="s">
        <v>1907</v>
      </c>
      <c r="BJ773" t="s">
        <v>2413</v>
      </c>
    </row>
    <row r="774" spans="1:62" x14ac:dyDescent="0.35">
      <c r="A774" t="s">
        <v>1743</v>
      </c>
      <c r="B774">
        <v>10000</v>
      </c>
      <c r="C774">
        <v>20000</v>
      </c>
      <c r="D774">
        <v>45761</v>
      </c>
      <c r="E774" t="s">
        <v>59</v>
      </c>
      <c r="F774" t="s">
        <v>1744</v>
      </c>
      <c r="G774">
        <v>10620258107</v>
      </c>
      <c r="I774">
        <v>2</v>
      </c>
      <c r="J774" t="s">
        <v>183</v>
      </c>
      <c r="K774">
        <v>77</v>
      </c>
      <c r="L774" t="s">
        <v>6043</v>
      </c>
      <c r="M774" t="s">
        <v>26407</v>
      </c>
      <c r="N774" t="s">
        <v>192</v>
      </c>
      <c r="O774" t="s">
        <v>3848</v>
      </c>
      <c r="P774">
        <v>705</v>
      </c>
      <c r="Q774">
        <f t="shared" ref="Q774:Q775" si="203">(P774/60)+30</f>
        <v>41.75</v>
      </c>
      <c r="R774" s="34">
        <f t="shared" ref="R774:R775" si="204">Q774/60</f>
        <v>0.6958333333333333</v>
      </c>
      <c r="S774" s="35">
        <v>45757</v>
      </c>
      <c r="U774">
        <v>88</v>
      </c>
      <c r="V774">
        <v>62040</v>
      </c>
      <c r="W774" t="s">
        <v>65</v>
      </c>
      <c r="X774" t="s">
        <v>531</v>
      </c>
      <c r="Y774">
        <v>0</v>
      </c>
      <c r="Z774">
        <v>50000</v>
      </c>
      <c r="AA774">
        <v>12040</v>
      </c>
      <c r="AB774">
        <v>0</v>
      </c>
      <c r="AC774">
        <v>0</v>
      </c>
      <c r="AD774">
        <v>0</v>
      </c>
      <c r="AG774">
        <v>0</v>
      </c>
      <c r="AP774" t="s">
        <v>532</v>
      </c>
      <c r="AQ774" t="s">
        <v>108</v>
      </c>
      <c r="AR774" t="s">
        <v>13404</v>
      </c>
      <c r="AT774">
        <v>0</v>
      </c>
      <c r="AU774">
        <v>0</v>
      </c>
      <c r="AV774">
        <v>0</v>
      </c>
      <c r="AW774">
        <v>0</v>
      </c>
      <c r="AX774">
        <v>0</v>
      </c>
      <c r="AY774">
        <v>0</v>
      </c>
      <c r="BC774" t="s">
        <v>63</v>
      </c>
      <c r="BD774" t="s">
        <v>4735</v>
      </c>
      <c r="BE774">
        <v>0</v>
      </c>
      <c r="BG774" t="s">
        <v>108</v>
      </c>
      <c r="BJ774" t="s">
        <v>1745</v>
      </c>
    </row>
    <row r="775" spans="1:62" x14ac:dyDescent="0.35">
      <c r="A775" t="s">
        <v>4736</v>
      </c>
      <c r="B775">
        <v>10000</v>
      </c>
      <c r="C775">
        <v>20000</v>
      </c>
      <c r="D775">
        <v>45771</v>
      </c>
      <c r="E775" t="s">
        <v>59</v>
      </c>
      <c r="F775" t="s">
        <v>4921</v>
      </c>
      <c r="G775">
        <v>10620258107</v>
      </c>
      <c r="I775">
        <v>2</v>
      </c>
      <c r="J775" t="s">
        <v>183</v>
      </c>
      <c r="K775">
        <v>77</v>
      </c>
      <c r="L775" t="s">
        <v>6043</v>
      </c>
      <c r="M775" t="s">
        <v>26407</v>
      </c>
      <c r="N775" t="s">
        <v>192</v>
      </c>
      <c r="O775" t="s">
        <v>3848</v>
      </c>
      <c r="P775">
        <v>4807</v>
      </c>
      <c r="Q775">
        <f t="shared" si="203"/>
        <v>110.11666666666666</v>
      </c>
      <c r="R775" s="34">
        <f t="shared" si="204"/>
        <v>1.8352777777777776</v>
      </c>
      <c r="S775" s="35">
        <v>45757</v>
      </c>
      <c r="U775">
        <v>88</v>
      </c>
      <c r="V775">
        <v>423016</v>
      </c>
      <c r="W775" t="s">
        <v>65</v>
      </c>
      <c r="X775" t="s">
        <v>504</v>
      </c>
      <c r="Y775">
        <v>0</v>
      </c>
      <c r="Z775">
        <v>400000</v>
      </c>
      <c r="AA775">
        <v>23016</v>
      </c>
      <c r="AB775">
        <v>0</v>
      </c>
      <c r="AC775">
        <v>0</v>
      </c>
      <c r="AD775">
        <v>0</v>
      </c>
      <c r="AG775">
        <v>0</v>
      </c>
      <c r="AP775" t="s">
        <v>505</v>
      </c>
      <c r="AQ775" t="s">
        <v>108</v>
      </c>
      <c r="AR775" t="s">
        <v>13404</v>
      </c>
      <c r="AT775">
        <v>0</v>
      </c>
      <c r="AU775">
        <v>0</v>
      </c>
      <c r="AV775">
        <v>0</v>
      </c>
      <c r="AW775">
        <v>0</v>
      </c>
      <c r="AX775">
        <v>0</v>
      </c>
      <c r="AY775">
        <v>0</v>
      </c>
      <c r="BC775" t="s">
        <v>63</v>
      </c>
      <c r="BD775" t="s">
        <v>4738</v>
      </c>
      <c r="BE775">
        <v>0</v>
      </c>
      <c r="BG775" t="s">
        <v>108</v>
      </c>
      <c r="BJ775" t="s">
        <v>4739</v>
      </c>
    </row>
    <row r="776" spans="1:62" x14ac:dyDescent="0.35">
      <c r="A776" t="s">
        <v>2180</v>
      </c>
      <c r="B776">
        <v>10000</v>
      </c>
      <c r="C776">
        <v>20000</v>
      </c>
      <c r="D776">
        <v>45758</v>
      </c>
      <c r="E776" t="s">
        <v>59</v>
      </c>
      <c r="F776">
        <v>0.46231481481481479</v>
      </c>
      <c r="G776">
        <v>59470</v>
      </c>
      <c r="I776">
        <v>2</v>
      </c>
      <c r="J776" t="s">
        <v>183</v>
      </c>
      <c r="K776">
        <v>96</v>
      </c>
      <c r="L776" t="s">
        <v>6060</v>
      </c>
      <c r="M776" t="s">
        <v>26410</v>
      </c>
      <c r="N776" t="s">
        <v>613</v>
      </c>
      <c r="O776" t="s">
        <v>3863</v>
      </c>
      <c r="P776">
        <v>24500</v>
      </c>
      <c r="S776" s="35">
        <v>45757</v>
      </c>
      <c r="U776">
        <v>6</v>
      </c>
      <c r="V776">
        <v>147000</v>
      </c>
      <c r="W776" t="s">
        <v>65</v>
      </c>
      <c r="X776" t="s">
        <v>2181</v>
      </c>
      <c r="Y776">
        <v>0</v>
      </c>
      <c r="Z776">
        <v>147000</v>
      </c>
      <c r="AA776">
        <v>0</v>
      </c>
      <c r="AB776">
        <v>0</v>
      </c>
      <c r="AC776">
        <v>0</v>
      </c>
      <c r="AD776">
        <v>0</v>
      </c>
      <c r="AG776">
        <v>0</v>
      </c>
      <c r="AP776" t="s">
        <v>2182</v>
      </c>
      <c r="AQ776" t="s">
        <v>68</v>
      </c>
      <c r="AR776" t="s">
        <v>26186</v>
      </c>
      <c r="AT776">
        <v>0</v>
      </c>
      <c r="AU776">
        <v>0</v>
      </c>
      <c r="AV776">
        <v>0</v>
      </c>
      <c r="AW776">
        <v>0</v>
      </c>
      <c r="AX776">
        <v>0</v>
      </c>
      <c r="AY776">
        <v>0</v>
      </c>
      <c r="BC776" t="s">
        <v>63</v>
      </c>
      <c r="BD776" t="s">
        <v>4852</v>
      </c>
      <c r="BE776">
        <v>0</v>
      </c>
      <c r="BG776" t="s">
        <v>68</v>
      </c>
      <c r="BJ776" t="s">
        <v>2183</v>
      </c>
    </row>
    <row r="777" spans="1:62" x14ac:dyDescent="0.35">
      <c r="A777" t="s">
        <v>1560</v>
      </c>
      <c r="B777">
        <v>10000</v>
      </c>
      <c r="C777">
        <v>20000</v>
      </c>
      <c r="D777">
        <v>45762</v>
      </c>
      <c r="E777" t="s">
        <v>59</v>
      </c>
      <c r="F777" t="s">
        <v>1561</v>
      </c>
      <c r="G777" t="s">
        <v>1562</v>
      </c>
      <c r="I777">
        <v>2</v>
      </c>
      <c r="J777" t="s">
        <v>183</v>
      </c>
      <c r="K777">
        <v>77</v>
      </c>
      <c r="L777" t="s">
        <v>6043</v>
      </c>
      <c r="M777" t="s">
        <v>26407</v>
      </c>
      <c r="N777" t="s">
        <v>192</v>
      </c>
      <c r="O777" t="s">
        <v>3848</v>
      </c>
      <c r="P777">
        <v>1250</v>
      </c>
      <c r="Q777">
        <f t="shared" ref="Q777:Q783" si="205">(P777/60)+30</f>
        <v>50.833333333333329</v>
      </c>
      <c r="R777" s="34">
        <f t="shared" ref="R777:R783" si="206">Q777/60</f>
        <v>0.8472222222222221</v>
      </c>
      <c r="S777" s="35">
        <v>45757</v>
      </c>
      <c r="U777">
        <v>88</v>
      </c>
      <c r="V777">
        <v>110000</v>
      </c>
      <c r="W777" t="s">
        <v>65</v>
      </c>
      <c r="X777" t="s">
        <v>1563</v>
      </c>
      <c r="Y777">
        <v>0</v>
      </c>
      <c r="Z777">
        <v>100000</v>
      </c>
      <c r="AA777">
        <v>10000</v>
      </c>
      <c r="AB777">
        <v>0</v>
      </c>
      <c r="AC777">
        <v>0</v>
      </c>
      <c r="AD777">
        <v>0</v>
      </c>
      <c r="AG777">
        <v>0</v>
      </c>
      <c r="AP777" t="s">
        <v>1564</v>
      </c>
      <c r="AQ777" t="s">
        <v>108</v>
      </c>
      <c r="AR777" t="s">
        <v>13404</v>
      </c>
      <c r="AT777">
        <v>0</v>
      </c>
      <c r="AU777">
        <v>0</v>
      </c>
      <c r="AV777">
        <v>0</v>
      </c>
      <c r="AW777">
        <v>0</v>
      </c>
      <c r="AX777">
        <v>0</v>
      </c>
      <c r="AY777">
        <v>0</v>
      </c>
      <c r="BC777" t="s">
        <v>63</v>
      </c>
      <c r="BD777" t="s">
        <v>4687</v>
      </c>
      <c r="BE777">
        <v>0</v>
      </c>
      <c r="BG777" t="s">
        <v>108</v>
      </c>
      <c r="BJ777" t="s">
        <v>1565</v>
      </c>
    </row>
    <row r="778" spans="1:62" x14ac:dyDescent="0.35">
      <c r="A778" t="s">
        <v>1566</v>
      </c>
      <c r="B778">
        <v>10000</v>
      </c>
      <c r="C778">
        <v>20000</v>
      </c>
      <c r="D778">
        <v>45762</v>
      </c>
      <c r="E778" t="s">
        <v>59</v>
      </c>
      <c r="F778" t="s">
        <v>1561</v>
      </c>
      <c r="G778" t="s">
        <v>1562</v>
      </c>
      <c r="I778">
        <v>2</v>
      </c>
      <c r="J778" t="s">
        <v>183</v>
      </c>
      <c r="K778">
        <v>77</v>
      </c>
      <c r="L778" t="s">
        <v>6043</v>
      </c>
      <c r="M778" t="s">
        <v>26407</v>
      </c>
      <c r="N778" t="s">
        <v>192</v>
      </c>
      <c r="O778" t="s">
        <v>3848</v>
      </c>
      <c r="P778">
        <v>2500</v>
      </c>
      <c r="Q778">
        <f t="shared" si="205"/>
        <v>71.666666666666657</v>
      </c>
      <c r="R778" s="34">
        <f t="shared" si="206"/>
        <v>1.1944444444444442</v>
      </c>
      <c r="S778" s="35">
        <v>45757</v>
      </c>
      <c r="U778">
        <v>88</v>
      </c>
      <c r="V778">
        <v>220000</v>
      </c>
      <c r="W778" t="s">
        <v>65</v>
      </c>
      <c r="X778" t="s">
        <v>1567</v>
      </c>
      <c r="Y778">
        <v>0</v>
      </c>
      <c r="Z778">
        <v>200000</v>
      </c>
      <c r="AA778">
        <v>20000</v>
      </c>
      <c r="AB778">
        <v>0</v>
      </c>
      <c r="AC778">
        <v>0</v>
      </c>
      <c r="AD778">
        <v>0</v>
      </c>
      <c r="AG778">
        <v>0</v>
      </c>
      <c r="AP778" t="s">
        <v>1568</v>
      </c>
      <c r="AQ778" t="s">
        <v>108</v>
      </c>
      <c r="AR778" t="s">
        <v>13404</v>
      </c>
      <c r="AT778">
        <v>0</v>
      </c>
      <c r="AU778">
        <v>0</v>
      </c>
      <c r="AV778">
        <v>0</v>
      </c>
      <c r="AW778">
        <v>0</v>
      </c>
      <c r="AX778">
        <v>0</v>
      </c>
      <c r="AY778">
        <v>0</v>
      </c>
      <c r="BC778" t="s">
        <v>63</v>
      </c>
      <c r="BD778" t="s">
        <v>4688</v>
      </c>
      <c r="BE778">
        <v>0</v>
      </c>
      <c r="BG778" t="s">
        <v>108</v>
      </c>
      <c r="BJ778" t="s">
        <v>1569</v>
      </c>
    </row>
    <row r="779" spans="1:62" x14ac:dyDescent="0.35">
      <c r="A779" t="s">
        <v>1570</v>
      </c>
      <c r="B779">
        <v>10000</v>
      </c>
      <c r="C779">
        <v>20000</v>
      </c>
      <c r="D779">
        <v>45762</v>
      </c>
      <c r="E779" t="s">
        <v>59</v>
      </c>
      <c r="F779" t="s">
        <v>1571</v>
      </c>
      <c r="G779" t="s">
        <v>1562</v>
      </c>
      <c r="I779">
        <v>2</v>
      </c>
      <c r="J779" t="s">
        <v>183</v>
      </c>
      <c r="K779">
        <v>77</v>
      </c>
      <c r="L779" t="s">
        <v>6043</v>
      </c>
      <c r="M779" t="s">
        <v>26407</v>
      </c>
      <c r="N779" t="s">
        <v>192</v>
      </c>
      <c r="O779" t="s">
        <v>3848</v>
      </c>
      <c r="P779">
        <v>2500</v>
      </c>
      <c r="Q779">
        <f t="shared" si="205"/>
        <v>71.666666666666657</v>
      </c>
      <c r="R779" s="34">
        <f t="shared" si="206"/>
        <v>1.1944444444444442</v>
      </c>
      <c r="S779" s="35">
        <v>45757</v>
      </c>
      <c r="U779">
        <v>88</v>
      </c>
      <c r="V779">
        <v>220000</v>
      </c>
      <c r="W779" t="s">
        <v>65</v>
      </c>
      <c r="X779" t="s">
        <v>1572</v>
      </c>
      <c r="Y779">
        <v>0</v>
      </c>
      <c r="Z779">
        <v>200000</v>
      </c>
      <c r="AA779">
        <v>20000</v>
      </c>
      <c r="AB779">
        <v>0</v>
      </c>
      <c r="AC779">
        <v>0</v>
      </c>
      <c r="AD779">
        <v>0</v>
      </c>
      <c r="AG779">
        <v>0</v>
      </c>
      <c r="AP779" t="s">
        <v>1573</v>
      </c>
      <c r="AQ779" t="s">
        <v>108</v>
      </c>
      <c r="AR779" t="s">
        <v>13404</v>
      </c>
      <c r="AT779">
        <v>0</v>
      </c>
      <c r="AU779">
        <v>0</v>
      </c>
      <c r="AV779">
        <v>0</v>
      </c>
      <c r="AW779">
        <v>0</v>
      </c>
      <c r="AX779">
        <v>0</v>
      </c>
      <c r="AY779">
        <v>0</v>
      </c>
      <c r="BC779" t="s">
        <v>63</v>
      </c>
      <c r="BD779" t="s">
        <v>4689</v>
      </c>
      <c r="BE779">
        <v>0</v>
      </c>
      <c r="BG779" t="s">
        <v>108</v>
      </c>
      <c r="BJ779" t="s">
        <v>1574</v>
      </c>
    </row>
    <row r="780" spans="1:62" x14ac:dyDescent="0.35">
      <c r="A780" t="s">
        <v>1575</v>
      </c>
      <c r="B780">
        <v>10000</v>
      </c>
      <c r="C780">
        <v>20000</v>
      </c>
      <c r="D780">
        <v>45762</v>
      </c>
      <c r="E780" t="s">
        <v>59</v>
      </c>
      <c r="F780" t="s">
        <v>1571</v>
      </c>
      <c r="G780" t="s">
        <v>1562</v>
      </c>
      <c r="I780">
        <v>2</v>
      </c>
      <c r="J780" t="s">
        <v>183</v>
      </c>
      <c r="K780">
        <v>77</v>
      </c>
      <c r="L780" t="s">
        <v>6043</v>
      </c>
      <c r="M780" t="s">
        <v>26407</v>
      </c>
      <c r="N780" t="s">
        <v>192</v>
      </c>
      <c r="O780" t="s">
        <v>3848</v>
      </c>
      <c r="P780">
        <v>2500</v>
      </c>
      <c r="Q780">
        <f t="shared" si="205"/>
        <v>71.666666666666657</v>
      </c>
      <c r="R780" s="34">
        <f t="shared" si="206"/>
        <v>1.1944444444444442</v>
      </c>
      <c r="S780" s="35">
        <v>45757</v>
      </c>
      <c r="U780">
        <v>88</v>
      </c>
      <c r="V780">
        <v>220000</v>
      </c>
      <c r="W780" t="s">
        <v>65</v>
      </c>
      <c r="X780" t="s">
        <v>1576</v>
      </c>
      <c r="Y780">
        <v>0</v>
      </c>
      <c r="Z780">
        <v>200000</v>
      </c>
      <c r="AA780">
        <v>20000</v>
      </c>
      <c r="AB780">
        <v>0</v>
      </c>
      <c r="AC780">
        <v>0</v>
      </c>
      <c r="AD780">
        <v>0</v>
      </c>
      <c r="AG780">
        <v>0</v>
      </c>
      <c r="AP780" t="s">
        <v>1577</v>
      </c>
      <c r="AQ780" t="s">
        <v>108</v>
      </c>
      <c r="AR780" t="s">
        <v>13404</v>
      </c>
      <c r="AT780">
        <v>0</v>
      </c>
      <c r="AU780">
        <v>0</v>
      </c>
      <c r="AV780">
        <v>0</v>
      </c>
      <c r="AW780">
        <v>0</v>
      </c>
      <c r="AX780">
        <v>0</v>
      </c>
      <c r="AY780">
        <v>0</v>
      </c>
      <c r="BC780" t="s">
        <v>63</v>
      </c>
      <c r="BD780" t="s">
        <v>4690</v>
      </c>
      <c r="BE780">
        <v>0</v>
      </c>
      <c r="BG780" t="s">
        <v>108</v>
      </c>
      <c r="BJ780" t="s">
        <v>1578</v>
      </c>
    </row>
    <row r="781" spans="1:62" x14ac:dyDescent="0.35">
      <c r="A781" t="s">
        <v>1579</v>
      </c>
      <c r="B781">
        <v>10000</v>
      </c>
      <c r="C781">
        <v>20000</v>
      </c>
      <c r="D781">
        <v>45762</v>
      </c>
      <c r="E781" t="s">
        <v>59</v>
      </c>
      <c r="F781" t="s">
        <v>1561</v>
      </c>
      <c r="G781" t="s">
        <v>1562</v>
      </c>
      <c r="I781">
        <v>2</v>
      </c>
      <c r="J781" t="s">
        <v>183</v>
      </c>
      <c r="K781">
        <v>77</v>
      </c>
      <c r="L781" t="s">
        <v>6043</v>
      </c>
      <c r="M781" t="s">
        <v>26407</v>
      </c>
      <c r="N781" t="s">
        <v>192</v>
      </c>
      <c r="O781" t="s">
        <v>3848</v>
      </c>
      <c r="P781">
        <v>1250</v>
      </c>
      <c r="Q781">
        <f t="shared" si="205"/>
        <v>50.833333333333329</v>
      </c>
      <c r="R781" s="34">
        <f t="shared" si="206"/>
        <v>0.8472222222222221</v>
      </c>
      <c r="S781" s="35">
        <v>45757</v>
      </c>
      <c r="U781">
        <v>88</v>
      </c>
      <c r="V781">
        <v>110000</v>
      </c>
      <c r="W781" t="s">
        <v>65</v>
      </c>
      <c r="X781" t="s">
        <v>1580</v>
      </c>
      <c r="Y781">
        <v>0</v>
      </c>
      <c r="Z781">
        <v>100000</v>
      </c>
      <c r="AA781">
        <v>10000</v>
      </c>
      <c r="AB781">
        <v>0</v>
      </c>
      <c r="AC781">
        <v>0</v>
      </c>
      <c r="AD781">
        <v>0</v>
      </c>
      <c r="AG781">
        <v>0</v>
      </c>
      <c r="AP781" t="s">
        <v>1581</v>
      </c>
      <c r="AQ781" t="s">
        <v>108</v>
      </c>
      <c r="AR781" t="s">
        <v>13404</v>
      </c>
      <c r="AT781">
        <v>0</v>
      </c>
      <c r="AU781">
        <v>0</v>
      </c>
      <c r="AV781">
        <v>0</v>
      </c>
      <c r="AW781">
        <v>0</v>
      </c>
      <c r="AX781">
        <v>0</v>
      </c>
      <c r="AY781">
        <v>0</v>
      </c>
      <c r="BC781" t="s">
        <v>63</v>
      </c>
      <c r="BD781" t="s">
        <v>4691</v>
      </c>
      <c r="BE781">
        <v>0</v>
      </c>
      <c r="BG781" t="s">
        <v>108</v>
      </c>
      <c r="BJ781" t="s">
        <v>1582</v>
      </c>
    </row>
    <row r="782" spans="1:62" x14ac:dyDescent="0.35">
      <c r="A782" t="s">
        <v>1583</v>
      </c>
      <c r="B782">
        <v>10000</v>
      </c>
      <c r="C782">
        <v>20000</v>
      </c>
      <c r="D782">
        <v>45762</v>
      </c>
      <c r="E782" t="s">
        <v>59</v>
      </c>
      <c r="F782" t="s">
        <v>1571</v>
      </c>
      <c r="G782" t="s">
        <v>1562</v>
      </c>
      <c r="I782">
        <v>2</v>
      </c>
      <c r="J782" t="s">
        <v>183</v>
      </c>
      <c r="K782">
        <v>77</v>
      </c>
      <c r="L782" t="s">
        <v>6043</v>
      </c>
      <c r="M782" t="s">
        <v>26407</v>
      </c>
      <c r="N782" t="s">
        <v>192</v>
      </c>
      <c r="O782" t="s">
        <v>3848</v>
      </c>
      <c r="P782">
        <v>1250</v>
      </c>
      <c r="Q782">
        <f t="shared" si="205"/>
        <v>50.833333333333329</v>
      </c>
      <c r="R782" s="34">
        <f t="shared" si="206"/>
        <v>0.8472222222222221</v>
      </c>
      <c r="S782" s="35">
        <v>45757</v>
      </c>
      <c r="U782">
        <v>88</v>
      </c>
      <c r="V782">
        <v>110000</v>
      </c>
      <c r="W782" t="s">
        <v>65</v>
      </c>
      <c r="X782" t="s">
        <v>1584</v>
      </c>
      <c r="Y782">
        <v>0</v>
      </c>
      <c r="Z782">
        <v>100000</v>
      </c>
      <c r="AA782">
        <v>10000</v>
      </c>
      <c r="AB782">
        <v>0</v>
      </c>
      <c r="AC782">
        <v>0</v>
      </c>
      <c r="AD782">
        <v>0</v>
      </c>
      <c r="AG782">
        <v>0</v>
      </c>
      <c r="AP782" t="s">
        <v>1585</v>
      </c>
      <c r="AQ782" t="s">
        <v>108</v>
      </c>
      <c r="AR782" t="s">
        <v>13404</v>
      </c>
      <c r="AT782">
        <v>0</v>
      </c>
      <c r="AU782">
        <v>0</v>
      </c>
      <c r="AV782">
        <v>0</v>
      </c>
      <c r="AW782">
        <v>0</v>
      </c>
      <c r="AX782">
        <v>0</v>
      </c>
      <c r="AY782">
        <v>0</v>
      </c>
      <c r="BC782" t="s">
        <v>63</v>
      </c>
      <c r="BD782" t="s">
        <v>4692</v>
      </c>
      <c r="BE782">
        <v>0</v>
      </c>
      <c r="BG782" t="s">
        <v>108</v>
      </c>
      <c r="BJ782" t="s">
        <v>1586</v>
      </c>
    </row>
    <row r="783" spans="1:62" x14ac:dyDescent="0.35">
      <c r="A783" t="s">
        <v>1587</v>
      </c>
      <c r="B783">
        <v>10000</v>
      </c>
      <c r="C783">
        <v>20000</v>
      </c>
      <c r="D783">
        <v>45762</v>
      </c>
      <c r="E783" t="s">
        <v>59</v>
      </c>
      <c r="F783" t="s">
        <v>1588</v>
      </c>
      <c r="G783" t="s">
        <v>1562</v>
      </c>
      <c r="I783">
        <v>2</v>
      </c>
      <c r="J783" t="s">
        <v>183</v>
      </c>
      <c r="K783">
        <v>77</v>
      </c>
      <c r="L783" t="s">
        <v>6043</v>
      </c>
      <c r="M783" t="s">
        <v>26407</v>
      </c>
      <c r="N783" t="s">
        <v>192</v>
      </c>
      <c r="O783" t="s">
        <v>3848</v>
      </c>
      <c r="P783">
        <v>2500</v>
      </c>
      <c r="Q783">
        <f t="shared" si="205"/>
        <v>71.666666666666657</v>
      </c>
      <c r="R783" s="34">
        <f t="shared" si="206"/>
        <v>1.1944444444444442</v>
      </c>
      <c r="S783" s="35">
        <v>45757</v>
      </c>
      <c r="U783">
        <v>88</v>
      </c>
      <c r="V783">
        <v>220000</v>
      </c>
      <c r="W783" t="s">
        <v>65</v>
      </c>
      <c r="X783" t="s">
        <v>1589</v>
      </c>
      <c r="Y783">
        <v>0</v>
      </c>
      <c r="Z783">
        <v>200000</v>
      </c>
      <c r="AA783">
        <v>20000</v>
      </c>
      <c r="AB783">
        <v>0</v>
      </c>
      <c r="AC783">
        <v>0</v>
      </c>
      <c r="AD783">
        <v>0</v>
      </c>
      <c r="AG783">
        <v>0</v>
      </c>
      <c r="AP783" t="s">
        <v>1590</v>
      </c>
      <c r="AQ783" t="s">
        <v>108</v>
      </c>
      <c r="AR783" t="s">
        <v>13404</v>
      </c>
      <c r="AT783">
        <v>0</v>
      </c>
      <c r="AU783">
        <v>0</v>
      </c>
      <c r="AV783">
        <v>0</v>
      </c>
      <c r="AW783">
        <v>0</v>
      </c>
      <c r="AX783">
        <v>0</v>
      </c>
      <c r="AY783">
        <v>0</v>
      </c>
      <c r="BC783" t="s">
        <v>63</v>
      </c>
      <c r="BD783" t="s">
        <v>4693</v>
      </c>
      <c r="BE783">
        <v>0</v>
      </c>
      <c r="BG783" t="s">
        <v>108</v>
      </c>
      <c r="BJ783" t="s">
        <v>1591</v>
      </c>
    </row>
    <row r="784" spans="1:62" x14ac:dyDescent="0.35">
      <c r="A784" t="s">
        <v>1917</v>
      </c>
      <c r="B784">
        <v>10000</v>
      </c>
      <c r="C784">
        <v>20000</v>
      </c>
      <c r="D784">
        <v>45758</v>
      </c>
      <c r="E784" t="s">
        <v>59</v>
      </c>
      <c r="F784" t="s">
        <v>1918</v>
      </c>
      <c r="G784" t="s">
        <v>1911</v>
      </c>
      <c r="I784">
        <v>2</v>
      </c>
      <c r="J784" t="s">
        <v>183</v>
      </c>
      <c r="K784">
        <v>105</v>
      </c>
      <c r="L784" t="s">
        <v>6067</v>
      </c>
      <c r="M784" t="s">
        <v>26411</v>
      </c>
      <c r="N784" t="s">
        <v>281</v>
      </c>
      <c r="O784" t="s">
        <v>3851</v>
      </c>
      <c r="P784">
        <v>200</v>
      </c>
      <c r="S784" s="35">
        <v>45757</v>
      </c>
      <c r="U784">
        <v>35</v>
      </c>
      <c r="V784">
        <v>7000</v>
      </c>
      <c r="W784" t="s">
        <v>65</v>
      </c>
      <c r="X784" t="s">
        <v>1920</v>
      </c>
      <c r="Y784">
        <v>0</v>
      </c>
      <c r="Z784">
        <v>5000</v>
      </c>
      <c r="AA784">
        <v>2000</v>
      </c>
      <c r="AB784">
        <v>0</v>
      </c>
      <c r="AC784">
        <v>0</v>
      </c>
      <c r="AD784">
        <v>0</v>
      </c>
      <c r="AG784">
        <v>0</v>
      </c>
      <c r="AP784" t="s">
        <v>1921</v>
      </c>
      <c r="AQ784" t="s">
        <v>1915</v>
      </c>
      <c r="AR784" t="s">
        <v>16389</v>
      </c>
      <c r="AT784">
        <v>0</v>
      </c>
      <c r="AU784">
        <v>0</v>
      </c>
      <c r="AV784">
        <v>0</v>
      </c>
      <c r="AW784">
        <v>0</v>
      </c>
      <c r="AX784">
        <v>0</v>
      </c>
      <c r="AY784">
        <v>0</v>
      </c>
      <c r="BC784" t="s">
        <v>63</v>
      </c>
      <c r="BD784" t="s">
        <v>6597</v>
      </c>
      <c r="BE784">
        <v>0</v>
      </c>
      <c r="BG784" t="s">
        <v>1915</v>
      </c>
      <c r="BJ784" t="s">
        <v>1916</v>
      </c>
    </row>
    <row r="785" spans="1:62" x14ac:dyDescent="0.35">
      <c r="A785" t="s">
        <v>1922</v>
      </c>
      <c r="B785">
        <v>10000</v>
      </c>
      <c r="C785">
        <v>20000</v>
      </c>
      <c r="D785">
        <v>45758</v>
      </c>
      <c r="E785" t="s">
        <v>59</v>
      </c>
      <c r="F785" t="s">
        <v>1923</v>
      </c>
      <c r="G785" t="s">
        <v>1911</v>
      </c>
      <c r="I785">
        <v>2</v>
      </c>
      <c r="J785" t="s">
        <v>183</v>
      </c>
      <c r="K785">
        <v>105</v>
      </c>
      <c r="L785" t="s">
        <v>6067</v>
      </c>
      <c r="M785" t="s">
        <v>26411</v>
      </c>
      <c r="N785" t="s">
        <v>281</v>
      </c>
      <c r="O785" t="s">
        <v>3851</v>
      </c>
      <c r="P785">
        <v>200</v>
      </c>
      <c r="S785" s="35">
        <v>45757</v>
      </c>
      <c r="U785">
        <v>35</v>
      </c>
      <c r="V785">
        <v>7000</v>
      </c>
      <c r="W785" t="s">
        <v>65</v>
      </c>
      <c r="X785" t="s">
        <v>1925</v>
      </c>
      <c r="Y785">
        <v>0</v>
      </c>
      <c r="Z785">
        <v>5000</v>
      </c>
      <c r="AA785">
        <v>2000</v>
      </c>
      <c r="AB785">
        <v>0</v>
      </c>
      <c r="AC785">
        <v>0</v>
      </c>
      <c r="AD785">
        <v>0</v>
      </c>
      <c r="AG785">
        <v>0</v>
      </c>
      <c r="AP785" t="s">
        <v>1926</v>
      </c>
      <c r="AQ785" t="s">
        <v>1915</v>
      </c>
      <c r="AR785" t="s">
        <v>16389</v>
      </c>
      <c r="AT785">
        <v>0</v>
      </c>
      <c r="AU785">
        <v>0</v>
      </c>
      <c r="AV785">
        <v>0</v>
      </c>
      <c r="AW785">
        <v>0</v>
      </c>
      <c r="AX785">
        <v>0</v>
      </c>
      <c r="AY785">
        <v>0</v>
      </c>
      <c r="BC785" t="s">
        <v>63</v>
      </c>
      <c r="BD785" t="s">
        <v>6598</v>
      </c>
      <c r="BE785">
        <v>0</v>
      </c>
      <c r="BG785" t="s">
        <v>1915</v>
      </c>
      <c r="BJ785" t="s">
        <v>1916</v>
      </c>
    </row>
    <row r="786" spans="1:62" x14ac:dyDescent="0.35">
      <c r="A786" t="s">
        <v>1927</v>
      </c>
      <c r="B786">
        <v>10000</v>
      </c>
      <c r="C786">
        <v>20000</v>
      </c>
      <c r="D786">
        <v>45758</v>
      </c>
      <c r="E786" t="s">
        <v>59</v>
      </c>
      <c r="F786" t="s">
        <v>1928</v>
      </c>
      <c r="G786" t="s">
        <v>1911</v>
      </c>
      <c r="I786">
        <v>2</v>
      </c>
      <c r="J786" t="s">
        <v>183</v>
      </c>
      <c r="K786">
        <v>105</v>
      </c>
      <c r="L786" t="s">
        <v>6067</v>
      </c>
      <c r="M786" t="s">
        <v>26411</v>
      </c>
      <c r="N786" t="s">
        <v>281</v>
      </c>
      <c r="O786" t="s">
        <v>3851</v>
      </c>
      <c r="P786">
        <v>200</v>
      </c>
      <c r="S786" s="35">
        <v>45757</v>
      </c>
      <c r="U786">
        <v>35</v>
      </c>
      <c r="V786">
        <v>7000</v>
      </c>
      <c r="W786" t="s">
        <v>65</v>
      </c>
      <c r="X786" t="s">
        <v>1930</v>
      </c>
      <c r="Y786">
        <v>0</v>
      </c>
      <c r="Z786">
        <v>5000</v>
      </c>
      <c r="AA786">
        <v>2000</v>
      </c>
      <c r="AB786">
        <v>0</v>
      </c>
      <c r="AC786">
        <v>0</v>
      </c>
      <c r="AD786">
        <v>0</v>
      </c>
      <c r="AG786">
        <v>0</v>
      </c>
      <c r="AP786" t="s">
        <v>1931</v>
      </c>
      <c r="AQ786" t="s">
        <v>1915</v>
      </c>
      <c r="AR786" t="s">
        <v>16389</v>
      </c>
      <c r="AT786">
        <v>0</v>
      </c>
      <c r="AU786">
        <v>0</v>
      </c>
      <c r="AV786">
        <v>0</v>
      </c>
      <c r="AW786">
        <v>0</v>
      </c>
      <c r="AX786">
        <v>0</v>
      </c>
      <c r="AY786">
        <v>0</v>
      </c>
      <c r="BC786" t="s">
        <v>63</v>
      </c>
      <c r="BD786" t="s">
        <v>6599</v>
      </c>
      <c r="BE786">
        <v>0</v>
      </c>
      <c r="BG786" t="s">
        <v>1915</v>
      </c>
      <c r="BJ786" t="s">
        <v>1916</v>
      </c>
    </row>
    <row r="787" spans="1:62" x14ac:dyDescent="0.35">
      <c r="A787" t="s">
        <v>1932</v>
      </c>
      <c r="B787">
        <v>10000</v>
      </c>
      <c r="C787">
        <v>20000</v>
      </c>
      <c r="D787">
        <v>45758</v>
      </c>
      <c r="E787" t="s">
        <v>59</v>
      </c>
      <c r="F787" t="s">
        <v>1933</v>
      </c>
      <c r="G787" t="s">
        <v>1911</v>
      </c>
      <c r="I787">
        <v>2</v>
      </c>
      <c r="J787" t="s">
        <v>183</v>
      </c>
      <c r="K787">
        <v>105</v>
      </c>
      <c r="L787" t="s">
        <v>6067</v>
      </c>
      <c r="M787" t="s">
        <v>26411</v>
      </c>
      <c r="N787" t="s">
        <v>281</v>
      </c>
      <c r="O787" t="s">
        <v>3851</v>
      </c>
      <c r="P787">
        <v>120</v>
      </c>
      <c r="S787" s="35">
        <v>45757</v>
      </c>
      <c r="U787">
        <v>45</v>
      </c>
      <c r="V787">
        <v>5400</v>
      </c>
      <c r="W787" t="s">
        <v>65</v>
      </c>
      <c r="X787" t="s">
        <v>1935</v>
      </c>
      <c r="Y787">
        <v>0</v>
      </c>
      <c r="Z787">
        <v>5000</v>
      </c>
      <c r="AA787">
        <v>400</v>
      </c>
      <c r="AB787">
        <v>0</v>
      </c>
      <c r="AC787">
        <v>0</v>
      </c>
      <c r="AD787">
        <v>0</v>
      </c>
      <c r="AG787">
        <v>0</v>
      </c>
      <c r="AP787" t="s">
        <v>1936</v>
      </c>
      <c r="AQ787" t="s">
        <v>1915</v>
      </c>
      <c r="AR787" t="s">
        <v>16389</v>
      </c>
      <c r="AT787">
        <v>0</v>
      </c>
      <c r="AU787">
        <v>0</v>
      </c>
      <c r="AV787">
        <v>0</v>
      </c>
      <c r="AW787">
        <v>0</v>
      </c>
      <c r="AX787">
        <v>0</v>
      </c>
      <c r="AY787">
        <v>0</v>
      </c>
      <c r="BC787" t="s">
        <v>63</v>
      </c>
      <c r="BD787" t="s">
        <v>6600</v>
      </c>
      <c r="BE787">
        <v>0</v>
      </c>
      <c r="BG787" t="s">
        <v>1915</v>
      </c>
      <c r="BJ787" t="s">
        <v>1916</v>
      </c>
    </row>
    <row r="788" spans="1:62" x14ac:dyDescent="0.35">
      <c r="A788" t="s">
        <v>1937</v>
      </c>
      <c r="B788">
        <v>10000</v>
      </c>
      <c r="C788">
        <v>20000</v>
      </c>
      <c r="D788">
        <v>45758</v>
      </c>
      <c r="E788" t="s">
        <v>59</v>
      </c>
      <c r="F788" t="s">
        <v>1938</v>
      </c>
      <c r="G788" t="s">
        <v>1911</v>
      </c>
      <c r="I788">
        <v>2</v>
      </c>
      <c r="J788" t="s">
        <v>183</v>
      </c>
      <c r="K788">
        <v>105</v>
      </c>
      <c r="L788" t="s">
        <v>6067</v>
      </c>
      <c r="M788" t="s">
        <v>26411</v>
      </c>
      <c r="N788" t="s">
        <v>281</v>
      </c>
      <c r="O788" t="s">
        <v>3851</v>
      </c>
      <c r="P788">
        <v>200</v>
      </c>
      <c r="S788" s="35">
        <v>45757</v>
      </c>
      <c r="U788">
        <v>35</v>
      </c>
      <c r="V788">
        <v>7000</v>
      </c>
      <c r="W788" t="s">
        <v>65</v>
      </c>
      <c r="X788" t="s">
        <v>1940</v>
      </c>
      <c r="Y788">
        <v>0</v>
      </c>
      <c r="Z788">
        <v>5000</v>
      </c>
      <c r="AA788">
        <v>2000</v>
      </c>
      <c r="AB788">
        <v>0</v>
      </c>
      <c r="AC788">
        <v>0</v>
      </c>
      <c r="AD788">
        <v>0</v>
      </c>
      <c r="AG788">
        <v>0</v>
      </c>
      <c r="AP788" t="s">
        <v>1941</v>
      </c>
      <c r="AQ788" t="s">
        <v>1915</v>
      </c>
      <c r="AR788" t="s">
        <v>16389</v>
      </c>
      <c r="AT788">
        <v>0</v>
      </c>
      <c r="AU788">
        <v>0</v>
      </c>
      <c r="AV788">
        <v>0</v>
      </c>
      <c r="AW788">
        <v>0</v>
      </c>
      <c r="AX788">
        <v>0</v>
      </c>
      <c r="AY788">
        <v>0</v>
      </c>
      <c r="BC788" t="s">
        <v>63</v>
      </c>
      <c r="BD788" t="s">
        <v>6601</v>
      </c>
      <c r="BE788">
        <v>0</v>
      </c>
      <c r="BG788" t="s">
        <v>1915</v>
      </c>
      <c r="BJ788" t="s">
        <v>1916</v>
      </c>
    </row>
    <row r="789" spans="1:62" x14ac:dyDescent="0.35">
      <c r="A789" t="s">
        <v>1942</v>
      </c>
      <c r="B789">
        <v>10000</v>
      </c>
      <c r="C789">
        <v>20000</v>
      </c>
      <c r="D789">
        <v>45758</v>
      </c>
      <c r="E789" t="s">
        <v>59</v>
      </c>
      <c r="F789" t="s">
        <v>1943</v>
      </c>
      <c r="G789" t="s">
        <v>1911</v>
      </c>
      <c r="I789">
        <v>2</v>
      </c>
      <c r="J789" t="s">
        <v>183</v>
      </c>
      <c r="K789">
        <v>105</v>
      </c>
      <c r="L789" t="s">
        <v>6067</v>
      </c>
      <c r="M789" t="s">
        <v>26411</v>
      </c>
      <c r="N789" t="s">
        <v>281</v>
      </c>
      <c r="O789" t="s">
        <v>3851</v>
      </c>
      <c r="P789">
        <v>200</v>
      </c>
      <c r="S789" s="35">
        <v>45757</v>
      </c>
      <c r="U789">
        <v>35</v>
      </c>
      <c r="V789">
        <v>7000</v>
      </c>
      <c r="W789" t="s">
        <v>65</v>
      </c>
      <c r="X789" t="s">
        <v>1944</v>
      </c>
      <c r="Y789">
        <v>0</v>
      </c>
      <c r="Z789">
        <v>5000</v>
      </c>
      <c r="AA789">
        <v>2000</v>
      </c>
      <c r="AB789">
        <v>0</v>
      </c>
      <c r="AC789">
        <v>0</v>
      </c>
      <c r="AD789">
        <v>0</v>
      </c>
      <c r="AG789">
        <v>0</v>
      </c>
      <c r="AP789" t="s">
        <v>1945</v>
      </c>
      <c r="AQ789" t="s">
        <v>1915</v>
      </c>
      <c r="AR789" t="s">
        <v>16389</v>
      </c>
      <c r="AT789">
        <v>0</v>
      </c>
      <c r="AU789">
        <v>0</v>
      </c>
      <c r="AV789">
        <v>0</v>
      </c>
      <c r="AW789">
        <v>0</v>
      </c>
      <c r="AX789">
        <v>0</v>
      </c>
      <c r="AY789">
        <v>0</v>
      </c>
      <c r="BC789" t="s">
        <v>63</v>
      </c>
      <c r="BD789" t="s">
        <v>6602</v>
      </c>
      <c r="BE789">
        <v>0</v>
      </c>
      <c r="BG789" t="s">
        <v>1915</v>
      </c>
      <c r="BJ789" t="s">
        <v>1916</v>
      </c>
    </row>
    <row r="790" spans="1:62" x14ac:dyDescent="0.35">
      <c r="A790" t="s">
        <v>1953</v>
      </c>
      <c r="B790">
        <v>10000</v>
      </c>
      <c r="C790">
        <v>20000</v>
      </c>
      <c r="D790">
        <v>45758</v>
      </c>
      <c r="E790" t="s">
        <v>59</v>
      </c>
      <c r="F790" t="s">
        <v>1954</v>
      </c>
      <c r="G790" t="s">
        <v>1911</v>
      </c>
      <c r="I790">
        <v>2</v>
      </c>
      <c r="J790" t="s">
        <v>183</v>
      </c>
      <c r="K790">
        <v>105</v>
      </c>
      <c r="L790" t="s">
        <v>6067</v>
      </c>
      <c r="M790" t="s">
        <v>26411</v>
      </c>
      <c r="N790" t="s">
        <v>281</v>
      </c>
      <c r="O790" t="s">
        <v>3851</v>
      </c>
      <c r="P790">
        <v>80</v>
      </c>
      <c r="S790" s="35">
        <v>45757</v>
      </c>
      <c r="U790">
        <v>75</v>
      </c>
      <c r="V790">
        <v>6000</v>
      </c>
      <c r="W790" t="s">
        <v>65</v>
      </c>
      <c r="X790" t="s">
        <v>1956</v>
      </c>
      <c r="Y790">
        <v>0</v>
      </c>
      <c r="Z790">
        <v>5000</v>
      </c>
      <c r="AA790">
        <v>1000</v>
      </c>
      <c r="AB790">
        <v>0</v>
      </c>
      <c r="AC790">
        <v>0</v>
      </c>
      <c r="AD790">
        <v>0</v>
      </c>
      <c r="AG790">
        <v>0</v>
      </c>
      <c r="AP790" t="s">
        <v>1957</v>
      </c>
      <c r="AQ790" t="s">
        <v>1915</v>
      </c>
      <c r="AR790" t="s">
        <v>16389</v>
      </c>
      <c r="AT790">
        <v>0</v>
      </c>
      <c r="AU790">
        <v>0</v>
      </c>
      <c r="AV790">
        <v>0</v>
      </c>
      <c r="AW790">
        <v>0</v>
      </c>
      <c r="AX790">
        <v>0</v>
      </c>
      <c r="AY790">
        <v>0</v>
      </c>
      <c r="BC790" t="s">
        <v>63</v>
      </c>
      <c r="BD790" t="s">
        <v>6603</v>
      </c>
      <c r="BE790">
        <v>0</v>
      </c>
      <c r="BG790" t="s">
        <v>1915</v>
      </c>
      <c r="BJ790" t="s">
        <v>1952</v>
      </c>
    </row>
    <row r="791" spans="1:62" x14ac:dyDescent="0.35">
      <c r="A791" t="s">
        <v>2415</v>
      </c>
      <c r="B791">
        <v>10000</v>
      </c>
      <c r="C791">
        <v>10000</v>
      </c>
      <c r="D791">
        <v>45758</v>
      </c>
      <c r="E791" t="s">
        <v>59</v>
      </c>
      <c r="F791" t="s">
        <v>2195</v>
      </c>
      <c r="G791" t="s">
        <v>167</v>
      </c>
      <c r="I791">
        <v>1</v>
      </c>
      <c r="J791" t="s">
        <v>183</v>
      </c>
      <c r="K791">
        <v>63</v>
      </c>
      <c r="L791" t="s">
        <v>6051</v>
      </c>
      <c r="M791" t="s">
        <v>26408</v>
      </c>
      <c r="N791" t="s">
        <v>136</v>
      </c>
      <c r="O791" t="s">
        <v>3850</v>
      </c>
      <c r="P791">
        <v>4667</v>
      </c>
      <c r="Q791">
        <f t="shared" ref="Q791:Q793" si="207">(P791/40)+45</f>
        <v>161.67500000000001</v>
      </c>
      <c r="R791" s="34">
        <f t="shared" ref="R791:R793" si="208">Q791/60</f>
        <v>2.6945833333333336</v>
      </c>
      <c r="S791" s="35">
        <v>45757</v>
      </c>
      <c r="U791">
        <v>60</v>
      </c>
      <c r="V791">
        <v>280020</v>
      </c>
      <c r="W791" t="s">
        <v>65</v>
      </c>
      <c r="X791" t="s">
        <v>168</v>
      </c>
      <c r="Y791">
        <v>0</v>
      </c>
      <c r="Z791">
        <v>280000</v>
      </c>
      <c r="AA791">
        <v>20</v>
      </c>
      <c r="AB791">
        <v>0</v>
      </c>
      <c r="AC791">
        <v>0</v>
      </c>
      <c r="AD791">
        <v>0</v>
      </c>
      <c r="AG791">
        <v>0</v>
      </c>
      <c r="AP791" t="s">
        <v>169</v>
      </c>
      <c r="AQ791" t="s">
        <v>170</v>
      </c>
      <c r="AR791" t="s">
        <v>21526</v>
      </c>
      <c r="AT791">
        <v>0</v>
      </c>
      <c r="AU791">
        <v>0</v>
      </c>
      <c r="AV791">
        <v>0</v>
      </c>
      <c r="AW791">
        <v>0</v>
      </c>
      <c r="AX791">
        <v>0</v>
      </c>
      <c r="AY791">
        <v>0</v>
      </c>
      <c r="BC791" t="s">
        <v>63</v>
      </c>
      <c r="BD791" t="s">
        <v>4922</v>
      </c>
      <c r="BE791">
        <v>0</v>
      </c>
      <c r="BG791" t="s">
        <v>170</v>
      </c>
      <c r="BJ791" t="s">
        <v>2416</v>
      </c>
    </row>
    <row r="792" spans="1:62" x14ac:dyDescent="0.35">
      <c r="A792" t="s">
        <v>2417</v>
      </c>
      <c r="B792">
        <v>10000</v>
      </c>
      <c r="C792">
        <v>10000</v>
      </c>
      <c r="D792">
        <v>45758</v>
      </c>
      <c r="E792" t="s">
        <v>59</v>
      </c>
      <c r="F792" t="s">
        <v>2378</v>
      </c>
      <c r="G792" t="s">
        <v>570</v>
      </c>
      <c r="I792">
        <v>1</v>
      </c>
      <c r="J792" t="s">
        <v>183</v>
      </c>
      <c r="K792">
        <v>59</v>
      </c>
      <c r="L792" t="s">
        <v>6045</v>
      </c>
      <c r="M792" t="s">
        <v>26405</v>
      </c>
      <c r="N792" t="s">
        <v>73</v>
      </c>
      <c r="O792" t="s">
        <v>3811</v>
      </c>
      <c r="P792">
        <v>863</v>
      </c>
      <c r="Q792">
        <f t="shared" si="207"/>
        <v>66.575000000000003</v>
      </c>
      <c r="R792" s="34">
        <f t="shared" si="208"/>
        <v>1.1095833333333334</v>
      </c>
      <c r="S792" s="35">
        <v>45757</v>
      </c>
      <c r="U792">
        <v>1</v>
      </c>
      <c r="V792">
        <v>863</v>
      </c>
      <c r="W792" t="s">
        <v>65</v>
      </c>
      <c r="X792">
        <v>200448710001</v>
      </c>
      <c r="Y792">
        <v>0</v>
      </c>
      <c r="Z792">
        <v>863</v>
      </c>
      <c r="AA792">
        <v>0</v>
      </c>
      <c r="AB792">
        <v>0</v>
      </c>
      <c r="AC792">
        <v>0</v>
      </c>
      <c r="AD792">
        <v>0</v>
      </c>
      <c r="AG792">
        <v>0</v>
      </c>
      <c r="AP792">
        <v>20044871</v>
      </c>
      <c r="AQ792" t="s">
        <v>571</v>
      </c>
      <c r="AR792" t="s">
        <v>14937</v>
      </c>
      <c r="AT792">
        <v>0</v>
      </c>
      <c r="AU792">
        <v>0</v>
      </c>
      <c r="AV792">
        <v>0</v>
      </c>
      <c r="AW792">
        <v>0</v>
      </c>
      <c r="AX792">
        <v>0</v>
      </c>
      <c r="AY792">
        <v>0</v>
      </c>
      <c r="BC792" t="s">
        <v>63</v>
      </c>
      <c r="BD792" t="s">
        <v>4923</v>
      </c>
      <c r="BE792">
        <v>0</v>
      </c>
      <c r="BG792" t="s">
        <v>571</v>
      </c>
      <c r="BJ792" t="s">
        <v>2418</v>
      </c>
    </row>
    <row r="793" spans="1:62" x14ac:dyDescent="0.35">
      <c r="A793" t="s">
        <v>2417</v>
      </c>
      <c r="B793">
        <v>20000</v>
      </c>
      <c r="C793">
        <v>10000</v>
      </c>
      <c r="D793">
        <v>45758</v>
      </c>
      <c r="E793" t="s">
        <v>59</v>
      </c>
      <c r="F793" t="s">
        <v>2378</v>
      </c>
      <c r="G793" t="s">
        <v>570</v>
      </c>
      <c r="I793">
        <v>1</v>
      </c>
      <c r="J793" t="s">
        <v>183</v>
      </c>
      <c r="K793">
        <v>59</v>
      </c>
      <c r="L793" t="s">
        <v>6045</v>
      </c>
      <c r="M793" t="s">
        <v>26405</v>
      </c>
      <c r="N793" t="s">
        <v>73</v>
      </c>
      <c r="O793" t="s">
        <v>3811</v>
      </c>
      <c r="P793">
        <v>863</v>
      </c>
      <c r="Q793">
        <f t="shared" si="207"/>
        <v>66.575000000000003</v>
      </c>
      <c r="R793" s="34">
        <f t="shared" si="208"/>
        <v>1.1095833333333334</v>
      </c>
      <c r="S793" s="35">
        <v>45757</v>
      </c>
      <c r="U793">
        <v>1</v>
      </c>
      <c r="V793">
        <v>863</v>
      </c>
      <c r="W793" t="s">
        <v>65</v>
      </c>
      <c r="X793">
        <v>200448710001</v>
      </c>
      <c r="Y793">
        <v>0</v>
      </c>
      <c r="Z793">
        <v>863</v>
      </c>
      <c r="AA793">
        <v>0</v>
      </c>
      <c r="AB793">
        <v>0</v>
      </c>
      <c r="AC793">
        <v>0</v>
      </c>
      <c r="AD793">
        <v>0</v>
      </c>
      <c r="AG793">
        <v>0</v>
      </c>
      <c r="AP793">
        <v>20044871</v>
      </c>
      <c r="AQ793" t="s">
        <v>571</v>
      </c>
      <c r="AR793" t="s">
        <v>14937</v>
      </c>
      <c r="AT793">
        <v>0</v>
      </c>
      <c r="AU793">
        <v>0</v>
      </c>
      <c r="AV793">
        <v>0</v>
      </c>
      <c r="AW793">
        <v>0</v>
      </c>
      <c r="AX793">
        <v>0</v>
      </c>
      <c r="AY793">
        <v>0</v>
      </c>
      <c r="BC793" t="s">
        <v>63</v>
      </c>
      <c r="BD793" t="s">
        <v>4923</v>
      </c>
      <c r="BE793">
        <v>0</v>
      </c>
      <c r="BG793" t="s">
        <v>571</v>
      </c>
      <c r="BJ793" t="s">
        <v>2418</v>
      </c>
    </row>
    <row r="794" spans="1:62" x14ac:dyDescent="0.35">
      <c r="A794" t="s">
        <v>2206</v>
      </c>
      <c r="B794">
        <v>10000</v>
      </c>
      <c r="C794">
        <v>20000</v>
      </c>
      <c r="D794">
        <v>45757</v>
      </c>
      <c r="E794" t="s">
        <v>59</v>
      </c>
      <c r="F794">
        <v>0.44071759259259258</v>
      </c>
      <c r="G794">
        <v>860909190918</v>
      </c>
      <c r="I794">
        <v>2</v>
      </c>
      <c r="J794" t="s">
        <v>183</v>
      </c>
      <c r="K794">
        <v>86</v>
      </c>
      <c r="L794" t="s">
        <v>6043</v>
      </c>
      <c r="M794" t="s">
        <v>26407</v>
      </c>
      <c r="N794" t="s">
        <v>1696</v>
      </c>
      <c r="O794" t="s">
        <v>3840</v>
      </c>
      <c r="P794">
        <v>1000</v>
      </c>
      <c r="Q794">
        <f>(P794/60)+30</f>
        <v>46.666666666666671</v>
      </c>
      <c r="R794" s="34">
        <f>Q794/60</f>
        <v>0.7777777777777779</v>
      </c>
      <c r="S794" s="35">
        <v>45757</v>
      </c>
      <c r="U794">
        <v>48</v>
      </c>
      <c r="V794">
        <v>48000</v>
      </c>
      <c r="W794" t="s">
        <v>65</v>
      </c>
      <c r="X794">
        <v>201088630001</v>
      </c>
      <c r="Y794">
        <v>0</v>
      </c>
      <c r="Z794">
        <v>36000</v>
      </c>
      <c r="AA794">
        <v>12000</v>
      </c>
      <c r="AB794">
        <v>0</v>
      </c>
      <c r="AC794">
        <v>0</v>
      </c>
      <c r="AD794">
        <v>0</v>
      </c>
      <c r="AG794">
        <v>0</v>
      </c>
      <c r="AP794">
        <v>20108863</v>
      </c>
      <c r="AQ794" t="s">
        <v>571</v>
      </c>
      <c r="AR794" t="s">
        <v>14937</v>
      </c>
      <c r="AT794">
        <v>0</v>
      </c>
      <c r="AU794">
        <v>0</v>
      </c>
      <c r="AV794">
        <v>0</v>
      </c>
      <c r="AW794">
        <v>0</v>
      </c>
      <c r="AX794">
        <v>0</v>
      </c>
      <c r="AY794">
        <v>0</v>
      </c>
      <c r="BC794" t="s">
        <v>63</v>
      </c>
      <c r="BD794" t="s">
        <v>4860</v>
      </c>
      <c r="BE794">
        <v>0</v>
      </c>
      <c r="BG794" t="s">
        <v>571</v>
      </c>
      <c r="BJ794" t="s">
        <v>2207</v>
      </c>
    </row>
    <row r="795" spans="1:62" x14ac:dyDescent="0.35">
      <c r="A795" t="s">
        <v>2419</v>
      </c>
      <c r="B795">
        <v>10000</v>
      </c>
      <c r="C795">
        <v>10000</v>
      </c>
      <c r="D795">
        <v>45757</v>
      </c>
      <c r="E795" t="s">
        <v>59</v>
      </c>
      <c r="F795" t="s">
        <v>2420</v>
      </c>
      <c r="G795" t="s">
        <v>2210</v>
      </c>
      <c r="I795">
        <v>1</v>
      </c>
      <c r="J795" t="s">
        <v>183</v>
      </c>
      <c r="K795">
        <v>32</v>
      </c>
      <c r="L795" t="s">
        <v>6064</v>
      </c>
      <c r="M795" t="s">
        <v>26405</v>
      </c>
      <c r="N795" t="s">
        <v>516</v>
      </c>
      <c r="O795" t="s">
        <v>3833</v>
      </c>
      <c r="P795">
        <v>5860</v>
      </c>
      <c r="S795" s="35">
        <v>45757</v>
      </c>
      <c r="U795">
        <v>1</v>
      </c>
      <c r="V795">
        <v>5860</v>
      </c>
      <c r="W795" t="s">
        <v>65</v>
      </c>
      <c r="X795" t="s">
        <v>2212</v>
      </c>
      <c r="Y795">
        <v>0</v>
      </c>
      <c r="Z795">
        <v>5360</v>
      </c>
      <c r="AA795">
        <v>500</v>
      </c>
      <c r="AB795">
        <v>0</v>
      </c>
      <c r="AC795">
        <v>0</v>
      </c>
      <c r="AD795">
        <v>0</v>
      </c>
      <c r="AG795">
        <v>0</v>
      </c>
      <c r="AP795" t="s">
        <v>2213</v>
      </c>
      <c r="AQ795" t="s">
        <v>465</v>
      </c>
      <c r="AR795" t="s">
        <v>15009</v>
      </c>
      <c r="AT795">
        <v>0</v>
      </c>
      <c r="AU795">
        <v>0</v>
      </c>
      <c r="AV795">
        <v>0</v>
      </c>
      <c r="AW795">
        <v>0</v>
      </c>
      <c r="AX795">
        <v>0</v>
      </c>
      <c r="AY795">
        <v>0</v>
      </c>
      <c r="BC795" t="s">
        <v>63</v>
      </c>
      <c r="BD795" t="s">
        <v>4924</v>
      </c>
      <c r="BE795">
        <v>0</v>
      </c>
      <c r="BG795" t="s">
        <v>465</v>
      </c>
      <c r="BJ795" t="s">
        <v>1756</v>
      </c>
    </row>
    <row r="796" spans="1:62" x14ac:dyDescent="0.35">
      <c r="A796" t="s">
        <v>2421</v>
      </c>
      <c r="B796">
        <v>10000</v>
      </c>
      <c r="C796">
        <v>10000</v>
      </c>
      <c r="D796">
        <v>45758</v>
      </c>
      <c r="E796" t="s">
        <v>59</v>
      </c>
      <c r="F796" t="s">
        <v>2198</v>
      </c>
      <c r="G796">
        <v>234402</v>
      </c>
      <c r="I796">
        <v>1</v>
      </c>
      <c r="J796" t="s">
        <v>183</v>
      </c>
      <c r="K796">
        <v>90</v>
      </c>
      <c r="L796" t="s">
        <v>6044</v>
      </c>
      <c r="M796" t="s">
        <v>26408</v>
      </c>
      <c r="N796" t="s">
        <v>1190</v>
      </c>
      <c r="O796" t="s">
        <v>3836</v>
      </c>
      <c r="P796">
        <v>667</v>
      </c>
      <c r="Q796">
        <f>(P796/20)+45</f>
        <v>78.349999999999994</v>
      </c>
      <c r="R796" s="34">
        <f>Q796/60</f>
        <v>1.3058333333333332</v>
      </c>
      <c r="S796" s="35">
        <v>45757</v>
      </c>
      <c r="U796">
        <v>180</v>
      </c>
      <c r="V796">
        <v>120060</v>
      </c>
      <c r="W796" t="s">
        <v>65</v>
      </c>
      <c r="X796" t="s">
        <v>1191</v>
      </c>
      <c r="Y796">
        <v>0</v>
      </c>
      <c r="Z796">
        <v>120000</v>
      </c>
      <c r="AA796">
        <v>60</v>
      </c>
      <c r="AB796">
        <v>0</v>
      </c>
      <c r="AC796">
        <v>0</v>
      </c>
      <c r="AD796">
        <v>0</v>
      </c>
      <c r="AG796">
        <v>0</v>
      </c>
      <c r="AP796" t="s">
        <v>1192</v>
      </c>
      <c r="AQ796" t="s">
        <v>139</v>
      </c>
      <c r="AR796" t="s">
        <v>16963</v>
      </c>
      <c r="AT796">
        <v>0</v>
      </c>
      <c r="AU796">
        <v>0</v>
      </c>
      <c r="AV796">
        <v>0</v>
      </c>
      <c r="AW796">
        <v>0</v>
      </c>
      <c r="AX796">
        <v>0</v>
      </c>
      <c r="AY796">
        <v>0</v>
      </c>
      <c r="BC796" t="s">
        <v>63</v>
      </c>
      <c r="BD796" t="s">
        <v>4925</v>
      </c>
      <c r="BE796">
        <v>0</v>
      </c>
      <c r="BG796" t="s">
        <v>139</v>
      </c>
      <c r="BJ796" t="s">
        <v>140</v>
      </c>
    </row>
    <row r="797" spans="1:62" x14ac:dyDescent="0.35">
      <c r="A797" t="s">
        <v>2422</v>
      </c>
      <c r="B797">
        <v>10000</v>
      </c>
      <c r="C797">
        <v>10000</v>
      </c>
      <c r="D797">
        <v>45758</v>
      </c>
      <c r="E797" t="s">
        <v>59</v>
      </c>
      <c r="F797" t="s">
        <v>2195</v>
      </c>
      <c r="G797">
        <v>1006323</v>
      </c>
      <c r="I797">
        <v>1</v>
      </c>
      <c r="J797" t="s">
        <v>183</v>
      </c>
      <c r="K797">
        <v>63</v>
      </c>
      <c r="L797" t="s">
        <v>6051</v>
      </c>
      <c r="M797" t="s">
        <v>26408</v>
      </c>
      <c r="N797" t="s">
        <v>136</v>
      </c>
      <c r="O797" t="s">
        <v>3850</v>
      </c>
      <c r="P797">
        <v>1334</v>
      </c>
      <c r="Q797">
        <f>(P797/40)+45</f>
        <v>78.349999999999994</v>
      </c>
      <c r="R797" s="34">
        <f>Q797/60</f>
        <v>1.3058333333333332</v>
      </c>
      <c r="S797" s="35">
        <v>45757</v>
      </c>
      <c r="U797">
        <v>90</v>
      </c>
      <c r="V797">
        <v>120060</v>
      </c>
      <c r="W797" t="s">
        <v>65</v>
      </c>
      <c r="X797" t="s">
        <v>254</v>
      </c>
      <c r="Y797">
        <v>0</v>
      </c>
      <c r="Z797">
        <v>120000</v>
      </c>
      <c r="AA797">
        <v>60</v>
      </c>
      <c r="AB797">
        <v>0</v>
      </c>
      <c r="AC797">
        <v>0</v>
      </c>
      <c r="AD797">
        <v>0</v>
      </c>
      <c r="AG797">
        <v>0</v>
      </c>
      <c r="AP797" t="s">
        <v>255</v>
      </c>
      <c r="AQ797" t="s">
        <v>139</v>
      </c>
      <c r="AR797" t="s">
        <v>16963</v>
      </c>
      <c r="AT797">
        <v>0</v>
      </c>
      <c r="AU797">
        <v>0</v>
      </c>
      <c r="AV797">
        <v>0</v>
      </c>
      <c r="AW797">
        <v>0</v>
      </c>
      <c r="AX797">
        <v>0</v>
      </c>
      <c r="AY797">
        <v>0</v>
      </c>
      <c r="BC797" t="s">
        <v>63</v>
      </c>
      <c r="BD797" t="s">
        <v>4926</v>
      </c>
      <c r="BE797">
        <v>0</v>
      </c>
      <c r="BG797" t="s">
        <v>139</v>
      </c>
      <c r="BJ797" t="s">
        <v>140</v>
      </c>
    </row>
    <row r="798" spans="1:62" x14ac:dyDescent="0.35">
      <c r="A798" t="s">
        <v>2239</v>
      </c>
      <c r="B798">
        <v>10000</v>
      </c>
      <c r="C798">
        <v>20000</v>
      </c>
      <c r="D798">
        <v>45758</v>
      </c>
      <c r="E798" t="s">
        <v>59</v>
      </c>
      <c r="F798">
        <v>0.42528935185185185</v>
      </c>
      <c r="G798" t="s">
        <v>2240</v>
      </c>
      <c r="I798">
        <v>2</v>
      </c>
      <c r="J798" t="s">
        <v>183</v>
      </c>
      <c r="K798">
        <v>71</v>
      </c>
      <c r="L798" t="s">
        <v>6057</v>
      </c>
      <c r="M798" t="s">
        <v>26408</v>
      </c>
      <c r="N798" t="s">
        <v>368</v>
      </c>
      <c r="O798" t="s">
        <v>3857</v>
      </c>
      <c r="P798">
        <v>7500</v>
      </c>
      <c r="S798" s="35">
        <v>45757</v>
      </c>
      <c r="U798">
        <v>4</v>
      </c>
      <c r="V798">
        <v>30000</v>
      </c>
      <c r="W798" t="s">
        <v>65</v>
      </c>
      <c r="X798" t="s">
        <v>2241</v>
      </c>
      <c r="Y798">
        <v>0</v>
      </c>
      <c r="Z798">
        <v>30000</v>
      </c>
      <c r="AA798">
        <v>0</v>
      </c>
      <c r="AB798">
        <v>0</v>
      </c>
      <c r="AC798">
        <v>0</v>
      </c>
      <c r="AD798">
        <v>0</v>
      </c>
      <c r="AG798">
        <v>0</v>
      </c>
      <c r="AP798" t="s">
        <v>2242</v>
      </c>
      <c r="AQ798" t="s">
        <v>147</v>
      </c>
      <c r="AR798" t="s">
        <v>12644</v>
      </c>
      <c r="AT798">
        <v>0</v>
      </c>
      <c r="AU798">
        <v>0</v>
      </c>
      <c r="AV798">
        <v>0</v>
      </c>
      <c r="AW798">
        <v>0</v>
      </c>
      <c r="AX798">
        <v>0</v>
      </c>
      <c r="AY798">
        <v>0</v>
      </c>
      <c r="BC798" t="s">
        <v>63</v>
      </c>
      <c r="BD798" t="s">
        <v>4868</v>
      </c>
      <c r="BE798">
        <v>0</v>
      </c>
      <c r="BG798" t="s">
        <v>147</v>
      </c>
      <c r="BJ798" t="s">
        <v>2238</v>
      </c>
    </row>
    <row r="799" spans="1:62" x14ac:dyDescent="0.35">
      <c r="A799" t="s">
        <v>2423</v>
      </c>
      <c r="B799">
        <v>10000</v>
      </c>
      <c r="C799">
        <v>10000</v>
      </c>
      <c r="D799">
        <v>45757</v>
      </c>
      <c r="E799" t="s">
        <v>59</v>
      </c>
      <c r="F799">
        <v>0.47971064814814812</v>
      </c>
      <c r="G799" t="s">
        <v>2424</v>
      </c>
      <c r="I799">
        <v>1</v>
      </c>
      <c r="J799" t="s">
        <v>183</v>
      </c>
      <c r="K799">
        <v>46</v>
      </c>
      <c r="L799" t="s">
        <v>6049</v>
      </c>
      <c r="M799" t="s">
        <v>26405</v>
      </c>
      <c r="N799" t="s">
        <v>231</v>
      </c>
      <c r="O799" t="s">
        <v>3809</v>
      </c>
      <c r="P799">
        <v>1000</v>
      </c>
      <c r="Q799">
        <f t="shared" ref="Q799:Q800" si="209">(P799/40)+45</f>
        <v>70</v>
      </c>
      <c r="R799" s="34">
        <f t="shared" ref="R799:R800" si="210">Q799/60</f>
        <v>1.1666666666666667</v>
      </c>
      <c r="S799" s="35">
        <v>45757</v>
      </c>
      <c r="U799">
        <v>1</v>
      </c>
      <c r="V799">
        <v>1000</v>
      </c>
      <c r="W799" t="s">
        <v>65</v>
      </c>
      <c r="X799" t="s">
        <v>2425</v>
      </c>
      <c r="Y799">
        <v>0</v>
      </c>
      <c r="Z799">
        <v>1000</v>
      </c>
      <c r="AA799">
        <v>0</v>
      </c>
      <c r="AB799">
        <v>0</v>
      </c>
      <c r="AC799">
        <v>0</v>
      </c>
      <c r="AD799">
        <v>0</v>
      </c>
      <c r="AG799">
        <v>0</v>
      </c>
      <c r="AP799" t="s">
        <v>2426</v>
      </c>
      <c r="AQ799" t="s">
        <v>465</v>
      </c>
      <c r="AR799" t="s">
        <v>15009</v>
      </c>
      <c r="AT799">
        <v>0</v>
      </c>
      <c r="AU799">
        <v>0</v>
      </c>
      <c r="AV799">
        <v>0</v>
      </c>
      <c r="AW799">
        <v>0</v>
      </c>
      <c r="AX799">
        <v>0</v>
      </c>
      <c r="AY799">
        <v>0</v>
      </c>
      <c r="BC799" t="s">
        <v>63</v>
      </c>
      <c r="BD799" t="s">
        <v>4927</v>
      </c>
      <c r="BE799">
        <v>0</v>
      </c>
      <c r="BG799" t="s">
        <v>465</v>
      </c>
      <c r="BJ799" t="s">
        <v>2255</v>
      </c>
    </row>
    <row r="800" spans="1:62" x14ac:dyDescent="0.35">
      <c r="A800" t="s">
        <v>2427</v>
      </c>
      <c r="B800">
        <v>10000</v>
      </c>
      <c r="C800">
        <v>10000</v>
      </c>
      <c r="D800">
        <v>45757</v>
      </c>
      <c r="E800" t="s">
        <v>59</v>
      </c>
      <c r="F800" t="s">
        <v>2428</v>
      </c>
      <c r="G800" t="s">
        <v>2429</v>
      </c>
      <c r="I800">
        <v>1</v>
      </c>
      <c r="J800" t="s">
        <v>183</v>
      </c>
      <c r="K800">
        <v>46</v>
      </c>
      <c r="L800" t="s">
        <v>6049</v>
      </c>
      <c r="M800" t="s">
        <v>26405</v>
      </c>
      <c r="N800" t="s">
        <v>231</v>
      </c>
      <c r="O800" t="s">
        <v>3809</v>
      </c>
      <c r="P800">
        <v>2000</v>
      </c>
      <c r="Q800">
        <f t="shared" si="209"/>
        <v>95</v>
      </c>
      <c r="R800" s="34">
        <f t="shared" si="210"/>
        <v>1.5833333333333333</v>
      </c>
      <c r="S800" s="35">
        <v>45757</v>
      </c>
      <c r="U800">
        <v>1</v>
      </c>
      <c r="V800">
        <v>2000</v>
      </c>
      <c r="W800" t="s">
        <v>65</v>
      </c>
      <c r="X800" t="s">
        <v>2430</v>
      </c>
      <c r="Y800">
        <v>0</v>
      </c>
      <c r="Z800">
        <v>2000</v>
      </c>
      <c r="AA800">
        <v>0</v>
      </c>
      <c r="AB800">
        <v>0</v>
      </c>
      <c r="AC800">
        <v>0</v>
      </c>
      <c r="AD800">
        <v>0</v>
      </c>
      <c r="AG800">
        <v>0</v>
      </c>
      <c r="AP800" t="s">
        <v>2431</v>
      </c>
      <c r="AQ800" t="s">
        <v>465</v>
      </c>
      <c r="AR800" t="s">
        <v>15009</v>
      </c>
      <c r="AT800">
        <v>0</v>
      </c>
      <c r="AU800">
        <v>0</v>
      </c>
      <c r="AV800">
        <v>0</v>
      </c>
      <c r="AW800">
        <v>0</v>
      </c>
      <c r="AX800">
        <v>0</v>
      </c>
      <c r="AY800">
        <v>0</v>
      </c>
      <c r="BC800" t="s">
        <v>63</v>
      </c>
      <c r="BD800" t="s">
        <v>4928</v>
      </c>
      <c r="BE800">
        <v>0</v>
      </c>
      <c r="BG800" t="s">
        <v>465</v>
      </c>
      <c r="BJ800" t="s">
        <v>2255</v>
      </c>
    </row>
    <row r="801" spans="1:62" x14ac:dyDescent="0.35">
      <c r="A801" t="s">
        <v>2267</v>
      </c>
      <c r="B801">
        <v>10000</v>
      </c>
      <c r="C801">
        <v>20000</v>
      </c>
      <c r="D801">
        <v>45758</v>
      </c>
      <c r="E801" t="s">
        <v>59</v>
      </c>
      <c r="F801" t="s">
        <v>2268</v>
      </c>
      <c r="G801" t="s">
        <v>159</v>
      </c>
      <c r="I801">
        <v>2</v>
      </c>
      <c r="J801" t="s">
        <v>183</v>
      </c>
      <c r="K801">
        <v>82</v>
      </c>
      <c r="L801" t="s">
        <v>6057</v>
      </c>
      <c r="M801" t="s">
        <v>26408</v>
      </c>
      <c r="N801" t="s">
        <v>352</v>
      </c>
      <c r="O801" t="s">
        <v>3798</v>
      </c>
      <c r="P801">
        <v>1000</v>
      </c>
      <c r="S801" s="35">
        <v>45757</v>
      </c>
      <c r="U801">
        <v>6</v>
      </c>
      <c r="V801">
        <v>6000</v>
      </c>
      <c r="W801" t="s">
        <v>65</v>
      </c>
      <c r="X801">
        <v>5000514990001</v>
      </c>
      <c r="Y801">
        <v>0</v>
      </c>
      <c r="Z801">
        <v>5000</v>
      </c>
      <c r="AA801">
        <v>1000</v>
      </c>
      <c r="AB801">
        <v>0</v>
      </c>
      <c r="AC801">
        <v>0</v>
      </c>
      <c r="AD801">
        <v>0</v>
      </c>
      <c r="AG801">
        <v>0</v>
      </c>
      <c r="AP801">
        <v>500051499</v>
      </c>
      <c r="AQ801" t="s">
        <v>162</v>
      </c>
      <c r="AR801" t="s">
        <v>8373</v>
      </c>
      <c r="AT801">
        <v>0</v>
      </c>
      <c r="AU801">
        <v>0</v>
      </c>
      <c r="AV801">
        <v>0</v>
      </c>
      <c r="AW801">
        <v>0</v>
      </c>
      <c r="AX801">
        <v>0</v>
      </c>
      <c r="AY801">
        <v>0</v>
      </c>
      <c r="BC801" t="s">
        <v>63</v>
      </c>
      <c r="BD801" t="s">
        <v>4876</v>
      </c>
      <c r="BE801">
        <v>0</v>
      </c>
      <c r="BG801" t="s">
        <v>162</v>
      </c>
      <c r="BJ801" t="s">
        <v>2269</v>
      </c>
    </row>
    <row r="802" spans="1:62" x14ac:dyDescent="0.35">
      <c r="A802" t="s">
        <v>4929</v>
      </c>
      <c r="B802">
        <v>10000</v>
      </c>
      <c r="C802">
        <v>10000</v>
      </c>
      <c r="D802">
        <v>45764</v>
      </c>
      <c r="E802" t="s">
        <v>59</v>
      </c>
      <c r="F802" t="s">
        <v>4930</v>
      </c>
      <c r="G802" t="s">
        <v>4931</v>
      </c>
      <c r="I802">
        <v>1</v>
      </c>
      <c r="J802" t="s">
        <v>183</v>
      </c>
      <c r="K802">
        <v>88</v>
      </c>
      <c r="L802" t="s">
        <v>6058</v>
      </c>
      <c r="M802" t="s">
        <v>26406</v>
      </c>
      <c r="N802" t="s">
        <v>144</v>
      </c>
      <c r="O802" t="s">
        <v>3855</v>
      </c>
      <c r="P802">
        <v>8500</v>
      </c>
      <c r="S802" s="35">
        <v>45757</v>
      </c>
      <c r="U802">
        <v>1</v>
      </c>
      <c r="V802">
        <v>8500</v>
      </c>
      <c r="W802" t="s">
        <v>65</v>
      </c>
      <c r="X802" t="s">
        <v>4932</v>
      </c>
      <c r="Y802">
        <v>0</v>
      </c>
      <c r="Z802">
        <v>8000</v>
      </c>
      <c r="AA802">
        <v>500</v>
      </c>
      <c r="AB802">
        <v>0</v>
      </c>
      <c r="AC802">
        <v>0</v>
      </c>
      <c r="AD802">
        <v>0</v>
      </c>
      <c r="AG802">
        <v>0</v>
      </c>
      <c r="AP802" t="s">
        <v>4933</v>
      </c>
      <c r="AQ802" t="s">
        <v>355</v>
      </c>
      <c r="AR802" t="s">
        <v>14698</v>
      </c>
      <c r="AT802">
        <v>0</v>
      </c>
      <c r="AU802">
        <v>0</v>
      </c>
      <c r="AV802">
        <v>0</v>
      </c>
      <c r="AW802">
        <v>0</v>
      </c>
      <c r="AX802">
        <v>0</v>
      </c>
      <c r="AY802">
        <v>0</v>
      </c>
      <c r="BC802" t="s">
        <v>63</v>
      </c>
      <c r="BD802" t="s">
        <v>4934</v>
      </c>
      <c r="BE802">
        <v>0</v>
      </c>
      <c r="BG802" t="s">
        <v>355</v>
      </c>
      <c r="BJ802" t="s">
        <v>4935</v>
      </c>
    </row>
    <row r="803" spans="1:62" x14ac:dyDescent="0.35">
      <c r="A803" t="s">
        <v>4936</v>
      </c>
      <c r="B803">
        <v>10000</v>
      </c>
      <c r="C803">
        <v>10000</v>
      </c>
      <c r="D803">
        <v>45771</v>
      </c>
      <c r="E803" t="s">
        <v>59</v>
      </c>
      <c r="F803">
        <v>0.46805555555555556</v>
      </c>
      <c r="G803" t="s">
        <v>2230</v>
      </c>
      <c r="I803">
        <v>1</v>
      </c>
      <c r="J803" t="s">
        <v>183</v>
      </c>
      <c r="K803">
        <v>88</v>
      </c>
      <c r="L803" t="s">
        <v>6058</v>
      </c>
      <c r="M803" t="s">
        <v>26406</v>
      </c>
      <c r="N803" t="s">
        <v>144</v>
      </c>
      <c r="O803" t="s">
        <v>3855</v>
      </c>
      <c r="P803">
        <v>150</v>
      </c>
      <c r="S803" s="35">
        <v>45757</v>
      </c>
      <c r="U803">
        <v>1</v>
      </c>
      <c r="V803">
        <v>150</v>
      </c>
      <c r="W803" t="s">
        <v>65</v>
      </c>
      <c r="X803" t="s">
        <v>4937</v>
      </c>
      <c r="Y803">
        <v>0</v>
      </c>
      <c r="Z803">
        <v>50</v>
      </c>
      <c r="AA803">
        <v>100</v>
      </c>
      <c r="AB803">
        <v>0</v>
      </c>
      <c r="AC803">
        <v>0</v>
      </c>
      <c r="AD803">
        <v>0</v>
      </c>
      <c r="AG803">
        <v>0</v>
      </c>
      <c r="AP803" t="s">
        <v>4938</v>
      </c>
      <c r="AQ803" t="s">
        <v>762</v>
      </c>
      <c r="AR803" t="s">
        <v>11696</v>
      </c>
      <c r="AT803">
        <v>0</v>
      </c>
      <c r="AU803">
        <v>0</v>
      </c>
      <c r="AV803">
        <v>0</v>
      </c>
      <c r="AW803">
        <v>0</v>
      </c>
      <c r="AX803">
        <v>0</v>
      </c>
      <c r="AY803">
        <v>0</v>
      </c>
      <c r="BC803" t="s">
        <v>63</v>
      </c>
      <c r="BD803" t="s">
        <v>4939</v>
      </c>
      <c r="BE803">
        <v>0</v>
      </c>
      <c r="BG803" t="s">
        <v>762</v>
      </c>
      <c r="BJ803" t="s">
        <v>4940</v>
      </c>
    </row>
    <row r="804" spans="1:62" x14ac:dyDescent="0.35">
      <c r="A804" t="s">
        <v>4941</v>
      </c>
      <c r="B804">
        <v>10000</v>
      </c>
      <c r="C804">
        <v>10000</v>
      </c>
      <c r="D804">
        <v>45771</v>
      </c>
      <c r="E804" t="s">
        <v>59</v>
      </c>
      <c r="F804">
        <v>0.46864583333333332</v>
      </c>
      <c r="G804" t="s">
        <v>4942</v>
      </c>
      <c r="I804">
        <v>1</v>
      </c>
      <c r="J804" t="s">
        <v>183</v>
      </c>
      <c r="K804">
        <v>88</v>
      </c>
      <c r="L804" t="s">
        <v>6058</v>
      </c>
      <c r="M804" t="s">
        <v>26406</v>
      </c>
      <c r="N804" t="s">
        <v>144</v>
      </c>
      <c r="O804" t="s">
        <v>3855</v>
      </c>
      <c r="P804">
        <v>350</v>
      </c>
      <c r="S804" s="35">
        <v>45757</v>
      </c>
      <c r="U804">
        <v>1</v>
      </c>
      <c r="V804">
        <v>350</v>
      </c>
      <c r="W804" t="s">
        <v>65</v>
      </c>
      <c r="X804" t="s">
        <v>4943</v>
      </c>
      <c r="Y804">
        <v>0</v>
      </c>
      <c r="Z804">
        <v>100</v>
      </c>
      <c r="AA804">
        <v>250</v>
      </c>
      <c r="AB804">
        <v>0</v>
      </c>
      <c r="AC804">
        <v>0</v>
      </c>
      <c r="AD804">
        <v>0</v>
      </c>
      <c r="AG804">
        <v>0</v>
      </c>
      <c r="AP804" t="s">
        <v>4944</v>
      </c>
      <c r="AQ804" t="s">
        <v>762</v>
      </c>
      <c r="AR804" t="s">
        <v>11696</v>
      </c>
      <c r="AT804">
        <v>0</v>
      </c>
      <c r="AU804">
        <v>0</v>
      </c>
      <c r="AV804">
        <v>0</v>
      </c>
      <c r="AW804">
        <v>0</v>
      </c>
      <c r="AX804">
        <v>0</v>
      </c>
      <c r="AY804">
        <v>0</v>
      </c>
      <c r="BC804" t="s">
        <v>63</v>
      </c>
      <c r="BD804" t="s">
        <v>4945</v>
      </c>
      <c r="BE804">
        <v>0</v>
      </c>
      <c r="BG804" t="s">
        <v>762</v>
      </c>
      <c r="BJ804" t="s">
        <v>4940</v>
      </c>
    </row>
    <row r="805" spans="1:62" x14ac:dyDescent="0.35">
      <c r="A805" t="s">
        <v>2432</v>
      </c>
      <c r="B805">
        <v>10000</v>
      </c>
      <c r="C805">
        <v>10000</v>
      </c>
      <c r="D805">
        <v>45757</v>
      </c>
      <c r="E805" t="s">
        <v>59</v>
      </c>
      <c r="F805">
        <v>0.46348379629629627</v>
      </c>
      <c r="G805" t="s">
        <v>2277</v>
      </c>
      <c r="I805">
        <v>1</v>
      </c>
      <c r="J805" t="s">
        <v>183</v>
      </c>
      <c r="K805">
        <v>26</v>
      </c>
      <c r="L805" t="s">
        <v>6061</v>
      </c>
      <c r="M805" t="s">
        <v>26405</v>
      </c>
      <c r="N805" t="s">
        <v>648</v>
      </c>
      <c r="O805" t="s">
        <v>3810</v>
      </c>
      <c r="P805">
        <v>2250</v>
      </c>
      <c r="Q805">
        <f>(P805/40)+45</f>
        <v>101.25</v>
      </c>
      <c r="R805" s="34">
        <f>Q805/60</f>
        <v>1.6875</v>
      </c>
      <c r="S805" s="35">
        <v>45757</v>
      </c>
      <c r="U805">
        <v>4</v>
      </c>
      <c r="V805">
        <v>9000</v>
      </c>
      <c r="W805" t="s">
        <v>65</v>
      </c>
      <c r="X805" t="s">
        <v>2279</v>
      </c>
      <c r="Y805">
        <v>0</v>
      </c>
      <c r="Z805">
        <v>9000</v>
      </c>
      <c r="AA805">
        <v>0</v>
      </c>
      <c r="AB805">
        <v>0</v>
      </c>
      <c r="AC805">
        <v>0</v>
      </c>
      <c r="AD805">
        <v>0</v>
      </c>
      <c r="AG805">
        <v>0</v>
      </c>
      <c r="AP805" t="s">
        <v>2280</v>
      </c>
      <c r="AQ805" t="s">
        <v>170</v>
      </c>
      <c r="AR805" t="s">
        <v>21526</v>
      </c>
      <c r="AT805">
        <v>0</v>
      </c>
      <c r="AU805">
        <v>0</v>
      </c>
      <c r="AV805">
        <v>0</v>
      </c>
      <c r="AW805">
        <v>0</v>
      </c>
      <c r="AX805">
        <v>0</v>
      </c>
      <c r="AY805">
        <v>0</v>
      </c>
      <c r="BC805" t="s">
        <v>63</v>
      </c>
      <c r="BD805" t="s">
        <v>4946</v>
      </c>
      <c r="BE805">
        <v>0</v>
      </c>
      <c r="BG805" t="s">
        <v>170</v>
      </c>
      <c r="BJ805" t="s">
        <v>2433</v>
      </c>
    </row>
    <row r="806" spans="1:62" x14ac:dyDescent="0.35">
      <c r="A806" t="s">
        <v>2945</v>
      </c>
      <c r="B806">
        <v>10000</v>
      </c>
      <c r="C806">
        <v>20000</v>
      </c>
      <c r="D806">
        <v>45763</v>
      </c>
      <c r="E806" t="s">
        <v>59</v>
      </c>
      <c r="F806" t="s">
        <v>2946</v>
      </c>
      <c r="G806">
        <v>10620258104</v>
      </c>
      <c r="I806">
        <v>1</v>
      </c>
      <c r="J806" t="s">
        <v>183</v>
      </c>
      <c r="K806">
        <v>79</v>
      </c>
      <c r="L806" t="s">
        <v>6076</v>
      </c>
      <c r="M806" t="s">
        <v>26406</v>
      </c>
      <c r="N806" t="s">
        <v>945</v>
      </c>
      <c r="O806" t="s">
        <v>3831</v>
      </c>
      <c r="P806">
        <v>385</v>
      </c>
      <c r="Q806">
        <f t="shared" ref="Q806:Q808" si="211">(P806/20)+30</f>
        <v>49.25</v>
      </c>
      <c r="R806" s="34">
        <f t="shared" ref="R806:R808" si="212">Q806/60</f>
        <v>0.8208333333333333</v>
      </c>
      <c r="S806" s="35">
        <v>45757</v>
      </c>
      <c r="U806">
        <v>308</v>
      </c>
      <c r="V806">
        <v>118580</v>
      </c>
      <c r="W806" t="s">
        <v>65</v>
      </c>
      <c r="X806" t="s">
        <v>2947</v>
      </c>
      <c r="Y806">
        <v>0</v>
      </c>
      <c r="Z806">
        <v>100000</v>
      </c>
      <c r="AA806">
        <v>18580</v>
      </c>
      <c r="AB806">
        <v>0</v>
      </c>
      <c r="AC806">
        <v>0</v>
      </c>
      <c r="AD806">
        <v>0</v>
      </c>
      <c r="AG806">
        <v>0</v>
      </c>
      <c r="AP806" t="s">
        <v>2948</v>
      </c>
      <c r="AQ806" t="s">
        <v>108</v>
      </c>
      <c r="AR806" t="s">
        <v>13404</v>
      </c>
      <c r="AT806">
        <v>0</v>
      </c>
      <c r="AU806">
        <v>0</v>
      </c>
      <c r="AV806">
        <v>0</v>
      </c>
      <c r="AW806">
        <v>0</v>
      </c>
      <c r="AX806">
        <v>0</v>
      </c>
      <c r="AY806">
        <v>0</v>
      </c>
      <c r="BC806" t="s">
        <v>63</v>
      </c>
      <c r="BD806" t="s">
        <v>4947</v>
      </c>
      <c r="BE806">
        <v>0</v>
      </c>
      <c r="BG806" t="s">
        <v>108</v>
      </c>
      <c r="BJ806" t="s">
        <v>2949</v>
      </c>
    </row>
    <row r="807" spans="1:62" x14ac:dyDescent="0.35">
      <c r="A807" t="s">
        <v>4948</v>
      </c>
      <c r="B807">
        <v>10000</v>
      </c>
      <c r="C807">
        <v>10000</v>
      </c>
      <c r="D807">
        <v>45768</v>
      </c>
      <c r="E807" t="s">
        <v>59</v>
      </c>
      <c r="F807" t="s">
        <v>4949</v>
      </c>
      <c r="G807" t="s">
        <v>4950</v>
      </c>
      <c r="I807">
        <v>1</v>
      </c>
      <c r="J807" t="s">
        <v>183</v>
      </c>
      <c r="K807">
        <v>79</v>
      </c>
      <c r="L807" t="s">
        <v>6076</v>
      </c>
      <c r="M807" t="s">
        <v>26406</v>
      </c>
      <c r="N807" t="s">
        <v>92</v>
      </c>
      <c r="O807" t="s">
        <v>3828</v>
      </c>
      <c r="P807">
        <v>3250</v>
      </c>
      <c r="Q807">
        <f t="shared" si="211"/>
        <v>192.5</v>
      </c>
      <c r="R807" s="34">
        <f t="shared" si="212"/>
        <v>3.2083333333333335</v>
      </c>
      <c r="S807" s="35">
        <v>45757</v>
      </c>
      <c r="U807">
        <v>8</v>
      </c>
      <c r="V807">
        <v>26000</v>
      </c>
      <c r="W807" t="s">
        <v>65</v>
      </c>
      <c r="X807" t="s">
        <v>318</v>
      </c>
      <c r="Y807">
        <v>0</v>
      </c>
      <c r="Z807">
        <v>21500</v>
      </c>
      <c r="AA807">
        <v>4500</v>
      </c>
      <c r="AB807">
        <v>0</v>
      </c>
      <c r="AC807">
        <v>0</v>
      </c>
      <c r="AD807">
        <v>0</v>
      </c>
      <c r="AG807">
        <v>0</v>
      </c>
      <c r="AP807" t="s">
        <v>319</v>
      </c>
      <c r="AQ807" t="s">
        <v>320</v>
      </c>
      <c r="AR807" t="s">
        <v>11590</v>
      </c>
      <c r="AT807">
        <v>0</v>
      </c>
      <c r="AU807">
        <v>0</v>
      </c>
      <c r="AV807">
        <v>0</v>
      </c>
      <c r="AW807">
        <v>0</v>
      </c>
      <c r="AX807">
        <v>0</v>
      </c>
      <c r="AY807">
        <v>0</v>
      </c>
      <c r="BC807" t="s">
        <v>63</v>
      </c>
      <c r="BD807" t="s">
        <v>4951</v>
      </c>
      <c r="BE807">
        <v>0</v>
      </c>
      <c r="BG807" t="s">
        <v>320</v>
      </c>
      <c r="BJ807" t="s">
        <v>2437</v>
      </c>
    </row>
    <row r="808" spans="1:62" x14ac:dyDescent="0.35">
      <c r="A808" t="s">
        <v>2434</v>
      </c>
      <c r="B808">
        <v>10000</v>
      </c>
      <c r="C808">
        <v>10000</v>
      </c>
      <c r="D808">
        <v>45757</v>
      </c>
      <c r="E808" t="s">
        <v>59</v>
      </c>
      <c r="F808" t="s">
        <v>2390</v>
      </c>
      <c r="G808" t="s">
        <v>317</v>
      </c>
      <c r="I808">
        <v>1</v>
      </c>
      <c r="J808" t="s">
        <v>183</v>
      </c>
      <c r="K808">
        <v>79</v>
      </c>
      <c r="L808" t="s">
        <v>6076</v>
      </c>
      <c r="M808" t="s">
        <v>26406</v>
      </c>
      <c r="N808" t="s">
        <v>92</v>
      </c>
      <c r="O808" t="s">
        <v>3828</v>
      </c>
      <c r="P808">
        <v>650</v>
      </c>
      <c r="Q808">
        <f t="shared" si="211"/>
        <v>62.5</v>
      </c>
      <c r="R808" s="34">
        <f t="shared" si="212"/>
        <v>1.0416666666666667</v>
      </c>
      <c r="S808" s="35">
        <v>45757</v>
      </c>
      <c r="U808">
        <v>4</v>
      </c>
      <c r="V808">
        <v>2600</v>
      </c>
      <c r="W808" t="s">
        <v>65</v>
      </c>
      <c r="X808" t="s">
        <v>2435</v>
      </c>
      <c r="Y808">
        <v>0</v>
      </c>
      <c r="Z808">
        <v>2000</v>
      </c>
      <c r="AA808">
        <v>600</v>
      </c>
      <c r="AB808">
        <v>0</v>
      </c>
      <c r="AC808">
        <v>0</v>
      </c>
      <c r="AD808">
        <v>0</v>
      </c>
      <c r="AG808">
        <v>0</v>
      </c>
      <c r="AP808" t="s">
        <v>2436</v>
      </c>
      <c r="AQ808" t="s">
        <v>320</v>
      </c>
      <c r="AR808" t="s">
        <v>11590</v>
      </c>
      <c r="AT808">
        <v>0</v>
      </c>
      <c r="AU808">
        <v>0</v>
      </c>
      <c r="AV808">
        <v>0</v>
      </c>
      <c r="AW808">
        <v>0</v>
      </c>
      <c r="AX808">
        <v>0</v>
      </c>
      <c r="AY808">
        <v>0</v>
      </c>
      <c r="BC808" t="s">
        <v>63</v>
      </c>
      <c r="BD808" t="s">
        <v>4952</v>
      </c>
      <c r="BE808">
        <v>0</v>
      </c>
      <c r="BG808" t="s">
        <v>320</v>
      </c>
      <c r="BJ808" t="s">
        <v>2437</v>
      </c>
    </row>
    <row r="809" spans="1:62" x14ac:dyDescent="0.35">
      <c r="A809" t="s">
        <v>2434</v>
      </c>
      <c r="B809">
        <v>10000</v>
      </c>
      <c r="C809">
        <v>20000</v>
      </c>
      <c r="D809">
        <v>45757</v>
      </c>
      <c r="E809" t="s">
        <v>59</v>
      </c>
      <c r="F809" t="s">
        <v>2390</v>
      </c>
      <c r="G809" t="s">
        <v>317</v>
      </c>
      <c r="I809">
        <v>2</v>
      </c>
      <c r="J809" t="s">
        <v>183</v>
      </c>
      <c r="K809">
        <v>73</v>
      </c>
      <c r="L809" t="s">
        <v>6042</v>
      </c>
      <c r="M809" t="s">
        <v>26407</v>
      </c>
      <c r="N809" t="s">
        <v>184</v>
      </c>
      <c r="O809" t="s">
        <v>3845</v>
      </c>
      <c r="P809">
        <v>2500</v>
      </c>
      <c r="Q809">
        <f>(P809/60)+30</f>
        <v>71.666666666666657</v>
      </c>
      <c r="R809" s="34">
        <f>Q809/60</f>
        <v>1.1944444444444442</v>
      </c>
      <c r="S809" s="35">
        <v>45757</v>
      </c>
      <c r="U809">
        <v>1</v>
      </c>
      <c r="V809">
        <v>2500</v>
      </c>
      <c r="W809" t="s">
        <v>65</v>
      </c>
      <c r="X809" t="s">
        <v>2435</v>
      </c>
      <c r="Y809">
        <v>0</v>
      </c>
      <c r="Z809">
        <v>2000</v>
      </c>
      <c r="AA809">
        <v>500</v>
      </c>
      <c r="AB809">
        <v>0</v>
      </c>
      <c r="AC809">
        <v>0</v>
      </c>
      <c r="AD809">
        <v>0</v>
      </c>
      <c r="AG809">
        <v>0</v>
      </c>
      <c r="AP809" t="s">
        <v>2436</v>
      </c>
      <c r="AQ809" t="s">
        <v>320</v>
      </c>
      <c r="AR809" t="s">
        <v>11590</v>
      </c>
      <c r="AT809">
        <v>0</v>
      </c>
      <c r="AU809">
        <v>0</v>
      </c>
      <c r="AV809">
        <v>0</v>
      </c>
      <c r="AW809">
        <v>0</v>
      </c>
      <c r="AX809">
        <v>0</v>
      </c>
      <c r="AY809">
        <v>0</v>
      </c>
      <c r="BC809" t="s">
        <v>63</v>
      </c>
      <c r="BD809" t="s">
        <v>4952</v>
      </c>
      <c r="BE809">
        <v>0</v>
      </c>
      <c r="BG809" t="s">
        <v>320</v>
      </c>
      <c r="BJ809" t="s">
        <v>2437</v>
      </c>
    </row>
    <row r="810" spans="1:62" x14ac:dyDescent="0.35">
      <c r="A810" t="s">
        <v>2438</v>
      </c>
      <c r="B810">
        <v>10000</v>
      </c>
      <c r="C810">
        <v>10000</v>
      </c>
      <c r="D810">
        <v>45761</v>
      </c>
      <c r="E810" t="s">
        <v>59</v>
      </c>
      <c r="F810" t="s">
        <v>2109</v>
      </c>
      <c r="G810">
        <v>10620258104</v>
      </c>
      <c r="I810">
        <v>1</v>
      </c>
      <c r="J810" t="s">
        <v>183</v>
      </c>
      <c r="K810">
        <v>79</v>
      </c>
      <c r="L810" t="s">
        <v>6076</v>
      </c>
      <c r="M810" t="s">
        <v>26406</v>
      </c>
      <c r="N810" t="s">
        <v>945</v>
      </c>
      <c r="O810" t="s">
        <v>3831</v>
      </c>
      <c r="P810">
        <v>195</v>
      </c>
      <c r="Q810">
        <f t="shared" ref="Q810:Q811" si="213">(P810/20)+30</f>
        <v>39.75</v>
      </c>
      <c r="R810" s="34">
        <f t="shared" ref="R810:R813" si="214">Q810/60</f>
        <v>0.66249999999999998</v>
      </c>
      <c r="S810" s="35">
        <v>45757</v>
      </c>
      <c r="U810">
        <v>36</v>
      </c>
      <c r="V810">
        <v>7020</v>
      </c>
      <c r="W810" t="s">
        <v>65</v>
      </c>
      <c r="X810" t="s">
        <v>2439</v>
      </c>
      <c r="Y810">
        <v>0</v>
      </c>
      <c r="Z810">
        <v>5000</v>
      </c>
      <c r="AA810">
        <v>2020</v>
      </c>
      <c r="AB810">
        <v>0</v>
      </c>
      <c r="AC810">
        <v>0</v>
      </c>
      <c r="AD810">
        <v>0</v>
      </c>
      <c r="AG810">
        <v>0</v>
      </c>
      <c r="AP810" t="s">
        <v>2440</v>
      </c>
      <c r="AQ810" t="s">
        <v>95</v>
      </c>
      <c r="AR810" t="s">
        <v>13261</v>
      </c>
      <c r="AT810">
        <v>0</v>
      </c>
      <c r="AU810">
        <v>0</v>
      </c>
      <c r="AV810">
        <v>0</v>
      </c>
      <c r="AW810">
        <v>0</v>
      </c>
      <c r="AX810">
        <v>0</v>
      </c>
      <c r="AY810">
        <v>0</v>
      </c>
      <c r="BC810" t="s">
        <v>63</v>
      </c>
      <c r="BD810" t="s">
        <v>4953</v>
      </c>
      <c r="BE810">
        <v>0</v>
      </c>
      <c r="BG810" t="s">
        <v>95</v>
      </c>
      <c r="BJ810" t="s">
        <v>2441</v>
      </c>
    </row>
    <row r="811" spans="1:62" x14ac:dyDescent="0.35">
      <c r="A811" t="s">
        <v>2442</v>
      </c>
      <c r="B811">
        <v>10000</v>
      </c>
      <c r="C811">
        <v>10000</v>
      </c>
      <c r="D811">
        <v>45761</v>
      </c>
      <c r="E811" t="s">
        <v>59</v>
      </c>
      <c r="F811" t="s">
        <v>2109</v>
      </c>
      <c r="G811">
        <v>10620258104</v>
      </c>
      <c r="I811">
        <v>1</v>
      </c>
      <c r="J811" t="s">
        <v>183</v>
      </c>
      <c r="K811">
        <v>79</v>
      </c>
      <c r="L811" t="s">
        <v>6076</v>
      </c>
      <c r="M811" t="s">
        <v>26406</v>
      </c>
      <c r="N811" t="s">
        <v>945</v>
      </c>
      <c r="O811" t="s">
        <v>3831</v>
      </c>
      <c r="P811">
        <v>195</v>
      </c>
      <c r="Q811">
        <f t="shared" si="213"/>
        <v>39.75</v>
      </c>
      <c r="R811" s="34">
        <f t="shared" si="214"/>
        <v>0.66249999999999998</v>
      </c>
      <c r="S811" s="35">
        <v>45757</v>
      </c>
      <c r="U811">
        <v>36</v>
      </c>
      <c r="V811">
        <v>7020</v>
      </c>
      <c r="W811" t="s">
        <v>65</v>
      </c>
      <c r="X811" t="s">
        <v>2443</v>
      </c>
      <c r="Y811">
        <v>0</v>
      </c>
      <c r="Z811">
        <v>5000</v>
      </c>
      <c r="AA811">
        <v>2020</v>
      </c>
      <c r="AB811">
        <v>0</v>
      </c>
      <c r="AC811">
        <v>0</v>
      </c>
      <c r="AD811">
        <v>0</v>
      </c>
      <c r="AG811">
        <v>0</v>
      </c>
      <c r="AP811" t="s">
        <v>2444</v>
      </c>
      <c r="AQ811" t="s">
        <v>95</v>
      </c>
      <c r="AR811" t="s">
        <v>13261</v>
      </c>
      <c r="AT811">
        <v>0</v>
      </c>
      <c r="AU811">
        <v>0</v>
      </c>
      <c r="AV811">
        <v>0</v>
      </c>
      <c r="AW811">
        <v>0</v>
      </c>
      <c r="AX811">
        <v>0</v>
      </c>
      <c r="AY811">
        <v>0</v>
      </c>
      <c r="BC811" t="s">
        <v>63</v>
      </c>
      <c r="BD811" t="s">
        <v>4954</v>
      </c>
      <c r="BE811">
        <v>0</v>
      </c>
      <c r="BG811" t="s">
        <v>95</v>
      </c>
      <c r="BJ811" t="s">
        <v>2445</v>
      </c>
    </row>
    <row r="812" spans="1:62" x14ac:dyDescent="0.35">
      <c r="A812" t="s">
        <v>2446</v>
      </c>
      <c r="B812">
        <v>10000</v>
      </c>
      <c r="C812">
        <v>10000</v>
      </c>
      <c r="D812">
        <v>45758</v>
      </c>
      <c r="E812" t="s">
        <v>59</v>
      </c>
      <c r="F812">
        <v>0.48348379629629629</v>
      </c>
      <c r="G812" t="s">
        <v>2447</v>
      </c>
      <c r="I812">
        <v>1</v>
      </c>
      <c r="J812" t="s">
        <v>183</v>
      </c>
      <c r="K812">
        <v>12</v>
      </c>
      <c r="L812" t="s">
        <v>6062</v>
      </c>
      <c r="M812" t="s">
        <v>26405</v>
      </c>
      <c r="N812" t="s">
        <v>462</v>
      </c>
      <c r="O812" t="s">
        <v>3804</v>
      </c>
      <c r="P812">
        <v>20000</v>
      </c>
      <c r="Q812">
        <f t="shared" ref="Q812:Q813" si="215">(P812/50)+45</f>
        <v>445</v>
      </c>
      <c r="R812" s="34">
        <f t="shared" si="214"/>
        <v>7.416666666666667</v>
      </c>
      <c r="S812" s="35">
        <v>45757</v>
      </c>
      <c r="U812">
        <v>1</v>
      </c>
      <c r="V812">
        <v>20000</v>
      </c>
      <c r="W812" t="s">
        <v>65</v>
      </c>
      <c r="X812" t="s">
        <v>2448</v>
      </c>
      <c r="Y812">
        <v>0</v>
      </c>
      <c r="Z812">
        <v>20000</v>
      </c>
      <c r="AA812">
        <v>0</v>
      </c>
      <c r="AB812">
        <v>0</v>
      </c>
      <c r="AC812">
        <v>0</v>
      </c>
      <c r="AD812">
        <v>0</v>
      </c>
      <c r="AG812">
        <v>0</v>
      </c>
      <c r="AP812" t="s">
        <v>2449</v>
      </c>
      <c r="AQ812" t="s">
        <v>465</v>
      </c>
      <c r="AR812" t="s">
        <v>15009</v>
      </c>
      <c r="AT812">
        <v>0</v>
      </c>
      <c r="AU812">
        <v>0</v>
      </c>
      <c r="AV812">
        <v>0</v>
      </c>
      <c r="AW812">
        <v>0</v>
      </c>
      <c r="AX812">
        <v>0</v>
      </c>
      <c r="AY812">
        <v>0</v>
      </c>
      <c r="BC812" t="s">
        <v>63</v>
      </c>
      <c r="BD812" t="s">
        <v>4955</v>
      </c>
      <c r="BE812">
        <v>0</v>
      </c>
      <c r="BG812" t="s">
        <v>465</v>
      </c>
      <c r="BJ812" t="s">
        <v>2287</v>
      </c>
    </row>
    <row r="813" spans="1:62" x14ac:dyDescent="0.35">
      <c r="A813" t="s">
        <v>2450</v>
      </c>
      <c r="B813">
        <v>10000</v>
      </c>
      <c r="C813">
        <v>10000</v>
      </c>
      <c r="D813">
        <v>45758</v>
      </c>
      <c r="E813" t="s">
        <v>59</v>
      </c>
      <c r="F813" t="s">
        <v>2451</v>
      </c>
      <c r="G813" t="s">
        <v>2452</v>
      </c>
      <c r="I813">
        <v>1</v>
      </c>
      <c r="J813" t="s">
        <v>183</v>
      </c>
      <c r="K813">
        <v>22</v>
      </c>
      <c r="L813" t="s">
        <v>6063</v>
      </c>
      <c r="M813" t="s">
        <v>26405</v>
      </c>
      <c r="N813" t="s">
        <v>685</v>
      </c>
      <c r="O813" t="s">
        <v>3805</v>
      </c>
      <c r="P813">
        <v>25000</v>
      </c>
      <c r="Q813">
        <f t="shared" si="215"/>
        <v>545</v>
      </c>
      <c r="R813" s="34">
        <f t="shared" si="214"/>
        <v>9.0833333333333339</v>
      </c>
      <c r="S813" s="35">
        <v>45757</v>
      </c>
      <c r="U813">
        <v>2</v>
      </c>
      <c r="V813">
        <v>50000</v>
      </c>
      <c r="W813" t="s">
        <v>65</v>
      </c>
      <c r="X813" t="s">
        <v>2454</v>
      </c>
      <c r="Y813">
        <v>0</v>
      </c>
      <c r="Z813">
        <v>50000</v>
      </c>
      <c r="AA813">
        <v>0</v>
      </c>
      <c r="AB813">
        <v>0</v>
      </c>
      <c r="AC813">
        <v>0</v>
      </c>
      <c r="AD813">
        <v>0</v>
      </c>
      <c r="AG813">
        <v>0</v>
      </c>
      <c r="AP813" t="s">
        <v>2455</v>
      </c>
      <c r="AQ813" t="s">
        <v>465</v>
      </c>
      <c r="AR813" t="s">
        <v>15009</v>
      </c>
      <c r="AT813">
        <v>0</v>
      </c>
      <c r="AU813">
        <v>0</v>
      </c>
      <c r="AV813">
        <v>0</v>
      </c>
      <c r="AW813">
        <v>0</v>
      </c>
      <c r="AX813">
        <v>0</v>
      </c>
      <c r="AY813">
        <v>0</v>
      </c>
      <c r="BC813" t="s">
        <v>63</v>
      </c>
      <c r="BD813" t="s">
        <v>4956</v>
      </c>
      <c r="BE813">
        <v>0</v>
      </c>
      <c r="BG813" t="s">
        <v>465</v>
      </c>
      <c r="BJ813" t="s">
        <v>2287</v>
      </c>
    </row>
    <row r="814" spans="1:62" x14ac:dyDescent="0.35">
      <c r="A814" t="s">
        <v>2456</v>
      </c>
      <c r="B814">
        <v>10000</v>
      </c>
      <c r="C814">
        <v>10000</v>
      </c>
      <c r="D814">
        <v>45758</v>
      </c>
      <c r="E814" t="s">
        <v>59</v>
      </c>
      <c r="F814" t="s">
        <v>2338</v>
      </c>
      <c r="G814" t="s">
        <v>2457</v>
      </c>
      <c r="I814">
        <v>1</v>
      </c>
      <c r="J814" t="s">
        <v>183</v>
      </c>
      <c r="K814">
        <v>32</v>
      </c>
      <c r="L814" t="s">
        <v>6064</v>
      </c>
      <c r="M814" t="s">
        <v>26405</v>
      </c>
      <c r="N814" t="s">
        <v>516</v>
      </c>
      <c r="O814" t="s">
        <v>3833</v>
      </c>
      <c r="P814">
        <v>10000</v>
      </c>
      <c r="S814" s="35">
        <v>45757</v>
      </c>
      <c r="U814">
        <v>1</v>
      </c>
      <c r="V814">
        <v>10000</v>
      </c>
      <c r="W814" t="s">
        <v>65</v>
      </c>
      <c r="X814" t="s">
        <v>2458</v>
      </c>
      <c r="Y814">
        <v>0</v>
      </c>
      <c r="Z814">
        <v>10000</v>
      </c>
      <c r="AA814">
        <v>0</v>
      </c>
      <c r="AB814">
        <v>0</v>
      </c>
      <c r="AC814">
        <v>0</v>
      </c>
      <c r="AD814">
        <v>0</v>
      </c>
      <c r="AG814">
        <v>0</v>
      </c>
      <c r="AP814" t="s">
        <v>2459</v>
      </c>
      <c r="AQ814" t="s">
        <v>465</v>
      </c>
      <c r="AR814" t="s">
        <v>15009</v>
      </c>
      <c r="AT814">
        <v>0</v>
      </c>
      <c r="AU814">
        <v>0</v>
      </c>
      <c r="AV814">
        <v>0</v>
      </c>
      <c r="AW814">
        <v>0</v>
      </c>
      <c r="AX814">
        <v>0</v>
      </c>
      <c r="AY814">
        <v>0</v>
      </c>
      <c r="BC814" t="s">
        <v>63</v>
      </c>
      <c r="BD814" t="s">
        <v>4957</v>
      </c>
      <c r="BE814">
        <v>0</v>
      </c>
      <c r="BG814" t="s">
        <v>465</v>
      </c>
      <c r="BJ814" t="s">
        <v>2460</v>
      </c>
    </row>
    <row r="815" spans="1:62" x14ac:dyDescent="0.35">
      <c r="A815" t="s">
        <v>2465</v>
      </c>
      <c r="B815">
        <v>10000</v>
      </c>
      <c r="C815">
        <v>10000</v>
      </c>
      <c r="D815">
        <v>45757</v>
      </c>
      <c r="E815" t="s">
        <v>59</v>
      </c>
      <c r="F815" t="s">
        <v>2404</v>
      </c>
      <c r="G815" t="s">
        <v>2123</v>
      </c>
      <c r="I815">
        <v>1</v>
      </c>
      <c r="J815" t="s">
        <v>183</v>
      </c>
      <c r="K815">
        <v>94</v>
      </c>
      <c r="L815" t="s">
        <v>6050</v>
      </c>
      <c r="M815" t="s">
        <v>26405</v>
      </c>
      <c r="N815" t="s">
        <v>81</v>
      </c>
      <c r="O815" t="s">
        <v>3825</v>
      </c>
      <c r="P815">
        <v>34</v>
      </c>
      <c r="S815" s="35">
        <v>45757</v>
      </c>
      <c r="U815">
        <v>6</v>
      </c>
      <c r="V815">
        <v>204</v>
      </c>
      <c r="W815" t="s">
        <v>65</v>
      </c>
      <c r="X815" t="s">
        <v>2125</v>
      </c>
      <c r="Y815">
        <v>0</v>
      </c>
      <c r="Z815">
        <v>200</v>
      </c>
      <c r="AA815">
        <v>4</v>
      </c>
      <c r="AB815">
        <v>0</v>
      </c>
      <c r="AC815">
        <v>0</v>
      </c>
      <c r="AD815">
        <v>0</v>
      </c>
      <c r="AG815">
        <v>0</v>
      </c>
      <c r="AP815" t="s">
        <v>2126</v>
      </c>
      <c r="AQ815" t="s">
        <v>84</v>
      </c>
      <c r="AR815" t="s">
        <v>14396</v>
      </c>
      <c r="AT815">
        <v>0</v>
      </c>
      <c r="AU815">
        <v>0</v>
      </c>
      <c r="AV815">
        <v>0</v>
      </c>
      <c r="AW815">
        <v>0</v>
      </c>
      <c r="AX815">
        <v>0</v>
      </c>
      <c r="AY815">
        <v>0</v>
      </c>
      <c r="BC815" t="s">
        <v>63</v>
      </c>
      <c r="BD815" t="s">
        <v>4958</v>
      </c>
      <c r="BE815">
        <v>0</v>
      </c>
      <c r="BG815" t="s">
        <v>84</v>
      </c>
      <c r="BJ815" t="s">
        <v>2466</v>
      </c>
    </row>
    <row r="816" spans="1:62" x14ac:dyDescent="0.35">
      <c r="A816" t="s">
        <v>3759</v>
      </c>
      <c r="B816">
        <v>10000</v>
      </c>
      <c r="C816">
        <v>10000</v>
      </c>
      <c r="D816">
        <v>45775</v>
      </c>
      <c r="E816" t="s">
        <v>59</v>
      </c>
      <c r="F816" t="s">
        <v>3760</v>
      </c>
      <c r="G816">
        <v>10620258101</v>
      </c>
      <c r="I816">
        <v>1</v>
      </c>
      <c r="J816" t="s">
        <v>183</v>
      </c>
      <c r="K816">
        <v>79</v>
      </c>
      <c r="L816" t="s">
        <v>6076</v>
      </c>
      <c r="M816" t="s">
        <v>26406</v>
      </c>
      <c r="N816" t="s">
        <v>945</v>
      </c>
      <c r="O816" t="s">
        <v>3831</v>
      </c>
      <c r="P816">
        <v>54</v>
      </c>
      <c r="Q816">
        <f t="shared" ref="Q816:Q819" si="216">(P816/20)+30</f>
        <v>32.700000000000003</v>
      </c>
      <c r="R816" s="34">
        <f t="shared" ref="R816:R819" si="217">Q816/60</f>
        <v>0.54500000000000004</v>
      </c>
      <c r="S816" s="35">
        <v>45757</v>
      </c>
      <c r="U816">
        <v>176</v>
      </c>
      <c r="V816">
        <v>9504</v>
      </c>
      <c r="W816" t="s">
        <v>65</v>
      </c>
      <c r="X816" t="s">
        <v>3761</v>
      </c>
      <c r="Y816">
        <v>0</v>
      </c>
      <c r="Z816">
        <v>80000</v>
      </c>
      <c r="AA816">
        <v>-70496</v>
      </c>
      <c r="AB816">
        <v>0</v>
      </c>
      <c r="AC816">
        <v>0</v>
      </c>
      <c r="AD816">
        <v>0</v>
      </c>
      <c r="AG816">
        <v>0</v>
      </c>
      <c r="AP816" t="s">
        <v>3762</v>
      </c>
      <c r="AQ816" t="s">
        <v>108</v>
      </c>
      <c r="AR816" t="s">
        <v>13404</v>
      </c>
      <c r="AT816">
        <v>0</v>
      </c>
      <c r="AU816">
        <v>0</v>
      </c>
      <c r="AV816">
        <v>0</v>
      </c>
      <c r="AW816">
        <v>0</v>
      </c>
      <c r="AX816">
        <v>0</v>
      </c>
      <c r="AY816">
        <v>0</v>
      </c>
      <c r="BC816" t="s">
        <v>63</v>
      </c>
      <c r="BD816" t="s">
        <v>4959</v>
      </c>
      <c r="BE816">
        <v>0</v>
      </c>
      <c r="BG816" t="s">
        <v>108</v>
      </c>
      <c r="BJ816" t="s">
        <v>3763</v>
      </c>
    </row>
    <row r="817" spans="1:62" x14ac:dyDescent="0.35">
      <c r="A817" t="s">
        <v>3764</v>
      </c>
      <c r="B817">
        <v>10000</v>
      </c>
      <c r="C817">
        <v>10000</v>
      </c>
      <c r="D817">
        <v>45775</v>
      </c>
      <c r="E817" t="s">
        <v>59</v>
      </c>
      <c r="F817" t="s">
        <v>3765</v>
      </c>
      <c r="G817">
        <v>10620258100</v>
      </c>
      <c r="I817">
        <v>1</v>
      </c>
      <c r="J817" t="s">
        <v>183</v>
      </c>
      <c r="K817">
        <v>79</v>
      </c>
      <c r="L817" t="s">
        <v>6076</v>
      </c>
      <c r="M817" t="s">
        <v>26406</v>
      </c>
      <c r="N817" t="s">
        <v>945</v>
      </c>
      <c r="O817" t="s">
        <v>3831</v>
      </c>
      <c r="P817">
        <v>569</v>
      </c>
      <c r="Q817">
        <f t="shared" si="216"/>
        <v>58.45</v>
      </c>
      <c r="R817" s="34">
        <f t="shared" si="217"/>
        <v>0.97416666666666674</v>
      </c>
      <c r="S817" s="35">
        <v>45757</v>
      </c>
      <c r="U817">
        <v>176</v>
      </c>
      <c r="V817">
        <v>100144</v>
      </c>
      <c r="W817" t="s">
        <v>65</v>
      </c>
      <c r="X817" t="s">
        <v>847</v>
      </c>
      <c r="Y817">
        <v>0</v>
      </c>
      <c r="Z817">
        <v>80000</v>
      </c>
      <c r="AA817">
        <v>20144</v>
      </c>
      <c r="AB817">
        <v>0</v>
      </c>
      <c r="AC817">
        <v>0</v>
      </c>
      <c r="AD817">
        <v>0</v>
      </c>
      <c r="AG817">
        <v>0</v>
      </c>
      <c r="AP817" t="s">
        <v>848</v>
      </c>
      <c r="AQ817" t="s">
        <v>108</v>
      </c>
      <c r="AR817" t="s">
        <v>13404</v>
      </c>
      <c r="AT817">
        <v>0</v>
      </c>
      <c r="AU817">
        <v>0</v>
      </c>
      <c r="AV817">
        <v>0</v>
      </c>
      <c r="AW817">
        <v>0</v>
      </c>
      <c r="AX817">
        <v>0</v>
      </c>
      <c r="AY817">
        <v>0</v>
      </c>
      <c r="BC817" t="s">
        <v>63</v>
      </c>
      <c r="BD817" t="s">
        <v>4960</v>
      </c>
      <c r="BE817">
        <v>0</v>
      </c>
      <c r="BG817" t="s">
        <v>108</v>
      </c>
      <c r="BJ817" t="s">
        <v>3766</v>
      </c>
    </row>
    <row r="818" spans="1:62" x14ac:dyDescent="0.35">
      <c r="A818" t="s">
        <v>4886</v>
      </c>
      <c r="B818">
        <v>10000</v>
      </c>
      <c r="C818">
        <v>10000</v>
      </c>
      <c r="D818">
        <v>45782</v>
      </c>
      <c r="E818" t="s">
        <v>59</v>
      </c>
      <c r="F818">
        <v>0.48427083333333332</v>
      </c>
      <c r="G818">
        <v>10620258104</v>
      </c>
      <c r="I818">
        <v>1</v>
      </c>
      <c r="J818" t="s">
        <v>183</v>
      </c>
      <c r="K818">
        <v>79</v>
      </c>
      <c r="L818" t="s">
        <v>6076</v>
      </c>
      <c r="M818" t="s">
        <v>26406</v>
      </c>
      <c r="N818" t="s">
        <v>945</v>
      </c>
      <c r="O818" t="s">
        <v>3831</v>
      </c>
      <c r="P818">
        <v>285</v>
      </c>
      <c r="Q818">
        <f t="shared" si="216"/>
        <v>44.25</v>
      </c>
      <c r="R818" s="34">
        <f t="shared" si="217"/>
        <v>0.73750000000000004</v>
      </c>
      <c r="S818" s="35">
        <v>45757</v>
      </c>
      <c r="U818">
        <v>176</v>
      </c>
      <c r="V818">
        <v>50160</v>
      </c>
      <c r="W818" t="s">
        <v>65</v>
      </c>
      <c r="X818" t="s">
        <v>4397</v>
      </c>
      <c r="Y818">
        <v>0</v>
      </c>
      <c r="Z818">
        <v>40000</v>
      </c>
      <c r="AA818">
        <v>10160</v>
      </c>
      <c r="AB818">
        <v>0</v>
      </c>
      <c r="AC818">
        <v>0</v>
      </c>
      <c r="AD818">
        <v>0</v>
      </c>
      <c r="AG818">
        <v>0</v>
      </c>
      <c r="AP818" t="s">
        <v>4398</v>
      </c>
      <c r="AQ818" t="s">
        <v>108</v>
      </c>
      <c r="AR818" t="s">
        <v>13404</v>
      </c>
      <c r="AT818">
        <v>0</v>
      </c>
      <c r="AU818">
        <v>0</v>
      </c>
      <c r="AV818">
        <v>0</v>
      </c>
      <c r="AW818">
        <v>0</v>
      </c>
      <c r="AX818">
        <v>0</v>
      </c>
      <c r="AY818">
        <v>0</v>
      </c>
      <c r="BC818" t="s">
        <v>63</v>
      </c>
      <c r="BD818" t="s">
        <v>6152</v>
      </c>
      <c r="BE818">
        <v>0</v>
      </c>
      <c r="BG818" t="s">
        <v>108</v>
      </c>
      <c r="BJ818" t="s">
        <v>4887</v>
      </c>
    </row>
    <row r="819" spans="1:62" x14ac:dyDescent="0.35">
      <c r="A819" t="s">
        <v>4888</v>
      </c>
      <c r="B819">
        <v>10000</v>
      </c>
      <c r="C819">
        <v>10000</v>
      </c>
      <c r="D819">
        <v>45782</v>
      </c>
      <c r="E819" t="s">
        <v>59</v>
      </c>
      <c r="F819">
        <v>0.48427083333333332</v>
      </c>
      <c r="G819">
        <v>1062058100</v>
      </c>
      <c r="I819">
        <v>1</v>
      </c>
      <c r="J819" t="s">
        <v>183</v>
      </c>
      <c r="K819">
        <v>79</v>
      </c>
      <c r="L819" t="s">
        <v>6076</v>
      </c>
      <c r="M819" t="s">
        <v>26406</v>
      </c>
      <c r="N819" t="s">
        <v>945</v>
      </c>
      <c r="O819" t="s">
        <v>3831</v>
      </c>
      <c r="P819">
        <v>115</v>
      </c>
      <c r="Q819">
        <f t="shared" si="216"/>
        <v>35.75</v>
      </c>
      <c r="R819" s="34">
        <f t="shared" si="217"/>
        <v>0.59583333333333333</v>
      </c>
      <c r="S819" s="35">
        <v>45757</v>
      </c>
      <c r="U819">
        <v>264</v>
      </c>
      <c r="V819">
        <v>30360</v>
      </c>
      <c r="W819" t="s">
        <v>65</v>
      </c>
      <c r="X819" t="s">
        <v>4391</v>
      </c>
      <c r="Y819">
        <v>0</v>
      </c>
      <c r="Z819">
        <v>20000</v>
      </c>
      <c r="AA819">
        <v>10360</v>
      </c>
      <c r="AB819">
        <v>0</v>
      </c>
      <c r="AC819">
        <v>0</v>
      </c>
      <c r="AD819">
        <v>0</v>
      </c>
      <c r="AG819">
        <v>0</v>
      </c>
      <c r="AP819" t="s">
        <v>4392</v>
      </c>
      <c r="AQ819" t="s">
        <v>108</v>
      </c>
      <c r="AR819" t="s">
        <v>13404</v>
      </c>
      <c r="AT819">
        <v>0</v>
      </c>
      <c r="AU819">
        <v>0</v>
      </c>
      <c r="AV819">
        <v>0</v>
      </c>
      <c r="AW819">
        <v>0</v>
      </c>
      <c r="AX819">
        <v>0</v>
      </c>
      <c r="AY819">
        <v>0</v>
      </c>
      <c r="BC819" t="s">
        <v>63</v>
      </c>
      <c r="BD819" t="s">
        <v>6153</v>
      </c>
      <c r="BE819">
        <v>0</v>
      </c>
      <c r="BG819" t="s">
        <v>108</v>
      </c>
      <c r="BJ819" t="s">
        <v>4889</v>
      </c>
    </row>
    <row r="820" spans="1:62" x14ac:dyDescent="0.35">
      <c r="A820" t="s">
        <v>2321</v>
      </c>
      <c r="B820">
        <v>10000</v>
      </c>
      <c r="C820">
        <v>30000</v>
      </c>
      <c r="D820">
        <v>45757</v>
      </c>
      <c r="E820" t="s">
        <v>59</v>
      </c>
      <c r="F820" t="s">
        <v>2322</v>
      </c>
      <c r="G820">
        <v>59470</v>
      </c>
      <c r="I820">
        <v>2</v>
      </c>
      <c r="J820" t="s">
        <v>183</v>
      </c>
      <c r="K820">
        <v>96</v>
      </c>
      <c r="L820" t="s">
        <v>6060</v>
      </c>
      <c r="M820" t="s">
        <v>26410</v>
      </c>
      <c r="N820" t="s">
        <v>613</v>
      </c>
      <c r="O820" t="s">
        <v>3863</v>
      </c>
      <c r="P820">
        <v>36750</v>
      </c>
      <c r="S820" s="35">
        <v>45757</v>
      </c>
      <c r="U820">
        <v>6</v>
      </c>
      <c r="V820">
        <v>220500</v>
      </c>
      <c r="W820" t="s">
        <v>65</v>
      </c>
      <c r="X820" t="s">
        <v>2181</v>
      </c>
      <c r="Y820">
        <v>0</v>
      </c>
      <c r="Z820">
        <v>220500</v>
      </c>
      <c r="AA820">
        <v>0</v>
      </c>
      <c r="AB820">
        <v>0</v>
      </c>
      <c r="AC820">
        <v>0</v>
      </c>
      <c r="AD820">
        <v>0</v>
      </c>
      <c r="AG820">
        <v>0</v>
      </c>
      <c r="AP820" t="s">
        <v>2182</v>
      </c>
      <c r="AQ820" t="s">
        <v>68</v>
      </c>
      <c r="AR820" t="s">
        <v>26186</v>
      </c>
      <c r="AT820">
        <v>0</v>
      </c>
      <c r="AU820">
        <v>0</v>
      </c>
      <c r="AV820">
        <v>0</v>
      </c>
      <c r="AW820">
        <v>0</v>
      </c>
      <c r="AX820">
        <v>0</v>
      </c>
      <c r="AY820">
        <v>0</v>
      </c>
      <c r="BC820" t="s">
        <v>63</v>
      </c>
      <c r="BD820" t="s">
        <v>4884</v>
      </c>
      <c r="BE820">
        <v>0</v>
      </c>
      <c r="BG820" t="s">
        <v>68</v>
      </c>
      <c r="BJ820" t="s">
        <v>2320</v>
      </c>
    </row>
    <row r="821" spans="1:62" x14ac:dyDescent="0.35">
      <c r="A821" t="s">
        <v>4961</v>
      </c>
      <c r="B821">
        <v>10000</v>
      </c>
      <c r="C821">
        <v>10000</v>
      </c>
      <c r="D821">
        <v>45764</v>
      </c>
      <c r="E821" t="s">
        <v>59</v>
      </c>
      <c r="F821">
        <v>0.46413194444444444</v>
      </c>
      <c r="G821" t="s">
        <v>4962</v>
      </c>
      <c r="I821">
        <v>1</v>
      </c>
      <c r="J821" t="s">
        <v>183</v>
      </c>
      <c r="K821">
        <v>88</v>
      </c>
      <c r="L821" t="s">
        <v>6058</v>
      </c>
      <c r="M821" t="s">
        <v>26406</v>
      </c>
      <c r="N821" t="s">
        <v>144</v>
      </c>
      <c r="O821" t="s">
        <v>3855</v>
      </c>
      <c r="P821">
        <v>500</v>
      </c>
      <c r="S821" s="35">
        <v>45757</v>
      </c>
      <c r="U821">
        <v>1</v>
      </c>
      <c r="V821">
        <v>500</v>
      </c>
      <c r="W821" t="s">
        <v>65</v>
      </c>
      <c r="X821">
        <v>190023590001</v>
      </c>
      <c r="Y821">
        <v>0</v>
      </c>
      <c r="Z821">
        <v>500</v>
      </c>
      <c r="AA821">
        <v>0</v>
      </c>
      <c r="AB821">
        <v>0</v>
      </c>
      <c r="AC821">
        <v>0</v>
      </c>
      <c r="AD821">
        <v>0</v>
      </c>
      <c r="AG821">
        <v>0</v>
      </c>
      <c r="AP821">
        <v>19002359</v>
      </c>
      <c r="AQ821" t="s">
        <v>282</v>
      </c>
      <c r="AR821" t="s">
        <v>14518</v>
      </c>
      <c r="AT821">
        <v>0</v>
      </c>
      <c r="AU821">
        <v>0</v>
      </c>
      <c r="AV821">
        <v>0</v>
      </c>
      <c r="AW821">
        <v>0</v>
      </c>
      <c r="AX821">
        <v>0</v>
      </c>
      <c r="AY821">
        <v>0</v>
      </c>
      <c r="BC821" t="s">
        <v>63</v>
      </c>
      <c r="BD821" t="s">
        <v>4963</v>
      </c>
      <c r="BE821">
        <v>0</v>
      </c>
      <c r="BG821" t="s">
        <v>282</v>
      </c>
      <c r="BJ821" t="s">
        <v>4964</v>
      </c>
    </row>
    <row r="822" spans="1:62" x14ac:dyDescent="0.35">
      <c r="A822" t="s">
        <v>2467</v>
      </c>
      <c r="B822">
        <v>10000</v>
      </c>
      <c r="C822">
        <v>10000</v>
      </c>
      <c r="D822">
        <v>45758</v>
      </c>
      <c r="E822" t="s">
        <v>59</v>
      </c>
      <c r="F822" t="s">
        <v>2268</v>
      </c>
      <c r="G822" t="s">
        <v>159</v>
      </c>
      <c r="I822">
        <v>1</v>
      </c>
      <c r="J822" t="s">
        <v>183</v>
      </c>
      <c r="K822">
        <v>72</v>
      </c>
      <c r="L822" t="s">
        <v>6056</v>
      </c>
      <c r="M822" t="s">
        <v>26406</v>
      </c>
      <c r="N822" t="s">
        <v>869</v>
      </c>
      <c r="O822" t="s">
        <v>3829</v>
      </c>
      <c r="P822">
        <v>1750</v>
      </c>
      <c r="S822" s="35">
        <v>45757</v>
      </c>
      <c r="U822">
        <v>4</v>
      </c>
      <c r="V822">
        <v>7000</v>
      </c>
      <c r="W822" t="s">
        <v>65</v>
      </c>
      <c r="X822">
        <v>5000514990001</v>
      </c>
      <c r="Y822">
        <v>0</v>
      </c>
      <c r="Z822">
        <v>5000</v>
      </c>
      <c r="AA822">
        <v>2000</v>
      </c>
      <c r="AB822">
        <v>0</v>
      </c>
      <c r="AC822">
        <v>0</v>
      </c>
      <c r="AD822">
        <v>0</v>
      </c>
      <c r="AG822">
        <v>0</v>
      </c>
      <c r="AP822">
        <v>500051499</v>
      </c>
      <c r="AQ822" t="s">
        <v>162</v>
      </c>
      <c r="AR822" t="s">
        <v>8373</v>
      </c>
      <c r="AT822">
        <v>0</v>
      </c>
      <c r="AU822">
        <v>0</v>
      </c>
      <c r="AV822">
        <v>0</v>
      </c>
      <c r="AW822">
        <v>0</v>
      </c>
      <c r="AX822">
        <v>0</v>
      </c>
      <c r="AY822">
        <v>0</v>
      </c>
      <c r="BC822" t="s">
        <v>63</v>
      </c>
      <c r="BD822" t="s">
        <v>4965</v>
      </c>
      <c r="BE822">
        <v>0</v>
      </c>
      <c r="BG822" t="s">
        <v>162</v>
      </c>
      <c r="BJ822" t="s">
        <v>2468</v>
      </c>
    </row>
    <row r="823" spans="1:62" x14ac:dyDescent="0.35">
      <c r="A823" t="s">
        <v>2467</v>
      </c>
      <c r="B823">
        <v>10000</v>
      </c>
      <c r="C823">
        <v>20000</v>
      </c>
      <c r="D823">
        <v>45758</v>
      </c>
      <c r="E823" t="s">
        <v>59</v>
      </c>
      <c r="F823" t="s">
        <v>2268</v>
      </c>
      <c r="G823" t="s">
        <v>159</v>
      </c>
      <c r="I823">
        <v>2</v>
      </c>
      <c r="J823" t="s">
        <v>183</v>
      </c>
      <c r="K823">
        <v>82</v>
      </c>
      <c r="L823" t="s">
        <v>6057</v>
      </c>
      <c r="M823" t="s">
        <v>26408</v>
      </c>
      <c r="N823" t="s">
        <v>352</v>
      </c>
      <c r="O823" t="s">
        <v>3798</v>
      </c>
      <c r="P823">
        <v>1167</v>
      </c>
      <c r="S823" s="35">
        <v>45757</v>
      </c>
      <c r="U823">
        <v>6</v>
      </c>
      <c r="V823">
        <v>7002</v>
      </c>
      <c r="W823" t="s">
        <v>65</v>
      </c>
      <c r="X823">
        <v>5000514990001</v>
      </c>
      <c r="Y823">
        <v>0</v>
      </c>
      <c r="Z823">
        <v>5000</v>
      </c>
      <c r="AA823">
        <v>2002</v>
      </c>
      <c r="AB823">
        <v>0</v>
      </c>
      <c r="AC823">
        <v>0</v>
      </c>
      <c r="AD823">
        <v>0</v>
      </c>
      <c r="AG823">
        <v>0</v>
      </c>
      <c r="AP823">
        <v>500051499</v>
      </c>
      <c r="AQ823" t="s">
        <v>162</v>
      </c>
      <c r="AR823" t="s">
        <v>8373</v>
      </c>
      <c r="AT823">
        <v>0</v>
      </c>
      <c r="AU823">
        <v>0</v>
      </c>
      <c r="AV823">
        <v>0</v>
      </c>
      <c r="AW823">
        <v>0</v>
      </c>
      <c r="AX823">
        <v>0</v>
      </c>
      <c r="AY823">
        <v>0</v>
      </c>
      <c r="BC823" t="s">
        <v>63</v>
      </c>
      <c r="BD823" t="s">
        <v>4965</v>
      </c>
      <c r="BE823">
        <v>0</v>
      </c>
      <c r="BG823" t="s">
        <v>162</v>
      </c>
      <c r="BJ823" t="s">
        <v>2468</v>
      </c>
    </row>
    <row r="824" spans="1:62" x14ac:dyDescent="0.35">
      <c r="A824" t="s">
        <v>2469</v>
      </c>
      <c r="B824">
        <v>10000</v>
      </c>
      <c r="C824">
        <v>10000</v>
      </c>
      <c r="D824">
        <v>45758</v>
      </c>
      <c r="E824" t="s">
        <v>59</v>
      </c>
      <c r="F824" t="s">
        <v>2470</v>
      </c>
      <c r="G824" t="s">
        <v>159</v>
      </c>
      <c r="I824">
        <v>1</v>
      </c>
      <c r="J824" t="s">
        <v>183</v>
      </c>
      <c r="K824">
        <v>72</v>
      </c>
      <c r="L824" t="s">
        <v>6056</v>
      </c>
      <c r="M824" t="s">
        <v>26406</v>
      </c>
      <c r="N824" t="s">
        <v>869</v>
      </c>
      <c r="O824" t="s">
        <v>3829</v>
      </c>
      <c r="P824">
        <v>1750</v>
      </c>
      <c r="S824" s="35">
        <v>45757</v>
      </c>
      <c r="U824">
        <v>4</v>
      </c>
      <c r="V824">
        <v>7000</v>
      </c>
      <c r="W824" t="s">
        <v>65</v>
      </c>
      <c r="X824">
        <v>5000579720001</v>
      </c>
      <c r="Y824">
        <v>0</v>
      </c>
      <c r="Z824">
        <v>5000</v>
      </c>
      <c r="AA824">
        <v>2000</v>
      </c>
      <c r="AB824">
        <v>0</v>
      </c>
      <c r="AC824">
        <v>0</v>
      </c>
      <c r="AD824">
        <v>0</v>
      </c>
      <c r="AG824">
        <v>0</v>
      </c>
      <c r="AP824">
        <v>500057972</v>
      </c>
      <c r="AQ824" t="s">
        <v>162</v>
      </c>
      <c r="AR824" t="s">
        <v>8373</v>
      </c>
      <c r="AT824">
        <v>0</v>
      </c>
      <c r="AU824">
        <v>0</v>
      </c>
      <c r="AV824">
        <v>0</v>
      </c>
      <c r="AW824">
        <v>0</v>
      </c>
      <c r="AX824">
        <v>0</v>
      </c>
      <c r="AY824">
        <v>0</v>
      </c>
      <c r="BC824" t="s">
        <v>63</v>
      </c>
      <c r="BD824" t="s">
        <v>4966</v>
      </c>
      <c r="BE824">
        <v>0</v>
      </c>
      <c r="BG824" t="s">
        <v>162</v>
      </c>
      <c r="BJ824" t="s">
        <v>2468</v>
      </c>
    </row>
    <row r="825" spans="1:62" x14ac:dyDescent="0.35">
      <c r="A825" t="s">
        <v>2469</v>
      </c>
      <c r="B825">
        <v>10000</v>
      </c>
      <c r="C825">
        <v>20000</v>
      </c>
      <c r="D825">
        <v>45758</v>
      </c>
      <c r="E825" t="s">
        <v>59</v>
      </c>
      <c r="F825" t="s">
        <v>2470</v>
      </c>
      <c r="G825" t="s">
        <v>159</v>
      </c>
      <c r="I825">
        <v>2</v>
      </c>
      <c r="J825" t="s">
        <v>183</v>
      </c>
      <c r="K825">
        <v>82</v>
      </c>
      <c r="L825" t="s">
        <v>6057</v>
      </c>
      <c r="M825" t="s">
        <v>26408</v>
      </c>
      <c r="N825" t="s">
        <v>352</v>
      </c>
      <c r="O825" t="s">
        <v>3798</v>
      </c>
      <c r="P825">
        <v>1167</v>
      </c>
      <c r="S825" s="35">
        <v>45757</v>
      </c>
      <c r="U825">
        <v>6</v>
      </c>
      <c r="V825">
        <v>7002</v>
      </c>
      <c r="W825" t="s">
        <v>65</v>
      </c>
      <c r="X825">
        <v>5000579720001</v>
      </c>
      <c r="Y825">
        <v>0</v>
      </c>
      <c r="Z825">
        <v>5000</v>
      </c>
      <c r="AA825">
        <v>2002</v>
      </c>
      <c r="AB825">
        <v>0</v>
      </c>
      <c r="AC825">
        <v>0</v>
      </c>
      <c r="AD825">
        <v>0</v>
      </c>
      <c r="AG825">
        <v>0</v>
      </c>
      <c r="AP825">
        <v>500057972</v>
      </c>
      <c r="AQ825" t="s">
        <v>162</v>
      </c>
      <c r="AR825" t="s">
        <v>8373</v>
      </c>
      <c r="AT825">
        <v>0</v>
      </c>
      <c r="AU825">
        <v>0</v>
      </c>
      <c r="AV825">
        <v>0</v>
      </c>
      <c r="AW825">
        <v>0</v>
      </c>
      <c r="AX825">
        <v>0</v>
      </c>
      <c r="AY825">
        <v>0</v>
      </c>
      <c r="BC825" t="s">
        <v>63</v>
      </c>
      <c r="BD825" t="s">
        <v>4966</v>
      </c>
      <c r="BE825">
        <v>0</v>
      </c>
      <c r="BG825" t="s">
        <v>162</v>
      </c>
      <c r="BJ825" t="s">
        <v>2468</v>
      </c>
    </row>
    <row r="826" spans="1:62" x14ac:dyDescent="0.35">
      <c r="A826" t="s">
        <v>2471</v>
      </c>
      <c r="B826">
        <v>10000</v>
      </c>
      <c r="C826">
        <v>10000</v>
      </c>
      <c r="D826">
        <v>45758</v>
      </c>
      <c r="E826" t="s">
        <v>59</v>
      </c>
      <c r="F826" t="s">
        <v>2470</v>
      </c>
      <c r="G826" t="s">
        <v>159</v>
      </c>
      <c r="I826">
        <v>1</v>
      </c>
      <c r="J826" t="s">
        <v>183</v>
      </c>
      <c r="K826">
        <v>72</v>
      </c>
      <c r="L826" t="s">
        <v>6056</v>
      </c>
      <c r="M826" t="s">
        <v>26406</v>
      </c>
      <c r="N826" t="s">
        <v>869</v>
      </c>
      <c r="O826" t="s">
        <v>3829</v>
      </c>
      <c r="P826">
        <v>1750</v>
      </c>
      <c r="S826" s="35">
        <v>45757</v>
      </c>
      <c r="U826">
        <v>4</v>
      </c>
      <c r="V826">
        <v>7000</v>
      </c>
      <c r="W826" t="s">
        <v>65</v>
      </c>
      <c r="X826">
        <v>5000635410001</v>
      </c>
      <c r="Y826">
        <v>0</v>
      </c>
      <c r="Z826">
        <v>5000</v>
      </c>
      <c r="AA826">
        <v>2000</v>
      </c>
      <c r="AB826">
        <v>0</v>
      </c>
      <c r="AC826">
        <v>0</v>
      </c>
      <c r="AD826">
        <v>0</v>
      </c>
      <c r="AG826">
        <v>0</v>
      </c>
      <c r="AP826">
        <v>500063541</v>
      </c>
      <c r="AQ826" t="s">
        <v>162</v>
      </c>
      <c r="AR826" t="s">
        <v>8373</v>
      </c>
      <c r="AT826">
        <v>0</v>
      </c>
      <c r="AU826">
        <v>0</v>
      </c>
      <c r="AV826">
        <v>0</v>
      </c>
      <c r="AW826">
        <v>0</v>
      </c>
      <c r="AX826">
        <v>0</v>
      </c>
      <c r="AY826">
        <v>0</v>
      </c>
      <c r="BC826" t="s">
        <v>63</v>
      </c>
      <c r="BD826" t="s">
        <v>4967</v>
      </c>
      <c r="BE826">
        <v>0</v>
      </c>
      <c r="BG826" t="s">
        <v>162</v>
      </c>
      <c r="BJ826" t="s">
        <v>2468</v>
      </c>
    </row>
    <row r="827" spans="1:62" x14ac:dyDescent="0.35">
      <c r="A827" t="s">
        <v>2471</v>
      </c>
      <c r="B827">
        <v>10000</v>
      </c>
      <c r="C827">
        <v>20000</v>
      </c>
      <c r="D827">
        <v>45758</v>
      </c>
      <c r="E827" t="s">
        <v>59</v>
      </c>
      <c r="F827" t="s">
        <v>2470</v>
      </c>
      <c r="G827" t="s">
        <v>159</v>
      </c>
      <c r="I827">
        <v>2</v>
      </c>
      <c r="J827" t="s">
        <v>183</v>
      </c>
      <c r="K827">
        <v>82</v>
      </c>
      <c r="L827" t="s">
        <v>6057</v>
      </c>
      <c r="M827" t="s">
        <v>26408</v>
      </c>
      <c r="N827" t="s">
        <v>352</v>
      </c>
      <c r="O827" t="s">
        <v>3798</v>
      </c>
      <c r="P827">
        <v>1167</v>
      </c>
      <c r="S827" s="35">
        <v>45757</v>
      </c>
      <c r="U827">
        <v>6</v>
      </c>
      <c r="V827">
        <v>7002</v>
      </c>
      <c r="W827" t="s">
        <v>65</v>
      </c>
      <c r="X827">
        <v>5000635410001</v>
      </c>
      <c r="Y827">
        <v>0</v>
      </c>
      <c r="Z827">
        <v>5000</v>
      </c>
      <c r="AA827">
        <v>2002</v>
      </c>
      <c r="AB827">
        <v>0</v>
      </c>
      <c r="AC827">
        <v>0</v>
      </c>
      <c r="AD827">
        <v>0</v>
      </c>
      <c r="AG827">
        <v>0</v>
      </c>
      <c r="AP827">
        <v>500063541</v>
      </c>
      <c r="AQ827" t="s">
        <v>162</v>
      </c>
      <c r="AR827" t="s">
        <v>8373</v>
      </c>
      <c r="AT827">
        <v>0</v>
      </c>
      <c r="AU827">
        <v>0</v>
      </c>
      <c r="AV827">
        <v>0</v>
      </c>
      <c r="AW827">
        <v>0</v>
      </c>
      <c r="AX827">
        <v>0</v>
      </c>
      <c r="AY827">
        <v>0</v>
      </c>
      <c r="BC827" t="s">
        <v>63</v>
      </c>
      <c r="BD827" t="s">
        <v>4967</v>
      </c>
      <c r="BE827">
        <v>0</v>
      </c>
      <c r="BG827" t="s">
        <v>162</v>
      </c>
      <c r="BJ827" t="s">
        <v>2468</v>
      </c>
    </row>
    <row r="828" spans="1:62" x14ac:dyDescent="0.35">
      <c r="A828" t="s">
        <v>2472</v>
      </c>
      <c r="B828">
        <v>10000</v>
      </c>
      <c r="C828">
        <v>10000</v>
      </c>
      <c r="D828">
        <v>45761</v>
      </c>
      <c r="E828" t="s">
        <v>59</v>
      </c>
      <c r="F828">
        <v>0.44119212962962961</v>
      </c>
      <c r="G828" t="s">
        <v>159</v>
      </c>
      <c r="I828">
        <v>1</v>
      </c>
      <c r="J828" t="s">
        <v>183</v>
      </c>
      <c r="K828">
        <v>72</v>
      </c>
      <c r="L828" t="s">
        <v>6056</v>
      </c>
      <c r="M828" t="s">
        <v>26406</v>
      </c>
      <c r="N828" t="s">
        <v>869</v>
      </c>
      <c r="O828" t="s">
        <v>3829</v>
      </c>
      <c r="P828">
        <v>21000</v>
      </c>
      <c r="S828" s="35">
        <v>45757</v>
      </c>
      <c r="U828">
        <v>4</v>
      </c>
      <c r="V828">
        <v>84000</v>
      </c>
      <c r="W828" t="s">
        <v>65</v>
      </c>
      <c r="X828">
        <v>5000580750001</v>
      </c>
      <c r="Y828">
        <v>0</v>
      </c>
      <c r="Z828">
        <v>78000</v>
      </c>
      <c r="AA828">
        <v>6000</v>
      </c>
      <c r="AB828">
        <v>0</v>
      </c>
      <c r="AC828">
        <v>0</v>
      </c>
      <c r="AD828">
        <v>0</v>
      </c>
      <c r="AG828">
        <v>0</v>
      </c>
      <c r="AP828">
        <v>500058075</v>
      </c>
      <c r="AQ828" t="s">
        <v>162</v>
      </c>
      <c r="AR828" t="s">
        <v>8373</v>
      </c>
      <c r="AT828">
        <v>0</v>
      </c>
      <c r="AU828">
        <v>0</v>
      </c>
      <c r="AV828">
        <v>0</v>
      </c>
      <c r="AW828">
        <v>0</v>
      </c>
      <c r="AX828">
        <v>0</v>
      </c>
      <c r="AY828">
        <v>0</v>
      </c>
      <c r="BC828" t="s">
        <v>63</v>
      </c>
      <c r="BD828" t="s">
        <v>4968</v>
      </c>
      <c r="BE828">
        <v>0</v>
      </c>
      <c r="BG828" t="s">
        <v>162</v>
      </c>
      <c r="BJ828" t="s">
        <v>2473</v>
      </c>
    </row>
    <row r="829" spans="1:62" x14ac:dyDescent="0.35">
      <c r="A829" t="s">
        <v>2474</v>
      </c>
      <c r="B829">
        <v>10000</v>
      </c>
      <c r="C829">
        <v>10000</v>
      </c>
      <c r="D829">
        <v>45762</v>
      </c>
      <c r="E829" t="s">
        <v>59</v>
      </c>
      <c r="F829" t="s">
        <v>2475</v>
      </c>
      <c r="G829" t="s">
        <v>2476</v>
      </c>
      <c r="I829">
        <v>1</v>
      </c>
      <c r="J829" t="s">
        <v>183</v>
      </c>
      <c r="K829">
        <v>79</v>
      </c>
      <c r="L829" t="s">
        <v>6076</v>
      </c>
      <c r="M829" t="s">
        <v>26406</v>
      </c>
      <c r="N829" t="s">
        <v>92</v>
      </c>
      <c r="O829" t="s">
        <v>3828</v>
      </c>
      <c r="P829">
        <v>123</v>
      </c>
      <c r="Q829">
        <f>(P829/20)+30</f>
        <v>36.15</v>
      </c>
      <c r="R829" s="34">
        <f>Q829/60</f>
        <v>0.60249999999999992</v>
      </c>
      <c r="S829" s="35">
        <v>45757</v>
      </c>
      <c r="U829">
        <v>24</v>
      </c>
      <c r="V829">
        <v>2952</v>
      </c>
      <c r="W829" t="s">
        <v>65</v>
      </c>
      <c r="X829" t="s">
        <v>609</v>
      </c>
      <c r="Y829">
        <v>0</v>
      </c>
      <c r="Z829">
        <v>20000</v>
      </c>
      <c r="AA829">
        <v>-17048</v>
      </c>
      <c r="AB829">
        <v>0</v>
      </c>
      <c r="AC829">
        <v>0</v>
      </c>
      <c r="AD829">
        <v>0</v>
      </c>
      <c r="AG829">
        <v>0</v>
      </c>
      <c r="AP829" t="s">
        <v>610</v>
      </c>
      <c r="AQ829" t="s">
        <v>1048</v>
      </c>
      <c r="AR829" t="s">
        <v>13477</v>
      </c>
      <c r="AT829">
        <v>0</v>
      </c>
      <c r="AU829">
        <v>0</v>
      </c>
      <c r="AV829">
        <v>0</v>
      </c>
      <c r="AW829">
        <v>0</v>
      </c>
      <c r="AX829">
        <v>0</v>
      </c>
      <c r="AY829">
        <v>0</v>
      </c>
      <c r="BC829" t="s">
        <v>63</v>
      </c>
      <c r="BD829" t="s">
        <v>4969</v>
      </c>
      <c r="BE829">
        <v>0</v>
      </c>
      <c r="BG829" t="s">
        <v>1048</v>
      </c>
      <c r="BJ829" t="s">
        <v>2477</v>
      </c>
    </row>
    <row r="830" spans="1:62" x14ac:dyDescent="0.35">
      <c r="A830" t="s">
        <v>2102</v>
      </c>
      <c r="B830">
        <v>10000</v>
      </c>
      <c r="C830">
        <v>20000</v>
      </c>
      <c r="D830">
        <v>45761</v>
      </c>
      <c r="E830" t="s">
        <v>59</v>
      </c>
      <c r="F830" t="s">
        <v>2103</v>
      </c>
      <c r="G830" t="s">
        <v>2104</v>
      </c>
      <c r="H830" t="s">
        <v>99</v>
      </c>
      <c r="I830">
        <v>2</v>
      </c>
      <c r="J830" t="s">
        <v>63</v>
      </c>
      <c r="K830">
        <v>77</v>
      </c>
      <c r="L830" t="s">
        <v>6043</v>
      </c>
      <c r="M830" t="s">
        <v>26407</v>
      </c>
      <c r="N830" t="s">
        <v>192</v>
      </c>
      <c r="O830" t="s">
        <v>3848</v>
      </c>
      <c r="P830">
        <v>72</v>
      </c>
      <c r="Q830">
        <f t="shared" ref="Q830:Q832" si="218">(P830/60)+30</f>
        <v>31.2</v>
      </c>
      <c r="R830" s="34">
        <f t="shared" ref="R830:R832" si="219">Q830/60</f>
        <v>0.52</v>
      </c>
      <c r="S830" s="35">
        <v>45758</v>
      </c>
      <c r="U830">
        <v>154</v>
      </c>
      <c r="V830">
        <v>11088</v>
      </c>
      <c r="W830" t="s">
        <v>65</v>
      </c>
      <c r="X830" t="s">
        <v>2105</v>
      </c>
      <c r="Y830">
        <v>0</v>
      </c>
      <c r="Z830">
        <v>0</v>
      </c>
      <c r="AA830">
        <v>0</v>
      </c>
      <c r="AB830">
        <v>0</v>
      </c>
      <c r="AC830">
        <v>0</v>
      </c>
      <c r="AD830">
        <v>0</v>
      </c>
      <c r="AG830">
        <v>0</v>
      </c>
      <c r="AK830" t="s">
        <v>63</v>
      </c>
      <c r="AL830">
        <v>0</v>
      </c>
      <c r="AM830" t="s">
        <v>63</v>
      </c>
      <c r="AP830" t="s">
        <v>2106</v>
      </c>
      <c r="AQ830" t="s">
        <v>95</v>
      </c>
      <c r="AR830" t="s">
        <v>13261</v>
      </c>
      <c r="AT830">
        <v>0</v>
      </c>
      <c r="AU830">
        <v>0</v>
      </c>
      <c r="AV830">
        <v>0</v>
      </c>
      <c r="AW830">
        <v>0</v>
      </c>
      <c r="AX830">
        <v>0</v>
      </c>
      <c r="AY830">
        <v>0</v>
      </c>
      <c r="BC830" t="s">
        <v>63</v>
      </c>
      <c r="BG830" t="s">
        <v>95</v>
      </c>
      <c r="BJ830" t="s">
        <v>2107</v>
      </c>
    </row>
    <row r="831" spans="1:62" x14ac:dyDescent="0.35">
      <c r="A831" t="s">
        <v>2108</v>
      </c>
      <c r="B831">
        <v>10000</v>
      </c>
      <c r="C831">
        <v>20000</v>
      </c>
      <c r="D831">
        <v>45761</v>
      </c>
      <c r="E831" t="s">
        <v>59</v>
      </c>
      <c r="F831" t="s">
        <v>2109</v>
      </c>
      <c r="G831" t="s">
        <v>2104</v>
      </c>
      <c r="H831" t="s">
        <v>1733</v>
      </c>
      <c r="I831">
        <v>2</v>
      </c>
      <c r="J831" t="s">
        <v>63</v>
      </c>
      <c r="K831">
        <v>77</v>
      </c>
      <c r="L831" t="s">
        <v>6043</v>
      </c>
      <c r="M831" t="s">
        <v>26407</v>
      </c>
      <c r="N831" t="s">
        <v>192</v>
      </c>
      <c r="O831" t="s">
        <v>3848</v>
      </c>
      <c r="P831">
        <v>2320</v>
      </c>
      <c r="Q831">
        <f t="shared" si="218"/>
        <v>68.666666666666657</v>
      </c>
      <c r="R831" s="34">
        <f t="shared" si="219"/>
        <v>1.1444444444444444</v>
      </c>
      <c r="S831" s="35">
        <v>45758</v>
      </c>
      <c r="U831">
        <v>25</v>
      </c>
      <c r="V831">
        <v>58000</v>
      </c>
      <c r="W831" t="s">
        <v>65</v>
      </c>
      <c r="X831" t="s">
        <v>2110</v>
      </c>
      <c r="Y831">
        <v>0</v>
      </c>
      <c r="Z831">
        <v>0</v>
      </c>
      <c r="AA831">
        <v>0</v>
      </c>
      <c r="AB831">
        <v>0</v>
      </c>
      <c r="AC831">
        <v>0</v>
      </c>
      <c r="AD831">
        <v>0</v>
      </c>
      <c r="AG831">
        <v>0</v>
      </c>
      <c r="AK831" t="s">
        <v>63</v>
      </c>
      <c r="AL831">
        <v>0</v>
      </c>
      <c r="AM831" t="s">
        <v>63</v>
      </c>
      <c r="AP831" t="s">
        <v>2111</v>
      </c>
      <c r="AQ831" t="s">
        <v>95</v>
      </c>
      <c r="AR831" t="s">
        <v>13261</v>
      </c>
      <c r="AT831">
        <v>0</v>
      </c>
      <c r="AU831">
        <v>0</v>
      </c>
      <c r="AV831">
        <v>0</v>
      </c>
      <c r="AW831">
        <v>0</v>
      </c>
      <c r="AX831">
        <v>0</v>
      </c>
      <c r="AY831">
        <v>0</v>
      </c>
      <c r="BC831" t="s">
        <v>63</v>
      </c>
      <c r="BG831" t="s">
        <v>95</v>
      </c>
      <c r="BJ831" t="s">
        <v>2112</v>
      </c>
    </row>
    <row r="832" spans="1:62" x14ac:dyDescent="0.35">
      <c r="A832" t="s">
        <v>2113</v>
      </c>
      <c r="B832">
        <v>10000</v>
      </c>
      <c r="C832">
        <v>20000</v>
      </c>
      <c r="D832">
        <v>45761</v>
      </c>
      <c r="E832" t="s">
        <v>59</v>
      </c>
      <c r="F832" t="s">
        <v>2103</v>
      </c>
      <c r="G832" t="s">
        <v>2114</v>
      </c>
      <c r="H832" t="s">
        <v>2115</v>
      </c>
      <c r="I832">
        <v>2</v>
      </c>
      <c r="J832" t="s">
        <v>63</v>
      </c>
      <c r="K832">
        <v>77</v>
      </c>
      <c r="L832" t="s">
        <v>6043</v>
      </c>
      <c r="M832" t="s">
        <v>26407</v>
      </c>
      <c r="N832" t="s">
        <v>192</v>
      </c>
      <c r="O832" t="s">
        <v>3848</v>
      </c>
      <c r="P832">
        <v>429</v>
      </c>
      <c r="Q832">
        <f t="shared" si="218"/>
        <v>37.15</v>
      </c>
      <c r="R832" s="34">
        <f t="shared" si="219"/>
        <v>0.61916666666666664</v>
      </c>
      <c r="S832" s="35">
        <v>45758</v>
      </c>
      <c r="U832">
        <v>168</v>
      </c>
      <c r="V832">
        <v>72072</v>
      </c>
      <c r="W832" t="s">
        <v>65</v>
      </c>
      <c r="X832" t="s">
        <v>2116</v>
      </c>
      <c r="Y832">
        <v>0</v>
      </c>
      <c r="Z832">
        <v>0</v>
      </c>
      <c r="AA832">
        <v>0</v>
      </c>
      <c r="AB832">
        <v>0</v>
      </c>
      <c r="AC832">
        <v>0</v>
      </c>
      <c r="AD832">
        <v>0</v>
      </c>
      <c r="AG832">
        <v>0</v>
      </c>
      <c r="AK832" t="s">
        <v>63</v>
      </c>
      <c r="AL832">
        <v>0</v>
      </c>
      <c r="AM832" t="s">
        <v>63</v>
      </c>
      <c r="AP832" t="s">
        <v>2117</v>
      </c>
      <c r="AQ832" t="s">
        <v>95</v>
      </c>
      <c r="AR832" t="s">
        <v>13261</v>
      </c>
      <c r="AT832">
        <v>0</v>
      </c>
      <c r="AU832">
        <v>0</v>
      </c>
      <c r="AV832">
        <v>0</v>
      </c>
      <c r="AW832">
        <v>0</v>
      </c>
      <c r="AX832">
        <v>0</v>
      </c>
      <c r="AY832">
        <v>0</v>
      </c>
      <c r="BC832" t="s">
        <v>63</v>
      </c>
      <c r="BG832" t="s">
        <v>95</v>
      </c>
      <c r="BJ832" t="s">
        <v>2118</v>
      </c>
    </row>
    <row r="833" spans="1:62" x14ac:dyDescent="0.35">
      <c r="A833" t="s">
        <v>2539</v>
      </c>
      <c r="B833">
        <v>10000</v>
      </c>
      <c r="C833">
        <v>10000</v>
      </c>
      <c r="D833">
        <v>45758</v>
      </c>
      <c r="E833" t="s">
        <v>59</v>
      </c>
      <c r="F833" t="s">
        <v>2535</v>
      </c>
      <c r="G833" t="s">
        <v>2496</v>
      </c>
      <c r="H833" t="s">
        <v>2087</v>
      </c>
      <c r="I833">
        <v>1</v>
      </c>
      <c r="J833" t="s">
        <v>63</v>
      </c>
      <c r="K833">
        <v>94</v>
      </c>
      <c r="L833" t="s">
        <v>6050</v>
      </c>
      <c r="M833" t="s">
        <v>26405</v>
      </c>
      <c r="N833" t="s">
        <v>81</v>
      </c>
      <c r="O833" t="s">
        <v>3825</v>
      </c>
      <c r="P833">
        <v>4500</v>
      </c>
      <c r="S833" s="35">
        <v>45758</v>
      </c>
      <c r="U833">
        <v>4</v>
      </c>
      <c r="V833">
        <v>18000</v>
      </c>
      <c r="W833" t="s">
        <v>65</v>
      </c>
      <c r="X833" t="s">
        <v>2536</v>
      </c>
      <c r="Y833">
        <v>0</v>
      </c>
      <c r="Z833">
        <v>0</v>
      </c>
      <c r="AA833">
        <v>0</v>
      </c>
      <c r="AB833">
        <v>0</v>
      </c>
      <c r="AC833">
        <v>0</v>
      </c>
      <c r="AD833">
        <v>0</v>
      </c>
      <c r="AG833">
        <v>0</v>
      </c>
      <c r="AK833" t="s">
        <v>63</v>
      </c>
      <c r="AL833">
        <v>0</v>
      </c>
      <c r="AM833" t="s">
        <v>63</v>
      </c>
      <c r="AP833" t="s">
        <v>2537</v>
      </c>
      <c r="AQ833" t="s">
        <v>84</v>
      </c>
      <c r="AR833" t="s">
        <v>14396</v>
      </c>
      <c r="AT833">
        <v>0</v>
      </c>
      <c r="AU833">
        <v>0</v>
      </c>
      <c r="AV833">
        <v>0</v>
      </c>
      <c r="AW833">
        <v>0</v>
      </c>
      <c r="AX833">
        <v>0</v>
      </c>
      <c r="AY833">
        <v>0</v>
      </c>
      <c r="BC833" t="s">
        <v>63</v>
      </c>
      <c r="BG833" t="s">
        <v>84</v>
      </c>
      <c r="BJ833" t="s">
        <v>2540</v>
      </c>
    </row>
    <row r="834" spans="1:62" x14ac:dyDescent="0.35">
      <c r="A834" t="s">
        <v>2293</v>
      </c>
      <c r="B834">
        <v>10000</v>
      </c>
      <c r="C834">
        <v>20000</v>
      </c>
      <c r="D834">
        <v>45761</v>
      </c>
      <c r="E834" t="s">
        <v>59</v>
      </c>
      <c r="F834" t="s">
        <v>2103</v>
      </c>
      <c r="G834" t="s">
        <v>2114</v>
      </c>
      <c r="H834" t="s">
        <v>2115</v>
      </c>
      <c r="I834">
        <v>2</v>
      </c>
      <c r="J834" t="s">
        <v>63</v>
      </c>
      <c r="K834">
        <v>77</v>
      </c>
      <c r="L834" t="s">
        <v>6043</v>
      </c>
      <c r="M834" t="s">
        <v>26407</v>
      </c>
      <c r="N834" t="s">
        <v>192</v>
      </c>
      <c r="O834" t="s">
        <v>3848</v>
      </c>
      <c r="P834">
        <v>179</v>
      </c>
      <c r="Q834">
        <f t="shared" ref="Q834:Q838" si="220">(P834/60)+30</f>
        <v>32.983333333333334</v>
      </c>
      <c r="R834" s="34">
        <f t="shared" ref="R834:R838" si="221">Q834/60</f>
        <v>0.54972222222222222</v>
      </c>
      <c r="S834" s="35">
        <v>45758</v>
      </c>
      <c r="U834">
        <v>168</v>
      </c>
      <c r="V834">
        <v>30072</v>
      </c>
      <c r="W834" t="s">
        <v>65</v>
      </c>
      <c r="X834" t="s">
        <v>2294</v>
      </c>
      <c r="Y834">
        <v>0</v>
      </c>
      <c r="Z834">
        <v>0</v>
      </c>
      <c r="AA834">
        <v>0</v>
      </c>
      <c r="AB834">
        <v>0</v>
      </c>
      <c r="AC834">
        <v>0</v>
      </c>
      <c r="AD834">
        <v>0</v>
      </c>
      <c r="AG834">
        <v>0</v>
      </c>
      <c r="AK834" t="s">
        <v>63</v>
      </c>
      <c r="AL834">
        <v>0</v>
      </c>
      <c r="AM834" t="s">
        <v>63</v>
      </c>
      <c r="AP834" t="s">
        <v>2295</v>
      </c>
      <c r="AQ834" t="s">
        <v>95</v>
      </c>
      <c r="AR834" t="s">
        <v>13261</v>
      </c>
      <c r="AT834">
        <v>0</v>
      </c>
      <c r="AU834">
        <v>0</v>
      </c>
      <c r="AV834">
        <v>0</v>
      </c>
      <c r="AW834">
        <v>0</v>
      </c>
      <c r="AX834">
        <v>0</v>
      </c>
      <c r="AY834">
        <v>0</v>
      </c>
      <c r="BC834" t="s">
        <v>63</v>
      </c>
      <c r="BG834" t="s">
        <v>95</v>
      </c>
      <c r="BJ834" t="s">
        <v>2296</v>
      </c>
    </row>
    <row r="835" spans="1:62" x14ac:dyDescent="0.35">
      <c r="A835" t="s">
        <v>2461</v>
      </c>
      <c r="B835">
        <v>10000</v>
      </c>
      <c r="C835">
        <v>20000</v>
      </c>
      <c r="D835">
        <v>45761</v>
      </c>
      <c r="E835" t="s">
        <v>59</v>
      </c>
      <c r="F835" t="s">
        <v>836</v>
      </c>
      <c r="G835">
        <v>10620258104</v>
      </c>
      <c r="H835" t="s">
        <v>91</v>
      </c>
      <c r="I835">
        <v>2</v>
      </c>
      <c r="J835" t="s">
        <v>63</v>
      </c>
      <c r="K835">
        <v>77</v>
      </c>
      <c r="L835" t="s">
        <v>6043</v>
      </c>
      <c r="M835" t="s">
        <v>26407</v>
      </c>
      <c r="N835" t="s">
        <v>192</v>
      </c>
      <c r="O835" t="s">
        <v>3848</v>
      </c>
      <c r="P835">
        <v>1467</v>
      </c>
      <c r="Q835">
        <f t="shared" si="220"/>
        <v>54.45</v>
      </c>
      <c r="R835" s="34">
        <f t="shared" si="221"/>
        <v>0.90750000000000008</v>
      </c>
      <c r="S835" s="35">
        <v>45758</v>
      </c>
      <c r="U835">
        <v>15</v>
      </c>
      <c r="V835">
        <v>22005</v>
      </c>
      <c r="W835" t="s">
        <v>65</v>
      </c>
      <c r="X835" t="s">
        <v>2462</v>
      </c>
      <c r="Y835">
        <v>0</v>
      </c>
      <c r="Z835">
        <v>0</v>
      </c>
      <c r="AA835">
        <v>0</v>
      </c>
      <c r="AB835">
        <v>0</v>
      </c>
      <c r="AC835">
        <v>0</v>
      </c>
      <c r="AD835">
        <v>0</v>
      </c>
      <c r="AG835">
        <v>0</v>
      </c>
      <c r="AK835" t="s">
        <v>63</v>
      </c>
      <c r="AL835">
        <v>0</v>
      </c>
      <c r="AM835" t="s">
        <v>63</v>
      </c>
      <c r="AP835" t="s">
        <v>2463</v>
      </c>
      <c r="AQ835" t="s">
        <v>95</v>
      </c>
      <c r="AR835" t="s">
        <v>13261</v>
      </c>
      <c r="AT835">
        <v>0</v>
      </c>
      <c r="AU835">
        <v>0</v>
      </c>
      <c r="AV835">
        <v>0</v>
      </c>
      <c r="AW835">
        <v>0</v>
      </c>
      <c r="AX835">
        <v>0</v>
      </c>
      <c r="AY835">
        <v>0</v>
      </c>
      <c r="BC835" t="s">
        <v>63</v>
      </c>
      <c r="BG835" t="s">
        <v>95</v>
      </c>
      <c r="BJ835" t="s">
        <v>2464</v>
      </c>
    </row>
    <row r="836" spans="1:62" x14ac:dyDescent="0.35">
      <c r="A836" t="s">
        <v>2304</v>
      </c>
      <c r="B836">
        <v>10000</v>
      </c>
      <c r="C836">
        <v>20000</v>
      </c>
      <c r="D836">
        <v>45761</v>
      </c>
      <c r="E836" t="s">
        <v>59</v>
      </c>
      <c r="F836" t="s">
        <v>2160</v>
      </c>
      <c r="G836" t="s">
        <v>2114</v>
      </c>
      <c r="H836" t="s">
        <v>2115</v>
      </c>
      <c r="I836">
        <v>2</v>
      </c>
      <c r="J836" t="s">
        <v>63</v>
      </c>
      <c r="K836">
        <v>77</v>
      </c>
      <c r="L836" t="s">
        <v>6043</v>
      </c>
      <c r="M836" t="s">
        <v>26407</v>
      </c>
      <c r="N836" t="s">
        <v>192</v>
      </c>
      <c r="O836" t="s">
        <v>3848</v>
      </c>
      <c r="P836">
        <v>54</v>
      </c>
      <c r="Q836">
        <f t="shared" si="220"/>
        <v>30.9</v>
      </c>
      <c r="R836" s="34">
        <f t="shared" si="221"/>
        <v>0.51500000000000001</v>
      </c>
      <c r="S836" s="35">
        <v>45758</v>
      </c>
      <c r="U836">
        <v>168</v>
      </c>
      <c r="V836">
        <v>9072</v>
      </c>
      <c r="W836" t="s">
        <v>65</v>
      </c>
      <c r="X836" t="s">
        <v>2305</v>
      </c>
      <c r="Y836">
        <v>0</v>
      </c>
      <c r="Z836">
        <v>0</v>
      </c>
      <c r="AA836">
        <v>0</v>
      </c>
      <c r="AB836">
        <v>0</v>
      </c>
      <c r="AC836">
        <v>0</v>
      </c>
      <c r="AD836">
        <v>0</v>
      </c>
      <c r="AG836">
        <v>0</v>
      </c>
      <c r="AK836" t="s">
        <v>63</v>
      </c>
      <c r="AL836">
        <v>0</v>
      </c>
      <c r="AM836" t="s">
        <v>63</v>
      </c>
      <c r="AP836" t="s">
        <v>2306</v>
      </c>
      <c r="AQ836" t="s">
        <v>95</v>
      </c>
      <c r="AR836" t="s">
        <v>13261</v>
      </c>
      <c r="AT836">
        <v>0</v>
      </c>
      <c r="AU836">
        <v>0</v>
      </c>
      <c r="AV836">
        <v>0</v>
      </c>
      <c r="AW836">
        <v>0</v>
      </c>
      <c r="AX836">
        <v>0</v>
      </c>
      <c r="AY836">
        <v>0</v>
      </c>
      <c r="BC836" t="s">
        <v>63</v>
      </c>
      <c r="BG836" t="s">
        <v>95</v>
      </c>
      <c r="BJ836" t="s">
        <v>2307</v>
      </c>
    </row>
    <row r="837" spans="1:62" x14ac:dyDescent="0.35">
      <c r="A837" t="s">
        <v>2308</v>
      </c>
      <c r="B837">
        <v>10000</v>
      </c>
      <c r="C837">
        <v>20000</v>
      </c>
      <c r="D837">
        <v>45761</v>
      </c>
      <c r="E837" t="s">
        <v>59</v>
      </c>
      <c r="F837" t="s">
        <v>836</v>
      </c>
      <c r="G837" t="s">
        <v>2114</v>
      </c>
      <c r="H837" t="s">
        <v>1733</v>
      </c>
      <c r="I837">
        <v>2</v>
      </c>
      <c r="J837" t="s">
        <v>63</v>
      </c>
      <c r="K837">
        <v>77</v>
      </c>
      <c r="L837" t="s">
        <v>6043</v>
      </c>
      <c r="M837" t="s">
        <v>26407</v>
      </c>
      <c r="N837" t="s">
        <v>192</v>
      </c>
      <c r="O837" t="s">
        <v>3848</v>
      </c>
      <c r="P837">
        <v>960</v>
      </c>
      <c r="Q837">
        <f t="shared" si="220"/>
        <v>46</v>
      </c>
      <c r="R837" s="34">
        <f t="shared" si="221"/>
        <v>0.76666666666666672</v>
      </c>
      <c r="S837" s="35">
        <v>45758</v>
      </c>
      <c r="U837">
        <v>25</v>
      </c>
      <c r="V837">
        <v>24000</v>
      </c>
      <c r="W837" t="s">
        <v>65</v>
      </c>
      <c r="X837" t="s">
        <v>2309</v>
      </c>
      <c r="Y837">
        <v>0</v>
      </c>
      <c r="Z837">
        <v>0</v>
      </c>
      <c r="AA837">
        <v>0</v>
      </c>
      <c r="AB837">
        <v>0</v>
      </c>
      <c r="AC837">
        <v>0</v>
      </c>
      <c r="AD837">
        <v>0</v>
      </c>
      <c r="AG837">
        <v>0</v>
      </c>
      <c r="AK837" t="s">
        <v>63</v>
      </c>
      <c r="AL837">
        <v>0</v>
      </c>
      <c r="AM837" t="s">
        <v>63</v>
      </c>
      <c r="AP837" t="s">
        <v>2310</v>
      </c>
      <c r="AQ837" t="s">
        <v>95</v>
      </c>
      <c r="AR837" t="s">
        <v>13261</v>
      </c>
      <c r="AT837">
        <v>0</v>
      </c>
      <c r="AU837">
        <v>0</v>
      </c>
      <c r="AV837">
        <v>0</v>
      </c>
      <c r="AW837">
        <v>0</v>
      </c>
      <c r="AX837">
        <v>0</v>
      </c>
      <c r="AY837">
        <v>0</v>
      </c>
      <c r="BC837" t="s">
        <v>63</v>
      </c>
      <c r="BG837" t="s">
        <v>95</v>
      </c>
      <c r="BJ837" t="s">
        <v>2311</v>
      </c>
    </row>
    <row r="838" spans="1:62" x14ac:dyDescent="0.35">
      <c r="A838" t="s">
        <v>2312</v>
      </c>
      <c r="B838">
        <v>10000</v>
      </c>
      <c r="C838">
        <v>20000</v>
      </c>
      <c r="D838">
        <v>45761</v>
      </c>
      <c r="E838" t="s">
        <v>59</v>
      </c>
      <c r="F838" t="s">
        <v>2103</v>
      </c>
      <c r="G838" t="s">
        <v>2114</v>
      </c>
      <c r="H838" t="s">
        <v>2115</v>
      </c>
      <c r="I838">
        <v>2</v>
      </c>
      <c r="J838" t="s">
        <v>63</v>
      </c>
      <c r="K838">
        <v>77</v>
      </c>
      <c r="L838" t="s">
        <v>6043</v>
      </c>
      <c r="M838" t="s">
        <v>26407</v>
      </c>
      <c r="N838" t="s">
        <v>192</v>
      </c>
      <c r="O838" t="s">
        <v>3848</v>
      </c>
      <c r="P838">
        <v>108</v>
      </c>
      <c r="Q838">
        <f t="shared" si="220"/>
        <v>31.8</v>
      </c>
      <c r="R838" s="34">
        <f t="shared" si="221"/>
        <v>0.53</v>
      </c>
      <c r="S838" s="35">
        <v>45758</v>
      </c>
      <c r="U838">
        <v>168</v>
      </c>
      <c r="V838">
        <v>18144</v>
      </c>
      <c r="W838" t="s">
        <v>65</v>
      </c>
      <c r="X838" t="s">
        <v>2313</v>
      </c>
      <c r="Y838">
        <v>0</v>
      </c>
      <c r="Z838">
        <v>0</v>
      </c>
      <c r="AA838">
        <v>0</v>
      </c>
      <c r="AB838">
        <v>0</v>
      </c>
      <c r="AC838">
        <v>0</v>
      </c>
      <c r="AD838">
        <v>0</v>
      </c>
      <c r="AG838">
        <v>0</v>
      </c>
      <c r="AK838" t="s">
        <v>63</v>
      </c>
      <c r="AL838">
        <v>0</v>
      </c>
      <c r="AM838" t="s">
        <v>63</v>
      </c>
      <c r="AP838" t="s">
        <v>2314</v>
      </c>
      <c r="AQ838" t="s">
        <v>2291</v>
      </c>
      <c r="AR838" t="s">
        <v>13261</v>
      </c>
      <c r="AT838">
        <v>0</v>
      </c>
      <c r="AU838">
        <v>0</v>
      </c>
      <c r="AV838">
        <v>0</v>
      </c>
      <c r="AW838">
        <v>0</v>
      </c>
      <c r="AX838">
        <v>0</v>
      </c>
      <c r="AY838">
        <v>0</v>
      </c>
      <c r="BC838" t="s">
        <v>63</v>
      </c>
      <c r="BG838" t="s">
        <v>2291</v>
      </c>
      <c r="BJ838" t="s">
        <v>2315</v>
      </c>
    </row>
    <row r="839" spans="1:62" x14ac:dyDescent="0.35">
      <c r="A839" t="s">
        <v>2601</v>
      </c>
      <c r="B839">
        <v>10000</v>
      </c>
      <c r="C839">
        <v>10000</v>
      </c>
      <c r="D839">
        <v>45762</v>
      </c>
      <c r="E839" t="s">
        <v>59</v>
      </c>
      <c r="F839" t="s">
        <v>2602</v>
      </c>
      <c r="G839">
        <v>10620258009</v>
      </c>
      <c r="H839" t="s">
        <v>2603</v>
      </c>
      <c r="I839">
        <v>1</v>
      </c>
      <c r="J839" t="s">
        <v>63</v>
      </c>
      <c r="K839">
        <v>79</v>
      </c>
      <c r="L839" t="s">
        <v>6076</v>
      </c>
      <c r="M839" t="s">
        <v>26406</v>
      </c>
      <c r="N839" t="s">
        <v>92</v>
      </c>
      <c r="O839" t="s">
        <v>3828</v>
      </c>
      <c r="P839">
        <v>261</v>
      </c>
      <c r="Q839">
        <f t="shared" ref="Q839:Q840" si="222">(P839/20)+30</f>
        <v>43.05</v>
      </c>
      <c r="R839" s="34">
        <f t="shared" ref="R839:R840" si="223">Q839/60</f>
        <v>0.71749999999999992</v>
      </c>
      <c r="S839" s="35">
        <v>45758</v>
      </c>
      <c r="U839">
        <v>192</v>
      </c>
      <c r="V839">
        <v>50112</v>
      </c>
      <c r="W839" t="s">
        <v>65</v>
      </c>
      <c r="X839" t="s">
        <v>2604</v>
      </c>
      <c r="Y839">
        <v>0</v>
      </c>
      <c r="Z839">
        <v>0</v>
      </c>
      <c r="AA839">
        <v>0</v>
      </c>
      <c r="AB839">
        <v>0</v>
      </c>
      <c r="AC839">
        <v>0</v>
      </c>
      <c r="AD839">
        <v>0</v>
      </c>
      <c r="AG839">
        <v>0</v>
      </c>
      <c r="AK839" t="s">
        <v>63</v>
      </c>
      <c r="AL839">
        <v>0</v>
      </c>
      <c r="AM839" t="s">
        <v>63</v>
      </c>
      <c r="AP839" t="s">
        <v>2605</v>
      </c>
      <c r="AQ839" t="s">
        <v>2606</v>
      </c>
      <c r="AR839" t="s">
        <v>9337</v>
      </c>
      <c r="AT839">
        <v>0</v>
      </c>
      <c r="AU839">
        <v>0</v>
      </c>
      <c r="AV839">
        <v>0</v>
      </c>
      <c r="AW839">
        <v>0</v>
      </c>
      <c r="AX839">
        <v>0</v>
      </c>
      <c r="AY839">
        <v>0</v>
      </c>
      <c r="BC839" t="s">
        <v>63</v>
      </c>
      <c r="BG839" t="s">
        <v>2606</v>
      </c>
      <c r="BJ839" t="s">
        <v>2607</v>
      </c>
    </row>
    <row r="840" spans="1:62" x14ac:dyDescent="0.35">
      <c r="A840" t="s">
        <v>2608</v>
      </c>
      <c r="B840">
        <v>10000</v>
      </c>
      <c r="C840">
        <v>10000</v>
      </c>
      <c r="D840">
        <v>45762</v>
      </c>
      <c r="E840" t="s">
        <v>59</v>
      </c>
      <c r="F840" t="s">
        <v>2602</v>
      </c>
      <c r="G840">
        <v>10620258009</v>
      </c>
      <c r="H840" t="s">
        <v>2603</v>
      </c>
      <c r="I840">
        <v>1</v>
      </c>
      <c r="J840" t="s">
        <v>63</v>
      </c>
      <c r="K840">
        <v>79</v>
      </c>
      <c r="L840" t="s">
        <v>6076</v>
      </c>
      <c r="M840" t="s">
        <v>26406</v>
      </c>
      <c r="N840" t="s">
        <v>92</v>
      </c>
      <c r="O840" t="s">
        <v>3828</v>
      </c>
      <c r="P840">
        <v>261</v>
      </c>
      <c r="Q840">
        <f t="shared" si="222"/>
        <v>43.05</v>
      </c>
      <c r="R840" s="34">
        <f t="shared" si="223"/>
        <v>0.71749999999999992</v>
      </c>
      <c r="S840" s="35">
        <v>45758</v>
      </c>
      <c r="U840">
        <v>192</v>
      </c>
      <c r="V840">
        <v>50112</v>
      </c>
      <c r="W840" t="s">
        <v>65</v>
      </c>
      <c r="X840" t="s">
        <v>2609</v>
      </c>
      <c r="Y840">
        <v>0</v>
      </c>
      <c r="Z840">
        <v>0</v>
      </c>
      <c r="AA840">
        <v>0</v>
      </c>
      <c r="AB840">
        <v>0</v>
      </c>
      <c r="AC840">
        <v>0</v>
      </c>
      <c r="AD840">
        <v>0</v>
      </c>
      <c r="AG840">
        <v>0</v>
      </c>
      <c r="AK840" t="s">
        <v>63</v>
      </c>
      <c r="AL840">
        <v>0</v>
      </c>
      <c r="AM840" t="s">
        <v>63</v>
      </c>
      <c r="AP840" t="s">
        <v>2610</v>
      </c>
      <c r="AQ840" t="s">
        <v>2606</v>
      </c>
      <c r="AR840" t="s">
        <v>9337</v>
      </c>
      <c r="AT840">
        <v>0</v>
      </c>
      <c r="AU840">
        <v>0</v>
      </c>
      <c r="AV840">
        <v>0</v>
      </c>
      <c r="AW840">
        <v>0</v>
      </c>
      <c r="AX840">
        <v>0</v>
      </c>
      <c r="AY840">
        <v>0</v>
      </c>
      <c r="BC840" t="s">
        <v>63</v>
      </c>
      <c r="BG840" t="s">
        <v>2606</v>
      </c>
      <c r="BJ840" t="s">
        <v>2607</v>
      </c>
    </row>
    <row r="841" spans="1:62" x14ac:dyDescent="0.35">
      <c r="A841" t="s">
        <v>2478</v>
      </c>
      <c r="B841">
        <v>10000</v>
      </c>
      <c r="C841">
        <v>30000</v>
      </c>
      <c r="D841">
        <v>45762</v>
      </c>
      <c r="E841" t="s">
        <v>59</v>
      </c>
      <c r="F841" t="s">
        <v>2479</v>
      </c>
      <c r="G841" t="s">
        <v>2480</v>
      </c>
      <c r="I841">
        <v>2</v>
      </c>
      <c r="J841" t="s">
        <v>183</v>
      </c>
      <c r="K841">
        <v>76</v>
      </c>
      <c r="L841" t="s">
        <v>6065</v>
      </c>
      <c r="M841" t="s">
        <v>26408</v>
      </c>
      <c r="N841" t="s">
        <v>200</v>
      </c>
      <c r="O841" t="s">
        <v>3841</v>
      </c>
      <c r="P841">
        <v>31500</v>
      </c>
      <c r="Q841">
        <f>(P841/20)+45</f>
        <v>1620</v>
      </c>
      <c r="R841" s="34">
        <f>Q841/60</f>
        <v>27</v>
      </c>
      <c r="S841" s="35">
        <v>45758</v>
      </c>
      <c r="U841">
        <v>2</v>
      </c>
      <c r="V841">
        <v>63000</v>
      </c>
      <c r="W841" t="s">
        <v>65</v>
      </c>
      <c r="X841" t="s">
        <v>2481</v>
      </c>
      <c r="Y841">
        <v>0</v>
      </c>
      <c r="Z841">
        <v>62500</v>
      </c>
      <c r="AA841">
        <v>500</v>
      </c>
      <c r="AB841">
        <v>0</v>
      </c>
      <c r="AC841">
        <v>0</v>
      </c>
      <c r="AD841">
        <v>0</v>
      </c>
      <c r="AG841">
        <v>0</v>
      </c>
      <c r="AP841" t="s">
        <v>2482</v>
      </c>
      <c r="AQ841" t="s">
        <v>448</v>
      </c>
      <c r="AR841" t="s">
        <v>11797</v>
      </c>
      <c r="AT841">
        <v>0</v>
      </c>
      <c r="AU841">
        <v>0</v>
      </c>
      <c r="AV841">
        <v>0</v>
      </c>
      <c r="AW841">
        <v>0</v>
      </c>
      <c r="AX841">
        <v>0</v>
      </c>
      <c r="AY841">
        <v>0</v>
      </c>
      <c r="BC841" t="s">
        <v>63</v>
      </c>
      <c r="BD841" t="s">
        <v>4983</v>
      </c>
      <c r="BE841">
        <v>0</v>
      </c>
      <c r="BG841" t="s">
        <v>448</v>
      </c>
      <c r="BJ841" t="s">
        <v>449</v>
      </c>
    </row>
    <row r="842" spans="1:62" x14ac:dyDescent="0.35">
      <c r="A842" t="s">
        <v>2483</v>
      </c>
      <c r="B842">
        <v>10000</v>
      </c>
      <c r="C842">
        <v>10000</v>
      </c>
      <c r="D842">
        <v>45762</v>
      </c>
      <c r="E842" t="s">
        <v>59</v>
      </c>
      <c r="F842" t="s">
        <v>1527</v>
      </c>
      <c r="G842" t="s">
        <v>2484</v>
      </c>
      <c r="I842">
        <v>1</v>
      </c>
      <c r="J842" t="s">
        <v>183</v>
      </c>
      <c r="K842">
        <v>86</v>
      </c>
      <c r="L842" t="s">
        <v>6043</v>
      </c>
      <c r="M842" t="s">
        <v>26407</v>
      </c>
      <c r="N842" t="s">
        <v>1696</v>
      </c>
      <c r="O842" t="s">
        <v>3840</v>
      </c>
      <c r="P842">
        <v>40000</v>
      </c>
      <c r="Q842">
        <f>(P842/60)+30</f>
        <v>696.66666666666663</v>
      </c>
      <c r="R842" s="34">
        <f>Q842/60</f>
        <v>11.611111111111111</v>
      </c>
      <c r="S842" s="35">
        <v>45758</v>
      </c>
      <c r="U842">
        <v>5</v>
      </c>
      <c r="V842">
        <v>200000</v>
      </c>
      <c r="W842" t="s">
        <v>65</v>
      </c>
      <c r="X842" t="s">
        <v>2486</v>
      </c>
      <c r="Y842">
        <v>0</v>
      </c>
      <c r="Z842">
        <v>200000</v>
      </c>
      <c r="AA842">
        <v>0</v>
      </c>
      <c r="AB842">
        <v>0</v>
      </c>
      <c r="AC842">
        <v>0</v>
      </c>
      <c r="AD842">
        <v>0</v>
      </c>
      <c r="AG842">
        <v>0</v>
      </c>
      <c r="AP842" t="s">
        <v>2487</v>
      </c>
      <c r="AQ842" t="s">
        <v>203</v>
      </c>
      <c r="AR842" t="s">
        <v>21026</v>
      </c>
      <c r="AT842">
        <v>0</v>
      </c>
      <c r="AU842">
        <v>0</v>
      </c>
      <c r="AV842">
        <v>0</v>
      </c>
      <c r="AW842">
        <v>0</v>
      </c>
      <c r="AX842">
        <v>0</v>
      </c>
      <c r="AY842">
        <v>0</v>
      </c>
      <c r="BC842" t="s">
        <v>63</v>
      </c>
      <c r="BD842" t="s">
        <v>4984</v>
      </c>
      <c r="BE842">
        <v>0</v>
      </c>
      <c r="BG842" t="s">
        <v>203</v>
      </c>
      <c r="BJ842" t="s">
        <v>2488</v>
      </c>
    </row>
    <row r="843" spans="1:62" x14ac:dyDescent="0.35">
      <c r="A843" t="s">
        <v>2489</v>
      </c>
      <c r="B843">
        <v>10000</v>
      </c>
      <c r="C843">
        <v>20000</v>
      </c>
      <c r="D843">
        <v>45761</v>
      </c>
      <c r="E843" t="s">
        <v>59</v>
      </c>
      <c r="F843" t="s">
        <v>2490</v>
      </c>
      <c r="G843" t="s">
        <v>2491</v>
      </c>
      <c r="I843">
        <v>1</v>
      </c>
      <c r="J843" t="s">
        <v>183</v>
      </c>
      <c r="K843">
        <v>112</v>
      </c>
      <c r="L843" t="s">
        <v>6044</v>
      </c>
      <c r="M843" t="s">
        <v>26408</v>
      </c>
      <c r="N843" t="s">
        <v>454</v>
      </c>
      <c r="O843" t="s">
        <v>3837</v>
      </c>
      <c r="P843">
        <v>2000</v>
      </c>
      <c r="Q843">
        <f>(P843/20)+45</f>
        <v>145</v>
      </c>
      <c r="R843" s="34">
        <f>Q843/60</f>
        <v>2.4166666666666665</v>
      </c>
      <c r="S843" s="35">
        <v>45758</v>
      </c>
      <c r="U843">
        <v>10</v>
      </c>
      <c r="V843">
        <v>20000</v>
      </c>
      <c r="W843" t="s">
        <v>65</v>
      </c>
      <c r="X843" t="s">
        <v>2492</v>
      </c>
      <c r="Y843">
        <v>0</v>
      </c>
      <c r="Z843">
        <v>20000</v>
      </c>
      <c r="AA843">
        <v>0</v>
      </c>
      <c r="AB843">
        <v>0</v>
      </c>
      <c r="AC843">
        <v>0</v>
      </c>
      <c r="AD843">
        <v>0</v>
      </c>
      <c r="AG843">
        <v>0</v>
      </c>
      <c r="AP843" t="s">
        <v>2493</v>
      </c>
      <c r="AQ843" t="s">
        <v>68</v>
      </c>
      <c r="AR843" t="s">
        <v>26186</v>
      </c>
      <c r="AT843">
        <v>0</v>
      </c>
      <c r="AU843">
        <v>0</v>
      </c>
      <c r="AV843">
        <v>0</v>
      </c>
      <c r="AW843">
        <v>0</v>
      </c>
      <c r="AX843">
        <v>0</v>
      </c>
      <c r="AY843">
        <v>0</v>
      </c>
      <c r="BC843" t="s">
        <v>63</v>
      </c>
      <c r="BD843" t="s">
        <v>4985</v>
      </c>
      <c r="BE843">
        <v>0</v>
      </c>
      <c r="BG843" t="s">
        <v>68</v>
      </c>
      <c r="BJ843" t="s">
        <v>1596</v>
      </c>
    </row>
    <row r="844" spans="1:62" x14ac:dyDescent="0.35">
      <c r="A844" t="s">
        <v>2494</v>
      </c>
      <c r="B844">
        <v>10000</v>
      </c>
      <c r="C844">
        <v>40000</v>
      </c>
      <c r="D844">
        <v>45761</v>
      </c>
      <c r="E844" t="s">
        <v>59</v>
      </c>
      <c r="F844" t="s">
        <v>2495</v>
      </c>
      <c r="G844" t="s">
        <v>2496</v>
      </c>
      <c r="I844">
        <v>1</v>
      </c>
      <c r="J844" t="s">
        <v>183</v>
      </c>
      <c r="K844">
        <v>94</v>
      </c>
      <c r="L844" t="s">
        <v>6050</v>
      </c>
      <c r="M844" t="s">
        <v>26405</v>
      </c>
      <c r="N844" t="s">
        <v>81</v>
      </c>
      <c r="O844" t="s">
        <v>3825</v>
      </c>
      <c r="P844">
        <v>9000</v>
      </c>
      <c r="S844" s="35">
        <v>45758</v>
      </c>
      <c r="U844">
        <v>4</v>
      </c>
      <c r="V844">
        <v>36000</v>
      </c>
      <c r="W844" t="s">
        <v>65</v>
      </c>
      <c r="X844" t="s">
        <v>2497</v>
      </c>
      <c r="Y844">
        <v>0</v>
      </c>
      <c r="Z844">
        <v>36000</v>
      </c>
      <c r="AA844">
        <v>0</v>
      </c>
      <c r="AB844">
        <v>0</v>
      </c>
      <c r="AC844">
        <v>0</v>
      </c>
      <c r="AD844">
        <v>0</v>
      </c>
      <c r="AG844">
        <v>0</v>
      </c>
      <c r="AP844" t="s">
        <v>2498</v>
      </c>
      <c r="AQ844" t="s">
        <v>84</v>
      </c>
      <c r="AR844" t="s">
        <v>14396</v>
      </c>
      <c r="AT844">
        <v>0</v>
      </c>
      <c r="AU844">
        <v>0</v>
      </c>
      <c r="AV844">
        <v>0</v>
      </c>
      <c r="AW844">
        <v>0</v>
      </c>
      <c r="AX844">
        <v>0</v>
      </c>
      <c r="AY844">
        <v>0</v>
      </c>
      <c r="BC844" t="s">
        <v>63</v>
      </c>
      <c r="BD844" t="s">
        <v>4986</v>
      </c>
      <c r="BE844">
        <v>0</v>
      </c>
      <c r="BG844" t="s">
        <v>84</v>
      </c>
      <c r="BJ844" t="s">
        <v>2499</v>
      </c>
    </row>
    <row r="845" spans="1:62" x14ac:dyDescent="0.35">
      <c r="A845" t="s">
        <v>2500</v>
      </c>
      <c r="B845">
        <v>10000</v>
      </c>
      <c r="C845">
        <v>10000</v>
      </c>
      <c r="D845">
        <v>45758</v>
      </c>
      <c r="E845" t="s">
        <v>59</v>
      </c>
      <c r="F845" t="s">
        <v>2501</v>
      </c>
      <c r="G845" t="s">
        <v>570</v>
      </c>
      <c r="I845">
        <v>1</v>
      </c>
      <c r="J845" t="s">
        <v>183</v>
      </c>
      <c r="K845">
        <v>59</v>
      </c>
      <c r="L845" t="s">
        <v>6045</v>
      </c>
      <c r="M845" t="s">
        <v>26405</v>
      </c>
      <c r="N845" t="s">
        <v>73</v>
      </c>
      <c r="O845" t="s">
        <v>3811</v>
      </c>
      <c r="P845">
        <v>1000</v>
      </c>
      <c r="Q845">
        <f t="shared" ref="Q845:Q847" si="224">(P845/40)+45</f>
        <v>70</v>
      </c>
      <c r="R845" s="34">
        <f t="shared" ref="R845:R847" si="225">Q845/60</f>
        <v>1.1666666666666667</v>
      </c>
      <c r="S845" s="35">
        <v>45758</v>
      </c>
      <c r="U845">
        <v>6</v>
      </c>
      <c r="V845">
        <v>6000</v>
      </c>
      <c r="W845" t="s">
        <v>65</v>
      </c>
      <c r="X845" t="s">
        <v>2502</v>
      </c>
      <c r="Y845">
        <v>0</v>
      </c>
      <c r="Z845">
        <v>6000</v>
      </c>
      <c r="AA845">
        <v>0</v>
      </c>
      <c r="AB845">
        <v>0</v>
      </c>
      <c r="AC845">
        <v>0</v>
      </c>
      <c r="AD845">
        <v>0</v>
      </c>
      <c r="AG845">
        <v>0</v>
      </c>
      <c r="AP845" t="s">
        <v>2503</v>
      </c>
      <c r="AQ845" t="s">
        <v>571</v>
      </c>
      <c r="AR845" t="s">
        <v>14937</v>
      </c>
      <c r="AT845">
        <v>0</v>
      </c>
      <c r="AU845">
        <v>0</v>
      </c>
      <c r="AV845">
        <v>0</v>
      </c>
      <c r="AW845">
        <v>0</v>
      </c>
      <c r="AX845">
        <v>0</v>
      </c>
      <c r="AY845">
        <v>0</v>
      </c>
      <c r="BC845" t="s">
        <v>63</v>
      </c>
      <c r="BD845" t="s">
        <v>4987</v>
      </c>
      <c r="BE845">
        <v>0</v>
      </c>
      <c r="BG845" t="s">
        <v>571</v>
      </c>
      <c r="BJ845" t="s">
        <v>2504</v>
      </c>
    </row>
    <row r="846" spans="1:62" x14ac:dyDescent="0.35">
      <c r="A846" t="s">
        <v>2500</v>
      </c>
      <c r="B846">
        <v>20000</v>
      </c>
      <c r="C846">
        <v>10000</v>
      </c>
      <c r="D846">
        <v>45758</v>
      </c>
      <c r="E846" t="s">
        <v>59</v>
      </c>
      <c r="F846" t="s">
        <v>2501</v>
      </c>
      <c r="G846" t="s">
        <v>570</v>
      </c>
      <c r="I846">
        <v>1</v>
      </c>
      <c r="J846" t="s">
        <v>183</v>
      </c>
      <c r="K846">
        <v>59</v>
      </c>
      <c r="L846" t="s">
        <v>6045</v>
      </c>
      <c r="M846" t="s">
        <v>26405</v>
      </c>
      <c r="N846" t="s">
        <v>73</v>
      </c>
      <c r="O846" t="s">
        <v>3811</v>
      </c>
      <c r="P846">
        <v>1000</v>
      </c>
      <c r="Q846">
        <f t="shared" si="224"/>
        <v>70</v>
      </c>
      <c r="R846" s="34">
        <f t="shared" si="225"/>
        <v>1.1666666666666667</v>
      </c>
      <c r="S846" s="35">
        <v>45758</v>
      </c>
      <c r="U846">
        <v>6</v>
      </c>
      <c r="V846">
        <v>6000</v>
      </c>
      <c r="W846" t="s">
        <v>65</v>
      </c>
      <c r="X846" t="s">
        <v>2502</v>
      </c>
      <c r="Y846">
        <v>0</v>
      </c>
      <c r="Z846">
        <v>6000</v>
      </c>
      <c r="AA846">
        <v>0</v>
      </c>
      <c r="AB846">
        <v>0</v>
      </c>
      <c r="AC846">
        <v>0</v>
      </c>
      <c r="AD846">
        <v>0</v>
      </c>
      <c r="AG846">
        <v>0</v>
      </c>
      <c r="AP846" t="s">
        <v>2503</v>
      </c>
      <c r="AQ846" t="s">
        <v>571</v>
      </c>
      <c r="AR846" t="s">
        <v>14937</v>
      </c>
      <c r="AT846">
        <v>0</v>
      </c>
      <c r="AU846">
        <v>0</v>
      </c>
      <c r="AV846">
        <v>0</v>
      </c>
      <c r="AW846">
        <v>0</v>
      </c>
      <c r="AX846">
        <v>0</v>
      </c>
      <c r="AY846">
        <v>0</v>
      </c>
      <c r="BC846" t="s">
        <v>63</v>
      </c>
      <c r="BD846" t="s">
        <v>4987</v>
      </c>
      <c r="BE846">
        <v>0</v>
      </c>
      <c r="BG846" t="s">
        <v>571</v>
      </c>
      <c r="BJ846" t="s">
        <v>2504</v>
      </c>
    </row>
    <row r="847" spans="1:62" x14ac:dyDescent="0.35">
      <c r="A847" t="s">
        <v>2505</v>
      </c>
      <c r="B847">
        <v>10000</v>
      </c>
      <c r="C847">
        <v>10000</v>
      </c>
      <c r="D847">
        <v>45758</v>
      </c>
      <c r="E847" t="s">
        <v>59</v>
      </c>
      <c r="F847" t="s">
        <v>2506</v>
      </c>
      <c r="G847" t="s">
        <v>570</v>
      </c>
      <c r="I847">
        <v>1</v>
      </c>
      <c r="J847" t="s">
        <v>183</v>
      </c>
      <c r="K847">
        <v>59</v>
      </c>
      <c r="L847" t="s">
        <v>6045</v>
      </c>
      <c r="M847" t="s">
        <v>26405</v>
      </c>
      <c r="N847" t="s">
        <v>73</v>
      </c>
      <c r="O847" t="s">
        <v>3811</v>
      </c>
      <c r="P847">
        <v>1000</v>
      </c>
      <c r="Q847">
        <f t="shared" si="224"/>
        <v>70</v>
      </c>
      <c r="R847" s="34">
        <f t="shared" si="225"/>
        <v>1.1666666666666667</v>
      </c>
      <c r="S847" s="35">
        <v>45758</v>
      </c>
      <c r="U847">
        <v>6</v>
      </c>
      <c r="V847">
        <v>6000</v>
      </c>
      <c r="W847" t="s">
        <v>65</v>
      </c>
      <c r="X847" t="s">
        <v>2507</v>
      </c>
      <c r="Y847">
        <v>0</v>
      </c>
      <c r="Z847">
        <v>6000</v>
      </c>
      <c r="AA847">
        <v>0</v>
      </c>
      <c r="AB847">
        <v>0</v>
      </c>
      <c r="AC847">
        <v>0</v>
      </c>
      <c r="AD847">
        <v>0</v>
      </c>
      <c r="AG847">
        <v>0</v>
      </c>
      <c r="AP847" t="s">
        <v>2508</v>
      </c>
      <c r="AQ847" t="s">
        <v>571</v>
      </c>
      <c r="AR847" t="s">
        <v>14937</v>
      </c>
      <c r="AT847">
        <v>0</v>
      </c>
      <c r="AU847">
        <v>0</v>
      </c>
      <c r="AV847">
        <v>0</v>
      </c>
      <c r="AW847">
        <v>0</v>
      </c>
      <c r="AX847">
        <v>0</v>
      </c>
      <c r="AY847">
        <v>0</v>
      </c>
      <c r="BC847" t="s">
        <v>63</v>
      </c>
      <c r="BD847" t="s">
        <v>4988</v>
      </c>
      <c r="BE847">
        <v>0</v>
      </c>
      <c r="BG847" t="s">
        <v>571</v>
      </c>
      <c r="BJ847" t="s">
        <v>2509</v>
      </c>
    </row>
    <row r="848" spans="1:62" x14ac:dyDescent="0.35">
      <c r="A848" t="s">
        <v>2362</v>
      </c>
      <c r="B848">
        <v>10000</v>
      </c>
      <c r="C848">
        <v>20000</v>
      </c>
      <c r="D848">
        <v>45758</v>
      </c>
      <c r="E848" t="s">
        <v>59</v>
      </c>
      <c r="F848" t="s">
        <v>2363</v>
      </c>
      <c r="G848" t="s">
        <v>842</v>
      </c>
      <c r="I848">
        <v>1</v>
      </c>
      <c r="J848" t="s">
        <v>183</v>
      </c>
      <c r="K848">
        <v>73</v>
      </c>
      <c r="L848" t="s">
        <v>6042</v>
      </c>
      <c r="M848" t="s">
        <v>26407</v>
      </c>
      <c r="N848" t="s">
        <v>184</v>
      </c>
      <c r="O848" t="s">
        <v>3845</v>
      </c>
      <c r="P848">
        <v>42000</v>
      </c>
      <c r="Q848">
        <f t="shared" ref="Q848:Q849" si="226">(P848/60)+30</f>
        <v>730</v>
      </c>
      <c r="R848" s="34">
        <f t="shared" ref="R848:R854" si="227">Q848/60</f>
        <v>12.166666666666666</v>
      </c>
      <c r="S848" s="35">
        <v>45758</v>
      </c>
      <c r="U848">
        <v>12</v>
      </c>
      <c r="V848">
        <v>504000</v>
      </c>
      <c r="W848" t="s">
        <v>65</v>
      </c>
      <c r="X848">
        <v>80256230001</v>
      </c>
      <c r="Y848">
        <v>0</v>
      </c>
      <c r="Z848">
        <v>504000</v>
      </c>
      <c r="AA848">
        <v>0</v>
      </c>
      <c r="AB848">
        <v>0</v>
      </c>
      <c r="AC848">
        <v>0</v>
      </c>
      <c r="AD848">
        <v>0</v>
      </c>
      <c r="AG848">
        <v>0</v>
      </c>
      <c r="AP848">
        <v>8025623</v>
      </c>
      <c r="AQ848" t="s">
        <v>162</v>
      </c>
      <c r="AR848" t="s">
        <v>8373</v>
      </c>
      <c r="AT848">
        <v>0</v>
      </c>
      <c r="AU848">
        <v>0</v>
      </c>
      <c r="AV848">
        <v>0</v>
      </c>
      <c r="AW848">
        <v>0</v>
      </c>
      <c r="AX848">
        <v>0</v>
      </c>
      <c r="AY848">
        <v>0</v>
      </c>
      <c r="BC848" t="s">
        <v>63</v>
      </c>
      <c r="BD848" t="s">
        <v>4908</v>
      </c>
      <c r="BE848">
        <v>0</v>
      </c>
      <c r="BG848" t="s">
        <v>162</v>
      </c>
      <c r="BJ848" t="s">
        <v>2364</v>
      </c>
    </row>
    <row r="849" spans="1:62" x14ac:dyDescent="0.35">
      <c r="A849" t="s">
        <v>2510</v>
      </c>
      <c r="B849">
        <v>10000</v>
      </c>
      <c r="C849">
        <v>10000</v>
      </c>
      <c r="D849">
        <v>45758</v>
      </c>
      <c r="E849" t="s">
        <v>59</v>
      </c>
      <c r="F849" t="s">
        <v>2511</v>
      </c>
      <c r="G849" t="s">
        <v>2484</v>
      </c>
      <c r="I849">
        <v>1</v>
      </c>
      <c r="J849" t="s">
        <v>183</v>
      </c>
      <c r="K849">
        <v>86</v>
      </c>
      <c r="L849" t="s">
        <v>6043</v>
      </c>
      <c r="M849" t="s">
        <v>26407</v>
      </c>
      <c r="N849" t="s">
        <v>1696</v>
      </c>
      <c r="O849" t="s">
        <v>3840</v>
      </c>
      <c r="P849">
        <v>600</v>
      </c>
      <c r="Q849">
        <f t="shared" si="226"/>
        <v>40</v>
      </c>
      <c r="R849" s="34">
        <f t="shared" si="227"/>
        <v>0.66666666666666663</v>
      </c>
      <c r="S849" s="35">
        <v>45758</v>
      </c>
      <c r="U849">
        <v>5</v>
      </c>
      <c r="V849">
        <v>3000</v>
      </c>
      <c r="W849" t="s">
        <v>65</v>
      </c>
      <c r="X849" t="s">
        <v>2512</v>
      </c>
      <c r="Y849">
        <v>0</v>
      </c>
      <c r="Z849">
        <v>3000</v>
      </c>
      <c r="AA849">
        <v>0</v>
      </c>
      <c r="AB849">
        <v>0</v>
      </c>
      <c r="AC849">
        <v>0</v>
      </c>
      <c r="AD849">
        <v>0</v>
      </c>
      <c r="AG849">
        <v>0</v>
      </c>
      <c r="AP849" t="s">
        <v>2513</v>
      </c>
      <c r="AQ849" t="s">
        <v>203</v>
      </c>
      <c r="AR849" t="s">
        <v>21026</v>
      </c>
      <c r="AT849">
        <v>0</v>
      </c>
      <c r="AU849">
        <v>0</v>
      </c>
      <c r="AV849">
        <v>0</v>
      </c>
      <c r="AW849">
        <v>0</v>
      </c>
      <c r="AX849">
        <v>0</v>
      </c>
      <c r="AY849">
        <v>0</v>
      </c>
      <c r="BC849" t="s">
        <v>63</v>
      </c>
      <c r="BD849" t="s">
        <v>4989</v>
      </c>
      <c r="BE849">
        <v>0</v>
      </c>
      <c r="BG849" t="s">
        <v>203</v>
      </c>
      <c r="BJ849" t="s">
        <v>2514</v>
      </c>
    </row>
    <row r="850" spans="1:62" x14ac:dyDescent="0.35">
      <c r="A850" t="s">
        <v>2515</v>
      </c>
      <c r="B850">
        <v>10000</v>
      </c>
      <c r="C850">
        <v>10000</v>
      </c>
      <c r="D850">
        <v>45761</v>
      </c>
      <c r="E850" t="s">
        <v>59</v>
      </c>
      <c r="F850" t="s">
        <v>2133</v>
      </c>
      <c r="G850" t="s">
        <v>2277</v>
      </c>
      <c r="I850">
        <v>1</v>
      </c>
      <c r="J850" t="s">
        <v>183</v>
      </c>
      <c r="K850">
        <v>26</v>
      </c>
      <c r="L850" t="s">
        <v>6061</v>
      </c>
      <c r="M850" t="s">
        <v>26405</v>
      </c>
      <c r="N850" t="s">
        <v>648</v>
      </c>
      <c r="O850" t="s">
        <v>3810</v>
      </c>
      <c r="P850">
        <v>13500</v>
      </c>
      <c r="Q850">
        <f t="shared" ref="Q850:Q854" si="228">(P850/40)+45</f>
        <v>382.5</v>
      </c>
      <c r="R850" s="34">
        <f t="shared" si="227"/>
        <v>6.375</v>
      </c>
      <c r="S850" s="35">
        <v>45758</v>
      </c>
      <c r="U850">
        <v>4</v>
      </c>
      <c r="V850">
        <v>54000</v>
      </c>
      <c r="W850" t="s">
        <v>65</v>
      </c>
      <c r="X850" t="s">
        <v>2516</v>
      </c>
      <c r="Y850">
        <v>0</v>
      </c>
      <c r="Z850">
        <v>54000</v>
      </c>
      <c r="AA850">
        <v>0</v>
      </c>
      <c r="AB850">
        <v>0</v>
      </c>
      <c r="AC850">
        <v>0</v>
      </c>
      <c r="AD850">
        <v>0</v>
      </c>
      <c r="AG850">
        <v>0</v>
      </c>
      <c r="AP850" t="s">
        <v>2517</v>
      </c>
      <c r="AQ850" t="s">
        <v>170</v>
      </c>
      <c r="AR850" t="s">
        <v>21526</v>
      </c>
      <c r="AT850">
        <v>0</v>
      </c>
      <c r="AU850">
        <v>0</v>
      </c>
      <c r="AV850">
        <v>0</v>
      </c>
      <c r="AW850">
        <v>0</v>
      </c>
      <c r="AX850">
        <v>0</v>
      </c>
      <c r="AY850">
        <v>0</v>
      </c>
      <c r="BC850" t="s">
        <v>63</v>
      </c>
      <c r="BD850" t="s">
        <v>4990</v>
      </c>
      <c r="BE850">
        <v>0</v>
      </c>
      <c r="BG850" t="s">
        <v>170</v>
      </c>
      <c r="BJ850" t="s">
        <v>2518</v>
      </c>
    </row>
    <row r="851" spans="1:62" x14ac:dyDescent="0.35">
      <c r="A851" t="s">
        <v>2097</v>
      </c>
      <c r="B851">
        <v>10000</v>
      </c>
      <c r="C851">
        <v>20000</v>
      </c>
      <c r="D851">
        <v>45761</v>
      </c>
      <c r="E851" t="s">
        <v>59</v>
      </c>
      <c r="F851" t="s">
        <v>2098</v>
      </c>
      <c r="G851" t="s">
        <v>1428</v>
      </c>
      <c r="I851">
        <v>2</v>
      </c>
      <c r="J851" t="s">
        <v>183</v>
      </c>
      <c r="K851">
        <v>63</v>
      </c>
      <c r="L851" t="s">
        <v>6051</v>
      </c>
      <c r="M851" t="s">
        <v>26408</v>
      </c>
      <c r="N851" t="s">
        <v>136</v>
      </c>
      <c r="O851" t="s">
        <v>3850</v>
      </c>
      <c r="P851">
        <v>5000</v>
      </c>
      <c r="Q851">
        <f t="shared" si="228"/>
        <v>170</v>
      </c>
      <c r="R851" s="34">
        <f t="shared" si="227"/>
        <v>2.8333333333333335</v>
      </c>
      <c r="S851" s="35">
        <v>45758</v>
      </c>
      <c r="U851">
        <v>16</v>
      </c>
      <c r="V851">
        <v>80000</v>
      </c>
      <c r="W851" t="s">
        <v>65</v>
      </c>
      <c r="X851" t="s">
        <v>2099</v>
      </c>
      <c r="Y851">
        <v>0</v>
      </c>
      <c r="Z851">
        <v>80000</v>
      </c>
      <c r="AA851">
        <v>0</v>
      </c>
      <c r="AB851">
        <v>0</v>
      </c>
      <c r="AC851">
        <v>0</v>
      </c>
      <c r="AD851">
        <v>0</v>
      </c>
      <c r="AG851">
        <v>0</v>
      </c>
      <c r="AP851" t="s">
        <v>2100</v>
      </c>
      <c r="AQ851" t="s">
        <v>170</v>
      </c>
      <c r="AR851" t="s">
        <v>21526</v>
      </c>
      <c r="AT851">
        <v>0</v>
      </c>
      <c r="AU851">
        <v>0</v>
      </c>
      <c r="AV851">
        <v>0</v>
      </c>
      <c r="AW851">
        <v>0</v>
      </c>
      <c r="AX851">
        <v>0</v>
      </c>
      <c r="AY851">
        <v>0</v>
      </c>
      <c r="BC851" t="s">
        <v>63</v>
      </c>
      <c r="BD851" t="s">
        <v>4839</v>
      </c>
      <c r="BE851">
        <v>0</v>
      </c>
      <c r="BG851" t="s">
        <v>170</v>
      </c>
      <c r="BJ851" t="s">
        <v>2101</v>
      </c>
    </row>
    <row r="852" spans="1:62" x14ac:dyDescent="0.35">
      <c r="A852" t="s">
        <v>2382</v>
      </c>
      <c r="B852">
        <v>10000</v>
      </c>
      <c r="C852">
        <v>20000</v>
      </c>
      <c r="D852">
        <v>45761</v>
      </c>
      <c r="E852" t="s">
        <v>59</v>
      </c>
      <c r="F852" t="s">
        <v>2098</v>
      </c>
      <c r="G852" t="s">
        <v>1428</v>
      </c>
      <c r="I852">
        <v>2</v>
      </c>
      <c r="J852" t="s">
        <v>183</v>
      </c>
      <c r="K852">
        <v>63</v>
      </c>
      <c r="L852" t="s">
        <v>6051</v>
      </c>
      <c r="M852" t="s">
        <v>26408</v>
      </c>
      <c r="N852" t="s">
        <v>136</v>
      </c>
      <c r="O852" t="s">
        <v>3850</v>
      </c>
      <c r="P852">
        <v>2500</v>
      </c>
      <c r="Q852">
        <f t="shared" si="228"/>
        <v>107.5</v>
      </c>
      <c r="R852" s="34">
        <f t="shared" si="227"/>
        <v>1.7916666666666667</v>
      </c>
      <c r="S852" s="35">
        <v>45758</v>
      </c>
      <c r="U852">
        <v>16</v>
      </c>
      <c r="V852">
        <v>40000</v>
      </c>
      <c r="W852" t="s">
        <v>65</v>
      </c>
      <c r="X852" t="s">
        <v>2383</v>
      </c>
      <c r="Y852">
        <v>0</v>
      </c>
      <c r="Z852">
        <v>40000</v>
      </c>
      <c r="AA852">
        <v>0</v>
      </c>
      <c r="AB852">
        <v>0</v>
      </c>
      <c r="AC852">
        <v>0</v>
      </c>
      <c r="AD852">
        <v>0</v>
      </c>
      <c r="AG852">
        <v>0</v>
      </c>
      <c r="AP852" t="s">
        <v>2384</v>
      </c>
      <c r="AQ852" t="s">
        <v>275</v>
      </c>
      <c r="AR852" t="s">
        <v>21306</v>
      </c>
      <c r="AT852">
        <v>0</v>
      </c>
      <c r="AU852">
        <v>0</v>
      </c>
      <c r="AV852">
        <v>0</v>
      </c>
      <c r="AW852">
        <v>0</v>
      </c>
      <c r="AX852">
        <v>0</v>
      </c>
      <c r="AY852">
        <v>0</v>
      </c>
      <c r="BC852" t="s">
        <v>63</v>
      </c>
      <c r="BD852" t="s">
        <v>4913</v>
      </c>
      <c r="BE852">
        <v>0</v>
      </c>
      <c r="BG852" t="s">
        <v>275</v>
      </c>
      <c r="BJ852" t="s">
        <v>2385</v>
      </c>
    </row>
    <row r="853" spans="1:62" x14ac:dyDescent="0.35">
      <c r="A853" t="s">
        <v>2519</v>
      </c>
      <c r="B853">
        <v>10000</v>
      </c>
      <c r="C853">
        <v>10000</v>
      </c>
      <c r="D853">
        <v>45758</v>
      </c>
      <c r="E853" t="s">
        <v>59</v>
      </c>
      <c r="F853">
        <v>0.48746527777777776</v>
      </c>
      <c r="G853" t="s">
        <v>2520</v>
      </c>
      <c r="I853">
        <v>1</v>
      </c>
      <c r="J853" t="s">
        <v>183</v>
      </c>
      <c r="K853">
        <v>59</v>
      </c>
      <c r="L853" t="s">
        <v>6045</v>
      </c>
      <c r="M853" t="s">
        <v>26405</v>
      </c>
      <c r="N853" t="s">
        <v>73</v>
      </c>
      <c r="O853" t="s">
        <v>3811</v>
      </c>
      <c r="P853">
        <v>1000</v>
      </c>
      <c r="Q853">
        <f t="shared" si="228"/>
        <v>70</v>
      </c>
      <c r="R853" s="34">
        <f t="shared" si="227"/>
        <v>1.1666666666666667</v>
      </c>
      <c r="S853" s="35">
        <v>45758</v>
      </c>
      <c r="U853">
        <v>6</v>
      </c>
      <c r="V853">
        <v>6000</v>
      </c>
      <c r="W853" t="s">
        <v>65</v>
      </c>
      <c r="X853" t="s">
        <v>2521</v>
      </c>
      <c r="Y853">
        <v>0</v>
      </c>
      <c r="Z853">
        <v>6000</v>
      </c>
      <c r="AA853">
        <v>0</v>
      </c>
      <c r="AB853">
        <v>0</v>
      </c>
      <c r="AC853">
        <v>0</v>
      </c>
      <c r="AD853">
        <v>0</v>
      </c>
      <c r="AG853">
        <v>0</v>
      </c>
      <c r="AP853" t="s">
        <v>2522</v>
      </c>
      <c r="AQ853" t="s">
        <v>571</v>
      </c>
      <c r="AR853" t="s">
        <v>14937</v>
      </c>
      <c r="AT853">
        <v>0</v>
      </c>
      <c r="AU853">
        <v>0</v>
      </c>
      <c r="AV853">
        <v>0</v>
      </c>
      <c r="AW853">
        <v>0</v>
      </c>
      <c r="AX853">
        <v>0</v>
      </c>
      <c r="AY853">
        <v>0</v>
      </c>
      <c r="BC853" t="s">
        <v>63</v>
      </c>
      <c r="BD853" t="s">
        <v>4991</v>
      </c>
      <c r="BE853">
        <v>0</v>
      </c>
      <c r="BG853" t="s">
        <v>571</v>
      </c>
      <c r="BJ853" t="s">
        <v>2523</v>
      </c>
    </row>
    <row r="854" spans="1:62" x14ac:dyDescent="0.35">
      <c r="A854" t="s">
        <v>2519</v>
      </c>
      <c r="B854">
        <v>20000</v>
      </c>
      <c r="C854">
        <v>10000</v>
      </c>
      <c r="D854">
        <v>45758</v>
      </c>
      <c r="E854" t="s">
        <v>59</v>
      </c>
      <c r="F854">
        <v>0.48746527777777776</v>
      </c>
      <c r="G854" t="s">
        <v>2520</v>
      </c>
      <c r="I854">
        <v>1</v>
      </c>
      <c r="J854" t="s">
        <v>183</v>
      </c>
      <c r="K854">
        <v>59</v>
      </c>
      <c r="L854" t="s">
        <v>6045</v>
      </c>
      <c r="M854" t="s">
        <v>26405</v>
      </c>
      <c r="N854" t="s">
        <v>73</v>
      </c>
      <c r="O854" t="s">
        <v>3811</v>
      </c>
      <c r="P854">
        <v>1000</v>
      </c>
      <c r="Q854">
        <f t="shared" si="228"/>
        <v>70</v>
      </c>
      <c r="R854" s="34">
        <f t="shared" si="227"/>
        <v>1.1666666666666667</v>
      </c>
      <c r="S854" s="35">
        <v>45758</v>
      </c>
      <c r="U854">
        <v>6</v>
      </c>
      <c r="V854">
        <v>6000</v>
      </c>
      <c r="W854" t="s">
        <v>65</v>
      </c>
      <c r="X854" t="s">
        <v>2521</v>
      </c>
      <c r="Y854">
        <v>0</v>
      </c>
      <c r="Z854">
        <v>6000</v>
      </c>
      <c r="AA854">
        <v>0</v>
      </c>
      <c r="AB854">
        <v>0</v>
      </c>
      <c r="AC854">
        <v>0</v>
      </c>
      <c r="AD854">
        <v>0</v>
      </c>
      <c r="AG854">
        <v>0</v>
      </c>
      <c r="AP854" t="s">
        <v>2522</v>
      </c>
      <c r="AQ854" t="s">
        <v>571</v>
      </c>
      <c r="AR854" t="s">
        <v>14937</v>
      </c>
      <c r="AT854">
        <v>0</v>
      </c>
      <c r="AU854">
        <v>0</v>
      </c>
      <c r="AV854">
        <v>0</v>
      </c>
      <c r="AW854">
        <v>0</v>
      </c>
      <c r="AX854">
        <v>0</v>
      </c>
      <c r="AY854">
        <v>0</v>
      </c>
      <c r="BC854" t="s">
        <v>63</v>
      </c>
      <c r="BD854" t="s">
        <v>4991</v>
      </c>
      <c r="BE854">
        <v>0</v>
      </c>
      <c r="BG854" t="s">
        <v>571</v>
      </c>
      <c r="BJ854" t="s">
        <v>2523</v>
      </c>
    </row>
    <row r="855" spans="1:62" x14ac:dyDescent="0.35">
      <c r="A855" t="s">
        <v>2402</v>
      </c>
      <c r="B855">
        <v>10000</v>
      </c>
      <c r="C855">
        <v>20000</v>
      </c>
      <c r="D855">
        <v>45758</v>
      </c>
      <c r="E855" t="s">
        <v>59</v>
      </c>
      <c r="F855">
        <v>0.42443287037037036</v>
      </c>
      <c r="G855" t="s">
        <v>159</v>
      </c>
      <c r="I855">
        <v>2</v>
      </c>
      <c r="J855" t="s">
        <v>183</v>
      </c>
      <c r="K855">
        <v>82</v>
      </c>
      <c r="L855" t="s">
        <v>6057</v>
      </c>
      <c r="M855" t="s">
        <v>26408</v>
      </c>
      <c r="N855" t="s">
        <v>352</v>
      </c>
      <c r="O855" t="s">
        <v>3798</v>
      </c>
      <c r="P855">
        <v>1167</v>
      </c>
      <c r="S855" s="35">
        <v>45758</v>
      </c>
      <c r="U855">
        <v>6</v>
      </c>
      <c r="V855">
        <v>7002</v>
      </c>
      <c r="W855" t="s">
        <v>65</v>
      </c>
      <c r="X855">
        <v>5000435300001</v>
      </c>
      <c r="Y855">
        <v>0</v>
      </c>
      <c r="Z855">
        <v>5000</v>
      </c>
      <c r="AA855">
        <v>2002</v>
      </c>
      <c r="AB855">
        <v>0</v>
      </c>
      <c r="AC855">
        <v>0</v>
      </c>
      <c r="AD855">
        <v>0</v>
      </c>
      <c r="AG855">
        <v>0</v>
      </c>
      <c r="AP855">
        <v>500043530</v>
      </c>
      <c r="AQ855" t="s">
        <v>162</v>
      </c>
      <c r="AR855" t="s">
        <v>8373</v>
      </c>
      <c r="AT855">
        <v>0</v>
      </c>
      <c r="AU855">
        <v>0</v>
      </c>
      <c r="AV855">
        <v>0</v>
      </c>
      <c r="AW855">
        <v>0</v>
      </c>
      <c r="AX855">
        <v>0</v>
      </c>
      <c r="AY855">
        <v>0</v>
      </c>
      <c r="BC855" t="s">
        <v>63</v>
      </c>
      <c r="BD855" t="s">
        <v>4917</v>
      </c>
      <c r="BE855">
        <v>0</v>
      </c>
      <c r="BG855" t="s">
        <v>162</v>
      </c>
      <c r="BJ855" t="s">
        <v>2120</v>
      </c>
    </row>
    <row r="856" spans="1:62" x14ac:dyDescent="0.35">
      <c r="A856" t="s">
        <v>2119</v>
      </c>
      <c r="B856">
        <v>10000</v>
      </c>
      <c r="C856">
        <v>20000</v>
      </c>
      <c r="D856">
        <v>45758</v>
      </c>
      <c r="E856" t="s">
        <v>59</v>
      </c>
      <c r="F856">
        <v>0.42443287037037036</v>
      </c>
      <c r="G856" t="s">
        <v>159</v>
      </c>
      <c r="I856">
        <v>2</v>
      </c>
      <c r="J856" t="s">
        <v>183</v>
      </c>
      <c r="K856">
        <v>82</v>
      </c>
      <c r="L856" t="s">
        <v>6057</v>
      </c>
      <c r="M856" t="s">
        <v>26408</v>
      </c>
      <c r="N856" t="s">
        <v>352</v>
      </c>
      <c r="O856" t="s">
        <v>3798</v>
      </c>
      <c r="P856">
        <v>1167</v>
      </c>
      <c r="S856" s="35">
        <v>45758</v>
      </c>
      <c r="U856">
        <v>6</v>
      </c>
      <c r="V856">
        <v>7002</v>
      </c>
      <c r="W856" t="s">
        <v>65</v>
      </c>
      <c r="X856">
        <v>5000514740001</v>
      </c>
      <c r="Y856">
        <v>0</v>
      </c>
      <c r="Z856">
        <v>5000</v>
      </c>
      <c r="AA856">
        <v>2002</v>
      </c>
      <c r="AB856">
        <v>0</v>
      </c>
      <c r="AC856">
        <v>0</v>
      </c>
      <c r="AD856">
        <v>0</v>
      </c>
      <c r="AG856">
        <v>0</v>
      </c>
      <c r="AP856">
        <v>500051474</v>
      </c>
      <c r="AQ856" t="s">
        <v>162</v>
      </c>
      <c r="AR856" t="s">
        <v>8373</v>
      </c>
      <c r="AT856">
        <v>0</v>
      </c>
      <c r="AU856">
        <v>0</v>
      </c>
      <c r="AV856">
        <v>0</v>
      </c>
      <c r="AW856">
        <v>0</v>
      </c>
      <c r="AX856">
        <v>0</v>
      </c>
      <c r="AY856">
        <v>0</v>
      </c>
      <c r="BC856" t="s">
        <v>63</v>
      </c>
      <c r="BD856" t="s">
        <v>4840</v>
      </c>
      <c r="BE856">
        <v>0</v>
      </c>
      <c r="BG856" t="s">
        <v>162</v>
      </c>
      <c r="BJ856" t="s">
        <v>2120</v>
      </c>
    </row>
    <row r="857" spans="1:62" x14ac:dyDescent="0.35">
      <c r="A857" t="s">
        <v>2524</v>
      </c>
      <c r="B857">
        <v>10000</v>
      </c>
      <c r="C857">
        <v>10000</v>
      </c>
      <c r="D857">
        <v>45758</v>
      </c>
      <c r="E857" t="s">
        <v>59</v>
      </c>
      <c r="F857" t="s">
        <v>2511</v>
      </c>
      <c r="G857" t="s">
        <v>2484</v>
      </c>
      <c r="I857">
        <v>1</v>
      </c>
      <c r="J857" t="s">
        <v>183</v>
      </c>
      <c r="K857">
        <v>86</v>
      </c>
      <c r="L857" t="s">
        <v>6043</v>
      </c>
      <c r="M857" t="s">
        <v>26407</v>
      </c>
      <c r="N857" t="s">
        <v>1696</v>
      </c>
      <c r="O857" t="s">
        <v>3840</v>
      </c>
      <c r="P857">
        <v>600</v>
      </c>
      <c r="Q857">
        <f>(P857/60)+30</f>
        <v>40</v>
      </c>
      <c r="R857" s="34">
        <f>Q857/60</f>
        <v>0.66666666666666663</v>
      </c>
      <c r="S857" s="35">
        <v>45758</v>
      </c>
      <c r="U857">
        <v>5</v>
      </c>
      <c r="V857">
        <v>3000</v>
      </c>
      <c r="W857" t="s">
        <v>65</v>
      </c>
      <c r="X857" t="s">
        <v>2512</v>
      </c>
      <c r="Y857">
        <v>0</v>
      </c>
      <c r="Z857">
        <v>3000</v>
      </c>
      <c r="AA857">
        <v>0</v>
      </c>
      <c r="AB857">
        <v>0</v>
      </c>
      <c r="AC857">
        <v>0</v>
      </c>
      <c r="AD857">
        <v>0</v>
      </c>
      <c r="AG857">
        <v>0</v>
      </c>
      <c r="AP857" t="s">
        <v>2513</v>
      </c>
      <c r="AQ857" t="s">
        <v>203</v>
      </c>
      <c r="AR857" t="s">
        <v>21026</v>
      </c>
      <c r="AT857">
        <v>0</v>
      </c>
      <c r="AU857">
        <v>0</v>
      </c>
      <c r="AV857">
        <v>0</v>
      </c>
      <c r="AW857">
        <v>0</v>
      </c>
      <c r="AX857">
        <v>0</v>
      </c>
      <c r="AY857">
        <v>0</v>
      </c>
      <c r="BC857" t="s">
        <v>63</v>
      </c>
      <c r="BD857" t="s">
        <v>4992</v>
      </c>
      <c r="BE857">
        <v>0</v>
      </c>
      <c r="BG857" t="s">
        <v>203</v>
      </c>
      <c r="BJ857" t="s">
        <v>2525</v>
      </c>
    </row>
    <row r="858" spans="1:62" x14ac:dyDescent="0.35">
      <c r="A858" t="s">
        <v>2526</v>
      </c>
      <c r="B858">
        <v>10000</v>
      </c>
      <c r="C858">
        <v>20000</v>
      </c>
      <c r="D858">
        <v>45758</v>
      </c>
      <c r="E858" t="s">
        <v>59</v>
      </c>
      <c r="F858" t="s">
        <v>2527</v>
      </c>
      <c r="G858" t="s">
        <v>2528</v>
      </c>
      <c r="I858">
        <v>1</v>
      </c>
      <c r="J858" t="s">
        <v>183</v>
      </c>
      <c r="K858">
        <v>31</v>
      </c>
      <c r="L858" t="s">
        <v>6061</v>
      </c>
      <c r="M858" t="s">
        <v>26405</v>
      </c>
      <c r="N858" t="s">
        <v>2529</v>
      </c>
      <c r="O858" t="s">
        <v>3807</v>
      </c>
      <c r="P858">
        <v>3750</v>
      </c>
      <c r="Q858">
        <f>(P858/40)+45</f>
        <v>138.75</v>
      </c>
      <c r="R858" s="34">
        <f>Q858/60</f>
        <v>2.3125</v>
      </c>
      <c r="S858" s="35">
        <v>45758</v>
      </c>
      <c r="U858">
        <v>8</v>
      </c>
      <c r="V858">
        <v>30000</v>
      </c>
      <c r="W858" t="s">
        <v>65</v>
      </c>
      <c r="X858" t="s">
        <v>2530</v>
      </c>
      <c r="Y858">
        <v>0</v>
      </c>
      <c r="Z858">
        <v>30000</v>
      </c>
      <c r="AA858">
        <v>0</v>
      </c>
      <c r="AB858">
        <v>0</v>
      </c>
      <c r="AC858">
        <v>0</v>
      </c>
      <c r="AD858">
        <v>0</v>
      </c>
      <c r="AG858">
        <v>0</v>
      </c>
      <c r="AP858" t="s">
        <v>2531</v>
      </c>
      <c r="AQ858" t="s">
        <v>2532</v>
      </c>
      <c r="AR858" t="s">
        <v>21029</v>
      </c>
      <c r="AT858">
        <v>0</v>
      </c>
      <c r="AU858">
        <v>0</v>
      </c>
      <c r="AV858">
        <v>0</v>
      </c>
      <c r="AW858">
        <v>0</v>
      </c>
      <c r="AX858">
        <v>0</v>
      </c>
      <c r="AY858">
        <v>0</v>
      </c>
      <c r="BC858" t="s">
        <v>63</v>
      </c>
      <c r="BD858" t="s">
        <v>4993</v>
      </c>
      <c r="BE858">
        <v>0</v>
      </c>
      <c r="BG858" t="s">
        <v>2532</v>
      </c>
      <c r="BJ858" t="s">
        <v>2533</v>
      </c>
    </row>
    <row r="859" spans="1:62" x14ac:dyDescent="0.35">
      <c r="A859" t="s">
        <v>4994</v>
      </c>
      <c r="B859">
        <v>10000</v>
      </c>
      <c r="C859">
        <v>10000</v>
      </c>
      <c r="D859">
        <v>45770</v>
      </c>
      <c r="E859" t="s">
        <v>59</v>
      </c>
      <c r="F859" t="s">
        <v>4995</v>
      </c>
      <c r="G859" t="s">
        <v>4996</v>
      </c>
      <c r="I859">
        <v>1</v>
      </c>
      <c r="J859" t="s">
        <v>183</v>
      </c>
      <c r="K859">
        <v>79</v>
      </c>
      <c r="L859" t="s">
        <v>6076</v>
      </c>
      <c r="M859" t="s">
        <v>26406</v>
      </c>
      <c r="N859" t="s">
        <v>945</v>
      </c>
      <c r="O859" t="s">
        <v>3831</v>
      </c>
      <c r="P859">
        <v>3096</v>
      </c>
      <c r="Q859">
        <f>(P859/20)+30</f>
        <v>184.8</v>
      </c>
      <c r="R859" s="34">
        <f>Q859/60</f>
        <v>3.08</v>
      </c>
      <c r="S859" s="35">
        <v>45758</v>
      </c>
      <c r="U859">
        <v>21</v>
      </c>
      <c r="V859">
        <v>65016</v>
      </c>
      <c r="W859" t="s">
        <v>65</v>
      </c>
      <c r="X859" t="s">
        <v>3489</v>
      </c>
      <c r="Y859">
        <v>0</v>
      </c>
      <c r="Z859">
        <v>60000</v>
      </c>
      <c r="AA859">
        <v>5016</v>
      </c>
      <c r="AB859">
        <v>0</v>
      </c>
      <c r="AC859">
        <v>0</v>
      </c>
      <c r="AD859">
        <v>0</v>
      </c>
      <c r="AG859">
        <v>0</v>
      </c>
      <c r="AP859" t="s">
        <v>3490</v>
      </c>
      <c r="AQ859" t="s">
        <v>108</v>
      </c>
      <c r="AR859" t="s">
        <v>13404</v>
      </c>
      <c r="AT859">
        <v>0</v>
      </c>
      <c r="AU859">
        <v>0</v>
      </c>
      <c r="AV859">
        <v>0</v>
      </c>
      <c r="AW859">
        <v>0</v>
      </c>
      <c r="AX859">
        <v>0</v>
      </c>
      <c r="AY859">
        <v>0</v>
      </c>
      <c r="BC859" t="s">
        <v>63</v>
      </c>
      <c r="BD859" t="s">
        <v>4997</v>
      </c>
      <c r="BE859">
        <v>0</v>
      </c>
      <c r="BG859" t="s">
        <v>108</v>
      </c>
      <c r="BJ859" t="s">
        <v>4998</v>
      </c>
    </row>
    <row r="860" spans="1:62" x14ac:dyDescent="0.35">
      <c r="A860" t="s">
        <v>2128</v>
      </c>
      <c r="B860">
        <v>10000</v>
      </c>
      <c r="C860">
        <v>20000</v>
      </c>
      <c r="D860">
        <v>45761</v>
      </c>
      <c r="E860" t="s">
        <v>59</v>
      </c>
      <c r="F860" t="s">
        <v>2098</v>
      </c>
      <c r="G860" t="s">
        <v>1428</v>
      </c>
      <c r="I860">
        <v>2</v>
      </c>
      <c r="J860" t="s">
        <v>183</v>
      </c>
      <c r="K860">
        <v>63</v>
      </c>
      <c r="L860" t="s">
        <v>6051</v>
      </c>
      <c r="M860" t="s">
        <v>26408</v>
      </c>
      <c r="N860" t="s">
        <v>136</v>
      </c>
      <c r="O860" t="s">
        <v>3850</v>
      </c>
      <c r="P860">
        <v>1250</v>
      </c>
      <c r="Q860">
        <f>(P860/40)+45</f>
        <v>76.25</v>
      </c>
      <c r="R860" s="34">
        <f>Q860/60</f>
        <v>1.2708333333333333</v>
      </c>
      <c r="S860" s="35">
        <v>45758</v>
      </c>
      <c r="U860">
        <v>16</v>
      </c>
      <c r="V860">
        <v>20000</v>
      </c>
      <c r="W860" t="s">
        <v>65</v>
      </c>
      <c r="X860" t="s">
        <v>2129</v>
      </c>
      <c r="Y860">
        <v>0</v>
      </c>
      <c r="Z860">
        <v>20000</v>
      </c>
      <c r="AA860">
        <v>0</v>
      </c>
      <c r="AB860">
        <v>0</v>
      </c>
      <c r="AC860">
        <v>0</v>
      </c>
      <c r="AD860">
        <v>0</v>
      </c>
      <c r="AG860">
        <v>0</v>
      </c>
      <c r="AP860" t="s">
        <v>2130</v>
      </c>
      <c r="AQ860" t="s">
        <v>275</v>
      </c>
      <c r="AR860" t="s">
        <v>21306</v>
      </c>
      <c r="AT860">
        <v>0</v>
      </c>
      <c r="AU860">
        <v>0</v>
      </c>
      <c r="AV860">
        <v>0</v>
      </c>
      <c r="AW860">
        <v>0</v>
      </c>
      <c r="AX860">
        <v>0</v>
      </c>
      <c r="AY860">
        <v>0</v>
      </c>
      <c r="BC860" t="s">
        <v>63</v>
      </c>
      <c r="BD860" t="s">
        <v>4842</v>
      </c>
      <c r="BE860">
        <v>0</v>
      </c>
      <c r="BG860" t="s">
        <v>275</v>
      </c>
      <c r="BJ860" t="s">
        <v>2131</v>
      </c>
    </row>
    <row r="861" spans="1:62" x14ac:dyDescent="0.35">
      <c r="A861" t="s">
        <v>2132</v>
      </c>
      <c r="B861">
        <v>10000</v>
      </c>
      <c r="C861">
        <v>20000</v>
      </c>
      <c r="D861">
        <v>45761</v>
      </c>
      <c r="E861" t="s">
        <v>59</v>
      </c>
      <c r="F861" t="s">
        <v>2133</v>
      </c>
      <c r="G861" t="s">
        <v>2134</v>
      </c>
      <c r="I861">
        <v>2</v>
      </c>
      <c r="J861" t="s">
        <v>183</v>
      </c>
      <c r="K861">
        <v>71</v>
      </c>
      <c r="L861" t="s">
        <v>6057</v>
      </c>
      <c r="M861" t="s">
        <v>26408</v>
      </c>
      <c r="N861" t="s">
        <v>368</v>
      </c>
      <c r="O861" t="s">
        <v>3857</v>
      </c>
      <c r="P861">
        <v>10000</v>
      </c>
      <c r="S861" s="35">
        <v>45758</v>
      </c>
      <c r="U861">
        <v>2</v>
      </c>
      <c r="V861">
        <v>20000</v>
      </c>
      <c r="W861" t="s">
        <v>65</v>
      </c>
      <c r="X861" t="s">
        <v>2135</v>
      </c>
      <c r="Y861">
        <v>0</v>
      </c>
      <c r="Z861">
        <v>20000</v>
      </c>
      <c r="AA861">
        <v>0</v>
      </c>
      <c r="AB861">
        <v>0</v>
      </c>
      <c r="AC861">
        <v>0</v>
      </c>
      <c r="AD861">
        <v>0</v>
      </c>
      <c r="AG861">
        <v>0</v>
      </c>
      <c r="AP861" t="s">
        <v>2136</v>
      </c>
      <c r="AQ861" t="s">
        <v>147</v>
      </c>
      <c r="AR861" t="s">
        <v>12644</v>
      </c>
      <c r="AT861">
        <v>0</v>
      </c>
      <c r="AU861">
        <v>0</v>
      </c>
      <c r="AV861">
        <v>0</v>
      </c>
      <c r="AW861">
        <v>0</v>
      </c>
      <c r="AX861">
        <v>0</v>
      </c>
      <c r="AY861">
        <v>0</v>
      </c>
      <c r="BC861" t="s">
        <v>63</v>
      </c>
      <c r="BD861" t="s">
        <v>4843</v>
      </c>
      <c r="BE861">
        <v>0</v>
      </c>
      <c r="BG861" t="s">
        <v>147</v>
      </c>
      <c r="BJ861" t="s">
        <v>2137</v>
      </c>
    </row>
    <row r="862" spans="1:62" x14ac:dyDescent="0.35">
      <c r="A862" t="s">
        <v>1878</v>
      </c>
      <c r="B862">
        <v>10000</v>
      </c>
      <c r="C862">
        <v>30000</v>
      </c>
      <c r="D862">
        <v>45761</v>
      </c>
      <c r="E862" t="s">
        <v>59</v>
      </c>
      <c r="F862" t="s">
        <v>1879</v>
      </c>
      <c r="G862" t="s">
        <v>1880</v>
      </c>
      <c r="I862">
        <v>2</v>
      </c>
      <c r="J862" t="s">
        <v>183</v>
      </c>
      <c r="K862">
        <v>63</v>
      </c>
      <c r="L862" t="s">
        <v>6051</v>
      </c>
      <c r="M862" t="s">
        <v>26408</v>
      </c>
      <c r="N862" t="s">
        <v>136</v>
      </c>
      <c r="O862" t="s">
        <v>3850</v>
      </c>
      <c r="P862">
        <v>3750</v>
      </c>
      <c r="Q862">
        <f>(P862/40)+45</f>
        <v>138.75</v>
      </c>
      <c r="R862" s="34">
        <f>Q862/60</f>
        <v>2.3125</v>
      </c>
      <c r="S862" s="35">
        <v>45758</v>
      </c>
      <c r="U862">
        <v>16</v>
      </c>
      <c r="V862">
        <v>60000</v>
      </c>
      <c r="W862" t="s">
        <v>65</v>
      </c>
      <c r="X862" t="s">
        <v>1882</v>
      </c>
      <c r="Y862">
        <v>0</v>
      </c>
      <c r="Z862">
        <v>60000</v>
      </c>
      <c r="AA862">
        <v>0</v>
      </c>
      <c r="AB862">
        <v>0</v>
      </c>
      <c r="AC862">
        <v>0</v>
      </c>
      <c r="AD862">
        <v>0</v>
      </c>
      <c r="AG862">
        <v>0</v>
      </c>
      <c r="AP862" t="s">
        <v>1883</v>
      </c>
      <c r="AQ862" t="s">
        <v>170</v>
      </c>
      <c r="AR862" t="s">
        <v>21526</v>
      </c>
      <c r="AT862">
        <v>0</v>
      </c>
      <c r="AU862">
        <v>0</v>
      </c>
      <c r="AV862">
        <v>0</v>
      </c>
      <c r="AW862">
        <v>0</v>
      </c>
      <c r="AX862">
        <v>0</v>
      </c>
      <c r="AY862">
        <v>0</v>
      </c>
      <c r="BC862" t="s">
        <v>63</v>
      </c>
      <c r="BD862" t="s">
        <v>4781</v>
      </c>
      <c r="BE862">
        <v>0</v>
      </c>
      <c r="BG862" t="s">
        <v>170</v>
      </c>
      <c r="BJ862" t="s">
        <v>1884</v>
      </c>
    </row>
    <row r="863" spans="1:62" x14ac:dyDescent="0.35">
      <c r="A863" t="s">
        <v>2159</v>
      </c>
      <c r="B863">
        <v>10000</v>
      </c>
      <c r="C863">
        <v>20000</v>
      </c>
      <c r="D863">
        <v>45761</v>
      </c>
      <c r="E863" t="s">
        <v>59</v>
      </c>
      <c r="F863" t="s">
        <v>2160</v>
      </c>
      <c r="G863" t="s">
        <v>2114</v>
      </c>
      <c r="I863">
        <v>2</v>
      </c>
      <c r="J863" t="s">
        <v>183</v>
      </c>
      <c r="K863">
        <v>77</v>
      </c>
      <c r="L863" t="s">
        <v>6043</v>
      </c>
      <c r="M863" t="s">
        <v>26407</v>
      </c>
      <c r="N863" t="s">
        <v>192</v>
      </c>
      <c r="O863" t="s">
        <v>3848</v>
      </c>
      <c r="P863">
        <v>108</v>
      </c>
      <c r="Q863">
        <f t="shared" ref="Q863:Q866" si="229">(P863/60)+30</f>
        <v>31.8</v>
      </c>
      <c r="R863" s="34">
        <f t="shared" ref="R863:R866" si="230">Q863/60</f>
        <v>0.53</v>
      </c>
      <c r="S863" s="35">
        <v>45758</v>
      </c>
      <c r="U863">
        <v>168</v>
      </c>
      <c r="V863">
        <v>18144</v>
      </c>
      <c r="W863" t="s">
        <v>65</v>
      </c>
      <c r="X863" t="s">
        <v>2161</v>
      </c>
      <c r="Y863">
        <v>0</v>
      </c>
      <c r="Z863">
        <v>10000</v>
      </c>
      <c r="AA863">
        <v>8144</v>
      </c>
      <c r="AB863">
        <v>0</v>
      </c>
      <c r="AC863">
        <v>0</v>
      </c>
      <c r="AD863">
        <v>0</v>
      </c>
      <c r="AG863">
        <v>0</v>
      </c>
      <c r="AP863" t="s">
        <v>2162</v>
      </c>
      <c r="AQ863" t="s">
        <v>95</v>
      </c>
      <c r="AR863" t="s">
        <v>13261</v>
      </c>
      <c r="AT863">
        <v>0</v>
      </c>
      <c r="AU863">
        <v>0</v>
      </c>
      <c r="AV863">
        <v>0</v>
      </c>
      <c r="AW863">
        <v>0</v>
      </c>
      <c r="AX863">
        <v>0</v>
      </c>
      <c r="AY863">
        <v>0</v>
      </c>
      <c r="BC863" t="s">
        <v>63</v>
      </c>
      <c r="BD863" t="s">
        <v>4848</v>
      </c>
      <c r="BE863">
        <v>0</v>
      </c>
      <c r="BG863" t="s">
        <v>95</v>
      </c>
      <c r="BJ863" t="s">
        <v>2163</v>
      </c>
    </row>
    <row r="864" spans="1:62" x14ac:dyDescent="0.35">
      <c r="A864" t="s">
        <v>2164</v>
      </c>
      <c r="B864">
        <v>10000</v>
      </c>
      <c r="C864">
        <v>20000</v>
      </c>
      <c r="D864">
        <v>45761</v>
      </c>
      <c r="E864" t="s">
        <v>59</v>
      </c>
      <c r="F864" t="s">
        <v>2160</v>
      </c>
      <c r="G864" t="s">
        <v>2114</v>
      </c>
      <c r="I864">
        <v>2</v>
      </c>
      <c r="J864" t="s">
        <v>183</v>
      </c>
      <c r="K864">
        <v>77</v>
      </c>
      <c r="L864" t="s">
        <v>6043</v>
      </c>
      <c r="M864" t="s">
        <v>26407</v>
      </c>
      <c r="N864" t="s">
        <v>192</v>
      </c>
      <c r="O864" t="s">
        <v>3848</v>
      </c>
      <c r="P864">
        <v>54</v>
      </c>
      <c r="Q864">
        <f t="shared" si="229"/>
        <v>30.9</v>
      </c>
      <c r="R864" s="34">
        <f t="shared" si="230"/>
        <v>0.51500000000000001</v>
      </c>
      <c r="S864" s="35">
        <v>45758</v>
      </c>
      <c r="U864">
        <v>168</v>
      </c>
      <c r="V864">
        <v>9072</v>
      </c>
      <c r="W864" t="s">
        <v>65</v>
      </c>
      <c r="X864" t="s">
        <v>2165</v>
      </c>
      <c r="Y864">
        <v>0</v>
      </c>
      <c r="Z864">
        <v>2000</v>
      </c>
      <c r="AA864">
        <v>7072</v>
      </c>
      <c r="AB864">
        <v>0</v>
      </c>
      <c r="AC864">
        <v>0</v>
      </c>
      <c r="AD864">
        <v>0</v>
      </c>
      <c r="AG864">
        <v>0</v>
      </c>
      <c r="AP864" t="s">
        <v>2166</v>
      </c>
      <c r="AQ864" t="s">
        <v>95</v>
      </c>
      <c r="AR864" t="s">
        <v>13261</v>
      </c>
      <c r="AT864">
        <v>0</v>
      </c>
      <c r="AU864">
        <v>0</v>
      </c>
      <c r="AV864">
        <v>0</v>
      </c>
      <c r="AW864">
        <v>0</v>
      </c>
      <c r="AX864">
        <v>0</v>
      </c>
      <c r="AY864">
        <v>0</v>
      </c>
      <c r="BC864" t="s">
        <v>63</v>
      </c>
      <c r="BD864" t="s">
        <v>4849</v>
      </c>
      <c r="BE864">
        <v>0</v>
      </c>
      <c r="BG864" t="s">
        <v>95</v>
      </c>
      <c r="BJ864" t="s">
        <v>2167</v>
      </c>
    </row>
    <row r="865" spans="1:62" x14ac:dyDescent="0.35">
      <c r="A865" t="s">
        <v>2168</v>
      </c>
      <c r="B865">
        <v>10000</v>
      </c>
      <c r="C865">
        <v>20000</v>
      </c>
      <c r="D865">
        <v>45761</v>
      </c>
      <c r="E865" t="s">
        <v>59</v>
      </c>
      <c r="F865" t="s">
        <v>2109</v>
      </c>
      <c r="G865" t="s">
        <v>2104</v>
      </c>
      <c r="I865">
        <v>2</v>
      </c>
      <c r="J865" t="s">
        <v>183</v>
      </c>
      <c r="K865">
        <v>77</v>
      </c>
      <c r="L865" t="s">
        <v>6043</v>
      </c>
      <c r="M865" t="s">
        <v>26407</v>
      </c>
      <c r="N865" t="s">
        <v>192</v>
      </c>
      <c r="O865" t="s">
        <v>3848</v>
      </c>
      <c r="P865">
        <v>280</v>
      </c>
      <c r="Q865">
        <f t="shared" si="229"/>
        <v>34.666666666666664</v>
      </c>
      <c r="R865" s="34">
        <f t="shared" si="230"/>
        <v>0.57777777777777772</v>
      </c>
      <c r="S865" s="35">
        <v>45758</v>
      </c>
      <c r="U865">
        <v>25</v>
      </c>
      <c r="V865">
        <v>7000</v>
      </c>
      <c r="W865" t="s">
        <v>65</v>
      </c>
      <c r="X865" t="s">
        <v>2169</v>
      </c>
      <c r="Y865">
        <v>0</v>
      </c>
      <c r="Z865">
        <v>5000</v>
      </c>
      <c r="AA865">
        <v>2000</v>
      </c>
      <c r="AB865">
        <v>0</v>
      </c>
      <c r="AC865">
        <v>0</v>
      </c>
      <c r="AD865">
        <v>0</v>
      </c>
      <c r="AG865">
        <v>0</v>
      </c>
      <c r="AP865" t="s">
        <v>2170</v>
      </c>
      <c r="AQ865" t="s">
        <v>95</v>
      </c>
      <c r="AR865" t="s">
        <v>13261</v>
      </c>
      <c r="AT865">
        <v>0</v>
      </c>
      <c r="AU865">
        <v>0</v>
      </c>
      <c r="AV865">
        <v>0</v>
      </c>
      <c r="AW865">
        <v>0</v>
      </c>
      <c r="AX865">
        <v>0</v>
      </c>
      <c r="AY865">
        <v>0</v>
      </c>
      <c r="BC865" t="s">
        <v>63</v>
      </c>
      <c r="BD865" t="s">
        <v>4850</v>
      </c>
      <c r="BE865">
        <v>0</v>
      </c>
      <c r="BG865" t="s">
        <v>95</v>
      </c>
      <c r="BJ865" t="s">
        <v>2171</v>
      </c>
    </row>
    <row r="866" spans="1:62" x14ac:dyDescent="0.35">
      <c r="A866" t="s">
        <v>2172</v>
      </c>
      <c r="B866">
        <v>10000</v>
      </c>
      <c r="C866">
        <v>20000</v>
      </c>
      <c r="D866">
        <v>45761</v>
      </c>
      <c r="E866" t="s">
        <v>59</v>
      </c>
      <c r="F866" t="s">
        <v>2173</v>
      </c>
      <c r="G866" t="s">
        <v>2104</v>
      </c>
      <c r="I866">
        <v>2</v>
      </c>
      <c r="J866" t="s">
        <v>183</v>
      </c>
      <c r="K866">
        <v>77</v>
      </c>
      <c r="L866" t="s">
        <v>6043</v>
      </c>
      <c r="M866" t="s">
        <v>26407</v>
      </c>
      <c r="N866" t="s">
        <v>192</v>
      </c>
      <c r="O866" t="s">
        <v>3848</v>
      </c>
      <c r="P866">
        <v>100</v>
      </c>
      <c r="Q866">
        <f t="shared" si="229"/>
        <v>31.666666666666668</v>
      </c>
      <c r="R866" s="34">
        <f t="shared" si="230"/>
        <v>0.52777777777777779</v>
      </c>
      <c r="S866" s="35">
        <v>45758</v>
      </c>
      <c r="U866">
        <v>25</v>
      </c>
      <c r="V866">
        <v>2500</v>
      </c>
      <c r="W866" t="s">
        <v>65</v>
      </c>
      <c r="X866" t="s">
        <v>2174</v>
      </c>
      <c r="Y866">
        <v>0</v>
      </c>
      <c r="Z866">
        <v>1000</v>
      </c>
      <c r="AA866">
        <v>1500</v>
      </c>
      <c r="AB866">
        <v>0</v>
      </c>
      <c r="AC866">
        <v>0</v>
      </c>
      <c r="AD866">
        <v>0</v>
      </c>
      <c r="AG866">
        <v>0</v>
      </c>
      <c r="AP866" t="s">
        <v>2175</v>
      </c>
      <c r="AQ866" t="s">
        <v>95</v>
      </c>
      <c r="AR866" t="s">
        <v>13261</v>
      </c>
      <c r="AT866">
        <v>0</v>
      </c>
      <c r="AU866">
        <v>0</v>
      </c>
      <c r="AV866">
        <v>0</v>
      </c>
      <c r="AW866">
        <v>0</v>
      </c>
      <c r="AX866">
        <v>0</v>
      </c>
      <c r="AY866">
        <v>0</v>
      </c>
      <c r="BC866" t="s">
        <v>63</v>
      </c>
      <c r="BD866" t="s">
        <v>4851</v>
      </c>
      <c r="BE866">
        <v>0</v>
      </c>
      <c r="BG866" t="s">
        <v>95</v>
      </c>
      <c r="BJ866" t="s">
        <v>2176</v>
      </c>
    </row>
    <row r="867" spans="1:62" x14ac:dyDescent="0.35">
      <c r="A867" t="s">
        <v>2534</v>
      </c>
      <c r="B867">
        <v>10000</v>
      </c>
      <c r="C867">
        <v>20000</v>
      </c>
      <c r="D867">
        <v>45758</v>
      </c>
      <c r="E867" t="s">
        <v>59</v>
      </c>
      <c r="F867" t="s">
        <v>2535</v>
      </c>
      <c r="G867" t="s">
        <v>2496</v>
      </c>
      <c r="I867">
        <v>1</v>
      </c>
      <c r="J867" t="s">
        <v>183</v>
      </c>
      <c r="K867">
        <v>94</v>
      </c>
      <c r="L867" t="s">
        <v>6050</v>
      </c>
      <c r="M867" t="s">
        <v>26405</v>
      </c>
      <c r="N867" t="s">
        <v>81</v>
      </c>
      <c r="O867" t="s">
        <v>3825</v>
      </c>
      <c r="P867">
        <v>4500</v>
      </c>
      <c r="S867" s="35">
        <v>45758</v>
      </c>
      <c r="U867">
        <v>4</v>
      </c>
      <c r="V867">
        <v>18000</v>
      </c>
      <c r="W867" t="s">
        <v>65</v>
      </c>
      <c r="X867" t="s">
        <v>2536</v>
      </c>
      <c r="Y867">
        <v>0</v>
      </c>
      <c r="Z867">
        <v>18000</v>
      </c>
      <c r="AA867">
        <v>0</v>
      </c>
      <c r="AB867">
        <v>0</v>
      </c>
      <c r="AC867">
        <v>0</v>
      </c>
      <c r="AD867">
        <v>0</v>
      </c>
      <c r="AG867">
        <v>0</v>
      </c>
      <c r="AP867" t="s">
        <v>2537</v>
      </c>
      <c r="AQ867" t="s">
        <v>84</v>
      </c>
      <c r="AR867" t="s">
        <v>14396</v>
      </c>
      <c r="AT867">
        <v>0</v>
      </c>
      <c r="AU867">
        <v>0</v>
      </c>
      <c r="AV867">
        <v>0</v>
      </c>
      <c r="AW867">
        <v>0</v>
      </c>
      <c r="AX867">
        <v>0</v>
      </c>
      <c r="AY867">
        <v>0</v>
      </c>
      <c r="BC867" t="s">
        <v>63</v>
      </c>
      <c r="BD867" t="s">
        <v>4999</v>
      </c>
      <c r="BE867">
        <v>0</v>
      </c>
      <c r="BG867" t="s">
        <v>84</v>
      </c>
      <c r="BJ867" t="s">
        <v>2538</v>
      </c>
    </row>
    <row r="868" spans="1:62" x14ac:dyDescent="0.35">
      <c r="A868" t="s">
        <v>2541</v>
      </c>
      <c r="B868">
        <v>10000</v>
      </c>
      <c r="C868">
        <v>10000</v>
      </c>
      <c r="D868">
        <v>45758</v>
      </c>
      <c r="E868" t="s">
        <v>59</v>
      </c>
      <c r="F868" t="s">
        <v>2542</v>
      </c>
      <c r="G868" t="s">
        <v>1906</v>
      </c>
      <c r="I868">
        <v>1</v>
      </c>
      <c r="J868" t="s">
        <v>183</v>
      </c>
      <c r="K868">
        <v>61</v>
      </c>
      <c r="L868" t="s">
        <v>6046</v>
      </c>
      <c r="M868" t="s">
        <v>26405</v>
      </c>
      <c r="N868" t="s">
        <v>209</v>
      </c>
      <c r="O868" t="s">
        <v>3802</v>
      </c>
      <c r="P868">
        <v>3000</v>
      </c>
      <c r="Q868">
        <f>(P868/50)+45</f>
        <v>105</v>
      </c>
      <c r="R868" s="34">
        <f>Q868/60</f>
        <v>1.75</v>
      </c>
      <c r="S868" s="35">
        <v>45758</v>
      </c>
      <c r="U868">
        <v>1</v>
      </c>
      <c r="V868">
        <v>3000</v>
      </c>
      <c r="W868" t="s">
        <v>65</v>
      </c>
      <c r="X868">
        <v>200213360001</v>
      </c>
      <c r="Y868">
        <v>0</v>
      </c>
      <c r="Z868">
        <v>3000</v>
      </c>
      <c r="AA868">
        <v>0</v>
      </c>
      <c r="AB868">
        <v>0</v>
      </c>
      <c r="AC868">
        <v>0</v>
      </c>
      <c r="AD868">
        <v>0</v>
      </c>
      <c r="AG868">
        <v>0</v>
      </c>
      <c r="AP868">
        <v>20021336</v>
      </c>
      <c r="AQ868" t="s">
        <v>1907</v>
      </c>
      <c r="AR868" t="s">
        <v>24929</v>
      </c>
      <c r="AT868">
        <v>0</v>
      </c>
      <c r="AU868">
        <v>0</v>
      </c>
      <c r="AV868">
        <v>0</v>
      </c>
      <c r="AW868">
        <v>0</v>
      </c>
      <c r="AX868">
        <v>0</v>
      </c>
      <c r="AY868">
        <v>0</v>
      </c>
      <c r="BC868" t="s">
        <v>63</v>
      </c>
      <c r="BD868" t="s">
        <v>5000</v>
      </c>
      <c r="BE868">
        <v>0</v>
      </c>
      <c r="BG868" t="s">
        <v>1907</v>
      </c>
      <c r="BJ868" t="s">
        <v>1908</v>
      </c>
    </row>
    <row r="869" spans="1:62" x14ac:dyDescent="0.35">
      <c r="A869" t="s">
        <v>2543</v>
      </c>
      <c r="B869">
        <v>10000</v>
      </c>
      <c r="C869">
        <v>10000</v>
      </c>
      <c r="D869">
        <v>45758</v>
      </c>
      <c r="E869" t="s">
        <v>59</v>
      </c>
      <c r="F869" t="s">
        <v>2544</v>
      </c>
      <c r="G869" t="s">
        <v>2545</v>
      </c>
      <c r="I869">
        <v>1</v>
      </c>
      <c r="J869" t="s">
        <v>183</v>
      </c>
      <c r="K869">
        <v>82</v>
      </c>
      <c r="L869" t="s">
        <v>6057</v>
      </c>
      <c r="M869" t="s">
        <v>26408</v>
      </c>
      <c r="N869" t="s">
        <v>352</v>
      </c>
      <c r="O869" t="s">
        <v>3798</v>
      </c>
      <c r="P869">
        <v>1250</v>
      </c>
      <c r="S869" s="35">
        <v>45758</v>
      </c>
      <c r="U869">
        <v>8</v>
      </c>
      <c r="V869">
        <v>10000</v>
      </c>
      <c r="W869" t="s">
        <v>65</v>
      </c>
      <c r="X869">
        <v>112023880001</v>
      </c>
      <c r="Y869">
        <v>0</v>
      </c>
      <c r="Z869">
        <v>10000</v>
      </c>
      <c r="AA869">
        <v>0</v>
      </c>
      <c r="AB869">
        <v>0</v>
      </c>
      <c r="AC869">
        <v>0</v>
      </c>
      <c r="AD869">
        <v>0</v>
      </c>
      <c r="AG869">
        <v>0</v>
      </c>
      <c r="AP869" t="s">
        <v>2546</v>
      </c>
      <c r="AQ869" t="s">
        <v>1907</v>
      </c>
      <c r="AR869" t="s">
        <v>24929</v>
      </c>
      <c r="AT869">
        <v>0</v>
      </c>
      <c r="AU869">
        <v>0</v>
      </c>
      <c r="AV869">
        <v>0</v>
      </c>
      <c r="AW869">
        <v>0</v>
      </c>
      <c r="AX869">
        <v>0</v>
      </c>
      <c r="AY869">
        <v>0</v>
      </c>
      <c r="BC869" t="s">
        <v>63</v>
      </c>
      <c r="BD869" t="s">
        <v>5001</v>
      </c>
      <c r="BE869">
        <v>0</v>
      </c>
      <c r="BG869" t="s">
        <v>1907</v>
      </c>
      <c r="BJ869" t="s">
        <v>2547</v>
      </c>
    </row>
    <row r="870" spans="1:62" x14ac:dyDescent="0.35">
      <c r="A870" t="s">
        <v>5002</v>
      </c>
      <c r="B870">
        <v>10000</v>
      </c>
      <c r="C870">
        <v>10000</v>
      </c>
      <c r="D870">
        <v>45768</v>
      </c>
      <c r="E870" t="s">
        <v>59</v>
      </c>
      <c r="F870" t="s">
        <v>4971</v>
      </c>
      <c r="G870" t="s">
        <v>4972</v>
      </c>
      <c r="I870">
        <v>1</v>
      </c>
      <c r="J870" t="s">
        <v>183</v>
      </c>
      <c r="K870">
        <v>79</v>
      </c>
      <c r="L870" t="s">
        <v>6076</v>
      </c>
      <c r="M870" t="s">
        <v>26406</v>
      </c>
      <c r="N870" t="s">
        <v>92</v>
      </c>
      <c r="O870" t="s">
        <v>3828</v>
      </c>
      <c r="P870">
        <v>4108</v>
      </c>
      <c r="Q870">
        <f>(P870/20)+30</f>
        <v>235.4</v>
      </c>
      <c r="R870" s="34">
        <f>Q870/60</f>
        <v>3.9233333333333333</v>
      </c>
      <c r="S870" s="35">
        <v>45758</v>
      </c>
      <c r="U870">
        <v>28</v>
      </c>
      <c r="V870">
        <v>115024</v>
      </c>
      <c r="W870" t="s">
        <v>65</v>
      </c>
      <c r="X870" t="s">
        <v>483</v>
      </c>
      <c r="Y870">
        <v>0</v>
      </c>
      <c r="Z870">
        <v>200000</v>
      </c>
      <c r="AA870">
        <v>-84976</v>
      </c>
      <c r="AB870">
        <v>0</v>
      </c>
      <c r="AC870">
        <v>0</v>
      </c>
      <c r="AD870">
        <v>0</v>
      </c>
      <c r="AG870">
        <v>0</v>
      </c>
      <c r="AP870" t="s">
        <v>484</v>
      </c>
      <c r="AQ870" t="s">
        <v>108</v>
      </c>
      <c r="AR870" t="s">
        <v>13404</v>
      </c>
      <c r="AT870">
        <v>0</v>
      </c>
      <c r="AU870">
        <v>0</v>
      </c>
      <c r="AV870">
        <v>0</v>
      </c>
      <c r="AW870">
        <v>0</v>
      </c>
      <c r="AX870">
        <v>0</v>
      </c>
      <c r="AY870">
        <v>0</v>
      </c>
      <c r="BC870" t="s">
        <v>63</v>
      </c>
      <c r="BD870" t="s">
        <v>5003</v>
      </c>
      <c r="BE870">
        <v>0</v>
      </c>
      <c r="BG870" t="s">
        <v>108</v>
      </c>
      <c r="BJ870" t="s">
        <v>5004</v>
      </c>
    </row>
    <row r="871" spans="1:62" x14ac:dyDescent="0.35">
      <c r="A871" t="s">
        <v>2548</v>
      </c>
      <c r="B871">
        <v>10000</v>
      </c>
      <c r="C871">
        <v>10000</v>
      </c>
      <c r="D871">
        <v>45762</v>
      </c>
      <c r="E871" t="s">
        <v>59</v>
      </c>
      <c r="F871" t="s">
        <v>2549</v>
      </c>
      <c r="G871">
        <v>59470</v>
      </c>
      <c r="I871">
        <v>1</v>
      </c>
      <c r="J871" t="s">
        <v>183</v>
      </c>
      <c r="K871">
        <v>73</v>
      </c>
      <c r="L871" t="s">
        <v>6042</v>
      </c>
      <c r="M871" t="s">
        <v>26407</v>
      </c>
      <c r="N871" t="s">
        <v>153</v>
      </c>
      <c r="O871" t="s">
        <v>3830</v>
      </c>
      <c r="P871">
        <v>50834</v>
      </c>
      <c r="Q871">
        <f>(P871/60)+30</f>
        <v>877.23333333333335</v>
      </c>
      <c r="R871" s="34">
        <f>Q871/60</f>
        <v>14.620555555555557</v>
      </c>
      <c r="S871" s="35">
        <v>45758</v>
      </c>
      <c r="U871">
        <v>12</v>
      </c>
      <c r="V871">
        <v>610008</v>
      </c>
      <c r="W871" t="s">
        <v>65</v>
      </c>
      <c r="X871" t="s">
        <v>2550</v>
      </c>
      <c r="Y871">
        <v>0</v>
      </c>
      <c r="Z871">
        <v>299444</v>
      </c>
      <c r="AA871">
        <v>310564</v>
      </c>
      <c r="AB871">
        <v>0</v>
      </c>
      <c r="AC871">
        <v>0</v>
      </c>
      <c r="AD871">
        <v>0</v>
      </c>
      <c r="AG871">
        <v>0</v>
      </c>
      <c r="AP871" t="s">
        <v>2551</v>
      </c>
      <c r="AQ871" t="s">
        <v>68</v>
      </c>
      <c r="AR871" t="s">
        <v>26186</v>
      </c>
      <c r="AT871">
        <v>0</v>
      </c>
      <c r="AU871">
        <v>0</v>
      </c>
      <c r="AV871">
        <v>0</v>
      </c>
      <c r="AW871">
        <v>0</v>
      </c>
      <c r="AX871">
        <v>0</v>
      </c>
      <c r="AY871">
        <v>0</v>
      </c>
      <c r="BC871" t="s">
        <v>63</v>
      </c>
      <c r="BD871" t="s">
        <v>5005</v>
      </c>
      <c r="BE871">
        <v>0</v>
      </c>
      <c r="BG871" t="s">
        <v>68</v>
      </c>
      <c r="BJ871" t="s">
        <v>2552</v>
      </c>
    </row>
    <row r="872" spans="1:62" x14ac:dyDescent="0.35">
      <c r="A872" t="s">
        <v>1909</v>
      </c>
      <c r="B872">
        <v>10000</v>
      </c>
      <c r="C872">
        <v>20000</v>
      </c>
      <c r="D872">
        <v>45758</v>
      </c>
      <c r="E872" t="s">
        <v>116</v>
      </c>
      <c r="F872" t="s">
        <v>1910</v>
      </c>
      <c r="G872" t="s">
        <v>1911</v>
      </c>
      <c r="I872">
        <v>2</v>
      </c>
      <c r="J872" t="s">
        <v>183</v>
      </c>
      <c r="K872">
        <v>105</v>
      </c>
      <c r="L872" t="s">
        <v>6067</v>
      </c>
      <c r="M872" t="s">
        <v>26411</v>
      </c>
      <c r="N872" t="s">
        <v>281</v>
      </c>
      <c r="O872" t="s">
        <v>3851</v>
      </c>
      <c r="P872">
        <v>200</v>
      </c>
      <c r="S872" s="35">
        <v>45758</v>
      </c>
      <c r="U872">
        <v>30</v>
      </c>
      <c r="V872">
        <v>6000</v>
      </c>
      <c r="W872" t="s">
        <v>65</v>
      </c>
      <c r="X872" t="s">
        <v>1913</v>
      </c>
      <c r="Y872">
        <v>0</v>
      </c>
      <c r="Z872">
        <v>5000</v>
      </c>
      <c r="AA872">
        <v>1000</v>
      </c>
      <c r="AB872">
        <v>0</v>
      </c>
      <c r="AC872">
        <v>0</v>
      </c>
      <c r="AD872">
        <v>0</v>
      </c>
      <c r="AG872">
        <v>0</v>
      </c>
      <c r="AP872" t="s">
        <v>1914</v>
      </c>
      <c r="AQ872" t="s">
        <v>1915</v>
      </c>
      <c r="AR872" t="s">
        <v>16389</v>
      </c>
      <c r="AT872">
        <v>0</v>
      </c>
      <c r="AU872">
        <v>0</v>
      </c>
      <c r="AV872">
        <v>0</v>
      </c>
      <c r="AW872">
        <v>0</v>
      </c>
      <c r="AX872">
        <v>0</v>
      </c>
      <c r="AY872">
        <v>0</v>
      </c>
      <c r="BC872" t="s">
        <v>63</v>
      </c>
      <c r="BD872" t="s">
        <v>6585</v>
      </c>
      <c r="BE872">
        <v>0</v>
      </c>
      <c r="BG872" t="s">
        <v>1915</v>
      </c>
      <c r="BJ872" t="s">
        <v>1916</v>
      </c>
    </row>
    <row r="873" spans="1:62" x14ac:dyDescent="0.35">
      <c r="A873" t="s">
        <v>1946</v>
      </c>
      <c r="B873">
        <v>10000</v>
      </c>
      <c r="C873">
        <v>20000</v>
      </c>
      <c r="D873">
        <v>45758</v>
      </c>
      <c r="E873" t="s">
        <v>116</v>
      </c>
      <c r="F873" t="s">
        <v>1947</v>
      </c>
      <c r="G873" t="s">
        <v>1948</v>
      </c>
      <c r="I873">
        <v>2</v>
      </c>
      <c r="J873" t="s">
        <v>183</v>
      </c>
      <c r="K873">
        <v>105</v>
      </c>
      <c r="L873" t="s">
        <v>6067</v>
      </c>
      <c r="M873" t="s">
        <v>26411</v>
      </c>
      <c r="N873" t="s">
        <v>281</v>
      </c>
      <c r="O873" t="s">
        <v>3851</v>
      </c>
      <c r="P873">
        <v>200</v>
      </c>
      <c r="S873" s="35">
        <v>45758</v>
      </c>
      <c r="U873">
        <v>35</v>
      </c>
      <c r="V873">
        <v>7000</v>
      </c>
      <c r="W873" t="s">
        <v>65</v>
      </c>
      <c r="X873" t="s">
        <v>1950</v>
      </c>
      <c r="Y873">
        <v>0</v>
      </c>
      <c r="Z873">
        <v>5000</v>
      </c>
      <c r="AA873">
        <v>2000</v>
      </c>
      <c r="AB873">
        <v>0</v>
      </c>
      <c r="AC873">
        <v>0</v>
      </c>
      <c r="AD873">
        <v>0</v>
      </c>
      <c r="AG873">
        <v>0</v>
      </c>
      <c r="AP873" t="s">
        <v>1951</v>
      </c>
      <c r="AQ873" t="s">
        <v>1915</v>
      </c>
      <c r="AR873" t="s">
        <v>16389</v>
      </c>
      <c r="AT873">
        <v>0</v>
      </c>
      <c r="AU873">
        <v>0</v>
      </c>
      <c r="AV873">
        <v>0</v>
      </c>
      <c r="AW873">
        <v>0</v>
      </c>
      <c r="AX873">
        <v>0</v>
      </c>
      <c r="AY873">
        <v>0</v>
      </c>
      <c r="BC873" t="s">
        <v>63</v>
      </c>
      <c r="BD873" t="s">
        <v>6586</v>
      </c>
      <c r="BE873">
        <v>0</v>
      </c>
      <c r="BG873" t="s">
        <v>1915</v>
      </c>
      <c r="BJ873" t="s">
        <v>1952</v>
      </c>
    </row>
    <row r="874" spans="1:62" x14ac:dyDescent="0.35">
      <c r="A874" t="s">
        <v>1958</v>
      </c>
      <c r="B874">
        <v>10000</v>
      </c>
      <c r="C874">
        <v>20000</v>
      </c>
      <c r="D874">
        <v>45758</v>
      </c>
      <c r="E874" t="s">
        <v>59</v>
      </c>
      <c r="F874" t="s">
        <v>1959</v>
      </c>
      <c r="G874" t="s">
        <v>1911</v>
      </c>
      <c r="I874">
        <v>2</v>
      </c>
      <c r="J874" t="s">
        <v>183</v>
      </c>
      <c r="K874">
        <v>105</v>
      </c>
      <c r="L874" t="s">
        <v>6067</v>
      </c>
      <c r="M874" t="s">
        <v>26411</v>
      </c>
      <c r="N874" t="s">
        <v>281</v>
      </c>
      <c r="O874" t="s">
        <v>3851</v>
      </c>
      <c r="P874">
        <v>240</v>
      </c>
      <c r="S874" s="35">
        <v>45758</v>
      </c>
      <c r="U874">
        <v>25</v>
      </c>
      <c r="V874">
        <v>6000</v>
      </c>
      <c r="W874" t="s">
        <v>65</v>
      </c>
      <c r="X874" t="s">
        <v>1961</v>
      </c>
      <c r="Y874">
        <v>0</v>
      </c>
      <c r="Z874">
        <v>5000</v>
      </c>
      <c r="AA874">
        <v>1000</v>
      </c>
      <c r="AB874">
        <v>0</v>
      </c>
      <c r="AC874">
        <v>0</v>
      </c>
      <c r="AD874">
        <v>0</v>
      </c>
      <c r="AG874">
        <v>0</v>
      </c>
      <c r="AP874" t="s">
        <v>1962</v>
      </c>
      <c r="AQ874" t="s">
        <v>1915</v>
      </c>
      <c r="AR874" t="s">
        <v>16389</v>
      </c>
      <c r="AT874">
        <v>0</v>
      </c>
      <c r="AU874">
        <v>0</v>
      </c>
      <c r="AV874">
        <v>0</v>
      </c>
      <c r="AW874">
        <v>0</v>
      </c>
      <c r="AX874">
        <v>0</v>
      </c>
      <c r="AY874">
        <v>0</v>
      </c>
      <c r="BC874" t="s">
        <v>63</v>
      </c>
      <c r="BD874" t="s">
        <v>6587</v>
      </c>
      <c r="BE874">
        <v>0</v>
      </c>
      <c r="BG874" t="s">
        <v>1915</v>
      </c>
      <c r="BJ874" t="s">
        <v>1952</v>
      </c>
    </row>
    <row r="875" spans="1:62" x14ac:dyDescent="0.35">
      <c r="A875" t="s">
        <v>1963</v>
      </c>
      <c r="B875">
        <v>10000</v>
      </c>
      <c r="C875">
        <v>20000</v>
      </c>
      <c r="D875">
        <v>45758</v>
      </c>
      <c r="E875" t="s">
        <v>116</v>
      </c>
      <c r="F875" t="s">
        <v>1947</v>
      </c>
      <c r="G875" t="s">
        <v>1948</v>
      </c>
      <c r="I875">
        <v>2</v>
      </c>
      <c r="J875" t="s">
        <v>183</v>
      </c>
      <c r="K875">
        <v>105</v>
      </c>
      <c r="L875" t="s">
        <v>6067</v>
      </c>
      <c r="M875" t="s">
        <v>26411</v>
      </c>
      <c r="N875" t="s">
        <v>281</v>
      </c>
      <c r="O875" t="s">
        <v>3851</v>
      </c>
      <c r="P875">
        <v>500</v>
      </c>
      <c r="S875" s="35">
        <v>45758</v>
      </c>
      <c r="U875">
        <v>9</v>
      </c>
      <c r="V875">
        <v>4500</v>
      </c>
      <c r="W875" t="s">
        <v>65</v>
      </c>
      <c r="X875" t="s">
        <v>1965</v>
      </c>
      <c r="Y875">
        <v>0</v>
      </c>
      <c r="Z875">
        <v>3000</v>
      </c>
      <c r="AA875">
        <v>1500</v>
      </c>
      <c r="AB875">
        <v>0</v>
      </c>
      <c r="AC875">
        <v>0</v>
      </c>
      <c r="AD875">
        <v>0</v>
      </c>
      <c r="AG875">
        <v>0</v>
      </c>
      <c r="AP875" t="s">
        <v>1966</v>
      </c>
      <c r="AQ875" t="s">
        <v>1915</v>
      </c>
      <c r="AR875" t="s">
        <v>16389</v>
      </c>
      <c r="AT875">
        <v>0</v>
      </c>
      <c r="AU875">
        <v>0</v>
      </c>
      <c r="AV875">
        <v>0</v>
      </c>
      <c r="AW875">
        <v>0</v>
      </c>
      <c r="AX875">
        <v>0</v>
      </c>
      <c r="AY875">
        <v>0</v>
      </c>
      <c r="BC875" t="s">
        <v>63</v>
      </c>
      <c r="BD875" t="s">
        <v>6588</v>
      </c>
      <c r="BE875">
        <v>0</v>
      </c>
      <c r="BG875" t="s">
        <v>1915</v>
      </c>
      <c r="BJ875" t="s">
        <v>1952</v>
      </c>
    </row>
    <row r="876" spans="1:62" x14ac:dyDescent="0.35">
      <c r="A876" t="s">
        <v>1967</v>
      </c>
      <c r="B876">
        <v>10000</v>
      </c>
      <c r="C876">
        <v>20000</v>
      </c>
      <c r="D876">
        <v>45758</v>
      </c>
      <c r="E876" t="s">
        <v>59</v>
      </c>
      <c r="F876" t="s">
        <v>1968</v>
      </c>
      <c r="G876" t="s">
        <v>1911</v>
      </c>
      <c r="I876">
        <v>2</v>
      </c>
      <c r="J876" t="s">
        <v>183</v>
      </c>
      <c r="K876">
        <v>105</v>
      </c>
      <c r="L876" t="s">
        <v>6067</v>
      </c>
      <c r="M876" t="s">
        <v>26411</v>
      </c>
      <c r="N876" t="s">
        <v>281</v>
      </c>
      <c r="O876" t="s">
        <v>3851</v>
      </c>
      <c r="P876">
        <v>375</v>
      </c>
      <c r="S876" s="35">
        <v>45758</v>
      </c>
      <c r="U876">
        <v>8</v>
      </c>
      <c r="V876">
        <v>3000</v>
      </c>
      <c r="W876" t="s">
        <v>65</v>
      </c>
      <c r="X876" t="s">
        <v>1970</v>
      </c>
      <c r="Y876">
        <v>0</v>
      </c>
      <c r="Z876">
        <v>2000</v>
      </c>
      <c r="AA876">
        <v>1000</v>
      </c>
      <c r="AB876">
        <v>0</v>
      </c>
      <c r="AC876">
        <v>0</v>
      </c>
      <c r="AD876">
        <v>0</v>
      </c>
      <c r="AG876">
        <v>0</v>
      </c>
      <c r="AP876" t="s">
        <v>1971</v>
      </c>
      <c r="AQ876" t="s">
        <v>1915</v>
      </c>
      <c r="AR876" t="s">
        <v>16389</v>
      </c>
      <c r="AT876">
        <v>0</v>
      </c>
      <c r="AU876">
        <v>0</v>
      </c>
      <c r="AV876">
        <v>0</v>
      </c>
      <c r="AW876">
        <v>0</v>
      </c>
      <c r="AX876">
        <v>0</v>
      </c>
      <c r="AY876">
        <v>0</v>
      </c>
      <c r="BC876" t="s">
        <v>63</v>
      </c>
      <c r="BD876" t="s">
        <v>6589</v>
      </c>
      <c r="BE876">
        <v>0</v>
      </c>
      <c r="BG876" t="s">
        <v>1915</v>
      </c>
      <c r="BJ876" t="s">
        <v>1952</v>
      </c>
    </row>
    <row r="877" spans="1:62" x14ac:dyDescent="0.35">
      <c r="A877" t="s">
        <v>1972</v>
      </c>
      <c r="B877">
        <v>10000</v>
      </c>
      <c r="C877">
        <v>20000</v>
      </c>
      <c r="D877">
        <v>45758</v>
      </c>
      <c r="E877" t="s">
        <v>59</v>
      </c>
      <c r="F877" t="s">
        <v>1973</v>
      </c>
      <c r="G877" t="s">
        <v>1911</v>
      </c>
      <c r="I877">
        <v>2</v>
      </c>
      <c r="J877" t="s">
        <v>183</v>
      </c>
      <c r="K877">
        <v>105</v>
      </c>
      <c r="L877" t="s">
        <v>6067</v>
      </c>
      <c r="M877" t="s">
        <v>26411</v>
      </c>
      <c r="N877" t="s">
        <v>281</v>
      </c>
      <c r="O877" t="s">
        <v>3851</v>
      </c>
      <c r="P877">
        <v>300</v>
      </c>
      <c r="S877" s="35">
        <v>45758</v>
      </c>
      <c r="U877">
        <v>15</v>
      </c>
      <c r="V877">
        <v>4500</v>
      </c>
      <c r="W877" t="s">
        <v>65</v>
      </c>
      <c r="X877" t="s">
        <v>1975</v>
      </c>
      <c r="Y877">
        <v>0</v>
      </c>
      <c r="Z877">
        <v>3000</v>
      </c>
      <c r="AA877">
        <v>1500</v>
      </c>
      <c r="AB877">
        <v>0</v>
      </c>
      <c r="AC877">
        <v>0</v>
      </c>
      <c r="AD877">
        <v>0</v>
      </c>
      <c r="AG877">
        <v>0</v>
      </c>
      <c r="AP877" t="s">
        <v>1976</v>
      </c>
      <c r="AQ877" t="s">
        <v>1915</v>
      </c>
      <c r="AR877" t="s">
        <v>16389</v>
      </c>
      <c r="AT877">
        <v>0</v>
      </c>
      <c r="AU877">
        <v>0</v>
      </c>
      <c r="AV877">
        <v>0</v>
      </c>
      <c r="AW877">
        <v>0</v>
      </c>
      <c r="AX877">
        <v>0</v>
      </c>
      <c r="AY877">
        <v>0</v>
      </c>
      <c r="BC877" t="s">
        <v>63</v>
      </c>
      <c r="BD877" t="s">
        <v>6590</v>
      </c>
      <c r="BE877">
        <v>0</v>
      </c>
      <c r="BG877" t="s">
        <v>1915</v>
      </c>
      <c r="BJ877" t="s">
        <v>1952</v>
      </c>
    </row>
    <row r="878" spans="1:62" x14ac:dyDescent="0.35">
      <c r="A878" t="s">
        <v>1977</v>
      </c>
      <c r="B878">
        <v>10000</v>
      </c>
      <c r="C878">
        <v>20000</v>
      </c>
      <c r="D878">
        <v>45758</v>
      </c>
      <c r="E878" t="s">
        <v>116</v>
      </c>
      <c r="F878" t="s">
        <v>1947</v>
      </c>
      <c r="G878" t="s">
        <v>1948</v>
      </c>
      <c r="I878">
        <v>2</v>
      </c>
      <c r="J878" t="s">
        <v>183</v>
      </c>
      <c r="K878">
        <v>105</v>
      </c>
      <c r="L878" t="s">
        <v>6067</v>
      </c>
      <c r="M878" t="s">
        <v>26411</v>
      </c>
      <c r="N878" t="s">
        <v>281</v>
      </c>
      <c r="O878" t="s">
        <v>3851</v>
      </c>
      <c r="P878">
        <v>400</v>
      </c>
      <c r="S878" s="35">
        <v>45758</v>
      </c>
      <c r="U878">
        <v>9</v>
      </c>
      <c r="V878">
        <v>3600</v>
      </c>
      <c r="W878" t="s">
        <v>65</v>
      </c>
      <c r="X878" t="s">
        <v>1979</v>
      </c>
      <c r="Y878">
        <v>0</v>
      </c>
      <c r="Z878">
        <v>1000</v>
      </c>
      <c r="AA878">
        <v>2600</v>
      </c>
      <c r="AB878">
        <v>0</v>
      </c>
      <c r="AC878">
        <v>0</v>
      </c>
      <c r="AD878">
        <v>0</v>
      </c>
      <c r="AG878">
        <v>0</v>
      </c>
      <c r="AP878" t="s">
        <v>1980</v>
      </c>
      <c r="AQ878" t="s">
        <v>1915</v>
      </c>
      <c r="AR878" t="s">
        <v>16389</v>
      </c>
      <c r="AT878">
        <v>0</v>
      </c>
      <c r="AU878">
        <v>0</v>
      </c>
      <c r="AV878">
        <v>0</v>
      </c>
      <c r="AW878">
        <v>0</v>
      </c>
      <c r="AX878">
        <v>0</v>
      </c>
      <c r="AY878">
        <v>0</v>
      </c>
      <c r="BC878" t="s">
        <v>63</v>
      </c>
      <c r="BD878" t="s">
        <v>6591</v>
      </c>
      <c r="BE878">
        <v>0</v>
      </c>
      <c r="BG878" t="s">
        <v>1915</v>
      </c>
      <c r="BJ878" t="s">
        <v>1952</v>
      </c>
    </row>
    <row r="879" spans="1:62" x14ac:dyDescent="0.35">
      <c r="A879" t="s">
        <v>2191</v>
      </c>
      <c r="B879">
        <v>10000</v>
      </c>
      <c r="C879">
        <v>20000</v>
      </c>
      <c r="D879">
        <v>45761</v>
      </c>
      <c r="E879" t="s">
        <v>59</v>
      </c>
      <c r="F879" t="s">
        <v>2192</v>
      </c>
      <c r="G879" t="s">
        <v>1428</v>
      </c>
      <c r="I879">
        <v>2</v>
      </c>
      <c r="J879" t="s">
        <v>183</v>
      </c>
      <c r="K879">
        <v>63</v>
      </c>
      <c r="L879" t="s">
        <v>6051</v>
      </c>
      <c r="M879" t="s">
        <v>26408</v>
      </c>
      <c r="N879" t="s">
        <v>136</v>
      </c>
      <c r="O879" t="s">
        <v>3850</v>
      </c>
      <c r="P879">
        <v>5000</v>
      </c>
      <c r="Q879">
        <f t="shared" ref="Q879:Q882" si="231">(P879/40)+45</f>
        <v>170</v>
      </c>
      <c r="R879" s="34">
        <f t="shared" ref="R879:R882" si="232">Q879/60</f>
        <v>2.8333333333333335</v>
      </c>
      <c r="S879" s="35">
        <v>45758</v>
      </c>
      <c r="U879">
        <v>16</v>
      </c>
      <c r="V879">
        <v>80000</v>
      </c>
      <c r="W879" t="s">
        <v>65</v>
      </c>
      <c r="X879" t="s">
        <v>2099</v>
      </c>
      <c r="Y879">
        <v>0</v>
      </c>
      <c r="Z879">
        <v>80000</v>
      </c>
      <c r="AA879">
        <v>0</v>
      </c>
      <c r="AB879">
        <v>0</v>
      </c>
      <c r="AC879">
        <v>0</v>
      </c>
      <c r="AD879">
        <v>0</v>
      </c>
      <c r="AG879">
        <v>0</v>
      </c>
      <c r="AP879" t="s">
        <v>2100</v>
      </c>
      <c r="AQ879" t="s">
        <v>170</v>
      </c>
      <c r="AR879" t="s">
        <v>21526</v>
      </c>
      <c r="AT879">
        <v>0</v>
      </c>
      <c r="AU879">
        <v>0</v>
      </c>
      <c r="AV879">
        <v>0</v>
      </c>
      <c r="AW879">
        <v>0</v>
      </c>
      <c r="AX879">
        <v>0</v>
      </c>
      <c r="AY879">
        <v>0</v>
      </c>
      <c r="BC879" t="s">
        <v>63</v>
      </c>
      <c r="BD879" t="s">
        <v>4855</v>
      </c>
      <c r="BE879">
        <v>0</v>
      </c>
      <c r="BG879" t="s">
        <v>170</v>
      </c>
      <c r="BJ879" t="s">
        <v>2193</v>
      </c>
    </row>
    <row r="880" spans="1:62" x14ac:dyDescent="0.35">
      <c r="A880" t="s">
        <v>2202</v>
      </c>
      <c r="B880">
        <v>10000</v>
      </c>
      <c r="C880">
        <v>20000</v>
      </c>
      <c r="D880">
        <v>45761</v>
      </c>
      <c r="E880" t="s">
        <v>59</v>
      </c>
      <c r="F880" t="s">
        <v>2192</v>
      </c>
      <c r="G880" t="s">
        <v>1428</v>
      </c>
      <c r="I880">
        <v>2</v>
      </c>
      <c r="J880" t="s">
        <v>183</v>
      </c>
      <c r="K880">
        <v>63</v>
      </c>
      <c r="L880" t="s">
        <v>6051</v>
      </c>
      <c r="M880" t="s">
        <v>26408</v>
      </c>
      <c r="N880" t="s">
        <v>136</v>
      </c>
      <c r="O880" t="s">
        <v>3850</v>
      </c>
      <c r="P880">
        <v>2500</v>
      </c>
      <c r="Q880">
        <f t="shared" si="231"/>
        <v>107.5</v>
      </c>
      <c r="R880" s="34">
        <f t="shared" si="232"/>
        <v>1.7916666666666667</v>
      </c>
      <c r="S880" s="35">
        <v>45758</v>
      </c>
      <c r="U880">
        <v>16</v>
      </c>
      <c r="V880">
        <v>40000</v>
      </c>
      <c r="W880" t="s">
        <v>65</v>
      </c>
      <c r="X880" t="s">
        <v>2099</v>
      </c>
      <c r="Y880">
        <v>0</v>
      </c>
      <c r="Z880">
        <v>40000</v>
      </c>
      <c r="AA880">
        <v>0</v>
      </c>
      <c r="AB880">
        <v>0</v>
      </c>
      <c r="AC880">
        <v>0</v>
      </c>
      <c r="AD880">
        <v>0</v>
      </c>
      <c r="AG880">
        <v>0</v>
      </c>
      <c r="AP880" t="s">
        <v>2100</v>
      </c>
      <c r="AQ880" t="s">
        <v>275</v>
      </c>
      <c r="AR880" t="s">
        <v>21306</v>
      </c>
      <c r="AT880">
        <v>0</v>
      </c>
      <c r="AU880">
        <v>0</v>
      </c>
      <c r="AV880">
        <v>0</v>
      </c>
      <c r="AW880">
        <v>0</v>
      </c>
      <c r="AX880">
        <v>0</v>
      </c>
      <c r="AY880">
        <v>0</v>
      </c>
      <c r="BC880" t="s">
        <v>63</v>
      </c>
      <c r="BD880" t="s">
        <v>4858</v>
      </c>
      <c r="BE880">
        <v>0</v>
      </c>
      <c r="BG880" t="s">
        <v>275</v>
      </c>
      <c r="BJ880" t="s">
        <v>2203</v>
      </c>
    </row>
    <row r="881" spans="1:62" x14ac:dyDescent="0.35">
      <c r="A881" t="s">
        <v>2553</v>
      </c>
      <c r="B881">
        <v>10000</v>
      </c>
      <c r="C881">
        <v>10000</v>
      </c>
      <c r="D881">
        <v>45758</v>
      </c>
      <c r="E881" t="s">
        <v>59</v>
      </c>
      <c r="F881" t="s">
        <v>2527</v>
      </c>
      <c r="G881" t="s">
        <v>570</v>
      </c>
      <c r="I881">
        <v>1</v>
      </c>
      <c r="J881" t="s">
        <v>183</v>
      </c>
      <c r="K881">
        <v>59</v>
      </c>
      <c r="L881" t="s">
        <v>6045</v>
      </c>
      <c r="M881" t="s">
        <v>26405</v>
      </c>
      <c r="N881" t="s">
        <v>73</v>
      </c>
      <c r="O881" t="s">
        <v>3811</v>
      </c>
      <c r="P881">
        <v>1500</v>
      </c>
      <c r="Q881">
        <f t="shared" si="231"/>
        <v>82.5</v>
      </c>
      <c r="R881" s="34">
        <f t="shared" si="232"/>
        <v>1.375</v>
      </c>
      <c r="S881" s="35">
        <v>45758</v>
      </c>
      <c r="U881">
        <v>6</v>
      </c>
      <c r="V881">
        <v>9000</v>
      </c>
      <c r="W881" t="s">
        <v>65</v>
      </c>
      <c r="X881" t="s">
        <v>2554</v>
      </c>
      <c r="Y881">
        <v>0</v>
      </c>
      <c r="Z881">
        <v>9000</v>
      </c>
      <c r="AA881">
        <v>0</v>
      </c>
      <c r="AB881">
        <v>0</v>
      </c>
      <c r="AC881">
        <v>0</v>
      </c>
      <c r="AD881">
        <v>0</v>
      </c>
      <c r="AG881">
        <v>0</v>
      </c>
      <c r="AP881" t="s">
        <v>2555</v>
      </c>
      <c r="AQ881" t="s">
        <v>571</v>
      </c>
      <c r="AR881" t="s">
        <v>14937</v>
      </c>
      <c r="AT881">
        <v>0</v>
      </c>
      <c r="AU881">
        <v>0</v>
      </c>
      <c r="AV881">
        <v>0</v>
      </c>
      <c r="AW881">
        <v>0</v>
      </c>
      <c r="AX881">
        <v>0</v>
      </c>
      <c r="AY881">
        <v>0</v>
      </c>
      <c r="BC881" t="s">
        <v>63</v>
      </c>
      <c r="BD881" t="s">
        <v>5006</v>
      </c>
      <c r="BE881">
        <v>0</v>
      </c>
      <c r="BG881" t="s">
        <v>571</v>
      </c>
      <c r="BJ881" t="s">
        <v>2556</v>
      </c>
    </row>
    <row r="882" spans="1:62" x14ac:dyDescent="0.35">
      <c r="A882" t="s">
        <v>2557</v>
      </c>
      <c r="B882">
        <v>10000</v>
      </c>
      <c r="C882">
        <v>10000</v>
      </c>
      <c r="D882">
        <v>45758</v>
      </c>
      <c r="E882" t="s">
        <v>59</v>
      </c>
      <c r="F882" t="s">
        <v>2527</v>
      </c>
      <c r="G882" t="s">
        <v>570</v>
      </c>
      <c r="I882">
        <v>1</v>
      </c>
      <c r="J882" t="s">
        <v>183</v>
      </c>
      <c r="K882">
        <v>59</v>
      </c>
      <c r="L882" t="s">
        <v>6045</v>
      </c>
      <c r="M882" t="s">
        <v>26405</v>
      </c>
      <c r="N882" t="s">
        <v>73</v>
      </c>
      <c r="O882" t="s">
        <v>3811</v>
      </c>
      <c r="P882">
        <v>1500</v>
      </c>
      <c r="Q882">
        <f t="shared" si="231"/>
        <v>82.5</v>
      </c>
      <c r="R882" s="34">
        <f t="shared" si="232"/>
        <v>1.375</v>
      </c>
      <c r="S882" s="35">
        <v>45758</v>
      </c>
      <c r="U882">
        <v>6</v>
      </c>
      <c r="V882">
        <v>9000</v>
      </c>
      <c r="W882" t="s">
        <v>65</v>
      </c>
      <c r="X882" t="s">
        <v>2554</v>
      </c>
      <c r="Y882">
        <v>0</v>
      </c>
      <c r="Z882">
        <v>9000</v>
      </c>
      <c r="AA882">
        <v>0</v>
      </c>
      <c r="AB882">
        <v>0</v>
      </c>
      <c r="AC882">
        <v>0</v>
      </c>
      <c r="AD882">
        <v>0</v>
      </c>
      <c r="AG882">
        <v>0</v>
      </c>
      <c r="AP882" t="s">
        <v>2555</v>
      </c>
      <c r="AQ882" t="s">
        <v>571</v>
      </c>
      <c r="AR882" t="s">
        <v>14937</v>
      </c>
      <c r="AT882">
        <v>0</v>
      </c>
      <c r="AU882">
        <v>0</v>
      </c>
      <c r="AV882">
        <v>0</v>
      </c>
      <c r="AW882">
        <v>0</v>
      </c>
      <c r="AX882">
        <v>0</v>
      </c>
      <c r="AY882">
        <v>0</v>
      </c>
      <c r="BC882" t="s">
        <v>63</v>
      </c>
      <c r="BD882" t="s">
        <v>5007</v>
      </c>
      <c r="BE882">
        <v>0</v>
      </c>
      <c r="BG882" t="s">
        <v>571</v>
      </c>
      <c r="BJ882" t="s">
        <v>2558</v>
      </c>
    </row>
    <row r="883" spans="1:62" x14ac:dyDescent="0.35">
      <c r="A883" t="s">
        <v>2559</v>
      </c>
      <c r="B883">
        <v>10000</v>
      </c>
      <c r="C883">
        <v>10000</v>
      </c>
      <c r="D883">
        <v>45758</v>
      </c>
      <c r="E883" t="s">
        <v>59</v>
      </c>
      <c r="F883" t="s">
        <v>2544</v>
      </c>
      <c r="G883" t="s">
        <v>2545</v>
      </c>
      <c r="I883">
        <v>1</v>
      </c>
      <c r="J883" t="s">
        <v>183</v>
      </c>
      <c r="K883">
        <v>82</v>
      </c>
      <c r="L883" t="s">
        <v>6057</v>
      </c>
      <c r="M883" t="s">
        <v>26408</v>
      </c>
      <c r="N883" t="s">
        <v>352</v>
      </c>
      <c r="O883" t="s">
        <v>3798</v>
      </c>
      <c r="P883">
        <v>2500</v>
      </c>
      <c r="S883" s="35">
        <v>45758</v>
      </c>
      <c r="U883">
        <v>8</v>
      </c>
      <c r="V883">
        <v>20000</v>
      </c>
      <c r="W883" t="s">
        <v>65</v>
      </c>
      <c r="X883">
        <v>112023880001</v>
      </c>
      <c r="Y883">
        <v>0</v>
      </c>
      <c r="Z883">
        <v>20000</v>
      </c>
      <c r="AA883">
        <v>0</v>
      </c>
      <c r="AB883">
        <v>0</v>
      </c>
      <c r="AC883">
        <v>0</v>
      </c>
      <c r="AD883">
        <v>0</v>
      </c>
      <c r="AG883">
        <v>0</v>
      </c>
      <c r="AP883">
        <v>11202388</v>
      </c>
      <c r="AQ883" t="s">
        <v>571</v>
      </c>
      <c r="AR883" t="s">
        <v>14937</v>
      </c>
      <c r="AT883">
        <v>0</v>
      </c>
      <c r="AU883">
        <v>0</v>
      </c>
      <c r="AV883">
        <v>0</v>
      </c>
      <c r="AW883">
        <v>0</v>
      </c>
      <c r="AX883">
        <v>0</v>
      </c>
      <c r="AY883">
        <v>0</v>
      </c>
      <c r="BC883" t="s">
        <v>63</v>
      </c>
      <c r="BD883" t="s">
        <v>5008</v>
      </c>
      <c r="BE883">
        <v>0</v>
      </c>
      <c r="BG883" t="s">
        <v>571</v>
      </c>
      <c r="BJ883" t="s">
        <v>2560</v>
      </c>
    </row>
    <row r="884" spans="1:62" x14ac:dyDescent="0.35">
      <c r="A884" t="s">
        <v>2561</v>
      </c>
      <c r="B884">
        <v>10000</v>
      </c>
      <c r="C884">
        <v>10000</v>
      </c>
      <c r="D884">
        <v>45762</v>
      </c>
      <c r="E884" t="s">
        <v>59</v>
      </c>
      <c r="F884">
        <v>0.43652777777777779</v>
      </c>
      <c r="G884" t="s">
        <v>2562</v>
      </c>
      <c r="I884">
        <v>1</v>
      </c>
      <c r="J884" t="s">
        <v>183</v>
      </c>
      <c r="K884">
        <v>31</v>
      </c>
      <c r="L884" t="s">
        <v>6061</v>
      </c>
      <c r="M884" t="s">
        <v>26405</v>
      </c>
      <c r="N884" t="s">
        <v>2529</v>
      </c>
      <c r="O884" t="s">
        <v>3807</v>
      </c>
      <c r="P884">
        <v>39870</v>
      </c>
      <c r="Q884">
        <f t="shared" ref="Q884:Q885" si="233">(P884/40)+45</f>
        <v>1041.75</v>
      </c>
      <c r="R884" s="34">
        <f t="shared" ref="R884:R885" si="234">Q884/60</f>
        <v>17.362500000000001</v>
      </c>
      <c r="S884" s="35">
        <v>45758</v>
      </c>
      <c r="U884">
        <v>1</v>
      </c>
      <c r="V884">
        <v>39870</v>
      </c>
      <c r="W884" t="s">
        <v>65</v>
      </c>
      <c r="X884">
        <v>111818390001</v>
      </c>
      <c r="Y884">
        <v>0</v>
      </c>
      <c r="Z884">
        <v>39870</v>
      </c>
      <c r="AA884">
        <v>0</v>
      </c>
      <c r="AB884">
        <v>0</v>
      </c>
      <c r="AC884">
        <v>0</v>
      </c>
      <c r="AD884">
        <v>0</v>
      </c>
      <c r="AG884">
        <v>0</v>
      </c>
      <c r="AP884">
        <v>11181839</v>
      </c>
      <c r="AQ884" t="s">
        <v>571</v>
      </c>
      <c r="AR884" t="s">
        <v>14937</v>
      </c>
      <c r="AT884">
        <v>0</v>
      </c>
      <c r="AU884">
        <v>0</v>
      </c>
      <c r="AV884">
        <v>0</v>
      </c>
      <c r="AW884">
        <v>0</v>
      </c>
      <c r="AX884">
        <v>0</v>
      </c>
      <c r="AY884">
        <v>0</v>
      </c>
      <c r="BC884" t="s">
        <v>63</v>
      </c>
      <c r="BD884" t="s">
        <v>5009</v>
      </c>
      <c r="BE884">
        <v>0</v>
      </c>
      <c r="BG884" t="s">
        <v>571</v>
      </c>
      <c r="BJ884" t="s">
        <v>2564</v>
      </c>
    </row>
    <row r="885" spans="1:62" x14ac:dyDescent="0.35">
      <c r="A885" t="s">
        <v>2565</v>
      </c>
      <c r="B885">
        <v>10000</v>
      </c>
      <c r="C885">
        <v>10000</v>
      </c>
      <c r="D885">
        <v>45758</v>
      </c>
      <c r="E885" t="s">
        <v>59</v>
      </c>
      <c r="F885" t="s">
        <v>2451</v>
      </c>
      <c r="G885" t="s">
        <v>2566</v>
      </c>
      <c r="I885">
        <v>1</v>
      </c>
      <c r="J885" t="s">
        <v>183</v>
      </c>
      <c r="K885">
        <v>46</v>
      </c>
      <c r="L885" t="s">
        <v>6049</v>
      </c>
      <c r="M885" t="s">
        <v>26405</v>
      </c>
      <c r="N885" t="s">
        <v>231</v>
      </c>
      <c r="O885" t="s">
        <v>3809</v>
      </c>
      <c r="P885">
        <v>2000</v>
      </c>
      <c r="Q885">
        <f t="shared" si="233"/>
        <v>95</v>
      </c>
      <c r="R885" s="34">
        <f t="shared" si="234"/>
        <v>1.5833333333333333</v>
      </c>
      <c r="S885" s="35">
        <v>45758</v>
      </c>
      <c r="U885">
        <v>1</v>
      </c>
      <c r="V885">
        <v>2000</v>
      </c>
      <c r="W885" t="s">
        <v>65</v>
      </c>
      <c r="X885" t="s">
        <v>2567</v>
      </c>
      <c r="Y885">
        <v>0</v>
      </c>
      <c r="Z885">
        <v>2000</v>
      </c>
      <c r="AA885">
        <v>0</v>
      </c>
      <c r="AB885">
        <v>0</v>
      </c>
      <c r="AC885">
        <v>0</v>
      </c>
      <c r="AD885">
        <v>0</v>
      </c>
      <c r="AG885">
        <v>0</v>
      </c>
      <c r="AP885" t="s">
        <v>2568</v>
      </c>
      <c r="AQ885" t="s">
        <v>465</v>
      </c>
      <c r="AR885" t="s">
        <v>15009</v>
      </c>
      <c r="AT885">
        <v>0</v>
      </c>
      <c r="AU885">
        <v>0</v>
      </c>
      <c r="AV885">
        <v>0</v>
      </c>
      <c r="AW885">
        <v>0</v>
      </c>
      <c r="AX885">
        <v>0</v>
      </c>
      <c r="AY885">
        <v>0</v>
      </c>
      <c r="BC885" t="s">
        <v>63</v>
      </c>
      <c r="BD885" t="s">
        <v>5010</v>
      </c>
      <c r="BE885">
        <v>0</v>
      </c>
      <c r="BG885" t="s">
        <v>465</v>
      </c>
      <c r="BJ885" t="s">
        <v>2255</v>
      </c>
    </row>
    <row r="886" spans="1:62" x14ac:dyDescent="0.35">
      <c r="A886" t="s">
        <v>2569</v>
      </c>
      <c r="B886">
        <v>10000</v>
      </c>
      <c r="C886">
        <v>10000</v>
      </c>
      <c r="D886">
        <v>45758</v>
      </c>
      <c r="E886" t="s">
        <v>59</v>
      </c>
      <c r="F886" t="s">
        <v>2511</v>
      </c>
      <c r="G886" t="s">
        <v>2484</v>
      </c>
      <c r="I886">
        <v>1</v>
      </c>
      <c r="J886" t="s">
        <v>183</v>
      </c>
      <c r="K886">
        <v>86</v>
      </c>
      <c r="L886" t="s">
        <v>6043</v>
      </c>
      <c r="M886" t="s">
        <v>26407</v>
      </c>
      <c r="N886" t="s">
        <v>1696</v>
      </c>
      <c r="O886" t="s">
        <v>3840</v>
      </c>
      <c r="P886">
        <v>5000</v>
      </c>
      <c r="Q886">
        <f>(P886/60)+30</f>
        <v>113.33333333333333</v>
      </c>
      <c r="R886" s="34">
        <f>Q886/60</f>
        <v>1.8888888888888888</v>
      </c>
      <c r="S886" s="35">
        <v>45758</v>
      </c>
      <c r="U886">
        <v>5</v>
      </c>
      <c r="V886">
        <v>25000</v>
      </c>
      <c r="W886" t="s">
        <v>65</v>
      </c>
      <c r="X886" t="s">
        <v>2512</v>
      </c>
      <c r="Y886">
        <v>0</v>
      </c>
      <c r="Z886">
        <v>25000</v>
      </c>
      <c r="AA886">
        <v>0</v>
      </c>
      <c r="AB886">
        <v>0</v>
      </c>
      <c r="AC886">
        <v>0</v>
      </c>
      <c r="AD886">
        <v>0</v>
      </c>
      <c r="AG886">
        <v>0</v>
      </c>
      <c r="AP886" t="s">
        <v>2513</v>
      </c>
      <c r="AQ886" t="s">
        <v>203</v>
      </c>
      <c r="AR886" t="s">
        <v>21026</v>
      </c>
      <c r="AT886">
        <v>0</v>
      </c>
      <c r="AU886">
        <v>0</v>
      </c>
      <c r="AV886">
        <v>0</v>
      </c>
      <c r="AW886">
        <v>0</v>
      </c>
      <c r="AX886">
        <v>0</v>
      </c>
      <c r="AY886">
        <v>0</v>
      </c>
      <c r="BC886" t="s">
        <v>63</v>
      </c>
      <c r="BD886" t="s">
        <v>5011</v>
      </c>
      <c r="BE886">
        <v>0</v>
      </c>
      <c r="BG886" t="s">
        <v>203</v>
      </c>
      <c r="BJ886" t="s">
        <v>2570</v>
      </c>
    </row>
    <row r="887" spans="1:62" x14ac:dyDescent="0.35">
      <c r="A887" t="s">
        <v>2035</v>
      </c>
      <c r="B887">
        <v>10000</v>
      </c>
      <c r="C887">
        <v>20000</v>
      </c>
      <c r="D887">
        <v>45762</v>
      </c>
      <c r="E887" t="s">
        <v>59</v>
      </c>
      <c r="F887" t="s">
        <v>2036</v>
      </c>
      <c r="G887">
        <v>408232392</v>
      </c>
      <c r="I887">
        <v>2</v>
      </c>
      <c r="J887" t="s">
        <v>183</v>
      </c>
      <c r="K887">
        <v>92</v>
      </c>
      <c r="L887" t="s">
        <v>6053</v>
      </c>
      <c r="M887" t="s">
        <v>26409</v>
      </c>
      <c r="N887" t="s">
        <v>281</v>
      </c>
      <c r="O887" t="s">
        <v>3851</v>
      </c>
      <c r="P887">
        <v>1100</v>
      </c>
      <c r="S887" s="35">
        <v>45758</v>
      </c>
      <c r="U887">
        <v>2</v>
      </c>
      <c r="V887">
        <v>2200</v>
      </c>
      <c r="W887" t="s">
        <v>65</v>
      </c>
      <c r="X887" t="s">
        <v>2037</v>
      </c>
      <c r="Y887">
        <v>0</v>
      </c>
      <c r="Z887">
        <v>2000</v>
      </c>
      <c r="AA887">
        <v>200</v>
      </c>
      <c r="AB887">
        <v>0</v>
      </c>
      <c r="AC887">
        <v>0</v>
      </c>
      <c r="AD887">
        <v>0</v>
      </c>
      <c r="AG887">
        <v>0</v>
      </c>
      <c r="AP887" t="s">
        <v>2038</v>
      </c>
      <c r="AQ887" t="s">
        <v>234</v>
      </c>
      <c r="AR887" t="s">
        <v>12640</v>
      </c>
      <c r="AT887">
        <v>0</v>
      </c>
      <c r="AU887">
        <v>0</v>
      </c>
      <c r="AV887">
        <v>0</v>
      </c>
      <c r="AW887">
        <v>0</v>
      </c>
      <c r="AX887">
        <v>0</v>
      </c>
      <c r="AY887">
        <v>0</v>
      </c>
      <c r="BC887" t="s">
        <v>63</v>
      </c>
      <c r="BD887" t="s">
        <v>4810</v>
      </c>
      <c r="BE887">
        <v>0</v>
      </c>
      <c r="BG887" t="s">
        <v>234</v>
      </c>
      <c r="BJ887" t="s">
        <v>2039</v>
      </c>
    </row>
    <row r="888" spans="1:62" x14ac:dyDescent="0.35">
      <c r="A888" t="s">
        <v>2264</v>
      </c>
      <c r="B888">
        <v>10000</v>
      </c>
      <c r="C888">
        <v>20000</v>
      </c>
      <c r="D888">
        <v>45758</v>
      </c>
      <c r="E888" t="s">
        <v>59</v>
      </c>
      <c r="F888" t="s">
        <v>2265</v>
      </c>
      <c r="G888" t="s">
        <v>159</v>
      </c>
      <c r="I888">
        <v>2</v>
      </c>
      <c r="J888" t="s">
        <v>183</v>
      </c>
      <c r="K888">
        <v>82</v>
      </c>
      <c r="L888" t="s">
        <v>6057</v>
      </c>
      <c r="M888" t="s">
        <v>26408</v>
      </c>
      <c r="N888" t="s">
        <v>352</v>
      </c>
      <c r="O888" t="s">
        <v>3798</v>
      </c>
      <c r="P888">
        <v>1167</v>
      </c>
      <c r="S888" s="35">
        <v>45758</v>
      </c>
      <c r="U888">
        <v>6</v>
      </c>
      <c r="V888">
        <v>7002</v>
      </c>
      <c r="W888" t="s">
        <v>65</v>
      </c>
      <c r="X888">
        <v>5000582200001</v>
      </c>
      <c r="Y888">
        <v>0</v>
      </c>
      <c r="Z888">
        <v>6000</v>
      </c>
      <c r="AA888">
        <v>1002</v>
      </c>
      <c r="AB888">
        <v>0</v>
      </c>
      <c r="AC888">
        <v>0</v>
      </c>
      <c r="AD888">
        <v>0</v>
      </c>
      <c r="AG888">
        <v>0</v>
      </c>
      <c r="AP888">
        <v>500058220</v>
      </c>
      <c r="AQ888" t="s">
        <v>162</v>
      </c>
      <c r="AR888" t="s">
        <v>8373</v>
      </c>
      <c r="AT888">
        <v>0</v>
      </c>
      <c r="AU888">
        <v>0</v>
      </c>
      <c r="AV888">
        <v>0</v>
      </c>
      <c r="AW888">
        <v>0</v>
      </c>
      <c r="AX888">
        <v>0</v>
      </c>
      <c r="AY888">
        <v>0</v>
      </c>
      <c r="BC888" t="s">
        <v>63</v>
      </c>
      <c r="BD888" t="s">
        <v>4875</v>
      </c>
      <c r="BE888">
        <v>0</v>
      </c>
      <c r="BG888" t="s">
        <v>162</v>
      </c>
      <c r="BJ888" t="s">
        <v>2266</v>
      </c>
    </row>
    <row r="889" spans="1:62" x14ac:dyDescent="0.35">
      <c r="A889" t="s">
        <v>2270</v>
      </c>
      <c r="B889">
        <v>10000</v>
      </c>
      <c r="C889">
        <v>20000</v>
      </c>
      <c r="D889">
        <v>45758</v>
      </c>
      <c r="E889" t="s">
        <v>59</v>
      </c>
      <c r="F889">
        <v>0.48421296296296296</v>
      </c>
      <c r="G889" t="s">
        <v>159</v>
      </c>
      <c r="I889">
        <v>2</v>
      </c>
      <c r="J889" t="s">
        <v>183</v>
      </c>
      <c r="K889">
        <v>82</v>
      </c>
      <c r="L889" t="s">
        <v>6057</v>
      </c>
      <c r="M889" t="s">
        <v>26408</v>
      </c>
      <c r="N889" t="s">
        <v>352</v>
      </c>
      <c r="O889" t="s">
        <v>3798</v>
      </c>
      <c r="P889">
        <v>1167</v>
      </c>
      <c r="S889" s="35">
        <v>45758</v>
      </c>
      <c r="U889">
        <v>6</v>
      </c>
      <c r="V889">
        <v>7002</v>
      </c>
      <c r="W889" t="s">
        <v>65</v>
      </c>
      <c r="X889">
        <v>5000761290001</v>
      </c>
      <c r="Y889">
        <v>0</v>
      </c>
      <c r="Z889">
        <v>2500</v>
      </c>
      <c r="AA889">
        <v>4502</v>
      </c>
      <c r="AB889">
        <v>0</v>
      </c>
      <c r="AC889">
        <v>0</v>
      </c>
      <c r="AD889">
        <v>0</v>
      </c>
      <c r="AG889">
        <v>0</v>
      </c>
      <c r="AP889">
        <v>500076129</v>
      </c>
      <c r="AQ889" t="s">
        <v>162</v>
      </c>
      <c r="AR889" t="s">
        <v>8373</v>
      </c>
      <c r="AT889">
        <v>0</v>
      </c>
      <c r="AU889">
        <v>0</v>
      </c>
      <c r="AV889">
        <v>0</v>
      </c>
      <c r="AW889">
        <v>0</v>
      </c>
      <c r="AX889">
        <v>0</v>
      </c>
      <c r="AY889">
        <v>0</v>
      </c>
      <c r="BC889" t="s">
        <v>63</v>
      </c>
      <c r="BD889" t="s">
        <v>4877</v>
      </c>
      <c r="BE889">
        <v>0</v>
      </c>
      <c r="BG889" t="s">
        <v>162</v>
      </c>
      <c r="BJ889" t="s">
        <v>2269</v>
      </c>
    </row>
    <row r="890" spans="1:62" x14ac:dyDescent="0.35">
      <c r="A890" t="s">
        <v>5012</v>
      </c>
      <c r="B890">
        <v>10000</v>
      </c>
      <c r="C890">
        <v>20000</v>
      </c>
      <c r="D890">
        <v>45772</v>
      </c>
      <c r="E890" t="s">
        <v>59</v>
      </c>
      <c r="F890" t="s">
        <v>5013</v>
      </c>
      <c r="G890" t="s">
        <v>5014</v>
      </c>
      <c r="I890">
        <v>1</v>
      </c>
      <c r="J890" t="s">
        <v>183</v>
      </c>
      <c r="K890">
        <v>90</v>
      </c>
      <c r="L890" t="s">
        <v>6044</v>
      </c>
      <c r="M890" t="s">
        <v>26408</v>
      </c>
      <c r="N890" t="s">
        <v>1190</v>
      </c>
      <c r="O890" t="s">
        <v>3836</v>
      </c>
      <c r="P890">
        <v>36750</v>
      </c>
      <c r="Q890">
        <f t="shared" ref="Q890:Q891" si="235">(P890/20)+45</f>
        <v>1882.5</v>
      </c>
      <c r="R890" s="34">
        <f t="shared" ref="R890:R891" si="236">Q890/60</f>
        <v>31.375</v>
      </c>
      <c r="S890" s="35">
        <v>45758</v>
      </c>
      <c r="U890">
        <v>4</v>
      </c>
      <c r="V890">
        <v>147000</v>
      </c>
      <c r="W890" t="s">
        <v>65</v>
      </c>
      <c r="X890" t="s">
        <v>831</v>
      </c>
      <c r="Y890">
        <v>0</v>
      </c>
      <c r="Z890">
        <v>140119</v>
      </c>
      <c r="AA890">
        <v>6881</v>
      </c>
      <c r="AB890">
        <v>0</v>
      </c>
      <c r="AC890">
        <v>0</v>
      </c>
      <c r="AD890">
        <v>0</v>
      </c>
      <c r="AG890">
        <v>0</v>
      </c>
      <c r="AP890" t="s">
        <v>832</v>
      </c>
      <c r="AQ890" t="s">
        <v>833</v>
      </c>
      <c r="AR890" t="s">
        <v>12481</v>
      </c>
      <c r="AT890">
        <v>0</v>
      </c>
      <c r="AU890">
        <v>0</v>
      </c>
      <c r="AV890">
        <v>0</v>
      </c>
      <c r="AW890">
        <v>0</v>
      </c>
      <c r="AX890">
        <v>0</v>
      </c>
      <c r="AY890">
        <v>0</v>
      </c>
      <c r="BC890" t="s">
        <v>63</v>
      </c>
      <c r="BD890" t="s">
        <v>5015</v>
      </c>
      <c r="BE890">
        <v>0</v>
      </c>
      <c r="BG890" t="s">
        <v>833</v>
      </c>
      <c r="BJ890" t="s">
        <v>4428</v>
      </c>
    </row>
    <row r="891" spans="1:62" x14ac:dyDescent="0.35">
      <c r="A891" t="s">
        <v>5012</v>
      </c>
      <c r="B891">
        <v>10000</v>
      </c>
      <c r="C891">
        <v>30000</v>
      </c>
      <c r="D891">
        <v>45772</v>
      </c>
      <c r="E891" t="s">
        <v>59</v>
      </c>
      <c r="F891" t="s">
        <v>5013</v>
      </c>
      <c r="G891" t="s">
        <v>5014</v>
      </c>
      <c r="I891">
        <v>1</v>
      </c>
      <c r="J891" t="s">
        <v>183</v>
      </c>
      <c r="K891">
        <v>90</v>
      </c>
      <c r="L891" t="s">
        <v>6044</v>
      </c>
      <c r="M891" t="s">
        <v>26408</v>
      </c>
      <c r="N891" t="s">
        <v>439</v>
      </c>
      <c r="O891" t="s">
        <v>3859</v>
      </c>
      <c r="P891">
        <v>22000</v>
      </c>
      <c r="Q891">
        <f t="shared" si="235"/>
        <v>1145</v>
      </c>
      <c r="R891" s="34">
        <f t="shared" si="236"/>
        <v>19.083333333333332</v>
      </c>
      <c r="S891" s="35">
        <v>45758</v>
      </c>
      <c r="U891">
        <v>4</v>
      </c>
      <c r="V891">
        <v>88000</v>
      </c>
      <c r="W891" t="s">
        <v>65</v>
      </c>
      <c r="X891" t="s">
        <v>831</v>
      </c>
      <c r="Y891">
        <v>0</v>
      </c>
      <c r="Z891">
        <v>83881</v>
      </c>
      <c r="AA891">
        <v>4119</v>
      </c>
      <c r="AB891">
        <v>0</v>
      </c>
      <c r="AC891">
        <v>0</v>
      </c>
      <c r="AD891">
        <v>0</v>
      </c>
      <c r="AG891">
        <v>0</v>
      </c>
      <c r="AP891" t="s">
        <v>832</v>
      </c>
      <c r="AQ891" t="s">
        <v>833</v>
      </c>
      <c r="AR891" t="s">
        <v>12481</v>
      </c>
      <c r="AT891">
        <v>0</v>
      </c>
      <c r="AU891">
        <v>0</v>
      </c>
      <c r="AV891">
        <v>0</v>
      </c>
      <c r="AW891">
        <v>0</v>
      </c>
      <c r="AX891">
        <v>0</v>
      </c>
      <c r="AY891">
        <v>0</v>
      </c>
      <c r="BC891" t="s">
        <v>63</v>
      </c>
      <c r="BD891" t="s">
        <v>5015</v>
      </c>
      <c r="BE891">
        <v>0</v>
      </c>
      <c r="BG891" t="s">
        <v>833</v>
      </c>
      <c r="BJ891" t="s">
        <v>4428</v>
      </c>
    </row>
    <row r="892" spans="1:62" x14ac:dyDescent="0.35">
      <c r="A892" t="s">
        <v>5016</v>
      </c>
      <c r="B892">
        <v>10000</v>
      </c>
      <c r="C892">
        <v>10000</v>
      </c>
      <c r="D892">
        <v>45771</v>
      </c>
      <c r="E892" t="s">
        <v>59</v>
      </c>
      <c r="F892">
        <v>0.46935185185185185</v>
      </c>
      <c r="G892" t="s">
        <v>5017</v>
      </c>
      <c r="I892">
        <v>1</v>
      </c>
      <c r="J892" t="s">
        <v>183</v>
      </c>
      <c r="K892">
        <v>88</v>
      </c>
      <c r="L892" t="s">
        <v>6058</v>
      </c>
      <c r="M892" t="s">
        <v>26406</v>
      </c>
      <c r="N892" t="s">
        <v>144</v>
      </c>
      <c r="O892" t="s">
        <v>3855</v>
      </c>
      <c r="P892">
        <v>850</v>
      </c>
      <c r="S892" s="35">
        <v>45758</v>
      </c>
      <c r="U892">
        <v>1</v>
      </c>
      <c r="V892">
        <v>850</v>
      </c>
      <c r="W892" t="s">
        <v>65</v>
      </c>
      <c r="X892">
        <v>107112140001</v>
      </c>
      <c r="Y892">
        <v>0</v>
      </c>
      <c r="Z892">
        <v>500</v>
      </c>
      <c r="AA892">
        <v>350</v>
      </c>
      <c r="AB892">
        <v>0</v>
      </c>
      <c r="AC892">
        <v>0</v>
      </c>
      <c r="AD892">
        <v>0</v>
      </c>
      <c r="AG892">
        <v>0</v>
      </c>
      <c r="AP892">
        <v>10711214</v>
      </c>
      <c r="AQ892" t="s">
        <v>282</v>
      </c>
      <c r="AR892" t="s">
        <v>14518</v>
      </c>
      <c r="AT892">
        <v>0</v>
      </c>
      <c r="AU892">
        <v>0</v>
      </c>
      <c r="AV892">
        <v>0</v>
      </c>
      <c r="AW892">
        <v>0</v>
      </c>
      <c r="AX892">
        <v>0</v>
      </c>
      <c r="AY892">
        <v>0</v>
      </c>
      <c r="BC892" t="s">
        <v>63</v>
      </c>
      <c r="BD892" t="s">
        <v>5018</v>
      </c>
      <c r="BE892">
        <v>0</v>
      </c>
      <c r="BG892" t="s">
        <v>282</v>
      </c>
      <c r="BJ892" t="s">
        <v>5019</v>
      </c>
    </row>
    <row r="893" spans="1:62" x14ac:dyDescent="0.35">
      <c r="A893" t="s">
        <v>2571</v>
      </c>
      <c r="B893">
        <v>10000</v>
      </c>
      <c r="C893">
        <v>10000</v>
      </c>
      <c r="D893">
        <v>45761</v>
      </c>
      <c r="E893" t="s">
        <v>59</v>
      </c>
      <c r="F893" t="s">
        <v>2572</v>
      </c>
      <c r="G893" t="s">
        <v>1045</v>
      </c>
      <c r="I893">
        <v>1</v>
      </c>
      <c r="J893" t="s">
        <v>183</v>
      </c>
      <c r="K893">
        <v>72</v>
      </c>
      <c r="L893" t="s">
        <v>6056</v>
      </c>
      <c r="M893" t="s">
        <v>26406</v>
      </c>
      <c r="N893" t="s">
        <v>869</v>
      </c>
      <c r="O893" t="s">
        <v>3829</v>
      </c>
      <c r="P893">
        <v>3000</v>
      </c>
      <c r="S893" s="35">
        <v>45758</v>
      </c>
      <c r="U893">
        <v>4</v>
      </c>
      <c r="V893">
        <v>12000</v>
      </c>
      <c r="W893" t="s">
        <v>65</v>
      </c>
      <c r="X893" t="s">
        <v>1046</v>
      </c>
      <c r="Y893">
        <v>0</v>
      </c>
      <c r="Z893">
        <v>9000</v>
      </c>
      <c r="AA893">
        <v>3000</v>
      </c>
      <c r="AB893">
        <v>0</v>
      </c>
      <c r="AC893">
        <v>0</v>
      </c>
      <c r="AD893">
        <v>0</v>
      </c>
      <c r="AG893">
        <v>0</v>
      </c>
      <c r="AP893" t="s">
        <v>1047</v>
      </c>
      <c r="AQ893" t="s">
        <v>1048</v>
      </c>
      <c r="AR893" t="s">
        <v>13477</v>
      </c>
      <c r="AT893">
        <v>0</v>
      </c>
      <c r="AU893">
        <v>0</v>
      </c>
      <c r="AV893">
        <v>0</v>
      </c>
      <c r="AW893">
        <v>0</v>
      </c>
      <c r="AX893">
        <v>0</v>
      </c>
      <c r="AY893">
        <v>0</v>
      </c>
      <c r="BC893" t="s">
        <v>63</v>
      </c>
      <c r="BD893" t="s">
        <v>5020</v>
      </c>
      <c r="BE893">
        <v>0</v>
      </c>
      <c r="BG893" t="s">
        <v>1048</v>
      </c>
      <c r="BJ893" t="s">
        <v>2051</v>
      </c>
    </row>
    <row r="894" spans="1:62" x14ac:dyDescent="0.35">
      <c r="A894" t="s">
        <v>2573</v>
      </c>
      <c r="B894">
        <v>10000</v>
      </c>
      <c r="C894">
        <v>10000</v>
      </c>
      <c r="D894">
        <v>45761</v>
      </c>
      <c r="E894" t="s">
        <v>59</v>
      </c>
      <c r="F894" t="s">
        <v>2574</v>
      </c>
      <c r="G894" t="s">
        <v>1045</v>
      </c>
      <c r="I894">
        <v>1</v>
      </c>
      <c r="J894" t="s">
        <v>183</v>
      </c>
      <c r="K894">
        <v>72</v>
      </c>
      <c r="L894" t="s">
        <v>6056</v>
      </c>
      <c r="M894" t="s">
        <v>26406</v>
      </c>
      <c r="N894" t="s">
        <v>869</v>
      </c>
      <c r="O894" t="s">
        <v>3829</v>
      </c>
      <c r="P894">
        <v>2000</v>
      </c>
      <c r="S894" s="35">
        <v>45758</v>
      </c>
      <c r="U894">
        <v>4</v>
      </c>
      <c r="V894">
        <v>8000</v>
      </c>
      <c r="W894" t="s">
        <v>65</v>
      </c>
      <c r="X894" t="s">
        <v>2575</v>
      </c>
      <c r="Y894">
        <v>0</v>
      </c>
      <c r="Z894">
        <v>5000</v>
      </c>
      <c r="AA894">
        <v>3000</v>
      </c>
      <c r="AB894">
        <v>0</v>
      </c>
      <c r="AC894">
        <v>0</v>
      </c>
      <c r="AD894">
        <v>0</v>
      </c>
      <c r="AG894">
        <v>0</v>
      </c>
      <c r="AP894" t="s">
        <v>2576</v>
      </c>
      <c r="AQ894" t="s">
        <v>1048</v>
      </c>
      <c r="AR894" t="s">
        <v>13477</v>
      </c>
      <c r="AT894">
        <v>0</v>
      </c>
      <c r="AU894">
        <v>0</v>
      </c>
      <c r="AV894">
        <v>0</v>
      </c>
      <c r="AW894">
        <v>0</v>
      </c>
      <c r="AX894">
        <v>0</v>
      </c>
      <c r="AY894">
        <v>0</v>
      </c>
      <c r="BC894" t="s">
        <v>63</v>
      </c>
      <c r="BD894" t="s">
        <v>5021</v>
      </c>
      <c r="BE894">
        <v>0</v>
      </c>
      <c r="BG894" t="s">
        <v>1048</v>
      </c>
      <c r="BJ894" t="s">
        <v>2051</v>
      </c>
    </row>
    <row r="895" spans="1:62" x14ac:dyDescent="0.35">
      <c r="A895" t="s">
        <v>2577</v>
      </c>
      <c r="B895">
        <v>10000</v>
      </c>
      <c r="C895">
        <v>10000</v>
      </c>
      <c r="D895">
        <v>45761</v>
      </c>
      <c r="E895" t="s">
        <v>59</v>
      </c>
      <c r="F895" t="s">
        <v>2578</v>
      </c>
      <c r="G895" t="s">
        <v>2579</v>
      </c>
      <c r="I895">
        <v>1</v>
      </c>
      <c r="J895" t="s">
        <v>183</v>
      </c>
      <c r="K895">
        <v>72</v>
      </c>
      <c r="L895" t="s">
        <v>6056</v>
      </c>
      <c r="M895" t="s">
        <v>26406</v>
      </c>
      <c r="N895" t="s">
        <v>869</v>
      </c>
      <c r="O895" t="s">
        <v>3829</v>
      </c>
      <c r="P895">
        <v>1100</v>
      </c>
      <c r="S895" s="35">
        <v>45758</v>
      </c>
      <c r="U895">
        <v>32</v>
      </c>
      <c r="V895">
        <v>35200</v>
      </c>
      <c r="W895" t="s">
        <v>65</v>
      </c>
      <c r="X895" t="s">
        <v>2580</v>
      </c>
      <c r="Y895">
        <v>0</v>
      </c>
      <c r="Z895">
        <v>30000</v>
      </c>
      <c r="AA895">
        <v>5200</v>
      </c>
      <c r="AB895">
        <v>0</v>
      </c>
      <c r="AC895">
        <v>0</v>
      </c>
      <c r="AD895">
        <v>0</v>
      </c>
      <c r="AG895">
        <v>0</v>
      </c>
      <c r="AP895" t="s">
        <v>2581</v>
      </c>
      <c r="AQ895" t="s">
        <v>2582</v>
      </c>
      <c r="AR895" t="s">
        <v>13261</v>
      </c>
      <c r="AT895">
        <v>0</v>
      </c>
      <c r="AU895">
        <v>0</v>
      </c>
      <c r="AV895">
        <v>0</v>
      </c>
      <c r="AW895">
        <v>0</v>
      </c>
      <c r="AX895">
        <v>0</v>
      </c>
      <c r="AY895">
        <v>0</v>
      </c>
      <c r="BC895" t="s">
        <v>63</v>
      </c>
      <c r="BD895" t="s">
        <v>5022</v>
      </c>
      <c r="BE895">
        <v>0</v>
      </c>
      <c r="BG895" t="s">
        <v>2582</v>
      </c>
      <c r="BJ895" t="s">
        <v>2583</v>
      </c>
    </row>
    <row r="896" spans="1:62" x14ac:dyDescent="0.35">
      <c r="A896" t="s">
        <v>2584</v>
      </c>
      <c r="B896">
        <v>10000</v>
      </c>
      <c r="C896">
        <v>10000</v>
      </c>
      <c r="D896">
        <v>45762</v>
      </c>
      <c r="E896" t="s">
        <v>59</v>
      </c>
      <c r="F896" t="s">
        <v>2585</v>
      </c>
      <c r="G896">
        <v>10620258012</v>
      </c>
      <c r="I896">
        <v>1</v>
      </c>
      <c r="J896" t="s">
        <v>183</v>
      </c>
      <c r="K896">
        <v>79</v>
      </c>
      <c r="L896" t="s">
        <v>6076</v>
      </c>
      <c r="M896" t="s">
        <v>26406</v>
      </c>
      <c r="N896" t="s">
        <v>92</v>
      </c>
      <c r="O896" t="s">
        <v>3828</v>
      </c>
      <c r="P896">
        <v>228</v>
      </c>
      <c r="Q896">
        <f>(P896/20)+30</f>
        <v>41.4</v>
      </c>
      <c r="R896" s="34">
        <f>Q896/60</f>
        <v>0.69</v>
      </c>
      <c r="S896" s="35">
        <v>45758</v>
      </c>
      <c r="U896">
        <v>660</v>
      </c>
      <c r="V896">
        <v>150480</v>
      </c>
      <c r="W896" t="s">
        <v>65</v>
      </c>
      <c r="X896" t="s">
        <v>2586</v>
      </c>
      <c r="Y896">
        <v>0</v>
      </c>
      <c r="Z896">
        <v>120000</v>
      </c>
      <c r="AA896">
        <v>30480</v>
      </c>
      <c r="AB896">
        <v>0</v>
      </c>
      <c r="AC896">
        <v>0</v>
      </c>
      <c r="AD896">
        <v>0</v>
      </c>
      <c r="AG896">
        <v>0</v>
      </c>
      <c r="AP896" t="s">
        <v>2587</v>
      </c>
      <c r="AQ896" t="s">
        <v>108</v>
      </c>
      <c r="AR896" t="s">
        <v>13404</v>
      </c>
      <c r="AT896">
        <v>0</v>
      </c>
      <c r="AU896">
        <v>0</v>
      </c>
      <c r="AV896">
        <v>0</v>
      </c>
      <c r="AW896">
        <v>0</v>
      </c>
      <c r="AX896">
        <v>0</v>
      </c>
      <c r="AY896">
        <v>0</v>
      </c>
      <c r="BC896" t="s">
        <v>63</v>
      </c>
      <c r="BD896" t="s">
        <v>5023</v>
      </c>
      <c r="BE896">
        <v>0</v>
      </c>
      <c r="BG896" t="s">
        <v>108</v>
      </c>
      <c r="BJ896" t="s">
        <v>2588</v>
      </c>
    </row>
    <row r="897" spans="1:62" x14ac:dyDescent="0.35">
      <c r="A897" t="s">
        <v>2438</v>
      </c>
      <c r="B897">
        <v>10000</v>
      </c>
      <c r="C897">
        <v>20000</v>
      </c>
      <c r="D897">
        <v>45761</v>
      </c>
      <c r="E897" t="s">
        <v>59</v>
      </c>
      <c r="F897" t="s">
        <v>2109</v>
      </c>
      <c r="G897">
        <v>10620258104</v>
      </c>
      <c r="I897">
        <v>2</v>
      </c>
      <c r="J897" t="s">
        <v>183</v>
      </c>
      <c r="K897">
        <v>77</v>
      </c>
      <c r="L897" t="s">
        <v>6043</v>
      </c>
      <c r="M897" t="s">
        <v>26407</v>
      </c>
      <c r="N897" t="s">
        <v>192</v>
      </c>
      <c r="O897" t="s">
        <v>3848</v>
      </c>
      <c r="P897">
        <v>434</v>
      </c>
      <c r="Q897">
        <f t="shared" ref="Q897:Q898" si="237">(P897/60)+30</f>
        <v>37.233333333333334</v>
      </c>
      <c r="R897" s="34">
        <f t="shared" ref="R897:R898" si="238">Q897/60</f>
        <v>0.62055555555555553</v>
      </c>
      <c r="S897" s="35">
        <v>45758</v>
      </c>
      <c r="U897">
        <v>15</v>
      </c>
      <c r="V897">
        <v>6510</v>
      </c>
      <c r="W897" t="s">
        <v>65</v>
      </c>
      <c r="X897" t="s">
        <v>2439</v>
      </c>
      <c r="Y897">
        <v>0</v>
      </c>
      <c r="Z897">
        <v>5000</v>
      </c>
      <c r="AA897">
        <v>1510</v>
      </c>
      <c r="AB897">
        <v>0</v>
      </c>
      <c r="AC897">
        <v>0</v>
      </c>
      <c r="AD897">
        <v>0</v>
      </c>
      <c r="AG897">
        <v>0</v>
      </c>
      <c r="AP897" t="s">
        <v>2440</v>
      </c>
      <c r="AQ897" t="s">
        <v>95</v>
      </c>
      <c r="AR897" t="s">
        <v>13261</v>
      </c>
      <c r="AT897">
        <v>0</v>
      </c>
      <c r="AU897">
        <v>0</v>
      </c>
      <c r="AV897">
        <v>0</v>
      </c>
      <c r="AW897">
        <v>0</v>
      </c>
      <c r="AX897">
        <v>0</v>
      </c>
      <c r="AY897">
        <v>0</v>
      </c>
      <c r="BC897" t="s">
        <v>63</v>
      </c>
      <c r="BD897" t="s">
        <v>4953</v>
      </c>
      <c r="BE897">
        <v>0</v>
      </c>
      <c r="BG897" t="s">
        <v>95</v>
      </c>
      <c r="BJ897" t="s">
        <v>2441</v>
      </c>
    </row>
    <row r="898" spans="1:62" x14ac:dyDescent="0.35">
      <c r="A898" t="s">
        <v>2442</v>
      </c>
      <c r="B898">
        <v>10000</v>
      </c>
      <c r="C898">
        <v>20000</v>
      </c>
      <c r="D898">
        <v>45761</v>
      </c>
      <c r="E898" t="s">
        <v>59</v>
      </c>
      <c r="F898" t="s">
        <v>2109</v>
      </c>
      <c r="G898">
        <v>10620258104</v>
      </c>
      <c r="I898">
        <v>2</v>
      </c>
      <c r="J898" t="s">
        <v>183</v>
      </c>
      <c r="K898">
        <v>77</v>
      </c>
      <c r="L898" t="s">
        <v>6043</v>
      </c>
      <c r="M898" t="s">
        <v>26407</v>
      </c>
      <c r="N898" t="s">
        <v>192</v>
      </c>
      <c r="O898" t="s">
        <v>3848</v>
      </c>
      <c r="P898">
        <v>434</v>
      </c>
      <c r="Q898">
        <f t="shared" si="237"/>
        <v>37.233333333333334</v>
      </c>
      <c r="R898" s="34">
        <f t="shared" si="238"/>
        <v>0.62055555555555553</v>
      </c>
      <c r="S898" s="35">
        <v>45758</v>
      </c>
      <c r="U898">
        <v>15</v>
      </c>
      <c r="V898">
        <v>6510</v>
      </c>
      <c r="W898" t="s">
        <v>65</v>
      </c>
      <c r="X898" t="s">
        <v>2443</v>
      </c>
      <c r="Y898">
        <v>0</v>
      </c>
      <c r="Z898">
        <v>5000</v>
      </c>
      <c r="AA898">
        <v>1510</v>
      </c>
      <c r="AB898">
        <v>0</v>
      </c>
      <c r="AC898">
        <v>0</v>
      </c>
      <c r="AD898">
        <v>0</v>
      </c>
      <c r="AG898">
        <v>0</v>
      </c>
      <c r="AP898" t="s">
        <v>2444</v>
      </c>
      <c r="AQ898" t="s">
        <v>95</v>
      </c>
      <c r="AR898" t="s">
        <v>13261</v>
      </c>
      <c r="AT898">
        <v>0</v>
      </c>
      <c r="AU898">
        <v>0</v>
      </c>
      <c r="AV898">
        <v>0</v>
      </c>
      <c r="AW898">
        <v>0</v>
      </c>
      <c r="AX898">
        <v>0</v>
      </c>
      <c r="AY898">
        <v>0</v>
      </c>
      <c r="BC898" t="s">
        <v>63</v>
      </c>
      <c r="BD898" t="s">
        <v>4954</v>
      </c>
      <c r="BE898">
        <v>0</v>
      </c>
      <c r="BG898" t="s">
        <v>95</v>
      </c>
      <c r="BJ898" t="s">
        <v>2445</v>
      </c>
    </row>
    <row r="899" spans="1:62" x14ac:dyDescent="0.35">
      <c r="A899" t="s">
        <v>2589</v>
      </c>
      <c r="B899">
        <v>10000</v>
      </c>
      <c r="C899">
        <v>10000</v>
      </c>
      <c r="D899">
        <v>45761</v>
      </c>
      <c r="E899" t="s">
        <v>59</v>
      </c>
      <c r="F899" t="s">
        <v>2590</v>
      </c>
      <c r="G899" t="s">
        <v>2447</v>
      </c>
      <c r="I899">
        <v>1</v>
      </c>
      <c r="J899" t="s">
        <v>183</v>
      </c>
      <c r="K899">
        <v>12</v>
      </c>
      <c r="L899" t="s">
        <v>6062</v>
      </c>
      <c r="M899" t="s">
        <v>26405</v>
      </c>
      <c r="N899" t="s">
        <v>462</v>
      </c>
      <c r="O899" t="s">
        <v>3804</v>
      </c>
      <c r="P899">
        <v>20000</v>
      </c>
      <c r="Q899">
        <f>(P899/50)+45</f>
        <v>445</v>
      </c>
      <c r="R899" s="34">
        <f>Q899/60</f>
        <v>7.416666666666667</v>
      </c>
      <c r="S899" s="35">
        <v>45758</v>
      </c>
      <c r="U899">
        <v>1</v>
      </c>
      <c r="V899">
        <v>20000</v>
      </c>
      <c r="W899" t="s">
        <v>65</v>
      </c>
      <c r="X899" t="s">
        <v>463</v>
      </c>
      <c r="Y899">
        <v>0</v>
      </c>
      <c r="Z899">
        <v>20000</v>
      </c>
      <c r="AA899">
        <v>0</v>
      </c>
      <c r="AB899">
        <v>0</v>
      </c>
      <c r="AC899">
        <v>0</v>
      </c>
      <c r="AD899">
        <v>0</v>
      </c>
      <c r="AG899">
        <v>0</v>
      </c>
      <c r="AP899" t="s">
        <v>464</v>
      </c>
      <c r="AQ899" t="s">
        <v>465</v>
      </c>
      <c r="AR899" t="s">
        <v>15009</v>
      </c>
      <c r="AT899">
        <v>0</v>
      </c>
      <c r="AU899">
        <v>0</v>
      </c>
      <c r="AV899">
        <v>0</v>
      </c>
      <c r="AW899">
        <v>0</v>
      </c>
      <c r="AX899">
        <v>0</v>
      </c>
      <c r="AY899">
        <v>0</v>
      </c>
      <c r="BC899" t="s">
        <v>63</v>
      </c>
      <c r="BD899" t="s">
        <v>5024</v>
      </c>
      <c r="BE899">
        <v>0</v>
      </c>
      <c r="BG899" t="s">
        <v>465</v>
      </c>
      <c r="BJ899" t="s">
        <v>2287</v>
      </c>
    </row>
    <row r="900" spans="1:62" x14ac:dyDescent="0.35">
      <c r="A900" t="s">
        <v>2591</v>
      </c>
      <c r="B900">
        <v>10000</v>
      </c>
      <c r="C900">
        <v>10000</v>
      </c>
      <c r="D900">
        <v>45758</v>
      </c>
      <c r="E900" t="s">
        <v>59</v>
      </c>
      <c r="F900" t="s">
        <v>2501</v>
      </c>
      <c r="G900" t="s">
        <v>2592</v>
      </c>
      <c r="I900">
        <v>1</v>
      </c>
      <c r="J900" t="s">
        <v>183</v>
      </c>
      <c r="K900">
        <v>32</v>
      </c>
      <c r="L900" t="s">
        <v>6064</v>
      </c>
      <c r="M900" t="s">
        <v>26405</v>
      </c>
      <c r="N900" t="s">
        <v>516</v>
      </c>
      <c r="O900" t="s">
        <v>3833</v>
      </c>
      <c r="P900">
        <v>15000</v>
      </c>
      <c r="S900" s="35">
        <v>45758</v>
      </c>
      <c r="U900">
        <v>1</v>
      </c>
      <c r="V900">
        <v>15000</v>
      </c>
      <c r="W900" t="s">
        <v>65</v>
      </c>
      <c r="X900" t="s">
        <v>703</v>
      </c>
      <c r="Y900">
        <v>0</v>
      </c>
      <c r="Z900">
        <v>15000</v>
      </c>
      <c r="AA900">
        <v>0</v>
      </c>
      <c r="AB900">
        <v>0</v>
      </c>
      <c r="AC900">
        <v>0</v>
      </c>
      <c r="AD900">
        <v>0</v>
      </c>
      <c r="AG900">
        <v>0</v>
      </c>
      <c r="AP900" t="s">
        <v>704</v>
      </c>
      <c r="AQ900" t="s">
        <v>465</v>
      </c>
      <c r="AR900" t="s">
        <v>15009</v>
      </c>
      <c r="AT900">
        <v>0</v>
      </c>
      <c r="AU900">
        <v>0</v>
      </c>
      <c r="AV900">
        <v>0</v>
      </c>
      <c r="AW900">
        <v>0</v>
      </c>
      <c r="AX900">
        <v>0</v>
      </c>
      <c r="AY900">
        <v>0</v>
      </c>
      <c r="BC900" t="s">
        <v>63</v>
      </c>
      <c r="BD900" t="s">
        <v>5025</v>
      </c>
      <c r="BE900">
        <v>0</v>
      </c>
      <c r="BG900" t="s">
        <v>465</v>
      </c>
      <c r="BJ900" t="s">
        <v>2460</v>
      </c>
    </row>
    <row r="901" spans="1:62" x14ac:dyDescent="0.35">
      <c r="A901" t="s">
        <v>2288</v>
      </c>
      <c r="B901">
        <v>10000</v>
      </c>
      <c r="C901">
        <v>20000</v>
      </c>
      <c r="D901">
        <v>45761</v>
      </c>
      <c r="E901" t="s">
        <v>59</v>
      </c>
      <c r="F901" t="s">
        <v>2103</v>
      </c>
      <c r="G901" t="s">
        <v>2114</v>
      </c>
      <c r="I901">
        <v>2</v>
      </c>
      <c r="J901" t="s">
        <v>183</v>
      </c>
      <c r="K901">
        <v>77</v>
      </c>
      <c r="L901" t="s">
        <v>6043</v>
      </c>
      <c r="M901" t="s">
        <v>26407</v>
      </c>
      <c r="N901" t="s">
        <v>192</v>
      </c>
      <c r="O901" t="s">
        <v>3848</v>
      </c>
      <c r="P901">
        <v>167</v>
      </c>
      <c r="Q901">
        <f t="shared" ref="Q901:Q903" si="239">(P901/60)+30</f>
        <v>32.783333333333331</v>
      </c>
      <c r="R901" s="34">
        <f t="shared" ref="R901:R903" si="240">Q901/60</f>
        <v>0.54638888888888881</v>
      </c>
      <c r="S901" s="35">
        <v>45758</v>
      </c>
      <c r="U901">
        <v>168</v>
      </c>
      <c r="V901">
        <v>28056</v>
      </c>
      <c r="W901" t="s">
        <v>65</v>
      </c>
      <c r="X901" t="s">
        <v>2289</v>
      </c>
      <c r="Y901">
        <v>0</v>
      </c>
      <c r="Z901">
        <v>20000</v>
      </c>
      <c r="AA901">
        <v>8056</v>
      </c>
      <c r="AB901">
        <v>0</v>
      </c>
      <c r="AC901">
        <v>0</v>
      </c>
      <c r="AD901">
        <v>0</v>
      </c>
      <c r="AG901">
        <v>0</v>
      </c>
      <c r="AP901" t="s">
        <v>2290</v>
      </c>
      <c r="AQ901" t="s">
        <v>2291</v>
      </c>
      <c r="AR901" t="s">
        <v>13261</v>
      </c>
      <c r="AT901">
        <v>0</v>
      </c>
      <c r="AU901">
        <v>0</v>
      </c>
      <c r="AV901">
        <v>0</v>
      </c>
      <c r="AW901">
        <v>0</v>
      </c>
      <c r="AX901">
        <v>0</v>
      </c>
      <c r="AY901">
        <v>0</v>
      </c>
      <c r="BC901" t="s">
        <v>63</v>
      </c>
      <c r="BD901" t="s">
        <v>4882</v>
      </c>
      <c r="BE901">
        <v>0</v>
      </c>
      <c r="BG901" t="s">
        <v>2291</v>
      </c>
      <c r="BJ901" t="s">
        <v>2292</v>
      </c>
    </row>
    <row r="902" spans="1:62" x14ac:dyDescent="0.35">
      <c r="A902" t="s">
        <v>2297</v>
      </c>
      <c r="B902">
        <v>10000</v>
      </c>
      <c r="C902">
        <v>20000</v>
      </c>
      <c r="D902">
        <v>45761</v>
      </c>
      <c r="E902" t="s">
        <v>59</v>
      </c>
      <c r="F902" t="s">
        <v>2298</v>
      </c>
      <c r="G902" t="s">
        <v>2114</v>
      </c>
      <c r="I902">
        <v>2</v>
      </c>
      <c r="J902" t="s">
        <v>183</v>
      </c>
      <c r="K902">
        <v>77</v>
      </c>
      <c r="L902" t="s">
        <v>6043</v>
      </c>
      <c r="M902" t="s">
        <v>26407</v>
      </c>
      <c r="N902" t="s">
        <v>192</v>
      </c>
      <c r="O902" t="s">
        <v>3848</v>
      </c>
      <c r="P902">
        <v>520</v>
      </c>
      <c r="Q902">
        <f t="shared" si="239"/>
        <v>38.666666666666664</v>
      </c>
      <c r="R902" s="34">
        <f t="shared" si="240"/>
        <v>0.64444444444444438</v>
      </c>
      <c r="S902" s="35">
        <v>45758</v>
      </c>
      <c r="U902">
        <v>25</v>
      </c>
      <c r="V902">
        <v>13000</v>
      </c>
      <c r="W902" t="s">
        <v>65</v>
      </c>
      <c r="X902" t="s">
        <v>2299</v>
      </c>
      <c r="Y902">
        <v>0</v>
      </c>
      <c r="Z902">
        <v>10000</v>
      </c>
      <c r="AA902">
        <v>3000</v>
      </c>
      <c r="AB902">
        <v>0</v>
      </c>
      <c r="AC902">
        <v>0</v>
      </c>
      <c r="AD902">
        <v>0</v>
      </c>
      <c r="AG902">
        <v>0</v>
      </c>
      <c r="AP902" t="s">
        <v>2300</v>
      </c>
      <c r="AQ902" t="s">
        <v>95</v>
      </c>
      <c r="AR902" t="s">
        <v>13261</v>
      </c>
      <c r="AT902">
        <v>0</v>
      </c>
      <c r="AU902">
        <v>0</v>
      </c>
      <c r="AV902">
        <v>0</v>
      </c>
      <c r="AW902">
        <v>0</v>
      </c>
      <c r="AX902">
        <v>0</v>
      </c>
      <c r="AY902">
        <v>0</v>
      </c>
      <c r="BC902" t="s">
        <v>63</v>
      </c>
      <c r="BD902" t="s">
        <v>6592</v>
      </c>
      <c r="BE902">
        <v>0</v>
      </c>
      <c r="BG902" t="s">
        <v>95</v>
      </c>
      <c r="BJ902" t="s">
        <v>2301</v>
      </c>
    </row>
    <row r="903" spans="1:62" x14ac:dyDescent="0.35">
      <c r="A903" t="s">
        <v>2302</v>
      </c>
      <c r="B903">
        <v>10000</v>
      </c>
      <c r="C903">
        <v>20000</v>
      </c>
      <c r="D903">
        <v>45761</v>
      </c>
      <c r="E903" t="s">
        <v>59</v>
      </c>
      <c r="F903" t="s">
        <v>2173</v>
      </c>
      <c r="G903" t="s">
        <v>2114</v>
      </c>
      <c r="I903">
        <v>2</v>
      </c>
      <c r="J903" t="s">
        <v>183</v>
      </c>
      <c r="K903">
        <v>77</v>
      </c>
      <c r="L903" t="s">
        <v>6043</v>
      </c>
      <c r="M903" t="s">
        <v>26407</v>
      </c>
      <c r="N903" t="s">
        <v>192</v>
      </c>
      <c r="O903" t="s">
        <v>3848</v>
      </c>
      <c r="P903">
        <v>100</v>
      </c>
      <c r="Q903">
        <f t="shared" si="239"/>
        <v>31.666666666666668</v>
      </c>
      <c r="R903" s="34">
        <f t="shared" si="240"/>
        <v>0.52777777777777779</v>
      </c>
      <c r="S903" s="35">
        <v>45758</v>
      </c>
      <c r="U903">
        <v>25</v>
      </c>
      <c r="V903">
        <v>2500</v>
      </c>
      <c r="W903" t="s">
        <v>65</v>
      </c>
      <c r="X903" t="s">
        <v>2174</v>
      </c>
      <c r="Y903">
        <v>0</v>
      </c>
      <c r="Z903">
        <v>1000</v>
      </c>
      <c r="AA903">
        <v>1500</v>
      </c>
      <c r="AB903">
        <v>0</v>
      </c>
      <c r="AC903">
        <v>0</v>
      </c>
      <c r="AD903">
        <v>0</v>
      </c>
      <c r="AG903">
        <v>0</v>
      </c>
      <c r="AP903" t="s">
        <v>2175</v>
      </c>
      <c r="AQ903" t="s">
        <v>95</v>
      </c>
      <c r="AR903" t="s">
        <v>13261</v>
      </c>
      <c r="AT903">
        <v>0</v>
      </c>
      <c r="AU903">
        <v>0</v>
      </c>
      <c r="AV903">
        <v>0</v>
      </c>
      <c r="AW903">
        <v>0</v>
      </c>
      <c r="AX903">
        <v>0</v>
      </c>
      <c r="AY903">
        <v>0</v>
      </c>
      <c r="BC903" t="s">
        <v>63</v>
      </c>
      <c r="BD903" t="s">
        <v>6593</v>
      </c>
      <c r="BE903">
        <v>0</v>
      </c>
      <c r="BG903" t="s">
        <v>95</v>
      </c>
      <c r="BJ903" t="s">
        <v>2303</v>
      </c>
    </row>
    <row r="904" spans="1:62" x14ac:dyDescent="0.35">
      <c r="A904" t="s">
        <v>2593</v>
      </c>
      <c r="B904">
        <v>10000</v>
      </c>
      <c r="C904">
        <v>10000</v>
      </c>
      <c r="D904">
        <v>45761</v>
      </c>
      <c r="E904" t="s">
        <v>59</v>
      </c>
      <c r="F904">
        <v>0.53486111111111112</v>
      </c>
      <c r="G904" t="s">
        <v>2592</v>
      </c>
      <c r="I904">
        <v>1</v>
      </c>
      <c r="J904" t="s">
        <v>183</v>
      </c>
      <c r="K904">
        <v>32</v>
      </c>
      <c r="L904" t="s">
        <v>6064</v>
      </c>
      <c r="M904" t="s">
        <v>26405</v>
      </c>
      <c r="N904" t="s">
        <v>516</v>
      </c>
      <c r="O904" t="s">
        <v>3833</v>
      </c>
      <c r="P904">
        <v>23000</v>
      </c>
      <c r="S904" s="35">
        <v>45758</v>
      </c>
      <c r="U904">
        <v>1</v>
      </c>
      <c r="V904">
        <v>23000</v>
      </c>
      <c r="W904" t="s">
        <v>65</v>
      </c>
      <c r="X904" t="s">
        <v>703</v>
      </c>
      <c r="Y904">
        <v>0</v>
      </c>
      <c r="Z904">
        <v>23000</v>
      </c>
      <c r="AA904">
        <v>0</v>
      </c>
      <c r="AB904">
        <v>0</v>
      </c>
      <c r="AC904">
        <v>0</v>
      </c>
      <c r="AD904">
        <v>0</v>
      </c>
      <c r="AG904">
        <v>0</v>
      </c>
      <c r="AP904" t="s">
        <v>704</v>
      </c>
      <c r="AQ904" t="s">
        <v>465</v>
      </c>
      <c r="AR904" t="s">
        <v>15009</v>
      </c>
      <c r="AT904">
        <v>0</v>
      </c>
      <c r="AU904">
        <v>0</v>
      </c>
      <c r="AV904">
        <v>0</v>
      </c>
      <c r="AW904">
        <v>0</v>
      </c>
      <c r="AX904">
        <v>0</v>
      </c>
      <c r="AY904">
        <v>0</v>
      </c>
      <c r="BC904" t="s">
        <v>63</v>
      </c>
      <c r="BD904" t="s">
        <v>5026</v>
      </c>
      <c r="BE904">
        <v>0</v>
      </c>
      <c r="BG904" t="s">
        <v>465</v>
      </c>
      <c r="BJ904" t="s">
        <v>2594</v>
      </c>
    </row>
    <row r="905" spans="1:62" x14ac:dyDescent="0.35">
      <c r="A905" t="s">
        <v>2595</v>
      </c>
      <c r="B905">
        <v>10000</v>
      </c>
      <c r="C905">
        <v>10000</v>
      </c>
      <c r="D905">
        <v>45761</v>
      </c>
      <c r="E905" t="s">
        <v>59</v>
      </c>
      <c r="F905" t="s">
        <v>2596</v>
      </c>
      <c r="G905" t="s">
        <v>2597</v>
      </c>
      <c r="I905">
        <v>1</v>
      </c>
      <c r="J905" t="s">
        <v>183</v>
      </c>
      <c r="K905">
        <v>22</v>
      </c>
      <c r="L905" t="s">
        <v>6063</v>
      </c>
      <c r="M905" t="s">
        <v>26405</v>
      </c>
      <c r="N905" t="s">
        <v>685</v>
      </c>
      <c r="O905" t="s">
        <v>3805</v>
      </c>
      <c r="P905">
        <v>15000</v>
      </c>
      <c r="Q905">
        <f>(P905/50)+45</f>
        <v>345</v>
      </c>
      <c r="R905" s="34">
        <f>Q905/60</f>
        <v>5.75</v>
      </c>
      <c r="S905" s="35">
        <v>45758</v>
      </c>
      <c r="U905">
        <v>2</v>
      </c>
      <c r="V905">
        <v>30000</v>
      </c>
      <c r="W905" t="s">
        <v>65</v>
      </c>
      <c r="X905" t="s">
        <v>2598</v>
      </c>
      <c r="Y905">
        <v>0</v>
      </c>
      <c r="Z905">
        <v>30000</v>
      </c>
      <c r="AA905">
        <v>0</v>
      </c>
      <c r="AB905">
        <v>0</v>
      </c>
      <c r="AC905">
        <v>0</v>
      </c>
      <c r="AD905">
        <v>0</v>
      </c>
      <c r="AG905">
        <v>0</v>
      </c>
      <c r="AP905" t="s">
        <v>2599</v>
      </c>
      <c r="AQ905" t="s">
        <v>465</v>
      </c>
      <c r="AR905" t="s">
        <v>15009</v>
      </c>
      <c r="AT905">
        <v>0</v>
      </c>
      <c r="AU905">
        <v>0</v>
      </c>
      <c r="AV905">
        <v>0</v>
      </c>
      <c r="AW905">
        <v>0</v>
      </c>
      <c r="AX905">
        <v>0</v>
      </c>
      <c r="AY905">
        <v>0</v>
      </c>
      <c r="BC905" t="s">
        <v>63</v>
      </c>
      <c r="BD905" t="s">
        <v>5027</v>
      </c>
      <c r="BE905">
        <v>0</v>
      </c>
      <c r="BG905" t="s">
        <v>465</v>
      </c>
      <c r="BJ905" t="s">
        <v>2594</v>
      </c>
    </row>
    <row r="906" spans="1:62" x14ac:dyDescent="0.35">
      <c r="A906" t="s">
        <v>2600</v>
      </c>
      <c r="B906">
        <v>10000</v>
      </c>
      <c r="C906">
        <v>10000</v>
      </c>
      <c r="D906">
        <v>45758</v>
      </c>
      <c r="E906" t="s">
        <v>59</v>
      </c>
      <c r="F906" t="s">
        <v>2535</v>
      </c>
      <c r="G906" t="s">
        <v>2496</v>
      </c>
      <c r="I906">
        <v>1</v>
      </c>
      <c r="J906" t="s">
        <v>183</v>
      </c>
      <c r="K906">
        <v>94</v>
      </c>
      <c r="L906" t="s">
        <v>6050</v>
      </c>
      <c r="M906" t="s">
        <v>26405</v>
      </c>
      <c r="N906" t="s">
        <v>81</v>
      </c>
      <c r="O906" t="s">
        <v>3825</v>
      </c>
      <c r="P906">
        <v>50</v>
      </c>
      <c r="S906" s="35">
        <v>45758</v>
      </c>
      <c r="U906">
        <v>4</v>
      </c>
      <c r="V906">
        <v>200</v>
      </c>
      <c r="W906" t="s">
        <v>65</v>
      </c>
      <c r="X906" t="s">
        <v>2536</v>
      </c>
      <c r="Y906">
        <v>0</v>
      </c>
      <c r="Z906">
        <v>200</v>
      </c>
      <c r="AA906">
        <v>0</v>
      </c>
      <c r="AB906">
        <v>0</v>
      </c>
      <c r="AC906">
        <v>0</v>
      </c>
      <c r="AD906">
        <v>0</v>
      </c>
      <c r="AG906">
        <v>0</v>
      </c>
      <c r="AP906" t="s">
        <v>2537</v>
      </c>
      <c r="AQ906" t="s">
        <v>84</v>
      </c>
      <c r="AR906" t="s">
        <v>14396</v>
      </c>
      <c r="AT906">
        <v>0</v>
      </c>
      <c r="AU906">
        <v>0</v>
      </c>
      <c r="AV906">
        <v>0</v>
      </c>
      <c r="AW906">
        <v>0</v>
      </c>
      <c r="AX906">
        <v>0</v>
      </c>
      <c r="AY906">
        <v>0</v>
      </c>
      <c r="BC906" t="s">
        <v>63</v>
      </c>
      <c r="BD906" t="s">
        <v>5028</v>
      </c>
      <c r="BE906">
        <v>0</v>
      </c>
      <c r="BG906" t="s">
        <v>84</v>
      </c>
      <c r="BJ906" t="s">
        <v>2466</v>
      </c>
    </row>
    <row r="907" spans="1:62" x14ac:dyDescent="0.35">
      <c r="A907" t="s">
        <v>4970</v>
      </c>
      <c r="B907">
        <v>10000</v>
      </c>
      <c r="C907">
        <v>10000</v>
      </c>
      <c r="D907">
        <v>45768</v>
      </c>
      <c r="E907" t="s">
        <v>59</v>
      </c>
      <c r="F907" t="s">
        <v>4971</v>
      </c>
      <c r="G907" t="s">
        <v>4972</v>
      </c>
      <c r="I907">
        <v>1</v>
      </c>
      <c r="J907" t="s">
        <v>183</v>
      </c>
      <c r="K907">
        <v>79</v>
      </c>
      <c r="L907" t="s">
        <v>6076</v>
      </c>
      <c r="M907" t="s">
        <v>26406</v>
      </c>
      <c r="N907" t="s">
        <v>92</v>
      </c>
      <c r="O907" t="s">
        <v>3828</v>
      </c>
      <c r="P907">
        <v>4108</v>
      </c>
      <c r="Q907">
        <f t="shared" ref="Q907:Q912" si="241">(P907/20)+30</f>
        <v>235.4</v>
      </c>
      <c r="R907" s="34">
        <f t="shared" ref="R907:R912" si="242">Q907/60</f>
        <v>3.9233333333333333</v>
      </c>
      <c r="S907" s="35">
        <v>45758</v>
      </c>
      <c r="U907">
        <v>28</v>
      </c>
      <c r="V907">
        <v>115024</v>
      </c>
      <c r="W907" t="s">
        <v>65</v>
      </c>
      <c r="X907" t="s">
        <v>4973</v>
      </c>
      <c r="Y907">
        <v>0</v>
      </c>
      <c r="Z907">
        <v>100000</v>
      </c>
      <c r="AA907">
        <v>15024</v>
      </c>
      <c r="AB907">
        <v>0</v>
      </c>
      <c r="AC907">
        <v>0</v>
      </c>
      <c r="AD907">
        <v>0</v>
      </c>
      <c r="AG907">
        <v>0</v>
      </c>
      <c r="AP907" t="s">
        <v>4974</v>
      </c>
      <c r="AQ907" t="s">
        <v>108</v>
      </c>
      <c r="AR907" t="s">
        <v>13404</v>
      </c>
      <c r="AT907">
        <v>0</v>
      </c>
      <c r="AU907">
        <v>0</v>
      </c>
      <c r="AV907">
        <v>0</v>
      </c>
      <c r="AW907">
        <v>0</v>
      </c>
      <c r="AX907">
        <v>0</v>
      </c>
      <c r="AY907">
        <v>0</v>
      </c>
      <c r="BC907" t="s">
        <v>63</v>
      </c>
      <c r="BD907" t="s">
        <v>6561</v>
      </c>
      <c r="BE907">
        <v>0</v>
      </c>
      <c r="BG907" t="s">
        <v>108</v>
      </c>
      <c r="BJ907" t="s">
        <v>4975</v>
      </c>
    </row>
    <row r="908" spans="1:62" x14ac:dyDescent="0.35">
      <c r="A908" t="s">
        <v>5029</v>
      </c>
      <c r="B908">
        <v>10000</v>
      </c>
      <c r="C908">
        <v>10000</v>
      </c>
      <c r="D908">
        <v>45768</v>
      </c>
      <c r="E908" t="s">
        <v>59</v>
      </c>
      <c r="F908" t="s">
        <v>4971</v>
      </c>
      <c r="G908" t="s">
        <v>4972</v>
      </c>
      <c r="I908">
        <v>1</v>
      </c>
      <c r="J908" t="s">
        <v>183</v>
      </c>
      <c r="K908">
        <v>79</v>
      </c>
      <c r="L908" t="s">
        <v>6076</v>
      </c>
      <c r="M908" t="s">
        <v>26406</v>
      </c>
      <c r="N908" t="s">
        <v>92</v>
      </c>
      <c r="O908" t="s">
        <v>3828</v>
      </c>
      <c r="P908">
        <v>4108</v>
      </c>
      <c r="Q908">
        <f t="shared" si="241"/>
        <v>235.4</v>
      </c>
      <c r="R908" s="34">
        <f t="shared" si="242"/>
        <v>3.9233333333333333</v>
      </c>
      <c r="S908" s="35">
        <v>45758</v>
      </c>
      <c r="U908">
        <v>28</v>
      </c>
      <c r="V908">
        <v>115024</v>
      </c>
      <c r="W908" t="s">
        <v>65</v>
      </c>
      <c r="X908" t="s">
        <v>658</v>
      </c>
      <c r="Y908">
        <v>0</v>
      </c>
      <c r="Z908">
        <v>100000</v>
      </c>
      <c r="AA908">
        <v>15024</v>
      </c>
      <c r="AB908">
        <v>0</v>
      </c>
      <c r="AC908">
        <v>0</v>
      </c>
      <c r="AD908">
        <v>0</v>
      </c>
      <c r="AG908">
        <v>0</v>
      </c>
      <c r="AP908" t="s">
        <v>659</v>
      </c>
      <c r="AQ908" t="s">
        <v>108</v>
      </c>
      <c r="AR908" t="s">
        <v>13404</v>
      </c>
      <c r="AT908">
        <v>0</v>
      </c>
      <c r="AU908">
        <v>0</v>
      </c>
      <c r="AV908">
        <v>0</v>
      </c>
      <c r="AW908">
        <v>0</v>
      </c>
      <c r="AX908">
        <v>0</v>
      </c>
      <c r="AY908">
        <v>0</v>
      </c>
      <c r="BC908" t="s">
        <v>63</v>
      </c>
      <c r="BD908" t="s">
        <v>5030</v>
      </c>
      <c r="BE908">
        <v>0</v>
      </c>
      <c r="BG908" t="s">
        <v>108</v>
      </c>
      <c r="BJ908" t="s">
        <v>5031</v>
      </c>
    </row>
    <row r="909" spans="1:62" x14ac:dyDescent="0.35">
      <c r="A909" t="s">
        <v>5032</v>
      </c>
      <c r="B909">
        <v>10000</v>
      </c>
      <c r="C909">
        <v>10000</v>
      </c>
      <c r="D909">
        <v>45768</v>
      </c>
      <c r="E909" t="s">
        <v>59</v>
      </c>
      <c r="F909" t="s">
        <v>4971</v>
      </c>
      <c r="G909" t="s">
        <v>4972</v>
      </c>
      <c r="I909">
        <v>1</v>
      </c>
      <c r="J909" t="s">
        <v>183</v>
      </c>
      <c r="K909">
        <v>79</v>
      </c>
      <c r="L909" t="s">
        <v>6076</v>
      </c>
      <c r="M909" t="s">
        <v>26406</v>
      </c>
      <c r="N909" t="s">
        <v>92</v>
      </c>
      <c r="O909" t="s">
        <v>3828</v>
      </c>
      <c r="P909">
        <v>4108</v>
      </c>
      <c r="Q909">
        <f t="shared" si="241"/>
        <v>235.4</v>
      </c>
      <c r="R909" s="34">
        <f t="shared" si="242"/>
        <v>3.9233333333333333</v>
      </c>
      <c r="S909" s="35">
        <v>45758</v>
      </c>
      <c r="U909">
        <v>28</v>
      </c>
      <c r="V909">
        <v>115024</v>
      </c>
      <c r="W909" t="s">
        <v>65</v>
      </c>
      <c r="X909" t="s">
        <v>5033</v>
      </c>
      <c r="Y909">
        <v>0</v>
      </c>
      <c r="Z909">
        <v>100000</v>
      </c>
      <c r="AA909">
        <v>15024</v>
      </c>
      <c r="AB909">
        <v>0</v>
      </c>
      <c r="AC909">
        <v>0</v>
      </c>
      <c r="AD909">
        <v>0</v>
      </c>
      <c r="AG909">
        <v>0</v>
      </c>
      <c r="AP909" t="s">
        <v>5034</v>
      </c>
      <c r="AQ909" t="s">
        <v>108</v>
      </c>
      <c r="AR909" t="s">
        <v>13404</v>
      </c>
      <c r="AT909">
        <v>0</v>
      </c>
      <c r="AU909">
        <v>0</v>
      </c>
      <c r="AV909">
        <v>0</v>
      </c>
      <c r="AW909">
        <v>0</v>
      </c>
      <c r="AX909">
        <v>0</v>
      </c>
      <c r="AY909">
        <v>0</v>
      </c>
      <c r="BC909" t="s">
        <v>63</v>
      </c>
      <c r="BD909" t="s">
        <v>5035</v>
      </c>
      <c r="BE909">
        <v>0</v>
      </c>
      <c r="BG909" t="s">
        <v>108</v>
      </c>
      <c r="BJ909" t="s">
        <v>5036</v>
      </c>
    </row>
    <row r="910" spans="1:62" x14ac:dyDescent="0.35">
      <c r="A910" t="s">
        <v>5037</v>
      </c>
      <c r="B910">
        <v>10000</v>
      </c>
      <c r="C910">
        <v>10000</v>
      </c>
      <c r="D910">
        <v>45768</v>
      </c>
      <c r="E910" t="s">
        <v>59</v>
      </c>
      <c r="F910" t="s">
        <v>5038</v>
      </c>
      <c r="G910" t="s">
        <v>4972</v>
      </c>
      <c r="I910">
        <v>1</v>
      </c>
      <c r="J910" t="s">
        <v>183</v>
      </c>
      <c r="K910">
        <v>79</v>
      </c>
      <c r="L910" t="s">
        <v>6076</v>
      </c>
      <c r="M910" t="s">
        <v>26406</v>
      </c>
      <c r="N910" t="s">
        <v>92</v>
      </c>
      <c r="O910" t="s">
        <v>3828</v>
      </c>
      <c r="P910">
        <v>4108</v>
      </c>
      <c r="Q910">
        <f t="shared" si="241"/>
        <v>235.4</v>
      </c>
      <c r="R910" s="34">
        <f t="shared" si="242"/>
        <v>3.9233333333333333</v>
      </c>
      <c r="S910" s="35">
        <v>45758</v>
      </c>
      <c r="U910">
        <v>28</v>
      </c>
      <c r="V910">
        <v>115024</v>
      </c>
      <c r="W910" t="s">
        <v>65</v>
      </c>
      <c r="X910" t="s">
        <v>5039</v>
      </c>
      <c r="Y910">
        <v>0</v>
      </c>
      <c r="Z910">
        <v>100000</v>
      </c>
      <c r="AA910">
        <v>15024</v>
      </c>
      <c r="AB910">
        <v>0</v>
      </c>
      <c r="AC910">
        <v>0</v>
      </c>
      <c r="AD910">
        <v>0</v>
      </c>
      <c r="AG910">
        <v>0</v>
      </c>
      <c r="AP910" t="s">
        <v>5040</v>
      </c>
      <c r="AQ910" t="s">
        <v>108</v>
      </c>
      <c r="AR910" t="s">
        <v>13404</v>
      </c>
      <c r="AT910">
        <v>0</v>
      </c>
      <c r="AU910">
        <v>0</v>
      </c>
      <c r="AV910">
        <v>0</v>
      </c>
      <c r="AW910">
        <v>0</v>
      </c>
      <c r="AX910">
        <v>0</v>
      </c>
      <c r="AY910">
        <v>0</v>
      </c>
      <c r="BC910" t="s">
        <v>63</v>
      </c>
      <c r="BD910" t="s">
        <v>5041</v>
      </c>
      <c r="BE910">
        <v>0</v>
      </c>
      <c r="BG910" t="s">
        <v>108</v>
      </c>
      <c r="BJ910" t="s">
        <v>5042</v>
      </c>
    </row>
    <row r="911" spans="1:62" x14ac:dyDescent="0.35">
      <c r="A911" t="s">
        <v>4976</v>
      </c>
      <c r="B911">
        <v>10000</v>
      </c>
      <c r="C911">
        <v>10000</v>
      </c>
      <c r="D911">
        <v>45768</v>
      </c>
      <c r="E911" t="s">
        <v>59</v>
      </c>
      <c r="F911" t="s">
        <v>4971</v>
      </c>
      <c r="G911" t="s">
        <v>4972</v>
      </c>
      <c r="I911">
        <v>1</v>
      </c>
      <c r="J911" t="s">
        <v>183</v>
      </c>
      <c r="K911">
        <v>79</v>
      </c>
      <c r="L911" t="s">
        <v>6076</v>
      </c>
      <c r="M911" t="s">
        <v>26406</v>
      </c>
      <c r="N911" t="s">
        <v>92</v>
      </c>
      <c r="O911" t="s">
        <v>3828</v>
      </c>
      <c r="P911">
        <v>4108</v>
      </c>
      <c r="Q911">
        <f t="shared" si="241"/>
        <v>235.4</v>
      </c>
      <c r="R911" s="34">
        <f t="shared" si="242"/>
        <v>3.9233333333333333</v>
      </c>
      <c r="S911" s="35">
        <v>45758</v>
      </c>
      <c r="U911">
        <v>28</v>
      </c>
      <c r="V911">
        <v>115024</v>
      </c>
      <c r="W911" t="s">
        <v>65</v>
      </c>
      <c r="X911" t="s">
        <v>1567</v>
      </c>
      <c r="Y911">
        <v>0</v>
      </c>
      <c r="Z911">
        <v>100000</v>
      </c>
      <c r="AA911">
        <v>15024</v>
      </c>
      <c r="AB911">
        <v>0</v>
      </c>
      <c r="AC911">
        <v>0</v>
      </c>
      <c r="AD911">
        <v>0</v>
      </c>
      <c r="AG911">
        <v>0</v>
      </c>
      <c r="AP911" t="s">
        <v>1568</v>
      </c>
      <c r="AQ911" t="s">
        <v>108</v>
      </c>
      <c r="AR911" t="s">
        <v>13404</v>
      </c>
      <c r="AT911">
        <v>0</v>
      </c>
      <c r="AU911">
        <v>0</v>
      </c>
      <c r="AV911">
        <v>0</v>
      </c>
      <c r="AW911">
        <v>0</v>
      </c>
      <c r="AX911">
        <v>0</v>
      </c>
      <c r="AY911">
        <v>0</v>
      </c>
      <c r="BC911" t="s">
        <v>63</v>
      </c>
      <c r="BD911" t="s">
        <v>6562</v>
      </c>
      <c r="BE911">
        <v>0</v>
      </c>
      <c r="BG911" t="s">
        <v>108</v>
      </c>
      <c r="BJ911" t="s">
        <v>4977</v>
      </c>
    </row>
    <row r="912" spans="1:62" x14ac:dyDescent="0.35">
      <c r="A912" t="s">
        <v>5043</v>
      </c>
      <c r="B912">
        <v>10000</v>
      </c>
      <c r="C912">
        <v>20000</v>
      </c>
      <c r="D912">
        <v>45768</v>
      </c>
      <c r="E912" t="s">
        <v>59</v>
      </c>
      <c r="F912" t="s">
        <v>4979</v>
      </c>
      <c r="G912" t="s">
        <v>4972</v>
      </c>
      <c r="I912">
        <v>1</v>
      </c>
      <c r="J912" t="s">
        <v>183</v>
      </c>
      <c r="K912">
        <v>79</v>
      </c>
      <c r="L912" t="s">
        <v>6076</v>
      </c>
      <c r="M912" t="s">
        <v>26406</v>
      </c>
      <c r="N912" t="s">
        <v>92</v>
      </c>
      <c r="O912" t="s">
        <v>3828</v>
      </c>
      <c r="P912">
        <v>4108</v>
      </c>
      <c r="Q912">
        <f t="shared" si="241"/>
        <v>235.4</v>
      </c>
      <c r="R912" s="34">
        <f t="shared" si="242"/>
        <v>3.9233333333333333</v>
      </c>
      <c r="S912" s="35">
        <v>45758</v>
      </c>
      <c r="U912">
        <v>28</v>
      </c>
      <c r="V912">
        <v>115024</v>
      </c>
      <c r="W912" t="s">
        <v>65</v>
      </c>
      <c r="X912" t="s">
        <v>5044</v>
      </c>
      <c r="Y912">
        <v>0</v>
      </c>
      <c r="Z912">
        <v>100000</v>
      </c>
      <c r="AA912">
        <v>15024</v>
      </c>
      <c r="AB912">
        <v>0</v>
      </c>
      <c r="AC912">
        <v>0</v>
      </c>
      <c r="AD912">
        <v>0</v>
      </c>
      <c r="AG912">
        <v>0</v>
      </c>
      <c r="AP912" t="s">
        <v>5045</v>
      </c>
      <c r="AQ912" t="s">
        <v>108</v>
      </c>
      <c r="AR912" t="s">
        <v>13404</v>
      </c>
      <c r="AT912">
        <v>0</v>
      </c>
      <c r="AU912">
        <v>0</v>
      </c>
      <c r="AV912">
        <v>0</v>
      </c>
      <c r="AW912">
        <v>0</v>
      </c>
      <c r="AX912">
        <v>0</v>
      </c>
      <c r="AY912">
        <v>0</v>
      </c>
      <c r="BC912" t="s">
        <v>63</v>
      </c>
      <c r="BD912" t="s">
        <v>5046</v>
      </c>
      <c r="BE912">
        <v>0</v>
      </c>
      <c r="BG912" t="s">
        <v>108</v>
      </c>
      <c r="BJ912" t="s">
        <v>5047</v>
      </c>
    </row>
    <row r="913" spans="1:62" x14ac:dyDescent="0.35">
      <c r="A913" t="s">
        <v>2323</v>
      </c>
      <c r="B913">
        <v>10000</v>
      </c>
      <c r="C913">
        <v>20000</v>
      </c>
      <c r="D913">
        <v>45761</v>
      </c>
      <c r="E913" t="s">
        <v>59</v>
      </c>
      <c r="F913" t="s">
        <v>2160</v>
      </c>
      <c r="G913" t="s">
        <v>2114</v>
      </c>
      <c r="I913">
        <v>2</v>
      </c>
      <c r="J913" t="s">
        <v>183</v>
      </c>
      <c r="K913">
        <v>77</v>
      </c>
      <c r="L913" t="s">
        <v>6043</v>
      </c>
      <c r="M913" t="s">
        <v>26407</v>
      </c>
      <c r="N913" t="s">
        <v>192</v>
      </c>
      <c r="O913" t="s">
        <v>3848</v>
      </c>
      <c r="P913">
        <v>108</v>
      </c>
      <c r="Q913">
        <f>(P913/60)+30</f>
        <v>31.8</v>
      </c>
      <c r="R913" s="34">
        <f>Q913/60</f>
        <v>0.53</v>
      </c>
      <c r="S913" s="35">
        <v>45758</v>
      </c>
      <c r="U913">
        <v>168</v>
      </c>
      <c r="V913">
        <v>18144</v>
      </c>
      <c r="W913" t="s">
        <v>65</v>
      </c>
      <c r="X913" t="s">
        <v>2324</v>
      </c>
      <c r="Y913">
        <v>0</v>
      </c>
      <c r="Z913">
        <v>10000</v>
      </c>
      <c r="AA913">
        <v>8144</v>
      </c>
      <c r="AB913">
        <v>0</v>
      </c>
      <c r="AC913">
        <v>0</v>
      </c>
      <c r="AD913">
        <v>0</v>
      </c>
      <c r="AG913">
        <v>0</v>
      </c>
      <c r="AP913" t="s">
        <v>2325</v>
      </c>
      <c r="AQ913" t="s">
        <v>2291</v>
      </c>
      <c r="AR913" t="s">
        <v>13261</v>
      </c>
      <c r="AT913">
        <v>0</v>
      </c>
      <c r="AU913">
        <v>0</v>
      </c>
      <c r="AV913">
        <v>0</v>
      </c>
      <c r="AW913">
        <v>0</v>
      </c>
      <c r="AX913">
        <v>0</v>
      </c>
      <c r="AY913">
        <v>0</v>
      </c>
      <c r="BC913" t="s">
        <v>63</v>
      </c>
      <c r="BD913" t="s">
        <v>4885</v>
      </c>
      <c r="BE913">
        <v>0</v>
      </c>
      <c r="BG913" t="s">
        <v>2291</v>
      </c>
      <c r="BJ913" t="s">
        <v>2326</v>
      </c>
    </row>
    <row r="914" spans="1:62" x14ac:dyDescent="0.35">
      <c r="A914" t="s">
        <v>5048</v>
      </c>
      <c r="B914">
        <v>10000</v>
      </c>
      <c r="C914">
        <v>10000</v>
      </c>
      <c r="D914">
        <v>45768</v>
      </c>
      <c r="E914" t="s">
        <v>59</v>
      </c>
      <c r="F914" t="s">
        <v>5038</v>
      </c>
      <c r="G914" t="s">
        <v>4972</v>
      </c>
      <c r="I914">
        <v>1</v>
      </c>
      <c r="J914" t="s">
        <v>183</v>
      </c>
      <c r="K914">
        <v>79</v>
      </c>
      <c r="L914" t="s">
        <v>6076</v>
      </c>
      <c r="M914" t="s">
        <v>26406</v>
      </c>
      <c r="N914" t="s">
        <v>92</v>
      </c>
      <c r="O914" t="s">
        <v>3828</v>
      </c>
      <c r="P914">
        <v>4108</v>
      </c>
      <c r="Q914">
        <f>(P914/20)+30</f>
        <v>235.4</v>
      </c>
      <c r="R914" s="34">
        <f>Q914/60</f>
        <v>3.9233333333333333</v>
      </c>
      <c r="S914" s="35">
        <v>45758</v>
      </c>
      <c r="U914">
        <v>28</v>
      </c>
      <c r="V914">
        <v>115024</v>
      </c>
      <c r="W914" t="s">
        <v>65</v>
      </c>
      <c r="X914" t="s">
        <v>5049</v>
      </c>
      <c r="Y914">
        <v>0</v>
      </c>
      <c r="Z914">
        <v>100000</v>
      </c>
      <c r="AA914">
        <v>15024</v>
      </c>
      <c r="AB914">
        <v>0</v>
      </c>
      <c r="AC914">
        <v>0</v>
      </c>
      <c r="AD914">
        <v>0</v>
      </c>
      <c r="AG914">
        <v>0</v>
      </c>
      <c r="AP914" t="s">
        <v>5050</v>
      </c>
      <c r="AQ914" t="s">
        <v>108</v>
      </c>
      <c r="AR914" t="s">
        <v>13404</v>
      </c>
      <c r="AT914">
        <v>0</v>
      </c>
      <c r="AU914">
        <v>0</v>
      </c>
      <c r="AV914">
        <v>0</v>
      </c>
      <c r="AW914">
        <v>0</v>
      </c>
      <c r="AX914">
        <v>0</v>
      </c>
      <c r="AY914">
        <v>0</v>
      </c>
      <c r="BC914" t="s">
        <v>63</v>
      </c>
      <c r="BD914" t="s">
        <v>5051</v>
      </c>
      <c r="BE914">
        <v>0</v>
      </c>
      <c r="BG914" t="s">
        <v>108</v>
      </c>
      <c r="BJ914" t="s">
        <v>5052</v>
      </c>
    </row>
    <row r="915" spans="1:62" x14ac:dyDescent="0.35">
      <c r="A915" t="s">
        <v>2472</v>
      </c>
      <c r="B915">
        <v>10000</v>
      </c>
      <c r="C915">
        <v>20000</v>
      </c>
      <c r="D915">
        <v>45761</v>
      </c>
      <c r="E915" t="s">
        <v>59</v>
      </c>
      <c r="F915">
        <v>0.44119212962962961</v>
      </c>
      <c r="G915" t="s">
        <v>159</v>
      </c>
      <c r="I915">
        <v>2</v>
      </c>
      <c r="J915" t="s">
        <v>183</v>
      </c>
      <c r="K915">
        <v>82</v>
      </c>
      <c r="L915" t="s">
        <v>6057</v>
      </c>
      <c r="M915" t="s">
        <v>26408</v>
      </c>
      <c r="N915" t="s">
        <v>352</v>
      </c>
      <c r="O915" t="s">
        <v>3798</v>
      </c>
      <c r="P915">
        <v>14000</v>
      </c>
      <c r="S915" s="35">
        <v>45758</v>
      </c>
      <c r="U915">
        <v>6</v>
      </c>
      <c r="V915">
        <v>84000</v>
      </c>
      <c r="W915" t="s">
        <v>65</v>
      </c>
      <c r="X915">
        <v>5000580750001</v>
      </c>
      <c r="Y915">
        <v>0</v>
      </c>
      <c r="Z915">
        <v>78000</v>
      </c>
      <c r="AA915">
        <v>6000</v>
      </c>
      <c r="AB915">
        <v>0</v>
      </c>
      <c r="AC915">
        <v>0</v>
      </c>
      <c r="AD915">
        <v>0</v>
      </c>
      <c r="AG915">
        <v>0</v>
      </c>
      <c r="AP915">
        <v>500058075</v>
      </c>
      <c r="AQ915" t="s">
        <v>162</v>
      </c>
      <c r="AR915" t="s">
        <v>8373</v>
      </c>
      <c r="AT915">
        <v>0</v>
      </c>
      <c r="AU915">
        <v>0</v>
      </c>
      <c r="AV915">
        <v>0</v>
      </c>
      <c r="AW915">
        <v>0</v>
      </c>
      <c r="AX915">
        <v>0</v>
      </c>
      <c r="AY915">
        <v>0</v>
      </c>
      <c r="BC915" t="s">
        <v>63</v>
      </c>
      <c r="BD915" t="s">
        <v>4968</v>
      </c>
      <c r="BE915">
        <v>0</v>
      </c>
      <c r="BG915" t="s">
        <v>162</v>
      </c>
      <c r="BJ915" t="s">
        <v>2473</v>
      </c>
    </row>
    <row r="916" spans="1:62" x14ac:dyDescent="0.35">
      <c r="A916" t="s">
        <v>2611</v>
      </c>
      <c r="B916">
        <v>10000</v>
      </c>
      <c r="C916">
        <v>10000</v>
      </c>
      <c r="D916">
        <v>45761</v>
      </c>
      <c r="E916" t="s">
        <v>59</v>
      </c>
      <c r="F916" t="s">
        <v>2612</v>
      </c>
      <c r="G916" t="s">
        <v>159</v>
      </c>
      <c r="I916">
        <v>1</v>
      </c>
      <c r="J916" t="s">
        <v>183</v>
      </c>
      <c r="K916">
        <v>72</v>
      </c>
      <c r="L916" t="s">
        <v>6056</v>
      </c>
      <c r="M916" t="s">
        <v>26406</v>
      </c>
      <c r="N916" t="s">
        <v>869</v>
      </c>
      <c r="O916" t="s">
        <v>3829</v>
      </c>
      <c r="P916">
        <v>8500</v>
      </c>
      <c r="S916" s="35">
        <v>45758</v>
      </c>
      <c r="U916">
        <v>4</v>
      </c>
      <c r="V916">
        <v>34000</v>
      </c>
      <c r="W916" t="s">
        <v>65</v>
      </c>
      <c r="X916">
        <v>5000582200001</v>
      </c>
      <c r="Y916">
        <v>0</v>
      </c>
      <c r="Z916">
        <v>30000</v>
      </c>
      <c r="AA916">
        <v>4000</v>
      </c>
      <c r="AB916">
        <v>0</v>
      </c>
      <c r="AC916">
        <v>0</v>
      </c>
      <c r="AD916">
        <v>0</v>
      </c>
      <c r="AG916">
        <v>0</v>
      </c>
      <c r="AP916">
        <v>500058220</v>
      </c>
      <c r="AQ916" t="s">
        <v>162</v>
      </c>
      <c r="AR916" t="s">
        <v>8373</v>
      </c>
      <c r="AT916">
        <v>0</v>
      </c>
      <c r="AU916">
        <v>0</v>
      </c>
      <c r="AV916">
        <v>0</v>
      </c>
      <c r="AW916">
        <v>0</v>
      </c>
      <c r="AX916">
        <v>0</v>
      </c>
      <c r="AY916">
        <v>0</v>
      </c>
      <c r="BC916" t="s">
        <v>63</v>
      </c>
      <c r="BD916" t="s">
        <v>5053</v>
      </c>
      <c r="BE916">
        <v>0</v>
      </c>
      <c r="BG916" t="s">
        <v>162</v>
      </c>
      <c r="BJ916" t="s">
        <v>2473</v>
      </c>
    </row>
    <row r="917" spans="1:62" x14ac:dyDescent="0.35">
      <c r="A917" t="s">
        <v>3072</v>
      </c>
      <c r="B917">
        <v>10000</v>
      </c>
      <c r="C917">
        <v>10000</v>
      </c>
      <c r="D917">
        <v>45768</v>
      </c>
      <c r="E917" t="s">
        <v>59</v>
      </c>
      <c r="F917" t="s">
        <v>3069</v>
      </c>
      <c r="G917" t="s">
        <v>159</v>
      </c>
      <c r="I917">
        <v>1</v>
      </c>
      <c r="J917" t="s">
        <v>183</v>
      </c>
      <c r="K917">
        <v>72</v>
      </c>
      <c r="L917" t="s">
        <v>6056</v>
      </c>
      <c r="M917" t="s">
        <v>26406</v>
      </c>
      <c r="N917" t="s">
        <v>869</v>
      </c>
      <c r="O917" t="s">
        <v>3829</v>
      </c>
      <c r="P917">
        <v>26000</v>
      </c>
      <c r="S917" s="35">
        <v>45758</v>
      </c>
      <c r="U917">
        <v>4</v>
      </c>
      <c r="V917">
        <v>104000</v>
      </c>
      <c r="W917" t="s">
        <v>65</v>
      </c>
      <c r="X917">
        <v>5000582210001</v>
      </c>
      <c r="Y917">
        <v>0</v>
      </c>
      <c r="Z917">
        <v>92000</v>
      </c>
      <c r="AA917">
        <v>12000</v>
      </c>
      <c r="AB917">
        <v>0</v>
      </c>
      <c r="AC917">
        <v>0</v>
      </c>
      <c r="AD917">
        <v>0</v>
      </c>
      <c r="AG917">
        <v>0</v>
      </c>
      <c r="AP917">
        <v>500058221</v>
      </c>
      <c r="AQ917" t="s">
        <v>162</v>
      </c>
      <c r="AR917" t="s">
        <v>8373</v>
      </c>
      <c r="AT917">
        <v>0</v>
      </c>
      <c r="AU917">
        <v>0</v>
      </c>
      <c r="AV917">
        <v>0</v>
      </c>
      <c r="AW917">
        <v>0</v>
      </c>
      <c r="AX917">
        <v>0</v>
      </c>
      <c r="AY917">
        <v>0</v>
      </c>
      <c r="BC917" t="s">
        <v>63</v>
      </c>
      <c r="BD917" t="s">
        <v>5054</v>
      </c>
      <c r="BE917">
        <v>0</v>
      </c>
      <c r="BG917" t="s">
        <v>162</v>
      </c>
      <c r="BJ917" t="s">
        <v>2473</v>
      </c>
    </row>
    <row r="918" spans="1:62" x14ac:dyDescent="0.35">
      <c r="A918" t="s">
        <v>3026</v>
      </c>
      <c r="B918">
        <v>10000</v>
      </c>
      <c r="C918">
        <v>10000</v>
      </c>
      <c r="D918">
        <v>45764</v>
      </c>
      <c r="E918" t="s">
        <v>59</v>
      </c>
      <c r="F918" t="s">
        <v>3027</v>
      </c>
      <c r="G918" t="s">
        <v>159</v>
      </c>
      <c r="I918">
        <v>1</v>
      </c>
      <c r="J918" t="s">
        <v>183</v>
      </c>
      <c r="K918">
        <v>72</v>
      </c>
      <c r="L918" t="s">
        <v>6056</v>
      </c>
      <c r="M918" t="s">
        <v>26406</v>
      </c>
      <c r="N918" t="s">
        <v>869</v>
      </c>
      <c r="O918" t="s">
        <v>3829</v>
      </c>
      <c r="P918">
        <v>2500</v>
      </c>
      <c r="S918" s="35">
        <v>45758</v>
      </c>
      <c r="U918">
        <v>4</v>
      </c>
      <c r="V918">
        <v>10000</v>
      </c>
      <c r="W918" t="s">
        <v>65</v>
      </c>
      <c r="X918">
        <v>5000596170001</v>
      </c>
      <c r="Y918">
        <v>0</v>
      </c>
      <c r="Z918">
        <v>8000</v>
      </c>
      <c r="AA918">
        <v>2000</v>
      </c>
      <c r="AB918">
        <v>0</v>
      </c>
      <c r="AC918">
        <v>0</v>
      </c>
      <c r="AD918">
        <v>0</v>
      </c>
      <c r="AG918">
        <v>0</v>
      </c>
      <c r="AP918">
        <v>500059617</v>
      </c>
      <c r="AQ918" t="s">
        <v>162</v>
      </c>
      <c r="AR918" t="s">
        <v>8373</v>
      </c>
      <c r="AT918">
        <v>0</v>
      </c>
      <c r="AU918">
        <v>0</v>
      </c>
      <c r="AV918">
        <v>0</v>
      </c>
      <c r="AW918">
        <v>0</v>
      </c>
      <c r="AX918">
        <v>0</v>
      </c>
      <c r="AY918">
        <v>0</v>
      </c>
      <c r="BC918" t="s">
        <v>63</v>
      </c>
      <c r="BD918" t="s">
        <v>3077</v>
      </c>
      <c r="BE918">
        <v>0</v>
      </c>
      <c r="BG918" t="s">
        <v>162</v>
      </c>
      <c r="BJ918" t="s">
        <v>2473</v>
      </c>
    </row>
    <row r="919" spans="1:62" x14ac:dyDescent="0.35">
      <c r="A919" t="s">
        <v>3028</v>
      </c>
      <c r="B919">
        <v>10000</v>
      </c>
      <c r="C919">
        <v>10000</v>
      </c>
      <c r="D919">
        <v>45764</v>
      </c>
      <c r="E919" t="s">
        <v>59</v>
      </c>
      <c r="F919" t="s">
        <v>3029</v>
      </c>
      <c r="G919" t="s">
        <v>159</v>
      </c>
      <c r="I919">
        <v>1</v>
      </c>
      <c r="J919" t="s">
        <v>183</v>
      </c>
      <c r="K919">
        <v>72</v>
      </c>
      <c r="L919" t="s">
        <v>6056</v>
      </c>
      <c r="M919" t="s">
        <v>26406</v>
      </c>
      <c r="N919" t="s">
        <v>869</v>
      </c>
      <c r="O919" t="s">
        <v>3829</v>
      </c>
      <c r="P919">
        <v>1750</v>
      </c>
      <c r="S919" s="35">
        <v>45758</v>
      </c>
      <c r="U919">
        <v>4</v>
      </c>
      <c r="V919">
        <v>7000</v>
      </c>
      <c r="W919" t="s">
        <v>65</v>
      </c>
      <c r="X919">
        <v>5000596230001</v>
      </c>
      <c r="Y919">
        <v>0</v>
      </c>
      <c r="Z919">
        <v>5000</v>
      </c>
      <c r="AA919">
        <v>2000</v>
      </c>
      <c r="AB919">
        <v>0</v>
      </c>
      <c r="AC919">
        <v>0</v>
      </c>
      <c r="AD919">
        <v>0</v>
      </c>
      <c r="AG919">
        <v>0</v>
      </c>
      <c r="AP919">
        <v>500059623</v>
      </c>
      <c r="AQ919" t="s">
        <v>162</v>
      </c>
      <c r="AR919" t="s">
        <v>8373</v>
      </c>
      <c r="AT919">
        <v>0</v>
      </c>
      <c r="AU919">
        <v>0</v>
      </c>
      <c r="AV919">
        <v>0</v>
      </c>
      <c r="AW919">
        <v>0</v>
      </c>
      <c r="AX919">
        <v>0</v>
      </c>
      <c r="AY919">
        <v>0</v>
      </c>
      <c r="BC919" t="s">
        <v>63</v>
      </c>
      <c r="BD919" t="s">
        <v>3078</v>
      </c>
      <c r="BE919">
        <v>0</v>
      </c>
      <c r="BG919" t="s">
        <v>162</v>
      </c>
      <c r="BJ919" t="s">
        <v>2473</v>
      </c>
    </row>
    <row r="920" spans="1:62" x14ac:dyDescent="0.35">
      <c r="A920" t="s">
        <v>3030</v>
      </c>
      <c r="B920">
        <v>10000</v>
      </c>
      <c r="C920">
        <v>10000</v>
      </c>
      <c r="D920">
        <v>45764</v>
      </c>
      <c r="E920" t="s">
        <v>59</v>
      </c>
      <c r="F920" t="s">
        <v>3031</v>
      </c>
      <c r="G920" t="s">
        <v>159</v>
      </c>
      <c r="I920">
        <v>1</v>
      </c>
      <c r="J920" t="s">
        <v>183</v>
      </c>
      <c r="K920">
        <v>72</v>
      </c>
      <c r="L920" t="s">
        <v>6056</v>
      </c>
      <c r="M920" t="s">
        <v>26406</v>
      </c>
      <c r="N920" t="s">
        <v>869</v>
      </c>
      <c r="O920" t="s">
        <v>3829</v>
      </c>
      <c r="P920">
        <v>3750</v>
      </c>
      <c r="S920" s="35">
        <v>45758</v>
      </c>
      <c r="U920">
        <v>4</v>
      </c>
      <c r="V920">
        <v>15000</v>
      </c>
      <c r="W920" t="s">
        <v>65</v>
      </c>
      <c r="X920">
        <v>5000602800001</v>
      </c>
      <c r="Y920">
        <v>0</v>
      </c>
      <c r="Z920">
        <v>12000</v>
      </c>
      <c r="AA920">
        <v>3000</v>
      </c>
      <c r="AB920">
        <v>0</v>
      </c>
      <c r="AC920">
        <v>0</v>
      </c>
      <c r="AD920">
        <v>0</v>
      </c>
      <c r="AG920">
        <v>0</v>
      </c>
      <c r="AP920">
        <v>500060280</v>
      </c>
      <c r="AQ920" t="s">
        <v>162</v>
      </c>
      <c r="AR920" t="s">
        <v>8373</v>
      </c>
      <c r="AT920">
        <v>0</v>
      </c>
      <c r="AU920">
        <v>0</v>
      </c>
      <c r="AV920">
        <v>0</v>
      </c>
      <c r="AW920">
        <v>0</v>
      </c>
      <c r="AX920">
        <v>0</v>
      </c>
      <c r="AY920">
        <v>0</v>
      </c>
      <c r="BC920" t="s">
        <v>63</v>
      </c>
      <c r="BD920" t="s">
        <v>3079</v>
      </c>
      <c r="BE920">
        <v>0</v>
      </c>
      <c r="BG920" t="s">
        <v>162</v>
      </c>
      <c r="BJ920" t="s">
        <v>2473</v>
      </c>
    </row>
    <row r="921" spans="1:62" x14ac:dyDescent="0.35">
      <c r="A921" t="s">
        <v>3032</v>
      </c>
      <c r="B921">
        <v>10000</v>
      </c>
      <c r="C921">
        <v>10000</v>
      </c>
      <c r="D921">
        <v>45764</v>
      </c>
      <c r="E921" t="s">
        <v>59</v>
      </c>
      <c r="F921" t="s">
        <v>3033</v>
      </c>
      <c r="G921" t="s">
        <v>159</v>
      </c>
      <c r="I921">
        <v>1</v>
      </c>
      <c r="J921" t="s">
        <v>183</v>
      </c>
      <c r="K921">
        <v>72</v>
      </c>
      <c r="L921" t="s">
        <v>6056</v>
      </c>
      <c r="M921" t="s">
        <v>26406</v>
      </c>
      <c r="N921" t="s">
        <v>869</v>
      </c>
      <c r="O921" t="s">
        <v>3829</v>
      </c>
      <c r="P921">
        <v>1750</v>
      </c>
      <c r="S921" s="35">
        <v>45758</v>
      </c>
      <c r="U921">
        <v>4</v>
      </c>
      <c r="V921">
        <v>7000</v>
      </c>
      <c r="W921" t="s">
        <v>65</v>
      </c>
      <c r="X921">
        <v>5000602810001</v>
      </c>
      <c r="Y921">
        <v>0</v>
      </c>
      <c r="Z921">
        <v>5000</v>
      </c>
      <c r="AA921">
        <v>2000</v>
      </c>
      <c r="AB921">
        <v>0</v>
      </c>
      <c r="AC921">
        <v>0</v>
      </c>
      <c r="AD921">
        <v>0</v>
      </c>
      <c r="AG921">
        <v>0</v>
      </c>
      <c r="AP921">
        <v>500060281</v>
      </c>
      <c r="AQ921" t="s">
        <v>162</v>
      </c>
      <c r="AR921" t="s">
        <v>8373</v>
      </c>
      <c r="AT921">
        <v>0</v>
      </c>
      <c r="AU921">
        <v>0</v>
      </c>
      <c r="AV921">
        <v>0</v>
      </c>
      <c r="AW921">
        <v>0</v>
      </c>
      <c r="AX921">
        <v>0</v>
      </c>
      <c r="AY921">
        <v>0</v>
      </c>
      <c r="BC921" t="s">
        <v>63</v>
      </c>
      <c r="BD921" t="s">
        <v>3080</v>
      </c>
      <c r="BE921">
        <v>0</v>
      </c>
      <c r="BG921" t="s">
        <v>162</v>
      </c>
      <c r="BJ921" t="s">
        <v>2473</v>
      </c>
    </row>
    <row r="922" spans="1:62" x14ac:dyDescent="0.35">
      <c r="A922" t="s">
        <v>2613</v>
      </c>
      <c r="B922">
        <v>10000</v>
      </c>
      <c r="C922">
        <v>10000</v>
      </c>
      <c r="D922">
        <v>45762</v>
      </c>
      <c r="E922" t="s">
        <v>59</v>
      </c>
      <c r="F922" t="s">
        <v>2614</v>
      </c>
      <c r="G922" t="s">
        <v>2615</v>
      </c>
      <c r="I922">
        <v>1</v>
      </c>
      <c r="J922" t="s">
        <v>183</v>
      </c>
      <c r="K922">
        <v>70</v>
      </c>
      <c r="L922" t="s">
        <v>6051</v>
      </c>
      <c r="M922" t="s">
        <v>26408</v>
      </c>
      <c r="N922" t="s">
        <v>272</v>
      </c>
      <c r="O922" t="s">
        <v>3812</v>
      </c>
      <c r="P922">
        <v>9000</v>
      </c>
      <c r="Q922">
        <f>(P922/40)+45</f>
        <v>270</v>
      </c>
      <c r="R922" s="34">
        <f>Q922/60</f>
        <v>4.5</v>
      </c>
      <c r="S922" s="35">
        <v>45758</v>
      </c>
      <c r="U922">
        <v>6</v>
      </c>
      <c r="V922">
        <v>54000</v>
      </c>
      <c r="W922" t="s">
        <v>65</v>
      </c>
      <c r="X922" t="s">
        <v>2616</v>
      </c>
      <c r="Y922">
        <v>0</v>
      </c>
      <c r="Z922">
        <v>54000</v>
      </c>
      <c r="AA922">
        <v>0</v>
      </c>
      <c r="AB922">
        <v>0</v>
      </c>
      <c r="AC922">
        <v>0</v>
      </c>
      <c r="AD922">
        <v>0</v>
      </c>
      <c r="AG922">
        <v>0</v>
      </c>
      <c r="AP922" t="s">
        <v>2617</v>
      </c>
      <c r="AQ922" t="s">
        <v>170</v>
      </c>
      <c r="AR922" t="s">
        <v>21526</v>
      </c>
      <c r="AT922">
        <v>0</v>
      </c>
      <c r="AU922">
        <v>0</v>
      </c>
      <c r="AV922">
        <v>0</v>
      </c>
      <c r="AW922">
        <v>0</v>
      </c>
      <c r="AX922">
        <v>0</v>
      </c>
      <c r="AY922">
        <v>0</v>
      </c>
      <c r="BC922" t="s">
        <v>63</v>
      </c>
      <c r="BD922" t="s">
        <v>5055</v>
      </c>
      <c r="BE922">
        <v>0</v>
      </c>
      <c r="BG922" t="s">
        <v>170</v>
      </c>
      <c r="BJ922" t="s">
        <v>2618</v>
      </c>
    </row>
    <row r="923" spans="1:62" x14ac:dyDescent="0.35">
      <c r="A923" t="s">
        <v>2619</v>
      </c>
      <c r="B923">
        <v>10000</v>
      </c>
      <c r="C923">
        <v>10000</v>
      </c>
      <c r="D923">
        <v>45758</v>
      </c>
      <c r="E923" t="s">
        <v>59</v>
      </c>
      <c r="F923" t="s">
        <v>2620</v>
      </c>
      <c r="G923" t="s">
        <v>2621</v>
      </c>
      <c r="I923">
        <v>1</v>
      </c>
      <c r="J923" t="s">
        <v>183</v>
      </c>
      <c r="K923">
        <v>61</v>
      </c>
      <c r="L923" t="s">
        <v>6046</v>
      </c>
      <c r="M923" t="s">
        <v>26405</v>
      </c>
      <c r="N923" t="s">
        <v>209</v>
      </c>
      <c r="O923" t="s">
        <v>3802</v>
      </c>
      <c r="P923">
        <v>100</v>
      </c>
      <c r="Q923">
        <f>(P923/50)+45</f>
        <v>47</v>
      </c>
      <c r="R923" s="34">
        <f>Q923/60</f>
        <v>0.78333333333333333</v>
      </c>
      <c r="S923" s="35">
        <v>45758</v>
      </c>
      <c r="U923">
        <v>1</v>
      </c>
      <c r="V923">
        <v>100</v>
      </c>
      <c r="W923" t="s">
        <v>65</v>
      </c>
      <c r="X923">
        <v>107352740001</v>
      </c>
      <c r="Y923">
        <v>0</v>
      </c>
      <c r="Z923">
        <v>100</v>
      </c>
      <c r="AA923">
        <v>0</v>
      </c>
      <c r="AB923">
        <v>0</v>
      </c>
      <c r="AC923">
        <v>0</v>
      </c>
      <c r="AD923">
        <v>0</v>
      </c>
      <c r="AG923">
        <v>0</v>
      </c>
      <c r="AP923">
        <v>10735274</v>
      </c>
      <c r="AQ923" t="s">
        <v>282</v>
      </c>
      <c r="AR923" t="s">
        <v>14518</v>
      </c>
      <c r="AT923">
        <v>0</v>
      </c>
      <c r="AU923">
        <v>0</v>
      </c>
      <c r="AV923">
        <v>0</v>
      </c>
      <c r="AW923">
        <v>0</v>
      </c>
      <c r="AX923">
        <v>0</v>
      </c>
      <c r="AY923">
        <v>0</v>
      </c>
      <c r="BC923" t="s">
        <v>63</v>
      </c>
      <c r="BD923" t="s">
        <v>5056</v>
      </c>
      <c r="BE923">
        <v>0</v>
      </c>
      <c r="BG923" t="s">
        <v>282</v>
      </c>
      <c r="BJ923" t="s">
        <v>2622</v>
      </c>
    </row>
    <row r="924" spans="1:62" x14ac:dyDescent="0.35">
      <c r="A924" t="s">
        <v>5057</v>
      </c>
      <c r="B924">
        <v>10000</v>
      </c>
      <c r="C924">
        <v>10000</v>
      </c>
      <c r="D924">
        <v>45771</v>
      </c>
      <c r="E924" t="s">
        <v>59</v>
      </c>
      <c r="F924" t="s">
        <v>5058</v>
      </c>
      <c r="G924">
        <v>10620258012</v>
      </c>
      <c r="I924">
        <v>1</v>
      </c>
      <c r="J924" t="s">
        <v>183</v>
      </c>
      <c r="K924">
        <v>79</v>
      </c>
      <c r="L924" t="s">
        <v>6076</v>
      </c>
      <c r="M924" t="s">
        <v>26406</v>
      </c>
      <c r="N924" t="s">
        <v>92</v>
      </c>
      <c r="O924" t="s">
        <v>3828</v>
      </c>
      <c r="P924">
        <v>872</v>
      </c>
      <c r="Q924">
        <f t="shared" ref="Q924:Q928" si="243">(P924/20)+30</f>
        <v>73.599999999999994</v>
      </c>
      <c r="R924" s="34">
        <f t="shared" ref="R924:R928" si="244">Q924/60</f>
        <v>1.2266666666666666</v>
      </c>
      <c r="S924" s="35">
        <v>45758</v>
      </c>
      <c r="U924">
        <v>264</v>
      </c>
      <c r="V924">
        <v>230208</v>
      </c>
      <c r="W924" t="s">
        <v>65</v>
      </c>
      <c r="X924" t="s">
        <v>5059</v>
      </c>
      <c r="Y924">
        <v>0</v>
      </c>
      <c r="Z924">
        <v>200000</v>
      </c>
      <c r="AA924">
        <v>30208</v>
      </c>
      <c r="AB924">
        <v>0</v>
      </c>
      <c r="AC924">
        <v>0</v>
      </c>
      <c r="AD924">
        <v>0</v>
      </c>
      <c r="AG924">
        <v>0</v>
      </c>
      <c r="AP924" t="s">
        <v>5060</v>
      </c>
      <c r="AQ924" t="s">
        <v>108</v>
      </c>
      <c r="AR924" t="s">
        <v>13404</v>
      </c>
      <c r="AT924">
        <v>0</v>
      </c>
      <c r="AU924">
        <v>0</v>
      </c>
      <c r="AV924">
        <v>0</v>
      </c>
      <c r="AW924">
        <v>0</v>
      </c>
      <c r="AX924">
        <v>0</v>
      </c>
      <c r="AY924">
        <v>0</v>
      </c>
      <c r="BC924" t="s">
        <v>63</v>
      </c>
      <c r="BD924" t="s">
        <v>5061</v>
      </c>
      <c r="BE924">
        <v>0</v>
      </c>
      <c r="BG924" t="s">
        <v>108</v>
      </c>
      <c r="BJ924" t="s">
        <v>5062</v>
      </c>
    </row>
    <row r="925" spans="1:62" x14ac:dyDescent="0.35">
      <c r="A925" t="s">
        <v>4389</v>
      </c>
      <c r="B925">
        <v>10000</v>
      </c>
      <c r="C925">
        <v>10000</v>
      </c>
      <c r="D925">
        <v>45779</v>
      </c>
      <c r="E925" t="s">
        <v>59</v>
      </c>
      <c r="F925" t="s">
        <v>4390</v>
      </c>
      <c r="G925">
        <v>10620258012</v>
      </c>
      <c r="I925">
        <v>1</v>
      </c>
      <c r="J925" t="s">
        <v>183</v>
      </c>
      <c r="K925">
        <v>79</v>
      </c>
      <c r="L925" t="s">
        <v>6076</v>
      </c>
      <c r="M925" t="s">
        <v>26406</v>
      </c>
      <c r="N925" t="s">
        <v>92</v>
      </c>
      <c r="O925" t="s">
        <v>3828</v>
      </c>
      <c r="P925">
        <v>114</v>
      </c>
      <c r="Q925">
        <f t="shared" si="243"/>
        <v>35.700000000000003</v>
      </c>
      <c r="R925" s="34">
        <f t="shared" si="244"/>
        <v>0.59500000000000008</v>
      </c>
      <c r="S925" s="35">
        <v>45758</v>
      </c>
      <c r="U925">
        <v>264</v>
      </c>
      <c r="V925">
        <v>30096</v>
      </c>
      <c r="W925" t="s">
        <v>65</v>
      </c>
      <c r="X925" t="s">
        <v>4391</v>
      </c>
      <c r="Y925">
        <v>0</v>
      </c>
      <c r="Z925">
        <v>20000</v>
      </c>
      <c r="AA925">
        <v>10096</v>
      </c>
      <c r="AB925">
        <v>0</v>
      </c>
      <c r="AC925">
        <v>0</v>
      </c>
      <c r="AD925">
        <v>0</v>
      </c>
      <c r="AG925">
        <v>0</v>
      </c>
      <c r="AP925" t="s">
        <v>4392</v>
      </c>
      <c r="AQ925" t="s">
        <v>108</v>
      </c>
      <c r="AR925" t="s">
        <v>13404</v>
      </c>
      <c r="AT925">
        <v>0</v>
      </c>
      <c r="AU925">
        <v>0</v>
      </c>
      <c r="AV925">
        <v>0</v>
      </c>
      <c r="AW925">
        <v>0</v>
      </c>
      <c r="AX925">
        <v>0</v>
      </c>
      <c r="AY925">
        <v>0</v>
      </c>
      <c r="BC925" t="s">
        <v>63</v>
      </c>
      <c r="BD925" t="s">
        <v>6157</v>
      </c>
      <c r="BE925">
        <v>0</v>
      </c>
      <c r="BG925" t="s">
        <v>108</v>
      </c>
      <c r="BJ925" t="s">
        <v>4393</v>
      </c>
    </row>
    <row r="926" spans="1:62" x14ac:dyDescent="0.35">
      <c r="A926" t="s">
        <v>4978</v>
      </c>
      <c r="B926">
        <v>10000</v>
      </c>
      <c r="C926">
        <v>10000</v>
      </c>
      <c r="D926">
        <v>45768</v>
      </c>
      <c r="E926" t="s">
        <v>59</v>
      </c>
      <c r="F926" t="s">
        <v>4979</v>
      </c>
      <c r="G926" t="s">
        <v>4972</v>
      </c>
      <c r="I926">
        <v>1</v>
      </c>
      <c r="J926" t="s">
        <v>183</v>
      </c>
      <c r="K926">
        <v>79</v>
      </c>
      <c r="L926" t="s">
        <v>6076</v>
      </c>
      <c r="M926" t="s">
        <v>26406</v>
      </c>
      <c r="N926" t="s">
        <v>92</v>
      </c>
      <c r="O926" t="s">
        <v>3828</v>
      </c>
      <c r="P926">
        <v>4108</v>
      </c>
      <c r="Q926">
        <f t="shared" si="243"/>
        <v>235.4</v>
      </c>
      <c r="R926" s="34">
        <f t="shared" si="244"/>
        <v>3.9233333333333333</v>
      </c>
      <c r="S926" s="35">
        <v>45758</v>
      </c>
      <c r="U926">
        <v>28</v>
      </c>
      <c r="V926">
        <v>115024</v>
      </c>
      <c r="W926" t="s">
        <v>65</v>
      </c>
      <c r="X926" t="s">
        <v>4980</v>
      </c>
      <c r="Y926">
        <v>0</v>
      </c>
      <c r="Z926">
        <v>100000</v>
      </c>
      <c r="AA926">
        <v>15024</v>
      </c>
      <c r="AB926">
        <v>0</v>
      </c>
      <c r="AC926">
        <v>0</v>
      </c>
      <c r="AD926">
        <v>0</v>
      </c>
      <c r="AG926">
        <v>0</v>
      </c>
      <c r="AP926" t="s">
        <v>4981</v>
      </c>
      <c r="AQ926" t="s">
        <v>108</v>
      </c>
      <c r="AR926" t="s">
        <v>13404</v>
      </c>
      <c r="AT926">
        <v>0</v>
      </c>
      <c r="AU926">
        <v>0</v>
      </c>
      <c r="AV926">
        <v>0</v>
      </c>
      <c r="AW926">
        <v>0</v>
      </c>
      <c r="AX926">
        <v>0</v>
      </c>
      <c r="AY926">
        <v>0</v>
      </c>
      <c r="BC926" t="s">
        <v>63</v>
      </c>
      <c r="BD926" t="s">
        <v>6563</v>
      </c>
      <c r="BE926">
        <v>0</v>
      </c>
      <c r="BG926" t="s">
        <v>108</v>
      </c>
      <c r="BJ926" t="s">
        <v>4982</v>
      </c>
    </row>
    <row r="927" spans="1:62" x14ac:dyDescent="0.35">
      <c r="A927" t="s">
        <v>4394</v>
      </c>
      <c r="B927">
        <v>10000</v>
      </c>
      <c r="C927">
        <v>10000</v>
      </c>
      <c r="D927">
        <v>45779</v>
      </c>
      <c r="E927" t="s">
        <v>59</v>
      </c>
      <c r="F927" t="s">
        <v>4395</v>
      </c>
      <c r="G927">
        <v>10620258009</v>
      </c>
      <c r="I927">
        <v>1</v>
      </c>
      <c r="J927" t="s">
        <v>183</v>
      </c>
      <c r="K927">
        <v>79</v>
      </c>
      <c r="L927" t="s">
        <v>6076</v>
      </c>
      <c r="M927" t="s">
        <v>26406</v>
      </c>
      <c r="N927" t="s">
        <v>92</v>
      </c>
      <c r="O927" t="s">
        <v>3828</v>
      </c>
      <c r="P927">
        <v>171</v>
      </c>
      <c r="Q927">
        <f t="shared" si="243"/>
        <v>38.549999999999997</v>
      </c>
      <c r="R927" s="34">
        <f t="shared" si="244"/>
        <v>0.64249999999999996</v>
      </c>
      <c r="S927" s="35">
        <v>45758</v>
      </c>
      <c r="U927">
        <v>176</v>
      </c>
      <c r="V927">
        <v>30096</v>
      </c>
      <c r="W927" t="s">
        <v>65</v>
      </c>
      <c r="X927" t="s">
        <v>4397</v>
      </c>
      <c r="Y927">
        <v>0</v>
      </c>
      <c r="Z927">
        <v>20000</v>
      </c>
      <c r="AA927">
        <v>10096</v>
      </c>
      <c r="AB927">
        <v>0</v>
      </c>
      <c r="AC927">
        <v>0</v>
      </c>
      <c r="AD927">
        <v>0</v>
      </c>
      <c r="AG927">
        <v>0</v>
      </c>
      <c r="AP927" t="s">
        <v>4398</v>
      </c>
      <c r="AQ927" t="s">
        <v>108</v>
      </c>
      <c r="AR927" t="s">
        <v>13404</v>
      </c>
      <c r="AT927">
        <v>0</v>
      </c>
      <c r="AU927">
        <v>0</v>
      </c>
      <c r="AV927">
        <v>0</v>
      </c>
      <c r="AW927">
        <v>0</v>
      </c>
      <c r="AX927">
        <v>0</v>
      </c>
      <c r="AY927">
        <v>0</v>
      </c>
      <c r="BC927" t="s">
        <v>63</v>
      </c>
      <c r="BD927" t="s">
        <v>6158</v>
      </c>
      <c r="BE927">
        <v>0</v>
      </c>
      <c r="BG927" t="s">
        <v>108</v>
      </c>
      <c r="BJ927" t="s">
        <v>4399</v>
      </c>
    </row>
    <row r="928" spans="1:62" x14ac:dyDescent="0.35">
      <c r="A928" t="s">
        <v>5063</v>
      </c>
      <c r="B928">
        <v>10000</v>
      </c>
      <c r="C928">
        <v>20000</v>
      </c>
      <c r="D928">
        <v>45768</v>
      </c>
      <c r="E928" t="s">
        <v>59</v>
      </c>
      <c r="F928" t="s">
        <v>4979</v>
      </c>
      <c r="G928" t="s">
        <v>4972</v>
      </c>
      <c r="I928">
        <v>1</v>
      </c>
      <c r="J928" t="s">
        <v>183</v>
      </c>
      <c r="K928">
        <v>79</v>
      </c>
      <c r="L928" t="s">
        <v>6076</v>
      </c>
      <c r="M928" t="s">
        <v>26406</v>
      </c>
      <c r="N928" t="s">
        <v>92</v>
      </c>
      <c r="O928" t="s">
        <v>3828</v>
      </c>
      <c r="P928">
        <v>4108</v>
      </c>
      <c r="Q928">
        <f t="shared" si="243"/>
        <v>235.4</v>
      </c>
      <c r="R928" s="34">
        <f t="shared" si="244"/>
        <v>3.9233333333333333</v>
      </c>
      <c r="S928" s="35">
        <v>45758</v>
      </c>
      <c r="U928">
        <v>28</v>
      </c>
      <c r="V928">
        <v>115024</v>
      </c>
      <c r="W928" t="s">
        <v>65</v>
      </c>
      <c r="X928" t="s">
        <v>5044</v>
      </c>
      <c r="Y928">
        <v>0</v>
      </c>
      <c r="Z928">
        <v>100000</v>
      </c>
      <c r="AA928">
        <v>15024</v>
      </c>
      <c r="AB928">
        <v>0</v>
      </c>
      <c r="AC928">
        <v>0</v>
      </c>
      <c r="AD928">
        <v>0</v>
      </c>
      <c r="AG928">
        <v>0</v>
      </c>
      <c r="AP928" t="s">
        <v>5045</v>
      </c>
      <c r="AQ928" t="s">
        <v>108</v>
      </c>
      <c r="AR928" t="s">
        <v>13404</v>
      </c>
      <c r="AT928">
        <v>0</v>
      </c>
      <c r="AU928">
        <v>0</v>
      </c>
      <c r="AV928">
        <v>0</v>
      </c>
      <c r="AW928">
        <v>0</v>
      </c>
      <c r="AX928">
        <v>0</v>
      </c>
      <c r="AY928">
        <v>0</v>
      </c>
      <c r="BC928" t="s">
        <v>63</v>
      </c>
      <c r="BD928" t="s">
        <v>5064</v>
      </c>
      <c r="BE928">
        <v>0</v>
      </c>
      <c r="BG928" t="s">
        <v>108</v>
      </c>
      <c r="BJ928" t="s">
        <v>5065</v>
      </c>
    </row>
    <row r="929" spans="1:62" x14ac:dyDescent="0.35">
      <c r="A929" t="s">
        <v>2623</v>
      </c>
      <c r="B929">
        <v>10000</v>
      </c>
      <c r="C929">
        <v>20000</v>
      </c>
      <c r="D929">
        <v>45762</v>
      </c>
      <c r="E929" t="s">
        <v>59</v>
      </c>
      <c r="F929" t="s">
        <v>2624</v>
      </c>
      <c r="G929">
        <v>30000020</v>
      </c>
      <c r="I929">
        <v>1</v>
      </c>
      <c r="J929" t="s">
        <v>183</v>
      </c>
      <c r="K929" t="s">
        <v>2625</v>
      </c>
      <c r="L929" t="s">
        <v>6077</v>
      </c>
      <c r="M929" t="s">
        <v>26406</v>
      </c>
      <c r="N929" t="s">
        <v>144</v>
      </c>
      <c r="O929" t="s">
        <v>3855</v>
      </c>
      <c r="P929">
        <v>300</v>
      </c>
      <c r="S929" s="35">
        <v>45758</v>
      </c>
      <c r="U929">
        <v>1</v>
      </c>
      <c r="V929">
        <v>300</v>
      </c>
      <c r="W929" t="s">
        <v>65</v>
      </c>
      <c r="X929" t="s">
        <v>2626</v>
      </c>
      <c r="Y929">
        <v>0</v>
      </c>
      <c r="Z929">
        <v>100</v>
      </c>
      <c r="AA929">
        <v>200</v>
      </c>
      <c r="AB929">
        <v>0</v>
      </c>
      <c r="AC929">
        <v>0</v>
      </c>
      <c r="AD929">
        <v>0</v>
      </c>
      <c r="AG929">
        <v>0</v>
      </c>
      <c r="AP929" t="s">
        <v>2627</v>
      </c>
      <c r="AQ929" t="s">
        <v>2628</v>
      </c>
      <c r="AR929" t="s">
        <v>20263</v>
      </c>
      <c r="AT929">
        <v>0</v>
      </c>
      <c r="AU929">
        <v>0</v>
      </c>
      <c r="AV929">
        <v>0</v>
      </c>
      <c r="AW929">
        <v>0</v>
      </c>
      <c r="AX929">
        <v>0</v>
      </c>
      <c r="AY929">
        <v>0</v>
      </c>
      <c r="BC929" t="s">
        <v>63</v>
      </c>
      <c r="BD929" t="s">
        <v>5066</v>
      </c>
      <c r="BE929">
        <v>0</v>
      </c>
      <c r="BG929" t="s">
        <v>2628</v>
      </c>
      <c r="BJ929" t="s">
        <v>2629</v>
      </c>
    </row>
    <row r="930" spans="1:62" x14ac:dyDescent="0.35">
      <c r="A930" t="s">
        <v>2630</v>
      </c>
      <c r="B930">
        <v>10000</v>
      </c>
      <c r="C930">
        <v>20000</v>
      </c>
      <c r="D930">
        <v>45762</v>
      </c>
      <c r="E930" t="s">
        <v>59</v>
      </c>
      <c r="F930" t="s">
        <v>2631</v>
      </c>
      <c r="G930">
        <v>30000020</v>
      </c>
      <c r="I930">
        <v>1</v>
      </c>
      <c r="J930" t="s">
        <v>183</v>
      </c>
      <c r="K930">
        <v>88</v>
      </c>
      <c r="L930" t="s">
        <v>6058</v>
      </c>
      <c r="M930" t="s">
        <v>26406</v>
      </c>
      <c r="N930" t="s">
        <v>144</v>
      </c>
      <c r="O930" t="s">
        <v>3855</v>
      </c>
      <c r="P930">
        <v>100</v>
      </c>
      <c r="S930" s="35">
        <v>45758</v>
      </c>
      <c r="U930">
        <v>1</v>
      </c>
      <c r="V930">
        <v>100</v>
      </c>
      <c r="W930" t="s">
        <v>65</v>
      </c>
      <c r="X930" t="s">
        <v>2632</v>
      </c>
      <c r="Y930">
        <v>0</v>
      </c>
      <c r="Z930">
        <v>100</v>
      </c>
      <c r="AA930">
        <v>0</v>
      </c>
      <c r="AB930">
        <v>0</v>
      </c>
      <c r="AC930">
        <v>0</v>
      </c>
      <c r="AD930">
        <v>0</v>
      </c>
      <c r="AG930">
        <v>0</v>
      </c>
      <c r="AP930" t="s">
        <v>2633</v>
      </c>
      <c r="AQ930" t="s">
        <v>2628</v>
      </c>
      <c r="AR930" t="s">
        <v>20263</v>
      </c>
      <c r="AT930">
        <v>0</v>
      </c>
      <c r="AU930">
        <v>0</v>
      </c>
      <c r="AV930">
        <v>0</v>
      </c>
      <c r="AW930">
        <v>0</v>
      </c>
      <c r="AX930">
        <v>0</v>
      </c>
      <c r="AY930">
        <v>0</v>
      </c>
      <c r="BC930" t="s">
        <v>63</v>
      </c>
      <c r="BD930" t="s">
        <v>5067</v>
      </c>
      <c r="BE930">
        <v>0</v>
      </c>
      <c r="BG930" t="s">
        <v>2628</v>
      </c>
      <c r="BJ930" t="s">
        <v>2629</v>
      </c>
    </row>
    <row r="931" spans="1:62" x14ac:dyDescent="0.35">
      <c r="A931" t="s">
        <v>2489</v>
      </c>
      <c r="B931">
        <v>10000</v>
      </c>
      <c r="C931">
        <v>30000</v>
      </c>
      <c r="D931">
        <v>45761</v>
      </c>
      <c r="E931" t="s">
        <v>59</v>
      </c>
      <c r="F931" t="s">
        <v>2490</v>
      </c>
      <c r="G931" t="s">
        <v>2491</v>
      </c>
      <c r="I931">
        <v>1</v>
      </c>
      <c r="J931" t="s">
        <v>183</v>
      </c>
      <c r="K931">
        <v>112</v>
      </c>
      <c r="L931" t="s">
        <v>6044</v>
      </c>
      <c r="M931" t="s">
        <v>26408</v>
      </c>
      <c r="N931" t="s">
        <v>2634</v>
      </c>
      <c r="O931" t="s">
        <v>3856</v>
      </c>
      <c r="P931">
        <v>2000</v>
      </c>
      <c r="Q931">
        <f>(P931/20)+45</f>
        <v>145</v>
      </c>
      <c r="R931" s="34">
        <f>Q931/60</f>
        <v>2.4166666666666665</v>
      </c>
      <c r="S931" s="35">
        <v>45759</v>
      </c>
      <c r="U931">
        <v>10</v>
      </c>
      <c r="V931">
        <v>20000</v>
      </c>
      <c r="W931" t="s">
        <v>65</v>
      </c>
      <c r="X931" t="s">
        <v>2492</v>
      </c>
      <c r="Y931">
        <v>0</v>
      </c>
      <c r="Z931">
        <v>20000</v>
      </c>
      <c r="AA931">
        <v>0</v>
      </c>
      <c r="AB931">
        <v>0</v>
      </c>
      <c r="AC931">
        <v>0</v>
      </c>
      <c r="AD931">
        <v>0</v>
      </c>
      <c r="AG931">
        <v>0</v>
      </c>
      <c r="AP931" t="s">
        <v>2493</v>
      </c>
      <c r="AQ931" t="s">
        <v>68</v>
      </c>
      <c r="AR931" t="s">
        <v>26186</v>
      </c>
      <c r="AT931">
        <v>0</v>
      </c>
      <c r="AU931">
        <v>0</v>
      </c>
      <c r="AV931">
        <v>0</v>
      </c>
      <c r="AW931">
        <v>0</v>
      </c>
      <c r="AX931">
        <v>0</v>
      </c>
      <c r="AY931">
        <v>0</v>
      </c>
      <c r="BC931" t="s">
        <v>63</v>
      </c>
      <c r="BD931" t="s">
        <v>4985</v>
      </c>
      <c r="BE931">
        <v>0</v>
      </c>
      <c r="BG931" t="s">
        <v>68</v>
      </c>
      <c r="BJ931" t="s">
        <v>1596</v>
      </c>
    </row>
    <row r="932" spans="1:62" x14ac:dyDescent="0.35">
      <c r="A932" t="s">
        <v>2635</v>
      </c>
      <c r="B932">
        <v>10000</v>
      </c>
      <c r="C932">
        <v>10000</v>
      </c>
      <c r="D932">
        <v>45761</v>
      </c>
      <c r="E932" t="s">
        <v>59</v>
      </c>
      <c r="F932" t="s">
        <v>2636</v>
      </c>
      <c r="G932" t="s">
        <v>2637</v>
      </c>
      <c r="I932">
        <v>1</v>
      </c>
      <c r="J932" t="s">
        <v>183</v>
      </c>
      <c r="K932">
        <v>46</v>
      </c>
      <c r="L932" t="s">
        <v>6049</v>
      </c>
      <c r="M932" t="s">
        <v>26405</v>
      </c>
      <c r="N932" t="s">
        <v>231</v>
      </c>
      <c r="O932" t="s">
        <v>3809</v>
      </c>
      <c r="P932">
        <v>1000</v>
      </c>
      <c r="Q932">
        <f t="shared" ref="Q932:Q933" si="245">(P932/40)+45</f>
        <v>70</v>
      </c>
      <c r="R932" s="34">
        <f t="shared" ref="R932:R933" si="246">Q932/60</f>
        <v>1.1666666666666667</v>
      </c>
      <c r="S932" s="35">
        <v>45759</v>
      </c>
      <c r="U932">
        <v>1</v>
      </c>
      <c r="V932">
        <v>1000</v>
      </c>
      <c r="W932" t="s">
        <v>65</v>
      </c>
      <c r="X932" t="s">
        <v>2638</v>
      </c>
      <c r="Y932">
        <v>0</v>
      </c>
      <c r="Z932">
        <v>1000</v>
      </c>
      <c r="AA932">
        <v>0</v>
      </c>
      <c r="AB932">
        <v>0</v>
      </c>
      <c r="AC932">
        <v>0</v>
      </c>
      <c r="AD932">
        <v>0</v>
      </c>
      <c r="AG932">
        <v>0</v>
      </c>
      <c r="AP932" t="s">
        <v>2639</v>
      </c>
      <c r="AQ932" t="s">
        <v>2640</v>
      </c>
      <c r="AR932" t="s">
        <v>23019</v>
      </c>
      <c r="AT932">
        <v>0</v>
      </c>
      <c r="AU932">
        <v>0</v>
      </c>
      <c r="AV932">
        <v>0</v>
      </c>
      <c r="AW932">
        <v>0</v>
      </c>
      <c r="AX932">
        <v>0</v>
      </c>
      <c r="AY932">
        <v>0</v>
      </c>
      <c r="BC932" t="s">
        <v>63</v>
      </c>
      <c r="BD932" t="s">
        <v>5068</v>
      </c>
      <c r="BE932">
        <v>0</v>
      </c>
      <c r="BG932" t="s">
        <v>2640</v>
      </c>
      <c r="BJ932" t="s">
        <v>2641</v>
      </c>
    </row>
    <row r="933" spans="1:62" x14ac:dyDescent="0.35">
      <c r="A933" t="s">
        <v>2642</v>
      </c>
      <c r="B933">
        <v>10000</v>
      </c>
      <c r="C933">
        <v>10000</v>
      </c>
      <c r="D933">
        <v>45761</v>
      </c>
      <c r="E933" t="s">
        <v>59</v>
      </c>
      <c r="F933" t="s">
        <v>2643</v>
      </c>
      <c r="G933" t="s">
        <v>2644</v>
      </c>
      <c r="I933">
        <v>1</v>
      </c>
      <c r="J933" t="s">
        <v>183</v>
      </c>
      <c r="K933">
        <v>46</v>
      </c>
      <c r="L933" t="s">
        <v>6049</v>
      </c>
      <c r="M933" t="s">
        <v>26405</v>
      </c>
      <c r="N933" t="s">
        <v>231</v>
      </c>
      <c r="O933" t="s">
        <v>3809</v>
      </c>
      <c r="P933">
        <v>500</v>
      </c>
      <c r="Q933">
        <f t="shared" si="245"/>
        <v>57.5</v>
      </c>
      <c r="R933" s="34">
        <f t="shared" si="246"/>
        <v>0.95833333333333337</v>
      </c>
      <c r="S933" s="35">
        <v>45759</v>
      </c>
      <c r="U933">
        <v>1</v>
      </c>
      <c r="V933">
        <v>500</v>
      </c>
      <c r="W933" t="s">
        <v>65</v>
      </c>
      <c r="X933" t="s">
        <v>2645</v>
      </c>
      <c r="Y933">
        <v>0</v>
      </c>
      <c r="Z933">
        <v>500</v>
      </c>
      <c r="AA933">
        <v>0</v>
      </c>
      <c r="AB933">
        <v>0</v>
      </c>
      <c r="AC933">
        <v>0</v>
      </c>
      <c r="AD933">
        <v>0</v>
      </c>
      <c r="AG933">
        <v>0</v>
      </c>
      <c r="AP933" t="s">
        <v>2646</v>
      </c>
      <c r="AQ933" t="s">
        <v>2640</v>
      </c>
      <c r="AR933" t="s">
        <v>23019</v>
      </c>
      <c r="AT933">
        <v>0</v>
      </c>
      <c r="AU933">
        <v>0</v>
      </c>
      <c r="AV933">
        <v>0</v>
      </c>
      <c r="AW933">
        <v>0</v>
      </c>
      <c r="AX933">
        <v>0</v>
      </c>
      <c r="AY933">
        <v>0</v>
      </c>
      <c r="BC933" t="s">
        <v>63</v>
      </c>
      <c r="BD933" t="s">
        <v>5069</v>
      </c>
      <c r="BE933">
        <v>0</v>
      </c>
      <c r="BG933" t="s">
        <v>2640</v>
      </c>
      <c r="BJ933" t="s">
        <v>2641</v>
      </c>
    </row>
    <row r="934" spans="1:62" x14ac:dyDescent="0.35">
      <c r="A934" t="s">
        <v>2647</v>
      </c>
      <c r="B934">
        <v>10000</v>
      </c>
      <c r="C934">
        <v>10000</v>
      </c>
      <c r="D934">
        <v>45761</v>
      </c>
      <c r="E934" t="s">
        <v>59</v>
      </c>
      <c r="F934" t="s">
        <v>2648</v>
      </c>
      <c r="G934" t="s">
        <v>2649</v>
      </c>
      <c r="I934">
        <v>1</v>
      </c>
      <c r="J934" t="s">
        <v>183</v>
      </c>
      <c r="K934">
        <v>60</v>
      </c>
      <c r="L934" t="s">
        <v>6048</v>
      </c>
      <c r="M934" t="s">
        <v>26408</v>
      </c>
      <c r="N934" t="s">
        <v>222</v>
      </c>
      <c r="O934" t="s">
        <v>3835</v>
      </c>
      <c r="P934">
        <v>6000</v>
      </c>
      <c r="Q934">
        <f t="shared" ref="Q934:Q935" si="247">(P934/50)+45</f>
        <v>165</v>
      </c>
      <c r="R934" s="34">
        <f t="shared" ref="R934:R935" si="248">Q934/60</f>
        <v>2.75</v>
      </c>
      <c r="S934" s="35">
        <v>45759</v>
      </c>
      <c r="U934">
        <v>10</v>
      </c>
      <c r="V934">
        <v>60000</v>
      </c>
      <c r="W934" t="s">
        <v>65</v>
      </c>
      <c r="X934" t="s">
        <v>2650</v>
      </c>
      <c r="Y934">
        <v>0</v>
      </c>
      <c r="Z934">
        <v>60000</v>
      </c>
      <c r="AA934">
        <v>0</v>
      </c>
      <c r="AB934">
        <v>0</v>
      </c>
      <c r="AC934">
        <v>0</v>
      </c>
      <c r="AD934">
        <v>0</v>
      </c>
      <c r="AG934">
        <v>0</v>
      </c>
      <c r="AP934" t="s">
        <v>2651</v>
      </c>
      <c r="AQ934" t="s">
        <v>68</v>
      </c>
      <c r="AR934" t="s">
        <v>26186</v>
      </c>
      <c r="AT934">
        <v>0</v>
      </c>
      <c r="AU934">
        <v>0</v>
      </c>
      <c r="AV934">
        <v>0</v>
      </c>
      <c r="AW934">
        <v>0</v>
      </c>
      <c r="AX934">
        <v>0</v>
      </c>
      <c r="AY934">
        <v>0</v>
      </c>
      <c r="BC934" t="s">
        <v>63</v>
      </c>
      <c r="BD934" t="s">
        <v>5070</v>
      </c>
      <c r="BE934">
        <v>0</v>
      </c>
      <c r="BG934" t="s">
        <v>68</v>
      </c>
      <c r="BJ934" t="s">
        <v>2652</v>
      </c>
    </row>
    <row r="935" spans="1:62" x14ac:dyDescent="0.35">
      <c r="A935" t="s">
        <v>2647</v>
      </c>
      <c r="B935">
        <v>20000</v>
      </c>
      <c r="C935">
        <v>10000</v>
      </c>
      <c r="D935">
        <v>45761</v>
      </c>
      <c r="E935" t="s">
        <v>59</v>
      </c>
      <c r="F935" t="s">
        <v>2648</v>
      </c>
      <c r="G935" t="s">
        <v>2649</v>
      </c>
      <c r="I935">
        <v>1</v>
      </c>
      <c r="J935" t="s">
        <v>183</v>
      </c>
      <c r="K935">
        <v>60</v>
      </c>
      <c r="L935" t="s">
        <v>6048</v>
      </c>
      <c r="M935" t="s">
        <v>26408</v>
      </c>
      <c r="N935" t="s">
        <v>222</v>
      </c>
      <c r="O935" t="s">
        <v>3835</v>
      </c>
      <c r="P935">
        <v>8000</v>
      </c>
      <c r="Q935">
        <f t="shared" si="247"/>
        <v>205</v>
      </c>
      <c r="R935" s="34">
        <f t="shared" si="248"/>
        <v>3.4166666666666665</v>
      </c>
      <c r="S935" s="35">
        <v>45759</v>
      </c>
      <c r="U935">
        <v>10</v>
      </c>
      <c r="V935">
        <v>80000</v>
      </c>
      <c r="W935" t="s">
        <v>65</v>
      </c>
      <c r="X935" t="s">
        <v>2650</v>
      </c>
      <c r="Y935">
        <v>0</v>
      </c>
      <c r="Z935">
        <v>80000</v>
      </c>
      <c r="AA935">
        <v>0</v>
      </c>
      <c r="AB935">
        <v>0</v>
      </c>
      <c r="AC935">
        <v>0</v>
      </c>
      <c r="AD935">
        <v>0</v>
      </c>
      <c r="AG935">
        <v>0</v>
      </c>
      <c r="AP935" t="s">
        <v>2651</v>
      </c>
      <c r="AQ935" t="s">
        <v>68</v>
      </c>
      <c r="AR935" t="s">
        <v>26186</v>
      </c>
      <c r="AT935">
        <v>0</v>
      </c>
      <c r="AU935">
        <v>0</v>
      </c>
      <c r="AV935">
        <v>0</v>
      </c>
      <c r="AW935">
        <v>0</v>
      </c>
      <c r="AX935">
        <v>0</v>
      </c>
      <c r="AY935">
        <v>0</v>
      </c>
      <c r="BC935" t="s">
        <v>63</v>
      </c>
      <c r="BD935" t="s">
        <v>5070</v>
      </c>
      <c r="BE935">
        <v>0</v>
      </c>
      <c r="BG935" t="s">
        <v>68</v>
      </c>
      <c r="BJ935" t="s">
        <v>2652</v>
      </c>
    </row>
    <row r="936" spans="1:62" x14ac:dyDescent="0.35">
      <c r="A936" t="s">
        <v>2653</v>
      </c>
      <c r="B936">
        <v>10000</v>
      </c>
      <c r="C936">
        <v>10000</v>
      </c>
      <c r="D936">
        <v>45761</v>
      </c>
      <c r="E936" t="s">
        <v>59</v>
      </c>
      <c r="F936">
        <v>0.53378472222222217</v>
      </c>
      <c r="G936" t="s">
        <v>2496</v>
      </c>
      <c r="I936">
        <v>1</v>
      </c>
      <c r="J936" t="s">
        <v>183</v>
      </c>
      <c r="K936">
        <v>94</v>
      </c>
      <c r="L936" t="s">
        <v>6050</v>
      </c>
      <c r="M936" t="s">
        <v>26405</v>
      </c>
      <c r="N936" t="s">
        <v>81</v>
      </c>
      <c r="O936" t="s">
        <v>3825</v>
      </c>
      <c r="P936">
        <v>9000</v>
      </c>
      <c r="S936" s="35">
        <v>45759</v>
      </c>
      <c r="U936">
        <v>4</v>
      </c>
      <c r="V936">
        <v>36000</v>
      </c>
      <c r="W936" t="s">
        <v>65</v>
      </c>
      <c r="X936" t="s">
        <v>2497</v>
      </c>
      <c r="Y936">
        <v>0</v>
      </c>
      <c r="Z936">
        <v>36000</v>
      </c>
      <c r="AA936">
        <v>0</v>
      </c>
      <c r="AB936">
        <v>0</v>
      </c>
      <c r="AC936">
        <v>0</v>
      </c>
      <c r="AD936">
        <v>0</v>
      </c>
      <c r="AG936">
        <v>0</v>
      </c>
      <c r="AP936" t="s">
        <v>2498</v>
      </c>
      <c r="AQ936" t="s">
        <v>84</v>
      </c>
      <c r="AR936" t="s">
        <v>14396</v>
      </c>
      <c r="AT936">
        <v>0</v>
      </c>
      <c r="AU936">
        <v>0</v>
      </c>
      <c r="AV936">
        <v>0</v>
      </c>
      <c r="AW936">
        <v>0</v>
      </c>
      <c r="AX936">
        <v>0</v>
      </c>
      <c r="AY936">
        <v>0</v>
      </c>
      <c r="BC936" t="s">
        <v>63</v>
      </c>
      <c r="BD936" t="s">
        <v>6582</v>
      </c>
      <c r="BE936">
        <v>0</v>
      </c>
      <c r="BG936" t="s">
        <v>84</v>
      </c>
      <c r="BJ936" t="s">
        <v>2654</v>
      </c>
    </row>
    <row r="937" spans="1:62" x14ac:dyDescent="0.35">
      <c r="A937" t="s">
        <v>5071</v>
      </c>
      <c r="B937">
        <v>10000</v>
      </c>
      <c r="C937">
        <v>30000</v>
      </c>
      <c r="D937">
        <v>45763</v>
      </c>
      <c r="E937" t="s">
        <v>59</v>
      </c>
      <c r="F937" t="s">
        <v>5072</v>
      </c>
      <c r="G937" t="s">
        <v>5073</v>
      </c>
      <c r="I937">
        <v>2</v>
      </c>
      <c r="J937" t="s">
        <v>183</v>
      </c>
      <c r="K937">
        <v>77</v>
      </c>
      <c r="L937" t="s">
        <v>6043</v>
      </c>
      <c r="M937" t="s">
        <v>26407</v>
      </c>
      <c r="N937" t="s">
        <v>192</v>
      </c>
      <c r="O937" t="s">
        <v>3848</v>
      </c>
      <c r="P937">
        <v>32000</v>
      </c>
      <c r="Q937">
        <f>(P937/60)+30</f>
        <v>563.33333333333337</v>
      </c>
      <c r="R937" s="34">
        <f>Q937/60</f>
        <v>9.3888888888888893</v>
      </c>
      <c r="S937" s="35">
        <v>45759</v>
      </c>
      <c r="U937">
        <v>10</v>
      </c>
      <c r="V937">
        <v>320000</v>
      </c>
      <c r="W937" t="s">
        <v>65</v>
      </c>
      <c r="X937" t="s">
        <v>5074</v>
      </c>
      <c r="Y937">
        <v>0</v>
      </c>
      <c r="Z937">
        <v>350000</v>
      </c>
      <c r="AA937">
        <v>-30000</v>
      </c>
      <c r="AB937">
        <v>0</v>
      </c>
      <c r="AC937">
        <v>0</v>
      </c>
      <c r="AD937">
        <v>0</v>
      </c>
      <c r="AG937">
        <v>0</v>
      </c>
      <c r="AP937" t="s">
        <v>5075</v>
      </c>
      <c r="AQ937" t="s">
        <v>108</v>
      </c>
      <c r="AR937" t="s">
        <v>13404</v>
      </c>
      <c r="AT937">
        <v>0</v>
      </c>
      <c r="AU937">
        <v>0</v>
      </c>
      <c r="AV937">
        <v>0</v>
      </c>
      <c r="AW937">
        <v>0</v>
      </c>
      <c r="AX937">
        <v>0</v>
      </c>
      <c r="AY937">
        <v>0</v>
      </c>
      <c r="BC937" t="s">
        <v>63</v>
      </c>
      <c r="BD937" t="s">
        <v>5076</v>
      </c>
      <c r="BE937">
        <v>0</v>
      </c>
      <c r="BG937" t="s">
        <v>108</v>
      </c>
      <c r="BJ937" t="s">
        <v>5077</v>
      </c>
    </row>
    <row r="938" spans="1:62" x14ac:dyDescent="0.35">
      <c r="A938" t="s">
        <v>2655</v>
      </c>
      <c r="B938">
        <v>10000</v>
      </c>
      <c r="C938">
        <v>10000</v>
      </c>
      <c r="D938">
        <v>45761</v>
      </c>
      <c r="E938" t="s">
        <v>59</v>
      </c>
      <c r="F938" t="s">
        <v>2656</v>
      </c>
      <c r="G938" t="s">
        <v>2657</v>
      </c>
      <c r="I938">
        <v>1</v>
      </c>
      <c r="J938" t="s">
        <v>183</v>
      </c>
      <c r="K938">
        <v>26</v>
      </c>
      <c r="L938" t="s">
        <v>6061</v>
      </c>
      <c r="M938" t="s">
        <v>26405</v>
      </c>
      <c r="N938" t="s">
        <v>648</v>
      </c>
      <c r="O938" t="s">
        <v>3810</v>
      </c>
      <c r="P938">
        <v>9000</v>
      </c>
      <c r="Q938">
        <f>(P938/40)+45</f>
        <v>270</v>
      </c>
      <c r="R938" s="34">
        <f>Q938/60</f>
        <v>4.5</v>
      </c>
      <c r="S938" s="35">
        <v>45759</v>
      </c>
      <c r="U938">
        <v>4</v>
      </c>
      <c r="V938">
        <v>36000</v>
      </c>
      <c r="W938" t="s">
        <v>65</v>
      </c>
      <c r="X938" t="s">
        <v>2516</v>
      </c>
      <c r="Y938">
        <v>0</v>
      </c>
      <c r="Z938">
        <v>36000</v>
      </c>
      <c r="AA938">
        <v>0</v>
      </c>
      <c r="AB938">
        <v>0</v>
      </c>
      <c r="AC938">
        <v>0</v>
      </c>
      <c r="AD938">
        <v>0</v>
      </c>
      <c r="AG938">
        <v>0</v>
      </c>
      <c r="AP938" t="s">
        <v>2517</v>
      </c>
      <c r="AQ938" t="s">
        <v>275</v>
      </c>
      <c r="AR938" t="s">
        <v>21306</v>
      </c>
      <c r="AT938">
        <v>0</v>
      </c>
      <c r="AU938">
        <v>0</v>
      </c>
      <c r="AV938">
        <v>0</v>
      </c>
      <c r="AW938">
        <v>0</v>
      </c>
      <c r="AX938">
        <v>0</v>
      </c>
      <c r="AY938">
        <v>0</v>
      </c>
      <c r="BC938" t="s">
        <v>63</v>
      </c>
      <c r="BD938" t="s">
        <v>5078</v>
      </c>
      <c r="BE938">
        <v>0</v>
      </c>
      <c r="BG938" t="s">
        <v>275</v>
      </c>
      <c r="BJ938" t="s">
        <v>2658</v>
      </c>
    </row>
    <row r="939" spans="1:62" x14ac:dyDescent="0.35">
      <c r="A939" t="s">
        <v>1675</v>
      </c>
      <c r="B939">
        <v>10000</v>
      </c>
      <c r="C939">
        <v>30000</v>
      </c>
      <c r="D939">
        <v>45761</v>
      </c>
      <c r="E939" t="s">
        <v>59</v>
      </c>
      <c r="F939" t="s">
        <v>1676</v>
      </c>
      <c r="G939">
        <v>10620258104</v>
      </c>
      <c r="I939">
        <v>3</v>
      </c>
      <c r="J939" t="s">
        <v>183</v>
      </c>
      <c r="K939">
        <v>85</v>
      </c>
      <c r="L939" t="s">
        <v>6060</v>
      </c>
      <c r="M939" t="s">
        <v>26410</v>
      </c>
      <c r="N939" t="s">
        <v>940</v>
      </c>
      <c r="O939" t="s">
        <v>3864</v>
      </c>
      <c r="P939">
        <v>2728</v>
      </c>
      <c r="S939" s="35">
        <v>45759</v>
      </c>
      <c r="U939">
        <v>11</v>
      </c>
      <c r="V939">
        <v>30008</v>
      </c>
      <c r="W939" t="s">
        <v>65</v>
      </c>
      <c r="X939" t="s">
        <v>1677</v>
      </c>
      <c r="Y939">
        <v>0</v>
      </c>
      <c r="Z939">
        <v>30000</v>
      </c>
      <c r="AA939">
        <v>8</v>
      </c>
      <c r="AB939">
        <v>0</v>
      </c>
      <c r="AC939">
        <v>0</v>
      </c>
      <c r="AD939">
        <v>0</v>
      </c>
      <c r="AG939">
        <v>0</v>
      </c>
      <c r="AP939" t="s">
        <v>1678</v>
      </c>
      <c r="AQ939" t="s">
        <v>108</v>
      </c>
      <c r="AR939" t="s">
        <v>13404</v>
      </c>
      <c r="AT939">
        <v>0</v>
      </c>
      <c r="AU939">
        <v>0</v>
      </c>
      <c r="AV939">
        <v>0</v>
      </c>
      <c r="AW939">
        <v>0</v>
      </c>
      <c r="AX939">
        <v>0</v>
      </c>
      <c r="AY939">
        <v>0</v>
      </c>
      <c r="BC939" t="s">
        <v>63</v>
      </c>
      <c r="BD939" t="s">
        <v>4715</v>
      </c>
      <c r="BE939">
        <v>0</v>
      </c>
      <c r="BG939" t="s">
        <v>108</v>
      </c>
      <c r="BJ939" t="s">
        <v>1679</v>
      </c>
    </row>
    <row r="940" spans="1:62" x14ac:dyDescent="0.35">
      <c r="A940" t="s">
        <v>1555</v>
      </c>
      <c r="B940">
        <v>10000</v>
      </c>
      <c r="C940">
        <v>30000</v>
      </c>
      <c r="D940">
        <v>45761</v>
      </c>
      <c r="E940" t="s">
        <v>59</v>
      </c>
      <c r="F940" t="s">
        <v>1710</v>
      </c>
      <c r="G940">
        <v>10620258106</v>
      </c>
      <c r="I940">
        <v>3</v>
      </c>
      <c r="J940" t="s">
        <v>183</v>
      </c>
      <c r="K940">
        <v>85</v>
      </c>
      <c r="L940" t="s">
        <v>6060</v>
      </c>
      <c r="M940" t="s">
        <v>26410</v>
      </c>
      <c r="N940" t="s">
        <v>940</v>
      </c>
      <c r="O940" t="s">
        <v>3864</v>
      </c>
      <c r="P940">
        <v>6364</v>
      </c>
      <c r="S940" s="35">
        <v>45759</v>
      </c>
      <c r="U940">
        <v>11</v>
      </c>
      <c r="V940">
        <v>70004</v>
      </c>
      <c r="W940" t="s">
        <v>65</v>
      </c>
      <c r="X940" t="s">
        <v>1557</v>
      </c>
      <c r="Y940">
        <v>0</v>
      </c>
      <c r="Z940">
        <v>70000</v>
      </c>
      <c r="AA940">
        <v>4</v>
      </c>
      <c r="AB940">
        <v>0</v>
      </c>
      <c r="AC940">
        <v>0</v>
      </c>
      <c r="AD940">
        <v>0</v>
      </c>
      <c r="AG940">
        <v>0</v>
      </c>
      <c r="AP940" t="s">
        <v>1558</v>
      </c>
      <c r="AQ940" t="s">
        <v>108</v>
      </c>
      <c r="AR940" t="s">
        <v>13404</v>
      </c>
      <c r="AT940">
        <v>0</v>
      </c>
      <c r="AU940">
        <v>0</v>
      </c>
      <c r="AV940">
        <v>0</v>
      </c>
      <c r="AW940">
        <v>0</v>
      </c>
      <c r="AX940">
        <v>0</v>
      </c>
      <c r="AY940">
        <v>0</v>
      </c>
      <c r="BC940" t="s">
        <v>63</v>
      </c>
      <c r="BD940" t="s">
        <v>4686</v>
      </c>
      <c r="BE940">
        <v>0</v>
      </c>
      <c r="BG940" t="s">
        <v>108</v>
      </c>
      <c r="BJ940" t="s">
        <v>1559</v>
      </c>
    </row>
    <row r="941" spans="1:62" x14ac:dyDescent="0.35">
      <c r="A941" t="s">
        <v>1743</v>
      </c>
      <c r="B941">
        <v>10000</v>
      </c>
      <c r="C941">
        <v>30000</v>
      </c>
      <c r="D941">
        <v>45761</v>
      </c>
      <c r="E941" t="s">
        <v>59</v>
      </c>
      <c r="F941" t="s">
        <v>1744</v>
      </c>
      <c r="G941">
        <v>10620258107</v>
      </c>
      <c r="I941">
        <v>3</v>
      </c>
      <c r="J941" t="s">
        <v>183</v>
      </c>
      <c r="K941">
        <v>85</v>
      </c>
      <c r="L941" t="s">
        <v>6060</v>
      </c>
      <c r="M941" t="s">
        <v>26410</v>
      </c>
      <c r="N941" t="s">
        <v>940</v>
      </c>
      <c r="O941" t="s">
        <v>3864</v>
      </c>
      <c r="P941">
        <v>4546</v>
      </c>
      <c r="S941" s="35">
        <v>45759</v>
      </c>
      <c r="U941">
        <v>11</v>
      </c>
      <c r="V941">
        <v>50006</v>
      </c>
      <c r="W941" t="s">
        <v>65</v>
      </c>
      <c r="X941" t="s">
        <v>531</v>
      </c>
      <c r="Y941">
        <v>0</v>
      </c>
      <c r="Z941">
        <v>50000</v>
      </c>
      <c r="AA941">
        <v>6</v>
      </c>
      <c r="AB941">
        <v>0</v>
      </c>
      <c r="AC941">
        <v>0</v>
      </c>
      <c r="AD941">
        <v>0</v>
      </c>
      <c r="AG941">
        <v>0</v>
      </c>
      <c r="AP941" t="s">
        <v>532</v>
      </c>
      <c r="AQ941" t="s">
        <v>108</v>
      </c>
      <c r="AR941" t="s">
        <v>13404</v>
      </c>
      <c r="AT941">
        <v>0</v>
      </c>
      <c r="AU941">
        <v>0</v>
      </c>
      <c r="AV941">
        <v>0</v>
      </c>
      <c r="AW941">
        <v>0</v>
      </c>
      <c r="AX941">
        <v>0</v>
      </c>
      <c r="AY941">
        <v>0</v>
      </c>
      <c r="BC941" t="s">
        <v>63</v>
      </c>
      <c r="BD941" t="s">
        <v>4735</v>
      </c>
      <c r="BE941">
        <v>0</v>
      </c>
      <c r="BG941" t="s">
        <v>108</v>
      </c>
      <c r="BJ941" t="s">
        <v>1745</v>
      </c>
    </row>
    <row r="942" spans="1:62" x14ac:dyDescent="0.35">
      <c r="A942" t="s">
        <v>2548</v>
      </c>
      <c r="B942">
        <v>10000</v>
      </c>
      <c r="C942">
        <v>20000</v>
      </c>
      <c r="D942">
        <v>45762</v>
      </c>
      <c r="E942" t="s">
        <v>59</v>
      </c>
      <c r="F942" t="s">
        <v>2549</v>
      </c>
      <c r="G942">
        <v>59470</v>
      </c>
      <c r="I942">
        <v>1</v>
      </c>
      <c r="J942" t="s">
        <v>183</v>
      </c>
      <c r="K942">
        <v>73</v>
      </c>
      <c r="L942" t="s">
        <v>6042</v>
      </c>
      <c r="M942" t="s">
        <v>26407</v>
      </c>
      <c r="N942" t="s">
        <v>184</v>
      </c>
      <c r="O942" t="s">
        <v>3845</v>
      </c>
      <c r="P942">
        <v>74291</v>
      </c>
      <c r="Q942">
        <f t="shared" ref="Q942:Q943" si="249">(P942/60)+30</f>
        <v>1268.1833333333334</v>
      </c>
      <c r="R942" s="34">
        <f t="shared" ref="R942:R943" si="250">Q942/60</f>
        <v>21.136388888888892</v>
      </c>
      <c r="S942" s="35">
        <v>45759</v>
      </c>
      <c r="U942">
        <v>12</v>
      </c>
      <c r="V942">
        <v>891492</v>
      </c>
      <c r="W942" t="s">
        <v>65</v>
      </c>
      <c r="X942" t="s">
        <v>2550</v>
      </c>
      <c r="Y942">
        <v>0</v>
      </c>
      <c r="Z942">
        <v>437620</v>
      </c>
      <c r="AA942">
        <v>453872</v>
      </c>
      <c r="AB942">
        <v>0</v>
      </c>
      <c r="AC942">
        <v>0</v>
      </c>
      <c r="AD942">
        <v>0</v>
      </c>
      <c r="AG942">
        <v>0</v>
      </c>
      <c r="AP942" t="s">
        <v>2551</v>
      </c>
      <c r="AQ942" t="s">
        <v>68</v>
      </c>
      <c r="AR942" t="s">
        <v>26186</v>
      </c>
      <c r="AT942">
        <v>0</v>
      </c>
      <c r="AU942">
        <v>0</v>
      </c>
      <c r="AV942">
        <v>0</v>
      </c>
      <c r="AW942">
        <v>0</v>
      </c>
      <c r="AX942">
        <v>0</v>
      </c>
      <c r="AY942">
        <v>0</v>
      </c>
      <c r="BC942" t="s">
        <v>63</v>
      </c>
      <c r="BD942" t="s">
        <v>5005</v>
      </c>
      <c r="BE942">
        <v>0</v>
      </c>
      <c r="BG942" t="s">
        <v>68</v>
      </c>
      <c r="BJ942" t="s">
        <v>2552</v>
      </c>
    </row>
    <row r="943" spans="1:62" x14ac:dyDescent="0.35">
      <c r="A943" t="s">
        <v>2548</v>
      </c>
      <c r="B943">
        <v>20000</v>
      </c>
      <c r="C943">
        <v>10000</v>
      </c>
      <c r="D943">
        <v>45762</v>
      </c>
      <c r="E943" t="s">
        <v>59</v>
      </c>
      <c r="F943" t="s">
        <v>2549</v>
      </c>
      <c r="G943">
        <v>59470</v>
      </c>
      <c r="I943">
        <v>1</v>
      </c>
      <c r="J943" t="s">
        <v>183</v>
      </c>
      <c r="K943">
        <v>73</v>
      </c>
      <c r="L943" t="s">
        <v>6042</v>
      </c>
      <c r="M943" t="s">
        <v>26407</v>
      </c>
      <c r="N943" t="s">
        <v>184</v>
      </c>
      <c r="O943" t="s">
        <v>3845</v>
      </c>
      <c r="P943">
        <v>2459</v>
      </c>
      <c r="Q943">
        <f t="shared" si="249"/>
        <v>70.983333333333334</v>
      </c>
      <c r="R943" s="34">
        <f t="shared" si="250"/>
        <v>1.1830555555555555</v>
      </c>
      <c r="S943" s="35">
        <v>45759</v>
      </c>
      <c r="U943">
        <v>12</v>
      </c>
      <c r="V943">
        <v>29508</v>
      </c>
      <c r="W943" t="s">
        <v>65</v>
      </c>
      <c r="X943" t="s">
        <v>2550</v>
      </c>
      <c r="Y943">
        <v>0</v>
      </c>
      <c r="Z943">
        <v>1460646</v>
      </c>
      <c r="AA943">
        <v>-1431138</v>
      </c>
      <c r="AB943">
        <v>0</v>
      </c>
      <c r="AC943">
        <v>0</v>
      </c>
      <c r="AD943">
        <v>0</v>
      </c>
      <c r="AG943">
        <v>0</v>
      </c>
      <c r="AP943" t="s">
        <v>2551</v>
      </c>
      <c r="AQ943" t="s">
        <v>68</v>
      </c>
      <c r="AR943" t="s">
        <v>26186</v>
      </c>
      <c r="AT943">
        <v>0</v>
      </c>
      <c r="AU943">
        <v>0</v>
      </c>
      <c r="AV943">
        <v>0</v>
      </c>
      <c r="AW943">
        <v>0</v>
      </c>
      <c r="AX943">
        <v>0</v>
      </c>
      <c r="AY943">
        <v>0</v>
      </c>
      <c r="BC943" t="s">
        <v>63</v>
      </c>
      <c r="BD943" t="s">
        <v>5005</v>
      </c>
      <c r="BE943">
        <v>0</v>
      </c>
      <c r="BG943" t="s">
        <v>68</v>
      </c>
      <c r="BJ943" t="s">
        <v>2552</v>
      </c>
    </row>
    <row r="944" spans="1:62" x14ac:dyDescent="0.35">
      <c r="A944" t="s">
        <v>2548</v>
      </c>
      <c r="B944">
        <v>20000</v>
      </c>
      <c r="C944">
        <v>20000</v>
      </c>
      <c r="D944">
        <v>45762</v>
      </c>
      <c r="E944" t="s">
        <v>59</v>
      </c>
      <c r="F944" t="s">
        <v>2549</v>
      </c>
      <c r="G944">
        <v>59470</v>
      </c>
      <c r="I944">
        <v>2</v>
      </c>
      <c r="J944" t="s">
        <v>183</v>
      </c>
      <c r="K944">
        <v>96</v>
      </c>
      <c r="L944" t="s">
        <v>6060</v>
      </c>
      <c r="M944" t="s">
        <v>26410</v>
      </c>
      <c r="N944" t="s">
        <v>613</v>
      </c>
      <c r="O944" t="s">
        <v>3863</v>
      </c>
      <c r="P944">
        <v>254625</v>
      </c>
      <c r="S944" s="35">
        <v>45759</v>
      </c>
      <c r="U944">
        <v>6</v>
      </c>
      <c r="V944">
        <v>1527750</v>
      </c>
      <c r="W944" t="s">
        <v>65</v>
      </c>
      <c r="X944" t="s">
        <v>2550</v>
      </c>
      <c r="Y944">
        <v>0</v>
      </c>
      <c r="Z944">
        <v>1559250</v>
      </c>
      <c r="AA944">
        <v>-31500</v>
      </c>
      <c r="AB944">
        <v>0</v>
      </c>
      <c r="AC944">
        <v>0</v>
      </c>
      <c r="AD944">
        <v>0</v>
      </c>
      <c r="AG944">
        <v>0</v>
      </c>
      <c r="AP944" t="s">
        <v>2551</v>
      </c>
      <c r="AQ944" t="s">
        <v>68</v>
      </c>
      <c r="AR944" t="s">
        <v>26186</v>
      </c>
      <c r="AT944">
        <v>0</v>
      </c>
      <c r="AU944">
        <v>0</v>
      </c>
      <c r="AV944">
        <v>0</v>
      </c>
      <c r="AW944">
        <v>0</v>
      </c>
      <c r="AX944">
        <v>0</v>
      </c>
      <c r="AY944">
        <v>0</v>
      </c>
      <c r="BC944" t="s">
        <v>63</v>
      </c>
      <c r="BD944" t="s">
        <v>5005</v>
      </c>
      <c r="BE944">
        <v>0</v>
      </c>
      <c r="BG944" t="s">
        <v>68</v>
      </c>
      <c r="BJ944" t="s">
        <v>2552</v>
      </c>
    </row>
    <row r="945" spans="1:62" x14ac:dyDescent="0.35">
      <c r="A945" t="s">
        <v>2659</v>
      </c>
      <c r="B945">
        <v>10000</v>
      </c>
      <c r="C945">
        <v>10000</v>
      </c>
      <c r="D945">
        <v>45761</v>
      </c>
      <c r="E945" t="s">
        <v>59</v>
      </c>
      <c r="F945" t="s">
        <v>2660</v>
      </c>
      <c r="G945" t="s">
        <v>570</v>
      </c>
      <c r="I945">
        <v>1</v>
      </c>
      <c r="J945" t="s">
        <v>183</v>
      </c>
      <c r="K945">
        <v>59</v>
      </c>
      <c r="L945" t="s">
        <v>6045</v>
      </c>
      <c r="M945" t="s">
        <v>26405</v>
      </c>
      <c r="N945" t="s">
        <v>73</v>
      </c>
      <c r="O945" t="s">
        <v>3811</v>
      </c>
      <c r="P945">
        <v>2000</v>
      </c>
      <c r="Q945">
        <f t="shared" ref="Q945:Q947" si="251">(P945/40)+45</f>
        <v>95</v>
      </c>
      <c r="R945" s="34">
        <f t="shared" ref="R945:R947" si="252">Q945/60</f>
        <v>1.5833333333333333</v>
      </c>
      <c r="S945" s="35">
        <v>45759</v>
      </c>
      <c r="U945">
        <v>6</v>
      </c>
      <c r="V945">
        <v>12000</v>
      </c>
      <c r="W945" t="s">
        <v>65</v>
      </c>
      <c r="X945" t="s">
        <v>2661</v>
      </c>
      <c r="Y945">
        <v>0</v>
      </c>
      <c r="Z945">
        <v>12000</v>
      </c>
      <c r="AA945">
        <v>0</v>
      </c>
      <c r="AB945">
        <v>0</v>
      </c>
      <c r="AC945">
        <v>0</v>
      </c>
      <c r="AD945">
        <v>0</v>
      </c>
      <c r="AG945">
        <v>0</v>
      </c>
      <c r="AP945" t="s">
        <v>2662</v>
      </c>
      <c r="AQ945" t="s">
        <v>571</v>
      </c>
      <c r="AR945" t="s">
        <v>14937</v>
      </c>
      <c r="AT945">
        <v>0</v>
      </c>
      <c r="AU945">
        <v>0</v>
      </c>
      <c r="AV945">
        <v>0</v>
      </c>
      <c r="AW945">
        <v>0</v>
      </c>
      <c r="AX945">
        <v>0</v>
      </c>
      <c r="AY945">
        <v>0</v>
      </c>
      <c r="BC945" t="s">
        <v>63</v>
      </c>
      <c r="BD945" t="s">
        <v>5079</v>
      </c>
      <c r="BE945">
        <v>0</v>
      </c>
      <c r="BG945" t="s">
        <v>571</v>
      </c>
      <c r="BJ945" t="s">
        <v>2663</v>
      </c>
    </row>
    <row r="946" spans="1:62" x14ac:dyDescent="0.35">
      <c r="A946" t="s">
        <v>2664</v>
      </c>
      <c r="B946">
        <v>10000</v>
      </c>
      <c r="C946">
        <v>10000</v>
      </c>
      <c r="D946">
        <v>45761</v>
      </c>
      <c r="E946" t="s">
        <v>59</v>
      </c>
      <c r="F946" t="s">
        <v>2660</v>
      </c>
      <c r="G946" t="s">
        <v>570</v>
      </c>
      <c r="I946">
        <v>1</v>
      </c>
      <c r="J946" t="s">
        <v>183</v>
      </c>
      <c r="K946">
        <v>59</v>
      </c>
      <c r="L946" t="s">
        <v>6045</v>
      </c>
      <c r="M946" t="s">
        <v>26405</v>
      </c>
      <c r="N946" t="s">
        <v>73</v>
      </c>
      <c r="O946" t="s">
        <v>3811</v>
      </c>
      <c r="P946">
        <v>1000</v>
      </c>
      <c r="Q946">
        <f t="shared" si="251"/>
        <v>70</v>
      </c>
      <c r="R946" s="34">
        <f t="shared" si="252"/>
        <v>1.1666666666666667</v>
      </c>
      <c r="S946" s="35">
        <v>45759</v>
      </c>
      <c r="U946">
        <v>6</v>
      </c>
      <c r="V946">
        <v>6000</v>
      </c>
      <c r="W946" t="s">
        <v>65</v>
      </c>
      <c r="X946" t="s">
        <v>1114</v>
      </c>
      <c r="Y946">
        <v>0</v>
      </c>
      <c r="Z946">
        <v>6000</v>
      </c>
      <c r="AA946">
        <v>0</v>
      </c>
      <c r="AB946">
        <v>0</v>
      </c>
      <c r="AC946">
        <v>0</v>
      </c>
      <c r="AD946">
        <v>0</v>
      </c>
      <c r="AG946">
        <v>0</v>
      </c>
      <c r="AP946" t="s">
        <v>1115</v>
      </c>
      <c r="AQ946" t="s">
        <v>571</v>
      </c>
      <c r="AR946" t="s">
        <v>14937</v>
      </c>
      <c r="AT946">
        <v>0</v>
      </c>
      <c r="AU946">
        <v>0</v>
      </c>
      <c r="AV946">
        <v>0</v>
      </c>
      <c r="AW946">
        <v>0</v>
      </c>
      <c r="AX946">
        <v>0</v>
      </c>
      <c r="AY946">
        <v>0</v>
      </c>
      <c r="BC946" t="s">
        <v>63</v>
      </c>
      <c r="BD946" t="s">
        <v>5080</v>
      </c>
      <c r="BE946">
        <v>0</v>
      </c>
      <c r="BG946" t="s">
        <v>571</v>
      </c>
      <c r="BJ946" t="s">
        <v>2665</v>
      </c>
    </row>
    <row r="947" spans="1:62" x14ac:dyDescent="0.35">
      <c r="A947" t="s">
        <v>2666</v>
      </c>
      <c r="B947">
        <v>10000</v>
      </c>
      <c r="C947">
        <v>10000</v>
      </c>
      <c r="D947">
        <v>45761</v>
      </c>
      <c r="E947" t="s">
        <v>59</v>
      </c>
      <c r="F947" t="s">
        <v>2660</v>
      </c>
      <c r="G947" t="s">
        <v>570</v>
      </c>
      <c r="I947">
        <v>1</v>
      </c>
      <c r="J947" t="s">
        <v>183</v>
      </c>
      <c r="K947">
        <v>59</v>
      </c>
      <c r="L947" t="s">
        <v>6045</v>
      </c>
      <c r="M947" t="s">
        <v>26405</v>
      </c>
      <c r="N947" t="s">
        <v>73</v>
      </c>
      <c r="O947" t="s">
        <v>3811</v>
      </c>
      <c r="P947">
        <v>1000</v>
      </c>
      <c r="Q947">
        <f t="shared" si="251"/>
        <v>70</v>
      </c>
      <c r="R947" s="34">
        <f t="shared" si="252"/>
        <v>1.1666666666666667</v>
      </c>
      <c r="S947" s="35">
        <v>45759</v>
      </c>
      <c r="U947">
        <v>6</v>
      </c>
      <c r="V947">
        <v>6000</v>
      </c>
      <c r="W947" t="s">
        <v>65</v>
      </c>
      <c r="X947" t="s">
        <v>1114</v>
      </c>
      <c r="Y947">
        <v>0</v>
      </c>
      <c r="Z947">
        <v>6000</v>
      </c>
      <c r="AA947">
        <v>0</v>
      </c>
      <c r="AB947">
        <v>0</v>
      </c>
      <c r="AC947">
        <v>0</v>
      </c>
      <c r="AD947">
        <v>0</v>
      </c>
      <c r="AG947">
        <v>0</v>
      </c>
      <c r="AP947" t="s">
        <v>1115</v>
      </c>
      <c r="AQ947" t="s">
        <v>571</v>
      </c>
      <c r="AR947" t="s">
        <v>14937</v>
      </c>
      <c r="AT947">
        <v>0</v>
      </c>
      <c r="AU947">
        <v>0</v>
      </c>
      <c r="AV947">
        <v>0</v>
      </c>
      <c r="AW947">
        <v>0</v>
      </c>
      <c r="AX947">
        <v>0</v>
      </c>
      <c r="AY947">
        <v>0</v>
      </c>
      <c r="BC947" t="s">
        <v>63</v>
      </c>
      <c r="BD947" t="s">
        <v>5081</v>
      </c>
      <c r="BE947">
        <v>0</v>
      </c>
      <c r="BG947" t="s">
        <v>571</v>
      </c>
      <c r="BJ947" t="s">
        <v>2667</v>
      </c>
    </row>
    <row r="948" spans="1:62" x14ac:dyDescent="0.35">
      <c r="A948" t="s">
        <v>2243</v>
      </c>
      <c r="B948">
        <v>10000</v>
      </c>
      <c r="C948">
        <v>20000</v>
      </c>
      <c r="D948">
        <v>45762</v>
      </c>
      <c r="E948" t="s">
        <v>59</v>
      </c>
      <c r="F948" t="s">
        <v>2244</v>
      </c>
      <c r="G948" t="s">
        <v>2134</v>
      </c>
      <c r="I948">
        <v>2</v>
      </c>
      <c r="J948" t="s">
        <v>183</v>
      </c>
      <c r="K948">
        <v>71</v>
      </c>
      <c r="L948" t="s">
        <v>6057</v>
      </c>
      <c r="M948" t="s">
        <v>26408</v>
      </c>
      <c r="N948" t="s">
        <v>368</v>
      </c>
      <c r="O948" t="s">
        <v>3857</v>
      </c>
      <c r="P948">
        <v>20000</v>
      </c>
      <c r="S948" s="35">
        <v>45759</v>
      </c>
      <c r="U948">
        <v>2</v>
      </c>
      <c r="V948">
        <v>40000</v>
      </c>
      <c r="W948" t="s">
        <v>65</v>
      </c>
      <c r="X948" t="s">
        <v>2245</v>
      </c>
      <c r="Y948">
        <v>0</v>
      </c>
      <c r="Z948">
        <v>40000</v>
      </c>
      <c r="AA948">
        <v>0</v>
      </c>
      <c r="AB948">
        <v>0</v>
      </c>
      <c r="AC948">
        <v>0</v>
      </c>
      <c r="AD948">
        <v>0</v>
      </c>
      <c r="AG948">
        <v>0</v>
      </c>
      <c r="AP948" t="s">
        <v>2246</v>
      </c>
      <c r="AQ948" t="s">
        <v>147</v>
      </c>
      <c r="AR948" t="s">
        <v>12644</v>
      </c>
      <c r="AT948">
        <v>0</v>
      </c>
      <c r="AU948">
        <v>0</v>
      </c>
      <c r="AV948">
        <v>0</v>
      </c>
      <c r="AW948">
        <v>0</v>
      </c>
      <c r="AX948">
        <v>0</v>
      </c>
      <c r="AY948">
        <v>0</v>
      </c>
      <c r="BC948" t="s">
        <v>63</v>
      </c>
      <c r="BD948" t="s">
        <v>4869</v>
      </c>
      <c r="BE948">
        <v>0</v>
      </c>
      <c r="BG948" t="s">
        <v>147</v>
      </c>
      <c r="BJ948" t="s">
        <v>2247</v>
      </c>
    </row>
    <row r="949" spans="1:62" x14ac:dyDescent="0.35">
      <c r="A949" t="s">
        <v>5082</v>
      </c>
      <c r="B949">
        <v>10000</v>
      </c>
      <c r="C949">
        <v>10000</v>
      </c>
      <c r="D949">
        <v>45763</v>
      </c>
      <c r="E949" t="s">
        <v>59</v>
      </c>
      <c r="F949" t="s">
        <v>5083</v>
      </c>
      <c r="G949" t="s">
        <v>5084</v>
      </c>
      <c r="I949">
        <v>1</v>
      </c>
      <c r="J949" t="s">
        <v>183</v>
      </c>
      <c r="K949">
        <v>95</v>
      </c>
      <c r="L949" t="s">
        <v>6068</v>
      </c>
      <c r="M949" t="s">
        <v>26408</v>
      </c>
      <c r="N949" t="s">
        <v>454</v>
      </c>
      <c r="O949" t="s">
        <v>3837</v>
      </c>
      <c r="P949">
        <v>30572</v>
      </c>
      <c r="Q949">
        <f>(P949/20)+45</f>
        <v>1573.6</v>
      </c>
      <c r="R949" s="34">
        <f>Q949/60</f>
        <v>26.226666666666667</v>
      </c>
      <c r="S949" s="35">
        <v>45759</v>
      </c>
      <c r="U949">
        <v>14</v>
      </c>
      <c r="V949">
        <v>428008</v>
      </c>
      <c r="W949" t="s">
        <v>65</v>
      </c>
      <c r="X949">
        <v>86.915900010000001</v>
      </c>
      <c r="Y949">
        <v>0</v>
      </c>
      <c r="Z949">
        <v>427500</v>
      </c>
      <c r="AA949">
        <v>508</v>
      </c>
      <c r="AB949">
        <v>0</v>
      </c>
      <c r="AC949">
        <v>0</v>
      </c>
      <c r="AD949">
        <v>0</v>
      </c>
      <c r="AG949">
        <v>0</v>
      </c>
      <c r="AP949">
        <v>86.915899999999993</v>
      </c>
      <c r="AQ949" t="s">
        <v>1048</v>
      </c>
      <c r="AR949" t="s">
        <v>13477</v>
      </c>
      <c r="AT949">
        <v>0</v>
      </c>
      <c r="AU949">
        <v>0</v>
      </c>
      <c r="AV949">
        <v>0</v>
      </c>
      <c r="AW949">
        <v>0</v>
      </c>
      <c r="AX949">
        <v>0</v>
      </c>
      <c r="AY949">
        <v>0</v>
      </c>
      <c r="BC949" t="s">
        <v>63</v>
      </c>
      <c r="BD949" t="s">
        <v>5085</v>
      </c>
      <c r="BE949">
        <v>0</v>
      </c>
      <c r="BG949" t="s">
        <v>1048</v>
      </c>
      <c r="BJ949" t="s">
        <v>2051</v>
      </c>
    </row>
    <row r="950" spans="1:62" x14ac:dyDescent="0.35">
      <c r="A950" t="s">
        <v>2668</v>
      </c>
      <c r="B950">
        <v>10000</v>
      </c>
      <c r="C950">
        <v>10000</v>
      </c>
      <c r="D950">
        <v>45761</v>
      </c>
      <c r="E950" t="s">
        <v>59</v>
      </c>
      <c r="F950" t="s">
        <v>2669</v>
      </c>
      <c r="G950" t="s">
        <v>2447</v>
      </c>
      <c r="I950">
        <v>1</v>
      </c>
      <c r="J950" t="s">
        <v>183</v>
      </c>
      <c r="K950">
        <v>12</v>
      </c>
      <c r="L950" t="s">
        <v>6062</v>
      </c>
      <c r="M950" t="s">
        <v>26405</v>
      </c>
      <c r="N950" t="s">
        <v>462</v>
      </c>
      <c r="O950" t="s">
        <v>3804</v>
      </c>
      <c r="P950">
        <v>20000</v>
      </c>
      <c r="Q950">
        <f t="shared" ref="Q950:Q952" si="253">(P950/50)+45</f>
        <v>445</v>
      </c>
      <c r="R950" s="34">
        <f t="shared" ref="R950:R952" si="254">Q950/60</f>
        <v>7.416666666666667</v>
      </c>
      <c r="S950" s="35">
        <v>45759</v>
      </c>
      <c r="U950">
        <v>1</v>
      </c>
      <c r="V950">
        <v>20000</v>
      </c>
      <c r="W950" t="s">
        <v>65</v>
      </c>
      <c r="X950" t="s">
        <v>2670</v>
      </c>
      <c r="Y950">
        <v>0</v>
      </c>
      <c r="Z950">
        <v>20000</v>
      </c>
      <c r="AA950">
        <v>0</v>
      </c>
      <c r="AB950">
        <v>0</v>
      </c>
      <c r="AC950">
        <v>0</v>
      </c>
      <c r="AD950">
        <v>0</v>
      </c>
      <c r="AG950">
        <v>0</v>
      </c>
      <c r="AP950" t="s">
        <v>2671</v>
      </c>
      <c r="AQ950" t="s">
        <v>465</v>
      </c>
      <c r="AR950" t="s">
        <v>15009</v>
      </c>
      <c r="AT950">
        <v>0</v>
      </c>
      <c r="AU950">
        <v>0</v>
      </c>
      <c r="AV950">
        <v>0</v>
      </c>
      <c r="AW950">
        <v>0</v>
      </c>
      <c r="AX950">
        <v>0</v>
      </c>
      <c r="AY950">
        <v>0</v>
      </c>
      <c r="BC950" t="s">
        <v>63</v>
      </c>
      <c r="BD950" t="s">
        <v>5086</v>
      </c>
      <c r="BE950">
        <v>0</v>
      </c>
      <c r="BG950" t="s">
        <v>465</v>
      </c>
      <c r="BJ950" t="s">
        <v>2287</v>
      </c>
    </row>
    <row r="951" spans="1:62" x14ac:dyDescent="0.35">
      <c r="A951" t="s">
        <v>2672</v>
      </c>
      <c r="B951">
        <v>10000</v>
      </c>
      <c r="C951">
        <v>10000</v>
      </c>
      <c r="D951">
        <v>45761</v>
      </c>
      <c r="E951" t="s">
        <v>59</v>
      </c>
      <c r="F951" t="s">
        <v>2590</v>
      </c>
      <c r="G951" t="s">
        <v>2155</v>
      </c>
      <c r="I951">
        <v>1</v>
      </c>
      <c r="J951" t="s">
        <v>183</v>
      </c>
      <c r="K951">
        <v>61</v>
      </c>
      <c r="L951" t="s">
        <v>6046</v>
      </c>
      <c r="M951" t="s">
        <v>26405</v>
      </c>
      <c r="N951" t="s">
        <v>664</v>
      </c>
      <c r="O951" t="s">
        <v>3846</v>
      </c>
      <c r="P951">
        <v>667</v>
      </c>
      <c r="Q951">
        <f t="shared" si="253"/>
        <v>58.34</v>
      </c>
      <c r="R951" s="34">
        <f t="shared" si="254"/>
        <v>0.97233333333333338</v>
      </c>
      <c r="S951" s="35">
        <v>45759</v>
      </c>
      <c r="U951">
        <v>6</v>
      </c>
      <c r="V951">
        <v>4002</v>
      </c>
      <c r="W951" t="s">
        <v>65</v>
      </c>
      <c r="X951" t="s">
        <v>2673</v>
      </c>
      <c r="Y951">
        <v>0</v>
      </c>
      <c r="Z951">
        <v>4000</v>
      </c>
      <c r="AA951">
        <v>2</v>
      </c>
      <c r="AB951">
        <v>0</v>
      </c>
      <c r="AC951">
        <v>0</v>
      </c>
      <c r="AD951">
        <v>0</v>
      </c>
      <c r="AG951">
        <v>0</v>
      </c>
      <c r="AP951" t="s">
        <v>2674</v>
      </c>
      <c r="AQ951" t="s">
        <v>465</v>
      </c>
      <c r="AR951" t="s">
        <v>15009</v>
      </c>
      <c r="AT951">
        <v>0</v>
      </c>
      <c r="AU951">
        <v>0</v>
      </c>
      <c r="AV951">
        <v>0</v>
      </c>
      <c r="AW951">
        <v>0</v>
      </c>
      <c r="AX951">
        <v>0</v>
      </c>
      <c r="AY951">
        <v>0</v>
      </c>
      <c r="BC951" t="s">
        <v>63</v>
      </c>
      <c r="BD951" t="s">
        <v>5087</v>
      </c>
      <c r="BE951">
        <v>0</v>
      </c>
      <c r="BG951" t="s">
        <v>465</v>
      </c>
      <c r="BJ951" t="s">
        <v>2675</v>
      </c>
    </row>
    <row r="952" spans="1:62" x14ac:dyDescent="0.35">
      <c r="A952" t="s">
        <v>2676</v>
      </c>
      <c r="B952">
        <v>10000</v>
      </c>
      <c r="C952">
        <v>10000</v>
      </c>
      <c r="D952">
        <v>45761</v>
      </c>
      <c r="E952" t="s">
        <v>59</v>
      </c>
      <c r="F952">
        <v>0.53486111111111112</v>
      </c>
      <c r="G952" t="s">
        <v>2677</v>
      </c>
      <c r="I952">
        <v>1</v>
      </c>
      <c r="J952" t="s">
        <v>183</v>
      </c>
      <c r="K952">
        <v>22</v>
      </c>
      <c r="L952" t="s">
        <v>6063</v>
      </c>
      <c r="M952" t="s">
        <v>26405</v>
      </c>
      <c r="N952" t="s">
        <v>685</v>
      </c>
      <c r="O952" t="s">
        <v>3805</v>
      </c>
      <c r="P952">
        <v>15500</v>
      </c>
      <c r="Q952">
        <f t="shared" si="253"/>
        <v>355</v>
      </c>
      <c r="R952" s="34">
        <f t="shared" si="254"/>
        <v>5.916666666666667</v>
      </c>
      <c r="S952" s="35">
        <v>45759</v>
      </c>
      <c r="U952">
        <v>2</v>
      </c>
      <c r="V952">
        <v>31000</v>
      </c>
      <c r="W952" t="s">
        <v>65</v>
      </c>
      <c r="X952" t="s">
        <v>2598</v>
      </c>
      <c r="Y952">
        <v>0</v>
      </c>
      <c r="Z952">
        <v>31000</v>
      </c>
      <c r="AA952">
        <v>0</v>
      </c>
      <c r="AB952">
        <v>0</v>
      </c>
      <c r="AC952">
        <v>0</v>
      </c>
      <c r="AD952">
        <v>0</v>
      </c>
      <c r="AG952">
        <v>0</v>
      </c>
      <c r="AP952" t="s">
        <v>2599</v>
      </c>
      <c r="AQ952" t="s">
        <v>465</v>
      </c>
      <c r="AR952" t="s">
        <v>15009</v>
      </c>
      <c r="AT952">
        <v>0</v>
      </c>
      <c r="AU952">
        <v>0</v>
      </c>
      <c r="AV952">
        <v>0</v>
      </c>
      <c r="AW952">
        <v>0</v>
      </c>
      <c r="AX952">
        <v>0</v>
      </c>
      <c r="AY952">
        <v>0</v>
      </c>
      <c r="BC952" t="s">
        <v>63</v>
      </c>
      <c r="BD952" t="s">
        <v>6583</v>
      </c>
      <c r="BE952">
        <v>0</v>
      </c>
      <c r="BG952" t="s">
        <v>465</v>
      </c>
      <c r="BJ952" t="s">
        <v>2678</v>
      </c>
    </row>
    <row r="953" spans="1:62" x14ac:dyDescent="0.35">
      <c r="A953" t="s">
        <v>5088</v>
      </c>
      <c r="B953">
        <v>10000</v>
      </c>
      <c r="C953">
        <v>10000</v>
      </c>
      <c r="D953">
        <v>45764</v>
      </c>
      <c r="E953" t="s">
        <v>59</v>
      </c>
      <c r="F953" t="s">
        <v>5089</v>
      </c>
      <c r="G953" t="s">
        <v>159</v>
      </c>
      <c r="I953">
        <v>1</v>
      </c>
      <c r="J953" t="s">
        <v>183</v>
      </c>
      <c r="K953">
        <v>72</v>
      </c>
      <c r="L953" t="s">
        <v>6056</v>
      </c>
      <c r="M953" t="s">
        <v>26406</v>
      </c>
      <c r="N953" t="s">
        <v>869</v>
      </c>
      <c r="O953" t="s">
        <v>3829</v>
      </c>
      <c r="P953">
        <v>2500</v>
      </c>
      <c r="S953" s="35">
        <v>45759</v>
      </c>
      <c r="U953">
        <v>4</v>
      </c>
      <c r="V953">
        <v>10000</v>
      </c>
      <c r="W953" t="s">
        <v>65</v>
      </c>
      <c r="X953">
        <v>5000580740001</v>
      </c>
      <c r="Y953">
        <v>0</v>
      </c>
      <c r="Z953">
        <v>8000</v>
      </c>
      <c r="AA953">
        <v>2000</v>
      </c>
      <c r="AB953">
        <v>0</v>
      </c>
      <c r="AC953">
        <v>0</v>
      </c>
      <c r="AD953">
        <v>0</v>
      </c>
      <c r="AG953">
        <v>0</v>
      </c>
      <c r="AP953">
        <v>500058074</v>
      </c>
      <c r="AQ953" t="s">
        <v>162</v>
      </c>
      <c r="AR953" t="s">
        <v>8373</v>
      </c>
      <c r="AT953">
        <v>0</v>
      </c>
      <c r="AU953">
        <v>0</v>
      </c>
      <c r="AV953">
        <v>0</v>
      </c>
      <c r="AW953">
        <v>0</v>
      </c>
      <c r="AX953">
        <v>0</v>
      </c>
      <c r="AY953">
        <v>0</v>
      </c>
      <c r="BC953" t="s">
        <v>63</v>
      </c>
      <c r="BD953" t="s">
        <v>5090</v>
      </c>
      <c r="BE953">
        <v>0</v>
      </c>
      <c r="BG953" t="s">
        <v>162</v>
      </c>
      <c r="BJ953" t="s">
        <v>2473</v>
      </c>
    </row>
    <row r="954" spans="1:62" x14ac:dyDescent="0.35">
      <c r="A954" t="s">
        <v>5091</v>
      </c>
      <c r="B954">
        <v>10000</v>
      </c>
      <c r="C954">
        <v>10000</v>
      </c>
      <c r="D954">
        <v>45764</v>
      </c>
      <c r="E954" t="s">
        <v>59</v>
      </c>
      <c r="F954" t="s">
        <v>5089</v>
      </c>
      <c r="G954" t="s">
        <v>159</v>
      </c>
      <c r="I954">
        <v>1</v>
      </c>
      <c r="J954" t="s">
        <v>183</v>
      </c>
      <c r="K954">
        <v>72</v>
      </c>
      <c r="L954" t="s">
        <v>6056</v>
      </c>
      <c r="M954" t="s">
        <v>26406</v>
      </c>
      <c r="N954" t="s">
        <v>869</v>
      </c>
      <c r="O954" t="s">
        <v>3829</v>
      </c>
      <c r="P954">
        <v>3500</v>
      </c>
      <c r="S954" s="35">
        <v>45759</v>
      </c>
      <c r="U954">
        <v>4</v>
      </c>
      <c r="V954">
        <v>14000</v>
      </c>
      <c r="W954" t="s">
        <v>65</v>
      </c>
      <c r="X954">
        <v>5000582230001</v>
      </c>
      <c r="Y954">
        <v>0</v>
      </c>
      <c r="Z954">
        <v>11000</v>
      </c>
      <c r="AA954">
        <v>3000</v>
      </c>
      <c r="AB954">
        <v>0</v>
      </c>
      <c r="AC954">
        <v>0</v>
      </c>
      <c r="AD954">
        <v>0</v>
      </c>
      <c r="AG954">
        <v>0</v>
      </c>
      <c r="AP954">
        <v>500058223</v>
      </c>
      <c r="AQ954" t="s">
        <v>162</v>
      </c>
      <c r="AR954" t="s">
        <v>8373</v>
      </c>
      <c r="AT954">
        <v>0</v>
      </c>
      <c r="AU954">
        <v>0</v>
      </c>
      <c r="AV954">
        <v>0</v>
      </c>
      <c r="AW954">
        <v>0</v>
      </c>
      <c r="AX954">
        <v>0</v>
      </c>
      <c r="AY954">
        <v>0</v>
      </c>
      <c r="BC954" t="s">
        <v>63</v>
      </c>
      <c r="BD954" t="s">
        <v>5092</v>
      </c>
      <c r="BE954">
        <v>0</v>
      </c>
      <c r="BG954" t="s">
        <v>162</v>
      </c>
      <c r="BJ954" t="s">
        <v>2473</v>
      </c>
    </row>
    <row r="955" spans="1:62" x14ac:dyDescent="0.35">
      <c r="A955" t="s">
        <v>5093</v>
      </c>
      <c r="B955">
        <v>10000</v>
      </c>
      <c r="C955">
        <v>10000</v>
      </c>
      <c r="D955">
        <v>45764</v>
      </c>
      <c r="E955" t="s">
        <v>59</v>
      </c>
      <c r="F955" t="s">
        <v>5094</v>
      </c>
      <c r="G955" t="s">
        <v>159</v>
      </c>
      <c r="I955">
        <v>1</v>
      </c>
      <c r="J955" t="s">
        <v>183</v>
      </c>
      <c r="K955">
        <v>72</v>
      </c>
      <c r="L955" t="s">
        <v>6056</v>
      </c>
      <c r="M955" t="s">
        <v>26406</v>
      </c>
      <c r="N955" t="s">
        <v>869</v>
      </c>
      <c r="O955" t="s">
        <v>3829</v>
      </c>
      <c r="P955">
        <v>2625</v>
      </c>
      <c r="S955" s="35">
        <v>45759</v>
      </c>
      <c r="U955">
        <v>4</v>
      </c>
      <c r="V955">
        <v>10500</v>
      </c>
      <c r="W955" t="s">
        <v>65</v>
      </c>
      <c r="X955">
        <v>5000582270001</v>
      </c>
      <c r="Y955">
        <v>0</v>
      </c>
      <c r="Z955">
        <v>7500</v>
      </c>
      <c r="AA955">
        <v>3000</v>
      </c>
      <c r="AB955">
        <v>0</v>
      </c>
      <c r="AC955">
        <v>0</v>
      </c>
      <c r="AD955">
        <v>0</v>
      </c>
      <c r="AG955">
        <v>0</v>
      </c>
      <c r="AP955">
        <v>500058227</v>
      </c>
      <c r="AQ955" t="s">
        <v>162</v>
      </c>
      <c r="AR955" t="s">
        <v>8373</v>
      </c>
      <c r="AT955">
        <v>0</v>
      </c>
      <c r="AU955">
        <v>0</v>
      </c>
      <c r="AV955">
        <v>0</v>
      </c>
      <c r="AW955">
        <v>0</v>
      </c>
      <c r="AX955">
        <v>0</v>
      </c>
      <c r="AY955">
        <v>0</v>
      </c>
      <c r="BC955" t="s">
        <v>63</v>
      </c>
      <c r="BD955" t="s">
        <v>5095</v>
      </c>
      <c r="BE955">
        <v>0</v>
      </c>
      <c r="BG955" t="s">
        <v>162</v>
      </c>
      <c r="BJ955" t="s">
        <v>5096</v>
      </c>
    </row>
    <row r="956" spans="1:62" x14ac:dyDescent="0.35">
      <c r="A956" t="s">
        <v>5093</v>
      </c>
      <c r="B956">
        <v>20000</v>
      </c>
      <c r="C956">
        <v>10000</v>
      </c>
      <c r="D956">
        <v>45764</v>
      </c>
      <c r="E956" t="s">
        <v>59</v>
      </c>
      <c r="F956" t="s">
        <v>5094</v>
      </c>
      <c r="G956" t="s">
        <v>159</v>
      </c>
      <c r="I956">
        <v>1</v>
      </c>
      <c r="J956" t="s">
        <v>183</v>
      </c>
      <c r="K956">
        <v>72</v>
      </c>
      <c r="L956" t="s">
        <v>6056</v>
      </c>
      <c r="M956" t="s">
        <v>26406</v>
      </c>
      <c r="N956" t="s">
        <v>869</v>
      </c>
      <c r="O956" t="s">
        <v>3829</v>
      </c>
      <c r="P956">
        <v>1875</v>
      </c>
      <c r="S956" s="35">
        <v>45759</v>
      </c>
      <c r="U956">
        <v>4</v>
      </c>
      <c r="V956">
        <v>7500</v>
      </c>
      <c r="W956" t="s">
        <v>65</v>
      </c>
      <c r="X956">
        <v>5000582270001</v>
      </c>
      <c r="Y956">
        <v>0</v>
      </c>
      <c r="Z956">
        <v>7500</v>
      </c>
      <c r="AA956">
        <v>0</v>
      </c>
      <c r="AB956">
        <v>0</v>
      </c>
      <c r="AC956">
        <v>0</v>
      </c>
      <c r="AD956">
        <v>0</v>
      </c>
      <c r="AG956">
        <v>0</v>
      </c>
      <c r="AP956">
        <v>500058227</v>
      </c>
      <c r="AQ956" t="s">
        <v>162</v>
      </c>
      <c r="AR956" t="s">
        <v>8373</v>
      </c>
      <c r="AT956">
        <v>0</v>
      </c>
      <c r="AU956">
        <v>0</v>
      </c>
      <c r="AV956">
        <v>0</v>
      </c>
      <c r="AW956">
        <v>0</v>
      </c>
      <c r="AX956">
        <v>0</v>
      </c>
      <c r="AY956">
        <v>0</v>
      </c>
      <c r="BC956" t="s">
        <v>63</v>
      </c>
      <c r="BD956" t="s">
        <v>5095</v>
      </c>
      <c r="BE956">
        <v>0</v>
      </c>
      <c r="BG956" t="s">
        <v>162</v>
      </c>
      <c r="BJ956" t="s">
        <v>5096</v>
      </c>
    </row>
    <row r="957" spans="1:62" x14ac:dyDescent="0.35">
      <c r="A957" t="s">
        <v>5097</v>
      </c>
      <c r="B957">
        <v>10000</v>
      </c>
      <c r="C957">
        <v>10000</v>
      </c>
      <c r="D957">
        <v>45764</v>
      </c>
      <c r="E957" t="s">
        <v>59</v>
      </c>
      <c r="F957" t="s">
        <v>5094</v>
      </c>
      <c r="G957" t="s">
        <v>159</v>
      </c>
      <c r="I957">
        <v>1</v>
      </c>
      <c r="J957" t="s">
        <v>183</v>
      </c>
      <c r="K957">
        <v>72</v>
      </c>
      <c r="L957" t="s">
        <v>6056</v>
      </c>
      <c r="M957" t="s">
        <v>26406</v>
      </c>
      <c r="N957" t="s">
        <v>869</v>
      </c>
      <c r="O957" t="s">
        <v>3829</v>
      </c>
      <c r="P957">
        <v>1125</v>
      </c>
      <c r="S957" s="35">
        <v>45759</v>
      </c>
      <c r="U957">
        <v>4</v>
      </c>
      <c r="V957">
        <v>4500</v>
      </c>
      <c r="W957" t="s">
        <v>65</v>
      </c>
      <c r="X957">
        <v>5000582300001</v>
      </c>
      <c r="Y957">
        <v>0</v>
      </c>
      <c r="Z957">
        <v>2500</v>
      </c>
      <c r="AA957">
        <v>2000</v>
      </c>
      <c r="AB957">
        <v>0</v>
      </c>
      <c r="AC957">
        <v>0</v>
      </c>
      <c r="AD957">
        <v>0</v>
      </c>
      <c r="AG957">
        <v>0</v>
      </c>
      <c r="AP957">
        <v>500058230</v>
      </c>
      <c r="AQ957" t="s">
        <v>162</v>
      </c>
      <c r="AR957" t="s">
        <v>8373</v>
      </c>
      <c r="AT957">
        <v>0</v>
      </c>
      <c r="AU957">
        <v>0</v>
      </c>
      <c r="AV957">
        <v>0</v>
      </c>
      <c r="AW957">
        <v>0</v>
      </c>
      <c r="AX957">
        <v>0</v>
      </c>
      <c r="AY957">
        <v>0</v>
      </c>
      <c r="BC957" t="s">
        <v>63</v>
      </c>
      <c r="BD957" t="s">
        <v>5098</v>
      </c>
      <c r="BE957">
        <v>0</v>
      </c>
      <c r="BG957" t="s">
        <v>162</v>
      </c>
      <c r="BJ957" t="s">
        <v>5096</v>
      </c>
    </row>
    <row r="958" spans="1:62" x14ac:dyDescent="0.35">
      <c r="A958" t="s">
        <v>5097</v>
      </c>
      <c r="B958">
        <v>20000</v>
      </c>
      <c r="C958">
        <v>10000</v>
      </c>
      <c r="D958">
        <v>45764</v>
      </c>
      <c r="E958" t="s">
        <v>59</v>
      </c>
      <c r="F958" t="s">
        <v>5094</v>
      </c>
      <c r="G958" t="s">
        <v>159</v>
      </c>
      <c r="I958">
        <v>1</v>
      </c>
      <c r="J958" t="s">
        <v>183</v>
      </c>
      <c r="K958">
        <v>72</v>
      </c>
      <c r="L958" t="s">
        <v>6056</v>
      </c>
      <c r="M958" t="s">
        <v>26406</v>
      </c>
      <c r="N958" t="s">
        <v>869</v>
      </c>
      <c r="O958" t="s">
        <v>3829</v>
      </c>
      <c r="P958">
        <v>625</v>
      </c>
      <c r="S958" s="35">
        <v>45759</v>
      </c>
      <c r="U958">
        <v>4</v>
      </c>
      <c r="V958">
        <v>2500</v>
      </c>
      <c r="W958" t="s">
        <v>65</v>
      </c>
      <c r="X958">
        <v>5000582300001</v>
      </c>
      <c r="Y958">
        <v>0</v>
      </c>
      <c r="Z958">
        <v>2500</v>
      </c>
      <c r="AA958">
        <v>0</v>
      </c>
      <c r="AB958">
        <v>0</v>
      </c>
      <c r="AC958">
        <v>0</v>
      </c>
      <c r="AD958">
        <v>0</v>
      </c>
      <c r="AG958">
        <v>0</v>
      </c>
      <c r="AP958">
        <v>500058230</v>
      </c>
      <c r="AQ958" t="s">
        <v>162</v>
      </c>
      <c r="AR958" t="s">
        <v>8373</v>
      </c>
      <c r="AT958">
        <v>0</v>
      </c>
      <c r="AU958">
        <v>0</v>
      </c>
      <c r="AV958">
        <v>0</v>
      </c>
      <c r="AW958">
        <v>0</v>
      </c>
      <c r="AX958">
        <v>0</v>
      </c>
      <c r="AY958">
        <v>0</v>
      </c>
      <c r="BC958" t="s">
        <v>63</v>
      </c>
      <c r="BD958" t="s">
        <v>5098</v>
      </c>
      <c r="BE958">
        <v>0</v>
      </c>
      <c r="BG958" t="s">
        <v>162</v>
      </c>
      <c r="BJ958" t="s">
        <v>5096</v>
      </c>
    </row>
    <row r="959" spans="1:62" x14ac:dyDescent="0.35">
      <c r="A959" t="s">
        <v>5099</v>
      </c>
      <c r="B959">
        <v>10000</v>
      </c>
      <c r="C959">
        <v>10000</v>
      </c>
      <c r="D959">
        <v>45764</v>
      </c>
      <c r="E959" t="s">
        <v>59</v>
      </c>
      <c r="F959" t="s">
        <v>5100</v>
      </c>
      <c r="G959" t="s">
        <v>159</v>
      </c>
      <c r="I959">
        <v>1</v>
      </c>
      <c r="J959" t="s">
        <v>183</v>
      </c>
      <c r="K959">
        <v>72</v>
      </c>
      <c r="L959" t="s">
        <v>6056</v>
      </c>
      <c r="M959" t="s">
        <v>26406</v>
      </c>
      <c r="N959" t="s">
        <v>869</v>
      </c>
      <c r="O959" t="s">
        <v>3829</v>
      </c>
      <c r="P959">
        <v>4625</v>
      </c>
      <c r="S959" s="35">
        <v>45759</v>
      </c>
      <c r="U959">
        <v>4</v>
      </c>
      <c r="V959">
        <v>18500</v>
      </c>
      <c r="W959" t="s">
        <v>65</v>
      </c>
      <c r="X959">
        <v>5000584100001</v>
      </c>
      <c r="Y959">
        <v>0</v>
      </c>
      <c r="Z959">
        <v>13500</v>
      </c>
      <c r="AA959">
        <v>5000</v>
      </c>
      <c r="AB959">
        <v>0</v>
      </c>
      <c r="AC959">
        <v>0</v>
      </c>
      <c r="AD959">
        <v>0</v>
      </c>
      <c r="AG959">
        <v>0</v>
      </c>
      <c r="AP959">
        <v>500058410</v>
      </c>
      <c r="AQ959" t="s">
        <v>162</v>
      </c>
      <c r="AR959" t="s">
        <v>8373</v>
      </c>
      <c r="AT959">
        <v>0</v>
      </c>
      <c r="AU959">
        <v>0</v>
      </c>
      <c r="AV959">
        <v>0</v>
      </c>
      <c r="AW959">
        <v>0</v>
      </c>
      <c r="AX959">
        <v>0</v>
      </c>
      <c r="AY959">
        <v>0</v>
      </c>
      <c r="BC959" t="s">
        <v>63</v>
      </c>
      <c r="BD959" t="s">
        <v>5101</v>
      </c>
      <c r="BE959">
        <v>0</v>
      </c>
      <c r="BG959" t="s">
        <v>162</v>
      </c>
      <c r="BJ959" t="s">
        <v>5096</v>
      </c>
    </row>
    <row r="960" spans="1:62" x14ac:dyDescent="0.35">
      <c r="A960" t="s">
        <v>5099</v>
      </c>
      <c r="B960">
        <v>20000</v>
      </c>
      <c r="C960">
        <v>10000</v>
      </c>
      <c r="D960">
        <v>45764</v>
      </c>
      <c r="E960" t="s">
        <v>59</v>
      </c>
      <c r="F960" t="s">
        <v>5100</v>
      </c>
      <c r="G960" t="s">
        <v>159</v>
      </c>
      <c r="I960">
        <v>1</v>
      </c>
      <c r="J960" t="s">
        <v>183</v>
      </c>
      <c r="K960">
        <v>72</v>
      </c>
      <c r="L960" t="s">
        <v>6056</v>
      </c>
      <c r="M960" t="s">
        <v>26406</v>
      </c>
      <c r="N960" t="s">
        <v>869</v>
      </c>
      <c r="O960" t="s">
        <v>3829</v>
      </c>
      <c r="P960">
        <v>3375</v>
      </c>
      <c r="S960" s="35">
        <v>45759</v>
      </c>
      <c r="U960">
        <v>4</v>
      </c>
      <c r="V960">
        <v>13500</v>
      </c>
      <c r="W960" t="s">
        <v>65</v>
      </c>
      <c r="X960">
        <v>5000584100001</v>
      </c>
      <c r="Y960">
        <v>0</v>
      </c>
      <c r="Z960">
        <v>13500</v>
      </c>
      <c r="AA960">
        <v>0</v>
      </c>
      <c r="AB960">
        <v>0</v>
      </c>
      <c r="AC960">
        <v>0</v>
      </c>
      <c r="AD960">
        <v>0</v>
      </c>
      <c r="AG960">
        <v>0</v>
      </c>
      <c r="AP960">
        <v>500058410</v>
      </c>
      <c r="AQ960" t="s">
        <v>162</v>
      </c>
      <c r="AR960" t="s">
        <v>8373</v>
      </c>
      <c r="AT960">
        <v>0</v>
      </c>
      <c r="AU960">
        <v>0</v>
      </c>
      <c r="AV960">
        <v>0</v>
      </c>
      <c r="AW960">
        <v>0</v>
      </c>
      <c r="AX960">
        <v>0</v>
      </c>
      <c r="AY960">
        <v>0</v>
      </c>
      <c r="BC960" t="s">
        <v>63</v>
      </c>
      <c r="BD960" t="s">
        <v>5101</v>
      </c>
      <c r="BE960">
        <v>0</v>
      </c>
      <c r="BG960" t="s">
        <v>162</v>
      </c>
      <c r="BJ960" t="s">
        <v>5096</v>
      </c>
    </row>
    <row r="961" spans="1:62" x14ac:dyDescent="0.35">
      <c r="A961" t="s">
        <v>5102</v>
      </c>
      <c r="B961">
        <v>10000</v>
      </c>
      <c r="C961">
        <v>10000</v>
      </c>
      <c r="D961">
        <v>45764</v>
      </c>
      <c r="E961" t="s">
        <v>59</v>
      </c>
      <c r="F961" t="s">
        <v>5100</v>
      </c>
      <c r="G961" t="s">
        <v>159</v>
      </c>
      <c r="I961">
        <v>1</v>
      </c>
      <c r="J961" t="s">
        <v>183</v>
      </c>
      <c r="K961">
        <v>72</v>
      </c>
      <c r="L961" t="s">
        <v>6056</v>
      </c>
      <c r="M961" t="s">
        <v>26406</v>
      </c>
      <c r="N961" t="s">
        <v>869</v>
      </c>
      <c r="O961" t="s">
        <v>3829</v>
      </c>
      <c r="P961">
        <v>1125</v>
      </c>
      <c r="S961" s="35">
        <v>45759</v>
      </c>
      <c r="U961">
        <v>4</v>
      </c>
      <c r="V961">
        <v>4500</v>
      </c>
      <c r="W961" t="s">
        <v>65</v>
      </c>
      <c r="X961">
        <v>5000761290001</v>
      </c>
      <c r="Y961">
        <v>0</v>
      </c>
      <c r="Z961">
        <v>2500</v>
      </c>
      <c r="AA961">
        <v>2000</v>
      </c>
      <c r="AB961">
        <v>0</v>
      </c>
      <c r="AC961">
        <v>0</v>
      </c>
      <c r="AD961">
        <v>0</v>
      </c>
      <c r="AG961">
        <v>0</v>
      </c>
      <c r="AP961">
        <v>500076129</v>
      </c>
      <c r="AQ961" t="s">
        <v>162</v>
      </c>
      <c r="AR961" t="s">
        <v>8373</v>
      </c>
      <c r="AT961">
        <v>0</v>
      </c>
      <c r="AU961">
        <v>0</v>
      </c>
      <c r="AV961">
        <v>0</v>
      </c>
      <c r="AW961">
        <v>0</v>
      </c>
      <c r="AX961">
        <v>0</v>
      </c>
      <c r="AY961">
        <v>0</v>
      </c>
      <c r="BC961" t="s">
        <v>63</v>
      </c>
      <c r="BD961" t="s">
        <v>5103</v>
      </c>
      <c r="BE961">
        <v>0</v>
      </c>
      <c r="BG961" t="s">
        <v>162</v>
      </c>
      <c r="BJ961" t="s">
        <v>5096</v>
      </c>
    </row>
    <row r="962" spans="1:62" x14ac:dyDescent="0.35">
      <c r="A962" t="s">
        <v>5102</v>
      </c>
      <c r="B962">
        <v>20000</v>
      </c>
      <c r="C962">
        <v>10000</v>
      </c>
      <c r="D962">
        <v>45764</v>
      </c>
      <c r="E962" t="s">
        <v>59</v>
      </c>
      <c r="F962" t="s">
        <v>5100</v>
      </c>
      <c r="G962" t="s">
        <v>159</v>
      </c>
      <c r="I962">
        <v>1</v>
      </c>
      <c r="J962" t="s">
        <v>183</v>
      </c>
      <c r="K962">
        <v>72</v>
      </c>
      <c r="L962" t="s">
        <v>6056</v>
      </c>
      <c r="M962" t="s">
        <v>26406</v>
      </c>
      <c r="N962" t="s">
        <v>869</v>
      </c>
      <c r="O962" t="s">
        <v>3829</v>
      </c>
      <c r="P962">
        <v>625</v>
      </c>
      <c r="S962" s="35">
        <v>45759</v>
      </c>
      <c r="U962">
        <v>4</v>
      </c>
      <c r="V962">
        <v>2500</v>
      </c>
      <c r="W962" t="s">
        <v>65</v>
      </c>
      <c r="X962">
        <v>5000761290001</v>
      </c>
      <c r="Y962">
        <v>0</v>
      </c>
      <c r="Z962">
        <v>2500</v>
      </c>
      <c r="AA962">
        <v>0</v>
      </c>
      <c r="AB962">
        <v>0</v>
      </c>
      <c r="AC962">
        <v>0</v>
      </c>
      <c r="AD962">
        <v>0</v>
      </c>
      <c r="AG962">
        <v>0</v>
      </c>
      <c r="AP962">
        <v>500076129</v>
      </c>
      <c r="AQ962" t="s">
        <v>162</v>
      </c>
      <c r="AR962" t="s">
        <v>8373</v>
      </c>
      <c r="AT962">
        <v>0</v>
      </c>
      <c r="AU962">
        <v>0</v>
      </c>
      <c r="AV962">
        <v>0</v>
      </c>
      <c r="AW962">
        <v>0</v>
      </c>
      <c r="AX962">
        <v>0</v>
      </c>
      <c r="AY962">
        <v>0</v>
      </c>
      <c r="BC962" t="s">
        <v>63</v>
      </c>
      <c r="BD962" t="s">
        <v>5103</v>
      </c>
      <c r="BE962">
        <v>0</v>
      </c>
      <c r="BG962" t="s">
        <v>162</v>
      </c>
      <c r="BJ962" t="s">
        <v>5096</v>
      </c>
    </row>
    <row r="963" spans="1:62" x14ac:dyDescent="0.35">
      <c r="A963" t="s">
        <v>2679</v>
      </c>
      <c r="B963">
        <v>10000</v>
      </c>
      <c r="C963">
        <v>10000</v>
      </c>
      <c r="D963">
        <v>45761</v>
      </c>
      <c r="E963" t="s">
        <v>59</v>
      </c>
      <c r="F963" t="s">
        <v>2590</v>
      </c>
      <c r="G963" t="s">
        <v>2677</v>
      </c>
      <c r="I963">
        <v>1</v>
      </c>
      <c r="J963" t="s">
        <v>183</v>
      </c>
      <c r="K963">
        <v>61</v>
      </c>
      <c r="L963" t="s">
        <v>6046</v>
      </c>
      <c r="M963" t="s">
        <v>26405</v>
      </c>
      <c r="N963" t="s">
        <v>664</v>
      </c>
      <c r="O963" t="s">
        <v>3846</v>
      </c>
      <c r="P963">
        <v>834</v>
      </c>
      <c r="Q963">
        <f>(P963/50)+45</f>
        <v>61.68</v>
      </c>
      <c r="R963" s="34">
        <f>Q963/60</f>
        <v>1.028</v>
      </c>
      <c r="S963" s="35">
        <v>45759</v>
      </c>
      <c r="U963">
        <v>6</v>
      </c>
      <c r="V963">
        <v>5004</v>
      </c>
      <c r="W963" t="s">
        <v>65</v>
      </c>
      <c r="X963" t="s">
        <v>2673</v>
      </c>
      <c r="Y963">
        <v>0</v>
      </c>
      <c r="Z963">
        <v>5000</v>
      </c>
      <c r="AA963">
        <v>4</v>
      </c>
      <c r="AB963">
        <v>0</v>
      </c>
      <c r="AC963">
        <v>0</v>
      </c>
      <c r="AD963">
        <v>0</v>
      </c>
      <c r="AG963">
        <v>0</v>
      </c>
      <c r="AP963" t="s">
        <v>2674</v>
      </c>
      <c r="AQ963" t="s">
        <v>465</v>
      </c>
      <c r="AR963" t="s">
        <v>15009</v>
      </c>
      <c r="AT963">
        <v>0</v>
      </c>
      <c r="AU963">
        <v>0</v>
      </c>
      <c r="AV963">
        <v>0</v>
      </c>
      <c r="AW963">
        <v>0</v>
      </c>
      <c r="AX963">
        <v>0</v>
      </c>
      <c r="AY963">
        <v>0</v>
      </c>
      <c r="BC963" t="s">
        <v>63</v>
      </c>
      <c r="BD963" t="s">
        <v>5104</v>
      </c>
      <c r="BE963">
        <v>0</v>
      </c>
      <c r="BG963" t="s">
        <v>465</v>
      </c>
      <c r="BJ963" t="s">
        <v>2680</v>
      </c>
    </row>
    <row r="964" spans="1:62" x14ac:dyDescent="0.35">
      <c r="A964" t="s">
        <v>2681</v>
      </c>
      <c r="B964">
        <v>10000</v>
      </c>
      <c r="C964">
        <v>10000</v>
      </c>
      <c r="D964">
        <v>45761</v>
      </c>
      <c r="E964" t="s">
        <v>59</v>
      </c>
      <c r="F964" t="s">
        <v>2682</v>
      </c>
      <c r="G964" t="s">
        <v>570</v>
      </c>
      <c r="I964">
        <v>1</v>
      </c>
      <c r="J964" t="s">
        <v>183</v>
      </c>
      <c r="K964">
        <v>59</v>
      </c>
      <c r="L964" t="s">
        <v>6045</v>
      </c>
      <c r="M964" t="s">
        <v>26405</v>
      </c>
      <c r="N964" t="s">
        <v>73</v>
      </c>
      <c r="O964" t="s">
        <v>3811</v>
      </c>
      <c r="P964">
        <v>5000</v>
      </c>
      <c r="Q964">
        <f t="shared" ref="Q964:Q965" si="255">(P964/40)+45</f>
        <v>170</v>
      </c>
      <c r="R964" s="34">
        <f t="shared" ref="R964:R965" si="256">Q964/60</f>
        <v>2.8333333333333335</v>
      </c>
      <c r="S964" s="35">
        <v>45759</v>
      </c>
      <c r="U964">
        <v>6</v>
      </c>
      <c r="V964">
        <v>30000</v>
      </c>
      <c r="W964" t="s">
        <v>65</v>
      </c>
      <c r="X964" t="s">
        <v>1069</v>
      </c>
      <c r="Y964">
        <v>0</v>
      </c>
      <c r="Z964">
        <v>30000</v>
      </c>
      <c r="AA964">
        <v>0</v>
      </c>
      <c r="AB964">
        <v>0</v>
      </c>
      <c r="AC964">
        <v>0</v>
      </c>
      <c r="AD964">
        <v>0</v>
      </c>
      <c r="AG964">
        <v>0</v>
      </c>
      <c r="AP964" t="s">
        <v>1070</v>
      </c>
      <c r="AQ964" t="s">
        <v>571</v>
      </c>
      <c r="AR964" t="s">
        <v>14937</v>
      </c>
      <c r="AT964">
        <v>0</v>
      </c>
      <c r="AU964">
        <v>0</v>
      </c>
      <c r="AV964">
        <v>0</v>
      </c>
      <c r="AW964">
        <v>0</v>
      </c>
      <c r="AX964">
        <v>0</v>
      </c>
      <c r="AY964">
        <v>0</v>
      </c>
      <c r="BC964" t="s">
        <v>63</v>
      </c>
      <c r="BD964" t="s">
        <v>5105</v>
      </c>
      <c r="BE964">
        <v>0</v>
      </c>
      <c r="BG964" t="s">
        <v>571</v>
      </c>
      <c r="BJ964" t="s">
        <v>2683</v>
      </c>
    </row>
    <row r="965" spans="1:62" x14ac:dyDescent="0.35">
      <c r="A965" t="s">
        <v>2684</v>
      </c>
      <c r="B965">
        <v>10000</v>
      </c>
      <c r="C965">
        <v>10000</v>
      </c>
      <c r="D965">
        <v>45761</v>
      </c>
      <c r="E965" t="s">
        <v>59</v>
      </c>
      <c r="F965" t="s">
        <v>2682</v>
      </c>
      <c r="G965" t="s">
        <v>570</v>
      </c>
      <c r="I965">
        <v>1</v>
      </c>
      <c r="J965" t="s">
        <v>183</v>
      </c>
      <c r="K965">
        <v>59</v>
      </c>
      <c r="L965" t="s">
        <v>6045</v>
      </c>
      <c r="M965" t="s">
        <v>26405</v>
      </c>
      <c r="N965" t="s">
        <v>73</v>
      </c>
      <c r="O965" t="s">
        <v>3811</v>
      </c>
      <c r="P965">
        <v>5000</v>
      </c>
      <c r="Q965">
        <f t="shared" si="255"/>
        <v>170</v>
      </c>
      <c r="R965" s="34">
        <f t="shared" si="256"/>
        <v>2.8333333333333335</v>
      </c>
      <c r="S965" s="35">
        <v>45759</v>
      </c>
      <c r="U965">
        <v>6</v>
      </c>
      <c r="V965">
        <v>30000</v>
      </c>
      <c r="W965" t="s">
        <v>65</v>
      </c>
      <c r="X965" t="s">
        <v>1069</v>
      </c>
      <c r="Y965">
        <v>0</v>
      </c>
      <c r="Z965">
        <v>30000</v>
      </c>
      <c r="AA965">
        <v>0</v>
      </c>
      <c r="AB965">
        <v>0</v>
      </c>
      <c r="AC965">
        <v>0</v>
      </c>
      <c r="AD965">
        <v>0</v>
      </c>
      <c r="AG965">
        <v>0</v>
      </c>
      <c r="AP965" t="s">
        <v>1070</v>
      </c>
      <c r="AQ965" t="s">
        <v>571</v>
      </c>
      <c r="AR965" t="s">
        <v>14937</v>
      </c>
      <c r="AT965">
        <v>0</v>
      </c>
      <c r="AU965">
        <v>0</v>
      </c>
      <c r="AV965">
        <v>0</v>
      </c>
      <c r="AW965">
        <v>0</v>
      </c>
      <c r="AX965">
        <v>0</v>
      </c>
      <c r="AY965">
        <v>0</v>
      </c>
      <c r="BC965" t="s">
        <v>63</v>
      </c>
      <c r="BD965" t="s">
        <v>5106</v>
      </c>
      <c r="BE965">
        <v>0</v>
      </c>
      <c r="BG965" t="s">
        <v>571</v>
      </c>
      <c r="BJ965" t="s">
        <v>2685</v>
      </c>
    </row>
    <row r="966" spans="1:62" x14ac:dyDescent="0.35">
      <c r="A966" t="s">
        <v>2977</v>
      </c>
      <c r="B966">
        <v>10000</v>
      </c>
      <c r="C966">
        <v>10000</v>
      </c>
      <c r="D966">
        <v>45763</v>
      </c>
      <c r="E966" t="s">
        <v>59</v>
      </c>
      <c r="F966" t="s">
        <v>2978</v>
      </c>
      <c r="G966" t="s">
        <v>2979</v>
      </c>
      <c r="I966">
        <v>1</v>
      </c>
      <c r="J966" t="s">
        <v>183</v>
      </c>
      <c r="K966">
        <v>72</v>
      </c>
      <c r="L966" t="s">
        <v>6056</v>
      </c>
      <c r="M966" t="s">
        <v>26406</v>
      </c>
      <c r="N966" t="s">
        <v>869</v>
      </c>
      <c r="O966" t="s">
        <v>3829</v>
      </c>
      <c r="P966">
        <v>2000</v>
      </c>
      <c r="S966" s="35">
        <v>45759</v>
      </c>
      <c r="U966">
        <v>8</v>
      </c>
      <c r="V966">
        <v>16000</v>
      </c>
      <c r="W966" t="s">
        <v>65</v>
      </c>
      <c r="X966" t="s">
        <v>2980</v>
      </c>
      <c r="Y966">
        <v>0</v>
      </c>
      <c r="Z966">
        <v>10000</v>
      </c>
      <c r="AA966">
        <v>6000</v>
      </c>
      <c r="AB966">
        <v>0</v>
      </c>
      <c r="AC966">
        <v>0</v>
      </c>
      <c r="AD966">
        <v>0</v>
      </c>
      <c r="AG966">
        <v>0</v>
      </c>
      <c r="AP966" t="s">
        <v>2981</v>
      </c>
      <c r="AQ966" t="s">
        <v>147</v>
      </c>
      <c r="AR966" t="s">
        <v>12644</v>
      </c>
      <c r="AT966">
        <v>0</v>
      </c>
      <c r="AU966">
        <v>0</v>
      </c>
      <c r="AV966">
        <v>0</v>
      </c>
      <c r="AW966">
        <v>0</v>
      </c>
      <c r="AX966">
        <v>0</v>
      </c>
      <c r="AY966">
        <v>0</v>
      </c>
      <c r="BC966" t="s">
        <v>63</v>
      </c>
      <c r="BD966" t="s">
        <v>5107</v>
      </c>
      <c r="BE966">
        <v>0</v>
      </c>
      <c r="BG966" t="s">
        <v>147</v>
      </c>
      <c r="BJ966" t="s">
        <v>2982</v>
      </c>
    </row>
    <row r="967" spans="1:62" x14ac:dyDescent="0.35">
      <c r="A967" t="s">
        <v>2719</v>
      </c>
      <c r="B967">
        <v>10000</v>
      </c>
      <c r="C967">
        <v>10000</v>
      </c>
      <c r="D967">
        <v>45761</v>
      </c>
      <c r="E967" t="s">
        <v>59</v>
      </c>
      <c r="F967" t="s">
        <v>2720</v>
      </c>
      <c r="G967" t="s">
        <v>2496</v>
      </c>
      <c r="H967" t="s">
        <v>2087</v>
      </c>
      <c r="I967">
        <v>1</v>
      </c>
      <c r="J967" t="s">
        <v>63</v>
      </c>
      <c r="K967">
        <v>94</v>
      </c>
      <c r="L967" t="s">
        <v>6050</v>
      </c>
      <c r="M967" t="s">
        <v>26405</v>
      </c>
      <c r="N967" t="s">
        <v>81</v>
      </c>
      <c r="O967" t="s">
        <v>3825</v>
      </c>
      <c r="P967">
        <v>9000</v>
      </c>
      <c r="S967" s="35">
        <v>45761</v>
      </c>
      <c r="U967">
        <v>4</v>
      </c>
      <c r="V967">
        <v>36000</v>
      </c>
      <c r="W967" t="s">
        <v>65</v>
      </c>
      <c r="X967" t="s">
        <v>2497</v>
      </c>
      <c r="Y967">
        <v>0</v>
      </c>
      <c r="Z967">
        <v>0</v>
      </c>
      <c r="AA967">
        <v>0</v>
      </c>
      <c r="AB967">
        <v>0</v>
      </c>
      <c r="AC967">
        <v>0</v>
      </c>
      <c r="AD967">
        <v>0</v>
      </c>
      <c r="AG967">
        <v>0</v>
      </c>
      <c r="AK967" t="s">
        <v>63</v>
      </c>
      <c r="AL967">
        <v>0</v>
      </c>
      <c r="AM967" t="s">
        <v>63</v>
      </c>
      <c r="AP967" t="s">
        <v>2498</v>
      </c>
      <c r="AQ967" t="s">
        <v>84</v>
      </c>
      <c r="AR967" t="s">
        <v>14396</v>
      </c>
      <c r="AT967">
        <v>0</v>
      </c>
      <c r="AU967">
        <v>0</v>
      </c>
      <c r="AV967">
        <v>0</v>
      </c>
      <c r="AW967">
        <v>0</v>
      </c>
      <c r="AX967">
        <v>0</v>
      </c>
      <c r="AY967">
        <v>0</v>
      </c>
      <c r="BC967" t="s">
        <v>63</v>
      </c>
      <c r="BG967" t="s">
        <v>84</v>
      </c>
      <c r="BJ967" t="s">
        <v>2721</v>
      </c>
    </row>
    <row r="968" spans="1:62" x14ac:dyDescent="0.35">
      <c r="A968" t="s">
        <v>2722</v>
      </c>
      <c r="B968">
        <v>10000</v>
      </c>
      <c r="C968">
        <v>10000</v>
      </c>
      <c r="D968">
        <v>45762</v>
      </c>
      <c r="E968" t="s">
        <v>59</v>
      </c>
      <c r="F968" t="s">
        <v>2723</v>
      </c>
      <c r="G968" t="s">
        <v>2496</v>
      </c>
      <c r="H968" t="s">
        <v>2087</v>
      </c>
      <c r="I968">
        <v>1</v>
      </c>
      <c r="J968" t="s">
        <v>63</v>
      </c>
      <c r="K968">
        <v>94</v>
      </c>
      <c r="L968" t="s">
        <v>6050</v>
      </c>
      <c r="M968" t="s">
        <v>26405</v>
      </c>
      <c r="N968" t="s">
        <v>81</v>
      </c>
      <c r="O968" t="s">
        <v>3825</v>
      </c>
      <c r="P968">
        <v>9000</v>
      </c>
      <c r="S968" s="35">
        <v>45761</v>
      </c>
      <c r="U968">
        <v>4</v>
      </c>
      <c r="V968">
        <v>36000</v>
      </c>
      <c r="W968" t="s">
        <v>65</v>
      </c>
      <c r="X968" t="s">
        <v>2497</v>
      </c>
      <c r="Y968">
        <v>0</v>
      </c>
      <c r="Z968">
        <v>0</v>
      </c>
      <c r="AA968">
        <v>0</v>
      </c>
      <c r="AB968">
        <v>0</v>
      </c>
      <c r="AC968">
        <v>0</v>
      </c>
      <c r="AD968">
        <v>0</v>
      </c>
      <c r="AG968">
        <v>0</v>
      </c>
      <c r="AK968" t="s">
        <v>63</v>
      </c>
      <c r="AL968">
        <v>0</v>
      </c>
      <c r="AM968" t="s">
        <v>63</v>
      </c>
      <c r="AP968" t="s">
        <v>2498</v>
      </c>
      <c r="AQ968" t="s">
        <v>84</v>
      </c>
      <c r="AR968" t="s">
        <v>14396</v>
      </c>
      <c r="AT968">
        <v>0</v>
      </c>
      <c r="AU968">
        <v>0</v>
      </c>
      <c r="AV968">
        <v>0</v>
      </c>
      <c r="AW968">
        <v>0</v>
      </c>
      <c r="AX968">
        <v>0</v>
      </c>
      <c r="AY968">
        <v>0</v>
      </c>
      <c r="BC968" t="s">
        <v>63</v>
      </c>
      <c r="BG968" t="s">
        <v>84</v>
      </c>
      <c r="BJ968" t="s">
        <v>2724</v>
      </c>
    </row>
    <row r="969" spans="1:62" x14ac:dyDescent="0.35">
      <c r="A969" t="s">
        <v>2601</v>
      </c>
      <c r="B969">
        <v>10000</v>
      </c>
      <c r="C969">
        <v>20000</v>
      </c>
      <c r="D969">
        <v>45762</v>
      </c>
      <c r="E969" t="s">
        <v>59</v>
      </c>
      <c r="F969" t="s">
        <v>2602</v>
      </c>
      <c r="G969">
        <v>10620258009</v>
      </c>
      <c r="H969" t="s">
        <v>2603</v>
      </c>
      <c r="I969">
        <v>2</v>
      </c>
      <c r="J969" t="s">
        <v>63</v>
      </c>
      <c r="K969">
        <v>77</v>
      </c>
      <c r="L969" t="s">
        <v>6043</v>
      </c>
      <c r="M969" t="s">
        <v>26407</v>
      </c>
      <c r="N969" t="s">
        <v>192</v>
      </c>
      <c r="O969" t="s">
        <v>3848</v>
      </c>
      <c r="P969">
        <v>858</v>
      </c>
      <c r="Q969">
        <f t="shared" ref="Q969:Q970" si="257">(P969/60)+30</f>
        <v>44.3</v>
      </c>
      <c r="R969" s="34">
        <f t="shared" ref="R969:R970" si="258">Q969/60</f>
        <v>0.73833333333333329</v>
      </c>
      <c r="S969" s="35">
        <v>45761</v>
      </c>
      <c r="U969">
        <v>56</v>
      </c>
      <c r="V969">
        <v>48048</v>
      </c>
      <c r="W969" t="s">
        <v>65</v>
      </c>
      <c r="X969" t="s">
        <v>2604</v>
      </c>
      <c r="Y969">
        <v>0</v>
      </c>
      <c r="Z969">
        <v>0</v>
      </c>
      <c r="AA969">
        <v>0</v>
      </c>
      <c r="AB969">
        <v>0</v>
      </c>
      <c r="AC969">
        <v>0</v>
      </c>
      <c r="AD969">
        <v>0</v>
      </c>
      <c r="AG969">
        <v>0</v>
      </c>
      <c r="AK969" t="s">
        <v>63</v>
      </c>
      <c r="AL969">
        <v>0</v>
      </c>
      <c r="AM969" t="s">
        <v>63</v>
      </c>
      <c r="AP969" t="s">
        <v>2605</v>
      </c>
      <c r="AQ969" t="s">
        <v>2606</v>
      </c>
      <c r="AR969" t="s">
        <v>9337</v>
      </c>
      <c r="AT969">
        <v>0</v>
      </c>
      <c r="AU969">
        <v>0</v>
      </c>
      <c r="AV969">
        <v>0</v>
      </c>
      <c r="AW969">
        <v>0</v>
      </c>
      <c r="AX969">
        <v>0</v>
      </c>
      <c r="AY969">
        <v>0</v>
      </c>
      <c r="BC969" t="s">
        <v>63</v>
      </c>
      <c r="BG969" t="s">
        <v>2606</v>
      </c>
      <c r="BJ969" t="s">
        <v>2607</v>
      </c>
    </row>
    <row r="970" spans="1:62" x14ac:dyDescent="0.35">
      <c r="A970" t="s">
        <v>2608</v>
      </c>
      <c r="B970">
        <v>10000</v>
      </c>
      <c r="C970">
        <v>20000</v>
      </c>
      <c r="D970">
        <v>45762</v>
      </c>
      <c r="E970" t="s">
        <v>59</v>
      </c>
      <c r="F970" t="s">
        <v>2602</v>
      </c>
      <c r="G970">
        <v>10620258009</v>
      </c>
      <c r="H970" t="s">
        <v>2603</v>
      </c>
      <c r="I970">
        <v>2</v>
      </c>
      <c r="J970" t="s">
        <v>63</v>
      </c>
      <c r="K970">
        <v>77</v>
      </c>
      <c r="L970" t="s">
        <v>6043</v>
      </c>
      <c r="M970" t="s">
        <v>26407</v>
      </c>
      <c r="N970" t="s">
        <v>192</v>
      </c>
      <c r="O970" t="s">
        <v>3848</v>
      </c>
      <c r="P970">
        <v>858</v>
      </c>
      <c r="Q970">
        <f t="shared" si="257"/>
        <v>44.3</v>
      </c>
      <c r="R970" s="34">
        <f t="shared" si="258"/>
        <v>0.73833333333333329</v>
      </c>
      <c r="S970" s="35">
        <v>45761</v>
      </c>
      <c r="U970">
        <v>56</v>
      </c>
      <c r="V970">
        <v>48048</v>
      </c>
      <c r="W970" t="s">
        <v>65</v>
      </c>
      <c r="X970" t="s">
        <v>2609</v>
      </c>
      <c r="Y970">
        <v>0</v>
      </c>
      <c r="Z970">
        <v>0</v>
      </c>
      <c r="AA970">
        <v>0</v>
      </c>
      <c r="AB970">
        <v>0</v>
      </c>
      <c r="AC970">
        <v>0</v>
      </c>
      <c r="AD970">
        <v>0</v>
      </c>
      <c r="AG970">
        <v>0</v>
      </c>
      <c r="AK970" t="s">
        <v>63</v>
      </c>
      <c r="AL970">
        <v>0</v>
      </c>
      <c r="AM970" t="s">
        <v>63</v>
      </c>
      <c r="AP970" t="s">
        <v>2610</v>
      </c>
      <c r="AQ970" t="s">
        <v>2606</v>
      </c>
      <c r="AR970" t="s">
        <v>9337</v>
      </c>
      <c r="AT970">
        <v>0</v>
      </c>
      <c r="AU970">
        <v>0</v>
      </c>
      <c r="AV970">
        <v>0</v>
      </c>
      <c r="AW970">
        <v>0</v>
      </c>
      <c r="AX970">
        <v>0</v>
      </c>
      <c r="AY970">
        <v>0</v>
      </c>
      <c r="BC970" t="s">
        <v>63</v>
      </c>
      <c r="BG970" t="s">
        <v>2606</v>
      </c>
      <c r="BJ970" t="s">
        <v>2607</v>
      </c>
    </row>
    <row r="971" spans="1:62" x14ac:dyDescent="0.35">
      <c r="A971" t="s">
        <v>5108</v>
      </c>
      <c r="B971">
        <v>10000</v>
      </c>
      <c r="C971">
        <v>10000</v>
      </c>
      <c r="D971">
        <v>45775</v>
      </c>
      <c r="E971" t="s">
        <v>59</v>
      </c>
      <c r="F971" t="s">
        <v>5109</v>
      </c>
      <c r="G971" t="s">
        <v>4822</v>
      </c>
      <c r="I971">
        <v>1</v>
      </c>
      <c r="J971" t="s">
        <v>183</v>
      </c>
      <c r="K971">
        <v>93</v>
      </c>
      <c r="L971" t="s">
        <v>6072</v>
      </c>
      <c r="M971" t="s">
        <v>26406</v>
      </c>
      <c r="N971" t="s">
        <v>945</v>
      </c>
      <c r="O971" t="s">
        <v>3831</v>
      </c>
      <c r="P971">
        <v>17959</v>
      </c>
      <c r="Q971">
        <f>(P971/20)+30</f>
        <v>927.95</v>
      </c>
      <c r="R971" s="34">
        <f>Q971/60</f>
        <v>15.465833333333334</v>
      </c>
      <c r="S971" s="35">
        <v>45761</v>
      </c>
      <c r="U971">
        <v>24</v>
      </c>
      <c r="V971">
        <v>431016</v>
      </c>
      <c r="W971" t="s">
        <v>65</v>
      </c>
      <c r="X971" t="s">
        <v>4823</v>
      </c>
      <c r="Y971">
        <v>0</v>
      </c>
      <c r="Z971">
        <v>430000</v>
      </c>
      <c r="AA971">
        <v>1016</v>
      </c>
      <c r="AB971">
        <v>0</v>
      </c>
      <c r="AC971">
        <v>0</v>
      </c>
      <c r="AD971">
        <v>0</v>
      </c>
      <c r="AG971">
        <v>0</v>
      </c>
      <c r="AP971" t="s">
        <v>4824</v>
      </c>
      <c r="AQ971" t="s">
        <v>448</v>
      </c>
      <c r="AR971" t="s">
        <v>11797</v>
      </c>
      <c r="AT971">
        <v>0</v>
      </c>
      <c r="AU971">
        <v>0</v>
      </c>
      <c r="AV971">
        <v>0</v>
      </c>
      <c r="AW971">
        <v>0</v>
      </c>
      <c r="AX971">
        <v>0</v>
      </c>
      <c r="AY971">
        <v>0</v>
      </c>
      <c r="BC971" t="s">
        <v>63</v>
      </c>
      <c r="BD971" t="s">
        <v>6529</v>
      </c>
      <c r="BE971">
        <v>0</v>
      </c>
      <c r="BG971" t="s">
        <v>448</v>
      </c>
      <c r="BJ971" t="s">
        <v>4049</v>
      </c>
    </row>
    <row r="972" spans="1:62" x14ac:dyDescent="0.35">
      <c r="A972" t="s">
        <v>2693</v>
      </c>
      <c r="B972">
        <v>10000</v>
      </c>
      <c r="C972">
        <v>10000</v>
      </c>
      <c r="D972">
        <v>45762</v>
      </c>
      <c r="E972" t="s">
        <v>59</v>
      </c>
      <c r="F972" t="s">
        <v>2694</v>
      </c>
      <c r="G972" t="s">
        <v>2695</v>
      </c>
      <c r="I972">
        <v>1</v>
      </c>
      <c r="J972" t="s">
        <v>183</v>
      </c>
      <c r="K972">
        <v>78</v>
      </c>
      <c r="L972" t="s">
        <v>6047</v>
      </c>
      <c r="M972" t="s">
        <v>26405</v>
      </c>
      <c r="N972" t="s">
        <v>216</v>
      </c>
      <c r="O972" t="s">
        <v>3803</v>
      </c>
      <c r="P972">
        <v>1000</v>
      </c>
      <c r="Q972">
        <f t="shared" ref="Q972:Q974" si="259">(P972/40)+45</f>
        <v>70</v>
      </c>
      <c r="R972" s="34">
        <f t="shared" ref="R972:R974" si="260">Q972/60</f>
        <v>1.1666666666666667</v>
      </c>
      <c r="S972" s="35">
        <v>45761</v>
      </c>
      <c r="U972">
        <v>1</v>
      </c>
      <c r="V972">
        <v>1000</v>
      </c>
      <c r="W972" t="s">
        <v>65</v>
      </c>
      <c r="X972">
        <v>4.40170086002E+17</v>
      </c>
      <c r="Y972">
        <v>0</v>
      </c>
      <c r="Z972">
        <v>1000</v>
      </c>
      <c r="AA972">
        <v>0</v>
      </c>
      <c r="AB972">
        <v>0</v>
      </c>
      <c r="AC972">
        <v>0</v>
      </c>
      <c r="AD972">
        <v>0</v>
      </c>
      <c r="AG972">
        <v>0</v>
      </c>
      <c r="AP972">
        <v>44017008600200</v>
      </c>
      <c r="AQ972" t="s">
        <v>217</v>
      </c>
      <c r="AR972" t="s">
        <v>23595</v>
      </c>
      <c r="AT972">
        <v>0</v>
      </c>
      <c r="AU972">
        <v>0</v>
      </c>
      <c r="AV972">
        <v>0</v>
      </c>
      <c r="AW972">
        <v>0</v>
      </c>
      <c r="AX972">
        <v>0</v>
      </c>
      <c r="AY972">
        <v>0</v>
      </c>
      <c r="BC972" t="s">
        <v>63</v>
      </c>
      <c r="BD972" t="s">
        <v>5110</v>
      </c>
      <c r="BE972">
        <v>0</v>
      </c>
      <c r="BG972" t="s">
        <v>217</v>
      </c>
      <c r="BJ972" t="s">
        <v>2066</v>
      </c>
    </row>
    <row r="973" spans="1:62" x14ac:dyDescent="0.35">
      <c r="A973" t="s">
        <v>2697</v>
      </c>
      <c r="B973">
        <v>10000</v>
      </c>
      <c r="C973">
        <v>10000</v>
      </c>
      <c r="D973">
        <v>45761</v>
      </c>
      <c r="E973" t="s">
        <v>59</v>
      </c>
      <c r="F973" t="s">
        <v>2572</v>
      </c>
      <c r="G973" t="s">
        <v>2637</v>
      </c>
      <c r="I973">
        <v>1</v>
      </c>
      <c r="J973" t="s">
        <v>183</v>
      </c>
      <c r="K973">
        <v>46</v>
      </c>
      <c r="L973" t="s">
        <v>6049</v>
      </c>
      <c r="M973" t="s">
        <v>26405</v>
      </c>
      <c r="N973" t="s">
        <v>231</v>
      </c>
      <c r="O973" t="s">
        <v>3809</v>
      </c>
      <c r="P973">
        <v>500</v>
      </c>
      <c r="Q973">
        <f t="shared" si="259"/>
        <v>57.5</v>
      </c>
      <c r="R973" s="34">
        <f t="shared" si="260"/>
        <v>0.95833333333333337</v>
      </c>
      <c r="S973" s="35">
        <v>45761</v>
      </c>
      <c r="U973">
        <v>2</v>
      </c>
      <c r="V973">
        <v>1000</v>
      </c>
      <c r="W973" t="s">
        <v>65</v>
      </c>
      <c r="X973" t="s">
        <v>2698</v>
      </c>
      <c r="Y973">
        <v>0</v>
      </c>
      <c r="Z973">
        <v>1000</v>
      </c>
      <c r="AA973">
        <v>0</v>
      </c>
      <c r="AB973">
        <v>0</v>
      </c>
      <c r="AC973">
        <v>0</v>
      </c>
      <c r="AD973">
        <v>0</v>
      </c>
      <c r="AG973">
        <v>0</v>
      </c>
      <c r="AP973" t="s">
        <v>2699</v>
      </c>
      <c r="AQ973" t="s">
        <v>2640</v>
      </c>
      <c r="AR973" t="s">
        <v>23019</v>
      </c>
      <c r="AT973">
        <v>0</v>
      </c>
      <c r="AU973">
        <v>0</v>
      </c>
      <c r="AV973">
        <v>0</v>
      </c>
      <c r="AW973">
        <v>0</v>
      </c>
      <c r="AX973">
        <v>0</v>
      </c>
      <c r="AY973">
        <v>0</v>
      </c>
      <c r="BC973" t="s">
        <v>63</v>
      </c>
      <c r="BD973" t="s">
        <v>5111</v>
      </c>
      <c r="BE973">
        <v>0</v>
      </c>
      <c r="BG973" t="s">
        <v>2640</v>
      </c>
      <c r="BJ973" t="s">
        <v>2641</v>
      </c>
    </row>
    <row r="974" spans="1:62" x14ac:dyDescent="0.35">
      <c r="A974" t="s">
        <v>2700</v>
      </c>
      <c r="B974">
        <v>10000</v>
      </c>
      <c r="C974">
        <v>10000</v>
      </c>
      <c r="D974">
        <v>45762</v>
      </c>
      <c r="E974" t="s">
        <v>59</v>
      </c>
      <c r="F974" t="s">
        <v>2701</v>
      </c>
      <c r="G974" t="s">
        <v>2637</v>
      </c>
      <c r="I974">
        <v>1</v>
      </c>
      <c r="J974" t="s">
        <v>183</v>
      </c>
      <c r="K974">
        <v>46</v>
      </c>
      <c r="L974" t="s">
        <v>6049</v>
      </c>
      <c r="M974" t="s">
        <v>26405</v>
      </c>
      <c r="N974" t="s">
        <v>231</v>
      </c>
      <c r="O974" t="s">
        <v>3809</v>
      </c>
      <c r="P974">
        <v>500</v>
      </c>
      <c r="Q974">
        <f t="shared" si="259"/>
        <v>57.5</v>
      </c>
      <c r="R974" s="34">
        <f t="shared" si="260"/>
        <v>0.95833333333333337</v>
      </c>
      <c r="S974" s="35">
        <v>45761</v>
      </c>
      <c r="U974">
        <v>2</v>
      </c>
      <c r="V974">
        <v>1000</v>
      </c>
      <c r="W974" t="s">
        <v>65</v>
      </c>
      <c r="X974" t="s">
        <v>2702</v>
      </c>
      <c r="Y974">
        <v>0</v>
      </c>
      <c r="Z974">
        <v>1000</v>
      </c>
      <c r="AA974">
        <v>0</v>
      </c>
      <c r="AB974">
        <v>0</v>
      </c>
      <c r="AC974">
        <v>0</v>
      </c>
      <c r="AD974">
        <v>0</v>
      </c>
      <c r="AG974">
        <v>0</v>
      </c>
      <c r="AP974" t="s">
        <v>2703</v>
      </c>
      <c r="AQ974" t="s">
        <v>2640</v>
      </c>
      <c r="AR974" t="s">
        <v>23019</v>
      </c>
      <c r="AT974">
        <v>0</v>
      </c>
      <c r="AU974">
        <v>0</v>
      </c>
      <c r="AV974">
        <v>0</v>
      </c>
      <c r="AW974">
        <v>0</v>
      </c>
      <c r="AX974">
        <v>0</v>
      </c>
      <c r="AY974">
        <v>0</v>
      </c>
      <c r="BC974" t="s">
        <v>63</v>
      </c>
      <c r="BD974" t="s">
        <v>5112</v>
      </c>
      <c r="BE974">
        <v>0</v>
      </c>
      <c r="BG974" t="s">
        <v>2640</v>
      </c>
      <c r="BJ974" t="s">
        <v>2641</v>
      </c>
    </row>
    <row r="975" spans="1:62" x14ac:dyDescent="0.35">
      <c r="A975" t="s">
        <v>4892</v>
      </c>
      <c r="B975">
        <v>10000</v>
      </c>
      <c r="C975">
        <v>20000</v>
      </c>
      <c r="D975">
        <v>45763</v>
      </c>
      <c r="E975" t="s">
        <v>59</v>
      </c>
      <c r="F975" t="s">
        <v>4893</v>
      </c>
      <c r="G975" t="s">
        <v>4894</v>
      </c>
      <c r="I975">
        <v>1</v>
      </c>
      <c r="J975" t="s">
        <v>183</v>
      </c>
      <c r="K975">
        <v>111</v>
      </c>
      <c r="L975" t="s">
        <v>6070</v>
      </c>
      <c r="M975" t="s">
        <v>26407</v>
      </c>
      <c r="N975" t="s">
        <v>2634</v>
      </c>
      <c r="O975" t="s">
        <v>3856</v>
      </c>
      <c r="P975">
        <v>75625</v>
      </c>
      <c r="Q975">
        <f>(P975/60)+30</f>
        <v>1290.4166666666667</v>
      </c>
      <c r="R975" s="34">
        <f>Q975/60</f>
        <v>21.506944444444446</v>
      </c>
      <c r="S975" s="35">
        <v>45761</v>
      </c>
      <c r="U975">
        <v>8</v>
      </c>
      <c r="V975">
        <v>605000</v>
      </c>
      <c r="W975" t="s">
        <v>65</v>
      </c>
      <c r="X975" t="s">
        <v>201</v>
      </c>
      <c r="Y975">
        <v>0</v>
      </c>
      <c r="Z975">
        <v>604346</v>
      </c>
      <c r="AA975">
        <v>654</v>
      </c>
      <c r="AB975">
        <v>0</v>
      </c>
      <c r="AC975">
        <v>0</v>
      </c>
      <c r="AD975">
        <v>0</v>
      </c>
      <c r="AG975">
        <v>0</v>
      </c>
      <c r="AP975" t="s">
        <v>202</v>
      </c>
      <c r="AQ975" t="s">
        <v>203</v>
      </c>
      <c r="AR975" t="s">
        <v>21026</v>
      </c>
      <c r="AT975">
        <v>0</v>
      </c>
      <c r="AU975">
        <v>0</v>
      </c>
      <c r="AV975">
        <v>0</v>
      </c>
      <c r="AW975">
        <v>0</v>
      </c>
      <c r="AX975">
        <v>0</v>
      </c>
      <c r="AY975">
        <v>0</v>
      </c>
      <c r="BC975" t="s">
        <v>63</v>
      </c>
      <c r="BD975" t="s">
        <v>4895</v>
      </c>
      <c r="BE975">
        <v>0</v>
      </c>
      <c r="BG975" t="s">
        <v>203</v>
      </c>
      <c r="BJ975" t="s">
        <v>4896</v>
      </c>
    </row>
    <row r="976" spans="1:62" x14ac:dyDescent="0.35">
      <c r="A976" t="s">
        <v>2704</v>
      </c>
      <c r="B976">
        <v>10000</v>
      </c>
      <c r="C976">
        <v>10000</v>
      </c>
      <c r="D976">
        <v>45761</v>
      </c>
      <c r="E976" t="s">
        <v>59</v>
      </c>
      <c r="F976" t="s">
        <v>2648</v>
      </c>
      <c r="G976" t="s">
        <v>2649</v>
      </c>
      <c r="I976">
        <v>1</v>
      </c>
      <c r="J976" t="s">
        <v>183</v>
      </c>
      <c r="K976">
        <v>60</v>
      </c>
      <c r="L976" t="s">
        <v>6048</v>
      </c>
      <c r="M976" t="s">
        <v>26408</v>
      </c>
      <c r="N976" t="s">
        <v>222</v>
      </c>
      <c r="O976" t="s">
        <v>3835</v>
      </c>
      <c r="P976">
        <v>6800</v>
      </c>
      <c r="Q976">
        <f t="shared" ref="Q976:Q977" si="261">(P976/50)+45</f>
        <v>181</v>
      </c>
      <c r="R976" s="34">
        <f t="shared" ref="R976:R977" si="262">Q976/60</f>
        <v>3.0166666666666666</v>
      </c>
      <c r="S976" s="35">
        <v>45761</v>
      </c>
      <c r="U976">
        <v>10</v>
      </c>
      <c r="V976">
        <v>68000</v>
      </c>
      <c r="W976" t="s">
        <v>65</v>
      </c>
      <c r="X976" t="s">
        <v>2650</v>
      </c>
      <c r="Y976">
        <v>0</v>
      </c>
      <c r="Z976">
        <v>68000</v>
      </c>
      <c r="AA976">
        <v>0</v>
      </c>
      <c r="AB976">
        <v>0</v>
      </c>
      <c r="AC976">
        <v>0</v>
      </c>
      <c r="AD976">
        <v>0</v>
      </c>
      <c r="AG976">
        <v>0</v>
      </c>
      <c r="AP976" t="s">
        <v>2651</v>
      </c>
      <c r="AQ976" t="s">
        <v>68</v>
      </c>
      <c r="AR976" t="s">
        <v>26186</v>
      </c>
      <c r="AT976">
        <v>0</v>
      </c>
      <c r="AU976">
        <v>0</v>
      </c>
      <c r="AV976">
        <v>0</v>
      </c>
      <c r="AW976">
        <v>0</v>
      </c>
      <c r="AX976">
        <v>0</v>
      </c>
      <c r="AY976">
        <v>0</v>
      </c>
      <c r="BC976" t="s">
        <v>63</v>
      </c>
      <c r="BD976" t="s">
        <v>5113</v>
      </c>
      <c r="BE976">
        <v>0</v>
      </c>
      <c r="BG976" t="s">
        <v>68</v>
      </c>
      <c r="BJ976" t="s">
        <v>2705</v>
      </c>
    </row>
    <row r="977" spans="1:62" x14ac:dyDescent="0.35">
      <c r="A977" t="s">
        <v>2706</v>
      </c>
      <c r="B977">
        <v>10000</v>
      </c>
      <c r="C977">
        <v>10000</v>
      </c>
      <c r="D977">
        <v>45761</v>
      </c>
      <c r="E977" t="s">
        <v>59</v>
      </c>
      <c r="F977" t="s">
        <v>2707</v>
      </c>
      <c r="G977">
        <v>408151</v>
      </c>
      <c r="I977">
        <v>1</v>
      </c>
      <c r="J977" t="s">
        <v>183</v>
      </c>
      <c r="K977">
        <v>61</v>
      </c>
      <c r="L977" t="s">
        <v>6046</v>
      </c>
      <c r="M977" t="s">
        <v>26405</v>
      </c>
      <c r="N977" t="s">
        <v>209</v>
      </c>
      <c r="O977" t="s">
        <v>3802</v>
      </c>
      <c r="P977">
        <v>3000</v>
      </c>
      <c r="Q977">
        <f t="shared" si="261"/>
        <v>105</v>
      </c>
      <c r="R977" s="34">
        <f t="shared" si="262"/>
        <v>1.75</v>
      </c>
      <c r="S977" s="35">
        <v>45761</v>
      </c>
      <c r="U977">
        <v>1</v>
      </c>
      <c r="V977">
        <v>3000</v>
      </c>
      <c r="W977" t="s">
        <v>65</v>
      </c>
      <c r="X977">
        <v>6942900001</v>
      </c>
      <c r="Y977">
        <v>0</v>
      </c>
      <c r="Z977">
        <v>3000</v>
      </c>
      <c r="AA977">
        <v>0</v>
      </c>
      <c r="AB977">
        <v>0</v>
      </c>
      <c r="AC977">
        <v>0</v>
      </c>
      <c r="AD977">
        <v>0</v>
      </c>
      <c r="AG977">
        <v>0</v>
      </c>
      <c r="AP977" t="s">
        <v>2708</v>
      </c>
      <c r="AQ977" t="s">
        <v>622</v>
      </c>
      <c r="AR977" t="s">
        <v>24955</v>
      </c>
      <c r="AT977">
        <v>0</v>
      </c>
      <c r="AU977">
        <v>0</v>
      </c>
      <c r="AV977">
        <v>0</v>
      </c>
      <c r="AW977">
        <v>0</v>
      </c>
      <c r="AX977">
        <v>0</v>
      </c>
      <c r="AY977">
        <v>0</v>
      </c>
      <c r="BC977" t="s">
        <v>63</v>
      </c>
      <c r="BD977" t="s">
        <v>5114</v>
      </c>
      <c r="BE977">
        <v>0</v>
      </c>
      <c r="BG977" t="s">
        <v>622</v>
      </c>
      <c r="BJ977" t="s">
        <v>2709</v>
      </c>
    </row>
    <row r="978" spans="1:62" x14ac:dyDescent="0.35">
      <c r="A978" t="s">
        <v>2710</v>
      </c>
      <c r="B978">
        <v>10000</v>
      </c>
      <c r="C978">
        <v>10000</v>
      </c>
      <c r="D978">
        <v>45762</v>
      </c>
      <c r="E978" t="s">
        <v>59</v>
      </c>
      <c r="F978" t="s">
        <v>2711</v>
      </c>
      <c r="G978" t="s">
        <v>842</v>
      </c>
      <c r="I978">
        <v>1</v>
      </c>
      <c r="J978" t="s">
        <v>183</v>
      </c>
      <c r="K978">
        <v>73</v>
      </c>
      <c r="L978" t="s">
        <v>6042</v>
      </c>
      <c r="M978" t="s">
        <v>26407</v>
      </c>
      <c r="N978" t="s">
        <v>153</v>
      </c>
      <c r="O978" t="s">
        <v>3830</v>
      </c>
      <c r="P978">
        <v>18000</v>
      </c>
      <c r="Q978">
        <f>(P978/60)+30</f>
        <v>330</v>
      </c>
      <c r="R978" s="34">
        <f>Q978/60</f>
        <v>5.5</v>
      </c>
      <c r="S978" s="35">
        <v>45761</v>
      </c>
      <c r="U978">
        <v>12</v>
      </c>
      <c r="V978">
        <v>216000</v>
      </c>
      <c r="W978" t="s">
        <v>65</v>
      </c>
      <c r="X978">
        <v>80256230001</v>
      </c>
      <c r="Y978">
        <v>0</v>
      </c>
      <c r="Z978">
        <v>216000</v>
      </c>
      <c r="AA978">
        <v>0</v>
      </c>
      <c r="AB978">
        <v>0</v>
      </c>
      <c r="AC978">
        <v>0</v>
      </c>
      <c r="AD978">
        <v>0</v>
      </c>
      <c r="AG978">
        <v>0</v>
      </c>
      <c r="AP978">
        <v>8025623</v>
      </c>
      <c r="AQ978" t="s">
        <v>162</v>
      </c>
      <c r="AR978" t="s">
        <v>8373</v>
      </c>
      <c r="AT978">
        <v>0</v>
      </c>
      <c r="AU978">
        <v>0</v>
      </c>
      <c r="AV978">
        <v>0</v>
      </c>
      <c r="AW978">
        <v>0</v>
      </c>
      <c r="AX978">
        <v>0</v>
      </c>
      <c r="AY978">
        <v>0</v>
      </c>
      <c r="BC978" t="s">
        <v>63</v>
      </c>
      <c r="BD978" t="s">
        <v>5115</v>
      </c>
      <c r="BE978">
        <v>0</v>
      </c>
      <c r="BG978" t="s">
        <v>162</v>
      </c>
      <c r="BJ978" t="s">
        <v>2712</v>
      </c>
    </row>
    <row r="979" spans="1:62" x14ac:dyDescent="0.35">
      <c r="A979" t="s">
        <v>2093</v>
      </c>
      <c r="B979">
        <v>10000</v>
      </c>
      <c r="C979">
        <v>20000</v>
      </c>
      <c r="D979">
        <v>45762</v>
      </c>
      <c r="E979" t="s">
        <v>59</v>
      </c>
      <c r="F979" t="s">
        <v>2001</v>
      </c>
      <c r="G979" t="s">
        <v>1880</v>
      </c>
      <c r="I979">
        <v>2</v>
      </c>
      <c r="J979" t="s">
        <v>183</v>
      </c>
      <c r="K979">
        <v>63</v>
      </c>
      <c r="L979" t="s">
        <v>6051</v>
      </c>
      <c r="M979" t="s">
        <v>26408</v>
      </c>
      <c r="N979" t="s">
        <v>136</v>
      </c>
      <c r="O979" t="s">
        <v>3850</v>
      </c>
      <c r="P979">
        <v>1250</v>
      </c>
      <c r="Q979">
        <f t="shared" ref="Q979:Q981" si="263">(P979/40)+45</f>
        <v>76.25</v>
      </c>
      <c r="R979" s="34">
        <f t="shared" ref="R979:R981" si="264">Q979/60</f>
        <v>1.2708333333333333</v>
      </c>
      <c r="S979" s="35">
        <v>45761</v>
      </c>
      <c r="U979">
        <v>16</v>
      </c>
      <c r="V979">
        <v>20000</v>
      </c>
      <c r="W979" t="s">
        <v>65</v>
      </c>
      <c r="X979" t="s">
        <v>2094</v>
      </c>
      <c r="Y979">
        <v>0</v>
      </c>
      <c r="Z979">
        <v>20000</v>
      </c>
      <c r="AA979">
        <v>0</v>
      </c>
      <c r="AB979">
        <v>0</v>
      </c>
      <c r="AC979">
        <v>0</v>
      </c>
      <c r="AD979">
        <v>0</v>
      </c>
      <c r="AG979">
        <v>0</v>
      </c>
      <c r="AP979" t="s">
        <v>2095</v>
      </c>
      <c r="AQ979" t="s">
        <v>170</v>
      </c>
      <c r="AR979" t="s">
        <v>21526</v>
      </c>
      <c r="AT979">
        <v>0</v>
      </c>
      <c r="AU979">
        <v>0</v>
      </c>
      <c r="AV979">
        <v>0</v>
      </c>
      <c r="AW979">
        <v>0</v>
      </c>
      <c r="AX979">
        <v>0</v>
      </c>
      <c r="AY979">
        <v>0</v>
      </c>
      <c r="BC979" t="s">
        <v>63</v>
      </c>
      <c r="BD979" t="s">
        <v>4838</v>
      </c>
      <c r="BE979">
        <v>0</v>
      </c>
      <c r="BG979" t="s">
        <v>170</v>
      </c>
      <c r="BJ979" t="s">
        <v>2096</v>
      </c>
    </row>
    <row r="980" spans="1:62" x14ac:dyDescent="0.35">
      <c r="A980" t="s">
        <v>1832</v>
      </c>
      <c r="B980">
        <v>10000</v>
      </c>
      <c r="C980">
        <v>20000</v>
      </c>
      <c r="D980">
        <v>45762</v>
      </c>
      <c r="E980" t="s">
        <v>59</v>
      </c>
      <c r="F980" t="s">
        <v>1833</v>
      </c>
      <c r="G980" t="s">
        <v>1834</v>
      </c>
      <c r="I980">
        <v>1</v>
      </c>
      <c r="J980" t="s">
        <v>183</v>
      </c>
      <c r="K980">
        <v>29</v>
      </c>
      <c r="L980" t="s">
        <v>6061</v>
      </c>
      <c r="M980" t="s">
        <v>26405</v>
      </c>
      <c r="N980" t="s">
        <v>739</v>
      </c>
      <c r="O980" t="s">
        <v>3806</v>
      </c>
      <c r="P980">
        <v>21000</v>
      </c>
      <c r="Q980">
        <f t="shared" si="263"/>
        <v>570</v>
      </c>
      <c r="R980" s="34">
        <f t="shared" si="264"/>
        <v>9.5</v>
      </c>
      <c r="S980" s="35">
        <v>45761</v>
      </c>
      <c r="U980">
        <v>2</v>
      </c>
      <c r="V980">
        <v>42000</v>
      </c>
      <c r="W980" t="s">
        <v>65</v>
      </c>
      <c r="X980" t="s">
        <v>649</v>
      </c>
      <c r="Y980">
        <v>0</v>
      </c>
      <c r="Z980">
        <v>42000</v>
      </c>
      <c r="AA980">
        <v>0</v>
      </c>
      <c r="AB980">
        <v>0</v>
      </c>
      <c r="AC980">
        <v>0</v>
      </c>
      <c r="AD980">
        <v>0</v>
      </c>
      <c r="AG980">
        <v>0</v>
      </c>
      <c r="AP980" t="s">
        <v>650</v>
      </c>
      <c r="AQ980" t="s">
        <v>275</v>
      </c>
      <c r="AR980" t="s">
        <v>21306</v>
      </c>
      <c r="AT980">
        <v>0</v>
      </c>
      <c r="AU980">
        <v>0</v>
      </c>
      <c r="AV980">
        <v>0</v>
      </c>
      <c r="AW980">
        <v>0</v>
      </c>
      <c r="AX980">
        <v>0</v>
      </c>
      <c r="AY980">
        <v>0</v>
      </c>
      <c r="BC980" t="s">
        <v>63</v>
      </c>
      <c r="BD980" t="s">
        <v>4768</v>
      </c>
      <c r="BE980">
        <v>0</v>
      </c>
      <c r="BG980" t="s">
        <v>275</v>
      </c>
      <c r="BJ980" t="s">
        <v>1835</v>
      </c>
    </row>
    <row r="981" spans="1:62" x14ac:dyDescent="0.35">
      <c r="A981" t="s">
        <v>2713</v>
      </c>
      <c r="B981">
        <v>10000</v>
      </c>
      <c r="C981">
        <v>10000</v>
      </c>
      <c r="D981">
        <v>45762</v>
      </c>
      <c r="E981" t="s">
        <v>59</v>
      </c>
      <c r="F981" t="s">
        <v>2714</v>
      </c>
      <c r="G981" t="s">
        <v>2715</v>
      </c>
      <c r="I981">
        <v>1</v>
      </c>
      <c r="J981" t="s">
        <v>183</v>
      </c>
      <c r="K981">
        <v>26</v>
      </c>
      <c r="L981" t="s">
        <v>6061</v>
      </c>
      <c r="M981" t="s">
        <v>26405</v>
      </c>
      <c r="N981" t="s">
        <v>648</v>
      </c>
      <c r="O981" t="s">
        <v>3810</v>
      </c>
      <c r="P981">
        <v>9000</v>
      </c>
      <c r="Q981">
        <f t="shared" si="263"/>
        <v>270</v>
      </c>
      <c r="R981" s="34">
        <f t="shared" si="264"/>
        <v>4.5</v>
      </c>
      <c r="S981" s="35">
        <v>45761</v>
      </c>
      <c r="U981">
        <v>4</v>
      </c>
      <c r="V981">
        <v>36000</v>
      </c>
      <c r="W981" t="s">
        <v>65</v>
      </c>
      <c r="X981" t="s">
        <v>2716</v>
      </c>
      <c r="Y981">
        <v>0</v>
      </c>
      <c r="Z981">
        <v>36000</v>
      </c>
      <c r="AA981">
        <v>0</v>
      </c>
      <c r="AB981">
        <v>0</v>
      </c>
      <c r="AC981">
        <v>0</v>
      </c>
      <c r="AD981">
        <v>0</v>
      </c>
      <c r="AG981">
        <v>0</v>
      </c>
      <c r="AP981" t="s">
        <v>2717</v>
      </c>
      <c r="AQ981" t="s">
        <v>275</v>
      </c>
      <c r="AR981" t="s">
        <v>21306</v>
      </c>
      <c r="AT981">
        <v>0</v>
      </c>
      <c r="AU981">
        <v>0</v>
      </c>
      <c r="AV981">
        <v>0</v>
      </c>
      <c r="AW981">
        <v>0</v>
      </c>
      <c r="AX981">
        <v>0</v>
      </c>
      <c r="AY981">
        <v>0</v>
      </c>
      <c r="BC981" t="s">
        <v>63</v>
      </c>
      <c r="BD981" t="s">
        <v>5116</v>
      </c>
      <c r="BE981">
        <v>0</v>
      </c>
      <c r="BG981" t="s">
        <v>275</v>
      </c>
      <c r="BJ981" t="s">
        <v>2718</v>
      </c>
    </row>
    <row r="982" spans="1:62" x14ac:dyDescent="0.35">
      <c r="A982" t="s">
        <v>2144</v>
      </c>
      <c r="B982">
        <v>10000</v>
      </c>
      <c r="C982">
        <v>20000</v>
      </c>
      <c r="D982">
        <v>45762</v>
      </c>
      <c r="E982" t="s">
        <v>59</v>
      </c>
      <c r="F982" t="s">
        <v>2725</v>
      </c>
      <c r="G982" t="s">
        <v>2146</v>
      </c>
      <c r="I982">
        <v>2</v>
      </c>
      <c r="J982" t="s">
        <v>183</v>
      </c>
      <c r="K982">
        <v>105</v>
      </c>
      <c r="L982" t="s">
        <v>6067</v>
      </c>
      <c r="M982" t="s">
        <v>26411</v>
      </c>
      <c r="N982" t="s">
        <v>281</v>
      </c>
      <c r="O982" t="s">
        <v>3851</v>
      </c>
      <c r="P982">
        <v>5500</v>
      </c>
      <c r="S982" s="35">
        <v>45761</v>
      </c>
      <c r="U982">
        <v>1</v>
      </c>
      <c r="V982">
        <v>5500</v>
      </c>
      <c r="W982" t="s">
        <v>65</v>
      </c>
      <c r="X982" t="s">
        <v>2147</v>
      </c>
      <c r="Y982">
        <v>0</v>
      </c>
      <c r="Z982">
        <v>5000</v>
      </c>
      <c r="AA982">
        <v>500</v>
      </c>
      <c r="AB982">
        <v>0</v>
      </c>
      <c r="AC982">
        <v>0</v>
      </c>
      <c r="AD982">
        <v>0</v>
      </c>
      <c r="AG982">
        <v>0</v>
      </c>
      <c r="AP982" t="s">
        <v>2148</v>
      </c>
      <c r="AQ982" t="s">
        <v>400</v>
      </c>
      <c r="AR982" t="s">
        <v>24192</v>
      </c>
      <c r="AT982">
        <v>0</v>
      </c>
      <c r="AU982">
        <v>0</v>
      </c>
      <c r="AV982">
        <v>0</v>
      </c>
      <c r="AW982">
        <v>0</v>
      </c>
      <c r="AX982">
        <v>0</v>
      </c>
      <c r="AY982">
        <v>0</v>
      </c>
      <c r="BC982" t="s">
        <v>63</v>
      </c>
      <c r="BD982" t="s">
        <v>4845</v>
      </c>
      <c r="BE982">
        <v>0</v>
      </c>
      <c r="BG982" t="s">
        <v>400</v>
      </c>
      <c r="BJ982" t="s">
        <v>2149</v>
      </c>
    </row>
    <row r="983" spans="1:62" x14ac:dyDescent="0.35">
      <c r="A983" t="s">
        <v>2726</v>
      </c>
      <c r="B983">
        <v>10000</v>
      </c>
      <c r="C983">
        <v>10000</v>
      </c>
      <c r="D983">
        <v>45761</v>
      </c>
      <c r="E983" t="s">
        <v>59</v>
      </c>
      <c r="F983" t="s">
        <v>2727</v>
      </c>
      <c r="G983" t="s">
        <v>2728</v>
      </c>
      <c r="I983">
        <v>1</v>
      </c>
      <c r="J983" t="s">
        <v>183</v>
      </c>
      <c r="K983">
        <v>31</v>
      </c>
      <c r="L983" t="s">
        <v>6061</v>
      </c>
      <c r="M983" t="s">
        <v>26405</v>
      </c>
      <c r="N983" t="s">
        <v>2529</v>
      </c>
      <c r="O983" t="s">
        <v>3807</v>
      </c>
      <c r="P983">
        <v>500</v>
      </c>
      <c r="Q983">
        <f t="shared" ref="Q983:Q984" si="265">(P983/40)+45</f>
        <v>57.5</v>
      </c>
      <c r="R983" s="34">
        <f t="shared" ref="R983:R984" si="266">Q983/60</f>
        <v>0.95833333333333337</v>
      </c>
      <c r="S983" s="35">
        <v>45761</v>
      </c>
      <c r="U983">
        <v>1</v>
      </c>
      <c r="V983">
        <v>500</v>
      </c>
      <c r="W983" t="s">
        <v>65</v>
      </c>
      <c r="X983" t="s">
        <v>2730</v>
      </c>
      <c r="Y983">
        <v>0</v>
      </c>
      <c r="Z983">
        <v>500</v>
      </c>
      <c r="AA983">
        <v>0</v>
      </c>
      <c r="AB983">
        <v>0</v>
      </c>
      <c r="AC983">
        <v>0</v>
      </c>
      <c r="AD983">
        <v>0</v>
      </c>
      <c r="AG983">
        <v>0</v>
      </c>
      <c r="AP983" t="s">
        <v>2731</v>
      </c>
      <c r="AQ983" t="s">
        <v>2732</v>
      </c>
      <c r="AR983" t="s">
        <v>16609</v>
      </c>
      <c r="AT983">
        <v>0</v>
      </c>
      <c r="AU983">
        <v>0</v>
      </c>
      <c r="AV983">
        <v>0</v>
      </c>
      <c r="AW983">
        <v>0</v>
      </c>
      <c r="AX983">
        <v>0</v>
      </c>
      <c r="AY983">
        <v>0</v>
      </c>
      <c r="BC983" t="s">
        <v>63</v>
      </c>
      <c r="BD983" t="s">
        <v>5117</v>
      </c>
      <c r="BE983">
        <v>0</v>
      </c>
      <c r="BG983" t="s">
        <v>2732</v>
      </c>
      <c r="BJ983" t="s">
        <v>2733</v>
      </c>
    </row>
    <row r="984" spans="1:62" x14ac:dyDescent="0.35">
      <c r="A984" t="s">
        <v>2734</v>
      </c>
      <c r="B984">
        <v>10000</v>
      </c>
      <c r="C984">
        <v>10000</v>
      </c>
      <c r="D984">
        <v>45761</v>
      </c>
      <c r="E984" t="s">
        <v>59</v>
      </c>
      <c r="F984" t="s">
        <v>2720</v>
      </c>
      <c r="G984" t="s">
        <v>2728</v>
      </c>
      <c r="I984">
        <v>1</v>
      </c>
      <c r="J984" t="s">
        <v>183</v>
      </c>
      <c r="K984">
        <v>31</v>
      </c>
      <c r="L984" t="s">
        <v>6061</v>
      </c>
      <c r="M984" t="s">
        <v>26405</v>
      </c>
      <c r="N984" t="s">
        <v>2529</v>
      </c>
      <c r="O984" t="s">
        <v>3807</v>
      </c>
      <c r="P984">
        <v>500</v>
      </c>
      <c r="Q984">
        <f t="shared" si="265"/>
        <v>57.5</v>
      </c>
      <c r="R984" s="34">
        <f t="shared" si="266"/>
        <v>0.95833333333333337</v>
      </c>
      <c r="S984" s="35">
        <v>45761</v>
      </c>
      <c r="U984">
        <v>1</v>
      </c>
      <c r="V984">
        <v>500</v>
      </c>
      <c r="W984" t="s">
        <v>65</v>
      </c>
      <c r="X984" t="s">
        <v>2735</v>
      </c>
      <c r="Y984">
        <v>0</v>
      </c>
      <c r="Z984">
        <v>500</v>
      </c>
      <c r="AA984">
        <v>0</v>
      </c>
      <c r="AB984">
        <v>0</v>
      </c>
      <c r="AC984">
        <v>0</v>
      </c>
      <c r="AD984">
        <v>0</v>
      </c>
      <c r="AG984">
        <v>0</v>
      </c>
      <c r="AP984" t="s">
        <v>2736</v>
      </c>
      <c r="AQ984" t="s">
        <v>2732</v>
      </c>
      <c r="AR984" t="s">
        <v>16609</v>
      </c>
      <c r="AT984">
        <v>0</v>
      </c>
      <c r="AU984">
        <v>0</v>
      </c>
      <c r="AV984">
        <v>0</v>
      </c>
      <c r="AW984">
        <v>0</v>
      </c>
      <c r="AX984">
        <v>0</v>
      </c>
      <c r="AY984">
        <v>0</v>
      </c>
      <c r="BC984" t="s">
        <v>63</v>
      </c>
      <c r="BD984" t="s">
        <v>5118</v>
      </c>
      <c r="BE984">
        <v>0</v>
      </c>
      <c r="BG984" t="s">
        <v>2732</v>
      </c>
      <c r="BJ984" t="s">
        <v>2733</v>
      </c>
    </row>
    <row r="985" spans="1:62" x14ac:dyDescent="0.35">
      <c r="A985" t="s">
        <v>3486</v>
      </c>
      <c r="B985">
        <v>10000</v>
      </c>
      <c r="C985">
        <v>10000</v>
      </c>
      <c r="D985">
        <v>45772</v>
      </c>
      <c r="E985" t="s">
        <v>59</v>
      </c>
      <c r="F985" t="s">
        <v>3487</v>
      </c>
      <c r="G985" t="s">
        <v>3488</v>
      </c>
      <c r="I985">
        <v>1</v>
      </c>
      <c r="J985" t="s">
        <v>183</v>
      </c>
      <c r="K985">
        <v>79</v>
      </c>
      <c r="L985" t="s">
        <v>6076</v>
      </c>
      <c r="M985" t="s">
        <v>26406</v>
      </c>
      <c r="N985" t="s">
        <v>945</v>
      </c>
      <c r="O985" t="s">
        <v>3831</v>
      </c>
      <c r="P985">
        <v>7524</v>
      </c>
      <c r="Q985">
        <f>(P985/20)+30</f>
        <v>406.2</v>
      </c>
      <c r="R985" s="34">
        <f>Q985/60</f>
        <v>6.77</v>
      </c>
      <c r="S985" s="35">
        <v>45761</v>
      </c>
      <c r="U985">
        <v>21</v>
      </c>
      <c r="V985">
        <v>158004</v>
      </c>
      <c r="W985" t="s">
        <v>65</v>
      </c>
      <c r="X985" t="s">
        <v>3489</v>
      </c>
      <c r="Y985">
        <v>0</v>
      </c>
      <c r="Z985">
        <v>146286</v>
      </c>
      <c r="AA985">
        <v>11718</v>
      </c>
      <c r="AB985">
        <v>0</v>
      </c>
      <c r="AC985">
        <v>0</v>
      </c>
      <c r="AD985">
        <v>0</v>
      </c>
      <c r="AG985">
        <v>0</v>
      </c>
      <c r="AP985" t="s">
        <v>3490</v>
      </c>
      <c r="AQ985" t="s">
        <v>108</v>
      </c>
      <c r="AR985" t="s">
        <v>13404</v>
      </c>
      <c r="AT985">
        <v>0</v>
      </c>
      <c r="AU985">
        <v>0</v>
      </c>
      <c r="AV985">
        <v>0</v>
      </c>
      <c r="AW985">
        <v>0</v>
      </c>
      <c r="AX985">
        <v>0</v>
      </c>
      <c r="AY985">
        <v>0</v>
      </c>
      <c r="BC985" t="s">
        <v>63</v>
      </c>
      <c r="BD985" t="s">
        <v>5119</v>
      </c>
      <c r="BE985">
        <v>0</v>
      </c>
      <c r="BG985" t="s">
        <v>108</v>
      </c>
      <c r="BJ985" t="s">
        <v>3491</v>
      </c>
    </row>
    <row r="986" spans="1:62" x14ac:dyDescent="0.35">
      <c r="A986" t="s">
        <v>1560</v>
      </c>
      <c r="B986">
        <v>10000</v>
      </c>
      <c r="C986">
        <v>30000</v>
      </c>
      <c r="D986">
        <v>45762</v>
      </c>
      <c r="E986" t="s">
        <v>59</v>
      </c>
      <c r="F986" t="s">
        <v>1561</v>
      </c>
      <c r="G986" t="s">
        <v>1562</v>
      </c>
      <c r="I986">
        <v>3</v>
      </c>
      <c r="J986" t="s">
        <v>183</v>
      </c>
      <c r="K986">
        <v>85</v>
      </c>
      <c r="L986" t="s">
        <v>6060</v>
      </c>
      <c r="M986" t="s">
        <v>26410</v>
      </c>
      <c r="N986" t="s">
        <v>940</v>
      </c>
      <c r="O986" t="s">
        <v>3864</v>
      </c>
      <c r="P986">
        <v>10000</v>
      </c>
      <c r="S986" s="35">
        <v>45761</v>
      </c>
      <c r="U986">
        <v>11</v>
      </c>
      <c r="V986">
        <v>110000</v>
      </c>
      <c r="W986" t="s">
        <v>65</v>
      </c>
      <c r="X986" t="s">
        <v>1563</v>
      </c>
      <c r="Y986">
        <v>0</v>
      </c>
      <c r="Z986">
        <v>100000</v>
      </c>
      <c r="AA986">
        <v>10000</v>
      </c>
      <c r="AB986">
        <v>0</v>
      </c>
      <c r="AC986">
        <v>0</v>
      </c>
      <c r="AD986">
        <v>0</v>
      </c>
      <c r="AG986">
        <v>0</v>
      </c>
      <c r="AP986" t="s">
        <v>1564</v>
      </c>
      <c r="AQ986" t="s">
        <v>108</v>
      </c>
      <c r="AR986" t="s">
        <v>13404</v>
      </c>
      <c r="AT986">
        <v>0</v>
      </c>
      <c r="AU986">
        <v>0</v>
      </c>
      <c r="AV986">
        <v>0</v>
      </c>
      <c r="AW986">
        <v>0</v>
      </c>
      <c r="AX986">
        <v>0</v>
      </c>
      <c r="AY986">
        <v>0</v>
      </c>
      <c r="BC986" t="s">
        <v>63</v>
      </c>
      <c r="BD986" t="s">
        <v>4687</v>
      </c>
      <c r="BE986">
        <v>0</v>
      </c>
      <c r="BG986" t="s">
        <v>108</v>
      </c>
      <c r="BJ986" t="s">
        <v>1565</v>
      </c>
    </row>
    <row r="987" spans="1:62" x14ac:dyDescent="0.35">
      <c r="A987" t="s">
        <v>1566</v>
      </c>
      <c r="B987">
        <v>10000</v>
      </c>
      <c r="C987">
        <v>30000</v>
      </c>
      <c r="D987">
        <v>45762</v>
      </c>
      <c r="E987" t="s">
        <v>59</v>
      </c>
      <c r="F987" t="s">
        <v>1561</v>
      </c>
      <c r="G987" t="s">
        <v>1562</v>
      </c>
      <c r="I987">
        <v>3</v>
      </c>
      <c r="J987" t="s">
        <v>183</v>
      </c>
      <c r="K987">
        <v>85</v>
      </c>
      <c r="L987" t="s">
        <v>6060</v>
      </c>
      <c r="M987" t="s">
        <v>26410</v>
      </c>
      <c r="N987" t="s">
        <v>940</v>
      </c>
      <c r="O987" t="s">
        <v>3864</v>
      </c>
      <c r="P987">
        <v>20000</v>
      </c>
      <c r="S987" s="35">
        <v>45761</v>
      </c>
      <c r="U987">
        <v>11</v>
      </c>
      <c r="V987">
        <v>220000</v>
      </c>
      <c r="W987" t="s">
        <v>65</v>
      </c>
      <c r="X987" t="s">
        <v>1567</v>
      </c>
      <c r="Y987">
        <v>0</v>
      </c>
      <c r="Z987">
        <v>200000</v>
      </c>
      <c r="AA987">
        <v>20000</v>
      </c>
      <c r="AB987">
        <v>0</v>
      </c>
      <c r="AC987">
        <v>0</v>
      </c>
      <c r="AD987">
        <v>0</v>
      </c>
      <c r="AG987">
        <v>0</v>
      </c>
      <c r="AP987" t="s">
        <v>1568</v>
      </c>
      <c r="AQ987" t="s">
        <v>108</v>
      </c>
      <c r="AR987" t="s">
        <v>13404</v>
      </c>
      <c r="AT987">
        <v>0</v>
      </c>
      <c r="AU987">
        <v>0</v>
      </c>
      <c r="AV987">
        <v>0</v>
      </c>
      <c r="AW987">
        <v>0</v>
      </c>
      <c r="AX987">
        <v>0</v>
      </c>
      <c r="AY987">
        <v>0</v>
      </c>
      <c r="BC987" t="s">
        <v>63</v>
      </c>
      <c r="BD987" t="s">
        <v>4688</v>
      </c>
      <c r="BE987">
        <v>0</v>
      </c>
      <c r="BG987" t="s">
        <v>108</v>
      </c>
      <c r="BJ987" t="s">
        <v>1569</v>
      </c>
    </row>
    <row r="988" spans="1:62" x14ac:dyDescent="0.35">
      <c r="A988" t="s">
        <v>1570</v>
      </c>
      <c r="B988">
        <v>10000</v>
      </c>
      <c r="C988">
        <v>30000</v>
      </c>
      <c r="D988">
        <v>45762</v>
      </c>
      <c r="E988" t="s">
        <v>59</v>
      </c>
      <c r="F988" t="s">
        <v>1571</v>
      </c>
      <c r="G988" t="s">
        <v>1562</v>
      </c>
      <c r="I988">
        <v>3</v>
      </c>
      <c r="J988" t="s">
        <v>183</v>
      </c>
      <c r="K988">
        <v>85</v>
      </c>
      <c r="L988" t="s">
        <v>6060</v>
      </c>
      <c r="M988" t="s">
        <v>26410</v>
      </c>
      <c r="N988" t="s">
        <v>940</v>
      </c>
      <c r="O988" t="s">
        <v>3864</v>
      </c>
      <c r="P988">
        <v>20000</v>
      </c>
      <c r="S988" s="35">
        <v>45761</v>
      </c>
      <c r="U988">
        <v>11</v>
      </c>
      <c r="V988">
        <v>220000</v>
      </c>
      <c r="W988" t="s">
        <v>65</v>
      </c>
      <c r="X988" t="s">
        <v>1572</v>
      </c>
      <c r="Y988">
        <v>0</v>
      </c>
      <c r="Z988">
        <v>200000</v>
      </c>
      <c r="AA988">
        <v>20000</v>
      </c>
      <c r="AB988">
        <v>0</v>
      </c>
      <c r="AC988">
        <v>0</v>
      </c>
      <c r="AD988">
        <v>0</v>
      </c>
      <c r="AG988">
        <v>0</v>
      </c>
      <c r="AP988" t="s">
        <v>1573</v>
      </c>
      <c r="AQ988" t="s">
        <v>108</v>
      </c>
      <c r="AR988" t="s">
        <v>13404</v>
      </c>
      <c r="AT988">
        <v>0</v>
      </c>
      <c r="AU988">
        <v>0</v>
      </c>
      <c r="AV988">
        <v>0</v>
      </c>
      <c r="AW988">
        <v>0</v>
      </c>
      <c r="AX988">
        <v>0</v>
      </c>
      <c r="AY988">
        <v>0</v>
      </c>
      <c r="BC988" t="s">
        <v>63</v>
      </c>
      <c r="BD988" t="s">
        <v>4689</v>
      </c>
      <c r="BE988">
        <v>0</v>
      </c>
      <c r="BG988" t="s">
        <v>108</v>
      </c>
      <c r="BJ988" t="s">
        <v>1574</v>
      </c>
    </row>
    <row r="989" spans="1:62" x14ac:dyDescent="0.35">
      <c r="A989" t="s">
        <v>1575</v>
      </c>
      <c r="B989">
        <v>10000</v>
      </c>
      <c r="C989">
        <v>30000</v>
      </c>
      <c r="D989">
        <v>45762</v>
      </c>
      <c r="E989" t="s">
        <v>59</v>
      </c>
      <c r="F989" t="s">
        <v>1571</v>
      </c>
      <c r="G989" t="s">
        <v>1562</v>
      </c>
      <c r="I989">
        <v>3</v>
      </c>
      <c r="J989" t="s">
        <v>183</v>
      </c>
      <c r="K989">
        <v>85</v>
      </c>
      <c r="L989" t="s">
        <v>6060</v>
      </c>
      <c r="M989" t="s">
        <v>26410</v>
      </c>
      <c r="N989" t="s">
        <v>940</v>
      </c>
      <c r="O989" t="s">
        <v>3864</v>
      </c>
      <c r="P989">
        <v>20000</v>
      </c>
      <c r="S989" s="35">
        <v>45761</v>
      </c>
      <c r="U989">
        <v>11</v>
      </c>
      <c r="V989">
        <v>220000</v>
      </c>
      <c r="W989" t="s">
        <v>65</v>
      </c>
      <c r="X989" t="s">
        <v>1576</v>
      </c>
      <c r="Y989">
        <v>0</v>
      </c>
      <c r="Z989">
        <v>200000</v>
      </c>
      <c r="AA989">
        <v>20000</v>
      </c>
      <c r="AB989">
        <v>0</v>
      </c>
      <c r="AC989">
        <v>0</v>
      </c>
      <c r="AD989">
        <v>0</v>
      </c>
      <c r="AG989">
        <v>0</v>
      </c>
      <c r="AP989" t="s">
        <v>1577</v>
      </c>
      <c r="AQ989" t="s">
        <v>108</v>
      </c>
      <c r="AR989" t="s">
        <v>13404</v>
      </c>
      <c r="AT989">
        <v>0</v>
      </c>
      <c r="AU989">
        <v>0</v>
      </c>
      <c r="AV989">
        <v>0</v>
      </c>
      <c r="AW989">
        <v>0</v>
      </c>
      <c r="AX989">
        <v>0</v>
      </c>
      <c r="AY989">
        <v>0</v>
      </c>
      <c r="BC989" t="s">
        <v>63</v>
      </c>
      <c r="BD989" t="s">
        <v>4690</v>
      </c>
      <c r="BE989">
        <v>0</v>
      </c>
      <c r="BG989" t="s">
        <v>108</v>
      </c>
      <c r="BJ989" t="s">
        <v>1578</v>
      </c>
    </row>
    <row r="990" spans="1:62" x14ac:dyDescent="0.35">
      <c r="A990" t="s">
        <v>1579</v>
      </c>
      <c r="B990">
        <v>10000</v>
      </c>
      <c r="C990">
        <v>30000</v>
      </c>
      <c r="D990">
        <v>45762</v>
      </c>
      <c r="E990" t="s">
        <v>59</v>
      </c>
      <c r="F990" t="s">
        <v>1561</v>
      </c>
      <c r="G990" t="s">
        <v>1562</v>
      </c>
      <c r="I990">
        <v>3</v>
      </c>
      <c r="J990" t="s">
        <v>183</v>
      </c>
      <c r="K990">
        <v>85</v>
      </c>
      <c r="L990" t="s">
        <v>6060</v>
      </c>
      <c r="M990" t="s">
        <v>26410</v>
      </c>
      <c r="N990" t="s">
        <v>940</v>
      </c>
      <c r="O990" t="s">
        <v>3864</v>
      </c>
      <c r="P990">
        <v>10000</v>
      </c>
      <c r="S990" s="35">
        <v>45761</v>
      </c>
      <c r="U990">
        <v>11</v>
      </c>
      <c r="V990">
        <v>110000</v>
      </c>
      <c r="W990" t="s">
        <v>65</v>
      </c>
      <c r="X990" t="s">
        <v>1580</v>
      </c>
      <c r="Y990">
        <v>0</v>
      </c>
      <c r="Z990">
        <v>100000</v>
      </c>
      <c r="AA990">
        <v>10000</v>
      </c>
      <c r="AB990">
        <v>0</v>
      </c>
      <c r="AC990">
        <v>0</v>
      </c>
      <c r="AD990">
        <v>0</v>
      </c>
      <c r="AG990">
        <v>0</v>
      </c>
      <c r="AP990" t="s">
        <v>1581</v>
      </c>
      <c r="AQ990" t="s">
        <v>108</v>
      </c>
      <c r="AR990" t="s">
        <v>13404</v>
      </c>
      <c r="AT990">
        <v>0</v>
      </c>
      <c r="AU990">
        <v>0</v>
      </c>
      <c r="AV990">
        <v>0</v>
      </c>
      <c r="AW990">
        <v>0</v>
      </c>
      <c r="AX990">
        <v>0</v>
      </c>
      <c r="AY990">
        <v>0</v>
      </c>
      <c r="BC990" t="s">
        <v>63</v>
      </c>
      <c r="BD990" t="s">
        <v>4691</v>
      </c>
      <c r="BE990">
        <v>0</v>
      </c>
      <c r="BG990" t="s">
        <v>108</v>
      </c>
      <c r="BJ990" t="s">
        <v>1582</v>
      </c>
    </row>
    <row r="991" spans="1:62" x14ac:dyDescent="0.35">
      <c r="A991" t="s">
        <v>1583</v>
      </c>
      <c r="B991">
        <v>10000</v>
      </c>
      <c r="C991">
        <v>30000</v>
      </c>
      <c r="D991">
        <v>45762</v>
      </c>
      <c r="E991" t="s">
        <v>59</v>
      </c>
      <c r="F991" t="s">
        <v>1571</v>
      </c>
      <c r="G991" t="s">
        <v>1562</v>
      </c>
      <c r="I991">
        <v>3</v>
      </c>
      <c r="J991" t="s">
        <v>183</v>
      </c>
      <c r="K991">
        <v>85</v>
      </c>
      <c r="L991" t="s">
        <v>6060</v>
      </c>
      <c r="M991" t="s">
        <v>26410</v>
      </c>
      <c r="N991" t="s">
        <v>940</v>
      </c>
      <c r="O991" t="s">
        <v>3864</v>
      </c>
      <c r="P991">
        <v>10000</v>
      </c>
      <c r="S991" s="35">
        <v>45761</v>
      </c>
      <c r="U991">
        <v>11</v>
      </c>
      <c r="V991">
        <v>110000</v>
      </c>
      <c r="W991" t="s">
        <v>65</v>
      </c>
      <c r="X991" t="s">
        <v>1584</v>
      </c>
      <c r="Y991">
        <v>0</v>
      </c>
      <c r="Z991">
        <v>100000</v>
      </c>
      <c r="AA991">
        <v>10000</v>
      </c>
      <c r="AB991">
        <v>0</v>
      </c>
      <c r="AC991">
        <v>0</v>
      </c>
      <c r="AD991">
        <v>0</v>
      </c>
      <c r="AG991">
        <v>0</v>
      </c>
      <c r="AP991" t="s">
        <v>1585</v>
      </c>
      <c r="AQ991" t="s">
        <v>108</v>
      </c>
      <c r="AR991" t="s">
        <v>13404</v>
      </c>
      <c r="AT991">
        <v>0</v>
      </c>
      <c r="AU991">
        <v>0</v>
      </c>
      <c r="AV991">
        <v>0</v>
      </c>
      <c r="AW991">
        <v>0</v>
      </c>
      <c r="AX991">
        <v>0</v>
      </c>
      <c r="AY991">
        <v>0</v>
      </c>
      <c r="BC991" t="s">
        <v>63</v>
      </c>
      <c r="BD991" t="s">
        <v>4692</v>
      </c>
      <c r="BE991">
        <v>0</v>
      </c>
      <c r="BG991" t="s">
        <v>108</v>
      </c>
      <c r="BJ991" t="s">
        <v>1586</v>
      </c>
    </row>
    <row r="992" spans="1:62" x14ac:dyDescent="0.35">
      <c r="A992" t="s">
        <v>1587</v>
      </c>
      <c r="B992">
        <v>10000</v>
      </c>
      <c r="C992">
        <v>30000</v>
      </c>
      <c r="D992">
        <v>45762</v>
      </c>
      <c r="E992" t="s">
        <v>59</v>
      </c>
      <c r="F992" t="s">
        <v>1588</v>
      </c>
      <c r="G992" t="s">
        <v>1562</v>
      </c>
      <c r="I992">
        <v>3</v>
      </c>
      <c r="J992" t="s">
        <v>183</v>
      </c>
      <c r="K992">
        <v>85</v>
      </c>
      <c r="L992" t="s">
        <v>6060</v>
      </c>
      <c r="M992" t="s">
        <v>26410</v>
      </c>
      <c r="N992" t="s">
        <v>940</v>
      </c>
      <c r="O992" t="s">
        <v>3864</v>
      </c>
      <c r="P992">
        <v>20000</v>
      </c>
      <c r="S992" s="35">
        <v>45761</v>
      </c>
      <c r="U992">
        <v>11</v>
      </c>
      <c r="V992">
        <v>220000</v>
      </c>
      <c r="W992" t="s">
        <v>65</v>
      </c>
      <c r="X992" t="s">
        <v>1589</v>
      </c>
      <c r="Y992">
        <v>0</v>
      </c>
      <c r="Z992">
        <v>200000</v>
      </c>
      <c r="AA992">
        <v>20000</v>
      </c>
      <c r="AB992">
        <v>0</v>
      </c>
      <c r="AC992">
        <v>0</v>
      </c>
      <c r="AD992">
        <v>0</v>
      </c>
      <c r="AG992">
        <v>0</v>
      </c>
      <c r="AP992" t="s">
        <v>1590</v>
      </c>
      <c r="AQ992" t="s">
        <v>108</v>
      </c>
      <c r="AR992" t="s">
        <v>13404</v>
      </c>
      <c r="AT992">
        <v>0</v>
      </c>
      <c r="AU992">
        <v>0</v>
      </c>
      <c r="AV992">
        <v>0</v>
      </c>
      <c r="AW992">
        <v>0</v>
      </c>
      <c r="AX992">
        <v>0</v>
      </c>
      <c r="AY992">
        <v>0</v>
      </c>
      <c r="BC992" t="s">
        <v>63</v>
      </c>
      <c r="BD992" t="s">
        <v>4693</v>
      </c>
      <c r="BE992">
        <v>0</v>
      </c>
      <c r="BG992" t="s">
        <v>108</v>
      </c>
      <c r="BJ992" t="s">
        <v>1591</v>
      </c>
    </row>
    <row r="993" spans="1:62" x14ac:dyDescent="0.35">
      <c r="A993" t="s">
        <v>2000</v>
      </c>
      <c r="B993">
        <v>10000</v>
      </c>
      <c r="C993">
        <v>20000</v>
      </c>
      <c r="D993">
        <v>45762</v>
      </c>
      <c r="E993" t="s">
        <v>59</v>
      </c>
      <c r="F993" t="s">
        <v>2001</v>
      </c>
      <c r="G993" t="s">
        <v>1880</v>
      </c>
      <c r="I993">
        <v>2</v>
      </c>
      <c r="J993" t="s">
        <v>183</v>
      </c>
      <c r="K993">
        <v>63</v>
      </c>
      <c r="L993" t="s">
        <v>6051</v>
      </c>
      <c r="M993" t="s">
        <v>26408</v>
      </c>
      <c r="N993" t="s">
        <v>136</v>
      </c>
      <c r="O993" t="s">
        <v>3850</v>
      </c>
      <c r="P993">
        <v>3750</v>
      </c>
      <c r="Q993">
        <f t="shared" ref="Q993:Q996" si="267">(P993/40)+45</f>
        <v>138.75</v>
      </c>
      <c r="R993" s="34">
        <f t="shared" ref="R993:R996" si="268">Q993/60</f>
        <v>2.3125</v>
      </c>
      <c r="S993" s="35">
        <v>45761</v>
      </c>
      <c r="U993">
        <v>16</v>
      </c>
      <c r="V993">
        <v>60000</v>
      </c>
      <c r="W993" t="s">
        <v>65</v>
      </c>
      <c r="X993" t="s">
        <v>1882</v>
      </c>
      <c r="Y993">
        <v>0</v>
      </c>
      <c r="Z993">
        <v>60000</v>
      </c>
      <c r="AA993">
        <v>0</v>
      </c>
      <c r="AB993">
        <v>0</v>
      </c>
      <c r="AC993">
        <v>0</v>
      </c>
      <c r="AD993">
        <v>0</v>
      </c>
      <c r="AG993">
        <v>0</v>
      </c>
      <c r="AP993" t="s">
        <v>1883</v>
      </c>
      <c r="AQ993" t="s">
        <v>170</v>
      </c>
      <c r="AR993" t="s">
        <v>21526</v>
      </c>
      <c r="AT993">
        <v>0</v>
      </c>
      <c r="AU993">
        <v>0</v>
      </c>
      <c r="AV993">
        <v>0</v>
      </c>
      <c r="AW993">
        <v>0</v>
      </c>
      <c r="AX993">
        <v>0</v>
      </c>
      <c r="AY993">
        <v>0</v>
      </c>
      <c r="BC993" t="s">
        <v>63</v>
      </c>
      <c r="BD993" t="s">
        <v>4793</v>
      </c>
      <c r="BE993">
        <v>0</v>
      </c>
      <c r="BG993" t="s">
        <v>170</v>
      </c>
      <c r="BJ993" t="s">
        <v>2002</v>
      </c>
    </row>
    <row r="994" spans="1:62" x14ac:dyDescent="0.35">
      <c r="A994" t="s">
        <v>2189</v>
      </c>
      <c r="B994">
        <v>10000</v>
      </c>
      <c r="C994">
        <v>20000</v>
      </c>
      <c r="D994">
        <v>45762</v>
      </c>
      <c r="E994" t="s">
        <v>59</v>
      </c>
      <c r="F994" t="s">
        <v>2001</v>
      </c>
      <c r="G994" t="s">
        <v>1880</v>
      </c>
      <c r="I994">
        <v>2</v>
      </c>
      <c r="J994" t="s">
        <v>183</v>
      </c>
      <c r="K994">
        <v>63</v>
      </c>
      <c r="L994" t="s">
        <v>6051</v>
      </c>
      <c r="M994" t="s">
        <v>26408</v>
      </c>
      <c r="N994" t="s">
        <v>136</v>
      </c>
      <c r="O994" t="s">
        <v>3850</v>
      </c>
      <c r="P994">
        <v>1250</v>
      </c>
      <c r="Q994">
        <f t="shared" si="267"/>
        <v>76.25</v>
      </c>
      <c r="R994" s="34">
        <f t="shared" si="268"/>
        <v>1.2708333333333333</v>
      </c>
      <c r="S994" s="35">
        <v>45761</v>
      </c>
      <c r="U994">
        <v>16</v>
      </c>
      <c r="V994">
        <v>20000</v>
      </c>
      <c r="W994" t="s">
        <v>65</v>
      </c>
      <c r="X994" t="s">
        <v>2094</v>
      </c>
      <c r="Y994">
        <v>0</v>
      </c>
      <c r="Z994">
        <v>10000</v>
      </c>
      <c r="AA994">
        <v>10000</v>
      </c>
      <c r="AB994">
        <v>0</v>
      </c>
      <c r="AC994">
        <v>0</v>
      </c>
      <c r="AD994">
        <v>0</v>
      </c>
      <c r="AG994">
        <v>0</v>
      </c>
      <c r="AP994" t="s">
        <v>2095</v>
      </c>
      <c r="AQ994" t="s">
        <v>170</v>
      </c>
      <c r="AR994" t="s">
        <v>21526</v>
      </c>
      <c r="AT994">
        <v>0</v>
      </c>
      <c r="AU994">
        <v>0</v>
      </c>
      <c r="AV994">
        <v>0</v>
      </c>
      <c r="AW994">
        <v>0</v>
      </c>
      <c r="AX994">
        <v>0</v>
      </c>
      <c r="AY994">
        <v>0</v>
      </c>
      <c r="BC994" t="s">
        <v>63</v>
      </c>
      <c r="BD994" t="s">
        <v>4854</v>
      </c>
      <c r="BE994">
        <v>0</v>
      </c>
      <c r="BG994" t="s">
        <v>170</v>
      </c>
      <c r="BJ994" t="s">
        <v>2190</v>
      </c>
    </row>
    <row r="995" spans="1:62" x14ac:dyDescent="0.35">
      <c r="A995" t="s">
        <v>2737</v>
      </c>
      <c r="B995">
        <v>10000</v>
      </c>
      <c r="C995">
        <v>10000</v>
      </c>
      <c r="D995">
        <v>45762</v>
      </c>
      <c r="E995" t="s">
        <v>59</v>
      </c>
      <c r="F995" t="s">
        <v>2738</v>
      </c>
      <c r="G995" t="s">
        <v>2739</v>
      </c>
      <c r="I995">
        <v>1</v>
      </c>
      <c r="J995" t="s">
        <v>183</v>
      </c>
      <c r="K995">
        <v>59</v>
      </c>
      <c r="L995" t="s">
        <v>6045</v>
      </c>
      <c r="M995" t="s">
        <v>26405</v>
      </c>
      <c r="N995" t="s">
        <v>73</v>
      </c>
      <c r="O995" t="s">
        <v>3811</v>
      </c>
      <c r="P995">
        <v>1245</v>
      </c>
      <c r="Q995">
        <f t="shared" si="267"/>
        <v>76.125</v>
      </c>
      <c r="R995" s="34">
        <f t="shared" si="268"/>
        <v>1.26875</v>
      </c>
      <c r="S995" s="35">
        <v>45761</v>
      </c>
      <c r="U995">
        <v>2</v>
      </c>
      <c r="V995">
        <v>2490</v>
      </c>
      <c r="W995" t="s">
        <v>65</v>
      </c>
      <c r="X995">
        <v>112887240001</v>
      </c>
      <c r="Y995">
        <v>0</v>
      </c>
      <c r="Z995">
        <v>2490</v>
      </c>
      <c r="AA995">
        <v>0</v>
      </c>
      <c r="AB995">
        <v>0</v>
      </c>
      <c r="AC995">
        <v>0</v>
      </c>
      <c r="AD995">
        <v>0</v>
      </c>
      <c r="AG995">
        <v>0</v>
      </c>
      <c r="AP995">
        <v>11288724</v>
      </c>
      <c r="AQ995" t="s">
        <v>571</v>
      </c>
      <c r="AR995" t="s">
        <v>14937</v>
      </c>
      <c r="AT995">
        <v>0</v>
      </c>
      <c r="AU995">
        <v>0</v>
      </c>
      <c r="AV995">
        <v>0</v>
      </c>
      <c r="AW995">
        <v>0</v>
      </c>
      <c r="AX995">
        <v>0</v>
      </c>
      <c r="AY995">
        <v>0</v>
      </c>
      <c r="BC995" t="s">
        <v>63</v>
      </c>
      <c r="BD995" t="s">
        <v>5120</v>
      </c>
      <c r="BE995">
        <v>0</v>
      </c>
      <c r="BG995" t="s">
        <v>571</v>
      </c>
      <c r="BJ995" t="s">
        <v>2740</v>
      </c>
    </row>
    <row r="996" spans="1:62" x14ac:dyDescent="0.35">
      <c r="A996" t="s">
        <v>2741</v>
      </c>
      <c r="B996">
        <v>10000</v>
      </c>
      <c r="C996">
        <v>10000</v>
      </c>
      <c r="D996">
        <v>45762</v>
      </c>
      <c r="E996" t="s">
        <v>59</v>
      </c>
      <c r="F996" t="s">
        <v>2738</v>
      </c>
      <c r="G996" t="s">
        <v>2739</v>
      </c>
      <c r="I996">
        <v>1</v>
      </c>
      <c r="J996" t="s">
        <v>183</v>
      </c>
      <c r="K996">
        <v>59</v>
      </c>
      <c r="L996" t="s">
        <v>6045</v>
      </c>
      <c r="M996" t="s">
        <v>26405</v>
      </c>
      <c r="N996" t="s">
        <v>73</v>
      </c>
      <c r="O996" t="s">
        <v>3811</v>
      </c>
      <c r="P996">
        <v>1245</v>
      </c>
      <c r="Q996">
        <f t="shared" si="267"/>
        <v>76.125</v>
      </c>
      <c r="R996" s="34">
        <f t="shared" si="268"/>
        <v>1.26875</v>
      </c>
      <c r="S996" s="35">
        <v>45761</v>
      </c>
      <c r="U996">
        <v>2</v>
      </c>
      <c r="V996">
        <v>2490</v>
      </c>
      <c r="W996" t="s">
        <v>65</v>
      </c>
      <c r="X996">
        <v>112887240001</v>
      </c>
      <c r="Y996">
        <v>0</v>
      </c>
      <c r="Z996">
        <v>2490</v>
      </c>
      <c r="AA996">
        <v>0</v>
      </c>
      <c r="AB996">
        <v>0</v>
      </c>
      <c r="AC996">
        <v>0</v>
      </c>
      <c r="AD996">
        <v>0</v>
      </c>
      <c r="AG996">
        <v>0</v>
      </c>
      <c r="AP996">
        <v>11288724</v>
      </c>
      <c r="AQ996" t="s">
        <v>571</v>
      </c>
      <c r="AR996" t="s">
        <v>14937</v>
      </c>
      <c r="AT996">
        <v>0</v>
      </c>
      <c r="AU996">
        <v>0</v>
      </c>
      <c r="AV996">
        <v>0</v>
      </c>
      <c r="AW996">
        <v>0</v>
      </c>
      <c r="AX996">
        <v>0</v>
      </c>
      <c r="AY996">
        <v>0</v>
      </c>
      <c r="BC996" t="s">
        <v>63</v>
      </c>
      <c r="BD996" t="s">
        <v>5121</v>
      </c>
      <c r="BE996">
        <v>0</v>
      </c>
      <c r="BG996" t="s">
        <v>571</v>
      </c>
      <c r="BJ996" t="s">
        <v>2742</v>
      </c>
    </row>
    <row r="997" spans="1:62" x14ac:dyDescent="0.35">
      <c r="A997" t="s">
        <v>2743</v>
      </c>
      <c r="B997">
        <v>10000</v>
      </c>
      <c r="C997">
        <v>10000</v>
      </c>
      <c r="D997">
        <v>45762</v>
      </c>
      <c r="E997" t="s">
        <v>59</v>
      </c>
      <c r="F997" t="s">
        <v>2744</v>
      </c>
      <c r="G997" t="s">
        <v>2745</v>
      </c>
      <c r="I997">
        <v>1</v>
      </c>
      <c r="J997" t="s">
        <v>183</v>
      </c>
      <c r="K997">
        <v>79</v>
      </c>
      <c r="L997" t="s">
        <v>6076</v>
      </c>
      <c r="M997" t="s">
        <v>26406</v>
      </c>
      <c r="N997" t="s">
        <v>92</v>
      </c>
      <c r="O997" t="s">
        <v>3828</v>
      </c>
      <c r="P997">
        <v>59</v>
      </c>
      <c r="Q997">
        <f t="shared" ref="Q997:Q999" si="269">(P997/20)+30</f>
        <v>32.950000000000003</v>
      </c>
      <c r="R997" s="34">
        <f t="shared" ref="R997:R999" si="270">Q997/60</f>
        <v>0.54916666666666669</v>
      </c>
      <c r="S997" s="35">
        <v>45761</v>
      </c>
      <c r="U997">
        <v>102</v>
      </c>
      <c r="V997">
        <v>6018</v>
      </c>
      <c r="W997" t="s">
        <v>65</v>
      </c>
      <c r="X997" t="s">
        <v>2746</v>
      </c>
      <c r="Y997">
        <v>0</v>
      </c>
      <c r="Z997">
        <v>3000</v>
      </c>
      <c r="AA997">
        <v>3018</v>
      </c>
      <c r="AB997">
        <v>0</v>
      </c>
      <c r="AC997">
        <v>0</v>
      </c>
      <c r="AD997">
        <v>0</v>
      </c>
      <c r="AG997">
        <v>0</v>
      </c>
      <c r="AP997" t="s">
        <v>2747</v>
      </c>
      <c r="AQ997" t="s">
        <v>1242</v>
      </c>
      <c r="AR997" t="s">
        <v>21402</v>
      </c>
      <c r="AT997">
        <v>0</v>
      </c>
      <c r="AU997">
        <v>0</v>
      </c>
      <c r="AV997">
        <v>0</v>
      </c>
      <c r="AW997">
        <v>0</v>
      </c>
      <c r="AX997">
        <v>0</v>
      </c>
      <c r="AY997">
        <v>0</v>
      </c>
      <c r="BC997" t="s">
        <v>63</v>
      </c>
      <c r="BD997" t="s">
        <v>5122</v>
      </c>
      <c r="BE997">
        <v>0</v>
      </c>
      <c r="BG997" t="s">
        <v>1242</v>
      </c>
      <c r="BJ997" t="s">
        <v>2748</v>
      </c>
    </row>
    <row r="998" spans="1:62" x14ac:dyDescent="0.35">
      <c r="A998" t="s">
        <v>2749</v>
      </c>
      <c r="B998">
        <v>10000</v>
      </c>
      <c r="C998">
        <v>10000</v>
      </c>
      <c r="D998">
        <v>45762</v>
      </c>
      <c r="E998" t="s">
        <v>59</v>
      </c>
      <c r="F998" t="s">
        <v>2744</v>
      </c>
      <c r="G998" t="s">
        <v>2745</v>
      </c>
      <c r="I998">
        <v>1</v>
      </c>
      <c r="J998" t="s">
        <v>183</v>
      </c>
      <c r="K998">
        <v>79</v>
      </c>
      <c r="L998" t="s">
        <v>6076</v>
      </c>
      <c r="M998" t="s">
        <v>26406</v>
      </c>
      <c r="N998" t="s">
        <v>92</v>
      </c>
      <c r="O998" t="s">
        <v>3828</v>
      </c>
      <c r="P998">
        <v>59</v>
      </c>
      <c r="Q998">
        <f t="shared" si="269"/>
        <v>32.950000000000003</v>
      </c>
      <c r="R998" s="34">
        <f t="shared" si="270"/>
        <v>0.54916666666666669</v>
      </c>
      <c r="S998" s="35">
        <v>45761</v>
      </c>
      <c r="U998">
        <v>102</v>
      </c>
      <c r="V998">
        <v>6018</v>
      </c>
      <c r="W998" t="s">
        <v>65</v>
      </c>
      <c r="X998" t="s">
        <v>2750</v>
      </c>
      <c r="Y998">
        <v>0</v>
      </c>
      <c r="Z998">
        <v>3000</v>
      </c>
      <c r="AA998">
        <v>3018</v>
      </c>
      <c r="AB998">
        <v>0</v>
      </c>
      <c r="AC998">
        <v>0</v>
      </c>
      <c r="AD998">
        <v>0</v>
      </c>
      <c r="AG998">
        <v>0</v>
      </c>
      <c r="AP998" t="s">
        <v>2751</v>
      </c>
      <c r="AQ998" t="s">
        <v>1242</v>
      </c>
      <c r="AR998" t="s">
        <v>21402</v>
      </c>
      <c r="AT998">
        <v>0</v>
      </c>
      <c r="AU998">
        <v>0</v>
      </c>
      <c r="AV998">
        <v>0</v>
      </c>
      <c r="AW998">
        <v>0</v>
      </c>
      <c r="AX998">
        <v>0</v>
      </c>
      <c r="AY998">
        <v>0</v>
      </c>
      <c r="BC998" t="s">
        <v>63</v>
      </c>
      <c r="BD998" t="s">
        <v>5123</v>
      </c>
      <c r="BE998">
        <v>0</v>
      </c>
      <c r="BG998" t="s">
        <v>1242</v>
      </c>
      <c r="BJ998" t="s">
        <v>2748</v>
      </c>
    </row>
    <row r="999" spans="1:62" x14ac:dyDescent="0.35">
      <c r="A999" t="s">
        <v>2752</v>
      </c>
      <c r="B999">
        <v>10000</v>
      </c>
      <c r="C999">
        <v>10000</v>
      </c>
      <c r="D999">
        <v>45762</v>
      </c>
      <c r="E999" t="s">
        <v>59</v>
      </c>
      <c r="F999" t="s">
        <v>2744</v>
      </c>
      <c r="G999" t="s">
        <v>2745</v>
      </c>
      <c r="I999">
        <v>1</v>
      </c>
      <c r="J999" t="s">
        <v>183</v>
      </c>
      <c r="K999">
        <v>79</v>
      </c>
      <c r="L999" t="s">
        <v>6076</v>
      </c>
      <c r="M999" t="s">
        <v>26406</v>
      </c>
      <c r="N999" t="s">
        <v>92</v>
      </c>
      <c r="O999" t="s">
        <v>3828</v>
      </c>
      <c r="P999">
        <v>59</v>
      </c>
      <c r="Q999">
        <f t="shared" si="269"/>
        <v>32.950000000000003</v>
      </c>
      <c r="R999" s="34">
        <f t="shared" si="270"/>
        <v>0.54916666666666669</v>
      </c>
      <c r="S999" s="35">
        <v>45761</v>
      </c>
      <c r="U999">
        <v>102</v>
      </c>
      <c r="V999">
        <v>6018</v>
      </c>
      <c r="W999" t="s">
        <v>65</v>
      </c>
      <c r="X999" t="s">
        <v>2753</v>
      </c>
      <c r="Y999">
        <v>0</v>
      </c>
      <c r="Z999">
        <v>3000</v>
      </c>
      <c r="AA999">
        <v>3018</v>
      </c>
      <c r="AB999">
        <v>0</v>
      </c>
      <c r="AC999">
        <v>0</v>
      </c>
      <c r="AD999">
        <v>0</v>
      </c>
      <c r="AG999">
        <v>0</v>
      </c>
      <c r="AP999" t="s">
        <v>2754</v>
      </c>
      <c r="AQ999" t="s">
        <v>1242</v>
      </c>
      <c r="AR999" t="s">
        <v>21402</v>
      </c>
      <c r="AT999">
        <v>0</v>
      </c>
      <c r="AU999">
        <v>0</v>
      </c>
      <c r="AV999">
        <v>0</v>
      </c>
      <c r="AW999">
        <v>0</v>
      </c>
      <c r="AX999">
        <v>0</v>
      </c>
      <c r="AY999">
        <v>0</v>
      </c>
      <c r="BC999" t="s">
        <v>63</v>
      </c>
      <c r="BD999" t="s">
        <v>5124</v>
      </c>
      <c r="BE999">
        <v>0</v>
      </c>
      <c r="BG999" t="s">
        <v>1242</v>
      </c>
      <c r="BJ999" t="s">
        <v>2748</v>
      </c>
    </row>
    <row r="1000" spans="1:62" x14ac:dyDescent="0.35">
      <c r="A1000" t="s">
        <v>2012</v>
      </c>
      <c r="B1000">
        <v>10000</v>
      </c>
      <c r="C1000">
        <v>20000</v>
      </c>
      <c r="D1000">
        <v>45762</v>
      </c>
      <c r="E1000" t="s">
        <v>59</v>
      </c>
      <c r="F1000" t="s">
        <v>2475</v>
      </c>
      <c r="G1000" t="s">
        <v>2755</v>
      </c>
      <c r="I1000">
        <v>1</v>
      </c>
      <c r="J1000" t="s">
        <v>183</v>
      </c>
      <c r="K1000">
        <v>32</v>
      </c>
      <c r="L1000" t="s">
        <v>6064</v>
      </c>
      <c r="M1000" t="s">
        <v>26405</v>
      </c>
      <c r="N1000" t="s">
        <v>516</v>
      </c>
      <c r="O1000" t="s">
        <v>3833</v>
      </c>
      <c r="P1000">
        <v>5860</v>
      </c>
      <c r="S1000" s="35">
        <v>45761</v>
      </c>
      <c r="U1000">
        <v>1</v>
      </c>
      <c r="V1000">
        <v>5860</v>
      </c>
      <c r="W1000" t="s">
        <v>65</v>
      </c>
      <c r="X1000" t="s">
        <v>915</v>
      </c>
      <c r="Y1000">
        <v>0</v>
      </c>
      <c r="Z1000">
        <v>2680</v>
      </c>
      <c r="AA1000">
        <v>3180</v>
      </c>
      <c r="AB1000">
        <v>0</v>
      </c>
      <c r="AC1000">
        <v>0</v>
      </c>
      <c r="AD1000">
        <v>0</v>
      </c>
      <c r="AG1000">
        <v>0</v>
      </c>
      <c r="AP1000" t="s">
        <v>916</v>
      </c>
      <c r="AQ1000" t="s">
        <v>465</v>
      </c>
      <c r="AR1000" t="s">
        <v>15009</v>
      </c>
      <c r="AT1000">
        <v>0</v>
      </c>
      <c r="AU1000">
        <v>0</v>
      </c>
      <c r="AV1000">
        <v>0</v>
      </c>
      <c r="AW1000">
        <v>0</v>
      </c>
      <c r="AX1000">
        <v>0</v>
      </c>
      <c r="AY1000">
        <v>0</v>
      </c>
      <c r="BC1000" t="s">
        <v>63</v>
      </c>
      <c r="BD1000" t="s">
        <v>4797</v>
      </c>
      <c r="BE1000">
        <v>0</v>
      </c>
      <c r="BG1000" t="s">
        <v>465</v>
      </c>
      <c r="BJ1000" t="s">
        <v>1754</v>
      </c>
    </row>
    <row r="1001" spans="1:62" x14ac:dyDescent="0.35">
      <c r="A1001" t="s">
        <v>5125</v>
      </c>
      <c r="B1001">
        <v>10000</v>
      </c>
      <c r="C1001">
        <v>10000</v>
      </c>
      <c r="D1001">
        <v>45763</v>
      </c>
      <c r="E1001" t="s">
        <v>59</v>
      </c>
      <c r="F1001">
        <v>0.47076388888888887</v>
      </c>
      <c r="G1001" t="s">
        <v>2755</v>
      </c>
      <c r="I1001">
        <v>1</v>
      </c>
      <c r="J1001" t="s">
        <v>183</v>
      </c>
      <c r="K1001">
        <v>32</v>
      </c>
      <c r="L1001" t="s">
        <v>6064</v>
      </c>
      <c r="M1001" t="s">
        <v>26405</v>
      </c>
      <c r="N1001" t="s">
        <v>516</v>
      </c>
      <c r="O1001" t="s">
        <v>3833</v>
      </c>
      <c r="P1001">
        <v>5860</v>
      </c>
      <c r="S1001" s="35">
        <v>45761</v>
      </c>
      <c r="U1001">
        <v>1</v>
      </c>
      <c r="V1001">
        <v>5860</v>
      </c>
      <c r="W1001" t="s">
        <v>65</v>
      </c>
      <c r="X1001" t="s">
        <v>915</v>
      </c>
      <c r="Y1001">
        <v>0</v>
      </c>
      <c r="Z1001">
        <v>5360</v>
      </c>
      <c r="AA1001">
        <v>500</v>
      </c>
      <c r="AB1001">
        <v>0</v>
      </c>
      <c r="AC1001">
        <v>0</v>
      </c>
      <c r="AD1001">
        <v>0</v>
      </c>
      <c r="AG1001">
        <v>0</v>
      </c>
      <c r="AP1001" t="s">
        <v>916</v>
      </c>
      <c r="AQ1001" t="s">
        <v>465</v>
      </c>
      <c r="AR1001" t="s">
        <v>15009</v>
      </c>
      <c r="AT1001">
        <v>0</v>
      </c>
      <c r="AU1001">
        <v>0</v>
      </c>
      <c r="AV1001">
        <v>0</v>
      </c>
      <c r="AW1001">
        <v>0</v>
      </c>
      <c r="AX1001">
        <v>0</v>
      </c>
      <c r="AY1001">
        <v>0</v>
      </c>
      <c r="BC1001" t="s">
        <v>63</v>
      </c>
      <c r="BD1001" t="s">
        <v>5126</v>
      </c>
      <c r="BE1001">
        <v>0</v>
      </c>
      <c r="BG1001" t="s">
        <v>465</v>
      </c>
      <c r="BJ1001" t="s">
        <v>3065</v>
      </c>
    </row>
    <row r="1002" spans="1:62" x14ac:dyDescent="0.35">
      <c r="A1002" t="s">
        <v>1526</v>
      </c>
      <c r="B1002">
        <v>10000</v>
      </c>
      <c r="C1002">
        <v>20000</v>
      </c>
      <c r="D1002">
        <v>45762</v>
      </c>
      <c r="E1002" t="s">
        <v>59</v>
      </c>
      <c r="F1002" t="s">
        <v>1527</v>
      </c>
      <c r="G1002" t="s">
        <v>1528</v>
      </c>
      <c r="I1002">
        <v>2</v>
      </c>
      <c r="J1002" t="s">
        <v>183</v>
      </c>
      <c r="K1002">
        <v>86</v>
      </c>
      <c r="L1002" t="s">
        <v>6043</v>
      </c>
      <c r="M1002" t="s">
        <v>26407</v>
      </c>
      <c r="N1002" t="s">
        <v>1696</v>
      </c>
      <c r="O1002" t="s">
        <v>3840</v>
      </c>
      <c r="P1002">
        <v>250</v>
      </c>
      <c r="Q1002">
        <f t="shared" ref="Q1002:Q1003" si="271">(P1002/60)+30</f>
        <v>34.166666666666664</v>
      </c>
      <c r="R1002" s="34">
        <f t="shared" ref="R1002:R1003" si="272">Q1002/60</f>
        <v>0.56944444444444442</v>
      </c>
      <c r="S1002" s="35">
        <v>45761</v>
      </c>
      <c r="U1002">
        <v>4</v>
      </c>
      <c r="V1002">
        <v>1000</v>
      </c>
      <c r="W1002" t="s">
        <v>65</v>
      </c>
      <c r="X1002" t="s">
        <v>1529</v>
      </c>
      <c r="Y1002">
        <v>0</v>
      </c>
      <c r="Z1002">
        <v>1000</v>
      </c>
      <c r="AA1002">
        <v>0</v>
      </c>
      <c r="AB1002">
        <v>0</v>
      </c>
      <c r="AC1002">
        <v>0</v>
      </c>
      <c r="AD1002">
        <v>0</v>
      </c>
      <c r="AG1002">
        <v>0</v>
      </c>
      <c r="AP1002" t="s">
        <v>1530</v>
      </c>
      <c r="AQ1002" t="s">
        <v>225</v>
      </c>
      <c r="AR1002" t="s">
        <v>23604</v>
      </c>
      <c r="AT1002">
        <v>0</v>
      </c>
      <c r="AU1002">
        <v>0</v>
      </c>
      <c r="AV1002">
        <v>0</v>
      </c>
      <c r="AW1002">
        <v>0</v>
      </c>
      <c r="AX1002">
        <v>0</v>
      </c>
      <c r="AY1002">
        <v>0</v>
      </c>
      <c r="BC1002" t="s">
        <v>63</v>
      </c>
      <c r="BD1002" t="s">
        <v>4678</v>
      </c>
      <c r="BE1002">
        <v>0</v>
      </c>
      <c r="BG1002" t="s">
        <v>225</v>
      </c>
      <c r="BJ1002" t="s">
        <v>1531</v>
      </c>
    </row>
    <row r="1003" spans="1:62" x14ac:dyDescent="0.35">
      <c r="A1003" t="s">
        <v>1541</v>
      </c>
      <c r="B1003">
        <v>10000</v>
      </c>
      <c r="C1003">
        <v>20000</v>
      </c>
      <c r="D1003">
        <v>45762</v>
      </c>
      <c r="E1003" t="s">
        <v>59</v>
      </c>
      <c r="F1003" t="s">
        <v>1527</v>
      </c>
      <c r="G1003" t="s">
        <v>1528</v>
      </c>
      <c r="I1003">
        <v>2</v>
      </c>
      <c r="J1003" t="s">
        <v>183</v>
      </c>
      <c r="K1003">
        <v>86</v>
      </c>
      <c r="L1003" t="s">
        <v>6043</v>
      </c>
      <c r="M1003" t="s">
        <v>26407</v>
      </c>
      <c r="N1003" t="s">
        <v>1696</v>
      </c>
      <c r="O1003" t="s">
        <v>3840</v>
      </c>
      <c r="P1003">
        <v>1000</v>
      </c>
      <c r="Q1003">
        <f t="shared" si="271"/>
        <v>46.666666666666671</v>
      </c>
      <c r="R1003" s="34">
        <f t="shared" si="272"/>
        <v>0.7777777777777779</v>
      </c>
      <c r="S1003" s="35">
        <v>45761</v>
      </c>
      <c r="U1003">
        <v>4</v>
      </c>
      <c r="V1003">
        <v>4000</v>
      </c>
      <c r="W1003" t="s">
        <v>65</v>
      </c>
      <c r="X1003" t="s">
        <v>1529</v>
      </c>
      <c r="Y1003">
        <v>0</v>
      </c>
      <c r="Z1003">
        <v>4000</v>
      </c>
      <c r="AA1003">
        <v>0</v>
      </c>
      <c r="AB1003">
        <v>0</v>
      </c>
      <c r="AC1003">
        <v>0</v>
      </c>
      <c r="AD1003">
        <v>0</v>
      </c>
      <c r="AG1003">
        <v>0</v>
      </c>
      <c r="AP1003" t="s">
        <v>1530</v>
      </c>
      <c r="AQ1003" t="s">
        <v>225</v>
      </c>
      <c r="AR1003" t="s">
        <v>23604</v>
      </c>
      <c r="AT1003">
        <v>0</v>
      </c>
      <c r="AU1003">
        <v>0</v>
      </c>
      <c r="AV1003">
        <v>0</v>
      </c>
      <c r="AW1003">
        <v>0</v>
      </c>
      <c r="AX1003">
        <v>0</v>
      </c>
      <c r="AY1003">
        <v>0</v>
      </c>
      <c r="BC1003" t="s">
        <v>63</v>
      </c>
      <c r="BD1003" t="s">
        <v>1542</v>
      </c>
      <c r="BE1003">
        <v>0</v>
      </c>
      <c r="BG1003" t="s">
        <v>225</v>
      </c>
      <c r="BJ1003" t="s">
        <v>1543</v>
      </c>
    </row>
    <row r="1004" spans="1:62" x14ac:dyDescent="0.35">
      <c r="A1004" t="s">
        <v>2756</v>
      </c>
      <c r="B1004">
        <v>10000</v>
      </c>
      <c r="C1004">
        <v>10000</v>
      </c>
      <c r="D1004">
        <v>45762</v>
      </c>
      <c r="E1004" t="s">
        <v>59</v>
      </c>
      <c r="F1004" t="s">
        <v>2694</v>
      </c>
      <c r="G1004" t="s">
        <v>1131</v>
      </c>
      <c r="I1004">
        <v>1</v>
      </c>
      <c r="J1004" t="s">
        <v>183</v>
      </c>
      <c r="K1004">
        <v>78</v>
      </c>
      <c r="L1004" t="s">
        <v>6047</v>
      </c>
      <c r="M1004" t="s">
        <v>26405</v>
      </c>
      <c r="N1004" t="s">
        <v>216</v>
      </c>
      <c r="O1004" t="s">
        <v>3803</v>
      </c>
      <c r="P1004">
        <v>10000</v>
      </c>
      <c r="Q1004">
        <f>(P1004/40)+45</f>
        <v>295</v>
      </c>
      <c r="R1004" s="34">
        <f>Q1004/60</f>
        <v>4.916666666666667</v>
      </c>
      <c r="S1004" s="35">
        <v>45761</v>
      </c>
      <c r="U1004">
        <v>1</v>
      </c>
      <c r="V1004">
        <v>10000</v>
      </c>
      <c r="W1004" t="s">
        <v>65</v>
      </c>
      <c r="X1004" t="s">
        <v>2757</v>
      </c>
      <c r="Y1004">
        <v>0</v>
      </c>
      <c r="Z1004">
        <v>10000</v>
      </c>
      <c r="AA1004">
        <v>0</v>
      </c>
      <c r="AB1004">
        <v>0</v>
      </c>
      <c r="AC1004">
        <v>0</v>
      </c>
      <c r="AD1004">
        <v>0</v>
      </c>
      <c r="AG1004">
        <v>0</v>
      </c>
      <c r="AP1004" t="s">
        <v>2758</v>
      </c>
      <c r="AQ1004" t="s">
        <v>622</v>
      </c>
      <c r="AR1004" t="s">
        <v>24955</v>
      </c>
      <c r="AT1004">
        <v>0</v>
      </c>
      <c r="AU1004">
        <v>0</v>
      </c>
      <c r="AV1004">
        <v>0</v>
      </c>
      <c r="AW1004">
        <v>0</v>
      </c>
      <c r="AX1004">
        <v>0</v>
      </c>
      <c r="AY1004">
        <v>0</v>
      </c>
      <c r="BC1004" t="s">
        <v>63</v>
      </c>
      <c r="BD1004" t="s">
        <v>5127</v>
      </c>
      <c r="BE1004">
        <v>0</v>
      </c>
      <c r="BG1004" t="s">
        <v>622</v>
      </c>
      <c r="BJ1004" t="s">
        <v>2034</v>
      </c>
    </row>
    <row r="1005" spans="1:62" x14ac:dyDescent="0.35">
      <c r="A1005" t="s">
        <v>5128</v>
      </c>
      <c r="B1005">
        <v>10000</v>
      </c>
      <c r="C1005">
        <v>10000</v>
      </c>
      <c r="D1005">
        <v>45763</v>
      </c>
      <c r="E1005" t="s">
        <v>59</v>
      </c>
      <c r="F1005" t="s">
        <v>5129</v>
      </c>
      <c r="G1005" t="s">
        <v>5130</v>
      </c>
      <c r="I1005">
        <v>1</v>
      </c>
      <c r="J1005" t="s">
        <v>183</v>
      </c>
      <c r="K1005">
        <v>60</v>
      </c>
      <c r="L1005" t="s">
        <v>6048</v>
      </c>
      <c r="M1005" t="s">
        <v>26408</v>
      </c>
      <c r="N1005" t="s">
        <v>222</v>
      </c>
      <c r="O1005" t="s">
        <v>3835</v>
      </c>
      <c r="P1005">
        <v>18750</v>
      </c>
      <c r="Q1005">
        <f t="shared" ref="Q1005:Q1006" si="273">(P1005/50)+45</f>
        <v>420</v>
      </c>
      <c r="R1005" s="34">
        <f t="shared" ref="R1005:R1006" si="274">Q1005/60</f>
        <v>7</v>
      </c>
      <c r="S1005" s="35">
        <v>45761</v>
      </c>
      <c r="U1005">
        <v>2</v>
      </c>
      <c r="V1005">
        <v>37500</v>
      </c>
      <c r="W1005" t="s">
        <v>65</v>
      </c>
      <c r="X1005" t="s">
        <v>3919</v>
      </c>
      <c r="Y1005">
        <v>0</v>
      </c>
      <c r="Z1005">
        <v>43400</v>
      </c>
      <c r="AA1005">
        <v>-5900</v>
      </c>
      <c r="AB1005">
        <v>0</v>
      </c>
      <c r="AC1005">
        <v>0</v>
      </c>
      <c r="AD1005">
        <v>0</v>
      </c>
      <c r="AG1005">
        <v>0</v>
      </c>
      <c r="AP1005" t="s">
        <v>3920</v>
      </c>
      <c r="AQ1005" t="s">
        <v>68</v>
      </c>
      <c r="AR1005" t="s">
        <v>26186</v>
      </c>
      <c r="AT1005">
        <v>0</v>
      </c>
      <c r="AU1005">
        <v>0</v>
      </c>
      <c r="AV1005">
        <v>0</v>
      </c>
      <c r="AW1005">
        <v>0</v>
      </c>
      <c r="AX1005">
        <v>0</v>
      </c>
      <c r="AY1005">
        <v>0</v>
      </c>
      <c r="BC1005" t="s">
        <v>63</v>
      </c>
      <c r="BD1005" t="s">
        <v>5131</v>
      </c>
      <c r="BE1005">
        <v>0</v>
      </c>
      <c r="BG1005" t="s">
        <v>68</v>
      </c>
      <c r="BJ1005" t="s">
        <v>5132</v>
      </c>
    </row>
    <row r="1006" spans="1:62" x14ac:dyDescent="0.35">
      <c r="A1006" t="s">
        <v>5012</v>
      </c>
      <c r="B1006">
        <v>10000</v>
      </c>
      <c r="C1006">
        <v>40000</v>
      </c>
      <c r="D1006">
        <v>45772</v>
      </c>
      <c r="E1006" t="s">
        <v>59</v>
      </c>
      <c r="F1006" t="s">
        <v>5013</v>
      </c>
      <c r="G1006" t="s">
        <v>5014</v>
      </c>
      <c r="I1006">
        <v>2</v>
      </c>
      <c r="J1006" t="s">
        <v>183</v>
      </c>
      <c r="K1006">
        <v>62</v>
      </c>
      <c r="L1006" t="s">
        <v>6066</v>
      </c>
      <c r="M1006" t="s">
        <v>26408</v>
      </c>
      <c r="N1006" t="s">
        <v>830</v>
      </c>
      <c r="O1006" t="s">
        <v>3852</v>
      </c>
      <c r="P1006">
        <v>80000</v>
      </c>
      <c r="Q1006">
        <f t="shared" si="273"/>
        <v>1645</v>
      </c>
      <c r="R1006" s="34">
        <f t="shared" si="274"/>
        <v>27.416666666666668</v>
      </c>
      <c r="S1006" s="35">
        <v>45761</v>
      </c>
      <c r="U1006">
        <v>1</v>
      </c>
      <c r="V1006">
        <v>80000</v>
      </c>
      <c r="W1006" t="s">
        <v>65</v>
      </c>
      <c r="X1006" t="s">
        <v>831</v>
      </c>
      <c r="Y1006">
        <v>0</v>
      </c>
      <c r="Z1006">
        <v>79152</v>
      </c>
      <c r="AA1006">
        <v>848</v>
      </c>
      <c r="AB1006">
        <v>0</v>
      </c>
      <c r="AC1006">
        <v>0</v>
      </c>
      <c r="AD1006">
        <v>0</v>
      </c>
      <c r="AG1006">
        <v>0</v>
      </c>
      <c r="AP1006" t="s">
        <v>832</v>
      </c>
      <c r="AQ1006" t="s">
        <v>833</v>
      </c>
      <c r="AR1006" t="s">
        <v>12481</v>
      </c>
      <c r="AT1006">
        <v>0</v>
      </c>
      <c r="AU1006">
        <v>0</v>
      </c>
      <c r="AV1006">
        <v>0</v>
      </c>
      <c r="AW1006">
        <v>0</v>
      </c>
      <c r="AX1006">
        <v>0</v>
      </c>
      <c r="AY1006">
        <v>0</v>
      </c>
      <c r="BC1006" t="s">
        <v>63</v>
      </c>
      <c r="BD1006" t="s">
        <v>5015</v>
      </c>
      <c r="BE1006">
        <v>0</v>
      </c>
      <c r="BG1006" t="s">
        <v>833</v>
      </c>
      <c r="BJ1006" t="s">
        <v>4428</v>
      </c>
    </row>
    <row r="1007" spans="1:62" x14ac:dyDescent="0.35">
      <c r="A1007" t="s">
        <v>2571</v>
      </c>
      <c r="B1007">
        <v>10000</v>
      </c>
      <c r="C1007">
        <v>20000</v>
      </c>
      <c r="D1007">
        <v>45761</v>
      </c>
      <c r="E1007" t="s">
        <v>59</v>
      </c>
      <c r="F1007" t="s">
        <v>2572</v>
      </c>
      <c r="G1007" t="s">
        <v>1045</v>
      </c>
      <c r="I1007">
        <v>2</v>
      </c>
      <c r="J1007" t="s">
        <v>183</v>
      </c>
      <c r="K1007">
        <v>82</v>
      </c>
      <c r="L1007" t="s">
        <v>6057</v>
      </c>
      <c r="M1007" t="s">
        <v>26408</v>
      </c>
      <c r="N1007" t="s">
        <v>352</v>
      </c>
      <c r="O1007" t="s">
        <v>3798</v>
      </c>
      <c r="P1007">
        <v>1250</v>
      </c>
      <c r="S1007" s="35">
        <v>45761</v>
      </c>
      <c r="U1007">
        <v>8</v>
      </c>
      <c r="V1007">
        <v>10000</v>
      </c>
      <c r="W1007" t="s">
        <v>65</v>
      </c>
      <c r="X1007" t="s">
        <v>1046</v>
      </c>
      <c r="Y1007">
        <v>0</v>
      </c>
      <c r="Z1007">
        <v>9000</v>
      </c>
      <c r="AA1007">
        <v>1000</v>
      </c>
      <c r="AB1007">
        <v>0</v>
      </c>
      <c r="AC1007">
        <v>0</v>
      </c>
      <c r="AD1007">
        <v>0</v>
      </c>
      <c r="AG1007">
        <v>0</v>
      </c>
      <c r="AP1007" t="s">
        <v>1047</v>
      </c>
      <c r="AQ1007" t="s">
        <v>1048</v>
      </c>
      <c r="AR1007" t="s">
        <v>13477</v>
      </c>
      <c r="AT1007">
        <v>0</v>
      </c>
      <c r="AU1007">
        <v>0</v>
      </c>
      <c r="AV1007">
        <v>0</v>
      </c>
      <c r="AW1007">
        <v>0</v>
      </c>
      <c r="AX1007">
        <v>0</v>
      </c>
      <c r="AY1007">
        <v>0</v>
      </c>
      <c r="BC1007" t="s">
        <v>63</v>
      </c>
      <c r="BD1007" t="s">
        <v>5020</v>
      </c>
      <c r="BE1007">
        <v>0</v>
      </c>
      <c r="BG1007" t="s">
        <v>1048</v>
      </c>
      <c r="BJ1007" t="s">
        <v>2051</v>
      </c>
    </row>
    <row r="1008" spans="1:62" x14ac:dyDescent="0.35">
      <c r="A1008" t="s">
        <v>2573</v>
      </c>
      <c r="B1008">
        <v>10000</v>
      </c>
      <c r="C1008">
        <v>20000</v>
      </c>
      <c r="D1008">
        <v>45761</v>
      </c>
      <c r="E1008" t="s">
        <v>59</v>
      </c>
      <c r="F1008" t="s">
        <v>2574</v>
      </c>
      <c r="G1008" t="s">
        <v>1045</v>
      </c>
      <c r="I1008">
        <v>2</v>
      </c>
      <c r="J1008" t="s">
        <v>183</v>
      </c>
      <c r="K1008">
        <v>82</v>
      </c>
      <c r="L1008" t="s">
        <v>6057</v>
      </c>
      <c r="M1008" t="s">
        <v>26408</v>
      </c>
      <c r="N1008" t="s">
        <v>352</v>
      </c>
      <c r="O1008" t="s">
        <v>3798</v>
      </c>
      <c r="P1008">
        <v>875</v>
      </c>
      <c r="S1008" s="35">
        <v>45761</v>
      </c>
      <c r="U1008">
        <v>8</v>
      </c>
      <c r="V1008">
        <v>7000</v>
      </c>
      <c r="W1008" t="s">
        <v>65</v>
      </c>
      <c r="X1008" t="s">
        <v>2575</v>
      </c>
      <c r="Y1008">
        <v>0</v>
      </c>
      <c r="Z1008">
        <v>5000</v>
      </c>
      <c r="AA1008">
        <v>2000</v>
      </c>
      <c r="AB1008">
        <v>0</v>
      </c>
      <c r="AC1008">
        <v>0</v>
      </c>
      <c r="AD1008">
        <v>0</v>
      </c>
      <c r="AG1008">
        <v>0</v>
      </c>
      <c r="AP1008" t="s">
        <v>2576</v>
      </c>
      <c r="AQ1008" t="s">
        <v>1048</v>
      </c>
      <c r="AR1008" t="s">
        <v>13477</v>
      </c>
      <c r="AT1008">
        <v>0</v>
      </c>
      <c r="AU1008">
        <v>0</v>
      </c>
      <c r="AV1008">
        <v>0</v>
      </c>
      <c r="AW1008">
        <v>0</v>
      </c>
      <c r="AX1008">
        <v>0</v>
      </c>
      <c r="AY1008">
        <v>0</v>
      </c>
      <c r="BC1008" t="s">
        <v>63</v>
      </c>
      <c r="BD1008" t="s">
        <v>5021</v>
      </c>
      <c r="BE1008">
        <v>0</v>
      </c>
      <c r="BG1008" t="s">
        <v>1048</v>
      </c>
      <c r="BJ1008" t="s">
        <v>2051</v>
      </c>
    </row>
    <row r="1009" spans="1:62" x14ac:dyDescent="0.35">
      <c r="A1009" t="s">
        <v>2577</v>
      </c>
      <c r="B1009">
        <v>10000</v>
      </c>
      <c r="C1009">
        <v>20000</v>
      </c>
      <c r="D1009">
        <v>45761</v>
      </c>
      <c r="E1009" t="s">
        <v>59</v>
      </c>
      <c r="F1009" t="s">
        <v>2578</v>
      </c>
      <c r="G1009" t="s">
        <v>2579</v>
      </c>
      <c r="I1009">
        <v>2</v>
      </c>
      <c r="J1009" t="s">
        <v>183</v>
      </c>
      <c r="K1009">
        <v>82</v>
      </c>
      <c r="L1009" t="s">
        <v>6057</v>
      </c>
      <c r="M1009" t="s">
        <v>26408</v>
      </c>
      <c r="N1009" t="s">
        <v>352</v>
      </c>
      <c r="O1009" t="s">
        <v>3798</v>
      </c>
      <c r="P1009">
        <v>1094</v>
      </c>
      <c r="S1009" s="35">
        <v>45761</v>
      </c>
      <c r="U1009">
        <v>32</v>
      </c>
      <c r="V1009">
        <v>35008</v>
      </c>
      <c r="W1009" t="s">
        <v>65</v>
      </c>
      <c r="X1009" t="s">
        <v>2580</v>
      </c>
      <c r="Y1009">
        <v>0</v>
      </c>
      <c r="Z1009">
        <v>30000</v>
      </c>
      <c r="AA1009">
        <v>5008</v>
      </c>
      <c r="AB1009">
        <v>0</v>
      </c>
      <c r="AC1009">
        <v>0</v>
      </c>
      <c r="AD1009">
        <v>0</v>
      </c>
      <c r="AG1009">
        <v>0</v>
      </c>
      <c r="AP1009" t="s">
        <v>2581</v>
      </c>
      <c r="AQ1009" t="s">
        <v>2582</v>
      </c>
      <c r="AR1009" t="s">
        <v>13261</v>
      </c>
      <c r="AT1009">
        <v>0</v>
      </c>
      <c r="AU1009">
        <v>0</v>
      </c>
      <c r="AV1009">
        <v>0</v>
      </c>
      <c r="AW1009">
        <v>0</v>
      </c>
      <c r="AX1009">
        <v>0</v>
      </c>
      <c r="AY1009">
        <v>0</v>
      </c>
      <c r="BC1009" t="s">
        <v>63</v>
      </c>
      <c r="BD1009" t="s">
        <v>5022</v>
      </c>
      <c r="BE1009">
        <v>0</v>
      </c>
      <c r="BG1009" t="s">
        <v>2582</v>
      </c>
      <c r="BJ1009" t="s">
        <v>2583</v>
      </c>
    </row>
    <row r="1010" spans="1:62" x14ac:dyDescent="0.35">
      <c r="A1010" t="s">
        <v>2584</v>
      </c>
      <c r="B1010">
        <v>10000</v>
      </c>
      <c r="C1010">
        <v>20000</v>
      </c>
      <c r="D1010">
        <v>45762</v>
      </c>
      <c r="E1010" t="s">
        <v>59</v>
      </c>
      <c r="F1010" t="s">
        <v>2585</v>
      </c>
      <c r="G1010">
        <v>10620258012</v>
      </c>
      <c r="I1010">
        <v>2</v>
      </c>
      <c r="J1010" t="s">
        <v>183</v>
      </c>
      <c r="K1010">
        <v>77</v>
      </c>
      <c r="L1010" t="s">
        <v>6043</v>
      </c>
      <c r="M1010" t="s">
        <v>26407</v>
      </c>
      <c r="N1010" t="s">
        <v>192</v>
      </c>
      <c r="O1010" t="s">
        <v>3848</v>
      </c>
      <c r="P1010">
        <v>778</v>
      </c>
      <c r="Q1010">
        <f t="shared" ref="Q1010:Q1011" si="275">(P1010/60)+30</f>
        <v>42.966666666666669</v>
      </c>
      <c r="R1010" s="34">
        <f t="shared" ref="R1010:R1011" si="276">Q1010/60</f>
        <v>0.71611111111111114</v>
      </c>
      <c r="S1010" s="35">
        <v>45761</v>
      </c>
      <c r="U1010">
        <v>180</v>
      </c>
      <c r="V1010">
        <v>140040</v>
      </c>
      <c r="W1010" t="s">
        <v>65</v>
      </c>
      <c r="X1010" t="s">
        <v>2586</v>
      </c>
      <c r="Y1010">
        <v>0</v>
      </c>
      <c r="Z1010">
        <v>120000</v>
      </c>
      <c r="AA1010">
        <v>20040</v>
      </c>
      <c r="AB1010">
        <v>0</v>
      </c>
      <c r="AC1010">
        <v>0</v>
      </c>
      <c r="AD1010">
        <v>0</v>
      </c>
      <c r="AG1010">
        <v>0</v>
      </c>
      <c r="AP1010" t="s">
        <v>2587</v>
      </c>
      <c r="AQ1010" t="s">
        <v>108</v>
      </c>
      <c r="AR1010" t="s">
        <v>13404</v>
      </c>
      <c r="AT1010">
        <v>0</v>
      </c>
      <c r="AU1010">
        <v>0</v>
      </c>
      <c r="AV1010">
        <v>0</v>
      </c>
      <c r="AW1010">
        <v>0</v>
      </c>
      <c r="AX1010">
        <v>0</v>
      </c>
      <c r="AY1010">
        <v>0</v>
      </c>
      <c r="BC1010" t="s">
        <v>63</v>
      </c>
      <c r="BD1010" t="s">
        <v>5023</v>
      </c>
      <c r="BE1010">
        <v>0</v>
      </c>
      <c r="BG1010" t="s">
        <v>108</v>
      </c>
      <c r="BJ1010" t="s">
        <v>2588</v>
      </c>
    </row>
    <row r="1011" spans="1:62" x14ac:dyDescent="0.35">
      <c r="A1011" t="s">
        <v>2945</v>
      </c>
      <c r="B1011">
        <v>10000</v>
      </c>
      <c r="C1011">
        <v>30000</v>
      </c>
      <c r="D1011">
        <v>45763</v>
      </c>
      <c r="E1011" t="s">
        <v>59</v>
      </c>
      <c r="F1011" t="s">
        <v>2946</v>
      </c>
      <c r="G1011">
        <v>10620258104</v>
      </c>
      <c r="I1011">
        <v>2</v>
      </c>
      <c r="J1011" t="s">
        <v>183</v>
      </c>
      <c r="K1011">
        <v>77</v>
      </c>
      <c r="L1011" t="s">
        <v>6043</v>
      </c>
      <c r="M1011" t="s">
        <v>26407</v>
      </c>
      <c r="N1011" t="s">
        <v>192</v>
      </c>
      <c r="O1011" t="s">
        <v>3848</v>
      </c>
      <c r="P1011">
        <v>1285</v>
      </c>
      <c r="Q1011">
        <f t="shared" si="275"/>
        <v>51.416666666666671</v>
      </c>
      <c r="R1011" s="34">
        <f t="shared" si="276"/>
        <v>0.85694444444444451</v>
      </c>
      <c r="S1011" s="35">
        <v>45761</v>
      </c>
      <c r="U1011">
        <v>88</v>
      </c>
      <c r="V1011">
        <v>113080</v>
      </c>
      <c r="W1011" t="s">
        <v>65</v>
      </c>
      <c r="X1011" t="s">
        <v>2947</v>
      </c>
      <c r="Y1011">
        <v>0</v>
      </c>
      <c r="Z1011">
        <v>100000</v>
      </c>
      <c r="AA1011">
        <v>13080</v>
      </c>
      <c r="AB1011">
        <v>0</v>
      </c>
      <c r="AC1011">
        <v>0</v>
      </c>
      <c r="AD1011">
        <v>0</v>
      </c>
      <c r="AG1011">
        <v>0</v>
      </c>
      <c r="AP1011" t="s">
        <v>2948</v>
      </c>
      <c r="AQ1011" t="s">
        <v>108</v>
      </c>
      <c r="AR1011" t="s">
        <v>13404</v>
      </c>
      <c r="AT1011">
        <v>0</v>
      </c>
      <c r="AU1011">
        <v>0</v>
      </c>
      <c r="AV1011">
        <v>0</v>
      </c>
      <c r="AW1011">
        <v>0</v>
      </c>
      <c r="AX1011">
        <v>0</v>
      </c>
      <c r="AY1011">
        <v>0</v>
      </c>
      <c r="BC1011" t="s">
        <v>63</v>
      </c>
      <c r="BD1011" t="s">
        <v>4947</v>
      </c>
      <c r="BE1011">
        <v>0</v>
      </c>
      <c r="BG1011" t="s">
        <v>108</v>
      </c>
      <c r="BJ1011" t="s">
        <v>2949</v>
      </c>
    </row>
    <row r="1012" spans="1:62" x14ac:dyDescent="0.35">
      <c r="A1012" t="s">
        <v>2759</v>
      </c>
      <c r="B1012">
        <v>10000</v>
      </c>
      <c r="C1012">
        <v>20000</v>
      </c>
      <c r="D1012">
        <v>45761</v>
      </c>
      <c r="E1012" t="s">
        <v>59</v>
      </c>
      <c r="F1012" t="s">
        <v>2760</v>
      </c>
      <c r="G1012" t="s">
        <v>570</v>
      </c>
      <c r="I1012">
        <v>1</v>
      </c>
      <c r="J1012" t="s">
        <v>183</v>
      </c>
      <c r="K1012">
        <v>59</v>
      </c>
      <c r="L1012" t="s">
        <v>6045</v>
      </c>
      <c r="M1012" t="s">
        <v>26405</v>
      </c>
      <c r="N1012" t="s">
        <v>73</v>
      </c>
      <c r="O1012" t="s">
        <v>3811</v>
      </c>
      <c r="P1012">
        <v>3300</v>
      </c>
      <c r="Q1012">
        <f>(P1012/40)+45</f>
        <v>127.5</v>
      </c>
      <c r="R1012" s="34">
        <f>Q1012/60</f>
        <v>2.125</v>
      </c>
      <c r="S1012" s="35">
        <v>45761</v>
      </c>
      <c r="U1012">
        <v>10</v>
      </c>
      <c r="V1012">
        <v>33000</v>
      </c>
      <c r="W1012" t="s">
        <v>65</v>
      </c>
      <c r="X1012">
        <v>112024840001</v>
      </c>
      <c r="Y1012">
        <v>0</v>
      </c>
      <c r="Z1012">
        <v>33000</v>
      </c>
      <c r="AA1012">
        <v>0</v>
      </c>
      <c r="AB1012">
        <v>0</v>
      </c>
      <c r="AC1012">
        <v>0</v>
      </c>
      <c r="AD1012">
        <v>0</v>
      </c>
      <c r="AG1012">
        <v>0</v>
      </c>
      <c r="AP1012">
        <v>11202484</v>
      </c>
      <c r="AQ1012" t="s">
        <v>571</v>
      </c>
      <c r="AR1012" t="s">
        <v>14937</v>
      </c>
      <c r="AT1012">
        <v>0</v>
      </c>
      <c r="AU1012">
        <v>0</v>
      </c>
      <c r="AV1012">
        <v>0</v>
      </c>
      <c r="AW1012">
        <v>0</v>
      </c>
      <c r="AX1012">
        <v>0</v>
      </c>
      <c r="AY1012">
        <v>0</v>
      </c>
      <c r="BC1012" t="s">
        <v>63</v>
      </c>
      <c r="BD1012" t="s">
        <v>5133</v>
      </c>
      <c r="BE1012">
        <v>0</v>
      </c>
      <c r="BG1012" t="s">
        <v>571</v>
      </c>
      <c r="BJ1012" t="s">
        <v>2761</v>
      </c>
    </row>
    <row r="1013" spans="1:62" x14ac:dyDescent="0.35">
      <c r="A1013" t="s">
        <v>2762</v>
      </c>
      <c r="B1013">
        <v>10000</v>
      </c>
      <c r="C1013">
        <v>10000</v>
      </c>
      <c r="D1013">
        <v>45762</v>
      </c>
      <c r="E1013" t="s">
        <v>59</v>
      </c>
      <c r="F1013" t="s">
        <v>2178</v>
      </c>
      <c r="G1013" t="s">
        <v>2763</v>
      </c>
      <c r="I1013">
        <v>1</v>
      </c>
      <c r="J1013" t="s">
        <v>183</v>
      </c>
      <c r="K1013">
        <v>22</v>
      </c>
      <c r="L1013" t="s">
        <v>6063</v>
      </c>
      <c r="M1013" t="s">
        <v>26405</v>
      </c>
      <c r="N1013" t="s">
        <v>685</v>
      </c>
      <c r="O1013" t="s">
        <v>3805</v>
      </c>
      <c r="P1013">
        <v>4000</v>
      </c>
      <c r="Q1013">
        <f>(P1013/50)+45</f>
        <v>125</v>
      </c>
      <c r="R1013" s="34">
        <f>Q1013/60</f>
        <v>2.0833333333333335</v>
      </c>
      <c r="S1013" s="35">
        <v>45761</v>
      </c>
      <c r="U1013">
        <v>1</v>
      </c>
      <c r="V1013">
        <v>4000</v>
      </c>
      <c r="W1013" t="s">
        <v>65</v>
      </c>
      <c r="X1013" t="s">
        <v>2764</v>
      </c>
      <c r="Y1013">
        <v>0</v>
      </c>
      <c r="Z1013">
        <v>4000</v>
      </c>
      <c r="AA1013">
        <v>0</v>
      </c>
      <c r="AB1013">
        <v>0</v>
      </c>
      <c r="AC1013">
        <v>0</v>
      </c>
      <c r="AD1013">
        <v>0</v>
      </c>
      <c r="AG1013">
        <v>0</v>
      </c>
      <c r="AP1013" t="s">
        <v>2765</v>
      </c>
      <c r="AQ1013" t="s">
        <v>465</v>
      </c>
      <c r="AR1013" t="s">
        <v>15009</v>
      </c>
      <c r="AT1013">
        <v>0</v>
      </c>
      <c r="AU1013">
        <v>0</v>
      </c>
      <c r="AV1013">
        <v>0</v>
      </c>
      <c r="AW1013">
        <v>0</v>
      </c>
      <c r="AX1013">
        <v>0</v>
      </c>
      <c r="AY1013">
        <v>0</v>
      </c>
      <c r="BC1013" t="s">
        <v>63</v>
      </c>
      <c r="BD1013" t="s">
        <v>5134</v>
      </c>
      <c r="BE1013">
        <v>0</v>
      </c>
      <c r="BG1013" t="s">
        <v>465</v>
      </c>
      <c r="BJ1013" t="s">
        <v>2594</v>
      </c>
    </row>
    <row r="1014" spans="1:62" x14ac:dyDescent="0.35">
      <c r="A1014" t="s">
        <v>2766</v>
      </c>
      <c r="B1014">
        <v>10000</v>
      </c>
      <c r="C1014">
        <v>10000</v>
      </c>
      <c r="D1014">
        <v>45761</v>
      </c>
      <c r="E1014" t="s">
        <v>59</v>
      </c>
      <c r="F1014" t="s">
        <v>2760</v>
      </c>
      <c r="G1014" t="s">
        <v>570</v>
      </c>
      <c r="I1014">
        <v>1</v>
      </c>
      <c r="J1014" t="s">
        <v>183</v>
      </c>
      <c r="K1014">
        <v>59</v>
      </c>
      <c r="L1014" t="s">
        <v>6045</v>
      </c>
      <c r="M1014" t="s">
        <v>26405</v>
      </c>
      <c r="N1014" t="s">
        <v>73</v>
      </c>
      <c r="O1014" t="s">
        <v>3811</v>
      </c>
      <c r="P1014">
        <v>600</v>
      </c>
      <c r="Q1014">
        <f>(P1014/40)+45</f>
        <v>60</v>
      </c>
      <c r="R1014" s="34">
        <f>Q1014/60</f>
        <v>1</v>
      </c>
      <c r="S1014" s="35">
        <v>45761</v>
      </c>
      <c r="U1014">
        <v>10</v>
      </c>
      <c r="V1014">
        <v>6000</v>
      </c>
      <c r="W1014" t="s">
        <v>65</v>
      </c>
      <c r="X1014">
        <v>112024840001</v>
      </c>
      <c r="Y1014">
        <v>0</v>
      </c>
      <c r="Z1014">
        <v>6000</v>
      </c>
      <c r="AA1014">
        <v>0</v>
      </c>
      <c r="AB1014">
        <v>0</v>
      </c>
      <c r="AC1014">
        <v>0</v>
      </c>
      <c r="AD1014">
        <v>0</v>
      </c>
      <c r="AG1014">
        <v>0</v>
      </c>
      <c r="AP1014">
        <v>11202484</v>
      </c>
      <c r="AQ1014" t="s">
        <v>571</v>
      </c>
      <c r="AR1014" t="s">
        <v>14937</v>
      </c>
      <c r="AT1014">
        <v>0</v>
      </c>
      <c r="AU1014">
        <v>0</v>
      </c>
      <c r="AV1014">
        <v>0</v>
      </c>
      <c r="AW1014">
        <v>0</v>
      </c>
      <c r="AX1014">
        <v>0</v>
      </c>
      <c r="AY1014">
        <v>0</v>
      </c>
      <c r="BC1014" t="s">
        <v>63</v>
      </c>
      <c r="BD1014" t="s">
        <v>5135</v>
      </c>
      <c r="BE1014">
        <v>0</v>
      </c>
      <c r="BG1014" t="s">
        <v>571</v>
      </c>
      <c r="BJ1014" t="s">
        <v>2767</v>
      </c>
    </row>
    <row r="1015" spans="1:62" x14ac:dyDescent="0.35">
      <c r="A1015" t="s">
        <v>2768</v>
      </c>
      <c r="B1015">
        <v>10000</v>
      </c>
      <c r="C1015">
        <v>10000</v>
      </c>
      <c r="D1015">
        <v>45761</v>
      </c>
      <c r="E1015" t="s">
        <v>59</v>
      </c>
      <c r="F1015" t="s">
        <v>2769</v>
      </c>
      <c r="G1015" t="s">
        <v>2155</v>
      </c>
      <c r="I1015">
        <v>1</v>
      </c>
      <c r="J1015" t="s">
        <v>183</v>
      </c>
      <c r="K1015">
        <v>61</v>
      </c>
      <c r="L1015" t="s">
        <v>6046</v>
      </c>
      <c r="M1015" t="s">
        <v>26405</v>
      </c>
      <c r="N1015" t="s">
        <v>664</v>
      </c>
      <c r="O1015" t="s">
        <v>3846</v>
      </c>
      <c r="P1015">
        <v>667</v>
      </c>
      <c r="Q1015">
        <f t="shared" ref="Q1015:Q1017" si="277">(P1015/50)+45</f>
        <v>58.34</v>
      </c>
      <c r="R1015" s="34">
        <f t="shared" ref="R1015:R1019" si="278">Q1015/60</f>
        <v>0.97233333333333338</v>
      </c>
      <c r="S1015" s="35">
        <v>45761</v>
      </c>
      <c r="U1015">
        <v>6</v>
      </c>
      <c r="V1015">
        <v>4002</v>
      </c>
      <c r="W1015" t="s">
        <v>65</v>
      </c>
      <c r="X1015" t="s">
        <v>2770</v>
      </c>
      <c r="Y1015">
        <v>0</v>
      </c>
      <c r="Z1015">
        <v>4000</v>
      </c>
      <c r="AA1015">
        <v>2</v>
      </c>
      <c r="AB1015">
        <v>0</v>
      </c>
      <c r="AC1015">
        <v>0</v>
      </c>
      <c r="AD1015">
        <v>0</v>
      </c>
      <c r="AG1015">
        <v>0</v>
      </c>
      <c r="AP1015" t="s">
        <v>2771</v>
      </c>
      <c r="AQ1015" t="s">
        <v>465</v>
      </c>
      <c r="AR1015" t="s">
        <v>15009</v>
      </c>
      <c r="AT1015">
        <v>0</v>
      </c>
      <c r="AU1015">
        <v>0</v>
      </c>
      <c r="AV1015">
        <v>0</v>
      </c>
      <c r="AW1015">
        <v>0</v>
      </c>
      <c r="AX1015">
        <v>0</v>
      </c>
      <c r="AY1015">
        <v>0</v>
      </c>
      <c r="BC1015" t="s">
        <v>63</v>
      </c>
      <c r="BD1015" t="s">
        <v>5136</v>
      </c>
      <c r="BE1015">
        <v>0</v>
      </c>
      <c r="BG1015" t="s">
        <v>465</v>
      </c>
      <c r="BJ1015" t="s">
        <v>2675</v>
      </c>
    </row>
    <row r="1016" spans="1:62" x14ac:dyDescent="0.35">
      <c r="A1016" t="s">
        <v>2772</v>
      </c>
      <c r="B1016">
        <v>10000</v>
      </c>
      <c r="C1016">
        <v>10000</v>
      </c>
      <c r="D1016">
        <v>45761</v>
      </c>
      <c r="E1016" t="s">
        <v>59</v>
      </c>
      <c r="F1016" t="s">
        <v>2773</v>
      </c>
      <c r="G1016" t="s">
        <v>2677</v>
      </c>
      <c r="I1016">
        <v>1</v>
      </c>
      <c r="J1016" t="s">
        <v>183</v>
      </c>
      <c r="K1016">
        <v>61</v>
      </c>
      <c r="L1016" t="s">
        <v>6046</v>
      </c>
      <c r="M1016" t="s">
        <v>26405</v>
      </c>
      <c r="N1016" t="s">
        <v>664</v>
      </c>
      <c r="O1016" t="s">
        <v>3846</v>
      </c>
      <c r="P1016">
        <v>834</v>
      </c>
      <c r="Q1016">
        <f t="shared" si="277"/>
        <v>61.68</v>
      </c>
      <c r="R1016" s="34">
        <f t="shared" si="278"/>
        <v>1.028</v>
      </c>
      <c r="S1016" s="35">
        <v>45761</v>
      </c>
      <c r="U1016">
        <v>6</v>
      </c>
      <c r="V1016">
        <v>5004</v>
      </c>
      <c r="W1016" t="s">
        <v>65</v>
      </c>
      <c r="X1016" t="s">
        <v>2774</v>
      </c>
      <c r="Y1016">
        <v>0</v>
      </c>
      <c r="Z1016">
        <v>5000</v>
      </c>
      <c r="AA1016">
        <v>4</v>
      </c>
      <c r="AB1016">
        <v>0</v>
      </c>
      <c r="AC1016">
        <v>0</v>
      </c>
      <c r="AD1016">
        <v>0</v>
      </c>
      <c r="AG1016">
        <v>0</v>
      </c>
      <c r="AP1016" t="s">
        <v>2775</v>
      </c>
      <c r="AQ1016" t="s">
        <v>465</v>
      </c>
      <c r="AR1016" t="s">
        <v>15009</v>
      </c>
      <c r="AT1016">
        <v>0</v>
      </c>
      <c r="AU1016">
        <v>0</v>
      </c>
      <c r="AV1016">
        <v>0</v>
      </c>
      <c r="AW1016">
        <v>0</v>
      </c>
      <c r="AX1016">
        <v>0</v>
      </c>
      <c r="AY1016">
        <v>0</v>
      </c>
      <c r="BC1016" t="s">
        <v>63</v>
      </c>
      <c r="BD1016" t="s">
        <v>5137</v>
      </c>
      <c r="BE1016">
        <v>0</v>
      </c>
      <c r="BG1016" t="s">
        <v>465</v>
      </c>
      <c r="BJ1016" t="s">
        <v>2776</v>
      </c>
    </row>
    <row r="1017" spans="1:62" x14ac:dyDescent="0.35">
      <c r="A1017" t="s">
        <v>5138</v>
      </c>
      <c r="B1017">
        <v>10000</v>
      </c>
      <c r="C1017">
        <v>10000</v>
      </c>
      <c r="D1017">
        <v>45763</v>
      </c>
      <c r="E1017" t="s">
        <v>59</v>
      </c>
      <c r="F1017" t="s">
        <v>5139</v>
      </c>
      <c r="G1017" t="s">
        <v>2452</v>
      </c>
      <c r="I1017">
        <v>1</v>
      </c>
      <c r="J1017" t="s">
        <v>183</v>
      </c>
      <c r="K1017">
        <v>12</v>
      </c>
      <c r="L1017" t="s">
        <v>6062</v>
      </c>
      <c r="M1017" t="s">
        <v>26405</v>
      </c>
      <c r="N1017" t="s">
        <v>462</v>
      </c>
      <c r="O1017" t="s">
        <v>3804</v>
      </c>
      <c r="P1017">
        <v>30000</v>
      </c>
      <c r="Q1017">
        <f t="shared" si="277"/>
        <v>645</v>
      </c>
      <c r="R1017" s="34">
        <f t="shared" si="278"/>
        <v>10.75</v>
      </c>
      <c r="S1017" s="35">
        <v>45761</v>
      </c>
      <c r="U1017">
        <v>1</v>
      </c>
      <c r="V1017">
        <v>30000</v>
      </c>
      <c r="W1017" t="s">
        <v>65</v>
      </c>
      <c r="X1017" t="s">
        <v>2670</v>
      </c>
      <c r="Y1017">
        <v>0</v>
      </c>
      <c r="Z1017">
        <v>30000</v>
      </c>
      <c r="AA1017">
        <v>0</v>
      </c>
      <c r="AB1017">
        <v>0</v>
      </c>
      <c r="AC1017">
        <v>0</v>
      </c>
      <c r="AD1017">
        <v>0</v>
      </c>
      <c r="AG1017">
        <v>0</v>
      </c>
      <c r="AP1017" t="s">
        <v>2671</v>
      </c>
      <c r="AQ1017" t="s">
        <v>465</v>
      </c>
      <c r="AR1017" t="s">
        <v>15009</v>
      </c>
      <c r="AT1017">
        <v>0</v>
      </c>
      <c r="AU1017">
        <v>0</v>
      </c>
      <c r="AV1017">
        <v>0</v>
      </c>
      <c r="AW1017">
        <v>0</v>
      </c>
      <c r="AX1017">
        <v>0</v>
      </c>
      <c r="AY1017">
        <v>0</v>
      </c>
      <c r="BC1017" t="s">
        <v>63</v>
      </c>
      <c r="BD1017" t="s">
        <v>5140</v>
      </c>
      <c r="BE1017">
        <v>0</v>
      </c>
      <c r="BG1017" t="s">
        <v>465</v>
      </c>
      <c r="BJ1017" t="s">
        <v>2878</v>
      </c>
    </row>
    <row r="1018" spans="1:62" x14ac:dyDescent="0.35">
      <c r="A1018" t="s">
        <v>4886</v>
      </c>
      <c r="B1018">
        <v>10000</v>
      </c>
      <c r="C1018">
        <v>20000</v>
      </c>
      <c r="D1018">
        <v>45782</v>
      </c>
      <c r="E1018" t="s">
        <v>59</v>
      </c>
      <c r="F1018">
        <v>0.48427083333333332</v>
      </c>
      <c r="G1018">
        <v>10620258104</v>
      </c>
      <c r="I1018">
        <v>2</v>
      </c>
      <c r="J1018" t="s">
        <v>183</v>
      </c>
      <c r="K1018">
        <v>77</v>
      </c>
      <c r="L1018" t="s">
        <v>6043</v>
      </c>
      <c r="M1018" t="s">
        <v>26407</v>
      </c>
      <c r="N1018" t="s">
        <v>192</v>
      </c>
      <c r="O1018" t="s">
        <v>3848</v>
      </c>
      <c r="P1018">
        <v>728</v>
      </c>
      <c r="Q1018">
        <f t="shared" ref="Q1018:Q1019" si="279">(P1018/60)+30</f>
        <v>42.133333333333333</v>
      </c>
      <c r="R1018" s="34">
        <f t="shared" si="278"/>
        <v>0.70222222222222219</v>
      </c>
      <c r="S1018" s="35">
        <v>45761</v>
      </c>
      <c r="U1018">
        <v>66</v>
      </c>
      <c r="V1018">
        <v>48048</v>
      </c>
      <c r="W1018" t="s">
        <v>65</v>
      </c>
      <c r="X1018" t="s">
        <v>4397</v>
      </c>
      <c r="Y1018">
        <v>0</v>
      </c>
      <c r="Z1018">
        <v>40000</v>
      </c>
      <c r="AA1018">
        <v>8048</v>
      </c>
      <c r="AB1018">
        <v>0</v>
      </c>
      <c r="AC1018">
        <v>0</v>
      </c>
      <c r="AD1018">
        <v>0</v>
      </c>
      <c r="AG1018">
        <v>0</v>
      </c>
      <c r="AP1018" t="s">
        <v>4398</v>
      </c>
      <c r="AQ1018" t="s">
        <v>108</v>
      </c>
      <c r="AR1018" t="s">
        <v>13404</v>
      </c>
      <c r="AT1018">
        <v>0</v>
      </c>
      <c r="AU1018">
        <v>0</v>
      </c>
      <c r="AV1018">
        <v>0</v>
      </c>
      <c r="AW1018">
        <v>0</v>
      </c>
      <c r="AX1018">
        <v>0</v>
      </c>
      <c r="AY1018">
        <v>0</v>
      </c>
      <c r="BC1018" t="s">
        <v>63</v>
      </c>
      <c r="BD1018" t="s">
        <v>6152</v>
      </c>
      <c r="BE1018">
        <v>0</v>
      </c>
      <c r="BG1018" t="s">
        <v>108</v>
      </c>
      <c r="BJ1018" t="s">
        <v>4887</v>
      </c>
    </row>
    <row r="1019" spans="1:62" x14ac:dyDescent="0.35">
      <c r="A1019" t="s">
        <v>4888</v>
      </c>
      <c r="B1019">
        <v>10000</v>
      </c>
      <c r="C1019">
        <v>20000</v>
      </c>
      <c r="D1019">
        <v>45782</v>
      </c>
      <c r="E1019" t="s">
        <v>59</v>
      </c>
      <c r="F1019">
        <v>0.48427083333333332</v>
      </c>
      <c r="G1019">
        <v>1062058100</v>
      </c>
      <c r="I1019">
        <v>2</v>
      </c>
      <c r="J1019" t="s">
        <v>183</v>
      </c>
      <c r="K1019">
        <v>77</v>
      </c>
      <c r="L1019" t="s">
        <v>6043</v>
      </c>
      <c r="M1019" t="s">
        <v>26407</v>
      </c>
      <c r="N1019" t="s">
        <v>192</v>
      </c>
      <c r="O1019" t="s">
        <v>3848</v>
      </c>
      <c r="P1019">
        <v>364</v>
      </c>
      <c r="Q1019">
        <f t="shared" si="279"/>
        <v>36.066666666666663</v>
      </c>
      <c r="R1019" s="34">
        <f t="shared" si="278"/>
        <v>0.60111111111111104</v>
      </c>
      <c r="S1019" s="35">
        <v>45761</v>
      </c>
      <c r="U1019">
        <v>77</v>
      </c>
      <c r="V1019">
        <v>28028</v>
      </c>
      <c r="W1019" t="s">
        <v>65</v>
      </c>
      <c r="X1019" t="s">
        <v>4391</v>
      </c>
      <c r="Y1019">
        <v>0</v>
      </c>
      <c r="Z1019">
        <v>20000</v>
      </c>
      <c r="AA1019">
        <v>8028</v>
      </c>
      <c r="AB1019">
        <v>0</v>
      </c>
      <c r="AC1019">
        <v>0</v>
      </c>
      <c r="AD1019">
        <v>0</v>
      </c>
      <c r="AG1019">
        <v>0</v>
      </c>
      <c r="AP1019" t="s">
        <v>4392</v>
      </c>
      <c r="AQ1019" t="s">
        <v>108</v>
      </c>
      <c r="AR1019" t="s">
        <v>13404</v>
      </c>
      <c r="AT1019">
        <v>0</v>
      </c>
      <c r="AU1019">
        <v>0</v>
      </c>
      <c r="AV1019">
        <v>0</v>
      </c>
      <c r="AW1019">
        <v>0</v>
      </c>
      <c r="AX1019">
        <v>0</v>
      </c>
      <c r="AY1019">
        <v>0</v>
      </c>
      <c r="BC1019" t="s">
        <v>63</v>
      </c>
      <c r="BD1019" t="s">
        <v>6153</v>
      </c>
      <c r="BE1019">
        <v>0</v>
      </c>
      <c r="BG1019" t="s">
        <v>108</v>
      </c>
      <c r="BJ1019" t="s">
        <v>4889</v>
      </c>
    </row>
    <row r="1020" spans="1:62" x14ac:dyDescent="0.35">
      <c r="A1020" t="s">
        <v>5141</v>
      </c>
      <c r="B1020">
        <v>10000</v>
      </c>
      <c r="C1020">
        <v>10000</v>
      </c>
      <c r="D1020">
        <v>45771</v>
      </c>
      <c r="E1020" t="s">
        <v>59</v>
      </c>
      <c r="F1020" t="s">
        <v>5142</v>
      </c>
      <c r="G1020" t="s">
        <v>5143</v>
      </c>
      <c r="I1020">
        <v>1</v>
      </c>
      <c r="J1020" t="s">
        <v>183</v>
      </c>
      <c r="K1020">
        <v>88</v>
      </c>
      <c r="L1020" t="s">
        <v>6058</v>
      </c>
      <c r="M1020" t="s">
        <v>26406</v>
      </c>
      <c r="N1020" t="s">
        <v>144</v>
      </c>
      <c r="O1020" t="s">
        <v>3855</v>
      </c>
      <c r="P1020">
        <v>1480</v>
      </c>
      <c r="S1020" s="35">
        <v>45761</v>
      </c>
      <c r="U1020">
        <v>1</v>
      </c>
      <c r="V1020">
        <v>1480</v>
      </c>
      <c r="W1020" t="s">
        <v>65</v>
      </c>
      <c r="X1020" t="s">
        <v>5144</v>
      </c>
      <c r="Y1020">
        <v>0</v>
      </c>
      <c r="Z1020">
        <v>1000</v>
      </c>
      <c r="AA1020">
        <v>480</v>
      </c>
      <c r="AB1020">
        <v>0</v>
      </c>
      <c r="AC1020">
        <v>0</v>
      </c>
      <c r="AD1020">
        <v>0</v>
      </c>
      <c r="AG1020">
        <v>0</v>
      </c>
      <c r="AP1020" t="s">
        <v>5145</v>
      </c>
      <c r="AQ1020" t="s">
        <v>5146</v>
      </c>
      <c r="AR1020" t="s">
        <v>8154</v>
      </c>
      <c r="AT1020">
        <v>0</v>
      </c>
      <c r="AU1020">
        <v>0</v>
      </c>
      <c r="AV1020">
        <v>0</v>
      </c>
      <c r="AW1020">
        <v>0</v>
      </c>
      <c r="AX1020">
        <v>0</v>
      </c>
      <c r="AY1020">
        <v>0</v>
      </c>
      <c r="BC1020" t="s">
        <v>63</v>
      </c>
      <c r="BD1020" t="s">
        <v>5147</v>
      </c>
      <c r="BE1020">
        <v>0</v>
      </c>
      <c r="BG1020" t="s">
        <v>5146</v>
      </c>
      <c r="BJ1020" t="s">
        <v>5148</v>
      </c>
    </row>
    <row r="1021" spans="1:62" x14ac:dyDescent="0.35">
      <c r="A1021" t="s">
        <v>2777</v>
      </c>
      <c r="B1021">
        <v>10000</v>
      </c>
      <c r="C1021">
        <v>10000</v>
      </c>
      <c r="D1021">
        <v>45761</v>
      </c>
      <c r="E1021" t="s">
        <v>59</v>
      </c>
      <c r="F1021" t="s">
        <v>2636</v>
      </c>
      <c r="G1021" t="s">
        <v>1041</v>
      </c>
      <c r="I1021">
        <v>1</v>
      </c>
      <c r="J1021" t="s">
        <v>183</v>
      </c>
      <c r="K1021">
        <v>61</v>
      </c>
      <c r="L1021" t="s">
        <v>6046</v>
      </c>
      <c r="M1021" t="s">
        <v>26405</v>
      </c>
      <c r="N1021" t="s">
        <v>209</v>
      </c>
      <c r="O1021" t="s">
        <v>3802</v>
      </c>
      <c r="P1021">
        <v>500</v>
      </c>
      <c r="Q1021">
        <f>(P1021/50)+45</f>
        <v>55</v>
      </c>
      <c r="R1021" s="34">
        <f>Q1021/60</f>
        <v>0.91666666666666663</v>
      </c>
      <c r="S1021" s="35">
        <v>45761</v>
      </c>
      <c r="U1021">
        <v>1</v>
      </c>
      <c r="V1021">
        <v>500</v>
      </c>
      <c r="W1021" t="s">
        <v>65</v>
      </c>
      <c r="X1021">
        <v>107187090001</v>
      </c>
      <c r="Y1021">
        <v>0</v>
      </c>
      <c r="Z1021">
        <v>500</v>
      </c>
      <c r="AA1021">
        <v>0</v>
      </c>
      <c r="AB1021">
        <v>0</v>
      </c>
      <c r="AC1021">
        <v>0</v>
      </c>
      <c r="AD1021">
        <v>0</v>
      </c>
      <c r="AG1021">
        <v>0</v>
      </c>
      <c r="AP1021">
        <v>10718709</v>
      </c>
      <c r="AQ1021" t="s">
        <v>282</v>
      </c>
      <c r="AR1021" t="s">
        <v>14518</v>
      </c>
      <c r="AT1021">
        <v>0</v>
      </c>
      <c r="AU1021">
        <v>0</v>
      </c>
      <c r="AV1021">
        <v>0</v>
      </c>
      <c r="AW1021">
        <v>0</v>
      </c>
      <c r="AX1021">
        <v>0</v>
      </c>
      <c r="AY1021">
        <v>0</v>
      </c>
      <c r="BC1021" t="s">
        <v>63</v>
      </c>
      <c r="BD1021" t="s">
        <v>5149</v>
      </c>
      <c r="BE1021">
        <v>0</v>
      </c>
      <c r="BG1021" t="s">
        <v>282</v>
      </c>
      <c r="BJ1021" t="s">
        <v>2778</v>
      </c>
    </row>
    <row r="1022" spans="1:62" x14ac:dyDescent="0.35">
      <c r="A1022" t="s">
        <v>2779</v>
      </c>
      <c r="B1022">
        <v>10000</v>
      </c>
      <c r="C1022">
        <v>10000</v>
      </c>
      <c r="D1022">
        <v>45762</v>
      </c>
      <c r="E1022" t="s">
        <v>59</v>
      </c>
      <c r="F1022">
        <v>0.43336805555555558</v>
      </c>
      <c r="G1022" t="s">
        <v>2780</v>
      </c>
      <c r="I1022">
        <v>1</v>
      </c>
      <c r="J1022" t="s">
        <v>183</v>
      </c>
      <c r="K1022">
        <v>79</v>
      </c>
      <c r="L1022" t="s">
        <v>6076</v>
      </c>
      <c r="M1022" t="s">
        <v>26406</v>
      </c>
      <c r="N1022" t="s">
        <v>92</v>
      </c>
      <c r="O1022" t="s">
        <v>3828</v>
      </c>
      <c r="P1022">
        <v>46</v>
      </c>
      <c r="Q1022">
        <f t="shared" ref="Q1022:Q1023" si="280">(P1022/20)+30</f>
        <v>32.299999999999997</v>
      </c>
      <c r="R1022" s="34">
        <f t="shared" ref="R1022:R1023" si="281">Q1022/60</f>
        <v>0.53833333333333333</v>
      </c>
      <c r="S1022" s="35">
        <v>45761</v>
      </c>
      <c r="U1022">
        <v>65</v>
      </c>
      <c r="V1022">
        <v>2990</v>
      </c>
      <c r="W1022" t="s">
        <v>65</v>
      </c>
      <c r="X1022" t="s">
        <v>2781</v>
      </c>
      <c r="Y1022">
        <v>0</v>
      </c>
      <c r="Z1022">
        <v>1000</v>
      </c>
      <c r="AA1022">
        <v>1990</v>
      </c>
      <c r="AB1022">
        <v>0</v>
      </c>
      <c r="AC1022">
        <v>0</v>
      </c>
      <c r="AD1022">
        <v>0</v>
      </c>
      <c r="AG1022">
        <v>0</v>
      </c>
      <c r="AP1022" t="s">
        <v>2782</v>
      </c>
      <c r="AQ1022" t="s">
        <v>95</v>
      </c>
      <c r="AR1022" t="s">
        <v>13261</v>
      </c>
      <c r="AT1022">
        <v>0</v>
      </c>
      <c r="AU1022">
        <v>0</v>
      </c>
      <c r="AV1022">
        <v>0</v>
      </c>
      <c r="AW1022">
        <v>0</v>
      </c>
      <c r="AX1022">
        <v>0</v>
      </c>
      <c r="AY1022">
        <v>0</v>
      </c>
      <c r="BC1022" t="s">
        <v>63</v>
      </c>
      <c r="BD1022" t="s">
        <v>5150</v>
      </c>
      <c r="BE1022">
        <v>0</v>
      </c>
      <c r="BG1022" t="s">
        <v>95</v>
      </c>
      <c r="BJ1022" t="s">
        <v>2783</v>
      </c>
    </row>
    <row r="1023" spans="1:62" x14ac:dyDescent="0.35">
      <c r="A1023" t="s">
        <v>2784</v>
      </c>
      <c r="B1023">
        <v>10000</v>
      </c>
      <c r="C1023">
        <v>10000</v>
      </c>
      <c r="D1023">
        <v>45762</v>
      </c>
      <c r="E1023" t="s">
        <v>59</v>
      </c>
      <c r="F1023">
        <v>0.43260416666666668</v>
      </c>
      <c r="G1023" t="s">
        <v>2780</v>
      </c>
      <c r="I1023">
        <v>1</v>
      </c>
      <c r="J1023" t="s">
        <v>183</v>
      </c>
      <c r="K1023">
        <v>79</v>
      </c>
      <c r="L1023" t="s">
        <v>6076</v>
      </c>
      <c r="M1023" t="s">
        <v>26406</v>
      </c>
      <c r="N1023" t="s">
        <v>92</v>
      </c>
      <c r="O1023" t="s">
        <v>3828</v>
      </c>
      <c r="P1023">
        <v>46</v>
      </c>
      <c r="Q1023">
        <f t="shared" si="280"/>
        <v>32.299999999999997</v>
      </c>
      <c r="R1023" s="34">
        <f t="shared" si="281"/>
        <v>0.53833333333333333</v>
      </c>
      <c r="S1023" s="35">
        <v>45761</v>
      </c>
      <c r="U1023">
        <v>65</v>
      </c>
      <c r="V1023">
        <v>2990</v>
      </c>
      <c r="W1023" t="s">
        <v>65</v>
      </c>
      <c r="X1023" t="s">
        <v>2785</v>
      </c>
      <c r="Y1023">
        <v>0</v>
      </c>
      <c r="Z1023">
        <v>1000</v>
      </c>
      <c r="AA1023">
        <v>1990</v>
      </c>
      <c r="AB1023">
        <v>0</v>
      </c>
      <c r="AC1023">
        <v>0</v>
      </c>
      <c r="AD1023">
        <v>0</v>
      </c>
      <c r="AG1023">
        <v>0</v>
      </c>
      <c r="AP1023" t="s">
        <v>2786</v>
      </c>
      <c r="AQ1023" t="s">
        <v>95</v>
      </c>
      <c r="AR1023" t="s">
        <v>13261</v>
      </c>
      <c r="AT1023">
        <v>0</v>
      </c>
      <c r="AU1023">
        <v>0</v>
      </c>
      <c r="AV1023">
        <v>0</v>
      </c>
      <c r="AW1023">
        <v>0</v>
      </c>
      <c r="AX1023">
        <v>0</v>
      </c>
      <c r="AY1023">
        <v>0</v>
      </c>
      <c r="BC1023" t="s">
        <v>63</v>
      </c>
      <c r="BD1023" t="s">
        <v>5151</v>
      </c>
      <c r="BE1023">
        <v>0</v>
      </c>
      <c r="BG1023" t="s">
        <v>95</v>
      </c>
      <c r="BJ1023" t="s">
        <v>2787</v>
      </c>
    </row>
    <row r="1024" spans="1:62" x14ac:dyDescent="0.35">
      <c r="A1024" t="s">
        <v>2611</v>
      </c>
      <c r="B1024">
        <v>10000</v>
      </c>
      <c r="C1024">
        <v>20000</v>
      </c>
      <c r="D1024">
        <v>45761</v>
      </c>
      <c r="E1024" t="s">
        <v>59</v>
      </c>
      <c r="F1024" t="s">
        <v>2612</v>
      </c>
      <c r="G1024" t="s">
        <v>159</v>
      </c>
      <c r="I1024">
        <v>2</v>
      </c>
      <c r="J1024" t="s">
        <v>183</v>
      </c>
      <c r="K1024">
        <v>82</v>
      </c>
      <c r="L1024" t="s">
        <v>6057</v>
      </c>
      <c r="M1024" t="s">
        <v>26408</v>
      </c>
      <c r="N1024" t="s">
        <v>352</v>
      </c>
      <c r="O1024" t="s">
        <v>3798</v>
      </c>
      <c r="P1024">
        <v>5667</v>
      </c>
      <c r="S1024" s="35">
        <v>45761</v>
      </c>
      <c r="U1024">
        <v>6</v>
      </c>
      <c r="V1024">
        <v>34002</v>
      </c>
      <c r="W1024" t="s">
        <v>65</v>
      </c>
      <c r="X1024">
        <v>5000582200001</v>
      </c>
      <c r="Y1024">
        <v>0</v>
      </c>
      <c r="Z1024">
        <v>30000</v>
      </c>
      <c r="AA1024">
        <v>4002</v>
      </c>
      <c r="AB1024">
        <v>0</v>
      </c>
      <c r="AC1024">
        <v>0</v>
      </c>
      <c r="AD1024">
        <v>0</v>
      </c>
      <c r="AG1024">
        <v>0</v>
      </c>
      <c r="AP1024">
        <v>500058220</v>
      </c>
      <c r="AQ1024" t="s">
        <v>162</v>
      </c>
      <c r="AR1024" t="s">
        <v>8373</v>
      </c>
      <c r="AT1024">
        <v>0</v>
      </c>
      <c r="AU1024">
        <v>0</v>
      </c>
      <c r="AV1024">
        <v>0</v>
      </c>
      <c r="AW1024">
        <v>0</v>
      </c>
      <c r="AX1024">
        <v>0</v>
      </c>
      <c r="AY1024">
        <v>0</v>
      </c>
      <c r="BC1024" t="s">
        <v>63</v>
      </c>
      <c r="BD1024" t="s">
        <v>5053</v>
      </c>
      <c r="BE1024">
        <v>0</v>
      </c>
      <c r="BG1024" t="s">
        <v>162</v>
      </c>
      <c r="BJ1024" t="s">
        <v>2473</v>
      </c>
    </row>
    <row r="1025" spans="1:62" x14ac:dyDescent="0.35">
      <c r="A1025" t="s">
        <v>2788</v>
      </c>
      <c r="B1025">
        <v>10000</v>
      </c>
      <c r="C1025">
        <v>10000</v>
      </c>
      <c r="D1025">
        <v>45762</v>
      </c>
      <c r="E1025" t="s">
        <v>59</v>
      </c>
      <c r="F1025" t="s">
        <v>2244</v>
      </c>
      <c r="G1025" t="s">
        <v>2789</v>
      </c>
      <c r="I1025">
        <v>1</v>
      </c>
      <c r="J1025" t="s">
        <v>183</v>
      </c>
      <c r="K1025">
        <v>82</v>
      </c>
      <c r="L1025" t="s">
        <v>6057</v>
      </c>
      <c r="M1025" t="s">
        <v>26408</v>
      </c>
      <c r="N1025" t="s">
        <v>352</v>
      </c>
      <c r="O1025" t="s">
        <v>3798</v>
      </c>
      <c r="P1025">
        <v>1500</v>
      </c>
      <c r="S1025" s="35">
        <v>45761</v>
      </c>
      <c r="U1025">
        <v>20</v>
      </c>
      <c r="V1025">
        <v>30000</v>
      </c>
      <c r="W1025" t="s">
        <v>65</v>
      </c>
      <c r="X1025" t="s">
        <v>2790</v>
      </c>
      <c r="Y1025">
        <v>0</v>
      </c>
      <c r="Z1025">
        <v>30000</v>
      </c>
      <c r="AA1025">
        <v>0</v>
      </c>
      <c r="AB1025">
        <v>0</v>
      </c>
      <c r="AC1025">
        <v>0</v>
      </c>
      <c r="AD1025">
        <v>0</v>
      </c>
      <c r="AG1025">
        <v>0</v>
      </c>
      <c r="AP1025" t="s">
        <v>2791</v>
      </c>
      <c r="AQ1025" t="s">
        <v>2792</v>
      </c>
      <c r="AR1025" t="s">
        <v>17563</v>
      </c>
      <c r="AT1025">
        <v>0</v>
      </c>
      <c r="AU1025">
        <v>0</v>
      </c>
      <c r="AV1025">
        <v>0</v>
      </c>
      <c r="AW1025">
        <v>0</v>
      </c>
      <c r="AX1025">
        <v>0</v>
      </c>
      <c r="AY1025">
        <v>0</v>
      </c>
      <c r="BC1025" t="s">
        <v>63</v>
      </c>
      <c r="BD1025" t="s">
        <v>5152</v>
      </c>
      <c r="BE1025">
        <v>0</v>
      </c>
      <c r="BG1025" t="s">
        <v>2792</v>
      </c>
      <c r="BJ1025" t="s">
        <v>2793</v>
      </c>
    </row>
    <row r="1026" spans="1:62" x14ac:dyDescent="0.35">
      <c r="A1026" t="s">
        <v>2474</v>
      </c>
      <c r="B1026">
        <v>10000</v>
      </c>
      <c r="C1026">
        <v>20000</v>
      </c>
      <c r="D1026">
        <v>45762</v>
      </c>
      <c r="E1026" t="s">
        <v>59</v>
      </c>
      <c r="F1026" t="s">
        <v>2475</v>
      </c>
      <c r="G1026" t="s">
        <v>2476</v>
      </c>
      <c r="I1026">
        <v>2</v>
      </c>
      <c r="J1026" t="s">
        <v>183</v>
      </c>
      <c r="K1026">
        <v>82</v>
      </c>
      <c r="L1026" t="s">
        <v>6057</v>
      </c>
      <c r="M1026" t="s">
        <v>26408</v>
      </c>
      <c r="N1026" t="s">
        <v>352</v>
      </c>
      <c r="O1026" t="s">
        <v>3798</v>
      </c>
      <c r="P1026">
        <v>2858</v>
      </c>
      <c r="S1026" s="35">
        <v>45761</v>
      </c>
      <c r="U1026">
        <v>7</v>
      </c>
      <c r="V1026">
        <v>20006</v>
      </c>
      <c r="W1026" t="s">
        <v>65</v>
      </c>
      <c r="X1026" t="s">
        <v>609</v>
      </c>
      <c r="Y1026">
        <v>0</v>
      </c>
      <c r="Z1026">
        <v>20000</v>
      </c>
      <c r="AA1026">
        <v>6</v>
      </c>
      <c r="AB1026">
        <v>0</v>
      </c>
      <c r="AC1026">
        <v>0</v>
      </c>
      <c r="AD1026">
        <v>0</v>
      </c>
      <c r="AG1026">
        <v>0</v>
      </c>
      <c r="AP1026" t="s">
        <v>610</v>
      </c>
      <c r="AQ1026" t="s">
        <v>1048</v>
      </c>
      <c r="AR1026" t="s">
        <v>13477</v>
      </c>
      <c r="AT1026">
        <v>0</v>
      </c>
      <c r="AU1026">
        <v>0</v>
      </c>
      <c r="AV1026">
        <v>0</v>
      </c>
      <c r="AW1026">
        <v>0</v>
      </c>
      <c r="AX1026">
        <v>0</v>
      </c>
      <c r="AY1026">
        <v>0</v>
      </c>
      <c r="BC1026" t="s">
        <v>63</v>
      </c>
      <c r="BD1026" t="s">
        <v>4969</v>
      </c>
      <c r="BE1026">
        <v>0</v>
      </c>
      <c r="BG1026" t="s">
        <v>1048</v>
      </c>
      <c r="BJ1026" t="s">
        <v>2477</v>
      </c>
    </row>
    <row r="1027" spans="1:62" x14ac:dyDescent="0.35">
      <c r="A1027" t="s">
        <v>2794</v>
      </c>
      <c r="B1027">
        <v>10000</v>
      </c>
      <c r="C1027">
        <v>10000</v>
      </c>
      <c r="D1027">
        <v>45762</v>
      </c>
      <c r="E1027" t="s">
        <v>59</v>
      </c>
      <c r="F1027" t="s">
        <v>2614</v>
      </c>
      <c r="G1027" t="s">
        <v>167</v>
      </c>
      <c r="I1027">
        <v>1</v>
      </c>
      <c r="J1027" t="s">
        <v>183</v>
      </c>
      <c r="K1027">
        <v>63</v>
      </c>
      <c r="L1027" t="s">
        <v>6051</v>
      </c>
      <c r="M1027" t="s">
        <v>26408</v>
      </c>
      <c r="N1027" t="s">
        <v>136</v>
      </c>
      <c r="O1027" t="s">
        <v>3850</v>
      </c>
      <c r="P1027">
        <v>5000</v>
      </c>
      <c r="Q1027">
        <f t="shared" ref="Q1027:Q1028" si="282">(P1027/40)+45</f>
        <v>170</v>
      </c>
      <c r="R1027" s="34">
        <f t="shared" ref="R1027:R1028" si="283">Q1027/60</f>
        <v>2.8333333333333335</v>
      </c>
      <c r="S1027" s="35">
        <v>45761</v>
      </c>
      <c r="U1027">
        <v>60</v>
      </c>
      <c r="V1027">
        <v>300000</v>
      </c>
      <c r="W1027" t="s">
        <v>65</v>
      </c>
      <c r="X1027" t="s">
        <v>1023</v>
      </c>
      <c r="Y1027">
        <v>0</v>
      </c>
      <c r="Z1027">
        <v>300000</v>
      </c>
      <c r="AA1027">
        <v>0</v>
      </c>
      <c r="AB1027">
        <v>0</v>
      </c>
      <c r="AC1027">
        <v>0</v>
      </c>
      <c r="AD1027">
        <v>0</v>
      </c>
      <c r="AG1027">
        <v>0</v>
      </c>
      <c r="AP1027" t="s">
        <v>1024</v>
      </c>
      <c r="AQ1027" t="s">
        <v>170</v>
      </c>
      <c r="AR1027" t="s">
        <v>21526</v>
      </c>
      <c r="AT1027">
        <v>0</v>
      </c>
      <c r="AU1027">
        <v>0</v>
      </c>
      <c r="AV1027">
        <v>0</v>
      </c>
      <c r="AW1027">
        <v>0</v>
      </c>
      <c r="AX1027">
        <v>0</v>
      </c>
      <c r="AY1027">
        <v>0</v>
      </c>
      <c r="BC1027" t="s">
        <v>63</v>
      </c>
      <c r="BD1027" t="s">
        <v>5153</v>
      </c>
      <c r="BE1027">
        <v>0</v>
      </c>
      <c r="BG1027" t="s">
        <v>170</v>
      </c>
      <c r="BJ1027" t="s">
        <v>2795</v>
      </c>
    </row>
    <row r="1028" spans="1:62" x14ac:dyDescent="0.35">
      <c r="A1028" t="s">
        <v>5154</v>
      </c>
      <c r="B1028">
        <v>10000</v>
      </c>
      <c r="C1028">
        <v>20000</v>
      </c>
      <c r="D1028">
        <v>45763</v>
      </c>
      <c r="E1028" t="s">
        <v>59</v>
      </c>
      <c r="F1028" t="s">
        <v>2951</v>
      </c>
      <c r="G1028">
        <v>8613409</v>
      </c>
      <c r="I1028">
        <v>1</v>
      </c>
      <c r="J1028" t="s">
        <v>183</v>
      </c>
      <c r="K1028">
        <v>63</v>
      </c>
      <c r="L1028" t="s">
        <v>6051</v>
      </c>
      <c r="M1028" t="s">
        <v>26408</v>
      </c>
      <c r="N1028" t="s">
        <v>136</v>
      </c>
      <c r="O1028" t="s">
        <v>3850</v>
      </c>
      <c r="P1028">
        <v>1334</v>
      </c>
      <c r="Q1028">
        <f t="shared" si="282"/>
        <v>78.349999999999994</v>
      </c>
      <c r="R1028" s="34">
        <f t="shared" si="283"/>
        <v>1.3058333333333332</v>
      </c>
      <c r="S1028" s="35">
        <v>45761</v>
      </c>
      <c r="U1028">
        <v>60</v>
      </c>
      <c r="V1028">
        <v>80040</v>
      </c>
      <c r="W1028" t="s">
        <v>65</v>
      </c>
      <c r="X1028" t="s">
        <v>1029</v>
      </c>
      <c r="Y1028">
        <v>0</v>
      </c>
      <c r="Z1028">
        <v>80000</v>
      </c>
      <c r="AA1028">
        <v>40</v>
      </c>
      <c r="AB1028">
        <v>0</v>
      </c>
      <c r="AC1028">
        <v>0</v>
      </c>
      <c r="AD1028">
        <v>0</v>
      </c>
      <c r="AG1028">
        <v>0</v>
      </c>
      <c r="AP1028" t="s">
        <v>1030</v>
      </c>
      <c r="AQ1028" t="s">
        <v>170</v>
      </c>
      <c r="AR1028" t="s">
        <v>21526</v>
      </c>
      <c r="AT1028">
        <v>0</v>
      </c>
      <c r="AU1028">
        <v>0</v>
      </c>
      <c r="AV1028">
        <v>0</v>
      </c>
      <c r="AW1028">
        <v>0</v>
      </c>
      <c r="AX1028">
        <v>0</v>
      </c>
      <c r="AY1028">
        <v>0</v>
      </c>
      <c r="BC1028" t="s">
        <v>63</v>
      </c>
      <c r="BD1028" t="s">
        <v>5155</v>
      </c>
      <c r="BE1028">
        <v>0</v>
      </c>
      <c r="BG1028" t="s">
        <v>170</v>
      </c>
      <c r="BJ1028" t="s">
        <v>5156</v>
      </c>
    </row>
    <row r="1029" spans="1:62" x14ac:dyDescent="0.35">
      <c r="A1029" t="s">
        <v>2796</v>
      </c>
      <c r="B1029">
        <v>10000</v>
      </c>
      <c r="C1029">
        <v>10000</v>
      </c>
      <c r="D1029">
        <v>45761</v>
      </c>
      <c r="E1029" t="s">
        <v>59</v>
      </c>
      <c r="F1029" t="s">
        <v>2669</v>
      </c>
      <c r="G1029" t="s">
        <v>2797</v>
      </c>
      <c r="I1029">
        <v>1</v>
      </c>
      <c r="J1029" t="s">
        <v>183</v>
      </c>
      <c r="K1029">
        <v>61</v>
      </c>
      <c r="L1029" t="s">
        <v>6046</v>
      </c>
      <c r="M1029" t="s">
        <v>26405</v>
      </c>
      <c r="N1029" t="s">
        <v>209</v>
      </c>
      <c r="O1029" t="s">
        <v>3802</v>
      </c>
      <c r="P1029">
        <v>1000</v>
      </c>
      <c r="Q1029">
        <f t="shared" ref="Q1029:Q1030" si="284">(P1029/50)+45</f>
        <v>65</v>
      </c>
      <c r="R1029" s="34">
        <f t="shared" ref="R1029:R1033" si="285">Q1029/60</f>
        <v>1.0833333333333333</v>
      </c>
      <c r="S1029" s="35">
        <v>45761</v>
      </c>
      <c r="U1029">
        <v>1</v>
      </c>
      <c r="V1029">
        <v>1000</v>
      </c>
      <c r="W1029" t="s">
        <v>65</v>
      </c>
      <c r="X1029" t="s">
        <v>2798</v>
      </c>
      <c r="Y1029">
        <v>0</v>
      </c>
      <c r="Z1029">
        <v>1000</v>
      </c>
      <c r="AA1029">
        <v>0</v>
      </c>
      <c r="AB1029">
        <v>0</v>
      </c>
      <c r="AC1029">
        <v>0</v>
      </c>
      <c r="AD1029">
        <v>0</v>
      </c>
      <c r="AG1029">
        <v>0</v>
      </c>
      <c r="AP1029" t="s">
        <v>2799</v>
      </c>
      <c r="AQ1029" t="s">
        <v>729</v>
      </c>
      <c r="AR1029" t="s">
        <v>14138</v>
      </c>
      <c r="AT1029">
        <v>0</v>
      </c>
      <c r="AU1029">
        <v>0</v>
      </c>
      <c r="AV1029">
        <v>0</v>
      </c>
      <c r="AW1029">
        <v>0</v>
      </c>
      <c r="AX1029">
        <v>0</v>
      </c>
      <c r="AY1029">
        <v>0</v>
      </c>
      <c r="BC1029" t="s">
        <v>63</v>
      </c>
      <c r="BD1029" t="s">
        <v>5157</v>
      </c>
      <c r="BE1029">
        <v>0</v>
      </c>
      <c r="BG1029" t="s">
        <v>729</v>
      </c>
      <c r="BJ1029" t="s">
        <v>2800</v>
      </c>
    </row>
    <row r="1030" spans="1:62" x14ac:dyDescent="0.35">
      <c r="A1030" t="s">
        <v>2801</v>
      </c>
      <c r="B1030">
        <v>10000</v>
      </c>
      <c r="C1030">
        <v>10000</v>
      </c>
      <c r="D1030">
        <v>45762</v>
      </c>
      <c r="E1030" t="s">
        <v>59</v>
      </c>
      <c r="F1030" t="s">
        <v>2624</v>
      </c>
      <c r="G1030" t="s">
        <v>2802</v>
      </c>
      <c r="I1030">
        <v>1</v>
      </c>
      <c r="J1030" t="s">
        <v>183</v>
      </c>
      <c r="K1030">
        <v>61</v>
      </c>
      <c r="L1030" t="s">
        <v>6046</v>
      </c>
      <c r="M1030" t="s">
        <v>26405</v>
      </c>
      <c r="N1030" t="s">
        <v>209</v>
      </c>
      <c r="O1030" t="s">
        <v>3802</v>
      </c>
      <c r="P1030">
        <v>3334</v>
      </c>
      <c r="Q1030">
        <f t="shared" si="284"/>
        <v>111.68</v>
      </c>
      <c r="R1030" s="34">
        <f t="shared" si="285"/>
        <v>1.8613333333333335</v>
      </c>
      <c r="S1030" s="35">
        <v>45761</v>
      </c>
      <c r="U1030">
        <v>3</v>
      </c>
      <c r="V1030">
        <v>10002</v>
      </c>
      <c r="W1030" t="s">
        <v>65</v>
      </c>
      <c r="X1030" t="s">
        <v>2803</v>
      </c>
      <c r="Y1030">
        <v>0</v>
      </c>
      <c r="Z1030">
        <v>10000</v>
      </c>
      <c r="AA1030">
        <v>2</v>
      </c>
      <c r="AB1030">
        <v>0</v>
      </c>
      <c r="AC1030">
        <v>0</v>
      </c>
      <c r="AD1030">
        <v>0</v>
      </c>
      <c r="AG1030">
        <v>0</v>
      </c>
      <c r="AP1030" t="s">
        <v>2804</v>
      </c>
      <c r="AQ1030" t="s">
        <v>2805</v>
      </c>
      <c r="AR1030" t="s">
        <v>12616</v>
      </c>
      <c r="AT1030">
        <v>0</v>
      </c>
      <c r="AU1030">
        <v>0</v>
      </c>
      <c r="AV1030">
        <v>0</v>
      </c>
      <c r="AW1030">
        <v>0</v>
      </c>
      <c r="AX1030">
        <v>0</v>
      </c>
      <c r="AY1030">
        <v>0</v>
      </c>
      <c r="BC1030" t="s">
        <v>63</v>
      </c>
      <c r="BD1030" t="s">
        <v>5158</v>
      </c>
      <c r="BE1030">
        <v>0</v>
      </c>
      <c r="BG1030" t="s">
        <v>2805</v>
      </c>
      <c r="BJ1030" t="s">
        <v>2806</v>
      </c>
    </row>
    <row r="1031" spans="1:62" x14ac:dyDescent="0.35">
      <c r="A1031" t="s">
        <v>5057</v>
      </c>
      <c r="B1031">
        <v>10000</v>
      </c>
      <c r="C1031">
        <v>20000</v>
      </c>
      <c r="D1031">
        <v>45771</v>
      </c>
      <c r="E1031" t="s">
        <v>59</v>
      </c>
      <c r="F1031" t="s">
        <v>5058</v>
      </c>
      <c r="G1031">
        <v>10620258012</v>
      </c>
      <c r="I1031">
        <v>2</v>
      </c>
      <c r="J1031" t="s">
        <v>183</v>
      </c>
      <c r="K1031">
        <v>77</v>
      </c>
      <c r="L1031" t="s">
        <v>6043</v>
      </c>
      <c r="M1031" t="s">
        <v>26407</v>
      </c>
      <c r="N1031" t="s">
        <v>192</v>
      </c>
      <c r="O1031" t="s">
        <v>3848</v>
      </c>
      <c r="P1031">
        <v>2858</v>
      </c>
      <c r="Q1031">
        <f t="shared" ref="Q1031:Q1033" si="286">(P1031/60)+30</f>
        <v>77.633333333333326</v>
      </c>
      <c r="R1031" s="34">
        <f t="shared" si="285"/>
        <v>1.2938888888888889</v>
      </c>
      <c r="S1031" s="35">
        <v>45761</v>
      </c>
      <c r="U1031">
        <v>77</v>
      </c>
      <c r="V1031">
        <v>220066</v>
      </c>
      <c r="W1031" t="s">
        <v>65</v>
      </c>
      <c r="X1031" t="s">
        <v>5059</v>
      </c>
      <c r="Y1031">
        <v>0</v>
      </c>
      <c r="Z1031">
        <v>200000</v>
      </c>
      <c r="AA1031">
        <v>20066</v>
      </c>
      <c r="AB1031">
        <v>0</v>
      </c>
      <c r="AC1031">
        <v>0</v>
      </c>
      <c r="AD1031">
        <v>0</v>
      </c>
      <c r="AG1031">
        <v>0</v>
      </c>
      <c r="AP1031" t="s">
        <v>5060</v>
      </c>
      <c r="AQ1031" t="s">
        <v>108</v>
      </c>
      <c r="AR1031" t="s">
        <v>13404</v>
      </c>
      <c r="AT1031">
        <v>0</v>
      </c>
      <c r="AU1031">
        <v>0</v>
      </c>
      <c r="AV1031">
        <v>0</v>
      </c>
      <c r="AW1031">
        <v>0</v>
      </c>
      <c r="AX1031">
        <v>0</v>
      </c>
      <c r="AY1031">
        <v>0</v>
      </c>
      <c r="BC1031" t="s">
        <v>63</v>
      </c>
      <c r="BD1031" t="s">
        <v>5061</v>
      </c>
      <c r="BE1031">
        <v>0</v>
      </c>
      <c r="BG1031" t="s">
        <v>108</v>
      </c>
      <c r="BJ1031" t="s">
        <v>5062</v>
      </c>
    </row>
    <row r="1032" spans="1:62" x14ac:dyDescent="0.35">
      <c r="A1032" t="s">
        <v>4389</v>
      </c>
      <c r="B1032">
        <v>10000</v>
      </c>
      <c r="C1032">
        <v>20000</v>
      </c>
      <c r="D1032">
        <v>45779</v>
      </c>
      <c r="E1032" t="s">
        <v>59</v>
      </c>
      <c r="F1032" t="s">
        <v>4390</v>
      </c>
      <c r="G1032">
        <v>10620258012</v>
      </c>
      <c r="I1032">
        <v>2</v>
      </c>
      <c r="J1032" t="s">
        <v>183</v>
      </c>
      <c r="K1032">
        <v>77</v>
      </c>
      <c r="L1032" t="s">
        <v>6043</v>
      </c>
      <c r="M1032" t="s">
        <v>26407</v>
      </c>
      <c r="N1032" t="s">
        <v>192</v>
      </c>
      <c r="O1032" t="s">
        <v>3848</v>
      </c>
      <c r="P1032">
        <v>364</v>
      </c>
      <c r="Q1032">
        <f t="shared" si="286"/>
        <v>36.066666666666663</v>
      </c>
      <c r="R1032" s="34">
        <f t="shared" si="285"/>
        <v>0.60111111111111104</v>
      </c>
      <c r="S1032" s="35">
        <v>45761</v>
      </c>
      <c r="U1032">
        <v>77</v>
      </c>
      <c r="V1032">
        <v>28028</v>
      </c>
      <c r="W1032" t="s">
        <v>65</v>
      </c>
      <c r="X1032" t="s">
        <v>4391</v>
      </c>
      <c r="Y1032">
        <v>0</v>
      </c>
      <c r="Z1032">
        <v>20000</v>
      </c>
      <c r="AA1032">
        <v>8028</v>
      </c>
      <c r="AB1032">
        <v>0</v>
      </c>
      <c r="AC1032">
        <v>0</v>
      </c>
      <c r="AD1032">
        <v>0</v>
      </c>
      <c r="AG1032">
        <v>0</v>
      </c>
      <c r="AP1032" t="s">
        <v>4392</v>
      </c>
      <c r="AQ1032" t="s">
        <v>108</v>
      </c>
      <c r="AR1032" t="s">
        <v>13404</v>
      </c>
      <c r="AT1032">
        <v>0</v>
      </c>
      <c r="AU1032">
        <v>0</v>
      </c>
      <c r="AV1032">
        <v>0</v>
      </c>
      <c r="AW1032">
        <v>0</v>
      </c>
      <c r="AX1032">
        <v>0</v>
      </c>
      <c r="AY1032">
        <v>0</v>
      </c>
      <c r="BC1032" t="s">
        <v>63</v>
      </c>
      <c r="BD1032" t="s">
        <v>6157</v>
      </c>
      <c r="BE1032">
        <v>0</v>
      </c>
      <c r="BG1032" t="s">
        <v>108</v>
      </c>
      <c r="BJ1032" t="s">
        <v>4393</v>
      </c>
    </row>
    <row r="1033" spans="1:62" x14ac:dyDescent="0.35">
      <c r="A1033" t="s">
        <v>4394</v>
      </c>
      <c r="B1033">
        <v>10000</v>
      </c>
      <c r="C1033">
        <v>20000</v>
      </c>
      <c r="D1033">
        <v>45779</v>
      </c>
      <c r="E1033" t="s">
        <v>59</v>
      </c>
      <c r="F1033" t="s">
        <v>4395</v>
      </c>
      <c r="G1033">
        <v>10620258009</v>
      </c>
      <c r="I1033">
        <v>2</v>
      </c>
      <c r="J1033" t="s">
        <v>183</v>
      </c>
      <c r="K1033">
        <v>77</v>
      </c>
      <c r="L1033" t="s">
        <v>6043</v>
      </c>
      <c r="M1033" t="s">
        <v>26407</v>
      </c>
      <c r="N1033" t="s">
        <v>192</v>
      </c>
      <c r="O1033" t="s">
        <v>3848</v>
      </c>
      <c r="P1033">
        <v>425</v>
      </c>
      <c r="Q1033">
        <f t="shared" si="286"/>
        <v>37.083333333333336</v>
      </c>
      <c r="R1033" s="34">
        <f t="shared" si="285"/>
        <v>0.61805555555555558</v>
      </c>
      <c r="S1033" s="35">
        <v>45761</v>
      </c>
      <c r="U1033">
        <v>66</v>
      </c>
      <c r="V1033">
        <v>28050</v>
      </c>
      <c r="W1033" t="s">
        <v>65</v>
      </c>
      <c r="X1033" t="s">
        <v>4397</v>
      </c>
      <c r="Y1033">
        <v>0</v>
      </c>
      <c r="Z1033">
        <v>20000</v>
      </c>
      <c r="AA1033">
        <v>8050</v>
      </c>
      <c r="AB1033">
        <v>0</v>
      </c>
      <c r="AC1033">
        <v>0</v>
      </c>
      <c r="AD1033">
        <v>0</v>
      </c>
      <c r="AG1033">
        <v>0</v>
      </c>
      <c r="AP1033" t="s">
        <v>4398</v>
      </c>
      <c r="AQ1033" t="s">
        <v>108</v>
      </c>
      <c r="AR1033" t="s">
        <v>13404</v>
      </c>
      <c r="AT1033">
        <v>0</v>
      </c>
      <c r="AU1033">
        <v>0</v>
      </c>
      <c r="AV1033">
        <v>0</v>
      </c>
      <c r="AW1033">
        <v>0</v>
      </c>
      <c r="AX1033">
        <v>0</v>
      </c>
      <c r="AY1033">
        <v>0</v>
      </c>
      <c r="BC1033" t="s">
        <v>63</v>
      </c>
      <c r="BD1033" t="s">
        <v>6158</v>
      </c>
      <c r="BE1033">
        <v>0</v>
      </c>
      <c r="BG1033" t="s">
        <v>108</v>
      </c>
      <c r="BJ1033" t="s">
        <v>4399</v>
      </c>
    </row>
    <row r="1034" spans="1:62" x14ac:dyDescent="0.35">
      <c r="A1034" t="s">
        <v>2955</v>
      </c>
      <c r="B1034">
        <v>10000</v>
      </c>
      <c r="C1034">
        <v>10000</v>
      </c>
      <c r="D1034">
        <v>45763</v>
      </c>
      <c r="E1034" t="s">
        <v>59</v>
      </c>
      <c r="F1034" t="s">
        <v>2956</v>
      </c>
      <c r="G1034" t="s">
        <v>2957</v>
      </c>
      <c r="I1034">
        <v>1</v>
      </c>
      <c r="J1034" t="s">
        <v>183</v>
      </c>
      <c r="K1034">
        <v>88</v>
      </c>
      <c r="L1034" t="s">
        <v>6058</v>
      </c>
      <c r="M1034" t="s">
        <v>26406</v>
      </c>
      <c r="N1034" t="s">
        <v>144</v>
      </c>
      <c r="O1034" t="s">
        <v>3855</v>
      </c>
      <c r="P1034">
        <v>1000</v>
      </c>
      <c r="S1034" s="35">
        <v>45761</v>
      </c>
      <c r="U1034">
        <v>1</v>
      </c>
      <c r="V1034">
        <v>1000</v>
      </c>
      <c r="W1034" t="s">
        <v>65</v>
      </c>
      <c r="X1034" t="s">
        <v>2958</v>
      </c>
      <c r="Y1034">
        <v>0</v>
      </c>
      <c r="Z1034">
        <v>1000</v>
      </c>
      <c r="AA1034">
        <v>0</v>
      </c>
      <c r="AB1034">
        <v>0</v>
      </c>
      <c r="AC1034">
        <v>0</v>
      </c>
      <c r="AD1034">
        <v>0</v>
      </c>
      <c r="AG1034">
        <v>0</v>
      </c>
      <c r="AP1034" t="s">
        <v>2959</v>
      </c>
      <c r="AQ1034" t="s">
        <v>2960</v>
      </c>
      <c r="AR1034" t="s">
        <v>8264</v>
      </c>
      <c r="AT1034">
        <v>0</v>
      </c>
      <c r="AU1034">
        <v>0</v>
      </c>
      <c r="AV1034">
        <v>0</v>
      </c>
      <c r="AW1034">
        <v>0</v>
      </c>
      <c r="AX1034">
        <v>0</v>
      </c>
      <c r="AY1034">
        <v>0</v>
      </c>
      <c r="BC1034" t="s">
        <v>63</v>
      </c>
      <c r="BD1034" t="s">
        <v>5159</v>
      </c>
      <c r="BE1034">
        <v>0</v>
      </c>
      <c r="BG1034" t="s">
        <v>2960</v>
      </c>
      <c r="BJ1034" t="s">
        <v>2961</v>
      </c>
    </row>
    <row r="1035" spans="1:62" x14ac:dyDescent="0.35">
      <c r="A1035" t="s">
        <v>2807</v>
      </c>
      <c r="B1035">
        <v>10000</v>
      </c>
      <c r="C1035">
        <v>10000</v>
      </c>
      <c r="D1035">
        <v>45761</v>
      </c>
      <c r="E1035" t="s">
        <v>59</v>
      </c>
      <c r="F1035" t="s">
        <v>2773</v>
      </c>
      <c r="G1035" t="s">
        <v>2677</v>
      </c>
      <c r="I1035">
        <v>1</v>
      </c>
      <c r="J1035" t="s">
        <v>183</v>
      </c>
      <c r="K1035">
        <v>61</v>
      </c>
      <c r="L1035" t="s">
        <v>6046</v>
      </c>
      <c r="M1035" t="s">
        <v>26405</v>
      </c>
      <c r="N1035" t="s">
        <v>664</v>
      </c>
      <c r="O1035" t="s">
        <v>3846</v>
      </c>
      <c r="P1035">
        <v>667</v>
      </c>
      <c r="Q1035">
        <f t="shared" ref="Q1035:Q1038" si="287">(P1035/50)+45</f>
        <v>58.34</v>
      </c>
      <c r="R1035" s="34">
        <f t="shared" ref="R1035:R1043" si="288">Q1035/60</f>
        <v>0.97233333333333338</v>
      </c>
      <c r="S1035" s="35">
        <v>45761</v>
      </c>
      <c r="U1035">
        <v>6</v>
      </c>
      <c r="V1035">
        <v>4002</v>
      </c>
      <c r="W1035" t="s">
        <v>65</v>
      </c>
      <c r="X1035" t="s">
        <v>2774</v>
      </c>
      <c r="Y1035">
        <v>0</v>
      </c>
      <c r="Z1035">
        <v>4000</v>
      </c>
      <c r="AA1035">
        <v>2</v>
      </c>
      <c r="AB1035">
        <v>0</v>
      </c>
      <c r="AC1035">
        <v>0</v>
      </c>
      <c r="AD1035">
        <v>0</v>
      </c>
      <c r="AG1035">
        <v>0</v>
      </c>
      <c r="AP1035" t="s">
        <v>2775</v>
      </c>
      <c r="AQ1035" t="s">
        <v>465</v>
      </c>
      <c r="AR1035" t="s">
        <v>15009</v>
      </c>
      <c r="AT1035">
        <v>0</v>
      </c>
      <c r="AU1035">
        <v>0</v>
      </c>
      <c r="AV1035">
        <v>0</v>
      </c>
      <c r="AW1035">
        <v>0</v>
      </c>
      <c r="AX1035">
        <v>0</v>
      </c>
      <c r="AY1035">
        <v>0</v>
      </c>
      <c r="BC1035" t="s">
        <v>63</v>
      </c>
      <c r="BD1035" t="s">
        <v>5160</v>
      </c>
      <c r="BE1035">
        <v>0</v>
      </c>
      <c r="BG1035" t="s">
        <v>465</v>
      </c>
      <c r="BJ1035" t="s">
        <v>2680</v>
      </c>
    </row>
    <row r="1036" spans="1:62" x14ac:dyDescent="0.35">
      <c r="A1036" t="s">
        <v>2808</v>
      </c>
      <c r="B1036">
        <v>10000</v>
      </c>
      <c r="C1036">
        <v>10000</v>
      </c>
      <c r="D1036">
        <v>45761</v>
      </c>
      <c r="E1036" t="s">
        <v>59</v>
      </c>
      <c r="F1036" t="s">
        <v>2769</v>
      </c>
      <c r="G1036" t="s">
        <v>2677</v>
      </c>
      <c r="I1036">
        <v>1</v>
      </c>
      <c r="J1036" t="s">
        <v>183</v>
      </c>
      <c r="K1036">
        <v>61</v>
      </c>
      <c r="L1036" t="s">
        <v>6046</v>
      </c>
      <c r="M1036" t="s">
        <v>26405</v>
      </c>
      <c r="N1036" t="s">
        <v>664</v>
      </c>
      <c r="O1036" t="s">
        <v>3846</v>
      </c>
      <c r="P1036">
        <v>667</v>
      </c>
      <c r="Q1036">
        <f t="shared" si="287"/>
        <v>58.34</v>
      </c>
      <c r="R1036" s="34">
        <f t="shared" si="288"/>
        <v>0.97233333333333338</v>
      </c>
      <c r="S1036" s="35">
        <v>45761</v>
      </c>
      <c r="U1036">
        <v>6</v>
      </c>
      <c r="V1036">
        <v>4002</v>
      </c>
      <c r="W1036" t="s">
        <v>65</v>
      </c>
      <c r="X1036" t="s">
        <v>2770</v>
      </c>
      <c r="Y1036">
        <v>0</v>
      </c>
      <c r="Z1036">
        <v>4000</v>
      </c>
      <c r="AA1036">
        <v>2</v>
      </c>
      <c r="AB1036">
        <v>0</v>
      </c>
      <c r="AC1036">
        <v>0</v>
      </c>
      <c r="AD1036">
        <v>0</v>
      </c>
      <c r="AG1036">
        <v>0</v>
      </c>
      <c r="AP1036" t="s">
        <v>2771</v>
      </c>
      <c r="AQ1036" t="s">
        <v>465</v>
      </c>
      <c r="AR1036" t="s">
        <v>15009</v>
      </c>
      <c r="AT1036">
        <v>0</v>
      </c>
      <c r="AU1036">
        <v>0</v>
      </c>
      <c r="AV1036">
        <v>0</v>
      </c>
      <c r="AW1036">
        <v>0</v>
      </c>
      <c r="AX1036">
        <v>0</v>
      </c>
      <c r="AY1036">
        <v>0</v>
      </c>
      <c r="BC1036" t="s">
        <v>63</v>
      </c>
      <c r="BD1036" t="s">
        <v>5161</v>
      </c>
      <c r="BE1036">
        <v>0</v>
      </c>
      <c r="BG1036" t="s">
        <v>465</v>
      </c>
      <c r="BJ1036" t="s">
        <v>2680</v>
      </c>
    </row>
    <row r="1037" spans="1:62" x14ac:dyDescent="0.35">
      <c r="A1037" t="s">
        <v>2809</v>
      </c>
      <c r="B1037">
        <v>10000</v>
      </c>
      <c r="C1037">
        <v>10000</v>
      </c>
      <c r="D1037">
        <v>45761</v>
      </c>
      <c r="E1037" t="s">
        <v>59</v>
      </c>
      <c r="F1037" t="s">
        <v>2810</v>
      </c>
      <c r="G1037" t="s">
        <v>2677</v>
      </c>
      <c r="I1037">
        <v>1</v>
      </c>
      <c r="J1037" t="s">
        <v>183</v>
      </c>
      <c r="K1037">
        <v>22</v>
      </c>
      <c r="L1037" t="s">
        <v>6063</v>
      </c>
      <c r="M1037" t="s">
        <v>26405</v>
      </c>
      <c r="N1037" t="s">
        <v>685</v>
      </c>
      <c r="O1037" t="s">
        <v>3805</v>
      </c>
      <c r="P1037">
        <v>4000</v>
      </c>
      <c r="Q1037">
        <f t="shared" si="287"/>
        <v>125</v>
      </c>
      <c r="R1037" s="34">
        <f t="shared" si="288"/>
        <v>2.0833333333333335</v>
      </c>
      <c r="S1037" s="35">
        <v>45761</v>
      </c>
      <c r="U1037">
        <v>2</v>
      </c>
      <c r="V1037">
        <v>8000</v>
      </c>
      <c r="W1037" t="s">
        <v>65</v>
      </c>
      <c r="X1037" t="s">
        <v>2811</v>
      </c>
      <c r="Y1037">
        <v>0</v>
      </c>
      <c r="Z1037">
        <v>8000</v>
      </c>
      <c r="AA1037">
        <v>0</v>
      </c>
      <c r="AB1037">
        <v>0</v>
      </c>
      <c r="AC1037">
        <v>0</v>
      </c>
      <c r="AD1037">
        <v>0</v>
      </c>
      <c r="AG1037">
        <v>0</v>
      </c>
      <c r="AP1037" t="s">
        <v>2812</v>
      </c>
      <c r="AQ1037" t="s">
        <v>465</v>
      </c>
      <c r="AR1037" t="s">
        <v>15009</v>
      </c>
      <c r="AT1037">
        <v>0</v>
      </c>
      <c r="AU1037">
        <v>0</v>
      </c>
      <c r="AV1037">
        <v>0</v>
      </c>
      <c r="AW1037">
        <v>0</v>
      </c>
      <c r="AX1037">
        <v>0</v>
      </c>
      <c r="AY1037">
        <v>0</v>
      </c>
      <c r="BC1037" t="s">
        <v>63</v>
      </c>
      <c r="BD1037" t="s">
        <v>5162</v>
      </c>
      <c r="BE1037">
        <v>0</v>
      </c>
      <c r="BG1037" t="s">
        <v>465</v>
      </c>
      <c r="BJ1037" t="s">
        <v>2813</v>
      </c>
    </row>
    <row r="1038" spans="1:62" x14ac:dyDescent="0.35">
      <c r="A1038" t="s">
        <v>2814</v>
      </c>
      <c r="B1038">
        <v>10000</v>
      </c>
      <c r="C1038">
        <v>10000</v>
      </c>
      <c r="D1038">
        <v>45762</v>
      </c>
      <c r="E1038" t="s">
        <v>59</v>
      </c>
      <c r="F1038" t="s">
        <v>2178</v>
      </c>
      <c r="G1038" t="s">
        <v>2452</v>
      </c>
      <c r="I1038">
        <v>1</v>
      </c>
      <c r="J1038" t="s">
        <v>183</v>
      </c>
      <c r="K1038">
        <v>61</v>
      </c>
      <c r="L1038" t="s">
        <v>6046</v>
      </c>
      <c r="M1038" t="s">
        <v>26405</v>
      </c>
      <c r="N1038" t="s">
        <v>664</v>
      </c>
      <c r="O1038" t="s">
        <v>3846</v>
      </c>
      <c r="P1038">
        <v>2667</v>
      </c>
      <c r="Q1038">
        <f t="shared" si="287"/>
        <v>98.34</v>
      </c>
      <c r="R1038" s="34">
        <f t="shared" si="288"/>
        <v>1.639</v>
      </c>
      <c r="S1038" s="35">
        <v>45761</v>
      </c>
      <c r="U1038">
        <v>6</v>
      </c>
      <c r="V1038">
        <v>16002</v>
      </c>
      <c r="W1038" t="s">
        <v>65</v>
      </c>
      <c r="X1038" t="s">
        <v>2815</v>
      </c>
      <c r="Y1038">
        <v>0</v>
      </c>
      <c r="Z1038">
        <v>16000</v>
      </c>
      <c r="AA1038">
        <v>2</v>
      </c>
      <c r="AB1038">
        <v>0</v>
      </c>
      <c r="AC1038">
        <v>0</v>
      </c>
      <c r="AD1038">
        <v>0</v>
      </c>
      <c r="AG1038">
        <v>0</v>
      </c>
      <c r="AP1038" t="s">
        <v>2816</v>
      </c>
      <c r="AQ1038" t="s">
        <v>465</v>
      </c>
      <c r="AR1038" t="s">
        <v>15009</v>
      </c>
      <c r="AT1038">
        <v>0</v>
      </c>
      <c r="AU1038">
        <v>0</v>
      </c>
      <c r="AV1038">
        <v>0</v>
      </c>
      <c r="AW1038">
        <v>0</v>
      </c>
      <c r="AX1038">
        <v>0</v>
      </c>
      <c r="AY1038">
        <v>0</v>
      </c>
      <c r="BC1038" t="s">
        <v>63</v>
      </c>
      <c r="BD1038" t="s">
        <v>5163</v>
      </c>
      <c r="BE1038">
        <v>0</v>
      </c>
      <c r="BG1038" t="s">
        <v>465</v>
      </c>
      <c r="BJ1038" t="s">
        <v>2813</v>
      </c>
    </row>
    <row r="1039" spans="1:62" x14ac:dyDescent="0.35">
      <c r="A1039" t="s">
        <v>2817</v>
      </c>
      <c r="B1039">
        <v>10000</v>
      </c>
      <c r="C1039">
        <v>10000</v>
      </c>
      <c r="D1039">
        <v>45761</v>
      </c>
      <c r="E1039" t="s">
        <v>59</v>
      </c>
      <c r="F1039" t="s">
        <v>2818</v>
      </c>
      <c r="G1039" t="s">
        <v>570</v>
      </c>
      <c r="I1039">
        <v>1</v>
      </c>
      <c r="J1039" t="s">
        <v>183</v>
      </c>
      <c r="K1039">
        <v>59</v>
      </c>
      <c r="L1039" t="s">
        <v>6045</v>
      </c>
      <c r="M1039" t="s">
        <v>26405</v>
      </c>
      <c r="N1039" t="s">
        <v>73</v>
      </c>
      <c r="O1039" t="s">
        <v>3811</v>
      </c>
      <c r="P1039">
        <v>2000</v>
      </c>
      <c r="Q1039">
        <f t="shared" ref="Q1039:Q1043" si="289">(P1039/40)+45</f>
        <v>95</v>
      </c>
      <c r="R1039" s="34">
        <f t="shared" si="288"/>
        <v>1.5833333333333333</v>
      </c>
      <c r="S1039" s="35">
        <v>45761</v>
      </c>
      <c r="U1039">
        <v>6</v>
      </c>
      <c r="V1039">
        <v>12000</v>
      </c>
      <c r="W1039" t="s">
        <v>65</v>
      </c>
      <c r="X1039" t="s">
        <v>2819</v>
      </c>
      <c r="Y1039">
        <v>0</v>
      </c>
      <c r="Z1039">
        <v>12000</v>
      </c>
      <c r="AA1039">
        <v>0</v>
      </c>
      <c r="AB1039">
        <v>0</v>
      </c>
      <c r="AC1039">
        <v>0</v>
      </c>
      <c r="AD1039">
        <v>0</v>
      </c>
      <c r="AG1039">
        <v>0</v>
      </c>
      <c r="AP1039" t="s">
        <v>2820</v>
      </c>
      <c r="AQ1039" t="s">
        <v>571</v>
      </c>
      <c r="AR1039" t="s">
        <v>14937</v>
      </c>
      <c r="AT1039">
        <v>0</v>
      </c>
      <c r="AU1039">
        <v>0</v>
      </c>
      <c r="AV1039">
        <v>0</v>
      </c>
      <c r="AW1039">
        <v>0</v>
      </c>
      <c r="AX1039">
        <v>0</v>
      </c>
      <c r="AY1039">
        <v>0</v>
      </c>
      <c r="BC1039" t="s">
        <v>63</v>
      </c>
      <c r="BD1039" t="s">
        <v>5164</v>
      </c>
      <c r="BE1039">
        <v>0</v>
      </c>
      <c r="BG1039" t="s">
        <v>571</v>
      </c>
      <c r="BJ1039" t="s">
        <v>2821</v>
      </c>
    </row>
    <row r="1040" spans="1:62" x14ac:dyDescent="0.35">
      <c r="A1040" t="s">
        <v>2822</v>
      </c>
      <c r="B1040">
        <v>10000</v>
      </c>
      <c r="C1040">
        <v>10000</v>
      </c>
      <c r="D1040">
        <v>45761</v>
      </c>
      <c r="E1040" t="s">
        <v>59</v>
      </c>
      <c r="F1040" t="s">
        <v>2818</v>
      </c>
      <c r="G1040" t="s">
        <v>570</v>
      </c>
      <c r="I1040">
        <v>1</v>
      </c>
      <c r="J1040" t="s">
        <v>183</v>
      </c>
      <c r="K1040">
        <v>59</v>
      </c>
      <c r="L1040" t="s">
        <v>6045</v>
      </c>
      <c r="M1040" t="s">
        <v>26405</v>
      </c>
      <c r="N1040" t="s">
        <v>73</v>
      </c>
      <c r="O1040" t="s">
        <v>3811</v>
      </c>
      <c r="P1040">
        <v>1500</v>
      </c>
      <c r="Q1040">
        <f t="shared" si="289"/>
        <v>82.5</v>
      </c>
      <c r="R1040" s="34">
        <f t="shared" si="288"/>
        <v>1.375</v>
      </c>
      <c r="S1040" s="35">
        <v>45761</v>
      </c>
      <c r="U1040">
        <v>6</v>
      </c>
      <c r="V1040">
        <v>9000</v>
      </c>
      <c r="W1040" t="s">
        <v>65</v>
      </c>
      <c r="X1040" t="s">
        <v>2819</v>
      </c>
      <c r="Y1040">
        <v>0</v>
      </c>
      <c r="Z1040">
        <v>9000</v>
      </c>
      <c r="AA1040">
        <v>0</v>
      </c>
      <c r="AB1040">
        <v>0</v>
      </c>
      <c r="AC1040">
        <v>0</v>
      </c>
      <c r="AD1040">
        <v>0</v>
      </c>
      <c r="AG1040">
        <v>0</v>
      </c>
      <c r="AP1040" t="s">
        <v>2820</v>
      </c>
      <c r="AQ1040" t="s">
        <v>571</v>
      </c>
      <c r="AR1040" t="s">
        <v>14937</v>
      </c>
      <c r="AT1040">
        <v>0</v>
      </c>
      <c r="AU1040">
        <v>0</v>
      </c>
      <c r="AV1040">
        <v>0</v>
      </c>
      <c r="AW1040">
        <v>0</v>
      </c>
      <c r="AX1040">
        <v>0</v>
      </c>
      <c r="AY1040">
        <v>0</v>
      </c>
      <c r="BC1040" t="s">
        <v>63</v>
      </c>
      <c r="BD1040" t="s">
        <v>5165</v>
      </c>
      <c r="BE1040">
        <v>0</v>
      </c>
      <c r="BG1040" t="s">
        <v>571</v>
      </c>
      <c r="BJ1040" t="s">
        <v>2823</v>
      </c>
    </row>
    <row r="1041" spans="1:62" x14ac:dyDescent="0.35">
      <c r="A1041" t="s">
        <v>2824</v>
      </c>
      <c r="B1041">
        <v>10000</v>
      </c>
      <c r="C1041">
        <v>10000</v>
      </c>
      <c r="D1041">
        <v>45761</v>
      </c>
      <c r="E1041" t="s">
        <v>59</v>
      </c>
      <c r="F1041">
        <v>0.53378472222222217</v>
      </c>
      <c r="G1041" t="s">
        <v>570</v>
      </c>
      <c r="I1041">
        <v>1</v>
      </c>
      <c r="J1041" t="s">
        <v>183</v>
      </c>
      <c r="K1041">
        <v>59</v>
      </c>
      <c r="L1041" t="s">
        <v>6045</v>
      </c>
      <c r="M1041" t="s">
        <v>26405</v>
      </c>
      <c r="N1041" t="s">
        <v>73</v>
      </c>
      <c r="O1041" t="s">
        <v>3811</v>
      </c>
      <c r="P1041">
        <v>1000</v>
      </c>
      <c r="Q1041">
        <f t="shared" si="289"/>
        <v>70</v>
      </c>
      <c r="R1041" s="34">
        <f t="shared" si="288"/>
        <v>1.1666666666666667</v>
      </c>
      <c r="S1041" s="35">
        <v>45761</v>
      </c>
      <c r="U1041">
        <v>6</v>
      </c>
      <c r="V1041">
        <v>6000</v>
      </c>
      <c r="W1041" t="s">
        <v>65</v>
      </c>
      <c r="X1041" t="s">
        <v>2825</v>
      </c>
      <c r="Y1041">
        <v>0</v>
      </c>
      <c r="Z1041">
        <v>6000</v>
      </c>
      <c r="AA1041">
        <v>0</v>
      </c>
      <c r="AB1041">
        <v>0</v>
      </c>
      <c r="AC1041">
        <v>0</v>
      </c>
      <c r="AD1041">
        <v>0</v>
      </c>
      <c r="AG1041">
        <v>0</v>
      </c>
      <c r="AP1041" t="s">
        <v>2826</v>
      </c>
      <c r="AQ1041" t="s">
        <v>571</v>
      </c>
      <c r="AR1041" t="s">
        <v>14937</v>
      </c>
      <c r="AT1041">
        <v>0</v>
      </c>
      <c r="AU1041">
        <v>0</v>
      </c>
      <c r="AV1041">
        <v>0</v>
      </c>
      <c r="AW1041">
        <v>0</v>
      </c>
      <c r="AX1041">
        <v>0</v>
      </c>
      <c r="AY1041">
        <v>0</v>
      </c>
      <c r="BC1041" t="s">
        <v>63</v>
      </c>
      <c r="BD1041" t="s">
        <v>5166</v>
      </c>
      <c r="BE1041">
        <v>0</v>
      </c>
      <c r="BG1041" t="s">
        <v>571</v>
      </c>
      <c r="BJ1041" t="s">
        <v>2827</v>
      </c>
    </row>
    <row r="1042" spans="1:62" x14ac:dyDescent="0.35">
      <c r="A1042" t="s">
        <v>2824</v>
      </c>
      <c r="B1042">
        <v>20000</v>
      </c>
      <c r="C1042">
        <v>10000</v>
      </c>
      <c r="D1042">
        <v>45761</v>
      </c>
      <c r="E1042" t="s">
        <v>59</v>
      </c>
      <c r="F1042">
        <v>0.53378472222222217</v>
      </c>
      <c r="G1042" t="s">
        <v>570</v>
      </c>
      <c r="I1042">
        <v>1</v>
      </c>
      <c r="J1042" t="s">
        <v>183</v>
      </c>
      <c r="K1042">
        <v>59</v>
      </c>
      <c r="L1042" t="s">
        <v>6045</v>
      </c>
      <c r="M1042" t="s">
        <v>26405</v>
      </c>
      <c r="N1042" t="s">
        <v>73</v>
      </c>
      <c r="O1042" t="s">
        <v>3811</v>
      </c>
      <c r="P1042">
        <v>1000</v>
      </c>
      <c r="Q1042">
        <f t="shared" si="289"/>
        <v>70</v>
      </c>
      <c r="R1042" s="34">
        <f t="shared" si="288"/>
        <v>1.1666666666666667</v>
      </c>
      <c r="S1042" s="35">
        <v>45761</v>
      </c>
      <c r="U1042">
        <v>6</v>
      </c>
      <c r="V1042">
        <v>6000</v>
      </c>
      <c r="W1042" t="s">
        <v>65</v>
      </c>
      <c r="X1042" t="s">
        <v>2825</v>
      </c>
      <c r="Y1042">
        <v>0</v>
      </c>
      <c r="Z1042">
        <v>6000</v>
      </c>
      <c r="AA1042">
        <v>0</v>
      </c>
      <c r="AB1042">
        <v>0</v>
      </c>
      <c r="AC1042">
        <v>0</v>
      </c>
      <c r="AD1042">
        <v>0</v>
      </c>
      <c r="AG1042">
        <v>0</v>
      </c>
      <c r="AP1042" t="s">
        <v>2826</v>
      </c>
      <c r="AQ1042" t="s">
        <v>571</v>
      </c>
      <c r="AR1042" t="s">
        <v>14937</v>
      </c>
      <c r="AT1042">
        <v>0</v>
      </c>
      <c r="AU1042">
        <v>0</v>
      </c>
      <c r="AV1042">
        <v>0</v>
      </c>
      <c r="AW1042">
        <v>0</v>
      </c>
      <c r="AX1042">
        <v>0</v>
      </c>
      <c r="AY1042">
        <v>0</v>
      </c>
      <c r="BC1042" t="s">
        <v>63</v>
      </c>
      <c r="BD1042" t="s">
        <v>5166</v>
      </c>
      <c r="BE1042">
        <v>0</v>
      </c>
      <c r="BG1042" t="s">
        <v>571</v>
      </c>
      <c r="BJ1042" t="s">
        <v>2827</v>
      </c>
    </row>
    <row r="1043" spans="1:62" x14ac:dyDescent="0.35">
      <c r="A1043" t="s">
        <v>2828</v>
      </c>
      <c r="B1043">
        <v>10000</v>
      </c>
      <c r="C1043">
        <v>10000</v>
      </c>
      <c r="D1043">
        <v>45762</v>
      </c>
      <c r="E1043" t="s">
        <v>59</v>
      </c>
      <c r="F1043" t="s">
        <v>2701</v>
      </c>
      <c r="G1043" t="s">
        <v>2829</v>
      </c>
      <c r="I1043">
        <v>1</v>
      </c>
      <c r="J1043" t="s">
        <v>183</v>
      </c>
      <c r="K1043">
        <v>31</v>
      </c>
      <c r="L1043" t="s">
        <v>6061</v>
      </c>
      <c r="M1043" t="s">
        <v>26405</v>
      </c>
      <c r="N1043" t="s">
        <v>2529</v>
      </c>
      <c r="O1043" t="s">
        <v>3807</v>
      </c>
      <c r="P1043">
        <v>1000</v>
      </c>
      <c r="Q1043">
        <f t="shared" si="289"/>
        <v>70</v>
      </c>
      <c r="R1043" s="34">
        <f t="shared" si="288"/>
        <v>1.1666666666666667</v>
      </c>
      <c r="S1043" s="35">
        <v>45761</v>
      </c>
      <c r="U1043">
        <v>8</v>
      </c>
      <c r="V1043">
        <v>8000</v>
      </c>
      <c r="W1043" t="s">
        <v>65</v>
      </c>
      <c r="X1043" t="s">
        <v>2830</v>
      </c>
      <c r="Y1043">
        <v>0</v>
      </c>
      <c r="Z1043">
        <v>8000</v>
      </c>
      <c r="AA1043">
        <v>0</v>
      </c>
      <c r="AB1043">
        <v>0</v>
      </c>
      <c r="AC1043">
        <v>0</v>
      </c>
      <c r="AD1043">
        <v>0</v>
      </c>
      <c r="AG1043">
        <v>0</v>
      </c>
      <c r="AP1043" t="s">
        <v>2831</v>
      </c>
      <c r="AQ1043" t="s">
        <v>2832</v>
      </c>
      <c r="AR1043" t="s">
        <v>18334</v>
      </c>
      <c r="AT1043">
        <v>0</v>
      </c>
      <c r="AU1043">
        <v>0</v>
      </c>
      <c r="AV1043">
        <v>0</v>
      </c>
      <c r="AW1043">
        <v>0</v>
      </c>
      <c r="AX1043">
        <v>0</v>
      </c>
      <c r="AY1043">
        <v>0</v>
      </c>
      <c r="BC1043" t="s">
        <v>63</v>
      </c>
      <c r="BD1043" t="s">
        <v>5167</v>
      </c>
      <c r="BE1043">
        <v>0</v>
      </c>
      <c r="BG1043" t="s">
        <v>2832</v>
      </c>
      <c r="BJ1043" t="s">
        <v>2833</v>
      </c>
    </row>
    <row r="1044" spans="1:62" x14ac:dyDescent="0.35">
      <c r="A1044" t="s">
        <v>2623</v>
      </c>
      <c r="B1044">
        <v>10000</v>
      </c>
      <c r="C1044">
        <v>30000</v>
      </c>
      <c r="D1044">
        <v>45762</v>
      </c>
      <c r="E1044" t="s">
        <v>59</v>
      </c>
      <c r="F1044" t="s">
        <v>2624</v>
      </c>
      <c r="G1044">
        <v>30000020</v>
      </c>
      <c r="I1044">
        <v>2</v>
      </c>
      <c r="J1044" t="s">
        <v>183</v>
      </c>
      <c r="K1044">
        <v>100</v>
      </c>
      <c r="L1044" t="s">
        <v>6052</v>
      </c>
      <c r="M1044" t="s">
        <v>26409</v>
      </c>
      <c r="N1044" t="s">
        <v>281</v>
      </c>
      <c r="O1044" t="s">
        <v>3851</v>
      </c>
      <c r="P1044">
        <v>200</v>
      </c>
      <c r="S1044" s="35">
        <v>45761</v>
      </c>
      <c r="U1044">
        <v>1</v>
      </c>
      <c r="V1044">
        <v>200</v>
      </c>
      <c r="W1044" t="s">
        <v>65</v>
      </c>
      <c r="X1044" t="s">
        <v>2626</v>
      </c>
      <c r="Y1044">
        <v>0</v>
      </c>
      <c r="Z1044">
        <v>100</v>
      </c>
      <c r="AA1044">
        <v>100</v>
      </c>
      <c r="AB1044">
        <v>0</v>
      </c>
      <c r="AC1044">
        <v>0</v>
      </c>
      <c r="AD1044">
        <v>0</v>
      </c>
      <c r="AG1044">
        <v>0</v>
      </c>
      <c r="AP1044" t="s">
        <v>2627</v>
      </c>
      <c r="AQ1044" t="s">
        <v>2628</v>
      </c>
      <c r="AR1044" t="s">
        <v>20263</v>
      </c>
      <c r="AT1044">
        <v>0</v>
      </c>
      <c r="AU1044">
        <v>0</v>
      </c>
      <c r="AV1044">
        <v>0</v>
      </c>
      <c r="AW1044">
        <v>0</v>
      </c>
      <c r="AX1044">
        <v>0</v>
      </c>
      <c r="AY1044">
        <v>0</v>
      </c>
      <c r="BC1044" t="s">
        <v>63</v>
      </c>
      <c r="BD1044" t="s">
        <v>5066</v>
      </c>
      <c r="BE1044">
        <v>0</v>
      </c>
      <c r="BG1044" t="s">
        <v>2628</v>
      </c>
      <c r="BJ1044" t="s">
        <v>2629</v>
      </c>
    </row>
    <row r="1045" spans="1:62" x14ac:dyDescent="0.35">
      <c r="A1045" t="s">
        <v>2630</v>
      </c>
      <c r="B1045">
        <v>10000</v>
      </c>
      <c r="C1045">
        <v>30000</v>
      </c>
      <c r="D1045">
        <v>45762</v>
      </c>
      <c r="E1045" t="s">
        <v>59</v>
      </c>
      <c r="F1045" t="s">
        <v>2631</v>
      </c>
      <c r="G1045">
        <v>30000020</v>
      </c>
      <c r="I1045">
        <v>2</v>
      </c>
      <c r="J1045" t="s">
        <v>183</v>
      </c>
      <c r="K1045">
        <v>92</v>
      </c>
      <c r="L1045" t="s">
        <v>6053</v>
      </c>
      <c r="M1045" t="s">
        <v>26409</v>
      </c>
      <c r="N1045" t="s">
        <v>281</v>
      </c>
      <c r="O1045" t="s">
        <v>3851</v>
      </c>
      <c r="P1045">
        <v>100</v>
      </c>
      <c r="S1045" s="35">
        <v>45761</v>
      </c>
      <c r="U1045">
        <v>1</v>
      </c>
      <c r="V1045">
        <v>100</v>
      </c>
      <c r="W1045" t="s">
        <v>65</v>
      </c>
      <c r="X1045" t="s">
        <v>2632</v>
      </c>
      <c r="Y1045">
        <v>0</v>
      </c>
      <c r="Z1045">
        <v>100</v>
      </c>
      <c r="AA1045">
        <v>0</v>
      </c>
      <c r="AB1045">
        <v>0</v>
      </c>
      <c r="AC1045">
        <v>0</v>
      </c>
      <c r="AD1045">
        <v>0</v>
      </c>
      <c r="AG1045">
        <v>0</v>
      </c>
      <c r="AP1045" t="s">
        <v>2633</v>
      </c>
      <c r="AQ1045" t="s">
        <v>2628</v>
      </c>
      <c r="AR1045" t="s">
        <v>20263</v>
      </c>
      <c r="AT1045">
        <v>0</v>
      </c>
      <c r="AU1045">
        <v>0</v>
      </c>
      <c r="AV1045">
        <v>0</v>
      </c>
      <c r="AW1045">
        <v>0</v>
      </c>
      <c r="AX1045">
        <v>0</v>
      </c>
      <c r="AY1045">
        <v>0</v>
      </c>
      <c r="BC1045" t="s">
        <v>63</v>
      </c>
      <c r="BD1045" t="s">
        <v>5067</v>
      </c>
      <c r="BE1045">
        <v>0</v>
      </c>
      <c r="BG1045" t="s">
        <v>2628</v>
      </c>
      <c r="BJ1045" t="s">
        <v>2629</v>
      </c>
    </row>
    <row r="1046" spans="1:62" x14ac:dyDescent="0.35">
      <c r="A1046" t="s">
        <v>2834</v>
      </c>
      <c r="B1046">
        <v>10000</v>
      </c>
      <c r="C1046">
        <v>10000</v>
      </c>
      <c r="D1046">
        <v>45761</v>
      </c>
      <c r="E1046" t="s">
        <v>59</v>
      </c>
      <c r="F1046">
        <v>0.44045138888888891</v>
      </c>
      <c r="I1046">
        <v>1</v>
      </c>
      <c r="J1046" t="s">
        <v>183</v>
      </c>
      <c r="K1046">
        <v>117</v>
      </c>
      <c r="L1046" t="s">
        <v>6044</v>
      </c>
      <c r="M1046" t="s">
        <v>26408</v>
      </c>
      <c r="N1046" t="s">
        <v>1377</v>
      </c>
      <c r="O1046" t="s">
        <v>3849</v>
      </c>
      <c r="P1046">
        <v>4</v>
      </c>
      <c r="Q1046">
        <f>(P1046/20)+45</f>
        <v>45.2</v>
      </c>
      <c r="R1046" s="34">
        <f>Q1046/60</f>
        <v>0.75333333333333341</v>
      </c>
      <c r="S1046" s="35">
        <v>45761</v>
      </c>
      <c r="U1046">
        <v>6</v>
      </c>
      <c r="V1046">
        <v>24</v>
      </c>
      <c r="W1046" t="s">
        <v>65</v>
      </c>
      <c r="X1046" t="s">
        <v>2835</v>
      </c>
      <c r="Y1046">
        <v>0</v>
      </c>
      <c r="Z1046">
        <v>20</v>
      </c>
      <c r="AA1046">
        <v>4</v>
      </c>
      <c r="AB1046">
        <v>0</v>
      </c>
      <c r="AC1046">
        <v>0</v>
      </c>
      <c r="AD1046">
        <v>0</v>
      </c>
      <c r="AG1046">
        <v>0</v>
      </c>
      <c r="AP1046" t="s">
        <v>2836</v>
      </c>
      <c r="AQ1046" t="s">
        <v>95</v>
      </c>
      <c r="AR1046" t="s">
        <v>13261</v>
      </c>
      <c r="AT1046">
        <v>0</v>
      </c>
      <c r="AU1046">
        <v>0</v>
      </c>
      <c r="AV1046">
        <v>0</v>
      </c>
      <c r="AW1046">
        <v>0</v>
      </c>
      <c r="AX1046">
        <v>0</v>
      </c>
      <c r="AY1046">
        <v>0</v>
      </c>
      <c r="BC1046" t="s">
        <v>63</v>
      </c>
      <c r="BD1046" t="s">
        <v>5168</v>
      </c>
      <c r="BE1046">
        <v>0</v>
      </c>
      <c r="BG1046" t="s">
        <v>95</v>
      </c>
      <c r="BJ1046" t="s">
        <v>2837</v>
      </c>
    </row>
    <row r="1047" spans="1:62" x14ac:dyDescent="0.35">
      <c r="A1047" t="s">
        <v>5169</v>
      </c>
      <c r="B1047">
        <v>10000</v>
      </c>
      <c r="C1047">
        <v>10000</v>
      </c>
      <c r="D1047">
        <v>45763</v>
      </c>
      <c r="E1047" t="s">
        <v>59</v>
      </c>
      <c r="F1047" t="s">
        <v>2916</v>
      </c>
      <c r="G1047" t="s">
        <v>3050</v>
      </c>
      <c r="H1047" t="s">
        <v>470</v>
      </c>
      <c r="I1047">
        <v>1</v>
      </c>
      <c r="J1047" t="s">
        <v>63</v>
      </c>
      <c r="K1047">
        <v>94</v>
      </c>
      <c r="L1047" t="s">
        <v>6050</v>
      </c>
      <c r="M1047" t="s">
        <v>26405</v>
      </c>
      <c r="N1047" t="s">
        <v>81</v>
      </c>
      <c r="O1047" t="s">
        <v>3825</v>
      </c>
      <c r="P1047">
        <v>10000</v>
      </c>
      <c r="S1047" s="35">
        <v>45762</v>
      </c>
      <c r="U1047">
        <v>4</v>
      </c>
      <c r="V1047">
        <v>40000</v>
      </c>
      <c r="W1047" t="s">
        <v>65</v>
      </c>
      <c r="X1047" t="s">
        <v>472</v>
      </c>
      <c r="Y1047">
        <v>0</v>
      </c>
      <c r="Z1047">
        <v>0</v>
      </c>
      <c r="AA1047">
        <v>0</v>
      </c>
      <c r="AB1047">
        <v>0</v>
      </c>
      <c r="AC1047">
        <v>0</v>
      </c>
      <c r="AD1047">
        <v>0</v>
      </c>
      <c r="AG1047">
        <v>0</v>
      </c>
      <c r="AK1047" t="s">
        <v>63</v>
      </c>
      <c r="AL1047">
        <v>0</v>
      </c>
      <c r="AM1047" t="s">
        <v>63</v>
      </c>
      <c r="AP1047" t="s">
        <v>473</v>
      </c>
      <c r="AQ1047" t="s">
        <v>84</v>
      </c>
      <c r="AR1047" t="s">
        <v>14396</v>
      </c>
      <c r="AT1047">
        <v>0</v>
      </c>
      <c r="AU1047">
        <v>0</v>
      </c>
      <c r="AV1047">
        <v>0</v>
      </c>
      <c r="AW1047">
        <v>0</v>
      </c>
      <c r="AX1047">
        <v>0</v>
      </c>
      <c r="AY1047">
        <v>0</v>
      </c>
      <c r="BC1047" t="s">
        <v>63</v>
      </c>
      <c r="BG1047" t="s">
        <v>84</v>
      </c>
      <c r="BJ1047" t="s">
        <v>5170</v>
      </c>
    </row>
    <row r="1048" spans="1:62" x14ac:dyDescent="0.35">
      <c r="A1048" t="s">
        <v>5171</v>
      </c>
      <c r="B1048">
        <v>10000</v>
      </c>
      <c r="C1048">
        <v>10000</v>
      </c>
      <c r="D1048">
        <v>45763</v>
      </c>
      <c r="E1048" t="s">
        <v>59</v>
      </c>
      <c r="F1048">
        <v>0.46765046296296298</v>
      </c>
      <c r="G1048" t="s">
        <v>2922</v>
      </c>
      <c r="H1048" t="s">
        <v>1401</v>
      </c>
      <c r="I1048">
        <v>1</v>
      </c>
      <c r="J1048" t="s">
        <v>63</v>
      </c>
      <c r="K1048">
        <v>82</v>
      </c>
      <c r="L1048" t="s">
        <v>6057</v>
      </c>
      <c r="M1048" t="s">
        <v>26408</v>
      </c>
      <c r="N1048" t="s">
        <v>352</v>
      </c>
      <c r="O1048" t="s">
        <v>3798</v>
      </c>
      <c r="P1048">
        <v>10000</v>
      </c>
      <c r="S1048" s="35">
        <v>45762</v>
      </c>
      <c r="U1048">
        <v>6</v>
      </c>
      <c r="V1048">
        <v>60000</v>
      </c>
      <c r="W1048" t="s">
        <v>65</v>
      </c>
      <c r="X1048" t="s">
        <v>2923</v>
      </c>
      <c r="Y1048">
        <v>0</v>
      </c>
      <c r="Z1048">
        <v>0</v>
      </c>
      <c r="AA1048">
        <v>0</v>
      </c>
      <c r="AB1048">
        <v>0</v>
      </c>
      <c r="AC1048">
        <v>0</v>
      </c>
      <c r="AD1048">
        <v>0</v>
      </c>
      <c r="AG1048">
        <v>0</v>
      </c>
      <c r="AK1048" t="s">
        <v>63</v>
      </c>
      <c r="AL1048">
        <v>0</v>
      </c>
      <c r="AM1048" t="s">
        <v>63</v>
      </c>
      <c r="AP1048" t="s">
        <v>2924</v>
      </c>
      <c r="AQ1048" t="s">
        <v>1786</v>
      </c>
      <c r="AR1048" t="s">
        <v>14396</v>
      </c>
      <c r="AT1048">
        <v>0</v>
      </c>
      <c r="AU1048">
        <v>0</v>
      </c>
      <c r="AV1048">
        <v>0</v>
      </c>
      <c r="AW1048">
        <v>0</v>
      </c>
      <c r="AX1048">
        <v>0</v>
      </c>
      <c r="AY1048">
        <v>0</v>
      </c>
      <c r="BC1048" t="s">
        <v>63</v>
      </c>
      <c r="BG1048" t="s">
        <v>1786</v>
      </c>
      <c r="BJ1048" t="s">
        <v>5172</v>
      </c>
    </row>
    <row r="1049" spans="1:62" x14ac:dyDescent="0.35">
      <c r="A1049" t="s">
        <v>5180</v>
      </c>
      <c r="B1049">
        <v>10000</v>
      </c>
      <c r="C1049">
        <v>10000</v>
      </c>
      <c r="D1049">
        <v>45763</v>
      </c>
      <c r="E1049" t="s">
        <v>59</v>
      </c>
      <c r="F1049" t="s">
        <v>5181</v>
      </c>
      <c r="G1049" t="s">
        <v>5182</v>
      </c>
      <c r="I1049">
        <v>1</v>
      </c>
      <c r="J1049" t="s">
        <v>183</v>
      </c>
      <c r="K1049">
        <v>71</v>
      </c>
      <c r="L1049" t="s">
        <v>6057</v>
      </c>
      <c r="M1049" t="s">
        <v>26408</v>
      </c>
      <c r="N1049" t="s">
        <v>368</v>
      </c>
      <c r="O1049" t="s">
        <v>3857</v>
      </c>
      <c r="P1049">
        <v>18000</v>
      </c>
      <c r="S1049" s="35">
        <v>45762</v>
      </c>
      <c r="U1049">
        <v>12</v>
      </c>
      <c r="V1049">
        <v>216000</v>
      </c>
      <c r="W1049" t="s">
        <v>65</v>
      </c>
      <c r="X1049" t="s">
        <v>5183</v>
      </c>
      <c r="Y1049">
        <v>0</v>
      </c>
      <c r="Z1049">
        <v>216000</v>
      </c>
      <c r="AA1049">
        <v>0</v>
      </c>
      <c r="AB1049">
        <v>0</v>
      </c>
      <c r="AC1049">
        <v>0</v>
      </c>
      <c r="AD1049">
        <v>0</v>
      </c>
      <c r="AG1049">
        <v>0</v>
      </c>
      <c r="AP1049" t="s">
        <v>5184</v>
      </c>
      <c r="AQ1049" t="s">
        <v>203</v>
      </c>
      <c r="AR1049" t="s">
        <v>21026</v>
      </c>
      <c r="AT1049">
        <v>0</v>
      </c>
      <c r="AU1049">
        <v>0</v>
      </c>
      <c r="AV1049">
        <v>0</v>
      </c>
      <c r="AW1049">
        <v>0</v>
      </c>
      <c r="AX1049">
        <v>0</v>
      </c>
      <c r="AY1049">
        <v>0</v>
      </c>
      <c r="BC1049" t="s">
        <v>63</v>
      </c>
      <c r="BD1049" t="s">
        <v>5185</v>
      </c>
      <c r="BE1049">
        <v>0</v>
      </c>
      <c r="BG1049" t="s">
        <v>203</v>
      </c>
      <c r="BJ1049" t="s">
        <v>5186</v>
      </c>
    </row>
    <row r="1050" spans="1:62" x14ac:dyDescent="0.35">
      <c r="A1050" t="s">
        <v>5187</v>
      </c>
      <c r="B1050">
        <v>10000</v>
      </c>
      <c r="C1050">
        <v>10000</v>
      </c>
      <c r="D1050">
        <v>45763</v>
      </c>
      <c r="E1050" t="s">
        <v>59</v>
      </c>
      <c r="F1050" t="s">
        <v>5181</v>
      </c>
      <c r="G1050" t="s">
        <v>5182</v>
      </c>
      <c r="I1050">
        <v>1</v>
      </c>
      <c r="J1050" t="s">
        <v>183</v>
      </c>
      <c r="K1050">
        <v>71</v>
      </c>
      <c r="L1050" t="s">
        <v>6057</v>
      </c>
      <c r="M1050" t="s">
        <v>26408</v>
      </c>
      <c r="N1050" t="s">
        <v>368</v>
      </c>
      <c r="O1050" t="s">
        <v>3857</v>
      </c>
      <c r="P1050">
        <v>18000</v>
      </c>
      <c r="S1050" s="35">
        <v>45762</v>
      </c>
      <c r="U1050">
        <v>12</v>
      </c>
      <c r="V1050">
        <v>216000</v>
      </c>
      <c r="W1050" t="s">
        <v>65</v>
      </c>
      <c r="X1050" t="s">
        <v>5183</v>
      </c>
      <c r="Y1050">
        <v>0</v>
      </c>
      <c r="Z1050">
        <v>216000</v>
      </c>
      <c r="AA1050">
        <v>0</v>
      </c>
      <c r="AB1050">
        <v>0</v>
      </c>
      <c r="AC1050">
        <v>0</v>
      </c>
      <c r="AD1050">
        <v>0</v>
      </c>
      <c r="AG1050">
        <v>0</v>
      </c>
      <c r="AP1050" t="s">
        <v>5184</v>
      </c>
      <c r="AQ1050" t="s">
        <v>203</v>
      </c>
      <c r="AR1050" t="s">
        <v>21026</v>
      </c>
      <c r="AT1050">
        <v>0</v>
      </c>
      <c r="AU1050">
        <v>0</v>
      </c>
      <c r="AV1050">
        <v>0</v>
      </c>
      <c r="AW1050">
        <v>0</v>
      </c>
      <c r="AX1050">
        <v>0</v>
      </c>
      <c r="AY1050">
        <v>0</v>
      </c>
      <c r="BC1050" t="s">
        <v>63</v>
      </c>
      <c r="BD1050" t="s">
        <v>5188</v>
      </c>
      <c r="BE1050">
        <v>0</v>
      </c>
      <c r="BG1050" t="s">
        <v>203</v>
      </c>
      <c r="BJ1050" t="s">
        <v>5189</v>
      </c>
    </row>
    <row r="1051" spans="1:62" x14ac:dyDescent="0.35">
      <c r="A1051" t="s">
        <v>5190</v>
      </c>
      <c r="B1051">
        <v>10000</v>
      </c>
      <c r="C1051">
        <v>10000</v>
      </c>
      <c r="D1051">
        <v>45763</v>
      </c>
      <c r="E1051" t="s">
        <v>59</v>
      </c>
      <c r="F1051" t="s">
        <v>5191</v>
      </c>
      <c r="G1051" t="s">
        <v>2398</v>
      </c>
      <c r="I1051">
        <v>1</v>
      </c>
      <c r="J1051" t="s">
        <v>183</v>
      </c>
      <c r="K1051">
        <v>86</v>
      </c>
      <c r="L1051" t="s">
        <v>6043</v>
      </c>
      <c r="M1051" t="s">
        <v>26407</v>
      </c>
      <c r="N1051" t="s">
        <v>1696</v>
      </c>
      <c r="O1051" t="s">
        <v>3840</v>
      </c>
      <c r="P1051">
        <v>21750</v>
      </c>
      <c r="Q1051">
        <f t="shared" ref="Q1051:Q1052" si="290">(P1051/60)+30</f>
        <v>392.5</v>
      </c>
      <c r="R1051" s="34">
        <f t="shared" ref="R1051:R1052" si="291">Q1051/60</f>
        <v>6.541666666666667</v>
      </c>
      <c r="S1051" s="35">
        <v>45762</v>
      </c>
      <c r="U1051">
        <v>8</v>
      </c>
      <c r="V1051">
        <v>174000</v>
      </c>
      <c r="W1051" t="s">
        <v>65</v>
      </c>
      <c r="X1051" t="s">
        <v>3460</v>
      </c>
      <c r="Y1051">
        <v>0</v>
      </c>
      <c r="Z1051">
        <v>174000</v>
      </c>
      <c r="AA1051">
        <v>0</v>
      </c>
      <c r="AB1051">
        <v>0</v>
      </c>
      <c r="AC1051">
        <v>0</v>
      </c>
      <c r="AD1051">
        <v>0</v>
      </c>
      <c r="AG1051">
        <v>0</v>
      </c>
      <c r="AP1051" t="s">
        <v>3461</v>
      </c>
      <c r="AQ1051" t="s">
        <v>203</v>
      </c>
      <c r="AR1051" t="s">
        <v>21026</v>
      </c>
      <c r="AT1051">
        <v>0</v>
      </c>
      <c r="AU1051">
        <v>0</v>
      </c>
      <c r="AV1051">
        <v>0</v>
      </c>
      <c r="AW1051">
        <v>0</v>
      </c>
      <c r="AX1051">
        <v>0</v>
      </c>
      <c r="AY1051">
        <v>0</v>
      </c>
      <c r="BC1051" t="s">
        <v>63</v>
      </c>
      <c r="BD1051" t="s">
        <v>5192</v>
      </c>
      <c r="BE1051">
        <v>0</v>
      </c>
      <c r="BG1051" t="s">
        <v>203</v>
      </c>
      <c r="BJ1051" t="s">
        <v>5193</v>
      </c>
    </row>
    <row r="1052" spans="1:62" x14ac:dyDescent="0.35">
      <c r="A1052" t="s">
        <v>5194</v>
      </c>
      <c r="B1052">
        <v>10000</v>
      </c>
      <c r="C1052">
        <v>10000</v>
      </c>
      <c r="D1052">
        <v>45770</v>
      </c>
      <c r="E1052" t="s">
        <v>59</v>
      </c>
      <c r="F1052" t="s">
        <v>3256</v>
      </c>
      <c r="G1052" t="s">
        <v>2398</v>
      </c>
      <c r="I1052">
        <v>1</v>
      </c>
      <c r="J1052" t="s">
        <v>183</v>
      </c>
      <c r="K1052">
        <v>86</v>
      </c>
      <c r="L1052" t="s">
        <v>6043</v>
      </c>
      <c r="M1052" t="s">
        <v>26407</v>
      </c>
      <c r="N1052" t="s">
        <v>1696</v>
      </c>
      <c r="O1052" t="s">
        <v>3840</v>
      </c>
      <c r="P1052">
        <v>17250</v>
      </c>
      <c r="Q1052">
        <f t="shared" si="290"/>
        <v>317.5</v>
      </c>
      <c r="R1052" s="34">
        <f t="shared" si="291"/>
        <v>5.291666666666667</v>
      </c>
      <c r="S1052" s="35">
        <v>45762</v>
      </c>
      <c r="U1052">
        <v>8</v>
      </c>
      <c r="V1052">
        <v>138000</v>
      </c>
      <c r="W1052" t="s">
        <v>65</v>
      </c>
      <c r="X1052" t="s">
        <v>3460</v>
      </c>
      <c r="Y1052">
        <v>0</v>
      </c>
      <c r="Z1052">
        <v>138000</v>
      </c>
      <c r="AA1052">
        <v>0</v>
      </c>
      <c r="AB1052">
        <v>0</v>
      </c>
      <c r="AC1052">
        <v>0</v>
      </c>
      <c r="AD1052">
        <v>0</v>
      </c>
      <c r="AG1052">
        <v>0</v>
      </c>
      <c r="AP1052" t="s">
        <v>3461</v>
      </c>
      <c r="AQ1052" t="s">
        <v>203</v>
      </c>
      <c r="AR1052" t="s">
        <v>21026</v>
      </c>
      <c r="AT1052">
        <v>0</v>
      </c>
      <c r="AU1052">
        <v>0</v>
      </c>
      <c r="AV1052">
        <v>0</v>
      </c>
      <c r="AW1052">
        <v>0</v>
      </c>
      <c r="AX1052">
        <v>0</v>
      </c>
      <c r="AY1052">
        <v>0</v>
      </c>
      <c r="BC1052" t="s">
        <v>63</v>
      </c>
      <c r="BD1052" t="s">
        <v>5195</v>
      </c>
      <c r="BE1052">
        <v>0</v>
      </c>
      <c r="BG1052" t="s">
        <v>203</v>
      </c>
      <c r="BJ1052" t="s">
        <v>5196</v>
      </c>
    </row>
    <row r="1053" spans="1:62" x14ac:dyDescent="0.35">
      <c r="A1053" t="s">
        <v>4898</v>
      </c>
      <c r="B1053">
        <v>10000</v>
      </c>
      <c r="C1053">
        <v>30000</v>
      </c>
      <c r="D1053">
        <v>45769</v>
      </c>
      <c r="E1053" t="s">
        <v>59</v>
      </c>
      <c r="F1053" t="s">
        <v>4899</v>
      </c>
      <c r="G1053" t="s">
        <v>4900</v>
      </c>
      <c r="I1053">
        <v>1</v>
      </c>
      <c r="J1053" t="s">
        <v>183</v>
      </c>
      <c r="K1053">
        <v>103</v>
      </c>
      <c r="L1053" t="s">
        <v>6044</v>
      </c>
      <c r="M1053" t="s">
        <v>26408</v>
      </c>
      <c r="N1053" t="s">
        <v>1314</v>
      </c>
      <c r="O1053" t="s">
        <v>3847</v>
      </c>
      <c r="P1053">
        <v>1880</v>
      </c>
      <c r="Q1053">
        <f t="shared" ref="Q1053:Q1054" si="292">(P1053/30)+30</f>
        <v>92.666666666666657</v>
      </c>
      <c r="R1053" s="34">
        <f t="shared" ref="R1053:R1056" si="293">Q1053/60</f>
        <v>1.5444444444444443</v>
      </c>
      <c r="S1053" s="35">
        <v>45762</v>
      </c>
      <c r="U1053">
        <v>8</v>
      </c>
      <c r="V1053">
        <v>15040</v>
      </c>
      <c r="W1053" t="s">
        <v>65</v>
      </c>
      <c r="X1053" s="34" t="s">
        <v>66</v>
      </c>
      <c r="Y1053">
        <v>0</v>
      </c>
      <c r="Z1053">
        <v>15040</v>
      </c>
      <c r="AA1053">
        <v>0</v>
      </c>
      <c r="AB1053">
        <v>0</v>
      </c>
      <c r="AC1053">
        <v>0</v>
      </c>
      <c r="AD1053">
        <v>0</v>
      </c>
      <c r="AG1053">
        <v>0</v>
      </c>
      <c r="AP1053" t="s">
        <v>67</v>
      </c>
      <c r="AQ1053" t="s">
        <v>68</v>
      </c>
      <c r="AR1053" t="s">
        <v>26186</v>
      </c>
      <c r="AT1053">
        <v>0</v>
      </c>
      <c r="AU1053">
        <v>0</v>
      </c>
      <c r="AV1053">
        <v>0</v>
      </c>
      <c r="AW1053">
        <v>0</v>
      </c>
      <c r="AX1053">
        <v>0</v>
      </c>
      <c r="AY1053">
        <v>0</v>
      </c>
      <c r="BC1053" t="s">
        <v>63</v>
      </c>
      <c r="BD1053" t="s">
        <v>4901</v>
      </c>
      <c r="BE1053">
        <v>0</v>
      </c>
      <c r="BG1053" t="s">
        <v>68</v>
      </c>
      <c r="BJ1053" t="s">
        <v>4902</v>
      </c>
    </row>
    <row r="1054" spans="1:62" x14ac:dyDescent="0.35">
      <c r="A1054" t="s">
        <v>4898</v>
      </c>
      <c r="B1054">
        <v>20000</v>
      </c>
      <c r="C1054">
        <v>10000</v>
      </c>
      <c r="D1054">
        <v>45769</v>
      </c>
      <c r="E1054" t="s">
        <v>59</v>
      </c>
      <c r="F1054" t="s">
        <v>4899</v>
      </c>
      <c r="G1054" t="s">
        <v>4900</v>
      </c>
      <c r="I1054">
        <v>1</v>
      </c>
      <c r="J1054" t="s">
        <v>183</v>
      </c>
      <c r="K1054">
        <v>103</v>
      </c>
      <c r="L1054" t="s">
        <v>6044</v>
      </c>
      <c r="M1054" t="s">
        <v>26408</v>
      </c>
      <c r="N1054" t="s">
        <v>1314</v>
      </c>
      <c r="O1054" t="s">
        <v>3847</v>
      </c>
      <c r="P1054">
        <v>63740</v>
      </c>
      <c r="Q1054">
        <f t="shared" si="292"/>
        <v>2154.6666666666665</v>
      </c>
      <c r="R1054" s="34">
        <f t="shared" si="293"/>
        <v>35.911111111111111</v>
      </c>
      <c r="S1054" s="35">
        <v>45762</v>
      </c>
      <c r="U1054">
        <v>8</v>
      </c>
      <c r="V1054">
        <v>509920</v>
      </c>
      <c r="W1054" t="s">
        <v>65</v>
      </c>
      <c r="X1054" s="34" t="s">
        <v>66</v>
      </c>
      <c r="Y1054">
        <v>0</v>
      </c>
      <c r="Z1054">
        <v>509920</v>
      </c>
      <c r="AA1054">
        <v>0</v>
      </c>
      <c r="AB1054">
        <v>0</v>
      </c>
      <c r="AC1054">
        <v>0</v>
      </c>
      <c r="AD1054">
        <v>0</v>
      </c>
      <c r="AG1054">
        <v>0</v>
      </c>
      <c r="AP1054" t="s">
        <v>67</v>
      </c>
      <c r="AQ1054" t="s">
        <v>68</v>
      </c>
      <c r="AR1054" t="s">
        <v>26186</v>
      </c>
      <c r="AT1054">
        <v>0</v>
      </c>
      <c r="AU1054">
        <v>0</v>
      </c>
      <c r="AV1054">
        <v>0</v>
      </c>
      <c r="AW1054">
        <v>0</v>
      </c>
      <c r="AX1054">
        <v>0</v>
      </c>
      <c r="AY1054">
        <v>0</v>
      </c>
      <c r="BC1054" t="s">
        <v>63</v>
      </c>
      <c r="BD1054" t="s">
        <v>4901</v>
      </c>
      <c r="BE1054">
        <v>0</v>
      </c>
      <c r="BG1054" t="s">
        <v>68</v>
      </c>
      <c r="BJ1054" t="s">
        <v>4902</v>
      </c>
    </row>
    <row r="1055" spans="1:62" x14ac:dyDescent="0.35">
      <c r="A1055" t="s">
        <v>5197</v>
      </c>
      <c r="B1055">
        <v>10000</v>
      </c>
      <c r="C1055">
        <v>10000</v>
      </c>
      <c r="D1055">
        <v>45763</v>
      </c>
      <c r="E1055" t="s">
        <v>59</v>
      </c>
      <c r="F1055" t="s">
        <v>5198</v>
      </c>
      <c r="G1055" t="s">
        <v>842</v>
      </c>
      <c r="I1055">
        <v>1</v>
      </c>
      <c r="J1055" t="s">
        <v>183</v>
      </c>
      <c r="K1055">
        <v>73</v>
      </c>
      <c r="L1055" t="s">
        <v>6042</v>
      </c>
      <c r="M1055" t="s">
        <v>26407</v>
      </c>
      <c r="N1055" t="s">
        <v>153</v>
      </c>
      <c r="O1055" t="s">
        <v>3830</v>
      </c>
      <c r="P1055">
        <v>36000</v>
      </c>
      <c r="Q1055">
        <f t="shared" ref="Q1055:Q1056" si="294">(P1055/60)+30</f>
        <v>630</v>
      </c>
      <c r="R1055" s="34">
        <f t="shared" si="293"/>
        <v>10.5</v>
      </c>
      <c r="S1055" s="35">
        <v>45762</v>
      </c>
      <c r="U1055">
        <v>12</v>
      </c>
      <c r="V1055">
        <v>432000</v>
      </c>
      <c r="W1055" t="s">
        <v>65</v>
      </c>
      <c r="X1055">
        <v>80256220001</v>
      </c>
      <c r="Y1055">
        <v>0</v>
      </c>
      <c r="Z1055">
        <v>432000</v>
      </c>
      <c r="AA1055">
        <v>0</v>
      </c>
      <c r="AB1055">
        <v>0</v>
      </c>
      <c r="AC1055">
        <v>0</v>
      </c>
      <c r="AD1055">
        <v>0</v>
      </c>
      <c r="AG1055">
        <v>0</v>
      </c>
      <c r="AP1055">
        <v>8025622</v>
      </c>
      <c r="AQ1055" t="s">
        <v>162</v>
      </c>
      <c r="AR1055" t="s">
        <v>8373</v>
      </c>
      <c r="AT1055">
        <v>0</v>
      </c>
      <c r="AU1055">
        <v>0</v>
      </c>
      <c r="AV1055">
        <v>0</v>
      </c>
      <c r="AW1055">
        <v>0</v>
      </c>
      <c r="AX1055">
        <v>0</v>
      </c>
      <c r="AY1055">
        <v>0</v>
      </c>
      <c r="BC1055" t="s">
        <v>63</v>
      </c>
      <c r="BD1055" t="s">
        <v>5199</v>
      </c>
      <c r="BE1055">
        <v>0</v>
      </c>
      <c r="BG1055" t="s">
        <v>162</v>
      </c>
      <c r="BJ1055" t="s">
        <v>5200</v>
      </c>
    </row>
    <row r="1056" spans="1:62" x14ac:dyDescent="0.35">
      <c r="A1056" t="s">
        <v>2710</v>
      </c>
      <c r="B1056">
        <v>10000</v>
      </c>
      <c r="C1056">
        <v>20000</v>
      </c>
      <c r="D1056">
        <v>45762</v>
      </c>
      <c r="E1056" t="s">
        <v>59</v>
      </c>
      <c r="F1056" t="s">
        <v>2711</v>
      </c>
      <c r="G1056" t="s">
        <v>842</v>
      </c>
      <c r="I1056">
        <v>1</v>
      </c>
      <c r="J1056" t="s">
        <v>183</v>
      </c>
      <c r="K1056">
        <v>73</v>
      </c>
      <c r="L1056" t="s">
        <v>6042</v>
      </c>
      <c r="M1056" t="s">
        <v>26407</v>
      </c>
      <c r="N1056" t="s">
        <v>184</v>
      </c>
      <c r="O1056" t="s">
        <v>3845</v>
      </c>
      <c r="P1056">
        <v>42000</v>
      </c>
      <c r="Q1056">
        <f t="shared" si="294"/>
        <v>730</v>
      </c>
      <c r="R1056" s="34">
        <f t="shared" si="293"/>
        <v>12.166666666666666</v>
      </c>
      <c r="S1056" s="35">
        <v>45762</v>
      </c>
      <c r="U1056">
        <v>12</v>
      </c>
      <c r="V1056">
        <v>504000</v>
      </c>
      <c r="W1056" t="s">
        <v>65</v>
      </c>
      <c r="X1056">
        <v>80256230001</v>
      </c>
      <c r="Y1056">
        <v>0</v>
      </c>
      <c r="Z1056">
        <v>504000</v>
      </c>
      <c r="AA1056">
        <v>0</v>
      </c>
      <c r="AB1056">
        <v>0</v>
      </c>
      <c r="AC1056">
        <v>0</v>
      </c>
      <c r="AD1056">
        <v>0</v>
      </c>
      <c r="AG1056">
        <v>0</v>
      </c>
      <c r="AP1056">
        <v>8025623</v>
      </c>
      <c r="AQ1056" t="s">
        <v>162</v>
      </c>
      <c r="AR1056" t="s">
        <v>8373</v>
      </c>
      <c r="AT1056">
        <v>0</v>
      </c>
      <c r="AU1056">
        <v>0</v>
      </c>
      <c r="AV1056">
        <v>0</v>
      </c>
      <c r="AW1056">
        <v>0</v>
      </c>
      <c r="AX1056">
        <v>0</v>
      </c>
      <c r="AY1056">
        <v>0</v>
      </c>
      <c r="BC1056" t="s">
        <v>63</v>
      </c>
      <c r="BD1056" t="s">
        <v>5115</v>
      </c>
      <c r="BE1056">
        <v>0</v>
      </c>
      <c r="BG1056" t="s">
        <v>162</v>
      </c>
      <c r="BJ1056" t="s">
        <v>2712</v>
      </c>
    </row>
    <row r="1057" spans="1:62" x14ac:dyDescent="0.35">
      <c r="A1057" t="s">
        <v>5071</v>
      </c>
      <c r="B1057">
        <v>10000</v>
      </c>
      <c r="C1057">
        <v>40000</v>
      </c>
      <c r="D1057">
        <v>45763</v>
      </c>
      <c r="E1057" t="s">
        <v>59</v>
      </c>
      <c r="F1057" t="s">
        <v>5072</v>
      </c>
      <c r="G1057" t="s">
        <v>5073</v>
      </c>
      <c r="I1057">
        <v>3</v>
      </c>
      <c r="J1057" t="s">
        <v>183</v>
      </c>
      <c r="K1057">
        <v>91</v>
      </c>
      <c r="L1057" t="s">
        <v>6060</v>
      </c>
      <c r="M1057" t="s">
        <v>26410</v>
      </c>
      <c r="N1057" t="s">
        <v>805</v>
      </c>
      <c r="O1057" t="s">
        <v>3865</v>
      </c>
      <c r="P1057">
        <v>60000</v>
      </c>
      <c r="S1057" s="35">
        <v>45762</v>
      </c>
      <c r="U1057">
        <v>5</v>
      </c>
      <c r="V1057">
        <v>300000</v>
      </c>
      <c r="W1057" t="s">
        <v>65</v>
      </c>
      <c r="X1057" t="s">
        <v>5074</v>
      </c>
      <c r="Y1057">
        <v>0</v>
      </c>
      <c r="Z1057">
        <v>350000</v>
      </c>
      <c r="AA1057">
        <v>-50000</v>
      </c>
      <c r="AB1057">
        <v>0</v>
      </c>
      <c r="AC1057">
        <v>0</v>
      </c>
      <c r="AD1057">
        <v>0</v>
      </c>
      <c r="AG1057">
        <v>0</v>
      </c>
      <c r="AP1057" t="s">
        <v>5075</v>
      </c>
      <c r="AQ1057" t="s">
        <v>108</v>
      </c>
      <c r="AR1057" t="s">
        <v>13404</v>
      </c>
      <c r="AT1057">
        <v>0</v>
      </c>
      <c r="AU1057">
        <v>0</v>
      </c>
      <c r="AV1057">
        <v>0</v>
      </c>
      <c r="AW1057">
        <v>0</v>
      </c>
      <c r="AX1057">
        <v>0</v>
      </c>
      <c r="AY1057">
        <v>0</v>
      </c>
      <c r="BC1057" t="s">
        <v>63</v>
      </c>
      <c r="BD1057" t="s">
        <v>5076</v>
      </c>
      <c r="BE1057">
        <v>0</v>
      </c>
      <c r="BG1057" t="s">
        <v>108</v>
      </c>
      <c r="BJ1057" t="s">
        <v>5077</v>
      </c>
    </row>
    <row r="1058" spans="1:62" x14ac:dyDescent="0.35">
      <c r="A1058" t="s">
        <v>2838</v>
      </c>
      <c r="B1058">
        <v>10000</v>
      </c>
      <c r="C1058">
        <v>10000</v>
      </c>
      <c r="D1058">
        <v>45762</v>
      </c>
      <c r="E1058" t="s">
        <v>59</v>
      </c>
      <c r="F1058" t="s">
        <v>2839</v>
      </c>
      <c r="G1058" t="s">
        <v>2840</v>
      </c>
      <c r="I1058">
        <v>1</v>
      </c>
      <c r="J1058" t="s">
        <v>183</v>
      </c>
      <c r="K1058">
        <v>26</v>
      </c>
      <c r="L1058" t="s">
        <v>6061</v>
      </c>
      <c r="M1058" t="s">
        <v>26405</v>
      </c>
      <c r="N1058" t="s">
        <v>648</v>
      </c>
      <c r="O1058" t="s">
        <v>3810</v>
      </c>
      <c r="P1058">
        <v>1500</v>
      </c>
      <c r="Q1058">
        <f t="shared" ref="Q1058:Q1061" si="295">(P1058/40)+45</f>
        <v>82.5</v>
      </c>
      <c r="R1058" s="34">
        <f t="shared" ref="R1058:R1061" si="296">Q1058/60</f>
        <v>1.375</v>
      </c>
      <c r="S1058" s="35">
        <v>45762</v>
      </c>
      <c r="U1058">
        <v>4</v>
      </c>
      <c r="V1058">
        <v>6000</v>
      </c>
      <c r="W1058" t="s">
        <v>65</v>
      </c>
      <c r="X1058" t="s">
        <v>2841</v>
      </c>
      <c r="Y1058">
        <v>0</v>
      </c>
      <c r="Z1058">
        <v>6000</v>
      </c>
      <c r="AA1058">
        <v>0</v>
      </c>
      <c r="AB1058">
        <v>0</v>
      </c>
      <c r="AC1058">
        <v>0</v>
      </c>
      <c r="AD1058">
        <v>0</v>
      </c>
      <c r="AG1058">
        <v>0</v>
      </c>
      <c r="AP1058" t="s">
        <v>2842</v>
      </c>
      <c r="AQ1058" t="s">
        <v>170</v>
      </c>
      <c r="AR1058" t="s">
        <v>21526</v>
      </c>
      <c r="AT1058">
        <v>0</v>
      </c>
      <c r="AU1058">
        <v>0</v>
      </c>
      <c r="AV1058">
        <v>0</v>
      </c>
      <c r="AW1058">
        <v>0</v>
      </c>
      <c r="AX1058">
        <v>0</v>
      </c>
      <c r="AY1058">
        <v>0</v>
      </c>
      <c r="BC1058" t="s">
        <v>63</v>
      </c>
      <c r="BD1058" t="s">
        <v>5201</v>
      </c>
      <c r="BE1058">
        <v>0</v>
      </c>
      <c r="BG1058" t="s">
        <v>170</v>
      </c>
      <c r="BJ1058" t="s">
        <v>2843</v>
      </c>
    </row>
    <row r="1059" spans="1:62" x14ac:dyDescent="0.35">
      <c r="A1059" t="s">
        <v>5202</v>
      </c>
      <c r="B1059">
        <v>10000</v>
      </c>
      <c r="C1059">
        <v>10000</v>
      </c>
      <c r="D1059">
        <v>45763</v>
      </c>
      <c r="E1059" t="s">
        <v>59</v>
      </c>
      <c r="F1059" t="s">
        <v>5129</v>
      </c>
      <c r="G1059" t="s">
        <v>2840</v>
      </c>
      <c r="I1059">
        <v>1</v>
      </c>
      <c r="J1059" t="s">
        <v>183</v>
      </c>
      <c r="K1059">
        <v>26</v>
      </c>
      <c r="L1059" t="s">
        <v>6061</v>
      </c>
      <c r="M1059" t="s">
        <v>26405</v>
      </c>
      <c r="N1059" t="s">
        <v>648</v>
      </c>
      <c r="O1059" t="s">
        <v>3810</v>
      </c>
      <c r="P1059">
        <v>1500</v>
      </c>
      <c r="Q1059">
        <f t="shared" si="295"/>
        <v>82.5</v>
      </c>
      <c r="R1059" s="34">
        <f t="shared" si="296"/>
        <v>1.375</v>
      </c>
      <c r="S1059" s="35">
        <v>45762</v>
      </c>
      <c r="U1059">
        <v>4</v>
      </c>
      <c r="V1059">
        <v>6000</v>
      </c>
      <c r="W1059" t="s">
        <v>65</v>
      </c>
      <c r="X1059" t="s">
        <v>2841</v>
      </c>
      <c r="Y1059">
        <v>0</v>
      </c>
      <c r="Z1059">
        <v>6000</v>
      </c>
      <c r="AA1059">
        <v>0</v>
      </c>
      <c r="AB1059">
        <v>0</v>
      </c>
      <c r="AC1059">
        <v>0</v>
      </c>
      <c r="AD1059">
        <v>0</v>
      </c>
      <c r="AG1059">
        <v>0</v>
      </c>
      <c r="AP1059" t="s">
        <v>2842</v>
      </c>
      <c r="AQ1059" t="s">
        <v>170</v>
      </c>
      <c r="AR1059" t="s">
        <v>21526</v>
      </c>
      <c r="AT1059">
        <v>0</v>
      </c>
      <c r="AU1059">
        <v>0</v>
      </c>
      <c r="AV1059">
        <v>0</v>
      </c>
      <c r="AW1059">
        <v>0</v>
      </c>
      <c r="AX1059">
        <v>0</v>
      </c>
      <c r="AY1059">
        <v>0</v>
      </c>
      <c r="BC1059" t="s">
        <v>63</v>
      </c>
      <c r="BD1059" t="s">
        <v>5203</v>
      </c>
      <c r="BE1059">
        <v>0</v>
      </c>
      <c r="BG1059" t="s">
        <v>170</v>
      </c>
      <c r="BJ1059" t="s">
        <v>5204</v>
      </c>
    </row>
    <row r="1060" spans="1:62" x14ac:dyDescent="0.35">
      <c r="A1060" t="s">
        <v>5205</v>
      </c>
      <c r="B1060">
        <v>10000</v>
      </c>
      <c r="C1060">
        <v>10000</v>
      </c>
      <c r="D1060">
        <v>45763</v>
      </c>
      <c r="E1060" t="s">
        <v>59</v>
      </c>
      <c r="F1060" t="s">
        <v>5206</v>
      </c>
      <c r="G1060" t="s">
        <v>2840</v>
      </c>
      <c r="I1060">
        <v>1</v>
      </c>
      <c r="J1060" t="s">
        <v>183</v>
      </c>
      <c r="K1060">
        <v>26</v>
      </c>
      <c r="L1060" t="s">
        <v>6061</v>
      </c>
      <c r="M1060" t="s">
        <v>26405</v>
      </c>
      <c r="N1060" t="s">
        <v>648</v>
      </c>
      <c r="O1060" t="s">
        <v>3810</v>
      </c>
      <c r="P1060">
        <v>2250</v>
      </c>
      <c r="Q1060">
        <f t="shared" si="295"/>
        <v>101.25</v>
      </c>
      <c r="R1060" s="34">
        <f t="shared" si="296"/>
        <v>1.6875</v>
      </c>
      <c r="S1060" s="35">
        <v>45762</v>
      </c>
      <c r="U1060">
        <v>4</v>
      </c>
      <c r="V1060">
        <v>9000</v>
      </c>
      <c r="W1060" t="s">
        <v>65</v>
      </c>
      <c r="X1060" t="s">
        <v>2841</v>
      </c>
      <c r="Y1060">
        <v>0</v>
      </c>
      <c r="Z1060">
        <v>9000</v>
      </c>
      <c r="AA1060">
        <v>0</v>
      </c>
      <c r="AB1060">
        <v>0</v>
      </c>
      <c r="AC1060">
        <v>0</v>
      </c>
      <c r="AD1060">
        <v>0</v>
      </c>
      <c r="AG1060">
        <v>0</v>
      </c>
      <c r="AP1060" t="s">
        <v>2842</v>
      </c>
      <c r="AQ1060" t="s">
        <v>170</v>
      </c>
      <c r="AR1060" t="s">
        <v>21526</v>
      </c>
      <c r="AT1060">
        <v>0</v>
      </c>
      <c r="AU1060">
        <v>0</v>
      </c>
      <c r="AV1060">
        <v>0</v>
      </c>
      <c r="AW1060">
        <v>0</v>
      </c>
      <c r="AX1060">
        <v>0</v>
      </c>
      <c r="AY1060">
        <v>0</v>
      </c>
      <c r="BC1060" t="s">
        <v>63</v>
      </c>
      <c r="BD1060" t="s">
        <v>5207</v>
      </c>
      <c r="BE1060">
        <v>0</v>
      </c>
      <c r="BG1060" t="s">
        <v>170</v>
      </c>
      <c r="BJ1060" t="s">
        <v>5208</v>
      </c>
    </row>
    <row r="1061" spans="1:62" x14ac:dyDescent="0.35">
      <c r="A1061" t="s">
        <v>2915</v>
      </c>
      <c r="B1061">
        <v>10000</v>
      </c>
      <c r="C1061">
        <v>10000</v>
      </c>
      <c r="D1061">
        <v>45763</v>
      </c>
      <c r="E1061" t="s">
        <v>59</v>
      </c>
      <c r="F1061" t="s">
        <v>2916</v>
      </c>
      <c r="G1061">
        <v>402160695</v>
      </c>
      <c r="I1061">
        <v>1</v>
      </c>
      <c r="J1061" t="s">
        <v>183</v>
      </c>
      <c r="K1061">
        <v>68</v>
      </c>
      <c r="L1061" t="s">
        <v>6051</v>
      </c>
      <c r="M1061" t="s">
        <v>26408</v>
      </c>
      <c r="N1061" t="s">
        <v>136</v>
      </c>
      <c r="O1061" t="s">
        <v>3850</v>
      </c>
      <c r="P1061">
        <v>18000</v>
      </c>
      <c r="Q1061">
        <f t="shared" si="295"/>
        <v>495</v>
      </c>
      <c r="R1061" s="34">
        <f t="shared" si="296"/>
        <v>8.25</v>
      </c>
      <c r="S1061" s="35">
        <v>45762</v>
      </c>
      <c r="U1061">
        <v>1</v>
      </c>
      <c r="V1061">
        <v>18000</v>
      </c>
      <c r="W1061" t="s">
        <v>65</v>
      </c>
      <c r="X1061" t="s">
        <v>2917</v>
      </c>
      <c r="Y1061">
        <v>0</v>
      </c>
      <c r="Z1061">
        <v>18000</v>
      </c>
      <c r="AA1061">
        <v>0</v>
      </c>
      <c r="AB1061">
        <v>0</v>
      </c>
      <c r="AC1061">
        <v>0</v>
      </c>
      <c r="AD1061">
        <v>0</v>
      </c>
      <c r="AG1061">
        <v>0</v>
      </c>
      <c r="AP1061" t="s">
        <v>2918</v>
      </c>
      <c r="AQ1061" t="s">
        <v>592</v>
      </c>
      <c r="AR1061" t="s">
        <v>23747</v>
      </c>
      <c r="AT1061">
        <v>0</v>
      </c>
      <c r="AU1061">
        <v>0</v>
      </c>
      <c r="AV1061">
        <v>0</v>
      </c>
      <c r="AW1061">
        <v>0</v>
      </c>
      <c r="AX1061">
        <v>0</v>
      </c>
      <c r="AY1061">
        <v>0</v>
      </c>
      <c r="BC1061" t="s">
        <v>63</v>
      </c>
      <c r="BD1061" t="s">
        <v>5209</v>
      </c>
      <c r="BE1061">
        <v>0</v>
      </c>
      <c r="BG1061" t="s">
        <v>592</v>
      </c>
      <c r="BJ1061" t="s">
        <v>2919</v>
      </c>
    </row>
    <row r="1062" spans="1:62" x14ac:dyDescent="0.35">
      <c r="A1062" t="s">
        <v>4623</v>
      </c>
      <c r="B1062">
        <v>10000</v>
      </c>
      <c r="C1062">
        <v>30000</v>
      </c>
      <c r="D1062">
        <v>45769</v>
      </c>
      <c r="E1062" t="s">
        <v>59</v>
      </c>
      <c r="F1062" t="s">
        <v>4624</v>
      </c>
      <c r="G1062" t="s">
        <v>4625</v>
      </c>
      <c r="I1062">
        <v>3</v>
      </c>
      <c r="J1062" t="s">
        <v>183</v>
      </c>
      <c r="K1062">
        <v>85</v>
      </c>
      <c r="L1062" t="s">
        <v>6060</v>
      </c>
      <c r="M1062" t="s">
        <v>26410</v>
      </c>
      <c r="N1062" t="s">
        <v>940</v>
      </c>
      <c r="O1062" t="s">
        <v>3864</v>
      </c>
      <c r="P1062">
        <v>10000</v>
      </c>
      <c r="S1062" s="35">
        <v>45762</v>
      </c>
      <c r="U1062">
        <v>11</v>
      </c>
      <c r="V1062">
        <v>110000</v>
      </c>
      <c r="W1062" t="s">
        <v>65</v>
      </c>
      <c r="X1062" t="s">
        <v>4626</v>
      </c>
      <c r="Y1062">
        <v>0</v>
      </c>
      <c r="Z1062">
        <v>100000</v>
      </c>
      <c r="AA1062">
        <v>10000</v>
      </c>
      <c r="AB1062">
        <v>0</v>
      </c>
      <c r="AC1062">
        <v>0</v>
      </c>
      <c r="AD1062">
        <v>0</v>
      </c>
      <c r="AG1062">
        <v>0</v>
      </c>
      <c r="AP1062" t="s">
        <v>4627</v>
      </c>
      <c r="AQ1062" t="s">
        <v>108</v>
      </c>
      <c r="AR1062" t="s">
        <v>13404</v>
      </c>
      <c r="AT1062">
        <v>0</v>
      </c>
      <c r="AU1062">
        <v>0</v>
      </c>
      <c r="AV1062">
        <v>0</v>
      </c>
      <c r="AW1062">
        <v>0</v>
      </c>
      <c r="AX1062">
        <v>0</v>
      </c>
      <c r="AY1062">
        <v>0</v>
      </c>
      <c r="BC1062" t="s">
        <v>63</v>
      </c>
      <c r="BD1062" t="s">
        <v>4628</v>
      </c>
      <c r="BE1062">
        <v>0</v>
      </c>
      <c r="BG1062" t="s">
        <v>108</v>
      </c>
      <c r="BJ1062" t="s">
        <v>4629</v>
      </c>
    </row>
    <row r="1063" spans="1:62" x14ac:dyDescent="0.35">
      <c r="A1063" t="s">
        <v>4631</v>
      </c>
      <c r="B1063">
        <v>10000</v>
      </c>
      <c r="C1063">
        <v>30000</v>
      </c>
      <c r="D1063">
        <v>45769</v>
      </c>
      <c r="E1063" t="s">
        <v>59</v>
      </c>
      <c r="F1063" t="s">
        <v>4632</v>
      </c>
      <c r="G1063" t="s">
        <v>4625</v>
      </c>
      <c r="I1063">
        <v>3</v>
      </c>
      <c r="J1063" t="s">
        <v>183</v>
      </c>
      <c r="K1063">
        <v>85</v>
      </c>
      <c r="L1063" t="s">
        <v>6060</v>
      </c>
      <c r="M1063" t="s">
        <v>26410</v>
      </c>
      <c r="N1063" t="s">
        <v>940</v>
      </c>
      <c r="O1063" t="s">
        <v>3864</v>
      </c>
      <c r="P1063">
        <v>20000</v>
      </c>
      <c r="S1063" s="35">
        <v>45762</v>
      </c>
      <c r="U1063">
        <v>11</v>
      </c>
      <c r="V1063">
        <v>220000</v>
      </c>
      <c r="W1063" t="s">
        <v>65</v>
      </c>
      <c r="X1063" t="s">
        <v>4633</v>
      </c>
      <c r="Y1063">
        <v>0</v>
      </c>
      <c r="Z1063">
        <v>200000</v>
      </c>
      <c r="AA1063">
        <v>20000</v>
      </c>
      <c r="AB1063">
        <v>0</v>
      </c>
      <c r="AC1063">
        <v>0</v>
      </c>
      <c r="AD1063">
        <v>0</v>
      </c>
      <c r="AG1063">
        <v>0</v>
      </c>
      <c r="AP1063" t="s">
        <v>4634</v>
      </c>
      <c r="AQ1063" t="s">
        <v>108</v>
      </c>
      <c r="AR1063" t="s">
        <v>13404</v>
      </c>
      <c r="AT1063">
        <v>0</v>
      </c>
      <c r="AU1063">
        <v>0</v>
      </c>
      <c r="AV1063">
        <v>0</v>
      </c>
      <c r="AW1063">
        <v>0</v>
      </c>
      <c r="AX1063">
        <v>0</v>
      </c>
      <c r="AY1063">
        <v>0</v>
      </c>
      <c r="BC1063" t="s">
        <v>63</v>
      </c>
      <c r="BD1063" t="s">
        <v>4635</v>
      </c>
      <c r="BE1063">
        <v>0</v>
      </c>
      <c r="BG1063" t="s">
        <v>108</v>
      </c>
      <c r="BJ1063" t="s">
        <v>4636</v>
      </c>
    </row>
    <row r="1064" spans="1:62" x14ac:dyDescent="0.35">
      <c r="A1064" t="s">
        <v>5210</v>
      </c>
      <c r="B1064">
        <v>10000</v>
      </c>
      <c r="C1064">
        <v>30000</v>
      </c>
      <c r="D1064">
        <v>45763</v>
      </c>
      <c r="E1064" t="s">
        <v>59</v>
      </c>
      <c r="F1064" t="s">
        <v>5129</v>
      </c>
      <c r="G1064" t="s">
        <v>3050</v>
      </c>
      <c r="I1064">
        <v>1</v>
      </c>
      <c r="J1064" t="s">
        <v>183</v>
      </c>
      <c r="K1064">
        <v>94</v>
      </c>
      <c r="L1064" t="s">
        <v>6050</v>
      </c>
      <c r="M1064" t="s">
        <v>26405</v>
      </c>
      <c r="N1064" t="s">
        <v>81</v>
      </c>
      <c r="O1064" t="s">
        <v>3825</v>
      </c>
      <c r="P1064">
        <v>10000</v>
      </c>
      <c r="S1064" s="35">
        <v>45762</v>
      </c>
      <c r="U1064">
        <v>4</v>
      </c>
      <c r="V1064">
        <v>40000</v>
      </c>
      <c r="W1064" t="s">
        <v>65</v>
      </c>
      <c r="X1064" t="s">
        <v>472</v>
      </c>
      <c r="Y1064">
        <v>0</v>
      </c>
      <c r="Z1064">
        <v>40000</v>
      </c>
      <c r="AA1064">
        <v>0</v>
      </c>
      <c r="AB1064">
        <v>0</v>
      </c>
      <c r="AC1064">
        <v>0</v>
      </c>
      <c r="AD1064">
        <v>0</v>
      </c>
      <c r="AG1064">
        <v>0</v>
      </c>
      <c r="AP1064" t="s">
        <v>473</v>
      </c>
      <c r="AQ1064" t="s">
        <v>84</v>
      </c>
      <c r="AR1064" t="s">
        <v>14396</v>
      </c>
      <c r="AT1064">
        <v>0</v>
      </c>
      <c r="AU1064">
        <v>0</v>
      </c>
      <c r="AV1064">
        <v>0</v>
      </c>
      <c r="AW1064">
        <v>0</v>
      </c>
      <c r="AX1064">
        <v>0</v>
      </c>
      <c r="AY1064">
        <v>0</v>
      </c>
      <c r="BC1064" t="s">
        <v>63</v>
      </c>
      <c r="BD1064" t="s">
        <v>5211</v>
      </c>
      <c r="BE1064">
        <v>0</v>
      </c>
      <c r="BG1064" t="s">
        <v>84</v>
      </c>
      <c r="BJ1064" t="s">
        <v>5212</v>
      </c>
    </row>
    <row r="1065" spans="1:62" x14ac:dyDescent="0.35">
      <c r="A1065" t="s">
        <v>4641</v>
      </c>
      <c r="B1065">
        <v>10000</v>
      </c>
      <c r="C1065">
        <v>30000</v>
      </c>
      <c r="D1065">
        <v>45763</v>
      </c>
      <c r="E1065" t="s">
        <v>59</v>
      </c>
      <c r="F1065">
        <v>0.4697453703703704</v>
      </c>
      <c r="G1065" t="s">
        <v>4625</v>
      </c>
      <c r="I1065">
        <v>3</v>
      </c>
      <c r="J1065" t="s">
        <v>183</v>
      </c>
      <c r="K1065">
        <v>85</v>
      </c>
      <c r="L1065" t="s">
        <v>6060</v>
      </c>
      <c r="M1065" t="s">
        <v>26410</v>
      </c>
      <c r="N1065" t="s">
        <v>940</v>
      </c>
      <c r="O1065" t="s">
        <v>3864</v>
      </c>
      <c r="P1065">
        <v>20000</v>
      </c>
      <c r="S1065" s="35">
        <v>45762</v>
      </c>
      <c r="U1065">
        <v>11</v>
      </c>
      <c r="V1065">
        <v>220000</v>
      </c>
      <c r="W1065" t="s">
        <v>65</v>
      </c>
      <c r="X1065" t="s">
        <v>885</v>
      </c>
      <c r="Y1065">
        <v>0</v>
      </c>
      <c r="Z1065">
        <v>200000</v>
      </c>
      <c r="AA1065">
        <v>20000</v>
      </c>
      <c r="AB1065">
        <v>0</v>
      </c>
      <c r="AC1065">
        <v>0</v>
      </c>
      <c r="AD1065">
        <v>0</v>
      </c>
      <c r="AG1065">
        <v>0</v>
      </c>
      <c r="AP1065" t="s">
        <v>886</v>
      </c>
      <c r="AQ1065" t="s">
        <v>108</v>
      </c>
      <c r="AR1065" t="s">
        <v>13404</v>
      </c>
      <c r="AT1065">
        <v>0</v>
      </c>
      <c r="AU1065">
        <v>0</v>
      </c>
      <c r="AV1065">
        <v>0</v>
      </c>
      <c r="AW1065">
        <v>0</v>
      </c>
      <c r="AX1065">
        <v>0</v>
      </c>
      <c r="AY1065">
        <v>0</v>
      </c>
      <c r="BC1065" t="s">
        <v>63</v>
      </c>
      <c r="BD1065" t="s">
        <v>4642</v>
      </c>
      <c r="BE1065">
        <v>0</v>
      </c>
      <c r="BG1065" t="s">
        <v>108</v>
      </c>
      <c r="BJ1065" t="s">
        <v>4643</v>
      </c>
    </row>
    <row r="1066" spans="1:62" x14ac:dyDescent="0.35">
      <c r="A1066" t="s">
        <v>4644</v>
      </c>
      <c r="B1066">
        <v>10000</v>
      </c>
      <c r="C1066">
        <v>30000</v>
      </c>
      <c r="D1066">
        <v>45763</v>
      </c>
      <c r="E1066" t="s">
        <v>59</v>
      </c>
      <c r="F1066" t="s">
        <v>4645</v>
      </c>
      <c r="G1066" t="s">
        <v>4625</v>
      </c>
      <c r="I1066">
        <v>3</v>
      </c>
      <c r="J1066" t="s">
        <v>183</v>
      </c>
      <c r="K1066">
        <v>85</v>
      </c>
      <c r="L1066" t="s">
        <v>6060</v>
      </c>
      <c r="M1066" t="s">
        <v>26410</v>
      </c>
      <c r="N1066" t="s">
        <v>940</v>
      </c>
      <c r="O1066" t="s">
        <v>3864</v>
      </c>
      <c r="P1066">
        <v>10000</v>
      </c>
      <c r="S1066" s="35">
        <v>45762</v>
      </c>
      <c r="U1066">
        <v>11</v>
      </c>
      <c r="V1066">
        <v>110000</v>
      </c>
      <c r="W1066" t="s">
        <v>65</v>
      </c>
      <c r="X1066" t="s">
        <v>4646</v>
      </c>
      <c r="Y1066">
        <v>0</v>
      </c>
      <c r="Z1066">
        <v>100000</v>
      </c>
      <c r="AA1066">
        <v>10000</v>
      </c>
      <c r="AB1066">
        <v>0</v>
      </c>
      <c r="AC1066">
        <v>0</v>
      </c>
      <c r="AD1066">
        <v>0</v>
      </c>
      <c r="AG1066">
        <v>0</v>
      </c>
      <c r="AP1066" t="s">
        <v>4647</v>
      </c>
      <c r="AQ1066" t="s">
        <v>108</v>
      </c>
      <c r="AR1066" t="s">
        <v>13404</v>
      </c>
      <c r="AT1066">
        <v>0</v>
      </c>
      <c r="AU1066">
        <v>0</v>
      </c>
      <c r="AV1066">
        <v>0</v>
      </c>
      <c r="AW1066">
        <v>0</v>
      </c>
      <c r="AX1066">
        <v>0</v>
      </c>
      <c r="AY1066">
        <v>0</v>
      </c>
      <c r="BC1066" t="s">
        <v>63</v>
      </c>
      <c r="BD1066" t="s">
        <v>4648</v>
      </c>
      <c r="BE1066">
        <v>0</v>
      </c>
      <c r="BG1066" t="s">
        <v>108</v>
      </c>
      <c r="BJ1066" t="s">
        <v>4649</v>
      </c>
    </row>
    <row r="1067" spans="1:62" x14ac:dyDescent="0.35">
      <c r="A1067" t="s">
        <v>4651</v>
      </c>
      <c r="B1067">
        <v>10000</v>
      </c>
      <c r="C1067">
        <v>30000</v>
      </c>
      <c r="D1067">
        <v>45769</v>
      </c>
      <c r="E1067" t="s">
        <v>59</v>
      </c>
      <c r="F1067">
        <v>0.41800925925925925</v>
      </c>
      <c r="G1067" t="s">
        <v>4625</v>
      </c>
      <c r="I1067">
        <v>3</v>
      </c>
      <c r="J1067" t="s">
        <v>183</v>
      </c>
      <c r="K1067">
        <v>85</v>
      </c>
      <c r="L1067" t="s">
        <v>6060</v>
      </c>
      <c r="M1067" t="s">
        <v>26410</v>
      </c>
      <c r="N1067" t="s">
        <v>940</v>
      </c>
      <c r="O1067" t="s">
        <v>3864</v>
      </c>
      <c r="P1067">
        <v>20000</v>
      </c>
      <c r="S1067" s="35">
        <v>45762</v>
      </c>
      <c r="U1067">
        <v>11</v>
      </c>
      <c r="V1067">
        <v>220000</v>
      </c>
      <c r="W1067" t="s">
        <v>65</v>
      </c>
      <c r="X1067" t="s">
        <v>903</v>
      </c>
      <c r="Y1067">
        <v>0</v>
      </c>
      <c r="Z1067">
        <v>200000</v>
      </c>
      <c r="AA1067">
        <v>20000</v>
      </c>
      <c r="AB1067">
        <v>0</v>
      </c>
      <c r="AC1067">
        <v>0</v>
      </c>
      <c r="AD1067">
        <v>0</v>
      </c>
      <c r="AG1067">
        <v>0</v>
      </c>
      <c r="AP1067" t="s">
        <v>904</v>
      </c>
      <c r="AQ1067" t="s">
        <v>108</v>
      </c>
      <c r="AR1067" t="s">
        <v>13404</v>
      </c>
      <c r="AT1067">
        <v>0</v>
      </c>
      <c r="AU1067">
        <v>0</v>
      </c>
      <c r="AV1067">
        <v>0</v>
      </c>
      <c r="AW1067">
        <v>0</v>
      </c>
      <c r="AX1067">
        <v>0</v>
      </c>
      <c r="AY1067">
        <v>0</v>
      </c>
      <c r="BC1067" t="s">
        <v>63</v>
      </c>
      <c r="BD1067" t="s">
        <v>4652</v>
      </c>
      <c r="BE1067">
        <v>0</v>
      </c>
      <c r="BG1067" t="s">
        <v>108</v>
      </c>
      <c r="BJ1067" t="s">
        <v>4653</v>
      </c>
    </row>
    <row r="1068" spans="1:62" x14ac:dyDescent="0.35">
      <c r="A1068" t="s">
        <v>4657</v>
      </c>
      <c r="B1068">
        <v>10000</v>
      </c>
      <c r="C1068">
        <v>30000</v>
      </c>
      <c r="D1068">
        <v>45769</v>
      </c>
      <c r="E1068" t="s">
        <v>59</v>
      </c>
      <c r="F1068">
        <v>0.53510416666666671</v>
      </c>
      <c r="G1068" t="s">
        <v>4658</v>
      </c>
      <c r="I1068">
        <v>3</v>
      </c>
      <c r="J1068" t="s">
        <v>183</v>
      </c>
      <c r="K1068">
        <v>85</v>
      </c>
      <c r="L1068" t="s">
        <v>6060</v>
      </c>
      <c r="M1068" t="s">
        <v>26410</v>
      </c>
      <c r="N1068" t="s">
        <v>940</v>
      </c>
      <c r="O1068" t="s">
        <v>3864</v>
      </c>
      <c r="P1068">
        <v>10000</v>
      </c>
      <c r="S1068" s="35">
        <v>45762</v>
      </c>
      <c r="U1068">
        <v>11</v>
      </c>
      <c r="V1068">
        <v>110000</v>
      </c>
      <c r="W1068" t="s">
        <v>65</v>
      </c>
      <c r="X1068" t="s">
        <v>4659</v>
      </c>
      <c r="Y1068">
        <v>0</v>
      </c>
      <c r="Z1068">
        <v>100000</v>
      </c>
      <c r="AA1068">
        <v>10000</v>
      </c>
      <c r="AB1068">
        <v>0</v>
      </c>
      <c r="AC1068">
        <v>0</v>
      </c>
      <c r="AD1068">
        <v>0</v>
      </c>
      <c r="AG1068">
        <v>0</v>
      </c>
      <c r="AP1068" t="s">
        <v>4660</v>
      </c>
      <c r="AQ1068" t="s">
        <v>108</v>
      </c>
      <c r="AR1068" t="s">
        <v>13404</v>
      </c>
      <c r="AT1068">
        <v>0</v>
      </c>
      <c r="AU1068">
        <v>0</v>
      </c>
      <c r="AV1068">
        <v>0</v>
      </c>
      <c r="AW1068">
        <v>0</v>
      </c>
      <c r="AX1068">
        <v>0</v>
      </c>
      <c r="AY1068">
        <v>0</v>
      </c>
      <c r="BC1068" t="s">
        <v>63</v>
      </c>
      <c r="BD1068" t="s">
        <v>4661</v>
      </c>
      <c r="BE1068">
        <v>0</v>
      </c>
      <c r="BG1068" t="s">
        <v>108</v>
      </c>
      <c r="BJ1068" t="s">
        <v>4662</v>
      </c>
    </row>
    <row r="1069" spans="1:62" x14ac:dyDescent="0.35">
      <c r="A1069" t="s">
        <v>4663</v>
      </c>
      <c r="B1069">
        <v>10000</v>
      </c>
      <c r="C1069">
        <v>30000</v>
      </c>
      <c r="D1069">
        <v>45769</v>
      </c>
      <c r="E1069" t="s">
        <v>59</v>
      </c>
      <c r="F1069">
        <v>0.41710648148148149</v>
      </c>
      <c r="G1069" t="s">
        <v>4625</v>
      </c>
      <c r="I1069">
        <v>3</v>
      </c>
      <c r="J1069" t="s">
        <v>183</v>
      </c>
      <c r="K1069">
        <v>85</v>
      </c>
      <c r="L1069" t="s">
        <v>6060</v>
      </c>
      <c r="M1069" t="s">
        <v>26410</v>
      </c>
      <c r="N1069" t="s">
        <v>940</v>
      </c>
      <c r="O1069" t="s">
        <v>3864</v>
      </c>
      <c r="P1069">
        <v>10000</v>
      </c>
      <c r="S1069" s="35">
        <v>45762</v>
      </c>
      <c r="U1069">
        <v>11</v>
      </c>
      <c r="V1069">
        <v>110000</v>
      </c>
      <c r="W1069" t="s">
        <v>65</v>
      </c>
      <c r="X1069" t="s">
        <v>4664</v>
      </c>
      <c r="Y1069">
        <v>0</v>
      </c>
      <c r="Z1069">
        <v>100000</v>
      </c>
      <c r="AA1069">
        <v>10000</v>
      </c>
      <c r="AB1069">
        <v>0</v>
      </c>
      <c r="AC1069">
        <v>0</v>
      </c>
      <c r="AD1069">
        <v>0</v>
      </c>
      <c r="AG1069">
        <v>0</v>
      </c>
      <c r="AP1069" t="s">
        <v>4665</v>
      </c>
      <c r="AQ1069" t="s">
        <v>108</v>
      </c>
      <c r="AR1069" t="s">
        <v>13404</v>
      </c>
      <c r="AT1069">
        <v>0</v>
      </c>
      <c r="AU1069">
        <v>0</v>
      </c>
      <c r="AV1069">
        <v>0</v>
      </c>
      <c r="AW1069">
        <v>0</v>
      </c>
      <c r="AX1069">
        <v>0</v>
      </c>
      <c r="AY1069">
        <v>0</v>
      </c>
      <c r="BC1069" t="s">
        <v>63</v>
      </c>
      <c r="BD1069" t="s">
        <v>4666</v>
      </c>
      <c r="BE1069">
        <v>0</v>
      </c>
      <c r="BG1069" t="s">
        <v>108</v>
      </c>
      <c r="BJ1069" t="s">
        <v>4667</v>
      </c>
    </row>
    <row r="1070" spans="1:62" x14ac:dyDescent="0.35">
      <c r="A1070" t="s">
        <v>2844</v>
      </c>
      <c r="B1070">
        <v>10000</v>
      </c>
      <c r="C1070">
        <v>10000</v>
      </c>
      <c r="D1070">
        <v>45762</v>
      </c>
      <c r="E1070" t="s">
        <v>59</v>
      </c>
      <c r="F1070" t="s">
        <v>2845</v>
      </c>
      <c r="G1070" t="s">
        <v>2739</v>
      </c>
      <c r="I1070">
        <v>1</v>
      </c>
      <c r="J1070" t="s">
        <v>183</v>
      </c>
      <c r="K1070">
        <v>59</v>
      </c>
      <c r="L1070" t="s">
        <v>6045</v>
      </c>
      <c r="M1070" t="s">
        <v>26405</v>
      </c>
      <c r="N1070" t="s">
        <v>73</v>
      </c>
      <c r="O1070" t="s">
        <v>3811</v>
      </c>
      <c r="P1070">
        <v>2905</v>
      </c>
      <c r="Q1070">
        <f t="shared" ref="Q1070:Q1076" si="297">(P1070/40)+45</f>
        <v>117.625</v>
      </c>
      <c r="R1070" s="34">
        <f t="shared" ref="R1070:R1076" si="298">Q1070/60</f>
        <v>1.9604166666666667</v>
      </c>
      <c r="S1070" s="35">
        <v>45762</v>
      </c>
      <c r="U1070">
        <v>2</v>
      </c>
      <c r="V1070">
        <v>5810</v>
      </c>
      <c r="W1070" t="s">
        <v>65</v>
      </c>
      <c r="X1070">
        <v>112887160001</v>
      </c>
      <c r="Y1070">
        <v>0</v>
      </c>
      <c r="Z1070">
        <v>5810</v>
      </c>
      <c r="AA1070">
        <v>0</v>
      </c>
      <c r="AB1070">
        <v>0</v>
      </c>
      <c r="AC1070">
        <v>0</v>
      </c>
      <c r="AD1070">
        <v>0</v>
      </c>
      <c r="AG1070">
        <v>0</v>
      </c>
      <c r="AP1070">
        <v>11288716</v>
      </c>
      <c r="AQ1070" t="s">
        <v>571</v>
      </c>
      <c r="AR1070" t="s">
        <v>14937</v>
      </c>
      <c r="AT1070">
        <v>0</v>
      </c>
      <c r="AU1070">
        <v>0</v>
      </c>
      <c r="AV1070">
        <v>0</v>
      </c>
      <c r="AW1070">
        <v>0</v>
      </c>
      <c r="AX1070">
        <v>0</v>
      </c>
      <c r="AY1070">
        <v>0</v>
      </c>
      <c r="BC1070" t="s">
        <v>63</v>
      </c>
      <c r="BD1070" t="s">
        <v>5213</v>
      </c>
      <c r="BE1070">
        <v>0</v>
      </c>
      <c r="BG1070" t="s">
        <v>571</v>
      </c>
      <c r="BJ1070" t="s">
        <v>2846</v>
      </c>
    </row>
    <row r="1071" spans="1:62" x14ac:dyDescent="0.35">
      <c r="A1071" t="s">
        <v>2844</v>
      </c>
      <c r="B1071">
        <v>20000</v>
      </c>
      <c r="C1071">
        <v>20000</v>
      </c>
      <c r="D1071">
        <v>45762</v>
      </c>
      <c r="E1071" t="s">
        <v>59</v>
      </c>
      <c r="F1071" t="s">
        <v>2845</v>
      </c>
      <c r="G1071" t="s">
        <v>2739</v>
      </c>
      <c r="I1071">
        <v>1</v>
      </c>
      <c r="J1071" t="s">
        <v>183</v>
      </c>
      <c r="K1071">
        <v>59</v>
      </c>
      <c r="L1071" t="s">
        <v>6045</v>
      </c>
      <c r="M1071" t="s">
        <v>26405</v>
      </c>
      <c r="N1071" t="s">
        <v>73</v>
      </c>
      <c r="O1071" t="s">
        <v>3811</v>
      </c>
      <c r="P1071">
        <v>2905</v>
      </c>
      <c r="Q1071">
        <f t="shared" si="297"/>
        <v>117.625</v>
      </c>
      <c r="R1071" s="34">
        <f t="shared" si="298"/>
        <v>1.9604166666666667</v>
      </c>
      <c r="S1071" s="35">
        <v>45762</v>
      </c>
      <c r="U1071">
        <v>2</v>
      </c>
      <c r="V1071">
        <v>5810</v>
      </c>
      <c r="W1071" t="s">
        <v>65</v>
      </c>
      <c r="X1071">
        <v>112887160001</v>
      </c>
      <c r="Y1071">
        <v>0</v>
      </c>
      <c r="Z1071">
        <v>5810</v>
      </c>
      <c r="AA1071">
        <v>0</v>
      </c>
      <c r="AB1071">
        <v>0</v>
      </c>
      <c r="AC1071">
        <v>0</v>
      </c>
      <c r="AD1071">
        <v>0</v>
      </c>
      <c r="AG1071">
        <v>0</v>
      </c>
      <c r="AP1071">
        <v>11288716</v>
      </c>
      <c r="AQ1071" t="s">
        <v>571</v>
      </c>
      <c r="AR1071" t="s">
        <v>14937</v>
      </c>
      <c r="AT1071">
        <v>0</v>
      </c>
      <c r="AU1071">
        <v>0</v>
      </c>
      <c r="AV1071">
        <v>0</v>
      </c>
      <c r="AW1071">
        <v>0</v>
      </c>
      <c r="AX1071">
        <v>0</v>
      </c>
      <c r="AY1071">
        <v>0</v>
      </c>
      <c r="BC1071" t="s">
        <v>63</v>
      </c>
      <c r="BD1071" t="s">
        <v>5213</v>
      </c>
      <c r="BE1071">
        <v>0</v>
      </c>
      <c r="BG1071" t="s">
        <v>571</v>
      </c>
      <c r="BJ1071" t="s">
        <v>2846</v>
      </c>
    </row>
    <row r="1072" spans="1:62" x14ac:dyDescent="0.35">
      <c r="A1072" t="s">
        <v>5214</v>
      </c>
      <c r="B1072">
        <v>10000</v>
      </c>
      <c r="C1072">
        <v>20000</v>
      </c>
      <c r="D1072">
        <v>45768</v>
      </c>
      <c r="E1072" t="s">
        <v>59</v>
      </c>
      <c r="F1072" t="s">
        <v>3126</v>
      </c>
      <c r="G1072" t="s">
        <v>3127</v>
      </c>
      <c r="I1072">
        <v>1</v>
      </c>
      <c r="J1072" t="s">
        <v>183</v>
      </c>
      <c r="K1072">
        <v>31</v>
      </c>
      <c r="L1072" t="s">
        <v>6061</v>
      </c>
      <c r="M1072" t="s">
        <v>26405</v>
      </c>
      <c r="N1072" t="s">
        <v>2529</v>
      </c>
      <c r="O1072" t="s">
        <v>3807</v>
      </c>
      <c r="P1072">
        <v>50000</v>
      </c>
      <c r="Q1072">
        <f t="shared" si="297"/>
        <v>1295</v>
      </c>
      <c r="R1072" s="34">
        <f t="shared" si="298"/>
        <v>21.583333333333332</v>
      </c>
      <c r="S1072" s="35">
        <v>45762</v>
      </c>
      <c r="U1072">
        <v>4</v>
      </c>
      <c r="V1072">
        <v>200000</v>
      </c>
      <c r="W1072" t="s">
        <v>65</v>
      </c>
      <c r="X1072" t="s">
        <v>5215</v>
      </c>
      <c r="Y1072">
        <v>0</v>
      </c>
      <c r="Z1072">
        <v>200000</v>
      </c>
      <c r="AA1072">
        <v>0</v>
      </c>
      <c r="AB1072">
        <v>0</v>
      </c>
      <c r="AC1072">
        <v>0</v>
      </c>
      <c r="AD1072">
        <v>0</v>
      </c>
      <c r="AG1072">
        <v>0</v>
      </c>
      <c r="AP1072" t="s">
        <v>5216</v>
      </c>
      <c r="AQ1072" t="s">
        <v>3130</v>
      </c>
      <c r="AR1072" t="s">
        <v>13250</v>
      </c>
      <c r="AT1072">
        <v>0</v>
      </c>
      <c r="AU1072">
        <v>0</v>
      </c>
      <c r="AV1072">
        <v>0</v>
      </c>
      <c r="AW1072">
        <v>0</v>
      </c>
      <c r="AX1072">
        <v>0</v>
      </c>
      <c r="AY1072">
        <v>0</v>
      </c>
      <c r="BC1072" t="s">
        <v>63</v>
      </c>
      <c r="BD1072" t="s">
        <v>5217</v>
      </c>
      <c r="BE1072">
        <v>0</v>
      </c>
      <c r="BG1072" t="s">
        <v>3130</v>
      </c>
      <c r="BJ1072" t="s">
        <v>5218</v>
      </c>
    </row>
    <row r="1073" spans="1:62" x14ac:dyDescent="0.35">
      <c r="A1073" t="s">
        <v>2847</v>
      </c>
      <c r="B1073">
        <v>10000</v>
      </c>
      <c r="C1073">
        <v>10000</v>
      </c>
      <c r="D1073">
        <v>45762</v>
      </c>
      <c r="E1073" t="s">
        <v>59</v>
      </c>
      <c r="F1073" t="s">
        <v>2848</v>
      </c>
      <c r="G1073" t="s">
        <v>713</v>
      </c>
      <c r="I1073">
        <v>1</v>
      </c>
      <c r="J1073" t="s">
        <v>183</v>
      </c>
      <c r="K1073">
        <v>65</v>
      </c>
      <c r="L1073" t="s">
        <v>6054</v>
      </c>
      <c r="M1073" t="s">
        <v>26408</v>
      </c>
      <c r="N1073" t="s">
        <v>340</v>
      </c>
      <c r="O1073" t="s">
        <v>3854</v>
      </c>
      <c r="P1073">
        <v>1000</v>
      </c>
      <c r="Q1073">
        <f t="shared" si="297"/>
        <v>70</v>
      </c>
      <c r="R1073" s="34">
        <f t="shared" si="298"/>
        <v>1.1666666666666667</v>
      </c>
      <c r="S1073" s="35">
        <v>45762</v>
      </c>
      <c r="U1073">
        <v>20</v>
      </c>
      <c r="V1073">
        <v>20000</v>
      </c>
      <c r="W1073" t="s">
        <v>65</v>
      </c>
      <c r="X1073" t="s">
        <v>2849</v>
      </c>
      <c r="Y1073">
        <v>0</v>
      </c>
      <c r="Z1073">
        <v>20000</v>
      </c>
      <c r="AA1073">
        <v>0</v>
      </c>
      <c r="AB1073">
        <v>0</v>
      </c>
      <c r="AC1073">
        <v>0</v>
      </c>
      <c r="AD1073">
        <v>0</v>
      </c>
      <c r="AG1073">
        <v>0</v>
      </c>
      <c r="AP1073" t="s">
        <v>2850</v>
      </c>
      <c r="AQ1073" t="s">
        <v>622</v>
      </c>
      <c r="AR1073" t="s">
        <v>24955</v>
      </c>
      <c r="AT1073">
        <v>0</v>
      </c>
      <c r="AU1073">
        <v>0</v>
      </c>
      <c r="AV1073">
        <v>0</v>
      </c>
      <c r="AW1073">
        <v>0</v>
      </c>
      <c r="AX1073">
        <v>0</v>
      </c>
      <c r="AY1073">
        <v>0</v>
      </c>
      <c r="BC1073" t="s">
        <v>63</v>
      </c>
      <c r="BD1073" t="s">
        <v>5219</v>
      </c>
      <c r="BE1073">
        <v>0</v>
      </c>
      <c r="BG1073" t="s">
        <v>622</v>
      </c>
      <c r="BJ1073" t="s">
        <v>2851</v>
      </c>
    </row>
    <row r="1074" spans="1:62" x14ac:dyDescent="0.35">
      <c r="A1074" t="s">
        <v>2852</v>
      </c>
      <c r="B1074">
        <v>10000</v>
      </c>
      <c r="C1074">
        <v>10000</v>
      </c>
      <c r="D1074">
        <v>45762</v>
      </c>
      <c r="E1074" t="s">
        <v>59</v>
      </c>
      <c r="F1074" t="s">
        <v>2853</v>
      </c>
      <c r="G1074" t="s">
        <v>713</v>
      </c>
      <c r="I1074">
        <v>1</v>
      </c>
      <c r="J1074" t="s">
        <v>183</v>
      </c>
      <c r="K1074">
        <v>65</v>
      </c>
      <c r="L1074" t="s">
        <v>6054</v>
      </c>
      <c r="M1074" t="s">
        <v>26408</v>
      </c>
      <c r="N1074" t="s">
        <v>340</v>
      </c>
      <c r="O1074" t="s">
        <v>3854</v>
      </c>
      <c r="P1074">
        <v>1429</v>
      </c>
      <c r="Q1074">
        <f t="shared" si="297"/>
        <v>80.724999999999994</v>
      </c>
      <c r="R1074" s="34">
        <f t="shared" si="298"/>
        <v>1.3454166666666665</v>
      </c>
      <c r="S1074" s="35">
        <v>45762</v>
      </c>
      <c r="U1074">
        <v>14</v>
      </c>
      <c r="V1074">
        <v>20006</v>
      </c>
      <c r="W1074" t="s">
        <v>65</v>
      </c>
      <c r="X1074" t="s">
        <v>2854</v>
      </c>
      <c r="Y1074">
        <v>0</v>
      </c>
      <c r="Z1074">
        <v>20000</v>
      </c>
      <c r="AA1074">
        <v>6</v>
      </c>
      <c r="AB1074">
        <v>0</v>
      </c>
      <c r="AC1074">
        <v>0</v>
      </c>
      <c r="AD1074">
        <v>0</v>
      </c>
      <c r="AG1074">
        <v>0</v>
      </c>
      <c r="AP1074" t="s">
        <v>2855</v>
      </c>
      <c r="AQ1074" t="s">
        <v>622</v>
      </c>
      <c r="AR1074" t="s">
        <v>24955</v>
      </c>
      <c r="AT1074">
        <v>0</v>
      </c>
      <c r="AU1074">
        <v>0</v>
      </c>
      <c r="AV1074">
        <v>0</v>
      </c>
      <c r="AW1074">
        <v>0</v>
      </c>
      <c r="AX1074">
        <v>0</v>
      </c>
      <c r="AY1074">
        <v>0</v>
      </c>
      <c r="BC1074" t="s">
        <v>63</v>
      </c>
      <c r="BD1074" t="s">
        <v>5220</v>
      </c>
      <c r="BE1074">
        <v>0</v>
      </c>
      <c r="BG1074" t="s">
        <v>622</v>
      </c>
      <c r="BJ1074" t="s">
        <v>2851</v>
      </c>
    </row>
    <row r="1075" spans="1:62" x14ac:dyDescent="0.35">
      <c r="A1075" t="s">
        <v>2856</v>
      </c>
      <c r="B1075">
        <v>10000</v>
      </c>
      <c r="C1075">
        <v>10000</v>
      </c>
      <c r="D1075">
        <v>45762</v>
      </c>
      <c r="E1075" t="s">
        <v>59</v>
      </c>
      <c r="F1075" t="s">
        <v>2839</v>
      </c>
      <c r="G1075" t="s">
        <v>2857</v>
      </c>
      <c r="I1075">
        <v>1</v>
      </c>
      <c r="J1075" t="s">
        <v>183</v>
      </c>
      <c r="K1075">
        <v>78</v>
      </c>
      <c r="L1075" t="s">
        <v>6047</v>
      </c>
      <c r="M1075" t="s">
        <v>26405</v>
      </c>
      <c r="N1075" t="s">
        <v>216</v>
      </c>
      <c r="O1075" t="s">
        <v>3803</v>
      </c>
      <c r="P1075">
        <v>1500</v>
      </c>
      <c r="Q1075">
        <f t="shared" si="297"/>
        <v>82.5</v>
      </c>
      <c r="R1075" s="34">
        <f t="shared" si="298"/>
        <v>1.375</v>
      </c>
      <c r="S1075" s="35">
        <v>45762</v>
      </c>
      <c r="U1075">
        <v>1</v>
      </c>
      <c r="V1075">
        <v>1500</v>
      </c>
      <c r="W1075" t="s">
        <v>65</v>
      </c>
      <c r="X1075">
        <v>10100110001</v>
      </c>
      <c r="Y1075">
        <v>0</v>
      </c>
      <c r="Z1075">
        <v>1500</v>
      </c>
      <c r="AA1075">
        <v>0</v>
      </c>
      <c r="AB1075">
        <v>0</v>
      </c>
      <c r="AC1075">
        <v>0</v>
      </c>
      <c r="AD1075">
        <v>0</v>
      </c>
      <c r="AG1075">
        <v>0</v>
      </c>
      <c r="AP1075">
        <v>1010011</v>
      </c>
      <c r="AQ1075" t="s">
        <v>1726</v>
      </c>
      <c r="AR1075" t="s">
        <v>11542</v>
      </c>
      <c r="AT1075">
        <v>0</v>
      </c>
      <c r="AU1075">
        <v>0</v>
      </c>
      <c r="AV1075">
        <v>0</v>
      </c>
      <c r="AW1075">
        <v>0</v>
      </c>
      <c r="AX1075">
        <v>0</v>
      </c>
      <c r="AY1075">
        <v>0</v>
      </c>
      <c r="BC1075" t="s">
        <v>63</v>
      </c>
      <c r="BD1075" t="s">
        <v>5221</v>
      </c>
      <c r="BE1075">
        <v>0</v>
      </c>
      <c r="BG1075" t="s">
        <v>1726</v>
      </c>
      <c r="BJ1075" t="s">
        <v>1727</v>
      </c>
    </row>
    <row r="1076" spans="1:62" x14ac:dyDescent="0.35">
      <c r="A1076" t="s">
        <v>5222</v>
      </c>
      <c r="B1076">
        <v>10000</v>
      </c>
      <c r="C1076">
        <v>10000</v>
      </c>
      <c r="D1076">
        <v>45763</v>
      </c>
      <c r="E1076" t="s">
        <v>59</v>
      </c>
      <c r="F1076" t="s">
        <v>5206</v>
      </c>
      <c r="G1076" t="s">
        <v>290</v>
      </c>
      <c r="I1076">
        <v>1</v>
      </c>
      <c r="J1076" t="s">
        <v>183</v>
      </c>
      <c r="K1076">
        <v>78</v>
      </c>
      <c r="L1076" t="s">
        <v>6047</v>
      </c>
      <c r="M1076" t="s">
        <v>26405</v>
      </c>
      <c r="N1076" t="s">
        <v>216</v>
      </c>
      <c r="O1076" t="s">
        <v>3803</v>
      </c>
      <c r="P1076">
        <v>1000</v>
      </c>
      <c r="Q1076">
        <f t="shared" si="297"/>
        <v>70</v>
      </c>
      <c r="R1076" s="34">
        <f t="shared" si="298"/>
        <v>1.1666666666666667</v>
      </c>
      <c r="S1076" s="35">
        <v>45762</v>
      </c>
      <c r="U1076">
        <v>2</v>
      </c>
      <c r="V1076">
        <v>2000</v>
      </c>
      <c r="W1076" t="s">
        <v>65</v>
      </c>
      <c r="X1076">
        <v>10101080001</v>
      </c>
      <c r="Y1076">
        <v>0</v>
      </c>
      <c r="Z1076">
        <v>2000</v>
      </c>
      <c r="AA1076">
        <v>0</v>
      </c>
      <c r="AB1076">
        <v>0</v>
      </c>
      <c r="AC1076">
        <v>0</v>
      </c>
      <c r="AD1076">
        <v>0</v>
      </c>
      <c r="AG1076">
        <v>0</v>
      </c>
      <c r="AP1076">
        <v>1010108</v>
      </c>
      <c r="AQ1076" t="s">
        <v>1726</v>
      </c>
      <c r="AR1076" t="s">
        <v>11542</v>
      </c>
      <c r="AT1076">
        <v>0</v>
      </c>
      <c r="AU1076">
        <v>0</v>
      </c>
      <c r="AV1076">
        <v>0</v>
      </c>
      <c r="AW1076">
        <v>0</v>
      </c>
      <c r="AX1076">
        <v>0</v>
      </c>
      <c r="AY1076">
        <v>0</v>
      </c>
      <c r="BC1076" t="s">
        <v>63</v>
      </c>
      <c r="BD1076" t="s">
        <v>5223</v>
      </c>
      <c r="BE1076">
        <v>0</v>
      </c>
      <c r="BG1076" t="s">
        <v>1726</v>
      </c>
      <c r="BJ1076" t="s">
        <v>1727</v>
      </c>
    </row>
    <row r="1077" spans="1:62" x14ac:dyDescent="0.35">
      <c r="A1077" t="s">
        <v>3393</v>
      </c>
      <c r="B1077">
        <v>10000</v>
      </c>
      <c r="C1077">
        <v>20000</v>
      </c>
      <c r="D1077">
        <v>45770</v>
      </c>
      <c r="E1077" t="s">
        <v>59</v>
      </c>
      <c r="F1077" t="s">
        <v>3394</v>
      </c>
      <c r="G1077">
        <v>10620258019</v>
      </c>
      <c r="I1077">
        <v>2</v>
      </c>
      <c r="J1077" t="s">
        <v>183</v>
      </c>
      <c r="K1077">
        <v>77</v>
      </c>
      <c r="L1077" t="s">
        <v>6043</v>
      </c>
      <c r="M1077" t="s">
        <v>26407</v>
      </c>
      <c r="N1077" t="s">
        <v>192</v>
      </c>
      <c r="O1077" t="s">
        <v>3848</v>
      </c>
      <c r="P1077">
        <v>2884</v>
      </c>
      <c r="Q1077">
        <f>(P1077/60)+30</f>
        <v>78.066666666666663</v>
      </c>
      <c r="R1077" s="34">
        <f>Q1077/60</f>
        <v>1.3011111111111111</v>
      </c>
      <c r="S1077" s="35">
        <v>45762</v>
      </c>
      <c r="U1077">
        <v>77</v>
      </c>
      <c r="V1077">
        <v>222068</v>
      </c>
      <c r="W1077" t="s">
        <v>65</v>
      </c>
      <c r="X1077" t="s">
        <v>3395</v>
      </c>
      <c r="Y1077">
        <v>0</v>
      </c>
      <c r="Z1077">
        <v>200000</v>
      </c>
      <c r="AA1077">
        <v>22068</v>
      </c>
      <c r="AB1077">
        <v>0</v>
      </c>
      <c r="AC1077">
        <v>0</v>
      </c>
      <c r="AD1077">
        <v>0</v>
      </c>
      <c r="AG1077">
        <v>0</v>
      </c>
      <c r="AP1077" t="s">
        <v>3396</v>
      </c>
      <c r="AQ1077" t="s">
        <v>108</v>
      </c>
      <c r="AR1077" t="s">
        <v>13404</v>
      </c>
      <c r="AT1077">
        <v>0</v>
      </c>
      <c r="AU1077">
        <v>0</v>
      </c>
      <c r="AV1077">
        <v>0</v>
      </c>
      <c r="AW1077">
        <v>0</v>
      </c>
      <c r="AX1077">
        <v>0</v>
      </c>
      <c r="AY1077">
        <v>0</v>
      </c>
      <c r="BC1077" t="s">
        <v>63</v>
      </c>
      <c r="BD1077" t="s">
        <v>4591</v>
      </c>
      <c r="BE1077">
        <v>0</v>
      </c>
      <c r="BG1077" t="s">
        <v>108</v>
      </c>
      <c r="BJ1077" t="s">
        <v>3397</v>
      </c>
    </row>
    <row r="1078" spans="1:62" x14ac:dyDescent="0.35">
      <c r="A1078" t="s">
        <v>4670</v>
      </c>
      <c r="B1078">
        <v>10000</v>
      </c>
      <c r="C1078">
        <v>30000</v>
      </c>
      <c r="D1078">
        <v>45769</v>
      </c>
      <c r="E1078" t="s">
        <v>59</v>
      </c>
      <c r="F1078">
        <v>0.41869212962962965</v>
      </c>
      <c r="G1078" t="s">
        <v>4625</v>
      </c>
      <c r="I1078">
        <v>3</v>
      </c>
      <c r="J1078" t="s">
        <v>183</v>
      </c>
      <c r="K1078">
        <v>85</v>
      </c>
      <c r="L1078" t="s">
        <v>6060</v>
      </c>
      <c r="M1078" t="s">
        <v>26410</v>
      </c>
      <c r="N1078" t="s">
        <v>940</v>
      </c>
      <c r="O1078" t="s">
        <v>3864</v>
      </c>
      <c r="P1078">
        <v>10000</v>
      </c>
      <c r="S1078" s="35">
        <v>45762</v>
      </c>
      <c r="U1078">
        <v>11</v>
      </c>
      <c r="V1078">
        <v>110000</v>
      </c>
      <c r="W1078" t="s">
        <v>65</v>
      </c>
      <c r="X1078" t="s">
        <v>908</v>
      </c>
      <c r="Y1078">
        <v>0</v>
      </c>
      <c r="Z1078">
        <v>100000</v>
      </c>
      <c r="AA1078">
        <v>10000</v>
      </c>
      <c r="AB1078">
        <v>0</v>
      </c>
      <c r="AC1078">
        <v>0</v>
      </c>
      <c r="AD1078">
        <v>0</v>
      </c>
      <c r="AG1078">
        <v>0</v>
      </c>
      <c r="AP1078" t="s">
        <v>909</v>
      </c>
      <c r="AQ1078" t="s">
        <v>108</v>
      </c>
      <c r="AR1078" t="s">
        <v>13404</v>
      </c>
      <c r="AT1078">
        <v>0</v>
      </c>
      <c r="AU1078">
        <v>0</v>
      </c>
      <c r="AV1078">
        <v>0</v>
      </c>
      <c r="AW1078">
        <v>0</v>
      </c>
      <c r="AX1078">
        <v>0</v>
      </c>
      <c r="AY1078">
        <v>0</v>
      </c>
      <c r="BC1078" t="s">
        <v>63</v>
      </c>
      <c r="BD1078" t="s">
        <v>4671</v>
      </c>
      <c r="BE1078">
        <v>0</v>
      </c>
      <c r="BG1078" t="s">
        <v>108</v>
      </c>
      <c r="BJ1078" t="s">
        <v>4672</v>
      </c>
    </row>
    <row r="1079" spans="1:62" x14ac:dyDescent="0.35">
      <c r="A1079" t="s">
        <v>5002</v>
      </c>
      <c r="B1079">
        <v>10000</v>
      </c>
      <c r="C1079">
        <v>20000</v>
      </c>
      <c r="D1079">
        <v>45769</v>
      </c>
      <c r="E1079" t="s">
        <v>59</v>
      </c>
      <c r="F1079" t="s">
        <v>5175</v>
      </c>
      <c r="G1079" t="s">
        <v>5176</v>
      </c>
      <c r="I1079">
        <v>2</v>
      </c>
      <c r="J1079" t="s">
        <v>183</v>
      </c>
      <c r="K1079">
        <v>77</v>
      </c>
      <c r="L1079" t="s">
        <v>6043</v>
      </c>
      <c r="M1079" t="s">
        <v>26407</v>
      </c>
      <c r="N1079" t="s">
        <v>192</v>
      </c>
      <c r="O1079" t="s">
        <v>3848</v>
      </c>
      <c r="P1079">
        <v>2500</v>
      </c>
      <c r="Q1079">
        <f>(P1079/60)+30</f>
        <v>71.666666666666657</v>
      </c>
      <c r="R1079" s="34">
        <f>Q1079/60</f>
        <v>1.1944444444444442</v>
      </c>
      <c r="S1079" s="35">
        <v>45762</v>
      </c>
      <c r="U1079">
        <v>88</v>
      </c>
      <c r="V1079">
        <v>220000</v>
      </c>
      <c r="W1079" t="s">
        <v>65</v>
      </c>
      <c r="X1079" t="s">
        <v>483</v>
      </c>
      <c r="Y1079">
        <v>0</v>
      </c>
      <c r="Z1079">
        <v>200000</v>
      </c>
      <c r="AA1079">
        <v>20000</v>
      </c>
      <c r="AB1079">
        <v>0</v>
      </c>
      <c r="AC1079">
        <v>0</v>
      </c>
      <c r="AD1079">
        <v>0</v>
      </c>
      <c r="AG1079">
        <v>0</v>
      </c>
      <c r="AP1079" t="s">
        <v>484</v>
      </c>
      <c r="AQ1079" t="s">
        <v>108</v>
      </c>
      <c r="AR1079" t="s">
        <v>13404</v>
      </c>
      <c r="AT1079">
        <v>0</v>
      </c>
      <c r="AU1079">
        <v>0</v>
      </c>
      <c r="AV1079">
        <v>0</v>
      </c>
      <c r="AW1079">
        <v>0</v>
      </c>
      <c r="AX1079">
        <v>0</v>
      </c>
      <c r="AY1079">
        <v>0</v>
      </c>
      <c r="BC1079" t="s">
        <v>63</v>
      </c>
      <c r="BD1079" t="s">
        <v>5003</v>
      </c>
      <c r="BE1079">
        <v>0</v>
      </c>
      <c r="BG1079" t="s">
        <v>108</v>
      </c>
      <c r="BJ1079" t="s">
        <v>5004</v>
      </c>
    </row>
    <row r="1080" spans="1:62" x14ac:dyDescent="0.35">
      <c r="A1080" t="s">
        <v>2938</v>
      </c>
      <c r="B1080">
        <v>10000</v>
      </c>
      <c r="C1080">
        <v>20000</v>
      </c>
      <c r="D1080">
        <v>45763</v>
      </c>
      <c r="E1080" t="s">
        <v>59</v>
      </c>
      <c r="F1080" t="s">
        <v>2939</v>
      </c>
      <c r="G1080" t="s">
        <v>2940</v>
      </c>
      <c r="I1080">
        <v>2</v>
      </c>
      <c r="J1080" t="s">
        <v>183</v>
      </c>
      <c r="K1080">
        <v>76</v>
      </c>
      <c r="L1080" t="s">
        <v>6065</v>
      </c>
      <c r="M1080" t="s">
        <v>26408</v>
      </c>
      <c r="N1080" t="s">
        <v>439</v>
      </c>
      <c r="O1080" t="s">
        <v>3859</v>
      </c>
      <c r="P1080">
        <v>13167</v>
      </c>
      <c r="Q1080">
        <f t="shared" ref="Q1080:Q1081" si="299">(P1080/20)+45</f>
        <v>703.35</v>
      </c>
      <c r="R1080" s="34">
        <f t="shared" ref="R1080:R1081" si="300">Q1080/60</f>
        <v>11.7225</v>
      </c>
      <c r="S1080" s="35">
        <v>45762</v>
      </c>
      <c r="U1080">
        <v>6</v>
      </c>
      <c r="V1080">
        <v>79002</v>
      </c>
      <c r="W1080" t="s">
        <v>65</v>
      </c>
      <c r="X1080" t="s">
        <v>2942</v>
      </c>
      <c r="Y1080">
        <v>0</v>
      </c>
      <c r="Z1080">
        <v>74529</v>
      </c>
      <c r="AA1080">
        <v>4473</v>
      </c>
      <c r="AB1080">
        <v>0</v>
      </c>
      <c r="AC1080">
        <v>0</v>
      </c>
      <c r="AD1080">
        <v>0</v>
      </c>
      <c r="AG1080">
        <v>0</v>
      </c>
      <c r="AP1080" t="s">
        <v>2943</v>
      </c>
      <c r="AQ1080" t="s">
        <v>448</v>
      </c>
      <c r="AR1080" t="s">
        <v>11797</v>
      </c>
      <c r="AT1080">
        <v>0</v>
      </c>
      <c r="AU1080">
        <v>0</v>
      </c>
      <c r="AV1080">
        <v>0</v>
      </c>
      <c r="AW1080">
        <v>0</v>
      </c>
      <c r="AX1080">
        <v>0</v>
      </c>
      <c r="AY1080">
        <v>0</v>
      </c>
      <c r="BC1080" t="s">
        <v>63</v>
      </c>
      <c r="BD1080" t="s">
        <v>6576</v>
      </c>
      <c r="BE1080">
        <v>0</v>
      </c>
      <c r="BG1080" t="s">
        <v>448</v>
      </c>
      <c r="BJ1080" t="s">
        <v>2944</v>
      </c>
    </row>
    <row r="1081" spans="1:62" x14ac:dyDescent="0.35">
      <c r="A1081" t="s">
        <v>4741</v>
      </c>
      <c r="B1081">
        <v>10000</v>
      </c>
      <c r="C1081">
        <v>20000</v>
      </c>
      <c r="D1081">
        <v>45764</v>
      </c>
      <c r="E1081" t="s">
        <v>59</v>
      </c>
      <c r="F1081" t="s">
        <v>4742</v>
      </c>
      <c r="G1081" t="s">
        <v>4743</v>
      </c>
      <c r="I1081">
        <v>2</v>
      </c>
      <c r="J1081" t="s">
        <v>183</v>
      </c>
      <c r="K1081">
        <v>76</v>
      </c>
      <c r="L1081" t="s">
        <v>6065</v>
      </c>
      <c r="M1081" t="s">
        <v>26408</v>
      </c>
      <c r="N1081" t="s">
        <v>439</v>
      </c>
      <c r="O1081" t="s">
        <v>3859</v>
      </c>
      <c r="P1081">
        <v>1900</v>
      </c>
      <c r="Q1081">
        <f t="shared" si="299"/>
        <v>140</v>
      </c>
      <c r="R1081" s="34">
        <f t="shared" si="300"/>
        <v>2.3333333333333335</v>
      </c>
      <c r="S1081" s="35">
        <v>45762</v>
      </c>
      <c r="U1081">
        <v>6</v>
      </c>
      <c r="V1081">
        <v>11400</v>
      </c>
      <c r="W1081" t="s">
        <v>65</v>
      </c>
      <c r="X1081" t="s">
        <v>4744</v>
      </c>
      <c r="Y1081">
        <v>0</v>
      </c>
      <c r="Z1081">
        <v>11039</v>
      </c>
      <c r="AA1081">
        <v>361</v>
      </c>
      <c r="AB1081">
        <v>0</v>
      </c>
      <c r="AC1081">
        <v>0</v>
      </c>
      <c r="AD1081">
        <v>0</v>
      </c>
      <c r="AG1081">
        <v>0</v>
      </c>
      <c r="AP1081" t="s">
        <v>4745</v>
      </c>
      <c r="AQ1081" t="s">
        <v>448</v>
      </c>
      <c r="AR1081" t="s">
        <v>11797</v>
      </c>
      <c r="AT1081">
        <v>0</v>
      </c>
      <c r="AU1081">
        <v>0</v>
      </c>
      <c r="AV1081">
        <v>0</v>
      </c>
      <c r="AW1081">
        <v>0</v>
      </c>
      <c r="AX1081">
        <v>0</v>
      </c>
      <c r="AY1081">
        <v>0</v>
      </c>
      <c r="BC1081" t="s">
        <v>63</v>
      </c>
      <c r="BD1081" t="s">
        <v>4746</v>
      </c>
      <c r="BE1081">
        <v>0</v>
      </c>
      <c r="BG1081" t="s">
        <v>448</v>
      </c>
      <c r="BJ1081" t="s">
        <v>3986</v>
      </c>
    </row>
    <row r="1082" spans="1:62" x14ac:dyDescent="0.35">
      <c r="A1082" t="s">
        <v>5224</v>
      </c>
      <c r="B1082">
        <v>10000</v>
      </c>
      <c r="C1082">
        <v>10000</v>
      </c>
      <c r="D1082">
        <v>45763</v>
      </c>
      <c r="E1082" t="s">
        <v>59</v>
      </c>
      <c r="F1082" t="s">
        <v>5191</v>
      </c>
      <c r="G1082" t="s">
        <v>5225</v>
      </c>
      <c r="I1082">
        <v>1</v>
      </c>
      <c r="J1082" t="s">
        <v>183</v>
      </c>
      <c r="K1082">
        <v>60</v>
      </c>
      <c r="L1082" t="s">
        <v>6048</v>
      </c>
      <c r="M1082" t="s">
        <v>26408</v>
      </c>
      <c r="N1082" t="s">
        <v>222</v>
      </c>
      <c r="O1082" t="s">
        <v>3835</v>
      </c>
      <c r="P1082">
        <v>5000</v>
      </c>
      <c r="Q1082">
        <f>(P1082/50)+45</f>
        <v>145</v>
      </c>
      <c r="R1082" s="34">
        <f>Q1082/60</f>
        <v>2.4166666666666665</v>
      </c>
      <c r="S1082" s="35">
        <v>45762</v>
      </c>
      <c r="U1082">
        <v>4</v>
      </c>
      <c r="V1082">
        <v>20000</v>
      </c>
      <c r="W1082" t="s">
        <v>65</v>
      </c>
      <c r="X1082" t="s">
        <v>5226</v>
      </c>
      <c r="Y1082">
        <v>0</v>
      </c>
      <c r="Z1082">
        <v>10000</v>
      </c>
      <c r="AA1082">
        <v>10000</v>
      </c>
      <c r="AB1082">
        <v>0</v>
      </c>
      <c r="AC1082">
        <v>0</v>
      </c>
      <c r="AD1082">
        <v>0</v>
      </c>
      <c r="AG1082">
        <v>0</v>
      </c>
      <c r="AP1082" t="s">
        <v>5227</v>
      </c>
      <c r="AQ1082" t="s">
        <v>5228</v>
      </c>
      <c r="AR1082" t="s">
        <v>12531</v>
      </c>
      <c r="AT1082">
        <v>0</v>
      </c>
      <c r="AU1082">
        <v>0</v>
      </c>
      <c r="AV1082">
        <v>0</v>
      </c>
      <c r="AW1082">
        <v>0</v>
      </c>
      <c r="AX1082">
        <v>0</v>
      </c>
      <c r="AY1082">
        <v>0</v>
      </c>
      <c r="BC1082" t="s">
        <v>63</v>
      </c>
      <c r="BD1082" t="s">
        <v>5229</v>
      </c>
      <c r="BE1082">
        <v>0</v>
      </c>
      <c r="BG1082" t="s">
        <v>5228</v>
      </c>
      <c r="BJ1082" t="s">
        <v>5230</v>
      </c>
    </row>
    <row r="1083" spans="1:62" x14ac:dyDescent="0.35">
      <c r="A1083" t="s">
        <v>2858</v>
      </c>
      <c r="B1083">
        <v>10000</v>
      </c>
      <c r="C1083">
        <v>20000</v>
      </c>
      <c r="D1083">
        <v>45762</v>
      </c>
      <c r="E1083" t="s">
        <v>59</v>
      </c>
      <c r="F1083" t="s">
        <v>2859</v>
      </c>
      <c r="G1083" t="s">
        <v>2739</v>
      </c>
      <c r="I1083">
        <v>1</v>
      </c>
      <c r="J1083" t="s">
        <v>183</v>
      </c>
      <c r="K1083">
        <v>59</v>
      </c>
      <c r="L1083" t="s">
        <v>6045</v>
      </c>
      <c r="M1083" t="s">
        <v>26405</v>
      </c>
      <c r="N1083" t="s">
        <v>73</v>
      </c>
      <c r="O1083" t="s">
        <v>3811</v>
      </c>
      <c r="P1083">
        <v>373</v>
      </c>
      <c r="Q1083">
        <f t="shared" ref="Q1083:Q1086" si="301">(P1083/40)+45</f>
        <v>54.325000000000003</v>
      </c>
      <c r="R1083" s="34">
        <f t="shared" ref="R1083:R1086" si="302">Q1083/60</f>
        <v>0.90541666666666676</v>
      </c>
      <c r="S1083" s="35">
        <v>45762</v>
      </c>
      <c r="U1083">
        <v>4</v>
      </c>
      <c r="V1083">
        <v>1490</v>
      </c>
      <c r="W1083" t="s">
        <v>65</v>
      </c>
      <c r="X1083">
        <v>112888630001</v>
      </c>
      <c r="Y1083">
        <v>0</v>
      </c>
      <c r="Z1083">
        <v>1490</v>
      </c>
      <c r="AA1083">
        <v>0</v>
      </c>
      <c r="AB1083">
        <v>0</v>
      </c>
      <c r="AC1083">
        <v>0</v>
      </c>
      <c r="AD1083">
        <v>0</v>
      </c>
      <c r="AG1083">
        <v>0</v>
      </c>
      <c r="AP1083">
        <v>11288863</v>
      </c>
      <c r="AQ1083" t="s">
        <v>571</v>
      </c>
      <c r="AR1083" t="s">
        <v>14937</v>
      </c>
      <c r="AT1083">
        <v>0</v>
      </c>
      <c r="AU1083">
        <v>0</v>
      </c>
      <c r="AV1083">
        <v>0</v>
      </c>
      <c r="AW1083">
        <v>0</v>
      </c>
      <c r="AX1083">
        <v>0</v>
      </c>
      <c r="AY1083">
        <v>0</v>
      </c>
      <c r="BC1083" t="s">
        <v>63</v>
      </c>
      <c r="BD1083" t="s">
        <v>5231</v>
      </c>
      <c r="BE1083">
        <v>0</v>
      </c>
      <c r="BG1083" t="s">
        <v>571</v>
      </c>
      <c r="BJ1083" t="s">
        <v>2860</v>
      </c>
    </row>
    <row r="1084" spans="1:62" x14ac:dyDescent="0.35">
      <c r="A1084" t="s">
        <v>2858</v>
      </c>
      <c r="B1084">
        <v>20000</v>
      </c>
      <c r="C1084">
        <v>10000</v>
      </c>
      <c r="D1084">
        <v>45762</v>
      </c>
      <c r="E1084" t="s">
        <v>59</v>
      </c>
      <c r="F1084" t="s">
        <v>2859</v>
      </c>
      <c r="G1084" t="s">
        <v>2739</v>
      </c>
      <c r="I1084">
        <v>1</v>
      </c>
      <c r="J1084" t="s">
        <v>183</v>
      </c>
      <c r="K1084">
        <v>59</v>
      </c>
      <c r="L1084" t="s">
        <v>6045</v>
      </c>
      <c r="M1084" t="s">
        <v>26405</v>
      </c>
      <c r="N1084" t="s">
        <v>73</v>
      </c>
      <c r="O1084" t="s">
        <v>3811</v>
      </c>
      <c r="P1084">
        <v>373</v>
      </c>
      <c r="Q1084">
        <f t="shared" si="301"/>
        <v>54.325000000000003</v>
      </c>
      <c r="R1084" s="34">
        <f t="shared" si="302"/>
        <v>0.90541666666666676</v>
      </c>
      <c r="S1084" s="35">
        <v>45762</v>
      </c>
      <c r="U1084">
        <v>4</v>
      </c>
      <c r="V1084">
        <v>1490</v>
      </c>
      <c r="W1084" t="s">
        <v>65</v>
      </c>
      <c r="X1084">
        <v>112888630001</v>
      </c>
      <c r="Y1084">
        <v>0</v>
      </c>
      <c r="Z1084">
        <v>1490</v>
      </c>
      <c r="AA1084">
        <v>0</v>
      </c>
      <c r="AB1084">
        <v>0</v>
      </c>
      <c r="AC1084">
        <v>0</v>
      </c>
      <c r="AD1084">
        <v>0</v>
      </c>
      <c r="AG1084">
        <v>0</v>
      </c>
      <c r="AP1084">
        <v>11288863</v>
      </c>
      <c r="AQ1084" t="s">
        <v>571</v>
      </c>
      <c r="AR1084" t="s">
        <v>14937</v>
      </c>
      <c r="AT1084">
        <v>0</v>
      </c>
      <c r="AU1084">
        <v>0</v>
      </c>
      <c r="AV1084">
        <v>0</v>
      </c>
      <c r="AW1084">
        <v>0</v>
      </c>
      <c r="AX1084">
        <v>0</v>
      </c>
      <c r="AY1084">
        <v>0</v>
      </c>
      <c r="BC1084" t="s">
        <v>63</v>
      </c>
      <c r="BD1084" t="s">
        <v>5231</v>
      </c>
      <c r="BE1084">
        <v>0</v>
      </c>
      <c r="BG1084" t="s">
        <v>571</v>
      </c>
      <c r="BJ1084" t="s">
        <v>2860</v>
      </c>
    </row>
    <row r="1085" spans="1:62" x14ac:dyDescent="0.35">
      <c r="A1085" t="s">
        <v>5232</v>
      </c>
      <c r="B1085">
        <v>10000</v>
      </c>
      <c r="C1085">
        <v>10000</v>
      </c>
      <c r="D1085">
        <v>45764</v>
      </c>
      <c r="E1085" t="s">
        <v>59</v>
      </c>
      <c r="F1085" t="s">
        <v>5233</v>
      </c>
      <c r="G1085" t="s">
        <v>747</v>
      </c>
      <c r="I1085">
        <v>1</v>
      </c>
      <c r="J1085" t="s">
        <v>183</v>
      </c>
      <c r="K1085">
        <v>59</v>
      </c>
      <c r="L1085" t="s">
        <v>6045</v>
      </c>
      <c r="M1085" t="s">
        <v>26405</v>
      </c>
      <c r="N1085" t="s">
        <v>73</v>
      </c>
      <c r="O1085" t="s">
        <v>3811</v>
      </c>
      <c r="P1085">
        <v>15000</v>
      </c>
      <c r="Q1085">
        <f t="shared" si="301"/>
        <v>420</v>
      </c>
      <c r="R1085" s="34">
        <f t="shared" si="302"/>
        <v>7</v>
      </c>
      <c r="S1085" s="35">
        <v>45762</v>
      </c>
      <c r="U1085">
        <v>2</v>
      </c>
      <c r="V1085">
        <v>30000</v>
      </c>
      <c r="W1085" t="s">
        <v>65</v>
      </c>
      <c r="X1085">
        <v>200748640001</v>
      </c>
      <c r="Y1085">
        <v>0</v>
      </c>
      <c r="Z1085">
        <v>30000</v>
      </c>
      <c r="AA1085">
        <v>0</v>
      </c>
      <c r="AB1085">
        <v>0</v>
      </c>
      <c r="AC1085">
        <v>0</v>
      </c>
      <c r="AD1085">
        <v>0</v>
      </c>
      <c r="AG1085">
        <v>0</v>
      </c>
      <c r="AP1085">
        <v>20074864</v>
      </c>
      <c r="AQ1085" t="s">
        <v>571</v>
      </c>
      <c r="AR1085" t="s">
        <v>14937</v>
      </c>
      <c r="AT1085">
        <v>0</v>
      </c>
      <c r="AU1085">
        <v>0</v>
      </c>
      <c r="AV1085">
        <v>0</v>
      </c>
      <c r="AW1085">
        <v>0</v>
      </c>
      <c r="AX1085">
        <v>0</v>
      </c>
      <c r="AY1085">
        <v>0</v>
      </c>
      <c r="BC1085" t="s">
        <v>63</v>
      </c>
      <c r="BD1085" t="s">
        <v>5234</v>
      </c>
      <c r="BE1085">
        <v>0</v>
      </c>
      <c r="BG1085" t="s">
        <v>571</v>
      </c>
      <c r="BJ1085" t="s">
        <v>5235</v>
      </c>
    </row>
    <row r="1086" spans="1:62" x14ac:dyDescent="0.35">
      <c r="A1086" t="s">
        <v>5232</v>
      </c>
      <c r="B1086">
        <v>20000</v>
      </c>
      <c r="C1086">
        <v>10000</v>
      </c>
      <c r="D1086">
        <v>45764</v>
      </c>
      <c r="E1086" t="s">
        <v>59</v>
      </c>
      <c r="F1086" t="s">
        <v>5233</v>
      </c>
      <c r="G1086" t="s">
        <v>747</v>
      </c>
      <c r="I1086">
        <v>1</v>
      </c>
      <c r="J1086" t="s">
        <v>183</v>
      </c>
      <c r="K1086">
        <v>59</v>
      </c>
      <c r="L1086" t="s">
        <v>6045</v>
      </c>
      <c r="M1086" t="s">
        <v>26405</v>
      </c>
      <c r="N1086" t="s">
        <v>73</v>
      </c>
      <c r="O1086" t="s">
        <v>3811</v>
      </c>
      <c r="P1086">
        <v>15000</v>
      </c>
      <c r="Q1086">
        <f t="shared" si="301"/>
        <v>420</v>
      </c>
      <c r="R1086" s="34">
        <f t="shared" si="302"/>
        <v>7</v>
      </c>
      <c r="S1086" s="35">
        <v>45762</v>
      </c>
      <c r="U1086">
        <v>2</v>
      </c>
      <c r="V1086">
        <v>30000</v>
      </c>
      <c r="W1086" t="s">
        <v>65</v>
      </c>
      <c r="X1086">
        <v>200748640001</v>
      </c>
      <c r="Y1086">
        <v>0</v>
      </c>
      <c r="Z1086">
        <v>30000</v>
      </c>
      <c r="AA1086">
        <v>0</v>
      </c>
      <c r="AB1086">
        <v>0</v>
      </c>
      <c r="AC1086">
        <v>0</v>
      </c>
      <c r="AD1086">
        <v>0</v>
      </c>
      <c r="AG1086">
        <v>0</v>
      </c>
      <c r="AP1086">
        <v>20074864</v>
      </c>
      <c r="AQ1086" t="s">
        <v>571</v>
      </c>
      <c r="AR1086" t="s">
        <v>14937</v>
      </c>
      <c r="AT1086">
        <v>0</v>
      </c>
      <c r="AU1086">
        <v>0</v>
      </c>
      <c r="AV1086">
        <v>0</v>
      </c>
      <c r="AW1086">
        <v>0</v>
      </c>
      <c r="AX1086">
        <v>0</v>
      </c>
      <c r="AY1086">
        <v>0</v>
      </c>
      <c r="BC1086" t="s">
        <v>63</v>
      </c>
      <c r="BD1086" t="s">
        <v>5234</v>
      </c>
      <c r="BE1086">
        <v>0</v>
      </c>
      <c r="BG1086" t="s">
        <v>571</v>
      </c>
      <c r="BJ1086" t="s">
        <v>5235</v>
      </c>
    </row>
    <row r="1087" spans="1:62" x14ac:dyDescent="0.35">
      <c r="A1087" t="s">
        <v>2561</v>
      </c>
      <c r="B1087">
        <v>10000</v>
      </c>
      <c r="C1087">
        <v>20000</v>
      </c>
      <c r="D1087">
        <v>45762</v>
      </c>
      <c r="E1087" t="s">
        <v>59</v>
      </c>
      <c r="F1087">
        <v>0.43652777777777779</v>
      </c>
      <c r="G1087" t="s">
        <v>2562</v>
      </c>
      <c r="I1087">
        <v>2</v>
      </c>
      <c r="J1087" t="s">
        <v>183</v>
      </c>
      <c r="K1087">
        <v>86</v>
      </c>
      <c r="L1087" t="s">
        <v>6043</v>
      </c>
      <c r="M1087" t="s">
        <v>26407</v>
      </c>
      <c r="N1087" t="s">
        <v>1696</v>
      </c>
      <c r="O1087" t="s">
        <v>3840</v>
      </c>
      <c r="P1087">
        <v>665</v>
      </c>
      <c r="Q1087">
        <f>(P1087/60)+30</f>
        <v>41.083333333333336</v>
      </c>
      <c r="R1087" s="34">
        <f>Q1087/60</f>
        <v>0.68472222222222223</v>
      </c>
      <c r="S1087" s="35">
        <v>45762</v>
      </c>
      <c r="U1087">
        <v>60</v>
      </c>
      <c r="V1087">
        <v>39900</v>
      </c>
      <c r="W1087" t="s">
        <v>65</v>
      </c>
      <c r="X1087">
        <v>111818390001</v>
      </c>
      <c r="Y1087">
        <v>0</v>
      </c>
      <c r="Z1087">
        <v>39870</v>
      </c>
      <c r="AA1087">
        <v>30</v>
      </c>
      <c r="AB1087">
        <v>0</v>
      </c>
      <c r="AC1087">
        <v>0</v>
      </c>
      <c r="AD1087">
        <v>0</v>
      </c>
      <c r="AG1087">
        <v>0</v>
      </c>
      <c r="AP1087">
        <v>11181839</v>
      </c>
      <c r="AQ1087" t="s">
        <v>571</v>
      </c>
      <c r="AR1087" t="s">
        <v>14937</v>
      </c>
      <c r="AT1087">
        <v>0</v>
      </c>
      <c r="AU1087">
        <v>0</v>
      </c>
      <c r="AV1087">
        <v>0</v>
      </c>
      <c r="AW1087">
        <v>0</v>
      </c>
      <c r="AX1087">
        <v>0</v>
      </c>
      <c r="AY1087">
        <v>0</v>
      </c>
      <c r="BC1087" t="s">
        <v>63</v>
      </c>
      <c r="BD1087" t="s">
        <v>5009</v>
      </c>
      <c r="BE1087">
        <v>0</v>
      </c>
      <c r="BG1087" t="s">
        <v>571</v>
      </c>
      <c r="BJ1087" t="s">
        <v>2564</v>
      </c>
    </row>
    <row r="1088" spans="1:62" x14ac:dyDescent="0.35">
      <c r="A1088" t="s">
        <v>2861</v>
      </c>
      <c r="B1088">
        <v>10000</v>
      </c>
      <c r="C1088">
        <v>10000</v>
      </c>
      <c r="D1088">
        <v>45762</v>
      </c>
      <c r="E1088" t="s">
        <v>59</v>
      </c>
      <c r="F1088">
        <v>0.43652777777777779</v>
      </c>
      <c r="G1088" t="s">
        <v>2562</v>
      </c>
      <c r="I1088">
        <v>1</v>
      </c>
      <c r="J1088" t="s">
        <v>183</v>
      </c>
      <c r="K1088">
        <v>31</v>
      </c>
      <c r="L1088" t="s">
        <v>6061</v>
      </c>
      <c r="M1088" t="s">
        <v>26405</v>
      </c>
      <c r="N1088" t="s">
        <v>2529</v>
      </c>
      <c r="O1088" t="s">
        <v>3807</v>
      </c>
      <c r="P1088">
        <v>39870</v>
      </c>
      <c r="Q1088">
        <f>(P1088/40)+45</f>
        <v>1041.75</v>
      </c>
      <c r="R1088" s="34">
        <f>Q1088/60</f>
        <v>17.362500000000001</v>
      </c>
      <c r="S1088" s="35">
        <v>45762</v>
      </c>
      <c r="U1088">
        <v>1</v>
      </c>
      <c r="V1088">
        <v>39870</v>
      </c>
      <c r="W1088" t="s">
        <v>65</v>
      </c>
      <c r="X1088">
        <v>111818390001</v>
      </c>
      <c r="Y1088">
        <v>0</v>
      </c>
      <c r="Z1088">
        <v>39870</v>
      </c>
      <c r="AA1088">
        <v>0</v>
      </c>
      <c r="AB1088">
        <v>0</v>
      </c>
      <c r="AC1088">
        <v>0</v>
      </c>
      <c r="AD1088">
        <v>0</v>
      </c>
      <c r="AG1088">
        <v>0</v>
      </c>
      <c r="AP1088">
        <v>11181839</v>
      </c>
      <c r="AQ1088" t="s">
        <v>571</v>
      </c>
      <c r="AR1088" t="s">
        <v>14937</v>
      </c>
      <c r="AT1088">
        <v>0</v>
      </c>
      <c r="AU1088">
        <v>0</v>
      </c>
      <c r="AV1088">
        <v>0</v>
      </c>
      <c r="AW1088">
        <v>0</v>
      </c>
      <c r="AX1088">
        <v>0</v>
      </c>
      <c r="AY1088">
        <v>0</v>
      </c>
      <c r="BC1088" t="s">
        <v>63</v>
      </c>
      <c r="BD1088" t="s">
        <v>5236</v>
      </c>
      <c r="BE1088">
        <v>0</v>
      </c>
      <c r="BG1088" t="s">
        <v>571</v>
      </c>
      <c r="BJ1088" t="s">
        <v>2862</v>
      </c>
    </row>
    <row r="1089" spans="1:62" x14ac:dyDescent="0.35">
      <c r="A1089" t="s">
        <v>2861</v>
      </c>
      <c r="B1089">
        <v>10000</v>
      </c>
      <c r="C1089">
        <v>20000</v>
      </c>
      <c r="D1089">
        <v>45762</v>
      </c>
      <c r="E1089" t="s">
        <v>59</v>
      </c>
      <c r="F1089">
        <v>0.43652777777777779</v>
      </c>
      <c r="G1089" t="s">
        <v>2562</v>
      </c>
      <c r="I1089">
        <v>2</v>
      </c>
      <c r="J1089" t="s">
        <v>183</v>
      </c>
      <c r="K1089">
        <v>86</v>
      </c>
      <c r="L1089" t="s">
        <v>6043</v>
      </c>
      <c r="M1089" t="s">
        <v>26407</v>
      </c>
      <c r="N1089" t="s">
        <v>1696</v>
      </c>
      <c r="O1089" t="s">
        <v>3840</v>
      </c>
      <c r="P1089">
        <v>665</v>
      </c>
      <c r="Q1089">
        <f>(P1089/60)+30</f>
        <v>41.083333333333336</v>
      </c>
      <c r="R1089" s="34">
        <f>Q1089/60</f>
        <v>0.68472222222222223</v>
      </c>
      <c r="S1089" s="35">
        <v>45762</v>
      </c>
      <c r="U1089">
        <v>60</v>
      </c>
      <c r="V1089">
        <v>39900</v>
      </c>
      <c r="W1089" t="s">
        <v>65</v>
      </c>
      <c r="X1089">
        <v>111818390001</v>
      </c>
      <c r="Y1089">
        <v>0</v>
      </c>
      <c r="Z1089">
        <v>39870</v>
      </c>
      <c r="AA1089">
        <v>30</v>
      </c>
      <c r="AB1089">
        <v>0</v>
      </c>
      <c r="AC1089">
        <v>0</v>
      </c>
      <c r="AD1089">
        <v>0</v>
      </c>
      <c r="AG1089">
        <v>0</v>
      </c>
      <c r="AP1089">
        <v>11181839</v>
      </c>
      <c r="AQ1089" t="s">
        <v>571</v>
      </c>
      <c r="AR1089" t="s">
        <v>14937</v>
      </c>
      <c r="AT1089">
        <v>0</v>
      </c>
      <c r="AU1089">
        <v>0</v>
      </c>
      <c r="AV1089">
        <v>0</v>
      </c>
      <c r="AW1089">
        <v>0</v>
      </c>
      <c r="AX1089">
        <v>0</v>
      </c>
      <c r="AY1089">
        <v>0</v>
      </c>
      <c r="BC1089" t="s">
        <v>63</v>
      </c>
      <c r="BD1089" t="s">
        <v>5236</v>
      </c>
      <c r="BE1089">
        <v>0</v>
      </c>
      <c r="BG1089" t="s">
        <v>571</v>
      </c>
      <c r="BJ1089" t="s">
        <v>2862</v>
      </c>
    </row>
    <row r="1090" spans="1:62" x14ac:dyDescent="0.35">
      <c r="A1090" t="s">
        <v>2743</v>
      </c>
      <c r="B1090">
        <v>10000</v>
      </c>
      <c r="C1090">
        <v>20000</v>
      </c>
      <c r="D1090">
        <v>45762</v>
      </c>
      <c r="E1090" t="s">
        <v>59</v>
      </c>
      <c r="F1090" t="s">
        <v>2744</v>
      </c>
      <c r="G1090" t="s">
        <v>2745</v>
      </c>
      <c r="I1090">
        <v>2</v>
      </c>
      <c r="J1090" t="s">
        <v>183</v>
      </c>
      <c r="K1090">
        <v>82</v>
      </c>
      <c r="L1090" t="s">
        <v>6057</v>
      </c>
      <c r="M1090" t="s">
        <v>26408</v>
      </c>
      <c r="N1090" t="s">
        <v>352</v>
      </c>
      <c r="O1090" t="s">
        <v>3798</v>
      </c>
      <c r="P1090">
        <v>250</v>
      </c>
      <c r="S1090" s="35">
        <v>45762</v>
      </c>
      <c r="U1090">
        <v>24</v>
      </c>
      <c r="V1090">
        <v>6000</v>
      </c>
      <c r="W1090" t="s">
        <v>65</v>
      </c>
      <c r="X1090" t="s">
        <v>2746</v>
      </c>
      <c r="Y1090">
        <v>0</v>
      </c>
      <c r="Z1090">
        <v>3000</v>
      </c>
      <c r="AA1090">
        <v>3000</v>
      </c>
      <c r="AB1090">
        <v>0</v>
      </c>
      <c r="AC1090">
        <v>0</v>
      </c>
      <c r="AD1090">
        <v>0</v>
      </c>
      <c r="AG1090">
        <v>0</v>
      </c>
      <c r="AP1090" t="s">
        <v>2747</v>
      </c>
      <c r="AQ1090" t="s">
        <v>1242</v>
      </c>
      <c r="AR1090" t="s">
        <v>21402</v>
      </c>
      <c r="AT1090">
        <v>0</v>
      </c>
      <c r="AU1090">
        <v>0</v>
      </c>
      <c r="AV1090">
        <v>0</v>
      </c>
      <c r="AW1090">
        <v>0</v>
      </c>
      <c r="AX1090">
        <v>0</v>
      </c>
      <c r="AY1090">
        <v>0</v>
      </c>
      <c r="BC1090" t="s">
        <v>63</v>
      </c>
      <c r="BD1090" t="s">
        <v>5122</v>
      </c>
      <c r="BE1090">
        <v>0</v>
      </c>
      <c r="BG1090" t="s">
        <v>1242</v>
      </c>
      <c r="BJ1090" t="s">
        <v>2748</v>
      </c>
    </row>
    <row r="1091" spans="1:62" x14ac:dyDescent="0.35">
      <c r="A1091" t="s">
        <v>2749</v>
      </c>
      <c r="B1091">
        <v>10000</v>
      </c>
      <c r="C1091">
        <v>20000</v>
      </c>
      <c r="D1091">
        <v>45762</v>
      </c>
      <c r="E1091" t="s">
        <v>59</v>
      </c>
      <c r="F1091" t="s">
        <v>2744</v>
      </c>
      <c r="G1091" t="s">
        <v>2745</v>
      </c>
      <c r="I1091">
        <v>2</v>
      </c>
      <c r="J1091" t="s">
        <v>183</v>
      </c>
      <c r="K1091">
        <v>82</v>
      </c>
      <c r="L1091" t="s">
        <v>6057</v>
      </c>
      <c r="M1091" t="s">
        <v>26408</v>
      </c>
      <c r="N1091" t="s">
        <v>352</v>
      </c>
      <c r="O1091" t="s">
        <v>3798</v>
      </c>
      <c r="P1091">
        <v>250</v>
      </c>
      <c r="S1091" s="35">
        <v>45762</v>
      </c>
      <c r="U1091">
        <v>24</v>
      </c>
      <c r="V1091">
        <v>6000</v>
      </c>
      <c r="W1091" t="s">
        <v>65</v>
      </c>
      <c r="X1091" t="s">
        <v>2750</v>
      </c>
      <c r="Y1091">
        <v>0</v>
      </c>
      <c r="Z1091">
        <v>3000</v>
      </c>
      <c r="AA1091">
        <v>3000</v>
      </c>
      <c r="AB1091">
        <v>0</v>
      </c>
      <c r="AC1091">
        <v>0</v>
      </c>
      <c r="AD1091">
        <v>0</v>
      </c>
      <c r="AG1091">
        <v>0</v>
      </c>
      <c r="AP1091" t="s">
        <v>2751</v>
      </c>
      <c r="AQ1091" t="s">
        <v>1242</v>
      </c>
      <c r="AR1091" t="s">
        <v>21402</v>
      </c>
      <c r="AT1091">
        <v>0</v>
      </c>
      <c r="AU1091">
        <v>0</v>
      </c>
      <c r="AV1091">
        <v>0</v>
      </c>
      <c r="AW1091">
        <v>0</v>
      </c>
      <c r="AX1091">
        <v>0</v>
      </c>
      <c r="AY1091">
        <v>0</v>
      </c>
      <c r="BC1091" t="s">
        <v>63</v>
      </c>
      <c r="BD1091" t="s">
        <v>5123</v>
      </c>
      <c r="BE1091">
        <v>0</v>
      </c>
      <c r="BG1091" t="s">
        <v>1242</v>
      </c>
      <c r="BJ1091" t="s">
        <v>2748</v>
      </c>
    </row>
    <row r="1092" spans="1:62" x14ac:dyDescent="0.35">
      <c r="A1092" t="s">
        <v>2752</v>
      </c>
      <c r="B1092">
        <v>10000</v>
      </c>
      <c r="C1092">
        <v>20000</v>
      </c>
      <c r="D1092">
        <v>45762</v>
      </c>
      <c r="E1092" t="s">
        <v>59</v>
      </c>
      <c r="F1092" t="s">
        <v>2744</v>
      </c>
      <c r="G1092" t="s">
        <v>2745</v>
      </c>
      <c r="I1092">
        <v>2</v>
      </c>
      <c r="J1092" t="s">
        <v>183</v>
      </c>
      <c r="K1092">
        <v>82</v>
      </c>
      <c r="L1092" t="s">
        <v>6057</v>
      </c>
      <c r="M1092" t="s">
        <v>26408</v>
      </c>
      <c r="N1092" t="s">
        <v>352</v>
      </c>
      <c r="O1092" t="s">
        <v>3798</v>
      </c>
      <c r="P1092">
        <v>250</v>
      </c>
      <c r="S1092" s="35">
        <v>45762</v>
      </c>
      <c r="U1092">
        <v>24</v>
      </c>
      <c r="V1092">
        <v>6000</v>
      </c>
      <c r="W1092" t="s">
        <v>65</v>
      </c>
      <c r="X1092" t="s">
        <v>2753</v>
      </c>
      <c r="Y1092">
        <v>0</v>
      </c>
      <c r="Z1092">
        <v>3000</v>
      </c>
      <c r="AA1092">
        <v>3000</v>
      </c>
      <c r="AB1092">
        <v>0</v>
      </c>
      <c r="AC1092">
        <v>0</v>
      </c>
      <c r="AD1092">
        <v>0</v>
      </c>
      <c r="AG1092">
        <v>0</v>
      </c>
      <c r="AP1092" t="s">
        <v>2754</v>
      </c>
      <c r="AQ1092" t="s">
        <v>1242</v>
      </c>
      <c r="AR1092" t="s">
        <v>21402</v>
      </c>
      <c r="AT1092">
        <v>0</v>
      </c>
      <c r="AU1092">
        <v>0</v>
      </c>
      <c r="AV1092">
        <v>0</v>
      </c>
      <c r="AW1092">
        <v>0</v>
      </c>
      <c r="AX1092">
        <v>0</v>
      </c>
      <c r="AY1092">
        <v>0</v>
      </c>
      <c r="BC1092" t="s">
        <v>63</v>
      </c>
      <c r="BD1092" t="s">
        <v>5124</v>
      </c>
      <c r="BE1092">
        <v>0</v>
      </c>
      <c r="BG1092" t="s">
        <v>1242</v>
      </c>
      <c r="BJ1092" t="s">
        <v>2748</v>
      </c>
    </row>
    <row r="1093" spans="1:62" x14ac:dyDescent="0.35">
      <c r="A1093" t="s">
        <v>2863</v>
      </c>
      <c r="B1093">
        <v>10000</v>
      </c>
      <c r="C1093">
        <v>10000</v>
      </c>
      <c r="D1093">
        <v>45762</v>
      </c>
      <c r="E1093" t="s">
        <v>59</v>
      </c>
      <c r="F1093" t="s">
        <v>2714</v>
      </c>
      <c r="G1093" t="s">
        <v>2864</v>
      </c>
      <c r="I1093">
        <v>1</v>
      </c>
      <c r="J1093" t="s">
        <v>183</v>
      </c>
      <c r="K1093">
        <v>78</v>
      </c>
      <c r="L1093" t="s">
        <v>6047</v>
      </c>
      <c r="M1093" t="s">
        <v>26405</v>
      </c>
      <c r="N1093" t="s">
        <v>216</v>
      </c>
      <c r="O1093" t="s">
        <v>3803</v>
      </c>
      <c r="P1093">
        <v>3000</v>
      </c>
      <c r="Q1093">
        <f>(P1093/40)+45</f>
        <v>120</v>
      </c>
      <c r="R1093" s="34">
        <f>Q1093/60</f>
        <v>2</v>
      </c>
      <c r="S1093" s="35">
        <v>45762</v>
      </c>
      <c r="U1093">
        <v>1</v>
      </c>
      <c r="V1093">
        <v>3000</v>
      </c>
      <c r="W1093" t="s">
        <v>65</v>
      </c>
      <c r="X1093" t="s">
        <v>708</v>
      </c>
      <c r="Y1093">
        <v>0</v>
      </c>
      <c r="Z1093">
        <v>3000</v>
      </c>
      <c r="AA1093">
        <v>0</v>
      </c>
      <c r="AB1093">
        <v>0</v>
      </c>
      <c r="AC1093">
        <v>0</v>
      </c>
      <c r="AD1093">
        <v>0</v>
      </c>
      <c r="AG1093">
        <v>0</v>
      </c>
      <c r="AP1093" t="s">
        <v>709</v>
      </c>
      <c r="AQ1093" t="s">
        <v>355</v>
      </c>
      <c r="AR1093" t="s">
        <v>14698</v>
      </c>
      <c r="AT1093">
        <v>0</v>
      </c>
      <c r="AU1093">
        <v>0</v>
      </c>
      <c r="AV1093">
        <v>0</v>
      </c>
      <c r="AW1093">
        <v>0</v>
      </c>
      <c r="AX1093">
        <v>0</v>
      </c>
      <c r="AY1093">
        <v>0</v>
      </c>
      <c r="BC1093" t="s">
        <v>63</v>
      </c>
      <c r="BD1093" t="s">
        <v>5237</v>
      </c>
      <c r="BE1093">
        <v>0</v>
      </c>
      <c r="BG1093" t="s">
        <v>355</v>
      </c>
      <c r="BJ1093" t="s">
        <v>2865</v>
      </c>
    </row>
    <row r="1094" spans="1:62" x14ac:dyDescent="0.35">
      <c r="A1094" t="s">
        <v>2866</v>
      </c>
      <c r="B1094">
        <v>10000</v>
      </c>
      <c r="C1094">
        <v>20000</v>
      </c>
      <c r="D1094">
        <v>45762</v>
      </c>
      <c r="E1094" t="s">
        <v>59</v>
      </c>
      <c r="F1094" t="s">
        <v>2867</v>
      </c>
      <c r="G1094" t="s">
        <v>2868</v>
      </c>
      <c r="I1094">
        <v>1</v>
      </c>
      <c r="J1094" t="s">
        <v>183</v>
      </c>
      <c r="K1094">
        <v>61</v>
      </c>
      <c r="L1094" t="s">
        <v>6046</v>
      </c>
      <c r="M1094" t="s">
        <v>26405</v>
      </c>
      <c r="N1094" t="s">
        <v>209</v>
      </c>
      <c r="O1094" t="s">
        <v>3802</v>
      </c>
      <c r="P1094">
        <v>500</v>
      </c>
      <c r="Q1094">
        <f>(P1094/50)+45</f>
        <v>55</v>
      </c>
      <c r="R1094" s="34">
        <f>Q1094/60</f>
        <v>0.91666666666666663</v>
      </c>
      <c r="S1094" s="35">
        <v>45762</v>
      </c>
      <c r="U1094">
        <v>1</v>
      </c>
      <c r="V1094">
        <v>500</v>
      </c>
      <c r="W1094" t="s">
        <v>65</v>
      </c>
      <c r="X1094">
        <v>107127290001</v>
      </c>
      <c r="Y1094">
        <v>0</v>
      </c>
      <c r="Z1094">
        <v>500</v>
      </c>
      <c r="AA1094">
        <v>0</v>
      </c>
      <c r="AB1094">
        <v>0</v>
      </c>
      <c r="AC1094">
        <v>0</v>
      </c>
      <c r="AD1094">
        <v>0</v>
      </c>
      <c r="AG1094">
        <v>0</v>
      </c>
      <c r="AP1094">
        <v>10712729</v>
      </c>
      <c r="AQ1094" t="s">
        <v>282</v>
      </c>
      <c r="AR1094" t="s">
        <v>14518</v>
      </c>
      <c r="AT1094">
        <v>0</v>
      </c>
      <c r="AU1094">
        <v>0</v>
      </c>
      <c r="AV1094">
        <v>0</v>
      </c>
      <c r="AW1094">
        <v>0</v>
      </c>
      <c r="AX1094">
        <v>0</v>
      </c>
      <c r="AY1094">
        <v>0</v>
      </c>
      <c r="BC1094" t="s">
        <v>63</v>
      </c>
      <c r="BD1094" t="s">
        <v>5238</v>
      </c>
      <c r="BE1094">
        <v>0</v>
      </c>
      <c r="BG1094" t="s">
        <v>282</v>
      </c>
      <c r="BJ1094" t="s">
        <v>2869</v>
      </c>
    </row>
    <row r="1095" spans="1:62" x14ac:dyDescent="0.35">
      <c r="A1095" t="s">
        <v>4929</v>
      </c>
      <c r="B1095">
        <v>10000</v>
      </c>
      <c r="C1095">
        <v>20000</v>
      </c>
      <c r="D1095">
        <v>45764</v>
      </c>
      <c r="E1095" t="s">
        <v>59</v>
      </c>
      <c r="F1095" t="s">
        <v>4930</v>
      </c>
      <c r="G1095" t="s">
        <v>4931</v>
      </c>
      <c r="I1095">
        <v>2</v>
      </c>
      <c r="J1095" t="s">
        <v>183</v>
      </c>
      <c r="K1095">
        <v>92</v>
      </c>
      <c r="L1095" t="s">
        <v>6053</v>
      </c>
      <c r="M1095" t="s">
        <v>26409</v>
      </c>
      <c r="N1095" t="s">
        <v>281</v>
      </c>
      <c r="O1095" t="s">
        <v>3851</v>
      </c>
      <c r="P1095">
        <v>8300</v>
      </c>
      <c r="S1095" s="35">
        <v>45762</v>
      </c>
      <c r="U1095">
        <v>1</v>
      </c>
      <c r="V1095">
        <v>8300</v>
      </c>
      <c r="W1095" t="s">
        <v>65</v>
      </c>
      <c r="X1095" t="s">
        <v>4932</v>
      </c>
      <c r="Y1095">
        <v>0</v>
      </c>
      <c r="Z1095">
        <v>8000</v>
      </c>
      <c r="AA1095">
        <v>300</v>
      </c>
      <c r="AB1095">
        <v>0</v>
      </c>
      <c r="AC1095">
        <v>0</v>
      </c>
      <c r="AD1095">
        <v>0</v>
      </c>
      <c r="AG1095">
        <v>0</v>
      </c>
      <c r="AP1095" t="s">
        <v>4933</v>
      </c>
      <c r="AQ1095" t="s">
        <v>355</v>
      </c>
      <c r="AR1095" t="s">
        <v>14698</v>
      </c>
      <c r="AT1095">
        <v>0</v>
      </c>
      <c r="AU1095">
        <v>0</v>
      </c>
      <c r="AV1095">
        <v>0</v>
      </c>
      <c r="AW1095">
        <v>0</v>
      </c>
      <c r="AX1095">
        <v>0</v>
      </c>
      <c r="AY1095">
        <v>0</v>
      </c>
      <c r="BC1095" t="s">
        <v>63</v>
      </c>
      <c r="BD1095" t="s">
        <v>4934</v>
      </c>
      <c r="BE1095">
        <v>0</v>
      </c>
      <c r="BG1095" t="s">
        <v>355</v>
      </c>
      <c r="BJ1095" t="s">
        <v>4935</v>
      </c>
    </row>
    <row r="1096" spans="1:62" x14ac:dyDescent="0.35">
      <c r="A1096" t="s">
        <v>5239</v>
      </c>
      <c r="B1096">
        <v>10000</v>
      </c>
      <c r="C1096">
        <v>10000</v>
      </c>
      <c r="D1096">
        <v>45770</v>
      </c>
      <c r="E1096" t="s">
        <v>59</v>
      </c>
      <c r="F1096" t="s">
        <v>5240</v>
      </c>
      <c r="G1096" t="s">
        <v>5241</v>
      </c>
      <c r="I1096">
        <v>1</v>
      </c>
      <c r="J1096" t="s">
        <v>183</v>
      </c>
      <c r="K1096">
        <v>29</v>
      </c>
      <c r="L1096" t="s">
        <v>6061</v>
      </c>
      <c r="M1096" t="s">
        <v>26405</v>
      </c>
      <c r="N1096" t="s">
        <v>739</v>
      </c>
      <c r="O1096" t="s">
        <v>3806</v>
      </c>
      <c r="P1096">
        <v>75000</v>
      </c>
      <c r="Q1096">
        <f t="shared" ref="Q1096:Q1097" si="303">(P1096/40)+45</f>
        <v>1920</v>
      </c>
      <c r="R1096" s="34">
        <f t="shared" ref="R1096:R1097" si="304">Q1096/60</f>
        <v>32</v>
      </c>
      <c r="S1096" s="35">
        <v>45762</v>
      </c>
      <c r="U1096">
        <v>2</v>
      </c>
      <c r="V1096">
        <v>150000</v>
      </c>
      <c r="W1096" t="s">
        <v>65</v>
      </c>
      <c r="X1096" t="s">
        <v>5242</v>
      </c>
      <c r="Y1096">
        <v>0</v>
      </c>
      <c r="Z1096">
        <v>150000</v>
      </c>
      <c r="AA1096">
        <v>0</v>
      </c>
      <c r="AB1096">
        <v>0</v>
      </c>
      <c r="AC1096">
        <v>0</v>
      </c>
      <c r="AD1096">
        <v>0</v>
      </c>
      <c r="AG1096">
        <v>0</v>
      </c>
      <c r="AP1096" t="s">
        <v>5243</v>
      </c>
      <c r="AQ1096" t="s">
        <v>5244</v>
      </c>
      <c r="AR1096" t="s">
        <v>13125</v>
      </c>
      <c r="AT1096">
        <v>0</v>
      </c>
      <c r="AU1096">
        <v>0</v>
      </c>
      <c r="AV1096">
        <v>0</v>
      </c>
      <c r="AW1096">
        <v>0</v>
      </c>
      <c r="AX1096">
        <v>0</v>
      </c>
      <c r="AY1096">
        <v>0</v>
      </c>
      <c r="BC1096" t="s">
        <v>63</v>
      </c>
      <c r="BD1096" t="s">
        <v>5245</v>
      </c>
      <c r="BE1096">
        <v>0</v>
      </c>
      <c r="BG1096" t="s">
        <v>5244</v>
      </c>
      <c r="BJ1096" t="s">
        <v>5246</v>
      </c>
    </row>
    <row r="1097" spans="1:62" x14ac:dyDescent="0.35">
      <c r="A1097" t="s">
        <v>3166</v>
      </c>
      <c r="B1097">
        <v>10000</v>
      </c>
      <c r="C1097">
        <v>10000</v>
      </c>
      <c r="D1097">
        <v>45769</v>
      </c>
      <c r="E1097" t="s">
        <v>59</v>
      </c>
      <c r="F1097" t="s">
        <v>3167</v>
      </c>
      <c r="G1097" t="s">
        <v>719</v>
      </c>
      <c r="I1097">
        <v>1</v>
      </c>
      <c r="J1097" t="s">
        <v>183</v>
      </c>
      <c r="K1097">
        <v>46</v>
      </c>
      <c r="L1097" t="s">
        <v>6049</v>
      </c>
      <c r="M1097" t="s">
        <v>26405</v>
      </c>
      <c r="N1097" t="s">
        <v>231</v>
      </c>
      <c r="O1097" t="s">
        <v>3809</v>
      </c>
      <c r="P1097">
        <v>14000</v>
      </c>
      <c r="Q1097">
        <f t="shared" si="303"/>
        <v>395</v>
      </c>
      <c r="R1097" s="34">
        <f t="shared" si="304"/>
        <v>6.583333333333333</v>
      </c>
      <c r="S1097" s="35">
        <v>45762</v>
      </c>
      <c r="U1097">
        <v>1</v>
      </c>
      <c r="V1097">
        <v>14000</v>
      </c>
      <c r="W1097" t="s">
        <v>65</v>
      </c>
      <c r="X1097">
        <v>8077000001</v>
      </c>
      <c r="Y1097">
        <v>0</v>
      </c>
      <c r="Z1097">
        <v>10000</v>
      </c>
      <c r="AA1097">
        <v>4000</v>
      </c>
      <c r="AB1097">
        <v>0</v>
      </c>
      <c r="AC1097">
        <v>0</v>
      </c>
      <c r="AD1097">
        <v>0</v>
      </c>
      <c r="AG1097">
        <v>0</v>
      </c>
      <c r="AP1097">
        <v>807700</v>
      </c>
      <c r="AQ1097" t="s">
        <v>210</v>
      </c>
      <c r="AR1097" t="s">
        <v>19718</v>
      </c>
      <c r="AT1097">
        <v>0</v>
      </c>
      <c r="AU1097">
        <v>0</v>
      </c>
      <c r="AV1097">
        <v>0</v>
      </c>
      <c r="AW1097">
        <v>0</v>
      </c>
      <c r="AX1097">
        <v>0</v>
      </c>
      <c r="AY1097">
        <v>0</v>
      </c>
      <c r="BC1097" t="s">
        <v>63</v>
      </c>
      <c r="BD1097" t="s">
        <v>3363</v>
      </c>
      <c r="BE1097">
        <v>0</v>
      </c>
      <c r="BG1097" t="s">
        <v>210</v>
      </c>
      <c r="BJ1097" t="s">
        <v>3168</v>
      </c>
    </row>
    <row r="1098" spans="1:62" x14ac:dyDescent="0.35">
      <c r="A1098" t="s">
        <v>5247</v>
      </c>
      <c r="B1098">
        <v>10000</v>
      </c>
      <c r="C1098">
        <v>10000</v>
      </c>
      <c r="D1098">
        <v>45764</v>
      </c>
      <c r="E1098" t="s">
        <v>59</v>
      </c>
      <c r="F1098">
        <v>0.46346064814814814</v>
      </c>
      <c r="G1098" t="s">
        <v>2452</v>
      </c>
      <c r="I1098">
        <v>1</v>
      </c>
      <c r="J1098" t="s">
        <v>183</v>
      </c>
      <c r="K1098">
        <v>22</v>
      </c>
      <c r="L1098" t="s">
        <v>6063</v>
      </c>
      <c r="M1098" t="s">
        <v>26405</v>
      </c>
      <c r="N1098" t="s">
        <v>685</v>
      </c>
      <c r="O1098" t="s">
        <v>3805</v>
      </c>
      <c r="P1098">
        <v>16500</v>
      </c>
      <c r="Q1098">
        <f t="shared" ref="Q1098:Q1102" si="305">(P1098/50)+45</f>
        <v>375</v>
      </c>
      <c r="R1098" s="34">
        <f t="shared" ref="R1098:R1102" si="306">Q1098/60</f>
        <v>6.25</v>
      </c>
      <c r="S1098" s="35">
        <v>45762</v>
      </c>
      <c r="U1098">
        <v>2</v>
      </c>
      <c r="V1098">
        <v>33000</v>
      </c>
      <c r="W1098" t="s">
        <v>65</v>
      </c>
      <c r="X1098" t="s">
        <v>5248</v>
      </c>
      <c r="Y1098">
        <v>0</v>
      </c>
      <c r="Z1098">
        <v>33000</v>
      </c>
      <c r="AA1098">
        <v>0</v>
      </c>
      <c r="AB1098">
        <v>0</v>
      </c>
      <c r="AC1098">
        <v>0</v>
      </c>
      <c r="AD1098">
        <v>0</v>
      </c>
      <c r="AG1098">
        <v>0</v>
      </c>
      <c r="AP1098" t="s">
        <v>5249</v>
      </c>
      <c r="AQ1098" t="s">
        <v>465</v>
      </c>
      <c r="AR1098" t="s">
        <v>15009</v>
      </c>
      <c r="AT1098">
        <v>0</v>
      </c>
      <c r="AU1098">
        <v>0</v>
      </c>
      <c r="AV1098">
        <v>0</v>
      </c>
      <c r="AW1098">
        <v>0</v>
      </c>
      <c r="AX1098">
        <v>0</v>
      </c>
      <c r="AY1098">
        <v>0</v>
      </c>
      <c r="BC1098" t="s">
        <v>63</v>
      </c>
      <c r="BD1098" t="s">
        <v>5250</v>
      </c>
      <c r="BE1098">
        <v>0</v>
      </c>
      <c r="BG1098" t="s">
        <v>465</v>
      </c>
      <c r="BJ1098" t="s">
        <v>2873</v>
      </c>
    </row>
    <row r="1099" spans="1:62" x14ac:dyDescent="0.35">
      <c r="A1099" t="s">
        <v>2870</v>
      </c>
      <c r="B1099">
        <v>10000</v>
      </c>
      <c r="C1099">
        <v>10000</v>
      </c>
      <c r="D1099">
        <v>45762</v>
      </c>
      <c r="E1099" t="s">
        <v>59</v>
      </c>
      <c r="F1099" t="s">
        <v>2867</v>
      </c>
      <c r="G1099" t="s">
        <v>2677</v>
      </c>
      <c r="I1099">
        <v>1</v>
      </c>
      <c r="J1099" t="s">
        <v>183</v>
      </c>
      <c r="K1099">
        <v>22</v>
      </c>
      <c r="L1099" t="s">
        <v>6063</v>
      </c>
      <c r="M1099" t="s">
        <v>26405</v>
      </c>
      <c r="N1099" t="s">
        <v>685</v>
      </c>
      <c r="O1099" t="s">
        <v>3805</v>
      </c>
      <c r="P1099">
        <v>6500</v>
      </c>
      <c r="Q1099">
        <f t="shared" si="305"/>
        <v>175</v>
      </c>
      <c r="R1099" s="34">
        <f t="shared" si="306"/>
        <v>2.9166666666666665</v>
      </c>
      <c r="S1099" s="35">
        <v>45762</v>
      </c>
      <c r="U1099">
        <v>2</v>
      </c>
      <c r="V1099">
        <v>13000</v>
      </c>
      <c r="W1099" t="s">
        <v>65</v>
      </c>
      <c r="X1099" t="s">
        <v>2871</v>
      </c>
      <c r="Y1099">
        <v>0</v>
      </c>
      <c r="Z1099">
        <v>13000</v>
      </c>
      <c r="AA1099">
        <v>0</v>
      </c>
      <c r="AB1099">
        <v>0</v>
      </c>
      <c r="AC1099">
        <v>0</v>
      </c>
      <c r="AD1099">
        <v>0</v>
      </c>
      <c r="AG1099">
        <v>0</v>
      </c>
      <c r="AP1099" t="s">
        <v>2872</v>
      </c>
      <c r="AQ1099" t="s">
        <v>465</v>
      </c>
      <c r="AR1099" t="s">
        <v>15009</v>
      </c>
      <c r="AT1099">
        <v>0</v>
      </c>
      <c r="AU1099">
        <v>0</v>
      </c>
      <c r="AV1099">
        <v>0</v>
      </c>
      <c r="AW1099">
        <v>0</v>
      </c>
      <c r="AX1099">
        <v>0</v>
      </c>
      <c r="AY1099">
        <v>0</v>
      </c>
      <c r="BC1099" t="s">
        <v>63</v>
      </c>
      <c r="BD1099" t="s">
        <v>5251</v>
      </c>
      <c r="BE1099">
        <v>0</v>
      </c>
      <c r="BG1099" t="s">
        <v>465</v>
      </c>
      <c r="BJ1099" t="s">
        <v>2873</v>
      </c>
    </row>
    <row r="1100" spans="1:62" x14ac:dyDescent="0.35">
      <c r="A1100" t="s">
        <v>5252</v>
      </c>
      <c r="B1100">
        <v>10000</v>
      </c>
      <c r="C1100">
        <v>10000</v>
      </c>
      <c r="D1100">
        <v>45763</v>
      </c>
      <c r="E1100" t="s">
        <v>59</v>
      </c>
      <c r="F1100" t="s">
        <v>2016</v>
      </c>
      <c r="G1100" t="s">
        <v>2885</v>
      </c>
      <c r="I1100">
        <v>1</v>
      </c>
      <c r="J1100" t="s">
        <v>183</v>
      </c>
      <c r="K1100">
        <v>61</v>
      </c>
      <c r="L1100" t="s">
        <v>6046</v>
      </c>
      <c r="M1100" t="s">
        <v>26405</v>
      </c>
      <c r="N1100" t="s">
        <v>664</v>
      </c>
      <c r="O1100" t="s">
        <v>3846</v>
      </c>
      <c r="P1100">
        <v>5000</v>
      </c>
      <c r="Q1100">
        <f t="shared" si="305"/>
        <v>145</v>
      </c>
      <c r="R1100" s="34">
        <f t="shared" si="306"/>
        <v>2.4166666666666665</v>
      </c>
      <c r="S1100" s="35">
        <v>45762</v>
      </c>
      <c r="U1100">
        <v>6</v>
      </c>
      <c r="V1100">
        <v>30000</v>
      </c>
      <c r="W1100" t="s">
        <v>65</v>
      </c>
      <c r="X1100" t="s">
        <v>5253</v>
      </c>
      <c r="Y1100">
        <v>0</v>
      </c>
      <c r="Z1100">
        <v>30000</v>
      </c>
      <c r="AA1100">
        <v>0</v>
      </c>
      <c r="AB1100">
        <v>0</v>
      </c>
      <c r="AC1100">
        <v>0</v>
      </c>
      <c r="AD1100">
        <v>0</v>
      </c>
      <c r="AG1100">
        <v>0</v>
      </c>
      <c r="AP1100" t="s">
        <v>5254</v>
      </c>
      <c r="AQ1100" t="s">
        <v>465</v>
      </c>
      <c r="AR1100" t="s">
        <v>15009</v>
      </c>
      <c r="AT1100">
        <v>0</v>
      </c>
      <c r="AU1100">
        <v>0</v>
      </c>
      <c r="AV1100">
        <v>0</v>
      </c>
      <c r="AW1100">
        <v>0</v>
      </c>
      <c r="AX1100">
        <v>0</v>
      </c>
      <c r="AY1100">
        <v>0</v>
      </c>
      <c r="BC1100" t="s">
        <v>63</v>
      </c>
      <c r="BD1100" t="s">
        <v>5255</v>
      </c>
      <c r="BE1100">
        <v>0</v>
      </c>
      <c r="BG1100" t="s">
        <v>465</v>
      </c>
      <c r="BJ1100" t="s">
        <v>2594</v>
      </c>
    </row>
    <row r="1101" spans="1:62" x14ac:dyDescent="0.35">
      <c r="A1101" t="s">
        <v>5256</v>
      </c>
      <c r="B1101">
        <v>10000</v>
      </c>
      <c r="C1101">
        <v>10000</v>
      </c>
      <c r="D1101">
        <v>45763</v>
      </c>
      <c r="E1101" t="s">
        <v>59</v>
      </c>
      <c r="F1101" t="s">
        <v>2016</v>
      </c>
      <c r="G1101" t="s">
        <v>2885</v>
      </c>
      <c r="I1101">
        <v>1</v>
      </c>
      <c r="J1101" t="s">
        <v>183</v>
      </c>
      <c r="K1101">
        <v>61</v>
      </c>
      <c r="L1101" t="s">
        <v>6046</v>
      </c>
      <c r="M1101" t="s">
        <v>26405</v>
      </c>
      <c r="N1101" t="s">
        <v>664</v>
      </c>
      <c r="O1101" t="s">
        <v>3846</v>
      </c>
      <c r="P1101">
        <v>5167</v>
      </c>
      <c r="Q1101">
        <f t="shared" si="305"/>
        <v>148.34</v>
      </c>
      <c r="R1101" s="34">
        <f t="shared" si="306"/>
        <v>2.4723333333333333</v>
      </c>
      <c r="S1101" s="35">
        <v>45762</v>
      </c>
      <c r="U1101">
        <v>6</v>
      </c>
      <c r="V1101">
        <v>31002</v>
      </c>
      <c r="W1101" t="s">
        <v>65</v>
      </c>
      <c r="X1101" t="s">
        <v>5253</v>
      </c>
      <c r="Y1101">
        <v>0</v>
      </c>
      <c r="Z1101">
        <v>31000</v>
      </c>
      <c r="AA1101">
        <v>2</v>
      </c>
      <c r="AB1101">
        <v>0</v>
      </c>
      <c r="AC1101">
        <v>0</v>
      </c>
      <c r="AD1101">
        <v>0</v>
      </c>
      <c r="AG1101">
        <v>0</v>
      </c>
      <c r="AP1101" t="s">
        <v>5254</v>
      </c>
      <c r="AQ1101" t="s">
        <v>465</v>
      </c>
      <c r="AR1101" t="s">
        <v>15009</v>
      </c>
      <c r="AT1101">
        <v>0</v>
      </c>
      <c r="AU1101">
        <v>0</v>
      </c>
      <c r="AV1101">
        <v>0</v>
      </c>
      <c r="AW1101">
        <v>0</v>
      </c>
      <c r="AX1101">
        <v>0</v>
      </c>
      <c r="AY1101">
        <v>0</v>
      </c>
      <c r="BC1101" t="s">
        <v>63</v>
      </c>
      <c r="BD1101" t="s">
        <v>5257</v>
      </c>
      <c r="BE1101">
        <v>0</v>
      </c>
      <c r="BG1101" t="s">
        <v>465</v>
      </c>
      <c r="BJ1101" t="s">
        <v>2678</v>
      </c>
    </row>
    <row r="1102" spans="1:62" x14ac:dyDescent="0.35">
      <c r="A1102" t="s">
        <v>5258</v>
      </c>
      <c r="B1102">
        <v>10000</v>
      </c>
      <c r="C1102">
        <v>10000</v>
      </c>
      <c r="D1102">
        <v>45763</v>
      </c>
      <c r="E1102" t="s">
        <v>59</v>
      </c>
      <c r="F1102" t="s">
        <v>5259</v>
      </c>
      <c r="G1102" t="s">
        <v>5260</v>
      </c>
      <c r="I1102">
        <v>1</v>
      </c>
      <c r="J1102" t="s">
        <v>183</v>
      </c>
      <c r="K1102">
        <v>61</v>
      </c>
      <c r="L1102" t="s">
        <v>6046</v>
      </c>
      <c r="M1102" t="s">
        <v>26405</v>
      </c>
      <c r="N1102" t="s">
        <v>664</v>
      </c>
      <c r="O1102" t="s">
        <v>3846</v>
      </c>
      <c r="P1102">
        <v>1334</v>
      </c>
      <c r="Q1102">
        <f t="shared" si="305"/>
        <v>71.680000000000007</v>
      </c>
      <c r="R1102" s="34">
        <f t="shared" si="306"/>
        <v>1.1946666666666668</v>
      </c>
      <c r="S1102" s="35">
        <v>45762</v>
      </c>
      <c r="U1102">
        <v>6</v>
      </c>
      <c r="V1102">
        <v>8004</v>
      </c>
      <c r="W1102" t="s">
        <v>65</v>
      </c>
      <c r="X1102" t="s">
        <v>5261</v>
      </c>
      <c r="Y1102">
        <v>0</v>
      </c>
      <c r="Z1102">
        <v>8000</v>
      </c>
      <c r="AA1102">
        <v>4</v>
      </c>
      <c r="AB1102">
        <v>0</v>
      </c>
      <c r="AC1102">
        <v>0</v>
      </c>
      <c r="AD1102">
        <v>0</v>
      </c>
      <c r="AG1102">
        <v>0</v>
      </c>
      <c r="AP1102" t="s">
        <v>5262</v>
      </c>
      <c r="AQ1102" t="s">
        <v>465</v>
      </c>
      <c r="AR1102" t="s">
        <v>15009</v>
      </c>
      <c r="AT1102">
        <v>0</v>
      </c>
      <c r="AU1102">
        <v>0</v>
      </c>
      <c r="AV1102">
        <v>0</v>
      </c>
      <c r="AW1102">
        <v>0</v>
      </c>
      <c r="AX1102">
        <v>0</v>
      </c>
      <c r="AY1102">
        <v>0</v>
      </c>
      <c r="BC1102" t="s">
        <v>63</v>
      </c>
      <c r="BD1102" t="s">
        <v>5263</v>
      </c>
      <c r="BE1102">
        <v>0</v>
      </c>
      <c r="BG1102" t="s">
        <v>465</v>
      </c>
      <c r="BJ1102" t="s">
        <v>2776</v>
      </c>
    </row>
    <row r="1103" spans="1:62" x14ac:dyDescent="0.35">
      <c r="A1103" t="s">
        <v>2874</v>
      </c>
      <c r="B1103">
        <v>10000</v>
      </c>
      <c r="C1103">
        <v>10000</v>
      </c>
      <c r="D1103">
        <v>45762</v>
      </c>
      <c r="E1103" t="s">
        <v>59</v>
      </c>
      <c r="F1103" t="s">
        <v>2714</v>
      </c>
      <c r="G1103" t="s">
        <v>2875</v>
      </c>
      <c r="I1103">
        <v>1</v>
      </c>
      <c r="J1103" t="s">
        <v>183</v>
      </c>
      <c r="K1103">
        <v>82</v>
      </c>
      <c r="L1103" t="s">
        <v>6057</v>
      </c>
      <c r="M1103" t="s">
        <v>26408</v>
      </c>
      <c r="N1103" t="s">
        <v>352</v>
      </c>
      <c r="O1103" t="s">
        <v>3798</v>
      </c>
      <c r="P1103">
        <v>3000</v>
      </c>
      <c r="S1103" s="35">
        <v>45762</v>
      </c>
      <c r="U1103">
        <v>2</v>
      </c>
      <c r="V1103">
        <v>6000</v>
      </c>
      <c r="W1103" t="s">
        <v>65</v>
      </c>
      <c r="X1103" t="s">
        <v>2876</v>
      </c>
      <c r="Y1103">
        <v>0</v>
      </c>
      <c r="Z1103">
        <v>6000</v>
      </c>
      <c r="AA1103">
        <v>0</v>
      </c>
      <c r="AB1103">
        <v>0</v>
      </c>
      <c r="AC1103">
        <v>0</v>
      </c>
      <c r="AD1103">
        <v>0</v>
      </c>
      <c r="AG1103">
        <v>0</v>
      </c>
      <c r="AP1103" t="s">
        <v>2877</v>
      </c>
      <c r="AQ1103" t="s">
        <v>465</v>
      </c>
      <c r="AR1103" t="s">
        <v>15009</v>
      </c>
      <c r="AT1103">
        <v>0</v>
      </c>
      <c r="AU1103">
        <v>0</v>
      </c>
      <c r="AV1103">
        <v>0</v>
      </c>
      <c r="AW1103">
        <v>0</v>
      </c>
      <c r="AX1103">
        <v>0</v>
      </c>
      <c r="AY1103">
        <v>0</v>
      </c>
      <c r="BC1103" t="s">
        <v>63</v>
      </c>
      <c r="BD1103" t="s">
        <v>5264</v>
      </c>
      <c r="BE1103">
        <v>0</v>
      </c>
      <c r="BG1103" t="s">
        <v>465</v>
      </c>
      <c r="BJ1103" t="s">
        <v>2878</v>
      </c>
    </row>
    <row r="1104" spans="1:62" x14ac:dyDescent="0.35">
      <c r="A1104" t="s">
        <v>4970</v>
      </c>
      <c r="B1104">
        <v>10000</v>
      </c>
      <c r="C1104">
        <v>20000</v>
      </c>
      <c r="D1104">
        <v>45769</v>
      </c>
      <c r="E1104" t="s">
        <v>59</v>
      </c>
      <c r="F1104" t="s">
        <v>5174</v>
      </c>
      <c r="G1104" t="s">
        <v>4972</v>
      </c>
      <c r="I1104">
        <v>2</v>
      </c>
      <c r="J1104" t="s">
        <v>183</v>
      </c>
      <c r="K1104">
        <v>77</v>
      </c>
      <c r="L1104" t="s">
        <v>6043</v>
      </c>
      <c r="M1104" t="s">
        <v>26407</v>
      </c>
      <c r="N1104" t="s">
        <v>192</v>
      </c>
      <c r="O1104" t="s">
        <v>3848</v>
      </c>
      <c r="P1104">
        <v>1250</v>
      </c>
      <c r="Q1104">
        <f t="shared" ref="Q1104:Q1112" si="307">(P1104/60)+30</f>
        <v>50.833333333333329</v>
      </c>
      <c r="R1104" s="34">
        <f t="shared" ref="R1104:R1112" si="308">Q1104/60</f>
        <v>0.8472222222222221</v>
      </c>
      <c r="S1104" s="35">
        <v>45762</v>
      </c>
      <c r="U1104">
        <v>88</v>
      </c>
      <c r="V1104">
        <v>110000</v>
      </c>
      <c r="W1104" t="s">
        <v>65</v>
      </c>
      <c r="X1104" t="s">
        <v>4973</v>
      </c>
      <c r="Y1104">
        <v>0</v>
      </c>
      <c r="Z1104">
        <v>100000</v>
      </c>
      <c r="AA1104">
        <v>10000</v>
      </c>
      <c r="AB1104">
        <v>0</v>
      </c>
      <c r="AC1104">
        <v>0</v>
      </c>
      <c r="AD1104">
        <v>0</v>
      </c>
      <c r="AG1104">
        <v>0</v>
      </c>
      <c r="AP1104" t="s">
        <v>4974</v>
      </c>
      <c r="AQ1104" t="s">
        <v>108</v>
      </c>
      <c r="AR1104" t="s">
        <v>13404</v>
      </c>
      <c r="AT1104">
        <v>0</v>
      </c>
      <c r="AU1104">
        <v>0</v>
      </c>
      <c r="AV1104">
        <v>0</v>
      </c>
      <c r="AW1104">
        <v>0</v>
      </c>
      <c r="AX1104">
        <v>0</v>
      </c>
      <c r="AY1104">
        <v>0</v>
      </c>
      <c r="BC1104" t="s">
        <v>63</v>
      </c>
      <c r="BD1104" t="s">
        <v>6561</v>
      </c>
      <c r="BE1104">
        <v>0</v>
      </c>
      <c r="BG1104" t="s">
        <v>108</v>
      </c>
      <c r="BJ1104" t="s">
        <v>4975</v>
      </c>
    </row>
    <row r="1105" spans="1:62" x14ac:dyDescent="0.35">
      <c r="A1105" t="s">
        <v>5029</v>
      </c>
      <c r="B1105">
        <v>10000</v>
      </c>
      <c r="C1105">
        <v>20000</v>
      </c>
      <c r="D1105">
        <v>45769</v>
      </c>
      <c r="E1105" t="s">
        <v>59</v>
      </c>
      <c r="F1105" t="s">
        <v>5174</v>
      </c>
      <c r="G1105" t="s">
        <v>4972</v>
      </c>
      <c r="I1105">
        <v>2</v>
      </c>
      <c r="J1105" t="s">
        <v>183</v>
      </c>
      <c r="K1105">
        <v>77</v>
      </c>
      <c r="L1105" t="s">
        <v>6043</v>
      </c>
      <c r="M1105" t="s">
        <v>26407</v>
      </c>
      <c r="N1105" t="s">
        <v>192</v>
      </c>
      <c r="O1105" t="s">
        <v>3848</v>
      </c>
      <c r="P1105">
        <v>1250</v>
      </c>
      <c r="Q1105">
        <f t="shared" si="307"/>
        <v>50.833333333333329</v>
      </c>
      <c r="R1105" s="34">
        <f t="shared" si="308"/>
        <v>0.8472222222222221</v>
      </c>
      <c r="S1105" s="35">
        <v>45762</v>
      </c>
      <c r="U1105">
        <v>88</v>
      </c>
      <c r="V1105">
        <v>110000</v>
      </c>
      <c r="W1105" t="s">
        <v>65</v>
      </c>
      <c r="X1105" t="s">
        <v>658</v>
      </c>
      <c r="Y1105">
        <v>0</v>
      </c>
      <c r="Z1105">
        <v>100000</v>
      </c>
      <c r="AA1105">
        <v>10000</v>
      </c>
      <c r="AB1105">
        <v>0</v>
      </c>
      <c r="AC1105">
        <v>0</v>
      </c>
      <c r="AD1105">
        <v>0</v>
      </c>
      <c r="AG1105">
        <v>0</v>
      </c>
      <c r="AP1105" t="s">
        <v>659</v>
      </c>
      <c r="AQ1105" t="s">
        <v>108</v>
      </c>
      <c r="AR1105" t="s">
        <v>13404</v>
      </c>
      <c r="AT1105">
        <v>0</v>
      </c>
      <c r="AU1105">
        <v>0</v>
      </c>
      <c r="AV1105">
        <v>0</v>
      </c>
      <c r="AW1105">
        <v>0</v>
      </c>
      <c r="AX1105">
        <v>0</v>
      </c>
      <c r="AY1105">
        <v>0</v>
      </c>
      <c r="BC1105" t="s">
        <v>63</v>
      </c>
      <c r="BD1105" t="s">
        <v>5030</v>
      </c>
      <c r="BE1105">
        <v>0</v>
      </c>
      <c r="BG1105" t="s">
        <v>108</v>
      </c>
      <c r="BJ1105" t="s">
        <v>5031</v>
      </c>
    </row>
    <row r="1106" spans="1:62" x14ac:dyDescent="0.35">
      <c r="A1106" t="s">
        <v>5032</v>
      </c>
      <c r="B1106">
        <v>10000</v>
      </c>
      <c r="C1106">
        <v>20000</v>
      </c>
      <c r="D1106">
        <v>45769</v>
      </c>
      <c r="E1106" t="s">
        <v>59</v>
      </c>
      <c r="F1106" t="s">
        <v>5174</v>
      </c>
      <c r="G1106" t="s">
        <v>4972</v>
      </c>
      <c r="I1106">
        <v>2</v>
      </c>
      <c r="J1106" t="s">
        <v>183</v>
      </c>
      <c r="K1106">
        <v>77</v>
      </c>
      <c r="L1106" t="s">
        <v>6043</v>
      </c>
      <c r="M1106" t="s">
        <v>26407</v>
      </c>
      <c r="N1106" t="s">
        <v>192</v>
      </c>
      <c r="O1106" t="s">
        <v>3848</v>
      </c>
      <c r="P1106">
        <v>1250</v>
      </c>
      <c r="Q1106">
        <f t="shared" si="307"/>
        <v>50.833333333333329</v>
      </c>
      <c r="R1106" s="34">
        <f t="shared" si="308"/>
        <v>0.8472222222222221</v>
      </c>
      <c r="S1106" s="35">
        <v>45762</v>
      </c>
      <c r="U1106">
        <v>88</v>
      </c>
      <c r="V1106">
        <v>110000</v>
      </c>
      <c r="W1106" t="s">
        <v>65</v>
      </c>
      <c r="X1106" t="s">
        <v>5033</v>
      </c>
      <c r="Y1106">
        <v>0</v>
      </c>
      <c r="Z1106">
        <v>100000</v>
      </c>
      <c r="AA1106">
        <v>10000</v>
      </c>
      <c r="AB1106">
        <v>0</v>
      </c>
      <c r="AC1106">
        <v>0</v>
      </c>
      <c r="AD1106">
        <v>0</v>
      </c>
      <c r="AG1106">
        <v>0</v>
      </c>
      <c r="AP1106" t="s">
        <v>5034</v>
      </c>
      <c r="AQ1106" t="s">
        <v>108</v>
      </c>
      <c r="AR1106" t="s">
        <v>13404</v>
      </c>
      <c r="AT1106">
        <v>0</v>
      </c>
      <c r="AU1106">
        <v>0</v>
      </c>
      <c r="AV1106">
        <v>0</v>
      </c>
      <c r="AW1106">
        <v>0</v>
      </c>
      <c r="AX1106">
        <v>0</v>
      </c>
      <c r="AY1106">
        <v>0</v>
      </c>
      <c r="BC1106" t="s">
        <v>63</v>
      </c>
      <c r="BD1106" t="s">
        <v>5035</v>
      </c>
      <c r="BE1106">
        <v>0</v>
      </c>
      <c r="BG1106" t="s">
        <v>108</v>
      </c>
      <c r="BJ1106" t="s">
        <v>5036</v>
      </c>
    </row>
    <row r="1107" spans="1:62" x14ac:dyDescent="0.35">
      <c r="A1107" t="s">
        <v>5037</v>
      </c>
      <c r="B1107">
        <v>10000</v>
      </c>
      <c r="C1107">
        <v>20000</v>
      </c>
      <c r="D1107">
        <v>45769</v>
      </c>
      <c r="E1107" t="s">
        <v>59</v>
      </c>
      <c r="F1107" t="s">
        <v>5174</v>
      </c>
      <c r="G1107" t="s">
        <v>4972</v>
      </c>
      <c r="I1107">
        <v>2</v>
      </c>
      <c r="J1107" t="s">
        <v>183</v>
      </c>
      <c r="K1107">
        <v>77</v>
      </c>
      <c r="L1107" t="s">
        <v>6043</v>
      </c>
      <c r="M1107" t="s">
        <v>26407</v>
      </c>
      <c r="N1107" t="s">
        <v>192</v>
      </c>
      <c r="O1107" t="s">
        <v>3848</v>
      </c>
      <c r="P1107">
        <v>1250</v>
      </c>
      <c r="Q1107">
        <f t="shared" si="307"/>
        <v>50.833333333333329</v>
      </c>
      <c r="R1107" s="34">
        <f t="shared" si="308"/>
        <v>0.8472222222222221</v>
      </c>
      <c r="S1107" s="35">
        <v>45762</v>
      </c>
      <c r="U1107">
        <v>88</v>
      </c>
      <c r="V1107">
        <v>110000</v>
      </c>
      <c r="W1107" t="s">
        <v>65</v>
      </c>
      <c r="X1107" t="s">
        <v>5039</v>
      </c>
      <c r="Y1107">
        <v>0</v>
      </c>
      <c r="Z1107">
        <v>100000</v>
      </c>
      <c r="AA1107">
        <v>10000</v>
      </c>
      <c r="AB1107">
        <v>0</v>
      </c>
      <c r="AC1107">
        <v>0</v>
      </c>
      <c r="AD1107">
        <v>0</v>
      </c>
      <c r="AG1107">
        <v>0</v>
      </c>
      <c r="AP1107" t="s">
        <v>5040</v>
      </c>
      <c r="AQ1107" t="s">
        <v>108</v>
      </c>
      <c r="AR1107" t="s">
        <v>13404</v>
      </c>
      <c r="AT1107">
        <v>0</v>
      </c>
      <c r="AU1107">
        <v>0</v>
      </c>
      <c r="AV1107">
        <v>0</v>
      </c>
      <c r="AW1107">
        <v>0</v>
      </c>
      <c r="AX1107">
        <v>0</v>
      </c>
      <c r="AY1107">
        <v>0</v>
      </c>
      <c r="BC1107" t="s">
        <v>63</v>
      </c>
      <c r="BD1107" t="s">
        <v>5041</v>
      </c>
      <c r="BE1107">
        <v>0</v>
      </c>
      <c r="BG1107" t="s">
        <v>108</v>
      </c>
      <c r="BJ1107" t="s">
        <v>5042</v>
      </c>
    </row>
    <row r="1108" spans="1:62" x14ac:dyDescent="0.35">
      <c r="A1108" t="s">
        <v>4976</v>
      </c>
      <c r="B1108">
        <v>10000</v>
      </c>
      <c r="C1108">
        <v>20000</v>
      </c>
      <c r="D1108">
        <v>45769</v>
      </c>
      <c r="E1108" t="s">
        <v>59</v>
      </c>
      <c r="F1108" t="s">
        <v>5175</v>
      </c>
      <c r="G1108" t="s">
        <v>5176</v>
      </c>
      <c r="I1108">
        <v>2</v>
      </c>
      <c r="J1108" t="s">
        <v>183</v>
      </c>
      <c r="K1108">
        <v>77</v>
      </c>
      <c r="L1108" t="s">
        <v>6043</v>
      </c>
      <c r="M1108" t="s">
        <v>26407</v>
      </c>
      <c r="N1108" t="s">
        <v>192</v>
      </c>
      <c r="O1108" t="s">
        <v>3848</v>
      </c>
      <c r="P1108">
        <v>1250</v>
      </c>
      <c r="Q1108">
        <f t="shared" si="307"/>
        <v>50.833333333333329</v>
      </c>
      <c r="R1108" s="34">
        <f t="shared" si="308"/>
        <v>0.8472222222222221</v>
      </c>
      <c r="S1108" s="35">
        <v>45762</v>
      </c>
      <c r="U1108">
        <v>88</v>
      </c>
      <c r="V1108">
        <v>110000</v>
      </c>
      <c r="W1108" t="s">
        <v>65</v>
      </c>
      <c r="X1108" t="s">
        <v>1567</v>
      </c>
      <c r="Y1108">
        <v>0</v>
      </c>
      <c r="Z1108">
        <v>100000</v>
      </c>
      <c r="AA1108">
        <v>10000</v>
      </c>
      <c r="AB1108">
        <v>0</v>
      </c>
      <c r="AC1108">
        <v>0</v>
      </c>
      <c r="AD1108">
        <v>0</v>
      </c>
      <c r="AG1108">
        <v>0</v>
      </c>
      <c r="AP1108" t="s">
        <v>1568</v>
      </c>
      <c r="AQ1108" t="s">
        <v>108</v>
      </c>
      <c r="AR1108" t="s">
        <v>13404</v>
      </c>
      <c r="AT1108">
        <v>0</v>
      </c>
      <c r="AU1108">
        <v>0</v>
      </c>
      <c r="AV1108">
        <v>0</v>
      </c>
      <c r="AW1108">
        <v>0</v>
      </c>
      <c r="AX1108">
        <v>0</v>
      </c>
      <c r="AY1108">
        <v>0</v>
      </c>
      <c r="BC1108" t="s">
        <v>63</v>
      </c>
      <c r="BD1108" t="s">
        <v>6562</v>
      </c>
      <c r="BE1108">
        <v>0</v>
      </c>
      <c r="BG1108" t="s">
        <v>108</v>
      </c>
      <c r="BJ1108" t="s">
        <v>4977</v>
      </c>
    </row>
    <row r="1109" spans="1:62" x14ac:dyDescent="0.35">
      <c r="A1109" t="s">
        <v>5043</v>
      </c>
      <c r="B1109">
        <v>10000</v>
      </c>
      <c r="C1109">
        <v>30000</v>
      </c>
      <c r="D1109">
        <v>45769</v>
      </c>
      <c r="E1109" t="s">
        <v>59</v>
      </c>
      <c r="F1109" t="s">
        <v>5175</v>
      </c>
      <c r="G1109" t="s">
        <v>5176</v>
      </c>
      <c r="I1109">
        <v>2</v>
      </c>
      <c r="J1109" t="s">
        <v>183</v>
      </c>
      <c r="K1109">
        <v>77</v>
      </c>
      <c r="L1109" t="s">
        <v>6043</v>
      </c>
      <c r="M1109" t="s">
        <v>26407</v>
      </c>
      <c r="N1109" t="s">
        <v>192</v>
      </c>
      <c r="O1109" t="s">
        <v>3848</v>
      </c>
      <c r="P1109">
        <v>1250</v>
      </c>
      <c r="Q1109">
        <f t="shared" si="307"/>
        <v>50.833333333333329</v>
      </c>
      <c r="R1109" s="34">
        <f t="shared" si="308"/>
        <v>0.8472222222222221</v>
      </c>
      <c r="S1109" s="35">
        <v>45762</v>
      </c>
      <c r="U1109">
        <v>88</v>
      </c>
      <c r="V1109">
        <v>110000</v>
      </c>
      <c r="W1109" t="s">
        <v>65</v>
      </c>
      <c r="X1109" t="s">
        <v>5044</v>
      </c>
      <c r="Y1109">
        <v>0</v>
      </c>
      <c r="Z1109">
        <v>100000</v>
      </c>
      <c r="AA1109">
        <v>10000</v>
      </c>
      <c r="AB1109">
        <v>0</v>
      </c>
      <c r="AC1109">
        <v>0</v>
      </c>
      <c r="AD1109">
        <v>0</v>
      </c>
      <c r="AG1109">
        <v>0</v>
      </c>
      <c r="AP1109" t="s">
        <v>5045</v>
      </c>
      <c r="AQ1109" t="s">
        <v>108</v>
      </c>
      <c r="AR1109" t="s">
        <v>13404</v>
      </c>
      <c r="AT1109">
        <v>0</v>
      </c>
      <c r="AU1109">
        <v>0</v>
      </c>
      <c r="AV1109">
        <v>0</v>
      </c>
      <c r="AW1109">
        <v>0</v>
      </c>
      <c r="AX1109">
        <v>0</v>
      </c>
      <c r="AY1109">
        <v>0</v>
      </c>
      <c r="BC1109" t="s">
        <v>63</v>
      </c>
      <c r="BD1109" t="s">
        <v>5046</v>
      </c>
      <c r="BE1109">
        <v>0</v>
      </c>
      <c r="BG1109" t="s">
        <v>108</v>
      </c>
      <c r="BJ1109" t="s">
        <v>5047</v>
      </c>
    </row>
    <row r="1110" spans="1:62" x14ac:dyDescent="0.35">
      <c r="A1110" t="s">
        <v>2779</v>
      </c>
      <c r="B1110">
        <v>10000</v>
      </c>
      <c r="C1110">
        <v>20000</v>
      </c>
      <c r="D1110">
        <v>45762</v>
      </c>
      <c r="E1110" t="s">
        <v>59</v>
      </c>
      <c r="F1110">
        <v>0.43336805555555558</v>
      </c>
      <c r="G1110" t="s">
        <v>2780</v>
      </c>
      <c r="I1110">
        <v>2</v>
      </c>
      <c r="J1110" t="s">
        <v>183</v>
      </c>
      <c r="K1110">
        <v>77</v>
      </c>
      <c r="L1110" t="s">
        <v>6043</v>
      </c>
      <c r="M1110" t="s">
        <v>26407</v>
      </c>
      <c r="N1110" t="s">
        <v>192</v>
      </c>
      <c r="O1110" t="s">
        <v>3848</v>
      </c>
      <c r="P1110">
        <v>100</v>
      </c>
      <c r="Q1110">
        <f t="shared" si="307"/>
        <v>31.666666666666668</v>
      </c>
      <c r="R1110" s="34">
        <f t="shared" si="308"/>
        <v>0.52777777777777779</v>
      </c>
      <c r="S1110" s="35">
        <v>45762</v>
      </c>
      <c r="U1110">
        <v>25</v>
      </c>
      <c r="V1110">
        <v>2500</v>
      </c>
      <c r="W1110" t="s">
        <v>65</v>
      </c>
      <c r="X1110" t="s">
        <v>2781</v>
      </c>
      <c r="Y1110">
        <v>0</v>
      </c>
      <c r="Z1110">
        <v>1000</v>
      </c>
      <c r="AA1110">
        <v>1500</v>
      </c>
      <c r="AB1110">
        <v>0</v>
      </c>
      <c r="AC1110">
        <v>0</v>
      </c>
      <c r="AD1110">
        <v>0</v>
      </c>
      <c r="AG1110">
        <v>0</v>
      </c>
      <c r="AP1110" t="s">
        <v>2782</v>
      </c>
      <c r="AQ1110" t="s">
        <v>95</v>
      </c>
      <c r="AR1110" t="s">
        <v>13261</v>
      </c>
      <c r="AT1110">
        <v>0</v>
      </c>
      <c r="AU1110">
        <v>0</v>
      </c>
      <c r="AV1110">
        <v>0</v>
      </c>
      <c r="AW1110">
        <v>0</v>
      </c>
      <c r="AX1110">
        <v>0</v>
      </c>
      <c r="AY1110">
        <v>0</v>
      </c>
      <c r="BC1110" t="s">
        <v>63</v>
      </c>
      <c r="BD1110" t="s">
        <v>5150</v>
      </c>
      <c r="BE1110">
        <v>0</v>
      </c>
      <c r="BG1110" t="s">
        <v>95</v>
      </c>
      <c r="BJ1110" t="s">
        <v>2783</v>
      </c>
    </row>
    <row r="1111" spans="1:62" x14ac:dyDescent="0.35">
      <c r="A1111" t="s">
        <v>2784</v>
      </c>
      <c r="B1111">
        <v>10000</v>
      </c>
      <c r="C1111">
        <v>20000</v>
      </c>
      <c r="D1111">
        <v>45762</v>
      </c>
      <c r="E1111" t="s">
        <v>59</v>
      </c>
      <c r="F1111">
        <v>0.43260416666666668</v>
      </c>
      <c r="G1111" t="s">
        <v>2780</v>
      </c>
      <c r="I1111">
        <v>2</v>
      </c>
      <c r="J1111" t="s">
        <v>183</v>
      </c>
      <c r="K1111">
        <v>77</v>
      </c>
      <c r="L1111" t="s">
        <v>6043</v>
      </c>
      <c r="M1111" t="s">
        <v>26407</v>
      </c>
      <c r="N1111" t="s">
        <v>192</v>
      </c>
      <c r="O1111" t="s">
        <v>3848</v>
      </c>
      <c r="P1111">
        <v>100</v>
      </c>
      <c r="Q1111">
        <f t="shared" si="307"/>
        <v>31.666666666666668</v>
      </c>
      <c r="R1111" s="34">
        <f t="shared" si="308"/>
        <v>0.52777777777777779</v>
      </c>
      <c r="S1111" s="35">
        <v>45762</v>
      </c>
      <c r="U1111">
        <v>25</v>
      </c>
      <c r="V1111">
        <v>2500</v>
      </c>
      <c r="W1111" t="s">
        <v>65</v>
      </c>
      <c r="X1111" t="s">
        <v>2785</v>
      </c>
      <c r="Y1111">
        <v>0</v>
      </c>
      <c r="Z1111">
        <v>1000</v>
      </c>
      <c r="AA1111">
        <v>1500</v>
      </c>
      <c r="AB1111">
        <v>0</v>
      </c>
      <c r="AC1111">
        <v>0</v>
      </c>
      <c r="AD1111">
        <v>0</v>
      </c>
      <c r="AG1111">
        <v>0</v>
      </c>
      <c r="AP1111" t="s">
        <v>2786</v>
      </c>
      <c r="AQ1111" t="s">
        <v>95</v>
      </c>
      <c r="AR1111" t="s">
        <v>13261</v>
      </c>
      <c r="AT1111">
        <v>0</v>
      </c>
      <c r="AU1111">
        <v>0</v>
      </c>
      <c r="AV1111">
        <v>0</v>
      </c>
      <c r="AW1111">
        <v>0</v>
      </c>
      <c r="AX1111">
        <v>0</v>
      </c>
      <c r="AY1111">
        <v>0</v>
      </c>
      <c r="BC1111" t="s">
        <v>63</v>
      </c>
      <c r="BD1111" t="s">
        <v>5151</v>
      </c>
      <c r="BE1111">
        <v>0</v>
      </c>
      <c r="BG1111" t="s">
        <v>95</v>
      </c>
      <c r="BJ1111" t="s">
        <v>2787</v>
      </c>
    </row>
    <row r="1112" spans="1:62" x14ac:dyDescent="0.35">
      <c r="A1112" t="s">
        <v>5048</v>
      </c>
      <c r="B1112">
        <v>10000</v>
      </c>
      <c r="C1112">
        <v>20000</v>
      </c>
      <c r="D1112">
        <v>45769</v>
      </c>
      <c r="E1112" t="s">
        <v>59</v>
      </c>
      <c r="F1112" t="s">
        <v>5174</v>
      </c>
      <c r="G1112" t="s">
        <v>4972</v>
      </c>
      <c r="I1112">
        <v>2</v>
      </c>
      <c r="J1112" t="s">
        <v>183</v>
      </c>
      <c r="K1112">
        <v>77</v>
      </c>
      <c r="L1112" t="s">
        <v>6043</v>
      </c>
      <c r="M1112" t="s">
        <v>26407</v>
      </c>
      <c r="N1112" t="s">
        <v>192</v>
      </c>
      <c r="O1112" t="s">
        <v>3848</v>
      </c>
      <c r="P1112">
        <v>1250</v>
      </c>
      <c r="Q1112">
        <f t="shared" si="307"/>
        <v>50.833333333333329</v>
      </c>
      <c r="R1112" s="34">
        <f t="shared" si="308"/>
        <v>0.8472222222222221</v>
      </c>
      <c r="S1112" s="35">
        <v>45762</v>
      </c>
      <c r="U1112">
        <v>88</v>
      </c>
      <c r="V1112">
        <v>110000</v>
      </c>
      <c r="W1112" t="s">
        <v>65</v>
      </c>
      <c r="X1112" t="s">
        <v>5049</v>
      </c>
      <c r="Y1112">
        <v>0</v>
      </c>
      <c r="Z1112">
        <v>100000</v>
      </c>
      <c r="AA1112">
        <v>10000</v>
      </c>
      <c r="AB1112">
        <v>0</v>
      </c>
      <c r="AC1112">
        <v>0</v>
      </c>
      <c r="AD1112">
        <v>0</v>
      </c>
      <c r="AG1112">
        <v>0</v>
      </c>
      <c r="AP1112" t="s">
        <v>5050</v>
      </c>
      <c r="AQ1112" t="s">
        <v>108</v>
      </c>
      <c r="AR1112" t="s">
        <v>13404</v>
      </c>
      <c r="AT1112">
        <v>0</v>
      </c>
      <c r="AU1112">
        <v>0</v>
      </c>
      <c r="AV1112">
        <v>0</v>
      </c>
      <c r="AW1112">
        <v>0</v>
      </c>
      <c r="AX1112">
        <v>0</v>
      </c>
      <c r="AY1112">
        <v>0</v>
      </c>
      <c r="BC1112" t="s">
        <v>63</v>
      </c>
      <c r="BD1112" t="s">
        <v>5051</v>
      </c>
      <c r="BE1112">
        <v>0</v>
      </c>
      <c r="BG1112" t="s">
        <v>108</v>
      </c>
      <c r="BJ1112" t="s">
        <v>5052</v>
      </c>
    </row>
    <row r="1113" spans="1:62" x14ac:dyDescent="0.35">
      <c r="A1113" t="s">
        <v>2879</v>
      </c>
      <c r="B1113">
        <v>10000</v>
      </c>
      <c r="C1113">
        <v>10000</v>
      </c>
      <c r="D1113">
        <v>45762</v>
      </c>
      <c r="E1113" t="s">
        <v>59</v>
      </c>
      <c r="F1113" t="s">
        <v>2880</v>
      </c>
      <c r="G1113" t="s">
        <v>2881</v>
      </c>
      <c r="I1113">
        <v>1</v>
      </c>
      <c r="J1113" t="s">
        <v>183</v>
      </c>
      <c r="K1113">
        <v>65</v>
      </c>
      <c r="L1113" t="s">
        <v>6054</v>
      </c>
      <c r="M1113" t="s">
        <v>26408</v>
      </c>
      <c r="N1113" t="s">
        <v>340</v>
      </c>
      <c r="O1113" t="s">
        <v>3854</v>
      </c>
      <c r="P1113">
        <v>834</v>
      </c>
      <c r="Q1113">
        <f>(P1113/40)+45</f>
        <v>65.849999999999994</v>
      </c>
      <c r="R1113" s="34">
        <f>Q1113/60</f>
        <v>1.0974999999999999</v>
      </c>
      <c r="S1113" s="35">
        <v>45762</v>
      </c>
      <c r="U1113">
        <v>36</v>
      </c>
      <c r="V1113">
        <v>30024</v>
      </c>
      <c r="W1113" t="s">
        <v>65</v>
      </c>
      <c r="X1113" t="s">
        <v>2882</v>
      </c>
      <c r="Y1113">
        <v>0</v>
      </c>
      <c r="Z1113">
        <v>30000</v>
      </c>
      <c r="AA1113">
        <v>24</v>
      </c>
      <c r="AB1113">
        <v>0</v>
      </c>
      <c r="AC1113">
        <v>0</v>
      </c>
      <c r="AD1113">
        <v>0</v>
      </c>
      <c r="AG1113">
        <v>0</v>
      </c>
      <c r="AP1113" t="s">
        <v>2883</v>
      </c>
      <c r="AQ1113" t="s">
        <v>2792</v>
      </c>
      <c r="AR1113" t="s">
        <v>17563</v>
      </c>
      <c r="AT1113">
        <v>0</v>
      </c>
      <c r="AU1113">
        <v>0</v>
      </c>
      <c r="AV1113">
        <v>0</v>
      </c>
      <c r="AW1113">
        <v>0</v>
      </c>
      <c r="AX1113">
        <v>0</v>
      </c>
      <c r="AY1113">
        <v>0</v>
      </c>
      <c r="BC1113" t="s">
        <v>63</v>
      </c>
      <c r="BD1113" t="s">
        <v>5265</v>
      </c>
      <c r="BE1113">
        <v>0</v>
      </c>
      <c r="BG1113" t="s">
        <v>2792</v>
      </c>
      <c r="BJ1113" t="s">
        <v>2793</v>
      </c>
    </row>
    <row r="1114" spans="1:62" x14ac:dyDescent="0.35">
      <c r="A1114" t="s">
        <v>4978</v>
      </c>
      <c r="B1114">
        <v>10000</v>
      </c>
      <c r="C1114">
        <v>20000</v>
      </c>
      <c r="D1114">
        <v>45776</v>
      </c>
      <c r="E1114" t="s">
        <v>59</v>
      </c>
      <c r="F1114" t="s">
        <v>5177</v>
      </c>
      <c r="G1114">
        <v>10620258098</v>
      </c>
      <c r="I1114">
        <v>2</v>
      </c>
      <c r="J1114" t="s">
        <v>183</v>
      </c>
      <c r="K1114">
        <v>77</v>
      </c>
      <c r="L1114" t="s">
        <v>6043</v>
      </c>
      <c r="M1114" t="s">
        <v>26407</v>
      </c>
      <c r="N1114" t="s">
        <v>192</v>
      </c>
      <c r="O1114" t="s">
        <v>3848</v>
      </c>
      <c r="P1114">
        <v>1250</v>
      </c>
      <c r="Q1114">
        <f t="shared" ref="Q1114:Q1115" si="309">(P1114/60)+30</f>
        <v>50.833333333333329</v>
      </c>
      <c r="R1114" s="34">
        <f t="shared" ref="R1114:R1115" si="310">Q1114/60</f>
        <v>0.8472222222222221</v>
      </c>
      <c r="S1114" s="35">
        <v>45762</v>
      </c>
      <c r="U1114">
        <v>88</v>
      </c>
      <c r="V1114">
        <v>110000</v>
      </c>
      <c r="W1114" t="s">
        <v>65</v>
      </c>
      <c r="X1114" t="s">
        <v>4980</v>
      </c>
      <c r="Y1114">
        <v>0</v>
      </c>
      <c r="Z1114">
        <v>100000</v>
      </c>
      <c r="AA1114">
        <v>10000</v>
      </c>
      <c r="AB1114">
        <v>0</v>
      </c>
      <c r="AC1114">
        <v>0</v>
      </c>
      <c r="AD1114">
        <v>0</v>
      </c>
      <c r="AG1114">
        <v>0</v>
      </c>
      <c r="AP1114" t="s">
        <v>4981</v>
      </c>
      <c r="AQ1114" t="s">
        <v>108</v>
      </c>
      <c r="AR1114" t="s">
        <v>13404</v>
      </c>
      <c r="AT1114">
        <v>0</v>
      </c>
      <c r="AU1114">
        <v>0</v>
      </c>
      <c r="AV1114">
        <v>0</v>
      </c>
      <c r="AW1114">
        <v>0</v>
      </c>
      <c r="AX1114">
        <v>0</v>
      </c>
      <c r="AY1114">
        <v>0</v>
      </c>
      <c r="BC1114" t="s">
        <v>63</v>
      </c>
      <c r="BD1114" t="s">
        <v>6563</v>
      </c>
      <c r="BE1114">
        <v>0</v>
      </c>
      <c r="BG1114" t="s">
        <v>108</v>
      </c>
      <c r="BJ1114" t="s">
        <v>4982</v>
      </c>
    </row>
    <row r="1115" spans="1:62" x14ac:dyDescent="0.35">
      <c r="A1115" t="s">
        <v>5063</v>
      </c>
      <c r="B1115">
        <v>10000</v>
      </c>
      <c r="C1115">
        <v>30000</v>
      </c>
      <c r="D1115">
        <v>45769</v>
      </c>
      <c r="E1115" t="s">
        <v>59</v>
      </c>
      <c r="F1115" t="s">
        <v>5175</v>
      </c>
      <c r="G1115" t="s">
        <v>5176</v>
      </c>
      <c r="I1115">
        <v>2</v>
      </c>
      <c r="J1115" t="s">
        <v>183</v>
      </c>
      <c r="K1115">
        <v>77</v>
      </c>
      <c r="L1115" t="s">
        <v>6043</v>
      </c>
      <c r="M1115" t="s">
        <v>26407</v>
      </c>
      <c r="N1115" t="s">
        <v>192</v>
      </c>
      <c r="O1115" t="s">
        <v>3848</v>
      </c>
      <c r="P1115">
        <v>1250</v>
      </c>
      <c r="Q1115">
        <f t="shared" si="309"/>
        <v>50.833333333333329</v>
      </c>
      <c r="R1115" s="34">
        <f t="shared" si="310"/>
        <v>0.8472222222222221</v>
      </c>
      <c r="S1115" s="35">
        <v>45762</v>
      </c>
      <c r="U1115">
        <v>88</v>
      </c>
      <c r="V1115">
        <v>110000</v>
      </c>
      <c r="W1115" t="s">
        <v>65</v>
      </c>
      <c r="X1115" t="s">
        <v>5044</v>
      </c>
      <c r="Y1115">
        <v>0</v>
      </c>
      <c r="Z1115">
        <v>100000</v>
      </c>
      <c r="AA1115">
        <v>10000</v>
      </c>
      <c r="AB1115">
        <v>0</v>
      </c>
      <c r="AC1115">
        <v>0</v>
      </c>
      <c r="AD1115">
        <v>0</v>
      </c>
      <c r="AG1115">
        <v>0</v>
      </c>
      <c r="AP1115" t="s">
        <v>5045</v>
      </c>
      <c r="AQ1115" t="s">
        <v>108</v>
      </c>
      <c r="AR1115" t="s">
        <v>13404</v>
      </c>
      <c r="AT1115">
        <v>0</v>
      </c>
      <c r="AU1115">
        <v>0</v>
      </c>
      <c r="AV1115">
        <v>0</v>
      </c>
      <c r="AW1115">
        <v>0</v>
      </c>
      <c r="AX1115">
        <v>0</v>
      </c>
      <c r="AY1115">
        <v>0</v>
      </c>
      <c r="BC1115" t="s">
        <v>63</v>
      </c>
      <c r="BD1115" t="s">
        <v>5064</v>
      </c>
      <c r="BE1115">
        <v>0</v>
      </c>
      <c r="BG1115" t="s">
        <v>108</v>
      </c>
      <c r="BJ1115" t="s">
        <v>5065</v>
      </c>
    </row>
    <row r="1116" spans="1:62" x14ac:dyDescent="0.35">
      <c r="A1116" t="s">
        <v>5266</v>
      </c>
      <c r="B1116">
        <v>10000</v>
      </c>
      <c r="C1116">
        <v>10000</v>
      </c>
      <c r="D1116">
        <v>45764</v>
      </c>
      <c r="E1116" t="s">
        <v>59</v>
      </c>
      <c r="F1116" t="s">
        <v>5267</v>
      </c>
      <c r="G1116" t="s">
        <v>2969</v>
      </c>
      <c r="I1116">
        <v>1</v>
      </c>
      <c r="J1116" t="s">
        <v>183</v>
      </c>
      <c r="K1116">
        <v>88</v>
      </c>
      <c r="L1116" t="s">
        <v>6058</v>
      </c>
      <c r="M1116" t="s">
        <v>26406</v>
      </c>
      <c r="N1116" t="s">
        <v>144</v>
      </c>
      <c r="O1116" t="s">
        <v>3855</v>
      </c>
      <c r="P1116">
        <v>1000</v>
      </c>
      <c r="S1116" s="35">
        <v>45762</v>
      </c>
      <c r="U1116">
        <v>1</v>
      </c>
      <c r="V1116">
        <v>1000</v>
      </c>
      <c r="W1116" t="s">
        <v>65</v>
      </c>
      <c r="X1116" t="s">
        <v>5268</v>
      </c>
      <c r="Y1116">
        <v>0</v>
      </c>
      <c r="Z1116">
        <v>1000</v>
      </c>
      <c r="AA1116">
        <v>0</v>
      </c>
      <c r="AB1116">
        <v>0</v>
      </c>
      <c r="AC1116">
        <v>0</v>
      </c>
      <c r="AD1116">
        <v>0</v>
      </c>
      <c r="AG1116">
        <v>0</v>
      </c>
      <c r="AP1116" t="s">
        <v>5269</v>
      </c>
      <c r="AQ1116" t="s">
        <v>2960</v>
      </c>
      <c r="AR1116" t="s">
        <v>8264</v>
      </c>
      <c r="AT1116">
        <v>0</v>
      </c>
      <c r="AU1116">
        <v>0</v>
      </c>
      <c r="AV1116">
        <v>0</v>
      </c>
      <c r="AW1116">
        <v>0</v>
      </c>
      <c r="AX1116">
        <v>0</v>
      </c>
      <c r="AY1116">
        <v>0</v>
      </c>
      <c r="BC1116" t="s">
        <v>63</v>
      </c>
      <c r="BD1116" t="s">
        <v>5270</v>
      </c>
      <c r="BE1116">
        <v>0</v>
      </c>
      <c r="BG1116" t="s">
        <v>2960</v>
      </c>
      <c r="BJ1116" t="s">
        <v>2961</v>
      </c>
    </row>
    <row r="1117" spans="1:62" x14ac:dyDescent="0.35">
      <c r="A1117" t="s">
        <v>2962</v>
      </c>
      <c r="B1117">
        <v>10000</v>
      </c>
      <c r="C1117">
        <v>10000</v>
      </c>
      <c r="D1117">
        <v>45763</v>
      </c>
      <c r="E1117" t="s">
        <v>59</v>
      </c>
      <c r="F1117" t="s">
        <v>2963</v>
      </c>
      <c r="G1117" t="s">
        <v>2964</v>
      </c>
      <c r="I1117">
        <v>1</v>
      </c>
      <c r="J1117" t="s">
        <v>183</v>
      </c>
      <c r="K1117">
        <v>88</v>
      </c>
      <c r="L1117" t="s">
        <v>6058</v>
      </c>
      <c r="M1117" t="s">
        <v>26406</v>
      </c>
      <c r="N1117" t="s">
        <v>144</v>
      </c>
      <c r="O1117" t="s">
        <v>3855</v>
      </c>
      <c r="P1117">
        <v>16</v>
      </c>
      <c r="S1117" s="35">
        <v>45762</v>
      </c>
      <c r="U1117">
        <v>1</v>
      </c>
      <c r="V1117">
        <v>16</v>
      </c>
      <c r="W1117" t="s">
        <v>65</v>
      </c>
      <c r="X1117" t="s">
        <v>2965</v>
      </c>
      <c r="Y1117">
        <v>0</v>
      </c>
      <c r="Z1117">
        <v>16</v>
      </c>
      <c r="AA1117">
        <v>0</v>
      </c>
      <c r="AB1117">
        <v>0</v>
      </c>
      <c r="AC1117">
        <v>0</v>
      </c>
      <c r="AD1117">
        <v>0</v>
      </c>
      <c r="AG1117">
        <v>0</v>
      </c>
      <c r="AP1117" t="s">
        <v>2966</v>
      </c>
      <c r="AQ1117" t="s">
        <v>2960</v>
      </c>
      <c r="AR1117" t="s">
        <v>8264</v>
      </c>
      <c r="AT1117">
        <v>0</v>
      </c>
      <c r="AU1117">
        <v>0</v>
      </c>
      <c r="AV1117">
        <v>0</v>
      </c>
      <c r="AW1117">
        <v>0</v>
      </c>
      <c r="AX1117">
        <v>0</v>
      </c>
      <c r="AY1117">
        <v>0</v>
      </c>
      <c r="BC1117" t="s">
        <v>63</v>
      </c>
      <c r="BD1117" t="s">
        <v>5271</v>
      </c>
      <c r="BE1117">
        <v>0</v>
      </c>
      <c r="BG1117" t="s">
        <v>2960</v>
      </c>
      <c r="BJ1117" t="s">
        <v>2961</v>
      </c>
    </row>
    <row r="1118" spans="1:62" x14ac:dyDescent="0.35">
      <c r="A1118" t="s">
        <v>2962</v>
      </c>
      <c r="B1118">
        <v>20000</v>
      </c>
      <c r="C1118">
        <v>10000</v>
      </c>
      <c r="D1118">
        <v>45763</v>
      </c>
      <c r="E1118" t="s">
        <v>59</v>
      </c>
      <c r="F1118" t="s">
        <v>2963</v>
      </c>
      <c r="G1118" t="s">
        <v>2964</v>
      </c>
      <c r="I1118">
        <v>1</v>
      </c>
      <c r="J1118" t="s">
        <v>183</v>
      </c>
      <c r="K1118">
        <v>88</v>
      </c>
      <c r="L1118" t="s">
        <v>6058</v>
      </c>
      <c r="M1118" t="s">
        <v>26406</v>
      </c>
      <c r="N1118" t="s">
        <v>144</v>
      </c>
      <c r="O1118" t="s">
        <v>3855</v>
      </c>
      <c r="P1118">
        <v>1998</v>
      </c>
      <c r="S1118" s="35">
        <v>45762</v>
      </c>
      <c r="U1118">
        <v>1</v>
      </c>
      <c r="V1118">
        <v>1998</v>
      </c>
      <c r="W1118" t="s">
        <v>65</v>
      </c>
      <c r="X1118" t="s">
        <v>2965</v>
      </c>
      <c r="Y1118">
        <v>0</v>
      </c>
      <c r="Z1118">
        <v>1998</v>
      </c>
      <c r="AA1118">
        <v>0</v>
      </c>
      <c r="AB1118">
        <v>0</v>
      </c>
      <c r="AC1118">
        <v>0</v>
      </c>
      <c r="AD1118">
        <v>0</v>
      </c>
      <c r="AG1118">
        <v>0</v>
      </c>
      <c r="AP1118" t="s">
        <v>2966</v>
      </c>
      <c r="AQ1118" t="s">
        <v>2960</v>
      </c>
      <c r="AR1118" t="s">
        <v>8264</v>
      </c>
      <c r="AT1118">
        <v>0</v>
      </c>
      <c r="AU1118">
        <v>0</v>
      </c>
      <c r="AV1118">
        <v>0</v>
      </c>
      <c r="AW1118">
        <v>0</v>
      </c>
      <c r="AX1118">
        <v>0</v>
      </c>
      <c r="AY1118">
        <v>0</v>
      </c>
      <c r="BC1118" t="s">
        <v>63</v>
      </c>
      <c r="BD1118" t="s">
        <v>5271</v>
      </c>
      <c r="BE1118">
        <v>0</v>
      </c>
      <c r="BG1118" t="s">
        <v>2960</v>
      </c>
      <c r="BJ1118" t="s">
        <v>2961</v>
      </c>
    </row>
    <row r="1119" spans="1:62" x14ac:dyDescent="0.35">
      <c r="A1119" t="s">
        <v>2962</v>
      </c>
      <c r="B1119">
        <v>30000</v>
      </c>
      <c r="C1119">
        <v>10000</v>
      </c>
      <c r="D1119">
        <v>45763</v>
      </c>
      <c r="E1119" t="s">
        <v>59</v>
      </c>
      <c r="F1119" t="s">
        <v>2963</v>
      </c>
      <c r="G1119" t="s">
        <v>2964</v>
      </c>
      <c r="I1119">
        <v>1</v>
      </c>
      <c r="J1119" t="s">
        <v>183</v>
      </c>
      <c r="K1119">
        <v>88</v>
      </c>
      <c r="L1119" t="s">
        <v>6058</v>
      </c>
      <c r="M1119" t="s">
        <v>26406</v>
      </c>
      <c r="N1119" t="s">
        <v>144</v>
      </c>
      <c r="O1119" t="s">
        <v>3855</v>
      </c>
      <c r="P1119">
        <v>1986</v>
      </c>
      <c r="S1119" s="35">
        <v>45762</v>
      </c>
      <c r="U1119">
        <v>1</v>
      </c>
      <c r="V1119">
        <v>1986</v>
      </c>
      <c r="W1119" t="s">
        <v>65</v>
      </c>
      <c r="X1119" t="s">
        <v>2965</v>
      </c>
      <c r="Y1119">
        <v>0</v>
      </c>
      <c r="Z1119">
        <v>1986</v>
      </c>
      <c r="AA1119">
        <v>0</v>
      </c>
      <c r="AB1119">
        <v>0</v>
      </c>
      <c r="AC1119">
        <v>0</v>
      </c>
      <c r="AD1119">
        <v>0</v>
      </c>
      <c r="AG1119">
        <v>0</v>
      </c>
      <c r="AP1119" t="s">
        <v>2966</v>
      </c>
      <c r="AQ1119" t="s">
        <v>2960</v>
      </c>
      <c r="AR1119" t="s">
        <v>8264</v>
      </c>
      <c r="AT1119">
        <v>0</v>
      </c>
      <c r="AU1119">
        <v>0</v>
      </c>
      <c r="AV1119">
        <v>0</v>
      </c>
      <c r="AW1119">
        <v>0</v>
      </c>
      <c r="AX1119">
        <v>0</v>
      </c>
      <c r="AY1119">
        <v>0</v>
      </c>
      <c r="BC1119" t="s">
        <v>63</v>
      </c>
      <c r="BD1119" t="s">
        <v>5271</v>
      </c>
      <c r="BE1119">
        <v>0</v>
      </c>
      <c r="BG1119" t="s">
        <v>2960</v>
      </c>
      <c r="BJ1119" t="s">
        <v>2961</v>
      </c>
    </row>
    <row r="1120" spans="1:62" x14ac:dyDescent="0.35">
      <c r="A1120" t="s">
        <v>2967</v>
      </c>
      <c r="B1120">
        <v>10000</v>
      </c>
      <c r="C1120">
        <v>10000</v>
      </c>
      <c r="D1120">
        <v>45763</v>
      </c>
      <c r="E1120" t="s">
        <v>59</v>
      </c>
      <c r="F1120" t="s">
        <v>2968</v>
      </c>
      <c r="G1120" t="s">
        <v>2969</v>
      </c>
      <c r="I1120">
        <v>1</v>
      </c>
      <c r="J1120" t="s">
        <v>183</v>
      </c>
      <c r="K1120">
        <v>88</v>
      </c>
      <c r="L1120" t="s">
        <v>6058</v>
      </c>
      <c r="M1120" t="s">
        <v>26406</v>
      </c>
      <c r="N1120" t="s">
        <v>144</v>
      </c>
      <c r="O1120" t="s">
        <v>3855</v>
      </c>
      <c r="P1120">
        <v>1000</v>
      </c>
      <c r="S1120" s="35">
        <v>45762</v>
      </c>
      <c r="U1120">
        <v>1</v>
      </c>
      <c r="V1120">
        <v>1000</v>
      </c>
      <c r="W1120" t="s">
        <v>65</v>
      </c>
      <c r="X1120" t="s">
        <v>2970</v>
      </c>
      <c r="Y1120">
        <v>0</v>
      </c>
      <c r="Z1120">
        <v>1000</v>
      </c>
      <c r="AA1120">
        <v>0</v>
      </c>
      <c r="AB1120">
        <v>0</v>
      </c>
      <c r="AC1120">
        <v>0</v>
      </c>
      <c r="AD1120">
        <v>0</v>
      </c>
      <c r="AG1120">
        <v>0</v>
      </c>
      <c r="AP1120" t="s">
        <v>2971</v>
      </c>
      <c r="AQ1120" t="s">
        <v>2960</v>
      </c>
      <c r="AR1120" t="s">
        <v>8264</v>
      </c>
      <c r="AT1120">
        <v>0</v>
      </c>
      <c r="AU1120">
        <v>0</v>
      </c>
      <c r="AV1120">
        <v>0</v>
      </c>
      <c r="AW1120">
        <v>0</v>
      </c>
      <c r="AX1120">
        <v>0</v>
      </c>
      <c r="AY1120">
        <v>0</v>
      </c>
      <c r="BC1120" t="s">
        <v>63</v>
      </c>
      <c r="BD1120" t="s">
        <v>5272</v>
      </c>
      <c r="BE1120">
        <v>0</v>
      </c>
      <c r="BG1120" t="s">
        <v>2960</v>
      </c>
      <c r="BJ1120" t="s">
        <v>2972</v>
      </c>
    </row>
    <row r="1121" spans="1:62" x14ac:dyDescent="0.35">
      <c r="A1121" t="s">
        <v>2973</v>
      </c>
      <c r="B1121">
        <v>10000</v>
      </c>
      <c r="C1121">
        <v>10000</v>
      </c>
      <c r="D1121">
        <v>45763</v>
      </c>
      <c r="E1121" t="s">
        <v>59</v>
      </c>
      <c r="F1121" t="s">
        <v>2974</v>
      </c>
      <c r="G1121" t="s">
        <v>2969</v>
      </c>
      <c r="I1121">
        <v>1</v>
      </c>
      <c r="J1121" t="s">
        <v>183</v>
      </c>
      <c r="K1121">
        <v>88</v>
      </c>
      <c r="L1121" t="s">
        <v>6058</v>
      </c>
      <c r="M1121" t="s">
        <v>26406</v>
      </c>
      <c r="N1121" t="s">
        <v>144</v>
      </c>
      <c r="O1121" t="s">
        <v>3855</v>
      </c>
      <c r="P1121">
        <v>1000</v>
      </c>
      <c r="S1121" s="35">
        <v>45762</v>
      </c>
      <c r="U1121">
        <v>1</v>
      </c>
      <c r="V1121">
        <v>1000</v>
      </c>
      <c r="W1121" t="s">
        <v>65</v>
      </c>
      <c r="X1121" t="s">
        <v>2975</v>
      </c>
      <c r="Y1121">
        <v>0</v>
      </c>
      <c r="Z1121">
        <v>1000</v>
      </c>
      <c r="AA1121">
        <v>0</v>
      </c>
      <c r="AB1121">
        <v>0</v>
      </c>
      <c r="AC1121">
        <v>0</v>
      </c>
      <c r="AD1121">
        <v>0</v>
      </c>
      <c r="AG1121">
        <v>0</v>
      </c>
      <c r="AP1121" t="s">
        <v>2976</v>
      </c>
      <c r="AQ1121" t="s">
        <v>2960</v>
      </c>
      <c r="AR1121" t="s">
        <v>8264</v>
      </c>
      <c r="AT1121">
        <v>0</v>
      </c>
      <c r="AU1121">
        <v>0</v>
      </c>
      <c r="AV1121">
        <v>0</v>
      </c>
      <c r="AW1121">
        <v>0</v>
      </c>
      <c r="AX1121">
        <v>0</v>
      </c>
      <c r="AY1121">
        <v>0</v>
      </c>
      <c r="BC1121" t="s">
        <v>63</v>
      </c>
      <c r="BD1121" t="s">
        <v>5273</v>
      </c>
      <c r="BE1121">
        <v>0</v>
      </c>
      <c r="BG1121" t="s">
        <v>2960</v>
      </c>
      <c r="BJ1121" t="s">
        <v>2972</v>
      </c>
    </row>
    <row r="1122" spans="1:62" x14ac:dyDescent="0.35">
      <c r="A1122" t="s">
        <v>2884</v>
      </c>
      <c r="B1122">
        <v>10000</v>
      </c>
      <c r="C1122">
        <v>10000</v>
      </c>
      <c r="D1122">
        <v>45762</v>
      </c>
      <c r="E1122" t="s">
        <v>59</v>
      </c>
      <c r="F1122" t="s">
        <v>2723</v>
      </c>
      <c r="G1122" t="s">
        <v>2885</v>
      </c>
      <c r="I1122">
        <v>1</v>
      </c>
      <c r="J1122" t="s">
        <v>183</v>
      </c>
      <c r="K1122">
        <v>61</v>
      </c>
      <c r="L1122" t="s">
        <v>6046</v>
      </c>
      <c r="M1122" t="s">
        <v>26405</v>
      </c>
      <c r="N1122" t="s">
        <v>664</v>
      </c>
      <c r="O1122" t="s">
        <v>3846</v>
      </c>
      <c r="P1122">
        <v>1334</v>
      </c>
      <c r="Q1122">
        <f>(P1122/50)+45</f>
        <v>71.680000000000007</v>
      </c>
      <c r="R1122" s="34">
        <f>Q1122/60</f>
        <v>1.1946666666666668</v>
      </c>
      <c r="S1122" s="35">
        <v>45762</v>
      </c>
      <c r="U1122">
        <v>6</v>
      </c>
      <c r="V1122">
        <v>8004</v>
      </c>
      <c r="W1122" t="s">
        <v>65</v>
      </c>
      <c r="X1122" t="s">
        <v>2886</v>
      </c>
      <c r="Y1122">
        <v>0</v>
      </c>
      <c r="Z1122">
        <v>8000</v>
      </c>
      <c r="AA1122">
        <v>4</v>
      </c>
      <c r="AB1122">
        <v>0</v>
      </c>
      <c r="AC1122">
        <v>0</v>
      </c>
      <c r="AD1122">
        <v>0</v>
      </c>
      <c r="AG1122">
        <v>0</v>
      </c>
      <c r="AP1122" t="s">
        <v>2887</v>
      </c>
      <c r="AQ1122" t="s">
        <v>465</v>
      </c>
      <c r="AR1122" t="s">
        <v>15009</v>
      </c>
      <c r="AT1122">
        <v>0</v>
      </c>
      <c r="AU1122">
        <v>0</v>
      </c>
      <c r="AV1122">
        <v>0</v>
      </c>
      <c r="AW1122">
        <v>0</v>
      </c>
      <c r="AX1122">
        <v>0</v>
      </c>
      <c r="AY1122">
        <v>0</v>
      </c>
      <c r="BC1122" t="s">
        <v>63</v>
      </c>
      <c r="BD1122" t="s">
        <v>5274</v>
      </c>
      <c r="BE1122">
        <v>0</v>
      </c>
      <c r="BG1122" t="s">
        <v>465</v>
      </c>
      <c r="BJ1122" t="s">
        <v>2813</v>
      </c>
    </row>
    <row r="1123" spans="1:62" x14ac:dyDescent="0.35">
      <c r="A1123" t="s">
        <v>2888</v>
      </c>
      <c r="B1123">
        <v>10000</v>
      </c>
      <c r="C1123">
        <v>10000</v>
      </c>
      <c r="D1123">
        <v>45762</v>
      </c>
      <c r="E1123" t="s">
        <v>59</v>
      </c>
      <c r="F1123" t="s">
        <v>2845</v>
      </c>
      <c r="G1123" t="s">
        <v>2739</v>
      </c>
      <c r="I1123">
        <v>1</v>
      </c>
      <c r="J1123" t="s">
        <v>183</v>
      </c>
      <c r="K1123">
        <v>59</v>
      </c>
      <c r="L1123" t="s">
        <v>6045</v>
      </c>
      <c r="M1123" t="s">
        <v>26405</v>
      </c>
      <c r="N1123" t="s">
        <v>73</v>
      </c>
      <c r="O1123" t="s">
        <v>3811</v>
      </c>
      <c r="P1123">
        <v>2075</v>
      </c>
      <c r="Q1123">
        <f t="shared" ref="Q1123:Q1126" si="311">(P1123/40)+45</f>
        <v>96.875</v>
      </c>
      <c r="R1123" s="34">
        <f t="shared" ref="R1123:R1126" si="312">Q1123/60</f>
        <v>1.6145833333333333</v>
      </c>
      <c r="S1123" s="35">
        <v>45762</v>
      </c>
      <c r="U1123">
        <v>2</v>
      </c>
      <c r="V1123">
        <v>4150</v>
      </c>
      <c r="W1123" t="s">
        <v>65</v>
      </c>
      <c r="X1123">
        <v>112887160001</v>
      </c>
      <c r="Y1123">
        <v>0</v>
      </c>
      <c r="Z1123">
        <v>4150</v>
      </c>
      <c r="AA1123">
        <v>0</v>
      </c>
      <c r="AB1123">
        <v>0</v>
      </c>
      <c r="AC1123">
        <v>0</v>
      </c>
      <c r="AD1123">
        <v>0</v>
      </c>
      <c r="AG1123">
        <v>0</v>
      </c>
      <c r="AP1123">
        <v>11288716</v>
      </c>
      <c r="AQ1123" t="s">
        <v>571</v>
      </c>
      <c r="AR1123" t="s">
        <v>14937</v>
      </c>
      <c r="AT1123">
        <v>0</v>
      </c>
      <c r="AU1123">
        <v>0</v>
      </c>
      <c r="AV1123">
        <v>0</v>
      </c>
      <c r="AW1123">
        <v>0</v>
      </c>
      <c r="AX1123">
        <v>0</v>
      </c>
      <c r="AY1123">
        <v>0</v>
      </c>
      <c r="BC1123" t="s">
        <v>63</v>
      </c>
      <c r="BD1123" t="s">
        <v>5275</v>
      </c>
      <c r="BE1123">
        <v>0</v>
      </c>
      <c r="BG1123" t="s">
        <v>571</v>
      </c>
      <c r="BJ1123" t="s">
        <v>2889</v>
      </c>
    </row>
    <row r="1124" spans="1:62" x14ac:dyDescent="0.35">
      <c r="A1124" t="s">
        <v>2890</v>
      </c>
      <c r="B1124">
        <v>10000</v>
      </c>
      <c r="C1124">
        <v>10000</v>
      </c>
      <c r="D1124">
        <v>45762</v>
      </c>
      <c r="E1124" t="s">
        <v>59</v>
      </c>
      <c r="F1124" t="s">
        <v>2845</v>
      </c>
      <c r="G1124" t="s">
        <v>2739</v>
      </c>
      <c r="I1124">
        <v>1</v>
      </c>
      <c r="J1124" t="s">
        <v>183</v>
      </c>
      <c r="K1124">
        <v>59</v>
      </c>
      <c r="L1124" t="s">
        <v>6045</v>
      </c>
      <c r="M1124" t="s">
        <v>26405</v>
      </c>
      <c r="N1124" t="s">
        <v>73</v>
      </c>
      <c r="O1124" t="s">
        <v>3811</v>
      </c>
      <c r="P1124">
        <v>2075</v>
      </c>
      <c r="Q1124">
        <f t="shared" si="311"/>
        <v>96.875</v>
      </c>
      <c r="R1124" s="34">
        <f t="shared" si="312"/>
        <v>1.6145833333333333</v>
      </c>
      <c r="S1124" s="35">
        <v>45762</v>
      </c>
      <c r="U1124">
        <v>2</v>
      </c>
      <c r="V1124">
        <v>4150</v>
      </c>
      <c r="W1124" t="s">
        <v>65</v>
      </c>
      <c r="X1124">
        <v>112887160001</v>
      </c>
      <c r="Y1124">
        <v>0</v>
      </c>
      <c r="Z1124">
        <v>4150</v>
      </c>
      <c r="AA1124">
        <v>0</v>
      </c>
      <c r="AB1124">
        <v>0</v>
      </c>
      <c r="AC1124">
        <v>0</v>
      </c>
      <c r="AD1124">
        <v>0</v>
      </c>
      <c r="AG1124">
        <v>0</v>
      </c>
      <c r="AP1124">
        <v>11288716</v>
      </c>
      <c r="AQ1124" t="s">
        <v>571</v>
      </c>
      <c r="AR1124" t="s">
        <v>14937</v>
      </c>
      <c r="AT1124">
        <v>0</v>
      </c>
      <c r="AU1124">
        <v>0</v>
      </c>
      <c r="AV1124">
        <v>0</v>
      </c>
      <c r="AW1124">
        <v>0</v>
      </c>
      <c r="AX1124">
        <v>0</v>
      </c>
      <c r="AY1124">
        <v>0</v>
      </c>
      <c r="BC1124" t="s">
        <v>63</v>
      </c>
      <c r="BD1124" t="s">
        <v>5276</v>
      </c>
      <c r="BE1124">
        <v>0</v>
      </c>
      <c r="BG1124" t="s">
        <v>571</v>
      </c>
      <c r="BJ1124" t="s">
        <v>2891</v>
      </c>
    </row>
    <row r="1125" spans="1:62" x14ac:dyDescent="0.35">
      <c r="A1125" t="s">
        <v>2890</v>
      </c>
      <c r="B1125">
        <v>20000</v>
      </c>
      <c r="C1125">
        <v>10000</v>
      </c>
      <c r="D1125">
        <v>45762</v>
      </c>
      <c r="E1125" t="s">
        <v>59</v>
      </c>
      <c r="F1125" t="s">
        <v>2845</v>
      </c>
      <c r="G1125" t="s">
        <v>2739</v>
      </c>
      <c r="I1125">
        <v>1</v>
      </c>
      <c r="J1125" t="s">
        <v>183</v>
      </c>
      <c r="K1125">
        <v>59</v>
      </c>
      <c r="L1125" t="s">
        <v>6045</v>
      </c>
      <c r="M1125" t="s">
        <v>26405</v>
      </c>
      <c r="N1125" t="s">
        <v>73</v>
      </c>
      <c r="O1125" t="s">
        <v>3811</v>
      </c>
      <c r="P1125">
        <v>2075</v>
      </c>
      <c r="Q1125">
        <f t="shared" si="311"/>
        <v>96.875</v>
      </c>
      <c r="R1125" s="34">
        <f t="shared" si="312"/>
        <v>1.6145833333333333</v>
      </c>
      <c r="S1125" s="35">
        <v>45762</v>
      </c>
      <c r="U1125">
        <v>2</v>
      </c>
      <c r="V1125">
        <v>4150</v>
      </c>
      <c r="W1125" t="s">
        <v>65</v>
      </c>
      <c r="X1125">
        <v>112887160001</v>
      </c>
      <c r="Y1125">
        <v>0</v>
      </c>
      <c r="Z1125">
        <v>4150</v>
      </c>
      <c r="AA1125">
        <v>0</v>
      </c>
      <c r="AB1125">
        <v>0</v>
      </c>
      <c r="AC1125">
        <v>0</v>
      </c>
      <c r="AD1125">
        <v>0</v>
      </c>
      <c r="AG1125">
        <v>0</v>
      </c>
      <c r="AP1125">
        <v>11288716</v>
      </c>
      <c r="AQ1125" t="s">
        <v>571</v>
      </c>
      <c r="AR1125" t="s">
        <v>14937</v>
      </c>
      <c r="AT1125">
        <v>0</v>
      </c>
      <c r="AU1125">
        <v>0</v>
      </c>
      <c r="AV1125">
        <v>0</v>
      </c>
      <c r="AW1125">
        <v>0</v>
      </c>
      <c r="AX1125">
        <v>0</v>
      </c>
      <c r="AY1125">
        <v>0</v>
      </c>
      <c r="BC1125" t="s">
        <v>63</v>
      </c>
      <c r="BD1125" t="s">
        <v>5276</v>
      </c>
      <c r="BE1125">
        <v>0</v>
      </c>
      <c r="BG1125" t="s">
        <v>571</v>
      </c>
      <c r="BJ1125" t="s">
        <v>2891</v>
      </c>
    </row>
    <row r="1126" spans="1:62" x14ac:dyDescent="0.35">
      <c r="A1126" t="s">
        <v>2892</v>
      </c>
      <c r="B1126">
        <v>10000</v>
      </c>
      <c r="C1126">
        <v>10000</v>
      </c>
      <c r="D1126">
        <v>45762</v>
      </c>
      <c r="E1126" t="s">
        <v>59</v>
      </c>
      <c r="F1126" t="s">
        <v>2711</v>
      </c>
      <c r="G1126" t="s">
        <v>2893</v>
      </c>
      <c r="I1126">
        <v>1</v>
      </c>
      <c r="J1126" t="s">
        <v>183</v>
      </c>
      <c r="K1126">
        <v>65</v>
      </c>
      <c r="L1126" t="s">
        <v>6054</v>
      </c>
      <c r="M1126" t="s">
        <v>26408</v>
      </c>
      <c r="N1126" t="s">
        <v>340</v>
      </c>
      <c r="O1126" t="s">
        <v>3854</v>
      </c>
      <c r="P1126">
        <v>385</v>
      </c>
      <c r="Q1126">
        <f t="shared" si="311"/>
        <v>54.625</v>
      </c>
      <c r="R1126" s="34">
        <f t="shared" si="312"/>
        <v>0.91041666666666665</v>
      </c>
      <c r="S1126" s="35">
        <v>45762</v>
      </c>
      <c r="U1126">
        <v>26</v>
      </c>
      <c r="V1126">
        <v>10010</v>
      </c>
      <c r="W1126" t="s">
        <v>65</v>
      </c>
      <c r="X1126" t="s">
        <v>2894</v>
      </c>
      <c r="Y1126">
        <v>0</v>
      </c>
      <c r="Z1126">
        <v>10000</v>
      </c>
      <c r="AA1126">
        <v>10</v>
      </c>
      <c r="AB1126">
        <v>0</v>
      </c>
      <c r="AC1126">
        <v>0</v>
      </c>
      <c r="AD1126">
        <v>0</v>
      </c>
      <c r="AG1126">
        <v>0</v>
      </c>
      <c r="AP1126" t="s">
        <v>2895</v>
      </c>
      <c r="AQ1126" t="s">
        <v>592</v>
      </c>
      <c r="AR1126" t="s">
        <v>23747</v>
      </c>
      <c r="AT1126">
        <v>0</v>
      </c>
      <c r="AU1126">
        <v>0</v>
      </c>
      <c r="AV1126">
        <v>0</v>
      </c>
      <c r="AW1126">
        <v>0</v>
      </c>
      <c r="AX1126">
        <v>0</v>
      </c>
      <c r="AY1126">
        <v>0</v>
      </c>
      <c r="BC1126" t="s">
        <v>63</v>
      </c>
      <c r="BD1126" t="s">
        <v>5277</v>
      </c>
      <c r="BE1126">
        <v>0</v>
      </c>
      <c r="BG1126" t="s">
        <v>592</v>
      </c>
      <c r="BJ1126" t="s">
        <v>2896</v>
      </c>
    </row>
    <row r="1127" spans="1:62" x14ac:dyDescent="0.35">
      <c r="A1127" t="s">
        <v>3081</v>
      </c>
      <c r="B1127">
        <v>10000</v>
      </c>
      <c r="C1127">
        <v>10000</v>
      </c>
      <c r="D1127">
        <v>45768</v>
      </c>
      <c r="E1127" t="s">
        <v>59</v>
      </c>
      <c r="F1127" t="s">
        <v>3082</v>
      </c>
      <c r="G1127" t="s">
        <v>3083</v>
      </c>
      <c r="I1127">
        <v>1</v>
      </c>
      <c r="J1127" t="s">
        <v>183</v>
      </c>
      <c r="K1127">
        <v>79</v>
      </c>
      <c r="L1127" t="s">
        <v>6076</v>
      </c>
      <c r="M1127" t="s">
        <v>26406</v>
      </c>
      <c r="N1127" t="s">
        <v>92</v>
      </c>
      <c r="O1127" t="s">
        <v>3828</v>
      </c>
      <c r="P1127">
        <v>625</v>
      </c>
      <c r="Q1127">
        <f>(P1127/20)+30</f>
        <v>61.25</v>
      </c>
      <c r="R1127" s="34">
        <f>Q1127/60</f>
        <v>1.0208333333333333</v>
      </c>
      <c r="S1127" s="35">
        <v>45762</v>
      </c>
      <c r="U1127">
        <v>96</v>
      </c>
      <c r="V1127">
        <v>60000</v>
      </c>
      <c r="W1127" t="s">
        <v>65</v>
      </c>
      <c r="X1127" t="s">
        <v>3085</v>
      </c>
      <c r="Y1127">
        <v>0</v>
      </c>
      <c r="Z1127">
        <v>17500</v>
      </c>
      <c r="AA1127">
        <v>42500</v>
      </c>
      <c r="AB1127">
        <v>0</v>
      </c>
      <c r="AC1127">
        <v>0</v>
      </c>
      <c r="AD1127">
        <v>0</v>
      </c>
      <c r="AG1127">
        <v>0</v>
      </c>
      <c r="AP1127" t="s">
        <v>3086</v>
      </c>
      <c r="AQ1127" t="s">
        <v>3087</v>
      </c>
      <c r="AR1127" t="s">
        <v>21766</v>
      </c>
      <c r="AT1127">
        <v>0</v>
      </c>
      <c r="AU1127">
        <v>0</v>
      </c>
      <c r="AV1127">
        <v>0</v>
      </c>
      <c r="AW1127">
        <v>0</v>
      </c>
      <c r="AX1127">
        <v>0</v>
      </c>
      <c r="AY1127">
        <v>0</v>
      </c>
      <c r="BC1127" t="s">
        <v>63</v>
      </c>
      <c r="BD1127" t="s">
        <v>3088</v>
      </c>
      <c r="BE1127">
        <v>0</v>
      </c>
      <c r="BG1127" t="s">
        <v>3087</v>
      </c>
      <c r="BJ1127" t="s">
        <v>3089</v>
      </c>
    </row>
    <row r="1128" spans="1:62" x14ac:dyDescent="0.35">
      <c r="A1128" t="s">
        <v>3532</v>
      </c>
      <c r="B1128">
        <v>10000</v>
      </c>
      <c r="C1128">
        <v>10000</v>
      </c>
      <c r="D1128">
        <v>45763</v>
      </c>
      <c r="E1128" t="s">
        <v>59</v>
      </c>
      <c r="F1128">
        <v>0.47076388888888887</v>
      </c>
      <c r="G1128" t="s">
        <v>3064</v>
      </c>
      <c r="I1128">
        <v>1</v>
      </c>
      <c r="J1128" t="s">
        <v>183</v>
      </c>
      <c r="K1128">
        <v>32</v>
      </c>
      <c r="L1128" t="s">
        <v>6064</v>
      </c>
      <c r="M1128" t="s">
        <v>26405</v>
      </c>
      <c r="N1128" t="s">
        <v>516</v>
      </c>
      <c r="O1128" t="s">
        <v>3833</v>
      </c>
      <c r="P1128">
        <v>5860</v>
      </c>
      <c r="S1128" s="35">
        <v>45762</v>
      </c>
      <c r="U1128">
        <v>1</v>
      </c>
      <c r="V1128">
        <v>5860</v>
      </c>
      <c r="W1128" t="s">
        <v>65</v>
      </c>
      <c r="X1128" t="s">
        <v>915</v>
      </c>
      <c r="Y1128">
        <v>0</v>
      </c>
      <c r="Z1128">
        <v>2680</v>
      </c>
      <c r="AA1128">
        <v>3180</v>
      </c>
      <c r="AB1128">
        <v>0</v>
      </c>
      <c r="AC1128">
        <v>0</v>
      </c>
      <c r="AD1128">
        <v>0</v>
      </c>
      <c r="AG1128">
        <v>0</v>
      </c>
      <c r="AP1128" t="s">
        <v>916</v>
      </c>
      <c r="AQ1128" t="s">
        <v>465</v>
      </c>
      <c r="AR1128" t="s">
        <v>15009</v>
      </c>
      <c r="AT1128">
        <v>0</v>
      </c>
      <c r="AU1128">
        <v>0</v>
      </c>
      <c r="AV1128">
        <v>0</v>
      </c>
      <c r="AW1128">
        <v>0</v>
      </c>
      <c r="AX1128">
        <v>0</v>
      </c>
      <c r="AY1128">
        <v>0</v>
      </c>
      <c r="BC1128" t="s">
        <v>63</v>
      </c>
      <c r="BD1128" t="s">
        <v>5278</v>
      </c>
      <c r="BE1128">
        <v>0</v>
      </c>
      <c r="BG1128" t="s">
        <v>465</v>
      </c>
      <c r="BJ1128" t="s">
        <v>3074</v>
      </c>
    </row>
    <row r="1129" spans="1:62" x14ac:dyDescent="0.35">
      <c r="A1129" t="s">
        <v>5178</v>
      </c>
      <c r="B1129">
        <v>10000</v>
      </c>
      <c r="C1129">
        <v>10000</v>
      </c>
      <c r="D1129">
        <v>45764</v>
      </c>
      <c r="E1129" t="s">
        <v>59</v>
      </c>
      <c r="F1129" t="s">
        <v>5179</v>
      </c>
      <c r="G1129" t="s">
        <v>3064</v>
      </c>
      <c r="I1129">
        <v>1</v>
      </c>
      <c r="J1129" t="s">
        <v>183</v>
      </c>
      <c r="K1129">
        <v>32</v>
      </c>
      <c r="L1129" t="s">
        <v>6064</v>
      </c>
      <c r="M1129" t="s">
        <v>26405</v>
      </c>
      <c r="N1129" t="s">
        <v>516</v>
      </c>
      <c r="O1129" t="s">
        <v>3833</v>
      </c>
      <c r="P1129">
        <v>5860</v>
      </c>
      <c r="S1129" s="35">
        <v>45762</v>
      </c>
      <c r="U1129">
        <v>1</v>
      </c>
      <c r="V1129">
        <v>5860</v>
      </c>
      <c r="W1129" t="s">
        <v>65</v>
      </c>
      <c r="X1129" t="s">
        <v>915</v>
      </c>
      <c r="Y1129">
        <v>0</v>
      </c>
      <c r="Z1129">
        <v>5360</v>
      </c>
      <c r="AA1129">
        <v>500</v>
      </c>
      <c r="AB1129">
        <v>0</v>
      </c>
      <c r="AC1129">
        <v>0</v>
      </c>
      <c r="AD1129">
        <v>0</v>
      </c>
      <c r="AG1129">
        <v>0</v>
      </c>
      <c r="AP1129" t="s">
        <v>916</v>
      </c>
      <c r="AQ1129" t="s">
        <v>465</v>
      </c>
      <c r="AR1129" t="s">
        <v>15009</v>
      </c>
      <c r="AT1129">
        <v>0</v>
      </c>
      <c r="AU1129">
        <v>0</v>
      </c>
      <c r="AV1129">
        <v>0</v>
      </c>
      <c r="AW1129">
        <v>0</v>
      </c>
      <c r="AX1129">
        <v>0</v>
      </c>
      <c r="AY1129">
        <v>0</v>
      </c>
      <c r="BC1129" t="s">
        <v>63</v>
      </c>
      <c r="BD1129" t="s">
        <v>6579</v>
      </c>
      <c r="BE1129">
        <v>0</v>
      </c>
      <c r="BG1129" t="s">
        <v>465</v>
      </c>
      <c r="BJ1129" t="s">
        <v>3076</v>
      </c>
    </row>
    <row r="1130" spans="1:62" x14ac:dyDescent="0.35">
      <c r="A1130" t="s">
        <v>2897</v>
      </c>
      <c r="B1130">
        <v>10000</v>
      </c>
      <c r="C1130">
        <v>10000</v>
      </c>
      <c r="D1130">
        <v>45762</v>
      </c>
      <c r="E1130" t="s">
        <v>59</v>
      </c>
      <c r="F1130">
        <v>0.42719907407407409</v>
      </c>
      <c r="G1130" t="s">
        <v>1730</v>
      </c>
      <c r="I1130">
        <v>1</v>
      </c>
      <c r="J1130" t="s">
        <v>183</v>
      </c>
      <c r="K1130">
        <v>61</v>
      </c>
      <c r="L1130" t="s">
        <v>6046</v>
      </c>
      <c r="M1130" t="s">
        <v>26405</v>
      </c>
      <c r="N1130" t="s">
        <v>209</v>
      </c>
      <c r="O1130" t="s">
        <v>3802</v>
      </c>
      <c r="P1130">
        <v>100</v>
      </c>
      <c r="Q1130">
        <f t="shared" ref="Q1130:Q1131" si="313">(P1130/50)+45</f>
        <v>47</v>
      </c>
      <c r="R1130" s="34">
        <f t="shared" ref="R1130:R1131" si="314">Q1130/60</f>
        <v>0.78333333333333333</v>
      </c>
      <c r="S1130" s="35">
        <v>45762</v>
      </c>
      <c r="U1130">
        <v>1</v>
      </c>
      <c r="V1130">
        <v>100</v>
      </c>
      <c r="W1130" t="s">
        <v>65</v>
      </c>
      <c r="X1130">
        <v>107142970001</v>
      </c>
      <c r="Y1130">
        <v>0</v>
      </c>
      <c r="Z1130">
        <v>100</v>
      </c>
      <c r="AA1130">
        <v>0</v>
      </c>
      <c r="AB1130">
        <v>0</v>
      </c>
      <c r="AC1130">
        <v>0</v>
      </c>
      <c r="AD1130">
        <v>0</v>
      </c>
      <c r="AG1130">
        <v>0</v>
      </c>
      <c r="AP1130">
        <v>10714297</v>
      </c>
      <c r="AQ1130" t="s">
        <v>282</v>
      </c>
      <c r="AR1130" t="s">
        <v>14518</v>
      </c>
      <c r="AT1130">
        <v>0</v>
      </c>
      <c r="AU1130">
        <v>0</v>
      </c>
      <c r="AV1130">
        <v>0</v>
      </c>
      <c r="AW1130">
        <v>0</v>
      </c>
      <c r="AX1130">
        <v>0</v>
      </c>
      <c r="AY1130">
        <v>0</v>
      </c>
      <c r="BC1130" t="s">
        <v>63</v>
      </c>
      <c r="BD1130" t="s">
        <v>5279</v>
      </c>
      <c r="BE1130">
        <v>0</v>
      </c>
      <c r="BG1130" t="s">
        <v>282</v>
      </c>
      <c r="BJ1130" t="s">
        <v>2898</v>
      </c>
    </row>
    <row r="1131" spans="1:62" x14ac:dyDescent="0.35">
      <c r="A1131" t="s">
        <v>2899</v>
      </c>
      <c r="B1131">
        <v>10000</v>
      </c>
      <c r="C1131">
        <v>10000</v>
      </c>
      <c r="D1131">
        <v>45762</v>
      </c>
      <c r="E1131" t="s">
        <v>59</v>
      </c>
      <c r="F1131">
        <v>0.42719907407407409</v>
      </c>
      <c r="G1131" t="s">
        <v>2621</v>
      </c>
      <c r="I1131">
        <v>1</v>
      </c>
      <c r="J1131" t="s">
        <v>183</v>
      </c>
      <c r="K1131">
        <v>61</v>
      </c>
      <c r="L1131" t="s">
        <v>6046</v>
      </c>
      <c r="M1131" t="s">
        <v>26405</v>
      </c>
      <c r="N1131" t="s">
        <v>209</v>
      </c>
      <c r="O1131" t="s">
        <v>3802</v>
      </c>
      <c r="P1131">
        <v>100</v>
      </c>
      <c r="Q1131">
        <f t="shared" si="313"/>
        <v>47</v>
      </c>
      <c r="R1131" s="34">
        <f t="shared" si="314"/>
        <v>0.78333333333333333</v>
      </c>
      <c r="S1131" s="35">
        <v>45762</v>
      </c>
      <c r="U1131">
        <v>1</v>
      </c>
      <c r="V1131">
        <v>100</v>
      </c>
      <c r="W1131" t="s">
        <v>65</v>
      </c>
      <c r="X1131">
        <v>107330780001</v>
      </c>
      <c r="Y1131">
        <v>0</v>
      </c>
      <c r="Z1131">
        <v>100</v>
      </c>
      <c r="AA1131">
        <v>0</v>
      </c>
      <c r="AB1131">
        <v>0</v>
      </c>
      <c r="AC1131">
        <v>0</v>
      </c>
      <c r="AD1131">
        <v>0</v>
      </c>
      <c r="AG1131">
        <v>0</v>
      </c>
      <c r="AP1131">
        <v>10733078</v>
      </c>
      <c r="AQ1131" t="s">
        <v>282</v>
      </c>
      <c r="AR1131" t="s">
        <v>14518</v>
      </c>
      <c r="AT1131">
        <v>0</v>
      </c>
      <c r="AU1131">
        <v>0</v>
      </c>
      <c r="AV1131">
        <v>0</v>
      </c>
      <c r="AW1131">
        <v>0</v>
      </c>
      <c r="AX1131">
        <v>0</v>
      </c>
      <c r="AY1131">
        <v>0</v>
      </c>
      <c r="BC1131" t="s">
        <v>63</v>
      </c>
      <c r="BD1131" t="s">
        <v>5280</v>
      </c>
      <c r="BE1131">
        <v>0</v>
      </c>
      <c r="BG1131" t="s">
        <v>282</v>
      </c>
      <c r="BJ1131" t="s">
        <v>2898</v>
      </c>
    </row>
    <row r="1132" spans="1:62" x14ac:dyDescent="0.35">
      <c r="A1132" t="s">
        <v>5281</v>
      </c>
      <c r="B1132">
        <v>10000</v>
      </c>
      <c r="C1132">
        <v>10000</v>
      </c>
      <c r="D1132">
        <v>45764</v>
      </c>
      <c r="E1132" t="s">
        <v>59</v>
      </c>
      <c r="F1132" t="s">
        <v>5282</v>
      </c>
      <c r="G1132" t="s">
        <v>5283</v>
      </c>
      <c r="I1132">
        <v>1</v>
      </c>
      <c r="J1132" t="s">
        <v>183</v>
      </c>
      <c r="K1132">
        <v>95</v>
      </c>
      <c r="L1132" t="s">
        <v>6068</v>
      </c>
      <c r="M1132" t="s">
        <v>26408</v>
      </c>
      <c r="N1132" t="s">
        <v>454</v>
      </c>
      <c r="O1132" t="s">
        <v>3837</v>
      </c>
      <c r="P1132">
        <v>18572</v>
      </c>
      <c r="Q1132">
        <f>(P1132/20)+45</f>
        <v>973.6</v>
      </c>
      <c r="R1132" s="34">
        <f>Q1132/60</f>
        <v>16.226666666666667</v>
      </c>
      <c r="S1132" s="35">
        <v>45762</v>
      </c>
      <c r="U1132">
        <v>14</v>
      </c>
      <c r="V1132">
        <v>260008</v>
      </c>
      <c r="W1132" t="s">
        <v>65</v>
      </c>
      <c r="X1132">
        <v>86.915900010000001</v>
      </c>
      <c r="Y1132">
        <v>0</v>
      </c>
      <c r="Z1132">
        <v>259500</v>
      </c>
      <c r="AA1132">
        <v>508</v>
      </c>
      <c r="AB1132">
        <v>0</v>
      </c>
      <c r="AC1132">
        <v>0</v>
      </c>
      <c r="AD1132">
        <v>0</v>
      </c>
      <c r="AG1132">
        <v>0</v>
      </c>
      <c r="AP1132">
        <v>86.915899999999993</v>
      </c>
      <c r="AQ1132" t="s">
        <v>1048</v>
      </c>
      <c r="AR1132" t="s">
        <v>13477</v>
      </c>
      <c r="AT1132">
        <v>0</v>
      </c>
      <c r="AU1132">
        <v>0</v>
      </c>
      <c r="AV1132">
        <v>0</v>
      </c>
      <c r="AW1132">
        <v>0</v>
      </c>
      <c r="AX1132">
        <v>0</v>
      </c>
      <c r="AY1132">
        <v>0</v>
      </c>
      <c r="BC1132" t="s">
        <v>63</v>
      </c>
      <c r="BD1132" t="s">
        <v>5284</v>
      </c>
      <c r="BE1132">
        <v>0</v>
      </c>
      <c r="BG1132" t="s">
        <v>1048</v>
      </c>
      <c r="BJ1132" t="s">
        <v>5285</v>
      </c>
    </row>
    <row r="1133" spans="1:62" x14ac:dyDescent="0.35">
      <c r="A1133" t="s">
        <v>2900</v>
      </c>
      <c r="B1133">
        <v>10000</v>
      </c>
      <c r="C1133">
        <v>10000</v>
      </c>
      <c r="D1133">
        <v>45763</v>
      </c>
      <c r="E1133" t="s">
        <v>59</v>
      </c>
      <c r="F1133" t="s">
        <v>2901</v>
      </c>
      <c r="G1133" t="s">
        <v>2902</v>
      </c>
      <c r="I1133">
        <v>1</v>
      </c>
      <c r="J1133" t="s">
        <v>183</v>
      </c>
      <c r="K1133">
        <v>65</v>
      </c>
      <c r="L1133" t="s">
        <v>6054</v>
      </c>
      <c r="M1133" t="s">
        <v>26408</v>
      </c>
      <c r="N1133" t="s">
        <v>340</v>
      </c>
      <c r="O1133" t="s">
        <v>3854</v>
      </c>
      <c r="P1133">
        <v>200</v>
      </c>
      <c r="Q1133">
        <f>(P1133/40)+45</f>
        <v>50</v>
      </c>
      <c r="R1133" s="34">
        <f>Q1133/60</f>
        <v>0.83333333333333337</v>
      </c>
      <c r="S1133" s="35">
        <v>45762</v>
      </c>
      <c r="U1133">
        <v>5</v>
      </c>
      <c r="V1133">
        <v>1000</v>
      </c>
      <c r="W1133" t="s">
        <v>65</v>
      </c>
      <c r="X1133" t="s">
        <v>2903</v>
      </c>
      <c r="Y1133">
        <v>0</v>
      </c>
      <c r="Z1133">
        <v>1000</v>
      </c>
      <c r="AA1133">
        <v>0</v>
      </c>
      <c r="AB1133">
        <v>0</v>
      </c>
      <c r="AC1133">
        <v>0</v>
      </c>
      <c r="AD1133">
        <v>0</v>
      </c>
      <c r="AG1133">
        <v>0</v>
      </c>
      <c r="AP1133" t="s">
        <v>2904</v>
      </c>
      <c r="AQ1133" t="s">
        <v>225</v>
      </c>
      <c r="AR1133" t="s">
        <v>23604</v>
      </c>
      <c r="AT1133">
        <v>0</v>
      </c>
      <c r="AU1133">
        <v>0</v>
      </c>
      <c r="AV1133">
        <v>0</v>
      </c>
      <c r="AW1133">
        <v>0</v>
      </c>
      <c r="AX1133">
        <v>0</v>
      </c>
      <c r="AY1133">
        <v>0</v>
      </c>
      <c r="BC1133" t="s">
        <v>63</v>
      </c>
      <c r="BD1133" t="s">
        <v>5286</v>
      </c>
      <c r="BE1133">
        <v>0</v>
      </c>
      <c r="BG1133" t="s">
        <v>225</v>
      </c>
      <c r="BJ1133" t="s">
        <v>2905</v>
      </c>
    </row>
    <row r="1134" spans="1:62" x14ac:dyDescent="0.35">
      <c r="A1134" t="s">
        <v>5287</v>
      </c>
      <c r="B1134">
        <v>10000</v>
      </c>
      <c r="C1134">
        <v>10000</v>
      </c>
      <c r="D1134">
        <v>45763</v>
      </c>
      <c r="E1134" t="s">
        <v>59</v>
      </c>
      <c r="F1134" t="s">
        <v>5198</v>
      </c>
      <c r="G1134" t="s">
        <v>3951</v>
      </c>
      <c r="I1134">
        <v>1</v>
      </c>
      <c r="J1134" t="s">
        <v>183</v>
      </c>
      <c r="K1134">
        <v>61</v>
      </c>
      <c r="L1134" t="s">
        <v>6046</v>
      </c>
      <c r="M1134" t="s">
        <v>26405</v>
      </c>
      <c r="N1134" t="s">
        <v>209</v>
      </c>
      <c r="O1134" t="s">
        <v>3802</v>
      </c>
      <c r="P1134">
        <v>1000</v>
      </c>
      <c r="Q1134">
        <f>(P1134/50)+45</f>
        <v>65</v>
      </c>
      <c r="R1134" s="34">
        <f>Q1134/60</f>
        <v>1.0833333333333333</v>
      </c>
      <c r="S1134" s="35">
        <v>45762</v>
      </c>
      <c r="U1134">
        <v>1</v>
      </c>
      <c r="V1134">
        <v>1000</v>
      </c>
      <c r="W1134" t="s">
        <v>65</v>
      </c>
      <c r="X1134" t="s">
        <v>5288</v>
      </c>
      <c r="Y1134">
        <v>0</v>
      </c>
      <c r="Z1134">
        <v>1000</v>
      </c>
      <c r="AA1134">
        <v>0</v>
      </c>
      <c r="AB1134">
        <v>0</v>
      </c>
      <c r="AC1134">
        <v>0</v>
      </c>
      <c r="AD1134">
        <v>0</v>
      </c>
      <c r="AG1134">
        <v>0</v>
      </c>
      <c r="AP1134" t="s">
        <v>5289</v>
      </c>
      <c r="AQ1134" t="s">
        <v>225</v>
      </c>
      <c r="AR1134" t="s">
        <v>23604</v>
      </c>
      <c r="AT1134">
        <v>0</v>
      </c>
      <c r="AU1134">
        <v>0</v>
      </c>
      <c r="AV1134">
        <v>0</v>
      </c>
      <c r="AW1134">
        <v>0</v>
      </c>
      <c r="AX1134">
        <v>0</v>
      </c>
      <c r="AY1134">
        <v>0</v>
      </c>
      <c r="BC1134" t="s">
        <v>63</v>
      </c>
      <c r="BD1134" t="s">
        <v>5290</v>
      </c>
      <c r="BE1134">
        <v>0</v>
      </c>
      <c r="BG1134" t="s">
        <v>225</v>
      </c>
      <c r="BJ1134" t="s">
        <v>2905</v>
      </c>
    </row>
    <row r="1135" spans="1:62" x14ac:dyDescent="0.35">
      <c r="A1135" t="s">
        <v>5291</v>
      </c>
      <c r="B1135">
        <v>10000</v>
      </c>
      <c r="C1135">
        <v>10000</v>
      </c>
      <c r="D1135">
        <v>45763</v>
      </c>
      <c r="E1135" t="s">
        <v>59</v>
      </c>
      <c r="F1135" t="s">
        <v>5292</v>
      </c>
      <c r="G1135" t="s">
        <v>5293</v>
      </c>
      <c r="I1135">
        <v>1</v>
      </c>
      <c r="J1135" t="s">
        <v>183</v>
      </c>
      <c r="K1135">
        <v>65</v>
      </c>
      <c r="L1135" t="s">
        <v>6054</v>
      </c>
      <c r="M1135" t="s">
        <v>26408</v>
      </c>
      <c r="N1135" t="s">
        <v>340</v>
      </c>
      <c r="O1135" t="s">
        <v>3854</v>
      </c>
      <c r="P1135">
        <v>250</v>
      </c>
      <c r="Q1135">
        <f>(P1135/40)+45</f>
        <v>51.25</v>
      </c>
      <c r="R1135" s="34">
        <f>Q1135/60</f>
        <v>0.85416666666666663</v>
      </c>
      <c r="S1135" s="35">
        <v>45762</v>
      </c>
      <c r="U1135">
        <v>6</v>
      </c>
      <c r="V1135">
        <v>1500</v>
      </c>
      <c r="W1135" t="s">
        <v>65</v>
      </c>
      <c r="X1135" t="s">
        <v>5294</v>
      </c>
      <c r="Y1135">
        <v>0</v>
      </c>
      <c r="Z1135">
        <v>1500</v>
      </c>
      <c r="AA1135">
        <v>0</v>
      </c>
      <c r="AB1135">
        <v>0</v>
      </c>
      <c r="AC1135">
        <v>0</v>
      </c>
      <c r="AD1135">
        <v>0</v>
      </c>
      <c r="AG1135">
        <v>0</v>
      </c>
      <c r="AP1135" t="s">
        <v>5295</v>
      </c>
      <c r="AQ1135" t="s">
        <v>225</v>
      </c>
      <c r="AR1135" t="s">
        <v>23604</v>
      </c>
      <c r="AT1135">
        <v>0</v>
      </c>
      <c r="AU1135">
        <v>0</v>
      </c>
      <c r="AV1135">
        <v>0</v>
      </c>
      <c r="AW1135">
        <v>0</v>
      </c>
      <c r="AX1135">
        <v>0</v>
      </c>
      <c r="AY1135">
        <v>0</v>
      </c>
      <c r="BC1135" t="s">
        <v>63</v>
      </c>
      <c r="BD1135" t="s">
        <v>5296</v>
      </c>
      <c r="BE1135">
        <v>0</v>
      </c>
      <c r="BG1135" t="s">
        <v>225</v>
      </c>
      <c r="BJ1135" t="s">
        <v>2905</v>
      </c>
    </row>
    <row r="1136" spans="1:62" x14ac:dyDescent="0.35">
      <c r="A1136" t="s">
        <v>5297</v>
      </c>
      <c r="B1136">
        <v>10000</v>
      </c>
      <c r="C1136">
        <v>10000</v>
      </c>
      <c r="D1136">
        <v>45763</v>
      </c>
      <c r="E1136" t="s">
        <v>59</v>
      </c>
      <c r="F1136">
        <v>0.4697453703703704</v>
      </c>
      <c r="G1136" t="s">
        <v>5298</v>
      </c>
      <c r="I1136">
        <v>1</v>
      </c>
      <c r="J1136" t="s">
        <v>183</v>
      </c>
      <c r="K1136">
        <v>61</v>
      </c>
      <c r="L1136" t="s">
        <v>6046</v>
      </c>
      <c r="M1136" t="s">
        <v>26405</v>
      </c>
      <c r="N1136" t="s">
        <v>209</v>
      </c>
      <c r="O1136" t="s">
        <v>3802</v>
      </c>
      <c r="P1136">
        <v>100</v>
      </c>
      <c r="Q1136">
        <f>(P1136/50)+45</f>
        <v>47</v>
      </c>
      <c r="R1136" s="34">
        <f>Q1136/60</f>
        <v>0.78333333333333333</v>
      </c>
      <c r="S1136" s="35">
        <v>45762</v>
      </c>
      <c r="U1136">
        <v>1</v>
      </c>
      <c r="V1136">
        <v>100</v>
      </c>
      <c r="W1136" t="s">
        <v>65</v>
      </c>
      <c r="X1136" t="s">
        <v>5299</v>
      </c>
      <c r="Y1136">
        <v>0</v>
      </c>
      <c r="Z1136">
        <v>100</v>
      </c>
      <c r="AA1136">
        <v>0</v>
      </c>
      <c r="AB1136">
        <v>0</v>
      </c>
      <c r="AC1136">
        <v>0</v>
      </c>
      <c r="AD1136">
        <v>0</v>
      </c>
      <c r="AG1136">
        <v>0</v>
      </c>
      <c r="AP1136" t="s">
        <v>5300</v>
      </c>
      <c r="AQ1136" t="s">
        <v>225</v>
      </c>
      <c r="AR1136" t="s">
        <v>23604</v>
      </c>
      <c r="AT1136">
        <v>0</v>
      </c>
      <c r="AU1136">
        <v>0</v>
      </c>
      <c r="AV1136">
        <v>0</v>
      </c>
      <c r="AW1136">
        <v>0</v>
      </c>
      <c r="AX1136">
        <v>0</v>
      </c>
      <c r="AY1136">
        <v>0</v>
      </c>
      <c r="BC1136" t="s">
        <v>63</v>
      </c>
      <c r="BD1136" t="s">
        <v>5301</v>
      </c>
      <c r="BE1136">
        <v>0</v>
      </c>
      <c r="BG1136" t="s">
        <v>225</v>
      </c>
      <c r="BJ1136" t="s">
        <v>2905</v>
      </c>
    </row>
    <row r="1137" spans="1:62" x14ac:dyDescent="0.35">
      <c r="A1137" t="s">
        <v>2906</v>
      </c>
      <c r="B1137">
        <v>10000</v>
      </c>
      <c r="C1137">
        <v>10000</v>
      </c>
      <c r="D1137">
        <v>45763</v>
      </c>
      <c r="E1137" t="s">
        <v>59</v>
      </c>
      <c r="F1137" t="s">
        <v>2901</v>
      </c>
      <c r="G1137" t="s">
        <v>2902</v>
      </c>
      <c r="I1137">
        <v>1</v>
      </c>
      <c r="J1137" t="s">
        <v>183</v>
      </c>
      <c r="K1137">
        <v>65</v>
      </c>
      <c r="L1137" t="s">
        <v>6054</v>
      </c>
      <c r="M1137" t="s">
        <v>26408</v>
      </c>
      <c r="N1137" t="s">
        <v>340</v>
      </c>
      <c r="O1137" t="s">
        <v>3854</v>
      </c>
      <c r="P1137">
        <v>1800</v>
      </c>
      <c r="Q1137">
        <f t="shared" ref="Q1137:Q1138" si="315">(P1137/40)+45</f>
        <v>90</v>
      </c>
      <c r="R1137" s="34">
        <f t="shared" ref="R1137:R1138" si="316">Q1137/60</f>
        <v>1.5</v>
      </c>
      <c r="S1137" s="35">
        <v>45762</v>
      </c>
      <c r="U1137">
        <v>5</v>
      </c>
      <c r="V1137">
        <v>9000</v>
      </c>
      <c r="W1137" t="s">
        <v>65</v>
      </c>
      <c r="X1137" t="s">
        <v>2903</v>
      </c>
      <c r="Y1137">
        <v>0</v>
      </c>
      <c r="Z1137">
        <v>9000</v>
      </c>
      <c r="AA1137">
        <v>0</v>
      </c>
      <c r="AB1137">
        <v>0</v>
      </c>
      <c r="AC1137">
        <v>0</v>
      </c>
      <c r="AD1137">
        <v>0</v>
      </c>
      <c r="AG1137">
        <v>0</v>
      </c>
      <c r="AP1137" t="s">
        <v>2904</v>
      </c>
      <c r="AQ1137" t="s">
        <v>225</v>
      </c>
      <c r="AR1137" t="s">
        <v>23604</v>
      </c>
      <c r="AT1137">
        <v>0</v>
      </c>
      <c r="AU1137">
        <v>0</v>
      </c>
      <c r="AV1137">
        <v>0</v>
      </c>
      <c r="AW1137">
        <v>0</v>
      </c>
      <c r="AX1137">
        <v>0</v>
      </c>
      <c r="AY1137">
        <v>0</v>
      </c>
      <c r="BC1137" t="s">
        <v>63</v>
      </c>
      <c r="BD1137" t="s">
        <v>5302</v>
      </c>
      <c r="BE1137">
        <v>0</v>
      </c>
      <c r="BG1137" t="s">
        <v>225</v>
      </c>
      <c r="BJ1137" t="s">
        <v>2907</v>
      </c>
    </row>
    <row r="1138" spans="1:62" x14ac:dyDescent="0.35">
      <c r="A1138" t="s">
        <v>2908</v>
      </c>
      <c r="B1138">
        <v>10000</v>
      </c>
      <c r="C1138">
        <v>10000</v>
      </c>
      <c r="D1138">
        <v>45762</v>
      </c>
      <c r="E1138" t="s">
        <v>59</v>
      </c>
      <c r="F1138" t="s">
        <v>2909</v>
      </c>
      <c r="G1138" t="s">
        <v>2910</v>
      </c>
      <c r="I1138">
        <v>1</v>
      </c>
      <c r="J1138" t="s">
        <v>183</v>
      </c>
      <c r="K1138">
        <v>65</v>
      </c>
      <c r="L1138" t="s">
        <v>6054</v>
      </c>
      <c r="M1138" t="s">
        <v>26408</v>
      </c>
      <c r="N1138" t="s">
        <v>340</v>
      </c>
      <c r="O1138" t="s">
        <v>3854</v>
      </c>
      <c r="P1138">
        <v>250</v>
      </c>
      <c r="Q1138">
        <f t="shared" si="315"/>
        <v>51.25</v>
      </c>
      <c r="R1138" s="34">
        <f t="shared" si="316"/>
        <v>0.85416666666666663</v>
      </c>
      <c r="S1138" s="35">
        <v>45762</v>
      </c>
      <c r="U1138">
        <v>2</v>
      </c>
      <c r="V1138">
        <v>500</v>
      </c>
      <c r="W1138" t="s">
        <v>65</v>
      </c>
      <c r="X1138" t="s">
        <v>2911</v>
      </c>
      <c r="Y1138">
        <v>0</v>
      </c>
      <c r="Z1138">
        <v>500</v>
      </c>
      <c r="AA1138">
        <v>0</v>
      </c>
      <c r="AB1138">
        <v>0</v>
      </c>
      <c r="AC1138">
        <v>0</v>
      </c>
      <c r="AD1138">
        <v>0</v>
      </c>
      <c r="AG1138">
        <v>0</v>
      </c>
      <c r="AP1138" t="s">
        <v>2912</v>
      </c>
      <c r="AQ1138" t="s">
        <v>2913</v>
      </c>
      <c r="AR1138" t="s">
        <v>23344</v>
      </c>
      <c r="AT1138">
        <v>0</v>
      </c>
      <c r="AU1138">
        <v>0</v>
      </c>
      <c r="AV1138">
        <v>0</v>
      </c>
      <c r="AW1138">
        <v>0</v>
      </c>
      <c r="AX1138">
        <v>0</v>
      </c>
      <c r="AY1138">
        <v>0</v>
      </c>
      <c r="BC1138" t="s">
        <v>63</v>
      </c>
      <c r="BD1138" t="s">
        <v>5303</v>
      </c>
      <c r="BE1138">
        <v>0</v>
      </c>
      <c r="BG1138" t="s">
        <v>2913</v>
      </c>
      <c r="BJ1138" t="s">
        <v>2914</v>
      </c>
    </row>
    <row r="1139" spans="1:62" x14ac:dyDescent="0.35">
      <c r="A1139" t="s">
        <v>5304</v>
      </c>
      <c r="B1139">
        <v>10000</v>
      </c>
      <c r="C1139">
        <v>10000</v>
      </c>
      <c r="D1139">
        <v>45763</v>
      </c>
      <c r="E1139" t="s">
        <v>59</v>
      </c>
      <c r="F1139" t="s">
        <v>5139</v>
      </c>
      <c r="G1139" t="s">
        <v>1220</v>
      </c>
      <c r="I1139">
        <v>1</v>
      </c>
      <c r="J1139" t="s">
        <v>183</v>
      </c>
      <c r="K1139">
        <v>79</v>
      </c>
      <c r="L1139" t="s">
        <v>6076</v>
      </c>
      <c r="M1139" t="s">
        <v>26406</v>
      </c>
      <c r="N1139" t="s">
        <v>92</v>
      </c>
      <c r="O1139" t="s">
        <v>3828</v>
      </c>
      <c r="P1139">
        <v>497</v>
      </c>
      <c r="Q1139">
        <f>(P1139/20)+30</f>
        <v>54.85</v>
      </c>
      <c r="R1139" s="34">
        <f>Q1139/60</f>
        <v>0.91416666666666668</v>
      </c>
      <c r="S1139" s="35">
        <v>45762</v>
      </c>
      <c r="U1139">
        <v>4</v>
      </c>
      <c r="V1139">
        <v>1988</v>
      </c>
      <c r="W1139" t="s">
        <v>65</v>
      </c>
      <c r="X1139" t="s">
        <v>3136</v>
      </c>
      <c r="Y1139">
        <v>0</v>
      </c>
      <c r="Z1139">
        <v>1986</v>
      </c>
      <c r="AA1139">
        <v>2</v>
      </c>
      <c r="AB1139">
        <v>0</v>
      </c>
      <c r="AC1139">
        <v>0</v>
      </c>
      <c r="AD1139">
        <v>0</v>
      </c>
      <c r="AG1139">
        <v>0</v>
      </c>
      <c r="AP1139" t="s">
        <v>3137</v>
      </c>
      <c r="AQ1139" t="s">
        <v>3095</v>
      </c>
      <c r="AR1139" t="s">
        <v>21792</v>
      </c>
      <c r="AT1139">
        <v>0</v>
      </c>
      <c r="AU1139">
        <v>0</v>
      </c>
      <c r="AV1139">
        <v>0</v>
      </c>
      <c r="AW1139">
        <v>0</v>
      </c>
      <c r="AX1139">
        <v>0</v>
      </c>
      <c r="AY1139">
        <v>0</v>
      </c>
      <c r="BC1139" t="s">
        <v>63</v>
      </c>
      <c r="BD1139" t="s">
        <v>5305</v>
      </c>
      <c r="BE1139">
        <v>0</v>
      </c>
      <c r="BG1139" t="s">
        <v>3095</v>
      </c>
      <c r="BJ1139" t="s">
        <v>5306</v>
      </c>
    </row>
    <row r="1140" spans="1:62" x14ac:dyDescent="0.35">
      <c r="A1140" t="s">
        <v>5304</v>
      </c>
      <c r="B1140">
        <v>10000</v>
      </c>
      <c r="C1140">
        <v>20000</v>
      </c>
      <c r="D1140">
        <v>45763</v>
      </c>
      <c r="E1140" t="s">
        <v>59</v>
      </c>
      <c r="F1140" t="s">
        <v>5139</v>
      </c>
      <c r="G1140" t="s">
        <v>1220</v>
      </c>
      <c r="I1140">
        <v>2</v>
      </c>
      <c r="J1140" t="s">
        <v>183</v>
      </c>
      <c r="K1140">
        <v>105</v>
      </c>
      <c r="L1140" t="s">
        <v>6067</v>
      </c>
      <c r="M1140" t="s">
        <v>26411</v>
      </c>
      <c r="N1140" t="s">
        <v>281</v>
      </c>
      <c r="O1140" t="s">
        <v>3851</v>
      </c>
      <c r="P1140">
        <v>1986</v>
      </c>
      <c r="S1140" s="35">
        <v>45762</v>
      </c>
      <c r="U1140">
        <v>1</v>
      </c>
      <c r="V1140">
        <v>1986</v>
      </c>
      <c r="W1140" t="s">
        <v>65</v>
      </c>
      <c r="X1140" t="s">
        <v>3136</v>
      </c>
      <c r="Y1140">
        <v>0</v>
      </c>
      <c r="Z1140">
        <v>1986</v>
      </c>
      <c r="AA1140">
        <v>0</v>
      </c>
      <c r="AB1140">
        <v>0</v>
      </c>
      <c r="AC1140">
        <v>0</v>
      </c>
      <c r="AD1140">
        <v>0</v>
      </c>
      <c r="AG1140">
        <v>0</v>
      </c>
      <c r="AP1140" t="s">
        <v>3137</v>
      </c>
      <c r="AQ1140" t="s">
        <v>3095</v>
      </c>
      <c r="AR1140" t="s">
        <v>21792</v>
      </c>
      <c r="AT1140">
        <v>0</v>
      </c>
      <c r="AU1140">
        <v>0</v>
      </c>
      <c r="AV1140">
        <v>0</v>
      </c>
      <c r="AW1140">
        <v>0</v>
      </c>
      <c r="AX1140">
        <v>0</v>
      </c>
      <c r="AY1140">
        <v>0</v>
      </c>
      <c r="BC1140" t="s">
        <v>63</v>
      </c>
      <c r="BD1140" t="s">
        <v>5305</v>
      </c>
      <c r="BE1140">
        <v>0</v>
      </c>
      <c r="BG1140" t="s">
        <v>3095</v>
      </c>
      <c r="BJ1140" t="s">
        <v>5306</v>
      </c>
    </row>
    <row r="1141" spans="1:62" x14ac:dyDescent="0.35">
      <c r="A1141" t="s">
        <v>2920</v>
      </c>
      <c r="B1141">
        <v>10000</v>
      </c>
      <c r="C1141">
        <v>10000</v>
      </c>
      <c r="D1141">
        <v>45763</v>
      </c>
      <c r="E1141" t="s">
        <v>59</v>
      </c>
      <c r="F1141" t="s">
        <v>2921</v>
      </c>
      <c r="G1141" t="s">
        <v>2922</v>
      </c>
      <c r="H1141" t="s">
        <v>1401</v>
      </c>
      <c r="I1141">
        <v>1</v>
      </c>
      <c r="J1141" t="s">
        <v>63</v>
      </c>
      <c r="K1141">
        <v>82</v>
      </c>
      <c r="L1141" t="s">
        <v>6057</v>
      </c>
      <c r="M1141" t="s">
        <v>26408</v>
      </c>
      <c r="N1141" t="s">
        <v>352</v>
      </c>
      <c r="O1141" t="s">
        <v>3798</v>
      </c>
      <c r="P1141">
        <v>10000</v>
      </c>
      <c r="S1141" s="35">
        <v>45763</v>
      </c>
      <c r="U1141">
        <v>6</v>
      </c>
      <c r="V1141">
        <v>60000</v>
      </c>
      <c r="W1141" t="s">
        <v>65</v>
      </c>
      <c r="X1141" t="s">
        <v>2923</v>
      </c>
      <c r="Y1141">
        <v>0</v>
      </c>
      <c r="Z1141">
        <v>0</v>
      </c>
      <c r="AA1141">
        <v>0</v>
      </c>
      <c r="AB1141">
        <v>0</v>
      </c>
      <c r="AC1141">
        <v>0</v>
      </c>
      <c r="AD1141">
        <v>0</v>
      </c>
      <c r="AG1141">
        <v>0</v>
      </c>
      <c r="AK1141" t="s">
        <v>63</v>
      </c>
      <c r="AL1141">
        <v>0</v>
      </c>
      <c r="AM1141" t="s">
        <v>63</v>
      </c>
      <c r="AP1141" t="s">
        <v>2924</v>
      </c>
      <c r="AQ1141" t="s">
        <v>1786</v>
      </c>
      <c r="AR1141" t="s">
        <v>14396</v>
      </c>
      <c r="AT1141">
        <v>0</v>
      </c>
      <c r="AU1141">
        <v>0</v>
      </c>
      <c r="AV1141">
        <v>0</v>
      </c>
      <c r="AW1141">
        <v>0</v>
      </c>
      <c r="AX1141">
        <v>0</v>
      </c>
      <c r="AY1141">
        <v>0</v>
      </c>
      <c r="BC1141" t="s">
        <v>63</v>
      </c>
      <c r="BG1141" t="s">
        <v>1786</v>
      </c>
      <c r="BJ1141" t="s">
        <v>2925</v>
      </c>
    </row>
    <row r="1142" spans="1:62" x14ac:dyDescent="0.35">
      <c r="A1142" t="s">
        <v>5307</v>
      </c>
      <c r="B1142">
        <v>10000</v>
      </c>
      <c r="C1142">
        <v>10000</v>
      </c>
      <c r="D1142">
        <v>45769</v>
      </c>
      <c r="E1142" t="s">
        <v>59</v>
      </c>
      <c r="F1142" t="s">
        <v>5308</v>
      </c>
      <c r="G1142" t="s">
        <v>5309</v>
      </c>
      <c r="H1142" t="s">
        <v>1401</v>
      </c>
      <c r="I1142">
        <v>1</v>
      </c>
      <c r="J1142" t="s">
        <v>63</v>
      </c>
      <c r="K1142">
        <v>82</v>
      </c>
      <c r="L1142" t="s">
        <v>6057</v>
      </c>
      <c r="M1142" t="s">
        <v>26408</v>
      </c>
      <c r="N1142" t="s">
        <v>352</v>
      </c>
      <c r="O1142" t="s">
        <v>3798</v>
      </c>
      <c r="P1142">
        <v>10000</v>
      </c>
      <c r="S1142" s="35">
        <v>45763</v>
      </c>
      <c r="U1142">
        <v>6</v>
      </c>
      <c r="V1142">
        <v>60000</v>
      </c>
      <c r="W1142" t="s">
        <v>65</v>
      </c>
      <c r="X1142" t="s">
        <v>2923</v>
      </c>
      <c r="Y1142">
        <v>0</v>
      </c>
      <c r="Z1142">
        <v>0</v>
      </c>
      <c r="AA1142">
        <v>0</v>
      </c>
      <c r="AB1142">
        <v>0</v>
      </c>
      <c r="AC1142">
        <v>0</v>
      </c>
      <c r="AD1142">
        <v>0</v>
      </c>
      <c r="AG1142">
        <v>0</v>
      </c>
      <c r="AK1142" t="s">
        <v>63</v>
      </c>
      <c r="AL1142">
        <v>0</v>
      </c>
      <c r="AM1142" t="s">
        <v>63</v>
      </c>
      <c r="AP1142" t="s">
        <v>2924</v>
      </c>
      <c r="AQ1142" t="s">
        <v>1786</v>
      </c>
      <c r="AR1142" t="s">
        <v>14396</v>
      </c>
      <c r="AT1142">
        <v>0</v>
      </c>
      <c r="AU1142">
        <v>0</v>
      </c>
      <c r="AV1142">
        <v>0</v>
      </c>
      <c r="AW1142">
        <v>0</v>
      </c>
      <c r="AX1142">
        <v>0</v>
      </c>
      <c r="AY1142">
        <v>0</v>
      </c>
      <c r="BC1142" t="s">
        <v>63</v>
      </c>
      <c r="BG1142" t="s">
        <v>1786</v>
      </c>
      <c r="BJ1142" t="s">
        <v>5310</v>
      </c>
    </row>
    <row r="1143" spans="1:62" x14ac:dyDescent="0.35">
      <c r="A1143" t="s">
        <v>5311</v>
      </c>
      <c r="B1143">
        <v>10000</v>
      </c>
      <c r="C1143">
        <v>10000</v>
      </c>
      <c r="D1143">
        <v>45764</v>
      </c>
      <c r="E1143" t="s">
        <v>59</v>
      </c>
      <c r="F1143">
        <v>0.53917824074074072</v>
      </c>
      <c r="G1143" t="s">
        <v>3050</v>
      </c>
      <c r="H1143" t="s">
        <v>470</v>
      </c>
      <c r="I1143">
        <v>1</v>
      </c>
      <c r="J1143" t="s">
        <v>63</v>
      </c>
      <c r="K1143">
        <v>94</v>
      </c>
      <c r="L1143" t="s">
        <v>6050</v>
      </c>
      <c r="M1143" t="s">
        <v>26405</v>
      </c>
      <c r="N1143" t="s">
        <v>81</v>
      </c>
      <c r="O1143" t="s">
        <v>3825</v>
      </c>
      <c r="P1143">
        <v>10000</v>
      </c>
      <c r="S1143" s="35">
        <v>45763</v>
      </c>
      <c r="U1143">
        <v>4</v>
      </c>
      <c r="V1143">
        <v>40000</v>
      </c>
      <c r="W1143" t="s">
        <v>65</v>
      </c>
      <c r="X1143" t="s">
        <v>472</v>
      </c>
      <c r="Y1143">
        <v>0</v>
      </c>
      <c r="Z1143">
        <v>0</v>
      </c>
      <c r="AA1143">
        <v>0</v>
      </c>
      <c r="AB1143">
        <v>0</v>
      </c>
      <c r="AC1143">
        <v>0</v>
      </c>
      <c r="AD1143">
        <v>0</v>
      </c>
      <c r="AG1143">
        <v>0</v>
      </c>
      <c r="AK1143" t="s">
        <v>63</v>
      </c>
      <c r="AL1143">
        <v>0</v>
      </c>
      <c r="AM1143" t="s">
        <v>63</v>
      </c>
      <c r="AP1143" t="s">
        <v>473</v>
      </c>
      <c r="AQ1143" t="s">
        <v>84</v>
      </c>
      <c r="AR1143" t="s">
        <v>14396</v>
      </c>
      <c r="AT1143">
        <v>0</v>
      </c>
      <c r="AU1143">
        <v>0</v>
      </c>
      <c r="AV1143">
        <v>0</v>
      </c>
      <c r="AW1143">
        <v>0</v>
      </c>
      <c r="AX1143">
        <v>0</v>
      </c>
      <c r="AY1143">
        <v>0</v>
      </c>
      <c r="BC1143" t="s">
        <v>63</v>
      </c>
      <c r="BG1143" t="s">
        <v>84</v>
      </c>
      <c r="BJ1143" t="s">
        <v>5312</v>
      </c>
    </row>
    <row r="1144" spans="1:62" x14ac:dyDescent="0.35">
      <c r="A1144" t="s">
        <v>6569</v>
      </c>
      <c r="B1144">
        <v>10000</v>
      </c>
      <c r="C1144">
        <v>20000</v>
      </c>
      <c r="D1144">
        <v>45790</v>
      </c>
      <c r="E1144" t="s">
        <v>59</v>
      </c>
      <c r="F1144" t="s">
        <v>6570</v>
      </c>
      <c r="G1144" t="s">
        <v>6571</v>
      </c>
      <c r="H1144" t="s">
        <v>105</v>
      </c>
      <c r="I1144">
        <v>2</v>
      </c>
      <c r="J1144" t="s">
        <v>63</v>
      </c>
      <c r="K1144">
        <v>77</v>
      </c>
      <c r="L1144" t="s">
        <v>6043</v>
      </c>
      <c r="M1144" t="s">
        <v>26407</v>
      </c>
      <c r="N1144" t="s">
        <v>192</v>
      </c>
      <c r="O1144" t="s">
        <v>3848</v>
      </c>
      <c r="P1144">
        <v>3334</v>
      </c>
      <c r="Q1144">
        <f t="shared" ref="Q1144:Q1145" si="317">(P1144/60)+30</f>
        <v>85.566666666666663</v>
      </c>
      <c r="R1144" s="34">
        <f t="shared" ref="R1144:R1145" si="318">Q1144/60</f>
        <v>1.4261111111111111</v>
      </c>
      <c r="S1144" s="35">
        <v>45763</v>
      </c>
      <c r="U1144">
        <v>66</v>
      </c>
      <c r="V1144">
        <v>220044</v>
      </c>
      <c r="W1144" t="s">
        <v>65</v>
      </c>
      <c r="X1144" t="s">
        <v>894</v>
      </c>
      <c r="Y1144">
        <v>0</v>
      </c>
      <c r="Z1144">
        <v>0</v>
      </c>
      <c r="AA1144">
        <v>0</v>
      </c>
      <c r="AB1144">
        <v>0</v>
      </c>
      <c r="AC1144">
        <v>0</v>
      </c>
      <c r="AD1144">
        <v>0</v>
      </c>
      <c r="AG1144">
        <v>0</v>
      </c>
      <c r="AK1144" t="s">
        <v>63</v>
      </c>
      <c r="AL1144">
        <v>0</v>
      </c>
      <c r="AM1144" t="s">
        <v>63</v>
      </c>
      <c r="AP1144" t="s">
        <v>895</v>
      </c>
      <c r="AQ1144" t="s">
        <v>108</v>
      </c>
      <c r="AR1144" t="s">
        <v>13404</v>
      </c>
      <c r="AT1144">
        <v>0</v>
      </c>
      <c r="AU1144">
        <v>0</v>
      </c>
      <c r="AV1144">
        <v>0</v>
      </c>
      <c r="AW1144">
        <v>0</v>
      </c>
      <c r="AX1144">
        <v>0</v>
      </c>
      <c r="AY1144">
        <v>0</v>
      </c>
      <c r="BC1144" t="s">
        <v>63</v>
      </c>
      <c r="BG1144" t="s">
        <v>108</v>
      </c>
      <c r="BJ1144" t="s">
        <v>6572</v>
      </c>
    </row>
    <row r="1145" spans="1:62" x14ac:dyDescent="0.35">
      <c r="A1145" t="s">
        <v>6573</v>
      </c>
      <c r="B1145">
        <v>10000</v>
      </c>
      <c r="C1145">
        <v>20000</v>
      </c>
      <c r="D1145">
        <v>45786</v>
      </c>
      <c r="E1145" t="s">
        <v>59</v>
      </c>
      <c r="F1145" t="s">
        <v>4408</v>
      </c>
      <c r="G1145">
        <v>10620258101</v>
      </c>
      <c r="H1145" t="s">
        <v>105</v>
      </c>
      <c r="I1145">
        <v>2</v>
      </c>
      <c r="J1145" t="s">
        <v>63</v>
      </c>
      <c r="K1145">
        <v>77</v>
      </c>
      <c r="L1145" t="s">
        <v>6043</v>
      </c>
      <c r="M1145" t="s">
        <v>26407</v>
      </c>
      <c r="N1145" t="s">
        <v>192</v>
      </c>
      <c r="O1145" t="s">
        <v>3848</v>
      </c>
      <c r="P1145">
        <v>2713</v>
      </c>
      <c r="Q1145">
        <f t="shared" si="317"/>
        <v>75.216666666666669</v>
      </c>
      <c r="R1145" s="34">
        <f t="shared" si="318"/>
        <v>1.2536111111111112</v>
      </c>
      <c r="S1145" s="35">
        <v>45763</v>
      </c>
      <c r="U1145">
        <v>66</v>
      </c>
      <c r="V1145">
        <v>179058</v>
      </c>
      <c r="W1145" t="s">
        <v>65</v>
      </c>
      <c r="X1145" t="s">
        <v>853</v>
      </c>
      <c r="Y1145">
        <v>0</v>
      </c>
      <c r="Z1145">
        <v>0</v>
      </c>
      <c r="AA1145">
        <v>0</v>
      </c>
      <c r="AB1145">
        <v>0</v>
      </c>
      <c r="AC1145">
        <v>0</v>
      </c>
      <c r="AD1145">
        <v>0</v>
      </c>
      <c r="AG1145">
        <v>0</v>
      </c>
      <c r="AK1145" t="s">
        <v>63</v>
      </c>
      <c r="AL1145">
        <v>0</v>
      </c>
      <c r="AM1145" t="s">
        <v>63</v>
      </c>
      <c r="AP1145" t="s">
        <v>854</v>
      </c>
      <c r="AQ1145" t="s">
        <v>108</v>
      </c>
      <c r="AR1145" t="s">
        <v>13404</v>
      </c>
      <c r="AT1145">
        <v>0</v>
      </c>
      <c r="AU1145">
        <v>0</v>
      </c>
      <c r="AV1145">
        <v>0</v>
      </c>
      <c r="AW1145">
        <v>0</v>
      </c>
      <c r="AX1145">
        <v>0</v>
      </c>
      <c r="AY1145">
        <v>0</v>
      </c>
      <c r="BC1145" t="s">
        <v>63</v>
      </c>
      <c r="BG1145" t="s">
        <v>108</v>
      </c>
      <c r="BJ1145" t="s">
        <v>6574</v>
      </c>
    </row>
    <row r="1146" spans="1:62" x14ac:dyDescent="0.35">
      <c r="A1146" t="s">
        <v>5317</v>
      </c>
      <c r="B1146">
        <v>10000</v>
      </c>
      <c r="C1146">
        <v>10000</v>
      </c>
      <c r="D1146">
        <v>45764</v>
      </c>
      <c r="E1146" t="s">
        <v>59</v>
      </c>
      <c r="F1146" t="s">
        <v>5318</v>
      </c>
      <c r="G1146" t="s">
        <v>2368</v>
      </c>
      <c r="H1146" t="s">
        <v>1401</v>
      </c>
      <c r="I1146">
        <v>1</v>
      </c>
      <c r="J1146" t="s">
        <v>63</v>
      </c>
      <c r="K1146">
        <v>82</v>
      </c>
      <c r="L1146" t="s">
        <v>6057</v>
      </c>
      <c r="M1146" t="s">
        <v>26408</v>
      </c>
      <c r="N1146" t="s">
        <v>352</v>
      </c>
      <c r="O1146" t="s">
        <v>3798</v>
      </c>
      <c r="P1146">
        <v>8000</v>
      </c>
      <c r="S1146" s="35">
        <v>45763</v>
      </c>
      <c r="U1146">
        <v>6</v>
      </c>
      <c r="V1146">
        <v>48000</v>
      </c>
      <c r="W1146" t="s">
        <v>65</v>
      </c>
      <c r="X1146" t="s">
        <v>5319</v>
      </c>
      <c r="Y1146">
        <v>0</v>
      </c>
      <c r="Z1146">
        <v>0</v>
      </c>
      <c r="AA1146">
        <v>0</v>
      </c>
      <c r="AB1146">
        <v>0</v>
      </c>
      <c r="AC1146">
        <v>0</v>
      </c>
      <c r="AD1146">
        <v>0</v>
      </c>
      <c r="AG1146">
        <v>0</v>
      </c>
      <c r="AK1146" t="s">
        <v>63</v>
      </c>
      <c r="AL1146">
        <v>0</v>
      </c>
      <c r="AM1146" t="s">
        <v>63</v>
      </c>
      <c r="AP1146" t="s">
        <v>5320</v>
      </c>
      <c r="AQ1146" t="s">
        <v>84</v>
      </c>
      <c r="AR1146" t="s">
        <v>14396</v>
      </c>
      <c r="AT1146">
        <v>0</v>
      </c>
      <c r="AU1146">
        <v>0</v>
      </c>
      <c r="AV1146">
        <v>0</v>
      </c>
      <c r="AW1146">
        <v>0</v>
      </c>
      <c r="AX1146">
        <v>0</v>
      </c>
      <c r="AY1146">
        <v>0</v>
      </c>
      <c r="BC1146" t="s">
        <v>63</v>
      </c>
      <c r="BG1146" t="s">
        <v>84</v>
      </c>
      <c r="BJ1146" t="s">
        <v>5321</v>
      </c>
    </row>
    <row r="1147" spans="1:62" x14ac:dyDescent="0.35">
      <c r="A1147" t="s">
        <v>6485</v>
      </c>
      <c r="B1147">
        <v>10000</v>
      </c>
      <c r="C1147">
        <v>10000</v>
      </c>
      <c r="D1147">
        <v>45785</v>
      </c>
      <c r="E1147" t="s">
        <v>59</v>
      </c>
      <c r="F1147" t="s">
        <v>6486</v>
      </c>
      <c r="G1147" t="s">
        <v>6487</v>
      </c>
      <c r="H1147" t="s">
        <v>477</v>
      </c>
      <c r="I1147">
        <v>1</v>
      </c>
      <c r="J1147" t="s">
        <v>63</v>
      </c>
      <c r="K1147">
        <v>79</v>
      </c>
      <c r="L1147" t="s">
        <v>6076</v>
      </c>
      <c r="M1147" t="s">
        <v>26406</v>
      </c>
      <c r="N1147" t="s">
        <v>92</v>
      </c>
      <c r="O1147" t="s">
        <v>3828</v>
      </c>
      <c r="P1147">
        <v>4108</v>
      </c>
      <c r="Q1147">
        <f t="shared" ref="Q1147:Q1155" si="319">(P1147/20)+30</f>
        <v>235.4</v>
      </c>
      <c r="R1147" s="34">
        <f t="shared" ref="R1147:R1155" si="320">Q1147/60</f>
        <v>3.9233333333333333</v>
      </c>
      <c r="S1147" s="35">
        <v>45763</v>
      </c>
      <c r="U1147">
        <v>28</v>
      </c>
      <c r="V1147">
        <v>115024</v>
      </c>
      <c r="W1147" t="s">
        <v>65</v>
      </c>
      <c r="X1147" t="s">
        <v>6362</v>
      </c>
      <c r="Y1147">
        <v>0</v>
      </c>
      <c r="Z1147">
        <v>0</v>
      </c>
      <c r="AA1147">
        <v>0</v>
      </c>
      <c r="AB1147">
        <v>0</v>
      </c>
      <c r="AC1147">
        <v>0</v>
      </c>
      <c r="AD1147">
        <v>0</v>
      </c>
      <c r="AG1147">
        <v>0</v>
      </c>
      <c r="AK1147" t="s">
        <v>63</v>
      </c>
      <c r="AL1147">
        <v>0</v>
      </c>
      <c r="AM1147" t="s">
        <v>63</v>
      </c>
      <c r="AP1147" t="s">
        <v>6363</v>
      </c>
      <c r="AQ1147" t="s">
        <v>108</v>
      </c>
      <c r="AR1147" t="s">
        <v>13404</v>
      </c>
      <c r="AT1147">
        <v>0</v>
      </c>
      <c r="AU1147">
        <v>0</v>
      </c>
      <c r="AV1147">
        <v>0</v>
      </c>
      <c r="AW1147">
        <v>0</v>
      </c>
      <c r="AX1147">
        <v>0</v>
      </c>
      <c r="AY1147">
        <v>0</v>
      </c>
      <c r="BC1147" t="s">
        <v>63</v>
      </c>
      <c r="BG1147" t="s">
        <v>108</v>
      </c>
      <c r="BJ1147" t="s">
        <v>6488</v>
      </c>
    </row>
    <row r="1148" spans="1:62" x14ac:dyDescent="0.35">
      <c r="A1148" t="s">
        <v>6489</v>
      </c>
      <c r="B1148">
        <v>10000</v>
      </c>
      <c r="C1148">
        <v>10000</v>
      </c>
      <c r="D1148">
        <v>45785</v>
      </c>
      <c r="E1148" t="s">
        <v>59</v>
      </c>
      <c r="F1148" t="s">
        <v>1295</v>
      </c>
      <c r="G1148" t="s">
        <v>6487</v>
      </c>
      <c r="H1148" t="s">
        <v>477</v>
      </c>
      <c r="I1148">
        <v>1</v>
      </c>
      <c r="J1148" t="s">
        <v>63</v>
      </c>
      <c r="K1148">
        <v>79</v>
      </c>
      <c r="L1148" t="s">
        <v>6076</v>
      </c>
      <c r="M1148" t="s">
        <v>26406</v>
      </c>
      <c r="N1148" t="s">
        <v>92</v>
      </c>
      <c r="O1148" t="s">
        <v>3828</v>
      </c>
      <c r="P1148">
        <v>4108</v>
      </c>
      <c r="Q1148">
        <f t="shared" si="319"/>
        <v>235.4</v>
      </c>
      <c r="R1148" s="34">
        <f t="shared" si="320"/>
        <v>3.9233333333333333</v>
      </c>
      <c r="S1148" s="35">
        <v>45763</v>
      </c>
      <c r="U1148">
        <v>28</v>
      </c>
      <c r="V1148">
        <v>115024</v>
      </c>
      <c r="W1148" t="s">
        <v>65</v>
      </c>
      <c r="X1148" t="s">
        <v>899</v>
      </c>
      <c r="Y1148">
        <v>0</v>
      </c>
      <c r="Z1148">
        <v>0</v>
      </c>
      <c r="AA1148">
        <v>0</v>
      </c>
      <c r="AB1148">
        <v>0</v>
      </c>
      <c r="AC1148">
        <v>0</v>
      </c>
      <c r="AD1148">
        <v>0</v>
      </c>
      <c r="AG1148">
        <v>0</v>
      </c>
      <c r="AK1148" t="s">
        <v>63</v>
      </c>
      <c r="AL1148">
        <v>0</v>
      </c>
      <c r="AM1148" t="s">
        <v>63</v>
      </c>
      <c r="AP1148" t="s">
        <v>900</v>
      </c>
      <c r="AQ1148" t="s">
        <v>108</v>
      </c>
      <c r="AR1148" t="s">
        <v>13404</v>
      </c>
      <c r="AT1148">
        <v>0</v>
      </c>
      <c r="AU1148">
        <v>0</v>
      </c>
      <c r="AV1148">
        <v>0</v>
      </c>
      <c r="AW1148">
        <v>0</v>
      </c>
      <c r="AX1148">
        <v>0</v>
      </c>
      <c r="AY1148">
        <v>0</v>
      </c>
      <c r="BC1148" t="s">
        <v>63</v>
      </c>
      <c r="BG1148" t="s">
        <v>108</v>
      </c>
      <c r="BJ1148" t="s">
        <v>6490</v>
      </c>
    </row>
    <row r="1149" spans="1:62" x14ac:dyDescent="0.35">
      <c r="A1149" t="s">
        <v>6491</v>
      </c>
      <c r="B1149">
        <v>10000</v>
      </c>
      <c r="C1149">
        <v>10000</v>
      </c>
      <c r="D1149">
        <v>45785</v>
      </c>
      <c r="E1149" t="s">
        <v>59</v>
      </c>
      <c r="F1149" t="s">
        <v>6492</v>
      </c>
      <c r="G1149" t="s">
        <v>6487</v>
      </c>
      <c r="H1149" t="s">
        <v>477</v>
      </c>
      <c r="I1149">
        <v>1</v>
      </c>
      <c r="J1149" t="s">
        <v>63</v>
      </c>
      <c r="K1149">
        <v>79</v>
      </c>
      <c r="L1149" t="s">
        <v>6076</v>
      </c>
      <c r="M1149" t="s">
        <v>26406</v>
      </c>
      <c r="N1149" t="s">
        <v>92</v>
      </c>
      <c r="O1149" t="s">
        <v>3828</v>
      </c>
      <c r="P1149">
        <v>4108</v>
      </c>
      <c r="Q1149">
        <f t="shared" si="319"/>
        <v>235.4</v>
      </c>
      <c r="R1149" s="34">
        <f t="shared" si="320"/>
        <v>3.9233333333333333</v>
      </c>
      <c r="S1149" s="35">
        <v>45763</v>
      </c>
      <c r="U1149">
        <v>56</v>
      </c>
      <c r="V1149">
        <v>230048</v>
      </c>
      <c r="W1149" t="s">
        <v>65</v>
      </c>
      <c r="X1149" t="s">
        <v>6270</v>
      </c>
      <c r="Y1149">
        <v>0</v>
      </c>
      <c r="Z1149">
        <v>0</v>
      </c>
      <c r="AA1149">
        <v>0</v>
      </c>
      <c r="AB1149">
        <v>0</v>
      </c>
      <c r="AC1149">
        <v>0</v>
      </c>
      <c r="AD1149">
        <v>0</v>
      </c>
      <c r="AG1149">
        <v>0</v>
      </c>
      <c r="AK1149" t="s">
        <v>63</v>
      </c>
      <c r="AL1149">
        <v>0</v>
      </c>
      <c r="AM1149" t="s">
        <v>63</v>
      </c>
      <c r="AP1149" t="s">
        <v>6271</v>
      </c>
      <c r="AQ1149" t="s">
        <v>108</v>
      </c>
      <c r="AR1149" t="s">
        <v>13404</v>
      </c>
      <c r="AT1149">
        <v>0</v>
      </c>
      <c r="AU1149">
        <v>0</v>
      </c>
      <c r="AV1149">
        <v>0</v>
      </c>
      <c r="AW1149">
        <v>0</v>
      </c>
      <c r="AX1149">
        <v>0</v>
      </c>
      <c r="AY1149">
        <v>0</v>
      </c>
      <c r="BC1149" t="s">
        <v>63</v>
      </c>
      <c r="BG1149" t="s">
        <v>108</v>
      </c>
      <c r="BJ1149" t="s">
        <v>6493</v>
      </c>
    </row>
    <row r="1150" spans="1:62" x14ac:dyDescent="0.35">
      <c r="A1150" t="s">
        <v>6494</v>
      </c>
      <c r="B1150">
        <v>10000</v>
      </c>
      <c r="C1150">
        <v>10000</v>
      </c>
      <c r="D1150">
        <v>45786</v>
      </c>
      <c r="E1150" t="s">
        <v>59</v>
      </c>
      <c r="F1150">
        <v>0.45841435185185186</v>
      </c>
      <c r="G1150" t="s">
        <v>6487</v>
      </c>
      <c r="H1150" t="s">
        <v>477</v>
      </c>
      <c r="I1150">
        <v>1</v>
      </c>
      <c r="J1150" t="s">
        <v>63</v>
      </c>
      <c r="K1150">
        <v>79</v>
      </c>
      <c r="L1150" t="s">
        <v>6076</v>
      </c>
      <c r="M1150" t="s">
        <v>26406</v>
      </c>
      <c r="N1150" t="s">
        <v>92</v>
      </c>
      <c r="O1150" t="s">
        <v>3828</v>
      </c>
      <c r="P1150">
        <v>4108</v>
      </c>
      <c r="Q1150">
        <f t="shared" si="319"/>
        <v>235.4</v>
      </c>
      <c r="R1150" s="34">
        <f t="shared" si="320"/>
        <v>3.9233333333333333</v>
      </c>
      <c r="S1150" s="35">
        <v>45763</v>
      </c>
      <c r="U1150">
        <v>28</v>
      </c>
      <c r="V1150">
        <v>115024</v>
      </c>
      <c r="W1150" t="s">
        <v>65</v>
      </c>
      <c r="X1150" t="s">
        <v>4659</v>
      </c>
      <c r="Y1150">
        <v>0</v>
      </c>
      <c r="Z1150">
        <v>0</v>
      </c>
      <c r="AA1150">
        <v>0</v>
      </c>
      <c r="AB1150">
        <v>0</v>
      </c>
      <c r="AC1150">
        <v>0</v>
      </c>
      <c r="AD1150">
        <v>0</v>
      </c>
      <c r="AG1150">
        <v>0</v>
      </c>
      <c r="AK1150" t="s">
        <v>63</v>
      </c>
      <c r="AL1150">
        <v>0</v>
      </c>
      <c r="AM1150" t="s">
        <v>63</v>
      </c>
      <c r="AP1150" t="s">
        <v>4660</v>
      </c>
      <c r="AQ1150" t="s">
        <v>108</v>
      </c>
      <c r="AR1150" t="s">
        <v>13404</v>
      </c>
      <c r="AT1150">
        <v>0</v>
      </c>
      <c r="AU1150">
        <v>0</v>
      </c>
      <c r="AV1150">
        <v>0</v>
      </c>
      <c r="AW1150">
        <v>0</v>
      </c>
      <c r="AX1150">
        <v>0</v>
      </c>
      <c r="AY1150">
        <v>0</v>
      </c>
      <c r="BC1150" t="s">
        <v>63</v>
      </c>
      <c r="BG1150" t="s">
        <v>108</v>
      </c>
      <c r="BJ1150" t="s">
        <v>6495</v>
      </c>
    </row>
    <row r="1151" spans="1:62" x14ac:dyDescent="0.35">
      <c r="A1151" t="s">
        <v>6496</v>
      </c>
      <c r="B1151">
        <v>10000</v>
      </c>
      <c r="C1151">
        <v>10000</v>
      </c>
      <c r="D1151">
        <v>45785</v>
      </c>
      <c r="E1151" t="s">
        <v>59</v>
      </c>
      <c r="F1151" t="s">
        <v>6497</v>
      </c>
      <c r="G1151" t="s">
        <v>6487</v>
      </c>
      <c r="H1151" t="s">
        <v>477</v>
      </c>
      <c r="I1151">
        <v>1</v>
      </c>
      <c r="J1151" t="s">
        <v>63</v>
      </c>
      <c r="K1151">
        <v>79</v>
      </c>
      <c r="L1151" t="s">
        <v>6076</v>
      </c>
      <c r="M1151" t="s">
        <v>26406</v>
      </c>
      <c r="N1151" t="s">
        <v>92</v>
      </c>
      <c r="O1151" t="s">
        <v>3828</v>
      </c>
      <c r="P1151">
        <v>4108</v>
      </c>
      <c r="Q1151">
        <f t="shared" si="319"/>
        <v>235.4</v>
      </c>
      <c r="R1151" s="34">
        <f t="shared" si="320"/>
        <v>3.9233333333333333</v>
      </c>
      <c r="S1151" s="35">
        <v>45763</v>
      </c>
      <c r="U1151">
        <v>56</v>
      </c>
      <c r="V1151">
        <v>230048</v>
      </c>
      <c r="W1151" t="s">
        <v>65</v>
      </c>
      <c r="X1151" t="s">
        <v>3476</v>
      </c>
      <c r="Y1151">
        <v>0</v>
      </c>
      <c r="Z1151">
        <v>0</v>
      </c>
      <c r="AA1151">
        <v>0</v>
      </c>
      <c r="AB1151">
        <v>0</v>
      </c>
      <c r="AC1151">
        <v>0</v>
      </c>
      <c r="AD1151">
        <v>0</v>
      </c>
      <c r="AG1151">
        <v>0</v>
      </c>
      <c r="AK1151" t="s">
        <v>63</v>
      </c>
      <c r="AL1151">
        <v>0</v>
      </c>
      <c r="AM1151" t="s">
        <v>63</v>
      </c>
      <c r="AP1151" t="s">
        <v>3477</v>
      </c>
      <c r="AQ1151" t="s">
        <v>108</v>
      </c>
      <c r="AR1151" t="s">
        <v>13404</v>
      </c>
      <c r="AT1151">
        <v>0</v>
      </c>
      <c r="AU1151">
        <v>0</v>
      </c>
      <c r="AV1151">
        <v>0</v>
      </c>
      <c r="AW1151">
        <v>0</v>
      </c>
      <c r="AX1151">
        <v>0</v>
      </c>
      <c r="AY1151">
        <v>0</v>
      </c>
      <c r="BC1151" t="s">
        <v>63</v>
      </c>
      <c r="BG1151" t="s">
        <v>108</v>
      </c>
      <c r="BJ1151" t="s">
        <v>6498</v>
      </c>
    </row>
    <row r="1152" spans="1:62" x14ac:dyDescent="0.35">
      <c r="A1152" t="s">
        <v>6499</v>
      </c>
      <c r="B1152">
        <v>10000</v>
      </c>
      <c r="C1152">
        <v>10000</v>
      </c>
      <c r="D1152">
        <v>45785</v>
      </c>
      <c r="E1152" t="s">
        <v>59</v>
      </c>
      <c r="F1152" t="s">
        <v>2053</v>
      </c>
      <c r="G1152" t="s">
        <v>6487</v>
      </c>
      <c r="H1152" t="s">
        <v>477</v>
      </c>
      <c r="I1152">
        <v>1</v>
      </c>
      <c r="J1152" t="s">
        <v>63</v>
      </c>
      <c r="K1152">
        <v>79</v>
      </c>
      <c r="L1152" t="s">
        <v>6076</v>
      </c>
      <c r="M1152" t="s">
        <v>26406</v>
      </c>
      <c r="N1152" t="s">
        <v>92</v>
      </c>
      <c r="O1152" t="s">
        <v>3828</v>
      </c>
      <c r="P1152">
        <v>4108</v>
      </c>
      <c r="Q1152">
        <f t="shared" si="319"/>
        <v>235.4</v>
      </c>
      <c r="R1152" s="34">
        <f t="shared" si="320"/>
        <v>3.9233333333333333</v>
      </c>
      <c r="S1152" s="35">
        <v>45763</v>
      </c>
      <c r="U1152">
        <v>28</v>
      </c>
      <c r="V1152">
        <v>115024</v>
      </c>
      <c r="W1152" t="s">
        <v>65</v>
      </c>
      <c r="X1152" t="s">
        <v>6500</v>
      </c>
      <c r="Y1152">
        <v>0</v>
      </c>
      <c r="Z1152">
        <v>0</v>
      </c>
      <c r="AA1152">
        <v>0</v>
      </c>
      <c r="AB1152">
        <v>0</v>
      </c>
      <c r="AC1152">
        <v>0</v>
      </c>
      <c r="AD1152">
        <v>0</v>
      </c>
      <c r="AG1152">
        <v>0</v>
      </c>
      <c r="AK1152" t="s">
        <v>63</v>
      </c>
      <c r="AL1152">
        <v>0</v>
      </c>
      <c r="AM1152" t="s">
        <v>63</v>
      </c>
      <c r="AP1152" t="s">
        <v>6501</v>
      </c>
      <c r="AQ1152" t="s">
        <v>108</v>
      </c>
      <c r="AR1152" t="s">
        <v>13404</v>
      </c>
      <c r="AT1152">
        <v>0</v>
      </c>
      <c r="AU1152">
        <v>0</v>
      </c>
      <c r="AV1152">
        <v>0</v>
      </c>
      <c r="AW1152">
        <v>0</v>
      </c>
      <c r="AX1152">
        <v>0</v>
      </c>
      <c r="AY1152">
        <v>0</v>
      </c>
      <c r="BC1152" t="s">
        <v>63</v>
      </c>
      <c r="BG1152" t="s">
        <v>108</v>
      </c>
      <c r="BJ1152" t="s">
        <v>6502</v>
      </c>
    </row>
    <row r="1153" spans="1:62" x14ac:dyDescent="0.35">
      <c r="A1153" t="s">
        <v>6503</v>
      </c>
      <c r="B1153">
        <v>10000</v>
      </c>
      <c r="C1153">
        <v>10000</v>
      </c>
      <c r="D1153">
        <v>45785</v>
      </c>
      <c r="E1153" t="s">
        <v>59</v>
      </c>
      <c r="F1153" t="s">
        <v>6504</v>
      </c>
      <c r="G1153" t="s">
        <v>6487</v>
      </c>
      <c r="H1153" t="s">
        <v>477</v>
      </c>
      <c r="I1153">
        <v>1</v>
      </c>
      <c r="J1153" t="s">
        <v>63</v>
      </c>
      <c r="K1153">
        <v>79</v>
      </c>
      <c r="L1153" t="s">
        <v>6076</v>
      </c>
      <c r="M1153" t="s">
        <v>26406</v>
      </c>
      <c r="N1153" t="s">
        <v>92</v>
      </c>
      <c r="O1153" t="s">
        <v>3828</v>
      </c>
      <c r="P1153">
        <v>4108</v>
      </c>
      <c r="Q1153">
        <f t="shared" si="319"/>
        <v>235.4</v>
      </c>
      <c r="R1153" s="34">
        <f t="shared" si="320"/>
        <v>3.9233333333333333</v>
      </c>
      <c r="S1153" s="35">
        <v>45763</v>
      </c>
      <c r="U1153">
        <v>28</v>
      </c>
      <c r="V1153">
        <v>115024</v>
      </c>
      <c r="W1153" t="s">
        <v>65</v>
      </c>
      <c r="X1153" t="s">
        <v>4664</v>
      </c>
      <c r="Y1153">
        <v>0</v>
      </c>
      <c r="Z1153">
        <v>0</v>
      </c>
      <c r="AA1153">
        <v>0</v>
      </c>
      <c r="AB1153">
        <v>0</v>
      </c>
      <c r="AC1153">
        <v>0</v>
      </c>
      <c r="AD1153">
        <v>0</v>
      </c>
      <c r="AG1153">
        <v>0</v>
      </c>
      <c r="AK1153" t="s">
        <v>63</v>
      </c>
      <c r="AL1153">
        <v>0</v>
      </c>
      <c r="AM1153" t="s">
        <v>63</v>
      </c>
      <c r="AP1153" t="s">
        <v>4665</v>
      </c>
      <c r="AQ1153" t="s">
        <v>108</v>
      </c>
      <c r="AR1153" t="s">
        <v>13404</v>
      </c>
      <c r="AT1153">
        <v>0</v>
      </c>
      <c r="AU1153">
        <v>0</v>
      </c>
      <c r="AV1153">
        <v>0</v>
      </c>
      <c r="AW1153">
        <v>0</v>
      </c>
      <c r="AX1153">
        <v>0</v>
      </c>
      <c r="AY1153">
        <v>0</v>
      </c>
      <c r="BC1153" t="s">
        <v>63</v>
      </c>
      <c r="BG1153" t="s">
        <v>108</v>
      </c>
      <c r="BJ1153" t="s">
        <v>6505</v>
      </c>
    </row>
    <row r="1154" spans="1:62" x14ac:dyDescent="0.35">
      <c r="A1154" t="s">
        <v>6506</v>
      </c>
      <c r="B1154">
        <v>10000</v>
      </c>
      <c r="C1154">
        <v>10000</v>
      </c>
      <c r="D1154">
        <v>45785</v>
      </c>
      <c r="E1154" t="s">
        <v>59</v>
      </c>
      <c r="F1154" t="s">
        <v>6575</v>
      </c>
      <c r="G1154" t="s">
        <v>6487</v>
      </c>
      <c r="H1154" t="s">
        <v>477</v>
      </c>
      <c r="I1154">
        <v>1</v>
      </c>
      <c r="J1154" t="s">
        <v>63</v>
      </c>
      <c r="K1154">
        <v>79</v>
      </c>
      <c r="L1154" t="s">
        <v>6076</v>
      </c>
      <c r="M1154" t="s">
        <v>26406</v>
      </c>
      <c r="N1154" t="s">
        <v>92</v>
      </c>
      <c r="O1154" t="s">
        <v>3828</v>
      </c>
      <c r="P1154">
        <v>4108</v>
      </c>
      <c r="Q1154">
        <f t="shared" si="319"/>
        <v>235.4</v>
      </c>
      <c r="R1154" s="34">
        <f t="shared" si="320"/>
        <v>3.9233333333333333</v>
      </c>
      <c r="S1154" s="35">
        <v>45763</v>
      </c>
      <c r="U1154">
        <v>28</v>
      </c>
      <c r="V1154">
        <v>115024</v>
      </c>
      <c r="W1154" t="s">
        <v>65</v>
      </c>
      <c r="X1154" t="s">
        <v>6508</v>
      </c>
      <c r="Y1154">
        <v>0</v>
      </c>
      <c r="Z1154">
        <v>0</v>
      </c>
      <c r="AA1154">
        <v>0</v>
      </c>
      <c r="AB1154">
        <v>0</v>
      </c>
      <c r="AC1154">
        <v>0</v>
      </c>
      <c r="AD1154">
        <v>0</v>
      </c>
      <c r="AG1154">
        <v>0</v>
      </c>
      <c r="AK1154" t="s">
        <v>63</v>
      </c>
      <c r="AL1154">
        <v>0</v>
      </c>
      <c r="AM1154" t="s">
        <v>63</v>
      </c>
      <c r="AP1154" t="s">
        <v>6509</v>
      </c>
      <c r="AQ1154" t="s">
        <v>108</v>
      </c>
      <c r="AR1154" t="s">
        <v>13404</v>
      </c>
      <c r="AT1154">
        <v>0</v>
      </c>
      <c r="AU1154">
        <v>0</v>
      </c>
      <c r="AV1154">
        <v>0</v>
      </c>
      <c r="AW1154">
        <v>0</v>
      </c>
      <c r="AX1154">
        <v>0</v>
      </c>
      <c r="AY1154">
        <v>0</v>
      </c>
      <c r="BC1154" t="s">
        <v>63</v>
      </c>
      <c r="BG1154" t="s">
        <v>108</v>
      </c>
      <c r="BJ1154" t="s">
        <v>6510</v>
      </c>
    </row>
    <row r="1155" spans="1:62" x14ac:dyDescent="0.35">
      <c r="A1155" t="s">
        <v>6511</v>
      </c>
      <c r="B1155">
        <v>10000</v>
      </c>
      <c r="C1155">
        <v>10000</v>
      </c>
      <c r="D1155">
        <v>45785</v>
      </c>
      <c r="E1155" t="s">
        <v>59</v>
      </c>
      <c r="F1155" t="s">
        <v>6512</v>
      </c>
      <c r="G1155" t="s">
        <v>6487</v>
      </c>
      <c r="H1155" t="s">
        <v>477</v>
      </c>
      <c r="I1155">
        <v>1</v>
      </c>
      <c r="J1155" t="s">
        <v>63</v>
      </c>
      <c r="K1155">
        <v>79</v>
      </c>
      <c r="L1155" t="s">
        <v>6076</v>
      </c>
      <c r="M1155" t="s">
        <v>26406</v>
      </c>
      <c r="N1155" t="s">
        <v>92</v>
      </c>
      <c r="O1155" t="s">
        <v>3828</v>
      </c>
      <c r="P1155">
        <v>4108</v>
      </c>
      <c r="Q1155">
        <f t="shared" si="319"/>
        <v>235.4</v>
      </c>
      <c r="R1155" s="34">
        <f t="shared" si="320"/>
        <v>3.9233333333333333</v>
      </c>
      <c r="S1155" s="35">
        <v>45763</v>
      </c>
      <c r="U1155">
        <v>28</v>
      </c>
      <c r="V1155">
        <v>115024</v>
      </c>
      <c r="W1155" t="s">
        <v>65</v>
      </c>
      <c r="X1155" t="s">
        <v>658</v>
      </c>
      <c r="Y1155">
        <v>0</v>
      </c>
      <c r="Z1155">
        <v>0</v>
      </c>
      <c r="AA1155">
        <v>0</v>
      </c>
      <c r="AB1155">
        <v>0</v>
      </c>
      <c r="AC1155">
        <v>0</v>
      </c>
      <c r="AD1155">
        <v>0</v>
      </c>
      <c r="AG1155">
        <v>0</v>
      </c>
      <c r="AK1155" t="s">
        <v>63</v>
      </c>
      <c r="AL1155">
        <v>0</v>
      </c>
      <c r="AM1155" t="s">
        <v>63</v>
      </c>
      <c r="AP1155" t="s">
        <v>659</v>
      </c>
      <c r="AQ1155" t="s">
        <v>108</v>
      </c>
      <c r="AR1155" t="s">
        <v>13404</v>
      </c>
      <c r="AT1155">
        <v>0</v>
      </c>
      <c r="AU1155">
        <v>0</v>
      </c>
      <c r="AV1155">
        <v>0</v>
      </c>
      <c r="AW1155">
        <v>0</v>
      </c>
      <c r="AX1155">
        <v>0</v>
      </c>
      <c r="AY1155">
        <v>0</v>
      </c>
      <c r="BC1155" t="s">
        <v>63</v>
      </c>
      <c r="BG1155" t="s">
        <v>108</v>
      </c>
      <c r="BJ1155" t="s">
        <v>6513</v>
      </c>
    </row>
    <row r="1156" spans="1:62" x14ac:dyDescent="0.35">
      <c r="A1156" t="s">
        <v>4820</v>
      </c>
      <c r="B1156">
        <v>10000</v>
      </c>
      <c r="C1156">
        <v>30000</v>
      </c>
      <c r="D1156">
        <v>45770</v>
      </c>
      <c r="E1156" t="s">
        <v>59</v>
      </c>
      <c r="F1156" t="s">
        <v>4821</v>
      </c>
      <c r="G1156" t="s">
        <v>4822</v>
      </c>
      <c r="I1156">
        <v>2</v>
      </c>
      <c r="J1156" t="s">
        <v>183</v>
      </c>
      <c r="K1156">
        <v>76</v>
      </c>
      <c r="L1156" t="s">
        <v>6065</v>
      </c>
      <c r="M1156" t="s">
        <v>26408</v>
      </c>
      <c r="N1156" t="s">
        <v>439</v>
      </c>
      <c r="O1156" t="s">
        <v>3859</v>
      </c>
      <c r="P1156">
        <v>43334</v>
      </c>
      <c r="Q1156">
        <f>(P1156/20)+45</f>
        <v>2211.6999999999998</v>
      </c>
      <c r="R1156" s="34">
        <f>Q1156/60</f>
        <v>36.861666666666665</v>
      </c>
      <c r="S1156" s="35">
        <v>45763</v>
      </c>
      <c r="U1156">
        <v>6</v>
      </c>
      <c r="V1156">
        <v>260004</v>
      </c>
      <c r="W1156" t="s">
        <v>65</v>
      </c>
      <c r="X1156" t="s">
        <v>4823</v>
      </c>
      <c r="Y1156">
        <v>0</v>
      </c>
      <c r="Z1156">
        <v>260002</v>
      </c>
      <c r="AA1156">
        <v>2</v>
      </c>
      <c r="AB1156">
        <v>0</v>
      </c>
      <c r="AC1156">
        <v>0</v>
      </c>
      <c r="AD1156">
        <v>0</v>
      </c>
      <c r="AG1156">
        <v>0</v>
      </c>
      <c r="AP1156" t="s">
        <v>4824</v>
      </c>
      <c r="AQ1156" t="s">
        <v>448</v>
      </c>
      <c r="AR1156" t="s">
        <v>11797</v>
      </c>
      <c r="AT1156">
        <v>0</v>
      </c>
      <c r="AU1156">
        <v>0</v>
      </c>
      <c r="AV1156">
        <v>0</v>
      </c>
      <c r="AW1156">
        <v>0</v>
      </c>
      <c r="AX1156">
        <v>0</v>
      </c>
      <c r="AY1156">
        <v>0</v>
      </c>
      <c r="BC1156" t="s">
        <v>63</v>
      </c>
      <c r="BD1156" t="s">
        <v>4825</v>
      </c>
      <c r="BE1156">
        <v>0</v>
      </c>
      <c r="BG1156" t="s">
        <v>448</v>
      </c>
      <c r="BJ1156" t="s">
        <v>4826</v>
      </c>
    </row>
    <row r="1157" spans="1:62" x14ac:dyDescent="0.35">
      <c r="A1157" t="s">
        <v>5322</v>
      </c>
      <c r="B1157">
        <v>10000</v>
      </c>
      <c r="C1157">
        <v>10000</v>
      </c>
      <c r="D1157">
        <v>45769</v>
      </c>
      <c r="E1157" t="s">
        <v>59</v>
      </c>
      <c r="F1157" t="s">
        <v>5323</v>
      </c>
      <c r="G1157">
        <v>402160895</v>
      </c>
      <c r="I1157">
        <v>1</v>
      </c>
      <c r="J1157" t="s">
        <v>183</v>
      </c>
      <c r="K1157">
        <v>68</v>
      </c>
      <c r="L1157" t="s">
        <v>6051</v>
      </c>
      <c r="M1157" t="s">
        <v>26408</v>
      </c>
      <c r="N1157" t="s">
        <v>272</v>
      </c>
      <c r="O1157" t="s">
        <v>3812</v>
      </c>
      <c r="P1157">
        <v>26000</v>
      </c>
      <c r="Q1157">
        <f>(P1157/40)+45</f>
        <v>695</v>
      </c>
      <c r="R1157" s="34">
        <f>Q1157/60</f>
        <v>11.583333333333334</v>
      </c>
      <c r="S1157" s="35">
        <v>45763</v>
      </c>
      <c r="U1157">
        <v>1</v>
      </c>
      <c r="V1157">
        <v>26000</v>
      </c>
      <c r="W1157" t="s">
        <v>65</v>
      </c>
      <c r="X1157" t="s">
        <v>5324</v>
      </c>
      <c r="Y1157">
        <v>0</v>
      </c>
      <c r="Z1157">
        <v>26000</v>
      </c>
      <c r="AA1157">
        <v>0</v>
      </c>
      <c r="AB1157">
        <v>0</v>
      </c>
      <c r="AC1157">
        <v>0</v>
      </c>
      <c r="AD1157">
        <v>0</v>
      </c>
      <c r="AG1157">
        <v>0</v>
      </c>
      <c r="AP1157" t="s">
        <v>5325</v>
      </c>
      <c r="AQ1157" t="s">
        <v>592</v>
      </c>
      <c r="AR1157" t="s">
        <v>23747</v>
      </c>
      <c r="AT1157">
        <v>0</v>
      </c>
      <c r="AU1157">
        <v>0</v>
      </c>
      <c r="AV1157">
        <v>0</v>
      </c>
      <c r="AW1157">
        <v>0</v>
      </c>
      <c r="AX1157">
        <v>0</v>
      </c>
      <c r="AY1157">
        <v>0</v>
      </c>
      <c r="BC1157" t="s">
        <v>63</v>
      </c>
      <c r="BD1157" t="s">
        <v>5326</v>
      </c>
      <c r="BE1157">
        <v>0</v>
      </c>
      <c r="BG1157" t="s">
        <v>592</v>
      </c>
      <c r="BJ1157" t="s">
        <v>5327</v>
      </c>
    </row>
    <row r="1158" spans="1:62" x14ac:dyDescent="0.35">
      <c r="A1158" t="s">
        <v>4898</v>
      </c>
      <c r="B1158">
        <v>20000</v>
      </c>
      <c r="C1158">
        <v>20000</v>
      </c>
      <c r="D1158">
        <v>45769</v>
      </c>
      <c r="E1158" t="s">
        <v>59</v>
      </c>
      <c r="F1158" t="s">
        <v>4899</v>
      </c>
      <c r="G1158" t="s">
        <v>4900</v>
      </c>
      <c r="I1158">
        <v>1</v>
      </c>
      <c r="J1158" t="s">
        <v>183</v>
      </c>
      <c r="K1158">
        <v>103</v>
      </c>
      <c r="L1158" t="s">
        <v>6044</v>
      </c>
      <c r="M1158" t="s">
        <v>26408</v>
      </c>
      <c r="N1158" t="s">
        <v>1171</v>
      </c>
      <c r="O1158" t="s">
        <v>3844</v>
      </c>
      <c r="P1158">
        <v>26260</v>
      </c>
      <c r="Q1158">
        <f>(P1158/30)+30</f>
        <v>905.33333333333337</v>
      </c>
      <c r="R1158" s="34">
        <f>Q1158/60</f>
        <v>15.08888888888889</v>
      </c>
      <c r="S1158" s="35">
        <v>45763</v>
      </c>
      <c r="U1158">
        <v>8</v>
      </c>
      <c r="V1158">
        <v>210080</v>
      </c>
      <c r="W1158" t="s">
        <v>65</v>
      </c>
      <c r="X1158" s="34" t="s">
        <v>66</v>
      </c>
      <c r="Y1158">
        <v>0</v>
      </c>
      <c r="Z1158">
        <v>210080</v>
      </c>
      <c r="AA1158">
        <v>0</v>
      </c>
      <c r="AB1158">
        <v>0</v>
      </c>
      <c r="AC1158">
        <v>0</v>
      </c>
      <c r="AD1158">
        <v>0</v>
      </c>
      <c r="AG1158">
        <v>0</v>
      </c>
      <c r="AP1158" t="s">
        <v>67</v>
      </c>
      <c r="AQ1158" t="s">
        <v>68</v>
      </c>
      <c r="AR1158" t="s">
        <v>26186</v>
      </c>
      <c r="AT1158">
        <v>0</v>
      </c>
      <c r="AU1158">
        <v>0</v>
      </c>
      <c r="AV1158">
        <v>0</v>
      </c>
      <c r="AW1158">
        <v>0</v>
      </c>
      <c r="AX1158">
        <v>0</v>
      </c>
      <c r="AY1158">
        <v>0</v>
      </c>
      <c r="BC1158" t="s">
        <v>63</v>
      </c>
      <c r="BD1158" t="s">
        <v>4901</v>
      </c>
      <c r="BE1158">
        <v>0</v>
      </c>
      <c r="BG1158" t="s">
        <v>68</v>
      </c>
      <c r="BJ1158" t="s">
        <v>4902</v>
      </c>
    </row>
    <row r="1159" spans="1:62" x14ac:dyDescent="0.35">
      <c r="A1159" t="s">
        <v>2915</v>
      </c>
      <c r="B1159">
        <v>10000</v>
      </c>
      <c r="C1159">
        <v>20000</v>
      </c>
      <c r="D1159">
        <v>45763</v>
      </c>
      <c r="E1159" t="s">
        <v>59</v>
      </c>
      <c r="F1159" t="s">
        <v>2916</v>
      </c>
      <c r="G1159">
        <v>402160695</v>
      </c>
      <c r="I1159">
        <v>1</v>
      </c>
      <c r="J1159" t="s">
        <v>183</v>
      </c>
      <c r="K1159">
        <v>68</v>
      </c>
      <c r="L1159" t="s">
        <v>6051</v>
      </c>
      <c r="M1159" t="s">
        <v>26408</v>
      </c>
      <c r="N1159" t="s">
        <v>272</v>
      </c>
      <c r="O1159" t="s">
        <v>3812</v>
      </c>
      <c r="P1159">
        <v>6000</v>
      </c>
      <c r="Q1159">
        <f>(P1159/40)+45</f>
        <v>195</v>
      </c>
      <c r="R1159" s="34">
        <f>Q1159/60</f>
        <v>3.25</v>
      </c>
      <c r="S1159" s="35">
        <v>45763</v>
      </c>
      <c r="U1159">
        <v>1</v>
      </c>
      <c r="V1159">
        <v>6000</v>
      </c>
      <c r="W1159" t="s">
        <v>65</v>
      </c>
      <c r="X1159" t="s">
        <v>2917</v>
      </c>
      <c r="Y1159">
        <v>0</v>
      </c>
      <c r="Z1159">
        <v>6000</v>
      </c>
      <c r="AA1159">
        <v>0</v>
      </c>
      <c r="AB1159">
        <v>0</v>
      </c>
      <c r="AC1159">
        <v>0</v>
      </c>
      <c r="AD1159">
        <v>0</v>
      </c>
      <c r="AG1159">
        <v>0</v>
      </c>
      <c r="AP1159" t="s">
        <v>2918</v>
      </c>
      <c r="AQ1159" t="s">
        <v>592</v>
      </c>
      <c r="AR1159" t="s">
        <v>23747</v>
      </c>
      <c r="AT1159">
        <v>0</v>
      </c>
      <c r="AU1159">
        <v>0</v>
      </c>
      <c r="AV1159">
        <v>0</v>
      </c>
      <c r="AW1159">
        <v>0</v>
      </c>
      <c r="AX1159">
        <v>0</v>
      </c>
      <c r="AY1159">
        <v>0</v>
      </c>
      <c r="BC1159" t="s">
        <v>63</v>
      </c>
      <c r="BD1159" t="s">
        <v>5209</v>
      </c>
      <c r="BE1159">
        <v>0</v>
      </c>
      <c r="BG1159" t="s">
        <v>592</v>
      </c>
      <c r="BJ1159" t="s">
        <v>2919</v>
      </c>
    </row>
    <row r="1160" spans="1:62" x14ac:dyDescent="0.35">
      <c r="A1160" t="s">
        <v>3877</v>
      </c>
      <c r="B1160">
        <v>10000</v>
      </c>
      <c r="C1160">
        <v>20000</v>
      </c>
      <c r="D1160">
        <v>45775</v>
      </c>
      <c r="E1160" t="s">
        <v>59</v>
      </c>
      <c r="F1160" t="s">
        <v>3878</v>
      </c>
      <c r="G1160">
        <v>10656256089</v>
      </c>
      <c r="I1160">
        <v>2</v>
      </c>
      <c r="J1160" t="s">
        <v>183</v>
      </c>
      <c r="K1160">
        <v>77</v>
      </c>
      <c r="L1160" t="s">
        <v>6043</v>
      </c>
      <c r="M1160" t="s">
        <v>26407</v>
      </c>
      <c r="N1160" t="s">
        <v>192</v>
      </c>
      <c r="O1160" t="s">
        <v>3848</v>
      </c>
      <c r="P1160">
        <v>1278</v>
      </c>
      <c r="Q1160">
        <f>(P1160/60)+30</f>
        <v>51.3</v>
      </c>
      <c r="R1160" s="34">
        <f>Q1160/60</f>
        <v>0.85499999999999998</v>
      </c>
      <c r="S1160" s="35">
        <v>45763</v>
      </c>
      <c r="U1160">
        <v>88</v>
      </c>
      <c r="V1160">
        <v>112464</v>
      </c>
      <c r="W1160" t="s">
        <v>65</v>
      </c>
      <c r="X1160" t="s">
        <v>1506</v>
      </c>
      <c r="Y1160">
        <v>0</v>
      </c>
      <c r="Z1160">
        <v>1060000</v>
      </c>
      <c r="AA1160">
        <v>-947536</v>
      </c>
      <c r="AB1160">
        <v>0</v>
      </c>
      <c r="AC1160">
        <v>0</v>
      </c>
      <c r="AD1160">
        <v>0</v>
      </c>
      <c r="AG1160">
        <v>0</v>
      </c>
      <c r="AP1160" t="s">
        <v>1507</v>
      </c>
      <c r="AQ1160" t="s">
        <v>108</v>
      </c>
      <c r="AR1160" t="s">
        <v>13404</v>
      </c>
      <c r="AT1160">
        <v>0</v>
      </c>
      <c r="AU1160">
        <v>0</v>
      </c>
      <c r="AV1160">
        <v>0</v>
      </c>
      <c r="AW1160">
        <v>0</v>
      </c>
      <c r="AX1160">
        <v>0</v>
      </c>
      <c r="AY1160">
        <v>0</v>
      </c>
      <c r="BC1160" t="s">
        <v>63</v>
      </c>
      <c r="BD1160" t="s">
        <v>6397</v>
      </c>
      <c r="BE1160">
        <v>0</v>
      </c>
      <c r="BG1160" t="s">
        <v>108</v>
      </c>
      <c r="BJ1160" t="s">
        <v>3879</v>
      </c>
    </row>
    <row r="1161" spans="1:62" x14ac:dyDescent="0.35">
      <c r="A1161" t="s">
        <v>2926</v>
      </c>
      <c r="B1161">
        <v>10000</v>
      </c>
      <c r="C1161">
        <v>30000</v>
      </c>
      <c r="D1161">
        <v>45763</v>
      </c>
      <c r="E1161" t="s">
        <v>59</v>
      </c>
      <c r="F1161" t="s">
        <v>2927</v>
      </c>
      <c r="G1161">
        <v>10620258106</v>
      </c>
      <c r="I1161">
        <v>3</v>
      </c>
      <c r="J1161" t="s">
        <v>183</v>
      </c>
      <c r="K1161">
        <v>85</v>
      </c>
      <c r="L1161" t="s">
        <v>6060</v>
      </c>
      <c r="M1161" t="s">
        <v>26410</v>
      </c>
      <c r="N1161" t="s">
        <v>940</v>
      </c>
      <c r="O1161" t="s">
        <v>3864</v>
      </c>
      <c r="P1161">
        <v>12728</v>
      </c>
      <c r="S1161" s="35">
        <v>45763</v>
      </c>
      <c r="U1161">
        <v>11</v>
      </c>
      <c r="V1161">
        <v>140008</v>
      </c>
      <c r="W1161" t="s">
        <v>65</v>
      </c>
      <c r="X1161" t="s">
        <v>120</v>
      </c>
      <c r="Y1161">
        <v>0</v>
      </c>
      <c r="Z1161">
        <v>140000</v>
      </c>
      <c r="AA1161">
        <v>8</v>
      </c>
      <c r="AB1161">
        <v>0</v>
      </c>
      <c r="AC1161">
        <v>0</v>
      </c>
      <c r="AD1161">
        <v>0</v>
      </c>
      <c r="AG1161">
        <v>0</v>
      </c>
      <c r="AP1161" t="s">
        <v>121</v>
      </c>
      <c r="AQ1161" t="s">
        <v>108</v>
      </c>
      <c r="AR1161" t="s">
        <v>13404</v>
      </c>
      <c r="AT1161">
        <v>0</v>
      </c>
      <c r="AU1161">
        <v>0</v>
      </c>
      <c r="AV1161">
        <v>0</v>
      </c>
      <c r="AW1161">
        <v>0</v>
      </c>
      <c r="AX1161">
        <v>0</v>
      </c>
      <c r="AY1161">
        <v>0</v>
      </c>
      <c r="BC1161" t="s">
        <v>63</v>
      </c>
      <c r="BD1161" t="s">
        <v>4685</v>
      </c>
      <c r="BE1161">
        <v>0</v>
      </c>
      <c r="BG1161" t="s">
        <v>108</v>
      </c>
      <c r="BJ1161" t="s">
        <v>2928</v>
      </c>
    </row>
    <row r="1162" spans="1:62" x14ac:dyDescent="0.35">
      <c r="A1162" t="s">
        <v>3001</v>
      </c>
      <c r="B1162">
        <v>10000</v>
      </c>
      <c r="C1162">
        <v>10000</v>
      </c>
      <c r="D1162">
        <v>45764</v>
      </c>
      <c r="E1162" t="s">
        <v>59</v>
      </c>
      <c r="F1162" t="s">
        <v>2999</v>
      </c>
      <c r="G1162" t="s">
        <v>1428</v>
      </c>
      <c r="I1162">
        <v>1</v>
      </c>
      <c r="J1162" t="s">
        <v>183</v>
      </c>
      <c r="K1162">
        <v>78</v>
      </c>
      <c r="L1162" t="s">
        <v>6047</v>
      </c>
      <c r="M1162" t="s">
        <v>26405</v>
      </c>
      <c r="N1162" t="s">
        <v>216</v>
      </c>
      <c r="O1162" t="s">
        <v>3803</v>
      </c>
      <c r="P1162">
        <v>2750</v>
      </c>
      <c r="Q1162">
        <f>(P1162/40)+45</f>
        <v>113.75</v>
      </c>
      <c r="R1162" s="34">
        <f>Q1162/60</f>
        <v>1.8958333333333333</v>
      </c>
      <c r="S1162" s="35">
        <v>45763</v>
      </c>
      <c r="U1162">
        <v>16</v>
      </c>
      <c r="V1162">
        <v>44000</v>
      </c>
      <c r="W1162" t="s">
        <v>65</v>
      </c>
      <c r="X1162" t="s">
        <v>3002</v>
      </c>
      <c r="Y1162">
        <v>0</v>
      </c>
      <c r="Z1162">
        <v>40000</v>
      </c>
      <c r="AA1162">
        <v>4000</v>
      </c>
      <c r="AB1162">
        <v>0</v>
      </c>
      <c r="AC1162">
        <v>0</v>
      </c>
      <c r="AD1162">
        <v>0</v>
      </c>
      <c r="AG1162">
        <v>0</v>
      </c>
      <c r="AP1162" t="s">
        <v>3003</v>
      </c>
      <c r="AQ1162" t="s">
        <v>275</v>
      </c>
      <c r="AR1162" t="s">
        <v>21306</v>
      </c>
      <c r="AT1162">
        <v>0</v>
      </c>
      <c r="AU1162">
        <v>0</v>
      </c>
      <c r="AV1162">
        <v>0</v>
      </c>
      <c r="AW1162">
        <v>0</v>
      </c>
      <c r="AX1162">
        <v>0</v>
      </c>
      <c r="AY1162">
        <v>0</v>
      </c>
      <c r="BC1162" t="s">
        <v>63</v>
      </c>
      <c r="BD1162" t="s">
        <v>5328</v>
      </c>
      <c r="BE1162">
        <v>0</v>
      </c>
      <c r="BG1162" t="s">
        <v>275</v>
      </c>
      <c r="BJ1162" t="s">
        <v>3004</v>
      </c>
    </row>
    <row r="1163" spans="1:62" x14ac:dyDescent="0.35">
      <c r="A1163" t="s">
        <v>5329</v>
      </c>
      <c r="B1163">
        <v>10000</v>
      </c>
      <c r="C1163">
        <v>20000</v>
      </c>
      <c r="D1163">
        <v>45764</v>
      </c>
      <c r="E1163" t="s">
        <v>59</v>
      </c>
      <c r="F1163" t="s">
        <v>2122</v>
      </c>
      <c r="G1163" t="s">
        <v>5330</v>
      </c>
      <c r="I1163">
        <v>2</v>
      </c>
      <c r="J1163" t="s">
        <v>183</v>
      </c>
      <c r="K1163">
        <v>60</v>
      </c>
      <c r="L1163" t="s">
        <v>6048</v>
      </c>
      <c r="M1163" t="s">
        <v>26408</v>
      </c>
      <c r="N1163" t="s">
        <v>222</v>
      </c>
      <c r="O1163" t="s">
        <v>3835</v>
      </c>
      <c r="P1163">
        <v>1500</v>
      </c>
      <c r="Q1163">
        <f>(P1163/50)+45</f>
        <v>75</v>
      </c>
      <c r="R1163" s="34">
        <f>Q1163/60</f>
        <v>1.25</v>
      </c>
      <c r="S1163" s="35">
        <v>45763</v>
      </c>
      <c r="U1163">
        <v>2</v>
      </c>
      <c r="V1163">
        <v>3000</v>
      </c>
      <c r="W1163" t="s">
        <v>65</v>
      </c>
      <c r="X1163" t="s">
        <v>5331</v>
      </c>
      <c r="Y1163">
        <v>0</v>
      </c>
      <c r="Z1163">
        <v>1020</v>
      </c>
      <c r="AA1163">
        <v>1980</v>
      </c>
      <c r="AB1163">
        <v>0</v>
      </c>
      <c r="AC1163">
        <v>0</v>
      </c>
      <c r="AD1163">
        <v>0</v>
      </c>
      <c r="AG1163">
        <v>0</v>
      </c>
      <c r="AP1163" t="s">
        <v>5332</v>
      </c>
      <c r="AQ1163" t="s">
        <v>320</v>
      </c>
      <c r="AR1163" t="s">
        <v>11590</v>
      </c>
      <c r="AT1163">
        <v>0</v>
      </c>
      <c r="AU1163">
        <v>0</v>
      </c>
      <c r="AV1163">
        <v>0</v>
      </c>
      <c r="AW1163">
        <v>0</v>
      </c>
      <c r="AX1163">
        <v>0</v>
      </c>
      <c r="AY1163">
        <v>0</v>
      </c>
      <c r="BC1163" t="s">
        <v>63</v>
      </c>
      <c r="BD1163" t="s">
        <v>5333</v>
      </c>
      <c r="BE1163">
        <v>0</v>
      </c>
      <c r="BG1163" t="s">
        <v>320</v>
      </c>
      <c r="BJ1163" t="s">
        <v>1699</v>
      </c>
    </row>
    <row r="1164" spans="1:62" x14ac:dyDescent="0.35">
      <c r="A1164" t="s">
        <v>2929</v>
      </c>
      <c r="B1164">
        <v>10000</v>
      </c>
      <c r="C1164">
        <v>10000</v>
      </c>
      <c r="D1164">
        <v>45763</v>
      </c>
      <c r="E1164" t="s">
        <v>59</v>
      </c>
      <c r="F1164" t="s">
        <v>2930</v>
      </c>
      <c r="G1164" t="s">
        <v>2715</v>
      </c>
      <c r="I1164">
        <v>1</v>
      </c>
      <c r="J1164" t="s">
        <v>183</v>
      </c>
      <c r="K1164">
        <v>26</v>
      </c>
      <c r="L1164" t="s">
        <v>6061</v>
      </c>
      <c r="M1164" t="s">
        <v>26405</v>
      </c>
      <c r="N1164" t="s">
        <v>648</v>
      </c>
      <c r="O1164" t="s">
        <v>3810</v>
      </c>
      <c r="P1164">
        <v>9000</v>
      </c>
      <c r="Q1164">
        <f t="shared" ref="Q1164:Q1166" si="321">(P1164/40)+45</f>
        <v>270</v>
      </c>
      <c r="R1164" s="34">
        <f t="shared" ref="R1164:R1166" si="322">Q1164/60</f>
        <v>4.5</v>
      </c>
      <c r="S1164" s="35">
        <v>45763</v>
      </c>
      <c r="U1164">
        <v>4</v>
      </c>
      <c r="V1164">
        <v>36000</v>
      </c>
      <c r="W1164" t="s">
        <v>65</v>
      </c>
      <c r="X1164" t="s">
        <v>2931</v>
      </c>
      <c r="Y1164">
        <v>0</v>
      </c>
      <c r="Z1164">
        <v>36000</v>
      </c>
      <c r="AA1164">
        <v>0</v>
      </c>
      <c r="AB1164">
        <v>0</v>
      </c>
      <c r="AC1164">
        <v>0</v>
      </c>
      <c r="AD1164">
        <v>0</v>
      </c>
      <c r="AG1164">
        <v>0</v>
      </c>
      <c r="AP1164" t="s">
        <v>2932</v>
      </c>
      <c r="AQ1164" t="s">
        <v>170</v>
      </c>
      <c r="AR1164" t="s">
        <v>21526</v>
      </c>
      <c r="AT1164">
        <v>0</v>
      </c>
      <c r="AU1164">
        <v>0</v>
      </c>
      <c r="AV1164">
        <v>0</v>
      </c>
      <c r="AW1164">
        <v>0</v>
      </c>
      <c r="AX1164">
        <v>0</v>
      </c>
      <c r="AY1164">
        <v>0</v>
      </c>
      <c r="BC1164" t="s">
        <v>63</v>
      </c>
      <c r="BD1164" t="s">
        <v>5334</v>
      </c>
      <c r="BE1164">
        <v>0</v>
      </c>
      <c r="BG1164" t="s">
        <v>170</v>
      </c>
      <c r="BJ1164" t="s">
        <v>2933</v>
      </c>
    </row>
    <row r="1165" spans="1:62" x14ac:dyDescent="0.35">
      <c r="A1165" t="s">
        <v>3005</v>
      </c>
      <c r="B1165">
        <v>10000</v>
      </c>
      <c r="C1165">
        <v>10000</v>
      </c>
      <c r="D1165">
        <v>45764</v>
      </c>
      <c r="E1165" t="s">
        <v>59</v>
      </c>
      <c r="F1165" t="s">
        <v>2999</v>
      </c>
      <c r="G1165" t="s">
        <v>1428</v>
      </c>
      <c r="I1165">
        <v>1</v>
      </c>
      <c r="J1165" t="s">
        <v>183</v>
      </c>
      <c r="K1165">
        <v>78</v>
      </c>
      <c r="L1165" t="s">
        <v>6047</v>
      </c>
      <c r="M1165" t="s">
        <v>26405</v>
      </c>
      <c r="N1165" t="s">
        <v>216</v>
      </c>
      <c r="O1165" t="s">
        <v>3803</v>
      </c>
      <c r="P1165">
        <v>5500</v>
      </c>
      <c r="Q1165">
        <f t="shared" si="321"/>
        <v>182.5</v>
      </c>
      <c r="R1165" s="34">
        <f t="shared" si="322"/>
        <v>3.0416666666666665</v>
      </c>
      <c r="S1165" s="35">
        <v>45763</v>
      </c>
      <c r="U1165">
        <v>16</v>
      </c>
      <c r="V1165">
        <v>88000</v>
      </c>
      <c r="W1165" t="s">
        <v>65</v>
      </c>
      <c r="X1165" t="s">
        <v>3002</v>
      </c>
      <c r="Y1165">
        <v>0</v>
      </c>
      <c r="Z1165">
        <v>80000</v>
      </c>
      <c r="AA1165">
        <v>8000</v>
      </c>
      <c r="AB1165">
        <v>0</v>
      </c>
      <c r="AC1165">
        <v>0</v>
      </c>
      <c r="AD1165">
        <v>0</v>
      </c>
      <c r="AG1165">
        <v>0</v>
      </c>
      <c r="AP1165" t="s">
        <v>3003</v>
      </c>
      <c r="AQ1165" t="s">
        <v>170</v>
      </c>
      <c r="AR1165" t="s">
        <v>21526</v>
      </c>
      <c r="AT1165">
        <v>0</v>
      </c>
      <c r="AU1165">
        <v>0</v>
      </c>
      <c r="AV1165">
        <v>0</v>
      </c>
      <c r="AW1165">
        <v>0</v>
      </c>
      <c r="AX1165">
        <v>0</v>
      </c>
      <c r="AY1165">
        <v>0</v>
      </c>
      <c r="BC1165" t="s">
        <v>63</v>
      </c>
      <c r="BD1165" t="s">
        <v>5335</v>
      </c>
      <c r="BE1165">
        <v>0</v>
      </c>
      <c r="BG1165" t="s">
        <v>170</v>
      </c>
      <c r="BJ1165" t="s">
        <v>3007</v>
      </c>
    </row>
    <row r="1166" spans="1:62" x14ac:dyDescent="0.35">
      <c r="A1166" t="s">
        <v>2934</v>
      </c>
      <c r="B1166">
        <v>10000</v>
      </c>
      <c r="C1166">
        <v>10000</v>
      </c>
      <c r="D1166">
        <v>45763</v>
      </c>
      <c r="E1166" t="s">
        <v>59</v>
      </c>
      <c r="F1166">
        <v>0.47006944444444443</v>
      </c>
      <c r="G1166" t="s">
        <v>290</v>
      </c>
      <c r="I1166">
        <v>1</v>
      </c>
      <c r="J1166" t="s">
        <v>183</v>
      </c>
      <c r="K1166">
        <v>78</v>
      </c>
      <c r="L1166" t="s">
        <v>6047</v>
      </c>
      <c r="M1166" t="s">
        <v>26405</v>
      </c>
      <c r="N1166" t="s">
        <v>216</v>
      </c>
      <c r="O1166" t="s">
        <v>3803</v>
      </c>
      <c r="P1166">
        <v>3000</v>
      </c>
      <c r="Q1166">
        <f t="shared" si="321"/>
        <v>120</v>
      </c>
      <c r="R1166" s="34">
        <f t="shared" si="322"/>
        <v>2</v>
      </c>
      <c r="S1166" s="35">
        <v>45763</v>
      </c>
      <c r="U1166">
        <v>1</v>
      </c>
      <c r="V1166">
        <v>3000</v>
      </c>
      <c r="W1166" t="s">
        <v>65</v>
      </c>
      <c r="X1166">
        <v>10100070001</v>
      </c>
      <c r="Y1166">
        <v>0</v>
      </c>
      <c r="Z1166">
        <v>3000</v>
      </c>
      <c r="AA1166">
        <v>0</v>
      </c>
      <c r="AB1166">
        <v>0</v>
      </c>
      <c r="AC1166">
        <v>0</v>
      </c>
      <c r="AD1166">
        <v>0</v>
      </c>
      <c r="AG1166">
        <v>0</v>
      </c>
      <c r="AP1166">
        <v>1010007</v>
      </c>
      <c r="AQ1166" t="s">
        <v>1726</v>
      </c>
      <c r="AR1166" t="s">
        <v>11542</v>
      </c>
      <c r="AT1166">
        <v>0</v>
      </c>
      <c r="AU1166">
        <v>0</v>
      </c>
      <c r="AV1166">
        <v>0</v>
      </c>
      <c r="AW1166">
        <v>0</v>
      </c>
      <c r="AX1166">
        <v>0</v>
      </c>
      <c r="AY1166">
        <v>0</v>
      </c>
      <c r="BC1166" t="s">
        <v>63</v>
      </c>
      <c r="BD1166" t="s">
        <v>5336</v>
      </c>
      <c r="BE1166">
        <v>0</v>
      </c>
      <c r="BG1166" t="s">
        <v>1726</v>
      </c>
      <c r="BJ1166" t="s">
        <v>1727</v>
      </c>
    </row>
    <row r="1167" spans="1:62" x14ac:dyDescent="0.35">
      <c r="A1167" t="s">
        <v>2935</v>
      </c>
      <c r="B1167">
        <v>10000</v>
      </c>
      <c r="C1167">
        <v>30000</v>
      </c>
      <c r="D1167">
        <v>45763</v>
      </c>
      <c r="E1167" t="s">
        <v>59</v>
      </c>
      <c r="F1167" t="s">
        <v>2936</v>
      </c>
      <c r="G1167">
        <v>10620258103</v>
      </c>
      <c r="I1167">
        <v>3</v>
      </c>
      <c r="J1167" t="s">
        <v>183</v>
      </c>
      <c r="K1167">
        <v>85</v>
      </c>
      <c r="L1167" t="s">
        <v>6060</v>
      </c>
      <c r="M1167" t="s">
        <v>26410</v>
      </c>
      <c r="N1167" t="s">
        <v>940</v>
      </c>
      <c r="O1167" t="s">
        <v>3864</v>
      </c>
      <c r="P1167">
        <v>7273</v>
      </c>
      <c r="S1167" s="35">
        <v>45763</v>
      </c>
      <c r="U1167">
        <v>11</v>
      </c>
      <c r="V1167">
        <v>80003</v>
      </c>
      <c r="W1167" t="s">
        <v>65</v>
      </c>
      <c r="X1167" t="s">
        <v>120</v>
      </c>
      <c r="Y1167">
        <v>0</v>
      </c>
      <c r="Z1167">
        <v>80000</v>
      </c>
      <c r="AA1167">
        <v>3</v>
      </c>
      <c r="AB1167">
        <v>0</v>
      </c>
      <c r="AC1167">
        <v>0</v>
      </c>
      <c r="AD1167">
        <v>0</v>
      </c>
      <c r="AG1167">
        <v>0</v>
      </c>
      <c r="AP1167" t="s">
        <v>121</v>
      </c>
      <c r="AQ1167" t="s">
        <v>108</v>
      </c>
      <c r="AR1167" t="s">
        <v>13404</v>
      </c>
      <c r="AT1167">
        <v>0</v>
      </c>
      <c r="AU1167">
        <v>0</v>
      </c>
      <c r="AV1167">
        <v>0</v>
      </c>
      <c r="AW1167">
        <v>0</v>
      </c>
      <c r="AX1167">
        <v>0</v>
      </c>
      <c r="AY1167">
        <v>0</v>
      </c>
      <c r="BC1167" t="s">
        <v>63</v>
      </c>
      <c r="BD1167" t="s">
        <v>4734</v>
      </c>
      <c r="BE1167">
        <v>0</v>
      </c>
      <c r="BG1167" t="s">
        <v>108</v>
      </c>
      <c r="BJ1167" t="s">
        <v>2937</v>
      </c>
    </row>
    <row r="1168" spans="1:62" x14ac:dyDescent="0.35">
      <c r="A1168" t="s">
        <v>2548</v>
      </c>
      <c r="B1168">
        <v>10000</v>
      </c>
      <c r="C1168">
        <v>30000</v>
      </c>
      <c r="D1168">
        <v>45769</v>
      </c>
      <c r="E1168" t="s">
        <v>59</v>
      </c>
      <c r="F1168" t="s">
        <v>5337</v>
      </c>
      <c r="G1168">
        <v>59469</v>
      </c>
      <c r="I1168">
        <v>1</v>
      </c>
      <c r="J1168" t="s">
        <v>183</v>
      </c>
      <c r="K1168">
        <v>73</v>
      </c>
      <c r="L1168" t="s">
        <v>6042</v>
      </c>
      <c r="M1168" t="s">
        <v>26407</v>
      </c>
      <c r="N1168" t="s">
        <v>184</v>
      </c>
      <c r="O1168" t="s">
        <v>3845</v>
      </c>
      <c r="P1168">
        <v>84022</v>
      </c>
      <c r="Q1168">
        <f t="shared" ref="Q1168:Q1169" si="323">(P1168/60)+30</f>
        <v>1430.3666666666666</v>
      </c>
      <c r="R1168" s="34">
        <f t="shared" ref="R1168:R1169" si="324">Q1168/60</f>
        <v>23.839444444444442</v>
      </c>
      <c r="S1168" s="35">
        <v>45763</v>
      </c>
      <c r="U1168">
        <v>12</v>
      </c>
      <c r="V1168">
        <v>1008264</v>
      </c>
      <c r="W1168" t="s">
        <v>65</v>
      </c>
      <c r="X1168" t="s">
        <v>2550</v>
      </c>
      <c r="Y1168">
        <v>0</v>
      </c>
      <c r="Z1168">
        <v>494941</v>
      </c>
      <c r="AA1168">
        <v>513323</v>
      </c>
      <c r="AB1168">
        <v>0</v>
      </c>
      <c r="AC1168">
        <v>0</v>
      </c>
      <c r="AD1168">
        <v>0</v>
      </c>
      <c r="AG1168">
        <v>0</v>
      </c>
      <c r="AP1168" t="s">
        <v>2551</v>
      </c>
      <c r="AQ1168" t="s">
        <v>68</v>
      </c>
      <c r="AR1168" t="s">
        <v>26186</v>
      </c>
      <c r="AT1168">
        <v>0</v>
      </c>
      <c r="AU1168">
        <v>0</v>
      </c>
      <c r="AV1168">
        <v>0</v>
      </c>
      <c r="AW1168">
        <v>0</v>
      </c>
      <c r="AX1168">
        <v>0</v>
      </c>
      <c r="AY1168">
        <v>0</v>
      </c>
      <c r="BC1168" t="s">
        <v>63</v>
      </c>
      <c r="BD1168" t="s">
        <v>5005</v>
      </c>
      <c r="BE1168">
        <v>0</v>
      </c>
      <c r="BG1168" t="s">
        <v>68</v>
      </c>
      <c r="BJ1168" t="s">
        <v>2552</v>
      </c>
    </row>
    <row r="1169" spans="1:62" x14ac:dyDescent="0.35">
      <c r="A1169" t="s">
        <v>2548</v>
      </c>
      <c r="B1169">
        <v>10000</v>
      </c>
      <c r="C1169">
        <v>40000</v>
      </c>
      <c r="D1169">
        <v>45769</v>
      </c>
      <c r="E1169" t="s">
        <v>59</v>
      </c>
      <c r="F1169" t="s">
        <v>5337</v>
      </c>
      <c r="G1169">
        <v>59469</v>
      </c>
      <c r="I1169">
        <v>1</v>
      </c>
      <c r="J1169" t="s">
        <v>183</v>
      </c>
      <c r="K1169">
        <v>73</v>
      </c>
      <c r="L1169" t="s">
        <v>6042</v>
      </c>
      <c r="M1169" t="s">
        <v>26407</v>
      </c>
      <c r="N1169" t="s">
        <v>153</v>
      </c>
      <c r="O1169" t="s">
        <v>3830</v>
      </c>
      <c r="P1169">
        <v>45750</v>
      </c>
      <c r="Q1169">
        <f t="shared" si="323"/>
        <v>792.5</v>
      </c>
      <c r="R1169" s="34">
        <f t="shared" si="324"/>
        <v>13.208333333333334</v>
      </c>
      <c r="S1169" s="35">
        <v>45763</v>
      </c>
      <c r="U1169">
        <v>12</v>
      </c>
      <c r="V1169">
        <v>549000</v>
      </c>
      <c r="W1169" t="s">
        <v>65</v>
      </c>
      <c r="X1169" t="s">
        <v>2550</v>
      </c>
      <c r="Y1169">
        <v>0</v>
      </c>
      <c r="Z1169">
        <v>269496</v>
      </c>
      <c r="AA1169">
        <v>279504</v>
      </c>
      <c r="AB1169">
        <v>0</v>
      </c>
      <c r="AC1169">
        <v>0</v>
      </c>
      <c r="AD1169">
        <v>0</v>
      </c>
      <c r="AG1169">
        <v>0</v>
      </c>
      <c r="AP1169" t="s">
        <v>2551</v>
      </c>
      <c r="AQ1169" t="s">
        <v>68</v>
      </c>
      <c r="AR1169" t="s">
        <v>26186</v>
      </c>
      <c r="AT1169">
        <v>0</v>
      </c>
      <c r="AU1169">
        <v>0</v>
      </c>
      <c r="AV1169">
        <v>0</v>
      </c>
      <c r="AW1169">
        <v>0</v>
      </c>
      <c r="AX1169">
        <v>0</v>
      </c>
      <c r="AY1169">
        <v>0</v>
      </c>
      <c r="BC1169" t="s">
        <v>63</v>
      </c>
      <c r="BD1169" t="s">
        <v>5005</v>
      </c>
      <c r="BE1169">
        <v>0</v>
      </c>
      <c r="BG1169" t="s">
        <v>68</v>
      </c>
      <c r="BJ1169" t="s">
        <v>2552</v>
      </c>
    </row>
    <row r="1170" spans="1:62" x14ac:dyDescent="0.35">
      <c r="A1170" t="s">
        <v>2548</v>
      </c>
      <c r="B1170">
        <v>10000</v>
      </c>
      <c r="C1170">
        <v>50000</v>
      </c>
      <c r="D1170">
        <v>45769</v>
      </c>
      <c r="E1170" t="s">
        <v>59</v>
      </c>
      <c r="F1170" t="s">
        <v>5337</v>
      </c>
      <c r="G1170">
        <v>59469</v>
      </c>
      <c r="I1170">
        <v>2</v>
      </c>
      <c r="J1170" t="s">
        <v>183</v>
      </c>
      <c r="K1170">
        <v>96</v>
      </c>
      <c r="L1170" t="s">
        <v>6060</v>
      </c>
      <c r="M1170" t="s">
        <v>26410</v>
      </c>
      <c r="N1170" t="s">
        <v>1013</v>
      </c>
      <c r="O1170" t="s">
        <v>3861</v>
      </c>
      <c r="P1170">
        <v>168000</v>
      </c>
      <c r="S1170" s="35">
        <v>45763</v>
      </c>
      <c r="U1170">
        <v>6</v>
      </c>
      <c r="V1170">
        <v>1008000</v>
      </c>
      <c r="W1170" t="s">
        <v>65</v>
      </c>
      <c r="X1170" t="s">
        <v>2550</v>
      </c>
      <c r="Y1170">
        <v>0</v>
      </c>
      <c r="Z1170">
        <v>970667</v>
      </c>
      <c r="AA1170">
        <v>37333</v>
      </c>
      <c r="AB1170">
        <v>0</v>
      </c>
      <c r="AC1170">
        <v>0</v>
      </c>
      <c r="AD1170">
        <v>0</v>
      </c>
      <c r="AG1170">
        <v>0</v>
      </c>
      <c r="AP1170" t="s">
        <v>2551</v>
      </c>
      <c r="AQ1170" t="s">
        <v>68</v>
      </c>
      <c r="AR1170" t="s">
        <v>26186</v>
      </c>
      <c r="AT1170">
        <v>0</v>
      </c>
      <c r="AU1170">
        <v>0</v>
      </c>
      <c r="AV1170">
        <v>0</v>
      </c>
      <c r="AW1170">
        <v>0</v>
      </c>
      <c r="AX1170">
        <v>0</v>
      </c>
      <c r="AY1170">
        <v>0</v>
      </c>
      <c r="BC1170" t="s">
        <v>63</v>
      </c>
      <c r="BD1170" t="s">
        <v>5005</v>
      </c>
      <c r="BE1170">
        <v>0</v>
      </c>
      <c r="BG1170" t="s">
        <v>68</v>
      </c>
      <c r="BJ1170" t="s">
        <v>2552</v>
      </c>
    </row>
    <row r="1171" spans="1:62" x14ac:dyDescent="0.35">
      <c r="A1171" t="s">
        <v>2548</v>
      </c>
      <c r="B1171">
        <v>20000</v>
      </c>
      <c r="C1171">
        <v>30000</v>
      </c>
      <c r="D1171">
        <v>45769</v>
      </c>
      <c r="E1171" t="s">
        <v>59</v>
      </c>
      <c r="F1171" t="s">
        <v>5337</v>
      </c>
      <c r="G1171">
        <v>59469</v>
      </c>
      <c r="I1171">
        <v>1</v>
      </c>
      <c r="J1171" t="s">
        <v>183</v>
      </c>
      <c r="K1171">
        <v>73</v>
      </c>
      <c r="L1171" t="s">
        <v>6042</v>
      </c>
      <c r="M1171" t="s">
        <v>26407</v>
      </c>
      <c r="N1171" t="s">
        <v>184</v>
      </c>
      <c r="O1171" t="s">
        <v>3845</v>
      </c>
      <c r="P1171">
        <v>166</v>
      </c>
      <c r="Q1171">
        <f>(P1171/60)+30</f>
        <v>32.766666666666666</v>
      </c>
      <c r="R1171" s="34">
        <f>Q1171/60</f>
        <v>0.5461111111111111</v>
      </c>
      <c r="S1171" s="35">
        <v>45763</v>
      </c>
      <c r="U1171">
        <v>12</v>
      </c>
      <c r="V1171">
        <v>1992</v>
      </c>
      <c r="W1171" t="s">
        <v>65</v>
      </c>
      <c r="X1171" t="s">
        <v>2550</v>
      </c>
      <c r="Y1171">
        <v>0</v>
      </c>
      <c r="Z1171">
        <v>98604</v>
      </c>
      <c r="AA1171">
        <v>-96612</v>
      </c>
      <c r="AB1171">
        <v>0</v>
      </c>
      <c r="AC1171">
        <v>0</v>
      </c>
      <c r="AD1171">
        <v>0</v>
      </c>
      <c r="AG1171">
        <v>0</v>
      </c>
      <c r="AP1171" t="s">
        <v>2551</v>
      </c>
      <c r="AQ1171" t="s">
        <v>68</v>
      </c>
      <c r="AR1171" t="s">
        <v>26186</v>
      </c>
      <c r="AT1171">
        <v>0</v>
      </c>
      <c r="AU1171">
        <v>0</v>
      </c>
      <c r="AV1171">
        <v>0</v>
      </c>
      <c r="AW1171">
        <v>0</v>
      </c>
      <c r="AX1171">
        <v>0</v>
      </c>
      <c r="AY1171">
        <v>0</v>
      </c>
      <c r="BC1171" t="s">
        <v>63</v>
      </c>
      <c r="BD1171" t="s">
        <v>5005</v>
      </c>
      <c r="BE1171">
        <v>0</v>
      </c>
      <c r="BG1171" t="s">
        <v>68</v>
      </c>
      <c r="BJ1171" t="s">
        <v>2552</v>
      </c>
    </row>
    <row r="1172" spans="1:62" x14ac:dyDescent="0.35">
      <c r="A1172" t="s">
        <v>2938</v>
      </c>
      <c r="B1172">
        <v>10000</v>
      </c>
      <c r="C1172">
        <v>30000</v>
      </c>
      <c r="D1172">
        <v>45763</v>
      </c>
      <c r="E1172" t="s">
        <v>59</v>
      </c>
      <c r="F1172" t="s">
        <v>2939</v>
      </c>
      <c r="G1172" t="s">
        <v>2940</v>
      </c>
      <c r="I1172">
        <v>2</v>
      </c>
      <c r="J1172" t="s">
        <v>183</v>
      </c>
      <c r="K1172">
        <v>76</v>
      </c>
      <c r="L1172" t="s">
        <v>6065</v>
      </c>
      <c r="M1172" t="s">
        <v>26408</v>
      </c>
      <c r="N1172" t="s">
        <v>200</v>
      </c>
      <c r="O1172" t="s">
        <v>3841</v>
      </c>
      <c r="P1172">
        <v>3500</v>
      </c>
      <c r="Q1172">
        <f t="shared" ref="Q1172:Q1173" si="325">(P1172/20)+45</f>
        <v>220</v>
      </c>
      <c r="R1172" s="34">
        <f t="shared" ref="R1172:R1173" si="326">Q1172/60</f>
        <v>3.6666666666666665</v>
      </c>
      <c r="S1172" s="35">
        <v>45763</v>
      </c>
      <c r="U1172">
        <v>6</v>
      </c>
      <c r="V1172">
        <v>21000</v>
      </c>
      <c r="W1172" t="s">
        <v>65</v>
      </c>
      <c r="X1172" t="s">
        <v>2942</v>
      </c>
      <c r="Y1172">
        <v>0</v>
      </c>
      <c r="Z1172">
        <v>19811</v>
      </c>
      <c r="AA1172">
        <v>1189</v>
      </c>
      <c r="AB1172">
        <v>0</v>
      </c>
      <c r="AC1172">
        <v>0</v>
      </c>
      <c r="AD1172">
        <v>0</v>
      </c>
      <c r="AG1172">
        <v>0</v>
      </c>
      <c r="AP1172" t="s">
        <v>2943</v>
      </c>
      <c r="AQ1172" t="s">
        <v>448</v>
      </c>
      <c r="AR1172" t="s">
        <v>11797</v>
      </c>
      <c r="AT1172">
        <v>0</v>
      </c>
      <c r="AU1172">
        <v>0</v>
      </c>
      <c r="AV1172">
        <v>0</v>
      </c>
      <c r="AW1172">
        <v>0</v>
      </c>
      <c r="AX1172">
        <v>0</v>
      </c>
      <c r="AY1172">
        <v>0</v>
      </c>
      <c r="BC1172" t="s">
        <v>63</v>
      </c>
      <c r="BD1172" t="s">
        <v>6576</v>
      </c>
      <c r="BE1172">
        <v>0</v>
      </c>
      <c r="BG1172" t="s">
        <v>448</v>
      </c>
      <c r="BJ1172" t="s">
        <v>2944</v>
      </c>
    </row>
    <row r="1173" spans="1:62" x14ac:dyDescent="0.35">
      <c r="A1173" t="s">
        <v>4741</v>
      </c>
      <c r="B1173">
        <v>10000</v>
      </c>
      <c r="C1173">
        <v>30000</v>
      </c>
      <c r="D1173">
        <v>45764</v>
      </c>
      <c r="E1173" t="s">
        <v>59</v>
      </c>
      <c r="F1173" t="s">
        <v>4742</v>
      </c>
      <c r="G1173" t="s">
        <v>4743</v>
      </c>
      <c r="I1173">
        <v>2</v>
      </c>
      <c r="J1173" t="s">
        <v>183</v>
      </c>
      <c r="K1173">
        <v>76</v>
      </c>
      <c r="L1173" t="s">
        <v>6065</v>
      </c>
      <c r="M1173" t="s">
        <v>26408</v>
      </c>
      <c r="N1173" t="s">
        <v>200</v>
      </c>
      <c r="O1173" t="s">
        <v>3841</v>
      </c>
      <c r="P1173">
        <v>26500</v>
      </c>
      <c r="Q1173">
        <f t="shared" si="325"/>
        <v>1370</v>
      </c>
      <c r="R1173" s="34">
        <f t="shared" si="326"/>
        <v>22.833333333333332</v>
      </c>
      <c r="S1173" s="35">
        <v>45763</v>
      </c>
      <c r="U1173">
        <v>6</v>
      </c>
      <c r="V1173">
        <v>159000</v>
      </c>
      <c r="W1173" t="s">
        <v>65</v>
      </c>
      <c r="X1173" t="s">
        <v>4744</v>
      </c>
      <c r="Y1173">
        <v>0</v>
      </c>
      <c r="Z1173">
        <v>153961</v>
      </c>
      <c r="AA1173">
        <v>5039</v>
      </c>
      <c r="AB1173">
        <v>0</v>
      </c>
      <c r="AC1173">
        <v>0</v>
      </c>
      <c r="AD1173">
        <v>0</v>
      </c>
      <c r="AG1173">
        <v>0</v>
      </c>
      <c r="AP1173" t="s">
        <v>4745</v>
      </c>
      <c r="AQ1173" t="s">
        <v>448</v>
      </c>
      <c r="AR1173" t="s">
        <v>11797</v>
      </c>
      <c r="AT1173">
        <v>0</v>
      </c>
      <c r="AU1173">
        <v>0</v>
      </c>
      <c r="AV1173">
        <v>0</v>
      </c>
      <c r="AW1173">
        <v>0</v>
      </c>
      <c r="AX1173">
        <v>0</v>
      </c>
      <c r="AY1173">
        <v>0</v>
      </c>
      <c r="BC1173" t="s">
        <v>63</v>
      </c>
      <c r="BD1173" t="s">
        <v>4746</v>
      </c>
      <c r="BE1173">
        <v>0</v>
      </c>
      <c r="BG1173" t="s">
        <v>448</v>
      </c>
      <c r="BJ1173" t="s">
        <v>3986</v>
      </c>
    </row>
    <row r="1174" spans="1:62" x14ac:dyDescent="0.35">
      <c r="A1174" t="s">
        <v>5224</v>
      </c>
      <c r="B1174">
        <v>10000</v>
      </c>
      <c r="C1174">
        <v>20000</v>
      </c>
      <c r="D1174">
        <v>45768</v>
      </c>
      <c r="E1174" t="s">
        <v>59</v>
      </c>
      <c r="F1174">
        <v>0.42219907407407409</v>
      </c>
      <c r="G1174" t="s">
        <v>5338</v>
      </c>
      <c r="I1174">
        <v>1</v>
      </c>
      <c r="J1174" t="s">
        <v>183</v>
      </c>
      <c r="K1174">
        <v>60</v>
      </c>
      <c r="L1174" t="s">
        <v>6048</v>
      </c>
      <c r="M1174" t="s">
        <v>26408</v>
      </c>
      <c r="N1174" t="s">
        <v>222</v>
      </c>
      <c r="O1174" t="s">
        <v>3835</v>
      </c>
      <c r="P1174">
        <v>5000</v>
      </c>
      <c r="Q1174">
        <f>(P1174/50)+45</f>
        <v>145</v>
      </c>
      <c r="R1174" s="34">
        <f>Q1174/60</f>
        <v>2.4166666666666665</v>
      </c>
      <c r="S1174" s="35">
        <v>45763</v>
      </c>
      <c r="U1174">
        <v>4</v>
      </c>
      <c r="V1174">
        <v>20000</v>
      </c>
      <c r="W1174" t="s">
        <v>65</v>
      </c>
      <c r="X1174" t="s">
        <v>5226</v>
      </c>
      <c r="Y1174">
        <v>0</v>
      </c>
      <c r="Z1174">
        <v>10000</v>
      </c>
      <c r="AA1174">
        <v>10000</v>
      </c>
      <c r="AB1174">
        <v>0</v>
      </c>
      <c r="AC1174">
        <v>0</v>
      </c>
      <c r="AD1174">
        <v>0</v>
      </c>
      <c r="AG1174">
        <v>0</v>
      </c>
      <c r="AP1174" t="s">
        <v>5227</v>
      </c>
      <c r="AQ1174" t="s">
        <v>5228</v>
      </c>
      <c r="AR1174" t="s">
        <v>12531</v>
      </c>
      <c r="AT1174">
        <v>0</v>
      </c>
      <c r="AU1174">
        <v>0</v>
      </c>
      <c r="AV1174">
        <v>0</v>
      </c>
      <c r="AW1174">
        <v>0</v>
      </c>
      <c r="AX1174">
        <v>0</v>
      </c>
      <c r="AY1174">
        <v>0</v>
      </c>
      <c r="BC1174" t="s">
        <v>63</v>
      </c>
      <c r="BD1174" t="s">
        <v>5229</v>
      </c>
      <c r="BE1174">
        <v>0</v>
      </c>
      <c r="BG1174" t="s">
        <v>5228</v>
      </c>
      <c r="BJ1174" t="s">
        <v>5230</v>
      </c>
    </row>
    <row r="1175" spans="1:62" x14ac:dyDescent="0.35">
      <c r="A1175" t="s">
        <v>5339</v>
      </c>
      <c r="B1175">
        <v>10000</v>
      </c>
      <c r="C1175">
        <v>10000</v>
      </c>
      <c r="D1175">
        <v>45764</v>
      </c>
      <c r="E1175" t="s">
        <v>59</v>
      </c>
      <c r="F1175" t="s">
        <v>5179</v>
      </c>
      <c r="G1175" t="s">
        <v>3064</v>
      </c>
      <c r="I1175">
        <v>1</v>
      </c>
      <c r="J1175" t="s">
        <v>183</v>
      </c>
      <c r="K1175">
        <v>32</v>
      </c>
      <c r="L1175" t="s">
        <v>6064</v>
      </c>
      <c r="M1175" t="s">
        <v>26405</v>
      </c>
      <c r="N1175" t="s">
        <v>516</v>
      </c>
      <c r="O1175" t="s">
        <v>3833</v>
      </c>
      <c r="P1175">
        <v>5860</v>
      </c>
      <c r="S1175" s="35">
        <v>45763</v>
      </c>
      <c r="U1175">
        <v>1</v>
      </c>
      <c r="V1175">
        <v>5860</v>
      </c>
      <c r="W1175" t="s">
        <v>65</v>
      </c>
      <c r="X1175" t="s">
        <v>1227</v>
      </c>
      <c r="Y1175">
        <v>0</v>
      </c>
      <c r="Z1175">
        <v>5360</v>
      </c>
      <c r="AA1175">
        <v>500</v>
      </c>
      <c r="AB1175">
        <v>0</v>
      </c>
      <c r="AC1175">
        <v>0</v>
      </c>
      <c r="AD1175">
        <v>0</v>
      </c>
      <c r="AG1175">
        <v>0</v>
      </c>
      <c r="AP1175" t="s">
        <v>1228</v>
      </c>
      <c r="AQ1175" t="s">
        <v>465</v>
      </c>
      <c r="AR1175" t="s">
        <v>15009</v>
      </c>
      <c r="AT1175">
        <v>0</v>
      </c>
      <c r="AU1175">
        <v>0</v>
      </c>
      <c r="AV1175">
        <v>0</v>
      </c>
      <c r="AW1175">
        <v>0</v>
      </c>
      <c r="AX1175">
        <v>0</v>
      </c>
      <c r="AY1175">
        <v>0</v>
      </c>
      <c r="BC1175" t="s">
        <v>63</v>
      </c>
      <c r="BD1175" t="s">
        <v>5340</v>
      </c>
      <c r="BE1175">
        <v>0</v>
      </c>
      <c r="BG1175" t="s">
        <v>465</v>
      </c>
      <c r="BJ1175" t="s">
        <v>3065</v>
      </c>
    </row>
    <row r="1176" spans="1:62" x14ac:dyDescent="0.35">
      <c r="A1176" t="s">
        <v>5012</v>
      </c>
      <c r="B1176">
        <v>10000</v>
      </c>
      <c r="C1176">
        <v>50000</v>
      </c>
      <c r="D1176">
        <v>45772</v>
      </c>
      <c r="E1176" t="s">
        <v>59</v>
      </c>
      <c r="F1176" t="s">
        <v>5013</v>
      </c>
      <c r="G1176" t="s">
        <v>5014</v>
      </c>
      <c r="I1176">
        <v>2</v>
      </c>
      <c r="J1176" t="s">
        <v>183</v>
      </c>
      <c r="K1176">
        <v>62</v>
      </c>
      <c r="L1176" t="s">
        <v>6066</v>
      </c>
      <c r="M1176" t="s">
        <v>26408</v>
      </c>
      <c r="N1176" t="s">
        <v>175</v>
      </c>
      <c r="O1176" t="s">
        <v>3827</v>
      </c>
      <c r="P1176">
        <v>120000</v>
      </c>
      <c r="Q1176">
        <f>(P1176/50)+45</f>
        <v>2445</v>
      </c>
      <c r="R1176" s="34">
        <f>Q1176/60</f>
        <v>40.75</v>
      </c>
      <c r="S1176" s="35">
        <v>45763</v>
      </c>
      <c r="U1176">
        <v>1</v>
      </c>
      <c r="V1176">
        <v>120000</v>
      </c>
      <c r="W1176" t="s">
        <v>65</v>
      </c>
      <c r="X1176" t="s">
        <v>831</v>
      </c>
      <c r="Y1176">
        <v>0</v>
      </c>
      <c r="Z1176">
        <v>118728</v>
      </c>
      <c r="AA1176">
        <v>1272</v>
      </c>
      <c r="AB1176">
        <v>0</v>
      </c>
      <c r="AC1176">
        <v>0</v>
      </c>
      <c r="AD1176">
        <v>0</v>
      </c>
      <c r="AG1176">
        <v>0</v>
      </c>
      <c r="AP1176" t="s">
        <v>832</v>
      </c>
      <c r="AQ1176" t="s">
        <v>833</v>
      </c>
      <c r="AR1176" t="s">
        <v>12481</v>
      </c>
      <c r="AT1176">
        <v>0</v>
      </c>
      <c r="AU1176">
        <v>0</v>
      </c>
      <c r="AV1176">
        <v>0</v>
      </c>
      <c r="AW1176">
        <v>0</v>
      </c>
      <c r="AX1176">
        <v>0</v>
      </c>
      <c r="AY1176">
        <v>0</v>
      </c>
      <c r="BC1176" t="s">
        <v>63</v>
      </c>
      <c r="BD1176" t="s">
        <v>5015</v>
      </c>
      <c r="BE1176">
        <v>0</v>
      </c>
      <c r="BG1176" t="s">
        <v>833</v>
      </c>
      <c r="BJ1176" t="s">
        <v>4428</v>
      </c>
    </row>
    <row r="1177" spans="1:62" x14ac:dyDescent="0.35">
      <c r="A1177" t="s">
        <v>2945</v>
      </c>
      <c r="B1177">
        <v>10000</v>
      </c>
      <c r="C1177">
        <v>40000</v>
      </c>
      <c r="D1177">
        <v>45763</v>
      </c>
      <c r="E1177" t="s">
        <v>59</v>
      </c>
      <c r="F1177" t="s">
        <v>2946</v>
      </c>
      <c r="G1177">
        <v>10620258104</v>
      </c>
      <c r="I1177">
        <v>3</v>
      </c>
      <c r="J1177" t="s">
        <v>183</v>
      </c>
      <c r="K1177">
        <v>85</v>
      </c>
      <c r="L1177" t="s">
        <v>6060</v>
      </c>
      <c r="M1177" t="s">
        <v>26410</v>
      </c>
      <c r="N1177" t="s">
        <v>940</v>
      </c>
      <c r="O1177" t="s">
        <v>3864</v>
      </c>
      <c r="P1177">
        <v>10000</v>
      </c>
      <c r="S1177" s="35">
        <v>45763</v>
      </c>
      <c r="U1177">
        <v>11</v>
      </c>
      <c r="V1177">
        <v>110000</v>
      </c>
      <c r="W1177" t="s">
        <v>65</v>
      </c>
      <c r="X1177" t="s">
        <v>2947</v>
      </c>
      <c r="Y1177">
        <v>0</v>
      </c>
      <c r="Z1177">
        <v>100000</v>
      </c>
      <c r="AA1177">
        <v>10000</v>
      </c>
      <c r="AB1177">
        <v>0</v>
      </c>
      <c r="AC1177">
        <v>0</v>
      </c>
      <c r="AD1177">
        <v>0</v>
      </c>
      <c r="AG1177">
        <v>0</v>
      </c>
      <c r="AP1177" t="s">
        <v>2948</v>
      </c>
      <c r="AQ1177" t="s">
        <v>108</v>
      </c>
      <c r="AR1177" t="s">
        <v>13404</v>
      </c>
      <c r="AT1177">
        <v>0</v>
      </c>
      <c r="AU1177">
        <v>0</v>
      </c>
      <c r="AV1177">
        <v>0</v>
      </c>
      <c r="AW1177">
        <v>0</v>
      </c>
      <c r="AX1177">
        <v>0</v>
      </c>
      <c r="AY1177">
        <v>0</v>
      </c>
      <c r="BC1177" t="s">
        <v>63</v>
      </c>
      <c r="BD1177" t="s">
        <v>4947</v>
      </c>
      <c r="BE1177">
        <v>0</v>
      </c>
      <c r="BG1177" t="s">
        <v>108</v>
      </c>
      <c r="BJ1177" t="s">
        <v>2949</v>
      </c>
    </row>
    <row r="1178" spans="1:62" x14ac:dyDescent="0.35">
      <c r="A1178" t="s">
        <v>4948</v>
      </c>
      <c r="B1178">
        <v>10000</v>
      </c>
      <c r="C1178">
        <v>20000</v>
      </c>
      <c r="D1178">
        <v>45768</v>
      </c>
      <c r="E1178" t="s">
        <v>59</v>
      </c>
      <c r="F1178" t="s">
        <v>4949</v>
      </c>
      <c r="G1178" t="s">
        <v>4950</v>
      </c>
      <c r="I1178">
        <v>2</v>
      </c>
      <c r="J1178" t="s">
        <v>183</v>
      </c>
      <c r="K1178">
        <v>86</v>
      </c>
      <c r="L1178" t="s">
        <v>6043</v>
      </c>
      <c r="M1178" t="s">
        <v>26407</v>
      </c>
      <c r="N1178" t="s">
        <v>1696</v>
      </c>
      <c r="O1178" t="s">
        <v>3840</v>
      </c>
      <c r="P1178">
        <v>12500</v>
      </c>
      <c r="Q1178">
        <f>(P1178/60)+30</f>
        <v>238.33333333333334</v>
      </c>
      <c r="R1178" s="34">
        <f>Q1178/60</f>
        <v>3.9722222222222223</v>
      </c>
      <c r="S1178" s="35">
        <v>45763</v>
      </c>
      <c r="U1178">
        <v>2</v>
      </c>
      <c r="V1178">
        <v>25000</v>
      </c>
      <c r="W1178" t="s">
        <v>65</v>
      </c>
      <c r="X1178" t="s">
        <v>318</v>
      </c>
      <c r="Y1178">
        <v>0</v>
      </c>
      <c r="Z1178">
        <v>21500</v>
      </c>
      <c r="AA1178">
        <v>3500</v>
      </c>
      <c r="AB1178">
        <v>0</v>
      </c>
      <c r="AC1178">
        <v>0</v>
      </c>
      <c r="AD1178">
        <v>0</v>
      </c>
      <c r="AG1178">
        <v>0</v>
      </c>
      <c r="AP1178" t="s">
        <v>319</v>
      </c>
      <c r="AQ1178" t="s">
        <v>320</v>
      </c>
      <c r="AR1178" t="s">
        <v>11590</v>
      </c>
      <c r="AT1178">
        <v>0</v>
      </c>
      <c r="AU1178">
        <v>0</v>
      </c>
      <c r="AV1178">
        <v>0</v>
      </c>
      <c r="AW1178">
        <v>0</v>
      </c>
      <c r="AX1178">
        <v>0</v>
      </c>
      <c r="AY1178">
        <v>0</v>
      </c>
      <c r="BC1178" t="s">
        <v>63</v>
      </c>
      <c r="BD1178" t="s">
        <v>4951</v>
      </c>
      <c r="BE1178">
        <v>0</v>
      </c>
      <c r="BG1178" t="s">
        <v>320</v>
      </c>
      <c r="BJ1178" t="s">
        <v>2437</v>
      </c>
    </row>
    <row r="1179" spans="1:62" x14ac:dyDescent="0.35">
      <c r="A1179" t="s">
        <v>5341</v>
      </c>
      <c r="B1179">
        <v>10000</v>
      </c>
      <c r="C1179">
        <v>10000</v>
      </c>
      <c r="D1179">
        <v>45764</v>
      </c>
      <c r="E1179" t="s">
        <v>59</v>
      </c>
      <c r="F1179" t="s">
        <v>5342</v>
      </c>
      <c r="G1179" t="s">
        <v>2452</v>
      </c>
      <c r="I1179">
        <v>1</v>
      </c>
      <c r="J1179" t="s">
        <v>183</v>
      </c>
      <c r="K1179">
        <v>12</v>
      </c>
      <c r="L1179" t="s">
        <v>6062</v>
      </c>
      <c r="M1179" t="s">
        <v>26405</v>
      </c>
      <c r="N1179" t="s">
        <v>462</v>
      </c>
      <c r="O1179" t="s">
        <v>3804</v>
      </c>
      <c r="P1179">
        <v>30000</v>
      </c>
      <c r="Q1179">
        <f>(P1179/50)+45</f>
        <v>645</v>
      </c>
      <c r="R1179" s="34">
        <f>Q1179/60</f>
        <v>10.75</v>
      </c>
      <c r="S1179" s="35">
        <v>45763</v>
      </c>
      <c r="U1179">
        <v>1</v>
      </c>
      <c r="V1179">
        <v>30000</v>
      </c>
      <c r="W1179" t="s">
        <v>65</v>
      </c>
      <c r="X1179" t="s">
        <v>2448</v>
      </c>
      <c r="Y1179">
        <v>0</v>
      </c>
      <c r="Z1179">
        <v>30000</v>
      </c>
      <c r="AA1179">
        <v>0</v>
      </c>
      <c r="AB1179">
        <v>0</v>
      </c>
      <c r="AC1179">
        <v>0</v>
      </c>
      <c r="AD1179">
        <v>0</v>
      </c>
      <c r="AG1179">
        <v>0</v>
      </c>
      <c r="AP1179" t="s">
        <v>2449</v>
      </c>
      <c r="AQ1179" t="s">
        <v>465</v>
      </c>
      <c r="AR1179" t="s">
        <v>15009</v>
      </c>
      <c r="AT1179">
        <v>0</v>
      </c>
      <c r="AU1179">
        <v>0</v>
      </c>
      <c r="AV1179">
        <v>0</v>
      </c>
      <c r="AW1179">
        <v>0</v>
      </c>
      <c r="AX1179">
        <v>0</v>
      </c>
      <c r="AY1179">
        <v>0</v>
      </c>
      <c r="BC1179" t="s">
        <v>63</v>
      </c>
      <c r="BD1179" t="s">
        <v>5343</v>
      </c>
      <c r="BE1179">
        <v>0</v>
      </c>
      <c r="BG1179" t="s">
        <v>465</v>
      </c>
      <c r="BJ1179" t="s">
        <v>2460</v>
      </c>
    </row>
    <row r="1180" spans="1:62" x14ac:dyDescent="0.35">
      <c r="A1180" t="s">
        <v>5344</v>
      </c>
      <c r="B1180">
        <v>10000</v>
      </c>
      <c r="C1180">
        <v>10000</v>
      </c>
      <c r="D1180">
        <v>45764</v>
      </c>
      <c r="E1180" t="s">
        <v>59</v>
      </c>
      <c r="F1180" t="s">
        <v>5318</v>
      </c>
      <c r="G1180" t="s">
        <v>3015</v>
      </c>
      <c r="I1180">
        <v>1</v>
      </c>
      <c r="J1180" t="s">
        <v>183</v>
      </c>
      <c r="K1180">
        <v>46</v>
      </c>
      <c r="L1180" t="s">
        <v>6049</v>
      </c>
      <c r="M1180" t="s">
        <v>26405</v>
      </c>
      <c r="N1180" t="s">
        <v>231</v>
      </c>
      <c r="O1180" t="s">
        <v>3809</v>
      </c>
      <c r="P1180">
        <v>3000</v>
      </c>
      <c r="Q1180">
        <f t="shared" ref="Q1180:Q1181" si="327">(P1180/40)+45</f>
        <v>120</v>
      </c>
      <c r="R1180" s="34">
        <f t="shared" ref="R1180:R1181" si="328">Q1180/60</f>
        <v>2</v>
      </c>
      <c r="S1180" s="35">
        <v>45763</v>
      </c>
      <c r="U1180">
        <v>1</v>
      </c>
      <c r="V1180">
        <v>3000</v>
      </c>
      <c r="W1180" t="s">
        <v>65</v>
      </c>
      <c r="X1180" t="s">
        <v>5345</v>
      </c>
      <c r="Y1180">
        <v>0</v>
      </c>
      <c r="Z1180">
        <v>3000</v>
      </c>
      <c r="AA1180">
        <v>0</v>
      </c>
      <c r="AB1180">
        <v>0</v>
      </c>
      <c r="AC1180">
        <v>0</v>
      </c>
      <c r="AD1180">
        <v>0</v>
      </c>
      <c r="AG1180">
        <v>0</v>
      </c>
      <c r="AP1180" t="s">
        <v>5346</v>
      </c>
      <c r="AQ1180" t="s">
        <v>465</v>
      </c>
      <c r="AR1180" t="s">
        <v>15009</v>
      </c>
      <c r="AT1180">
        <v>0</v>
      </c>
      <c r="AU1180">
        <v>0</v>
      </c>
      <c r="AV1180">
        <v>0</v>
      </c>
      <c r="AW1180">
        <v>0</v>
      </c>
      <c r="AX1180">
        <v>0</v>
      </c>
      <c r="AY1180">
        <v>0</v>
      </c>
      <c r="BC1180" t="s">
        <v>63</v>
      </c>
      <c r="BD1180" t="s">
        <v>5347</v>
      </c>
      <c r="BE1180">
        <v>0</v>
      </c>
      <c r="BG1180" t="s">
        <v>465</v>
      </c>
      <c r="BJ1180" t="s">
        <v>2873</v>
      </c>
    </row>
    <row r="1181" spans="1:62" x14ac:dyDescent="0.35">
      <c r="A1181" t="s">
        <v>5348</v>
      </c>
      <c r="B1181">
        <v>10000</v>
      </c>
      <c r="C1181">
        <v>10000</v>
      </c>
      <c r="D1181">
        <v>45764</v>
      </c>
      <c r="E1181" t="s">
        <v>59</v>
      </c>
      <c r="F1181">
        <v>0.42459490740740741</v>
      </c>
      <c r="G1181" t="s">
        <v>3015</v>
      </c>
      <c r="I1181">
        <v>1</v>
      </c>
      <c r="J1181" t="s">
        <v>183</v>
      </c>
      <c r="K1181">
        <v>46</v>
      </c>
      <c r="L1181" t="s">
        <v>6049</v>
      </c>
      <c r="M1181" t="s">
        <v>26405</v>
      </c>
      <c r="N1181" t="s">
        <v>231</v>
      </c>
      <c r="O1181" t="s">
        <v>3809</v>
      </c>
      <c r="P1181">
        <v>2000</v>
      </c>
      <c r="Q1181">
        <f t="shared" si="327"/>
        <v>95</v>
      </c>
      <c r="R1181" s="34">
        <f t="shared" si="328"/>
        <v>1.5833333333333333</v>
      </c>
      <c r="S1181" s="35">
        <v>45763</v>
      </c>
      <c r="U1181">
        <v>1</v>
      </c>
      <c r="V1181">
        <v>2000</v>
      </c>
      <c r="W1181" t="s">
        <v>65</v>
      </c>
      <c r="X1181" t="s">
        <v>5349</v>
      </c>
      <c r="Y1181">
        <v>0</v>
      </c>
      <c r="Z1181">
        <v>2000</v>
      </c>
      <c r="AA1181">
        <v>0</v>
      </c>
      <c r="AB1181">
        <v>0</v>
      </c>
      <c r="AC1181">
        <v>0</v>
      </c>
      <c r="AD1181">
        <v>0</v>
      </c>
      <c r="AG1181">
        <v>0</v>
      </c>
      <c r="AP1181" t="s">
        <v>5350</v>
      </c>
      <c r="AQ1181" t="s">
        <v>465</v>
      </c>
      <c r="AR1181" t="s">
        <v>15009</v>
      </c>
      <c r="AT1181">
        <v>0</v>
      </c>
      <c r="AU1181">
        <v>0</v>
      </c>
      <c r="AV1181">
        <v>0</v>
      </c>
      <c r="AW1181">
        <v>0</v>
      </c>
      <c r="AX1181">
        <v>0</v>
      </c>
      <c r="AY1181">
        <v>0</v>
      </c>
      <c r="BC1181" t="s">
        <v>63</v>
      </c>
      <c r="BD1181" t="s">
        <v>5351</v>
      </c>
      <c r="BE1181">
        <v>0</v>
      </c>
      <c r="BG1181" t="s">
        <v>465</v>
      </c>
      <c r="BJ1181" t="s">
        <v>2873</v>
      </c>
    </row>
    <row r="1182" spans="1:62" x14ac:dyDescent="0.35">
      <c r="A1182" t="s">
        <v>5352</v>
      </c>
      <c r="B1182">
        <v>10000</v>
      </c>
      <c r="C1182">
        <v>10000</v>
      </c>
      <c r="D1182">
        <v>45764</v>
      </c>
      <c r="E1182" t="s">
        <v>59</v>
      </c>
      <c r="F1182" t="s">
        <v>1441</v>
      </c>
      <c r="G1182" t="s">
        <v>5353</v>
      </c>
      <c r="I1182">
        <v>1</v>
      </c>
      <c r="J1182" t="s">
        <v>183</v>
      </c>
      <c r="K1182">
        <v>61</v>
      </c>
      <c r="L1182" t="s">
        <v>6046</v>
      </c>
      <c r="M1182" t="s">
        <v>26405</v>
      </c>
      <c r="N1182" t="s">
        <v>664</v>
      </c>
      <c r="O1182" t="s">
        <v>3846</v>
      </c>
      <c r="P1182">
        <v>5000</v>
      </c>
      <c r="Q1182">
        <f t="shared" ref="Q1182:Q1184" si="329">(P1182/50)+45</f>
        <v>145</v>
      </c>
      <c r="R1182" s="34">
        <f t="shared" ref="R1182:R1184" si="330">Q1182/60</f>
        <v>2.4166666666666665</v>
      </c>
      <c r="S1182" s="35">
        <v>45763</v>
      </c>
      <c r="U1182">
        <v>6</v>
      </c>
      <c r="V1182">
        <v>30000</v>
      </c>
      <c r="W1182" t="s">
        <v>65</v>
      </c>
      <c r="X1182" t="s">
        <v>5354</v>
      </c>
      <c r="Y1182">
        <v>0</v>
      </c>
      <c r="Z1182">
        <v>30000</v>
      </c>
      <c r="AA1182">
        <v>0</v>
      </c>
      <c r="AB1182">
        <v>0</v>
      </c>
      <c r="AC1182">
        <v>0</v>
      </c>
      <c r="AD1182">
        <v>0</v>
      </c>
      <c r="AG1182">
        <v>0</v>
      </c>
      <c r="AP1182" t="s">
        <v>5355</v>
      </c>
      <c r="AQ1182" t="s">
        <v>465</v>
      </c>
      <c r="AR1182" t="s">
        <v>15009</v>
      </c>
      <c r="AT1182">
        <v>0</v>
      </c>
      <c r="AU1182">
        <v>0</v>
      </c>
      <c r="AV1182">
        <v>0</v>
      </c>
      <c r="AW1182">
        <v>0</v>
      </c>
      <c r="AX1182">
        <v>0</v>
      </c>
      <c r="AY1182">
        <v>0</v>
      </c>
      <c r="BC1182" t="s">
        <v>63</v>
      </c>
      <c r="BD1182" t="s">
        <v>5356</v>
      </c>
      <c r="BE1182">
        <v>0</v>
      </c>
      <c r="BG1182" t="s">
        <v>465</v>
      </c>
      <c r="BJ1182" t="s">
        <v>2675</v>
      </c>
    </row>
    <row r="1183" spans="1:62" x14ac:dyDescent="0.35">
      <c r="A1183" t="s">
        <v>5357</v>
      </c>
      <c r="B1183">
        <v>10000</v>
      </c>
      <c r="C1183">
        <v>10000</v>
      </c>
      <c r="D1183">
        <v>45764</v>
      </c>
      <c r="E1183" t="s">
        <v>59</v>
      </c>
      <c r="F1183" t="s">
        <v>1441</v>
      </c>
      <c r="G1183" t="s">
        <v>5353</v>
      </c>
      <c r="I1183">
        <v>1</v>
      </c>
      <c r="J1183" t="s">
        <v>183</v>
      </c>
      <c r="K1183">
        <v>61</v>
      </c>
      <c r="L1183" t="s">
        <v>6046</v>
      </c>
      <c r="M1183" t="s">
        <v>26405</v>
      </c>
      <c r="N1183" t="s">
        <v>664</v>
      </c>
      <c r="O1183" t="s">
        <v>3846</v>
      </c>
      <c r="P1183">
        <v>2667</v>
      </c>
      <c r="Q1183">
        <f t="shared" si="329"/>
        <v>98.34</v>
      </c>
      <c r="R1183" s="34">
        <f t="shared" si="330"/>
        <v>1.639</v>
      </c>
      <c r="S1183" s="35">
        <v>45763</v>
      </c>
      <c r="U1183">
        <v>6</v>
      </c>
      <c r="V1183">
        <v>16002</v>
      </c>
      <c r="W1183" t="s">
        <v>65</v>
      </c>
      <c r="X1183" t="s">
        <v>5354</v>
      </c>
      <c r="Y1183">
        <v>0</v>
      </c>
      <c r="Z1183">
        <v>16000</v>
      </c>
      <c r="AA1183">
        <v>2</v>
      </c>
      <c r="AB1183">
        <v>0</v>
      </c>
      <c r="AC1183">
        <v>0</v>
      </c>
      <c r="AD1183">
        <v>0</v>
      </c>
      <c r="AG1183">
        <v>0</v>
      </c>
      <c r="AP1183" t="s">
        <v>5355</v>
      </c>
      <c r="AQ1183" t="s">
        <v>465</v>
      </c>
      <c r="AR1183" t="s">
        <v>15009</v>
      </c>
      <c r="AT1183">
        <v>0</v>
      </c>
      <c r="AU1183">
        <v>0</v>
      </c>
      <c r="AV1183">
        <v>0</v>
      </c>
      <c r="AW1183">
        <v>0</v>
      </c>
      <c r="AX1183">
        <v>0</v>
      </c>
      <c r="AY1183">
        <v>0</v>
      </c>
      <c r="BC1183" t="s">
        <v>63</v>
      </c>
      <c r="BD1183" t="s">
        <v>5358</v>
      </c>
      <c r="BE1183">
        <v>0</v>
      </c>
      <c r="BG1183" t="s">
        <v>465</v>
      </c>
      <c r="BJ1183" t="s">
        <v>3640</v>
      </c>
    </row>
    <row r="1184" spans="1:62" x14ac:dyDescent="0.35">
      <c r="A1184" t="s">
        <v>5313</v>
      </c>
      <c r="B1184">
        <v>10000</v>
      </c>
      <c r="C1184">
        <v>10000</v>
      </c>
      <c r="D1184">
        <v>45764</v>
      </c>
      <c r="E1184" t="s">
        <v>59</v>
      </c>
      <c r="F1184" t="s">
        <v>5089</v>
      </c>
      <c r="G1184" t="s">
        <v>2452</v>
      </c>
      <c r="I1184">
        <v>1</v>
      </c>
      <c r="J1184" t="s">
        <v>183</v>
      </c>
      <c r="K1184">
        <v>22</v>
      </c>
      <c r="L1184" t="s">
        <v>6063</v>
      </c>
      <c r="M1184" t="s">
        <v>26405</v>
      </c>
      <c r="N1184" t="s">
        <v>685</v>
      </c>
      <c r="O1184" t="s">
        <v>3805</v>
      </c>
      <c r="P1184">
        <v>7500</v>
      </c>
      <c r="Q1184">
        <f t="shared" si="329"/>
        <v>195</v>
      </c>
      <c r="R1184" s="34">
        <f t="shared" si="330"/>
        <v>3.25</v>
      </c>
      <c r="S1184" s="35">
        <v>45763</v>
      </c>
      <c r="U1184">
        <v>2</v>
      </c>
      <c r="V1184">
        <v>15000</v>
      </c>
      <c r="W1184" t="s">
        <v>65</v>
      </c>
      <c r="X1184" t="s">
        <v>5315</v>
      </c>
      <c r="Y1184">
        <v>0</v>
      </c>
      <c r="Z1184">
        <v>15000</v>
      </c>
      <c r="AA1184">
        <v>0</v>
      </c>
      <c r="AB1184">
        <v>0</v>
      </c>
      <c r="AC1184">
        <v>0</v>
      </c>
      <c r="AD1184">
        <v>0</v>
      </c>
      <c r="AG1184">
        <v>0</v>
      </c>
      <c r="AP1184" t="s">
        <v>5316</v>
      </c>
      <c r="AQ1184" t="s">
        <v>465</v>
      </c>
      <c r="AR1184" t="s">
        <v>15009</v>
      </c>
      <c r="AT1184">
        <v>0</v>
      </c>
      <c r="AU1184">
        <v>0</v>
      </c>
      <c r="AV1184">
        <v>0</v>
      </c>
      <c r="AW1184">
        <v>0</v>
      </c>
      <c r="AX1184">
        <v>0</v>
      </c>
      <c r="AY1184">
        <v>0</v>
      </c>
      <c r="BC1184" t="s">
        <v>63</v>
      </c>
      <c r="BD1184" t="s">
        <v>6577</v>
      </c>
      <c r="BE1184">
        <v>0</v>
      </c>
      <c r="BG1184" t="s">
        <v>465</v>
      </c>
      <c r="BJ1184" t="s">
        <v>3640</v>
      </c>
    </row>
    <row r="1185" spans="1:62" x14ac:dyDescent="0.35">
      <c r="A1185" t="s">
        <v>3759</v>
      </c>
      <c r="B1185">
        <v>10000</v>
      </c>
      <c r="C1185">
        <v>20000</v>
      </c>
      <c r="D1185">
        <v>45775</v>
      </c>
      <c r="E1185" t="s">
        <v>59</v>
      </c>
      <c r="F1185" t="s">
        <v>3760</v>
      </c>
      <c r="G1185">
        <v>10620258101</v>
      </c>
      <c r="I1185">
        <v>2</v>
      </c>
      <c r="J1185" t="s">
        <v>183</v>
      </c>
      <c r="K1185">
        <v>77</v>
      </c>
      <c r="L1185" t="s">
        <v>6043</v>
      </c>
      <c r="M1185" t="s">
        <v>26407</v>
      </c>
      <c r="N1185" t="s">
        <v>192</v>
      </c>
      <c r="O1185" t="s">
        <v>3848</v>
      </c>
      <c r="P1185">
        <v>1364</v>
      </c>
      <c r="Q1185">
        <f>(P1185/60)+30</f>
        <v>52.733333333333334</v>
      </c>
      <c r="R1185" s="34">
        <f>Q1185/60</f>
        <v>0.87888888888888894</v>
      </c>
      <c r="S1185" s="35">
        <v>45763</v>
      </c>
      <c r="U1185">
        <v>66</v>
      </c>
      <c r="V1185">
        <v>90024</v>
      </c>
      <c r="W1185" t="s">
        <v>65</v>
      </c>
      <c r="X1185" t="s">
        <v>3761</v>
      </c>
      <c r="Y1185">
        <v>0</v>
      </c>
      <c r="Z1185">
        <v>80000</v>
      </c>
      <c r="AA1185">
        <v>10024</v>
      </c>
      <c r="AB1185">
        <v>0</v>
      </c>
      <c r="AC1185">
        <v>0</v>
      </c>
      <c r="AD1185">
        <v>0</v>
      </c>
      <c r="AG1185">
        <v>0</v>
      </c>
      <c r="AP1185" t="s">
        <v>3762</v>
      </c>
      <c r="AQ1185" t="s">
        <v>108</v>
      </c>
      <c r="AR1185" t="s">
        <v>13404</v>
      </c>
      <c r="AT1185">
        <v>0</v>
      </c>
      <c r="AU1185">
        <v>0</v>
      </c>
      <c r="AV1185">
        <v>0</v>
      </c>
      <c r="AW1185">
        <v>0</v>
      </c>
      <c r="AX1185">
        <v>0</v>
      </c>
      <c r="AY1185">
        <v>0</v>
      </c>
      <c r="BC1185" t="s">
        <v>63</v>
      </c>
      <c r="BD1185" t="s">
        <v>4959</v>
      </c>
      <c r="BE1185">
        <v>0</v>
      </c>
      <c r="BG1185" t="s">
        <v>108</v>
      </c>
      <c r="BJ1185" t="s">
        <v>3763</v>
      </c>
    </row>
    <row r="1186" spans="1:62" x14ac:dyDescent="0.35">
      <c r="A1186" t="s">
        <v>3521</v>
      </c>
      <c r="B1186">
        <v>10000</v>
      </c>
      <c r="C1186">
        <v>10000</v>
      </c>
      <c r="D1186">
        <v>45772</v>
      </c>
      <c r="E1186" t="s">
        <v>59</v>
      </c>
      <c r="F1186" t="s">
        <v>1701</v>
      </c>
      <c r="G1186">
        <v>10620258008</v>
      </c>
      <c r="I1186">
        <v>1</v>
      </c>
      <c r="J1186" t="s">
        <v>183</v>
      </c>
      <c r="K1186">
        <v>79</v>
      </c>
      <c r="L1186" t="s">
        <v>6076</v>
      </c>
      <c r="M1186" t="s">
        <v>26406</v>
      </c>
      <c r="N1186" t="s">
        <v>92</v>
      </c>
      <c r="O1186" t="s">
        <v>3828</v>
      </c>
      <c r="P1186">
        <v>122</v>
      </c>
      <c r="Q1186">
        <f>(P1186/20)+30</f>
        <v>36.1</v>
      </c>
      <c r="R1186" s="34">
        <f>Q1186/60</f>
        <v>0.60166666666666668</v>
      </c>
      <c r="S1186" s="35">
        <v>45763</v>
      </c>
      <c r="U1186">
        <v>660</v>
      </c>
      <c r="V1186">
        <v>80520</v>
      </c>
      <c r="W1186" t="s">
        <v>65</v>
      </c>
      <c r="X1186" t="s">
        <v>3523</v>
      </c>
      <c r="Y1186">
        <v>0</v>
      </c>
      <c r="Z1186">
        <v>60000</v>
      </c>
      <c r="AA1186">
        <v>20520</v>
      </c>
      <c r="AB1186">
        <v>0</v>
      </c>
      <c r="AC1186">
        <v>0</v>
      </c>
      <c r="AD1186">
        <v>0</v>
      </c>
      <c r="AG1186">
        <v>0</v>
      </c>
      <c r="AP1186" t="s">
        <v>3524</v>
      </c>
      <c r="AQ1186" t="s">
        <v>108</v>
      </c>
      <c r="AR1186" t="s">
        <v>13404</v>
      </c>
      <c r="AT1186">
        <v>0</v>
      </c>
      <c r="AU1186">
        <v>0</v>
      </c>
      <c r="AV1186">
        <v>0</v>
      </c>
      <c r="AW1186">
        <v>0</v>
      </c>
      <c r="AX1186">
        <v>0</v>
      </c>
      <c r="AY1186">
        <v>0</v>
      </c>
      <c r="BC1186" t="s">
        <v>63</v>
      </c>
      <c r="BD1186" t="s">
        <v>6516</v>
      </c>
      <c r="BE1186">
        <v>0</v>
      </c>
      <c r="BG1186" t="s">
        <v>108</v>
      </c>
      <c r="BJ1186" t="s">
        <v>3525</v>
      </c>
    </row>
    <row r="1187" spans="1:62" x14ac:dyDescent="0.35">
      <c r="A1187" t="s">
        <v>3764</v>
      </c>
      <c r="B1187">
        <v>10000</v>
      </c>
      <c r="C1187">
        <v>20000</v>
      </c>
      <c r="D1187">
        <v>45775</v>
      </c>
      <c r="E1187" t="s">
        <v>59</v>
      </c>
      <c r="F1187" t="s">
        <v>3765</v>
      </c>
      <c r="G1187">
        <v>10620258100</v>
      </c>
      <c r="I1187">
        <v>2</v>
      </c>
      <c r="J1187" t="s">
        <v>183</v>
      </c>
      <c r="K1187">
        <v>77</v>
      </c>
      <c r="L1187" t="s">
        <v>6043</v>
      </c>
      <c r="M1187" t="s">
        <v>26407</v>
      </c>
      <c r="N1187" t="s">
        <v>192</v>
      </c>
      <c r="O1187" t="s">
        <v>3848</v>
      </c>
      <c r="P1187">
        <v>1410</v>
      </c>
      <c r="Q1187">
        <f>(P1187/60)+30</f>
        <v>53.5</v>
      </c>
      <c r="R1187" s="34">
        <f>Q1187/60</f>
        <v>0.89166666666666672</v>
      </c>
      <c r="S1187" s="35">
        <v>45763</v>
      </c>
      <c r="U1187">
        <v>66</v>
      </c>
      <c r="V1187">
        <v>93060</v>
      </c>
      <c r="W1187" t="s">
        <v>65</v>
      </c>
      <c r="X1187" t="s">
        <v>847</v>
      </c>
      <c r="Y1187">
        <v>0</v>
      </c>
      <c r="Z1187">
        <v>80000</v>
      </c>
      <c r="AA1187">
        <v>13060</v>
      </c>
      <c r="AB1187">
        <v>0</v>
      </c>
      <c r="AC1187">
        <v>0</v>
      </c>
      <c r="AD1187">
        <v>0</v>
      </c>
      <c r="AG1187">
        <v>0</v>
      </c>
      <c r="AP1187" t="s">
        <v>848</v>
      </c>
      <c r="AQ1187" t="s">
        <v>108</v>
      </c>
      <c r="AR1187" t="s">
        <v>13404</v>
      </c>
      <c r="AT1187">
        <v>0</v>
      </c>
      <c r="AU1187">
        <v>0</v>
      </c>
      <c r="AV1187">
        <v>0</v>
      </c>
      <c r="AW1187">
        <v>0</v>
      </c>
      <c r="AX1187">
        <v>0</v>
      </c>
      <c r="AY1187">
        <v>0</v>
      </c>
      <c r="BC1187" t="s">
        <v>63</v>
      </c>
      <c r="BD1187" t="s">
        <v>4960</v>
      </c>
      <c r="BE1187">
        <v>0</v>
      </c>
      <c r="BG1187" t="s">
        <v>108</v>
      </c>
      <c r="BJ1187" t="s">
        <v>3766</v>
      </c>
    </row>
    <row r="1188" spans="1:62" x14ac:dyDescent="0.35">
      <c r="A1188" t="s">
        <v>4961</v>
      </c>
      <c r="B1188">
        <v>10000</v>
      </c>
      <c r="C1188">
        <v>20000</v>
      </c>
      <c r="D1188">
        <v>45764</v>
      </c>
      <c r="E1188" t="s">
        <v>59</v>
      </c>
      <c r="F1188">
        <v>0.46413194444444444</v>
      </c>
      <c r="G1188" t="s">
        <v>4962</v>
      </c>
      <c r="I1188">
        <v>2</v>
      </c>
      <c r="J1188" t="s">
        <v>183</v>
      </c>
      <c r="K1188">
        <v>100</v>
      </c>
      <c r="L1188" t="s">
        <v>6052</v>
      </c>
      <c r="M1188" t="s">
        <v>26409</v>
      </c>
      <c r="N1188" t="s">
        <v>281</v>
      </c>
      <c r="O1188" t="s">
        <v>3851</v>
      </c>
      <c r="P1188">
        <v>500</v>
      </c>
      <c r="S1188" s="35">
        <v>45763</v>
      </c>
      <c r="U1188">
        <v>1</v>
      </c>
      <c r="V1188">
        <v>500</v>
      </c>
      <c r="W1188" t="s">
        <v>65</v>
      </c>
      <c r="X1188">
        <v>190023590001</v>
      </c>
      <c r="Y1188">
        <v>0</v>
      </c>
      <c r="Z1188">
        <v>500</v>
      </c>
      <c r="AA1188">
        <v>0</v>
      </c>
      <c r="AB1188">
        <v>0</v>
      </c>
      <c r="AC1188">
        <v>0</v>
      </c>
      <c r="AD1188">
        <v>0</v>
      </c>
      <c r="AG1188">
        <v>0</v>
      </c>
      <c r="AP1188">
        <v>19002359</v>
      </c>
      <c r="AQ1188" t="s">
        <v>282</v>
      </c>
      <c r="AR1188" t="s">
        <v>14518</v>
      </c>
      <c r="AT1188">
        <v>0</v>
      </c>
      <c r="AU1188">
        <v>0</v>
      </c>
      <c r="AV1188">
        <v>0</v>
      </c>
      <c r="AW1188">
        <v>0</v>
      </c>
      <c r="AX1188">
        <v>0</v>
      </c>
      <c r="AY1188">
        <v>0</v>
      </c>
      <c r="BC1188" t="s">
        <v>63</v>
      </c>
      <c r="BD1188" t="s">
        <v>4963</v>
      </c>
      <c r="BE1188">
        <v>0</v>
      </c>
      <c r="BG1188" t="s">
        <v>282</v>
      </c>
      <c r="BJ1188" t="s">
        <v>4964</v>
      </c>
    </row>
    <row r="1189" spans="1:62" x14ac:dyDescent="0.35">
      <c r="A1189" t="s">
        <v>5359</v>
      </c>
      <c r="B1189">
        <v>10000</v>
      </c>
      <c r="C1189">
        <v>10000</v>
      </c>
      <c r="D1189">
        <v>45772</v>
      </c>
      <c r="E1189" t="s">
        <v>59</v>
      </c>
      <c r="F1189" t="s">
        <v>3514</v>
      </c>
      <c r="G1189" t="s">
        <v>5360</v>
      </c>
      <c r="I1189">
        <v>1</v>
      </c>
      <c r="J1189" t="s">
        <v>183</v>
      </c>
      <c r="K1189">
        <v>72</v>
      </c>
      <c r="L1189" t="s">
        <v>6056</v>
      </c>
      <c r="M1189" t="s">
        <v>26406</v>
      </c>
      <c r="N1189" t="s">
        <v>869</v>
      </c>
      <c r="O1189" t="s">
        <v>3829</v>
      </c>
      <c r="P1189">
        <v>600</v>
      </c>
      <c r="S1189" s="35">
        <v>45763</v>
      </c>
      <c r="U1189">
        <v>3</v>
      </c>
      <c r="V1189">
        <v>1800</v>
      </c>
      <c r="W1189" t="s">
        <v>65</v>
      </c>
      <c r="X1189" t="s">
        <v>5361</v>
      </c>
      <c r="Y1189">
        <v>0</v>
      </c>
      <c r="Z1189">
        <v>1000</v>
      </c>
      <c r="AA1189">
        <v>800</v>
      </c>
      <c r="AB1189">
        <v>0</v>
      </c>
      <c r="AC1189">
        <v>0</v>
      </c>
      <c r="AD1189">
        <v>0</v>
      </c>
      <c r="AG1189">
        <v>0</v>
      </c>
      <c r="AP1189" t="s">
        <v>5362</v>
      </c>
      <c r="AQ1189" t="s">
        <v>5363</v>
      </c>
      <c r="AR1189" t="s">
        <v>21321</v>
      </c>
      <c r="AT1189">
        <v>0</v>
      </c>
      <c r="AU1189">
        <v>0</v>
      </c>
      <c r="AV1189">
        <v>0</v>
      </c>
      <c r="AW1189">
        <v>0</v>
      </c>
      <c r="AX1189">
        <v>0</v>
      </c>
      <c r="AY1189">
        <v>0</v>
      </c>
      <c r="BC1189" t="s">
        <v>63</v>
      </c>
      <c r="BD1189" t="s">
        <v>5364</v>
      </c>
      <c r="BE1189">
        <v>0</v>
      </c>
      <c r="BG1189" t="s">
        <v>5363</v>
      </c>
      <c r="BJ1189" t="s">
        <v>5365</v>
      </c>
    </row>
    <row r="1190" spans="1:62" x14ac:dyDescent="0.35">
      <c r="A1190" t="s">
        <v>5088</v>
      </c>
      <c r="B1190">
        <v>10000</v>
      </c>
      <c r="C1190">
        <v>20000</v>
      </c>
      <c r="D1190">
        <v>45764</v>
      </c>
      <c r="E1190" t="s">
        <v>59</v>
      </c>
      <c r="F1190" t="s">
        <v>5089</v>
      </c>
      <c r="G1190" t="s">
        <v>159</v>
      </c>
      <c r="I1190">
        <v>2</v>
      </c>
      <c r="J1190" t="s">
        <v>183</v>
      </c>
      <c r="K1190">
        <v>71</v>
      </c>
      <c r="L1190" t="s">
        <v>6057</v>
      </c>
      <c r="M1190" t="s">
        <v>26408</v>
      </c>
      <c r="N1190" t="s">
        <v>368</v>
      </c>
      <c r="O1190" t="s">
        <v>3857</v>
      </c>
      <c r="P1190">
        <v>1334</v>
      </c>
      <c r="S1190" s="35">
        <v>45763</v>
      </c>
      <c r="U1190">
        <v>6</v>
      </c>
      <c r="V1190">
        <v>8004</v>
      </c>
      <c r="W1190" t="s">
        <v>65</v>
      </c>
      <c r="X1190">
        <v>5000580740001</v>
      </c>
      <c r="Y1190">
        <v>0</v>
      </c>
      <c r="Z1190">
        <v>8000</v>
      </c>
      <c r="AA1190">
        <v>4</v>
      </c>
      <c r="AB1190">
        <v>0</v>
      </c>
      <c r="AC1190">
        <v>0</v>
      </c>
      <c r="AD1190">
        <v>0</v>
      </c>
      <c r="AG1190">
        <v>0</v>
      </c>
      <c r="AP1190">
        <v>500058074</v>
      </c>
      <c r="AQ1190" t="s">
        <v>162</v>
      </c>
      <c r="AR1190" t="s">
        <v>8373</v>
      </c>
      <c r="AT1190">
        <v>0</v>
      </c>
      <c r="AU1190">
        <v>0</v>
      </c>
      <c r="AV1190">
        <v>0</v>
      </c>
      <c r="AW1190">
        <v>0</v>
      </c>
      <c r="AX1190">
        <v>0</v>
      </c>
      <c r="AY1190">
        <v>0</v>
      </c>
      <c r="BC1190" t="s">
        <v>63</v>
      </c>
      <c r="BD1190" t="s">
        <v>5090</v>
      </c>
      <c r="BE1190">
        <v>0</v>
      </c>
      <c r="BG1190" t="s">
        <v>162</v>
      </c>
      <c r="BJ1190" t="s">
        <v>2473</v>
      </c>
    </row>
    <row r="1191" spans="1:62" x14ac:dyDescent="0.35">
      <c r="A1191" t="s">
        <v>5091</v>
      </c>
      <c r="B1191">
        <v>10000</v>
      </c>
      <c r="C1191">
        <v>20000</v>
      </c>
      <c r="D1191">
        <v>45764</v>
      </c>
      <c r="E1191" t="s">
        <v>59</v>
      </c>
      <c r="F1191" t="s">
        <v>5089</v>
      </c>
      <c r="G1191" t="s">
        <v>159</v>
      </c>
      <c r="I1191">
        <v>2</v>
      </c>
      <c r="J1191" t="s">
        <v>183</v>
      </c>
      <c r="K1191">
        <v>71</v>
      </c>
      <c r="L1191" t="s">
        <v>6057</v>
      </c>
      <c r="M1191" t="s">
        <v>26408</v>
      </c>
      <c r="N1191" t="s">
        <v>368</v>
      </c>
      <c r="O1191" t="s">
        <v>3857</v>
      </c>
      <c r="P1191">
        <v>1834</v>
      </c>
      <c r="S1191" s="35">
        <v>45763</v>
      </c>
      <c r="U1191">
        <v>6</v>
      </c>
      <c r="V1191">
        <v>11004</v>
      </c>
      <c r="W1191" t="s">
        <v>65</v>
      </c>
      <c r="X1191">
        <v>5000582230001</v>
      </c>
      <c r="Y1191">
        <v>0</v>
      </c>
      <c r="Z1191">
        <v>11000</v>
      </c>
      <c r="AA1191">
        <v>4</v>
      </c>
      <c r="AB1191">
        <v>0</v>
      </c>
      <c r="AC1191">
        <v>0</v>
      </c>
      <c r="AD1191">
        <v>0</v>
      </c>
      <c r="AG1191">
        <v>0</v>
      </c>
      <c r="AP1191">
        <v>500058223</v>
      </c>
      <c r="AQ1191" t="s">
        <v>162</v>
      </c>
      <c r="AR1191" t="s">
        <v>8373</v>
      </c>
      <c r="AT1191">
        <v>0</v>
      </c>
      <c r="AU1191">
        <v>0</v>
      </c>
      <c r="AV1191">
        <v>0</v>
      </c>
      <c r="AW1191">
        <v>0</v>
      </c>
      <c r="AX1191">
        <v>0</v>
      </c>
      <c r="AY1191">
        <v>0</v>
      </c>
      <c r="BC1191" t="s">
        <v>63</v>
      </c>
      <c r="BD1191" t="s">
        <v>5092</v>
      </c>
      <c r="BE1191">
        <v>0</v>
      </c>
      <c r="BG1191" t="s">
        <v>162</v>
      </c>
      <c r="BJ1191" t="s">
        <v>2473</v>
      </c>
    </row>
    <row r="1192" spans="1:62" x14ac:dyDescent="0.35">
      <c r="A1192" t="s">
        <v>5093</v>
      </c>
      <c r="B1192">
        <v>10000</v>
      </c>
      <c r="C1192">
        <v>20000</v>
      </c>
      <c r="D1192">
        <v>45764</v>
      </c>
      <c r="E1192" t="s">
        <v>59</v>
      </c>
      <c r="F1192" t="s">
        <v>5094</v>
      </c>
      <c r="G1192" t="s">
        <v>159</v>
      </c>
      <c r="I1192">
        <v>2</v>
      </c>
      <c r="J1192" t="s">
        <v>183</v>
      </c>
      <c r="K1192">
        <v>71</v>
      </c>
      <c r="L1192" t="s">
        <v>6057</v>
      </c>
      <c r="M1192" t="s">
        <v>26408</v>
      </c>
      <c r="N1192" t="s">
        <v>368</v>
      </c>
      <c r="O1192" t="s">
        <v>3857</v>
      </c>
      <c r="P1192">
        <v>2500</v>
      </c>
      <c r="S1192" s="35">
        <v>45763</v>
      </c>
      <c r="U1192">
        <v>6</v>
      </c>
      <c r="V1192">
        <v>15000</v>
      </c>
      <c r="W1192" t="s">
        <v>65</v>
      </c>
      <c r="X1192">
        <v>5000582270001</v>
      </c>
      <c r="Y1192">
        <v>0</v>
      </c>
      <c r="Z1192">
        <v>7500</v>
      </c>
      <c r="AA1192">
        <v>7500</v>
      </c>
      <c r="AB1192">
        <v>0</v>
      </c>
      <c r="AC1192">
        <v>0</v>
      </c>
      <c r="AD1192">
        <v>0</v>
      </c>
      <c r="AG1192">
        <v>0</v>
      </c>
      <c r="AP1192">
        <v>500058227</v>
      </c>
      <c r="AQ1192" t="s">
        <v>162</v>
      </c>
      <c r="AR1192" t="s">
        <v>8373</v>
      </c>
      <c r="AT1192">
        <v>0</v>
      </c>
      <c r="AU1192">
        <v>0</v>
      </c>
      <c r="AV1192">
        <v>0</v>
      </c>
      <c r="AW1192">
        <v>0</v>
      </c>
      <c r="AX1192">
        <v>0</v>
      </c>
      <c r="AY1192">
        <v>0</v>
      </c>
      <c r="BC1192" t="s">
        <v>63</v>
      </c>
      <c r="BD1192" t="s">
        <v>5095</v>
      </c>
      <c r="BE1192">
        <v>0</v>
      </c>
      <c r="BG1192" t="s">
        <v>162</v>
      </c>
      <c r="BJ1192" t="s">
        <v>5096</v>
      </c>
    </row>
    <row r="1193" spans="1:62" x14ac:dyDescent="0.35">
      <c r="A1193" t="s">
        <v>5097</v>
      </c>
      <c r="B1193">
        <v>10000</v>
      </c>
      <c r="C1193">
        <v>20000</v>
      </c>
      <c r="D1193">
        <v>45764</v>
      </c>
      <c r="E1193" t="s">
        <v>59</v>
      </c>
      <c r="F1193" t="s">
        <v>5094</v>
      </c>
      <c r="G1193" t="s">
        <v>159</v>
      </c>
      <c r="I1193">
        <v>2</v>
      </c>
      <c r="J1193" t="s">
        <v>183</v>
      </c>
      <c r="K1193">
        <v>71</v>
      </c>
      <c r="L1193" t="s">
        <v>6057</v>
      </c>
      <c r="M1193" t="s">
        <v>26408</v>
      </c>
      <c r="N1193" t="s">
        <v>368</v>
      </c>
      <c r="O1193" t="s">
        <v>3857</v>
      </c>
      <c r="P1193">
        <v>834</v>
      </c>
      <c r="S1193" s="35">
        <v>45763</v>
      </c>
      <c r="U1193">
        <v>6</v>
      </c>
      <c r="V1193">
        <v>5004</v>
      </c>
      <c r="W1193" t="s">
        <v>65</v>
      </c>
      <c r="X1193">
        <v>5000582300001</v>
      </c>
      <c r="Y1193">
        <v>0</v>
      </c>
      <c r="Z1193">
        <v>2500</v>
      </c>
      <c r="AA1193">
        <v>2504</v>
      </c>
      <c r="AB1193">
        <v>0</v>
      </c>
      <c r="AC1193">
        <v>0</v>
      </c>
      <c r="AD1193">
        <v>0</v>
      </c>
      <c r="AG1193">
        <v>0</v>
      </c>
      <c r="AP1193">
        <v>500058230</v>
      </c>
      <c r="AQ1193" t="s">
        <v>162</v>
      </c>
      <c r="AR1193" t="s">
        <v>8373</v>
      </c>
      <c r="AT1193">
        <v>0</v>
      </c>
      <c r="AU1193">
        <v>0</v>
      </c>
      <c r="AV1193">
        <v>0</v>
      </c>
      <c r="AW1193">
        <v>0</v>
      </c>
      <c r="AX1193">
        <v>0</v>
      </c>
      <c r="AY1193">
        <v>0</v>
      </c>
      <c r="BC1193" t="s">
        <v>63</v>
      </c>
      <c r="BD1193" t="s">
        <v>5098</v>
      </c>
      <c r="BE1193">
        <v>0</v>
      </c>
      <c r="BG1193" t="s">
        <v>162</v>
      </c>
      <c r="BJ1193" t="s">
        <v>5096</v>
      </c>
    </row>
    <row r="1194" spans="1:62" x14ac:dyDescent="0.35">
      <c r="A1194" t="s">
        <v>5099</v>
      </c>
      <c r="B1194">
        <v>10000</v>
      </c>
      <c r="C1194">
        <v>20000</v>
      </c>
      <c r="D1194">
        <v>45764</v>
      </c>
      <c r="E1194" t="s">
        <v>59</v>
      </c>
      <c r="F1194" t="s">
        <v>5100</v>
      </c>
      <c r="G1194" t="s">
        <v>159</v>
      </c>
      <c r="I1194">
        <v>2</v>
      </c>
      <c r="J1194" t="s">
        <v>183</v>
      </c>
      <c r="K1194">
        <v>71</v>
      </c>
      <c r="L1194" t="s">
        <v>6057</v>
      </c>
      <c r="M1194" t="s">
        <v>26408</v>
      </c>
      <c r="N1194" t="s">
        <v>368</v>
      </c>
      <c r="O1194" t="s">
        <v>3857</v>
      </c>
      <c r="P1194">
        <v>4500</v>
      </c>
      <c r="S1194" s="35">
        <v>45763</v>
      </c>
      <c r="U1194">
        <v>6</v>
      </c>
      <c r="V1194">
        <v>27000</v>
      </c>
      <c r="W1194" t="s">
        <v>65</v>
      </c>
      <c r="X1194">
        <v>5000584100001</v>
      </c>
      <c r="Y1194">
        <v>0</v>
      </c>
      <c r="Z1194">
        <v>13500</v>
      </c>
      <c r="AA1194">
        <v>13500</v>
      </c>
      <c r="AB1194">
        <v>0</v>
      </c>
      <c r="AC1194">
        <v>0</v>
      </c>
      <c r="AD1194">
        <v>0</v>
      </c>
      <c r="AG1194">
        <v>0</v>
      </c>
      <c r="AP1194">
        <v>500058410</v>
      </c>
      <c r="AQ1194" t="s">
        <v>162</v>
      </c>
      <c r="AR1194" t="s">
        <v>8373</v>
      </c>
      <c r="AT1194">
        <v>0</v>
      </c>
      <c r="AU1194">
        <v>0</v>
      </c>
      <c r="AV1194">
        <v>0</v>
      </c>
      <c r="AW1194">
        <v>0</v>
      </c>
      <c r="AX1194">
        <v>0</v>
      </c>
      <c r="AY1194">
        <v>0</v>
      </c>
      <c r="BC1194" t="s">
        <v>63</v>
      </c>
      <c r="BD1194" t="s">
        <v>5101</v>
      </c>
      <c r="BE1194">
        <v>0</v>
      </c>
      <c r="BG1194" t="s">
        <v>162</v>
      </c>
      <c r="BJ1194" t="s">
        <v>5096</v>
      </c>
    </row>
    <row r="1195" spans="1:62" x14ac:dyDescent="0.35">
      <c r="A1195" t="s">
        <v>5102</v>
      </c>
      <c r="B1195">
        <v>10000</v>
      </c>
      <c r="C1195">
        <v>20000</v>
      </c>
      <c r="D1195">
        <v>45764</v>
      </c>
      <c r="E1195" t="s">
        <v>59</v>
      </c>
      <c r="F1195" t="s">
        <v>5100</v>
      </c>
      <c r="G1195" t="s">
        <v>159</v>
      </c>
      <c r="I1195">
        <v>2</v>
      </c>
      <c r="J1195" t="s">
        <v>183</v>
      </c>
      <c r="K1195">
        <v>71</v>
      </c>
      <c r="L1195" t="s">
        <v>6057</v>
      </c>
      <c r="M1195" t="s">
        <v>26408</v>
      </c>
      <c r="N1195" t="s">
        <v>368</v>
      </c>
      <c r="O1195" t="s">
        <v>3857</v>
      </c>
      <c r="P1195">
        <v>834</v>
      </c>
      <c r="S1195" s="35">
        <v>45763</v>
      </c>
      <c r="U1195">
        <v>6</v>
      </c>
      <c r="V1195">
        <v>5004</v>
      </c>
      <c r="W1195" t="s">
        <v>65</v>
      </c>
      <c r="X1195">
        <v>5000761290001</v>
      </c>
      <c r="Y1195">
        <v>0</v>
      </c>
      <c r="Z1195">
        <v>2500</v>
      </c>
      <c r="AA1195">
        <v>2504</v>
      </c>
      <c r="AB1195">
        <v>0</v>
      </c>
      <c r="AC1195">
        <v>0</v>
      </c>
      <c r="AD1195">
        <v>0</v>
      </c>
      <c r="AG1195">
        <v>0</v>
      </c>
      <c r="AP1195">
        <v>500076129</v>
      </c>
      <c r="AQ1195" t="s">
        <v>162</v>
      </c>
      <c r="AR1195" t="s">
        <v>8373</v>
      </c>
      <c r="AT1195">
        <v>0</v>
      </c>
      <c r="AU1195">
        <v>0</v>
      </c>
      <c r="AV1195">
        <v>0</v>
      </c>
      <c r="AW1195">
        <v>0</v>
      </c>
      <c r="AX1195">
        <v>0</v>
      </c>
      <c r="AY1195">
        <v>0</v>
      </c>
      <c r="BC1195" t="s">
        <v>63</v>
      </c>
      <c r="BD1195" t="s">
        <v>5103</v>
      </c>
      <c r="BE1195">
        <v>0</v>
      </c>
      <c r="BG1195" t="s">
        <v>162</v>
      </c>
      <c r="BJ1195" t="s">
        <v>5096</v>
      </c>
    </row>
    <row r="1196" spans="1:62" x14ac:dyDescent="0.35">
      <c r="A1196" t="s">
        <v>5366</v>
      </c>
      <c r="B1196">
        <v>10000</v>
      </c>
      <c r="C1196">
        <v>10000</v>
      </c>
      <c r="D1196">
        <v>45764</v>
      </c>
      <c r="E1196" t="s">
        <v>59</v>
      </c>
      <c r="F1196">
        <v>0.44262731481481482</v>
      </c>
      <c r="G1196" t="s">
        <v>1667</v>
      </c>
      <c r="I1196">
        <v>1</v>
      </c>
      <c r="J1196" t="s">
        <v>183</v>
      </c>
      <c r="K1196">
        <v>61</v>
      </c>
      <c r="L1196" t="s">
        <v>6046</v>
      </c>
      <c r="M1196" t="s">
        <v>26405</v>
      </c>
      <c r="N1196" t="s">
        <v>209</v>
      </c>
      <c r="O1196" t="s">
        <v>3802</v>
      </c>
      <c r="P1196">
        <v>100</v>
      </c>
      <c r="Q1196">
        <f>(P1196/50)+45</f>
        <v>47</v>
      </c>
      <c r="R1196" s="34">
        <f>Q1196/60</f>
        <v>0.78333333333333333</v>
      </c>
      <c r="S1196" s="35">
        <v>45763</v>
      </c>
      <c r="U1196">
        <v>1</v>
      </c>
      <c r="V1196">
        <v>100</v>
      </c>
      <c r="W1196" t="s">
        <v>65</v>
      </c>
      <c r="X1196">
        <v>10104930001</v>
      </c>
      <c r="Y1196">
        <v>0</v>
      </c>
      <c r="Z1196">
        <v>100</v>
      </c>
      <c r="AA1196">
        <v>0</v>
      </c>
      <c r="AB1196">
        <v>0</v>
      </c>
      <c r="AC1196">
        <v>0</v>
      </c>
      <c r="AD1196">
        <v>0</v>
      </c>
      <c r="AG1196">
        <v>0</v>
      </c>
      <c r="AP1196">
        <v>1010493</v>
      </c>
      <c r="AQ1196" t="s">
        <v>1726</v>
      </c>
      <c r="AR1196" t="s">
        <v>11542</v>
      </c>
      <c r="AT1196">
        <v>0</v>
      </c>
      <c r="AU1196">
        <v>0</v>
      </c>
      <c r="AV1196">
        <v>0</v>
      </c>
      <c r="AW1196">
        <v>0</v>
      </c>
      <c r="AX1196">
        <v>0</v>
      </c>
      <c r="AY1196">
        <v>0</v>
      </c>
      <c r="BC1196" t="s">
        <v>63</v>
      </c>
      <c r="BD1196" t="s">
        <v>5367</v>
      </c>
      <c r="BE1196">
        <v>0</v>
      </c>
      <c r="BG1196" t="s">
        <v>1726</v>
      </c>
      <c r="BJ1196" t="s">
        <v>5368</v>
      </c>
    </row>
    <row r="1197" spans="1:62" x14ac:dyDescent="0.35">
      <c r="A1197" t="s">
        <v>5369</v>
      </c>
      <c r="B1197">
        <v>10000</v>
      </c>
      <c r="C1197">
        <v>10000</v>
      </c>
      <c r="D1197">
        <v>45764</v>
      </c>
      <c r="E1197" t="s">
        <v>59</v>
      </c>
      <c r="F1197">
        <v>0.46258101851851852</v>
      </c>
      <c r="G1197" t="s">
        <v>2715</v>
      </c>
      <c r="I1197">
        <v>1</v>
      </c>
      <c r="J1197" t="s">
        <v>183</v>
      </c>
      <c r="K1197">
        <v>26</v>
      </c>
      <c r="L1197" t="s">
        <v>6061</v>
      </c>
      <c r="M1197" t="s">
        <v>26405</v>
      </c>
      <c r="N1197" t="s">
        <v>648</v>
      </c>
      <c r="O1197" t="s">
        <v>3810</v>
      </c>
      <c r="P1197">
        <v>9000</v>
      </c>
      <c r="Q1197">
        <f t="shared" ref="Q1197:Q1200" si="331">(P1197/40)+45</f>
        <v>270</v>
      </c>
      <c r="R1197" s="34">
        <f t="shared" ref="R1197:R1200" si="332">Q1197/60</f>
        <v>4.5</v>
      </c>
      <c r="S1197" s="35">
        <v>45763</v>
      </c>
      <c r="U1197">
        <v>4</v>
      </c>
      <c r="V1197">
        <v>36000</v>
      </c>
      <c r="W1197" t="s">
        <v>65</v>
      </c>
      <c r="X1197" t="s">
        <v>2931</v>
      </c>
      <c r="Y1197">
        <v>0</v>
      </c>
      <c r="Z1197">
        <v>36000</v>
      </c>
      <c r="AA1197">
        <v>0</v>
      </c>
      <c r="AB1197">
        <v>0</v>
      </c>
      <c r="AC1197">
        <v>0</v>
      </c>
      <c r="AD1197">
        <v>0</v>
      </c>
      <c r="AG1197">
        <v>0</v>
      </c>
      <c r="AP1197" t="s">
        <v>2932</v>
      </c>
      <c r="AQ1197" t="s">
        <v>170</v>
      </c>
      <c r="AR1197" t="s">
        <v>21526</v>
      </c>
      <c r="AT1197">
        <v>0</v>
      </c>
      <c r="AU1197">
        <v>0</v>
      </c>
      <c r="AV1197">
        <v>0</v>
      </c>
      <c r="AW1197">
        <v>0</v>
      </c>
      <c r="AX1197">
        <v>0</v>
      </c>
      <c r="AY1197">
        <v>0</v>
      </c>
      <c r="BC1197" t="s">
        <v>63</v>
      </c>
      <c r="BD1197" t="s">
        <v>5370</v>
      </c>
      <c r="BE1197">
        <v>0</v>
      </c>
      <c r="BG1197" t="s">
        <v>170</v>
      </c>
      <c r="BJ1197" t="s">
        <v>5371</v>
      </c>
    </row>
    <row r="1198" spans="1:62" x14ac:dyDescent="0.35">
      <c r="A1198" t="s">
        <v>5372</v>
      </c>
      <c r="B1198">
        <v>10000</v>
      </c>
      <c r="C1198">
        <v>10000</v>
      </c>
      <c r="D1198">
        <v>45764</v>
      </c>
      <c r="E1198" t="s">
        <v>59</v>
      </c>
      <c r="F1198" t="s">
        <v>3011</v>
      </c>
      <c r="G1198">
        <v>1006323</v>
      </c>
      <c r="I1198">
        <v>1</v>
      </c>
      <c r="J1198" t="s">
        <v>183</v>
      </c>
      <c r="K1198">
        <v>63</v>
      </c>
      <c r="L1198" t="s">
        <v>6051</v>
      </c>
      <c r="M1198" t="s">
        <v>26408</v>
      </c>
      <c r="N1198" t="s">
        <v>136</v>
      </c>
      <c r="O1198" t="s">
        <v>3850</v>
      </c>
      <c r="P1198">
        <v>2400</v>
      </c>
      <c r="Q1198">
        <f t="shared" si="331"/>
        <v>105</v>
      </c>
      <c r="R1198" s="34">
        <f t="shared" si="332"/>
        <v>1.75</v>
      </c>
      <c r="S1198" s="35">
        <v>45763</v>
      </c>
      <c r="U1198">
        <v>50</v>
      </c>
      <c r="V1198">
        <v>120000</v>
      </c>
      <c r="W1198" t="s">
        <v>65</v>
      </c>
      <c r="X1198" t="s">
        <v>1269</v>
      </c>
      <c r="Y1198">
        <v>0</v>
      </c>
      <c r="Z1198">
        <v>120000</v>
      </c>
      <c r="AA1198">
        <v>0</v>
      </c>
      <c r="AB1198">
        <v>0</v>
      </c>
      <c r="AC1198">
        <v>0</v>
      </c>
      <c r="AD1198">
        <v>0</v>
      </c>
      <c r="AG1198">
        <v>0</v>
      </c>
      <c r="AP1198" t="s">
        <v>1270</v>
      </c>
      <c r="AQ1198" t="s">
        <v>170</v>
      </c>
      <c r="AR1198" t="s">
        <v>21526</v>
      </c>
      <c r="AT1198">
        <v>0</v>
      </c>
      <c r="AU1198">
        <v>0</v>
      </c>
      <c r="AV1198">
        <v>0</v>
      </c>
      <c r="AW1198">
        <v>0</v>
      </c>
      <c r="AX1198">
        <v>0</v>
      </c>
      <c r="AY1198">
        <v>0</v>
      </c>
      <c r="BC1198" t="s">
        <v>63</v>
      </c>
      <c r="BD1198" t="s">
        <v>5373</v>
      </c>
      <c r="BE1198">
        <v>0</v>
      </c>
      <c r="BG1198" t="s">
        <v>170</v>
      </c>
      <c r="BJ1198" t="s">
        <v>5374</v>
      </c>
    </row>
    <row r="1199" spans="1:62" x14ac:dyDescent="0.35">
      <c r="A1199" t="s">
        <v>2950</v>
      </c>
      <c r="B1199">
        <v>10000</v>
      </c>
      <c r="C1199">
        <v>10000</v>
      </c>
      <c r="D1199">
        <v>45763</v>
      </c>
      <c r="E1199" t="s">
        <v>59</v>
      </c>
      <c r="F1199" t="s">
        <v>2951</v>
      </c>
      <c r="G1199">
        <v>8613409</v>
      </c>
      <c r="I1199">
        <v>1</v>
      </c>
      <c r="J1199" t="s">
        <v>183</v>
      </c>
      <c r="K1199">
        <v>63</v>
      </c>
      <c r="L1199" t="s">
        <v>6051</v>
      </c>
      <c r="M1199" t="s">
        <v>26408</v>
      </c>
      <c r="N1199" t="s">
        <v>136</v>
      </c>
      <c r="O1199" t="s">
        <v>3850</v>
      </c>
      <c r="P1199">
        <v>2347</v>
      </c>
      <c r="Q1199">
        <f t="shared" si="331"/>
        <v>103.675</v>
      </c>
      <c r="R1199" s="34">
        <f t="shared" si="332"/>
        <v>1.7279166666666665</v>
      </c>
      <c r="S1199" s="35">
        <v>45763</v>
      </c>
      <c r="U1199">
        <v>75</v>
      </c>
      <c r="V1199">
        <v>176025</v>
      </c>
      <c r="W1199" t="s">
        <v>65</v>
      </c>
      <c r="X1199" t="s">
        <v>962</v>
      </c>
      <c r="Y1199">
        <v>0</v>
      </c>
      <c r="Z1199">
        <v>176000</v>
      </c>
      <c r="AA1199">
        <v>25</v>
      </c>
      <c r="AB1199">
        <v>0</v>
      </c>
      <c r="AC1199">
        <v>0</v>
      </c>
      <c r="AD1199">
        <v>0</v>
      </c>
      <c r="AG1199">
        <v>0</v>
      </c>
      <c r="AP1199" t="s">
        <v>963</v>
      </c>
      <c r="AQ1199" t="s">
        <v>170</v>
      </c>
      <c r="AR1199" t="s">
        <v>21526</v>
      </c>
      <c r="AT1199">
        <v>0</v>
      </c>
      <c r="AU1199">
        <v>0</v>
      </c>
      <c r="AV1199">
        <v>0</v>
      </c>
      <c r="AW1199">
        <v>0</v>
      </c>
      <c r="AX1199">
        <v>0</v>
      </c>
      <c r="AY1199">
        <v>0</v>
      </c>
      <c r="BC1199" t="s">
        <v>63</v>
      </c>
      <c r="BD1199" t="s">
        <v>5375</v>
      </c>
      <c r="BE1199">
        <v>0</v>
      </c>
      <c r="BG1199" t="s">
        <v>170</v>
      </c>
      <c r="BJ1199" t="s">
        <v>2952</v>
      </c>
    </row>
    <row r="1200" spans="1:62" x14ac:dyDescent="0.35">
      <c r="A1200" t="s">
        <v>2953</v>
      </c>
      <c r="B1200">
        <v>10000</v>
      </c>
      <c r="C1200">
        <v>10000</v>
      </c>
      <c r="D1200">
        <v>45763</v>
      </c>
      <c r="E1200" t="s">
        <v>59</v>
      </c>
      <c r="F1200" t="s">
        <v>2951</v>
      </c>
      <c r="G1200">
        <v>8613409</v>
      </c>
      <c r="I1200">
        <v>1</v>
      </c>
      <c r="J1200" t="s">
        <v>183</v>
      </c>
      <c r="K1200">
        <v>63</v>
      </c>
      <c r="L1200" t="s">
        <v>6051</v>
      </c>
      <c r="M1200" t="s">
        <v>26408</v>
      </c>
      <c r="N1200" t="s">
        <v>136</v>
      </c>
      <c r="O1200" t="s">
        <v>3850</v>
      </c>
      <c r="P1200">
        <v>5715</v>
      </c>
      <c r="Q1200">
        <f t="shared" si="331"/>
        <v>187.875</v>
      </c>
      <c r="R1200" s="34">
        <f t="shared" si="332"/>
        <v>3.1312500000000001</v>
      </c>
      <c r="S1200" s="35">
        <v>45763</v>
      </c>
      <c r="U1200">
        <v>14</v>
      </c>
      <c r="V1200">
        <v>80010</v>
      </c>
      <c r="W1200" t="s">
        <v>65</v>
      </c>
      <c r="X1200" t="s">
        <v>2199</v>
      </c>
      <c r="Y1200">
        <v>0</v>
      </c>
      <c r="Z1200">
        <v>80000</v>
      </c>
      <c r="AA1200">
        <v>10</v>
      </c>
      <c r="AB1200">
        <v>0</v>
      </c>
      <c r="AC1200">
        <v>0</v>
      </c>
      <c r="AD1200">
        <v>0</v>
      </c>
      <c r="AG1200">
        <v>0</v>
      </c>
      <c r="AP1200" t="s">
        <v>2200</v>
      </c>
      <c r="AQ1200" t="s">
        <v>170</v>
      </c>
      <c r="AR1200" t="s">
        <v>21526</v>
      </c>
      <c r="AT1200">
        <v>0</v>
      </c>
      <c r="AU1200">
        <v>0</v>
      </c>
      <c r="AV1200">
        <v>0</v>
      </c>
      <c r="AW1200">
        <v>0</v>
      </c>
      <c r="AX1200">
        <v>0</v>
      </c>
      <c r="AY1200">
        <v>0</v>
      </c>
      <c r="BC1200" t="s">
        <v>63</v>
      </c>
      <c r="BD1200" t="s">
        <v>5376</v>
      </c>
      <c r="BE1200">
        <v>0</v>
      </c>
      <c r="BG1200" t="s">
        <v>170</v>
      </c>
      <c r="BJ1200" t="s">
        <v>2954</v>
      </c>
    </row>
    <row r="1201" spans="1:62" x14ac:dyDescent="0.35">
      <c r="A1201" t="s">
        <v>5377</v>
      </c>
      <c r="B1201">
        <v>10000</v>
      </c>
      <c r="C1201">
        <v>10000</v>
      </c>
      <c r="D1201">
        <v>45769</v>
      </c>
      <c r="E1201" t="s">
        <v>59</v>
      </c>
      <c r="F1201" t="s">
        <v>5378</v>
      </c>
      <c r="G1201" t="s">
        <v>726</v>
      </c>
      <c r="I1201">
        <v>1</v>
      </c>
      <c r="J1201" t="s">
        <v>183</v>
      </c>
      <c r="K1201">
        <v>72</v>
      </c>
      <c r="L1201" t="s">
        <v>6056</v>
      </c>
      <c r="M1201" t="s">
        <v>26406</v>
      </c>
      <c r="N1201" t="s">
        <v>869</v>
      </c>
      <c r="O1201" t="s">
        <v>3829</v>
      </c>
      <c r="P1201">
        <v>2000</v>
      </c>
      <c r="S1201" s="35">
        <v>45763</v>
      </c>
      <c r="U1201">
        <v>20</v>
      </c>
      <c r="V1201">
        <v>40000</v>
      </c>
      <c r="W1201" t="s">
        <v>65</v>
      </c>
      <c r="X1201" t="s">
        <v>5379</v>
      </c>
      <c r="Y1201">
        <v>0</v>
      </c>
      <c r="Z1201">
        <v>28500</v>
      </c>
      <c r="AA1201">
        <v>11500</v>
      </c>
      <c r="AB1201">
        <v>0</v>
      </c>
      <c r="AC1201">
        <v>0</v>
      </c>
      <c r="AD1201">
        <v>0</v>
      </c>
      <c r="AG1201">
        <v>0</v>
      </c>
      <c r="AP1201" t="s">
        <v>5380</v>
      </c>
      <c r="AQ1201" t="s">
        <v>729</v>
      </c>
      <c r="AR1201" t="s">
        <v>14138</v>
      </c>
      <c r="AT1201">
        <v>0</v>
      </c>
      <c r="AU1201">
        <v>0</v>
      </c>
      <c r="AV1201">
        <v>0</v>
      </c>
      <c r="AW1201">
        <v>0</v>
      </c>
      <c r="AX1201">
        <v>0</v>
      </c>
      <c r="AY1201">
        <v>0</v>
      </c>
      <c r="BC1201" t="s">
        <v>63</v>
      </c>
      <c r="BD1201" t="s">
        <v>5381</v>
      </c>
      <c r="BE1201">
        <v>0</v>
      </c>
      <c r="BG1201" t="s">
        <v>729</v>
      </c>
      <c r="BJ1201" t="s">
        <v>2800</v>
      </c>
    </row>
    <row r="1202" spans="1:62" x14ac:dyDescent="0.35">
      <c r="A1202" t="s">
        <v>5382</v>
      </c>
      <c r="B1202">
        <v>10000</v>
      </c>
      <c r="C1202">
        <v>10000</v>
      </c>
      <c r="D1202">
        <v>45764</v>
      </c>
      <c r="E1202" t="s">
        <v>59</v>
      </c>
      <c r="F1202" t="s">
        <v>5267</v>
      </c>
      <c r="G1202" t="s">
        <v>2969</v>
      </c>
      <c r="I1202">
        <v>1</v>
      </c>
      <c r="J1202" t="s">
        <v>183</v>
      </c>
      <c r="K1202">
        <v>88</v>
      </c>
      <c r="L1202" t="s">
        <v>6058</v>
      </c>
      <c r="M1202" t="s">
        <v>26406</v>
      </c>
      <c r="N1202" t="s">
        <v>144</v>
      </c>
      <c r="O1202" t="s">
        <v>3855</v>
      </c>
      <c r="P1202">
        <v>16</v>
      </c>
      <c r="S1202" s="35">
        <v>45763</v>
      </c>
      <c r="U1202">
        <v>1</v>
      </c>
      <c r="V1202">
        <v>16</v>
      </c>
      <c r="W1202" t="s">
        <v>65</v>
      </c>
      <c r="X1202" t="s">
        <v>5383</v>
      </c>
      <c r="Y1202">
        <v>0</v>
      </c>
      <c r="Z1202">
        <v>16</v>
      </c>
      <c r="AA1202">
        <v>0</v>
      </c>
      <c r="AB1202">
        <v>0</v>
      </c>
      <c r="AC1202">
        <v>0</v>
      </c>
      <c r="AD1202">
        <v>0</v>
      </c>
      <c r="AG1202">
        <v>0</v>
      </c>
      <c r="AP1202" t="s">
        <v>5384</v>
      </c>
      <c r="AQ1202" t="s">
        <v>2960</v>
      </c>
      <c r="AR1202" t="s">
        <v>8264</v>
      </c>
      <c r="AT1202">
        <v>0</v>
      </c>
      <c r="AU1202">
        <v>0</v>
      </c>
      <c r="AV1202">
        <v>0</v>
      </c>
      <c r="AW1202">
        <v>0</v>
      </c>
      <c r="AX1202">
        <v>0</v>
      </c>
      <c r="AY1202">
        <v>0</v>
      </c>
      <c r="BC1202" t="s">
        <v>63</v>
      </c>
      <c r="BD1202" t="s">
        <v>5385</v>
      </c>
      <c r="BE1202">
        <v>0</v>
      </c>
      <c r="BG1202" t="s">
        <v>2960</v>
      </c>
      <c r="BJ1202" t="s">
        <v>2961</v>
      </c>
    </row>
    <row r="1203" spans="1:62" x14ac:dyDescent="0.35">
      <c r="A1203" t="s">
        <v>5382</v>
      </c>
      <c r="B1203">
        <v>10000</v>
      </c>
      <c r="C1203">
        <v>20000</v>
      </c>
      <c r="D1203">
        <v>45764</v>
      </c>
      <c r="E1203" t="s">
        <v>59</v>
      </c>
      <c r="F1203" t="s">
        <v>5267</v>
      </c>
      <c r="G1203" t="s">
        <v>2969</v>
      </c>
      <c r="I1203">
        <v>2</v>
      </c>
      <c r="J1203" t="s">
        <v>183</v>
      </c>
      <c r="K1203">
        <v>105</v>
      </c>
      <c r="L1203" t="s">
        <v>6067</v>
      </c>
      <c r="M1203" t="s">
        <v>26411</v>
      </c>
      <c r="N1203" t="s">
        <v>281</v>
      </c>
      <c r="O1203" t="s">
        <v>3851</v>
      </c>
      <c r="P1203">
        <v>4000</v>
      </c>
      <c r="S1203" s="35">
        <v>45763</v>
      </c>
      <c r="U1203">
        <v>1</v>
      </c>
      <c r="V1203">
        <v>4000</v>
      </c>
      <c r="W1203" t="s">
        <v>65</v>
      </c>
      <c r="X1203" t="s">
        <v>5383</v>
      </c>
      <c r="Y1203">
        <v>0</v>
      </c>
      <c r="Z1203">
        <v>16</v>
      </c>
      <c r="AA1203">
        <v>3984</v>
      </c>
      <c r="AB1203">
        <v>0</v>
      </c>
      <c r="AC1203">
        <v>0</v>
      </c>
      <c r="AD1203">
        <v>0</v>
      </c>
      <c r="AG1203">
        <v>0</v>
      </c>
      <c r="AP1203" t="s">
        <v>5384</v>
      </c>
      <c r="AQ1203" t="s">
        <v>2960</v>
      </c>
      <c r="AR1203" t="s">
        <v>8264</v>
      </c>
      <c r="AT1203">
        <v>0</v>
      </c>
      <c r="AU1203">
        <v>0</v>
      </c>
      <c r="AV1203">
        <v>0</v>
      </c>
      <c r="AW1203">
        <v>0</v>
      </c>
      <c r="AX1203">
        <v>0</v>
      </c>
      <c r="AY1203">
        <v>0</v>
      </c>
      <c r="BC1203" t="s">
        <v>63</v>
      </c>
      <c r="BD1203" t="s">
        <v>5385</v>
      </c>
      <c r="BE1203">
        <v>0</v>
      </c>
      <c r="BG1203" t="s">
        <v>2960</v>
      </c>
      <c r="BJ1203" t="s">
        <v>2961</v>
      </c>
    </row>
    <row r="1204" spans="1:62" x14ac:dyDescent="0.35">
      <c r="A1204" t="s">
        <v>5382</v>
      </c>
      <c r="B1204">
        <v>20000</v>
      </c>
      <c r="C1204">
        <v>10000</v>
      </c>
      <c r="D1204">
        <v>45764</v>
      </c>
      <c r="E1204" t="s">
        <v>59</v>
      </c>
      <c r="F1204" t="s">
        <v>5267</v>
      </c>
      <c r="G1204" t="s">
        <v>2969</v>
      </c>
      <c r="I1204">
        <v>1</v>
      </c>
      <c r="J1204" t="s">
        <v>183</v>
      </c>
      <c r="K1204">
        <v>88</v>
      </c>
      <c r="L1204" t="s">
        <v>6058</v>
      </c>
      <c r="M1204" t="s">
        <v>26406</v>
      </c>
      <c r="N1204" t="s">
        <v>144</v>
      </c>
      <c r="O1204" t="s">
        <v>3855</v>
      </c>
      <c r="P1204">
        <v>1998</v>
      </c>
      <c r="S1204" s="35">
        <v>45763</v>
      </c>
      <c r="U1204">
        <v>1</v>
      </c>
      <c r="V1204">
        <v>1998</v>
      </c>
      <c r="W1204" t="s">
        <v>65</v>
      </c>
      <c r="X1204" t="s">
        <v>5383</v>
      </c>
      <c r="Y1204">
        <v>0</v>
      </c>
      <c r="Z1204">
        <v>1998</v>
      </c>
      <c r="AA1204">
        <v>0</v>
      </c>
      <c r="AB1204">
        <v>0</v>
      </c>
      <c r="AC1204">
        <v>0</v>
      </c>
      <c r="AD1204">
        <v>0</v>
      </c>
      <c r="AG1204">
        <v>0</v>
      </c>
      <c r="AP1204" t="s">
        <v>5384</v>
      </c>
      <c r="AQ1204" t="s">
        <v>2960</v>
      </c>
      <c r="AR1204" t="s">
        <v>8264</v>
      </c>
      <c r="AT1204">
        <v>0</v>
      </c>
      <c r="AU1204">
        <v>0</v>
      </c>
      <c r="AV1204">
        <v>0</v>
      </c>
      <c r="AW1204">
        <v>0</v>
      </c>
      <c r="AX1204">
        <v>0</v>
      </c>
      <c r="AY1204">
        <v>0</v>
      </c>
      <c r="BC1204" t="s">
        <v>63</v>
      </c>
      <c r="BD1204" t="s">
        <v>5385</v>
      </c>
      <c r="BE1204">
        <v>0</v>
      </c>
      <c r="BG1204" t="s">
        <v>2960</v>
      </c>
      <c r="BJ1204" t="s">
        <v>2961</v>
      </c>
    </row>
    <row r="1205" spans="1:62" x14ac:dyDescent="0.35">
      <c r="A1205" t="s">
        <v>5382</v>
      </c>
      <c r="B1205">
        <v>30000</v>
      </c>
      <c r="C1205">
        <v>10000</v>
      </c>
      <c r="D1205">
        <v>45764</v>
      </c>
      <c r="E1205" t="s">
        <v>59</v>
      </c>
      <c r="F1205" t="s">
        <v>5267</v>
      </c>
      <c r="G1205" t="s">
        <v>2969</v>
      </c>
      <c r="I1205">
        <v>1</v>
      </c>
      <c r="J1205" t="s">
        <v>183</v>
      </c>
      <c r="K1205">
        <v>88</v>
      </c>
      <c r="L1205" t="s">
        <v>6058</v>
      </c>
      <c r="M1205" t="s">
        <v>26406</v>
      </c>
      <c r="N1205" t="s">
        <v>144</v>
      </c>
      <c r="O1205" t="s">
        <v>3855</v>
      </c>
      <c r="P1205">
        <v>1986</v>
      </c>
      <c r="S1205" s="35">
        <v>45763</v>
      </c>
      <c r="U1205">
        <v>1</v>
      </c>
      <c r="V1205">
        <v>1986</v>
      </c>
      <c r="W1205" t="s">
        <v>65</v>
      </c>
      <c r="X1205" t="s">
        <v>5383</v>
      </c>
      <c r="Y1205">
        <v>0</v>
      </c>
      <c r="Z1205">
        <v>1986</v>
      </c>
      <c r="AA1205">
        <v>0</v>
      </c>
      <c r="AB1205">
        <v>0</v>
      </c>
      <c r="AC1205">
        <v>0</v>
      </c>
      <c r="AD1205">
        <v>0</v>
      </c>
      <c r="AG1205">
        <v>0</v>
      </c>
      <c r="AP1205" t="s">
        <v>5384</v>
      </c>
      <c r="AQ1205" t="s">
        <v>2960</v>
      </c>
      <c r="AR1205" t="s">
        <v>8264</v>
      </c>
      <c r="AT1205">
        <v>0</v>
      </c>
      <c r="AU1205">
        <v>0</v>
      </c>
      <c r="AV1205">
        <v>0</v>
      </c>
      <c r="AW1205">
        <v>0</v>
      </c>
      <c r="AX1205">
        <v>0</v>
      </c>
      <c r="AY1205">
        <v>0</v>
      </c>
      <c r="BC1205" t="s">
        <v>63</v>
      </c>
      <c r="BD1205" t="s">
        <v>5385</v>
      </c>
      <c r="BE1205">
        <v>0</v>
      </c>
      <c r="BG1205" t="s">
        <v>2960</v>
      </c>
      <c r="BJ1205" t="s">
        <v>2961</v>
      </c>
    </row>
    <row r="1206" spans="1:62" x14ac:dyDescent="0.35">
      <c r="A1206" t="s">
        <v>5266</v>
      </c>
      <c r="B1206">
        <v>10000</v>
      </c>
      <c r="C1206">
        <v>20000</v>
      </c>
      <c r="D1206">
        <v>45764</v>
      </c>
      <c r="E1206" t="s">
        <v>59</v>
      </c>
      <c r="F1206" t="s">
        <v>5267</v>
      </c>
      <c r="G1206" t="s">
        <v>2969</v>
      </c>
      <c r="I1206">
        <v>2</v>
      </c>
      <c r="J1206" t="s">
        <v>183</v>
      </c>
      <c r="K1206">
        <v>105</v>
      </c>
      <c r="L1206" t="s">
        <v>6067</v>
      </c>
      <c r="M1206" t="s">
        <v>26411</v>
      </c>
      <c r="N1206" t="s">
        <v>281</v>
      </c>
      <c r="O1206" t="s">
        <v>3851</v>
      </c>
      <c r="P1206">
        <v>1000</v>
      </c>
      <c r="S1206" s="35">
        <v>45763</v>
      </c>
      <c r="U1206">
        <v>1</v>
      </c>
      <c r="V1206">
        <v>1000</v>
      </c>
      <c r="W1206" t="s">
        <v>65</v>
      </c>
      <c r="X1206" t="s">
        <v>5268</v>
      </c>
      <c r="Y1206">
        <v>0</v>
      </c>
      <c r="Z1206">
        <v>1000</v>
      </c>
      <c r="AA1206">
        <v>0</v>
      </c>
      <c r="AB1206">
        <v>0</v>
      </c>
      <c r="AC1206">
        <v>0</v>
      </c>
      <c r="AD1206">
        <v>0</v>
      </c>
      <c r="AG1206">
        <v>0</v>
      </c>
      <c r="AP1206" t="s">
        <v>5269</v>
      </c>
      <c r="AQ1206" t="s">
        <v>2960</v>
      </c>
      <c r="AR1206" t="s">
        <v>8264</v>
      </c>
      <c r="AT1206">
        <v>0</v>
      </c>
      <c r="AU1206">
        <v>0</v>
      </c>
      <c r="AV1206">
        <v>0</v>
      </c>
      <c r="AW1206">
        <v>0</v>
      </c>
      <c r="AX1206">
        <v>0</v>
      </c>
      <c r="AY1206">
        <v>0</v>
      </c>
      <c r="BC1206" t="s">
        <v>63</v>
      </c>
      <c r="BD1206" t="s">
        <v>5270</v>
      </c>
      <c r="BE1206">
        <v>0</v>
      </c>
      <c r="BG1206" t="s">
        <v>2960</v>
      </c>
      <c r="BJ1206" t="s">
        <v>2961</v>
      </c>
    </row>
    <row r="1207" spans="1:62" x14ac:dyDescent="0.35">
      <c r="A1207" t="s">
        <v>2955</v>
      </c>
      <c r="B1207">
        <v>10000</v>
      </c>
      <c r="C1207">
        <v>20000</v>
      </c>
      <c r="D1207">
        <v>45763</v>
      </c>
      <c r="E1207" t="s">
        <v>59</v>
      </c>
      <c r="F1207" t="s">
        <v>2956</v>
      </c>
      <c r="G1207" t="s">
        <v>2957</v>
      </c>
      <c r="I1207">
        <v>2</v>
      </c>
      <c r="J1207" t="s">
        <v>183</v>
      </c>
      <c r="K1207">
        <v>105</v>
      </c>
      <c r="L1207" t="s">
        <v>6067</v>
      </c>
      <c r="M1207" t="s">
        <v>26411</v>
      </c>
      <c r="N1207" t="s">
        <v>281</v>
      </c>
      <c r="O1207" t="s">
        <v>3851</v>
      </c>
      <c r="P1207">
        <v>1000</v>
      </c>
      <c r="S1207" s="35">
        <v>45763</v>
      </c>
      <c r="U1207">
        <v>1</v>
      </c>
      <c r="V1207">
        <v>1000</v>
      </c>
      <c r="W1207" t="s">
        <v>65</v>
      </c>
      <c r="X1207" t="s">
        <v>2958</v>
      </c>
      <c r="Y1207">
        <v>0</v>
      </c>
      <c r="Z1207">
        <v>1000</v>
      </c>
      <c r="AA1207">
        <v>0</v>
      </c>
      <c r="AB1207">
        <v>0</v>
      </c>
      <c r="AC1207">
        <v>0</v>
      </c>
      <c r="AD1207">
        <v>0</v>
      </c>
      <c r="AG1207">
        <v>0</v>
      </c>
      <c r="AP1207" t="s">
        <v>2959</v>
      </c>
      <c r="AQ1207" t="s">
        <v>2960</v>
      </c>
      <c r="AR1207" t="s">
        <v>8264</v>
      </c>
      <c r="AT1207">
        <v>0</v>
      </c>
      <c r="AU1207">
        <v>0</v>
      </c>
      <c r="AV1207">
        <v>0</v>
      </c>
      <c r="AW1207">
        <v>0</v>
      </c>
      <c r="AX1207">
        <v>0</v>
      </c>
      <c r="AY1207">
        <v>0</v>
      </c>
      <c r="BC1207" t="s">
        <v>63</v>
      </c>
      <c r="BD1207" t="s">
        <v>5159</v>
      </c>
      <c r="BE1207">
        <v>0</v>
      </c>
      <c r="BG1207" t="s">
        <v>2960</v>
      </c>
      <c r="BJ1207" t="s">
        <v>2961</v>
      </c>
    </row>
    <row r="1208" spans="1:62" x14ac:dyDescent="0.35">
      <c r="A1208" t="s">
        <v>2962</v>
      </c>
      <c r="B1208">
        <v>10000</v>
      </c>
      <c r="C1208">
        <v>20000</v>
      </c>
      <c r="D1208">
        <v>45763</v>
      </c>
      <c r="E1208" t="s">
        <v>59</v>
      </c>
      <c r="F1208" t="s">
        <v>2963</v>
      </c>
      <c r="G1208" t="s">
        <v>2964</v>
      </c>
      <c r="I1208">
        <v>2</v>
      </c>
      <c r="J1208" t="s">
        <v>183</v>
      </c>
      <c r="K1208">
        <v>105</v>
      </c>
      <c r="L1208" t="s">
        <v>6067</v>
      </c>
      <c r="M1208" t="s">
        <v>26411</v>
      </c>
      <c r="N1208" t="s">
        <v>281</v>
      </c>
      <c r="O1208" t="s">
        <v>3851</v>
      </c>
      <c r="P1208">
        <v>4000</v>
      </c>
      <c r="S1208" s="35">
        <v>45763</v>
      </c>
      <c r="U1208">
        <v>1</v>
      </c>
      <c r="V1208">
        <v>4000</v>
      </c>
      <c r="W1208" t="s">
        <v>65</v>
      </c>
      <c r="X1208" t="s">
        <v>2965</v>
      </c>
      <c r="Y1208">
        <v>0</v>
      </c>
      <c r="Z1208">
        <v>16</v>
      </c>
      <c r="AA1208">
        <v>3984</v>
      </c>
      <c r="AB1208">
        <v>0</v>
      </c>
      <c r="AC1208">
        <v>0</v>
      </c>
      <c r="AD1208">
        <v>0</v>
      </c>
      <c r="AG1208">
        <v>0</v>
      </c>
      <c r="AP1208" t="s">
        <v>2966</v>
      </c>
      <c r="AQ1208" t="s">
        <v>2960</v>
      </c>
      <c r="AR1208" t="s">
        <v>8264</v>
      </c>
      <c r="AT1208">
        <v>0</v>
      </c>
      <c r="AU1208">
        <v>0</v>
      </c>
      <c r="AV1208">
        <v>0</v>
      </c>
      <c r="AW1208">
        <v>0</v>
      </c>
      <c r="AX1208">
        <v>0</v>
      </c>
      <c r="AY1208">
        <v>0</v>
      </c>
      <c r="BC1208" t="s">
        <v>63</v>
      </c>
      <c r="BD1208" t="s">
        <v>5271</v>
      </c>
      <c r="BE1208">
        <v>0</v>
      </c>
      <c r="BG1208" t="s">
        <v>2960</v>
      </c>
      <c r="BJ1208" t="s">
        <v>2961</v>
      </c>
    </row>
    <row r="1209" spans="1:62" x14ac:dyDescent="0.35">
      <c r="A1209" t="s">
        <v>2967</v>
      </c>
      <c r="B1209">
        <v>10000</v>
      </c>
      <c r="C1209">
        <v>20000</v>
      </c>
      <c r="D1209">
        <v>45763</v>
      </c>
      <c r="E1209" t="s">
        <v>59</v>
      </c>
      <c r="F1209" t="s">
        <v>2968</v>
      </c>
      <c r="G1209" t="s">
        <v>2969</v>
      </c>
      <c r="I1209">
        <v>2</v>
      </c>
      <c r="J1209" t="s">
        <v>183</v>
      </c>
      <c r="K1209">
        <v>105</v>
      </c>
      <c r="L1209" t="s">
        <v>6067</v>
      </c>
      <c r="M1209" t="s">
        <v>26411</v>
      </c>
      <c r="N1209" t="s">
        <v>281</v>
      </c>
      <c r="O1209" t="s">
        <v>3851</v>
      </c>
      <c r="P1209">
        <v>1000</v>
      </c>
      <c r="S1209" s="35">
        <v>45763</v>
      </c>
      <c r="U1209">
        <v>1</v>
      </c>
      <c r="V1209">
        <v>1000</v>
      </c>
      <c r="W1209" t="s">
        <v>65</v>
      </c>
      <c r="X1209" t="s">
        <v>2970</v>
      </c>
      <c r="Y1209">
        <v>0</v>
      </c>
      <c r="Z1209">
        <v>1000</v>
      </c>
      <c r="AA1209">
        <v>0</v>
      </c>
      <c r="AB1209">
        <v>0</v>
      </c>
      <c r="AC1209">
        <v>0</v>
      </c>
      <c r="AD1209">
        <v>0</v>
      </c>
      <c r="AG1209">
        <v>0</v>
      </c>
      <c r="AP1209" t="s">
        <v>2971</v>
      </c>
      <c r="AQ1209" t="s">
        <v>2960</v>
      </c>
      <c r="AR1209" t="s">
        <v>8264</v>
      </c>
      <c r="AT1209">
        <v>0</v>
      </c>
      <c r="AU1209">
        <v>0</v>
      </c>
      <c r="AV1209">
        <v>0</v>
      </c>
      <c r="AW1209">
        <v>0</v>
      </c>
      <c r="AX1209">
        <v>0</v>
      </c>
      <c r="AY1209">
        <v>0</v>
      </c>
      <c r="BC1209" t="s">
        <v>63</v>
      </c>
      <c r="BD1209" t="s">
        <v>5272</v>
      </c>
      <c r="BE1209">
        <v>0</v>
      </c>
      <c r="BG1209" t="s">
        <v>2960</v>
      </c>
      <c r="BJ1209" t="s">
        <v>2972</v>
      </c>
    </row>
    <row r="1210" spans="1:62" x14ac:dyDescent="0.35">
      <c r="A1210" t="s">
        <v>2973</v>
      </c>
      <c r="B1210">
        <v>10000</v>
      </c>
      <c r="C1210">
        <v>20000</v>
      </c>
      <c r="D1210">
        <v>45763</v>
      </c>
      <c r="E1210" t="s">
        <v>59</v>
      </c>
      <c r="F1210" t="s">
        <v>2974</v>
      </c>
      <c r="G1210" t="s">
        <v>2969</v>
      </c>
      <c r="I1210">
        <v>2</v>
      </c>
      <c r="J1210" t="s">
        <v>183</v>
      </c>
      <c r="K1210">
        <v>105</v>
      </c>
      <c r="L1210" t="s">
        <v>6067</v>
      </c>
      <c r="M1210" t="s">
        <v>26411</v>
      </c>
      <c r="N1210" t="s">
        <v>281</v>
      </c>
      <c r="O1210" t="s">
        <v>3851</v>
      </c>
      <c r="P1210">
        <v>1000</v>
      </c>
      <c r="S1210" s="35">
        <v>45763</v>
      </c>
      <c r="U1210">
        <v>1</v>
      </c>
      <c r="V1210">
        <v>1000</v>
      </c>
      <c r="W1210" t="s">
        <v>65</v>
      </c>
      <c r="X1210" t="s">
        <v>2975</v>
      </c>
      <c r="Y1210">
        <v>0</v>
      </c>
      <c r="Z1210">
        <v>1000</v>
      </c>
      <c r="AA1210">
        <v>0</v>
      </c>
      <c r="AB1210">
        <v>0</v>
      </c>
      <c r="AC1210">
        <v>0</v>
      </c>
      <c r="AD1210">
        <v>0</v>
      </c>
      <c r="AG1210">
        <v>0</v>
      </c>
      <c r="AP1210" t="s">
        <v>2976</v>
      </c>
      <c r="AQ1210" t="s">
        <v>2960</v>
      </c>
      <c r="AR1210" t="s">
        <v>8264</v>
      </c>
      <c r="AT1210">
        <v>0</v>
      </c>
      <c r="AU1210">
        <v>0</v>
      </c>
      <c r="AV1210">
        <v>0</v>
      </c>
      <c r="AW1210">
        <v>0</v>
      </c>
      <c r="AX1210">
        <v>0</v>
      </c>
      <c r="AY1210">
        <v>0</v>
      </c>
      <c r="BC1210" t="s">
        <v>63</v>
      </c>
      <c r="BD1210" t="s">
        <v>5273</v>
      </c>
      <c r="BE1210">
        <v>0</v>
      </c>
      <c r="BG1210" t="s">
        <v>2960</v>
      </c>
      <c r="BJ1210" t="s">
        <v>2972</v>
      </c>
    </row>
    <row r="1211" spans="1:62" x14ac:dyDescent="0.35">
      <c r="A1211" t="s">
        <v>3081</v>
      </c>
      <c r="B1211">
        <v>10000</v>
      </c>
      <c r="C1211">
        <v>20000</v>
      </c>
      <c r="D1211">
        <v>45768</v>
      </c>
      <c r="E1211" t="s">
        <v>59</v>
      </c>
      <c r="F1211" t="s">
        <v>3082</v>
      </c>
      <c r="G1211" t="s">
        <v>3083</v>
      </c>
      <c r="I1211">
        <v>2</v>
      </c>
      <c r="J1211" t="s">
        <v>183</v>
      </c>
      <c r="K1211">
        <v>86</v>
      </c>
      <c r="L1211" t="s">
        <v>6043</v>
      </c>
      <c r="M1211" t="s">
        <v>26407</v>
      </c>
      <c r="N1211" t="s">
        <v>1696</v>
      </c>
      <c r="O1211" t="s">
        <v>3840</v>
      </c>
      <c r="P1211">
        <v>2084</v>
      </c>
      <c r="Q1211">
        <f>(P1211/60)+30</f>
        <v>64.733333333333334</v>
      </c>
      <c r="R1211" s="34">
        <f>Q1211/60</f>
        <v>1.078888888888889</v>
      </c>
      <c r="S1211" s="35">
        <v>45763</v>
      </c>
      <c r="U1211">
        <v>24</v>
      </c>
      <c r="V1211">
        <v>50016</v>
      </c>
      <c r="W1211" t="s">
        <v>65</v>
      </c>
      <c r="X1211" t="s">
        <v>3085</v>
      </c>
      <c r="Y1211">
        <v>0</v>
      </c>
      <c r="Z1211">
        <v>17500</v>
      </c>
      <c r="AA1211">
        <v>32516</v>
      </c>
      <c r="AB1211">
        <v>0</v>
      </c>
      <c r="AC1211">
        <v>0</v>
      </c>
      <c r="AD1211">
        <v>0</v>
      </c>
      <c r="AG1211">
        <v>0</v>
      </c>
      <c r="AP1211" t="s">
        <v>3086</v>
      </c>
      <c r="AQ1211" t="s">
        <v>3087</v>
      </c>
      <c r="AR1211" t="s">
        <v>21766</v>
      </c>
      <c r="AT1211">
        <v>0</v>
      </c>
      <c r="AU1211">
        <v>0</v>
      </c>
      <c r="AV1211">
        <v>0</v>
      </c>
      <c r="AW1211">
        <v>0</v>
      </c>
      <c r="AX1211">
        <v>0</v>
      </c>
      <c r="AY1211">
        <v>0</v>
      </c>
      <c r="BC1211" t="s">
        <v>63</v>
      </c>
      <c r="BD1211" t="s">
        <v>3088</v>
      </c>
      <c r="BE1211">
        <v>0</v>
      </c>
      <c r="BG1211" t="s">
        <v>3087</v>
      </c>
      <c r="BJ1211" t="s">
        <v>3089</v>
      </c>
    </row>
    <row r="1212" spans="1:62" x14ac:dyDescent="0.35">
      <c r="A1212" t="s">
        <v>3034</v>
      </c>
      <c r="B1212">
        <v>10000</v>
      </c>
      <c r="C1212">
        <v>10000</v>
      </c>
      <c r="D1212">
        <v>45764</v>
      </c>
      <c r="E1212" t="s">
        <v>59</v>
      </c>
      <c r="F1212" t="s">
        <v>2711</v>
      </c>
      <c r="G1212" t="s">
        <v>1880</v>
      </c>
      <c r="I1212">
        <v>1</v>
      </c>
      <c r="J1212" t="s">
        <v>183</v>
      </c>
      <c r="K1212">
        <v>78</v>
      </c>
      <c r="L1212" t="s">
        <v>6047</v>
      </c>
      <c r="M1212" t="s">
        <v>26405</v>
      </c>
      <c r="N1212" t="s">
        <v>216</v>
      </c>
      <c r="O1212" t="s">
        <v>3803</v>
      </c>
      <c r="P1212">
        <v>1000</v>
      </c>
      <c r="Q1212">
        <f>(P1212/40)+45</f>
        <v>70</v>
      </c>
      <c r="R1212" s="34">
        <f>Q1212/60</f>
        <v>1.1666666666666667</v>
      </c>
      <c r="S1212" s="35">
        <v>45763</v>
      </c>
      <c r="U1212">
        <v>16</v>
      </c>
      <c r="V1212">
        <v>16000</v>
      </c>
      <c r="W1212" t="s">
        <v>65</v>
      </c>
      <c r="X1212" t="s">
        <v>3035</v>
      </c>
      <c r="Y1212">
        <v>0</v>
      </c>
      <c r="Z1212">
        <v>10000</v>
      </c>
      <c r="AA1212">
        <v>6000</v>
      </c>
      <c r="AB1212">
        <v>0</v>
      </c>
      <c r="AC1212">
        <v>0</v>
      </c>
      <c r="AD1212">
        <v>0</v>
      </c>
      <c r="AG1212">
        <v>0</v>
      </c>
      <c r="AP1212" t="s">
        <v>3036</v>
      </c>
      <c r="AQ1212" t="s">
        <v>170</v>
      </c>
      <c r="AR1212" t="s">
        <v>21526</v>
      </c>
      <c r="AT1212">
        <v>0</v>
      </c>
      <c r="AU1212">
        <v>0</v>
      </c>
      <c r="AV1212">
        <v>0</v>
      </c>
      <c r="AW1212">
        <v>0</v>
      </c>
      <c r="AX1212">
        <v>0</v>
      </c>
      <c r="AY1212">
        <v>0</v>
      </c>
      <c r="BC1212" t="s">
        <v>63</v>
      </c>
      <c r="BD1212" t="s">
        <v>5386</v>
      </c>
      <c r="BE1212">
        <v>0</v>
      </c>
      <c r="BG1212" t="s">
        <v>170</v>
      </c>
      <c r="BJ1212" t="s">
        <v>3037</v>
      </c>
    </row>
    <row r="1213" spans="1:62" x14ac:dyDescent="0.35">
      <c r="A1213" t="s">
        <v>5387</v>
      </c>
      <c r="B1213">
        <v>10000</v>
      </c>
      <c r="C1213">
        <v>10000</v>
      </c>
      <c r="D1213">
        <v>45764</v>
      </c>
      <c r="E1213" t="s">
        <v>59</v>
      </c>
      <c r="F1213" t="s">
        <v>5179</v>
      </c>
      <c r="G1213" t="s">
        <v>3064</v>
      </c>
      <c r="I1213">
        <v>1</v>
      </c>
      <c r="J1213" t="s">
        <v>183</v>
      </c>
      <c r="K1213">
        <v>32</v>
      </c>
      <c r="L1213" t="s">
        <v>6064</v>
      </c>
      <c r="M1213" t="s">
        <v>26405</v>
      </c>
      <c r="N1213" t="s">
        <v>516</v>
      </c>
      <c r="O1213" t="s">
        <v>3833</v>
      </c>
      <c r="P1213">
        <v>5860</v>
      </c>
      <c r="S1213" s="35">
        <v>45763</v>
      </c>
      <c r="U1213">
        <v>1</v>
      </c>
      <c r="V1213">
        <v>5860</v>
      </c>
      <c r="W1213" t="s">
        <v>65</v>
      </c>
      <c r="X1213" t="s">
        <v>1227</v>
      </c>
      <c r="Y1213">
        <v>0</v>
      </c>
      <c r="Z1213">
        <v>5360</v>
      </c>
      <c r="AA1213">
        <v>500</v>
      </c>
      <c r="AB1213">
        <v>0</v>
      </c>
      <c r="AC1213">
        <v>0</v>
      </c>
      <c r="AD1213">
        <v>0</v>
      </c>
      <c r="AG1213">
        <v>0</v>
      </c>
      <c r="AP1213" t="s">
        <v>1228</v>
      </c>
      <c r="AQ1213" t="s">
        <v>465</v>
      </c>
      <c r="AR1213" t="s">
        <v>15009</v>
      </c>
      <c r="AT1213">
        <v>0</v>
      </c>
      <c r="AU1213">
        <v>0</v>
      </c>
      <c r="AV1213">
        <v>0</v>
      </c>
      <c r="AW1213">
        <v>0</v>
      </c>
      <c r="AX1213">
        <v>0</v>
      </c>
      <c r="AY1213">
        <v>0</v>
      </c>
      <c r="BC1213" t="s">
        <v>63</v>
      </c>
      <c r="BD1213" t="s">
        <v>5388</v>
      </c>
      <c r="BE1213">
        <v>0</v>
      </c>
      <c r="BG1213" t="s">
        <v>465</v>
      </c>
      <c r="BJ1213" t="s">
        <v>3074</v>
      </c>
    </row>
    <row r="1214" spans="1:62" x14ac:dyDescent="0.35">
      <c r="A1214" t="s">
        <v>2977</v>
      </c>
      <c r="B1214">
        <v>10000</v>
      </c>
      <c r="C1214">
        <v>20000</v>
      </c>
      <c r="D1214">
        <v>45763</v>
      </c>
      <c r="E1214" t="s">
        <v>59</v>
      </c>
      <c r="F1214" t="s">
        <v>2978</v>
      </c>
      <c r="G1214" t="s">
        <v>2979</v>
      </c>
      <c r="I1214">
        <v>2</v>
      </c>
      <c r="J1214" t="s">
        <v>183</v>
      </c>
      <c r="K1214">
        <v>71</v>
      </c>
      <c r="L1214" t="s">
        <v>6057</v>
      </c>
      <c r="M1214" t="s">
        <v>26408</v>
      </c>
      <c r="N1214" t="s">
        <v>368</v>
      </c>
      <c r="O1214" t="s">
        <v>3857</v>
      </c>
      <c r="P1214">
        <v>1000</v>
      </c>
      <c r="S1214" s="35">
        <v>45763</v>
      </c>
      <c r="U1214">
        <v>10</v>
      </c>
      <c r="V1214">
        <v>10000</v>
      </c>
      <c r="W1214" t="s">
        <v>65</v>
      </c>
      <c r="X1214" t="s">
        <v>2980</v>
      </c>
      <c r="Y1214">
        <v>0</v>
      </c>
      <c r="Z1214">
        <v>10000</v>
      </c>
      <c r="AA1214">
        <v>0</v>
      </c>
      <c r="AB1214">
        <v>0</v>
      </c>
      <c r="AC1214">
        <v>0</v>
      </c>
      <c r="AD1214">
        <v>0</v>
      </c>
      <c r="AG1214">
        <v>0</v>
      </c>
      <c r="AP1214" t="s">
        <v>2981</v>
      </c>
      <c r="AQ1214" t="s">
        <v>147</v>
      </c>
      <c r="AR1214" t="s">
        <v>12644</v>
      </c>
      <c r="AT1214">
        <v>0</v>
      </c>
      <c r="AU1214">
        <v>0</v>
      </c>
      <c r="AV1214">
        <v>0</v>
      </c>
      <c r="AW1214">
        <v>0</v>
      </c>
      <c r="AX1214">
        <v>0</v>
      </c>
      <c r="AY1214">
        <v>0</v>
      </c>
      <c r="BC1214" t="s">
        <v>63</v>
      </c>
      <c r="BD1214" t="s">
        <v>5107</v>
      </c>
      <c r="BE1214">
        <v>0</v>
      </c>
      <c r="BG1214" t="s">
        <v>147</v>
      </c>
      <c r="BJ1214" t="s">
        <v>2982</v>
      </c>
    </row>
    <row r="1215" spans="1:62" x14ac:dyDescent="0.35">
      <c r="A1215" t="s">
        <v>5389</v>
      </c>
      <c r="B1215">
        <v>10000</v>
      </c>
      <c r="C1215">
        <v>10000</v>
      </c>
      <c r="D1215">
        <v>45769</v>
      </c>
      <c r="E1215" t="s">
        <v>59</v>
      </c>
      <c r="F1215" t="s">
        <v>5390</v>
      </c>
      <c r="G1215" t="s">
        <v>5391</v>
      </c>
      <c r="I1215">
        <v>1</v>
      </c>
      <c r="J1215" t="s">
        <v>183</v>
      </c>
      <c r="K1215">
        <v>65</v>
      </c>
      <c r="L1215" t="s">
        <v>6054</v>
      </c>
      <c r="M1215" t="s">
        <v>26408</v>
      </c>
      <c r="N1215" t="s">
        <v>340</v>
      </c>
      <c r="O1215" t="s">
        <v>3854</v>
      </c>
      <c r="P1215">
        <v>9400</v>
      </c>
      <c r="Q1215">
        <f t="shared" ref="Q1215:Q1216" si="333">(P1215/40)+45</f>
        <v>280</v>
      </c>
      <c r="R1215" s="34">
        <f t="shared" ref="R1215:R1216" si="334">Q1215/60</f>
        <v>4.666666666666667</v>
      </c>
      <c r="S1215" s="35">
        <v>45763</v>
      </c>
      <c r="U1215">
        <v>5</v>
      </c>
      <c r="V1215">
        <v>47000</v>
      </c>
      <c r="W1215" t="s">
        <v>65</v>
      </c>
      <c r="X1215" t="s">
        <v>353</v>
      </c>
      <c r="Y1215">
        <v>0</v>
      </c>
      <c r="Z1215">
        <v>47000</v>
      </c>
      <c r="AA1215">
        <v>0</v>
      </c>
      <c r="AB1215">
        <v>0</v>
      </c>
      <c r="AC1215">
        <v>0</v>
      </c>
      <c r="AD1215">
        <v>0</v>
      </c>
      <c r="AG1215">
        <v>0</v>
      </c>
      <c r="AP1215" t="s">
        <v>354</v>
      </c>
      <c r="AQ1215" t="s">
        <v>355</v>
      </c>
      <c r="AR1215" t="s">
        <v>14698</v>
      </c>
      <c r="AT1215">
        <v>0</v>
      </c>
      <c r="AU1215">
        <v>0</v>
      </c>
      <c r="AV1215">
        <v>0</v>
      </c>
      <c r="AW1215">
        <v>0</v>
      </c>
      <c r="AX1215">
        <v>0</v>
      </c>
      <c r="AY1215">
        <v>0</v>
      </c>
      <c r="BC1215" t="s">
        <v>63</v>
      </c>
      <c r="BD1215" t="s">
        <v>5392</v>
      </c>
      <c r="BE1215">
        <v>0</v>
      </c>
      <c r="BG1215" t="s">
        <v>355</v>
      </c>
      <c r="BJ1215" t="s">
        <v>5393</v>
      </c>
    </row>
    <row r="1216" spans="1:62" x14ac:dyDescent="0.35">
      <c r="A1216" t="s">
        <v>5394</v>
      </c>
      <c r="B1216">
        <v>10000</v>
      </c>
      <c r="C1216">
        <v>10000</v>
      </c>
      <c r="D1216">
        <v>45764</v>
      </c>
      <c r="E1216" t="s">
        <v>59</v>
      </c>
      <c r="F1216" t="s">
        <v>5318</v>
      </c>
      <c r="G1216" t="s">
        <v>3015</v>
      </c>
      <c r="I1216">
        <v>1</v>
      </c>
      <c r="J1216" t="s">
        <v>183</v>
      </c>
      <c r="K1216">
        <v>46</v>
      </c>
      <c r="L1216" t="s">
        <v>6049</v>
      </c>
      <c r="M1216" t="s">
        <v>26405</v>
      </c>
      <c r="N1216" t="s">
        <v>231</v>
      </c>
      <c r="O1216" t="s">
        <v>3809</v>
      </c>
      <c r="P1216">
        <v>3000</v>
      </c>
      <c r="Q1216">
        <f t="shared" si="333"/>
        <v>120</v>
      </c>
      <c r="R1216" s="34">
        <f t="shared" si="334"/>
        <v>2</v>
      </c>
      <c r="S1216" s="35">
        <v>45763</v>
      </c>
      <c r="U1216">
        <v>1</v>
      </c>
      <c r="V1216">
        <v>3000</v>
      </c>
      <c r="W1216" t="s">
        <v>65</v>
      </c>
      <c r="X1216" t="s">
        <v>5345</v>
      </c>
      <c r="Y1216">
        <v>0</v>
      </c>
      <c r="Z1216">
        <v>3000</v>
      </c>
      <c r="AA1216">
        <v>0</v>
      </c>
      <c r="AB1216">
        <v>0</v>
      </c>
      <c r="AC1216">
        <v>0</v>
      </c>
      <c r="AD1216">
        <v>0</v>
      </c>
      <c r="AG1216">
        <v>0</v>
      </c>
      <c r="AP1216" t="s">
        <v>5346</v>
      </c>
      <c r="AQ1216" t="s">
        <v>465</v>
      </c>
      <c r="AR1216" t="s">
        <v>15009</v>
      </c>
      <c r="AT1216">
        <v>0</v>
      </c>
      <c r="AU1216">
        <v>0</v>
      </c>
      <c r="AV1216">
        <v>0</v>
      </c>
      <c r="AW1216">
        <v>0</v>
      </c>
      <c r="AX1216">
        <v>0</v>
      </c>
      <c r="AY1216">
        <v>0</v>
      </c>
      <c r="BC1216" t="s">
        <v>63</v>
      </c>
      <c r="BD1216" t="s">
        <v>5395</v>
      </c>
      <c r="BE1216">
        <v>0</v>
      </c>
      <c r="BG1216" t="s">
        <v>465</v>
      </c>
      <c r="BJ1216" t="s">
        <v>5396</v>
      </c>
    </row>
    <row r="1217" spans="1:62" x14ac:dyDescent="0.35">
      <c r="A1217" t="s">
        <v>2983</v>
      </c>
      <c r="B1217">
        <v>10000</v>
      </c>
      <c r="C1217">
        <v>10000</v>
      </c>
      <c r="D1217">
        <v>45763</v>
      </c>
      <c r="E1217" t="s">
        <v>59</v>
      </c>
      <c r="F1217" t="s">
        <v>2984</v>
      </c>
      <c r="G1217" t="s">
        <v>2985</v>
      </c>
      <c r="I1217">
        <v>1</v>
      </c>
      <c r="J1217" t="s">
        <v>183</v>
      </c>
      <c r="K1217">
        <v>61</v>
      </c>
      <c r="L1217" t="s">
        <v>6046</v>
      </c>
      <c r="M1217" t="s">
        <v>26405</v>
      </c>
      <c r="N1217" t="s">
        <v>209</v>
      </c>
      <c r="O1217" t="s">
        <v>3802</v>
      </c>
      <c r="P1217">
        <v>1000</v>
      </c>
      <c r="Q1217">
        <f t="shared" ref="Q1217:Q1218" si="335">(P1217/50)+45</f>
        <v>65</v>
      </c>
      <c r="R1217" s="34">
        <f t="shared" ref="R1217:R1218" si="336">Q1217/60</f>
        <v>1.0833333333333333</v>
      </c>
      <c r="S1217" s="35">
        <v>45763</v>
      </c>
      <c r="U1217">
        <v>1</v>
      </c>
      <c r="V1217">
        <v>1000</v>
      </c>
      <c r="W1217" t="s">
        <v>65</v>
      </c>
      <c r="X1217" t="s">
        <v>2986</v>
      </c>
      <c r="Y1217">
        <v>0</v>
      </c>
      <c r="Z1217">
        <v>1000</v>
      </c>
      <c r="AA1217">
        <v>0</v>
      </c>
      <c r="AB1217">
        <v>0</v>
      </c>
      <c r="AC1217">
        <v>0</v>
      </c>
      <c r="AD1217">
        <v>0</v>
      </c>
      <c r="AG1217">
        <v>0</v>
      </c>
      <c r="AP1217" t="s">
        <v>2987</v>
      </c>
      <c r="AQ1217" t="s">
        <v>225</v>
      </c>
      <c r="AR1217" t="s">
        <v>23604</v>
      </c>
      <c r="AT1217">
        <v>0</v>
      </c>
      <c r="AU1217">
        <v>0</v>
      </c>
      <c r="AV1217">
        <v>0</v>
      </c>
      <c r="AW1217">
        <v>0</v>
      </c>
      <c r="AX1217">
        <v>0</v>
      </c>
      <c r="AY1217">
        <v>0</v>
      </c>
      <c r="BC1217" t="s">
        <v>63</v>
      </c>
      <c r="BD1217" t="s">
        <v>5397</v>
      </c>
      <c r="BE1217">
        <v>0</v>
      </c>
      <c r="BG1217" t="s">
        <v>225</v>
      </c>
      <c r="BJ1217" t="s">
        <v>2905</v>
      </c>
    </row>
    <row r="1218" spans="1:62" x14ac:dyDescent="0.35">
      <c r="A1218" t="s">
        <v>5398</v>
      </c>
      <c r="B1218">
        <v>10000</v>
      </c>
      <c r="C1218">
        <v>10000</v>
      </c>
      <c r="D1218">
        <v>45764</v>
      </c>
      <c r="E1218" t="s">
        <v>59</v>
      </c>
      <c r="F1218" t="s">
        <v>1441</v>
      </c>
      <c r="G1218" t="s">
        <v>5399</v>
      </c>
      <c r="I1218">
        <v>1</v>
      </c>
      <c r="J1218" t="s">
        <v>183</v>
      </c>
      <c r="K1218">
        <v>61</v>
      </c>
      <c r="L1218" t="s">
        <v>6046</v>
      </c>
      <c r="M1218" t="s">
        <v>26405</v>
      </c>
      <c r="N1218" t="s">
        <v>209</v>
      </c>
      <c r="O1218" t="s">
        <v>3802</v>
      </c>
      <c r="P1218">
        <v>1000</v>
      </c>
      <c r="Q1218">
        <f t="shared" si="335"/>
        <v>65</v>
      </c>
      <c r="R1218" s="34">
        <f t="shared" si="336"/>
        <v>1.0833333333333333</v>
      </c>
      <c r="S1218" s="35">
        <v>45763</v>
      </c>
      <c r="U1218">
        <v>1</v>
      </c>
      <c r="V1218">
        <v>1000</v>
      </c>
      <c r="W1218" t="s">
        <v>65</v>
      </c>
      <c r="X1218" t="s">
        <v>5400</v>
      </c>
      <c r="Y1218">
        <v>0</v>
      </c>
      <c r="Z1218">
        <v>1000</v>
      </c>
      <c r="AA1218">
        <v>0</v>
      </c>
      <c r="AB1218">
        <v>0</v>
      </c>
      <c r="AC1218">
        <v>0</v>
      </c>
      <c r="AD1218">
        <v>0</v>
      </c>
      <c r="AG1218">
        <v>0</v>
      </c>
      <c r="AP1218" t="s">
        <v>5401</v>
      </c>
      <c r="AQ1218" t="s">
        <v>225</v>
      </c>
      <c r="AR1218" t="s">
        <v>23604</v>
      </c>
      <c r="AT1218">
        <v>0</v>
      </c>
      <c r="AU1218">
        <v>0</v>
      </c>
      <c r="AV1218">
        <v>0</v>
      </c>
      <c r="AW1218">
        <v>0</v>
      </c>
      <c r="AX1218">
        <v>0</v>
      </c>
      <c r="AY1218">
        <v>0</v>
      </c>
      <c r="BC1218" t="s">
        <v>63</v>
      </c>
      <c r="BD1218" t="s">
        <v>5402</v>
      </c>
      <c r="BE1218">
        <v>0</v>
      </c>
      <c r="BG1218" t="s">
        <v>225</v>
      </c>
      <c r="BJ1218" t="s">
        <v>2905</v>
      </c>
    </row>
    <row r="1219" spans="1:62" x14ac:dyDescent="0.35">
      <c r="A1219" t="s">
        <v>5403</v>
      </c>
      <c r="B1219">
        <v>10000</v>
      </c>
      <c r="C1219">
        <v>10000</v>
      </c>
      <c r="D1219">
        <v>45769</v>
      </c>
      <c r="E1219" t="s">
        <v>59</v>
      </c>
      <c r="F1219" t="s">
        <v>5404</v>
      </c>
      <c r="G1219" t="s">
        <v>726</v>
      </c>
      <c r="I1219">
        <v>1</v>
      </c>
      <c r="J1219" t="s">
        <v>183</v>
      </c>
      <c r="K1219">
        <v>72</v>
      </c>
      <c r="L1219" t="s">
        <v>6056</v>
      </c>
      <c r="M1219" t="s">
        <v>26406</v>
      </c>
      <c r="N1219" t="s">
        <v>869</v>
      </c>
      <c r="O1219" t="s">
        <v>3829</v>
      </c>
      <c r="P1219">
        <v>1500</v>
      </c>
      <c r="S1219" s="35">
        <v>45763</v>
      </c>
      <c r="U1219">
        <v>24</v>
      </c>
      <c r="V1219">
        <v>36000</v>
      </c>
      <c r="W1219" t="s">
        <v>65</v>
      </c>
      <c r="X1219" t="s">
        <v>727</v>
      </c>
      <c r="Y1219">
        <v>0</v>
      </c>
      <c r="Z1219">
        <v>30000</v>
      </c>
      <c r="AA1219">
        <v>6000</v>
      </c>
      <c r="AB1219">
        <v>0</v>
      </c>
      <c r="AC1219">
        <v>0</v>
      </c>
      <c r="AD1219">
        <v>0</v>
      </c>
      <c r="AG1219">
        <v>0</v>
      </c>
      <c r="AP1219" t="s">
        <v>728</v>
      </c>
      <c r="AQ1219" t="s">
        <v>729</v>
      </c>
      <c r="AR1219" t="s">
        <v>14138</v>
      </c>
      <c r="AT1219">
        <v>0</v>
      </c>
      <c r="AU1219">
        <v>0</v>
      </c>
      <c r="AV1219">
        <v>0</v>
      </c>
      <c r="AW1219">
        <v>0</v>
      </c>
      <c r="AX1219">
        <v>0</v>
      </c>
      <c r="AY1219">
        <v>0</v>
      </c>
      <c r="BC1219" t="s">
        <v>63</v>
      </c>
      <c r="BD1219" t="s">
        <v>5405</v>
      </c>
      <c r="BE1219">
        <v>0</v>
      </c>
      <c r="BG1219" t="s">
        <v>729</v>
      </c>
      <c r="BJ1219" t="s">
        <v>5406</v>
      </c>
    </row>
    <row r="1220" spans="1:62" x14ac:dyDescent="0.35">
      <c r="A1220" t="s">
        <v>2988</v>
      </c>
      <c r="B1220">
        <v>10000</v>
      </c>
      <c r="C1220">
        <v>10000</v>
      </c>
      <c r="D1220">
        <v>45763</v>
      </c>
      <c r="E1220" t="s">
        <v>59</v>
      </c>
      <c r="F1220" t="s">
        <v>2956</v>
      </c>
      <c r="G1220" t="s">
        <v>2989</v>
      </c>
      <c r="I1220">
        <v>1</v>
      </c>
      <c r="J1220" t="s">
        <v>183</v>
      </c>
      <c r="K1220">
        <v>78</v>
      </c>
      <c r="L1220" t="s">
        <v>6047</v>
      </c>
      <c r="M1220" t="s">
        <v>26405</v>
      </c>
      <c r="N1220" t="s">
        <v>216</v>
      </c>
      <c r="O1220" t="s">
        <v>3803</v>
      </c>
      <c r="P1220">
        <v>17</v>
      </c>
      <c r="Q1220">
        <f t="shared" ref="Q1220:Q1222" si="337">(P1220/40)+45</f>
        <v>45.424999999999997</v>
      </c>
      <c r="R1220" s="34">
        <f t="shared" ref="R1220:R1222" si="338">Q1220/60</f>
        <v>0.75708333333333333</v>
      </c>
      <c r="S1220" s="35">
        <v>45763</v>
      </c>
      <c r="U1220">
        <v>6</v>
      </c>
      <c r="V1220">
        <v>104</v>
      </c>
      <c r="W1220" t="s">
        <v>65</v>
      </c>
      <c r="X1220" t="s">
        <v>2991</v>
      </c>
      <c r="Y1220">
        <v>0</v>
      </c>
      <c r="Z1220">
        <v>100</v>
      </c>
      <c r="AA1220">
        <v>4</v>
      </c>
      <c r="AB1220">
        <v>0</v>
      </c>
      <c r="AC1220">
        <v>0</v>
      </c>
      <c r="AD1220">
        <v>0</v>
      </c>
      <c r="AG1220">
        <v>0</v>
      </c>
      <c r="AP1220" t="s">
        <v>2992</v>
      </c>
      <c r="AQ1220" t="s">
        <v>622</v>
      </c>
      <c r="AR1220" t="s">
        <v>24955</v>
      </c>
      <c r="AT1220">
        <v>0</v>
      </c>
      <c r="AU1220">
        <v>0</v>
      </c>
      <c r="AV1220">
        <v>0</v>
      </c>
      <c r="AW1220">
        <v>0</v>
      </c>
      <c r="AX1220">
        <v>0</v>
      </c>
      <c r="AY1220">
        <v>0</v>
      </c>
      <c r="BC1220" t="s">
        <v>63</v>
      </c>
      <c r="BD1220" t="s">
        <v>5407</v>
      </c>
      <c r="BE1220">
        <v>0</v>
      </c>
      <c r="BG1220" t="s">
        <v>622</v>
      </c>
      <c r="BJ1220" t="s">
        <v>2993</v>
      </c>
    </row>
    <row r="1221" spans="1:62" x14ac:dyDescent="0.35">
      <c r="A1221" t="s">
        <v>2988</v>
      </c>
      <c r="B1221">
        <v>20000</v>
      </c>
      <c r="C1221">
        <v>10000</v>
      </c>
      <c r="D1221">
        <v>45763</v>
      </c>
      <c r="E1221" t="s">
        <v>59</v>
      </c>
      <c r="F1221" t="s">
        <v>2956</v>
      </c>
      <c r="G1221" t="s">
        <v>2989</v>
      </c>
      <c r="I1221">
        <v>1</v>
      </c>
      <c r="J1221" t="s">
        <v>183</v>
      </c>
      <c r="K1221">
        <v>78</v>
      </c>
      <c r="L1221" t="s">
        <v>6047</v>
      </c>
      <c r="M1221" t="s">
        <v>26405</v>
      </c>
      <c r="N1221" t="s">
        <v>216</v>
      </c>
      <c r="O1221" t="s">
        <v>3803</v>
      </c>
      <c r="P1221">
        <v>17</v>
      </c>
      <c r="Q1221">
        <f t="shared" si="337"/>
        <v>45.424999999999997</v>
      </c>
      <c r="R1221" s="34">
        <f t="shared" si="338"/>
        <v>0.75708333333333333</v>
      </c>
      <c r="S1221" s="35">
        <v>45763</v>
      </c>
      <c r="U1221">
        <v>6</v>
      </c>
      <c r="V1221">
        <v>100</v>
      </c>
      <c r="W1221" t="s">
        <v>65</v>
      </c>
      <c r="X1221" t="s">
        <v>2991</v>
      </c>
      <c r="Y1221">
        <v>0</v>
      </c>
      <c r="Z1221">
        <v>100</v>
      </c>
      <c r="AA1221">
        <v>0</v>
      </c>
      <c r="AB1221">
        <v>0</v>
      </c>
      <c r="AC1221">
        <v>0</v>
      </c>
      <c r="AD1221">
        <v>0</v>
      </c>
      <c r="AG1221">
        <v>0</v>
      </c>
      <c r="AP1221" t="s">
        <v>2992</v>
      </c>
      <c r="AQ1221" t="s">
        <v>622</v>
      </c>
      <c r="AR1221" t="s">
        <v>24955</v>
      </c>
      <c r="AT1221">
        <v>0</v>
      </c>
      <c r="AU1221">
        <v>0</v>
      </c>
      <c r="AV1221">
        <v>0</v>
      </c>
      <c r="AW1221">
        <v>0</v>
      </c>
      <c r="AX1221">
        <v>0</v>
      </c>
      <c r="AY1221">
        <v>0</v>
      </c>
      <c r="BC1221" t="s">
        <v>63</v>
      </c>
      <c r="BD1221" t="s">
        <v>5407</v>
      </c>
      <c r="BE1221">
        <v>0</v>
      </c>
      <c r="BG1221" t="s">
        <v>622</v>
      </c>
      <c r="BJ1221" t="s">
        <v>2993</v>
      </c>
    </row>
    <row r="1222" spans="1:62" x14ac:dyDescent="0.35">
      <c r="A1222" t="s">
        <v>2994</v>
      </c>
      <c r="B1222">
        <v>10000</v>
      </c>
      <c r="C1222">
        <v>10000</v>
      </c>
      <c r="D1222">
        <v>45763</v>
      </c>
      <c r="E1222" t="s">
        <v>59</v>
      </c>
      <c r="F1222">
        <v>0.4697453703703704</v>
      </c>
      <c r="G1222" t="s">
        <v>2398</v>
      </c>
      <c r="I1222">
        <v>1</v>
      </c>
      <c r="J1222" t="s">
        <v>183</v>
      </c>
      <c r="K1222">
        <v>65</v>
      </c>
      <c r="L1222" t="s">
        <v>6054</v>
      </c>
      <c r="M1222" t="s">
        <v>26408</v>
      </c>
      <c r="N1222" t="s">
        <v>340</v>
      </c>
      <c r="O1222" t="s">
        <v>3854</v>
      </c>
      <c r="P1222">
        <v>5000</v>
      </c>
      <c r="Q1222">
        <f t="shared" si="337"/>
        <v>170</v>
      </c>
      <c r="R1222" s="34">
        <f t="shared" si="338"/>
        <v>2.8333333333333335</v>
      </c>
      <c r="S1222" s="35">
        <v>45763</v>
      </c>
      <c r="U1222">
        <v>4</v>
      </c>
      <c r="V1222">
        <v>20000</v>
      </c>
      <c r="W1222" t="s">
        <v>65</v>
      </c>
      <c r="X1222" t="s">
        <v>2995</v>
      </c>
      <c r="Y1222">
        <v>0</v>
      </c>
      <c r="Z1222">
        <v>20000</v>
      </c>
      <c r="AA1222">
        <v>0</v>
      </c>
      <c r="AB1222">
        <v>0</v>
      </c>
      <c r="AC1222">
        <v>0</v>
      </c>
      <c r="AD1222">
        <v>0</v>
      </c>
      <c r="AG1222">
        <v>0</v>
      </c>
      <c r="AP1222" t="s">
        <v>2996</v>
      </c>
      <c r="AQ1222" t="s">
        <v>465</v>
      </c>
      <c r="AR1222" t="s">
        <v>15009</v>
      </c>
      <c r="AT1222">
        <v>0</v>
      </c>
      <c r="AU1222">
        <v>0</v>
      </c>
      <c r="AV1222">
        <v>0</v>
      </c>
      <c r="AW1222">
        <v>0</v>
      </c>
      <c r="AX1222">
        <v>0</v>
      </c>
      <c r="AY1222">
        <v>0</v>
      </c>
      <c r="BC1222" t="s">
        <v>63</v>
      </c>
      <c r="BD1222" t="s">
        <v>5408</v>
      </c>
      <c r="BE1222">
        <v>0</v>
      </c>
      <c r="BG1222" t="s">
        <v>465</v>
      </c>
      <c r="BJ1222" t="s">
        <v>2997</v>
      </c>
    </row>
    <row r="1223" spans="1:62" x14ac:dyDescent="0.35">
      <c r="A1223" t="s">
        <v>3090</v>
      </c>
      <c r="B1223">
        <v>10000</v>
      </c>
      <c r="C1223">
        <v>10000</v>
      </c>
      <c r="D1223">
        <v>45768</v>
      </c>
      <c r="E1223" t="s">
        <v>59</v>
      </c>
      <c r="F1223" t="s">
        <v>3091</v>
      </c>
      <c r="G1223" t="s">
        <v>3092</v>
      </c>
      <c r="I1223">
        <v>1</v>
      </c>
      <c r="J1223" t="s">
        <v>183</v>
      </c>
      <c r="K1223">
        <v>79</v>
      </c>
      <c r="L1223" t="s">
        <v>6076</v>
      </c>
      <c r="M1223" t="s">
        <v>26406</v>
      </c>
      <c r="N1223" t="s">
        <v>813</v>
      </c>
      <c r="O1223" t="s">
        <v>3824</v>
      </c>
      <c r="P1223">
        <v>3470</v>
      </c>
      <c r="Q1223">
        <f>(P1223/20)+30</f>
        <v>203.5</v>
      </c>
      <c r="R1223" s="34">
        <f t="shared" ref="R1223:R1228" si="339">Q1223/60</f>
        <v>3.3916666666666666</v>
      </c>
      <c r="S1223" s="35">
        <v>45763</v>
      </c>
      <c r="U1223">
        <v>32</v>
      </c>
      <c r="V1223">
        <v>111040</v>
      </c>
      <c r="W1223" t="s">
        <v>65</v>
      </c>
      <c r="X1223" t="s">
        <v>3093</v>
      </c>
      <c r="Y1223">
        <v>0</v>
      </c>
      <c r="Z1223">
        <v>111000</v>
      </c>
      <c r="AA1223">
        <v>40</v>
      </c>
      <c r="AB1223">
        <v>0</v>
      </c>
      <c r="AC1223">
        <v>0</v>
      </c>
      <c r="AD1223">
        <v>0</v>
      </c>
      <c r="AG1223">
        <v>0</v>
      </c>
      <c r="AP1223" t="s">
        <v>3094</v>
      </c>
      <c r="AQ1223" t="s">
        <v>3095</v>
      </c>
      <c r="AR1223" t="s">
        <v>21792</v>
      </c>
      <c r="AT1223">
        <v>0</v>
      </c>
      <c r="AU1223">
        <v>0</v>
      </c>
      <c r="AV1223">
        <v>0</v>
      </c>
      <c r="AW1223">
        <v>0</v>
      </c>
      <c r="AX1223">
        <v>0</v>
      </c>
      <c r="AY1223">
        <v>0</v>
      </c>
      <c r="BC1223" t="s">
        <v>63</v>
      </c>
      <c r="BD1223" t="s">
        <v>3096</v>
      </c>
      <c r="BE1223">
        <v>0</v>
      </c>
      <c r="BG1223" t="s">
        <v>3095</v>
      </c>
      <c r="BJ1223" t="s">
        <v>3097</v>
      </c>
    </row>
    <row r="1224" spans="1:62" x14ac:dyDescent="0.35">
      <c r="A1224" t="s">
        <v>4820</v>
      </c>
      <c r="B1224">
        <v>10000</v>
      </c>
      <c r="C1224">
        <v>40000</v>
      </c>
      <c r="D1224">
        <v>45770</v>
      </c>
      <c r="E1224" t="s">
        <v>59</v>
      </c>
      <c r="F1224" t="s">
        <v>4821</v>
      </c>
      <c r="G1224" t="s">
        <v>4822</v>
      </c>
      <c r="I1224">
        <v>2</v>
      </c>
      <c r="J1224" t="s">
        <v>183</v>
      </c>
      <c r="K1224">
        <v>76</v>
      </c>
      <c r="L1224" t="s">
        <v>6065</v>
      </c>
      <c r="M1224" t="s">
        <v>26408</v>
      </c>
      <c r="N1224" t="s">
        <v>200</v>
      </c>
      <c r="O1224" t="s">
        <v>3841</v>
      </c>
      <c r="P1224">
        <v>71000</v>
      </c>
      <c r="Q1224">
        <f>(P1224/20)+45</f>
        <v>3595</v>
      </c>
      <c r="R1224" s="34">
        <f t="shared" si="339"/>
        <v>59.916666666666664</v>
      </c>
      <c r="S1224" s="35">
        <v>45764</v>
      </c>
      <c r="U1224">
        <v>6</v>
      </c>
      <c r="V1224">
        <v>426000</v>
      </c>
      <c r="W1224" t="s">
        <v>65</v>
      </c>
      <c r="X1224" t="s">
        <v>4823</v>
      </c>
      <c r="Y1224">
        <v>0</v>
      </c>
      <c r="Z1224">
        <v>425997</v>
      </c>
      <c r="AA1224">
        <v>3</v>
      </c>
      <c r="AB1224">
        <v>0</v>
      </c>
      <c r="AC1224">
        <v>0</v>
      </c>
      <c r="AD1224">
        <v>0</v>
      </c>
      <c r="AG1224">
        <v>0</v>
      </c>
      <c r="AP1224" t="s">
        <v>4824</v>
      </c>
      <c r="AQ1224" t="s">
        <v>448</v>
      </c>
      <c r="AR1224" t="s">
        <v>11797</v>
      </c>
      <c r="AT1224">
        <v>0</v>
      </c>
      <c r="AU1224">
        <v>0</v>
      </c>
      <c r="AV1224">
        <v>0</v>
      </c>
      <c r="AW1224">
        <v>0</v>
      </c>
      <c r="AX1224">
        <v>0</v>
      </c>
      <c r="AY1224">
        <v>0</v>
      </c>
      <c r="BC1224" t="s">
        <v>63</v>
      </c>
      <c r="BD1224" t="s">
        <v>4825</v>
      </c>
      <c r="BE1224">
        <v>0</v>
      </c>
      <c r="BG1224" t="s">
        <v>448</v>
      </c>
      <c r="BJ1224" t="s">
        <v>4826</v>
      </c>
    </row>
    <row r="1225" spans="1:62" x14ac:dyDescent="0.35">
      <c r="A1225" t="s">
        <v>5409</v>
      </c>
      <c r="B1225">
        <v>10000</v>
      </c>
      <c r="C1225">
        <v>20000</v>
      </c>
      <c r="D1225">
        <v>45770</v>
      </c>
      <c r="E1225" t="s">
        <v>59</v>
      </c>
      <c r="F1225" t="s">
        <v>5410</v>
      </c>
      <c r="G1225" t="s">
        <v>5411</v>
      </c>
      <c r="I1225">
        <v>2</v>
      </c>
      <c r="J1225" t="s">
        <v>183</v>
      </c>
      <c r="K1225">
        <v>77</v>
      </c>
      <c r="L1225" t="s">
        <v>6043</v>
      </c>
      <c r="M1225" t="s">
        <v>26407</v>
      </c>
      <c r="N1225" t="s">
        <v>192</v>
      </c>
      <c r="O1225" t="s">
        <v>3848</v>
      </c>
      <c r="P1225">
        <v>29723</v>
      </c>
      <c r="Q1225">
        <f>(P1225/60)+30</f>
        <v>525.38333333333333</v>
      </c>
      <c r="R1225" s="34">
        <f t="shared" si="339"/>
        <v>8.756388888888889</v>
      </c>
      <c r="S1225" s="35">
        <v>45764</v>
      </c>
      <c r="U1225">
        <v>36</v>
      </c>
      <c r="V1225">
        <v>1070028</v>
      </c>
      <c r="W1225" t="s">
        <v>65</v>
      </c>
      <c r="X1225" t="s">
        <v>5412</v>
      </c>
      <c r="Y1225">
        <v>0</v>
      </c>
      <c r="Z1225">
        <v>1000000</v>
      </c>
      <c r="AA1225">
        <v>70028</v>
      </c>
      <c r="AB1225">
        <v>0</v>
      </c>
      <c r="AC1225">
        <v>0</v>
      </c>
      <c r="AD1225">
        <v>0</v>
      </c>
      <c r="AG1225">
        <v>0</v>
      </c>
      <c r="AP1225" t="s">
        <v>5413</v>
      </c>
      <c r="AQ1225" t="s">
        <v>95</v>
      </c>
      <c r="AR1225" t="s">
        <v>13261</v>
      </c>
      <c r="AT1225">
        <v>0</v>
      </c>
      <c r="AU1225">
        <v>0</v>
      </c>
      <c r="AV1225">
        <v>0</v>
      </c>
      <c r="AW1225">
        <v>0</v>
      </c>
      <c r="AX1225">
        <v>0</v>
      </c>
      <c r="AY1225">
        <v>0</v>
      </c>
      <c r="BC1225" t="s">
        <v>63</v>
      </c>
      <c r="BD1225" t="s">
        <v>5414</v>
      </c>
      <c r="BE1225">
        <v>0</v>
      </c>
      <c r="BG1225" t="s">
        <v>95</v>
      </c>
      <c r="BJ1225" t="s">
        <v>5415</v>
      </c>
    </row>
    <row r="1226" spans="1:62" x14ac:dyDescent="0.35">
      <c r="A1226" t="s">
        <v>3044</v>
      </c>
      <c r="B1226">
        <v>10000</v>
      </c>
      <c r="C1226">
        <v>10000</v>
      </c>
      <c r="D1226">
        <v>45768</v>
      </c>
      <c r="E1226" t="s">
        <v>59</v>
      </c>
      <c r="F1226">
        <v>0.486875</v>
      </c>
      <c r="G1226" t="s">
        <v>3045</v>
      </c>
      <c r="I1226">
        <v>1</v>
      </c>
      <c r="J1226" t="s">
        <v>183</v>
      </c>
      <c r="K1226">
        <v>59</v>
      </c>
      <c r="L1226" t="s">
        <v>6045</v>
      </c>
      <c r="M1226" t="s">
        <v>26405</v>
      </c>
      <c r="N1226" t="s">
        <v>73</v>
      </c>
      <c r="O1226" t="s">
        <v>3811</v>
      </c>
      <c r="P1226">
        <v>15000</v>
      </c>
      <c r="Q1226">
        <f>(P1226/40)+45</f>
        <v>420</v>
      </c>
      <c r="R1226" s="34">
        <f t="shared" si="339"/>
        <v>7</v>
      </c>
      <c r="S1226" s="35">
        <v>45764</v>
      </c>
      <c r="U1226">
        <v>2</v>
      </c>
      <c r="V1226">
        <v>30000</v>
      </c>
      <c r="W1226" t="s">
        <v>65</v>
      </c>
      <c r="X1226" t="s">
        <v>3046</v>
      </c>
      <c r="Y1226">
        <v>0</v>
      </c>
      <c r="Z1226">
        <v>30000</v>
      </c>
      <c r="AA1226">
        <v>0</v>
      </c>
      <c r="AB1226">
        <v>0</v>
      </c>
      <c r="AC1226">
        <v>0</v>
      </c>
      <c r="AD1226">
        <v>0</v>
      </c>
      <c r="AG1226">
        <v>0</v>
      </c>
      <c r="AP1226" t="s">
        <v>3047</v>
      </c>
      <c r="AQ1226" t="s">
        <v>203</v>
      </c>
      <c r="AR1226" t="s">
        <v>21026</v>
      </c>
      <c r="AT1226">
        <v>0</v>
      </c>
      <c r="AU1226">
        <v>0</v>
      </c>
      <c r="AV1226">
        <v>0</v>
      </c>
      <c r="AW1226">
        <v>0</v>
      </c>
      <c r="AX1226">
        <v>0</v>
      </c>
      <c r="AY1226">
        <v>0</v>
      </c>
      <c r="BC1226" t="s">
        <v>63</v>
      </c>
      <c r="BD1226" t="s">
        <v>5416</v>
      </c>
      <c r="BE1226">
        <v>0</v>
      </c>
      <c r="BG1226" t="s">
        <v>203</v>
      </c>
      <c r="BJ1226" t="s">
        <v>3048</v>
      </c>
    </row>
    <row r="1227" spans="1:62" x14ac:dyDescent="0.35">
      <c r="A1227" t="s">
        <v>5417</v>
      </c>
      <c r="B1227">
        <v>10000</v>
      </c>
      <c r="C1227">
        <v>10000</v>
      </c>
      <c r="D1227">
        <v>45769</v>
      </c>
      <c r="E1227" t="s">
        <v>59</v>
      </c>
      <c r="F1227" t="s">
        <v>1671</v>
      </c>
      <c r="G1227" t="s">
        <v>5418</v>
      </c>
      <c r="I1227">
        <v>1</v>
      </c>
      <c r="J1227" t="s">
        <v>183</v>
      </c>
      <c r="K1227">
        <v>111</v>
      </c>
      <c r="L1227" t="s">
        <v>6070</v>
      </c>
      <c r="M1227" t="s">
        <v>26407</v>
      </c>
      <c r="N1227" t="s">
        <v>2634</v>
      </c>
      <c r="O1227" t="s">
        <v>3856</v>
      </c>
      <c r="P1227">
        <v>37500</v>
      </c>
      <c r="Q1227">
        <f>(P1227/60)+30</f>
        <v>655</v>
      </c>
      <c r="R1227" s="34">
        <f t="shared" si="339"/>
        <v>10.916666666666666</v>
      </c>
      <c r="S1227" s="35">
        <v>45764</v>
      </c>
      <c r="U1227">
        <v>8</v>
      </c>
      <c r="V1227">
        <v>300000</v>
      </c>
      <c r="W1227" t="s">
        <v>65</v>
      </c>
      <c r="X1227" t="s">
        <v>201</v>
      </c>
      <c r="Y1227">
        <v>0</v>
      </c>
      <c r="Z1227">
        <v>298182</v>
      </c>
      <c r="AA1227">
        <v>1818</v>
      </c>
      <c r="AB1227">
        <v>0</v>
      </c>
      <c r="AC1227">
        <v>0</v>
      </c>
      <c r="AD1227">
        <v>0</v>
      </c>
      <c r="AG1227">
        <v>0</v>
      </c>
      <c r="AP1227" t="s">
        <v>202</v>
      </c>
      <c r="AQ1227" t="s">
        <v>203</v>
      </c>
      <c r="AR1227" t="s">
        <v>21026</v>
      </c>
      <c r="AT1227">
        <v>0</v>
      </c>
      <c r="AU1227">
        <v>0</v>
      </c>
      <c r="AV1227">
        <v>0</v>
      </c>
      <c r="AW1227">
        <v>0</v>
      </c>
      <c r="AX1227">
        <v>0</v>
      </c>
      <c r="AY1227">
        <v>0</v>
      </c>
      <c r="BC1227" t="s">
        <v>63</v>
      </c>
      <c r="BD1227" t="s">
        <v>5419</v>
      </c>
      <c r="BE1227">
        <v>0</v>
      </c>
      <c r="BG1227" t="s">
        <v>203</v>
      </c>
      <c r="BJ1227" t="s">
        <v>5420</v>
      </c>
    </row>
    <row r="1228" spans="1:62" x14ac:dyDescent="0.35">
      <c r="A1228" t="s">
        <v>3454</v>
      </c>
      <c r="B1228">
        <v>10000</v>
      </c>
      <c r="C1228">
        <v>20000</v>
      </c>
      <c r="D1228">
        <v>45772</v>
      </c>
      <c r="E1228" t="s">
        <v>59</v>
      </c>
      <c r="F1228" t="s">
        <v>3455</v>
      </c>
      <c r="G1228" t="s">
        <v>3456</v>
      </c>
      <c r="I1228">
        <v>1</v>
      </c>
      <c r="J1228" t="s">
        <v>183</v>
      </c>
      <c r="K1228">
        <v>103</v>
      </c>
      <c r="L1228" t="s">
        <v>6044</v>
      </c>
      <c r="M1228" t="s">
        <v>26408</v>
      </c>
      <c r="N1228" t="s">
        <v>1171</v>
      </c>
      <c r="O1228" t="s">
        <v>3844</v>
      </c>
      <c r="P1228">
        <v>38125</v>
      </c>
      <c r="Q1228">
        <f>(P1228/30)+30</f>
        <v>1300.8333333333333</v>
      </c>
      <c r="R1228" s="34">
        <f t="shared" si="339"/>
        <v>21.680555555555554</v>
      </c>
      <c r="S1228" s="35">
        <v>45764</v>
      </c>
      <c r="U1228">
        <v>8</v>
      </c>
      <c r="V1228">
        <v>305000</v>
      </c>
      <c r="W1228" t="s">
        <v>65</v>
      </c>
      <c r="X1228" s="34" t="s">
        <v>66</v>
      </c>
      <c r="Y1228">
        <v>0</v>
      </c>
      <c r="Z1228">
        <v>305000</v>
      </c>
      <c r="AA1228">
        <v>0</v>
      </c>
      <c r="AB1228">
        <v>0</v>
      </c>
      <c r="AC1228">
        <v>0</v>
      </c>
      <c r="AD1228">
        <v>0</v>
      </c>
      <c r="AG1228">
        <v>0</v>
      </c>
      <c r="AP1228" t="s">
        <v>67</v>
      </c>
      <c r="AQ1228" t="s">
        <v>68</v>
      </c>
      <c r="AR1228" t="s">
        <v>26186</v>
      </c>
      <c r="AT1228">
        <v>0</v>
      </c>
      <c r="AU1228">
        <v>0</v>
      </c>
      <c r="AV1228">
        <v>0</v>
      </c>
      <c r="AW1228">
        <v>0</v>
      </c>
      <c r="AX1228">
        <v>0</v>
      </c>
      <c r="AY1228">
        <v>0</v>
      </c>
      <c r="BC1228" t="s">
        <v>63</v>
      </c>
      <c r="BD1228" t="s">
        <v>5421</v>
      </c>
      <c r="BE1228">
        <v>0</v>
      </c>
      <c r="BG1228" t="s">
        <v>68</v>
      </c>
      <c r="BJ1228" t="s">
        <v>3457</v>
      </c>
    </row>
    <row r="1229" spans="1:62" x14ac:dyDescent="0.35">
      <c r="A1229" t="s">
        <v>3049</v>
      </c>
      <c r="B1229">
        <v>10000</v>
      </c>
      <c r="C1229">
        <v>20000</v>
      </c>
      <c r="D1229">
        <v>45768</v>
      </c>
      <c r="E1229" t="s">
        <v>59</v>
      </c>
      <c r="F1229">
        <v>0.45329861111111114</v>
      </c>
      <c r="G1229" t="s">
        <v>3050</v>
      </c>
      <c r="I1229">
        <v>1</v>
      </c>
      <c r="J1229" t="s">
        <v>183</v>
      </c>
      <c r="K1229">
        <v>94</v>
      </c>
      <c r="L1229" t="s">
        <v>6050</v>
      </c>
      <c r="M1229" t="s">
        <v>26405</v>
      </c>
      <c r="N1229" t="s">
        <v>81</v>
      </c>
      <c r="O1229" t="s">
        <v>3825</v>
      </c>
      <c r="P1229">
        <v>10000</v>
      </c>
      <c r="S1229" s="35">
        <v>45764</v>
      </c>
      <c r="U1229">
        <v>4</v>
      </c>
      <c r="V1229">
        <v>40000</v>
      </c>
      <c r="W1229" t="s">
        <v>65</v>
      </c>
      <c r="X1229" t="s">
        <v>82</v>
      </c>
      <c r="Y1229">
        <v>0</v>
      </c>
      <c r="Z1229">
        <v>40000</v>
      </c>
      <c r="AA1229">
        <v>0</v>
      </c>
      <c r="AB1229">
        <v>0</v>
      </c>
      <c r="AC1229">
        <v>0</v>
      </c>
      <c r="AD1229">
        <v>0</v>
      </c>
      <c r="AG1229">
        <v>0</v>
      </c>
      <c r="AP1229" t="s">
        <v>83</v>
      </c>
      <c r="AQ1229" t="s">
        <v>84</v>
      </c>
      <c r="AR1229" t="s">
        <v>14396</v>
      </c>
      <c r="AT1229">
        <v>0</v>
      </c>
      <c r="AU1229">
        <v>0</v>
      </c>
      <c r="AV1229">
        <v>0</v>
      </c>
      <c r="AW1229">
        <v>0</v>
      </c>
      <c r="AX1229">
        <v>0</v>
      </c>
      <c r="AY1229">
        <v>0</v>
      </c>
      <c r="BC1229" t="s">
        <v>63</v>
      </c>
      <c r="BD1229" t="s">
        <v>5422</v>
      </c>
      <c r="BE1229">
        <v>0</v>
      </c>
      <c r="BG1229" t="s">
        <v>84</v>
      </c>
      <c r="BJ1229" t="s">
        <v>3051</v>
      </c>
    </row>
    <row r="1230" spans="1:62" x14ac:dyDescent="0.35">
      <c r="A1230" t="s">
        <v>3052</v>
      </c>
      <c r="B1230">
        <v>10000</v>
      </c>
      <c r="C1230">
        <v>10000</v>
      </c>
      <c r="D1230">
        <v>45768</v>
      </c>
      <c r="E1230" t="s">
        <v>59</v>
      </c>
      <c r="F1230" t="s">
        <v>3053</v>
      </c>
      <c r="G1230" t="s">
        <v>842</v>
      </c>
      <c r="I1230">
        <v>1</v>
      </c>
      <c r="J1230" t="s">
        <v>183</v>
      </c>
      <c r="K1230">
        <v>73</v>
      </c>
      <c r="L1230" t="s">
        <v>6042</v>
      </c>
      <c r="M1230" t="s">
        <v>26407</v>
      </c>
      <c r="N1230" t="s">
        <v>153</v>
      </c>
      <c r="O1230" t="s">
        <v>3830</v>
      </c>
      <c r="P1230">
        <v>48000</v>
      </c>
      <c r="Q1230">
        <f>(P1230/60)+30</f>
        <v>830</v>
      </c>
      <c r="R1230" s="34">
        <f>Q1230/60</f>
        <v>13.833333333333334</v>
      </c>
      <c r="S1230" s="35">
        <v>45764</v>
      </c>
      <c r="U1230">
        <v>12</v>
      </c>
      <c r="V1230">
        <v>576000</v>
      </c>
      <c r="W1230" t="s">
        <v>65</v>
      </c>
      <c r="X1230">
        <v>80256230001</v>
      </c>
      <c r="Y1230">
        <v>0</v>
      </c>
      <c r="Z1230">
        <v>576000</v>
      </c>
      <c r="AA1230">
        <v>0</v>
      </c>
      <c r="AB1230">
        <v>0</v>
      </c>
      <c r="AC1230">
        <v>0</v>
      </c>
      <c r="AD1230">
        <v>0</v>
      </c>
      <c r="AG1230">
        <v>0</v>
      </c>
      <c r="AP1230">
        <v>8025623</v>
      </c>
      <c r="AQ1230" t="s">
        <v>162</v>
      </c>
      <c r="AR1230" t="s">
        <v>8373</v>
      </c>
      <c r="AT1230">
        <v>0</v>
      </c>
      <c r="AU1230">
        <v>0</v>
      </c>
      <c r="AV1230">
        <v>0</v>
      </c>
      <c r="AW1230">
        <v>0</v>
      </c>
      <c r="AX1230">
        <v>0</v>
      </c>
      <c r="AY1230">
        <v>0</v>
      </c>
      <c r="BC1230" t="s">
        <v>63</v>
      </c>
      <c r="BD1230" t="s">
        <v>5423</v>
      </c>
      <c r="BE1230">
        <v>0</v>
      </c>
      <c r="BG1230" t="s">
        <v>162</v>
      </c>
      <c r="BJ1230" t="s">
        <v>3054</v>
      </c>
    </row>
    <row r="1231" spans="1:62" x14ac:dyDescent="0.35">
      <c r="A1231" t="s">
        <v>3055</v>
      </c>
      <c r="B1231">
        <v>10000</v>
      </c>
      <c r="C1231">
        <v>20000</v>
      </c>
      <c r="D1231">
        <v>45768</v>
      </c>
      <c r="E1231" t="s">
        <v>59</v>
      </c>
      <c r="F1231" t="s">
        <v>3056</v>
      </c>
      <c r="G1231" t="s">
        <v>3057</v>
      </c>
      <c r="I1231">
        <v>1</v>
      </c>
      <c r="J1231" t="s">
        <v>183</v>
      </c>
      <c r="K1231">
        <v>61</v>
      </c>
      <c r="L1231" t="s">
        <v>6046</v>
      </c>
      <c r="M1231" t="s">
        <v>26405</v>
      </c>
      <c r="N1231" t="s">
        <v>209</v>
      </c>
      <c r="O1231" t="s">
        <v>3802</v>
      </c>
      <c r="P1231">
        <v>100</v>
      </c>
      <c r="Q1231">
        <f>(P1231/50)+45</f>
        <v>47</v>
      </c>
      <c r="R1231" s="34">
        <f>Q1231/60</f>
        <v>0.78333333333333333</v>
      </c>
      <c r="S1231" s="35">
        <v>45764</v>
      </c>
      <c r="U1231">
        <v>1</v>
      </c>
      <c r="V1231">
        <v>100</v>
      </c>
      <c r="W1231" t="s">
        <v>65</v>
      </c>
      <c r="X1231" t="s">
        <v>3058</v>
      </c>
      <c r="Y1231">
        <v>0</v>
      </c>
      <c r="Z1231">
        <v>100</v>
      </c>
      <c r="AA1231">
        <v>0</v>
      </c>
      <c r="AB1231">
        <v>0</v>
      </c>
      <c r="AC1231">
        <v>0</v>
      </c>
      <c r="AD1231">
        <v>0</v>
      </c>
      <c r="AG1231">
        <v>0</v>
      </c>
      <c r="AP1231" t="s">
        <v>3059</v>
      </c>
      <c r="AQ1231" t="s">
        <v>3060</v>
      </c>
      <c r="AR1231" t="s">
        <v>21489</v>
      </c>
      <c r="AT1231">
        <v>0</v>
      </c>
      <c r="AU1231">
        <v>0</v>
      </c>
      <c r="AV1231">
        <v>0</v>
      </c>
      <c r="AW1231">
        <v>0</v>
      </c>
      <c r="AX1231">
        <v>0</v>
      </c>
      <c r="AY1231">
        <v>0</v>
      </c>
      <c r="BC1231" t="s">
        <v>63</v>
      </c>
      <c r="BD1231" t="s">
        <v>5424</v>
      </c>
      <c r="BE1231">
        <v>0</v>
      </c>
      <c r="BG1231" t="s">
        <v>3060</v>
      </c>
      <c r="BJ1231" t="s">
        <v>3061</v>
      </c>
    </row>
    <row r="1232" spans="1:62" x14ac:dyDescent="0.35">
      <c r="A1232" t="s">
        <v>2998</v>
      </c>
      <c r="B1232">
        <v>10000</v>
      </c>
      <c r="C1232">
        <v>10000</v>
      </c>
      <c r="D1232">
        <v>45764</v>
      </c>
      <c r="E1232" t="s">
        <v>59</v>
      </c>
      <c r="F1232" t="s">
        <v>2999</v>
      </c>
      <c r="G1232" t="s">
        <v>1428</v>
      </c>
      <c r="I1232">
        <v>1</v>
      </c>
      <c r="J1232" t="s">
        <v>183</v>
      </c>
      <c r="K1232">
        <v>78</v>
      </c>
      <c r="L1232" t="s">
        <v>6047</v>
      </c>
      <c r="M1232" t="s">
        <v>26405</v>
      </c>
      <c r="N1232" t="s">
        <v>216</v>
      </c>
      <c r="O1232" t="s">
        <v>3803</v>
      </c>
      <c r="P1232">
        <v>2750</v>
      </c>
      <c r="Q1232">
        <f t="shared" ref="Q1232:Q1239" si="340">(P1232/40)+45</f>
        <v>113.75</v>
      </c>
      <c r="R1232" s="34">
        <f t="shared" ref="R1232:R1239" si="341">Q1232/60</f>
        <v>1.8958333333333333</v>
      </c>
      <c r="S1232" s="35">
        <v>45764</v>
      </c>
      <c r="U1232">
        <v>16</v>
      </c>
      <c r="V1232">
        <v>44000</v>
      </c>
      <c r="W1232" t="s">
        <v>65</v>
      </c>
      <c r="X1232" t="s">
        <v>2383</v>
      </c>
      <c r="Y1232">
        <v>0</v>
      </c>
      <c r="Z1232">
        <v>40000</v>
      </c>
      <c r="AA1232">
        <v>4000</v>
      </c>
      <c r="AB1232">
        <v>0</v>
      </c>
      <c r="AC1232">
        <v>0</v>
      </c>
      <c r="AD1232">
        <v>0</v>
      </c>
      <c r="AG1232">
        <v>0</v>
      </c>
      <c r="AP1232" t="s">
        <v>2384</v>
      </c>
      <c r="AQ1232" t="s">
        <v>275</v>
      </c>
      <c r="AR1232" t="s">
        <v>21306</v>
      </c>
      <c r="AT1232">
        <v>0</v>
      </c>
      <c r="AU1232">
        <v>0</v>
      </c>
      <c r="AV1232">
        <v>0</v>
      </c>
      <c r="AW1232">
        <v>0</v>
      </c>
      <c r="AX1232">
        <v>0</v>
      </c>
      <c r="AY1232">
        <v>0</v>
      </c>
      <c r="BC1232" t="s">
        <v>63</v>
      </c>
      <c r="BD1232" t="s">
        <v>5425</v>
      </c>
      <c r="BE1232">
        <v>0</v>
      </c>
      <c r="BG1232" t="s">
        <v>275</v>
      </c>
      <c r="BJ1232" t="s">
        <v>3000</v>
      </c>
    </row>
    <row r="1233" spans="1:62" x14ac:dyDescent="0.35">
      <c r="A1233" t="s">
        <v>2998</v>
      </c>
      <c r="B1233">
        <v>10000</v>
      </c>
      <c r="C1233">
        <v>20000</v>
      </c>
      <c r="D1233">
        <v>45764</v>
      </c>
      <c r="E1233" t="s">
        <v>59</v>
      </c>
      <c r="F1233" t="s">
        <v>2999</v>
      </c>
      <c r="G1233" t="s">
        <v>1428</v>
      </c>
      <c r="I1233">
        <v>2</v>
      </c>
      <c r="J1233" t="s">
        <v>183</v>
      </c>
      <c r="K1233">
        <v>63</v>
      </c>
      <c r="L1233" t="s">
        <v>6051</v>
      </c>
      <c r="M1233" t="s">
        <v>26408</v>
      </c>
      <c r="N1233" t="s">
        <v>136</v>
      </c>
      <c r="O1233" t="s">
        <v>3850</v>
      </c>
      <c r="P1233">
        <v>2500</v>
      </c>
      <c r="Q1233">
        <f t="shared" si="340"/>
        <v>107.5</v>
      </c>
      <c r="R1233" s="34">
        <f t="shared" si="341"/>
        <v>1.7916666666666667</v>
      </c>
      <c r="S1233" s="35">
        <v>45764</v>
      </c>
      <c r="U1233">
        <v>16</v>
      </c>
      <c r="V1233">
        <v>40000</v>
      </c>
      <c r="W1233" t="s">
        <v>65</v>
      </c>
      <c r="X1233" t="s">
        <v>2383</v>
      </c>
      <c r="Y1233">
        <v>0</v>
      </c>
      <c r="Z1233">
        <v>40000</v>
      </c>
      <c r="AA1233">
        <v>0</v>
      </c>
      <c r="AB1233">
        <v>0</v>
      </c>
      <c r="AC1233">
        <v>0</v>
      </c>
      <c r="AD1233">
        <v>0</v>
      </c>
      <c r="AG1233">
        <v>0</v>
      </c>
      <c r="AP1233" t="s">
        <v>2384</v>
      </c>
      <c r="AQ1233" t="s">
        <v>275</v>
      </c>
      <c r="AR1233" t="s">
        <v>21306</v>
      </c>
      <c r="AT1233">
        <v>0</v>
      </c>
      <c r="AU1233">
        <v>0</v>
      </c>
      <c r="AV1233">
        <v>0</v>
      </c>
      <c r="AW1233">
        <v>0</v>
      </c>
      <c r="AX1233">
        <v>0</v>
      </c>
      <c r="AY1233">
        <v>0</v>
      </c>
      <c r="BC1233" t="s">
        <v>63</v>
      </c>
      <c r="BD1233" t="s">
        <v>5425</v>
      </c>
      <c r="BE1233">
        <v>0</v>
      </c>
      <c r="BG1233" t="s">
        <v>275</v>
      </c>
      <c r="BJ1233" t="s">
        <v>3000</v>
      </c>
    </row>
    <row r="1234" spans="1:62" x14ac:dyDescent="0.35">
      <c r="A1234" t="s">
        <v>3001</v>
      </c>
      <c r="B1234">
        <v>10000</v>
      </c>
      <c r="C1234">
        <v>20000</v>
      </c>
      <c r="D1234">
        <v>45764</v>
      </c>
      <c r="E1234" t="s">
        <v>59</v>
      </c>
      <c r="F1234" t="s">
        <v>2999</v>
      </c>
      <c r="G1234" t="s">
        <v>1428</v>
      </c>
      <c r="I1234">
        <v>2</v>
      </c>
      <c r="J1234" t="s">
        <v>183</v>
      </c>
      <c r="K1234">
        <v>63</v>
      </c>
      <c r="L1234" t="s">
        <v>6051</v>
      </c>
      <c r="M1234" t="s">
        <v>26408</v>
      </c>
      <c r="N1234" t="s">
        <v>136</v>
      </c>
      <c r="O1234" t="s">
        <v>3850</v>
      </c>
      <c r="P1234">
        <v>2500</v>
      </c>
      <c r="Q1234">
        <f t="shared" si="340"/>
        <v>107.5</v>
      </c>
      <c r="R1234" s="34">
        <f t="shared" si="341"/>
        <v>1.7916666666666667</v>
      </c>
      <c r="S1234" s="35">
        <v>45764</v>
      </c>
      <c r="U1234">
        <v>16</v>
      </c>
      <c r="V1234">
        <v>40000</v>
      </c>
      <c r="W1234" t="s">
        <v>65</v>
      </c>
      <c r="X1234" t="s">
        <v>3002</v>
      </c>
      <c r="Y1234">
        <v>0</v>
      </c>
      <c r="Z1234">
        <v>40000</v>
      </c>
      <c r="AA1234">
        <v>0</v>
      </c>
      <c r="AB1234">
        <v>0</v>
      </c>
      <c r="AC1234">
        <v>0</v>
      </c>
      <c r="AD1234">
        <v>0</v>
      </c>
      <c r="AG1234">
        <v>0</v>
      </c>
      <c r="AP1234" t="s">
        <v>3003</v>
      </c>
      <c r="AQ1234" t="s">
        <v>275</v>
      </c>
      <c r="AR1234" t="s">
        <v>21306</v>
      </c>
      <c r="AT1234">
        <v>0</v>
      </c>
      <c r="AU1234">
        <v>0</v>
      </c>
      <c r="AV1234">
        <v>0</v>
      </c>
      <c r="AW1234">
        <v>0</v>
      </c>
      <c r="AX1234">
        <v>0</v>
      </c>
      <c r="AY1234">
        <v>0</v>
      </c>
      <c r="BC1234" t="s">
        <v>63</v>
      </c>
      <c r="BD1234" t="s">
        <v>5328</v>
      </c>
      <c r="BE1234">
        <v>0</v>
      </c>
      <c r="BG1234" t="s">
        <v>275</v>
      </c>
      <c r="BJ1234" t="s">
        <v>3004</v>
      </c>
    </row>
    <row r="1235" spans="1:62" x14ac:dyDescent="0.35">
      <c r="A1235" t="s">
        <v>5426</v>
      </c>
      <c r="B1235">
        <v>10000</v>
      </c>
      <c r="C1235">
        <v>10000</v>
      </c>
      <c r="D1235">
        <v>45769</v>
      </c>
      <c r="E1235" t="s">
        <v>59</v>
      </c>
      <c r="F1235" t="s">
        <v>5427</v>
      </c>
      <c r="G1235" t="s">
        <v>1428</v>
      </c>
      <c r="I1235">
        <v>1</v>
      </c>
      <c r="J1235" t="s">
        <v>183</v>
      </c>
      <c r="K1235">
        <v>78</v>
      </c>
      <c r="L1235" t="s">
        <v>6047</v>
      </c>
      <c r="M1235" t="s">
        <v>26405</v>
      </c>
      <c r="N1235" t="s">
        <v>216</v>
      </c>
      <c r="O1235" t="s">
        <v>3803</v>
      </c>
      <c r="P1235">
        <v>2750</v>
      </c>
      <c r="Q1235">
        <f t="shared" si="340"/>
        <v>113.75</v>
      </c>
      <c r="R1235" s="34">
        <f t="shared" si="341"/>
        <v>1.8958333333333333</v>
      </c>
      <c r="S1235" s="35">
        <v>45764</v>
      </c>
      <c r="U1235">
        <v>16</v>
      </c>
      <c r="V1235">
        <v>44000</v>
      </c>
      <c r="W1235" t="s">
        <v>65</v>
      </c>
      <c r="X1235" t="s">
        <v>5428</v>
      </c>
      <c r="Y1235">
        <v>0</v>
      </c>
      <c r="Z1235">
        <v>40000</v>
      </c>
      <c r="AA1235">
        <v>4000</v>
      </c>
      <c r="AB1235">
        <v>0</v>
      </c>
      <c r="AC1235">
        <v>0</v>
      </c>
      <c r="AD1235">
        <v>0</v>
      </c>
      <c r="AG1235">
        <v>0</v>
      </c>
      <c r="AP1235" t="s">
        <v>5429</v>
      </c>
      <c r="AQ1235" t="s">
        <v>275</v>
      </c>
      <c r="AR1235" t="s">
        <v>21306</v>
      </c>
      <c r="AT1235">
        <v>0</v>
      </c>
      <c r="AU1235">
        <v>0</v>
      </c>
      <c r="AV1235">
        <v>0</v>
      </c>
      <c r="AW1235">
        <v>0</v>
      </c>
      <c r="AX1235">
        <v>0</v>
      </c>
      <c r="AY1235">
        <v>0</v>
      </c>
      <c r="BC1235" t="s">
        <v>63</v>
      </c>
      <c r="BD1235" t="s">
        <v>5430</v>
      </c>
      <c r="BE1235">
        <v>0</v>
      </c>
      <c r="BG1235" t="s">
        <v>275</v>
      </c>
      <c r="BJ1235" t="s">
        <v>5431</v>
      </c>
    </row>
    <row r="1236" spans="1:62" x14ac:dyDescent="0.35">
      <c r="A1236" t="s">
        <v>3005</v>
      </c>
      <c r="B1236">
        <v>10000</v>
      </c>
      <c r="C1236">
        <v>20000</v>
      </c>
      <c r="D1236">
        <v>45764</v>
      </c>
      <c r="E1236" t="s">
        <v>59</v>
      </c>
      <c r="F1236" t="s">
        <v>3006</v>
      </c>
      <c r="G1236" t="s">
        <v>1428</v>
      </c>
      <c r="I1236">
        <v>2</v>
      </c>
      <c r="J1236" t="s">
        <v>183</v>
      </c>
      <c r="K1236">
        <v>63</v>
      </c>
      <c r="L1236" t="s">
        <v>6051</v>
      </c>
      <c r="M1236" t="s">
        <v>26408</v>
      </c>
      <c r="N1236" t="s">
        <v>136</v>
      </c>
      <c r="O1236" t="s">
        <v>3850</v>
      </c>
      <c r="P1236">
        <v>5000</v>
      </c>
      <c r="Q1236">
        <f t="shared" si="340"/>
        <v>170</v>
      </c>
      <c r="R1236" s="34">
        <f t="shared" si="341"/>
        <v>2.8333333333333335</v>
      </c>
      <c r="S1236" s="35">
        <v>45764</v>
      </c>
      <c r="U1236">
        <v>16</v>
      </c>
      <c r="V1236">
        <v>80000</v>
      </c>
      <c r="W1236" t="s">
        <v>65</v>
      </c>
      <c r="X1236" t="s">
        <v>3002</v>
      </c>
      <c r="Y1236">
        <v>0</v>
      </c>
      <c r="Z1236">
        <v>80000</v>
      </c>
      <c r="AA1236">
        <v>0</v>
      </c>
      <c r="AB1236">
        <v>0</v>
      </c>
      <c r="AC1236">
        <v>0</v>
      </c>
      <c r="AD1236">
        <v>0</v>
      </c>
      <c r="AG1236">
        <v>0</v>
      </c>
      <c r="AP1236" t="s">
        <v>3003</v>
      </c>
      <c r="AQ1236" t="s">
        <v>170</v>
      </c>
      <c r="AR1236" t="s">
        <v>21526</v>
      </c>
      <c r="AT1236">
        <v>0</v>
      </c>
      <c r="AU1236">
        <v>0</v>
      </c>
      <c r="AV1236">
        <v>0</v>
      </c>
      <c r="AW1236">
        <v>0</v>
      </c>
      <c r="AX1236">
        <v>0</v>
      </c>
      <c r="AY1236">
        <v>0</v>
      </c>
      <c r="BC1236" t="s">
        <v>63</v>
      </c>
      <c r="BD1236" t="s">
        <v>5335</v>
      </c>
      <c r="BE1236">
        <v>0</v>
      </c>
      <c r="BG1236" t="s">
        <v>170</v>
      </c>
      <c r="BJ1236" t="s">
        <v>3007</v>
      </c>
    </row>
    <row r="1237" spans="1:62" x14ac:dyDescent="0.35">
      <c r="A1237" t="s">
        <v>3008</v>
      </c>
      <c r="B1237">
        <v>10000</v>
      </c>
      <c r="C1237">
        <v>10000</v>
      </c>
      <c r="D1237">
        <v>45764</v>
      </c>
      <c r="E1237" t="s">
        <v>59</v>
      </c>
      <c r="F1237" t="s">
        <v>2711</v>
      </c>
      <c r="G1237" t="s">
        <v>1428</v>
      </c>
      <c r="I1237">
        <v>1</v>
      </c>
      <c r="J1237" t="s">
        <v>183</v>
      </c>
      <c r="K1237">
        <v>78</v>
      </c>
      <c r="L1237" t="s">
        <v>6047</v>
      </c>
      <c r="M1237" t="s">
        <v>26405</v>
      </c>
      <c r="N1237" t="s">
        <v>216</v>
      </c>
      <c r="O1237" t="s">
        <v>3803</v>
      </c>
      <c r="P1237">
        <v>5500</v>
      </c>
      <c r="Q1237">
        <f t="shared" si="340"/>
        <v>182.5</v>
      </c>
      <c r="R1237" s="34">
        <f t="shared" si="341"/>
        <v>3.0416666666666665</v>
      </c>
      <c r="S1237" s="35">
        <v>45764</v>
      </c>
      <c r="U1237">
        <v>16</v>
      </c>
      <c r="V1237">
        <v>88000</v>
      </c>
      <c r="W1237" t="s">
        <v>65</v>
      </c>
      <c r="X1237" t="s">
        <v>2383</v>
      </c>
      <c r="Y1237">
        <v>0</v>
      </c>
      <c r="Z1237">
        <v>80000</v>
      </c>
      <c r="AA1237">
        <v>8000</v>
      </c>
      <c r="AB1237">
        <v>0</v>
      </c>
      <c r="AC1237">
        <v>0</v>
      </c>
      <c r="AD1237">
        <v>0</v>
      </c>
      <c r="AG1237">
        <v>0</v>
      </c>
      <c r="AP1237" t="s">
        <v>2384</v>
      </c>
      <c r="AQ1237" t="s">
        <v>170</v>
      </c>
      <c r="AR1237" t="s">
        <v>21526</v>
      </c>
      <c r="AT1237">
        <v>0</v>
      </c>
      <c r="AU1237">
        <v>0</v>
      </c>
      <c r="AV1237">
        <v>0</v>
      </c>
      <c r="AW1237">
        <v>0</v>
      </c>
      <c r="AX1237">
        <v>0</v>
      </c>
      <c r="AY1237">
        <v>0</v>
      </c>
      <c r="BC1237" t="s">
        <v>63</v>
      </c>
      <c r="BD1237" t="s">
        <v>5432</v>
      </c>
      <c r="BE1237">
        <v>0</v>
      </c>
      <c r="BG1237" t="s">
        <v>170</v>
      </c>
      <c r="BJ1237" t="s">
        <v>3009</v>
      </c>
    </row>
    <row r="1238" spans="1:62" x14ac:dyDescent="0.35">
      <c r="A1238" t="s">
        <v>3008</v>
      </c>
      <c r="B1238">
        <v>10000</v>
      </c>
      <c r="C1238">
        <v>20000</v>
      </c>
      <c r="D1238">
        <v>45764</v>
      </c>
      <c r="E1238" t="s">
        <v>59</v>
      </c>
      <c r="F1238" t="s">
        <v>2711</v>
      </c>
      <c r="G1238" t="s">
        <v>1428</v>
      </c>
      <c r="I1238">
        <v>2</v>
      </c>
      <c r="J1238" t="s">
        <v>183</v>
      </c>
      <c r="K1238">
        <v>63</v>
      </c>
      <c r="L1238" t="s">
        <v>6051</v>
      </c>
      <c r="M1238" t="s">
        <v>26408</v>
      </c>
      <c r="N1238" t="s">
        <v>136</v>
      </c>
      <c r="O1238" t="s">
        <v>3850</v>
      </c>
      <c r="P1238">
        <v>5000</v>
      </c>
      <c r="Q1238">
        <f t="shared" si="340"/>
        <v>170</v>
      </c>
      <c r="R1238" s="34">
        <f t="shared" si="341"/>
        <v>2.8333333333333335</v>
      </c>
      <c r="S1238" s="35">
        <v>45764</v>
      </c>
      <c r="U1238">
        <v>16</v>
      </c>
      <c r="V1238">
        <v>80000</v>
      </c>
      <c r="W1238" t="s">
        <v>65</v>
      </c>
      <c r="X1238" t="s">
        <v>2383</v>
      </c>
      <c r="Y1238">
        <v>0</v>
      </c>
      <c r="Z1238">
        <v>80000</v>
      </c>
      <c r="AA1238">
        <v>0</v>
      </c>
      <c r="AB1238">
        <v>0</v>
      </c>
      <c r="AC1238">
        <v>0</v>
      </c>
      <c r="AD1238">
        <v>0</v>
      </c>
      <c r="AG1238">
        <v>0</v>
      </c>
      <c r="AP1238" t="s">
        <v>2384</v>
      </c>
      <c r="AQ1238" t="s">
        <v>170</v>
      </c>
      <c r="AR1238" t="s">
        <v>21526</v>
      </c>
      <c r="AT1238">
        <v>0</v>
      </c>
      <c r="AU1238">
        <v>0</v>
      </c>
      <c r="AV1238">
        <v>0</v>
      </c>
      <c r="AW1238">
        <v>0</v>
      </c>
      <c r="AX1238">
        <v>0</v>
      </c>
      <c r="AY1238">
        <v>0</v>
      </c>
      <c r="BC1238" t="s">
        <v>63</v>
      </c>
      <c r="BD1238" t="s">
        <v>5432</v>
      </c>
      <c r="BE1238">
        <v>0</v>
      </c>
      <c r="BG1238" t="s">
        <v>170</v>
      </c>
      <c r="BJ1238" t="s">
        <v>3009</v>
      </c>
    </row>
    <row r="1239" spans="1:62" x14ac:dyDescent="0.35">
      <c r="A1239" t="s">
        <v>5433</v>
      </c>
      <c r="B1239">
        <v>10000</v>
      </c>
      <c r="C1239">
        <v>10000</v>
      </c>
      <c r="D1239">
        <v>45769</v>
      </c>
      <c r="E1239" t="s">
        <v>59</v>
      </c>
      <c r="F1239" t="s">
        <v>5427</v>
      </c>
      <c r="G1239" t="s">
        <v>1428</v>
      </c>
      <c r="I1239">
        <v>1</v>
      </c>
      <c r="J1239" t="s">
        <v>183</v>
      </c>
      <c r="K1239">
        <v>78</v>
      </c>
      <c r="L1239" t="s">
        <v>6047</v>
      </c>
      <c r="M1239" t="s">
        <v>26405</v>
      </c>
      <c r="N1239" t="s">
        <v>216</v>
      </c>
      <c r="O1239" t="s">
        <v>3803</v>
      </c>
      <c r="P1239">
        <v>2750</v>
      </c>
      <c r="Q1239">
        <f t="shared" si="340"/>
        <v>113.75</v>
      </c>
      <c r="R1239" s="34">
        <f t="shared" si="341"/>
        <v>1.8958333333333333</v>
      </c>
      <c r="S1239" s="35">
        <v>45764</v>
      </c>
      <c r="U1239">
        <v>16</v>
      </c>
      <c r="V1239">
        <v>44000</v>
      </c>
      <c r="W1239" t="s">
        <v>65</v>
      </c>
      <c r="X1239" t="s">
        <v>5428</v>
      </c>
      <c r="Y1239">
        <v>0</v>
      </c>
      <c r="Z1239">
        <v>40000</v>
      </c>
      <c r="AA1239">
        <v>4000</v>
      </c>
      <c r="AB1239">
        <v>0</v>
      </c>
      <c r="AC1239">
        <v>0</v>
      </c>
      <c r="AD1239">
        <v>0</v>
      </c>
      <c r="AG1239">
        <v>0</v>
      </c>
      <c r="AP1239" t="s">
        <v>5429</v>
      </c>
      <c r="AQ1239" t="s">
        <v>275</v>
      </c>
      <c r="AR1239" t="s">
        <v>21306</v>
      </c>
      <c r="AT1239">
        <v>0</v>
      </c>
      <c r="AU1239">
        <v>0</v>
      </c>
      <c r="AV1239">
        <v>0</v>
      </c>
      <c r="AW1239">
        <v>0</v>
      </c>
      <c r="AX1239">
        <v>0</v>
      </c>
      <c r="AY1239">
        <v>0</v>
      </c>
      <c r="BC1239" t="s">
        <v>63</v>
      </c>
      <c r="BD1239" t="s">
        <v>5434</v>
      </c>
      <c r="BE1239">
        <v>0</v>
      </c>
      <c r="BG1239" t="s">
        <v>275</v>
      </c>
      <c r="BJ1239" t="s">
        <v>5435</v>
      </c>
    </row>
    <row r="1240" spans="1:62" x14ac:dyDescent="0.35">
      <c r="A1240" t="s">
        <v>3062</v>
      </c>
      <c r="B1240">
        <v>10000</v>
      </c>
      <c r="C1240">
        <v>10000</v>
      </c>
      <c r="D1240">
        <v>45768</v>
      </c>
      <c r="E1240" t="s">
        <v>59</v>
      </c>
      <c r="F1240" t="s">
        <v>3063</v>
      </c>
      <c r="G1240" t="s">
        <v>3064</v>
      </c>
      <c r="I1240">
        <v>1</v>
      </c>
      <c r="J1240" t="s">
        <v>183</v>
      </c>
      <c r="K1240">
        <v>32</v>
      </c>
      <c r="L1240" t="s">
        <v>6064</v>
      </c>
      <c r="M1240" t="s">
        <v>26405</v>
      </c>
      <c r="N1240" t="s">
        <v>516</v>
      </c>
      <c r="O1240" t="s">
        <v>3833</v>
      </c>
      <c r="P1240">
        <v>5860</v>
      </c>
      <c r="S1240" s="35">
        <v>45764</v>
      </c>
      <c r="U1240">
        <v>1</v>
      </c>
      <c r="V1240">
        <v>5860</v>
      </c>
      <c r="W1240" t="s">
        <v>65</v>
      </c>
      <c r="X1240" t="s">
        <v>517</v>
      </c>
      <c r="Y1240">
        <v>0</v>
      </c>
      <c r="Z1240">
        <v>5360</v>
      </c>
      <c r="AA1240">
        <v>500</v>
      </c>
      <c r="AB1240">
        <v>0</v>
      </c>
      <c r="AC1240">
        <v>0</v>
      </c>
      <c r="AD1240">
        <v>0</v>
      </c>
      <c r="AG1240">
        <v>0</v>
      </c>
      <c r="AP1240" t="s">
        <v>518</v>
      </c>
      <c r="AQ1240" t="s">
        <v>465</v>
      </c>
      <c r="AR1240" t="s">
        <v>15009</v>
      </c>
      <c r="AT1240">
        <v>0</v>
      </c>
      <c r="AU1240">
        <v>0</v>
      </c>
      <c r="AV1240">
        <v>0</v>
      </c>
      <c r="AW1240">
        <v>0</v>
      </c>
      <c r="AX1240">
        <v>0</v>
      </c>
      <c r="AY1240">
        <v>0</v>
      </c>
      <c r="BC1240" t="s">
        <v>63</v>
      </c>
      <c r="BD1240" t="s">
        <v>5436</v>
      </c>
      <c r="BE1240">
        <v>0</v>
      </c>
      <c r="BG1240" t="s">
        <v>465</v>
      </c>
      <c r="BJ1240" t="s">
        <v>3065</v>
      </c>
    </row>
    <row r="1241" spans="1:62" x14ac:dyDescent="0.35">
      <c r="A1241" t="s">
        <v>3010</v>
      </c>
      <c r="B1241">
        <v>10000</v>
      </c>
      <c r="C1241">
        <v>10000</v>
      </c>
      <c r="D1241">
        <v>45764</v>
      </c>
      <c r="E1241" t="s">
        <v>59</v>
      </c>
      <c r="F1241" t="s">
        <v>3011</v>
      </c>
      <c r="G1241">
        <v>234402</v>
      </c>
      <c r="I1241">
        <v>1</v>
      </c>
      <c r="J1241" t="s">
        <v>183</v>
      </c>
      <c r="K1241">
        <v>90</v>
      </c>
      <c r="L1241" t="s">
        <v>6044</v>
      </c>
      <c r="M1241" t="s">
        <v>26408</v>
      </c>
      <c r="N1241" t="s">
        <v>1190</v>
      </c>
      <c r="O1241" t="s">
        <v>3836</v>
      </c>
      <c r="P1241">
        <v>1334</v>
      </c>
      <c r="Q1241">
        <f>(P1241/20)+45</f>
        <v>111.7</v>
      </c>
      <c r="R1241" s="34">
        <f>Q1241/60</f>
        <v>1.8616666666666668</v>
      </c>
      <c r="S1241" s="35">
        <v>45764</v>
      </c>
      <c r="U1241">
        <v>180</v>
      </c>
      <c r="V1241">
        <v>240120</v>
      </c>
      <c r="W1241" t="s">
        <v>65</v>
      </c>
      <c r="X1241" t="s">
        <v>1191</v>
      </c>
      <c r="Y1241">
        <v>0</v>
      </c>
      <c r="Z1241">
        <v>240000</v>
      </c>
      <c r="AA1241">
        <v>120</v>
      </c>
      <c r="AB1241">
        <v>0</v>
      </c>
      <c r="AC1241">
        <v>0</v>
      </c>
      <c r="AD1241">
        <v>0</v>
      </c>
      <c r="AG1241">
        <v>0</v>
      </c>
      <c r="AP1241" t="s">
        <v>1192</v>
      </c>
      <c r="AQ1241" t="s">
        <v>139</v>
      </c>
      <c r="AR1241" t="s">
        <v>16963</v>
      </c>
      <c r="AT1241">
        <v>0</v>
      </c>
      <c r="AU1241">
        <v>0</v>
      </c>
      <c r="AV1241">
        <v>0</v>
      </c>
      <c r="AW1241">
        <v>0</v>
      </c>
      <c r="AX1241">
        <v>0</v>
      </c>
      <c r="AY1241">
        <v>0</v>
      </c>
      <c r="BC1241" t="s">
        <v>63</v>
      </c>
      <c r="BD1241" t="s">
        <v>5437</v>
      </c>
      <c r="BE1241">
        <v>0</v>
      </c>
      <c r="BG1241" t="s">
        <v>139</v>
      </c>
      <c r="BJ1241" t="s">
        <v>3012</v>
      </c>
    </row>
    <row r="1242" spans="1:62" x14ac:dyDescent="0.35">
      <c r="A1242" t="s">
        <v>3066</v>
      </c>
      <c r="B1242">
        <v>10000</v>
      </c>
      <c r="C1242">
        <v>10000</v>
      </c>
      <c r="D1242">
        <v>45768</v>
      </c>
      <c r="E1242" t="s">
        <v>59</v>
      </c>
      <c r="F1242" t="s">
        <v>3056</v>
      </c>
      <c r="G1242" t="s">
        <v>3057</v>
      </c>
      <c r="I1242">
        <v>1</v>
      </c>
      <c r="J1242" t="s">
        <v>183</v>
      </c>
      <c r="K1242">
        <v>61</v>
      </c>
      <c r="L1242" t="s">
        <v>6046</v>
      </c>
      <c r="M1242" t="s">
        <v>26405</v>
      </c>
      <c r="N1242" t="s">
        <v>209</v>
      </c>
      <c r="O1242" t="s">
        <v>3802</v>
      </c>
      <c r="P1242">
        <v>100</v>
      </c>
      <c r="Q1242">
        <f t="shared" ref="Q1242:Q1244" si="342">(P1242/50)+45</f>
        <v>47</v>
      </c>
      <c r="R1242" s="34">
        <f t="shared" ref="R1242:R1244" si="343">Q1242/60</f>
        <v>0.78333333333333333</v>
      </c>
      <c r="S1242" s="35">
        <v>45764</v>
      </c>
      <c r="U1242">
        <v>1</v>
      </c>
      <c r="V1242">
        <v>100</v>
      </c>
      <c r="W1242" t="s">
        <v>65</v>
      </c>
      <c r="X1242" t="s">
        <v>3058</v>
      </c>
      <c r="Y1242">
        <v>0</v>
      </c>
      <c r="Z1242">
        <v>100</v>
      </c>
      <c r="AA1242">
        <v>0</v>
      </c>
      <c r="AB1242">
        <v>0</v>
      </c>
      <c r="AC1242">
        <v>0</v>
      </c>
      <c r="AD1242">
        <v>0</v>
      </c>
      <c r="AG1242">
        <v>0</v>
      </c>
      <c r="AP1242" t="s">
        <v>3059</v>
      </c>
      <c r="AQ1242" t="s">
        <v>3060</v>
      </c>
      <c r="AR1242" t="s">
        <v>21489</v>
      </c>
      <c r="AT1242">
        <v>0</v>
      </c>
      <c r="AU1242">
        <v>0</v>
      </c>
      <c r="AV1242">
        <v>0</v>
      </c>
      <c r="AW1242">
        <v>0</v>
      </c>
      <c r="AX1242">
        <v>0</v>
      </c>
      <c r="AY1242">
        <v>0</v>
      </c>
      <c r="BC1242" t="s">
        <v>63</v>
      </c>
      <c r="BD1242" t="s">
        <v>5438</v>
      </c>
      <c r="BE1242">
        <v>0</v>
      </c>
      <c r="BG1242" t="s">
        <v>3060</v>
      </c>
      <c r="BJ1242" t="s">
        <v>3067</v>
      </c>
    </row>
    <row r="1243" spans="1:62" x14ac:dyDescent="0.35">
      <c r="A1243" t="s">
        <v>5439</v>
      </c>
      <c r="B1243">
        <v>10000</v>
      </c>
      <c r="C1243">
        <v>10000</v>
      </c>
      <c r="D1243">
        <v>45769</v>
      </c>
      <c r="E1243" t="s">
        <v>59</v>
      </c>
      <c r="F1243" t="s">
        <v>5323</v>
      </c>
      <c r="G1243" t="s">
        <v>2452</v>
      </c>
      <c r="I1243">
        <v>1</v>
      </c>
      <c r="J1243" t="s">
        <v>183</v>
      </c>
      <c r="K1243">
        <v>12</v>
      </c>
      <c r="L1243" t="s">
        <v>6062</v>
      </c>
      <c r="M1243" t="s">
        <v>26405</v>
      </c>
      <c r="N1243" t="s">
        <v>462</v>
      </c>
      <c r="O1243" t="s">
        <v>3804</v>
      </c>
      <c r="P1243">
        <v>30000</v>
      </c>
      <c r="Q1243">
        <f t="shared" si="342"/>
        <v>645</v>
      </c>
      <c r="R1243" s="34">
        <f t="shared" si="343"/>
        <v>10.75</v>
      </c>
      <c r="S1243" s="35">
        <v>45764</v>
      </c>
      <c r="U1243">
        <v>1</v>
      </c>
      <c r="V1243">
        <v>30000</v>
      </c>
      <c r="W1243" t="s">
        <v>65</v>
      </c>
      <c r="X1243" t="s">
        <v>463</v>
      </c>
      <c r="Y1243">
        <v>0</v>
      </c>
      <c r="Z1243">
        <v>30000</v>
      </c>
      <c r="AA1243">
        <v>0</v>
      </c>
      <c r="AB1243">
        <v>0</v>
      </c>
      <c r="AC1243">
        <v>0</v>
      </c>
      <c r="AD1243">
        <v>0</v>
      </c>
      <c r="AG1243">
        <v>0</v>
      </c>
      <c r="AP1243" t="s">
        <v>464</v>
      </c>
      <c r="AQ1243" t="s">
        <v>465</v>
      </c>
      <c r="AR1243" t="s">
        <v>15009</v>
      </c>
      <c r="AT1243">
        <v>0</v>
      </c>
      <c r="AU1243">
        <v>0</v>
      </c>
      <c r="AV1243">
        <v>0</v>
      </c>
      <c r="AW1243">
        <v>0</v>
      </c>
      <c r="AX1243">
        <v>0</v>
      </c>
      <c r="AY1243">
        <v>0</v>
      </c>
      <c r="BC1243" t="s">
        <v>63</v>
      </c>
      <c r="BD1243" t="s">
        <v>5440</v>
      </c>
      <c r="BE1243">
        <v>0</v>
      </c>
      <c r="BG1243" t="s">
        <v>465</v>
      </c>
      <c r="BJ1243" t="s">
        <v>2460</v>
      </c>
    </row>
    <row r="1244" spans="1:62" x14ac:dyDescent="0.35">
      <c r="A1244" t="s">
        <v>5441</v>
      </c>
      <c r="B1244">
        <v>10000</v>
      </c>
      <c r="C1244">
        <v>10000</v>
      </c>
      <c r="D1244">
        <v>45769</v>
      </c>
      <c r="E1244" t="s">
        <v>59</v>
      </c>
      <c r="F1244" t="s">
        <v>5323</v>
      </c>
      <c r="G1244" t="s">
        <v>2452</v>
      </c>
      <c r="I1244">
        <v>1</v>
      </c>
      <c r="J1244" t="s">
        <v>183</v>
      </c>
      <c r="K1244">
        <v>22</v>
      </c>
      <c r="L1244" t="s">
        <v>6063</v>
      </c>
      <c r="M1244" t="s">
        <v>26405</v>
      </c>
      <c r="N1244" t="s">
        <v>685</v>
      </c>
      <c r="O1244" t="s">
        <v>3805</v>
      </c>
      <c r="P1244">
        <v>16500</v>
      </c>
      <c r="Q1244">
        <f t="shared" si="342"/>
        <v>375</v>
      </c>
      <c r="R1244" s="34">
        <f t="shared" si="343"/>
        <v>6.25</v>
      </c>
      <c r="S1244" s="35">
        <v>45764</v>
      </c>
      <c r="U1244">
        <v>2</v>
      </c>
      <c r="V1244">
        <v>33000</v>
      </c>
      <c r="W1244" t="s">
        <v>65</v>
      </c>
      <c r="X1244" t="s">
        <v>5442</v>
      </c>
      <c r="Y1244">
        <v>0</v>
      </c>
      <c r="Z1244">
        <v>33000</v>
      </c>
      <c r="AA1244">
        <v>0</v>
      </c>
      <c r="AB1244">
        <v>0</v>
      </c>
      <c r="AC1244">
        <v>0</v>
      </c>
      <c r="AD1244">
        <v>0</v>
      </c>
      <c r="AG1244">
        <v>0</v>
      </c>
      <c r="AP1244" t="s">
        <v>5443</v>
      </c>
      <c r="AQ1244" t="s">
        <v>465</v>
      </c>
      <c r="AR1244" t="s">
        <v>15009</v>
      </c>
      <c r="AT1244">
        <v>0</v>
      </c>
      <c r="AU1244">
        <v>0</v>
      </c>
      <c r="AV1244">
        <v>0</v>
      </c>
      <c r="AW1244">
        <v>0</v>
      </c>
      <c r="AX1244">
        <v>0</v>
      </c>
      <c r="AY1244">
        <v>0</v>
      </c>
      <c r="BC1244" t="s">
        <v>63</v>
      </c>
      <c r="BD1244" t="s">
        <v>5444</v>
      </c>
      <c r="BE1244">
        <v>0</v>
      </c>
      <c r="BG1244" t="s">
        <v>465</v>
      </c>
      <c r="BJ1244" t="s">
        <v>2873</v>
      </c>
    </row>
    <row r="1245" spans="1:62" x14ac:dyDescent="0.35">
      <c r="A1245" t="s">
        <v>3013</v>
      </c>
      <c r="B1245">
        <v>10000</v>
      </c>
      <c r="C1245">
        <v>10000</v>
      </c>
      <c r="D1245">
        <v>45764</v>
      </c>
      <c r="E1245" t="s">
        <v>59</v>
      </c>
      <c r="F1245" t="s">
        <v>3014</v>
      </c>
      <c r="G1245" t="s">
        <v>3015</v>
      </c>
      <c r="I1245">
        <v>1</v>
      </c>
      <c r="J1245" t="s">
        <v>183</v>
      </c>
      <c r="K1245">
        <v>46</v>
      </c>
      <c r="L1245" t="s">
        <v>6049</v>
      </c>
      <c r="M1245" t="s">
        <v>26405</v>
      </c>
      <c r="N1245" t="s">
        <v>231</v>
      </c>
      <c r="O1245" t="s">
        <v>3809</v>
      </c>
      <c r="P1245">
        <v>4000</v>
      </c>
      <c r="Q1245">
        <f>(P1245/40)+45</f>
        <v>145</v>
      </c>
      <c r="R1245" s="34">
        <f>Q1245/60</f>
        <v>2.4166666666666665</v>
      </c>
      <c r="S1245" s="35">
        <v>45764</v>
      </c>
      <c r="U1245">
        <v>1</v>
      </c>
      <c r="V1245">
        <v>4000</v>
      </c>
      <c r="W1245" t="s">
        <v>65</v>
      </c>
      <c r="X1245" t="s">
        <v>3016</v>
      </c>
      <c r="Y1245">
        <v>0</v>
      </c>
      <c r="Z1245">
        <v>4000</v>
      </c>
      <c r="AA1245">
        <v>0</v>
      </c>
      <c r="AB1245">
        <v>0</v>
      </c>
      <c r="AC1245">
        <v>0</v>
      </c>
      <c r="AD1245">
        <v>0</v>
      </c>
      <c r="AG1245">
        <v>0</v>
      </c>
      <c r="AP1245" t="s">
        <v>3017</v>
      </c>
      <c r="AQ1245" t="s">
        <v>465</v>
      </c>
      <c r="AR1245" t="s">
        <v>15009</v>
      </c>
      <c r="AT1245">
        <v>0</v>
      </c>
      <c r="AU1245">
        <v>0</v>
      </c>
      <c r="AV1245">
        <v>0</v>
      </c>
      <c r="AW1245">
        <v>0</v>
      </c>
      <c r="AX1245">
        <v>0</v>
      </c>
      <c r="AY1245">
        <v>0</v>
      </c>
      <c r="BC1245" t="s">
        <v>63</v>
      </c>
      <c r="BD1245" t="s">
        <v>5445</v>
      </c>
      <c r="BE1245">
        <v>0</v>
      </c>
      <c r="BG1245" t="s">
        <v>465</v>
      </c>
      <c r="BJ1245" t="s">
        <v>2873</v>
      </c>
    </row>
    <row r="1246" spans="1:62" x14ac:dyDescent="0.35">
      <c r="A1246" t="s">
        <v>3018</v>
      </c>
      <c r="B1246">
        <v>10000</v>
      </c>
      <c r="C1246">
        <v>10000</v>
      </c>
      <c r="D1246">
        <v>45764</v>
      </c>
      <c r="E1246" t="s">
        <v>59</v>
      </c>
      <c r="F1246">
        <v>0.46346064814814814</v>
      </c>
      <c r="G1246" t="s">
        <v>2885</v>
      </c>
      <c r="I1246">
        <v>1</v>
      </c>
      <c r="J1246" t="s">
        <v>183</v>
      </c>
      <c r="K1246">
        <v>61</v>
      </c>
      <c r="L1246" t="s">
        <v>6046</v>
      </c>
      <c r="M1246" t="s">
        <v>26405</v>
      </c>
      <c r="N1246" t="s">
        <v>664</v>
      </c>
      <c r="O1246" t="s">
        <v>3846</v>
      </c>
      <c r="P1246">
        <v>667</v>
      </c>
      <c r="Q1246">
        <f t="shared" ref="Q1246:Q1247" si="344">(P1246/50)+45</f>
        <v>58.34</v>
      </c>
      <c r="R1246" s="34">
        <f t="shared" ref="R1246:R1247" si="345">Q1246/60</f>
        <v>0.97233333333333338</v>
      </c>
      <c r="S1246" s="35">
        <v>45764</v>
      </c>
      <c r="U1246">
        <v>6</v>
      </c>
      <c r="V1246">
        <v>4002</v>
      </c>
      <c r="W1246" t="s">
        <v>65</v>
      </c>
      <c r="X1246" t="s">
        <v>3019</v>
      </c>
      <c r="Y1246">
        <v>0</v>
      </c>
      <c r="Z1246">
        <v>4000</v>
      </c>
      <c r="AA1246">
        <v>2</v>
      </c>
      <c r="AB1246">
        <v>0</v>
      </c>
      <c r="AC1246">
        <v>0</v>
      </c>
      <c r="AD1246">
        <v>0</v>
      </c>
      <c r="AG1246">
        <v>0</v>
      </c>
      <c r="AP1246" t="s">
        <v>3020</v>
      </c>
      <c r="AQ1246" t="s">
        <v>465</v>
      </c>
      <c r="AR1246" t="s">
        <v>15009</v>
      </c>
      <c r="AT1246">
        <v>0</v>
      </c>
      <c r="AU1246">
        <v>0</v>
      </c>
      <c r="AV1246">
        <v>0</v>
      </c>
      <c r="AW1246">
        <v>0</v>
      </c>
      <c r="AX1246">
        <v>0</v>
      </c>
      <c r="AY1246">
        <v>0</v>
      </c>
      <c r="BC1246" t="s">
        <v>63</v>
      </c>
      <c r="BD1246" t="s">
        <v>5446</v>
      </c>
      <c r="BE1246">
        <v>0</v>
      </c>
      <c r="BG1246" t="s">
        <v>465</v>
      </c>
      <c r="BJ1246" t="s">
        <v>2776</v>
      </c>
    </row>
    <row r="1247" spans="1:62" x14ac:dyDescent="0.35">
      <c r="A1247" t="s">
        <v>3021</v>
      </c>
      <c r="B1247">
        <v>10000</v>
      </c>
      <c r="C1247">
        <v>10000</v>
      </c>
      <c r="D1247">
        <v>45764</v>
      </c>
      <c r="E1247" t="s">
        <v>59</v>
      </c>
      <c r="F1247" t="s">
        <v>3022</v>
      </c>
      <c r="G1247" t="s">
        <v>2452</v>
      </c>
      <c r="I1247">
        <v>1</v>
      </c>
      <c r="J1247" t="s">
        <v>183</v>
      </c>
      <c r="K1247">
        <v>22</v>
      </c>
      <c r="L1247" t="s">
        <v>6063</v>
      </c>
      <c r="M1247" t="s">
        <v>26405</v>
      </c>
      <c r="N1247" t="s">
        <v>685</v>
      </c>
      <c r="O1247" t="s">
        <v>3805</v>
      </c>
      <c r="P1247">
        <v>8000</v>
      </c>
      <c r="Q1247">
        <f t="shared" si="344"/>
        <v>205</v>
      </c>
      <c r="R1247" s="34">
        <f t="shared" si="345"/>
        <v>3.4166666666666665</v>
      </c>
      <c r="S1247" s="35">
        <v>45764</v>
      </c>
      <c r="U1247">
        <v>2</v>
      </c>
      <c r="V1247">
        <v>16000</v>
      </c>
      <c r="W1247" t="s">
        <v>65</v>
      </c>
      <c r="X1247" t="s">
        <v>3024</v>
      </c>
      <c r="Y1247">
        <v>0</v>
      </c>
      <c r="Z1247">
        <v>16000</v>
      </c>
      <c r="AA1247">
        <v>0</v>
      </c>
      <c r="AB1247">
        <v>0</v>
      </c>
      <c r="AC1247">
        <v>0</v>
      </c>
      <c r="AD1247">
        <v>0</v>
      </c>
      <c r="AG1247">
        <v>0</v>
      </c>
      <c r="AP1247" t="s">
        <v>3025</v>
      </c>
      <c r="AQ1247" t="s">
        <v>465</v>
      </c>
      <c r="AR1247" t="s">
        <v>15009</v>
      </c>
      <c r="AT1247">
        <v>0</v>
      </c>
      <c r="AU1247">
        <v>0</v>
      </c>
      <c r="AV1247">
        <v>0</v>
      </c>
      <c r="AW1247">
        <v>0</v>
      </c>
      <c r="AX1247">
        <v>0</v>
      </c>
      <c r="AY1247">
        <v>0</v>
      </c>
      <c r="BC1247" t="s">
        <v>63</v>
      </c>
      <c r="BD1247" t="s">
        <v>5447</v>
      </c>
      <c r="BE1247">
        <v>0</v>
      </c>
      <c r="BG1247" t="s">
        <v>465</v>
      </c>
      <c r="BJ1247" t="s">
        <v>2878</v>
      </c>
    </row>
    <row r="1248" spans="1:62" x14ac:dyDescent="0.35">
      <c r="A1248" t="s">
        <v>3068</v>
      </c>
      <c r="B1248">
        <v>10000</v>
      </c>
      <c r="C1248">
        <v>10000</v>
      </c>
      <c r="D1248">
        <v>45768</v>
      </c>
      <c r="E1248" t="s">
        <v>59</v>
      </c>
      <c r="F1248" t="s">
        <v>3069</v>
      </c>
      <c r="G1248" t="s">
        <v>3015</v>
      </c>
      <c r="I1248">
        <v>1</v>
      </c>
      <c r="J1248" t="s">
        <v>183</v>
      </c>
      <c r="K1248">
        <v>46</v>
      </c>
      <c r="L1248" t="s">
        <v>6049</v>
      </c>
      <c r="M1248" t="s">
        <v>26405</v>
      </c>
      <c r="N1248" t="s">
        <v>231</v>
      </c>
      <c r="O1248" t="s">
        <v>3809</v>
      </c>
      <c r="P1248">
        <v>3000</v>
      </c>
      <c r="Q1248">
        <f>(P1248/40)+45</f>
        <v>120</v>
      </c>
      <c r="R1248" s="34">
        <f>Q1248/60</f>
        <v>2</v>
      </c>
      <c r="S1248" s="35">
        <v>45764</v>
      </c>
      <c r="U1248">
        <v>1</v>
      </c>
      <c r="V1248">
        <v>3000</v>
      </c>
      <c r="W1248" t="s">
        <v>65</v>
      </c>
      <c r="X1248" t="s">
        <v>3070</v>
      </c>
      <c r="Y1248">
        <v>0</v>
      </c>
      <c r="Z1248">
        <v>3000</v>
      </c>
      <c r="AA1248">
        <v>0</v>
      </c>
      <c r="AB1248">
        <v>0</v>
      </c>
      <c r="AC1248">
        <v>0</v>
      </c>
      <c r="AD1248">
        <v>0</v>
      </c>
      <c r="AG1248">
        <v>0</v>
      </c>
      <c r="AP1248" t="s">
        <v>3071</v>
      </c>
      <c r="AQ1248" t="s">
        <v>465</v>
      </c>
      <c r="AR1248" t="s">
        <v>15009</v>
      </c>
      <c r="AT1248">
        <v>0</v>
      </c>
      <c r="AU1248">
        <v>0</v>
      </c>
      <c r="AV1248">
        <v>0</v>
      </c>
      <c r="AW1248">
        <v>0</v>
      </c>
      <c r="AX1248">
        <v>0</v>
      </c>
      <c r="AY1248">
        <v>0</v>
      </c>
      <c r="BC1248" t="s">
        <v>63</v>
      </c>
      <c r="BD1248" t="s">
        <v>5448</v>
      </c>
      <c r="BE1248">
        <v>0</v>
      </c>
      <c r="BG1248" t="s">
        <v>465</v>
      </c>
      <c r="BJ1248" t="s">
        <v>2878</v>
      </c>
    </row>
    <row r="1249" spans="1:62" x14ac:dyDescent="0.35">
      <c r="A1249" t="s">
        <v>5449</v>
      </c>
      <c r="B1249">
        <v>10000</v>
      </c>
      <c r="C1249">
        <v>10000</v>
      </c>
      <c r="D1249">
        <v>45770</v>
      </c>
      <c r="E1249" t="s">
        <v>59</v>
      </c>
      <c r="F1249" t="s">
        <v>5450</v>
      </c>
      <c r="G1249" t="s">
        <v>1455</v>
      </c>
      <c r="I1249">
        <v>1</v>
      </c>
      <c r="J1249" t="s">
        <v>183</v>
      </c>
      <c r="K1249">
        <v>88</v>
      </c>
      <c r="L1249" t="s">
        <v>6058</v>
      </c>
      <c r="M1249" t="s">
        <v>26406</v>
      </c>
      <c r="N1249" t="s">
        <v>144</v>
      </c>
      <c r="O1249" t="s">
        <v>3855</v>
      </c>
      <c r="P1249">
        <v>3500</v>
      </c>
      <c r="S1249" s="35">
        <v>45764</v>
      </c>
      <c r="U1249">
        <v>1</v>
      </c>
      <c r="V1249">
        <v>3500</v>
      </c>
      <c r="W1249" t="s">
        <v>65</v>
      </c>
      <c r="X1249" t="s">
        <v>5451</v>
      </c>
      <c r="Y1249">
        <v>0</v>
      </c>
      <c r="Z1249">
        <v>3000</v>
      </c>
      <c r="AA1249">
        <v>500</v>
      </c>
      <c r="AB1249">
        <v>0</v>
      </c>
      <c r="AC1249">
        <v>0</v>
      </c>
      <c r="AD1249">
        <v>0</v>
      </c>
      <c r="AG1249">
        <v>0</v>
      </c>
      <c r="AP1249" t="s">
        <v>5452</v>
      </c>
      <c r="AQ1249" t="s">
        <v>3251</v>
      </c>
      <c r="AR1249" t="s">
        <v>24527</v>
      </c>
      <c r="AT1249">
        <v>0</v>
      </c>
      <c r="AU1249">
        <v>0</v>
      </c>
      <c r="AV1249">
        <v>0</v>
      </c>
      <c r="AW1249">
        <v>0</v>
      </c>
      <c r="AX1249">
        <v>0</v>
      </c>
      <c r="AY1249">
        <v>0</v>
      </c>
      <c r="BC1249" t="s">
        <v>63</v>
      </c>
      <c r="BD1249" t="s">
        <v>5453</v>
      </c>
      <c r="BE1249">
        <v>0</v>
      </c>
      <c r="BG1249" t="s">
        <v>3251</v>
      </c>
      <c r="BJ1249" t="s">
        <v>3252</v>
      </c>
    </row>
    <row r="1250" spans="1:62" x14ac:dyDescent="0.35">
      <c r="A1250" t="s">
        <v>3247</v>
      </c>
      <c r="B1250">
        <v>10000</v>
      </c>
      <c r="C1250">
        <v>10000</v>
      </c>
      <c r="D1250">
        <v>45770</v>
      </c>
      <c r="E1250" t="s">
        <v>59</v>
      </c>
      <c r="F1250" t="s">
        <v>3248</v>
      </c>
      <c r="G1250" t="s">
        <v>1455</v>
      </c>
      <c r="I1250">
        <v>1</v>
      </c>
      <c r="J1250" t="s">
        <v>183</v>
      </c>
      <c r="K1250">
        <v>88</v>
      </c>
      <c r="L1250" t="s">
        <v>6058</v>
      </c>
      <c r="M1250" t="s">
        <v>26406</v>
      </c>
      <c r="N1250" t="s">
        <v>144</v>
      </c>
      <c r="O1250" t="s">
        <v>3855</v>
      </c>
      <c r="P1250">
        <v>3500</v>
      </c>
      <c r="S1250" s="35">
        <v>45764</v>
      </c>
      <c r="U1250">
        <v>1</v>
      </c>
      <c r="V1250">
        <v>3500</v>
      </c>
      <c r="W1250" t="s">
        <v>65</v>
      </c>
      <c r="X1250" t="s">
        <v>3249</v>
      </c>
      <c r="Y1250">
        <v>0</v>
      </c>
      <c r="Z1250">
        <v>3000</v>
      </c>
      <c r="AA1250">
        <v>500</v>
      </c>
      <c r="AB1250">
        <v>0</v>
      </c>
      <c r="AC1250">
        <v>0</v>
      </c>
      <c r="AD1250">
        <v>0</v>
      </c>
      <c r="AG1250">
        <v>0</v>
      </c>
      <c r="AP1250" t="s">
        <v>3250</v>
      </c>
      <c r="AQ1250" t="s">
        <v>3251</v>
      </c>
      <c r="AR1250" t="s">
        <v>24527</v>
      </c>
      <c r="AT1250">
        <v>0</v>
      </c>
      <c r="AU1250">
        <v>0</v>
      </c>
      <c r="AV1250">
        <v>0</v>
      </c>
      <c r="AW1250">
        <v>0</v>
      </c>
      <c r="AX1250">
        <v>0</v>
      </c>
      <c r="AY1250">
        <v>0</v>
      </c>
      <c r="BC1250" t="s">
        <v>63</v>
      </c>
      <c r="BD1250" t="s">
        <v>5454</v>
      </c>
      <c r="BE1250">
        <v>0</v>
      </c>
      <c r="BG1250" t="s">
        <v>3251</v>
      </c>
      <c r="BJ1250" t="s">
        <v>3252</v>
      </c>
    </row>
    <row r="1251" spans="1:62" x14ac:dyDescent="0.35">
      <c r="A1251" t="s">
        <v>3072</v>
      </c>
      <c r="B1251">
        <v>10000</v>
      </c>
      <c r="C1251">
        <v>20000</v>
      </c>
      <c r="D1251">
        <v>45768</v>
      </c>
      <c r="E1251" t="s">
        <v>59</v>
      </c>
      <c r="F1251" t="s">
        <v>3069</v>
      </c>
      <c r="G1251" t="s">
        <v>159</v>
      </c>
      <c r="I1251">
        <v>2</v>
      </c>
      <c r="J1251" t="s">
        <v>183</v>
      </c>
      <c r="K1251">
        <v>71</v>
      </c>
      <c r="L1251" t="s">
        <v>6057</v>
      </c>
      <c r="M1251" t="s">
        <v>26408</v>
      </c>
      <c r="N1251" t="s">
        <v>368</v>
      </c>
      <c r="O1251" t="s">
        <v>3857</v>
      </c>
      <c r="P1251">
        <v>15334</v>
      </c>
      <c r="S1251" s="35">
        <v>45764</v>
      </c>
      <c r="U1251">
        <v>6</v>
      </c>
      <c r="V1251">
        <v>92004</v>
      </c>
      <c r="W1251" t="s">
        <v>65</v>
      </c>
      <c r="X1251">
        <v>5000582210001</v>
      </c>
      <c r="Y1251">
        <v>0</v>
      </c>
      <c r="Z1251">
        <v>92000</v>
      </c>
      <c r="AA1251">
        <v>4</v>
      </c>
      <c r="AB1251">
        <v>0</v>
      </c>
      <c r="AC1251">
        <v>0</v>
      </c>
      <c r="AD1251">
        <v>0</v>
      </c>
      <c r="AG1251">
        <v>0</v>
      </c>
      <c r="AP1251">
        <v>500058221</v>
      </c>
      <c r="AQ1251" t="s">
        <v>162</v>
      </c>
      <c r="AR1251" t="s">
        <v>8373</v>
      </c>
      <c r="AT1251">
        <v>0</v>
      </c>
      <c r="AU1251">
        <v>0</v>
      </c>
      <c r="AV1251">
        <v>0</v>
      </c>
      <c r="AW1251">
        <v>0</v>
      </c>
      <c r="AX1251">
        <v>0</v>
      </c>
      <c r="AY1251">
        <v>0</v>
      </c>
      <c r="BC1251" t="s">
        <v>63</v>
      </c>
      <c r="BD1251" t="s">
        <v>5054</v>
      </c>
      <c r="BE1251">
        <v>0</v>
      </c>
      <c r="BG1251" t="s">
        <v>162</v>
      </c>
      <c r="BJ1251" t="s">
        <v>2473</v>
      </c>
    </row>
    <row r="1252" spans="1:62" x14ac:dyDescent="0.35">
      <c r="A1252" t="s">
        <v>3026</v>
      </c>
      <c r="B1252">
        <v>10000</v>
      </c>
      <c r="C1252">
        <v>20000</v>
      </c>
      <c r="D1252">
        <v>45764</v>
      </c>
      <c r="E1252" t="s">
        <v>59</v>
      </c>
      <c r="F1252" t="s">
        <v>3027</v>
      </c>
      <c r="G1252" t="s">
        <v>159</v>
      </c>
      <c r="I1252">
        <v>2</v>
      </c>
      <c r="J1252" t="s">
        <v>183</v>
      </c>
      <c r="K1252">
        <v>71</v>
      </c>
      <c r="L1252" t="s">
        <v>6057</v>
      </c>
      <c r="M1252" t="s">
        <v>26408</v>
      </c>
      <c r="N1252" t="s">
        <v>368</v>
      </c>
      <c r="O1252" t="s">
        <v>3857</v>
      </c>
      <c r="P1252">
        <v>1334</v>
      </c>
      <c r="S1252" s="35">
        <v>45764</v>
      </c>
      <c r="U1252">
        <v>6</v>
      </c>
      <c r="V1252">
        <v>8004</v>
      </c>
      <c r="W1252" t="s">
        <v>65</v>
      </c>
      <c r="X1252">
        <v>5000596170001</v>
      </c>
      <c r="Y1252">
        <v>0</v>
      </c>
      <c r="Z1252">
        <v>8000</v>
      </c>
      <c r="AA1252">
        <v>4</v>
      </c>
      <c r="AB1252">
        <v>0</v>
      </c>
      <c r="AC1252">
        <v>0</v>
      </c>
      <c r="AD1252">
        <v>0</v>
      </c>
      <c r="AG1252">
        <v>0</v>
      </c>
      <c r="AP1252">
        <v>500059617</v>
      </c>
      <c r="AQ1252" t="s">
        <v>162</v>
      </c>
      <c r="AR1252" t="s">
        <v>8373</v>
      </c>
      <c r="AT1252">
        <v>0</v>
      </c>
      <c r="AU1252">
        <v>0</v>
      </c>
      <c r="AV1252">
        <v>0</v>
      </c>
      <c r="AW1252">
        <v>0</v>
      </c>
      <c r="AX1252">
        <v>0</v>
      </c>
      <c r="AY1252">
        <v>0</v>
      </c>
      <c r="BC1252" t="s">
        <v>63</v>
      </c>
      <c r="BD1252" t="s">
        <v>3077</v>
      </c>
      <c r="BE1252">
        <v>0</v>
      </c>
      <c r="BG1252" t="s">
        <v>162</v>
      </c>
      <c r="BJ1252" t="s">
        <v>2473</v>
      </c>
    </row>
    <row r="1253" spans="1:62" x14ac:dyDescent="0.35">
      <c r="A1253" t="s">
        <v>3028</v>
      </c>
      <c r="B1253">
        <v>10000</v>
      </c>
      <c r="C1253">
        <v>20000</v>
      </c>
      <c r="D1253">
        <v>45764</v>
      </c>
      <c r="E1253" t="s">
        <v>59</v>
      </c>
      <c r="F1253" t="s">
        <v>3029</v>
      </c>
      <c r="G1253" t="s">
        <v>159</v>
      </c>
      <c r="I1253">
        <v>2</v>
      </c>
      <c r="J1253" t="s">
        <v>183</v>
      </c>
      <c r="K1253">
        <v>71</v>
      </c>
      <c r="L1253" t="s">
        <v>6057</v>
      </c>
      <c r="M1253" t="s">
        <v>26408</v>
      </c>
      <c r="N1253" t="s">
        <v>368</v>
      </c>
      <c r="O1253" t="s">
        <v>3857</v>
      </c>
      <c r="P1253">
        <v>834</v>
      </c>
      <c r="S1253" s="35">
        <v>45764</v>
      </c>
      <c r="U1253">
        <v>6</v>
      </c>
      <c r="V1253">
        <v>5004</v>
      </c>
      <c r="W1253" t="s">
        <v>65</v>
      </c>
      <c r="X1253">
        <v>5000596230001</v>
      </c>
      <c r="Y1253">
        <v>0</v>
      </c>
      <c r="Z1253">
        <v>5000</v>
      </c>
      <c r="AA1253">
        <v>4</v>
      </c>
      <c r="AB1253">
        <v>0</v>
      </c>
      <c r="AC1253">
        <v>0</v>
      </c>
      <c r="AD1253">
        <v>0</v>
      </c>
      <c r="AG1253">
        <v>0</v>
      </c>
      <c r="AP1253">
        <v>500059623</v>
      </c>
      <c r="AQ1253" t="s">
        <v>162</v>
      </c>
      <c r="AR1253" t="s">
        <v>8373</v>
      </c>
      <c r="AT1253">
        <v>0</v>
      </c>
      <c r="AU1253">
        <v>0</v>
      </c>
      <c r="AV1253">
        <v>0</v>
      </c>
      <c r="AW1253">
        <v>0</v>
      </c>
      <c r="AX1253">
        <v>0</v>
      </c>
      <c r="AY1253">
        <v>0</v>
      </c>
      <c r="BC1253" t="s">
        <v>63</v>
      </c>
      <c r="BD1253" t="s">
        <v>3078</v>
      </c>
      <c r="BE1253">
        <v>0</v>
      </c>
      <c r="BG1253" t="s">
        <v>162</v>
      </c>
      <c r="BJ1253" t="s">
        <v>2473</v>
      </c>
    </row>
    <row r="1254" spans="1:62" x14ac:dyDescent="0.35">
      <c r="A1254" t="s">
        <v>3030</v>
      </c>
      <c r="B1254">
        <v>10000</v>
      </c>
      <c r="C1254">
        <v>20000</v>
      </c>
      <c r="D1254">
        <v>45764</v>
      </c>
      <c r="E1254" t="s">
        <v>59</v>
      </c>
      <c r="F1254" t="s">
        <v>3031</v>
      </c>
      <c r="G1254" t="s">
        <v>159</v>
      </c>
      <c r="I1254">
        <v>2</v>
      </c>
      <c r="J1254" t="s">
        <v>183</v>
      </c>
      <c r="K1254">
        <v>71</v>
      </c>
      <c r="L1254" t="s">
        <v>6057</v>
      </c>
      <c r="M1254" t="s">
        <v>26408</v>
      </c>
      <c r="N1254" t="s">
        <v>368</v>
      </c>
      <c r="O1254" t="s">
        <v>3857</v>
      </c>
      <c r="P1254">
        <v>2000</v>
      </c>
      <c r="S1254" s="35">
        <v>45764</v>
      </c>
      <c r="U1254">
        <v>6</v>
      </c>
      <c r="V1254">
        <v>12000</v>
      </c>
      <c r="W1254" t="s">
        <v>65</v>
      </c>
      <c r="X1254">
        <v>5000602800001</v>
      </c>
      <c r="Y1254">
        <v>0</v>
      </c>
      <c r="Z1254">
        <v>12000</v>
      </c>
      <c r="AA1254">
        <v>0</v>
      </c>
      <c r="AB1254">
        <v>0</v>
      </c>
      <c r="AC1254">
        <v>0</v>
      </c>
      <c r="AD1254">
        <v>0</v>
      </c>
      <c r="AG1254">
        <v>0</v>
      </c>
      <c r="AP1254">
        <v>500060280</v>
      </c>
      <c r="AQ1254" t="s">
        <v>162</v>
      </c>
      <c r="AR1254" t="s">
        <v>8373</v>
      </c>
      <c r="AT1254">
        <v>0</v>
      </c>
      <c r="AU1254">
        <v>0</v>
      </c>
      <c r="AV1254">
        <v>0</v>
      </c>
      <c r="AW1254">
        <v>0</v>
      </c>
      <c r="AX1254">
        <v>0</v>
      </c>
      <c r="AY1254">
        <v>0</v>
      </c>
      <c r="BC1254" t="s">
        <v>63</v>
      </c>
      <c r="BD1254" t="s">
        <v>3079</v>
      </c>
      <c r="BE1254">
        <v>0</v>
      </c>
      <c r="BG1254" t="s">
        <v>162</v>
      </c>
      <c r="BJ1254" t="s">
        <v>2473</v>
      </c>
    </row>
    <row r="1255" spans="1:62" x14ac:dyDescent="0.35">
      <c r="A1255" t="s">
        <v>3032</v>
      </c>
      <c r="B1255">
        <v>10000</v>
      </c>
      <c r="C1255">
        <v>20000</v>
      </c>
      <c r="D1255">
        <v>45764</v>
      </c>
      <c r="E1255" t="s">
        <v>59</v>
      </c>
      <c r="F1255" t="s">
        <v>3033</v>
      </c>
      <c r="G1255" t="s">
        <v>159</v>
      </c>
      <c r="I1255">
        <v>2</v>
      </c>
      <c r="J1255" t="s">
        <v>183</v>
      </c>
      <c r="K1255">
        <v>71</v>
      </c>
      <c r="L1255" t="s">
        <v>6057</v>
      </c>
      <c r="M1255" t="s">
        <v>26408</v>
      </c>
      <c r="N1255" t="s">
        <v>368</v>
      </c>
      <c r="O1255" t="s">
        <v>3857</v>
      </c>
      <c r="P1255">
        <v>834</v>
      </c>
      <c r="S1255" s="35">
        <v>45764</v>
      </c>
      <c r="U1255">
        <v>6</v>
      </c>
      <c r="V1255">
        <v>5004</v>
      </c>
      <c r="W1255" t="s">
        <v>65</v>
      </c>
      <c r="X1255">
        <v>5000602810001</v>
      </c>
      <c r="Y1255">
        <v>0</v>
      </c>
      <c r="Z1255">
        <v>5000</v>
      </c>
      <c r="AA1255">
        <v>4</v>
      </c>
      <c r="AB1255">
        <v>0</v>
      </c>
      <c r="AC1255">
        <v>0</v>
      </c>
      <c r="AD1255">
        <v>0</v>
      </c>
      <c r="AG1255">
        <v>0</v>
      </c>
      <c r="AP1255">
        <v>500060281</v>
      </c>
      <c r="AQ1255" t="s">
        <v>162</v>
      </c>
      <c r="AR1255" t="s">
        <v>8373</v>
      </c>
      <c r="AT1255">
        <v>0</v>
      </c>
      <c r="AU1255">
        <v>0</v>
      </c>
      <c r="AV1255">
        <v>0</v>
      </c>
      <c r="AW1255">
        <v>0</v>
      </c>
      <c r="AX1255">
        <v>0</v>
      </c>
      <c r="AY1255">
        <v>0</v>
      </c>
      <c r="BC1255" t="s">
        <v>63</v>
      </c>
      <c r="BD1255" t="s">
        <v>3080</v>
      </c>
      <c r="BE1255">
        <v>0</v>
      </c>
      <c r="BG1255" t="s">
        <v>162</v>
      </c>
      <c r="BJ1255" t="s">
        <v>2473</v>
      </c>
    </row>
    <row r="1256" spans="1:62" x14ac:dyDescent="0.35">
      <c r="A1256" t="s">
        <v>3149</v>
      </c>
      <c r="B1256">
        <v>10000</v>
      </c>
      <c r="C1256">
        <v>10000</v>
      </c>
      <c r="D1256">
        <v>45768</v>
      </c>
      <c r="E1256" t="s">
        <v>59</v>
      </c>
      <c r="F1256" t="s">
        <v>3150</v>
      </c>
      <c r="G1256" t="s">
        <v>2715</v>
      </c>
      <c r="I1256">
        <v>1</v>
      </c>
      <c r="J1256" t="s">
        <v>183</v>
      </c>
      <c r="K1256">
        <v>26</v>
      </c>
      <c r="L1256" t="s">
        <v>6061</v>
      </c>
      <c r="M1256" t="s">
        <v>26405</v>
      </c>
      <c r="N1256" t="s">
        <v>648</v>
      </c>
      <c r="O1256" t="s">
        <v>3810</v>
      </c>
      <c r="P1256">
        <v>13500</v>
      </c>
      <c r="Q1256">
        <f t="shared" ref="Q1256:Q1258" si="346">(P1256/40)+45</f>
        <v>382.5</v>
      </c>
      <c r="R1256" s="34">
        <f t="shared" ref="R1256:R1258" si="347">Q1256/60</f>
        <v>6.375</v>
      </c>
      <c r="S1256" s="35">
        <v>45764</v>
      </c>
      <c r="U1256">
        <v>4</v>
      </c>
      <c r="V1256">
        <v>54000</v>
      </c>
      <c r="W1256" t="s">
        <v>65</v>
      </c>
      <c r="X1256" t="s">
        <v>2516</v>
      </c>
      <c r="Y1256">
        <v>0</v>
      </c>
      <c r="Z1256">
        <v>54000</v>
      </c>
      <c r="AA1256">
        <v>0</v>
      </c>
      <c r="AB1256">
        <v>0</v>
      </c>
      <c r="AC1256">
        <v>0</v>
      </c>
      <c r="AD1256">
        <v>0</v>
      </c>
      <c r="AG1256">
        <v>0</v>
      </c>
      <c r="AP1256" t="s">
        <v>2517</v>
      </c>
      <c r="AQ1256" t="s">
        <v>170</v>
      </c>
      <c r="AR1256" t="s">
        <v>21526</v>
      </c>
      <c r="AT1256">
        <v>0</v>
      </c>
      <c r="AU1256">
        <v>0</v>
      </c>
      <c r="AV1256">
        <v>0</v>
      </c>
      <c r="AW1256">
        <v>0</v>
      </c>
      <c r="AX1256">
        <v>0</v>
      </c>
      <c r="AY1256">
        <v>0</v>
      </c>
      <c r="BC1256" t="s">
        <v>63</v>
      </c>
      <c r="BD1256" t="s">
        <v>5455</v>
      </c>
      <c r="BE1256">
        <v>0</v>
      </c>
      <c r="BG1256" t="s">
        <v>170</v>
      </c>
      <c r="BJ1256" t="s">
        <v>3151</v>
      </c>
    </row>
    <row r="1257" spans="1:62" x14ac:dyDescent="0.35">
      <c r="A1257" t="s">
        <v>5456</v>
      </c>
      <c r="B1257">
        <v>10000</v>
      </c>
      <c r="C1257">
        <v>10000</v>
      </c>
      <c r="D1257">
        <v>45769</v>
      </c>
      <c r="E1257" t="s">
        <v>59</v>
      </c>
      <c r="F1257" t="s">
        <v>5427</v>
      </c>
      <c r="G1257" t="s">
        <v>1428</v>
      </c>
      <c r="I1257">
        <v>1</v>
      </c>
      <c r="J1257" t="s">
        <v>183</v>
      </c>
      <c r="K1257">
        <v>78</v>
      </c>
      <c r="L1257" t="s">
        <v>6047</v>
      </c>
      <c r="M1257" t="s">
        <v>26405</v>
      </c>
      <c r="N1257" t="s">
        <v>216</v>
      </c>
      <c r="O1257" t="s">
        <v>3803</v>
      </c>
      <c r="P1257">
        <v>1500</v>
      </c>
      <c r="Q1257">
        <f t="shared" si="346"/>
        <v>82.5</v>
      </c>
      <c r="R1257" s="34">
        <f t="shared" si="347"/>
        <v>1.375</v>
      </c>
      <c r="S1257" s="35">
        <v>45764</v>
      </c>
      <c r="U1257">
        <v>16</v>
      </c>
      <c r="V1257">
        <v>24000</v>
      </c>
      <c r="W1257" t="s">
        <v>65</v>
      </c>
      <c r="X1257" t="s">
        <v>5457</v>
      </c>
      <c r="Y1257">
        <v>0</v>
      </c>
      <c r="Z1257">
        <v>20000</v>
      </c>
      <c r="AA1257">
        <v>4000</v>
      </c>
      <c r="AB1257">
        <v>0</v>
      </c>
      <c r="AC1257">
        <v>0</v>
      </c>
      <c r="AD1257">
        <v>0</v>
      </c>
      <c r="AG1257">
        <v>0</v>
      </c>
      <c r="AP1257" t="s">
        <v>5458</v>
      </c>
      <c r="AQ1257" t="s">
        <v>275</v>
      </c>
      <c r="AR1257" t="s">
        <v>21306</v>
      </c>
      <c r="AT1257">
        <v>0</v>
      </c>
      <c r="AU1257">
        <v>0</v>
      </c>
      <c r="AV1257">
        <v>0</v>
      </c>
      <c r="AW1257">
        <v>0</v>
      </c>
      <c r="AX1257">
        <v>0</v>
      </c>
      <c r="AY1257">
        <v>0</v>
      </c>
      <c r="BC1257" t="s">
        <v>63</v>
      </c>
      <c r="BD1257" t="s">
        <v>5459</v>
      </c>
      <c r="BE1257">
        <v>0</v>
      </c>
      <c r="BG1257" t="s">
        <v>275</v>
      </c>
      <c r="BJ1257" t="s">
        <v>5460</v>
      </c>
    </row>
    <row r="1258" spans="1:62" x14ac:dyDescent="0.35">
      <c r="A1258" t="s">
        <v>5456</v>
      </c>
      <c r="B1258">
        <v>10000</v>
      </c>
      <c r="C1258">
        <v>20000</v>
      </c>
      <c r="D1258">
        <v>45769</v>
      </c>
      <c r="E1258" t="s">
        <v>59</v>
      </c>
      <c r="F1258" t="s">
        <v>5427</v>
      </c>
      <c r="G1258" t="s">
        <v>1428</v>
      </c>
      <c r="I1258">
        <v>2</v>
      </c>
      <c r="J1258" t="s">
        <v>183</v>
      </c>
      <c r="K1258">
        <v>63</v>
      </c>
      <c r="L1258" t="s">
        <v>6051</v>
      </c>
      <c r="M1258" t="s">
        <v>26408</v>
      </c>
      <c r="N1258" t="s">
        <v>136</v>
      </c>
      <c r="O1258" t="s">
        <v>3850</v>
      </c>
      <c r="P1258">
        <v>1250</v>
      </c>
      <c r="Q1258">
        <f t="shared" si="346"/>
        <v>76.25</v>
      </c>
      <c r="R1258" s="34">
        <f t="shared" si="347"/>
        <v>1.2708333333333333</v>
      </c>
      <c r="S1258" s="35">
        <v>45764</v>
      </c>
      <c r="U1258">
        <v>16</v>
      </c>
      <c r="V1258">
        <v>20000</v>
      </c>
      <c r="W1258" t="s">
        <v>65</v>
      </c>
      <c r="X1258" t="s">
        <v>5457</v>
      </c>
      <c r="Y1258">
        <v>0</v>
      </c>
      <c r="Z1258">
        <v>20000</v>
      </c>
      <c r="AA1258">
        <v>0</v>
      </c>
      <c r="AB1258">
        <v>0</v>
      </c>
      <c r="AC1258">
        <v>0</v>
      </c>
      <c r="AD1258">
        <v>0</v>
      </c>
      <c r="AG1258">
        <v>0</v>
      </c>
      <c r="AP1258" t="s">
        <v>5458</v>
      </c>
      <c r="AQ1258" t="s">
        <v>275</v>
      </c>
      <c r="AR1258" t="s">
        <v>21306</v>
      </c>
      <c r="AT1258">
        <v>0</v>
      </c>
      <c r="AU1258">
        <v>0</v>
      </c>
      <c r="AV1258">
        <v>0</v>
      </c>
      <c r="AW1258">
        <v>0</v>
      </c>
      <c r="AX1258">
        <v>0</v>
      </c>
      <c r="AY1258">
        <v>0</v>
      </c>
      <c r="BC1258" t="s">
        <v>63</v>
      </c>
      <c r="BD1258" t="s">
        <v>5459</v>
      </c>
      <c r="BE1258">
        <v>0</v>
      </c>
      <c r="BG1258" t="s">
        <v>275</v>
      </c>
      <c r="BJ1258" t="s">
        <v>5460</v>
      </c>
    </row>
    <row r="1259" spans="1:62" x14ac:dyDescent="0.35">
      <c r="A1259" t="s">
        <v>3081</v>
      </c>
      <c r="B1259">
        <v>10000</v>
      </c>
      <c r="C1259">
        <v>30000</v>
      </c>
      <c r="D1259">
        <v>45768</v>
      </c>
      <c r="E1259" t="s">
        <v>59</v>
      </c>
      <c r="F1259" t="s">
        <v>3082</v>
      </c>
      <c r="G1259" t="s">
        <v>3083</v>
      </c>
      <c r="I1259">
        <v>3</v>
      </c>
      <c r="J1259" t="s">
        <v>183</v>
      </c>
      <c r="K1259">
        <v>115</v>
      </c>
      <c r="L1259" t="s">
        <v>6079</v>
      </c>
      <c r="M1259" t="s">
        <v>26410</v>
      </c>
      <c r="N1259" t="s">
        <v>3084</v>
      </c>
      <c r="O1259" t="s">
        <v>3860</v>
      </c>
      <c r="P1259">
        <v>2273</v>
      </c>
      <c r="S1259" s="35">
        <v>45764</v>
      </c>
      <c r="U1259">
        <v>11</v>
      </c>
      <c r="V1259">
        <v>25003</v>
      </c>
      <c r="W1259" t="s">
        <v>65</v>
      </c>
      <c r="X1259" t="s">
        <v>3085</v>
      </c>
      <c r="Y1259">
        <v>0</v>
      </c>
      <c r="Z1259">
        <v>17500</v>
      </c>
      <c r="AA1259">
        <v>7503</v>
      </c>
      <c r="AB1259">
        <v>0</v>
      </c>
      <c r="AC1259">
        <v>0</v>
      </c>
      <c r="AD1259">
        <v>0</v>
      </c>
      <c r="AG1259">
        <v>0</v>
      </c>
      <c r="AP1259" t="s">
        <v>3086</v>
      </c>
      <c r="AQ1259" t="s">
        <v>3087</v>
      </c>
      <c r="AR1259" t="s">
        <v>21766</v>
      </c>
      <c r="AT1259">
        <v>0</v>
      </c>
      <c r="AU1259">
        <v>0</v>
      </c>
      <c r="AV1259">
        <v>0</v>
      </c>
      <c r="AW1259">
        <v>0</v>
      </c>
      <c r="AX1259">
        <v>0</v>
      </c>
      <c r="AY1259">
        <v>0</v>
      </c>
      <c r="BC1259" t="s">
        <v>63</v>
      </c>
      <c r="BD1259" t="s">
        <v>3088</v>
      </c>
      <c r="BE1259">
        <v>0</v>
      </c>
      <c r="BG1259" t="s">
        <v>3087</v>
      </c>
      <c r="BJ1259" t="s">
        <v>3089</v>
      </c>
    </row>
    <row r="1260" spans="1:62" x14ac:dyDescent="0.35">
      <c r="A1260" t="s">
        <v>3034</v>
      </c>
      <c r="B1260">
        <v>10000</v>
      </c>
      <c r="C1260">
        <v>20000</v>
      </c>
      <c r="D1260">
        <v>45764</v>
      </c>
      <c r="E1260" t="s">
        <v>59</v>
      </c>
      <c r="F1260" t="s">
        <v>2711</v>
      </c>
      <c r="G1260" t="s">
        <v>1880</v>
      </c>
      <c r="I1260">
        <v>2</v>
      </c>
      <c r="J1260" t="s">
        <v>183</v>
      </c>
      <c r="K1260">
        <v>63</v>
      </c>
      <c r="L1260" t="s">
        <v>6051</v>
      </c>
      <c r="M1260" t="s">
        <v>26408</v>
      </c>
      <c r="N1260" t="s">
        <v>136</v>
      </c>
      <c r="O1260" t="s">
        <v>3850</v>
      </c>
      <c r="P1260">
        <v>625</v>
      </c>
      <c r="Q1260">
        <f>(P1260/40)+45</f>
        <v>60.625</v>
      </c>
      <c r="R1260" s="34">
        <f>Q1260/60</f>
        <v>1.0104166666666667</v>
      </c>
      <c r="S1260" s="35">
        <v>45764</v>
      </c>
      <c r="U1260">
        <v>16</v>
      </c>
      <c r="V1260">
        <v>10000</v>
      </c>
      <c r="W1260" t="s">
        <v>65</v>
      </c>
      <c r="X1260" t="s">
        <v>3035</v>
      </c>
      <c r="Y1260">
        <v>0</v>
      </c>
      <c r="Z1260">
        <v>10000</v>
      </c>
      <c r="AA1260">
        <v>0</v>
      </c>
      <c r="AB1260">
        <v>0</v>
      </c>
      <c r="AC1260">
        <v>0</v>
      </c>
      <c r="AD1260">
        <v>0</v>
      </c>
      <c r="AG1260">
        <v>0</v>
      </c>
      <c r="AP1260" t="s">
        <v>3036</v>
      </c>
      <c r="AQ1260" t="s">
        <v>170</v>
      </c>
      <c r="AR1260" t="s">
        <v>21526</v>
      </c>
      <c r="AT1260">
        <v>0</v>
      </c>
      <c r="AU1260">
        <v>0</v>
      </c>
      <c r="AV1260">
        <v>0</v>
      </c>
      <c r="AW1260">
        <v>0</v>
      </c>
      <c r="AX1260">
        <v>0</v>
      </c>
      <c r="AY1260">
        <v>0</v>
      </c>
      <c r="BC1260" t="s">
        <v>63</v>
      </c>
      <c r="BD1260" t="s">
        <v>5386</v>
      </c>
      <c r="BE1260">
        <v>0</v>
      </c>
      <c r="BG1260" t="s">
        <v>170</v>
      </c>
      <c r="BJ1260" t="s">
        <v>3037</v>
      </c>
    </row>
    <row r="1261" spans="1:62" x14ac:dyDescent="0.35">
      <c r="A1261" t="s">
        <v>3073</v>
      </c>
      <c r="B1261">
        <v>10000</v>
      </c>
      <c r="C1261">
        <v>10000</v>
      </c>
      <c r="D1261">
        <v>45768</v>
      </c>
      <c r="E1261" t="s">
        <v>59</v>
      </c>
      <c r="F1261" t="s">
        <v>3063</v>
      </c>
      <c r="G1261" t="s">
        <v>3064</v>
      </c>
      <c r="I1261">
        <v>1</v>
      </c>
      <c r="J1261" t="s">
        <v>183</v>
      </c>
      <c r="K1261">
        <v>32</v>
      </c>
      <c r="L1261" t="s">
        <v>6064</v>
      </c>
      <c r="M1261" t="s">
        <v>26405</v>
      </c>
      <c r="N1261" t="s">
        <v>516</v>
      </c>
      <c r="O1261" t="s">
        <v>3833</v>
      </c>
      <c r="P1261">
        <v>5860</v>
      </c>
      <c r="S1261" s="35">
        <v>45764</v>
      </c>
      <c r="U1261">
        <v>1</v>
      </c>
      <c r="V1261">
        <v>5860</v>
      </c>
      <c r="W1261" t="s">
        <v>65</v>
      </c>
      <c r="X1261" t="s">
        <v>517</v>
      </c>
      <c r="Y1261">
        <v>0</v>
      </c>
      <c r="Z1261">
        <v>5360</v>
      </c>
      <c r="AA1261">
        <v>500</v>
      </c>
      <c r="AB1261">
        <v>0</v>
      </c>
      <c r="AC1261">
        <v>0</v>
      </c>
      <c r="AD1261">
        <v>0</v>
      </c>
      <c r="AG1261">
        <v>0</v>
      </c>
      <c r="AP1261" t="s">
        <v>518</v>
      </c>
      <c r="AQ1261" t="s">
        <v>465</v>
      </c>
      <c r="AR1261" t="s">
        <v>15009</v>
      </c>
      <c r="AT1261">
        <v>0</v>
      </c>
      <c r="AU1261">
        <v>0</v>
      </c>
      <c r="AV1261">
        <v>0</v>
      </c>
      <c r="AW1261">
        <v>0</v>
      </c>
      <c r="AX1261">
        <v>0</v>
      </c>
      <c r="AY1261">
        <v>0</v>
      </c>
      <c r="BC1261" t="s">
        <v>63</v>
      </c>
      <c r="BD1261" t="s">
        <v>5461</v>
      </c>
      <c r="BE1261">
        <v>0</v>
      </c>
      <c r="BG1261" t="s">
        <v>465</v>
      </c>
      <c r="BJ1261" t="s">
        <v>3074</v>
      </c>
    </row>
    <row r="1262" spans="1:62" x14ac:dyDescent="0.35">
      <c r="A1262" t="s">
        <v>3075</v>
      </c>
      <c r="B1262">
        <v>10000</v>
      </c>
      <c r="C1262">
        <v>10000</v>
      </c>
      <c r="D1262">
        <v>45768</v>
      </c>
      <c r="E1262" t="s">
        <v>59</v>
      </c>
      <c r="F1262" t="s">
        <v>3063</v>
      </c>
      <c r="G1262" t="s">
        <v>3064</v>
      </c>
      <c r="I1262">
        <v>1</v>
      </c>
      <c r="J1262" t="s">
        <v>183</v>
      </c>
      <c r="K1262">
        <v>32</v>
      </c>
      <c r="L1262" t="s">
        <v>6064</v>
      </c>
      <c r="M1262" t="s">
        <v>26405</v>
      </c>
      <c r="N1262" t="s">
        <v>516</v>
      </c>
      <c r="O1262" t="s">
        <v>3833</v>
      </c>
      <c r="P1262">
        <v>5860</v>
      </c>
      <c r="S1262" s="35">
        <v>45764</v>
      </c>
      <c r="U1262">
        <v>1</v>
      </c>
      <c r="V1262">
        <v>5860</v>
      </c>
      <c r="W1262" t="s">
        <v>65</v>
      </c>
      <c r="X1262" t="s">
        <v>1227</v>
      </c>
      <c r="Y1262">
        <v>0</v>
      </c>
      <c r="Z1262">
        <v>5360</v>
      </c>
      <c r="AA1262">
        <v>500</v>
      </c>
      <c r="AB1262">
        <v>0</v>
      </c>
      <c r="AC1262">
        <v>0</v>
      </c>
      <c r="AD1262">
        <v>0</v>
      </c>
      <c r="AG1262">
        <v>0</v>
      </c>
      <c r="AP1262" t="s">
        <v>1228</v>
      </c>
      <c r="AQ1262" t="s">
        <v>465</v>
      </c>
      <c r="AR1262" t="s">
        <v>15009</v>
      </c>
      <c r="AT1262">
        <v>0</v>
      </c>
      <c r="AU1262">
        <v>0</v>
      </c>
      <c r="AV1262">
        <v>0</v>
      </c>
      <c r="AW1262">
        <v>0</v>
      </c>
      <c r="AX1262">
        <v>0</v>
      </c>
      <c r="AY1262">
        <v>0</v>
      </c>
      <c r="BC1262" t="s">
        <v>63</v>
      </c>
      <c r="BD1262" t="s">
        <v>6567</v>
      </c>
      <c r="BE1262">
        <v>0</v>
      </c>
      <c r="BG1262" t="s">
        <v>465</v>
      </c>
      <c r="BJ1262" t="s">
        <v>3076</v>
      </c>
    </row>
    <row r="1263" spans="1:62" x14ac:dyDescent="0.35">
      <c r="A1263" t="s">
        <v>3038</v>
      </c>
      <c r="B1263">
        <v>10000</v>
      </c>
      <c r="C1263">
        <v>10000</v>
      </c>
      <c r="D1263">
        <v>45764</v>
      </c>
      <c r="E1263" t="s">
        <v>59</v>
      </c>
      <c r="F1263" t="s">
        <v>3011</v>
      </c>
      <c r="G1263">
        <v>234402</v>
      </c>
      <c r="I1263">
        <v>1</v>
      </c>
      <c r="J1263" t="s">
        <v>183</v>
      </c>
      <c r="K1263">
        <v>90</v>
      </c>
      <c r="L1263" t="s">
        <v>6044</v>
      </c>
      <c r="M1263" t="s">
        <v>26408</v>
      </c>
      <c r="N1263" t="s">
        <v>1190</v>
      </c>
      <c r="O1263" t="s">
        <v>3836</v>
      </c>
      <c r="P1263">
        <v>167</v>
      </c>
      <c r="Q1263">
        <f>(P1263/20)+45</f>
        <v>53.35</v>
      </c>
      <c r="R1263" s="34">
        <f>Q1263/60</f>
        <v>0.88916666666666666</v>
      </c>
      <c r="S1263" s="35">
        <v>45764</v>
      </c>
      <c r="U1263">
        <v>180</v>
      </c>
      <c r="V1263">
        <v>30060</v>
      </c>
      <c r="W1263" t="s">
        <v>65</v>
      </c>
      <c r="X1263" t="s">
        <v>1191</v>
      </c>
      <c r="Y1263">
        <v>0</v>
      </c>
      <c r="Z1263">
        <v>30000</v>
      </c>
      <c r="AA1263">
        <v>60</v>
      </c>
      <c r="AB1263">
        <v>0</v>
      </c>
      <c r="AC1263">
        <v>0</v>
      </c>
      <c r="AD1263">
        <v>0</v>
      </c>
      <c r="AG1263">
        <v>0</v>
      </c>
      <c r="AP1263" t="s">
        <v>1192</v>
      </c>
      <c r="AQ1263" t="s">
        <v>139</v>
      </c>
      <c r="AR1263" t="s">
        <v>16963</v>
      </c>
      <c r="AT1263">
        <v>0</v>
      </c>
      <c r="AU1263">
        <v>0</v>
      </c>
      <c r="AV1263">
        <v>0</v>
      </c>
      <c r="AW1263">
        <v>0</v>
      </c>
      <c r="AX1263">
        <v>0</v>
      </c>
      <c r="AY1263">
        <v>0</v>
      </c>
      <c r="BC1263" t="s">
        <v>63</v>
      </c>
      <c r="BD1263" t="s">
        <v>5462</v>
      </c>
      <c r="BE1263">
        <v>0</v>
      </c>
      <c r="BG1263" t="s">
        <v>139</v>
      </c>
      <c r="BJ1263" t="s">
        <v>3012</v>
      </c>
    </row>
    <row r="1264" spans="1:62" x14ac:dyDescent="0.35">
      <c r="A1264" t="s">
        <v>5463</v>
      </c>
      <c r="B1264">
        <v>10000</v>
      </c>
      <c r="C1264">
        <v>10000</v>
      </c>
      <c r="D1264">
        <v>45771</v>
      </c>
      <c r="E1264" t="s">
        <v>59</v>
      </c>
      <c r="F1264" t="s">
        <v>5464</v>
      </c>
      <c r="G1264" t="s">
        <v>2957</v>
      </c>
      <c r="I1264">
        <v>1</v>
      </c>
      <c r="J1264" t="s">
        <v>183</v>
      </c>
      <c r="K1264">
        <v>88</v>
      </c>
      <c r="L1264" t="s">
        <v>6058</v>
      </c>
      <c r="M1264" t="s">
        <v>26406</v>
      </c>
      <c r="N1264" t="s">
        <v>144</v>
      </c>
      <c r="O1264" t="s">
        <v>3855</v>
      </c>
      <c r="P1264">
        <v>1000</v>
      </c>
      <c r="S1264" s="35">
        <v>45764</v>
      </c>
      <c r="U1264">
        <v>1</v>
      </c>
      <c r="V1264">
        <v>1000</v>
      </c>
      <c r="W1264" t="s">
        <v>65</v>
      </c>
      <c r="X1264" t="s">
        <v>5465</v>
      </c>
      <c r="Y1264">
        <v>0</v>
      </c>
      <c r="Z1264">
        <v>1000</v>
      </c>
      <c r="AA1264">
        <v>0</v>
      </c>
      <c r="AB1264">
        <v>0</v>
      </c>
      <c r="AC1264">
        <v>0</v>
      </c>
      <c r="AD1264">
        <v>0</v>
      </c>
      <c r="AG1264">
        <v>0</v>
      </c>
      <c r="AP1264" t="s">
        <v>5466</v>
      </c>
      <c r="AQ1264" t="s">
        <v>2960</v>
      </c>
      <c r="AR1264" t="s">
        <v>8264</v>
      </c>
      <c r="AT1264">
        <v>0</v>
      </c>
      <c r="AU1264">
        <v>0</v>
      </c>
      <c r="AV1264">
        <v>0</v>
      </c>
      <c r="AW1264">
        <v>0</v>
      </c>
      <c r="AX1264">
        <v>0</v>
      </c>
      <c r="AY1264">
        <v>0</v>
      </c>
      <c r="BC1264" t="s">
        <v>63</v>
      </c>
      <c r="BD1264" t="s">
        <v>5467</v>
      </c>
      <c r="BE1264">
        <v>0</v>
      </c>
      <c r="BG1264" t="s">
        <v>2960</v>
      </c>
      <c r="BJ1264" t="s">
        <v>5468</v>
      </c>
    </row>
    <row r="1265" spans="1:62" x14ac:dyDescent="0.35">
      <c r="A1265" t="s">
        <v>5469</v>
      </c>
      <c r="B1265">
        <v>10000</v>
      </c>
      <c r="C1265">
        <v>10000</v>
      </c>
      <c r="D1265">
        <v>45771</v>
      </c>
      <c r="E1265" t="s">
        <v>59</v>
      </c>
      <c r="F1265" t="s">
        <v>4211</v>
      </c>
      <c r="G1265" t="s">
        <v>2969</v>
      </c>
      <c r="I1265">
        <v>1</v>
      </c>
      <c r="J1265" t="s">
        <v>183</v>
      </c>
      <c r="K1265">
        <v>88</v>
      </c>
      <c r="L1265" t="s">
        <v>6058</v>
      </c>
      <c r="M1265" t="s">
        <v>26406</v>
      </c>
      <c r="N1265" t="s">
        <v>144</v>
      </c>
      <c r="O1265" t="s">
        <v>3855</v>
      </c>
      <c r="P1265">
        <v>1000</v>
      </c>
      <c r="S1265" s="35">
        <v>45764</v>
      </c>
      <c r="U1265">
        <v>1</v>
      </c>
      <c r="V1265">
        <v>1000</v>
      </c>
      <c r="W1265" t="s">
        <v>65</v>
      </c>
      <c r="X1265" t="s">
        <v>5470</v>
      </c>
      <c r="Y1265">
        <v>0</v>
      </c>
      <c r="Z1265">
        <v>1000</v>
      </c>
      <c r="AA1265">
        <v>0</v>
      </c>
      <c r="AB1265">
        <v>0</v>
      </c>
      <c r="AC1265">
        <v>0</v>
      </c>
      <c r="AD1265">
        <v>0</v>
      </c>
      <c r="AG1265">
        <v>0</v>
      </c>
      <c r="AP1265" t="s">
        <v>5471</v>
      </c>
      <c r="AQ1265" t="s">
        <v>2960</v>
      </c>
      <c r="AR1265" t="s">
        <v>8264</v>
      </c>
      <c r="AT1265">
        <v>0</v>
      </c>
      <c r="AU1265">
        <v>0</v>
      </c>
      <c r="AV1265">
        <v>0</v>
      </c>
      <c r="AW1265">
        <v>0</v>
      </c>
      <c r="AX1265">
        <v>0</v>
      </c>
      <c r="AY1265">
        <v>0</v>
      </c>
      <c r="BC1265" t="s">
        <v>63</v>
      </c>
      <c r="BD1265" t="s">
        <v>5472</v>
      </c>
      <c r="BE1265">
        <v>0</v>
      </c>
      <c r="BG1265" t="s">
        <v>2960</v>
      </c>
      <c r="BJ1265" t="s">
        <v>5468</v>
      </c>
    </row>
    <row r="1266" spans="1:62" x14ac:dyDescent="0.35">
      <c r="A1266" t="s">
        <v>3039</v>
      </c>
      <c r="B1266">
        <v>10000</v>
      </c>
      <c r="C1266">
        <v>10000</v>
      </c>
      <c r="D1266">
        <v>45764</v>
      </c>
      <c r="E1266" t="s">
        <v>59</v>
      </c>
      <c r="F1266" t="s">
        <v>3040</v>
      </c>
      <c r="G1266" t="s">
        <v>536</v>
      </c>
      <c r="I1266">
        <v>1</v>
      </c>
      <c r="J1266" t="s">
        <v>183</v>
      </c>
      <c r="K1266">
        <v>61</v>
      </c>
      <c r="L1266" t="s">
        <v>6046</v>
      </c>
      <c r="M1266" t="s">
        <v>26405</v>
      </c>
      <c r="N1266" t="s">
        <v>209</v>
      </c>
      <c r="O1266" t="s">
        <v>3802</v>
      </c>
      <c r="P1266">
        <v>500</v>
      </c>
      <c r="Q1266">
        <f>(P1266/50)+45</f>
        <v>55</v>
      </c>
      <c r="R1266" s="34">
        <f>Q1266/60</f>
        <v>0.91666666666666663</v>
      </c>
      <c r="S1266" s="35">
        <v>45764</v>
      </c>
      <c r="U1266">
        <v>1</v>
      </c>
      <c r="V1266">
        <v>500</v>
      </c>
      <c r="W1266" t="s">
        <v>65</v>
      </c>
      <c r="X1266" t="s">
        <v>3041</v>
      </c>
      <c r="Y1266">
        <v>0</v>
      </c>
      <c r="Z1266">
        <v>500</v>
      </c>
      <c r="AA1266">
        <v>0</v>
      </c>
      <c r="AB1266">
        <v>0</v>
      </c>
      <c r="AC1266">
        <v>0</v>
      </c>
      <c r="AD1266">
        <v>0</v>
      </c>
      <c r="AG1266">
        <v>0</v>
      </c>
      <c r="AP1266" t="s">
        <v>3042</v>
      </c>
      <c r="AQ1266" t="s">
        <v>2222</v>
      </c>
      <c r="AR1266" t="s">
        <v>12746</v>
      </c>
      <c r="AT1266">
        <v>0</v>
      </c>
      <c r="AU1266">
        <v>0</v>
      </c>
      <c r="AV1266">
        <v>0</v>
      </c>
      <c r="AW1266">
        <v>0</v>
      </c>
      <c r="AX1266">
        <v>0</v>
      </c>
      <c r="AY1266">
        <v>0</v>
      </c>
      <c r="BC1266" t="s">
        <v>63</v>
      </c>
      <c r="BD1266" t="s">
        <v>5473</v>
      </c>
      <c r="BE1266">
        <v>0</v>
      </c>
      <c r="BG1266" t="s">
        <v>2222</v>
      </c>
      <c r="BJ1266" t="s">
        <v>3043</v>
      </c>
    </row>
    <row r="1267" spans="1:62" x14ac:dyDescent="0.35">
      <c r="A1267" t="s">
        <v>3090</v>
      </c>
      <c r="B1267">
        <v>10000</v>
      </c>
      <c r="C1267">
        <v>20000</v>
      </c>
      <c r="D1267">
        <v>45768</v>
      </c>
      <c r="E1267" t="s">
        <v>59</v>
      </c>
      <c r="F1267" t="s">
        <v>3091</v>
      </c>
      <c r="G1267" t="s">
        <v>3092</v>
      </c>
      <c r="I1267">
        <v>1</v>
      </c>
      <c r="J1267" t="s">
        <v>183</v>
      </c>
      <c r="K1267">
        <v>79</v>
      </c>
      <c r="L1267" t="s">
        <v>6076</v>
      </c>
      <c r="M1267" t="s">
        <v>26406</v>
      </c>
      <c r="N1267" t="s">
        <v>92</v>
      </c>
      <c r="O1267" t="s">
        <v>3828</v>
      </c>
      <c r="P1267">
        <v>3470</v>
      </c>
      <c r="Q1267">
        <f>(P1267/20)+30</f>
        <v>203.5</v>
      </c>
      <c r="R1267" s="34">
        <f>Q1267/60</f>
        <v>3.3916666666666666</v>
      </c>
      <c r="S1267" s="35">
        <v>45764</v>
      </c>
      <c r="U1267">
        <v>32</v>
      </c>
      <c r="V1267">
        <v>111040</v>
      </c>
      <c r="W1267" t="s">
        <v>65</v>
      </c>
      <c r="X1267" t="s">
        <v>3093</v>
      </c>
      <c r="Y1267">
        <v>0</v>
      </c>
      <c r="Z1267">
        <v>111000</v>
      </c>
      <c r="AA1267">
        <v>40</v>
      </c>
      <c r="AB1267">
        <v>0</v>
      </c>
      <c r="AC1267">
        <v>0</v>
      </c>
      <c r="AD1267">
        <v>0</v>
      </c>
      <c r="AG1267">
        <v>0</v>
      </c>
      <c r="AP1267" t="s">
        <v>3094</v>
      </c>
      <c r="AQ1267" t="s">
        <v>3095</v>
      </c>
      <c r="AR1267" t="s">
        <v>21792</v>
      </c>
      <c r="AT1267">
        <v>0</v>
      </c>
      <c r="AU1267">
        <v>0</v>
      </c>
      <c r="AV1267">
        <v>0</v>
      </c>
      <c r="AW1267">
        <v>0</v>
      </c>
      <c r="AX1267">
        <v>0</v>
      </c>
      <c r="AY1267">
        <v>0</v>
      </c>
      <c r="BC1267" t="s">
        <v>63</v>
      </c>
      <c r="BD1267" t="s">
        <v>3096</v>
      </c>
      <c r="BE1267">
        <v>0</v>
      </c>
      <c r="BG1267" t="s">
        <v>3095</v>
      </c>
      <c r="BJ1267" t="s">
        <v>3097</v>
      </c>
    </row>
    <row r="1268" spans="1:62" x14ac:dyDescent="0.35">
      <c r="A1268" t="s">
        <v>3090</v>
      </c>
      <c r="B1268">
        <v>10000</v>
      </c>
      <c r="C1268">
        <v>30000</v>
      </c>
      <c r="D1268">
        <v>45768</v>
      </c>
      <c r="E1268" t="s">
        <v>59</v>
      </c>
      <c r="F1268" t="s">
        <v>3091</v>
      </c>
      <c r="G1268" t="s">
        <v>3092</v>
      </c>
      <c r="I1268">
        <v>2</v>
      </c>
      <c r="J1268" t="s">
        <v>183</v>
      </c>
      <c r="K1268">
        <v>105</v>
      </c>
      <c r="L1268" t="s">
        <v>6067</v>
      </c>
      <c r="M1268" t="s">
        <v>26411</v>
      </c>
      <c r="N1268" t="s">
        <v>281</v>
      </c>
      <c r="O1268" t="s">
        <v>3851</v>
      </c>
      <c r="P1268">
        <v>222000</v>
      </c>
      <c r="S1268" s="35">
        <v>45764</v>
      </c>
      <c r="U1268">
        <v>1</v>
      </c>
      <c r="V1268">
        <v>222000</v>
      </c>
      <c r="W1268" t="s">
        <v>65</v>
      </c>
      <c r="X1268" t="s">
        <v>3093</v>
      </c>
      <c r="Y1268">
        <v>0</v>
      </c>
      <c r="Z1268">
        <v>222000</v>
      </c>
      <c r="AA1268">
        <v>0</v>
      </c>
      <c r="AB1268">
        <v>0</v>
      </c>
      <c r="AC1268">
        <v>0</v>
      </c>
      <c r="AD1268">
        <v>0</v>
      </c>
      <c r="AG1268">
        <v>0</v>
      </c>
      <c r="AP1268" t="s">
        <v>3094</v>
      </c>
      <c r="AQ1268" t="s">
        <v>3095</v>
      </c>
      <c r="AR1268" t="s">
        <v>21792</v>
      </c>
      <c r="AT1268">
        <v>0</v>
      </c>
      <c r="AU1268">
        <v>0</v>
      </c>
      <c r="AV1268">
        <v>0</v>
      </c>
      <c r="AW1268">
        <v>0</v>
      </c>
      <c r="AX1268">
        <v>0</v>
      </c>
      <c r="AY1268">
        <v>0</v>
      </c>
      <c r="BC1268" t="s">
        <v>63</v>
      </c>
      <c r="BD1268" t="s">
        <v>3096</v>
      </c>
      <c r="BE1268">
        <v>0</v>
      </c>
      <c r="BG1268" t="s">
        <v>3095</v>
      </c>
      <c r="BJ1268" t="s">
        <v>3097</v>
      </c>
    </row>
    <row r="1269" spans="1:62" x14ac:dyDescent="0.35">
      <c r="A1269" t="s">
        <v>3098</v>
      </c>
      <c r="B1269">
        <v>10000</v>
      </c>
      <c r="C1269">
        <v>10000</v>
      </c>
      <c r="D1269">
        <v>45768</v>
      </c>
      <c r="E1269" t="s">
        <v>59</v>
      </c>
      <c r="F1269" t="s">
        <v>751</v>
      </c>
      <c r="G1269" t="s">
        <v>3099</v>
      </c>
      <c r="I1269">
        <v>1</v>
      </c>
      <c r="J1269" t="s">
        <v>183</v>
      </c>
      <c r="K1269">
        <v>79</v>
      </c>
      <c r="L1269" t="s">
        <v>6076</v>
      </c>
      <c r="M1269" t="s">
        <v>26406</v>
      </c>
      <c r="N1269" t="s">
        <v>92</v>
      </c>
      <c r="O1269" t="s">
        <v>3828</v>
      </c>
      <c r="P1269">
        <v>173</v>
      </c>
      <c r="Q1269">
        <f>(P1269/20)+30</f>
        <v>38.65</v>
      </c>
      <c r="R1269" s="34">
        <f>Q1269/60</f>
        <v>0.64416666666666667</v>
      </c>
      <c r="S1269" s="35">
        <v>45764</v>
      </c>
      <c r="U1269">
        <v>16</v>
      </c>
      <c r="V1269">
        <v>2768</v>
      </c>
      <c r="W1269" t="s">
        <v>65</v>
      </c>
      <c r="X1269" t="s">
        <v>3100</v>
      </c>
      <c r="Y1269">
        <v>0</v>
      </c>
      <c r="Z1269">
        <v>2768</v>
      </c>
      <c r="AA1269">
        <v>0</v>
      </c>
      <c r="AB1269">
        <v>0</v>
      </c>
      <c r="AC1269">
        <v>0</v>
      </c>
      <c r="AD1269">
        <v>0</v>
      </c>
      <c r="AG1269">
        <v>0</v>
      </c>
      <c r="AP1269" t="s">
        <v>3101</v>
      </c>
      <c r="AQ1269" t="s">
        <v>3095</v>
      </c>
      <c r="AR1269" t="s">
        <v>21792</v>
      </c>
      <c r="AT1269">
        <v>0</v>
      </c>
      <c r="AU1269">
        <v>0</v>
      </c>
      <c r="AV1269">
        <v>0</v>
      </c>
      <c r="AW1269">
        <v>0</v>
      </c>
      <c r="AX1269">
        <v>0</v>
      </c>
      <c r="AY1269">
        <v>0</v>
      </c>
      <c r="BC1269" t="s">
        <v>63</v>
      </c>
      <c r="BD1269" t="s">
        <v>3102</v>
      </c>
      <c r="BE1269">
        <v>0</v>
      </c>
      <c r="BG1269" t="s">
        <v>3095</v>
      </c>
      <c r="BJ1269" t="s">
        <v>3103</v>
      </c>
    </row>
    <row r="1270" spans="1:62" x14ac:dyDescent="0.35">
      <c r="A1270" t="s">
        <v>3098</v>
      </c>
      <c r="B1270">
        <v>10000</v>
      </c>
      <c r="C1270">
        <v>20000</v>
      </c>
      <c r="D1270">
        <v>45768</v>
      </c>
      <c r="E1270" t="s">
        <v>59</v>
      </c>
      <c r="F1270" t="s">
        <v>751</v>
      </c>
      <c r="G1270" t="s">
        <v>3099</v>
      </c>
      <c r="I1270">
        <v>2</v>
      </c>
      <c r="J1270" t="s">
        <v>183</v>
      </c>
      <c r="K1270">
        <v>60</v>
      </c>
      <c r="L1270" t="s">
        <v>6048</v>
      </c>
      <c r="M1270" t="s">
        <v>26408</v>
      </c>
      <c r="N1270" t="s">
        <v>3104</v>
      </c>
      <c r="O1270" t="s">
        <v>3808</v>
      </c>
      <c r="P1270">
        <v>2768</v>
      </c>
      <c r="Q1270">
        <f>(P1270/50)+45</f>
        <v>100.36</v>
      </c>
      <c r="R1270" s="34">
        <f>Q1270/60</f>
        <v>1.6726666666666667</v>
      </c>
      <c r="S1270" s="35">
        <v>45764</v>
      </c>
      <c r="U1270">
        <v>1</v>
      </c>
      <c r="V1270">
        <v>2768</v>
      </c>
      <c r="W1270" t="s">
        <v>65</v>
      </c>
      <c r="X1270" t="s">
        <v>3100</v>
      </c>
      <c r="Y1270">
        <v>0</v>
      </c>
      <c r="Z1270">
        <v>2768</v>
      </c>
      <c r="AA1270">
        <v>0</v>
      </c>
      <c r="AB1270">
        <v>0</v>
      </c>
      <c r="AC1270">
        <v>0</v>
      </c>
      <c r="AD1270">
        <v>0</v>
      </c>
      <c r="AG1270">
        <v>0</v>
      </c>
      <c r="AP1270" t="s">
        <v>3101</v>
      </c>
      <c r="AQ1270" t="s">
        <v>3095</v>
      </c>
      <c r="AR1270" t="s">
        <v>21792</v>
      </c>
      <c r="AT1270">
        <v>0</v>
      </c>
      <c r="AU1270">
        <v>0</v>
      </c>
      <c r="AV1270">
        <v>0</v>
      </c>
      <c r="AW1270">
        <v>0</v>
      </c>
      <c r="AX1270">
        <v>0</v>
      </c>
      <c r="AY1270">
        <v>0</v>
      </c>
      <c r="BC1270" t="s">
        <v>63</v>
      </c>
      <c r="BD1270" t="s">
        <v>3102</v>
      </c>
      <c r="BE1270">
        <v>0</v>
      </c>
      <c r="BG1270" t="s">
        <v>3095</v>
      </c>
      <c r="BJ1270" t="s">
        <v>3103</v>
      </c>
    </row>
    <row r="1271" spans="1:62" x14ac:dyDescent="0.35">
      <c r="A1271" t="s">
        <v>3371</v>
      </c>
      <c r="B1271">
        <v>10000</v>
      </c>
      <c r="C1271">
        <v>10000</v>
      </c>
      <c r="D1271">
        <v>45770</v>
      </c>
      <c r="E1271" t="s">
        <v>59</v>
      </c>
      <c r="F1271" t="s">
        <v>3402</v>
      </c>
      <c r="G1271" t="s">
        <v>3373</v>
      </c>
      <c r="I1271">
        <v>1</v>
      </c>
      <c r="J1271" t="s">
        <v>183</v>
      </c>
      <c r="K1271">
        <v>65</v>
      </c>
      <c r="L1271" t="s">
        <v>6054</v>
      </c>
      <c r="M1271" t="s">
        <v>26408</v>
      </c>
      <c r="N1271" t="s">
        <v>340</v>
      </c>
      <c r="O1271" t="s">
        <v>3854</v>
      </c>
      <c r="P1271">
        <v>5000</v>
      </c>
      <c r="Q1271">
        <f t="shared" ref="Q1271:Q1272" si="348">(P1271/40)+45</f>
        <v>170</v>
      </c>
      <c r="R1271" s="34">
        <f t="shared" ref="R1271:R1272" si="349">Q1271/60</f>
        <v>2.8333333333333335</v>
      </c>
      <c r="S1271" s="35">
        <v>45766</v>
      </c>
      <c r="U1271">
        <v>2</v>
      </c>
      <c r="V1271">
        <v>10000</v>
      </c>
      <c r="W1271" t="s">
        <v>65</v>
      </c>
      <c r="X1271" t="s">
        <v>3374</v>
      </c>
      <c r="Y1271">
        <v>0</v>
      </c>
      <c r="Z1271">
        <v>10000</v>
      </c>
      <c r="AA1271">
        <v>0</v>
      </c>
      <c r="AB1271">
        <v>0</v>
      </c>
      <c r="AC1271">
        <v>0</v>
      </c>
      <c r="AD1271">
        <v>0</v>
      </c>
      <c r="AG1271">
        <v>0</v>
      </c>
      <c r="AP1271" t="s">
        <v>3375</v>
      </c>
      <c r="AQ1271" t="s">
        <v>3376</v>
      </c>
      <c r="AR1271" t="s">
        <v>12548</v>
      </c>
      <c r="AT1271">
        <v>0</v>
      </c>
      <c r="AU1271">
        <v>0</v>
      </c>
      <c r="AV1271">
        <v>0</v>
      </c>
      <c r="AW1271">
        <v>0</v>
      </c>
      <c r="AX1271">
        <v>0</v>
      </c>
      <c r="AY1271">
        <v>0</v>
      </c>
      <c r="BC1271" t="s">
        <v>63</v>
      </c>
      <c r="BD1271" t="s">
        <v>5731</v>
      </c>
      <c r="BE1271">
        <v>0</v>
      </c>
      <c r="BG1271" t="s">
        <v>3376</v>
      </c>
      <c r="BJ1271" t="s">
        <v>3377</v>
      </c>
    </row>
    <row r="1272" spans="1:62" x14ac:dyDescent="0.35">
      <c r="A1272" t="s">
        <v>5732</v>
      </c>
      <c r="B1272">
        <v>10000</v>
      </c>
      <c r="C1272">
        <v>10000</v>
      </c>
      <c r="D1272">
        <v>45771</v>
      </c>
      <c r="E1272" t="s">
        <v>59</v>
      </c>
      <c r="F1272" t="s">
        <v>5733</v>
      </c>
      <c r="G1272" t="s">
        <v>3373</v>
      </c>
      <c r="I1272">
        <v>1</v>
      </c>
      <c r="J1272" t="s">
        <v>183</v>
      </c>
      <c r="K1272">
        <v>65</v>
      </c>
      <c r="L1272" t="s">
        <v>6054</v>
      </c>
      <c r="M1272" t="s">
        <v>26408</v>
      </c>
      <c r="N1272" t="s">
        <v>340</v>
      </c>
      <c r="O1272" t="s">
        <v>3854</v>
      </c>
      <c r="P1272">
        <v>8000</v>
      </c>
      <c r="Q1272">
        <f t="shared" si="348"/>
        <v>245</v>
      </c>
      <c r="R1272" s="34">
        <f t="shared" si="349"/>
        <v>4.083333333333333</v>
      </c>
      <c r="S1272" s="35">
        <v>45766</v>
      </c>
      <c r="U1272">
        <v>2</v>
      </c>
      <c r="V1272">
        <v>16000</v>
      </c>
      <c r="W1272" t="s">
        <v>65</v>
      </c>
      <c r="X1272" t="s">
        <v>5734</v>
      </c>
      <c r="Y1272">
        <v>0</v>
      </c>
      <c r="Z1272">
        <v>16000</v>
      </c>
      <c r="AA1272">
        <v>0</v>
      </c>
      <c r="AB1272">
        <v>0</v>
      </c>
      <c r="AC1272">
        <v>0</v>
      </c>
      <c r="AD1272">
        <v>0</v>
      </c>
      <c r="AG1272">
        <v>0</v>
      </c>
      <c r="AP1272" t="s">
        <v>5735</v>
      </c>
      <c r="AQ1272" t="s">
        <v>3376</v>
      </c>
      <c r="AR1272" t="s">
        <v>12548</v>
      </c>
      <c r="AT1272">
        <v>0</v>
      </c>
      <c r="AU1272">
        <v>0</v>
      </c>
      <c r="AV1272">
        <v>0</v>
      </c>
      <c r="AW1272">
        <v>0</v>
      </c>
      <c r="AX1272">
        <v>0</v>
      </c>
      <c r="AY1272">
        <v>0</v>
      </c>
      <c r="BC1272" t="s">
        <v>63</v>
      </c>
      <c r="BD1272" t="s">
        <v>5736</v>
      </c>
      <c r="BE1272">
        <v>0</v>
      </c>
      <c r="BG1272" t="s">
        <v>3376</v>
      </c>
      <c r="BJ1272" t="s">
        <v>3377</v>
      </c>
    </row>
    <row r="1273" spans="1:62" x14ac:dyDescent="0.35">
      <c r="A1273" t="s">
        <v>6552</v>
      </c>
      <c r="B1273">
        <v>10000</v>
      </c>
      <c r="C1273">
        <v>20000</v>
      </c>
      <c r="D1273">
        <v>45785</v>
      </c>
      <c r="E1273" t="s">
        <v>59</v>
      </c>
      <c r="F1273" t="s">
        <v>6553</v>
      </c>
      <c r="G1273" t="s">
        <v>6554</v>
      </c>
      <c r="H1273" t="s">
        <v>6555</v>
      </c>
      <c r="I1273">
        <v>2</v>
      </c>
      <c r="J1273" t="s">
        <v>63</v>
      </c>
      <c r="K1273">
        <v>77</v>
      </c>
      <c r="L1273" t="s">
        <v>6043</v>
      </c>
      <c r="M1273" t="s">
        <v>26407</v>
      </c>
      <c r="N1273" t="s">
        <v>192</v>
      </c>
      <c r="O1273" t="s">
        <v>3848</v>
      </c>
      <c r="P1273">
        <v>29723</v>
      </c>
      <c r="Q1273">
        <f>(P1273/60)+30</f>
        <v>525.38333333333333</v>
      </c>
      <c r="R1273" s="34">
        <f>Q1273/60</f>
        <v>8.756388888888889</v>
      </c>
      <c r="S1273" s="35">
        <v>45768</v>
      </c>
      <c r="U1273">
        <v>36</v>
      </c>
      <c r="V1273">
        <v>1070028</v>
      </c>
      <c r="W1273" t="s">
        <v>65</v>
      </c>
      <c r="X1273" t="s">
        <v>5490</v>
      </c>
      <c r="Y1273">
        <v>0</v>
      </c>
      <c r="Z1273">
        <v>0</v>
      </c>
      <c r="AA1273">
        <v>0</v>
      </c>
      <c r="AB1273">
        <v>0</v>
      </c>
      <c r="AC1273">
        <v>0</v>
      </c>
      <c r="AD1273">
        <v>0</v>
      </c>
      <c r="AG1273">
        <v>0</v>
      </c>
      <c r="AK1273" t="s">
        <v>63</v>
      </c>
      <c r="AL1273">
        <v>0</v>
      </c>
      <c r="AM1273" t="s">
        <v>63</v>
      </c>
      <c r="AP1273" t="s">
        <v>5491</v>
      </c>
      <c r="AQ1273" t="s">
        <v>95</v>
      </c>
      <c r="AR1273" t="s">
        <v>13261</v>
      </c>
      <c r="AT1273">
        <v>0</v>
      </c>
      <c r="AU1273">
        <v>0</v>
      </c>
      <c r="AV1273">
        <v>0</v>
      </c>
      <c r="AW1273">
        <v>0</v>
      </c>
      <c r="AX1273">
        <v>0</v>
      </c>
      <c r="AY1273">
        <v>0</v>
      </c>
      <c r="BC1273" t="s">
        <v>63</v>
      </c>
      <c r="BG1273" t="s">
        <v>95</v>
      </c>
      <c r="BJ1273" t="s">
        <v>6556</v>
      </c>
    </row>
    <row r="1274" spans="1:62" x14ac:dyDescent="0.35">
      <c r="A1274" t="s">
        <v>3105</v>
      </c>
      <c r="B1274">
        <v>10000</v>
      </c>
      <c r="C1274">
        <v>20000</v>
      </c>
      <c r="D1274">
        <v>45768</v>
      </c>
      <c r="E1274" t="s">
        <v>59</v>
      </c>
      <c r="F1274" t="s">
        <v>3106</v>
      </c>
      <c r="G1274" t="s">
        <v>3050</v>
      </c>
      <c r="H1274" t="s">
        <v>80</v>
      </c>
      <c r="I1274">
        <v>1</v>
      </c>
      <c r="J1274" t="s">
        <v>63</v>
      </c>
      <c r="K1274">
        <v>94</v>
      </c>
      <c r="L1274" t="s">
        <v>6050</v>
      </c>
      <c r="M1274" t="s">
        <v>26405</v>
      </c>
      <c r="N1274" t="s">
        <v>81</v>
      </c>
      <c r="O1274" t="s">
        <v>3825</v>
      </c>
      <c r="P1274">
        <v>10000</v>
      </c>
      <c r="S1274" s="35">
        <v>45768</v>
      </c>
      <c r="U1274">
        <v>4</v>
      </c>
      <c r="V1274">
        <v>40000</v>
      </c>
      <c r="W1274" t="s">
        <v>65</v>
      </c>
      <c r="X1274" t="s">
        <v>82</v>
      </c>
      <c r="Y1274">
        <v>0</v>
      </c>
      <c r="Z1274">
        <v>0</v>
      </c>
      <c r="AA1274">
        <v>0</v>
      </c>
      <c r="AB1274">
        <v>0</v>
      </c>
      <c r="AC1274">
        <v>0</v>
      </c>
      <c r="AD1274">
        <v>0</v>
      </c>
      <c r="AG1274">
        <v>0</v>
      </c>
      <c r="AK1274" t="s">
        <v>63</v>
      </c>
      <c r="AL1274">
        <v>0</v>
      </c>
      <c r="AM1274" t="s">
        <v>63</v>
      </c>
      <c r="AP1274" t="s">
        <v>83</v>
      </c>
      <c r="AQ1274" t="s">
        <v>84</v>
      </c>
      <c r="AR1274" t="s">
        <v>14396</v>
      </c>
      <c r="AT1274">
        <v>0</v>
      </c>
      <c r="AU1274">
        <v>0</v>
      </c>
      <c r="AV1274">
        <v>0</v>
      </c>
      <c r="AW1274">
        <v>0</v>
      </c>
      <c r="AX1274">
        <v>0</v>
      </c>
      <c r="AY1274">
        <v>0</v>
      </c>
      <c r="BC1274" t="s">
        <v>63</v>
      </c>
      <c r="BG1274" t="s">
        <v>84</v>
      </c>
      <c r="BJ1274" t="s">
        <v>3107</v>
      </c>
    </row>
    <row r="1275" spans="1:62" x14ac:dyDescent="0.35">
      <c r="A1275" t="s">
        <v>6471</v>
      </c>
      <c r="B1275">
        <v>10000</v>
      </c>
      <c r="C1275">
        <v>10000</v>
      </c>
      <c r="D1275">
        <v>45784</v>
      </c>
      <c r="E1275" t="s">
        <v>59</v>
      </c>
      <c r="F1275" t="s">
        <v>6472</v>
      </c>
      <c r="G1275" t="s">
        <v>6473</v>
      </c>
      <c r="H1275" t="s">
        <v>6474</v>
      </c>
      <c r="I1275">
        <v>1</v>
      </c>
      <c r="J1275" t="s">
        <v>63</v>
      </c>
      <c r="K1275">
        <v>79</v>
      </c>
      <c r="L1275" t="s">
        <v>6076</v>
      </c>
      <c r="M1275" t="s">
        <v>26406</v>
      </c>
      <c r="N1275" t="s">
        <v>92</v>
      </c>
      <c r="O1275" t="s">
        <v>3828</v>
      </c>
      <c r="P1275">
        <v>3800</v>
      </c>
      <c r="Q1275">
        <f t="shared" ref="Q1275:Q1276" si="350">(P1275/20)+30</f>
        <v>220</v>
      </c>
      <c r="R1275" s="34">
        <f t="shared" ref="R1275:R1276" si="351">Q1275/60</f>
        <v>3.6666666666666665</v>
      </c>
      <c r="S1275" s="35">
        <v>45768</v>
      </c>
      <c r="U1275">
        <v>21</v>
      </c>
      <c r="V1275">
        <v>79800</v>
      </c>
      <c r="W1275" t="s">
        <v>65</v>
      </c>
      <c r="X1275" t="s">
        <v>3489</v>
      </c>
      <c r="Y1275">
        <v>0</v>
      </c>
      <c r="Z1275">
        <v>0</v>
      </c>
      <c r="AA1275">
        <v>0</v>
      </c>
      <c r="AB1275">
        <v>0</v>
      </c>
      <c r="AC1275">
        <v>0</v>
      </c>
      <c r="AD1275">
        <v>0</v>
      </c>
      <c r="AG1275">
        <v>0</v>
      </c>
      <c r="AK1275" t="s">
        <v>63</v>
      </c>
      <c r="AL1275">
        <v>0</v>
      </c>
      <c r="AM1275" t="s">
        <v>63</v>
      </c>
      <c r="AP1275" t="s">
        <v>3490</v>
      </c>
      <c r="AQ1275" t="s">
        <v>108</v>
      </c>
      <c r="AR1275" t="s">
        <v>13404</v>
      </c>
      <c r="AT1275">
        <v>0</v>
      </c>
      <c r="AU1275">
        <v>0</v>
      </c>
      <c r="AV1275">
        <v>0</v>
      </c>
      <c r="AW1275">
        <v>0</v>
      </c>
      <c r="AX1275">
        <v>0</v>
      </c>
      <c r="AY1275">
        <v>0</v>
      </c>
      <c r="BC1275" t="s">
        <v>63</v>
      </c>
      <c r="BG1275" t="s">
        <v>108</v>
      </c>
      <c r="BJ1275" t="s">
        <v>6475</v>
      </c>
    </row>
    <row r="1276" spans="1:62" x14ac:dyDescent="0.35">
      <c r="A1276" t="s">
        <v>6471</v>
      </c>
      <c r="B1276">
        <v>10000</v>
      </c>
      <c r="C1276">
        <v>20000</v>
      </c>
      <c r="D1276">
        <v>45784</v>
      </c>
      <c r="E1276" t="s">
        <v>59</v>
      </c>
      <c r="F1276" t="s">
        <v>6472</v>
      </c>
      <c r="G1276" t="s">
        <v>6473</v>
      </c>
      <c r="H1276" t="s">
        <v>6474</v>
      </c>
      <c r="I1276">
        <v>1</v>
      </c>
      <c r="J1276" t="s">
        <v>63</v>
      </c>
      <c r="K1276">
        <v>79</v>
      </c>
      <c r="L1276" t="s">
        <v>6076</v>
      </c>
      <c r="M1276" t="s">
        <v>26406</v>
      </c>
      <c r="N1276" t="s">
        <v>945</v>
      </c>
      <c r="O1276" t="s">
        <v>3831</v>
      </c>
      <c r="P1276">
        <v>1395</v>
      </c>
      <c r="Q1276">
        <f t="shared" si="350"/>
        <v>99.75</v>
      </c>
      <c r="R1276" s="34">
        <f t="shared" si="351"/>
        <v>1.6625000000000001</v>
      </c>
      <c r="S1276" s="35">
        <v>45768</v>
      </c>
      <c r="U1276">
        <v>21</v>
      </c>
      <c r="V1276">
        <v>29295</v>
      </c>
      <c r="W1276" t="s">
        <v>65</v>
      </c>
      <c r="X1276" t="s">
        <v>3489</v>
      </c>
      <c r="Y1276">
        <v>0</v>
      </c>
      <c r="Z1276">
        <v>0</v>
      </c>
      <c r="AA1276">
        <v>0</v>
      </c>
      <c r="AB1276">
        <v>0</v>
      </c>
      <c r="AC1276">
        <v>0</v>
      </c>
      <c r="AD1276">
        <v>0</v>
      </c>
      <c r="AG1276">
        <v>0</v>
      </c>
      <c r="AK1276" t="s">
        <v>63</v>
      </c>
      <c r="AL1276">
        <v>0</v>
      </c>
      <c r="AM1276" t="s">
        <v>63</v>
      </c>
      <c r="AP1276" t="s">
        <v>3490</v>
      </c>
      <c r="AQ1276" t="s">
        <v>108</v>
      </c>
      <c r="AR1276" t="s">
        <v>13404</v>
      </c>
      <c r="AT1276">
        <v>0</v>
      </c>
      <c r="AU1276">
        <v>0</v>
      </c>
      <c r="AV1276">
        <v>0</v>
      </c>
      <c r="AW1276">
        <v>0</v>
      </c>
      <c r="AX1276">
        <v>0</v>
      </c>
      <c r="AY1276">
        <v>0</v>
      </c>
      <c r="BC1276" t="s">
        <v>63</v>
      </c>
      <c r="BG1276" t="s">
        <v>108</v>
      </c>
      <c r="BJ1276" t="s">
        <v>6475</v>
      </c>
    </row>
    <row r="1277" spans="1:62" x14ac:dyDescent="0.35">
      <c r="A1277" t="s">
        <v>5482</v>
      </c>
      <c r="B1277">
        <v>10000</v>
      </c>
      <c r="C1277">
        <v>10000</v>
      </c>
      <c r="D1277">
        <v>45769</v>
      </c>
      <c r="E1277" t="s">
        <v>59</v>
      </c>
      <c r="F1277" t="s">
        <v>3207</v>
      </c>
      <c r="G1277" t="s">
        <v>5483</v>
      </c>
      <c r="H1277" t="s">
        <v>1401</v>
      </c>
      <c r="I1277">
        <v>1</v>
      </c>
      <c r="J1277" t="s">
        <v>63</v>
      </c>
      <c r="K1277">
        <v>82</v>
      </c>
      <c r="L1277" t="s">
        <v>6057</v>
      </c>
      <c r="M1277" t="s">
        <v>26408</v>
      </c>
      <c r="N1277" t="s">
        <v>352</v>
      </c>
      <c r="O1277" t="s">
        <v>3798</v>
      </c>
      <c r="P1277">
        <v>8000</v>
      </c>
      <c r="S1277" s="35">
        <v>45768</v>
      </c>
      <c r="U1277">
        <v>6</v>
      </c>
      <c r="V1277">
        <v>48000</v>
      </c>
      <c r="W1277" t="s">
        <v>65</v>
      </c>
      <c r="X1277" t="s">
        <v>5319</v>
      </c>
      <c r="Y1277">
        <v>0</v>
      </c>
      <c r="Z1277">
        <v>0</v>
      </c>
      <c r="AA1277">
        <v>0</v>
      </c>
      <c r="AB1277">
        <v>0</v>
      </c>
      <c r="AC1277">
        <v>0</v>
      </c>
      <c r="AD1277">
        <v>0</v>
      </c>
      <c r="AG1277">
        <v>0</v>
      </c>
      <c r="AK1277" t="s">
        <v>63</v>
      </c>
      <c r="AL1277">
        <v>0</v>
      </c>
      <c r="AM1277" t="s">
        <v>63</v>
      </c>
      <c r="AP1277" t="s">
        <v>5320</v>
      </c>
      <c r="AQ1277" t="s">
        <v>84</v>
      </c>
      <c r="AR1277" t="s">
        <v>14396</v>
      </c>
      <c r="AT1277">
        <v>0</v>
      </c>
      <c r="AU1277">
        <v>0</v>
      </c>
      <c r="AV1277">
        <v>0</v>
      </c>
      <c r="AW1277">
        <v>0</v>
      </c>
      <c r="AX1277">
        <v>0</v>
      </c>
      <c r="AY1277">
        <v>0</v>
      </c>
      <c r="BC1277" t="s">
        <v>63</v>
      </c>
      <c r="BG1277" t="s">
        <v>84</v>
      </c>
      <c r="BJ1277" t="s">
        <v>5484</v>
      </c>
    </row>
    <row r="1278" spans="1:62" x14ac:dyDescent="0.35">
      <c r="A1278" t="s">
        <v>5485</v>
      </c>
      <c r="B1278">
        <v>10000</v>
      </c>
      <c r="C1278">
        <v>10000</v>
      </c>
      <c r="D1278">
        <v>45769</v>
      </c>
      <c r="E1278" t="s">
        <v>59</v>
      </c>
      <c r="F1278" t="s">
        <v>3207</v>
      </c>
      <c r="G1278" t="s">
        <v>5483</v>
      </c>
      <c r="H1278" t="s">
        <v>1401</v>
      </c>
      <c r="I1278">
        <v>1</v>
      </c>
      <c r="J1278" t="s">
        <v>63</v>
      </c>
      <c r="K1278">
        <v>82</v>
      </c>
      <c r="L1278" t="s">
        <v>6057</v>
      </c>
      <c r="M1278" t="s">
        <v>26408</v>
      </c>
      <c r="N1278" t="s">
        <v>352</v>
      </c>
      <c r="O1278" t="s">
        <v>3798</v>
      </c>
      <c r="P1278">
        <v>8000</v>
      </c>
      <c r="S1278" s="35">
        <v>45768</v>
      </c>
      <c r="U1278">
        <v>6</v>
      </c>
      <c r="V1278">
        <v>48000</v>
      </c>
      <c r="W1278" t="s">
        <v>65</v>
      </c>
      <c r="X1278" t="s">
        <v>5319</v>
      </c>
      <c r="Y1278">
        <v>0</v>
      </c>
      <c r="Z1278">
        <v>0</v>
      </c>
      <c r="AA1278">
        <v>0</v>
      </c>
      <c r="AB1278">
        <v>0</v>
      </c>
      <c r="AC1278">
        <v>0</v>
      </c>
      <c r="AD1278">
        <v>0</v>
      </c>
      <c r="AG1278">
        <v>0</v>
      </c>
      <c r="AK1278" t="s">
        <v>63</v>
      </c>
      <c r="AL1278">
        <v>0</v>
      </c>
      <c r="AM1278" t="s">
        <v>63</v>
      </c>
      <c r="AP1278" t="s">
        <v>5320</v>
      </c>
      <c r="AQ1278" t="s">
        <v>84</v>
      </c>
      <c r="AR1278" t="s">
        <v>14396</v>
      </c>
      <c r="AT1278">
        <v>0</v>
      </c>
      <c r="AU1278">
        <v>0</v>
      </c>
      <c r="AV1278">
        <v>0</v>
      </c>
      <c r="AW1278">
        <v>0</v>
      </c>
      <c r="AX1278">
        <v>0</v>
      </c>
      <c r="AY1278">
        <v>0</v>
      </c>
      <c r="BC1278" t="s">
        <v>63</v>
      </c>
      <c r="BG1278" t="s">
        <v>84</v>
      </c>
      <c r="BJ1278" t="s">
        <v>5486</v>
      </c>
    </row>
    <row r="1279" spans="1:62" x14ac:dyDescent="0.35">
      <c r="A1279" t="s">
        <v>4188</v>
      </c>
      <c r="B1279">
        <v>10000</v>
      </c>
      <c r="C1279">
        <v>10000</v>
      </c>
      <c r="D1279">
        <v>45777</v>
      </c>
      <c r="E1279" t="s">
        <v>59</v>
      </c>
      <c r="F1279" t="s">
        <v>4189</v>
      </c>
      <c r="G1279" t="s">
        <v>4173</v>
      </c>
      <c r="H1279" t="s">
        <v>119</v>
      </c>
      <c r="I1279">
        <v>1</v>
      </c>
      <c r="J1279" t="s">
        <v>63</v>
      </c>
      <c r="K1279">
        <v>79</v>
      </c>
      <c r="L1279" t="s">
        <v>6076</v>
      </c>
      <c r="M1279" t="s">
        <v>26406</v>
      </c>
      <c r="N1279" t="s">
        <v>945</v>
      </c>
      <c r="O1279" t="s">
        <v>3831</v>
      </c>
      <c r="P1279">
        <v>4260</v>
      </c>
      <c r="Q1279">
        <f t="shared" ref="Q1279:Q1284" si="352">(P1279/20)+30</f>
        <v>243</v>
      </c>
      <c r="R1279" s="34">
        <f t="shared" ref="R1279:R1284" si="353">Q1279/60</f>
        <v>4.05</v>
      </c>
      <c r="S1279" s="35">
        <v>45768</v>
      </c>
      <c r="U1279">
        <v>27</v>
      </c>
      <c r="V1279">
        <v>115020</v>
      </c>
      <c r="W1279" t="s">
        <v>65</v>
      </c>
      <c r="X1279" t="s">
        <v>4190</v>
      </c>
      <c r="Y1279">
        <v>0</v>
      </c>
      <c r="Z1279">
        <v>0</v>
      </c>
      <c r="AA1279">
        <v>0</v>
      </c>
      <c r="AB1279">
        <v>0</v>
      </c>
      <c r="AC1279">
        <v>0</v>
      </c>
      <c r="AD1279">
        <v>0</v>
      </c>
      <c r="AG1279">
        <v>0</v>
      </c>
      <c r="AK1279" t="s">
        <v>63</v>
      </c>
      <c r="AL1279">
        <v>0</v>
      </c>
      <c r="AM1279" t="s">
        <v>63</v>
      </c>
      <c r="AP1279" t="s">
        <v>4191</v>
      </c>
      <c r="AQ1279" t="s">
        <v>108</v>
      </c>
      <c r="AR1279" t="s">
        <v>13404</v>
      </c>
      <c r="AT1279">
        <v>0</v>
      </c>
      <c r="AU1279">
        <v>0</v>
      </c>
      <c r="AV1279">
        <v>0</v>
      </c>
      <c r="AW1279">
        <v>0</v>
      </c>
      <c r="AX1279">
        <v>0</v>
      </c>
      <c r="AY1279">
        <v>0</v>
      </c>
      <c r="BC1279" t="s">
        <v>63</v>
      </c>
      <c r="BG1279" t="s">
        <v>108</v>
      </c>
      <c r="BJ1279" t="s">
        <v>4192</v>
      </c>
    </row>
    <row r="1280" spans="1:62" x14ac:dyDescent="0.35">
      <c r="A1280" t="s">
        <v>6557</v>
      </c>
      <c r="B1280">
        <v>10000</v>
      </c>
      <c r="C1280">
        <v>10000</v>
      </c>
      <c r="D1280">
        <v>45785</v>
      </c>
      <c r="E1280" t="s">
        <v>59</v>
      </c>
      <c r="F1280" t="s">
        <v>6558</v>
      </c>
      <c r="G1280">
        <v>10620258002</v>
      </c>
      <c r="H1280" t="s">
        <v>119</v>
      </c>
      <c r="I1280">
        <v>1</v>
      </c>
      <c r="J1280" t="s">
        <v>63</v>
      </c>
      <c r="K1280">
        <v>79</v>
      </c>
      <c r="L1280" t="s">
        <v>6076</v>
      </c>
      <c r="M1280" t="s">
        <v>26406</v>
      </c>
      <c r="N1280" t="s">
        <v>945</v>
      </c>
      <c r="O1280" t="s">
        <v>3831</v>
      </c>
      <c r="P1280">
        <v>1460</v>
      </c>
      <c r="Q1280">
        <f t="shared" si="352"/>
        <v>103</v>
      </c>
      <c r="R1280" s="34">
        <f t="shared" si="353"/>
        <v>1.7166666666666666</v>
      </c>
      <c r="S1280" s="35">
        <v>45768</v>
      </c>
      <c r="U1280">
        <v>297</v>
      </c>
      <c r="V1280">
        <v>433620</v>
      </c>
      <c r="W1280" t="s">
        <v>65</v>
      </c>
      <c r="X1280" t="s">
        <v>1557</v>
      </c>
      <c r="Y1280">
        <v>0</v>
      </c>
      <c r="Z1280">
        <v>0</v>
      </c>
      <c r="AA1280">
        <v>0</v>
      </c>
      <c r="AB1280">
        <v>0</v>
      </c>
      <c r="AC1280">
        <v>0</v>
      </c>
      <c r="AD1280">
        <v>0</v>
      </c>
      <c r="AG1280">
        <v>0</v>
      </c>
      <c r="AK1280" t="s">
        <v>63</v>
      </c>
      <c r="AL1280">
        <v>0</v>
      </c>
      <c r="AM1280" t="s">
        <v>63</v>
      </c>
      <c r="AP1280" t="s">
        <v>1558</v>
      </c>
      <c r="AQ1280" t="s">
        <v>108</v>
      </c>
      <c r="AR1280" t="s">
        <v>13404</v>
      </c>
      <c r="AT1280">
        <v>0</v>
      </c>
      <c r="AU1280">
        <v>0</v>
      </c>
      <c r="AV1280">
        <v>0</v>
      </c>
      <c r="AW1280">
        <v>0</v>
      </c>
      <c r="AX1280">
        <v>0</v>
      </c>
      <c r="AY1280">
        <v>0</v>
      </c>
      <c r="BC1280" t="s">
        <v>63</v>
      </c>
      <c r="BG1280" t="s">
        <v>108</v>
      </c>
      <c r="BJ1280" t="s">
        <v>6559</v>
      </c>
    </row>
    <row r="1281" spans="1:62" x14ac:dyDescent="0.35">
      <c r="A1281" t="s">
        <v>4193</v>
      </c>
      <c r="B1281">
        <v>10000</v>
      </c>
      <c r="C1281">
        <v>10000</v>
      </c>
      <c r="D1281">
        <v>45777</v>
      </c>
      <c r="E1281" t="s">
        <v>59</v>
      </c>
      <c r="F1281" t="s">
        <v>4194</v>
      </c>
      <c r="G1281" t="s">
        <v>4173</v>
      </c>
      <c r="H1281" t="s">
        <v>119</v>
      </c>
      <c r="I1281">
        <v>1</v>
      </c>
      <c r="J1281" t="s">
        <v>63</v>
      </c>
      <c r="K1281">
        <v>79</v>
      </c>
      <c r="L1281" t="s">
        <v>6076</v>
      </c>
      <c r="M1281" t="s">
        <v>26406</v>
      </c>
      <c r="N1281" t="s">
        <v>945</v>
      </c>
      <c r="O1281" t="s">
        <v>3831</v>
      </c>
      <c r="P1281">
        <v>4260</v>
      </c>
      <c r="Q1281">
        <f t="shared" si="352"/>
        <v>243</v>
      </c>
      <c r="R1281" s="34">
        <f t="shared" si="353"/>
        <v>4.05</v>
      </c>
      <c r="S1281" s="35">
        <v>45768</v>
      </c>
      <c r="U1281">
        <v>27</v>
      </c>
      <c r="V1281">
        <v>115020</v>
      </c>
      <c r="W1281" t="s">
        <v>65</v>
      </c>
      <c r="X1281" t="s">
        <v>1195</v>
      </c>
      <c r="Y1281">
        <v>0</v>
      </c>
      <c r="Z1281">
        <v>0</v>
      </c>
      <c r="AA1281">
        <v>0</v>
      </c>
      <c r="AB1281">
        <v>0</v>
      </c>
      <c r="AC1281">
        <v>0</v>
      </c>
      <c r="AD1281">
        <v>0</v>
      </c>
      <c r="AG1281">
        <v>0</v>
      </c>
      <c r="AK1281" t="s">
        <v>63</v>
      </c>
      <c r="AL1281">
        <v>0</v>
      </c>
      <c r="AM1281" t="s">
        <v>63</v>
      </c>
      <c r="AP1281" t="s">
        <v>1196</v>
      </c>
      <c r="AQ1281" t="s">
        <v>108</v>
      </c>
      <c r="AR1281" t="s">
        <v>13404</v>
      </c>
      <c r="AT1281">
        <v>0</v>
      </c>
      <c r="AU1281">
        <v>0</v>
      </c>
      <c r="AV1281">
        <v>0</v>
      </c>
      <c r="AW1281">
        <v>0</v>
      </c>
      <c r="AX1281">
        <v>0</v>
      </c>
      <c r="AY1281">
        <v>0</v>
      </c>
      <c r="BC1281" t="s">
        <v>63</v>
      </c>
      <c r="BG1281" t="s">
        <v>108</v>
      </c>
      <c r="BJ1281" t="s">
        <v>4195</v>
      </c>
    </row>
    <row r="1282" spans="1:62" x14ac:dyDescent="0.35">
      <c r="A1282" t="s">
        <v>4196</v>
      </c>
      <c r="B1282">
        <v>10000</v>
      </c>
      <c r="C1282">
        <v>10000</v>
      </c>
      <c r="D1282">
        <v>45777</v>
      </c>
      <c r="E1282" t="s">
        <v>59</v>
      </c>
      <c r="F1282" t="s">
        <v>4197</v>
      </c>
      <c r="G1282" t="s">
        <v>4173</v>
      </c>
      <c r="H1282" t="s">
        <v>119</v>
      </c>
      <c r="I1282">
        <v>1</v>
      </c>
      <c r="J1282" t="s">
        <v>63</v>
      </c>
      <c r="K1282">
        <v>79</v>
      </c>
      <c r="L1282" t="s">
        <v>6076</v>
      </c>
      <c r="M1282" t="s">
        <v>26406</v>
      </c>
      <c r="N1282" t="s">
        <v>945</v>
      </c>
      <c r="O1282" t="s">
        <v>3831</v>
      </c>
      <c r="P1282">
        <v>4260</v>
      </c>
      <c r="Q1282">
        <f t="shared" si="352"/>
        <v>243</v>
      </c>
      <c r="R1282" s="34">
        <f t="shared" si="353"/>
        <v>4.05</v>
      </c>
      <c r="S1282" s="35">
        <v>45768</v>
      </c>
      <c r="U1282">
        <v>27</v>
      </c>
      <c r="V1282">
        <v>115020</v>
      </c>
      <c r="W1282" t="s">
        <v>65</v>
      </c>
      <c r="X1282" t="s">
        <v>4198</v>
      </c>
      <c r="Y1282">
        <v>0</v>
      </c>
      <c r="Z1282">
        <v>0</v>
      </c>
      <c r="AA1282">
        <v>0</v>
      </c>
      <c r="AB1282">
        <v>0</v>
      </c>
      <c r="AC1282">
        <v>0</v>
      </c>
      <c r="AD1282">
        <v>0</v>
      </c>
      <c r="AG1282">
        <v>0</v>
      </c>
      <c r="AK1282" t="s">
        <v>63</v>
      </c>
      <c r="AL1282">
        <v>0</v>
      </c>
      <c r="AM1282" t="s">
        <v>63</v>
      </c>
      <c r="AP1282" t="s">
        <v>4199</v>
      </c>
      <c r="AQ1282" t="s">
        <v>108</v>
      </c>
      <c r="AR1282" t="s">
        <v>13404</v>
      </c>
      <c r="AT1282">
        <v>0</v>
      </c>
      <c r="AU1282">
        <v>0</v>
      </c>
      <c r="AV1282">
        <v>0</v>
      </c>
      <c r="AW1282">
        <v>0</v>
      </c>
      <c r="AX1282">
        <v>0</v>
      </c>
      <c r="AY1282">
        <v>0</v>
      </c>
      <c r="BC1282" t="s">
        <v>63</v>
      </c>
      <c r="BG1282" t="s">
        <v>108</v>
      </c>
      <c r="BJ1282" t="s">
        <v>4200</v>
      </c>
    </row>
    <row r="1283" spans="1:62" x14ac:dyDescent="0.35">
      <c r="A1283" t="s">
        <v>6248</v>
      </c>
      <c r="B1283">
        <v>10000</v>
      </c>
      <c r="C1283">
        <v>10000</v>
      </c>
      <c r="D1283">
        <v>45785</v>
      </c>
      <c r="E1283" t="s">
        <v>59</v>
      </c>
      <c r="F1283" t="s">
        <v>6249</v>
      </c>
      <c r="G1283" t="s">
        <v>6250</v>
      </c>
      <c r="H1283" t="s">
        <v>119</v>
      </c>
      <c r="I1283">
        <v>1</v>
      </c>
      <c r="J1283" t="s">
        <v>63</v>
      </c>
      <c r="K1283">
        <v>79</v>
      </c>
      <c r="L1283" t="s">
        <v>6076</v>
      </c>
      <c r="M1283" t="s">
        <v>26406</v>
      </c>
      <c r="N1283" t="s">
        <v>945</v>
      </c>
      <c r="O1283" t="s">
        <v>3831</v>
      </c>
      <c r="P1283">
        <v>4260</v>
      </c>
      <c r="Q1283">
        <f t="shared" si="352"/>
        <v>243</v>
      </c>
      <c r="R1283" s="34">
        <f t="shared" si="353"/>
        <v>4.05</v>
      </c>
      <c r="S1283" s="35">
        <v>45768</v>
      </c>
      <c r="U1283">
        <v>27</v>
      </c>
      <c r="V1283">
        <v>115020</v>
      </c>
      <c r="W1283" t="s">
        <v>65</v>
      </c>
      <c r="X1283" t="s">
        <v>4198</v>
      </c>
      <c r="Y1283">
        <v>0</v>
      </c>
      <c r="Z1283">
        <v>0</v>
      </c>
      <c r="AA1283">
        <v>0</v>
      </c>
      <c r="AB1283">
        <v>0</v>
      </c>
      <c r="AC1283">
        <v>0</v>
      </c>
      <c r="AD1283">
        <v>0</v>
      </c>
      <c r="AG1283">
        <v>0</v>
      </c>
      <c r="AK1283" t="s">
        <v>63</v>
      </c>
      <c r="AL1283">
        <v>0</v>
      </c>
      <c r="AM1283" t="s">
        <v>63</v>
      </c>
      <c r="AP1283" t="s">
        <v>4199</v>
      </c>
      <c r="AQ1283" t="s">
        <v>108</v>
      </c>
      <c r="AR1283" t="s">
        <v>13404</v>
      </c>
      <c r="AT1283">
        <v>0</v>
      </c>
      <c r="AU1283">
        <v>0</v>
      </c>
      <c r="AV1283">
        <v>0</v>
      </c>
      <c r="AW1283">
        <v>0</v>
      </c>
      <c r="AX1283">
        <v>0</v>
      </c>
      <c r="AY1283">
        <v>0</v>
      </c>
      <c r="BC1283" t="s">
        <v>63</v>
      </c>
      <c r="BG1283" t="s">
        <v>108</v>
      </c>
      <c r="BJ1283" t="s">
        <v>6251</v>
      </c>
    </row>
    <row r="1284" spans="1:62" x14ac:dyDescent="0.35">
      <c r="A1284" t="s">
        <v>4207</v>
      </c>
      <c r="B1284">
        <v>10000</v>
      </c>
      <c r="C1284">
        <v>10000</v>
      </c>
      <c r="D1284">
        <v>45777</v>
      </c>
      <c r="E1284" t="s">
        <v>59</v>
      </c>
      <c r="F1284" t="s">
        <v>4208</v>
      </c>
      <c r="G1284" t="s">
        <v>4173</v>
      </c>
      <c r="H1284" t="s">
        <v>119</v>
      </c>
      <c r="I1284">
        <v>1</v>
      </c>
      <c r="J1284" t="s">
        <v>63</v>
      </c>
      <c r="K1284">
        <v>79</v>
      </c>
      <c r="L1284" t="s">
        <v>6076</v>
      </c>
      <c r="M1284" t="s">
        <v>26406</v>
      </c>
      <c r="N1284" t="s">
        <v>945</v>
      </c>
      <c r="O1284" t="s">
        <v>3831</v>
      </c>
      <c r="P1284">
        <v>4260</v>
      </c>
      <c r="Q1284">
        <f t="shared" si="352"/>
        <v>243</v>
      </c>
      <c r="R1284" s="34">
        <f t="shared" si="353"/>
        <v>4.05</v>
      </c>
      <c r="S1284" s="35">
        <v>45768</v>
      </c>
      <c r="U1284">
        <v>27</v>
      </c>
      <c r="V1284">
        <v>115020</v>
      </c>
      <c r="W1284" t="s">
        <v>65</v>
      </c>
      <c r="X1284" t="s">
        <v>1547</v>
      </c>
      <c r="Y1284">
        <v>0</v>
      </c>
      <c r="Z1284">
        <v>0</v>
      </c>
      <c r="AA1284">
        <v>0</v>
      </c>
      <c r="AB1284">
        <v>0</v>
      </c>
      <c r="AC1284">
        <v>0</v>
      </c>
      <c r="AD1284">
        <v>0</v>
      </c>
      <c r="AG1284">
        <v>0</v>
      </c>
      <c r="AK1284" t="s">
        <v>63</v>
      </c>
      <c r="AL1284">
        <v>0</v>
      </c>
      <c r="AM1284" t="s">
        <v>63</v>
      </c>
      <c r="AP1284" t="s">
        <v>1548</v>
      </c>
      <c r="AQ1284" t="s">
        <v>108</v>
      </c>
      <c r="AR1284" t="s">
        <v>13404</v>
      </c>
      <c r="AT1284">
        <v>0</v>
      </c>
      <c r="AU1284">
        <v>0</v>
      </c>
      <c r="AV1284">
        <v>0</v>
      </c>
      <c r="AW1284">
        <v>0</v>
      </c>
      <c r="AX1284">
        <v>0</v>
      </c>
      <c r="AY1284">
        <v>0</v>
      </c>
      <c r="BC1284" t="s">
        <v>63</v>
      </c>
      <c r="BG1284" t="s">
        <v>108</v>
      </c>
      <c r="BJ1284" t="s">
        <v>4209</v>
      </c>
    </row>
    <row r="1285" spans="1:62" x14ac:dyDescent="0.35">
      <c r="A1285" t="s">
        <v>4820</v>
      </c>
      <c r="B1285">
        <v>10000</v>
      </c>
      <c r="C1285">
        <v>50000</v>
      </c>
      <c r="D1285">
        <v>45770</v>
      </c>
      <c r="E1285" t="s">
        <v>59</v>
      </c>
      <c r="F1285" t="s">
        <v>4821</v>
      </c>
      <c r="G1285" t="s">
        <v>4822</v>
      </c>
      <c r="I1285">
        <v>2</v>
      </c>
      <c r="J1285" t="s">
        <v>183</v>
      </c>
      <c r="K1285">
        <v>76</v>
      </c>
      <c r="L1285" t="s">
        <v>6065</v>
      </c>
      <c r="M1285" t="s">
        <v>26408</v>
      </c>
      <c r="N1285" t="s">
        <v>3801</v>
      </c>
      <c r="O1285" t="s">
        <v>3839</v>
      </c>
      <c r="P1285">
        <v>35667</v>
      </c>
      <c r="Q1285">
        <f>(P1285/20)+45</f>
        <v>1828.35</v>
      </c>
      <c r="R1285" s="34">
        <f>Q1285/60</f>
        <v>30.4725</v>
      </c>
      <c r="S1285" s="35">
        <v>45768</v>
      </c>
      <c r="U1285">
        <v>6</v>
      </c>
      <c r="V1285">
        <v>214002</v>
      </c>
      <c r="W1285" t="s">
        <v>65</v>
      </c>
      <c r="X1285" t="s">
        <v>4823</v>
      </c>
      <c r="Y1285">
        <v>0</v>
      </c>
      <c r="Z1285">
        <v>214001</v>
      </c>
      <c r="AA1285">
        <v>1</v>
      </c>
      <c r="AB1285">
        <v>0</v>
      </c>
      <c r="AC1285">
        <v>0</v>
      </c>
      <c r="AD1285">
        <v>0</v>
      </c>
      <c r="AG1285">
        <v>0</v>
      </c>
      <c r="AP1285" t="s">
        <v>4824</v>
      </c>
      <c r="AQ1285" t="s">
        <v>448</v>
      </c>
      <c r="AR1285" t="s">
        <v>11797</v>
      </c>
      <c r="AT1285">
        <v>0</v>
      </c>
      <c r="AU1285">
        <v>0</v>
      </c>
      <c r="AV1285">
        <v>0</v>
      </c>
      <c r="AW1285">
        <v>0</v>
      </c>
      <c r="AX1285">
        <v>0</v>
      </c>
      <c r="AY1285">
        <v>0</v>
      </c>
      <c r="BC1285" t="s">
        <v>63</v>
      </c>
      <c r="BD1285" t="s">
        <v>4825</v>
      </c>
      <c r="BE1285">
        <v>0</v>
      </c>
      <c r="BG1285" t="s">
        <v>448</v>
      </c>
      <c r="BJ1285" t="s">
        <v>4826</v>
      </c>
    </row>
    <row r="1286" spans="1:62" x14ac:dyDescent="0.35">
      <c r="A1286" t="s">
        <v>5409</v>
      </c>
      <c r="B1286">
        <v>10000</v>
      </c>
      <c r="C1286">
        <v>30000</v>
      </c>
      <c r="D1286">
        <v>45770</v>
      </c>
      <c r="E1286" t="s">
        <v>59</v>
      </c>
      <c r="F1286" t="s">
        <v>5410</v>
      </c>
      <c r="G1286" t="s">
        <v>5411</v>
      </c>
      <c r="I1286">
        <v>3</v>
      </c>
      <c r="J1286" t="s">
        <v>183</v>
      </c>
      <c r="K1286">
        <v>91</v>
      </c>
      <c r="L1286" t="s">
        <v>6060</v>
      </c>
      <c r="M1286" t="s">
        <v>26410</v>
      </c>
      <c r="N1286" t="s">
        <v>805</v>
      </c>
      <c r="O1286" t="s">
        <v>3865</v>
      </c>
      <c r="P1286">
        <v>118888</v>
      </c>
      <c r="S1286" s="35">
        <v>45768</v>
      </c>
      <c r="U1286">
        <v>9</v>
      </c>
      <c r="V1286">
        <v>1069992</v>
      </c>
      <c r="W1286" t="s">
        <v>65</v>
      </c>
      <c r="X1286" t="s">
        <v>5412</v>
      </c>
      <c r="Y1286">
        <v>0</v>
      </c>
      <c r="Z1286">
        <v>1000000</v>
      </c>
      <c r="AA1286">
        <v>69992</v>
      </c>
      <c r="AB1286">
        <v>0</v>
      </c>
      <c r="AC1286">
        <v>0</v>
      </c>
      <c r="AD1286">
        <v>0</v>
      </c>
      <c r="AG1286">
        <v>0</v>
      </c>
      <c r="AP1286" t="s">
        <v>5413</v>
      </c>
      <c r="AQ1286" t="s">
        <v>95</v>
      </c>
      <c r="AR1286" t="s">
        <v>13261</v>
      </c>
      <c r="AT1286">
        <v>0</v>
      </c>
      <c r="AU1286">
        <v>0</v>
      </c>
      <c r="AV1286">
        <v>0</v>
      </c>
      <c r="AW1286">
        <v>0</v>
      </c>
      <c r="AX1286">
        <v>0</v>
      </c>
      <c r="AY1286">
        <v>0</v>
      </c>
      <c r="BC1286" t="s">
        <v>63</v>
      </c>
      <c r="BD1286" t="s">
        <v>5414</v>
      </c>
      <c r="BE1286">
        <v>0</v>
      </c>
      <c r="BG1286" t="s">
        <v>95</v>
      </c>
      <c r="BJ1286" t="s">
        <v>5415</v>
      </c>
    </row>
    <row r="1287" spans="1:62" x14ac:dyDescent="0.35">
      <c r="A1287" t="s">
        <v>5487</v>
      </c>
      <c r="B1287">
        <v>10000</v>
      </c>
      <c r="C1287">
        <v>60000</v>
      </c>
      <c r="D1287">
        <v>45775</v>
      </c>
      <c r="E1287" t="s">
        <v>59</v>
      </c>
      <c r="F1287" t="s">
        <v>5488</v>
      </c>
      <c r="G1287" t="s">
        <v>5489</v>
      </c>
      <c r="I1287">
        <v>3</v>
      </c>
      <c r="J1287" t="s">
        <v>183</v>
      </c>
      <c r="K1287">
        <v>91</v>
      </c>
      <c r="L1287" t="s">
        <v>6060</v>
      </c>
      <c r="M1287" t="s">
        <v>26410</v>
      </c>
      <c r="N1287" t="s">
        <v>805</v>
      </c>
      <c r="O1287" t="s">
        <v>3865</v>
      </c>
      <c r="P1287">
        <v>3556</v>
      </c>
      <c r="S1287" s="35">
        <v>45768</v>
      </c>
      <c r="U1287">
        <v>9</v>
      </c>
      <c r="V1287">
        <v>32004</v>
      </c>
      <c r="W1287" t="s">
        <v>65</v>
      </c>
      <c r="X1287" t="s">
        <v>5490</v>
      </c>
      <c r="Y1287">
        <v>0</v>
      </c>
      <c r="Z1287">
        <v>31876</v>
      </c>
      <c r="AA1287">
        <v>128</v>
      </c>
      <c r="AB1287">
        <v>0</v>
      </c>
      <c r="AC1287">
        <v>0</v>
      </c>
      <c r="AD1287">
        <v>0</v>
      </c>
      <c r="AG1287">
        <v>0</v>
      </c>
      <c r="AP1287" t="s">
        <v>5491</v>
      </c>
      <c r="AQ1287" t="s">
        <v>95</v>
      </c>
      <c r="AR1287" t="s">
        <v>13261</v>
      </c>
      <c r="AT1287">
        <v>0</v>
      </c>
      <c r="AU1287">
        <v>0</v>
      </c>
      <c r="AV1287">
        <v>0</v>
      </c>
      <c r="AW1287">
        <v>0</v>
      </c>
      <c r="AX1287">
        <v>0</v>
      </c>
      <c r="AY1287">
        <v>0</v>
      </c>
      <c r="BC1287" t="s">
        <v>63</v>
      </c>
      <c r="BD1287" t="s">
        <v>5492</v>
      </c>
      <c r="BE1287">
        <v>0</v>
      </c>
      <c r="BG1287" t="s">
        <v>95</v>
      </c>
      <c r="BJ1287" t="s">
        <v>5493</v>
      </c>
    </row>
    <row r="1288" spans="1:62" x14ac:dyDescent="0.35">
      <c r="A1288" t="s">
        <v>5417</v>
      </c>
      <c r="B1288">
        <v>10000</v>
      </c>
      <c r="C1288">
        <v>20000</v>
      </c>
      <c r="D1288">
        <v>45769</v>
      </c>
      <c r="E1288" t="s">
        <v>59</v>
      </c>
      <c r="F1288" t="s">
        <v>1671</v>
      </c>
      <c r="G1288" t="s">
        <v>5418</v>
      </c>
      <c r="I1288">
        <v>1</v>
      </c>
      <c r="J1288" t="s">
        <v>183</v>
      </c>
      <c r="K1288">
        <v>111</v>
      </c>
      <c r="L1288" t="s">
        <v>6070</v>
      </c>
      <c r="M1288" t="s">
        <v>26407</v>
      </c>
      <c r="N1288" t="s">
        <v>454</v>
      </c>
      <c r="O1288" t="s">
        <v>3837</v>
      </c>
      <c r="P1288">
        <v>24375</v>
      </c>
      <c r="Q1288">
        <f>(P1288/60)+30</f>
        <v>436.25</v>
      </c>
      <c r="R1288" s="34">
        <f>Q1288/60</f>
        <v>7.270833333333333</v>
      </c>
      <c r="S1288" s="35">
        <v>45768</v>
      </c>
      <c r="U1288">
        <v>8</v>
      </c>
      <c r="V1288">
        <v>195000</v>
      </c>
      <c r="W1288" t="s">
        <v>65</v>
      </c>
      <c r="X1288" t="s">
        <v>201</v>
      </c>
      <c r="Y1288">
        <v>0</v>
      </c>
      <c r="Z1288">
        <v>193818</v>
      </c>
      <c r="AA1288">
        <v>1182</v>
      </c>
      <c r="AB1288">
        <v>0</v>
      </c>
      <c r="AC1288">
        <v>0</v>
      </c>
      <c r="AD1288">
        <v>0</v>
      </c>
      <c r="AG1288">
        <v>0</v>
      </c>
      <c r="AP1288" t="s">
        <v>202</v>
      </c>
      <c r="AQ1288" t="s">
        <v>203</v>
      </c>
      <c r="AR1288" t="s">
        <v>21026</v>
      </c>
      <c r="AT1288">
        <v>0</v>
      </c>
      <c r="AU1288">
        <v>0</v>
      </c>
      <c r="AV1288">
        <v>0</v>
      </c>
      <c r="AW1288">
        <v>0</v>
      </c>
      <c r="AX1288">
        <v>0</v>
      </c>
      <c r="AY1288">
        <v>0</v>
      </c>
      <c r="BC1288" t="s">
        <v>63</v>
      </c>
      <c r="BD1288" t="s">
        <v>5419</v>
      </c>
      <c r="BE1288">
        <v>0</v>
      </c>
      <c r="BG1288" t="s">
        <v>203</v>
      </c>
      <c r="BJ1288" t="s">
        <v>5420</v>
      </c>
    </row>
    <row r="1289" spans="1:62" x14ac:dyDescent="0.35">
      <c r="A1289" t="s">
        <v>5494</v>
      </c>
      <c r="B1289">
        <v>10000</v>
      </c>
      <c r="C1289">
        <v>20000</v>
      </c>
      <c r="D1289">
        <v>45769</v>
      </c>
      <c r="E1289" t="s">
        <v>59</v>
      </c>
      <c r="F1289">
        <v>0.47076388888888887</v>
      </c>
      <c r="G1289" t="s">
        <v>5495</v>
      </c>
      <c r="I1289">
        <v>1</v>
      </c>
      <c r="J1289" t="s">
        <v>183</v>
      </c>
      <c r="K1289">
        <v>78</v>
      </c>
      <c r="L1289" t="s">
        <v>6047</v>
      </c>
      <c r="M1289" t="s">
        <v>26405</v>
      </c>
      <c r="N1289" t="s">
        <v>216</v>
      </c>
      <c r="O1289" t="s">
        <v>3803</v>
      </c>
      <c r="P1289">
        <v>25000</v>
      </c>
      <c r="Q1289">
        <f t="shared" ref="Q1289:Q1290" si="354">(P1289/40)+45</f>
        <v>670</v>
      </c>
      <c r="R1289" s="34">
        <f t="shared" ref="R1289:R1290" si="355">Q1289/60</f>
        <v>11.166666666666666</v>
      </c>
      <c r="S1289" s="35">
        <v>45768</v>
      </c>
      <c r="U1289">
        <v>2</v>
      </c>
      <c r="V1289">
        <v>50000</v>
      </c>
      <c r="W1289" t="s">
        <v>65</v>
      </c>
      <c r="X1289" t="s">
        <v>5496</v>
      </c>
      <c r="Y1289">
        <v>0</v>
      </c>
      <c r="Z1289">
        <v>50000</v>
      </c>
      <c r="AA1289">
        <v>0</v>
      </c>
      <c r="AB1289">
        <v>0</v>
      </c>
      <c r="AC1289">
        <v>0</v>
      </c>
      <c r="AD1289">
        <v>0</v>
      </c>
      <c r="AG1289">
        <v>0</v>
      </c>
      <c r="AP1289" t="s">
        <v>5497</v>
      </c>
      <c r="AQ1289" t="s">
        <v>622</v>
      </c>
      <c r="AR1289" t="s">
        <v>24955</v>
      </c>
      <c r="AT1289">
        <v>0</v>
      </c>
      <c r="AU1289">
        <v>0</v>
      </c>
      <c r="AV1289">
        <v>0</v>
      </c>
      <c r="AW1289">
        <v>0</v>
      </c>
      <c r="AX1289">
        <v>0</v>
      </c>
      <c r="AY1289">
        <v>0</v>
      </c>
      <c r="BC1289" t="s">
        <v>63</v>
      </c>
      <c r="BD1289" t="s">
        <v>5498</v>
      </c>
      <c r="BE1289">
        <v>0</v>
      </c>
      <c r="BG1289" t="s">
        <v>622</v>
      </c>
      <c r="BJ1289" t="s">
        <v>5499</v>
      </c>
    </row>
    <row r="1290" spans="1:62" x14ac:dyDescent="0.35">
      <c r="A1290" t="s">
        <v>5322</v>
      </c>
      <c r="B1290">
        <v>10000</v>
      </c>
      <c r="C1290">
        <v>20000</v>
      </c>
      <c r="D1290">
        <v>45769</v>
      </c>
      <c r="E1290" t="s">
        <v>59</v>
      </c>
      <c r="F1290" t="s">
        <v>5323</v>
      </c>
      <c r="G1290">
        <v>402160895</v>
      </c>
      <c r="I1290">
        <v>1</v>
      </c>
      <c r="J1290" t="s">
        <v>183</v>
      </c>
      <c r="K1290">
        <v>68</v>
      </c>
      <c r="L1290" t="s">
        <v>6051</v>
      </c>
      <c r="M1290" t="s">
        <v>26408</v>
      </c>
      <c r="N1290" t="s">
        <v>830</v>
      </c>
      <c r="O1290" t="s">
        <v>3852</v>
      </c>
      <c r="P1290">
        <v>6000</v>
      </c>
      <c r="Q1290">
        <f t="shared" si="354"/>
        <v>195</v>
      </c>
      <c r="R1290" s="34">
        <f t="shared" si="355"/>
        <v>3.25</v>
      </c>
      <c r="S1290" s="35">
        <v>45768</v>
      </c>
      <c r="U1290">
        <v>1</v>
      </c>
      <c r="V1290">
        <v>6000</v>
      </c>
      <c r="W1290" t="s">
        <v>65</v>
      </c>
      <c r="X1290" t="s">
        <v>5324</v>
      </c>
      <c r="Y1290">
        <v>0</v>
      </c>
      <c r="Z1290">
        <v>6000</v>
      </c>
      <c r="AA1290">
        <v>0</v>
      </c>
      <c r="AB1290">
        <v>0</v>
      </c>
      <c r="AC1290">
        <v>0</v>
      </c>
      <c r="AD1290">
        <v>0</v>
      </c>
      <c r="AG1290">
        <v>0</v>
      </c>
      <c r="AP1290" t="s">
        <v>5325</v>
      </c>
      <c r="AQ1290" t="s">
        <v>592</v>
      </c>
      <c r="AR1290" t="s">
        <v>23747</v>
      </c>
      <c r="AT1290">
        <v>0</v>
      </c>
      <c r="AU1290">
        <v>0</v>
      </c>
      <c r="AV1290">
        <v>0</v>
      </c>
      <c r="AW1290">
        <v>0</v>
      </c>
      <c r="AX1290">
        <v>0</v>
      </c>
      <c r="AY1290">
        <v>0</v>
      </c>
      <c r="BC1290" t="s">
        <v>63</v>
      </c>
      <c r="BD1290" t="s">
        <v>5326</v>
      </c>
      <c r="BE1290">
        <v>0</v>
      </c>
      <c r="BG1290" t="s">
        <v>592</v>
      </c>
      <c r="BJ1290" t="s">
        <v>5327</v>
      </c>
    </row>
    <row r="1291" spans="1:62" x14ac:dyDescent="0.35">
      <c r="A1291" t="s">
        <v>3606</v>
      </c>
      <c r="B1291">
        <v>10000</v>
      </c>
      <c r="C1291">
        <v>10000</v>
      </c>
      <c r="D1291">
        <v>45772</v>
      </c>
      <c r="E1291" t="s">
        <v>59</v>
      </c>
      <c r="F1291" t="s">
        <v>3607</v>
      </c>
      <c r="G1291" t="s">
        <v>3608</v>
      </c>
      <c r="I1291">
        <v>1</v>
      </c>
      <c r="J1291" t="s">
        <v>183</v>
      </c>
      <c r="K1291">
        <v>111</v>
      </c>
      <c r="L1291" t="s">
        <v>6070</v>
      </c>
      <c r="M1291" t="s">
        <v>26407</v>
      </c>
      <c r="N1291" t="s">
        <v>454</v>
      </c>
      <c r="O1291" t="s">
        <v>3837</v>
      </c>
      <c r="P1291">
        <v>67500</v>
      </c>
      <c r="Q1291">
        <f>(P1291/60)+30</f>
        <v>1155</v>
      </c>
      <c r="R1291" s="34">
        <f>Q1291/60</f>
        <v>19.25</v>
      </c>
      <c r="S1291" s="35">
        <v>45768</v>
      </c>
      <c r="U1291">
        <v>8</v>
      </c>
      <c r="V1291">
        <v>540000</v>
      </c>
      <c r="W1291" t="s">
        <v>65</v>
      </c>
      <c r="X1291" t="s">
        <v>201</v>
      </c>
      <c r="Y1291">
        <v>0</v>
      </c>
      <c r="Z1291">
        <v>540000</v>
      </c>
      <c r="AA1291">
        <v>0</v>
      </c>
      <c r="AB1291">
        <v>0</v>
      </c>
      <c r="AC1291">
        <v>0</v>
      </c>
      <c r="AD1291">
        <v>0</v>
      </c>
      <c r="AG1291">
        <v>0</v>
      </c>
      <c r="AP1291" t="s">
        <v>202</v>
      </c>
      <c r="AQ1291" t="s">
        <v>203</v>
      </c>
      <c r="AR1291" t="s">
        <v>21026</v>
      </c>
      <c r="AT1291">
        <v>0</v>
      </c>
      <c r="AU1291">
        <v>0</v>
      </c>
      <c r="AV1291">
        <v>0</v>
      </c>
      <c r="AW1291">
        <v>0</v>
      </c>
      <c r="AX1291">
        <v>0</v>
      </c>
      <c r="AY1291">
        <v>0</v>
      </c>
      <c r="BC1291" t="s">
        <v>63</v>
      </c>
      <c r="BD1291" t="s">
        <v>5500</v>
      </c>
      <c r="BE1291">
        <v>0</v>
      </c>
      <c r="BG1291" t="s">
        <v>203</v>
      </c>
      <c r="BJ1291" t="s">
        <v>3609</v>
      </c>
    </row>
    <row r="1292" spans="1:62" x14ac:dyDescent="0.35">
      <c r="A1292" t="s">
        <v>3454</v>
      </c>
      <c r="B1292">
        <v>10000</v>
      </c>
      <c r="C1292">
        <v>30000</v>
      </c>
      <c r="D1292">
        <v>45772</v>
      </c>
      <c r="E1292" t="s">
        <v>59</v>
      </c>
      <c r="F1292" t="s">
        <v>3455</v>
      </c>
      <c r="G1292" t="s">
        <v>3456</v>
      </c>
      <c r="I1292">
        <v>1</v>
      </c>
      <c r="J1292" t="s">
        <v>183</v>
      </c>
      <c r="K1292">
        <v>103</v>
      </c>
      <c r="L1292" t="s">
        <v>6044</v>
      </c>
      <c r="M1292" t="s">
        <v>26408</v>
      </c>
      <c r="N1292" t="s">
        <v>64</v>
      </c>
      <c r="O1292" t="s">
        <v>3842</v>
      </c>
      <c r="P1292">
        <v>33750</v>
      </c>
      <c r="Q1292">
        <f t="shared" ref="Q1292:Q1293" si="356">(P1292/30)+30</f>
        <v>1155</v>
      </c>
      <c r="R1292" s="34">
        <f t="shared" ref="R1292:R1297" si="357">Q1292/60</f>
        <v>19.25</v>
      </c>
      <c r="S1292" s="35">
        <v>45768</v>
      </c>
      <c r="U1292">
        <v>8</v>
      </c>
      <c r="V1292">
        <v>270000</v>
      </c>
      <c r="W1292" t="s">
        <v>65</v>
      </c>
      <c r="X1292" s="34" t="s">
        <v>66</v>
      </c>
      <c r="Y1292">
        <v>0</v>
      </c>
      <c r="Z1292">
        <v>270000</v>
      </c>
      <c r="AA1292">
        <v>0</v>
      </c>
      <c r="AB1292">
        <v>0</v>
      </c>
      <c r="AC1292">
        <v>0</v>
      </c>
      <c r="AD1292">
        <v>0</v>
      </c>
      <c r="AG1292">
        <v>0</v>
      </c>
      <c r="AP1292" t="s">
        <v>67</v>
      </c>
      <c r="AQ1292" t="s">
        <v>68</v>
      </c>
      <c r="AR1292" t="s">
        <v>26186</v>
      </c>
      <c r="AT1292">
        <v>0</v>
      </c>
      <c r="AU1292">
        <v>0</v>
      </c>
      <c r="AV1292">
        <v>0</v>
      </c>
      <c r="AW1292">
        <v>0</v>
      </c>
      <c r="AX1292">
        <v>0</v>
      </c>
      <c r="AY1292">
        <v>0</v>
      </c>
      <c r="BC1292" t="s">
        <v>63</v>
      </c>
      <c r="BD1292" t="s">
        <v>5421</v>
      </c>
      <c r="BE1292">
        <v>0</v>
      </c>
      <c r="BG1292" t="s">
        <v>68</v>
      </c>
      <c r="BJ1292" t="s">
        <v>3457</v>
      </c>
    </row>
    <row r="1293" spans="1:62" x14ac:dyDescent="0.35">
      <c r="A1293" t="s">
        <v>3454</v>
      </c>
      <c r="B1293">
        <v>10000</v>
      </c>
      <c r="C1293">
        <v>40000</v>
      </c>
      <c r="D1293">
        <v>45772</v>
      </c>
      <c r="E1293" t="s">
        <v>59</v>
      </c>
      <c r="F1293" t="s">
        <v>3455</v>
      </c>
      <c r="G1293" t="s">
        <v>3456</v>
      </c>
      <c r="I1293">
        <v>1</v>
      </c>
      <c r="J1293" t="s">
        <v>183</v>
      </c>
      <c r="K1293">
        <v>103</v>
      </c>
      <c r="L1293" t="s">
        <v>6044</v>
      </c>
      <c r="M1293" t="s">
        <v>26408</v>
      </c>
      <c r="N1293" t="s">
        <v>71</v>
      </c>
      <c r="O1293" t="s">
        <v>3838</v>
      </c>
      <c r="P1293">
        <v>30000</v>
      </c>
      <c r="Q1293">
        <f t="shared" si="356"/>
        <v>1030</v>
      </c>
      <c r="R1293" s="34">
        <f t="shared" si="357"/>
        <v>17.166666666666668</v>
      </c>
      <c r="S1293" s="35">
        <v>45768</v>
      </c>
      <c r="U1293">
        <v>8</v>
      </c>
      <c r="V1293">
        <v>240000</v>
      </c>
      <c r="W1293" t="s">
        <v>65</v>
      </c>
      <c r="X1293" s="34" t="s">
        <v>66</v>
      </c>
      <c r="Y1293">
        <v>0</v>
      </c>
      <c r="Z1293">
        <v>240000</v>
      </c>
      <c r="AA1293">
        <v>0</v>
      </c>
      <c r="AB1293">
        <v>0</v>
      </c>
      <c r="AC1293">
        <v>0</v>
      </c>
      <c r="AD1293">
        <v>0</v>
      </c>
      <c r="AG1293">
        <v>0</v>
      </c>
      <c r="AP1293" t="s">
        <v>67</v>
      </c>
      <c r="AQ1293" t="s">
        <v>68</v>
      </c>
      <c r="AR1293" t="s">
        <v>26186</v>
      </c>
      <c r="AT1293">
        <v>0</v>
      </c>
      <c r="AU1293">
        <v>0</v>
      </c>
      <c r="AV1293">
        <v>0</v>
      </c>
      <c r="AW1293">
        <v>0</v>
      </c>
      <c r="AX1293">
        <v>0</v>
      </c>
      <c r="AY1293">
        <v>0</v>
      </c>
      <c r="BC1293" t="s">
        <v>63</v>
      </c>
      <c r="BD1293" t="s">
        <v>5421</v>
      </c>
      <c r="BE1293">
        <v>0</v>
      </c>
      <c r="BG1293" t="s">
        <v>68</v>
      </c>
      <c r="BJ1293" t="s">
        <v>3457</v>
      </c>
    </row>
    <row r="1294" spans="1:62" x14ac:dyDescent="0.35">
      <c r="A1294" t="s">
        <v>5501</v>
      </c>
      <c r="B1294">
        <v>10000</v>
      </c>
      <c r="C1294">
        <v>10000</v>
      </c>
      <c r="D1294">
        <v>45769</v>
      </c>
      <c r="E1294" t="s">
        <v>59</v>
      </c>
      <c r="F1294" t="s">
        <v>5502</v>
      </c>
      <c r="G1294" t="s">
        <v>842</v>
      </c>
      <c r="I1294">
        <v>1</v>
      </c>
      <c r="J1294" t="s">
        <v>183</v>
      </c>
      <c r="K1294">
        <v>73</v>
      </c>
      <c r="L1294" t="s">
        <v>6042</v>
      </c>
      <c r="M1294" t="s">
        <v>26407</v>
      </c>
      <c r="N1294" t="s">
        <v>184</v>
      </c>
      <c r="O1294" t="s">
        <v>3845</v>
      </c>
      <c r="P1294">
        <v>30000</v>
      </c>
      <c r="Q1294">
        <f t="shared" ref="Q1294:Q1297" si="358">(P1294/60)+30</f>
        <v>530</v>
      </c>
      <c r="R1294" s="34">
        <f t="shared" si="357"/>
        <v>8.8333333333333339</v>
      </c>
      <c r="S1294" s="35">
        <v>45768</v>
      </c>
      <c r="U1294">
        <v>12</v>
      </c>
      <c r="V1294">
        <v>360000</v>
      </c>
      <c r="W1294" t="s">
        <v>65</v>
      </c>
      <c r="X1294">
        <v>80256220001</v>
      </c>
      <c r="Y1294">
        <v>0</v>
      </c>
      <c r="Z1294">
        <v>360000</v>
      </c>
      <c r="AA1294">
        <v>0</v>
      </c>
      <c r="AB1294">
        <v>0</v>
      </c>
      <c r="AC1294">
        <v>0</v>
      </c>
      <c r="AD1294">
        <v>0</v>
      </c>
      <c r="AG1294">
        <v>0</v>
      </c>
      <c r="AP1294">
        <v>8025622</v>
      </c>
      <c r="AQ1294" t="s">
        <v>162</v>
      </c>
      <c r="AR1294" t="s">
        <v>8373</v>
      </c>
      <c r="AT1294">
        <v>0</v>
      </c>
      <c r="AU1294">
        <v>0</v>
      </c>
      <c r="AV1294">
        <v>0</v>
      </c>
      <c r="AW1294">
        <v>0</v>
      </c>
      <c r="AX1294">
        <v>0</v>
      </c>
      <c r="AY1294">
        <v>0</v>
      </c>
      <c r="BC1294" t="s">
        <v>63</v>
      </c>
      <c r="BD1294" t="s">
        <v>5503</v>
      </c>
      <c r="BE1294">
        <v>0</v>
      </c>
      <c r="BG1294" t="s">
        <v>162</v>
      </c>
      <c r="BJ1294" t="s">
        <v>5504</v>
      </c>
    </row>
    <row r="1295" spans="1:62" x14ac:dyDescent="0.35">
      <c r="A1295" t="s">
        <v>5501</v>
      </c>
      <c r="B1295">
        <v>10000</v>
      </c>
      <c r="C1295">
        <v>20000</v>
      </c>
      <c r="D1295">
        <v>45769</v>
      </c>
      <c r="E1295" t="s">
        <v>59</v>
      </c>
      <c r="F1295" t="s">
        <v>5502</v>
      </c>
      <c r="G1295" t="s">
        <v>842</v>
      </c>
      <c r="I1295">
        <v>1</v>
      </c>
      <c r="J1295" t="s">
        <v>183</v>
      </c>
      <c r="K1295">
        <v>73</v>
      </c>
      <c r="L1295" t="s">
        <v>6042</v>
      </c>
      <c r="M1295" t="s">
        <v>26407</v>
      </c>
      <c r="N1295" t="s">
        <v>153</v>
      </c>
      <c r="O1295" t="s">
        <v>3830</v>
      </c>
      <c r="P1295">
        <v>6000</v>
      </c>
      <c r="Q1295">
        <f t="shared" si="358"/>
        <v>130</v>
      </c>
      <c r="R1295" s="34">
        <f t="shared" si="357"/>
        <v>2.1666666666666665</v>
      </c>
      <c r="S1295" s="35">
        <v>45768</v>
      </c>
      <c r="U1295">
        <v>12</v>
      </c>
      <c r="V1295">
        <v>72000</v>
      </c>
      <c r="W1295" t="s">
        <v>65</v>
      </c>
      <c r="X1295">
        <v>80256220001</v>
      </c>
      <c r="Y1295">
        <v>0</v>
      </c>
      <c r="Z1295">
        <v>72000</v>
      </c>
      <c r="AA1295">
        <v>0</v>
      </c>
      <c r="AB1295">
        <v>0</v>
      </c>
      <c r="AC1295">
        <v>0</v>
      </c>
      <c r="AD1295">
        <v>0</v>
      </c>
      <c r="AG1295">
        <v>0</v>
      </c>
      <c r="AP1295">
        <v>8025622</v>
      </c>
      <c r="AQ1295" t="s">
        <v>162</v>
      </c>
      <c r="AR1295" t="s">
        <v>8373</v>
      </c>
      <c r="AT1295">
        <v>0</v>
      </c>
      <c r="AU1295">
        <v>0</v>
      </c>
      <c r="AV1295">
        <v>0</v>
      </c>
      <c r="AW1295">
        <v>0</v>
      </c>
      <c r="AX1295">
        <v>0</v>
      </c>
      <c r="AY1295">
        <v>0</v>
      </c>
      <c r="BC1295" t="s">
        <v>63</v>
      </c>
      <c r="BD1295" t="s">
        <v>5503</v>
      </c>
      <c r="BE1295">
        <v>0</v>
      </c>
      <c r="BG1295" t="s">
        <v>162</v>
      </c>
      <c r="BJ1295" t="s">
        <v>5504</v>
      </c>
    </row>
    <row r="1296" spans="1:62" x14ac:dyDescent="0.35">
      <c r="A1296" t="s">
        <v>5505</v>
      </c>
      <c r="B1296">
        <v>10000</v>
      </c>
      <c r="C1296">
        <v>10000</v>
      </c>
      <c r="D1296">
        <v>45769</v>
      </c>
      <c r="E1296" t="s">
        <v>59</v>
      </c>
      <c r="F1296" t="s">
        <v>5506</v>
      </c>
      <c r="G1296" t="s">
        <v>842</v>
      </c>
      <c r="I1296">
        <v>1</v>
      </c>
      <c r="J1296" t="s">
        <v>183</v>
      </c>
      <c r="K1296">
        <v>73</v>
      </c>
      <c r="L1296" t="s">
        <v>6042</v>
      </c>
      <c r="M1296" t="s">
        <v>26407</v>
      </c>
      <c r="N1296" t="s">
        <v>153</v>
      </c>
      <c r="O1296" t="s">
        <v>3830</v>
      </c>
      <c r="P1296">
        <v>36000</v>
      </c>
      <c r="Q1296">
        <f t="shared" si="358"/>
        <v>630</v>
      </c>
      <c r="R1296" s="34">
        <f t="shared" si="357"/>
        <v>10.5</v>
      </c>
      <c r="S1296" s="35">
        <v>45768</v>
      </c>
      <c r="U1296">
        <v>12</v>
      </c>
      <c r="V1296">
        <v>432000</v>
      </c>
      <c r="W1296" t="s">
        <v>65</v>
      </c>
      <c r="X1296">
        <v>80256220001</v>
      </c>
      <c r="Y1296">
        <v>0</v>
      </c>
      <c r="Z1296">
        <v>432000</v>
      </c>
      <c r="AA1296">
        <v>0</v>
      </c>
      <c r="AB1296">
        <v>0</v>
      </c>
      <c r="AC1296">
        <v>0</v>
      </c>
      <c r="AD1296">
        <v>0</v>
      </c>
      <c r="AG1296">
        <v>0</v>
      </c>
      <c r="AP1296">
        <v>8025622</v>
      </c>
      <c r="AQ1296" t="s">
        <v>162</v>
      </c>
      <c r="AR1296" t="s">
        <v>8373</v>
      </c>
      <c r="AT1296">
        <v>0</v>
      </c>
      <c r="AU1296">
        <v>0</v>
      </c>
      <c r="AV1296">
        <v>0</v>
      </c>
      <c r="AW1296">
        <v>0</v>
      </c>
      <c r="AX1296">
        <v>0</v>
      </c>
      <c r="AY1296">
        <v>0</v>
      </c>
      <c r="BC1296" t="s">
        <v>63</v>
      </c>
      <c r="BD1296" t="s">
        <v>5507</v>
      </c>
      <c r="BE1296">
        <v>0</v>
      </c>
      <c r="BG1296" t="s">
        <v>162</v>
      </c>
      <c r="BJ1296" t="s">
        <v>5508</v>
      </c>
    </row>
    <row r="1297" spans="1:62" x14ac:dyDescent="0.35">
      <c r="A1297" t="s">
        <v>3052</v>
      </c>
      <c r="B1297">
        <v>10000</v>
      </c>
      <c r="C1297">
        <v>20000</v>
      </c>
      <c r="D1297">
        <v>45768</v>
      </c>
      <c r="E1297" t="s">
        <v>59</v>
      </c>
      <c r="F1297" t="s">
        <v>3053</v>
      </c>
      <c r="G1297" t="s">
        <v>842</v>
      </c>
      <c r="I1297">
        <v>1</v>
      </c>
      <c r="J1297" t="s">
        <v>183</v>
      </c>
      <c r="K1297">
        <v>73</v>
      </c>
      <c r="L1297" t="s">
        <v>6042</v>
      </c>
      <c r="M1297" t="s">
        <v>26407</v>
      </c>
      <c r="N1297" t="s">
        <v>184</v>
      </c>
      <c r="O1297" t="s">
        <v>3845</v>
      </c>
      <c r="P1297">
        <v>12000</v>
      </c>
      <c r="Q1297">
        <f t="shared" si="358"/>
        <v>230</v>
      </c>
      <c r="R1297" s="34">
        <f t="shared" si="357"/>
        <v>3.8333333333333335</v>
      </c>
      <c r="S1297" s="35">
        <v>45768</v>
      </c>
      <c r="U1297">
        <v>12</v>
      </c>
      <c r="V1297">
        <v>144000</v>
      </c>
      <c r="W1297" t="s">
        <v>65</v>
      </c>
      <c r="X1297">
        <v>80256230001</v>
      </c>
      <c r="Y1297">
        <v>0</v>
      </c>
      <c r="Z1297">
        <v>144000</v>
      </c>
      <c r="AA1297">
        <v>0</v>
      </c>
      <c r="AB1297">
        <v>0</v>
      </c>
      <c r="AC1297">
        <v>0</v>
      </c>
      <c r="AD1297">
        <v>0</v>
      </c>
      <c r="AG1297">
        <v>0</v>
      </c>
      <c r="AP1297">
        <v>8025623</v>
      </c>
      <c r="AQ1297" t="s">
        <v>162</v>
      </c>
      <c r="AR1297" t="s">
        <v>8373</v>
      </c>
      <c r="AT1297">
        <v>0</v>
      </c>
      <c r="AU1297">
        <v>0</v>
      </c>
      <c r="AV1297">
        <v>0</v>
      </c>
      <c r="AW1297">
        <v>0</v>
      </c>
      <c r="AX1297">
        <v>0</v>
      </c>
      <c r="AY1297">
        <v>0</v>
      </c>
      <c r="BC1297" t="s">
        <v>63</v>
      </c>
      <c r="BD1297" t="s">
        <v>5423</v>
      </c>
      <c r="BE1297">
        <v>0</v>
      </c>
      <c r="BG1297" t="s">
        <v>162</v>
      </c>
      <c r="BJ1297" t="s">
        <v>3054</v>
      </c>
    </row>
    <row r="1298" spans="1:62" x14ac:dyDescent="0.35">
      <c r="A1298" t="s">
        <v>3230</v>
      </c>
      <c r="B1298">
        <v>10000</v>
      </c>
      <c r="C1298">
        <v>30000</v>
      </c>
      <c r="D1298">
        <v>45770</v>
      </c>
      <c r="E1298" t="s">
        <v>59</v>
      </c>
      <c r="F1298">
        <v>0.47571759259259261</v>
      </c>
      <c r="G1298" t="s">
        <v>3110</v>
      </c>
      <c r="I1298">
        <v>1</v>
      </c>
      <c r="J1298" t="s">
        <v>183</v>
      </c>
      <c r="K1298">
        <v>71</v>
      </c>
      <c r="L1298" t="s">
        <v>6057</v>
      </c>
      <c r="M1298" t="s">
        <v>26408</v>
      </c>
      <c r="N1298" t="s">
        <v>368</v>
      </c>
      <c r="O1298" t="s">
        <v>3857</v>
      </c>
      <c r="P1298">
        <v>33334</v>
      </c>
      <c r="S1298" s="35">
        <v>45768</v>
      </c>
      <c r="U1298">
        <v>6</v>
      </c>
      <c r="V1298">
        <v>200004</v>
      </c>
      <c r="W1298" t="s">
        <v>65</v>
      </c>
      <c r="X1298" t="s">
        <v>3231</v>
      </c>
      <c r="Y1298">
        <v>0</v>
      </c>
      <c r="Z1298">
        <v>196075</v>
      </c>
      <c r="AA1298">
        <v>3929</v>
      </c>
      <c r="AB1298">
        <v>0</v>
      </c>
      <c r="AC1298">
        <v>0</v>
      </c>
      <c r="AD1298">
        <v>0</v>
      </c>
      <c r="AG1298">
        <v>0</v>
      </c>
      <c r="AP1298" t="s">
        <v>3232</v>
      </c>
      <c r="AQ1298" t="s">
        <v>108</v>
      </c>
      <c r="AR1298" t="s">
        <v>13404</v>
      </c>
      <c r="AT1298">
        <v>0</v>
      </c>
      <c r="AU1298">
        <v>0</v>
      </c>
      <c r="AV1298">
        <v>0</v>
      </c>
      <c r="AW1298">
        <v>0</v>
      </c>
      <c r="AX1298">
        <v>0</v>
      </c>
      <c r="AY1298">
        <v>0</v>
      </c>
      <c r="BC1298" t="s">
        <v>63</v>
      </c>
      <c r="BD1298" t="s">
        <v>5509</v>
      </c>
      <c r="BE1298">
        <v>0</v>
      </c>
      <c r="BG1298" t="s">
        <v>108</v>
      </c>
      <c r="BJ1298" t="s">
        <v>3233</v>
      </c>
    </row>
    <row r="1299" spans="1:62" x14ac:dyDescent="0.35">
      <c r="A1299" t="s">
        <v>5426</v>
      </c>
      <c r="B1299">
        <v>10000</v>
      </c>
      <c r="C1299">
        <v>20000</v>
      </c>
      <c r="D1299">
        <v>45769</v>
      </c>
      <c r="E1299" t="s">
        <v>59</v>
      </c>
      <c r="F1299" t="s">
        <v>5427</v>
      </c>
      <c r="G1299" t="s">
        <v>1428</v>
      </c>
      <c r="I1299">
        <v>2</v>
      </c>
      <c r="J1299" t="s">
        <v>183</v>
      </c>
      <c r="K1299">
        <v>63</v>
      </c>
      <c r="L1299" t="s">
        <v>6051</v>
      </c>
      <c r="M1299" t="s">
        <v>26408</v>
      </c>
      <c r="N1299" t="s">
        <v>136</v>
      </c>
      <c r="O1299" t="s">
        <v>3850</v>
      </c>
      <c r="P1299">
        <v>2500</v>
      </c>
      <c r="Q1299">
        <f>(P1299/40)+45</f>
        <v>107.5</v>
      </c>
      <c r="R1299" s="34">
        <f>Q1299/60</f>
        <v>1.7916666666666667</v>
      </c>
      <c r="S1299" s="35">
        <v>45768</v>
      </c>
      <c r="U1299">
        <v>16</v>
      </c>
      <c r="V1299">
        <v>40000</v>
      </c>
      <c r="W1299" t="s">
        <v>65</v>
      </c>
      <c r="X1299" t="s">
        <v>5428</v>
      </c>
      <c r="Y1299">
        <v>0</v>
      </c>
      <c r="Z1299">
        <v>40000</v>
      </c>
      <c r="AA1299">
        <v>0</v>
      </c>
      <c r="AB1299">
        <v>0</v>
      </c>
      <c r="AC1299">
        <v>0</v>
      </c>
      <c r="AD1299">
        <v>0</v>
      </c>
      <c r="AG1299">
        <v>0</v>
      </c>
      <c r="AP1299" t="s">
        <v>5429</v>
      </c>
      <c r="AQ1299" t="s">
        <v>275</v>
      </c>
      <c r="AR1299" t="s">
        <v>21306</v>
      </c>
      <c r="AT1299">
        <v>0</v>
      </c>
      <c r="AU1299">
        <v>0</v>
      </c>
      <c r="AV1299">
        <v>0</v>
      </c>
      <c r="AW1299">
        <v>0</v>
      </c>
      <c r="AX1299">
        <v>0</v>
      </c>
      <c r="AY1299">
        <v>0</v>
      </c>
      <c r="BC1299" t="s">
        <v>63</v>
      </c>
      <c r="BD1299" t="s">
        <v>5430</v>
      </c>
      <c r="BE1299">
        <v>0</v>
      </c>
      <c r="BG1299" t="s">
        <v>275</v>
      </c>
      <c r="BJ1299" t="s">
        <v>5431</v>
      </c>
    </row>
    <row r="1300" spans="1:62" x14ac:dyDescent="0.35">
      <c r="A1300" t="s">
        <v>3108</v>
      </c>
      <c r="B1300">
        <v>10000</v>
      </c>
      <c r="C1300">
        <v>10000</v>
      </c>
      <c r="D1300">
        <v>45768</v>
      </c>
      <c r="E1300" t="s">
        <v>59</v>
      </c>
      <c r="F1300" t="s">
        <v>3109</v>
      </c>
      <c r="G1300" t="s">
        <v>3110</v>
      </c>
      <c r="I1300">
        <v>1</v>
      </c>
      <c r="J1300" t="s">
        <v>183</v>
      </c>
      <c r="K1300">
        <v>71</v>
      </c>
      <c r="L1300" t="s">
        <v>6057</v>
      </c>
      <c r="M1300" t="s">
        <v>26408</v>
      </c>
      <c r="N1300" t="s">
        <v>368</v>
      </c>
      <c r="O1300" t="s">
        <v>3857</v>
      </c>
      <c r="P1300">
        <v>11667</v>
      </c>
      <c r="S1300" s="35">
        <v>45768</v>
      </c>
      <c r="U1300">
        <v>6</v>
      </c>
      <c r="V1300">
        <v>70002</v>
      </c>
      <c r="W1300" t="s">
        <v>65</v>
      </c>
      <c r="X1300" t="s">
        <v>3111</v>
      </c>
      <c r="Y1300">
        <v>0</v>
      </c>
      <c r="Z1300">
        <v>70000</v>
      </c>
      <c r="AA1300">
        <v>2</v>
      </c>
      <c r="AB1300">
        <v>0</v>
      </c>
      <c r="AC1300">
        <v>0</v>
      </c>
      <c r="AD1300">
        <v>0</v>
      </c>
      <c r="AG1300">
        <v>0</v>
      </c>
      <c r="AP1300" t="s">
        <v>3112</v>
      </c>
      <c r="AQ1300" t="s">
        <v>2291</v>
      </c>
      <c r="AR1300" t="s">
        <v>13261</v>
      </c>
      <c r="AT1300">
        <v>0</v>
      </c>
      <c r="AU1300">
        <v>0</v>
      </c>
      <c r="AV1300">
        <v>0</v>
      </c>
      <c r="AW1300">
        <v>0</v>
      </c>
      <c r="AX1300">
        <v>0</v>
      </c>
      <c r="AY1300">
        <v>0</v>
      </c>
      <c r="BC1300" t="s">
        <v>63</v>
      </c>
      <c r="BD1300" t="s">
        <v>5510</v>
      </c>
      <c r="BE1300">
        <v>0</v>
      </c>
      <c r="BG1300" t="s">
        <v>2291</v>
      </c>
      <c r="BJ1300" t="s">
        <v>3113</v>
      </c>
    </row>
    <row r="1301" spans="1:62" x14ac:dyDescent="0.35">
      <c r="A1301" t="s">
        <v>3486</v>
      </c>
      <c r="B1301">
        <v>10000</v>
      </c>
      <c r="C1301">
        <v>20000</v>
      </c>
      <c r="D1301">
        <v>45772</v>
      </c>
      <c r="E1301" t="s">
        <v>59</v>
      </c>
      <c r="F1301" t="s">
        <v>3487</v>
      </c>
      <c r="G1301" t="s">
        <v>3488</v>
      </c>
      <c r="I1301">
        <v>1</v>
      </c>
      <c r="J1301" t="s">
        <v>183</v>
      </c>
      <c r="K1301">
        <v>79</v>
      </c>
      <c r="L1301" t="s">
        <v>6076</v>
      </c>
      <c r="M1301" t="s">
        <v>26406</v>
      </c>
      <c r="N1301" t="s">
        <v>92</v>
      </c>
      <c r="O1301" t="s">
        <v>3828</v>
      </c>
      <c r="P1301">
        <v>191</v>
      </c>
      <c r="Q1301">
        <f>(P1301/20)+30</f>
        <v>39.549999999999997</v>
      </c>
      <c r="R1301" s="34">
        <f>Q1301/60</f>
        <v>0.65916666666666657</v>
      </c>
      <c r="S1301" s="35">
        <v>45768</v>
      </c>
      <c r="U1301">
        <v>21</v>
      </c>
      <c r="V1301">
        <v>4011</v>
      </c>
      <c r="W1301" t="s">
        <v>65</v>
      </c>
      <c r="X1301" t="s">
        <v>3489</v>
      </c>
      <c r="Y1301">
        <v>0</v>
      </c>
      <c r="Z1301">
        <v>3714</v>
      </c>
      <c r="AA1301">
        <v>297</v>
      </c>
      <c r="AB1301">
        <v>0</v>
      </c>
      <c r="AC1301">
        <v>0</v>
      </c>
      <c r="AD1301">
        <v>0</v>
      </c>
      <c r="AG1301">
        <v>0</v>
      </c>
      <c r="AP1301" t="s">
        <v>3490</v>
      </c>
      <c r="AQ1301" t="s">
        <v>108</v>
      </c>
      <c r="AR1301" t="s">
        <v>13404</v>
      </c>
      <c r="AT1301">
        <v>0</v>
      </c>
      <c r="AU1301">
        <v>0</v>
      </c>
      <c r="AV1301">
        <v>0</v>
      </c>
      <c r="AW1301">
        <v>0</v>
      </c>
      <c r="AX1301">
        <v>0</v>
      </c>
      <c r="AY1301">
        <v>0</v>
      </c>
      <c r="BC1301" t="s">
        <v>63</v>
      </c>
      <c r="BD1301" t="s">
        <v>5119</v>
      </c>
      <c r="BE1301">
        <v>0</v>
      </c>
      <c r="BG1301" t="s">
        <v>108</v>
      </c>
      <c r="BJ1301" t="s">
        <v>3491</v>
      </c>
    </row>
    <row r="1302" spans="1:62" x14ac:dyDescent="0.35">
      <c r="A1302" t="s">
        <v>5002</v>
      </c>
      <c r="B1302">
        <v>10000</v>
      </c>
      <c r="C1302">
        <v>30000</v>
      </c>
      <c r="D1302">
        <v>45769</v>
      </c>
      <c r="E1302" t="s">
        <v>59</v>
      </c>
      <c r="F1302" t="s">
        <v>5175</v>
      </c>
      <c r="G1302" t="s">
        <v>5176</v>
      </c>
      <c r="I1302">
        <v>3</v>
      </c>
      <c r="J1302" t="s">
        <v>183</v>
      </c>
      <c r="K1302">
        <v>85</v>
      </c>
      <c r="L1302" t="s">
        <v>6060</v>
      </c>
      <c r="M1302" t="s">
        <v>26410</v>
      </c>
      <c r="N1302" t="s">
        <v>940</v>
      </c>
      <c r="O1302" t="s">
        <v>3864</v>
      </c>
      <c r="P1302">
        <v>20000</v>
      </c>
      <c r="S1302" s="35">
        <v>45768</v>
      </c>
      <c r="U1302">
        <v>11</v>
      </c>
      <c r="V1302">
        <v>220000</v>
      </c>
      <c r="W1302" t="s">
        <v>65</v>
      </c>
      <c r="X1302" t="s">
        <v>483</v>
      </c>
      <c r="Y1302">
        <v>0</v>
      </c>
      <c r="Z1302">
        <v>200000</v>
      </c>
      <c r="AA1302">
        <v>20000</v>
      </c>
      <c r="AB1302">
        <v>0</v>
      </c>
      <c r="AC1302">
        <v>0</v>
      </c>
      <c r="AD1302">
        <v>0</v>
      </c>
      <c r="AG1302">
        <v>0</v>
      </c>
      <c r="AP1302" t="s">
        <v>484</v>
      </c>
      <c r="AQ1302" t="s">
        <v>108</v>
      </c>
      <c r="AR1302" t="s">
        <v>13404</v>
      </c>
      <c r="AT1302">
        <v>0</v>
      </c>
      <c r="AU1302">
        <v>0</v>
      </c>
      <c r="AV1302">
        <v>0</v>
      </c>
      <c r="AW1302">
        <v>0</v>
      </c>
      <c r="AX1302">
        <v>0</v>
      </c>
      <c r="AY1302">
        <v>0</v>
      </c>
      <c r="BC1302" t="s">
        <v>63</v>
      </c>
      <c r="BD1302" t="s">
        <v>5003</v>
      </c>
      <c r="BE1302">
        <v>0</v>
      </c>
      <c r="BG1302" t="s">
        <v>108</v>
      </c>
      <c r="BJ1302" t="s">
        <v>5004</v>
      </c>
    </row>
    <row r="1303" spans="1:62" x14ac:dyDescent="0.35">
      <c r="A1303" t="s">
        <v>2548</v>
      </c>
      <c r="B1303">
        <v>10000</v>
      </c>
      <c r="C1303">
        <v>60000</v>
      </c>
      <c r="D1303">
        <v>45769</v>
      </c>
      <c r="E1303" t="s">
        <v>59</v>
      </c>
      <c r="F1303" t="s">
        <v>5337</v>
      </c>
      <c r="G1303">
        <v>59469</v>
      </c>
      <c r="I1303">
        <v>2</v>
      </c>
      <c r="J1303" t="s">
        <v>183</v>
      </c>
      <c r="K1303">
        <v>96</v>
      </c>
      <c r="L1303" t="s">
        <v>6060</v>
      </c>
      <c r="M1303" t="s">
        <v>26410</v>
      </c>
      <c r="N1303" t="s">
        <v>613</v>
      </c>
      <c r="O1303" t="s">
        <v>3863</v>
      </c>
      <c r="P1303">
        <v>91875</v>
      </c>
      <c r="S1303" s="35">
        <v>45768</v>
      </c>
      <c r="U1303">
        <v>6</v>
      </c>
      <c r="V1303">
        <v>551250</v>
      </c>
      <c r="W1303" t="s">
        <v>65</v>
      </c>
      <c r="X1303" t="s">
        <v>2550</v>
      </c>
      <c r="Y1303">
        <v>0</v>
      </c>
      <c r="Z1303">
        <v>530833</v>
      </c>
      <c r="AA1303">
        <v>20417</v>
      </c>
      <c r="AB1303">
        <v>0</v>
      </c>
      <c r="AC1303">
        <v>0</v>
      </c>
      <c r="AD1303">
        <v>0</v>
      </c>
      <c r="AG1303">
        <v>0</v>
      </c>
      <c r="AP1303" t="s">
        <v>2551</v>
      </c>
      <c r="AQ1303" t="s">
        <v>68</v>
      </c>
      <c r="AR1303" t="s">
        <v>26186</v>
      </c>
      <c r="AT1303">
        <v>0</v>
      </c>
      <c r="AU1303">
        <v>0</v>
      </c>
      <c r="AV1303">
        <v>0</v>
      </c>
      <c r="AW1303">
        <v>0</v>
      </c>
      <c r="AX1303">
        <v>0</v>
      </c>
      <c r="AY1303">
        <v>0</v>
      </c>
      <c r="BC1303" t="s">
        <v>63</v>
      </c>
      <c r="BD1303" t="s">
        <v>5005</v>
      </c>
      <c r="BE1303">
        <v>0</v>
      </c>
      <c r="BG1303" t="s">
        <v>68</v>
      </c>
      <c r="BJ1303" t="s">
        <v>2552</v>
      </c>
    </row>
    <row r="1304" spans="1:62" x14ac:dyDescent="0.35">
      <c r="A1304" t="s">
        <v>5433</v>
      </c>
      <c r="B1304">
        <v>10000</v>
      </c>
      <c r="C1304">
        <v>20000</v>
      </c>
      <c r="D1304">
        <v>45769</v>
      </c>
      <c r="E1304" t="s">
        <v>59</v>
      </c>
      <c r="F1304" t="s">
        <v>5427</v>
      </c>
      <c r="G1304" t="s">
        <v>1428</v>
      </c>
      <c r="I1304">
        <v>2</v>
      </c>
      <c r="J1304" t="s">
        <v>183</v>
      </c>
      <c r="K1304">
        <v>63</v>
      </c>
      <c r="L1304" t="s">
        <v>6051</v>
      </c>
      <c r="M1304" t="s">
        <v>26408</v>
      </c>
      <c r="N1304" t="s">
        <v>136</v>
      </c>
      <c r="O1304" t="s">
        <v>3850</v>
      </c>
      <c r="P1304">
        <v>2500</v>
      </c>
      <c r="Q1304">
        <f>(P1304/40)+45</f>
        <v>107.5</v>
      </c>
      <c r="R1304" s="34">
        <f>Q1304/60</f>
        <v>1.7916666666666667</v>
      </c>
      <c r="S1304" s="35">
        <v>45768</v>
      </c>
      <c r="U1304">
        <v>16</v>
      </c>
      <c r="V1304">
        <v>40000</v>
      </c>
      <c r="W1304" t="s">
        <v>65</v>
      </c>
      <c r="X1304" t="s">
        <v>5428</v>
      </c>
      <c r="Y1304">
        <v>0</v>
      </c>
      <c r="Z1304">
        <v>40000</v>
      </c>
      <c r="AA1304">
        <v>0</v>
      </c>
      <c r="AB1304">
        <v>0</v>
      </c>
      <c r="AC1304">
        <v>0</v>
      </c>
      <c r="AD1304">
        <v>0</v>
      </c>
      <c r="AG1304">
        <v>0</v>
      </c>
      <c r="AP1304" t="s">
        <v>5429</v>
      </c>
      <c r="AQ1304" t="s">
        <v>275</v>
      </c>
      <c r="AR1304" t="s">
        <v>21306</v>
      </c>
      <c r="AT1304">
        <v>0</v>
      </c>
      <c r="AU1304">
        <v>0</v>
      </c>
      <c r="AV1304">
        <v>0</v>
      </c>
      <c r="AW1304">
        <v>0</v>
      </c>
      <c r="AX1304">
        <v>0</v>
      </c>
      <c r="AY1304">
        <v>0</v>
      </c>
      <c r="BC1304" t="s">
        <v>63</v>
      </c>
      <c r="BD1304" t="s">
        <v>5434</v>
      </c>
      <c r="BE1304">
        <v>0</v>
      </c>
      <c r="BG1304" t="s">
        <v>275</v>
      </c>
      <c r="BJ1304" t="s">
        <v>5435</v>
      </c>
    </row>
    <row r="1305" spans="1:62" x14ac:dyDescent="0.35">
      <c r="A1305" t="s">
        <v>3114</v>
      </c>
      <c r="B1305">
        <v>10000</v>
      </c>
      <c r="C1305">
        <v>10000</v>
      </c>
      <c r="D1305">
        <v>45768</v>
      </c>
      <c r="E1305" t="s">
        <v>59</v>
      </c>
      <c r="F1305" t="s">
        <v>3115</v>
      </c>
      <c r="G1305" t="s">
        <v>2728</v>
      </c>
      <c r="I1305">
        <v>1</v>
      </c>
      <c r="J1305" t="s">
        <v>183</v>
      </c>
      <c r="K1305">
        <v>61</v>
      </c>
      <c r="L1305" t="s">
        <v>6046</v>
      </c>
      <c r="M1305" t="s">
        <v>26405</v>
      </c>
      <c r="N1305" t="s">
        <v>209</v>
      </c>
      <c r="O1305" t="s">
        <v>3802</v>
      </c>
      <c r="P1305">
        <v>334</v>
      </c>
      <c r="Q1305">
        <f t="shared" ref="Q1305:Q1306" si="359">(P1305/50)+45</f>
        <v>51.68</v>
      </c>
      <c r="R1305" s="34">
        <f t="shared" ref="R1305:R1306" si="360">Q1305/60</f>
        <v>0.86133333333333328</v>
      </c>
      <c r="S1305" s="35">
        <v>45768</v>
      </c>
      <c r="U1305">
        <v>3</v>
      </c>
      <c r="V1305">
        <v>1002</v>
      </c>
      <c r="W1305" t="s">
        <v>65</v>
      </c>
      <c r="X1305" t="s">
        <v>3116</v>
      </c>
      <c r="Y1305">
        <v>0</v>
      </c>
      <c r="Z1305">
        <v>1000</v>
      </c>
      <c r="AA1305">
        <v>2</v>
      </c>
      <c r="AB1305">
        <v>0</v>
      </c>
      <c r="AC1305">
        <v>0</v>
      </c>
      <c r="AD1305">
        <v>0</v>
      </c>
      <c r="AG1305">
        <v>0</v>
      </c>
      <c r="AP1305" t="s">
        <v>3117</v>
      </c>
      <c r="AQ1305" t="s">
        <v>622</v>
      </c>
      <c r="AR1305" t="s">
        <v>24955</v>
      </c>
      <c r="AT1305">
        <v>0</v>
      </c>
      <c r="AU1305">
        <v>0</v>
      </c>
      <c r="AV1305">
        <v>0</v>
      </c>
      <c r="AW1305">
        <v>0</v>
      </c>
      <c r="AX1305">
        <v>0</v>
      </c>
      <c r="AY1305">
        <v>0</v>
      </c>
      <c r="BC1305" t="s">
        <v>63</v>
      </c>
      <c r="BD1305" t="s">
        <v>5511</v>
      </c>
      <c r="BE1305">
        <v>0</v>
      </c>
      <c r="BG1305" t="s">
        <v>622</v>
      </c>
      <c r="BJ1305" t="s">
        <v>3118</v>
      </c>
    </row>
    <row r="1306" spans="1:62" x14ac:dyDescent="0.35">
      <c r="A1306" t="s">
        <v>5512</v>
      </c>
      <c r="B1306">
        <v>10000</v>
      </c>
      <c r="C1306">
        <v>10000</v>
      </c>
      <c r="D1306">
        <v>45769</v>
      </c>
      <c r="E1306" t="s">
        <v>59</v>
      </c>
      <c r="F1306">
        <v>0.47199074074074077</v>
      </c>
      <c r="G1306" t="s">
        <v>2250</v>
      </c>
      <c r="I1306">
        <v>1</v>
      </c>
      <c r="J1306" t="s">
        <v>183</v>
      </c>
      <c r="K1306">
        <v>61</v>
      </c>
      <c r="L1306" t="s">
        <v>6046</v>
      </c>
      <c r="M1306" t="s">
        <v>26405</v>
      </c>
      <c r="N1306" t="s">
        <v>209</v>
      </c>
      <c r="O1306" t="s">
        <v>3802</v>
      </c>
      <c r="P1306">
        <v>1000</v>
      </c>
      <c r="Q1306">
        <f t="shared" si="359"/>
        <v>65</v>
      </c>
      <c r="R1306" s="34">
        <f t="shared" si="360"/>
        <v>1.0833333333333333</v>
      </c>
      <c r="S1306" s="35">
        <v>45768</v>
      </c>
      <c r="U1306">
        <v>1</v>
      </c>
      <c r="V1306">
        <v>1000</v>
      </c>
      <c r="W1306" t="s">
        <v>65</v>
      </c>
      <c r="X1306" t="s">
        <v>5513</v>
      </c>
      <c r="Y1306">
        <v>0</v>
      </c>
      <c r="Z1306">
        <v>1000</v>
      </c>
      <c r="AA1306">
        <v>0</v>
      </c>
      <c r="AB1306">
        <v>0</v>
      </c>
      <c r="AC1306">
        <v>0</v>
      </c>
      <c r="AD1306">
        <v>0</v>
      </c>
      <c r="AG1306">
        <v>0</v>
      </c>
      <c r="AP1306" t="s">
        <v>5514</v>
      </c>
      <c r="AQ1306" t="s">
        <v>622</v>
      </c>
      <c r="AR1306" t="s">
        <v>24955</v>
      </c>
      <c r="AT1306">
        <v>0</v>
      </c>
      <c r="AU1306">
        <v>0</v>
      </c>
      <c r="AV1306">
        <v>0</v>
      </c>
      <c r="AW1306">
        <v>0</v>
      </c>
      <c r="AX1306">
        <v>0</v>
      </c>
      <c r="AY1306">
        <v>0</v>
      </c>
      <c r="BC1306" t="s">
        <v>63</v>
      </c>
      <c r="BD1306" t="s">
        <v>5515</v>
      </c>
      <c r="BE1306">
        <v>0</v>
      </c>
      <c r="BG1306" t="s">
        <v>622</v>
      </c>
      <c r="BJ1306" t="s">
        <v>3118</v>
      </c>
    </row>
    <row r="1307" spans="1:62" x14ac:dyDescent="0.35">
      <c r="A1307" t="s">
        <v>5516</v>
      </c>
      <c r="B1307">
        <v>10000</v>
      </c>
      <c r="C1307">
        <v>10000</v>
      </c>
      <c r="D1307">
        <v>45769</v>
      </c>
      <c r="E1307" t="s">
        <v>59</v>
      </c>
      <c r="F1307" t="s">
        <v>5517</v>
      </c>
      <c r="G1307" t="s">
        <v>3260</v>
      </c>
      <c r="I1307">
        <v>1</v>
      </c>
      <c r="J1307" t="s">
        <v>183</v>
      </c>
      <c r="K1307">
        <v>32</v>
      </c>
      <c r="L1307" t="s">
        <v>6064</v>
      </c>
      <c r="M1307" t="s">
        <v>26405</v>
      </c>
      <c r="N1307" t="s">
        <v>516</v>
      </c>
      <c r="O1307" t="s">
        <v>3833</v>
      </c>
      <c r="P1307">
        <v>5860</v>
      </c>
      <c r="S1307" s="35">
        <v>45768</v>
      </c>
      <c r="U1307">
        <v>1</v>
      </c>
      <c r="V1307">
        <v>5860</v>
      </c>
      <c r="W1307" t="s">
        <v>65</v>
      </c>
      <c r="X1307" t="s">
        <v>2212</v>
      </c>
      <c r="Y1307">
        <v>0</v>
      </c>
      <c r="Z1307">
        <v>5360</v>
      </c>
      <c r="AA1307">
        <v>500</v>
      </c>
      <c r="AB1307">
        <v>0</v>
      </c>
      <c r="AC1307">
        <v>0</v>
      </c>
      <c r="AD1307">
        <v>0</v>
      </c>
      <c r="AG1307">
        <v>0</v>
      </c>
      <c r="AP1307" t="s">
        <v>2213</v>
      </c>
      <c r="AQ1307" t="s">
        <v>465</v>
      </c>
      <c r="AR1307" t="s">
        <v>15009</v>
      </c>
      <c r="AT1307">
        <v>0</v>
      </c>
      <c r="AU1307">
        <v>0</v>
      </c>
      <c r="AV1307">
        <v>0</v>
      </c>
      <c r="AW1307">
        <v>0</v>
      </c>
      <c r="AX1307">
        <v>0</v>
      </c>
      <c r="AY1307">
        <v>0</v>
      </c>
      <c r="BC1307" t="s">
        <v>63</v>
      </c>
      <c r="BD1307" t="s">
        <v>5518</v>
      </c>
      <c r="BE1307">
        <v>0</v>
      </c>
      <c r="BG1307" t="s">
        <v>465</v>
      </c>
      <c r="BJ1307" t="s">
        <v>3065</v>
      </c>
    </row>
    <row r="1308" spans="1:62" x14ac:dyDescent="0.35">
      <c r="A1308" t="s">
        <v>5519</v>
      </c>
      <c r="B1308">
        <v>10000</v>
      </c>
      <c r="C1308">
        <v>10000</v>
      </c>
      <c r="D1308">
        <v>45770</v>
      </c>
      <c r="E1308" t="s">
        <v>59</v>
      </c>
      <c r="F1308" t="s">
        <v>3379</v>
      </c>
      <c r="G1308" t="s">
        <v>2447</v>
      </c>
      <c r="I1308">
        <v>1</v>
      </c>
      <c r="J1308" t="s">
        <v>183</v>
      </c>
      <c r="K1308">
        <v>12</v>
      </c>
      <c r="L1308" t="s">
        <v>6062</v>
      </c>
      <c r="M1308" t="s">
        <v>26405</v>
      </c>
      <c r="N1308" t="s">
        <v>462</v>
      </c>
      <c r="O1308" t="s">
        <v>3804</v>
      </c>
      <c r="P1308">
        <v>30000</v>
      </c>
      <c r="Q1308">
        <f t="shared" ref="Q1308:Q1309" si="361">(P1308/50)+45</f>
        <v>645</v>
      </c>
      <c r="R1308" s="34">
        <f t="shared" ref="R1308:R1309" si="362">Q1308/60</f>
        <v>10.75</v>
      </c>
      <c r="S1308" s="35">
        <v>45768</v>
      </c>
      <c r="U1308">
        <v>1</v>
      </c>
      <c r="V1308">
        <v>30000</v>
      </c>
      <c r="W1308" t="s">
        <v>65</v>
      </c>
      <c r="X1308" t="s">
        <v>463</v>
      </c>
      <c r="Y1308">
        <v>0</v>
      </c>
      <c r="Z1308">
        <v>30000</v>
      </c>
      <c r="AA1308">
        <v>0</v>
      </c>
      <c r="AB1308">
        <v>0</v>
      </c>
      <c r="AC1308">
        <v>0</v>
      </c>
      <c r="AD1308">
        <v>0</v>
      </c>
      <c r="AG1308">
        <v>0</v>
      </c>
      <c r="AP1308" t="s">
        <v>464</v>
      </c>
      <c r="AQ1308" t="s">
        <v>465</v>
      </c>
      <c r="AR1308" t="s">
        <v>15009</v>
      </c>
      <c r="AT1308">
        <v>0</v>
      </c>
      <c r="AU1308">
        <v>0</v>
      </c>
      <c r="AV1308">
        <v>0</v>
      </c>
      <c r="AW1308">
        <v>0</v>
      </c>
      <c r="AX1308">
        <v>0</v>
      </c>
      <c r="AY1308">
        <v>0</v>
      </c>
      <c r="BC1308" t="s">
        <v>63</v>
      </c>
      <c r="BD1308" t="s">
        <v>5520</v>
      </c>
      <c r="BE1308">
        <v>0</v>
      </c>
      <c r="BG1308" t="s">
        <v>465</v>
      </c>
      <c r="BJ1308" t="s">
        <v>2594</v>
      </c>
    </row>
    <row r="1309" spans="1:62" x14ac:dyDescent="0.35">
      <c r="A1309" t="s">
        <v>5474</v>
      </c>
      <c r="B1309">
        <v>10000</v>
      </c>
      <c r="C1309">
        <v>10000</v>
      </c>
      <c r="D1309">
        <v>45769</v>
      </c>
      <c r="E1309" t="s">
        <v>59</v>
      </c>
      <c r="F1309" t="s">
        <v>3173</v>
      </c>
      <c r="G1309" t="s">
        <v>2677</v>
      </c>
      <c r="I1309">
        <v>1</v>
      </c>
      <c r="J1309" t="s">
        <v>183</v>
      </c>
      <c r="K1309">
        <v>22</v>
      </c>
      <c r="L1309" t="s">
        <v>6063</v>
      </c>
      <c r="M1309" t="s">
        <v>26405</v>
      </c>
      <c r="N1309" t="s">
        <v>685</v>
      </c>
      <c r="O1309" t="s">
        <v>3805</v>
      </c>
      <c r="P1309">
        <v>8000</v>
      </c>
      <c r="Q1309">
        <f t="shared" si="361"/>
        <v>205</v>
      </c>
      <c r="R1309" s="34">
        <f t="shared" si="362"/>
        <v>3.4166666666666665</v>
      </c>
      <c r="S1309" s="35">
        <v>45768</v>
      </c>
      <c r="U1309">
        <v>2</v>
      </c>
      <c r="V1309">
        <v>16000</v>
      </c>
      <c r="W1309" t="s">
        <v>65</v>
      </c>
      <c r="X1309" t="s">
        <v>5475</v>
      </c>
      <c r="Y1309">
        <v>0</v>
      </c>
      <c r="Z1309">
        <v>16000</v>
      </c>
      <c r="AA1309">
        <v>0</v>
      </c>
      <c r="AB1309">
        <v>0</v>
      </c>
      <c r="AC1309">
        <v>0</v>
      </c>
      <c r="AD1309">
        <v>0</v>
      </c>
      <c r="AG1309">
        <v>0</v>
      </c>
      <c r="AP1309" t="s">
        <v>5476</v>
      </c>
      <c r="AQ1309" t="s">
        <v>465</v>
      </c>
      <c r="AR1309" t="s">
        <v>15009</v>
      </c>
      <c r="AT1309">
        <v>0</v>
      </c>
      <c r="AU1309">
        <v>0</v>
      </c>
      <c r="AV1309">
        <v>0</v>
      </c>
      <c r="AW1309">
        <v>0</v>
      </c>
      <c r="AX1309">
        <v>0</v>
      </c>
      <c r="AY1309">
        <v>0</v>
      </c>
      <c r="BC1309" t="s">
        <v>63</v>
      </c>
      <c r="BD1309" t="s">
        <v>6560</v>
      </c>
      <c r="BE1309">
        <v>0</v>
      </c>
      <c r="BG1309" t="s">
        <v>465</v>
      </c>
      <c r="BJ1309" t="s">
        <v>3640</v>
      </c>
    </row>
    <row r="1310" spans="1:62" x14ac:dyDescent="0.35">
      <c r="A1310" t="s">
        <v>5521</v>
      </c>
      <c r="B1310">
        <v>10000</v>
      </c>
      <c r="C1310">
        <v>10000</v>
      </c>
      <c r="D1310">
        <v>45769</v>
      </c>
      <c r="E1310" t="s">
        <v>59</v>
      </c>
      <c r="F1310" t="s">
        <v>5522</v>
      </c>
      <c r="G1310" t="s">
        <v>3015</v>
      </c>
      <c r="I1310">
        <v>1</v>
      </c>
      <c r="J1310" t="s">
        <v>183</v>
      </c>
      <c r="K1310">
        <v>46</v>
      </c>
      <c r="L1310" t="s">
        <v>6049</v>
      </c>
      <c r="M1310" t="s">
        <v>26405</v>
      </c>
      <c r="N1310" t="s">
        <v>231</v>
      </c>
      <c r="O1310" t="s">
        <v>3809</v>
      </c>
      <c r="P1310">
        <v>6000</v>
      </c>
      <c r="Q1310">
        <f>(P1310/40)+45</f>
        <v>195</v>
      </c>
      <c r="R1310" s="34">
        <f>Q1310/60</f>
        <v>3.25</v>
      </c>
      <c r="S1310" s="35">
        <v>45768</v>
      </c>
      <c r="U1310">
        <v>1</v>
      </c>
      <c r="V1310">
        <v>6000</v>
      </c>
      <c r="W1310" t="s">
        <v>65</v>
      </c>
      <c r="X1310" t="s">
        <v>5523</v>
      </c>
      <c r="Y1310">
        <v>0</v>
      </c>
      <c r="Z1310">
        <v>6000</v>
      </c>
      <c r="AA1310">
        <v>0</v>
      </c>
      <c r="AB1310">
        <v>0</v>
      </c>
      <c r="AC1310">
        <v>0</v>
      </c>
      <c r="AD1310">
        <v>0</v>
      </c>
      <c r="AG1310">
        <v>0</v>
      </c>
      <c r="AP1310" t="s">
        <v>5524</v>
      </c>
      <c r="AQ1310" t="s">
        <v>465</v>
      </c>
      <c r="AR1310" t="s">
        <v>15009</v>
      </c>
      <c r="AT1310">
        <v>0</v>
      </c>
      <c r="AU1310">
        <v>0</v>
      </c>
      <c r="AV1310">
        <v>0</v>
      </c>
      <c r="AW1310">
        <v>0</v>
      </c>
      <c r="AX1310">
        <v>0</v>
      </c>
      <c r="AY1310">
        <v>0</v>
      </c>
      <c r="BC1310" t="s">
        <v>63</v>
      </c>
      <c r="BD1310" t="s">
        <v>5525</v>
      </c>
      <c r="BE1310">
        <v>0</v>
      </c>
      <c r="BG1310" t="s">
        <v>465</v>
      </c>
      <c r="BJ1310" t="s">
        <v>2878</v>
      </c>
    </row>
    <row r="1311" spans="1:62" x14ac:dyDescent="0.35">
      <c r="A1311" t="s">
        <v>4970</v>
      </c>
      <c r="B1311">
        <v>10000</v>
      </c>
      <c r="C1311">
        <v>30000</v>
      </c>
      <c r="D1311">
        <v>45769</v>
      </c>
      <c r="E1311" t="s">
        <v>59</v>
      </c>
      <c r="F1311" t="s">
        <v>5174</v>
      </c>
      <c r="G1311" t="s">
        <v>4972</v>
      </c>
      <c r="I1311">
        <v>3</v>
      </c>
      <c r="J1311" t="s">
        <v>183</v>
      </c>
      <c r="K1311">
        <v>85</v>
      </c>
      <c r="L1311" t="s">
        <v>6060</v>
      </c>
      <c r="M1311" t="s">
        <v>26410</v>
      </c>
      <c r="N1311" t="s">
        <v>940</v>
      </c>
      <c r="O1311" t="s">
        <v>3864</v>
      </c>
      <c r="P1311">
        <v>10000</v>
      </c>
      <c r="S1311" s="35">
        <v>45768</v>
      </c>
      <c r="U1311">
        <v>11</v>
      </c>
      <c r="V1311">
        <v>110000</v>
      </c>
      <c r="W1311" t="s">
        <v>65</v>
      </c>
      <c r="X1311" t="s">
        <v>4973</v>
      </c>
      <c r="Y1311">
        <v>0</v>
      </c>
      <c r="Z1311">
        <v>100000</v>
      </c>
      <c r="AA1311">
        <v>10000</v>
      </c>
      <c r="AB1311">
        <v>0</v>
      </c>
      <c r="AC1311">
        <v>0</v>
      </c>
      <c r="AD1311">
        <v>0</v>
      </c>
      <c r="AG1311">
        <v>0</v>
      </c>
      <c r="AP1311" t="s">
        <v>4974</v>
      </c>
      <c r="AQ1311" t="s">
        <v>108</v>
      </c>
      <c r="AR1311" t="s">
        <v>13404</v>
      </c>
      <c r="AT1311">
        <v>0</v>
      </c>
      <c r="AU1311">
        <v>0</v>
      </c>
      <c r="AV1311">
        <v>0</v>
      </c>
      <c r="AW1311">
        <v>0</v>
      </c>
      <c r="AX1311">
        <v>0</v>
      </c>
      <c r="AY1311">
        <v>0</v>
      </c>
      <c r="BC1311" t="s">
        <v>63</v>
      </c>
      <c r="BD1311" t="s">
        <v>6561</v>
      </c>
      <c r="BE1311">
        <v>0</v>
      </c>
      <c r="BG1311" t="s">
        <v>108</v>
      </c>
      <c r="BJ1311" t="s">
        <v>4975</v>
      </c>
    </row>
    <row r="1312" spans="1:62" x14ac:dyDescent="0.35">
      <c r="A1312" t="s">
        <v>5029</v>
      </c>
      <c r="B1312">
        <v>10000</v>
      </c>
      <c r="C1312">
        <v>30000</v>
      </c>
      <c r="D1312">
        <v>45769</v>
      </c>
      <c r="E1312" t="s">
        <v>59</v>
      </c>
      <c r="F1312" t="s">
        <v>5174</v>
      </c>
      <c r="G1312" t="s">
        <v>4972</v>
      </c>
      <c r="I1312">
        <v>3</v>
      </c>
      <c r="J1312" t="s">
        <v>183</v>
      </c>
      <c r="K1312">
        <v>85</v>
      </c>
      <c r="L1312" t="s">
        <v>6060</v>
      </c>
      <c r="M1312" t="s">
        <v>26410</v>
      </c>
      <c r="N1312" t="s">
        <v>940</v>
      </c>
      <c r="O1312" t="s">
        <v>3864</v>
      </c>
      <c r="P1312">
        <v>10000</v>
      </c>
      <c r="S1312" s="35">
        <v>45768</v>
      </c>
      <c r="U1312">
        <v>11</v>
      </c>
      <c r="V1312">
        <v>110000</v>
      </c>
      <c r="W1312" t="s">
        <v>65</v>
      </c>
      <c r="X1312" t="s">
        <v>658</v>
      </c>
      <c r="Y1312">
        <v>0</v>
      </c>
      <c r="Z1312">
        <v>100000</v>
      </c>
      <c r="AA1312">
        <v>10000</v>
      </c>
      <c r="AB1312">
        <v>0</v>
      </c>
      <c r="AC1312">
        <v>0</v>
      </c>
      <c r="AD1312">
        <v>0</v>
      </c>
      <c r="AG1312">
        <v>0</v>
      </c>
      <c r="AP1312" t="s">
        <v>659</v>
      </c>
      <c r="AQ1312" t="s">
        <v>108</v>
      </c>
      <c r="AR1312" t="s">
        <v>13404</v>
      </c>
      <c r="AT1312">
        <v>0</v>
      </c>
      <c r="AU1312">
        <v>0</v>
      </c>
      <c r="AV1312">
        <v>0</v>
      </c>
      <c r="AW1312">
        <v>0</v>
      </c>
      <c r="AX1312">
        <v>0</v>
      </c>
      <c r="AY1312">
        <v>0</v>
      </c>
      <c r="BC1312" t="s">
        <v>63</v>
      </c>
      <c r="BD1312" t="s">
        <v>5030</v>
      </c>
      <c r="BE1312">
        <v>0</v>
      </c>
      <c r="BG1312" t="s">
        <v>108</v>
      </c>
      <c r="BJ1312" t="s">
        <v>5031</v>
      </c>
    </row>
    <row r="1313" spans="1:62" x14ac:dyDescent="0.35">
      <c r="A1313" t="s">
        <v>5032</v>
      </c>
      <c r="B1313">
        <v>10000</v>
      </c>
      <c r="C1313">
        <v>30000</v>
      </c>
      <c r="D1313">
        <v>45769</v>
      </c>
      <c r="E1313" t="s">
        <v>59</v>
      </c>
      <c r="F1313" t="s">
        <v>5174</v>
      </c>
      <c r="G1313" t="s">
        <v>4972</v>
      </c>
      <c r="I1313">
        <v>3</v>
      </c>
      <c r="J1313" t="s">
        <v>183</v>
      </c>
      <c r="K1313">
        <v>85</v>
      </c>
      <c r="L1313" t="s">
        <v>6060</v>
      </c>
      <c r="M1313" t="s">
        <v>26410</v>
      </c>
      <c r="N1313" t="s">
        <v>940</v>
      </c>
      <c r="O1313" t="s">
        <v>3864</v>
      </c>
      <c r="P1313">
        <v>10000</v>
      </c>
      <c r="S1313" s="35">
        <v>45768</v>
      </c>
      <c r="U1313">
        <v>11</v>
      </c>
      <c r="V1313">
        <v>110000</v>
      </c>
      <c r="W1313" t="s">
        <v>65</v>
      </c>
      <c r="X1313" t="s">
        <v>5033</v>
      </c>
      <c r="Y1313">
        <v>0</v>
      </c>
      <c r="Z1313">
        <v>100000</v>
      </c>
      <c r="AA1313">
        <v>10000</v>
      </c>
      <c r="AB1313">
        <v>0</v>
      </c>
      <c r="AC1313">
        <v>0</v>
      </c>
      <c r="AD1313">
        <v>0</v>
      </c>
      <c r="AG1313">
        <v>0</v>
      </c>
      <c r="AP1313" t="s">
        <v>5034</v>
      </c>
      <c r="AQ1313" t="s">
        <v>108</v>
      </c>
      <c r="AR1313" t="s">
        <v>13404</v>
      </c>
      <c r="AT1313">
        <v>0</v>
      </c>
      <c r="AU1313">
        <v>0</v>
      </c>
      <c r="AV1313">
        <v>0</v>
      </c>
      <c r="AW1313">
        <v>0</v>
      </c>
      <c r="AX1313">
        <v>0</v>
      </c>
      <c r="AY1313">
        <v>0</v>
      </c>
      <c r="BC1313" t="s">
        <v>63</v>
      </c>
      <c r="BD1313" t="s">
        <v>5035</v>
      </c>
      <c r="BE1313">
        <v>0</v>
      </c>
      <c r="BG1313" t="s">
        <v>108</v>
      </c>
      <c r="BJ1313" t="s">
        <v>5036</v>
      </c>
    </row>
    <row r="1314" spans="1:62" x14ac:dyDescent="0.35">
      <c r="A1314" t="s">
        <v>5037</v>
      </c>
      <c r="B1314">
        <v>10000</v>
      </c>
      <c r="C1314">
        <v>30000</v>
      </c>
      <c r="D1314">
        <v>45769</v>
      </c>
      <c r="E1314" t="s">
        <v>59</v>
      </c>
      <c r="F1314" t="s">
        <v>5174</v>
      </c>
      <c r="G1314" t="s">
        <v>4972</v>
      </c>
      <c r="I1314">
        <v>3</v>
      </c>
      <c r="J1314" t="s">
        <v>183</v>
      </c>
      <c r="K1314">
        <v>85</v>
      </c>
      <c r="L1314" t="s">
        <v>6060</v>
      </c>
      <c r="M1314" t="s">
        <v>26410</v>
      </c>
      <c r="N1314" t="s">
        <v>940</v>
      </c>
      <c r="O1314" t="s">
        <v>3864</v>
      </c>
      <c r="P1314">
        <v>10000</v>
      </c>
      <c r="S1314" s="35">
        <v>45768</v>
      </c>
      <c r="U1314">
        <v>11</v>
      </c>
      <c r="V1314">
        <v>110000</v>
      </c>
      <c r="W1314" t="s">
        <v>65</v>
      </c>
      <c r="X1314" t="s">
        <v>5039</v>
      </c>
      <c r="Y1314">
        <v>0</v>
      </c>
      <c r="Z1314">
        <v>100000</v>
      </c>
      <c r="AA1314">
        <v>10000</v>
      </c>
      <c r="AB1314">
        <v>0</v>
      </c>
      <c r="AC1314">
        <v>0</v>
      </c>
      <c r="AD1314">
        <v>0</v>
      </c>
      <c r="AG1314">
        <v>0</v>
      </c>
      <c r="AP1314" t="s">
        <v>5040</v>
      </c>
      <c r="AQ1314" t="s">
        <v>108</v>
      </c>
      <c r="AR1314" t="s">
        <v>13404</v>
      </c>
      <c r="AT1314">
        <v>0</v>
      </c>
      <c r="AU1314">
        <v>0</v>
      </c>
      <c r="AV1314">
        <v>0</v>
      </c>
      <c r="AW1314">
        <v>0</v>
      </c>
      <c r="AX1314">
        <v>0</v>
      </c>
      <c r="AY1314">
        <v>0</v>
      </c>
      <c r="BC1314" t="s">
        <v>63</v>
      </c>
      <c r="BD1314" t="s">
        <v>5041</v>
      </c>
      <c r="BE1314">
        <v>0</v>
      </c>
      <c r="BG1314" t="s">
        <v>108</v>
      </c>
      <c r="BJ1314" t="s">
        <v>5042</v>
      </c>
    </row>
    <row r="1315" spans="1:62" x14ac:dyDescent="0.35">
      <c r="A1315" t="s">
        <v>4976</v>
      </c>
      <c r="B1315">
        <v>10000</v>
      </c>
      <c r="C1315">
        <v>30000</v>
      </c>
      <c r="D1315">
        <v>45769</v>
      </c>
      <c r="E1315" t="s">
        <v>59</v>
      </c>
      <c r="F1315" t="s">
        <v>5175</v>
      </c>
      <c r="G1315" t="s">
        <v>5176</v>
      </c>
      <c r="I1315">
        <v>3</v>
      </c>
      <c r="J1315" t="s">
        <v>183</v>
      </c>
      <c r="K1315">
        <v>85</v>
      </c>
      <c r="L1315" t="s">
        <v>6060</v>
      </c>
      <c r="M1315" t="s">
        <v>26410</v>
      </c>
      <c r="N1315" t="s">
        <v>940</v>
      </c>
      <c r="O1315" t="s">
        <v>3864</v>
      </c>
      <c r="P1315">
        <v>10000</v>
      </c>
      <c r="S1315" s="35">
        <v>45768</v>
      </c>
      <c r="U1315">
        <v>11</v>
      </c>
      <c r="V1315">
        <v>110000</v>
      </c>
      <c r="W1315" t="s">
        <v>65</v>
      </c>
      <c r="X1315" t="s">
        <v>1567</v>
      </c>
      <c r="Y1315">
        <v>0</v>
      </c>
      <c r="Z1315">
        <v>100000</v>
      </c>
      <c r="AA1315">
        <v>10000</v>
      </c>
      <c r="AB1315">
        <v>0</v>
      </c>
      <c r="AC1315">
        <v>0</v>
      </c>
      <c r="AD1315">
        <v>0</v>
      </c>
      <c r="AG1315">
        <v>0</v>
      </c>
      <c r="AP1315" t="s">
        <v>1568</v>
      </c>
      <c r="AQ1315" t="s">
        <v>108</v>
      </c>
      <c r="AR1315" t="s">
        <v>13404</v>
      </c>
      <c r="AT1315">
        <v>0</v>
      </c>
      <c r="AU1315">
        <v>0</v>
      </c>
      <c r="AV1315">
        <v>0</v>
      </c>
      <c r="AW1315">
        <v>0</v>
      </c>
      <c r="AX1315">
        <v>0</v>
      </c>
      <c r="AY1315">
        <v>0</v>
      </c>
      <c r="BC1315" t="s">
        <v>63</v>
      </c>
      <c r="BD1315" t="s">
        <v>6562</v>
      </c>
      <c r="BE1315">
        <v>0</v>
      </c>
      <c r="BG1315" t="s">
        <v>108</v>
      </c>
      <c r="BJ1315" t="s">
        <v>4977</v>
      </c>
    </row>
    <row r="1316" spans="1:62" x14ac:dyDescent="0.35">
      <c r="A1316" t="s">
        <v>5477</v>
      </c>
      <c r="B1316">
        <v>10000</v>
      </c>
      <c r="C1316">
        <v>10000</v>
      </c>
      <c r="D1316">
        <v>45776</v>
      </c>
      <c r="E1316" t="s">
        <v>59</v>
      </c>
      <c r="F1316" t="s">
        <v>5478</v>
      </c>
      <c r="G1316" t="s">
        <v>5479</v>
      </c>
      <c r="I1316">
        <v>1</v>
      </c>
      <c r="J1316" t="s">
        <v>183</v>
      </c>
      <c r="K1316">
        <v>93</v>
      </c>
      <c r="L1316" t="s">
        <v>6072</v>
      </c>
      <c r="M1316" t="s">
        <v>26406</v>
      </c>
      <c r="N1316" t="s">
        <v>813</v>
      </c>
      <c r="O1316" t="s">
        <v>3824</v>
      </c>
      <c r="P1316">
        <v>6050</v>
      </c>
      <c r="Q1316">
        <f>(P1316/20)+30</f>
        <v>332.5</v>
      </c>
      <c r="R1316" s="34">
        <f>Q1316/60</f>
        <v>5.541666666666667</v>
      </c>
      <c r="S1316" s="35">
        <v>45768</v>
      </c>
      <c r="U1316">
        <v>18</v>
      </c>
      <c r="V1316">
        <v>108900</v>
      </c>
      <c r="W1316" t="s">
        <v>65</v>
      </c>
      <c r="X1316" t="s">
        <v>1391</v>
      </c>
      <c r="Y1316">
        <v>0</v>
      </c>
      <c r="Z1316">
        <v>103765</v>
      </c>
      <c r="AA1316">
        <v>5135</v>
      </c>
      <c r="AB1316">
        <v>0</v>
      </c>
      <c r="AC1316">
        <v>0</v>
      </c>
      <c r="AD1316">
        <v>0</v>
      </c>
      <c r="AG1316">
        <v>0</v>
      </c>
      <c r="AP1316" t="s">
        <v>1392</v>
      </c>
      <c r="AQ1316" t="s">
        <v>108</v>
      </c>
      <c r="AR1316" t="s">
        <v>13404</v>
      </c>
      <c r="AT1316">
        <v>0</v>
      </c>
      <c r="AU1316">
        <v>0</v>
      </c>
      <c r="AV1316">
        <v>0</v>
      </c>
      <c r="AW1316">
        <v>0</v>
      </c>
      <c r="AX1316">
        <v>0</v>
      </c>
      <c r="AY1316">
        <v>0</v>
      </c>
      <c r="BC1316" t="s">
        <v>63</v>
      </c>
      <c r="BD1316" t="s">
        <v>6466</v>
      </c>
      <c r="BE1316">
        <v>0</v>
      </c>
      <c r="BG1316" t="s">
        <v>108</v>
      </c>
      <c r="BJ1316" t="s">
        <v>5480</v>
      </c>
    </row>
    <row r="1317" spans="1:62" x14ac:dyDescent="0.35">
      <c r="A1317" t="s">
        <v>5043</v>
      </c>
      <c r="B1317">
        <v>10000</v>
      </c>
      <c r="C1317">
        <v>40000</v>
      </c>
      <c r="D1317">
        <v>45769</v>
      </c>
      <c r="E1317" t="s">
        <v>59</v>
      </c>
      <c r="F1317" t="s">
        <v>5175</v>
      </c>
      <c r="G1317" t="s">
        <v>5176</v>
      </c>
      <c r="I1317">
        <v>3</v>
      </c>
      <c r="J1317" t="s">
        <v>183</v>
      </c>
      <c r="K1317">
        <v>85</v>
      </c>
      <c r="L1317" t="s">
        <v>6060</v>
      </c>
      <c r="M1317" t="s">
        <v>26410</v>
      </c>
      <c r="N1317" t="s">
        <v>940</v>
      </c>
      <c r="O1317" t="s">
        <v>3864</v>
      </c>
      <c r="P1317">
        <v>10000</v>
      </c>
      <c r="S1317" s="35">
        <v>45768</v>
      </c>
      <c r="U1317">
        <v>11</v>
      </c>
      <c r="V1317">
        <v>110000</v>
      </c>
      <c r="W1317" t="s">
        <v>65</v>
      </c>
      <c r="X1317" t="s">
        <v>5044</v>
      </c>
      <c r="Y1317">
        <v>0</v>
      </c>
      <c r="Z1317">
        <v>100000</v>
      </c>
      <c r="AA1317">
        <v>10000</v>
      </c>
      <c r="AB1317">
        <v>0</v>
      </c>
      <c r="AC1317">
        <v>0</v>
      </c>
      <c r="AD1317">
        <v>0</v>
      </c>
      <c r="AG1317">
        <v>0</v>
      </c>
      <c r="AP1317" t="s">
        <v>5045</v>
      </c>
      <c r="AQ1317" t="s">
        <v>108</v>
      </c>
      <c r="AR1317" t="s">
        <v>13404</v>
      </c>
      <c r="AT1317">
        <v>0</v>
      </c>
      <c r="AU1317">
        <v>0</v>
      </c>
      <c r="AV1317">
        <v>0</v>
      </c>
      <c r="AW1317">
        <v>0</v>
      </c>
      <c r="AX1317">
        <v>0</v>
      </c>
      <c r="AY1317">
        <v>0</v>
      </c>
      <c r="BC1317" t="s">
        <v>63</v>
      </c>
      <c r="BD1317" t="s">
        <v>5046</v>
      </c>
      <c r="BE1317">
        <v>0</v>
      </c>
      <c r="BG1317" t="s">
        <v>108</v>
      </c>
      <c r="BJ1317" t="s">
        <v>5047</v>
      </c>
    </row>
    <row r="1318" spans="1:62" x14ac:dyDescent="0.35">
      <c r="A1318" t="s">
        <v>5048</v>
      </c>
      <c r="B1318">
        <v>10000</v>
      </c>
      <c r="C1318">
        <v>30000</v>
      </c>
      <c r="D1318">
        <v>45769</v>
      </c>
      <c r="E1318" t="s">
        <v>59</v>
      </c>
      <c r="F1318" t="s">
        <v>5174</v>
      </c>
      <c r="G1318" t="s">
        <v>4972</v>
      </c>
      <c r="I1318">
        <v>3</v>
      </c>
      <c r="J1318" t="s">
        <v>183</v>
      </c>
      <c r="K1318">
        <v>85</v>
      </c>
      <c r="L1318" t="s">
        <v>6060</v>
      </c>
      <c r="M1318" t="s">
        <v>26410</v>
      </c>
      <c r="N1318" t="s">
        <v>940</v>
      </c>
      <c r="O1318" t="s">
        <v>3864</v>
      </c>
      <c r="P1318">
        <v>10000</v>
      </c>
      <c r="S1318" s="35">
        <v>45768</v>
      </c>
      <c r="U1318">
        <v>11</v>
      </c>
      <c r="V1318">
        <v>110000</v>
      </c>
      <c r="W1318" t="s">
        <v>65</v>
      </c>
      <c r="X1318" t="s">
        <v>5049</v>
      </c>
      <c r="Y1318">
        <v>0</v>
      </c>
      <c r="Z1318">
        <v>100000</v>
      </c>
      <c r="AA1318">
        <v>10000</v>
      </c>
      <c r="AB1318">
        <v>0</v>
      </c>
      <c r="AC1318">
        <v>0</v>
      </c>
      <c r="AD1318">
        <v>0</v>
      </c>
      <c r="AG1318">
        <v>0</v>
      </c>
      <c r="AP1318" t="s">
        <v>5050</v>
      </c>
      <c r="AQ1318" t="s">
        <v>108</v>
      </c>
      <c r="AR1318" t="s">
        <v>13404</v>
      </c>
      <c r="AT1318">
        <v>0</v>
      </c>
      <c r="AU1318">
        <v>0</v>
      </c>
      <c r="AV1318">
        <v>0</v>
      </c>
      <c r="AW1318">
        <v>0</v>
      </c>
      <c r="AX1318">
        <v>0</v>
      </c>
      <c r="AY1318">
        <v>0</v>
      </c>
      <c r="BC1318" t="s">
        <v>63</v>
      </c>
      <c r="BD1318" t="s">
        <v>5051</v>
      </c>
      <c r="BE1318">
        <v>0</v>
      </c>
      <c r="BG1318" t="s">
        <v>108</v>
      </c>
      <c r="BJ1318" t="s">
        <v>5052</v>
      </c>
    </row>
    <row r="1319" spans="1:62" x14ac:dyDescent="0.35">
      <c r="A1319" t="s">
        <v>5449</v>
      </c>
      <c r="B1319">
        <v>10000</v>
      </c>
      <c r="C1319">
        <v>20000</v>
      </c>
      <c r="D1319">
        <v>45770</v>
      </c>
      <c r="E1319" t="s">
        <v>59</v>
      </c>
      <c r="F1319" t="s">
        <v>5450</v>
      </c>
      <c r="G1319" t="s">
        <v>1455</v>
      </c>
      <c r="I1319">
        <v>2</v>
      </c>
      <c r="J1319" t="s">
        <v>183</v>
      </c>
      <c r="K1319">
        <v>92</v>
      </c>
      <c r="L1319" t="s">
        <v>6053</v>
      </c>
      <c r="M1319" t="s">
        <v>26409</v>
      </c>
      <c r="N1319" t="s">
        <v>281</v>
      </c>
      <c r="O1319" t="s">
        <v>3851</v>
      </c>
      <c r="P1319">
        <v>3200</v>
      </c>
      <c r="S1319" s="35">
        <v>45768</v>
      </c>
      <c r="U1319">
        <v>1</v>
      </c>
      <c r="V1319">
        <v>3200</v>
      </c>
      <c r="W1319" t="s">
        <v>65</v>
      </c>
      <c r="X1319" t="s">
        <v>5451</v>
      </c>
      <c r="Y1319">
        <v>0</v>
      </c>
      <c r="Z1319">
        <v>3000</v>
      </c>
      <c r="AA1319">
        <v>200</v>
      </c>
      <c r="AB1319">
        <v>0</v>
      </c>
      <c r="AC1319">
        <v>0</v>
      </c>
      <c r="AD1319">
        <v>0</v>
      </c>
      <c r="AG1319">
        <v>0</v>
      </c>
      <c r="AP1319" t="s">
        <v>5452</v>
      </c>
      <c r="AQ1319" t="s">
        <v>3251</v>
      </c>
      <c r="AR1319" t="s">
        <v>24527</v>
      </c>
      <c r="AT1319">
        <v>0</v>
      </c>
      <c r="AU1319">
        <v>0</v>
      </c>
      <c r="AV1319">
        <v>0</v>
      </c>
      <c r="AW1319">
        <v>0</v>
      </c>
      <c r="AX1319">
        <v>0</v>
      </c>
      <c r="AY1319">
        <v>0</v>
      </c>
      <c r="BC1319" t="s">
        <v>63</v>
      </c>
      <c r="BD1319" t="s">
        <v>5453</v>
      </c>
      <c r="BE1319">
        <v>0</v>
      </c>
      <c r="BG1319" t="s">
        <v>3251</v>
      </c>
      <c r="BJ1319" t="s">
        <v>3252</v>
      </c>
    </row>
    <row r="1320" spans="1:62" x14ac:dyDescent="0.35">
      <c r="A1320" t="s">
        <v>3119</v>
      </c>
      <c r="B1320">
        <v>10000</v>
      </c>
      <c r="C1320">
        <v>10000</v>
      </c>
      <c r="D1320">
        <v>45768</v>
      </c>
      <c r="E1320" t="s">
        <v>59</v>
      </c>
      <c r="F1320" t="s">
        <v>3120</v>
      </c>
      <c r="G1320" t="s">
        <v>1689</v>
      </c>
      <c r="I1320">
        <v>1</v>
      </c>
      <c r="J1320" t="s">
        <v>183</v>
      </c>
      <c r="K1320">
        <v>60</v>
      </c>
      <c r="L1320" t="s">
        <v>6048</v>
      </c>
      <c r="M1320" t="s">
        <v>26408</v>
      </c>
      <c r="N1320" t="s">
        <v>3104</v>
      </c>
      <c r="O1320" t="s">
        <v>3808</v>
      </c>
      <c r="P1320">
        <v>5000</v>
      </c>
      <c r="Q1320">
        <f>(P1320/50)+45</f>
        <v>145</v>
      </c>
      <c r="R1320" s="34">
        <f>Q1320/60</f>
        <v>2.4166666666666665</v>
      </c>
      <c r="S1320" s="35">
        <v>45768</v>
      </c>
      <c r="U1320">
        <v>1</v>
      </c>
      <c r="V1320">
        <v>5000</v>
      </c>
      <c r="W1320" t="s">
        <v>65</v>
      </c>
      <c r="X1320" t="s">
        <v>3121</v>
      </c>
      <c r="Y1320">
        <v>0</v>
      </c>
      <c r="Z1320">
        <v>5000</v>
      </c>
      <c r="AA1320">
        <v>0</v>
      </c>
      <c r="AB1320">
        <v>0</v>
      </c>
      <c r="AC1320">
        <v>0</v>
      </c>
      <c r="AD1320">
        <v>0</v>
      </c>
      <c r="AG1320">
        <v>0</v>
      </c>
      <c r="AP1320" t="s">
        <v>3122</v>
      </c>
      <c r="AQ1320" t="s">
        <v>3123</v>
      </c>
      <c r="AR1320" t="s">
        <v>7679</v>
      </c>
      <c r="AT1320">
        <v>0</v>
      </c>
      <c r="AU1320">
        <v>0</v>
      </c>
      <c r="AV1320">
        <v>0</v>
      </c>
      <c r="AW1320">
        <v>0</v>
      </c>
      <c r="AX1320">
        <v>0</v>
      </c>
      <c r="AY1320">
        <v>0</v>
      </c>
      <c r="BC1320" t="s">
        <v>63</v>
      </c>
      <c r="BD1320" t="s">
        <v>5526</v>
      </c>
      <c r="BE1320">
        <v>0</v>
      </c>
      <c r="BG1320" t="s">
        <v>3123</v>
      </c>
      <c r="BJ1320" t="s">
        <v>3124</v>
      </c>
    </row>
    <row r="1321" spans="1:62" x14ac:dyDescent="0.35">
      <c r="A1321" t="s">
        <v>5527</v>
      </c>
      <c r="B1321">
        <v>10000</v>
      </c>
      <c r="C1321">
        <v>10000</v>
      </c>
      <c r="D1321">
        <v>45772</v>
      </c>
      <c r="E1321" t="s">
        <v>59</v>
      </c>
      <c r="F1321" t="s">
        <v>5528</v>
      </c>
      <c r="G1321" t="s">
        <v>5529</v>
      </c>
      <c r="I1321">
        <v>1</v>
      </c>
      <c r="J1321" t="s">
        <v>183</v>
      </c>
      <c r="K1321">
        <v>72</v>
      </c>
      <c r="L1321" t="s">
        <v>6056</v>
      </c>
      <c r="M1321" t="s">
        <v>26406</v>
      </c>
      <c r="N1321" t="s">
        <v>161</v>
      </c>
      <c r="O1321" t="s">
        <v>3853</v>
      </c>
      <c r="P1321">
        <v>1867</v>
      </c>
      <c r="S1321" s="35">
        <v>45768</v>
      </c>
      <c r="U1321">
        <v>3</v>
      </c>
      <c r="V1321">
        <v>5602</v>
      </c>
      <c r="W1321" t="s">
        <v>65</v>
      </c>
      <c r="X1321" t="s">
        <v>1511</v>
      </c>
      <c r="Y1321">
        <v>0</v>
      </c>
      <c r="Z1321">
        <v>2600</v>
      </c>
      <c r="AA1321">
        <v>3002</v>
      </c>
      <c r="AB1321">
        <v>0</v>
      </c>
      <c r="AC1321">
        <v>0</v>
      </c>
      <c r="AD1321">
        <v>0</v>
      </c>
      <c r="AG1321">
        <v>0</v>
      </c>
      <c r="AP1321" t="s">
        <v>1512</v>
      </c>
      <c r="AQ1321" t="s">
        <v>400</v>
      </c>
      <c r="AR1321" t="s">
        <v>24192</v>
      </c>
      <c r="AT1321">
        <v>0</v>
      </c>
      <c r="AU1321">
        <v>0</v>
      </c>
      <c r="AV1321">
        <v>0</v>
      </c>
      <c r="AW1321">
        <v>0</v>
      </c>
      <c r="AX1321">
        <v>0</v>
      </c>
      <c r="AY1321">
        <v>0</v>
      </c>
      <c r="BC1321" t="s">
        <v>63</v>
      </c>
      <c r="BD1321" t="s">
        <v>5530</v>
      </c>
      <c r="BE1321">
        <v>0</v>
      </c>
      <c r="BG1321" t="s">
        <v>400</v>
      </c>
      <c r="BJ1321" t="s">
        <v>5531</v>
      </c>
    </row>
    <row r="1322" spans="1:62" x14ac:dyDescent="0.35">
      <c r="A1322" t="s">
        <v>5527</v>
      </c>
      <c r="B1322">
        <v>20000</v>
      </c>
      <c r="C1322">
        <v>10000</v>
      </c>
      <c r="D1322">
        <v>45772</v>
      </c>
      <c r="E1322" t="s">
        <v>59</v>
      </c>
      <c r="F1322" t="s">
        <v>5528</v>
      </c>
      <c r="G1322" t="s">
        <v>5529</v>
      </c>
      <c r="I1322">
        <v>1</v>
      </c>
      <c r="J1322" t="s">
        <v>183</v>
      </c>
      <c r="K1322">
        <v>72</v>
      </c>
      <c r="L1322" t="s">
        <v>6056</v>
      </c>
      <c r="M1322" t="s">
        <v>26406</v>
      </c>
      <c r="N1322" t="s">
        <v>161</v>
      </c>
      <c r="O1322" t="s">
        <v>3853</v>
      </c>
      <c r="P1322">
        <v>867</v>
      </c>
      <c r="S1322" s="35">
        <v>45768</v>
      </c>
      <c r="U1322">
        <v>3</v>
      </c>
      <c r="V1322">
        <v>2600</v>
      </c>
      <c r="W1322" t="s">
        <v>65</v>
      </c>
      <c r="X1322" t="s">
        <v>1511</v>
      </c>
      <c r="Y1322">
        <v>0</v>
      </c>
      <c r="Z1322">
        <v>2600</v>
      </c>
      <c r="AA1322">
        <v>0</v>
      </c>
      <c r="AB1322">
        <v>0</v>
      </c>
      <c r="AC1322">
        <v>0</v>
      </c>
      <c r="AD1322">
        <v>0</v>
      </c>
      <c r="AG1322">
        <v>0</v>
      </c>
      <c r="AP1322" t="s">
        <v>1512</v>
      </c>
      <c r="AQ1322" t="s">
        <v>400</v>
      </c>
      <c r="AR1322" t="s">
        <v>24192</v>
      </c>
      <c r="AT1322">
        <v>0</v>
      </c>
      <c r="AU1322">
        <v>0</v>
      </c>
      <c r="AV1322">
        <v>0</v>
      </c>
      <c r="AW1322">
        <v>0</v>
      </c>
      <c r="AX1322">
        <v>0</v>
      </c>
      <c r="AY1322">
        <v>0</v>
      </c>
      <c r="BC1322" t="s">
        <v>63</v>
      </c>
      <c r="BD1322" t="s">
        <v>5530</v>
      </c>
      <c r="BE1322">
        <v>0</v>
      </c>
      <c r="BG1322" t="s">
        <v>400</v>
      </c>
      <c r="BJ1322" t="s">
        <v>5531</v>
      </c>
    </row>
    <row r="1323" spans="1:62" x14ac:dyDescent="0.35">
      <c r="A1323" t="s">
        <v>5532</v>
      </c>
      <c r="B1323">
        <v>10000</v>
      </c>
      <c r="C1323">
        <v>10000</v>
      </c>
      <c r="D1323">
        <v>45769</v>
      </c>
      <c r="E1323" t="s">
        <v>59</v>
      </c>
      <c r="F1323" t="s">
        <v>5533</v>
      </c>
      <c r="G1323">
        <v>1006323</v>
      </c>
      <c r="I1323">
        <v>1</v>
      </c>
      <c r="J1323" t="s">
        <v>183</v>
      </c>
      <c r="K1323">
        <v>90</v>
      </c>
      <c r="L1323" t="s">
        <v>6044</v>
      </c>
      <c r="M1323" t="s">
        <v>26408</v>
      </c>
      <c r="N1323" t="s">
        <v>439</v>
      </c>
      <c r="O1323" t="s">
        <v>3859</v>
      </c>
      <c r="P1323">
        <v>3158</v>
      </c>
      <c r="Q1323">
        <f>(P1323/20)+45</f>
        <v>202.9</v>
      </c>
      <c r="R1323" s="34">
        <f>Q1323/60</f>
        <v>3.3816666666666668</v>
      </c>
      <c r="S1323" s="35">
        <v>45768</v>
      </c>
      <c r="U1323">
        <v>38</v>
      </c>
      <c r="V1323">
        <v>120004</v>
      </c>
      <c r="W1323" t="s">
        <v>65</v>
      </c>
      <c r="X1323" t="s">
        <v>440</v>
      </c>
      <c r="Y1323">
        <v>0</v>
      </c>
      <c r="Z1323">
        <v>120000</v>
      </c>
      <c r="AA1323">
        <v>4</v>
      </c>
      <c r="AB1323">
        <v>0</v>
      </c>
      <c r="AC1323">
        <v>0</v>
      </c>
      <c r="AD1323">
        <v>0</v>
      </c>
      <c r="AG1323">
        <v>0</v>
      </c>
      <c r="AP1323" t="s">
        <v>441</v>
      </c>
      <c r="AQ1323" t="s">
        <v>170</v>
      </c>
      <c r="AR1323" t="s">
        <v>21526</v>
      </c>
      <c r="AT1323">
        <v>0</v>
      </c>
      <c r="AU1323">
        <v>0</v>
      </c>
      <c r="AV1323">
        <v>0</v>
      </c>
      <c r="AW1323">
        <v>0</v>
      </c>
      <c r="AX1323">
        <v>0</v>
      </c>
      <c r="AY1323">
        <v>0</v>
      </c>
      <c r="BC1323" t="s">
        <v>63</v>
      </c>
      <c r="BD1323" t="s">
        <v>5534</v>
      </c>
      <c r="BE1323">
        <v>0</v>
      </c>
      <c r="BG1323" t="s">
        <v>170</v>
      </c>
      <c r="BJ1323" t="s">
        <v>5535</v>
      </c>
    </row>
    <row r="1324" spans="1:62" x14ac:dyDescent="0.35">
      <c r="A1324" t="s">
        <v>5536</v>
      </c>
      <c r="B1324">
        <v>10000</v>
      </c>
      <c r="C1324">
        <v>10000</v>
      </c>
      <c r="D1324">
        <v>45769</v>
      </c>
      <c r="E1324" t="s">
        <v>59</v>
      </c>
      <c r="F1324" t="s">
        <v>5537</v>
      </c>
      <c r="G1324" t="s">
        <v>167</v>
      </c>
      <c r="I1324">
        <v>1</v>
      </c>
      <c r="J1324" t="s">
        <v>183</v>
      </c>
      <c r="K1324">
        <v>63</v>
      </c>
      <c r="L1324" t="s">
        <v>6051</v>
      </c>
      <c r="M1324" t="s">
        <v>26408</v>
      </c>
      <c r="N1324" t="s">
        <v>136</v>
      </c>
      <c r="O1324" t="s">
        <v>3850</v>
      </c>
      <c r="P1324">
        <v>3334</v>
      </c>
      <c r="Q1324">
        <f t="shared" ref="Q1324:Q1325" si="363">(P1324/40)+45</f>
        <v>128.35</v>
      </c>
      <c r="R1324" s="34">
        <f t="shared" ref="R1324:R1325" si="364">Q1324/60</f>
        <v>2.1391666666666667</v>
      </c>
      <c r="S1324" s="35">
        <v>45768</v>
      </c>
      <c r="U1324">
        <v>60</v>
      </c>
      <c r="V1324">
        <v>200040</v>
      </c>
      <c r="W1324" t="s">
        <v>65</v>
      </c>
      <c r="X1324" t="s">
        <v>168</v>
      </c>
      <c r="Y1324">
        <v>0</v>
      </c>
      <c r="Z1324">
        <v>200000</v>
      </c>
      <c r="AA1324">
        <v>40</v>
      </c>
      <c r="AB1324">
        <v>0</v>
      </c>
      <c r="AC1324">
        <v>0</v>
      </c>
      <c r="AD1324">
        <v>0</v>
      </c>
      <c r="AG1324">
        <v>0</v>
      </c>
      <c r="AP1324" t="s">
        <v>169</v>
      </c>
      <c r="AQ1324" t="s">
        <v>170</v>
      </c>
      <c r="AR1324" t="s">
        <v>21526</v>
      </c>
      <c r="AT1324">
        <v>0</v>
      </c>
      <c r="AU1324">
        <v>0</v>
      </c>
      <c r="AV1324">
        <v>0</v>
      </c>
      <c r="AW1324">
        <v>0</v>
      </c>
      <c r="AX1324">
        <v>0</v>
      </c>
      <c r="AY1324">
        <v>0</v>
      </c>
      <c r="BC1324" t="s">
        <v>63</v>
      </c>
      <c r="BD1324" t="s">
        <v>5538</v>
      </c>
      <c r="BE1324">
        <v>0</v>
      </c>
      <c r="BG1324" t="s">
        <v>170</v>
      </c>
      <c r="BJ1324" t="s">
        <v>5539</v>
      </c>
    </row>
    <row r="1325" spans="1:62" x14ac:dyDescent="0.35">
      <c r="A1325" t="s">
        <v>5540</v>
      </c>
      <c r="B1325">
        <v>10000</v>
      </c>
      <c r="C1325">
        <v>10000</v>
      </c>
      <c r="D1325">
        <v>45769</v>
      </c>
      <c r="E1325" t="s">
        <v>59</v>
      </c>
      <c r="F1325" t="s">
        <v>3170</v>
      </c>
      <c r="G1325" t="s">
        <v>167</v>
      </c>
      <c r="I1325">
        <v>1</v>
      </c>
      <c r="J1325" t="s">
        <v>183</v>
      </c>
      <c r="K1325">
        <v>63</v>
      </c>
      <c r="L1325" t="s">
        <v>6051</v>
      </c>
      <c r="M1325" t="s">
        <v>26408</v>
      </c>
      <c r="N1325" t="s">
        <v>136</v>
      </c>
      <c r="O1325" t="s">
        <v>3850</v>
      </c>
      <c r="P1325">
        <v>10000</v>
      </c>
      <c r="Q1325">
        <f t="shared" si="363"/>
        <v>295</v>
      </c>
      <c r="R1325" s="34">
        <f t="shared" si="364"/>
        <v>4.916666666666667</v>
      </c>
      <c r="S1325" s="35">
        <v>45768</v>
      </c>
      <c r="U1325">
        <v>60</v>
      </c>
      <c r="V1325">
        <v>600000</v>
      </c>
      <c r="W1325" t="s">
        <v>65</v>
      </c>
      <c r="X1325" t="s">
        <v>168</v>
      </c>
      <c r="Y1325">
        <v>0</v>
      </c>
      <c r="Z1325">
        <v>600000</v>
      </c>
      <c r="AA1325">
        <v>0</v>
      </c>
      <c r="AB1325">
        <v>0</v>
      </c>
      <c r="AC1325">
        <v>0</v>
      </c>
      <c r="AD1325">
        <v>0</v>
      </c>
      <c r="AG1325">
        <v>0</v>
      </c>
      <c r="AP1325" t="s">
        <v>169</v>
      </c>
      <c r="AQ1325" t="s">
        <v>275</v>
      </c>
      <c r="AR1325" t="s">
        <v>21306</v>
      </c>
      <c r="AT1325">
        <v>0</v>
      </c>
      <c r="AU1325">
        <v>0</v>
      </c>
      <c r="AV1325">
        <v>0</v>
      </c>
      <c r="AW1325">
        <v>0</v>
      </c>
      <c r="AX1325">
        <v>0</v>
      </c>
      <c r="AY1325">
        <v>0</v>
      </c>
      <c r="BC1325" t="s">
        <v>63</v>
      </c>
      <c r="BD1325" t="s">
        <v>5541</v>
      </c>
      <c r="BE1325">
        <v>0</v>
      </c>
      <c r="BG1325" t="s">
        <v>275</v>
      </c>
      <c r="BJ1325" t="s">
        <v>5542</v>
      </c>
    </row>
    <row r="1326" spans="1:62" x14ac:dyDescent="0.35">
      <c r="A1326" t="s">
        <v>5377</v>
      </c>
      <c r="B1326">
        <v>10000</v>
      </c>
      <c r="C1326">
        <v>20000</v>
      </c>
      <c r="D1326">
        <v>45769</v>
      </c>
      <c r="E1326" t="s">
        <v>59</v>
      </c>
      <c r="F1326" t="s">
        <v>5378</v>
      </c>
      <c r="G1326" t="s">
        <v>726</v>
      </c>
      <c r="I1326">
        <v>2</v>
      </c>
      <c r="J1326" t="s">
        <v>183</v>
      </c>
      <c r="K1326">
        <v>86</v>
      </c>
      <c r="L1326" t="s">
        <v>6043</v>
      </c>
      <c r="M1326" t="s">
        <v>26407</v>
      </c>
      <c r="N1326" t="s">
        <v>1696</v>
      </c>
      <c r="O1326" t="s">
        <v>3840</v>
      </c>
      <c r="P1326">
        <v>9500</v>
      </c>
      <c r="Q1326">
        <f>(P1326/60)+30</f>
        <v>188.33333333333334</v>
      </c>
      <c r="R1326" s="34">
        <f>Q1326/60</f>
        <v>3.1388888888888888</v>
      </c>
      <c r="S1326" s="35">
        <v>45768</v>
      </c>
      <c r="U1326">
        <v>4</v>
      </c>
      <c r="V1326">
        <v>38000</v>
      </c>
      <c r="W1326" t="s">
        <v>65</v>
      </c>
      <c r="X1326" t="s">
        <v>5379</v>
      </c>
      <c r="Y1326">
        <v>0</v>
      </c>
      <c r="Z1326">
        <v>28500</v>
      </c>
      <c r="AA1326">
        <v>9500</v>
      </c>
      <c r="AB1326">
        <v>0</v>
      </c>
      <c r="AC1326">
        <v>0</v>
      </c>
      <c r="AD1326">
        <v>0</v>
      </c>
      <c r="AG1326">
        <v>0</v>
      </c>
      <c r="AP1326" t="s">
        <v>5380</v>
      </c>
      <c r="AQ1326" t="s">
        <v>729</v>
      </c>
      <c r="AR1326" t="s">
        <v>14138</v>
      </c>
      <c r="AT1326">
        <v>0</v>
      </c>
      <c r="AU1326">
        <v>0</v>
      </c>
      <c r="AV1326">
        <v>0</v>
      </c>
      <c r="AW1326">
        <v>0</v>
      </c>
      <c r="AX1326">
        <v>0</v>
      </c>
      <c r="AY1326">
        <v>0</v>
      </c>
      <c r="BC1326" t="s">
        <v>63</v>
      </c>
      <c r="BD1326" t="s">
        <v>5381</v>
      </c>
      <c r="BE1326">
        <v>0</v>
      </c>
      <c r="BG1326" t="s">
        <v>729</v>
      </c>
      <c r="BJ1326" t="s">
        <v>2800</v>
      </c>
    </row>
    <row r="1327" spans="1:62" x14ac:dyDescent="0.35">
      <c r="A1327" t="s">
        <v>4978</v>
      </c>
      <c r="B1327">
        <v>10000</v>
      </c>
      <c r="C1327">
        <v>30000</v>
      </c>
      <c r="D1327">
        <v>45776</v>
      </c>
      <c r="E1327" t="s">
        <v>59</v>
      </c>
      <c r="F1327" t="s">
        <v>5177</v>
      </c>
      <c r="G1327">
        <v>10620258098</v>
      </c>
      <c r="I1327">
        <v>3</v>
      </c>
      <c r="J1327" t="s">
        <v>183</v>
      </c>
      <c r="K1327">
        <v>85</v>
      </c>
      <c r="L1327" t="s">
        <v>6060</v>
      </c>
      <c r="M1327" t="s">
        <v>26410</v>
      </c>
      <c r="N1327" t="s">
        <v>940</v>
      </c>
      <c r="O1327" t="s">
        <v>3864</v>
      </c>
      <c r="P1327">
        <v>10000</v>
      </c>
      <c r="S1327" s="35">
        <v>45768</v>
      </c>
      <c r="U1327">
        <v>11</v>
      </c>
      <c r="V1327">
        <v>110000</v>
      </c>
      <c r="W1327" t="s">
        <v>65</v>
      </c>
      <c r="X1327" t="s">
        <v>4980</v>
      </c>
      <c r="Y1327">
        <v>0</v>
      </c>
      <c r="Z1327">
        <v>100000</v>
      </c>
      <c r="AA1327">
        <v>10000</v>
      </c>
      <c r="AB1327">
        <v>0</v>
      </c>
      <c r="AC1327">
        <v>0</v>
      </c>
      <c r="AD1327">
        <v>0</v>
      </c>
      <c r="AG1327">
        <v>0</v>
      </c>
      <c r="AP1327" t="s">
        <v>4981</v>
      </c>
      <c r="AQ1327" t="s">
        <v>108</v>
      </c>
      <c r="AR1327" t="s">
        <v>13404</v>
      </c>
      <c r="AT1327">
        <v>0</v>
      </c>
      <c r="AU1327">
        <v>0</v>
      </c>
      <c r="AV1327">
        <v>0</v>
      </c>
      <c r="AW1327">
        <v>0</v>
      </c>
      <c r="AX1327">
        <v>0</v>
      </c>
      <c r="AY1327">
        <v>0</v>
      </c>
      <c r="BC1327" t="s">
        <v>63</v>
      </c>
      <c r="BD1327" t="s">
        <v>6563</v>
      </c>
      <c r="BE1327">
        <v>0</v>
      </c>
      <c r="BG1327" t="s">
        <v>108</v>
      </c>
      <c r="BJ1327" t="s">
        <v>4982</v>
      </c>
    </row>
    <row r="1328" spans="1:62" x14ac:dyDescent="0.35">
      <c r="A1328" t="s">
        <v>4171</v>
      </c>
      <c r="B1328">
        <v>10000</v>
      </c>
      <c r="C1328">
        <v>10000</v>
      </c>
      <c r="D1328">
        <v>45777</v>
      </c>
      <c r="E1328" t="s">
        <v>59</v>
      </c>
      <c r="F1328" t="s">
        <v>4172</v>
      </c>
      <c r="G1328" t="s">
        <v>4173</v>
      </c>
      <c r="I1328">
        <v>1</v>
      </c>
      <c r="J1328" t="s">
        <v>183</v>
      </c>
      <c r="K1328">
        <v>79</v>
      </c>
      <c r="L1328" t="s">
        <v>6076</v>
      </c>
      <c r="M1328" t="s">
        <v>26406</v>
      </c>
      <c r="N1328" t="s">
        <v>945</v>
      </c>
      <c r="O1328" t="s">
        <v>3831</v>
      </c>
      <c r="P1328">
        <v>4260</v>
      </c>
      <c r="Q1328">
        <f>(P1328/20)+30</f>
        <v>243</v>
      </c>
      <c r="R1328" s="34">
        <f>Q1328/60</f>
        <v>4.05</v>
      </c>
      <c r="S1328" s="35">
        <v>45768</v>
      </c>
      <c r="U1328">
        <v>27</v>
      </c>
      <c r="V1328">
        <v>115020</v>
      </c>
      <c r="W1328" t="s">
        <v>65</v>
      </c>
      <c r="X1328" t="s">
        <v>1547</v>
      </c>
      <c r="Y1328">
        <v>0</v>
      </c>
      <c r="Z1328">
        <v>100000</v>
      </c>
      <c r="AA1328">
        <v>15020</v>
      </c>
      <c r="AB1328">
        <v>0</v>
      </c>
      <c r="AC1328">
        <v>0</v>
      </c>
      <c r="AD1328">
        <v>0</v>
      </c>
      <c r="AG1328">
        <v>0</v>
      </c>
      <c r="AP1328" t="s">
        <v>1548</v>
      </c>
      <c r="AQ1328" t="s">
        <v>108</v>
      </c>
      <c r="AR1328" t="s">
        <v>13404</v>
      </c>
      <c r="AT1328">
        <v>0</v>
      </c>
      <c r="AU1328">
        <v>0</v>
      </c>
      <c r="AV1328">
        <v>0</v>
      </c>
      <c r="AW1328">
        <v>0</v>
      </c>
      <c r="AX1328">
        <v>0</v>
      </c>
      <c r="AY1328">
        <v>0</v>
      </c>
      <c r="BC1328" t="s">
        <v>63</v>
      </c>
      <c r="BD1328" t="s">
        <v>6293</v>
      </c>
      <c r="BE1328">
        <v>0</v>
      </c>
      <c r="BG1328" t="s">
        <v>108</v>
      </c>
      <c r="BJ1328" t="s">
        <v>4174</v>
      </c>
    </row>
    <row r="1329" spans="1:62" x14ac:dyDescent="0.35">
      <c r="A1329" t="s">
        <v>5063</v>
      </c>
      <c r="B1329">
        <v>10000</v>
      </c>
      <c r="C1329">
        <v>40000</v>
      </c>
      <c r="D1329">
        <v>45769</v>
      </c>
      <c r="E1329" t="s">
        <v>59</v>
      </c>
      <c r="F1329" t="s">
        <v>5175</v>
      </c>
      <c r="G1329" t="s">
        <v>5176</v>
      </c>
      <c r="I1329">
        <v>3</v>
      </c>
      <c r="J1329" t="s">
        <v>183</v>
      </c>
      <c r="K1329">
        <v>85</v>
      </c>
      <c r="L1329" t="s">
        <v>6060</v>
      </c>
      <c r="M1329" t="s">
        <v>26410</v>
      </c>
      <c r="N1329" t="s">
        <v>940</v>
      </c>
      <c r="O1329" t="s">
        <v>3864</v>
      </c>
      <c r="P1329">
        <v>10000</v>
      </c>
      <c r="S1329" s="35">
        <v>45768</v>
      </c>
      <c r="U1329">
        <v>11</v>
      </c>
      <c r="V1329">
        <v>110000</v>
      </c>
      <c r="W1329" t="s">
        <v>65</v>
      </c>
      <c r="X1329" t="s">
        <v>5044</v>
      </c>
      <c r="Y1329">
        <v>0</v>
      </c>
      <c r="Z1329">
        <v>100000</v>
      </c>
      <c r="AA1329">
        <v>10000</v>
      </c>
      <c r="AB1329">
        <v>0</v>
      </c>
      <c r="AC1329">
        <v>0</v>
      </c>
      <c r="AD1329">
        <v>0</v>
      </c>
      <c r="AG1329">
        <v>0</v>
      </c>
      <c r="AP1329" t="s">
        <v>5045</v>
      </c>
      <c r="AQ1329" t="s">
        <v>108</v>
      </c>
      <c r="AR1329" t="s">
        <v>13404</v>
      </c>
      <c r="AT1329">
        <v>0</v>
      </c>
      <c r="AU1329">
        <v>0</v>
      </c>
      <c r="AV1329">
        <v>0</v>
      </c>
      <c r="AW1329">
        <v>0</v>
      </c>
      <c r="AX1329">
        <v>0</v>
      </c>
      <c r="AY1329">
        <v>0</v>
      </c>
      <c r="BC1329" t="s">
        <v>63</v>
      </c>
      <c r="BD1329" t="s">
        <v>5064</v>
      </c>
      <c r="BE1329">
        <v>0</v>
      </c>
      <c r="BG1329" t="s">
        <v>108</v>
      </c>
      <c r="BJ1329" t="s">
        <v>5065</v>
      </c>
    </row>
    <row r="1330" spans="1:62" x14ac:dyDescent="0.35">
      <c r="A1330" t="s">
        <v>5543</v>
      </c>
      <c r="B1330">
        <v>10000</v>
      </c>
      <c r="C1330">
        <v>10000</v>
      </c>
      <c r="D1330">
        <v>45769</v>
      </c>
      <c r="E1330" t="s">
        <v>59</v>
      </c>
      <c r="F1330">
        <v>0.4192939814814815</v>
      </c>
      <c r="G1330" t="s">
        <v>2739</v>
      </c>
      <c r="I1330">
        <v>1</v>
      </c>
      <c r="J1330" t="s">
        <v>183</v>
      </c>
      <c r="K1330">
        <v>59</v>
      </c>
      <c r="L1330" t="s">
        <v>6045</v>
      </c>
      <c r="M1330" t="s">
        <v>26405</v>
      </c>
      <c r="N1330" t="s">
        <v>73</v>
      </c>
      <c r="O1330" t="s">
        <v>3811</v>
      </c>
      <c r="P1330">
        <v>2384</v>
      </c>
      <c r="Q1330">
        <f t="shared" ref="Q1330:Q1331" si="365">(P1330/40)+45</f>
        <v>104.6</v>
      </c>
      <c r="R1330" s="34">
        <f t="shared" ref="R1330:R1331" si="366">Q1330/60</f>
        <v>1.7433333333333332</v>
      </c>
      <c r="S1330" s="35">
        <v>45768</v>
      </c>
      <c r="U1330">
        <v>1</v>
      </c>
      <c r="V1330">
        <v>2384</v>
      </c>
      <c r="W1330" t="s">
        <v>65</v>
      </c>
      <c r="X1330">
        <v>150387530001</v>
      </c>
      <c r="Y1330">
        <v>0</v>
      </c>
      <c r="Z1330">
        <v>2384</v>
      </c>
      <c r="AA1330">
        <v>0</v>
      </c>
      <c r="AB1330">
        <v>0</v>
      </c>
      <c r="AC1330">
        <v>0</v>
      </c>
      <c r="AD1330">
        <v>0</v>
      </c>
      <c r="AG1330">
        <v>0</v>
      </c>
      <c r="AP1330">
        <v>15038753</v>
      </c>
      <c r="AQ1330" t="s">
        <v>571</v>
      </c>
      <c r="AR1330" t="s">
        <v>14937</v>
      </c>
      <c r="AT1330">
        <v>0</v>
      </c>
      <c r="AU1330">
        <v>0</v>
      </c>
      <c r="AV1330">
        <v>0</v>
      </c>
      <c r="AW1330">
        <v>0</v>
      </c>
      <c r="AX1330">
        <v>0</v>
      </c>
      <c r="AY1330">
        <v>0</v>
      </c>
      <c r="BC1330" t="s">
        <v>63</v>
      </c>
      <c r="BD1330" t="s">
        <v>5544</v>
      </c>
      <c r="BE1330">
        <v>0</v>
      </c>
      <c r="BG1330" t="s">
        <v>571</v>
      </c>
      <c r="BJ1330" t="s">
        <v>5545</v>
      </c>
    </row>
    <row r="1331" spans="1:62" x14ac:dyDescent="0.35">
      <c r="A1331" t="s">
        <v>5546</v>
      </c>
      <c r="B1331">
        <v>10000</v>
      </c>
      <c r="C1331">
        <v>10000</v>
      </c>
      <c r="D1331">
        <v>45769</v>
      </c>
      <c r="E1331" t="s">
        <v>59</v>
      </c>
      <c r="F1331">
        <v>0.4192939814814815</v>
      </c>
      <c r="G1331" t="s">
        <v>2739</v>
      </c>
      <c r="I1331">
        <v>1</v>
      </c>
      <c r="J1331" t="s">
        <v>183</v>
      </c>
      <c r="K1331">
        <v>59</v>
      </c>
      <c r="L1331" t="s">
        <v>6045</v>
      </c>
      <c r="M1331" t="s">
        <v>26405</v>
      </c>
      <c r="N1331" t="s">
        <v>73</v>
      </c>
      <c r="O1331" t="s">
        <v>3811</v>
      </c>
      <c r="P1331">
        <v>2384</v>
      </c>
      <c r="Q1331">
        <f t="shared" si="365"/>
        <v>104.6</v>
      </c>
      <c r="R1331" s="34">
        <f t="shared" si="366"/>
        <v>1.7433333333333332</v>
      </c>
      <c r="S1331" s="35">
        <v>45768</v>
      </c>
      <c r="U1331">
        <v>1</v>
      </c>
      <c r="V1331">
        <v>2384</v>
      </c>
      <c r="W1331" t="s">
        <v>65</v>
      </c>
      <c r="X1331">
        <v>150387530001</v>
      </c>
      <c r="Y1331">
        <v>0</v>
      </c>
      <c r="Z1331">
        <v>2384</v>
      </c>
      <c r="AA1331">
        <v>0</v>
      </c>
      <c r="AB1331">
        <v>0</v>
      </c>
      <c r="AC1331">
        <v>0</v>
      </c>
      <c r="AD1331">
        <v>0</v>
      </c>
      <c r="AG1331">
        <v>0</v>
      </c>
      <c r="AP1331">
        <v>15038753</v>
      </c>
      <c r="AQ1331" t="s">
        <v>571</v>
      </c>
      <c r="AR1331" t="s">
        <v>14937</v>
      </c>
      <c r="AT1331">
        <v>0</v>
      </c>
      <c r="AU1331">
        <v>0</v>
      </c>
      <c r="AV1331">
        <v>0</v>
      </c>
      <c r="AW1331">
        <v>0</v>
      </c>
      <c r="AX1331">
        <v>0</v>
      </c>
      <c r="AY1331">
        <v>0</v>
      </c>
      <c r="BC1331" t="s">
        <v>63</v>
      </c>
      <c r="BD1331" t="s">
        <v>5547</v>
      </c>
      <c r="BE1331">
        <v>0</v>
      </c>
      <c r="BG1331" t="s">
        <v>571</v>
      </c>
      <c r="BJ1331" t="s">
        <v>5548</v>
      </c>
    </row>
    <row r="1332" spans="1:62" x14ac:dyDescent="0.35">
      <c r="A1332" t="s">
        <v>5481</v>
      </c>
      <c r="B1332">
        <v>10000</v>
      </c>
      <c r="C1332">
        <v>10000</v>
      </c>
      <c r="D1332">
        <v>45769</v>
      </c>
      <c r="E1332" t="s">
        <v>59</v>
      </c>
      <c r="F1332" t="s">
        <v>846</v>
      </c>
      <c r="G1332" t="s">
        <v>3064</v>
      </c>
      <c r="I1332">
        <v>1</v>
      </c>
      <c r="J1332" t="s">
        <v>183</v>
      </c>
      <c r="K1332">
        <v>32</v>
      </c>
      <c r="L1332" t="s">
        <v>6064</v>
      </c>
      <c r="M1332" t="s">
        <v>26405</v>
      </c>
      <c r="N1332" t="s">
        <v>516</v>
      </c>
      <c r="O1332" t="s">
        <v>3833</v>
      </c>
      <c r="P1332">
        <v>5860</v>
      </c>
      <c r="S1332" s="35">
        <v>45768</v>
      </c>
      <c r="U1332">
        <v>1</v>
      </c>
      <c r="V1332">
        <v>5860</v>
      </c>
      <c r="W1332" t="s">
        <v>65</v>
      </c>
      <c r="X1332" t="s">
        <v>517</v>
      </c>
      <c r="Y1332">
        <v>0</v>
      </c>
      <c r="Z1332">
        <v>5360</v>
      </c>
      <c r="AA1332">
        <v>500</v>
      </c>
      <c r="AB1332">
        <v>0</v>
      </c>
      <c r="AC1332">
        <v>0</v>
      </c>
      <c r="AD1332">
        <v>0</v>
      </c>
      <c r="AG1332">
        <v>0</v>
      </c>
      <c r="AP1332" t="s">
        <v>518</v>
      </c>
      <c r="AQ1332" t="s">
        <v>465</v>
      </c>
      <c r="AR1332" t="s">
        <v>15009</v>
      </c>
      <c r="AT1332">
        <v>0</v>
      </c>
      <c r="AU1332">
        <v>0</v>
      </c>
      <c r="AV1332">
        <v>0</v>
      </c>
      <c r="AW1332">
        <v>0</v>
      </c>
      <c r="AX1332">
        <v>0</v>
      </c>
      <c r="AY1332">
        <v>0</v>
      </c>
      <c r="BC1332" t="s">
        <v>63</v>
      </c>
      <c r="BD1332" t="s">
        <v>6564</v>
      </c>
      <c r="BE1332">
        <v>0</v>
      </c>
      <c r="BG1332" t="s">
        <v>465</v>
      </c>
      <c r="BJ1332" t="s">
        <v>3076</v>
      </c>
    </row>
    <row r="1333" spans="1:62" x14ac:dyDescent="0.35">
      <c r="A1333" t="s">
        <v>5389</v>
      </c>
      <c r="B1333">
        <v>10000</v>
      </c>
      <c r="C1333">
        <v>20000</v>
      </c>
      <c r="D1333">
        <v>45769</v>
      </c>
      <c r="E1333" t="s">
        <v>59</v>
      </c>
      <c r="F1333" t="s">
        <v>5390</v>
      </c>
      <c r="G1333" t="s">
        <v>5391</v>
      </c>
      <c r="I1333">
        <v>1</v>
      </c>
      <c r="J1333" t="s">
        <v>183</v>
      </c>
      <c r="K1333">
        <v>65</v>
      </c>
      <c r="L1333" t="s">
        <v>6054</v>
      </c>
      <c r="M1333" t="s">
        <v>26408</v>
      </c>
      <c r="N1333" t="s">
        <v>352</v>
      </c>
      <c r="O1333" t="s">
        <v>3798</v>
      </c>
      <c r="P1333">
        <v>6600</v>
      </c>
      <c r="Q1333">
        <f t="shared" ref="Q1333:Q1336" si="367">(P1333/40)+45</f>
        <v>210</v>
      </c>
      <c r="R1333" s="34">
        <f t="shared" ref="R1333:R1336" si="368">Q1333/60</f>
        <v>3.5</v>
      </c>
      <c r="S1333" s="35">
        <v>45768</v>
      </c>
      <c r="U1333">
        <v>5</v>
      </c>
      <c r="V1333">
        <v>33000</v>
      </c>
      <c r="W1333" t="s">
        <v>65</v>
      </c>
      <c r="X1333" t="s">
        <v>353</v>
      </c>
      <c r="Y1333">
        <v>0</v>
      </c>
      <c r="Z1333">
        <v>33000</v>
      </c>
      <c r="AA1333">
        <v>0</v>
      </c>
      <c r="AB1333">
        <v>0</v>
      </c>
      <c r="AC1333">
        <v>0</v>
      </c>
      <c r="AD1333">
        <v>0</v>
      </c>
      <c r="AG1333">
        <v>0</v>
      </c>
      <c r="AP1333" t="s">
        <v>354</v>
      </c>
      <c r="AQ1333" t="s">
        <v>355</v>
      </c>
      <c r="AR1333" t="s">
        <v>14698</v>
      </c>
      <c r="AT1333">
        <v>0</v>
      </c>
      <c r="AU1333">
        <v>0</v>
      </c>
      <c r="AV1333">
        <v>0</v>
      </c>
      <c r="AW1333">
        <v>0</v>
      </c>
      <c r="AX1333">
        <v>0</v>
      </c>
      <c r="AY1333">
        <v>0</v>
      </c>
      <c r="BC1333" t="s">
        <v>63</v>
      </c>
      <c r="BD1333" t="s">
        <v>5392</v>
      </c>
      <c r="BE1333">
        <v>0</v>
      </c>
      <c r="BG1333" t="s">
        <v>355</v>
      </c>
      <c r="BJ1333" t="s">
        <v>5393</v>
      </c>
    </row>
    <row r="1334" spans="1:62" x14ac:dyDescent="0.35">
      <c r="A1334" t="s">
        <v>5549</v>
      </c>
      <c r="B1334">
        <v>10000</v>
      </c>
      <c r="C1334">
        <v>10000</v>
      </c>
      <c r="D1334">
        <v>45769</v>
      </c>
      <c r="E1334" t="s">
        <v>59</v>
      </c>
      <c r="F1334" t="s">
        <v>5390</v>
      </c>
      <c r="G1334" t="s">
        <v>5391</v>
      </c>
      <c r="I1334">
        <v>1</v>
      </c>
      <c r="J1334" t="s">
        <v>183</v>
      </c>
      <c r="K1334">
        <v>65</v>
      </c>
      <c r="L1334" t="s">
        <v>6054</v>
      </c>
      <c r="M1334" t="s">
        <v>26408</v>
      </c>
      <c r="N1334" t="s">
        <v>352</v>
      </c>
      <c r="O1334" t="s">
        <v>3798</v>
      </c>
      <c r="P1334">
        <v>4000</v>
      </c>
      <c r="Q1334">
        <f t="shared" si="367"/>
        <v>145</v>
      </c>
      <c r="R1334" s="34">
        <f t="shared" si="368"/>
        <v>2.4166666666666665</v>
      </c>
      <c r="S1334" s="35">
        <v>45768</v>
      </c>
      <c r="U1334">
        <v>5</v>
      </c>
      <c r="V1334">
        <v>20000</v>
      </c>
      <c r="W1334" t="s">
        <v>65</v>
      </c>
      <c r="X1334" t="s">
        <v>353</v>
      </c>
      <c r="Y1334">
        <v>0</v>
      </c>
      <c r="Z1334">
        <v>20000</v>
      </c>
      <c r="AA1334">
        <v>0</v>
      </c>
      <c r="AB1334">
        <v>0</v>
      </c>
      <c r="AC1334">
        <v>0</v>
      </c>
      <c r="AD1334">
        <v>0</v>
      </c>
      <c r="AG1334">
        <v>0</v>
      </c>
      <c r="AP1334" t="s">
        <v>354</v>
      </c>
      <c r="AQ1334" t="s">
        <v>355</v>
      </c>
      <c r="AR1334" t="s">
        <v>14698</v>
      </c>
      <c r="AT1334">
        <v>0</v>
      </c>
      <c r="AU1334">
        <v>0</v>
      </c>
      <c r="AV1334">
        <v>0</v>
      </c>
      <c r="AW1334">
        <v>0</v>
      </c>
      <c r="AX1334">
        <v>0</v>
      </c>
      <c r="AY1334">
        <v>0</v>
      </c>
      <c r="BC1334" t="s">
        <v>63</v>
      </c>
      <c r="BD1334" t="s">
        <v>5550</v>
      </c>
      <c r="BE1334">
        <v>0</v>
      </c>
      <c r="BG1334" t="s">
        <v>355</v>
      </c>
      <c r="BJ1334" t="s">
        <v>5551</v>
      </c>
    </row>
    <row r="1335" spans="1:62" x14ac:dyDescent="0.35">
      <c r="A1335" t="s">
        <v>3125</v>
      </c>
      <c r="B1335">
        <v>10000</v>
      </c>
      <c r="C1335">
        <v>10000</v>
      </c>
      <c r="D1335">
        <v>45768</v>
      </c>
      <c r="E1335" t="s">
        <v>59</v>
      </c>
      <c r="F1335" t="s">
        <v>3126</v>
      </c>
      <c r="G1335" t="s">
        <v>3127</v>
      </c>
      <c r="I1335">
        <v>1</v>
      </c>
      <c r="J1335" t="s">
        <v>183</v>
      </c>
      <c r="K1335">
        <v>31</v>
      </c>
      <c r="L1335" t="s">
        <v>6061</v>
      </c>
      <c r="M1335" t="s">
        <v>26405</v>
      </c>
      <c r="N1335" t="s">
        <v>2529</v>
      </c>
      <c r="O1335" t="s">
        <v>3807</v>
      </c>
      <c r="P1335">
        <v>50</v>
      </c>
      <c r="Q1335">
        <f t="shared" si="367"/>
        <v>46.25</v>
      </c>
      <c r="R1335" s="34">
        <f t="shared" si="368"/>
        <v>0.77083333333333337</v>
      </c>
      <c r="S1335" s="35">
        <v>45768</v>
      </c>
      <c r="U1335">
        <v>4</v>
      </c>
      <c r="V1335">
        <v>200</v>
      </c>
      <c r="W1335" t="s">
        <v>65</v>
      </c>
      <c r="X1335" t="s">
        <v>3128</v>
      </c>
      <c r="Y1335">
        <v>0</v>
      </c>
      <c r="Z1335">
        <v>200</v>
      </c>
      <c r="AA1335">
        <v>0</v>
      </c>
      <c r="AB1335">
        <v>0</v>
      </c>
      <c r="AC1335">
        <v>0</v>
      </c>
      <c r="AD1335">
        <v>0</v>
      </c>
      <c r="AG1335">
        <v>0</v>
      </c>
      <c r="AP1335" t="s">
        <v>3129</v>
      </c>
      <c r="AQ1335" t="s">
        <v>3130</v>
      </c>
      <c r="AR1335" t="s">
        <v>13250</v>
      </c>
      <c r="AT1335">
        <v>0</v>
      </c>
      <c r="AU1335">
        <v>0</v>
      </c>
      <c r="AV1335">
        <v>0</v>
      </c>
      <c r="AW1335">
        <v>0</v>
      </c>
      <c r="AX1335">
        <v>0</v>
      </c>
      <c r="AY1335">
        <v>0</v>
      </c>
      <c r="BC1335" t="s">
        <v>63</v>
      </c>
      <c r="BD1335" t="s">
        <v>5552</v>
      </c>
      <c r="BE1335">
        <v>0</v>
      </c>
      <c r="BG1335" t="s">
        <v>3130</v>
      </c>
      <c r="BJ1335" t="s">
        <v>3131</v>
      </c>
    </row>
    <row r="1336" spans="1:62" x14ac:dyDescent="0.35">
      <c r="A1336" t="s">
        <v>5553</v>
      </c>
      <c r="B1336">
        <v>10000</v>
      </c>
      <c r="C1336">
        <v>10000</v>
      </c>
      <c r="D1336">
        <v>45769</v>
      </c>
      <c r="E1336" t="s">
        <v>59</v>
      </c>
      <c r="F1336" t="s">
        <v>846</v>
      </c>
      <c r="G1336" t="s">
        <v>3269</v>
      </c>
      <c r="I1336">
        <v>1</v>
      </c>
      <c r="J1336" t="s">
        <v>183</v>
      </c>
      <c r="K1336">
        <v>31</v>
      </c>
      <c r="L1336" t="s">
        <v>6061</v>
      </c>
      <c r="M1336" t="s">
        <v>26405</v>
      </c>
      <c r="N1336" t="s">
        <v>2529</v>
      </c>
      <c r="O1336" t="s">
        <v>3807</v>
      </c>
      <c r="P1336">
        <v>500</v>
      </c>
      <c r="Q1336">
        <f t="shared" si="367"/>
        <v>57.5</v>
      </c>
      <c r="R1336" s="34">
        <f t="shared" si="368"/>
        <v>0.95833333333333337</v>
      </c>
      <c r="S1336" s="35">
        <v>45768</v>
      </c>
      <c r="U1336">
        <v>1</v>
      </c>
      <c r="V1336">
        <v>500</v>
      </c>
      <c r="W1336" t="s">
        <v>65</v>
      </c>
      <c r="X1336" t="s">
        <v>5554</v>
      </c>
      <c r="Y1336">
        <v>0</v>
      </c>
      <c r="Z1336">
        <v>500</v>
      </c>
      <c r="AA1336">
        <v>0</v>
      </c>
      <c r="AB1336">
        <v>0</v>
      </c>
      <c r="AC1336">
        <v>0</v>
      </c>
      <c r="AD1336">
        <v>0</v>
      </c>
      <c r="AG1336">
        <v>0</v>
      </c>
      <c r="AP1336" t="s">
        <v>5555</v>
      </c>
      <c r="AQ1336" t="s">
        <v>2732</v>
      </c>
      <c r="AR1336" t="s">
        <v>16609</v>
      </c>
      <c r="AT1336">
        <v>0</v>
      </c>
      <c r="AU1336">
        <v>0</v>
      </c>
      <c r="AV1336">
        <v>0</v>
      </c>
      <c r="AW1336">
        <v>0</v>
      </c>
      <c r="AX1336">
        <v>0</v>
      </c>
      <c r="AY1336">
        <v>0</v>
      </c>
      <c r="BC1336" t="s">
        <v>63</v>
      </c>
      <c r="BD1336" t="s">
        <v>5556</v>
      </c>
      <c r="BE1336">
        <v>0</v>
      </c>
      <c r="BG1336" t="s">
        <v>2732</v>
      </c>
      <c r="BJ1336" t="s">
        <v>3274</v>
      </c>
    </row>
    <row r="1337" spans="1:62" x14ac:dyDescent="0.35">
      <c r="A1337" t="s">
        <v>3282</v>
      </c>
      <c r="B1337">
        <v>10000</v>
      </c>
      <c r="C1337">
        <v>10000</v>
      </c>
      <c r="D1337">
        <v>45770</v>
      </c>
      <c r="E1337" t="s">
        <v>59</v>
      </c>
      <c r="F1337" t="s">
        <v>3283</v>
      </c>
      <c r="G1337" t="s">
        <v>3284</v>
      </c>
      <c r="I1337">
        <v>1</v>
      </c>
      <c r="J1337" t="s">
        <v>183</v>
      </c>
      <c r="K1337" t="s">
        <v>3822</v>
      </c>
      <c r="L1337" t="s">
        <v>6077</v>
      </c>
      <c r="M1337" t="s">
        <v>26406</v>
      </c>
      <c r="N1337" t="s">
        <v>144</v>
      </c>
      <c r="O1337" t="s">
        <v>3855</v>
      </c>
      <c r="P1337">
        <v>5000</v>
      </c>
      <c r="S1337" s="35">
        <v>45768</v>
      </c>
      <c r="U1337">
        <v>1</v>
      </c>
      <c r="V1337">
        <v>5000</v>
      </c>
      <c r="W1337" t="s">
        <v>65</v>
      </c>
      <c r="X1337" t="s">
        <v>3285</v>
      </c>
      <c r="Y1337">
        <v>0</v>
      </c>
      <c r="Z1337">
        <v>5000</v>
      </c>
      <c r="AA1337">
        <v>0</v>
      </c>
      <c r="AB1337">
        <v>0</v>
      </c>
      <c r="AC1337">
        <v>0</v>
      </c>
      <c r="AD1337">
        <v>0</v>
      </c>
      <c r="AG1337">
        <v>0</v>
      </c>
      <c r="AP1337" t="s">
        <v>3286</v>
      </c>
      <c r="AQ1337" t="s">
        <v>225</v>
      </c>
      <c r="AR1337" t="s">
        <v>23604</v>
      </c>
      <c r="AT1337">
        <v>0</v>
      </c>
      <c r="AU1337">
        <v>0</v>
      </c>
      <c r="AV1337">
        <v>0</v>
      </c>
      <c r="AW1337">
        <v>0</v>
      </c>
      <c r="AX1337">
        <v>0</v>
      </c>
      <c r="AY1337">
        <v>0</v>
      </c>
      <c r="BC1337" t="s">
        <v>63</v>
      </c>
      <c r="BD1337" t="s">
        <v>5557</v>
      </c>
      <c r="BE1337">
        <v>0</v>
      </c>
      <c r="BG1337" t="s">
        <v>225</v>
      </c>
      <c r="BJ1337" t="s">
        <v>2905</v>
      </c>
    </row>
    <row r="1338" spans="1:62" x14ac:dyDescent="0.35">
      <c r="A1338" t="s">
        <v>5403</v>
      </c>
      <c r="B1338">
        <v>10000</v>
      </c>
      <c r="C1338">
        <v>20000</v>
      </c>
      <c r="D1338">
        <v>45769</v>
      </c>
      <c r="E1338" t="s">
        <v>59</v>
      </c>
      <c r="F1338" t="s">
        <v>5404</v>
      </c>
      <c r="G1338" t="s">
        <v>726</v>
      </c>
      <c r="I1338">
        <v>2</v>
      </c>
      <c r="J1338" t="s">
        <v>183</v>
      </c>
      <c r="K1338">
        <v>86</v>
      </c>
      <c r="L1338" t="s">
        <v>6043</v>
      </c>
      <c r="M1338" t="s">
        <v>26407</v>
      </c>
      <c r="N1338" t="s">
        <v>1696</v>
      </c>
      <c r="O1338" t="s">
        <v>3840</v>
      </c>
      <c r="P1338">
        <v>2834</v>
      </c>
      <c r="Q1338">
        <f>(P1338/60)+30</f>
        <v>77.233333333333334</v>
      </c>
      <c r="R1338" s="34">
        <f>Q1338/60</f>
        <v>1.2872222222222223</v>
      </c>
      <c r="S1338" s="35">
        <v>45768</v>
      </c>
      <c r="U1338">
        <v>12</v>
      </c>
      <c r="V1338">
        <v>34008</v>
      </c>
      <c r="W1338" t="s">
        <v>65</v>
      </c>
      <c r="X1338" t="s">
        <v>727</v>
      </c>
      <c r="Y1338">
        <v>0</v>
      </c>
      <c r="Z1338">
        <v>30000</v>
      </c>
      <c r="AA1338">
        <v>4008</v>
      </c>
      <c r="AB1338">
        <v>0</v>
      </c>
      <c r="AC1338">
        <v>0</v>
      </c>
      <c r="AD1338">
        <v>0</v>
      </c>
      <c r="AG1338">
        <v>0</v>
      </c>
      <c r="AP1338" t="s">
        <v>728</v>
      </c>
      <c r="AQ1338" t="s">
        <v>729</v>
      </c>
      <c r="AR1338" t="s">
        <v>14138</v>
      </c>
      <c r="AT1338">
        <v>0</v>
      </c>
      <c r="AU1338">
        <v>0</v>
      </c>
      <c r="AV1338">
        <v>0</v>
      </c>
      <c r="AW1338">
        <v>0</v>
      </c>
      <c r="AX1338">
        <v>0</v>
      </c>
      <c r="AY1338">
        <v>0</v>
      </c>
      <c r="BC1338" t="s">
        <v>63</v>
      </c>
      <c r="BD1338" t="s">
        <v>5405</v>
      </c>
      <c r="BE1338">
        <v>0</v>
      </c>
      <c r="BG1338" t="s">
        <v>729</v>
      </c>
      <c r="BJ1338" t="s">
        <v>5406</v>
      </c>
    </row>
    <row r="1339" spans="1:62" x14ac:dyDescent="0.35">
      <c r="A1339" t="s">
        <v>4183</v>
      </c>
      <c r="B1339">
        <v>10000</v>
      </c>
      <c r="C1339">
        <v>10000</v>
      </c>
      <c r="D1339">
        <v>45777</v>
      </c>
      <c r="E1339" t="s">
        <v>59</v>
      </c>
      <c r="F1339" t="s">
        <v>4184</v>
      </c>
      <c r="G1339" t="s">
        <v>4173</v>
      </c>
      <c r="I1339">
        <v>1</v>
      </c>
      <c r="J1339" t="s">
        <v>183</v>
      </c>
      <c r="K1339">
        <v>79</v>
      </c>
      <c r="L1339" t="s">
        <v>6076</v>
      </c>
      <c r="M1339" t="s">
        <v>26406</v>
      </c>
      <c r="N1339" t="s">
        <v>945</v>
      </c>
      <c r="O1339" t="s">
        <v>3831</v>
      </c>
      <c r="P1339">
        <v>4260</v>
      </c>
      <c r="Q1339">
        <f>(P1339/20)+30</f>
        <v>243</v>
      </c>
      <c r="R1339" s="34">
        <f>Q1339/60</f>
        <v>4.05</v>
      </c>
      <c r="S1339" s="35">
        <v>45768</v>
      </c>
      <c r="U1339">
        <v>27</v>
      </c>
      <c r="V1339">
        <v>115020</v>
      </c>
      <c r="W1339" t="s">
        <v>65</v>
      </c>
      <c r="X1339" t="s">
        <v>4185</v>
      </c>
      <c r="Y1339">
        <v>0</v>
      </c>
      <c r="Z1339">
        <v>100000</v>
      </c>
      <c r="AA1339">
        <v>15020</v>
      </c>
      <c r="AB1339">
        <v>0</v>
      </c>
      <c r="AC1339">
        <v>0</v>
      </c>
      <c r="AD1339">
        <v>0</v>
      </c>
      <c r="AG1339">
        <v>0</v>
      </c>
      <c r="AP1339" t="s">
        <v>4186</v>
      </c>
      <c r="AQ1339" t="s">
        <v>108</v>
      </c>
      <c r="AR1339" t="s">
        <v>13404</v>
      </c>
      <c r="AT1339">
        <v>0</v>
      </c>
      <c r="AU1339">
        <v>0</v>
      </c>
      <c r="AV1339">
        <v>0</v>
      </c>
      <c r="AW1339">
        <v>0</v>
      </c>
      <c r="AX1339">
        <v>0</v>
      </c>
      <c r="AY1339">
        <v>0</v>
      </c>
      <c r="BC1339" t="s">
        <v>63</v>
      </c>
      <c r="BD1339" t="s">
        <v>6306</v>
      </c>
      <c r="BE1339">
        <v>0</v>
      </c>
      <c r="BG1339" t="s">
        <v>108</v>
      </c>
      <c r="BJ1339" t="s">
        <v>4187</v>
      </c>
    </row>
    <row r="1340" spans="1:62" x14ac:dyDescent="0.35">
      <c r="A1340" t="s">
        <v>5558</v>
      </c>
      <c r="B1340">
        <v>10000</v>
      </c>
      <c r="C1340">
        <v>10000</v>
      </c>
      <c r="D1340">
        <v>45775</v>
      </c>
      <c r="E1340" t="s">
        <v>59</v>
      </c>
      <c r="F1340" t="s">
        <v>5559</v>
      </c>
      <c r="G1340" t="s">
        <v>3717</v>
      </c>
      <c r="I1340">
        <v>1</v>
      </c>
      <c r="J1340" t="s">
        <v>183</v>
      </c>
      <c r="K1340">
        <v>88</v>
      </c>
      <c r="L1340" t="s">
        <v>6058</v>
      </c>
      <c r="M1340" t="s">
        <v>26406</v>
      </c>
      <c r="N1340" t="s">
        <v>144</v>
      </c>
      <c r="O1340" t="s">
        <v>3855</v>
      </c>
      <c r="P1340">
        <v>900</v>
      </c>
      <c r="S1340" s="35">
        <v>45768</v>
      </c>
      <c r="U1340">
        <v>6</v>
      </c>
      <c r="V1340">
        <v>5400</v>
      </c>
      <c r="W1340" t="s">
        <v>65</v>
      </c>
      <c r="X1340" t="s">
        <v>5560</v>
      </c>
      <c r="Y1340">
        <v>0</v>
      </c>
      <c r="Z1340">
        <v>5000</v>
      </c>
      <c r="AA1340">
        <v>400</v>
      </c>
      <c r="AB1340">
        <v>0</v>
      </c>
      <c r="AC1340">
        <v>0</v>
      </c>
      <c r="AD1340">
        <v>0</v>
      </c>
      <c r="AG1340">
        <v>0</v>
      </c>
      <c r="AP1340" t="s">
        <v>5561</v>
      </c>
      <c r="AQ1340" t="s">
        <v>3720</v>
      </c>
      <c r="AR1340" t="s">
        <v>23615</v>
      </c>
      <c r="AT1340">
        <v>0</v>
      </c>
      <c r="AU1340">
        <v>0</v>
      </c>
      <c r="AV1340">
        <v>0</v>
      </c>
      <c r="AW1340">
        <v>0</v>
      </c>
      <c r="AX1340">
        <v>0</v>
      </c>
      <c r="AY1340">
        <v>0</v>
      </c>
      <c r="BC1340" t="s">
        <v>63</v>
      </c>
      <c r="BD1340" t="s">
        <v>5562</v>
      </c>
      <c r="BE1340">
        <v>0</v>
      </c>
      <c r="BG1340" t="s">
        <v>3720</v>
      </c>
      <c r="BJ1340" t="s">
        <v>3721</v>
      </c>
    </row>
    <row r="1341" spans="1:62" x14ac:dyDescent="0.35">
      <c r="A1341" t="s">
        <v>5563</v>
      </c>
      <c r="B1341">
        <v>10000</v>
      </c>
      <c r="C1341">
        <v>10000</v>
      </c>
      <c r="D1341">
        <v>45775</v>
      </c>
      <c r="E1341" t="s">
        <v>59</v>
      </c>
      <c r="F1341" t="s">
        <v>5559</v>
      </c>
      <c r="G1341" t="s">
        <v>3717</v>
      </c>
      <c r="I1341">
        <v>1</v>
      </c>
      <c r="J1341" t="s">
        <v>183</v>
      </c>
      <c r="K1341">
        <v>88</v>
      </c>
      <c r="L1341" t="s">
        <v>6058</v>
      </c>
      <c r="M1341" t="s">
        <v>26406</v>
      </c>
      <c r="N1341" t="s">
        <v>144</v>
      </c>
      <c r="O1341" t="s">
        <v>3855</v>
      </c>
      <c r="P1341">
        <v>900</v>
      </c>
      <c r="S1341" s="35">
        <v>45768</v>
      </c>
      <c r="U1341">
        <v>6</v>
      </c>
      <c r="V1341">
        <v>5400</v>
      </c>
      <c r="W1341" t="s">
        <v>65</v>
      </c>
      <c r="X1341" t="s">
        <v>5564</v>
      </c>
      <c r="Y1341">
        <v>0</v>
      </c>
      <c r="Z1341">
        <v>5000</v>
      </c>
      <c r="AA1341">
        <v>400</v>
      </c>
      <c r="AB1341">
        <v>0</v>
      </c>
      <c r="AC1341">
        <v>0</v>
      </c>
      <c r="AD1341">
        <v>0</v>
      </c>
      <c r="AG1341">
        <v>0</v>
      </c>
      <c r="AP1341" t="s">
        <v>5565</v>
      </c>
      <c r="AQ1341" t="s">
        <v>3720</v>
      </c>
      <c r="AR1341" t="s">
        <v>23615</v>
      </c>
      <c r="AT1341">
        <v>0</v>
      </c>
      <c r="AU1341">
        <v>0</v>
      </c>
      <c r="AV1341">
        <v>0</v>
      </c>
      <c r="AW1341">
        <v>0</v>
      </c>
      <c r="AX1341">
        <v>0</v>
      </c>
      <c r="AY1341">
        <v>0</v>
      </c>
      <c r="BC1341" t="s">
        <v>63</v>
      </c>
      <c r="BD1341" t="s">
        <v>5566</v>
      </c>
      <c r="BE1341">
        <v>0</v>
      </c>
      <c r="BG1341" t="s">
        <v>3720</v>
      </c>
      <c r="BJ1341" t="s">
        <v>3721</v>
      </c>
    </row>
    <row r="1342" spans="1:62" x14ac:dyDescent="0.35">
      <c r="A1342" t="s">
        <v>5567</v>
      </c>
      <c r="B1342">
        <v>10000</v>
      </c>
      <c r="C1342">
        <v>10000</v>
      </c>
      <c r="D1342">
        <v>45775</v>
      </c>
      <c r="E1342" t="s">
        <v>59</v>
      </c>
      <c r="F1342" t="s">
        <v>5559</v>
      </c>
      <c r="G1342" t="s">
        <v>3717</v>
      </c>
      <c r="I1342">
        <v>1</v>
      </c>
      <c r="J1342" t="s">
        <v>183</v>
      </c>
      <c r="K1342">
        <v>88</v>
      </c>
      <c r="L1342" t="s">
        <v>6058</v>
      </c>
      <c r="M1342" t="s">
        <v>26406</v>
      </c>
      <c r="N1342" t="s">
        <v>144</v>
      </c>
      <c r="O1342" t="s">
        <v>3855</v>
      </c>
      <c r="P1342">
        <v>900</v>
      </c>
      <c r="S1342" s="35">
        <v>45768</v>
      </c>
      <c r="U1342">
        <v>6</v>
      </c>
      <c r="V1342">
        <v>5400</v>
      </c>
      <c r="W1342" t="s">
        <v>65</v>
      </c>
      <c r="X1342" t="s">
        <v>5568</v>
      </c>
      <c r="Y1342">
        <v>0</v>
      </c>
      <c r="Z1342">
        <v>5000</v>
      </c>
      <c r="AA1342">
        <v>400</v>
      </c>
      <c r="AB1342">
        <v>0</v>
      </c>
      <c r="AC1342">
        <v>0</v>
      </c>
      <c r="AD1342">
        <v>0</v>
      </c>
      <c r="AG1342">
        <v>0</v>
      </c>
      <c r="AP1342" t="s">
        <v>5569</v>
      </c>
      <c r="AQ1342" t="s">
        <v>3720</v>
      </c>
      <c r="AR1342" t="s">
        <v>23615</v>
      </c>
      <c r="AT1342">
        <v>0</v>
      </c>
      <c r="AU1342">
        <v>0</v>
      </c>
      <c r="AV1342">
        <v>0</v>
      </c>
      <c r="AW1342">
        <v>0</v>
      </c>
      <c r="AX1342">
        <v>0</v>
      </c>
      <c r="AY1342">
        <v>0</v>
      </c>
      <c r="BC1342" t="s">
        <v>63</v>
      </c>
      <c r="BD1342" t="s">
        <v>5570</v>
      </c>
      <c r="BE1342">
        <v>0</v>
      </c>
      <c r="BG1342" t="s">
        <v>3720</v>
      </c>
      <c r="BJ1342" t="s">
        <v>3721</v>
      </c>
    </row>
    <row r="1343" spans="1:62" x14ac:dyDescent="0.35">
      <c r="A1343" t="s">
        <v>3715</v>
      </c>
      <c r="B1343">
        <v>10000</v>
      </c>
      <c r="C1343">
        <v>10000</v>
      </c>
      <c r="D1343">
        <v>45775</v>
      </c>
      <c r="E1343" t="s">
        <v>59</v>
      </c>
      <c r="F1343" t="s">
        <v>3716</v>
      </c>
      <c r="G1343" t="s">
        <v>3717</v>
      </c>
      <c r="I1343">
        <v>1</v>
      </c>
      <c r="J1343" t="s">
        <v>183</v>
      </c>
      <c r="K1343">
        <v>88</v>
      </c>
      <c r="L1343" t="s">
        <v>6058</v>
      </c>
      <c r="M1343" t="s">
        <v>26406</v>
      </c>
      <c r="N1343" t="s">
        <v>144</v>
      </c>
      <c r="O1343" t="s">
        <v>3855</v>
      </c>
      <c r="P1343">
        <v>900</v>
      </c>
      <c r="S1343" s="35">
        <v>45768</v>
      </c>
      <c r="U1343">
        <v>6</v>
      </c>
      <c r="V1343">
        <v>5400</v>
      </c>
      <c r="W1343" t="s">
        <v>65</v>
      </c>
      <c r="X1343" t="s">
        <v>3718</v>
      </c>
      <c r="Y1343">
        <v>0</v>
      </c>
      <c r="Z1343">
        <v>5000</v>
      </c>
      <c r="AA1343">
        <v>400</v>
      </c>
      <c r="AB1343">
        <v>0</v>
      </c>
      <c r="AC1343">
        <v>0</v>
      </c>
      <c r="AD1343">
        <v>0</v>
      </c>
      <c r="AG1343">
        <v>0</v>
      </c>
      <c r="AP1343" t="s">
        <v>3719</v>
      </c>
      <c r="AQ1343" t="s">
        <v>3720</v>
      </c>
      <c r="AR1343" t="s">
        <v>23615</v>
      </c>
      <c r="AT1343">
        <v>0</v>
      </c>
      <c r="AU1343">
        <v>0</v>
      </c>
      <c r="AV1343">
        <v>0</v>
      </c>
      <c r="AW1343">
        <v>0</v>
      </c>
      <c r="AX1343">
        <v>0</v>
      </c>
      <c r="AY1343">
        <v>0</v>
      </c>
      <c r="BC1343" t="s">
        <v>63</v>
      </c>
      <c r="BD1343" t="s">
        <v>5571</v>
      </c>
      <c r="BE1343">
        <v>0</v>
      </c>
      <c r="BG1343" t="s">
        <v>3720</v>
      </c>
      <c r="BJ1343" t="s">
        <v>3721</v>
      </c>
    </row>
    <row r="1344" spans="1:62" x14ac:dyDescent="0.35">
      <c r="A1344" t="s">
        <v>3722</v>
      </c>
      <c r="B1344">
        <v>10000</v>
      </c>
      <c r="C1344">
        <v>10000</v>
      </c>
      <c r="D1344">
        <v>45775</v>
      </c>
      <c r="E1344" t="s">
        <v>59</v>
      </c>
      <c r="F1344" t="s">
        <v>3716</v>
      </c>
      <c r="G1344" t="s">
        <v>3717</v>
      </c>
      <c r="I1344">
        <v>1</v>
      </c>
      <c r="J1344" t="s">
        <v>183</v>
      </c>
      <c r="K1344">
        <v>88</v>
      </c>
      <c r="L1344" t="s">
        <v>6058</v>
      </c>
      <c r="M1344" t="s">
        <v>26406</v>
      </c>
      <c r="N1344" t="s">
        <v>144</v>
      </c>
      <c r="O1344" t="s">
        <v>3855</v>
      </c>
      <c r="P1344">
        <v>1000</v>
      </c>
      <c r="S1344" s="35">
        <v>45768</v>
      </c>
      <c r="U1344">
        <v>6</v>
      </c>
      <c r="V1344">
        <v>6000</v>
      </c>
      <c r="W1344" t="s">
        <v>65</v>
      </c>
      <c r="X1344" t="s">
        <v>3723</v>
      </c>
      <c r="Y1344">
        <v>0</v>
      </c>
      <c r="Z1344">
        <v>5000</v>
      </c>
      <c r="AA1344">
        <v>1000</v>
      </c>
      <c r="AB1344">
        <v>0</v>
      </c>
      <c r="AC1344">
        <v>0</v>
      </c>
      <c r="AD1344">
        <v>0</v>
      </c>
      <c r="AG1344">
        <v>0</v>
      </c>
      <c r="AP1344" t="s">
        <v>3724</v>
      </c>
      <c r="AQ1344" t="s">
        <v>3720</v>
      </c>
      <c r="AR1344" t="s">
        <v>23615</v>
      </c>
      <c r="AT1344">
        <v>0</v>
      </c>
      <c r="AU1344">
        <v>0</v>
      </c>
      <c r="AV1344">
        <v>0</v>
      </c>
      <c r="AW1344">
        <v>0</v>
      </c>
      <c r="AX1344">
        <v>0</v>
      </c>
      <c r="AY1344">
        <v>0</v>
      </c>
      <c r="BC1344" t="s">
        <v>63</v>
      </c>
      <c r="BD1344" t="s">
        <v>5572</v>
      </c>
      <c r="BE1344">
        <v>0</v>
      </c>
      <c r="BG1344" t="s">
        <v>3720</v>
      </c>
      <c r="BJ1344" t="s">
        <v>3721</v>
      </c>
    </row>
    <row r="1345" spans="1:62" x14ac:dyDescent="0.35">
      <c r="A1345" t="s">
        <v>4201</v>
      </c>
      <c r="B1345">
        <v>10000</v>
      </c>
      <c r="C1345">
        <v>10000</v>
      </c>
      <c r="D1345">
        <v>45777</v>
      </c>
      <c r="E1345" t="s">
        <v>59</v>
      </c>
      <c r="F1345" t="s">
        <v>4202</v>
      </c>
      <c r="G1345" t="s">
        <v>4173</v>
      </c>
      <c r="I1345">
        <v>1</v>
      </c>
      <c r="J1345" t="s">
        <v>183</v>
      </c>
      <c r="K1345">
        <v>79</v>
      </c>
      <c r="L1345" t="s">
        <v>6076</v>
      </c>
      <c r="M1345" t="s">
        <v>26406</v>
      </c>
      <c r="N1345" t="s">
        <v>945</v>
      </c>
      <c r="O1345" t="s">
        <v>3831</v>
      </c>
      <c r="P1345">
        <v>4260</v>
      </c>
      <c r="Q1345">
        <f t="shared" ref="Q1345:Q1346" si="369">(P1345/20)+30</f>
        <v>243</v>
      </c>
      <c r="R1345" s="34">
        <f t="shared" ref="R1345:R1352" si="370">Q1345/60</f>
        <v>4.05</v>
      </c>
      <c r="S1345" s="35">
        <v>45768</v>
      </c>
      <c r="U1345">
        <v>27</v>
      </c>
      <c r="V1345">
        <v>115020</v>
      </c>
      <c r="W1345" t="s">
        <v>65</v>
      </c>
      <c r="X1345" t="s">
        <v>4185</v>
      </c>
      <c r="Y1345">
        <v>0</v>
      </c>
      <c r="Z1345">
        <v>100000</v>
      </c>
      <c r="AA1345">
        <v>15020</v>
      </c>
      <c r="AB1345">
        <v>0</v>
      </c>
      <c r="AC1345">
        <v>0</v>
      </c>
      <c r="AD1345">
        <v>0</v>
      </c>
      <c r="AG1345">
        <v>0</v>
      </c>
      <c r="AP1345" t="s">
        <v>4186</v>
      </c>
      <c r="AQ1345" t="s">
        <v>108</v>
      </c>
      <c r="AR1345" t="s">
        <v>13404</v>
      </c>
      <c r="AT1345">
        <v>0</v>
      </c>
      <c r="AU1345">
        <v>0</v>
      </c>
      <c r="AV1345">
        <v>0</v>
      </c>
      <c r="AW1345">
        <v>0</v>
      </c>
      <c r="AX1345">
        <v>0</v>
      </c>
      <c r="AY1345">
        <v>0</v>
      </c>
      <c r="BC1345" t="s">
        <v>63</v>
      </c>
      <c r="BD1345" t="s">
        <v>6308</v>
      </c>
      <c r="BE1345">
        <v>0</v>
      </c>
      <c r="BG1345" t="s">
        <v>108</v>
      </c>
      <c r="BJ1345" t="s">
        <v>4203</v>
      </c>
    </row>
    <row r="1346" spans="1:62" x14ac:dyDescent="0.35">
      <c r="A1346" t="s">
        <v>4204</v>
      </c>
      <c r="B1346">
        <v>10000</v>
      </c>
      <c r="C1346">
        <v>10000</v>
      </c>
      <c r="D1346">
        <v>45777</v>
      </c>
      <c r="E1346" t="s">
        <v>59</v>
      </c>
      <c r="F1346" t="s">
        <v>4205</v>
      </c>
      <c r="G1346" t="s">
        <v>4173</v>
      </c>
      <c r="I1346">
        <v>1</v>
      </c>
      <c r="J1346" t="s">
        <v>183</v>
      </c>
      <c r="K1346">
        <v>79</v>
      </c>
      <c r="L1346" t="s">
        <v>6076</v>
      </c>
      <c r="M1346" t="s">
        <v>26406</v>
      </c>
      <c r="N1346" t="s">
        <v>945</v>
      </c>
      <c r="O1346" t="s">
        <v>3831</v>
      </c>
      <c r="P1346">
        <v>4260</v>
      </c>
      <c r="Q1346">
        <f t="shared" si="369"/>
        <v>243</v>
      </c>
      <c r="R1346" s="34">
        <f t="shared" si="370"/>
        <v>4.05</v>
      </c>
      <c r="S1346" s="35">
        <v>45768</v>
      </c>
      <c r="U1346">
        <v>54</v>
      </c>
      <c r="V1346">
        <v>230040</v>
      </c>
      <c r="W1346" t="s">
        <v>65</v>
      </c>
      <c r="X1346" t="s">
        <v>1557</v>
      </c>
      <c r="Y1346">
        <v>0</v>
      </c>
      <c r="Z1346">
        <v>200000</v>
      </c>
      <c r="AA1346">
        <v>30040</v>
      </c>
      <c r="AB1346">
        <v>0</v>
      </c>
      <c r="AC1346">
        <v>0</v>
      </c>
      <c r="AD1346">
        <v>0</v>
      </c>
      <c r="AG1346">
        <v>0</v>
      </c>
      <c r="AP1346" t="s">
        <v>1558</v>
      </c>
      <c r="AQ1346" t="s">
        <v>108</v>
      </c>
      <c r="AR1346" t="s">
        <v>13404</v>
      </c>
      <c r="AT1346">
        <v>0</v>
      </c>
      <c r="AU1346">
        <v>0</v>
      </c>
      <c r="AV1346">
        <v>0</v>
      </c>
      <c r="AW1346">
        <v>0</v>
      </c>
      <c r="AX1346">
        <v>0</v>
      </c>
      <c r="AY1346">
        <v>0</v>
      </c>
      <c r="BC1346" t="s">
        <v>63</v>
      </c>
      <c r="BD1346" t="s">
        <v>6309</v>
      </c>
      <c r="BE1346">
        <v>0</v>
      </c>
      <c r="BG1346" t="s">
        <v>108</v>
      </c>
      <c r="BJ1346" t="s">
        <v>4206</v>
      </c>
    </row>
    <row r="1347" spans="1:62" x14ac:dyDescent="0.35">
      <c r="A1347" t="s">
        <v>3132</v>
      </c>
      <c r="B1347">
        <v>10000</v>
      </c>
      <c r="C1347">
        <v>10000</v>
      </c>
      <c r="D1347">
        <v>45768</v>
      </c>
      <c r="E1347" t="s">
        <v>59</v>
      </c>
      <c r="F1347" t="s">
        <v>3133</v>
      </c>
      <c r="G1347" t="s">
        <v>2739</v>
      </c>
      <c r="I1347">
        <v>1</v>
      </c>
      <c r="J1347" t="s">
        <v>183</v>
      </c>
      <c r="K1347">
        <v>59</v>
      </c>
      <c r="L1347" t="s">
        <v>6045</v>
      </c>
      <c r="M1347" t="s">
        <v>26405</v>
      </c>
      <c r="N1347" t="s">
        <v>73</v>
      </c>
      <c r="O1347" t="s">
        <v>3811</v>
      </c>
      <c r="P1347">
        <v>1200</v>
      </c>
      <c r="Q1347">
        <f t="shared" ref="Q1347:Q1352" si="371">(P1347/40)+45</f>
        <v>75</v>
      </c>
      <c r="R1347" s="34">
        <f t="shared" si="370"/>
        <v>1.25</v>
      </c>
      <c r="S1347" s="35">
        <v>45768</v>
      </c>
      <c r="U1347">
        <v>10</v>
      </c>
      <c r="V1347">
        <v>12000</v>
      </c>
      <c r="W1347" t="s">
        <v>65</v>
      </c>
      <c r="X1347">
        <v>112024840001</v>
      </c>
      <c r="Y1347">
        <v>0</v>
      </c>
      <c r="Z1347">
        <v>12000</v>
      </c>
      <c r="AA1347">
        <v>0</v>
      </c>
      <c r="AB1347">
        <v>0</v>
      </c>
      <c r="AC1347">
        <v>0</v>
      </c>
      <c r="AD1347">
        <v>0</v>
      </c>
      <c r="AG1347">
        <v>0</v>
      </c>
      <c r="AP1347">
        <v>11202484</v>
      </c>
      <c r="AQ1347" t="s">
        <v>571</v>
      </c>
      <c r="AR1347" t="s">
        <v>14937</v>
      </c>
      <c r="AT1347">
        <v>0</v>
      </c>
      <c r="AU1347">
        <v>0</v>
      </c>
      <c r="AV1347">
        <v>0</v>
      </c>
      <c r="AW1347">
        <v>0</v>
      </c>
      <c r="AX1347">
        <v>0</v>
      </c>
      <c r="AY1347">
        <v>0</v>
      </c>
      <c r="BC1347" t="s">
        <v>63</v>
      </c>
      <c r="BD1347" t="s">
        <v>5573</v>
      </c>
      <c r="BE1347">
        <v>0</v>
      </c>
      <c r="BG1347" t="s">
        <v>571</v>
      </c>
      <c r="BJ1347" t="s">
        <v>3134</v>
      </c>
    </row>
    <row r="1348" spans="1:62" x14ac:dyDescent="0.35">
      <c r="A1348" t="s">
        <v>5574</v>
      </c>
      <c r="B1348">
        <v>10000</v>
      </c>
      <c r="C1348">
        <v>10000</v>
      </c>
      <c r="D1348">
        <v>45769</v>
      </c>
      <c r="E1348" t="s">
        <v>59</v>
      </c>
      <c r="F1348" t="s">
        <v>5537</v>
      </c>
      <c r="G1348" t="s">
        <v>1718</v>
      </c>
      <c r="I1348">
        <v>1</v>
      </c>
      <c r="J1348" t="s">
        <v>183</v>
      </c>
      <c r="K1348">
        <v>63</v>
      </c>
      <c r="L1348" t="s">
        <v>6051</v>
      </c>
      <c r="M1348" t="s">
        <v>26408</v>
      </c>
      <c r="N1348" t="s">
        <v>136</v>
      </c>
      <c r="O1348" t="s">
        <v>3850</v>
      </c>
      <c r="P1348">
        <v>4000</v>
      </c>
      <c r="Q1348">
        <f t="shared" si="371"/>
        <v>145</v>
      </c>
      <c r="R1348" s="34">
        <f t="shared" si="370"/>
        <v>2.4166666666666665</v>
      </c>
      <c r="S1348" s="35">
        <v>45768</v>
      </c>
      <c r="U1348">
        <v>20</v>
      </c>
      <c r="V1348">
        <v>80000</v>
      </c>
      <c r="W1348" t="s">
        <v>65</v>
      </c>
      <c r="X1348" t="s">
        <v>1719</v>
      </c>
      <c r="Y1348">
        <v>0</v>
      </c>
      <c r="Z1348">
        <v>80000</v>
      </c>
      <c r="AA1348">
        <v>0</v>
      </c>
      <c r="AB1348">
        <v>0</v>
      </c>
      <c r="AC1348">
        <v>0</v>
      </c>
      <c r="AD1348">
        <v>0</v>
      </c>
      <c r="AG1348">
        <v>0</v>
      </c>
      <c r="AP1348" t="s">
        <v>1720</v>
      </c>
      <c r="AQ1348" t="s">
        <v>170</v>
      </c>
      <c r="AR1348" t="s">
        <v>21526</v>
      </c>
      <c r="AT1348">
        <v>0</v>
      </c>
      <c r="AU1348">
        <v>0</v>
      </c>
      <c r="AV1348">
        <v>0</v>
      </c>
      <c r="AW1348">
        <v>0</v>
      </c>
      <c r="AX1348">
        <v>0</v>
      </c>
      <c r="AY1348">
        <v>0</v>
      </c>
      <c r="BC1348" t="s">
        <v>63</v>
      </c>
      <c r="BD1348" t="s">
        <v>5575</v>
      </c>
      <c r="BE1348">
        <v>0</v>
      </c>
      <c r="BG1348" t="s">
        <v>170</v>
      </c>
      <c r="BJ1348" t="s">
        <v>5576</v>
      </c>
    </row>
    <row r="1349" spans="1:62" x14ac:dyDescent="0.35">
      <c r="A1349" t="s">
        <v>5577</v>
      </c>
      <c r="B1349">
        <v>10000</v>
      </c>
      <c r="C1349">
        <v>10000</v>
      </c>
      <c r="D1349">
        <v>45772</v>
      </c>
      <c r="E1349" t="s">
        <v>59</v>
      </c>
      <c r="F1349" t="s">
        <v>5578</v>
      </c>
      <c r="G1349">
        <v>17190809009</v>
      </c>
      <c r="I1349">
        <v>1</v>
      </c>
      <c r="J1349" t="s">
        <v>183</v>
      </c>
      <c r="K1349">
        <v>68</v>
      </c>
      <c r="L1349" t="s">
        <v>6051</v>
      </c>
      <c r="M1349" t="s">
        <v>26408</v>
      </c>
      <c r="N1349" t="s">
        <v>830</v>
      </c>
      <c r="O1349" t="s">
        <v>3852</v>
      </c>
      <c r="P1349">
        <v>25000</v>
      </c>
      <c r="Q1349">
        <f t="shared" si="371"/>
        <v>670</v>
      </c>
      <c r="R1349" s="34">
        <f t="shared" si="370"/>
        <v>11.166666666666666</v>
      </c>
      <c r="S1349" s="35">
        <v>45768</v>
      </c>
      <c r="U1349">
        <v>2</v>
      </c>
      <c r="V1349">
        <v>50000</v>
      </c>
      <c r="W1349" t="s">
        <v>65</v>
      </c>
      <c r="X1349" t="s">
        <v>1315</v>
      </c>
      <c r="Y1349">
        <v>0</v>
      </c>
      <c r="Z1349">
        <v>50000</v>
      </c>
      <c r="AA1349">
        <v>0</v>
      </c>
      <c r="AB1349">
        <v>0</v>
      </c>
      <c r="AC1349">
        <v>0</v>
      </c>
      <c r="AD1349">
        <v>0</v>
      </c>
      <c r="AG1349">
        <v>0</v>
      </c>
      <c r="AP1349" t="s">
        <v>1316</v>
      </c>
      <c r="AQ1349" t="s">
        <v>170</v>
      </c>
      <c r="AR1349" t="s">
        <v>21526</v>
      </c>
      <c r="AT1349">
        <v>0</v>
      </c>
      <c r="AU1349">
        <v>0</v>
      </c>
      <c r="AV1349">
        <v>0</v>
      </c>
      <c r="AW1349">
        <v>0</v>
      </c>
      <c r="AX1349">
        <v>0</v>
      </c>
      <c r="AY1349">
        <v>0</v>
      </c>
      <c r="BC1349" t="s">
        <v>63</v>
      </c>
      <c r="BD1349" t="s">
        <v>5579</v>
      </c>
      <c r="BE1349">
        <v>0</v>
      </c>
      <c r="BG1349" t="s">
        <v>170</v>
      </c>
      <c r="BJ1349" t="s">
        <v>5580</v>
      </c>
    </row>
    <row r="1350" spans="1:62" x14ac:dyDescent="0.35">
      <c r="A1350" t="s">
        <v>5581</v>
      </c>
      <c r="B1350">
        <v>10000</v>
      </c>
      <c r="C1350">
        <v>10000</v>
      </c>
      <c r="D1350">
        <v>45769</v>
      </c>
      <c r="E1350" t="s">
        <v>59</v>
      </c>
      <c r="F1350" t="s">
        <v>3170</v>
      </c>
      <c r="G1350" t="s">
        <v>5582</v>
      </c>
      <c r="I1350">
        <v>1</v>
      </c>
      <c r="J1350" t="s">
        <v>183</v>
      </c>
      <c r="K1350">
        <v>70</v>
      </c>
      <c r="L1350" t="s">
        <v>6051</v>
      </c>
      <c r="M1350" t="s">
        <v>26408</v>
      </c>
      <c r="N1350" t="s">
        <v>272</v>
      </c>
      <c r="O1350" t="s">
        <v>3812</v>
      </c>
      <c r="P1350">
        <v>15000</v>
      </c>
      <c r="Q1350">
        <f t="shared" si="371"/>
        <v>420</v>
      </c>
      <c r="R1350" s="34">
        <f t="shared" si="370"/>
        <v>7</v>
      </c>
      <c r="S1350" s="35">
        <v>45768</v>
      </c>
      <c r="U1350">
        <v>6</v>
      </c>
      <c r="V1350">
        <v>90000</v>
      </c>
      <c r="W1350" t="s">
        <v>65</v>
      </c>
      <c r="X1350" t="s">
        <v>2616</v>
      </c>
      <c r="Y1350">
        <v>0</v>
      </c>
      <c r="Z1350">
        <v>90000</v>
      </c>
      <c r="AA1350">
        <v>0</v>
      </c>
      <c r="AB1350">
        <v>0</v>
      </c>
      <c r="AC1350">
        <v>0</v>
      </c>
      <c r="AD1350">
        <v>0</v>
      </c>
      <c r="AG1350">
        <v>0</v>
      </c>
      <c r="AP1350" t="s">
        <v>2617</v>
      </c>
      <c r="AQ1350" t="s">
        <v>170</v>
      </c>
      <c r="AR1350" t="s">
        <v>21526</v>
      </c>
      <c r="AT1350">
        <v>0</v>
      </c>
      <c r="AU1350">
        <v>0</v>
      </c>
      <c r="AV1350">
        <v>0</v>
      </c>
      <c r="AW1350">
        <v>0</v>
      </c>
      <c r="AX1350">
        <v>0</v>
      </c>
      <c r="AY1350">
        <v>0</v>
      </c>
      <c r="BC1350" t="s">
        <v>63</v>
      </c>
      <c r="BD1350" t="s">
        <v>5583</v>
      </c>
      <c r="BE1350">
        <v>0</v>
      </c>
      <c r="BG1350" t="s">
        <v>170</v>
      </c>
      <c r="BJ1350" t="s">
        <v>5584</v>
      </c>
    </row>
    <row r="1351" spans="1:62" x14ac:dyDescent="0.35">
      <c r="A1351" t="s">
        <v>5585</v>
      </c>
      <c r="B1351">
        <v>10000</v>
      </c>
      <c r="C1351">
        <v>10000</v>
      </c>
      <c r="D1351">
        <v>45769</v>
      </c>
      <c r="E1351" t="s">
        <v>59</v>
      </c>
      <c r="F1351" t="s">
        <v>5537</v>
      </c>
      <c r="G1351" t="s">
        <v>1718</v>
      </c>
      <c r="I1351">
        <v>1</v>
      </c>
      <c r="J1351" t="s">
        <v>183</v>
      </c>
      <c r="K1351">
        <v>63</v>
      </c>
      <c r="L1351" t="s">
        <v>6051</v>
      </c>
      <c r="M1351" t="s">
        <v>26408</v>
      </c>
      <c r="N1351" t="s">
        <v>136</v>
      </c>
      <c r="O1351" t="s">
        <v>3850</v>
      </c>
      <c r="P1351">
        <v>4000</v>
      </c>
      <c r="Q1351">
        <f t="shared" si="371"/>
        <v>145</v>
      </c>
      <c r="R1351" s="34">
        <f t="shared" si="370"/>
        <v>2.4166666666666665</v>
      </c>
      <c r="S1351" s="35">
        <v>45768</v>
      </c>
      <c r="U1351">
        <v>20</v>
      </c>
      <c r="V1351">
        <v>80000</v>
      </c>
      <c r="W1351" t="s">
        <v>65</v>
      </c>
      <c r="X1351" t="s">
        <v>1719</v>
      </c>
      <c r="Y1351">
        <v>0</v>
      </c>
      <c r="Z1351">
        <v>80000</v>
      </c>
      <c r="AA1351">
        <v>0</v>
      </c>
      <c r="AB1351">
        <v>0</v>
      </c>
      <c r="AC1351">
        <v>0</v>
      </c>
      <c r="AD1351">
        <v>0</v>
      </c>
      <c r="AG1351">
        <v>0</v>
      </c>
      <c r="AP1351" t="s">
        <v>1720</v>
      </c>
      <c r="AQ1351" t="s">
        <v>275</v>
      </c>
      <c r="AR1351" t="s">
        <v>21306</v>
      </c>
      <c r="AT1351">
        <v>0</v>
      </c>
      <c r="AU1351">
        <v>0</v>
      </c>
      <c r="AV1351">
        <v>0</v>
      </c>
      <c r="AW1351">
        <v>0</v>
      </c>
      <c r="AX1351">
        <v>0</v>
      </c>
      <c r="AY1351">
        <v>0</v>
      </c>
      <c r="BC1351" t="s">
        <v>63</v>
      </c>
      <c r="BD1351" t="s">
        <v>5586</v>
      </c>
      <c r="BE1351">
        <v>0</v>
      </c>
      <c r="BG1351" t="s">
        <v>275</v>
      </c>
      <c r="BJ1351" t="s">
        <v>5587</v>
      </c>
    </row>
    <row r="1352" spans="1:62" x14ac:dyDescent="0.35">
      <c r="A1352" t="s">
        <v>5588</v>
      </c>
      <c r="B1352">
        <v>10000</v>
      </c>
      <c r="C1352">
        <v>10000</v>
      </c>
      <c r="D1352">
        <v>45769</v>
      </c>
      <c r="E1352" t="s">
        <v>59</v>
      </c>
      <c r="F1352" t="s">
        <v>5390</v>
      </c>
      <c r="G1352" t="s">
        <v>2715</v>
      </c>
      <c r="I1352">
        <v>1</v>
      </c>
      <c r="J1352" t="s">
        <v>183</v>
      </c>
      <c r="K1352">
        <v>26</v>
      </c>
      <c r="L1352" t="s">
        <v>6061</v>
      </c>
      <c r="M1352" t="s">
        <v>26405</v>
      </c>
      <c r="N1352" t="s">
        <v>648</v>
      </c>
      <c r="O1352" t="s">
        <v>3810</v>
      </c>
      <c r="P1352">
        <v>9000</v>
      </c>
      <c r="Q1352">
        <f t="shared" si="371"/>
        <v>270</v>
      </c>
      <c r="R1352" s="34">
        <f t="shared" si="370"/>
        <v>4.5</v>
      </c>
      <c r="S1352" s="35">
        <v>45768</v>
      </c>
      <c r="U1352">
        <v>4</v>
      </c>
      <c r="V1352">
        <v>36000</v>
      </c>
      <c r="W1352" t="s">
        <v>65</v>
      </c>
      <c r="X1352" t="s">
        <v>2516</v>
      </c>
      <c r="Y1352">
        <v>0</v>
      </c>
      <c r="Z1352">
        <v>36000</v>
      </c>
      <c r="AA1352">
        <v>0</v>
      </c>
      <c r="AB1352">
        <v>0</v>
      </c>
      <c r="AC1352">
        <v>0</v>
      </c>
      <c r="AD1352">
        <v>0</v>
      </c>
      <c r="AG1352">
        <v>0</v>
      </c>
      <c r="AP1352" t="s">
        <v>2517</v>
      </c>
      <c r="AQ1352" t="s">
        <v>275</v>
      </c>
      <c r="AR1352" t="s">
        <v>21306</v>
      </c>
      <c r="AT1352">
        <v>0</v>
      </c>
      <c r="AU1352">
        <v>0</v>
      </c>
      <c r="AV1352">
        <v>0</v>
      </c>
      <c r="AW1352">
        <v>0</v>
      </c>
      <c r="AX1352">
        <v>0</v>
      </c>
      <c r="AY1352">
        <v>0</v>
      </c>
      <c r="BC1352" t="s">
        <v>63</v>
      </c>
      <c r="BD1352" t="s">
        <v>5589</v>
      </c>
      <c r="BE1352">
        <v>0</v>
      </c>
      <c r="BG1352" t="s">
        <v>275</v>
      </c>
      <c r="BJ1352" t="s">
        <v>5590</v>
      </c>
    </row>
    <row r="1353" spans="1:62" x14ac:dyDescent="0.35">
      <c r="A1353" t="s">
        <v>4227</v>
      </c>
      <c r="B1353">
        <v>10000</v>
      </c>
      <c r="C1353">
        <v>10000</v>
      </c>
      <c r="D1353">
        <v>45777</v>
      </c>
      <c r="E1353" t="s">
        <v>59</v>
      </c>
      <c r="F1353" t="s">
        <v>4228</v>
      </c>
      <c r="G1353" t="s">
        <v>4173</v>
      </c>
      <c r="I1353">
        <v>1</v>
      </c>
      <c r="J1353" t="s">
        <v>183</v>
      </c>
      <c r="K1353">
        <v>79</v>
      </c>
      <c r="L1353" t="s">
        <v>6076</v>
      </c>
      <c r="M1353" t="s">
        <v>26406</v>
      </c>
      <c r="N1353" t="s">
        <v>945</v>
      </c>
      <c r="O1353" t="s">
        <v>3831</v>
      </c>
      <c r="P1353">
        <v>4260</v>
      </c>
      <c r="Q1353">
        <f t="shared" ref="Q1353:Q1354" si="372">(P1353/20)+30</f>
        <v>243</v>
      </c>
      <c r="R1353" s="34">
        <f t="shared" ref="R1353:R1354" si="373">Q1353/60</f>
        <v>4.05</v>
      </c>
      <c r="S1353" s="35">
        <v>45768</v>
      </c>
      <c r="U1353">
        <v>27</v>
      </c>
      <c r="V1353">
        <v>115020</v>
      </c>
      <c r="W1353" t="s">
        <v>65</v>
      </c>
      <c r="X1353" t="s">
        <v>4229</v>
      </c>
      <c r="Y1353">
        <v>0</v>
      </c>
      <c r="Z1353">
        <v>100000</v>
      </c>
      <c r="AA1353">
        <v>15020</v>
      </c>
      <c r="AB1353">
        <v>0</v>
      </c>
      <c r="AC1353">
        <v>0</v>
      </c>
      <c r="AD1353">
        <v>0</v>
      </c>
      <c r="AG1353">
        <v>0</v>
      </c>
      <c r="AP1353" t="s">
        <v>4230</v>
      </c>
      <c r="AQ1353" t="s">
        <v>108</v>
      </c>
      <c r="AR1353" t="s">
        <v>13404</v>
      </c>
      <c r="AT1353">
        <v>0</v>
      </c>
      <c r="AU1353">
        <v>0</v>
      </c>
      <c r="AV1353">
        <v>0</v>
      </c>
      <c r="AW1353">
        <v>0</v>
      </c>
      <c r="AX1353">
        <v>0</v>
      </c>
      <c r="AY1353">
        <v>0</v>
      </c>
      <c r="BC1353" t="s">
        <v>63</v>
      </c>
      <c r="BD1353" t="s">
        <v>6316</v>
      </c>
      <c r="BE1353">
        <v>0</v>
      </c>
      <c r="BG1353" t="s">
        <v>108</v>
      </c>
      <c r="BJ1353" t="s">
        <v>4231</v>
      </c>
    </row>
    <row r="1354" spans="1:62" x14ac:dyDescent="0.35">
      <c r="A1354" t="s">
        <v>3135</v>
      </c>
      <c r="B1354">
        <v>10000</v>
      </c>
      <c r="C1354">
        <v>10000</v>
      </c>
      <c r="D1354">
        <v>45768</v>
      </c>
      <c r="E1354" t="s">
        <v>59</v>
      </c>
      <c r="F1354">
        <v>0.47810185185185183</v>
      </c>
      <c r="G1354" t="s">
        <v>1220</v>
      </c>
      <c r="I1354">
        <v>1</v>
      </c>
      <c r="J1354" t="s">
        <v>183</v>
      </c>
      <c r="K1354">
        <v>79</v>
      </c>
      <c r="L1354" t="s">
        <v>6076</v>
      </c>
      <c r="M1354" t="s">
        <v>26406</v>
      </c>
      <c r="N1354" t="s">
        <v>92</v>
      </c>
      <c r="O1354" t="s">
        <v>3828</v>
      </c>
      <c r="P1354">
        <v>4</v>
      </c>
      <c r="Q1354">
        <f t="shared" si="372"/>
        <v>30.2</v>
      </c>
      <c r="R1354" s="34">
        <f t="shared" si="373"/>
        <v>0.5033333333333333</v>
      </c>
      <c r="S1354" s="35">
        <v>45768</v>
      </c>
      <c r="U1354">
        <v>4</v>
      </c>
      <c r="V1354">
        <v>16</v>
      </c>
      <c r="W1354" t="s">
        <v>65</v>
      </c>
      <c r="X1354" t="s">
        <v>3136</v>
      </c>
      <c r="Y1354">
        <v>0</v>
      </c>
      <c r="Z1354">
        <v>15</v>
      </c>
      <c r="AA1354">
        <v>1</v>
      </c>
      <c r="AB1354">
        <v>0</v>
      </c>
      <c r="AC1354">
        <v>0</v>
      </c>
      <c r="AD1354">
        <v>0</v>
      </c>
      <c r="AG1354">
        <v>0</v>
      </c>
      <c r="AP1354" t="s">
        <v>3137</v>
      </c>
      <c r="AQ1354" t="s">
        <v>3095</v>
      </c>
      <c r="AR1354" t="s">
        <v>21792</v>
      </c>
      <c r="AT1354">
        <v>0</v>
      </c>
      <c r="AU1354">
        <v>0</v>
      </c>
      <c r="AV1354">
        <v>0</v>
      </c>
      <c r="AW1354">
        <v>0</v>
      </c>
      <c r="AX1354">
        <v>0</v>
      </c>
      <c r="AY1354">
        <v>0</v>
      </c>
      <c r="BC1354" t="s">
        <v>63</v>
      </c>
      <c r="BD1354" t="s">
        <v>5591</v>
      </c>
      <c r="BE1354">
        <v>0</v>
      </c>
      <c r="BG1354" t="s">
        <v>3095</v>
      </c>
      <c r="BJ1354" t="s">
        <v>3138</v>
      </c>
    </row>
    <row r="1355" spans="1:62" x14ac:dyDescent="0.35">
      <c r="A1355" t="s">
        <v>3135</v>
      </c>
      <c r="B1355">
        <v>10000</v>
      </c>
      <c r="C1355">
        <v>20000</v>
      </c>
      <c r="D1355">
        <v>45768</v>
      </c>
      <c r="E1355" t="s">
        <v>59</v>
      </c>
      <c r="F1355">
        <v>0.47810185185185183</v>
      </c>
      <c r="G1355" t="s">
        <v>1220</v>
      </c>
      <c r="I1355">
        <v>2</v>
      </c>
      <c r="J1355" t="s">
        <v>183</v>
      </c>
      <c r="K1355">
        <v>105</v>
      </c>
      <c r="L1355" t="s">
        <v>6067</v>
      </c>
      <c r="M1355" t="s">
        <v>26411</v>
      </c>
      <c r="N1355" t="s">
        <v>281</v>
      </c>
      <c r="O1355" t="s">
        <v>3851</v>
      </c>
      <c r="P1355">
        <v>15</v>
      </c>
      <c r="S1355" s="35">
        <v>45768</v>
      </c>
      <c r="U1355">
        <v>1</v>
      </c>
      <c r="V1355">
        <v>15</v>
      </c>
      <c r="W1355" t="s">
        <v>65</v>
      </c>
      <c r="X1355" t="s">
        <v>3136</v>
      </c>
      <c r="Y1355">
        <v>0</v>
      </c>
      <c r="Z1355">
        <v>15</v>
      </c>
      <c r="AA1355">
        <v>0</v>
      </c>
      <c r="AB1355">
        <v>0</v>
      </c>
      <c r="AC1355">
        <v>0</v>
      </c>
      <c r="AD1355">
        <v>0</v>
      </c>
      <c r="AG1355">
        <v>0</v>
      </c>
      <c r="AP1355" t="s">
        <v>3137</v>
      </c>
      <c r="AQ1355" t="s">
        <v>3095</v>
      </c>
      <c r="AR1355" t="s">
        <v>21792</v>
      </c>
      <c r="AT1355">
        <v>0</v>
      </c>
      <c r="AU1355">
        <v>0</v>
      </c>
      <c r="AV1355">
        <v>0</v>
      </c>
      <c r="AW1355">
        <v>0</v>
      </c>
      <c r="AX1355">
        <v>0</v>
      </c>
      <c r="AY1355">
        <v>0</v>
      </c>
      <c r="BC1355" t="s">
        <v>63</v>
      </c>
      <c r="BD1355" t="s">
        <v>5591</v>
      </c>
      <c r="BE1355">
        <v>0</v>
      </c>
      <c r="BG1355" t="s">
        <v>3095</v>
      </c>
      <c r="BJ1355" t="s">
        <v>3138</v>
      </c>
    </row>
    <row r="1356" spans="1:62" x14ac:dyDescent="0.35">
      <c r="A1356" t="s">
        <v>3139</v>
      </c>
      <c r="B1356">
        <v>10000</v>
      </c>
      <c r="C1356">
        <v>10000</v>
      </c>
      <c r="D1356">
        <v>45768</v>
      </c>
      <c r="E1356" t="s">
        <v>59</v>
      </c>
      <c r="F1356" t="s">
        <v>3140</v>
      </c>
      <c r="G1356" t="s">
        <v>3141</v>
      </c>
      <c r="I1356">
        <v>1</v>
      </c>
      <c r="J1356" t="s">
        <v>183</v>
      </c>
      <c r="K1356">
        <v>112</v>
      </c>
      <c r="L1356" t="s">
        <v>6044</v>
      </c>
      <c r="M1356" t="s">
        <v>26408</v>
      </c>
      <c r="N1356" t="s">
        <v>2634</v>
      </c>
      <c r="O1356" t="s">
        <v>3856</v>
      </c>
      <c r="P1356">
        <v>4</v>
      </c>
      <c r="Q1356">
        <f t="shared" ref="Q1356:Q1357" si="374">(P1356/20)+45</f>
        <v>45.2</v>
      </c>
      <c r="R1356" s="34">
        <f t="shared" ref="R1356:R1357" si="375">Q1356/60</f>
        <v>0.75333333333333341</v>
      </c>
      <c r="S1356" s="35">
        <v>45768</v>
      </c>
      <c r="U1356">
        <v>15</v>
      </c>
      <c r="V1356">
        <v>60</v>
      </c>
      <c r="W1356" t="s">
        <v>65</v>
      </c>
      <c r="X1356" t="s">
        <v>3142</v>
      </c>
      <c r="Y1356">
        <v>0</v>
      </c>
      <c r="Z1356">
        <v>60</v>
      </c>
      <c r="AA1356">
        <v>0</v>
      </c>
      <c r="AB1356">
        <v>0</v>
      </c>
      <c r="AC1356">
        <v>0</v>
      </c>
      <c r="AD1356">
        <v>0</v>
      </c>
      <c r="AG1356">
        <v>0</v>
      </c>
      <c r="AP1356" t="s">
        <v>3143</v>
      </c>
      <c r="AQ1356" t="s">
        <v>68</v>
      </c>
      <c r="AR1356" t="s">
        <v>26186</v>
      </c>
      <c r="AT1356">
        <v>0</v>
      </c>
      <c r="AU1356">
        <v>0</v>
      </c>
      <c r="AV1356">
        <v>0</v>
      </c>
      <c r="AW1356">
        <v>0</v>
      </c>
      <c r="AX1356">
        <v>0</v>
      </c>
      <c r="AY1356">
        <v>0</v>
      </c>
      <c r="BC1356" t="s">
        <v>63</v>
      </c>
      <c r="BD1356" t="s">
        <v>5592</v>
      </c>
      <c r="BE1356">
        <v>0</v>
      </c>
      <c r="BG1356" t="s">
        <v>68</v>
      </c>
      <c r="BJ1356" t="s">
        <v>3144</v>
      </c>
    </row>
    <row r="1357" spans="1:62" x14ac:dyDescent="0.35">
      <c r="A1357" t="s">
        <v>3145</v>
      </c>
      <c r="B1357">
        <v>10000</v>
      </c>
      <c r="C1357">
        <v>10000</v>
      </c>
      <c r="D1357">
        <v>45768</v>
      </c>
      <c r="E1357" t="s">
        <v>59</v>
      </c>
      <c r="F1357" t="s">
        <v>3140</v>
      </c>
      <c r="G1357" t="s">
        <v>3146</v>
      </c>
      <c r="I1357">
        <v>1</v>
      </c>
      <c r="J1357" t="s">
        <v>183</v>
      </c>
      <c r="K1357">
        <v>112</v>
      </c>
      <c r="L1357" t="s">
        <v>6044</v>
      </c>
      <c r="M1357" t="s">
        <v>26408</v>
      </c>
      <c r="N1357" t="s">
        <v>2634</v>
      </c>
      <c r="O1357" t="s">
        <v>3856</v>
      </c>
      <c r="P1357">
        <v>12</v>
      </c>
      <c r="Q1357">
        <f t="shared" si="374"/>
        <v>45.6</v>
      </c>
      <c r="R1357" s="34">
        <f t="shared" si="375"/>
        <v>0.76</v>
      </c>
      <c r="S1357" s="35">
        <v>45768</v>
      </c>
      <c r="U1357">
        <v>10</v>
      </c>
      <c r="V1357">
        <v>120</v>
      </c>
      <c r="W1357" t="s">
        <v>65</v>
      </c>
      <c r="X1357" t="s">
        <v>3147</v>
      </c>
      <c r="Y1357">
        <v>0</v>
      </c>
      <c r="Z1357">
        <v>120</v>
      </c>
      <c r="AA1357">
        <v>0</v>
      </c>
      <c r="AB1357">
        <v>0</v>
      </c>
      <c r="AC1357">
        <v>0</v>
      </c>
      <c r="AD1357">
        <v>0</v>
      </c>
      <c r="AG1357">
        <v>0</v>
      </c>
      <c r="AP1357" t="s">
        <v>3148</v>
      </c>
      <c r="AQ1357" t="s">
        <v>68</v>
      </c>
      <c r="AR1357" t="s">
        <v>26186</v>
      </c>
      <c r="AT1357">
        <v>0</v>
      </c>
      <c r="AU1357">
        <v>0</v>
      </c>
      <c r="AV1357">
        <v>0</v>
      </c>
      <c r="AW1357">
        <v>0</v>
      </c>
      <c r="AX1357">
        <v>0</v>
      </c>
      <c r="AY1357">
        <v>0</v>
      </c>
      <c r="BC1357" t="s">
        <v>63</v>
      </c>
      <c r="BD1357" t="s">
        <v>5593</v>
      </c>
      <c r="BE1357">
        <v>0</v>
      </c>
      <c r="BG1357" t="s">
        <v>68</v>
      </c>
      <c r="BJ1357" t="s">
        <v>3144</v>
      </c>
    </row>
    <row r="1358" spans="1:62" x14ac:dyDescent="0.35">
      <c r="A1358" t="s">
        <v>5595</v>
      </c>
      <c r="B1358">
        <v>10000</v>
      </c>
      <c r="C1358">
        <v>10000</v>
      </c>
      <c r="D1358">
        <v>45771</v>
      </c>
      <c r="E1358" t="s">
        <v>59</v>
      </c>
      <c r="F1358" t="s">
        <v>5596</v>
      </c>
      <c r="G1358" t="s">
        <v>5597</v>
      </c>
      <c r="H1358" t="s">
        <v>843</v>
      </c>
      <c r="I1358">
        <v>1</v>
      </c>
      <c r="J1358" t="s">
        <v>63</v>
      </c>
      <c r="K1358">
        <v>73</v>
      </c>
      <c r="L1358" t="s">
        <v>6042</v>
      </c>
      <c r="M1358" t="s">
        <v>26407</v>
      </c>
      <c r="N1358" t="s">
        <v>153</v>
      </c>
      <c r="O1358" t="s">
        <v>3830</v>
      </c>
      <c r="P1358">
        <v>36000</v>
      </c>
      <c r="Q1358">
        <f>(P1358/60)+30</f>
        <v>630</v>
      </c>
      <c r="R1358" s="34">
        <f>Q1358/60</f>
        <v>10.5</v>
      </c>
      <c r="S1358" s="35">
        <v>45769</v>
      </c>
      <c r="U1358">
        <v>12</v>
      </c>
      <c r="V1358">
        <v>432000</v>
      </c>
      <c r="W1358" t="s">
        <v>65</v>
      </c>
      <c r="X1358">
        <v>80256230001</v>
      </c>
      <c r="Y1358">
        <v>0</v>
      </c>
      <c r="Z1358">
        <v>0</v>
      </c>
      <c r="AA1358">
        <v>0</v>
      </c>
      <c r="AB1358">
        <v>0</v>
      </c>
      <c r="AC1358">
        <v>0</v>
      </c>
      <c r="AD1358">
        <v>0</v>
      </c>
      <c r="AG1358">
        <v>0</v>
      </c>
      <c r="AK1358" t="s">
        <v>63</v>
      </c>
      <c r="AL1358">
        <v>0</v>
      </c>
      <c r="AM1358" t="s">
        <v>63</v>
      </c>
      <c r="AP1358">
        <v>8025623</v>
      </c>
      <c r="AQ1358" t="s">
        <v>162</v>
      </c>
      <c r="AR1358" t="s">
        <v>8373</v>
      </c>
      <c r="AT1358">
        <v>0</v>
      </c>
      <c r="AU1358">
        <v>0</v>
      </c>
      <c r="AV1358">
        <v>0</v>
      </c>
      <c r="AW1358">
        <v>0</v>
      </c>
      <c r="AX1358">
        <v>0</v>
      </c>
      <c r="AY1358">
        <v>0</v>
      </c>
      <c r="BC1358" t="s">
        <v>63</v>
      </c>
      <c r="BG1358" t="s">
        <v>162</v>
      </c>
      <c r="BJ1358" t="s">
        <v>5598</v>
      </c>
    </row>
    <row r="1359" spans="1:62" x14ac:dyDescent="0.35">
      <c r="A1359" t="s">
        <v>3156</v>
      </c>
      <c r="B1359">
        <v>10000</v>
      </c>
      <c r="C1359">
        <v>20000</v>
      </c>
      <c r="D1359">
        <v>45769</v>
      </c>
      <c r="E1359" t="s">
        <v>59</v>
      </c>
      <c r="F1359" t="s">
        <v>3157</v>
      </c>
      <c r="G1359" t="s">
        <v>2123</v>
      </c>
      <c r="H1359" t="s">
        <v>1401</v>
      </c>
      <c r="I1359">
        <v>1</v>
      </c>
      <c r="J1359" t="s">
        <v>63</v>
      </c>
      <c r="K1359">
        <v>94</v>
      </c>
      <c r="L1359" t="s">
        <v>6050</v>
      </c>
      <c r="M1359" t="s">
        <v>26405</v>
      </c>
      <c r="N1359" t="s">
        <v>81</v>
      </c>
      <c r="O1359" t="s">
        <v>3825</v>
      </c>
      <c r="P1359">
        <v>3000</v>
      </c>
      <c r="S1359" s="35">
        <v>45769</v>
      </c>
      <c r="U1359">
        <v>4</v>
      </c>
      <c r="V1359">
        <v>12000</v>
      </c>
      <c r="W1359" t="s">
        <v>65</v>
      </c>
      <c r="X1359" t="s">
        <v>1402</v>
      </c>
      <c r="Y1359">
        <v>0</v>
      </c>
      <c r="Z1359">
        <v>0</v>
      </c>
      <c r="AA1359">
        <v>0</v>
      </c>
      <c r="AB1359">
        <v>0</v>
      </c>
      <c r="AC1359">
        <v>0</v>
      </c>
      <c r="AD1359">
        <v>0</v>
      </c>
      <c r="AG1359">
        <v>0</v>
      </c>
      <c r="AK1359" t="s">
        <v>63</v>
      </c>
      <c r="AL1359">
        <v>0</v>
      </c>
      <c r="AM1359" t="s">
        <v>63</v>
      </c>
      <c r="AP1359" t="s">
        <v>1403</v>
      </c>
      <c r="AQ1359" t="s">
        <v>84</v>
      </c>
      <c r="AR1359" t="s">
        <v>14396</v>
      </c>
      <c r="AT1359">
        <v>0</v>
      </c>
      <c r="AU1359">
        <v>0</v>
      </c>
      <c r="AV1359">
        <v>0</v>
      </c>
      <c r="AW1359">
        <v>0</v>
      </c>
      <c r="AX1359">
        <v>0</v>
      </c>
      <c r="AY1359">
        <v>0</v>
      </c>
      <c r="BC1359" t="s">
        <v>63</v>
      </c>
      <c r="BG1359" t="s">
        <v>84</v>
      </c>
      <c r="BJ1359" t="s">
        <v>3158</v>
      </c>
    </row>
    <row r="1360" spans="1:62" x14ac:dyDescent="0.35">
      <c r="A1360" t="s">
        <v>3214</v>
      </c>
      <c r="B1360">
        <v>10000</v>
      </c>
      <c r="C1360">
        <v>30000</v>
      </c>
      <c r="D1360">
        <v>45770</v>
      </c>
      <c r="E1360" t="s">
        <v>59</v>
      </c>
      <c r="F1360" t="s">
        <v>3215</v>
      </c>
      <c r="G1360" t="s">
        <v>182</v>
      </c>
      <c r="I1360">
        <v>1</v>
      </c>
      <c r="J1360" t="s">
        <v>183</v>
      </c>
      <c r="K1360">
        <v>73</v>
      </c>
      <c r="L1360" t="s">
        <v>6042</v>
      </c>
      <c r="M1360" t="s">
        <v>26407</v>
      </c>
      <c r="N1360" t="s">
        <v>184</v>
      </c>
      <c r="O1360" t="s">
        <v>3845</v>
      </c>
      <c r="P1360">
        <v>6700</v>
      </c>
      <c r="Q1360">
        <f t="shared" ref="Q1360:Q1364" si="376">(P1360/60)+30</f>
        <v>141.66666666666669</v>
      </c>
      <c r="R1360" s="34">
        <f t="shared" ref="R1360:R1364" si="377">Q1360/60</f>
        <v>2.3611111111111116</v>
      </c>
      <c r="S1360" s="35">
        <v>45769</v>
      </c>
      <c r="U1360">
        <v>30</v>
      </c>
      <c r="V1360">
        <v>201000</v>
      </c>
      <c r="W1360" t="s">
        <v>65</v>
      </c>
      <c r="X1360" t="s">
        <v>185</v>
      </c>
      <c r="Y1360">
        <v>0</v>
      </c>
      <c r="Z1360">
        <v>200000</v>
      </c>
      <c r="AA1360">
        <v>1000</v>
      </c>
      <c r="AB1360">
        <v>0</v>
      </c>
      <c r="AC1360">
        <v>0</v>
      </c>
      <c r="AD1360">
        <v>0</v>
      </c>
      <c r="AG1360">
        <v>0</v>
      </c>
      <c r="AP1360" t="s">
        <v>186</v>
      </c>
      <c r="AQ1360" t="s">
        <v>187</v>
      </c>
      <c r="AR1360" t="s">
        <v>21036</v>
      </c>
      <c r="AT1360">
        <v>0</v>
      </c>
      <c r="AU1360">
        <v>0</v>
      </c>
      <c r="AV1360">
        <v>0</v>
      </c>
      <c r="AW1360">
        <v>0</v>
      </c>
      <c r="AX1360">
        <v>0</v>
      </c>
      <c r="AY1360">
        <v>0</v>
      </c>
      <c r="BC1360" t="s">
        <v>63</v>
      </c>
      <c r="BD1360" t="s">
        <v>5602</v>
      </c>
      <c r="BE1360">
        <v>0</v>
      </c>
      <c r="BG1360" t="s">
        <v>187</v>
      </c>
      <c r="BJ1360" t="s">
        <v>3216</v>
      </c>
    </row>
    <row r="1361" spans="1:62" x14ac:dyDescent="0.35">
      <c r="A1361" t="s">
        <v>3214</v>
      </c>
      <c r="B1361">
        <v>10000</v>
      </c>
      <c r="C1361">
        <v>40000</v>
      </c>
      <c r="D1361">
        <v>45770</v>
      </c>
      <c r="E1361" t="s">
        <v>59</v>
      </c>
      <c r="F1361" t="s">
        <v>3215</v>
      </c>
      <c r="G1361" t="s">
        <v>182</v>
      </c>
      <c r="I1361">
        <v>2</v>
      </c>
      <c r="J1361" t="s">
        <v>183</v>
      </c>
      <c r="K1361">
        <v>73</v>
      </c>
      <c r="L1361" t="s">
        <v>6042</v>
      </c>
      <c r="M1361" t="s">
        <v>26407</v>
      </c>
      <c r="N1361" t="s">
        <v>184</v>
      </c>
      <c r="O1361" t="s">
        <v>3845</v>
      </c>
      <c r="P1361">
        <v>6667</v>
      </c>
      <c r="Q1361">
        <f t="shared" si="376"/>
        <v>141.11666666666667</v>
      </c>
      <c r="R1361" s="34">
        <f t="shared" si="377"/>
        <v>2.3519444444444444</v>
      </c>
      <c r="S1361" s="35">
        <v>45769</v>
      </c>
      <c r="U1361">
        <v>30</v>
      </c>
      <c r="V1361">
        <v>200010</v>
      </c>
      <c r="W1361" t="s">
        <v>65</v>
      </c>
      <c r="X1361" t="s">
        <v>185</v>
      </c>
      <c r="Y1361">
        <v>0</v>
      </c>
      <c r="Z1361">
        <v>200000</v>
      </c>
      <c r="AA1361">
        <v>10</v>
      </c>
      <c r="AB1361">
        <v>0</v>
      </c>
      <c r="AC1361">
        <v>0</v>
      </c>
      <c r="AD1361">
        <v>0</v>
      </c>
      <c r="AG1361">
        <v>0</v>
      </c>
      <c r="AP1361" t="s">
        <v>186</v>
      </c>
      <c r="AQ1361" t="s">
        <v>187</v>
      </c>
      <c r="AR1361" t="s">
        <v>21036</v>
      </c>
      <c r="AT1361">
        <v>0</v>
      </c>
      <c r="AU1361">
        <v>0</v>
      </c>
      <c r="AV1361">
        <v>0</v>
      </c>
      <c r="AW1361">
        <v>0</v>
      </c>
      <c r="AX1361">
        <v>0</v>
      </c>
      <c r="AY1361">
        <v>0</v>
      </c>
      <c r="BC1361" t="s">
        <v>63</v>
      </c>
      <c r="BD1361" t="s">
        <v>5602</v>
      </c>
      <c r="BE1361">
        <v>0</v>
      </c>
      <c r="BG1361" t="s">
        <v>187</v>
      </c>
      <c r="BJ1361" t="s">
        <v>3216</v>
      </c>
    </row>
    <row r="1362" spans="1:62" x14ac:dyDescent="0.35">
      <c r="A1362" t="s">
        <v>3217</v>
      </c>
      <c r="B1362">
        <v>10000</v>
      </c>
      <c r="C1362">
        <v>30000</v>
      </c>
      <c r="D1362">
        <v>45770</v>
      </c>
      <c r="E1362" t="s">
        <v>59</v>
      </c>
      <c r="F1362" t="s">
        <v>3218</v>
      </c>
      <c r="G1362" t="s">
        <v>182</v>
      </c>
      <c r="I1362">
        <v>1</v>
      </c>
      <c r="J1362" t="s">
        <v>183</v>
      </c>
      <c r="K1362">
        <v>73</v>
      </c>
      <c r="L1362" t="s">
        <v>6042</v>
      </c>
      <c r="M1362" t="s">
        <v>26407</v>
      </c>
      <c r="N1362" t="s">
        <v>184</v>
      </c>
      <c r="O1362" t="s">
        <v>3845</v>
      </c>
      <c r="P1362">
        <v>12167</v>
      </c>
      <c r="Q1362">
        <f t="shared" si="376"/>
        <v>232.78333333333333</v>
      </c>
      <c r="R1362" s="34">
        <f t="shared" si="377"/>
        <v>3.8797222222222221</v>
      </c>
      <c r="S1362" s="35">
        <v>45769</v>
      </c>
      <c r="U1362">
        <v>30</v>
      </c>
      <c r="V1362">
        <v>365010</v>
      </c>
      <c r="W1362" t="s">
        <v>65</v>
      </c>
      <c r="X1362" t="s">
        <v>185</v>
      </c>
      <c r="Y1362">
        <v>0</v>
      </c>
      <c r="Z1362">
        <v>360000</v>
      </c>
      <c r="AA1362">
        <v>5010</v>
      </c>
      <c r="AB1362">
        <v>0</v>
      </c>
      <c r="AC1362">
        <v>0</v>
      </c>
      <c r="AD1362">
        <v>0</v>
      </c>
      <c r="AG1362">
        <v>0</v>
      </c>
      <c r="AP1362" t="s">
        <v>186</v>
      </c>
      <c r="AQ1362" t="s">
        <v>187</v>
      </c>
      <c r="AR1362" t="s">
        <v>21036</v>
      </c>
      <c r="AT1362">
        <v>0</v>
      </c>
      <c r="AU1362">
        <v>0</v>
      </c>
      <c r="AV1362">
        <v>0</v>
      </c>
      <c r="AW1362">
        <v>0</v>
      </c>
      <c r="AX1362">
        <v>0</v>
      </c>
      <c r="AY1362">
        <v>0</v>
      </c>
      <c r="BC1362" t="s">
        <v>63</v>
      </c>
      <c r="BD1362" t="s">
        <v>5603</v>
      </c>
      <c r="BE1362">
        <v>0</v>
      </c>
      <c r="BG1362" t="s">
        <v>187</v>
      </c>
      <c r="BJ1362" t="s">
        <v>3219</v>
      </c>
    </row>
    <row r="1363" spans="1:62" x14ac:dyDescent="0.35">
      <c r="A1363" t="s">
        <v>3217</v>
      </c>
      <c r="B1363">
        <v>10000</v>
      </c>
      <c r="C1363">
        <v>40000</v>
      </c>
      <c r="D1363">
        <v>45770</v>
      </c>
      <c r="E1363" t="s">
        <v>59</v>
      </c>
      <c r="F1363" t="s">
        <v>3218</v>
      </c>
      <c r="G1363" t="s">
        <v>182</v>
      </c>
      <c r="I1363">
        <v>2</v>
      </c>
      <c r="J1363" t="s">
        <v>183</v>
      </c>
      <c r="K1363">
        <v>73</v>
      </c>
      <c r="L1363" t="s">
        <v>6042</v>
      </c>
      <c r="M1363" t="s">
        <v>26407</v>
      </c>
      <c r="N1363" t="s">
        <v>433</v>
      </c>
      <c r="O1363" t="s">
        <v>3858</v>
      </c>
      <c r="P1363">
        <v>8334</v>
      </c>
      <c r="Q1363">
        <f t="shared" si="376"/>
        <v>168.9</v>
      </c>
      <c r="R1363" s="34">
        <f t="shared" si="377"/>
        <v>2.8149999999999999</v>
      </c>
      <c r="S1363" s="35">
        <v>45769</v>
      </c>
      <c r="U1363">
        <v>30</v>
      </c>
      <c r="V1363">
        <v>250020</v>
      </c>
      <c r="W1363" t="s">
        <v>65</v>
      </c>
      <c r="X1363" t="s">
        <v>185</v>
      </c>
      <c r="Y1363">
        <v>0</v>
      </c>
      <c r="Z1363">
        <v>246568</v>
      </c>
      <c r="AA1363">
        <v>3452</v>
      </c>
      <c r="AB1363">
        <v>0</v>
      </c>
      <c r="AC1363">
        <v>0</v>
      </c>
      <c r="AD1363">
        <v>0</v>
      </c>
      <c r="AG1363">
        <v>0</v>
      </c>
      <c r="AP1363" t="s">
        <v>186</v>
      </c>
      <c r="AQ1363" t="s">
        <v>187</v>
      </c>
      <c r="AR1363" t="s">
        <v>21036</v>
      </c>
      <c r="AT1363">
        <v>0</v>
      </c>
      <c r="AU1363">
        <v>0</v>
      </c>
      <c r="AV1363">
        <v>0</v>
      </c>
      <c r="AW1363">
        <v>0</v>
      </c>
      <c r="AX1363">
        <v>0</v>
      </c>
      <c r="AY1363">
        <v>0</v>
      </c>
      <c r="BC1363" t="s">
        <v>63</v>
      </c>
      <c r="BD1363" t="s">
        <v>5603</v>
      </c>
      <c r="BE1363">
        <v>0</v>
      </c>
      <c r="BG1363" t="s">
        <v>187</v>
      </c>
      <c r="BJ1363" t="s">
        <v>3219</v>
      </c>
    </row>
    <row r="1364" spans="1:62" x14ac:dyDescent="0.35">
      <c r="A1364" t="s">
        <v>3217</v>
      </c>
      <c r="B1364">
        <v>10000</v>
      </c>
      <c r="C1364">
        <v>50000</v>
      </c>
      <c r="D1364">
        <v>45770</v>
      </c>
      <c r="E1364" t="s">
        <v>59</v>
      </c>
      <c r="F1364" t="s">
        <v>3218</v>
      </c>
      <c r="G1364" t="s">
        <v>182</v>
      </c>
      <c r="I1364">
        <v>2</v>
      </c>
      <c r="J1364" t="s">
        <v>183</v>
      </c>
      <c r="K1364">
        <v>73</v>
      </c>
      <c r="L1364" t="s">
        <v>6042</v>
      </c>
      <c r="M1364" t="s">
        <v>26407</v>
      </c>
      <c r="N1364" t="s">
        <v>153</v>
      </c>
      <c r="O1364" t="s">
        <v>3830</v>
      </c>
      <c r="P1364">
        <v>3834</v>
      </c>
      <c r="Q1364">
        <f t="shared" si="376"/>
        <v>93.9</v>
      </c>
      <c r="R1364" s="34">
        <f t="shared" si="377"/>
        <v>1.5650000000000002</v>
      </c>
      <c r="S1364" s="35">
        <v>45769</v>
      </c>
      <c r="U1364">
        <v>30</v>
      </c>
      <c r="V1364">
        <v>115020</v>
      </c>
      <c r="W1364" t="s">
        <v>65</v>
      </c>
      <c r="X1364" t="s">
        <v>185</v>
      </c>
      <c r="Y1364">
        <v>0</v>
      </c>
      <c r="Z1364">
        <v>113432</v>
      </c>
      <c r="AA1364">
        <v>1588</v>
      </c>
      <c r="AB1364">
        <v>0</v>
      </c>
      <c r="AC1364">
        <v>0</v>
      </c>
      <c r="AD1364">
        <v>0</v>
      </c>
      <c r="AG1364">
        <v>0</v>
      </c>
      <c r="AP1364" t="s">
        <v>186</v>
      </c>
      <c r="AQ1364" t="s">
        <v>187</v>
      </c>
      <c r="AR1364" t="s">
        <v>21036</v>
      </c>
      <c r="AT1364">
        <v>0</v>
      </c>
      <c r="AU1364">
        <v>0</v>
      </c>
      <c r="AV1364">
        <v>0</v>
      </c>
      <c r="AW1364">
        <v>0</v>
      </c>
      <c r="AX1364">
        <v>0</v>
      </c>
      <c r="AY1364">
        <v>0</v>
      </c>
      <c r="BC1364" t="s">
        <v>63</v>
      </c>
      <c r="BD1364" t="s">
        <v>5603</v>
      </c>
      <c r="BE1364">
        <v>0</v>
      </c>
      <c r="BG1364" t="s">
        <v>187</v>
      </c>
      <c r="BJ1364" t="s">
        <v>3219</v>
      </c>
    </row>
    <row r="1365" spans="1:62" x14ac:dyDescent="0.35">
      <c r="A1365" t="s">
        <v>5108</v>
      </c>
      <c r="B1365">
        <v>10000</v>
      </c>
      <c r="C1365">
        <v>20000</v>
      </c>
      <c r="D1365">
        <v>45775</v>
      </c>
      <c r="E1365" t="s">
        <v>59</v>
      </c>
      <c r="F1365" t="s">
        <v>5594</v>
      </c>
      <c r="G1365" t="s">
        <v>4822</v>
      </c>
      <c r="I1365">
        <v>2</v>
      </c>
      <c r="J1365" t="s">
        <v>183</v>
      </c>
      <c r="K1365">
        <v>76</v>
      </c>
      <c r="L1365" t="s">
        <v>6065</v>
      </c>
      <c r="M1365" t="s">
        <v>26408</v>
      </c>
      <c r="N1365" t="s">
        <v>945</v>
      </c>
      <c r="O1365" t="s">
        <v>3831</v>
      </c>
      <c r="P1365">
        <v>3667</v>
      </c>
      <c r="Q1365">
        <f>(P1365/20)+45</f>
        <v>228.35</v>
      </c>
      <c r="R1365" s="34">
        <f>Q1365/60</f>
        <v>3.8058333333333332</v>
      </c>
      <c r="S1365" s="35">
        <v>45769</v>
      </c>
      <c r="U1365">
        <v>6</v>
      </c>
      <c r="V1365">
        <v>22002</v>
      </c>
      <c r="W1365" t="s">
        <v>65</v>
      </c>
      <c r="X1365" t="s">
        <v>4823</v>
      </c>
      <c r="Y1365">
        <v>0</v>
      </c>
      <c r="Z1365">
        <v>22002</v>
      </c>
      <c r="AA1365">
        <v>0</v>
      </c>
      <c r="AB1365">
        <v>0</v>
      </c>
      <c r="AC1365">
        <v>0</v>
      </c>
      <c r="AD1365">
        <v>0</v>
      </c>
      <c r="AG1365">
        <v>0</v>
      </c>
      <c r="AP1365" t="s">
        <v>4824</v>
      </c>
      <c r="AQ1365" t="s">
        <v>448</v>
      </c>
      <c r="AR1365" t="s">
        <v>11797</v>
      </c>
      <c r="AT1365">
        <v>0</v>
      </c>
      <c r="AU1365">
        <v>0</v>
      </c>
      <c r="AV1365">
        <v>0</v>
      </c>
      <c r="AW1365">
        <v>0</v>
      </c>
      <c r="AX1365">
        <v>0</v>
      </c>
      <c r="AY1365">
        <v>0</v>
      </c>
      <c r="BC1365" t="s">
        <v>63</v>
      </c>
      <c r="BD1365" t="s">
        <v>6529</v>
      </c>
      <c r="BE1365">
        <v>0</v>
      </c>
      <c r="BG1365" t="s">
        <v>448</v>
      </c>
      <c r="BJ1365" t="s">
        <v>4049</v>
      </c>
    </row>
    <row r="1366" spans="1:62" x14ac:dyDescent="0.35">
      <c r="A1366" t="s">
        <v>5604</v>
      </c>
      <c r="B1366">
        <v>10000</v>
      </c>
      <c r="C1366">
        <v>10000</v>
      </c>
      <c r="D1366">
        <v>45771</v>
      </c>
      <c r="E1366" t="s">
        <v>59</v>
      </c>
      <c r="F1366" t="s">
        <v>5605</v>
      </c>
      <c r="G1366" t="s">
        <v>2398</v>
      </c>
      <c r="I1366">
        <v>1</v>
      </c>
      <c r="J1366" t="s">
        <v>183</v>
      </c>
      <c r="K1366">
        <v>86</v>
      </c>
      <c r="L1366" t="s">
        <v>6043</v>
      </c>
      <c r="M1366" t="s">
        <v>26407</v>
      </c>
      <c r="N1366" t="s">
        <v>1696</v>
      </c>
      <c r="O1366" t="s">
        <v>3840</v>
      </c>
      <c r="P1366">
        <v>15000</v>
      </c>
      <c r="Q1366">
        <f>(P1366/60)+30</f>
        <v>280</v>
      </c>
      <c r="R1366" s="34">
        <f>Q1366/60</f>
        <v>4.666666666666667</v>
      </c>
      <c r="S1366" s="35">
        <v>45769</v>
      </c>
      <c r="U1366">
        <v>8</v>
      </c>
      <c r="V1366">
        <v>120000</v>
      </c>
      <c r="W1366" t="s">
        <v>65</v>
      </c>
      <c r="X1366" t="s">
        <v>3460</v>
      </c>
      <c r="Y1366">
        <v>0</v>
      </c>
      <c r="Z1366">
        <v>120000</v>
      </c>
      <c r="AA1366">
        <v>0</v>
      </c>
      <c r="AB1366">
        <v>0</v>
      </c>
      <c r="AC1366">
        <v>0</v>
      </c>
      <c r="AD1366">
        <v>0</v>
      </c>
      <c r="AG1366">
        <v>0</v>
      </c>
      <c r="AP1366" t="s">
        <v>3461</v>
      </c>
      <c r="AQ1366" t="s">
        <v>203</v>
      </c>
      <c r="AR1366" t="s">
        <v>21026</v>
      </c>
      <c r="AT1366">
        <v>0</v>
      </c>
      <c r="AU1366">
        <v>0</v>
      </c>
      <c r="AV1366">
        <v>0</v>
      </c>
      <c r="AW1366">
        <v>0</v>
      </c>
      <c r="AX1366">
        <v>0</v>
      </c>
      <c r="AY1366">
        <v>0</v>
      </c>
      <c r="BC1366" t="s">
        <v>63</v>
      </c>
      <c r="BD1366" t="s">
        <v>5606</v>
      </c>
      <c r="BE1366">
        <v>0</v>
      </c>
      <c r="BG1366" t="s">
        <v>203</v>
      </c>
      <c r="BJ1366" t="s">
        <v>5607</v>
      </c>
    </row>
    <row r="1367" spans="1:62" x14ac:dyDescent="0.35">
      <c r="A1367" t="s">
        <v>72</v>
      </c>
      <c r="B1367">
        <v>10000</v>
      </c>
      <c r="C1367">
        <v>30000</v>
      </c>
      <c r="D1367">
        <v>45771</v>
      </c>
      <c r="E1367" t="s">
        <v>59</v>
      </c>
      <c r="F1367" t="s">
        <v>5608</v>
      </c>
      <c r="G1367">
        <v>502200327</v>
      </c>
      <c r="I1367">
        <v>1</v>
      </c>
      <c r="J1367" t="s">
        <v>183</v>
      </c>
      <c r="K1367">
        <v>59</v>
      </c>
      <c r="L1367" t="s">
        <v>6045</v>
      </c>
      <c r="M1367" t="s">
        <v>26405</v>
      </c>
      <c r="N1367" t="s">
        <v>73</v>
      </c>
      <c r="O1367" t="s">
        <v>3811</v>
      </c>
      <c r="P1367">
        <v>40000</v>
      </c>
      <c r="Q1367">
        <f>(P1367/40)+45</f>
        <v>1045</v>
      </c>
      <c r="R1367" s="34">
        <f>Q1367/60</f>
        <v>17.416666666666668</v>
      </c>
      <c r="S1367" s="35">
        <v>45769</v>
      </c>
      <c r="U1367">
        <v>18</v>
      </c>
      <c r="V1367">
        <v>720000</v>
      </c>
      <c r="W1367" t="s">
        <v>65</v>
      </c>
      <c r="X1367">
        <v>7062430001</v>
      </c>
      <c r="Y1367">
        <v>0</v>
      </c>
      <c r="Z1367">
        <v>690000</v>
      </c>
      <c r="AA1367">
        <v>30000</v>
      </c>
      <c r="AB1367">
        <v>0</v>
      </c>
      <c r="AC1367">
        <v>0</v>
      </c>
      <c r="AD1367">
        <v>0</v>
      </c>
      <c r="AG1367">
        <v>0</v>
      </c>
      <c r="AP1367" t="s">
        <v>74</v>
      </c>
      <c r="AQ1367" t="s">
        <v>75</v>
      </c>
      <c r="AR1367" t="s">
        <v>24960</v>
      </c>
      <c r="AT1367">
        <v>0</v>
      </c>
      <c r="AU1367">
        <v>0</v>
      </c>
      <c r="AV1367">
        <v>0</v>
      </c>
      <c r="AW1367">
        <v>0</v>
      </c>
      <c r="AX1367">
        <v>0</v>
      </c>
      <c r="AY1367">
        <v>0</v>
      </c>
      <c r="BC1367" t="s">
        <v>63</v>
      </c>
      <c r="BD1367" t="s">
        <v>4444</v>
      </c>
      <c r="BE1367">
        <v>0</v>
      </c>
      <c r="BG1367" t="s">
        <v>75</v>
      </c>
      <c r="BJ1367" t="s">
        <v>76</v>
      </c>
    </row>
    <row r="1368" spans="1:62" x14ac:dyDescent="0.35">
      <c r="A1368" t="s">
        <v>3220</v>
      </c>
      <c r="B1368">
        <v>10000</v>
      </c>
      <c r="C1368">
        <v>40000</v>
      </c>
      <c r="D1368">
        <v>45770</v>
      </c>
      <c r="E1368" t="s">
        <v>59</v>
      </c>
      <c r="F1368" t="s">
        <v>3221</v>
      </c>
      <c r="G1368" t="s">
        <v>3222</v>
      </c>
      <c r="I1368">
        <v>1</v>
      </c>
      <c r="J1368" t="s">
        <v>183</v>
      </c>
      <c r="K1368">
        <v>94</v>
      </c>
      <c r="L1368" t="s">
        <v>6050</v>
      </c>
      <c r="M1368" t="s">
        <v>26405</v>
      </c>
      <c r="N1368" t="s">
        <v>81</v>
      </c>
      <c r="O1368" t="s">
        <v>3825</v>
      </c>
      <c r="P1368">
        <v>1500</v>
      </c>
      <c r="S1368" s="35">
        <v>45769</v>
      </c>
      <c r="U1368">
        <v>4</v>
      </c>
      <c r="V1368">
        <v>6000</v>
      </c>
      <c r="W1368" t="s">
        <v>65</v>
      </c>
      <c r="X1368" t="s">
        <v>1410</v>
      </c>
      <c r="Y1368">
        <v>0</v>
      </c>
      <c r="Z1368">
        <v>4000</v>
      </c>
      <c r="AA1368">
        <v>2000</v>
      </c>
      <c r="AB1368">
        <v>0</v>
      </c>
      <c r="AC1368">
        <v>0</v>
      </c>
      <c r="AD1368">
        <v>0</v>
      </c>
      <c r="AG1368">
        <v>0</v>
      </c>
      <c r="AP1368" t="s">
        <v>1411</v>
      </c>
      <c r="AQ1368" t="s">
        <v>84</v>
      </c>
      <c r="AR1368" t="s">
        <v>14396</v>
      </c>
      <c r="AT1368">
        <v>0</v>
      </c>
      <c r="AU1368">
        <v>0</v>
      </c>
      <c r="AV1368">
        <v>0</v>
      </c>
      <c r="AW1368">
        <v>0</v>
      </c>
      <c r="AX1368">
        <v>0</v>
      </c>
      <c r="AY1368">
        <v>0</v>
      </c>
      <c r="BC1368" t="s">
        <v>63</v>
      </c>
      <c r="BD1368" t="s">
        <v>5609</v>
      </c>
      <c r="BE1368">
        <v>0</v>
      </c>
      <c r="BG1368" t="s">
        <v>84</v>
      </c>
      <c r="BJ1368" t="s">
        <v>3223</v>
      </c>
    </row>
    <row r="1369" spans="1:62" x14ac:dyDescent="0.35">
      <c r="A1369" t="s">
        <v>3224</v>
      </c>
      <c r="B1369">
        <v>10000</v>
      </c>
      <c r="C1369">
        <v>10000</v>
      </c>
      <c r="D1369">
        <v>45770</v>
      </c>
      <c r="E1369" t="s">
        <v>59</v>
      </c>
      <c r="F1369" t="s">
        <v>3225</v>
      </c>
      <c r="G1369" t="s">
        <v>842</v>
      </c>
      <c r="I1369">
        <v>1</v>
      </c>
      <c r="J1369" t="s">
        <v>183</v>
      </c>
      <c r="K1369">
        <v>73</v>
      </c>
      <c r="L1369" t="s">
        <v>6042</v>
      </c>
      <c r="M1369" t="s">
        <v>26407</v>
      </c>
      <c r="N1369" t="s">
        <v>184</v>
      </c>
      <c r="O1369" t="s">
        <v>3845</v>
      </c>
      <c r="P1369">
        <v>36000</v>
      </c>
      <c r="Q1369">
        <f>(P1369/60)+30</f>
        <v>630</v>
      </c>
      <c r="R1369" s="34">
        <f>Q1369/60</f>
        <v>10.5</v>
      </c>
      <c r="S1369" s="35">
        <v>45769</v>
      </c>
      <c r="U1369">
        <v>12</v>
      </c>
      <c r="V1369">
        <v>432000</v>
      </c>
      <c r="W1369" t="s">
        <v>65</v>
      </c>
      <c r="X1369">
        <v>80256220001</v>
      </c>
      <c r="Y1369">
        <v>0</v>
      </c>
      <c r="Z1369">
        <v>432000</v>
      </c>
      <c r="AA1369">
        <v>0</v>
      </c>
      <c r="AB1369">
        <v>0</v>
      </c>
      <c r="AC1369">
        <v>0</v>
      </c>
      <c r="AD1369">
        <v>0</v>
      </c>
      <c r="AG1369">
        <v>0</v>
      </c>
      <c r="AP1369">
        <v>8025622</v>
      </c>
      <c r="AQ1369" t="s">
        <v>162</v>
      </c>
      <c r="AR1369" t="s">
        <v>8373</v>
      </c>
      <c r="AT1369">
        <v>0</v>
      </c>
      <c r="AU1369">
        <v>0</v>
      </c>
      <c r="AV1369">
        <v>0</v>
      </c>
      <c r="AW1369">
        <v>0</v>
      </c>
      <c r="AX1369">
        <v>0</v>
      </c>
      <c r="AY1369">
        <v>0</v>
      </c>
      <c r="BC1369" t="s">
        <v>63</v>
      </c>
      <c r="BD1369" t="s">
        <v>6546</v>
      </c>
      <c r="BE1369">
        <v>0</v>
      </c>
      <c r="BG1369" t="s">
        <v>162</v>
      </c>
      <c r="BJ1369" t="s">
        <v>3226</v>
      </c>
    </row>
    <row r="1370" spans="1:62" x14ac:dyDescent="0.35">
      <c r="A1370" t="s">
        <v>5610</v>
      </c>
      <c r="B1370">
        <v>10000</v>
      </c>
      <c r="C1370">
        <v>10000</v>
      </c>
      <c r="D1370">
        <v>45771</v>
      </c>
      <c r="E1370" t="s">
        <v>59</v>
      </c>
      <c r="F1370" t="s">
        <v>5611</v>
      </c>
      <c r="G1370" t="s">
        <v>3469</v>
      </c>
      <c r="I1370">
        <v>1</v>
      </c>
      <c r="J1370" t="s">
        <v>183</v>
      </c>
      <c r="K1370">
        <v>72</v>
      </c>
      <c r="L1370" t="s">
        <v>6056</v>
      </c>
      <c r="M1370" t="s">
        <v>26406</v>
      </c>
      <c r="N1370" t="s">
        <v>161</v>
      </c>
      <c r="O1370" t="s">
        <v>3853</v>
      </c>
      <c r="P1370">
        <v>19600</v>
      </c>
      <c r="S1370" s="35">
        <v>45769</v>
      </c>
      <c r="U1370">
        <v>5</v>
      </c>
      <c r="V1370">
        <v>98000</v>
      </c>
      <c r="W1370" t="s">
        <v>65</v>
      </c>
      <c r="X1370">
        <v>83624420001</v>
      </c>
      <c r="Y1370">
        <v>0</v>
      </c>
      <c r="Z1370">
        <v>90000</v>
      </c>
      <c r="AA1370">
        <v>8000</v>
      </c>
      <c r="AB1370">
        <v>0</v>
      </c>
      <c r="AC1370">
        <v>0</v>
      </c>
      <c r="AD1370">
        <v>0</v>
      </c>
      <c r="AG1370">
        <v>0</v>
      </c>
      <c r="AP1370">
        <v>8362442</v>
      </c>
      <c r="AQ1370" t="s">
        <v>162</v>
      </c>
      <c r="AR1370" t="s">
        <v>8373</v>
      </c>
      <c r="AT1370">
        <v>0</v>
      </c>
      <c r="AU1370">
        <v>0</v>
      </c>
      <c r="AV1370">
        <v>0</v>
      </c>
      <c r="AW1370">
        <v>0</v>
      </c>
      <c r="AX1370">
        <v>0</v>
      </c>
      <c r="AY1370">
        <v>0</v>
      </c>
      <c r="BC1370" t="s">
        <v>63</v>
      </c>
      <c r="BD1370" t="s">
        <v>5612</v>
      </c>
      <c r="BE1370">
        <v>0</v>
      </c>
      <c r="BG1370" t="s">
        <v>162</v>
      </c>
      <c r="BJ1370" t="s">
        <v>3466</v>
      </c>
    </row>
    <row r="1371" spans="1:62" x14ac:dyDescent="0.35">
      <c r="A1371" t="s">
        <v>3467</v>
      </c>
      <c r="B1371">
        <v>10000</v>
      </c>
      <c r="C1371">
        <v>10000</v>
      </c>
      <c r="D1371">
        <v>45771</v>
      </c>
      <c r="E1371" t="s">
        <v>59</v>
      </c>
      <c r="F1371" t="s">
        <v>3468</v>
      </c>
      <c r="G1371" t="s">
        <v>3469</v>
      </c>
      <c r="I1371">
        <v>1</v>
      </c>
      <c r="J1371" t="s">
        <v>183</v>
      </c>
      <c r="K1371">
        <v>72</v>
      </c>
      <c r="L1371" t="s">
        <v>6056</v>
      </c>
      <c r="M1371" t="s">
        <v>26406</v>
      </c>
      <c r="N1371" t="s">
        <v>161</v>
      </c>
      <c r="O1371" t="s">
        <v>3853</v>
      </c>
      <c r="P1371">
        <v>2800</v>
      </c>
      <c r="S1371" s="35">
        <v>45769</v>
      </c>
      <c r="U1371">
        <v>5</v>
      </c>
      <c r="V1371">
        <v>14000</v>
      </c>
      <c r="W1371" t="s">
        <v>65</v>
      </c>
      <c r="X1371">
        <v>83634490001</v>
      </c>
      <c r="Y1371">
        <v>0</v>
      </c>
      <c r="Z1371">
        <v>10000</v>
      </c>
      <c r="AA1371">
        <v>4000</v>
      </c>
      <c r="AB1371">
        <v>0</v>
      </c>
      <c r="AC1371">
        <v>0</v>
      </c>
      <c r="AD1371">
        <v>0</v>
      </c>
      <c r="AG1371">
        <v>0</v>
      </c>
      <c r="AP1371">
        <v>8363449</v>
      </c>
      <c r="AQ1371" t="s">
        <v>162</v>
      </c>
      <c r="AR1371" t="s">
        <v>8373</v>
      </c>
      <c r="AT1371">
        <v>0</v>
      </c>
      <c r="AU1371">
        <v>0</v>
      </c>
      <c r="AV1371">
        <v>0</v>
      </c>
      <c r="AW1371">
        <v>0</v>
      </c>
      <c r="AX1371">
        <v>0</v>
      </c>
      <c r="AY1371">
        <v>0</v>
      </c>
      <c r="BC1371" t="s">
        <v>63</v>
      </c>
      <c r="BD1371" t="s">
        <v>5613</v>
      </c>
      <c r="BE1371">
        <v>0</v>
      </c>
      <c r="BG1371" t="s">
        <v>162</v>
      </c>
      <c r="BJ1371" t="s">
        <v>3466</v>
      </c>
    </row>
    <row r="1372" spans="1:62" x14ac:dyDescent="0.35">
      <c r="A1372" t="s">
        <v>3470</v>
      </c>
      <c r="B1372">
        <v>10000</v>
      </c>
      <c r="C1372">
        <v>10000</v>
      </c>
      <c r="D1372">
        <v>45771</v>
      </c>
      <c r="E1372" t="s">
        <v>59</v>
      </c>
      <c r="F1372" t="s">
        <v>3471</v>
      </c>
      <c r="G1372" t="s">
        <v>3469</v>
      </c>
      <c r="I1372">
        <v>1</v>
      </c>
      <c r="J1372" t="s">
        <v>183</v>
      </c>
      <c r="K1372">
        <v>72</v>
      </c>
      <c r="L1372" t="s">
        <v>6056</v>
      </c>
      <c r="M1372" t="s">
        <v>26406</v>
      </c>
      <c r="N1372" t="s">
        <v>161</v>
      </c>
      <c r="O1372" t="s">
        <v>3853</v>
      </c>
      <c r="P1372">
        <v>2800</v>
      </c>
      <c r="S1372" s="35">
        <v>45769</v>
      </c>
      <c r="U1372">
        <v>5</v>
      </c>
      <c r="V1372">
        <v>14000</v>
      </c>
      <c r="W1372" t="s">
        <v>65</v>
      </c>
      <c r="X1372">
        <v>83635750001</v>
      </c>
      <c r="Y1372">
        <v>0</v>
      </c>
      <c r="Z1372">
        <v>10000</v>
      </c>
      <c r="AA1372">
        <v>4000</v>
      </c>
      <c r="AB1372">
        <v>0</v>
      </c>
      <c r="AC1372">
        <v>0</v>
      </c>
      <c r="AD1372">
        <v>0</v>
      </c>
      <c r="AG1372">
        <v>0</v>
      </c>
      <c r="AP1372">
        <v>8363575</v>
      </c>
      <c r="AQ1372" t="s">
        <v>162</v>
      </c>
      <c r="AR1372" t="s">
        <v>8373</v>
      </c>
      <c r="AT1372">
        <v>0</v>
      </c>
      <c r="AU1372">
        <v>0</v>
      </c>
      <c r="AV1372">
        <v>0</v>
      </c>
      <c r="AW1372">
        <v>0</v>
      </c>
      <c r="AX1372">
        <v>0</v>
      </c>
      <c r="AY1372">
        <v>0</v>
      </c>
      <c r="BC1372" t="s">
        <v>63</v>
      </c>
      <c r="BD1372" t="s">
        <v>5614</v>
      </c>
      <c r="BE1372">
        <v>0</v>
      </c>
      <c r="BG1372" t="s">
        <v>162</v>
      </c>
      <c r="BJ1372" t="s">
        <v>3466</v>
      </c>
    </row>
    <row r="1373" spans="1:62" x14ac:dyDescent="0.35">
      <c r="A1373" t="s">
        <v>3472</v>
      </c>
      <c r="B1373">
        <v>10000</v>
      </c>
      <c r="C1373">
        <v>10000</v>
      </c>
      <c r="D1373">
        <v>45771</v>
      </c>
      <c r="E1373" t="s">
        <v>59</v>
      </c>
      <c r="F1373" t="s">
        <v>3473</v>
      </c>
      <c r="G1373" t="s">
        <v>3469</v>
      </c>
      <c r="I1373">
        <v>1</v>
      </c>
      <c r="J1373" t="s">
        <v>183</v>
      </c>
      <c r="K1373">
        <v>72</v>
      </c>
      <c r="L1373" t="s">
        <v>6056</v>
      </c>
      <c r="M1373" t="s">
        <v>26406</v>
      </c>
      <c r="N1373" t="s">
        <v>161</v>
      </c>
      <c r="O1373" t="s">
        <v>3853</v>
      </c>
      <c r="P1373">
        <v>2800</v>
      </c>
      <c r="S1373" s="35">
        <v>45769</v>
      </c>
      <c r="U1373">
        <v>5</v>
      </c>
      <c r="V1373">
        <v>14000</v>
      </c>
      <c r="W1373" t="s">
        <v>65</v>
      </c>
      <c r="X1373">
        <v>83635760001</v>
      </c>
      <c r="Y1373">
        <v>0</v>
      </c>
      <c r="Z1373">
        <v>10000</v>
      </c>
      <c r="AA1373">
        <v>4000</v>
      </c>
      <c r="AB1373">
        <v>0</v>
      </c>
      <c r="AC1373">
        <v>0</v>
      </c>
      <c r="AD1373">
        <v>0</v>
      </c>
      <c r="AG1373">
        <v>0</v>
      </c>
      <c r="AP1373">
        <v>8363576</v>
      </c>
      <c r="AQ1373" t="s">
        <v>162</v>
      </c>
      <c r="AR1373" t="s">
        <v>8373</v>
      </c>
      <c r="AT1373">
        <v>0</v>
      </c>
      <c r="AU1373">
        <v>0</v>
      </c>
      <c r="AV1373">
        <v>0</v>
      </c>
      <c r="AW1373">
        <v>0</v>
      </c>
      <c r="AX1373">
        <v>0</v>
      </c>
      <c r="AY1373">
        <v>0</v>
      </c>
      <c r="BC1373" t="s">
        <v>63</v>
      </c>
      <c r="BD1373" t="s">
        <v>5615</v>
      </c>
      <c r="BE1373">
        <v>0</v>
      </c>
      <c r="BG1373" t="s">
        <v>162</v>
      </c>
      <c r="BJ1373" t="s">
        <v>3466</v>
      </c>
    </row>
    <row r="1374" spans="1:62" x14ac:dyDescent="0.35">
      <c r="A1374" t="s">
        <v>3227</v>
      </c>
      <c r="B1374">
        <v>10000</v>
      </c>
      <c r="C1374">
        <v>30000</v>
      </c>
      <c r="D1374">
        <v>45770</v>
      </c>
      <c r="E1374" t="s">
        <v>59</v>
      </c>
      <c r="F1374" t="s">
        <v>3228</v>
      </c>
      <c r="G1374">
        <v>10656256092</v>
      </c>
      <c r="I1374">
        <v>3</v>
      </c>
      <c r="J1374" t="s">
        <v>183</v>
      </c>
      <c r="K1374">
        <v>85</v>
      </c>
      <c r="L1374" t="s">
        <v>6060</v>
      </c>
      <c r="M1374" t="s">
        <v>26410</v>
      </c>
      <c r="N1374" t="s">
        <v>940</v>
      </c>
      <c r="O1374" t="s">
        <v>3864</v>
      </c>
      <c r="P1374">
        <v>10000</v>
      </c>
      <c r="S1374" s="35">
        <v>45769</v>
      </c>
      <c r="U1374">
        <v>11</v>
      </c>
      <c r="V1374">
        <v>110000</v>
      </c>
      <c r="W1374" t="s">
        <v>65</v>
      </c>
      <c r="X1374" t="s">
        <v>478</v>
      </c>
      <c r="Y1374">
        <v>0</v>
      </c>
      <c r="Z1374">
        <v>100000</v>
      </c>
      <c r="AA1374">
        <v>10000</v>
      </c>
      <c r="AB1374">
        <v>0</v>
      </c>
      <c r="AC1374">
        <v>0</v>
      </c>
      <c r="AD1374">
        <v>0</v>
      </c>
      <c r="AG1374">
        <v>0</v>
      </c>
      <c r="AP1374" t="s">
        <v>479</v>
      </c>
      <c r="AQ1374" t="s">
        <v>108</v>
      </c>
      <c r="AR1374" t="s">
        <v>13404</v>
      </c>
      <c r="AT1374">
        <v>0</v>
      </c>
      <c r="AU1374">
        <v>0</v>
      </c>
      <c r="AV1374">
        <v>0</v>
      </c>
      <c r="AW1374">
        <v>0</v>
      </c>
      <c r="AX1374">
        <v>0</v>
      </c>
      <c r="AY1374">
        <v>0</v>
      </c>
      <c r="BC1374" t="s">
        <v>63</v>
      </c>
      <c r="BD1374" t="s">
        <v>4475</v>
      </c>
      <c r="BE1374">
        <v>0</v>
      </c>
      <c r="BG1374" t="s">
        <v>108</v>
      </c>
      <c r="BJ1374" t="s">
        <v>3229</v>
      </c>
    </row>
    <row r="1375" spans="1:62" x14ac:dyDescent="0.35">
      <c r="A1375" t="s">
        <v>3616</v>
      </c>
      <c r="B1375">
        <v>10000</v>
      </c>
      <c r="C1375">
        <v>10000</v>
      </c>
      <c r="D1375">
        <v>45772</v>
      </c>
      <c r="E1375" t="s">
        <v>59</v>
      </c>
      <c r="F1375">
        <v>0.46633101851851849</v>
      </c>
      <c r="G1375" t="s">
        <v>3469</v>
      </c>
      <c r="I1375">
        <v>1</v>
      </c>
      <c r="J1375" t="s">
        <v>183</v>
      </c>
      <c r="K1375">
        <v>72</v>
      </c>
      <c r="L1375" t="s">
        <v>6056</v>
      </c>
      <c r="M1375" t="s">
        <v>26406</v>
      </c>
      <c r="N1375" t="s">
        <v>161</v>
      </c>
      <c r="O1375" t="s">
        <v>3853</v>
      </c>
      <c r="P1375">
        <v>2000</v>
      </c>
      <c r="S1375" s="35">
        <v>45769</v>
      </c>
      <c r="U1375">
        <v>4</v>
      </c>
      <c r="V1375">
        <v>8000</v>
      </c>
      <c r="W1375" t="s">
        <v>65</v>
      </c>
      <c r="X1375">
        <v>5000579950001</v>
      </c>
      <c r="Y1375">
        <v>0</v>
      </c>
      <c r="Z1375">
        <v>6000</v>
      </c>
      <c r="AA1375">
        <v>2000</v>
      </c>
      <c r="AB1375">
        <v>0</v>
      </c>
      <c r="AC1375">
        <v>0</v>
      </c>
      <c r="AD1375">
        <v>0</v>
      </c>
      <c r="AG1375">
        <v>0</v>
      </c>
      <c r="AP1375">
        <v>500057995</v>
      </c>
      <c r="AQ1375" t="s">
        <v>162</v>
      </c>
      <c r="AR1375" t="s">
        <v>8373</v>
      </c>
      <c r="AT1375">
        <v>0</v>
      </c>
      <c r="AU1375">
        <v>0</v>
      </c>
      <c r="AV1375">
        <v>0</v>
      </c>
      <c r="AW1375">
        <v>0</v>
      </c>
      <c r="AX1375">
        <v>0</v>
      </c>
      <c r="AY1375">
        <v>0</v>
      </c>
      <c r="BC1375" t="s">
        <v>63</v>
      </c>
      <c r="BD1375" t="s">
        <v>5616</v>
      </c>
      <c r="BE1375">
        <v>0</v>
      </c>
      <c r="BG1375" t="s">
        <v>162</v>
      </c>
      <c r="BJ1375" t="s">
        <v>1146</v>
      </c>
    </row>
    <row r="1376" spans="1:62" x14ac:dyDescent="0.35">
      <c r="A1376" t="s">
        <v>3230</v>
      </c>
      <c r="B1376">
        <v>10000</v>
      </c>
      <c r="C1376">
        <v>10000</v>
      </c>
      <c r="D1376">
        <v>45770</v>
      </c>
      <c r="E1376" t="s">
        <v>59</v>
      </c>
      <c r="F1376">
        <v>0.46946759259259258</v>
      </c>
      <c r="G1376">
        <v>860909190918</v>
      </c>
      <c r="I1376">
        <v>1</v>
      </c>
      <c r="J1376" t="s">
        <v>183</v>
      </c>
      <c r="K1376">
        <v>79</v>
      </c>
      <c r="L1376" t="s">
        <v>6076</v>
      </c>
      <c r="M1376" t="s">
        <v>26406</v>
      </c>
      <c r="N1376" t="s">
        <v>92</v>
      </c>
      <c r="O1376" t="s">
        <v>3828</v>
      </c>
      <c r="P1376">
        <v>143</v>
      </c>
      <c r="Q1376">
        <f>(P1376/20)+30</f>
        <v>37.15</v>
      </c>
      <c r="R1376" s="34">
        <f>Q1376/60</f>
        <v>0.61916666666666664</v>
      </c>
      <c r="S1376" s="35">
        <v>45769</v>
      </c>
      <c r="U1376">
        <v>28</v>
      </c>
      <c r="V1376">
        <v>4004</v>
      </c>
      <c r="W1376" t="s">
        <v>65</v>
      </c>
      <c r="X1376" t="s">
        <v>3231</v>
      </c>
      <c r="Y1376">
        <v>0</v>
      </c>
      <c r="Z1376">
        <v>3925</v>
      </c>
      <c r="AA1376">
        <v>79</v>
      </c>
      <c r="AB1376">
        <v>0</v>
      </c>
      <c r="AC1376">
        <v>0</v>
      </c>
      <c r="AD1376">
        <v>0</v>
      </c>
      <c r="AG1376">
        <v>0</v>
      </c>
      <c r="AP1376" t="s">
        <v>3232</v>
      </c>
      <c r="AQ1376" t="s">
        <v>108</v>
      </c>
      <c r="AR1376" t="s">
        <v>13404</v>
      </c>
      <c r="AT1376">
        <v>0</v>
      </c>
      <c r="AU1376">
        <v>0</v>
      </c>
      <c r="AV1376">
        <v>0</v>
      </c>
      <c r="AW1376">
        <v>0</v>
      </c>
      <c r="AX1376">
        <v>0</v>
      </c>
      <c r="AY1376">
        <v>0</v>
      </c>
      <c r="BC1376" t="s">
        <v>63</v>
      </c>
      <c r="BD1376" t="s">
        <v>5509</v>
      </c>
      <c r="BE1376">
        <v>0</v>
      </c>
      <c r="BG1376" t="s">
        <v>108</v>
      </c>
      <c r="BJ1376" t="s">
        <v>3233</v>
      </c>
    </row>
    <row r="1377" spans="1:62" x14ac:dyDescent="0.35">
      <c r="A1377" t="s">
        <v>3152</v>
      </c>
      <c r="B1377">
        <v>10000</v>
      </c>
      <c r="C1377">
        <v>10000</v>
      </c>
      <c r="D1377">
        <v>45769</v>
      </c>
      <c r="E1377" t="s">
        <v>59</v>
      </c>
      <c r="F1377" t="s">
        <v>3153</v>
      </c>
      <c r="G1377" t="s">
        <v>713</v>
      </c>
      <c r="I1377">
        <v>1</v>
      </c>
      <c r="J1377" t="s">
        <v>183</v>
      </c>
      <c r="K1377">
        <v>82</v>
      </c>
      <c r="L1377" t="s">
        <v>6057</v>
      </c>
      <c r="M1377" t="s">
        <v>26408</v>
      </c>
      <c r="N1377" t="s">
        <v>352</v>
      </c>
      <c r="O1377" t="s">
        <v>3798</v>
      </c>
      <c r="P1377">
        <v>1035</v>
      </c>
      <c r="S1377" s="35">
        <v>45769</v>
      </c>
      <c r="U1377">
        <v>20</v>
      </c>
      <c r="V1377">
        <v>20700</v>
      </c>
      <c r="W1377" t="s">
        <v>65</v>
      </c>
      <c r="X1377" t="s">
        <v>3154</v>
      </c>
      <c r="Y1377">
        <v>0</v>
      </c>
      <c r="Z1377">
        <v>20700</v>
      </c>
      <c r="AA1377">
        <v>0</v>
      </c>
      <c r="AB1377">
        <v>0</v>
      </c>
      <c r="AC1377">
        <v>0</v>
      </c>
      <c r="AD1377">
        <v>0</v>
      </c>
      <c r="AG1377">
        <v>0</v>
      </c>
      <c r="AP1377" t="s">
        <v>3155</v>
      </c>
      <c r="AQ1377" t="s">
        <v>622</v>
      </c>
      <c r="AR1377" t="s">
        <v>24955</v>
      </c>
      <c r="AT1377">
        <v>0</v>
      </c>
      <c r="AU1377">
        <v>0</v>
      </c>
      <c r="AV1377">
        <v>0</v>
      </c>
      <c r="AW1377">
        <v>0</v>
      </c>
      <c r="AX1377">
        <v>0</v>
      </c>
      <c r="AY1377">
        <v>0</v>
      </c>
      <c r="BC1377" t="s">
        <v>63</v>
      </c>
      <c r="BD1377" t="s">
        <v>5617</v>
      </c>
      <c r="BE1377">
        <v>0</v>
      </c>
      <c r="BG1377" t="s">
        <v>622</v>
      </c>
      <c r="BJ1377" t="s">
        <v>2851</v>
      </c>
    </row>
    <row r="1378" spans="1:62" x14ac:dyDescent="0.35">
      <c r="A1378" t="s">
        <v>3234</v>
      </c>
      <c r="B1378">
        <v>10000</v>
      </c>
      <c r="C1378">
        <v>10000</v>
      </c>
      <c r="D1378">
        <v>45770</v>
      </c>
      <c r="E1378" t="s">
        <v>59</v>
      </c>
      <c r="F1378" t="s">
        <v>3235</v>
      </c>
      <c r="G1378" t="s">
        <v>1667</v>
      </c>
      <c r="I1378">
        <v>1</v>
      </c>
      <c r="J1378" t="s">
        <v>183</v>
      </c>
      <c r="K1378">
        <v>78</v>
      </c>
      <c r="L1378" t="s">
        <v>6047</v>
      </c>
      <c r="M1378" t="s">
        <v>26405</v>
      </c>
      <c r="N1378" t="s">
        <v>216</v>
      </c>
      <c r="O1378" t="s">
        <v>3803</v>
      </c>
      <c r="P1378">
        <v>500</v>
      </c>
      <c r="Q1378">
        <f>(P1378/40)+45</f>
        <v>57.5</v>
      </c>
      <c r="R1378" s="34">
        <f>Q1378/60</f>
        <v>0.95833333333333337</v>
      </c>
      <c r="S1378" s="35">
        <v>45769</v>
      </c>
      <c r="U1378">
        <v>1</v>
      </c>
      <c r="V1378">
        <v>500</v>
      </c>
      <c r="W1378" t="s">
        <v>65</v>
      </c>
      <c r="X1378">
        <v>10100860001</v>
      </c>
      <c r="Y1378">
        <v>0</v>
      </c>
      <c r="Z1378">
        <v>500</v>
      </c>
      <c r="AA1378">
        <v>0</v>
      </c>
      <c r="AB1378">
        <v>0</v>
      </c>
      <c r="AC1378">
        <v>0</v>
      </c>
      <c r="AD1378">
        <v>0</v>
      </c>
      <c r="AG1378">
        <v>0</v>
      </c>
      <c r="AP1378">
        <v>1010086</v>
      </c>
      <c r="AQ1378" t="s">
        <v>1726</v>
      </c>
      <c r="AR1378" t="s">
        <v>11542</v>
      </c>
      <c r="AT1378">
        <v>0</v>
      </c>
      <c r="AU1378">
        <v>0</v>
      </c>
      <c r="AV1378">
        <v>0</v>
      </c>
      <c r="AW1378">
        <v>0</v>
      </c>
      <c r="AX1378">
        <v>0</v>
      </c>
      <c r="AY1378">
        <v>0</v>
      </c>
      <c r="BC1378" t="s">
        <v>63</v>
      </c>
      <c r="BD1378" t="s">
        <v>5618</v>
      </c>
      <c r="BE1378">
        <v>0</v>
      </c>
      <c r="BG1378" t="s">
        <v>1726</v>
      </c>
      <c r="BJ1378" t="s">
        <v>1727</v>
      </c>
    </row>
    <row r="1379" spans="1:62" x14ac:dyDescent="0.35">
      <c r="A1379" t="s">
        <v>3482</v>
      </c>
      <c r="B1379">
        <v>10000</v>
      </c>
      <c r="C1379">
        <v>10000</v>
      </c>
      <c r="D1379">
        <v>45772</v>
      </c>
      <c r="E1379" t="s">
        <v>59</v>
      </c>
      <c r="F1379" t="s">
        <v>3483</v>
      </c>
      <c r="G1379" t="s">
        <v>3484</v>
      </c>
      <c r="I1379">
        <v>1</v>
      </c>
      <c r="J1379" t="s">
        <v>183</v>
      </c>
      <c r="K1379">
        <v>72</v>
      </c>
      <c r="L1379" t="s">
        <v>6056</v>
      </c>
      <c r="M1379" t="s">
        <v>26406</v>
      </c>
      <c r="N1379" t="s">
        <v>161</v>
      </c>
      <c r="O1379" t="s">
        <v>3853</v>
      </c>
      <c r="P1379">
        <v>1250</v>
      </c>
      <c r="S1379" s="35">
        <v>45769</v>
      </c>
      <c r="U1379">
        <v>4</v>
      </c>
      <c r="V1379">
        <v>5000</v>
      </c>
      <c r="W1379" t="s">
        <v>65</v>
      </c>
      <c r="X1379">
        <v>86084000001</v>
      </c>
      <c r="Y1379">
        <v>0</v>
      </c>
      <c r="Z1379">
        <v>3000</v>
      </c>
      <c r="AA1379">
        <v>2000</v>
      </c>
      <c r="AB1379">
        <v>0</v>
      </c>
      <c r="AC1379">
        <v>0</v>
      </c>
      <c r="AD1379">
        <v>0</v>
      </c>
      <c r="AG1379">
        <v>0</v>
      </c>
      <c r="AP1379">
        <v>8608400</v>
      </c>
      <c r="AQ1379" t="s">
        <v>162</v>
      </c>
      <c r="AR1379" t="s">
        <v>8373</v>
      </c>
      <c r="AT1379">
        <v>0</v>
      </c>
      <c r="AU1379">
        <v>0</v>
      </c>
      <c r="AV1379">
        <v>0</v>
      </c>
      <c r="AW1379">
        <v>0</v>
      </c>
      <c r="AX1379">
        <v>0</v>
      </c>
      <c r="AY1379">
        <v>0</v>
      </c>
      <c r="BC1379" t="s">
        <v>63</v>
      </c>
      <c r="BD1379" t="s">
        <v>5619</v>
      </c>
      <c r="BE1379">
        <v>0</v>
      </c>
      <c r="BG1379" t="s">
        <v>162</v>
      </c>
      <c r="BJ1379" t="s">
        <v>3485</v>
      </c>
    </row>
    <row r="1380" spans="1:62" x14ac:dyDescent="0.35">
      <c r="A1380" t="s">
        <v>4736</v>
      </c>
      <c r="B1380">
        <v>10000</v>
      </c>
      <c r="C1380">
        <v>30000</v>
      </c>
      <c r="D1380">
        <v>45771</v>
      </c>
      <c r="E1380" t="s">
        <v>59</v>
      </c>
      <c r="F1380" t="s">
        <v>4921</v>
      </c>
      <c r="G1380">
        <v>10620258107</v>
      </c>
      <c r="I1380">
        <v>3</v>
      </c>
      <c r="J1380" t="s">
        <v>183</v>
      </c>
      <c r="K1380">
        <v>85</v>
      </c>
      <c r="L1380" t="s">
        <v>6060</v>
      </c>
      <c r="M1380" t="s">
        <v>26410</v>
      </c>
      <c r="N1380" t="s">
        <v>940</v>
      </c>
      <c r="O1380" t="s">
        <v>3864</v>
      </c>
      <c r="P1380">
        <v>36364</v>
      </c>
      <c r="S1380" s="35">
        <v>45769</v>
      </c>
      <c r="U1380">
        <v>11</v>
      </c>
      <c r="V1380">
        <v>400004</v>
      </c>
      <c r="W1380" t="s">
        <v>65</v>
      </c>
      <c r="X1380" t="s">
        <v>504</v>
      </c>
      <c r="Y1380">
        <v>0</v>
      </c>
      <c r="Z1380">
        <v>400000</v>
      </c>
      <c r="AA1380">
        <v>4</v>
      </c>
      <c r="AB1380">
        <v>0</v>
      </c>
      <c r="AC1380">
        <v>0</v>
      </c>
      <c r="AD1380">
        <v>0</v>
      </c>
      <c r="AG1380">
        <v>0</v>
      </c>
      <c r="AP1380" t="s">
        <v>505</v>
      </c>
      <c r="AQ1380" t="s">
        <v>108</v>
      </c>
      <c r="AR1380" t="s">
        <v>13404</v>
      </c>
      <c r="AT1380">
        <v>0</v>
      </c>
      <c r="AU1380">
        <v>0</v>
      </c>
      <c r="AV1380">
        <v>0</v>
      </c>
      <c r="AW1380">
        <v>0</v>
      </c>
      <c r="AX1380">
        <v>0</v>
      </c>
      <c r="AY1380">
        <v>0</v>
      </c>
      <c r="BC1380" t="s">
        <v>63</v>
      </c>
      <c r="BD1380" t="s">
        <v>4738</v>
      </c>
      <c r="BE1380">
        <v>0</v>
      </c>
      <c r="BG1380" t="s">
        <v>108</v>
      </c>
      <c r="BJ1380" t="s">
        <v>4739</v>
      </c>
    </row>
    <row r="1381" spans="1:62" x14ac:dyDescent="0.35">
      <c r="A1381" t="s">
        <v>3981</v>
      </c>
      <c r="B1381">
        <v>10000</v>
      </c>
      <c r="C1381">
        <v>10000</v>
      </c>
      <c r="D1381">
        <v>45776</v>
      </c>
      <c r="E1381" t="s">
        <v>59</v>
      </c>
      <c r="F1381" t="s">
        <v>5599</v>
      </c>
      <c r="G1381" t="s">
        <v>3983</v>
      </c>
      <c r="I1381">
        <v>1</v>
      </c>
      <c r="J1381" t="s">
        <v>183</v>
      </c>
      <c r="K1381">
        <v>93</v>
      </c>
      <c r="L1381" t="s">
        <v>6072</v>
      </c>
      <c r="M1381" t="s">
        <v>26406</v>
      </c>
      <c r="N1381" t="s">
        <v>1248</v>
      </c>
      <c r="O1381" t="s">
        <v>3834</v>
      </c>
      <c r="P1381">
        <v>1790</v>
      </c>
      <c r="Q1381">
        <f>(P1381/20)+30</f>
        <v>119.5</v>
      </c>
      <c r="R1381" s="34">
        <f>Q1381/60</f>
        <v>1.9916666666666667</v>
      </c>
      <c r="S1381" s="35">
        <v>45769</v>
      </c>
      <c r="U1381">
        <v>24</v>
      </c>
      <c r="V1381">
        <v>42960</v>
      </c>
      <c r="W1381" t="s">
        <v>65</v>
      </c>
      <c r="X1381" t="s">
        <v>3984</v>
      </c>
      <c r="Y1381">
        <v>0</v>
      </c>
      <c r="Z1381">
        <v>38201</v>
      </c>
      <c r="AA1381">
        <v>4759</v>
      </c>
      <c r="AB1381">
        <v>0</v>
      </c>
      <c r="AC1381">
        <v>0</v>
      </c>
      <c r="AD1381">
        <v>0</v>
      </c>
      <c r="AG1381">
        <v>0</v>
      </c>
      <c r="AP1381" t="s">
        <v>3985</v>
      </c>
      <c r="AQ1381" t="s">
        <v>448</v>
      </c>
      <c r="AR1381" t="s">
        <v>11797</v>
      </c>
      <c r="AT1381">
        <v>0</v>
      </c>
      <c r="AU1381">
        <v>0</v>
      </c>
      <c r="AV1381">
        <v>0</v>
      </c>
      <c r="AW1381">
        <v>0</v>
      </c>
      <c r="AX1381">
        <v>0</v>
      </c>
      <c r="AY1381">
        <v>0</v>
      </c>
      <c r="BC1381" t="s">
        <v>63</v>
      </c>
      <c r="BD1381" t="s">
        <v>6398</v>
      </c>
      <c r="BE1381">
        <v>0</v>
      </c>
      <c r="BG1381" t="s">
        <v>448</v>
      </c>
      <c r="BJ1381" t="s">
        <v>3986</v>
      </c>
    </row>
    <row r="1382" spans="1:62" x14ac:dyDescent="0.35">
      <c r="A1382" t="s">
        <v>5012</v>
      </c>
      <c r="B1382">
        <v>10000</v>
      </c>
      <c r="C1382">
        <v>60000</v>
      </c>
      <c r="D1382">
        <v>45772</v>
      </c>
      <c r="E1382" t="s">
        <v>59</v>
      </c>
      <c r="F1382" t="s">
        <v>5013</v>
      </c>
      <c r="G1382" t="s">
        <v>5014</v>
      </c>
      <c r="I1382">
        <v>2</v>
      </c>
      <c r="J1382" t="s">
        <v>183</v>
      </c>
      <c r="K1382">
        <v>62</v>
      </c>
      <c r="L1382" t="s">
        <v>6066</v>
      </c>
      <c r="M1382" t="s">
        <v>26408</v>
      </c>
      <c r="N1382" t="s">
        <v>175</v>
      </c>
      <c r="O1382" t="s">
        <v>3827</v>
      </c>
      <c r="P1382">
        <v>26400</v>
      </c>
      <c r="Q1382">
        <f t="shared" ref="Q1382:Q1384" si="378">(P1382/50)+45</f>
        <v>573</v>
      </c>
      <c r="R1382" s="34">
        <f t="shared" ref="R1382:R1384" si="379">Q1382/60</f>
        <v>9.5500000000000007</v>
      </c>
      <c r="S1382" s="35">
        <v>45769</v>
      </c>
      <c r="U1382">
        <v>1</v>
      </c>
      <c r="V1382">
        <v>26400</v>
      </c>
      <c r="W1382" t="s">
        <v>65</v>
      </c>
      <c r="X1382" t="s">
        <v>831</v>
      </c>
      <c r="Y1382">
        <v>0</v>
      </c>
      <c r="Z1382">
        <v>26120</v>
      </c>
      <c r="AA1382">
        <v>280</v>
      </c>
      <c r="AB1382">
        <v>0</v>
      </c>
      <c r="AC1382">
        <v>0</v>
      </c>
      <c r="AD1382">
        <v>0</v>
      </c>
      <c r="AG1382">
        <v>0</v>
      </c>
      <c r="AP1382" t="s">
        <v>832</v>
      </c>
      <c r="AQ1382" t="s">
        <v>833</v>
      </c>
      <c r="AR1382" t="s">
        <v>12481</v>
      </c>
      <c r="AT1382">
        <v>0</v>
      </c>
      <c r="AU1382">
        <v>0</v>
      </c>
      <c r="AV1382">
        <v>0</v>
      </c>
      <c r="AW1382">
        <v>0</v>
      </c>
      <c r="AX1382">
        <v>0</v>
      </c>
      <c r="AY1382">
        <v>0</v>
      </c>
      <c r="BC1382" t="s">
        <v>63</v>
      </c>
      <c r="BD1382" t="s">
        <v>5015</v>
      </c>
      <c r="BE1382">
        <v>0</v>
      </c>
      <c r="BG1382" t="s">
        <v>833</v>
      </c>
      <c r="BJ1382" t="s">
        <v>4428</v>
      </c>
    </row>
    <row r="1383" spans="1:62" x14ac:dyDescent="0.35">
      <c r="A1383" t="s">
        <v>3159</v>
      </c>
      <c r="B1383">
        <v>10000</v>
      </c>
      <c r="C1383">
        <v>20000</v>
      </c>
      <c r="D1383">
        <v>45769</v>
      </c>
      <c r="E1383" t="s">
        <v>59</v>
      </c>
      <c r="F1383" t="s">
        <v>3160</v>
      </c>
      <c r="G1383" t="s">
        <v>3161</v>
      </c>
      <c r="I1383">
        <v>1</v>
      </c>
      <c r="J1383" t="s">
        <v>183</v>
      </c>
      <c r="K1383">
        <v>60</v>
      </c>
      <c r="L1383" t="s">
        <v>6048</v>
      </c>
      <c r="M1383" t="s">
        <v>26408</v>
      </c>
      <c r="N1383" t="s">
        <v>222</v>
      </c>
      <c r="O1383" t="s">
        <v>3835</v>
      </c>
      <c r="P1383">
        <v>3334</v>
      </c>
      <c r="Q1383">
        <f t="shared" si="378"/>
        <v>111.68</v>
      </c>
      <c r="R1383" s="34">
        <f t="shared" si="379"/>
        <v>1.8613333333333335</v>
      </c>
      <c r="S1383" s="35">
        <v>45769</v>
      </c>
      <c r="U1383">
        <v>6</v>
      </c>
      <c r="V1383">
        <v>20004</v>
      </c>
      <c r="W1383" t="s">
        <v>65</v>
      </c>
      <c r="X1383" t="s">
        <v>3162</v>
      </c>
      <c r="Y1383">
        <v>0</v>
      </c>
      <c r="Z1383">
        <v>20000</v>
      </c>
      <c r="AA1383">
        <v>4</v>
      </c>
      <c r="AB1383">
        <v>0</v>
      </c>
      <c r="AC1383">
        <v>0</v>
      </c>
      <c r="AD1383">
        <v>0</v>
      </c>
      <c r="AG1383">
        <v>0</v>
      </c>
      <c r="AP1383" t="s">
        <v>3163</v>
      </c>
      <c r="AQ1383" t="s">
        <v>3164</v>
      </c>
      <c r="AR1383" t="s">
        <v>10705</v>
      </c>
      <c r="AT1383">
        <v>0</v>
      </c>
      <c r="AU1383">
        <v>0</v>
      </c>
      <c r="AV1383">
        <v>0</v>
      </c>
      <c r="AW1383">
        <v>0</v>
      </c>
      <c r="AX1383">
        <v>0</v>
      </c>
      <c r="AY1383">
        <v>0</v>
      </c>
      <c r="BC1383" t="s">
        <v>63</v>
      </c>
      <c r="BD1383" t="s">
        <v>3362</v>
      </c>
      <c r="BE1383">
        <v>0</v>
      </c>
      <c r="BG1383" t="s">
        <v>3164</v>
      </c>
      <c r="BJ1383" t="s">
        <v>3165</v>
      </c>
    </row>
    <row r="1384" spans="1:62" x14ac:dyDescent="0.35">
      <c r="A1384" t="s">
        <v>3166</v>
      </c>
      <c r="B1384">
        <v>10000</v>
      </c>
      <c r="C1384">
        <v>20000</v>
      </c>
      <c r="D1384">
        <v>45769</v>
      </c>
      <c r="E1384" t="s">
        <v>59</v>
      </c>
      <c r="F1384" t="s">
        <v>3167</v>
      </c>
      <c r="G1384" t="s">
        <v>719</v>
      </c>
      <c r="I1384">
        <v>2</v>
      </c>
      <c r="J1384" t="s">
        <v>183</v>
      </c>
      <c r="K1384">
        <v>60</v>
      </c>
      <c r="L1384" t="s">
        <v>6048</v>
      </c>
      <c r="M1384" t="s">
        <v>26408</v>
      </c>
      <c r="N1384" t="s">
        <v>222</v>
      </c>
      <c r="O1384" t="s">
        <v>3835</v>
      </c>
      <c r="P1384">
        <v>13000</v>
      </c>
      <c r="Q1384">
        <f t="shared" si="378"/>
        <v>305</v>
      </c>
      <c r="R1384" s="34">
        <f t="shared" si="379"/>
        <v>5.083333333333333</v>
      </c>
      <c r="S1384" s="35">
        <v>45769</v>
      </c>
      <c r="U1384">
        <v>1</v>
      </c>
      <c r="V1384">
        <v>13000</v>
      </c>
      <c r="W1384" t="s">
        <v>65</v>
      </c>
      <c r="X1384">
        <v>8077000001</v>
      </c>
      <c r="Y1384">
        <v>0</v>
      </c>
      <c r="Z1384">
        <v>10000</v>
      </c>
      <c r="AA1384">
        <v>3000</v>
      </c>
      <c r="AB1384">
        <v>0</v>
      </c>
      <c r="AC1384">
        <v>0</v>
      </c>
      <c r="AD1384">
        <v>0</v>
      </c>
      <c r="AG1384">
        <v>0</v>
      </c>
      <c r="AP1384">
        <v>807700</v>
      </c>
      <c r="AQ1384" t="s">
        <v>210</v>
      </c>
      <c r="AR1384" t="s">
        <v>19718</v>
      </c>
      <c r="AT1384">
        <v>0</v>
      </c>
      <c r="AU1384">
        <v>0</v>
      </c>
      <c r="AV1384">
        <v>0</v>
      </c>
      <c r="AW1384">
        <v>0</v>
      </c>
      <c r="AX1384">
        <v>0</v>
      </c>
      <c r="AY1384">
        <v>0</v>
      </c>
      <c r="BC1384" t="s">
        <v>63</v>
      </c>
      <c r="BD1384" t="s">
        <v>3363</v>
      </c>
      <c r="BE1384">
        <v>0</v>
      </c>
      <c r="BG1384" t="s">
        <v>210</v>
      </c>
      <c r="BJ1384" t="s">
        <v>3168</v>
      </c>
    </row>
    <row r="1385" spans="1:62" x14ac:dyDescent="0.35">
      <c r="A1385" t="s">
        <v>3236</v>
      </c>
      <c r="B1385">
        <v>10000</v>
      </c>
      <c r="C1385">
        <v>10000</v>
      </c>
      <c r="D1385">
        <v>45770</v>
      </c>
      <c r="E1385" t="s">
        <v>59</v>
      </c>
      <c r="F1385" t="s">
        <v>3237</v>
      </c>
      <c r="G1385" t="s">
        <v>2592</v>
      </c>
      <c r="I1385">
        <v>1</v>
      </c>
      <c r="J1385" t="s">
        <v>183</v>
      </c>
      <c r="K1385">
        <v>46</v>
      </c>
      <c r="L1385" t="s">
        <v>6049</v>
      </c>
      <c r="M1385" t="s">
        <v>26405</v>
      </c>
      <c r="N1385" t="s">
        <v>231</v>
      </c>
      <c r="O1385" t="s">
        <v>3809</v>
      </c>
      <c r="P1385">
        <v>14000</v>
      </c>
      <c r="Q1385">
        <f>(P1385/40)+45</f>
        <v>395</v>
      </c>
      <c r="R1385" s="34">
        <f>Q1385/60</f>
        <v>6.583333333333333</v>
      </c>
      <c r="S1385" s="35">
        <v>45769</v>
      </c>
      <c r="U1385">
        <v>1</v>
      </c>
      <c r="V1385">
        <v>14000</v>
      </c>
      <c r="W1385" t="s">
        <v>65</v>
      </c>
      <c r="X1385" t="s">
        <v>3238</v>
      </c>
      <c r="Y1385">
        <v>0</v>
      </c>
      <c r="Z1385">
        <v>14000</v>
      </c>
      <c r="AA1385">
        <v>0</v>
      </c>
      <c r="AB1385">
        <v>0</v>
      </c>
      <c r="AC1385">
        <v>0</v>
      </c>
      <c r="AD1385">
        <v>0</v>
      </c>
      <c r="AG1385">
        <v>0</v>
      </c>
      <c r="AP1385" t="s">
        <v>3239</v>
      </c>
      <c r="AQ1385" t="s">
        <v>465</v>
      </c>
      <c r="AR1385" t="s">
        <v>15009</v>
      </c>
      <c r="AT1385">
        <v>0</v>
      </c>
      <c r="AU1385">
        <v>0</v>
      </c>
      <c r="AV1385">
        <v>0</v>
      </c>
      <c r="AW1385">
        <v>0</v>
      </c>
      <c r="AX1385">
        <v>0</v>
      </c>
      <c r="AY1385">
        <v>0</v>
      </c>
      <c r="BC1385" t="s">
        <v>63</v>
      </c>
      <c r="BD1385" t="s">
        <v>5620</v>
      </c>
      <c r="BE1385">
        <v>0</v>
      </c>
      <c r="BG1385" t="s">
        <v>465</v>
      </c>
      <c r="BJ1385" t="s">
        <v>2460</v>
      </c>
    </row>
    <row r="1386" spans="1:62" x14ac:dyDescent="0.35">
      <c r="A1386" t="s">
        <v>3240</v>
      </c>
      <c r="B1386">
        <v>10000</v>
      </c>
      <c r="C1386">
        <v>10000</v>
      </c>
      <c r="D1386">
        <v>45770</v>
      </c>
      <c r="E1386" t="s">
        <v>59</v>
      </c>
      <c r="F1386">
        <v>0.47136574074074072</v>
      </c>
      <c r="G1386" t="s">
        <v>3241</v>
      </c>
      <c r="I1386">
        <v>1</v>
      </c>
      <c r="J1386" t="s">
        <v>183</v>
      </c>
      <c r="K1386">
        <v>22</v>
      </c>
      <c r="L1386" t="s">
        <v>6063</v>
      </c>
      <c r="M1386" t="s">
        <v>26405</v>
      </c>
      <c r="N1386" t="s">
        <v>685</v>
      </c>
      <c r="O1386" t="s">
        <v>3805</v>
      </c>
      <c r="P1386">
        <v>6000</v>
      </c>
      <c r="Q1386">
        <f t="shared" ref="Q1386:Q1387" si="380">(P1386/50)+45</f>
        <v>165</v>
      </c>
      <c r="R1386" s="34">
        <f t="shared" ref="R1386:R1387" si="381">Q1386/60</f>
        <v>2.75</v>
      </c>
      <c r="S1386" s="35">
        <v>45769</v>
      </c>
      <c r="U1386">
        <v>1</v>
      </c>
      <c r="V1386">
        <v>6000</v>
      </c>
      <c r="W1386" t="s">
        <v>65</v>
      </c>
      <c r="X1386" t="s">
        <v>3242</v>
      </c>
      <c r="Y1386">
        <v>0</v>
      </c>
      <c r="Z1386">
        <v>6000</v>
      </c>
      <c r="AA1386">
        <v>0</v>
      </c>
      <c r="AB1386">
        <v>0</v>
      </c>
      <c r="AC1386">
        <v>0</v>
      </c>
      <c r="AD1386">
        <v>0</v>
      </c>
      <c r="AG1386">
        <v>0</v>
      </c>
      <c r="AP1386" t="s">
        <v>3243</v>
      </c>
      <c r="AQ1386" t="s">
        <v>465</v>
      </c>
      <c r="AR1386" t="s">
        <v>15009</v>
      </c>
      <c r="AT1386">
        <v>0</v>
      </c>
      <c r="AU1386">
        <v>0</v>
      </c>
      <c r="AV1386">
        <v>0</v>
      </c>
      <c r="AW1386">
        <v>0</v>
      </c>
      <c r="AX1386">
        <v>0</v>
      </c>
      <c r="AY1386">
        <v>0</v>
      </c>
      <c r="BC1386" t="s">
        <v>63</v>
      </c>
      <c r="BD1386" t="s">
        <v>5621</v>
      </c>
      <c r="BE1386">
        <v>0</v>
      </c>
      <c r="BG1386" t="s">
        <v>465</v>
      </c>
      <c r="BJ1386" t="s">
        <v>2776</v>
      </c>
    </row>
    <row r="1387" spans="1:62" x14ac:dyDescent="0.35">
      <c r="A1387" t="s">
        <v>3244</v>
      </c>
      <c r="B1387">
        <v>10000</v>
      </c>
      <c r="C1387">
        <v>10000</v>
      </c>
      <c r="D1387">
        <v>45770</v>
      </c>
      <c r="E1387" t="s">
        <v>59</v>
      </c>
      <c r="F1387" t="s">
        <v>3221</v>
      </c>
      <c r="G1387" t="s">
        <v>3241</v>
      </c>
      <c r="I1387">
        <v>1</v>
      </c>
      <c r="J1387" t="s">
        <v>183</v>
      </c>
      <c r="K1387">
        <v>22</v>
      </c>
      <c r="L1387" t="s">
        <v>6063</v>
      </c>
      <c r="M1387" t="s">
        <v>26405</v>
      </c>
      <c r="N1387" t="s">
        <v>685</v>
      </c>
      <c r="O1387" t="s">
        <v>3805</v>
      </c>
      <c r="P1387">
        <v>6000</v>
      </c>
      <c r="Q1387">
        <f t="shared" si="380"/>
        <v>165</v>
      </c>
      <c r="R1387" s="34">
        <f t="shared" si="381"/>
        <v>2.75</v>
      </c>
      <c r="S1387" s="35">
        <v>45769</v>
      </c>
      <c r="U1387">
        <v>1</v>
      </c>
      <c r="V1387">
        <v>6000</v>
      </c>
      <c r="W1387" t="s">
        <v>65</v>
      </c>
      <c r="X1387" t="s">
        <v>3245</v>
      </c>
      <c r="Y1387">
        <v>0</v>
      </c>
      <c r="Z1387">
        <v>6000</v>
      </c>
      <c r="AA1387">
        <v>0</v>
      </c>
      <c r="AB1387">
        <v>0</v>
      </c>
      <c r="AC1387">
        <v>0</v>
      </c>
      <c r="AD1387">
        <v>0</v>
      </c>
      <c r="AG1387">
        <v>0</v>
      </c>
      <c r="AP1387" t="s">
        <v>3246</v>
      </c>
      <c r="AQ1387" t="s">
        <v>465</v>
      </c>
      <c r="AR1387" t="s">
        <v>15009</v>
      </c>
      <c r="AT1387">
        <v>0</v>
      </c>
      <c r="AU1387">
        <v>0</v>
      </c>
      <c r="AV1387">
        <v>0</v>
      </c>
      <c r="AW1387">
        <v>0</v>
      </c>
      <c r="AX1387">
        <v>0</v>
      </c>
      <c r="AY1387">
        <v>0</v>
      </c>
      <c r="BC1387" t="s">
        <v>63</v>
      </c>
      <c r="BD1387" t="s">
        <v>5622</v>
      </c>
      <c r="BE1387">
        <v>0</v>
      </c>
      <c r="BG1387" t="s">
        <v>465</v>
      </c>
      <c r="BJ1387" t="s">
        <v>2776</v>
      </c>
    </row>
    <row r="1388" spans="1:62" x14ac:dyDescent="0.35">
      <c r="A1388" t="s">
        <v>5477</v>
      </c>
      <c r="B1388">
        <v>10000</v>
      </c>
      <c r="C1388">
        <v>20000</v>
      </c>
      <c r="D1388">
        <v>45776</v>
      </c>
      <c r="E1388" t="s">
        <v>59</v>
      </c>
      <c r="F1388" t="s">
        <v>5478</v>
      </c>
      <c r="G1388" t="s">
        <v>5479</v>
      </c>
      <c r="I1388">
        <v>1</v>
      </c>
      <c r="J1388" t="s">
        <v>183</v>
      </c>
      <c r="K1388">
        <v>93</v>
      </c>
      <c r="L1388" t="s">
        <v>6072</v>
      </c>
      <c r="M1388" t="s">
        <v>26406</v>
      </c>
      <c r="N1388" t="s">
        <v>1248</v>
      </c>
      <c r="O1388" t="s">
        <v>3834</v>
      </c>
      <c r="P1388">
        <v>5611</v>
      </c>
      <c r="Q1388">
        <f>(P1388/20)+30</f>
        <v>310.55</v>
      </c>
      <c r="R1388" s="34">
        <f>Q1388/60</f>
        <v>5.1758333333333333</v>
      </c>
      <c r="S1388" s="35">
        <v>45769</v>
      </c>
      <c r="U1388">
        <v>18</v>
      </c>
      <c r="V1388">
        <v>100998</v>
      </c>
      <c r="W1388" t="s">
        <v>65</v>
      </c>
      <c r="X1388" t="s">
        <v>1391</v>
      </c>
      <c r="Y1388">
        <v>0</v>
      </c>
      <c r="Z1388">
        <v>96235</v>
      </c>
      <c r="AA1388">
        <v>4763</v>
      </c>
      <c r="AB1388">
        <v>0</v>
      </c>
      <c r="AC1388">
        <v>0</v>
      </c>
      <c r="AD1388">
        <v>0</v>
      </c>
      <c r="AG1388">
        <v>0</v>
      </c>
      <c r="AP1388" t="s">
        <v>1392</v>
      </c>
      <c r="AQ1388" t="s">
        <v>108</v>
      </c>
      <c r="AR1388" t="s">
        <v>13404</v>
      </c>
      <c r="AT1388">
        <v>0</v>
      </c>
      <c r="AU1388">
        <v>0</v>
      </c>
      <c r="AV1388">
        <v>0</v>
      </c>
      <c r="AW1388">
        <v>0</v>
      </c>
      <c r="AX1388">
        <v>0</v>
      </c>
      <c r="AY1388">
        <v>0</v>
      </c>
      <c r="BC1388" t="s">
        <v>63</v>
      </c>
      <c r="BD1388" t="s">
        <v>6466</v>
      </c>
      <c r="BE1388">
        <v>0</v>
      </c>
      <c r="BG1388" t="s">
        <v>108</v>
      </c>
      <c r="BJ1388" t="s">
        <v>5480</v>
      </c>
    </row>
    <row r="1389" spans="1:62" x14ac:dyDescent="0.35">
      <c r="A1389" t="s">
        <v>5359</v>
      </c>
      <c r="B1389">
        <v>10000</v>
      </c>
      <c r="C1389">
        <v>20000</v>
      </c>
      <c r="D1389">
        <v>45772</v>
      </c>
      <c r="E1389" t="s">
        <v>59</v>
      </c>
      <c r="F1389" t="s">
        <v>3514</v>
      </c>
      <c r="G1389" t="s">
        <v>5360</v>
      </c>
      <c r="I1389">
        <v>2</v>
      </c>
      <c r="J1389" t="s">
        <v>183</v>
      </c>
      <c r="K1389">
        <v>92</v>
      </c>
      <c r="L1389" t="s">
        <v>6053</v>
      </c>
      <c r="M1389" t="s">
        <v>26409</v>
      </c>
      <c r="N1389" t="s">
        <v>281</v>
      </c>
      <c r="O1389" t="s">
        <v>3851</v>
      </c>
      <c r="P1389">
        <v>1200</v>
      </c>
      <c r="S1389" s="35">
        <v>45769</v>
      </c>
      <c r="U1389">
        <v>1</v>
      </c>
      <c r="V1389">
        <v>1200</v>
      </c>
      <c r="W1389" t="s">
        <v>65</v>
      </c>
      <c r="X1389" t="s">
        <v>5361</v>
      </c>
      <c r="Y1389">
        <v>0</v>
      </c>
      <c r="Z1389">
        <v>1000</v>
      </c>
      <c r="AA1389">
        <v>200</v>
      </c>
      <c r="AB1389">
        <v>0</v>
      </c>
      <c r="AC1389">
        <v>0</v>
      </c>
      <c r="AD1389">
        <v>0</v>
      </c>
      <c r="AG1389">
        <v>0</v>
      </c>
      <c r="AP1389" t="s">
        <v>5362</v>
      </c>
      <c r="AQ1389" t="s">
        <v>5363</v>
      </c>
      <c r="AR1389" t="s">
        <v>21321</v>
      </c>
      <c r="AT1389">
        <v>0</v>
      </c>
      <c r="AU1389">
        <v>0</v>
      </c>
      <c r="AV1389">
        <v>0</v>
      </c>
      <c r="AW1389">
        <v>0</v>
      </c>
      <c r="AX1389">
        <v>0</v>
      </c>
      <c r="AY1389">
        <v>0</v>
      </c>
      <c r="BC1389" t="s">
        <v>63</v>
      </c>
      <c r="BD1389" t="s">
        <v>5364</v>
      </c>
      <c r="BE1389">
        <v>0</v>
      </c>
      <c r="BG1389" t="s">
        <v>5363</v>
      </c>
      <c r="BJ1389" t="s">
        <v>5365</v>
      </c>
    </row>
    <row r="1390" spans="1:62" x14ac:dyDescent="0.35">
      <c r="A1390" t="s">
        <v>3247</v>
      </c>
      <c r="B1390">
        <v>10000</v>
      </c>
      <c r="C1390">
        <v>20000</v>
      </c>
      <c r="D1390">
        <v>45770</v>
      </c>
      <c r="E1390" t="s">
        <v>59</v>
      </c>
      <c r="F1390" t="s">
        <v>3248</v>
      </c>
      <c r="G1390" t="s">
        <v>1455</v>
      </c>
      <c r="I1390">
        <v>2</v>
      </c>
      <c r="J1390" t="s">
        <v>183</v>
      </c>
      <c r="K1390">
        <v>92</v>
      </c>
      <c r="L1390" t="s">
        <v>6053</v>
      </c>
      <c r="M1390" t="s">
        <v>26409</v>
      </c>
      <c r="N1390" t="s">
        <v>281</v>
      </c>
      <c r="O1390" t="s">
        <v>3851</v>
      </c>
      <c r="P1390">
        <v>3200</v>
      </c>
      <c r="S1390" s="35">
        <v>45769</v>
      </c>
      <c r="U1390">
        <v>1</v>
      </c>
      <c r="V1390">
        <v>3200</v>
      </c>
      <c r="W1390" t="s">
        <v>65</v>
      </c>
      <c r="X1390" t="s">
        <v>3249</v>
      </c>
      <c r="Y1390">
        <v>0</v>
      </c>
      <c r="Z1390">
        <v>3000</v>
      </c>
      <c r="AA1390">
        <v>200</v>
      </c>
      <c r="AB1390">
        <v>0</v>
      </c>
      <c r="AC1390">
        <v>0</v>
      </c>
      <c r="AD1390">
        <v>0</v>
      </c>
      <c r="AG1390">
        <v>0</v>
      </c>
      <c r="AP1390" t="s">
        <v>3250</v>
      </c>
      <c r="AQ1390" t="s">
        <v>3251</v>
      </c>
      <c r="AR1390" t="s">
        <v>24527</v>
      </c>
      <c r="AT1390">
        <v>0</v>
      </c>
      <c r="AU1390">
        <v>0</v>
      </c>
      <c r="AV1390">
        <v>0</v>
      </c>
      <c r="AW1390">
        <v>0</v>
      </c>
      <c r="AX1390">
        <v>0</v>
      </c>
      <c r="AY1390">
        <v>0</v>
      </c>
      <c r="BC1390" t="s">
        <v>63</v>
      </c>
      <c r="BD1390" t="s">
        <v>5454</v>
      </c>
      <c r="BE1390">
        <v>0</v>
      </c>
      <c r="BG1390" t="s">
        <v>3251</v>
      </c>
      <c r="BJ1390" t="s">
        <v>3252</v>
      </c>
    </row>
    <row r="1391" spans="1:62" x14ac:dyDescent="0.35">
      <c r="A1391" t="s">
        <v>3169</v>
      </c>
      <c r="B1391">
        <v>10000</v>
      </c>
      <c r="C1391">
        <v>10000</v>
      </c>
      <c r="D1391">
        <v>45769</v>
      </c>
      <c r="E1391" t="s">
        <v>59</v>
      </c>
      <c r="F1391" t="s">
        <v>3170</v>
      </c>
      <c r="G1391" t="s">
        <v>167</v>
      </c>
      <c r="I1391">
        <v>1</v>
      </c>
      <c r="J1391" t="s">
        <v>183</v>
      </c>
      <c r="K1391">
        <v>63</v>
      </c>
      <c r="L1391" t="s">
        <v>6051</v>
      </c>
      <c r="M1391" t="s">
        <v>26408</v>
      </c>
      <c r="N1391" t="s">
        <v>136</v>
      </c>
      <c r="O1391" t="s">
        <v>3850</v>
      </c>
      <c r="P1391">
        <v>10000</v>
      </c>
      <c r="Q1391">
        <f t="shared" ref="Q1391:Q1396" si="382">(P1391/40)+45</f>
        <v>295</v>
      </c>
      <c r="R1391" s="34">
        <f t="shared" ref="R1391:R1396" si="383">Q1391/60</f>
        <v>4.916666666666667</v>
      </c>
      <c r="S1391" s="35">
        <v>45769</v>
      </c>
      <c r="U1391">
        <v>60</v>
      </c>
      <c r="V1391">
        <v>600000</v>
      </c>
      <c r="W1391" t="s">
        <v>65</v>
      </c>
      <c r="X1391" t="s">
        <v>168</v>
      </c>
      <c r="Y1391">
        <v>0</v>
      </c>
      <c r="Z1391">
        <v>600000</v>
      </c>
      <c r="AA1391">
        <v>0</v>
      </c>
      <c r="AB1391">
        <v>0</v>
      </c>
      <c r="AC1391">
        <v>0</v>
      </c>
      <c r="AD1391">
        <v>0</v>
      </c>
      <c r="AG1391">
        <v>0</v>
      </c>
      <c r="AP1391" t="s">
        <v>169</v>
      </c>
      <c r="AQ1391" t="s">
        <v>275</v>
      </c>
      <c r="AR1391" t="s">
        <v>21306</v>
      </c>
      <c r="AT1391">
        <v>0</v>
      </c>
      <c r="AU1391">
        <v>0</v>
      </c>
      <c r="AV1391">
        <v>0</v>
      </c>
      <c r="AW1391">
        <v>0</v>
      </c>
      <c r="AX1391">
        <v>0</v>
      </c>
      <c r="AY1391">
        <v>0</v>
      </c>
      <c r="BC1391" t="s">
        <v>63</v>
      </c>
      <c r="BD1391" t="s">
        <v>5623</v>
      </c>
      <c r="BE1391">
        <v>0</v>
      </c>
      <c r="BG1391" t="s">
        <v>275</v>
      </c>
      <c r="BJ1391" t="s">
        <v>3171</v>
      </c>
    </row>
    <row r="1392" spans="1:62" x14ac:dyDescent="0.35">
      <c r="A1392" t="s">
        <v>3253</v>
      </c>
      <c r="B1392">
        <v>10000</v>
      </c>
      <c r="C1392">
        <v>10000</v>
      </c>
      <c r="D1392">
        <v>45770</v>
      </c>
      <c r="E1392" t="s">
        <v>59</v>
      </c>
      <c r="F1392">
        <v>0.47711805555555553</v>
      </c>
      <c r="G1392" t="s">
        <v>167</v>
      </c>
      <c r="I1392">
        <v>1</v>
      </c>
      <c r="J1392" t="s">
        <v>183</v>
      </c>
      <c r="K1392">
        <v>63</v>
      </c>
      <c r="L1392" t="s">
        <v>6051</v>
      </c>
      <c r="M1392" t="s">
        <v>26408</v>
      </c>
      <c r="N1392" t="s">
        <v>136</v>
      </c>
      <c r="O1392" t="s">
        <v>3850</v>
      </c>
      <c r="P1392">
        <v>10000</v>
      </c>
      <c r="Q1392">
        <f t="shared" si="382"/>
        <v>295</v>
      </c>
      <c r="R1392" s="34">
        <f t="shared" si="383"/>
        <v>4.916666666666667</v>
      </c>
      <c r="S1392" s="35">
        <v>45769</v>
      </c>
      <c r="U1392">
        <v>60</v>
      </c>
      <c r="V1392">
        <v>600000</v>
      </c>
      <c r="W1392" t="s">
        <v>65</v>
      </c>
      <c r="X1392" t="s">
        <v>168</v>
      </c>
      <c r="Y1392">
        <v>0</v>
      </c>
      <c r="Z1392">
        <v>600000</v>
      </c>
      <c r="AA1392">
        <v>0</v>
      </c>
      <c r="AB1392">
        <v>0</v>
      </c>
      <c r="AC1392">
        <v>0</v>
      </c>
      <c r="AD1392">
        <v>0</v>
      </c>
      <c r="AG1392">
        <v>0</v>
      </c>
      <c r="AP1392" t="s">
        <v>169</v>
      </c>
      <c r="AQ1392" t="s">
        <v>275</v>
      </c>
      <c r="AR1392" t="s">
        <v>21306</v>
      </c>
      <c r="AT1392">
        <v>0</v>
      </c>
      <c r="AU1392">
        <v>0</v>
      </c>
      <c r="AV1392">
        <v>0</v>
      </c>
      <c r="AW1392">
        <v>0</v>
      </c>
      <c r="AX1392">
        <v>0</v>
      </c>
      <c r="AY1392">
        <v>0</v>
      </c>
      <c r="BC1392" t="s">
        <v>63</v>
      </c>
      <c r="BD1392" t="s">
        <v>5624</v>
      </c>
      <c r="BE1392">
        <v>0</v>
      </c>
      <c r="BG1392" t="s">
        <v>275</v>
      </c>
      <c r="BJ1392" t="s">
        <v>3254</v>
      </c>
    </row>
    <row r="1393" spans="1:62" x14ac:dyDescent="0.35">
      <c r="A1393" t="s">
        <v>3172</v>
      </c>
      <c r="B1393">
        <v>10000</v>
      </c>
      <c r="C1393">
        <v>10000</v>
      </c>
      <c r="D1393">
        <v>45769</v>
      </c>
      <c r="E1393" t="s">
        <v>59</v>
      </c>
      <c r="F1393" t="s">
        <v>3173</v>
      </c>
      <c r="G1393" t="s">
        <v>2739</v>
      </c>
      <c r="I1393">
        <v>1</v>
      </c>
      <c r="J1393" t="s">
        <v>183</v>
      </c>
      <c r="K1393">
        <v>59</v>
      </c>
      <c r="L1393" t="s">
        <v>6045</v>
      </c>
      <c r="M1393" t="s">
        <v>26405</v>
      </c>
      <c r="N1393" t="s">
        <v>73</v>
      </c>
      <c r="O1393" t="s">
        <v>3811</v>
      </c>
      <c r="P1393">
        <v>258</v>
      </c>
      <c r="Q1393">
        <f t="shared" si="382"/>
        <v>51.45</v>
      </c>
      <c r="R1393" s="34">
        <f t="shared" si="383"/>
        <v>0.85750000000000004</v>
      </c>
      <c r="S1393" s="35">
        <v>45769</v>
      </c>
      <c r="U1393">
        <v>4</v>
      </c>
      <c r="V1393">
        <v>1030</v>
      </c>
      <c r="W1393" t="s">
        <v>65</v>
      </c>
      <c r="X1393">
        <v>112887590001</v>
      </c>
      <c r="Y1393">
        <v>0</v>
      </c>
      <c r="Z1393">
        <v>1030</v>
      </c>
      <c r="AA1393">
        <v>0</v>
      </c>
      <c r="AB1393">
        <v>0</v>
      </c>
      <c r="AC1393">
        <v>0</v>
      </c>
      <c r="AD1393">
        <v>0</v>
      </c>
      <c r="AG1393">
        <v>0</v>
      </c>
      <c r="AP1393">
        <v>11288759</v>
      </c>
      <c r="AQ1393" t="s">
        <v>571</v>
      </c>
      <c r="AR1393" t="s">
        <v>14937</v>
      </c>
      <c r="AT1393">
        <v>0</v>
      </c>
      <c r="AU1393">
        <v>0</v>
      </c>
      <c r="AV1393">
        <v>0</v>
      </c>
      <c r="AW1393">
        <v>0</v>
      </c>
      <c r="AX1393">
        <v>0</v>
      </c>
      <c r="AY1393">
        <v>0</v>
      </c>
      <c r="BC1393" t="s">
        <v>63</v>
      </c>
      <c r="BD1393" t="s">
        <v>3364</v>
      </c>
      <c r="BE1393">
        <v>0</v>
      </c>
      <c r="BG1393" t="s">
        <v>571</v>
      </c>
      <c r="BJ1393" t="s">
        <v>3174</v>
      </c>
    </row>
    <row r="1394" spans="1:62" x14ac:dyDescent="0.35">
      <c r="A1394" t="s">
        <v>3172</v>
      </c>
      <c r="B1394">
        <v>20000</v>
      </c>
      <c r="C1394">
        <v>10000</v>
      </c>
      <c r="D1394">
        <v>45769</v>
      </c>
      <c r="E1394" t="s">
        <v>59</v>
      </c>
      <c r="F1394" t="s">
        <v>3173</v>
      </c>
      <c r="G1394" t="s">
        <v>2739</v>
      </c>
      <c r="I1394">
        <v>1</v>
      </c>
      <c r="J1394" t="s">
        <v>183</v>
      </c>
      <c r="K1394">
        <v>59</v>
      </c>
      <c r="L1394" t="s">
        <v>6045</v>
      </c>
      <c r="M1394" t="s">
        <v>26405</v>
      </c>
      <c r="N1394" t="s">
        <v>73</v>
      </c>
      <c r="O1394" t="s">
        <v>3811</v>
      </c>
      <c r="P1394">
        <v>258</v>
      </c>
      <c r="Q1394">
        <f t="shared" si="382"/>
        <v>51.45</v>
      </c>
      <c r="R1394" s="34">
        <f t="shared" si="383"/>
        <v>0.85750000000000004</v>
      </c>
      <c r="S1394" s="35">
        <v>45769</v>
      </c>
      <c r="U1394">
        <v>4</v>
      </c>
      <c r="V1394">
        <v>1030</v>
      </c>
      <c r="W1394" t="s">
        <v>65</v>
      </c>
      <c r="X1394">
        <v>112887590001</v>
      </c>
      <c r="Y1394">
        <v>0</v>
      </c>
      <c r="Z1394">
        <v>1030</v>
      </c>
      <c r="AA1394">
        <v>0</v>
      </c>
      <c r="AB1394">
        <v>0</v>
      </c>
      <c r="AC1394">
        <v>0</v>
      </c>
      <c r="AD1394">
        <v>0</v>
      </c>
      <c r="AG1394">
        <v>0</v>
      </c>
      <c r="AP1394">
        <v>11288759</v>
      </c>
      <c r="AQ1394" t="s">
        <v>571</v>
      </c>
      <c r="AR1394" t="s">
        <v>14937</v>
      </c>
      <c r="AT1394">
        <v>0</v>
      </c>
      <c r="AU1394">
        <v>0</v>
      </c>
      <c r="AV1394">
        <v>0</v>
      </c>
      <c r="AW1394">
        <v>0</v>
      </c>
      <c r="AX1394">
        <v>0</v>
      </c>
      <c r="AY1394">
        <v>0</v>
      </c>
      <c r="BC1394" t="s">
        <v>63</v>
      </c>
      <c r="BD1394" t="s">
        <v>3364</v>
      </c>
      <c r="BE1394">
        <v>0</v>
      </c>
      <c r="BG1394" t="s">
        <v>571</v>
      </c>
      <c r="BJ1394" t="s">
        <v>3174</v>
      </c>
    </row>
    <row r="1395" spans="1:62" x14ac:dyDescent="0.35">
      <c r="A1395" t="s">
        <v>3175</v>
      </c>
      <c r="B1395">
        <v>10000</v>
      </c>
      <c r="C1395">
        <v>10000</v>
      </c>
      <c r="D1395">
        <v>45769</v>
      </c>
      <c r="E1395" t="s">
        <v>59</v>
      </c>
      <c r="F1395" t="s">
        <v>3176</v>
      </c>
      <c r="G1395" t="s">
        <v>2715</v>
      </c>
      <c r="I1395">
        <v>1</v>
      </c>
      <c r="J1395" t="s">
        <v>183</v>
      </c>
      <c r="K1395">
        <v>26</v>
      </c>
      <c r="L1395" t="s">
        <v>6061</v>
      </c>
      <c r="M1395" t="s">
        <v>26405</v>
      </c>
      <c r="N1395" t="s">
        <v>648</v>
      </c>
      <c r="O1395" t="s">
        <v>3810</v>
      </c>
      <c r="P1395">
        <v>4500</v>
      </c>
      <c r="Q1395">
        <f t="shared" si="382"/>
        <v>157.5</v>
      </c>
      <c r="R1395" s="34">
        <f t="shared" si="383"/>
        <v>2.625</v>
      </c>
      <c r="S1395" s="35">
        <v>45769</v>
      </c>
      <c r="U1395">
        <v>4</v>
      </c>
      <c r="V1395">
        <v>18000</v>
      </c>
      <c r="W1395" t="s">
        <v>65</v>
      </c>
      <c r="X1395" t="s">
        <v>2273</v>
      </c>
      <c r="Y1395">
        <v>0</v>
      </c>
      <c r="Z1395">
        <v>18000</v>
      </c>
      <c r="AA1395">
        <v>0</v>
      </c>
      <c r="AB1395">
        <v>0</v>
      </c>
      <c r="AC1395">
        <v>0</v>
      </c>
      <c r="AD1395">
        <v>0</v>
      </c>
      <c r="AG1395">
        <v>0</v>
      </c>
      <c r="AP1395" t="s">
        <v>2274</v>
      </c>
      <c r="AQ1395" t="s">
        <v>170</v>
      </c>
      <c r="AR1395" t="s">
        <v>21526</v>
      </c>
      <c r="AT1395">
        <v>0</v>
      </c>
      <c r="AU1395">
        <v>0</v>
      </c>
      <c r="AV1395">
        <v>0</v>
      </c>
      <c r="AW1395">
        <v>0</v>
      </c>
      <c r="AX1395">
        <v>0</v>
      </c>
      <c r="AY1395">
        <v>0</v>
      </c>
      <c r="BC1395" t="s">
        <v>63</v>
      </c>
      <c r="BD1395" t="s">
        <v>5625</v>
      </c>
      <c r="BE1395">
        <v>0</v>
      </c>
      <c r="BG1395" t="s">
        <v>170</v>
      </c>
      <c r="BJ1395" t="s">
        <v>3177</v>
      </c>
    </row>
    <row r="1396" spans="1:62" x14ac:dyDescent="0.35">
      <c r="A1396" t="s">
        <v>3255</v>
      </c>
      <c r="B1396">
        <v>10000</v>
      </c>
      <c r="C1396">
        <v>10000</v>
      </c>
      <c r="D1396">
        <v>45770</v>
      </c>
      <c r="E1396" t="s">
        <v>59</v>
      </c>
      <c r="F1396" t="s">
        <v>3256</v>
      </c>
      <c r="G1396" t="s">
        <v>2715</v>
      </c>
      <c r="I1396">
        <v>1</v>
      </c>
      <c r="J1396" t="s">
        <v>183</v>
      </c>
      <c r="K1396">
        <v>26</v>
      </c>
      <c r="L1396" t="s">
        <v>6061</v>
      </c>
      <c r="M1396" t="s">
        <v>26405</v>
      </c>
      <c r="N1396" t="s">
        <v>648</v>
      </c>
      <c r="O1396" t="s">
        <v>3810</v>
      </c>
      <c r="P1396">
        <v>4500</v>
      </c>
      <c r="Q1396">
        <f t="shared" si="382"/>
        <v>157.5</v>
      </c>
      <c r="R1396" s="34">
        <f t="shared" si="383"/>
        <v>2.625</v>
      </c>
      <c r="S1396" s="35">
        <v>45769</v>
      </c>
      <c r="U1396">
        <v>4</v>
      </c>
      <c r="V1396">
        <v>18000</v>
      </c>
      <c r="W1396" t="s">
        <v>65</v>
      </c>
      <c r="X1396" t="s">
        <v>2273</v>
      </c>
      <c r="Y1396">
        <v>0</v>
      </c>
      <c r="Z1396">
        <v>18000</v>
      </c>
      <c r="AA1396">
        <v>0</v>
      </c>
      <c r="AB1396">
        <v>0</v>
      </c>
      <c r="AC1396">
        <v>0</v>
      </c>
      <c r="AD1396">
        <v>0</v>
      </c>
      <c r="AG1396">
        <v>0</v>
      </c>
      <c r="AP1396" t="s">
        <v>2274</v>
      </c>
      <c r="AQ1396" t="s">
        <v>275</v>
      </c>
      <c r="AR1396" t="s">
        <v>21306</v>
      </c>
      <c r="AT1396">
        <v>0</v>
      </c>
      <c r="AU1396">
        <v>0</v>
      </c>
      <c r="AV1396">
        <v>0</v>
      </c>
      <c r="AW1396">
        <v>0</v>
      </c>
      <c r="AX1396">
        <v>0</v>
      </c>
      <c r="AY1396">
        <v>0</v>
      </c>
      <c r="BC1396" t="s">
        <v>63</v>
      </c>
      <c r="BD1396" t="s">
        <v>5626</v>
      </c>
      <c r="BE1396">
        <v>0</v>
      </c>
      <c r="BG1396" t="s">
        <v>275</v>
      </c>
      <c r="BJ1396" t="s">
        <v>3257</v>
      </c>
    </row>
    <row r="1397" spans="1:62" x14ac:dyDescent="0.35">
      <c r="A1397" t="s">
        <v>3258</v>
      </c>
      <c r="B1397">
        <v>10000</v>
      </c>
      <c r="C1397">
        <v>10000</v>
      </c>
      <c r="D1397">
        <v>45770</v>
      </c>
      <c r="E1397" t="s">
        <v>59</v>
      </c>
      <c r="F1397" t="s">
        <v>3259</v>
      </c>
      <c r="G1397" t="s">
        <v>3260</v>
      </c>
      <c r="I1397">
        <v>1</v>
      </c>
      <c r="J1397" t="s">
        <v>183</v>
      </c>
      <c r="K1397">
        <v>32</v>
      </c>
      <c r="L1397" t="s">
        <v>6064</v>
      </c>
      <c r="M1397" t="s">
        <v>26405</v>
      </c>
      <c r="N1397" t="s">
        <v>516</v>
      </c>
      <c r="O1397" t="s">
        <v>3833</v>
      </c>
      <c r="P1397">
        <v>5860</v>
      </c>
      <c r="S1397" s="35">
        <v>45769</v>
      </c>
      <c r="U1397">
        <v>1</v>
      </c>
      <c r="V1397">
        <v>5860</v>
      </c>
      <c r="W1397" t="s">
        <v>65</v>
      </c>
      <c r="X1397" t="s">
        <v>2212</v>
      </c>
      <c r="Y1397">
        <v>0</v>
      </c>
      <c r="Z1397">
        <v>5360</v>
      </c>
      <c r="AA1397">
        <v>500</v>
      </c>
      <c r="AB1397">
        <v>0</v>
      </c>
      <c r="AC1397">
        <v>0</v>
      </c>
      <c r="AD1397">
        <v>0</v>
      </c>
      <c r="AG1397">
        <v>0</v>
      </c>
      <c r="AP1397" t="s">
        <v>2213</v>
      </c>
      <c r="AQ1397" t="s">
        <v>465</v>
      </c>
      <c r="AR1397" t="s">
        <v>15009</v>
      </c>
      <c r="AT1397">
        <v>0</v>
      </c>
      <c r="AU1397">
        <v>0</v>
      </c>
      <c r="AV1397">
        <v>0</v>
      </c>
      <c r="AW1397">
        <v>0</v>
      </c>
      <c r="AX1397">
        <v>0</v>
      </c>
      <c r="AY1397">
        <v>0</v>
      </c>
      <c r="BC1397" t="s">
        <v>63</v>
      </c>
      <c r="BD1397" t="s">
        <v>5627</v>
      </c>
      <c r="BE1397">
        <v>0</v>
      </c>
      <c r="BG1397" t="s">
        <v>465</v>
      </c>
      <c r="BJ1397" t="s">
        <v>3074</v>
      </c>
    </row>
    <row r="1398" spans="1:62" x14ac:dyDescent="0.35">
      <c r="A1398" t="s">
        <v>3261</v>
      </c>
      <c r="B1398">
        <v>10000</v>
      </c>
      <c r="C1398">
        <v>10000</v>
      </c>
      <c r="D1398">
        <v>45770</v>
      </c>
      <c r="E1398" t="s">
        <v>59</v>
      </c>
      <c r="F1398" t="s">
        <v>3259</v>
      </c>
      <c r="G1398" t="s">
        <v>3260</v>
      </c>
      <c r="I1398">
        <v>1</v>
      </c>
      <c r="J1398" t="s">
        <v>183</v>
      </c>
      <c r="K1398">
        <v>32</v>
      </c>
      <c r="L1398" t="s">
        <v>6064</v>
      </c>
      <c r="M1398" t="s">
        <v>26405</v>
      </c>
      <c r="N1398" t="s">
        <v>516</v>
      </c>
      <c r="O1398" t="s">
        <v>3833</v>
      </c>
      <c r="P1398">
        <v>5860</v>
      </c>
      <c r="S1398" s="35">
        <v>45769</v>
      </c>
      <c r="U1398">
        <v>1</v>
      </c>
      <c r="V1398">
        <v>5860</v>
      </c>
      <c r="W1398" t="s">
        <v>65</v>
      </c>
      <c r="X1398" t="s">
        <v>2212</v>
      </c>
      <c r="Y1398">
        <v>0</v>
      </c>
      <c r="Z1398">
        <v>5360</v>
      </c>
      <c r="AA1398">
        <v>500</v>
      </c>
      <c r="AB1398">
        <v>0</v>
      </c>
      <c r="AC1398">
        <v>0</v>
      </c>
      <c r="AD1398">
        <v>0</v>
      </c>
      <c r="AG1398">
        <v>0</v>
      </c>
      <c r="AP1398" t="s">
        <v>2213</v>
      </c>
      <c r="AQ1398" t="s">
        <v>465</v>
      </c>
      <c r="AR1398" t="s">
        <v>15009</v>
      </c>
      <c r="AT1398">
        <v>0</v>
      </c>
      <c r="AU1398">
        <v>0</v>
      </c>
      <c r="AV1398">
        <v>0</v>
      </c>
      <c r="AW1398">
        <v>0</v>
      </c>
      <c r="AX1398">
        <v>0</v>
      </c>
      <c r="AY1398">
        <v>0</v>
      </c>
      <c r="BC1398" t="s">
        <v>63</v>
      </c>
      <c r="BD1398" t="s">
        <v>6547</v>
      </c>
      <c r="BE1398">
        <v>0</v>
      </c>
      <c r="BG1398" t="s">
        <v>465</v>
      </c>
      <c r="BJ1398" t="s">
        <v>3076</v>
      </c>
    </row>
    <row r="1399" spans="1:62" x14ac:dyDescent="0.35">
      <c r="A1399" t="s">
        <v>3178</v>
      </c>
      <c r="B1399">
        <v>10000</v>
      </c>
      <c r="C1399">
        <v>10000</v>
      </c>
      <c r="D1399">
        <v>45769</v>
      </c>
      <c r="E1399" t="s">
        <v>59</v>
      </c>
      <c r="F1399" t="s">
        <v>3179</v>
      </c>
      <c r="G1399" t="s">
        <v>3180</v>
      </c>
      <c r="I1399">
        <v>1</v>
      </c>
      <c r="J1399" t="s">
        <v>183</v>
      </c>
      <c r="K1399">
        <v>78</v>
      </c>
      <c r="L1399" t="s">
        <v>6047</v>
      </c>
      <c r="M1399" t="s">
        <v>26405</v>
      </c>
      <c r="N1399" t="s">
        <v>216</v>
      </c>
      <c r="O1399" t="s">
        <v>3803</v>
      </c>
      <c r="P1399">
        <v>100</v>
      </c>
      <c r="Q1399">
        <f t="shared" ref="Q1399:Q1400" si="384">(P1399/40)+45</f>
        <v>47.5</v>
      </c>
      <c r="R1399" s="34">
        <f t="shared" ref="R1399:R1400" si="385">Q1399/60</f>
        <v>0.79166666666666663</v>
      </c>
      <c r="S1399" s="35">
        <v>45769</v>
      </c>
      <c r="U1399">
        <v>1</v>
      </c>
      <c r="V1399">
        <v>100</v>
      </c>
      <c r="W1399" t="s">
        <v>65</v>
      </c>
      <c r="X1399">
        <v>107355740001</v>
      </c>
      <c r="Y1399">
        <v>0</v>
      </c>
      <c r="Z1399">
        <v>100</v>
      </c>
      <c r="AA1399">
        <v>0</v>
      </c>
      <c r="AB1399">
        <v>0</v>
      </c>
      <c r="AC1399">
        <v>0</v>
      </c>
      <c r="AD1399">
        <v>0</v>
      </c>
      <c r="AG1399">
        <v>0</v>
      </c>
      <c r="AP1399">
        <v>10735574</v>
      </c>
      <c r="AQ1399" t="s">
        <v>282</v>
      </c>
      <c r="AR1399" t="s">
        <v>14518</v>
      </c>
      <c r="AT1399">
        <v>0</v>
      </c>
      <c r="AU1399">
        <v>0</v>
      </c>
      <c r="AV1399">
        <v>0</v>
      </c>
      <c r="AW1399">
        <v>0</v>
      </c>
      <c r="AX1399">
        <v>0</v>
      </c>
      <c r="AY1399">
        <v>0</v>
      </c>
      <c r="BC1399" t="s">
        <v>63</v>
      </c>
      <c r="BD1399" t="s">
        <v>3365</v>
      </c>
      <c r="BE1399">
        <v>0</v>
      </c>
      <c r="BG1399" t="s">
        <v>282</v>
      </c>
      <c r="BJ1399" t="s">
        <v>3181</v>
      </c>
    </row>
    <row r="1400" spans="1:62" x14ac:dyDescent="0.35">
      <c r="A1400" t="s">
        <v>3182</v>
      </c>
      <c r="B1400">
        <v>10000</v>
      </c>
      <c r="C1400">
        <v>10000</v>
      </c>
      <c r="D1400">
        <v>45769</v>
      </c>
      <c r="E1400" t="s">
        <v>59</v>
      </c>
      <c r="F1400" t="s">
        <v>3179</v>
      </c>
      <c r="G1400" t="s">
        <v>3180</v>
      </c>
      <c r="I1400">
        <v>1</v>
      </c>
      <c r="J1400" t="s">
        <v>183</v>
      </c>
      <c r="K1400">
        <v>78</v>
      </c>
      <c r="L1400" t="s">
        <v>6047</v>
      </c>
      <c r="M1400" t="s">
        <v>26405</v>
      </c>
      <c r="N1400" t="s">
        <v>216</v>
      </c>
      <c r="O1400" t="s">
        <v>3803</v>
      </c>
      <c r="P1400">
        <v>5</v>
      </c>
      <c r="Q1400">
        <f t="shared" si="384"/>
        <v>45.125</v>
      </c>
      <c r="R1400" s="34">
        <f t="shared" si="385"/>
        <v>0.75208333333333333</v>
      </c>
      <c r="S1400" s="35">
        <v>45769</v>
      </c>
      <c r="U1400">
        <v>1</v>
      </c>
      <c r="V1400">
        <v>5</v>
      </c>
      <c r="W1400" t="s">
        <v>65</v>
      </c>
      <c r="X1400">
        <v>107355740001</v>
      </c>
      <c r="Y1400">
        <v>0</v>
      </c>
      <c r="Z1400">
        <v>5</v>
      </c>
      <c r="AA1400">
        <v>0</v>
      </c>
      <c r="AB1400">
        <v>0</v>
      </c>
      <c r="AC1400">
        <v>0</v>
      </c>
      <c r="AD1400">
        <v>0</v>
      </c>
      <c r="AG1400">
        <v>0</v>
      </c>
      <c r="AP1400">
        <v>10735574</v>
      </c>
      <c r="AQ1400" t="s">
        <v>282</v>
      </c>
      <c r="AR1400" t="s">
        <v>14518</v>
      </c>
      <c r="AT1400">
        <v>0</v>
      </c>
      <c r="AU1400">
        <v>0</v>
      </c>
      <c r="AV1400">
        <v>0</v>
      </c>
      <c r="AW1400">
        <v>0</v>
      </c>
      <c r="AX1400">
        <v>0</v>
      </c>
      <c r="AY1400">
        <v>0</v>
      </c>
      <c r="BC1400" t="s">
        <v>63</v>
      </c>
      <c r="BD1400" t="s">
        <v>3366</v>
      </c>
      <c r="BE1400">
        <v>0</v>
      </c>
      <c r="BG1400" t="s">
        <v>282</v>
      </c>
      <c r="BJ1400" t="s">
        <v>3183</v>
      </c>
    </row>
    <row r="1401" spans="1:62" x14ac:dyDescent="0.35">
      <c r="A1401" t="s">
        <v>3262</v>
      </c>
      <c r="B1401">
        <v>10000</v>
      </c>
      <c r="C1401">
        <v>10000</v>
      </c>
      <c r="D1401">
        <v>45770</v>
      </c>
      <c r="E1401" t="s">
        <v>59</v>
      </c>
      <c r="F1401" t="s">
        <v>3263</v>
      </c>
      <c r="G1401">
        <v>860909082244</v>
      </c>
      <c r="I1401">
        <v>1</v>
      </c>
      <c r="J1401" t="s">
        <v>183</v>
      </c>
      <c r="K1401">
        <v>79</v>
      </c>
      <c r="L1401" t="s">
        <v>6076</v>
      </c>
      <c r="M1401" t="s">
        <v>26406</v>
      </c>
      <c r="N1401" t="s">
        <v>92</v>
      </c>
      <c r="O1401" t="s">
        <v>3828</v>
      </c>
      <c r="P1401">
        <v>465</v>
      </c>
      <c r="Q1401">
        <f>(P1401/20)+30</f>
        <v>53.25</v>
      </c>
      <c r="R1401" s="34">
        <f>Q1401/60</f>
        <v>0.88749999999999996</v>
      </c>
      <c r="S1401" s="35">
        <v>45769</v>
      </c>
      <c r="U1401">
        <v>14</v>
      </c>
      <c r="V1401">
        <v>6510</v>
      </c>
      <c r="W1401" t="s">
        <v>65</v>
      </c>
      <c r="X1401" t="s">
        <v>3264</v>
      </c>
      <c r="Y1401">
        <v>0</v>
      </c>
      <c r="Z1401">
        <v>5000</v>
      </c>
      <c r="AA1401">
        <v>1510</v>
      </c>
      <c r="AB1401">
        <v>0</v>
      </c>
      <c r="AC1401">
        <v>0</v>
      </c>
      <c r="AD1401">
        <v>0</v>
      </c>
      <c r="AG1401">
        <v>0</v>
      </c>
      <c r="AP1401" t="s">
        <v>3265</v>
      </c>
      <c r="AQ1401" t="s">
        <v>147</v>
      </c>
      <c r="AR1401" t="s">
        <v>12644</v>
      </c>
      <c r="AT1401">
        <v>0</v>
      </c>
      <c r="AU1401">
        <v>0</v>
      </c>
      <c r="AV1401">
        <v>0</v>
      </c>
      <c r="AW1401">
        <v>0</v>
      </c>
      <c r="AX1401">
        <v>0</v>
      </c>
      <c r="AY1401">
        <v>0</v>
      </c>
      <c r="BC1401" t="s">
        <v>63</v>
      </c>
      <c r="BD1401" t="s">
        <v>5628</v>
      </c>
      <c r="BE1401">
        <v>0</v>
      </c>
      <c r="BG1401" t="s">
        <v>147</v>
      </c>
      <c r="BJ1401" t="s">
        <v>3266</v>
      </c>
    </row>
    <row r="1402" spans="1:62" x14ac:dyDescent="0.35">
      <c r="A1402" t="s">
        <v>3267</v>
      </c>
      <c r="B1402">
        <v>10000</v>
      </c>
      <c r="C1402">
        <v>10000</v>
      </c>
      <c r="D1402">
        <v>45770</v>
      </c>
      <c r="E1402" t="s">
        <v>59</v>
      </c>
      <c r="F1402" t="s">
        <v>3268</v>
      </c>
      <c r="G1402" t="s">
        <v>3269</v>
      </c>
      <c r="I1402">
        <v>1</v>
      </c>
      <c r="J1402" t="s">
        <v>183</v>
      </c>
      <c r="K1402">
        <v>31</v>
      </c>
      <c r="L1402" t="s">
        <v>6061</v>
      </c>
      <c r="M1402" t="s">
        <v>26405</v>
      </c>
      <c r="N1402" t="s">
        <v>2529</v>
      </c>
      <c r="O1402" t="s">
        <v>3807</v>
      </c>
      <c r="P1402">
        <v>1000</v>
      </c>
      <c r="Q1402">
        <f t="shared" ref="Q1402:Q1404" si="386">(P1402/40)+45</f>
        <v>70</v>
      </c>
      <c r="R1402" s="34">
        <f t="shared" ref="R1402:R1404" si="387">Q1402/60</f>
        <v>1.1666666666666667</v>
      </c>
      <c r="S1402" s="35">
        <v>45769</v>
      </c>
      <c r="U1402">
        <v>1</v>
      </c>
      <c r="V1402">
        <v>1000</v>
      </c>
      <c r="W1402" t="s">
        <v>65</v>
      </c>
      <c r="X1402" t="s">
        <v>3270</v>
      </c>
      <c r="Y1402">
        <v>0</v>
      </c>
      <c r="Z1402">
        <v>1000</v>
      </c>
      <c r="AA1402">
        <v>0</v>
      </c>
      <c r="AB1402">
        <v>0</v>
      </c>
      <c r="AC1402">
        <v>0</v>
      </c>
      <c r="AD1402">
        <v>0</v>
      </c>
      <c r="AG1402">
        <v>0</v>
      </c>
      <c r="AP1402" t="s">
        <v>3271</v>
      </c>
      <c r="AQ1402" t="s">
        <v>2732</v>
      </c>
      <c r="AR1402" t="s">
        <v>16609</v>
      </c>
      <c r="AT1402">
        <v>0</v>
      </c>
      <c r="AU1402">
        <v>0</v>
      </c>
      <c r="AV1402">
        <v>0</v>
      </c>
      <c r="AW1402">
        <v>0</v>
      </c>
      <c r="AX1402">
        <v>0</v>
      </c>
      <c r="AY1402">
        <v>0</v>
      </c>
      <c r="BC1402" t="s">
        <v>63</v>
      </c>
      <c r="BD1402" t="s">
        <v>5629</v>
      </c>
      <c r="BE1402">
        <v>0</v>
      </c>
      <c r="BG1402" t="s">
        <v>2732</v>
      </c>
      <c r="BJ1402" t="s">
        <v>3272</v>
      </c>
    </row>
    <row r="1403" spans="1:62" x14ac:dyDescent="0.35">
      <c r="A1403" t="s">
        <v>3273</v>
      </c>
      <c r="B1403">
        <v>10000</v>
      </c>
      <c r="C1403">
        <v>10000</v>
      </c>
      <c r="D1403">
        <v>45770</v>
      </c>
      <c r="E1403" t="s">
        <v>59</v>
      </c>
      <c r="F1403" t="s">
        <v>3268</v>
      </c>
      <c r="G1403" t="s">
        <v>3269</v>
      </c>
      <c r="I1403">
        <v>1</v>
      </c>
      <c r="J1403" t="s">
        <v>183</v>
      </c>
      <c r="K1403">
        <v>31</v>
      </c>
      <c r="L1403" t="s">
        <v>6061</v>
      </c>
      <c r="M1403" t="s">
        <v>26405</v>
      </c>
      <c r="N1403" t="s">
        <v>2529</v>
      </c>
      <c r="O1403" t="s">
        <v>3807</v>
      </c>
      <c r="P1403">
        <v>1500</v>
      </c>
      <c r="Q1403">
        <f t="shared" si="386"/>
        <v>82.5</v>
      </c>
      <c r="R1403" s="34">
        <f t="shared" si="387"/>
        <v>1.375</v>
      </c>
      <c r="S1403" s="35">
        <v>45769</v>
      </c>
      <c r="U1403">
        <v>1</v>
      </c>
      <c r="V1403">
        <v>1500</v>
      </c>
      <c r="W1403" t="s">
        <v>65</v>
      </c>
      <c r="X1403" t="s">
        <v>2730</v>
      </c>
      <c r="Y1403">
        <v>0</v>
      </c>
      <c r="Z1403">
        <v>1500</v>
      </c>
      <c r="AA1403">
        <v>0</v>
      </c>
      <c r="AB1403">
        <v>0</v>
      </c>
      <c r="AC1403">
        <v>0</v>
      </c>
      <c r="AD1403">
        <v>0</v>
      </c>
      <c r="AG1403">
        <v>0</v>
      </c>
      <c r="AP1403" t="s">
        <v>2731</v>
      </c>
      <c r="AQ1403" t="s">
        <v>2732</v>
      </c>
      <c r="AR1403" t="s">
        <v>16609</v>
      </c>
      <c r="AT1403">
        <v>0</v>
      </c>
      <c r="AU1403">
        <v>0</v>
      </c>
      <c r="AV1403">
        <v>0</v>
      </c>
      <c r="AW1403">
        <v>0</v>
      </c>
      <c r="AX1403">
        <v>0</v>
      </c>
      <c r="AY1403">
        <v>0</v>
      </c>
      <c r="BC1403" t="s">
        <v>63</v>
      </c>
      <c r="BD1403" t="s">
        <v>5630</v>
      </c>
      <c r="BE1403">
        <v>0</v>
      </c>
      <c r="BG1403" t="s">
        <v>2732</v>
      </c>
      <c r="BJ1403" t="s">
        <v>3274</v>
      </c>
    </row>
    <row r="1404" spans="1:62" x14ac:dyDescent="0.35">
      <c r="A1404" t="s">
        <v>3275</v>
      </c>
      <c r="B1404">
        <v>10000</v>
      </c>
      <c r="C1404">
        <v>10000</v>
      </c>
      <c r="D1404">
        <v>45770</v>
      </c>
      <c r="E1404" t="s">
        <v>59</v>
      </c>
      <c r="F1404" t="s">
        <v>3268</v>
      </c>
      <c r="G1404" t="s">
        <v>3269</v>
      </c>
      <c r="I1404">
        <v>1</v>
      </c>
      <c r="J1404" t="s">
        <v>183</v>
      </c>
      <c r="K1404">
        <v>31</v>
      </c>
      <c r="L1404" t="s">
        <v>6061</v>
      </c>
      <c r="M1404" t="s">
        <v>26405</v>
      </c>
      <c r="N1404" t="s">
        <v>2529</v>
      </c>
      <c r="O1404" t="s">
        <v>3807</v>
      </c>
      <c r="P1404">
        <v>500</v>
      </c>
      <c r="Q1404">
        <f t="shared" si="386"/>
        <v>57.5</v>
      </c>
      <c r="R1404" s="34">
        <f t="shared" si="387"/>
        <v>0.95833333333333337</v>
      </c>
      <c r="S1404" s="35">
        <v>45769</v>
      </c>
      <c r="U1404">
        <v>1</v>
      </c>
      <c r="V1404">
        <v>500</v>
      </c>
      <c r="W1404" t="s">
        <v>65</v>
      </c>
      <c r="X1404" t="s">
        <v>3276</v>
      </c>
      <c r="Y1404">
        <v>0</v>
      </c>
      <c r="Z1404">
        <v>500</v>
      </c>
      <c r="AA1404">
        <v>0</v>
      </c>
      <c r="AB1404">
        <v>0</v>
      </c>
      <c r="AC1404">
        <v>0</v>
      </c>
      <c r="AD1404">
        <v>0</v>
      </c>
      <c r="AG1404">
        <v>0</v>
      </c>
      <c r="AP1404" t="s">
        <v>3277</v>
      </c>
      <c r="AQ1404" t="s">
        <v>2732</v>
      </c>
      <c r="AR1404" t="s">
        <v>16609</v>
      </c>
      <c r="AT1404">
        <v>0</v>
      </c>
      <c r="AU1404">
        <v>0</v>
      </c>
      <c r="AV1404">
        <v>0</v>
      </c>
      <c r="AW1404">
        <v>0</v>
      </c>
      <c r="AX1404">
        <v>0</v>
      </c>
      <c r="AY1404">
        <v>0</v>
      </c>
      <c r="BC1404" t="s">
        <v>63</v>
      </c>
      <c r="BD1404" t="s">
        <v>5631</v>
      </c>
      <c r="BE1404">
        <v>0</v>
      </c>
      <c r="BG1404" t="s">
        <v>2732</v>
      </c>
      <c r="BJ1404" t="s">
        <v>3274</v>
      </c>
    </row>
    <row r="1405" spans="1:62" x14ac:dyDescent="0.35">
      <c r="A1405" t="s">
        <v>3278</v>
      </c>
      <c r="B1405">
        <v>10000</v>
      </c>
      <c r="C1405">
        <v>10000</v>
      </c>
      <c r="D1405">
        <v>45770</v>
      </c>
      <c r="E1405" t="s">
        <v>59</v>
      </c>
      <c r="F1405" t="s">
        <v>3237</v>
      </c>
      <c r="G1405" t="s">
        <v>3279</v>
      </c>
      <c r="I1405">
        <v>1</v>
      </c>
      <c r="J1405" t="s">
        <v>183</v>
      </c>
      <c r="K1405">
        <v>95</v>
      </c>
      <c r="L1405" t="s">
        <v>6068</v>
      </c>
      <c r="M1405" t="s">
        <v>26408</v>
      </c>
      <c r="N1405" t="s">
        <v>454</v>
      </c>
      <c r="O1405" t="s">
        <v>3837</v>
      </c>
      <c r="P1405">
        <v>14286</v>
      </c>
      <c r="Q1405">
        <f>(P1405/20)+45</f>
        <v>759.3</v>
      </c>
      <c r="R1405" s="34">
        <f>Q1405/60</f>
        <v>12.654999999999999</v>
      </c>
      <c r="S1405" s="35">
        <v>45769</v>
      </c>
      <c r="U1405">
        <v>14</v>
      </c>
      <c r="V1405">
        <v>200004</v>
      </c>
      <c r="W1405" t="s">
        <v>65</v>
      </c>
      <c r="X1405">
        <v>86.915900010000001</v>
      </c>
      <c r="Y1405">
        <v>0</v>
      </c>
      <c r="Z1405">
        <v>222000</v>
      </c>
      <c r="AA1405">
        <v>-21996</v>
      </c>
      <c r="AB1405">
        <v>0</v>
      </c>
      <c r="AC1405">
        <v>0</v>
      </c>
      <c r="AD1405">
        <v>0</v>
      </c>
      <c r="AG1405">
        <v>0</v>
      </c>
      <c r="AP1405">
        <v>86.915899999999993</v>
      </c>
      <c r="AQ1405" t="s">
        <v>1048</v>
      </c>
      <c r="AR1405" t="s">
        <v>13477</v>
      </c>
      <c r="AT1405">
        <v>0</v>
      </c>
      <c r="AU1405">
        <v>0</v>
      </c>
      <c r="AV1405">
        <v>0</v>
      </c>
      <c r="AW1405">
        <v>0</v>
      </c>
      <c r="AX1405">
        <v>0</v>
      </c>
      <c r="AY1405">
        <v>0</v>
      </c>
      <c r="BC1405" t="s">
        <v>63</v>
      </c>
      <c r="BD1405" t="s">
        <v>5632</v>
      </c>
      <c r="BE1405">
        <v>0</v>
      </c>
      <c r="BG1405" t="s">
        <v>1048</v>
      </c>
      <c r="BJ1405" t="s">
        <v>3281</v>
      </c>
    </row>
    <row r="1406" spans="1:62" x14ac:dyDescent="0.35">
      <c r="A1406" t="s">
        <v>3282</v>
      </c>
      <c r="B1406">
        <v>10000</v>
      </c>
      <c r="C1406">
        <v>20000</v>
      </c>
      <c r="D1406">
        <v>45770</v>
      </c>
      <c r="E1406" t="s">
        <v>59</v>
      </c>
      <c r="F1406" t="s">
        <v>3283</v>
      </c>
      <c r="G1406" t="s">
        <v>3284</v>
      </c>
      <c r="I1406">
        <v>2</v>
      </c>
      <c r="J1406" t="s">
        <v>183</v>
      </c>
      <c r="K1406">
        <v>100</v>
      </c>
      <c r="L1406" t="s">
        <v>6052</v>
      </c>
      <c r="M1406" t="s">
        <v>26409</v>
      </c>
      <c r="N1406" t="s">
        <v>281</v>
      </c>
      <c r="O1406" t="s">
        <v>3851</v>
      </c>
      <c r="P1406">
        <v>5000</v>
      </c>
      <c r="S1406" s="35">
        <v>45769</v>
      </c>
      <c r="U1406">
        <v>1</v>
      </c>
      <c r="V1406">
        <v>5000</v>
      </c>
      <c r="W1406" t="s">
        <v>65</v>
      </c>
      <c r="X1406" t="s">
        <v>3285</v>
      </c>
      <c r="Y1406">
        <v>0</v>
      </c>
      <c r="Z1406">
        <v>5000</v>
      </c>
      <c r="AA1406">
        <v>0</v>
      </c>
      <c r="AB1406">
        <v>0</v>
      </c>
      <c r="AC1406">
        <v>0</v>
      </c>
      <c r="AD1406">
        <v>0</v>
      </c>
      <c r="AG1406">
        <v>0</v>
      </c>
      <c r="AP1406" t="s">
        <v>3286</v>
      </c>
      <c r="AQ1406" t="s">
        <v>225</v>
      </c>
      <c r="AR1406" t="s">
        <v>23604</v>
      </c>
      <c r="AT1406">
        <v>0</v>
      </c>
      <c r="AU1406">
        <v>0</v>
      </c>
      <c r="AV1406">
        <v>0</v>
      </c>
      <c r="AW1406">
        <v>0</v>
      </c>
      <c r="AX1406">
        <v>0</v>
      </c>
      <c r="AY1406">
        <v>0</v>
      </c>
      <c r="BC1406" t="s">
        <v>63</v>
      </c>
      <c r="BD1406" t="s">
        <v>5557</v>
      </c>
      <c r="BE1406">
        <v>0</v>
      </c>
      <c r="BG1406" t="s">
        <v>225</v>
      </c>
      <c r="BJ1406" t="s">
        <v>2905</v>
      </c>
    </row>
    <row r="1407" spans="1:62" x14ac:dyDescent="0.35">
      <c r="A1407" t="s">
        <v>3287</v>
      </c>
      <c r="B1407">
        <v>10000</v>
      </c>
      <c r="C1407">
        <v>10000</v>
      </c>
      <c r="D1407">
        <v>45770</v>
      </c>
      <c r="E1407" t="s">
        <v>59</v>
      </c>
      <c r="F1407" t="s">
        <v>3288</v>
      </c>
      <c r="G1407" t="s">
        <v>3289</v>
      </c>
      <c r="I1407">
        <v>1</v>
      </c>
      <c r="J1407" t="s">
        <v>183</v>
      </c>
      <c r="K1407">
        <v>82</v>
      </c>
      <c r="L1407" t="s">
        <v>6057</v>
      </c>
      <c r="M1407" t="s">
        <v>26408</v>
      </c>
      <c r="N1407" t="s">
        <v>352</v>
      </c>
      <c r="O1407" t="s">
        <v>3798</v>
      </c>
      <c r="P1407">
        <v>15000</v>
      </c>
      <c r="S1407" s="35">
        <v>45769</v>
      </c>
      <c r="U1407">
        <v>2</v>
      </c>
      <c r="V1407">
        <v>30000</v>
      </c>
      <c r="W1407" t="s">
        <v>65</v>
      </c>
      <c r="X1407" t="s">
        <v>3290</v>
      </c>
      <c r="Y1407">
        <v>0</v>
      </c>
      <c r="Z1407">
        <v>30000</v>
      </c>
      <c r="AA1407">
        <v>0</v>
      </c>
      <c r="AB1407">
        <v>0</v>
      </c>
      <c r="AC1407">
        <v>0</v>
      </c>
      <c r="AD1407">
        <v>0</v>
      </c>
      <c r="AG1407">
        <v>0</v>
      </c>
      <c r="AP1407">
        <v>4521394</v>
      </c>
      <c r="AQ1407" t="s">
        <v>162</v>
      </c>
      <c r="AR1407" t="s">
        <v>8373</v>
      </c>
      <c r="AT1407">
        <v>0</v>
      </c>
      <c r="AU1407">
        <v>0</v>
      </c>
      <c r="AV1407">
        <v>0</v>
      </c>
      <c r="AW1407">
        <v>0</v>
      </c>
      <c r="AX1407">
        <v>0</v>
      </c>
      <c r="AY1407">
        <v>0</v>
      </c>
      <c r="BC1407" t="s">
        <v>63</v>
      </c>
      <c r="BD1407" t="s">
        <v>5633</v>
      </c>
      <c r="BE1407">
        <v>0</v>
      </c>
      <c r="BG1407" t="s">
        <v>162</v>
      </c>
      <c r="BJ1407" t="s">
        <v>3291</v>
      </c>
    </row>
    <row r="1408" spans="1:62" x14ac:dyDescent="0.35">
      <c r="A1408" t="s">
        <v>3292</v>
      </c>
      <c r="B1408">
        <v>10000</v>
      </c>
      <c r="C1408">
        <v>10000</v>
      </c>
      <c r="D1408">
        <v>45770</v>
      </c>
      <c r="E1408" t="s">
        <v>59</v>
      </c>
      <c r="F1408" t="s">
        <v>3259</v>
      </c>
      <c r="G1408" t="s">
        <v>3260</v>
      </c>
      <c r="I1408">
        <v>1</v>
      </c>
      <c r="J1408" t="s">
        <v>183</v>
      </c>
      <c r="K1408">
        <v>32</v>
      </c>
      <c r="L1408" t="s">
        <v>6064</v>
      </c>
      <c r="M1408" t="s">
        <v>26405</v>
      </c>
      <c r="N1408" t="s">
        <v>516</v>
      </c>
      <c r="O1408" t="s">
        <v>3833</v>
      </c>
      <c r="P1408">
        <v>5860</v>
      </c>
      <c r="S1408" s="35">
        <v>45769</v>
      </c>
      <c r="U1408">
        <v>1</v>
      </c>
      <c r="V1408">
        <v>5860</v>
      </c>
      <c r="W1408" t="s">
        <v>65</v>
      </c>
      <c r="X1408" t="s">
        <v>2212</v>
      </c>
      <c r="Y1408">
        <v>0</v>
      </c>
      <c r="Z1408">
        <v>5360</v>
      </c>
      <c r="AA1408">
        <v>500</v>
      </c>
      <c r="AB1408">
        <v>0</v>
      </c>
      <c r="AC1408">
        <v>0</v>
      </c>
      <c r="AD1408">
        <v>0</v>
      </c>
      <c r="AG1408">
        <v>0</v>
      </c>
      <c r="AP1408" t="s">
        <v>2213</v>
      </c>
      <c r="AQ1408" t="s">
        <v>465</v>
      </c>
      <c r="AR1408" t="s">
        <v>15009</v>
      </c>
      <c r="AT1408">
        <v>0</v>
      </c>
      <c r="AU1408">
        <v>0</v>
      </c>
      <c r="AV1408">
        <v>0</v>
      </c>
      <c r="AW1408">
        <v>0</v>
      </c>
      <c r="AX1408">
        <v>0</v>
      </c>
      <c r="AY1408">
        <v>0</v>
      </c>
      <c r="BC1408" t="s">
        <v>63</v>
      </c>
      <c r="BD1408" t="s">
        <v>6548</v>
      </c>
      <c r="BE1408">
        <v>0</v>
      </c>
      <c r="BG1408" t="s">
        <v>465</v>
      </c>
      <c r="BJ1408" t="s">
        <v>3293</v>
      </c>
    </row>
    <row r="1409" spans="1:62" x14ac:dyDescent="0.35">
      <c r="A1409" t="s">
        <v>5600</v>
      </c>
      <c r="B1409">
        <v>10000</v>
      </c>
      <c r="C1409">
        <v>10000</v>
      </c>
      <c r="D1409">
        <v>45771</v>
      </c>
      <c r="E1409" t="s">
        <v>59</v>
      </c>
      <c r="F1409" t="s">
        <v>5601</v>
      </c>
      <c r="G1409" t="s">
        <v>3260</v>
      </c>
      <c r="I1409">
        <v>1</v>
      </c>
      <c r="J1409" t="s">
        <v>183</v>
      </c>
      <c r="K1409">
        <v>32</v>
      </c>
      <c r="L1409" t="s">
        <v>6064</v>
      </c>
      <c r="M1409" t="s">
        <v>26405</v>
      </c>
      <c r="N1409" t="s">
        <v>516</v>
      </c>
      <c r="O1409" t="s">
        <v>3833</v>
      </c>
      <c r="P1409">
        <v>5860</v>
      </c>
      <c r="S1409" s="35">
        <v>45769</v>
      </c>
      <c r="U1409">
        <v>1</v>
      </c>
      <c r="V1409">
        <v>5860</v>
      </c>
      <c r="W1409" t="s">
        <v>65</v>
      </c>
      <c r="X1409" t="s">
        <v>2212</v>
      </c>
      <c r="Y1409">
        <v>0</v>
      </c>
      <c r="Z1409">
        <v>5360</v>
      </c>
      <c r="AA1409">
        <v>500</v>
      </c>
      <c r="AB1409">
        <v>0</v>
      </c>
      <c r="AC1409">
        <v>0</v>
      </c>
      <c r="AD1409">
        <v>0</v>
      </c>
      <c r="AG1409">
        <v>0</v>
      </c>
      <c r="AP1409" t="s">
        <v>2213</v>
      </c>
      <c r="AQ1409" t="s">
        <v>465</v>
      </c>
      <c r="AR1409" t="s">
        <v>15009</v>
      </c>
      <c r="AT1409">
        <v>0</v>
      </c>
      <c r="AU1409">
        <v>0</v>
      </c>
      <c r="AV1409">
        <v>0</v>
      </c>
      <c r="AW1409">
        <v>0</v>
      </c>
      <c r="AX1409">
        <v>0</v>
      </c>
      <c r="AY1409">
        <v>0</v>
      </c>
      <c r="BC1409" t="s">
        <v>63</v>
      </c>
      <c r="BD1409" t="s">
        <v>6549</v>
      </c>
      <c r="BE1409">
        <v>0</v>
      </c>
      <c r="BG1409" t="s">
        <v>465</v>
      </c>
      <c r="BJ1409" t="s">
        <v>3662</v>
      </c>
    </row>
    <row r="1410" spans="1:62" x14ac:dyDescent="0.35">
      <c r="A1410" t="s">
        <v>3184</v>
      </c>
      <c r="B1410">
        <v>10000</v>
      </c>
      <c r="C1410">
        <v>10000</v>
      </c>
      <c r="D1410">
        <v>45769</v>
      </c>
      <c r="E1410" t="s">
        <v>59</v>
      </c>
      <c r="F1410">
        <v>0.47076388888888887</v>
      </c>
      <c r="G1410" t="s">
        <v>2739</v>
      </c>
      <c r="I1410">
        <v>1</v>
      </c>
      <c r="J1410" t="s">
        <v>183</v>
      </c>
      <c r="K1410">
        <v>59</v>
      </c>
      <c r="L1410" t="s">
        <v>6045</v>
      </c>
      <c r="M1410" t="s">
        <v>26405</v>
      </c>
      <c r="N1410" t="s">
        <v>73</v>
      </c>
      <c r="O1410" t="s">
        <v>3811</v>
      </c>
      <c r="P1410">
        <v>258</v>
      </c>
      <c r="Q1410">
        <f t="shared" ref="Q1410:Q1411" si="388">(P1410/40)+45</f>
        <v>51.45</v>
      </c>
      <c r="R1410" s="34">
        <f t="shared" ref="R1410:R1411" si="389">Q1410/60</f>
        <v>0.85750000000000004</v>
      </c>
      <c r="S1410" s="35">
        <v>45769</v>
      </c>
      <c r="U1410">
        <v>4</v>
      </c>
      <c r="V1410">
        <v>1032</v>
      </c>
      <c r="W1410" t="s">
        <v>65</v>
      </c>
      <c r="X1410">
        <v>112887750001</v>
      </c>
      <c r="Y1410">
        <v>0</v>
      </c>
      <c r="Z1410">
        <v>1030</v>
      </c>
      <c r="AA1410">
        <v>2</v>
      </c>
      <c r="AB1410">
        <v>0</v>
      </c>
      <c r="AC1410">
        <v>0</v>
      </c>
      <c r="AD1410">
        <v>0</v>
      </c>
      <c r="AG1410">
        <v>0</v>
      </c>
      <c r="AP1410">
        <v>11288775</v>
      </c>
      <c r="AQ1410" t="s">
        <v>571</v>
      </c>
      <c r="AR1410" t="s">
        <v>14937</v>
      </c>
      <c r="AT1410">
        <v>0</v>
      </c>
      <c r="AU1410">
        <v>0</v>
      </c>
      <c r="AV1410">
        <v>0</v>
      </c>
      <c r="AW1410">
        <v>0</v>
      </c>
      <c r="AX1410">
        <v>0</v>
      </c>
      <c r="AY1410">
        <v>0</v>
      </c>
      <c r="BC1410" t="s">
        <v>63</v>
      </c>
      <c r="BD1410" t="s">
        <v>3367</v>
      </c>
      <c r="BE1410">
        <v>0</v>
      </c>
      <c r="BG1410" t="s">
        <v>571</v>
      </c>
      <c r="BJ1410" t="s">
        <v>3185</v>
      </c>
    </row>
    <row r="1411" spans="1:62" x14ac:dyDescent="0.35">
      <c r="A1411" t="s">
        <v>3186</v>
      </c>
      <c r="B1411">
        <v>10000</v>
      </c>
      <c r="C1411">
        <v>10000</v>
      </c>
      <c r="D1411">
        <v>45769</v>
      </c>
      <c r="E1411" t="s">
        <v>59</v>
      </c>
      <c r="F1411">
        <v>0.47076388888888887</v>
      </c>
      <c r="G1411" t="s">
        <v>2739</v>
      </c>
      <c r="I1411">
        <v>1</v>
      </c>
      <c r="J1411" t="s">
        <v>183</v>
      </c>
      <c r="K1411">
        <v>59</v>
      </c>
      <c r="L1411" t="s">
        <v>6045</v>
      </c>
      <c r="M1411" t="s">
        <v>26405</v>
      </c>
      <c r="N1411" t="s">
        <v>73</v>
      </c>
      <c r="O1411" t="s">
        <v>3811</v>
      </c>
      <c r="P1411">
        <v>258</v>
      </c>
      <c r="Q1411">
        <f t="shared" si="388"/>
        <v>51.45</v>
      </c>
      <c r="R1411" s="34">
        <f t="shared" si="389"/>
        <v>0.85750000000000004</v>
      </c>
      <c r="S1411" s="35">
        <v>45769</v>
      </c>
      <c r="U1411">
        <v>4</v>
      </c>
      <c r="V1411">
        <v>1032</v>
      </c>
      <c r="W1411" t="s">
        <v>65</v>
      </c>
      <c r="X1411">
        <v>112887750001</v>
      </c>
      <c r="Y1411">
        <v>0</v>
      </c>
      <c r="Z1411">
        <v>1030</v>
      </c>
      <c r="AA1411">
        <v>2</v>
      </c>
      <c r="AB1411">
        <v>0</v>
      </c>
      <c r="AC1411">
        <v>0</v>
      </c>
      <c r="AD1411">
        <v>0</v>
      </c>
      <c r="AG1411">
        <v>0</v>
      </c>
      <c r="AP1411">
        <v>11288775</v>
      </c>
      <c r="AQ1411" t="s">
        <v>571</v>
      </c>
      <c r="AR1411" t="s">
        <v>14937</v>
      </c>
      <c r="AT1411">
        <v>0</v>
      </c>
      <c r="AU1411">
        <v>0</v>
      </c>
      <c r="AV1411">
        <v>0</v>
      </c>
      <c r="AW1411">
        <v>0</v>
      </c>
      <c r="AX1411">
        <v>0</v>
      </c>
      <c r="AY1411">
        <v>0</v>
      </c>
      <c r="BC1411" t="s">
        <v>63</v>
      </c>
      <c r="BD1411" t="s">
        <v>3368</v>
      </c>
      <c r="BE1411">
        <v>0</v>
      </c>
      <c r="BG1411" t="s">
        <v>571</v>
      </c>
      <c r="BJ1411" t="s">
        <v>3187</v>
      </c>
    </row>
    <row r="1412" spans="1:62" x14ac:dyDescent="0.35">
      <c r="A1412" t="s">
        <v>3294</v>
      </c>
      <c r="B1412">
        <v>10000</v>
      </c>
      <c r="C1412">
        <v>10000</v>
      </c>
      <c r="D1412">
        <v>45770</v>
      </c>
      <c r="E1412" t="s">
        <v>59</v>
      </c>
      <c r="F1412" t="s">
        <v>3295</v>
      </c>
      <c r="G1412">
        <v>860909190918</v>
      </c>
      <c r="I1412">
        <v>1</v>
      </c>
      <c r="J1412" t="s">
        <v>183</v>
      </c>
      <c r="K1412">
        <v>79</v>
      </c>
      <c r="L1412" t="s">
        <v>6076</v>
      </c>
      <c r="M1412" t="s">
        <v>26406</v>
      </c>
      <c r="N1412" t="s">
        <v>92</v>
      </c>
      <c r="O1412" t="s">
        <v>3828</v>
      </c>
      <c r="P1412">
        <v>172</v>
      </c>
      <c r="Q1412">
        <f>(P1412/20)+30</f>
        <v>38.6</v>
      </c>
      <c r="R1412" s="34">
        <f>Q1412/60</f>
        <v>0.64333333333333331</v>
      </c>
      <c r="S1412" s="35">
        <v>45769</v>
      </c>
      <c r="U1412">
        <v>76</v>
      </c>
      <c r="V1412">
        <v>13072</v>
      </c>
      <c r="W1412" t="s">
        <v>65</v>
      </c>
      <c r="X1412">
        <v>200910250001</v>
      </c>
      <c r="Y1412">
        <v>0</v>
      </c>
      <c r="Z1412">
        <v>12000</v>
      </c>
      <c r="AA1412">
        <v>1072</v>
      </c>
      <c r="AB1412">
        <v>0</v>
      </c>
      <c r="AC1412">
        <v>0</v>
      </c>
      <c r="AD1412">
        <v>0</v>
      </c>
      <c r="AG1412">
        <v>0</v>
      </c>
      <c r="AP1412">
        <v>20091025</v>
      </c>
      <c r="AQ1412" t="s">
        <v>1848</v>
      </c>
      <c r="AR1412" t="s">
        <v>14942</v>
      </c>
      <c r="AT1412">
        <v>0</v>
      </c>
      <c r="AU1412">
        <v>0</v>
      </c>
      <c r="AV1412">
        <v>0</v>
      </c>
      <c r="AW1412">
        <v>0</v>
      </c>
      <c r="AX1412">
        <v>0</v>
      </c>
      <c r="AY1412">
        <v>0</v>
      </c>
      <c r="BC1412" t="s">
        <v>63</v>
      </c>
      <c r="BD1412" t="s">
        <v>5634</v>
      </c>
      <c r="BE1412">
        <v>0</v>
      </c>
      <c r="BG1412" t="s">
        <v>1848</v>
      </c>
      <c r="BJ1412" t="s">
        <v>3296</v>
      </c>
    </row>
    <row r="1413" spans="1:62" x14ac:dyDescent="0.35">
      <c r="A1413" t="s">
        <v>3297</v>
      </c>
      <c r="B1413">
        <v>10000</v>
      </c>
      <c r="C1413">
        <v>10000</v>
      </c>
      <c r="D1413">
        <v>45770</v>
      </c>
      <c r="E1413" t="s">
        <v>59</v>
      </c>
      <c r="F1413" t="s">
        <v>3268</v>
      </c>
      <c r="G1413" t="s">
        <v>3269</v>
      </c>
      <c r="I1413">
        <v>1</v>
      </c>
      <c r="J1413" t="s">
        <v>183</v>
      </c>
      <c r="K1413">
        <v>31</v>
      </c>
      <c r="L1413" t="s">
        <v>6061</v>
      </c>
      <c r="M1413" t="s">
        <v>26405</v>
      </c>
      <c r="N1413" t="s">
        <v>2529</v>
      </c>
      <c r="O1413" t="s">
        <v>3807</v>
      </c>
      <c r="P1413">
        <v>1000</v>
      </c>
      <c r="Q1413">
        <f>(P1413/40)+45</f>
        <v>70</v>
      </c>
      <c r="R1413" s="34">
        <f>Q1413/60</f>
        <v>1.1666666666666667</v>
      </c>
      <c r="S1413" s="35">
        <v>45769</v>
      </c>
      <c r="U1413">
        <v>1</v>
      </c>
      <c r="V1413">
        <v>1000</v>
      </c>
      <c r="W1413" t="s">
        <v>65</v>
      </c>
      <c r="X1413" t="s">
        <v>3298</v>
      </c>
      <c r="Y1413">
        <v>0</v>
      </c>
      <c r="Z1413">
        <v>1000</v>
      </c>
      <c r="AA1413">
        <v>0</v>
      </c>
      <c r="AB1413">
        <v>0</v>
      </c>
      <c r="AC1413">
        <v>0</v>
      </c>
      <c r="AD1413">
        <v>0</v>
      </c>
      <c r="AG1413">
        <v>0</v>
      </c>
      <c r="AP1413" t="s">
        <v>3299</v>
      </c>
      <c r="AQ1413" t="s">
        <v>2732</v>
      </c>
      <c r="AR1413" t="s">
        <v>16609</v>
      </c>
      <c r="AT1413">
        <v>0</v>
      </c>
      <c r="AU1413">
        <v>0</v>
      </c>
      <c r="AV1413">
        <v>0</v>
      </c>
      <c r="AW1413">
        <v>0</v>
      </c>
      <c r="AX1413">
        <v>0</v>
      </c>
      <c r="AY1413">
        <v>0</v>
      </c>
      <c r="BC1413" t="s">
        <v>63</v>
      </c>
      <c r="BD1413" t="s">
        <v>5635</v>
      </c>
      <c r="BE1413">
        <v>0</v>
      </c>
      <c r="BG1413" t="s">
        <v>2732</v>
      </c>
      <c r="BJ1413" t="s">
        <v>3300</v>
      </c>
    </row>
    <row r="1414" spans="1:62" x14ac:dyDescent="0.35">
      <c r="A1414" t="s">
        <v>3301</v>
      </c>
      <c r="B1414">
        <v>10000</v>
      </c>
      <c r="C1414">
        <v>10000</v>
      </c>
      <c r="D1414">
        <v>45770</v>
      </c>
      <c r="E1414" t="s">
        <v>59</v>
      </c>
      <c r="F1414" t="s">
        <v>3256</v>
      </c>
      <c r="G1414" t="s">
        <v>3302</v>
      </c>
      <c r="I1414">
        <v>1</v>
      </c>
      <c r="J1414" t="s">
        <v>183</v>
      </c>
      <c r="K1414">
        <v>60</v>
      </c>
      <c r="L1414" t="s">
        <v>6048</v>
      </c>
      <c r="M1414" t="s">
        <v>26408</v>
      </c>
      <c r="N1414" t="s">
        <v>222</v>
      </c>
      <c r="O1414" t="s">
        <v>3835</v>
      </c>
      <c r="P1414">
        <v>1000</v>
      </c>
      <c r="Q1414">
        <f t="shared" ref="Q1414:Q1420" si="390">(P1414/50)+45</f>
        <v>65</v>
      </c>
      <c r="R1414" s="34">
        <f t="shared" ref="R1414:R1420" si="391">Q1414/60</f>
        <v>1.0833333333333333</v>
      </c>
      <c r="S1414" s="35">
        <v>45769</v>
      </c>
      <c r="U1414">
        <v>1</v>
      </c>
      <c r="V1414">
        <v>1000</v>
      </c>
      <c r="W1414" t="s">
        <v>65</v>
      </c>
      <c r="X1414" t="s">
        <v>3303</v>
      </c>
      <c r="Y1414">
        <v>0</v>
      </c>
      <c r="Z1414">
        <v>1000</v>
      </c>
      <c r="AA1414">
        <v>0</v>
      </c>
      <c r="AB1414">
        <v>0</v>
      </c>
      <c r="AC1414">
        <v>0</v>
      </c>
      <c r="AD1414">
        <v>0</v>
      </c>
      <c r="AG1414">
        <v>0</v>
      </c>
      <c r="AP1414" t="s">
        <v>3304</v>
      </c>
      <c r="AQ1414" t="s">
        <v>465</v>
      </c>
      <c r="AR1414" t="s">
        <v>15009</v>
      </c>
      <c r="AT1414">
        <v>0</v>
      </c>
      <c r="AU1414">
        <v>0</v>
      </c>
      <c r="AV1414">
        <v>0</v>
      </c>
      <c r="AW1414">
        <v>0</v>
      </c>
      <c r="AX1414">
        <v>0</v>
      </c>
      <c r="AY1414">
        <v>0</v>
      </c>
      <c r="BC1414" t="s">
        <v>63</v>
      </c>
      <c r="BD1414" t="s">
        <v>5636</v>
      </c>
      <c r="BE1414">
        <v>0</v>
      </c>
      <c r="BG1414" t="s">
        <v>465</v>
      </c>
      <c r="BJ1414" t="s">
        <v>3305</v>
      </c>
    </row>
    <row r="1415" spans="1:62" x14ac:dyDescent="0.35">
      <c r="A1415" t="s">
        <v>3306</v>
      </c>
      <c r="B1415">
        <v>10000</v>
      </c>
      <c r="C1415">
        <v>10000</v>
      </c>
      <c r="D1415">
        <v>45770</v>
      </c>
      <c r="E1415" t="s">
        <v>59</v>
      </c>
      <c r="F1415" t="s">
        <v>3215</v>
      </c>
      <c r="G1415" t="s">
        <v>3307</v>
      </c>
      <c r="I1415">
        <v>1</v>
      </c>
      <c r="J1415" t="s">
        <v>183</v>
      </c>
      <c r="K1415">
        <v>61</v>
      </c>
      <c r="L1415" t="s">
        <v>6046</v>
      </c>
      <c r="M1415" t="s">
        <v>26405</v>
      </c>
      <c r="N1415" t="s">
        <v>209</v>
      </c>
      <c r="O1415" t="s">
        <v>3802</v>
      </c>
      <c r="P1415">
        <v>2000</v>
      </c>
      <c r="Q1415">
        <f t="shared" si="390"/>
        <v>85</v>
      </c>
      <c r="R1415" s="34">
        <f t="shared" si="391"/>
        <v>1.4166666666666667</v>
      </c>
      <c r="S1415" s="35">
        <v>45769</v>
      </c>
      <c r="U1415">
        <v>1</v>
      </c>
      <c r="V1415">
        <v>2000</v>
      </c>
      <c r="W1415" t="s">
        <v>65</v>
      </c>
      <c r="X1415" t="s">
        <v>3308</v>
      </c>
      <c r="Y1415">
        <v>0</v>
      </c>
      <c r="Z1415">
        <v>2000</v>
      </c>
      <c r="AA1415">
        <v>0</v>
      </c>
      <c r="AB1415">
        <v>0</v>
      </c>
      <c r="AC1415">
        <v>0</v>
      </c>
      <c r="AD1415">
        <v>0</v>
      </c>
      <c r="AG1415">
        <v>0</v>
      </c>
      <c r="AP1415" t="s">
        <v>3309</v>
      </c>
      <c r="AQ1415" t="s">
        <v>2222</v>
      </c>
      <c r="AR1415" t="s">
        <v>12746</v>
      </c>
      <c r="AT1415">
        <v>0</v>
      </c>
      <c r="AU1415">
        <v>0</v>
      </c>
      <c r="AV1415">
        <v>0</v>
      </c>
      <c r="AW1415">
        <v>0</v>
      </c>
      <c r="AX1415">
        <v>0</v>
      </c>
      <c r="AY1415">
        <v>0</v>
      </c>
      <c r="BC1415" t="s">
        <v>63</v>
      </c>
      <c r="BD1415" t="s">
        <v>5637</v>
      </c>
      <c r="BE1415">
        <v>0</v>
      </c>
      <c r="BG1415" t="s">
        <v>2222</v>
      </c>
      <c r="BJ1415" t="s">
        <v>3043</v>
      </c>
    </row>
    <row r="1416" spans="1:62" x14ac:dyDescent="0.35">
      <c r="A1416" t="s">
        <v>3310</v>
      </c>
      <c r="B1416">
        <v>10000</v>
      </c>
      <c r="C1416">
        <v>10000</v>
      </c>
      <c r="D1416">
        <v>45770</v>
      </c>
      <c r="E1416" t="s">
        <v>59</v>
      </c>
      <c r="F1416" t="s">
        <v>3228</v>
      </c>
      <c r="G1416" t="s">
        <v>3307</v>
      </c>
      <c r="I1416">
        <v>1</v>
      </c>
      <c r="J1416" t="s">
        <v>183</v>
      </c>
      <c r="K1416">
        <v>61</v>
      </c>
      <c r="L1416" t="s">
        <v>6046</v>
      </c>
      <c r="M1416" t="s">
        <v>26405</v>
      </c>
      <c r="N1416" t="s">
        <v>209</v>
      </c>
      <c r="O1416" t="s">
        <v>3802</v>
      </c>
      <c r="P1416">
        <v>5000</v>
      </c>
      <c r="Q1416">
        <f t="shared" si="390"/>
        <v>145</v>
      </c>
      <c r="R1416" s="34">
        <f t="shared" si="391"/>
        <v>2.4166666666666665</v>
      </c>
      <c r="S1416" s="35">
        <v>45769</v>
      </c>
      <c r="U1416">
        <v>1</v>
      </c>
      <c r="V1416">
        <v>5000</v>
      </c>
      <c r="W1416" t="s">
        <v>65</v>
      </c>
      <c r="X1416" t="s">
        <v>3311</v>
      </c>
      <c r="Y1416">
        <v>0</v>
      </c>
      <c r="Z1416">
        <v>5000</v>
      </c>
      <c r="AA1416">
        <v>0</v>
      </c>
      <c r="AB1416">
        <v>0</v>
      </c>
      <c r="AC1416">
        <v>0</v>
      </c>
      <c r="AD1416">
        <v>0</v>
      </c>
      <c r="AG1416">
        <v>0</v>
      </c>
      <c r="AP1416" t="s">
        <v>3312</v>
      </c>
      <c r="AQ1416" t="s">
        <v>2222</v>
      </c>
      <c r="AR1416" t="s">
        <v>12746</v>
      </c>
      <c r="AT1416">
        <v>0</v>
      </c>
      <c r="AU1416">
        <v>0</v>
      </c>
      <c r="AV1416">
        <v>0</v>
      </c>
      <c r="AW1416">
        <v>0</v>
      </c>
      <c r="AX1416">
        <v>0</v>
      </c>
      <c r="AY1416">
        <v>0</v>
      </c>
      <c r="BC1416" t="s">
        <v>63</v>
      </c>
      <c r="BD1416" t="s">
        <v>5638</v>
      </c>
      <c r="BE1416">
        <v>0</v>
      </c>
      <c r="BG1416" t="s">
        <v>2222</v>
      </c>
      <c r="BJ1416" t="s">
        <v>3043</v>
      </c>
    </row>
    <row r="1417" spans="1:62" x14ac:dyDescent="0.35">
      <c r="A1417" t="s">
        <v>3188</v>
      </c>
      <c r="B1417">
        <v>10000</v>
      </c>
      <c r="C1417">
        <v>10000</v>
      </c>
      <c r="D1417">
        <v>45769</v>
      </c>
      <c r="E1417" t="s">
        <v>59</v>
      </c>
      <c r="F1417" t="s">
        <v>3189</v>
      </c>
      <c r="G1417" t="s">
        <v>3190</v>
      </c>
      <c r="I1417">
        <v>1</v>
      </c>
      <c r="J1417" t="s">
        <v>183</v>
      </c>
      <c r="K1417">
        <v>66</v>
      </c>
      <c r="L1417" t="s">
        <v>6066</v>
      </c>
      <c r="M1417" t="s">
        <v>26408</v>
      </c>
      <c r="N1417" t="s">
        <v>3192</v>
      </c>
      <c r="O1417" t="s">
        <v>3843</v>
      </c>
      <c r="P1417">
        <v>200</v>
      </c>
      <c r="Q1417">
        <f t="shared" si="390"/>
        <v>49</v>
      </c>
      <c r="R1417" s="34">
        <f t="shared" si="391"/>
        <v>0.81666666666666665</v>
      </c>
      <c r="S1417" s="35">
        <v>45769</v>
      </c>
      <c r="U1417">
        <v>1</v>
      </c>
      <c r="V1417">
        <v>200</v>
      </c>
      <c r="W1417" t="s">
        <v>65</v>
      </c>
      <c r="X1417" t="s">
        <v>3193</v>
      </c>
      <c r="Y1417">
        <v>0</v>
      </c>
      <c r="Z1417">
        <v>200</v>
      </c>
      <c r="AA1417">
        <v>0</v>
      </c>
      <c r="AB1417">
        <v>0</v>
      </c>
      <c r="AC1417">
        <v>0</v>
      </c>
      <c r="AD1417">
        <v>0</v>
      </c>
      <c r="AG1417">
        <v>0</v>
      </c>
      <c r="AP1417" t="s">
        <v>3194</v>
      </c>
      <c r="AQ1417" t="s">
        <v>178</v>
      </c>
      <c r="AR1417" t="s">
        <v>21277</v>
      </c>
      <c r="AT1417">
        <v>0</v>
      </c>
      <c r="AU1417">
        <v>0</v>
      </c>
      <c r="AV1417">
        <v>0</v>
      </c>
      <c r="AW1417">
        <v>0</v>
      </c>
      <c r="AX1417">
        <v>0</v>
      </c>
      <c r="AY1417">
        <v>0</v>
      </c>
      <c r="BC1417" t="s">
        <v>63</v>
      </c>
      <c r="BD1417" t="s">
        <v>5639</v>
      </c>
      <c r="BE1417">
        <v>0</v>
      </c>
      <c r="BG1417" t="s">
        <v>178</v>
      </c>
      <c r="BJ1417" t="s">
        <v>3195</v>
      </c>
    </row>
    <row r="1418" spans="1:62" x14ac:dyDescent="0.35">
      <c r="A1418" t="s">
        <v>3196</v>
      </c>
      <c r="B1418">
        <v>10000</v>
      </c>
      <c r="C1418">
        <v>10000</v>
      </c>
      <c r="D1418">
        <v>45769</v>
      </c>
      <c r="E1418" t="s">
        <v>59</v>
      </c>
      <c r="F1418" t="s">
        <v>3189</v>
      </c>
      <c r="G1418" t="s">
        <v>3197</v>
      </c>
      <c r="I1418">
        <v>1</v>
      </c>
      <c r="J1418" t="s">
        <v>183</v>
      </c>
      <c r="K1418">
        <v>62</v>
      </c>
      <c r="L1418" t="s">
        <v>6066</v>
      </c>
      <c r="M1418" t="s">
        <v>26408</v>
      </c>
      <c r="N1418" t="s">
        <v>830</v>
      </c>
      <c r="O1418" t="s">
        <v>3852</v>
      </c>
      <c r="P1418">
        <v>200</v>
      </c>
      <c r="Q1418">
        <f t="shared" si="390"/>
        <v>49</v>
      </c>
      <c r="R1418" s="34">
        <f t="shared" si="391"/>
        <v>0.81666666666666665</v>
      </c>
      <c r="S1418" s="35">
        <v>45769</v>
      </c>
      <c r="U1418">
        <v>1</v>
      </c>
      <c r="V1418">
        <v>200</v>
      </c>
      <c r="W1418" t="s">
        <v>65</v>
      </c>
      <c r="X1418" t="s">
        <v>3199</v>
      </c>
      <c r="Y1418">
        <v>0</v>
      </c>
      <c r="Z1418">
        <v>200</v>
      </c>
      <c r="AA1418">
        <v>0</v>
      </c>
      <c r="AB1418">
        <v>0</v>
      </c>
      <c r="AC1418">
        <v>0</v>
      </c>
      <c r="AD1418">
        <v>0</v>
      </c>
      <c r="AG1418">
        <v>0</v>
      </c>
      <c r="AP1418" t="s">
        <v>3200</v>
      </c>
      <c r="AQ1418" t="s">
        <v>178</v>
      </c>
      <c r="AR1418" t="s">
        <v>21277</v>
      </c>
      <c r="AT1418">
        <v>0</v>
      </c>
      <c r="AU1418">
        <v>0</v>
      </c>
      <c r="AV1418">
        <v>0</v>
      </c>
      <c r="AW1418">
        <v>0</v>
      </c>
      <c r="AX1418">
        <v>0</v>
      </c>
      <c r="AY1418">
        <v>0</v>
      </c>
      <c r="BC1418" t="s">
        <v>63</v>
      </c>
      <c r="BD1418" t="s">
        <v>5640</v>
      </c>
      <c r="BE1418">
        <v>0</v>
      </c>
      <c r="BG1418" t="s">
        <v>178</v>
      </c>
      <c r="BJ1418" t="s">
        <v>3201</v>
      </c>
    </row>
    <row r="1419" spans="1:62" x14ac:dyDescent="0.35">
      <c r="A1419" t="s">
        <v>3202</v>
      </c>
      <c r="B1419">
        <v>10000</v>
      </c>
      <c r="C1419">
        <v>10000</v>
      </c>
      <c r="D1419">
        <v>45769</v>
      </c>
      <c r="E1419" t="s">
        <v>59</v>
      </c>
      <c r="F1419" t="s">
        <v>3189</v>
      </c>
      <c r="G1419" t="s">
        <v>3197</v>
      </c>
      <c r="I1419">
        <v>1</v>
      </c>
      <c r="J1419" t="s">
        <v>183</v>
      </c>
      <c r="K1419">
        <v>62</v>
      </c>
      <c r="L1419" t="s">
        <v>6066</v>
      </c>
      <c r="M1419" t="s">
        <v>26408</v>
      </c>
      <c r="N1419" t="s">
        <v>830</v>
      </c>
      <c r="O1419" t="s">
        <v>3852</v>
      </c>
      <c r="P1419">
        <v>20</v>
      </c>
      <c r="Q1419">
        <f t="shared" si="390"/>
        <v>45.4</v>
      </c>
      <c r="R1419" s="34">
        <f t="shared" si="391"/>
        <v>0.7566666666666666</v>
      </c>
      <c r="S1419" s="35">
        <v>45769</v>
      </c>
      <c r="U1419">
        <v>1</v>
      </c>
      <c r="V1419">
        <v>20</v>
      </c>
      <c r="W1419" t="s">
        <v>65</v>
      </c>
      <c r="X1419" t="s">
        <v>3199</v>
      </c>
      <c r="Y1419">
        <v>0</v>
      </c>
      <c r="Z1419">
        <v>20</v>
      </c>
      <c r="AA1419">
        <v>0</v>
      </c>
      <c r="AB1419">
        <v>0</v>
      </c>
      <c r="AC1419">
        <v>0</v>
      </c>
      <c r="AD1419">
        <v>0</v>
      </c>
      <c r="AG1419">
        <v>0</v>
      </c>
      <c r="AP1419" t="s">
        <v>3200</v>
      </c>
      <c r="AQ1419" t="s">
        <v>178</v>
      </c>
      <c r="AR1419" t="s">
        <v>21277</v>
      </c>
      <c r="AT1419">
        <v>0</v>
      </c>
      <c r="AU1419">
        <v>0</v>
      </c>
      <c r="AV1419">
        <v>0</v>
      </c>
      <c r="AW1419">
        <v>0</v>
      </c>
      <c r="AX1419">
        <v>0</v>
      </c>
      <c r="AY1419">
        <v>0</v>
      </c>
      <c r="BC1419" t="s">
        <v>63</v>
      </c>
      <c r="BD1419" t="s">
        <v>5641</v>
      </c>
      <c r="BE1419">
        <v>0</v>
      </c>
      <c r="BG1419" t="s">
        <v>178</v>
      </c>
      <c r="BJ1419" t="s">
        <v>3203</v>
      </c>
    </row>
    <row r="1420" spans="1:62" x14ac:dyDescent="0.35">
      <c r="A1420" t="s">
        <v>3204</v>
      </c>
      <c r="B1420">
        <v>10000</v>
      </c>
      <c r="C1420">
        <v>10000</v>
      </c>
      <c r="D1420">
        <v>45769</v>
      </c>
      <c r="E1420" t="s">
        <v>59</v>
      </c>
      <c r="F1420" t="s">
        <v>3189</v>
      </c>
      <c r="G1420" t="s">
        <v>3190</v>
      </c>
      <c r="I1420">
        <v>1</v>
      </c>
      <c r="J1420" t="s">
        <v>183</v>
      </c>
      <c r="K1420">
        <v>66</v>
      </c>
      <c r="L1420" t="s">
        <v>6066</v>
      </c>
      <c r="M1420" t="s">
        <v>26408</v>
      </c>
      <c r="N1420" t="s">
        <v>3192</v>
      </c>
      <c r="O1420" t="s">
        <v>3843</v>
      </c>
      <c r="P1420">
        <v>50</v>
      </c>
      <c r="Q1420">
        <f t="shared" si="390"/>
        <v>46</v>
      </c>
      <c r="R1420" s="34">
        <f t="shared" si="391"/>
        <v>0.76666666666666672</v>
      </c>
      <c r="S1420" s="35">
        <v>45769</v>
      </c>
      <c r="U1420">
        <v>1</v>
      </c>
      <c r="V1420">
        <v>50</v>
      </c>
      <c r="W1420" t="s">
        <v>65</v>
      </c>
      <c r="X1420" t="s">
        <v>3193</v>
      </c>
      <c r="Y1420">
        <v>0</v>
      </c>
      <c r="Z1420">
        <v>50</v>
      </c>
      <c r="AA1420">
        <v>0</v>
      </c>
      <c r="AB1420">
        <v>0</v>
      </c>
      <c r="AC1420">
        <v>0</v>
      </c>
      <c r="AD1420">
        <v>0</v>
      </c>
      <c r="AG1420">
        <v>0</v>
      </c>
      <c r="AP1420" t="s">
        <v>3194</v>
      </c>
      <c r="AQ1420" t="s">
        <v>178</v>
      </c>
      <c r="AR1420" t="s">
        <v>21277</v>
      </c>
      <c r="AT1420">
        <v>0</v>
      </c>
      <c r="AU1420">
        <v>0</v>
      </c>
      <c r="AV1420">
        <v>0</v>
      </c>
      <c r="AW1420">
        <v>0</v>
      </c>
      <c r="AX1420">
        <v>0</v>
      </c>
      <c r="AY1420">
        <v>0</v>
      </c>
      <c r="BC1420" t="s">
        <v>63</v>
      </c>
      <c r="BD1420" t="s">
        <v>3369</v>
      </c>
      <c r="BE1420">
        <v>0</v>
      </c>
      <c r="BG1420" t="s">
        <v>178</v>
      </c>
      <c r="BJ1420" t="s">
        <v>3205</v>
      </c>
    </row>
    <row r="1421" spans="1:62" x14ac:dyDescent="0.35">
      <c r="A1421" t="s">
        <v>5642</v>
      </c>
      <c r="B1421">
        <v>10000</v>
      </c>
      <c r="C1421">
        <v>10000</v>
      </c>
      <c r="D1421">
        <v>45775</v>
      </c>
      <c r="E1421" t="s">
        <v>59</v>
      </c>
      <c r="F1421" t="s">
        <v>5643</v>
      </c>
      <c r="G1421" t="s">
        <v>3717</v>
      </c>
      <c r="I1421">
        <v>1</v>
      </c>
      <c r="J1421" t="s">
        <v>183</v>
      </c>
      <c r="K1421">
        <v>88</v>
      </c>
      <c r="L1421" t="s">
        <v>6058</v>
      </c>
      <c r="M1421" t="s">
        <v>26406</v>
      </c>
      <c r="N1421" t="s">
        <v>144</v>
      </c>
      <c r="O1421" t="s">
        <v>3855</v>
      </c>
      <c r="P1421">
        <v>900</v>
      </c>
      <c r="S1421" s="35">
        <v>45769</v>
      </c>
      <c r="U1421">
        <v>6</v>
      </c>
      <c r="V1421">
        <v>5400</v>
      </c>
      <c r="W1421" t="s">
        <v>65</v>
      </c>
      <c r="X1421" t="s">
        <v>5644</v>
      </c>
      <c r="Y1421">
        <v>0</v>
      </c>
      <c r="Z1421">
        <v>5000</v>
      </c>
      <c r="AA1421">
        <v>400</v>
      </c>
      <c r="AB1421">
        <v>0</v>
      </c>
      <c r="AC1421">
        <v>0</v>
      </c>
      <c r="AD1421">
        <v>0</v>
      </c>
      <c r="AG1421">
        <v>0</v>
      </c>
      <c r="AP1421" t="s">
        <v>5645</v>
      </c>
      <c r="AQ1421" t="s">
        <v>3720</v>
      </c>
      <c r="AR1421" t="s">
        <v>23615</v>
      </c>
      <c r="AT1421">
        <v>0</v>
      </c>
      <c r="AU1421">
        <v>0</v>
      </c>
      <c r="AV1421">
        <v>0</v>
      </c>
      <c r="AW1421">
        <v>0</v>
      </c>
      <c r="AX1421">
        <v>0</v>
      </c>
      <c r="AY1421">
        <v>0</v>
      </c>
      <c r="BC1421" t="s">
        <v>63</v>
      </c>
      <c r="BD1421" t="s">
        <v>5646</v>
      </c>
      <c r="BE1421">
        <v>0</v>
      </c>
      <c r="BG1421" t="s">
        <v>3720</v>
      </c>
      <c r="BJ1421" t="s">
        <v>3721</v>
      </c>
    </row>
    <row r="1422" spans="1:62" x14ac:dyDescent="0.35">
      <c r="A1422" t="s">
        <v>5647</v>
      </c>
      <c r="B1422">
        <v>10000</v>
      </c>
      <c r="C1422">
        <v>10000</v>
      </c>
      <c r="D1422">
        <v>45775</v>
      </c>
      <c r="E1422" t="s">
        <v>59</v>
      </c>
      <c r="F1422" t="s">
        <v>5643</v>
      </c>
      <c r="G1422" t="s">
        <v>3717</v>
      </c>
      <c r="I1422">
        <v>1</v>
      </c>
      <c r="J1422" t="s">
        <v>183</v>
      </c>
      <c r="K1422">
        <v>88</v>
      </c>
      <c r="L1422" t="s">
        <v>6058</v>
      </c>
      <c r="M1422" t="s">
        <v>26406</v>
      </c>
      <c r="N1422" t="s">
        <v>144</v>
      </c>
      <c r="O1422" t="s">
        <v>3855</v>
      </c>
      <c r="P1422">
        <v>910</v>
      </c>
      <c r="S1422" s="35">
        <v>45769</v>
      </c>
      <c r="U1422">
        <v>6</v>
      </c>
      <c r="V1422">
        <v>5460</v>
      </c>
      <c r="W1422" t="s">
        <v>65</v>
      </c>
      <c r="X1422" t="s">
        <v>5648</v>
      </c>
      <c r="Y1422">
        <v>0</v>
      </c>
      <c r="Z1422">
        <v>5000</v>
      </c>
      <c r="AA1422">
        <v>460</v>
      </c>
      <c r="AB1422">
        <v>0</v>
      </c>
      <c r="AC1422">
        <v>0</v>
      </c>
      <c r="AD1422">
        <v>0</v>
      </c>
      <c r="AG1422">
        <v>0</v>
      </c>
      <c r="AP1422" t="s">
        <v>5649</v>
      </c>
      <c r="AQ1422" t="s">
        <v>3720</v>
      </c>
      <c r="AR1422" t="s">
        <v>23615</v>
      </c>
      <c r="AT1422">
        <v>0</v>
      </c>
      <c r="AU1422">
        <v>0</v>
      </c>
      <c r="AV1422">
        <v>0</v>
      </c>
      <c r="AW1422">
        <v>0</v>
      </c>
      <c r="AX1422">
        <v>0</v>
      </c>
      <c r="AY1422">
        <v>0</v>
      </c>
      <c r="BC1422" t="s">
        <v>63</v>
      </c>
      <c r="BD1422" t="s">
        <v>5650</v>
      </c>
      <c r="BE1422">
        <v>0</v>
      </c>
      <c r="BG1422" t="s">
        <v>3720</v>
      </c>
      <c r="BJ1422" t="s">
        <v>3721</v>
      </c>
    </row>
    <row r="1423" spans="1:62" x14ac:dyDescent="0.35">
      <c r="A1423" t="s">
        <v>5651</v>
      </c>
      <c r="B1423">
        <v>10000</v>
      </c>
      <c r="C1423">
        <v>10000</v>
      </c>
      <c r="D1423">
        <v>45775</v>
      </c>
      <c r="E1423" t="s">
        <v>59</v>
      </c>
      <c r="F1423" t="s">
        <v>5643</v>
      </c>
      <c r="G1423" t="s">
        <v>3717</v>
      </c>
      <c r="I1423">
        <v>1</v>
      </c>
      <c r="J1423" t="s">
        <v>183</v>
      </c>
      <c r="K1423">
        <v>88</v>
      </c>
      <c r="L1423" t="s">
        <v>6058</v>
      </c>
      <c r="M1423" t="s">
        <v>26406</v>
      </c>
      <c r="N1423" t="s">
        <v>144</v>
      </c>
      <c r="O1423" t="s">
        <v>3855</v>
      </c>
      <c r="P1423">
        <v>900</v>
      </c>
      <c r="S1423" s="35">
        <v>45769</v>
      </c>
      <c r="U1423">
        <v>6</v>
      </c>
      <c r="V1423">
        <v>5400</v>
      </c>
      <c r="W1423" t="s">
        <v>65</v>
      </c>
      <c r="X1423" t="s">
        <v>5652</v>
      </c>
      <c r="Y1423">
        <v>0</v>
      </c>
      <c r="Z1423">
        <v>5000</v>
      </c>
      <c r="AA1423">
        <v>400</v>
      </c>
      <c r="AB1423">
        <v>0</v>
      </c>
      <c r="AC1423">
        <v>0</v>
      </c>
      <c r="AD1423">
        <v>0</v>
      </c>
      <c r="AG1423">
        <v>0</v>
      </c>
      <c r="AP1423" t="s">
        <v>5653</v>
      </c>
      <c r="AQ1423" t="s">
        <v>3720</v>
      </c>
      <c r="AR1423" t="s">
        <v>23615</v>
      </c>
      <c r="AT1423">
        <v>0</v>
      </c>
      <c r="AU1423">
        <v>0</v>
      </c>
      <c r="AV1423">
        <v>0</v>
      </c>
      <c r="AW1423">
        <v>0</v>
      </c>
      <c r="AX1423">
        <v>0</v>
      </c>
      <c r="AY1423">
        <v>0</v>
      </c>
      <c r="BC1423" t="s">
        <v>63</v>
      </c>
      <c r="BD1423" t="s">
        <v>5654</v>
      </c>
      <c r="BE1423">
        <v>0</v>
      </c>
      <c r="BG1423" t="s">
        <v>3720</v>
      </c>
      <c r="BJ1423" t="s">
        <v>3721</v>
      </c>
    </row>
    <row r="1424" spans="1:62" x14ac:dyDescent="0.35">
      <c r="A1424" t="s">
        <v>5655</v>
      </c>
      <c r="B1424">
        <v>10000</v>
      </c>
      <c r="C1424">
        <v>10000</v>
      </c>
      <c r="D1424">
        <v>45775</v>
      </c>
      <c r="E1424" t="s">
        <v>59</v>
      </c>
      <c r="F1424" t="s">
        <v>5643</v>
      </c>
      <c r="G1424" t="s">
        <v>3717</v>
      </c>
      <c r="I1424">
        <v>1</v>
      </c>
      <c r="J1424" t="s">
        <v>183</v>
      </c>
      <c r="K1424">
        <v>88</v>
      </c>
      <c r="L1424" t="s">
        <v>6058</v>
      </c>
      <c r="M1424" t="s">
        <v>26406</v>
      </c>
      <c r="N1424" t="s">
        <v>144</v>
      </c>
      <c r="O1424" t="s">
        <v>3855</v>
      </c>
      <c r="P1424">
        <v>900</v>
      </c>
      <c r="S1424" s="35">
        <v>45769</v>
      </c>
      <c r="U1424">
        <v>6</v>
      </c>
      <c r="V1424">
        <v>5400</v>
      </c>
      <c r="W1424" t="s">
        <v>65</v>
      </c>
      <c r="X1424" t="s">
        <v>5656</v>
      </c>
      <c r="Y1424">
        <v>0</v>
      </c>
      <c r="Z1424">
        <v>5000</v>
      </c>
      <c r="AA1424">
        <v>400</v>
      </c>
      <c r="AB1424">
        <v>0</v>
      </c>
      <c r="AC1424">
        <v>0</v>
      </c>
      <c r="AD1424">
        <v>0</v>
      </c>
      <c r="AG1424">
        <v>0</v>
      </c>
      <c r="AP1424" t="s">
        <v>5657</v>
      </c>
      <c r="AQ1424" t="s">
        <v>3720</v>
      </c>
      <c r="AR1424" t="s">
        <v>23615</v>
      </c>
      <c r="AT1424">
        <v>0</v>
      </c>
      <c r="AU1424">
        <v>0</v>
      </c>
      <c r="AV1424">
        <v>0</v>
      </c>
      <c r="AW1424">
        <v>0</v>
      </c>
      <c r="AX1424">
        <v>0</v>
      </c>
      <c r="AY1424">
        <v>0</v>
      </c>
      <c r="BC1424" t="s">
        <v>63</v>
      </c>
      <c r="BD1424" t="s">
        <v>5658</v>
      </c>
      <c r="BE1424">
        <v>0</v>
      </c>
      <c r="BG1424" t="s">
        <v>3720</v>
      </c>
      <c r="BJ1424" t="s">
        <v>3721</v>
      </c>
    </row>
    <row r="1425" spans="1:62" x14ac:dyDescent="0.35">
      <c r="A1425" t="s">
        <v>5659</v>
      </c>
      <c r="B1425">
        <v>10000</v>
      </c>
      <c r="C1425">
        <v>10000</v>
      </c>
      <c r="D1425">
        <v>45775</v>
      </c>
      <c r="E1425" t="s">
        <v>59</v>
      </c>
      <c r="F1425" t="s">
        <v>5643</v>
      </c>
      <c r="G1425" t="s">
        <v>3717</v>
      </c>
      <c r="I1425">
        <v>1</v>
      </c>
      <c r="J1425" t="s">
        <v>183</v>
      </c>
      <c r="K1425">
        <v>88</v>
      </c>
      <c r="L1425" t="s">
        <v>6058</v>
      </c>
      <c r="M1425" t="s">
        <v>26406</v>
      </c>
      <c r="N1425" t="s">
        <v>144</v>
      </c>
      <c r="O1425" t="s">
        <v>3855</v>
      </c>
      <c r="P1425">
        <v>900</v>
      </c>
      <c r="S1425" s="35">
        <v>45769</v>
      </c>
      <c r="U1425">
        <v>6</v>
      </c>
      <c r="V1425">
        <v>5400</v>
      </c>
      <c r="W1425" t="s">
        <v>65</v>
      </c>
      <c r="X1425" t="s">
        <v>5660</v>
      </c>
      <c r="Y1425">
        <v>0</v>
      </c>
      <c r="Z1425">
        <v>5000</v>
      </c>
      <c r="AA1425">
        <v>400</v>
      </c>
      <c r="AB1425">
        <v>0</v>
      </c>
      <c r="AC1425">
        <v>0</v>
      </c>
      <c r="AD1425">
        <v>0</v>
      </c>
      <c r="AG1425">
        <v>0</v>
      </c>
      <c r="AP1425" t="s">
        <v>5661</v>
      </c>
      <c r="AQ1425" t="s">
        <v>3720</v>
      </c>
      <c r="AR1425" t="s">
        <v>23615</v>
      </c>
      <c r="AT1425">
        <v>0</v>
      </c>
      <c r="AU1425">
        <v>0</v>
      </c>
      <c r="AV1425">
        <v>0</v>
      </c>
      <c r="AW1425">
        <v>0</v>
      </c>
      <c r="AX1425">
        <v>0</v>
      </c>
      <c r="AY1425">
        <v>0</v>
      </c>
      <c r="BC1425" t="s">
        <v>63</v>
      </c>
      <c r="BD1425" t="s">
        <v>5662</v>
      </c>
      <c r="BE1425">
        <v>0</v>
      </c>
      <c r="BG1425" t="s">
        <v>3720</v>
      </c>
      <c r="BJ1425" t="s">
        <v>3721</v>
      </c>
    </row>
    <row r="1426" spans="1:62" x14ac:dyDescent="0.35">
      <c r="A1426" t="s">
        <v>5663</v>
      </c>
      <c r="B1426">
        <v>10000</v>
      </c>
      <c r="C1426">
        <v>10000</v>
      </c>
      <c r="D1426">
        <v>45775</v>
      </c>
      <c r="E1426" t="s">
        <v>59</v>
      </c>
      <c r="F1426" t="s">
        <v>5559</v>
      </c>
      <c r="G1426" t="s">
        <v>3717</v>
      </c>
      <c r="I1426">
        <v>1</v>
      </c>
      <c r="J1426" t="s">
        <v>183</v>
      </c>
      <c r="K1426">
        <v>88</v>
      </c>
      <c r="L1426" t="s">
        <v>6058</v>
      </c>
      <c r="M1426" t="s">
        <v>26406</v>
      </c>
      <c r="N1426" t="s">
        <v>144</v>
      </c>
      <c r="O1426" t="s">
        <v>3855</v>
      </c>
      <c r="P1426">
        <v>900</v>
      </c>
      <c r="S1426" s="35">
        <v>45769</v>
      </c>
      <c r="U1426">
        <v>6</v>
      </c>
      <c r="V1426">
        <v>5400</v>
      </c>
      <c r="W1426" t="s">
        <v>65</v>
      </c>
      <c r="X1426" t="s">
        <v>5664</v>
      </c>
      <c r="Y1426">
        <v>0</v>
      </c>
      <c r="Z1426">
        <v>5000</v>
      </c>
      <c r="AA1426">
        <v>400</v>
      </c>
      <c r="AB1426">
        <v>0</v>
      </c>
      <c r="AC1426">
        <v>0</v>
      </c>
      <c r="AD1426">
        <v>0</v>
      </c>
      <c r="AG1426">
        <v>0</v>
      </c>
      <c r="AP1426" t="s">
        <v>5665</v>
      </c>
      <c r="AQ1426" t="s">
        <v>3720</v>
      </c>
      <c r="AR1426" t="s">
        <v>23615</v>
      </c>
      <c r="AT1426">
        <v>0</v>
      </c>
      <c r="AU1426">
        <v>0</v>
      </c>
      <c r="AV1426">
        <v>0</v>
      </c>
      <c r="AW1426">
        <v>0</v>
      </c>
      <c r="AX1426">
        <v>0</v>
      </c>
      <c r="AY1426">
        <v>0</v>
      </c>
      <c r="BC1426" t="s">
        <v>63</v>
      </c>
      <c r="BD1426" t="s">
        <v>5666</v>
      </c>
      <c r="BE1426">
        <v>0</v>
      </c>
      <c r="BG1426" t="s">
        <v>3720</v>
      </c>
      <c r="BJ1426" t="s">
        <v>3721</v>
      </c>
    </row>
    <row r="1427" spans="1:62" x14ac:dyDescent="0.35">
      <c r="A1427" t="s">
        <v>5667</v>
      </c>
      <c r="B1427">
        <v>10000</v>
      </c>
      <c r="C1427">
        <v>10000</v>
      </c>
      <c r="D1427">
        <v>45775</v>
      </c>
      <c r="E1427" t="s">
        <v>59</v>
      </c>
      <c r="F1427" t="s">
        <v>5559</v>
      </c>
      <c r="G1427" t="s">
        <v>3717</v>
      </c>
      <c r="I1427">
        <v>1</v>
      </c>
      <c r="J1427" t="s">
        <v>183</v>
      </c>
      <c r="K1427">
        <v>88</v>
      </c>
      <c r="L1427" t="s">
        <v>6058</v>
      </c>
      <c r="M1427" t="s">
        <v>26406</v>
      </c>
      <c r="N1427" t="s">
        <v>144</v>
      </c>
      <c r="O1427" t="s">
        <v>3855</v>
      </c>
      <c r="P1427">
        <v>900</v>
      </c>
      <c r="S1427" s="35">
        <v>45769</v>
      </c>
      <c r="U1427">
        <v>6</v>
      </c>
      <c r="V1427">
        <v>5400</v>
      </c>
      <c r="W1427" t="s">
        <v>65</v>
      </c>
      <c r="X1427" t="s">
        <v>5668</v>
      </c>
      <c r="Y1427">
        <v>0</v>
      </c>
      <c r="Z1427">
        <v>5000</v>
      </c>
      <c r="AA1427">
        <v>400</v>
      </c>
      <c r="AB1427">
        <v>0</v>
      </c>
      <c r="AC1427">
        <v>0</v>
      </c>
      <c r="AD1427">
        <v>0</v>
      </c>
      <c r="AG1427">
        <v>0</v>
      </c>
      <c r="AP1427" t="s">
        <v>5669</v>
      </c>
      <c r="AQ1427" t="s">
        <v>3720</v>
      </c>
      <c r="AR1427" t="s">
        <v>23615</v>
      </c>
      <c r="AT1427">
        <v>0</v>
      </c>
      <c r="AU1427">
        <v>0</v>
      </c>
      <c r="AV1427">
        <v>0</v>
      </c>
      <c r="AW1427">
        <v>0</v>
      </c>
      <c r="AX1427">
        <v>0</v>
      </c>
      <c r="AY1427">
        <v>0</v>
      </c>
      <c r="BC1427" t="s">
        <v>63</v>
      </c>
      <c r="BD1427" t="s">
        <v>5670</v>
      </c>
      <c r="BE1427">
        <v>0</v>
      </c>
      <c r="BG1427" t="s">
        <v>3720</v>
      </c>
      <c r="BJ1427" t="s">
        <v>3721</v>
      </c>
    </row>
    <row r="1428" spans="1:62" x14ac:dyDescent="0.35">
      <c r="A1428" t="s">
        <v>4033</v>
      </c>
      <c r="B1428">
        <v>10000</v>
      </c>
      <c r="C1428">
        <v>20000</v>
      </c>
      <c r="D1428">
        <v>45776</v>
      </c>
      <c r="E1428" t="s">
        <v>59</v>
      </c>
      <c r="F1428">
        <v>0.46378472222222222</v>
      </c>
      <c r="G1428" t="s">
        <v>4034</v>
      </c>
      <c r="I1428">
        <v>1</v>
      </c>
      <c r="J1428" t="s">
        <v>183</v>
      </c>
      <c r="K1428">
        <v>79</v>
      </c>
      <c r="L1428" t="s">
        <v>6076</v>
      </c>
      <c r="M1428" t="s">
        <v>26406</v>
      </c>
      <c r="N1428" t="s">
        <v>92</v>
      </c>
      <c r="O1428" t="s">
        <v>3828</v>
      </c>
      <c r="P1428">
        <v>1101</v>
      </c>
      <c r="Q1428">
        <f t="shared" ref="Q1428:Q1436" si="392">(P1428/20)+30</f>
        <v>85.05</v>
      </c>
      <c r="R1428" s="34">
        <f t="shared" ref="R1428:R1439" si="393">Q1428/60</f>
        <v>1.4175</v>
      </c>
      <c r="S1428" s="35">
        <v>45769</v>
      </c>
      <c r="U1428">
        <v>308</v>
      </c>
      <c r="V1428">
        <v>339108</v>
      </c>
      <c r="W1428" t="s">
        <v>65</v>
      </c>
      <c r="X1428" t="s">
        <v>4035</v>
      </c>
      <c r="Y1428">
        <v>0</v>
      </c>
      <c r="Z1428">
        <v>300000</v>
      </c>
      <c r="AA1428">
        <v>39108</v>
      </c>
      <c r="AB1428">
        <v>0</v>
      </c>
      <c r="AC1428">
        <v>0</v>
      </c>
      <c r="AD1428">
        <v>0</v>
      </c>
      <c r="AG1428">
        <v>0</v>
      </c>
      <c r="AP1428" t="s">
        <v>4036</v>
      </c>
      <c r="AQ1428" t="s">
        <v>108</v>
      </c>
      <c r="AR1428" t="s">
        <v>13404</v>
      </c>
      <c r="AT1428">
        <v>0</v>
      </c>
      <c r="AU1428">
        <v>0</v>
      </c>
      <c r="AV1428">
        <v>0</v>
      </c>
      <c r="AW1428">
        <v>0</v>
      </c>
      <c r="AX1428">
        <v>0</v>
      </c>
      <c r="AY1428">
        <v>0</v>
      </c>
      <c r="BC1428" t="s">
        <v>63</v>
      </c>
      <c r="BD1428" t="s">
        <v>6418</v>
      </c>
      <c r="BE1428">
        <v>0</v>
      </c>
      <c r="BG1428" t="s">
        <v>108</v>
      </c>
      <c r="BJ1428" t="s">
        <v>4037</v>
      </c>
    </row>
    <row r="1429" spans="1:62" x14ac:dyDescent="0.35">
      <c r="A1429" t="s">
        <v>3313</v>
      </c>
      <c r="B1429">
        <v>10000</v>
      </c>
      <c r="C1429">
        <v>10000</v>
      </c>
      <c r="D1429">
        <v>45770</v>
      </c>
      <c r="E1429" t="s">
        <v>59</v>
      </c>
      <c r="F1429">
        <v>0.47409722222222223</v>
      </c>
      <c r="G1429">
        <v>860909190918</v>
      </c>
      <c r="I1429">
        <v>1</v>
      </c>
      <c r="J1429" t="s">
        <v>183</v>
      </c>
      <c r="K1429">
        <v>79</v>
      </c>
      <c r="L1429" t="s">
        <v>6076</v>
      </c>
      <c r="M1429" t="s">
        <v>26406</v>
      </c>
      <c r="N1429" t="s">
        <v>92</v>
      </c>
      <c r="O1429" t="s">
        <v>3828</v>
      </c>
      <c r="P1429">
        <v>139</v>
      </c>
      <c r="Q1429">
        <f t="shared" si="392"/>
        <v>36.950000000000003</v>
      </c>
      <c r="R1429" s="34">
        <f t="shared" si="393"/>
        <v>0.61583333333333334</v>
      </c>
      <c r="S1429" s="35">
        <v>45769</v>
      </c>
      <c r="U1429">
        <v>36</v>
      </c>
      <c r="V1429">
        <v>5000</v>
      </c>
      <c r="W1429" t="s">
        <v>65</v>
      </c>
      <c r="X1429">
        <v>200742620001</v>
      </c>
      <c r="Y1429">
        <v>0</v>
      </c>
      <c r="Z1429">
        <v>2000</v>
      </c>
      <c r="AA1429">
        <v>3000</v>
      </c>
      <c r="AB1429">
        <v>0</v>
      </c>
      <c r="AC1429">
        <v>0</v>
      </c>
      <c r="AD1429">
        <v>0</v>
      </c>
      <c r="AG1429">
        <v>0</v>
      </c>
      <c r="AP1429">
        <v>20074262</v>
      </c>
      <c r="AQ1429" t="s">
        <v>571</v>
      </c>
      <c r="AR1429" t="s">
        <v>14937</v>
      </c>
      <c r="AT1429">
        <v>0</v>
      </c>
      <c r="AU1429">
        <v>0</v>
      </c>
      <c r="AV1429">
        <v>0</v>
      </c>
      <c r="AW1429">
        <v>0</v>
      </c>
      <c r="AX1429">
        <v>0</v>
      </c>
      <c r="AY1429">
        <v>0</v>
      </c>
      <c r="BC1429" t="s">
        <v>63</v>
      </c>
      <c r="BD1429" t="s">
        <v>5671</v>
      </c>
      <c r="BE1429">
        <v>0</v>
      </c>
      <c r="BG1429" t="s">
        <v>571</v>
      </c>
      <c r="BJ1429" t="s">
        <v>3314</v>
      </c>
    </row>
    <row r="1430" spans="1:62" x14ac:dyDescent="0.35">
      <c r="A1430" t="s">
        <v>3313</v>
      </c>
      <c r="B1430">
        <v>20000</v>
      </c>
      <c r="C1430">
        <v>10000</v>
      </c>
      <c r="D1430">
        <v>45770</v>
      </c>
      <c r="E1430" t="s">
        <v>59</v>
      </c>
      <c r="F1430">
        <v>0.47409722222222223</v>
      </c>
      <c r="G1430">
        <v>860909190918</v>
      </c>
      <c r="I1430">
        <v>1</v>
      </c>
      <c r="J1430" t="s">
        <v>183</v>
      </c>
      <c r="K1430">
        <v>79</v>
      </c>
      <c r="L1430" t="s">
        <v>6076</v>
      </c>
      <c r="M1430" t="s">
        <v>26406</v>
      </c>
      <c r="N1430" t="s">
        <v>92</v>
      </c>
      <c r="O1430" t="s">
        <v>3828</v>
      </c>
      <c r="P1430">
        <v>111</v>
      </c>
      <c r="Q1430">
        <f t="shared" si="392"/>
        <v>35.549999999999997</v>
      </c>
      <c r="R1430" s="34">
        <f t="shared" si="393"/>
        <v>0.59249999999999992</v>
      </c>
      <c r="S1430" s="35">
        <v>45769</v>
      </c>
      <c r="U1430">
        <v>36</v>
      </c>
      <c r="V1430">
        <v>4000</v>
      </c>
      <c r="W1430" t="s">
        <v>65</v>
      </c>
      <c r="X1430">
        <v>200742620001</v>
      </c>
      <c r="Y1430">
        <v>0</v>
      </c>
      <c r="Z1430">
        <v>4000</v>
      </c>
      <c r="AA1430">
        <v>0</v>
      </c>
      <c r="AB1430">
        <v>0</v>
      </c>
      <c r="AC1430">
        <v>0</v>
      </c>
      <c r="AD1430">
        <v>0</v>
      </c>
      <c r="AG1430">
        <v>0</v>
      </c>
      <c r="AP1430">
        <v>20074262</v>
      </c>
      <c r="AQ1430" t="s">
        <v>571</v>
      </c>
      <c r="AR1430" t="s">
        <v>14937</v>
      </c>
      <c r="AT1430">
        <v>0</v>
      </c>
      <c r="AU1430">
        <v>0</v>
      </c>
      <c r="AV1430">
        <v>0</v>
      </c>
      <c r="AW1430">
        <v>0</v>
      </c>
      <c r="AX1430">
        <v>0</v>
      </c>
      <c r="AY1430">
        <v>0</v>
      </c>
      <c r="BC1430" t="s">
        <v>63</v>
      </c>
      <c r="BD1430" t="s">
        <v>5671</v>
      </c>
      <c r="BE1430">
        <v>0</v>
      </c>
      <c r="BG1430" t="s">
        <v>571</v>
      </c>
      <c r="BJ1430" t="s">
        <v>3314</v>
      </c>
    </row>
    <row r="1431" spans="1:62" x14ac:dyDescent="0.35">
      <c r="A1431" t="s">
        <v>3315</v>
      </c>
      <c r="B1431">
        <v>10000</v>
      </c>
      <c r="C1431">
        <v>10000</v>
      </c>
      <c r="D1431">
        <v>45770</v>
      </c>
      <c r="E1431" t="s">
        <v>59</v>
      </c>
      <c r="F1431" t="s">
        <v>3316</v>
      </c>
      <c r="G1431">
        <v>860909190918</v>
      </c>
      <c r="I1431">
        <v>1</v>
      </c>
      <c r="J1431" t="s">
        <v>183</v>
      </c>
      <c r="K1431">
        <v>79</v>
      </c>
      <c r="L1431" t="s">
        <v>6076</v>
      </c>
      <c r="M1431" t="s">
        <v>26406</v>
      </c>
      <c r="N1431" t="s">
        <v>92</v>
      </c>
      <c r="O1431" t="s">
        <v>3828</v>
      </c>
      <c r="P1431">
        <v>83</v>
      </c>
      <c r="Q1431">
        <f t="shared" si="392"/>
        <v>34.15</v>
      </c>
      <c r="R1431" s="34">
        <f t="shared" si="393"/>
        <v>0.5691666666666666</v>
      </c>
      <c r="S1431" s="35">
        <v>45769</v>
      </c>
      <c r="U1431">
        <v>108</v>
      </c>
      <c r="V1431">
        <v>9012</v>
      </c>
      <c r="W1431" t="s">
        <v>65</v>
      </c>
      <c r="X1431">
        <v>200717140001</v>
      </c>
      <c r="Y1431">
        <v>0</v>
      </c>
      <c r="Z1431">
        <v>8000</v>
      </c>
      <c r="AA1431">
        <v>1012</v>
      </c>
      <c r="AB1431">
        <v>0</v>
      </c>
      <c r="AC1431">
        <v>0</v>
      </c>
      <c r="AD1431">
        <v>0</v>
      </c>
      <c r="AG1431">
        <v>0</v>
      </c>
      <c r="AP1431">
        <v>20071714</v>
      </c>
      <c r="AQ1431" t="s">
        <v>571</v>
      </c>
      <c r="AR1431" t="s">
        <v>14937</v>
      </c>
      <c r="AT1431">
        <v>0</v>
      </c>
      <c r="AU1431">
        <v>0</v>
      </c>
      <c r="AV1431">
        <v>0</v>
      </c>
      <c r="AW1431">
        <v>0</v>
      </c>
      <c r="AX1431">
        <v>0</v>
      </c>
      <c r="AY1431">
        <v>0</v>
      </c>
      <c r="BC1431" t="s">
        <v>63</v>
      </c>
      <c r="BD1431" t="s">
        <v>6542</v>
      </c>
      <c r="BE1431">
        <v>0</v>
      </c>
      <c r="BG1431" t="s">
        <v>571</v>
      </c>
      <c r="BJ1431" t="s">
        <v>3318</v>
      </c>
    </row>
    <row r="1432" spans="1:62" x14ac:dyDescent="0.35">
      <c r="A1432" t="s">
        <v>3315</v>
      </c>
      <c r="B1432">
        <v>20000</v>
      </c>
      <c r="C1432">
        <v>10000</v>
      </c>
      <c r="D1432">
        <v>45770</v>
      </c>
      <c r="E1432" t="s">
        <v>59</v>
      </c>
      <c r="F1432" t="s">
        <v>3316</v>
      </c>
      <c r="G1432">
        <v>860909190918</v>
      </c>
      <c r="I1432">
        <v>1</v>
      </c>
      <c r="J1432" t="s">
        <v>183</v>
      </c>
      <c r="K1432">
        <v>79</v>
      </c>
      <c r="L1432" t="s">
        <v>6076</v>
      </c>
      <c r="M1432" t="s">
        <v>26406</v>
      </c>
      <c r="N1432" t="s">
        <v>92</v>
      </c>
      <c r="O1432" t="s">
        <v>3828</v>
      </c>
      <c r="P1432">
        <v>37</v>
      </c>
      <c r="Q1432">
        <f t="shared" si="392"/>
        <v>31.85</v>
      </c>
      <c r="R1432" s="34">
        <f t="shared" si="393"/>
        <v>0.53083333333333338</v>
      </c>
      <c r="S1432" s="35">
        <v>45769</v>
      </c>
      <c r="U1432">
        <v>108</v>
      </c>
      <c r="V1432">
        <v>4000</v>
      </c>
      <c r="W1432" t="s">
        <v>65</v>
      </c>
      <c r="X1432">
        <v>200717140001</v>
      </c>
      <c r="Y1432">
        <v>0</v>
      </c>
      <c r="Z1432">
        <v>4000</v>
      </c>
      <c r="AA1432">
        <v>0</v>
      </c>
      <c r="AB1432">
        <v>0</v>
      </c>
      <c r="AC1432">
        <v>0</v>
      </c>
      <c r="AD1432">
        <v>0</v>
      </c>
      <c r="AG1432">
        <v>0</v>
      </c>
      <c r="AP1432">
        <v>20071714</v>
      </c>
      <c r="AQ1432" t="s">
        <v>571</v>
      </c>
      <c r="AR1432" t="s">
        <v>14937</v>
      </c>
      <c r="AT1432">
        <v>0</v>
      </c>
      <c r="AU1432">
        <v>0</v>
      </c>
      <c r="AV1432">
        <v>0</v>
      </c>
      <c r="AW1432">
        <v>0</v>
      </c>
      <c r="AX1432">
        <v>0</v>
      </c>
      <c r="AY1432">
        <v>0</v>
      </c>
      <c r="BC1432" t="s">
        <v>63</v>
      </c>
      <c r="BD1432" t="s">
        <v>6542</v>
      </c>
      <c r="BE1432">
        <v>0</v>
      </c>
      <c r="BG1432" t="s">
        <v>571</v>
      </c>
      <c r="BJ1432" t="s">
        <v>3318</v>
      </c>
    </row>
    <row r="1433" spans="1:62" x14ac:dyDescent="0.35">
      <c r="A1433" t="s">
        <v>3315</v>
      </c>
      <c r="B1433">
        <v>30000</v>
      </c>
      <c r="C1433">
        <v>10000</v>
      </c>
      <c r="D1433">
        <v>45770</v>
      </c>
      <c r="E1433" t="s">
        <v>59</v>
      </c>
      <c r="F1433" t="s">
        <v>3316</v>
      </c>
      <c r="G1433">
        <v>860909190918</v>
      </c>
      <c r="I1433">
        <v>1</v>
      </c>
      <c r="J1433" t="s">
        <v>183</v>
      </c>
      <c r="K1433">
        <v>79</v>
      </c>
      <c r="L1433" t="s">
        <v>6076</v>
      </c>
      <c r="M1433" t="s">
        <v>26406</v>
      </c>
      <c r="N1433" t="s">
        <v>92</v>
      </c>
      <c r="O1433" t="s">
        <v>3828</v>
      </c>
      <c r="P1433">
        <v>19</v>
      </c>
      <c r="Q1433">
        <f t="shared" si="392"/>
        <v>30.95</v>
      </c>
      <c r="R1433" s="34">
        <f t="shared" si="393"/>
        <v>0.51583333333333337</v>
      </c>
      <c r="S1433" s="35">
        <v>45769</v>
      </c>
      <c r="U1433">
        <v>108</v>
      </c>
      <c r="V1433">
        <v>2000</v>
      </c>
      <c r="W1433" t="s">
        <v>65</v>
      </c>
      <c r="X1433">
        <v>200717140001</v>
      </c>
      <c r="Y1433">
        <v>0</v>
      </c>
      <c r="Z1433">
        <v>2000</v>
      </c>
      <c r="AA1433">
        <v>0</v>
      </c>
      <c r="AB1433">
        <v>0</v>
      </c>
      <c r="AC1433">
        <v>0</v>
      </c>
      <c r="AD1433">
        <v>0</v>
      </c>
      <c r="AG1433">
        <v>0</v>
      </c>
      <c r="AP1433">
        <v>20071714</v>
      </c>
      <c r="AQ1433" t="s">
        <v>571</v>
      </c>
      <c r="AR1433" t="s">
        <v>14937</v>
      </c>
      <c r="AT1433">
        <v>0</v>
      </c>
      <c r="AU1433">
        <v>0</v>
      </c>
      <c r="AV1433">
        <v>0</v>
      </c>
      <c r="AW1433">
        <v>0</v>
      </c>
      <c r="AX1433">
        <v>0</v>
      </c>
      <c r="AY1433">
        <v>0</v>
      </c>
      <c r="BC1433" t="s">
        <v>63</v>
      </c>
      <c r="BD1433" t="s">
        <v>6542</v>
      </c>
      <c r="BE1433">
        <v>0</v>
      </c>
      <c r="BG1433" t="s">
        <v>571</v>
      </c>
      <c r="BJ1433" t="s">
        <v>3318</v>
      </c>
    </row>
    <row r="1434" spans="1:62" x14ac:dyDescent="0.35">
      <c r="A1434" t="s">
        <v>3319</v>
      </c>
      <c r="B1434">
        <v>10000</v>
      </c>
      <c r="C1434">
        <v>10000</v>
      </c>
      <c r="D1434">
        <v>45770</v>
      </c>
      <c r="E1434" t="s">
        <v>59</v>
      </c>
      <c r="F1434">
        <v>0.47339120370370369</v>
      </c>
      <c r="G1434">
        <v>860909190918</v>
      </c>
      <c r="I1434">
        <v>1</v>
      </c>
      <c r="J1434" t="s">
        <v>183</v>
      </c>
      <c r="K1434">
        <v>79</v>
      </c>
      <c r="L1434" t="s">
        <v>6076</v>
      </c>
      <c r="M1434" t="s">
        <v>26406</v>
      </c>
      <c r="N1434" t="s">
        <v>92</v>
      </c>
      <c r="O1434" t="s">
        <v>3828</v>
      </c>
      <c r="P1434">
        <v>195</v>
      </c>
      <c r="Q1434">
        <f t="shared" si="392"/>
        <v>39.75</v>
      </c>
      <c r="R1434" s="34">
        <f t="shared" si="393"/>
        <v>0.66249999999999998</v>
      </c>
      <c r="S1434" s="35">
        <v>45769</v>
      </c>
      <c r="U1434">
        <v>36</v>
      </c>
      <c r="V1434">
        <v>7020</v>
      </c>
      <c r="W1434" t="s">
        <v>65</v>
      </c>
      <c r="X1434">
        <v>200742640001</v>
      </c>
      <c r="Y1434">
        <v>0</v>
      </c>
      <c r="Z1434">
        <v>6000</v>
      </c>
      <c r="AA1434">
        <v>1020</v>
      </c>
      <c r="AB1434">
        <v>0</v>
      </c>
      <c r="AC1434">
        <v>0</v>
      </c>
      <c r="AD1434">
        <v>0</v>
      </c>
      <c r="AG1434">
        <v>0</v>
      </c>
      <c r="AP1434">
        <v>20074264</v>
      </c>
      <c r="AQ1434" t="s">
        <v>571</v>
      </c>
      <c r="AR1434" t="s">
        <v>14937</v>
      </c>
      <c r="AT1434">
        <v>0</v>
      </c>
      <c r="AU1434">
        <v>0</v>
      </c>
      <c r="AV1434">
        <v>0</v>
      </c>
      <c r="AW1434">
        <v>0</v>
      </c>
      <c r="AX1434">
        <v>0</v>
      </c>
      <c r="AY1434">
        <v>0</v>
      </c>
      <c r="BC1434" t="s">
        <v>63</v>
      </c>
      <c r="BD1434" t="s">
        <v>5672</v>
      </c>
      <c r="BE1434">
        <v>0</v>
      </c>
      <c r="BG1434" t="s">
        <v>571</v>
      </c>
      <c r="BJ1434" t="s">
        <v>3320</v>
      </c>
    </row>
    <row r="1435" spans="1:62" x14ac:dyDescent="0.35">
      <c r="A1435" t="s">
        <v>3321</v>
      </c>
      <c r="B1435">
        <v>10000</v>
      </c>
      <c r="C1435">
        <v>10000</v>
      </c>
      <c r="D1435">
        <v>45770</v>
      </c>
      <c r="E1435" t="s">
        <v>59</v>
      </c>
      <c r="F1435" t="s">
        <v>3322</v>
      </c>
      <c r="G1435">
        <v>860909190918</v>
      </c>
      <c r="I1435">
        <v>1</v>
      </c>
      <c r="J1435" t="s">
        <v>183</v>
      </c>
      <c r="K1435">
        <v>79</v>
      </c>
      <c r="L1435" t="s">
        <v>6076</v>
      </c>
      <c r="M1435" t="s">
        <v>26406</v>
      </c>
      <c r="N1435" t="s">
        <v>92</v>
      </c>
      <c r="O1435" t="s">
        <v>3828</v>
      </c>
      <c r="P1435">
        <v>750</v>
      </c>
      <c r="Q1435">
        <f t="shared" si="392"/>
        <v>67.5</v>
      </c>
      <c r="R1435" s="34">
        <f t="shared" si="393"/>
        <v>1.125</v>
      </c>
      <c r="S1435" s="35">
        <v>45769</v>
      </c>
      <c r="U1435">
        <v>108</v>
      </c>
      <c r="V1435">
        <v>81000</v>
      </c>
      <c r="W1435" t="s">
        <v>65</v>
      </c>
      <c r="X1435">
        <v>200645610001</v>
      </c>
      <c r="Y1435">
        <v>0</v>
      </c>
      <c r="Z1435">
        <v>5000</v>
      </c>
      <c r="AA1435">
        <v>76000</v>
      </c>
      <c r="AB1435">
        <v>0</v>
      </c>
      <c r="AC1435">
        <v>0</v>
      </c>
      <c r="AD1435">
        <v>0</v>
      </c>
      <c r="AG1435">
        <v>0</v>
      </c>
      <c r="AP1435">
        <v>20064561</v>
      </c>
      <c r="AQ1435" t="s">
        <v>571</v>
      </c>
      <c r="AR1435" t="s">
        <v>14937</v>
      </c>
      <c r="AT1435">
        <v>0</v>
      </c>
      <c r="AU1435">
        <v>0</v>
      </c>
      <c r="AV1435">
        <v>0</v>
      </c>
      <c r="AW1435">
        <v>0</v>
      </c>
      <c r="AX1435">
        <v>0</v>
      </c>
      <c r="AY1435">
        <v>0</v>
      </c>
      <c r="BC1435" t="s">
        <v>63</v>
      </c>
      <c r="BD1435" t="s">
        <v>6543</v>
      </c>
      <c r="BE1435">
        <v>0</v>
      </c>
      <c r="BG1435" t="s">
        <v>571</v>
      </c>
      <c r="BJ1435" t="s">
        <v>3323</v>
      </c>
    </row>
    <row r="1436" spans="1:62" x14ac:dyDescent="0.35">
      <c r="A1436" t="s">
        <v>5673</v>
      </c>
      <c r="B1436">
        <v>10000</v>
      </c>
      <c r="C1436">
        <v>20000</v>
      </c>
      <c r="D1436">
        <v>45771</v>
      </c>
      <c r="E1436" t="s">
        <v>59</v>
      </c>
      <c r="F1436" t="s">
        <v>5674</v>
      </c>
      <c r="G1436">
        <v>860909190918</v>
      </c>
      <c r="I1436">
        <v>1</v>
      </c>
      <c r="J1436" t="s">
        <v>183</v>
      </c>
      <c r="K1436">
        <v>79</v>
      </c>
      <c r="L1436" t="s">
        <v>6076</v>
      </c>
      <c r="M1436" t="s">
        <v>26406</v>
      </c>
      <c r="N1436" t="s">
        <v>92</v>
      </c>
      <c r="O1436" t="s">
        <v>3828</v>
      </c>
      <c r="P1436">
        <v>143</v>
      </c>
      <c r="Q1436">
        <f t="shared" si="392"/>
        <v>37.15</v>
      </c>
      <c r="R1436" s="34">
        <f t="shared" si="393"/>
        <v>0.61916666666666664</v>
      </c>
      <c r="S1436" s="35">
        <v>45769</v>
      </c>
      <c r="U1436">
        <v>28</v>
      </c>
      <c r="V1436">
        <v>4004</v>
      </c>
      <c r="W1436" t="s">
        <v>65</v>
      </c>
      <c r="X1436">
        <v>200645590001</v>
      </c>
      <c r="Y1436">
        <v>0</v>
      </c>
      <c r="Z1436">
        <v>2500</v>
      </c>
      <c r="AA1436">
        <v>1504</v>
      </c>
      <c r="AB1436">
        <v>0</v>
      </c>
      <c r="AC1436">
        <v>0</v>
      </c>
      <c r="AD1436">
        <v>0</v>
      </c>
      <c r="AG1436">
        <v>0</v>
      </c>
      <c r="AP1436">
        <v>20064559</v>
      </c>
      <c r="AQ1436" t="s">
        <v>571</v>
      </c>
      <c r="AR1436" t="s">
        <v>14937</v>
      </c>
      <c r="AT1436">
        <v>0</v>
      </c>
      <c r="AU1436">
        <v>0</v>
      </c>
      <c r="AV1436">
        <v>0</v>
      </c>
      <c r="AW1436">
        <v>0</v>
      </c>
      <c r="AX1436">
        <v>0</v>
      </c>
      <c r="AY1436">
        <v>0</v>
      </c>
      <c r="BC1436" t="s">
        <v>63</v>
      </c>
      <c r="BD1436" t="s">
        <v>5675</v>
      </c>
      <c r="BE1436">
        <v>0</v>
      </c>
      <c r="BG1436" t="s">
        <v>571</v>
      </c>
      <c r="BJ1436" t="s">
        <v>5676</v>
      </c>
    </row>
    <row r="1437" spans="1:62" x14ac:dyDescent="0.35">
      <c r="A1437" t="s">
        <v>3324</v>
      </c>
      <c r="B1437">
        <v>10000</v>
      </c>
      <c r="C1437">
        <v>10000</v>
      </c>
      <c r="D1437">
        <v>45770</v>
      </c>
      <c r="E1437" t="s">
        <v>59</v>
      </c>
      <c r="F1437">
        <v>0.47711805555555553</v>
      </c>
      <c r="G1437" t="s">
        <v>167</v>
      </c>
      <c r="I1437">
        <v>1</v>
      </c>
      <c r="J1437" t="s">
        <v>183</v>
      </c>
      <c r="K1437">
        <v>63</v>
      </c>
      <c r="L1437" t="s">
        <v>6051</v>
      </c>
      <c r="M1437" t="s">
        <v>26408</v>
      </c>
      <c r="N1437" t="s">
        <v>136</v>
      </c>
      <c r="O1437" t="s">
        <v>3850</v>
      </c>
      <c r="P1437">
        <v>1000</v>
      </c>
      <c r="Q1437">
        <f t="shared" ref="Q1437:Q1439" si="394">(P1437/40)+45</f>
        <v>70</v>
      </c>
      <c r="R1437" s="34">
        <f t="shared" si="393"/>
        <v>1.1666666666666667</v>
      </c>
      <c r="S1437" s="35">
        <v>45769</v>
      </c>
      <c r="U1437">
        <v>40</v>
      </c>
      <c r="V1437">
        <v>40000</v>
      </c>
      <c r="W1437" t="s">
        <v>65</v>
      </c>
      <c r="X1437" t="s">
        <v>1274</v>
      </c>
      <c r="Y1437">
        <v>0</v>
      </c>
      <c r="Z1437">
        <v>40000</v>
      </c>
      <c r="AA1437">
        <v>0</v>
      </c>
      <c r="AB1437">
        <v>0</v>
      </c>
      <c r="AC1437">
        <v>0</v>
      </c>
      <c r="AD1437">
        <v>0</v>
      </c>
      <c r="AG1437">
        <v>0</v>
      </c>
      <c r="AP1437" t="s">
        <v>1275</v>
      </c>
      <c r="AQ1437" t="s">
        <v>170</v>
      </c>
      <c r="AR1437" t="s">
        <v>21526</v>
      </c>
      <c r="AT1437">
        <v>0</v>
      </c>
      <c r="AU1437">
        <v>0</v>
      </c>
      <c r="AV1437">
        <v>0</v>
      </c>
      <c r="AW1437">
        <v>0</v>
      </c>
      <c r="AX1437">
        <v>0</v>
      </c>
      <c r="AY1437">
        <v>0</v>
      </c>
      <c r="BC1437" t="s">
        <v>63</v>
      </c>
      <c r="BD1437" t="s">
        <v>5677</v>
      </c>
      <c r="BE1437">
        <v>0</v>
      </c>
      <c r="BG1437" t="s">
        <v>170</v>
      </c>
      <c r="BJ1437" t="s">
        <v>3325</v>
      </c>
    </row>
    <row r="1438" spans="1:62" x14ac:dyDescent="0.35">
      <c r="A1438" t="s">
        <v>3326</v>
      </c>
      <c r="B1438">
        <v>10000</v>
      </c>
      <c r="C1438">
        <v>10000</v>
      </c>
      <c r="D1438">
        <v>45770</v>
      </c>
      <c r="E1438" t="s">
        <v>59</v>
      </c>
      <c r="F1438">
        <v>0.47711805555555553</v>
      </c>
      <c r="G1438" t="s">
        <v>167</v>
      </c>
      <c r="I1438">
        <v>1</v>
      </c>
      <c r="J1438" t="s">
        <v>183</v>
      </c>
      <c r="K1438">
        <v>63</v>
      </c>
      <c r="L1438" t="s">
        <v>6051</v>
      </c>
      <c r="M1438" t="s">
        <v>26408</v>
      </c>
      <c r="N1438" t="s">
        <v>136</v>
      </c>
      <c r="O1438" t="s">
        <v>3850</v>
      </c>
      <c r="P1438">
        <v>2000</v>
      </c>
      <c r="Q1438">
        <f t="shared" si="394"/>
        <v>95</v>
      </c>
      <c r="R1438" s="34">
        <f t="shared" si="393"/>
        <v>1.5833333333333333</v>
      </c>
      <c r="S1438" s="35">
        <v>45769</v>
      </c>
      <c r="U1438">
        <v>40</v>
      </c>
      <c r="V1438">
        <v>80000</v>
      </c>
      <c r="W1438" t="s">
        <v>65</v>
      </c>
      <c r="X1438" t="s">
        <v>1274</v>
      </c>
      <c r="Y1438">
        <v>0</v>
      </c>
      <c r="Z1438">
        <v>80000</v>
      </c>
      <c r="AA1438">
        <v>0</v>
      </c>
      <c r="AB1438">
        <v>0</v>
      </c>
      <c r="AC1438">
        <v>0</v>
      </c>
      <c r="AD1438">
        <v>0</v>
      </c>
      <c r="AG1438">
        <v>0</v>
      </c>
      <c r="AP1438" t="s">
        <v>1275</v>
      </c>
      <c r="AQ1438" t="s">
        <v>170</v>
      </c>
      <c r="AR1438" t="s">
        <v>21526</v>
      </c>
      <c r="AT1438">
        <v>0</v>
      </c>
      <c r="AU1438">
        <v>0</v>
      </c>
      <c r="AV1438">
        <v>0</v>
      </c>
      <c r="AW1438">
        <v>0</v>
      </c>
      <c r="AX1438">
        <v>0</v>
      </c>
      <c r="AY1438">
        <v>0</v>
      </c>
      <c r="BC1438" t="s">
        <v>63</v>
      </c>
      <c r="BD1438" t="s">
        <v>5678</v>
      </c>
      <c r="BE1438">
        <v>0</v>
      </c>
      <c r="BG1438" t="s">
        <v>170</v>
      </c>
      <c r="BJ1438" t="s">
        <v>3327</v>
      </c>
    </row>
    <row r="1439" spans="1:62" x14ac:dyDescent="0.35">
      <c r="A1439" t="s">
        <v>3328</v>
      </c>
      <c r="B1439">
        <v>10000</v>
      </c>
      <c r="C1439">
        <v>10000</v>
      </c>
      <c r="D1439">
        <v>45770</v>
      </c>
      <c r="E1439" t="s">
        <v>59</v>
      </c>
      <c r="F1439">
        <v>0.47711805555555553</v>
      </c>
      <c r="G1439" t="s">
        <v>167</v>
      </c>
      <c r="I1439">
        <v>1</v>
      </c>
      <c r="J1439" t="s">
        <v>183</v>
      </c>
      <c r="K1439">
        <v>63</v>
      </c>
      <c r="L1439" t="s">
        <v>6051</v>
      </c>
      <c r="M1439" t="s">
        <v>26408</v>
      </c>
      <c r="N1439" t="s">
        <v>136</v>
      </c>
      <c r="O1439" t="s">
        <v>3850</v>
      </c>
      <c r="P1439">
        <v>3334</v>
      </c>
      <c r="Q1439">
        <f t="shared" si="394"/>
        <v>128.35</v>
      </c>
      <c r="R1439" s="34">
        <f t="shared" si="393"/>
        <v>2.1391666666666667</v>
      </c>
      <c r="S1439" s="35">
        <v>45769</v>
      </c>
      <c r="U1439">
        <v>60</v>
      </c>
      <c r="V1439">
        <v>200040</v>
      </c>
      <c r="W1439" t="s">
        <v>65</v>
      </c>
      <c r="X1439" t="s">
        <v>168</v>
      </c>
      <c r="Y1439">
        <v>0</v>
      </c>
      <c r="Z1439">
        <v>200000</v>
      </c>
      <c r="AA1439">
        <v>40</v>
      </c>
      <c r="AB1439">
        <v>0</v>
      </c>
      <c r="AC1439">
        <v>0</v>
      </c>
      <c r="AD1439">
        <v>0</v>
      </c>
      <c r="AG1439">
        <v>0</v>
      </c>
      <c r="AP1439" t="s">
        <v>169</v>
      </c>
      <c r="AQ1439" t="s">
        <v>170</v>
      </c>
      <c r="AR1439" t="s">
        <v>21526</v>
      </c>
      <c r="AT1439">
        <v>0</v>
      </c>
      <c r="AU1439">
        <v>0</v>
      </c>
      <c r="AV1439">
        <v>0</v>
      </c>
      <c r="AW1439">
        <v>0</v>
      </c>
      <c r="AX1439">
        <v>0</v>
      </c>
      <c r="AY1439">
        <v>0</v>
      </c>
      <c r="BC1439" t="s">
        <v>63</v>
      </c>
      <c r="BD1439" t="s">
        <v>5679</v>
      </c>
      <c r="BE1439">
        <v>0</v>
      </c>
      <c r="BG1439" t="s">
        <v>170</v>
      </c>
      <c r="BJ1439" t="s">
        <v>3329</v>
      </c>
    </row>
    <row r="1440" spans="1:62" x14ac:dyDescent="0.35">
      <c r="A1440" t="s">
        <v>5680</v>
      </c>
      <c r="B1440">
        <v>10000</v>
      </c>
      <c r="C1440">
        <v>10000</v>
      </c>
      <c r="D1440">
        <v>45772</v>
      </c>
      <c r="E1440" t="s">
        <v>59</v>
      </c>
      <c r="F1440" t="s">
        <v>5681</v>
      </c>
      <c r="G1440" t="s">
        <v>5682</v>
      </c>
      <c r="I1440">
        <v>1</v>
      </c>
      <c r="J1440" t="s">
        <v>183</v>
      </c>
      <c r="K1440">
        <v>66</v>
      </c>
      <c r="L1440" t="s">
        <v>6066</v>
      </c>
      <c r="M1440" t="s">
        <v>26408</v>
      </c>
      <c r="N1440" t="s">
        <v>3192</v>
      </c>
      <c r="O1440" t="s">
        <v>3843</v>
      </c>
      <c r="P1440">
        <v>150000</v>
      </c>
      <c r="Q1440">
        <f>(P1440/50)+45</f>
        <v>3045</v>
      </c>
      <c r="R1440" s="34">
        <f>Q1440/60</f>
        <v>50.75</v>
      </c>
      <c r="S1440" s="35">
        <v>45769</v>
      </c>
      <c r="U1440">
        <v>1</v>
      </c>
      <c r="V1440">
        <v>150000</v>
      </c>
      <c r="W1440" t="s">
        <v>65</v>
      </c>
      <c r="X1440" t="s">
        <v>3193</v>
      </c>
      <c r="Y1440">
        <v>0</v>
      </c>
      <c r="Z1440">
        <v>150000</v>
      </c>
      <c r="AA1440">
        <v>0</v>
      </c>
      <c r="AB1440">
        <v>0</v>
      </c>
      <c r="AC1440">
        <v>0</v>
      </c>
      <c r="AD1440">
        <v>0</v>
      </c>
      <c r="AG1440">
        <v>0</v>
      </c>
      <c r="AP1440" t="s">
        <v>3194</v>
      </c>
      <c r="AQ1440" t="s">
        <v>275</v>
      </c>
      <c r="AR1440" t="s">
        <v>21306</v>
      </c>
      <c r="AT1440">
        <v>0</v>
      </c>
      <c r="AU1440">
        <v>0</v>
      </c>
      <c r="AV1440">
        <v>0</v>
      </c>
      <c r="AW1440">
        <v>0</v>
      </c>
      <c r="AX1440">
        <v>0</v>
      </c>
      <c r="AY1440">
        <v>0</v>
      </c>
      <c r="BC1440" t="s">
        <v>63</v>
      </c>
      <c r="BD1440" t="s">
        <v>5683</v>
      </c>
      <c r="BE1440">
        <v>0</v>
      </c>
      <c r="BG1440" t="s">
        <v>275</v>
      </c>
      <c r="BJ1440" t="s">
        <v>5684</v>
      </c>
    </row>
    <row r="1441" spans="1:62" x14ac:dyDescent="0.35">
      <c r="A1441" t="s">
        <v>3330</v>
      </c>
      <c r="B1441">
        <v>10000</v>
      </c>
      <c r="C1441">
        <v>10000</v>
      </c>
      <c r="D1441">
        <v>45770</v>
      </c>
      <c r="E1441" t="s">
        <v>59</v>
      </c>
      <c r="F1441">
        <v>0.47768518518518521</v>
      </c>
      <c r="G1441" t="s">
        <v>2715</v>
      </c>
      <c r="I1441">
        <v>1</v>
      </c>
      <c r="J1441" t="s">
        <v>183</v>
      </c>
      <c r="K1441">
        <v>70</v>
      </c>
      <c r="L1441" t="s">
        <v>6051</v>
      </c>
      <c r="M1441" t="s">
        <v>26408</v>
      </c>
      <c r="N1441" t="s">
        <v>272</v>
      </c>
      <c r="O1441" t="s">
        <v>3812</v>
      </c>
      <c r="P1441">
        <v>15000</v>
      </c>
      <c r="Q1441">
        <f>(P1441/40)+45</f>
        <v>420</v>
      </c>
      <c r="R1441" s="34">
        <f>Q1441/60</f>
        <v>7</v>
      </c>
      <c r="S1441" s="35">
        <v>45769</v>
      </c>
      <c r="U1441">
        <v>6</v>
      </c>
      <c r="V1441">
        <v>90000</v>
      </c>
      <c r="W1441" t="s">
        <v>65</v>
      </c>
      <c r="X1441" t="s">
        <v>2616</v>
      </c>
      <c r="Y1441">
        <v>0</v>
      </c>
      <c r="Z1441">
        <v>90000</v>
      </c>
      <c r="AA1441">
        <v>0</v>
      </c>
      <c r="AB1441">
        <v>0</v>
      </c>
      <c r="AC1441">
        <v>0</v>
      </c>
      <c r="AD1441">
        <v>0</v>
      </c>
      <c r="AG1441">
        <v>0</v>
      </c>
      <c r="AP1441" t="s">
        <v>2617</v>
      </c>
      <c r="AQ1441" t="s">
        <v>275</v>
      </c>
      <c r="AR1441" t="s">
        <v>21306</v>
      </c>
      <c r="AT1441">
        <v>0</v>
      </c>
      <c r="AU1441">
        <v>0</v>
      </c>
      <c r="AV1441">
        <v>0</v>
      </c>
      <c r="AW1441">
        <v>0</v>
      </c>
      <c r="AX1441">
        <v>0</v>
      </c>
      <c r="AY1441">
        <v>0</v>
      </c>
      <c r="BC1441" t="s">
        <v>63</v>
      </c>
      <c r="BD1441" t="s">
        <v>5685</v>
      </c>
      <c r="BE1441">
        <v>0</v>
      </c>
      <c r="BG1441" t="s">
        <v>275</v>
      </c>
      <c r="BJ1441" t="s">
        <v>3331</v>
      </c>
    </row>
    <row r="1442" spans="1:62" x14ac:dyDescent="0.35">
      <c r="A1442" t="s">
        <v>3332</v>
      </c>
      <c r="B1442">
        <v>10000</v>
      </c>
      <c r="C1442">
        <v>10000</v>
      </c>
      <c r="D1442">
        <v>45770</v>
      </c>
      <c r="E1442" t="s">
        <v>59</v>
      </c>
      <c r="F1442" t="s">
        <v>3333</v>
      </c>
      <c r="G1442" t="s">
        <v>3334</v>
      </c>
      <c r="I1442">
        <v>1</v>
      </c>
      <c r="J1442" t="s">
        <v>183</v>
      </c>
      <c r="K1442">
        <v>66</v>
      </c>
      <c r="L1442" t="s">
        <v>6066</v>
      </c>
      <c r="M1442" t="s">
        <v>26408</v>
      </c>
      <c r="N1442" t="s">
        <v>3192</v>
      </c>
      <c r="O1442" t="s">
        <v>3843</v>
      </c>
      <c r="P1442">
        <v>200</v>
      </c>
      <c r="Q1442">
        <f t="shared" ref="Q1442:Q1444" si="395">(P1442/50)+45</f>
        <v>49</v>
      </c>
      <c r="R1442" s="34">
        <f t="shared" ref="R1442:R1444" si="396">Q1442/60</f>
        <v>0.81666666666666665</v>
      </c>
      <c r="S1442" s="35">
        <v>45769</v>
      </c>
      <c r="U1442">
        <v>1</v>
      </c>
      <c r="V1442">
        <v>200</v>
      </c>
      <c r="W1442" t="s">
        <v>65</v>
      </c>
      <c r="X1442" t="s">
        <v>3335</v>
      </c>
      <c r="Y1442">
        <v>0</v>
      </c>
      <c r="Z1442">
        <v>200</v>
      </c>
      <c r="AA1442">
        <v>0</v>
      </c>
      <c r="AB1442">
        <v>0</v>
      </c>
      <c r="AC1442">
        <v>0</v>
      </c>
      <c r="AD1442">
        <v>0</v>
      </c>
      <c r="AG1442">
        <v>0</v>
      </c>
      <c r="AP1442" t="s">
        <v>3336</v>
      </c>
      <c r="AQ1442" t="s">
        <v>178</v>
      </c>
      <c r="AR1442" t="s">
        <v>21277</v>
      </c>
      <c r="AT1442">
        <v>0</v>
      </c>
      <c r="AU1442">
        <v>0</v>
      </c>
      <c r="AV1442">
        <v>0</v>
      </c>
      <c r="AW1442">
        <v>0</v>
      </c>
      <c r="AX1442">
        <v>0</v>
      </c>
      <c r="AY1442">
        <v>0</v>
      </c>
      <c r="BC1442" t="s">
        <v>63</v>
      </c>
      <c r="BD1442" t="s">
        <v>5686</v>
      </c>
      <c r="BE1442">
        <v>0</v>
      </c>
      <c r="BG1442" t="s">
        <v>178</v>
      </c>
      <c r="BJ1442" t="s">
        <v>3337</v>
      </c>
    </row>
    <row r="1443" spans="1:62" x14ac:dyDescent="0.35">
      <c r="A1443" t="s">
        <v>3338</v>
      </c>
      <c r="B1443">
        <v>10000</v>
      </c>
      <c r="C1443">
        <v>10000</v>
      </c>
      <c r="D1443">
        <v>45770</v>
      </c>
      <c r="E1443" t="s">
        <v>59</v>
      </c>
      <c r="F1443" t="s">
        <v>3333</v>
      </c>
      <c r="G1443" t="s">
        <v>3334</v>
      </c>
      <c r="I1443">
        <v>1</v>
      </c>
      <c r="J1443" t="s">
        <v>183</v>
      </c>
      <c r="K1443">
        <v>66</v>
      </c>
      <c r="L1443" t="s">
        <v>6066</v>
      </c>
      <c r="M1443" t="s">
        <v>26408</v>
      </c>
      <c r="N1443" t="s">
        <v>3192</v>
      </c>
      <c r="O1443" t="s">
        <v>3843</v>
      </c>
      <c r="P1443">
        <v>50</v>
      </c>
      <c r="Q1443">
        <f t="shared" si="395"/>
        <v>46</v>
      </c>
      <c r="R1443" s="34">
        <f t="shared" si="396"/>
        <v>0.76666666666666672</v>
      </c>
      <c r="S1443" s="35">
        <v>45769</v>
      </c>
      <c r="U1443">
        <v>1</v>
      </c>
      <c r="V1443">
        <v>50</v>
      </c>
      <c r="W1443" t="s">
        <v>65</v>
      </c>
      <c r="X1443" t="s">
        <v>3335</v>
      </c>
      <c r="Y1443">
        <v>0</v>
      </c>
      <c r="Z1443">
        <v>50</v>
      </c>
      <c r="AA1443">
        <v>0</v>
      </c>
      <c r="AB1443">
        <v>0</v>
      </c>
      <c r="AC1443">
        <v>0</v>
      </c>
      <c r="AD1443">
        <v>0</v>
      </c>
      <c r="AG1443">
        <v>0</v>
      </c>
      <c r="AP1443" t="s">
        <v>3336</v>
      </c>
      <c r="AQ1443" t="s">
        <v>178</v>
      </c>
      <c r="AR1443" t="s">
        <v>21277</v>
      </c>
      <c r="AT1443">
        <v>0</v>
      </c>
      <c r="AU1443">
        <v>0</v>
      </c>
      <c r="AV1443">
        <v>0</v>
      </c>
      <c r="AW1443">
        <v>0</v>
      </c>
      <c r="AX1443">
        <v>0</v>
      </c>
      <c r="AY1443">
        <v>0</v>
      </c>
      <c r="BC1443" t="s">
        <v>63</v>
      </c>
      <c r="BD1443" t="s">
        <v>5687</v>
      </c>
      <c r="BE1443">
        <v>0</v>
      </c>
      <c r="BG1443" t="s">
        <v>178</v>
      </c>
      <c r="BJ1443" t="s">
        <v>3339</v>
      </c>
    </row>
    <row r="1444" spans="1:62" x14ac:dyDescent="0.35">
      <c r="A1444" t="s">
        <v>3340</v>
      </c>
      <c r="B1444">
        <v>10000</v>
      </c>
      <c r="C1444">
        <v>10000</v>
      </c>
      <c r="D1444">
        <v>45770</v>
      </c>
      <c r="E1444" t="s">
        <v>59</v>
      </c>
      <c r="F1444" t="s">
        <v>3333</v>
      </c>
      <c r="G1444" t="s">
        <v>3334</v>
      </c>
      <c r="I1444">
        <v>1</v>
      </c>
      <c r="J1444" t="s">
        <v>183</v>
      </c>
      <c r="K1444">
        <v>66</v>
      </c>
      <c r="L1444" t="s">
        <v>6066</v>
      </c>
      <c r="M1444" t="s">
        <v>26408</v>
      </c>
      <c r="N1444" t="s">
        <v>3192</v>
      </c>
      <c r="O1444" t="s">
        <v>3843</v>
      </c>
      <c r="P1444">
        <v>240</v>
      </c>
      <c r="Q1444">
        <f t="shared" si="395"/>
        <v>49.8</v>
      </c>
      <c r="R1444" s="34">
        <f t="shared" si="396"/>
        <v>0.83</v>
      </c>
      <c r="S1444" s="35">
        <v>45769</v>
      </c>
      <c r="U1444">
        <v>1</v>
      </c>
      <c r="V1444">
        <v>240</v>
      </c>
      <c r="W1444" t="s">
        <v>65</v>
      </c>
      <c r="X1444" t="s">
        <v>3335</v>
      </c>
      <c r="Y1444">
        <v>0</v>
      </c>
      <c r="Z1444">
        <v>240</v>
      </c>
      <c r="AA1444">
        <v>0</v>
      </c>
      <c r="AB1444">
        <v>0</v>
      </c>
      <c r="AC1444">
        <v>0</v>
      </c>
      <c r="AD1444">
        <v>0</v>
      </c>
      <c r="AG1444">
        <v>0</v>
      </c>
      <c r="AP1444" t="s">
        <v>3336</v>
      </c>
      <c r="AQ1444" t="s">
        <v>178</v>
      </c>
      <c r="AR1444" t="s">
        <v>21277</v>
      </c>
      <c r="AT1444">
        <v>0</v>
      </c>
      <c r="AU1444">
        <v>0</v>
      </c>
      <c r="AV1444">
        <v>0</v>
      </c>
      <c r="AW1444">
        <v>0</v>
      </c>
      <c r="AX1444">
        <v>0</v>
      </c>
      <c r="AY1444">
        <v>0</v>
      </c>
      <c r="BC1444" t="s">
        <v>63</v>
      </c>
      <c r="BD1444" t="s">
        <v>5688</v>
      </c>
      <c r="BE1444">
        <v>0</v>
      </c>
      <c r="BG1444" t="s">
        <v>178</v>
      </c>
      <c r="BJ1444" t="s">
        <v>3341</v>
      </c>
    </row>
    <row r="1445" spans="1:62" x14ac:dyDescent="0.35">
      <c r="A1445" t="s">
        <v>3342</v>
      </c>
      <c r="B1445">
        <v>10000</v>
      </c>
      <c r="C1445">
        <v>10000</v>
      </c>
      <c r="D1445">
        <v>45770</v>
      </c>
      <c r="E1445" t="s">
        <v>59</v>
      </c>
      <c r="F1445" t="s">
        <v>3343</v>
      </c>
      <c r="G1445" t="s">
        <v>3344</v>
      </c>
      <c r="I1445">
        <v>1</v>
      </c>
      <c r="J1445" t="s">
        <v>183</v>
      </c>
      <c r="K1445">
        <v>88</v>
      </c>
      <c r="L1445" t="s">
        <v>6058</v>
      </c>
      <c r="M1445" t="s">
        <v>26406</v>
      </c>
      <c r="N1445" t="s">
        <v>144</v>
      </c>
      <c r="O1445" t="s">
        <v>3855</v>
      </c>
      <c r="P1445">
        <v>800</v>
      </c>
      <c r="S1445" s="35">
        <v>45769</v>
      </c>
      <c r="U1445">
        <v>1</v>
      </c>
      <c r="V1445">
        <v>800</v>
      </c>
      <c r="W1445" t="s">
        <v>65</v>
      </c>
      <c r="X1445" t="s">
        <v>3346</v>
      </c>
      <c r="Y1445">
        <v>0</v>
      </c>
      <c r="Z1445">
        <v>500</v>
      </c>
      <c r="AA1445">
        <v>300</v>
      </c>
      <c r="AB1445">
        <v>0</v>
      </c>
      <c r="AC1445">
        <v>0</v>
      </c>
      <c r="AD1445">
        <v>0</v>
      </c>
      <c r="AG1445">
        <v>0</v>
      </c>
      <c r="AP1445" t="s">
        <v>3347</v>
      </c>
      <c r="AQ1445" t="s">
        <v>3348</v>
      </c>
      <c r="AR1445" t="s">
        <v>25153</v>
      </c>
      <c r="AT1445">
        <v>0</v>
      </c>
      <c r="AU1445">
        <v>0</v>
      </c>
      <c r="AV1445">
        <v>0</v>
      </c>
      <c r="AW1445">
        <v>0</v>
      </c>
      <c r="AX1445">
        <v>0</v>
      </c>
      <c r="AY1445">
        <v>0</v>
      </c>
      <c r="BC1445" t="s">
        <v>63</v>
      </c>
      <c r="BD1445" t="s">
        <v>6550</v>
      </c>
      <c r="BE1445">
        <v>0</v>
      </c>
      <c r="BG1445" t="s">
        <v>3348</v>
      </c>
      <c r="BJ1445" t="s">
        <v>3349</v>
      </c>
    </row>
    <row r="1446" spans="1:62" x14ac:dyDescent="0.35">
      <c r="A1446" t="s">
        <v>3342</v>
      </c>
      <c r="B1446">
        <v>10000</v>
      </c>
      <c r="C1446">
        <v>20000</v>
      </c>
      <c r="D1446">
        <v>45770</v>
      </c>
      <c r="E1446" t="s">
        <v>59</v>
      </c>
      <c r="F1446" t="s">
        <v>3343</v>
      </c>
      <c r="G1446" t="s">
        <v>3344</v>
      </c>
      <c r="I1446">
        <v>2</v>
      </c>
      <c r="J1446" t="s">
        <v>183</v>
      </c>
      <c r="K1446">
        <v>92</v>
      </c>
      <c r="L1446" t="s">
        <v>6053</v>
      </c>
      <c r="M1446" t="s">
        <v>26409</v>
      </c>
      <c r="N1446" t="s">
        <v>281</v>
      </c>
      <c r="O1446" t="s">
        <v>3851</v>
      </c>
      <c r="P1446">
        <v>600</v>
      </c>
      <c r="S1446" s="35">
        <v>45769</v>
      </c>
      <c r="U1446">
        <v>1</v>
      </c>
      <c r="V1446">
        <v>600</v>
      </c>
      <c r="W1446" t="s">
        <v>65</v>
      </c>
      <c r="X1446" t="s">
        <v>3346</v>
      </c>
      <c r="Y1446">
        <v>0</v>
      </c>
      <c r="Z1446">
        <v>500</v>
      </c>
      <c r="AA1446">
        <v>100</v>
      </c>
      <c r="AB1446">
        <v>0</v>
      </c>
      <c r="AC1446">
        <v>0</v>
      </c>
      <c r="AD1446">
        <v>0</v>
      </c>
      <c r="AG1446">
        <v>0</v>
      </c>
      <c r="AP1446" t="s">
        <v>3347</v>
      </c>
      <c r="AQ1446" t="s">
        <v>3348</v>
      </c>
      <c r="AR1446" t="s">
        <v>25153</v>
      </c>
      <c r="AT1446">
        <v>0</v>
      </c>
      <c r="AU1446">
        <v>0</v>
      </c>
      <c r="AV1446">
        <v>0</v>
      </c>
      <c r="AW1446">
        <v>0</v>
      </c>
      <c r="AX1446">
        <v>0</v>
      </c>
      <c r="AY1446">
        <v>0</v>
      </c>
      <c r="BC1446" t="s">
        <v>63</v>
      </c>
      <c r="BD1446" t="s">
        <v>6550</v>
      </c>
      <c r="BE1446">
        <v>0</v>
      </c>
      <c r="BG1446" t="s">
        <v>3348</v>
      </c>
      <c r="BJ1446" t="s">
        <v>3349</v>
      </c>
    </row>
    <row r="1447" spans="1:62" x14ac:dyDescent="0.35">
      <c r="A1447" t="s">
        <v>3206</v>
      </c>
      <c r="B1447">
        <v>10000</v>
      </c>
      <c r="C1447">
        <v>10000</v>
      </c>
      <c r="D1447">
        <v>45769</v>
      </c>
      <c r="E1447" t="s">
        <v>59</v>
      </c>
      <c r="F1447" t="s">
        <v>3207</v>
      </c>
      <c r="G1447" t="s">
        <v>3208</v>
      </c>
      <c r="I1447">
        <v>1</v>
      </c>
      <c r="J1447" t="s">
        <v>183</v>
      </c>
      <c r="K1447">
        <v>82</v>
      </c>
      <c r="L1447" t="s">
        <v>6057</v>
      </c>
      <c r="M1447" t="s">
        <v>26408</v>
      </c>
      <c r="N1447" t="s">
        <v>352</v>
      </c>
      <c r="O1447" t="s">
        <v>3798</v>
      </c>
      <c r="P1447">
        <v>4000</v>
      </c>
      <c r="S1447" s="35">
        <v>45769</v>
      </c>
      <c r="U1447">
        <v>5</v>
      </c>
      <c r="V1447">
        <v>20000</v>
      </c>
      <c r="W1447" t="s">
        <v>65</v>
      </c>
      <c r="X1447" t="s">
        <v>353</v>
      </c>
      <c r="Y1447">
        <v>0</v>
      </c>
      <c r="Z1447">
        <v>20000</v>
      </c>
      <c r="AA1447">
        <v>0</v>
      </c>
      <c r="AB1447">
        <v>0</v>
      </c>
      <c r="AC1447">
        <v>0</v>
      </c>
      <c r="AD1447">
        <v>0</v>
      </c>
      <c r="AG1447">
        <v>0</v>
      </c>
      <c r="AP1447" t="s">
        <v>354</v>
      </c>
      <c r="AQ1447" t="s">
        <v>355</v>
      </c>
      <c r="AR1447" t="s">
        <v>14698</v>
      </c>
      <c r="AT1447">
        <v>0</v>
      </c>
      <c r="AU1447">
        <v>0</v>
      </c>
      <c r="AV1447">
        <v>0</v>
      </c>
      <c r="AW1447">
        <v>0</v>
      </c>
      <c r="AX1447">
        <v>0</v>
      </c>
      <c r="AY1447">
        <v>0</v>
      </c>
      <c r="BC1447" t="s">
        <v>63</v>
      </c>
      <c r="BD1447" t="s">
        <v>5689</v>
      </c>
      <c r="BE1447">
        <v>0</v>
      </c>
      <c r="BG1447" t="s">
        <v>355</v>
      </c>
      <c r="BJ1447" t="s">
        <v>3209</v>
      </c>
    </row>
    <row r="1448" spans="1:62" x14ac:dyDescent="0.35">
      <c r="A1448" t="s">
        <v>3350</v>
      </c>
      <c r="B1448">
        <v>10000</v>
      </c>
      <c r="C1448">
        <v>10000</v>
      </c>
      <c r="D1448">
        <v>45770</v>
      </c>
      <c r="E1448" t="s">
        <v>59</v>
      </c>
      <c r="F1448" t="s">
        <v>3351</v>
      </c>
      <c r="G1448" t="s">
        <v>3352</v>
      </c>
      <c r="I1448">
        <v>1</v>
      </c>
      <c r="J1448" t="s">
        <v>183</v>
      </c>
      <c r="K1448">
        <v>62</v>
      </c>
      <c r="L1448" t="s">
        <v>6066</v>
      </c>
      <c r="M1448" t="s">
        <v>26408</v>
      </c>
      <c r="N1448" t="s">
        <v>830</v>
      </c>
      <c r="O1448" t="s">
        <v>3852</v>
      </c>
      <c r="P1448">
        <v>20</v>
      </c>
      <c r="Q1448">
        <f t="shared" ref="Q1448:Q1451" si="397">(P1448/50)+45</f>
        <v>45.4</v>
      </c>
      <c r="R1448" s="34">
        <f t="shared" ref="R1448:R1453" si="398">Q1448/60</f>
        <v>0.7566666666666666</v>
      </c>
      <c r="S1448" s="35">
        <v>45769</v>
      </c>
      <c r="U1448">
        <v>1</v>
      </c>
      <c r="V1448">
        <v>20</v>
      </c>
      <c r="W1448" t="s">
        <v>65</v>
      </c>
      <c r="X1448" t="s">
        <v>3353</v>
      </c>
      <c r="Y1448">
        <v>0</v>
      </c>
      <c r="Z1448">
        <v>20</v>
      </c>
      <c r="AA1448">
        <v>0</v>
      </c>
      <c r="AB1448">
        <v>0</v>
      </c>
      <c r="AC1448">
        <v>0</v>
      </c>
      <c r="AD1448">
        <v>0</v>
      </c>
      <c r="AG1448">
        <v>0</v>
      </c>
      <c r="AP1448" t="s">
        <v>3354</v>
      </c>
      <c r="AQ1448" t="s">
        <v>178</v>
      </c>
      <c r="AR1448" t="s">
        <v>21277</v>
      </c>
      <c r="AT1448">
        <v>0</v>
      </c>
      <c r="AU1448">
        <v>0</v>
      </c>
      <c r="AV1448">
        <v>0</v>
      </c>
      <c r="AW1448">
        <v>0</v>
      </c>
      <c r="AX1448">
        <v>0</v>
      </c>
      <c r="AY1448">
        <v>0</v>
      </c>
      <c r="BC1448" t="s">
        <v>63</v>
      </c>
      <c r="BD1448" t="s">
        <v>5690</v>
      </c>
      <c r="BE1448">
        <v>0</v>
      </c>
      <c r="BG1448" t="s">
        <v>178</v>
      </c>
      <c r="BJ1448" t="s">
        <v>3355</v>
      </c>
    </row>
    <row r="1449" spans="1:62" x14ac:dyDescent="0.35">
      <c r="A1449" t="s">
        <v>3356</v>
      </c>
      <c r="B1449">
        <v>10000</v>
      </c>
      <c r="C1449">
        <v>10000</v>
      </c>
      <c r="D1449">
        <v>45770</v>
      </c>
      <c r="E1449" t="s">
        <v>59</v>
      </c>
      <c r="F1449" t="s">
        <v>3351</v>
      </c>
      <c r="G1449" t="s">
        <v>3352</v>
      </c>
      <c r="I1449">
        <v>1</v>
      </c>
      <c r="J1449" t="s">
        <v>183</v>
      </c>
      <c r="K1449">
        <v>62</v>
      </c>
      <c r="L1449" t="s">
        <v>6066</v>
      </c>
      <c r="M1449" t="s">
        <v>26408</v>
      </c>
      <c r="N1449" t="s">
        <v>830</v>
      </c>
      <c r="O1449" t="s">
        <v>3852</v>
      </c>
      <c r="P1449">
        <v>240</v>
      </c>
      <c r="Q1449">
        <f t="shared" si="397"/>
        <v>49.8</v>
      </c>
      <c r="R1449" s="34">
        <f t="shared" si="398"/>
        <v>0.83</v>
      </c>
      <c r="S1449" s="35">
        <v>45769</v>
      </c>
      <c r="U1449">
        <v>1</v>
      </c>
      <c r="V1449">
        <v>240</v>
      </c>
      <c r="W1449" t="s">
        <v>65</v>
      </c>
      <c r="X1449" t="s">
        <v>3353</v>
      </c>
      <c r="Y1449">
        <v>0</v>
      </c>
      <c r="Z1449">
        <v>240</v>
      </c>
      <c r="AA1449">
        <v>0</v>
      </c>
      <c r="AB1449">
        <v>0</v>
      </c>
      <c r="AC1449">
        <v>0</v>
      </c>
      <c r="AD1449">
        <v>0</v>
      </c>
      <c r="AG1449">
        <v>0</v>
      </c>
      <c r="AP1449" t="s">
        <v>3354</v>
      </c>
      <c r="AQ1449" t="s">
        <v>178</v>
      </c>
      <c r="AR1449" t="s">
        <v>21277</v>
      </c>
      <c r="AT1449">
        <v>0</v>
      </c>
      <c r="AU1449">
        <v>0</v>
      </c>
      <c r="AV1449">
        <v>0</v>
      </c>
      <c r="AW1449">
        <v>0</v>
      </c>
      <c r="AX1449">
        <v>0</v>
      </c>
      <c r="AY1449">
        <v>0</v>
      </c>
      <c r="BC1449" t="s">
        <v>63</v>
      </c>
      <c r="BD1449" t="s">
        <v>5691</v>
      </c>
      <c r="BE1449">
        <v>0</v>
      </c>
      <c r="BG1449" t="s">
        <v>178</v>
      </c>
      <c r="BJ1449" t="s">
        <v>3357</v>
      </c>
    </row>
    <row r="1450" spans="1:62" x14ac:dyDescent="0.35">
      <c r="A1450" t="s">
        <v>3358</v>
      </c>
      <c r="B1450">
        <v>10000</v>
      </c>
      <c r="C1450">
        <v>10000</v>
      </c>
      <c r="D1450">
        <v>45770</v>
      </c>
      <c r="E1450" t="s">
        <v>59</v>
      </c>
      <c r="F1450" t="s">
        <v>3351</v>
      </c>
      <c r="G1450" t="s">
        <v>3352</v>
      </c>
      <c r="I1450">
        <v>1</v>
      </c>
      <c r="J1450" t="s">
        <v>183</v>
      </c>
      <c r="K1450">
        <v>62</v>
      </c>
      <c r="L1450" t="s">
        <v>6066</v>
      </c>
      <c r="M1450" t="s">
        <v>26408</v>
      </c>
      <c r="N1450" t="s">
        <v>830</v>
      </c>
      <c r="O1450" t="s">
        <v>3852</v>
      </c>
      <c r="P1450">
        <v>50</v>
      </c>
      <c r="Q1450">
        <f t="shared" si="397"/>
        <v>46</v>
      </c>
      <c r="R1450" s="34">
        <f t="shared" si="398"/>
        <v>0.76666666666666672</v>
      </c>
      <c r="S1450" s="35">
        <v>45769</v>
      </c>
      <c r="U1450">
        <v>1</v>
      </c>
      <c r="V1450">
        <v>50</v>
      </c>
      <c r="W1450" t="s">
        <v>65</v>
      </c>
      <c r="X1450" t="s">
        <v>3353</v>
      </c>
      <c r="Y1450">
        <v>0</v>
      </c>
      <c r="Z1450">
        <v>50</v>
      </c>
      <c r="AA1450">
        <v>0</v>
      </c>
      <c r="AB1450">
        <v>0</v>
      </c>
      <c r="AC1450">
        <v>0</v>
      </c>
      <c r="AD1450">
        <v>0</v>
      </c>
      <c r="AG1450">
        <v>0</v>
      </c>
      <c r="AP1450" t="s">
        <v>3354</v>
      </c>
      <c r="AQ1450" t="s">
        <v>275</v>
      </c>
      <c r="AR1450" t="s">
        <v>21306</v>
      </c>
      <c r="AT1450">
        <v>0</v>
      </c>
      <c r="AU1450">
        <v>0</v>
      </c>
      <c r="AV1450">
        <v>0</v>
      </c>
      <c r="AW1450">
        <v>0</v>
      </c>
      <c r="AX1450">
        <v>0</v>
      </c>
      <c r="AY1450">
        <v>0</v>
      </c>
      <c r="BC1450" t="s">
        <v>63</v>
      </c>
      <c r="BD1450" t="s">
        <v>5692</v>
      </c>
      <c r="BE1450">
        <v>0</v>
      </c>
      <c r="BG1450" t="s">
        <v>275</v>
      </c>
      <c r="BJ1450" t="s">
        <v>3359</v>
      </c>
    </row>
    <row r="1451" spans="1:62" x14ac:dyDescent="0.35">
      <c r="A1451" t="s">
        <v>3360</v>
      </c>
      <c r="B1451">
        <v>10000</v>
      </c>
      <c r="C1451">
        <v>10000</v>
      </c>
      <c r="D1451">
        <v>45770</v>
      </c>
      <c r="E1451" t="s">
        <v>59</v>
      </c>
      <c r="F1451" t="s">
        <v>3333</v>
      </c>
      <c r="G1451" t="s">
        <v>3334</v>
      </c>
      <c r="I1451">
        <v>1</v>
      </c>
      <c r="J1451" t="s">
        <v>183</v>
      </c>
      <c r="K1451">
        <v>66</v>
      </c>
      <c r="L1451" t="s">
        <v>6066</v>
      </c>
      <c r="M1451" t="s">
        <v>26408</v>
      </c>
      <c r="N1451" t="s">
        <v>3192</v>
      </c>
      <c r="O1451" t="s">
        <v>3843</v>
      </c>
      <c r="P1451">
        <v>50</v>
      </c>
      <c r="Q1451">
        <f t="shared" si="397"/>
        <v>46</v>
      </c>
      <c r="R1451" s="34">
        <f t="shared" si="398"/>
        <v>0.76666666666666672</v>
      </c>
      <c r="S1451" s="35">
        <v>45769</v>
      </c>
      <c r="U1451">
        <v>1</v>
      </c>
      <c r="V1451">
        <v>50</v>
      </c>
      <c r="W1451" t="s">
        <v>65</v>
      </c>
      <c r="X1451" t="s">
        <v>3335</v>
      </c>
      <c r="Y1451">
        <v>0</v>
      </c>
      <c r="Z1451">
        <v>50</v>
      </c>
      <c r="AA1451">
        <v>0</v>
      </c>
      <c r="AB1451">
        <v>0</v>
      </c>
      <c r="AC1451">
        <v>0</v>
      </c>
      <c r="AD1451">
        <v>0</v>
      </c>
      <c r="AG1451">
        <v>0</v>
      </c>
      <c r="AP1451" t="s">
        <v>3336</v>
      </c>
      <c r="AQ1451" t="s">
        <v>275</v>
      </c>
      <c r="AR1451" t="s">
        <v>21306</v>
      </c>
      <c r="AT1451">
        <v>0</v>
      </c>
      <c r="AU1451">
        <v>0</v>
      </c>
      <c r="AV1451">
        <v>0</v>
      </c>
      <c r="AW1451">
        <v>0</v>
      </c>
      <c r="AX1451">
        <v>0</v>
      </c>
      <c r="AY1451">
        <v>0</v>
      </c>
      <c r="BC1451" t="s">
        <v>63</v>
      </c>
      <c r="BD1451" t="s">
        <v>5693</v>
      </c>
      <c r="BE1451">
        <v>0</v>
      </c>
      <c r="BG1451" t="s">
        <v>275</v>
      </c>
      <c r="BJ1451" t="s">
        <v>3361</v>
      </c>
    </row>
    <row r="1452" spans="1:62" x14ac:dyDescent="0.35">
      <c r="A1452" t="s">
        <v>5595</v>
      </c>
      <c r="B1452">
        <v>10000</v>
      </c>
      <c r="C1452">
        <v>20000</v>
      </c>
      <c r="D1452">
        <v>45771</v>
      </c>
      <c r="E1452" t="s">
        <v>59</v>
      </c>
      <c r="F1452" t="s">
        <v>5596</v>
      </c>
      <c r="G1452" t="s">
        <v>5597</v>
      </c>
      <c r="H1452" t="s">
        <v>843</v>
      </c>
      <c r="I1452">
        <v>1</v>
      </c>
      <c r="J1452" t="s">
        <v>63</v>
      </c>
      <c r="K1452">
        <v>73</v>
      </c>
      <c r="L1452" t="s">
        <v>6042</v>
      </c>
      <c r="M1452" t="s">
        <v>26407</v>
      </c>
      <c r="N1452" t="s">
        <v>184</v>
      </c>
      <c r="O1452" t="s">
        <v>3845</v>
      </c>
      <c r="P1452">
        <v>24000</v>
      </c>
      <c r="Q1452">
        <f t="shared" ref="Q1452:Q1453" si="399">(P1452/60)+30</f>
        <v>430</v>
      </c>
      <c r="R1452" s="34">
        <f t="shared" si="398"/>
        <v>7.166666666666667</v>
      </c>
      <c r="S1452" s="35">
        <v>45770</v>
      </c>
      <c r="U1452">
        <v>12</v>
      </c>
      <c r="V1452">
        <v>288000</v>
      </c>
      <c r="W1452" t="s">
        <v>65</v>
      </c>
      <c r="X1452">
        <v>80256230001</v>
      </c>
      <c r="Y1452">
        <v>0</v>
      </c>
      <c r="Z1452">
        <v>0</v>
      </c>
      <c r="AA1452">
        <v>0</v>
      </c>
      <c r="AB1452">
        <v>0</v>
      </c>
      <c r="AC1452">
        <v>0</v>
      </c>
      <c r="AD1452">
        <v>0</v>
      </c>
      <c r="AG1452">
        <v>0</v>
      </c>
      <c r="AK1452" t="s">
        <v>63</v>
      </c>
      <c r="AL1452">
        <v>0</v>
      </c>
      <c r="AM1452" t="s">
        <v>63</v>
      </c>
      <c r="AP1452">
        <v>8025623</v>
      </c>
      <c r="AQ1452" t="s">
        <v>162</v>
      </c>
      <c r="AR1452" t="s">
        <v>8373</v>
      </c>
      <c r="AT1452">
        <v>0</v>
      </c>
      <c r="AU1452">
        <v>0</v>
      </c>
      <c r="AV1452">
        <v>0</v>
      </c>
      <c r="AW1452">
        <v>0</v>
      </c>
      <c r="AX1452">
        <v>0</v>
      </c>
      <c r="AY1452">
        <v>0</v>
      </c>
      <c r="BC1452" t="s">
        <v>63</v>
      </c>
      <c r="BG1452" t="s">
        <v>162</v>
      </c>
      <c r="BJ1452" t="s">
        <v>5598</v>
      </c>
    </row>
    <row r="1453" spans="1:62" x14ac:dyDescent="0.35">
      <c r="A1453" t="s">
        <v>5698</v>
      </c>
      <c r="B1453">
        <v>10000</v>
      </c>
      <c r="C1453">
        <v>10000</v>
      </c>
      <c r="D1453">
        <v>45772</v>
      </c>
      <c r="E1453" t="s">
        <v>59</v>
      </c>
      <c r="F1453" t="s">
        <v>5699</v>
      </c>
      <c r="G1453" t="s">
        <v>3451</v>
      </c>
      <c r="H1453" t="s">
        <v>843</v>
      </c>
      <c r="I1453">
        <v>1</v>
      </c>
      <c r="J1453" t="s">
        <v>63</v>
      </c>
      <c r="K1453">
        <v>73</v>
      </c>
      <c r="L1453" t="s">
        <v>6042</v>
      </c>
      <c r="M1453" t="s">
        <v>26407</v>
      </c>
      <c r="N1453" t="s">
        <v>153</v>
      </c>
      <c r="O1453" t="s">
        <v>3830</v>
      </c>
      <c r="P1453">
        <v>60000</v>
      </c>
      <c r="Q1453">
        <f t="shared" si="399"/>
        <v>1030</v>
      </c>
      <c r="R1453" s="34">
        <f t="shared" si="398"/>
        <v>17.166666666666668</v>
      </c>
      <c r="S1453" s="35">
        <v>45770</v>
      </c>
      <c r="U1453">
        <v>12</v>
      </c>
      <c r="V1453">
        <v>720000</v>
      </c>
      <c r="W1453" t="s">
        <v>65</v>
      </c>
      <c r="X1453">
        <v>80256230001</v>
      </c>
      <c r="Y1453">
        <v>0</v>
      </c>
      <c r="Z1453">
        <v>0</v>
      </c>
      <c r="AA1453">
        <v>0</v>
      </c>
      <c r="AB1453">
        <v>0</v>
      </c>
      <c r="AC1453">
        <v>0</v>
      </c>
      <c r="AD1453">
        <v>0</v>
      </c>
      <c r="AG1453">
        <v>0</v>
      </c>
      <c r="AK1453" t="s">
        <v>63</v>
      </c>
      <c r="AL1453">
        <v>0</v>
      </c>
      <c r="AM1453" t="s">
        <v>63</v>
      </c>
      <c r="AP1453">
        <v>8025623</v>
      </c>
      <c r="AQ1453" t="s">
        <v>162</v>
      </c>
      <c r="AR1453" t="s">
        <v>8373</v>
      </c>
      <c r="AT1453">
        <v>0</v>
      </c>
      <c r="AU1453">
        <v>0</v>
      </c>
      <c r="AV1453">
        <v>0</v>
      </c>
      <c r="AW1453">
        <v>0</v>
      </c>
      <c r="AX1453">
        <v>0</v>
      </c>
      <c r="AY1453">
        <v>0</v>
      </c>
      <c r="BC1453" t="s">
        <v>63</v>
      </c>
      <c r="BG1453" t="s">
        <v>162</v>
      </c>
      <c r="BJ1453" t="s">
        <v>5700</v>
      </c>
    </row>
    <row r="1454" spans="1:62" x14ac:dyDescent="0.35">
      <c r="A1454" t="s">
        <v>5701</v>
      </c>
      <c r="B1454">
        <v>10000</v>
      </c>
      <c r="C1454">
        <v>30000</v>
      </c>
      <c r="D1454">
        <v>45771</v>
      </c>
      <c r="E1454" t="s">
        <v>59</v>
      </c>
      <c r="F1454" t="s">
        <v>646</v>
      </c>
      <c r="G1454" t="s">
        <v>4147</v>
      </c>
      <c r="H1454" t="s">
        <v>2087</v>
      </c>
      <c r="I1454">
        <v>1</v>
      </c>
      <c r="J1454" t="s">
        <v>63</v>
      </c>
      <c r="K1454">
        <v>94</v>
      </c>
      <c r="L1454" t="s">
        <v>6050</v>
      </c>
      <c r="M1454" t="s">
        <v>26405</v>
      </c>
      <c r="N1454" t="s">
        <v>81</v>
      </c>
      <c r="O1454" t="s">
        <v>3825</v>
      </c>
      <c r="P1454">
        <v>9000</v>
      </c>
      <c r="S1454" s="35">
        <v>45770</v>
      </c>
      <c r="U1454">
        <v>4</v>
      </c>
      <c r="V1454">
        <v>36000</v>
      </c>
      <c r="W1454" t="s">
        <v>65</v>
      </c>
      <c r="X1454" t="s">
        <v>5702</v>
      </c>
      <c r="Y1454">
        <v>0</v>
      </c>
      <c r="Z1454">
        <v>0</v>
      </c>
      <c r="AA1454">
        <v>0</v>
      </c>
      <c r="AB1454">
        <v>0</v>
      </c>
      <c r="AC1454">
        <v>0</v>
      </c>
      <c r="AD1454">
        <v>0</v>
      </c>
      <c r="AG1454">
        <v>0</v>
      </c>
      <c r="AK1454" t="s">
        <v>63</v>
      </c>
      <c r="AL1454">
        <v>0</v>
      </c>
      <c r="AM1454" t="s">
        <v>63</v>
      </c>
      <c r="AP1454" t="s">
        <v>5703</v>
      </c>
      <c r="AQ1454" t="s">
        <v>84</v>
      </c>
      <c r="AR1454" t="s">
        <v>14396</v>
      </c>
      <c r="AT1454">
        <v>0</v>
      </c>
      <c r="AU1454">
        <v>0</v>
      </c>
      <c r="AV1454">
        <v>0</v>
      </c>
      <c r="AW1454">
        <v>0</v>
      </c>
      <c r="AX1454">
        <v>0</v>
      </c>
      <c r="AY1454">
        <v>0</v>
      </c>
      <c r="BC1454" t="s">
        <v>63</v>
      </c>
      <c r="BG1454" t="s">
        <v>84</v>
      </c>
      <c r="BJ1454" t="s">
        <v>5704</v>
      </c>
    </row>
    <row r="1455" spans="1:62" x14ac:dyDescent="0.35">
      <c r="A1455" t="s">
        <v>5705</v>
      </c>
      <c r="B1455">
        <v>10000</v>
      </c>
      <c r="C1455">
        <v>10000</v>
      </c>
      <c r="D1455">
        <v>45771</v>
      </c>
      <c r="E1455" t="s">
        <v>59</v>
      </c>
      <c r="F1455" t="s">
        <v>5706</v>
      </c>
      <c r="G1455" t="s">
        <v>2496</v>
      </c>
      <c r="H1455" t="s">
        <v>2087</v>
      </c>
      <c r="I1455">
        <v>1</v>
      </c>
      <c r="J1455" t="s">
        <v>63</v>
      </c>
      <c r="K1455">
        <v>94</v>
      </c>
      <c r="L1455" t="s">
        <v>6050</v>
      </c>
      <c r="M1455" t="s">
        <v>26405</v>
      </c>
      <c r="N1455" t="s">
        <v>81</v>
      </c>
      <c r="O1455" t="s">
        <v>3825</v>
      </c>
      <c r="P1455">
        <v>9000</v>
      </c>
      <c r="S1455" s="35">
        <v>45770</v>
      </c>
      <c r="U1455">
        <v>4</v>
      </c>
      <c r="V1455">
        <v>36000</v>
      </c>
      <c r="W1455" t="s">
        <v>65</v>
      </c>
      <c r="X1455" t="s">
        <v>5702</v>
      </c>
      <c r="Y1455">
        <v>0</v>
      </c>
      <c r="Z1455">
        <v>0</v>
      </c>
      <c r="AA1455">
        <v>0</v>
      </c>
      <c r="AB1455">
        <v>0</v>
      </c>
      <c r="AC1455">
        <v>0</v>
      </c>
      <c r="AD1455">
        <v>0</v>
      </c>
      <c r="AG1455">
        <v>0</v>
      </c>
      <c r="AK1455" t="s">
        <v>63</v>
      </c>
      <c r="AL1455">
        <v>0</v>
      </c>
      <c r="AM1455" t="s">
        <v>63</v>
      </c>
      <c r="AP1455" t="s">
        <v>5703</v>
      </c>
      <c r="AQ1455" t="s">
        <v>84</v>
      </c>
      <c r="AR1455" t="s">
        <v>14396</v>
      </c>
      <c r="AT1455">
        <v>0</v>
      </c>
      <c r="AU1455">
        <v>0</v>
      </c>
      <c r="AV1455">
        <v>0</v>
      </c>
      <c r="AW1455">
        <v>0</v>
      </c>
      <c r="AX1455">
        <v>0</v>
      </c>
      <c r="AY1455">
        <v>0</v>
      </c>
      <c r="BC1455" t="s">
        <v>63</v>
      </c>
      <c r="BG1455" t="s">
        <v>84</v>
      </c>
      <c r="BJ1455" t="s">
        <v>5707</v>
      </c>
    </row>
    <row r="1456" spans="1:62" x14ac:dyDescent="0.35">
      <c r="A1456" t="s">
        <v>6471</v>
      </c>
      <c r="B1456">
        <v>10000</v>
      </c>
      <c r="C1456">
        <v>30000</v>
      </c>
      <c r="D1456">
        <v>45784</v>
      </c>
      <c r="E1456" t="s">
        <v>59</v>
      </c>
      <c r="F1456" t="s">
        <v>6472</v>
      </c>
      <c r="G1456" t="s">
        <v>6473</v>
      </c>
      <c r="H1456" t="s">
        <v>6474</v>
      </c>
      <c r="I1456">
        <v>2</v>
      </c>
      <c r="J1456" t="s">
        <v>63</v>
      </c>
      <c r="K1456">
        <v>77</v>
      </c>
      <c r="L1456" t="s">
        <v>6043</v>
      </c>
      <c r="M1456" t="s">
        <v>26407</v>
      </c>
      <c r="N1456" t="s">
        <v>192</v>
      </c>
      <c r="O1456" t="s">
        <v>3848</v>
      </c>
      <c r="P1456">
        <v>17667</v>
      </c>
      <c r="Q1456">
        <f>(P1456/60)+30</f>
        <v>324.45</v>
      </c>
      <c r="R1456" s="34">
        <f>Q1456/60</f>
        <v>5.4074999999999998</v>
      </c>
      <c r="S1456" s="35">
        <v>45770</v>
      </c>
      <c r="U1456">
        <v>6</v>
      </c>
      <c r="V1456">
        <v>106002</v>
      </c>
      <c r="W1456" t="s">
        <v>65</v>
      </c>
      <c r="X1456" t="s">
        <v>3489</v>
      </c>
      <c r="Y1456">
        <v>0</v>
      </c>
      <c r="Z1456">
        <v>0</v>
      </c>
      <c r="AA1456">
        <v>0</v>
      </c>
      <c r="AB1456">
        <v>0</v>
      </c>
      <c r="AC1456">
        <v>0</v>
      </c>
      <c r="AD1456">
        <v>0</v>
      </c>
      <c r="AG1456">
        <v>0</v>
      </c>
      <c r="AK1456" t="s">
        <v>63</v>
      </c>
      <c r="AL1456">
        <v>0</v>
      </c>
      <c r="AM1456" t="s">
        <v>63</v>
      </c>
      <c r="AP1456" t="s">
        <v>3490</v>
      </c>
      <c r="AQ1456" t="s">
        <v>108</v>
      </c>
      <c r="AR1456" t="s">
        <v>13404</v>
      </c>
      <c r="AT1456">
        <v>0</v>
      </c>
      <c r="AU1456">
        <v>0</v>
      </c>
      <c r="AV1456">
        <v>0</v>
      </c>
      <c r="AW1456">
        <v>0</v>
      </c>
      <c r="AX1456">
        <v>0</v>
      </c>
      <c r="AY1456">
        <v>0</v>
      </c>
      <c r="BC1456" t="s">
        <v>63</v>
      </c>
      <c r="BG1456" t="s">
        <v>108</v>
      </c>
      <c r="BJ1456" t="s">
        <v>6475</v>
      </c>
    </row>
    <row r="1457" spans="1:62" x14ac:dyDescent="0.35">
      <c r="A1457" t="s">
        <v>3553</v>
      </c>
      <c r="B1457">
        <v>10000</v>
      </c>
      <c r="C1457">
        <v>10000</v>
      </c>
      <c r="D1457">
        <v>45772</v>
      </c>
      <c r="E1457" t="s">
        <v>59</v>
      </c>
      <c r="F1457" t="s">
        <v>2268</v>
      </c>
      <c r="G1457" t="s">
        <v>2893</v>
      </c>
      <c r="H1457" t="s">
        <v>3549</v>
      </c>
      <c r="I1457">
        <v>1</v>
      </c>
      <c r="J1457" t="s">
        <v>63</v>
      </c>
      <c r="K1457">
        <v>79</v>
      </c>
      <c r="L1457" t="s">
        <v>6076</v>
      </c>
      <c r="M1457" t="s">
        <v>26406</v>
      </c>
      <c r="N1457" t="s">
        <v>92</v>
      </c>
      <c r="O1457" t="s">
        <v>3828</v>
      </c>
      <c r="P1457">
        <v>250</v>
      </c>
      <c r="Q1457">
        <f t="shared" ref="Q1457:Q1459" si="400">(P1457/20)+30</f>
        <v>42.5</v>
      </c>
      <c r="R1457" s="34">
        <f t="shared" ref="R1457:R1459" si="401">Q1457/60</f>
        <v>0.70833333333333337</v>
      </c>
      <c r="S1457" s="35">
        <v>45770</v>
      </c>
      <c r="U1457">
        <v>6</v>
      </c>
      <c r="V1457">
        <v>1500</v>
      </c>
      <c r="W1457" t="s">
        <v>65</v>
      </c>
      <c r="X1457" t="s">
        <v>3550</v>
      </c>
      <c r="Y1457">
        <v>0</v>
      </c>
      <c r="Z1457">
        <v>0</v>
      </c>
      <c r="AA1457">
        <v>0</v>
      </c>
      <c r="AB1457">
        <v>0</v>
      </c>
      <c r="AC1457">
        <v>0</v>
      </c>
      <c r="AD1457">
        <v>0</v>
      </c>
      <c r="AG1457">
        <v>0</v>
      </c>
      <c r="AK1457" t="s">
        <v>63</v>
      </c>
      <c r="AL1457">
        <v>0</v>
      </c>
      <c r="AM1457" t="s">
        <v>63</v>
      </c>
      <c r="AP1457" t="s">
        <v>3551</v>
      </c>
      <c r="AQ1457" t="s">
        <v>622</v>
      </c>
      <c r="AR1457" t="s">
        <v>24955</v>
      </c>
      <c r="AT1457">
        <v>0</v>
      </c>
      <c r="AU1457">
        <v>0</v>
      </c>
      <c r="AV1457">
        <v>0</v>
      </c>
      <c r="AW1457">
        <v>0</v>
      </c>
      <c r="AX1457">
        <v>0</v>
      </c>
      <c r="AY1457">
        <v>0</v>
      </c>
      <c r="BC1457" t="s">
        <v>63</v>
      </c>
      <c r="BG1457" t="s">
        <v>622</v>
      </c>
      <c r="BJ1457" t="s">
        <v>3554</v>
      </c>
    </row>
    <row r="1458" spans="1:62" x14ac:dyDescent="0.35">
      <c r="A1458" t="s">
        <v>6526</v>
      </c>
      <c r="B1458">
        <v>10000</v>
      </c>
      <c r="C1458">
        <v>10000</v>
      </c>
      <c r="D1458">
        <v>45786</v>
      </c>
      <c r="E1458" t="s">
        <v>59</v>
      </c>
      <c r="F1458" t="s">
        <v>6461</v>
      </c>
      <c r="G1458" t="s">
        <v>6527</v>
      </c>
      <c r="H1458" t="s">
        <v>119</v>
      </c>
      <c r="I1458">
        <v>1</v>
      </c>
      <c r="J1458" t="s">
        <v>63</v>
      </c>
      <c r="K1458">
        <v>79</v>
      </c>
      <c r="L1458" t="s">
        <v>6076</v>
      </c>
      <c r="M1458" t="s">
        <v>26406</v>
      </c>
      <c r="N1458" t="s">
        <v>92</v>
      </c>
      <c r="O1458" t="s">
        <v>3828</v>
      </c>
      <c r="P1458">
        <v>2937</v>
      </c>
      <c r="Q1458">
        <f t="shared" si="400"/>
        <v>176.85</v>
      </c>
      <c r="R1458" s="34">
        <f t="shared" si="401"/>
        <v>2.9474999999999998</v>
      </c>
      <c r="S1458" s="35">
        <v>45770</v>
      </c>
      <c r="U1458">
        <v>297</v>
      </c>
      <c r="V1458">
        <v>872289</v>
      </c>
      <c r="W1458" t="s">
        <v>65</v>
      </c>
      <c r="X1458" t="s">
        <v>4440</v>
      </c>
      <c r="Y1458">
        <v>0</v>
      </c>
      <c r="Z1458">
        <v>0</v>
      </c>
      <c r="AA1458">
        <v>0</v>
      </c>
      <c r="AB1458">
        <v>0</v>
      </c>
      <c r="AC1458">
        <v>0</v>
      </c>
      <c r="AD1458">
        <v>0</v>
      </c>
      <c r="AG1458">
        <v>0</v>
      </c>
      <c r="AK1458" t="s">
        <v>63</v>
      </c>
      <c r="AL1458">
        <v>0</v>
      </c>
      <c r="AM1458" t="s">
        <v>63</v>
      </c>
      <c r="AP1458" t="s">
        <v>4441</v>
      </c>
      <c r="AQ1458" t="s">
        <v>108</v>
      </c>
      <c r="AR1458" t="s">
        <v>13404</v>
      </c>
      <c r="AT1458">
        <v>0</v>
      </c>
      <c r="AU1458">
        <v>0</v>
      </c>
      <c r="AV1458">
        <v>0</v>
      </c>
      <c r="AW1458">
        <v>0</v>
      </c>
      <c r="AX1458">
        <v>0</v>
      </c>
      <c r="AY1458">
        <v>0</v>
      </c>
      <c r="BC1458" t="s">
        <v>63</v>
      </c>
      <c r="BG1458" t="s">
        <v>108</v>
      </c>
      <c r="BJ1458" t="s">
        <v>6528</v>
      </c>
    </row>
    <row r="1459" spans="1:62" x14ac:dyDescent="0.35">
      <c r="A1459" t="s">
        <v>6476</v>
      </c>
      <c r="B1459">
        <v>10000</v>
      </c>
      <c r="C1459">
        <v>10000</v>
      </c>
      <c r="D1459">
        <v>45786</v>
      </c>
      <c r="E1459" t="s">
        <v>59</v>
      </c>
      <c r="F1459" t="s">
        <v>6477</v>
      </c>
      <c r="G1459">
        <v>10620258084</v>
      </c>
      <c r="H1459" t="s">
        <v>119</v>
      </c>
      <c r="I1459">
        <v>1</v>
      </c>
      <c r="J1459" t="s">
        <v>63</v>
      </c>
      <c r="K1459">
        <v>79</v>
      </c>
      <c r="L1459" t="s">
        <v>6076</v>
      </c>
      <c r="M1459" t="s">
        <v>26406</v>
      </c>
      <c r="N1459" t="s">
        <v>92</v>
      </c>
      <c r="O1459" t="s">
        <v>3828</v>
      </c>
      <c r="P1459">
        <v>716</v>
      </c>
      <c r="Q1459">
        <f t="shared" si="400"/>
        <v>65.8</v>
      </c>
      <c r="R1459" s="34">
        <f t="shared" si="401"/>
        <v>1.0966666666666667</v>
      </c>
      <c r="S1459" s="35">
        <v>45770</v>
      </c>
      <c r="U1459">
        <v>297</v>
      </c>
      <c r="V1459">
        <v>212652</v>
      </c>
      <c r="W1459" t="s">
        <v>65</v>
      </c>
      <c r="X1459" t="s">
        <v>6478</v>
      </c>
      <c r="Y1459">
        <v>0</v>
      </c>
      <c r="Z1459">
        <v>0</v>
      </c>
      <c r="AA1459">
        <v>0</v>
      </c>
      <c r="AB1459">
        <v>0</v>
      </c>
      <c r="AC1459">
        <v>0</v>
      </c>
      <c r="AD1459">
        <v>0</v>
      </c>
      <c r="AG1459">
        <v>0</v>
      </c>
      <c r="AK1459" t="s">
        <v>63</v>
      </c>
      <c r="AL1459">
        <v>0</v>
      </c>
      <c r="AM1459" t="s">
        <v>63</v>
      </c>
      <c r="AP1459" t="s">
        <v>6479</v>
      </c>
      <c r="AQ1459" t="s">
        <v>108</v>
      </c>
      <c r="AR1459" t="s">
        <v>13404</v>
      </c>
      <c r="AT1459">
        <v>0</v>
      </c>
      <c r="AU1459">
        <v>0</v>
      </c>
      <c r="AV1459">
        <v>0</v>
      </c>
      <c r="AW1459">
        <v>0</v>
      </c>
      <c r="AX1459">
        <v>0</v>
      </c>
      <c r="AY1459">
        <v>0</v>
      </c>
      <c r="BC1459" t="s">
        <v>63</v>
      </c>
      <c r="BG1459" t="s">
        <v>108</v>
      </c>
      <c r="BJ1459" t="s">
        <v>6480</v>
      </c>
    </row>
    <row r="1460" spans="1:62" x14ac:dyDescent="0.35">
      <c r="A1460" t="s">
        <v>5108</v>
      </c>
      <c r="B1460">
        <v>10000</v>
      </c>
      <c r="C1460">
        <v>30000</v>
      </c>
      <c r="D1460">
        <v>45775</v>
      </c>
      <c r="E1460" t="s">
        <v>59</v>
      </c>
      <c r="F1460" t="s">
        <v>5594</v>
      </c>
      <c r="G1460" t="s">
        <v>4822</v>
      </c>
      <c r="I1460">
        <v>2</v>
      </c>
      <c r="J1460" t="s">
        <v>183</v>
      </c>
      <c r="K1460">
        <v>76</v>
      </c>
      <c r="L1460" t="s">
        <v>6065</v>
      </c>
      <c r="M1460" t="s">
        <v>26408</v>
      </c>
      <c r="N1460" t="s">
        <v>200</v>
      </c>
      <c r="O1460" t="s">
        <v>3841</v>
      </c>
      <c r="P1460">
        <v>68000</v>
      </c>
      <c r="Q1460">
        <f>(P1460/20)+45</f>
        <v>3445</v>
      </c>
      <c r="R1460" s="34">
        <f>Q1460/60</f>
        <v>57.416666666666664</v>
      </c>
      <c r="S1460" s="35">
        <v>45770</v>
      </c>
      <c r="U1460">
        <v>6</v>
      </c>
      <c r="V1460">
        <v>408000</v>
      </c>
      <c r="W1460" t="s">
        <v>65</v>
      </c>
      <c r="X1460" t="s">
        <v>4823</v>
      </c>
      <c r="Y1460">
        <v>0</v>
      </c>
      <c r="Z1460">
        <v>407998</v>
      </c>
      <c r="AA1460">
        <v>2</v>
      </c>
      <c r="AB1460">
        <v>0</v>
      </c>
      <c r="AC1460">
        <v>0</v>
      </c>
      <c r="AD1460">
        <v>0</v>
      </c>
      <c r="AG1460">
        <v>0</v>
      </c>
      <c r="AP1460" t="s">
        <v>4824</v>
      </c>
      <c r="AQ1460" t="s">
        <v>448</v>
      </c>
      <c r="AR1460" t="s">
        <v>11797</v>
      </c>
      <c r="AT1460">
        <v>0</v>
      </c>
      <c r="AU1460">
        <v>0</v>
      </c>
      <c r="AV1460">
        <v>0</v>
      </c>
      <c r="AW1460">
        <v>0</v>
      </c>
      <c r="AX1460">
        <v>0</v>
      </c>
      <c r="AY1460">
        <v>0</v>
      </c>
      <c r="BC1460" t="s">
        <v>63</v>
      </c>
      <c r="BD1460" t="s">
        <v>6529</v>
      </c>
      <c r="BE1460">
        <v>0</v>
      </c>
      <c r="BG1460" t="s">
        <v>448</v>
      </c>
      <c r="BJ1460" t="s">
        <v>4049</v>
      </c>
    </row>
    <row r="1461" spans="1:62" x14ac:dyDescent="0.35">
      <c r="A1461" t="s">
        <v>3371</v>
      </c>
      <c r="B1461">
        <v>10000</v>
      </c>
      <c r="C1461">
        <v>20000</v>
      </c>
      <c r="D1461">
        <v>45770</v>
      </c>
      <c r="E1461" t="s">
        <v>59</v>
      </c>
      <c r="F1461" t="s">
        <v>3372</v>
      </c>
      <c r="G1461" t="s">
        <v>3373</v>
      </c>
      <c r="I1461">
        <v>2</v>
      </c>
      <c r="J1461" t="s">
        <v>183</v>
      </c>
      <c r="K1461">
        <v>60</v>
      </c>
      <c r="L1461" t="s">
        <v>6048</v>
      </c>
      <c r="M1461" t="s">
        <v>26408</v>
      </c>
      <c r="N1461" t="s">
        <v>222</v>
      </c>
      <c r="O1461" t="s">
        <v>3835</v>
      </c>
      <c r="P1461">
        <v>10000</v>
      </c>
      <c r="Q1461">
        <f t="shared" ref="Q1461:Q1462" si="402">(P1461/50)+45</f>
        <v>245</v>
      </c>
      <c r="R1461" s="34">
        <f t="shared" ref="R1461:R1466" si="403">Q1461/60</f>
        <v>4.083333333333333</v>
      </c>
      <c r="S1461" s="35">
        <v>45770</v>
      </c>
      <c r="U1461">
        <v>1</v>
      </c>
      <c r="V1461">
        <v>10000</v>
      </c>
      <c r="W1461" t="s">
        <v>65</v>
      </c>
      <c r="X1461" t="s">
        <v>3374</v>
      </c>
      <c r="Y1461">
        <v>0</v>
      </c>
      <c r="Z1461">
        <v>10000</v>
      </c>
      <c r="AA1461">
        <v>0</v>
      </c>
      <c r="AB1461">
        <v>0</v>
      </c>
      <c r="AC1461">
        <v>0</v>
      </c>
      <c r="AD1461">
        <v>0</v>
      </c>
      <c r="AG1461">
        <v>0</v>
      </c>
      <c r="AP1461" t="s">
        <v>3375</v>
      </c>
      <c r="AQ1461" t="s">
        <v>3376</v>
      </c>
      <c r="AR1461" t="s">
        <v>12548</v>
      </c>
      <c r="AT1461">
        <v>0</v>
      </c>
      <c r="AU1461">
        <v>0</v>
      </c>
      <c r="AV1461">
        <v>0</v>
      </c>
      <c r="AW1461">
        <v>0</v>
      </c>
      <c r="AX1461">
        <v>0</v>
      </c>
      <c r="AY1461">
        <v>0</v>
      </c>
      <c r="BC1461" t="s">
        <v>63</v>
      </c>
      <c r="BD1461" t="s">
        <v>5731</v>
      </c>
      <c r="BE1461">
        <v>0</v>
      </c>
      <c r="BG1461" t="s">
        <v>3376</v>
      </c>
      <c r="BJ1461" t="s">
        <v>3377</v>
      </c>
    </row>
    <row r="1462" spans="1:62" x14ac:dyDescent="0.35">
      <c r="A1462" t="s">
        <v>5732</v>
      </c>
      <c r="B1462">
        <v>10000</v>
      </c>
      <c r="C1462">
        <v>20000</v>
      </c>
      <c r="D1462">
        <v>45771</v>
      </c>
      <c r="E1462" t="s">
        <v>59</v>
      </c>
      <c r="F1462" t="s">
        <v>5733</v>
      </c>
      <c r="G1462" t="s">
        <v>3373</v>
      </c>
      <c r="I1462">
        <v>2</v>
      </c>
      <c r="J1462" t="s">
        <v>183</v>
      </c>
      <c r="K1462">
        <v>60</v>
      </c>
      <c r="L1462" t="s">
        <v>6048</v>
      </c>
      <c r="M1462" t="s">
        <v>26408</v>
      </c>
      <c r="N1462" t="s">
        <v>222</v>
      </c>
      <c r="O1462" t="s">
        <v>3835</v>
      </c>
      <c r="P1462">
        <v>16000</v>
      </c>
      <c r="Q1462">
        <f t="shared" si="402"/>
        <v>365</v>
      </c>
      <c r="R1462" s="34">
        <f t="shared" si="403"/>
        <v>6.083333333333333</v>
      </c>
      <c r="S1462" s="35">
        <v>45770</v>
      </c>
      <c r="U1462">
        <v>1</v>
      </c>
      <c r="V1462">
        <v>16000</v>
      </c>
      <c r="W1462" t="s">
        <v>65</v>
      </c>
      <c r="X1462" t="s">
        <v>5734</v>
      </c>
      <c r="Y1462">
        <v>0</v>
      </c>
      <c r="Z1462">
        <v>16000</v>
      </c>
      <c r="AA1462">
        <v>0</v>
      </c>
      <c r="AB1462">
        <v>0</v>
      </c>
      <c r="AC1462">
        <v>0</v>
      </c>
      <c r="AD1462">
        <v>0</v>
      </c>
      <c r="AG1462">
        <v>0</v>
      </c>
      <c r="AP1462" t="s">
        <v>5735</v>
      </c>
      <c r="AQ1462" t="s">
        <v>3376</v>
      </c>
      <c r="AR1462" t="s">
        <v>12548</v>
      </c>
      <c r="AT1462">
        <v>0</v>
      </c>
      <c r="AU1462">
        <v>0</v>
      </c>
      <c r="AV1462">
        <v>0</v>
      </c>
      <c r="AW1462">
        <v>0</v>
      </c>
      <c r="AX1462">
        <v>0</v>
      </c>
      <c r="AY1462">
        <v>0</v>
      </c>
      <c r="BC1462" t="s">
        <v>63</v>
      </c>
      <c r="BD1462" t="s">
        <v>5736</v>
      </c>
      <c r="BE1462">
        <v>0</v>
      </c>
      <c r="BG1462" t="s">
        <v>3376</v>
      </c>
      <c r="BJ1462" t="s">
        <v>3377</v>
      </c>
    </row>
    <row r="1463" spans="1:62" x14ac:dyDescent="0.35">
      <c r="A1463" t="s">
        <v>3454</v>
      </c>
      <c r="B1463">
        <v>10000</v>
      </c>
      <c r="C1463">
        <v>50000</v>
      </c>
      <c r="D1463">
        <v>45772</v>
      </c>
      <c r="E1463" t="s">
        <v>59</v>
      </c>
      <c r="F1463" t="s">
        <v>3455</v>
      </c>
      <c r="G1463" t="s">
        <v>3456</v>
      </c>
      <c r="I1463">
        <v>1</v>
      </c>
      <c r="J1463" t="s">
        <v>183</v>
      </c>
      <c r="K1463">
        <v>103</v>
      </c>
      <c r="L1463" t="s">
        <v>6044</v>
      </c>
      <c r="M1463" t="s">
        <v>26408</v>
      </c>
      <c r="N1463" t="s">
        <v>3800</v>
      </c>
      <c r="O1463" t="s">
        <v>3832</v>
      </c>
      <c r="P1463">
        <v>15000</v>
      </c>
      <c r="Q1463">
        <f>(P1463/30)+30</f>
        <v>530</v>
      </c>
      <c r="R1463" s="34">
        <f t="shared" si="403"/>
        <v>8.8333333333333339</v>
      </c>
      <c r="S1463" s="35">
        <v>45770</v>
      </c>
      <c r="U1463">
        <v>8</v>
      </c>
      <c r="V1463">
        <v>120000</v>
      </c>
      <c r="W1463" t="s">
        <v>65</v>
      </c>
      <c r="X1463" s="34" t="s">
        <v>66</v>
      </c>
      <c r="Y1463">
        <v>0</v>
      </c>
      <c r="Z1463">
        <v>120000</v>
      </c>
      <c r="AA1463">
        <v>0</v>
      </c>
      <c r="AB1463">
        <v>0</v>
      </c>
      <c r="AC1463">
        <v>0</v>
      </c>
      <c r="AD1463">
        <v>0</v>
      </c>
      <c r="AG1463">
        <v>0</v>
      </c>
      <c r="AP1463" t="s">
        <v>67</v>
      </c>
      <c r="AQ1463" t="s">
        <v>68</v>
      </c>
      <c r="AR1463" t="s">
        <v>26186</v>
      </c>
      <c r="AT1463">
        <v>0</v>
      </c>
      <c r="AU1463">
        <v>0</v>
      </c>
      <c r="AV1463">
        <v>0</v>
      </c>
      <c r="AW1463">
        <v>0</v>
      </c>
      <c r="AX1463">
        <v>0</v>
      </c>
      <c r="AY1463">
        <v>0</v>
      </c>
      <c r="BC1463" t="s">
        <v>63</v>
      </c>
      <c r="BD1463" t="s">
        <v>5421</v>
      </c>
      <c r="BE1463">
        <v>0</v>
      </c>
      <c r="BG1463" t="s">
        <v>68</v>
      </c>
      <c r="BJ1463" t="s">
        <v>3457</v>
      </c>
    </row>
    <row r="1464" spans="1:62" x14ac:dyDescent="0.35">
      <c r="A1464" t="s">
        <v>3378</v>
      </c>
      <c r="B1464">
        <v>10000</v>
      </c>
      <c r="C1464">
        <v>10000</v>
      </c>
      <c r="D1464">
        <v>45770</v>
      </c>
      <c r="E1464" t="s">
        <v>59</v>
      </c>
      <c r="F1464" t="s">
        <v>3379</v>
      </c>
      <c r="G1464" t="s">
        <v>3380</v>
      </c>
      <c r="I1464">
        <v>1</v>
      </c>
      <c r="J1464" t="s">
        <v>183</v>
      </c>
      <c r="K1464">
        <v>112</v>
      </c>
      <c r="L1464" t="s">
        <v>6044</v>
      </c>
      <c r="M1464" t="s">
        <v>26408</v>
      </c>
      <c r="N1464" t="s">
        <v>454</v>
      </c>
      <c r="O1464" t="s">
        <v>3837</v>
      </c>
      <c r="P1464">
        <v>2500</v>
      </c>
      <c r="Q1464">
        <f t="shared" ref="Q1464" si="404">(P1464/20)+45</f>
        <v>170</v>
      </c>
      <c r="R1464" s="34">
        <f t="shared" si="403"/>
        <v>2.8333333333333335</v>
      </c>
      <c r="S1464" s="35">
        <v>45770</v>
      </c>
      <c r="U1464">
        <v>12</v>
      </c>
      <c r="V1464">
        <v>30000</v>
      </c>
      <c r="W1464" t="s">
        <v>65</v>
      </c>
      <c r="X1464" t="s">
        <v>3381</v>
      </c>
      <c r="Y1464">
        <v>0</v>
      </c>
      <c r="Z1464">
        <v>33500</v>
      </c>
      <c r="AA1464">
        <v>-3500</v>
      </c>
      <c r="AB1464">
        <v>0</v>
      </c>
      <c r="AC1464">
        <v>0</v>
      </c>
      <c r="AD1464">
        <v>0</v>
      </c>
      <c r="AG1464">
        <v>0</v>
      </c>
      <c r="AP1464" t="s">
        <v>3382</v>
      </c>
      <c r="AQ1464" t="s">
        <v>68</v>
      </c>
      <c r="AR1464" t="s">
        <v>26186</v>
      </c>
      <c r="AT1464">
        <v>0</v>
      </c>
      <c r="AU1464">
        <v>0</v>
      </c>
      <c r="AV1464">
        <v>0</v>
      </c>
      <c r="AW1464">
        <v>0</v>
      </c>
      <c r="AX1464">
        <v>0</v>
      </c>
      <c r="AY1464">
        <v>0</v>
      </c>
      <c r="BC1464" t="s">
        <v>63</v>
      </c>
      <c r="BD1464" t="s">
        <v>5737</v>
      </c>
      <c r="BE1464">
        <v>0</v>
      </c>
      <c r="BG1464" t="s">
        <v>68</v>
      </c>
      <c r="BJ1464" t="s">
        <v>3383</v>
      </c>
    </row>
    <row r="1465" spans="1:62" x14ac:dyDescent="0.35">
      <c r="A1465" t="s">
        <v>5694</v>
      </c>
      <c r="B1465">
        <v>10000</v>
      </c>
      <c r="C1465">
        <v>10000</v>
      </c>
      <c r="D1465">
        <v>45777</v>
      </c>
      <c r="E1465" t="s">
        <v>59</v>
      </c>
      <c r="F1465" t="s">
        <v>5695</v>
      </c>
      <c r="G1465" t="s">
        <v>5696</v>
      </c>
      <c r="I1465">
        <v>1</v>
      </c>
      <c r="J1465" t="s">
        <v>183</v>
      </c>
      <c r="K1465">
        <v>110</v>
      </c>
      <c r="L1465" t="s">
        <v>6070</v>
      </c>
      <c r="M1465" t="s">
        <v>26407</v>
      </c>
      <c r="N1465" t="s">
        <v>664</v>
      </c>
      <c r="O1465" t="s">
        <v>3846</v>
      </c>
      <c r="P1465">
        <v>126000</v>
      </c>
      <c r="Q1465">
        <f t="shared" ref="Q1465:Q1466" si="405">(P1465/60)+30</f>
        <v>2130</v>
      </c>
      <c r="R1465" s="34">
        <f t="shared" si="403"/>
        <v>35.5</v>
      </c>
      <c r="S1465" s="35">
        <v>45770</v>
      </c>
      <c r="U1465">
        <v>4</v>
      </c>
      <c r="V1465">
        <v>504000</v>
      </c>
      <c r="W1465" t="s">
        <v>65</v>
      </c>
      <c r="X1465" t="s">
        <v>455</v>
      </c>
      <c r="Y1465">
        <v>0</v>
      </c>
      <c r="Z1465">
        <v>504000</v>
      </c>
      <c r="AA1465">
        <v>0</v>
      </c>
      <c r="AB1465">
        <v>0</v>
      </c>
      <c r="AC1465">
        <v>0</v>
      </c>
      <c r="AD1465">
        <v>0</v>
      </c>
      <c r="AG1465">
        <v>0</v>
      </c>
      <c r="AP1465" t="s">
        <v>456</v>
      </c>
      <c r="AQ1465" t="s">
        <v>203</v>
      </c>
      <c r="AR1465" t="s">
        <v>21026</v>
      </c>
      <c r="AT1465">
        <v>0</v>
      </c>
      <c r="AU1465">
        <v>0</v>
      </c>
      <c r="AV1465">
        <v>0</v>
      </c>
      <c r="AW1465">
        <v>0</v>
      </c>
      <c r="AX1465">
        <v>0</v>
      </c>
      <c r="AY1465">
        <v>0</v>
      </c>
      <c r="BC1465" t="s">
        <v>63</v>
      </c>
      <c r="BD1465" t="s">
        <v>6530</v>
      </c>
      <c r="BE1465">
        <v>0</v>
      </c>
      <c r="BG1465" t="s">
        <v>203</v>
      </c>
      <c r="BJ1465" t="s">
        <v>5697</v>
      </c>
    </row>
    <row r="1466" spans="1:62" x14ac:dyDescent="0.35">
      <c r="A1466" t="s">
        <v>5738</v>
      </c>
      <c r="B1466">
        <v>10000</v>
      </c>
      <c r="C1466">
        <v>10000</v>
      </c>
      <c r="D1466">
        <v>45771</v>
      </c>
      <c r="E1466" t="s">
        <v>59</v>
      </c>
      <c r="F1466" t="s">
        <v>5739</v>
      </c>
      <c r="G1466" t="s">
        <v>2398</v>
      </c>
      <c r="I1466">
        <v>1</v>
      </c>
      <c r="J1466" t="s">
        <v>183</v>
      </c>
      <c r="K1466">
        <v>86</v>
      </c>
      <c r="L1466" t="s">
        <v>6043</v>
      </c>
      <c r="M1466" t="s">
        <v>26407</v>
      </c>
      <c r="N1466" t="s">
        <v>1696</v>
      </c>
      <c r="O1466" t="s">
        <v>3840</v>
      </c>
      <c r="P1466">
        <v>8250</v>
      </c>
      <c r="Q1466">
        <f t="shared" si="405"/>
        <v>167.5</v>
      </c>
      <c r="R1466" s="34">
        <f t="shared" si="403"/>
        <v>2.7916666666666665</v>
      </c>
      <c r="S1466" s="35">
        <v>45770</v>
      </c>
      <c r="U1466">
        <v>8</v>
      </c>
      <c r="V1466">
        <v>66000</v>
      </c>
      <c r="W1466" t="s">
        <v>65</v>
      </c>
      <c r="X1466" t="s">
        <v>3460</v>
      </c>
      <c r="Y1466">
        <v>0</v>
      </c>
      <c r="Z1466">
        <v>66000</v>
      </c>
      <c r="AA1466">
        <v>0</v>
      </c>
      <c r="AB1466">
        <v>0</v>
      </c>
      <c r="AC1466">
        <v>0</v>
      </c>
      <c r="AD1466">
        <v>0</v>
      </c>
      <c r="AG1466">
        <v>0</v>
      </c>
      <c r="AP1466" t="s">
        <v>3461</v>
      </c>
      <c r="AQ1466" t="s">
        <v>203</v>
      </c>
      <c r="AR1466" t="s">
        <v>21026</v>
      </c>
      <c r="AT1466">
        <v>0</v>
      </c>
      <c r="AU1466">
        <v>0</v>
      </c>
      <c r="AV1466">
        <v>0</v>
      </c>
      <c r="AW1466">
        <v>0</v>
      </c>
      <c r="AX1466">
        <v>0</v>
      </c>
      <c r="AY1466">
        <v>0</v>
      </c>
      <c r="BC1466" t="s">
        <v>63</v>
      </c>
      <c r="BD1466" t="s">
        <v>5740</v>
      </c>
      <c r="BE1466">
        <v>0</v>
      </c>
      <c r="BG1466" t="s">
        <v>203</v>
      </c>
      <c r="BJ1466" t="s">
        <v>5741</v>
      </c>
    </row>
    <row r="1467" spans="1:62" x14ac:dyDescent="0.35">
      <c r="A1467" t="s">
        <v>5610</v>
      </c>
      <c r="B1467">
        <v>10000</v>
      </c>
      <c r="C1467">
        <v>20000</v>
      </c>
      <c r="D1467">
        <v>45771</v>
      </c>
      <c r="E1467" t="s">
        <v>59</v>
      </c>
      <c r="F1467" t="s">
        <v>5611</v>
      </c>
      <c r="G1467" t="s">
        <v>3469</v>
      </c>
      <c r="I1467">
        <v>2</v>
      </c>
      <c r="J1467" t="s">
        <v>183</v>
      </c>
      <c r="K1467">
        <v>71</v>
      </c>
      <c r="L1467" t="s">
        <v>6057</v>
      </c>
      <c r="M1467" t="s">
        <v>26408</v>
      </c>
      <c r="N1467" t="s">
        <v>368</v>
      </c>
      <c r="O1467" t="s">
        <v>3857</v>
      </c>
      <c r="P1467">
        <v>10000</v>
      </c>
      <c r="S1467" s="35">
        <v>45770</v>
      </c>
      <c r="U1467">
        <v>9</v>
      </c>
      <c r="V1467">
        <v>90000</v>
      </c>
      <c r="W1467" t="s">
        <v>65</v>
      </c>
      <c r="X1467">
        <v>83624420001</v>
      </c>
      <c r="Y1467">
        <v>0</v>
      </c>
      <c r="Z1467">
        <v>90000</v>
      </c>
      <c r="AA1467">
        <v>0</v>
      </c>
      <c r="AB1467">
        <v>0</v>
      </c>
      <c r="AC1467">
        <v>0</v>
      </c>
      <c r="AD1467">
        <v>0</v>
      </c>
      <c r="AG1467">
        <v>0</v>
      </c>
      <c r="AP1467">
        <v>8362442</v>
      </c>
      <c r="AQ1467" t="s">
        <v>162</v>
      </c>
      <c r="AR1467" t="s">
        <v>8373</v>
      </c>
      <c r="AT1467">
        <v>0</v>
      </c>
      <c r="AU1467">
        <v>0</v>
      </c>
      <c r="AV1467">
        <v>0</v>
      </c>
      <c r="AW1467">
        <v>0</v>
      </c>
      <c r="AX1467">
        <v>0</v>
      </c>
      <c r="AY1467">
        <v>0</v>
      </c>
      <c r="BC1467" t="s">
        <v>63</v>
      </c>
      <c r="BD1467" t="s">
        <v>5612</v>
      </c>
      <c r="BE1467">
        <v>0</v>
      </c>
      <c r="BG1467" t="s">
        <v>162</v>
      </c>
      <c r="BJ1467" t="s">
        <v>3466</v>
      </c>
    </row>
    <row r="1468" spans="1:62" x14ac:dyDescent="0.35">
      <c r="A1468" t="s">
        <v>5742</v>
      </c>
      <c r="B1468">
        <v>10000</v>
      </c>
      <c r="C1468">
        <v>10000</v>
      </c>
      <c r="D1468">
        <v>45771</v>
      </c>
      <c r="E1468" t="s">
        <v>59</v>
      </c>
      <c r="F1468" t="s">
        <v>5743</v>
      </c>
      <c r="G1468" t="s">
        <v>3469</v>
      </c>
      <c r="I1468">
        <v>1</v>
      </c>
      <c r="J1468" t="s">
        <v>183</v>
      </c>
      <c r="K1468">
        <v>72</v>
      </c>
      <c r="L1468" t="s">
        <v>6056</v>
      </c>
      <c r="M1468" t="s">
        <v>26406</v>
      </c>
      <c r="N1468" t="s">
        <v>161</v>
      </c>
      <c r="O1468" t="s">
        <v>3853</v>
      </c>
      <c r="P1468">
        <v>13600</v>
      </c>
      <c r="S1468" s="35">
        <v>45770</v>
      </c>
      <c r="U1468">
        <v>5</v>
      </c>
      <c r="V1468">
        <v>68000</v>
      </c>
      <c r="W1468" t="s">
        <v>65</v>
      </c>
      <c r="X1468">
        <v>83634470001</v>
      </c>
      <c r="Y1468">
        <v>0</v>
      </c>
      <c r="Z1468">
        <v>60000</v>
      </c>
      <c r="AA1468">
        <v>8000</v>
      </c>
      <c r="AB1468">
        <v>0</v>
      </c>
      <c r="AC1468">
        <v>0</v>
      </c>
      <c r="AD1468">
        <v>0</v>
      </c>
      <c r="AG1468">
        <v>0</v>
      </c>
      <c r="AP1468">
        <v>8363447</v>
      </c>
      <c r="AQ1468" t="s">
        <v>162</v>
      </c>
      <c r="AR1468" t="s">
        <v>8373</v>
      </c>
      <c r="AT1468">
        <v>0</v>
      </c>
      <c r="AU1468">
        <v>0</v>
      </c>
      <c r="AV1468">
        <v>0</v>
      </c>
      <c r="AW1468">
        <v>0</v>
      </c>
      <c r="AX1468">
        <v>0</v>
      </c>
      <c r="AY1468">
        <v>0</v>
      </c>
      <c r="BC1468" t="s">
        <v>63</v>
      </c>
      <c r="BD1468" t="s">
        <v>5744</v>
      </c>
      <c r="BE1468">
        <v>0</v>
      </c>
      <c r="BG1468" t="s">
        <v>162</v>
      </c>
      <c r="BJ1468" t="s">
        <v>3466</v>
      </c>
    </row>
    <row r="1469" spans="1:62" x14ac:dyDescent="0.35">
      <c r="A1469" t="s">
        <v>5742</v>
      </c>
      <c r="B1469">
        <v>10000</v>
      </c>
      <c r="C1469">
        <v>20000</v>
      </c>
      <c r="D1469">
        <v>45771</v>
      </c>
      <c r="E1469" t="s">
        <v>59</v>
      </c>
      <c r="F1469" t="s">
        <v>5743</v>
      </c>
      <c r="G1469" t="s">
        <v>3469</v>
      </c>
      <c r="I1469">
        <v>2</v>
      </c>
      <c r="J1469" t="s">
        <v>183</v>
      </c>
      <c r="K1469">
        <v>71</v>
      </c>
      <c r="L1469" t="s">
        <v>6057</v>
      </c>
      <c r="M1469" t="s">
        <v>26408</v>
      </c>
      <c r="N1469" t="s">
        <v>368</v>
      </c>
      <c r="O1469" t="s">
        <v>3857</v>
      </c>
      <c r="P1469">
        <v>6667</v>
      </c>
      <c r="S1469" s="35">
        <v>45770</v>
      </c>
      <c r="U1469">
        <v>9</v>
      </c>
      <c r="V1469">
        <v>60003</v>
      </c>
      <c r="W1469" t="s">
        <v>65</v>
      </c>
      <c r="X1469">
        <v>83634470001</v>
      </c>
      <c r="Y1469">
        <v>0</v>
      </c>
      <c r="Z1469">
        <v>60000</v>
      </c>
      <c r="AA1469">
        <v>3</v>
      </c>
      <c r="AB1469">
        <v>0</v>
      </c>
      <c r="AC1469">
        <v>0</v>
      </c>
      <c r="AD1469">
        <v>0</v>
      </c>
      <c r="AG1469">
        <v>0</v>
      </c>
      <c r="AP1469">
        <v>8363447</v>
      </c>
      <c r="AQ1469" t="s">
        <v>162</v>
      </c>
      <c r="AR1469" t="s">
        <v>8373</v>
      </c>
      <c r="AT1469">
        <v>0</v>
      </c>
      <c r="AU1469">
        <v>0</v>
      </c>
      <c r="AV1469">
        <v>0</v>
      </c>
      <c r="AW1469">
        <v>0</v>
      </c>
      <c r="AX1469">
        <v>0</v>
      </c>
      <c r="AY1469">
        <v>0</v>
      </c>
      <c r="BC1469" t="s">
        <v>63</v>
      </c>
      <c r="BD1469" t="s">
        <v>5744</v>
      </c>
      <c r="BE1469">
        <v>0</v>
      </c>
      <c r="BG1469" t="s">
        <v>162</v>
      </c>
      <c r="BJ1469" t="s">
        <v>3466</v>
      </c>
    </row>
    <row r="1470" spans="1:62" x14ac:dyDescent="0.35">
      <c r="A1470" t="s">
        <v>4451</v>
      </c>
      <c r="B1470">
        <v>10000</v>
      </c>
      <c r="C1470">
        <v>30000</v>
      </c>
      <c r="D1470">
        <v>45771</v>
      </c>
      <c r="E1470" t="s">
        <v>59</v>
      </c>
      <c r="F1470" t="s">
        <v>4452</v>
      </c>
      <c r="G1470">
        <v>10620258022</v>
      </c>
      <c r="I1470">
        <v>3</v>
      </c>
      <c r="J1470" t="s">
        <v>183</v>
      </c>
      <c r="K1470">
        <v>85</v>
      </c>
      <c r="L1470" t="s">
        <v>6060</v>
      </c>
      <c r="M1470" t="s">
        <v>26410</v>
      </c>
      <c r="N1470" t="s">
        <v>940</v>
      </c>
      <c r="O1470" t="s">
        <v>3864</v>
      </c>
      <c r="P1470">
        <v>20000</v>
      </c>
      <c r="S1470" s="35">
        <v>45770</v>
      </c>
      <c r="U1470">
        <v>11</v>
      </c>
      <c r="V1470">
        <v>220000</v>
      </c>
      <c r="W1470" t="s">
        <v>65</v>
      </c>
      <c r="X1470" t="s">
        <v>4453</v>
      </c>
      <c r="Y1470">
        <v>0</v>
      </c>
      <c r="Z1470">
        <v>200000</v>
      </c>
      <c r="AA1470">
        <v>20000</v>
      </c>
      <c r="AB1470">
        <v>0</v>
      </c>
      <c r="AC1470">
        <v>0</v>
      </c>
      <c r="AD1470">
        <v>0</v>
      </c>
      <c r="AG1470">
        <v>0</v>
      </c>
      <c r="AP1470" t="s">
        <v>4454</v>
      </c>
      <c r="AQ1470" t="s">
        <v>108</v>
      </c>
      <c r="AR1470" t="s">
        <v>13404</v>
      </c>
      <c r="AT1470">
        <v>0</v>
      </c>
      <c r="AU1470">
        <v>0</v>
      </c>
      <c r="AV1470">
        <v>0</v>
      </c>
      <c r="AW1470">
        <v>0</v>
      </c>
      <c r="AX1470">
        <v>0</v>
      </c>
      <c r="AY1470">
        <v>0</v>
      </c>
      <c r="BC1470" t="s">
        <v>63</v>
      </c>
      <c r="BD1470" t="s">
        <v>4455</v>
      </c>
      <c r="BE1470">
        <v>0</v>
      </c>
      <c r="BG1470" t="s">
        <v>108</v>
      </c>
      <c r="BJ1470" t="s">
        <v>4456</v>
      </c>
    </row>
    <row r="1471" spans="1:62" x14ac:dyDescent="0.35">
      <c r="A1471" t="s">
        <v>4994</v>
      </c>
      <c r="B1471">
        <v>10000</v>
      </c>
      <c r="C1471">
        <v>20000</v>
      </c>
      <c r="D1471">
        <v>45771</v>
      </c>
      <c r="E1471" t="s">
        <v>59</v>
      </c>
      <c r="F1471">
        <v>0.44167824074074075</v>
      </c>
      <c r="G1471" t="s">
        <v>5745</v>
      </c>
      <c r="I1471">
        <v>2</v>
      </c>
      <c r="J1471" t="s">
        <v>183</v>
      </c>
      <c r="K1471">
        <v>77</v>
      </c>
      <c r="L1471" t="s">
        <v>6043</v>
      </c>
      <c r="M1471" t="s">
        <v>26407</v>
      </c>
      <c r="N1471" t="s">
        <v>192</v>
      </c>
      <c r="O1471" t="s">
        <v>3848</v>
      </c>
      <c r="P1471">
        <v>10667</v>
      </c>
      <c r="Q1471">
        <f>(P1471/60)+30</f>
        <v>207.78333333333333</v>
      </c>
      <c r="R1471" s="34">
        <f>Q1471/60</f>
        <v>3.4630555555555556</v>
      </c>
      <c r="S1471" s="35">
        <v>45770</v>
      </c>
      <c r="U1471">
        <v>6</v>
      </c>
      <c r="V1471">
        <v>64002</v>
      </c>
      <c r="W1471" t="s">
        <v>65</v>
      </c>
      <c r="X1471" t="s">
        <v>3489</v>
      </c>
      <c r="Y1471">
        <v>0</v>
      </c>
      <c r="Z1471">
        <v>60000</v>
      </c>
      <c r="AA1471">
        <v>4002</v>
      </c>
      <c r="AB1471">
        <v>0</v>
      </c>
      <c r="AC1471">
        <v>0</v>
      </c>
      <c r="AD1471">
        <v>0</v>
      </c>
      <c r="AG1471">
        <v>0</v>
      </c>
      <c r="AP1471" t="s">
        <v>3490</v>
      </c>
      <c r="AQ1471" t="s">
        <v>108</v>
      </c>
      <c r="AR1471" t="s">
        <v>13404</v>
      </c>
      <c r="AT1471">
        <v>0</v>
      </c>
      <c r="AU1471">
        <v>0</v>
      </c>
      <c r="AV1471">
        <v>0</v>
      </c>
      <c r="AW1471">
        <v>0</v>
      </c>
      <c r="AX1471">
        <v>0</v>
      </c>
      <c r="AY1471">
        <v>0</v>
      </c>
      <c r="BC1471" t="s">
        <v>63</v>
      </c>
      <c r="BD1471" t="s">
        <v>4997</v>
      </c>
      <c r="BE1471">
        <v>0</v>
      </c>
      <c r="BG1471" t="s">
        <v>108</v>
      </c>
      <c r="BJ1471" t="s">
        <v>4998</v>
      </c>
    </row>
    <row r="1472" spans="1:62" x14ac:dyDescent="0.35">
      <c r="A1472" t="s">
        <v>4994</v>
      </c>
      <c r="B1472">
        <v>10000</v>
      </c>
      <c r="C1472">
        <v>30000</v>
      </c>
      <c r="D1472">
        <v>45771</v>
      </c>
      <c r="E1472" t="s">
        <v>59</v>
      </c>
      <c r="F1472">
        <v>0.44167824074074075</v>
      </c>
      <c r="G1472" t="s">
        <v>5745</v>
      </c>
      <c r="I1472">
        <v>3</v>
      </c>
      <c r="J1472" t="s">
        <v>183</v>
      </c>
      <c r="K1472">
        <v>91</v>
      </c>
      <c r="L1472" t="s">
        <v>6060</v>
      </c>
      <c r="M1472" t="s">
        <v>26410</v>
      </c>
      <c r="N1472" t="s">
        <v>805</v>
      </c>
      <c r="O1472" t="s">
        <v>3865</v>
      </c>
      <c r="P1472">
        <v>20000</v>
      </c>
      <c r="S1472" s="35">
        <v>45770</v>
      </c>
      <c r="U1472">
        <v>3</v>
      </c>
      <c r="V1472">
        <v>60000</v>
      </c>
      <c r="W1472" t="s">
        <v>65</v>
      </c>
      <c r="X1472" t="s">
        <v>3489</v>
      </c>
      <c r="Y1472">
        <v>0</v>
      </c>
      <c r="Z1472">
        <v>60000</v>
      </c>
      <c r="AA1472">
        <v>0</v>
      </c>
      <c r="AB1472">
        <v>0</v>
      </c>
      <c r="AC1472">
        <v>0</v>
      </c>
      <c r="AD1472">
        <v>0</v>
      </c>
      <c r="AG1472">
        <v>0</v>
      </c>
      <c r="AP1472" t="s">
        <v>3490</v>
      </c>
      <c r="AQ1472" t="s">
        <v>108</v>
      </c>
      <c r="AR1472" t="s">
        <v>13404</v>
      </c>
      <c r="AT1472">
        <v>0</v>
      </c>
      <c r="AU1472">
        <v>0</v>
      </c>
      <c r="AV1472">
        <v>0</v>
      </c>
      <c r="AW1472">
        <v>0</v>
      </c>
      <c r="AX1472">
        <v>0</v>
      </c>
      <c r="AY1472">
        <v>0</v>
      </c>
      <c r="BC1472" t="s">
        <v>63</v>
      </c>
      <c r="BD1472" t="s">
        <v>4997</v>
      </c>
      <c r="BE1472">
        <v>0</v>
      </c>
      <c r="BG1472" t="s">
        <v>108</v>
      </c>
      <c r="BJ1472" t="s">
        <v>4998</v>
      </c>
    </row>
    <row r="1473" spans="1:62" x14ac:dyDescent="0.35">
      <c r="A1473" t="s">
        <v>3384</v>
      </c>
      <c r="B1473">
        <v>10000</v>
      </c>
      <c r="C1473">
        <v>30000</v>
      </c>
      <c r="D1473">
        <v>45770</v>
      </c>
      <c r="E1473" t="s">
        <v>59</v>
      </c>
      <c r="F1473">
        <v>0.47258101851851853</v>
      </c>
      <c r="G1473">
        <v>10656256087</v>
      </c>
      <c r="I1473">
        <v>3</v>
      </c>
      <c r="J1473" t="s">
        <v>183</v>
      </c>
      <c r="K1473">
        <v>85</v>
      </c>
      <c r="L1473" t="s">
        <v>6060</v>
      </c>
      <c r="M1473" t="s">
        <v>26410</v>
      </c>
      <c r="N1473" t="s">
        <v>940</v>
      </c>
      <c r="O1473" t="s">
        <v>3864</v>
      </c>
      <c r="P1473">
        <v>20000</v>
      </c>
      <c r="S1473" s="35">
        <v>45770</v>
      </c>
      <c r="U1473">
        <v>11</v>
      </c>
      <c r="V1473">
        <v>220000</v>
      </c>
      <c r="W1473" t="s">
        <v>65</v>
      </c>
      <c r="X1473" t="s">
        <v>3385</v>
      </c>
      <c r="Y1473">
        <v>0</v>
      </c>
      <c r="Z1473">
        <v>200000</v>
      </c>
      <c r="AA1473">
        <v>20000</v>
      </c>
      <c r="AB1473">
        <v>0</v>
      </c>
      <c r="AC1473">
        <v>0</v>
      </c>
      <c r="AD1473">
        <v>0</v>
      </c>
      <c r="AG1473">
        <v>0</v>
      </c>
      <c r="AP1473" t="s">
        <v>3386</v>
      </c>
      <c r="AQ1473" t="s">
        <v>108</v>
      </c>
      <c r="AR1473" t="s">
        <v>13404</v>
      </c>
      <c r="AT1473">
        <v>0</v>
      </c>
      <c r="AU1473">
        <v>0</v>
      </c>
      <c r="AV1473">
        <v>0</v>
      </c>
      <c r="AW1473">
        <v>0</v>
      </c>
      <c r="AX1473">
        <v>0</v>
      </c>
      <c r="AY1473">
        <v>0</v>
      </c>
      <c r="BC1473" t="s">
        <v>63</v>
      </c>
      <c r="BD1473" t="s">
        <v>4485</v>
      </c>
      <c r="BE1473">
        <v>0</v>
      </c>
      <c r="BG1473" t="s">
        <v>108</v>
      </c>
      <c r="BJ1473" t="s">
        <v>3387</v>
      </c>
    </row>
    <row r="1474" spans="1:62" x14ac:dyDescent="0.35">
      <c r="A1474" t="s">
        <v>3230</v>
      </c>
      <c r="B1474">
        <v>10000</v>
      </c>
      <c r="C1474">
        <v>20000</v>
      </c>
      <c r="D1474">
        <v>45770</v>
      </c>
      <c r="E1474" t="s">
        <v>59</v>
      </c>
      <c r="F1474">
        <v>0.47001157407407407</v>
      </c>
      <c r="G1474">
        <v>860909190918</v>
      </c>
      <c r="I1474">
        <v>2</v>
      </c>
      <c r="J1474" t="s">
        <v>183</v>
      </c>
      <c r="K1474">
        <v>86</v>
      </c>
      <c r="L1474" t="s">
        <v>6043</v>
      </c>
      <c r="M1474" t="s">
        <v>26407</v>
      </c>
      <c r="N1474" t="s">
        <v>1696</v>
      </c>
      <c r="O1474" t="s">
        <v>3840</v>
      </c>
      <c r="P1474">
        <v>50</v>
      </c>
      <c r="Q1474">
        <f>(P1474/60)+30</f>
        <v>30.833333333333332</v>
      </c>
      <c r="R1474" s="34">
        <f>Q1474/60</f>
        <v>0.51388888888888884</v>
      </c>
      <c r="S1474" s="35">
        <v>45770</v>
      </c>
      <c r="U1474">
        <v>7</v>
      </c>
      <c r="V1474">
        <v>350</v>
      </c>
      <c r="W1474" t="s">
        <v>65</v>
      </c>
      <c r="X1474" t="s">
        <v>3231</v>
      </c>
      <c r="Y1474">
        <v>0</v>
      </c>
      <c r="Z1474">
        <v>200000</v>
      </c>
      <c r="AA1474">
        <v>-199650</v>
      </c>
      <c r="AB1474">
        <v>0</v>
      </c>
      <c r="AC1474">
        <v>0</v>
      </c>
      <c r="AD1474">
        <v>0</v>
      </c>
      <c r="AG1474">
        <v>0</v>
      </c>
      <c r="AP1474" t="s">
        <v>3232</v>
      </c>
      <c r="AQ1474" t="s">
        <v>108</v>
      </c>
      <c r="AR1474" t="s">
        <v>13404</v>
      </c>
      <c r="AT1474">
        <v>0</v>
      </c>
      <c r="AU1474">
        <v>0</v>
      </c>
      <c r="AV1474">
        <v>0</v>
      </c>
      <c r="AW1474">
        <v>0</v>
      </c>
      <c r="AX1474">
        <v>0</v>
      </c>
      <c r="AY1474">
        <v>0</v>
      </c>
      <c r="BC1474" t="s">
        <v>63</v>
      </c>
      <c r="BD1474" t="s">
        <v>5509</v>
      </c>
      <c r="BE1474">
        <v>0</v>
      </c>
      <c r="BG1474" t="s">
        <v>108</v>
      </c>
      <c r="BJ1474" t="s">
        <v>3233</v>
      </c>
    </row>
    <row r="1475" spans="1:62" x14ac:dyDescent="0.35">
      <c r="A1475" t="s">
        <v>3388</v>
      </c>
      <c r="B1475">
        <v>10000</v>
      </c>
      <c r="C1475">
        <v>40000</v>
      </c>
      <c r="D1475">
        <v>45770</v>
      </c>
      <c r="E1475" t="s">
        <v>59</v>
      </c>
      <c r="F1475" t="s">
        <v>3389</v>
      </c>
      <c r="G1475">
        <v>1062058024</v>
      </c>
      <c r="I1475">
        <v>3</v>
      </c>
      <c r="J1475" t="s">
        <v>183</v>
      </c>
      <c r="K1475">
        <v>85</v>
      </c>
      <c r="L1475" t="s">
        <v>6060</v>
      </c>
      <c r="M1475" t="s">
        <v>26410</v>
      </c>
      <c r="N1475" t="s">
        <v>940</v>
      </c>
      <c r="O1475" t="s">
        <v>3864</v>
      </c>
      <c r="P1475">
        <v>20000</v>
      </c>
      <c r="S1475" s="35">
        <v>45770</v>
      </c>
      <c r="U1475">
        <v>11</v>
      </c>
      <c r="V1475">
        <v>220000</v>
      </c>
      <c r="W1475" t="s">
        <v>65</v>
      </c>
      <c r="X1475" t="s">
        <v>3390</v>
      </c>
      <c r="Y1475">
        <v>0</v>
      </c>
      <c r="Z1475">
        <v>200000</v>
      </c>
      <c r="AA1475">
        <v>20000</v>
      </c>
      <c r="AB1475">
        <v>0</v>
      </c>
      <c r="AC1475">
        <v>0</v>
      </c>
      <c r="AD1475">
        <v>0</v>
      </c>
      <c r="AG1475">
        <v>0</v>
      </c>
      <c r="AP1475" t="s">
        <v>3391</v>
      </c>
      <c r="AQ1475" t="s">
        <v>108</v>
      </c>
      <c r="AR1475" t="s">
        <v>13404</v>
      </c>
      <c r="AT1475">
        <v>0</v>
      </c>
      <c r="AU1475">
        <v>0</v>
      </c>
      <c r="AV1475">
        <v>0</v>
      </c>
      <c r="AW1475">
        <v>0</v>
      </c>
      <c r="AX1475">
        <v>0</v>
      </c>
      <c r="AY1475">
        <v>0</v>
      </c>
      <c r="BC1475" t="s">
        <v>63</v>
      </c>
      <c r="BD1475" t="s">
        <v>4540</v>
      </c>
      <c r="BE1475">
        <v>0</v>
      </c>
      <c r="BG1475" t="s">
        <v>108</v>
      </c>
      <c r="BJ1475" t="s">
        <v>3392</v>
      </c>
    </row>
    <row r="1476" spans="1:62" x14ac:dyDescent="0.35">
      <c r="A1476" t="s">
        <v>4560</v>
      </c>
      <c r="B1476">
        <v>10000</v>
      </c>
      <c r="C1476">
        <v>30000</v>
      </c>
      <c r="D1476">
        <v>45771</v>
      </c>
      <c r="E1476" t="s">
        <v>59</v>
      </c>
      <c r="F1476" t="s">
        <v>4600</v>
      </c>
      <c r="G1476">
        <v>10620258020</v>
      </c>
      <c r="I1476">
        <v>3</v>
      </c>
      <c r="J1476" t="s">
        <v>183</v>
      </c>
      <c r="K1476">
        <v>85</v>
      </c>
      <c r="L1476" t="s">
        <v>6060</v>
      </c>
      <c r="M1476" t="s">
        <v>26410</v>
      </c>
      <c r="N1476" t="s">
        <v>940</v>
      </c>
      <c r="O1476" t="s">
        <v>3864</v>
      </c>
      <c r="P1476">
        <v>16364</v>
      </c>
      <c r="S1476" s="35">
        <v>45770</v>
      </c>
      <c r="U1476">
        <v>11</v>
      </c>
      <c r="V1476">
        <v>180004</v>
      </c>
      <c r="W1476" t="s">
        <v>65</v>
      </c>
      <c r="X1476" t="s">
        <v>4562</v>
      </c>
      <c r="Y1476">
        <v>0</v>
      </c>
      <c r="Z1476">
        <v>200000</v>
      </c>
      <c r="AA1476">
        <v>-19996</v>
      </c>
      <c r="AB1476">
        <v>0</v>
      </c>
      <c r="AC1476">
        <v>0</v>
      </c>
      <c r="AD1476">
        <v>0</v>
      </c>
      <c r="AG1476">
        <v>0</v>
      </c>
      <c r="AP1476" t="s">
        <v>4563</v>
      </c>
      <c r="AQ1476" t="s">
        <v>108</v>
      </c>
      <c r="AR1476" t="s">
        <v>13404</v>
      </c>
      <c r="AT1476">
        <v>0</v>
      </c>
      <c r="AU1476">
        <v>0</v>
      </c>
      <c r="AV1476">
        <v>0</v>
      </c>
      <c r="AW1476">
        <v>0</v>
      </c>
      <c r="AX1476">
        <v>0</v>
      </c>
      <c r="AY1476">
        <v>0</v>
      </c>
      <c r="BC1476" t="s">
        <v>63</v>
      </c>
      <c r="BD1476" t="s">
        <v>6531</v>
      </c>
      <c r="BE1476">
        <v>0</v>
      </c>
      <c r="BG1476" t="s">
        <v>108</v>
      </c>
      <c r="BJ1476" t="s">
        <v>4564</v>
      </c>
    </row>
    <row r="1477" spans="1:62" x14ac:dyDescent="0.35">
      <c r="A1477" t="s">
        <v>5708</v>
      </c>
      <c r="B1477">
        <v>10000</v>
      </c>
      <c r="C1477">
        <v>10000</v>
      </c>
      <c r="D1477">
        <v>45782</v>
      </c>
      <c r="E1477" t="s">
        <v>59</v>
      </c>
      <c r="F1477" t="s">
        <v>5709</v>
      </c>
      <c r="G1477" t="s">
        <v>5710</v>
      </c>
      <c r="I1477">
        <v>1</v>
      </c>
      <c r="J1477" t="s">
        <v>183</v>
      </c>
      <c r="K1477">
        <v>88</v>
      </c>
      <c r="L1477" t="s">
        <v>6058</v>
      </c>
      <c r="M1477" t="s">
        <v>26406</v>
      </c>
      <c r="N1477" t="s">
        <v>144</v>
      </c>
      <c r="O1477" t="s">
        <v>3855</v>
      </c>
      <c r="P1477">
        <v>2500</v>
      </c>
      <c r="S1477" s="35">
        <v>45770</v>
      </c>
      <c r="U1477">
        <v>1</v>
      </c>
      <c r="V1477">
        <v>2500</v>
      </c>
      <c r="W1477" t="s">
        <v>65</v>
      </c>
      <c r="X1477">
        <v>2356240001</v>
      </c>
      <c r="Y1477">
        <v>0</v>
      </c>
      <c r="Z1477">
        <v>2000</v>
      </c>
      <c r="AA1477">
        <v>500</v>
      </c>
      <c r="AB1477">
        <v>0</v>
      </c>
      <c r="AC1477">
        <v>0</v>
      </c>
      <c r="AD1477">
        <v>0</v>
      </c>
      <c r="AG1477">
        <v>0</v>
      </c>
      <c r="AP1477">
        <v>235624</v>
      </c>
      <c r="AQ1477" t="s">
        <v>210</v>
      </c>
      <c r="AR1477" t="s">
        <v>19718</v>
      </c>
      <c r="AT1477">
        <v>0</v>
      </c>
      <c r="AU1477">
        <v>0</v>
      </c>
      <c r="AV1477">
        <v>0</v>
      </c>
      <c r="AW1477">
        <v>0</v>
      </c>
      <c r="AX1477">
        <v>0</v>
      </c>
      <c r="AY1477">
        <v>0</v>
      </c>
      <c r="BC1477" t="s">
        <v>63</v>
      </c>
      <c r="BD1477" t="s">
        <v>6532</v>
      </c>
      <c r="BE1477">
        <v>0</v>
      </c>
      <c r="BG1477" t="s">
        <v>210</v>
      </c>
      <c r="BJ1477" t="s">
        <v>5712</v>
      </c>
    </row>
    <row r="1478" spans="1:62" x14ac:dyDescent="0.35">
      <c r="A1478" t="s">
        <v>5746</v>
      </c>
      <c r="B1478">
        <v>10000</v>
      </c>
      <c r="C1478">
        <v>10000</v>
      </c>
      <c r="D1478">
        <v>45771</v>
      </c>
      <c r="E1478" t="s">
        <v>59</v>
      </c>
      <c r="F1478" t="s">
        <v>4452</v>
      </c>
      <c r="G1478" t="s">
        <v>5747</v>
      </c>
      <c r="I1478">
        <v>1</v>
      </c>
      <c r="J1478" t="s">
        <v>183</v>
      </c>
      <c r="K1478">
        <v>31</v>
      </c>
      <c r="L1478" t="s">
        <v>6061</v>
      </c>
      <c r="M1478" t="s">
        <v>26405</v>
      </c>
      <c r="N1478" t="s">
        <v>2529</v>
      </c>
      <c r="O1478" t="s">
        <v>3807</v>
      </c>
      <c r="P1478">
        <v>834</v>
      </c>
      <c r="Q1478">
        <f>(P1478/40)+45</f>
        <v>65.849999999999994</v>
      </c>
      <c r="R1478" s="34">
        <f>Q1478/60</f>
        <v>1.0974999999999999</v>
      </c>
      <c r="S1478" s="35">
        <v>45770</v>
      </c>
      <c r="U1478">
        <v>18</v>
      </c>
      <c r="V1478">
        <v>15012</v>
      </c>
      <c r="W1478" t="s">
        <v>65</v>
      </c>
      <c r="X1478">
        <v>200899990001</v>
      </c>
      <c r="Y1478">
        <v>0</v>
      </c>
      <c r="Z1478">
        <v>15000</v>
      </c>
      <c r="AA1478">
        <v>12</v>
      </c>
      <c r="AB1478">
        <v>0</v>
      </c>
      <c r="AC1478">
        <v>0</v>
      </c>
      <c r="AD1478">
        <v>0</v>
      </c>
      <c r="AG1478">
        <v>0</v>
      </c>
      <c r="AP1478" t="s">
        <v>5748</v>
      </c>
      <c r="AQ1478" t="s">
        <v>1907</v>
      </c>
      <c r="AR1478" t="s">
        <v>24929</v>
      </c>
      <c r="AT1478">
        <v>0</v>
      </c>
      <c r="AU1478">
        <v>0</v>
      </c>
      <c r="AV1478">
        <v>0</v>
      </c>
      <c r="AW1478">
        <v>0</v>
      </c>
      <c r="AX1478">
        <v>0</v>
      </c>
      <c r="AY1478">
        <v>0</v>
      </c>
      <c r="BC1478" t="s">
        <v>63</v>
      </c>
      <c r="BD1478" t="s">
        <v>5749</v>
      </c>
      <c r="BE1478">
        <v>0</v>
      </c>
      <c r="BG1478" t="s">
        <v>1907</v>
      </c>
      <c r="BJ1478" t="s">
        <v>5750</v>
      </c>
    </row>
    <row r="1479" spans="1:62" x14ac:dyDescent="0.35">
      <c r="A1479" t="s">
        <v>3486</v>
      </c>
      <c r="B1479">
        <v>10000</v>
      </c>
      <c r="C1479">
        <v>30000</v>
      </c>
      <c r="D1479">
        <v>45772</v>
      </c>
      <c r="E1479" t="s">
        <v>59</v>
      </c>
      <c r="F1479" t="s">
        <v>3487</v>
      </c>
      <c r="G1479" t="s">
        <v>3488</v>
      </c>
      <c r="I1479">
        <v>2</v>
      </c>
      <c r="J1479" t="s">
        <v>183</v>
      </c>
      <c r="K1479">
        <v>77</v>
      </c>
      <c r="L1479" t="s">
        <v>6043</v>
      </c>
      <c r="M1479" t="s">
        <v>26407</v>
      </c>
      <c r="N1479" t="s">
        <v>192</v>
      </c>
      <c r="O1479" t="s">
        <v>3848</v>
      </c>
      <c r="P1479">
        <v>26500</v>
      </c>
      <c r="Q1479">
        <f>(P1479/60)+30</f>
        <v>471.66666666666669</v>
      </c>
      <c r="R1479" s="34">
        <f>Q1479/60</f>
        <v>7.8611111111111116</v>
      </c>
      <c r="S1479" s="35">
        <v>45770</v>
      </c>
      <c r="U1479">
        <v>6</v>
      </c>
      <c r="V1479">
        <v>159000</v>
      </c>
      <c r="W1479" t="s">
        <v>65</v>
      </c>
      <c r="X1479" t="s">
        <v>3489</v>
      </c>
      <c r="Y1479">
        <v>0</v>
      </c>
      <c r="Z1479">
        <v>150000</v>
      </c>
      <c r="AA1479">
        <v>9000</v>
      </c>
      <c r="AB1479">
        <v>0</v>
      </c>
      <c r="AC1479">
        <v>0</v>
      </c>
      <c r="AD1479">
        <v>0</v>
      </c>
      <c r="AG1479">
        <v>0</v>
      </c>
      <c r="AP1479" t="s">
        <v>3490</v>
      </c>
      <c r="AQ1479" t="s">
        <v>108</v>
      </c>
      <c r="AR1479" t="s">
        <v>13404</v>
      </c>
      <c r="AT1479">
        <v>0</v>
      </c>
      <c r="AU1479">
        <v>0</v>
      </c>
      <c r="AV1479">
        <v>0</v>
      </c>
      <c r="AW1479">
        <v>0</v>
      </c>
      <c r="AX1479">
        <v>0</v>
      </c>
      <c r="AY1479">
        <v>0</v>
      </c>
      <c r="BC1479" t="s">
        <v>63</v>
      </c>
      <c r="BD1479" t="s">
        <v>5119</v>
      </c>
      <c r="BE1479">
        <v>0</v>
      </c>
      <c r="BG1479" t="s">
        <v>108</v>
      </c>
      <c r="BJ1479" t="s">
        <v>3491</v>
      </c>
    </row>
    <row r="1480" spans="1:62" x14ac:dyDescent="0.35">
      <c r="A1480" t="s">
        <v>3393</v>
      </c>
      <c r="B1480">
        <v>10000</v>
      </c>
      <c r="C1480">
        <v>30000</v>
      </c>
      <c r="D1480">
        <v>45770</v>
      </c>
      <c r="E1480" t="s">
        <v>59</v>
      </c>
      <c r="F1480" t="s">
        <v>3394</v>
      </c>
      <c r="G1480">
        <v>10620258019</v>
      </c>
      <c r="I1480">
        <v>3</v>
      </c>
      <c r="J1480" t="s">
        <v>183</v>
      </c>
      <c r="K1480">
        <v>85</v>
      </c>
      <c r="L1480" t="s">
        <v>6060</v>
      </c>
      <c r="M1480" t="s">
        <v>26410</v>
      </c>
      <c r="N1480" t="s">
        <v>940</v>
      </c>
      <c r="O1480" t="s">
        <v>3864</v>
      </c>
      <c r="P1480">
        <v>20000</v>
      </c>
      <c r="S1480" s="35">
        <v>45770</v>
      </c>
      <c r="U1480">
        <v>11</v>
      </c>
      <c r="V1480">
        <v>220000</v>
      </c>
      <c r="W1480" t="s">
        <v>65</v>
      </c>
      <c r="X1480" t="s">
        <v>3395</v>
      </c>
      <c r="Y1480">
        <v>0</v>
      </c>
      <c r="Z1480">
        <v>200000</v>
      </c>
      <c r="AA1480">
        <v>20000</v>
      </c>
      <c r="AB1480">
        <v>0</v>
      </c>
      <c r="AC1480">
        <v>0</v>
      </c>
      <c r="AD1480">
        <v>0</v>
      </c>
      <c r="AG1480">
        <v>0</v>
      </c>
      <c r="AP1480" t="s">
        <v>3396</v>
      </c>
      <c r="AQ1480" t="s">
        <v>108</v>
      </c>
      <c r="AR1480" t="s">
        <v>13404</v>
      </c>
      <c r="AT1480">
        <v>0</v>
      </c>
      <c r="AU1480">
        <v>0</v>
      </c>
      <c r="AV1480">
        <v>0</v>
      </c>
      <c r="AW1480">
        <v>0</v>
      </c>
      <c r="AX1480">
        <v>0</v>
      </c>
      <c r="AY1480">
        <v>0</v>
      </c>
      <c r="BC1480" t="s">
        <v>63</v>
      </c>
      <c r="BD1480" t="s">
        <v>4591</v>
      </c>
      <c r="BE1480">
        <v>0</v>
      </c>
      <c r="BG1480" t="s">
        <v>108</v>
      </c>
      <c r="BJ1480" t="s">
        <v>3397</v>
      </c>
    </row>
    <row r="1481" spans="1:62" x14ac:dyDescent="0.35">
      <c r="A1481" t="s">
        <v>5713</v>
      </c>
      <c r="B1481">
        <v>10000</v>
      </c>
      <c r="C1481">
        <v>10000</v>
      </c>
      <c r="D1481">
        <v>45775</v>
      </c>
      <c r="E1481" t="s">
        <v>59</v>
      </c>
      <c r="F1481">
        <v>0.45678240740740739</v>
      </c>
      <c r="G1481" t="s">
        <v>3983</v>
      </c>
      <c r="I1481">
        <v>1</v>
      </c>
      <c r="J1481" t="s">
        <v>183</v>
      </c>
      <c r="K1481">
        <v>93</v>
      </c>
      <c r="L1481" t="s">
        <v>6072</v>
      </c>
      <c r="M1481" t="s">
        <v>26406</v>
      </c>
      <c r="N1481" t="s">
        <v>1248</v>
      </c>
      <c r="O1481" t="s">
        <v>3834</v>
      </c>
      <c r="P1481">
        <v>2300</v>
      </c>
      <c r="Q1481">
        <f>(P1481/20)+30</f>
        <v>145</v>
      </c>
      <c r="R1481" s="34">
        <f>Q1481/60</f>
        <v>2.4166666666666665</v>
      </c>
      <c r="S1481" s="35">
        <v>45770</v>
      </c>
      <c r="U1481">
        <v>24</v>
      </c>
      <c r="V1481">
        <v>55200</v>
      </c>
      <c r="W1481" t="s">
        <v>65</v>
      </c>
      <c r="X1481" t="s">
        <v>5714</v>
      </c>
      <c r="Y1481">
        <v>0</v>
      </c>
      <c r="Z1481">
        <v>50000</v>
      </c>
      <c r="AA1481">
        <v>5200</v>
      </c>
      <c r="AB1481">
        <v>0</v>
      </c>
      <c r="AC1481">
        <v>0</v>
      </c>
      <c r="AD1481">
        <v>0</v>
      </c>
      <c r="AG1481">
        <v>0</v>
      </c>
      <c r="AP1481" t="s">
        <v>5715</v>
      </c>
      <c r="AQ1481" t="s">
        <v>448</v>
      </c>
      <c r="AR1481" t="s">
        <v>11797</v>
      </c>
      <c r="AT1481">
        <v>0</v>
      </c>
      <c r="AU1481">
        <v>0</v>
      </c>
      <c r="AV1481">
        <v>0</v>
      </c>
      <c r="AW1481">
        <v>0</v>
      </c>
      <c r="AX1481">
        <v>0</v>
      </c>
      <c r="AY1481">
        <v>0</v>
      </c>
      <c r="BC1481" t="s">
        <v>63</v>
      </c>
      <c r="BD1481" t="s">
        <v>6465</v>
      </c>
      <c r="BE1481">
        <v>0</v>
      </c>
      <c r="BG1481" t="s">
        <v>448</v>
      </c>
      <c r="BJ1481" t="s">
        <v>3986</v>
      </c>
    </row>
    <row r="1482" spans="1:62" x14ac:dyDescent="0.35">
      <c r="A1482" t="s">
        <v>2189</v>
      </c>
      <c r="B1482">
        <v>10000</v>
      </c>
      <c r="C1482">
        <v>30000</v>
      </c>
      <c r="D1482">
        <v>45771</v>
      </c>
      <c r="E1482" t="s">
        <v>59</v>
      </c>
      <c r="F1482" t="s">
        <v>5751</v>
      </c>
      <c r="G1482" t="s">
        <v>1880</v>
      </c>
      <c r="I1482">
        <v>1</v>
      </c>
      <c r="J1482" t="s">
        <v>183</v>
      </c>
      <c r="K1482">
        <v>78</v>
      </c>
      <c r="L1482" t="s">
        <v>6047</v>
      </c>
      <c r="M1482" t="s">
        <v>26405</v>
      </c>
      <c r="N1482" t="s">
        <v>216</v>
      </c>
      <c r="O1482" t="s">
        <v>3803</v>
      </c>
      <c r="P1482">
        <v>1500</v>
      </c>
      <c r="Q1482">
        <f t="shared" ref="Q1482:Q1484" si="406">(P1482/40)+45</f>
        <v>82.5</v>
      </c>
      <c r="R1482" s="34">
        <f t="shared" ref="R1482:R1484" si="407">Q1482/60</f>
        <v>1.375</v>
      </c>
      <c r="S1482" s="35">
        <v>45770</v>
      </c>
      <c r="U1482">
        <v>16</v>
      </c>
      <c r="V1482">
        <v>24000</v>
      </c>
      <c r="W1482" t="s">
        <v>65</v>
      </c>
      <c r="X1482" t="s">
        <v>2094</v>
      </c>
      <c r="Y1482">
        <v>0</v>
      </c>
      <c r="Z1482">
        <v>10000</v>
      </c>
      <c r="AA1482">
        <v>14000</v>
      </c>
      <c r="AB1482">
        <v>0</v>
      </c>
      <c r="AC1482">
        <v>0</v>
      </c>
      <c r="AD1482">
        <v>0</v>
      </c>
      <c r="AG1482">
        <v>0</v>
      </c>
      <c r="AP1482" t="s">
        <v>2095</v>
      </c>
      <c r="AQ1482" t="s">
        <v>170</v>
      </c>
      <c r="AR1482" t="s">
        <v>21526</v>
      </c>
      <c r="AT1482">
        <v>0</v>
      </c>
      <c r="AU1482">
        <v>0</v>
      </c>
      <c r="AV1482">
        <v>0</v>
      </c>
      <c r="AW1482">
        <v>0</v>
      </c>
      <c r="AX1482">
        <v>0</v>
      </c>
      <c r="AY1482">
        <v>0</v>
      </c>
      <c r="BC1482" t="s">
        <v>63</v>
      </c>
      <c r="BD1482" t="s">
        <v>4854</v>
      </c>
      <c r="BE1482">
        <v>0</v>
      </c>
      <c r="BG1482" t="s">
        <v>170</v>
      </c>
      <c r="BJ1482" t="s">
        <v>2190</v>
      </c>
    </row>
    <row r="1483" spans="1:62" x14ac:dyDescent="0.35">
      <c r="A1483" t="s">
        <v>5752</v>
      </c>
      <c r="B1483">
        <v>10000</v>
      </c>
      <c r="C1483">
        <v>10000</v>
      </c>
      <c r="D1483">
        <v>45771</v>
      </c>
      <c r="E1483" t="s">
        <v>59</v>
      </c>
      <c r="F1483" t="s">
        <v>5753</v>
      </c>
      <c r="G1483" t="s">
        <v>1428</v>
      </c>
      <c r="I1483">
        <v>1</v>
      </c>
      <c r="J1483" t="s">
        <v>183</v>
      </c>
      <c r="K1483">
        <v>78</v>
      </c>
      <c r="L1483" t="s">
        <v>6047</v>
      </c>
      <c r="M1483" t="s">
        <v>26405</v>
      </c>
      <c r="N1483" t="s">
        <v>216</v>
      </c>
      <c r="O1483" t="s">
        <v>3803</v>
      </c>
      <c r="P1483">
        <v>5000</v>
      </c>
      <c r="Q1483">
        <f t="shared" si="406"/>
        <v>170</v>
      </c>
      <c r="R1483" s="34">
        <f t="shared" si="407"/>
        <v>2.8333333333333335</v>
      </c>
      <c r="S1483" s="35">
        <v>45770</v>
      </c>
      <c r="U1483">
        <v>16</v>
      </c>
      <c r="V1483">
        <v>80000</v>
      </c>
      <c r="W1483" t="s">
        <v>65</v>
      </c>
      <c r="X1483" t="s">
        <v>3002</v>
      </c>
      <c r="Y1483">
        <v>0</v>
      </c>
      <c r="Z1483">
        <v>80000</v>
      </c>
      <c r="AA1483">
        <v>0</v>
      </c>
      <c r="AB1483">
        <v>0</v>
      </c>
      <c r="AC1483">
        <v>0</v>
      </c>
      <c r="AD1483">
        <v>0</v>
      </c>
      <c r="AG1483">
        <v>0</v>
      </c>
      <c r="AP1483" t="s">
        <v>3003</v>
      </c>
      <c r="AQ1483" t="s">
        <v>170</v>
      </c>
      <c r="AR1483" t="s">
        <v>21526</v>
      </c>
      <c r="AT1483">
        <v>0</v>
      </c>
      <c r="AU1483">
        <v>0</v>
      </c>
      <c r="AV1483">
        <v>0</v>
      </c>
      <c r="AW1483">
        <v>0</v>
      </c>
      <c r="AX1483">
        <v>0</v>
      </c>
      <c r="AY1483">
        <v>0</v>
      </c>
      <c r="BC1483" t="s">
        <v>63</v>
      </c>
      <c r="BD1483" t="s">
        <v>5754</v>
      </c>
      <c r="BE1483">
        <v>0</v>
      </c>
      <c r="BG1483" t="s">
        <v>170</v>
      </c>
      <c r="BJ1483" t="s">
        <v>5755</v>
      </c>
    </row>
    <row r="1484" spans="1:62" x14ac:dyDescent="0.35">
      <c r="A1484" t="s">
        <v>5752</v>
      </c>
      <c r="B1484">
        <v>10000</v>
      </c>
      <c r="C1484">
        <v>20000</v>
      </c>
      <c r="D1484">
        <v>45771</v>
      </c>
      <c r="E1484" t="s">
        <v>59</v>
      </c>
      <c r="F1484" t="s">
        <v>5753</v>
      </c>
      <c r="G1484" t="s">
        <v>1428</v>
      </c>
      <c r="I1484">
        <v>2</v>
      </c>
      <c r="J1484" t="s">
        <v>183</v>
      </c>
      <c r="K1484">
        <v>63</v>
      </c>
      <c r="L1484" t="s">
        <v>6051</v>
      </c>
      <c r="M1484" t="s">
        <v>26408</v>
      </c>
      <c r="N1484" t="s">
        <v>136</v>
      </c>
      <c r="O1484" t="s">
        <v>3850</v>
      </c>
      <c r="P1484">
        <v>5000</v>
      </c>
      <c r="Q1484">
        <f t="shared" si="406"/>
        <v>170</v>
      </c>
      <c r="R1484" s="34">
        <f t="shared" si="407"/>
        <v>2.8333333333333335</v>
      </c>
      <c r="S1484" s="35">
        <v>45770</v>
      </c>
      <c r="U1484">
        <v>16</v>
      </c>
      <c r="V1484">
        <v>80000</v>
      </c>
      <c r="W1484" t="s">
        <v>65</v>
      </c>
      <c r="X1484" t="s">
        <v>3002</v>
      </c>
      <c r="Y1484">
        <v>0</v>
      </c>
      <c r="Z1484">
        <v>80000</v>
      </c>
      <c r="AA1484">
        <v>0</v>
      </c>
      <c r="AB1484">
        <v>0</v>
      </c>
      <c r="AC1484">
        <v>0</v>
      </c>
      <c r="AD1484">
        <v>0</v>
      </c>
      <c r="AG1484">
        <v>0</v>
      </c>
      <c r="AP1484" t="s">
        <v>3003</v>
      </c>
      <c r="AQ1484" t="s">
        <v>170</v>
      </c>
      <c r="AR1484" t="s">
        <v>21526</v>
      </c>
      <c r="AT1484">
        <v>0</v>
      </c>
      <c r="AU1484">
        <v>0</v>
      </c>
      <c r="AV1484">
        <v>0</v>
      </c>
      <c r="AW1484">
        <v>0</v>
      </c>
      <c r="AX1484">
        <v>0</v>
      </c>
      <c r="AY1484">
        <v>0</v>
      </c>
      <c r="BC1484" t="s">
        <v>63</v>
      </c>
      <c r="BD1484" t="s">
        <v>5754</v>
      </c>
      <c r="BE1484">
        <v>0</v>
      </c>
      <c r="BG1484" t="s">
        <v>170</v>
      </c>
      <c r="BJ1484" t="s">
        <v>5755</v>
      </c>
    </row>
    <row r="1485" spans="1:62" x14ac:dyDescent="0.35">
      <c r="A1485" t="s">
        <v>4936</v>
      </c>
      <c r="B1485">
        <v>10000</v>
      </c>
      <c r="C1485">
        <v>20000</v>
      </c>
      <c r="D1485">
        <v>45771</v>
      </c>
      <c r="E1485" t="s">
        <v>59</v>
      </c>
      <c r="F1485">
        <v>0.46805555555555556</v>
      </c>
      <c r="G1485" t="s">
        <v>2230</v>
      </c>
      <c r="I1485">
        <v>2</v>
      </c>
      <c r="J1485" t="s">
        <v>183</v>
      </c>
      <c r="K1485">
        <v>100</v>
      </c>
      <c r="L1485" t="s">
        <v>6052</v>
      </c>
      <c r="M1485" t="s">
        <v>26409</v>
      </c>
      <c r="N1485" t="s">
        <v>281</v>
      </c>
      <c r="O1485" t="s">
        <v>3851</v>
      </c>
      <c r="P1485">
        <v>70</v>
      </c>
      <c r="S1485" s="35">
        <v>45770</v>
      </c>
      <c r="U1485">
        <v>1</v>
      </c>
      <c r="V1485">
        <v>70</v>
      </c>
      <c r="W1485" t="s">
        <v>65</v>
      </c>
      <c r="X1485" t="s">
        <v>4937</v>
      </c>
      <c r="Y1485">
        <v>0</v>
      </c>
      <c r="Z1485">
        <v>50</v>
      </c>
      <c r="AA1485">
        <v>20</v>
      </c>
      <c r="AB1485">
        <v>0</v>
      </c>
      <c r="AC1485">
        <v>0</v>
      </c>
      <c r="AD1485">
        <v>0</v>
      </c>
      <c r="AG1485">
        <v>0</v>
      </c>
      <c r="AP1485" t="s">
        <v>4938</v>
      </c>
      <c r="AQ1485" t="s">
        <v>762</v>
      </c>
      <c r="AR1485" t="s">
        <v>11696</v>
      </c>
      <c r="AT1485">
        <v>0</v>
      </c>
      <c r="AU1485">
        <v>0</v>
      </c>
      <c r="AV1485">
        <v>0</v>
      </c>
      <c r="AW1485">
        <v>0</v>
      </c>
      <c r="AX1485">
        <v>0</v>
      </c>
      <c r="AY1485">
        <v>0</v>
      </c>
      <c r="BC1485" t="s">
        <v>63</v>
      </c>
      <c r="BD1485" t="s">
        <v>4939</v>
      </c>
      <c r="BE1485">
        <v>0</v>
      </c>
      <c r="BG1485" t="s">
        <v>762</v>
      </c>
      <c r="BJ1485" t="s">
        <v>4940</v>
      </c>
    </row>
    <row r="1486" spans="1:62" x14ac:dyDescent="0.35">
      <c r="A1486" t="s">
        <v>4941</v>
      </c>
      <c r="B1486">
        <v>10000</v>
      </c>
      <c r="C1486">
        <v>20000</v>
      </c>
      <c r="D1486">
        <v>45771</v>
      </c>
      <c r="E1486" t="s">
        <v>59</v>
      </c>
      <c r="F1486">
        <v>0.46864583333333332</v>
      </c>
      <c r="G1486" t="s">
        <v>4942</v>
      </c>
      <c r="I1486">
        <v>2</v>
      </c>
      <c r="J1486" t="s">
        <v>183</v>
      </c>
      <c r="K1486">
        <v>100</v>
      </c>
      <c r="L1486" t="s">
        <v>6052</v>
      </c>
      <c r="M1486" t="s">
        <v>26409</v>
      </c>
      <c r="N1486" t="s">
        <v>281</v>
      </c>
      <c r="O1486" t="s">
        <v>3851</v>
      </c>
      <c r="P1486">
        <v>350</v>
      </c>
      <c r="S1486" s="35">
        <v>45770</v>
      </c>
      <c r="U1486">
        <v>1</v>
      </c>
      <c r="V1486">
        <v>350</v>
      </c>
      <c r="W1486" t="s">
        <v>65</v>
      </c>
      <c r="X1486" t="s">
        <v>4943</v>
      </c>
      <c r="Y1486">
        <v>0</v>
      </c>
      <c r="Z1486">
        <v>100</v>
      </c>
      <c r="AA1486">
        <v>250</v>
      </c>
      <c r="AB1486">
        <v>0</v>
      </c>
      <c r="AC1486">
        <v>0</v>
      </c>
      <c r="AD1486">
        <v>0</v>
      </c>
      <c r="AG1486">
        <v>0</v>
      </c>
      <c r="AP1486" t="s">
        <v>4944</v>
      </c>
      <c r="AQ1486" t="s">
        <v>762</v>
      </c>
      <c r="AR1486" t="s">
        <v>11696</v>
      </c>
      <c r="AT1486">
        <v>0</v>
      </c>
      <c r="AU1486">
        <v>0</v>
      </c>
      <c r="AV1486">
        <v>0</v>
      </c>
      <c r="AW1486">
        <v>0</v>
      </c>
      <c r="AX1486">
        <v>0</v>
      </c>
      <c r="AY1486">
        <v>0</v>
      </c>
      <c r="BC1486" t="s">
        <v>63</v>
      </c>
      <c r="BD1486" t="s">
        <v>4945</v>
      </c>
      <c r="BE1486">
        <v>0</v>
      </c>
      <c r="BG1486" t="s">
        <v>762</v>
      </c>
      <c r="BJ1486" t="s">
        <v>4940</v>
      </c>
    </row>
    <row r="1487" spans="1:62" x14ac:dyDescent="0.35">
      <c r="A1487" t="s">
        <v>5016</v>
      </c>
      <c r="B1487">
        <v>10000</v>
      </c>
      <c r="C1487">
        <v>20000</v>
      </c>
      <c r="D1487">
        <v>45771</v>
      </c>
      <c r="E1487" t="s">
        <v>59</v>
      </c>
      <c r="F1487">
        <v>0.46935185185185185</v>
      </c>
      <c r="G1487" t="s">
        <v>5017</v>
      </c>
      <c r="I1487">
        <v>2</v>
      </c>
      <c r="J1487" t="s">
        <v>183</v>
      </c>
      <c r="K1487">
        <v>100</v>
      </c>
      <c r="L1487" t="s">
        <v>6052</v>
      </c>
      <c r="M1487" t="s">
        <v>26409</v>
      </c>
      <c r="N1487" t="s">
        <v>281</v>
      </c>
      <c r="O1487" t="s">
        <v>3851</v>
      </c>
      <c r="P1487">
        <v>700</v>
      </c>
      <c r="S1487" s="35">
        <v>45770</v>
      </c>
      <c r="U1487">
        <v>1</v>
      </c>
      <c r="V1487">
        <v>700</v>
      </c>
      <c r="W1487" t="s">
        <v>65</v>
      </c>
      <c r="X1487">
        <v>107112140001</v>
      </c>
      <c r="Y1487">
        <v>0</v>
      </c>
      <c r="Z1487">
        <v>500</v>
      </c>
      <c r="AA1487">
        <v>200</v>
      </c>
      <c r="AB1487">
        <v>0</v>
      </c>
      <c r="AC1487">
        <v>0</v>
      </c>
      <c r="AD1487">
        <v>0</v>
      </c>
      <c r="AG1487">
        <v>0</v>
      </c>
      <c r="AP1487">
        <v>10711214</v>
      </c>
      <c r="AQ1487" t="s">
        <v>282</v>
      </c>
      <c r="AR1487" t="s">
        <v>14518</v>
      </c>
      <c r="AT1487">
        <v>0</v>
      </c>
      <c r="AU1487">
        <v>0</v>
      </c>
      <c r="AV1487">
        <v>0</v>
      </c>
      <c r="AW1487">
        <v>0</v>
      </c>
      <c r="AX1487">
        <v>0</v>
      </c>
      <c r="AY1487">
        <v>0</v>
      </c>
      <c r="BC1487" t="s">
        <v>63</v>
      </c>
      <c r="BD1487" t="s">
        <v>5018</v>
      </c>
      <c r="BE1487">
        <v>0</v>
      </c>
      <c r="BG1487" t="s">
        <v>282</v>
      </c>
      <c r="BJ1487" t="s">
        <v>5019</v>
      </c>
    </row>
    <row r="1488" spans="1:62" x14ac:dyDescent="0.35">
      <c r="A1488" t="s">
        <v>5756</v>
      </c>
      <c r="B1488">
        <v>10000</v>
      </c>
      <c r="C1488">
        <v>10000</v>
      </c>
      <c r="D1488">
        <v>45771</v>
      </c>
      <c r="E1488" t="s">
        <v>59</v>
      </c>
      <c r="F1488" t="s">
        <v>5757</v>
      </c>
      <c r="G1488" t="s">
        <v>3302</v>
      </c>
      <c r="I1488">
        <v>1</v>
      </c>
      <c r="J1488" t="s">
        <v>183</v>
      </c>
      <c r="K1488">
        <v>46</v>
      </c>
      <c r="L1488" t="s">
        <v>6049</v>
      </c>
      <c r="M1488" t="s">
        <v>26405</v>
      </c>
      <c r="N1488" t="s">
        <v>231</v>
      </c>
      <c r="O1488" t="s">
        <v>3809</v>
      </c>
      <c r="P1488">
        <v>1000</v>
      </c>
      <c r="Q1488">
        <f>(P1488/40)+45</f>
        <v>70</v>
      </c>
      <c r="R1488" s="34">
        <f>Q1488/60</f>
        <v>1.1666666666666667</v>
      </c>
      <c r="S1488" s="35">
        <v>45770</v>
      </c>
      <c r="U1488">
        <v>1</v>
      </c>
      <c r="V1488">
        <v>1000</v>
      </c>
      <c r="W1488" t="s">
        <v>65</v>
      </c>
      <c r="X1488" t="s">
        <v>5758</v>
      </c>
      <c r="Y1488">
        <v>0</v>
      </c>
      <c r="Z1488">
        <v>1000</v>
      </c>
      <c r="AA1488">
        <v>0</v>
      </c>
      <c r="AB1488">
        <v>0</v>
      </c>
      <c r="AC1488">
        <v>0</v>
      </c>
      <c r="AD1488">
        <v>0</v>
      </c>
      <c r="AG1488">
        <v>0</v>
      </c>
      <c r="AP1488" t="s">
        <v>5759</v>
      </c>
      <c r="AQ1488" t="s">
        <v>465</v>
      </c>
      <c r="AR1488" t="s">
        <v>15009</v>
      </c>
      <c r="AT1488">
        <v>0</v>
      </c>
      <c r="AU1488">
        <v>0</v>
      </c>
      <c r="AV1488">
        <v>0</v>
      </c>
      <c r="AW1488">
        <v>0</v>
      </c>
      <c r="AX1488">
        <v>0</v>
      </c>
      <c r="AY1488">
        <v>0</v>
      </c>
      <c r="BC1488" t="s">
        <v>63</v>
      </c>
      <c r="BD1488" t="s">
        <v>5760</v>
      </c>
      <c r="BE1488">
        <v>0</v>
      </c>
      <c r="BG1488" t="s">
        <v>465</v>
      </c>
      <c r="BJ1488" t="s">
        <v>2460</v>
      </c>
    </row>
    <row r="1489" spans="1:62" x14ac:dyDescent="0.35">
      <c r="A1489" t="s">
        <v>5761</v>
      </c>
      <c r="B1489">
        <v>10000</v>
      </c>
      <c r="C1489">
        <v>10000</v>
      </c>
      <c r="D1489">
        <v>45775</v>
      </c>
      <c r="E1489" t="s">
        <v>59</v>
      </c>
      <c r="F1489" t="s">
        <v>3701</v>
      </c>
      <c r="G1489" t="s">
        <v>2447</v>
      </c>
      <c r="I1489">
        <v>1</v>
      </c>
      <c r="J1489" t="s">
        <v>183</v>
      </c>
      <c r="K1489">
        <v>12</v>
      </c>
      <c r="L1489" t="s">
        <v>6062</v>
      </c>
      <c r="M1489" t="s">
        <v>26405</v>
      </c>
      <c r="N1489" t="s">
        <v>462</v>
      </c>
      <c r="O1489" t="s">
        <v>3804</v>
      </c>
      <c r="P1489">
        <v>30000</v>
      </c>
      <c r="Q1489">
        <f t="shared" ref="Q1489:Q1492" si="408">(P1489/50)+45</f>
        <v>645</v>
      </c>
      <c r="R1489" s="34">
        <f t="shared" ref="R1489:R1492" si="409">Q1489/60</f>
        <v>10.75</v>
      </c>
      <c r="S1489" s="35">
        <v>45770</v>
      </c>
      <c r="U1489">
        <v>1</v>
      </c>
      <c r="V1489">
        <v>30000</v>
      </c>
      <c r="W1489" t="s">
        <v>65</v>
      </c>
      <c r="X1489" t="s">
        <v>2448</v>
      </c>
      <c r="Y1489">
        <v>0</v>
      </c>
      <c r="Z1489">
        <v>30000</v>
      </c>
      <c r="AA1489">
        <v>0</v>
      </c>
      <c r="AB1489">
        <v>0</v>
      </c>
      <c r="AC1489">
        <v>0</v>
      </c>
      <c r="AD1489">
        <v>0</v>
      </c>
      <c r="AG1489">
        <v>0</v>
      </c>
      <c r="AP1489" t="s">
        <v>2449</v>
      </c>
      <c r="AQ1489" t="s">
        <v>465</v>
      </c>
      <c r="AR1489" t="s">
        <v>15009</v>
      </c>
      <c r="AT1489">
        <v>0</v>
      </c>
      <c r="AU1489">
        <v>0</v>
      </c>
      <c r="AV1489">
        <v>0</v>
      </c>
      <c r="AW1489">
        <v>0</v>
      </c>
      <c r="AX1489">
        <v>0</v>
      </c>
      <c r="AY1489">
        <v>0</v>
      </c>
      <c r="BC1489" t="s">
        <v>63</v>
      </c>
      <c r="BD1489" t="s">
        <v>5762</v>
      </c>
      <c r="BE1489">
        <v>0</v>
      </c>
      <c r="BG1489" t="s">
        <v>465</v>
      </c>
      <c r="BJ1489" t="s">
        <v>2594</v>
      </c>
    </row>
    <row r="1490" spans="1:62" x14ac:dyDescent="0.35">
      <c r="A1490" t="s">
        <v>5763</v>
      </c>
      <c r="B1490">
        <v>10000</v>
      </c>
      <c r="C1490">
        <v>10000</v>
      </c>
      <c r="D1490">
        <v>45771</v>
      </c>
      <c r="E1490" t="s">
        <v>59</v>
      </c>
      <c r="F1490">
        <v>0.44167824074074075</v>
      </c>
      <c r="G1490" t="s">
        <v>3528</v>
      </c>
      <c r="I1490">
        <v>1</v>
      </c>
      <c r="J1490" t="s">
        <v>183</v>
      </c>
      <c r="K1490">
        <v>22</v>
      </c>
      <c r="L1490" t="s">
        <v>6063</v>
      </c>
      <c r="M1490" t="s">
        <v>26405</v>
      </c>
      <c r="N1490" t="s">
        <v>685</v>
      </c>
      <c r="O1490" t="s">
        <v>3805</v>
      </c>
      <c r="P1490">
        <v>6000</v>
      </c>
      <c r="Q1490">
        <f t="shared" si="408"/>
        <v>165</v>
      </c>
      <c r="R1490" s="34">
        <f t="shared" si="409"/>
        <v>2.75</v>
      </c>
      <c r="S1490" s="35">
        <v>45770</v>
      </c>
      <c r="U1490">
        <v>1</v>
      </c>
      <c r="V1490">
        <v>6000</v>
      </c>
      <c r="W1490" t="s">
        <v>65</v>
      </c>
      <c r="X1490" t="s">
        <v>5764</v>
      </c>
      <c r="Y1490">
        <v>0</v>
      </c>
      <c r="Z1490">
        <v>6000</v>
      </c>
      <c r="AA1490">
        <v>0</v>
      </c>
      <c r="AB1490">
        <v>0</v>
      </c>
      <c r="AC1490">
        <v>0</v>
      </c>
      <c r="AD1490">
        <v>0</v>
      </c>
      <c r="AG1490">
        <v>0</v>
      </c>
      <c r="AP1490" t="s">
        <v>5765</v>
      </c>
      <c r="AQ1490" t="s">
        <v>465</v>
      </c>
      <c r="AR1490" t="s">
        <v>15009</v>
      </c>
      <c r="AT1490">
        <v>0</v>
      </c>
      <c r="AU1490">
        <v>0</v>
      </c>
      <c r="AV1490">
        <v>0</v>
      </c>
      <c r="AW1490">
        <v>0</v>
      </c>
      <c r="AX1490">
        <v>0</v>
      </c>
      <c r="AY1490">
        <v>0</v>
      </c>
      <c r="BC1490" t="s">
        <v>63</v>
      </c>
      <c r="BD1490" t="s">
        <v>5766</v>
      </c>
      <c r="BE1490">
        <v>0</v>
      </c>
      <c r="BG1490" t="s">
        <v>465</v>
      </c>
      <c r="BJ1490" t="s">
        <v>2678</v>
      </c>
    </row>
    <row r="1491" spans="1:62" x14ac:dyDescent="0.35">
      <c r="A1491" t="s">
        <v>3398</v>
      </c>
      <c r="B1491">
        <v>10000</v>
      </c>
      <c r="C1491">
        <v>10000</v>
      </c>
      <c r="D1491">
        <v>45770</v>
      </c>
      <c r="E1491" t="s">
        <v>59</v>
      </c>
      <c r="F1491" t="s">
        <v>3237</v>
      </c>
      <c r="G1491" t="s">
        <v>3241</v>
      </c>
      <c r="I1491">
        <v>1</v>
      </c>
      <c r="J1491" t="s">
        <v>183</v>
      </c>
      <c r="K1491">
        <v>22</v>
      </c>
      <c r="L1491" t="s">
        <v>6063</v>
      </c>
      <c r="M1491" t="s">
        <v>26405</v>
      </c>
      <c r="N1491" t="s">
        <v>685</v>
      </c>
      <c r="O1491" t="s">
        <v>3805</v>
      </c>
      <c r="P1491">
        <v>6000</v>
      </c>
      <c r="Q1491">
        <f t="shared" si="408"/>
        <v>165</v>
      </c>
      <c r="R1491" s="34">
        <f t="shared" si="409"/>
        <v>2.75</v>
      </c>
      <c r="S1491" s="35">
        <v>45770</v>
      </c>
      <c r="U1491">
        <v>1</v>
      </c>
      <c r="V1491">
        <v>6000</v>
      </c>
      <c r="W1491" t="s">
        <v>65</v>
      </c>
      <c r="X1491" t="s">
        <v>3399</v>
      </c>
      <c r="Y1491">
        <v>0</v>
      </c>
      <c r="Z1491">
        <v>6000</v>
      </c>
      <c r="AA1491">
        <v>0</v>
      </c>
      <c r="AB1491">
        <v>0</v>
      </c>
      <c r="AC1491">
        <v>0</v>
      </c>
      <c r="AD1491">
        <v>0</v>
      </c>
      <c r="AG1491">
        <v>0</v>
      </c>
      <c r="AP1491" t="s">
        <v>3400</v>
      </c>
      <c r="AQ1491" t="s">
        <v>465</v>
      </c>
      <c r="AR1491" t="s">
        <v>15009</v>
      </c>
      <c r="AT1491">
        <v>0</v>
      </c>
      <c r="AU1491">
        <v>0</v>
      </c>
      <c r="AV1491">
        <v>0</v>
      </c>
      <c r="AW1491">
        <v>0</v>
      </c>
      <c r="AX1491">
        <v>0</v>
      </c>
      <c r="AY1491">
        <v>0</v>
      </c>
      <c r="BC1491" t="s">
        <v>63</v>
      </c>
      <c r="BD1491" t="s">
        <v>5767</v>
      </c>
      <c r="BE1491">
        <v>0</v>
      </c>
      <c r="BG1491" t="s">
        <v>465</v>
      </c>
      <c r="BJ1491" t="s">
        <v>2776</v>
      </c>
    </row>
    <row r="1492" spans="1:62" x14ac:dyDescent="0.35">
      <c r="A1492" t="s">
        <v>5768</v>
      </c>
      <c r="B1492">
        <v>10000</v>
      </c>
      <c r="C1492">
        <v>10000</v>
      </c>
      <c r="D1492">
        <v>45771</v>
      </c>
      <c r="E1492" t="s">
        <v>59</v>
      </c>
      <c r="F1492" t="s">
        <v>5605</v>
      </c>
      <c r="G1492" t="s">
        <v>3241</v>
      </c>
      <c r="I1492">
        <v>1</v>
      </c>
      <c r="J1492" t="s">
        <v>183</v>
      </c>
      <c r="K1492">
        <v>22</v>
      </c>
      <c r="L1492" t="s">
        <v>6063</v>
      </c>
      <c r="M1492" t="s">
        <v>26405</v>
      </c>
      <c r="N1492" t="s">
        <v>685</v>
      </c>
      <c r="O1492" t="s">
        <v>3805</v>
      </c>
      <c r="P1492">
        <v>6000</v>
      </c>
      <c r="Q1492">
        <f t="shared" si="408"/>
        <v>165</v>
      </c>
      <c r="R1492" s="34">
        <f t="shared" si="409"/>
        <v>2.75</v>
      </c>
      <c r="S1492" s="35">
        <v>45770</v>
      </c>
      <c r="U1492">
        <v>1</v>
      </c>
      <c r="V1492">
        <v>6000</v>
      </c>
      <c r="W1492" t="s">
        <v>65</v>
      </c>
      <c r="X1492" t="s">
        <v>5769</v>
      </c>
      <c r="Y1492">
        <v>0</v>
      </c>
      <c r="Z1492">
        <v>6000</v>
      </c>
      <c r="AA1492">
        <v>0</v>
      </c>
      <c r="AB1492">
        <v>0</v>
      </c>
      <c r="AC1492">
        <v>0</v>
      </c>
      <c r="AD1492">
        <v>0</v>
      </c>
      <c r="AG1492">
        <v>0</v>
      </c>
      <c r="AP1492" t="s">
        <v>5770</v>
      </c>
      <c r="AQ1492" t="s">
        <v>465</v>
      </c>
      <c r="AR1492" t="s">
        <v>15009</v>
      </c>
      <c r="AT1492">
        <v>0</v>
      </c>
      <c r="AU1492">
        <v>0</v>
      </c>
      <c r="AV1492">
        <v>0</v>
      </c>
      <c r="AW1492">
        <v>0</v>
      </c>
      <c r="AX1492">
        <v>0</v>
      </c>
      <c r="AY1492">
        <v>0</v>
      </c>
      <c r="BC1492" t="s">
        <v>63</v>
      </c>
      <c r="BD1492" t="s">
        <v>5771</v>
      </c>
      <c r="BE1492">
        <v>0</v>
      </c>
      <c r="BG1492" t="s">
        <v>465</v>
      </c>
      <c r="BJ1492" t="s">
        <v>2776</v>
      </c>
    </row>
    <row r="1493" spans="1:62" x14ac:dyDescent="0.35">
      <c r="A1493" t="s">
        <v>5141</v>
      </c>
      <c r="B1493">
        <v>10000</v>
      </c>
      <c r="C1493">
        <v>20000</v>
      </c>
      <c r="D1493">
        <v>45771</v>
      </c>
      <c r="E1493" t="s">
        <v>59</v>
      </c>
      <c r="F1493" t="s">
        <v>5142</v>
      </c>
      <c r="G1493" t="s">
        <v>5143</v>
      </c>
      <c r="I1493">
        <v>2</v>
      </c>
      <c r="J1493" t="s">
        <v>183</v>
      </c>
      <c r="K1493">
        <v>105</v>
      </c>
      <c r="L1493" t="s">
        <v>6067</v>
      </c>
      <c r="M1493" t="s">
        <v>26411</v>
      </c>
      <c r="N1493" t="s">
        <v>281</v>
      </c>
      <c r="O1493" t="s">
        <v>3851</v>
      </c>
      <c r="P1493">
        <v>1200</v>
      </c>
      <c r="S1493" s="35">
        <v>45770</v>
      </c>
      <c r="U1493">
        <v>1</v>
      </c>
      <c r="V1493">
        <v>1200</v>
      </c>
      <c r="W1493" t="s">
        <v>65</v>
      </c>
      <c r="X1493" t="s">
        <v>5144</v>
      </c>
      <c r="Y1493">
        <v>0</v>
      </c>
      <c r="Z1493">
        <v>1000</v>
      </c>
      <c r="AA1493">
        <v>200</v>
      </c>
      <c r="AB1493">
        <v>0</v>
      </c>
      <c r="AC1493">
        <v>0</v>
      </c>
      <c r="AD1493">
        <v>0</v>
      </c>
      <c r="AG1493">
        <v>0</v>
      </c>
      <c r="AP1493" t="s">
        <v>5145</v>
      </c>
      <c r="AQ1493" t="s">
        <v>5146</v>
      </c>
      <c r="AR1493" t="s">
        <v>8154</v>
      </c>
      <c r="AT1493">
        <v>0</v>
      </c>
      <c r="AU1493">
        <v>0</v>
      </c>
      <c r="AV1493">
        <v>0</v>
      </c>
      <c r="AW1493">
        <v>0</v>
      </c>
      <c r="AX1493">
        <v>0</v>
      </c>
      <c r="AY1493">
        <v>0</v>
      </c>
      <c r="BC1493" t="s">
        <v>63</v>
      </c>
      <c r="BD1493" t="s">
        <v>5147</v>
      </c>
      <c r="BE1493">
        <v>0</v>
      </c>
      <c r="BG1493" t="s">
        <v>5146</v>
      </c>
      <c r="BJ1493" t="s">
        <v>5148</v>
      </c>
    </row>
    <row r="1494" spans="1:62" x14ac:dyDescent="0.35">
      <c r="A1494" t="s">
        <v>3646</v>
      </c>
      <c r="B1494">
        <v>10000</v>
      </c>
      <c r="C1494">
        <v>10000</v>
      </c>
      <c r="D1494">
        <v>45772</v>
      </c>
      <c r="E1494" t="s">
        <v>59</v>
      </c>
      <c r="F1494" t="s">
        <v>3647</v>
      </c>
      <c r="G1494">
        <v>310180293</v>
      </c>
      <c r="I1494">
        <v>1</v>
      </c>
      <c r="J1494" t="s">
        <v>183</v>
      </c>
      <c r="K1494">
        <v>88</v>
      </c>
      <c r="L1494" t="s">
        <v>6058</v>
      </c>
      <c r="M1494" t="s">
        <v>26406</v>
      </c>
      <c r="N1494" t="s">
        <v>144</v>
      </c>
      <c r="O1494" t="s">
        <v>3855</v>
      </c>
      <c r="P1494">
        <v>100</v>
      </c>
      <c r="S1494" s="35">
        <v>45770</v>
      </c>
      <c r="U1494">
        <v>1</v>
      </c>
      <c r="V1494">
        <v>100</v>
      </c>
      <c r="W1494" t="s">
        <v>65</v>
      </c>
      <c r="X1494" t="s">
        <v>3648</v>
      </c>
      <c r="Y1494">
        <v>0</v>
      </c>
      <c r="Z1494">
        <v>7</v>
      </c>
      <c r="AA1494">
        <v>93</v>
      </c>
      <c r="AB1494">
        <v>0</v>
      </c>
      <c r="AC1494">
        <v>0</v>
      </c>
      <c r="AD1494">
        <v>0</v>
      </c>
      <c r="AG1494">
        <v>0</v>
      </c>
      <c r="AP1494" t="s">
        <v>3649</v>
      </c>
      <c r="AQ1494" t="s">
        <v>1629</v>
      </c>
      <c r="AR1494" t="s">
        <v>21614</v>
      </c>
      <c r="AT1494">
        <v>0</v>
      </c>
      <c r="AU1494">
        <v>0</v>
      </c>
      <c r="AV1494">
        <v>0</v>
      </c>
      <c r="AW1494">
        <v>0</v>
      </c>
      <c r="AX1494">
        <v>0</v>
      </c>
      <c r="AY1494">
        <v>0</v>
      </c>
      <c r="BC1494" t="s">
        <v>63</v>
      </c>
      <c r="BD1494" t="s">
        <v>5772</v>
      </c>
      <c r="BE1494">
        <v>0</v>
      </c>
      <c r="BG1494" t="s">
        <v>1629</v>
      </c>
      <c r="BJ1494" t="s">
        <v>3650</v>
      </c>
    </row>
    <row r="1495" spans="1:62" x14ac:dyDescent="0.35">
      <c r="A1495" t="s">
        <v>5527</v>
      </c>
      <c r="B1495">
        <v>10000</v>
      </c>
      <c r="C1495">
        <v>20000</v>
      </c>
      <c r="D1495">
        <v>45772</v>
      </c>
      <c r="E1495" t="s">
        <v>59</v>
      </c>
      <c r="F1495" t="s">
        <v>5528</v>
      </c>
      <c r="G1495" t="s">
        <v>5529</v>
      </c>
      <c r="I1495">
        <v>2</v>
      </c>
      <c r="J1495" t="s">
        <v>183</v>
      </c>
      <c r="K1495">
        <v>92</v>
      </c>
      <c r="L1495" t="s">
        <v>6053</v>
      </c>
      <c r="M1495" t="s">
        <v>26409</v>
      </c>
      <c r="N1495" t="s">
        <v>281</v>
      </c>
      <c r="O1495" t="s">
        <v>3851</v>
      </c>
      <c r="P1495">
        <v>6400</v>
      </c>
      <c r="S1495" s="35">
        <v>45770</v>
      </c>
      <c r="U1495">
        <v>1</v>
      </c>
      <c r="V1495">
        <v>6400</v>
      </c>
      <c r="W1495" t="s">
        <v>65</v>
      </c>
      <c r="X1495" t="s">
        <v>1511</v>
      </c>
      <c r="Y1495">
        <v>0</v>
      </c>
      <c r="Z1495">
        <v>2600</v>
      </c>
      <c r="AA1495">
        <v>3800</v>
      </c>
      <c r="AB1495">
        <v>0</v>
      </c>
      <c r="AC1495">
        <v>0</v>
      </c>
      <c r="AD1495">
        <v>0</v>
      </c>
      <c r="AG1495">
        <v>0</v>
      </c>
      <c r="AP1495" t="s">
        <v>1512</v>
      </c>
      <c r="AQ1495" t="s">
        <v>400</v>
      </c>
      <c r="AR1495" t="s">
        <v>24192</v>
      </c>
      <c r="AT1495">
        <v>0</v>
      </c>
      <c r="AU1495">
        <v>0</v>
      </c>
      <c r="AV1495">
        <v>0</v>
      </c>
      <c r="AW1495">
        <v>0</v>
      </c>
      <c r="AX1495">
        <v>0</v>
      </c>
      <c r="AY1495">
        <v>0</v>
      </c>
      <c r="BC1495" t="s">
        <v>63</v>
      </c>
      <c r="BD1495" t="s">
        <v>5530</v>
      </c>
      <c r="BE1495">
        <v>0</v>
      </c>
      <c r="BG1495" t="s">
        <v>400</v>
      </c>
      <c r="BJ1495" t="s">
        <v>5531</v>
      </c>
    </row>
    <row r="1496" spans="1:62" x14ac:dyDescent="0.35">
      <c r="A1496" t="s">
        <v>5716</v>
      </c>
      <c r="B1496">
        <v>10000</v>
      </c>
      <c r="C1496">
        <v>10000</v>
      </c>
      <c r="D1496">
        <v>45775</v>
      </c>
      <c r="E1496" t="s">
        <v>59</v>
      </c>
      <c r="F1496" t="s">
        <v>3707</v>
      </c>
      <c r="G1496" t="s">
        <v>1834</v>
      </c>
      <c r="I1496">
        <v>1</v>
      </c>
      <c r="J1496" t="s">
        <v>183</v>
      </c>
      <c r="K1496">
        <v>29</v>
      </c>
      <c r="L1496" t="s">
        <v>6061</v>
      </c>
      <c r="M1496" t="s">
        <v>26405</v>
      </c>
      <c r="N1496" t="s">
        <v>739</v>
      </c>
      <c r="O1496" t="s">
        <v>3806</v>
      </c>
      <c r="P1496">
        <v>24000</v>
      </c>
      <c r="Q1496">
        <f t="shared" ref="Q1496:Q1498" si="410">(P1496/40)+45</f>
        <v>645</v>
      </c>
      <c r="R1496" s="34">
        <f t="shared" ref="R1496:R1498" si="411">Q1496/60</f>
        <v>10.75</v>
      </c>
      <c r="S1496" s="35">
        <v>45770</v>
      </c>
      <c r="U1496">
        <v>2</v>
      </c>
      <c r="V1496">
        <v>48000</v>
      </c>
      <c r="W1496" t="s">
        <v>65</v>
      </c>
      <c r="X1496" t="s">
        <v>649</v>
      </c>
      <c r="Y1496">
        <v>0</v>
      </c>
      <c r="Z1496">
        <v>48000</v>
      </c>
      <c r="AA1496">
        <v>0</v>
      </c>
      <c r="AB1496">
        <v>0</v>
      </c>
      <c r="AC1496">
        <v>0</v>
      </c>
      <c r="AD1496">
        <v>0</v>
      </c>
      <c r="AG1496">
        <v>0</v>
      </c>
      <c r="AP1496" t="s">
        <v>650</v>
      </c>
      <c r="AQ1496" t="s">
        <v>275</v>
      </c>
      <c r="AR1496" t="s">
        <v>21306</v>
      </c>
      <c r="AT1496">
        <v>0</v>
      </c>
      <c r="AU1496">
        <v>0</v>
      </c>
      <c r="AV1496">
        <v>0</v>
      </c>
      <c r="AW1496">
        <v>0</v>
      </c>
      <c r="AX1496">
        <v>0</v>
      </c>
      <c r="AY1496">
        <v>0</v>
      </c>
      <c r="BC1496" t="s">
        <v>63</v>
      </c>
      <c r="BD1496" t="s">
        <v>6533</v>
      </c>
      <c r="BE1496">
        <v>0</v>
      </c>
      <c r="BG1496" t="s">
        <v>275</v>
      </c>
      <c r="BJ1496" t="s">
        <v>5717</v>
      </c>
    </row>
    <row r="1497" spans="1:62" x14ac:dyDescent="0.35">
      <c r="A1497" t="s">
        <v>5773</v>
      </c>
      <c r="B1497">
        <v>10000</v>
      </c>
      <c r="C1497">
        <v>10000</v>
      </c>
      <c r="D1497">
        <v>45771</v>
      </c>
      <c r="E1497" t="s">
        <v>59</v>
      </c>
      <c r="F1497" t="s">
        <v>5774</v>
      </c>
      <c r="G1497" t="s">
        <v>1428</v>
      </c>
      <c r="I1497">
        <v>1</v>
      </c>
      <c r="J1497" t="s">
        <v>183</v>
      </c>
      <c r="K1497">
        <v>78</v>
      </c>
      <c r="L1497" t="s">
        <v>6047</v>
      </c>
      <c r="M1497" t="s">
        <v>26405</v>
      </c>
      <c r="N1497" t="s">
        <v>216</v>
      </c>
      <c r="O1497" t="s">
        <v>3803</v>
      </c>
      <c r="P1497">
        <v>2750</v>
      </c>
      <c r="Q1497">
        <f t="shared" si="410"/>
        <v>113.75</v>
      </c>
      <c r="R1497" s="34">
        <f t="shared" si="411"/>
        <v>1.8958333333333333</v>
      </c>
      <c r="S1497" s="35">
        <v>45770</v>
      </c>
      <c r="U1497">
        <v>16</v>
      </c>
      <c r="V1497">
        <v>44000</v>
      </c>
      <c r="W1497" t="s">
        <v>65</v>
      </c>
      <c r="X1497" t="s">
        <v>3002</v>
      </c>
      <c r="Y1497">
        <v>0</v>
      </c>
      <c r="Z1497">
        <v>40000</v>
      </c>
      <c r="AA1497">
        <v>4000</v>
      </c>
      <c r="AB1497">
        <v>0</v>
      </c>
      <c r="AC1497">
        <v>0</v>
      </c>
      <c r="AD1497">
        <v>0</v>
      </c>
      <c r="AG1497">
        <v>0</v>
      </c>
      <c r="AP1497" t="s">
        <v>3003</v>
      </c>
      <c r="AQ1497" t="s">
        <v>275</v>
      </c>
      <c r="AR1497" t="s">
        <v>21306</v>
      </c>
      <c r="AT1497">
        <v>0</v>
      </c>
      <c r="AU1497">
        <v>0</v>
      </c>
      <c r="AV1497">
        <v>0</v>
      </c>
      <c r="AW1497">
        <v>0</v>
      </c>
      <c r="AX1497">
        <v>0</v>
      </c>
      <c r="AY1497">
        <v>0</v>
      </c>
      <c r="BC1497" t="s">
        <v>63</v>
      </c>
      <c r="BD1497" t="s">
        <v>5775</v>
      </c>
      <c r="BE1497">
        <v>0</v>
      </c>
      <c r="BG1497" t="s">
        <v>275</v>
      </c>
      <c r="BJ1497" t="s">
        <v>5776</v>
      </c>
    </row>
    <row r="1498" spans="1:62" x14ac:dyDescent="0.35">
      <c r="A1498" t="s">
        <v>5773</v>
      </c>
      <c r="B1498">
        <v>10000</v>
      </c>
      <c r="C1498">
        <v>20000</v>
      </c>
      <c r="D1498">
        <v>45771</v>
      </c>
      <c r="E1498" t="s">
        <v>59</v>
      </c>
      <c r="F1498" t="s">
        <v>5774</v>
      </c>
      <c r="G1498" t="s">
        <v>1428</v>
      </c>
      <c r="I1498">
        <v>2</v>
      </c>
      <c r="J1498" t="s">
        <v>183</v>
      </c>
      <c r="K1498">
        <v>63</v>
      </c>
      <c r="L1498" t="s">
        <v>6051</v>
      </c>
      <c r="M1498" t="s">
        <v>26408</v>
      </c>
      <c r="N1498" t="s">
        <v>136</v>
      </c>
      <c r="O1498" t="s">
        <v>3850</v>
      </c>
      <c r="P1498">
        <v>2500</v>
      </c>
      <c r="Q1498">
        <f t="shared" si="410"/>
        <v>107.5</v>
      </c>
      <c r="R1498" s="34">
        <f t="shared" si="411"/>
        <v>1.7916666666666667</v>
      </c>
      <c r="S1498" s="35">
        <v>45770</v>
      </c>
      <c r="U1498">
        <v>16</v>
      </c>
      <c r="V1498">
        <v>40000</v>
      </c>
      <c r="W1498" t="s">
        <v>65</v>
      </c>
      <c r="X1498" t="s">
        <v>3002</v>
      </c>
      <c r="Y1498">
        <v>0</v>
      </c>
      <c r="Z1498">
        <v>40000</v>
      </c>
      <c r="AA1498">
        <v>0</v>
      </c>
      <c r="AB1498">
        <v>0</v>
      </c>
      <c r="AC1498">
        <v>0</v>
      </c>
      <c r="AD1498">
        <v>0</v>
      </c>
      <c r="AG1498">
        <v>0</v>
      </c>
      <c r="AP1498" t="s">
        <v>3003</v>
      </c>
      <c r="AQ1498" t="s">
        <v>275</v>
      </c>
      <c r="AR1498" t="s">
        <v>21306</v>
      </c>
      <c r="AT1498">
        <v>0</v>
      </c>
      <c r="AU1498">
        <v>0</v>
      </c>
      <c r="AV1498">
        <v>0</v>
      </c>
      <c r="AW1498">
        <v>0</v>
      </c>
      <c r="AX1498">
        <v>0</v>
      </c>
      <c r="AY1498">
        <v>0</v>
      </c>
      <c r="BC1498" t="s">
        <v>63</v>
      </c>
      <c r="BD1498" t="s">
        <v>5775</v>
      </c>
      <c r="BE1498">
        <v>0</v>
      </c>
      <c r="BG1498" t="s">
        <v>275</v>
      </c>
      <c r="BJ1498" t="s">
        <v>5776</v>
      </c>
    </row>
    <row r="1499" spans="1:62" x14ac:dyDescent="0.35">
      <c r="A1499" t="s">
        <v>5057</v>
      </c>
      <c r="B1499">
        <v>10000</v>
      </c>
      <c r="C1499">
        <v>30000</v>
      </c>
      <c r="D1499">
        <v>45771</v>
      </c>
      <c r="E1499" t="s">
        <v>59</v>
      </c>
      <c r="F1499" t="s">
        <v>5058</v>
      </c>
      <c r="G1499">
        <v>10620258012</v>
      </c>
      <c r="I1499">
        <v>3</v>
      </c>
      <c r="J1499" t="s">
        <v>183</v>
      </c>
      <c r="K1499">
        <v>85</v>
      </c>
      <c r="L1499" t="s">
        <v>6060</v>
      </c>
      <c r="M1499" t="s">
        <v>26410</v>
      </c>
      <c r="N1499" t="s">
        <v>940</v>
      </c>
      <c r="O1499" t="s">
        <v>3864</v>
      </c>
      <c r="P1499">
        <v>20000</v>
      </c>
      <c r="S1499" s="35">
        <v>45770</v>
      </c>
      <c r="U1499">
        <v>11</v>
      </c>
      <c r="V1499">
        <v>220000</v>
      </c>
      <c r="W1499" t="s">
        <v>65</v>
      </c>
      <c r="X1499" t="s">
        <v>5059</v>
      </c>
      <c r="Y1499">
        <v>0</v>
      </c>
      <c r="Z1499">
        <v>200000</v>
      </c>
      <c r="AA1499">
        <v>20000</v>
      </c>
      <c r="AB1499">
        <v>0</v>
      </c>
      <c r="AC1499">
        <v>0</v>
      </c>
      <c r="AD1499">
        <v>0</v>
      </c>
      <c r="AG1499">
        <v>0</v>
      </c>
      <c r="AP1499" t="s">
        <v>5060</v>
      </c>
      <c r="AQ1499" t="s">
        <v>108</v>
      </c>
      <c r="AR1499" t="s">
        <v>13404</v>
      </c>
      <c r="AT1499">
        <v>0</v>
      </c>
      <c r="AU1499">
        <v>0</v>
      </c>
      <c r="AV1499">
        <v>0</v>
      </c>
      <c r="AW1499">
        <v>0</v>
      </c>
      <c r="AX1499">
        <v>0</v>
      </c>
      <c r="AY1499">
        <v>0</v>
      </c>
      <c r="BC1499" t="s">
        <v>63</v>
      </c>
      <c r="BD1499" t="s">
        <v>5061</v>
      </c>
      <c r="BE1499">
        <v>0</v>
      </c>
      <c r="BG1499" t="s">
        <v>108</v>
      </c>
      <c r="BJ1499" t="s">
        <v>5062</v>
      </c>
    </row>
    <row r="1500" spans="1:62" x14ac:dyDescent="0.35">
      <c r="A1500" t="s">
        <v>6534</v>
      </c>
      <c r="B1500">
        <v>10000</v>
      </c>
      <c r="C1500">
        <v>10000</v>
      </c>
      <c r="D1500">
        <v>45783</v>
      </c>
      <c r="E1500" t="s">
        <v>59</v>
      </c>
      <c r="F1500" t="s">
        <v>1823</v>
      </c>
      <c r="G1500" t="s">
        <v>6535</v>
      </c>
      <c r="I1500">
        <v>1</v>
      </c>
      <c r="J1500" t="s">
        <v>183</v>
      </c>
      <c r="K1500">
        <v>72</v>
      </c>
      <c r="L1500" t="s">
        <v>6056</v>
      </c>
      <c r="M1500" t="s">
        <v>26406</v>
      </c>
      <c r="N1500" t="s">
        <v>869</v>
      </c>
      <c r="O1500" t="s">
        <v>3829</v>
      </c>
      <c r="P1500">
        <v>6000</v>
      </c>
      <c r="S1500" s="35">
        <v>45770</v>
      </c>
      <c r="U1500">
        <v>1</v>
      </c>
      <c r="V1500">
        <v>6000</v>
      </c>
      <c r="W1500" t="s">
        <v>65</v>
      </c>
      <c r="X1500" t="s">
        <v>6536</v>
      </c>
      <c r="Y1500">
        <v>0</v>
      </c>
      <c r="Z1500">
        <v>7100</v>
      </c>
      <c r="AA1500">
        <v>-1100</v>
      </c>
      <c r="AB1500">
        <v>0</v>
      </c>
      <c r="AC1500">
        <v>0</v>
      </c>
      <c r="AD1500">
        <v>0</v>
      </c>
      <c r="AG1500">
        <v>0</v>
      </c>
      <c r="AP1500" t="s">
        <v>6537</v>
      </c>
      <c r="AQ1500" t="s">
        <v>68</v>
      </c>
      <c r="AR1500" t="s">
        <v>26186</v>
      </c>
      <c r="AT1500">
        <v>0</v>
      </c>
      <c r="AU1500">
        <v>0</v>
      </c>
      <c r="AV1500">
        <v>0</v>
      </c>
      <c r="AW1500">
        <v>0</v>
      </c>
      <c r="AX1500">
        <v>0</v>
      </c>
      <c r="AY1500">
        <v>0</v>
      </c>
      <c r="BC1500" t="s">
        <v>63</v>
      </c>
      <c r="BD1500" t="s">
        <v>6538</v>
      </c>
      <c r="BE1500">
        <v>0</v>
      </c>
      <c r="BG1500" t="s">
        <v>68</v>
      </c>
      <c r="BJ1500" t="s">
        <v>6539</v>
      </c>
    </row>
    <row r="1501" spans="1:62" x14ac:dyDescent="0.35">
      <c r="A1501" t="s">
        <v>5718</v>
      </c>
      <c r="B1501">
        <v>10000</v>
      </c>
      <c r="C1501">
        <v>10000</v>
      </c>
      <c r="D1501">
        <v>45782</v>
      </c>
      <c r="E1501" t="s">
        <v>59</v>
      </c>
      <c r="F1501">
        <v>0.48531249999999998</v>
      </c>
      <c r="G1501">
        <v>10620258084</v>
      </c>
      <c r="I1501">
        <v>1</v>
      </c>
      <c r="J1501" t="s">
        <v>183</v>
      </c>
      <c r="K1501">
        <v>79</v>
      </c>
      <c r="L1501" t="s">
        <v>6076</v>
      </c>
      <c r="M1501" t="s">
        <v>26406</v>
      </c>
      <c r="N1501" t="s">
        <v>92</v>
      </c>
      <c r="O1501" t="s">
        <v>3828</v>
      </c>
      <c r="P1501">
        <v>135</v>
      </c>
      <c r="Q1501">
        <f>(P1501/20)+30</f>
        <v>36.75</v>
      </c>
      <c r="R1501" s="34">
        <f>Q1501/60</f>
        <v>0.61250000000000004</v>
      </c>
      <c r="S1501" s="35">
        <v>45770</v>
      </c>
      <c r="U1501">
        <v>297</v>
      </c>
      <c r="V1501">
        <v>40095</v>
      </c>
      <c r="W1501" t="s">
        <v>65</v>
      </c>
      <c r="X1501" t="s">
        <v>5719</v>
      </c>
      <c r="Y1501">
        <v>0</v>
      </c>
      <c r="Z1501">
        <v>30000</v>
      </c>
      <c r="AA1501">
        <v>10095</v>
      </c>
      <c r="AB1501">
        <v>0</v>
      </c>
      <c r="AC1501">
        <v>0</v>
      </c>
      <c r="AD1501">
        <v>0</v>
      </c>
      <c r="AG1501">
        <v>0</v>
      </c>
      <c r="AP1501" t="s">
        <v>5720</v>
      </c>
      <c r="AQ1501" t="s">
        <v>108</v>
      </c>
      <c r="AR1501" t="s">
        <v>13404</v>
      </c>
      <c r="AT1501">
        <v>0</v>
      </c>
      <c r="AU1501">
        <v>0</v>
      </c>
      <c r="AV1501">
        <v>0</v>
      </c>
      <c r="AW1501">
        <v>0</v>
      </c>
      <c r="AX1501">
        <v>0</v>
      </c>
      <c r="AY1501">
        <v>0</v>
      </c>
      <c r="BC1501" t="s">
        <v>63</v>
      </c>
      <c r="BD1501" t="s">
        <v>6159</v>
      </c>
      <c r="BE1501">
        <v>0</v>
      </c>
      <c r="BG1501" t="s">
        <v>108</v>
      </c>
      <c r="BJ1501" t="s">
        <v>5052</v>
      </c>
    </row>
    <row r="1502" spans="1:62" x14ac:dyDescent="0.35">
      <c r="A1502" t="s">
        <v>3262</v>
      </c>
      <c r="B1502">
        <v>10000</v>
      </c>
      <c r="C1502">
        <v>20000</v>
      </c>
      <c r="D1502">
        <v>45770</v>
      </c>
      <c r="E1502" t="s">
        <v>59</v>
      </c>
      <c r="F1502" t="s">
        <v>3263</v>
      </c>
      <c r="G1502">
        <v>860909082244</v>
      </c>
      <c r="I1502">
        <v>2</v>
      </c>
      <c r="J1502" t="s">
        <v>183</v>
      </c>
      <c r="K1502">
        <v>71</v>
      </c>
      <c r="L1502" t="s">
        <v>6057</v>
      </c>
      <c r="M1502" t="s">
        <v>26408</v>
      </c>
      <c r="N1502" t="s">
        <v>368</v>
      </c>
      <c r="O1502" t="s">
        <v>3857</v>
      </c>
      <c r="P1502">
        <v>1250</v>
      </c>
      <c r="S1502" s="35">
        <v>45770</v>
      </c>
      <c r="U1502">
        <v>4</v>
      </c>
      <c r="V1502">
        <v>5000</v>
      </c>
      <c r="W1502" t="s">
        <v>65</v>
      </c>
      <c r="X1502" t="s">
        <v>3264</v>
      </c>
      <c r="Y1502">
        <v>0</v>
      </c>
      <c r="Z1502">
        <v>5000</v>
      </c>
      <c r="AA1502">
        <v>0</v>
      </c>
      <c r="AB1502">
        <v>0</v>
      </c>
      <c r="AC1502">
        <v>0</v>
      </c>
      <c r="AD1502">
        <v>0</v>
      </c>
      <c r="AG1502">
        <v>0</v>
      </c>
      <c r="AP1502" t="s">
        <v>3265</v>
      </c>
      <c r="AQ1502" t="s">
        <v>147</v>
      </c>
      <c r="AR1502" t="s">
        <v>12644</v>
      </c>
      <c r="AT1502">
        <v>0</v>
      </c>
      <c r="AU1502">
        <v>0</v>
      </c>
      <c r="AV1502">
        <v>0</v>
      </c>
      <c r="AW1502">
        <v>0</v>
      </c>
      <c r="AX1502">
        <v>0</v>
      </c>
      <c r="AY1502">
        <v>0</v>
      </c>
      <c r="BC1502" t="s">
        <v>63</v>
      </c>
      <c r="BD1502" t="s">
        <v>5628</v>
      </c>
      <c r="BE1502">
        <v>0</v>
      </c>
      <c r="BG1502" t="s">
        <v>147</v>
      </c>
      <c r="BJ1502" t="s">
        <v>3266</v>
      </c>
    </row>
    <row r="1503" spans="1:62" x14ac:dyDescent="0.35">
      <c r="A1503" t="s">
        <v>3548</v>
      </c>
      <c r="B1503">
        <v>10000</v>
      </c>
      <c r="C1503">
        <v>10000</v>
      </c>
      <c r="D1503">
        <v>45772</v>
      </c>
      <c r="E1503" t="s">
        <v>59</v>
      </c>
      <c r="F1503" t="s">
        <v>2268</v>
      </c>
      <c r="G1503" t="s">
        <v>2893</v>
      </c>
      <c r="I1503">
        <v>1</v>
      </c>
      <c r="J1503" t="s">
        <v>183</v>
      </c>
      <c r="K1503">
        <v>79</v>
      </c>
      <c r="L1503" t="s">
        <v>6076</v>
      </c>
      <c r="M1503" t="s">
        <v>26406</v>
      </c>
      <c r="N1503" t="s">
        <v>92</v>
      </c>
      <c r="O1503" t="s">
        <v>3828</v>
      </c>
      <c r="P1503">
        <v>34</v>
      </c>
      <c r="Q1503">
        <f>(P1503/20)+30</f>
        <v>31.7</v>
      </c>
      <c r="R1503" s="34">
        <f>Q1503/60</f>
        <v>0.52833333333333332</v>
      </c>
      <c r="S1503" s="35">
        <v>45770</v>
      </c>
      <c r="U1503">
        <v>6</v>
      </c>
      <c r="V1503">
        <v>204</v>
      </c>
      <c r="W1503" t="s">
        <v>65</v>
      </c>
      <c r="X1503" t="s">
        <v>3550</v>
      </c>
      <c r="Y1503">
        <v>0</v>
      </c>
      <c r="Z1503">
        <v>100</v>
      </c>
      <c r="AA1503">
        <v>104</v>
      </c>
      <c r="AB1503">
        <v>0</v>
      </c>
      <c r="AC1503">
        <v>0</v>
      </c>
      <c r="AD1503">
        <v>0</v>
      </c>
      <c r="AG1503">
        <v>0</v>
      </c>
      <c r="AP1503" t="s">
        <v>3551</v>
      </c>
      <c r="AQ1503" t="s">
        <v>622</v>
      </c>
      <c r="AR1503" t="s">
        <v>24955</v>
      </c>
      <c r="AT1503">
        <v>0</v>
      </c>
      <c r="AU1503">
        <v>0</v>
      </c>
      <c r="AV1503">
        <v>0</v>
      </c>
      <c r="AW1503">
        <v>0</v>
      </c>
      <c r="AX1503">
        <v>0</v>
      </c>
      <c r="AY1503">
        <v>0</v>
      </c>
      <c r="BC1503" t="s">
        <v>63</v>
      </c>
      <c r="BD1503" t="s">
        <v>5777</v>
      </c>
      <c r="BE1503">
        <v>0</v>
      </c>
      <c r="BG1503" t="s">
        <v>622</v>
      </c>
      <c r="BJ1503" t="s">
        <v>3552</v>
      </c>
    </row>
    <row r="1504" spans="1:62" x14ac:dyDescent="0.35">
      <c r="A1504" t="s">
        <v>5721</v>
      </c>
      <c r="B1504">
        <v>10000</v>
      </c>
      <c r="C1504">
        <v>10000</v>
      </c>
      <c r="D1504">
        <v>45771</v>
      </c>
      <c r="E1504" t="s">
        <v>59</v>
      </c>
      <c r="F1504" t="s">
        <v>5601</v>
      </c>
      <c r="G1504" t="s">
        <v>3534</v>
      </c>
      <c r="I1504">
        <v>1</v>
      </c>
      <c r="J1504" t="s">
        <v>183</v>
      </c>
      <c r="K1504">
        <v>32</v>
      </c>
      <c r="L1504" t="s">
        <v>6064</v>
      </c>
      <c r="M1504" t="s">
        <v>26405</v>
      </c>
      <c r="N1504" t="s">
        <v>516</v>
      </c>
      <c r="O1504" t="s">
        <v>3833</v>
      </c>
      <c r="P1504">
        <v>5860</v>
      </c>
      <c r="S1504" s="35">
        <v>45770</v>
      </c>
      <c r="U1504">
        <v>1</v>
      </c>
      <c r="V1504">
        <v>5860</v>
      </c>
      <c r="W1504" t="s">
        <v>65</v>
      </c>
      <c r="X1504" t="s">
        <v>517</v>
      </c>
      <c r="Y1504">
        <v>0</v>
      </c>
      <c r="Z1504">
        <v>5360</v>
      </c>
      <c r="AA1504">
        <v>500</v>
      </c>
      <c r="AB1504">
        <v>0</v>
      </c>
      <c r="AC1504">
        <v>0</v>
      </c>
      <c r="AD1504">
        <v>0</v>
      </c>
      <c r="AG1504">
        <v>0</v>
      </c>
      <c r="AP1504" t="s">
        <v>518</v>
      </c>
      <c r="AQ1504" t="s">
        <v>465</v>
      </c>
      <c r="AR1504" t="s">
        <v>15009</v>
      </c>
      <c r="AT1504">
        <v>0</v>
      </c>
      <c r="AU1504">
        <v>0</v>
      </c>
      <c r="AV1504">
        <v>0</v>
      </c>
      <c r="AW1504">
        <v>0</v>
      </c>
      <c r="AX1504">
        <v>0</v>
      </c>
      <c r="AY1504">
        <v>0</v>
      </c>
      <c r="BC1504" t="s">
        <v>63</v>
      </c>
      <c r="BD1504" t="s">
        <v>6540</v>
      </c>
      <c r="BE1504">
        <v>0</v>
      </c>
      <c r="BG1504" t="s">
        <v>465</v>
      </c>
      <c r="BJ1504" t="s">
        <v>3293</v>
      </c>
    </row>
    <row r="1505" spans="1:62" x14ac:dyDescent="0.35">
      <c r="A1505" t="s">
        <v>5722</v>
      </c>
      <c r="B1505">
        <v>10000</v>
      </c>
      <c r="C1505">
        <v>10000</v>
      </c>
      <c r="D1505">
        <v>45772</v>
      </c>
      <c r="E1505" t="s">
        <v>59</v>
      </c>
      <c r="F1505" t="s">
        <v>3533</v>
      </c>
      <c r="G1505" t="s">
        <v>3534</v>
      </c>
      <c r="I1505">
        <v>1</v>
      </c>
      <c r="J1505" t="s">
        <v>183</v>
      </c>
      <c r="K1505">
        <v>32</v>
      </c>
      <c r="L1505" t="s">
        <v>6064</v>
      </c>
      <c r="M1505" t="s">
        <v>26405</v>
      </c>
      <c r="N1505" t="s">
        <v>516</v>
      </c>
      <c r="O1505" t="s">
        <v>3833</v>
      </c>
      <c r="P1505">
        <v>5860</v>
      </c>
      <c r="S1505" s="35">
        <v>45770</v>
      </c>
      <c r="U1505">
        <v>1</v>
      </c>
      <c r="V1505">
        <v>5860</v>
      </c>
      <c r="W1505" t="s">
        <v>65</v>
      </c>
      <c r="X1505" t="s">
        <v>517</v>
      </c>
      <c r="Y1505">
        <v>0</v>
      </c>
      <c r="Z1505">
        <v>5360</v>
      </c>
      <c r="AA1505">
        <v>500</v>
      </c>
      <c r="AB1505">
        <v>0</v>
      </c>
      <c r="AC1505">
        <v>0</v>
      </c>
      <c r="AD1505">
        <v>0</v>
      </c>
      <c r="AG1505">
        <v>0</v>
      </c>
      <c r="AP1505" t="s">
        <v>518</v>
      </c>
      <c r="AQ1505" t="s">
        <v>465</v>
      </c>
      <c r="AR1505" t="s">
        <v>15009</v>
      </c>
      <c r="AT1505">
        <v>0</v>
      </c>
      <c r="AU1505">
        <v>0</v>
      </c>
      <c r="AV1505">
        <v>0</v>
      </c>
      <c r="AW1505">
        <v>0</v>
      </c>
      <c r="AX1505">
        <v>0</v>
      </c>
      <c r="AY1505">
        <v>0</v>
      </c>
      <c r="BC1505" t="s">
        <v>63</v>
      </c>
      <c r="BD1505" t="s">
        <v>6541</v>
      </c>
      <c r="BE1505">
        <v>0</v>
      </c>
      <c r="BG1505" t="s">
        <v>465</v>
      </c>
      <c r="BJ1505" t="s">
        <v>3662</v>
      </c>
    </row>
    <row r="1506" spans="1:62" x14ac:dyDescent="0.35">
      <c r="A1506" t="s">
        <v>5463</v>
      </c>
      <c r="B1506">
        <v>10000</v>
      </c>
      <c r="C1506">
        <v>20000</v>
      </c>
      <c r="D1506">
        <v>45771</v>
      </c>
      <c r="E1506" t="s">
        <v>59</v>
      </c>
      <c r="F1506" t="s">
        <v>5464</v>
      </c>
      <c r="G1506" t="s">
        <v>2957</v>
      </c>
      <c r="I1506">
        <v>2</v>
      </c>
      <c r="J1506" t="s">
        <v>183</v>
      </c>
      <c r="K1506">
        <v>105</v>
      </c>
      <c r="L1506" t="s">
        <v>6067</v>
      </c>
      <c r="M1506" t="s">
        <v>26411</v>
      </c>
      <c r="N1506" t="s">
        <v>281</v>
      </c>
      <c r="O1506" t="s">
        <v>3851</v>
      </c>
      <c r="P1506">
        <v>1000</v>
      </c>
      <c r="S1506" s="35">
        <v>45770</v>
      </c>
      <c r="U1506">
        <v>1</v>
      </c>
      <c r="V1506">
        <v>1000</v>
      </c>
      <c r="W1506" t="s">
        <v>65</v>
      </c>
      <c r="X1506" t="s">
        <v>5465</v>
      </c>
      <c r="Y1506">
        <v>0</v>
      </c>
      <c r="Z1506">
        <v>1000</v>
      </c>
      <c r="AA1506">
        <v>0</v>
      </c>
      <c r="AB1506">
        <v>0</v>
      </c>
      <c r="AC1506">
        <v>0</v>
      </c>
      <c r="AD1506">
        <v>0</v>
      </c>
      <c r="AG1506">
        <v>0</v>
      </c>
      <c r="AP1506" t="s">
        <v>5466</v>
      </c>
      <c r="AQ1506" t="s">
        <v>2960</v>
      </c>
      <c r="AR1506" t="s">
        <v>8264</v>
      </c>
      <c r="AT1506">
        <v>0</v>
      </c>
      <c r="AU1506">
        <v>0</v>
      </c>
      <c r="AV1506">
        <v>0</v>
      </c>
      <c r="AW1506">
        <v>0</v>
      </c>
      <c r="AX1506">
        <v>0</v>
      </c>
      <c r="AY1506">
        <v>0</v>
      </c>
      <c r="BC1506" t="s">
        <v>63</v>
      </c>
      <c r="BD1506" t="s">
        <v>5467</v>
      </c>
      <c r="BE1506">
        <v>0</v>
      </c>
      <c r="BG1506" t="s">
        <v>2960</v>
      </c>
      <c r="BJ1506" t="s">
        <v>5468</v>
      </c>
    </row>
    <row r="1507" spans="1:62" x14ac:dyDescent="0.35">
      <c r="A1507" t="s">
        <v>5469</v>
      </c>
      <c r="B1507">
        <v>10000</v>
      </c>
      <c r="C1507">
        <v>20000</v>
      </c>
      <c r="D1507">
        <v>45771</v>
      </c>
      <c r="E1507" t="s">
        <v>59</v>
      </c>
      <c r="F1507" t="s">
        <v>4211</v>
      </c>
      <c r="G1507" t="s">
        <v>2969</v>
      </c>
      <c r="I1507">
        <v>2</v>
      </c>
      <c r="J1507" t="s">
        <v>183</v>
      </c>
      <c r="K1507">
        <v>105</v>
      </c>
      <c r="L1507" t="s">
        <v>6067</v>
      </c>
      <c r="M1507" t="s">
        <v>26411</v>
      </c>
      <c r="N1507" t="s">
        <v>281</v>
      </c>
      <c r="O1507" t="s">
        <v>3851</v>
      </c>
      <c r="P1507">
        <v>1000</v>
      </c>
      <c r="S1507" s="35">
        <v>45770</v>
      </c>
      <c r="U1507">
        <v>1</v>
      </c>
      <c r="V1507">
        <v>1000</v>
      </c>
      <c r="W1507" t="s">
        <v>65</v>
      </c>
      <c r="X1507" t="s">
        <v>5470</v>
      </c>
      <c r="Y1507">
        <v>0</v>
      </c>
      <c r="Z1507">
        <v>1000</v>
      </c>
      <c r="AA1507">
        <v>0</v>
      </c>
      <c r="AB1507">
        <v>0</v>
      </c>
      <c r="AC1507">
        <v>0</v>
      </c>
      <c r="AD1507">
        <v>0</v>
      </c>
      <c r="AG1507">
        <v>0</v>
      </c>
      <c r="AP1507" t="s">
        <v>5471</v>
      </c>
      <c r="AQ1507" t="s">
        <v>2960</v>
      </c>
      <c r="AR1507" t="s">
        <v>8264</v>
      </c>
      <c r="AT1507">
        <v>0</v>
      </c>
      <c r="AU1507">
        <v>0</v>
      </c>
      <c r="AV1507">
        <v>0</v>
      </c>
      <c r="AW1507">
        <v>0</v>
      </c>
      <c r="AX1507">
        <v>0</v>
      </c>
      <c r="AY1507">
        <v>0</v>
      </c>
      <c r="BC1507" t="s">
        <v>63</v>
      </c>
      <c r="BD1507" t="s">
        <v>5472</v>
      </c>
      <c r="BE1507">
        <v>0</v>
      </c>
      <c r="BG1507" t="s">
        <v>2960</v>
      </c>
      <c r="BJ1507" t="s">
        <v>5468</v>
      </c>
    </row>
    <row r="1508" spans="1:62" x14ac:dyDescent="0.35">
      <c r="A1508" t="s">
        <v>3294</v>
      </c>
      <c r="B1508">
        <v>10000</v>
      </c>
      <c r="C1508">
        <v>20000</v>
      </c>
      <c r="D1508">
        <v>45770</v>
      </c>
      <c r="E1508" t="s">
        <v>59</v>
      </c>
      <c r="F1508" t="s">
        <v>3295</v>
      </c>
      <c r="G1508">
        <v>860909190918</v>
      </c>
      <c r="I1508">
        <v>2</v>
      </c>
      <c r="J1508" t="s">
        <v>183</v>
      </c>
      <c r="K1508">
        <v>86</v>
      </c>
      <c r="L1508" t="s">
        <v>6043</v>
      </c>
      <c r="M1508" t="s">
        <v>26407</v>
      </c>
      <c r="N1508" t="s">
        <v>1696</v>
      </c>
      <c r="O1508" t="s">
        <v>3840</v>
      </c>
      <c r="P1508">
        <v>600</v>
      </c>
      <c r="Q1508">
        <f>(P1508/60)+30</f>
        <v>40</v>
      </c>
      <c r="R1508" s="34">
        <f>Q1508/60</f>
        <v>0.66666666666666663</v>
      </c>
      <c r="S1508" s="35">
        <v>45770</v>
      </c>
      <c r="U1508">
        <v>20</v>
      </c>
      <c r="V1508">
        <v>12000</v>
      </c>
      <c r="W1508" t="s">
        <v>65</v>
      </c>
      <c r="X1508">
        <v>200910250001</v>
      </c>
      <c r="Y1508">
        <v>0</v>
      </c>
      <c r="Z1508">
        <v>12000</v>
      </c>
      <c r="AA1508">
        <v>0</v>
      </c>
      <c r="AB1508">
        <v>0</v>
      </c>
      <c r="AC1508">
        <v>0</v>
      </c>
      <c r="AD1508">
        <v>0</v>
      </c>
      <c r="AG1508">
        <v>0</v>
      </c>
      <c r="AP1508">
        <v>20091025</v>
      </c>
      <c r="AQ1508" t="s">
        <v>1848</v>
      </c>
      <c r="AR1508" t="s">
        <v>14942</v>
      </c>
      <c r="AT1508">
        <v>0</v>
      </c>
      <c r="AU1508">
        <v>0</v>
      </c>
      <c r="AV1508">
        <v>0</v>
      </c>
      <c r="AW1508">
        <v>0</v>
      </c>
      <c r="AX1508">
        <v>0</v>
      </c>
      <c r="AY1508">
        <v>0</v>
      </c>
      <c r="BC1508" t="s">
        <v>63</v>
      </c>
      <c r="BD1508" t="s">
        <v>5634</v>
      </c>
      <c r="BE1508">
        <v>0</v>
      </c>
      <c r="BG1508" t="s">
        <v>1848</v>
      </c>
      <c r="BJ1508" t="s">
        <v>3296</v>
      </c>
    </row>
    <row r="1509" spans="1:62" x14ac:dyDescent="0.35">
      <c r="A1509" t="s">
        <v>3401</v>
      </c>
      <c r="B1509">
        <v>10000</v>
      </c>
      <c r="C1509">
        <v>10000</v>
      </c>
      <c r="D1509">
        <v>45770</v>
      </c>
      <c r="E1509" t="s">
        <v>59</v>
      </c>
      <c r="F1509" t="s">
        <v>3402</v>
      </c>
      <c r="G1509" t="s">
        <v>3403</v>
      </c>
      <c r="I1509">
        <v>1</v>
      </c>
      <c r="J1509" t="s">
        <v>183</v>
      </c>
      <c r="K1509">
        <v>60</v>
      </c>
      <c r="L1509" t="s">
        <v>6048</v>
      </c>
      <c r="M1509" t="s">
        <v>26408</v>
      </c>
      <c r="N1509" t="s">
        <v>222</v>
      </c>
      <c r="O1509" t="s">
        <v>3835</v>
      </c>
      <c r="P1509">
        <v>3000</v>
      </c>
      <c r="Q1509">
        <f t="shared" ref="Q1509:Q1512" si="412">(P1509/50)+45</f>
        <v>105</v>
      </c>
      <c r="R1509" s="34">
        <f t="shared" ref="R1509:R1512" si="413">Q1509/60</f>
        <v>1.75</v>
      </c>
      <c r="S1509" s="35">
        <v>45770</v>
      </c>
      <c r="U1509">
        <v>1</v>
      </c>
      <c r="V1509">
        <v>3000</v>
      </c>
      <c r="W1509" t="s">
        <v>65</v>
      </c>
      <c r="X1509" t="s">
        <v>3404</v>
      </c>
      <c r="Y1509">
        <v>0</v>
      </c>
      <c r="Z1509">
        <v>3000</v>
      </c>
      <c r="AA1509">
        <v>0</v>
      </c>
      <c r="AB1509">
        <v>0</v>
      </c>
      <c r="AC1509">
        <v>0</v>
      </c>
      <c r="AD1509">
        <v>0</v>
      </c>
      <c r="AG1509">
        <v>0</v>
      </c>
      <c r="AP1509" t="s">
        <v>3405</v>
      </c>
      <c r="AQ1509" t="s">
        <v>465</v>
      </c>
      <c r="AR1509" t="s">
        <v>15009</v>
      </c>
      <c r="AT1509">
        <v>0</v>
      </c>
      <c r="AU1509">
        <v>0</v>
      </c>
      <c r="AV1509">
        <v>0</v>
      </c>
      <c r="AW1509">
        <v>0</v>
      </c>
      <c r="AX1509">
        <v>0</v>
      </c>
      <c r="AY1509">
        <v>0</v>
      </c>
      <c r="BC1509" t="s">
        <v>63</v>
      </c>
      <c r="BD1509" t="s">
        <v>5778</v>
      </c>
      <c r="BE1509">
        <v>0</v>
      </c>
      <c r="BG1509" t="s">
        <v>465</v>
      </c>
      <c r="BJ1509" t="s">
        <v>2997</v>
      </c>
    </row>
    <row r="1510" spans="1:62" x14ac:dyDescent="0.35">
      <c r="A1510" t="s">
        <v>3406</v>
      </c>
      <c r="B1510">
        <v>10000</v>
      </c>
      <c r="C1510">
        <v>10000</v>
      </c>
      <c r="D1510">
        <v>45770</v>
      </c>
      <c r="E1510" t="s">
        <v>59</v>
      </c>
      <c r="F1510" t="s">
        <v>3407</v>
      </c>
      <c r="G1510" t="s">
        <v>2447</v>
      </c>
      <c r="I1510">
        <v>1</v>
      </c>
      <c r="J1510" t="s">
        <v>183</v>
      </c>
      <c r="K1510">
        <v>12</v>
      </c>
      <c r="L1510" t="s">
        <v>6062</v>
      </c>
      <c r="M1510" t="s">
        <v>26405</v>
      </c>
      <c r="N1510" t="s">
        <v>462</v>
      </c>
      <c r="O1510" t="s">
        <v>3804</v>
      </c>
      <c r="P1510">
        <v>1000</v>
      </c>
      <c r="Q1510">
        <f t="shared" si="412"/>
        <v>65</v>
      </c>
      <c r="R1510" s="34">
        <f t="shared" si="413"/>
        <v>1.0833333333333333</v>
      </c>
      <c r="S1510" s="35">
        <v>45770</v>
      </c>
      <c r="U1510">
        <v>1</v>
      </c>
      <c r="V1510">
        <v>1000</v>
      </c>
      <c r="W1510" t="s">
        <v>65</v>
      </c>
      <c r="X1510" t="s">
        <v>3408</v>
      </c>
      <c r="Y1510">
        <v>0</v>
      </c>
      <c r="Z1510">
        <v>1000</v>
      </c>
      <c r="AA1510">
        <v>0</v>
      </c>
      <c r="AB1510">
        <v>0</v>
      </c>
      <c r="AC1510">
        <v>0</v>
      </c>
      <c r="AD1510">
        <v>0</v>
      </c>
      <c r="AG1510">
        <v>0</v>
      </c>
      <c r="AP1510" t="s">
        <v>3409</v>
      </c>
      <c r="AQ1510" t="s">
        <v>465</v>
      </c>
      <c r="AR1510" t="s">
        <v>15009</v>
      </c>
      <c r="AT1510">
        <v>0</v>
      </c>
      <c r="AU1510">
        <v>0</v>
      </c>
      <c r="AV1510">
        <v>0</v>
      </c>
      <c r="AW1510">
        <v>0</v>
      </c>
      <c r="AX1510">
        <v>0</v>
      </c>
      <c r="AY1510">
        <v>0</v>
      </c>
      <c r="BC1510" t="s">
        <v>63</v>
      </c>
      <c r="BD1510" t="s">
        <v>5779</v>
      </c>
      <c r="BE1510">
        <v>0</v>
      </c>
      <c r="BG1510" t="s">
        <v>465</v>
      </c>
      <c r="BJ1510" t="s">
        <v>3410</v>
      </c>
    </row>
    <row r="1511" spans="1:62" x14ac:dyDescent="0.35">
      <c r="A1511" t="s">
        <v>3411</v>
      </c>
      <c r="B1511">
        <v>10000</v>
      </c>
      <c r="C1511">
        <v>10000</v>
      </c>
      <c r="D1511">
        <v>45770</v>
      </c>
      <c r="E1511" t="s">
        <v>59</v>
      </c>
      <c r="F1511" t="s">
        <v>3412</v>
      </c>
      <c r="G1511" t="s">
        <v>3413</v>
      </c>
      <c r="I1511">
        <v>1</v>
      </c>
      <c r="J1511" t="s">
        <v>183</v>
      </c>
      <c r="K1511">
        <v>61</v>
      </c>
      <c r="L1511" t="s">
        <v>6046</v>
      </c>
      <c r="M1511" t="s">
        <v>26405</v>
      </c>
      <c r="N1511" t="s">
        <v>209</v>
      </c>
      <c r="O1511" t="s">
        <v>3802</v>
      </c>
      <c r="P1511">
        <v>2000</v>
      </c>
      <c r="Q1511">
        <f t="shared" si="412"/>
        <v>85</v>
      </c>
      <c r="R1511" s="34">
        <f t="shared" si="413"/>
        <v>1.4166666666666667</v>
      </c>
      <c r="S1511" s="35">
        <v>45770</v>
      </c>
      <c r="U1511">
        <v>1</v>
      </c>
      <c r="V1511">
        <v>2000</v>
      </c>
      <c r="W1511" t="s">
        <v>65</v>
      </c>
      <c r="X1511" t="s">
        <v>3414</v>
      </c>
      <c r="Y1511">
        <v>0</v>
      </c>
      <c r="Z1511">
        <v>2000</v>
      </c>
      <c r="AA1511">
        <v>0</v>
      </c>
      <c r="AB1511">
        <v>0</v>
      </c>
      <c r="AC1511">
        <v>0</v>
      </c>
      <c r="AD1511">
        <v>0</v>
      </c>
      <c r="AG1511">
        <v>0</v>
      </c>
      <c r="AP1511" t="s">
        <v>3415</v>
      </c>
      <c r="AQ1511" t="s">
        <v>2222</v>
      </c>
      <c r="AR1511" t="s">
        <v>12746</v>
      </c>
      <c r="AT1511">
        <v>0</v>
      </c>
      <c r="AU1511">
        <v>0</v>
      </c>
      <c r="AV1511">
        <v>0</v>
      </c>
      <c r="AW1511">
        <v>0</v>
      </c>
      <c r="AX1511">
        <v>0</v>
      </c>
      <c r="AY1511">
        <v>0</v>
      </c>
      <c r="BC1511" t="s">
        <v>63</v>
      </c>
      <c r="BD1511" t="s">
        <v>5780</v>
      </c>
      <c r="BE1511">
        <v>0</v>
      </c>
      <c r="BG1511" t="s">
        <v>2222</v>
      </c>
      <c r="BJ1511" t="s">
        <v>3043</v>
      </c>
    </row>
    <row r="1512" spans="1:62" x14ac:dyDescent="0.35">
      <c r="A1512" t="s">
        <v>3416</v>
      </c>
      <c r="B1512">
        <v>10000</v>
      </c>
      <c r="C1512">
        <v>10000</v>
      </c>
      <c r="D1512">
        <v>45770</v>
      </c>
      <c r="E1512" t="s">
        <v>59</v>
      </c>
      <c r="F1512" t="s">
        <v>3417</v>
      </c>
      <c r="G1512" t="s">
        <v>3418</v>
      </c>
      <c r="I1512">
        <v>1</v>
      </c>
      <c r="J1512" t="s">
        <v>183</v>
      </c>
      <c r="K1512">
        <v>61</v>
      </c>
      <c r="L1512" t="s">
        <v>6046</v>
      </c>
      <c r="M1512" t="s">
        <v>26405</v>
      </c>
      <c r="N1512" t="s">
        <v>209</v>
      </c>
      <c r="O1512" t="s">
        <v>3802</v>
      </c>
      <c r="P1512">
        <v>2000</v>
      </c>
      <c r="Q1512">
        <f t="shared" si="412"/>
        <v>85</v>
      </c>
      <c r="R1512" s="34">
        <f t="shared" si="413"/>
        <v>1.4166666666666667</v>
      </c>
      <c r="S1512" s="35">
        <v>45770</v>
      </c>
      <c r="U1512">
        <v>1</v>
      </c>
      <c r="V1512">
        <v>2000</v>
      </c>
      <c r="W1512" t="s">
        <v>65</v>
      </c>
      <c r="X1512" t="s">
        <v>3419</v>
      </c>
      <c r="Y1512">
        <v>0</v>
      </c>
      <c r="Z1512">
        <v>2000</v>
      </c>
      <c r="AA1512">
        <v>0</v>
      </c>
      <c r="AB1512">
        <v>0</v>
      </c>
      <c r="AC1512">
        <v>0</v>
      </c>
      <c r="AD1512">
        <v>0</v>
      </c>
      <c r="AG1512">
        <v>0</v>
      </c>
      <c r="AP1512" t="s">
        <v>3420</v>
      </c>
      <c r="AQ1512" t="s">
        <v>2222</v>
      </c>
      <c r="AR1512" t="s">
        <v>12746</v>
      </c>
      <c r="AT1512">
        <v>0</v>
      </c>
      <c r="AU1512">
        <v>0</v>
      </c>
      <c r="AV1512">
        <v>0</v>
      </c>
      <c r="AW1512">
        <v>0</v>
      </c>
      <c r="AX1512">
        <v>0</v>
      </c>
      <c r="AY1512">
        <v>0</v>
      </c>
      <c r="BC1512" t="s">
        <v>63</v>
      </c>
      <c r="BD1512" t="s">
        <v>5781</v>
      </c>
      <c r="BE1512">
        <v>0</v>
      </c>
      <c r="BG1512" t="s">
        <v>2222</v>
      </c>
      <c r="BJ1512" t="s">
        <v>3043</v>
      </c>
    </row>
    <row r="1513" spans="1:62" x14ac:dyDescent="0.35">
      <c r="A1513" t="s">
        <v>3421</v>
      </c>
      <c r="B1513">
        <v>10000</v>
      </c>
      <c r="C1513">
        <v>10000</v>
      </c>
      <c r="D1513">
        <v>45770</v>
      </c>
      <c r="E1513" t="s">
        <v>59</v>
      </c>
      <c r="F1513" t="s">
        <v>3417</v>
      </c>
      <c r="G1513" t="s">
        <v>3422</v>
      </c>
      <c r="I1513">
        <v>1</v>
      </c>
      <c r="J1513" t="s">
        <v>183</v>
      </c>
      <c r="K1513">
        <v>86</v>
      </c>
      <c r="L1513" t="s">
        <v>6043</v>
      </c>
      <c r="M1513" t="s">
        <v>26407</v>
      </c>
      <c r="N1513" t="s">
        <v>1696</v>
      </c>
      <c r="O1513" t="s">
        <v>3840</v>
      </c>
      <c r="P1513">
        <v>2500</v>
      </c>
      <c r="Q1513">
        <f>(P1513/60)+30</f>
        <v>71.666666666666657</v>
      </c>
      <c r="R1513" s="34">
        <f>Q1513/60</f>
        <v>1.1944444444444442</v>
      </c>
      <c r="S1513" s="35">
        <v>45770</v>
      </c>
      <c r="U1513">
        <v>16</v>
      </c>
      <c r="V1513">
        <v>40000</v>
      </c>
      <c r="W1513" t="s">
        <v>65</v>
      </c>
      <c r="X1513" t="s">
        <v>3423</v>
      </c>
      <c r="Y1513">
        <v>0</v>
      </c>
      <c r="Z1513">
        <v>40000</v>
      </c>
      <c r="AA1513">
        <v>0</v>
      </c>
      <c r="AB1513">
        <v>0</v>
      </c>
      <c r="AC1513">
        <v>0</v>
      </c>
      <c r="AD1513">
        <v>0</v>
      </c>
      <c r="AG1513">
        <v>0</v>
      </c>
      <c r="AP1513" t="s">
        <v>3424</v>
      </c>
      <c r="AQ1513" t="s">
        <v>108</v>
      </c>
      <c r="AR1513" t="s">
        <v>13404</v>
      </c>
      <c r="AT1513">
        <v>0</v>
      </c>
      <c r="AU1513">
        <v>0</v>
      </c>
      <c r="AV1513">
        <v>0</v>
      </c>
      <c r="AW1513">
        <v>0</v>
      </c>
      <c r="AX1513">
        <v>0</v>
      </c>
      <c r="AY1513">
        <v>0</v>
      </c>
      <c r="BC1513" t="s">
        <v>63</v>
      </c>
      <c r="BD1513" t="s">
        <v>5782</v>
      </c>
      <c r="BE1513">
        <v>0</v>
      </c>
      <c r="BG1513" t="s">
        <v>108</v>
      </c>
      <c r="BJ1513" t="s">
        <v>3425</v>
      </c>
    </row>
    <row r="1514" spans="1:62" x14ac:dyDescent="0.35">
      <c r="A1514" t="s">
        <v>3426</v>
      </c>
      <c r="B1514">
        <v>10000</v>
      </c>
      <c r="C1514">
        <v>10000</v>
      </c>
      <c r="D1514">
        <v>45770</v>
      </c>
      <c r="E1514" t="s">
        <v>59</v>
      </c>
      <c r="F1514" t="s">
        <v>3427</v>
      </c>
      <c r="G1514" t="s">
        <v>3428</v>
      </c>
      <c r="I1514">
        <v>1</v>
      </c>
      <c r="J1514" t="s">
        <v>183</v>
      </c>
      <c r="K1514">
        <v>31</v>
      </c>
      <c r="L1514" t="s">
        <v>6061</v>
      </c>
      <c r="M1514" t="s">
        <v>26405</v>
      </c>
      <c r="N1514" t="s">
        <v>2529</v>
      </c>
      <c r="O1514" t="s">
        <v>3807</v>
      </c>
      <c r="P1514">
        <v>334</v>
      </c>
      <c r="Q1514">
        <f>(P1514/40)+45</f>
        <v>53.35</v>
      </c>
      <c r="R1514" s="34">
        <f>Q1514/60</f>
        <v>0.88916666666666666</v>
      </c>
      <c r="S1514" s="35">
        <v>45770</v>
      </c>
      <c r="U1514">
        <v>6</v>
      </c>
      <c r="V1514">
        <v>2004</v>
      </c>
      <c r="W1514" t="s">
        <v>65</v>
      </c>
      <c r="X1514" t="s">
        <v>3429</v>
      </c>
      <c r="Y1514">
        <v>0</v>
      </c>
      <c r="Z1514">
        <v>2000</v>
      </c>
      <c r="AA1514">
        <v>4</v>
      </c>
      <c r="AB1514">
        <v>0</v>
      </c>
      <c r="AC1514">
        <v>0</v>
      </c>
      <c r="AD1514">
        <v>0</v>
      </c>
      <c r="AG1514">
        <v>0</v>
      </c>
      <c r="AP1514" t="s">
        <v>3430</v>
      </c>
      <c r="AQ1514" t="s">
        <v>3431</v>
      </c>
      <c r="AR1514" t="s">
        <v>13025</v>
      </c>
      <c r="AT1514">
        <v>0</v>
      </c>
      <c r="AU1514">
        <v>0</v>
      </c>
      <c r="AV1514">
        <v>0</v>
      </c>
      <c r="AW1514">
        <v>0</v>
      </c>
      <c r="AX1514">
        <v>0</v>
      </c>
      <c r="AY1514">
        <v>0</v>
      </c>
      <c r="BC1514" t="s">
        <v>63</v>
      </c>
      <c r="BD1514" t="s">
        <v>5783</v>
      </c>
      <c r="BE1514">
        <v>0</v>
      </c>
      <c r="BG1514" t="s">
        <v>3431</v>
      </c>
      <c r="BJ1514" t="s">
        <v>3432</v>
      </c>
    </row>
    <row r="1515" spans="1:62" x14ac:dyDescent="0.35">
      <c r="A1515" t="s">
        <v>3725</v>
      </c>
      <c r="B1515">
        <v>10000</v>
      </c>
      <c r="C1515">
        <v>10000</v>
      </c>
      <c r="D1515">
        <v>45775</v>
      </c>
      <c r="E1515" t="s">
        <v>59</v>
      </c>
      <c r="F1515" t="s">
        <v>3716</v>
      </c>
      <c r="G1515" t="s">
        <v>3717</v>
      </c>
      <c r="I1515">
        <v>1</v>
      </c>
      <c r="J1515" t="s">
        <v>183</v>
      </c>
      <c r="K1515">
        <v>88</v>
      </c>
      <c r="L1515" t="s">
        <v>6058</v>
      </c>
      <c r="M1515" t="s">
        <v>26406</v>
      </c>
      <c r="N1515" t="s">
        <v>144</v>
      </c>
      <c r="O1515" t="s">
        <v>3855</v>
      </c>
      <c r="P1515">
        <v>900</v>
      </c>
      <c r="S1515" s="35">
        <v>45770</v>
      </c>
      <c r="U1515">
        <v>6</v>
      </c>
      <c r="V1515">
        <v>5400</v>
      </c>
      <c r="W1515" t="s">
        <v>65</v>
      </c>
      <c r="X1515" t="s">
        <v>3726</v>
      </c>
      <c r="Y1515">
        <v>0</v>
      </c>
      <c r="Z1515">
        <v>5000</v>
      </c>
      <c r="AA1515">
        <v>400</v>
      </c>
      <c r="AB1515">
        <v>0</v>
      </c>
      <c r="AC1515">
        <v>0</v>
      </c>
      <c r="AD1515">
        <v>0</v>
      </c>
      <c r="AG1515">
        <v>0</v>
      </c>
      <c r="AP1515" t="s">
        <v>3727</v>
      </c>
      <c r="AQ1515" t="s">
        <v>3720</v>
      </c>
      <c r="AR1515" t="s">
        <v>23615</v>
      </c>
      <c r="AT1515">
        <v>0</v>
      </c>
      <c r="AU1515">
        <v>0</v>
      </c>
      <c r="AV1515">
        <v>0</v>
      </c>
      <c r="AW1515">
        <v>0</v>
      </c>
      <c r="AX1515">
        <v>0</v>
      </c>
      <c r="AY1515">
        <v>0</v>
      </c>
      <c r="BC1515" t="s">
        <v>63</v>
      </c>
      <c r="BD1515" t="s">
        <v>5784</v>
      </c>
      <c r="BE1515">
        <v>0</v>
      </c>
      <c r="BG1515" t="s">
        <v>3720</v>
      </c>
      <c r="BJ1515" t="s">
        <v>3721</v>
      </c>
    </row>
    <row r="1516" spans="1:62" x14ac:dyDescent="0.35">
      <c r="A1516" t="s">
        <v>3728</v>
      </c>
      <c r="B1516">
        <v>10000</v>
      </c>
      <c r="C1516">
        <v>10000</v>
      </c>
      <c r="D1516">
        <v>45775</v>
      </c>
      <c r="E1516" t="s">
        <v>59</v>
      </c>
      <c r="F1516" t="s">
        <v>3716</v>
      </c>
      <c r="G1516" t="s">
        <v>3717</v>
      </c>
      <c r="I1516">
        <v>1</v>
      </c>
      <c r="J1516" t="s">
        <v>183</v>
      </c>
      <c r="K1516">
        <v>88</v>
      </c>
      <c r="L1516" t="s">
        <v>6058</v>
      </c>
      <c r="M1516" t="s">
        <v>26406</v>
      </c>
      <c r="N1516" t="s">
        <v>144</v>
      </c>
      <c r="O1516" t="s">
        <v>3855</v>
      </c>
      <c r="P1516">
        <v>900</v>
      </c>
      <c r="S1516" s="35">
        <v>45770</v>
      </c>
      <c r="U1516">
        <v>6</v>
      </c>
      <c r="V1516">
        <v>5400</v>
      </c>
      <c r="W1516" t="s">
        <v>65</v>
      </c>
      <c r="X1516" t="s">
        <v>3729</v>
      </c>
      <c r="Y1516">
        <v>0</v>
      </c>
      <c r="Z1516">
        <v>5000</v>
      </c>
      <c r="AA1516">
        <v>400</v>
      </c>
      <c r="AB1516">
        <v>0</v>
      </c>
      <c r="AC1516">
        <v>0</v>
      </c>
      <c r="AD1516">
        <v>0</v>
      </c>
      <c r="AG1516">
        <v>0</v>
      </c>
      <c r="AP1516" t="s">
        <v>3730</v>
      </c>
      <c r="AQ1516" t="s">
        <v>3720</v>
      </c>
      <c r="AR1516" t="s">
        <v>23615</v>
      </c>
      <c r="AT1516">
        <v>0</v>
      </c>
      <c r="AU1516">
        <v>0</v>
      </c>
      <c r="AV1516">
        <v>0</v>
      </c>
      <c r="AW1516">
        <v>0</v>
      </c>
      <c r="AX1516">
        <v>0</v>
      </c>
      <c r="AY1516">
        <v>0</v>
      </c>
      <c r="BC1516" t="s">
        <v>63</v>
      </c>
      <c r="BD1516" t="s">
        <v>5785</v>
      </c>
      <c r="BE1516">
        <v>0</v>
      </c>
      <c r="BG1516" t="s">
        <v>3720</v>
      </c>
      <c r="BJ1516" t="s">
        <v>3721</v>
      </c>
    </row>
    <row r="1517" spans="1:62" x14ac:dyDescent="0.35">
      <c r="A1517" t="s">
        <v>5786</v>
      </c>
      <c r="B1517">
        <v>10000</v>
      </c>
      <c r="C1517">
        <v>20000</v>
      </c>
      <c r="D1517">
        <v>45771</v>
      </c>
      <c r="E1517" t="s">
        <v>59</v>
      </c>
      <c r="F1517">
        <v>0.44059027777777776</v>
      </c>
      <c r="G1517" t="s">
        <v>5787</v>
      </c>
      <c r="I1517">
        <v>1</v>
      </c>
      <c r="J1517" t="s">
        <v>183</v>
      </c>
      <c r="K1517">
        <v>82</v>
      </c>
      <c r="L1517" t="s">
        <v>6057</v>
      </c>
      <c r="M1517" t="s">
        <v>26408</v>
      </c>
      <c r="N1517" t="s">
        <v>352</v>
      </c>
      <c r="O1517" t="s">
        <v>3798</v>
      </c>
      <c r="P1517">
        <v>23750</v>
      </c>
      <c r="S1517" s="35">
        <v>45770</v>
      </c>
      <c r="U1517">
        <v>2</v>
      </c>
      <c r="V1517">
        <v>47500</v>
      </c>
      <c r="W1517" t="s">
        <v>65</v>
      </c>
      <c r="X1517" t="s">
        <v>2911</v>
      </c>
      <c r="Y1517">
        <v>0</v>
      </c>
      <c r="Z1517">
        <v>47500</v>
      </c>
      <c r="AA1517">
        <v>0</v>
      </c>
      <c r="AB1517">
        <v>0</v>
      </c>
      <c r="AC1517">
        <v>0</v>
      </c>
      <c r="AD1517">
        <v>0</v>
      </c>
      <c r="AG1517">
        <v>0</v>
      </c>
      <c r="AP1517" t="s">
        <v>2912</v>
      </c>
      <c r="AQ1517" t="s">
        <v>2913</v>
      </c>
      <c r="AR1517" t="s">
        <v>23344</v>
      </c>
      <c r="AT1517">
        <v>0</v>
      </c>
      <c r="AU1517">
        <v>0</v>
      </c>
      <c r="AV1517">
        <v>0</v>
      </c>
      <c r="AW1517">
        <v>0</v>
      </c>
      <c r="AX1517">
        <v>0</v>
      </c>
      <c r="AY1517">
        <v>0</v>
      </c>
      <c r="BC1517" t="s">
        <v>63</v>
      </c>
      <c r="BD1517" t="s">
        <v>5788</v>
      </c>
      <c r="BE1517">
        <v>0</v>
      </c>
      <c r="BG1517" t="s">
        <v>2913</v>
      </c>
      <c r="BJ1517" t="s">
        <v>5789</v>
      </c>
    </row>
    <row r="1518" spans="1:62" x14ac:dyDescent="0.35">
      <c r="A1518" t="s">
        <v>5723</v>
      </c>
      <c r="B1518">
        <v>10000</v>
      </c>
      <c r="C1518">
        <v>10000</v>
      </c>
      <c r="D1518">
        <v>45782</v>
      </c>
      <c r="E1518" t="s">
        <v>59</v>
      </c>
      <c r="F1518">
        <v>0.42043981481481479</v>
      </c>
      <c r="G1518" t="s">
        <v>5724</v>
      </c>
      <c r="I1518">
        <v>1</v>
      </c>
      <c r="J1518" t="s">
        <v>183</v>
      </c>
      <c r="K1518">
        <v>79</v>
      </c>
      <c r="L1518" t="s">
        <v>6076</v>
      </c>
      <c r="M1518" t="s">
        <v>26406</v>
      </c>
      <c r="N1518" t="s">
        <v>92</v>
      </c>
      <c r="O1518" t="s">
        <v>3828</v>
      </c>
      <c r="P1518">
        <v>716</v>
      </c>
      <c r="Q1518">
        <f>(P1518/20)+30</f>
        <v>65.8</v>
      </c>
      <c r="R1518" s="34">
        <f>Q1518/60</f>
        <v>1.0966666666666667</v>
      </c>
      <c r="S1518" s="35">
        <v>45770</v>
      </c>
      <c r="U1518">
        <v>297</v>
      </c>
      <c r="V1518">
        <v>212652</v>
      </c>
      <c r="W1518" t="s">
        <v>65</v>
      </c>
      <c r="X1518" t="s">
        <v>5725</v>
      </c>
      <c r="Y1518">
        <v>0</v>
      </c>
      <c r="Z1518">
        <v>180000</v>
      </c>
      <c r="AA1518">
        <v>32652</v>
      </c>
      <c r="AB1518">
        <v>0</v>
      </c>
      <c r="AC1518">
        <v>0</v>
      </c>
      <c r="AD1518">
        <v>0</v>
      </c>
      <c r="AG1518">
        <v>0</v>
      </c>
      <c r="AP1518" t="s">
        <v>5726</v>
      </c>
      <c r="AQ1518" t="s">
        <v>108</v>
      </c>
      <c r="AR1518" t="s">
        <v>13404</v>
      </c>
      <c r="AT1518">
        <v>0</v>
      </c>
      <c r="AU1518">
        <v>0</v>
      </c>
      <c r="AV1518">
        <v>0</v>
      </c>
      <c r="AW1518">
        <v>0</v>
      </c>
      <c r="AX1518">
        <v>0</v>
      </c>
      <c r="AY1518">
        <v>0</v>
      </c>
      <c r="BC1518" t="s">
        <v>63</v>
      </c>
      <c r="BD1518" t="s">
        <v>6483</v>
      </c>
      <c r="BE1518">
        <v>0</v>
      </c>
      <c r="BG1518" t="s">
        <v>108</v>
      </c>
      <c r="BJ1518" t="s">
        <v>5727</v>
      </c>
    </row>
    <row r="1519" spans="1:62" x14ac:dyDescent="0.35">
      <c r="A1519" t="s">
        <v>5790</v>
      </c>
      <c r="B1519">
        <v>10000</v>
      </c>
      <c r="C1519">
        <v>10000</v>
      </c>
      <c r="D1519">
        <v>45771</v>
      </c>
      <c r="E1519" t="s">
        <v>59</v>
      </c>
      <c r="F1519" t="s">
        <v>5596</v>
      </c>
      <c r="G1519" t="s">
        <v>719</v>
      </c>
      <c r="I1519">
        <v>1</v>
      </c>
      <c r="J1519" t="s">
        <v>183</v>
      </c>
      <c r="K1519">
        <v>61</v>
      </c>
      <c r="L1519" t="s">
        <v>6046</v>
      </c>
      <c r="M1519" t="s">
        <v>26405</v>
      </c>
      <c r="N1519" t="s">
        <v>209</v>
      </c>
      <c r="O1519" t="s">
        <v>3802</v>
      </c>
      <c r="P1519">
        <v>500</v>
      </c>
      <c r="Q1519">
        <f>(P1519/50)+45</f>
        <v>55</v>
      </c>
      <c r="R1519" s="34">
        <f>Q1519/60</f>
        <v>0.91666666666666663</v>
      </c>
      <c r="S1519" s="35">
        <v>45770</v>
      </c>
      <c r="U1519">
        <v>1</v>
      </c>
      <c r="V1519">
        <v>500</v>
      </c>
      <c r="W1519" t="s">
        <v>65</v>
      </c>
      <c r="X1519">
        <v>1631660001</v>
      </c>
      <c r="Y1519">
        <v>0</v>
      </c>
      <c r="Z1519">
        <v>500</v>
      </c>
      <c r="AA1519">
        <v>0</v>
      </c>
      <c r="AB1519">
        <v>0</v>
      </c>
      <c r="AC1519">
        <v>0</v>
      </c>
      <c r="AD1519">
        <v>0</v>
      </c>
      <c r="AG1519">
        <v>0</v>
      </c>
      <c r="AP1519">
        <v>163166</v>
      </c>
      <c r="AQ1519" t="s">
        <v>5791</v>
      </c>
      <c r="AR1519" t="s">
        <v>23779</v>
      </c>
      <c r="AT1519">
        <v>0</v>
      </c>
      <c r="AU1519">
        <v>0</v>
      </c>
      <c r="AV1519">
        <v>0</v>
      </c>
      <c r="AW1519">
        <v>0</v>
      </c>
      <c r="AX1519">
        <v>0</v>
      </c>
      <c r="AY1519">
        <v>0</v>
      </c>
      <c r="BC1519" t="s">
        <v>63</v>
      </c>
      <c r="BD1519" t="s">
        <v>5792</v>
      </c>
      <c r="BE1519">
        <v>0</v>
      </c>
      <c r="BG1519" t="s">
        <v>5791</v>
      </c>
      <c r="BJ1519" t="s">
        <v>5793</v>
      </c>
    </row>
    <row r="1520" spans="1:62" x14ac:dyDescent="0.35">
      <c r="A1520" t="s">
        <v>3313</v>
      </c>
      <c r="B1520">
        <v>10000</v>
      </c>
      <c r="C1520">
        <v>20000</v>
      </c>
      <c r="D1520">
        <v>45770</v>
      </c>
      <c r="E1520" t="s">
        <v>59</v>
      </c>
      <c r="F1520">
        <v>0.47409722222222223</v>
      </c>
      <c r="G1520">
        <v>860909190918</v>
      </c>
      <c r="I1520">
        <v>2</v>
      </c>
      <c r="J1520" t="s">
        <v>183</v>
      </c>
      <c r="K1520">
        <v>86</v>
      </c>
      <c r="L1520" t="s">
        <v>6043</v>
      </c>
      <c r="M1520" t="s">
        <v>26407</v>
      </c>
      <c r="N1520" t="s">
        <v>1696</v>
      </c>
      <c r="O1520" t="s">
        <v>3840</v>
      </c>
      <c r="P1520">
        <v>945</v>
      </c>
      <c r="Q1520">
        <f t="shared" ref="Q1520:Q1524" si="414">(P1520/60)+30</f>
        <v>45.75</v>
      </c>
      <c r="R1520" s="34">
        <f t="shared" ref="R1520:R1536" si="415">Q1520/60</f>
        <v>0.76249999999999996</v>
      </c>
      <c r="S1520" s="35">
        <v>45770</v>
      </c>
      <c r="U1520">
        <v>9</v>
      </c>
      <c r="V1520">
        <v>8505</v>
      </c>
      <c r="W1520" t="s">
        <v>65</v>
      </c>
      <c r="X1520">
        <v>200742620001</v>
      </c>
      <c r="Y1520">
        <v>0</v>
      </c>
      <c r="Z1520">
        <v>2000</v>
      </c>
      <c r="AA1520">
        <v>6505</v>
      </c>
      <c r="AB1520">
        <v>0</v>
      </c>
      <c r="AC1520">
        <v>0</v>
      </c>
      <c r="AD1520">
        <v>0</v>
      </c>
      <c r="AG1520">
        <v>0</v>
      </c>
      <c r="AP1520">
        <v>20074262</v>
      </c>
      <c r="AQ1520" t="s">
        <v>571</v>
      </c>
      <c r="AR1520" t="s">
        <v>14937</v>
      </c>
      <c r="AT1520">
        <v>0</v>
      </c>
      <c r="AU1520">
        <v>0</v>
      </c>
      <c r="AV1520">
        <v>0</v>
      </c>
      <c r="AW1520">
        <v>0</v>
      </c>
      <c r="AX1520">
        <v>0</v>
      </c>
      <c r="AY1520">
        <v>0</v>
      </c>
      <c r="BC1520" t="s">
        <v>63</v>
      </c>
      <c r="BD1520" t="s">
        <v>5671</v>
      </c>
      <c r="BE1520">
        <v>0</v>
      </c>
      <c r="BG1520" t="s">
        <v>571</v>
      </c>
      <c r="BJ1520" t="s">
        <v>3314</v>
      </c>
    </row>
    <row r="1521" spans="1:62" x14ac:dyDescent="0.35">
      <c r="A1521" t="s">
        <v>3315</v>
      </c>
      <c r="B1521">
        <v>10000</v>
      </c>
      <c r="C1521">
        <v>20000</v>
      </c>
      <c r="D1521">
        <v>45770</v>
      </c>
      <c r="E1521" t="s">
        <v>59</v>
      </c>
      <c r="F1521" t="s">
        <v>3316</v>
      </c>
      <c r="G1521">
        <v>860909190918</v>
      </c>
      <c r="I1521">
        <v>2</v>
      </c>
      <c r="J1521" t="s">
        <v>183</v>
      </c>
      <c r="K1521">
        <v>86</v>
      </c>
      <c r="L1521" t="s">
        <v>6043</v>
      </c>
      <c r="M1521" t="s">
        <v>26407</v>
      </c>
      <c r="N1521" t="s">
        <v>1696</v>
      </c>
      <c r="O1521" t="s">
        <v>3840</v>
      </c>
      <c r="P1521">
        <v>519</v>
      </c>
      <c r="Q1521">
        <f t="shared" si="414"/>
        <v>38.65</v>
      </c>
      <c r="R1521" s="34">
        <f t="shared" si="415"/>
        <v>0.64416666666666667</v>
      </c>
      <c r="S1521" s="35">
        <v>45770</v>
      </c>
      <c r="U1521">
        <v>27</v>
      </c>
      <c r="V1521">
        <v>14013</v>
      </c>
      <c r="W1521" t="s">
        <v>65</v>
      </c>
      <c r="X1521">
        <v>200717140001</v>
      </c>
      <c r="Y1521">
        <v>0</v>
      </c>
      <c r="Z1521">
        <v>8000</v>
      </c>
      <c r="AA1521">
        <v>6013</v>
      </c>
      <c r="AB1521">
        <v>0</v>
      </c>
      <c r="AC1521">
        <v>0</v>
      </c>
      <c r="AD1521">
        <v>0</v>
      </c>
      <c r="AG1521">
        <v>0</v>
      </c>
      <c r="AP1521">
        <v>20071714</v>
      </c>
      <c r="AQ1521" t="s">
        <v>571</v>
      </c>
      <c r="AR1521" t="s">
        <v>14937</v>
      </c>
      <c r="AT1521">
        <v>0</v>
      </c>
      <c r="AU1521">
        <v>0</v>
      </c>
      <c r="AV1521">
        <v>0</v>
      </c>
      <c r="AW1521">
        <v>0</v>
      </c>
      <c r="AX1521">
        <v>0</v>
      </c>
      <c r="AY1521">
        <v>0</v>
      </c>
      <c r="BC1521" t="s">
        <v>63</v>
      </c>
      <c r="BD1521" t="s">
        <v>6542</v>
      </c>
      <c r="BE1521">
        <v>0</v>
      </c>
      <c r="BG1521" t="s">
        <v>571</v>
      </c>
      <c r="BJ1521" t="s">
        <v>3318</v>
      </c>
    </row>
    <row r="1522" spans="1:62" x14ac:dyDescent="0.35">
      <c r="A1522" t="s">
        <v>3319</v>
      </c>
      <c r="B1522">
        <v>10000</v>
      </c>
      <c r="C1522">
        <v>20000</v>
      </c>
      <c r="D1522">
        <v>45770</v>
      </c>
      <c r="E1522" t="s">
        <v>59</v>
      </c>
      <c r="F1522">
        <v>0.47339120370370369</v>
      </c>
      <c r="G1522">
        <v>860909190918</v>
      </c>
      <c r="I1522">
        <v>2</v>
      </c>
      <c r="J1522" t="s">
        <v>183</v>
      </c>
      <c r="K1522">
        <v>86</v>
      </c>
      <c r="L1522" t="s">
        <v>6043</v>
      </c>
      <c r="M1522" t="s">
        <v>26407</v>
      </c>
      <c r="N1522" t="s">
        <v>1696</v>
      </c>
      <c r="O1522" t="s">
        <v>3840</v>
      </c>
      <c r="P1522">
        <v>734</v>
      </c>
      <c r="Q1522">
        <f t="shared" si="414"/>
        <v>42.233333333333334</v>
      </c>
      <c r="R1522" s="34">
        <f t="shared" si="415"/>
        <v>0.7038888888888889</v>
      </c>
      <c r="S1522" s="35">
        <v>45770</v>
      </c>
      <c r="U1522">
        <v>9</v>
      </c>
      <c r="V1522">
        <v>6606</v>
      </c>
      <c r="W1522" t="s">
        <v>65</v>
      </c>
      <c r="X1522">
        <v>200742640001</v>
      </c>
      <c r="Y1522">
        <v>0</v>
      </c>
      <c r="Z1522">
        <v>6000</v>
      </c>
      <c r="AA1522">
        <v>606</v>
      </c>
      <c r="AB1522">
        <v>0</v>
      </c>
      <c r="AC1522">
        <v>0</v>
      </c>
      <c r="AD1522">
        <v>0</v>
      </c>
      <c r="AG1522">
        <v>0</v>
      </c>
      <c r="AP1522">
        <v>20074264</v>
      </c>
      <c r="AQ1522" t="s">
        <v>571</v>
      </c>
      <c r="AR1522" t="s">
        <v>14937</v>
      </c>
      <c r="AT1522">
        <v>0</v>
      </c>
      <c r="AU1522">
        <v>0</v>
      </c>
      <c r="AV1522">
        <v>0</v>
      </c>
      <c r="AW1522">
        <v>0</v>
      </c>
      <c r="AX1522">
        <v>0</v>
      </c>
      <c r="AY1522">
        <v>0</v>
      </c>
      <c r="BC1522" t="s">
        <v>63</v>
      </c>
      <c r="BD1522" t="s">
        <v>5672</v>
      </c>
      <c r="BE1522">
        <v>0</v>
      </c>
      <c r="BG1522" t="s">
        <v>571</v>
      </c>
      <c r="BJ1522" t="s">
        <v>3320</v>
      </c>
    </row>
    <row r="1523" spans="1:62" x14ac:dyDescent="0.35">
      <c r="A1523" t="s">
        <v>3321</v>
      </c>
      <c r="B1523">
        <v>10000</v>
      </c>
      <c r="C1523">
        <v>20000</v>
      </c>
      <c r="D1523">
        <v>45770</v>
      </c>
      <c r="E1523" t="s">
        <v>59</v>
      </c>
      <c r="F1523" t="s">
        <v>3322</v>
      </c>
      <c r="G1523">
        <v>860909190918</v>
      </c>
      <c r="I1523">
        <v>2</v>
      </c>
      <c r="J1523" t="s">
        <v>183</v>
      </c>
      <c r="K1523">
        <v>86</v>
      </c>
      <c r="L1523" t="s">
        <v>6043</v>
      </c>
      <c r="M1523" t="s">
        <v>26407</v>
      </c>
      <c r="N1523" t="s">
        <v>1696</v>
      </c>
      <c r="O1523" t="s">
        <v>3840</v>
      </c>
      <c r="P1523">
        <v>275</v>
      </c>
      <c r="Q1523">
        <f t="shared" si="414"/>
        <v>34.583333333333336</v>
      </c>
      <c r="R1523" s="34">
        <f t="shared" si="415"/>
        <v>0.57638888888888895</v>
      </c>
      <c r="S1523" s="35">
        <v>45770</v>
      </c>
      <c r="U1523">
        <v>27</v>
      </c>
      <c r="V1523">
        <v>7425</v>
      </c>
      <c r="W1523" t="s">
        <v>65</v>
      </c>
      <c r="X1523">
        <v>200645610001</v>
      </c>
      <c r="Y1523">
        <v>0</v>
      </c>
      <c r="Z1523">
        <v>5000</v>
      </c>
      <c r="AA1523">
        <v>2425</v>
      </c>
      <c r="AB1523">
        <v>0</v>
      </c>
      <c r="AC1523">
        <v>0</v>
      </c>
      <c r="AD1523">
        <v>0</v>
      </c>
      <c r="AG1523">
        <v>0</v>
      </c>
      <c r="AP1523">
        <v>20064561</v>
      </c>
      <c r="AQ1523" t="s">
        <v>571</v>
      </c>
      <c r="AR1523" t="s">
        <v>14937</v>
      </c>
      <c r="AT1523">
        <v>0</v>
      </c>
      <c r="AU1523">
        <v>0</v>
      </c>
      <c r="AV1523">
        <v>0</v>
      </c>
      <c r="AW1523">
        <v>0</v>
      </c>
      <c r="AX1523">
        <v>0</v>
      </c>
      <c r="AY1523">
        <v>0</v>
      </c>
      <c r="BC1523" t="s">
        <v>63</v>
      </c>
      <c r="BD1523" t="s">
        <v>6543</v>
      </c>
      <c r="BE1523">
        <v>0</v>
      </c>
      <c r="BG1523" t="s">
        <v>571</v>
      </c>
      <c r="BJ1523" t="s">
        <v>3323</v>
      </c>
    </row>
    <row r="1524" spans="1:62" x14ac:dyDescent="0.35">
      <c r="A1524" t="s">
        <v>5673</v>
      </c>
      <c r="B1524">
        <v>10000</v>
      </c>
      <c r="C1524">
        <v>30000</v>
      </c>
      <c r="D1524">
        <v>45771</v>
      </c>
      <c r="E1524" t="s">
        <v>59</v>
      </c>
      <c r="F1524" t="s">
        <v>5674</v>
      </c>
      <c r="G1524">
        <v>860909190918</v>
      </c>
      <c r="I1524">
        <v>2</v>
      </c>
      <c r="J1524" t="s">
        <v>183</v>
      </c>
      <c r="K1524">
        <v>86</v>
      </c>
      <c r="L1524" t="s">
        <v>6043</v>
      </c>
      <c r="M1524" t="s">
        <v>26407</v>
      </c>
      <c r="N1524" t="s">
        <v>1696</v>
      </c>
      <c r="O1524" t="s">
        <v>3840</v>
      </c>
      <c r="P1524">
        <v>500</v>
      </c>
      <c r="Q1524">
        <f t="shared" si="414"/>
        <v>38.333333333333336</v>
      </c>
      <c r="R1524" s="34">
        <f t="shared" si="415"/>
        <v>0.63888888888888895</v>
      </c>
      <c r="S1524" s="35">
        <v>45770</v>
      </c>
      <c r="U1524">
        <v>7</v>
      </c>
      <c r="V1524">
        <v>3500</v>
      </c>
      <c r="W1524" t="s">
        <v>65</v>
      </c>
      <c r="X1524">
        <v>200645590001</v>
      </c>
      <c r="Y1524">
        <v>0</v>
      </c>
      <c r="Z1524">
        <v>2500</v>
      </c>
      <c r="AA1524">
        <v>1000</v>
      </c>
      <c r="AB1524">
        <v>0</v>
      </c>
      <c r="AC1524">
        <v>0</v>
      </c>
      <c r="AD1524">
        <v>0</v>
      </c>
      <c r="AG1524">
        <v>0</v>
      </c>
      <c r="AP1524">
        <v>20064559</v>
      </c>
      <c r="AQ1524" t="s">
        <v>571</v>
      </c>
      <c r="AR1524" t="s">
        <v>14937</v>
      </c>
      <c r="AT1524">
        <v>0</v>
      </c>
      <c r="AU1524">
        <v>0</v>
      </c>
      <c r="AV1524">
        <v>0</v>
      </c>
      <c r="AW1524">
        <v>0</v>
      </c>
      <c r="AX1524">
        <v>0</v>
      </c>
      <c r="AY1524">
        <v>0</v>
      </c>
      <c r="BC1524" t="s">
        <v>63</v>
      </c>
      <c r="BD1524" t="s">
        <v>5675</v>
      </c>
      <c r="BE1524">
        <v>0</v>
      </c>
      <c r="BG1524" t="s">
        <v>571</v>
      </c>
      <c r="BJ1524" t="s">
        <v>5676</v>
      </c>
    </row>
    <row r="1525" spans="1:62" x14ac:dyDescent="0.35">
      <c r="A1525" t="s">
        <v>5794</v>
      </c>
      <c r="B1525">
        <v>10000</v>
      </c>
      <c r="C1525">
        <v>10000</v>
      </c>
      <c r="D1525">
        <v>45771</v>
      </c>
      <c r="E1525" t="s">
        <v>59</v>
      </c>
      <c r="F1525" t="s">
        <v>5795</v>
      </c>
      <c r="G1525" t="s">
        <v>553</v>
      </c>
      <c r="I1525">
        <v>1</v>
      </c>
      <c r="J1525" t="s">
        <v>183</v>
      </c>
      <c r="K1525">
        <v>63</v>
      </c>
      <c r="L1525" t="s">
        <v>6051</v>
      </c>
      <c r="M1525" t="s">
        <v>26408</v>
      </c>
      <c r="N1525" t="s">
        <v>136</v>
      </c>
      <c r="O1525" t="s">
        <v>3850</v>
      </c>
      <c r="P1525">
        <v>2000</v>
      </c>
      <c r="Q1525">
        <f t="shared" ref="Q1525:Q1536" si="416">(P1525/40)+45</f>
        <v>95</v>
      </c>
      <c r="R1525" s="34">
        <f t="shared" si="415"/>
        <v>1.5833333333333333</v>
      </c>
      <c r="S1525" s="35">
        <v>45770</v>
      </c>
      <c r="U1525">
        <v>40</v>
      </c>
      <c r="V1525">
        <v>80000</v>
      </c>
      <c r="W1525" t="s">
        <v>65</v>
      </c>
      <c r="X1525" t="s">
        <v>1982</v>
      </c>
      <c r="Y1525">
        <v>0</v>
      </c>
      <c r="Z1525">
        <v>80000</v>
      </c>
      <c r="AA1525">
        <v>0</v>
      </c>
      <c r="AB1525">
        <v>0</v>
      </c>
      <c r="AC1525">
        <v>0</v>
      </c>
      <c r="AD1525">
        <v>0</v>
      </c>
      <c r="AG1525">
        <v>0</v>
      </c>
      <c r="AP1525" t="s">
        <v>1983</v>
      </c>
      <c r="AQ1525" t="s">
        <v>170</v>
      </c>
      <c r="AR1525" t="s">
        <v>21526</v>
      </c>
      <c r="AT1525">
        <v>0</v>
      </c>
      <c r="AU1525">
        <v>0</v>
      </c>
      <c r="AV1525">
        <v>0</v>
      </c>
      <c r="AW1525">
        <v>0</v>
      </c>
      <c r="AX1525">
        <v>0</v>
      </c>
      <c r="AY1525">
        <v>0</v>
      </c>
      <c r="BC1525" t="s">
        <v>63</v>
      </c>
      <c r="BD1525" t="s">
        <v>5796</v>
      </c>
      <c r="BE1525">
        <v>0</v>
      </c>
      <c r="BG1525" t="s">
        <v>170</v>
      </c>
      <c r="BJ1525" t="s">
        <v>5797</v>
      </c>
    </row>
    <row r="1526" spans="1:62" x14ac:dyDescent="0.35">
      <c r="A1526" t="s">
        <v>5798</v>
      </c>
      <c r="B1526">
        <v>10000</v>
      </c>
      <c r="C1526">
        <v>10000</v>
      </c>
      <c r="D1526">
        <v>45772</v>
      </c>
      <c r="E1526" t="s">
        <v>59</v>
      </c>
      <c r="F1526" t="s">
        <v>5799</v>
      </c>
      <c r="G1526" t="s">
        <v>5800</v>
      </c>
      <c r="I1526">
        <v>1</v>
      </c>
      <c r="J1526" t="s">
        <v>183</v>
      </c>
      <c r="K1526">
        <v>70</v>
      </c>
      <c r="L1526" t="s">
        <v>6051</v>
      </c>
      <c r="M1526" t="s">
        <v>26408</v>
      </c>
      <c r="N1526" t="s">
        <v>272</v>
      </c>
      <c r="O1526" t="s">
        <v>3812</v>
      </c>
      <c r="P1526">
        <v>22500</v>
      </c>
      <c r="Q1526">
        <f t="shared" si="416"/>
        <v>607.5</v>
      </c>
      <c r="R1526" s="34">
        <f t="shared" si="415"/>
        <v>10.125</v>
      </c>
      <c r="S1526" s="35">
        <v>45770</v>
      </c>
      <c r="U1526">
        <v>4</v>
      </c>
      <c r="V1526">
        <v>90000</v>
      </c>
      <c r="W1526" t="s">
        <v>65</v>
      </c>
      <c r="X1526" t="s">
        <v>2407</v>
      </c>
      <c r="Y1526">
        <v>0</v>
      </c>
      <c r="Z1526">
        <v>90000</v>
      </c>
      <c r="AA1526">
        <v>0</v>
      </c>
      <c r="AB1526">
        <v>0</v>
      </c>
      <c r="AC1526">
        <v>0</v>
      </c>
      <c r="AD1526">
        <v>0</v>
      </c>
      <c r="AG1526">
        <v>0</v>
      </c>
      <c r="AP1526" t="s">
        <v>2408</v>
      </c>
      <c r="AQ1526" t="s">
        <v>170</v>
      </c>
      <c r="AR1526" t="s">
        <v>21526</v>
      </c>
      <c r="AT1526">
        <v>0</v>
      </c>
      <c r="AU1526">
        <v>0</v>
      </c>
      <c r="AV1526">
        <v>0</v>
      </c>
      <c r="AW1526">
        <v>0</v>
      </c>
      <c r="AX1526">
        <v>0</v>
      </c>
      <c r="AY1526">
        <v>0</v>
      </c>
      <c r="BC1526" t="s">
        <v>63</v>
      </c>
      <c r="BD1526" t="s">
        <v>5801</v>
      </c>
      <c r="BE1526">
        <v>0</v>
      </c>
      <c r="BG1526" t="s">
        <v>170</v>
      </c>
      <c r="BJ1526" t="s">
        <v>5802</v>
      </c>
    </row>
    <row r="1527" spans="1:62" x14ac:dyDescent="0.35">
      <c r="A1527" t="s">
        <v>5803</v>
      </c>
      <c r="B1527">
        <v>10000</v>
      </c>
      <c r="C1527">
        <v>10000</v>
      </c>
      <c r="D1527">
        <v>45771</v>
      </c>
      <c r="E1527" t="s">
        <v>59</v>
      </c>
      <c r="F1527" t="s">
        <v>3589</v>
      </c>
      <c r="G1527" t="s">
        <v>167</v>
      </c>
      <c r="I1527">
        <v>1</v>
      </c>
      <c r="J1527" t="s">
        <v>183</v>
      </c>
      <c r="K1527">
        <v>63</v>
      </c>
      <c r="L1527" t="s">
        <v>6051</v>
      </c>
      <c r="M1527" t="s">
        <v>26408</v>
      </c>
      <c r="N1527" t="s">
        <v>136</v>
      </c>
      <c r="O1527" t="s">
        <v>3850</v>
      </c>
      <c r="P1527">
        <v>1334</v>
      </c>
      <c r="Q1527">
        <f t="shared" si="416"/>
        <v>78.349999999999994</v>
      </c>
      <c r="R1527" s="34">
        <f t="shared" si="415"/>
        <v>1.3058333333333332</v>
      </c>
      <c r="S1527" s="35">
        <v>45770</v>
      </c>
      <c r="U1527">
        <v>30</v>
      </c>
      <c r="V1527">
        <v>40020</v>
      </c>
      <c r="W1527" t="s">
        <v>65</v>
      </c>
      <c r="X1527" t="s">
        <v>584</v>
      </c>
      <c r="Y1527">
        <v>0</v>
      </c>
      <c r="Z1527">
        <v>40000</v>
      </c>
      <c r="AA1527">
        <v>20</v>
      </c>
      <c r="AB1527">
        <v>0</v>
      </c>
      <c r="AC1527">
        <v>0</v>
      </c>
      <c r="AD1527">
        <v>0</v>
      </c>
      <c r="AG1527">
        <v>0</v>
      </c>
      <c r="AP1527" t="s">
        <v>585</v>
      </c>
      <c r="AQ1527" t="s">
        <v>170</v>
      </c>
      <c r="AR1527" t="s">
        <v>21526</v>
      </c>
      <c r="AT1527">
        <v>0</v>
      </c>
      <c r="AU1527">
        <v>0</v>
      </c>
      <c r="AV1527">
        <v>0</v>
      </c>
      <c r="AW1527">
        <v>0</v>
      </c>
      <c r="AX1527">
        <v>0</v>
      </c>
      <c r="AY1527">
        <v>0</v>
      </c>
      <c r="BC1527" t="s">
        <v>63</v>
      </c>
      <c r="BD1527" t="s">
        <v>5804</v>
      </c>
      <c r="BE1527">
        <v>0</v>
      </c>
      <c r="BG1527" t="s">
        <v>170</v>
      </c>
      <c r="BJ1527" t="s">
        <v>5805</v>
      </c>
    </row>
    <row r="1528" spans="1:62" x14ac:dyDescent="0.35">
      <c r="A1528" t="s">
        <v>5806</v>
      </c>
      <c r="B1528">
        <v>10000</v>
      </c>
      <c r="C1528">
        <v>10000</v>
      </c>
      <c r="D1528">
        <v>45771</v>
      </c>
      <c r="E1528" t="s">
        <v>59</v>
      </c>
      <c r="F1528" t="s">
        <v>3527</v>
      </c>
      <c r="G1528" t="s">
        <v>5807</v>
      </c>
      <c r="I1528">
        <v>1</v>
      </c>
      <c r="J1528" t="s">
        <v>183</v>
      </c>
      <c r="K1528">
        <v>26</v>
      </c>
      <c r="L1528" t="s">
        <v>6061</v>
      </c>
      <c r="M1528" t="s">
        <v>26405</v>
      </c>
      <c r="N1528" t="s">
        <v>648</v>
      </c>
      <c r="O1528" t="s">
        <v>3810</v>
      </c>
      <c r="P1528">
        <v>9000</v>
      </c>
      <c r="Q1528">
        <f t="shared" si="416"/>
        <v>270</v>
      </c>
      <c r="R1528" s="34">
        <f t="shared" si="415"/>
        <v>4.5</v>
      </c>
      <c r="S1528" s="35">
        <v>45770</v>
      </c>
      <c r="U1528">
        <v>4</v>
      </c>
      <c r="V1528">
        <v>36000</v>
      </c>
      <c r="W1528" t="s">
        <v>65</v>
      </c>
      <c r="X1528" t="s">
        <v>2716</v>
      </c>
      <c r="Y1528">
        <v>0</v>
      </c>
      <c r="Z1528">
        <v>36000</v>
      </c>
      <c r="AA1528">
        <v>0</v>
      </c>
      <c r="AB1528">
        <v>0</v>
      </c>
      <c r="AC1528">
        <v>0</v>
      </c>
      <c r="AD1528">
        <v>0</v>
      </c>
      <c r="AG1528">
        <v>0</v>
      </c>
      <c r="AP1528" t="s">
        <v>2717</v>
      </c>
      <c r="AQ1528" t="s">
        <v>170</v>
      </c>
      <c r="AR1528" t="s">
        <v>21526</v>
      </c>
      <c r="AT1528">
        <v>0</v>
      </c>
      <c r="AU1528">
        <v>0</v>
      </c>
      <c r="AV1528">
        <v>0</v>
      </c>
      <c r="AW1528">
        <v>0</v>
      </c>
      <c r="AX1528">
        <v>0</v>
      </c>
      <c r="AY1528">
        <v>0</v>
      </c>
      <c r="BC1528" t="s">
        <v>63</v>
      </c>
      <c r="BD1528" t="s">
        <v>5808</v>
      </c>
      <c r="BE1528">
        <v>0</v>
      </c>
      <c r="BG1528" t="s">
        <v>170</v>
      </c>
      <c r="BJ1528" t="s">
        <v>5809</v>
      </c>
    </row>
    <row r="1529" spans="1:62" x14ac:dyDescent="0.35">
      <c r="A1529" t="s">
        <v>3433</v>
      </c>
      <c r="B1529">
        <v>10000</v>
      </c>
      <c r="C1529">
        <v>10000</v>
      </c>
      <c r="D1529">
        <v>45770</v>
      </c>
      <c r="E1529" t="s">
        <v>59</v>
      </c>
      <c r="F1529" t="s">
        <v>3412</v>
      </c>
      <c r="G1529" t="s">
        <v>2715</v>
      </c>
      <c r="I1529">
        <v>1</v>
      </c>
      <c r="J1529" t="s">
        <v>183</v>
      </c>
      <c r="K1529">
        <v>26</v>
      </c>
      <c r="L1529" t="s">
        <v>6061</v>
      </c>
      <c r="M1529" t="s">
        <v>26405</v>
      </c>
      <c r="N1529" t="s">
        <v>648</v>
      </c>
      <c r="O1529" t="s">
        <v>3810</v>
      </c>
      <c r="P1529">
        <v>4500</v>
      </c>
      <c r="Q1529">
        <f t="shared" si="416"/>
        <v>157.5</v>
      </c>
      <c r="R1529" s="34">
        <f t="shared" si="415"/>
        <v>2.625</v>
      </c>
      <c r="S1529" s="35">
        <v>45770</v>
      </c>
      <c r="U1529">
        <v>4</v>
      </c>
      <c r="V1529">
        <v>18000</v>
      </c>
      <c r="W1529" t="s">
        <v>65</v>
      </c>
      <c r="X1529" t="s">
        <v>2273</v>
      </c>
      <c r="Y1529">
        <v>0</v>
      </c>
      <c r="Z1529">
        <v>18000</v>
      </c>
      <c r="AA1529">
        <v>0</v>
      </c>
      <c r="AB1529">
        <v>0</v>
      </c>
      <c r="AC1529">
        <v>0</v>
      </c>
      <c r="AD1529">
        <v>0</v>
      </c>
      <c r="AG1529">
        <v>0</v>
      </c>
      <c r="AP1529" t="s">
        <v>2274</v>
      </c>
      <c r="AQ1529" t="s">
        <v>170</v>
      </c>
      <c r="AR1529" t="s">
        <v>21526</v>
      </c>
      <c r="AT1529">
        <v>0</v>
      </c>
      <c r="AU1529">
        <v>0</v>
      </c>
      <c r="AV1529">
        <v>0</v>
      </c>
      <c r="AW1529">
        <v>0</v>
      </c>
      <c r="AX1529">
        <v>0</v>
      </c>
      <c r="AY1529">
        <v>0</v>
      </c>
      <c r="BC1529" t="s">
        <v>63</v>
      </c>
      <c r="BD1529" t="s">
        <v>5810</v>
      </c>
      <c r="BE1529">
        <v>0</v>
      </c>
      <c r="BG1529" t="s">
        <v>170</v>
      </c>
      <c r="BJ1529" t="s">
        <v>3434</v>
      </c>
    </row>
    <row r="1530" spans="1:62" x14ac:dyDescent="0.35">
      <c r="A1530" t="s">
        <v>5811</v>
      </c>
      <c r="B1530">
        <v>10000</v>
      </c>
      <c r="C1530">
        <v>10000</v>
      </c>
      <c r="D1530">
        <v>45771</v>
      </c>
      <c r="E1530" t="s">
        <v>59</v>
      </c>
      <c r="F1530" t="s">
        <v>5795</v>
      </c>
      <c r="G1530" t="s">
        <v>167</v>
      </c>
      <c r="I1530">
        <v>1</v>
      </c>
      <c r="J1530" t="s">
        <v>183</v>
      </c>
      <c r="K1530">
        <v>63</v>
      </c>
      <c r="L1530" t="s">
        <v>6051</v>
      </c>
      <c r="M1530" t="s">
        <v>26408</v>
      </c>
      <c r="N1530" t="s">
        <v>136</v>
      </c>
      <c r="O1530" t="s">
        <v>3850</v>
      </c>
      <c r="P1530">
        <v>5000</v>
      </c>
      <c r="Q1530">
        <f t="shared" si="416"/>
        <v>170</v>
      </c>
      <c r="R1530" s="34">
        <f t="shared" si="415"/>
        <v>2.8333333333333335</v>
      </c>
      <c r="S1530" s="35">
        <v>45770</v>
      </c>
      <c r="U1530">
        <v>60</v>
      </c>
      <c r="V1530">
        <v>300000</v>
      </c>
      <c r="W1530" t="s">
        <v>65</v>
      </c>
      <c r="X1530" t="s">
        <v>1023</v>
      </c>
      <c r="Y1530">
        <v>0</v>
      </c>
      <c r="Z1530">
        <v>300000</v>
      </c>
      <c r="AA1530">
        <v>0</v>
      </c>
      <c r="AB1530">
        <v>0</v>
      </c>
      <c r="AC1530">
        <v>0</v>
      </c>
      <c r="AD1530">
        <v>0</v>
      </c>
      <c r="AG1530">
        <v>0</v>
      </c>
      <c r="AP1530" t="s">
        <v>1024</v>
      </c>
      <c r="AQ1530" t="s">
        <v>170</v>
      </c>
      <c r="AR1530" t="s">
        <v>21526</v>
      </c>
      <c r="AT1530">
        <v>0</v>
      </c>
      <c r="AU1530">
        <v>0</v>
      </c>
      <c r="AV1530">
        <v>0</v>
      </c>
      <c r="AW1530">
        <v>0</v>
      </c>
      <c r="AX1530">
        <v>0</v>
      </c>
      <c r="AY1530">
        <v>0</v>
      </c>
      <c r="BC1530" t="s">
        <v>63</v>
      </c>
      <c r="BD1530" t="s">
        <v>5812</v>
      </c>
      <c r="BE1530">
        <v>0</v>
      </c>
      <c r="BG1530" t="s">
        <v>170</v>
      </c>
      <c r="BJ1530" t="s">
        <v>5813</v>
      </c>
    </row>
    <row r="1531" spans="1:62" x14ac:dyDescent="0.35">
      <c r="A1531" t="s">
        <v>5814</v>
      </c>
      <c r="B1531">
        <v>10000</v>
      </c>
      <c r="C1531">
        <v>10000</v>
      </c>
      <c r="D1531">
        <v>45771</v>
      </c>
      <c r="E1531" t="s">
        <v>59</v>
      </c>
      <c r="F1531" t="s">
        <v>5815</v>
      </c>
      <c r="G1531">
        <v>1006323</v>
      </c>
      <c r="I1531">
        <v>1</v>
      </c>
      <c r="J1531" t="s">
        <v>183</v>
      </c>
      <c r="K1531">
        <v>63</v>
      </c>
      <c r="L1531" t="s">
        <v>6051</v>
      </c>
      <c r="M1531" t="s">
        <v>26408</v>
      </c>
      <c r="N1531" t="s">
        <v>136</v>
      </c>
      <c r="O1531" t="s">
        <v>3850</v>
      </c>
      <c r="P1531">
        <v>5000</v>
      </c>
      <c r="Q1531">
        <f t="shared" si="416"/>
        <v>170</v>
      </c>
      <c r="R1531" s="34">
        <f t="shared" si="415"/>
        <v>2.8333333333333335</v>
      </c>
      <c r="S1531" s="35">
        <v>45770</v>
      </c>
      <c r="U1531">
        <v>40</v>
      </c>
      <c r="V1531">
        <v>200000</v>
      </c>
      <c r="W1531" t="s">
        <v>65</v>
      </c>
      <c r="X1531" t="s">
        <v>1990</v>
      </c>
      <c r="Y1531">
        <v>0</v>
      </c>
      <c r="Z1531">
        <v>200000</v>
      </c>
      <c r="AA1531">
        <v>0</v>
      </c>
      <c r="AB1531">
        <v>0</v>
      </c>
      <c r="AC1531">
        <v>0</v>
      </c>
      <c r="AD1531">
        <v>0</v>
      </c>
      <c r="AG1531">
        <v>0</v>
      </c>
      <c r="AP1531" t="s">
        <v>1991</v>
      </c>
      <c r="AQ1531" t="s">
        <v>170</v>
      </c>
      <c r="AR1531" t="s">
        <v>21526</v>
      </c>
      <c r="AT1531">
        <v>0</v>
      </c>
      <c r="AU1531">
        <v>0</v>
      </c>
      <c r="AV1531">
        <v>0</v>
      </c>
      <c r="AW1531">
        <v>0</v>
      </c>
      <c r="AX1531">
        <v>0</v>
      </c>
      <c r="AY1531">
        <v>0</v>
      </c>
      <c r="BC1531" t="s">
        <v>63</v>
      </c>
      <c r="BD1531" t="s">
        <v>5816</v>
      </c>
      <c r="BE1531">
        <v>0</v>
      </c>
      <c r="BG1531" t="s">
        <v>170</v>
      </c>
      <c r="BJ1531" t="s">
        <v>5817</v>
      </c>
    </row>
    <row r="1532" spans="1:62" x14ac:dyDescent="0.35">
      <c r="A1532" t="s">
        <v>5818</v>
      </c>
      <c r="B1532">
        <v>10000</v>
      </c>
      <c r="C1532">
        <v>10000</v>
      </c>
      <c r="D1532">
        <v>45771</v>
      </c>
      <c r="E1532" t="s">
        <v>59</v>
      </c>
      <c r="F1532" t="s">
        <v>5815</v>
      </c>
      <c r="G1532" t="s">
        <v>167</v>
      </c>
      <c r="I1532">
        <v>1</v>
      </c>
      <c r="J1532" t="s">
        <v>183</v>
      </c>
      <c r="K1532">
        <v>63</v>
      </c>
      <c r="L1532" t="s">
        <v>6051</v>
      </c>
      <c r="M1532" t="s">
        <v>26408</v>
      </c>
      <c r="N1532" t="s">
        <v>136</v>
      </c>
      <c r="O1532" t="s">
        <v>3850</v>
      </c>
      <c r="P1532">
        <v>1334</v>
      </c>
      <c r="Q1532">
        <f t="shared" si="416"/>
        <v>78.349999999999994</v>
      </c>
      <c r="R1532" s="34">
        <f t="shared" si="415"/>
        <v>1.3058333333333332</v>
      </c>
      <c r="S1532" s="35">
        <v>45770</v>
      </c>
      <c r="U1532">
        <v>60</v>
      </c>
      <c r="V1532">
        <v>80040</v>
      </c>
      <c r="W1532" t="s">
        <v>65</v>
      </c>
      <c r="X1532" t="s">
        <v>5819</v>
      </c>
      <c r="Y1532">
        <v>0</v>
      </c>
      <c r="Z1532">
        <v>80000</v>
      </c>
      <c r="AA1532">
        <v>40</v>
      </c>
      <c r="AB1532">
        <v>0</v>
      </c>
      <c r="AC1532">
        <v>0</v>
      </c>
      <c r="AD1532">
        <v>0</v>
      </c>
      <c r="AG1532">
        <v>0</v>
      </c>
      <c r="AP1532" t="s">
        <v>5820</v>
      </c>
      <c r="AQ1532" t="s">
        <v>170</v>
      </c>
      <c r="AR1532" t="s">
        <v>21526</v>
      </c>
      <c r="AT1532">
        <v>0</v>
      </c>
      <c r="AU1532">
        <v>0</v>
      </c>
      <c r="AV1532">
        <v>0</v>
      </c>
      <c r="AW1532">
        <v>0</v>
      </c>
      <c r="AX1532">
        <v>0</v>
      </c>
      <c r="AY1532">
        <v>0</v>
      </c>
      <c r="BC1532" t="s">
        <v>63</v>
      </c>
      <c r="BD1532" t="s">
        <v>5821</v>
      </c>
      <c r="BE1532">
        <v>0</v>
      </c>
      <c r="BG1532" t="s">
        <v>170</v>
      </c>
      <c r="BJ1532" t="s">
        <v>5822</v>
      </c>
    </row>
    <row r="1533" spans="1:62" x14ac:dyDescent="0.35">
      <c r="A1533" t="s">
        <v>3557</v>
      </c>
      <c r="B1533">
        <v>10000</v>
      </c>
      <c r="C1533">
        <v>10000</v>
      </c>
      <c r="D1533">
        <v>45771</v>
      </c>
      <c r="E1533" t="s">
        <v>59</v>
      </c>
      <c r="F1533" t="s">
        <v>5823</v>
      </c>
      <c r="G1533" t="s">
        <v>1880</v>
      </c>
      <c r="I1533">
        <v>1</v>
      </c>
      <c r="J1533" t="s">
        <v>183</v>
      </c>
      <c r="K1533">
        <v>78</v>
      </c>
      <c r="L1533" t="s">
        <v>6047</v>
      </c>
      <c r="M1533" t="s">
        <v>26405</v>
      </c>
      <c r="N1533" t="s">
        <v>216</v>
      </c>
      <c r="O1533" t="s">
        <v>3803</v>
      </c>
      <c r="P1533">
        <v>1000</v>
      </c>
      <c r="Q1533">
        <f t="shared" si="416"/>
        <v>70</v>
      </c>
      <c r="R1533" s="34">
        <f t="shared" si="415"/>
        <v>1.1666666666666667</v>
      </c>
      <c r="S1533" s="35">
        <v>45770</v>
      </c>
      <c r="U1533">
        <v>16</v>
      </c>
      <c r="V1533">
        <v>16000</v>
      </c>
      <c r="W1533" t="s">
        <v>65</v>
      </c>
      <c r="X1533" t="s">
        <v>3035</v>
      </c>
      <c r="Y1533">
        <v>0</v>
      </c>
      <c r="Z1533">
        <v>10000</v>
      </c>
      <c r="AA1533">
        <v>6000</v>
      </c>
      <c r="AB1533">
        <v>0</v>
      </c>
      <c r="AC1533">
        <v>0</v>
      </c>
      <c r="AD1533">
        <v>0</v>
      </c>
      <c r="AG1533">
        <v>0</v>
      </c>
      <c r="AP1533" t="s">
        <v>3036</v>
      </c>
      <c r="AQ1533" t="s">
        <v>170</v>
      </c>
      <c r="AR1533" t="s">
        <v>21526</v>
      </c>
      <c r="AT1533">
        <v>0</v>
      </c>
      <c r="AU1533">
        <v>0</v>
      </c>
      <c r="AV1533">
        <v>0</v>
      </c>
      <c r="AW1533">
        <v>0</v>
      </c>
      <c r="AX1533">
        <v>0</v>
      </c>
      <c r="AY1533">
        <v>0</v>
      </c>
      <c r="BC1533" t="s">
        <v>63</v>
      </c>
      <c r="BD1533" t="s">
        <v>5824</v>
      </c>
      <c r="BE1533">
        <v>0</v>
      </c>
      <c r="BG1533" t="s">
        <v>170</v>
      </c>
      <c r="BJ1533" t="s">
        <v>3559</v>
      </c>
    </row>
    <row r="1534" spans="1:62" x14ac:dyDescent="0.35">
      <c r="A1534" t="s">
        <v>3560</v>
      </c>
      <c r="B1534">
        <v>10000</v>
      </c>
      <c r="C1534">
        <v>10000</v>
      </c>
      <c r="D1534">
        <v>45771</v>
      </c>
      <c r="E1534" t="s">
        <v>59</v>
      </c>
      <c r="F1534" t="s">
        <v>3561</v>
      </c>
      <c r="G1534" t="s">
        <v>1880</v>
      </c>
      <c r="I1534">
        <v>1</v>
      </c>
      <c r="J1534" t="s">
        <v>183</v>
      </c>
      <c r="K1534">
        <v>78</v>
      </c>
      <c r="L1534" t="s">
        <v>6047</v>
      </c>
      <c r="M1534" t="s">
        <v>26405</v>
      </c>
      <c r="N1534" t="s">
        <v>216</v>
      </c>
      <c r="O1534" t="s">
        <v>3803</v>
      </c>
      <c r="P1534">
        <v>4000</v>
      </c>
      <c r="Q1534">
        <f t="shared" si="416"/>
        <v>145</v>
      </c>
      <c r="R1534" s="34">
        <f t="shared" si="415"/>
        <v>2.4166666666666665</v>
      </c>
      <c r="S1534" s="35">
        <v>45770</v>
      </c>
      <c r="U1534">
        <v>16</v>
      </c>
      <c r="V1534">
        <v>64000</v>
      </c>
      <c r="W1534" t="s">
        <v>65</v>
      </c>
      <c r="X1534" t="s">
        <v>1882</v>
      </c>
      <c r="Y1534">
        <v>0</v>
      </c>
      <c r="Z1534">
        <v>60000</v>
      </c>
      <c r="AA1534">
        <v>4000</v>
      </c>
      <c r="AB1534">
        <v>0</v>
      </c>
      <c r="AC1534">
        <v>0</v>
      </c>
      <c r="AD1534">
        <v>0</v>
      </c>
      <c r="AG1534">
        <v>0</v>
      </c>
      <c r="AP1534" t="s">
        <v>1883</v>
      </c>
      <c r="AQ1534" t="s">
        <v>170</v>
      </c>
      <c r="AR1534" t="s">
        <v>21526</v>
      </c>
      <c r="AT1534">
        <v>0</v>
      </c>
      <c r="AU1534">
        <v>0</v>
      </c>
      <c r="AV1534">
        <v>0</v>
      </c>
      <c r="AW1534">
        <v>0</v>
      </c>
      <c r="AX1534">
        <v>0</v>
      </c>
      <c r="AY1534">
        <v>0</v>
      </c>
      <c r="BC1534" t="s">
        <v>63</v>
      </c>
      <c r="BD1534" t="s">
        <v>5825</v>
      </c>
      <c r="BE1534">
        <v>0</v>
      </c>
      <c r="BG1534" t="s">
        <v>170</v>
      </c>
      <c r="BJ1534" t="s">
        <v>3562</v>
      </c>
    </row>
    <row r="1535" spans="1:62" x14ac:dyDescent="0.35">
      <c r="A1535" t="s">
        <v>3565</v>
      </c>
      <c r="B1535">
        <v>10000</v>
      </c>
      <c r="C1535">
        <v>10000</v>
      </c>
      <c r="D1535">
        <v>45771</v>
      </c>
      <c r="E1535" t="s">
        <v>59</v>
      </c>
      <c r="F1535" t="s">
        <v>3566</v>
      </c>
      <c r="G1535" t="s">
        <v>1428</v>
      </c>
      <c r="I1535">
        <v>1</v>
      </c>
      <c r="J1535" t="s">
        <v>183</v>
      </c>
      <c r="K1535">
        <v>78</v>
      </c>
      <c r="L1535" t="s">
        <v>6047</v>
      </c>
      <c r="M1535" t="s">
        <v>26405</v>
      </c>
      <c r="N1535" t="s">
        <v>216</v>
      </c>
      <c r="O1535" t="s">
        <v>3803</v>
      </c>
      <c r="P1535">
        <v>5500</v>
      </c>
      <c r="Q1535">
        <f t="shared" si="416"/>
        <v>182.5</v>
      </c>
      <c r="R1535" s="34">
        <f t="shared" si="415"/>
        <v>3.0416666666666665</v>
      </c>
      <c r="S1535" s="35">
        <v>45770</v>
      </c>
      <c r="U1535">
        <v>16</v>
      </c>
      <c r="V1535">
        <v>88000</v>
      </c>
      <c r="W1535" t="s">
        <v>65</v>
      </c>
      <c r="X1535" t="s">
        <v>3002</v>
      </c>
      <c r="Y1535">
        <v>0</v>
      </c>
      <c r="Z1535">
        <v>80000</v>
      </c>
      <c r="AA1535">
        <v>8000</v>
      </c>
      <c r="AB1535">
        <v>0</v>
      </c>
      <c r="AC1535">
        <v>0</v>
      </c>
      <c r="AD1535">
        <v>0</v>
      </c>
      <c r="AG1535">
        <v>0</v>
      </c>
      <c r="AP1535" t="s">
        <v>3003</v>
      </c>
      <c r="AQ1535" t="s">
        <v>170</v>
      </c>
      <c r="AR1535" t="s">
        <v>21526</v>
      </c>
      <c r="AT1535">
        <v>0</v>
      </c>
      <c r="AU1535">
        <v>0</v>
      </c>
      <c r="AV1535">
        <v>0</v>
      </c>
      <c r="AW1535">
        <v>0</v>
      </c>
      <c r="AX1535">
        <v>0</v>
      </c>
      <c r="AY1535">
        <v>0</v>
      </c>
      <c r="BC1535" t="s">
        <v>63</v>
      </c>
      <c r="BD1535" t="s">
        <v>6522</v>
      </c>
      <c r="BE1535">
        <v>0</v>
      </c>
      <c r="BG1535" t="s">
        <v>170</v>
      </c>
      <c r="BJ1535" t="s">
        <v>3567</v>
      </c>
    </row>
    <row r="1536" spans="1:62" x14ac:dyDescent="0.35">
      <c r="A1536" t="s">
        <v>5826</v>
      </c>
      <c r="B1536">
        <v>10000</v>
      </c>
      <c r="C1536">
        <v>10000</v>
      </c>
      <c r="D1536">
        <v>45771</v>
      </c>
      <c r="E1536" t="s">
        <v>59</v>
      </c>
      <c r="F1536" t="s">
        <v>5815</v>
      </c>
      <c r="G1536" t="s">
        <v>1834</v>
      </c>
      <c r="I1536">
        <v>1</v>
      </c>
      <c r="J1536" t="s">
        <v>183</v>
      </c>
      <c r="K1536">
        <v>70</v>
      </c>
      <c r="L1536" t="s">
        <v>6051</v>
      </c>
      <c r="M1536" t="s">
        <v>26408</v>
      </c>
      <c r="N1536" t="s">
        <v>272</v>
      </c>
      <c r="O1536" t="s">
        <v>3812</v>
      </c>
      <c r="P1536">
        <v>6667</v>
      </c>
      <c r="Q1536">
        <f t="shared" si="416"/>
        <v>211.67500000000001</v>
      </c>
      <c r="R1536" s="34">
        <f t="shared" si="415"/>
        <v>3.527916666666667</v>
      </c>
      <c r="S1536" s="35">
        <v>45770</v>
      </c>
      <c r="U1536">
        <v>6</v>
      </c>
      <c r="V1536">
        <v>40002</v>
      </c>
      <c r="W1536" t="s">
        <v>65</v>
      </c>
      <c r="X1536" t="s">
        <v>1865</v>
      </c>
      <c r="Y1536">
        <v>0</v>
      </c>
      <c r="Z1536">
        <v>40000</v>
      </c>
      <c r="AA1536">
        <v>2</v>
      </c>
      <c r="AB1536">
        <v>0</v>
      </c>
      <c r="AC1536">
        <v>0</v>
      </c>
      <c r="AD1536">
        <v>0</v>
      </c>
      <c r="AG1536">
        <v>0</v>
      </c>
      <c r="AP1536" t="s">
        <v>1866</v>
      </c>
      <c r="AQ1536" t="s">
        <v>275</v>
      </c>
      <c r="AR1536" t="s">
        <v>21306</v>
      </c>
      <c r="AT1536">
        <v>0</v>
      </c>
      <c r="AU1536">
        <v>0</v>
      </c>
      <c r="AV1536">
        <v>0</v>
      </c>
      <c r="AW1536">
        <v>0</v>
      </c>
      <c r="AX1536">
        <v>0</v>
      </c>
      <c r="AY1536">
        <v>0</v>
      </c>
      <c r="BC1536" t="s">
        <v>63</v>
      </c>
      <c r="BD1536" t="s">
        <v>5827</v>
      </c>
      <c r="BE1536">
        <v>0</v>
      </c>
      <c r="BG1536" t="s">
        <v>275</v>
      </c>
      <c r="BJ1536" t="s">
        <v>5828</v>
      </c>
    </row>
    <row r="1537" spans="1:62" x14ac:dyDescent="0.35">
      <c r="A1537" t="s">
        <v>5680</v>
      </c>
      <c r="B1537">
        <v>10000</v>
      </c>
      <c r="C1537">
        <v>20000</v>
      </c>
      <c r="D1537">
        <v>45772</v>
      </c>
      <c r="E1537" t="s">
        <v>59</v>
      </c>
      <c r="F1537" t="s">
        <v>5681</v>
      </c>
      <c r="G1537" t="s">
        <v>5682</v>
      </c>
      <c r="I1537">
        <v>1</v>
      </c>
      <c r="J1537" t="s">
        <v>183</v>
      </c>
      <c r="K1537">
        <v>67</v>
      </c>
      <c r="L1537" t="s">
        <v>26412</v>
      </c>
      <c r="M1537" t="s">
        <v>26408</v>
      </c>
      <c r="N1537" t="s">
        <v>3801</v>
      </c>
      <c r="O1537" t="s">
        <v>3839</v>
      </c>
      <c r="P1537">
        <v>90000</v>
      </c>
      <c r="Q1537">
        <f>(P1537/50)+45</f>
        <v>1845</v>
      </c>
      <c r="R1537" s="34">
        <f>Q1537/60</f>
        <v>30.75</v>
      </c>
      <c r="S1537" s="35">
        <v>45770</v>
      </c>
      <c r="U1537">
        <v>1</v>
      </c>
      <c r="V1537">
        <v>90000</v>
      </c>
      <c r="W1537" t="s">
        <v>65</v>
      </c>
      <c r="X1537" t="s">
        <v>3193</v>
      </c>
      <c r="Y1537">
        <v>0</v>
      </c>
      <c r="Z1537">
        <v>90000</v>
      </c>
      <c r="AA1537">
        <v>0</v>
      </c>
      <c r="AB1537">
        <v>0</v>
      </c>
      <c r="AC1537">
        <v>0</v>
      </c>
      <c r="AD1537">
        <v>0</v>
      </c>
      <c r="AG1537">
        <v>0</v>
      </c>
      <c r="AP1537" t="s">
        <v>3194</v>
      </c>
      <c r="AQ1537" t="s">
        <v>275</v>
      </c>
      <c r="AR1537" t="s">
        <v>21306</v>
      </c>
      <c r="AT1537">
        <v>0</v>
      </c>
      <c r="AU1537">
        <v>0</v>
      </c>
      <c r="AV1537">
        <v>0</v>
      </c>
      <c r="AW1537">
        <v>0</v>
      </c>
      <c r="AX1537">
        <v>0</v>
      </c>
      <c r="AY1537">
        <v>0</v>
      </c>
      <c r="BC1537" t="s">
        <v>63</v>
      </c>
      <c r="BD1537" t="s">
        <v>5683</v>
      </c>
      <c r="BE1537">
        <v>0</v>
      </c>
      <c r="BG1537" t="s">
        <v>275</v>
      </c>
      <c r="BJ1537" t="s">
        <v>5684</v>
      </c>
    </row>
    <row r="1538" spans="1:62" x14ac:dyDescent="0.35">
      <c r="A1538" t="s">
        <v>3571</v>
      </c>
      <c r="B1538">
        <v>10000</v>
      </c>
      <c r="C1538">
        <v>10000</v>
      </c>
      <c r="D1538">
        <v>45772</v>
      </c>
      <c r="E1538" t="s">
        <v>59</v>
      </c>
      <c r="F1538" t="s">
        <v>3572</v>
      </c>
      <c r="G1538" t="s">
        <v>3573</v>
      </c>
      <c r="I1538">
        <v>1</v>
      </c>
      <c r="J1538" t="s">
        <v>183</v>
      </c>
      <c r="K1538">
        <v>90</v>
      </c>
      <c r="L1538" t="s">
        <v>6044</v>
      </c>
      <c r="M1538" t="s">
        <v>26408</v>
      </c>
      <c r="N1538" t="s">
        <v>439</v>
      </c>
      <c r="O1538" t="s">
        <v>3859</v>
      </c>
      <c r="P1538">
        <v>18900</v>
      </c>
      <c r="Q1538">
        <f>(P1538/20)+45</f>
        <v>990</v>
      </c>
      <c r="R1538" s="34">
        <f>Q1538/60</f>
        <v>16.5</v>
      </c>
      <c r="S1538" s="35">
        <v>45770</v>
      </c>
      <c r="U1538">
        <v>2</v>
      </c>
      <c r="V1538">
        <v>37800</v>
      </c>
      <c r="W1538" t="s">
        <v>65</v>
      </c>
      <c r="X1538" t="s">
        <v>1181</v>
      </c>
      <c r="Y1538">
        <v>0</v>
      </c>
      <c r="Z1538">
        <v>37800</v>
      </c>
      <c r="AA1538">
        <v>0</v>
      </c>
      <c r="AB1538">
        <v>0</v>
      </c>
      <c r="AC1538">
        <v>0</v>
      </c>
      <c r="AD1538">
        <v>0</v>
      </c>
      <c r="AG1538">
        <v>0</v>
      </c>
      <c r="AP1538" t="s">
        <v>1182</v>
      </c>
      <c r="AQ1538" t="s">
        <v>275</v>
      </c>
      <c r="AR1538" t="s">
        <v>21306</v>
      </c>
      <c r="AT1538">
        <v>0</v>
      </c>
      <c r="AU1538">
        <v>0</v>
      </c>
      <c r="AV1538">
        <v>0</v>
      </c>
      <c r="AW1538">
        <v>0</v>
      </c>
      <c r="AX1538">
        <v>0</v>
      </c>
      <c r="AY1538">
        <v>0</v>
      </c>
      <c r="BC1538" t="s">
        <v>63</v>
      </c>
      <c r="BD1538" t="s">
        <v>5829</v>
      </c>
      <c r="BE1538">
        <v>0</v>
      </c>
      <c r="BG1538" t="s">
        <v>275</v>
      </c>
      <c r="BJ1538" t="s">
        <v>3574</v>
      </c>
    </row>
    <row r="1539" spans="1:62" x14ac:dyDescent="0.35">
      <c r="A1539" t="s">
        <v>5728</v>
      </c>
      <c r="B1539">
        <v>10000</v>
      </c>
      <c r="C1539">
        <v>10000</v>
      </c>
      <c r="D1539">
        <v>45777</v>
      </c>
      <c r="E1539" t="s">
        <v>59</v>
      </c>
      <c r="F1539" t="s">
        <v>4244</v>
      </c>
      <c r="G1539" t="s">
        <v>5729</v>
      </c>
      <c r="I1539">
        <v>1</v>
      </c>
      <c r="J1539" t="s">
        <v>183</v>
      </c>
      <c r="K1539">
        <v>62</v>
      </c>
      <c r="L1539" t="s">
        <v>6066</v>
      </c>
      <c r="M1539" t="s">
        <v>26408</v>
      </c>
      <c r="N1539" t="s">
        <v>830</v>
      </c>
      <c r="O1539" t="s">
        <v>3852</v>
      </c>
      <c r="P1539">
        <v>200000</v>
      </c>
      <c r="Q1539">
        <f>(P1539/50)+45</f>
        <v>4045</v>
      </c>
      <c r="R1539" s="34">
        <f>Q1539/60</f>
        <v>67.416666666666671</v>
      </c>
      <c r="S1539" s="35">
        <v>45770</v>
      </c>
      <c r="U1539">
        <v>1</v>
      </c>
      <c r="V1539">
        <v>200000</v>
      </c>
      <c r="W1539" t="s">
        <v>65</v>
      </c>
      <c r="X1539" t="s">
        <v>3199</v>
      </c>
      <c r="Y1539">
        <v>0</v>
      </c>
      <c r="Z1539">
        <v>200000</v>
      </c>
      <c r="AA1539">
        <v>0</v>
      </c>
      <c r="AB1539">
        <v>0</v>
      </c>
      <c r="AC1539">
        <v>0</v>
      </c>
      <c r="AD1539">
        <v>0</v>
      </c>
      <c r="AG1539">
        <v>0</v>
      </c>
      <c r="AP1539" t="s">
        <v>3200</v>
      </c>
      <c r="AQ1539" t="s">
        <v>275</v>
      </c>
      <c r="AR1539" t="s">
        <v>21306</v>
      </c>
      <c r="AT1539">
        <v>0</v>
      </c>
      <c r="AU1539">
        <v>0</v>
      </c>
      <c r="AV1539">
        <v>0</v>
      </c>
      <c r="AW1539">
        <v>0</v>
      </c>
      <c r="AX1539">
        <v>0</v>
      </c>
      <c r="AY1539">
        <v>0</v>
      </c>
      <c r="BC1539" t="s">
        <v>63</v>
      </c>
      <c r="BD1539" t="s">
        <v>6544</v>
      </c>
      <c r="BE1539">
        <v>0</v>
      </c>
      <c r="BG1539" t="s">
        <v>275</v>
      </c>
      <c r="BJ1539" t="s">
        <v>5730</v>
      </c>
    </row>
    <row r="1540" spans="1:62" x14ac:dyDescent="0.35">
      <c r="A1540" t="s">
        <v>3435</v>
      </c>
      <c r="B1540">
        <v>10000</v>
      </c>
      <c r="C1540">
        <v>10000</v>
      </c>
      <c r="D1540">
        <v>45770</v>
      </c>
      <c r="E1540" t="s">
        <v>59</v>
      </c>
      <c r="F1540" t="s">
        <v>3436</v>
      </c>
      <c r="G1540">
        <v>59469</v>
      </c>
      <c r="I1540">
        <v>1</v>
      </c>
      <c r="J1540" t="s">
        <v>183</v>
      </c>
      <c r="K1540">
        <v>73</v>
      </c>
      <c r="L1540" t="s">
        <v>6042</v>
      </c>
      <c r="M1540" t="s">
        <v>26407</v>
      </c>
      <c r="N1540" t="s">
        <v>184</v>
      </c>
      <c r="O1540" t="s">
        <v>3845</v>
      </c>
      <c r="P1540">
        <v>4813</v>
      </c>
      <c r="Q1540">
        <f>(P1540/60)+30</f>
        <v>110.21666666666667</v>
      </c>
      <c r="R1540" s="34">
        <f>Q1540/60</f>
        <v>1.8369444444444445</v>
      </c>
      <c r="S1540" s="35">
        <v>45770</v>
      </c>
      <c r="U1540">
        <v>12</v>
      </c>
      <c r="V1540">
        <v>57756</v>
      </c>
      <c r="W1540" t="s">
        <v>65</v>
      </c>
      <c r="X1540" t="s">
        <v>2318</v>
      </c>
      <c r="Y1540">
        <v>0</v>
      </c>
      <c r="Z1540">
        <v>57750</v>
      </c>
      <c r="AA1540">
        <v>6</v>
      </c>
      <c r="AB1540">
        <v>0</v>
      </c>
      <c r="AC1540">
        <v>0</v>
      </c>
      <c r="AD1540">
        <v>0</v>
      </c>
      <c r="AG1540">
        <v>0</v>
      </c>
      <c r="AP1540" t="s">
        <v>2319</v>
      </c>
      <c r="AQ1540" t="s">
        <v>68</v>
      </c>
      <c r="AR1540" t="s">
        <v>26186</v>
      </c>
      <c r="AT1540">
        <v>0</v>
      </c>
      <c r="AU1540">
        <v>0</v>
      </c>
      <c r="AV1540">
        <v>0</v>
      </c>
      <c r="AW1540">
        <v>0</v>
      </c>
      <c r="AX1540">
        <v>0</v>
      </c>
      <c r="AY1540">
        <v>0</v>
      </c>
      <c r="BC1540" t="s">
        <v>63</v>
      </c>
      <c r="BD1540" t="s">
        <v>5830</v>
      </c>
      <c r="BE1540">
        <v>0</v>
      </c>
      <c r="BG1540" t="s">
        <v>68</v>
      </c>
      <c r="BJ1540" t="s">
        <v>3437</v>
      </c>
    </row>
    <row r="1541" spans="1:62" x14ac:dyDescent="0.35">
      <c r="A1541" t="s">
        <v>3435</v>
      </c>
      <c r="B1541">
        <v>10000</v>
      </c>
      <c r="C1541">
        <v>20000</v>
      </c>
      <c r="D1541">
        <v>45770</v>
      </c>
      <c r="E1541" t="s">
        <v>59</v>
      </c>
      <c r="F1541" t="s">
        <v>3436</v>
      </c>
      <c r="G1541">
        <v>59469</v>
      </c>
      <c r="I1541">
        <v>2</v>
      </c>
      <c r="J1541" t="s">
        <v>183</v>
      </c>
      <c r="K1541">
        <v>96</v>
      </c>
      <c r="L1541" t="s">
        <v>6060</v>
      </c>
      <c r="M1541" t="s">
        <v>26410</v>
      </c>
      <c r="N1541" t="s">
        <v>613</v>
      </c>
      <c r="O1541" t="s">
        <v>3863</v>
      </c>
      <c r="P1541">
        <v>9625</v>
      </c>
      <c r="S1541" s="35">
        <v>45770</v>
      </c>
      <c r="U1541">
        <v>6</v>
      </c>
      <c r="V1541">
        <v>57750</v>
      </c>
      <c r="W1541" t="s">
        <v>65</v>
      </c>
      <c r="X1541" t="s">
        <v>2318</v>
      </c>
      <c r="Y1541">
        <v>0</v>
      </c>
      <c r="Z1541">
        <v>57750</v>
      </c>
      <c r="AA1541">
        <v>0</v>
      </c>
      <c r="AB1541">
        <v>0</v>
      </c>
      <c r="AC1541">
        <v>0</v>
      </c>
      <c r="AD1541">
        <v>0</v>
      </c>
      <c r="AG1541">
        <v>0</v>
      </c>
      <c r="AP1541" t="s">
        <v>2319</v>
      </c>
      <c r="AQ1541" t="s">
        <v>68</v>
      </c>
      <c r="AR1541" t="s">
        <v>26186</v>
      </c>
      <c r="AT1541">
        <v>0</v>
      </c>
      <c r="AU1541">
        <v>0</v>
      </c>
      <c r="AV1541">
        <v>0</v>
      </c>
      <c r="AW1541">
        <v>0</v>
      </c>
      <c r="AX1541">
        <v>0</v>
      </c>
      <c r="AY1541">
        <v>0</v>
      </c>
      <c r="BC1541" t="s">
        <v>63</v>
      </c>
      <c r="BD1541" t="s">
        <v>5830</v>
      </c>
      <c r="BE1541">
        <v>0</v>
      </c>
      <c r="BG1541" t="s">
        <v>68</v>
      </c>
      <c r="BJ1541" t="s">
        <v>3437</v>
      </c>
    </row>
    <row r="1542" spans="1:62" x14ac:dyDescent="0.35">
      <c r="A1542" t="s">
        <v>4098</v>
      </c>
      <c r="B1542">
        <v>10000</v>
      </c>
      <c r="C1542">
        <v>10000</v>
      </c>
      <c r="D1542">
        <v>45777</v>
      </c>
      <c r="E1542" t="s">
        <v>59</v>
      </c>
      <c r="F1542" t="s">
        <v>4099</v>
      </c>
      <c r="G1542" t="s">
        <v>4100</v>
      </c>
      <c r="I1542">
        <v>1</v>
      </c>
      <c r="J1542" t="s">
        <v>183</v>
      </c>
      <c r="K1542">
        <v>88</v>
      </c>
      <c r="L1542" t="s">
        <v>6058</v>
      </c>
      <c r="M1542" t="s">
        <v>26406</v>
      </c>
      <c r="N1542" t="s">
        <v>144</v>
      </c>
      <c r="O1542" t="s">
        <v>3855</v>
      </c>
      <c r="P1542">
        <v>800</v>
      </c>
      <c r="S1542" s="35">
        <v>45770</v>
      </c>
      <c r="U1542">
        <v>1</v>
      </c>
      <c r="V1542">
        <v>800</v>
      </c>
      <c r="W1542" t="s">
        <v>65</v>
      </c>
      <c r="X1542">
        <v>107431260001</v>
      </c>
      <c r="Y1542">
        <v>0</v>
      </c>
      <c r="Z1542">
        <v>500</v>
      </c>
      <c r="AA1542">
        <v>300</v>
      </c>
      <c r="AB1542">
        <v>0</v>
      </c>
      <c r="AC1542">
        <v>0</v>
      </c>
      <c r="AD1542">
        <v>0</v>
      </c>
      <c r="AG1542">
        <v>0</v>
      </c>
      <c r="AP1542">
        <v>10743126</v>
      </c>
      <c r="AQ1542" t="s">
        <v>282</v>
      </c>
      <c r="AR1542" t="s">
        <v>14518</v>
      </c>
      <c r="AT1542">
        <v>0</v>
      </c>
      <c r="AU1542">
        <v>0</v>
      </c>
      <c r="AV1542">
        <v>0</v>
      </c>
      <c r="AW1542">
        <v>0</v>
      </c>
      <c r="AX1542">
        <v>0</v>
      </c>
      <c r="AY1542">
        <v>0</v>
      </c>
      <c r="BC1542" t="s">
        <v>63</v>
      </c>
      <c r="BD1542" t="s">
        <v>6317</v>
      </c>
      <c r="BE1542">
        <v>0</v>
      </c>
      <c r="BG1542" t="s">
        <v>282</v>
      </c>
      <c r="BJ1542" t="s">
        <v>4101</v>
      </c>
    </row>
    <row r="1543" spans="1:62" x14ac:dyDescent="0.35">
      <c r="A1543" t="s">
        <v>3438</v>
      </c>
      <c r="B1543">
        <v>10000</v>
      </c>
      <c r="C1543">
        <v>10000</v>
      </c>
      <c r="D1543">
        <v>45770</v>
      </c>
      <c r="E1543" t="s">
        <v>59</v>
      </c>
      <c r="F1543" t="s">
        <v>3379</v>
      </c>
      <c r="G1543" t="s">
        <v>3439</v>
      </c>
      <c r="I1543">
        <v>1</v>
      </c>
      <c r="J1543" t="s">
        <v>183</v>
      </c>
      <c r="K1543">
        <v>117</v>
      </c>
      <c r="L1543" t="s">
        <v>6044</v>
      </c>
      <c r="M1543" t="s">
        <v>26408</v>
      </c>
      <c r="N1543" t="s">
        <v>1377</v>
      </c>
      <c r="O1543" t="s">
        <v>3849</v>
      </c>
      <c r="P1543">
        <v>125</v>
      </c>
      <c r="Q1543">
        <f>(P1543/20)+45</f>
        <v>51.25</v>
      </c>
      <c r="R1543" s="34">
        <f>Q1543/60</f>
        <v>0.85416666666666663</v>
      </c>
      <c r="S1543" s="35">
        <v>45770</v>
      </c>
      <c r="U1543">
        <v>4</v>
      </c>
      <c r="V1543">
        <v>500</v>
      </c>
      <c r="W1543" t="s">
        <v>65</v>
      </c>
      <c r="X1543" t="s">
        <v>3440</v>
      </c>
      <c r="Y1543">
        <v>0</v>
      </c>
      <c r="Z1543">
        <v>500</v>
      </c>
      <c r="AA1543">
        <v>0</v>
      </c>
      <c r="AB1543">
        <v>0</v>
      </c>
      <c r="AC1543">
        <v>0</v>
      </c>
      <c r="AD1543">
        <v>0</v>
      </c>
      <c r="AG1543">
        <v>0</v>
      </c>
      <c r="AP1543" t="s">
        <v>3441</v>
      </c>
      <c r="AQ1543" t="s">
        <v>355</v>
      </c>
      <c r="AR1543" t="s">
        <v>14698</v>
      </c>
      <c r="AT1543">
        <v>0</v>
      </c>
      <c r="AU1543">
        <v>0</v>
      </c>
      <c r="AV1543">
        <v>0</v>
      </c>
      <c r="AW1543">
        <v>0</v>
      </c>
      <c r="AX1543">
        <v>0</v>
      </c>
      <c r="AY1543">
        <v>0</v>
      </c>
      <c r="BC1543" t="s">
        <v>63</v>
      </c>
      <c r="BD1543" t="s">
        <v>5831</v>
      </c>
      <c r="BE1543">
        <v>0</v>
      </c>
      <c r="BG1543" t="s">
        <v>355</v>
      </c>
      <c r="BJ1543" t="s">
        <v>3442</v>
      </c>
    </row>
    <row r="1544" spans="1:62" x14ac:dyDescent="0.35">
      <c r="A1544" t="s">
        <v>3443</v>
      </c>
      <c r="B1544">
        <v>10000</v>
      </c>
      <c r="C1544">
        <v>10000</v>
      </c>
      <c r="D1544">
        <v>45770</v>
      </c>
      <c r="E1544" t="s">
        <v>59</v>
      </c>
      <c r="F1544" t="s">
        <v>3444</v>
      </c>
      <c r="G1544" t="s">
        <v>3445</v>
      </c>
      <c r="I1544">
        <v>1</v>
      </c>
      <c r="J1544" t="s">
        <v>183</v>
      </c>
      <c r="K1544">
        <v>61</v>
      </c>
      <c r="L1544" t="s">
        <v>6046</v>
      </c>
      <c r="M1544" t="s">
        <v>26405</v>
      </c>
      <c r="N1544" t="s">
        <v>209</v>
      </c>
      <c r="O1544" t="s">
        <v>3802</v>
      </c>
      <c r="P1544">
        <v>50</v>
      </c>
      <c r="Q1544">
        <f>(P1544/50)+45</f>
        <v>46</v>
      </c>
      <c r="R1544" s="34">
        <f>Q1544/60</f>
        <v>0.76666666666666672</v>
      </c>
      <c r="S1544" s="35">
        <v>45770</v>
      </c>
      <c r="U1544">
        <v>2</v>
      </c>
      <c r="V1544">
        <v>100</v>
      </c>
      <c r="W1544" t="s">
        <v>65</v>
      </c>
      <c r="X1544" t="s">
        <v>3446</v>
      </c>
      <c r="Y1544">
        <v>0</v>
      </c>
      <c r="Z1544">
        <v>100</v>
      </c>
      <c r="AA1544">
        <v>0</v>
      </c>
      <c r="AB1544">
        <v>0</v>
      </c>
      <c r="AC1544">
        <v>0</v>
      </c>
      <c r="AD1544">
        <v>0</v>
      </c>
      <c r="AG1544">
        <v>0</v>
      </c>
      <c r="AP1544" t="s">
        <v>3447</v>
      </c>
      <c r="AQ1544" t="s">
        <v>762</v>
      </c>
      <c r="AR1544" t="s">
        <v>11696</v>
      </c>
      <c r="AT1544">
        <v>0</v>
      </c>
      <c r="AU1544">
        <v>0</v>
      </c>
      <c r="AV1544">
        <v>0</v>
      </c>
      <c r="AW1544">
        <v>0</v>
      </c>
      <c r="AX1544">
        <v>0</v>
      </c>
      <c r="AY1544">
        <v>0</v>
      </c>
      <c r="BC1544" t="s">
        <v>63</v>
      </c>
      <c r="BD1544" t="s">
        <v>5832</v>
      </c>
      <c r="BE1544">
        <v>0</v>
      </c>
      <c r="BG1544" t="s">
        <v>762</v>
      </c>
      <c r="BJ1544" t="s">
        <v>3448</v>
      </c>
    </row>
    <row r="1545" spans="1:62" x14ac:dyDescent="0.35">
      <c r="A1545" t="s">
        <v>5833</v>
      </c>
      <c r="B1545">
        <v>10000</v>
      </c>
      <c r="C1545">
        <v>10000</v>
      </c>
      <c r="D1545">
        <v>45771</v>
      </c>
      <c r="E1545" t="s">
        <v>59</v>
      </c>
      <c r="F1545" t="s">
        <v>5834</v>
      </c>
      <c r="G1545">
        <v>411180125</v>
      </c>
      <c r="I1545">
        <v>1</v>
      </c>
      <c r="J1545" t="s">
        <v>183</v>
      </c>
      <c r="K1545">
        <v>90</v>
      </c>
      <c r="L1545" t="s">
        <v>6044</v>
      </c>
      <c r="M1545" t="s">
        <v>26408</v>
      </c>
      <c r="N1545" t="s">
        <v>1190</v>
      </c>
      <c r="O1545" t="s">
        <v>3836</v>
      </c>
      <c r="P1545">
        <v>80</v>
      </c>
      <c r="Q1545">
        <f>(P1545/20)+45</f>
        <v>49</v>
      </c>
      <c r="R1545" s="34">
        <f>Q1545/60</f>
        <v>0.81666666666666665</v>
      </c>
      <c r="S1545" s="35">
        <v>45770</v>
      </c>
      <c r="U1545">
        <v>126</v>
      </c>
      <c r="V1545">
        <v>10080</v>
      </c>
      <c r="W1545" t="s">
        <v>65</v>
      </c>
      <c r="X1545" t="s">
        <v>5835</v>
      </c>
      <c r="Y1545">
        <v>0</v>
      </c>
      <c r="Z1545">
        <v>10000</v>
      </c>
      <c r="AA1545">
        <v>80</v>
      </c>
      <c r="AB1545">
        <v>0</v>
      </c>
      <c r="AC1545">
        <v>0</v>
      </c>
      <c r="AD1545">
        <v>0</v>
      </c>
      <c r="AG1545">
        <v>0</v>
      </c>
      <c r="AP1545" t="s">
        <v>5836</v>
      </c>
      <c r="AQ1545" t="s">
        <v>5837</v>
      </c>
      <c r="AR1545" t="s">
        <v>16968</v>
      </c>
      <c r="AT1545">
        <v>0</v>
      </c>
      <c r="AU1545">
        <v>0</v>
      </c>
      <c r="AV1545">
        <v>0</v>
      </c>
      <c r="AW1545">
        <v>0</v>
      </c>
      <c r="AX1545">
        <v>0</v>
      </c>
      <c r="AY1545">
        <v>0</v>
      </c>
      <c r="BC1545" t="s">
        <v>63</v>
      </c>
      <c r="BD1545" t="s">
        <v>5838</v>
      </c>
      <c r="BE1545">
        <v>0</v>
      </c>
      <c r="BG1545" t="s">
        <v>5837</v>
      </c>
      <c r="BJ1545" t="s">
        <v>5839</v>
      </c>
    </row>
    <row r="1546" spans="1:62" x14ac:dyDescent="0.35">
      <c r="A1546" t="s">
        <v>3449</v>
      </c>
      <c r="B1546">
        <v>10000</v>
      </c>
      <c r="C1546">
        <v>10000</v>
      </c>
      <c r="D1546">
        <v>45772</v>
      </c>
      <c r="E1546" t="s">
        <v>59</v>
      </c>
      <c r="F1546" t="s">
        <v>3450</v>
      </c>
      <c r="G1546" t="s">
        <v>3451</v>
      </c>
      <c r="H1546" t="s">
        <v>3452</v>
      </c>
      <c r="I1546">
        <v>1</v>
      </c>
      <c r="J1546" t="s">
        <v>63</v>
      </c>
      <c r="K1546">
        <v>73</v>
      </c>
      <c r="L1546" t="s">
        <v>6042</v>
      </c>
      <c r="M1546" t="s">
        <v>26407</v>
      </c>
      <c r="N1546" t="s">
        <v>184</v>
      </c>
      <c r="O1546" t="s">
        <v>3845</v>
      </c>
      <c r="P1546">
        <v>24000</v>
      </c>
      <c r="Q1546">
        <f t="shared" ref="Q1546:Q1547" si="417">(P1546/60)+30</f>
        <v>430</v>
      </c>
      <c r="R1546" s="34">
        <f t="shared" ref="R1546:R1547" si="418">Q1546/60</f>
        <v>7.166666666666667</v>
      </c>
      <c r="S1546" s="35">
        <v>45771</v>
      </c>
      <c r="U1546">
        <v>12</v>
      </c>
      <c r="V1546">
        <v>288000</v>
      </c>
      <c r="W1546" t="s">
        <v>65</v>
      </c>
      <c r="X1546">
        <v>80256250001</v>
      </c>
      <c r="Y1546">
        <v>0</v>
      </c>
      <c r="Z1546">
        <v>0</v>
      </c>
      <c r="AA1546">
        <v>0</v>
      </c>
      <c r="AB1546">
        <v>0</v>
      </c>
      <c r="AC1546">
        <v>0</v>
      </c>
      <c r="AD1546">
        <v>0</v>
      </c>
      <c r="AG1546">
        <v>0</v>
      </c>
      <c r="AK1546" t="s">
        <v>63</v>
      </c>
      <c r="AL1546">
        <v>0</v>
      </c>
      <c r="AM1546" t="s">
        <v>63</v>
      </c>
      <c r="AP1546">
        <v>8025625</v>
      </c>
      <c r="AQ1546" t="s">
        <v>162</v>
      </c>
      <c r="AR1546" t="s">
        <v>8373</v>
      </c>
      <c r="AT1546">
        <v>0</v>
      </c>
      <c r="AU1546">
        <v>0</v>
      </c>
      <c r="AV1546">
        <v>0</v>
      </c>
      <c r="AW1546">
        <v>0</v>
      </c>
      <c r="AX1546">
        <v>0</v>
      </c>
      <c r="AY1546">
        <v>0</v>
      </c>
      <c r="BC1546" t="s">
        <v>63</v>
      </c>
      <c r="BG1546" t="s">
        <v>162</v>
      </c>
      <c r="BJ1546" t="s">
        <v>3453</v>
      </c>
    </row>
    <row r="1547" spans="1:62" x14ac:dyDescent="0.35">
      <c r="A1547" t="s">
        <v>5840</v>
      </c>
      <c r="B1547">
        <v>10000</v>
      </c>
      <c r="C1547">
        <v>10000</v>
      </c>
      <c r="D1547">
        <v>45775</v>
      </c>
      <c r="E1547" t="s">
        <v>59</v>
      </c>
      <c r="F1547" t="s">
        <v>3701</v>
      </c>
      <c r="G1547" t="s">
        <v>3451</v>
      </c>
      <c r="H1547" t="s">
        <v>1370</v>
      </c>
      <c r="I1547">
        <v>1</v>
      </c>
      <c r="J1547" t="s">
        <v>63</v>
      </c>
      <c r="K1547">
        <v>73</v>
      </c>
      <c r="L1547" t="s">
        <v>6042</v>
      </c>
      <c r="M1547" t="s">
        <v>26407</v>
      </c>
      <c r="N1547" t="s">
        <v>153</v>
      </c>
      <c r="O1547" t="s">
        <v>3830</v>
      </c>
      <c r="P1547">
        <v>36000</v>
      </c>
      <c r="Q1547">
        <f t="shared" si="417"/>
        <v>630</v>
      </c>
      <c r="R1547" s="34">
        <f t="shared" si="418"/>
        <v>10.5</v>
      </c>
      <c r="S1547" s="35">
        <v>45771</v>
      </c>
      <c r="U1547">
        <v>12</v>
      </c>
      <c r="V1547">
        <v>432000</v>
      </c>
      <c r="W1547" t="s">
        <v>65</v>
      </c>
      <c r="X1547">
        <v>80256220001</v>
      </c>
      <c r="Y1547">
        <v>0</v>
      </c>
      <c r="Z1547">
        <v>0</v>
      </c>
      <c r="AA1547">
        <v>0</v>
      </c>
      <c r="AB1547">
        <v>0</v>
      </c>
      <c r="AC1547">
        <v>0</v>
      </c>
      <c r="AD1547">
        <v>0</v>
      </c>
      <c r="AG1547">
        <v>0</v>
      </c>
      <c r="AK1547" t="s">
        <v>63</v>
      </c>
      <c r="AL1547">
        <v>0</v>
      </c>
      <c r="AM1547" t="s">
        <v>63</v>
      </c>
      <c r="AP1547">
        <v>8025622</v>
      </c>
      <c r="AQ1547" t="s">
        <v>162</v>
      </c>
      <c r="AR1547" t="s">
        <v>8373</v>
      </c>
      <c r="AT1547">
        <v>0</v>
      </c>
      <c r="AU1547">
        <v>0</v>
      </c>
      <c r="AV1547">
        <v>0</v>
      </c>
      <c r="AW1547">
        <v>0</v>
      </c>
      <c r="AX1547">
        <v>0</v>
      </c>
      <c r="AY1547">
        <v>0</v>
      </c>
      <c r="BC1547" t="s">
        <v>63</v>
      </c>
      <c r="BG1547" t="s">
        <v>162</v>
      </c>
      <c r="BJ1547" t="s">
        <v>5841</v>
      </c>
    </row>
    <row r="1548" spans="1:62" x14ac:dyDescent="0.35">
      <c r="A1548" t="s">
        <v>4334</v>
      </c>
      <c r="B1548">
        <v>10000</v>
      </c>
      <c r="C1548">
        <v>10000</v>
      </c>
      <c r="D1548">
        <v>45779</v>
      </c>
      <c r="E1548" t="s">
        <v>59</v>
      </c>
      <c r="F1548" t="s">
        <v>4335</v>
      </c>
      <c r="G1548" t="s">
        <v>1428</v>
      </c>
      <c r="H1548" t="s">
        <v>1429</v>
      </c>
      <c r="I1548">
        <v>1</v>
      </c>
      <c r="J1548" t="s">
        <v>63</v>
      </c>
      <c r="K1548">
        <v>78</v>
      </c>
      <c r="L1548" t="s">
        <v>6047</v>
      </c>
      <c r="M1548" t="s">
        <v>26405</v>
      </c>
      <c r="N1548" t="s">
        <v>216</v>
      </c>
      <c r="O1548" t="s">
        <v>3803</v>
      </c>
      <c r="P1548">
        <v>8000</v>
      </c>
      <c r="Q1548">
        <f>(P1548/40)+45</f>
        <v>245</v>
      </c>
      <c r="R1548" s="34">
        <f>Q1548/60</f>
        <v>4.083333333333333</v>
      </c>
      <c r="S1548" s="35">
        <v>45771</v>
      </c>
      <c r="U1548">
        <v>16</v>
      </c>
      <c r="V1548">
        <v>128000</v>
      </c>
      <c r="W1548" t="s">
        <v>65</v>
      </c>
      <c r="X1548" t="s">
        <v>1353</v>
      </c>
      <c r="Y1548">
        <v>0</v>
      </c>
      <c r="Z1548">
        <v>0</v>
      </c>
      <c r="AA1548">
        <v>0</v>
      </c>
      <c r="AB1548">
        <v>0</v>
      </c>
      <c r="AC1548">
        <v>0</v>
      </c>
      <c r="AD1548">
        <v>0</v>
      </c>
      <c r="AG1548">
        <v>0</v>
      </c>
      <c r="AK1548" t="s">
        <v>63</v>
      </c>
      <c r="AL1548">
        <v>0</v>
      </c>
      <c r="AM1548" t="s">
        <v>63</v>
      </c>
      <c r="AP1548" t="s">
        <v>1354</v>
      </c>
      <c r="AQ1548" t="s">
        <v>275</v>
      </c>
      <c r="AR1548" t="s">
        <v>21306</v>
      </c>
      <c r="AT1548">
        <v>0</v>
      </c>
      <c r="AU1548">
        <v>0</v>
      </c>
      <c r="AV1548">
        <v>0</v>
      </c>
      <c r="AW1548">
        <v>0</v>
      </c>
      <c r="AX1548">
        <v>0</v>
      </c>
      <c r="AY1548">
        <v>0</v>
      </c>
      <c r="BC1548" t="s">
        <v>63</v>
      </c>
      <c r="BG1548" t="s">
        <v>275</v>
      </c>
      <c r="BJ1548" t="s">
        <v>4336</v>
      </c>
    </row>
    <row r="1549" spans="1:62" x14ac:dyDescent="0.35">
      <c r="A1549" t="s">
        <v>4066</v>
      </c>
      <c r="B1549">
        <v>10000</v>
      </c>
      <c r="C1549">
        <v>10000</v>
      </c>
      <c r="D1549">
        <v>45776</v>
      </c>
      <c r="E1549" t="s">
        <v>59</v>
      </c>
      <c r="F1549" t="s">
        <v>4067</v>
      </c>
      <c r="G1549" t="s">
        <v>4046</v>
      </c>
      <c r="H1549" t="s">
        <v>2941</v>
      </c>
      <c r="I1549">
        <v>1</v>
      </c>
      <c r="J1549" t="s">
        <v>63</v>
      </c>
      <c r="K1549">
        <v>93</v>
      </c>
      <c r="L1549" t="s">
        <v>6072</v>
      </c>
      <c r="M1549" t="s">
        <v>26406</v>
      </c>
      <c r="N1549" t="s">
        <v>92</v>
      </c>
      <c r="O1549" t="s">
        <v>3828</v>
      </c>
      <c r="P1549">
        <v>1100</v>
      </c>
      <c r="Q1549">
        <f t="shared" ref="Q1549:Q1550" si="419">(P1549/20)+30</f>
        <v>85</v>
      </c>
      <c r="R1549" s="34">
        <f t="shared" ref="R1549:R1550" si="420">Q1549/60</f>
        <v>1.4166666666666667</v>
      </c>
      <c r="S1549" s="35">
        <v>45771</v>
      </c>
      <c r="U1549">
        <v>24</v>
      </c>
      <c r="V1549">
        <v>26400</v>
      </c>
      <c r="W1549" t="s">
        <v>65</v>
      </c>
      <c r="X1549" t="s">
        <v>4068</v>
      </c>
      <c r="Y1549">
        <v>0</v>
      </c>
      <c r="Z1549">
        <v>0</v>
      </c>
      <c r="AA1549">
        <v>0</v>
      </c>
      <c r="AB1549">
        <v>0</v>
      </c>
      <c r="AC1549">
        <v>0</v>
      </c>
      <c r="AD1549">
        <v>0</v>
      </c>
      <c r="AG1549">
        <v>0</v>
      </c>
      <c r="AK1549" t="s">
        <v>63</v>
      </c>
      <c r="AL1549">
        <v>0</v>
      </c>
      <c r="AM1549" t="s">
        <v>63</v>
      </c>
      <c r="AP1549" t="s">
        <v>4069</v>
      </c>
      <c r="AQ1549" t="s">
        <v>448</v>
      </c>
      <c r="AR1549" t="s">
        <v>11797</v>
      </c>
      <c r="AT1549">
        <v>0</v>
      </c>
      <c r="AU1549">
        <v>0</v>
      </c>
      <c r="AV1549">
        <v>0</v>
      </c>
      <c r="AW1549">
        <v>0</v>
      </c>
      <c r="AX1549">
        <v>0</v>
      </c>
      <c r="AY1549">
        <v>0</v>
      </c>
      <c r="BC1549" t="s">
        <v>63</v>
      </c>
      <c r="BG1549" t="s">
        <v>448</v>
      </c>
      <c r="BJ1549" t="s">
        <v>3986</v>
      </c>
    </row>
    <row r="1550" spans="1:62" x14ac:dyDescent="0.35">
      <c r="A1550" t="s">
        <v>4066</v>
      </c>
      <c r="B1550">
        <v>10000</v>
      </c>
      <c r="C1550">
        <v>20000</v>
      </c>
      <c r="D1550">
        <v>45776</v>
      </c>
      <c r="E1550" t="s">
        <v>59</v>
      </c>
      <c r="F1550" t="s">
        <v>4067</v>
      </c>
      <c r="G1550" t="s">
        <v>4046</v>
      </c>
      <c r="H1550" t="s">
        <v>2941</v>
      </c>
      <c r="I1550">
        <v>1</v>
      </c>
      <c r="J1550" t="s">
        <v>63</v>
      </c>
      <c r="K1550">
        <v>93</v>
      </c>
      <c r="L1550" t="s">
        <v>6072</v>
      </c>
      <c r="M1550" t="s">
        <v>26406</v>
      </c>
      <c r="N1550" t="s">
        <v>813</v>
      </c>
      <c r="O1550" t="s">
        <v>3824</v>
      </c>
      <c r="P1550">
        <v>1460</v>
      </c>
      <c r="Q1550">
        <f t="shared" si="419"/>
        <v>103</v>
      </c>
      <c r="R1550" s="34">
        <f t="shared" si="420"/>
        <v>1.7166666666666666</v>
      </c>
      <c r="S1550" s="35">
        <v>45771</v>
      </c>
      <c r="U1550">
        <v>24</v>
      </c>
      <c r="V1550">
        <v>35040</v>
      </c>
      <c r="W1550" t="s">
        <v>65</v>
      </c>
      <c r="X1550" t="s">
        <v>4068</v>
      </c>
      <c r="Y1550">
        <v>0</v>
      </c>
      <c r="Z1550">
        <v>0</v>
      </c>
      <c r="AA1550">
        <v>0</v>
      </c>
      <c r="AB1550">
        <v>0</v>
      </c>
      <c r="AC1550">
        <v>0</v>
      </c>
      <c r="AD1550">
        <v>0</v>
      </c>
      <c r="AG1550">
        <v>0</v>
      </c>
      <c r="AK1550" t="s">
        <v>63</v>
      </c>
      <c r="AL1550">
        <v>0</v>
      </c>
      <c r="AM1550" t="s">
        <v>63</v>
      </c>
      <c r="AP1550" t="s">
        <v>4069</v>
      </c>
      <c r="AQ1550" t="s">
        <v>448</v>
      </c>
      <c r="AR1550" t="s">
        <v>11797</v>
      </c>
      <c r="AT1550">
        <v>0</v>
      </c>
      <c r="AU1550">
        <v>0</v>
      </c>
      <c r="AV1550">
        <v>0</v>
      </c>
      <c r="AW1550">
        <v>0</v>
      </c>
      <c r="AX1550">
        <v>0</v>
      </c>
      <c r="AY1550">
        <v>0</v>
      </c>
      <c r="BC1550" t="s">
        <v>63</v>
      </c>
      <c r="BG1550" t="s">
        <v>448</v>
      </c>
      <c r="BJ1550" t="s">
        <v>3986</v>
      </c>
    </row>
    <row r="1551" spans="1:62" x14ac:dyDescent="0.35">
      <c r="A1551" t="s">
        <v>5842</v>
      </c>
      <c r="B1551">
        <v>10000</v>
      </c>
      <c r="C1551">
        <v>10000</v>
      </c>
      <c r="D1551">
        <v>45775</v>
      </c>
      <c r="E1551" t="s">
        <v>59</v>
      </c>
      <c r="F1551" t="s">
        <v>3768</v>
      </c>
      <c r="G1551" t="s">
        <v>5843</v>
      </c>
      <c r="H1551" t="s">
        <v>3746</v>
      </c>
      <c r="I1551">
        <v>1</v>
      </c>
      <c r="J1551" t="s">
        <v>63</v>
      </c>
      <c r="K1551">
        <v>22</v>
      </c>
      <c r="L1551" t="s">
        <v>6063</v>
      </c>
      <c r="M1551" t="s">
        <v>26405</v>
      </c>
      <c r="N1551" t="s">
        <v>685</v>
      </c>
      <c r="O1551" t="s">
        <v>3805</v>
      </c>
      <c r="P1551">
        <v>25000</v>
      </c>
      <c r="Q1551">
        <f>(P1551/50)+45</f>
        <v>545</v>
      </c>
      <c r="R1551" s="34">
        <f>Q1551/60</f>
        <v>9.0833333333333339</v>
      </c>
      <c r="S1551" s="35">
        <v>45771</v>
      </c>
      <c r="U1551">
        <v>2</v>
      </c>
      <c r="V1551">
        <v>50000</v>
      </c>
      <c r="W1551" t="s">
        <v>65</v>
      </c>
      <c r="X1551" t="s">
        <v>5844</v>
      </c>
      <c r="Y1551">
        <v>0</v>
      </c>
      <c r="Z1551">
        <v>0</v>
      </c>
      <c r="AA1551">
        <v>0</v>
      </c>
      <c r="AB1551">
        <v>0</v>
      </c>
      <c r="AC1551">
        <v>0</v>
      </c>
      <c r="AD1551">
        <v>0</v>
      </c>
      <c r="AG1551">
        <v>0</v>
      </c>
      <c r="AK1551" t="s">
        <v>63</v>
      </c>
      <c r="AL1551">
        <v>0</v>
      </c>
      <c r="AM1551" t="s">
        <v>63</v>
      </c>
      <c r="AP1551" t="s">
        <v>5845</v>
      </c>
      <c r="AQ1551" t="s">
        <v>622</v>
      </c>
      <c r="AR1551" t="s">
        <v>24955</v>
      </c>
      <c r="AT1551">
        <v>0</v>
      </c>
      <c r="AU1551">
        <v>0</v>
      </c>
      <c r="AV1551">
        <v>0</v>
      </c>
      <c r="AW1551">
        <v>0</v>
      </c>
      <c r="AX1551">
        <v>0</v>
      </c>
      <c r="AY1551">
        <v>0</v>
      </c>
      <c r="BC1551" t="s">
        <v>63</v>
      </c>
      <c r="BG1551" t="s">
        <v>622</v>
      </c>
      <c r="BJ1551" t="s">
        <v>3118</v>
      </c>
    </row>
    <row r="1552" spans="1:62" x14ac:dyDescent="0.35">
      <c r="A1552" t="s">
        <v>3509</v>
      </c>
      <c r="B1552">
        <v>10000</v>
      </c>
      <c r="C1552">
        <v>20000</v>
      </c>
      <c r="D1552">
        <v>45772</v>
      </c>
      <c r="E1552" t="s">
        <v>59</v>
      </c>
      <c r="F1552">
        <v>0.46587962962962964</v>
      </c>
      <c r="G1552" t="s">
        <v>2496</v>
      </c>
      <c r="H1552" t="s">
        <v>2087</v>
      </c>
      <c r="I1552">
        <v>1</v>
      </c>
      <c r="J1552" t="s">
        <v>63</v>
      </c>
      <c r="K1552">
        <v>94</v>
      </c>
      <c r="L1552" t="s">
        <v>6050</v>
      </c>
      <c r="M1552" t="s">
        <v>26405</v>
      </c>
      <c r="N1552" t="s">
        <v>81</v>
      </c>
      <c r="O1552" t="s">
        <v>3825</v>
      </c>
      <c r="P1552">
        <v>9000</v>
      </c>
      <c r="S1552" s="35">
        <v>45771</v>
      </c>
      <c r="U1552">
        <v>4</v>
      </c>
      <c r="V1552">
        <v>36000</v>
      </c>
      <c r="W1552" t="s">
        <v>65</v>
      </c>
      <c r="X1552" t="s">
        <v>3510</v>
      </c>
      <c r="Y1552">
        <v>0</v>
      </c>
      <c r="Z1552">
        <v>0</v>
      </c>
      <c r="AA1552">
        <v>0</v>
      </c>
      <c r="AB1552">
        <v>0</v>
      </c>
      <c r="AC1552">
        <v>0</v>
      </c>
      <c r="AD1552">
        <v>0</v>
      </c>
      <c r="AG1552">
        <v>0</v>
      </c>
      <c r="AK1552" t="s">
        <v>63</v>
      </c>
      <c r="AL1552">
        <v>0</v>
      </c>
      <c r="AM1552" t="s">
        <v>63</v>
      </c>
      <c r="AP1552" t="s">
        <v>3511</v>
      </c>
      <c r="AQ1552" t="s">
        <v>84</v>
      </c>
      <c r="AR1552" t="s">
        <v>14396</v>
      </c>
      <c r="AT1552">
        <v>0</v>
      </c>
      <c r="AU1552">
        <v>0</v>
      </c>
      <c r="AV1552">
        <v>0</v>
      </c>
      <c r="AW1552">
        <v>0</v>
      </c>
      <c r="AX1552">
        <v>0</v>
      </c>
      <c r="AY1552">
        <v>0</v>
      </c>
      <c r="BC1552" t="s">
        <v>63</v>
      </c>
      <c r="BG1552" t="s">
        <v>84</v>
      </c>
      <c r="BJ1552" t="s">
        <v>3512</v>
      </c>
    </row>
    <row r="1553" spans="1:62" x14ac:dyDescent="0.35">
      <c r="A1553" t="s">
        <v>3521</v>
      </c>
      <c r="B1553">
        <v>10000</v>
      </c>
      <c r="C1553">
        <v>20000</v>
      </c>
      <c r="D1553">
        <v>45772</v>
      </c>
      <c r="E1553" t="s">
        <v>59</v>
      </c>
      <c r="F1553" t="s">
        <v>1701</v>
      </c>
      <c r="G1553">
        <v>10620258008</v>
      </c>
      <c r="H1553" t="s">
        <v>3522</v>
      </c>
      <c r="I1553">
        <v>2</v>
      </c>
      <c r="J1553" t="s">
        <v>63</v>
      </c>
      <c r="K1553">
        <v>77</v>
      </c>
      <c r="L1553" t="s">
        <v>6043</v>
      </c>
      <c r="M1553" t="s">
        <v>26407</v>
      </c>
      <c r="N1553" t="s">
        <v>192</v>
      </c>
      <c r="O1553" t="s">
        <v>3848</v>
      </c>
      <c r="P1553">
        <v>423</v>
      </c>
      <c r="Q1553">
        <f>(P1553/60)+30</f>
        <v>37.049999999999997</v>
      </c>
      <c r="R1553" s="34">
        <f>Q1553/60</f>
        <v>0.61749999999999994</v>
      </c>
      <c r="S1553" s="35">
        <v>45771</v>
      </c>
      <c r="U1553">
        <v>180</v>
      </c>
      <c r="V1553">
        <v>76140</v>
      </c>
      <c r="W1553" t="s">
        <v>65</v>
      </c>
      <c r="X1553" t="s">
        <v>3523</v>
      </c>
      <c r="Y1553">
        <v>0</v>
      </c>
      <c r="Z1553">
        <v>0</v>
      </c>
      <c r="AA1553">
        <v>0</v>
      </c>
      <c r="AB1553">
        <v>0</v>
      </c>
      <c r="AC1553">
        <v>0</v>
      </c>
      <c r="AD1553">
        <v>0</v>
      </c>
      <c r="AG1553">
        <v>0</v>
      </c>
      <c r="AK1553" t="s">
        <v>63</v>
      </c>
      <c r="AL1553">
        <v>0</v>
      </c>
      <c r="AM1553" t="s">
        <v>63</v>
      </c>
      <c r="AP1553" t="s">
        <v>3524</v>
      </c>
      <c r="AQ1553" t="s">
        <v>108</v>
      </c>
      <c r="AR1553" t="s">
        <v>13404</v>
      </c>
      <c r="AT1553">
        <v>0</v>
      </c>
      <c r="AU1553">
        <v>0</v>
      </c>
      <c r="AV1553">
        <v>0</v>
      </c>
      <c r="AW1553">
        <v>0</v>
      </c>
      <c r="AX1553">
        <v>0</v>
      </c>
      <c r="AY1553">
        <v>0</v>
      </c>
      <c r="BC1553" t="s">
        <v>63</v>
      </c>
      <c r="BG1553" t="s">
        <v>108</v>
      </c>
      <c r="BJ1553" t="s">
        <v>3525</v>
      </c>
    </row>
    <row r="1554" spans="1:62" x14ac:dyDescent="0.35">
      <c r="A1554" t="s">
        <v>4341</v>
      </c>
      <c r="B1554">
        <v>10000</v>
      </c>
      <c r="C1554">
        <v>10000</v>
      </c>
      <c r="D1554">
        <v>45779</v>
      </c>
      <c r="E1554" t="s">
        <v>59</v>
      </c>
      <c r="F1554" t="s">
        <v>4342</v>
      </c>
      <c r="G1554" t="s">
        <v>1428</v>
      </c>
      <c r="H1554" t="s">
        <v>1429</v>
      </c>
      <c r="I1554">
        <v>1</v>
      </c>
      <c r="J1554" t="s">
        <v>63</v>
      </c>
      <c r="K1554">
        <v>78</v>
      </c>
      <c r="L1554" t="s">
        <v>6047</v>
      </c>
      <c r="M1554" t="s">
        <v>26405</v>
      </c>
      <c r="N1554" t="s">
        <v>216</v>
      </c>
      <c r="O1554" t="s">
        <v>3803</v>
      </c>
      <c r="P1554">
        <v>2750</v>
      </c>
      <c r="Q1554">
        <f>(P1554/40)+45</f>
        <v>113.75</v>
      </c>
      <c r="R1554" s="34">
        <f>Q1554/60</f>
        <v>1.8958333333333333</v>
      </c>
      <c r="S1554" s="35">
        <v>45771</v>
      </c>
      <c r="U1554">
        <v>16</v>
      </c>
      <c r="V1554">
        <v>44000</v>
      </c>
      <c r="W1554" t="s">
        <v>65</v>
      </c>
      <c r="X1554" t="s">
        <v>1353</v>
      </c>
      <c r="Y1554">
        <v>0</v>
      </c>
      <c r="Z1554">
        <v>0</v>
      </c>
      <c r="AA1554">
        <v>0</v>
      </c>
      <c r="AB1554">
        <v>0</v>
      </c>
      <c r="AC1554">
        <v>0</v>
      </c>
      <c r="AD1554">
        <v>0</v>
      </c>
      <c r="AG1554">
        <v>0</v>
      </c>
      <c r="AK1554" t="s">
        <v>63</v>
      </c>
      <c r="AL1554">
        <v>0</v>
      </c>
      <c r="AM1554" t="s">
        <v>63</v>
      </c>
      <c r="AP1554" t="s">
        <v>1354</v>
      </c>
      <c r="AQ1554" t="s">
        <v>170</v>
      </c>
      <c r="AR1554" t="s">
        <v>21526</v>
      </c>
      <c r="AT1554">
        <v>0</v>
      </c>
      <c r="AU1554">
        <v>0</v>
      </c>
      <c r="AV1554">
        <v>0</v>
      </c>
      <c r="AW1554">
        <v>0</v>
      </c>
      <c r="AX1554">
        <v>0</v>
      </c>
      <c r="AY1554">
        <v>0</v>
      </c>
      <c r="BC1554" t="s">
        <v>63</v>
      </c>
      <c r="BG1554" t="s">
        <v>170</v>
      </c>
      <c r="BJ1554" t="s">
        <v>4343</v>
      </c>
    </row>
    <row r="1555" spans="1:62" x14ac:dyDescent="0.35">
      <c r="A1555" t="s">
        <v>3526</v>
      </c>
      <c r="B1555">
        <v>10000</v>
      </c>
      <c r="C1555">
        <v>10000</v>
      </c>
      <c r="D1555">
        <v>45771</v>
      </c>
      <c r="E1555" t="s">
        <v>59</v>
      </c>
      <c r="F1555" t="s">
        <v>3527</v>
      </c>
      <c r="G1555" t="s">
        <v>3528</v>
      </c>
      <c r="H1555" t="s">
        <v>1815</v>
      </c>
      <c r="I1555">
        <v>1</v>
      </c>
      <c r="J1555" t="s">
        <v>63</v>
      </c>
      <c r="K1555">
        <v>22</v>
      </c>
      <c r="L1555" t="s">
        <v>6063</v>
      </c>
      <c r="M1555" t="s">
        <v>26405</v>
      </c>
      <c r="N1555" t="s">
        <v>685</v>
      </c>
      <c r="O1555" t="s">
        <v>3805</v>
      </c>
      <c r="P1555">
        <v>4000</v>
      </c>
      <c r="Q1555">
        <f>(P1555/50)+45</f>
        <v>125</v>
      </c>
      <c r="R1555" s="34">
        <f>Q1555/60</f>
        <v>2.0833333333333335</v>
      </c>
      <c r="S1555" s="35">
        <v>45771</v>
      </c>
      <c r="U1555">
        <v>1</v>
      </c>
      <c r="V1555">
        <v>4000</v>
      </c>
      <c r="W1555" t="s">
        <v>65</v>
      </c>
      <c r="X1555" t="s">
        <v>3529</v>
      </c>
      <c r="Y1555">
        <v>0</v>
      </c>
      <c r="Z1555">
        <v>0</v>
      </c>
      <c r="AA1555">
        <v>0</v>
      </c>
      <c r="AB1555">
        <v>0</v>
      </c>
      <c r="AC1555">
        <v>0</v>
      </c>
      <c r="AD1555">
        <v>0</v>
      </c>
      <c r="AG1555">
        <v>0</v>
      </c>
      <c r="AK1555" t="s">
        <v>63</v>
      </c>
      <c r="AL1555">
        <v>0</v>
      </c>
      <c r="AM1555" t="s">
        <v>63</v>
      </c>
      <c r="AP1555" t="s">
        <v>3530</v>
      </c>
      <c r="AQ1555" t="s">
        <v>465</v>
      </c>
      <c r="AR1555" t="s">
        <v>15009</v>
      </c>
      <c r="AT1555">
        <v>0</v>
      </c>
      <c r="AU1555">
        <v>0</v>
      </c>
      <c r="AV1555">
        <v>0</v>
      </c>
      <c r="AW1555">
        <v>0</v>
      </c>
      <c r="AX1555">
        <v>0</v>
      </c>
      <c r="AY1555">
        <v>0</v>
      </c>
      <c r="BC1555" t="s">
        <v>63</v>
      </c>
      <c r="BG1555" t="s">
        <v>465</v>
      </c>
      <c r="BJ1555" t="s">
        <v>3531</v>
      </c>
    </row>
    <row r="1556" spans="1:62" x14ac:dyDescent="0.35">
      <c r="A1556" t="s">
        <v>3553</v>
      </c>
      <c r="B1556">
        <v>10000</v>
      </c>
      <c r="C1556">
        <v>20000</v>
      </c>
      <c r="D1556">
        <v>45772</v>
      </c>
      <c r="E1556" t="s">
        <v>59</v>
      </c>
      <c r="F1556" t="s">
        <v>2268</v>
      </c>
      <c r="G1556" t="s">
        <v>2893</v>
      </c>
      <c r="H1556" t="s">
        <v>3549</v>
      </c>
      <c r="I1556">
        <v>2</v>
      </c>
      <c r="J1556" t="s">
        <v>63</v>
      </c>
      <c r="K1556">
        <v>92</v>
      </c>
      <c r="L1556" t="s">
        <v>6053</v>
      </c>
      <c r="M1556" t="s">
        <v>26409</v>
      </c>
      <c r="N1556" t="s">
        <v>281</v>
      </c>
      <c r="O1556" t="s">
        <v>3851</v>
      </c>
      <c r="P1556">
        <v>1200</v>
      </c>
      <c r="S1556" s="35">
        <v>45771</v>
      </c>
      <c r="U1556">
        <v>1</v>
      </c>
      <c r="V1556">
        <v>1200</v>
      </c>
      <c r="W1556" t="s">
        <v>65</v>
      </c>
      <c r="X1556" t="s">
        <v>3550</v>
      </c>
      <c r="Y1556">
        <v>0</v>
      </c>
      <c r="Z1556">
        <v>0</v>
      </c>
      <c r="AA1556">
        <v>0</v>
      </c>
      <c r="AB1556">
        <v>0</v>
      </c>
      <c r="AC1556">
        <v>0</v>
      </c>
      <c r="AD1556">
        <v>0</v>
      </c>
      <c r="AG1556">
        <v>0</v>
      </c>
      <c r="AK1556" t="s">
        <v>63</v>
      </c>
      <c r="AL1556">
        <v>0</v>
      </c>
      <c r="AM1556" t="s">
        <v>63</v>
      </c>
      <c r="AP1556" t="s">
        <v>3551</v>
      </c>
      <c r="AQ1556" t="s">
        <v>622</v>
      </c>
      <c r="AR1556" t="s">
        <v>24955</v>
      </c>
      <c r="AT1556">
        <v>0</v>
      </c>
      <c r="AU1556">
        <v>0</v>
      </c>
      <c r="AV1556">
        <v>0</v>
      </c>
      <c r="AW1556">
        <v>0</v>
      </c>
      <c r="AX1556">
        <v>0</v>
      </c>
      <c r="AY1556">
        <v>0</v>
      </c>
      <c r="BC1556" t="s">
        <v>63</v>
      </c>
      <c r="BG1556" t="s">
        <v>622</v>
      </c>
      <c r="BJ1556" t="s">
        <v>3554</v>
      </c>
    </row>
    <row r="1557" spans="1:62" x14ac:dyDescent="0.35">
      <c r="A1557" t="s">
        <v>3555</v>
      </c>
      <c r="B1557">
        <v>10000</v>
      </c>
      <c r="C1557">
        <v>10000</v>
      </c>
      <c r="D1557">
        <v>45772</v>
      </c>
      <c r="E1557" t="s">
        <v>59</v>
      </c>
      <c r="F1557" t="s">
        <v>3533</v>
      </c>
      <c r="G1557" t="s">
        <v>3556</v>
      </c>
      <c r="H1557" t="s">
        <v>914</v>
      </c>
      <c r="I1557">
        <v>1</v>
      </c>
      <c r="J1557" t="s">
        <v>63</v>
      </c>
      <c r="K1557">
        <v>32</v>
      </c>
      <c r="L1557" t="s">
        <v>6064</v>
      </c>
      <c r="M1557" t="s">
        <v>26405</v>
      </c>
      <c r="N1557" t="s">
        <v>516</v>
      </c>
      <c r="O1557" t="s">
        <v>3833</v>
      </c>
      <c r="P1557">
        <v>5860</v>
      </c>
      <c r="S1557" s="35">
        <v>45771</v>
      </c>
      <c r="U1557">
        <v>1</v>
      </c>
      <c r="V1557">
        <v>5860</v>
      </c>
      <c r="W1557" t="s">
        <v>65</v>
      </c>
      <c r="X1557" t="s">
        <v>915</v>
      </c>
      <c r="Y1557">
        <v>0</v>
      </c>
      <c r="Z1557">
        <v>0</v>
      </c>
      <c r="AA1557">
        <v>0</v>
      </c>
      <c r="AB1557">
        <v>0</v>
      </c>
      <c r="AC1557">
        <v>0</v>
      </c>
      <c r="AD1557">
        <v>0</v>
      </c>
      <c r="AG1557">
        <v>0</v>
      </c>
      <c r="AK1557" t="s">
        <v>63</v>
      </c>
      <c r="AL1557">
        <v>0</v>
      </c>
      <c r="AM1557" t="s">
        <v>63</v>
      </c>
      <c r="AP1557" t="s">
        <v>916</v>
      </c>
      <c r="AQ1557" t="s">
        <v>465</v>
      </c>
      <c r="AR1557" t="s">
        <v>15009</v>
      </c>
      <c r="AT1557">
        <v>0</v>
      </c>
      <c r="AU1557">
        <v>0</v>
      </c>
      <c r="AV1557">
        <v>0</v>
      </c>
      <c r="AW1557">
        <v>0</v>
      </c>
      <c r="AX1557">
        <v>0</v>
      </c>
      <c r="AY1557">
        <v>0</v>
      </c>
      <c r="BC1557" t="s">
        <v>63</v>
      </c>
      <c r="BG1557" t="s">
        <v>465</v>
      </c>
      <c r="BJ1557" t="s">
        <v>3293</v>
      </c>
    </row>
    <row r="1558" spans="1:62" x14ac:dyDescent="0.35">
      <c r="A1558" t="s">
        <v>4089</v>
      </c>
      <c r="B1558">
        <v>10000</v>
      </c>
      <c r="C1558">
        <v>10000</v>
      </c>
      <c r="D1558">
        <v>45776</v>
      </c>
      <c r="E1558" t="s">
        <v>59</v>
      </c>
      <c r="F1558" t="s">
        <v>4090</v>
      </c>
      <c r="G1558" t="s">
        <v>4023</v>
      </c>
      <c r="H1558" t="s">
        <v>4091</v>
      </c>
      <c r="I1558">
        <v>1</v>
      </c>
      <c r="J1558" t="s">
        <v>63</v>
      </c>
      <c r="K1558">
        <v>72</v>
      </c>
      <c r="L1558" t="s">
        <v>6056</v>
      </c>
      <c r="M1558" t="s">
        <v>26406</v>
      </c>
      <c r="N1558" t="s">
        <v>869</v>
      </c>
      <c r="O1558" t="s">
        <v>3829</v>
      </c>
      <c r="P1558">
        <v>500</v>
      </c>
      <c r="S1558" s="35">
        <v>45771</v>
      </c>
      <c r="U1558">
        <v>6</v>
      </c>
      <c r="V1558">
        <v>3000</v>
      </c>
      <c r="W1558" t="s">
        <v>65</v>
      </c>
      <c r="X1558" t="s">
        <v>4092</v>
      </c>
      <c r="Y1558">
        <v>0</v>
      </c>
      <c r="Z1558">
        <v>0</v>
      </c>
      <c r="AA1558">
        <v>0</v>
      </c>
      <c r="AB1558">
        <v>0</v>
      </c>
      <c r="AC1558">
        <v>0</v>
      </c>
      <c r="AD1558">
        <v>0</v>
      </c>
      <c r="AG1558">
        <v>0</v>
      </c>
      <c r="AK1558" t="s">
        <v>63</v>
      </c>
      <c r="AL1558">
        <v>0</v>
      </c>
      <c r="AM1558" t="s">
        <v>63</v>
      </c>
      <c r="AP1558" t="s">
        <v>4093</v>
      </c>
      <c r="AQ1558" t="s">
        <v>282</v>
      </c>
      <c r="AR1558" t="s">
        <v>14518</v>
      </c>
      <c r="AT1558">
        <v>0</v>
      </c>
      <c r="AU1558">
        <v>0</v>
      </c>
      <c r="AV1558">
        <v>0</v>
      </c>
      <c r="AW1558">
        <v>0</v>
      </c>
      <c r="AX1558">
        <v>0</v>
      </c>
      <c r="AY1558">
        <v>0</v>
      </c>
      <c r="BC1558" t="s">
        <v>63</v>
      </c>
      <c r="BG1558" t="s">
        <v>282</v>
      </c>
      <c r="BJ1558" t="s">
        <v>4094</v>
      </c>
    </row>
    <row r="1559" spans="1:62" x14ac:dyDescent="0.35">
      <c r="A1559" t="s">
        <v>4033</v>
      </c>
      <c r="B1559">
        <v>10000</v>
      </c>
      <c r="C1559">
        <v>30000</v>
      </c>
      <c r="D1559">
        <v>45776</v>
      </c>
      <c r="E1559" t="s">
        <v>59</v>
      </c>
      <c r="F1559">
        <v>0.46378472222222222</v>
      </c>
      <c r="G1559" t="s">
        <v>4034</v>
      </c>
      <c r="H1559" t="s">
        <v>477</v>
      </c>
      <c r="I1559">
        <v>2</v>
      </c>
      <c r="J1559" t="s">
        <v>63</v>
      </c>
      <c r="K1559">
        <v>77</v>
      </c>
      <c r="L1559" t="s">
        <v>6043</v>
      </c>
      <c r="M1559" t="s">
        <v>26407</v>
      </c>
      <c r="N1559" t="s">
        <v>192</v>
      </c>
      <c r="O1559" t="s">
        <v>3848</v>
      </c>
      <c r="P1559">
        <v>3705</v>
      </c>
      <c r="Q1559">
        <f>(P1559/60)+30</f>
        <v>91.75</v>
      </c>
      <c r="R1559" s="34">
        <f>Q1559/60</f>
        <v>1.5291666666666666</v>
      </c>
      <c r="S1559" s="35">
        <v>45771</v>
      </c>
      <c r="U1559">
        <v>88</v>
      </c>
      <c r="V1559">
        <v>326040</v>
      </c>
      <c r="W1559" t="s">
        <v>65</v>
      </c>
      <c r="X1559" t="s">
        <v>4035</v>
      </c>
      <c r="Y1559">
        <v>0</v>
      </c>
      <c r="Z1559">
        <v>0</v>
      </c>
      <c r="AA1559">
        <v>0</v>
      </c>
      <c r="AB1559">
        <v>0</v>
      </c>
      <c r="AC1559">
        <v>0</v>
      </c>
      <c r="AD1559">
        <v>0</v>
      </c>
      <c r="AG1559">
        <v>0</v>
      </c>
      <c r="AK1559" t="s">
        <v>63</v>
      </c>
      <c r="AL1559">
        <v>0</v>
      </c>
      <c r="AM1559" t="s">
        <v>63</v>
      </c>
      <c r="AP1559" t="s">
        <v>4036</v>
      </c>
      <c r="AQ1559" t="s">
        <v>108</v>
      </c>
      <c r="AR1559" t="s">
        <v>13404</v>
      </c>
      <c r="AT1559">
        <v>0</v>
      </c>
      <c r="AU1559">
        <v>0</v>
      </c>
      <c r="AV1559">
        <v>0</v>
      </c>
      <c r="AW1559">
        <v>0</v>
      </c>
      <c r="AX1559">
        <v>0</v>
      </c>
      <c r="AY1559">
        <v>0</v>
      </c>
      <c r="BC1559" t="s">
        <v>63</v>
      </c>
      <c r="BG1559" t="s">
        <v>108</v>
      </c>
      <c r="BJ1559" t="s">
        <v>4037</v>
      </c>
    </row>
    <row r="1560" spans="1:62" x14ac:dyDescent="0.35">
      <c r="A1560" t="s">
        <v>3563</v>
      </c>
      <c r="B1560">
        <v>10000</v>
      </c>
      <c r="C1560">
        <v>10000</v>
      </c>
      <c r="D1560">
        <v>45772</v>
      </c>
      <c r="E1560" t="s">
        <v>59</v>
      </c>
      <c r="F1560" t="s">
        <v>3497</v>
      </c>
      <c r="G1560" t="s">
        <v>1880</v>
      </c>
      <c r="H1560" t="s">
        <v>1881</v>
      </c>
      <c r="I1560">
        <v>1</v>
      </c>
      <c r="J1560" t="s">
        <v>63</v>
      </c>
      <c r="K1560">
        <v>78</v>
      </c>
      <c r="L1560" t="s">
        <v>6047</v>
      </c>
      <c r="M1560" t="s">
        <v>26405</v>
      </c>
      <c r="N1560" t="s">
        <v>216</v>
      </c>
      <c r="O1560" t="s">
        <v>3803</v>
      </c>
      <c r="P1560">
        <v>4000</v>
      </c>
      <c r="Q1560">
        <f t="shared" ref="Q1560:Q1562" si="421">(P1560/40)+45</f>
        <v>145</v>
      </c>
      <c r="R1560" s="34">
        <f t="shared" ref="R1560:R1562" si="422">Q1560/60</f>
        <v>2.4166666666666665</v>
      </c>
      <c r="S1560" s="35">
        <v>45771</v>
      </c>
      <c r="U1560">
        <v>16</v>
      </c>
      <c r="V1560">
        <v>64000</v>
      </c>
      <c r="W1560" t="s">
        <v>65</v>
      </c>
      <c r="X1560" t="s">
        <v>1882</v>
      </c>
      <c r="Y1560">
        <v>0</v>
      </c>
      <c r="Z1560">
        <v>0</v>
      </c>
      <c r="AA1560">
        <v>0</v>
      </c>
      <c r="AB1560">
        <v>0</v>
      </c>
      <c r="AC1560">
        <v>0</v>
      </c>
      <c r="AD1560">
        <v>0</v>
      </c>
      <c r="AG1560">
        <v>0</v>
      </c>
      <c r="AK1560" t="s">
        <v>63</v>
      </c>
      <c r="AL1560">
        <v>0</v>
      </c>
      <c r="AM1560" t="s">
        <v>63</v>
      </c>
      <c r="AP1560" t="s">
        <v>1883</v>
      </c>
      <c r="AQ1560" t="s">
        <v>170</v>
      </c>
      <c r="AR1560" t="s">
        <v>21526</v>
      </c>
      <c r="AT1560">
        <v>0</v>
      </c>
      <c r="AU1560">
        <v>0</v>
      </c>
      <c r="AV1560">
        <v>0</v>
      </c>
      <c r="AW1560">
        <v>0</v>
      </c>
      <c r="AX1560">
        <v>0</v>
      </c>
      <c r="AY1560">
        <v>0</v>
      </c>
      <c r="BC1560" t="s">
        <v>63</v>
      </c>
      <c r="BG1560" t="s">
        <v>170</v>
      </c>
      <c r="BJ1560" t="s">
        <v>3564</v>
      </c>
    </row>
    <row r="1561" spans="1:62" x14ac:dyDescent="0.35">
      <c r="A1561" t="s">
        <v>3563</v>
      </c>
      <c r="B1561">
        <v>10000</v>
      </c>
      <c r="C1561">
        <v>20000</v>
      </c>
      <c r="D1561">
        <v>45772</v>
      </c>
      <c r="E1561" t="s">
        <v>59</v>
      </c>
      <c r="F1561" t="s">
        <v>3497</v>
      </c>
      <c r="G1561" t="s">
        <v>1880</v>
      </c>
      <c r="H1561" t="s">
        <v>1881</v>
      </c>
      <c r="I1561">
        <v>2</v>
      </c>
      <c r="J1561" t="s">
        <v>63</v>
      </c>
      <c r="K1561">
        <v>63</v>
      </c>
      <c r="L1561" t="s">
        <v>6051</v>
      </c>
      <c r="M1561" t="s">
        <v>26408</v>
      </c>
      <c r="N1561" t="s">
        <v>136</v>
      </c>
      <c r="O1561" t="s">
        <v>3850</v>
      </c>
      <c r="P1561">
        <v>3750</v>
      </c>
      <c r="Q1561">
        <f t="shared" si="421"/>
        <v>138.75</v>
      </c>
      <c r="R1561" s="34">
        <f t="shared" si="422"/>
        <v>2.3125</v>
      </c>
      <c r="S1561" s="35">
        <v>45771</v>
      </c>
      <c r="U1561">
        <v>16</v>
      </c>
      <c r="V1561">
        <v>60000</v>
      </c>
      <c r="W1561" t="s">
        <v>65</v>
      </c>
      <c r="X1561" t="s">
        <v>1882</v>
      </c>
      <c r="Y1561">
        <v>0</v>
      </c>
      <c r="Z1561">
        <v>0</v>
      </c>
      <c r="AA1561">
        <v>0</v>
      </c>
      <c r="AB1561">
        <v>0</v>
      </c>
      <c r="AC1561">
        <v>0</v>
      </c>
      <c r="AD1561">
        <v>0</v>
      </c>
      <c r="AG1561">
        <v>0</v>
      </c>
      <c r="AK1561" t="s">
        <v>63</v>
      </c>
      <c r="AL1561">
        <v>0</v>
      </c>
      <c r="AM1561" t="s">
        <v>63</v>
      </c>
      <c r="AP1561" t="s">
        <v>1883</v>
      </c>
      <c r="AQ1561" t="s">
        <v>170</v>
      </c>
      <c r="AR1561" t="s">
        <v>21526</v>
      </c>
      <c r="AT1561">
        <v>0</v>
      </c>
      <c r="AU1561">
        <v>0</v>
      </c>
      <c r="AV1561">
        <v>0</v>
      </c>
      <c r="AW1561">
        <v>0</v>
      </c>
      <c r="AX1561">
        <v>0</v>
      </c>
      <c r="AY1561">
        <v>0</v>
      </c>
      <c r="BC1561" t="s">
        <v>63</v>
      </c>
      <c r="BG1561" t="s">
        <v>170</v>
      </c>
      <c r="BJ1561" t="s">
        <v>3564</v>
      </c>
    </row>
    <row r="1562" spans="1:62" x14ac:dyDescent="0.35">
      <c r="A1562" t="s">
        <v>3565</v>
      </c>
      <c r="B1562">
        <v>10000</v>
      </c>
      <c r="C1562">
        <v>20000</v>
      </c>
      <c r="D1562">
        <v>45771</v>
      </c>
      <c r="E1562" t="s">
        <v>59</v>
      </c>
      <c r="F1562" t="s">
        <v>3566</v>
      </c>
      <c r="G1562" t="s">
        <v>1428</v>
      </c>
      <c r="H1562" t="s">
        <v>1429</v>
      </c>
      <c r="I1562">
        <v>2</v>
      </c>
      <c r="J1562" t="s">
        <v>63</v>
      </c>
      <c r="K1562">
        <v>63</v>
      </c>
      <c r="L1562" t="s">
        <v>6051</v>
      </c>
      <c r="M1562" t="s">
        <v>26408</v>
      </c>
      <c r="N1562" t="s">
        <v>136</v>
      </c>
      <c r="O1562" t="s">
        <v>3850</v>
      </c>
      <c r="P1562">
        <v>5000</v>
      </c>
      <c r="Q1562">
        <f t="shared" si="421"/>
        <v>170</v>
      </c>
      <c r="R1562" s="34">
        <f t="shared" si="422"/>
        <v>2.8333333333333335</v>
      </c>
      <c r="S1562" s="35">
        <v>45771</v>
      </c>
      <c r="U1562">
        <v>16</v>
      </c>
      <c r="V1562">
        <v>80000</v>
      </c>
      <c r="W1562" t="s">
        <v>65</v>
      </c>
      <c r="X1562" t="s">
        <v>3002</v>
      </c>
      <c r="Y1562">
        <v>0</v>
      </c>
      <c r="Z1562">
        <v>0</v>
      </c>
      <c r="AA1562">
        <v>0</v>
      </c>
      <c r="AB1562">
        <v>0</v>
      </c>
      <c r="AC1562">
        <v>0</v>
      </c>
      <c r="AD1562">
        <v>0</v>
      </c>
      <c r="AG1562">
        <v>0</v>
      </c>
      <c r="AK1562" t="s">
        <v>63</v>
      </c>
      <c r="AL1562">
        <v>0</v>
      </c>
      <c r="AM1562" t="s">
        <v>63</v>
      </c>
      <c r="AP1562" t="s">
        <v>3003</v>
      </c>
      <c r="AQ1562" t="s">
        <v>170</v>
      </c>
      <c r="AR1562" t="s">
        <v>21526</v>
      </c>
      <c r="AT1562">
        <v>0</v>
      </c>
      <c r="AU1562">
        <v>0</v>
      </c>
      <c r="AV1562">
        <v>0</v>
      </c>
      <c r="AW1562">
        <v>0</v>
      </c>
      <c r="AX1562">
        <v>0</v>
      </c>
      <c r="AY1562">
        <v>0</v>
      </c>
      <c r="BC1562" t="s">
        <v>63</v>
      </c>
      <c r="BG1562" t="s">
        <v>170</v>
      </c>
      <c r="BJ1562" t="s">
        <v>3567</v>
      </c>
    </row>
    <row r="1563" spans="1:62" x14ac:dyDescent="0.35">
      <c r="A1563" t="s">
        <v>5846</v>
      </c>
      <c r="B1563">
        <v>10000</v>
      </c>
      <c r="C1563">
        <v>10000</v>
      </c>
      <c r="D1563">
        <v>45777</v>
      </c>
      <c r="E1563" t="s">
        <v>59</v>
      </c>
      <c r="F1563" t="s">
        <v>5847</v>
      </c>
      <c r="G1563" t="s">
        <v>5848</v>
      </c>
      <c r="H1563" t="s">
        <v>3191</v>
      </c>
      <c r="I1563">
        <v>1</v>
      </c>
      <c r="J1563" t="s">
        <v>63</v>
      </c>
      <c r="K1563">
        <v>67</v>
      </c>
      <c r="L1563" t="s">
        <v>26412</v>
      </c>
      <c r="M1563" t="s">
        <v>26408</v>
      </c>
      <c r="N1563" t="s">
        <v>3801</v>
      </c>
      <c r="O1563" t="s">
        <v>3839</v>
      </c>
      <c r="P1563">
        <v>120000</v>
      </c>
      <c r="Q1563">
        <f>(P1563/50)+45</f>
        <v>2445</v>
      </c>
      <c r="R1563" s="34">
        <f>Q1563/60</f>
        <v>40.75</v>
      </c>
      <c r="S1563" s="35">
        <v>45771</v>
      </c>
      <c r="U1563">
        <v>1</v>
      </c>
      <c r="V1563">
        <v>120000</v>
      </c>
      <c r="W1563" t="s">
        <v>65</v>
      </c>
      <c r="X1563" t="s">
        <v>3193</v>
      </c>
      <c r="Y1563">
        <v>0</v>
      </c>
      <c r="Z1563">
        <v>0</v>
      </c>
      <c r="AA1563">
        <v>0</v>
      </c>
      <c r="AB1563">
        <v>0</v>
      </c>
      <c r="AC1563">
        <v>0</v>
      </c>
      <c r="AD1563">
        <v>0</v>
      </c>
      <c r="AG1563">
        <v>0</v>
      </c>
      <c r="AK1563" t="s">
        <v>63</v>
      </c>
      <c r="AL1563">
        <v>0</v>
      </c>
      <c r="AM1563" t="s">
        <v>63</v>
      </c>
      <c r="AP1563" t="s">
        <v>3194</v>
      </c>
      <c r="AQ1563" t="s">
        <v>275</v>
      </c>
      <c r="AR1563" t="s">
        <v>21306</v>
      </c>
      <c r="AT1563">
        <v>0</v>
      </c>
      <c r="AU1563">
        <v>0</v>
      </c>
      <c r="AV1563">
        <v>0</v>
      </c>
      <c r="AW1563">
        <v>0</v>
      </c>
      <c r="AX1563">
        <v>0</v>
      </c>
      <c r="AY1563">
        <v>0</v>
      </c>
      <c r="BC1563" t="s">
        <v>63</v>
      </c>
      <c r="BG1563" t="s">
        <v>275</v>
      </c>
      <c r="BJ1563" t="s">
        <v>5849</v>
      </c>
    </row>
    <row r="1564" spans="1:62" x14ac:dyDescent="0.35">
      <c r="A1564" t="s">
        <v>5850</v>
      </c>
      <c r="B1564">
        <v>10000</v>
      </c>
      <c r="C1564">
        <v>30000</v>
      </c>
      <c r="D1564">
        <v>45776</v>
      </c>
      <c r="E1564" t="s">
        <v>59</v>
      </c>
      <c r="F1564" t="s">
        <v>5851</v>
      </c>
      <c r="G1564" t="s">
        <v>5852</v>
      </c>
      <c r="H1564" t="s">
        <v>5853</v>
      </c>
      <c r="I1564">
        <v>1</v>
      </c>
      <c r="J1564" t="s">
        <v>63</v>
      </c>
      <c r="K1564">
        <v>117</v>
      </c>
      <c r="L1564" t="s">
        <v>6044</v>
      </c>
      <c r="M1564" t="s">
        <v>26408</v>
      </c>
      <c r="N1564" t="s">
        <v>1377</v>
      </c>
      <c r="O1564" t="s">
        <v>3849</v>
      </c>
      <c r="P1564">
        <v>3334</v>
      </c>
      <c r="Q1564">
        <f>(P1564/20)+45</f>
        <v>211.7</v>
      </c>
      <c r="R1564" s="34">
        <f>Q1564/60</f>
        <v>3.5283333333333333</v>
      </c>
      <c r="S1564" s="35">
        <v>45771</v>
      </c>
      <c r="U1564">
        <v>3</v>
      </c>
      <c r="V1564">
        <v>10002</v>
      </c>
      <c r="W1564" t="s">
        <v>65</v>
      </c>
      <c r="X1564" t="s">
        <v>5854</v>
      </c>
      <c r="Y1564">
        <v>0</v>
      </c>
      <c r="Z1564">
        <v>0</v>
      </c>
      <c r="AA1564">
        <v>0</v>
      </c>
      <c r="AB1564">
        <v>0</v>
      </c>
      <c r="AC1564">
        <v>0</v>
      </c>
      <c r="AD1564">
        <v>0</v>
      </c>
      <c r="AG1564">
        <v>0</v>
      </c>
      <c r="AK1564" t="s">
        <v>63</v>
      </c>
      <c r="AL1564">
        <v>0</v>
      </c>
      <c r="AM1564" t="s">
        <v>63</v>
      </c>
      <c r="AP1564" t="s">
        <v>5855</v>
      </c>
      <c r="AQ1564" t="s">
        <v>2395</v>
      </c>
      <c r="AR1564" t="s">
        <v>12589</v>
      </c>
      <c r="AT1564">
        <v>0</v>
      </c>
      <c r="AU1564">
        <v>0</v>
      </c>
      <c r="AV1564">
        <v>0</v>
      </c>
      <c r="AW1564">
        <v>0</v>
      </c>
      <c r="AX1564">
        <v>0</v>
      </c>
      <c r="AY1564">
        <v>0</v>
      </c>
      <c r="BC1564" t="s">
        <v>63</v>
      </c>
      <c r="BG1564" t="s">
        <v>2395</v>
      </c>
      <c r="BJ1564" t="s">
        <v>5856</v>
      </c>
    </row>
    <row r="1565" spans="1:62" x14ac:dyDescent="0.35">
      <c r="A1565" t="s">
        <v>4021</v>
      </c>
      <c r="B1565">
        <v>10000</v>
      </c>
      <c r="C1565">
        <v>10000</v>
      </c>
      <c r="D1565">
        <v>45776</v>
      </c>
      <c r="E1565" t="s">
        <v>59</v>
      </c>
      <c r="F1565" t="s">
        <v>4022</v>
      </c>
      <c r="G1565" t="s">
        <v>4023</v>
      </c>
      <c r="H1565" t="s">
        <v>4024</v>
      </c>
      <c r="I1565">
        <v>1</v>
      </c>
      <c r="J1565" t="s">
        <v>63</v>
      </c>
      <c r="K1565">
        <v>72</v>
      </c>
      <c r="L1565" t="s">
        <v>6056</v>
      </c>
      <c r="M1565" t="s">
        <v>26406</v>
      </c>
      <c r="N1565" t="s">
        <v>869</v>
      </c>
      <c r="O1565" t="s">
        <v>3829</v>
      </c>
      <c r="P1565">
        <v>1000</v>
      </c>
      <c r="S1565" s="35">
        <v>45771</v>
      </c>
      <c r="U1565">
        <v>6</v>
      </c>
      <c r="V1565">
        <v>6000</v>
      </c>
      <c r="W1565" t="s">
        <v>65</v>
      </c>
      <c r="X1565" t="s">
        <v>4025</v>
      </c>
      <c r="Y1565">
        <v>0</v>
      </c>
      <c r="Z1565">
        <v>0</v>
      </c>
      <c r="AA1565">
        <v>0</v>
      </c>
      <c r="AB1565">
        <v>0</v>
      </c>
      <c r="AC1565">
        <v>0</v>
      </c>
      <c r="AD1565">
        <v>0</v>
      </c>
      <c r="AG1565">
        <v>0</v>
      </c>
      <c r="AK1565" t="s">
        <v>63</v>
      </c>
      <c r="AL1565">
        <v>0</v>
      </c>
      <c r="AM1565" t="s">
        <v>63</v>
      </c>
      <c r="AP1565" t="s">
        <v>4026</v>
      </c>
      <c r="AQ1565" t="s">
        <v>282</v>
      </c>
      <c r="AR1565" t="s">
        <v>14518</v>
      </c>
      <c r="AT1565">
        <v>0</v>
      </c>
      <c r="AU1565">
        <v>0</v>
      </c>
      <c r="AV1565">
        <v>0</v>
      </c>
      <c r="AW1565">
        <v>0</v>
      </c>
      <c r="AX1565">
        <v>0</v>
      </c>
      <c r="AY1565">
        <v>0</v>
      </c>
      <c r="BC1565" t="s">
        <v>63</v>
      </c>
      <c r="BG1565" t="s">
        <v>282</v>
      </c>
      <c r="BJ1565" t="s">
        <v>4027</v>
      </c>
    </row>
    <row r="1566" spans="1:62" x14ac:dyDescent="0.35">
      <c r="A1566" t="s">
        <v>3581</v>
      </c>
      <c r="B1566">
        <v>10000</v>
      </c>
      <c r="C1566">
        <v>10000</v>
      </c>
      <c r="D1566">
        <v>45771</v>
      </c>
      <c r="E1566" t="s">
        <v>59</v>
      </c>
      <c r="F1566" t="s">
        <v>3582</v>
      </c>
      <c r="G1566" t="s">
        <v>3583</v>
      </c>
      <c r="H1566" t="s">
        <v>3584</v>
      </c>
      <c r="I1566">
        <v>1</v>
      </c>
      <c r="J1566" t="s">
        <v>63</v>
      </c>
      <c r="K1566">
        <v>95</v>
      </c>
      <c r="L1566" t="s">
        <v>6068</v>
      </c>
      <c r="M1566" t="s">
        <v>26408</v>
      </c>
      <c r="N1566" t="s">
        <v>454</v>
      </c>
      <c r="O1566" t="s">
        <v>3837</v>
      </c>
      <c r="P1566">
        <v>358</v>
      </c>
      <c r="Q1566">
        <f t="shared" ref="Q1566:Q1575" si="423">(P1566/20)+45</f>
        <v>62.9</v>
      </c>
      <c r="R1566" s="34">
        <f t="shared" ref="R1566:R1576" si="424">Q1566/60</f>
        <v>1.0483333333333333</v>
      </c>
      <c r="S1566" s="35">
        <v>45771</v>
      </c>
      <c r="U1566">
        <v>28</v>
      </c>
      <c r="V1566">
        <v>10016</v>
      </c>
      <c r="W1566" t="s">
        <v>65</v>
      </c>
      <c r="X1566" t="s">
        <v>3585</v>
      </c>
      <c r="Y1566">
        <v>0</v>
      </c>
      <c r="Z1566">
        <v>0</v>
      </c>
      <c r="AA1566">
        <v>0</v>
      </c>
      <c r="AB1566">
        <v>0</v>
      </c>
      <c r="AC1566">
        <v>0</v>
      </c>
      <c r="AD1566">
        <v>0</v>
      </c>
      <c r="AG1566">
        <v>0</v>
      </c>
      <c r="AK1566" t="s">
        <v>63</v>
      </c>
      <c r="AL1566">
        <v>0</v>
      </c>
      <c r="AM1566" t="s">
        <v>63</v>
      </c>
      <c r="AP1566" t="s">
        <v>3586</v>
      </c>
      <c r="AQ1566" t="s">
        <v>465</v>
      </c>
      <c r="AR1566" t="s">
        <v>15009</v>
      </c>
      <c r="AT1566">
        <v>0</v>
      </c>
      <c r="AU1566">
        <v>0</v>
      </c>
      <c r="AV1566">
        <v>0</v>
      </c>
      <c r="AW1566">
        <v>0</v>
      </c>
      <c r="AX1566">
        <v>0</v>
      </c>
      <c r="AY1566">
        <v>0</v>
      </c>
      <c r="BC1566" t="s">
        <v>63</v>
      </c>
      <c r="BG1566" t="s">
        <v>465</v>
      </c>
      <c r="BJ1566" t="s">
        <v>3587</v>
      </c>
    </row>
    <row r="1567" spans="1:62" x14ac:dyDescent="0.35">
      <c r="A1567" t="s">
        <v>3581</v>
      </c>
      <c r="B1567">
        <v>20000</v>
      </c>
      <c r="C1567">
        <v>10000</v>
      </c>
      <c r="D1567">
        <v>45771</v>
      </c>
      <c r="E1567" t="s">
        <v>59</v>
      </c>
      <c r="F1567" t="s">
        <v>3582</v>
      </c>
      <c r="G1567" t="s">
        <v>3583</v>
      </c>
      <c r="H1567" t="s">
        <v>3584</v>
      </c>
      <c r="I1567">
        <v>1</v>
      </c>
      <c r="J1567" t="s">
        <v>63</v>
      </c>
      <c r="K1567">
        <v>95</v>
      </c>
      <c r="L1567" t="s">
        <v>6068</v>
      </c>
      <c r="M1567" t="s">
        <v>26408</v>
      </c>
      <c r="N1567" t="s">
        <v>454</v>
      </c>
      <c r="O1567" t="s">
        <v>3837</v>
      </c>
      <c r="P1567">
        <v>357</v>
      </c>
      <c r="Q1567">
        <f t="shared" si="423"/>
        <v>62.85</v>
      </c>
      <c r="R1567" s="34">
        <f t="shared" si="424"/>
        <v>1.0475000000000001</v>
      </c>
      <c r="S1567" s="35">
        <v>45771</v>
      </c>
      <c r="U1567">
        <v>28</v>
      </c>
      <c r="V1567">
        <v>10000</v>
      </c>
      <c r="W1567" t="s">
        <v>65</v>
      </c>
      <c r="X1567" t="s">
        <v>3585</v>
      </c>
      <c r="Y1567">
        <v>0</v>
      </c>
      <c r="Z1567">
        <v>0</v>
      </c>
      <c r="AA1567">
        <v>0</v>
      </c>
      <c r="AB1567">
        <v>0</v>
      </c>
      <c r="AC1567">
        <v>0</v>
      </c>
      <c r="AD1567">
        <v>0</v>
      </c>
      <c r="AG1567">
        <v>0</v>
      </c>
      <c r="AK1567" t="s">
        <v>63</v>
      </c>
      <c r="AL1567">
        <v>0</v>
      </c>
      <c r="AM1567" t="s">
        <v>63</v>
      </c>
      <c r="AP1567" t="s">
        <v>3586</v>
      </c>
      <c r="AQ1567" t="s">
        <v>465</v>
      </c>
      <c r="AR1567" t="s">
        <v>15009</v>
      </c>
      <c r="AT1567">
        <v>0</v>
      </c>
      <c r="AU1567">
        <v>0</v>
      </c>
      <c r="AV1567">
        <v>0</v>
      </c>
      <c r="AW1567">
        <v>0</v>
      </c>
      <c r="AX1567">
        <v>0</v>
      </c>
      <c r="AY1567">
        <v>0</v>
      </c>
      <c r="BC1567" t="s">
        <v>63</v>
      </c>
      <c r="BG1567" t="s">
        <v>465</v>
      </c>
      <c r="BJ1567" t="s">
        <v>3587</v>
      </c>
    </row>
    <row r="1568" spans="1:62" x14ac:dyDescent="0.35">
      <c r="A1568" t="s">
        <v>3581</v>
      </c>
      <c r="B1568">
        <v>30000</v>
      </c>
      <c r="C1568">
        <v>10000</v>
      </c>
      <c r="D1568">
        <v>45771</v>
      </c>
      <c r="E1568" t="s">
        <v>59</v>
      </c>
      <c r="F1568" t="s">
        <v>3582</v>
      </c>
      <c r="G1568" t="s">
        <v>3583</v>
      </c>
      <c r="H1568" t="s">
        <v>3584</v>
      </c>
      <c r="I1568">
        <v>1</v>
      </c>
      <c r="J1568" t="s">
        <v>63</v>
      </c>
      <c r="K1568">
        <v>95</v>
      </c>
      <c r="L1568" t="s">
        <v>6068</v>
      </c>
      <c r="M1568" t="s">
        <v>26408</v>
      </c>
      <c r="N1568" t="s">
        <v>454</v>
      </c>
      <c r="O1568" t="s">
        <v>3837</v>
      </c>
      <c r="P1568">
        <v>357</v>
      </c>
      <c r="Q1568">
        <f t="shared" si="423"/>
        <v>62.85</v>
      </c>
      <c r="R1568" s="34">
        <f t="shared" si="424"/>
        <v>1.0475000000000001</v>
      </c>
      <c r="S1568" s="35">
        <v>45771</v>
      </c>
      <c r="U1568">
        <v>28</v>
      </c>
      <c r="V1568">
        <v>10000</v>
      </c>
      <c r="W1568" t="s">
        <v>65</v>
      </c>
      <c r="X1568" t="s">
        <v>3585</v>
      </c>
      <c r="Y1568">
        <v>0</v>
      </c>
      <c r="Z1568">
        <v>0</v>
      </c>
      <c r="AA1568">
        <v>0</v>
      </c>
      <c r="AB1568">
        <v>0</v>
      </c>
      <c r="AC1568">
        <v>0</v>
      </c>
      <c r="AD1568">
        <v>0</v>
      </c>
      <c r="AG1568">
        <v>0</v>
      </c>
      <c r="AK1568" t="s">
        <v>63</v>
      </c>
      <c r="AL1568">
        <v>0</v>
      </c>
      <c r="AM1568" t="s">
        <v>63</v>
      </c>
      <c r="AP1568" t="s">
        <v>3586</v>
      </c>
      <c r="AQ1568" t="s">
        <v>465</v>
      </c>
      <c r="AR1568" t="s">
        <v>15009</v>
      </c>
      <c r="AT1568">
        <v>0</v>
      </c>
      <c r="AU1568">
        <v>0</v>
      </c>
      <c r="AV1568">
        <v>0</v>
      </c>
      <c r="AW1568">
        <v>0</v>
      </c>
      <c r="AX1568">
        <v>0</v>
      </c>
      <c r="AY1568">
        <v>0</v>
      </c>
      <c r="BC1568" t="s">
        <v>63</v>
      </c>
      <c r="BG1568" t="s">
        <v>465</v>
      </c>
      <c r="BJ1568" t="s">
        <v>3587</v>
      </c>
    </row>
    <row r="1569" spans="1:62" x14ac:dyDescent="0.35">
      <c r="A1569" t="s">
        <v>3581</v>
      </c>
      <c r="B1569">
        <v>40000</v>
      </c>
      <c r="C1569">
        <v>10000</v>
      </c>
      <c r="D1569">
        <v>45771</v>
      </c>
      <c r="E1569" t="s">
        <v>59</v>
      </c>
      <c r="F1569" t="s">
        <v>3582</v>
      </c>
      <c r="G1569" t="s">
        <v>3583</v>
      </c>
      <c r="H1569" t="s">
        <v>3584</v>
      </c>
      <c r="I1569">
        <v>1</v>
      </c>
      <c r="J1569" t="s">
        <v>63</v>
      </c>
      <c r="K1569">
        <v>95</v>
      </c>
      <c r="L1569" t="s">
        <v>6068</v>
      </c>
      <c r="M1569" t="s">
        <v>26408</v>
      </c>
      <c r="N1569" t="s">
        <v>454</v>
      </c>
      <c r="O1569" t="s">
        <v>3837</v>
      </c>
      <c r="P1569">
        <v>357</v>
      </c>
      <c r="Q1569">
        <f t="shared" si="423"/>
        <v>62.85</v>
      </c>
      <c r="R1569" s="34">
        <f t="shared" si="424"/>
        <v>1.0475000000000001</v>
      </c>
      <c r="S1569" s="35">
        <v>45771</v>
      </c>
      <c r="U1569">
        <v>28</v>
      </c>
      <c r="V1569">
        <v>10000</v>
      </c>
      <c r="W1569" t="s">
        <v>65</v>
      </c>
      <c r="X1569" t="s">
        <v>3585</v>
      </c>
      <c r="Y1569">
        <v>0</v>
      </c>
      <c r="Z1569">
        <v>0</v>
      </c>
      <c r="AA1569">
        <v>0</v>
      </c>
      <c r="AB1569">
        <v>0</v>
      </c>
      <c r="AC1569">
        <v>0</v>
      </c>
      <c r="AD1569">
        <v>0</v>
      </c>
      <c r="AG1569">
        <v>0</v>
      </c>
      <c r="AK1569" t="s">
        <v>63</v>
      </c>
      <c r="AL1569">
        <v>0</v>
      </c>
      <c r="AM1569" t="s">
        <v>63</v>
      </c>
      <c r="AP1569" t="s">
        <v>3586</v>
      </c>
      <c r="AQ1569" t="s">
        <v>465</v>
      </c>
      <c r="AR1569" t="s">
        <v>15009</v>
      </c>
      <c r="AT1569">
        <v>0</v>
      </c>
      <c r="AU1569">
        <v>0</v>
      </c>
      <c r="AV1569">
        <v>0</v>
      </c>
      <c r="AW1569">
        <v>0</v>
      </c>
      <c r="AX1569">
        <v>0</v>
      </c>
      <c r="AY1569">
        <v>0</v>
      </c>
      <c r="BC1569" t="s">
        <v>63</v>
      </c>
      <c r="BG1569" t="s">
        <v>465</v>
      </c>
      <c r="BJ1569" t="s">
        <v>3587</v>
      </c>
    </row>
    <row r="1570" spans="1:62" x14ac:dyDescent="0.35">
      <c r="A1570" t="s">
        <v>3581</v>
      </c>
      <c r="B1570">
        <v>50000</v>
      </c>
      <c r="C1570">
        <v>10000</v>
      </c>
      <c r="D1570">
        <v>45771</v>
      </c>
      <c r="E1570" t="s">
        <v>59</v>
      </c>
      <c r="F1570" t="s">
        <v>3582</v>
      </c>
      <c r="G1570" t="s">
        <v>3583</v>
      </c>
      <c r="H1570" t="s">
        <v>3584</v>
      </c>
      <c r="I1570">
        <v>1</v>
      </c>
      <c r="J1570" t="s">
        <v>63</v>
      </c>
      <c r="K1570">
        <v>95</v>
      </c>
      <c r="L1570" t="s">
        <v>6068</v>
      </c>
      <c r="M1570" t="s">
        <v>26408</v>
      </c>
      <c r="N1570" t="s">
        <v>454</v>
      </c>
      <c r="O1570" t="s">
        <v>3837</v>
      </c>
      <c r="P1570">
        <v>357</v>
      </c>
      <c r="Q1570">
        <f t="shared" si="423"/>
        <v>62.85</v>
      </c>
      <c r="R1570" s="34">
        <f t="shared" si="424"/>
        <v>1.0475000000000001</v>
      </c>
      <c r="S1570" s="35">
        <v>45771</v>
      </c>
      <c r="U1570">
        <v>28</v>
      </c>
      <c r="V1570">
        <v>10000</v>
      </c>
      <c r="W1570" t="s">
        <v>65</v>
      </c>
      <c r="X1570" t="s">
        <v>3585</v>
      </c>
      <c r="Y1570">
        <v>0</v>
      </c>
      <c r="Z1570">
        <v>0</v>
      </c>
      <c r="AA1570">
        <v>0</v>
      </c>
      <c r="AB1570">
        <v>0</v>
      </c>
      <c r="AC1570">
        <v>0</v>
      </c>
      <c r="AD1570">
        <v>0</v>
      </c>
      <c r="AG1570">
        <v>0</v>
      </c>
      <c r="AK1570" t="s">
        <v>63</v>
      </c>
      <c r="AL1570">
        <v>0</v>
      </c>
      <c r="AM1570" t="s">
        <v>63</v>
      </c>
      <c r="AP1570" t="s">
        <v>3586</v>
      </c>
      <c r="AQ1570" t="s">
        <v>465</v>
      </c>
      <c r="AR1570" t="s">
        <v>15009</v>
      </c>
      <c r="AT1570">
        <v>0</v>
      </c>
      <c r="AU1570">
        <v>0</v>
      </c>
      <c r="AV1570">
        <v>0</v>
      </c>
      <c r="AW1570">
        <v>0</v>
      </c>
      <c r="AX1570">
        <v>0</v>
      </c>
      <c r="AY1570">
        <v>0</v>
      </c>
      <c r="BC1570" t="s">
        <v>63</v>
      </c>
      <c r="BG1570" t="s">
        <v>465</v>
      </c>
      <c r="BJ1570" t="s">
        <v>3587</v>
      </c>
    </row>
    <row r="1571" spans="1:62" x14ac:dyDescent="0.35">
      <c r="A1571" t="s">
        <v>3581</v>
      </c>
      <c r="B1571">
        <v>60000</v>
      </c>
      <c r="C1571">
        <v>10000</v>
      </c>
      <c r="D1571">
        <v>45771</v>
      </c>
      <c r="E1571" t="s">
        <v>59</v>
      </c>
      <c r="F1571" t="s">
        <v>3582</v>
      </c>
      <c r="G1571" t="s">
        <v>3583</v>
      </c>
      <c r="H1571" t="s">
        <v>3584</v>
      </c>
      <c r="I1571">
        <v>1</v>
      </c>
      <c r="J1571" t="s">
        <v>63</v>
      </c>
      <c r="K1571">
        <v>95</v>
      </c>
      <c r="L1571" t="s">
        <v>6068</v>
      </c>
      <c r="M1571" t="s">
        <v>26408</v>
      </c>
      <c r="N1571" t="s">
        <v>454</v>
      </c>
      <c r="O1571" t="s">
        <v>3837</v>
      </c>
      <c r="P1571">
        <v>357</v>
      </c>
      <c r="Q1571">
        <f t="shared" si="423"/>
        <v>62.85</v>
      </c>
      <c r="R1571" s="34">
        <f t="shared" si="424"/>
        <v>1.0475000000000001</v>
      </c>
      <c r="S1571" s="35">
        <v>45771</v>
      </c>
      <c r="U1571">
        <v>28</v>
      </c>
      <c r="V1571">
        <v>10000</v>
      </c>
      <c r="W1571" t="s">
        <v>65</v>
      </c>
      <c r="X1571" t="s">
        <v>3585</v>
      </c>
      <c r="Y1571">
        <v>0</v>
      </c>
      <c r="Z1571">
        <v>0</v>
      </c>
      <c r="AA1571">
        <v>0</v>
      </c>
      <c r="AB1571">
        <v>0</v>
      </c>
      <c r="AC1571">
        <v>0</v>
      </c>
      <c r="AD1571">
        <v>0</v>
      </c>
      <c r="AG1571">
        <v>0</v>
      </c>
      <c r="AK1571" t="s">
        <v>63</v>
      </c>
      <c r="AL1571">
        <v>0</v>
      </c>
      <c r="AM1571" t="s">
        <v>63</v>
      </c>
      <c r="AP1571" t="s">
        <v>3586</v>
      </c>
      <c r="AQ1571" t="s">
        <v>465</v>
      </c>
      <c r="AR1571" t="s">
        <v>15009</v>
      </c>
      <c r="AT1571">
        <v>0</v>
      </c>
      <c r="AU1571">
        <v>0</v>
      </c>
      <c r="AV1571">
        <v>0</v>
      </c>
      <c r="AW1571">
        <v>0</v>
      </c>
      <c r="AX1571">
        <v>0</v>
      </c>
      <c r="AY1571">
        <v>0</v>
      </c>
      <c r="BC1571" t="s">
        <v>63</v>
      </c>
      <c r="BG1571" t="s">
        <v>465</v>
      </c>
      <c r="BJ1571" t="s">
        <v>3587</v>
      </c>
    </row>
    <row r="1572" spans="1:62" x14ac:dyDescent="0.35">
      <c r="A1572" t="s">
        <v>3581</v>
      </c>
      <c r="B1572">
        <v>70000</v>
      </c>
      <c r="C1572">
        <v>10000</v>
      </c>
      <c r="D1572">
        <v>45771</v>
      </c>
      <c r="E1572" t="s">
        <v>59</v>
      </c>
      <c r="F1572" t="s">
        <v>3582</v>
      </c>
      <c r="G1572" t="s">
        <v>3583</v>
      </c>
      <c r="H1572" t="s">
        <v>3584</v>
      </c>
      <c r="I1572">
        <v>1</v>
      </c>
      <c r="J1572" t="s">
        <v>63</v>
      </c>
      <c r="K1572">
        <v>95</v>
      </c>
      <c r="L1572" t="s">
        <v>6068</v>
      </c>
      <c r="M1572" t="s">
        <v>26408</v>
      </c>
      <c r="N1572" t="s">
        <v>454</v>
      </c>
      <c r="O1572" t="s">
        <v>3837</v>
      </c>
      <c r="P1572">
        <v>357</v>
      </c>
      <c r="Q1572">
        <f t="shared" si="423"/>
        <v>62.85</v>
      </c>
      <c r="R1572" s="34">
        <f t="shared" si="424"/>
        <v>1.0475000000000001</v>
      </c>
      <c r="S1572" s="35">
        <v>45771</v>
      </c>
      <c r="U1572">
        <v>28</v>
      </c>
      <c r="V1572">
        <v>10000</v>
      </c>
      <c r="W1572" t="s">
        <v>65</v>
      </c>
      <c r="X1572" t="s">
        <v>3585</v>
      </c>
      <c r="Y1572">
        <v>0</v>
      </c>
      <c r="Z1572">
        <v>0</v>
      </c>
      <c r="AA1572">
        <v>0</v>
      </c>
      <c r="AB1572">
        <v>0</v>
      </c>
      <c r="AC1572">
        <v>0</v>
      </c>
      <c r="AD1572">
        <v>0</v>
      </c>
      <c r="AG1572">
        <v>0</v>
      </c>
      <c r="AK1572" t="s">
        <v>63</v>
      </c>
      <c r="AL1572">
        <v>0</v>
      </c>
      <c r="AM1572" t="s">
        <v>63</v>
      </c>
      <c r="AP1572" t="s">
        <v>3586</v>
      </c>
      <c r="AQ1572" t="s">
        <v>465</v>
      </c>
      <c r="AR1572" t="s">
        <v>15009</v>
      </c>
      <c r="AT1572">
        <v>0</v>
      </c>
      <c r="AU1572">
        <v>0</v>
      </c>
      <c r="AV1572">
        <v>0</v>
      </c>
      <c r="AW1572">
        <v>0</v>
      </c>
      <c r="AX1572">
        <v>0</v>
      </c>
      <c r="AY1572">
        <v>0</v>
      </c>
      <c r="BC1572" t="s">
        <v>63</v>
      </c>
      <c r="BG1572" t="s">
        <v>465</v>
      </c>
      <c r="BJ1572" t="s">
        <v>3587</v>
      </c>
    </row>
    <row r="1573" spans="1:62" x14ac:dyDescent="0.35">
      <c r="A1573" t="s">
        <v>3581</v>
      </c>
      <c r="B1573">
        <v>80000</v>
      </c>
      <c r="C1573">
        <v>10000</v>
      </c>
      <c r="D1573">
        <v>45771</v>
      </c>
      <c r="E1573" t="s">
        <v>59</v>
      </c>
      <c r="F1573" t="s">
        <v>3582</v>
      </c>
      <c r="G1573" t="s">
        <v>3583</v>
      </c>
      <c r="H1573" t="s">
        <v>3584</v>
      </c>
      <c r="I1573">
        <v>1</v>
      </c>
      <c r="J1573" t="s">
        <v>63</v>
      </c>
      <c r="K1573">
        <v>95</v>
      </c>
      <c r="L1573" t="s">
        <v>6068</v>
      </c>
      <c r="M1573" t="s">
        <v>26408</v>
      </c>
      <c r="N1573" t="s">
        <v>454</v>
      </c>
      <c r="O1573" t="s">
        <v>3837</v>
      </c>
      <c r="P1573">
        <v>357</v>
      </c>
      <c r="Q1573">
        <f t="shared" si="423"/>
        <v>62.85</v>
      </c>
      <c r="R1573" s="34">
        <f t="shared" si="424"/>
        <v>1.0475000000000001</v>
      </c>
      <c r="S1573" s="35">
        <v>45771</v>
      </c>
      <c r="U1573">
        <v>28</v>
      </c>
      <c r="V1573">
        <v>10000</v>
      </c>
      <c r="W1573" t="s">
        <v>65</v>
      </c>
      <c r="X1573" t="s">
        <v>3585</v>
      </c>
      <c r="Y1573">
        <v>0</v>
      </c>
      <c r="Z1573">
        <v>0</v>
      </c>
      <c r="AA1573">
        <v>0</v>
      </c>
      <c r="AB1573">
        <v>0</v>
      </c>
      <c r="AC1573">
        <v>0</v>
      </c>
      <c r="AD1573">
        <v>0</v>
      </c>
      <c r="AG1573">
        <v>0</v>
      </c>
      <c r="AK1573" t="s">
        <v>63</v>
      </c>
      <c r="AL1573">
        <v>0</v>
      </c>
      <c r="AM1573" t="s">
        <v>63</v>
      </c>
      <c r="AP1573" t="s">
        <v>3586</v>
      </c>
      <c r="AQ1573" t="s">
        <v>465</v>
      </c>
      <c r="AR1573" t="s">
        <v>15009</v>
      </c>
      <c r="AT1573">
        <v>0</v>
      </c>
      <c r="AU1573">
        <v>0</v>
      </c>
      <c r="AV1573">
        <v>0</v>
      </c>
      <c r="AW1573">
        <v>0</v>
      </c>
      <c r="AX1573">
        <v>0</v>
      </c>
      <c r="AY1573">
        <v>0</v>
      </c>
      <c r="BC1573" t="s">
        <v>63</v>
      </c>
      <c r="BG1573" t="s">
        <v>465</v>
      </c>
      <c r="BJ1573" t="s">
        <v>3587</v>
      </c>
    </row>
    <row r="1574" spans="1:62" x14ac:dyDescent="0.35">
      <c r="A1574" t="s">
        <v>3581</v>
      </c>
      <c r="B1574">
        <v>90000</v>
      </c>
      <c r="C1574">
        <v>10000</v>
      </c>
      <c r="D1574">
        <v>45771</v>
      </c>
      <c r="E1574" t="s">
        <v>59</v>
      </c>
      <c r="F1574" t="s">
        <v>3582</v>
      </c>
      <c r="G1574" t="s">
        <v>3583</v>
      </c>
      <c r="H1574" t="s">
        <v>3584</v>
      </c>
      <c r="I1574">
        <v>1</v>
      </c>
      <c r="J1574" t="s">
        <v>63</v>
      </c>
      <c r="K1574">
        <v>95</v>
      </c>
      <c r="L1574" t="s">
        <v>6068</v>
      </c>
      <c r="M1574" t="s">
        <v>26408</v>
      </c>
      <c r="N1574" t="s">
        <v>454</v>
      </c>
      <c r="O1574" t="s">
        <v>3837</v>
      </c>
      <c r="P1574">
        <v>357</v>
      </c>
      <c r="Q1574">
        <f t="shared" si="423"/>
        <v>62.85</v>
      </c>
      <c r="R1574" s="34">
        <f t="shared" si="424"/>
        <v>1.0475000000000001</v>
      </c>
      <c r="S1574" s="35">
        <v>45771</v>
      </c>
      <c r="U1574">
        <v>28</v>
      </c>
      <c r="V1574">
        <v>10000</v>
      </c>
      <c r="W1574" t="s">
        <v>65</v>
      </c>
      <c r="X1574" t="s">
        <v>3585</v>
      </c>
      <c r="Y1574">
        <v>0</v>
      </c>
      <c r="Z1574">
        <v>0</v>
      </c>
      <c r="AA1574">
        <v>0</v>
      </c>
      <c r="AB1574">
        <v>0</v>
      </c>
      <c r="AC1574">
        <v>0</v>
      </c>
      <c r="AD1574">
        <v>0</v>
      </c>
      <c r="AG1574">
        <v>0</v>
      </c>
      <c r="AK1574" t="s">
        <v>63</v>
      </c>
      <c r="AL1574">
        <v>0</v>
      </c>
      <c r="AM1574" t="s">
        <v>63</v>
      </c>
      <c r="AP1574" t="s">
        <v>3586</v>
      </c>
      <c r="AQ1574" t="s">
        <v>465</v>
      </c>
      <c r="AR1574" t="s">
        <v>15009</v>
      </c>
      <c r="AT1574">
        <v>0</v>
      </c>
      <c r="AU1574">
        <v>0</v>
      </c>
      <c r="AV1574">
        <v>0</v>
      </c>
      <c r="AW1574">
        <v>0</v>
      </c>
      <c r="AX1574">
        <v>0</v>
      </c>
      <c r="AY1574">
        <v>0</v>
      </c>
      <c r="BC1574" t="s">
        <v>63</v>
      </c>
      <c r="BG1574" t="s">
        <v>465</v>
      </c>
      <c r="BJ1574" t="s">
        <v>3587</v>
      </c>
    </row>
    <row r="1575" spans="1:62" x14ac:dyDescent="0.35">
      <c r="A1575" t="s">
        <v>3581</v>
      </c>
      <c r="B1575">
        <v>100000</v>
      </c>
      <c r="C1575">
        <v>10000</v>
      </c>
      <c r="D1575">
        <v>45771</v>
      </c>
      <c r="E1575" t="s">
        <v>59</v>
      </c>
      <c r="F1575" t="s">
        <v>3582</v>
      </c>
      <c r="G1575" t="s">
        <v>3583</v>
      </c>
      <c r="H1575" t="s">
        <v>3584</v>
      </c>
      <c r="I1575">
        <v>1</v>
      </c>
      <c r="J1575" t="s">
        <v>63</v>
      </c>
      <c r="K1575">
        <v>95</v>
      </c>
      <c r="L1575" t="s">
        <v>6068</v>
      </c>
      <c r="M1575" t="s">
        <v>26408</v>
      </c>
      <c r="N1575" t="s">
        <v>454</v>
      </c>
      <c r="O1575" t="s">
        <v>3837</v>
      </c>
      <c r="P1575">
        <v>357</v>
      </c>
      <c r="Q1575">
        <f t="shared" si="423"/>
        <v>62.85</v>
      </c>
      <c r="R1575" s="34">
        <f t="shared" si="424"/>
        <v>1.0475000000000001</v>
      </c>
      <c r="S1575" s="35">
        <v>45771</v>
      </c>
      <c r="U1575">
        <v>28</v>
      </c>
      <c r="V1575">
        <v>10000</v>
      </c>
      <c r="W1575" t="s">
        <v>65</v>
      </c>
      <c r="X1575" t="s">
        <v>3585</v>
      </c>
      <c r="Y1575">
        <v>0</v>
      </c>
      <c r="Z1575">
        <v>0</v>
      </c>
      <c r="AA1575">
        <v>0</v>
      </c>
      <c r="AB1575">
        <v>0</v>
      </c>
      <c r="AC1575">
        <v>0</v>
      </c>
      <c r="AD1575">
        <v>0</v>
      </c>
      <c r="AG1575">
        <v>0</v>
      </c>
      <c r="AK1575" t="s">
        <v>63</v>
      </c>
      <c r="AL1575">
        <v>0</v>
      </c>
      <c r="AM1575" t="s">
        <v>63</v>
      </c>
      <c r="AP1575" t="s">
        <v>3586</v>
      </c>
      <c r="AQ1575" t="s">
        <v>465</v>
      </c>
      <c r="AR1575" t="s">
        <v>15009</v>
      </c>
      <c r="AT1575">
        <v>0</v>
      </c>
      <c r="AU1575">
        <v>0</v>
      </c>
      <c r="AV1575">
        <v>0</v>
      </c>
      <c r="AW1575">
        <v>0</v>
      </c>
      <c r="AX1575">
        <v>0</v>
      </c>
      <c r="AY1575">
        <v>0</v>
      </c>
      <c r="BC1575" t="s">
        <v>63</v>
      </c>
      <c r="BG1575" t="s">
        <v>465</v>
      </c>
      <c r="BJ1575" t="s">
        <v>3587</v>
      </c>
    </row>
    <row r="1576" spans="1:62" x14ac:dyDescent="0.35">
      <c r="A1576" t="s">
        <v>5857</v>
      </c>
      <c r="B1576">
        <v>10000</v>
      </c>
      <c r="C1576">
        <v>10000</v>
      </c>
      <c r="D1576">
        <v>45782</v>
      </c>
      <c r="E1576" t="s">
        <v>59</v>
      </c>
      <c r="F1576" t="s">
        <v>5858</v>
      </c>
      <c r="G1576" t="s">
        <v>5859</v>
      </c>
      <c r="H1576" t="s">
        <v>62</v>
      </c>
      <c r="I1576">
        <v>1</v>
      </c>
      <c r="J1576" t="s">
        <v>63</v>
      </c>
      <c r="K1576">
        <v>103</v>
      </c>
      <c r="L1576" t="s">
        <v>6044</v>
      </c>
      <c r="M1576" t="s">
        <v>26408</v>
      </c>
      <c r="N1576" t="s">
        <v>1171</v>
      </c>
      <c r="O1576" t="s">
        <v>3844</v>
      </c>
      <c r="P1576">
        <v>55000</v>
      </c>
      <c r="Q1576">
        <f>(P1576/30)+30</f>
        <v>1863.3333333333333</v>
      </c>
      <c r="R1576" s="34">
        <f t="shared" si="424"/>
        <v>31.055555555555554</v>
      </c>
      <c r="S1576" s="35">
        <v>45771</v>
      </c>
      <c r="U1576">
        <v>8</v>
      </c>
      <c r="V1576">
        <v>440000</v>
      </c>
      <c r="W1576" t="s">
        <v>65</v>
      </c>
      <c r="X1576" s="34" t="s">
        <v>66</v>
      </c>
      <c r="Y1576">
        <v>0</v>
      </c>
      <c r="Z1576">
        <v>0</v>
      </c>
      <c r="AA1576">
        <v>0</v>
      </c>
      <c r="AB1576">
        <v>0</v>
      </c>
      <c r="AC1576">
        <v>0</v>
      </c>
      <c r="AD1576">
        <v>0</v>
      </c>
      <c r="AG1576">
        <v>0</v>
      </c>
      <c r="AK1576" t="s">
        <v>63</v>
      </c>
      <c r="AL1576">
        <v>0</v>
      </c>
      <c r="AM1576" t="s">
        <v>63</v>
      </c>
      <c r="AP1576" t="s">
        <v>67</v>
      </c>
      <c r="AQ1576" t="s">
        <v>68</v>
      </c>
      <c r="AR1576" t="s">
        <v>26186</v>
      </c>
      <c r="AT1576">
        <v>0</v>
      </c>
      <c r="AU1576">
        <v>0</v>
      </c>
      <c r="AV1576">
        <v>0</v>
      </c>
      <c r="AW1576">
        <v>0</v>
      </c>
      <c r="AX1576">
        <v>0</v>
      </c>
      <c r="AY1576">
        <v>0</v>
      </c>
      <c r="BC1576" t="s">
        <v>63</v>
      </c>
      <c r="BG1576" t="s">
        <v>68</v>
      </c>
      <c r="BJ1576" t="s">
        <v>5860</v>
      </c>
    </row>
    <row r="1577" spans="1:62" x14ac:dyDescent="0.35">
      <c r="A1577" t="s">
        <v>5861</v>
      </c>
      <c r="B1577">
        <v>10000</v>
      </c>
      <c r="C1577">
        <v>10000</v>
      </c>
      <c r="D1577">
        <v>45776</v>
      </c>
      <c r="E1577" t="s">
        <v>59</v>
      </c>
      <c r="F1577" t="s">
        <v>5862</v>
      </c>
      <c r="G1577" t="s">
        <v>5863</v>
      </c>
      <c r="H1577" t="s">
        <v>1912</v>
      </c>
      <c r="I1577">
        <v>1</v>
      </c>
      <c r="J1577" t="s">
        <v>63</v>
      </c>
      <c r="K1577">
        <v>79</v>
      </c>
      <c r="L1577" t="s">
        <v>6076</v>
      </c>
      <c r="M1577" t="s">
        <v>26406</v>
      </c>
      <c r="N1577" t="s">
        <v>92</v>
      </c>
      <c r="O1577" t="s">
        <v>3828</v>
      </c>
      <c r="P1577">
        <v>139</v>
      </c>
      <c r="Q1577">
        <f t="shared" ref="Q1577:Q1590" si="425">(P1577/20)+30</f>
        <v>36.950000000000003</v>
      </c>
      <c r="R1577" s="34">
        <f t="shared" ref="R1577:R1590" si="426">Q1577/60</f>
        <v>0.61583333333333334</v>
      </c>
      <c r="S1577" s="35">
        <v>45771</v>
      </c>
      <c r="U1577">
        <v>36</v>
      </c>
      <c r="V1577">
        <v>5004</v>
      </c>
      <c r="W1577" t="s">
        <v>65</v>
      </c>
      <c r="X1577" t="s">
        <v>1913</v>
      </c>
      <c r="Y1577">
        <v>0</v>
      </c>
      <c r="Z1577">
        <v>0</v>
      </c>
      <c r="AA1577">
        <v>0</v>
      </c>
      <c r="AB1577">
        <v>0</v>
      </c>
      <c r="AC1577">
        <v>0</v>
      </c>
      <c r="AD1577">
        <v>0</v>
      </c>
      <c r="AG1577">
        <v>0</v>
      </c>
      <c r="AK1577" t="s">
        <v>63</v>
      </c>
      <c r="AL1577">
        <v>0</v>
      </c>
      <c r="AM1577" t="s">
        <v>63</v>
      </c>
      <c r="AP1577" t="s">
        <v>1914</v>
      </c>
      <c r="AQ1577" t="s">
        <v>1915</v>
      </c>
      <c r="AR1577" t="s">
        <v>16389</v>
      </c>
      <c r="AT1577">
        <v>0</v>
      </c>
      <c r="AU1577">
        <v>0</v>
      </c>
      <c r="AV1577">
        <v>0</v>
      </c>
      <c r="AW1577">
        <v>0</v>
      </c>
      <c r="AX1577">
        <v>0</v>
      </c>
      <c r="AY1577">
        <v>0</v>
      </c>
      <c r="BC1577" t="s">
        <v>63</v>
      </c>
      <c r="BG1577" t="s">
        <v>1915</v>
      </c>
      <c r="BJ1577" t="s">
        <v>5864</v>
      </c>
    </row>
    <row r="1578" spans="1:62" x14ac:dyDescent="0.35">
      <c r="A1578" t="s">
        <v>5865</v>
      </c>
      <c r="B1578">
        <v>10000</v>
      </c>
      <c r="C1578">
        <v>10000</v>
      </c>
      <c r="D1578">
        <v>45776</v>
      </c>
      <c r="E1578" t="s">
        <v>59</v>
      </c>
      <c r="F1578" t="s">
        <v>5866</v>
      </c>
      <c r="G1578" t="s">
        <v>5863</v>
      </c>
      <c r="H1578" t="s">
        <v>1919</v>
      </c>
      <c r="I1578">
        <v>1</v>
      </c>
      <c r="J1578" t="s">
        <v>63</v>
      </c>
      <c r="K1578">
        <v>79</v>
      </c>
      <c r="L1578" t="s">
        <v>6076</v>
      </c>
      <c r="M1578" t="s">
        <v>26406</v>
      </c>
      <c r="N1578" t="s">
        <v>92</v>
      </c>
      <c r="O1578" t="s">
        <v>3828</v>
      </c>
      <c r="P1578">
        <v>60</v>
      </c>
      <c r="Q1578">
        <f t="shared" si="425"/>
        <v>33</v>
      </c>
      <c r="R1578" s="34">
        <f t="shared" si="426"/>
        <v>0.55000000000000004</v>
      </c>
      <c r="S1578" s="35">
        <v>45771</v>
      </c>
      <c r="U1578">
        <v>84</v>
      </c>
      <c r="V1578">
        <v>5040</v>
      </c>
      <c r="W1578" t="s">
        <v>65</v>
      </c>
      <c r="X1578" t="s">
        <v>1920</v>
      </c>
      <c r="Y1578">
        <v>0</v>
      </c>
      <c r="Z1578">
        <v>0</v>
      </c>
      <c r="AA1578">
        <v>0</v>
      </c>
      <c r="AB1578">
        <v>0</v>
      </c>
      <c r="AC1578">
        <v>0</v>
      </c>
      <c r="AD1578">
        <v>0</v>
      </c>
      <c r="AG1578">
        <v>0</v>
      </c>
      <c r="AK1578" t="s">
        <v>63</v>
      </c>
      <c r="AL1578">
        <v>0</v>
      </c>
      <c r="AM1578" t="s">
        <v>63</v>
      </c>
      <c r="AP1578" t="s">
        <v>1921</v>
      </c>
      <c r="AQ1578" t="s">
        <v>1915</v>
      </c>
      <c r="AR1578" t="s">
        <v>16389</v>
      </c>
      <c r="AT1578">
        <v>0</v>
      </c>
      <c r="AU1578">
        <v>0</v>
      </c>
      <c r="AV1578">
        <v>0</v>
      </c>
      <c r="AW1578">
        <v>0</v>
      </c>
      <c r="AX1578">
        <v>0</v>
      </c>
      <c r="AY1578">
        <v>0</v>
      </c>
      <c r="BC1578" t="s">
        <v>63</v>
      </c>
      <c r="BG1578" t="s">
        <v>1915</v>
      </c>
      <c r="BJ1578" t="s">
        <v>5864</v>
      </c>
    </row>
    <row r="1579" spans="1:62" x14ac:dyDescent="0.35">
      <c r="A1579" t="s">
        <v>5867</v>
      </c>
      <c r="B1579">
        <v>10000</v>
      </c>
      <c r="C1579">
        <v>10000</v>
      </c>
      <c r="D1579">
        <v>45776</v>
      </c>
      <c r="E1579" t="s">
        <v>59</v>
      </c>
      <c r="F1579" t="s">
        <v>5866</v>
      </c>
      <c r="G1579" t="s">
        <v>5863</v>
      </c>
      <c r="H1579" t="s">
        <v>1924</v>
      </c>
      <c r="I1579">
        <v>1</v>
      </c>
      <c r="J1579" t="s">
        <v>63</v>
      </c>
      <c r="K1579">
        <v>79</v>
      </c>
      <c r="L1579" t="s">
        <v>6076</v>
      </c>
      <c r="M1579" t="s">
        <v>26406</v>
      </c>
      <c r="N1579" t="s">
        <v>92</v>
      </c>
      <c r="O1579" t="s">
        <v>3828</v>
      </c>
      <c r="P1579">
        <v>40</v>
      </c>
      <c r="Q1579">
        <f t="shared" si="425"/>
        <v>32</v>
      </c>
      <c r="R1579" s="34">
        <f t="shared" si="426"/>
        <v>0.53333333333333333</v>
      </c>
      <c r="S1579" s="35">
        <v>45771</v>
      </c>
      <c r="U1579">
        <v>126</v>
      </c>
      <c r="V1579">
        <v>5040</v>
      </c>
      <c r="W1579" t="s">
        <v>65</v>
      </c>
      <c r="X1579" t="s">
        <v>1925</v>
      </c>
      <c r="Y1579">
        <v>0</v>
      </c>
      <c r="Z1579">
        <v>0</v>
      </c>
      <c r="AA1579">
        <v>0</v>
      </c>
      <c r="AB1579">
        <v>0</v>
      </c>
      <c r="AC1579">
        <v>0</v>
      </c>
      <c r="AD1579">
        <v>0</v>
      </c>
      <c r="AG1579">
        <v>0</v>
      </c>
      <c r="AK1579" t="s">
        <v>63</v>
      </c>
      <c r="AL1579">
        <v>0</v>
      </c>
      <c r="AM1579" t="s">
        <v>63</v>
      </c>
      <c r="AP1579" t="s">
        <v>1926</v>
      </c>
      <c r="AQ1579" t="s">
        <v>1915</v>
      </c>
      <c r="AR1579" t="s">
        <v>16389</v>
      </c>
      <c r="AT1579">
        <v>0</v>
      </c>
      <c r="AU1579">
        <v>0</v>
      </c>
      <c r="AV1579">
        <v>0</v>
      </c>
      <c r="AW1579">
        <v>0</v>
      </c>
      <c r="AX1579">
        <v>0</v>
      </c>
      <c r="AY1579">
        <v>0</v>
      </c>
      <c r="BC1579" t="s">
        <v>63</v>
      </c>
      <c r="BG1579" t="s">
        <v>1915</v>
      </c>
      <c r="BJ1579" t="s">
        <v>5864</v>
      </c>
    </row>
    <row r="1580" spans="1:62" x14ac:dyDescent="0.35">
      <c r="A1580" t="s">
        <v>5868</v>
      </c>
      <c r="B1580">
        <v>10000</v>
      </c>
      <c r="C1580">
        <v>10000</v>
      </c>
      <c r="D1580">
        <v>45776</v>
      </c>
      <c r="E1580" t="s">
        <v>59</v>
      </c>
      <c r="F1580" t="s">
        <v>5862</v>
      </c>
      <c r="G1580" t="s">
        <v>5863</v>
      </c>
      <c r="H1580" t="s">
        <v>1929</v>
      </c>
      <c r="I1580">
        <v>1</v>
      </c>
      <c r="J1580" t="s">
        <v>63</v>
      </c>
      <c r="K1580">
        <v>79</v>
      </c>
      <c r="L1580" t="s">
        <v>6076</v>
      </c>
      <c r="M1580" t="s">
        <v>26406</v>
      </c>
      <c r="N1580" t="s">
        <v>92</v>
      </c>
      <c r="O1580" t="s">
        <v>3828</v>
      </c>
      <c r="P1580">
        <v>24</v>
      </c>
      <c r="Q1580">
        <f t="shared" si="425"/>
        <v>31.2</v>
      </c>
      <c r="R1580" s="34">
        <f t="shared" si="426"/>
        <v>0.52</v>
      </c>
      <c r="S1580" s="35">
        <v>45771</v>
      </c>
      <c r="U1580">
        <v>210</v>
      </c>
      <c r="V1580">
        <v>5040</v>
      </c>
      <c r="W1580" t="s">
        <v>65</v>
      </c>
      <c r="X1580" t="s">
        <v>1930</v>
      </c>
      <c r="Y1580">
        <v>0</v>
      </c>
      <c r="Z1580">
        <v>0</v>
      </c>
      <c r="AA1580">
        <v>0</v>
      </c>
      <c r="AB1580">
        <v>0</v>
      </c>
      <c r="AC1580">
        <v>0</v>
      </c>
      <c r="AD1580">
        <v>0</v>
      </c>
      <c r="AG1580">
        <v>0</v>
      </c>
      <c r="AK1580" t="s">
        <v>63</v>
      </c>
      <c r="AL1580">
        <v>0</v>
      </c>
      <c r="AM1580" t="s">
        <v>63</v>
      </c>
      <c r="AP1580" t="s">
        <v>1931</v>
      </c>
      <c r="AQ1580" t="s">
        <v>1915</v>
      </c>
      <c r="AR1580" t="s">
        <v>16389</v>
      </c>
      <c r="AT1580">
        <v>0</v>
      </c>
      <c r="AU1580">
        <v>0</v>
      </c>
      <c r="AV1580">
        <v>0</v>
      </c>
      <c r="AW1580">
        <v>0</v>
      </c>
      <c r="AX1580">
        <v>0</v>
      </c>
      <c r="AY1580">
        <v>0</v>
      </c>
      <c r="BC1580" t="s">
        <v>63</v>
      </c>
      <c r="BG1580" t="s">
        <v>1915</v>
      </c>
      <c r="BJ1580" t="s">
        <v>5864</v>
      </c>
    </row>
    <row r="1581" spans="1:62" x14ac:dyDescent="0.35">
      <c r="A1581" t="s">
        <v>5869</v>
      </c>
      <c r="B1581">
        <v>10000</v>
      </c>
      <c r="C1581">
        <v>10000</v>
      </c>
      <c r="D1581">
        <v>45776</v>
      </c>
      <c r="E1581" t="s">
        <v>59</v>
      </c>
      <c r="F1581" t="s">
        <v>5870</v>
      </c>
      <c r="G1581" t="s">
        <v>5863</v>
      </c>
      <c r="H1581" t="s">
        <v>1934</v>
      </c>
      <c r="I1581">
        <v>1</v>
      </c>
      <c r="J1581" t="s">
        <v>63</v>
      </c>
      <c r="K1581">
        <v>79</v>
      </c>
      <c r="L1581" t="s">
        <v>6076</v>
      </c>
      <c r="M1581" t="s">
        <v>26406</v>
      </c>
      <c r="N1581" t="s">
        <v>92</v>
      </c>
      <c r="O1581" t="s">
        <v>3828</v>
      </c>
      <c r="P1581">
        <v>19</v>
      </c>
      <c r="Q1581">
        <f t="shared" si="425"/>
        <v>30.95</v>
      </c>
      <c r="R1581" s="34">
        <f t="shared" si="426"/>
        <v>0.51583333333333337</v>
      </c>
      <c r="S1581" s="35">
        <v>45771</v>
      </c>
      <c r="U1581">
        <v>270</v>
      </c>
      <c r="V1581">
        <v>5130</v>
      </c>
      <c r="W1581" t="s">
        <v>65</v>
      </c>
      <c r="X1581" t="s">
        <v>1935</v>
      </c>
      <c r="Y1581">
        <v>0</v>
      </c>
      <c r="Z1581">
        <v>0</v>
      </c>
      <c r="AA1581">
        <v>0</v>
      </c>
      <c r="AB1581">
        <v>0</v>
      </c>
      <c r="AC1581">
        <v>0</v>
      </c>
      <c r="AD1581">
        <v>0</v>
      </c>
      <c r="AG1581">
        <v>0</v>
      </c>
      <c r="AK1581" t="s">
        <v>63</v>
      </c>
      <c r="AL1581">
        <v>0</v>
      </c>
      <c r="AM1581" t="s">
        <v>63</v>
      </c>
      <c r="AP1581" t="s">
        <v>1936</v>
      </c>
      <c r="AQ1581" t="s">
        <v>1915</v>
      </c>
      <c r="AR1581" t="s">
        <v>16389</v>
      </c>
      <c r="AT1581">
        <v>0</v>
      </c>
      <c r="AU1581">
        <v>0</v>
      </c>
      <c r="AV1581">
        <v>0</v>
      </c>
      <c r="AW1581">
        <v>0</v>
      </c>
      <c r="AX1581">
        <v>0</v>
      </c>
      <c r="AY1581">
        <v>0</v>
      </c>
      <c r="BC1581" t="s">
        <v>63</v>
      </c>
      <c r="BG1581" t="s">
        <v>1915</v>
      </c>
      <c r="BJ1581" t="s">
        <v>5864</v>
      </c>
    </row>
    <row r="1582" spans="1:62" x14ac:dyDescent="0.35">
      <c r="A1582" t="s">
        <v>5871</v>
      </c>
      <c r="B1582">
        <v>10000</v>
      </c>
      <c r="C1582">
        <v>10000</v>
      </c>
      <c r="D1582">
        <v>45776</v>
      </c>
      <c r="E1582" t="s">
        <v>59</v>
      </c>
      <c r="F1582" t="s">
        <v>5870</v>
      </c>
      <c r="G1582" t="s">
        <v>5863</v>
      </c>
      <c r="H1582" t="s">
        <v>1939</v>
      </c>
      <c r="I1582">
        <v>1</v>
      </c>
      <c r="J1582" t="s">
        <v>63</v>
      </c>
      <c r="K1582">
        <v>79</v>
      </c>
      <c r="L1582" t="s">
        <v>6076</v>
      </c>
      <c r="M1582" t="s">
        <v>26406</v>
      </c>
      <c r="N1582" t="s">
        <v>92</v>
      </c>
      <c r="O1582" t="s">
        <v>3828</v>
      </c>
      <c r="P1582">
        <v>24</v>
      </c>
      <c r="Q1582">
        <f t="shared" si="425"/>
        <v>31.2</v>
      </c>
      <c r="R1582" s="34">
        <f t="shared" si="426"/>
        <v>0.52</v>
      </c>
      <c r="S1582" s="35">
        <v>45771</v>
      </c>
      <c r="U1582">
        <v>210</v>
      </c>
      <c r="V1582">
        <v>5040</v>
      </c>
      <c r="W1582" t="s">
        <v>65</v>
      </c>
      <c r="X1582" t="s">
        <v>1940</v>
      </c>
      <c r="Y1582">
        <v>0</v>
      </c>
      <c r="Z1582">
        <v>0</v>
      </c>
      <c r="AA1582">
        <v>0</v>
      </c>
      <c r="AB1582">
        <v>0</v>
      </c>
      <c r="AC1582">
        <v>0</v>
      </c>
      <c r="AD1582">
        <v>0</v>
      </c>
      <c r="AG1582">
        <v>0</v>
      </c>
      <c r="AK1582" t="s">
        <v>63</v>
      </c>
      <c r="AL1582">
        <v>0</v>
      </c>
      <c r="AM1582" t="s">
        <v>63</v>
      </c>
      <c r="AP1582" t="s">
        <v>1941</v>
      </c>
      <c r="AQ1582" t="s">
        <v>1915</v>
      </c>
      <c r="AR1582" t="s">
        <v>16389</v>
      </c>
      <c r="AT1582">
        <v>0</v>
      </c>
      <c r="AU1582">
        <v>0</v>
      </c>
      <c r="AV1582">
        <v>0</v>
      </c>
      <c r="AW1582">
        <v>0</v>
      </c>
      <c r="AX1582">
        <v>0</v>
      </c>
      <c r="AY1582">
        <v>0</v>
      </c>
      <c r="BC1582" t="s">
        <v>63</v>
      </c>
      <c r="BG1582" t="s">
        <v>1915</v>
      </c>
      <c r="BJ1582" t="s">
        <v>5864</v>
      </c>
    </row>
    <row r="1583" spans="1:62" x14ac:dyDescent="0.35">
      <c r="A1583" t="s">
        <v>5872</v>
      </c>
      <c r="B1583">
        <v>10000</v>
      </c>
      <c r="C1583">
        <v>10000</v>
      </c>
      <c r="D1583">
        <v>45776</v>
      </c>
      <c r="E1583" t="s">
        <v>59</v>
      </c>
      <c r="F1583" t="s">
        <v>5866</v>
      </c>
      <c r="G1583" t="s">
        <v>5863</v>
      </c>
      <c r="H1583" t="s">
        <v>1939</v>
      </c>
      <c r="I1583">
        <v>1</v>
      </c>
      <c r="J1583" t="s">
        <v>63</v>
      </c>
      <c r="K1583">
        <v>79</v>
      </c>
      <c r="L1583" t="s">
        <v>6076</v>
      </c>
      <c r="M1583" t="s">
        <v>26406</v>
      </c>
      <c r="N1583" t="s">
        <v>92</v>
      </c>
      <c r="O1583" t="s">
        <v>3828</v>
      </c>
      <c r="P1583">
        <v>40</v>
      </c>
      <c r="Q1583">
        <f t="shared" si="425"/>
        <v>32</v>
      </c>
      <c r="R1583" s="34">
        <f t="shared" si="426"/>
        <v>0.53333333333333333</v>
      </c>
      <c r="S1583" s="35">
        <v>45771</v>
      </c>
      <c r="U1583">
        <v>126</v>
      </c>
      <c r="V1583">
        <v>5040</v>
      </c>
      <c r="W1583" t="s">
        <v>65</v>
      </c>
      <c r="X1583" t="s">
        <v>1944</v>
      </c>
      <c r="Y1583">
        <v>0</v>
      </c>
      <c r="Z1583">
        <v>0</v>
      </c>
      <c r="AA1583">
        <v>0</v>
      </c>
      <c r="AB1583">
        <v>0</v>
      </c>
      <c r="AC1583">
        <v>0</v>
      </c>
      <c r="AD1583">
        <v>0</v>
      </c>
      <c r="AG1583">
        <v>0</v>
      </c>
      <c r="AK1583" t="s">
        <v>63</v>
      </c>
      <c r="AL1583">
        <v>0</v>
      </c>
      <c r="AM1583" t="s">
        <v>63</v>
      </c>
      <c r="AP1583" t="s">
        <v>1945</v>
      </c>
      <c r="AQ1583" t="s">
        <v>1915</v>
      </c>
      <c r="AR1583" t="s">
        <v>16389</v>
      </c>
      <c r="AT1583">
        <v>0</v>
      </c>
      <c r="AU1583">
        <v>0</v>
      </c>
      <c r="AV1583">
        <v>0</v>
      </c>
      <c r="AW1583">
        <v>0</v>
      </c>
      <c r="AX1583">
        <v>0</v>
      </c>
      <c r="AY1583">
        <v>0</v>
      </c>
      <c r="BC1583" t="s">
        <v>63</v>
      </c>
      <c r="BG1583" t="s">
        <v>1915</v>
      </c>
      <c r="BJ1583" t="s">
        <v>5864</v>
      </c>
    </row>
    <row r="1584" spans="1:62" x14ac:dyDescent="0.35">
      <c r="A1584" t="s">
        <v>5873</v>
      </c>
      <c r="B1584">
        <v>10000</v>
      </c>
      <c r="C1584">
        <v>10000</v>
      </c>
      <c r="D1584">
        <v>45776</v>
      </c>
      <c r="E1584" t="s">
        <v>59</v>
      </c>
      <c r="F1584" t="s">
        <v>5874</v>
      </c>
      <c r="G1584" t="s">
        <v>5875</v>
      </c>
      <c r="H1584" t="s">
        <v>1949</v>
      </c>
      <c r="I1584">
        <v>1</v>
      </c>
      <c r="J1584" t="s">
        <v>63</v>
      </c>
      <c r="K1584">
        <v>79</v>
      </c>
      <c r="L1584" t="s">
        <v>6076</v>
      </c>
      <c r="M1584" t="s">
        <v>26406</v>
      </c>
      <c r="N1584" t="s">
        <v>92</v>
      </c>
      <c r="O1584" t="s">
        <v>3828</v>
      </c>
      <c r="P1584">
        <v>24</v>
      </c>
      <c r="Q1584">
        <f t="shared" si="425"/>
        <v>31.2</v>
      </c>
      <c r="R1584" s="34">
        <f t="shared" si="426"/>
        <v>0.52</v>
      </c>
      <c r="S1584" s="35">
        <v>45771</v>
      </c>
      <c r="U1584">
        <v>210</v>
      </c>
      <c r="V1584">
        <v>5040</v>
      </c>
      <c r="W1584" t="s">
        <v>65</v>
      </c>
      <c r="X1584" t="s">
        <v>1950</v>
      </c>
      <c r="Y1584">
        <v>0</v>
      </c>
      <c r="Z1584">
        <v>0</v>
      </c>
      <c r="AA1584">
        <v>0</v>
      </c>
      <c r="AB1584">
        <v>0</v>
      </c>
      <c r="AC1584">
        <v>0</v>
      </c>
      <c r="AD1584">
        <v>0</v>
      </c>
      <c r="AG1584">
        <v>0</v>
      </c>
      <c r="AK1584" t="s">
        <v>63</v>
      </c>
      <c r="AL1584">
        <v>0</v>
      </c>
      <c r="AM1584" t="s">
        <v>63</v>
      </c>
      <c r="AP1584" t="s">
        <v>1951</v>
      </c>
      <c r="AQ1584" t="s">
        <v>1915</v>
      </c>
      <c r="AR1584" t="s">
        <v>16389</v>
      </c>
      <c r="AT1584">
        <v>0</v>
      </c>
      <c r="AU1584">
        <v>0</v>
      </c>
      <c r="AV1584">
        <v>0</v>
      </c>
      <c r="AW1584">
        <v>0</v>
      </c>
      <c r="AX1584">
        <v>0</v>
      </c>
      <c r="AY1584">
        <v>0</v>
      </c>
      <c r="BC1584" t="s">
        <v>63</v>
      </c>
      <c r="BG1584" t="s">
        <v>1915</v>
      </c>
      <c r="BJ1584" t="s">
        <v>5876</v>
      </c>
    </row>
    <row r="1585" spans="1:62" x14ac:dyDescent="0.35">
      <c r="A1585" t="s">
        <v>5877</v>
      </c>
      <c r="B1585">
        <v>10000</v>
      </c>
      <c r="C1585">
        <v>10000</v>
      </c>
      <c r="D1585">
        <v>45776</v>
      </c>
      <c r="E1585" t="s">
        <v>59</v>
      </c>
      <c r="F1585" t="s">
        <v>5870</v>
      </c>
      <c r="G1585" t="s">
        <v>5863</v>
      </c>
      <c r="H1585" t="s">
        <v>1955</v>
      </c>
      <c r="I1585">
        <v>1</v>
      </c>
      <c r="J1585" t="s">
        <v>63</v>
      </c>
      <c r="K1585">
        <v>79</v>
      </c>
      <c r="L1585" t="s">
        <v>6076</v>
      </c>
      <c r="M1585" t="s">
        <v>26406</v>
      </c>
      <c r="N1585" t="s">
        <v>92</v>
      </c>
      <c r="O1585" t="s">
        <v>3828</v>
      </c>
      <c r="P1585">
        <v>12</v>
      </c>
      <c r="Q1585">
        <f t="shared" si="425"/>
        <v>30.6</v>
      </c>
      <c r="R1585" s="34">
        <f t="shared" si="426"/>
        <v>0.51</v>
      </c>
      <c r="S1585" s="35">
        <v>45771</v>
      </c>
      <c r="U1585">
        <v>450</v>
      </c>
      <c r="V1585">
        <v>5400</v>
      </c>
      <c r="W1585" t="s">
        <v>65</v>
      </c>
      <c r="X1585" t="s">
        <v>1956</v>
      </c>
      <c r="Y1585">
        <v>0</v>
      </c>
      <c r="Z1585">
        <v>0</v>
      </c>
      <c r="AA1585">
        <v>0</v>
      </c>
      <c r="AB1585">
        <v>0</v>
      </c>
      <c r="AC1585">
        <v>0</v>
      </c>
      <c r="AD1585">
        <v>0</v>
      </c>
      <c r="AG1585">
        <v>0</v>
      </c>
      <c r="AK1585" t="s">
        <v>63</v>
      </c>
      <c r="AL1585">
        <v>0</v>
      </c>
      <c r="AM1585" t="s">
        <v>63</v>
      </c>
      <c r="AP1585" t="s">
        <v>1957</v>
      </c>
      <c r="AQ1585" t="s">
        <v>1915</v>
      </c>
      <c r="AR1585" t="s">
        <v>16389</v>
      </c>
      <c r="AT1585">
        <v>0</v>
      </c>
      <c r="AU1585">
        <v>0</v>
      </c>
      <c r="AV1585">
        <v>0</v>
      </c>
      <c r="AW1585">
        <v>0</v>
      </c>
      <c r="AX1585">
        <v>0</v>
      </c>
      <c r="AY1585">
        <v>0</v>
      </c>
      <c r="BC1585" t="s">
        <v>63</v>
      </c>
      <c r="BG1585" t="s">
        <v>1915</v>
      </c>
      <c r="BJ1585" t="s">
        <v>5876</v>
      </c>
    </row>
    <row r="1586" spans="1:62" x14ac:dyDescent="0.35">
      <c r="A1586" t="s">
        <v>5878</v>
      </c>
      <c r="B1586">
        <v>10000</v>
      </c>
      <c r="C1586">
        <v>10000</v>
      </c>
      <c r="D1586">
        <v>45776</v>
      </c>
      <c r="E1586" t="s">
        <v>59</v>
      </c>
      <c r="F1586" t="s">
        <v>5879</v>
      </c>
      <c r="G1586" t="s">
        <v>5863</v>
      </c>
      <c r="H1586" t="s">
        <v>1960</v>
      </c>
      <c r="I1586">
        <v>1</v>
      </c>
      <c r="J1586" t="s">
        <v>63</v>
      </c>
      <c r="K1586">
        <v>79</v>
      </c>
      <c r="L1586" t="s">
        <v>6076</v>
      </c>
      <c r="M1586" t="s">
        <v>26406</v>
      </c>
      <c r="N1586" t="s">
        <v>92</v>
      </c>
      <c r="O1586" t="s">
        <v>3828</v>
      </c>
      <c r="P1586">
        <v>34</v>
      </c>
      <c r="Q1586">
        <f t="shared" si="425"/>
        <v>31.7</v>
      </c>
      <c r="R1586" s="34">
        <f t="shared" si="426"/>
        <v>0.52833333333333332</v>
      </c>
      <c r="S1586" s="35">
        <v>45771</v>
      </c>
      <c r="U1586">
        <v>150</v>
      </c>
      <c r="V1586">
        <v>5100</v>
      </c>
      <c r="W1586" t="s">
        <v>65</v>
      </c>
      <c r="X1586" t="s">
        <v>1961</v>
      </c>
      <c r="Y1586">
        <v>0</v>
      </c>
      <c r="Z1586">
        <v>0</v>
      </c>
      <c r="AA1586">
        <v>0</v>
      </c>
      <c r="AB1586">
        <v>0</v>
      </c>
      <c r="AC1586">
        <v>0</v>
      </c>
      <c r="AD1586">
        <v>0</v>
      </c>
      <c r="AG1586">
        <v>0</v>
      </c>
      <c r="AK1586" t="s">
        <v>63</v>
      </c>
      <c r="AL1586">
        <v>0</v>
      </c>
      <c r="AM1586" t="s">
        <v>63</v>
      </c>
      <c r="AP1586" t="s">
        <v>1962</v>
      </c>
      <c r="AQ1586" t="s">
        <v>1915</v>
      </c>
      <c r="AR1586" t="s">
        <v>16389</v>
      </c>
      <c r="AT1586">
        <v>0</v>
      </c>
      <c r="AU1586">
        <v>0</v>
      </c>
      <c r="AV1586">
        <v>0</v>
      </c>
      <c r="AW1586">
        <v>0</v>
      </c>
      <c r="AX1586">
        <v>0</v>
      </c>
      <c r="AY1586">
        <v>0</v>
      </c>
      <c r="BC1586" t="s">
        <v>63</v>
      </c>
      <c r="BG1586" t="s">
        <v>1915</v>
      </c>
      <c r="BJ1586" t="s">
        <v>5876</v>
      </c>
    </row>
    <row r="1587" spans="1:62" x14ac:dyDescent="0.35">
      <c r="A1587" t="s">
        <v>5880</v>
      </c>
      <c r="B1587">
        <v>10000</v>
      </c>
      <c r="C1587">
        <v>10000</v>
      </c>
      <c r="D1587">
        <v>45776</v>
      </c>
      <c r="E1587" t="s">
        <v>59</v>
      </c>
      <c r="F1587" t="s">
        <v>5881</v>
      </c>
      <c r="G1587" t="s">
        <v>5875</v>
      </c>
      <c r="H1587" t="s">
        <v>1964</v>
      </c>
      <c r="I1587">
        <v>1</v>
      </c>
      <c r="J1587" t="s">
        <v>63</v>
      </c>
      <c r="K1587">
        <v>79</v>
      </c>
      <c r="L1587" t="s">
        <v>6076</v>
      </c>
      <c r="M1587" t="s">
        <v>26406</v>
      </c>
      <c r="N1587" t="s">
        <v>92</v>
      </c>
      <c r="O1587" t="s">
        <v>3828</v>
      </c>
      <c r="P1587">
        <v>56</v>
      </c>
      <c r="Q1587">
        <f t="shared" si="425"/>
        <v>32.799999999999997</v>
      </c>
      <c r="R1587" s="34">
        <f t="shared" si="426"/>
        <v>0.54666666666666663</v>
      </c>
      <c r="S1587" s="35">
        <v>45771</v>
      </c>
      <c r="U1587">
        <v>54</v>
      </c>
      <c r="V1587">
        <v>3024</v>
      </c>
      <c r="W1587" t="s">
        <v>65</v>
      </c>
      <c r="X1587" t="s">
        <v>1965</v>
      </c>
      <c r="Y1587">
        <v>0</v>
      </c>
      <c r="Z1587">
        <v>0</v>
      </c>
      <c r="AA1587">
        <v>0</v>
      </c>
      <c r="AB1587">
        <v>0</v>
      </c>
      <c r="AC1587">
        <v>0</v>
      </c>
      <c r="AD1587">
        <v>0</v>
      </c>
      <c r="AG1587">
        <v>0</v>
      </c>
      <c r="AK1587" t="s">
        <v>63</v>
      </c>
      <c r="AL1587">
        <v>0</v>
      </c>
      <c r="AM1587" t="s">
        <v>63</v>
      </c>
      <c r="AP1587" t="s">
        <v>1966</v>
      </c>
      <c r="AQ1587" t="s">
        <v>1915</v>
      </c>
      <c r="AR1587" t="s">
        <v>16389</v>
      </c>
      <c r="AT1587">
        <v>0</v>
      </c>
      <c r="AU1587">
        <v>0</v>
      </c>
      <c r="AV1587">
        <v>0</v>
      </c>
      <c r="AW1587">
        <v>0</v>
      </c>
      <c r="AX1587">
        <v>0</v>
      </c>
      <c r="AY1587">
        <v>0</v>
      </c>
      <c r="BC1587" t="s">
        <v>63</v>
      </c>
      <c r="BG1587" t="s">
        <v>1915</v>
      </c>
      <c r="BJ1587" t="s">
        <v>5876</v>
      </c>
    </row>
    <row r="1588" spans="1:62" x14ac:dyDescent="0.35">
      <c r="A1588" t="s">
        <v>5882</v>
      </c>
      <c r="B1588">
        <v>10000</v>
      </c>
      <c r="C1588">
        <v>10000</v>
      </c>
      <c r="D1588">
        <v>45776</v>
      </c>
      <c r="E1588" t="s">
        <v>59</v>
      </c>
      <c r="F1588" t="s">
        <v>5879</v>
      </c>
      <c r="G1588" t="s">
        <v>5863</v>
      </c>
      <c r="H1588" t="s">
        <v>1969</v>
      </c>
      <c r="I1588">
        <v>1</v>
      </c>
      <c r="J1588" t="s">
        <v>63</v>
      </c>
      <c r="K1588">
        <v>79</v>
      </c>
      <c r="L1588" t="s">
        <v>6076</v>
      </c>
      <c r="M1588" t="s">
        <v>26406</v>
      </c>
      <c r="N1588" t="s">
        <v>92</v>
      </c>
      <c r="O1588" t="s">
        <v>3828</v>
      </c>
      <c r="P1588">
        <v>42</v>
      </c>
      <c r="Q1588">
        <f t="shared" si="425"/>
        <v>32.1</v>
      </c>
      <c r="R1588" s="34">
        <f t="shared" si="426"/>
        <v>0.53500000000000003</v>
      </c>
      <c r="S1588" s="35">
        <v>45771</v>
      </c>
      <c r="U1588">
        <v>48</v>
      </c>
      <c r="V1588">
        <v>2016</v>
      </c>
      <c r="W1588" t="s">
        <v>65</v>
      </c>
      <c r="X1588" t="s">
        <v>1970</v>
      </c>
      <c r="Y1588">
        <v>0</v>
      </c>
      <c r="Z1588">
        <v>0</v>
      </c>
      <c r="AA1588">
        <v>0</v>
      </c>
      <c r="AB1588">
        <v>0</v>
      </c>
      <c r="AC1588">
        <v>0</v>
      </c>
      <c r="AD1588">
        <v>0</v>
      </c>
      <c r="AG1588">
        <v>0</v>
      </c>
      <c r="AK1588" t="s">
        <v>63</v>
      </c>
      <c r="AL1588">
        <v>0</v>
      </c>
      <c r="AM1588" t="s">
        <v>63</v>
      </c>
      <c r="AP1588" t="s">
        <v>1971</v>
      </c>
      <c r="AQ1588" t="s">
        <v>1915</v>
      </c>
      <c r="AR1588" t="s">
        <v>16389</v>
      </c>
      <c r="AT1588">
        <v>0</v>
      </c>
      <c r="AU1588">
        <v>0</v>
      </c>
      <c r="AV1588">
        <v>0</v>
      </c>
      <c r="AW1588">
        <v>0</v>
      </c>
      <c r="AX1588">
        <v>0</v>
      </c>
      <c r="AY1588">
        <v>0</v>
      </c>
      <c r="BC1588" t="s">
        <v>63</v>
      </c>
      <c r="BG1588" t="s">
        <v>1915</v>
      </c>
      <c r="BJ1588" t="s">
        <v>5876</v>
      </c>
    </row>
    <row r="1589" spans="1:62" x14ac:dyDescent="0.35">
      <c r="A1589" t="s">
        <v>5883</v>
      </c>
      <c r="B1589">
        <v>10000</v>
      </c>
      <c r="C1589">
        <v>10000</v>
      </c>
      <c r="D1589">
        <v>45776</v>
      </c>
      <c r="E1589" t="s">
        <v>59</v>
      </c>
      <c r="F1589" t="s">
        <v>5870</v>
      </c>
      <c r="G1589" t="s">
        <v>5863</v>
      </c>
      <c r="H1589" t="s">
        <v>1974</v>
      </c>
      <c r="I1589">
        <v>1</v>
      </c>
      <c r="J1589" t="s">
        <v>63</v>
      </c>
      <c r="K1589">
        <v>79</v>
      </c>
      <c r="L1589" t="s">
        <v>6076</v>
      </c>
      <c r="M1589" t="s">
        <v>26406</v>
      </c>
      <c r="N1589" t="s">
        <v>92</v>
      </c>
      <c r="O1589" t="s">
        <v>3828</v>
      </c>
      <c r="P1589">
        <v>100</v>
      </c>
      <c r="Q1589">
        <f t="shared" si="425"/>
        <v>35</v>
      </c>
      <c r="R1589" s="34">
        <f t="shared" si="426"/>
        <v>0.58333333333333337</v>
      </c>
      <c r="S1589" s="35">
        <v>45771</v>
      </c>
      <c r="U1589">
        <v>30</v>
      </c>
      <c r="V1589">
        <v>3000</v>
      </c>
      <c r="W1589" t="s">
        <v>65</v>
      </c>
      <c r="X1589" t="s">
        <v>1975</v>
      </c>
      <c r="Y1589">
        <v>0</v>
      </c>
      <c r="Z1589">
        <v>0</v>
      </c>
      <c r="AA1589">
        <v>0</v>
      </c>
      <c r="AB1589">
        <v>0</v>
      </c>
      <c r="AC1589">
        <v>0</v>
      </c>
      <c r="AD1589">
        <v>0</v>
      </c>
      <c r="AG1589">
        <v>0</v>
      </c>
      <c r="AK1589" t="s">
        <v>63</v>
      </c>
      <c r="AL1589">
        <v>0</v>
      </c>
      <c r="AM1589" t="s">
        <v>63</v>
      </c>
      <c r="AP1589" t="s">
        <v>1976</v>
      </c>
      <c r="AQ1589" t="s">
        <v>1915</v>
      </c>
      <c r="AR1589" t="s">
        <v>16389</v>
      </c>
      <c r="AT1589">
        <v>0</v>
      </c>
      <c r="AU1589">
        <v>0</v>
      </c>
      <c r="AV1589">
        <v>0</v>
      </c>
      <c r="AW1589">
        <v>0</v>
      </c>
      <c r="AX1589">
        <v>0</v>
      </c>
      <c r="AY1589">
        <v>0</v>
      </c>
      <c r="BC1589" t="s">
        <v>63</v>
      </c>
      <c r="BG1589" t="s">
        <v>1915</v>
      </c>
      <c r="BJ1589" t="s">
        <v>5876</v>
      </c>
    </row>
    <row r="1590" spans="1:62" x14ac:dyDescent="0.35">
      <c r="A1590" t="s">
        <v>5884</v>
      </c>
      <c r="B1590">
        <v>10000</v>
      </c>
      <c r="C1590">
        <v>10000</v>
      </c>
      <c r="D1590">
        <v>45776</v>
      </c>
      <c r="E1590" t="s">
        <v>59</v>
      </c>
      <c r="F1590" t="s">
        <v>5881</v>
      </c>
      <c r="G1590" t="s">
        <v>5875</v>
      </c>
      <c r="H1590" t="s">
        <v>1978</v>
      </c>
      <c r="I1590">
        <v>1</v>
      </c>
      <c r="J1590" t="s">
        <v>63</v>
      </c>
      <c r="K1590">
        <v>79</v>
      </c>
      <c r="L1590" t="s">
        <v>6076</v>
      </c>
      <c r="M1590" t="s">
        <v>26406</v>
      </c>
      <c r="N1590" t="s">
        <v>92</v>
      </c>
      <c r="O1590" t="s">
        <v>3828</v>
      </c>
      <c r="P1590">
        <v>56</v>
      </c>
      <c r="Q1590">
        <f t="shared" si="425"/>
        <v>32.799999999999997</v>
      </c>
      <c r="R1590" s="34">
        <f t="shared" si="426"/>
        <v>0.54666666666666663</v>
      </c>
      <c r="S1590" s="35">
        <v>45771</v>
      </c>
      <c r="U1590">
        <v>18</v>
      </c>
      <c r="V1590">
        <v>1008</v>
      </c>
      <c r="W1590" t="s">
        <v>65</v>
      </c>
      <c r="X1590" t="s">
        <v>1979</v>
      </c>
      <c r="Y1590">
        <v>0</v>
      </c>
      <c r="Z1590">
        <v>0</v>
      </c>
      <c r="AA1590">
        <v>0</v>
      </c>
      <c r="AB1590">
        <v>0</v>
      </c>
      <c r="AC1590">
        <v>0</v>
      </c>
      <c r="AD1590">
        <v>0</v>
      </c>
      <c r="AG1590">
        <v>0</v>
      </c>
      <c r="AK1590" t="s">
        <v>63</v>
      </c>
      <c r="AL1590">
        <v>0</v>
      </c>
      <c r="AM1590" t="s">
        <v>63</v>
      </c>
      <c r="AP1590" t="s">
        <v>1980</v>
      </c>
      <c r="AQ1590" t="s">
        <v>1915</v>
      </c>
      <c r="AR1590" t="s">
        <v>16389</v>
      </c>
      <c r="AT1590">
        <v>0</v>
      </c>
      <c r="AU1590">
        <v>0</v>
      </c>
      <c r="AV1590">
        <v>0</v>
      </c>
      <c r="AW1590">
        <v>0</v>
      </c>
      <c r="AX1590">
        <v>0</v>
      </c>
      <c r="AY1590">
        <v>0</v>
      </c>
      <c r="BC1590" t="s">
        <v>63</v>
      </c>
      <c r="BG1590" t="s">
        <v>1915</v>
      </c>
      <c r="BJ1590" t="s">
        <v>5876</v>
      </c>
    </row>
    <row r="1591" spans="1:62" x14ac:dyDescent="0.35">
      <c r="A1591" t="s">
        <v>3454</v>
      </c>
      <c r="B1591">
        <v>10000</v>
      </c>
      <c r="C1591">
        <v>60000</v>
      </c>
      <c r="D1591">
        <v>45772</v>
      </c>
      <c r="E1591" t="s">
        <v>59</v>
      </c>
      <c r="F1591" t="s">
        <v>3455</v>
      </c>
      <c r="G1591" t="s">
        <v>3456</v>
      </c>
      <c r="I1591">
        <v>1</v>
      </c>
      <c r="J1591" t="s">
        <v>183</v>
      </c>
      <c r="K1591">
        <v>103</v>
      </c>
      <c r="L1591" t="s">
        <v>6044</v>
      </c>
      <c r="M1591" t="s">
        <v>26408</v>
      </c>
      <c r="N1591" t="s">
        <v>1314</v>
      </c>
      <c r="O1591" t="s">
        <v>3847</v>
      </c>
      <c r="P1591">
        <v>13125</v>
      </c>
      <c r="Q1591">
        <f>(P1591/30)+30</f>
        <v>467.5</v>
      </c>
      <c r="R1591" s="34">
        <f>Q1591/60</f>
        <v>7.791666666666667</v>
      </c>
      <c r="S1591" s="35">
        <v>45771</v>
      </c>
      <c r="U1591">
        <v>8</v>
      </c>
      <c r="V1591">
        <v>105000</v>
      </c>
      <c r="W1591" t="s">
        <v>65</v>
      </c>
      <c r="X1591" s="34" t="s">
        <v>66</v>
      </c>
      <c r="Y1591">
        <v>0</v>
      </c>
      <c r="Z1591">
        <v>105000</v>
      </c>
      <c r="AA1591">
        <v>0</v>
      </c>
      <c r="AB1591">
        <v>0</v>
      </c>
      <c r="AC1591">
        <v>0</v>
      </c>
      <c r="AD1591">
        <v>0</v>
      </c>
      <c r="AG1591">
        <v>0</v>
      </c>
      <c r="AP1591" t="s">
        <v>67</v>
      </c>
      <c r="AQ1591" t="s">
        <v>68</v>
      </c>
      <c r="AR1591" t="s">
        <v>26186</v>
      </c>
      <c r="AT1591">
        <v>0</v>
      </c>
      <c r="AU1591">
        <v>0</v>
      </c>
      <c r="AV1591">
        <v>0</v>
      </c>
      <c r="AW1591">
        <v>0</v>
      </c>
      <c r="AX1591">
        <v>0</v>
      </c>
      <c r="AY1591">
        <v>0</v>
      </c>
      <c r="BC1591" t="s">
        <v>63</v>
      </c>
      <c r="BD1591" t="s">
        <v>5421</v>
      </c>
      <c r="BE1591">
        <v>0</v>
      </c>
      <c r="BG1591" t="s">
        <v>68</v>
      </c>
      <c r="BJ1591" t="s">
        <v>3457</v>
      </c>
    </row>
    <row r="1592" spans="1:62" x14ac:dyDescent="0.35">
      <c r="A1592" t="s">
        <v>3458</v>
      </c>
      <c r="B1592">
        <v>10000</v>
      </c>
      <c r="C1592">
        <v>10000</v>
      </c>
      <c r="D1592">
        <v>45772</v>
      </c>
      <c r="E1592" t="s">
        <v>59</v>
      </c>
      <c r="F1592">
        <v>0.49002314814814812</v>
      </c>
      <c r="G1592" t="s">
        <v>2398</v>
      </c>
      <c r="I1592">
        <v>1</v>
      </c>
      <c r="J1592" t="s">
        <v>183</v>
      </c>
      <c r="K1592">
        <v>86</v>
      </c>
      <c r="L1592" t="s">
        <v>6043</v>
      </c>
      <c r="M1592" t="s">
        <v>26407</v>
      </c>
      <c r="N1592" t="s">
        <v>1696</v>
      </c>
      <c r="O1592" t="s">
        <v>3840</v>
      </c>
      <c r="P1592">
        <v>39000</v>
      </c>
      <c r="Q1592">
        <f>(P1592/60)+30</f>
        <v>680</v>
      </c>
      <c r="R1592" s="34">
        <f>Q1592/60</f>
        <v>11.333333333333334</v>
      </c>
      <c r="S1592" s="35">
        <v>45771</v>
      </c>
      <c r="U1592">
        <v>8</v>
      </c>
      <c r="V1592">
        <v>312000</v>
      </c>
      <c r="W1592" t="s">
        <v>65</v>
      </c>
      <c r="X1592" t="s">
        <v>3460</v>
      </c>
      <c r="Y1592">
        <v>0</v>
      </c>
      <c r="Z1592">
        <v>312000</v>
      </c>
      <c r="AA1592">
        <v>0</v>
      </c>
      <c r="AB1592">
        <v>0</v>
      </c>
      <c r="AC1592">
        <v>0</v>
      </c>
      <c r="AD1592">
        <v>0</v>
      </c>
      <c r="AG1592">
        <v>0</v>
      </c>
      <c r="AP1592" t="s">
        <v>3461</v>
      </c>
      <c r="AQ1592" t="s">
        <v>203</v>
      </c>
      <c r="AR1592" t="s">
        <v>21026</v>
      </c>
      <c r="AT1592">
        <v>0</v>
      </c>
      <c r="AU1592">
        <v>0</v>
      </c>
      <c r="AV1592">
        <v>0</v>
      </c>
      <c r="AW1592">
        <v>0</v>
      </c>
      <c r="AX1592">
        <v>0</v>
      </c>
      <c r="AY1592">
        <v>0</v>
      </c>
      <c r="BC1592" t="s">
        <v>63</v>
      </c>
      <c r="BD1592" t="s">
        <v>5885</v>
      </c>
      <c r="BE1592">
        <v>0</v>
      </c>
      <c r="BG1592" t="s">
        <v>203</v>
      </c>
      <c r="BJ1592" t="s">
        <v>3462</v>
      </c>
    </row>
    <row r="1593" spans="1:62" x14ac:dyDescent="0.35">
      <c r="A1593" t="s">
        <v>3463</v>
      </c>
      <c r="B1593">
        <v>10000</v>
      </c>
      <c r="C1593">
        <v>10000</v>
      </c>
      <c r="D1593">
        <v>45772</v>
      </c>
      <c r="E1593" t="s">
        <v>59</v>
      </c>
      <c r="F1593" t="s">
        <v>3464</v>
      </c>
      <c r="G1593" t="s">
        <v>3465</v>
      </c>
      <c r="I1593">
        <v>1</v>
      </c>
      <c r="J1593" t="s">
        <v>183</v>
      </c>
      <c r="K1593">
        <v>71</v>
      </c>
      <c r="L1593" t="s">
        <v>6057</v>
      </c>
      <c r="M1593" t="s">
        <v>26408</v>
      </c>
      <c r="N1593" t="s">
        <v>368</v>
      </c>
      <c r="O1593" t="s">
        <v>3857</v>
      </c>
      <c r="P1593">
        <v>5000</v>
      </c>
      <c r="S1593" s="35">
        <v>45771</v>
      </c>
      <c r="U1593">
        <v>4</v>
      </c>
      <c r="V1593">
        <v>20000</v>
      </c>
      <c r="W1593" t="s">
        <v>65</v>
      </c>
      <c r="X1593">
        <v>83624410001</v>
      </c>
      <c r="Y1593">
        <v>0</v>
      </c>
      <c r="Z1593">
        <v>20000</v>
      </c>
      <c r="AA1593">
        <v>0</v>
      </c>
      <c r="AB1593">
        <v>0</v>
      </c>
      <c r="AC1593">
        <v>0</v>
      </c>
      <c r="AD1593">
        <v>0</v>
      </c>
      <c r="AG1593">
        <v>0</v>
      </c>
      <c r="AP1593">
        <v>8362441</v>
      </c>
      <c r="AQ1593" t="s">
        <v>162</v>
      </c>
      <c r="AR1593" t="s">
        <v>8373</v>
      </c>
      <c r="AT1593">
        <v>0</v>
      </c>
      <c r="AU1593">
        <v>0</v>
      </c>
      <c r="AV1593">
        <v>0</v>
      </c>
      <c r="AW1593">
        <v>0</v>
      </c>
      <c r="AX1593">
        <v>0</v>
      </c>
      <c r="AY1593">
        <v>0</v>
      </c>
      <c r="BC1593" t="s">
        <v>63</v>
      </c>
      <c r="BD1593" t="s">
        <v>5886</v>
      </c>
      <c r="BE1593">
        <v>0</v>
      </c>
      <c r="BG1593" t="s">
        <v>162</v>
      </c>
      <c r="BJ1593" t="s">
        <v>3466</v>
      </c>
    </row>
    <row r="1594" spans="1:62" x14ac:dyDescent="0.35">
      <c r="A1594" t="s">
        <v>3467</v>
      </c>
      <c r="B1594">
        <v>10000</v>
      </c>
      <c r="C1594">
        <v>20000</v>
      </c>
      <c r="D1594">
        <v>45771</v>
      </c>
      <c r="E1594" t="s">
        <v>59</v>
      </c>
      <c r="F1594" t="s">
        <v>3468</v>
      </c>
      <c r="G1594" t="s">
        <v>3469</v>
      </c>
      <c r="I1594">
        <v>2</v>
      </c>
      <c r="J1594" t="s">
        <v>183</v>
      </c>
      <c r="K1594">
        <v>71</v>
      </c>
      <c r="L1594" t="s">
        <v>6057</v>
      </c>
      <c r="M1594" t="s">
        <v>26408</v>
      </c>
      <c r="N1594" t="s">
        <v>368</v>
      </c>
      <c r="O1594" t="s">
        <v>3857</v>
      </c>
      <c r="P1594">
        <v>1112</v>
      </c>
      <c r="S1594" s="35">
        <v>45771</v>
      </c>
      <c r="U1594">
        <v>9</v>
      </c>
      <c r="V1594">
        <v>10008</v>
      </c>
      <c r="W1594" t="s">
        <v>65</v>
      </c>
      <c r="X1594">
        <v>83634490001</v>
      </c>
      <c r="Y1594">
        <v>0</v>
      </c>
      <c r="Z1594">
        <v>10000</v>
      </c>
      <c r="AA1594">
        <v>8</v>
      </c>
      <c r="AB1594">
        <v>0</v>
      </c>
      <c r="AC1594">
        <v>0</v>
      </c>
      <c r="AD1594">
        <v>0</v>
      </c>
      <c r="AG1594">
        <v>0</v>
      </c>
      <c r="AP1594">
        <v>8363449</v>
      </c>
      <c r="AQ1594" t="s">
        <v>162</v>
      </c>
      <c r="AR1594" t="s">
        <v>8373</v>
      </c>
      <c r="AT1594">
        <v>0</v>
      </c>
      <c r="AU1594">
        <v>0</v>
      </c>
      <c r="AV1594">
        <v>0</v>
      </c>
      <c r="AW1594">
        <v>0</v>
      </c>
      <c r="AX1594">
        <v>0</v>
      </c>
      <c r="AY1594">
        <v>0</v>
      </c>
      <c r="BC1594" t="s">
        <v>63</v>
      </c>
      <c r="BD1594" t="s">
        <v>5613</v>
      </c>
      <c r="BE1594">
        <v>0</v>
      </c>
      <c r="BG1594" t="s">
        <v>162</v>
      </c>
      <c r="BJ1594" t="s">
        <v>3466</v>
      </c>
    </row>
    <row r="1595" spans="1:62" x14ac:dyDescent="0.35">
      <c r="A1595" t="s">
        <v>3470</v>
      </c>
      <c r="B1595">
        <v>10000</v>
      </c>
      <c r="C1595">
        <v>20000</v>
      </c>
      <c r="D1595">
        <v>45771</v>
      </c>
      <c r="E1595" t="s">
        <v>59</v>
      </c>
      <c r="F1595" t="s">
        <v>3471</v>
      </c>
      <c r="G1595" t="s">
        <v>3469</v>
      </c>
      <c r="I1595">
        <v>2</v>
      </c>
      <c r="J1595" t="s">
        <v>183</v>
      </c>
      <c r="K1595">
        <v>71</v>
      </c>
      <c r="L1595" t="s">
        <v>6057</v>
      </c>
      <c r="M1595" t="s">
        <v>26408</v>
      </c>
      <c r="N1595" t="s">
        <v>368</v>
      </c>
      <c r="O1595" t="s">
        <v>3857</v>
      </c>
      <c r="P1595">
        <v>1112</v>
      </c>
      <c r="S1595" s="35">
        <v>45771</v>
      </c>
      <c r="U1595">
        <v>9</v>
      </c>
      <c r="V1595">
        <v>10008</v>
      </c>
      <c r="W1595" t="s">
        <v>65</v>
      </c>
      <c r="X1595">
        <v>83635750001</v>
      </c>
      <c r="Y1595">
        <v>0</v>
      </c>
      <c r="Z1595">
        <v>10000</v>
      </c>
      <c r="AA1595">
        <v>8</v>
      </c>
      <c r="AB1595">
        <v>0</v>
      </c>
      <c r="AC1595">
        <v>0</v>
      </c>
      <c r="AD1595">
        <v>0</v>
      </c>
      <c r="AG1595">
        <v>0</v>
      </c>
      <c r="AP1595">
        <v>8363575</v>
      </c>
      <c r="AQ1595" t="s">
        <v>162</v>
      </c>
      <c r="AR1595" t="s">
        <v>8373</v>
      </c>
      <c r="AT1595">
        <v>0</v>
      </c>
      <c r="AU1595">
        <v>0</v>
      </c>
      <c r="AV1595">
        <v>0</v>
      </c>
      <c r="AW1595">
        <v>0</v>
      </c>
      <c r="AX1595">
        <v>0</v>
      </c>
      <c r="AY1595">
        <v>0</v>
      </c>
      <c r="BC1595" t="s">
        <v>63</v>
      </c>
      <c r="BD1595" t="s">
        <v>5614</v>
      </c>
      <c r="BE1595">
        <v>0</v>
      </c>
      <c r="BG1595" t="s">
        <v>162</v>
      </c>
      <c r="BJ1595" t="s">
        <v>3466</v>
      </c>
    </row>
    <row r="1596" spans="1:62" x14ac:dyDescent="0.35">
      <c r="A1596" t="s">
        <v>3472</v>
      </c>
      <c r="B1596">
        <v>10000</v>
      </c>
      <c r="C1596">
        <v>20000</v>
      </c>
      <c r="D1596">
        <v>45771</v>
      </c>
      <c r="E1596" t="s">
        <v>59</v>
      </c>
      <c r="F1596" t="s">
        <v>3473</v>
      </c>
      <c r="G1596" t="s">
        <v>3469</v>
      </c>
      <c r="I1596">
        <v>2</v>
      </c>
      <c r="J1596" t="s">
        <v>183</v>
      </c>
      <c r="K1596">
        <v>71</v>
      </c>
      <c r="L1596" t="s">
        <v>6057</v>
      </c>
      <c r="M1596" t="s">
        <v>26408</v>
      </c>
      <c r="N1596" t="s">
        <v>368</v>
      </c>
      <c r="O1596" t="s">
        <v>3857</v>
      </c>
      <c r="P1596">
        <v>1112</v>
      </c>
      <c r="S1596" s="35">
        <v>45771</v>
      </c>
      <c r="U1596">
        <v>9</v>
      </c>
      <c r="V1596">
        <v>10008</v>
      </c>
      <c r="W1596" t="s">
        <v>65</v>
      </c>
      <c r="X1596">
        <v>83635760001</v>
      </c>
      <c r="Y1596">
        <v>0</v>
      </c>
      <c r="Z1596">
        <v>10000</v>
      </c>
      <c r="AA1596">
        <v>8</v>
      </c>
      <c r="AB1596">
        <v>0</v>
      </c>
      <c r="AC1596">
        <v>0</v>
      </c>
      <c r="AD1596">
        <v>0</v>
      </c>
      <c r="AG1596">
        <v>0</v>
      </c>
      <c r="AP1596">
        <v>8363576</v>
      </c>
      <c r="AQ1596" t="s">
        <v>162</v>
      </c>
      <c r="AR1596" t="s">
        <v>8373</v>
      </c>
      <c r="AT1596">
        <v>0</v>
      </c>
      <c r="AU1596">
        <v>0</v>
      </c>
      <c r="AV1596">
        <v>0</v>
      </c>
      <c r="AW1596">
        <v>0</v>
      </c>
      <c r="AX1596">
        <v>0</v>
      </c>
      <c r="AY1596">
        <v>0</v>
      </c>
      <c r="BC1596" t="s">
        <v>63</v>
      </c>
      <c r="BD1596" t="s">
        <v>5615</v>
      </c>
      <c r="BE1596">
        <v>0</v>
      </c>
      <c r="BG1596" t="s">
        <v>162</v>
      </c>
      <c r="BJ1596" t="s">
        <v>3466</v>
      </c>
    </row>
    <row r="1597" spans="1:62" x14ac:dyDescent="0.35">
      <c r="A1597" t="s">
        <v>3474</v>
      </c>
      <c r="B1597">
        <v>10000</v>
      </c>
      <c r="C1597">
        <v>30000</v>
      </c>
      <c r="D1597">
        <v>45772</v>
      </c>
      <c r="E1597" t="s">
        <v>59</v>
      </c>
      <c r="F1597" t="s">
        <v>3475</v>
      </c>
      <c r="G1597">
        <v>10656256092</v>
      </c>
      <c r="I1597">
        <v>3</v>
      </c>
      <c r="J1597" t="s">
        <v>183</v>
      </c>
      <c r="K1597">
        <v>85</v>
      </c>
      <c r="L1597" t="s">
        <v>6060</v>
      </c>
      <c r="M1597" t="s">
        <v>26410</v>
      </c>
      <c r="N1597" t="s">
        <v>940</v>
      </c>
      <c r="O1597" t="s">
        <v>3864</v>
      </c>
      <c r="P1597">
        <v>20000</v>
      </c>
      <c r="S1597" s="35">
        <v>45771</v>
      </c>
      <c r="U1597">
        <v>11</v>
      </c>
      <c r="V1597">
        <v>220000</v>
      </c>
      <c r="W1597" t="s">
        <v>65</v>
      </c>
      <c r="X1597" t="s">
        <v>3476</v>
      </c>
      <c r="Y1597">
        <v>0</v>
      </c>
      <c r="Z1597">
        <v>200000</v>
      </c>
      <c r="AA1597">
        <v>20000</v>
      </c>
      <c r="AB1597">
        <v>0</v>
      </c>
      <c r="AC1597">
        <v>0</v>
      </c>
      <c r="AD1597">
        <v>0</v>
      </c>
      <c r="AG1597">
        <v>0</v>
      </c>
      <c r="AP1597" t="s">
        <v>3477</v>
      </c>
      <c r="AQ1597" t="s">
        <v>108</v>
      </c>
      <c r="AR1597" t="s">
        <v>13404</v>
      </c>
      <c r="AT1597">
        <v>0</v>
      </c>
      <c r="AU1597">
        <v>0</v>
      </c>
      <c r="AV1597">
        <v>0</v>
      </c>
      <c r="AW1597">
        <v>0</v>
      </c>
      <c r="AX1597">
        <v>0</v>
      </c>
      <c r="AY1597">
        <v>0</v>
      </c>
      <c r="BC1597" t="s">
        <v>63</v>
      </c>
      <c r="BD1597" t="s">
        <v>4476</v>
      </c>
      <c r="BE1597">
        <v>0</v>
      </c>
      <c r="BG1597" t="s">
        <v>108</v>
      </c>
      <c r="BJ1597" t="s">
        <v>3478</v>
      </c>
    </row>
    <row r="1598" spans="1:62" x14ac:dyDescent="0.35">
      <c r="A1598" t="s">
        <v>3479</v>
      </c>
      <c r="B1598">
        <v>10000</v>
      </c>
      <c r="C1598">
        <v>30000</v>
      </c>
      <c r="D1598">
        <v>45771</v>
      </c>
      <c r="E1598" t="s">
        <v>59</v>
      </c>
      <c r="F1598" t="s">
        <v>3480</v>
      </c>
      <c r="G1598">
        <v>10620258097</v>
      </c>
      <c r="I1598">
        <v>3</v>
      </c>
      <c r="J1598" t="s">
        <v>183</v>
      </c>
      <c r="K1598">
        <v>85</v>
      </c>
      <c r="L1598" t="s">
        <v>6060</v>
      </c>
      <c r="M1598" t="s">
        <v>26410</v>
      </c>
      <c r="N1598" t="s">
        <v>940</v>
      </c>
      <c r="O1598" t="s">
        <v>3864</v>
      </c>
      <c r="P1598">
        <v>27273</v>
      </c>
      <c r="S1598" s="35">
        <v>45771</v>
      </c>
      <c r="U1598">
        <v>11</v>
      </c>
      <c r="V1598">
        <v>300003</v>
      </c>
      <c r="W1598" t="s">
        <v>65</v>
      </c>
      <c r="X1598" t="s">
        <v>908</v>
      </c>
      <c r="Y1598">
        <v>0</v>
      </c>
      <c r="Z1598">
        <v>300000</v>
      </c>
      <c r="AA1598">
        <v>3</v>
      </c>
      <c r="AB1598">
        <v>0</v>
      </c>
      <c r="AC1598">
        <v>0</v>
      </c>
      <c r="AD1598">
        <v>0</v>
      </c>
      <c r="AG1598">
        <v>0</v>
      </c>
      <c r="AP1598" t="s">
        <v>909</v>
      </c>
      <c r="AQ1598" t="s">
        <v>108</v>
      </c>
      <c r="AR1598" t="s">
        <v>13404</v>
      </c>
      <c r="AT1598">
        <v>0</v>
      </c>
      <c r="AU1598">
        <v>0</v>
      </c>
      <c r="AV1598">
        <v>0</v>
      </c>
      <c r="AW1598">
        <v>0</v>
      </c>
      <c r="AX1598">
        <v>0</v>
      </c>
      <c r="AY1598">
        <v>0</v>
      </c>
      <c r="BC1598" t="s">
        <v>63</v>
      </c>
      <c r="BD1598" t="s">
        <v>4719</v>
      </c>
      <c r="BE1598">
        <v>0</v>
      </c>
      <c r="BG1598" t="s">
        <v>108</v>
      </c>
      <c r="BJ1598" t="s">
        <v>3481</v>
      </c>
    </row>
    <row r="1599" spans="1:62" x14ac:dyDescent="0.35">
      <c r="A1599" t="s">
        <v>3482</v>
      </c>
      <c r="B1599">
        <v>10000</v>
      </c>
      <c r="C1599">
        <v>20000</v>
      </c>
      <c r="D1599">
        <v>45772</v>
      </c>
      <c r="E1599" t="s">
        <v>59</v>
      </c>
      <c r="F1599" t="s">
        <v>3483</v>
      </c>
      <c r="G1599" t="s">
        <v>3484</v>
      </c>
      <c r="I1599">
        <v>2</v>
      </c>
      <c r="J1599" t="s">
        <v>183</v>
      </c>
      <c r="K1599">
        <v>71</v>
      </c>
      <c r="L1599" t="s">
        <v>6057</v>
      </c>
      <c r="M1599" t="s">
        <v>26408</v>
      </c>
      <c r="N1599" t="s">
        <v>368</v>
      </c>
      <c r="O1599" t="s">
        <v>3857</v>
      </c>
      <c r="P1599">
        <v>500</v>
      </c>
      <c r="S1599" s="35">
        <v>45771</v>
      </c>
      <c r="U1599">
        <v>6</v>
      </c>
      <c r="V1599">
        <v>3000</v>
      </c>
      <c r="W1599" t="s">
        <v>65</v>
      </c>
      <c r="X1599">
        <v>86084000001</v>
      </c>
      <c r="Y1599">
        <v>0</v>
      </c>
      <c r="Z1599">
        <v>3000</v>
      </c>
      <c r="AA1599">
        <v>0</v>
      </c>
      <c r="AB1599">
        <v>0</v>
      </c>
      <c r="AC1599">
        <v>0</v>
      </c>
      <c r="AD1599">
        <v>0</v>
      </c>
      <c r="AG1599">
        <v>0</v>
      </c>
      <c r="AP1599">
        <v>8608400</v>
      </c>
      <c r="AQ1599" t="s">
        <v>162</v>
      </c>
      <c r="AR1599" t="s">
        <v>8373</v>
      </c>
      <c r="AT1599">
        <v>0</v>
      </c>
      <c r="AU1599">
        <v>0</v>
      </c>
      <c r="AV1599">
        <v>0</v>
      </c>
      <c r="AW1599">
        <v>0</v>
      </c>
      <c r="AX1599">
        <v>0</v>
      </c>
      <c r="AY1599">
        <v>0</v>
      </c>
      <c r="BC1599" t="s">
        <v>63</v>
      </c>
      <c r="BD1599" t="s">
        <v>5619</v>
      </c>
      <c r="BE1599">
        <v>0</v>
      </c>
      <c r="BG1599" t="s">
        <v>162</v>
      </c>
      <c r="BJ1599" t="s">
        <v>3485</v>
      </c>
    </row>
    <row r="1600" spans="1:62" x14ac:dyDescent="0.35">
      <c r="A1600" t="s">
        <v>3486</v>
      </c>
      <c r="B1600">
        <v>10000</v>
      </c>
      <c r="C1600">
        <v>40000</v>
      </c>
      <c r="D1600">
        <v>45772</v>
      </c>
      <c r="E1600" t="s">
        <v>59</v>
      </c>
      <c r="F1600" t="s">
        <v>3487</v>
      </c>
      <c r="G1600" t="s">
        <v>3488</v>
      </c>
      <c r="I1600">
        <v>3</v>
      </c>
      <c r="J1600" t="s">
        <v>183</v>
      </c>
      <c r="K1600">
        <v>91</v>
      </c>
      <c r="L1600" t="s">
        <v>6060</v>
      </c>
      <c r="M1600" t="s">
        <v>26410</v>
      </c>
      <c r="N1600" t="s">
        <v>805</v>
      </c>
      <c r="O1600" t="s">
        <v>3865</v>
      </c>
      <c r="P1600">
        <v>50000</v>
      </c>
      <c r="S1600" s="35">
        <v>45771</v>
      </c>
      <c r="U1600">
        <v>3</v>
      </c>
      <c r="V1600">
        <v>150000</v>
      </c>
      <c r="W1600" t="s">
        <v>65</v>
      </c>
      <c r="X1600" t="s">
        <v>3489</v>
      </c>
      <c r="Y1600">
        <v>0</v>
      </c>
      <c r="Z1600">
        <v>150000</v>
      </c>
      <c r="AA1600">
        <v>0</v>
      </c>
      <c r="AB1600">
        <v>0</v>
      </c>
      <c r="AC1600">
        <v>0</v>
      </c>
      <c r="AD1600">
        <v>0</v>
      </c>
      <c r="AG1600">
        <v>0</v>
      </c>
      <c r="AP1600" t="s">
        <v>3490</v>
      </c>
      <c r="AQ1600" t="s">
        <v>108</v>
      </c>
      <c r="AR1600" t="s">
        <v>13404</v>
      </c>
      <c r="AT1600">
        <v>0</v>
      </c>
      <c r="AU1600">
        <v>0</v>
      </c>
      <c r="AV1600">
        <v>0</v>
      </c>
      <c r="AW1600">
        <v>0</v>
      </c>
      <c r="AX1600">
        <v>0</v>
      </c>
      <c r="AY1600">
        <v>0</v>
      </c>
      <c r="BC1600" t="s">
        <v>63</v>
      </c>
      <c r="BD1600" t="s">
        <v>5119</v>
      </c>
      <c r="BE1600">
        <v>0</v>
      </c>
      <c r="BG1600" t="s">
        <v>108</v>
      </c>
      <c r="BJ1600" t="s">
        <v>3491</v>
      </c>
    </row>
    <row r="1601" spans="1:62" x14ac:dyDescent="0.35">
      <c r="A1601" t="s">
        <v>3492</v>
      </c>
      <c r="B1601">
        <v>10000</v>
      </c>
      <c r="C1601">
        <v>30000</v>
      </c>
      <c r="D1601">
        <v>45772</v>
      </c>
      <c r="E1601" t="s">
        <v>59</v>
      </c>
      <c r="F1601" t="s">
        <v>3493</v>
      </c>
      <c r="G1601">
        <v>10620258097</v>
      </c>
      <c r="I1601">
        <v>3</v>
      </c>
      <c r="J1601" t="s">
        <v>183</v>
      </c>
      <c r="K1601">
        <v>85</v>
      </c>
      <c r="L1601" t="s">
        <v>6060</v>
      </c>
      <c r="M1601" t="s">
        <v>26410</v>
      </c>
      <c r="N1601" t="s">
        <v>940</v>
      </c>
      <c r="O1601" t="s">
        <v>3864</v>
      </c>
      <c r="P1601">
        <v>27273</v>
      </c>
      <c r="S1601" s="35">
        <v>45771</v>
      </c>
      <c r="U1601">
        <v>11</v>
      </c>
      <c r="V1601">
        <v>300003</v>
      </c>
      <c r="W1601" t="s">
        <v>65</v>
      </c>
      <c r="X1601" t="s">
        <v>524</v>
      </c>
      <c r="Y1601">
        <v>0</v>
      </c>
      <c r="Z1601">
        <v>300000</v>
      </c>
      <c r="AA1601">
        <v>3</v>
      </c>
      <c r="AB1601">
        <v>0</v>
      </c>
      <c r="AC1601">
        <v>0</v>
      </c>
      <c r="AD1601">
        <v>0</v>
      </c>
      <c r="AG1601">
        <v>0</v>
      </c>
      <c r="AP1601" t="s">
        <v>525</v>
      </c>
      <c r="AQ1601" t="s">
        <v>108</v>
      </c>
      <c r="AR1601" t="s">
        <v>13404</v>
      </c>
      <c r="AT1601">
        <v>0</v>
      </c>
      <c r="AU1601">
        <v>0</v>
      </c>
      <c r="AV1601">
        <v>0</v>
      </c>
      <c r="AW1601">
        <v>0</v>
      </c>
      <c r="AX1601">
        <v>0</v>
      </c>
      <c r="AY1601">
        <v>0</v>
      </c>
      <c r="BC1601" t="s">
        <v>63</v>
      </c>
      <c r="BD1601" t="s">
        <v>4740</v>
      </c>
      <c r="BE1601">
        <v>0</v>
      </c>
      <c r="BG1601" t="s">
        <v>108</v>
      </c>
      <c r="BJ1601" t="s">
        <v>3494</v>
      </c>
    </row>
    <row r="1602" spans="1:62" x14ac:dyDescent="0.35">
      <c r="A1602" t="s">
        <v>2189</v>
      </c>
      <c r="B1602">
        <v>10000</v>
      </c>
      <c r="C1602">
        <v>40000</v>
      </c>
      <c r="D1602">
        <v>45771</v>
      </c>
      <c r="E1602" t="s">
        <v>59</v>
      </c>
      <c r="F1602" t="s">
        <v>3495</v>
      </c>
      <c r="G1602" t="s">
        <v>1880</v>
      </c>
      <c r="I1602">
        <v>2</v>
      </c>
      <c r="J1602" t="s">
        <v>183</v>
      </c>
      <c r="K1602">
        <v>63</v>
      </c>
      <c r="L1602" t="s">
        <v>6051</v>
      </c>
      <c r="M1602" t="s">
        <v>26408</v>
      </c>
      <c r="N1602" t="s">
        <v>136</v>
      </c>
      <c r="O1602" t="s">
        <v>3850</v>
      </c>
      <c r="P1602">
        <v>1250</v>
      </c>
      <c r="Q1602">
        <f t="shared" ref="Q1602:Q1604" si="427">(P1602/40)+45</f>
        <v>76.25</v>
      </c>
      <c r="R1602" s="34">
        <f t="shared" ref="R1602:R1604" si="428">Q1602/60</f>
        <v>1.2708333333333333</v>
      </c>
      <c r="S1602" s="35">
        <v>45771</v>
      </c>
      <c r="U1602">
        <v>16</v>
      </c>
      <c r="V1602">
        <v>20000</v>
      </c>
      <c r="W1602" t="s">
        <v>65</v>
      </c>
      <c r="X1602" t="s">
        <v>2094</v>
      </c>
      <c r="Y1602">
        <v>0</v>
      </c>
      <c r="Z1602">
        <v>10000</v>
      </c>
      <c r="AA1602">
        <v>10000</v>
      </c>
      <c r="AB1602">
        <v>0</v>
      </c>
      <c r="AC1602">
        <v>0</v>
      </c>
      <c r="AD1602">
        <v>0</v>
      </c>
      <c r="AG1602">
        <v>0</v>
      </c>
      <c r="AP1602" t="s">
        <v>2095</v>
      </c>
      <c r="AQ1602" t="s">
        <v>170</v>
      </c>
      <c r="AR1602" t="s">
        <v>21526</v>
      </c>
      <c r="AT1602">
        <v>0</v>
      </c>
      <c r="AU1602">
        <v>0</v>
      </c>
      <c r="AV1602">
        <v>0</v>
      </c>
      <c r="AW1602">
        <v>0</v>
      </c>
      <c r="AX1602">
        <v>0</v>
      </c>
      <c r="AY1602">
        <v>0</v>
      </c>
      <c r="BC1602" t="s">
        <v>63</v>
      </c>
      <c r="BD1602" t="s">
        <v>4854</v>
      </c>
      <c r="BE1602">
        <v>0</v>
      </c>
      <c r="BG1602" t="s">
        <v>170</v>
      </c>
      <c r="BJ1602" t="s">
        <v>2190</v>
      </c>
    </row>
    <row r="1603" spans="1:62" x14ac:dyDescent="0.35">
      <c r="A1603" t="s">
        <v>3496</v>
      </c>
      <c r="B1603">
        <v>10000</v>
      </c>
      <c r="C1603">
        <v>10000</v>
      </c>
      <c r="D1603">
        <v>45772</v>
      </c>
      <c r="E1603" t="s">
        <v>59</v>
      </c>
      <c r="F1603" t="s">
        <v>3497</v>
      </c>
      <c r="G1603" t="s">
        <v>3498</v>
      </c>
      <c r="I1603">
        <v>1</v>
      </c>
      <c r="J1603" t="s">
        <v>183</v>
      </c>
      <c r="K1603">
        <v>78</v>
      </c>
      <c r="L1603" t="s">
        <v>6047</v>
      </c>
      <c r="M1603" t="s">
        <v>26405</v>
      </c>
      <c r="N1603" t="s">
        <v>216</v>
      </c>
      <c r="O1603" t="s">
        <v>3803</v>
      </c>
      <c r="P1603">
        <v>2750</v>
      </c>
      <c r="Q1603">
        <f t="shared" si="427"/>
        <v>113.75</v>
      </c>
      <c r="R1603" s="34">
        <f t="shared" si="428"/>
        <v>1.8958333333333333</v>
      </c>
      <c r="S1603" s="35">
        <v>45771</v>
      </c>
      <c r="U1603">
        <v>16</v>
      </c>
      <c r="V1603">
        <v>44000</v>
      </c>
      <c r="W1603" t="s">
        <v>65</v>
      </c>
      <c r="X1603" t="s">
        <v>1353</v>
      </c>
      <c r="Y1603">
        <v>0</v>
      </c>
      <c r="Z1603">
        <v>40000</v>
      </c>
      <c r="AA1603">
        <v>4000</v>
      </c>
      <c r="AB1603">
        <v>0</v>
      </c>
      <c r="AC1603">
        <v>0</v>
      </c>
      <c r="AD1603">
        <v>0</v>
      </c>
      <c r="AG1603">
        <v>0</v>
      </c>
      <c r="AP1603" t="s">
        <v>1354</v>
      </c>
      <c r="AQ1603" t="s">
        <v>170</v>
      </c>
      <c r="AR1603" t="s">
        <v>21526</v>
      </c>
      <c r="AT1603">
        <v>0</v>
      </c>
      <c r="AU1603">
        <v>0</v>
      </c>
      <c r="AV1603">
        <v>0</v>
      </c>
      <c r="AW1603">
        <v>0</v>
      </c>
      <c r="AX1603">
        <v>0</v>
      </c>
      <c r="AY1603">
        <v>0</v>
      </c>
      <c r="BC1603" t="s">
        <v>63</v>
      </c>
      <c r="BD1603" t="s">
        <v>5887</v>
      </c>
      <c r="BE1603">
        <v>0</v>
      </c>
      <c r="BG1603" t="s">
        <v>170</v>
      </c>
      <c r="BJ1603" t="s">
        <v>3499</v>
      </c>
    </row>
    <row r="1604" spans="1:62" x14ac:dyDescent="0.35">
      <c r="A1604" t="s">
        <v>3496</v>
      </c>
      <c r="B1604">
        <v>10000</v>
      </c>
      <c r="C1604">
        <v>20000</v>
      </c>
      <c r="D1604">
        <v>45772</v>
      </c>
      <c r="E1604" t="s">
        <v>59</v>
      </c>
      <c r="F1604" t="s">
        <v>3497</v>
      </c>
      <c r="G1604" t="s">
        <v>3498</v>
      </c>
      <c r="I1604">
        <v>2</v>
      </c>
      <c r="J1604" t="s">
        <v>183</v>
      </c>
      <c r="K1604">
        <v>63</v>
      </c>
      <c r="L1604" t="s">
        <v>6051</v>
      </c>
      <c r="M1604" t="s">
        <v>26408</v>
      </c>
      <c r="N1604" t="s">
        <v>136</v>
      </c>
      <c r="O1604" t="s">
        <v>3850</v>
      </c>
      <c r="P1604">
        <v>2500</v>
      </c>
      <c r="Q1604">
        <f t="shared" si="427"/>
        <v>107.5</v>
      </c>
      <c r="R1604" s="34">
        <f t="shared" si="428"/>
        <v>1.7916666666666667</v>
      </c>
      <c r="S1604" s="35">
        <v>45771</v>
      </c>
      <c r="U1604">
        <v>16</v>
      </c>
      <c r="V1604">
        <v>40000</v>
      </c>
      <c r="W1604" t="s">
        <v>65</v>
      </c>
      <c r="X1604" t="s">
        <v>1353</v>
      </c>
      <c r="Y1604">
        <v>0</v>
      </c>
      <c r="Z1604">
        <v>40000</v>
      </c>
      <c r="AA1604">
        <v>0</v>
      </c>
      <c r="AB1604">
        <v>0</v>
      </c>
      <c r="AC1604">
        <v>0</v>
      </c>
      <c r="AD1604">
        <v>0</v>
      </c>
      <c r="AG1604">
        <v>0</v>
      </c>
      <c r="AP1604" t="s">
        <v>1354</v>
      </c>
      <c r="AQ1604" t="s">
        <v>170</v>
      </c>
      <c r="AR1604" t="s">
        <v>21526</v>
      </c>
      <c r="AT1604">
        <v>0</v>
      </c>
      <c r="AU1604">
        <v>0</v>
      </c>
      <c r="AV1604">
        <v>0</v>
      </c>
      <c r="AW1604">
        <v>0</v>
      </c>
      <c r="AX1604">
        <v>0</v>
      </c>
      <c r="AY1604">
        <v>0</v>
      </c>
      <c r="BC1604" t="s">
        <v>63</v>
      </c>
      <c r="BD1604" t="s">
        <v>5887</v>
      </c>
      <c r="BE1604">
        <v>0</v>
      </c>
      <c r="BG1604" t="s">
        <v>170</v>
      </c>
      <c r="BJ1604" t="s">
        <v>3499</v>
      </c>
    </row>
    <row r="1605" spans="1:62" x14ac:dyDescent="0.35">
      <c r="A1605" t="s">
        <v>3500</v>
      </c>
      <c r="B1605">
        <v>10000</v>
      </c>
      <c r="C1605">
        <v>10000</v>
      </c>
      <c r="D1605">
        <v>45772</v>
      </c>
      <c r="E1605" t="s">
        <v>59</v>
      </c>
      <c r="F1605" t="s">
        <v>3464</v>
      </c>
      <c r="G1605" t="s">
        <v>3501</v>
      </c>
      <c r="I1605">
        <v>1</v>
      </c>
      <c r="J1605" t="s">
        <v>183</v>
      </c>
      <c r="K1605">
        <v>82</v>
      </c>
      <c r="L1605" t="s">
        <v>6057</v>
      </c>
      <c r="M1605" t="s">
        <v>26408</v>
      </c>
      <c r="N1605" t="s">
        <v>352</v>
      </c>
      <c r="O1605" t="s">
        <v>3798</v>
      </c>
      <c r="P1605">
        <v>770</v>
      </c>
      <c r="S1605" s="35">
        <v>45771</v>
      </c>
      <c r="U1605">
        <v>26</v>
      </c>
      <c r="V1605">
        <v>20020</v>
      </c>
      <c r="W1605" t="s">
        <v>65</v>
      </c>
      <c r="X1605">
        <v>112023880001</v>
      </c>
      <c r="Y1605">
        <v>0</v>
      </c>
      <c r="Z1605">
        <v>20000</v>
      </c>
      <c r="AA1605">
        <v>20</v>
      </c>
      <c r="AB1605">
        <v>0</v>
      </c>
      <c r="AC1605">
        <v>0</v>
      </c>
      <c r="AD1605">
        <v>0</v>
      </c>
      <c r="AG1605">
        <v>0</v>
      </c>
      <c r="AP1605">
        <v>11202388</v>
      </c>
      <c r="AQ1605" t="s">
        <v>571</v>
      </c>
      <c r="AR1605" t="s">
        <v>14937</v>
      </c>
      <c r="AT1605">
        <v>0</v>
      </c>
      <c r="AU1605">
        <v>0</v>
      </c>
      <c r="AV1605">
        <v>0</v>
      </c>
      <c r="AW1605">
        <v>0</v>
      </c>
      <c r="AX1605">
        <v>0</v>
      </c>
      <c r="AY1605">
        <v>0</v>
      </c>
      <c r="BC1605" t="s">
        <v>63</v>
      </c>
      <c r="BD1605" t="s">
        <v>5888</v>
      </c>
      <c r="BE1605">
        <v>0</v>
      </c>
      <c r="BG1605" t="s">
        <v>571</v>
      </c>
      <c r="BJ1605" t="s">
        <v>3502</v>
      </c>
    </row>
    <row r="1606" spans="1:62" x14ac:dyDescent="0.35">
      <c r="A1606" t="s">
        <v>3503</v>
      </c>
      <c r="B1606">
        <v>10000</v>
      </c>
      <c r="C1606">
        <v>10000</v>
      </c>
      <c r="D1606">
        <v>45771</v>
      </c>
      <c r="E1606" t="s">
        <v>59</v>
      </c>
      <c r="F1606" t="s">
        <v>3504</v>
      </c>
      <c r="G1606" t="s">
        <v>3501</v>
      </c>
      <c r="I1606">
        <v>1</v>
      </c>
      <c r="J1606" t="s">
        <v>183</v>
      </c>
      <c r="K1606">
        <v>82</v>
      </c>
      <c r="L1606" t="s">
        <v>6057</v>
      </c>
      <c r="M1606" t="s">
        <v>26408</v>
      </c>
      <c r="N1606" t="s">
        <v>352</v>
      </c>
      <c r="O1606" t="s">
        <v>3798</v>
      </c>
      <c r="P1606">
        <v>10000</v>
      </c>
      <c r="S1606" s="35">
        <v>45771</v>
      </c>
      <c r="U1606">
        <v>3</v>
      </c>
      <c r="V1606">
        <v>30000</v>
      </c>
      <c r="W1606" t="s">
        <v>65</v>
      </c>
      <c r="X1606">
        <v>200183090001</v>
      </c>
      <c r="Y1606">
        <v>0</v>
      </c>
      <c r="Z1606">
        <v>30000</v>
      </c>
      <c r="AA1606">
        <v>0</v>
      </c>
      <c r="AB1606">
        <v>0</v>
      </c>
      <c r="AC1606">
        <v>0</v>
      </c>
      <c r="AD1606">
        <v>0</v>
      </c>
      <c r="AG1606">
        <v>0</v>
      </c>
      <c r="AP1606">
        <v>20018309</v>
      </c>
      <c r="AQ1606" t="s">
        <v>571</v>
      </c>
      <c r="AR1606" t="s">
        <v>14937</v>
      </c>
      <c r="AT1606">
        <v>0</v>
      </c>
      <c r="AU1606">
        <v>0</v>
      </c>
      <c r="AV1606">
        <v>0</v>
      </c>
      <c r="AW1606">
        <v>0</v>
      </c>
      <c r="AX1606">
        <v>0</v>
      </c>
      <c r="AY1606">
        <v>0</v>
      </c>
      <c r="BC1606" t="s">
        <v>63</v>
      </c>
      <c r="BD1606" t="s">
        <v>5889</v>
      </c>
      <c r="BE1606">
        <v>0</v>
      </c>
      <c r="BG1606" t="s">
        <v>571</v>
      </c>
      <c r="BJ1606" t="s">
        <v>3505</v>
      </c>
    </row>
    <row r="1607" spans="1:62" x14ac:dyDescent="0.35">
      <c r="A1607" t="s">
        <v>5890</v>
      </c>
      <c r="B1607">
        <v>10000</v>
      </c>
      <c r="C1607">
        <v>10000</v>
      </c>
      <c r="D1607">
        <v>45772</v>
      </c>
      <c r="E1607" t="s">
        <v>59</v>
      </c>
      <c r="F1607" t="s">
        <v>3667</v>
      </c>
      <c r="G1607">
        <v>1006323</v>
      </c>
      <c r="I1607">
        <v>1</v>
      </c>
      <c r="J1607" t="s">
        <v>183</v>
      </c>
      <c r="K1607">
        <v>63</v>
      </c>
      <c r="L1607" t="s">
        <v>6051</v>
      </c>
      <c r="M1607" t="s">
        <v>26408</v>
      </c>
      <c r="N1607" t="s">
        <v>136</v>
      </c>
      <c r="O1607" t="s">
        <v>3850</v>
      </c>
      <c r="P1607">
        <v>6000</v>
      </c>
      <c r="Q1607">
        <f>(P1607/40)+45</f>
        <v>195</v>
      </c>
      <c r="R1607" s="34">
        <f>Q1607/60</f>
        <v>3.25</v>
      </c>
      <c r="S1607" s="35">
        <v>45771</v>
      </c>
      <c r="U1607">
        <v>90</v>
      </c>
      <c r="V1607">
        <v>540000</v>
      </c>
      <c r="W1607" t="s">
        <v>65</v>
      </c>
      <c r="X1607" t="s">
        <v>254</v>
      </c>
      <c r="Y1607">
        <v>0</v>
      </c>
      <c r="Z1607">
        <v>540000</v>
      </c>
      <c r="AA1607">
        <v>0</v>
      </c>
      <c r="AB1607">
        <v>0</v>
      </c>
      <c r="AC1607">
        <v>0</v>
      </c>
      <c r="AD1607">
        <v>0</v>
      </c>
      <c r="AG1607">
        <v>0</v>
      </c>
      <c r="AP1607" t="s">
        <v>255</v>
      </c>
      <c r="AQ1607" t="s">
        <v>139</v>
      </c>
      <c r="AR1607" t="s">
        <v>16963</v>
      </c>
      <c r="AT1607">
        <v>0</v>
      </c>
      <c r="AU1607">
        <v>0</v>
      </c>
      <c r="AV1607">
        <v>0</v>
      </c>
      <c r="AW1607">
        <v>0</v>
      </c>
      <c r="AX1607">
        <v>0</v>
      </c>
      <c r="AY1607">
        <v>0</v>
      </c>
      <c r="BC1607" t="s">
        <v>63</v>
      </c>
      <c r="BD1607" t="s">
        <v>5891</v>
      </c>
      <c r="BE1607">
        <v>0</v>
      </c>
      <c r="BG1607" t="s">
        <v>139</v>
      </c>
      <c r="BJ1607" t="s">
        <v>3012</v>
      </c>
    </row>
    <row r="1608" spans="1:62" x14ac:dyDescent="0.35">
      <c r="A1608" t="s">
        <v>3506</v>
      </c>
      <c r="B1608">
        <v>10000</v>
      </c>
      <c r="C1608">
        <v>10000</v>
      </c>
      <c r="D1608">
        <v>45772</v>
      </c>
      <c r="E1608" t="s">
        <v>59</v>
      </c>
      <c r="F1608" t="s">
        <v>3507</v>
      </c>
      <c r="G1608" t="s">
        <v>1689</v>
      </c>
      <c r="I1608">
        <v>1</v>
      </c>
      <c r="J1608" t="s">
        <v>183</v>
      </c>
      <c r="K1608">
        <v>61</v>
      </c>
      <c r="L1608" t="s">
        <v>6046</v>
      </c>
      <c r="M1608" t="s">
        <v>26405</v>
      </c>
      <c r="N1608" t="s">
        <v>209</v>
      </c>
      <c r="O1608" t="s">
        <v>3802</v>
      </c>
      <c r="P1608">
        <v>6000</v>
      </c>
      <c r="Q1608">
        <f>(P1608/50)+45</f>
        <v>165</v>
      </c>
      <c r="R1608" s="34">
        <f>Q1608/60</f>
        <v>2.75</v>
      </c>
      <c r="S1608" s="35">
        <v>45771</v>
      </c>
      <c r="U1608">
        <v>1</v>
      </c>
      <c r="V1608">
        <v>6000</v>
      </c>
      <c r="W1608" t="s">
        <v>65</v>
      </c>
      <c r="X1608" t="s">
        <v>1690</v>
      </c>
      <c r="Y1608">
        <v>0</v>
      </c>
      <c r="Z1608">
        <v>3000</v>
      </c>
      <c r="AA1608">
        <v>3000</v>
      </c>
      <c r="AB1608">
        <v>0</v>
      </c>
      <c r="AC1608">
        <v>0</v>
      </c>
      <c r="AD1608">
        <v>0</v>
      </c>
      <c r="AG1608">
        <v>0</v>
      </c>
      <c r="AP1608" t="s">
        <v>1691</v>
      </c>
      <c r="AQ1608" t="s">
        <v>622</v>
      </c>
      <c r="AR1608" t="s">
        <v>24955</v>
      </c>
      <c r="AT1608">
        <v>0</v>
      </c>
      <c r="AU1608">
        <v>0</v>
      </c>
      <c r="AV1608">
        <v>0</v>
      </c>
      <c r="AW1608">
        <v>0</v>
      </c>
      <c r="AX1608">
        <v>0</v>
      </c>
      <c r="AY1608">
        <v>0</v>
      </c>
      <c r="BC1608" t="s">
        <v>63</v>
      </c>
      <c r="BD1608" t="s">
        <v>5892</v>
      </c>
      <c r="BE1608">
        <v>0</v>
      </c>
      <c r="BG1608" t="s">
        <v>622</v>
      </c>
      <c r="BJ1608" t="s">
        <v>3508</v>
      </c>
    </row>
    <row r="1609" spans="1:62" x14ac:dyDescent="0.35">
      <c r="A1609" t="s">
        <v>3513</v>
      </c>
      <c r="B1609">
        <v>10000</v>
      </c>
      <c r="C1609">
        <v>10000</v>
      </c>
      <c r="D1609">
        <v>45772</v>
      </c>
      <c r="E1609" t="s">
        <v>59</v>
      </c>
      <c r="F1609" t="s">
        <v>3514</v>
      </c>
      <c r="G1609" t="s">
        <v>3302</v>
      </c>
      <c r="I1609">
        <v>1</v>
      </c>
      <c r="J1609" t="s">
        <v>183</v>
      </c>
      <c r="K1609">
        <v>46</v>
      </c>
      <c r="L1609" t="s">
        <v>6049</v>
      </c>
      <c r="M1609" t="s">
        <v>26405</v>
      </c>
      <c r="N1609" t="s">
        <v>231</v>
      </c>
      <c r="O1609" t="s">
        <v>3809</v>
      </c>
      <c r="P1609">
        <v>3000</v>
      </c>
      <c r="Q1609">
        <f t="shared" ref="Q1609:Q1610" si="429">(P1609/40)+45</f>
        <v>120</v>
      </c>
      <c r="R1609" s="34">
        <f t="shared" ref="R1609:R1610" si="430">Q1609/60</f>
        <v>2</v>
      </c>
      <c r="S1609" s="35">
        <v>45771</v>
      </c>
      <c r="U1609">
        <v>1</v>
      </c>
      <c r="V1609">
        <v>3000</v>
      </c>
      <c r="W1609" t="s">
        <v>65</v>
      </c>
      <c r="X1609" t="s">
        <v>3515</v>
      </c>
      <c r="Y1609">
        <v>0</v>
      </c>
      <c r="Z1609">
        <v>3000</v>
      </c>
      <c r="AA1609">
        <v>0</v>
      </c>
      <c r="AB1609">
        <v>0</v>
      </c>
      <c r="AC1609">
        <v>0</v>
      </c>
      <c r="AD1609">
        <v>0</v>
      </c>
      <c r="AG1609">
        <v>0</v>
      </c>
      <c r="AP1609" t="s">
        <v>3516</v>
      </c>
      <c r="AQ1609" t="s">
        <v>465</v>
      </c>
      <c r="AR1609" t="s">
        <v>15009</v>
      </c>
      <c r="AT1609">
        <v>0</v>
      </c>
      <c r="AU1609">
        <v>0</v>
      </c>
      <c r="AV1609">
        <v>0</v>
      </c>
      <c r="AW1609">
        <v>0</v>
      </c>
      <c r="AX1609">
        <v>0</v>
      </c>
      <c r="AY1609">
        <v>0</v>
      </c>
      <c r="BC1609" t="s">
        <v>63</v>
      </c>
      <c r="BD1609" t="s">
        <v>5893</v>
      </c>
      <c r="BE1609">
        <v>0</v>
      </c>
      <c r="BG1609" t="s">
        <v>465</v>
      </c>
      <c r="BJ1609" t="s">
        <v>2594</v>
      </c>
    </row>
    <row r="1610" spans="1:62" x14ac:dyDescent="0.35">
      <c r="A1610" t="s">
        <v>3517</v>
      </c>
      <c r="B1610">
        <v>10000</v>
      </c>
      <c r="C1610">
        <v>10000</v>
      </c>
      <c r="D1610">
        <v>45771</v>
      </c>
      <c r="E1610" t="s">
        <v>59</v>
      </c>
      <c r="F1610" t="s">
        <v>3518</v>
      </c>
      <c r="G1610" t="s">
        <v>3302</v>
      </c>
      <c r="I1610">
        <v>1</v>
      </c>
      <c r="J1610" t="s">
        <v>183</v>
      </c>
      <c r="K1610">
        <v>46</v>
      </c>
      <c r="L1610" t="s">
        <v>6049</v>
      </c>
      <c r="M1610" t="s">
        <v>26405</v>
      </c>
      <c r="N1610" t="s">
        <v>231</v>
      </c>
      <c r="O1610" t="s">
        <v>3809</v>
      </c>
      <c r="P1610">
        <v>1000</v>
      </c>
      <c r="Q1610">
        <f t="shared" si="429"/>
        <v>70</v>
      </c>
      <c r="R1610" s="34">
        <f t="shared" si="430"/>
        <v>1.1666666666666667</v>
      </c>
      <c r="S1610" s="35">
        <v>45771</v>
      </c>
      <c r="U1610">
        <v>1</v>
      </c>
      <c r="V1610">
        <v>1000</v>
      </c>
      <c r="W1610" t="s">
        <v>65</v>
      </c>
      <c r="X1610" t="s">
        <v>3519</v>
      </c>
      <c r="Y1610">
        <v>0</v>
      </c>
      <c r="Z1610">
        <v>1000</v>
      </c>
      <c r="AA1610">
        <v>0</v>
      </c>
      <c r="AB1610">
        <v>0</v>
      </c>
      <c r="AC1610">
        <v>0</v>
      </c>
      <c r="AD1610">
        <v>0</v>
      </c>
      <c r="AG1610">
        <v>0</v>
      </c>
      <c r="AP1610" t="s">
        <v>3520</v>
      </c>
      <c r="AQ1610" t="s">
        <v>465</v>
      </c>
      <c r="AR1610" t="s">
        <v>15009</v>
      </c>
      <c r="AT1610">
        <v>0</v>
      </c>
      <c r="AU1610">
        <v>0</v>
      </c>
      <c r="AV1610">
        <v>0</v>
      </c>
      <c r="AW1610">
        <v>0</v>
      </c>
      <c r="AX1610">
        <v>0</v>
      </c>
      <c r="AY1610">
        <v>0</v>
      </c>
      <c r="BC1610" t="s">
        <v>63</v>
      </c>
      <c r="BD1610" t="s">
        <v>5894</v>
      </c>
      <c r="BE1610">
        <v>0</v>
      </c>
      <c r="BG1610" t="s">
        <v>465</v>
      </c>
      <c r="BJ1610" t="s">
        <v>2675</v>
      </c>
    </row>
    <row r="1611" spans="1:62" x14ac:dyDescent="0.35">
      <c r="A1611" t="s">
        <v>3770</v>
      </c>
      <c r="B1611">
        <v>10000</v>
      </c>
      <c r="C1611">
        <v>10000</v>
      </c>
      <c r="D1611">
        <v>45775</v>
      </c>
      <c r="E1611" t="s">
        <v>59</v>
      </c>
      <c r="F1611" t="s">
        <v>3739</v>
      </c>
      <c r="G1611" t="s">
        <v>3771</v>
      </c>
      <c r="I1611">
        <v>1</v>
      </c>
      <c r="J1611" t="s">
        <v>183</v>
      </c>
      <c r="K1611">
        <v>60</v>
      </c>
      <c r="L1611" t="s">
        <v>6048</v>
      </c>
      <c r="M1611" t="s">
        <v>26408</v>
      </c>
      <c r="N1611" t="s">
        <v>222</v>
      </c>
      <c r="O1611" t="s">
        <v>3835</v>
      </c>
      <c r="P1611">
        <v>20000</v>
      </c>
      <c r="Q1611">
        <f>(P1611/50)+45</f>
        <v>445</v>
      </c>
      <c r="R1611" s="34">
        <f>Q1611/60</f>
        <v>7.416666666666667</v>
      </c>
      <c r="S1611" s="35">
        <v>45771</v>
      </c>
      <c r="U1611">
        <v>1</v>
      </c>
      <c r="V1611">
        <v>20000</v>
      </c>
      <c r="W1611" t="s">
        <v>65</v>
      </c>
      <c r="X1611" t="s">
        <v>3773</v>
      </c>
      <c r="Y1611">
        <v>0</v>
      </c>
      <c r="Z1611">
        <v>20000</v>
      </c>
      <c r="AA1611">
        <v>0</v>
      </c>
      <c r="AB1611">
        <v>0</v>
      </c>
      <c r="AC1611">
        <v>0</v>
      </c>
      <c r="AD1611">
        <v>0</v>
      </c>
      <c r="AG1611">
        <v>0</v>
      </c>
      <c r="AP1611" t="s">
        <v>3774</v>
      </c>
      <c r="AQ1611" t="s">
        <v>3775</v>
      </c>
      <c r="AR1611" t="s">
        <v>20093</v>
      </c>
      <c r="AT1611">
        <v>0</v>
      </c>
      <c r="AU1611">
        <v>0</v>
      </c>
      <c r="AV1611">
        <v>0</v>
      </c>
      <c r="AW1611">
        <v>0</v>
      </c>
      <c r="AX1611">
        <v>0</v>
      </c>
      <c r="AY1611">
        <v>0</v>
      </c>
      <c r="BC1611" t="s">
        <v>63</v>
      </c>
      <c r="BD1611" t="s">
        <v>5895</v>
      </c>
      <c r="BE1611">
        <v>0</v>
      </c>
      <c r="BG1611" t="s">
        <v>3775</v>
      </c>
      <c r="BJ1611" t="s">
        <v>3776</v>
      </c>
    </row>
    <row r="1612" spans="1:62" x14ac:dyDescent="0.35">
      <c r="A1612" t="s">
        <v>3532</v>
      </c>
      <c r="B1612">
        <v>10000</v>
      </c>
      <c r="C1612">
        <v>20000</v>
      </c>
      <c r="D1612">
        <v>45772</v>
      </c>
      <c r="E1612" t="s">
        <v>59</v>
      </c>
      <c r="F1612" t="s">
        <v>3533</v>
      </c>
      <c r="G1612" t="s">
        <v>3534</v>
      </c>
      <c r="I1612">
        <v>1</v>
      </c>
      <c r="J1612" t="s">
        <v>183</v>
      </c>
      <c r="K1612">
        <v>32</v>
      </c>
      <c r="L1612" t="s">
        <v>6064</v>
      </c>
      <c r="M1612" t="s">
        <v>26405</v>
      </c>
      <c r="N1612" t="s">
        <v>516</v>
      </c>
      <c r="O1612" t="s">
        <v>3833</v>
      </c>
      <c r="P1612">
        <v>5860</v>
      </c>
      <c r="S1612" s="35">
        <v>45771</v>
      </c>
      <c r="U1612">
        <v>1</v>
      </c>
      <c r="V1612">
        <v>5860</v>
      </c>
      <c r="W1612" t="s">
        <v>65</v>
      </c>
      <c r="X1612" t="s">
        <v>915</v>
      </c>
      <c r="Y1612">
        <v>0</v>
      </c>
      <c r="Z1612">
        <v>2680</v>
      </c>
      <c r="AA1612">
        <v>3180</v>
      </c>
      <c r="AB1612">
        <v>0</v>
      </c>
      <c r="AC1612">
        <v>0</v>
      </c>
      <c r="AD1612">
        <v>0</v>
      </c>
      <c r="AG1612">
        <v>0</v>
      </c>
      <c r="AP1612" t="s">
        <v>916</v>
      </c>
      <c r="AQ1612" t="s">
        <v>465</v>
      </c>
      <c r="AR1612" t="s">
        <v>15009</v>
      </c>
      <c r="AT1612">
        <v>0</v>
      </c>
      <c r="AU1612">
        <v>0</v>
      </c>
      <c r="AV1612">
        <v>0</v>
      </c>
      <c r="AW1612">
        <v>0</v>
      </c>
      <c r="AX1612">
        <v>0</v>
      </c>
      <c r="AY1612">
        <v>0</v>
      </c>
      <c r="BC1612" t="s">
        <v>63</v>
      </c>
      <c r="BD1612" t="s">
        <v>5278</v>
      </c>
      <c r="BE1612">
        <v>0</v>
      </c>
      <c r="BG1612" t="s">
        <v>465</v>
      </c>
      <c r="BJ1612" t="s">
        <v>3074</v>
      </c>
    </row>
    <row r="1613" spans="1:62" x14ac:dyDescent="0.35">
      <c r="A1613" t="s">
        <v>3535</v>
      </c>
      <c r="B1613">
        <v>10000</v>
      </c>
      <c r="C1613">
        <v>10000</v>
      </c>
      <c r="D1613">
        <v>45772</v>
      </c>
      <c r="E1613" t="s">
        <v>59</v>
      </c>
      <c r="F1613" t="s">
        <v>3536</v>
      </c>
      <c r="G1613" t="s">
        <v>3537</v>
      </c>
      <c r="I1613">
        <v>1</v>
      </c>
      <c r="J1613" t="s">
        <v>183</v>
      </c>
      <c r="K1613">
        <v>60</v>
      </c>
      <c r="L1613" t="s">
        <v>6048</v>
      </c>
      <c r="M1613" t="s">
        <v>26408</v>
      </c>
      <c r="N1613" t="s">
        <v>222</v>
      </c>
      <c r="O1613" t="s">
        <v>3835</v>
      </c>
      <c r="P1613">
        <v>1000</v>
      </c>
      <c r="Q1613">
        <f>(P1613/50)+45</f>
        <v>65</v>
      </c>
      <c r="R1613" s="34">
        <f>Q1613/60</f>
        <v>1.0833333333333333</v>
      </c>
      <c r="S1613" s="35">
        <v>45771</v>
      </c>
      <c r="U1613">
        <v>1</v>
      </c>
      <c r="V1613">
        <v>1000</v>
      </c>
      <c r="W1613" t="s">
        <v>65</v>
      </c>
      <c r="X1613" t="s">
        <v>3538</v>
      </c>
      <c r="Y1613">
        <v>0</v>
      </c>
      <c r="Z1613">
        <v>1000</v>
      </c>
      <c r="AA1613">
        <v>0</v>
      </c>
      <c r="AB1613">
        <v>0</v>
      </c>
      <c r="AC1613">
        <v>0</v>
      </c>
      <c r="AD1613">
        <v>0</v>
      </c>
      <c r="AG1613">
        <v>0</v>
      </c>
      <c r="AP1613" t="s">
        <v>3539</v>
      </c>
      <c r="AQ1613" t="s">
        <v>3540</v>
      </c>
      <c r="AR1613" t="s">
        <v>21156</v>
      </c>
      <c r="AT1613">
        <v>0</v>
      </c>
      <c r="AU1613">
        <v>0</v>
      </c>
      <c r="AV1613">
        <v>0</v>
      </c>
      <c r="AW1613">
        <v>0</v>
      </c>
      <c r="AX1613">
        <v>0</v>
      </c>
      <c r="AY1613">
        <v>0</v>
      </c>
      <c r="BC1613" t="s">
        <v>63</v>
      </c>
      <c r="BD1613" t="s">
        <v>5896</v>
      </c>
      <c r="BE1613">
        <v>0</v>
      </c>
      <c r="BG1613" t="s">
        <v>3540</v>
      </c>
      <c r="BJ1613" t="s">
        <v>3541</v>
      </c>
    </row>
    <row r="1614" spans="1:62" x14ac:dyDescent="0.35">
      <c r="A1614" t="s">
        <v>3542</v>
      </c>
      <c r="B1614">
        <v>10000</v>
      </c>
      <c r="C1614">
        <v>10000</v>
      </c>
      <c r="D1614">
        <v>45771</v>
      </c>
      <c r="E1614" t="s">
        <v>59</v>
      </c>
      <c r="F1614" t="s">
        <v>3543</v>
      </c>
      <c r="G1614" t="s">
        <v>3544</v>
      </c>
      <c r="I1614">
        <v>1</v>
      </c>
      <c r="J1614" t="s">
        <v>183</v>
      </c>
      <c r="K1614">
        <v>71</v>
      </c>
      <c r="L1614" t="s">
        <v>6057</v>
      </c>
      <c r="M1614" t="s">
        <v>26408</v>
      </c>
      <c r="N1614" t="s">
        <v>368</v>
      </c>
      <c r="O1614" t="s">
        <v>3857</v>
      </c>
      <c r="P1614">
        <v>4313</v>
      </c>
      <c r="S1614" s="35">
        <v>45771</v>
      </c>
      <c r="U1614">
        <v>16</v>
      </c>
      <c r="V1614">
        <v>69008</v>
      </c>
      <c r="W1614" t="s">
        <v>65</v>
      </c>
      <c r="X1614" t="s">
        <v>3545</v>
      </c>
      <c r="Y1614">
        <v>0</v>
      </c>
      <c r="Z1614">
        <v>69000</v>
      </c>
      <c r="AA1614">
        <v>8</v>
      </c>
      <c r="AB1614">
        <v>0</v>
      </c>
      <c r="AC1614">
        <v>0</v>
      </c>
      <c r="AD1614">
        <v>0</v>
      </c>
      <c r="AG1614">
        <v>0</v>
      </c>
      <c r="AP1614" t="s">
        <v>3546</v>
      </c>
      <c r="AQ1614" t="s">
        <v>592</v>
      </c>
      <c r="AR1614" t="s">
        <v>23747</v>
      </c>
      <c r="AT1614">
        <v>0</v>
      </c>
      <c r="AU1614">
        <v>0</v>
      </c>
      <c r="AV1614">
        <v>0</v>
      </c>
      <c r="AW1614">
        <v>0</v>
      </c>
      <c r="AX1614">
        <v>0</v>
      </c>
      <c r="AY1614">
        <v>0</v>
      </c>
      <c r="BC1614" t="s">
        <v>63</v>
      </c>
      <c r="BD1614" t="s">
        <v>5897</v>
      </c>
      <c r="BE1614">
        <v>0</v>
      </c>
      <c r="BG1614" t="s">
        <v>592</v>
      </c>
      <c r="BJ1614" t="s">
        <v>3547</v>
      </c>
    </row>
    <row r="1615" spans="1:62" x14ac:dyDescent="0.35">
      <c r="A1615" t="s">
        <v>3548</v>
      </c>
      <c r="B1615">
        <v>10000</v>
      </c>
      <c r="C1615">
        <v>20000</v>
      </c>
      <c r="D1615">
        <v>45772</v>
      </c>
      <c r="E1615" t="s">
        <v>59</v>
      </c>
      <c r="F1615" t="s">
        <v>2268</v>
      </c>
      <c r="G1615" t="s">
        <v>2893</v>
      </c>
      <c r="I1615">
        <v>2</v>
      </c>
      <c r="J1615" t="s">
        <v>183</v>
      </c>
      <c r="K1615">
        <v>92</v>
      </c>
      <c r="L1615" t="s">
        <v>6053</v>
      </c>
      <c r="M1615" t="s">
        <v>26409</v>
      </c>
      <c r="N1615" t="s">
        <v>281</v>
      </c>
      <c r="O1615" t="s">
        <v>3851</v>
      </c>
      <c r="P1615">
        <v>200</v>
      </c>
      <c r="S1615" s="35">
        <v>45771</v>
      </c>
      <c r="U1615">
        <v>1</v>
      </c>
      <c r="V1615">
        <v>200</v>
      </c>
      <c r="W1615" t="s">
        <v>65</v>
      </c>
      <c r="X1615" t="s">
        <v>3550</v>
      </c>
      <c r="Y1615">
        <v>0</v>
      </c>
      <c r="Z1615">
        <v>100</v>
      </c>
      <c r="AA1615">
        <v>100</v>
      </c>
      <c r="AB1615">
        <v>0</v>
      </c>
      <c r="AC1615">
        <v>0</v>
      </c>
      <c r="AD1615">
        <v>0</v>
      </c>
      <c r="AG1615">
        <v>0</v>
      </c>
      <c r="AP1615" t="s">
        <v>3551</v>
      </c>
      <c r="AQ1615" t="s">
        <v>622</v>
      </c>
      <c r="AR1615" t="s">
        <v>24955</v>
      </c>
      <c r="AT1615">
        <v>0</v>
      </c>
      <c r="AU1615">
        <v>0</v>
      </c>
      <c r="AV1615">
        <v>0</v>
      </c>
      <c r="AW1615">
        <v>0</v>
      </c>
      <c r="AX1615">
        <v>0</v>
      </c>
      <c r="AY1615">
        <v>0</v>
      </c>
      <c r="BC1615" t="s">
        <v>63</v>
      </c>
      <c r="BD1615" t="s">
        <v>5777</v>
      </c>
      <c r="BE1615">
        <v>0</v>
      </c>
      <c r="BG1615" t="s">
        <v>622</v>
      </c>
      <c r="BJ1615" t="s">
        <v>3552</v>
      </c>
    </row>
    <row r="1616" spans="1:62" x14ac:dyDescent="0.35">
      <c r="A1616" t="s">
        <v>5642</v>
      </c>
      <c r="B1616">
        <v>10000</v>
      </c>
      <c r="C1616">
        <v>20000</v>
      </c>
      <c r="D1616">
        <v>45775</v>
      </c>
      <c r="E1616" t="s">
        <v>59</v>
      </c>
      <c r="F1616" t="s">
        <v>5643</v>
      </c>
      <c r="G1616" t="s">
        <v>3717</v>
      </c>
      <c r="I1616">
        <v>2</v>
      </c>
      <c r="J1616" t="s">
        <v>183</v>
      </c>
      <c r="K1616">
        <v>105</v>
      </c>
      <c r="L1616" t="s">
        <v>6067</v>
      </c>
      <c r="M1616" t="s">
        <v>26411</v>
      </c>
      <c r="N1616" t="s">
        <v>281</v>
      </c>
      <c r="O1616" t="s">
        <v>3851</v>
      </c>
      <c r="P1616">
        <v>1700</v>
      </c>
      <c r="S1616" s="35">
        <v>45771</v>
      </c>
      <c r="U1616">
        <v>3</v>
      </c>
      <c r="V1616">
        <v>5100</v>
      </c>
      <c r="W1616" t="s">
        <v>65</v>
      </c>
      <c r="X1616" t="s">
        <v>5644</v>
      </c>
      <c r="Y1616">
        <v>0</v>
      </c>
      <c r="Z1616">
        <v>5000</v>
      </c>
      <c r="AA1616">
        <v>100</v>
      </c>
      <c r="AB1616">
        <v>0</v>
      </c>
      <c r="AC1616">
        <v>0</v>
      </c>
      <c r="AD1616">
        <v>0</v>
      </c>
      <c r="AG1616">
        <v>0</v>
      </c>
      <c r="AP1616" t="s">
        <v>5645</v>
      </c>
      <c r="AQ1616" t="s">
        <v>3720</v>
      </c>
      <c r="AR1616" t="s">
        <v>23615</v>
      </c>
      <c r="AT1616">
        <v>0</v>
      </c>
      <c r="AU1616">
        <v>0</v>
      </c>
      <c r="AV1616">
        <v>0</v>
      </c>
      <c r="AW1616">
        <v>0</v>
      </c>
      <c r="AX1616">
        <v>0</v>
      </c>
      <c r="AY1616">
        <v>0</v>
      </c>
      <c r="BC1616" t="s">
        <v>63</v>
      </c>
      <c r="BD1616" t="s">
        <v>5646</v>
      </c>
      <c r="BE1616">
        <v>0</v>
      </c>
      <c r="BG1616" t="s">
        <v>3720</v>
      </c>
      <c r="BJ1616" t="s">
        <v>3721</v>
      </c>
    </row>
    <row r="1617" spans="1:62" x14ac:dyDescent="0.35">
      <c r="A1617" t="s">
        <v>5647</v>
      </c>
      <c r="B1617">
        <v>10000</v>
      </c>
      <c r="C1617">
        <v>20000</v>
      </c>
      <c r="D1617">
        <v>45775</v>
      </c>
      <c r="E1617" t="s">
        <v>59</v>
      </c>
      <c r="F1617" t="s">
        <v>5643</v>
      </c>
      <c r="G1617" t="s">
        <v>3717</v>
      </c>
      <c r="I1617">
        <v>2</v>
      </c>
      <c r="J1617" t="s">
        <v>183</v>
      </c>
      <c r="K1617">
        <v>105</v>
      </c>
      <c r="L1617" t="s">
        <v>6067</v>
      </c>
      <c r="M1617" t="s">
        <v>26411</v>
      </c>
      <c r="N1617" t="s">
        <v>281</v>
      </c>
      <c r="O1617" t="s">
        <v>3851</v>
      </c>
      <c r="P1617">
        <v>1700</v>
      </c>
      <c r="S1617" s="35">
        <v>45771</v>
      </c>
      <c r="U1617">
        <v>3</v>
      </c>
      <c r="V1617">
        <v>5100</v>
      </c>
      <c r="W1617" t="s">
        <v>65</v>
      </c>
      <c r="X1617" t="s">
        <v>5648</v>
      </c>
      <c r="Y1617">
        <v>0</v>
      </c>
      <c r="Z1617">
        <v>5000</v>
      </c>
      <c r="AA1617">
        <v>100</v>
      </c>
      <c r="AB1617">
        <v>0</v>
      </c>
      <c r="AC1617">
        <v>0</v>
      </c>
      <c r="AD1617">
        <v>0</v>
      </c>
      <c r="AG1617">
        <v>0</v>
      </c>
      <c r="AP1617" t="s">
        <v>5649</v>
      </c>
      <c r="AQ1617" t="s">
        <v>3720</v>
      </c>
      <c r="AR1617" t="s">
        <v>23615</v>
      </c>
      <c r="AT1617">
        <v>0</v>
      </c>
      <c r="AU1617">
        <v>0</v>
      </c>
      <c r="AV1617">
        <v>0</v>
      </c>
      <c r="AW1617">
        <v>0</v>
      </c>
      <c r="AX1617">
        <v>0</v>
      </c>
      <c r="AY1617">
        <v>0</v>
      </c>
      <c r="BC1617" t="s">
        <v>63</v>
      </c>
      <c r="BD1617" t="s">
        <v>5650</v>
      </c>
      <c r="BE1617">
        <v>0</v>
      </c>
      <c r="BG1617" t="s">
        <v>3720</v>
      </c>
      <c r="BJ1617" t="s">
        <v>3721</v>
      </c>
    </row>
    <row r="1618" spans="1:62" x14ac:dyDescent="0.35">
      <c r="A1618" t="s">
        <v>5651</v>
      </c>
      <c r="B1618">
        <v>10000</v>
      </c>
      <c r="C1618">
        <v>20000</v>
      </c>
      <c r="D1618">
        <v>45775</v>
      </c>
      <c r="E1618" t="s">
        <v>59</v>
      </c>
      <c r="F1618" t="s">
        <v>5643</v>
      </c>
      <c r="G1618" t="s">
        <v>3717</v>
      </c>
      <c r="I1618">
        <v>2</v>
      </c>
      <c r="J1618" t="s">
        <v>183</v>
      </c>
      <c r="K1618">
        <v>105</v>
      </c>
      <c r="L1618" t="s">
        <v>6067</v>
      </c>
      <c r="M1618" t="s">
        <v>26411</v>
      </c>
      <c r="N1618" t="s">
        <v>281</v>
      </c>
      <c r="O1618" t="s">
        <v>3851</v>
      </c>
      <c r="P1618">
        <v>1700</v>
      </c>
      <c r="S1618" s="35">
        <v>45771</v>
      </c>
      <c r="U1618">
        <v>3</v>
      </c>
      <c r="V1618">
        <v>5100</v>
      </c>
      <c r="W1618" t="s">
        <v>65</v>
      </c>
      <c r="X1618" t="s">
        <v>5652</v>
      </c>
      <c r="Y1618">
        <v>0</v>
      </c>
      <c r="Z1618">
        <v>5000</v>
      </c>
      <c r="AA1618">
        <v>100</v>
      </c>
      <c r="AB1618">
        <v>0</v>
      </c>
      <c r="AC1618">
        <v>0</v>
      </c>
      <c r="AD1618">
        <v>0</v>
      </c>
      <c r="AG1618">
        <v>0</v>
      </c>
      <c r="AP1618" t="s">
        <v>5653</v>
      </c>
      <c r="AQ1618" t="s">
        <v>3720</v>
      </c>
      <c r="AR1618" t="s">
        <v>23615</v>
      </c>
      <c r="AT1618">
        <v>0</v>
      </c>
      <c r="AU1618">
        <v>0</v>
      </c>
      <c r="AV1618">
        <v>0</v>
      </c>
      <c r="AW1618">
        <v>0</v>
      </c>
      <c r="AX1618">
        <v>0</v>
      </c>
      <c r="AY1618">
        <v>0</v>
      </c>
      <c r="BC1618" t="s">
        <v>63</v>
      </c>
      <c r="BD1618" t="s">
        <v>5654</v>
      </c>
      <c r="BE1618">
        <v>0</v>
      </c>
      <c r="BG1618" t="s">
        <v>3720</v>
      </c>
      <c r="BJ1618" t="s">
        <v>3721</v>
      </c>
    </row>
    <row r="1619" spans="1:62" x14ac:dyDescent="0.35">
      <c r="A1619" t="s">
        <v>5655</v>
      </c>
      <c r="B1619">
        <v>10000</v>
      </c>
      <c r="C1619">
        <v>20000</v>
      </c>
      <c r="D1619">
        <v>45775</v>
      </c>
      <c r="E1619" t="s">
        <v>59</v>
      </c>
      <c r="F1619" t="s">
        <v>5643</v>
      </c>
      <c r="G1619" t="s">
        <v>3717</v>
      </c>
      <c r="I1619">
        <v>2</v>
      </c>
      <c r="J1619" t="s">
        <v>183</v>
      </c>
      <c r="K1619">
        <v>105</v>
      </c>
      <c r="L1619" t="s">
        <v>6067</v>
      </c>
      <c r="M1619" t="s">
        <v>26411</v>
      </c>
      <c r="N1619" t="s">
        <v>281</v>
      </c>
      <c r="O1619" t="s">
        <v>3851</v>
      </c>
      <c r="P1619">
        <v>1700</v>
      </c>
      <c r="S1619" s="35">
        <v>45771</v>
      </c>
      <c r="U1619">
        <v>3</v>
      </c>
      <c r="V1619">
        <v>5100</v>
      </c>
      <c r="W1619" t="s">
        <v>65</v>
      </c>
      <c r="X1619" t="s">
        <v>5656</v>
      </c>
      <c r="Y1619">
        <v>0</v>
      </c>
      <c r="Z1619">
        <v>5000</v>
      </c>
      <c r="AA1619">
        <v>100</v>
      </c>
      <c r="AB1619">
        <v>0</v>
      </c>
      <c r="AC1619">
        <v>0</v>
      </c>
      <c r="AD1619">
        <v>0</v>
      </c>
      <c r="AG1619">
        <v>0</v>
      </c>
      <c r="AP1619" t="s">
        <v>5657</v>
      </c>
      <c r="AQ1619" t="s">
        <v>3720</v>
      </c>
      <c r="AR1619" t="s">
        <v>23615</v>
      </c>
      <c r="AT1619">
        <v>0</v>
      </c>
      <c r="AU1619">
        <v>0</v>
      </c>
      <c r="AV1619">
        <v>0</v>
      </c>
      <c r="AW1619">
        <v>0</v>
      </c>
      <c r="AX1619">
        <v>0</v>
      </c>
      <c r="AY1619">
        <v>0</v>
      </c>
      <c r="BC1619" t="s">
        <v>63</v>
      </c>
      <c r="BD1619" t="s">
        <v>5658</v>
      </c>
      <c r="BE1619">
        <v>0</v>
      </c>
      <c r="BG1619" t="s">
        <v>3720</v>
      </c>
      <c r="BJ1619" t="s">
        <v>3721</v>
      </c>
    </row>
    <row r="1620" spans="1:62" x14ac:dyDescent="0.35">
      <c r="A1620" t="s">
        <v>5659</v>
      </c>
      <c r="B1620">
        <v>10000</v>
      </c>
      <c r="C1620">
        <v>20000</v>
      </c>
      <c r="D1620">
        <v>45775</v>
      </c>
      <c r="E1620" t="s">
        <v>59</v>
      </c>
      <c r="F1620" t="s">
        <v>5643</v>
      </c>
      <c r="G1620" t="s">
        <v>3717</v>
      </c>
      <c r="I1620">
        <v>2</v>
      </c>
      <c r="J1620" t="s">
        <v>183</v>
      </c>
      <c r="K1620">
        <v>105</v>
      </c>
      <c r="L1620" t="s">
        <v>6067</v>
      </c>
      <c r="M1620" t="s">
        <v>26411</v>
      </c>
      <c r="N1620" t="s">
        <v>281</v>
      </c>
      <c r="O1620" t="s">
        <v>3851</v>
      </c>
      <c r="P1620">
        <v>1700</v>
      </c>
      <c r="S1620" s="35">
        <v>45771</v>
      </c>
      <c r="U1620">
        <v>3</v>
      </c>
      <c r="V1620">
        <v>5100</v>
      </c>
      <c r="W1620" t="s">
        <v>65</v>
      </c>
      <c r="X1620" t="s">
        <v>5660</v>
      </c>
      <c r="Y1620">
        <v>0</v>
      </c>
      <c r="Z1620">
        <v>5000</v>
      </c>
      <c r="AA1620">
        <v>100</v>
      </c>
      <c r="AB1620">
        <v>0</v>
      </c>
      <c r="AC1620">
        <v>0</v>
      </c>
      <c r="AD1620">
        <v>0</v>
      </c>
      <c r="AG1620">
        <v>0</v>
      </c>
      <c r="AP1620" t="s">
        <v>5661</v>
      </c>
      <c r="AQ1620" t="s">
        <v>3720</v>
      </c>
      <c r="AR1620" t="s">
        <v>23615</v>
      </c>
      <c r="AT1620">
        <v>0</v>
      </c>
      <c r="AU1620">
        <v>0</v>
      </c>
      <c r="AV1620">
        <v>0</v>
      </c>
      <c r="AW1620">
        <v>0</v>
      </c>
      <c r="AX1620">
        <v>0</v>
      </c>
      <c r="AY1620">
        <v>0</v>
      </c>
      <c r="BC1620" t="s">
        <v>63</v>
      </c>
      <c r="BD1620" t="s">
        <v>5662</v>
      </c>
      <c r="BE1620">
        <v>0</v>
      </c>
      <c r="BG1620" t="s">
        <v>3720</v>
      </c>
      <c r="BJ1620" t="s">
        <v>3721</v>
      </c>
    </row>
    <row r="1621" spans="1:62" x14ac:dyDescent="0.35">
      <c r="A1621" t="s">
        <v>5663</v>
      </c>
      <c r="B1621">
        <v>10000</v>
      </c>
      <c r="C1621">
        <v>20000</v>
      </c>
      <c r="D1621">
        <v>45775</v>
      </c>
      <c r="E1621" t="s">
        <v>59</v>
      </c>
      <c r="F1621" t="s">
        <v>5559</v>
      </c>
      <c r="G1621" t="s">
        <v>3717</v>
      </c>
      <c r="I1621">
        <v>2</v>
      </c>
      <c r="J1621" t="s">
        <v>183</v>
      </c>
      <c r="K1621">
        <v>105</v>
      </c>
      <c r="L1621" t="s">
        <v>6067</v>
      </c>
      <c r="M1621" t="s">
        <v>26411</v>
      </c>
      <c r="N1621" t="s">
        <v>281</v>
      </c>
      <c r="O1621" t="s">
        <v>3851</v>
      </c>
      <c r="P1621">
        <v>1700</v>
      </c>
      <c r="S1621" s="35">
        <v>45771</v>
      </c>
      <c r="U1621">
        <v>3</v>
      </c>
      <c r="V1621">
        <v>5100</v>
      </c>
      <c r="W1621" t="s">
        <v>65</v>
      </c>
      <c r="X1621" t="s">
        <v>5664</v>
      </c>
      <c r="Y1621">
        <v>0</v>
      </c>
      <c r="Z1621">
        <v>5000</v>
      </c>
      <c r="AA1621">
        <v>100</v>
      </c>
      <c r="AB1621">
        <v>0</v>
      </c>
      <c r="AC1621">
        <v>0</v>
      </c>
      <c r="AD1621">
        <v>0</v>
      </c>
      <c r="AG1621">
        <v>0</v>
      </c>
      <c r="AP1621" t="s">
        <v>5665</v>
      </c>
      <c r="AQ1621" t="s">
        <v>3720</v>
      </c>
      <c r="AR1621" t="s">
        <v>23615</v>
      </c>
      <c r="AT1621">
        <v>0</v>
      </c>
      <c r="AU1621">
        <v>0</v>
      </c>
      <c r="AV1621">
        <v>0</v>
      </c>
      <c r="AW1621">
        <v>0</v>
      </c>
      <c r="AX1621">
        <v>0</v>
      </c>
      <c r="AY1621">
        <v>0</v>
      </c>
      <c r="BC1621" t="s">
        <v>63</v>
      </c>
      <c r="BD1621" t="s">
        <v>5666</v>
      </c>
      <c r="BE1621">
        <v>0</v>
      </c>
      <c r="BG1621" t="s">
        <v>3720</v>
      </c>
      <c r="BJ1621" t="s">
        <v>3721</v>
      </c>
    </row>
    <row r="1622" spans="1:62" x14ac:dyDescent="0.35">
      <c r="A1622" t="s">
        <v>5667</v>
      </c>
      <c r="B1622">
        <v>10000</v>
      </c>
      <c r="C1622">
        <v>20000</v>
      </c>
      <c r="D1622">
        <v>45775</v>
      </c>
      <c r="E1622" t="s">
        <v>59</v>
      </c>
      <c r="F1622" t="s">
        <v>5559</v>
      </c>
      <c r="G1622" t="s">
        <v>3717</v>
      </c>
      <c r="I1622">
        <v>2</v>
      </c>
      <c r="J1622" t="s">
        <v>183</v>
      </c>
      <c r="K1622">
        <v>105</v>
      </c>
      <c r="L1622" t="s">
        <v>6067</v>
      </c>
      <c r="M1622" t="s">
        <v>26411</v>
      </c>
      <c r="N1622" t="s">
        <v>281</v>
      </c>
      <c r="O1622" t="s">
        <v>3851</v>
      </c>
      <c r="P1622">
        <v>1700</v>
      </c>
      <c r="S1622" s="35">
        <v>45771</v>
      </c>
      <c r="U1622">
        <v>3</v>
      </c>
      <c r="V1622">
        <v>5100</v>
      </c>
      <c r="W1622" t="s">
        <v>65</v>
      </c>
      <c r="X1622" t="s">
        <v>5668</v>
      </c>
      <c r="Y1622">
        <v>0</v>
      </c>
      <c r="Z1622">
        <v>5000</v>
      </c>
      <c r="AA1622">
        <v>100</v>
      </c>
      <c r="AB1622">
        <v>0</v>
      </c>
      <c r="AC1622">
        <v>0</v>
      </c>
      <c r="AD1622">
        <v>0</v>
      </c>
      <c r="AG1622">
        <v>0</v>
      </c>
      <c r="AP1622" t="s">
        <v>5669</v>
      </c>
      <c r="AQ1622" t="s">
        <v>3720</v>
      </c>
      <c r="AR1622" t="s">
        <v>23615</v>
      </c>
      <c r="AT1622">
        <v>0</v>
      </c>
      <c r="AU1622">
        <v>0</v>
      </c>
      <c r="AV1622">
        <v>0</v>
      </c>
      <c r="AW1622">
        <v>0</v>
      </c>
      <c r="AX1622">
        <v>0</v>
      </c>
      <c r="AY1622">
        <v>0</v>
      </c>
      <c r="BC1622" t="s">
        <v>63</v>
      </c>
      <c r="BD1622" t="s">
        <v>5670</v>
      </c>
      <c r="BE1622">
        <v>0</v>
      </c>
      <c r="BG1622" t="s">
        <v>3720</v>
      </c>
      <c r="BJ1622" t="s">
        <v>3721</v>
      </c>
    </row>
    <row r="1623" spans="1:62" x14ac:dyDescent="0.35">
      <c r="A1623" t="s">
        <v>5558</v>
      </c>
      <c r="B1623">
        <v>10000</v>
      </c>
      <c r="C1623">
        <v>20000</v>
      </c>
      <c r="D1623">
        <v>45775</v>
      </c>
      <c r="E1623" t="s">
        <v>59</v>
      </c>
      <c r="F1623" t="s">
        <v>5559</v>
      </c>
      <c r="G1623" t="s">
        <v>3717</v>
      </c>
      <c r="I1623">
        <v>2</v>
      </c>
      <c r="J1623" t="s">
        <v>183</v>
      </c>
      <c r="K1623">
        <v>105</v>
      </c>
      <c r="L1623" t="s">
        <v>6067</v>
      </c>
      <c r="M1623" t="s">
        <v>26411</v>
      </c>
      <c r="N1623" t="s">
        <v>281</v>
      </c>
      <c r="O1623" t="s">
        <v>3851</v>
      </c>
      <c r="P1623">
        <v>1700</v>
      </c>
      <c r="S1623" s="35">
        <v>45771</v>
      </c>
      <c r="U1623">
        <v>3</v>
      </c>
      <c r="V1623">
        <v>5100</v>
      </c>
      <c r="W1623" t="s">
        <v>65</v>
      </c>
      <c r="X1623" t="s">
        <v>5560</v>
      </c>
      <c r="Y1623">
        <v>0</v>
      </c>
      <c r="Z1623">
        <v>5000</v>
      </c>
      <c r="AA1623">
        <v>100</v>
      </c>
      <c r="AB1623">
        <v>0</v>
      </c>
      <c r="AC1623">
        <v>0</v>
      </c>
      <c r="AD1623">
        <v>0</v>
      </c>
      <c r="AG1623">
        <v>0</v>
      </c>
      <c r="AP1623" t="s">
        <v>5561</v>
      </c>
      <c r="AQ1623" t="s">
        <v>3720</v>
      </c>
      <c r="AR1623" t="s">
        <v>23615</v>
      </c>
      <c r="AT1623">
        <v>0</v>
      </c>
      <c r="AU1623">
        <v>0</v>
      </c>
      <c r="AV1623">
        <v>0</v>
      </c>
      <c r="AW1623">
        <v>0</v>
      </c>
      <c r="AX1623">
        <v>0</v>
      </c>
      <c r="AY1623">
        <v>0</v>
      </c>
      <c r="BC1623" t="s">
        <v>63</v>
      </c>
      <c r="BD1623" t="s">
        <v>5562</v>
      </c>
      <c r="BE1623">
        <v>0</v>
      </c>
      <c r="BG1623" t="s">
        <v>3720</v>
      </c>
      <c r="BJ1623" t="s">
        <v>3721</v>
      </c>
    </row>
    <row r="1624" spans="1:62" x14ac:dyDescent="0.35">
      <c r="A1624" t="s">
        <v>5563</v>
      </c>
      <c r="B1624">
        <v>10000</v>
      </c>
      <c r="C1624">
        <v>20000</v>
      </c>
      <c r="D1624">
        <v>45775</v>
      </c>
      <c r="E1624" t="s">
        <v>59</v>
      </c>
      <c r="F1624" t="s">
        <v>5559</v>
      </c>
      <c r="G1624" t="s">
        <v>3717</v>
      </c>
      <c r="I1624">
        <v>2</v>
      </c>
      <c r="J1624" t="s">
        <v>183</v>
      </c>
      <c r="K1624">
        <v>105</v>
      </c>
      <c r="L1624" t="s">
        <v>6067</v>
      </c>
      <c r="M1624" t="s">
        <v>26411</v>
      </c>
      <c r="N1624" t="s">
        <v>281</v>
      </c>
      <c r="O1624" t="s">
        <v>3851</v>
      </c>
      <c r="P1624">
        <v>1700</v>
      </c>
      <c r="S1624" s="35">
        <v>45771</v>
      </c>
      <c r="U1624">
        <v>3</v>
      </c>
      <c r="V1624">
        <v>5100</v>
      </c>
      <c r="W1624" t="s">
        <v>65</v>
      </c>
      <c r="X1624" t="s">
        <v>5564</v>
      </c>
      <c r="Y1624">
        <v>0</v>
      </c>
      <c r="Z1624">
        <v>5000</v>
      </c>
      <c r="AA1624">
        <v>100</v>
      </c>
      <c r="AB1624">
        <v>0</v>
      </c>
      <c r="AC1624">
        <v>0</v>
      </c>
      <c r="AD1624">
        <v>0</v>
      </c>
      <c r="AG1624">
        <v>0</v>
      </c>
      <c r="AP1624" t="s">
        <v>5565</v>
      </c>
      <c r="AQ1624" t="s">
        <v>3720</v>
      </c>
      <c r="AR1624" t="s">
        <v>23615</v>
      </c>
      <c r="AT1624">
        <v>0</v>
      </c>
      <c r="AU1624">
        <v>0</v>
      </c>
      <c r="AV1624">
        <v>0</v>
      </c>
      <c r="AW1624">
        <v>0</v>
      </c>
      <c r="AX1624">
        <v>0</v>
      </c>
      <c r="AY1624">
        <v>0</v>
      </c>
      <c r="BC1624" t="s">
        <v>63</v>
      </c>
      <c r="BD1624" t="s">
        <v>5566</v>
      </c>
      <c r="BE1624">
        <v>0</v>
      </c>
      <c r="BG1624" t="s">
        <v>3720</v>
      </c>
      <c r="BJ1624" t="s">
        <v>3721</v>
      </c>
    </row>
    <row r="1625" spans="1:62" x14ac:dyDescent="0.35">
      <c r="A1625" t="s">
        <v>5567</v>
      </c>
      <c r="B1625">
        <v>10000</v>
      </c>
      <c r="C1625">
        <v>20000</v>
      </c>
      <c r="D1625">
        <v>45775</v>
      </c>
      <c r="E1625" t="s">
        <v>59</v>
      </c>
      <c r="F1625" t="s">
        <v>5559</v>
      </c>
      <c r="G1625" t="s">
        <v>3717</v>
      </c>
      <c r="I1625">
        <v>2</v>
      </c>
      <c r="J1625" t="s">
        <v>183</v>
      </c>
      <c r="K1625">
        <v>105</v>
      </c>
      <c r="L1625" t="s">
        <v>6067</v>
      </c>
      <c r="M1625" t="s">
        <v>26411</v>
      </c>
      <c r="N1625" t="s">
        <v>281</v>
      </c>
      <c r="O1625" t="s">
        <v>3851</v>
      </c>
      <c r="P1625">
        <v>1700</v>
      </c>
      <c r="S1625" s="35">
        <v>45771</v>
      </c>
      <c r="U1625">
        <v>3</v>
      </c>
      <c r="V1625">
        <v>5100</v>
      </c>
      <c r="W1625" t="s">
        <v>65</v>
      </c>
      <c r="X1625" t="s">
        <v>5568</v>
      </c>
      <c r="Y1625">
        <v>0</v>
      </c>
      <c r="Z1625">
        <v>5000</v>
      </c>
      <c r="AA1625">
        <v>100</v>
      </c>
      <c r="AB1625">
        <v>0</v>
      </c>
      <c r="AC1625">
        <v>0</v>
      </c>
      <c r="AD1625">
        <v>0</v>
      </c>
      <c r="AG1625">
        <v>0</v>
      </c>
      <c r="AP1625" t="s">
        <v>5569</v>
      </c>
      <c r="AQ1625" t="s">
        <v>3720</v>
      </c>
      <c r="AR1625" t="s">
        <v>23615</v>
      </c>
      <c r="AT1625">
        <v>0</v>
      </c>
      <c r="AU1625">
        <v>0</v>
      </c>
      <c r="AV1625">
        <v>0</v>
      </c>
      <c r="AW1625">
        <v>0</v>
      </c>
      <c r="AX1625">
        <v>0</v>
      </c>
      <c r="AY1625">
        <v>0</v>
      </c>
      <c r="BC1625" t="s">
        <v>63</v>
      </c>
      <c r="BD1625" t="s">
        <v>5570</v>
      </c>
      <c r="BE1625">
        <v>0</v>
      </c>
      <c r="BG1625" t="s">
        <v>3720</v>
      </c>
      <c r="BJ1625" t="s">
        <v>3721</v>
      </c>
    </row>
    <row r="1626" spans="1:62" x14ac:dyDescent="0.35">
      <c r="A1626" t="s">
        <v>3557</v>
      </c>
      <c r="B1626">
        <v>10000</v>
      </c>
      <c r="C1626">
        <v>20000</v>
      </c>
      <c r="D1626">
        <v>45771</v>
      </c>
      <c r="E1626" t="s">
        <v>59</v>
      </c>
      <c r="F1626" t="s">
        <v>3558</v>
      </c>
      <c r="G1626" t="s">
        <v>1880</v>
      </c>
      <c r="I1626">
        <v>2</v>
      </c>
      <c r="J1626" t="s">
        <v>183</v>
      </c>
      <c r="K1626">
        <v>63</v>
      </c>
      <c r="L1626" t="s">
        <v>6051</v>
      </c>
      <c r="M1626" t="s">
        <v>26408</v>
      </c>
      <c r="N1626" t="s">
        <v>136</v>
      </c>
      <c r="O1626" t="s">
        <v>3850</v>
      </c>
      <c r="P1626">
        <v>625</v>
      </c>
      <c r="Q1626">
        <f t="shared" ref="Q1626:Q1628" si="431">(P1626/40)+45</f>
        <v>60.625</v>
      </c>
      <c r="R1626" s="34">
        <f t="shared" ref="R1626:R1628" si="432">Q1626/60</f>
        <v>1.0104166666666667</v>
      </c>
      <c r="S1626" s="35">
        <v>45771</v>
      </c>
      <c r="U1626">
        <v>16</v>
      </c>
      <c r="V1626">
        <v>10000</v>
      </c>
      <c r="W1626" t="s">
        <v>65</v>
      </c>
      <c r="X1626" t="s">
        <v>3035</v>
      </c>
      <c r="Y1626">
        <v>0</v>
      </c>
      <c r="Z1626">
        <v>10000</v>
      </c>
      <c r="AA1626">
        <v>0</v>
      </c>
      <c r="AB1626">
        <v>0</v>
      </c>
      <c r="AC1626">
        <v>0</v>
      </c>
      <c r="AD1626">
        <v>0</v>
      </c>
      <c r="AG1626">
        <v>0</v>
      </c>
      <c r="AP1626" t="s">
        <v>3036</v>
      </c>
      <c r="AQ1626" t="s">
        <v>170</v>
      </c>
      <c r="AR1626" t="s">
        <v>21526</v>
      </c>
      <c r="AT1626">
        <v>0</v>
      </c>
      <c r="AU1626">
        <v>0</v>
      </c>
      <c r="AV1626">
        <v>0</v>
      </c>
      <c r="AW1626">
        <v>0</v>
      </c>
      <c r="AX1626">
        <v>0</v>
      </c>
      <c r="AY1626">
        <v>0</v>
      </c>
      <c r="BC1626" t="s">
        <v>63</v>
      </c>
      <c r="BD1626" t="s">
        <v>5824</v>
      </c>
      <c r="BE1626">
        <v>0</v>
      </c>
      <c r="BG1626" t="s">
        <v>170</v>
      </c>
      <c r="BJ1626" t="s">
        <v>3559</v>
      </c>
    </row>
    <row r="1627" spans="1:62" x14ac:dyDescent="0.35">
      <c r="A1627" t="s">
        <v>3560</v>
      </c>
      <c r="B1627">
        <v>10000</v>
      </c>
      <c r="C1627">
        <v>20000</v>
      </c>
      <c r="D1627">
        <v>45771</v>
      </c>
      <c r="E1627" t="s">
        <v>59</v>
      </c>
      <c r="F1627" t="s">
        <v>3561</v>
      </c>
      <c r="G1627" t="s">
        <v>1880</v>
      </c>
      <c r="I1627">
        <v>2</v>
      </c>
      <c r="J1627" t="s">
        <v>183</v>
      </c>
      <c r="K1627">
        <v>63</v>
      </c>
      <c r="L1627" t="s">
        <v>6051</v>
      </c>
      <c r="M1627" t="s">
        <v>26408</v>
      </c>
      <c r="N1627" t="s">
        <v>136</v>
      </c>
      <c r="O1627" t="s">
        <v>3850</v>
      </c>
      <c r="P1627">
        <v>3750</v>
      </c>
      <c r="Q1627">
        <f t="shared" si="431"/>
        <v>138.75</v>
      </c>
      <c r="R1627" s="34">
        <f t="shared" si="432"/>
        <v>2.3125</v>
      </c>
      <c r="S1627" s="35">
        <v>45771</v>
      </c>
      <c r="U1627">
        <v>16</v>
      </c>
      <c r="V1627">
        <v>60000</v>
      </c>
      <c r="W1627" t="s">
        <v>65</v>
      </c>
      <c r="X1627" t="s">
        <v>1882</v>
      </c>
      <c r="Y1627">
        <v>0</v>
      </c>
      <c r="Z1627">
        <v>60000</v>
      </c>
      <c r="AA1627">
        <v>0</v>
      </c>
      <c r="AB1627">
        <v>0</v>
      </c>
      <c r="AC1627">
        <v>0</v>
      </c>
      <c r="AD1627">
        <v>0</v>
      </c>
      <c r="AG1627">
        <v>0</v>
      </c>
      <c r="AP1627" t="s">
        <v>1883</v>
      </c>
      <c r="AQ1627" t="s">
        <v>170</v>
      </c>
      <c r="AR1627" t="s">
        <v>21526</v>
      </c>
      <c r="AT1627">
        <v>0</v>
      </c>
      <c r="AU1627">
        <v>0</v>
      </c>
      <c r="AV1627">
        <v>0</v>
      </c>
      <c r="AW1627">
        <v>0</v>
      </c>
      <c r="AX1627">
        <v>0</v>
      </c>
      <c r="AY1627">
        <v>0</v>
      </c>
      <c r="BC1627" t="s">
        <v>63</v>
      </c>
      <c r="BD1627" t="s">
        <v>5825</v>
      </c>
      <c r="BE1627">
        <v>0</v>
      </c>
      <c r="BG1627" t="s">
        <v>170</v>
      </c>
      <c r="BJ1627" t="s">
        <v>3562</v>
      </c>
    </row>
    <row r="1628" spans="1:62" x14ac:dyDescent="0.35">
      <c r="A1628" t="s">
        <v>5577</v>
      </c>
      <c r="B1628">
        <v>10000</v>
      </c>
      <c r="C1628">
        <v>20000</v>
      </c>
      <c r="D1628">
        <v>45772</v>
      </c>
      <c r="E1628" t="s">
        <v>59</v>
      </c>
      <c r="F1628" t="s">
        <v>5578</v>
      </c>
      <c r="G1628">
        <v>17190809009</v>
      </c>
      <c r="I1628">
        <v>1</v>
      </c>
      <c r="J1628" t="s">
        <v>183</v>
      </c>
      <c r="K1628">
        <v>68</v>
      </c>
      <c r="L1628" t="s">
        <v>6051</v>
      </c>
      <c r="M1628" t="s">
        <v>26408</v>
      </c>
      <c r="N1628" t="s">
        <v>439</v>
      </c>
      <c r="O1628" t="s">
        <v>3859</v>
      </c>
      <c r="P1628">
        <v>25000</v>
      </c>
      <c r="Q1628">
        <f t="shared" si="431"/>
        <v>670</v>
      </c>
      <c r="R1628" s="34">
        <f t="shared" si="432"/>
        <v>11.166666666666666</v>
      </c>
      <c r="S1628" s="35">
        <v>45771</v>
      </c>
      <c r="U1628">
        <v>2</v>
      </c>
      <c r="V1628">
        <v>50000</v>
      </c>
      <c r="W1628" t="s">
        <v>65</v>
      </c>
      <c r="X1628" t="s">
        <v>1315</v>
      </c>
      <c r="Y1628">
        <v>0</v>
      </c>
      <c r="Z1628">
        <v>50000</v>
      </c>
      <c r="AA1628">
        <v>0</v>
      </c>
      <c r="AB1628">
        <v>0</v>
      </c>
      <c r="AC1628">
        <v>0</v>
      </c>
      <c r="AD1628">
        <v>0</v>
      </c>
      <c r="AG1628">
        <v>0</v>
      </c>
      <c r="AP1628" t="s">
        <v>1316</v>
      </c>
      <c r="AQ1628" t="s">
        <v>170</v>
      </c>
      <c r="AR1628" t="s">
        <v>21526</v>
      </c>
      <c r="AT1628">
        <v>0</v>
      </c>
      <c r="AU1628">
        <v>0</v>
      </c>
      <c r="AV1628">
        <v>0</v>
      </c>
      <c r="AW1628">
        <v>0</v>
      </c>
      <c r="AX1628">
        <v>0</v>
      </c>
      <c r="AY1628">
        <v>0</v>
      </c>
      <c r="BC1628" t="s">
        <v>63</v>
      </c>
      <c r="BD1628" t="s">
        <v>5579</v>
      </c>
      <c r="BE1628">
        <v>0</v>
      </c>
      <c r="BG1628" t="s">
        <v>170</v>
      </c>
      <c r="BJ1628" t="s">
        <v>5580</v>
      </c>
    </row>
    <row r="1629" spans="1:62" x14ac:dyDescent="0.35">
      <c r="A1629" t="s">
        <v>3666</v>
      </c>
      <c r="B1629">
        <v>10000</v>
      </c>
      <c r="C1629">
        <v>10000</v>
      </c>
      <c r="D1629">
        <v>45772</v>
      </c>
      <c r="E1629" t="s">
        <v>59</v>
      </c>
      <c r="F1629" t="s">
        <v>3667</v>
      </c>
      <c r="G1629" t="s">
        <v>3668</v>
      </c>
      <c r="I1629">
        <v>1</v>
      </c>
      <c r="J1629" t="s">
        <v>183</v>
      </c>
      <c r="K1629">
        <v>90</v>
      </c>
      <c r="L1629" t="s">
        <v>6044</v>
      </c>
      <c r="M1629" t="s">
        <v>26408</v>
      </c>
      <c r="N1629" t="s">
        <v>1190</v>
      </c>
      <c r="O1629" t="s">
        <v>3836</v>
      </c>
      <c r="P1629">
        <v>10800</v>
      </c>
      <c r="Q1629">
        <f>(P1629/20)+45</f>
        <v>585</v>
      </c>
      <c r="R1629" s="34">
        <f>Q1629/60</f>
        <v>9.75</v>
      </c>
      <c r="S1629" s="35">
        <v>45771</v>
      </c>
      <c r="U1629">
        <v>2</v>
      </c>
      <c r="V1629">
        <v>21600</v>
      </c>
      <c r="W1629" t="s">
        <v>65</v>
      </c>
      <c r="X1629" t="s">
        <v>1181</v>
      </c>
      <c r="Y1629">
        <v>0</v>
      </c>
      <c r="Z1629">
        <v>21600</v>
      </c>
      <c r="AA1629">
        <v>0</v>
      </c>
      <c r="AB1629">
        <v>0</v>
      </c>
      <c r="AC1629">
        <v>0</v>
      </c>
      <c r="AD1629">
        <v>0</v>
      </c>
      <c r="AG1629">
        <v>0</v>
      </c>
      <c r="AP1629" t="s">
        <v>1182</v>
      </c>
      <c r="AQ1629" t="s">
        <v>170</v>
      </c>
      <c r="AR1629" t="s">
        <v>21526</v>
      </c>
      <c r="AT1629">
        <v>0</v>
      </c>
      <c r="AU1629">
        <v>0</v>
      </c>
      <c r="AV1629">
        <v>0</v>
      </c>
      <c r="AW1629">
        <v>0</v>
      </c>
      <c r="AX1629">
        <v>0</v>
      </c>
      <c r="AY1629">
        <v>0</v>
      </c>
      <c r="BC1629" t="s">
        <v>63</v>
      </c>
      <c r="BD1629" t="s">
        <v>5898</v>
      </c>
      <c r="BE1629">
        <v>0</v>
      </c>
      <c r="BG1629" t="s">
        <v>170</v>
      </c>
      <c r="BJ1629" t="s">
        <v>3669</v>
      </c>
    </row>
    <row r="1630" spans="1:62" x14ac:dyDescent="0.35">
      <c r="A1630" t="s">
        <v>3568</v>
      </c>
      <c r="B1630">
        <v>10000</v>
      </c>
      <c r="C1630">
        <v>10000</v>
      </c>
      <c r="D1630">
        <v>45771</v>
      </c>
      <c r="E1630" t="s">
        <v>59</v>
      </c>
      <c r="F1630" t="s">
        <v>3527</v>
      </c>
      <c r="G1630" t="s">
        <v>3569</v>
      </c>
      <c r="I1630">
        <v>1</v>
      </c>
      <c r="J1630" t="s">
        <v>183</v>
      </c>
      <c r="K1630">
        <v>26</v>
      </c>
      <c r="L1630" t="s">
        <v>6061</v>
      </c>
      <c r="M1630" t="s">
        <v>26405</v>
      </c>
      <c r="N1630" t="s">
        <v>648</v>
      </c>
      <c r="O1630" t="s">
        <v>3810</v>
      </c>
      <c r="P1630">
        <v>9000</v>
      </c>
      <c r="Q1630">
        <f t="shared" ref="Q1630:Q1631" si="433">(P1630/40)+45</f>
        <v>270</v>
      </c>
      <c r="R1630" s="34">
        <f t="shared" ref="R1630:R1631" si="434">Q1630/60</f>
        <v>4.5</v>
      </c>
      <c r="S1630" s="35">
        <v>45771</v>
      </c>
      <c r="U1630">
        <v>4</v>
      </c>
      <c r="V1630">
        <v>36000</v>
      </c>
      <c r="W1630" t="s">
        <v>65</v>
      </c>
      <c r="X1630" t="s">
        <v>2716</v>
      </c>
      <c r="Y1630">
        <v>0</v>
      </c>
      <c r="Z1630">
        <v>36000</v>
      </c>
      <c r="AA1630">
        <v>0</v>
      </c>
      <c r="AB1630">
        <v>0</v>
      </c>
      <c r="AC1630">
        <v>0</v>
      </c>
      <c r="AD1630">
        <v>0</v>
      </c>
      <c r="AG1630">
        <v>0</v>
      </c>
      <c r="AP1630" t="s">
        <v>2717</v>
      </c>
      <c r="AQ1630" t="s">
        <v>275</v>
      </c>
      <c r="AR1630" t="s">
        <v>21306</v>
      </c>
      <c r="AT1630">
        <v>0</v>
      </c>
      <c r="AU1630">
        <v>0</v>
      </c>
      <c r="AV1630">
        <v>0</v>
      </c>
      <c r="AW1630">
        <v>0</v>
      </c>
      <c r="AX1630">
        <v>0</v>
      </c>
      <c r="AY1630">
        <v>0</v>
      </c>
      <c r="BC1630" t="s">
        <v>63</v>
      </c>
      <c r="BD1630" t="s">
        <v>5899</v>
      </c>
      <c r="BE1630">
        <v>0</v>
      </c>
      <c r="BG1630" t="s">
        <v>275</v>
      </c>
      <c r="BJ1630" t="s">
        <v>3570</v>
      </c>
    </row>
    <row r="1631" spans="1:62" x14ac:dyDescent="0.35">
      <c r="A1631" t="s">
        <v>5900</v>
      </c>
      <c r="B1631">
        <v>10000</v>
      </c>
      <c r="C1631">
        <v>10000</v>
      </c>
      <c r="D1631">
        <v>45776</v>
      </c>
      <c r="E1631" t="s">
        <v>59</v>
      </c>
      <c r="F1631" t="s">
        <v>5901</v>
      </c>
      <c r="G1631">
        <v>17190809007</v>
      </c>
      <c r="I1631">
        <v>1</v>
      </c>
      <c r="J1631" t="s">
        <v>183</v>
      </c>
      <c r="K1631">
        <v>68</v>
      </c>
      <c r="L1631" t="s">
        <v>6051</v>
      </c>
      <c r="M1631" t="s">
        <v>26408</v>
      </c>
      <c r="N1631" t="s">
        <v>439</v>
      </c>
      <c r="O1631" t="s">
        <v>3859</v>
      </c>
      <c r="P1631">
        <v>50000</v>
      </c>
      <c r="Q1631">
        <f t="shared" si="433"/>
        <v>1295</v>
      </c>
      <c r="R1631" s="34">
        <f t="shared" si="434"/>
        <v>21.583333333333332</v>
      </c>
      <c r="S1631" s="35">
        <v>45771</v>
      </c>
      <c r="U1631">
        <v>2</v>
      </c>
      <c r="V1631">
        <v>100000</v>
      </c>
      <c r="W1631" t="s">
        <v>65</v>
      </c>
      <c r="X1631" t="s">
        <v>1315</v>
      </c>
      <c r="Y1631">
        <v>0</v>
      </c>
      <c r="Z1631">
        <v>100000</v>
      </c>
      <c r="AA1631">
        <v>0</v>
      </c>
      <c r="AB1631">
        <v>0</v>
      </c>
      <c r="AC1631">
        <v>0</v>
      </c>
      <c r="AD1631">
        <v>0</v>
      </c>
      <c r="AG1631">
        <v>0</v>
      </c>
      <c r="AP1631" t="s">
        <v>1316</v>
      </c>
      <c r="AQ1631" t="s">
        <v>275</v>
      </c>
      <c r="AR1631" t="s">
        <v>21306</v>
      </c>
      <c r="AT1631">
        <v>0</v>
      </c>
      <c r="AU1631">
        <v>0</v>
      </c>
      <c r="AV1631">
        <v>0</v>
      </c>
      <c r="AW1631">
        <v>0</v>
      </c>
      <c r="AX1631">
        <v>0</v>
      </c>
      <c r="AY1631">
        <v>0</v>
      </c>
      <c r="BC1631" t="s">
        <v>63</v>
      </c>
      <c r="BD1631" t="s">
        <v>5902</v>
      </c>
      <c r="BE1631">
        <v>0</v>
      </c>
      <c r="BG1631" t="s">
        <v>275</v>
      </c>
      <c r="BJ1631" t="s">
        <v>5903</v>
      </c>
    </row>
    <row r="1632" spans="1:62" x14ac:dyDescent="0.35">
      <c r="A1632" t="s">
        <v>3571</v>
      </c>
      <c r="B1632">
        <v>10000</v>
      </c>
      <c r="C1632">
        <v>20000</v>
      </c>
      <c r="D1632">
        <v>45772</v>
      </c>
      <c r="E1632" t="s">
        <v>59</v>
      </c>
      <c r="F1632" t="s">
        <v>3572</v>
      </c>
      <c r="G1632" t="s">
        <v>3573</v>
      </c>
      <c r="I1632">
        <v>1</v>
      </c>
      <c r="J1632" t="s">
        <v>183</v>
      </c>
      <c r="K1632">
        <v>90</v>
      </c>
      <c r="L1632" t="s">
        <v>6044</v>
      </c>
      <c r="M1632" t="s">
        <v>26408</v>
      </c>
      <c r="N1632" t="s">
        <v>1190</v>
      </c>
      <c r="O1632" t="s">
        <v>3836</v>
      </c>
      <c r="P1632">
        <v>8100</v>
      </c>
      <c r="Q1632">
        <f>(P1632/20)+45</f>
        <v>450</v>
      </c>
      <c r="R1632" s="34">
        <f>Q1632/60</f>
        <v>7.5</v>
      </c>
      <c r="S1632" s="35">
        <v>45771</v>
      </c>
      <c r="U1632">
        <v>2</v>
      </c>
      <c r="V1632">
        <v>16200</v>
      </c>
      <c r="W1632" t="s">
        <v>65</v>
      </c>
      <c r="X1632" t="s">
        <v>1181</v>
      </c>
      <c r="Y1632">
        <v>0</v>
      </c>
      <c r="Z1632">
        <v>16200</v>
      </c>
      <c r="AA1632">
        <v>0</v>
      </c>
      <c r="AB1632">
        <v>0</v>
      </c>
      <c r="AC1632">
        <v>0</v>
      </c>
      <c r="AD1632">
        <v>0</v>
      </c>
      <c r="AG1632">
        <v>0</v>
      </c>
      <c r="AP1632" t="s">
        <v>1182</v>
      </c>
      <c r="AQ1632" t="s">
        <v>275</v>
      </c>
      <c r="AR1632" t="s">
        <v>21306</v>
      </c>
      <c r="AT1632">
        <v>0</v>
      </c>
      <c r="AU1632">
        <v>0</v>
      </c>
      <c r="AV1632">
        <v>0</v>
      </c>
      <c r="AW1632">
        <v>0</v>
      </c>
      <c r="AX1632">
        <v>0</v>
      </c>
      <c r="AY1632">
        <v>0</v>
      </c>
      <c r="BC1632" t="s">
        <v>63</v>
      </c>
      <c r="BD1632" t="s">
        <v>5829</v>
      </c>
      <c r="BE1632">
        <v>0</v>
      </c>
      <c r="BG1632" t="s">
        <v>275</v>
      </c>
      <c r="BJ1632" t="s">
        <v>3574</v>
      </c>
    </row>
    <row r="1633" spans="1:62" x14ac:dyDescent="0.35">
      <c r="A1633" t="s">
        <v>3575</v>
      </c>
      <c r="B1633">
        <v>10000</v>
      </c>
      <c r="C1633">
        <v>10000</v>
      </c>
      <c r="D1633">
        <v>45772</v>
      </c>
      <c r="E1633" t="s">
        <v>59</v>
      </c>
      <c r="F1633" t="s">
        <v>3536</v>
      </c>
      <c r="G1633" t="s">
        <v>3576</v>
      </c>
      <c r="I1633">
        <v>1</v>
      </c>
      <c r="J1633" t="s">
        <v>183</v>
      </c>
      <c r="K1633">
        <v>31</v>
      </c>
      <c r="L1633" t="s">
        <v>6061</v>
      </c>
      <c r="M1633" t="s">
        <v>26405</v>
      </c>
      <c r="N1633" t="s">
        <v>2529</v>
      </c>
      <c r="O1633" t="s">
        <v>3807</v>
      </c>
      <c r="P1633">
        <v>3000</v>
      </c>
      <c r="Q1633">
        <f>(P1633/40)+45</f>
        <v>120</v>
      </c>
      <c r="R1633" s="34">
        <f>Q1633/60</f>
        <v>2</v>
      </c>
      <c r="S1633" s="35">
        <v>45771</v>
      </c>
      <c r="U1633">
        <v>1</v>
      </c>
      <c r="V1633">
        <v>3000</v>
      </c>
      <c r="W1633" t="s">
        <v>65</v>
      </c>
      <c r="X1633" t="s">
        <v>3577</v>
      </c>
      <c r="Y1633">
        <v>0</v>
      </c>
      <c r="Z1633">
        <v>3000</v>
      </c>
      <c r="AA1633">
        <v>0</v>
      </c>
      <c r="AB1633">
        <v>0</v>
      </c>
      <c r="AC1633">
        <v>0</v>
      </c>
      <c r="AD1633">
        <v>0</v>
      </c>
      <c r="AG1633">
        <v>0</v>
      </c>
      <c r="AP1633" t="s">
        <v>3578</v>
      </c>
      <c r="AQ1633" t="s">
        <v>3579</v>
      </c>
      <c r="AR1633" t="s">
        <v>19757</v>
      </c>
      <c r="AT1633">
        <v>0</v>
      </c>
      <c r="AU1633">
        <v>0</v>
      </c>
      <c r="AV1633">
        <v>0</v>
      </c>
      <c r="AW1633">
        <v>0</v>
      </c>
      <c r="AX1633">
        <v>0</v>
      </c>
      <c r="AY1633">
        <v>0</v>
      </c>
      <c r="BC1633" t="s">
        <v>63</v>
      </c>
      <c r="BD1633" t="s">
        <v>5904</v>
      </c>
      <c r="BE1633">
        <v>0</v>
      </c>
      <c r="BG1633" t="s">
        <v>3579</v>
      </c>
      <c r="BJ1633" t="s">
        <v>3580</v>
      </c>
    </row>
    <row r="1634" spans="1:62" x14ac:dyDescent="0.35">
      <c r="A1634" t="s">
        <v>3588</v>
      </c>
      <c r="B1634">
        <v>10000</v>
      </c>
      <c r="C1634">
        <v>10000</v>
      </c>
      <c r="D1634">
        <v>45771</v>
      </c>
      <c r="E1634" t="s">
        <v>59</v>
      </c>
      <c r="F1634" t="s">
        <v>3589</v>
      </c>
      <c r="G1634" t="s">
        <v>3334</v>
      </c>
      <c r="I1634">
        <v>1</v>
      </c>
      <c r="J1634" t="s">
        <v>183</v>
      </c>
      <c r="K1634">
        <v>66</v>
      </c>
      <c r="L1634" t="s">
        <v>6066</v>
      </c>
      <c r="M1634" t="s">
        <v>26408</v>
      </c>
      <c r="N1634" t="s">
        <v>3192</v>
      </c>
      <c r="O1634" t="s">
        <v>3843</v>
      </c>
      <c r="P1634">
        <v>5000</v>
      </c>
      <c r="Q1634">
        <f t="shared" ref="Q1634:Q1635" si="435">(P1634/50)+45</f>
        <v>145</v>
      </c>
      <c r="R1634" s="34">
        <f t="shared" ref="R1634:R1635" si="436">Q1634/60</f>
        <v>2.4166666666666665</v>
      </c>
      <c r="S1634" s="35">
        <v>45771</v>
      </c>
      <c r="U1634">
        <v>1</v>
      </c>
      <c r="V1634">
        <v>5000</v>
      </c>
      <c r="W1634" t="s">
        <v>65</v>
      </c>
      <c r="X1634" t="s">
        <v>3335</v>
      </c>
      <c r="Y1634">
        <v>0</v>
      </c>
      <c r="Z1634">
        <v>5000</v>
      </c>
      <c r="AA1634">
        <v>0</v>
      </c>
      <c r="AB1634">
        <v>0</v>
      </c>
      <c r="AC1634">
        <v>0</v>
      </c>
      <c r="AD1634">
        <v>0</v>
      </c>
      <c r="AG1634">
        <v>0</v>
      </c>
      <c r="AP1634" t="s">
        <v>3336</v>
      </c>
      <c r="AQ1634" t="s">
        <v>275</v>
      </c>
      <c r="AR1634" t="s">
        <v>21306</v>
      </c>
      <c r="AT1634">
        <v>0</v>
      </c>
      <c r="AU1634">
        <v>0</v>
      </c>
      <c r="AV1634">
        <v>0</v>
      </c>
      <c r="AW1634">
        <v>0</v>
      </c>
      <c r="AX1634">
        <v>0</v>
      </c>
      <c r="AY1634">
        <v>0</v>
      </c>
      <c r="BC1634" t="s">
        <v>63</v>
      </c>
      <c r="BD1634" t="s">
        <v>5905</v>
      </c>
      <c r="BE1634">
        <v>0</v>
      </c>
      <c r="BG1634" t="s">
        <v>275</v>
      </c>
      <c r="BJ1634" t="s">
        <v>3590</v>
      </c>
    </row>
    <row r="1635" spans="1:62" x14ac:dyDescent="0.35">
      <c r="A1635" t="s">
        <v>3591</v>
      </c>
      <c r="B1635">
        <v>10000</v>
      </c>
      <c r="C1635">
        <v>10000</v>
      </c>
      <c r="D1635">
        <v>45771</v>
      </c>
      <c r="E1635" t="s">
        <v>59</v>
      </c>
      <c r="F1635" t="s">
        <v>3592</v>
      </c>
      <c r="G1635" t="s">
        <v>3593</v>
      </c>
      <c r="I1635">
        <v>1</v>
      </c>
      <c r="J1635" t="s">
        <v>183</v>
      </c>
      <c r="K1635">
        <v>62</v>
      </c>
      <c r="L1635" t="s">
        <v>6066</v>
      </c>
      <c r="M1635" t="s">
        <v>26408</v>
      </c>
      <c r="N1635" t="s">
        <v>830</v>
      </c>
      <c r="O1635" t="s">
        <v>3852</v>
      </c>
      <c r="P1635">
        <v>2000</v>
      </c>
      <c r="Q1635">
        <f t="shared" si="435"/>
        <v>85</v>
      </c>
      <c r="R1635" s="34">
        <f t="shared" si="436"/>
        <v>1.4166666666666667</v>
      </c>
      <c r="S1635" s="35">
        <v>45771</v>
      </c>
      <c r="U1635">
        <v>1</v>
      </c>
      <c r="V1635">
        <v>2000</v>
      </c>
      <c r="W1635" t="s">
        <v>65</v>
      </c>
      <c r="X1635" t="s">
        <v>3353</v>
      </c>
      <c r="Y1635">
        <v>0</v>
      </c>
      <c r="Z1635">
        <v>2000</v>
      </c>
      <c r="AA1635">
        <v>0</v>
      </c>
      <c r="AB1635">
        <v>0</v>
      </c>
      <c r="AC1635">
        <v>0</v>
      </c>
      <c r="AD1635">
        <v>0</v>
      </c>
      <c r="AG1635">
        <v>0</v>
      </c>
      <c r="AP1635" t="s">
        <v>3354</v>
      </c>
      <c r="AQ1635" t="s">
        <v>275</v>
      </c>
      <c r="AR1635" t="s">
        <v>21306</v>
      </c>
      <c r="AT1635">
        <v>0</v>
      </c>
      <c r="AU1635">
        <v>0</v>
      </c>
      <c r="AV1635">
        <v>0</v>
      </c>
      <c r="AW1635">
        <v>0</v>
      </c>
      <c r="AX1635">
        <v>0</v>
      </c>
      <c r="AY1635">
        <v>0</v>
      </c>
      <c r="BC1635" t="s">
        <v>63</v>
      </c>
      <c r="BD1635" t="s">
        <v>5906</v>
      </c>
      <c r="BE1635">
        <v>0</v>
      </c>
      <c r="BG1635" t="s">
        <v>275</v>
      </c>
      <c r="BJ1635" t="s">
        <v>3594</v>
      </c>
    </row>
    <row r="1636" spans="1:62" x14ac:dyDescent="0.35">
      <c r="A1636" t="s">
        <v>6234</v>
      </c>
      <c r="B1636">
        <v>10000</v>
      </c>
      <c r="C1636">
        <v>10000</v>
      </c>
      <c r="D1636">
        <v>45786</v>
      </c>
      <c r="E1636" t="s">
        <v>59</v>
      </c>
      <c r="F1636" t="s">
        <v>6235</v>
      </c>
      <c r="G1636" t="s">
        <v>4046</v>
      </c>
      <c r="H1636" t="s">
        <v>2941</v>
      </c>
      <c r="I1636">
        <v>1</v>
      </c>
      <c r="J1636" t="s">
        <v>63</v>
      </c>
      <c r="K1636">
        <v>93</v>
      </c>
      <c r="L1636" t="s">
        <v>6072</v>
      </c>
      <c r="M1636" t="s">
        <v>26406</v>
      </c>
      <c r="N1636" t="s">
        <v>813</v>
      </c>
      <c r="O1636" t="s">
        <v>3824</v>
      </c>
      <c r="P1636">
        <v>1983</v>
      </c>
      <c r="Q1636">
        <f t="shared" ref="Q1636:Q1637" si="437">(P1636/20)+30</f>
        <v>129.15</v>
      </c>
      <c r="R1636" s="34">
        <f t="shared" ref="R1636:R1639" si="438">Q1636/60</f>
        <v>2.1525000000000003</v>
      </c>
      <c r="S1636" s="35">
        <v>45771</v>
      </c>
      <c r="U1636">
        <v>24</v>
      </c>
      <c r="V1636">
        <v>47592</v>
      </c>
      <c r="W1636" t="s">
        <v>65</v>
      </c>
      <c r="X1636" t="s">
        <v>6236</v>
      </c>
      <c r="Y1636">
        <v>0</v>
      </c>
      <c r="Z1636">
        <v>0</v>
      </c>
      <c r="AA1636">
        <v>0</v>
      </c>
      <c r="AB1636">
        <v>0</v>
      </c>
      <c r="AC1636">
        <v>0</v>
      </c>
      <c r="AD1636">
        <v>0</v>
      </c>
      <c r="AG1636">
        <v>0</v>
      </c>
      <c r="AK1636" t="s">
        <v>63</v>
      </c>
      <c r="AL1636">
        <v>0</v>
      </c>
      <c r="AM1636" t="s">
        <v>63</v>
      </c>
      <c r="AP1636" t="s">
        <v>6237</v>
      </c>
      <c r="AQ1636" t="s">
        <v>448</v>
      </c>
      <c r="AR1636" t="s">
        <v>11797</v>
      </c>
      <c r="AT1636">
        <v>0</v>
      </c>
      <c r="AU1636">
        <v>0</v>
      </c>
      <c r="AV1636">
        <v>0</v>
      </c>
      <c r="AW1636">
        <v>0</v>
      </c>
      <c r="AX1636">
        <v>0</v>
      </c>
      <c r="AY1636">
        <v>0</v>
      </c>
      <c r="BC1636" t="s">
        <v>63</v>
      </c>
      <c r="BG1636" t="s">
        <v>448</v>
      </c>
      <c r="BJ1636" t="s">
        <v>4049</v>
      </c>
    </row>
    <row r="1637" spans="1:62" x14ac:dyDescent="0.35">
      <c r="A1637" t="s">
        <v>6234</v>
      </c>
      <c r="B1637">
        <v>10000</v>
      </c>
      <c r="C1637">
        <v>20000</v>
      </c>
      <c r="D1637">
        <v>45786</v>
      </c>
      <c r="E1637" t="s">
        <v>59</v>
      </c>
      <c r="F1637" t="s">
        <v>6235</v>
      </c>
      <c r="G1637" t="s">
        <v>4046</v>
      </c>
      <c r="H1637" t="s">
        <v>2941</v>
      </c>
      <c r="I1637">
        <v>1</v>
      </c>
      <c r="J1637" t="s">
        <v>63</v>
      </c>
      <c r="K1637">
        <v>93</v>
      </c>
      <c r="L1637" t="s">
        <v>6072</v>
      </c>
      <c r="M1637" t="s">
        <v>26406</v>
      </c>
      <c r="N1637" t="s">
        <v>92</v>
      </c>
      <c r="O1637" t="s">
        <v>3828</v>
      </c>
      <c r="P1637">
        <v>6500</v>
      </c>
      <c r="Q1637">
        <f t="shared" si="437"/>
        <v>355</v>
      </c>
      <c r="R1637" s="34">
        <f t="shared" si="438"/>
        <v>5.916666666666667</v>
      </c>
      <c r="S1637" s="35">
        <v>45771</v>
      </c>
      <c r="U1637">
        <v>24</v>
      </c>
      <c r="V1637">
        <v>156000</v>
      </c>
      <c r="W1637" t="s">
        <v>65</v>
      </c>
      <c r="X1637" t="s">
        <v>6236</v>
      </c>
      <c r="Y1637">
        <v>0</v>
      </c>
      <c r="Z1637">
        <v>0</v>
      </c>
      <c r="AA1637">
        <v>0</v>
      </c>
      <c r="AB1637">
        <v>0</v>
      </c>
      <c r="AC1637">
        <v>0</v>
      </c>
      <c r="AD1637">
        <v>0</v>
      </c>
      <c r="AG1637">
        <v>0</v>
      </c>
      <c r="AK1637" t="s">
        <v>63</v>
      </c>
      <c r="AL1637">
        <v>0</v>
      </c>
      <c r="AM1637" t="s">
        <v>63</v>
      </c>
      <c r="AP1637" t="s">
        <v>6237</v>
      </c>
      <c r="AQ1637" t="s">
        <v>448</v>
      </c>
      <c r="AR1637" t="s">
        <v>11797</v>
      </c>
      <c r="AT1637">
        <v>0</v>
      </c>
      <c r="AU1637">
        <v>0</v>
      </c>
      <c r="AV1637">
        <v>0</v>
      </c>
      <c r="AW1637">
        <v>0</v>
      </c>
      <c r="AX1637">
        <v>0</v>
      </c>
      <c r="AY1637">
        <v>0</v>
      </c>
      <c r="BC1637" t="s">
        <v>63</v>
      </c>
      <c r="BG1637" t="s">
        <v>448</v>
      </c>
      <c r="BJ1637" t="s">
        <v>4049</v>
      </c>
    </row>
    <row r="1638" spans="1:62" x14ac:dyDescent="0.35">
      <c r="A1638" t="s">
        <v>3449</v>
      </c>
      <c r="B1638">
        <v>10000</v>
      </c>
      <c r="C1638">
        <v>10000</v>
      </c>
      <c r="D1638">
        <v>45772</v>
      </c>
      <c r="E1638" t="s">
        <v>59</v>
      </c>
      <c r="F1638" t="s">
        <v>3450</v>
      </c>
      <c r="G1638" t="s">
        <v>3451</v>
      </c>
      <c r="H1638" t="s">
        <v>3452</v>
      </c>
      <c r="I1638">
        <v>1</v>
      </c>
      <c r="J1638" t="s">
        <v>63</v>
      </c>
      <c r="K1638">
        <v>73</v>
      </c>
      <c r="L1638" t="s">
        <v>6042</v>
      </c>
      <c r="M1638" t="s">
        <v>26407</v>
      </c>
      <c r="N1638" t="s">
        <v>184</v>
      </c>
      <c r="O1638" t="s">
        <v>3845</v>
      </c>
      <c r="P1638">
        <v>24000</v>
      </c>
      <c r="Q1638">
        <f t="shared" ref="Q1638:Q1639" si="439">(P1638/60)+30</f>
        <v>430</v>
      </c>
      <c r="R1638" s="34">
        <f t="shared" si="438"/>
        <v>7.166666666666667</v>
      </c>
      <c r="S1638" s="35">
        <v>45771</v>
      </c>
      <c r="U1638">
        <v>12</v>
      </c>
      <c r="V1638">
        <v>288000</v>
      </c>
      <c r="W1638" t="s">
        <v>65</v>
      </c>
      <c r="X1638">
        <v>80256250001</v>
      </c>
      <c r="Y1638">
        <v>0</v>
      </c>
      <c r="Z1638">
        <v>0</v>
      </c>
      <c r="AA1638">
        <v>0</v>
      </c>
      <c r="AB1638">
        <v>0</v>
      </c>
      <c r="AC1638">
        <v>0</v>
      </c>
      <c r="AD1638">
        <v>0</v>
      </c>
      <c r="AG1638">
        <v>0</v>
      </c>
      <c r="AK1638" t="s">
        <v>63</v>
      </c>
      <c r="AL1638">
        <v>0</v>
      </c>
      <c r="AM1638" t="s">
        <v>63</v>
      </c>
      <c r="AP1638">
        <v>8025625</v>
      </c>
      <c r="AQ1638" t="s">
        <v>162</v>
      </c>
      <c r="AR1638" t="s">
        <v>8373</v>
      </c>
      <c r="AT1638">
        <v>0</v>
      </c>
      <c r="AU1638">
        <v>0</v>
      </c>
      <c r="AV1638">
        <v>0</v>
      </c>
      <c r="AW1638">
        <v>0</v>
      </c>
      <c r="AX1638">
        <v>0</v>
      </c>
      <c r="AY1638">
        <v>0</v>
      </c>
      <c r="BC1638" t="s">
        <v>63</v>
      </c>
      <c r="BG1638" t="s">
        <v>162</v>
      </c>
      <c r="BJ1638" t="s">
        <v>3453</v>
      </c>
    </row>
    <row r="1639" spans="1:62" x14ac:dyDescent="0.35">
      <c r="A1639" t="s">
        <v>5840</v>
      </c>
      <c r="B1639">
        <v>10000</v>
      </c>
      <c r="C1639">
        <v>10000</v>
      </c>
      <c r="D1639">
        <v>45775</v>
      </c>
      <c r="E1639" t="s">
        <v>59</v>
      </c>
      <c r="F1639" t="s">
        <v>3701</v>
      </c>
      <c r="G1639" t="s">
        <v>3451</v>
      </c>
      <c r="H1639" t="s">
        <v>1370</v>
      </c>
      <c r="I1639">
        <v>1</v>
      </c>
      <c r="J1639" t="s">
        <v>63</v>
      </c>
      <c r="K1639">
        <v>73</v>
      </c>
      <c r="L1639" t="s">
        <v>6042</v>
      </c>
      <c r="M1639" t="s">
        <v>26407</v>
      </c>
      <c r="N1639" t="s">
        <v>153</v>
      </c>
      <c r="O1639" t="s">
        <v>3830</v>
      </c>
      <c r="P1639">
        <v>36000</v>
      </c>
      <c r="Q1639">
        <f t="shared" si="439"/>
        <v>630</v>
      </c>
      <c r="R1639" s="34">
        <f t="shared" si="438"/>
        <v>10.5</v>
      </c>
      <c r="S1639" s="35">
        <v>45771</v>
      </c>
      <c r="U1639">
        <v>12</v>
      </c>
      <c r="V1639">
        <v>432000</v>
      </c>
      <c r="W1639" t="s">
        <v>65</v>
      </c>
      <c r="X1639">
        <v>80256220001</v>
      </c>
      <c r="Y1639">
        <v>0</v>
      </c>
      <c r="Z1639">
        <v>0</v>
      </c>
      <c r="AA1639">
        <v>0</v>
      </c>
      <c r="AB1639">
        <v>0</v>
      </c>
      <c r="AC1639">
        <v>0</v>
      </c>
      <c r="AD1639">
        <v>0</v>
      </c>
      <c r="AG1639">
        <v>0</v>
      </c>
      <c r="AK1639" t="s">
        <v>63</v>
      </c>
      <c r="AL1639">
        <v>0</v>
      </c>
      <c r="AM1639" t="s">
        <v>63</v>
      </c>
      <c r="AP1639">
        <v>8025622</v>
      </c>
      <c r="AQ1639" t="s">
        <v>162</v>
      </c>
      <c r="AR1639" t="s">
        <v>8373</v>
      </c>
      <c r="AT1639">
        <v>0</v>
      </c>
      <c r="AU1639">
        <v>0</v>
      </c>
      <c r="AV1639">
        <v>0</v>
      </c>
      <c r="AW1639">
        <v>0</v>
      </c>
      <c r="AX1639">
        <v>0</v>
      </c>
      <c r="AY1639">
        <v>0</v>
      </c>
      <c r="BC1639" t="s">
        <v>63</v>
      </c>
      <c r="BG1639" t="s">
        <v>162</v>
      </c>
      <c r="BJ1639" t="s">
        <v>5841</v>
      </c>
    </row>
    <row r="1640" spans="1:62" x14ac:dyDescent="0.35">
      <c r="A1640" t="s">
        <v>3553</v>
      </c>
      <c r="B1640">
        <v>10000</v>
      </c>
      <c r="C1640">
        <v>20000</v>
      </c>
      <c r="D1640">
        <v>45772</v>
      </c>
      <c r="E1640" t="s">
        <v>59</v>
      </c>
      <c r="F1640" t="s">
        <v>2268</v>
      </c>
      <c r="G1640" t="s">
        <v>2893</v>
      </c>
      <c r="H1640" t="s">
        <v>3549</v>
      </c>
      <c r="I1640">
        <v>2</v>
      </c>
      <c r="J1640" t="s">
        <v>63</v>
      </c>
      <c r="K1640">
        <v>92</v>
      </c>
      <c r="L1640" t="s">
        <v>6053</v>
      </c>
      <c r="M1640" t="s">
        <v>26409</v>
      </c>
      <c r="N1640" t="s">
        <v>281</v>
      </c>
      <c r="O1640" t="s">
        <v>3851</v>
      </c>
      <c r="P1640">
        <v>1200</v>
      </c>
      <c r="S1640" s="35">
        <v>45771</v>
      </c>
      <c r="U1640">
        <v>1</v>
      </c>
      <c r="V1640">
        <v>1200</v>
      </c>
      <c r="W1640" t="s">
        <v>65</v>
      </c>
      <c r="X1640" t="s">
        <v>3550</v>
      </c>
      <c r="Y1640">
        <v>0</v>
      </c>
      <c r="Z1640">
        <v>0</v>
      </c>
      <c r="AA1640">
        <v>0</v>
      </c>
      <c r="AB1640">
        <v>0</v>
      </c>
      <c r="AC1640">
        <v>0</v>
      </c>
      <c r="AD1640">
        <v>0</v>
      </c>
      <c r="AG1640">
        <v>0</v>
      </c>
      <c r="AK1640" t="s">
        <v>63</v>
      </c>
      <c r="AL1640">
        <v>0</v>
      </c>
      <c r="AM1640" t="s">
        <v>63</v>
      </c>
      <c r="AP1640" t="s">
        <v>3551</v>
      </c>
      <c r="AQ1640" t="s">
        <v>622</v>
      </c>
      <c r="AR1640" t="s">
        <v>24955</v>
      </c>
      <c r="AT1640">
        <v>0</v>
      </c>
      <c r="AU1640">
        <v>0</v>
      </c>
      <c r="AV1640">
        <v>0</v>
      </c>
      <c r="AW1640">
        <v>0</v>
      </c>
      <c r="AX1640">
        <v>0</v>
      </c>
      <c r="AY1640">
        <v>0</v>
      </c>
      <c r="BC1640" t="s">
        <v>63</v>
      </c>
      <c r="BG1640" t="s">
        <v>622</v>
      </c>
      <c r="BJ1640" t="s">
        <v>3554</v>
      </c>
    </row>
    <row r="1641" spans="1:62" x14ac:dyDescent="0.35">
      <c r="A1641" t="s">
        <v>6485</v>
      </c>
      <c r="B1641">
        <v>10000</v>
      </c>
      <c r="C1641">
        <v>20000</v>
      </c>
      <c r="D1641">
        <v>45785</v>
      </c>
      <c r="E1641" t="s">
        <v>59</v>
      </c>
      <c r="F1641" t="s">
        <v>6486</v>
      </c>
      <c r="G1641" t="s">
        <v>6487</v>
      </c>
      <c r="H1641" t="s">
        <v>477</v>
      </c>
      <c r="I1641">
        <v>2</v>
      </c>
      <c r="J1641" t="s">
        <v>63</v>
      </c>
      <c r="K1641">
        <v>77</v>
      </c>
      <c r="L1641" t="s">
        <v>6043</v>
      </c>
      <c r="M1641" t="s">
        <v>26407</v>
      </c>
      <c r="N1641" t="s">
        <v>192</v>
      </c>
      <c r="O1641" t="s">
        <v>3848</v>
      </c>
      <c r="P1641">
        <v>1250</v>
      </c>
      <c r="Q1641">
        <f>(P1641/60)+30</f>
        <v>50.833333333333329</v>
      </c>
      <c r="R1641" s="34">
        <f>Q1641/60</f>
        <v>0.8472222222222221</v>
      </c>
      <c r="S1641" s="35">
        <v>45771</v>
      </c>
      <c r="U1641">
        <v>88</v>
      </c>
      <c r="V1641">
        <v>110000</v>
      </c>
      <c r="W1641" t="s">
        <v>65</v>
      </c>
      <c r="X1641" t="s">
        <v>6362</v>
      </c>
      <c r="Y1641">
        <v>0</v>
      </c>
      <c r="Z1641">
        <v>0</v>
      </c>
      <c r="AA1641">
        <v>0</v>
      </c>
      <c r="AB1641">
        <v>0</v>
      </c>
      <c r="AC1641">
        <v>0</v>
      </c>
      <c r="AD1641">
        <v>0</v>
      </c>
      <c r="AG1641">
        <v>0</v>
      </c>
      <c r="AK1641" t="s">
        <v>63</v>
      </c>
      <c r="AL1641">
        <v>0</v>
      </c>
      <c r="AM1641" t="s">
        <v>63</v>
      </c>
      <c r="AP1641" t="s">
        <v>6363</v>
      </c>
      <c r="AQ1641" t="s">
        <v>108</v>
      </c>
      <c r="AR1641" t="s">
        <v>13404</v>
      </c>
      <c r="AT1641">
        <v>0</v>
      </c>
      <c r="AU1641">
        <v>0</v>
      </c>
      <c r="AV1641">
        <v>0</v>
      </c>
      <c r="AW1641">
        <v>0</v>
      </c>
      <c r="AX1641">
        <v>0</v>
      </c>
      <c r="AY1641">
        <v>0</v>
      </c>
      <c r="BC1641" t="s">
        <v>63</v>
      </c>
      <c r="BG1641" t="s">
        <v>108</v>
      </c>
      <c r="BJ1641" t="s">
        <v>6488</v>
      </c>
    </row>
    <row r="1642" spans="1:62" x14ac:dyDescent="0.35">
      <c r="A1642" t="s">
        <v>6344</v>
      </c>
      <c r="B1642">
        <v>10000</v>
      </c>
      <c r="C1642">
        <v>10000</v>
      </c>
      <c r="D1642">
        <v>45784</v>
      </c>
      <c r="E1642" t="s">
        <v>59</v>
      </c>
      <c r="F1642" t="s">
        <v>6345</v>
      </c>
      <c r="G1642" t="s">
        <v>6346</v>
      </c>
      <c r="H1642" t="s">
        <v>477</v>
      </c>
      <c r="I1642">
        <v>1</v>
      </c>
      <c r="J1642" t="s">
        <v>63</v>
      </c>
      <c r="K1642">
        <v>79</v>
      </c>
      <c r="L1642" t="s">
        <v>6076</v>
      </c>
      <c r="M1642" t="s">
        <v>26406</v>
      </c>
      <c r="N1642" t="s">
        <v>945</v>
      </c>
      <c r="O1642" t="s">
        <v>3831</v>
      </c>
      <c r="P1642">
        <v>4110</v>
      </c>
      <c r="Q1642">
        <f>(P1642/20)+30</f>
        <v>235.5</v>
      </c>
      <c r="R1642" s="34">
        <f>Q1642/60</f>
        <v>3.9249999999999998</v>
      </c>
      <c r="S1642" s="35">
        <v>45771</v>
      </c>
      <c r="U1642">
        <v>28</v>
      </c>
      <c r="V1642">
        <v>115080</v>
      </c>
      <c r="W1642" t="s">
        <v>65</v>
      </c>
      <c r="X1642" t="s">
        <v>6347</v>
      </c>
      <c r="Y1642">
        <v>0</v>
      </c>
      <c r="Z1642">
        <v>0</v>
      </c>
      <c r="AA1642">
        <v>0</v>
      </c>
      <c r="AB1642">
        <v>0</v>
      </c>
      <c r="AC1642">
        <v>0</v>
      </c>
      <c r="AD1642">
        <v>0</v>
      </c>
      <c r="AG1642">
        <v>0</v>
      </c>
      <c r="AK1642" t="s">
        <v>63</v>
      </c>
      <c r="AL1642">
        <v>0</v>
      </c>
      <c r="AM1642" t="s">
        <v>63</v>
      </c>
      <c r="AP1642" t="s">
        <v>6348</v>
      </c>
      <c r="AQ1642" t="s">
        <v>108</v>
      </c>
      <c r="AR1642" t="s">
        <v>13404</v>
      </c>
      <c r="AT1642">
        <v>0</v>
      </c>
      <c r="AU1642">
        <v>0</v>
      </c>
      <c r="AV1642">
        <v>0</v>
      </c>
      <c r="AW1642">
        <v>0</v>
      </c>
      <c r="AX1642">
        <v>0</v>
      </c>
      <c r="AY1642">
        <v>0</v>
      </c>
      <c r="BC1642" t="s">
        <v>63</v>
      </c>
      <c r="BG1642" t="s">
        <v>108</v>
      </c>
      <c r="BJ1642" t="s">
        <v>6349</v>
      </c>
    </row>
    <row r="1643" spans="1:62" x14ac:dyDescent="0.35">
      <c r="A1643" t="s">
        <v>6489</v>
      </c>
      <c r="B1643">
        <v>10000</v>
      </c>
      <c r="C1643">
        <v>20000</v>
      </c>
      <c r="D1643">
        <v>45785</v>
      </c>
      <c r="E1643" t="s">
        <v>59</v>
      </c>
      <c r="F1643" t="s">
        <v>1295</v>
      </c>
      <c r="G1643" t="s">
        <v>6487</v>
      </c>
      <c r="H1643" t="s">
        <v>477</v>
      </c>
      <c r="I1643">
        <v>2</v>
      </c>
      <c r="J1643" t="s">
        <v>63</v>
      </c>
      <c r="K1643">
        <v>77</v>
      </c>
      <c r="L1643" t="s">
        <v>6043</v>
      </c>
      <c r="M1643" t="s">
        <v>26407</v>
      </c>
      <c r="N1643" t="s">
        <v>192</v>
      </c>
      <c r="O1643" t="s">
        <v>3848</v>
      </c>
      <c r="P1643">
        <v>1250</v>
      </c>
      <c r="Q1643">
        <f t="shared" ref="Q1643:Q1645" si="440">(P1643/60)+30</f>
        <v>50.833333333333329</v>
      </c>
      <c r="R1643" s="34">
        <f t="shared" ref="R1643:R1645" si="441">Q1643/60</f>
        <v>0.8472222222222221</v>
      </c>
      <c r="S1643" s="35">
        <v>45771</v>
      </c>
      <c r="U1643">
        <v>88</v>
      </c>
      <c r="V1643">
        <v>110000</v>
      </c>
      <c r="W1643" t="s">
        <v>65</v>
      </c>
      <c r="X1643" t="s">
        <v>899</v>
      </c>
      <c r="Y1643">
        <v>0</v>
      </c>
      <c r="Z1643">
        <v>0</v>
      </c>
      <c r="AA1643">
        <v>0</v>
      </c>
      <c r="AB1643">
        <v>0</v>
      </c>
      <c r="AC1643">
        <v>0</v>
      </c>
      <c r="AD1643">
        <v>0</v>
      </c>
      <c r="AG1643">
        <v>0</v>
      </c>
      <c r="AK1643" t="s">
        <v>63</v>
      </c>
      <c r="AL1643">
        <v>0</v>
      </c>
      <c r="AM1643" t="s">
        <v>63</v>
      </c>
      <c r="AP1643" t="s">
        <v>900</v>
      </c>
      <c r="AQ1643" t="s">
        <v>108</v>
      </c>
      <c r="AR1643" t="s">
        <v>13404</v>
      </c>
      <c r="AT1643">
        <v>0</v>
      </c>
      <c r="AU1643">
        <v>0</v>
      </c>
      <c r="AV1643">
        <v>0</v>
      </c>
      <c r="AW1643">
        <v>0</v>
      </c>
      <c r="AX1643">
        <v>0</v>
      </c>
      <c r="AY1643">
        <v>0</v>
      </c>
      <c r="BC1643" t="s">
        <v>63</v>
      </c>
      <c r="BG1643" t="s">
        <v>108</v>
      </c>
      <c r="BJ1643" t="s">
        <v>6490</v>
      </c>
    </row>
    <row r="1644" spans="1:62" x14ac:dyDescent="0.35">
      <c r="A1644" t="s">
        <v>6491</v>
      </c>
      <c r="B1644">
        <v>10000</v>
      </c>
      <c r="C1644">
        <v>20000</v>
      </c>
      <c r="D1644">
        <v>45785</v>
      </c>
      <c r="E1644" t="s">
        <v>59</v>
      </c>
      <c r="F1644" t="s">
        <v>6492</v>
      </c>
      <c r="G1644" t="s">
        <v>6487</v>
      </c>
      <c r="H1644" t="s">
        <v>477</v>
      </c>
      <c r="I1644">
        <v>2</v>
      </c>
      <c r="J1644" t="s">
        <v>63</v>
      </c>
      <c r="K1644">
        <v>77</v>
      </c>
      <c r="L1644" t="s">
        <v>6043</v>
      </c>
      <c r="M1644" t="s">
        <v>26407</v>
      </c>
      <c r="N1644" t="s">
        <v>192</v>
      </c>
      <c r="O1644" t="s">
        <v>3848</v>
      </c>
      <c r="P1644">
        <v>2500</v>
      </c>
      <c r="Q1644">
        <f t="shared" si="440"/>
        <v>71.666666666666657</v>
      </c>
      <c r="R1644" s="34">
        <f t="shared" si="441"/>
        <v>1.1944444444444442</v>
      </c>
      <c r="S1644" s="35">
        <v>45771</v>
      </c>
      <c r="U1644">
        <v>88</v>
      </c>
      <c r="V1644">
        <v>220000</v>
      </c>
      <c r="W1644" t="s">
        <v>65</v>
      </c>
      <c r="X1644" t="s">
        <v>6270</v>
      </c>
      <c r="Y1644">
        <v>0</v>
      </c>
      <c r="Z1644">
        <v>0</v>
      </c>
      <c r="AA1644">
        <v>0</v>
      </c>
      <c r="AB1644">
        <v>0</v>
      </c>
      <c r="AC1644">
        <v>0</v>
      </c>
      <c r="AD1644">
        <v>0</v>
      </c>
      <c r="AG1644">
        <v>0</v>
      </c>
      <c r="AK1644" t="s">
        <v>63</v>
      </c>
      <c r="AL1644">
        <v>0</v>
      </c>
      <c r="AM1644" t="s">
        <v>63</v>
      </c>
      <c r="AP1644" t="s">
        <v>6271</v>
      </c>
      <c r="AQ1644" t="s">
        <v>108</v>
      </c>
      <c r="AR1644" t="s">
        <v>13404</v>
      </c>
      <c r="AT1644">
        <v>0</v>
      </c>
      <c r="AU1644">
        <v>0</v>
      </c>
      <c r="AV1644">
        <v>0</v>
      </c>
      <c r="AW1644">
        <v>0</v>
      </c>
      <c r="AX1644">
        <v>0</v>
      </c>
      <c r="AY1644">
        <v>0</v>
      </c>
      <c r="BC1644" t="s">
        <v>63</v>
      </c>
      <c r="BG1644" t="s">
        <v>108</v>
      </c>
      <c r="BJ1644" t="s">
        <v>6493</v>
      </c>
    </row>
    <row r="1645" spans="1:62" x14ac:dyDescent="0.35">
      <c r="A1645" t="s">
        <v>6494</v>
      </c>
      <c r="B1645">
        <v>10000</v>
      </c>
      <c r="C1645">
        <v>20000</v>
      </c>
      <c r="D1645">
        <v>45786</v>
      </c>
      <c r="E1645" t="s">
        <v>59</v>
      </c>
      <c r="F1645">
        <v>0.45841435185185186</v>
      </c>
      <c r="G1645" t="s">
        <v>6487</v>
      </c>
      <c r="H1645" t="s">
        <v>477</v>
      </c>
      <c r="I1645">
        <v>2</v>
      </c>
      <c r="J1645" t="s">
        <v>63</v>
      </c>
      <c r="K1645">
        <v>77</v>
      </c>
      <c r="L1645" t="s">
        <v>6043</v>
      </c>
      <c r="M1645" t="s">
        <v>26407</v>
      </c>
      <c r="N1645" t="s">
        <v>192</v>
      </c>
      <c r="O1645" t="s">
        <v>3848</v>
      </c>
      <c r="P1645">
        <v>1250</v>
      </c>
      <c r="Q1645">
        <f t="shared" si="440"/>
        <v>50.833333333333329</v>
      </c>
      <c r="R1645" s="34">
        <f t="shared" si="441"/>
        <v>0.8472222222222221</v>
      </c>
      <c r="S1645" s="35">
        <v>45771</v>
      </c>
      <c r="U1645">
        <v>88</v>
      </c>
      <c r="V1645">
        <v>110000</v>
      </c>
      <c r="W1645" t="s">
        <v>65</v>
      </c>
      <c r="X1645" t="s">
        <v>4659</v>
      </c>
      <c r="Y1645">
        <v>0</v>
      </c>
      <c r="Z1645">
        <v>0</v>
      </c>
      <c r="AA1645">
        <v>0</v>
      </c>
      <c r="AB1645">
        <v>0</v>
      </c>
      <c r="AC1645">
        <v>0</v>
      </c>
      <c r="AD1645">
        <v>0</v>
      </c>
      <c r="AG1645">
        <v>0</v>
      </c>
      <c r="AK1645" t="s">
        <v>63</v>
      </c>
      <c r="AL1645">
        <v>0</v>
      </c>
      <c r="AM1645" t="s">
        <v>63</v>
      </c>
      <c r="AP1645" t="s">
        <v>4660</v>
      </c>
      <c r="AQ1645" t="s">
        <v>108</v>
      </c>
      <c r="AR1645" t="s">
        <v>13404</v>
      </c>
      <c r="AT1645">
        <v>0</v>
      </c>
      <c r="AU1645">
        <v>0</v>
      </c>
      <c r="AV1645">
        <v>0</v>
      </c>
      <c r="AW1645">
        <v>0</v>
      </c>
      <c r="AX1645">
        <v>0</v>
      </c>
      <c r="AY1645">
        <v>0</v>
      </c>
      <c r="BC1645" t="s">
        <v>63</v>
      </c>
      <c r="BG1645" t="s">
        <v>108</v>
      </c>
      <c r="BJ1645" t="s">
        <v>6495</v>
      </c>
    </row>
    <row r="1646" spans="1:62" x14ac:dyDescent="0.35">
      <c r="A1646" t="s">
        <v>6350</v>
      </c>
      <c r="B1646">
        <v>10000</v>
      </c>
      <c r="C1646">
        <v>10000</v>
      </c>
      <c r="D1646">
        <v>45784</v>
      </c>
      <c r="E1646" t="s">
        <v>59</v>
      </c>
      <c r="F1646" t="s">
        <v>6351</v>
      </c>
      <c r="G1646" t="s">
        <v>6346</v>
      </c>
      <c r="H1646" t="s">
        <v>477</v>
      </c>
      <c r="I1646">
        <v>1</v>
      </c>
      <c r="J1646" t="s">
        <v>63</v>
      </c>
      <c r="K1646">
        <v>79</v>
      </c>
      <c r="L1646" t="s">
        <v>6076</v>
      </c>
      <c r="M1646" t="s">
        <v>26406</v>
      </c>
      <c r="N1646" t="s">
        <v>945</v>
      </c>
      <c r="O1646" t="s">
        <v>3831</v>
      </c>
      <c r="P1646">
        <v>4110</v>
      </c>
      <c r="Q1646">
        <f t="shared" ref="Q1646:Q1651" si="442">(P1646/20)+30</f>
        <v>235.5</v>
      </c>
      <c r="R1646" s="34">
        <f t="shared" ref="R1646:R1651" si="443">Q1646/60</f>
        <v>3.9249999999999998</v>
      </c>
      <c r="S1646" s="35">
        <v>45771</v>
      </c>
      <c r="U1646">
        <v>28</v>
      </c>
      <c r="V1646">
        <v>115080</v>
      </c>
      <c r="W1646" t="s">
        <v>65</v>
      </c>
      <c r="X1646" t="s">
        <v>6352</v>
      </c>
      <c r="Y1646">
        <v>0</v>
      </c>
      <c r="Z1646">
        <v>0</v>
      </c>
      <c r="AA1646">
        <v>0</v>
      </c>
      <c r="AB1646">
        <v>0</v>
      </c>
      <c r="AC1646">
        <v>0</v>
      </c>
      <c r="AD1646">
        <v>0</v>
      </c>
      <c r="AG1646">
        <v>0</v>
      </c>
      <c r="AK1646" t="s">
        <v>63</v>
      </c>
      <c r="AL1646">
        <v>0</v>
      </c>
      <c r="AM1646" t="s">
        <v>63</v>
      </c>
      <c r="AP1646" t="s">
        <v>6353</v>
      </c>
      <c r="AQ1646" t="s">
        <v>108</v>
      </c>
      <c r="AR1646" t="s">
        <v>13404</v>
      </c>
      <c r="AT1646">
        <v>0</v>
      </c>
      <c r="AU1646">
        <v>0</v>
      </c>
      <c r="AV1646">
        <v>0</v>
      </c>
      <c r="AW1646">
        <v>0</v>
      </c>
      <c r="AX1646">
        <v>0</v>
      </c>
      <c r="AY1646">
        <v>0</v>
      </c>
      <c r="BC1646" t="s">
        <v>63</v>
      </c>
      <c r="BG1646" t="s">
        <v>108</v>
      </c>
      <c r="BJ1646" t="s">
        <v>6354</v>
      </c>
    </row>
    <row r="1647" spans="1:62" x14ac:dyDescent="0.35">
      <c r="A1647" t="s">
        <v>6375</v>
      </c>
      <c r="B1647">
        <v>10000</v>
      </c>
      <c r="C1647">
        <v>10000</v>
      </c>
      <c r="D1647">
        <v>45784</v>
      </c>
      <c r="E1647" t="s">
        <v>59</v>
      </c>
      <c r="F1647" t="s">
        <v>1319</v>
      </c>
      <c r="G1647" t="s">
        <v>6346</v>
      </c>
      <c r="H1647" t="s">
        <v>477</v>
      </c>
      <c r="I1647">
        <v>1</v>
      </c>
      <c r="J1647" t="s">
        <v>63</v>
      </c>
      <c r="K1647">
        <v>79</v>
      </c>
      <c r="L1647" t="s">
        <v>6076</v>
      </c>
      <c r="M1647" t="s">
        <v>26406</v>
      </c>
      <c r="N1647" t="s">
        <v>945</v>
      </c>
      <c r="O1647" t="s">
        <v>3831</v>
      </c>
      <c r="P1647">
        <v>4110</v>
      </c>
      <c r="Q1647">
        <f t="shared" si="442"/>
        <v>235.5</v>
      </c>
      <c r="R1647" s="34">
        <f t="shared" si="443"/>
        <v>3.9249999999999998</v>
      </c>
      <c r="S1647" s="35">
        <v>45771</v>
      </c>
      <c r="U1647">
        <v>28</v>
      </c>
      <c r="V1647">
        <v>115080</v>
      </c>
      <c r="W1647" t="s">
        <v>65</v>
      </c>
      <c r="X1647" t="s">
        <v>6376</v>
      </c>
      <c r="Y1647">
        <v>0</v>
      </c>
      <c r="Z1647">
        <v>0</v>
      </c>
      <c r="AA1647">
        <v>0</v>
      </c>
      <c r="AB1647">
        <v>0</v>
      </c>
      <c r="AC1647">
        <v>0</v>
      </c>
      <c r="AD1647">
        <v>0</v>
      </c>
      <c r="AG1647">
        <v>0</v>
      </c>
      <c r="AK1647" t="s">
        <v>63</v>
      </c>
      <c r="AL1647">
        <v>0</v>
      </c>
      <c r="AM1647" t="s">
        <v>63</v>
      </c>
      <c r="AP1647" t="s">
        <v>6377</v>
      </c>
      <c r="AQ1647" t="s">
        <v>108</v>
      </c>
      <c r="AR1647" t="s">
        <v>13404</v>
      </c>
      <c r="AT1647">
        <v>0</v>
      </c>
      <c r="AU1647">
        <v>0</v>
      </c>
      <c r="AV1647">
        <v>0</v>
      </c>
      <c r="AW1647">
        <v>0</v>
      </c>
      <c r="AX1647">
        <v>0</v>
      </c>
      <c r="AY1647">
        <v>0</v>
      </c>
      <c r="BC1647" t="s">
        <v>63</v>
      </c>
      <c r="BG1647" t="s">
        <v>108</v>
      </c>
      <c r="BJ1647" t="s">
        <v>6378</v>
      </c>
    </row>
    <row r="1648" spans="1:62" x14ac:dyDescent="0.35">
      <c r="A1648" t="s">
        <v>6260</v>
      </c>
      <c r="B1648">
        <v>10000</v>
      </c>
      <c r="C1648">
        <v>30000</v>
      </c>
      <c r="D1648">
        <v>45793</v>
      </c>
      <c r="E1648" t="s">
        <v>59</v>
      </c>
      <c r="F1648" t="s">
        <v>6261</v>
      </c>
      <c r="G1648" t="s">
        <v>6253</v>
      </c>
      <c r="H1648" t="s">
        <v>477</v>
      </c>
      <c r="I1648">
        <v>1</v>
      </c>
      <c r="J1648" t="s">
        <v>63</v>
      </c>
      <c r="K1648">
        <v>79</v>
      </c>
      <c r="L1648" t="s">
        <v>6076</v>
      </c>
      <c r="M1648" t="s">
        <v>26406</v>
      </c>
      <c r="N1648" t="s">
        <v>945</v>
      </c>
      <c r="O1648" t="s">
        <v>3831</v>
      </c>
      <c r="P1648">
        <v>4110</v>
      </c>
      <c r="Q1648">
        <f t="shared" si="442"/>
        <v>235.5</v>
      </c>
      <c r="R1648" s="34">
        <f t="shared" si="443"/>
        <v>3.9249999999999998</v>
      </c>
      <c r="S1648" s="35">
        <v>45771</v>
      </c>
      <c r="U1648">
        <v>28</v>
      </c>
      <c r="V1648">
        <v>115080</v>
      </c>
      <c r="W1648" t="s">
        <v>65</v>
      </c>
      <c r="X1648" t="s">
        <v>483</v>
      </c>
      <c r="Y1648">
        <v>0</v>
      </c>
      <c r="Z1648">
        <v>0</v>
      </c>
      <c r="AA1648">
        <v>0</v>
      </c>
      <c r="AB1648">
        <v>0</v>
      </c>
      <c r="AC1648">
        <v>0</v>
      </c>
      <c r="AD1648">
        <v>0</v>
      </c>
      <c r="AG1648">
        <v>0</v>
      </c>
      <c r="AK1648" t="s">
        <v>63</v>
      </c>
      <c r="AL1648">
        <v>0</v>
      </c>
      <c r="AM1648" t="s">
        <v>63</v>
      </c>
      <c r="AP1648" t="s">
        <v>484</v>
      </c>
      <c r="AQ1648" t="s">
        <v>108</v>
      </c>
      <c r="AR1648" t="s">
        <v>13404</v>
      </c>
      <c r="AT1648">
        <v>0</v>
      </c>
      <c r="AU1648">
        <v>0</v>
      </c>
      <c r="AV1648">
        <v>0</v>
      </c>
      <c r="AW1648">
        <v>0</v>
      </c>
      <c r="AX1648">
        <v>0</v>
      </c>
      <c r="AY1648">
        <v>0</v>
      </c>
      <c r="BC1648" t="s">
        <v>63</v>
      </c>
      <c r="BG1648" t="s">
        <v>108</v>
      </c>
      <c r="BJ1648" t="s">
        <v>6262</v>
      </c>
    </row>
    <row r="1649" spans="1:62" x14ac:dyDescent="0.35">
      <c r="A1649" t="s">
        <v>6263</v>
      </c>
      <c r="B1649">
        <v>10000</v>
      </c>
      <c r="C1649">
        <v>30000</v>
      </c>
      <c r="D1649">
        <v>45793</v>
      </c>
      <c r="E1649" t="s">
        <v>59</v>
      </c>
      <c r="F1649" t="s">
        <v>758</v>
      </c>
      <c r="G1649" t="s">
        <v>6253</v>
      </c>
      <c r="H1649" t="s">
        <v>477</v>
      </c>
      <c r="I1649">
        <v>1</v>
      </c>
      <c r="J1649" t="s">
        <v>63</v>
      </c>
      <c r="K1649">
        <v>79</v>
      </c>
      <c r="L1649" t="s">
        <v>6076</v>
      </c>
      <c r="M1649" t="s">
        <v>26406</v>
      </c>
      <c r="N1649" t="s">
        <v>945</v>
      </c>
      <c r="O1649" t="s">
        <v>3831</v>
      </c>
      <c r="P1649">
        <v>4110</v>
      </c>
      <c r="Q1649">
        <f t="shared" si="442"/>
        <v>235.5</v>
      </c>
      <c r="R1649" s="34">
        <f t="shared" si="443"/>
        <v>3.9249999999999998</v>
      </c>
      <c r="S1649" s="35">
        <v>45771</v>
      </c>
      <c r="U1649">
        <v>56</v>
      </c>
      <c r="V1649">
        <v>230160</v>
      </c>
      <c r="W1649" t="s">
        <v>65</v>
      </c>
      <c r="X1649" t="s">
        <v>908</v>
      </c>
      <c r="Y1649">
        <v>0</v>
      </c>
      <c r="Z1649">
        <v>0</v>
      </c>
      <c r="AA1649">
        <v>0</v>
      </c>
      <c r="AB1649">
        <v>0</v>
      </c>
      <c r="AC1649">
        <v>0</v>
      </c>
      <c r="AD1649">
        <v>0</v>
      </c>
      <c r="AG1649">
        <v>0</v>
      </c>
      <c r="AK1649" t="s">
        <v>63</v>
      </c>
      <c r="AL1649">
        <v>0</v>
      </c>
      <c r="AM1649" t="s">
        <v>63</v>
      </c>
      <c r="AP1649" t="s">
        <v>909</v>
      </c>
      <c r="AQ1649" t="s">
        <v>108</v>
      </c>
      <c r="AR1649" t="s">
        <v>13404</v>
      </c>
      <c r="AT1649">
        <v>0</v>
      </c>
      <c r="AU1649">
        <v>0</v>
      </c>
      <c r="AV1649">
        <v>0</v>
      </c>
      <c r="AW1649">
        <v>0</v>
      </c>
      <c r="AX1649">
        <v>0</v>
      </c>
      <c r="AY1649">
        <v>0</v>
      </c>
      <c r="BC1649" t="s">
        <v>63</v>
      </c>
      <c r="BG1649" t="s">
        <v>108</v>
      </c>
      <c r="BJ1649" t="s">
        <v>6264</v>
      </c>
    </row>
    <row r="1650" spans="1:62" x14ac:dyDescent="0.35">
      <c r="A1650" t="s">
        <v>6379</v>
      </c>
      <c r="B1650">
        <v>10000</v>
      </c>
      <c r="C1650">
        <v>10000</v>
      </c>
      <c r="D1650">
        <v>45784</v>
      </c>
      <c r="E1650" t="s">
        <v>59</v>
      </c>
      <c r="F1650" t="s">
        <v>6380</v>
      </c>
      <c r="G1650" t="s">
        <v>6346</v>
      </c>
      <c r="H1650" t="s">
        <v>477</v>
      </c>
      <c r="I1650">
        <v>1</v>
      </c>
      <c r="J1650" t="s">
        <v>63</v>
      </c>
      <c r="K1650">
        <v>79</v>
      </c>
      <c r="L1650" t="s">
        <v>6076</v>
      </c>
      <c r="M1650" t="s">
        <v>26406</v>
      </c>
      <c r="N1650" t="s">
        <v>945</v>
      </c>
      <c r="O1650" t="s">
        <v>3831</v>
      </c>
      <c r="P1650">
        <v>4110</v>
      </c>
      <c r="Q1650">
        <f t="shared" si="442"/>
        <v>235.5</v>
      </c>
      <c r="R1650" s="34">
        <f t="shared" si="443"/>
        <v>3.9249999999999998</v>
      </c>
      <c r="S1650" s="35">
        <v>45771</v>
      </c>
      <c r="U1650">
        <v>28</v>
      </c>
      <c r="V1650">
        <v>115080</v>
      </c>
      <c r="W1650" t="s">
        <v>65</v>
      </c>
      <c r="X1650" t="s">
        <v>1589</v>
      </c>
      <c r="Y1650">
        <v>0</v>
      </c>
      <c r="Z1650">
        <v>0</v>
      </c>
      <c r="AA1650">
        <v>0</v>
      </c>
      <c r="AB1650">
        <v>0</v>
      </c>
      <c r="AC1650">
        <v>0</v>
      </c>
      <c r="AD1650">
        <v>0</v>
      </c>
      <c r="AG1650">
        <v>0</v>
      </c>
      <c r="AK1650" t="s">
        <v>63</v>
      </c>
      <c r="AL1650">
        <v>0</v>
      </c>
      <c r="AM1650" t="s">
        <v>63</v>
      </c>
      <c r="AP1650" t="s">
        <v>1590</v>
      </c>
      <c r="AQ1650" t="s">
        <v>108</v>
      </c>
      <c r="AR1650" t="s">
        <v>13404</v>
      </c>
      <c r="AT1650">
        <v>0</v>
      </c>
      <c r="AU1650">
        <v>0</v>
      </c>
      <c r="AV1650">
        <v>0</v>
      </c>
      <c r="AW1650">
        <v>0</v>
      </c>
      <c r="AX1650">
        <v>0</v>
      </c>
      <c r="AY1650">
        <v>0</v>
      </c>
      <c r="BC1650" t="s">
        <v>63</v>
      </c>
      <c r="BG1650" t="s">
        <v>108</v>
      </c>
      <c r="BJ1650" t="s">
        <v>6381</v>
      </c>
    </row>
    <row r="1651" spans="1:62" x14ac:dyDescent="0.35">
      <c r="A1651" t="s">
        <v>6265</v>
      </c>
      <c r="B1651">
        <v>10000</v>
      </c>
      <c r="C1651">
        <v>30000</v>
      </c>
      <c r="D1651">
        <v>45793</v>
      </c>
      <c r="E1651" t="s">
        <v>59</v>
      </c>
      <c r="F1651" t="s">
        <v>6266</v>
      </c>
      <c r="G1651" t="s">
        <v>6253</v>
      </c>
      <c r="H1651" t="s">
        <v>477</v>
      </c>
      <c r="I1651">
        <v>1</v>
      </c>
      <c r="J1651" t="s">
        <v>63</v>
      </c>
      <c r="K1651">
        <v>79</v>
      </c>
      <c r="L1651" t="s">
        <v>6076</v>
      </c>
      <c r="M1651" t="s">
        <v>26406</v>
      </c>
      <c r="N1651" t="s">
        <v>945</v>
      </c>
      <c r="O1651" t="s">
        <v>3831</v>
      </c>
      <c r="P1651">
        <v>4110</v>
      </c>
      <c r="Q1651">
        <f t="shared" si="442"/>
        <v>235.5</v>
      </c>
      <c r="R1651" s="34">
        <f t="shared" si="443"/>
        <v>3.9249999999999998</v>
      </c>
      <c r="S1651" s="35">
        <v>45771</v>
      </c>
      <c r="U1651">
        <v>56</v>
      </c>
      <c r="V1651">
        <v>230160</v>
      </c>
      <c r="W1651" t="s">
        <v>65</v>
      </c>
      <c r="X1651" t="s">
        <v>5033</v>
      </c>
      <c r="Y1651">
        <v>0</v>
      </c>
      <c r="Z1651">
        <v>0</v>
      </c>
      <c r="AA1651">
        <v>0</v>
      </c>
      <c r="AB1651">
        <v>0</v>
      </c>
      <c r="AC1651">
        <v>0</v>
      </c>
      <c r="AD1651">
        <v>0</v>
      </c>
      <c r="AG1651">
        <v>0</v>
      </c>
      <c r="AK1651" t="s">
        <v>63</v>
      </c>
      <c r="AL1651">
        <v>0</v>
      </c>
      <c r="AM1651" t="s">
        <v>63</v>
      </c>
      <c r="AP1651" t="s">
        <v>5034</v>
      </c>
      <c r="AQ1651" t="s">
        <v>108</v>
      </c>
      <c r="AR1651" t="s">
        <v>13404</v>
      </c>
      <c r="AT1651">
        <v>0</v>
      </c>
      <c r="AU1651">
        <v>0</v>
      </c>
      <c r="AV1651">
        <v>0</v>
      </c>
      <c r="AW1651">
        <v>0</v>
      </c>
      <c r="AX1651">
        <v>0</v>
      </c>
      <c r="AY1651">
        <v>0</v>
      </c>
      <c r="BC1651" t="s">
        <v>63</v>
      </c>
      <c r="BG1651" t="s">
        <v>108</v>
      </c>
      <c r="BJ1651" t="s">
        <v>6267</v>
      </c>
    </row>
    <row r="1652" spans="1:62" x14ac:dyDescent="0.35">
      <c r="A1652" t="s">
        <v>3454</v>
      </c>
      <c r="B1652">
        <v>10000</v>
      </c>
      <c r="C1652">
        <v>60000</v>
      </c>
      <c r="D1652">
        <v>45772</v>
      </c>
      <c r="E1652" t="s">
        <v>59</v>
      </c>
      <c r="F1652" t="s">
        <v>3455</v>
      </c>
      <c r="G1652" t="s">
        <v>3456</v>
      </c>
      <c r="I1652">
        <v>1</v>
      </c>
      <c r="J1652" t="s">
        <v>183</v>
      </c>
      <c r="K1652">
        <v>103</v>
      </c>
      <c r="L1652" t="s">
        <v>6044</v>
      </c>
      <c r="M1652" t="s">
        <v>26408</v>
      </c>
      <c r="N1652" t="s">
        <v>1314</v>
      </c>
      <c r="O1652" t="s">
        <v>3847</v>
      </c>
      <c r="P1652">
        <v>13125</v>
      </c>
      <c r="Q1652">
        <f>(P1652/30)+30</f>
        <v>467.5</v>
      </c>
      <c r="R1652" s="34">
        <f>Q1652/60</f>
        <v>7.791666666666667</v>
      </c>
      <c r="S1652" s="35">
        <v>45771</v>
      </c>
      <c r="U1652">
        <v>8</v>
      </c>
      <c r="V1652">
        <v>105000</v>
      </c>
      <c r="W1652" t="s">
        <v>65</v>
      </c>
      <c r="X1652" s="34" t="s">
        <v>66</v>
      </c>
      <c r="Y1652">
        <v>0</v>
      </c>
      <c r="Z1652">
        <v>105000</v>
      </c>
      <c r="AA1652">
        <v>0</v>
      </c>
      <c r="AB1652">
        <v>0</v>
      </c>
      <c r="AC1652">
        <v>0</v>
      </c>
      <c r="AD1652">
        <v>0</v>
      </c>
      <c r="AG1652">
        <v>0</v>
      </c>
      <c r="AP1652" t="s">
        <v>67</v>
      </c>
      <c r="AQ1652" t="s">
        <v>68</v>
      </c>
      <c r="AR1652" t="s">
        <v>26186</v>
      </c>
      <c r="AT1652">
        <v>0</v>
      </c>
      <c r="AU1652">
        <v>0</v>
      </c>
      <c r="AV1652">
        <v>0</v>
      </c>
      <c r="AW1652">
        <v>0</v>
      </c>
      <c r="AX1652">
        <v>0</v>
      </c>
      <c r="AY1652">
        <v>0</v>
      </c>
      <c r="BC1652" t="s">
        <v>63</v>
      </c>
      <c r="BD1652" t="s">
        <v>5421</v>
      </c>
      <c r="BE1652">
        <v>0</v>
      </c>
      <c r="BG1652" t="s">
        <v>68</v>
      </c>
      <c r="BJ1652" t="s">
        <v>3457</v>
      </c>
    </row>
    <row r="1653" spans="1:62" x14ac:dyDescent="0.35">
      <c r="A1653" t="s">
        <v>3458</v>
      </c>
      <c r="B1653">
        <v>10000</v>
      </c>
      <c r="C1653">
        <v>10000</v>
      </c>
      <c r="D1653">
        <v>45772</v>
      </c>
      <c r="E1653" t="s">
        <v>59</v>
      </c>
      <c r="F1653">
        <v>0.49002314814814812</v>
      </c>
      <c r="G1653" t="s">
        <v>2398</v>
      </c>
      <c r="I1653">
        <v>1</v>
      </c>
      <c r="J1653" t="s">
        <v>183</v>
      </c>
      <c r="K1653">
        <v>86</v>
      </c>
      <c r="L1653" t="s">
        <v>6043</v>
      </c>
      <c r="M1653" t="s">
        <v>26407</v>
      </c>
      <c r="N1653" t="s">
        <v>1696</v>
      </c>
      <c r="O1653" t="s">
        <v>3840</v>
      </c>
      <c r="P1653">
        <v>39000</v>
      </c>
      <c r="Q1653">
        <f>(P1653/60)+30</f>
        <v>680</v>
      </c>
      <c r="R1653" s="34">
        <f>Q1653/60</f>
        <v>11.333333333333334</v>
      </c>
      <c r="S1653" s="35">
        <v>45771</v>
      </c>
      <c r="U1653">
        <v>8</v>
      </c>
      <c r="V1653">
        <v>312000</v>
      </c>
      <c r="W1653" t="s">
        <v>65</v>
      </c>
      <c r="X1653" t="s">
        <v>3460</v>
      </c>
      <c r="Y1653">
        <v>0</v>
      </c>
      <c r="Z1653">
        <v>312000</v>
      </c>
      <c r="AA1653">
        <v>0</v>
      </c>
      <c r="AB1653">
        <v>0</v>
      </c>
      <c r="AC1653">
        <v>0</v>
      </c>
      <c r="AD1653">
        <v>0</v>
      </c>
      <c r="AG1653">
        <v>0</v>
      </c>
      <c r="AP1653" t="s">
        <v>3461</v>
      </c>
      <c r="AQ1653" t="s">
        <v>203</v>
      </c>
      <c r="AR1653" t="s">
        <v>21026</v>
      </c>
      <c r="AT1653">
        <v>0</v>
      </c>
      <c r="AU1653">
        <v>0</v>
      </c>
      <c r="AV1653">
        <v>0</v>
      </c>
      <c r="AW1653">
        <v>0</v>
      </c>
      <c r="AX1653">
        <v>0</v>
      </c>
      <c r="AY1653">
        <v>0</v>
      </c>
      <c r="BC1653" t="s">
        <v>63</v>
      </c>
      <c r="BD1653" t="s">
        <v>5885</v>
      </c>
      <c r="BE1653">
        <v>0</v>
      </c>
      <c r="BG1653" t="s">
        <v>203</v>
      </c>
      <c r="BJ1653" t="s">
        <v>3462</v>
      </c>
    </row>
    <row r="1654" spans="1:62" x14ac:dyDescent="0.35">
      <c r="A1654" t="s">
        <v>3479</v>
      </c>
      <c r="B1654">
        <v>10000</v>
      </c>
      <c r="C1654">
        <v>30000</v>
      </c>
      <c r="D1654">
        <v>45771</v>
      </c>
      <c r="E1654" t="s">
        <v>59</v>
      </c>
      <c r="F1654" t="s">
        <v>3480</v>
      </c>
      <c r="G1654">
        <v>10620258097</v>
      </c>
      <c r="I1654">
        <v>3</v>
      </c>
      <c r="J1654" t="s">
        <v>183</v>
      </c>
      <c r="K1654">
        <v>85</v>
      </c>
      <c r="L1654" t="s">
        <v>6060</v>
      </c>
      <c r="M1654" t="s">
        <v>26410</v>
      </c>
      <c r="N1654" t="s">
        <v>940</v>
      </c>
      <c r="O1654" t="s">
        <v>3864</v>
      </c>
      <c r="P1654">
        <v>27273</v>
      </c>
      <c r="S1654" s="35">
        <v>45771</v>
      </c>
      <c r="U1654">
        <v>11</v>
      </c>
      <c r="V1654">
        <v>300003</v>
      </c>
      <c r="W1654" t="s">
        <v>65</v>
      </c>
      <c r="X1654" t="s">
        <v>908</v>
      </c>
      <c r="Y1654">
        <v>0</v>
      </c>
      <c r="Z1654">
        <v>300000</v>
      </c>
      <c r="AA1654">
        <v>3</v>
      </c>
      <c r="AB1654">
        <v>0</v>
      </c>
      <c r="AC1654">
        <v>0</v>
      </c>
      <c r="AD1654">
        <v>0</v>
      </c>
      <c r="AG1654">
        <v>0</v>
      </c>
      <c r="AP1654" t="s">
        <v>909</v>
      </c>
      <c r="AQ1654" t="s">
        <v>108</v>
      </c>
      <c r="AR1654" t="s">
        <v>13404</v>
      </c>
      <c r="AT1654">
        <v>0</v>
      </c>
      <c r="AU1654">
        <v>0</v>
      </c>
      <c r="AV1654">
        <v>0</v>
      </c>
      <c r="AW1654">
        <v>0</v>
      </c>
      <c r="AX1654">
        <v>0</v>
      </c>
      <c r="AY1654">
        <v>0</v>
      </c>
      <c r="BC1654" t="s">
        <v>63</v>
      </c>
      <c r="BD1654" t="s">
        <v>4719</v>
      </c>
      <c r="BE1654">
        <v>0</v>
      </c>
      <c r="BG1654" t="s">
        <v>108</v>
      </c>
      <c r="BJ1654" t="s">
        <v>3481</v>
      </c>
    </row>
    <row r="1655" spans="1:62" x14ac:dyDescent="0.35">
      <c r="A1655" t="s">
        <v>3482</v>
      </c>
      <c r="B1655">
        <v>10000</v>
      </c>
      <c r="C1655">
        <v>20000</v>
      </c>
      <c r="D1655">
        <v>45772</v>
      </c>
      <c r="E1655" t="s">
        <v>59</v>
      </c>
      <c r="F1655" t="s">
        <v>3483</v>
      </c>
      <c r="G1655" t="s">
        <v>3484</v>
      </c>
      <c r="I1655">
        <v>2</v>
      </c>
      <c r="J1655" t="s">
        <v>183</v>
      </c>
      <c r="K1655">
        <v>71</v>
      </c>
      <c r="L1655" t="s">
        <v>6057</v>
      </c>
      <c r="M1655" t="s">
        <v>26408</v>
      </c>
      <c r="N1655" t="s">
        <v>368</v>
      </c>
      <c r="O1655" t="s">
        <v>3857</v>
      </c>
      <c r="P1655">
        <v>500</v>
      </c>
      <c r="S1655" s="35">
        <v>45771</v>
      </c>
      <c r="U1655">
        <v>6</v>
      </c>
      <c r="V1655">
        <v>3000</v>
      </c>
      <c r="W1655" t="s">
        <v>65</v>
      </c>
      <c r="X1655">
        <v>86084000001</v>
      </c>
      <c r="Y1655">
        <v>0</v>
      </c>
      <c r="Z1655">
        <v>3000</v>
      </c>
      <c r="AA1655">
        <v>0</v>
      </c>
      <c r="AB1655">
        <v>0</v>
      </c>
      <c r="AC1655">
        <v>0</v>
      </c>
      <c r="AD1655">
        <v>0</v>
      </c>
      <c r="AG1655">
        <v>0</v>
      </c>
      <c r="AP1655">
        <v>8608400</v>
      </c>
      <c r="AQ1655" t="s">
        <v>162</v>
      </c>
      <c r="AR1655" t="s">
        <v>8373</v>
      </c>
      <c r="AT1655">
        <v>0</v>
      </c>
      <c r="AU1655">
        <v>0</v>
      </c>
      <c r="AV1655">
        <v>0</v>
      </c>
      <c r="AW1655">
        <v>0</v>
      </c>
      <c r="AX1655">
        <v>0</v>
      </c>
      <c r="AY1655">
        <v>0</v>
      </c>
      <c r="BC1655" t="s">
        <v>63</v>
      </c>
      <c r="BD1655" t="s">
        <v>5619</v>
      </c>
      <c r="BE1655">
        <v>0</v>
      </c>
      <c r="BG1655" t="s">
        <v>162</v>
      </c>
      <c r="BJ1655" t="s">
        <v>3485</v>
      </c>
    </row>
    <row r="1656" spans="1:62" x14ac:dyDescent="0.35">
      <c r="A1656" t="s">
        <v>4066</v>
      </c>
      <c r="B1656">
        <v>10000</v>
      </c>
      <c r="C1656">
        <v>10000</v>
      </c>
      <c r="D1656">
        <v>45776</v>
      </c>
      <c r="E1656" t="s">
        <v>59</v>
      </c>
      <c r="F1656" t="s">
        <v>4067</v>
      </c>
      <c r="G1656" t="s">
        <v>4046</v>
      </c>
      <c r="I1656">
        <v>1</v>
      </c>
      <c r="J1656" t="s">
        <v>183</v>
      </c>
      <c r="K1656">
        <v>93</v>
      </c>
      <c r="L1656" t="s">
        <v>6072</v>
      </c>
      <c r="M1656" t="s">
        <v>26406</v>
      </c>
      <c r="N1656" t="s">
        <v>92</v>
      </c>
      <c r="O1656" t="s">
        <v>3828</v>
      </c>
      <c r="P1656">
        <v>1100</v>
      </c>
      <c r="Q1656">
        <f t="shared" ref="Q1656:Q1657" si="444">(P1656/20)+30</f>
        <v>85</v>
      </c>
      <c r="R1656" s="34">
        <f t="shared" ref="R1656:R1660" si="445">Q1656/60</f>
        <v>1.4166666666666667</v>
      </c>
      <c r="S1656" s="35">
        <v>45771</v>
      </c>
      <c r="U1656">
        <v>24</v>
      </c>
      <c r="V1656">
        <v>26400</v>
      </c>
      <c r="W1656" t="s">
        <v>65</v>
      </c>
      <c r="X1656" t="s">
        <v>4068</v>
      </c>
      <c r="Y1656">
        <v>0</v>
      </c>
      <c r="Z1656">
        <v>21484</v>
      </c>
      <c r="AA1656">
        <v>4916</v>
      </c>
      <c r="AB1656">
        <v>0</v>
      </c>
      <c r="AC1656">
        <v>0</v>
      </c>
      <c r="AD1656">
        <v>0</v>
      </c>
      <c r="AG1656">
        <v>0</v>
      </c>
      <c r="AP1656" t="s">
        <v>4069</v>
      </c>
      <c r="AQ1656" t="s">
        <v>448</v>
      </c>
      <c r="AR1656" t="s">
        <v>11797</v>
      </c>
      <c r="AT1656">
        <v>0</v>
      </c>
      <c r="AU1656">
        <v>0</v>
      </c>
      <c r="AV1656">
        <v>0</v>
      </c>
      <c r="AW1656">
        <v>0</v>
      </c>
      <c r="AX1656">
        <v>0</v>
      </c>
      <c r="AY1656">
        <v>0</v>
      </c>
      <c r="BC1656" t="s">
        <v>63</v>
      </c>
      <c r="BD1656" t="s">
        <v>6289</v>
      </c>
      <c r="BE1656">
        <v>0</v>
      </c>
      <c r="BG1656" t="s">
        <v>448</v>
      </c>
      <c r="BJ1656" t="s">
        <v>3986</v>
      </c>
    </row>
    <row r="1657" spans="1:62" x14ac:dyDescent="0.35">
      <c r="A1657" t="s">
        <v>4066</v>
      </c>
      <c r="B1657">
        <v>10000</v>
      </c>
      <c r="C1657">
        <v>20000</v>
      </c>
      <c r="D1657">
        <v>45776</v>
      </c>
      <c r="E1657" t="s">
        <v>59</v>
      </c>
      <c r="F1657" t="s">
        <v>4067</v>
      </c>
      <c r="G1657" t="s">
        <v>4046</v>
      </c>
      <c r="I1657">
        <v>1</v>
      </c>
      <c r="J1657" t="s">
        <v>183</v>
      </c>
      <c r="K1657">
        <v>93</v>
      </c>
      <c r="L1657" t="s">
        <v>6072</v>
      </c>
      <c r="M1657" t="s">
        <v>26406</v>
      </c>
      <c r="N1657" t="s">
        <v>813</v>
      </c>
      <c r="O1657" t="s">
        <v>3824</v>
      </c>
      <c r="P1657">
        <v>1460</v>
      </c>
      <c r="Q1657">
        <f t="shared" si="444"/>
        <v>103</v>
      </c>
      <c r="R1657" s="34">
        <f t="shared" si="445"/>
        <v>1.7166666666666666</v>
      </c>
      <c r="S1657" s="35">
        <v>45771</v>
      </c>
      <c r="U1657">
        <v>24</v>
      </c>
      <c r="V1657">
        <v>35040</v>
      </c>
      <c r="W1657" t="s">
        <v>65</v>
      </c>
      <c r="X1657" t="s">
        <v>4068</v>
      </c>
      <c r="Y1657">
        <v>0</v>
      </c>
      <c r="Z1657">
        <v>28516</v>
      </c>
      <c r="AA1657">
        <v>6524</v>
      </c>
      <c r="AB1657">
        <v>0</v>
      </c>
      <c r="AC1657">
        <v>0</v>
      </c>
      <c r="AD1657">
        <v>0</v>
      </c>
      <c r="AG1657">
        <v>0</v>
      </c>
      <c r="AP1657" t="s">
        <v>4069</v>
      </c>
      <c r="AQ1657" t="s">
        <v>448</v>
      </c>
      <c r="AR1657" t="s">
        <v>11797</v>
      </c>
      <c r="AT1657">
        <v>0</v>
      </c>
      <c r="AU1657">
        <v>0</v>
      </c>
      <c r="AV1657">
        <v>0</v>
      </c>
      <c r="AW1657">
        <v>0</v>
      </c>
      <c r="AX1657">
        <v>0</v>
      </c>
      <c r="AY1657">
        <v>0</v>
      </c>
      <c r="BC1657" t="s">
        <v>63</v>
      </c>
      <c r="BD1657" t="s">
        <v>6289</v>
      </c>
      <c r="BE1657">
        <v>0</v>
      </c>
      <c r="BG1657" t="s">
        <v>448</v>
      </c>
      <c r="BJ1657" t="s">
        <v>3986</v>
      </c>
    </row>
    <row r="1658" spans="1:62" x14ac:dyDescent="0.35">
      <c r="A1658" t="s">
        <v>2189</v>
      </c>
      <c r="B1658">
        <v>10000</v>
      </c>
      <c r="C1658">
        <v>40000</v>
      </c>
      <c r="D1658">
        <v>45771</v>
      </c>
      <c r="E1658" t="s">
        <v>59</v>
      </c>
      <c r="F1658" t="s">
        <v>3495</v>
      </c>
      <c r="G1658" t="s">
        <v>1880</v>
      </c>
      <c r="I1658">
        <v>2</v>
      </c>
      <c r="J1658" t="s">
        <v>183</v>
      </c>
      <c r="K1658">
        <v>63</v>
      </c>
      <c r="L1658" t="s">
        <v>6051</v>
      </c>
      <c r="M1658" t="s">
        <v>26408</v>
      </c>
      <c r="N1658" t="s">
        <v>136</v>
      </c>
      <c r="O1658" t="s">
        <v>3850</v>
      </c>
      <c r="P1658">
        <v>1250</v>
      </c>
      <c r="Q1658">
        <f t="shared" ref="Q1658:Q1660" si="446">(P1658/40)+45</f>
        <v>76.25</v>
      </c>
      <c r="R1658" s="34">
        <f t="shared" si="445"/>
        <v>1.2708333333333333</v>
      </c>
      <c r="S1658" s="35">
        <v>45771</v>
      </c>
      <c r="U1658">
        <v>16</v>
      </c>
      <c r="V1658">
        <v>20000</v>
      </c>
      <c r="W1658" t="s">
        <v>65</v>
      </c>
      <c r="X1658" t="s">
        <v>2094</v>
      </c>
      <c r="Y1658">
        <v>0</v>
      </c>
      <c r="Z1658">
        <v>10000</v>
      </c>
      <c r="AA1658">
        <v>10000</v>
      </c>
      <c r="AB1658">
        <v>0</v>
      </c>
      <c r="AC1658">
        <v>0</v>
      </c>
      <c r="AD1658">
        <v>0</v>
      </c>
      <c r="AG1658">
        <v>0</v>
      </c>
      <c r="AP1658" t="s">
        <v>2095</v>
      </c>
      <c r="AQ1658" t="s">
        <v>170</v>
      </c>
      <c r="AR1658" t="s">
        <v>21526</v>
      </c>
      <c r="AT1658">
        <v>0</v>
      </c>
      <c r="AU1658">
        <v>0</v>
      </c>
      <c r="AV1658">
        <v>0</v>
      </c>
      <c r="AW1658">
        <v>0</v>
      </c>
      <c r="AX1658">
        <v>0</v>
      </c>
      <c r="AY1658">
        <v>0</v>
      </c>
      <c r="BC1658" t="s">
        <v>63</v>
      </c>
      <c r="BD1658" t="s">
        <v>4854</v>
      </c>
      <c r="BE1658">
        <v>0</v>
      </c>
      <c r="BG1658" t="s">
        <v>170</v>
      </c>
      <c r="BJ1658" t="s">
        <v>2190</v>
      </c>
    </row>
    <row r="1659" spans="1:62" x14ac:dyDescent="0.35">
      <c r="A1659" t="s">
        <v>3496</v>
      </c>
      <c r="B1659">
        <v>10000</v>
      </c>
      <c r="C1659">
        <v>10000</v>
      </c>
      <c r="D1659">
        <v>45772</v>
      </c>
      <c r="E1659" t="s">
        <v>59</v>
      </c>
      <c r="F1659" t="s">
        <v>3497</v>
      </c>
      <c r="G1659" t="s">
        <v>3498</v>
      </c>
      <c r="I1659">
        <v>1</v>
      </c>
      <c r="J1659" t="s">
        <v>183</v>
      </c>
      <c r="K1659">
        <v>78</v>
      </c>
      <c r="L1659" t="s">
        <v>6047</v>
      </c>
      <c r="M1659" t="s">
        <v>26405</v>
      </c>
      <c r="N1659" t="s">
        <v>216</v>
      </c>
      <c r="O1659" t="s">
        <v>3803</v>
      </c>
      <c r="P1659">
        <v>2750</v>
      </c>
      <c r="Q1659">
        <f t="shared" si="446"/>
        <v>113.75</v>
      </c>
      <c r="R1659" s="34">
        <f t="shared" si="445"/>
        <v>1.8958333333333333</v>
      </c>
      <c r="S1659" s="35">
        <v>45771</v>
      </c>
      <c r="U1659">
        <v>16</v>
      </c>
      <c r="V1659">
        <v>44000</v>
      </c>
      <c r="W1659" t="s">
        <v>65</v>
      </c>
      <c r="X1659" t="s">
        <v>1353</v>
      </c>
      <c r="Y1659">
        <v>0</v>
      </c>
      <c r="Z1659">
        <v>40000</v>
      </c>
      <c r="AA1659">
        <v>4000</v>
      </c>
      <c r="AB1659">
        <v>0</v>
      </c>
      <c r="AC1659">
        <v>0</v>
      </c>
      <c r="AD1659">
        <v>0</v>
      </c>
      <c r="AG1659">
        <v>0</v>
      </c>
      <c r="AP1659" t="s">
        <v>1354</v>
      </c>
      <c r="AQ1659" t="s">
        <v>170</v>
      </c>
      <c r="AR1659" t="s">
        <v>21526</v>
      </c>
      <c r="AT1659">
        <v>0</v>
      </c>
      <c r="AU1659">
        <v>0</v>
      </c>
      <c r="AV1659">
        <v>0</v>
      </c>
      <c r="AW1659">
        <v>0</v>
      </c>
      <c r="AX1659">
        <v>0</v>
      </c>
      <c r="AY1659">
        <v>0</v>
      </c>
      <c r="BC1659" t="s">
        <v>63</v>
      </c>
      <c r="BD1659" t="s">
        <v>5887</v>
      </c>
      <c r="BE1659">
        <v>0</v>
      </c>
      <c r="BG1659" t="s">
        <v>170</v>
      </c>
      <c r="BJ1659" t="s">
        <v>3499</v>
      </c>
    </row>
    <row r="1660" spans="1:62" x14ac:dyDescent="0.35">
      <c r="A1660" t="s">
        <v>3496</v>
      </c>
      <c r="B1660">
        <v>10000</v>
      </c>
      <c r="C1660">
        <v>20000</v>
      </c>
      <c r="D1660">
        <v>45772</v>
      </c>
      <c r="E1660" t="s">
        <v>59</v>
      </c>
      <c r="F1660" t="s">
        <v>3497</v>
      </c>
      <c r="G1660" t="s">
        <v>3498</v>
      </c>
      <c r="I1660">
        <v>2</v>
      </c>
      <c r="J1660" t="s">
        <v>183</v>
      </c>
      <c r="K1660">
        <v>63</v>
      </c>
      <c r="L1660" t="s">
        <v>6051</v>
      </c>
      <c r="M1660" t="s">
        <v>26408</v>
      </c>
      <c r="N1660" t="s">
        <v>136</v>
      </c>
      <c r="O1660" t="s">
        <v>3850</v>
      </c>
      <c r="P1660">
        <v>2500</v>
      </c>
      <c r="Q1660">
        <f t="shared" si="446"/>
        <v>107.5</v>
      </c>
      <c r="R1660" s="34">
        <f t="shared" si="445"/>
        <v>1.7916666666666667</v>
      </c>
      <c r="S1660" s="35">
        <v>45771</v>
      </c>
      <c r="U1660">
        <v>16</v>
      </c>
      <c r="V1660">
        <v>40000</v>
      </c>
      <c r="W1660" t="s">
        <v>65</v>
      </c>
      <c r="X1660" t="s">
        <v>1353</v>
      </c>
      <c r="Y1660">
        <v>0</v>
      </c>
      <c r="Z1660">
        <v>40000</v>
      </c>
      <c r="AA1660">
        <v>0</v>
      </c>
      <c r="AB1660">
        <v>0</v>
      </c>
      <c r="AC1660">
        <v>0</v>
      </c>
      <c r="AD1660">
        <v>0</v>
      </c>
      <c r="AG1660">
        <v>0</v>
      </c>
      <c r="AP1660" t="s">
        <v>1354</v>
      </c>
      <c r="AQ1660" t="s">
        <v>170</v>
      </c>
      <c r="AR1660" t="s">
        <v>21526</v>
      </c>
      <c r="AT1660">
        <v>0</v>
      </c>
      <c r="AU1660">
        <v>0</v>
      </c>
      <c r="AV1660">
        <v>0</v>
      </c>
      <c r="AW1660">
        <v>0</v>
      </c>
      <c r="AX1660">
        <v>0</v>
      </c>
      <c r="AY1660">
        <v>0</v>
      </c>
      <c r="BC1660" t="s">
        <v>63</v>
      </c>
      <c r="BD1660" t="s">
        <v>5887</v>
      </c>
      <c r="BE1660">
        <v>0</v>
      </c>
      <c r="BG1660" t="s">
        <v>170</v>
      </c>
      <c r="BJ1660" t="s">
        <v>3499</v>
      </c>
    </row>
    <row r="1661" spans="1:62" x14ac:dyDescent="0.35">
      <c r="A1661" t="s">
        <v>5842</v>
      </c>
      <c r="B1661">
        <v>10000</v>
      </c>
      <c r="C1661">
        <v>10000</v>
      </c>
      <c r="D1661">
        <v>45775</v>
      </c>
      <c r="E1661" t="s">
        <v>59</v>
      </c>
      <c r="F1661" t="s">
        <v>3768</v>
      </c>
      <c r="G1661" t="s">
        <v>5843</v>
      </c>
      <c r="I1661">
        <v>1</v>
      </c>
      <c r="J1661" t="s">
        <v>183</v>
      </c>
      <c r="K1661">
        <v>22</v>
      </c>
      <c r="L1661" t="s">
        <v>6063</v>
      </c>
      <c r="M1661" t="s">
        <v>26405</v>
      </c>
      <c r="N1661" t="s">
        <v>685</v>
      </c>
      <c r="O1661" t="s">
        <v>3805</v>
      </c>
      <c r="P1661">
        <v>25000</v>
      </c>
      <c r="Q1661">
        <f>(P1661/50)+45</f>
        <v>545</v>
      </c>
      <c r="R1661" s="34">
        <f>Q1661/60</f>
        <v>9.0833333333333339</v>
      </c>
      <c r="S1661" s="35">
        <v>45771</v>
      </c>
      <c r="U1661">
        <v>2</v>
      </c>
      <c r="V1661">
        <v>50000</v>
      </c>
      <c r="W1661" t="s">
        <v>65</v>
      </c>
      <c r="X1661" t="s">
        <v>5844</v>
      </c>
      <c r="Y1661">
        <v>0</v>
      </c>
      <c r="Z1661">
        <v>50000</v>
      </c>
      <c r="AA1661">
        <v>0</v>
      </c>
      <c r="AB1661">
        <v>0</v>
      </c>
      <c r="AC1661">
        <v>0</v>
      </c>
      <c r="AD1661">
        <v>0</v>
      </c>
      <c r="AG1661">
        <v>0</v>
      </c>
      <c r="AP1661" t="s">
        <v>5845</v>
      </c>
      <c r="AQ1661" t="s">
        <v>622</v>
      </c>
      <c r="AR1661" t="s">
        <v>24955</v>
      </c>
      <c r="AT1661">
        <v>0</v>
      </c>
      <c r="AU1661">
        <v>0</v>
      </c>
      <c r="AV1661">
        <v>0</v>
      </c>
      <c r="AW1661">
        <v>0</v>
      </c>
      <c r="AX1661">
        <v>0</v>
      </c>
      <c r="AY1661">
        <v>0</v>
      </c>
      <c r="BC1661" t="s">
        <v>63</v>
      </c>
      <c r="BD1661" t="s">
        <v>6514</v>
      </c>
      <c r="BE1661">
        <v>0</v>
      </c>
      <c r="BG1661" t="s">
        <v>622</v>
      </c>
      <c r="BJ1661" t="s">
        <v>3118</v>
      </c>
    </row>
    <row r="1662" spans="1:62" x14ac:dyDescent="0.35">
      <c r="A1662" t="s">
        <v>3500</v>
      </c>
      <c r="B1662">
        <v>10000</v>
      </c>
      <c r="C1662">
        <v>10000</v>
      </c>
      <c r="D1662">
        <v>45772</v>
      </c>
      <c r="E1662" t="s">
        <v>59</v>
      </c>
      <c r="F1662" t="s">
        <v>3464</v>
      </c>
      <c r="G1662" t="s">
        <v>3501</v>
      </c>
      <c r="I1662">
        <v>1</v>
      </c>
      <c r="J1662" t="s">
        <v>183</v>
      </c>
      <c r="K1662">
        <v>82</v>
      </c>
      <c r="L1662" t="s">
        <v>6057</v>
      </c>
      <c r="M1662" t="s">
        <v>26408</v>
      </c>
      <c r="N1662" t="s">
        <v>352</v>
      </c>
      <c r="O1662" t="s">
        <v>3798</v>
      </c>
      <c r="P1662">
        <v>770</v>
      </c>
      <c r="S1662" s="35">
        <v>45771</v>
      </c>
      <c r="U1662">
        <v>26</v>
      </c>
      <c r="V1662">
        <v>20020</v>
      </c>
      <c r="W1662" t="s">
        <v>65</v>
      </c>
      <c r="X1662">
        <v>112023880001</v>
      </c>
      <c r="Y1662">
        <v>0</v>
      </c>
      <c r="Z1662">
        <v>20000</v>
      </c>
      <c r="AA1662">
        <v>20</v>
      </c>
      <c r="AB1662">
        <v>0</v>
      </c>
      <c r="AC1662">
        <v>0</v>
      </c>
      <c r="AD1662">
        <v>0</v>
      </c>
      <c r="AG1662">
        <v>0</v>
      </c>
      <c r="AP1662">
        <v>11202388</v>
      </c>
      <c r="AQ1662" t="s">
        <v>571</v>
      </c>
      <c r="AR1662" t="s">
        <v>14937</v>
      </c>
      <c r="AT1662">
        <v>0</v>
      </c>
      <c r="AU1662">
        <v>0</v>
      </c>
      <c r="AV1662">
        <v>0</v>
      </c>
      <c r="AW1662">
        <v>0</v>
      </c>
      <c r="AX1662">
        <v>0</v>
      </c>
      <c r="AY1662">
        <v>0</v>
      </c>
      <c r="BC1662" t="s">
        <v>63</v>
      </c>
      <c r="BD1662" t="s">
        <v>5888</v>
      </c>
      <c r="BE1662">
        <v>0</v>
      </c>
      <c r="BG1662" t="s">
        <v>571</v>
      </c>
      <c r="BJ1662" t="s">
        <v>3502</v>
      </c>
    </row>
    <row r="1663" spans="1:62" x14ac:dyDescent="0.35">
      <c r="A1663" t="s">
        <v>3503</v>
      </c>
      <c r="B1663">
        <v>10000</v>
      </c>
      <c r="C1663">
        <v>10000</v>
      </c>
      <c r="D1663">
        <v>45771</v>
      </c>
      <c r="E1663" t="s">
        <v>59</v>
      </c>
      <c r="F1663" t="s">
        <v>3504</v>
      </c>
      <c r="G1663" t="s">
        <v>3501</v>
      </c>
      <c r="I1663">
        <v>1</v>
      </c>
      <c r="J1663" t="s">
        <v>183</v>
      </c>
      <c r="K1663">
        <v>82</v>
      </c>
      <c r="L1663" t="s">
        <v>6057</v>
      </c>
      <c r="M1663" t="s">
        <v>26408</v>
      </c>
      <c r="N1663" t="s">
        <v>352</v>
      </c>
      <c r="O1663" t="s">
        <v>3798</v>
      </c>
      <c r="P1663">
        <v>10000</v>
      </c>
      <c r="S1663" s="35">
        <v>45771</v>
      </c>
      <c r="U1663">
        <v>3</v>
      </c>
      <c r="V1663">
        <v>30000</v>
      </c>
      <c r="W1663" t="s">
        <v>65</v>
      </c>
      <c r="X1663">
        <v>200183090001</v>
      </c>
      <c r="Y1663">
        <v>0</v>
      </c>
      <c r="Z1663">
        <v>30000</v>
      </c>
      <c r="AA1663">
        <v>0</v>
      </c>
      <c r="AB1663">
        <v>0</v>
      </c>
      <c r="AC1663">
        <v>0</v>
      </c>
      <c r="AD1663">
        <v>0</v>
      </c>
      <c r="AG1663">
        <v>0</v>
      </c>
      <c r="AP1663">
        <v>20018309</v>
      </c>
      <c r="AQ1663" t="s">
        <v>571</v>
      </c>
      <c r="AR1663" t="s">
        <v>14937</v>
      </c>
      <c r="AT1663">
        <v>0</v>
      </c>
      <c r="AU1663">
        <v>0</v>
      </c>
      <c r="AV1663">
        <v>0</v>
      </c>
      <c r="AW1663">
        <v>0</v>
      </c>
      <c r="AX1663">
        <v>0</v>
      </c>
      <c r="AY1663">
        <v>0</v>
      </c>
      <c r="BC1663" t="s">
        <v>63</v>
      </c>
      <c r="BD1663" t="s">
        <v>5889</v>
      </c>
      <c r="BE1663">
        <v>0</v>
      </c>
      <c r="BG1663" t="s">
        <v>571</v>
      </c>
      <c r="BJ1663" t="s">
        <v>3505</v>
      </c>
    </row>
    <row r="1664" spans="1:62" x14ac:dyDescent="0.35">
      <c r="A1664" t="s">
        <v>5890</v>
      </c>
      <c r="B1664">
        <v>10000</v>
      </c>
      <c r="C1664">
        <v>10000</v>
      </c>
      <c r="D1664">
        <v>45772</v>
      </c>
      <c r="E1664" t="s">
        <v>59</v>
      </c>
      <c r="F1664" t="s">
        <v>3667</v>
      </c>
      <c r="G1664">
        <v>1006323</v>
      </c>
      <c r="I1664">
        <v>1</v>
      </c>
      <c r="J1664" t="s">
        <v>183</v>
      </c>
      <c r="K1664">
        <v>63</v>
      </c>
      <c r="L1664" t="s">
        <v>6051</v>
      </c>
      <c r="M1664" t="s">
        <v>26408</v>
      </c>
      <c r="N1664" t="s">
        <v>136</v>
      </c>
      <c r="O1664" t="s">
        <v>3850</v>
      </c>
      <c r="P1664">
        <v>6000</v>
      </c>
      <c r="Q1664">
        <f>(P1664/40)+45</f>
        <v>195</v>
      </c>
      <c r="R1664" s="34">
        <f>Q1664/60</f>
        <v>3.25</v>
      </c>
      <c r="S1664" s="35">
        <v>45771</v>
      </c>
      <c r="U1664">
        <v>90</v>
      </c>
      <c r="V1664">
        <v>540000</v>
      </c>
      <c r="W1664" t="s">
        <v>65</v>
      </c>
      <c r="X1664" t="s">
        <v>254</v>
      </c>
      <c r="Y1664">
        <v>0</v>
      </c>
      <c r="Z1664">
        <v>540000</v>
      </c>
      <c r="AA1664">
        <v>0</v>
      </c>
      <c r="AB1664">
        <v>0</v>
      </c>
      <c r="AC1664">
        <v>0</v>
      </c>
      <c r="AD1664">
        <v>0</v>
      </c>
      <c r="AG1664">
        <v>0</v>
      </c>
      <c r="AP1664" t="s">
        <v>255</v>
      </c>
      <c r="AQ1664" t="s">
        <v>139</v>
      </c>
      <c r="AR1664" t="s">
        <v>16963</v>
      </c>
      <c r="AT1664">
        <v>0</v>
      </c>
      <c r="AU1664">
        <v>0</v>
      </c>
      <c r="AV1664">
        <v>0</v>
      </c>
      <c r="AW1664">
        <v>0</v>
      </c>
      <c r="AX1664">
        <v>0</v>
      </c>
      <c r="AY1664">
        <v>0</v>
      </c>
      <c r="BC1664" t="s">
        <v>63</v>
      </c>
      <c r="BD1664" t="s">
        <v>5891</v>
      </c>
      <c r="BE1664">
        <v>0</v>
      </c>
      <c r="BG1664" t="s">
        <v>139</v>
      </c>
      <c r="BJ1664" t="s">
        <v>3012</v>
      </c>
    </row>
    <row r="1665" spans="1:62" x14ac:dyDescent="0.35">
      <c r="A1665" t="s">
        <v>3506</v>
      </c>
      <c r="B1665">
        <v>10000</v>
      </c>
      <c r="C1665">
        <v>10000</v>
      </c>
      <c r="D1665">
        <v>45772</v>
      </c>
      <c r="E1665" t="s">
        <v>59</v>
      </c>
      <c r="F1665" t="s">
        <v>3507</v>
      </c>
      <c r="G1665" t="s">
        <v>1689</v>
      </c>
      <c r="I1665">
        <v>1</v>
      </c>
      <c r="J1665" t="s">
        <v>183</v>
      </c>
      <c r="K1665">
        <v>61</v>
      </c>
      <c r="L1665" t="s">
        <v>6046</v>
      </c>
      <c r="M1665" t="s">
        <v>26405</v>
      </c>
      <c r="N1665" t="s">
        <v>209</v>
      </c>
      <c r="O1665" t="s">
        <v>3802</v>
      </c>
      <c r="P1665">
        <v>6000</v>
      </c>
      <c r="Q1665">
        <f>(P1665/50)+45</f>
        <v>165</v>
      </c>
      <c r="R1665" s="34">
        <f>Q1665/60</f>
        <v>2.75</v>
      </c>
      <c r="S1665" s="35">
        <v>45771</v>
      </c>
      <c r="U1665">
        <v>1</v>
      </c>
      <c r="V1665">
        <v>6000</v>
      </c>
      <c r="W1665" t="s">
        <v>65</v>
      </c>
      <c r="X1665" t="s">
        <v>1690</v>
      </c>
      <c r="Y1665">
        <v>0</v>
      </c>
      <c r="Z1665">
        <v>3000</v>
      </c>
      <c r="AA1665">
        <v>3000</v>
      </c>
      <c r="AB1665">
        <v>0</v>
      </c>
      <c r="AC1665">
        <v>0</v>
      </c>
      <c r="AD1665">
        <v>0</v>
      </c>
      <c r="AG1665">
        <v>0</v>
      </c>
      <c r="AP1665" t="s">
        <v>1691</v>
      </c>
      <c r="AQ1665" t="s">
        <v>622</v>
      </c>
      <c r="AR1665" t="s">
        <v>24955</v>
      </c>
      <c r="AT1665">
        <v>0</v>
      </c>
      <c r="AU1665">
        <v>0</v>
      </c>
      <c r="AV1665">
        <v>0</v>
      </c>
      <c r="AW1665">
        <v>0</v>
      </c>
      <c r="AX1665">
        <v>0</v>
      </c>
      <c r="AY1665">
        <v>0</v>
      </c>
      <c r="BC1665" t="s">
        <v>63</v>
      </c>
      <c r="BD1665" t="s">
        <v>5892</v>
      </c>
      <c r="BE1665">
        <v>0</v>
      </c>
      <c r="BG1665" t="s">
        <v>622</v>
      </c>
      <c r="BJ1665" t="s">
        <v>3508</v>
      </c>
    </row>
    <row r="1666" spans="1:62" x14ac:dyDescent="0.35">
      <c r="A1666" t="s">
        <v>3509</v>
      </c>
      <c r="B1666">
        <v>10000</v>
      </c>
      <c r="C1666">
        <v>20000</v>
      </c>
      <c r="D1666">
        <v>45772</v>
      </c>
      <c r="E1666" t="s">
        <v>59</v>
      </c>
      <c r="F1666">
        <v>0.46587962962962964</v>
      </c>
      <c r="G1666" t="s">
        <v>2496</v>
      </c>
      <c r="I1666">
        <v>1</v>
      </c>
      <c r="J1666" t="s">
        <v>183</v>
      </c>
      <c r="K1666">
        <v>94</v>
      </c>
      <c r="L1666" t="s">
        <v>6050</v>
      </c>
      <c r="M1666" t="s">
        <v>26405</v>
      </c>
      <c r="N1666" t="s">
        <v>81</v>
      </c>
      <c r="O1666" t="s">
        <v>3825</v>
      </c>
      <c r="P1666">
        <v>9000</v>
      </c>
      <c r="S1666" s="35">
        <v>45771</v>
      </c>
      <c r="U1666">
        <v>4</v>
      </c>
      <c r="V1666">
        <v>36000</v>
      </c>
      <c r="W1666" t="s">
        <v>65</v>
      </c>
      <c r="X1666" t="s">
        <v>3510</v>
      </c>
      <c r="Y1666">
        <v>0</v>
      </c>
      <c r="Z1666">
        <v>36000</v>
      </c>
      <c r="AA1666">
        <v>0</v>
      </c>
      <c r="AB1666">
        <v>0</v>
      </c>
      <c r="AC1666">
        <v>0</v>
      </c>
      <c r="AD1666">
        <v>0</v>
      </c>
      <c r="AG1666">
        <v>0</v>
      </c>
      <c r="AP1666" t="s">
        <v>3511</v>
      </c>
      <c r="AQ1666" t="s">
        <v>84</v>
      </c>
      <c r="AR1666" t="s">
        <v>14396</v>
      </c>
      <c r="AT1666">
        <v>0</v>
      </c>
      <c r="AU1666">
        <v>0</v>
      </c>
      <c r="AV1666">
        <v>0</v>
      </c>
      <c r="AW1666">
        <v>0</v>
      </c>
      <c r="AX1666">
        <v>0</v>
      </c>
      <c r="AY1666">
        <v>0</v>
      </c>
      <c r="BC1666" t="s">
        <v>63</v>
      </c>
      <c r="BD1666" t="s">
        <v>6515</v>
      </c>
      <c r="BE1666">
        <v>0</v>
      </c>
      <c r="BG1666" t="s">
        <v>84</v>
      </c>
      <c r="BJ1666" t="s">
        <v>3512</v>
      </c>
    </row>
    <row r="1667" spans="1:62" x14ac:dyDescent="0.35">
      <c r="A1667" t="s">
        <v>3513</v>
      </c>
      <c r="B1667">
        <v>10000</v>
      </c>
      <c r="C1667">
        <v>10000</v>
      </c>
      <c r="D1667">
        <v>45772</v>
      </c>
      <c r="E1667" t="s">
        <v>59</v>
      </c>
      <c r="F1667" t="s">
        <v>3514</v>
      </c>
      <c r="G1667" t="s">
        <v>3302</v>
      </c>
      <c r="I1667">
        <v>1</v>
      </c>
      <c r="J1667" t="s">
        <v>183</v>
      </c>
      <c r="K1667">
        <v>46</v>
      </c>
      <c r="L1667" t="s">
        <v>6049</v>
      </c>
      <c r="M1667" t="s">
        <v>26405</v>
      </c>
      <c r="N1667" t="s">
        <v>231</v>
      </c>
      <c r="O1667" t="s">
        <v>3809</v>
      </c>
      <c r="P1667">
        <v>3000</v>
      </c>
      <c r="Q1667">
        <f t="shared" ref="Q1667:Q1668" si="447">(P1667/40)+45</f>
        <v>120</v>
      </c>
      <c r="R1667" s="34">
        <f t="shared" ref="R1667:R1668" si="448">Q1667/60</f>
        <v>2</v>
      </c>
      <c r="S1667" s="35">
        <v>45771</v>
      </c>
      <c r="U1667">
        <v>1</v>
      </c>
      <c r="V1667">
        <v>3000</v>
      </c>
      <c r="W1667" t="s">
        <v>65</v>
      </c>
      <c r="X1667" t="s">
        <v>3515</v>
      </c>
      <c r="Y1667">
        <v>0</v>
      </c>
      <c r="Z1667">
        <v>3000</v>
      </c>
      <c r="AA1667">
        <v>0</v>
      </c>
      <c r="AB1667">
        <v>0</v>
      </c>
      <c r="AC1667">
        <v>0</v>
      </c>
      <c r="AD1667">
        <v>0</v>
      </c>
      <c r="AG1667">
        <v>0</v>
      </c>
      <c r="AP1667" t="s">
        <v>3516</v>
      </c>
      <c r="AQ1667" t="s">
        <v>465</v>
      </c>
      <c r="AR1667" t="s">
        <v>15009</v>
      </c>
      <c r="AT1667">
        <v>0</v>
      </c>
      <c r="AU1667">
        <v>0</v>
      </c>
      <c r="AV1667">
        <v>0</v>
      </c>
      <c r="AW1667">
        <v>0</v>
      </c>
      <c r="AX1667">
        <v>0</v>
      </c>
      <c r="AY1667">
        <v>0</v>
      </c>
      <c r="BC1667" t="s">
        <v>63</v>
      </c>
      <c r="BD1667" t="s">
        <v>5893</v>
      </c>
      <c r="BE1667">
        <v>0</v>
      </c>
      <c r="BG1667" t="s">
        <v>465</v>
      </c>
      <c r="BJ1667" t="s">
        <v>2594</v>
      </c>
    </row>
    <row r="1668" spans="1:62" x14ac:dyDescent="0.35">
      <c r="A1668" t="s">
        <v>3517</v>
      </c>
      <c r="B1668">
        <v>10000</v>
      </c>
      <c r="C1668">
        <v>10000</v>
      </c>
      <c r="D1668">
        <v>45771</v>
      </c>
      <c r="E1668" t="s">
        <v>59</v>
      </c>
      <c r="F1668" t="s">
        <v>3518</v>
      </c>
      <c r="G1668" t="s">
        <v>3302</v>
      </c>
      <c r="I1668">
        <v>1</v>
      </c>
      <c r="J1668" t="s">
        <v>183</v>
      </c>
      <c r="K1668">
        <v>46</v>
      </c>
      <c r="L1668" t="s">
        <v>6049</v>
      </c>
      <c r="M1668" t="s">
        <v>26405</v>
      </c>
      <c r="N1668" t="s">
        <v>231</v>
      </c>
      <c r="O1668" t="s">
        <v>3809</v>
      </c>
      <c r="P1668">
        <v>1000</v>
      </c>
      <c r="Q1668">
        <f t="shared" si="447"/>
        <v>70</v>
      </c>
      <c r="R1668" s="34">
        <f t="shared" si="448"/>
        <v>1.1666666666666667</v>
      </c>
      <c r="S1668" s="35">
        <v>45771</v>
      </c>
      <c r="U1668">
        <v>1</v>
      </c>
      <c r="V1668">
        <v>1000</v>
      </c>
      <c r="W1668" t="s">
        <v>65</v>
      </c>
      <c r="X1668" t="s">
        <v>3519</v>
      </c>
      <c r="Y1668">
        <v>0</v>
      </c>
      <c r="Z1668">
        <v>1000</v>
      </c>
      <c r="AA1668">
        <v>0</v>
      </c>
      <c r="AB1668">
        <v>0</v>
      </c>
      <c r="AC1668">
        <v>0</v>
      </c>
      <c r="AD1668">
        <v>0</v>
      </c>
      <c r="AG1668">
        <v>0</v>
      </c>
      <c r="AP1668" t="s">
        <v>3520</v>
      </c>
      <c r="AQ1668" t="s">
        <v>465</v>
      </c>
      <c r="AR1668" t="s">
        <v>15009</v>
      </c>
      <c r="AT1668">
        <v>0</v>
      </c>
      <c r="AU1668">
        <v>0</v>
      </c>
      <c r="AV1668">
        <v>0</v>
      </c>
      <c r="AW1668">
        <v>0</v>
      </c>
      <c r="AX1668">
        <v>0</v>
      </c>
      <c r="AY1668">
        <v>0</v>
      </c>
      <c r="BC1668" t="s">
        <v>63</v>
      </c>
      <c r="BD1668" t="s">
        <v>5894</v>
      </c>
      <c r="BE1668">
        <v>0</v>
      </c>
      <c r="BG1668" t="s">
        <v>465</v>
      </c>
      <c r="BJ1668" t="s">
        <v>2675</v>
      </c>
    </row>
    <row r="1669" spans="1:62" x14ac:dyDescent="0.35">
      <c r="A1669" t="s">
        <v>3521</v>
      </c>
      <c r="B1669">
        <v>10000</v>
      </c>
      <c r="C1669">
        <v>20000</v>
      </c>
      <c r="D1669">
        <v>45772</v>
      </c>
      <c r="E1669" t="s">
        <v>59</v>
      </c>
      <c r="F1669" t="s">
        <v>1701</v>
      </c>
      <c r="G1669">
        <v>10620258008</v>
      </c>
      <c r="I1669">
        <v>2</v>
      </c>
      <c r="J1669" t="s">
        <v>183</v>
      </c>
      <c r="K1669">
        <v>77</v>
      </c>
      <c r="L1669" t="s">
        <v>6043</v>
      </c>
      <c r="M1669" t="s">
        <v>26407</v>
      </c>
      <c r="N1669" t="s">
        <v>192</v>
      </c>
      <c r="O1669" t="s">
        <v>3848</v>
      </c>
      <c r="P1669">
        <v>423</v>
      </c>
      <c r="Q1669">
        <f>(P1669/60)+30</f>
        <v>37.049999999999997</v>
      </c>
      <c r="R1669" s="34">
        <f>Q1669/60</f>
        <v>0.61749999999999994</v>
      </c>
      <c r="S1669" s="35">
        <v>45771</v>
      </c>
      <c r="U1669">
        <v>180</v>
      </c>
      <c r="V1669">
        <v>76140</v>
      </c>
      <c r="W1669" t="s">
        <v>65</v>
      </c>
      <c r="X1669" t="s">
        <v>3523</v>
      </c>
      <c r="Y1669">
        <v>0</v>
      </c>
      <c r="Z1669">
        <v>60000</v>
      </c>
      <c r="AA1669">
        <v>16140</v>
      </c>
      <c r="AB1669">
        <v>0</v>
      </c>
      <c r="AC1669">
        <v>0</v>
      </c>
      <c r="AD1669">
        <v>0</v>
      </c>
      <c r="AG1669">
        <v>0</v>
      </c>
      <c r="AP1669" t="s">
        <v>3524</v>
      </c>
      <c r="AQ1669" t="s">
        <v>108</v>
      </c>
      <c r="AR1669" t="s">
        <v>13404</v>
      </c>
      <c r="AT1669">
        <v>0</v>
      </c>
      <c r="AU1669">
        <v>0</v>
      </c>
      <c r="AV1669">
        <v>0</v>
      </c>
      <c r="AW1669">
        <v>0</v>
      </c>
      <c r="AX1669">
        <v>0</v>
      </c>
      <c r="AY1669">
        <v>0</v>
      </c>
      <c r="BC1669" t="s">
        <v>63</v>
      </c>
      <c r="BD1669" t="s">
        <v>6516</v>
      </c>
      <c r="BE1669">
        <v>0</v>
      </c>
      <c r="BG1669" t="s">
        <v>108</v>
      </c>
      <c r="BJ1669" t="s">
        <v>3525</v>
      </c>
    </row>
    <row r="1670" spans="1:62" x14ac:dyDescent="0.35">
      <c r="A1670" t="s">
        <v>4341</v>
      </c>
      <c r="B1670">
        <v>10000</v>
      </c>
      <c r="C1670">
        <v>10000</v>
      </c>
      <c r="D1670">
        <v>45779</v>
      </c>
      <c r="E1670" t="s">
        <v>59</v>
      </c>
      <c r="F1670" t="s">
        <v>4342</v>
      </c>
      <c r="G1670" t="s">
        <v>1428</v>
      </c>
      <c r="I1670">
        <v>1</v>
      </c>
      <c r="J1670" t="s">
        <v>183</v>
      </c>
      <c r="K1670">
        <v>78</v>
      </c>
      <c r="L1670" t="s">
        <v>6047</v>
      </c>
      <c r="M1670" t="s">
        <v>26405</v>
      </c>
      <c r="N1670" t="s">
        <v>216</v>
      </c>
      <c r="O1670" t="s">
        <v>3803</v>
      </c>
      <c r="P1670">
        <v>2750</v>
      </c>
      <c r="Q1670">
        <f>(P1670/40)+45</f>
        <v>113.75</v>
      </c>
      <c r="R1670" s="34">
        <f>Q1670/60</f>
        <v>1.8958333333333333</v>
      </c>
      <c r="S1670" s="35">
        <v>45771</v>
      </c>
      <c r="U1670">
        <v>16</v>
      </c>
      <c r="V1670">
        <v>44000</v>
      </c>
      <c r="W1670" t="s">
        <v>65</v>
      </c>
      <c r="X1670" t="s">
        <v>1353</v>
      </c>
      <c r="Y1670">
        <v>0</v>
      </c>
      <c r="Z1670">
        <v>40000</v>
      </c>
      <c r="AA1670">
        <v>4000</v>
      </c>
      <c r="AB1670">
        <v>0</v>
      </c>
      <c r="AC1670">
        <v>0</v>
      </c>
      <c r="AD1670">
        <v>0</v>
      </c>
      <c r="AG1670">
        <v>0</v>
      </c>
      <c r="AP1670" t="s">
        <v>1354</v>
      </c>
      <c r="AQ1670" t="s">
        <v>170</v>
      </c>
      <c r="AR1670" t="s">
        <v>21526</v>
      </c>
      <c r="AT1670">
        <v>0</v>
      </c>
      <c r="AU1670">
        <v>0</v>
      </c>
      <c r="AV1670">
        <v>0</v>
      </c>
      <c r="AW1670">
        <v>0</v>
      </c>
      <c r="AX1670">
        <v>0</v>
      </c>
      <c r="AY1670">
        <v>0</v>
      </c>
      <c r="BC1670" t="s">
        <v>63</v>
      </c>
      <c r="BD1670" t="s">
        <v>6155</v>
      </c>
      <c r="BE1670">
        <v>0</v>
      </c>
      <c r="BG1670" t="s">
        <v>170</v>
      </c>
      <c r="BJ1670" t="s">
        <v>4343</v>
      </c>
    </row>
    <row r="1671" spans="1:62" x14ac:dyDescent="0.35">
      <c r="A1671" t="s">
        <v>3526</v>
      </c>
      <c r="B1671">
        <v>10000</v>
      </c>
      <c r="C1671">
        <v>10000</v>
      </c>
      <c r="D1671">
        <v>45771</v>
      </c>
      <c r="E1671" t="s">
        <v>59</v>
      </c>
      <c r="F1671" t="s">
        <v>3527</v>
      </c>
      <c r="G1671" t="s">
        <v>3528</v>
      </c>
      <c r="I1671">
        <v>1</v>
      </c>
      <c r="J1671" t="s">
        <v>183</v>
      </c>
      <c r="K1671">
        <v>22</v>
      </c>
      <c r="L1671" t="s">
        <v>6063</v>
      </c>
      <c r="M1671" t="s">
        <v>26405</v>
      </c>
      <c r="N1671" t="s">
        <v>685</v>
      </c>
      <c r="O1671" t="s">
        <v>3805</v>
      </c>
      <c r="P1671">
        <v>4000</v>
      </c>
      <c r="Q1671">
        <f t="shared" ref="Q1671:Q1672" si="449">(P1671/50)+45</f>
        <v>125</v>
      </c>
      <c r="R1671" s="34">
        <f t="shared" ref="R1671:R1672" si="450">Q1671/60</f>
        <v>2.0833333333333335</v>
      </c>
      <c r="S1671" s="35">
        <v>45771</v>
      </c>
      <c r="U1671">
        <v>1</v>
      </c>
      <c r="V1671">
        <v>4000</v>
      </c>
      <c r="W1671" t="s">
        <v>65</v>
      </c>
      <c r="X1671" t="s">
        <v>3529</v>
      </c>
      <c r="Y1671">
        <v>0</v>
      </c>
      <c r="Z1671">
        <v>4000</v>
      </c>
      <c r="AA1671">
        <v>0</v>
      </c>
      <c r="AB1671">
        <v>0</v>
      </c>
      <c r="AC1671">
        <v>0</v>
      </c>
      <c r="AD1671">
        <v>0</v>
      </c>
      <c r="AG1671">
        <v>0</v>
      </c>
      <c r="AP1671" t="s">
        <v>3530</v>
      </c>
      <c r="AQ1671" t="s">
        <v>465</v>
      </c>
      <c r="AR1671" t="s">
        <v>15009</v>
      </c>
      <c r="AT1671">
        <v>0</v>
      </c>
      <c r="AU1671">
        <v>0</v>
      </c>
      <c r="AV1671">
        <v>0</v>
      </c>
      <c r="AW1671">
        <v>0</v>
      </c>
      <c r="AX1671">
        <v>0</v>
      </c>
      <c r="AY1671">
        <v>0</v>
      </c>
      <c r="BC1671" t="s">
        <v>63</v>
      </c>
      <c r="BD1671" t="s">
        <v>6517</v>
      </c>
      <c r="BE1671">
        <v>0</v>
      </c>
      <c r="BG1671" t="s">
        <v>465</v>
      </c>
      <c r="BJ1671" t="s">
        <v>3531</v>
      </c>
    </row>
    <row r="1672" spans="1:62" x14ac:dyDescent="0.35">
      <c r="A1672" t="s">
        <v>3770</v>
      </c>
      <c r="B1672">
        <v>10000</v>
      </c>
      <c r="C1672">
        <v>10000</v>
      </c>
      <c r="D1672">
        <v>45775</v>
      </c>
      <c r="E1672" t="s">
        <v>59</v>
      </c>
      <c r="F1672" t="s">
        <v>3739</v>
      </c>
      <c r="G1672" t="s">
        <v>3771</v>
      </c>
      <c r="I1672">
        <v>1</v>
      </c>
      <c r="J1672" t="s">
        <v>183</v>
      </c>
      <c r="K1672">
        <v>60</v>
      </c>
      <c r="L1672" t="s">
        <v>6048</v>
      </c>
      <c r="M1672" t="s">
        <v>26408</v>
      </c>
      <c r="N1672" t="s">
        <v>222</v>
      </c>
      <c r="O1672" t="s">
        <v>3835</v>
      </c>
      <c r="P1672">
        <v>20000</v>
      </c>
      <c r="Q1672">
        <f t="shared" si="449"/>
        <v>445</v>
      </c>
      <c r="R1672" s="34">
        <f t="shared" si="450"/>
        <v>7.416666666666667</v>
      </c>
      <c r="S1672" s="35">
        <v>45771</v>
      </c>
      <c r="U1672">
        <v>1</v>
      </c>
      <c r="V1672">
        <v>20000</v>
      </c>
      <c r="W1672" t="s">
        <v>65</v>
      </c>
      <c r="X1672" t="s">
        <v>3773</v>
      </c>
      <c r="Y1672">
        <v>0</v>
      </c>
      <c r="Z1672">
        <v>20000</v>
      </c>
      <c r="AA1672">
        <v>0</v>
      </c>
      <c r="AB1672">
        <v>0</v>
      </c>
      <c r="AC1672">
        <v>0</v>
      </c>
      <c r="AD1672">
        <v>0</v>
      </c>
      <c r="AG1672">
        <v>0</v>
      </c>
      <c r="AP1672" t="s">
        <v>3774</v>
      </c>
      <c r="AQ1672" t="s">
        <v>3775</v>
      </c>
      <c r="AR1672" t="s">
        <v>20093</v>
      </c>
      <c r="AT1672">
        <v>0</v>
      </c>
      <c r="AU1672">
        <v>0</v>
      </c>
      <c r="AV1672">
        <v>0</v>
      </c>
      <c r="AW1672">
        <v>0</v>
      </c>
      <c r="AX1672">
        <v>0</v>
      </c>
      <c r="AY1672">
        <v>0</v>
      </c>
      <c r="BC1672" t="s">
        <v>63</v>
      </c>
      <c r="BD1672" t="s">
        <v>5895</v>
      </c>
      <c r="BE1672">
        <v>0</v>
      </c>
      <c r="BG1672" t="s">
        <v>3775</v>
      </c>
      <c r="BJ1672" t="s">
        <v>3776</v>
      </c>
    </row>
    <row r="1673" spans="1:62" x14ac:dyDescent="0.35">
      <c r="A1673" t="s">
        <v>3532</v>
      </c>
      <c r="B1673">
        <v>10000</v>
      </c>
      <c r="C1673">
        <v>20000</v>
      </c>
      <c r="D1673">
        <v>45772</v>
      </c>
      <c r="E1673" t="s">
        <v>59</v>
      </c>
      <c r="F1673" t="s">
        <v>3533</v>
      </c>
      <c r="G1673" t="s">
        <v>3534</v>
      </c>
      <c r="I1673">
        <v>1</v>
      </c>
      <c r="J1673" t="s">
        <v>183</v>
      </c>
      <c r="K1673">
        <v>32</v>
      </c>
      <c r="L1673" t="s">
        <v>6064</v>
      </c>
      <c r="M1673" t="s">
        <v>26405</v>
      </c>
      <c r="N1673" t="s">
        <v>516</v>
      </c>
      <c r="O1673" t="s">
        <v>3833</v>
      </c>
      <c r="P1673">
        <v>5860</v>
      </c>
      <c r="S1673" s="35">
        <v>45771</v>
      </c>
      <c r="U1673">
        <v>1</v>
      </c>
      <c r="V1673">
        <v>5860</v>
      </c>
      <c r="W1673" t="s">
        <v>65</v>
      </c>
      <c r="X1673" t="s">
        <v>915</v>
      </c>
      <c r="Y1673">
        <v>0</v>
      </c>
      <c r="Z1673">
        <v>2680</v>
      </c>
      <c r="AA1673">
        <v>3180</v>
      </c>
      <c r="AB1673">
        <v>0</v>
      </c>
      <c r="AC1673">
        <v>0</v>
      </c>
      <c r="AD1673">
        <v>0</v>
      </c>
      <c r="AG1673">
        <v>0</v>
      </c>
      <c r="AP1673" t="s">
        <v>916</v>
      </c>
      <c r="AQ1673" t="s">
        <v>465</v>
      </c>
      <c r="AR1673" t="s">
        <v>15009</v>
      </c>
      <c r="AT1673">
        <v>0</v>
      </c>
      <c r="AU1673">
        <v>0</v>
      </c>
      <c r="AV1673">
        <v>0</v>
      </c>
      <c r="AW1673">
        <v>0</v>
      </c>
      <c r="AX1673">
        <v>0</v>
      </c>
      <c r="AY1673">
        <v>0</v>
      </c>
      <c r="BC1673" t="s">
        <v>63</v>
      </c>
      <c r="BD1673" t="s">
        <v>5278</v>
      </c>
      <c r="BE1673">
        <v>0</v>
      </c>
      <c r="BG1673" t="s">
        <v>465</v>
      </c>
      <c r="BJ1673" t="s">
        <v>3074</v>
      </c>
    </row>
    <row r="1674" spans="1:62" x14ac:dyDescent="0.35">
      <c r="A1674" t="s">
        <v>3535</v>
      </c>
      <c r="B1674">
        <v>10000</v>
      </c>
      <c r="C1674">
        <v>10000</v>
      </c>
      <c r="D1674">
        <v>45772</v>
      </c>
      <c r="E1674" t="s">
        <v>59</v>
      </c>
      <c r="F1674" t="s">
        <v>3536</v>
      </c>
      <c r="G1674" t="s">
        <v>3537</v>
      </c>
      <c r="I1674">
        <v>1</v>
      </c>
      <c r="J1674" t="s">
        <v>183</v>
      </c>
      <c r="K1674">
        <v>60</v>
      </c>
      <c r="L1674" t="s">
        <v>6048</v>
      </c>
      <c r="M1674" t="s">
        <v>26408</v>
      </c>
      <c r="N1674" t="s">
        <v>222</v>
      </c>
      <c r="O1674" t="s">
        <v>3835</v>
      </c>
      <c r="P1674">
        <v>1000</v>
      </c>
      <c r="Q1674">
        <f>(P1674/50)+45</f>
        <v>65</v>
      </c>
      <c r="R1674" s="34">
        <f>Q1674/60</f>
        <v>1.0833333333333333</v>
      </c>
      <c r="S1674" s="35">
        <v>45771</v>
      </c>
      <c r="U1674">
        <v>1</v>
      </c>
      <c r="V1674">
        <v>1000</v>
      </c>
      <c r="W1674" t="s">
        <v>65</v>
      </c>
      <c r="X1674" t="s">
        <v>3538</v>
      </c>
      <c r="Y1674">
        <v>0</v>
      </c>
      <c r="Z1674">
        <v>1000</v>
      </c>
      <c r="AA1674">
        <v>0</v>
      </c>
      <c r="AB1674">
        <v>0</v>
      </c>
      <c r="AC1674">
        <v>0</v>
      </c>
      <c r="AD1674">
        <v>0</v>
      </c>
      <c r="AG1674">
        <v>0</v>
      </c>
      <c r="AP1674" t="s">
        <v>3539</v>
      </c>
      <c r="AQ1674" t="s">
        <v>3540</v>
      </c>
      <c r="AR1674" t="s">
        <v>21156</v>
      </c>
      <c r="AT1674">
        <v>0</v>
      </c>
      <c r="AU1674">
        <v>0</v>
      </c>
      <c r="AV1674">
        <v>0</v>
      </c>
      <c r="AW1674">
        <v>0</v>
      </c>
      <c r="AX1674">
        <v>0</v>
      </c>
      <c r="AY1674">
        <v>0</v>
      </c>
      <c r="BC1674" t="s">
        <v>63</v>
      </c>
      <c r="BD1674" t="s">
        <v>5896</v>
      </c>
      <c r="BE1674">
        <v>0</v>
      </c>
      <c r="BG1674" t="s">
        <v>3540</v>
      </c>
      <c r="BJ1674" t="s">
        <v>3541</v>
      </c>
    </row>
    <row r="1675" spans="1:62" x14ac:dyDescent="0.35">
      <c r="A1675" t="s">
        <v>3542</v>
      </c>
      <c r="B1675">
        <v>10000</v>
      </c>
      <c r="C1675">
        <v>10000</v>
      </c>
      <c r="D1675">
        <v>45771</v>
      </c>
      <c r="E1675" t="s">
        <v>59</v>
      </c>
      <c r="F1675" t="s">
        <v>3543</v>
      </c>
      <c r="G1675" t="s">
        <v>3544</v>
      </c>
      <c r="I1675">
        <v>1</v>
      </c>
      <c r="J1675" t="s">
        <v>183</v>
      </c>
      <c r="K1675">
        <v>71</v>
      </c>
      <c r="L1675" t="s">
        <v>6057</v>
      </c>
      <c r="M1675" t="s">
        <v>26408</v>
      </c>
      <c r="N1675" t="s">
        <v>368</v>
      </c>
      <c r="O1675" t="s">
        <v>3857</v>
      </c>
      <c r="P1675">
        <v>4313</v>
      </c>
      <c r="S1675" s="35">
        <v>45771</v>
      </c>
      <c r="U1675">
        <v>16</v>
      </c>
      <c r="V1675">
        <v>69008</v>
      </c>
      <c r="W1675" t="s">
        <v>65</v>
      </c>
      <c r="X1675" t="s">
        <v>3545</v>
      </c>
      <c r="Y1675">
        <v>0</v>
      </c>
      <c r="Z1675">
        <v>69000</v>
      </c>
      <c r="AA1675">
        <v>8</v>
      </c>
      <c r="AB1675">
        <v>0</v>
      </c>
      <c r="AC1675">
        <v>0</v>
      </c>
      <c r="AD1675">
        <v>0</v>
      </c>
      <c r="AG1675">
        <v>0</v>
      </c>
      <c r="AP1675" t="s">
        <v>3546</v>
      </c>
      <c r="AQ1675" t="s">
        <v>592</v>
      </c>
      <c r="AR1675" t="s">
        <v>23747</v>
      </c>
      <c r="AT1675">
        <v>0</v>
      </c>
      <c r="AU1675">
        <v>0</v>
      </c>
      <c r="AV1675">
        <v>0</v>
      </c>
      <c r="AW1675">
        <v>0</v>
      </c>
      <c r="AX1675">
        <v>0</v>
      </c>
      <c r="AY1675">
        <v>0</v>
      </c>
      <c r="BC1675" t="s">
        <v>63</v>
      </c>
      <c r="BD1675" t="s">
        <v>5897</v>
      </c>
      <c r="BE1675">
        <v>0</v>
      </c>
      <c r="BG1675" t="s">
        <v>592</v>
      </c>
      <c r="BJ1675" t="s">
        <v>3547</v>
      </c>
    </row>
    <row r="1676" spans="1:62" x14ac:dyDescent="0.35">
      <c r="A1676" t="s">
        <v>3548</v>
      </c>
      <c r="B1676">
        <v>10000</v>
      </c>
      <c r="C1676">
        <v>20000</v>
      </c>
      <c r="D1676">
        <v>45772</v>
      </c>
      <c r="E1676" t="s">
        <v>59</v>
      </c>
      <c r="F1676" t="s">
        <v>2268</v>
      </c>
      <c r="G1676" t="s">
        <v>2893</v>
      </c>
      <c r="I1676">
        <v>2</v>
      </c>
      <c r="J1676" t="s">
        <v>183</v>
      </c>
      <c r="K1676">
        <v>92</v>
      </c>
      <c r="L1676" t="s">
        <v>6053</v>
      </c>
      <c r="M1676" t="s">
        <v>26409</v>
      </c>
      <c r="N1676" t="s">
        <v>281</v>
      </c>
      <c r="O1676" t="s">
        <v>3851</v>
      </c>
      <c r="P1676">
        <v>200</v>
      </c>
      <c r="S1676" s="35">
        <v>45771</v>
      </c>
      <c r="U1676">
        <v>1</v>
      </c>
      <c r="V1676">
        <v>200</v>
      </c>
      <c r="W1676" t="s">
        <v>65</v>
      </c>
      <c r="X1676" t="s">
        <v>3550</v>
      </c>
      <c r="Y1676">
        <v>0</v>
      </c>
      <c r="Z1676">
        <v>100</v>
      </c>
      <c r="AA1676">
        <v>100</v>
      </c>
      <c r="AB1676">
        <v>0</v>
      </c>
      <c r="AC1676">
        <v>0</v>
      </c>
      <c r="AD1676">
        <v>0</v>
      </c>
      <c r="AG1676">
        <v>0</v>
      </c>
      <c r="AP1676" t="s">
        <v>3551</v>
      </c>
      <c r="AQ1676" t="s">
        <v>622</v>
      </c>
      <c r="AR1676" t="s">
        <v>24955</v>
      </c>
      <c r="AT1676">
        <v>0</v>
      </c>
      <c r="AU1676">
        <v>0</v>
      </c>
      <c r="AV1676">
        <v>0</v>
      </c>
      <c r="AW1676">
        <v>0</v>
      </c>
      <c r="AX1676">
        <v>0</v>
      </c>
      <c r="AY1676">
        <v>0</v>
      </c>
      <c r="BC1676" t="s">
        <v>63</v>
      </c>
      <c r="BD1676" t="s">
        <v>5777</v>
      </c>
      <c r="BE1676">
        <v>0</v>
      </c>
      <c r="BG1676" t="s">
        <v>622</v>
      </c>
      <c r="BJ1676" t="s">
        <v>3552</v>
      </c>
    </row>
    <row r="1677" spans="1:62" x14ac:dyDescent="0.35">
      <c r="A1677" t="s">
        <v>3555</v>
      </c>
      <c r="B1677">
        <v>10000</v>
      </c>
      <c r="C1677">
        <v>10000</v>
      </c>
      <c r="D1677">
        <v>45772</v>
      </c>
      <c r="E1677" t="s">
        <v>59</v>
      </c>
      <c r="F1677" t="s">
        <v>3533</v>
      </c>
      <c r="G1677" t="s">
        <v>3556</v>
      </c>
      <c r="I1677">
        <v>1</v>
      </c>
      <c r="J1677" t="s">
        <v>183</v>
      </c>
      <c r="K1677">
        <v>32</v>
      </c>
      <c r="L1677" t="s">
        <v>6064</v>
      </c>
      <c r="M1677" t="s">
        <v>26405</v>
      </c>
      <c r="N1677" t="s">
        <v>516</v>
      </c>
      <c r="O1677" t="s">
        <v>3833</v>
      </c>
      <c r="P1677">
        <v>5860</v>
      </c>
      <c r="S1677" s="35">
        <v>45771</v>
      </c>
      <c r="U1677">
        <v>1</v>
      </c>
      <c r="V1677">
        <v>5860</v>
      </c>
      <c r="W1677" t="s">
        <v>65</v>
      </c>
      <c r="X1677" t="s">
        <v>915</v>
      </c>
      <c r="Y1677">
        <v>0</v>
      </c>
      <c r="Z1677">
        <v>5360</v>
      </c>
      <c r="AA1677">
        <v>500</v>
      </c>
      <c r="AB1677">
        <v>0</v>
      </c>
      <c r="AC1677">
        <v>0</v>
      </c>
      <c r="AD1677">
        <v>0</v>
      </c>
      <c r="AG1677">
        <v>0</v>
      </c>
      <c r="AP1677" t="s">
        <v>916</v>
      </c>
      <c r="AQ1677" t="s">
        <v>465</v>
      </c>
      <c r="AR1677" t="s">
        <v>15009</v>
      </c>
      <c r="AT1677">
        <v>0</v>
      </c>
      <c r="AU1677">
        <v>0</v>
      </c>
      <c r="AV1677">
        <v>0</v>
      </c>
      <c r="AW1677">
        <v>0</v>
      </c>
      <c r="AX1677">
        <v>0</v>
      </c>
      <c r="AY1677">
        <v>0</v>
      </c>
      <c r="BC1677" t="s">
        <v>63</v>
      </c>
      <c r="BD1677" t="s">
        <v>6518</v>
      </c>
      <c r="BE1677">
        <v>0</v>
      </c>
      <c r="BG1677" t="s">
        <v>465</v>
      </c>
      <c r="BJ1677" t="s">
        <v>3293</v>
      </c>
    </row>
    <row r="1678" spans="1:62" x14ac:dyDescent="0.35">
      <c r="A1678" t="s">
        <v>6169</v>
      </c>
      <c r="B1678">
        <v>10000</v>
      </c>
      <c r="C1678">
        <v>10000</v>
      </c>
      <c r="D1678">
        <v>45783</v>
      </c>
      <c r="E1678" t="s">
        <v>59</v>
      </c>
      <c r="F1678" t="s">
        <v>6519</v>
      </c>
      <c r="G1678" t="s">
        <v>6520</v>
      </c>
      <c r="I1678">
        <v>1</v>
      </c>
      <c r="J1678" t="s">
        <v>183</v>
      </c>
      <c r="K1678">
        <v>79</v>
      </c>
      <c r="L1678" t="s">
        <v>6076</v>
      </c>
      <c r="M1678" t="s">
        <v>26406</v>
      </c>
      <c r="N1678" t="s">
        <v>945</v>
      </c>
      <c r="O1678" t="s">
        <v>3831</v>
      </c>
      <c r="P1678">
        <v>3540</v>
      </c>
      <c r="Q1678">
        <f>(P1678/20)+30</f>
        <v>207</v>
      </c>
      <c r="R1678" s="34">
        <f>Q1678/60</f>
        <v>3.45</v>
      </c>
      <c r="S1678" s="35">
        <v>45771</v>
      </c>
      <c r="U1678">
        <v>308</v>
      </c>
      <c r="V1678">
        <v>1090320</v>
      </c>
      <c r="W1678" t="s">
        <v>65</v>
      </c>
      <c r="X1678" t="s">
        <v>1506</v>
      </c>
      <c r="Y1678">
        <v>0</v>
      </c>
      <c r="Z1678">
        <v>1000000</v>
      </c>
      <c r="AA1678">
        <v>90320</v>
      </c>
      <c r="AB1678">
        <v>0</v>
      </c>
      <c r="AC1678">
        <v>0</v>
      </c>
      <c r="AD1678">
        <v>0</v>
      </c>
      <c r="AG1678">
        <v>0</v>
      </c>
      <c r="AP1678" t="s">
        <v>1507</v>
      </c>
      <c r="AQ1678" t="s">
        <v>108</v>
      </c>
      <c r="AR1678" t="s">
        <v>13404</v>
      </c>
      <c r="AT1678">
        <v>0</v>
      </c>
      <c r="AU1678">
        <v>0</v>
      </c>
      <c r="AV1678">
        <v>0</v>
      </c>
      <c r="AW1678">
        <v>0</v>
      </c>
      <c r="AX1678">
        <v>0</v>
      </c>
      <c r="AY1678">
        <v>0</v>
      </c>
      <c r="BC1678" t="s">
        <v>63</v>
      </c>
      <c r="BD1678" t="s">
        <v>6171</v>
      </c>
      <c r="BE1678">
        <v>0</v>
      </c>
      <c r="BG1678" t="s">
        <v>108</v>
      </c>
      <c r="BJ1678" t="s">
        <v>6172</v>
      </c>
    </row>
    <row r="1679" spans="1:62" x14ac:dyDescent="0.35">
      <c r="A1679" t="s">
        <v>5642</v>
      </c>
      <c r="B1679">
        <v>10000</v>
      </c>
      <c r="C1679">
        <v>20000</v>
      </c>
      <c r="D1679">
        <v>45775</v>
      </c>
      <c r="E1679" t="s">
        <v>59</v>
      </c>
      <c r="F1679" t="s">
        <v>5643</v>
      </c>
      <c r="G1679" t="s">
        <v>3717</v>
      </c>
      <c r="I1679">
        <v>2</v>
      </c>
      <c r="J1679" t="s">
        <v>183</v>
      </c>
      <c r="K1679">
        <v>105</v>
      </c>
      <c r="L1679" t="s">
        <v>6067</v>
      </c>
      <c r="M1679" t="s">
        <v>26411</v>
      </c>
      <c r="N1679" t="s">
        <v>281</v>
      </c>
      <c r="O1679" t="s">
        <v>3851</v>
      </c>
      <c r="P1679">
        <v>1700</v>
      </c>
      <c r="S1679" s="35">
        <v>45771</v>
      </c>
      <c r="U1679">
        <v>3</v>
      </c>
      <c r="V1679">
        <v>5100</v>
      </c>
      <c r="W1679" t="s">
        <v>65</v>
      </c>
      <c r="X1679" t="s">
        <v>5644</v>
      </c>
      <c r="Y1679">
        <v>0</v>
      </c>
      <c r="Z1679">
        <v>5000</v>
      </c>
      <c r="AA1679">
        <v>100</v>
      </c>
      <c r="AB1679">
        <v>0</v>
      </c>
      <c r="AC1679">
        <v>0</v>
      </c>
      <c r="AD1679">
        <v>0</v>
      </c>
      <c r="AG1679">
        <v>0</v>
      </c>
      <c r="AP1679" t="s">
        <v>5645</v>
      </c>
      <c r="AQ1679" t="s">
        <v>3720</v>
      </c>
      <c r="AR1679" t="s">
        <v>23615</v>
      </c>
      <c r="AT1679">
        <v>0</v>
      </c>
      <c r="AU1679">
        <v>0</v>
      </c>
      <c r="AV1679">
        <v>0</v>
      </c>
      <c r="AW1679">
        <v>0</v>
      </c>
      <c r="AX1679">
        <v>0</v>
      </c>
      <c r="AY1679">
        <v>0</v>
      </c>
      <c r="BC1679" t="s">
        <v>63</v>
      </c>
      <c r="BD1679" t="s">
        <v>5646</v>
      </c>
      <c r="BE1679">
        <v>0</v>
      </c>
      <c r="BG1679" t="s">
        <v>3720</v>
      </c>
      <c r="BJ1679" t="s">
        <v>3721</v>
      </c>
    </row>
    <row r="1680" spans="1:62" x14ac:dyDescent="0.35">
      <c r="A1680" t="s">
        <v>5647</v>
      </c>
      <c r="B1680">
        <v>10000</v>
      </c>
      <c r="C1680">
        <v>20000</v>
      </c>
      <c r="D1680">
        <v>45775</v>
      </c>
      <c r="E1680" t="s">
        <v>59</v>
      </c>
      <c r="F1680" t="s">
        <v>5643</v>
      </c>
      <c r="G1680" t="s">
        <v>3717</v>
      </c>
      <c r="I1680">
        <v>2</v>
      </c>
      <c r="J1680" t="s">
        <v>183</v>
      </c>
      <c r="K1680">
        <v>105</v>
      </c>
      <c r="L1680" t="s">
        <v>6067</v>
      </c>
      <c r="M1680" t="s">
        <v>26411</v>
      </c>
      <c r="N1680" t="s">
        <v>281</v>
      </c>
      <c r="O1680" t="s">
        <v>3851</v>
      </c>
      <c r="P1680">
        <v>1700</v>
      </c>
      <c r="S1680" s="35">
        <v>45771</v>
      </c>
      <c r="U1680">
        <v>3</v>
      </c>
      <c r="V1680">
        <v>5100</v>
      </c>
      <c r="W1680" t="s">
        <v>65</v>
      </c>
      <c r="X1680" t="s">
        <v>5648</v>
      </c>
      <c r="Y1680">
        <v>0</v>
      </c>
      <c r="Z1680">
        <v>5000</v>
      </c>
      <c r="AA1680">
        <v>100</v>
      </c>
      <c r="AB1680">
        <v>0</v>
      </c>
      <c r="AC1680">
        <v>0</v>
      </c>
      <c r="AD1680">
        <v>0</v>
      </c>
      <c r="AG1680">
        <v>0</v>
      </c>
      <c r="AP1680" t="s">
        <v>5649</v>
      </c>
      <c r="AQ1680" t="s">
        <v>3720</v>
      </c>
      <c r="AR1680" t="s">
        <v>23615</v>
      </c>
      <c r="AT1680">
        <v>0</v>
      </c>
      <c r="AU1680">
        <v>0</v>
      </c>
      <c r="AV1680">
        <v>0</v>
      </c>
      <c r="AW1680">
        <v>0</v>
      </c>
      <c r="AX1680">
        <v>0</v>
      </c>
      <c r="AY1680">
        <v>0</v>
      </c>
      <c r="BC1680" t="s">
        <v>63</v>
      </c>
      <c r="BD1680" t="s">
        <v>5650</v>
      </c>
      <c r="BE1680">
        <v>0</v>
      </c>
      <c r="BG1680" t="s">
        <v>3720</v>
      </c>
      <c r="BJ1680" t="s">
        <v>3721</v>
      </c>
    </row>
    <row r="1681" spans="1:62" x14ac:dyDescent="0.35">
      <c r="A1681" t="s">
        <v>5651</v>
      </c>
      <c r="B1681">
        <v>10000</v>
      </c>
      <c r="C1681">
        <v>20000</v>
      </c>
      <c r="D1681">
        <v>45775</v>
      </c>
      <c r="E1681" t="s">
        <v>59</v>
      </c>
      <c r="F1681" t="s">
        <v>5643</v>
      </c>
      <c r="G1681" t="s">
        <v>3717</v>
      </c>
      <c r="I1681">
        <v>2</v>
      </c>
      <c r="J1681" t="s">
        <v>183</v>
      </c>
      <c r="K1681">
        <v>105</v>
      </c>
      <c r="L1681" t="s">
        <v>6067</v>
      </c>
      <c r="M1681" t="s">
        <v>26411</v>
      </c>
      <c r="N1681" t="s">
        <v>281</v>
      </c>
      <c r="O1681" t="s">
        <v>3851</v>
      </c>
      <c r="P1681">
        <v>1700</v>
      </c>
      <c r="S1681" s="35">
        <v>45771</v>
      </c>
      <c r="U1681">
        <v>3</v>
      </c>
      <c r="V1681">
        <v>5100</v>
      </c>
      <c r="W1681" t="s">
        <v>65</v>
      </c>
      <c r="X1681" t="s">
        <v>5652</v>
      </c>
      <c r="Y1681">
        <v>0</v>
      </c>
      <c r="Z1681">
        <v>5000</v>
      </c>
      <c r="AA1681">
        <v>100</v>
      </c>
      <c r="AB1681">
        <v>0</v>
      </c>
      <c r="AC1681">
        <v>0</v>
      </c>
      <c r="AD1681">
        <v>0</v>
      </c>
      <c r="AG1681">
        <v>0</v>
      </c>
      <c r="AP1681" t="s">
        <v>5653</v>
      </c>
      <c r="AQ1681" t="s">
        <v>3720</v>
      </c>
      <c r="AR1681" t="s">
        <v>23615</v>
      </c>
      <c r="AT1681">
        <v>0</v>
      </c>
      <c r="AU1681">
        <v>0</v>
      </c>
      <c r="AV1681">
        <v>0</v>
      </c>
      <c r="AW1681">
        <v>0</v>
      </c>
      <c r="AX1681">
        <v>0</v>
      </c>
      <c r="AY1681">
        <v>0</v>
      </c>
      <c r="BC1681" t="s">
        <v>63</v>
      </c>
      <c r="BD1681" t="s">
        <v>5654</v>
      </c>
      <c r="BE1681">
        <v>0</v>
      </c>
      <c r="BG1681" t="s">
        <v>3720</v>
      </c>
      <c r="BJ1681" t="s">
        <v>3721</v>
      </c>
    </row>
    <row r="1682" spans="1:62" x14ac:dyDescent="0.35">
      <c r="A1682" t="s">
        <v>5655</v>
      </c>
      <c r="B1682">
        <v>10000</v>
      </c>
      <c r="C1682">
        <v>20000</v>
      </c>
      <c r="D1682">
        <v>45775</v>
      </c>
      <c r="E1682" t="s">
        <v>59</v>
      </c>
      <c r="F1682" t="s">
        <v>5643</v>
      </c>
      <c r="G1682" t="s">
        <v>3717</v>
      </c>
      <c r="I1682">
        <v>2</v>
      </c>
      <c r="J1682" t="s">
        <v>183</v>
      </c>
      <c r="K1682">
        <v>105</v>
      </c>
      <c r="L1682" t="s">
        <v>6067</v>
      </c>
      <c r="M1682" t="s">
        <v>26411</v>
      </c>
      <c r="N1682" t="s">
        <v>281</v>
      </c>
      <c r="O1682" t="s">
        <v>3851</v>
      </c>
      <c r="P1682">
        <v>1700</v>
      </c>
      <c r="S1682" s="35">
        <v>45771</v>
      </c>
      <c r="U1682">
        <v>3</v>
      </c>
      <c r="V1682">
        <v>5100</v>
      </c>
      <c r="W1682" t="s">
        <v>65</v>
      </c>
      <c r="X1682" t="s">
        <v>5656</v>
      </c>
      <c r="Y1682">
        <v>0</v>
      </c>
      <c r="Z1682">
        <v>5000</v>
      </c>
      <c r="AA1682">
        <v>100</v>
      </c>
      <c r="AB1682">
        <v>0</v>
      </c>
      <c r="AC1682">
        <v>0</v>
      </c>
      <c r="AD1682">
        <v>0</v>
      </c>
      <c r="AG1682">
        <v>0</v>
      </c>
      <c r="AP1682" t="s">
        <v>5657</v>
      </c>
      <c r="AQ1682" t="s">
        <v>3720</v>
      </c>
      <c r="AR1682" t="s">
        <v>23615</v>
      </c>
      <c r="AT1682">
        <v>0</v>
      </c>
      <c r="AU1682">
        <v>0</v>
      </c>
      <c r="AV1682">
        <v>0</v>
      </c>
      <c r="AW1682">
        <v>0</v>
      </c>
      <c r="AX1682">
        <v>0</v>
      </c>
      <c r="AY1682">
        <v>0</v>
      </c>
      <c r="BC1682" t="s">
        <v>63</v>
      </c>
      <c r="BD1682" t="s">
        <v>5658</v>
      </c>
      <c r="BE1682">
        <v>0</v>
      </c>
      <c r="BG1682" t="s">
        <v>3720</v>
      </c>
      <c r="BJ1682" t="s">
        <v>3721</v>
      </c>
    </row>
    <row r="1683" spans="1:62" x14ac:dyDescent="0.35">
      <c r="A1683" t="s">
        <v>5659</v>
      </c>
      <c r="B1683">
        <v>10000</v>
      </c>
      <c r="C1683">
        <v>20000</v>
      </c>
      <c r="D1683">
        <v>45775</v>
      </c>
      <c r="E1683" t="s">
        <v>59</v>
      </c>
      <c r="F1683" t="s">
        <v>5643</v>
      </c>
      <c r="G1683" t="s">
        <v>3717</v>
      </c>
      <c r="I1683">
        <v>2</v>
      </c>
      <c r="J1683" t="s">
        <v>183</v>
      </c>
      <c r="K1683">
        <v>105</v>
      </c>
      <c r="L1683" t="s">
        <v>6067</v>
      </c>
      <c r="M1683" t="s">
        <v>26411</v>
      </c>
      <c r="N1683" t="s">
        <v>281</v>
      </c>
      <c r="O1683" t="s">
        <v>3851</v>
      </c>
      <c r="P1683">
        <v>1700</v>
      </c>
      <c r="S1683" s="35">
        <v>45771</v>
      </c>
      <c r="U1683">
        <v>3</v>
      </c>
      <c r="V1683">
        <v>5100</v>
      </c>
      <c r="W1683" t="s">
        <v>65</v>
      </c>
      <c r="X1683" t="s">
        <v>5660</v>
      </c>
      <c r="Y1683">
        <v>0</v>
      </c>
      <c r="Z1683">
        <v>5000</v>
      </c>
      <c r="AA1683">
        <v>100</v>
      </c>
      <c r="AB1683">
        <v>0</v>
      </c>
      <c r="AC1683">
        <v>0</v>
      </c>
      <c r="AD1683">
        <v>0</v>
      </c>
      <c r="AG1683">
        <v>0</v>
      </c>
      <c r="AP1683" t="s">
        <v>5661</v>
      </c>
      <c r="AQ1683" t="s">
        <v>3720</v>
      </c>
      <c r="AR1683" t="s">
        <v>23615</v>
      </c>
      <c r="AT1683">
        <v>0</v>
      </c>
      <c r="AU1683">
        <v>0</v>
      </c>
      <c r="AV1683">
        <v>0</v>
      </c>
      <c r="AW1683">
        <v>0</v>
      </c>
      <c r="AX1683">
        <v>0</v>
      </c>
      <c r="AY1683">
        <v>0</v>
      </c>
      <c r="BC1683" t="s">
        <v>63</v>
      </c>
      <c r="BD1683" t="s">
        <v>5662</v>
      </c>
      <c r="BE1683">
        <v>0</v>
      </c>
      <c r="BG1683" t="s">
        <v>3720</v>
      </c>
      <c r="BJ1683" t="s">
        <v>3721</v>
      </c>
    </row>
    <row r="1684" spans="1:62" x14ac:dyDescent="0.35">
      <c r="A1684" t="s">
        <v>5663</v>
      </c>
      <c r="B1684">
        <v>10000</v>
      </c>
      <c r="C1684">
        <v>20000</v>
      </c>
      <c r="D1684">
        <v>45775</v>
      </c>
      <c r="E1684" t="s">
        <v>59</v>
      </c>
      <c r="F1684" t="s">
        <v>5559</v>
      </c>
      <c r="G1684" t="s">
        <v>3717</v>
      </c>
      <c r="I1684">
        <v>2</v>
      </c>
      <c r="J1684" t="s">
        <v>183</v>
      </c>
      <c r="K1684">
        <v>105</v>
      </c>
      <c r="L1684" t="s">
        <v>6067</v>
      </c>
      <c r="M1684" t="s">
        <v>26411</v>
      </c>
      <c r="N1684" t="s">
        <v>281</v>
      </c>
      <c r="O1684" t="s">
        <v>3851</v>
      </c>
      <c r="P1684">
        <v>1700</v>
      </c>
      <c r="S1684" s="35">
        <v>45771</v>
      </c>
      <c r="U1684">
        <v>3</v>
      </c>
      <c r="V1684">
        <v>5100</v>
      </c>
      <c r="W1684" t="s">
        <v>65</v>
      </c>
      <c r="X1684" t="s">
        <v>5664</v>
      </c>
      <c r="Y1684">
        <v>0</v>
      </c>
      <c r="Z1684">
        <v>5000</v>
      </c>
      <c r="AA1684">
        <v>100</v>
      </c>
      <c r="AB1684">
        <v>0</v>
      </c>
      <c r="AC1684">
        <v>0</v>
      </c>
      <c r="AD1684">
        <v>0</v>
      </c>
      <c r="AG1684">
        <v>0</v>
      </c>
      <c r="AP1684" t="s">
        <v>5665</v>
      </c>
      <c r="AQ1684" t="s">
        <v>3720</v>
      </c>
      <c r="AR1684" t="s">
        <v>23615</v>
      </c>
      <c r="AT1684">
        <v>0</v>
      </c>
      <c r="AU1684">
        <v>0</v>
      </c>
      <c r="AV1684">
        <v>0</v>
      </c>
      <c r="AW1684">
        <v>0</v>
      </c>
      <c r="AX1684">
        <v>0</v>
      </c>
      <c r="AY1684">
        <v>0</v>
      </c>
      <c r="BC1684" t="s">
        <v>63</v>
      </c>
      <c r="BD1684" t="s">
        <v>5666</v>
      </c>
      <c r="BE1684">
        <v>0</v>
      </c>
      <c r="BG1684" t="s">
        <v>3720</v>
      </c>
      <c r="BJ1684" t="s">
        <v>3721</v>
      </c>
    </row>
    <row r="1685" spans="1:62" x14ac:dyDescent="0.35">
      <c r="A1685" t="s">
        <v>5667</v>
      </c>
      <c r="B1685">
        <v>10000</v>
      </c>
      <c r="C1685">
        <v>20000</v>
      </c>
      <c r="D1685">
        <v>45775</v>
      </c>
      <c r="E1685" t="s">
        <v>59</v>
      </c>
      <c r="F1685" t="s">
        <v>5559</v>
      </c>
      <c r="G1685" t="s">
        <v>3717</v>
      </c>
      <c r="I1685">
        <v>2</v>
      </c>
      <c r="J1685" t="s">
        <v>183</v>
      </c>
      <c r="K1685">
        <v>105</v>
      </c>
      <c r="L1685" t="s">
        <v>6067</v>
      </c>
      <c r="M1685" t="s">
        <v>26411</v>
      </c>
      <c r="N1685" t="s">
        <v>281</v>
      </c>
      <c r="O1685" t="s">
        <v>3851</v>
      </c>
      <c r="P1685">
        <v>1700</v>
      </c>
      <c r="S1685" s="35">
        <v>45771</v>
      </c>
      <c r="U1685">
        <v>3</v>
      </c>
      <c r="V1685">
        <v>5100</v>
      </c>
      <c r="W1685" t="s">
        <v>65</v>
      </c>
      <c r="X1685" t="s">
        <v>5668</v>
      </c>
      <c r="Y1685">
        <v>0</v>
      </c>
      <c r="Z1685">
        <v>5000</v>
      </c>
      <c r="AA1685">
        <v>100</v>
      </c>
      <c r="AB1685">
        <v>0</v>
      </c>
      <c r="AC1685">
        <v>0</v>
      </c>
      <c r="AD1685">
        <v>0</v>
      </c>
      <c r="AG1685">
        <v>0</v>
      </c>
      <c r="AP1685" t="s">
        <v>5669</v>
      </c>
      <c r="AQ1685" t="s">
        <v>3720</v>
      </c>
      <c r="AR1685" t="s">
        <v>23615</v>
      </c>
      <c r="AT1685">
        <v>0</v>
      </c>
      <c r="AU1685">
        <v>0</v>
      </c>
      <c r="AV1685">
        <v>0</v>
      </c>
      <c r="AW1685">
        <v>0</v>
      </c>
      <c r="AX1685">
        <v>0</v>
      </c>
      <c r="AY1685">
        <v>0</v>
      </c>
      <c r="BC1685" t="s">
        <v>63</v>
      </c>
      <c r="BD1685" t="s">
        <v>5670</v>
      </c>
      <c r="BE1685">
        <v>0</v>
      </c>
      <c r="BG1685" t="s">
        <v>3720</v>
      </c>
      <c r="BJ1685" t="s">
        <v>3721</v>
      </c>
    </row>
    <row r="1686" spans="1:62" x14ac:dyDescent="0.35">
      <c r="A1686" t="s">
        <v>5558</v>
      </c>
      <c r="B1686">
        <v>10000</v>
      </c>
      <c r="C1686">
        <v>20000</v>
      </c>
      <c r="D1686">
        <v>45775</v>
      </c>
      <c r="E1686" t="s">
        <v>59</v>
      </c>
      <c r="F1686" t="s">
        <v>5559</v>
      </c>
      <c r="G1686" t="s">
        <v>3717</v>
      </c>
      <c r="I1686">
        <v>2</v>
      </c>
      <c r="J1686" t="s">
        <v>183</v>
      </c>
      <c r="K1686">
        <v>105</v>
      </c>
      <c r="L1686" t="s">
        <v>6067</v>
      </c>
      <c r="M1686" t="s">
        <v>26411</v>
      </c>
      <c r="N1686" t="s">
        <v>281</v>
      </c>
      <c r="O1686" t="s">
        <v>3851</v>
      </c>
      <c r="P1686">
        <v>1700</v>
      </c>
      <c r="S1686" s="35">
        <v>45771</v>
      </c>
      <c r="U1686">
        <v>3</v>
      </c>
      <c r="V1686">
        <v>5100</v>
      </c>
      <c r="W1686" t="s">
        <v>65</v>
      </c>
      <c r="X1686" t="s">
        <v>5560</v>
      </c>
      <c r="Y1686">
        <v>0</v>
      </c>
      <c r="Z1686">
        <v>5000</v>
      </c>
      <c r="AA1686">
        <v>100</v>
      </c>
      <c r="AB1686">
        <v>0</v>
      </c>
      <c r="AC1686">
        <v>0</v>
      </c>
      <c r="AD1686">
        <v>0</v>
      </c>
      <c r="AG1686">
        <v>0</v>
      </c>
      <c r="AP1686" t="s">
        <v>5561</v>
      </c>
      <c r="AQ1686" t="s">
        <v>3720</v>
      </c>
      <c r="AR1686" t="s">
        <v>23615</v>
      </c>
      <c r="AT1686">
        <v>0</v>
      </c>
      <c r="AU1686">
        <v>0</v>
      </c>
      <c r="AV1686">
        <v>0</v>
      </c>
      <c r="AW1686">
        <v>0</v>
      </c>
      <c r="AX1686">
        <v>0</v>
      </c>
      <c r="AY1686">
        <v>0</v>
      </c>
      <c r="BC1686" t="s">
        <v>63</v>
      </c>
      <c r="BD1686" t="s">
        <v>5562</v>
      </c>
      <c r="BE1686">
        <v>0</v>
      </c>
      <c r="BG1686" t="s">
        <v>3720</v>
      </c>
      <c r="BJ1686" t="s">
        <v>3721</v>
      </c>
    </row>
    <row r="1687" spans="1:62" x14ac:dyDescent="0.35">
      <c r="A1687" t="s">
        <v>5563</v>
      </c>
      <c r="B1687">
        <v>10000</v>
      </c>
      <c r="C1687">
        <v>20000</v>
      </c>
      <c r="D1687">
        <v>45775</v>
      </c>
      <c r="E1687" t="s">
        <v>59</v>
      </c>
      <c r="F1687" t="s">
        <v>5559</v>
      </c>
      <c r="G1687" t="s">
        <v>3717</v>
      </c>
      <c r="I1687">
        <v>2</v>
      </c>
      <c r="J1687" t="s">
        <v>183</v>
      </c>
      <c r="K1687">
        <v>105</v>
      </c>
      <c r="L1687" t="s">
        <v>6067</v>
      </c>
      <c r="M1687" t="s">
        <v>26411</v>
      </c>
      <c r="N1687" t="s">
        <v>281</v>
      </c>
      <c r="O1687" t="s">
        <v>3851</v>
      </c>
      <c r="P1687">
        <v>1700</v>
      </c>
      <c r="S1687" s="35">
        <v>45771</v>
      </c>
      <c r="U1687">
        <v>3</v>
      </c>
      <c r="V1687">
        <v>5100</v>
      </c>
      <c r="W1687" t="s">
        <v>65</v>
      </c>
      <c r="X1687" t="s">
        <v>5564</v>
      </c>
      <c r="Y1687">
        <v>0</v>
      </c>
      <c r="Z1687">
        <v>5000</v>
      </c>
      <c r="AA1687">
        <v>100</v>
      </c>
      <c r="AB1687">
        <v>0</v>
      </c>
      <c r="AC1687">
        <v>0</v>
      </c>
      <c r="AD1687">
        <v>0</v>
      </c>
      <c r="AG1687">
        <v>0</v>
      </c>
      <c r="AP1687" t="s">
        <v>5565</v>
      </c>
      <c r="AQ1687" t="s">
        <v>3720</v>
      </c>
      <c r="AR1687" t="s">
        <v>23615</v>
      </c>
      <c r="AT1687">
        <v>0</v>
      </c>
      <c r="AU1687">
        <v>0</v>
      </c>
      <c r="AV1687">
        <v>0</v>
      </c>
      <c r="AW1687">
        <v>0</v>
      </c>
      <c r="AX1687">
        <v>0</v>
      </c>
      <c r="AY1687">
        <v>0</v>
      </c>
      <c r="BC1687" t="s">
        <v>63</v>
      </c>
      <c r="BD1687" t="s">
        <v>5566</v>
      </c>
      <c r="BE1687">
        <v>0</v>
      </c>
      <c r="BG1687" t="s">
        <v>3720</v>
      </c>
      <c r="BJ1687" t="s">
        <v>3721</v>
      </c>
    </row>
    <row r="1688" spans="1:62" x14ac:dyDescent="0.35">
      <c r="A1688" t="s">
        <v>5567</v>
      </c>
      <c r="B1688">
        <v>10000</v>
      </c>
      <c r="C1688">
        <v>20000</v>
      </c>
      <c r="D1688">
        <v>45775</v>
      </c>
      <c r="E1688" t="s">
        <v>59</v>
      </c>
      <c r="F1688" t="s">
        <v>5559</v>
      </c>
      <c r="G1688" t="s">
        <v>3717</v>
      </c>
      <c r="I1688">
        <v>2</v>
      </c>
      <c r="J1688" t="s">
        <v>183</v>
      </c>
      <c r="K1688">
        <v>105</v>
      </c>
      <c r="L1688" t="s">
        <v>6067</v>
      </c>
      <c r="M1688" t="s">
        <v>26411</v>
      </c>
      <c r="N1688" t="s">
        <v>281</v>
      </c>
      <c r="O1688" t="s">
        <v>3851</v>
      </c>
      <c r="P1688">
        <v>1700</v>
      </c>
      <c r="S1688" s="35">
        <v>45771</v>
      </c>
      <c r="U1688">
        <v>3</v>
      </c>
      <c r="V1688">
        <v>5100</v>
      </c>
      <c r="W1688" t="s">
        <v>65</v>
      </c>
      <c r="X1688" t="s">
        <v>5568</v>
      </c>
      <c r="Y1688">
        <v>0</v>
      </c>
      <c r="Z1688">
        <v>5000</v>
      </c>
      <c r="AA1688">
        <v>100</v>
      </c>
      <c r="AB1688">
        <v>0</v>
      </c>
      <c r="AC1688">
        <v>0</v>
      </c>
      <c r="AD1688">
        <v>0</v>
      </c>
      <c r="AG1688">
        <v>0</v>
      </c>
      <c r="AP1688" t="s">
        <v>5569</v>
      </c>
      <c r="AQ1688" t="s">
        <v>3720</v>
      </c>
      <c r="AR1688" t="s">
        <v>23615</v>
      </c>
      <c r="AT1688">
        <v>0</v>
      </c>
      <c r="AU1688">
        <v>0</v>
      </c>
      <c r="AV1688">
        <v>0</v>
      </c>
      <c r="AW1688">
        <v>0</v>
      </c>
      <c r="AX1688">
        <v>0</v>
      </c>
      <c r="AY1688">
        <v>0</v>
      </c>
      <c r="BC1688" t="s">
        <v>63</v>
      </c>
      <c r="BD1688" t="s">
        <v>5570</v>
      </c>
      <c r="BE1688">
        <v>0</v>
      </c>
      <c r="BG1688" t="s">
        <v>3720</v>
      </c>
      <c r="BJ1688" t="s">
        <v>3721</v>
      </c>
    </row>
    <row r="1689" spans="1:62" x14ac:dyDescent="0.35">
      <c r="A1689" t="s">
        <v>6412</v>
      </c>
      <c r="B1689">
        <v>10000</v>
      </c>
      <c r="C1689">
        <v>10000</v>
      </c>
      <c r="D1689">
        <v>45784</v>
      </c>
      <c r="E1689" t="s">
        <v>59</v>
      </c>
      <c r="F1689" t="s">
        <v>1571</v>
      </c>
      <c r="G1689" t="s">
        <v>6346</v>
      </c>
      <c r="I1689">
        <v>1</v>
      </c>
      <c r="J1689" t="s">
        <v>183</v>
      </c>
      <c r="K1689">
        <v>79</v>
      </c>
      <c r="L1689" t="s">
        <v>6076</v>
      </c>
      <c r="M1689" t="s">
        <v>26406</v>
      </c>
      <c r="N1689" t="s">
        <v>945</v>
      </c>
      <c r="O1689" t="s">
        <v>3831</v>
      </c>
      <c r="P1689">
        <v>4110</v>
      </c>
      <c r="Q1689">
        <f t="shared" ref="Q1689:Q1690" si="451">(P1689/20)+30</f>
        <v>235.5</v>
      </c>
      <c r="R1689" s="34">
        <f t="shared" ref="R1689:R1690" si="452">Q1689/60</f>
        <v>3.9249999999999998</v>
      </c>
      <c r="S1689" s="35">
        <v>45771</v>
      </c>
      <c r="U1689">
        <v>28</v>
      </c>
      <c r="V1689">
        <v>115080</v>
      </c>
      <c r="W1689" t="s">
        <v>65</v>
      </c>
      <c r="X1689" t="s">
        <v>5044</v>
      </c>
      <c r="Y1689">
        <v>0</v>
      </c>
      <c r="Z1689">
        <v>100000</v>
      </c>
      <c r="AA1689">
        <v>15080</v>
      </c>
      <c r="AB1689">
        <v>0</v>
      </c>
      <c r="AC1689">
        <v>0</v>
      </c>
      <c r="AD1689">
        <v>0</v>
      </c>
      <c r="AG1689">
        <v>0</v>
      </c>
      <c r="AP1689" t="s">
        <v>5045</v>
      </c>
      <c r="AQ1689" t="s">
        <v>108</v>
      </c>
      <c r="AR1689" t="s">
        <v>13404</v>
      </c>
      <c r="AT1689">
        <v>0</v>
      </c>
      <c r="AU1689">
        <v>0</v>
      </c>
      <c r="AV1689">
        <v>0</v>
      </c>
      <c r="AW1689">
        <v>0</v>
      </c>
      <c r="AX1689">
        <v>0</v>
      </c>
      <c r="AY1689">
        <v>0</v>
      </c>
      <c r="BC1689" t="s">
        <v>63</v>
      </c>
      <c r="BD1689" t="s">
        <v>6413</v>
      </c>
      <c r="BE1689">
        <v>0</v>
      </c>
      <c r="BG1689" t="s">
        <v>108</v>
      </c>
      <c r="BJ1689" t="s">
        <v>6414</v>
      </c>
    </row>
    <row r="1690" spans="1:62" x14ac:dyDescent="0.35">
      <c r="A1690" t="s">
        <v>6415</v>
      </c>
      <c r="B1690">
        <v>10000</v>
      </c>
      <c r="C1690">
        <v>10000</v>
      </c>
      <c r="D1690">
        <v>45784</v>
      </c>
      <c r="E1690" t="s">
        <v>59</v>
      </c>
      <c r="F1690" t="s">
        <v>912</v>
      </c>
      <c r="G1690" t="s">
        <v>6346</v>
      </c>
      <c r="I1690">
        <v>1</v>
      </c>
      <c r="J1690" t="s">
        <v>183</v>
      </c>
      <c r="K1690">
        <v>79</v>
      </c>
      <c r="L1690" t="s">
        <v>6076</v>
      </c>
      <c r="M1690" t="s">
        <v>26406</v>
      </c>
      <c r="N1690" t="s">
        <v>945</v>
      </c>
      <c r="O1690" t="s">
        <v>3831</v>
      </c>
      <c r="P1690">
        <v>4110</v>
      </c>
      <c r="Q1690">
        <f t="shared" si="451"/>
        <v>235.5</v>
      </c>
      <c r="R1690" s="34">
        <f t="shared" si="452"/>
        <v>3.9249999999999998</v>
      </c>
      <c r="S1690" s="35">
        <v>45771</v>
      </c>
      <c r="U1690">
        <v>28</v>
      </c>
      <c r="V1690">
        <v>115080</v>
      </c>
      <c r="W1690" t="s">
        <v>65</v>
      </c>
      <c r="X1690" t="s">
        <v>880</v>
      </c>
      <c r="Y1690">
        <v>0</v>
      </c>
      <c r="Z1690">
        <v>100000</v>
      </c>
      <c r="AA1690">
        <v>15080</v>
      </c>
      <c r="AB1690">
        <v>0</v>
      </c>
      <c r="AC1690">
        <v>0</v>
      </c>
      <c r="AD1690">
        <v>0</v>
      </c>
      <c r="AG1690">
        <v>0</v>
      </c>
      <c r="AP1690" t="s">
        <v>881</v>
      </c>
      <c r="AQ1690" t="s">
        <v>108</v>
      </c>
      <c r="AR1690" t="s">
        <v>13404</v>
      </c>
      <c r="AT1690">
        <v>0</v>
      </c>
      <c r="AU1690">
        <v>0</v>
      </c>
      <c r="AV1690">
        <v>0</v>
      </c>
      <c r="AW1690">
        <v>0</v>
      </c>
      <c r="AX1690">
        <v>0</v>
      </c>
      <c r="AY1690">
        <v>0</v>
      </c>
      <c r="BC1690" t="s">
        <v>63</v>
      </c>
      <c r="BD1690" t="s">
        <v>6416</v>
      </c>
      <c r="BE1690">
        <v>0</v>
      </c>
      <c r="BG1690" t="s">
        <v>108</v>
      </c>
      <c r="BJ1690" t="s">
        <v>6417</v>
      </c>
    </row>
    <row r="1691" spans="1:62" x14ac:dyDescent="0.35">
      <c r="A1691" t="s">
        <v>4089</v>
      </c>
      <c r="B1691">
        <v>10000</v>
      </c>
      <c r="C1691">
        <v>10000</v>
      </c>
      <c r="D1691">
        <v>45776</v>
      </c>
      <c r="E1691" t="s">
        <v>59</v>
      </c>
      <c r="F1691" t="s">
        <v>4090</v>
      </c>
      <c r="G1691" t="s">
        <v>4023</v>
      </c>
      <c r="I1691">
        <v>1</v>
      </c>
      <c r="J1691" t="s">
        <v>183</v>
      </c>
      <c r="K1691">
        <v>72</v>
      </c>
      <c r="L1691" t="s">
        <v>6056</v>
      </c>
      <c r="M1691" t="s">
        <v>26406</v>
      </c>
      <c r="N1691" t="s">
        <v>869</v>
      </c>
      <c r="O1691" t="s">
        <v>3829</v>
      </c>
      <c r="P1691">
        <v>500</v>
      </c>
      <c r="S1691" s="35">
        <v>45771</v>
      </c>
      <c r="U1691">
        <v>6</v>
      </c>
      <c r="V1691">
        <v>3000</v>
      </c>
      <c r="W1691" t="s">
        <v>65</v>
      </c>
      <c r="X1691" t="s">
        <v>4092</v>
      </c>
      <c r="Y1691">
        <v>0</v>
      </c>
      <c r="Z1691">
        <v>1000</v>
      </c>
      <c r="AA1691">
        <v>2000</v>
      </c>
      <c r="AB1691">
        <v>0</v>
      </c>
      <c r="AC1691">
        <v>0</v>
      </c>
      <c r="AD1691">
        <v>0</v>
      </c>
      <c r="AG1691">
        <v>0</v>
      </c>
      <c r="AP1691" t="s">
        <v>4093</v>
      </c>
      <c r="AQ1691" t="s">
        <v>282</v>
      </c>
      <c r="AR1691" t="s">
        <v>14518</v>
      </c>
      <c r="AT1691">
        <v>0</v>
      </c>
      <c r="AU1691">
        <v>0</v>
      </c>
      <c r="AV1691">
        <v>0</v>
      </c>
      <c r="AW1691">
        <v>0</v>
      </c>
      <c r="AX1691">
        <v>0</v>
      </c>
      <c r="AY1691">
        <v>0</v>
      </c>
      <c r="BC1691" t="s">
        <v>63</v>
      </c>
      <c r="BD1691" t="s">
        <v>6307</v>
      </c>
      <c r="BE1691">
        <v>0</v>
      </c>
      <c r="BG1691" t="s">
        <v>282</v>
      </c>
      <c r="BJ1691" t="s">
        <v>4094</v>
      </c>
    </row>
    <row r="1692" spans="1:62" x14ac:dyDescent="0.35">
      <c r="A1692" t="s">
        <v>4033</v>
      </c>
      <c r="B1692">
        <v>10000</v>
      </c>
      <c r="C1692">
        <v>30000</v>
      </c>
      <c r="D1692">
        <v>45776</v>
      </c>
      <c r="E1692" t="s">
        <v>59</v>
      </c>
      <c r="F1692">
        <v>0.46378472222222222</v>
      </c>
      <c r="G1692" t="s">
        <v>4034</v>
      </c>
      <c r="I1692">
        <v>2</v>
      </c>
      <c r="J1692" t="s">
        <v>183</v>
      </c>
      <c r="K1692">
        <v>77</v>
      </c>
      <c r="L1692" t="s">
        <v>6043</v>
      </c>
      <c r="M1692" t="s">
        <v>26407</v>
      </c>
      <c r="N1692" t="s">
        <v>192</v>
      </c>
      <c r="O1692" t="s">
        <v>3848</v>
      </c>
      <c r="P1692">
        <v>3705</v>
      </c>
      <c r="Q1692">
        <f>(P1692/60)+30</f>
        <v>91.75</v>
      </c>
      <c r="R1692" s="34">
        <f>Q1692/60</f>
        <v>1.5291666666666666</v>
      </c>
      <c r="S1692" s="35">
        <v>45771</v>
      </c>
      <c r="U1692">
        <v>88</v>
      </c>
      <c r="V1692">
        <v>326040</v>
      </c>
      <c r="W1692" t="s">
        <v>65</v>
      </c>
      <c r="X1692" t="s">
        <v>4035</v>
      </c>
      <c r="Y1692">
        <v>0</v>
      </c>
      <c r="Z1692">
        <v>300000</v>
      </c>
      <c r="AA1692">
        <v>26040</v>
      </c>
      <c r="AB1692">
        <v>0</v>
      </c>
      <c r="AC1692">
        <v>0</v>
      </c>
      <c r="AD1692">
        <v>0</v>
      </c>
      <c r="AG1692">
        <v>0</v>
      </c>
      <c r="AP1692" t="s">
        <v>4036</v>
      </c>
      <c r="AQ1692" t="s">
        <v>108</v>
      </c>
      <c r="AR1692" t="s">
        <v>13404</v>
      </c>
      <c r="AT1692">
        <v>0</v>
      </c>
      <c r="AU1692">
        <v>0</v>
      </c>
      <c r="AV1692">
        <v>0</v>
      </c>
      <c r="AW1692">
        <v>0</v>
      </c>
      <c r="AX1692">
        <v>0</v>
      </c>
      <c r="AY1692">
        <v>0</v>
      </c>
      <c r="BC1692" t="s">
        <v>63</v>
      </c>
      <c r="BD1692" t="s">
        <v>6418</v>
      </c>
      <c r="BE1692">
        <v>0</v>
      </c>
      <c r="BG1692" t="s">
        <v>108</v>
      </c>
      <c r="BJ1692" t="s">
        <v>4037</v>
      </c>
    </row>
    <row r="1693" spans="1:62" x14ac:dyDescent="0.35">
      <c r="A1693" t="s">
        <v>3557</v>
      </c>
      <c r="B1693">
        <v>10000</v>
      </c>
      <c r="C1693">
        <v>20000</v>
      </c>
      <c r="D1693">
        <v>45771</v>
      </c>
      <c r="E1693" t="s">
        <v>59</v>
      </c>
      <c r="F1693" t="s">
        <v>3558</v>
      </c>
      <c r="G1693" t="s">
        <v>1880</v>
      </c>
      <c r="I1693">
        <v>2</v>
      </c>
      <c r="J1693" t="s">
        <v>183</v>
      </c>
      <c r="K1693">
        <v>63</v>
      </c>
      <c r="L1693" t="s">
        <v>6051</v>
      </c>
      <c r="M1693" t="s">
        <v>26408</v>
      </c>
      <c r="N1693" t="s">
        <v>136</v>
      </c>
      <c r="O1693" t="s">
        <v>3850</v>
      </c>
      <c r="P1693">
        <v>625</v>
      </c>
      <c r="Q1693">
        <f t="shared" ref="Q1693:Q1698" si="453">(P1693/40)+45</f>
        <v>60.625</v>
      </c>
      <c r="R1693" s="34">
        <f t="shared" ref="R1693:R1698" si="454">Q1693/60</f>
        <v>1.0104166666666667</v>
      </c>
      <c r="S1693" s="35">
        <v>45771</v>
      </c>
      <c r="U1693">
        <v>16</v>
      </c>
      <c r="V1693">
        <v>10000</v>
      </c>
      <c r="W1693" t="s">
        <v>65</v>
      </c>
      <c r="X1693" t="s">
        <v>3035</v>
      </c>
      <c r="Y1693">
        <v>0</v>
      </c>
      <c r="Z1693">
        <v>10000</v>
      </c>
      <c r="AA1693">
        <v>0</v>
      </c>
      <c r="AB1693">
        <v>0</v>
      </c>
      <c r="AC1693">
        <v>0</v>
      </c>
      <c r="AD1693">
        <v>0</v>
      </c>
      <c r="AG1693">
        <v>0</v>
      </c>
      <c r="AP1693" t="s">
        <v>3036</v>
      </c>
      <c r="AQ1693" t="s">
        <v>170</v>
      </c>
      <c r="AR1693" t="s">
        <v>21526</v>
      </c>
      <c r="AT1693">
        <v>0</v>
      </c>
      <c r="AU1693">
        <v>0</v>
      </c>
      <c r="AV1693">
        <v>0</v>
      </c>
      <c r="AW1693">
        <v>0</v>
      </c>
      <c r="AX1693">
        <v>0</v>
      </c>
      <c r="AY1693">
        <v>0</v>
      </c>
      <c r="BC1693" t="s">
        <v>63</v>
      </c>
      <c r="BD1693" t="s">
        <v>5824</v>
      </c>
      <c r="BE1693">
        <v>0</v>
      </c>
      <c r="BG1693" t="s">
        <v>170</v>
      </c>
      <c r="BJ1693" t="s">
        <v>3559</v>
      </c>
    </row>
    <row r="1694" spans="1:62" x14ac:dyDescent="0.35">
      <c r="A1694" t="s">
        <v>3560</v>
      </c>
      <c r="B1694">
        <v>10000</v>
      </c>
      <c r="C1694">
        <v>20000</v>
      </c>
      <c r="D1694">
        <v>45771</v>
      </c>
      <c r="E1694" t="s">
        <v>59</v>
      </c>
      <c r="F1694" t="s">
        <v>3561</v>
      </c>
      <c r="G1694" t="s">
        <v>1880</v>
      </c>
      <c r="I1694">
        <v>2</v>
      </c>
      <c r="J1694" t="s">
        <v>183</v>
      </c>
      <c r="K1694">
        <v>63</v>
      </c>
      <c r="L1694" t="s">
        <v>6051</v>
      </c>
      <c r="M1694" t="s">
        <v>26408</v>
      </c>
      <c r="N1694" t="s">
        <v>136</v>
      </c>
      <c r="O1694" t="s">
        <v>3850</v>
      </c>
      <c r="P1694">
        <v>3750</v>
      </c>
      <c r="Q1694">
        <f t="shared" si="453"/>
        <v>138.75</v>
      </c>
      <c r="R1694" s="34">
        <f t="shared" si="454"/>
        <v>2.3125</v>
      </c>
      <c r="S1694" s="35">
        <v>45771</v>
      </c>
      <c r="U1694">
        <v>16</v>
      </c>
      <c r="V1694">
        <v>60000</v>
      </c>
      <c r="W1694" t="s">
        <v>65</v>
      </c>
      <c r="X1694" t="s">
        <v>1882</v>
      </c>
      <c r="Y1694">
        <v>0</v>
      </c>
      <c r="Z1694">
        <v>60000</v>
      </c>
      <c r="AA1694">
        <v>0</v>
      </c>
      <c r="AB1694">
        <v>0</v>
      </c>
      <c r="AC1694">
        <v>0</v>
      </c>
      <c r="AD1694">
        <v>0</v>
      </c>
      <c r="AG1694">
        <v>0</v>
      </c>
      <c r="AP1694" t="s">
        <v>1883</v>
      </c>
      <c r="AQ1694" t="s">
        <v>170</v>
      </c>
      <c r="AR1694" t="s">
        <v>21526</v>
      </c>
      <c r="AT1694">
        <v>0</v>
      </c>
      <c r="AU1694">
        <v>0</v>
      </c>
      <c r="AV1694">
        <v>0</v>
      </c>
      <c r="AW1694">
        <v>0</v>
      </c>
      <c r="AX1694">
        <v>0</v>
      </c>
      <c r="AY1694">
        <v>0</v>
      </c>
      <c r="BC1694" t="s">
        <v>63</v>
      </c>
      <c r="BD1694" t="s">
        <v>5825</v>
      </c>
      <c r="BE1694">
        <v>0</v>
      </c>
      <c r="BG1694" t="s">
        <v>170</v>
      </c>
      <c r="BJ1694" t="s">
        <v>3562</v>
      </c>
    </row>
    <row r="1695" spans="1:62" x14ac:dyDescent="0.35">
      <c r="A1695" t="s">
        <v>3563</v>
      </c>
      <c r="B1695">
        <v>10000</v>
      </c>
      <c r="C1695">
        <v>10000</v>
      </c>
      <c r="D1695">
        <v>45772</v>
      </c>
      <c r="E1695" t="s">
        <v>59</v>
      </c>
      <c r="F1695" t="s">
        <v>3497</v>
      </c>
      <c r="G1695" t="s">
        <v>1880</v>
      </c>
      <c r="I1695">
        <v>1</v>
      </c>
      <c r="J1695" t="s">
        <v>183</v>
      </c>
      <c r="K1695">
        <v>78</v>
      </c>
      <c r="L1695" t="s">
        <v>6047</v>
      </c>
      <c r="M1695" t="s">
        <v>26405</v>
      </c>
      <c r="N1695" t="s">
        <v>216</v>
      </c>
      <c r="O1695" t="s">
        <v>3803</v>
      </c>
      <c r="P1695">
        <v>4000</v>
      </c>
      <c r="Q1695">
        <f t="shared" si="453"/>
        <v>145</v>
      </c>
      <c r="R1695" s="34">
        <f t="shared" si="454"/>
        <v>2.4166666666666665</v>
      </c>
      <c r="S1695" s="35">
        <v>45771</v>
      </c>
      <c r="U1695">
        <v>16</v>
      </c>
      <c r="V1695">
        <v>64000</v>
      </c>
      <c r="W1695" t="s">
        <v>65</v>
      </c>
      <c r="X1695" t="s">
        <v>1882</v>
      </c>
      <c r="Y1695">
        <v>0</v>
      </c>
      <c r="Z1695">
        <v>60000</v>
      </c>
      <c r="AA1695">
        <v>4000</v>
      </c>
      <c r="AB1695">
        <v>0</v>
      </c>
      <c r="AC1695">
        <v>0</v>
      </c>
      <c r="AD1695">
        <v>0</v>
      </c>
      <c r="AG1695">
        <v>0</v>
      </c>
      <c r="AP1695" t="s">
        <v>1883</v>
      </c>
      <c r="AQ1695" t="s">
        <v>170</v>
      </c>
      <c r="AR1695" t="s">
        <v>21526</v>
      </c>
      <c r="AT1695">
        <v>0</v>
      </c>
      <c r="AU1695">
        <v>0</v>
      </c>
      <c r="AV1695">
        <v>0</v>
      </c>
      <c r="AW1695">
        <v>0</v>
      </c>
      <c r="AX1695">
        <v>0</v>
      </c>
      <c r="AY1695">
        <v>0</v>
      </c>
      <c r="BC1695" t="s">
        <v>63</v>
      </c>
      <c r="BD1695" t="s">
        <v>6521</v>
      </c>
      <c r="BE1695">
        <v>0</v>
      </c>
      <c r="BG1695" t="s">
        <v>170</v>
      </c>
      <c r="BJ1695" t="s">
        <v>3564</v>
      </c>
    </row>
    <row r="1696" spans="1:62" x14ac:dyDescent="0.35">
      <c r="A1696" t="s">
        <v>3563</v>
      </c>
      <c r="B1696">
        <v>10000</v>
      </c>
      <c r="C1696">
        <v>20000</v>
      </c>
      <c r="D1696">
        <v>45772</v>
      </c>
      <c r="E1696" t="s">
        <v>59</v>
      </c>
      <c r="F1696" t="s">
        <v>3497</v>
      </c>
      <c r="G1696" t="s">
        <v>1880</v>
      </c>
      <c r="I1696">
        <v>2</v>
      </c>
      <c r="J1696" t="s">
        <v>183</v>
      </c>
      <c r="K1696">
        <v>63</v>
      </c>
      <c r="L1696" t="s">
        <v>6051</v>
      </c>
      <c r="M1696" t="s">
        <v>26408</v>
      </c>
      <c r="N1696" t="s">
        <v>136</v>
      </c>
      <c r="O1696" t="s">
        <v>3850</v>
      </c>
      <c r="P1696">
        <v>3750</v>
      </c>
      <c r="Q1696">
        <f t="shared" si="453"/>
        <v>138.75</v>
      </c>
      <c r="R1696" s="34">
        <f t="shared" si="454"/>
        <v>2.3125</v>
      </c>
      <c r="S1696" s="35">
        <v>45771</v>
      </c>
      <c r="U1696">
        <v>16</v>
      </c>
      <c r="V1696">
        <v>60000</v>
      </c>
      <c r="W1696" t="s">
        <v>65</v>
      </c>
      <c r="X1696" t="s">
        <v>1882</v>
      </c>
      <c r="Y1696">
        <v>0</v>
      </c>
      <c r="Z1696">
        <v>60000</v>
      </c>
      <c r="AA1696">
        <v>0</v>
      </c>
      <c r="AB1696">
        <v>0</v>
      </c>
      <c r="AC1696">
        <v>0</v>
      </c>
      <c r="AD1696">
        <v>0</v>
      </c>
      <c r="AG1696">
        <v>0</v>
      </c>
      <c r="AP1696" t="s">
        <v>1883</v>
      </c>
      <c r="AQ1696" t="s">
        <v>170</v>
      </c>
      <c r="AR1696" t="s">
        <v>21526</v>
      </c>
      <c r="AT1696">
        <v>0</v>
      </c>
      <c r="AU1696">
        <v>0</v>
      </c>
      <c r="AV1696">
        <v>0</v>
      </c>
      <c r="AW1696">
        <v>0</v>
      </c>
      <c r="AX1696">
        <v>0</v>
      </c>
      <c r="AY1696">
        <v>0</v>
      </c>
      <c r="BC1696" t="s">
        <v>63</v>
      </c>
      <c r="BD1696" t="s">
        <v>6521</v>
      </c>
      <c r="BE1696">
        <v>0</v>
      </c>
      <c r="BG1696" t="s">
        <v>170</v>
      </c>
      <c r="BJ1696" t="s">
        <v>3564</v>
      </c>
    </row>
    <row r="1697" spans="1:62" x14ac:dyDescent="0.35">
      <c r="A1697" t="s">
        <v>3565</v>
      </c>
      <c r="B1697">
        <v>10000</v>
      </c>
      <c r="C1697">
        <v>20000</v>
      </c>
      <c r="D1697">
        <v>45771</v>
      </c>
      <c r="E1697" t="s">
        <v>59</v>
      </c>
      <c r="F1697" t="s">
        <v>3566</v>
      </c>
      <c r="G1697" t="s">
        <v>1428</v>
      </c>
      <c r="I1697">
        <v>2</v>
      </c>
      <c r="J1697" t="s">
        <v>183</v>
      </c>
      <c r="K1697">
        <v>63</v>
      </c>
      <c r="L1697" t="s">
        <v>6051</v>
      </c>
      <c r="M1697" t="s">
        <v>26408</v>
      </c>
      <c r="N1697" t="s">
        <v>136</v>
      </c>
      <c r="O1697" t="s">
        <v>3850</v>
      </c>
      <c r="P1697">
        <v>5000</v>
      </c>
      <c r="Q1697">
        <f t="shared" si="453"/>
        <v>170</v>
      </c>
      <c r="R1697" s="34">
        <f t="shared" si="454"/>
        <v>2.8333333333333335</v>
      </c>
      <c r="S1697" s="35">
        <v>45771</v>
      </c>
      <c r="U1697">
        <v>16</v>
      </c>
      <c r="V1697">
        <v>80000</v>
      </c>
      <c r="W1697" t="s">
        <v>65</v>
      </c>
      <c r="X1697" t="s">
        <v>3002</v>
      </c>
      <c r="Y1697">
        <v>0</v>
      </c>
      <c r="Z1697">
        <v>80000</v>
      </c>
      <c r="AA1697">
        <v>0</v>
      </c>
      <c r="AB1697">
        <v>0</v>
      </c>
      <c r="AC1697">
        <v>0</v>
      </c>
      <c r="AD1697">
        <v>0</v>
      </c>
      <c r="AG1697">
        <v>0</v>
      </c>
      <c r="AP1697" t="s">
        <v>3003</v>
      </c>
      <c r="AQ1697" t="s">
        <v>170</v>
      </c>
      <c r="AR1697" t="s">
        <v>21526</v>
      </c>
      <c r="AT1697">
        <v>0</v>
      </c>
      <c r="AU1697">
        <v>0</v>
      </c>
      <c r="AV1697">
        <v>0</v>
      </c>
      <c r="AW1697">
        <v>0</v>
      </c>
      <c r="AX1697">
        <v>0</v>
      </c>
      <c r="AY1697">
        <v>0</v>
      </c>
      <c r="BC1697" t="s">
        <v>63</v>
      </c>
      <c r="BD1697" t="s">
        <v>6522</v>
      </c>
      <c r="BE1697">
        <v>0</v>
      </c>
      <c r="BG1697" t="s">
        <v>170</v>
      </c>
      <c r="BJ1697" t="s">
        <v>3567</v>
      </c>
    </row>
    <row r="1698" spans="1:62" x14ac:dyDescent="0.35">
      <c r="A1698" t="s">
        <v>5577</v>
      </c>
      <c r="B1698">
        <v>10000</v>
      </c>
      <c r="C1698">
        <v>20000</v>
      </c>
      <c r="D1698">
        <v>45772</v>
      </c>
      <c r="E1698" t="s">
        <v>59</v>
      </c>
      <c r="F1698" t="s">
        <v>5578</v>
      </c>
      <c r="G1698">
        <v>17190809009</v>
      </c>
      <c r="I1698">
        <v>1</v>
      </c>
      <c r="J1698" t="s">
        <v>183</v>
      </c>
      <c r="K1698">
        <v>68</v>
      </c>
      <c r="L1698" t="s">
        <v>6051</v>
      </c>
      <c r="M1698" t="s">
        <v>26408</v>
      </c>
      <c r="N1698" t="s">
        <v>439</v>
      </c>
      <c r="O1698" t="s">
        <v>3859</v>
      </c>
      <c r="P1698">
        <v>25000</v>
      </c>
      <c r="Q1698">
        <f t="shared" si="453"/>
        <v>670</v>
      </c>
      <c r="R1698" s="34">
        <f t="shared" si="454"/>
        <v>11.166666666666666</v>
      </c>
      <c r="S1698" s="35">
        <v>45771</v>
      </c>
      <c r="U1698">
        <v>2</v>
      </c>
      <c r="V1698">
        <v>50000</v>
      </c>
      <c r="W1698" t="s">
        <v>65</v>
      </c>
      <c r="X1698" t="s">
        <v>1315</v>
      </c>
      <c r="Y1698">
        <v>0</v>
      </c>
      <c r="Z1698">
        <v>50000</v>
      </c>
      <c r="AA1698">
        <v>0</v>
      </c>
      <c r="AB1698">
        <v>0</v>
      </c>
      <c r="AC1698">
        <v>0</v>
      </c>
      <c r="AD1698">
        <v>0</v>
      </c>
      <c r="AG1698">
        <v>0</v>
      </c>
      <c r="AP1698" t="s">
        <v>1316</v>
      </c>
      <c r="AQ1698" t="s">
        <v>170</v>
      </c>
      <c r="AR1698" t="s">
        <v>21526</v>
      </c>
      <c r="AT1698">
        <v>0</v>
      </c>
      <c r="AU1698">
        <v>0</v>
      </c>
      <c r="AV1698">
        <v>0</v>
      </c>
      <c r="AW1698">
        <v>0</v>
      </c>
      <c r="AX1698">
        <v>0</v>
      </c>
      <c r="AY1698">
        <v>0</v>
      </c>
      <c r="BC1698" t="s">
        <v>63</v>
      </c>
      <c r="BD1698" t="s">
        <v>5579</v>
      </c>
      <c r="BE1698">
        <v>0</v>
      </c>
      <c r="BG1698" t="s">
        <v>170</v>
      </c>
      <c r="BJ1698" t="s">
        <v>5580</v>
      </c>
    </row>
    <row r="1699" spans="1:62" x14ac:dyDescent="0.35">
      <c r="A1699" t="s">
        <v>3666</v>
      </c>
      <c r="B1699">
        <v>10000</v>
      </c>
      <c r="C1699">
        <v>10000</v>
      </c>
      <c r="D1699">
        <v>45772</v>
      </c>
      <c r="E1699" t="s">
        <v>59</v>
      </c>
      <c r="F1699" t="s">
        <v>3667</v>
      </c>
      <c r="G1699" t="s">
        <v>3668</v>
      </c>
      <c r="I1699">
        <v>1</v>
      </c>
      <c r="J1699" t="s">
        <v>183</v>
      </c>
      <c r="K1699">
        <v>90</v>
      </c>
      <c r="L1699" t="s">
        <v>6044</v>
      </c>
      <c r="M1699" t="s">
        <v>26408</v>
      </c>
      <c r="N1699" t="s">
        <v>1190</v>
      </c>
      <c r="O1699" t="s">
        <v>3836</v>
      </c>
      <c r="P1699">
        <v>10800</v>
      </c>
      <c r="Q1699">
        <f>(P1699/20)+45</f>
        <v>585</v>
      </c>
      <c r="R1699" s="34">
        <f>Q1699/60</f>
        <v>9.75</v>
      </c>
      <c r="S1699" s="35">
        <v>45771</v>
      </c>
      <c r="U1699">
        <v>2</v>
      </c>
      <c r="V1699">
        <v>21600</v>
      </c>
      <c r="W1699" t="s">
        <v>65</v>
      </c>
      <c r="X1699" t="s">
        <v>1181</v>
      </c>
      <c r="Y1699">
        <v>0</v>
      </c>
      <c r="Z1699">
        <v>21600</v>
      </c>
      <c r="AA1699">
        <v>0</v>
      </c>
      <c r="AB1699">
        <v>0</v>
      </c>
      <c r="AC1699">
        <v>0</v>
      </c>
      <c r="AD1699">
        <v>0</v>
      </c>
      <c r="AG1699">
        <v>0</v>
      </c>
      <c r="AP1699" t="s">
        <v>1182</v>
      </c>
      <c r="AQ1699" t="s">
        <v>170</v>
      </c>
      <c r="AR1699" t="s">
        <v>21526</v>
      </c>
      <c r="AT1699">
        <v>0</v>
      </c>
      <c r="AU1699">
        <v>0</v>
      </c>
      <c r="AV1699">
        <v>0</v>
      </c>
      <c r="AW1699">
        <v>0</v>
      </c>
      <c r="AX1699">
        <v>0</v>
      </c>
      <c r="AY1699">
        <v>0</v>
      </c>
      <c r="BC1699" t="s">
        <v>63</v>
      </c>
      <c r="BD1699" t="s">
        <v>5898</v>
      </c>
      <c r="BE1699">
        <v>0</v>
      </c>
      <c r="BG1699" t="s">
        <v>170</v>
      </c>
      <c r="BJ1699" t="s">
        <v>3669</v>
      </c>
    </row>
    <row r="1700" spans="1:62" x14ac:dyDescent="0.35">
      <c r="A1700" t="s">
        <v>3568</v>
      </c>
      <c r="B1700">
        <v>10000</v>
      </c>
      <c r="C1700">
        <v>10000</v>
      </c>
      <c r="D1700">
        <v>45771</v>
      </c>
      <c r="E1700" t="s">
        <v>59</v>
      </c>
      <c r="F1700" t="s">
        <v>3527</v>
      </c>
      <c r="G1700" t="s">
        <v>3569</v>
      </c>
      <c r="I1700">
        <v>1</v>
      </c>
      <c r="J1700" t="s">
        <v>183</v>
      </c>
      <c r="K1700">
        <v>26</v>
      </c>
      <c r="L1700" t="s">
        <v>6061</v>
      </c>
      <c r="M1700" t="s">
        <v>26405</v>
      </c>
      <c r="N1700" t="s">
        <v>648</v>
      </c>
      <c r="O1700" t="s">
        <v>3810</v>
      </c>
      <c r="P1700">
        <v>9000</v>
      </c>
      <c r="Q1700">
        <f t="shared" ref="Q1700:Q1701" si="455">(P1700/40)+45</f>
        <v>270</v>
      </c>
      <c r="R1700" s="34">
        <f t="shared" ref="R1700:R1701" si="456">Q1700/60</f>
        <v>4.5</v>
      </c>
      <c r="S1700" s="35">
        <v>45771</v>
      </c>
      <c r="U1700">
        <v>4</v>
      </c>
      <c r="V1700">
        <v>36000</v>
      </c>
      <c r="W1700" t="s">
        <v>65</v>
      </c>
      <c r="X1700" t="s">
        <v>2716</v>
      </c>
      <c r="Y1700">
        <v>0</v>
      </c>
      <c r="Z1700">
        <v>36000</v>
      </c>
      <c r="AA1700">
        <v>0</v>
      </c>
      <c r="AB1700">
        <v>0</v>
      </c>
      <c r="AC1700">
        <v>0</v>
      </c>
      <c r="AD1700">
        <v>0</v>
      </c>
      <c r="AG1700">
        <v>0</v>
      </c>
      <c r="AP1700" t="s">
        <v>2717</v>
      </c>
      <c r="AQ1700" t="s">
        <v>275</v>
      </c>
      <c r="AR1700" t="s">
        <v>21306</v>
      </c>
      <c r="AT1700">
        <v>0</v>
      </c>
      <c r="AU1700">
        <v>0</v>
      </c>
      <c r="AV1700">
        <v>0</v>
      </c>
      <c r="AW1700">
        <v>0</v>
      </c>
      <c r="AX1700">
        <v>0</v>
      </c>
      <c r="AY1700">
        <v>0</v>
      </c>
      <c r="BC1700" t="s">
        <v>63</v>
      </c>
      <c r="BD1700" t="s">
        <v>5899</v>
      </c>
      <c r="BE1700">
        <v>0</v>
      </c>
      <c r="BG1700" t="s">
        <v>275</v>
      </c>
      <c r="BJ1700" t="s">
        <v>3570</v>
      </c>
    </row>
    <row r="1701" spans="1:62" x14ac:dyDescent="0.35">
      <c r="A1701" t="s">
        <v>5900</v>
      </c>
      <c r="B1701">
        <v>10000</v>
      </c>
      <c r="C1701">
        <v>10000</v>
      </c>
      <c r="D1701">
        <v>45776</v>
      </c>
      <c r="E1701" t="s">
        <v>59</v>
      </c>
      <c r="F1701" t="s">
        <v>5901</v>
      </c>
      <c r="G1701">
        <v>17190809007</v>
      </c>
      <c r="I1701">
        <v>1</v>
      </c>
      <c r="J1701" t="s">
        <v>183</v>
      </c>
      <c r="K1701">
        <v>68</v>
      </c>
      <c r="L1701" t="s">
        <v>6051</v>
      </c>
      <c r="M1701" t="s">
        <v>26408</v>
      </c>
      <c r="N1701" t="s">
        <v>439</v>
      </c>
      <c r="O1701" t="s">
        <v>3859</v>
      </c>
      <c r="P1701">
        <v>50000</v>
      </c>
      <c r="Q1701">
        <f t="shared" si="455"/>
        <v>1295</v>
      </c>
      <c r="R1701" s="34">
        <f t="shared" si="456"/>
        <v>21.583333333333332</v>
      </c>
      <c r="S1701" s="35">
        <v>45771</v>
      </c>
      <c r="U1701">
        <v>2</v>
      </c>
      <c r="V1701">
        <v>100000</v>
      </c>
      <c r="W1701" t="s">
        <v>65</v>
      </c>
      <c r="X1701" t="s">
        <v>1315</v>
      </c>
      <c r="Y1701">
        <v>0</v>
      </c>
      <c r="Z1701">
        <v>100000</v>
      </c>
      <c r="AA1701">
        <v>0</v>
      </c>
      <c r="AB1701">
        <v>0</v>
      </c>
      <c r="AC1701">
        <v>0</v>
      </c>
      <c r="AD1701">
        <v>0</v>
      </c>
      <c r="AG1701">
        <v>0</v>
      </c>
      <c r="AP1701" t="s">
        <v>1316</v>
      </c>
      <c r="AQ1701" t="s">
        <v>275</v>
      </c>
      <c r="AR1701" t="s">
        <v>21306</v>
      </c>
      <c r="AT1701">
        <v>0</v>
      </c>
      <c r="AU1701">
        <v>0</v>
      </c>
      <c r="AV1701">
        <v>0</v>
      </c>
      <c r="AW1701">
        <v>0</v>
      </c>
      <c r="AX1701">
        <v>0</v>
      </c>
      <c r="AY1701">
        <v>0</v>
      </c>
      <c r="BC1701" t="s">
        <v>63</v>
      </c>
      <c r="BD1701" t="s">
        <v>5902</v>
      </c>
      <c r="BE1701">
        <v>0</v>
      </c>
      <c r="BG1701" t="s">
        <v>275</v>
      </c>
      <c r="BJ1701" t="s">
        <v>5903</v>
      </c>
    </row>
    <row r="1702" spans="1:62" x14ac:dyDescent="0.35">
      <c r="A1702" t="s">
        <v>3571</v>
      </c>
      <c r="B1702">
        <v>10000</v>
      </c>
      <c r="C1702">
        <v>20000</v>
      </c>
      <c r="D1702">
        <v>45772</v>
      </c>
      <c r="E1702" t="s">
        <v>59</v>
      </c>
      <c r="F1702" t="s">
        <v>3572</v>
      </c>
      <c r="G1702" t="s">
        <v>3573</v>
      </c>
      <c r="I1702">
        <v>1</v>
      </c>
      <c r="J1702" t="s">
        <v>183</v>
      </c>
      <c r="K1702">
        <v>90</v>
      </c>
      <c r="L1702" t="s">
        <v>6044</v>
      </c>
      <c r="M1702" t="s">
        <v>26408</v>
      </c>
      <c r="N1702" t="s">
        <v>1190</v>
      </c>
      <c r="O1702" t="s">
        <v>3836</v>
      </c>
      <c r="P1702">
        <v>8100</v>
      </c>
      <c r="Q1702">
        <f>(P1702/20)+45</f>
        <v>450</v>
      </c>
      <c r="R1702" s="34">
        <f>Q1702/60</f>
        <v>7.5</v>
      </c>
      <c r="S1702" s="35">
        <v>45771</v>
      </c>
      <c r="U1702">
        <v>2</v>
      </c>
      <c r="V1702">
        <v>16200</v>
      </c>
      <c r="W1702" t="s">
        <v>65</v>
      </c>
      <c r="X1702" t="s">
        <v>1181</v>
      </c>
      <c r="Y1702">
        <v>0</v>
      </c>
      <c r="Z1702">
        <v>16200</v>
      </c>
      <c r="AA1702">
        <v>0</v>
      </c>
      <c r="AB1702">
        <v>0</v>
      </c>
      <c r="AC1702">
        <v>0</v>
      </c>
      <c r="AD1702">
        <v>0</v>
      </c>
      <c r="AG1702">
        <v>0</v>
      </c>
      <c r="AP1702" t="s">
        <v>1182</v>
      </c>
      <c r="AQ1702" t="s">
        <v>275</v>
      </c>
      <c r="AR1702" t="s">
        <v>21306</v>
      </c>
      <c r="AT1702">
        <v>0</v>
      </c>
      <c r="AU1702">
        <v>0</v>
      </c>
      <c r="AV1702">
        <v>0</v>
      </c>
      <c r="AW1702">
        <v>0</v>
      </c>
      <c r="AX1702">
        <v>0</v>
      </c>
      <c r="AY1702">
        <v>0</v>
      </c>
      <c r="BC1702" t="s">
        <v>63</v>
      </c>
      <c r="BD1702" t="s">
        <v>5829</v>
      </c>
      <c r="BE1702">
        <v>0</v>
      </c>
      <c r="BG1702" t="s">
        <v>275</v>
      </c>
      <c r="BJ1702" t="s">
        <v>3574</v>
      </c>
    </row>
    <row r="1703" spans="1:62" x14ac:dyDescent="0.35">
      <c r="A1703" t="s">
        <v>3575</v>
      </c>
      <c r="B1703">
        <v>10000</v>
      </c>
      <c r="C1703">
        <v>10000</v>
      </c>
      <c r="D1703">
        <v>45772</v>
      </c>
      <c r="E1703" t="s">
        <v>59</v>
      </c>
      <c r="F1703" t="s">
        <v>3536</v>
      </c>
      <c r="G1703" t="s">
        <v>3576</v>
      </c>
      <c r="I1703">
        <v>1</v>
      </c>
      <c r="J1703" t="s">
        <v>183</v>
      </c>
      <c r="K1703">
        <v>31</v>
      </c>
      <c r="L1703" t="s">
        <v>6061</v>
      </c>
      <c r="M1703" t="s">
        <v>26405</v>
      </c>
      <c r="N1703" t="s">
        <v>2529</v>
      </c>
      <c r="O1703" t="s">
        <v>3807</v>
      </c>
      <c r="P1703">
        <v>3000</v>
      </c>
      <c r="Q1703">
        <f>(P1703/40)+45</f>
        <v>120</v>
      </c>
      <c r="R1703" s="34">
        <f>Q1703/60</f>
        <v>2</v>
      </c>
      <c r="S1703" s="35">
        <v>45771</v>
      </c>
      <c r="U1703">
        <v>1</v>
      </c>
      <c r="V1703">
        <v>3000</v>
      </c>
      <c r="W1703" t="s">
        <v>65</v>
      </c>
      <c r="X1703" t="s">
        <v>3577</v>
      </c>
      <c r="Y1703">
        <v>0</v>
      </c>
      <c r="Z1703">
        <v>3000</v>
      </c>
      <c r="AA1703">
        <v>0</v>
      </c>
      <c r="AB1703">
        <v>0</v>
      </c>
      <c r="AC1703">
        <v>0</v>
      </c>
      <c r="AD1703">
        <v>0</v>
      </c>
      <c r="AG1703">
        <v>0</v>
      </c>
      <c r="AP1703" t="s">
        <v>3578</v>
      </c>
      <c r="AQ1703" t="s">
        <v>3579</v>
      </c>
      <c r="AR1703" t="s">
        <v>19757</v>
      </c>
      <c r="AT1703">
        <v>0</v>
      </c>
      <c r="AU1703">
        <v>0</v>
      </c>
      <c r="AV1703">
        <v>0</v>
      </c>
      <c r="AW1703">
        <v>0</v>
      </c>
      <c r="AX1703">
        <v>0</v>
      </c>
      <c r="AY1703">
        <v>0</v>
      </c>
      <c r="BC1703" t="s">
        <v>63</v>
      </c>
      <c r="BD1703" t="s">
        <v>5904</v>
      </c>
      <c r="BE1703">
        <v>0</v>
      </c>
      <c r="BG1703" t="s">
        <v>3579</v>
      </c>
      <c r="BJ1703" t="s">
        <v>3580</v>
      </c>
    </row>
    <row r="1704" spans="1:62" x14ac:dyDescent="0.35">
      <c r="A1704" t="s">
        <v>5850</v>
      </c>
      <c r="B1704">
        <v>10000</v>
      </c>
      <c r="C1704">
        <v>30000</v>
      </c>
      <c r="D1704">
        <v>45776</v>
      </c>
      <c r="E1704" t="s">
        <v>59</v>
      </c>
      <c r="F1704" t="s">
        <v>5851</v>
      </c>
      <c r="G1704" t="s">
        <v>5852</v>
      </c>
      <c r="I1704">
        <v>1</v>
      </c>
      <c r="J1704" t="s">
        <v>183</v>
      </c>
      <c r="K1704">
        <v>117</v>
      </c>
      <c r="L1704" t="s">
        <v>6044</v>
      </c>
      <c r="M1704" t="s">
        <v>26408</v>
      </c>
      <c r="N1704" t="s">
        <v>1377</v>
      </c>
      <c r="O1704" t="s">
        <v>3849</v>
      </c>
      <c r="P1704">
        <v>3334</v>
      </c>
      <c r="Q1704">
        <f>(P1704/20)+45</f>
        <v>211.7</v>
      </c>
      <c r="R1704" s="34">
        <f>Q1704/60</f>
        <v>3.5283333333333333</v>
      </c>
      <c r="S1704" s="35">
        <v>45771</v>
      </c>
      <c r="U1704">
        <v>3</v>
      </c>
      <c r="V1704">
        <v>10002</v>
      </c>
      <c r="W1704" t="s">
        <v>65</v>
      </c>
      <c r="X1704" t="s">
        <v>5854</v>
      </c>
      <c r="Y1704">
        <v>0</v>
      </c>
      <c r="Z1704">
        <v>10000</v>
      </c>
      <c r="AA1704">
        <v>2</v>
      </c>
      <c r="AB1704">
        <v>0</v>
      </c>
      <c r="AC1704">
        <v>0</v>
      </c>
      <c r="AD1704">
        <v>0</v>
      </c>
      <c r="AG1704">
        <v>0</v>
      </c>
      <c r="AP1704" t="s">
        <v>5855</v>
      </c>
      <c r="AQ1704" t="s">
        <v>2395</v>
      </c>
      <c r="AR1704" t="s">
        <v>12589</v>
      </c>
      <c r="AT1704">
        <v>0</v>
      </c>
      <c r="AU1704">
        <v>0</v>
      </c>
      <c r="AV1704">
        <v>0</v>
      </c>
      <c r="AW1704">
        <v>0</v>
      </c>
      <c r="AX1704">
        <v>0</v>
      </c>
      <c r="AY1704">
        <v>0</v>
      </c>
      <c r="BC1704" t="s">
        <v>63</v>
      </c>
      <c r="BD1704" t="s">
        <v>6523</v>
      </c>
      <c r="BE1704">
        <v>0</v>
      </c>
      <c r="BG1704" t="s">
        <v>2395</v>
      </c>
      <c r="BJ1704" t="s">
        <v>5856</v>
      </c>
    </row>
    <row r="1705" spans="1:62" x14ac:dyDescent="0.35">
      <c r="A1705" t="s">
        <v>4021</v>
      </c>
      <c r="B1705">
        <v>10000</v>
      </c>
      <c r="C1705">
        <v>10000</v>
      </c>
      <c r="D1705">
        <v>45776</v>
      </c>
      <c r="E1705" t="s">
        <v>59</v>
      </c>
      <c r="F1705" t="s">
        <v>4022</v>
      </c>
      <c r="G1705" t="s">
        <v>4023</v>
      </c>
      <c r="I1705">
        <v>1</v>
      </c>
      <c r="J1705" t="s">
        <v>183</v>
      </c>
      <c r="K1705">
        <v>72</v>
      </c>
      <c r="L1705" t="s">
        <v>6056</v>
      </c>
      <c r="M1705" t="s">
        <v>26406</v>
      </c>
      <c r="N1705" t="s">
        <v>869</v>
      </c>
      <c r="O1705" t="s">
        <v>3829</v>
      </c>
      <c r="P1705">
        <v>1000</v>
      </c>
      <c r="S1705" s="35">
        <v>45771</v>
      </c>
      <c r="U1705">
        <v>6</v>
      </c>
      <c r="V1705">
        <v>6000</v>
      </c>
      <c r="W1705" t="s">
        <v>65</v>
      </c>
      <c r="X1705" t="s">
        <v>4025</v>
      </c>
      <c r="Y1705">
        <v>0</v>
      </c>
      <c r="Z1705">
        <v>5000</v>
      </c>
      <c r="AA1705">
        <v>1000</v>
      </c>
      <c r="AB1705">
        <v>0</v>
      </c>
      <c r="AC1705">
        <v>0</v>
      </c>
      <c r="AD1705">
        <v>0</v>
      </c>
      <c r="AG1705">
        <v>0</v>
      </c>
      <c r="AP1705" t="s">
        <v>4026</v>
      </c>
      <c r="AQ1705" t="s">
        <v>282</v>
      </c>
      <c r="AR1705" t="s">
        <v>14518</v>
      </c>
      <c r="AT1705">
        <v>0</v>
      </c>
      <c r="AU1705">
        <v>0</v>
      </c>
      <c r="AV1705">
        <v>0</v>
      </c>
      <c r="AW1705">
        <v>0</v>
      </c>
      <c r="AX1705">
        <v>0</v>
      </c>
      <c r="AY1705">
        <v>0</v>
      </c>
      <c r="BC1705" t="s">
        <v>63</v>
      </c>
      <c r="BD1705" t="s">
        <v>6422</v>
      </c>
      <c r="BE1705">
        <v>0</v>
      </c>
      <c r="BG1705" t="s">
        <v>282</v>
      </c>
      <c r="BJ1705" t="s">
        <v>4027</v>
      </c>
    </row>
    <row r="1706" spans="1:62" x14ac:dyDescent="0.35">
      <c r="A1706" t="s">
        <v>3581</v>
      </c>
      <c r="B1706">
        <v>10000</v>
      </c>
      <c r="C1706">
        <v>10000</v>
      </c>
      <c r="D1706">
        <v>45771</v>
      </c>
      <c r="E1706" t="s">
        <v>59</v>
      </c>
      <c r="F1706" t="s">
        <v>3582</v>
      </c>
      <c r="G1706" t="s">
        <v>3583</v>
      </c>
      <c r="I1706">
        <v>1</v>
      </c>
      <c r="J1706" t="s">
        <v>183</v>
      </c>
      <c r="K1706">
        <v>95</v>
      </c>
      <c r="L1706" t="s">
        <v>6068</v>
      </c>
      <c r="M1706" t="s">
        <v>26408</v>
      </c>
      <c r="N1706" t="s">
        <v>454</v>
      </c>
      <c r="O1706" t="s">
        <v>3837</v>
      </c>
      <c r="P1706">
        <v>358</v>
      </c>
      <c r="Q1706">
        <f t="shared" ref="Q1706:Q1715" si="457">(P1706/20)+45</f>
        <v>62.9</v>
      </c>
      <c r="R1706" s="34">
        <f t="shared" ref="R1706:R1715" si="458">Q1706/60</f>
        <v>1.0483333333333333</v>
      </c>
      <c r="S1706" s="35">
        <v>45771</v>
      </c>
      <c r="U1706">
        <v>28</v>
      </c>
      <c r="V1706">
        <v>10016</v>
      </c>
      <c r="W1706" t="s">
        <v>65</v>
      </c>
      <c r="X1706" t="s">
        <v>3585</v>
      </c>
      <c r="Y1706">
        <v>0</v>
      </c>
      <c r="Z1706">
        <v>10000</v>
      </c>
      <c r="AA1706">
        <v>16</v>
      </c>
      <c r="AB1706">
        <v>0</v>
      </c>
      <c r="AC1706">
        <v>0</v>
      </c>
      <c r="AD1706">
        <v>0</v>
      </c>
      <c r="AG1706">
        <v>0</v>
      </c>
      <c r="AP1706" t="s">
        <v>3586</v>
      </c>
      <c r="AQ1706" t="s">
        <v>465</v>
      </c>
      <c r="AR1706" t="s">
        <v>15009</v>
      </c>
      <c r="AT1706">
        <v>0</v>
      </c>
      <c r="AU1706">
        <v>0</v>
      </c>
      <c r="AV1706">
        <v>0</v>
      </c>
      <c r="AW1706">
        <v>0</v>
      </c>
      <c r="AX1706">
        <v>0</v>
      </c>
      <c r="AY1706">
        <v>0</v>
      </c>
      <c r="BC1706" t="s">
        <v>63</v>
      </c>
      <c r="BD1706" t="s">
        <v>6524</v>
      </c>
      <c r="BE1706">
        <v>0</v>
      </c>
      <c r="BG1706" t="s">
        <v>465</v>
      </c>
      <c r="BJ1706" t="s">
        <v>3587</v>
      </c>
    </row>
    <row r="1707" spans="1:62" x14ac:dyDescent="0.35">
      <c r="A1707" t="s">
        <v>3581</v>
      </c>
      <c r="B1707">
        <v>20000</v>
      </c>
      <c r="C1707">
        <v>10000</v>
      </c>
      <c r="D1707">
        <v>45771</v>
      </c>
      <c r="E1707" t="s">
        <v>59</v>
      </c>
      <c r="F1707" t="s">
        <v>3582</v>
      </c>
      <c r="G1707" t="s">
        <v>3583</v>
      </c>
      <c r="I1707">
        <v>1</v>
      </c>
      <c r="J1707" t="s">
        <v>183</v>
      </c>
      <c r="K1707">
        <v>95</v>
      </c>
      <c r="L1707" t="s">
        <v>6068</v>
      </c>
      <c r="M1707" t="s">
        <v>26408</v>
      </c>
      <c r="N1707" t="s">
        <v>454</v>
      </c>
      <c r="O1707" t="s">
        <v>3837</v>
      </c>
      <c r="P1707">
        <v>357</v>
      </c>
      <c r="Q1707">
        <f t="shared" si="457"/>
        <v>62.85</v>
      </c>
      <c r="R1707" s="34">
        <f t="shared" si="458"/>
        <v>1.0475000000000001</v>
      </c>
      <c r="S1707" s="35">
        <v>45771</v>
      </c>
      <c r="U1707">
        <v>28</v>
      </c>
      <c r="V1707">
        <v>10000</v>
      </c>
      <c r="W1707" t="s">
        <v>65</v>
      </c>
      <c r="X1707" t="s">
        <v>3585</v>
      </c>
      <c r="Y1707">
        <v>0</v>
      </c>
      <c r="Z1707">
        <v>10000</v>
      </c>
      <c r="AA1707">
        <v>0</v>
      </c>
      <c r="AB1707">
        <v>0</v>
      </c>
      <c r="AC1707">
        <v>0</v>
      </c>
      <c r="AD1707">
        <v>0</v>
      </c>
      <c r="AG1707">
        <v>0</v>
      </c>
      <c r="AP1707" t="s">
        <v>3586</v>
      </c>
      <c r="AQ1707" t="s">
        <v>465</v>
      </c>
      <c r="AR1707" t="s">
        <v>15009</v>
      </c>
      <c r="AT1707">
        <v>0</v>
      </c>
      <c r="AU1707">
        <v>0</v>
      </c>
      <c r="AV1707">
        <v>0</v>
      </c>
      <c r="AW1707">
        <v>0</v>
      </c>
      <c r="AX1707">
        <v>0</v>
      </c>
      <c r="AY1707">
        <v>0</v>
      </c>
      <c r="BC1707" t="s">
        <v>63</v>
      </c>
      <c r="BD1707" t="s">
        <v>6524</v>
      </c>
      <c r="BE1707">
        <v>0</v>
      </c>
      <c r="BG1707" t="s">
        <v>465</v>
      </c>
      <c r="BJ1707" t="s">
        <v>3587</v>
      </c>
    </row>
    <row r="1708" spans="1:62" x14ac:dyDescent="0.35">
      <c r="A1708" t="s">
        <v>3581</v>
      </c>
      <c r="B1708">
        <v>30000</v>
      </c>
      <c r="C1708">
        <v>10000</v>
      </c>
      <c r="D1708">
        <v>45771</v>
      </c>
      <c r="E1708" t="s">
        <v>59</v>
      </c>
      <c r="F1708" t="s">
        <v>3582</v>
      </c>
      <c r="G1708" t="s">
        <v>3583</v>
      </c>
      <c r="I1708">
        <v>1</v>
      </c>
      <c r="J1708" t="s">
        <v>183</v>
      </c>
      <c r="K1708">
        <v>95</v>
      </c>
      <c r="L1708" t="s">
        <v>6068</v>
      </c>
      <c r="M1708" t="s">
        <v>26408</v>
      </c>
      <c r="N1708" t="s">
        <v>454</v>
      </c>
      <c r="O1708" t="s">
        <v>3837</v>
      </c>
      <c r="P1708">
        <v>357</v>
      </c>
      <c r="Q1708">
        <f t="shared" si="457"/>
        <v>62.85</v>
      </c>
      <c r="R1708" s="34">
        <f t="shared" si="458"/>
        <v>1.0475000000000001</v>
      </c>
      <c r="S1708" s="35">
        <v>45771</v>
      </c>
      <c r="U1708">
        <v>28</v>
      </c>
      <c r="V1708">
        <v>10000</v>
      </c>
      <c r="W1708" t="s">
        <v>65</v>
      </c>
      <c r="X1708" t="s">
        <v>3585</v>
      </c>
      <c r="Y1708">
        <v>0</v>
      </c>
      <c r="Z1708">
        <v>10000</v>
      </c>
      <c r="AA1708">
        <v>0</v>
      </c>
      <c r="AB1708">
        <v>0</v>
      </c>
      <c r="AC1708">
        <v>0</v>
      </c>
      <c r="AD1708">
        <v>0</v>
      </c>
      <c r="AG1708">
        <v>0</v>
      </c>
      <c r="AP1708" t="s">
        <v>3586</v>
      </c>
      <c r="AQ1708" t="s">
        <v>465</v>
      </c>
      <c r="AR1708" t="s">
        <v>15009</v>
      </c>
      <c r="AT1708">
        <v>0</v>
      </c>
      <c r="AU1708">
        <v>0</v>
      </c>
      <c r="AV1708">
        <v>0</v>
      </c>
      <c r="AW1708">
        <v>0</v>
      </c>
      <c r="AX1708">
        <v>0</v>
      </c>
      <c r="AY1708">
        <v>0</v>
      </c>
      <c r="BC1708" t="s">
        <v>63</v>
      </c>
      <c r="BD1708" t="s">
        <v>6524</v>
      </c>
      <c r="BE1708">
        <v>0</v>
      </c>
      <c r="BG1708" t="s">
        <v>465</v>
      </c>
      <c r="BJ1708" t="s">
        <v>3587</v>
      </c>
    </row>
    <row r="1709" spans="1:62" x14ac:dyDescent="0.35">
      <c r="A1709" t="s">
        <v>3581</v>
      </c>
      <c r="B1709">
        <v>40000</v>
      </c>
      <c r="C1709">
        <v>10000</v>
      </c>
      <c r="D1709">
        <v>45771</v>
      </c>
      <c r="E1709" t="s">
        <v>59</v>
      </c>
      <c r="F1709" t="s">
        <v>3582</v>
      </c>
      <c r="G1709" t="s">
        <v>3583</v>
      </c>
      <c r="I1709">
        <v>1</v>
      </c>
      <c r="J1709" t="s">
        <v>183</v>
      </c>
      <c r="K1709">
        <v>95</v>
      </c>
      <c r="L1709" t="s">
        <v>6068</v>
      </c>
      <c r="M1709" t="s">
        <v>26408</v>
      </c>
      <c r="N1709" t="s">
        <v>454</v>
      </c>
      <c r="O1709" t="s">
        <v>3837</v>
      </c>
      <c r="P1709">
        <v>357</v>
      </c>
      <c r="Q1709">
        <f t="shared" si="457"/>
        <v>62.85</v>
      </c>
      <c r="R1709" s="34">
        <f t="shared" si="458"/>
        <v>1.0475000000000001</v>
      </c>
      <c r="S1709" s="35">
        <v>45771</v>
      </c>
      <c r="U1709">
        <v>28</v>
      </c>
      <c r="V1709">
        <v>10000</v>
      </c>
      <c r="W1709" t="s">
        <v>65</v>
      </c>
      <c r="X1709" t="s">
        <v>3585</v>
      </c>
      <c r="Y1709">
        <v>0</v>
      </c>
      <c r="Z1709">
        <v>10000</v>
      </c>
      <c r="AA1709">
        <v>0</v>
      </c>
      <c r="AB1709">
        <v>0</v>
      </c>
      <c r="AC1709">
        <v>0</v>
      </c>
      <c r="AD1709">
        <v>0</v>
      </c>
      <c r="AG1709">
        <v>0</v>
      </c>
      <c r="AP1709" t="s">
        <v>3586</v>
      </c>
      <c r="AQ1709" t="s">
        <v>465</v>
      </c>
      <c r="AR1709" t="s">
        <v>15009</v>
      </c>
      <c r="AT1709">
        <v>0</v>
      </c>
      <c r="AU1709">
        <v>0</v>
      </c>
      <c r="AV1709">
        <v>0</v>
      </c>
      <c r="AW1709">
        <v>0</v>
      </c>
      <c r="AX1709">
        <v>0</v>
      </c>
      <c r="AY1709">
        <v>0</v>
      </c>
      <c r="BC1709" t="s">
        <v>63</v>
      </c>
      <c r="BD1709" t="s">
        <v>6524</v>
      </c>
      <c r="BE1709">
        <v>0</v>
      </c>
      <c r="BG1709" t="s">
        <v>465</v>
      </c>
      <c r="BJ1709" t="s">
        <v>3587</v>
      </c>
    </row>
    <row r="1710" spans="1:62" x14ac:dyDescent="0.35">
      <c r="A1710" t="s">
        <v>3581</v>
      </c>
      <c r="B1710">
        <v>50000</v>
      </c>
      <c r="C1710">
        <v>10000</v>
      </c>
      <c r="D1710">
        <v>45771</v>
      </c>
      <c r="E1710" t="s">
        <v>59</v>
      </c>
      <c r="F1710" t="s">
        <v>3582</v>
      </c>
      <c r="G1710" t="s">
        <v>3583</v>
      </c>
      <c r="I1710">
        <v>1</v>
      </c>
      <c r="J1710" t="s">
        <v>183</v>
      </c>
      <c r="K1710">
        <v>95</v>
      </c>
      <c r="L1710" t="s">
        <v>6068</v>
      </c>
      <c r="M1710" t="s">
        <v>26408</v>
      </c>
      <c r="N1710" t="s">
        <v>454</v>
      </c>
      <c r="O1710" t="s">
        <v>3837</v>
      </c>
      <c r="P1710">
        <v>357</v>
      </c>
      <c r="Q1710">
        <f t="shared" si="457"/>
        <v>62.85</v>
      </c>
      <c r="R1710" s="34">
        <f t="shared" si="458"/>
        <v>1.0475000000000001</v>
      </c>
      <c r="S1710" s="35">
        <v>45771</v>
      </c>
      <c r="U1710">
        <v>28</v>
      </c>
      <c r="V1710">
        <v>10000</v>
      </c>
      <c r="W1710" t="s">
        <v>65</v>
      </c>
      <c r="X1710" t="s">
        <v>3585</v>
      </c>
      <c r="Y1710">
        <v>0</v>
      </c>
      <c r="Z1710">
        <v>10000</v>
      </c>
      <c r="AA1710">
        <v>0</v>
      </c>
      <c r="AB1710">
        <v>0</v>
      </c>
      <c r="AC1710">
        <v>0</v>
      </c>
      <c r="AD1710">
        <v>0</v>
      </c>
      <c r="AG1710">
        <v>0</v>
      </c>
      <c r="AP1710" t="s">
        <v>3586</v>
      </c>
      <c r="AQ1710" t="s">
        <v>465</v>
      </c>
      <c r="AR1710" t="s">
        <v>15009</v>
      </c>
      <c r="AT1710">
        <v>0</v>
      </c>
      <c r="AU1710">
        <v>0</v>
      </c>
      <c r="AV1710">
        <v>0</v>
      </c>
      <c r="AW1710">
        <v>0</v>
      </c>
      <c r="AX1710">
        <v>0</v>
      </c>
      <c r="AY1710">
        <v>0</v>
      </c>
      <c r="BC1710" t="s">
        <v>63</v>
      </c>
      <c r="BD1710" t="s">
        <v>6524</v>
      </c>
      <c r="BE1710">
        <v>0</v>
      </c>
      <c r="BG1710" t="s">
        <v>465</v>
      </c>
      <c r="BJ1710" t="s">
        <v>3587</v>
      </c>
    </row>
    <row r="1711" spans="1:62" x14ac:dyDescent="0.35">
      <c r="A1711" t="s">
        <v>3581</v>
      </c>
      <c r="B1711">
        <v>60000</v>
      </c>
      <c r="C1711">
        <v>10000</v>
      </c>
      <c r="D1711">
        <v>45771</v>
      </c>
      <c r="E1711" t="s">
        <v>59</v>
      </c>
      <c r="F1711" t="s">
        <v>3582</v>
      </c>
      <c r="G1711" t="s">
        <v>3583</v>
      </c>
      <c r="I1711">
        <v>1</v>
      </c>
      <c r="J1711" t="s">
        <v>183</v>
      </c>
      <c r="K1711">
        <v>95</v>
      </c>
      <c r="L1711" t="s">
        <v>6068</v>
      </c>
      <c r="M1711" t="s">
        <v>26408</v>
      </c>
      <c r="N1711" t="s">
        <v>454</v>
      </c>
      <c r="O1711" t="s">
        <v>3837</v>
      </c>
      <c r="P1711">
        <v>357</v>
      </c>
      <c r="Q1711">
        <f t="shared" si="457"/>
        <v>62.85</v>
      </c>
      <c r="R1711" s="34">
        <f t="shared" si="458"/>
        <v>1.0475000000000001</v>
      </c>
      <c r="S1711" s="35">
        <v>45771</v>
      </c>
      <c r="U1711">
        <v>28</v>
      </c>
      <c r="V1711">
        <v>10000</v>
      </c>
      <c r="W1711" t="s">
        <v>65</v>
      </c>
      <c r="X1711" t="s">
        <v>3585</v>
      </c>
      <c r="Y1711">
        <v>0</v>
      </c>
      <c r="Z1711">
        <v>10000</v>
      </c>
      <c r="AA1711">
        <v>0</v>
      </c>
      <c r="AB1711">
        <v>0</v>
      </c>
      <c r="AC1711">
        <v>0</v>
      </c>
      <c r="AD1711">
        <v>0</v>
      </c>
      <c r="AG1711">
        <v>0</v>
      </c>
      <c r="AP1711" t="s">
        <v>3586</v>
      </c>
      <c r="AQ1711" t="s">
        <v>465</v>
      </c>
      <c r="AR1711" t="s">
        <v>15009</v>
      </c>
      <c r="AT1711">
        <v>0</v>
      </c>
      <c r="AU1711">
        <v>0</v>
      </c>
      <c r="AV1711">
        <v>0</v>
      </c>
      <c r="AW1711">
        <v>0</v>
      </c>
      <c r="AX1711">
        <v>0</v>
      </c>
      <c r="AY1711">
        <v>0</v>
      </c>
      <c r="BC1711" t="s">
        <v>63</v>
      </c>
      <c r="BD1711" t="s">
        <v>6524</v>
      </c>
      <c r="BE1711">
        <v>0</v>
      </c>
      <c r="BG1711" t="s">
        <v>465</v>
      </c>
      <c r="BJ1711" t="s">
        <v>3587</v>
      </c>
    </row>
    <row r="1712" spans="1:62" x14ac:dyDescent="0.35">
      <c r="A1712" t="s">
        <v>3581</v>
      </c>
      <c r="B1712">
        <v>70000</v>
      </c>
      <c r="C1712">
        <v>10000</v>
      </c>
      <c r="D1712">
        <v>45771</v>
      </c>
      <c r="E1712" t="s">
        <v>59</v>
      </c>
      <c r="F1712" t="s">
        <v>3582</v>
      </c>
      <c r="G1712" t="s">
        <v>3583</v>
      </c>
      <c r="I1712">
        <v>1</v>
      </c>
      <c r="J1712" t="s">
        <v>183</v>
      </c>
      <c r="K1712">
        <v>95</v>
      </c>
      <c r="L1712" t="s">
        <v>6068</v>
      </c>
      <c r="M1712" t="s">
        <v>26408</v>
      </c>
      <c r="N1712" t="s">
        <v>454</v>
      </c>
      <c r="O1712" t="s">
        <v>3837</v>
      </c>
      <c r="P1712">
        <v>357</v>
      </c>
      <c r="Q1712">
        <f t="shared" si="457"/>
        <v>62.85</v>
      </c>
      <c r="R1712" s="34">
        <f t="shared" si="458"/>
        <v>1.0475000000000001</v>
      </c>
      <c r="S1712" s="35">
        <v>45771</v>
      </c>
      <c r="U1712">
        <v>28</v>
      </c>
      <c r="V1712">
        <v>10000</v>
      </c>
      <c r="W1712" t="s">
        <v>65</v>
      </c>
      <c r="X1712" t="s">
        <v>3585</v>
      </c>
      <c r="Y1712">
        <v>0</v>
      </c>
      <c r="Z1712">
        <v>10000</v>
      </c>
      <c r="AA1712">
        <v>0</v>
      </c>
      <c r="AB1712">
        <v>0</v>
      </c>
      <c r="AC1712">
        <v>0</v>
      </c>
      <c r="AD1712">
        <v>0</v>
      </c>
      <c r="AG1712">
        <v>0</v>
      </c>
      <c r="AP1712" t="s">
        <v>3586</v>
      </c>
      <c r="AQ1712" t="s">
        <v>465</v>
      </c>
      <c r="AR1712" t="s">
        <v>15009</v>
      </c>
      <c r="AT1712">
        <v>0</v>
      </c>
      <c r="AU1712">
        <v>0</v>
      </c>
      <c r="AV1712">
        <v>0</v>
      </c>
      <c r="AW1712">
        <v>0</v>
      </c>
      <c r="AX1712">
        <v>0</v>
      </c>
      <c r="AY1712">
        <v>0</v>
      </c>
      <c r="BC1712" t="s">
        <v>63</v>
      </c>
      <c r="BD1712" t="s">
        <v>6524</v>
      </c>
      <c r="BE1712">
        <v>0</v>
      </c>
      <c r="BG1712" t="s">
        <v>465</v>
      </c>
      <c r="BJ1712" t="s">
        <v>3587</v>
      </c>
    </row>
    <row r="1713" spans="1:62" x14ac:dyDescent="0.35">
      <c r="A1713" t="s">
        <v>3581</v>
      </c>
      <c r="B1713">
        <v>80000</v>
      </c>
      <c r="C1713">
        <v>10000</v>
      </c>
      <c r="D1713">
        <v>45771</v>
      </c>
      <c r="E1713" t="s">
        <v>59</v>
      </c>
      <c r="F1713" t="s">
        <v>3582</v>
      </c>
      <c r="G1713" t="s">
        <v>3583</v>
      </c>
      <c r="I1713">
        <v>1</v>
      </c>
      <c r="J1713" t="s">
        <v>183</v>
      </c>
      <c r="K1713">
        <v>95</v>
      </c>
      <c r="L1713" t="s">
        <v>6068</v>
      </c>
      <c r="M1713" t="s">
        <v>26408</v>
      </c>
      <c r="N1713" t="s">
        <v>454</v>
      </c>
      <c r="O1713" t="s">
        <v>3837</v>
      </c>
      <c r="P1713">
        <v>357</v>
      </c>
      <c r="Q1713">
        <f t="shared" si="457"/>
        <v>62.85</v>
      </c>
      <c r="R1713" s="34">
        <f t="shared" si="458"/>
        <v>1.0475000000000001</v>
      </c>
      <c r="S1713" s="35">
        <v>45771</v>
      </c>
      <c r="U1713">
        <v>28</v>
      </c>
      <c r="V1713">
        <v>10000</v>
      </c>
      <c r="W1713" t="s">
        <v>65</v>
      </c>
      <c r="X1713" t="s">
        <v>3585</v>
      </c>
      <c r="Y1713">
        <v>0</v>
      </c>
      <c r="Z1713">
        <v>10000</v>
      </c>
      <c r="AA1713">
        <v>0</v>
      </c>
      <c r="AB1713">
        <v>0</v>
      </c>
      <c r="AC1713">
        <v>0</v>
      </c>
      <c r="AD1713">
        <v>0</v>
      </c>
      <c r="AG1713">
        <v>0</v>
      </c>
      <c r="AP1713" t="s">
        <v>3586</v>
      </c>
      <c r="AQ1713" t="s">
        <v>465</v>
      </c>
      <c r="AR1713" t="s">
        <v>15009</v>
      </c>
      <c r="AT1713">
        <v>0</v>
      </c>
      <c r="AU1713">
        <v>0</v>
      </c>
      <c r="AV1713">
        <v>0</v>
      </c>
      <c r="AW1713">
        <v>0</v>
      </c>
      <c r="AX1713">
        <v>0</v>
      </c>
      <c r="AY1713">
        <v>0</v>
      </c>
      <c r="BC1713" t="s">
        <v>63</v>
      </c>
      <c r="BD1713" t="s">
        <v>6524</v>
      </c>
      <c r="BE1713">
        <v>0</v>
      </c>
      <c r="BG1713" t="s">
        <v>465</v>
      </c>
      <c r="BJ1713" t="s">
        <v>3587</v>
      </c>
    </row>
    <row r="1714" spans="1:62" x14ac:dyDescent="0.35">
      <c r="A1714" t="s">
        <v>3581</v>
      </c>
      <c r="B1714">
        <v>90000</v>
      </c>
      <c r="C1714">
        <v>10000</v>
      </c>
      <c r="D1714">
        <v>45771</v>
      </c>
      <c r="E1714" t="s">
        <v>59</v>
      </c>
      <c r="F1714" t="s">
        <v>3582</v>
      </c>
      <c r="G1714" t="s">
        <v>3583</v>
      </c>
      <c r="I1714">
        <v>1</v>
      </c>
      <c r="J1714" t="s">
        <v>183</v>
      </c>
      <c r="K1714">
        <v>95</v>
      </c>
      <c r="L1714" t="s">
        <v>6068</v>
      </c>
      <c r="M1714" t="s">
        <v>26408</v>
      </c>
      <c r="N1714" t="s">
        <v>454</v>
      </c>
      <c r="O1714" t="s">
        <v>3837</v>
      </c>
      <c r="P1714">
        <v>357</v>
      </c>
      <c r="Q1714">
        <f t="shared" si="457"/>
        <v>62.85</v>
      </c>
      <c r="R1714" s="34">
        <f t="shared" si="458"/>
        <v>1.0475000000000001</v>
      </c>
      <c r="S1714" s="35">
        <v>45771</v>
      </c>
      <c r="U1714">
        <v>28</v>
      </c>
      <c r="V1714">
        <v>10000</v>
      </c>
      <c r="W1714" t="s">
        <v>65</v>
      </c>
      <c r="X1714" t="s">
        <v>3585</v>
      </c>
      <c r="Y1714">
        <v>0</v>
      </c>
      <c r="Z1714">
        <v>10000</v>
      </c>
      <c r="AA1714">
        <v>0</v>
      </c>
      <c r="AB1714">
        <v>0</v>
      </c>
      <c r="AC1714">
        <v>0</v>
      </c>
      <c r="AD1714">
        <v>0</v>
      </c>
      <c r="AG1714">
        <v>0</v>
      </c>
      <c r="AP1714" t="s">
        <v>3586</v>
      </c>
      <c r="AQ1714" t="s">
        <v>465</v>
      </c>
      <c r="AR1714" t="s">
        <v>15009</v>
      </c>
      <c r="AT1714">
        <v>0</v>
      </c>
      <c r="AU1714">
        <v>0</v>
      </c>
      <c r="AV1714">
        <v>0</v>
      </c>
      <c r="AW1714">
        <v>0</v>
      </c>
      <c r="AX1714">
        <v>0</v>
      </c>
      <c r="AY1714">
        <v>0</v>
      </c>
      <c r="BC1714" t="s">
        <v>63</v>
      </c>
      <c r="BD1714" t="s">
        <v>6524</v>
      </c>
      <c r="BE1714">
        <v>0</v>
      </c>
      <c r="BG1714" t="s">
        <v>465</v>
      </c>
      <c r="BJ1714" t="s">
        <v>3587</v>
      </c>
    </row>
    <row r="1715" spans="1:62" x14ac:dyDescent="0.35">
      <c r="A1715" t="s">
        <v>3581</v>
      </c>
      <c r="B1715">
        <v>100000</v>
      </c>
      <c r="C1715">
        <v>10000</v>
      </c>
      <c r="D1715">
        <v>45771</v>
      </c>
      <c r="E1715" t="s">
        <v>59</v>
      </c>
      <c r="F1715" t="s">
        <v>3582</v>
      </c>
      <c r="G1715" t="s">
        <v>3583</v>
      </c>
      <c r="I1715">
        <v>1</v>
      </c>
      <c r="J1715" t="s">
        <v>183</v>
      </c>
      <c r="K1715">
        <v>95</v>
      </c>
      <c r="L1715" t="s">
        <v>6068</v>
      </c>
      <c r="M1715" t="s">
        <v>26408</v>
      </c>
      <c r="N1715" t="s">
        <v>454</v>
      </c>
      <c r="O1715" t="s">
        <v>3837</v>
      </c>
      <c r="P1715">
        <v>357</v>
      </c>
      <c r="Q1715">
        <f t="shared" si="457"/>
        <v>62.85</v>
      </c>
      <c r="R1715" s="34">
        <f t="shared" si="458"/>
        <v>1.0475000000000001</v>
      </c>
      <c r="S1715" s="35">
        <v>45771</v>
      </c>
      <c r="U1715">
        <v>28</v>
      </c>
      <c r="V1715">
        <v>10000</v>
      </c>
      <c r="W1715" t="s">
        <v>65</v>
      </c>
      <c r="X1715" t="s">
        <v>3585</v>
      </c>
      <c r="Y1715">
        <v>0</v>
      </c>
      <c r="Z1715">
        <v>10000</v>
      </c>
      <c r="AA1715">
        <v>0</v>
      </c>
      <c r="AB1715">
        <v>0</v>
      </c>
      <c r="AC1715">
        <v>0</v>
      </c>
      <c r="AD1715">
        <v>0</v>
      </c>
      <c r="AG1715">
        <v>0</v>
      </c>
      <c r="AP1715" t="s">
        <v>3586</v>
      </c>
      <c r="AQ1715" t="s">
        <v>465</v>
      </c>
      <c r="AR1715" t="s">
        <v>15009</v>
      </c>
      <c r="AT1715">
        <v>0</v>
      </c>
      <c r="AU1715">
        <v>0</v>
      </c>
      <c r="AV1715">
        <v>0</v>
      </c>
      <c r="AW1715">
        <v>0</v>
      </c>
      <c r="AX1715">
        <v>0</v>
      </c>
      <c r="AY1715">
        <v>0</v>
      </c>
      <c r="BC1715" t="s">
        <v>63</v>
      </c>
      <c r="BD1715" t="s">
        <v>6524</v>
      </c>
      <c r="BE1715">
        <v>0</v>
      </c>
      <c r="BG1715" t="s">
        <v>465</v>
      </c>
      <c r="BJ1715" t="s">
        <v>3587</v>
      </c>
    </row>
    <row r="1716" spans="1:62" x14ac:dyDescent="0.35">
      <c r="A1716" t="s">
        <v>3588</v>
      </c>
      <c r="B1716">
        <v>10000</v>
      </c>
      <c r="C1716">
        <v>10000</v>
      </c>
      <c r="D1716">
        <v>45771</v>
      </c>
      <c r="E1716" t="s">
        <v>59</v>
      </c>
      <c r="F1716" t="s">
        <v>3589</v>
      </c>
      <c r="G1716" t="s">
        <v>3334</v>
      </c>
      <c r="I1716">
        <v>1</v>
      </c>
      <c r="J1716" t="s">
        <v>183</v>
      </c>
      <c r="K1716">
        <v>66</v>
      </c>
      <c r="L1716" t="s">
        <v>6066</v>
      </c>
      <c r="M1716" t="s">
        <v>26408</v>
      </c>
      <c r="N1716" t="s">
        <v>3192</v>
      </c>
      <c r="O1716" t="s">
        <v>3843</v>
      </c>
      <c r="P1716">
        <v>5000</v>
      </c>
      <c r="Q1716">
        <f t="shared" ref="Q1716:Q1717" si="459">(P1716/50)+45</f>
        <v>145</v>
      </c>
      <c r="R1716" s="34">
        <f t="shared" ref="R1716:R1717" si="460">Q1716/60</f>
        <v>2.4166666666666665</v>
      </c>
      <c r="S1716" s="35">
        <v>45771</v>
      </c>
      <c r="U1716">
        <v>1</v>
      </c>
      <c r="V1716">
        <v>5000</v>
      </c>
      <c r="W1716" t="s">
        <v>65</v>
      </c>
      <c r="X1716" t="s">
        <v>3335</v>
      </c>
      <c r="Y1716">
        <v>0</v>
      </c>
      <c r="Z1716">
        <v>5000</v>
      </c>
      <c r="AA1716">
        <v>0</v>
      </c>
      <c r="AB1716">
        <v>0</v>
      </c>
      <c r="AC1716">
        <v>0</v>
      </c>
      <c r="AD1716">
        <v>0</v>
      </c>
      <c r="AG1716">
        <v>0</v>
      </c>
      <c r="AP1716" t="s">
        <v>3336</v>
      </c>
      <c r="AQ1716" t="s">
        <v>275</v>
      </c>
      <c r="AR1716" t="s">
        <v>21306</v>
      </c>
      <c r="AT1716">
        <v>0</v>
      </c>
      <c r="AU1716">
        <v>0</v>
      </c>
      <c r="AV1716">
        <v>0</v>
      </c>
      <c r="AW1716">
        <v>0</v>
      </c>
      <c r="AX1716">
        <v>0</v>
      </c>
      <c r="AY1716">
        <v>0</v>
      </c>
      <c r="BC1716" t="s">
        <v>63</v>
      </c>
      <c r="BD1716" t="s">
        <v>5905</v>
      </c>
      <c r="BE1716">
        <v>0</v>
      </c>
      <c r="BG1716" t="s">
        <v>275</v>
      </c>
      <c r="BJ1716" t="s">
        <v>3590</v>
      </c>
    </row>
    <row r="1717" spans="1:62" x14ac:dyDescent="0.35">
      <c r="A1717" t="s">
        <v>3591</v>
      </c>
      <c r="B1717">
        <v>10000</v>
      </c>
      <c r="C1717">
        <v>10000</v>
      </c>
      <c r="D1717">
        <v>45771</v>
      </c>
      <c r="E1717" t="s">
        <v>59</v>
      </c>
      <c r="F1717" t="s">
        <v>3592</v>
      </c>
      <c r="G1717" t="s">
        <v>3593</v>
      </c>
      <c r="I1717">
        <v>1</v>
      </c>
      <c r="J1717" t="s">
        <v>183</v>
      </c>
      <c r="K1717">
        <v>62</v>
      </c>
      <c r="L1717" t="s">
        <v>6066</v>
      </c>
      <c r="M1717" t="s">
        <v>26408</v>
      </c>
      <c r="N1717" t="s">
        <v>830</v>
      </c>
      <c r="O1717" t="s">
        <v>3852</v>
      </c>
      <c r="P1717">
        <v>2000</v>
      </c>
      <c r="Q1717">
        <f t="shared" si="459"/>
        <v>85</v>
      </c>
      <c r="R1717" s="34">
        <f t="shared" si="460"/>
        <v>1.4166666666666667</v>
      </c>
      <c r="S1717" s="35">
        <v>45771</v>
      </c>
      <c r="U1717">
        <v>1</v>
      </c>
      <c r="V1717">
        <v>2000</v>
      </c>
      <c r="W1717" t="s">
        <v>65</v>
      </c>
      <c r="X1717" t="s">
        <v>3353</v>
      </c>
      <c r="Y1717">
        <v>0</v>
      </c>
      <c r="Z1717">
        <v>2000</v>
      </c>
      <c r="AA1717">
        <v>0</v>
      </c>
      <c r="AB1717">
        <v>0</v>
      </c>
      <c r="AC1717">
        <v>0</v>
      </c>
      <c r="AD1717">
        <v>0</v>
      </c>
      <c r="AG1717">
        <v>0</v>
      </c>
      <c r="AP1717" t="s">
        <v>3354</v>
      </c>
      <c r="AQ1717" t="s">
        <v>275</v>
      </c>
      <c r="AR1717" t="s">
        <v>21306</v>
      </c>
      <c r="AT1717">
        <v>0</v>
      </c>
      <c r="AU1717">
        <v>0</v>
      </c>
      <c r="AV1717">
        <v>0</v>
      </c>
      <c r="AW1717">
        <v>0</v>
      </c>
      <c r="AX1717">
        <v>0</v>
      </c>
      <c r="AY1717">
        <v>0</v>
      </c>
      <c r="BC1717" t="s">
        <v>63</v>
      </c>
      <c r="BD1717" t="s">
        <v>5906</v>
      </c>
      <c r="BE1717">
        <v>0</v>
      </c>
      <c r="BG1717" t="s">
        <v>275</v>
      </c>
      <c r="BJ1717" t="s">
        <v>3594</v>
      </c>
    </row>
    <row r="1718" spans="1:62" x14ac:dyDescent="0.35">
      <c r="A1718" t="s">
        <v>5861</v>
      </c>
      <c r="B1718">
        <v>10000</v>
      </c>
      <c r="C1718">
        <v>10000</v>
      </c>
      <c r="D1718">
        <v>45776</v>
      </c>
      <c r="E1718" t="s">
        <v>59</v>
      </c>
      <c r="F1718" t="s">
        <v>5862</v>
      </c>
      <c r="G1718" t="s">
        <v>5863</v>
      </c>
      <c r="I1718">
        <v>1</v>
      </c>
      <c r="J1718" t="s">
        <v>183</v>
      </c>
      <c r="K1718">
        <v>79</v>
      </c>
      <c r="L1718" t="s">
        <v>6076</v>
      </c>
      <c r="M1718" t="s">
        <v>26406</v>
      </c>
      <c r="N1718" t="s">
        <v>92</v>
      </c>
      <c r="O1718" t="s">
        <v>3828</v>
      </c>
      <c r="P1718">
        <v>139</v>
      </c>
      <c r="Q1718">
        <f t="shared" ref="Q1718:Q1731" si="461">(P1718/20)+30</f>
        <v>36.950000000000003</v>
      </c>
      <c r="R1718" s="34">
        <f t="shared" ref="R1718:R1733" si="462">Q1718/60</f>
        <v>0.61583333333333334</v>
      </c>
      <c r="S1718" s="35">
        <v>45771</v>
      </c>
      <c r="U1718">
        <v>36</v>
      </c>
      <c r="V1718">
        <v>5004</v>
      </c>
      <c r="W1718" t="s">
        <v>65</v>
      </c>
      <c r="X1718" t="s">
        <v>1913</v>
      </c>
      <c r="Y1718">
        <v>0</v>
      </c>
      <c r="Z1718">
        <v>5000</v>
      </c>
      <c r="AA1718">
        <v>4</v>
      </c>
      <c r="AB1718">
        <v>0</v>
      </c>
      <c r="AC1718">
        <v>0</v>
      </c>
      <c r="AD1718">
        <v>0</v>
      </c>
      <c r="AG1718">
        <v>0</v>
      </c>
      <c r="AP1718" t="s">
        <v>1914</v>
      </c>
      <c r="AQ1718" t="s">
        <v>1915</v>
      </c>
      <c r="AR1718" t="s">
        <v>16389</v>
      </c>
      <c r="AT1718">
        <v>0</v>
      </c>
      <c r="AU1718">
        <v>0</v>
      </c>
      <c r="AV1718">
        <v>0</v>
      </c>
      <c r="AW1718">
        <v>0</v>
      </c>
      <c r="AX1718">
        <v>0</v>
      </c>
      <c r="AY1718">
        <v>0</v>
      </c>
      <c r="BC1718" t="s">
        <v>63</v>
      </c>
      <c r="BD1718" t="s">
        <v>6429</v>
      </c>
      <c r="BE1718">
        <v>0</v>
      </c>
      <c r="BG1718" t="s">
        <v>1915</v>
      </c>
      <c r="BJ1718" t="s">
        <v>5864</v>
      </c>
    </row>
    <row r="1719" spans="1:62" x14ac:dyDescent="0.35">
      <c r="A1719" t="s">
        <v>5865</v>
      </c>
      <c r="B1719">
        <v>10000</v>
      </c>
      <c r="C1719">
        <v>10000</v>
      </c>
      <c r="D1719">
        <v>45776</v>
      </c>
      <c r="E1719" t="s">
        <v>59</v>
      </c>
      <c r="F1719" t="s">
        <v>5866</v>
      </c>
      <c r="G1719" t="s">
        <v>5863</v>
      </c>
      <c r="I1719">
        <v>1</v>
      </c>
      <c r="J1719" t="s">
        <v>183</v>
      </c>
      <c r="K1719">
        <v>79</v>
      </c>
      <c r="L1719" t="s">
        <v>6076</v>
      </c>
      <c r="M1719" t="s">
        <v>26406</v>
      </c>
      <c r="N1719" t="s">
        <v>92</v>
      </c>
      <c r="O1719" t="s">
        <v>3828</v>
      </c>
      <c r="P1719">
        <v>60</v>
      </c>
      <c r="Q1719">
        <f t="shared" si="461"/>
        <v>33</v>
      </c>
      <c r="R1719" s="34">
        <f t="shared" si="462"/>
        <v>0.55000000000000004</v>
      </c>
      <c r="S1719" s="35">
        <v>45771</v>
      </c>
      <c r="U1719">
        <v>84</v>
      </c>
      <c r="V1719">
        <v>5040</v>
      </c>
      <c r="W1719" t="s">
        <v>65</v>
      </c>
      <c r="X1719" t="s">
        <v>1920</v>
      </c>
      <c r="Y1719">
        <v>0</v>
      </c>
      <c r="Z1719">
        <v>5000</v>
      </c>
      <c r="AA1719">
        <v>40</v>
      </c>
      <c r="AB1719">
        <v>0</v>
      </c>
      <c r="AC1719">
        <v>0</v>
      </c>
      <c r="AD1719">
        <v>0</v>
      </c>
      <c r="AG1719">
        <v>0</v>
      </c>
      <c r="AP1719" t="s">
        <v>1921</v>
      </c>
      <c r="AQ1719" t="s">
        <v>1915</v>
      </c>
      <c r="AR1719" t="s">
        <v>16389</v>
      </c>
      <c r="AT1719">
        <v>0</v>
      </c>
      <c r="AU1719">
        <v>0</v>
      </c>
      <c r="AV1719">
        <v>0</v>
      </c>
      <c r="AW1719">
        <v>0</v>
      </c>
      <c r="AX1719">
        <v>0</v>
      </c>
      <c r="AY1719">
        <v>0</v>
      </c>
      <c r="BC1719" t="s">
        <v>63</v>
      </c>
      <c r="BD1719" t="s">
        <v>6430</v>
      </c>
      <c r="BE1719">
        <v>0</v>
      </c>
      <c r="BG1719" t="s">
        <v>1915</v>
      </c>
      <c r="BJ1719" t="s">
        <v>5864</v>
      </c>
    </row>
    <row r="1720" spans="1:62" x14ac:dyDescent="0.35">
      <c r="A1720" t="s">
        <v>5867</v>
      </c>
      <c r="B1720">
        <v>10000</v>
      </c>
      <c r="C1720">
        <v>10000</v>
      </c>
      <c r="D1720">
        <v>45776</v>
      </c>
      <c r="E1720" t="s">
        <v>59</v>
      </c>
      <c r="F1720" t="s">
        <v>5866</v>
      </c>
      <c r="G1720" t="s">
        <v>5863</v>
      </c>
      <c r="I1720">
        <v>1</v>
      </c>
      <c r="J1720" t="s">
        <v>183</v>
      </c>
      <c r="K1720">
        <v>79</v>
      </c>
      <c r="L1720" t="s">
        <v>6076</v>
      </c>
      <c r="M1720" t="s">
        <v>26406</v>
      </c>
      <c r="N1720" t="s">
        <v>92</v>
      </c>
      <c r="O1720" t="s">
        <v>3828</v>
      </c>
      <c r="P1720">
        <v>40</v>
      </c>
      <c r="Q1720">
        <f t="shared" si="461"/>
        <v>32</v>
      </c>
      <c r="R1720" s="34">
        <f t="shared" si="462"/>
        <v>0.53333333333333333</v>
      </c>
      <c r="S1720" s="35">
        <v>45771</v>
      </c>
      <c r="U1720">
        <v>126</v>
      </c>
      <c r="V1720">
        <v>5040</v>
      </c>
      <c r="W1720" t="s">
        <v>65</v>
      </c>
      <c r="X1720" t="s">
        <v>1925</v>
      </c>
      <c r="Y1720">
        <v>0</v>
      </c>
      <c r="Z1720">
        <v>5000</v>
      </c>
      <c r="AA1720">
        <v>40</v>
      </c>
      <c r="AB1720">
        <v>0</v>
      </c>
      <c r="AC1720">
        <v>0</v>
      </c>
      <c r="AD1720">
        <v>0</v>
      </c>
      <c r="AG1720">
        <v>0</v>
      </c>
      <c r="AP1720" t="s">
        <v>1926</v>
      </c>
      <c r="AQ1720" t="s">
        <v>1915</v>
      </c>
      <c r="AR1720" t="s">
        <v>16389</v>
      </c>
      <c r="AT1720">
        <v>0</v>
      </c>
      <c r="AU1720">
        <v>0</v>
      </c>
      <c r="AV1720">
        <v>0</v>
      </c>
      <c r="AW1720">
        <v>0</v>
      </c>
      <c r="AX1720">
        <v>0</v>
      </c>
      <c r="AY1720">
        <v>0</v>
      </c>
      <c r="BC1720" t="s">
        <v>63</v>
      </c>
      <c r="BD1720" t="s">
        <v>6431</v>
      </c>
      <c r="BE1720">
        <v>0</v>
      </c>
      <c r="BG1720" t="s">
        <v>1915</v>
      </c>
      <c r="BJ1720" t="s">
        <v>5864</v>
      </c>
    </row>
    <row r="1721" spans="1:62" x14ac:dyDescent="0.35">
      <c r="A1721" t="s">
        <v>5868</v>
      </c>
      <c r="B1721">
        <v>10000</v>
      </c>
      <c r="C1721">
        <v>10000</v>
      </c>
      <c r="D1721">
        <v>45776</v>
      </c>
      <c r="E1721" t="s">
        <v>59</v>
      </c>
      <c r="F1721" t="s">
        <v>5862</v>
      </c>
      <c r="G1721" t="s">
        <v>5863</v>
      </c>
      <c r="I1721">
        <v>1</v>
      </c>
      <c r="J1721" t="s">
        <v>183</v>
      </c>
      <c r="K1721">
        <v>79</v>
      </c>
      <c r="L1721" t="s">
        <v>6076</v>
      </c>
      <c r="M1721" t="s">
        <v>26406</v>
      </c>
      <c r="N1721" t="s">
        <v>92</v>
      </c>
      <c r="O1721" t="s">
        <v>3828</v>
      </c>
      <c r="P1721">
        <v>24</v>
      </c>
      <c r="Q1721">
        <f t="shared" si="461"/>
        <v>31.2</v>
      </c>
      <c r="R1721" s="34">
        <f t="shared" si="462"/>
        <v>0.52</v>
      </c>
      <c r="S1721" s="35">
        <v>45771</v>
      </c>
      <c r="U1721">
        <v>210</v>
      </c>
      <c r="V1721">
        <v>5040</v>
      </c>
      <c r="W1721" t="s">
        <v>65</v>
      </c>
      <c r="X1721" t="s">
        <v>1930</v>
      </c>
      <c r="Y1721">
        <v>0</v>
      </c>
      <c r="Z1721">
        <v>5000</v>
      </c>
      <c r="AA1721">
        <v>40</v>
      </c>
      <c r="AB1721">
        <v>0</v>
      </c>
      <c r="AC1721">
        <v>0</v>
      </c>
      <c r="AD1721">
        <v>0</v>
      </c>
      <c r="AG1721">
        <v>0</v>
      </c>
      <c r="AP1721" t="s">
        <v>1931</v>
      </c>
      <c r="AQ1721" t="s">
        <v>1915</v>
      </c>
      <c r="AR1721" t="s">
        <v>16389</v>
      </c>
      <c r="AT1721">
        <v>0</v>
      </c>
      <c r="AU1721">
        <v>0</v>
      </c>
      <c r="AV1721">
        <v>0</v>
      </c>
      <c r="AW1721">
        <v>0</v>
      </c>
      <c r="AX1721">
        <v>0</v>
      </c>
      <c r="AY1721">
        <v>0</v>
      </c>
      <c r="BC1721" t="s">
        <v>63</v>
      </c>
      <c r="BD1721" t="s">
        <v>6432</v>
      </c>
      <c r="BE1721">
        <v>0</v>
      </c>
      <c r="BG1721" t="s">
        <v>1915</v>
      </c>
      <c r="BJ1721" t="s">
        <v>5864</v>
      </c>
    </row>
    <row r="1722" spans="1:62" x14ac:dyDescent="0.35">
      <c r="A1722" t="s">
        <v>5869</v>
      </c>
      <c r="B1722">
        <v>10000</v>
      </c>
      <c r="C1722">
        <v>10000</v>
      </c>
      <c r="D1722">
        <v>45776</v>
      </c>
      <c r="E1722" t="s">
        <v>59</v>
      </c>
      <c r="F1722" t="s">
        <v>5870</v>
      </c>
      <c r="G1722" t="s">
        <v>5863</v>
      </c>
      <c r="I1722">
        <v>1</v>
      </c>
      <c r="J1722" t="s">
        <v>183</v>
      </c>
      <c r="K1722">
        <v>79</v>
      </c>
      <c r="L1722" t="s">
        <v>6076</v>
      </c>
      <c r="M1722" t="s">
        <v>26406</v>
      </c>
      <c r="N1722" t="s">
        <v>92</v>
      </c>
      <c r="O1722" t="s">
        <v>3828</v>
      </c>
      <c r="P1722">
        <v>19</v>
      </c>
      <c r="Q1722">
        <f t="shared" si="461"/>
        <v>30.95</v>
      </c>
      <c r="R1722" s="34">
        <f t="shared" si="462"/>
        <v>0.51583333333333337</v>
      </c>
      <c r="S1722" s="35">
        <v>45771</v>
      </c>
      <c r="U1722">
        <v>270</v>
      </c>
      <c r="V1722">
        <v>5130</v>
      </c>
      <c r="W1722" t="s">
        <v>65</v>
      </c>
      <c r="X1722" t="s">
        <v>1935</v>
      </c>
      <c r="Y1722">
        <v>0</v>
      </c>
      <c r="Z1722">
        <v>5000</v>
      </c>
      <c r="AA1722">
        <v>130</v>
      </c>
      <c r="AB1722">
        <v>0</v>
      </c>
      <c r="AC1722">
        <v>0</v>
      </c>
      <c r="AD1722">
        <v>0</v>
      </c>
      <c r="AG1722">
        <v>0</v>
      </c>
      <c r="AP1722" t="s">
        <v>1936</v>
      </c>
      <c r="AQ1722" t="s">
        <v>1915</v>
      </c>
      <c r="AR1722" t="s">
        <v>16389</v>
      </c>
      <c r="AT1722">
        <v>0</v>
      </c>
      <c r="AU1722">
        <v>0</v>
      </c>
      <c r="AV1722">
        <v>0</v>
      </c>
      <c r="AW1722">
        <v>0</v>
      </c>
      <c r="AX1722">
        <v>0</v>
      </c>
      <c r="AY1722">
        <v>0</v>
      </c>
      <c r="BC1722" t="s">
        <v>63</v>
      </c>
      <c r="BD1722" t="s">
        <v>6433</v>
      </c>
      <c r="BE1722">
        <v>0</v>
      </c>
      <c r="BG1722" t="s">
        <v>1915</v>
      </c>
      <c r="BJ1722" t="s">
        <v>5864</v>
      </c>
    </row>
    <row r="1723" spans="1:62" x14ac:dyDescent="0.35">
      <c r="A1723" t="s">
        <v>5871</v>
      </c>
      <c r="B1723">
        <v>10000</v>
      </c>
      <c r="C1723">
        <v>10000</v>
      </c>
      <c r="D1723">
        <v>45776</v>
      </c>
      <c r="E1723" t="s">
        <v>59</v>
      </c>
      <c r="F1723" t="s">
        <v>5870</v>
      </c>
      <c r="G1723" t="s">
        <v>5863</v>
      </c>
      <c r="I1723">
        <v>1</v>
      </c>
      <c r="J1723" t="s">
        <v>183</v>
      </c>
      <c r="K1723">
        <v>79</v>
      </c>
      <c r="L1723" t="s">
        <v>6076</v>
      </c>
      <c r="M1723" t="s">
        <v>26406</v>
      </c>
      <c r="N1723" t="s">
        <v>92</v>
      </c>
      <c r="O1723" t="s">
        <v>3828</v>
      </c>
      <c r="P1723">
        <v>24</v>
      </c>
      <c r="Q1723">
        <f t="shared" si="461"/>
        <v>31.2</v>
      </c>
      <c r="R1723" s="34">
        <f t="shared" si="462"/>
        <v>0.52</v>
      </c>
      <c r="S1723" s="35">
        <v>45771</v>
      </c>
      <c r="U1723">
        <v>210</v>
      </c>
      <c r="V1723">
        <v>5040</v>
      </c>
      <c r="W1723" t="s">
        <v>65</v>
      </c>
      <c r="X1723" t="s">
        <v>1940</v>
      </c>
      <c r="Y1723">
        <v>0</v>
      </c>
      <c r="Z1723">
        <v>5000</v>
      </c>
      <c r="AA1723">
        <v>40</v>
      </c>
      <c r="AB1723">
        <v>0</v>
      </c>
      <c r="AC1723">
        <v>0</v>
      </c>
      <c r="AD1723">
        <v>0</v>
      </c>
      <c r="AG1723">
        <v>0</v>
      </c>
      <c r="AP1723" t="s">
        <v>1941</v>
      </c>
      <c r="AQ1723" t="s">
        <v>1915</v>
      </c>
      <c r="AR1723" t="s">
        <v>16389</v>
      </c>
      <c r="AT1723">
        <v>0</v>
      </c>
      <c r="AU1723">
        <v>0</v>
      </c>
      <c r="AV1723">
        <v>0</v>
      </c>
      <c r="AW1723">
        <v>0</v>
      </c>
      <c r="AX1723">
        <v>0</v>
      </c>
      <c r="AY1723">
        <v>0</v>
      </c>
      <c r="BC1723" t="s">
        <v>63</v>
      </c>
      <c r="BD1723" t="s">
        <v>6434</v>
      </c>
      <c r="BE1723">
        <v>0</v>
      </c>
      <c r="BG1723" t="s">
        <v>1915</v>
      </c>
      <c r="BJ1723" t="s">
        <v>5864</v>
      </c>
    </row>
    <row r="1724" spans="1:62" x14ac:dyDescent="0.35">
      <c r="A1724" t="s">
        <v>5872</v>
      </c>
      <c r="B1724">
        <v>10000</v>
      </c>
      <c r="C1724">
        <v>10000</v>
      </c>
      <c r="D1724">
        <v>45776</v>
      </c>
      <c r="E1724" t="s">
        <v>59</v>
      </c>
      <c r="F1724" t="s">
        <v>5866</v>
      </c>
      <c r="G1724" t="s">
        <v>5863</v>
      </c>
      <c r="I1724">
        <v>1</v>
      </c>
      <c r="J1724" t="s">
        <v>183</v>
      </c>
      <c r="K1724">
        <v>79</v>
      </c>
      <c r="L1724" t="s">
        <v>6076</v>
      </c>
      <c r="M1724" t="s">
        <v>26406</v>
      </c>
      <c r="N1724" t="s">
        <v>92</v>
      </c>
      <c r="O1724" t="s">
        <v>3828</v>
      </c>
      <c r="P1724">
        <v>40</v>
      </c>
      <c r="Q1724">
        <f t="shared" si="461"/>
        <v>32</v>
      </c>
      <c r="R1724" s="34">
        <f t="shared" si="462"/>
        <v>0.53333333333333333</v>
      </c>
      <c r="S1724" s="35">
        <v>45771</v>
      </c>
      <c r="U1724">
        <v>126</v>
      </c>
      <c r="V1724">
        <v>5040</v>
      </c>
      <c r="W1724" t="s">
        <v>65</v>
      </c>
      <c r="X1724" t="s">
        <v>1944</v>
      </c>
      <c r="Y1724">
        <v>0</v>
      </c>
      <c r="Z1724">
        <v>5000</v>
      </c>
      <c r="AA1724">
        <v>40</v>
      </c>
      <c r="AB1724">
        <v>0</v>
      </c>
      <c r="AC1724">
        <v>0</v>
      </c>
      <c r="AD1724">
        <v>0</v>
      </c>
      <c r="AG1724">
        <v>0</v>
      </c>
      <c r="AP1724" t="s">
        <v>1945</v>
      </c>
      <c r="AQ1724" t="s">
        <v>1915</v>
      </c>
      <c r="AR1724" t="s">
        <v>16389</v>
      </c>
      <c r="AT1724">
        <v>0</v>
      </c>
      <c r="AU1724">
        <v>0</v>
      </c>
      <c r="AV1724">
        <v>0</v>
      </c>
      <c r="AW1724">
        <v>0</v>
      </c>
      <c r="AX1724">
        <v>0</v>
      </c>
      <c r="AY1724">
        <v>0</v>
      </c>
      <c r="BC1724" t="s">
        <v>63</v>
      </c>
      <c r="BD1724" t="s">
        <v>6435</v>
      </c>
      <c r="BE1724">
        <v>0</v>
      </c>
      <c r="BG1724" t="s">
        <v>1915</v>
      </c>
      <c r="BJ1724" t="s">
        <v>5864</v>
      </c>
    </row>
    <row r="1725" spans="1:62" x14ac:dyDescent="0.35">
      <c r="A1725" t="s">
        <v>5873</v>
      </c>
      <c r="B1725">
        <v>10000</v>
      </c>
      <c r="C1725">
        <v>10000</v>
      </c>
      <c r="D1725">
        <v>45776</v>
      </c>
      <c r="E1725" t="s">
        <v>59</v>
      </c>
      <c r="F1725" t="s">
        <v>5874</v>
      </c>
      <c r="G1725" t="s">
        <v>5875</v>
      </c>
      <c r="I1725">
        <v>1</v>
      </c>
      <c r="J1725" t="s">
        <v>183</v>
      </c>
      <c r="K1725">
        <v>79</v>
      </c>
      <c r="L1725" t="s">
        <v>6076</v>
      </c>
      <c r="M1725" t="s">
        <v>26406</v>
      </c>
      <c r="N1725" t="s">
        <v>92</v>
      </c>
      <c r="O1725" t="s">
        <v>3828</v>
      </c>
      <c r="P1725">
        <v>24</v>
      </c>
      <c r="Q1725">
        <f t="shared" si="461"/>
        <v>31.2</v>
      </c>
      <c r="R1725" s="34">
        <f t="shared" si="462"/>
        <v>0.52</v>
      </c>
      <c r="S1725" s="35">
        <v>45771</v>
      </c>
      <c r="U1725">
        <v>210</v>
      </c>
      <c r="V1725">
        <v>5040</v>
      </c>
      <c r="W1725" t="s">
        <v>65</v>
      </c>
      <c r="X1725" t="s">
        <v>1950</v>
      </c>
      <c r="Y1725">
        <v>0</v>
      </c>
      <c r="Z1725">
        <v>5000</v>
      </c>
      <c r="AA1725">
        <v>40</v>
      </c>
      <c r="AB1725">
        <v>0</v>
      </c>
      <c r="AC1725">
        <v>0</v>
      </c>
      <c r="AD1725">
        <v>0</v>
      </c>
      <c r="AG1725">
        <v>0</v>
      </c>
      <c r="AP1725" t="s">
        <v>1951</v>
      </c>
      <c r="AQ1725" t="s">
        <v>1915</v>
      </c>
      <c r="AR1725" t="s">
        <v>16389</v>
      </c>
      <c r="AT1725">
        <v>0</v>
      </c>
      <c r="AU1725">
        <v>0</v>
      </c>
      <c r="AV1725">
        <v>0</v>
      </c>
      <c r="AW1725">
        <v>0</v>
      </c>
      <c r="AX1725">
        <v>0</v>
      </c>
      <c r="AY1725">
        <v>0</v>
      </c>
      <c r="BC1725" t="s">
        <v>63</v>
      </c>
      <c r="BD1725" t="s">
        <v>6436</v>
      </c>
      <c r="BE1725">
        <v>0</v>
      </c>
      <c r="BG1725" t="s">
        <v>1915</v>
      </c>
      <c r="BJ1725" t="s">
        <v>5876</v>
      </c>
    </row>
    <row r="1726" spans="1:62" x14ac:dyDescent="0.35">
      <c r="A1726" t="s">
        <v>5877</v>
      </c>
      <c r="B1726">
        <v>10000</v>
      </c>
      <c r="C1726">
        <v>10000</v>
      </c>
      <c r="D1726">
        <v>45776</v>
      </c>
      <c r="E1726" t="s">
        <v>59</v>
      </c>
      <c r="F1726" t="s">
        <v>5870</v>
      </c>
      <c r="G1726" t="s">
        <v>5863</v>
      </c>
      <c r="I1726">
        <v>1</v>
      </c>
      <c r="J1726" t="s">
        <v>183</v>
      </c>
      <c r="K1726">
        <v>79</v>
      </c>
      <c r="L1726" t="s">
        <v>6076</v>
      </c>
      <c r="M1726" t="s">
        <v>26406</v>
      </c>
      <c r="N1726" t="s">
        <v>92</v>
      </c>
      <c r="O1726" t="s">
        <v>3828</v>
      </c>
      <c r="P1726">
        <v>12</v>
      </c>
      <c r="Q1726">
        <f t="shared" si="461"/>
        <v>30.6</v>
      </c>
      <c r="R1726" s="34">
        <f t="shared" si="462"/>
        <v>0.51</v>
      </c>
      <c r="S1726" s="35">
        <v>45771</v>
      </c>
      <c r="U1726">
        <v>450</v>
      </c>
      <c r="V1726">
        <v>5400</v>
      </c>
      <c r="W1726" t="s">
        <v>65</v>
      </c>
      <c r="X1726" t="s">
        <v>1956</v>
      </c>
      <c r="Y1726">
        <v>0</v>
      </c>
      <c r="Z1726">
        <v>5000</v>
      </c>
      <c r="AA1726">
        <v>400</v>
      </c>
      <c r="AB1726">
        <v>0</v>
      </c>
      <c r="AC1726">
        <v>0</v>
      </c>
      <c r="AD1726">
        <v>0</v>
      </c>
      <c r="AG1726">
        <v>0</v>
      </c>
      <c r="AP1726" t="s">
        <v>1957</v>
      </c>
      <c r="AQ1726" t="s">
        <v>1915</v>
      </c>
      <c r="AR1726" t="s">
        <v>16389</v>
      </c>
      <c r="AT1726">
        <v>0</v>
      </c>
      <c r="AU1726">
        <v>0</v>
      </c>
      <c r="AV1726">
        <v>0</v>
      </c>
      <c r="AW1726">
        <v>0</v>
      </c>
      <c r="AX1726">
        <v>0</v>
      </c>
      <c r="AY1726">
        <v>0</v>
      </c>
      <c r="BC1726" t="s">
        <v>63</v>
      </c>
      <c r="BD1726" t="s">
        <v>6437</v>
      </c>
      <c r="BE1726">
        <v>0</v>
      </c>
      <c r="BG1726" t="s">
        <v>1915</v>
      </c>
      <c r="BJ1726" t="s">
        <v>5876</v>
      </c>
    </row>
    <row r="1727" spans="1:62" x14ac:dyDescent="0.35">
      <c r="A1727" t="s">
        <v>5878</v>
      </c>
      <c r="B1727">
        <v>10000</v>
      </c>
      <c r="C1727">
        <v>10000</v>
      </c>
      <c r="D1727">
        <v>45776</v>
      </c>
      <c r="E1727" t="s">
        <v>59</v>
      </c>
      <c r="F1727" t="s">
        <v>5879</v>
      </c>
      <c r="G1727" t="s">
        <v>5863</v>
      </c>
      <c r="I1727">
        <v>1</v>
      </c>
      <c r="J1727" t="s">
        <v>183</v>
      </c>
      <c r="K1727">
        <v>79</v>
      </c>
      <c r="L1727" t="s">
        <v>6076</v>
      </c>
      <c r="M1727" t="s">
        <v>26406</v>
      </c>
      <c r="N1727" t="s">
        <v>92</v>
      </c>
      <c r="O1727" t="s">
        <v>3828</v>
      </c>
      <c r="P1727">
        <v>34</v>
      </c>
      <c r="Q1727">
        <f t="shared" si="461"/>
        <v>31.7</v>
      </c>
      <c r="R1727" s="34">
        <f t="shared" si="462"/>
        <v>0.52833333333333332</v>
      </c>
      <c r="S1727" s="35">
        <v>45771</v>
      </c>
      <c r="U1727">
        <v>150</v>
      </c>
      <c r="V1727">
        <v>5100</v>
      </c>
      <c r="W1727" t="s">
        <v>65</v>
      </c>
      <c r="X1727" t="s">
        <v>1961</v>
      </c>
      <c r="Y1727">
        <v>0</v>
      </c>
      <c r="Z1727">
        <v>5000</v>
      </c>
      <c r="AA1727">
        <v>100</v>
      </c>
      <c r="AB1727">
        <v>0</v>
      </c>
      <c r="AC1727">
        <v>0</v>
      </c>
      <c r="AD1727">
        <v>0</v>
      </c>
      <c r="AG1727">
        <v>0</v>
      </c>
      <c r="AP1727" t="s">
        <v>1962</v>
      </c>
      <c r="AQ1727" t="s">
        <v>1915</v>
      </c>
      <c r="AR1727" t="s">
        <v>16389</v>
      </c>
      <c r="AT1727">
        <v>0</v>
      </c>
      <c r="AU1727">
        <v>0</v>
      </c>
      <c r="AV1727">
        <v>0</v>
      </c>
      <c r="AW1727">
        <v>0</v>
      </c>
      <c r="AX1727">
        <v>0</v>
      </c>
      <c r="AY1727">
        <v>0</v>
      </c>
      <c r="BC1727" t="s">
        <v>63</v>
      </c>
      <c r="BD1727" t="s">
        <v>6438</v>
      </c>
      <c r="BE1727">
        <v>0</v>
      </c>
      <c r="BG1727" t="s">
        <v>1915</v>
      </c>
      <c r="BJ1727" t="s">
        <v>5876</v>
      </c>
    </row>
    <row r="1728" spans="1:62" x14ac:dyDescent="0.35">
      <c r="A1728" t="s">
        <v>5880</v>
      </c>
      <c r="B1728">
        <v>10000</v>
      </c>
      <c r="C1728">
        <v>10000</v>
      </c>
      <c r="D1728">
        <v>45776</v>
      </c>
      <c r="E1728" t="s">
        <v>59</v>
      </c>
      <c r="F1728" t="s">
        <v>5881</v>
      </c>
      <c r="G1728" t="s">
        <v>5875</v>
      </c>
      <c r="I1728">
        <v>1</v>
      </c>
      <c r="J1728" t="s">
        <v>183</v>
      </c>
      <c r="K1728">
        <v>79</v>
      </c>
      <c r="L1728" t="s">
        <v>6076</v>
      </c>
      <c r="M1728" t="s">
        <v>26406</v>
      </c>
      <c r="N1728" t="s">
        <v>92</v>
      </c>
      <c r="O1728" t="s">
        <v>3828</v>
      </c>
      <c r="P1728">
        <v>56</v>
      </c>
      <c r="Q1728">
        <f t="shared" si="461"/>
        <v>32.799999999999997</v>
      </c>
      <c r="R1728" s="34">
        <f t="shared" si="462"/>
        <v>0.54666666666666663</v>
      </c>
      <c r="S1728" s="35">
        <v>45771</v>
      </c>
      <c r="U1728">
        <v>54</v>
      </c>
      <c r="V1728">
        <v>3024</v>
      </c>
      <c r="W1728" t="s">
        <v>65</v>
      </c>
      <c r="X1728" t="s">
        <v>1965</v>
      </c>
      <c r="Y1728">
        <v>0</v>
      </c>
      <c r="Z1728">
        <v>3000</v>
      </c>
      <c r="AA1728">
        <v>24</v>
      </c>
      <c r="AB1728">
        <v>0</v>
      </c>
      <c r="AC1728">
        <v>0</v>
      </c>
      <c r="AD1728">
        <v>0</v>
      </c>
      <c r="AG1728">
        <v>0</v>
      </c>
      <c r="AP1728" t="s">
        <v>1966</v>
      </c>
      <c r="AQ1728" t="s">
        <v>1915</v>
      </c>
      <c r="AR1728" t="s">
        <v>16389</v>
      </c>
      <c r="AT1728">
        <v>0</v>
      </c>
      <c r="AU1728">
        <v>0</v>
      </c>
      <c r="AV1728">
        <v>0</v>
      </c>
      <c r="AW1728">
        <v>0</v>
      </c>
      <c r="AX1728">
        <v>0</v>
      </c>
      <c r="AY1728">
        <v>0</v>
      </c>
      <c r="BC1728" t="s">
        <v>63</v>
      </c>
      <c r="BD1728" t="s">
        <v>6439</v>
      </c>
      <c r="BE1728">
        <v>0</v>
      </c>
      <c r="BG1728" t="s">
        <v>1915</v>
      </c>
      <c r="BJ1728" t="s">
        <v>5876</v>
      </c>
    </row>
    <row r="1729" spans="1:62" x14ac:dyDescent="0.35">
      <c r="A1729" t="s">
        <v>5882</v>
      </c>
      <c r="B1729">
        <v>10000</v>
      </c>
      <c r="C1729">
        <v>10000</v>
      </c>
      <c r="D1729">
        <v>45776</v>
      </c>
      <c r="E1729" t="s">
        <v>59</v>
      </c>
      <c r="F1729" t="s">
        <v>5879</v>
      </c>
      <c r="G1729" t="s">
        <v>5863</v>
      </c>
      <c r="I1729">
        <v>1</v>
      </c>
      <c r="J1729" t="s">
        <v>183</v>
      </c>
      <c r="K1729">
        <v>79</v>
      </c>
      <c r="L1729" t="s">
        <v>6076</v>
      </c>
      <c r="M1729" t="s">
        <v>26406</v>
      </c>
      <c r="N1729" t="s">
        <v>92</v>
      </c>
      <c r="O1729" t="s">
        <v>3828</v>
      </c>
      <c r="P1729">
        <v>42</v>
      </c>
      <c r="Q1729">
        <f t="shared" si="461"/>
        <v>32.1</v>
      </c>
      <c r="R1729" s="34">
        <f t="shared" si="462"/>
        <v>0.53500000000000003</v>
      </c>
      <c r="S1729" s="35">
        <v>45771</v>
      </c>
      <c r="U1729">
        <v>48</v>
      </c>
      <c r="V1729">
        <v>2016</v>
      </c>
      <c r="W1729" t="s">
        <v>65</v>
      </c>
      <c r="X1729" t="s">
        <v>1970</v>
      </c>
      <c r="Y1729">
        <v>0</v>
      </c>
      <c r="Z1729">
        <v>2000</v>
      </c>
      <c r="AA1729">
        <v>16</v>
      </c>
      <c r="AB1729">
        <v>0</v>
      </c>
      <c r="AC1729">
        <v>0</v>
      </c>
      <c r="AD1729">
        <v>0</v>
      </c>
      <c r="AG1729">
        <v>0</v>
      </c>
      <c r="AP1729" t="s">
        <v>1971</v>
      </c>
      <c r="AQ1729" t="s">
        <v>1915</v>
      </c>
      <c r="AR1729" t="s">
        <v>16389</v>
      </c>
      <c r="AT1729">
        <v>0</v>
      </c>
      <c r="AU1729">
        <v>0</v>
      </c>
      <c r="AV1729">
        <v>0</v>
      </c>
      <c r="AW1729">
        <v>0</v>
      </c>
      <c r="AX1729">
        <v>0</v>
      </c>
      <c r="AY1729">
        <v>0</v>
      </c>
      <c r="BC1729" t="s">
        <v>63</v>
      </c>
      <c r="BD1729" t="s">
        <v>6440</v>
      </c>
      <c r="BE1729">
        <v>0</v>
      </c>
      <c r="BG1729" t="s">
        <v>1915</v>
      </c>
      <c r="BJ1729" t="s">
        <v>5876</v>
      </c>
    </row>
    <row r="1730" spans="1:62" x14ac:dyDescent="0.35">
      <c r="A1730" t="s">
        <v>5883</v>
      </c>
      <c r="B1730">
        <v>10000</v>
      </c>
      <c r="C1730">
        <v>10000</v>
      </c>
      <c r="D1730">
        <v>45776</v>
      </c>
      <c r="E1730" t="s">
        <v>59</v>
      </c>
      <c r="F1730" t="s">
        <v>5870</v>
      </c>
      <c r="G1730" t="s">
        <v>5863</v>
      </c>
      <c r="I1730">
        <v>1</v>
      </c>
      <c r="J1730" t="s">
        <v>183</v>
      </c>
      <c r="K1730">
        <v>79</v>
      </c>
      <c r="L1730" t="s">
        <v>6076</v>
      </c>
      <c r="M1730" t="s">
        <v>26406</v>
      </c>
      <c r="N1730" t="s">
        <v>92</v>
      </c>
      <c r="O1730" t="s">
        <v>3828</v>
      </c>
      <c r="P1730">
        <v>100</v>
      </c>
      <c r="Q1730">
        <f t="shared" si="461"/>
        <v>35</v>
      </c>
      <c r="R1730" s="34">
        <f t="shared" si="462"/>
        <v>0.58333333333333337</v>
      </c>
      <c r="S1730" s="35">
        <v>45771</v>
      </c>
      <c r="U1730">
        <v>30</v>
      </c>
      <c r="V1730">
        <v>3000</v>
      </c>
      <c r="W1730" t="s">
        <v>65</v>
      </c>
      <c r="X1730" t="s">
        <v>1975</v>
      </c>
      <c r="Y1730">
        <v>0</v>
      </c>
      <c r="Z1730">
        <v>3000</v>
      </c>
      <c r="AA1730">
        <v>0</v>
      </c>
      <c r="AB1730">
        <v>0</v>
      </c>
      <c r="AC1730">
        <v>0</v>
      </c>
      <c r="AD1730">
        <v>0</v>
      </c>
      <c r="AG1730">
        <v>0</v>
      </c>
      <c r="AP1730" t="s">
        <v>1976</v>
      </c>
      <c r="AQ1730" t="s">
        <v>1915</v>
      </c>
      <c r="AR1730" t="s">
        <v>16389</v>
      </c>
      <c r="AT1730">
        <v>0</v>
      </c>
      <c r="AU1730">
        <v>0</v>
      </c>
      <c r="AV1730">
        <v>0</v>
      </c>
      <c r="AW1730">
        <v>0</v>
      </c>
      <c r="AX1730">
        <v>0</v>
      </c>
      <c r="AY1730">
        <v>0</v>
      </c>
      <c r="BC1730" t="s">
        <v>63</v>
      </c>
      <c r="BD1730" t="s">
        <v>6441</v>
      </c>
      <c r="BE1730">
        <v>0</v>
      </c>
      <c r="BG1730" t="s">
        <v>1915</v>
      </c>
      <c r="BJ1730" t="s">
        <v>5876</v>
      </c>
    </row>
    <row r="1731" spans="1:62" x14ac:dyDescent="0.35">
      <c r="A1731" t="s">
        <v>5884</v>
      </c>
      <c r="B1731">
        <v>10000</v>
      </c>
      <c r="C1731">
        <v>10000</v>
      </c>
      <c r="D1731">
        <v>45776</v>
      </c>
      <c r="E1731" t="s">
        <v>59</v>
      </c>
      <c r="F1731" t="s">
        <v>5881</v>
      </c>
      <c r="G1731" t="s">
        <v>5875</v>
      </c>
      <c r="I1731">
        <v>1</v>
      </c>
      <c r="J1731" t="s">
        <v>183</v>
      </c>
      <c r="K1731">
        <v>79</v>
      </c>
      <c r="L1731" t="s">
        <v>6076</v>
      </c>
      <c r="M1731" t="s">
        <v>26406</v>
      </c>
      <c r="N1731" t="s">
        <v>92</v>
      </c>
      <c r="O1731" t="s">
        <v>3828</v>
      </c>
      <c r="P1731">
        <v>56</v>
      </c>
      <c r="Q1731">
        <f t="shared" si="461"/>
        <v>32.799999999999997</v>
      </c>
      <c r="R1731" s="34">
        <f t="shared" si="462"/>
        <v>0.54666666666666663</v>
      </c>
      <c r="S1731" s="35">
        <v>45771</v>
      </c>
      <c r="U1731">
        <v>18</v>
      </c>
      <c r="V1731">
        <v>1008</v>
      </c>
      <c r="W1731" t="s">
        <v>65</v>
      </c>
      <c r="X1731" t="s">
        <v>1979</v>
      </c>
      <c r="Y1731">
        <v>0</v>
      </c>
      <c r="Z1731">
        <v>1000</v>
      </c>
      <c r="AA1731">
        <v>8</v>
      </c>
      <c r="AB1731">
        <v>0</v>
      </c>
      <c r="AC1731">
        <v>0</v>
      </c>
      <c r="AD1731">
        <v>0</v>
      </c>
      <c r="AG1731">
        <v>0</v>
      </c>
      <c r="AP1731" t="s">
        <v>1980</v>
      </c>
      <c r="AQ1731" t="s">
        <v>1915</v>
      </c>
      <c r="AR1731" t="s">
        <v>16389</v>
      </c>
      <c r="AT1731">
        <v>0</v>
      </c>
      <c r="AU1731">
        <v>0</v>
      </c>
      <c r="AV1731">
        <v>0</v>
      </c>
      <c r="AW1731">
        <v>0</v>
      </c>
      <c r="AX1731">
        <v>0</v>
      </c>
      <c r="AY1731">
        <v>0</v>
      </c>
      <c r="BC1731" t="s">
        <v>63</v>
      </c>
      <c r="BD1731" t="s">
        <v>6442</v>
      </c>
      <c r="BE1731">
        <v>0</v>
      </c>
      <c r="BG1731" t="s">
        <v>1915</v>
      </c>
      <c r="BJ1731" t="s">
        <v>5876</v>
      </c>
    </row>
    <row r="1732" spans="1:62" x14ac:dyDescent="0.35">
      <c r="A1732" t="s">
        <v>5942</v>
      </c>
      <c r="B1732">
        <v>10000</v>
      </c>
      <c r="C1732">
        <v>10000</v>
      </c>
      <c r="D1732">
        <v>45776</v>
      </c>
      <c r="E1732" t="s">
        <v>59</v>
      </c>
      <c r="F1732" t="s">
        <v>3979</v>
      </c>
      <c r="G1732" t="s">
        <v>3642</v>
      </c>
      <c r="H1732" t="s">
        <v>2485</v>
      </c>
      <c r="I1732">
        <v>1</v>
      </c>
      <c r="J1732" t="s">
        <v>63</v>
      </c>
      <c r="K1732">
        <v>86</v>
      </c>
      <c r="L1732" t="s">
        <v>6043</v>
      </c>
      <c r="M1732" t="s">
        <v>26407</v>
      </c>
      <c r="N1732" t="s">
        <v>1696</v>
      </c>
      <c r="O1732" t="s">
        <v>3840</v>
      </c>
      <c r="P1732">
        <v>40000</v>
      </c>
      <c r="Q1732">
        <f t="shared" ref="Q1732:Q1733" si="463">(P1732/60)+30</f>
        <v>696.66666666666663</v>
      </c>
      <c r="R1732" s="34">
        <f t="shared" si="462"/>
        <v>11.611111111111111</v>
      </c>
      <c r="S1732" s="35">
        <v>45773</v>
      </c>
      <c r="U1732">
        <v>5</v>
      </c>
      <c r="V1732">
        <v>200000</v>
      </c>
      <c r="W1732" t="s">
        <v>65</v>
      </c>
      <c r="X1732" t="s">
        <v>2486</v>
      </c>
      <c r="Y1732">
        <v>0</v>
      </c>
      <c r="Z1732">
        <v>0</v>
      </c>
      <c r="AA1732">
        <v>0</v>
      </c>
      <c r="AB1732">
        <v>0</v>
      </c>
      <c r="AC1732">
        <v>0</v>
      </c>
      <c r="AD1732">
        <v>0</v>
      </c>
      <c r="AG1732">
        <v>0</v>
      </c>
      <c r="AK1732" t="s">
        <v>63</v>
      </c>
      <c r="AL1732">
        <v>0</v>
      </c>
      <c r="AM1732" t="s">
        <v>63</v>
      </c>
      <c r="AP1732" t="s">
        <v>2487</v>
      </c>
      <c r="AQ1732" t="s">
        <v>203</v>
      </c>
      <c r="AR1732" t="s">
        <v>21026</v>
      </c>
      <c r="AT1732">
        <v>0</v>
      </c>
      <c r="AU1732">
        <v>0</v>
      </c>
      <c r="AV1732">
        <v>0</v>
      </c>
      <c r="AW1732">
        <v>0</v>
      </c>
      <c r="AX1732">
        <v>0</v>
      </c>
      <c r="AY1732">
        <v>0</v>
      </c>
      <c r="BC1732" t="s">
        <v>63</v>
      </c>
      <c r="BG1732" t="s">
        <v>203</v>
      </c>
      <c r="BJ1732" t="s">
        <v>5943</v>
      </c>
    </row>
    <row r="1733" spans="1:62" x14ac:dyDescent="0.35">
      <c r="A1733" t="s">
        <v>3741</v>
      </c>
      <c r="B1733">
        <v>10000</v>
      </c>
      <c r="C1733">
        <v>10000</v>
      </c>
      <c r="D1733">
        <v>45775</v>
      </c>
      <c r="E1733" t="s">
        <v>59</v>
      </c>
      <c r="F1733" t="s">
        <v>2209</v>
      </c>
      <c r="G1733" t="s">
        <v>3742</v>
      </c>
      <c r="H1733" t="s">
        <v>3743</v>
      </c>
      <c r="I1733">
        <v>1</v>
      </c>
      <c r="J1733" t="s">
        <v>63</v>
      </c>
      <c r="K1733">
        <v>73</v>
      </c>
      <c r="L1733" t="s">
        <v>6042</v>
      </c>
      <c r="M1733" t="s">
        <v>26407</v>
      </c>
      <c r="N1733" t="s">
        <v>184</v>
      </c>
      <c r="O1733" t="s">
        <v>3845</v>
      </c>
      <c r="P1733">
        <v>7667</v>
      </c>
      <c r="Q1733">
        <f t="shared" si="463"/>
        <v>157.78333333333333</v>
      </c>
      <c r="R1733" s="34">
        <f t="shared" si="462"/>
        <v>2.6297222222222221</v>
      </c>
      <c r="S1733" s="35">
        <v>45773</v>
      </c>
      <c r="U1733">
        <v>3</v>
      </c>
      <c r="V1733">
        <v>23001</v>
      </c>
      <c r="W1733" t="s">
        <v>65</v>
      </c>
      <c r="X1733" t="s">
        <v>1326</v>
      </c>
      <c r="Y1733">
        <v>0</v>
      </c>
      <c r="Z1733">
        <v>0</v>
      </c>
      <c r="AA1733">
        <v>0</v>
      </c>
      <c r="AB1733">
        <v>0</v>
      </c>
      <c r="AC1733">
        <v>0</v>
      </c>
      <c r="AD1733">
        <v>0</v>
      </c>
      <c r="AG1733">
        <v>0</v>
      </c>
      <c r="AK1733" t="s">
        <v>63</v>
      </c>
      <c r="AL1733">
        <v>0</v>
      </c>
      <c r="AM1733" t="s">
        <v>63</v>
      </c>
      <c r="AP1733" t="s">
        <v>1327</v>
      </c>
      <c r="AQ1733" t="s">
        <v>320</v>
      </c>
      <c r="AR1733" t="s">
        <v>11590</v>
      </c>
      <c r="AT1733">
        <v>0</v>
      </c>
      <c r="AU1733">
        <v>0</v>
      </c>
      <c r="AV1733">
        <v>0</v>
      </c>
      <c r="AW1733">
        <v>0</v>
      </c>
      <c r="AX1733">
        <v>0</v>
      </c>
      <c r="AY1733">
        <v>0</v>
      </c>
      <c r="BC1733" t="s">
        <v>63</v>
      </c>
      <c r="BG1733" t="s">
        <v>320</v>
      </c>
      <c r="BJ1733" t="s">
        <v>1699</v>
      </c>
    </row>
    <row r="1734" spans="1:62" x14ac:dyDescent="0.35">
      <c r="A1734" t="s">
        <v>5944</v>
      </c>
      <c r="B1734">
        <v>10000</v>
      </c>
      <c r="C1734">
        <v>10000</v>
      </c>
      <c r="D1734">
        <v>45779</v>
      </c>
      <c r="E1734" t="s">
        <v>59</v>
      </c>
      <c r="F1734" t="s">
        <v>5945</v>
      </c>
      <c r="G1734" t="s">
        <v>5946</v>
      </c>
      <c r="H1734" t="s">
        <v>5947</v>
      </c>
      <c r="I1734">
        <v>1</v>
      </c>
      <c r="J1734" t="s">
        <v>63</v>
      </c>
      <c r="K1734">
        <v>79</v>
      </c>
      <c r="L1734" t="s">
        <v>6076</v>
      </c>
      <c r="M1734" t="s">
        <v>26406</v>
      </c>
      <c r="N1734" t="s">
        <v>92</v>
      </c>
      <c r="O1734" t="s">
        <v>3828</v>
      </c>
      <c r="P1734">
        <v>9200</v>
      </c>
      <c r="Q1734">
        <f t="shared" ref="Q1734:Q1739" si="464">(P1734/20)+30</f>
        <v>490</v>
      </c>
      <c r="R1734" s="34">
        <f t="shared" ref="R1734:R1739" si="465">Q1734/60</f>
        <v>8.1666666666666661</v>
      </c>
      <c r="S1734" s="35">
        <v>45773</v>
      </c>
      <c r="U1734">
        <v>936</v>
      </c>
      <c r="V1734">
        <v>8611200</v>
      </c>
      <c r="W1734" t="s">
        <v>65</v>
      </c>
      <c r="X1734" t="s">
        <v>5948</v>
      </c>
      <c r="Y1734">
        <v>0</v>
      </c>
      <c r="Z1734">
        <v>0</v>
      </c>
      <c r="AA1734">
        <v>0</v>
      </c>
      <c r="AB1734">
        <v>0</v>
      </c>
      <c r="AC1734">
        <v>0</v>
      </c>
      <c r="AD1734">
        <v>0</v>
      </c>
      <c r="AG1734">
        <v>0</v>
      </c>
      <c r="AK1734" t="s">
        <v>63</v>
      </c>
      <c r="AL1734">
        <v>0</v>
      </c>
      <c r="AM1734" t="s">
        <v>63</v>
      </c>
      <c r="AP1734" t="s">
        <v>5949</v>
      </c>
      <c r="AQ1734" t="s">
        <v>75</v>
      </c>
      <c r="AR1734" t="s">
        <v>24960</v>
      </c>
      <c r="AT1734">
        <v>0</v>
      </c>
      <c r="AU1734">
        <v>0</v>
      </c>
      <c r="AV1734">
        <v>0</v>
      </c>
      <c r="AW1734">
        <v>0</v>
      </c>
      <c r="AX1734">
        <v>0</v>
      </c>
      <c r="AY1734">
        <v>0</v>
      </c>
      <c r="BC1734" t="s">
        <v>63</v>
      </c>
      <c r="BG1734" t="s">
        <v>75</v>
      </c>
      <c r="BJ1734" t="s">
        <v>5950</v>
      </c>
    </row>
    <row r="1735" spans="1:62" x14ac:dyDescent="0.35">
      <c r="A1735" t="s">
        <v>6095</v>
      </c>
      <c r="B1735">
        <v>10000</v>
      </c>
      <c r="C1735">
        <v>20000</v>
      </c>
      <c r="D1735">
        <v>45786</v>
      </c>
      <c r="E1735" t="s">
        <v>59</v>
      </c>
      <c r="F1735" t="s">
        <v>6461</v>
      </c>
      <c r="G1735">
        <v>10620258073</v>
      </c>
      <c r="H1735" t="s">
        <v>105</v>
      </c>
      <c r="I1735">
        <v>1</v>
      </c>
      <c r="J1735" t="s">
        <v>63</v>
      </c>
      <c r="K1735">
        <v>79</v>
      </c>
      <c r="L1735" t="s">
        <v>6076</v>
      </c>
      <c r="M1735" t="s">
        <v>26406</v>
      </c>
      <c r="N1735" t="s">
        <v>945</v>
      </c>
      <c r="O1735" t="s">
        <v>3831</v>
      </c>
      <c r="P1735">
        <v>540</v>
      </c>
      <c r="Q1735">
        <f t="shared" si="464"/>
        <v>57</v>
      </c>
      <c r="R1735" s="34">
        <f t="shared" si="465"/>
        <v>0.95</v>
      </c>
      <c r="S1735" s="35">
        <v>45773</v>
      </c>
      <c r="U1735">
        <v>176</v>
      </c>
      <c r="V1735">
        <v>95040</v>
      </c>
      <c r="W1735" t="s">
        <v>65</v>
      </c>
      <c r="X1735" t="s">
        <v>847</v>
      </c>
      <c r="Y1735">
        <v>0</v>
      </c>
      <c r="Z1735">
        <v>0</v>
      </c>
      <c r="AA1735">
        <v>0</v>
      </c>
      <c r="AB1735">
        <v>0</v>
      </c>
      <c r="AC1735">
        <v>0</v>
      </c>
      <c r="AD1735">
        <v>0</v>
      </c>
      <c r="AG1735">
        <v>0</v>
      </c>
      <c r="AK1735" t="s">
        <v>63</v>
      </c>
      <c r="AL1735">
        <v>0</v>
      </c>
      <c r="AM1735" t="s">
        <v>63</v>
      </c>
      <c r="AP1735" t="s">
        <v>848</v>
      </c>
      <c r="AQ1735" t="s">
        <v>108</v>
      </c>
      <c r="AR1735" t="s">
        <v>13404</v>
      </c>
      <c r="AT1735">
        <v>0</v>
      </c>
      <c r="AU1735">
        <v>0</v>
      </c>
      <c r="AV1735">
        <v>0</v>
      </c>
      <c r="AW1735">
        <v>0</v>
      </c>
      <c r="AX1735">
        <v>0</v>
      </c>
      <c r="AY1735">
        <v>0</v>
      </c>
      <c r="BC1735" t="s">
        <v>63</v>
      </c>
      <c r="BG1735" t="s">
        <v>108</v>
      </c>
      <c r="BJ1735" t="s">
        <v>6097</v>
      </c>
    </row>
    <row r="1736" spans="1:62" x14ac:dyDescent="0.35">
      <c r="A1736" t="s">
        <v>6245</v>
      </c>
      <c r="B1736">
        <v>10000</v>
      </c>
      <c r="C1736">
        <v>10000</v>
      </c>
      <c r="D1736">
        <v>45786</v>
      </c>
      <c r="E1736" t="s">
        <v>59</v>
      </c>
      <c r="F1736" t="s">
        <v>6246</v>
      </c>
      <c r="G1736">
        <v>10620258075</v>
      </c>
      <c r="H1736" t="s">
        <v>477</v>
      </c>
      <c r="I1736">
        <v>1</v>
      </c>
      <c r="J1736" t="s">
        <v>63</v>
      </c>
      <c r="K1736">
        <v>79</v>
      </c>
      <c r="L1736" t="s">
        <v>6076</v>
      </c>
      <c r="M1736" t="s">
        <v>26406</v>
      </c>
      <c r="N1736" t="s">
        <v>945</v>
      </c>
      <c r="O1736" t="s">
        <v>3831</v>
      </c>
      <c r="P1736">
        <v>755</v>
      </c>
      <c r="Q1736">
        <f t="shared" si="464"/>
        <v>67.75</v>
      </c>
      <c r="R1736" s="34">
        <f t="shared" si="465"/>
        <v>1.1291666666666667</v>
      </c>
      <c r="S1736" s="35">
        <v>45773</v>
      </c>
      <c r="U1736">
        <v>308</v>
      </c>
      <c r="V1736">
        <v>232540</v>
      </c>
      <c r="W1736" t="s">
        <v>65</v>
      </c>
      <c r="X1736" t="s">
        <v>4633</v>
      </c>
      <c r="Y1736">
        <v>0</v>
      </c>
      <c r="Z1736">
        <v>0</v>
      </c>
      <c r="AA1736">
        <v>0</v>
      </c>
      <c r="AB1736">
        <v>0</v>
      </c>
      <c r="AC1736">
        <v>0</v>
      </c>
      <c r="AD1736">
        <v>0</v>
      </c>
      <c r="AG1736">
        <v>0</v>
      </c>
      <c r="AK1736" t="s">
        <v>63</v>
      </c>
      <c r="AL1736">
        <v>0</v>
      </c>
      <c r="AM1736" t="s">
        <v>63</v>
      </c>
      <c r="AP1736" t="s">
        <v>4634</v>
      </c>
      <c r="AQ1736" t="s">
        <v>108</v>
      </c>
      <c r="AR1736" t="s">
        <v>13404</v>
      </c>
      <c r="AT1736">
        <v>0</v>
      </c>
      <c r="AU1736">
        <v>0</v>
      </c>
      <c r="AV1736">
        <v>0</v>
      </c>
      <c r="AW1736">
        <v>0</v>
      </c>
      <c r="AX1736">
        <v>0</v>
      </c>
      <c r="AY1736">
        <v>0</v>
      </c>
      <c r="BC1736" t="s">
        <v>63</v>
      </c>
      <c r="BG1736" t="s">
        <v>108</v>
      </c>
      <c r="BJ1736" t="s">
        <v>6247</v>
      </c>
    </row>
    <row r="1737" spans="1:62" x14ac:dyDescent="0.35">
      <c r="A1737" t="s">
        <v>6098</v>
      </c>
      <c r="B1737">
        <v>10000</v>
      </c>
      <c r="C1737">
        <v>10000</v>
      </c>
      <c r="D1737">
        <v>45786</v>
      </c>
      <c r="E1737" t="s">
        <v>59</v>
      </c>
      <c r="F1737" t="s">
        <v>6461</v>
      </c>
      <c r="G1737">
        <v>10620258072</v>
      </c>
      <c r="H1737" t="s">
        <v>105</v>
      </c>
      <c r="I1737">
        <v>1</v>
      </c>
      <c r="J1737" t="s">
        <v>63</v>
      </c>
      <c r="K1737">
        <v>79</v>
      </c>
      <c r="L1737" t="s">
        <v>6076</v>
      </c>
      <c r="M1737" t="s">
        <v>26406</v>
      </c>
      <c r="N1737" t="s">
        <v>945</v>
      </c>
      <c r="O1737" t="s">
        <v>3831</v>
      </c>
      <c r="P1737">
        <v>540</v>
      </c>
      <c r="Q1737">
        <f t="shared" si="464"/>
        <v>57</v>
      </c>
      <c r="R1737" s="34">
        <f t="shared" si="465"/>
        <v>0.95</v>
      </c>
      <c r="S1737" s="35">
        <v>45773</v>
      </c>
      <c r="U1737">
        <v>176</v>
      </c>
      <c r="V1737">
        <v>95040</v>
      </c>
      <c r="W1737" t="s">
        <v>65</v>
      </c>
      <c r="X1737" t="s">
        <v>112</v>
      </c>
      <c r="Y1737">
        <v>0</v>
      </c>
      <c r="Z1737">
        <v>0</v>
      </c>
      <c r="AA1737">
        <v>0</v>
      </c>
      <c r="AB1737">
        <v>0</v>
      </c>
      <c r="AC1737">
        <v>0</v>
      </c>
      <c r="AD1737">
        <v>0</v>
      </c>
      <c r="AG1737">
        <v>0</v>
      </c>
      <c r="AK1737" t="s">
        <v>63</v>
      </c>
      <c r="AL1737">
        <v>0</v>
      </c>
      <c r="AM1737" t="s">
        <v>63</v>
      </c>
      <c r="AP1737" t="s">
        <v>113</v>
      </c>
      <c r="AQ1737" t="s">
        <v>108</v>
      </c>
      <c r="AR1737" t="s">
        <v>13404</v>
      </c>
      <c r="AT1737">
        <v>0</v>
      </c>
      <c r="AU1737">
        <v>0</v>
      </c>
      <c r="AV1737">
        <v>0</v>
      </c>
      <c r="AW1737">
        <v>0</v>
      </c>
      <c r="AX1737">
        <v>0</v>
      </c>
      <c r="AY1737">
        <v>0</v>
      </c>
      <c r="BC1737" t="s">
        <v>63</v>
      </c>
      <c r="BG1737" t="s">
        <v>108</v>
      </c>
      <c r="BJ1737" t="s">
        <v>6100</v>
      </c>
    </row>
    <row r="1738" spans="1:62" x14ac:dyDescent="0.35">
      <c r="A1738" t="s">
        <v>6101</v>
      </c>
      <c r="B1738">
        <v>10000</v>
      </c>
      <c r="C1738">
        <v>10000</v>
      </c>
      <c r="D1738">
        <v>45786</v>
      </c>
      <c r="E1738" t="s">
        <v>59</v>
      </c>
      <c r="F1738" t="s">
        <v>6462</v>
      </c>
      <c r="G1738">
        <v>10620258072</v>
      </c>
      <c r="H1738" t="s">
        <v>105</v>
      </c>
      <c r="I1738">
        <v>1</v>
      </c>
      <c r="J1738" t="s">
        <v>63</v>
      </c>
      <c r="K1738">
        <v>79</v>
      </c>
      <c r="L1738" t="s">
        <v>6076</v>
      </c>
      <c r="M1738" t="s">
        <v>26406</v>
      </c>
      <c r="N1738" t="s">
        <v>945</v>
      </c>
      <c r="O1738" t="s">
        <v>3831</v>
      </c>
      <c r="P1738">
        <v>540</v>
      </c>
      <c r="Q1738">
        <f t="shared" si="464"/>
        <v>57</v>
      </c>
      <c r="R1738" s="34">
        <f t="shared" si="465"/>
        <v>0.95</v>
      </c>
      <c r="S1738" s="35">
        <v>45773</v>
      </c>
      <c r="U1738">
        <v>176</v>
      </c>
      <c r="V1738">
        <v>95040</v>
      </c>
      <c r="W1738" t="s">
        <v>65</v>
      </c>
      <c r="X1738" t="s">
        <v>6103</v>
      </c>
      <c r="Y1738">
        <v>0</v>
      </c>
      <c r="Z1738">
        <v>0</v>
      </c>
      <c r="AA1738">
        <v>0</v>
      </c>
      <c r="AB1738">
        <v>0</v>
      </c>
      <c r="AC1738">
        <v>0</v>
      </c>
      <c r="AD1738">
        <v>0</v>
      </c>
      <c r="AG1738">
        <v>0</v>
      </c>
      <c r="AK1738" t="s">
        <v>63</v>
      </c>
      <c r="AL1738">
        <v>0</v>
      </c>
      <c r="AM1738" t="s">
        <v>63</v>
      </c>
      <c r="AP1738" t="s">
        <v>6104</v>
      </c>
      <c r="AQ1738" t="s">
        <v>108</v>
      </c>
      <c r="AR1738" t="s">
        <v>13404</v>
      </c>
      <c r="AT1738">
        <v>0</v>
      </c>
      <c r="AU1738">
        <v>0</v>
      </c>
      <c r="AV1738">
        <v>0</v>
      </c>
      <c r="AW1738">
        <v>0</v>
      </c>
      <c r="AX1738">
        <v>0</v>
      </c>
      <c r="AY1738">
        <v>0</v>
      </c>
      <c r="BC1738" t="s">
        <v>63</v>
      </c>
      <c r="BG1738" t="s">
        <v>108</v>
      </c>
      <c r="BJ1738" t="s">
        <v>6105</v>
      </c>
    </row>
    <row r="1739" spans="1:62" x14ac:dyDescent="0.35">
      <c r="A1739" t="s">
        <v>6368</v>
      </c>
      <c r="B1739">
        <v>10000</v>
      </c>
      <c r="C1739">
        <v>10000</v>
      </c>
      <c r="D1739">
        <v>45785</v>
      </c>
      <c r="E1739" t="s">
        <v>59</v>
      </c>
      <c r="F1739" t="s">
        <v>6369</v>
      </c>
      <c r="G1739" t="s">
        <v>6370</v>
      </c>
      <c r="H1739" t="s">
        <v>477</v>
      </c>
      <c r="I1739">
        <v>1</v>
      </c>
      <c r="J1739" t="s">
        <v>63</v>
      </c>
      <c r="K1739">
        <v>79</v>
      </c>
      <c r="L1739" t="s">
        <v>6076</v>
      </c>
      <c r="M1739" t="s">
        <v>26406</v>
      </c>
      <c r="N1739" t="s">
        <v>945</v>
      </c>
      <c r="O1739" t="s">
        <v>3831</v>
      </c>
      <c r="P1739">
        <v>1105</v>
      </c>
      <c r="Q1739">
        <f t="shared" si="464"/>
        <v>85.25</v>
      </c>
      <c r="R1739" s="34">
        <f t="shared" si="465"/>
        <v>1.4208333333333334</v>
      </c>
      <c r="S1739" s="35">
        <v>45773</v>
      </c>
      <c r="U1739">
        <v>308</v>
      </c>
      <c r="V1739">
        <v>340340</v>
      </c>
      <c r="W1739" t="s">
        <v>65</v>
      </c>
      <c r="X1739" t="s">
        <v>524</v>
      </c>
      <c r="Y1739">
        <v>0</v>
      </c>
      <c r="Z1739">
        <v>0</v>
      </c>
      <c r="AA1739">
        <v>0</v>
      </c>
      <c r="AB1739">
        <v>0</v>
      </c>
      <c r="AC1739">
        <v>0</v>
      </c>
      <c r="AD1739">
        <v>0</v>
      </c>
      <c r="AG1739">
        <v>0</v>
      </c>
      <c r="AK1739" t="s">
        <v>63</v>
      </c>
      <c r="AL1739">
        <v>0</v>
      </c>
      <c r="AM1739" t="s">
        <v>63</v>
      </c>
      <c r="AP1739" t="s">
        <v>525</v>
      </c>
      <c r="AQ1739" t="s">
        <v>108</v>
      </c>
      <c r="AR1739" t="s">
        <v>13404</v>
      </c>
      <c r="AT1739">
        <v>0</v>
      </c>
      <c r="AU1739">
        <v>0</v>
      </c>
      <c r="AV1739">
        <v>0</v>
      </c>
      <c r="AW1739">
        <v>0</v>
      </c>
      <c r="AX1739">
        <v>0</v>
      </c>
      <c r="AY1739">
        <v>0</v>
      </c>
      <c r="BC1739" t="s">
        <v>63</v>
      </c>
      <c r="BG1739" t="s">
        <v>108</v>
      </c>
      <c r="BJ1739" t="s">
        <v>6371</v>
      </c>
    </row>
    <row r="1740" spans="1:62" x14ac:dyDescent="0.35">
      <c r="A1740" t="s">
        <v>3789</v>
      </c>
      <c r="B1740">
        <v>10000</v>
      </c>
      <c r="C1740">
        <v>10000</v>
      </c>
      <c r="D1740">
        <v>45775</v>
      </c>
      <c r="E1740" t="s">
        <v>59</v>
      </c>
      <c r="F1740" t="s">
        <v>3790</v>
      </c>
      <c r="G1740" t="s">
        <v>3687</v>
      </c>
      <c r="H1740" t="s">
        <v>2453</v>
      </c>
      <c r="I1740">
        <v>1</v>
      </c>
      <c r="J1740" t="s">
        <v>63</v>
      </c>
      <c r="K1740">
        <v>59</v>
      </c>
      <c r="L1740" t="s">
        <v>6045</v>
      </c>
      <c r="M1740" t="s">
        <v>26405</v>
      </c>
      <c r="N1740" t="s">
        <v>2529</v>
      </c>
      <c r="O1740" t="s">
        <v>3807</v>
      </c>
      <c r="P1740">
        <v>6667</v>
      </c>
      <c r="Q1740">
        <f>(P1740/40)+45</f>
        <v>211.67500000000001</v>
      </c>
      <c r="R1740" s="34">
        <f>Q1740/60</f>
        <v>3.527916666666667</v>
      </c>
      <c r="S1740" s="35">
        <v>45773</v>
      </c>
      <c r="U1740">
        <v>3</v>
      </c>
      <c r="V1740">
        <v>20001</v>
      </c>
      <c r="W1740" t="s">
        <v>65</v>
      </c>
      <c r="X1740" t="s">
        <v>2454</v>
      </c>
      <c r="Y1740">
        <v>0</v>
      </c>
      <c r="Z1740">
        <v>0</v>
      </c>
      <c r="AA1740">
        <v>0</v>
      </c>
      <c r="AB1740">
        <v>0</v>
      </c>
      <c r="AC1740">
        <v>0</v>
      </c>
      <c r="AD1740">
        <v>0</v>
      </c>
      <c r="AG1740">
        <v>0</v>
      </c>
      <c r="AK1740" t="s">
        <v>63</v>
      </c>
      <c r="AL1740">
        <v>0</v>
      </c>
      <c r="AM1740" t="s">
        <v>63</v>
      </c>
      <c r="AP1740" t="s">
        <v>2455</v>
      </c>
      <c r="AQ1740" t="s">
        <v>465</v>
      </c>
      <c r="AR1740" t="s">
        <v>15009</v>
      </c>
      <c r="AT1740">
        <v>0</v>
      </c>
      <c r="AU1740">
        <v>0</v>
      </c>
      <c r="AV1740">
        <v>0</v>
      </c>
      <c r="AW1740">
        <v>0</v>
      </c>
      <c r="AX1740">
        <v>0</v>
      </c>
      <c r="AY1740">
        <v>0</v>
      </c>
      <c r="BC1740" t="s">
        <v>63</v>
      </c>
      <c r="BG1740" t="s">
        <v>465</v>
      </c>
      <c r="BJ1740" t="s">
        <v>3791</v>
      </c>
    </row>
    <row r="1741" spans="1:62" x14ac:dyDescent="0.35">
      <c r="A1741" t="s">
        <v>3738</v>
      </c>
      <c r="B1741">
        <v>10000</v>
      </c>
      <c r="C1741">
        <v>10000</v>
      </c>
      <c r="D1741">
        <v>45775</v>
      </c>
      <c r="E1741" t="s">
        <v>59</v>
      </c>
      <c r="F1741" t="s">
        <v>3739</v>
      </c>
      <c r="G1741" t="s">
        <v>2056</v>
      </c>
      <c r="I1741">
        <v>1</v>
      </c>
      <c r="J1741" t="s">
        <v>183</v>
      </c>
      <c r="K1741">
        <v>71</v>
      </c>
      <c r="L1741" t="s">
        <v>6057</v>
      </c>
      <c r="M1741" t="s">
        <v>26408</v>
      </c>
      <c r="N1741" t="s">
        <v>368</v>
      </c>
      <c r="O1741" t="s">
        <v>3857</v>
      </c>
      <c r="P1741">
        <v>13500</v>
      </c>
      <c r="S1741" s="35">
        <v>45773</v>
      </c>
      <c r="U1741">
        <v>8</v>
      </c>
      <c r="V1741">
        <v>108000</v>
      </c>
      <c r="W1741" t="s">
        <v>65</v>
      </c>
      <c r="X1741" t="s">
        <v>2058</v>
      </c>
      <c r="Y1741">
        <v>0</v>
      </c>
      <c r="Z1741">
        <v>108000</v>
      </c>
      <c r="AA1741">
        <v>0</v>
      </c>
      <c r="AB1741">
        <v>0</v>
      </c>
      <c r="AC1741">
        <v>0</v>
      </c>
      <c r="AD1741">
        <v>0</v>
      </c>
      <c r="AG1741">
        <v>0</v>
      </c>
      <c r="AP1741" t="s">
        <v>2059</v>
      </c>
      <c r="AQ1741" t="s">
        <v>203</v>
      </c>
      <c r="AR1741" t="s">
        <v>21026</v>
      </c>
      <c r="AT1741">
        <v>0</v>
      </c>
      <c r="AU1741">
        <v>0</v>
      </c>
      <c r="AV1741">
        <v>0</v>
      </c>
      <c r="AW1741">
        <v>0</v>
      </c>
      <c r="AX1741">
        <v>0</v>
      </c>
      <c r="AY1741">
        <v>0</v>
      </c>
      <c r="BC1741" t="s">
        <v>63</v>
      </c>
      <c r="BD1741" t="s">
        <v>6463</v>
      </c>
      <c r="BE1741">
        <v>0</v>
      </c>
      <c r="BG1741" t="s">
        <v>203</v>
      </c>
      <c r="BJ1741" t="s">
        <v>3740</v>
      </c>
    </row>
    <row r="1742" spans="1:62" x14ac:dyDescent="0.35">
      <c r="A1742" t="s">
        <v>5907</v>
      </c>
      <c r="B1742">
        <v>10000</v>
      </c>
      <c r="C1742">
        <v>20000</v>
      </c>
      <c r="D1742">
        <v>45775</v>
      </c>
      <c r="E1742" t="s">
        <v>59</v>
      </c>
      <c r="F1742" t="s">
        <v>5908</v>
      </c>
      <c r="G1742" t="s">
        <v>5909</v>
      </c>
      <c r="I1742">
        <v>1</v>
      </c>
      <c r="J1742" t="s">
        <v>183</v>
      </c>
      <c r="K1742">
        <v>111</v>
      </c>
      <c r="L1742" t="s">
        <v>6070</v>
      </c>
      <c r="M1742" t="s">
        <v>26407</v>
      </c>
      <c r="N1742" t="s">
        <v>454</v>
      </c>
      <c r="O1742" t="s">
        <v>3837</v>
      </c>
      <c r="P1742">
        <v>46875</v>
      </c>
      <c r="Q1742">
        <f>(P1742/60)+30</f>
        <v>811.25</v>
      </c>
      <c r="R1742" s="34">
        <f>Q1742/60</f>
        <v>13.520833333333334</v>
      </c>
      <c r="S1742" s="35">
        <v>45773</v>
      </c>
      <c r="U1742">
        <v>8</v>
      </c>
      <c r="V1742">
        <v>375000</v>
      </c>
      <c r="W1742" t="s">
        <v>65</v>
      </c>
      <c r="X1742" t="s">
        <v>201</v>
      </c>
      <c r="Y1742">
        <v>0</v>
      </c>
      <c r="Z1742">
        <v>375000</v>
      </c>
      <c r="AA1742">
        <v>0</v>
      </c>
      <c r="AB1742">
        <v>0</v>
      </c>
      <c r="AC1742">
        <v>0</v>
      </c>
      <c r="AD1742">
        <v>0</v>
      </c>
      <c r="AG1742">
        <v>0</v>
      </c>
      <c r="AP1742" t="s">
        <v>202</v>
      </c>
      <c r="AQ1742" t="s">
        <v>203</v>
      </c>
      <c r="AR1742" t="s">
        <v>21026</v>
      </c>
      <c r="AT1742">
        <v>0</v>
      </c>
      <c r="AU1742">
        <v>0</v>
      </c>
      <c r="AV1742">
        <v>0</v>
      </c>
      <c r="AW1742">
        <v>0</v>
      </c>
      <c r="AX1742">
        <v>0</v>
      </c>
      <c r="AY1742">
        <v>0</v>
      </c>
      <c r="BC1742" t="s">
        <v>63</v>
      </c>
      <c r="BD1742" t="s">
        <v>6464</v>
      </c>
      <c r="BE1742">
        <v>0</v>
      </c>
      <c r="BG1742" t="s">
        <v>203</v>
      </c>
      <c r="BJ1742" t="s">
        <v>5910</v>
      </c>
    </row>
    <row r="1743" spans="1:62" x14ac:dyDescent="0.35">
      <c r="A1743" t="s">
        <v>4062</v>
      </c>
      <c r="B1743">
        <v>10000</v>
      </c>
      <c r="C1743">
        <v>10000</v>
      </c>
      <c r="D1743">
        <v>45776</v>
      </c>
      <c r="E1743" t="s">
        <v>59</v>
      </c>
      <c r="F1743" t="s">
        <v>4063</v>
      </c>
      <c r="G1743" t="s">
        <v>3469</v>
      </c>
      <c r="I1743">
        <v>1</v>
      </c>
      <c r="J1743" t="s">
        <v>183</v>
      </c>
      <c r="K1743">
        <v>72</v>
      </c>
      <c r="L1743" t="s">
        <v>6056</v>
      </c>
      <c r="M1743" t="s">
        <v>26406</v>
      </c>
      <c r="N1743" t="s">
        <v>161</v>
      </c>
      <c r="O1743" t="s">
        <v>3853</v>
      </c>
      <c r="P1743">
        <v>1750</v>
      </c>
      <c r="S1743" s="35">
        <v>45773</v>
      </c>
      <c r="U1743">
        <v>4</v>
      </c>
      <c r="V1743">
        <v>7000</v>
      </c>
      <c r="W1743" t="s">
        <v>65</v>
      </c>
      <c r="X1743">
        <v>83615030001</v>
      </c>
      <c r="Y1743">
        <v>0</v>
      </c>
      <c r="Z1743">
        <v>5000</v>
      </c>
      <c r="AA1743">
        <v>2000</v>
      </c>
      <c r="AB1743">
        <v>0</v>
      </c>
      <c r="AC1743">
        <v>0</v>
      </c>
      <c r="AD1743">
        <v>0</v>
      </c>
      <c r="AG1743">
        <v>0</v>
      </c>
      <c r="AP1743">
        <v>8361503</v>
      </c>
      <c r="AQ1743" t="s">
        <v>162</v>
      </c>
      <c r="AR1743" t="s">
        <v>8373</v>
      </c>
      <c r="AT1743">
        <v>0</v>
      </c>
      <c r="AU1743">
        <v>0</v>
      </c>
      <c r="AV1743">
        <v>0</v>
      </c>
      <c r="AW1743">
        <v>0</v>
      </c>
      <c r="AX1743">
        <v>0</v>
      </c>
      <c r="AY1743">
        <v>0</v>
      </c>
      <c r="BC1743" t="s">
        <v>63</v>
      </c>
      <c r="BD1743" t="s">
        <v>4260</v>
      </c>
      <c r="BE1743">
        <v>0</v>
      </c>
      <c r="BG1743" t="s">
        <v>162</v>
      </c>
      <c r="BJ1743" t="s">
        <v>1146</v>
      </c>
    </row>
    <row r="1744" spans="1:62" x14ac:dyDescent="0.35">
      <c r="A1744" t="s">
        <v>3978</v>
      </c>
      <c r="B1744">
        <v>10000</v>
      </c>
      <c r="C1744">
        <v>10000</v>
      </c>
      <c r="D1744">
        <v>45776</v>
      </c>
      <c r="E1744" t="s">
        <v>59</v>
      </c>
      <c r="F1744" t="s">
        <v>3979</v>
      </c>
      <c r="G1744" t="s">
        <v>3469</v>
      </c>
      <c r="I1744">
        <v>1</v>
      </c>
      <c r="J1744" t="s">
        <v>183</v>
      </c>
      <c r="K1744">
        <v>72</v>
      </c>
      <c r="L1744" t="s">
        <v>6056</v>
      </c>
      <c r="M1744" t="s">
        <v>26406</v>
      </c>
      <c r="N1744" t="s">
        <v>161</v>
      </c>
      <c r="O1744" t="s">
        <v>3853</v>
      </c>
      <c r="P1744">
        <v>375</v>
      </c>
      <c r="S1744" s="35">
        <v>45773</v>
      </c>
      <c r="U1744">
        <v>24</v>
      </c>
      <c r="V1744">
        <v>9000</v>
      </c>
      <c r="W1744" t="s">
        <v>65</v>
      </c>
      <c r="X1744">
        <v>5000422950001</v>
      </c>
      <c r="Y1744">
        <v>0</v>
      </c>
      <c r="Z1744">
        <v>5000</v>
      </c>
      <c r="AA1744">
        <v>4000</v>
      </c>
      <c r="AB1744">
        <v>0</v>
      </c>
      <c r="AC1744">
        <v>0</v>
      </c>
      <c r="AD1744">
        <v>0</v>
      </c>
      <c r="AG1744">
        <v>0</v>
      </c>
      <c r="AP1744">
        <v>500042295</v>
      </c>
      <c r="AQ1744" t="s">
        <v>162</v>
      </c>
      <c r="AR1744" t="s">
        <v>8373</v>
      </c>
      <c r="AT1744">
        <v>0</v>
      </c>
      <c r="AU1744">
        <v>0</v>
      </c>
      <c r="AV1744">
        <v>0</v>
      </c>
      <c r="AW1744">
        <v>0</v>
      </c>
      <c r="AX1744">
        <v>0</v>
      </c>
      <c r="AY1744">
        <v>0</v>
      </c>
      <c r="BC1744" t="s">
        <v>63</v>
      </c>
      <c r="BD1744" t="s">
        <v>5960</v>
      </c>
      <c r="BE1744">
        <v>0</v>
      </c>
      <c r="BG1744" t="s">
        <v>162</v>
      </c>
      <c r="BJ1744" t="s">
        <v>3980</v>
      </c>
    </row>
    <row r="1745" spans="1:62" x14ac:dyDescent="0.35">
      <c r="A1745" t="s">
        <v>5713</v>
      </c>
      <c r="B1745">
        <v>10000</v>
      </c>
      <c r="C1745">
        <v>20000</v>
      </c>
      <c r="D1745">
        <v>45775</v>
      </c>
      <c r="E1745" t="s">
        <v>59</v>
      </c>
      <c r="F1745">
        <v>0.45678240740740739</v>
      </c>
      <c r="G1745" t="s">
        <v>3983</v>
      </c>
      <c r="I1745">
        <v>2</v>
      </c>
      <c r="J1745" t="s">
        <v>183</v>
      </c>
      <c r="K1745">
        <v>76</v>
      </c>
      <c r="L1745" t="s">
        <v>6065</v>
      </c>
      <c r="M1745" t="s">
        <v>26408</v>
      </c>
      <c r="N1745" t="s">
        <v>200</v>
      </c>
      <c r="O1745" t="s">
        <v>3841</v>
      </c>
      <c r="P1745">
        <v>8667</v>
      </c>
      <c r="Q1745">
        <f>(P1745/20)+45</f>
        <v>478.35</v>
      </c>
      <c r="R1745" s="34">
        <f>Q1745/60</f>
        <v>7.9725000000000001</v>
      </c>
      <c r="S1745" s="35">
        <v>45773</v>
      </c>
      <c r="U1745">
        <v>6</v>
      </c>
      <c r="V1745">
        <v>52002</v>
      </c>
      <c r="W1745" t="s">
        <v>65</v>
      </c>
      <c r="X1745" t="s">
        <v>5714</v>
      </c>
      <c r="Y1745">
        <v>0</v>
      </c>
      <c r="Z1745">
        <v>50000</v>
      </c>
      <c r="AA1745">
        <v>2002</v>
      </c>
      <c r="AB1745">
        <v>0</v>
      </c>
      <c r="AC1745">
        <v>0</v>
      </c>
      <c r="AD1745">
        <v>0</v>
      </c>
      <c r="AG1745">
        <v>0</v>
      </c>
      <c r="AP1745" t="s">
        <v>5715</v>
      </c>
      <c r="AQ1745" t="s">
        <v>448</v>
      </c>
      <c r="AR1745" t="s">
        <v>11797</v>
      </c>
      <c r="AT1745">
        <v>0</v>
      </c>
      <c r="AU1745">
        <v>0</v>
      </c>
      <c r="AV1745">
        <v>0</v>
      </c>
      <c r="AW1745">
        <v>0</v>
      </c>
      <c r="AX1745">
        <v>0</v>
      </c>
      <c r="AY1745">
        <v>0</v>
      </c>
      <c r="BC1745" t="s">
        <v>63</v>
      </c>
      <c r="BD1745" t="s">
        <v>6465</v>
      </c>
      <c r="BE1745">
        <v>0</v>
      </c>
      <c r="BG1745" t="s">
        <v>448</v>
      </c>
      <c r="BJ1745" t="s">
        <v>3986</v>
      </c>
    </row>
    <row r="1746" spans="1:62" x14ac:dyDescent="0.35">
      <c r="A1746" t="s">
        <v>3744</v>
      </c>
      <c r="B1746">
        <v>10000</v>
      </c>
      <c r="C1746">
        <v>10000</v>
      </c>
      <c r="D1746">
        <v>45775</v>
      </c>
      <c r="E1746" t="s">
        <v>59</v>
      </c>
      <c r="F1746" t="s">
        <v>3704</v>
      </c>
      <c r="G1746" t="s">
        <v>3745</v>
      </c>
      <c r="I1746">
        <v>1</v>
      </c>
      <c r="J1746" t="s">
        <v>183</v>
      </c>
      <c r="K1746">
        <v>22</v>
      </c>
      <c r="L1746" t="s">
        <v>6063</v>
      </c>
      <c r="M1746" t="s">
        <v>26405</v>
      </c>
      <c r="N1746" t="s">
        <v>685</v>
      </c>
      <c r="O1746" t="s">
        <v>3805</v>
      </c>
      <c r="P1746">
        <v>9500</v>
      </c>
      <c r="Q1746">
        <f>(P1746/50)+45</f>
        <v>235</v>
      </c>
      <c r="R1746" s="34">
        <f>Q1746/60</f>
        <v>3.9166666666666665</v>
      </c>
      <c r="S1746" s="35">
        <v>45773</v>
      </c>
      <c r="U1746">
        <v>2</v>
      </c>
      <c r="V1746">
        <v>19000</v>
      </c>
      <c r="W1746" t="s">
        <v>65</v>
      </c>
      <c r="X1746" t="s">
        <v>3747</v>
      </c>
      <c r="Y1746">
        <v>0</v>
      </c>
      <c r="Z1746">
        <v>19000</v>
      </c>
      <c r="AA1746">
        <v>0</v>
      </c>
      <c r="AB1746">
        <v>0</v>
      </c>
      <c r="AC1746">
        <v>0</v>
      </c>
      <c r="AD1746">
        <v>0</v>
      </c>
      <c r="AG1746">
        <v>0</v>
      </c>
      <c r="AP1746" t="s">
        <v>3748</v>
      </c>
      <c r="AQ1746" t="s">
        <v>622</v>
      </c>
      <c r="AR1746" t="s">
        <v>24955</v>
      </c>
      <c r="AT1746">
        <v>0</v>
      </c>
      <c r="AU1746">
        <v>0</v>
      </c>
      <c r="AV1746">
        <v>0</v>
      </c>
      <c r="AW1746">
        <v>0</v>
      </c>
      <c r="AX1746">
        <v>0</v>
      </c>
      <c r="AY1746">
        <v>0</v>
      </c>
      <c r="BC1746" t="s">
        <v>63</v>
      </c>
      <c r="BD1746" t="s">
        <v>5961</v>
      </c>
      <c r="BE1746">
        <v>0</v>
      </c>
      <c r="BG1746" t="s">
        <v>622</v>
      </c>
      <c r="BJ1746" t="s">
        <v>3118</v>
      </c>
    </row>
    <row r="1747" spans="1:62" x14ac:dyDescent="0.35">
      <c r="A1747" t="s">
        <v>3749</v>
      </c>
      <c r="B1747">
        <v>10000</v>
      </c>
      <c r="C1747">
        <v>10000</v>
      </c>
      <c r="D1747">
        <v>45775</v>
      </c>
      <c r="E1747" t="s">
        <v>59</v>
      </c>
      <c r="F1747" t="s">
        <v>3704</v>
      </c>
      <c r="G1747" t="s">
        <v>3750</v>
      </c>
      <c r="I1747">
        <v>1</v>
      </c>
      <c r="J1747" t="s">
        <v>183</v>
      </c>
      <c r="K1747">
        <v>78</v>
      </c>
      <c r="L1747" t="s">
        <v>6047</v>
      </c>
      <c r="M1747" t="s">
        <v>26405</v>
      </c>
      <c r="N1747" t="s">
        <v>216</v>
      </c>
      <c r="O1747" t="s">
        <v>3803</v>
      </c>
      <c r="P1747">
        <v>3667</v>
      </c>
      <c r="Q1747">
        <f t="shared" ref="Q1747:Q1748" si="466">(P1747/40)+45</f>
        <v>136.67500000000001</v>
      </c>
      <c r="R1747" s="34">
        <f t="shared" ref="R1747:R1748" si="467">Q1747/60</f>
        <v>2.277916666666667</v>
      </c>
      <c r="S1747" s="35">
        <v>45773</v>
      </c>
      <c r="U1747">
        <v>3</v>
      </c>
      <c r="V1747">
        <v>11001</v>
      </c>
      <c r="W1747" t="s">
        <v>65</v>
      </c>
      <c r="X1747" t="s">
        <v>3752</v>
      </c>
      <c r="Y1747">
        <v>0</v>
      </c>
      <c r="Z1747">
        <v>11000</v>
      </c>
      <c r="AA1747">
        <v>1</v>
      </c>
      <c r="AB1747">
        <v>0</v>
      </c>
      <c r="AC1747">
        <v>0</v>
      </c>
      <c r="AD1747">
        <v>0</v>
      </c>
      <c r="AG1747">
        <v>0</v>
      </c>
      <c r="AP1747" t="s">
        <v>3753</v>
      </c>
      <c r="AQ1747" t="s">
        <v>3060</v>
      </c>
      <c r="AR1747" t="s">
        <v>21489</v>
      </c>
      <c r="AT1747">
        <v>0</v>
      </c>
      <c r="AU1747">
        <v>0</v>
      </c>
      <c r="AV1747">
        <v>0</v>
      </c>
      <c r="AW1747">
        <v>0</v>
      </c>
      <c r="AX1747">
        <v>0</v>
      </c>
      <c r="AY1747">
        <v>0</v>
      </c>
      <c r="BC1747" t="s">
        <v>63</v>
      </c>
      <c r="BD1747" t="s">
        <v>5962</v>
      </c>
      <c r="BE1747">
        <v>0</v>
      </c>
      <c r="BG1747" t="s">
        <v>3060</v>
      </c>
      <c r="BJ1747" t="s">
        <v>3754</v>
      </c>
    </row>
    <row r="1748" spans="1:62" x14ac:dyDescent="0.35">
      <c r="A1748" t="s">
        <v>3755</v>
      </c>
      <c r="B1748">
        <v>10000</v>
      </c>
      <c r="C1748">
        <v>20000</v>
      </c>
      <c r="D1748">
        <v>45775</v>
      </c>
      <c r="E1748" t="s">
        <v>59</v>
      </c>
      <c r="F1748" t="s">
        <v>3707</v>
      </c>
      <c r="G1748" t="s">
        <v>3750</v>
      </c>
      <c r="I1748">
        <v>1</v>
      </c>
      <c r="J1748" t="s">
        <v>183</v>
      </c>
      <c r="K1748">
        <v>78</v>
      </c>
      <c r="L1748" t="s">
        <v>6047</v>
      </c>
      <c r="M1748" t="s">
        <v>26405</v>
      </c>
      <c r="N1748" t="s">
        <v>216</v>
      </c>
      <c r="O1748" t="s">
        <v>3803</v>
      </c>
      <c r="P1748">
        <v>67</v>
      </c>
      <c r="Q1748">
        <f t="shared" si="466"/>
        <v>46.674999999999997</v>
      </c>
      <c r="R1748" s="34">
        <f t="shared" si="467"/>
        <v>0.77791666666666659</v>
      </c>
      <c r="S1748" s="35">
        <v>45773</v>
      </c>
      <c r="U1748">
        <v>3</v>
      </c>
      <c r="V1748">
        <v>201</v>
      </c>
      <c r="W1748" t="s">
        <v>65</v>
      </c>
      <c r="X1748" t="s">
        <v>3756</v>
      </c>
      <c r="Y1748">
        <v>0</v>
      </c>
      <c r="Z1748">
        <v>200</v>
      </c>
      <c r="AA1748">
        <v>1</v>
      </c>
      <c r="AB1748">
        <v>0</v>
      </c>
      <c r="AC1748">
        <v>0</v>
      </c>
      <c r="AD1748">
        <v>0</v>
      </c>
      <c r="AG1748">
        <v>0</v>
      </c>
      <c r="AP1748" t="s">
        <v>3757</v>
      </c>
      <c r="AQ1748" t="s">
        <v>3060</v>
      </c>
      <c r="AR1748" t="s">
        <v>21489</v>
      </c>
      <c r="AT1748">
        <v>0</v>
      </c>
      <c r="AU1748">
        <v>0</v>
      </c>
      <c r="AV1748">
        <v>0</v>
      </c>
      <c r="AW1748">
        <v>0</v>
      </c>
      <c r="AX1748">
        <v>0</v>
      </c>
      <c r="AY1748">
        <v>0</v>
      </c>
      <c r="BC1748" t="s">
        <v>63</v>
      </c>
      <c r="BD1748" t="s">
        <v>5963</v>
      </c>
      <c r="BE1748">
        <v>0</v>
      </c>
      <c r="BG1748" t="s">
        <v>3060</v>
      </c>
      <c r="BJ1748" t="s">
        <v>3758</v>
      </c>
    </row>
    <row r="1749" spans="1:62" x14ac:dyDescent="0.35">
      <c r="A1749" t="s">
        <v>5964</v>
      </c>
      <c r="B1749">
        <v>10000</v>
      </c>
      <c r="C1749">
        <v>10000</v>
      </c>
      <c r="D1749">
        <v>45776</v>
      </c>
      <c r="E1749" t="s">
        <v>59</v>
      </c>
      <c r="F1749" t="s">
        <v>3976</v>
      </c>
      <c r="G1749" t="s">
        <v>2447</v>
      </c>
      <c r="I1749">
        <v>1</v>
      </c>
      <c r="J1749" t="s">
        <v>183</v>
      </c>
      <c r="K1749">
        <v>12</v>
      </c>
      <c r="L1749" t="s">
        <v>6062</v>
      </c>
      <c r="M1749" t="s">
        <v>26405</v>
      </c>
      <c r="N1749" t="s">
        <v>462</v>
      </c>
      <c r="O1749" t="s">
        <v>3804</v>
      </c>
      <c r="P1749">
        <v>30000</v>
      </c>
      <c r="Q1749">
        <f>(P1749/50)+45</f>
        <v>645</v>
      </c>
      <c r="R1749" s="34">
        <f>Q1749/60</f>
        <v>10.75</v>
      </c>
      <c r="S1749" s="35">
        <v>45773</v>
      </c>
      <c r="U1749">
        <v>1</v>
      </c>
      <c r="V1749">
        <v>30000</v>
      </c>
      <c r="W1749" t="s">
        <v>65</v>
      </c>
      <c r="X1749" t="s">
        <v>2670</v>
      </c>
      <c r="Y1749">
        <v>0</v>
      </c>
      <c r="Z1749">
        <v>30000</v>
      </c>
      <c r="AA1749">
        <v>0</v>
      </c>
      <c r="AB1749">
        <v>0</v>
      </c>
      <c r="AC1749">
        <v>0</v>
      </c>
      <c r="AD1749">
        <v>0</v>
      </c>
      <c r="AG1749">
        <v>0</v>
      </c>
      <c r="AP1749" t="s">
        <v>2671</v>
      </c>
      <c r="AQ1749" t="s">
        <v>465</v>
      </c>
      <c r="AR1749" t="s">
        <v>15009</v>
      </c>
      <c r="AT1749">
        <v>0</v>
      </c>
      <c r="AU1749">
        <v>0</v>
      </c>
      <c r="AV1749">
        <v>0</v>
      </c>
      <c r="AW1749">
        <v>0</v>
      </c>
      <c r="AX1749">
        <v>0</v>
      </c>
      <c r="AY1749">
        <v>0</v>
      </c>
      <c r="BC1749" t="s">
        <v>63</v>
      </c>
      <c r="BD1749" t="s">
        <v>5965</v>
      </c>
      <c r="BE1749">
        <v>0</v>
      </c>
      <c r="BG1749" t="s">
        <v>465</v>
      </c>
      <c r="BJ1749" t="s">
        <v>2675</v>
      </c>
    </row>
    <row r="1750" spans="1:62" x14ac:dyDescent="0.35">
      <c r="A1750" t="s">
        <v>5966</v>
      </c>
      <c r="B1750">
        <v>10000</v>
      </c>
      <c r="C1750">
        <v>10000</v>
      </c>
      <c r="D1750">
        <v>45775</v>
      </c>
      <c r="E1750" t="s">
        <v>59</v>
      </c>
      <c r="F1750" t="s">
        <v>5956</v>
      </c>
      <c r="G1750" t="s">
        <v>3015</v>
      </c>
      <c r="I1750">
        <v>1</v>
      </c>
      <c r="J1750" t="s">
        <v>183</v>
      </c>
      <c r="K1750">
        <v>46</v>
      </c>
      <c r="L1750" t="s">
        <v>6049</v>
      </c>
      <c r="M1750" t="s">
        <v>26405</v>
      </c>
      <c r="N1750" t="s">
        <v>231</v>
      </c>
      <c r="O1750" t="s">
        <v>3809</v>
      </c>
      <c r="P1750">
        <v>1000</v>
      </c>
      <c r="Q1750">
        <f>(P1750/40)+45</f>
        <v>70</v>
      </c>
      <c r="R1750" s="34">
        <f>Q1750/60</f>
        <v>1.1666666666666667</v>
      </c>
      <c r="S1750" s="35">
        <v>45773</v>
      </c>
      <c r="U1750">
        <v>1</v>
      </c>
      <c r="V1750">
        <v>1000</v>
      </c>
      <c r="W1750" t="s">
        <v>65</v>
      </c>
      <c r="X1750" t="s">
        <v>5967</v>
      </c>
      <c r="Y1750">
        <v>0</v>
      </c>
      <c r="Z1750">
        <v>1000</v>
      </c>
      <c r="AA1750">
        <v>0</v>
      </c>
      <c r="AB1750">
        <v>0</v>
      </c>
      <c r="AC1750">
        <v>0</v>
      </c>
      <c r="AD1750">
        <v>0</v>
      </c>
      <c r="AG1750">
        <v>0</v>
      </c>
      <c r="AP1750" t="s">
        <v>5968</v>
      </c>
      <c r="AQ1750" t="s">
        <v>465</v>
      </c>
      <c r="AR1750" t="s">
        <v>15009</v>
      </c>
      <c r="AT1750">
        <v>0</v>
      </c>
      <c r="AU1750">
        <v>0</v>
      </c>
      <c r="AV1750">
        <v>0</v>
      </c>
      <c r="AW1750">
        <v>0</v>
      </c>
      <c r="AX1750">
        <v>0</v>
      </c>
      <c r="AY1750">
        <v>0</v>
      </c>
      <c r="BC1750" t="s">
        <v>63</v>
      </c>
      <c r="BD1750" t="s">
        <v>5969</v>
      </c>
      <c r="BE1750">
        <v>0</v>
      </c>
      <c r="BG1750" t="s">
        <v>465</v>
      </c>
      <c r="BJ1750" t="s">
        <v>2675</v>
      </c>
    </row>
    <row r="1751" spans="1:62" x14ac:dyDescent="0.35">
      <c r="A1751" t="s">
        <v>3759</v>
      </c>
      <c r="B1751">
        <v>10000</v>
      </c>
      <c r="C1751">
        <v>30000</v>
      </c>
      <c r="D1751">
        <v>45775</v>
      </c>
      <c r="E1751" t="s">
        <v>59</v>
      </c>
      <c r="F1751" t="s">
        <v>3760</v>
      </c>
      <c r="G1751">
        <v>10620258101</v>
      </c>
      <c r="I1751">
        <v>3</v>
      </c>
      <c r="J1751" t="s">
        <v>183</v>
      </c>
      <c r="K1751">
        <v>85</v>
      </c>
      <c r="L1751" t="s">
        <v>6060</v>
      </c>
      <c r="M1751" t="s">
        <v>26410</v>
      </c>
      <c r="N1751" t="s">
        <v>940</v>
      </c>
      <c r="O1751" t="s">
        <v>3864</v>
      </c>
      <c r="P1751">
        <v>8000</v>
      </c>
      <c r="S1751" s="35">
        <v>45773</v>
      </c>
      <c r="U1751">
        <v>11</v>
      </c>
      <c r="V1751">
        <v>88000</v>
      </c>
      <c r="W1751" t="s">
        <v>65</v>
      </c>
      <c r="X1751" t="s">
        <v>3761</v>
      </c>
      <c r="Y1751">
        <v>0</v>
      </c>
      <c r="Z1751">
        <v>80000</v>
      </c>
      <c r="AA1751">
        <v>8000</v>
      </c>
      <c r="AB1751">
        <v>0</v>
      </c>
      <c r="AC1751">
        <v>0</v>
      </c>
      <c r="AD1751">
        <v>0</v>
      </c>
      <c r="AG1751">
        <v>0</v>
      </c>
      <c r="AP1751" t="s">
        <v>3762</v>
      </c>
      <c r="AQ1751" t="s">
        <v>108</v>
      </c>
      <c r="AR1751" t="s">
        <v>13404</v>
      </c>
      <c r="AT1751">
        <v>0</v>
      </c>
      <c r="AU1751">
        <v>0</v>
      </c>
      <c r="AV1751">
        <v>0</v>
      </c>
      <c r="AW1751">
        <v>0</v>
      </c>
      <c r="AX1751">
        <v>0</v>
      </c>
      <c r="AY1751">
        <v>0</v>
      </c>
      <c r="BC1751" t="s">
        <v>63</v>
      </c>
      <c r="BD1751" t="s">
        <v>4959</v>
      </c>
      <c r="BE1751">
        <v>0</v>
      </c>
      <c r="BG1751" t="s">
        <v>108</v>
      </c>
      <c r="BJ1751" t="s">
        <v>3763</v>
      </c>
    </row>
    <row r="1752" spans="1:62" x14ac:dyDescent="0.35">
      <c r="A1752" t="s">
        <v>3764</v>
      </c>
      <c r="B1752">
        <v>10000</v>
      </c>
      <c r="C1752">
        <v>30000</v>
      </c>
      <c r="D1752">
        <v>45775</v>
      </c>
      <c r="E1752" t="s">
        <v>59</v>
      </c>
      <c r="F1752" t="s">
        <v>3765</v>
      </c>
      <c r="G1752">
        <v>10620258100</v>
      </c>
      <c r="I1752">
        <v>3</v>
      </c>
      <c r="J1752" t="s">
        <v>183</v>
      </c>
      <c r="K1752">
        <v>85</v>
      </c>
      <c r="L1752" t="s">
        <v>6060</v>
      </c>
      <c r="M1752" t="s">
        <v>26410</v>
      </c>
      <c r="N1752" t="s">
        <v>940</v>
      </c>
      <c r="O1752" t="s">
        <v>3864</v>
      </c>
      <c r="P1752">
        <v>8000</v>
      </c>
      <c r="S1752" s="35">
        <v>45773</v>
      </c>
      <c r="U1752">
        <v>11</v>
      </c>
      <c r="V1752">
        <v>88000</v>
      </c>
      <c r="W1752" t="s">
        <v>65</v>
      </c>
      <c r="X1752" t="s">
        <v>847</v>
      </c>
      <c r="Y1752">
        <v>0</v>
      </c>
      <c r="Z1752">
        <v>80000</v>
      </c>
      <c r="AA1752">
        <v>8000</v>
      </c>
      <c r="AB1752">
        <v>0</v>
      </c>
      <c r="AC1752">
        <v>0</v>
      </c>
      <c r="AD1752">
        <v>0</v>
      </c>
      <c r="AG1752">
        <v>0</v>
      </c>
      <c r="AP1752" t="s">
        <v>848</v>
      </c>
      <c r="AQ1752" t="s">
        <v>108</v>
      </c>
      <c r="AR1752" t="s">
        <v>13404</v>
      </c>
      <c r="AT1752">
        <v>0</v>
      </c>
      <c r="AU1752">
        <v>0</v>
      </c>
      <c r="AV1752">
        <v>0</v>
      </c>
      <c r="AW1752">
        <v>0</v>
      </c>
      <c r="AX1752">
        <v>0</v>
      </c>
      <c r="AY1752">
        <v>0</v>
      </c>
      <c r="BC1752" t="s">
        <v>63</v>
      </c>
      <c r="BD1752" t="s">
        <v>4960</v>
      </c>
      <c r="BE1752">
        <v>0</v>
      </c>
      <c r="BG1752" t="s">
        <v>108</v>
      </c>
      <c r="BJ1752" t="s">
        <v>3766</v>
      </c>
    </row>
    <row r="1753" spans="1:62" x14ac:dyDescent="0.35">
      <c r="A1753" t="s">
        <v>5477</v>
      </c>
      <c r="B1753">
        <v>10000</v>
      </c>
      <c r="C1753">
        <v>30000</v>
      </c>
      <c r="D1753">
        <v>45777</v>
      </c>
      <c r="E1753" t="s">
        <v>59</v>
      </c>
      <c r="F1753" t="s">
        <v>5951</v>
      </c>
      <c r="G1753" t="s">
        <v>5952</v>
      </c>
      <c r="I1753">
        <v>2</v>
      </c>
      <c r="J1753" t="s">
        <v>183</v>
      </c>
      <c r="K1753">
        <v>77</v>
      </c>
      <c r="L1753" t="s">
        <v>6043</v>
      </c>
      <c r="M1753" t="s">
        <v>26407</v>
      </c>
      <c r="N1753" t="s">
        <v>192</v>
      </c>
      <c r="O1753" t="s">
        <v>3848</v>
      </c>
      <c r="P1753">
        <v>34667</v>
      </c>
      <c r="Q1753">
        <f>(P1753/60)+30</f>
        <v>607.7833333333333</v>
      </c>
      <c r="R1753" s="34">
        <f>Q1753/60</f>
        <v>10.129722222222222</v>
      </c>
      <c r="S1753" s="35">
        <v>45773</v>
      </c>
      <c r="U1753">
        <v>6</v>
      </c>
      <c r="V1753">
        <v>208002</v>
      </c>
      <c r="W1753" t="s">
        <v>65</v>
      </c>
      <c r="X1753" t="s">
        <v>1391</v>
      </c>
      <c r="Y1753">
        <v>0</v>
      </c>
      <c r="Z1753">
        <v>200000</v>
      </c>
      <c r="AA1753">
        <v>8002</v>
      </c>
      <c r="AB1753">
        <v>0</v>
      </c>
      <c r="AC1753">
        <v>0</v>
      </c>
      <c r="AD1753">
        <v>0</v>
      </c>
      <c r="AG1753">
        <v>0</v>
      </c>
      <c r="AP1753" t="s">
        <v>1392</v>
      </c>
      <c r="AQ1753" t="s">
        <v>108</v>
      </c>
      <c r="AR1753" t="s">
        <v>13404</v>
      </c>
      <c r="AT1753">
        <v>0</v>
      </c>
      <c r="AU1753">
        <v>0</v>
      </c>
      <c r="AV1753">
        <v>0</v>
      </c>
      <c r="AW1753">
        <v>0</v>
      </c>
      <c r="AX1753">
        <v>0</v>
      </c>
      <c r="AY1753">
        <v>0</v>
      </c>
      <c r="BC1753" t="s">
        <v>63</v>
      </c>
      <c r="BD1753" t="s">
        <v>6466</v>
      </c>
      <c r="BE1753">
        <v>0</v>
      </c>
      <c r="BG1753" t="s">
        <v>108</v>
      </c>
      <c r="BJ1753" t="s">
        <v>5480</v>
      </c>
    </row>
    <row r="1754" spans="1:62" x14ac:dyDescent="0.35">
      <c r="A1754" t="s">
        <v>5477</v>
      </c>
      <c r="B1754">
        <v>10000</v>
      </c>
      <c r="C1754">
        <v>40000</v>
      </c>
      <c r="D1754">
        <v>45777</v>
      </c>
      <c r="E1754" t="s">
        <v>59</v>
      </c>
      <c r="F1754" t="s">
        <v>5953</v>
      </c>
      <c r="G1754" t="s">
        <v>5954</v>
      </c>
      <c r="I1754">
        <v>3</v>
      </c>
      <c r="J1754" t="s">
        <v>183</v>
      </c>
      <c r="K1754">
        <v>91</v>
      </c>
      <c r="L1754" t="s">
        <v>6060</v>
      </c>
      <c r="M1754" t="s">
        <v>26410</v>
      </c>
      <c r="N1754" t="s">
        <v>805</v>
      </c>
      <c r="O1754" t="s">
        <v>3865</v>
      </c>
      <c r="P1754">
        <v>66667</v>
      </c>
      <c r="S1754" s="35">
        <v>45773</v>
      </c>
      <c r="U1754">
        <v>3</v>
      </c>
      <c r="V1754">
        <v>200001</v>
      </c>
      <c r="W1754" t="s">
        <v>65</v>
      </c>
      <c r="X1754" t="s">
        <v>1391</v>
      </c>
      <c r="Y1754">
        <v>0</v>
      </c>
      <c r="Z1754">
        <v>200000</v>
      </c>
      <c r="AA1754">
        <v>1</v>
      </c>
      <c r="AB1754">
        <v>0</v>
      </c>
      <c r="AC1754">
        <v>0</v>
      </c>
      <c r="AD1754">
        <v>0</v>
      </c>
      <c r="AG1754">
        <v>0</v>
      </c>
      <c r="AP1754" t="s">
        <v>1392</v>
      </c>
      <c r="AQ1754" t="s">
        <v>108</v>
      </c>
      <c r="AR1754" t="s">
        <v>13404</v>
      </c>
      <c r="AT1754">
        <v>0</v>
      </c>
      <c r="AU1754">
        <v>0</v>
      </c>
      <c r="AV1754">
        <v>0</v>
      </c>
      <c r="AW1754">
        <v>0</v>
      </c>
      <c r="AX1754">
        <v>0</v>
      </c>
      <c r="AY1754">
        <v>0</v>
      </c>
      <c r="BC1754" t="s">
        <v>63</v>
      </c>
      <c r="BD1754" t="s">
        <v>6466</v>
      </c>
      <c r="BE1754">
        <v>0</v>
      </c>
      <c r="BG1754" t="s">
        <v>108</v>
      </c>
      <c r="BJ1754" t="s">
        <v>5480</v>
      </c>
    </row>
    <row r="1755" spans="1:62" x14ac:dyDescent="0.35">
      <c r="A1755" t="s">
        <v>5955</v>
      </c>
      <c r="B1755">
        <v>10000</v>
      </c>
      <c r="C1755">
        <v>10000</v>
      </c>
      <c r="D1755">
        <v>45775</v>
      </c>
      <c r="E1755" t="s">
        <v>59</v>
      </c>
      <c r="F1755" t="s">
        <v>5956</v>
      </c>
      <c r="G1755" t="s">
        <v>2592</v>
      </c>
      <c r="I1755">
        <v>1</v>
      </c>
      <c r="J1755" t="s">
        <v>183</v>
      </c>
      <c r="K1755">
        <v>46</v>
      </c>
      <c r="L1755" t="s">
        <v>6049</v>
      </c>
      <c r="M1755" t="s">
        <v>26405</v>
      </c>
      <c r="N1755" t="s">
        <v>231</v>
      </c>
      <c r="O1755" t="s">
        <v>3809</v>
      </c>
      <c r="P1755">
        <v>3000</v>
      </c>
      <c r="Q1755">
        <f t="shared" ref="Q1755:Q1757" si="468">(P1755/40)+45</f>
        <v>120</v>
      </c>
      <c r="R1755" s="34">
        <f t="shared" ref="R1755:R1757" si="469">Q1755/60</f>
        <v>2</v>
      </c>
      <c r="S1755" s="35">
        <v>45773</v>
      </c>
      <c r="U1755">
        <v>1</v>
      </c>
      <c r="V1755">
        <v>3000</v>
      </c>
      <c r="W1755" t="s">
        <v>65</v>
      </c>
      <c r="X1755" t="s">
        <v>5957</v>
      </c>
      <c r="Y1755">
        <v>0</v>
      </c>
      <c r="Z1755">
        <v>3000</v>
      </c>
      <c r="AA1755">
        <v>0</v>
      </c>
      <c r="AB1755">
        <v>0</v>
      </c>
      <c r="AC1755">
        <v>0</v>
      </c>
      <c r="AD1755">
        <v>0</v>
      </c>
      <c r="AG1755">
        <v>0</v>
      </c>
      <c r="AP1755" t="s">
        <v>5958</v>
      </c>
      <c r="AQ1755" t="s">
        <v>465</v>
      </c>
      <c r="AR1755" t="s">
        <v>15009</v>
      </c>
      <c r="AT1755">
        <v>0</v>
      </c>
      <c r="AU1755">
        <v>0</v>
      </c>
      <c r="AV1755">
        <v>0</v>
      </c>
      <c r="AW1755">
        <v>0</v>
      </c>
      <c r="AX1755">
        <v>0</v>
      </c>
      <c r="AY1755">
        <v>0</v>
      </c>
      <c r="BC1755" t="s">
        <v>63</v>
      </c>
      <c r="BD1755" t="s">
        <v>6467</v>
      </c>
      <c r="BE1755">
        <v>0</v>
      </c>
      <c r="BG1755" t="s">
        <v>465</v>
      </c>
      <c r="BJ1755" t="s">
        <v>3531</v>
      </c>
    </row>
    <row r="1756" spans="1:62" x14ac:dyDescent="0.35">
      <c r="A1756" t="s">
        <v>3767</v>
      </c>
      <c r="B1756">
        <v>10000</v>
      </c>
      <c r="C1756">
        <v>10000</v>
      </c>
      <c r="D1756">
        <v>45775</v>
      </c>
      <c r="E1756" t="s">
        <v>59</v>
      </c>
      <c r="F1756" t="s">
        <v>3768</v>
      </c>
      <c r="G1756" t="s">
        <v>2739</v>
      </c>
      <c r="I1756">
        <v>1</v>
      </c>
      <c r="J1756" t="s">
        <v>183</v>
      </c>
      <c r="K1756">
        <v>59</v>
      </c>
      <c r="L1756" t="s">
        <v>6045</v>
      </c>
      <c r="M1756" t="s">
        <v>26405</v>
      </c>
      <c r="N1756" t="s">
        <v>73</v>
      </c>
      <c r="O1756" t="s">
        <v>3811</v>
      </c>
      <c r="P1756">
        <v>1660</v>
      </c>
      <c r="Q1756">
        <f t="shared" si="468"/>
        <v>86.5</v>
      </c>
      <c r="R1756" s="34">
        <f t="shared" si="469"/>
        <v>1.4416666666666667</v>
      </c>
      <c r="S1756" s="35">
        <v>45773</v>
      </c>
      <c r="U1756">
        <v>2</v>
      </c>
      <c r="V1756">
        <v>3320</v>
      </c>
      <c r="W1756" t="s">
        <v>65</v>
      </c>
      <c r="X1756">
        <v>112886950001</v>
      </c>
      <c r="Y1756">
        <v>0</v>
      </c>
      <c r="Z1756">
        <v>3320</v>
      </c>
      <c r="AA1756">
        <v>0</v>
      </c>
      <c r="AB1756">
        <v>0</v>
      </c>
      <c r="AC1756">
        <v>0</v>
      </c>
      <c r="AD1756">
        <v>0</v>
      </c>
      <c r="AG1756">
        <v>0</v>
      </c>
      <c r="AP1756">
        <v>11288695</v>
      </c>
      <c r="AQ1756" t="s">
        <v>571</v>
      </c>
      <c r="AR1756" t="s">
        <v>14937</v>
      </c>
      <c r="AT1756">
        <v>0</v>
      </c>
      <c r="AU1756">
        <v>0</v>
      </c>
      <c r="AV1756">
        <v>0</v>
      </c>
      <c r="AW1756">
        <v>0</v>
      </c>
      <c r="AX1756">
        <v>0</v>
      </c>
      <c r="AY1756">
        <v>0</v>
      </c>
      <c r="BC1756" t="s">
        <v>63</v>
      </c>
      <c r="BD1756" t="s">
        <v>5970</v>
      </c>
      <c r="BE1756">
        <v>0</v>
      </c>
      <c r="BG1756" t="s">
        <v>571</v>
      </c>
      <c r="BJ1756" t="s">
        <v>3769</v>
      </c>
    </row>
    <row r="1757" spans="1:62" x14ac:dyDescent="0.35">
      <c r="A1757" t="s">
        <v>3767</v>
      </c>
      <c r="B1757">
        <v>20000</v>
      </c>
      <c r="C1757">
        <v>10000</v>
      </c>
      <c r="D1757">
        <v>45775</v>
      </c>
      <c r="E1757" t="s">
        <v>59</v>
      </c>
      <c r="F1757" t="s">
        <v>3768</v>
      </c>
      <c r="G1757" t="s">
        <v>2739</v>
      </c>
      <c r="I1757">
        <v>1</v>
      </c>
      <c r="J1757" t="s">
        <v>183</v>
      </c>
      <c r="K1757">
        <v>59</v>
      </c>
      <c r="L1757" t="s">
        <v>6045</v>
      </c>
      <c r="M1757" t="s">
        <v>26405</v>
      </c>
      <c r="N1757" t="s">
        <v>73</v>
      </c>
      <c r="O1757" t="s">
        <v>3811</v>
      </c>
      <c r="P1757">
        <v>1660</v>
      </c>
      <c r="Q1757">
        <f t="shared" si="468"/>
        <v>86.5</v>
      </c>
      <c r="R1757" s="34">
        <f t="shared" si="469"/>
        <v>1.4416666666666667</v>
      </c>
      <c r="S1757" s="35">
        <v>45773</v>
      </c>
      <c r="U1757">
        <v>2</v>
      </c>
      <c r="V1757">
        <v>3320</v>
      </c>
      <c r="W1757" t="s">
        <v>65</v>
      </c>
      <c r="X1757">
        <v>112886950001</v>
      </c>
      <c r="Y1757">
        <v>0</v>
      </c>
      <c r="Z1757">
        <v>3320</v>
      </c>
      <c r="AA1757">
        <v>0</v>
      </c>
      <c r="AB1757">
        <v>0</v>
      </c>
      <c r="AC1757">
        <v>0</v>
      </c>
      <c r="AD1757">
        <v>0</v>
      </c>
      <c r="AG1757">
        <v>0</v>
      </c>
      <c r="AP1757">
        <v>11288695</v>
      </c>
      <c r="AQ1757" t="s">
        <v>571</v>
      </c>
      <c r="AR1757" t="s">
        <v>14937</v>
      </c>
      <c r="AT1757">
        <v>0</v>
      </c>
      <c r="AU1757">
        <v>0</v>
      </c>
      <c r="AV1757">
        <v>0</v>
      </c>
      <c r="AW1757">
        <v>0</v>
      </c>
      <c r="AX1757">
        <v>0</v>
      </c>
      <c r="AY1757">
        <v>0</v>
      </c>
      <c r="BC1757" t="s">
        <v>63</v>
      </c>
      <c r="BD1757" t="s">
        <v>5970</v>
      </c>
      <c r="BE1757">
        <v>0</v>
      </c>
      <c r="BG1757" t="s">
        <v>571</v>
      </c>
      <c r="BJ1757" t="s">
        <v>3769</v>
      </c>
    </row>
    <row r="1758" spans="1:62" x14ac:dyDescent="0.35">
      <c r="A1758" t="s">
        <v>3770</v>
      </c>
      <c r="B1758">
        <v>10000</v>
      </c>
      <c r="C1758">
        <v>20000</v>
      </c>
      <c r="D1758">
        <v>45775</v>
      </c>
      <c r="E1758" t="s">
        <v>59</v>
      </c>
      <c r="F1758" t="s">
        <v>3739</v>
      </c>
      <c r="G1758" t="s">
        <v>3771</v>
      </c>
      <c r="I1758">
        <v>2</v>
      </c>
      <c r="J1758" t="s">
        <v>183</v>
      </c>
      <c r="K1758">
        <v>61</v>
      </c>
      <c r="L1758" t="s">
        <v>6046</v>
      </c>
      <c r="M1758" t="s">
        <v>26405</v>
      </c>
      <c r="N1758" t="s">
        <v>209</v>
      </c>
      <c r="O1758" t="s">
        <v>3802</v>
      </c>
      <c r="P1758">
        <v>5000</v>
      </c>
      <c r="Q1758">
        <f t="shared" ref="Q1758:Q1759" si="470">(P1758/50)+45</f>
        <v>145</v>
      </c>
      <c r="R1758" s="34">
        <f t="shared" ref="R1758:R1759" si="471">Q1758/60</f>
        <v>2.4166666666666665</v>
      </c>
      <c r="S1758" s="35">
        <v>45773</v>
      </c>
      <c r="U1758">
        <v>4</v>
      </c>
      <c r="V1758">
        <v>20000</v>
      </c>
      <c r="W1758" t="s">
        <v>65</v>
      </c>
      <c r="X1758" t="s">
        <v>3773</v>
      </c>
      <c r="Y1758">
        <v>0</v>
      </c>
      <c r="Z1758">
        <v>20000</v>
      </c>
      <c r="AA1758">
        <v>0</v>
      </c>
      <c r="AB1758">
        <v>0</v>
      </c>
      <c r="AC1758">
        <v>0</v>
      </c>
      <c r="AD1758">
        <v>0</v>
      </c>
      <c r="AG1758">
        <v>0</v>
      </c>
      <c r="AP1758" t="s">
        <v>3774</v>
      </c>
      <c r="AQ1758" t="s">
        <v>3775</v>
      </c>
      <c r="AR1758" t="s">
        <v>20093</v>
      </c>
      <c r="AT1758">
        <v>0</v>
      </c>
      <c r="AU1758">
        <v>0</v>
      </c>
      <c r="AV1758">
        <v>0</v>
      </c>
      <c r="AW1758">
        <v>0</v>
      </c>
      <c r="AX1758">
        <v>0</v>
      </c>
      <c r="AY1758">
        <v>0</v>
      </c>
      <c r="BC1758" t="s">
        <v>63</v>
      </c>
      <c r="BD1758" t="s">
        <v>5895</v>
      </c>
      <c r="BE1758">
        <v>0</v>
      </c>
      <c r="BG1758" t="s">
        <v>3775</v>
      </c>
      <c r="BJ1758" t="s">
        <v>3776</v>
      </c>
    </row>
    <row r="1759" spans="1:62" x14ac:dyDescent="0.35">
      <c r="A1759" t="s">
        <v>4276</v>
      </c>
      <c r="B1759">
        <v>10000</v>
      </c>
      <c r="C1759">
        <v>10000</v>
      </c>
      <c r="D1759">
        <v>45777</v>
      </c>
      <c r="E1759" t="s">
        <v>59</v>
      </c>
      <c r="F1759" t="s">
        <v>4277</v>
      </c>
      <c r="G1759" t="s">
        <v>4278</v>
      </c>
      <c r="I1759">
        <v>1</v>
      </c>
      <c r="J1759" t="s">
        <v>183</v>
      </c>
      <c r="K1759">
        <v>61</v>
      </c>
      <c r="L1759" t="s">
        <v>6046</v>
      </c>
      <c r="M1759" t="s">
        <v>26405</v>
      </c>
      <c r="N1759" t="s">
        <v>209</v>
      </c>
      <c r="O1759" t="s">
        <v>3802</v>
      </c>
      <c r="P1759">
        <v>10000</v>
      </c>
      <c r="Q1759">
        <f t="shared" si="470"/>
        <v>245</v>
      </c>
      <c r="R1759" s="34">
        <f t="shared" si="471"/>
        <v>4.083333333333333</v>
      </c>
      <c r="S1759" s="35">
        <v>45773</v>
      </c>
      <c r="U1759">
        <v>1</v>
      </c>
      <c r="V1759">
        <v>10000</v>
      </c>
      <c r="W1759" t="s">
        <v>65</v>
      </c>
      <c r="X1759" t="s">
        <v>4280</v>
      </c>
      <c r="Y1759">
        <v>0</v>
      </c>
      <c r="Z1759">
        <v>10000</v>
      </c>
      <c r="AA1759">
        <v>0</v>
      </c>
      <c r="AB1759">
        <v>0</v>
      </c>
      <c r="AC1759">
        <v>0</v>
      </c>
      <c r="AD1759">
        <v>0</v>
      </c>
      <c r="AG1759">
        <v>0</v>
      </c>
      <c r="AP1759" t="s">
        <v>4281</v>
      </c>
      <c r="AQ1759" t="s">
        <v>742</v>
      </c>
      <c r="AR1759" t="s">
        <v>14125</v>
      </c>
      <c r="AT1759">
        <v>0</v>
      </c>
      <c r="AU1759">
        <v>0</v>
      </c>
      <c r="AV1759">
        <v>0</v>
      </c>
      <c r="AW1759">
        <v>0</v>
      </c>
      <c r="AX1759">
        <v>0</v>
      </c>
      <c r="AY1759">
        <v>0</v>
      </c>
      <c r="BC1759" t="s">
        <v>63</v>
      </c>
      <c r="BD1759" t="s">
        <v>6160</v>
      </c>
      <c r="BE1759">
        <v>0</v>
      </c>
      <c r="BG1759" t="s">
        <v>742</v>
      </c>
      <c r="BJ1759" t="s">
        <v>4282</v>
      </c>
    </row>
    <row r="1760" spans="1:62" x14ac:dyDescent="0.35">
      <c r="A1760" t="s">
        <v>4010</v>
      </c>
      <c r="B1760">
        <v>10000</v>
      </c>
      <c r="C1760">
        <v>10000</v>
      </c>
      <c r="D1760">
        <v>45776</v>
      </c>
      <c r="E1760" t="s">
        <v>59</v>
      </c>
      <c r="F1760" t="s">
        <v>4011</v>
      </c>
      <c r="G1760" t="s">
        <v>3469</v>
      </c>
      <c r="I1760">
        <v>1</v>
      </c>
      <c r="J1760" t="s">
        <v>183</v>
      </c>
      <c r="K1760">
        <v>72</v>
      </c>
      <c r="L1760" t="s">
        <v>6056</v>
      </c>
      <c r="M1760" t="s">
        <v>26406</v>
      </c>
      <c r="N1760" t="s">
        <v>161</v>
      </c>
      <c r="O1760" t="s">
        <v>3853</v>
      </c>
      <c r="P1760">
        <v>3550</v>
      </c>
      <c r="S1760" s="35">
        <v>45773</v>
      </c>
      <c r="U1760">
        <v>4</v>
      </c>
      <c r="V1760">
        <v>14200</v>
      </c>
      <c r="W1760" t="s">
        <v>65</v>
      </c>
      <c r="X1760">
        <v>5000532060001</v>
      </c>
      <c r="Y1760">
        <v>0</v>
      </c>
      <c r="Z1760">
        <v>11200</v>
      </c>
      <c r="AA1760">
        <v>3000</v>
      </c>
      <c r="AB1760">
        <v>0</v>
      </c>
      <c r="AC1760">
        <v>0</v>
      </c>
      <c r="AD1760">
        <v>0</v>
      </c>
      <c r="AG1760">
        <v>0</v>
      </c>
      <c r="AP1760">
        <v>500053206</v>
      </c>
      <c r="AQ1760" t="s">
        <v>162</v>
      </c>
      <c r="AR1760" t="s">
        <v>8373</v>
      </c>
      <c r="AT1760">
        <v>0</v>
      </c>
      <c r="AU1760">
        <v>0</v>
      </c>
      <c r="AV1760">
        <v>0</v>
      </c>
      <c r="AW1760">
        <v>0</v>
      </c>
      <c r="AX1760">
        <v>0</v>
      </c>
      <c r="AY1760">
        <v>0</v>
      </c>
      <c r="BC1760" t="s">
        <v>63</v>
      </c>
      <c r="BD1760" t="s">
        <v>6408</v>
      </c>
      <c r="BE1760">
        <v>0</v>
      </c>
      <c r="BG1760" t="s">
        <v>162</v>
      </c>
      <c r="BJ1760" t="s">
        <v>3913</v>
      </c>
    </row>
    <row r="1761" spans="1:62" x14ac:dyDescent="0.35">
      <c r="A1761" t="s">
        <v>4013</v>
      </c>
      <c r="B1761">
        <v>10000</v>
      </c>
      <c r="C1761">
        <v>10000</v>
      </c>
      <c r="D1761">
        <v>45776</v>
      </c>
      <c r="E1761" t="s">
        <v>59</v>
      </c>
      <c r="F1761" t="s">
        <v>4011</v>
      </c>
      <c r="G1761" t="s">
        <v>3469</v>
      </c>
      <c r="I1761">
        <v>1</v>
      </c>
      <c r="J1761" t="s">
        <v>183</v>
      </c>
      <c r="K1761">
        <v>72</v>
      </c>
      <c r="L1761" t="s">
        <v>6056</v>
      </c>
      <c r="M1761" t="s">
        <v>26406</v>
      </c>
      <c r="N1761" t="s">
        <v>161</v>
      </c>
      <c r="O1761" t="s">
        <v>3853</v>
      </c>
      <c r="P1761">
        <v>4950</v>
      </c>
      <c r="S1761" s="35">
        <v>45773</v>
      </c>
      <c r="U1761">
        <v>4</v>
      </c>
      <c r="V1761">
        <v>19800</v>
      </c>
      <c r="W1761" t="s">
        <v>65</v>
      </c>
      <c r="X1761">
        <v>5000532080001</v>
      </c>
      <c r="Y1761">
        <v>0</v>
      </c>
      <c r="Z1761">
        <v>16800</v>
      </c>
      <c r="AA1761">
        <v>3000</v>
      </c>
      <c r="AB1761">
        <v>0</v>
      </c>
      <c r="AC1761">
        <v>0</v>
      </c>
      <c r="AD1761">
        <v>0</v>
      </c>
      <c r="AG1761">
        <v>0</v>
      </c>
      <c r="AP1761">
        <v>500053208</v>
      </c>
      <c r="AQ1761" t="s">
        <v>162</v>
      </c>
      <c r="AR1761" t="s">
        <v>8373</v>
      </c>
      <c r="AT1761">
        <v>0</v>
      </c>
      <c r="AU1761">
        <v>0</v>
      </c>
      <c r="AV1761">
        <v>0</v>
      </c>
      <c r="AW1761">
        <v>0</v>
      </c>
      <c r="AX1761">
        <v>0</v>
      </c>
      <c r="AY1761">
        <v>0</v>
      </c>
      <c r="BC1761" t="s">
        <v>63</v>
      </c>
      <c r="BD1761" t="s">
        <v>6409</v>
      </c>
      <c r="BE1761">
        <v>0</v>
      </c>
      <c r="BG1761" t="s">
        <v>162</v>
      </c>
      <c r="BJ1761" t="s">
        <v>3913</v>
      </c>
    </row>
    <row r="1762" spans="1:62" x14ac:dyDescent="0.35">
      <c r="A1762" t="s">
        <v>3912</v>
      </c>
      <c r="B1762">
        <v>10000</v>
      </c>
      <c r="C1762">
        <v>10000</v>
      </c>
      <c r="D1762">
        <v>45775</v>
      </c>
      <c r="E1762" t="s">
        <v>59</v>
      </c>
      <c r="F1762" t="s">
        <v>3896</v>
      </c>
      <c r="G1762" t="s">
        <v>3469</v>
      </c>
      <c r="I1762">
        <v>1</v>
      </c>
      <c r="J1762" t="s">
        <v>183</v>
      </c>
      <c r="K1762">
        <v>72</v>
      </c>
      <c r="L1762" t="s">
        <v>6056</v>
      </c>
      <c r="M1762" t="s">
        <v>26406</v>
      </c>
      <c r="N1762" t="s">
        <v>161</v>
      </c>
      <c r="O1762" t="s">
        <v>3853</v>
      </c>
      <c r="P1762">
        <v>3333</v>
      </c>
      <c r="S1762" s="35">
        <v>45773</v>
      </c>
      <c r="U1762">
        <v>6</v>
      </c>
      <c r="V1762">
        <v>20000</v>
      </c>
      <c r="W1762" t="s">
        <v>65</v>
      </c>
      <c r="X1762">
        <v>5000538100001</v>
      </c>
      <c r="Y1762">
        <v>0</v>
      </c>
      <c r="Z1762">
        <v>14000</v>
      </c>
      <c r="AA1762">
        <v>6000</v>
      </c>
      <c r="AB1762">
        <v>0</v>
      </c>
      <c r="AC1762">
        <v>0</v>
      </c>
      <c r="AD1762">
        <v>0</v>
      </c>
      <c r="AG1762">
        <v>0</v>
      </c>
      <c r="AP1762">
        <v>500053810</v>
      </c>
      <c r="AQ1762" t="s">
        <v>162</v>
      </c>
      <c r="AR1762" t="s">
        <v>8373</v>
      </c>
      <c r="AT1762">
        <v>0</v>
      </c>
      <c r="AU1762">
        <v>0</v>
      </c>
      <c r="AV1762">
        <v>0</v>
      </c>
      <c r="AW1762">
        <v>0</v>
      </c>
      <c r="AX1762">
        <v>0</v>
      </c>
      <c r="AY1762">
        <v>0</v>
      </c>
      <c r="BC1762" t="s">
        <v>63</v>
      </c>
      <c r="BD1762" t="s">
        <v>6410</v>
      </c>
      <c r="BE1762">
        <v>0</v>
      </c>
      <c r="BG1762" t="s">
        <v>162</v>
      </c>
      <c r="BJ1762" t="s">
        <v>3913</v>
      </c>
    </row>
    <row r="1763" spans="1:62" x14ac:dyDescent="0.35">
      <c r="A1763" t="s">
        <v>3912</v>
      </c>
      <c r="B1763">
        <v>20000</v>
      </c>
      <c r="C1763">
        <v>10000</v>
      </c>
      <c r="D1763">
        <v>45775</v>
      </c>
      <c r="E1763" t="s">
        <v>59</v>
      </c>
      <c r="F1763" t="s">
        <v>3896</v>
      </c>
      <c r="G1763" t="s">
        <v>3469</v>
      </c>
      <c r="I1763">
        <v>1</v>
      </c>
      <c r="J1763" t="s">
        <v>183</v>
      </c>
      <c r="K1763">
        <v>72</v>
      </c>
      <c r="L1763" t="s">
        <v>6056</v>
      </c>
      <c r="M1763" t="s">
        <v>26406</v>
      </c>
      <c r="N1763" t="s">
        <v>161</v>
      </c>
      <c r="O1763" t="s">
        <v>3853</v>
      </c>
      <c r="P1763">
        <v>4667</v>
      </c>
      <c r="S1763" s="35">
        <v>45773</v>
      </c>
      <c r="U1763">
        <v>6</v>
      </c>
      <c r="V1763">
        <v>28000</v>
      </c>
      <c r="W1763" t="s">
        <v>65</v>
      </c>
      <c r="X1763">
        <v>5000538100001</v>
      </c>
      <c r="Y1763">
        <v>0</v>
      </c>
      <c r="Z1763">
        <v>28000</v>
      </c>
      <c r="AA1763">
        <v>0</v>
      </c>
      <c r="AB1763">
        <v>0</v>
      </c>
      <c r="AC1763">
        <v>0</v>
      </c>
      <c r="AD1763">
        <v>0</v>
      </c>
      <c r="AG1763">
        <v>0</v>
      </c>
      <c r="AP1763">
        <v>500053810</v>
      </c>
      <c r="AQ1763" t="s">
        <v>162</v>
      </c>
      <c r="AR1763" t="s">
        <v>8373</v>
      </c>
      <c r="AT1763">
        <v>0</v>
      </c>
      <c r="AU1763">
        <v>0</v>
      </c>
      <c r="AV1763">
        <v>0</v>
      </c>
      <c r="AW1763">
        <v>0</v>
      </c>
      <c r="AX1763">
        <v>0</v>
      </c>
      <c r="AY1763">
        <v>0</v>
      </c>
      <c r="BC1763" t="s">
        <v>63</v>
      </c>
      <c r="BD1763" t="s">
        <v>6410</v>
      </c>
      <c r="BE1763">
        <v>0</v>
      </c>
      <c r="BG1763" t="s">
        <v>162</v>
      </c>
      <c r="BJ1763" t="s">
        <v>3913</v>
      </c>
    </row>
    <row r="1764" spans="1:62" x14ac:dyDescent="0.35">
      <c r="A1764" t="s">
        <v>3914</v>
      </c>
      <c r="B1764">
        <v>10000</v>
      </c>
      <c r="C1764">
        <v>10000</v>
      </c>
      <c r="D1764">
        <v>45775</v>
      </c>
      <c r="E1764" t="s">
        <v>59</v>
      </c>
      <c r="F1764" t="s">
        <v>5959</v>
      </c>
      <c r="G1764" t="s">
        <v>3469</v>
      </c>
      <c r="I1764">
        <v>1</v>
      </c>
      <c r="J1764" t="s">
        <v>183</v>
      </c>
      <c r="K1764">
        <v>72</v>
      </c>
      <c r="L1764" t="s">
        <v>6056</v>
      </c>
      <c r="M1764" t="s">
        <v>26406</v>
      </c>
      <c r="N1764" t="s">
        <v>161</v>
      </c>
      <c r="O1764" t="s">
        <v>3853</v>
      </c>
      <c r="P1764">
        <v>6167</v>
      </c>
      <c r="S1764" s="35">
        <v>45773</v>
      </c>
      <c r="U1764">
        <v>6</v>
      </c>
      <c r="V1764">
        <v>37002</v>
      </c>
      <c r="W1764" t="s">
        <v>65</v>
      </c>
      <c r="X1764">
        <v>5000538120001</v>
      </c>
      <c r="Y1764">
        <v>0</v>
      </c>
      <c r="Z1764">
        <v>28000</v>
      </c>
      <c r="AA1764">
        <v>9002</v>
      </c>
      <c r="AB1764">
        <v>0</v>
      </c>
      <c r="AC1764">
        <v>0</v>
      </c>
      <c r="AD1764">
        <v>0</v>
      </c>
      <c r="AG1764">
        <v>0</v>
      </c>
      <c r="AP1764">
        <v>500053812</v>
      </c>
      <c r="AQ1764" t="s">
        <v>162</v>
      </c>
      <c r="AR1764" t="s">
        <v>8373</v>
      </c>
      <c r="AT1764">
        <v>0</v>
      </c>
      <c r="AU1764">
        <v>0</v>
      </c>
      <c r="AV1764">
        <v>0</v>
      </c>
      <c r="AW1764">
        <v>0</v>
      </c>
      <c r="AX1764">
        <v>0</v>
      </c>
      <c r="AY1764">
        <v>0</v>
      </c>
      <c r="BC1764" t="s">
        <v>63</v>
      </c>
      <c r="BD1764" t="s">
        <v>6411</v>
      </c>
      <c r="BE1764">
        <v>0</v>
      </c>
      <c r="BG1764" t="s">
        <v>162</v>
      </c>
      <c r="BJ1764" t="s">
        <v>3913</v>
      </c>
    </row>
    <row r="1765" spans="1:62" x14ac:dyDescent="0.35">
      <c r="A1765" t="s">
        <v>3914</v>
      </c>
      <c r="B1765">
        <v>20000</v>
      </c>
      <c r="C1765">
        <v>10000</v>
      </c>
      <c r="D1765">
        <v>45775</v>
      </c>
      <c r="E1765" t="s">
        <v>59</v>
      </c>
      <c r="F1765" t="s">
        <v>5959</v>
      </c>
      <c r="G1765" t="s">
        <v>3469</v>
      </c>
      <c r="I1765">
        <v>1</v>
      </c>
      <c r="J1765" t="s">
        <v>183</v>
      </c>
      <c r="K1765">
        <v>72</v>
      </c>
      <c r="L1765" t="s">
        <v>6056</v>
      </c>
      <c r="M1765" t="s">
        <v>26406</v>
      </c>
      <c r="N1765" t="s">
        <v>161</v>
      </c>
      <c r="O1765" t="s">
        <v>3853</v>
      </c>
      <c r="P1765">
        <v>4667</v>
      </c>
      <c r="S1765" s="35">
        <v>45773</v>
      </c>
      <c r="U1765">
        <v>6</v>
      </c>
      <c r="V1765">
        <v>28000</v>
      </c>
      <c r="W1765" t="s">
        <v>65</v>
      </c>
      <c r="X1765">
        <v>5000538120001</v>
      </c>
      <c r="Y1765">
        <v>0</v>
      </c>
      <c r="Z1765">
        <v>28000</v>
      </c>
      <c r="AA1765">
        <v>0</v>
      </c>
      <c r="AB1765">
        <v>0</v>
      </c>
      <c r="AC1765">
        <v>0</v>
      </c>
      <c r="AD1765">
        <v>0</v>
      </c>
      <c r="AG1765">
        <v>0</v>
      </c>
      <c r="AP1765">
        <v>500053812</v>
      </c>
      <c r="AQ1765" t="s">
        <v>162</v>
      </c>
      <c r="AR1765" t="s">
        <v>8373</v>
      </c>
      <c r="AT1765">
        <v>0</v>
      </c>
      <c r="AU1765">
        <v>0</v>
      </c>
      <c r="AV1765">
        <v>0</v>
      </c>
      <c r="AW1765">
        <v>0</v>
      </c>
      <c r="AX1765">
        <v>0</v>
      </c>
      <c r="AY1765">
        <v>0</v>
      </c>
      <c r="BC1765" t="s">
        <v>63</v>
      </c>
      <c r="BD1765" t="s">
        <v>6411</v>
      </c>
      <c r="BE1765">
        <v>0</v>
      </c>
      <c r="BG1765" t="s">
        <v>162</v>
      </c>
      <c r="BJ1765" t="s">
        <v>3913</v>
      </c>
    </row>
    <row r="1766" spans="1:62" x14ac:dyDescent="0.35">
      <c r="A1766" t="s">
        <v>3914</v>
      </c>
      <c r="B1766">
        <v>30000</v>
      </c>
      <c r="C1766">
        <v>10000</v>
      </c>
      <c r="D1766">
        <v>45775</v>
      </c>
      <c r="E1766" t="s">
        <v>59</v>
      </c>
      <c r="F1766" t="s">
        <v>5959</v>
      </c>
      <c r="G1766" t="s">
        <v>3469</v>
      </c>
      <c r="I1766">
        <v>1</v>
      </c>
      <c r="J1766" t="s">
        <v>183</v>
      </c>
      <c r="K1766">
        <v>72</v>
      </c>
      <c r="L1766" t="s">
        <v>6056</v>
      </c>
      <c r="M1766" t="s">
        <v>26406</v>
      </c>
      <c r="N1766" t="s">
        <v>161</v>
      </c>
      <c r="O1766" t="s">
        <v>3853</v>
      </c>
      <c r="P1766">
        <v>2333</v>
      </c>
      <c r="S1766" s="35">
        <v>45773</v>
      </c>
      <c r="U1766">
        <v>6</v>
      </c>
      <c r="V1766">
        <v>14000</v>
      </c>
      <c r="W1766" t="s">
        <v>65</v>
      </c>
      <c r="X1766">
        <v>5000538120001</v>
      </c>
      <c r="Y1766">
        <v>0</v>
      </c>
      <c r="Z1766">
        <v>14000</v>
      </c>
      <c r="AA1766">
        <v>0</v>
      </c>
      <c r="AB1766">
        <v>0</v>
      </c>
      <c r="AC1766">
        <v>0</v>
      </c>
      <c r="AD1766">
        <v>0</v>
      </c>
      <c r="AG1766">
        <v>0</v>
      </c>
      <c r="AP1766">
        <v>500053812</v>
      </c>
      <c r="AQ1766" t="s">
        <v>162</v>
      </c>
      <c r="AR1766" t="s">
        <v>8373</v>
      </c>
      <c r="AT1766">
        <v>0</v>
      </c>
      <c r="AU1766">
        <v>0</v>
      </c>
      <c r="AV1766">
        <v>0</v>
      </c>
      <c r="AW1766">
        <v>0</v>
      </c>
      <c r="AX1766">
        <v>0</v>
      </c>
      <c r="AY1766">
        <v>0</v>
      </c>
      <c r="BC1766" t="s">
        <v>63</v>
      </c>
      <c r="BD1766" t="s">
        <v>6411</v>
      </c>
      <c r="BE1766">
        <v>0</v>
      </c>
      <c r="BG1766" t="s">
        <v>162</v>
      </c>
      <c r="BJ1766" t="s">
        <v>3913</v>
      </c>
    </row>
    <row r="1767" spans="1:62" x14ac:dyDescent="0.35">
      <c r="A1767" t="s">
        <v>3777</v>
      </c>
      <c r="B1767">
        <v>10000</v>
      </c>
      <c r="C1767">
        <v>10000</v>
      </c>
      <c r="D1767">
        <v>45775</v>
      </c>
      <c r="E1767" t="s">
        <v>59</v>
      </c>
      <c r="F1767" t="s">
        <v>1089</v>
      </c>
      <c r="G1767" t="s">
        <v>3778</v>
      </c>
      <c r="I1767">
        <v>1</v>
      </c>
      <c r="J1767" t="s">
        <v>183</v>
      </c>
      <c r="K1767">
        <v>32</v>
      </c>
      <c r="L1767" t="s">
        <v>6064</v>
      </c>
      <c r="M1767" t="s">
        <v>26405</v>
      </c>
      <c r="N1767" t="s">
        <v>516</v>
      </c>
      <c r="O1767" t="s">
        <v>3833</v>
      </c>
      <c r="P1767">
        <v>5860</v>
      </c>
      <c r="S1767" s="35">
        <v>45773</v>
      </c>
      <c r="U1767">
        <v>1</v>
      </c>
      <c r="V1767">
        <v>5860</v>
      </c>
      <c r="W1767" t="s">
        <v>65</v>
      </c>
      <c r="X1767" t="s">
        <v>1227</v>
      </c>
      <c r="Y1767">
        <v>0</v>
      </c>
      <c r="Z1767">
        <v>5360</v>
      </c>
      <c r="AA1767">
        <v>500</v>
      </c>
      <c r="AB1767">
        <v>0</v>
      </c>
      <c r="AC1767">
        <v>0</v>
      </c>
      <c r="AD1767">
        <v>0</v>
      </c>
      <c r="AG1767">
        <v>0</v>
      </c>
      <c r="AP1767" t="s">
        <v>1228</v>
      </c>
      <c r="AQ1767" t="s">
        <v>465</v>
      </c>
      <c r="AR1767" t="s">
        <v>15009</v>
      </c>
      <c r="AT1767">
        <v>0</v>
      </c>
      <c r="AU1767">
        <v>0</v>
      </c>
      <c r="AV1767">
        <v>0</v>
      </c>
      <c r="AW1767">
        <v>0</v>
      </c>
      <c r="AX1767">
        <v>0</v>
      </c>
      <c r="AY1767">
        <v>0</v>
      </c>
      <c r="BC1767" t="s">
        <v>63</v>
      </c>
      <c r="BD1767" t="s">
        <v>6468</v>
      </c>
      <c r="BE1767">
        <v>0</v>
      </c>
      <c r="BG1767" t="s">
        <v>465</v>
      </c>
      <c r="BJ1767" t="s">
        <v>3662</v>
      </c>
    </row>
    <row r="1768" spans="1:62" x14ac:dyDescent="0.35">
      <c r="A1768" t="s">
        <v>3779</v>
      </c>
      <c r="B1768">
        <v>10000</v>
      </c>
      <c r="C1768">
        <v>10000</v>
      </c>
      <c r="D1768">
        <v>45775</v>
      </c>
      <c r="E1768" t="s">
        <v>59</v>
      </c>
      <c r="F1768" t="s">
        <v>3780</v>
      </c>
      <c r="G1768" t="s">
        <v>2739</v>
      </c>
      <c r="I1768">
        <v>1</v>
      </c>
      <c r="J1768" t="s">
        <v>183</v>
      </c>
      <c r="K1768">
        <v>59</v>
      </c>
      <c r="L1768" t="s">
        <v>6045</v>
      </c>
      <c r="M1768" t="s">
        <v>26405</v>
      </c>
      <c r="N1768" t="s">
        <v>73</v>
      </c>
      <c r="O1768" t="s">
        <v>3811</v>
      </c>
      <c r="P1768">
        <v>3735</v>
      </c>
      <c r="Q1768">
        <f t="shared" ref="Q1768:Q1776" si="472">(P1768/40)+45</f>
        <v>138.375</v>
      </c>
      <c r="R1768" s="34">
        <f t="shared" ref="R1768:R1776" si="473">Q1768/60</f>
        <v>2.3062499999999999</v>
      </c>
      <c r="S1768" s="35">
        <v>45773</v>
      </c>
      <c r="U1768">
        <v>2</v>
      </c>
      <c r="V1768">
        <v>7470</v>
      </c>
      <c r="W1768" t="s">
        <v>65</v>
      </c>
      <c r="X1768">
        <v>112887240001</v>
      </c>
      <c r="Y1768">
        <v>0</v>
      </c>
      <c r="Z1768">
        <v>7470</v>
      </c>
      <c r="AA1768">
        <v>0</v>
      </c>
      <c r="AB1768">
        <v>0</v>
      </c>
      <c r="AC1768">
        <v>0</v>
      </c>
      <c r="AD1768">
        <v>0</v>
      </c>
      <c r="AG1768">
        <v>0</v>
      </c>
      <c r="AP1768">
        <v>11288724</v>
      </c>
      <c r="AQ1768" t="s">
        <v>571</v>
      </c>
      <c r="AR1768" t="s">
        <v>14937</v>
      </c>
      <c r="AT1768">
        <v>0</v>
      </c>
      <c r="AU1768">
        <v>0</v>
      </c>
      <c r="AV1768">
        <v>0</v>
      </c>
      <c r="AW1768">
        <v>0</v>
      </c>
      <c r="AX1768">
        <v>0</v>
      </c>
      <c r="AY1768">
        <v>0</v>
      </c>
      <c r="BC1768" t="s">
        <v>63</v>
      </c>
      <c r="BD1768" t="s">
        <v>5971</v>
      </c>
      <c r="BE1768">
        <v>0</v>
      </c>
      <c r="BG1768" t="s">
        <v>571</v>
      </c>
      <c r="BJ1768" t="s">
        <v>3781</v>
      </c>
    </row>
    <row r="1769" spans="1:62" x14ac:dyDescent="0.35">
      <c r="A1769" t="s">
        <v>3782</v>
      </c>
      <c r="B1769">
        <v>10000</v>
      </c>
      <c r="C1769">
        <v>10000</v>
      </c>
      <c r="D1769">
        <v>45775</v>
      </c>
      <c r="E1769" t="s">
        <v>59</v>
      </c>
      <c r="F1769" t="s">
        <v>3780</v>
      </c>
      <c r="G1769" t="s">
        <v>2739</v>
      </c>
      <c r="I1769">
        <v>1</v>
      </c>
      <c r="J1769" t="s">
        <v>183</v>
      </c>
      <c r="K1769">
        <v>59</v>
      </c>
      <c r="L1769" t="s">
        <v>6045</v>
      </c>
      <c r="M1769" t="s">
        <v>26405</v>
      </c>
      <c r="N1769" t="s">
        <v>73</v>
      </c>
      <c r="O1769" t="s">
        <v>3811</v>
      </c>
      <c r="P1769">
        <v>1245</v>
      </c>
      <c r="Q1769">
        <f t="shared" si="472"/>
        <v>76.125</v>
      </c>
      <c r="R1769" s="34">
        <f t="shared" si="473"/>
        <v>1.26875</v>
      </c>
      <c r="S1769" s="35">
        <v>45773</v>
      </c>
      <c r="U1769">
        <v>2</v>
      </c>
      <c r="V1769">
        <v>2490</v>
      </c>
      <c r="W1769" t="s">
        <v>65</v>
      </c>
      <c r="X1769">
        <v>112887240001</v>
      </c>
      <c r="Y1769">
        <v>0</v>
      </c>
      <c r="Z1769">
        <v>2490</v>
      </c>
      <c r="AA1769">
        <v>0</v>
      </c>
      <c r="AB1769">
        <v>0</v>
      </c>
      <c r="AC1769">
        <v>0</v>
      </c>
      <c r="AD1769">
        <v>0</v>
      </c>
      <c r="AG1769">
        <v>0</v>
      </c>
      <c r="AP1769">
        <v>11288724</v>
      </c>
      <c r="AQ1769" t="s">
        <v>571</v>
      </c>
      <c r="AR1769" t="s">
        <v>14937</v>
      </c>
      <c r="AT1769">
        <v>0</v>
      </c>
      <c r="AU1769">
        <v>0</v>
      </c>
      <c r="AV1769">
        <v>0</v>
      </c>
      <c r="AW1769">
        <v>0</v>
      </c>
      <c r="AX1769">
        <v>0</v>
      </c>
      <c r="AY1769">
        <v>0</v>
      </c>
      <c r="BC1769" t="s">
        <v>63</v>
      </c>
      <c r="BD1769" t="s">
        <v>5972</v>
      </c>
      <c r="BE1769">
        <v>0</v>
      </c>
      <c r="BG1769" t="s">
        <v>571</v>
      </c>
      <c r="BJ1769" t="s">
        <v>3783</v>
      </c>
    </row>
    <row r="1770" spans="1:62" x14ac:dyDescent="0.35">
      <c r="A1770" t="s">
        <v>3782</v>
      </c>
      <c r="B1770">
        <v>20000</v>
      </c>
      <c r="C1770">
        <v>10000</v>
      </c>
      <c r="D1770">
        <v>45775</v>
      </c>
      <c r="E1770" t="s">
        <v>59</v>
      </c>
      <c r="F1770" t="s">
        <v>3780</v>
      </c>
      <c r="G1770" t="s">
        <v>2739</v>
      </c>
      <c r="I1770">
        <v>1</v>
      </c>
      <c r="J1770" t="s">
        <v>183</v>
      </c>
      <c r="K1770">
        <v>59</v>
      </c>
      <c r="L1770" t="s">
        <v>6045</v>
      </c>
      <c r="M1770" t="s">
        <v>26405</v>
      </c>
      <c r="N1770" t="s">
        <v>73</v>
      </c>
      <c r="O1770" t="s">
        <v>3811</v>
      </c>
      <c r="P1770">
        <v>1245</v>
      </c>
      <c r="Q1770">
        <f t="shared" si="472"/>
        <v>76.125</v>
      </c>
      <c r="R1770" s="34">
        <f t="shared" si="473"/>
        <v>1.26875</v>
      </c>
      <c r="S1770" s="35">
        <v>45773</v>
      </c>
      <c r="U1770">
        <v>2</v>
      </c>
      <c r="V1770">
        <v>2490</v>
      </c>
      <c r="W1770" t="s">
        <v>65</v>
      </c>
      <c r="X1770">
        <v>112887240001</v>
      </c>
      <c r="Y1770">
        <v>0</v>
      </c>
      <c r="Z1770">
        <v>2490</v>
      </c>
      <c r="AA1770">
        <v>0</v>
      </c>
      <c r="AB1770">
        <v>0</v>
      </c>
      <c r="AC1770">
        <v>0</v>
      </c>
      <c r="AD1770">
        <v>0</v>
      </c>
      <c r="AG1770">
        <v>0</v>
      </c>
      <c r="AP1770">
        <v>11288724</v>
      </c>
      <c r="AQ1770" t="s">
        <v>571</v>
      </c>
      <c r="AR1770" t="s">
        <v>14937</v>
      </c>
      <c r="AT1770">
        <v>0</v>
      </c>
      <c r="AU1770">
        <v>0</v>
      </c>
      <c r="AV1770">
        <v>0</v>
      </c>
      <c r="AW1770">
        <v>0</v>
      </c>
      <c r="AX1770">
        <v>0</v>
      </c>
      <c r="AY1770">
        <v>0</v>
      </c>
      <c r="BC1770" t="s">
        <v>63</v>
      </c>
      <c r="BD1770" t="s">
        <v>5972</v>
      </c>
      <c r="BE1770">
        <v>0</v>
      </c>
      <c r="BG1770" t="s">
        <v>571</v>
      </c>
      <c r="BJ1770" t="s">
        <v>3783</v>
      </c>
    </row>
    <row r="1771" spans="1:62" x14ac:dyDescent="0.35">
      <c r="A1771" t="s">
        <v>3782</v>
      </c>
      <c r="B1771">
        <v>30000</v>
      </c>
      <c r="C1771">
        <v>10000</v>
      </c>
      <c r="D1771">
        <v>45775</v>
      </c>
      <c r="E1771" t="s">
        <v>59</v>
      </c>
      <c r="F1771" t="s">
        <v>3780</v>
      </c>
      <c r="G1771" t="s">
        <v>2739</v>
      </c>
      <c r="I1771">
        <v>1</v>
      </c>
      <c r="J1771" t="s">
        <v>183</v>
      </c>
      <c r="K1771">
        <v>59</v>
      </c>
      <c r="L1771" t="s">
        <v>6045</v>
      </c>
      <c r="M1771" t="s">
        <v>26405</v>
      </c>
      <c r="N1771" t="s">
        <v>73</v>
      </c>
      <c r="O1771" t="s">
        <v>3811</v>
      </c>
      <c r="P1771">
        <v>1245</v>
      </c>
      <c r="Q1771">
        <f t="shared" si="472"/>
        <v>76.125</v>
      </c>
      <c r="R1771" s="34">
        <f t="shared" si="473"/>
        <v>1.26875</v>
      </c>
      <c r="S1771" s="35">
        <v>45773</v>
      </c>
      <c r="U1771">
        <v>2</v>
      </c>
      <c r="V1771">
        <v>2490</v>
      </c>
      <c r="W1771" t="s">
        <v>65</v>
      </c>
      <c r="X1771">
        <v>112887240001</v>
      </c>
      <c r="Y1771">
        <v>0</v>
      </c>
      <c r="Z1771">
        <v>2490</v>
      </c>
      <c r="AA1771">
        <v>0</v>
      </c>
      <c r="AB1771">
        <v>0</v>
      </c>
      <c r="AC1771">
        <v>0</v>
      </c>
      <c r="AD1771">
        <v>0</v>
      </c>
      <c r="AG1771">
        <v>0</v>
      </c>
      <c r="AP1771">
        <v>11288724</v>
      </c>
      <c r="AQ1771" t="s">
        <v>571</v>
      </c>
      <c r="AR1771" t="s">
        <v>14937</v>
      </c>
      <c r="AT1771">
        <v>0</v>
      </c>
      <c r="AU1771">
        <v>0</v>
      </c>
      <c r="AV1771">
        <v>0</v>
      </c>
      <c r="AW1771">
        <v>0</v>
      </c>
      <c r="AX1771">
        <v>0</v>
      </c>
      <c r="AY1771">
        <v>0</v>
      </c>
      <c r="BC1771" t="s">
        <v>63</v>
      </c>
      <c r="BD1771" t="s">
        <v>5972</v>
      </c>
      <c r="BE1771">
        <v>0</v>
      </c>
      <c r="BG1771" t="s">
        <v>571</v>
      </c>
      <c r="BJ1771" t="s">
        <v>3783</v>
      </c>
    </row>
    <row r="1772" spans="1:62" x14ac:dyDescent="0.35">
      <c r="A1772" t="s">
        <v>3784</v>
      </c>
      <c r="B1772">
        <v>10000</v>
      </c>
      <c r="C1772">
        <v>10000</v>
      </c>
      <c r="D1772">
        <v>45775</v>
      </c>
      <c r="E1772" t="s">
        <v>59</v>
      </c>
      <c r="F1772" t="s">
        <v>3704</v>
      </c>
      <c r="G1772" t="s">
        <v>2739</v>
      </c>
      <c r="I1772">
        <v>1</v>
      </c>
      <c r="J1772" t="s">
        <v>183</v>
      </c>
      <c r="K1772">
        <v>59</v>
      </c>
      <c r="L1772" t="s">
        <v>6045</v>
      </c>
      <c r="M1772" t="s">
        <v>26405</v>
      </c>
      <c r="N1772" t="s">
        <v>73</v>
      </c>
      <c r="O1772" t="s">
        <v>3811</v>
      </c>
      <c r="P1772">
        <v>415</v>
      </c>
      <c r="Q1772">
        <f t="shared" si="472"/>
        <v>55.375</v>
      </c>
      <c r="R1772" s="34">
        <f t="shared" si="473"/>
        <v>0.92291666666666672</v>
      </c>
      <c r="S1772" s="35">
        <v>45773</v>
      </c>
      <c r="U1772">
        <v>2</v>
      </c>
      <c r="V1772">
        <v>830</v>
      </c>
      <c r="W1772" t="s">
        <v>65</v>
      </c>
      <c r="X1772">
        <v>112887320001</v>
      </c>
      <c r="Y1772">
        <v>0</v>
      </c>
      <c r="Z1772">
        <v>830</v>
      </c>
      <c r="AA1772">
        <v>0</v>
      </c>
      <c r="AB1772">
        <v>0</v>
      </c>
      <c r="AC1772">
        <v>0</v>
      </c>
      <c r="AD1772">
        <v>0</v>
      </c>
      <c r="AG1772">
        <v>0</v>
      </c>
      <c r="AP1772">
        <v>11288732</v>
      </c>
      <c r="AQ1772" t="s">
        <v>571</v>
      </c>
      <c r="AR1772" t="s">
        <v>14937</v>
      </c>
      <c r="AT1772">
        <v>0</v>
      </c>
      <c r="AU1772">
        <v>0</v>
      </c>
      <c r="AV1772">
        <v>0</v>
      </c>
      <c r="AW1772">
        <v>0</v>
      </c>
      <c r="AX1772">
        <v>0</v>
      </c>
      <c r="AY1772">
        <v>0</v>
      </c>
      <c r="BC1772" t="s">
        <v>63</v>
      </c>
      <c r="BD1772" t="s">
        <v>5973</v>
      </c>
      <c r="BE1772">
        <v>0</v>
      </c>
      <c r="BG1772" t="s">
        <v>571</v>
      </c>
      <c r="BJ1772" t="s">
        <v>3785</v>
      </c>
    </row>
    <row r="1773" spans="1:62" x14ac:dyDescent="0.35">
      <c r="A1773" t="s">
        <v>3786</v>
      </c>
      <c r="B1773">
        <v>10000</v>
      </c>
      <c r="C1773">
        <v>10000</v>
      </c>
      <c r="D1773">
        <v>45775</v>
      </c>
      <c r="E1773" t="s">
        <v>59</v>
      </c>
      <c r="F1773" t="s">
        <v>3787</v>
      </c>
      <c r="G1773" t="s">
        <v>3569</v>
      </c>
      <c r="I1773">
        <v>1</v>
      </c>
      <c r="J1773" t="s">
        <v>183</v>
      </c>
      <c r="K1773">
        <v>26</v>
      </c>
      <c r="L1773" t="s">
        <v>6061</v>
      </c>
      <c r="M1773" t="s">
        <v>26405</v>
      </c>
      <c r="N1773" t="s">
        <v>648</v>
      </c>
      <c r="O1773" t="s">
        <v>3810</v>
      </c>
      <c r="P1773">
        <v>9000</v>
      </c>
      <c r="Q1773">
        <f t="shared" si="472"/>
        <v>270</v>
      </c>
      <c r="R1773" s="34">
        <f t="shared" si="473"/>
        <v>4.5</v>
      </c>
      <c r="S1773" s="35">
        <v>45773</v>
      </c>
      <c r="U1773">
        <v>4</v>
      </c>
      <c r="V1773">
        <v>36000</v>
      </c>
      <c r="W1773" t="s">
        <v>65</v>
      </c>
      <c r="X1773" t="s">
        <v>2931</v>
      </c>
      <c r="Y1773">
        <v>0</v>
      </c>
      <c r="Z1773">
        <v>36000</v>
      </c>
      <c r="AA1773">
        <v>0</v>
      </c>
      <c r="AB1773">
        <v>0</v>
      </c>
      <c r="AC1773">
        <v>0</v>
      </c>
      <c r="AD1773">
        <v>0</v>
      </c>
      <c r="AG1773">
        <v>0</v>
      </c>
      <c r="AP1773" t="s">
        <v>2932</v>
      </c>
      <c r="AQ1773" t="s">
        <v>170</v>
      </c>
      <c r="AR1773" t="s">
        <v>21526</v>
      </c>
      <c r="AT1773">
        <v>0</v>
      </c>
      <c r="AU1773">
        <v>0</v>
      </c>
      <c r="AV1773">
        <v>0</v>
      </c>
      <c r="AW1773">
        <v>0</v>
      </c>
      <c r="AX1773">
        <v>0</v>
      </c>
      <c r="AY1773">
        <v>0</v>
      </c>
      <c r="BC1773" t="s">
        <v>63</v>
      </c>
      <c r="BD1773" t="s">
        <v>6469</v>
      </c>
      <c r="BE1773">
        <v>0</v>
      </c>
      <c r="BG1773" t="s">
        <v>170</v>
      </c>
      <c r="BJ1773" t="s">
        <v>3788</v>
      </c>
    </row>
    <row r="1774" spans="1:62" x14ac:dyDescent="0.35">
      <c r="A1774" t="s">
        <v>3792</v>
      </c>
      <c r="B1774">
        <v>10000</v>
      </c>
      <c r="C1774">
        <v>10000</v>
      </c>
      <c r="D1774">
        <v>45775</v>
      </c>
      <c r="E1774" t="s">
        <v>59</v>
      </c>
      <c r="F1774" t="s">
        <v>3790</v>
      </c>
      <c r="G1774" t="s">
        <v>3687</v>
      </c>
      <c r="I1774">
        <v>1</v>
      </c>
      <c r="J1774" t="s">
        <v>183</v>
      </c>
      <c r="K1774">
        <v>59</v>
      </c>
      <c r="L1774" t="s">
        <v>6045</v>
      </c>
      <c r="M1774" t="s">
        <v>26405</v>
      </c>
      <c r="N1774" t="s">
        <v>2529</v>
      </c>
      <c r="O1774" t="s">
        <v>3807</v>
      </c>
      <c r="P1774">
        <v>1000</v>
      </c>
      <c r="Q1774">
        <f t="shared" si="472"/>
        <v>70</v>
      </c>
      <c r="R1774" s="34">
        <f t="shared" si="473"/>
        <v>1.1666666666666667</v>
      </c>
      <c r="S1774" s="35">
        <v>45773</v>
      </c>
      <c r="U1774">
        <v>3</v>
      </c>
      <c r="V1774">
        <v>3000</v>
      </c>
      <c r="W1774" t="s">
        <v>65</v>
      </c>
      <c r="X1774" t="s">
        <v>3793</v>
      </c>
      <c r="Y1774">
        <v>0</v>
      </c>
      <c r="Z1774">
        <v>3000</v>
      </c>
      <c r="AA1774">
        <v>0</v>
      </c>
      <c r="AB1774">
        <v>0</v>
      </c>
      <c r="AC1774">
        <v>0</v>
      </c>
      <c r="AD1774">
        <v>0</v>
      </c>
      <c r="AG1774">
        <v>0</v>
      </c>
      <c r="AP1774" t="s">
        <v>3794</v>
      </c>
      <c r="AQ1774" t="s">
        <v>465</v>
      </c>
      <c r="AR1774" t="s">
        <v>15009</v>
      </c>
      <c r="AT1774">
        <v>0</v>
      </c>
      <c r="AU1774">
        <v>0</v>
      </c>
      <c r="AV1774">
        <v>0</v>
      </c>
      <c r="AW1774">
        <v>0</v>
      </c>
      <c r="AX1774">
        <v>0</v>
      </c>
      <c r="AY1774">
        <v>0</v>
      </c>
      <c r="BC1774" t="s">
        <v>63</v>
      </c>
      <c r="BD1774" t="s">
        <v>6470</v>
      </c>
      <c r="BE1774">
        <v>0</v>
      </c>
      <c r="BG1774" t="s">
        <v>465</v>
      </c>
      <c r="BJ1774" t="s">
        <v>3791</v>
      </c>
    </row>
    <row r="1775" spans="1:62" x14ac:dyDescent="0.35">
      <c r="A1775" t="s">
        <v>3795</v>
      </c>
      <c r="B1775">
        <v>10000</v>
      </c>
      <c r="C1775">
        <v>10000</v>
      </c>
      <c r="D1775">
        <v>45775</v>
      </c>
      <c r="E1775" t="s">
        <v>59</v>
      </c>
      <c r="F1775" t="s">
        <v>3711</v>
      </c>
      <c r="G1775" t="s">
        <v>3796</v>
      </c>
      <c r="I1775">
        <v>1</v>
      </c>
      <c r="J1775" t="s">
        <v>183</v>
      </c>
      <c r="K1775">
        <v>78</v>
      </c>
      <c r="L1775" t="s">
        <v>6047</v>
      </c>
      <c r="M1775" t="s">
        <v>26405</v>
      </c>
      <c r="N1775" t="s">
        <v>216</v>
      </c>
      <c r="O1775" t="s">
        <v>3803</v>
      </c>
      <c r="P1775">
        <v>17</v>
      </c>
      <c r="Q1775">
        <f t="shared" si="472"/>
        <v>45.424999999999997</v>
      </c>
      <c r="R1775" s="34">
        <f t="shared" si="473"/>
        <v>0.75708333333333333</v>
      </c>
      <c r="S1775" s="35">
        <v>45773</v>
      </c>
      <c r="U1775">
        <v>6</v>
      </c>
      <c r="V1775">
        <v>104</v>
      </c>
      <c r="W1775" t="s">
        <v>65</v>
      </c>
      <c r="X1775" t="s">
        <v>2991</v>
      </c>
      <c r="Y1775">
        <v>0</v>
      </c>
      <c r="Z1775">
        <v>100</v>
      </c>
      <c r="AA1775">
        <v>4</v>
      </c>
      <c r="AB1775">
        <v>0</v>
      </c>
      <c r="AC1775">
        <v>0</v>
      </c>
      <c r="AD1775">
        <v>0</v>
      </c>
      <c r="AG1775">
        <v>0</v>
      </c>
      <c r="AP1775" t="s">
        <v>2992</v>
      </c>
      <c r="AQ1775" t="s">
        <v>622</v>
      </c>
      <c r="AR1775" t="s">
        <v>24955</v>
      </c>
      <c r="AT1775">
        <v>0</v>
      </c>
      <c r="AU1775">
        <v>0</v>
      </c>
      <c r="AV1775">
        <v>0</v>
      </c>
      <c r="AW1775">
        <v>0</v>
      </c>
      <c r="AX1775">
        <v>0</v>
      </c>
      <c r="AY1775">
        <v>0</v>
      </c>
      <c r="BC1775" t="s">
        <v>63</v>
      </c>
      <c r="BD1775" t="s">
        <v>5974</v>
      </c>
      <c r="BE1775">
        <v>0</v>
      </c>
      <c r="BG1775" t="s">
        <v>622</v>
      </c>
      <c r="BJ1775" t="s">
        <v>3797</v>
      </c>
    </row>
    <row r="1776" spans="1:62" x14ac:dyDescent="0.35">
      <c r="A1776" t="s">
        <v>3795</v>
      </c>
      <c r="B1776">
        <v>20000</v>
      </c>
      <c r="C1776">
        <v>10000</v>
      </c>
      <c r="D1776">
        <v>45775</v>
      </c>
      <c r="E1776" t="s">
        <v>59</v>
      </c>
      <c r="F1776" t="s">
        <v>3711</v>
      </c>
      <c r="G1776" t="s">
        <v>3796</v>
      </c>
      <c r="I1776">
        <v>1</v>
      </c>
      <c r="J1776" t="s">
        <v>183</v>
      </c>
      <c r="K1776">
        <v>78</v>
      </c>
      <c r="L1776" t="s">
        <v>6047</v>
      </c>
      <c r="M1776" t="s">
        <v>26405</v>
      </c>
      <c r="N1776" t="s">
        <v>216</v>
      </c>
      <c r="O1776" t="s">
        <v>3803</v>
      </c>
      <c r="P1776">
        <v>17</v>
      </c>
      <c r="Q1776">
        <f t="shared" si="472"/>
        <v>45.424999999999997</v>
      </c>
      <c r="R1776" s="34">
        <f t="shared" si="473"/>
        <v>0.75708333333333333</v>
      </c>
      <c r="S1776" s="35">
        <v>45773</v>
      </c>
      <c r="U1776">
        <v>6</v>
      </c>
      <c r="V1776">
        <v>100</v>
      </c>
      <c r="W1776" t="s">
        <v>65</v>
      </c>
      <c r="X1776" t="s">
        <v>2991</v>
      </c>
      <c r="Y1776">
        <v>0</v>
      </c>
      <c r="Z1776">
        <v>100</v>
      </c>
      <c r="AA1776">
        <v>0</v>
      </c>
      <c r="AB1776">
        <v>0</v>
      </c>
      <c r="AC1776">
        <v>0</v>
      </c>
      <c r="AD1776">
        <v>0</v>
      </c>
      <c r="AG1776">
        <v>0</v>
      </c>
      <c r="AP1776" t="s">
        <v>2992</v>
      </c>
      <c r="AQ1776" t="s">
        <v>622</v>
      </c>
      <c r="AR1776" t="s">
        <v>24955</v>
      </c>
      <c r="AT1776">
        <v>0</v>
      </c>
      <c r="AU1776">
        <v>0</v>
      </c>
      <c r="AV1776">
        <v>0</v>
      </c>
      <c r="AW1776">
        <v>0</v>
      </c>
      <c r="AX1776">
        <v>0</v>
      </c>
      <c r="AY1776">
        <v>0</v>
      </c>
      <c r="BC1776" t="s">
        <v>63</v>
      </c>
      <c r="BD1776" t="s">
        <v>5974</v>
      </c>
      <c r="BE1776">
        <v>0</v>
      </c>
      <c r="BG1776" t="s">
        <v>622</v>
      </c>
      <c r="BJ1776" t="s">
        <v>3797</v>
      </c>
    </row>
    <row r="1777" spans="1:62" x14ac:dyDescent="0.35">
      <c r="A1777" t="s">
        <v>3975</v>
      </c>
      <c r="B1777">
        <v>10000</v>
      </c>
      <c r="C1777">
        <v>10000</v>
      </c>
      <c r="D1777">
        <v>45776</v>
      </c>
      <c r="E1777" t="s">
        <v>59</v>
      </c>
      <c r="F1777" t="s">
        <v>3976</v>
      </c>
      <c r="G1777" t="s">
        <v>3451</v>
      </c>
      <c r="H1777" t="s">
        <v>843</v>
      </c>
      <c r="I1777">
        <v>1</v>
      </c>
      <c r="J1777" t="s">
        <v>63</v>
      </c>
      <c r="K1777">
        <v>73</v>
      </c>
      <c r="L1777" t="s">
        <v>6042</v>
      </c>
      <c r="M1777" t="s">
        <v>26407</v>
      </c>
      <c r="N1777" t="s">
        <v>184</v>
      </c>
      <c r="O1777" t="s">
        <v>3845</v>
      </c>
      <c r="P1777">
        <v>30000</v>
      </c>
      <c r="Q1777">
        <f t="shared" ref="Q1777:Q1778" si="474">(P1777/60)+30</f>
        <v>530</v>
      </c>
      <c r="R1777" s="34">
        <f t="shared" ref="R1777:R1778" si="475">Q1777/60</f>
        <v>8.8333333333333339</v>
      </c>
      <c r="S1777" s="35">
        <v>45775</v>
      </c>
      <c r="U1777">
        <v>12</v>
      </c>
      <c r="V1777">
        <v>360000</v>
      </c>
      <c r="W1777" t="s">
        <v>65</v>
      </c>
      <c r="X1777">
        <v>80256230001</v>
      </c>
      <c r="Y1777">
        <v>0</v>
      </c>
      <c r="Z1777">
        <v>0</v>
      </c>
      <c r="AA1777">
        <v>0</v>
      </c>
      <c r="AB1777">
        <v>0</v>
      </c>
      <c r="AC1777">
        <v>0</v>
      </c>
      <c r="AD1777">
        <v>0</v>
      </c>
      <c r="AG1777">
        <v>0</v>
      </c>
      <c r="AK1777" t="s">
        <v>63</v>
      </c>
      <c r="AL1777">
        <v>0</v>
      </c>
      <c r="AM1777" t="s">
        <v>63</v>
      </c>
      <c r="AP1777">
        <v>8025623</v>
      </c>
      <c r="AQ1777" t="s">
        <v>162</v>
      </c>
      <c r="AR1777" t="s">
        <v>8373</v>
      </c>
      <c r="AT1777">
        <v>0</v>
      </c>
      <c r="AU1777">
        <v>0</v>
      </c>
      <c r="AV1777">
        <v>0</v>
      </c>
      <c r="AW1777">
        <v>0</v>
      </c>
      <c r="AX1777">
        <v>0</v>
      </c>
      <c r="AY1777">
        <v>0</v>
      </c>
      <c r="BC1777" t="s">
        <v>63</v>
      </c>
      <c r="BG1777" t="s">
        <v>162</v>
      </c>
      <c r="BJ1777" t="s">
        <v>3977</v>
      </c>
    </row>
    <row r="1778" spans="1:62" x14ac:dyDescent="0.35">
      <c r="A1778" t="s">
        <v>3975</v>
      </c>
      <c r="B1778">
        <v>10000</v>
      </c>
      <c r="C1778">
        <v>20000</v>
      </c>
      <c r="D1778">
        <v>45776</v>
      </c>
      <c r="E1778" t="s">
        <v>59</v>
      </c>
      <c r="F1778" t="s">
        <v>3976</v>
      </c>
      <c r="G1778" t="s">
        <v>3451</v>
      </c>
      <c r="H1778" t="s">
        <v>843</v>
      </c>
      <c r="I1778">
        <v>1</v>
      </c>
      <c r="J1778" t="s">
        <v>63</v>
      </c>
      <c r="K1778">
        <v>73</v>
      </c>
      <c r="L1778" t="s">
        <v>6042</v>
      </c>
      <c r="M1778" t="s">
        <v>26407</v>
      </c>
      <c r="N1778" t="s">
        <v>153</v>
      </c>
      <c r="O1778" t="s">
        <v>3830</v>
      </c>
      <c r="P1778">
        <v>30000</v>
      </c>
      <c r="Q1778">
        <f t="shared" si="474"/>
        <v>530</v>
      </c>
      <c r="R1778" s="34">
        <f t="shared" si="475"/>
        <v>8.8333333333333339</v>
      </c>
      <c r="S1778" s="35">
        <v>45775</v>
      </c>
      <c r="U1778">
        <v>12</v>
      </c>
      <c r="V1778">
        <v>360000</v>
      </c>
      <c r="W1778" t="s">
        <v>65</v>
      </c>
      <c r="X1778">
        <v>80256230001</v>
      </c>
      <c r="Y1778">
        <v>0</v>
      </c>
      <c r="Z1778">
        <v>0</v>
      </c>
      <c r="AA1778">
        <v>0</v>
      </c>
      <c r="AB1778">
        <v>0</v>
      </c>
      <c r="AC1778">
        <v>0</v>
      </c>
      <c r="AD1778">
        <v>0</v>
      </c>
      <c r="AG1778">
        <v>0</v>
      </c>
      <c r="AK1778" t="s">
        <v>63</v>
      </c>
      <c r="AL1778">
        <v>0</v>
      </c>
      <c r="AM1778" t="s">
        <v>63</v>
      </c>
      <c r="AP1778">
        <v>8025623</v>
      </c>
      <c r="AQ1778" t="s">
        <v>162</v>
      </c>
      <c r="AR1778" t="s">
        <v>8373</v>
      </c>
      <c r="AT1778">
        <v>0</v>
      </c>
      <c r="AU1778">
        <v>0</v>
      </c>
      <c r="AV1778">
        <v>0</v>
      </c>
      <c r="AW1778">
        <v>0</v>
      </c>
      <c r="AX1778">
        <v>0</v>
      </c>
      <c r="AY1778">
        <v>0</v>
      </c>
      <c r="BC1778" t="s">
        <v>63</v>
      </c>
      <c r="BG1778" t="s">
        <v>162</v>
      </c>
      <c r="BJ1778" t="s">
        <v>3977</v>
      </c>
    </row>
    <row r="1779" spans="1:62" x14ac:dyDescent="0.35">
      <c r="A1779" t="s">
        <v>5978</v>
      </c>
      <c r="B1779">
        <v>10000</v>
      </c>
      <c r="C1779">
        <v>10000</v>
      </c>
      <c r="D1779">
        <v>45777</v>
      </c>
      <c r="E1779" t="s">
        <v>59</v>
      </c>
      <c r="F1779" t="s">
        <v>5979</v>
      </c>
      <c r="G1779" t="s">
        <v>5980</v>
      </c>
      <c r="H1779" t="s">
        <v>1828</v>
      </c>
      <c r="I1779">
        <v>1</v>
      </c>
      <c r="J1779" t="s">
        <v>63</v>
      </c>
      <c r="K1779">
        <v>65</v>
      </c>
      <c r="L1779" t="s">
        <v>6054</v>
      </c>
      <c r="M1779" t="s">
        <v>26408</v>
      </c>
      <c r="N1779" t="s">
        <v>340</v>
      </c>
      <c r="O1779" t="s">
        <v>3854</v>
      </c>
      <c r="P1779">
        <v>67500</v>
      </c>
      <c r="Q1779">
        <f>(P1779/40)+45</f>
        <v>1732.5</v>
      </c>
      <c r="R1779" s="34">
        <f>Q1779/60</f>
        <v>28.875</v>
      </c>
      <c r="S1779" s="35">
        <v>45775</v>
      </c>
      <c r="U1779">
        <v>4</v>
      </c>
      <c r="V1779">
        <v>270000</v>
      </c>
      <c r="W1779" t="s">
        <v>65</v>
      </c>
      <c r="X1779" t="s">
        <v>1829</v>
      </c>
      <c r="Y1779">
        <v>0</v>
      </c>
      <c r="Z1779">
        <v>0</v>
      </c>
      <c r="AA1779">
        <v>0</v>
      </c>
      <c r="AB1779">
        <v>0</v>
      </c>
      <c r="AC1779">
        <v>0</v>
      </c>
      <c r="AD1779">
        <v>0</v>
      </c>
      <c r="AG1779">
        <v>0</v>
      </c>
      <c r="AK1779" t="s">
        <v>63</v>
      </c>
      <c r="AL1779">
        <v>0</v>
      </c>
      <c r="AM1779" t="s">
        <v>63</v>
      </c>
      <c r="AP1779" t="s">
        <v>1830</v>
      </c>
      <c r="AQ1779" t="s">
        <v>1786</v>
      </c>
      <c r="AR1779" t="s">
        <v>14396</v>
      </c>
      <c r="AT1779">
        <v>0</v>
      </c>
      <c r="AU1779">
        <v>0</v>
      </c>
      <c r="AV1779">
        <v>0</v>
      </c>
      <c r="AW1779">
        <v>0</v>
      </c>
      <c r="AX1779">
        <v>0</v>
      </c>
      <c r="AY1779">
        <v>0</v>
      </c>
      <c r="BC1779" t="s">
        <v>63</v>
      </c>
      <c r="BG1779" t="s">
        <v>1786</v>
      </c>
      <c r="BJ1779" t="s">
        <v>5981</v>
      </c>
    </row>
    <row r="1780" spans="1:62" x14ac:dyDescent="0.35">
      <c r="A1780" t="s">
        <v>3997</v>
      </c>
      <c r="B1780">
        <v>10000</v>
      </c>
      <c r="C1780">
        <v>10000</v>
      </c>
      <c r="D1780">
        <v>45776</v>
      </c>
      <c r="E1780" t="s">
        <v>59</v>
      </c>
      <c r="F1780" t="s">
        <v>3993</v>
      </c>
      <c r="G1780" t="s">
        <v>3994</v>
      </c>
      <c r="H1780" t="s">
        <v>3995</v>
      </c>
      <c r="I1780">
        <v>1</v>
      </c>
      <c r="J1780" t="s">
        <v>63</v>
      </c>
      <c r="K1780">
        <v>22</v>
      </c>
      <c r="L1780" t="s">
        <v>6063</v>
      </c>
      <c r="M1780" t="s">
        <v>26405</v>
      </c>
      <c r="N1780" t="s">
        <v>685</v>
      </c>
      <c r="O1780" t="s">
        <v>3805</v>
      </c>
      <c r="P1780">
        <v>500</v>
      </c>
      <c r="Q1780">
        <f>(P1780/50)+45</f>
        <v>55</v>
      </c>
      <c r="R1780" s="34">
        <f>Q1780/60</f>
        <v>0.91666666666666663</v>
      </c>
      <c r="S1780" s="35">
        <v>45775</v>
      </c>
      <c r="U1780">
        <v>2</v>
      </c>
      <c r="V1780">
        <v>1000</v>
      </c>
      <c r="W1780" t="s">
        <v>65</v>
      </c>
      <c r="X1780">
        <v>701529000001</v>
      </c>
      <c r="Y1780">
        <v>0</v>
      </c>
      <c r="Z1780">
        <v>0</v>
      </c>
      <c r="AA1780">
        <v>0</v>
      </c>
      <c r="AB1780">
        <v>0</v>
      </c>
      <c r="AC1780">
        <v>0</v>
      </c>
      <c r="AD1780">
        <v>0</v>
      </c>
      <c r="AG1780">
        <v>0</v>
      </c>
      <c r="AK1780" t="s">
        <v>63</v>
      </c>
      <c r="AL1780">
        <v>0</v>
      </c>
      <c r="AM1780" t="s">
        <v>63</v>
      </c>
      <c r="AP1780">
        <v>70152900</v>
      </c>
      <c r="AQ1780" t="s">
        <v>210</v>
      </c>
      <c r="AR1780" t="s">
        <v>19718</v>
      </c>
      <c r="AT1780">
        <v>0</v>
      </c>
      <c r="AU1780">
        <v>0</v>
      </c>
      <c r="AV1780">
        <v>0</v>
      </c>
      <c r="AW1780">
        <v>0</v>
      </c>
      <c r="AX1780">
        <v>0</v>
      </c>
      <c r="AY1780">
        <v>0</v>
      </c>
      <c r="BC1780" t="s">
        <v>63</v>
      </c>
      <c r="BG1780" t="s">
        <v>210</v>
      </c>
      <c r="BJ1780" t="s">
        <v>3996</v>
      </c>
    </row>
    <row r="1781" spans="1:62" x14ac:dyDescent="0.35">
      <c r="A1781" t="s">
        <v>3998</v>
      </c>
      <c r="B1781">
        <v>10000</v>
      </c>
      <c r="C1781">
        <v>10000</v>
      </c>
      <c r="D1781">
        <v>45776</v>
      </c>
      <c r="E1781" t="s">
        <v>59</v>
      </c>
      <c r="F1781" t="s">
        <v>3999</v>
      </c>
      <c r="G1781" t="s">
        <v>2368</v>
      </c>
      <c r="H1781" t="s">
        <v>2124</v>
      </c>
      <c r="I1781">
        <v>1</v>
      </c>
      <c r="J1781" t="s">
        <v>63</v>
      </c>
      <c r="K1781">
        <v>94</v>
      </c>
      <c r="L1781" t="s">
        <v>6050</v>
      </c>
      <c r="M1781" t="s">
        <v>26405</v>
      </c>
      <c r="N1781" t="s">
        <v>81</v>
      </c>
      <c r="O1781" t="s">
        <v>3825</v>
      </c>
      <c r="P1781">
        <v>3000</v>
      </c>
      <c r="S1781" s="35">
        <v>45775</v>
      </c>
      <c r="U1781">
        <v>6</v>
      </c>
      <c r="V1781">
        <v>18000</v>
      </c>
      <c r="W1781" t="s">
        <v>65</v>
      </c>
      <c r="X1781" t="s">
        <v>3892</v>
      </c>
      <c r="Y1781">
        <v>0</v>
      </c>
      <c r="Z1781">
        <v>0</v>
      </c>
      <c r="AA1781">
        <v>0</v>
      </c>
      <c r="AB1781">
        <v>0</v>
      </c>
      <c r="AC1781">
        <v>0</v>
      </c>
      <c r="AD1781">
        <v>0</v>
      </c>
      <c r="AG1781">
        <v>0</v>
      </c>
      <c r="AK1781" t="s">
        <v>63</v>
      </c>
      <c r="AL1781">
        <v>0</v>
      </c>
      <c r="AM1781" t="s">
        <v>63</v>
      </c>
      <c r="AP1781" t="s">
        <v>3893</v>
      </c>
      <c r="AQ1781" t="s">
        <v>84</v>
      </c>
      <c r="AR1781" t="s">
        <v>14396</v>
      </c>
      <c r="AT1781">
        <v>0</v>
      </c>
      <c r="AU1781">
        <v>0</v>
      </c>
      <c r="AV1781">
        <v>0</v>
      </c>
      <c r="AW1781">
        <v>0</v>
      </c>
      <c r="AX1781">
        <v>0</v>
      </c>
      <c r="AY1781">
        <v>0</v>
      </c>
      <c r="BC1781" t="s">
        <v>63</v>
      </c>
      <c r="BG1781" t="s">
        <v>84</v>
      </c>
      <c r="BJ1781" t="s">
        <v>4000</v>
      </c>
    </row>
    <row r="1782" spans="1:62" x14ac:dyDescent="0.35">
      <c r="A1782" t="s">
        <v>4007</v>
      </c>
      <c r="B1782">
        <v>10000</v>
      </c>
      <c r="C1782">
        <v>20000</v>
      </c>
      <c r="D1782">
        <v>45776</v>
      </c>
      <c r="E1782" t="s">
        <v>59</v>
      </c>
      <c r="F1782" t="s">
        <v>3999</v>
      </c>
      <c r="G1782" t="s">
        <v>4008</v>
      </c>
      <c r="H1782" t="s">
        <v>2392</v>
      </c>
      <c r="I1782">
        <v>1</v>
      </c>
      <c r="J1782" t="s">
        <v>63</v>
      </c>
      <c r="K1782">
        <v>82</v>
      </c>
      <c r="L1782" t="s">
        <v>6057</v>
      </c>
      <c r="M1782" t="s">
        <v>26408</v>
      </c>
      <c r="N1782" t="s">
        <v>352</v>
      </c>
      <c r="O1782" t="s">
        <v>3798</v>
      </c>
      <c r="P1782">
        <v>5143</v>
      </c>
      <c r="S1782" s="35">
        <v>45775</v>
      </c>
      <c r="U1782">
        <v>140</v>
      </c>
      <c r="V1782">
        <v>720020</v>
      </c>
      <c r="W1782" t="s">
        <v>65</v>
      </c>
      <c r="X1782" t="s">
        <v>2393</v>
      </c>
      <c r="Y1782">
        <v>0</v>
      </c>
      <c r="Z1782">
        <v>0</v>
      </c>
      <c r="AA1782">
        <v>0</v>
      </c>
      <c r="AB1782">
        <v>0</v>
      </c>
      <c r="AC1782">
        <v>0</v>
      </c>
      <c r="AD1782">
        <v>0</v>
      </c>
      <c r="AG1782">
        <v>0</v>
      </c>
      <c r="AK1782" t="s">
        <v>63</v>
      </c>
      <c r="AL1782">
        <v>0</v>
      </c>
      <c r="AM1782" t="s">
        <v>63</v>
      </c>
      <c r="AP1782" t="s">
        <v>2394</v>
      </c>
      <c r="AQ1782" t="s">
        <v>2606</v>
      </c>
      <c r="AR1782" t="s">
        <v>9337</v>
      </c>
      <c r="AT1782">
        <v>0</v>
      </c>
      <c r="AU1782">
        <v>0</v>
      </c>
      <c r="AV1782">
        <v>0</v>
      </c>
      <c r="AW1782">
        <v>0</v>
      </c>
      <c r="AX1782">
        <v>0</v>
      </c>
      <c r="AY1782">
        <v>0</v>
      </c>
      <c r="BC1782" t="s">
        <v>63</v>
      </c>
      <c r="BG1782" t="s">
        <v>2606</v>
      </c>
      <c r="BJ1782" t="s">
        <v>4009</v>
      </c>
    </row>
    <row r="1783" spans="1:62" x14ac:dyDescent="0.35">
      <c r="A1783" t="s">
        <v>6344</v>
      </c>
      <c r="B1783">
        <v>10000</v>
      </c>
      <c r="C1783">
        <v>20000</v>
      </c>
      <c r="D1783">
        <v>45784</v>
      </c>
      <c r="E1783" t="s">
        <v>59</v>
      </c>
      <c r="F1783" t="s">
        <v>6345</v>
      </c>
      <c r="G1783" t="s">
        <v>6346</v>
      </c>
      <c r="H1783" t="s">
        <v>477</v>
      </c>
      <c r="I1783">
        <v>2</v>
      </c>
      <c r="J1783" t="s">
        <v>63</v>
      </c>
      <c r="K1783">
        <v>77</v>
      </c>
      <c r="L1783" t="s">
        <v>6043</v>
      </c>
      <c r="M1783" t="s">
        <v>26407</v>
      </c>
      <c r="N1783" t="s">
        <v>192</v>
      </c>
      <c r="O1783" t="s">
        <v>3848</v>
      </c>
      <c r="P1783">
        <v>1250</v>
      </c>
      <c r="Q1783">
        <f t="shared" ref="Q1783:Q1790" si="476">(P1783/60)+30</f>
        <v>50.833333333333329</v>
      </c>
      <c r="R1783" s="34">
        <f t="shared" ref="R1783:R1790" si="477">Q1783/60</f>
        <v>0.8472222222222221</v>
      </c>
      <c r="S1783" s="35">
        <v>45775</v>
      </c>
      <c r="U1783">
        <v>88</v>
      </c>
      <c r="V1783">
        <v>110000</v>
      </c>
      <c r="W1783" t="s">
        <v>65</v>
      </c>
      <c r="X1783" t="s">
        <v>6347</v>
      </c>
      <c r="Y1783">
        <v>0</v>
      </c>
      <c r="Z1783">
        <v>0</v>
      </c>
      <c r="AA1783">
        <v>0</v>
      </c>
      <c r="AB1783">
        <v>0</v>
      </c>
      <c r="AC1783">
        <v>0</v>
      </c>
      <c r="AD1783">
        <v>0</v>
      </c>
      <c r="AG1783">
        <v>0</v>
      </c>
      <c r="AK1783" t="s">
        <v>63</v>
      </c>
      <c r="AL1783">
        <v>0</v>
      </c>
      <c r="AM1783" t="s">
        <v>63</v>
      </c>
      <c r="AP1783" t="s">
        <v>6348</v>
      </c>
      <c r="AQ1783" t="s">
        <v>108</v>
      </c>
      <c r="AR1783" t="s">
        <v>13404</v>
      </c>
      <c r="AT1783">
        <v>0</v>
      </c>
      <c r="AU1783">
        <v>0</v>
      </c>
      <c r="AV1783">
        <v>0</v>
      </c>
      <c r="AW1783">
        <v>0</v>
      </c>
      <c r="AX1783">
        <v>0</v>
      </c>
      <c r="AY1783">
        <v>0</v>
      </c>
      <c r="BC1783" t="s">
        <v>63</v>
      </c>
      <c r="BG1783" t="s">
        <v>108</v>
      </c>
      <c r="BJ1783" t="s">
        <v>6349</v>
      </c>
    </row>
    <row r="1784" spans="1:62" x14ac:dyDescent="0.35">
      <c r="A1784" t="s">
        <v>6350</v>
      </c>
      <c r="B1784">
        <v>10000</v>
      </c>
      <c r="C1784">
        <v>20000</v>
      </c>
      <c r="D1784">
        <v>45784</v>
      </c>
      <c r="E1784" t="s">
        <v>59</v>
      </c>
      <c r="F1784" t="s">
        <v>6351</v>
      </c>
      <c r="G1784" t="s">
        <v>6346</v>
      </c>
      <c r="H1784" t="s">
        <v>477</v>
      </c>
      <c r="I1784">
        <v>2</v>
      </c>
      <c r="J1784" t="s">
        <v>63</v>
      </c>
      <c r="K1784">
        <v>77</v>
      </c>
      <c r="L1784" t="s">
        <v>6043</v>
      </c>
      <c r="M1784" t="s">
        <v>26407</v>
      </c>
      <c r="N1784" t="s">
        <v>192</v>
      </c>
      <c r="O1784" t="s">
        <v>3848</v>
      </c>
      <c r="P1784">
        <v>1250</v>
      </c>
      <c r="Q1784">
        <f t="shared" si="476"/>
        <v>50.833333333333329</v>
      </c>
      <c r="R1784" s="34">
        <f t="shared" si="477"/>
        <v>0.8472222222222221</v>
      </c>
      <c r="S1784" s="35">
        <v>45775</v>
      </c>
      <c r="U1784">
        <v>88</v>
      </c>
      <c r="V1784">
        <v>110000</v>
      </c>
      <c r="W1784" t="s">
        <v>65</v>
      </c>
      <c r="X1784" t="s">
        <v>6352</v>
      </c>
      <c r="Y1784">
        <v>0</v>
      </c>
      <c r="Z1784">
        <v>0</v>
      </c>
      <c r="AA1784">
        <v>0</v>
      </c>
      <c r="AB1784">
        <v>0</v>
      </c>
      <c r="AC1784">
        <v>0</v>
      </c>
      <c r="AD1784">
        <v>0</v>
      </c>
      <c r="AG1784">
        <v>0</v>
      </c>
      <c r="AK1784" t="s">
        <v>63</v>
      </c>
      <c r="AL1784">
        <v>0</v>
      </c>
      <c r="AM1784" t="s">
        <v>63</v>
      </c>
      <c r="AP1784" t="s">
        <v>6353</v>
      </c>
      <c r="AQ1784" t="s">
        <v>108</v>
      </c>
      <c r="AR1784" t="s">
        <v>13404</v>
      </c>
      <c r="AT1784">
        <v>0</v>
      </c>
      <c r="AU1784">
        <v>0</v>
      </c>
      <c r="AV1784">
        <v>0</v>
      </c>
      <c r="AW1784">
        <v>0</v>
      </c>
      <c r="AX1784">
        <v>0</v>
      </c>
      <c r="AY1784">
        <v>0</v>
      </c>
      <c r="BC1784" t="s">
        <v>63</v>
      </c>
      <c r="BG1784" t="s">
        <v>108</v>
      </c>
      <c r="BJ1784" t="s">
        <v>6354</v>
      </c>
    </row>
    <row r="1785" spans="1:62" x14ac:dyDescent="0.35">
      <c r="A1785" t="s">
        <v>6355</v>
      </c>
      <c r="B1785">
        <v>10000</v>
      </c>
      <c r="C1785">
        <v>20000</v>
      </c>
      <c r="D1785">
        <v>45786</v>
      </c>
      <c r="E1785" t="s">
        <v>59</v>
      </c>
      <c r="F1785" t="s">
        <v>6356</v>
      </c>
      <c r="G1785" t="s">
        <v>6346</v>
      </c>
      <c r="H1785" t="s">
        <v>477</v>
      </c>
      <c r="I1785">
        <v>2</v>
      </c>
      <c r="J1785" t="s">
        <v>63</v>
      </c>
      <c r="K1785">
        <v>77</v>
      </c>
      <c r="L1785" t="s">
        <v>6043</v>
      </c>
      <c r="M1785" t="s">
        <v>26407</v>
      </c>
      <c r="N1785" t="s">
        <v>192</v>
      </c>
      <c r="O1785" t="s">
        <v>3848</v>
      </c>
      <c r="P1785">
        <v>1250</v>
      </c>
      <c r="Q1785">
        <f t="shared" si="476"/>
        <v>50.833333333333329</v>
      </c>
      <c r="R1785" s="34">
        <f t="shared" si="477"/>
        <v>0.8472222222222221</v>
      </c>
      <c r="S1785" s="35">
        <v>45775</v>
      </c>
      <c r="U1785">
        <v>88</v>
      </c>
      <c r="V1785">
        <v>110000</v>
      </c>
      <c r="W1785" t="s">
        <v>65</v>
      </c>
      <c r="X1785" t="s">
        <v>6357</v>
      </c>
      <c r="Y1785">
        <v>0</v>
      </c>
      <c r="Z1785">
        <v>0</v>
      </c>
      <c r="AA1785">
        <v>0</v>
      </c>
      <c r="AB1785">
        <v>0</v>
      </c>
      <c r="AC1785">
        <v>0</v>
      </c>
      <c r="AD1785">
        <v>0</v>
      </c>
      <c r="AG1785">
        <v>0</v>
      </c>
      <c r="AK1785" t="s">
        <v>63</v>
      </c>
      <c r="AL1785">
        <v>0</v>
      </c>
      <c r="AM1785" t="s">
        <v>63</v>
      </c>
      <c r="AP1785" t="s">
        <v>6358</v>
      </c>
      <c r="AQ1785" t="s">
        <v>108</v>
      </c>
      <c r="AR1785" t="s">
        <v>13404</v>
      </c>
      <c r="AT1785">
        <v>0</v>
      </c>
      <c r="AU1785">
        <v>0</v>
      </c>
      <c r="AV1785">
        <v>0</v>
      </c>
      <c r="AW1785">
        <v>0</v>
      </c>
      <c r="AX1785">
        <v>0</v>
      </c>
      <c r="AY1785">
        <v>0</v>
      </c>
      <c r="BC1785" t="s">
        <v>63</v>
      </c>
      <c r="BG1785" t="s">
        <v>108</v>
      </c>
      <c r="BJ1785" t="s">
        <v>6359</v>
      </c>
    </row>
    <row r="1786" spans="1:62" x14ac:dyDescent="0.35">
      <c r="A1786" t="s">
        <v>6360</v>
      </c>
      <c r="B1786">
        <v>10000</v>
      </c>
      <c r="C1786">
        <v>20000</v>
      </c>
      <c r="D1786">
        <v>45784</v>
      </c>
      <c r="E1786" t="s">
        <v>59</v>
      </c>
      <c r="F1786" t="s">
        <v>6361</v>
      </c>
      <c r="G1786" t="s">
        <v>6346</v>
      </c>
      <c r="H1786" t="s">
        <v>477</v>
      </c>
      <c r="I1786">
        <v>2</v>
      </c>
      <c r="J1786" t="s">
        <v>63</v>
      </c>
      <c r="K1786">
        <v>77</v>
      </c>
      <c r="L1786" t="s">
        <v>6043</v>
      </c>
      <c r="M1786" t="s">
        <v>26407</v>
      </c>
      <c r="N1786" t="s">
        <v>192</v>
      </c>
      <c r="O1786" t="s">
        <v>3848</v>
      </c>
      <c r="P1786">
        <v>1250</v>
      </c>
      <c r="Q1786">
        <f t="shared" si="476"/>
        <v>50.833333333333329</v>
      </c>
      <c r="R1786" s="34">
        <f t="shared" si="477"/>
        <v>0.8472222222222221</v>
      </c>
      <c r="S1786" s="35">
        <v>45775</v>
      </c>
      <c r="U1786">
        <v>88</v>
      </c>
      <c r="V1786">
        <v>110000</v>
      </c>
      <c r="W1786" t="s">
        <v>65</v>
      </c>
      <c r="X1786" t="s">
        <v>6362</v>
      </c>
      <c r="Y1786">
        <v>0</v>
      </c>
      <c r="Z1786">
        <v>0</v>
      </c>
      <c r="AA1786">
        <v>0</v>
      </c>
      <c r="AB1786">
        <v>0</v>
      </c>
      <c r="AC1786">
        <v>0</v>
      </c>
      <c r="AD1786">
        <v>0</v>
      </c>
      <c r="AG1786">
        <v>0</v>
      </c>
      <c r="AK1786" t="s">
        <v>63</v>
      </c>
      <c r="AL1786">
        <v>0</v>
      </c>
      <c r="AM1786" t="s">
        <v>63</v>
      </c>
      <c r="AP1786" t="s">
        <v>6363</v>
      </c>
      <c r="AQ1786" t="s">
        <v>108</v>
      </c>
      <c r="AR1786" t="s">
        <v>13404</v>
      </c>
      <c r="AT1786">
        <v>0</v>
      </c>
      <c r="AU1786">
        <v>0</v>
      </c>
      <c r="AV1786">
        <v>0</v>
      </c>
      <c r="AW1786">
        <v>0</v>
      </c>
      <c r="AX1786">
        <v>0</v>
      </c>
      <c r="AY1786">
        <v>0</v>
      </c>
      <c r="BC1786" t="s">
        <v>63</v>
      </c>
      <c r="BG1786" t="s">
        <v>108</v>
      </c>
      <c r="BJ1786" t="s">
        <v>6364</v>
      </c>
    </row>
    <row r="1787" spans="1:62" x14ac:dyDescent="0.35">
      <c r="A1787" t="s">
        <v>6365</v>
      </c>
      <c r="B1787">
        <v>10000</v>
      </c>
      <c r="C1787">
        <v>20000</v>
      </c>
      <c r="D1787">
        <v>45784</v>
      </c>
      <c r="E1787" t="s">
        <v>59</v>
      </c>
      <c r="F1787" t="s">
        <v>6366</v>
      </c>
      <c r="G1787" t="s">
        <v>6346</v>
      </c>
      <c r="H1787" t="s">
        <v>477</v>
      </c>
      <c r="I1787">
        <v>2</v>
      </c>
      <c r="J1787" t="s">
        <v>63</v>
      </c>
      <c r="K1787">
        <v>77</v>
      </c>
      <c r="L1787" t="s">
        <v>6043</v>
      </c>
      <c r="M1787" t="s">
        <v>26407</v>
      </c>
      <c r="N1787" t="s">
        <v>192</v>
      </c>
      <c r="O1787" t="s">
        <v>3848</v>
      </c>
      <c r="P1787">
        <v>1250</v>
      </c>
      <c r="Q1787">
        <f t="shared" si="476"/>
        <v>50.833333333333329</v>
      </c>
      <c r="R1787" s="34">
        <f t="shared" si="477"/>
        <v>0.8472222222222221</v>
      </c>
      <c r="S1787" s="35">
        <v>45775</v>
      </c>
      <c r="U1787">
        <v>88</v>
      </c>
      <c r="V1787">
        <v>110000</v>
      </c>
      <c r="W1787" t="s">
        <v>65</v>
      </c>
      <c r="X1787" t="s">
        <v>4659</v>
      </c>
      <c r="Y1787">
        <v>0</v>
      </c>
      <c r="Z1787">
        <v>0</v>
      </c>
      <c r="AA1787">
        <v>0</v>
      </c>
      <c r="AB1787">
        <v>0</v>
      </c>
      <c r="AC1787">
        <v>0</v>
      </c>
      <c r="AD1787">
        <v>0</v>
      </c>
      <c r="AG1787">
        <v>0</v>
      </c>
      <c r="AK1787" t="s">
        <v>63</v>
      </c>
      <c r="AL1787">
        <v>0</v>
      </c>
      <c r="AM1787" t="s">
        <v>63</v>
      </c>
      <c r="AP1787" t="s">
        <v>4660</v>
      </c>
      <c r="AQ1787" t="s">
        <v>108</v>
      </c>
      <c r="AR1787" t="s">
        <v>13404</v>
      </c>
      <c r="AT1787">
        <v>0</v>
      </c>
      <c r="AU1787">
        <v>0</v>
      </c>
      <c r="AV1787">
        <v>0</v>
      </c>
      <c r="AW1787">
        <v>0</v>
      </c>
      <c r="AX1787">
        <v>0</v>
      </c>
      <c r="AY1787">
        <v>0</v>
      </c>
      <c r="BC1787" t="s">
        <v>63</v>
      </c>
      <c r="BG1787" t="s">
        <v>108</v>
      </c>
      <c r="BJ1787" t="s">
        <v>6367</v>
      </c>
    </row>
    <row r="1788" spans="1:62" x14ac:dyDescent="0.35">
      <c r="A1788" t="s">
        <v>6368</v>
      </c>
      <c r="B1788">
        <v>10000</v>
      </c>
      <c r="C1788">
        <v>20000</v>
      </c>
      <c r="D1788">
        <v>45785</v>
      </c>
      <c r="E1788" t="s">
        <v>59</v>
      </c>
      <c r="F1788" t="s">
        <v>6369</v>
      </c>
      <c r="G1788" t="s">
        <v>6370</v>
      </c>
      <c r="H1788" t="s">
        <v>477</v>
      </c>
      <c r="I1788">
        <v>2</v>
      </c>
      <c r="J1788" t="s">
        <v>63</v>
      </c>
      <c r="K1788">
        <v>77</v>
      </c>
      <c r="L1788" t="s">
        <v>6043</v>
      </c>
      <c r="M1788" t="s">
        <v>26407</v>
      </c>
      <c r="N1788" t="s">
        <v>192</v>
      </c>
      <c r="O1788" t="s">
        <v>3848</v>
      </c>
      <c r="P1788">
        <v>3705</v>
      </c>
      <c r="Q1788">
        <f t="shared" si="476"/>
        <v>91.75</v>
      </c>
      <c r="R1788" s="34">
        <f t="shared" si="477"/>
        <v>1.5291666666666666</v>
      </c>
      <c r="S1788" s="35">
        <v>45775</v>
      </c>
      <c r="U1788">
        <v>88</v>
      </c>
      <c r="V1788">
        <v>326040</v>
      </c>
      <c r="W1788" t="s">
        <v>65</v>
      </c>
      <c r="X1788" t="s">
        <v>524</v>
      </c>
      <c r="Y1788">
        <v>0</v>
      </c>
      <c r="Z1788">
        <v>0</v>
      </c>
      <c r="AA1788">
        <v>0</v>
      </c>
      <c r="AB1788">
        <v>0</v>
      </c>
      <c r="AC1788">
        <v>0</v>
      </c>
      <c r="AD1788">
        <v>0</v>
      </c>
      <c r="AG1788">
        <v>0</v>
      </c>
      <c r="AK1788" t="s">
        <v>63</v>
      </c>
      <c r="AL1788">
        <v>0</v>
      </c>
      <c r="AM1788" t="s">
        <v>63</v>
      </c>
      <c r="AP1788" t="s">
        <v>525</v>
      </c>
      <c r="AQ1788" t="s">
        <v>108</v>
      </c>
      <c r="AR1788" t="s">
        <v>13404</v>
      </c>
      <c r="AT1788">
        <v>0</v>
      </c>
      <c r="AU1788">
        <v>0</v>
      </c>
      <c r="AV1788">
        <v>0</v>
      </c>
      <c r="AW1788">
        <v>0</v>
      </c>
      <c r="AX1788">
        <v>0</v>
      </c>
      <c r="AY1788">
        <v>0</v>
      </c>
      <c r="BC1788" t="s">
        <v>63</v>
      </c>
      <c r="BG1788" t="s">
        <v>108</v>
      </c>
      <c r="BJ1788" t="s">
        <v>6371</v>
      </c>
    </row>
    <row r="1789" spans="1:62" x14ac:dyDescent="0.35">
      <c r="A1789" t="s">
        <v>6372</v>
      </c>
      <c r="B1789">
        <v>10000</v>
      </c>
      <c r="C1789">
        <v>20000</v>
      </c>
      <c r="D1789">
        <v>45784</v>
      </c>
      <c r="E1789" t="s">
        <v>59</v>
      </c>
      <c r="F1789" t="s">
        <v>6373</v>
      </c>
      <c r="G1789" t="s">
        <v>6346</v>
      </c>
      <c r="H1789" t="s">
        <v>477</v>
      </c>
      <c r="I1789">
        <v>2</v>
      </c>
      <c r="J1789" t="s">
        <v>63</v>
      </c>
      <c r="K1789">
        <v>77</v>
      </c>
      <c r="L1789" t="s">
        <v>6043</v>
      </c>
      <c r="M1789" t="s">
        <v>26407</v>
      </c>
      <c r="N1789" t="s">
        <v>192</v>
      </c>
      <c r="O1789" t="s">
        <v>3848</v>
      </c>
      <c r="P1789">
        <v>1250</v>
      </c>
      <c r="Q1789">
        <f t="shared" si="476"/>
        <v>50.833333333333329</v>
      </c>
      <c r="R1789" s="34">
        <f t="shared" si="477"/>
        <v>0.8472222222222221</v>
      </c>
      <c r="S1789" s="35">
        <v>45775</v>
      </c>
      <c r="U1789">
        <v>88</v>
      </c>
      <c r="V1789">
        <v>110000</v>
      </c>
      <c r="W1789" t="s">
        <v>65</v>
      </c>
      <c r="X1789" t="s">
        <v>4664</v>
      </c>
      <c r="Y1789">
        <v>0</v>
      </c>
      <c r="Z1789">
        <v>0</v>
      </c>
      <c r="AA1789">
        <v>0</v>
      </c>
      <c r="AB1789">
        <v>0</v>
      </c>
      <c r="AC1789">
        <v>0</v>
      </c>
      <c r="AD1789">
        <v>0</v>
      </c>
      <c r="AG1789">
        <v>0</v>
      </c>
      <c r="AK1789" t="s">
        <v>63</v>
      </c>
      <c r="AL1789">
        <v>0</v>
      </c>
      <c r="AM1789" t="s">
        <v>63</v>
      </c>
      <c r="AP1789" t="s">
        <v>4665</v>
      </c>
      <c r="AQ1789" t="s">
        <v>108</v>
      </c>
      <c r="AR1789" t="s">
        <v>13404</v>
      </c>
      <c r="AT1789">
        <v>0</v>
      </c>
      <c r="AU1789">
        <v>0</v>
      </c>
      <c r="AV1789">
        <v>0</v>
      </c>
      <c r="AW1789">
        <v>0</v>
      </c>
      <c r="AX1789">
        <v>0</v>
      </c>
      <c r="AY1789">
        <v>0</v>
      </c>
      <c r="BC1789" t="s">
        <v>63</v>
      </c>
      <c r="BG1789" t="s">
        <v>108</v>
      </c>
      <c r="BJ1789" t="s">
        <v>6374</v>
      </c>
    </row>
    <row r="1790" spans="1:62" x14ac:dyDescent="0.35">
      <c r="A1790" t="s">
        <v>6375</v>
      </c>
      <c r="B1790">
        <v>10000</v>
      </c>
      <c r="C1790">
        <v>20000</v>
      </c>
      <c r="D1790">
        <v>45784</v>
      </c>
      <c r="E1790" t="s">
        <v>59</v>
      </c>
      <c r="F1790" t="s">
        <v>1319</v>
      </c>
      <c r="G1790" t="s">
        <v>6346</v>
      </c>
      <c r="H1790" t="s">
        <v>477</v>
      </c>
      <c r="I1790">
        <v>2</v>
      </c>
      <c r="J1790" t="s">
        <v>63</v>
      </c>
      <c r="K1790">
        <v>77</v>
      </c>
      <c r="L1790" t="s">
        <v>6043</v>
      </c>
      <c r="M1790" t="s">
        <v>26407</v>
      </c>
      <c r="N1790" t="s">
        <v>192</v>
      </c>
      <c r="O1790" t="s">
        <v>3848</v>
      </c>
      <c r="P1790">
        <v>1250</v>
      </c>
      <c r="Q1790">
        <f t="shared" si="476"/>
        <v>50.833333333333329</v>
      </c>
      <c r="R1790" s="34">
        <f t="shared" si="477"/>
        <v>0.8472222222222221</v>
      </c>
      <c r="S1790" s="35">
        <v>45775</v>
      </c>
      <c r="U1790">
        <v>88</v>
      </c>
      <c r="V1790">
        <v>110000</v>
      </c>
      <c r="W1790" t="s">
        <v>65</v>
      </c>
      <c r="X1790" t="s">
        <v>6376</v>
      </c>
      <c r="Y1790">
        <v>0</v>
      </c>
      <c r="Z1790">
        <v>0</v>
      </c>
      <c r="AA1790">
        <v>0</v>
      </c>
      <c r="AB1790">
        <v>0</v>
      </c>
      <c r="AC1790">
        <v>0</v>
      </c>
      <c r="AD1790">
        <v>0</v>
      </c>
      <c r="AG1790">
        <v>0</v>
      </c>
      <c r="AK1790" t="s">
        <v>63</v>
      </c>
      <c r="AL1790">
        <v>0</v>
      </c>
      <c r="AM1790" t="s">
        <v>63</v>
      </c>
      <c r="AP1790" t="s">
        <v>6377</v>
      </c>
      <c r="AQ1790" t="s">
        <v>108</v>
      </c>
      <c r="AR1790" t="s">
        <v>13404</v>
      </c>
      <c r="AT1790">
        <v>0</v>
      </c>
      <c r="AU1790">
        <v>0</v>
      </c>
      <c r="AV1790">
        <v>0</v>
      </c>
      <c r="AW1790">
        <v>0</v>
      </c>
      <c r="AX1790">
        <v>0</v>
      </c>
      <c r="AY1790">
        <v>0</v>
      </c>
      <c r="BC1790" t="s">
        <v>63</v>
      </c>
      <c r="BG1790" t="s">
        <v>108</v>
      </c>
      <c r="BJ1790" t="s">
        <v>6378</v>
      </c>
    </row>
    <row r="1791" spans="1:62" x14ac:dyDescent="0.35">
      <c r="A1791" t="s">
        <v>5846</v>
      </c>
      <c r="B1791">
        <v>10000</v>
      </c>
      <c r="C1791">
        <v>30000</v>
      </c>
      <c r="D1791">
        <v>45777</v>
      </c>
      <c r="E1791" t="s">
        <v>59</v>
      </c>
      <c r="F1791" t="s">
        <v>5847</v>
      </c>
      <c r="G1791" t="s">
        <v>5848</v>
      </c>
      <c r="H1791" t="s">
        <v>3191</v>
      </c>
      <c r="I1791">
        <v>1</v>
      </c>
      <c r="J1791" t="s">
        <v>63</v>
      </c>
      <c r="K1791">
        <v>66</v>
      </c>
      <c r="L1791" t="s">
        <v>6066</v>
      </c>
      <c r="M1791" t="s">
        <v>26408</v>
      </c>
      <c r="N1791" t="s">
        <v>3801</v>
      </c>
      <c r="O1791" t="s">
        <v>3839</v>
      </c>
      <c r="P1791">
        <v>25000</v>
      </c>
      <c r="Q1791">
        <f>(P1791/50)+45</f>
        <v>545</v>
      </c>
      <c r="R1791" s="34">
        <f>Q1791/60</f>
        <v>9.0833333333333339</v>
      </c>
      <c r="S1791" s="35">
        <v>45775</v>
      </c>
      <c r="U1791">
        <v>1</v>
      </c>
      <c r="V1791">
        <v>25000</v>
      </c>
      <c r="W1791" t="s">
        <v>65</v>
      </c>
      <c r="X1791" t="s">
        <v>3193</v>
      </c>
      <c r="Y1791">
        <v>0</v>
      </c>
      <c r="Z1791">
        <v>0</v>
      </c>
      <c r="AA1791">
        <v>0</v>
      </c>
      <c r="AB1791">
        <v>0</v>
      </c>
      <c r="AC1791">
        <v>0</v>
      </c>
      <c r="AD1791">
        <v>0</v>
      </c>
      <c r="AG1791">
        <v>0</v>
      </c>
      <c r="AK1791" t="s">
        <v>63</v>
      </c>
      <c r="AL1791">
        <v>0</v>
      </c>
      <c r="AM1791" t="s">
        <v>63</v>
      </c>
      <c r="AP1791" t="s">
        <v>3194</v>
      </c>
      <c r="AQ1791" t="s">
        <v>275</v>
      </c>
      <c r="AR1791" t="s">
        <v>21306</v>
      </c>
      <c r="AT1791">
        <v>0</v>
      </c>
      <c r="AU1791">
        <v>0</v>
      </c>
      <c r="AV1791">
        <v>0</v>
      </c>
      <c r="AW1791">
        <v>0</v>
      </c>
      <c r="AX1791">
        <v>0</v>
      </c>
      <c r="AY1791">
        <v>0</v>
      </c>
      <c r="BC1791" t="s">
        <v>63</v>
      </c>
      <c r="BG1791" t="s">
        <v>275</v>
      </c>
      <c r="BJ1791" t="s">
        <v>5849</v>
      </c>
    </row>
    <row r="1792" spans="1:62" x14ac:dyDescent="0.35">
      <c r="A1792" t="s">
        <v>6379</v>
      </c>
      <c r="B1792">
        <v>10000</v>
      </c>
      <c r="C1792">
        <v>20000</v>
      </c>
      <c r="D1792">
        <v>45784</v>
      </c>
      <c r="E1792" t="s">
        <v>59</v>
      </c>
      <c r="F1792" t="s">
        <v>6380</v>
      </c>
      <c r="G1792" t="s">
        <v>6346</v>
      </c>
      <c r="H1792" t="s">
        <v>477</v>
      </c>
      <c r="I1792">
        <v>2</v>
      </c>
      <c r="J1792" t="s">
        <v>63</v>
      </c>
      <c r="K1792">
        <v>77</v>
      </c>
      <c r="L1792" t="s">
        <v>6043</v>
      </c>
      <c r="M1792" t="s">
        <v>26407</v>
      </c>
      <c r="N1792" t="s">
        <v>192</v>
      </c>
      <c r="O1792" t="s">
        <v>3848</v>
      </c>
      <c r="P1792">
        <v>1250</v>
      </c>
      <c r="Q1792">
        <f t="shared" ref="Q1792:Q1793" si="478">(P1792/60)+30</f>
        <v>50.833333333333329</v>
      </c>
      <c r="R1792" s="34">
        <f t="shared" ref="R1792:R1793" si="479">Q1792/60</f>
        <v>0.8472222222222221</v>
      </c>
      <c r="S1792" s="35">
        <v>45775</v>
      </c>
      <c r="U1792">
        <v>88</v>
      </c>
      <c r="V1792">
        <v>110000</v>
      </c>
      <c r="W1792" t="s">
        <v>65</v>
      </c>
      <c r="X1792" t="s">
        <v>1589</v>
      </c>
      <c r="Y1792">
        <v>0</v>
      </c>
      <c r="Z1792">
        <v>0</v>
      </c>
      <c r="AA1792">
        <v>0</v>
      </c>
      <c r="AB1792">
        <v>0</v>
      </c>
      <c r="AC1792">
        <v>0</v>
      </c>
      <c r="AD1792">
        <v>0</v>
      </c>
      <c r="AG1792">
        <v>0</v>
      </c>
      <c r="AK1792" t="s">
        <v>63</v>
      </c>
      <c r="AL1792">
        <v>0</v>
      </c>
      <c r="AM1792" t="s">
        <v>63</v>
      </c>
      <c r="AP1792" t="s">
        <v>1590</v>
      </c>
      <c r="AQ1792" t="s">
        <v>108</v>
      </c>
      <c r="AR1792" t="s">
        <v>13404</v>
      </c>
      <c r="AT1792">
        <v>0</v>
      </c>
      <c r="AU1792">
        <v>0</v>
      </c>
      <c r="AV1792">
        <v>0</v>
      </c>
      <c r="AW1792">
        <v>0</v>
      </c>
      <c r="AX1792">
        <v>0</v>
      </c>
      <c r="AY1792">
        <v>0</v>
      </c>
      <c r="BC1792" t="s">
        <v>63</v>
      </c>
      <c r="BG1792" t="s">
        <v>108</v>
      </c>
      <c r="BJ1792" t="s">
        <v>6381</v>
      </c>
    </row>
    <row r="1793" spans="1:62" x14ac:dyDescent="0.35">
      <c r="A1793" t="s">
        <v>6382</v>
      </c>
      <c r="B1793">
        <v>10000</v>
      </c>
      <c r="C1793">
        <v>20000</v>
      </c>
      <c r="D1793">
        <v>45784</v>
      </c>
      <c r="E1793" t="s">
        <v>59</v>
      </c>
      <c r="F1793" t="s">
        <v>6383</v>
      </c>
      <c r="G1793" t="s">
        <v>6346</v>
      </c>
      <c r="H1793" t="s">
        <v>477</v>
      </c>
      <c r="I1793">
        <v>2</v>
      </c>
      <c r="J1793" t="s">
        <v>63</v>
      </c>
      <c r="K1793">
        <v>77</v>
      </c>
      <c r="L1793" t="s">
        <v>6043</v>
      </c>
      <c r="M1793" t="s">
        <v>26407</v>
      </c>
      <c r="N1793" t="s">
        <v>192</v>
      </c>
      <c r="O1793" t="s">
        <v>3848</v>
      </c>
      <c r="P1793">
        <v>1250</v>
      </c>
      <c r="Q1793">
        <f t="shared" si="478"/>
        <v>50.833333333333329</v>
      </c>
      <c r="R1793" s="34">
        <f t="shared" si="479"/>
        <v>0.8472222222222221</v>
      </c>
      <c r="S1793" s="35">
        <v>45775</v>
      </c>
      <c r="U1793">
        <v>88</v>
      </c>
      <c r="V1793">
        <v>110000</v>
      </c>
      <c r="W1793" t="s">
        <v>65</v>
      </c>
      <c r="X1793" t="s">
        <v>6384</v>
      </c>
      <c r="Y1793">
        <v>0</v>
      </c>
      <c r="Z1793">
        <v>0</v>
      </c>
      <c r="AA1793">
        <v>0</v>
      </c>
      <c r="AB1793">
        <v>0</v>
      </c>
      <c r="AC1793">
        <v>0</v>
      </c>
      <c r="AD1793">
        <v>0</v>
      </c>
      <c r="AG1793">
        <v>0</v>
      </c>
      <c r="AK1793" t="s">
        <v>63</v>
      </c>
      <c r="AL1793">
        <v>0</v>
      </c>
      <c r="AM1793" t="s">
        <v>63</v>
      </c>
      <c r="AP1793" t="s">
        <v>6385</v>
      </c>
      <c r="AQ1793" t="s">
        <v>108</v>
      </c>
      <c r="AR1793" t="s">
        <v>13404</v>
      </c>
      <c r="AT1793">
        <v>0</v>
      </c>
      <c r="AU1793">
        <v>0</v>
      </c>
      <c r="AV1793">
        <v>0</v>
      </c>
      <c r="AW1793">
        <v>0</v>
      </c>
      <c r="AX1793">
        <v>0</v>
      </c>
      <c r="AY1793">
        <v>0</v>
      </c>
      <c r="BC1793" t="s">
        <v>63</v>
      </c>
      <c r="BG1793" t="s">
        <v>108</v>
      </c>
      <c r="BJ1793" t="s">
        <v>6386</v>
      </c>
    </row>
    <row r="1794" spans="1:62" x14ac:dyDescent="0.35">
      <c r="A1794" t="s">
        <v>5857</v>
      </c>
      <c r="B1794">
        <v>20000</v>
      </c>
      <c r="C1794">
        <v>30000</v>
      </c>
      <c r="D1794">
        <v>45782</v>
      </c>
      <c r="E1794" t="s">
        <v>59</v>
      </c>
      <c r="F1794" t="s">
        <v>5858</v>
      </c>
      <c r="G1794" t="s">
        <v>5859</v>
      </c>
      <c r="H1794" t="s">
        <v>62</v>
      </c>
      <c r="I1794">
        <v>1</v>
      </c>
      <c r="J1794" t="s">
        <v>63</v>
      </c>
      <c r="K1794">
        <v>103</v>
      </c>
      <c r="L1794" t="s">
        <v>6044</v>
      </c>
      <c r="M1794" t="s">
        <v>26408</v>
      </c>
      <c r="N1794" t="s">
        <v>64</v>
      </c>
      <c r="O1794" t="s">
        <v>3842</v>
      </c>
      <c r="P1794">
        <v>22500</v>
      </c>
      <c r="Q1794">
        <f>(P1794/30)+30</f>
        <v>780</v>
      </c>
      <c r="R1794" s="34">
        <f>Q1794/60</f>
        <v>13</v>
      </c>
      <c r="S1794" s="35">
        <v>45775</v>
      </c>
      <c r="U1794">
        <v>8</v>
      </c>
      <c r="V1794">
        <v>180000</v>
      </c>
      <c r="W1794" t="s">
        <v>65</v>
      </c>
      <c r="X1794" s="34" t="s">
        <v>66</v>
      </c>
      <c r="Y1794">
        <v>0</v>
      </c>
      <c r="Z1794">
        <v>0</v>
      </c>
      <c r="AA1794">
        <v>0</v>
      </c>
      <c r="AB1794">
        <v>0</v>
      </c>
      <c r="AC1794">
        <v>0</v>
      </c>
      <c r="AD1794">
        <v>0</v>
      </c>
      <c r="AG1794">
        <v>0</v>
      </c>
      <c r="AK1794" t="s">
        <v>63</v>
      </c>
      <c r="AL1794">
        <v>0</v>
      </c>
      <c r="AM1794" t="s">
        <v>63</v>
      </c>
      <c r="AP1794" t="s">
        <v>67</v>
      </c>
      <c r="AQ1794" t="s">
        <v>68</v>
      </c>
      <c r="AR1794" t="s">
        <v>26186</v>
      </c>
      <c r="AT1794">
        <v>0</v>
      </c>
      <c r="AU1794">
        <v>0</v>
      </c>
      <c r="AV1794">
        <v>0</v>
      </c>
      <c r="AW1794">
        <v>0</v>
      </c>
      <c r="AX1794">
        <v>0</v>
      </c>
      <c r="AY1794">
        <v>0</v>
      </c>
      <c r="BC1794" t="s">
        <v>63</v>
      </c>
      <c r="BG1794" t="s">
        <v>68</v>
      </c>
      <c r="BJ1794" t="s">
        <v>5860</v>
      </c>
    </row>
    <row r="1795" spans="1:62" x14ac:dyDescent="0.35">
      <c r="A1795" t="s">
        <v>4028</v>
      </c>
      <c r="B1795">
        <v>10000</v>
      </c>
      <c r="C1795">
        <v>10000</v>
      </c>
      <c r="D1795">
        <v>45776</v>
      </c>
      <c r="E1795" t="s">
        <v>59</v>
      </c>
      <c r="F1795" t="s">
        <v>3988</v>
      </c>
      <c r="G1795" t="s">
        <v>4029</v>
      </c>
      <c r="H1795" t="s">
        <v>515</v>
      </c>
      <c r="I1795">
        <v>1</v>
      </c>
      <c r="J1795" t="s">
        <v>63</v>
      </c>
      <c r="K1795">
        <v>32</v>
      </c>
      <c r="L1795" t="s">
        <v>6064</v>
      </c>
      <c r="M1795" t="s">
        <v>26405</v>
      </c>
      <c r="N1795" t="s">
        <v>516</v>
      </c>
      <c r="O1795" t="s">
        <v>3833</v>
      </c>
      <c r="P1795">
        <v>5860</v>
      </c>
      <c r="S1795" s="35">
        <v>45775</v>
      </c>
      <c r="U1795">
        <v>1</v>
      </c>
      <c r="V1795">
        <v>5860</v>
      </c>
      <c r="W1795" t="s">
        <v>65</v>
      </c>
      <c r="X1795" t="s">
        <v>517</v>
      </c>
      <c r="Y1795">
        <v>0</v>
      </c>
      <c r="Z1795">
        <v>0</v>
      </c>
      <c r="AA1795">
        <v>0</v>
      </c>
      <c r="AB1795">
        <v>0</v>
      </c>
      <c r="AC1795">
        <v>0</v>
      </c>
      <c r="AD1795">
        <v>0</v>
      </c>
      <c r="AG1795">
        <v>0</v>
      </c>
      <c r="AK1795" t="s">
        <v>63</v>
      </c>
      <c r="AL1795">
        <v>0</v>
      </c>
      <c r="AM1795" t="s">
        <v>63</v>
      </c>
      <c r="AP1795" t="s">
        <v>518</v>
      </c>
      <c r="AQ1795" t="s">
        <v>465</v>
      </c>
      <c r="AR1795" t="s">
        <v>15009</v>
      </c>
      <c r="AT1795">
        <v>0</v>
      </c>
      <c r="AU1795">
        <v>0</v>
      </c>
      <c r="AV1795">
        <v>0</v>
      </c>
      <c r="AW1795">
        <v>0</v>
      </c>
      <c r="AX1795">
        <v>0</v>
      </c>
      <c r="AY1795">
        <v>0</v>
      </c>
      <c r="BC1795" t="s">
        <v>63</v>
      </c>
      <c r="BG1795" t="s">
        <v>465</v>
      </c>
      <c r="BJ1795" t="s">
        <v>3690</v>
      </c>
    </row>
    <row r="1796" spans="1:62" x14ac:dyDescent="0.35">
      <c r="A1796" t="s">
        <v>6387</v>
      </c>
      <c r="B1796">
        <v>10000</v>
      </c>
      <c r="C1796">
        <v>20000</v>
      </c>
      <c r="D1796">
        <v>45791</v>
      </c>
      <c r="E1796" t="s">
        <v>116</v>
      </c>
      <c r="F1796">
        <v>0.47473379629629631</v>
      </c>
      <c r="G1796" t="s">
        <v>3778</v>
      </c>
      <c r="H1796" t="s">
        <v>1226</v>
      </c>
      <c r="I1796">
        <v>1</v>
      </c>
      <c r="J1796" t="s">
        <v>63</v>
      </c>
      <c r="K1796">
        <v>32</v>
      </c>
      <c r="L1796" t="s">
        <v>6064</v>
      </c>
      <c r="M1796" t="s">
        <v>26405</v>
      </c>
      <c r="N1796" t="s">
        <v>516</v>
      </c>
      <c r="O1796" t="s">
        <v>3833</v>
      </c>
      <c r="P1796">
        <v>5860</v>
      </c>
      <c r="S1796" s="35">
        <v>45775</v>
      </c>
      <c r="U1796">
        <v>1</v>
      </c>
      <c r="V1796">
        <v>5860</v>
      </c>
      <c r="W1796" t="s">
        <v>65</v>
      </c>
      <c r="X1796" t="s">
        <v>1227</v>
      </c>
      <c r="Y1796">
        <v>0</v>
      </c>
      <c r="Z1796">
        <v>0</v>
      </c>
      <c r="AA1796">
        <v>0</v>
      </c>
      <c r="AB1796">
        <v>0</v>
      </c>
      <c r="AC1796">
        <v>0</v>
      </c>
      <c r="AD1796">
        <v>0</v>
      </c>
      <c r="AG1796">
        <v>0</v>
      </c>
      <c r="AK1796" t="s">
        <v>63</v>
      </c>
      <c r="AL1796">
        <v>0</v>
      </c>
      <c r="AM1796" t="s">
        <v>63</v>
      </c>
      <c r="AP1796" t="s">
        <v>1228</v>
      </c>
      <c r="AQ1796" t="s">
        <v>465</v>
      </c>
      <c r="AR1796" t="s">
        <v>15009</v>
      </c>
      <c r="AT1796">
        <v>0</v>
      </c>
      <c r="AU1796">
        <v>0</v>
      </c>
      <c r="AV1796">
        <v>0</v>
      </c>
      <c r="AW1796">
        <v>0</v>
      </c>
      <c r="AX1796">
        <v>0</v>
      </c>
      <c r="AY1796">
        <v>0</v>
      </c>
      <c r="BC1796" t="s">
        <v>63</v>
      </c>
      <c r="BG1796" t="s">
        <v>465</v>
      </c>
      <c r="BJ1796" t="s">
        <v>3690</v>
      </c>
    </row>
    <row r="1797" spans="1:62" x14ac:dyDescent="0.35">
      <c r="A1797" t="s">
        <v>4030</v>
      </c>
      <c r="B1797">
        <v>10000</v>
      </c>
      <c r="C1797">
        <v>10000</v>
      </c>
      <c r="D1797">
        <v>45776</v>
      </c>
      <c r="E1797" t="s">
        <v>59</v>
      </c>
      <c r="F1797" t="s">
        <v>3988</v>
      </c>
      <c r="G1797" t="s">
        <v>4031</v>
      </c>
      <c r="H1797" t="s">
        <v>515</v>
      </c>
      <c r="I1797">
        <v>1</v>
      </c>
      <c r="J1797" t="s">
        <v>63</v>
      </c>
      <c r="K1797">
        <v>32</v>
      </c>
      <c r="L1797" t="s">
        <v>6064</v>
      </c>
      <c r="M1797" t="s">
        <v>26405</v>
      </c>
      <c r="N1797" t="s">
        <v>516</v>
      </c>
      <c r="O1797" t="s">
        <v>3833</v>
      </c>
      <c r="P1797">
        <v>5860</v>
      </c>
      <c r="S1797" s="35">
        <v>45775</v>
      </c>
      <c r="U1797">
        <v>1</v>
      </c>
      <c r="V1797">
        <v>5860</v>
      </c>
      <c r="W1797" t="s">
        <v>65</v>
      </c>
      <c r="X1797" t="s">
        <v>517</v>
      </c>
      <c r="Y1797">
        <v>0</v>
      </c>
      <c r="Z1797">
        <v>0</v>
      </c>
      <c r="AA1797">
        <v>0</v>
      </c>
      <c r="AB1797">
        <v>0</v>
      </c>
      <c r="AC1797">
        <v>0</v>
      </c>
      <c r="AD1797">
        <v>0</v>
      </c>
      <c r="AG1797">
        <v>0</v>
      </c>
      <c r="AK1797" t="s">
        <v>63</v>
      </c>
      <c r="AL1797">
        <v>0</v>
      </c>
      <c r="AM1797" t="s">
        <v>63</v>
      </c>
      <c r="AP1797" t="s">
        <v>518</v>
      </c>
      <c r="AQ1797" t="s">
        <v>465</v>
      </c>
      <c r="AR1797" t="s">
        <v>15009</v>
      </c>
      <c r="AT1797">
        <v>0</v>
      </c>
      <c r="AU1797">
        <v>0</v>
      </c>
      <c r="AV1797">
        <v>0</v>
      </c>
      <c r="AW1797">
        <v>0</v>
      </c>
      <c r="AX1797">
        <v>0</v>
      </c>
      <c r="AY1797">
        <v>0</v>
      </c>
      <c r="BC1797" t="s">
        <v>63</v>
      </c>
      <c r="BG1797" t="s">
        <v>465</v>
      </c>
      <c r="BJ1797" t="s">
        <v>4032</v>
      </c>
    </row>
    <row r="1798" spans="1:62" x14ac:dyDescent="0.35">
      <c r="A1798" t="s">
        <v>5915</v>
      </c>
      <c r="B1798">
        <v>10000</v>
      </c>
      <c r="C1798">
        <v>20000</v>
      </c>
      <c r="D1798">
        <v>45776</v>
      </c>
      <c r="E1798" t="s">
        <v>59</v>
      </c>
      <c r="F1798" t="s">
        <v>5916</v>
      </c>
      <c r="G1798">
        <v>10620258074</v>
      </c>
      <c r="H1798" t="s">
        <v>543</v>
      </c>
      <c r="I1798">
        <v>2</v>
      </c>
      <c r="J1798" t="s">
        <v>63</v>
      </c>
      <c r="K1798">
        <v>77</v>
      </c>
      <c r="L1798" t="s">
        <v>6043</v>
      </c>
      <c r="M1798" t="s">
        <v>26407</v>
      </c>
      <c r="N1798" t="s">
        <v>192</v>
      </c>
      <c r="O1798" t="s">
        <v>3848</v>
      </c>
      <c r="P1798">
        <v>423</v>
      </c>
      <c r="Q1798">
        <f>(P1798/60)+30</f>
        <v>37.049999999999997</v>
      </c>
      <c r="R1798" s="34">
        <f>Q1798/60</f>
        <v>0.61749999999999994</v>
      </c>
      <c r="S1798" s="35">
        <v>45775</v>
      </c>
      <c r="U1798">
        <v>180</v>
      </c>
      <c r="V1798">
        <v>76140</v>
      </c>
      <c r="W1798" t="s">
        <v>65</v>
      </c>
      <c r="X1798" t="s">
        <v>5917</v>
      </c>
      <c r="Y1798">
        <v>0</v>
      </c>
      <c r="Z1798">
        <v>0</v>
      </c>
      <c r="AA1798">
        <v>0</v>
      </c>
      <c r="AB1798">
        <v>0</v>
      </c>
      <c r="AC1798">
        <v>0</v>
      </c>
      <c r="AD1798">
        <v>0</v>
      </c>
      <c r="AG1798">
        <v>0</v>
      </c>
      <c r="AK1798" t="s">
        <v>63</v>
      </c>
      <c r="AL1798">
        <v>0</v>
      </c>
      <c r="AM1798" t="s">
        <v>63</v>
      </c>
      <c r="AP1798" t="s">
        <v>5918</v>
      </c>
      <c r="AQ1798" t="s">
        <v>2690</v>
      </c>
      <c r="AR1798" t="s">
        <v>13407</v>
      </c>
      <c r="AT1798">
        <v>0</v>
      </c>
      <c r="AU1798">
        <v>0</v>
      </c>
      <c r="AV1798">
        <v>0</v>
      </c>
      <c r="AW1798">
        <v>0</v>
      </c>
      <c r="AX1798">
        <v>0</v>
      </c>
      <c r="AY1798">
        <v>0</v>
      </c>
      <c r="BC1798" t="s">
        <v>63</v>
      </c>
      <c r="BG1798" t="s">
        <v>2690</v>
      </c>
      <c r="BJ1798" t="s">
        <v>5919</v>
      </c>
    </row>
    <row r="1799" spans="1:62" x14ac:dyDescent="0.35">
      <c r="A1799" t="s">
        <v>6388</v>
      </c>
      <c r="B1799">
        <v>10000</v>
      </c>
      <c r="C1799">
        <v>20000</v>
      </c>
      <c r="D1799">
        <v>45785</v>
      </c>
      <c r="E1799" t="s">
        <v>59</v>
      </c>
      <c r="F1799" t="s">
        <v>6389</v>
      </c>
      <c r="G1799" t="s">
        <v>6390</v>
      </c>
      <c r="H1799" t="s">
        <v>943</v>
      </c>
      <c r="I1799">
        <v>1</v>
      </c>
      <c r="J1799" t="s">
        <v>63</v>
      </c>
      <c r="K1799">
        <v>79</v>
      </c>
      <c r="L1799" t="s">
        <v>6076</v>
      </c>
      <c r="M1799" t="s">
        <v>26406</v>
      </c>
      <c r="N1799" t="s">
        <v>945</v>
      </c>
      <c r="O1799" t="s">
        <v>3831</v>
      </c>
      <c r="P1799">
        <v>14467</v>
      </c>
      <c r="Q1799">
        <f t="shared" ref="Q1799:Q1801" si="480">(P1799/20)+30</f>
        <v>753.35</v>
      </c>
      <c r="R1799" s="34">
        <f t="shared" ref="R1799:R1801" si="481">Q1799/60</f>
        <v>12.555833333333334</v>
      </c>
      <c r="S1799" s="35">
        <v>45775</v>
      </c>
      <c r="U1799">
        <v>15</v>
      </c>
      <c r="V1799">
        <v>217005</v>
      </c>
      <c r="W1799" t="s">
        <v>65</v>
      </c>
      <c r="X1799" t="s">
        <v>1391</v>
      </c>
      <c r="Y1799">
        <v>0</v>
      </c>
      <c r="Z1799">
        <v>0</v>
      </c>
      <c r="AA1799">
        <v>0</v>
      </c>
      <c r="AB1799">
        <v>0</v>
      </c>
      <c r="AC1799">
        <v>0</v>
      </c>
      <c r="AD1799">
        <v>0</v>
      </c>
      <c r="AG1799">
        <v>0</v>
      </c>
      <c r="AK1799" t="s">
        <v>63</v>
      </c>
      <c r="AL1799">
        <v>0</v>
      </c>
      <c r="AM1799" t="s">
        <v>63</v>
      </c>
      <c r="AP1799" t="s">
        <v>1392</v>
      </c>
      <c r="AQ1799" t="s">
        <v>108</v>
      </c>
      <c r="AR1799" t="s">
        <v>13404</v>
      </c>
      <c r="AT1799">
        <v>0</v>
      </c>
      <c r="AU1799">
        <v>0</v>
      </c>
      <c r="AV1799">
        <v>0</v>
      </c>
      <c r="AW1799">
        <v>0</v>
      </c>
      <c r="AX1799">
        <v>0</v>
      </c>
      <c r="AY1799">
        <v>0</v>
      </c>
      <c r="BC1799" t="s">
        <v>63</v>
      </c>
      <c r="BG1799" t="s">
        <v>108</v>
      </c>
      <c r="BJ1799" t="s">
        <v>6391</v>
      </c>
    </row>
    <row r="1800" spans="1:62" x14ac:dyDescent="0.35">
      <c r="A1800" t="s">
        <v>6392</v>
      </c>
      <c r="B1800">
        <v>10000</v>
      </c>
      <c r="C1800">
        <v>10000</v>
      </c>
      <c r="D1800">
        <v>45783</v>
      </c>
      <c r="E1800" t="s">
        <v>116</v>
      </c>
      <c r="F1800" t="s">
        <v>6393</v>
      </c>
      <c r="G1800" t="s">
        <v>5946</v>
      </c>
      <c r="H1800" t="s">
        <v>5947</v>
      </c>
      <c r="I1800">
        <v>1</v>
      </c>
      <c r="J1800" t="s">
        <v>63</v>
      </c>
      <c r="K1800">
        <v>79</v>
      </c>
      <c r="L1800" t="s">
        <v>6076</v>
      </c>
      <c r="M1800" t="s">
        <v>26406</v>
      </c>
      <c r="N1800" t="s">
        <v>92</v>
      </c>
      <c r="O1800" t="s">
        <v>3828</v>
      </c>
      <c r="P1800">
        <v>5500</v>
      </c>
      <c r="Q1800">
        <f t="shared" si="480"/>
        <v>305</v>
      </c>
      <c r="R1800" s="34">
        <f t="shared" si="481"/>
        <v>5.083333333333333</v>
      </c>
      <c r="S1800" s="35">
        <v>45775</v>
      </c>
      <c r="U1800">
        <v>936</v>
      </c>
      <c r="V1800">
        <v>5148000</v>
      </c>
      <c r="W1800" t="s">
        <v>65</v>
      </c>
      <c r="X1800" t="s">
        <v>5948</v>
      </c>
      <c r="Y1800">
        <v>0</v>
      </c>
      <c r="Z1800">
        <v>0</v>
      </c>
      <c r="AA1800">
        <v>0</v>
      </c>
      <c r="AB1800">
        <v>0</v>
      </c>
      <c r="AC1800">
        <v>0</v>
      </c>
      <c r="AD1800">
        <v>0</v>
      </c>
      <c r="AG1800">
        <v>0</v>
      </c>
      <c r="AK1800" t="s">
        <v>63</v>
      </c>
      <c r="AL1800">
        <v>0</v>
      </c>
      <c r="AM1800" t="s">
        <v>63</v>
      </c>
      <c r="AP1800" t="s">
        <v>5949</v>
      </c>
      <c r="AQ1800" t="s">
        <v>75</v>
      </c>
      <c r="AR1800" t="s">
        <v>24960</v>
      </c>
      <c r="AT1800">
        <v>0</v>
      </c>
      <c r="AU1800">
        <v>0</v>
      </c>
      <c r="AV1800">
        <v>0</v>
      </c>
      <c r="AW1800">
        <v>0</v>
      </c>
      <c r="AX1800">
        <v>0</v>
      </c>
      <c r="AY1800">
        <v>0</v>
      </c>
      <c r="BC1800" t="s">
        <v>63</v>
      </c>
      <c r="BG1800" t="s">
        <v>75</v>
      </c>
      <c r="BJ1800" t="s">
        <v>6394</v>
      </c>
    </row>
    <row r="1801" spans="1:62" x14ac:dyDescent="0.35">
      <c r="A1801" t="s">
        <v>6392</v>
      </c>
      <c r="B1801">
        <v>10000</v>
      </c>
      <c r="C1801">
        <v>20000</v>
      </c>
      <c r="D1801">
        <v>45783</v>
      </c>
      <c r="E1801" t="s">
        <v>116</v>
      </c>
      <c r="F1801" t="s">
        <v>6393</v>
      </c>
      <c r="G1801" t="s">
        <v>5946</v>
      </c>
      <c r="H1801" t="s">
        <v>5947</v>
      </c>
      <c r="I1801">
        <v>1</v>
      </c>
      <c r="J1801" t="s">
        <v>63</v>
      </c>
      <c r="K1801">
        <v>79</v>
      </c>
      <c r="L1801" t="s">
        <v>6076</v>
      </c>
      <c r="M1801" t="s">
        <v>26406</v>
      </c>
      <c r="N1801" t="s">
        <v>945</v>
      </c>
      <c r="O1801" t="s">
        <v>3831</v>
      </c>
      <c r="P1801">
        <v>3100</v>
      </c>
      <c r="Q1801">
        <f t="shared" si="480"/>
        <v>185</v>
      </c>
      <c r="R1801" s="34">
        <f t="shared" si="481"/>
        <v>3.0833333333333335</v>
      </c>
      <c r="S1801" s="35">
        <v>45775</v>
      </c>
      <c r="U1801">
        <v>936</v>
      </c>
      <c r="V1801">
        <v>2901600</v>
      </c>
      <c r="W1801" t="s">
        <v>65</v>
      </c>
      <c r="X1801" t="s">
        <v>5948</v>
      </c>
      <c r="Y1801">
        <v>0</v>
      </c>
      <c r="Z1801">
        <v>0</v>
      </c>
      <c r="AA1801">
        <v>0</v>
      </c>
      <c r="AB1801">
        <v>0</v>
      </c>
      <c r="AC1801">
        <v>0</v>
      </c>
      <c r="AD1801">
        <v>0</v>
      </c>
      <c r="AG1801">
        <v>0</v>
      </c>
      <c r="AK1801" t="s">
        <v>63</v>
      </c>
      <c r="AL1801">
        <v>0</v>
      </c>
      <c r="AM1801" t="s">
        <v>63</v>
      </c>
      <c r="AP1801" t="s">
        <v>5949</v>
      </c>
      <c r="AQ1801" t="s">
        <v>75</v>
      </c>
      <c r="AR1801" t="s">
        <v>24960</v>
      </c>
      <c r="AT1801">
        <v>0</v>
      </c>
      <c r="AU1801">
        <v>0</v>
      </c>
      <c r="AV1801">
        <v>0</v>
      </c>
      <c r="AW1801">
        <v>0</v>
      </c>
      <c r="AX1801">
        <v>0</v>
      </c>
      <c r="AY1801">
        <v>0</v>
      </c>
      <c r="BC1801" t="s">
        <v>63</v>
      </c>
      <c r="BG1801" t="s">
        <v>75</v>
      </c>
      <c r="BJ1801" t="s">
        <v>6394</v>
      </c>
    </row>
    <row r="1802" spans="1:62" x14ac:dyDescent="0.35">
      <c r="A1802" t="s">
        <v>6133</v>
      </c>
      <c r="B1802">
        <v>10000</v>
      </c>
      <c r="C1802">
        <v>20000</v>
      </c>
      <c r="D1802">
        <v>45786</v>
      </c>
      <c r="E1802" t="s">
        <v>59</v>
      </c>
      <c r="F1802" t="s">
        <v>6134</v>
      </c>
      <c r="G1802">
        <v>860909190918</v>
      </c>
      <c r="H1802" t="s">
        <v>6131</v>
      </c>
      <c r="I1802">
        <v>2</v>
      </c>
      <c r="J1802" t="s">
        <v>63</v>
      </c>
      <c r="K1802">
        <v>86</v>
      </c>
      <c r="L1802" t="s">
        <v>6043</v>
      </c>
      <c r="M1802" t="s">
        <v>26407</v>
      </c>
      <c r="N1802" t="s">
        <v>1696</v>
      </c>
      <c r="O1802" t="s">
        <v>3840</v>
      </c>
      <c r="P1802">
        <v>13000</v>
      </c>
      <c r="Q1802">
        <f>(P1802/60)+30</f>
        <v>246.66666666666666</v>
      </c>
      <c r="R1802" s="34">
        <f>Q1802/60</f>
        <v>4.1111111111111107</v>
      </c>
      <c r="S1802" s="35">
        <v>45775</v>
      </c>
      <c r="U1802">
        <v>1</v>
      </c>
      <c r="V1802">
        <v>13000</v>
      </c>
      <c r="W1802" t="s">
        <v>65</v>
      </c>
      <c r="X1802">
        <v>200699050001</v>
      </c>
      <c r="Y1802">
        <v>0</v>
      </c>
      <c r="Z1802">
        <v>0</v>
      </c>
      <c r="AA1802">
        <v>0</v>
      </c>
      <c r="AB1802">
        <v>0</v>
      </c>
      <c r="AC1802">
        <v>0</v>
      </c>
      <c r="AD1802">
        <v>0</v>
      </c>
      <c r="AG1802">
        <v>0</v>
      </c>
      <c r="AK1802" t="s">
        <v>63</v>
      </c>
      <c r="AL1802">
        <v>0</v>
      </c>
      <c r="AM1802" t="s">
        <v>63</v>
      </c>
      <c r="AP1802">
        <v>20069905</v>
      </c>
      <c r="AQ1802" t="s">
        <v>571</v>
      </c>
      <c r="AR1802" t="s">
        <v>14937</v>
      </c>
      <c r="AT1802">
        <v>0</v>
      </c>
      <c r="AU1802">
        <v>0</v>
      </c>
      <c r="AV1802">
        <v>0</v>
      </c>
      <c r="AW1802">
        <v>0</v>
      </c>
      <c r="AX1802">
        <v>0</v>
      </c>
      <c r="AY1802">
        <v>0</v>
      </c>
      <c r="BC1802" t="s">
        <v>63</v>
      </c>
      <c r="BG1802" t="s">
        <v>571</v>
      </c>
      <c r="BJ1802" t="s">
        <v>6135</v>
      </c>
    </row>
    <row r="1803" spans="1:62" x14ac:dyDescent="0.35">
      <c r="A1803" t="s">
        <v>5991</v>
      </c>
      <c r="B1803">
        <v>10000</v>
      </c>
      <c r="C1803">
        <v>10000</v>
      </c>
      <c r="D1803">
        <v>45779</v>
      </c>
      <c r="E1803" t="s">
        <v>59</v>
      </c>
      <c r="F1803" t="s">
        <v>5992</v>
      </c>
      <c r="G1803" t="s">
        <v>5993</v>
      </c>
      <c r="H1803" t="s">
        <v>3191</v>
      </c>
      <c r="I1803">
        <v>1</v>
      </c>
      <c r="J1803" t="s">
        <v>63</v>
      </c>
      <c r="K1803">
        <v>66</v>
      </c>
      <c r="L1803" t="s">
        <v>6066</v>
      </c>
      <c r="M1803" t="s">
        <v>26408</v>
      </c>
      <c r="N1803" t="s">
        <v>3801</v>
      </c>
      <c r="O1803" t="s">
        <v>3839</v>
      </c>
      <c r="P1803">
        <v>60000</v>
      </c>
      <c r="Q1803">
        <f t="shared" ref="Q1803:Q1804" si="482">(P1803/50)+45</f>
        <v>1245</v>
      </c>
      <c r="R1803" s="34">
        <f t="shared" ref="R1803:R1804" si="483">Q1803/60</f>
        <v>20.75</v>
      </c>
      <c r="S1803" s="35">
        <v>45775</v>
      </c>
      <c r="U1803">
        <v>1</v>
      </c>
      <c r="V1803">
        <v>60000</v>
      </c>
      <c r="W1803" t="s">
        <v>65</v>
      </c>
      <c r="X1803" t="s">
        <v>3193</v>
      </c>
      <c r="Y1803">
        <v>0</v>
      </c>
      <c r="Z1803">
        <v>0</v>
      </c>
      <c r="AA1803">
        <v>0</v>
      </c>
      <c r="AB1803">
        <v>0</v>
      </c>
      <c r="AC1803">
        <v>0</v>
      </c>
      <c r="AD1803">
        <v>0</v>
      </c>
      <c r="AG1803">
        <v>0</v>
      </c>
      <c r="AK1803" t="s">
        <v>63</v>
      </c>
      <c r="AL1803">
        <v>0</v>
      </c>
      <c r="AM1803" t="s">
        <v>63</v>
      </c>
      <c r="AP1803" t="s">
        <v>3194</v>
      </c>
      <c r="AQ1803" t="s">
        <v>170</v>
      </c>
      <c r="AR1803" t="s">
        <v>21526</v>
      </c>
      <c r="AT1803">
        <v>0</v>
      </c>
      <c r="AU1803">
        <v>0</v>
      </c>
      <c r="AV1803">
        <v>0</v>
      </c>
      <c r="AW1803">
        <v>0</v>
      </c>
      <c r="AX1803">
        <v>0</v>
      </c>
      <c r="AY1803">
        <v>0</v>
      </c>
      <c r="BC1803" t="s">
        <v>63</v>
      </c>
      <c r="BG1803" t="s">
        <v>170</v>
      </c>
      <c r="BJ1803" t="s">
        <v>5994</v>
      </c>
    </row>
    <row r="1804" spans="1:62" x14ac:dyDescent="0.35">
      <c r="A1804" t="s">
        <v>3968</v>
      </c>
      <c r="B1804">
        <v>10000</v>
      </c>
      <c r="C1804">
        <v>20000</v>
      </c>
      <c r="D1804">
        <v>45776</v>
      </c>
      <c r="E1804" t="s">
        <v>59</v>
      </c>
      <c r="F1804" t="s">
        <v>3969</v>
      </c>
      <c r="G1804" t="s">
        <v>3970</v>
      </c>
      <c r="I1804">
        <v>2</v>
      </c>
      <c r="J1804" t="s">
        <v>183</v>
      </c>
      <c r="K1804">
        <v>60</v>
      </c>
      <c r="L1804" t="s">
        <v>6048</v>
      </c>
      <c r="M1804" t="s">
        <v>26408</v>
      </c>
      <c r="N1804" t="s">
        <v>222</v>
      </c>
      <c r="O1804" t="s">
        <v>3835</v>
      </c>
      <c r="P1804">
        <v>3500</v>
      </c>
      <c r="Q1804">
        <f t="shared" si="482"/>
        <v>115</v>
      </c>
      <c r="R1804" s="34">
        <f t="shared" si="483"/>
        <v>1.9166666666666667</v>
      </c>
      <c r="S1804" s="35">
        <v>45775</v>
      </c>
      <c r="U1804">
        <v>1</v>
      </c>
      <c r="V1804">
        <v>3500</v>
      </c>
      <c r="W1804" t="s">
        <v>65</v>
      </c>
      <c r="X1804" t="s">
        <v>3971</v>
      </c>
      <c r="Y1804">
        <v>0</v>
      </c>
      <c r="Z1804">
        <v>1500</v>
      </c>
      <c r="AA1804">
        <v>2000</v>
      </c>
      <c r="AB1804">
        <v>0</v>
      </c>
      <c r="AC1804">
        <v>0</v>
      </c>
      <c r="AD1804">
        <v>0</v>
      </c>
      <c r="AG1804">
        <v>0</v>
      </c>
      <c r="AP1804" t="s">
        <v>3972</v>
      </c>
      <c r="AQ1804" t="s">
        <v>3973</v>
      </c>
      <c r="AR1804" t="s">
        <v>9044</v>
      </c>
      <c r="AT1804">
        <v>0</v>
      </c>
      <c r="AU1804">
        <v>0</v>
      </c>
      <c r="AV1804">
        <v>0</v>
      </c>
      <c r="AW1804">
        <v>0</v>
      </c>
      <c r="AX1804">
        <v>0</v>
      </c>
      <c r="AY1804">
        <v>0</v>
      </c>
      <c r="BC1804" t="s">
        <v>63</v>
      </c>
      <c r="BD1804" t="s">
        <v>4258</v>
      </c>
      <c r="BE1804">
        <v>0</v>
      </c>
      <c r="BG1804" t="s">
        <v>3973</v>
      </c>
      <c r="BJ1804" t="s">
        <v>3974</v>
      </c>
    </row>
    <row r="1805" spans="1:62" x14ac:dyDescent="0.35">
      <c r="A1805" t="s">
        <v>3866</v>
      </c>
      <c r="B1805">
        <v>10000</v>
      </c>
      <c r="C1805">
        <v>10000</v>
      </c>
      <c r="D1805">
        <v>45775</v>
      </c>
      <c r="E1805" t="s">
        <v>59</v>
      </c>
      <c r="F1805">
        <v>0.45678240740740739</v>
      </c>
      <c r="G1805" t="s">
        <v>3750</v>
      </c>
      <c r="I1805">
        <v>1</v>
      </c>
      <c r="J1805" t="s">
        <v>183</v>
      </c>
      <c r="K1805">
        <v>78</v>
      </c>
      <c r="L1805" t="s">
        <v>6047</v>
      </c>
      <c r="M1805" t="s">
        <v>26405</v>
      </c>
      <c r="N1805" t="s">
        <v>216</v>
      </c>
      <c r="O1805" t="s">
        <v>3803</v>
      </c>
      <c r="P1805">
        <v>1000</v>
      </c>
      <c r="Q1805">
        <f>(P1805/40)+45</f>
        <v>70</v>
      </c>
      <c r="R1805" s="34">
        <f>Q1805/60</f>
        <v>1.1666666666666667</v>
      </c>
      <c r="S1805" s="35">
        <v>45775</v>
      </c>
      <c r="U1805">
        <v>1</v>
      </c>
      <c r="V1805">
        <v>1000</v>
      </c>
      <c r="W1805" t="s">
        <v>65</v>
      </c>
      <c r="X1805" t="s">
        <v>3867</v>
      </c>
      <c r="Y1805">
        <v>0</v>
      </c>
      <c r="Z1805">
        <v>1000</v>
      </c>
      <c r="AA1805">
        <v>0</v>
      </c>
      <c r="AB1805">
        <v>0</v>
      </c>
      <c r="AC1805">
        <v>0</v>
      </c>
      <c r="AD1805">
        <v>0</v>
      </c>
      <c r="AG1805">
        <v>0</v>
      </c>
      <c r="AP1805" t="s">
        <v>3868</v>
      </c>
      <c r="AQ1805" t="s">
        <v>3060</v>
      </c>
      <c r="AR1805" t="s">
        <v>21489</v>
      </c>
      <c r="AT1805">
        <v>0</v>
      </c>
      <c r="AU1805">
        <v>0</v>
      </c>
      <c r="AV1805">
        <v>0</v>
      </c>
      <c r="AW1805">
        <v>0</v>
      </c>
      <c r="AX1805">
        <v>0</v>
      </c>
      <c r="AY1805">
        <v>0</v>
      </c>
      <c r="BC1805" t="s">
        <v>63</v>
      </c>
      <c r="BD1805" t="s">
        <v>5997</v>
      </c>
      <c r="BE1805">
        <v>0</v>
      </c>
      <c r="BG1805" t="s">
        <v>3060</v>
      </c>
      <c r="BJ1805" t="s">
        <v>3869</v>
      </c>
    </row>
    <row r="1806" spans="1:62" x14ac:dyDescent="0.35">
      <c r="A1806" t="s">
        <v>5975</v>
      </c>
      <c r="B1806">
        <v>10000</v>
      </c>
      <c r="C1806">
        <v>10000</v>
      </c>
      <c r="D1806">
        <v>45776</v>
      </c>
      <c r="E1806" t="s">
        <v>59</v>
      </c>
      <c r="F1806" t="s">
        <v>5976</v>
      </c>
      <c r="G1806" t="s">
        <v>5909</v>
      </c>
      <c r="I1806">
        <v>1</v>
      </c>
      <c r="J1806" t="s">
        <v>183</v>
      </c>
      <c r="K1806">
        <v>111</v>
      </c>
      <c r="L1806" t="s">
        <v>6070</v>
      </c>
      <c r="M1806" t="s">
        <v>26407</v>
      </c>
      <c r="N1806" t="s">
        <v>454</v>
      </c>
      <c r="O1806" t="s">
        <v>3837</v>
      </c>
      <c r="P1806">
        <v>26250</v>
      </c>
      <c r="Q1806">
        <f>(P1806/60)+30</f>
        <v>467.5</v>
      </c>
      <c r="R1806" s="34">
        <f>Q1806/60</f>
        <v>7.791666666666667</v>
      </c>
      <c r="S1806" s="35">
        <v>45775</v>
      </c>
      <c r="U1806">
        <v>8</v>
      </c>
      <c r="V1806">
        <v>210000</v>
      </c>
      <c r="W1806" t="s">
        <v>65</v>
      </c>
      <c r="X1806" t="s">
        <v>201</v>
      </c>
      <c r="Y1806">
        <v>0</v>
      </c>
      <c r="Z1806">
        <v>204000</v>
      </c>
      <c r="AA1806">
        <v>6000</v>
      </c>
      <c r="AB1806">
        <v>0</v>
      </c>
      <c r="AC1806">
        <v>0</v>
      </c>
      <c r="AD1806">
        <v>0</v>
      </c>
      <c r="AG1806">
        <v>0</v>
      </c>
      <c r="AP1806" t="s">
        <v>202</v>
      </c>
      <c r="AQ1806" t="s">
        <v>203</v>
      </c>
      <c r="AR1806" t="s">
        <v>21026</v>
      </c>
      <c r="AT1806">
        <v>0</v>
      </c>
      <c r="AU1806">
        <v>0</v>
      </c>
      <c r="AV1806">
        <v>0</v>
      </c>
      <c r="AW1806">
        <v>0</v>
      </c>
      <c r="AX1806">
        <v>0</v>
      </c>
      <c r="AY1806">
        <v>0</v>
      </c>
      <c r="BC1806" t="s">
        <v>63</v>
      </c>
      <c r="BD1806" t="s">
        <v>6395</v>
      </c>
      <c r="BE1806">
        <v>0</v>
      </c>
      <c r="BG1806" t="s">
        <v>203</v>
      </c>
      <c r="BJ1806" t="s">
        <v>5977</v>
      </c>
    </row>
    <row r="1807" spans="1:62" x14ac:dyDescent="0.35">
      <c r="A1807" t="s">
        <v>3870</v>
      </c>
      <c r="B1807">
        <v>10000</v>
      </c>
      <c r="C1807">
        <v>10000</v>
      </c>
      <c r="D1807">
        <v>45775</v>
      </c>
      <c r="E1807" t="s">
        <v>59</v>
      </c>
      <c r="F1807" t="s">
        <v>3871</v>
      </c>
      <c r="G1807" t="s">
        <v>3872</v>
      </c>
      <c r="I1807">
        <v>1</v>
      </c>
      <c r="J1807" t="s">
        <v>183</v>
      </c>
      <c r="K1807">
        <v>22</v>
      </c>
      <c r="L1807" t="s">
        <v>6063</v>
      </c>
      <c r="M1807" t="s">
        <v>26405</v>
      </c>
      <c r="N1807" t="s">
        <v>685</v>
      </c>
      <c r="O1807" t="s">
        <v>3805</v>
      </c>
      <c r="P1807">
        <v>3000</v>
      </c>
      <c r="Q1807">
        <f>(P1807/50)+45</f>
        <v>105</v>
      </c>
      <c r="R1807" s="34">
        <f>Q1807/60</f>
        <v>1.75</v>
      </c>
      <c r="S1807" s="35">
        <v>45775</v>
      </c>
      <c r="U1807">
        <v>1</v>
      </c>
      <c r="V1807">
        <v>3000</v>
      </c>
      <c r="W1807" t="s">
        <v>65</v>
      </c>
      <c r="X1807" t="s">
        <v>3874</v>
      </c>
      <c r="Y1807">
        <v>0</v>
      </c>
      <c r="Z1807">
        <v>3000</v>
      </c>
      <c r="AA1807">
        <v>0</v>
      </c>
      <c r="AB1807">
        <v>0</v>
      </c>
      <c r="AC1807">
        <v>0</v>
      </c>
      <c r="AD1807">
        <v>0</v>
      </c>
      <c r="AG1807">
        <v>0</v>
      </c>
      <c r="AP1807" t="s">
        <v>3875</v>
      </c>
      <c r="AQ1807" t="s">
        <v>622</v>
      </c>
      <c r="AR1807" t="s">
        <v>24955</v>
      </c>
      <c r="AT1807">
        <v>0</v>
      </c>
      <c r="AU1807">
        <v>0</v>
      </c>
      <c r="AV1807">
        <v>0</v>
      </c>
      <c r="AW1807">
        <v>0</v>
      </c>
      <c r="AX1807">
        <v>0</v>
      </c>
      <c r="AY1807">
        <v>0</v>
      </c>
      <c r="BC1807" t="s">
        <v>63</v>
      </c>
      <c r="BD1807" t="s">
        <v>6396</v>
      </c>
      <c r="BE1807">
        <v>0</v>
      </c>
      <c r="BG1807" t="s">
        <v>622</v>
      </c>
      <c r="BJ1807" t="s">
        <v>3876</v>
      </c>
    </row>
    <row r="1808" spans="1:62" x14ac:dyDescent="0.35">
      <c r="A1808" t="s">
        <v>3877</v>
      </c>
      <c r="B1808">
        <v>10000</v>
      </c>
      <c r="C1808">
        <v>30000</v>
      </c>
      <c r="D1808">
        <v>45775</v>
      </c>
      <c r="E1808" t="s">
        <v>59</v>
      </c>
      <c r="F1808" t="s">
        <v>3878</v>
      </c>
      <c r="G1808">
        <v>10656256089</v>
      </c>
      <c r="I1808">
        <v>3</v>
      </c>
      <c r="J1808" t="s">
        <v>183</v>
      </c>
      <c r="K1808">
        <v>85</v>
      </c>
      <c r="L1808" t="s">
        <v>6060</v>
      </c>
      <c r="M1808" t="s">
        <v>26410</v>
      </c>
      <c r="N1808" t="s">
        <v>940</v>
      </c>
      <c r="O1808" t="s">
        <v>3864</v>
      </c>
      <c r="P1808">
        <v>100546</v>
      </c>
      <c r="S1808" s="35">
        <v>45775</v>
      </c>
      <c r="U1808">
        <v>11</v>
      </c>
      <c r="V1808">
        <v>1106006</v>
      </c>
      <c r="W1808" t="s">
        <v>65</v>
      </c>
      <c r="X1808" t="s">
        <v>1506</v>
      </c>
      <c r="Y1808">
        <v>0</v>
      </c>
      <c r="Z1808">
        <v>1060000</v>
      </c>
      <c r="AA1808">
        <v>46006</v>
      </c>
      <c r="AB1808">
        <v>0</v>
      </c>
      <c r="AC1808">
        <v>0</v>
      </c>
      <c r="AD1808">
        <v>0</v>
      </c>
      <c r="AG1808">
        <v>0</v>
      </c>
      <c r="AP1808" t="s">
        <v>1507</v>
      </c>
      <c r="AQ1808" t="s">
        <v>108</v>
      </c>
      <c r="AR1808" t="s">
        <v>13404</v>
      </c>
      <c r="AT1808">
        <v>0</v>
      </c>
      <c r="AU1808">
        <v>0</v>
      </c>
      <c r="AV1808">
        <v>0</v>
      </c>
      <c r="AW1808">
        <v>0</v>
      </c>
      <c r="AX1808">
        <v>0</v>
      </c>
      <c r="AY1808">
        <v>0</v>
      </c>
      <c r="BC1808" t="s">
        <v>63</v>
      </c>
      <c r="BD1808" t="s">
        <v>6397</v>
      </c>
      <c r="BE1808">
        <v>0</v>
      </c>
      <c r="BG1808" t="s">
        <v>108</v>
      </c>
      <c r="BJ1808" t="s">
        <v>3879</v>
      </c>
    </row>
    <row r="1809" spans="1:62" x14ac:dyDescent="0.35">
      <c r="A1809" t="s">
        <v>3978</v>
      </c>
      <c r="B1809">
        <v>10000</v>
      </c>
      <c r="C1809">
        <v>20000</v>
      </c>
      <c r="D1809">
        <v>45776</v>
      </c>
      <c r="E1809" t="s">
        <v>59</v>
      </c>
      <c r="F1809" t="s">
        <v>3979</v>
      </c>
      <c r="G1809" t="s">
        <v>3469</v>
      </c>
      <c r="I1809">
        <v>2</v>
      </c>
      <c r="J1809" t="s">
        <v>183</v>
      </c>
      <c r="K1809">
        <v>71</v>
      </c>
      <c r="L1809" t="s">
        <v>6057</v>
      </c>
      <c r="M1809" t="s">
        <v>26408</v>
      </c>
      <c r="N1809" t="s">
        <v>368</v>
      </c>
      <c r="O1809" t="s">
        <v>3857</v>
      </c>
      <c r="P1809">
        <v>417</v>
      </c>
      <c r="S1809" s="35">
        <v>45775</v>
      </c>
      <c r="U1809">
        <v>12</v>
      </c>
      <c r="V1809">
        <v>5004</v>
      </c>
      <c r="W1809" t="s">
        <v>65</v>
      </c>
      <c r="X1809">
        <v>5000422950001</v>
      </c>
      <c r="Y1809">
        <v>0</v>
      </c>
      <c r="Z1809">
        <v>5000</v>
      </c>
      <c r="AA1809">
        <v>4</v>
      </c>
      <c r="AB1809">
        <v>0</v>
      </c>
      <c r="AC1809">
        <v>0</v>
      </c>
      <c r="AD1809">
        <v>0</v>
      </c>
      <c r="AG1809">
        <v>0</v>
      </c>
      <c r="AP1809">
        <v>500042295</v>
      </c>
      <c r="AQ1809" t="s">
        <v>162</v>
      </c>
      <c r="AR1809" t="s">
        <v>8373</v>
      </c>
      <c r="AT1809">
        <v>0</v>
      </c>
      <c r="AU1809">
        <v>0</v>
      </c>
      <c r="AV1809">
        <v>0</v>
      </c>
      <c r="AW1809">
        <v>0</v>
      </c>
      <c r="AX1809">
        <v>0</v>
      </c>
      <c r="AY1809">
        <v>0</v>
      </c>
      <c r="BC1809" t="s">
        <v>63</v>
      </c>
      <c r="BD1809" t="s">
        <v>5960</v>
      </c>
      <c r="BE1809">
        <v>0</v>
      </c>
      <c r="BG1809" t="s">
        <v>162</v>
      </c>
      <c r="BJ1809" t="s">
        <v>3980</v>
      </c>
    </row>
    <row r="1810" spans="1:62" x14ac:dyDescent="0.35">
      <c r="A1810" t="s">
        <v>3981</v>
      </c>
      <c r="B1810">
        <v>10000</v>
      </c>
      <c r="C1810">
        <v>30000</v>
      </c>
      <c r="D1810">
        <v>45776</v>
      </c>
      <c r="E1810" t="s">
        <v>59</v>
      </c>
      <c r="F1810" t="s">
        <v>3982</v>
      </c>
      <c r="G1810" t="s">
        <v>3983</v>
      </c>
      <c r="I1810">
        <v>2</v>
      </c>
      <c r="J1810" t="s">
        <v>183</v>
      </c>
      <c r="K1810">
        <v>76</v>
      </c>
      <c r="L1810" t="s">
        <v>6065</v>
      </c>
      <c r="M1810" t="s">
        <v>26408</v>
      </c>
      <c r="N1810" t="s">
        <v>200</v>
      </c>
      <c r="O1810" t="s">
        <v>3841</v>
      </c>
      <c r="P1810">
        <v>16334</v>
      </c>
      <c r="Q1810">
        <f>(P1810/20)+45</f>
        <v>861.7</v>
      </c>
      <c r="R1810" s="34">
        <f>Q1810/60</f>
        <v>14.361666666666668</v>
      </c>
      <c r="S1810" s="35">
        <v>45775</v>
      </c>
      <c r="U1810">
        <v>6</v>
      </c>
      <c r="V1810">
        <v>98004</v>
      </c>
      <c r="W1810" t="s">
        <v>65</v>
      </c>
      <c r="X1810" t="s">
        <v>3984</v>
      </c>
      <c r="Y1810">
        <v>0</v>
      </c>
      <c r="Z1810">
        <v>87500</v>
      </c>
      <c r="AA1810">
        <v>10504</v>
      </c>
      <c r="AB1810">
        <v>0</v>
      </c>
      <c r="AC1810">
        <v>0</v>
      </c>
      <c r="AD1810">
        <v>0</v>
      </c>
      <c r="AG1810">
        <v>0</v>
      </c>
      <c r="AP1810" t="s">
        <v>3985</v>
      </c>
      <c r="AQ1810" t="s">
        <v>448</v>
      </c>
      <c r="AR1810" t="s">
        <v>11797</v>
      </c>
      <c r="AT1810">
        <v>0</v>
      </c>
      <c r="AU1810">
        <v>0</v>
      </c>
      <c r="AV1810">
        <v>0</v>
      </c>
      <c r="AW1810">
        <v>0</v>
      </c>
      <c r="AX1810">
        <v>0</v>
      </c>
      <c r="AY1810">
        <v>0</v>
      </c>
      <c r="BC1810" t="s">
        <v>63</v>
      </c>
      <c r="BD1810" t="s">
        <v>6398</v>
      </c>
      <c r="BE1810">
        <v>0</v>
      </c>
      <c r="BG1810" t="s">
        <v>448</v>
      </c>
      <c r="BJ1810" t="s">
        <v>3986</v>
      </c>
    </row>
    <row r="1811" spans="1:62" x14ac:dyDescent="0.35">
      <c r="A1811" t="s">
        <v>3880</v>
      </c>
      <c r="B1811">
        <v>10000</v>
      </c>
      <c r="C1811">
        <v>10000</v>
      </c>
      <c r="D1811">
        <v>45775</v>
      </c>
      <c r="E1811" t="s">
        <v>59</v>
      </c>
      <c r="F1811" t="s">
        <v>3881</v>
      </c>
      <c r="G1811" t="s">
        <v>3882</v>
      </c>
      <c r="I1811">
        <v>1</v>
      </c>
      <c r="J1811" t="s">
        <v>183</v>
      </c>
      <c r="K1811">
        <v>78</v>
      </c>
      <c r="L1811" t="s">
        <v>6047</v>
      </c>
      <c r="M1811" t="s">
        <v>26405</v>
      </c>
      <c r="N1811" t="s">
        <v>216</v>
      </c>
      <c r="O1811" t="s">
        <v>3803</v>
      </c>
      <c r="P1811">
        <v>600</v>
      </c>
      <c r="Q1811">
        <f t="shared" ref="Q1811:Q1813" si="484">(P1811/40)+45</f>
        <v>60</v>
      </c>
      <c r="R1811" s="34">
        <f t="shared" ref="R1811:R1813" si="485">Q1811/60</f>
        <v>1</v>
      </c>
      <c r="S1811" s="35">
        <v>45775</v>
      </c>
      <c r="U1811">
        <v>5</v>
      </c>
      <c r="V1811">
        <v>3000</v>
      </c>
      <c r="W1811" t="s">
        <v>65</v>
      </c>
      <c r="X1811" t="s">
        <v>3883</v>
      </c>
      <c r="Y1811">
        <v>0</v>
      </c>
      <c r="Z1811">
        <v>3000</v>
      </c>
      <c r="AA1811">
        <v>0</v>
      </c>
      <c r="AB1811">
        <v>0</v>
      </c>
      <c r="AC1811">
        <v>0</v>
      </c>
      <c r="AD1811">
        <v>0</v>
      </c>
      <c r="AG1811">
        <v>0</v>
      </c>
      <c r="AP1811" t="s">
        <v>3884</v>
      </c>
      <c r="AQ1811" t="s">
        <v>622</v>
      </c>
      <c r="AR1811" t="s">
        <v>24955</v>
      </c>
      <c r="AT1811">
        <v>0</v>
      </c>
      <c r="AU1811">
        <v>0</v>
      </c>
      <c r="AV1811">
        <v>0</v>
      </c>
      <c r="AW1811">
        <v>0</v>
      </c>
      <c r="AX1811">
        <v>0</v>
      </c>
      <c r="AY1811">
        <v>0</v>
      </c>
      <c r="BC1811" t="s">
        <v>63</v>
      </c>
      <c r="BD1811" t="s">
        <v>5998</v>
      </c>
      <c r="BE1811">
        <v>0</v>
      </c>
      <c r="BG1811" t="s">
        <v>622</v>
      </c>
      <c r="BJ1811" t="s">
        <v>3118</v>
      </c>
    </row>
    <row r="1812" spans="1:62" x14ac:dyDescent="0.35">
      <c r="A1812" t="s">
        <v>3885</v>
      </c>
      <c r="B1812">
        <v>10000</v>
      </c>
      <c r="C1812">
        <v>10000</v>
      </c>
      <c r="D1812">
        <v>45775</v>
      </c>
      <c r="E1812" t="s">
        <v>59</v>
      </c>
      <c r="F1812" t="s">
        <v>3881</v>
      </c>
      <c r="G1812" t="s">
        <v>3045</v>
      </c>
      <c r="I1812">
        <v>1</v>
      </c>
      <c r="J1812" t="s">
        <v>183</v>
      </c>
      <c r="K1812">
        <v>78</v>
      </c>
      <c r="L1812" t="s">
        <v>6047</v>
      </c>
      <c r="M1812" t="s">
        <v>26405</v>
      </c>
      <c r="N1812" t="s">
        <v>216</v>
      </c>
      <c r="O1812" t="s">
        <v>3803</v>
      </c>
      <c r="P1812">
        <v>645</v>
      </c>
      <c r="Q1812">
        <f t="shared" si="484"/>
        <v>61.125</v>
      </c>
      <c r="R1812" s="34">
        <f t="shared" si="485"/>
        <v>1.01875</v>
      </c>
      <c r="S1812" s="35">
        <v>45775</v>
      </c>
      <c r="U1812">
        <v>1</v>
      </c>
      <c r="V1812">
        <v>645</v>
      </c>
      <c r="W1812" t="s">
        <v>65</v>
      </c>
      <c r="X1812" t="s">
        <v>3886</v>
      </c>
      <c r="Y1812">
        <v>0</v>
      </c>
      <c r="Z1812">
        <v>645</v>
      </c>
      <c r="AA1812">
        <v>0</v>
      </c>
      <c r="AB1812">
        <v>0</v>
      </c>
      <c r="AC1812">
        <v>0</v>
      </c>
      <c r="AD1812">
        <v>0</v>
      </c>
      <c r="AG1812">
        <v>0</v>
      </c>
      <c r="AP1812" t="s">
        <v>3887</v>
      </c>
      <c r="AQ1812" t="s">
        <v>3888</v>
      </c>
      <c r="AR1812" t="s">
        <v>13308</v>
      </c>
      <c r="AT1812">
        <v>0</v>
      </c>
      <c r="AU1812">
        <v>0</v>
      </c>
      <c r="AV1812">
        <v>0</v>
      </c>
      <c r="AW1812">
        <v>0</v>
      </c>
      <c r="AX1812">
        <v>0</v>
      </c>
      <c r="AY1812">
        <v>0</v>
      </c>
      <c r="BC1812" t="s">
        <v>63</v>
      </c>
      <c r="BD1812" t="s">
        <v>5999</v>
      </c>
      <c r="BE1812">
        <v>0</v>
      </c>
      <c r="BG1812" t="s">
        <v>3888</v>
      </c>
      <c r="BJ1812" t="s">
        <v>3889</v>
      </c>
    </row>
    <row r="1813" spans="1:62" x14ac:dyDescent="0.35">
      <c r="A1813" t="s">
        <v>3506</v>
      </c>
      <c r="B1813">
        <v>10000</v>
      </c>
      <c r="C1813">
        <v>20000</v>
      </c>
      <c r="D1813">
        <v>45776</v>
      </c>
      <c r="E1813" t="s">
        <v>59</v>
      </c>
      <c r="F1813" t="s">
        <v>6000</v>
      </c>
      <c r="G1813" t="s">
        <v>1689</v>
      </c>
      <c r="I1813">
        <v>1</v>
      </c>
      <c r="J1813" t="s">
        <v>183</v>
      </c>
      <c r="K1813">
        <v>78</v>
      </c>
      <c r="L1813" t="s">
        <v>6047</v>
      </c>
      <c r="M1813" t="s">
        <v>26405</v>
      </c>
      <c r="N1813" t="s">
        <v>216</v>
      </c>
      <c r="O1813" t="s">
        <v>3803</v>
      </c>
      <c r="P1813">
        <v>6000</v>
      </c>
      <c r="Q1813">
        <f t="shared" si="484"/>
        <v>195</v>
      </c>
      <c r="R1813" s="34">
        <f t="shared" si="485"/>
        <v>3.25</v>
      </c>
      <c r="S1813" s="35">
        <v>45775</v>
      </c>
      <c r="U1813">
        <v>1</v>
      </c>
      <c r="V1813">
        <v>6000</v>
      </c>
      <c r="W1813" t="s">
        <v>65</v>
      </c>
      <c r="X1813" t="s">
        <v>1690</v>
      </c>
      <c r="Y1813">
        <v>0</v>
      </c>
      <c r="Z1813">
        <v>3000</v>
      </c>
      <c r="AA1813">
        <v>3000</v>
      </c>
      <c r="AB1813">
        <v>0</v>
      </c>
      <c r="AC1813">
        <v>0</v>
      </c>
      <c r="AD1813">
        <v>0</v>
      </c>
      <c r="AG1813">
        <v>0</v>
      </c>
      <c r="AP1813" t="s">
        <v>1691</v>
      </c>
      <c r="AQ1813" t="s">
        <v>622</v>
      </c>
      <c r="AR1813" t="s">
        <v>24955</v>
      </c>
      <c r="AT1813">
        <v>0</v>
      </c>
      <c r="AU1813">
        <v>0</v>
      </c>
      <c r="AV1813">
        <v>0</v>
      </c>
      <c r="AW1813">
        <v>0</v>
      </c>
      <c r="AX1813">
        <v>0</v>
      </c>
      <c r="AY1813">
        <v>0</v>
      </c>
      <c r="BC1813" t="s">
        <v>63</v>
      </c>
      <c r="BD1813" t="s">
        <v>5892</v>
      </c>
      <c r="BE1813">
        <v>0</v>
      </c>
      <c r="BG1813" t="s">
        <v>622</v>
      </c>
      <c r="BJ1813" t="s">
        <v>3508</v>
      </c>
    </row>
    <row r="1814" spans="1:62" x14ac:dyDescent="0.35">
      <c r="A1814" t="s">
        <v>3992</v>
      </c>
      <c r="B1814">
        <v>10000</v>
      </c>
      <c r="C1814">
        <v>10000</v>
      </c>
      <c r="D1814">
        <v>45776</v>
      </c>
      <c r="E1814" t="s">
        <v>59</v>
      </c>
      <c r="F1814" t="s">
        <v>3993</v>
      </c>
      <c r="G1814" t="s">
        <v>3994</v>
      </c>
      <c r="I1814">
        <v>1</v>
      </c>
      <c r="J1814" t="s">
        <v>183</v>
      </c>
      <c r="K1814">
        <v>22</v>
      </c>
      <c r="L1814" t="s">
        <v>6063</v>
      </c>
      <c r="M1814" t="s">
        <v>26405</v>
      </c>
      <c r="N1814" t="s">
        <v>685</v>
      </c>
      <c r="O1814" t="s">
        <v>3805</v>
      </c>
      <c r="P1814">
        <v>700</v>
      </c>
      <c r="Q1814">
        <f>(P1814/50)+45</f>
        <v>59</v>
      </c>
      <c r="R1814" s="34">
        <f>Q1814/60</f>
        <v>0.98333333333333328</v>
      </c>
      <c r="S1814" s="35">
        <v>45775</v>
      </c>
      <c r="U1814">
        <v>2</v>
      </c>
      <c r="V1814">
        <v>1400</v>
      </c>
      <c r="W1814" t="s">
        <v>65</v>
      </c>
      <c r="X1814">
        <v>701520660001</v>
      </c>
      <c r="Y1814">
        <v>0</v>
      </c>
      <c r="Z1814">
        <v>1400</v>
      </c>
      <c r="AA1814">
        <v>0</v>
      </c>
      <c r="AB1814">
        <v>0</v>
      </c>
      <c r="AC1814">
        <v>0</v>
      </c>
      <c r="AD1814">
        <v>0</v>
      </c>
      <c r="AG1814">
        <v>0</v>
      </c>
      <c r="AP1814">
        <v>70152066</v>
      </c>
      <c r="AQ1814" t="s">
        <v>210</v>
      </c>
      <c r="AR1814" t="s">
        <v>19718</v>
      </c>
      <c r="AT1814">
        <v>0</v>
      </c>
      <c r="AU1814">
        <v>0</v>
      </c>
      <c r="AV1814">
        <v>0</v>
      </c>
      <c r="AW1814">
        <v>0</v>
      </c>
      <c r="AX1814">
        <v>0</v>
      </c>
      <c r="AY1814">
        <v>0</v>
      </c>
      <c r="BC1814" t="s">
        <v>63</v>
      </c>
      <c r="BD1814" t="s">
        <v>6399</v>
      </c>
      <c r="BE1814">
        <v>0</v>
      </c>
      <c r="BG1814" t="s">
        <v>210</v>
      </c>
      <c r="BJ1814" t="s">
        <v>3996</v>
      </c>
    </row>
    <row r="1815" spans="1:62" x14ac:dyDescent="0.35">
      <c r="A1815" t="s">
        <v>3890</v>
      </c>
      <c r="B1815">
        <v>10000</v>
      </c>
      <c r="C1815">
        <v>20000</v>
      </c>
      <c r="D1815">
        <v>45775</v>
      </c>
      <c r="E1815" t="s">
        <v>59</v>
      </c>
      <c r="F1815" t="s">
        <v>3891</v>
      </c>
      <c r="G1815" t="s">
        <v>2368</v>
      </c>
      <c r="I1815">
        <v>1</v>
      </c>
      <c r="J1815" t="s">
        <v>183</v>
      </c>
      <c r="K1815">
        <v>94</v>
      </c>
      <c r="L1815" t="s">
        <v>6050</v>
      </c>
      <c r="M1815" t="s">
        <v>26405</v>
      </c>
      <c r="N1815" t="s">
        <v>81</v>
      </c>
      <c r="O1815" t="s">
        <v>3825</v>
      </c>
      <c r="P1815">
        <v>3000</v>
      </c>
      <c r="S1815" s="35">
        <v>45775</v>
      </c>
      <c r="U1815">
        <v>6</v>
      </c>
      <c r="V1815">
        <v>18000</v>
      </c>
      <c r="W1815" t="s">
        <v>65</v>
      </c>
      <c r="X1815" t="s">
        <v>3892</v>
      </c>
      <c r="Y1815">
        <v>0</v>
      </c>
      <c r="Z1815">
        <v>18000</v>
      </c>
      <c r="AA1815">
        <v>0</v>
      </c>
      <c r="AB1815">
        <v>0</v>
      </c>
      <c r="AC1815">
        <v>0</v>
      </c>
      <c r="AD1815">
        <v>0</v>
      </c>
      <c r="AG1815">
        <v>0</v>
      </c>
      <c r="AP1815" t="s">
        <v>3893</v>
      </c>
      <c r="AQ1815" t="s">
        <v>84</v>
      </c>
      <c r="AR1815" t="s">
        <v>14396</v>
      </c>
      <c r="AT1815">
        <v>0</v>
      </c>
      <c r="AU1815">
        <v>0</v>
      </c>
      <c r="AV1815">
        <v>0</v>
      </c>
      <c r="AW1815">
        <v>0</v>
      </c>
      <c r="AX1815">
        <v>0</v>
      </c>
      <c r="AY1815">
        <v>0</v>
      </c>
      <c r="BC1815" t="s">
        <v>63</v>
      </c>
      <c r="BD1815" t="s">
        <v>6400</v>
      </c>
      <c r="BE1815">
        <v>0</v>
      </c>
      <c r="BG1815" t="s">
        <v>84</v>
      </c>
      <c r="BJ1815" t="s">
        <v>3894</v>
      </c>
    </row>
    <row r="1816" spans="1:62" x14ac:dyDescent="0.35">
      <c r="A1816" t="s">
        <v>5982</v>
      </c>
      <c r="B1816">
        <v>10000</v>
      </c>
      <c r="C1816">
        <v>10000</v>
      </c>
      <c r="D1816">
        <v>45776</v>
      </c>
      <c r="E1816" t="s">
        <v>59</v>
      </c>
      <c r="F1816" t="s">
        <v>5983</v>
      </c>
      <c r="G1816" t="s">
        <v>5984</v>
      </c>
      <c r="I1816">
        <v>1</v>
      </c>
      <c r="J1816" t="s">
        <v>183</v>
      </c>
      <c r="K1816">
        <v>61</v>
      </c>
      <c r="L1816" t="s">
        <v>6046</v>
      </c>
      <c r="M1816" t="s">
        <v>26405</v>
      </c>
      <c r="N1816" t="s">
        <v>209</v>
      </c>
      <c r="O1816" t="s">
        <v>3802</v>
      </c>
      <c r="P1816">
        <v>25000</v>
      </c>
      <c r="Q1816">
        <f>(P1816/50)+45</f>
        <v>545</v>
      </c>
      <c r="R1816" s="34">
        <f>Q1816/60</f>
        <v>9.0833333333333339</v>
      </c>
      <c r="S1816" s="35">
        <v>45775</v>
      </c>
      <c r="U1816">
        <v>1</v>
      </c>
      <c r="V1816">
        <v>25000</v>
      </c>
      <c r="W1816" t="s">
        <v>65</v>
      </c>
      <c r="X1816" t="s">
        <v>5986</v>
      </c>
      <c r="Y1816">
        <v>0</v>
      </c>
      <c r="Z1816">
        <v>25000</v>
      </c>
      <c r="AA1816">
        <v>0</v>
      </c>
      <c r="AB1816">
        <v>0</v>
      </c>
      <c r="AC1816">
        <v>0</v>
      </c>
      <c r="AD1816">
        <v>0</v>
      </c>
      <c r="AG1816">
        <v>0</v>
      </c>
      <c r="AP1816" t="s">
        <v>5987</v>
      </c>
      <c r="AQ1816" t="s">
        <v>2640</v>
      </c>
      <c r="AR1816" t="s">
        <v>23019</v>
      </c>
      <c r="AT1816">
        <v>0</v>
      </c>
      <c r="AU1816">
        <v>0</v>
      </c>
      <c r="AV1816">
        <v>0</v>
      </c>
      <c r="AW1816">
        <v>0</v>
      </c>
      <c r="AX1816">
        <v>0</v>
      </c>
      <c r="AY1816">
        <v>0</v>
      </c>
      <c r="BC1816" t="s">
        <v>63</v>
      </c>
      <c r="BD1816" t="s">
        <v>6401</v>
      </c>
      <c r="BE1816">
        <v>0</v>
      </c>
      <c r="BG1816" t="s">
        <v>2640</v>
      </c>
      <c r="BJ1816" t="s">
        <v>4170</v>
      </c>
    </row>
    <row r="1817" spans="1:62" x14ac:dyDescent="0.35">
      <c r="A1817" t="s">
        <v>6001</v>
      </c>
      <c r="B1817">
        <v>10000</v>
      </c>
      <c r="C1817">
        <v>10000</v>
      </c>
      <c r="D1817">
        <v>45776</v>
      </c>
      <c r="E1817" t="s">
        <v>59</v>
      </c>
      <c r="F1817" t="s">
        <v>5976</v>
      </c>
      <c r="G1817" t="s">
        <v>2592</v>
      </c>
      <c r="I1817">
        <v>1</v>
      </c>
      <c r="J1817" t="s">
        <v>183</v>
      </c>
      <c r="K1817">
        <v>46</v>
      </c>
      <c r="L1817" t="s">
        <v>6049</v>
      </c>
      <c r="M1817" t="s">
        <v>26405</v>
      </c>
      <c r="N1817" t="s">
        <v>231</v>
      </c>
      <c r="O1817" t="s">
        <v>3809</v>
      </c>
      <c r="P1817">
        <v>9000</v>
      </c>
      <c r="Q1817">
        <f>(P1817/40)+45</f>
        <v>270</v>
      </c>
      <c r="R1817" s="34">
        <f>Q1817/60</f>
        <v>4.5</v>
      </c>
      <c r="S1817" s="35">
        <v>45775</v>
      </c>
      <c r="U1817">
        <v>1</v>
      </c>
      <c r="V1817">
        <v>9000</v>
      </c>
      <c r="W1817" t="s">
        <v>65</v>
      </c>
      <c r="X1817" t="s">
        <v>1819</v>
      </c>
      <c r="Y1817">
        <v>0</v>
      </c>
      <c r="Z1817">
        <v>9000</v>
      </c>
      <c r="AA1817">
        <v>0</v>
      </c>
      <c r="AB1817">
        <v>0</v>
      </c>
      <c r="AC1817">
        <v>0</v>
      </c>
      <c r="AD1817">
        <v>0</v>
      </c>
      <c r="AG1817">
        <v>0</v>
      </c>
      <c r="AP1817" t="s">
        <v>1820</v>
      </c>
      <c r="AQ1817" t="s">
        <v>465</v>
      </c>
      <c r="AR1817" t="s">
        <v>15009</v>
      </c>
      <c r="AT1817">
        <v>0</v>
      </c>
      <c r="AU1817">
        <v>0</v>
      </c>
      <c r="AV1817">
        <v>0</v>
      </c>
      <c r="AW1817">
        <v>0</v>
      </c>
      <c r="AX1817">
        <v>0</v>
      </c>
      <c r="AY1817">
        <v>0</v>
      </c>
      <c r="BC1817" t="s">
        <v>63</v>
      </c>
      <c r="BD1817" t="s">
        <v>6002</v>
      </c>
      <c r="BE1817">
        <v>0</v>
      </c>
      <c r="BG1817" t="s">
        <v>465</v>
      </c>
      <c r="BJ1817" t="s">
        <v>2594</v>
      </c>
    </row>
    <row r="1818" spans="1:62" x14ac:dyDescent="0.35">
      <c r="A1818" t="s">
        <v>5988</v>
      </c>
      <c r="B1818">
        <v>10000</v>
      </c>
      <c r="C1818">
        <v>10000</v>
      </c>
      <c r="D1818">
        <v>45777</v>
      </c>
      <c r="E1818" t="s">
        <v>59</v>
      </c>
      <c r="F1818">
        <v>0.5379976851851852</v>
      </c>
      <c r="G1818" t="s">
        <v>2447</v>
      </c>
      <c r="I1818">
        <v>1</v>
      </c>
      <c r="J1818" t="s">
        <v>183</v>
      </c>
      <c r="K1818">
        <v>12</v>
      </c>
      <c r="L1818" t="s">
        <v>6062</v>
      </c>
      <c r="M1818" t="s">
        <v>26405</v>
      </c>
      <c r="N1818" t="s">
        <v>5989</v>
      </c>
      <c r="O1818" t="e">
        <v>#N/A</v>
      </c>
      <c r="P1818">
        <v>30000</v>
      </c>
      <c r="Q1818">
        <f t="shared" ref="Q1818:Q1819" si="486">(P1818/50)+45</f>
        <v>645</v>
      </c>
      <c r="R1818" s="34">
        <f t="shared" ref="R1818:R1822" si="487">Q1818/60</f>
        <v>10.75</v>
      </c>
      <c r="S1818" s="35">
        <v>45775</v>
      </c>
      <c r="U1818">
        <v>1</v>
      </c>
      <c r="V1818">
        <v>30000</v>
      </c>
      <c r="W1818" t="s">
        <v>65</v>
      </c>
      <c r="X1818" t="s">
        <v>2670</v>
      </c>
      <c r="Y1818">
        <v>0</v>
      </c>
      <c r="Z1818">
        <v>30000</v>
      </c>
      <c r="AA1818">
        <v>0</v>
      </c>
      <c r="AB1818">
        <v>0</v>
      </c>
      <c r="AC1818">
        <v>0</v>
      </c>
      <c r="AD1818">
        <v>0</v>
      </c>
      <c r="AG1818">
        <v>0</v>
      </c>
      <c r="AP1818" t="s">
        <v>2671</v>
      </c>
      <c r="AQ1818" t="s">
        <v>465</v>
      </c>
      <c r="AR1818" t="s">
        <v>15009</v>
      </c>
      <c r="AT1818">
        <v>0</v>
      </c>
      <c r="AU1818">
        <v>0</v>
      </c>
      <c r="AV1818">
        <v>0</v>
      </c>
      <c r="AW1818">
        <v>0</v>
      </c>
      <c r="AX1818">
        <v>0</v>
      </c>
      <c r="AY1818">
        <v>0</v>
      </c>
      <c r="BC1818" t="s">
        <v>63</v>
      </c>
      <c r="BD1818" t="s">
        <v>6402</v>
      </c>
      <c r="BE1818">
        <v>0</v>
      </c>
      <c r="BG1818" t="s">
        <v>465</v>
      </c>
      <c r="BJ1818" t="s">
        <v>3640</v>
      </c>
    </row>
    <row r="1819" spans="1:62" x14ac:dyDescent="0.35">
      <c r="A1819" t="s">
        <v>4001</v>
      </c>
      <c r="B1819">
        <v>10000</v>
      </c>
      <c r="C1819">
        <v>10000</v>
      </c>
      <c r="D1819">
        <v>45776</v>
      </c>
      <c r="E1819" t="s">
        <v>59</v>
      </c>
      <c r="F1819" t="s">
        <v>3993</v>
      </c>
      <c r="G1819" t="s">
        <v>4002</v>
      </c>
      <c r="I1819">
        <v>1</v>
      </c>
      <c r="J1819" t="s">
        <v>183</v>
      </c>
      <c r="K1819">
        <v>22</v>
      </c>
      <c r="L1819" t="s">
        <v>6063</v>
      </c>
      <c r="M1819" t="s">
        <v>26405</v>
      </c>
      <c r="N1819" t="s">
        <v>685</v>
      </c>
      <c r="O1819" t="s">
        <v>3805</v>
      </c>
      <c r="P1819">
        <v>1000</v>
      </c>
      <c r="Q1819">
        <f t="shared" si="486"/>
        <v>65</v>
      </c>
      <c r="R1819" s="34">
        <f t="shared" si="487"/>
        <v>1.0833333333333333</v>
      </c>
      <c r="S1819" s="35">
        <v>45775</v>
      </c>
      <c r="U1819">
        <v>1</v>
      </c>
      <c r="V1819">
        <v>1000</v>
      </c>
      <c r="W1819" t="s">
        <v>65</v>
      </c>
      <c r="X1819" t="s">
        <v>4004</v>
      </c>
      <c r="Y1819">
        <v>0</v>
      </c>
      <c r="Z1819">
        <v>1000</v>
      </c>
      <c r="AA1819">
        <v>0</v>
      </c>
      <c r="AB1819">
        <v>0</v>
      </c>
      <c r="AC1819">
        <v>0</v>
      </c>
      <c r="AD1819">
        <v>0</v>
      </c>
      <c r="AG1819">
        <v>0</v>
      </c>
      <c r="AP1819" t="s">
        <v>4005</v>
      </c>
      <c r="AQ1819" t="s">
        <v>3888</v>
      </c>
      <c r="AR1819" t="s">
        <v>13308</v>
      </c>
      <c r="AT1819">
        <v>0</v>
      </c>
      <c r="AU1819">
        <v>0</v>
      </c>
      <c r="AV1819">
        <v>0</v>
      </c>
      <c r="AW1819">
        <v>0</v>
      </c>
      <c r="AX1819">
        <v>0</v>
      </c>
      <c r="AY1819">
        <v>0</v>
      </c>
      <c r="BC1819" t="s">
        <v>63</v>
      </c>
      <c r="BD1819" t="s">
        <v>6403</v>
      </c>
      <c r="BE1819">
        <v>0</v>
      </c>
      <c r="BG1819" t="s">
        <v>3888</v>
      </c>
      <c r="BJ1819" t="s">
        <v>4006</v>
      </c>
    </row>
    <row r="1820" spans="1:62" x14ac:dyDescent="0.35">
      <c r="A1820" t="s">
        <v>4074</v>
      </c>
      <c r="B1820">
        <v>10000</v>
      </c>
      <c r="C1820">
        <v>10000</v>
      </c>
      <c r="D1820">
        <v>45776</v>
      </c>
      <c r="E1820" t="s">
        <v>59</v>
      </c>
      <c r="F1820" t="s">
        <v>4050</v>
      </c>
      <c r="G1820" t="s">
        <v>4075</v>
      </c>
      <c r="I1820">
        <v>1</v>
      </c>
      <c r="J1820" t="s">
        <v>183</v>
      </c>
      <c r="K1820">
        <v>29</v>
      </c>
      <c r="L1820" t="s">
        <v>6061</v>
      </c>
      <c r="M1820" t="s">
        <v>26405</v>
      </c>
      <c r="N1820" t="s">
        <v>648</v>
      </c>
      <c r="O1820" t="s">
        <v>3810</v>
      </c>
      <c r="P1820">
        <v>15000</v>
      </c>
      <c r="Q1820">
        <f t="shared" ref="Q1820:Q1822" si="488">(P1820/40)+45</f>
        <v>420</v>
      </c>
      <c r="R1820" s="34">
        <f t="shared" si="487"/>
        <v>7</v>
      </c>
      <c r="S1820" s="35">
        <v>45775</v>
      </c>
      <c r="U1820">
        <v>2</v>
      </c>
      <c r="V1820">
        <v>30000</v>
      </c>
      <c r="W1820" t="s">
        <v>65</v>
      </c>
      <c r="X1820" t="s">
        <v>649</v>
      </c>
      <c r="Y1820">
        <v>0</v>
      </c>
      <c r="Z1820">
        <v>30000</v>
      </c>
      <c r="AA1820">
        <v>0</v>
      </c>
      <c r="AB1820">
        <v>0</v>
      </c>
      <c r="AC1820">
        <v>0</v>
      </c>
      <c r="AD1820">
        <v>0</v>
      </c>
      <c r="AG1820">
        <v>0</v>
      </c>
      <c r="AP1820" t="s">
        <v>650</v>
      </c>
      <c r="AQ1820" t="s">
        <v>275</v>
      </c>
      <c r="AR1820" t="s">
        <v>21306</v>
      </c>
      <c r="AT1820">
        <v>0</v>
      </c>
      <c r="AU1820">
        <v>0</v>
      </c>
      <c r="AV1820">
        <v>0</v>
      </c>
      <c r="AW1820">
        <v>0</v>
      </c>
      <c r="AX1820">
        <v>0</v>
      </c>
      <c r="AY1820">
        <v>0</v>
      </c>
      <c r="BC1820" t="s">
        <v>63</v>
      </c>
      <c r="BD1820" t="s">
        <v>6291</v>
      </c>
      <c r="BE1820">
        <v>0</v>
      </c>
      <c r="BG1820" t="s">
        <v>275</v>
      </c>
      <c r="BJ1820" t="s">
        <v>4076</v>
      </c>
    </row>
    <row r="1821" spans="1:62" x14ac:dyDescent="0.35">
      <c r="A1821" t="s">
        <v>3895</v>
      </c>
      <c r="B1821">
        <v>10000</v>
      </c>
      <c r="C1821">
        <v>10000</v>
      </c>
      <c r="D1821">
        <v>45775</v>
      </c>
      <c r="E1821" t="s">
        <v>59</v>
      </c>
      <c r="F1821" t="s">
        <v>3896</v>
      </c>
      <c r="G1821" t="s">
        <v>2739</v>
      </c>
      <c r="I1821">
        <v>1</v>
      </c>
      <c r="J1821" t="s">
        <v>183</v>
      </c>
      <c r="K1821">
        <v>59</v>
      </c>
      <c r="L1821" t="s">
        <v>6045</v>
      </c>
      <c r="M1821" t="s">
        <v>26405</v>
      </c>
      <c r="N1821" t="s">
        <v>73</v>
      </c>
      <c r="O1821" t="s">
        <v>3811</v>
      </c>
      <c r="P1821">
        <v>2842</v>
      </c>
      <c r="Q1821">
        <f t="shared" si="488"/>
        <v>116.05</v>
      </c>
      <c r="R1821" s="34">
        <f t="shared" si="487"/>
        <v>1.9341666666666666</v>
      </c>
      <c r="S1821" s="35">
        <v>45775</v>
      </c>
      <c r="U1821">
        <v>4</v>
      </c>
      <c r="V1821">
        <v>11368</v>
      </c>
      <c r="W1821" t="s">
        <v>65</v>
      </c>
      <c r="X1821">
        <v>150352550001</v>
      </c>
      <c r="Y1821">
        <v>0</v>
      </c>
      <c r="Z1821">
        <v>11366</v>
      </c>
      <c r="AA1821">
        <v>2</v>
      </c>
      <c r="AB1821">
        <v>0</v>
      </c>
      <c r="AC1821">
        <v>0</v>
      </c>
      <c r="AD1821">
        <v>0</v>
      </c>
      <c r="AG1821">
        <v>0</v>
      </c>
      <c r="AP1821">
        <v>15035255</v>
      </c>
      <c r="AQ1821" t="s">
        <v>571</v>
      </c>
      <c r="AR1821" t="s">
        <v>14937</v>
      </c>
      <c r="AT1821">
        <v>0</v>
      </c>
      <c r="AU1821">
        <v>0</v>
      </c>
      <c r="AV1821">
        <v>0</v>
      </c>
      <c r="AW1821">
        <v>0</v>
      </c>
      <c r="AX1821">
        <v>0</v>
      </c>
      <c r="AY1821">
        <v>0</v>
      </c>
      <c r="BC1821" t="s">
        <v>63</v>
      </c>
      <c r="BD1821" t="s">
        <v>6404</v>
      </c>
      <c r="BE1821">
        <v>0</v>
      </c>
      <c r="BG1821" t="s">
        <v>571</v>
      </c>
      <c r="BJ1821" t="s">
        <v>3897</v>
      </c>
    </row>
    <row r="1822" spans="1:62" x14ac:dyDescent="0.35">
      <c r="A1822" t="s">
        <v>3898</v>
      </c>
      <c r="B1822">
        <v>10000</v>
      </c>
      <c r="C1822">
        <v>10000</v>
      </c>
      <c r="D1822">
        <v>45775</v>
      </c>
      <c r="E1822" t="s">
        <v>59</v>
      </c>
      <c r="F1822" t="s">
        <v>3899</v>
      </c>
      <c r="G1822" t="s">
        <v>2739</v>
      </c>
      <c r="I1822">
        <v>1</v>
      </c>
      <c r="J1822" t="s">
        <v>183</v>
      </c>
      <c r="K1822">
        <v>59</v>
      </c>
      <c r="L1822" t="s">
        <v>6045</v>
      </c>
      <c r="M1822" t="s">
        <v>26405</v>
      </c>
      <c r="N1822" t="s">
        <v>73</v>
      </c>
      <c r="O1822" t="s">
        <v>3811</v>
      </c>
      <c r="P1822">
        <v>1549</v>
      </c>
      <c r="Q1822">
        <f t="shared" si="488"/>
        <v>83.724999999999994</v>
      </c>
      <c r="R1822" s="34">
        <f t="shared" si="487"/>
        <v>1.3954166666666665</v>
      </c>
      <c r="S1822" s="35">
        <v>45775</v>
      </c>
      <c r="U1822">
        <v>4</v>
      </c>
      <c r="V1822">
        <v>6196</v>
      </c>
      <c r="W1822" t="s">
        <v>65</v>
      </c>
      <c r="X1822">
        <v>150487590001</v>
      </c>
      <c r="Y1822">
        <v>0</v>
      </c>
      <c r="Z1822">
        <v>6196</v>
      </c>
      <c r="AA1822">
        <v>0</v>
      </c>
      <c r="AB1822">
        <v>0</v>
      </c>
      <c r="AC1822">
        <v>0</v>
      </c>
      <c r="AD1822">
        <v>0</v>
      </c>
      <c r="AG1822">
        <v>0</v>
      </c>
      <c r="AP1822">
        <v>15048759</v>
      </c>
      <c r="AQ1822" t="s">
        <v>571</v>
      </c>
      <c r="AR1822" t="s">
        <v>14937</v>
      </c>
      <c r="AT1822">
        <v>0</v>
      </c>
      <c r="AU1822">
        <v>0</v>
      </c>
      <c r="AV1822">
        <v>0</v>
      </c>
      <c r="AW1822">
        <v>0</v>
      </c>
      <c r="AX1822">
        <v>0</v>
      </c>
      <c r="AY1822">
        <v>0</v>
      </c>
      <c r="BC1822" t="s">
        <v>63</v>
      </c>
      <c r="BD1822" t="s">
        <v>6405</v>
      </c>
      <c r="BE1822">
        <v>0</v>
      </c>
      <c r="BG1822" t="s">
        <v>571</v>
      </c>
      <c r="BJ1822" t="s">
        <v>3900</v>
      </c>
    </row>
    <row r="1823" spans="1:62" x14ac:dyDescent="0.35">
      <c r="A1823" t="s">
        <v>3901</v>
      </c>
      <c r="B1823">
        <v>10000</v>
      </c>
      <c r="C1823">
        <v>10000</v>
      </c>
      <c r="D1823">
        <v>45775</v>
      </c>
      <c r="E1823" t="s">
        <v>59</v>
      </c>
      <c r="F1823" t="s">
        <v>3902</v>
      </c>
      <c r="G1823" t="s">
        <v>3903</v>
      </c>
      <c r="I1823">
        <v>1</v>
      </c>
      <c r="J1823" t="s">
        <v>183</v>
      </c>
      <c r="K1823">
        <v>22</v>
      </c>
      <c r="L1823" t="s">
        <v>6063</v>
      </c>
      <c r="M1823" t="s">
        <v>26405</v>
      </c>
      <c r="N1823" t="s">
        <v>685</v>
      </c>
      <c r="O1823" t="s">
        <v>3805</v>
      </c>
      <c r="P1823">
        <v>1000</v>
      </c>
      <c r="Q1823">
        <f t="shared" ref="Q1823:Q1824" si="489">(P1823/50)+45</f>
        <v>65</v>
      </c>
      <c r="R1823" s="34">
        <f t="shared" ref="R1823:R1824" si="490">Q1823/60</f>
        <v>1.0833333333333333</v>
      </c>
      <c r="S1823" s="35">
        <v>45775</v>
      </c>
      <c r="U1823">
        <v>1</v>
      </c>
      <c r="V1823">
        <v>1000</v>
      </c>
      <c r="W1823" t="s">
        <v>65</v>
      </c>
      <c r="X1823" t="s">
        <v>3905</v>
      </c>
      <c r="Y1823">
        <v>0</v>
      </c>
      <c r="Z1823">
        <v>1000</v>
      </c>
      <c r="AA1823">
        <v>0</v>
      </c>
      <c r="AB1823">
        <v>0</v>
      </c>
      <c r="AC1823">
        <v>0</v>
      </c>
      <c r="AD1823">
        <v>0</v>
      </c>
      <c r="AG1823">
        <v>0</v>
      </c>
      <c r="AP1823" t="s">
        <v>3906</v>
      </c>
      <c r="AQ1823" t="s">
        <v>3907</v>
      </c>
      <c r="AR1823" t="s">
        <v>8377</v>
      </c>
      <c r="AT1823">
        <v>0</v>
      </c>
      <c r="AU1823">
        <v>0</v>
      </c>
      <c r="AV1823">
        <v>0</v>
      </c>
      <c r="AW1823">
        <v>0</v>
      </c>
      <c r="AX1823">
        <v>0</v>
      </c>
      <c r="AY1823">
        <v>0</v>
      </c>
      <c r="BC1823" t="s">
        <v>63</v>
      </c>
      <c r="BD1823" t="s">
        <v>6406</v>
      </c>
      <c r="BE1823">
        <v>0</v>
      </c>
      <c r="BG1823" t="s">
        <v>3907</v>
      </c>
      <c r="BJ1823" t="s">
        <v>3908</v>
      </c>
    </row>
    <row r="1824" spans="1:62" x14ac:dyDescent="0.35">
      <c r="A1824" t="s">
        <v>3909</v>
      </c>
      <c r="B1824">
        <v>10000</v>
      </c>
      <c r="C1824">
        <v>10000</v>
      </c>
      <c r="D1824">
        <v>45775</v>
      </c>
      <c r="E1824" t="s">
        <v>59</v>
      </c>
      <c r="F1824" t="s">
        <v>3902</v>
      </c>
      <c r="G1824" t="s">
        <v>3903</v>
      </c>
      <c r="I1824">
        <v>1</v>
      </c>
      <c r="J1824" t="s">
        <v>183</v>
      </c>
      <c r="K1824">
        <v>22</v>
      </c>
      <c r="L1824" t="s">
        <v>6063</v>
      </c>
      <c r="M1824" t="s">
        <v>26405</v>
      </c>
      <c r="N1824" t="s">
        <v>685</v>
      </c>
      <c r="O1824" t="s">
        <v>3805</v>
      </c>
      <c r="P1824">
        <v>1000</v>
      </c>
      <c r="Q1824">
        <f t="shared" si="489"/>
        <v>65</v>
      </c>
      <c r="R1824" s="34">
        <f t="shared" si="490"/>
        <v>1.0833333333333333</v>
      </c>
      <c r="S1824" s="35">
        <v>45775</v>
      </c>
      <c r="U1824">
        <v>1</v>
      </c>
      <c r="V1824">
        <v>1000</v>
      </c>
      <c r="W1824" t="s">
        <v>65</v>
      </c>
      <c r="X1824" t="s">
        <v>3910</v>
      </c>
      <c r="Y1824">
        <v>0</v>
      </c>
      <c r="Z1824">
        <v>1000</v>
      </c>
      <c r="AA1824">
        <v>0</v>
      </c>
      <c r="AB1824">
        <v>0</v>
      </c>
      <c r="AC1824">
        <v>0</v>
      </c>
      <c r="AD1824">
        <v>0</v>
      </c>
      <c r="AG1824">
        <v>0</v>
      </c>
      <c r="AP1824" t="s">
        <v>3911</v>
      </c>
      <c r="AQ1824" t="s">
        <v>3907</v>
      </c>
      <c r="AR1824" t="s">
        <v>8377</v>
      </c>
      <c r="AT1824">
        <v>0</v>
      </c>
      <c r="AU1824">
        <v>0</v>
      </c>
      <c r="AV1824">
        <v>0</v>
      </c>
      <c r="AW1824">
        <v>0</v>
      </c>
      <c r="AX1824">
        <v>0</v>
      </c>
      <c r="AY1824">
        <v>0</v>
      </c>
      <c r="BC1824" t="s">
        <v>63</v>
      </c>
      <c r="BD1824" t="s">
        <v>6407</v>
      </c>
      <c r="BE1824">
        <v>0</v>
      </c>
      <c r="BG1824" t="s">
        <v>3907</v>
      </c>
      <c r="BJ1824" t="s">
        <v>3908</v>
      </c>
    </row>
    <row r="1825" spans="1:62" x14ac:dyDescent="0.35">
      <c r="A1825" t="s">
        <v>4010</v>
      </c>
      <c r="B1825">
        <v>10000</v>
      </c>
      <c r="C1825">
        <v>20000</v>
      </c>
      <c r="D1825">
        <v>45776</v>
      </c>
      <c r="E1825" t="s">
        <v>59</v>
      </c>
      <c r="F1825" t="s">
        <v>4011</v>
      </c>
      <c r="G1825" t="s">
        <v>3469</v>
      </c>
      <c r="I1825">
        <v>2</v>
      </c>
      <c r="J1825" t="s">
        <v>183</v>
      </c>
      <c r="K1825">
        <v>71</v>
      </c>
      <c r="L1825" t="s">
        <v>6057</v>
      </c>
      <c r="M1825" t="s">
        <v>26408</v>
      </c>
      <c r="N1825" t="s">
        <v>368</v>
      </c>
      <c r="O1825" t="s">
        <v>3857</v>
      </c>
      <c r="P1825">
        <v>1867</v>
      </c>
      <c r="S1825" s="35">
        <v>45775</v>
      </c>
      <c r="U1825">
        <v>6</v>
      </c>
      <c r="V1825">
        <v>11202</v>
      </c>
      <c r="W1825" t="s">
        <v>65</v>
      </c>
      <c r="X1825">
        <v>5000532060001</v>
      </c>
      <c r="Y1825">
        <v>0</v>
      </c>
      <c r="Z1825">
        <v>11200</v>
      </c>
      <c r="AA1825">
        <v>2</v>
      </c>
      <c r="AB1825">
        <v>0</v>
      </c>
      <c r="AC1825">
        <v>0</v>
      </c>
      <c r="AD1825">
        <v>0</v>
      </c>
      <c r="AG1825">
        <v>0</v>
      </c>
      <c r="AP1825">
        <v>500053206</v>
      </c>
      <c r="AQ1825" t="s">
        <v>162</v>
      </c>
      <c r="AR1825" t="s">
        <v>8373</v>
      </c>
      <c r="AT1825">
        <v>0</v>
      </c>
      <c r="AU1825">
        <v>0</v>
      </c>
      <c r="AV1825">
        <v>0</v>
      </c>
      <c r="AW1825">
        <v>0</v>
      </c>
      <c r="AX1825">
        <v>0</v>
      </c>
      <c r="AY1825">
        <v>0</v>
      </c>
      <c r="BC1825" t="s">
        <v>63</v>
      </c>
      <c r="BD1825" t="s">
        <v>6408</v>
      </c>
      <c r="BE1825">
        <v>0</v>
      </c>
      <c r="BG1825" t="s">
        <v>162</v>
      </c>
      <c r="BJ1825" t="s">
        <v>3913</v>
      </c>
    </row>
    <row r="1826" spans="1:62" x14ac:dyDescent="0.35">
      <c r="A1826" t="s">
        <v>4013</v>
      </c>
      <c r="B1826">
        <v>10000</v>
      </c>
      <c r="C1826">
        <v>20000</v>
      </c>
      <c r="D1826">
        <v>45776</v>
      </c>
      <c r="E1826" t="s">
        <v>59</v>
      </c>
      <c r="F1826" t="s">
        <v>4011</v>
      </c>
      <c r="G1826" t="s">
        <v>3469</v>
      </c>
      <c r="I1826">
        <v>2</v>
      </c>
      <c r="J1826" t="s">
        <v>183</v>
      </c>
      <c r="K1826">
        <v>71</v>
      </c>
      <c r="L1826" t="s">
        <v>6057</v>
      </c>
      <c r="M1826" t="s">
        <v>26408</v>
      </c>
      <c r="N1826" t="s">
        <v>368</v>
      </c>
      <c r="O1826" t="s">
        <v>3857</v>
      </c>
      <c r="P1826">
        <v>2800</v>
      </c>
      <c r="S1826" s="35">
        <v>45775</v>
      </c>
      <c r="U1826">
        <v>6</v>
      </c>
      <c r="V1826">
        <v>16800</v>
      </c>
      <c r="W1826" t="s">
        <v>65</v>
      </c>
      <c r="X1826">
        <v>5000532080001</v>
      </c>
      <c r="Y1826">
        <v>0</v>
      </c>
      <c r="Z1826">
        <v>16800</v>
      </c>
      <c r="AA1826">
        <v>0</v>
      </c>
      <c r="AB1826">
        <v>0</v>
      </c>
      <c r="AC1826">
        <v>0</v>
      </c>
      <c r="AD1826">
        <v>0</v>
      </c>
      <c r="AG1826">
        <v>0</v>
      </c>
      <c r="AP1826">
        <v>500053208</v>
      </c>
      <c r="AQ1826" t="s">
        <v>162</v>
      </c>
      <c r="AR1826" t="s">
        <v>8373</v>
      </c>
      <c r="AT1826">
        <v>0</v>
      </c>
      <c r="AU1826">
        <v>0</v>
      </c>
      <c r="AV1826">
        <v>0</v>
      </c>
      <c r="AW1826">
        <v>0</v>
      </c>
      <c r="AX1826">
        <v>0</v>
      </c>
      <c r="AY1826">
        <v>0</v>
      </c>
      <c r="BC1826" t="s">
        <v>63</v>
      </c>
      <c r="BD1826" t="s">
        <v>6409</v>
      </c>
      <c r="BE1826">
        <v>0</v>
      </c>
      <c r="BG1826" t="s">
        <v>162</v>
      </c>
      <c r="BJ1826" t="s">
        <v>3913</v>
      </c>
    </row>
    <row r="1827" spans="1:62" x14ac:dyDescent="0.35">
      <c r="A1827" t="s">
        <v>3912</v>
      </c>
      <c r="B1827">
        <v>10000</v>
      </c>
      <c r="C1827">
        <v>20000</v>
      </c>
      <c r="D1827">
        <v>45775</v>
      </c>
      <c r="E1827" t="s">
        <v>59</v>
      </c>
      <c r="F1827" t="s">
        <v>3896</v>
      </c>
      <c r="G1827" t="s">
        <v>3469</v>
      </c>
      <c r="I1827">
        <v>2</v>
      </c>
      <c r="J1827" t="s">
        <v>183</v>
      </c>
      <c r="K1827">
        <v>71</v>
      </c>
      <c r="L1827" t="s">
        <v>6057</v>
      </c>
      <c r="M1827" t="s">
        <v>26408</v>
      </c>
      <c r="N1827" t="s">
        <v>368</v>
      </c>
      <c r="O1827" t="s">
        <v>3857</v>
      </c>
      <c r="P1827">
        <v>7000</v>
      </c>
      <c r="S1827" s="35">
        <v>45775</v>
      </c>
      <c r="U1827">
        <v>6</v>
      </c>
      <c r="V1827">
        <v>42000</v>
      </c>
      <c r="W1827" t="s">
        <v>65</v>
      </c>
      <c r="X1827">
        <v>5000538100001</v>
      </c>
      <c r="Y1827">
        <v>0</v>
      </c>
      <c r="Z1827">
        <v>14000</v>
      </c>
      <c r="AA1827">
        <v>28000</v>
      </c>
      <c r="AB1827">
        <v>0</v>
      </c>
      <c r="AC1827">
        <v>0</v>
      </c>
      <c r="AD1827">
        <v>0</v>
      </c>
      <c r="AG1827">
        <v>0</v>
      </c>
      <c r="AP1827">
        <v>500053810</v>
      </c>
      <c r="AQ1827" t="s">
        <v>162</v>
      </c>
      <c r="AR1827" t="s">
        <v>8373</v>
      </c>
      <c r="AT1827">
        <v>0</v>
      </c>
      <c r="AU1827">
        <v>0</v>
      </c>
      <c r="AV1827">
        <v>0</v>
      </c>
      <c r="AW1827">
        <v>0</v>
      </c>
      <c r="AX1827">
        <v>0</v>
      </c>
      <c r="AY1827">
        <v>0</v>
      </c>
      <c r="BC1827" t="s">
        <v>63</v>
      </c>
      <c r="BD1827" t="s">
        <v>6410</v>
      </c>
      <c r="BE1827">
        <v>0</v>
      </c>
      <c r="BG1827" t="s">
        <v>162</v>
      </c>
      <c r="BJ1827" t="s">
        <v>3913</v>
      </c>
    </row>
    <row r="1828" spans="1:62" x14ac:dyDescent="0.35">
      <c r="A1828" t="s">
        <v>3914</v>
      </c>
      <c r="B1828">
        <v>10000</v>
      </c>
      <c r="C1828">
        <v>20000</v>
      </c>
      <c r="D1828">
        <v>45775</v>
      </c>
      <c r="E1828" t="s">
        <v>59</v>
      </c>
      <c r="F1828" t="s">
        <v>3915</v>
      </c>
      <c r="G1828" t="s">
        <v>3469</v>
      </c>
      <c r="I1828">
        <v>2</v>
      </c>
      <c r="J1828" t="s">
        <v>183</v>
      </c>
      <c r="K1828">
        <v>71</v>
      </c>
      <c r="L1828" t="s">
        <v>6057</v>
      </c>
      <c r="M1828" t="s">
        <v>26408</v>
      </c>
      <c r="N1828" t="s">
        <v>368</v>
      </c>
      <c r="O1828" t="s">
        <v>3857</v>
      </c>
      <c r="P1828">
        <v>11667</v>
      </c>
      <c r="S1828" s="35">
        <v>45775</v>
      </c>
      <c r="U1828">
        <v>6</v>
      </c>
      <c r="V1828">
        <v>70002</v>
      </c>
      <c r="W1828" t="s">
        <v>65</v>
      </c>
      <c r="X1828">
        <v>5000538120001</v>
      </c>
      <c r="Y1828">
        <v>0</v>
      </c>
      <c r="Z1828">
        <v>28000</v>
      </c>
      <c r="AA1828">
        <v>42002</v>
      </c>
      <c r="AB1828">
        <v>0</v>
      </c>
      <c r="AC1828">
        <v>0</v>
      </c>
      <c r="AD1828">
        <v>0</v>
      </c>
      <c r="AG1828">
        <v>0</v>
      </c>
      <c r="AP1828">
        <v>500053812</v>
      </c>
      <c r="AQ1828" t="s">
        <v>162</v>
      </c>
      <c r="AR1828" t="s">
        <v>8373</v>
      </c>
      <c r="AT1828">
        <v>0</v>
      </c>
      <c r="AU1828">
        <v>0</v>
      </c>
      <c r="AV1828">
        <v>0</v>
      </c>
      <c r="AW1828">
        <v>0</v>
      </c>
      <c r="AX1828">
        <v>0</v>
      </c>
      <c r="AY1828">
        <v>0</v>
      </c>
      <c r="BC1828" t="s">
        <v>63</v>
      </c>
      <c r="BD1828" t="s">
        <v>6411</v>
      </c>
      <c r="BE1828">
        <v>0</v>
      </c>
      <c r="BG1828" t="s">
        <v>162</v>
      </c>
      <c r="BJ1828" t="s">
        <v>3913</v>
      </c>
    </row>
    <row r="1829" spans="1:62" x14ac:dyDescent="0.35">
      <c r="A1829" t="s">
        <v>6412</v>
      </c>
      <c r="B1829">
        <v>10000</v>
      </c>
      <c r="C1829">
        <v>20000</v>
      </c>
      <c r="D1829">
        <v>45784</v>
      </c>
      <c r="E1829" t="s">
        <v>59</v>
      </c>
      <c r="F1829" t="s">
        <v>1571</v>
      </c>
      <c r="G1829" t="s">
        <v>6346</v>
      </c>
      <c r="I1829">
        <v>2</v>
      </c>
      <c r="J1829" t="s">
        <v>183</v>
      </c>
      <c r="K1829">
        <v>77</v>
      </c>
      <c r="L1829" t="s">
        <v>6043</v>
      </c>
      <c r="M1829" t="s">
        <v>26407</v>
      </c>
      <c r="N1829" t="s">
        <v>192</v>
      </c>
      <c r="O1829" t="s">
        <v>3848</v>
      </c>
      <c r="P1829">
        <v>1250</v>
      </c>
      <c r="Q1829">
        <f t="shared" ref="Q1829:Q1830" si="491">(P1829/60)+30</f>
        <v>50.833333333333329</v>
      </c>
      <c r="R1829" s="34">
        <f t="shared" ref="R1829:R1830" si="492">Q1829/60</f>
        <v>0.8472222222222221</v>
      </c>
      <c r="S1829" s="35">
        <v>45775</v>
      </c>
      <c r="U1829">
        <v>88</v>
      </c>
      <c r="V1829">
        <v>110000</v>
      </c>
      <c r="W1829" t="s">
        <v>65</v>
      </c>
      <c r="X1829" t="s">
        <v>5044</v>
      </c>
      <c r="Y1829">
        <v>0</v>
      </c>
      <c r="Z1829">
        <v>100000</v>
      </c>
      <c r="AA1829">
        <v>10000</v>
      </c>
      <c r="AB1829">
        <v>0</v>
      </c>
      <c r="AC1829">
        <v>0</v>
      </c>
      <c r="AD1829">
        <v>0</v>
      </c>
      <c r="AG1829">
        <v>0</v>
      </c>
      <c r="AP1829" t="s">
        <v>5045</v>
      </c>
      <c r="AQ1829" t="s">
        <v>108</v>
      </c>
      <c r="AR1829" t="s">
        <v>13404</v>
      </c>
      <c r="AT1829">
        <v>0</v>
      </c>
      <c r="AU1829">
        <v>0</v>
      </c>
      <c r="AV1829">
        <v>0</v>
      </c>
      <c r="AW1829">
        <v>0</v>
      </c>
      <c r="AX1829">
        <v>0</v>
      </c>
      <c r="AY1829">
        <v>0</v>
      </c>
      <c r="BC1829" t="s">
        <v>63</v>
      </c>
      <c r="BD1829" t="s">
        <v>6413</v>
      </c>
      <c r="BE1829">
        <v>0</v>
      </c>
      <c r="BG1829" t="s">
        <v>108</v>
      </c>
      <c r="BJ1829" t="s">
        <v>6414</v>
      </c>
    </row>
    <row r="1830" spans="1:62" x14ac:dyDescent="0.35">
      <c r="A1830" t="s">
        <v>6415</v>
      </c>
      <c r="B1830">
        <v>10000</v>
      </c>
      <c r="C1830">
        <v>20000</v>
      </c>
      <c r="D1830">
        <v>45784</v>
      </c>
      <c r="E1830" t="s">
        <v>59</v>
      </c>
      <c r="F1830" t="s">
        <v>912</v>
      </c>
      <c r="G1830" t="s">
        <v>6346</v>
      </c>
      <c r="I1830">
        <v>2</v>
      </c>
      <c r="J1830" t="s">
        <v>183</v>
      </c>
      <c r="K1830">
        <v>77</v>
      </c>
      <c r="L1830" t="s">
        <v>6043</v>
      </c>
      <c r="M1830" t="s">
        <v>26407</v>
      </c>
      <c r="N1830" t="s">
        <v>192</v>
      </c>
      <c r="O1830" t="s">
        <v>3848</v>
      </c>
      <c r="P1830">
        <v>1250</v>
      </c>
      <c r="Q1830">
        <f t="shared" si="491"/>
        <v>50.833333333333329</v>
      </c>
      <c r="R1830" s="34">
        <f t="shared" si="492"/>
        <v>0.8472222222222221</v>
      </c>
      <c r="S1830" s="35">
        <v>45775</v>
      </c>
      <c r="U1830">
        <v>88</v>
      </c>
      <c r="V1830">
        <v>110000</v>
      </c>
      <c r="W1830" t="s">
        <v>65</v>
      </c>
      <c r="X1830" t="s">
        <v>880</v>
      </c>
      <c r="Y1830">
        <v>0</v>
      </c>
      <c r="Z1830">
        <v>100000</v>
      </c>
      <c r="AA1830">
        <v>10000</v>
      </c>
      <c r="AB1830">
        <v>0</v>
      </c>
      <c r="AC1830">
        <v>0</v>
      </c>
      <c r="AD1830">
        <v>0</v>
      </c>
      <c r="AG1830">
        <v>0</v>
      </c>
      <c r="AP1830" t="s">
        <v>881</v>
      </c>
      <c r="AQ1830" t="s">
        <v>108</v>
      </c>
      <c r="AR1830" t="s">
        <v>13404</v>
      </c>
      <c r="AT1830">
        <v>0</v>
      </c>
      <c r="AU1830">
        <v>0</v>
      </c>
      <c r="AV1830">
        <v>0</v>
      </c>
      <c r="AW1830">
        <v>0</v>
      </c>
      <c r="AX1830">
        <v>0</v>
      </c>
      <c r="AY1830">
        <v>0</v>
      </c>
      <c r="BC1830" t="s">
        <v>63</v>
      </c>
      <c r="BD1830" t="s">
        <v>6416</v>
      </c>
      <c r="BE1830">
        <v>0</v>
      </c>
      <c r="BG1830" t="s">
        <v>108</v>
      </c>
      <c r="BJ1830" t="s">
        <v>6417</v>
      </c>
    </row>
    <row r="1831" spans="1:62" x14ac:dyDescent="0.35">
      <c r="A1831" t="s">
        <v>4033</v>
      </c>
      <c r="B1831">
        <v>10000</v>
      </c>
      <c r="C1831">
        <v>40000</v>
      </c>
      <c r="D1831">
        <v>45776</v>
      </c>
      <c r="E1831" t="s">
        <v>59</v>
      </c>
      <c r="F1831">
        <v>0.46378472222222222</v>
      </c>
      <c r="G1831" t="s">
        <v>4034</v>
      </c>
      <c r="I1831">
        <v>3</v>
      </c>
      <c r="J1831" t="s">
        <v>183</v>
      </c>
      <c r="K1831">
        <v>85</v>
      </c>
      <c r="L1831" t="s">
        <v>6060</v>
      </c>
      <c r="M1831" t="s">
        <v>26410</v>
      </c>
      <c r="N1831" t="s">
        <v>940</v>
      </c>
      <c r="O1831" t="s">
        <v>3864</v>
      </c>
      <c r="P1831">
        <v>27273</v>
      </c>
      <c r="S1831" s="35">
        <v>45775</v>
      </c>
      <c r="U1831">
        <v>11</v>
      </c>
      <c r="V1831">
        <v>300003</v>
      </c>
      <c r="W1831" t="s">
        <v>65</v>
      </c>
      <c r="X1831" t="s">
        <v>4035</v>
      </c>
      <c r="Y1831">
        <v>0</v>
      </c>
      <c r="Z1831">
        <v>300000</v>
      </c>
      <c r="AA1831">
        <v>3</v>
      </c>
      <c r="AB1831">
        <v>0</v>
      </c>
      <c r="AC1831">
        <v>0</v>
      </c>
      <c r="AD1831">
        <v>0</v>
      </c>
      <c r="AG1831">
        <v>0</v>
      </c>
      <c r="AP1831" t="s">
        <v>4036</v>
      </c>
      <c r="AQ1831" t="s">
        <v>108</v>
      </c>
      <c r="AR1831" t="s">
        <v>13404</v>
      </c>
      <c r="AT1831">
        <v>0</v>
      </c>
      <c r="AU1831">
        <v>0</v>
      </c>
      <c r="AV1831">
        <v>0</v>
      </c>
      <c r="AW1831">
        <v>0</v>
      </c>
      <c r="AX1831">
        <v>0</v>
      </c>
      <c r="AY1831">
        <v>0</v>
      </c>
      <c r="BC1831" t="s">
        <v>63</v>
      </c>
      <c r="BD1831" t="s">
        <v>6418</v>
      </c>
      <c r="BE1831">
        <v>0</v>
      </c>
      <c r="BG1831" t="s">
        <v>108</v>
      </c>
      <c r="BJ1831" t="s">
        <v>4037</v>
      </c>
    </row>
    <row r="1832" spans="1:62" x14ac:dyDescent="0.35">
      <c r="A1832" t="s">
        <v>4014</v>
      </c>
      <c r="B1832">
        <v>10000</v>
      </c>
      <c r="C1832">
        <v>10000</v>
      </c>
      <c r="D1832">
        <v>45776</v>
      </c>
      <c r="E1832" t="s">
        <v>59</v>
      </c>
      <c r="F1832" t="s">
        <v>4015</v>
      </c>
      <c r="G1832" t="s">
        <v>570</v>
      </c>
      <c r="I1832">
        <v>1</v>
      </c>
      <c r="J1832" t="s">
        <v>183</v>
      </c>
      <c r="K1832">
        <v>59</v>
      </c>
      <c r="L1832" t="s">
        <v>6045</v>
      </c>
      <c r="M1832" t="s">
        <v>26405</v>
      </c>
      <c r="N1832" t="s">
        <v>73</v>
      </c>
      <c r="O1832" t="s">
        <v>3811</v>
      </c>
      <c r="P1832">
        <v>500</v>
      </c>
      <c r="Q1832">
        <f t="shared" ref="Q1832:Q1835" si="493">(P1832/40)+45</f>
        <v>57.5</v>
      </c>
      <c r="R1832" s="34">
        <f t="shared" ref="R1832:R1835" si="494">Q1832/60</f>
        <v>0.95833333333333337</v>
      </c>
      <c r="S1832" s="35">
        <v>45775</v>
      </c>
      <c r="U1832">
        <v>6</v>
      </c>
      <c r="V1832">
        <v>3000</v>
      </c>
      <c r="W1832" t="s">
        <v>65</v>
      </c>
      <c r="X1832" t="s">
        <v>2521</v>
      </c>
      <c r="Y1832">
        <v>0</v>
      </c>
      <c r="Z1832">
        <v>3000</v>
      </c>
      <c r="AA1832">
        <v>0</v>
      </c>
      <c r="AB1832">
        <v>0</v>
      </c>
      <c r="AC1832">
        <v>0</v>
      </c>
      <c r="AD1832">
        <v>0</v>
      </c>
      <c r="AG1832">
        <v>0</v>
      </c>
      <c r="AP1832" t="s">
        <v>2522</v>
      </c>
      <c r="AQ1832" t="s">
        <v>571</v>
      </c>
      <c r="AR1832" t="s">
        <v>14937</v>
      </c>
      <c r="AT1832">
        <v>0</v>
      </c>
      <c r="AU1832">
        <v>0</v>
      </c>
      <c r="AV1832">
        <v>0</v>
      </c>
      <c r="AW1832">
        <v>0</v>
      </c>
      <c r="AX1832">
        <v>0</v>
      </c>
      <c r="AY1832">
        <v>0</v>
      </c>
      <c r="BC1832" t="s">
        <v>63</v>
      </c>
      <c r="BD1832" t="s">
        <v>6003</v>
      </c>
      <c r="BE1832">
        <v>0</v>
      </c>
      <c r="BG1832" t="s">
        <v>571</v>
      </c>
      <c r="BJ1832" t="s">
        <v>4016</v>
      </c>
    </row>
    <row r="1833" spans="1:62" x14ac:dyDescent="0.35">
      <c r="A1833" t="s">
        <v>4017</v>
      </c>
      <c r="B1833">
        <v>10000</v>
      </c>
      <c r="C1833">
        <v>10000</v>
      </c>
      <c r="D1833">
        <v>45776</v>
      </c>
      <c r="E1833" t="s">
        <v>59</v>
      </c>
      <c r="F1833" t="s">
        <v>4015</v>
      </c>
      <c r="G1833" t="s">
        <v>570</v>
      </c>
      <c r="I1833">
        <v>1</v>
      </c>
      <c r="J1833" t="s">
        <v>183</v>
      </c>
      <c r="K1833">
        <v>59</v>
      </c>
      <c r="L1833" t="s">
        <v>6045</v>
      </c>
      <c r="M1833" t="s">
        <v>26405</v>
      </c>
      <c r="N1833" t="s">
        <v>73</v>
      </c>
      <c r="O1833" t="s">
        <v>3811</v>
      </c>
      <c r="P1833">
        <v>1000</v>
      </c>
      <c r="Q1833">
        <f t="shared" si="493"/>
        <v>70</v>
      </c>
      <c r="R1833" s="34">
        <f t="shared" si="494"/>
        <v>1.1666666666666667</v>
      </c>
      <c r="S1833" s="35">
        <v>45775</v>
      </c>
      <c r="U1833">
        <v>6</v>
      </c>
      <c r="V1833">
        <v>6000</v>
      </c>
      <c r="W1833" t="s">
        <v>65</v>
      </c>
      <c r="X1833" t="s">
        <v>2521</v>
      </c>
      <c r="Y1833">
        <v>0</v>
      </c>
      <c r="Z1833">
        <v>6000</v>
      </c>
      <c r="AA1833">
        <v>0</v>
      </c>
      <c r="AB1833">
        <v>0</v>
      </c>
      <c r="AC1833">
        <v>0</v>
      </c>
      <c r="AD1833">
        <v>0</v>
      </c>
      <c r="AG1833">
        <v>0</v>
      </c>
      <c r="AP1833" t="s">
        <v>2522</v>
      </c>
      <c r="AQ1833" t="s">
        <v>571</v>
      </c>
      <c r="AR1833" t="s">
        <v>14937</v>
      </c>
      <c r="AT1833">
        <v>0</v>
      </c>
      <c r="AU1833">
        <v>0</v>
      </c>
      <c r="AV1833">
        <v>0</v>
      </c>
      <c r="AW1833">
        <v>0</v>
      </c>
      <c r="AX1833">
        <v>0</v>
      </c>
      <c r="AY1833">
        <v>0</v>
      </c>
      <c r="BC1833" t="s">
        <v>63</v>
      </c>
      <c r="BD1833" t="s">
        <v>6419</v>
      </c>
      <c r="BE1833">
        <v>0</v>
      </c>
      <c r="BG1833" t="s">
        <v>571</v>
      </c>
      <c r="BJ1833" t="s">
        <v>4018</v>
      </c>
    </row>
    <row r="1834" spans="1:62" x14ac:dyDescent="0.35">
      <c r="A1834" t="s">
        <v>4019</v>
      </c>
      <c r="B1834">
        <v>10000</v>
      </c>
      <c r="C1834">
        <v>10000</v>
      </c>
      <c r="D1834">
        <v>45776</v>
      </c>
      <c r="E1834" t="s">
        <v>59</v>
      </c>
      <c r="F1834" t="s">
        <v>4015</v>
      </c>
      <c r="G1834" t="s">
        <v>570</v>
      </c>
      <c r="I1834">
        <v>1</v>
      </c>
      <c r="J1834" t="s">
        <v>183</v>
      </c>
      <c r="K1834">
        <v>59</v>
      </c>
      <c r="L1834" t="s">
        <v>6045</v>
      </c>
      <c r="M1834" t="s">
        <v>26405</v>
      </c>
      <c r="N1834" t="s">
        <v>73</v>
      </c>
      <c r="O1834" t="s">
        <v>3811</v>
      </c>
      <c r="P1834">
        <v>1000</v>
      </c>
      <c r="Q1834">
        <f t="shared" si="493"/>
        <v>70</v>
      </c>
      <c r="R1834" s="34">
        <f t="shared" si="494"/>
        <v>1.1666666666666667</v>
      </c>
      <c r="S1834" s="35">
        <v>45775</v>
      </c>
      <c r="U1834">
        <v>6</v>
      </c>
      <c r="V1834">
        <v>6000</v>
      </c>
      <c r="W1834" t="s">
        <v>65</v>
      </c>
      <c r="X1834" t="s">
        <v>2521</v>
      </c>
      <c r="Y1834">
        <v>0</v>
      </c>
      <c r="Z1834">
        <v>6000</v>
      </c>
      <c r="AA1834">
        <v>0</v>
      </c>
      <c r="AB1834">
        <v>0</v>
      </c>
      <c r="AC1834">
        <v>0</v>
      </c>
      <c r="AD1834">
        <v>0</v>
      </c>
      <c r="AG1834">
        <v>0</v>
      </c>
      <c r="AP1834" t="s">
        <v>2522</v>
      </c>
      <c r="AQ1834" t="s">
        <v>571</v>
      </c>
      <c r="AR1834" t="s">
        <v>14937</v>
      </c>
      <c r="AT1834">
        <v>0</v>
      </c>
      <c r="AU1834">
        <v>0</v>
      </c>
      <c r="AV1834">
        <v>0</v>
      </c>
      <c r="AW1834">
        <v>0</v>
      </c>
      <c r="AX1834">
        <v>0</v>
      </c>
      <c r="AY1834">
        <v>0</v>
      </c>
      <c r="BC1834" t="s">
        <v>63</v>
      </c>
      <c r="BD1834" t="s">
        <v>6420</v>
      </c>
      <c r="BE1834">
        <v>0</v>
      </c>
      <c r="BG1834" t="s">
        <v>571</v>
      </c>
      <c r="BJ1834" t="s">
        <v>4020</v>
      </c>
    </row>
    <row r="1835" spans="1:62" x14ac:dyDescent="0.35">
      <c r="A1835" t="s">
        <v>4019</v>
      </c>
      <c r="B1835">
        <v>20000</v>
      </c>
      <c r="C1835">
        <v>10000</v>
      </c>
      <c r="D1835">
        <v>45776</v>
      </c>
      <c r="E1835" t="s">
        <v>59</v>
      </c>
      <c r="F1835" t="s">
        <v>4015</v>
      </c>
      <c r="G1835" t="s">
        <v>570</v>
      </c>
      <c r="I1835">
        <v>1</v>
      </c>
      <c r="J1835" t="s">
        <v>183</v>
      </c>
      <c r="K1835">
        <v>59</v>
      </c>
      <c r="L1835" t="s">
        <v>6045</v>
      </c>
      <c r="M1835" t="s">
        <v>26405</v>
      </c>
      <c r="N1835" t="s">
        <v>73</v>
      </c>
      <c r="O1835" t="s">
        <v>3811</v>
      </c>
      <c r="P1835">
        <v>1000</v>
      </c>
      <c r="Q1835">
        <f t="shared" si="493"/>
        <v>70</v>
      </c>
      <c r="R1835" s="34">
        <f t="shared" si="494"/>
        <v>1.1666666666666667</v>
      </c>
      <c r="S1835" s="35">
        <v>45775</v>
      </c>
      <c r="U1835">
        <v>6</v>
      </c>
      <c r="V1835">
        <v>6000</v>
      </c>
      <c r="W1835" t="s">
        <v>65</v>
      </c>
      <c r="X1835" t="s">
        <v>2521</v>
      </c>
      <c r="Y1835">
        <v>0</v>
      </c>
      <c r="Z1835">
        <v>6000</v>
      </c>
      <c r="AA1835">
        <v>0</v>
      </c>
      <c r="AB1835">
        <v>0</v>
      </c>
      <c r="AC1835">
        <v>0</v>
      </c>
      <c r="AD1835">
        <v>0</v>
      </c>
      <c r="AG1835">
        <v>0</v>
      </c>
      <c r="AP1835" t="s">
        <v>2522</v>
      </c>
      <c r="AQ1835" t="s">
        <v>571</v>
      </c>
      <c r="AR1835" t="s">
        <v>14937</v>
      </c>
      <c r="AT1835">
        <v>0</v>
      </c>
      <c r="AU1835">
        <v>0</v>
      </c>
      <c r="AV1835">
        <v>0</v>
      </c>
      <c r="AW1835">
        <v>0</v>
      </c>
      <c r="AX1835">
        <v>0</v>
      </c>
      <c r="AY1835">
        <v>0</v>
      </c>
      <c r="BC1835" t="s">
        <v>63</v>
      </c>
      <c r="BD1835" t="s">
        <v>6420</v>
      </c>
      <c r="BE1835">
        <v>0</v>
      </c>
      <c r="BG1835" t="s">
        <v>571</v>
      </c>
      <c r="BJ1835" t="s">
        <v>4020</v>
      </c>
    </row>
    <row r="1836" spans="1:62" x14ac:dyDescent="0.35">
      <c r="A1836" t="s">
        <v>3916</v>
      </c>
      <c r="B1836">
        <v>10000</v>
      </c>
      <c r="C1836">
        <v>20000</v>
      </c>
      <c r="D1836">
        <v>45775</v>
      </c>
      <c r="E1836" t="s">
        <v>59</v>
      </c>
      <c r="F1836" t="s">
        <v>3917</v>
      </c>
      <c r="G1836" t="s">
        <v>3918</v>
      </c>
      <c r="I1836">
        <v>1</v>
      </c>
      <c r="J1836" t="s">
        <v>183</v>
      </c>
      <c r="K1836">
        <v>60</v>
      </c>
      <c r="L1836" t="s">
        <v>6048</v>
      </c>
      <c r="M1836" t="s">
        <v>26408</v>
      </c>
      <c r="N1836" t="s">
        <v>222</v>
      </c>
      <c r="O1836" t="s">
        <v>3835</v>
      </c>
      <c r="P1836">
        <v>7050</v>
      </c>
      <c r="Q1836">
        <f>(P1836/50)+45</f>
        <v>186</v>
      </c>
      <c r="R1836" s="34">
        <f>Q1836/60</f>
        <v>3.1</v>
      </c>
      <c r="S1836" s="35">
        <v>45775</v>
      </c>
      <c r="U1836">
        <v>2</v>
      </c>
      <c r="V1836">
        <v>14100</v>
      </c>
      <c r="W1836" t="s">
        <v>65</v>
      </c>
      <c r="X1836" t="s">
        <v>3919</v>
      </c>
      <c r="Y1836">
        <v>0</v>
      </c>
      <c r="Z1836">
        <v>18900</v>
      </c>
      <c r="AA1836">
        <v>-4800</v>
      </c>
      <c r="AB1836">
        <v>0</v>
      </c>
      <c r="AC1836">
        <v>0</v>
      </c>
      <c r="AD1836">
        <v>0</v>
      </c>
      <c r="AG1836">
        <v>0</v>
      </c>
      <c r="AP1836" t="s">
        <v>3920</v>
      </c>
      <c r="AQ1836" t="s">
        <v>68</v>
      </c>
      <c r="AR1836" t="s">
        <v>26186</v>
      </c>
      <c r="AT1836">
        <v>0</v>
      </c>
      <c r="AU1836">
        <v>0</v>
      </c>
      <c r="AV1836">
        <v>0</v>
      </c>
      <c r="AW1836">
        <v>0</v>
      </c>
      <c r="AX1836">
        <v>0</v>
      </c>
      <c r="AY1836">
        <v>0</v>
      </c>
      <c r="BC1836" t="s">
        <v>63</v>
      </c>
      <c r="BD1836" t="s">
        <v>6421</v>
      </c>
      <c r="BE1836">
        <v>0</v>
      </c>
      <c r="BG1836" t="s">
        <v>68</v>
      </c>
      <c r="BJ1836" t="s">
        <v>3921</v>
      </c>
    </row>
    <row r="1837" spans="1:62" x14ac:dyDescent="0.35">
      <c r="A1837" t="s">
        <v>4038</v>
      </c>
      <c r="B1837">
        <v>10000</v>
      </c>
      <c r="C1837">
        <v>10000</v>
      </c>
      <c r="D1837">
        <v>45776</v>
      </c>
      <c r="E1837" t="s">
        <v>59</v>
      </c>
      <c r="F1837">
        <v>0.46488425925925925</v>
      </c>
      <c r="G1837" t="s">
        <v>4039</v>
      </c>
      <c r="I1837">
        <v>1</v>
      </c>
      <c r="J1837" t="s">
        <v>183</v>
      </c>
      <c r="K1837">
        <v>93</v>
      </c>
      <c r="L1837" t="s">
        <v>6072</v>
      </c>
      <c r="M1837" t="s">
        <v>26406</v>
      </c>
      <c r="N1837" t="s">
        <v>813</v>
      </c>
      <c r="O1837" t="s">
        <v>3824</v>
      </c>
      <c r="P1837">
        <v>400</v>
      </c>
      <c r="Q1837">
        <f>(P1837/20)+30</f>
        <v>50</v>
      </c>
      <c r="R1837" s="34">
        <f>Q1837/60</f>
        <v>0.83333333333333337</v>
      </c>
      <c r="S1837" s="35">
        <v>45775</v>
      </c>
      <c r="U1837">
        <v>20</v>
      </c>
      <c r="V1837">
        <v>8000</v>
      </c>
      <c r="W1837" t="s">
        <v>65</v>
      </c>
      <c r="X1837" t="s">
        <v>4041</v>
      </c>
      <c r="Y1837">
        <v>0</v>
      </c>
      <c r="Z1837">
        <v>3000</v>
      </c>
      <c r="AA1837">
        <v>5000</v>
      </c>
      <c r="AB1837">
        <v>0</v>
      </c>
      <c r="AC1837">
        <v>0</v>
      </c>
      <c r="AD1837">
        <v>0</v>
      </c>
      <c r="AG1837">
        <v>0</v>
      </c>
      <c r="AP1837" t="s">
        <v>4042</v>
      </c>
      <c r="AQ1837" t="s">
        <v>147</v>
      </c>
      <c r="AR1837" t="s">
        <v>12644</v>
      </c>
      <c r="AT1837">
        <v>0</v>
      </c>
      <c r="AU1837">
        <v>0</v>
      </c>
      <c r="AV1837">
        <v>0</v>
      </c>
      <c r="AW1837">
        <v>0</v>
      </c>
      <c r="AX1837">
        <v>0</v>
      </c>
      <c r="AY1837">
        <v>0</v>
      </c>
      <c r="BC1837" t="s">
        <v>63</v>
      </c>
      <c r="BD1837" t="s">
        <v>6318</v>
      </c>
      <c r="BE1837">
        <v>0</v>
      </c>
      <c r="BG1837" t="s">
        <v>147</v>
      </c>
      <c r="BJ1837" t="s">
        <v>4043</v>
      </c>
    </row>
    <row r="1838" spans="1:62" x14ac:dyDescent="0.35">
      <c r="A1838" t="s">
        <v>4021</v>
      </c>
      <c r="B1838">
        <v>10000</v>
      </c>
      <c r="C1838">
        <v>20000</v>
      </c>
      <c r="D1838">
        <v>45776</v>
      </c>
      <c r="E1838" t="s">
        <v>59</v>
      </c>
      <c r="F1838" t="s">
        <v>4022</v>
      </c>
      <c r="G1838" t="s">
        <v>4023</v>
      </c>
      <c r="I1838">
        <v>2</v>
      </c>
      <c r="J1838" t="s">
        <v>183</v>
      </c>
      <c r="K1838">
        <v>60</v>
      </c>
      <c r="L1838" t="s">
        <v>6048</v>
      </c>
      <c r="M1838" t="s">
        <v>26408</v>
      </c>
      <c r="N1838" t="s">
        <v>222</v>
      </c>
      <c r="O1838" t="s">
        <v>3835</v>
      </c>
      <c r="P1838">
        <v>3000</v>
      </c>
      <c r="Q1838">
        <f t="shared" ref="Q1838:Q1839" si="495">(P1838/50)+45</f>
        <v>105</v>
      </c>
      <c r="R1838" s="34">
        <f t="shared" ref="R1838:R1839" si="496">Q1838/60</f>
        <v>1.75</v>
      </c>
      <c r="S1838" s="35">
        <v>45775</v>
      </c>
      <c r="U1838">
        <v>2</v>
      </c>
      <c r="V1838">
        <v>6000</v>
      </c>
      <c r="W1838" t="s">
        <v>65</v>
      </c>
      <c r="X1838" t="s">
        <v>4025</v>
      </c>
      <c r="Y1838">
        <v>0</v>
      </c>
      <c r="Z1838">
        <v>5000</v>
      </c>
      <c r="AA1838">
        <v>1000</v>
      </c>
      <c r="AB1838">
        <v>0</v>
      </c>
      <c r="AC1838">
        <v>0</v>
      </c>
      <c r="AD1838">
        <v>0</v>
      </c>
      <c r="AG1838">
        <v>0</v>
      </c>
      <c r="AP1838" t="s">
        <v>4026</v>
      </c>
      <c r="AQ1838" t="s">
        <v>282</v>
      </c>
      <c r="AR1838" t="s">
        <v>14518</v>
      </c>
      <c r="AT1838">
        <v>0</v>
      </c>
      <c r="AU1838">
        <v>0</v>
      </c>
      <c r="AV1838">
        <v>0</v>
      </c>
      <c r="AW1838">
        <v>0</v>
      </c>
      <c r="AX1838">
        <v>0</v>
      </c>
      <c r="AY1838">
        <v>0</v>
      </c>
      <c r="BC1838" t="s">
        <v>63</v>
      </c>
      <c r="BD1838" t="s">
        <v>6422</v>
      </c>
      <c r="BE1838">
        <v>0</v>
      </c>
      <c r="BG1838" t="s">
        <v>282</v>
      </c>
      <c r="BJ1838" t="s">
        <v>4027</v>
      </c>
    </row>
    <row r="1839" spans="1:62" x14ac:dyDescent="0.35">
      <c r="A1839" t="s">
        <v>3922</v>
      </c>
      <c r="B1839">
        <v>10000</v>
      </c>
      <c r="C1839">
        <v>10000</v>
      </c>
      <c r="D1839">
        <v>45775</v>
      </c>
      <c r="E1839" t="s">
        <v>59</v>
      </c>
      <c r="F1839" t="s">
        <v>3923</v>
      </c>
      <c r="G1839" t="s">
        <v>3924</v>
      </c>
      <c r="I1839">
        <v>1</v>
      </c>
      <c r="J1839" t="s">
        <v>183</v>
      </c>
      <c r="K1839">
        <v>22</v>
      </c>
      <c r="L1839" t="s">
        <v>6063</v>
      </c>
      <c r="M1839" t="s">
        <v>26405</v>
      </c>
      <c r="N1839" t="s">
        <v>685</v>
      </c>
      <c r="O1839" t="s">
        <v>3805</v>
      </c>
      <c r="P1839">
        <v>600</v>
      </c>
      <c r="Q1839">
        <f t="shared" si="495"/>
        <v>57</v>
      </c>
      <c r="R1839" s="34">
        <f t="shared" si="496"/>
        <v>0.95</v>
      </c>
      <c r="S1839" s="35">
        <v>45775</v>
      </c>
      <c r="U1839">
        <v>2</v>
      </c>
      <c r="V1839">
        <v>1200</v>
      </c>
      <c r="W1839" t="s">
        <v>65</v>
      </c>
      <c r="X1839" t="s">
        <v>3926</v>
      </c>
      <c r="Y1839">
        <v>0</v>
      </c>
      <c r="Z1839">
        <v>1200</v>
      </c>
      <c r="AA1839">
        <v>0</v>
      </c>
      <c r="AB1839">
        <v>0</v>
      </c>
      <c r="AC1839">
        <v>0</v>
      </c>
      <c r="AD1839">
        <v>0</v>
      </c>
      <c r="AG1839">
        <v>0</v>
      </c>
      <c r="AP1839" t="s">
        <v>3927</v>
      </c>
      <c r="AQ1839" t="s">
        <v>1741</v>
      </c>
      <c r="AR1839" t="s">
        <v>22680</v>
      </c>
      <c r="AT1839">
        <v>0</v>
      </c>
      <c r="AU1839">
        <v>0</v>
      </c>
      <c r="AV1839">
        <v>0</v>
      </c>
      <c r="AW1839">
        <v>0</v>
      </c>
      <c r="AX1839">
        <v>0</v>
      </c>
      <c r="AY1839">
        <v>0</v>
      </c>
      <c r="BC1839" t="s">
        <v>63</v>
      </c>
      <c r="BD1839" t="s">
        <v>6423</v>
      </c>
      <c r="BE1839">
        <v>0</v>
      </c>
      <c r="BG1839" t="s">
        <v>1741</v>
      </c>
      <c r="BJ1839" t="s">
        <v>3928</v>
      </c>
    </row>
    <row r="1840" spans="1:62" x14ac:dyDescent="0.35">
      <c r="A1840" t="s">
        <v>6424</v>
      </c>
      <c r="B1840">
        <v>10000</v>
      </c>
      <c r="C1840">
        <v>10000</v>
      </c>
      <c r="D1840">
        <v>45784</v>
      </c>
      <c r="E1840" t="s">
        <v>59</v>
      </c>
      <c r="F1840">
        <v>0.48310185185185184</v>
      </c>
      <c r="G1840" t="s">
        <v>6425</v>
      </c>
      <c r="I1840">
        <v>1</v>
      </c>
      <c r="J1840" t="s">
        <v>183</v>
      </c>
      <c r="K1840">
        <v>88</v>
      </c>
      <c r="L1840" t="s">
        <v>6058</v>
      </c>
      <c r="M1840" t="s">
        <v>26406</v>
      </c>
      <c r="N1840" t="s">
        <v>144</v>
      </c>
      <c r="O1840" t="s">
        <v>3855</v>
      </c>
      <c r="P1840">
        <v>3250</v>
      </c>
      <c r="S1840" s="35">
        <v>45775</v>
      </c>
      <c r="U1840">
        <v>2</v>
      </c>
      <c r="V1840">
        <v>6500</v>
      </c>
      <c r="W1840" t="s">
        <v>65</v>
      </c>
      <c r="X1840" t="s">
        <v>6426</v>
      </c>
      <c r="Y1840">
        <v>0</v>
      </c>
      <c r="Z1840">
        <v>6000</v>
      </c>
      <c r="AA1840">
        <v>500</v>
      </c>
      <c r="AB1840">
        <v>0</v>
      </c>
      <c r="AC1840">
        <v>0</v>
      </c>
      <c r="AD1840">
        <v>0</v>
      </c>
      <c r="AG1840">
        <v>0</v>
      </c>
      <c r="AP1840" t="s">
        <v>6427</v>
      </c>
      <c r="AQ1840" t="s">
        <v>629</v>
      </c>
      <c r="AR1840" t="s">
        <v>26176</v>
      </c>
      <c r="AT1840">
        <v>0</v>
      </c>
      <c r="AU1840">
        <v>0</v>
      </c>
      <c r="AV1840">
        <v>0</v>
      </c>
      <c r="AW1840">
        <v>0</v>
      </c>
      <c r="AX1840">
        <v>0</v>
      </c>
      <c r="AY1840">
        <v>0</v>
      </c>
      <c r="BC1840" t="s">
        <v>63</v>
      </c>
      <c r="BD1840" t="s">
        <v>6428</v>
      </c>
      <c r="BE1840">
        <v>0</v>
      </c>
      <c r="BG1840" t="s">
        <v>629</v>
      </c>
      <c r="BJ1840" t="s">
        <v>6327</v>
      </c>
    </row>
    <row r="1841" spans="1:62" x14ac:dyDescent="0.35">
      <c r="A1841" t="s">
        <v>5861</v>
      </c>
      <c r="B1841">
        <v>10000</v>
      </c>
      <c r="C1841">
        <v>20000</v>
      </c>
      <c r="D1841">
        <v>45776</v>
      </c>
      <c r="E1841" t="s">
        <v>59</v>
      </c>
      <c r="F1841" t="s">
        <v>5862</v>
      </c>
      <c r="G1841" t="s">
        <v>5863</v>
      </c>
      <c r="I1841">
        <v>2</v>
      </c>
      <c r="J1841" t="s">
        <v>183</v>
      </c>
      <c r="K1841">
        <v>105</v>
      </c>
      <c r="L1841" t="s">
        <v>6067</v>
      </c>
      <c r="M1841" t="s">
        <v>26411</v>
      </c>
      <c r="N1841" t="s">
        <v>281</v>
      </c>
      <c r="O1841" t="s">
        <v>3851</v>
      </c>
      <c r="P1841">
        <v>167</v>
      </c>
      <c r="S1841" s="35">
        <v>45775</v>
      </c>
      <c r="U1841">
        <v>30</v>
      </c>
      <c r="V1841">
        <v>5010</v>
      </c>
      <c r="W1841" t="s">
        <v>65</v>
      </c>
      <c r="X1841" t="s">
        <v>1913</v>
      </c>
      <c r="Y1841">
        <v>0</v>
      </c>
      <c r="Z1841">
        <v>5000</v>
      </c>
      <c r="AA1841">
        <v>10</v>
      </c>
      <c r="AB1841">
        <v>0</v>
      </c>
      <c r="AC1841">
        <v>0</v>
      </c>
      <c r="AD1841">
        <v>0</v>
      </c>
      <c r="AG1841">
        <v>0</v>
      </c>
      <c r="AP1841" t="s">
        <v>1914</v>
      </c>
      <c r="AQ1841" t="s">
        <v>1915</v>
      </c>
      <c r="AR1841" t="s">
        <v>16389</v>
      </c>
      <c r="AT1841">
        <v>0</v>
      </c>
      <c r="AU1841">
        <v>0</v>
      </c>
      <c r="AV1841">
        <v>0</v>
      </c>
      <c r="AW1841">
        <v>0</v>
      </c>
      <c r="AX1841">
        <v>0</v>
      </c>
      <c r="AY1841">
        <v>0</v>
      </c>
      <c r="BC1841" t="s">
        <v>63</v>
      </c>
      <c r="BD1841" t="s">
        <v>6429</v>
      </c>
      <c r="BE1841">
        <v>0</v>
      </c>
      <c r="BG1841" t="s">
        <v>1915</v>
      </c>
      <c r="BJ1841" t="s">
        <v>5864</v>
      </c>
    </row>
    <row r="1842" spans="1:62" x14ac:dyDescent="0.35">
      <c r="A1842" t="s">
        <v>5865</v>
      </c>
      <c r="B1842">
        <v>10000</v>
      </c>
      <c r="C1842">
        <v>20000</v>
      </c>
      <c r="D1842">
        <v>45776</v>
      </c>
      <c r="E1842" t="s">
        <v>59</v>
      </c>
      <c r="F1842" t="s">
        <v>5866</v>
      </c>
      <c r="G1842" t="s">
        <v>5863</v>
      </c>
      <c r="I1842">
        <v>2</v>
      </c>
      <c r="J1842" t="s">
        <v>183</v>
      </c>
      <c r="K1842">
        <v>105</v>
      </c>
      <c r="L1842" t="s">
        <v>6067</v>
      </c>
      <c r="M1842" t="s">
        <v>26411</v>
      </c>
      <c r="N1842" t="s">
        <v>281</v>
      </c>
      <c r="O1842" t="s">
        <v>3851</v>
      </c>
      <c r="P1842">
        <v>143</v>
      </c>
      <c r="S1842" s="35">
        <v>45775</v>
      </c>
      <c r="U1842">
        <v>35</v>
      </c>
      <c r="V1842">
        <v>5005</v>
      </c>
      <c r="W1842" t="s">
        <v>65</v>
      </c>
      <c r="X1842" t="s">
        <v>1920</v>
      </c>
      <c r="Y1842">
        <v>0</v>
      </c>
      <c r="Z1842">
        <v>5000</v>
      </c>
      <c r="AA1842">
        <v>5</v>
      </c>
      <c r="AB1842">
        <v>0</v>
      </c>
      <c r="AC1842">
        <v>0</v>
      </c>
      <c r="AD1842">
        <v>0</v>
      </c>
      <c r="AG1842">
        <v>0</v>
      </c>
      <c r="AP1842" t="s">
        <v>1921</v>
      </c>
      <c r="AQ1842" t="s">
        <v>1915</v>
      </c>
      <c r="AR1842" t="s">
        <v>16389</v>
      </c>
      <c r="AT1842">
        <v>0</v>
      </c>
      <c r="AU1842">
        <v>0</v>
      </c>
      <c r="AV1842">
        <v>0</v>
      </c>
      <c r="AW1842">
        <v>0</v>
      </c>
      <c r="AX1842">
        <v>0</v>
      </c>
      <c r="AY1842">
        <v>0</v>
      </c>
      <c r="BC1842" t="s">
        <v>63</v>
      </c>
      <c r="BD1842" t="s">
        <v>6430</v>
      </c>
      <c r="BE1842">
        <v>0</v>
      </c>
      <c r="BG1842" t="s">
        <v>1915</v>
      </c>
      <c r="BJ1842" t="s">
        <v>5864</v>
      </c>
    </row>
    <row r="1843" spans="1:62" x14ac:dyDescent="0.35">
      <c r="A1843" t="s">
        <v>5867</v>
      </c>
      <c r="B1843">
        <v>10000</v>
      </c>
      <c r="C1843">
        <v>20000</v>
      </c>
      <c r="D1843">
        <v>45776</v>
      </c>
      <c r="E1843" t="s">
        <v>59</v>
      </c>
      <c r="F1843" t="s">
        <v>5866</v>
      </c>
      <c r="G1843" t="s">
        <v>5863</v>
      </c>
      <c r="I1843">
        <v>2</v>
      </c>
      <c r="J1843" t="s">
        <v>183</v>
      </c>
      <c r="K1843">
        <v>105</v>
      </c>
      <c r="L1843" t="s">
        <v>6067</v>
      </c>
      <c r="M1843" t="s">
        <v>26411</v>
      </c>
      <c r="N1843" t="s">
        <v>281</v>
      </c>
      <c r="O1843" t="s">
        <v>3851</v>
      </c>
      <c r="P1843">
        <v>143</v>
      </c>
      <c r="S1843" s="35">
        <v>45775</v>
      </c>
      <c r="U1843">
        <v>35</v>
      </c>
      <c r="V1843">
        <v>5005</v>
      </c>
      <c r="W1843" t="s">
        <v>65</v>
      </c>
      <c r="X1843" t="s">
        <v>1925</v>
      </c>
      <c r="Y1843">
        <v>0</v>
      </c>
      <c r="Z1843">
        <v>5000</v>
      </c>
      <c r="AA1843">
        <v>5</v>
      </c>
      <c r="AB1843">
        <v>0</v>
      </c>
      <c r="AC1843">
        <v>0</v>
      </c>
      <c r="AD1843">
        <v>0</v>
      </c>
      <c r="AG1843">
        <v>0</v>
      </c>
      <c r="AP1843" t="s">
        <v>1926</v>
      </c>
      <c r="AQ1843" t="s">
        <v>1915</v>
      </c>
      <c r="AR1843" t="s">
        <v>16389</v>
      </c>
      <c r="AT1843">
        <v>0</v>
      </c>
      <c r="AU1843">
        <v>0</v>
      </c>
      <c r="AV1843">
        <v>0</v>
      </c>
      <c r="AW1843">
        <v>0</v>
      </c>
      <c r="AX1843">
        <v>0</v>
      </c>
      <c r="AY1843">
        <v>0</v>
      </c>
      <c r="BC1843" t="s">
        <v>63</v>
      </c>
      <c r="BD1843" t="s">
        <v>6431</v>
      </c>
      <c r="BE1843">
        <v>0</v>
      </c>
      <c r="BG1843" t="s">
        <v>1915</v>
      </c>
      <c r="BJ1843" t="s">
        <v>5864</v>
      </c>
    </row>
    <row r="1844" spans="1:62" x14ac:dyDescent="0.35">
      <c r="A1844" t="s">
        <v>5868</v>
      </c>
      <c r="B1844">
        <v>10000</v>
      </c>
      <c r="C1844">
        <v>20000</v>
      </c>
      <c r="D1844">
        <v>45776</v>
      </c>
      <c r="E1844" t="s">
        <v>59</v>
      </c>
      <c r="F1844" t="s">
        <v>5862</v>
      </c>
      <c r="G1844" t="s">
        <v>5863</v>
      </c>
      <c r="I1844">
        <v>2</v>
      </c>
      <c r="J1844" t="s">
        <v>183</v>
      </c>
      <c r="K1844">
        <v>105</v>
      </c>
      <c r="L1844" t="s">
        <v>6067</v>
      </c>
      <c r="M1844" t="s">
        <v>26411</v>
      </c>
      <c r="N1844" t="s">
        <v>281</v>
      </c>
      <c r="O1844" t="s">
        <v>3851</v>
      </c>
      <c r="P1844">
        <v>143</v>
      </c>
      <c r="S1844" s="35">
        <v>45775</v>
      </c>
      <c r="U1844">
        <v>35</v>
      </c>
      <c r="V1844">
        <v>5005</v>
      </c>
      <c r="W1844" t="s">
        <v>65</v>
      </c>
      <c r="X1844" t="s">
        <v>1930</v>
      </c>
      <c r="Y1844">
        <v>0</v>
      </c>
      <c r="Z1844">
        <v>5000</v>
      </c>
      <c r="AA1844">
        <v>5</v>
      </c>
      <c r="AB1844">
        <v>0</v>
      </c>
      <c r="AC1844">
        <v>0</v>
      </c>
      <c r="AD1844">
        <v>0</v>
      </c>
      <c r="AG1844">
        <v>0</v>
      </c>
      <c r="AP1844" t="s">
        <v>1931</v>
      </c>
      <c r="AQ1844" t="s">
        <v>1915</v>
      </c>
      <c r="AR1844" t="s">
        <v>16389</v>
      </c>
      <c r="AT1844">
        <v>0</v>
      </c>
      <c r="AU1844">
        <v>0</v>
      </c>
      <c r="AV1844">
        <v>0</v>
      </c>
      <c r="AW1844">
        <v>0</v>
      </c>
      <c r="AX1844">
        <v>0</v>
      </c>
      <c r="AY1844">
        <v>0</v>
      </c>
      <c r="BC1844" t="s">
        <v>63</v>
      </c>
      <c r="BD1844" t="s">
        <v>6432</v>
      </c>
      <c r="BE1844">
        <v>0</v>
      </c>
      <c r="BG1844" t="s">
        <v>1915</v>
      </c>
      <c r="BJ1844" t="s">
        <v>5864</v>
      </c>
    </row>
    <row r="1845" spans="1:62" x14ac:dyDescent="0.35">
      <c r="A1845" t="s">
        <v>5869</v>
      </c>
      <c r="B1845">
        <v>10000</v>
      </c>
      <c r="C1845">
        <v>20000</v>
      </c>
      <c r="D1845">
        <v>45776</v>
      </c>
      <c r="E1845" t="s">
        <v>59</v>
      </c>
      <c r="F1845" t="s">
        <v>5870</v>
      </c>
      <c r="G1845" t="s">
        <v>5863</v>
      </c>
      <c r="I1845">
        <v>2</v>
      </c>
      <c r="J1845" t="s">
        <v>183</v>
      </c>
      <c r="K1845">
        <v>105</v>
      </c>
      <c r="L1845" t="s">
        <v>6067</v>
      </c>
      <c r="M1845" t="s">
        <v>26411</v>
      </c>
      <c r="N1845" t="s">
        <v>281</v>
      </c>
      <c r="O1845" t="s">
        <v>3851</v>
      </c>
      <c r="P1845">
        <v>112</v>
      </c>
      <c r="S1845" s="35">
        <v>45775</v>
      </c>
      <c r="U1845">
        <v>45</v>
      </c>
      <c r="V1845">
        <v>5040</v>
      </c>
      <c r="W1845" t="s">
        <v>65</v>
      </c>
      <c r="X1845" t="s">
        <v>1935</v>
      </c>
      <c r="Y1845">
        <v>0</v>
      </c>
      <c r="Z1845">
        <v>5000</v>
      </c>
      <c r="AA1845">
        <v>40</v>
      </c>
      <c r="AB1845">
        <v>0</v>
      </c>
      <c r="AC1845">
        <v>0</v>
      </c>
      <c r="AD1845">
        <v>0</v>
      </c>
      <c r="AG1845">
        <v>0</v>
      </c>
      <c r="AP1845" t="s">
        <v>1936</v>
      </c>
      <c r="AQ1845" t="s">
        <v>1915</v>
      </c>
      <c r="AR1845" t="s">
        <v>16389</v>
      </c>
      <c r="AT1845">
        <v>0</v>
      </c>
      <c r="AU1845">
        <v>0</v>
      </c>
      <c r="AV1845">
        <v>0</v>
      </c>
      <c r="AW1845">
        <v>0</v>
      </c>
      <c r="AX1845">
        <v>0</v>
      </c>
      <c r="AY1845">
        <v>0</v>
      </c>
      <c r="BC1845" t="s">
        <v>63</v>
      </c>
      <c r="BD1845" t="s">
        <v>6433</v>
      </c>
      <c r="BE1845">
        <v>0</v>
      </c>
      <c r="BG1845" t="s">
        <v>1915</v>
      </c>
      <c r="BJ1845" t="s">
        <v>5864</v>
      </c>
    </row>
    <row r="1846" spans="1:62" x14ac:dyDescent="0.35">
      <c r="A1846" t="s">
        <v>5871</v>
      </c>
      <c r="B1846">
        <v>10000</v>
      </c>
      <c r="C1846">
        <v>20000</v>
      </c>
      <c r="D1846">
        <v>45776</v>
      </c>
      <c r="E1846" t="s">
        <v>59</v>
      </c>
      <c r="F1846" t="s">
        <v>5870</v>
      </c>
      <c r="G1846" t="s">
        <v>5863</v>
      </c>
      <c r="I1846">
        <v>2</v>
      </c>
      <c r="J1846" t="s">
        <v>183</v>
      </c>
      <c r="K1846">
        <v>105</v>
      </c>
      <c r="L1846" t="s">
        <v>6067</v>
      </c>
      <c r="M1846" t="s">
        <v>26411</v>
      </c>
      <c r="N1846" t="s">
        <v>281</v>
      </c>
      <c r="O1846" t="s">
        <v>3851</v>
      </c>
      <c r="P1846">
        <v>143</v>
      </c>
      <c r="S1846" s="35">
        <v>45775</v>
      </c>
      <c r="U1846">
        <v>35</v>
      </c>
      <c r="V1846">
        <v>5005</v>
      </c>
      <c r="W1846" t="s">
        <v>65</v>
      </c>
      <c r="X1846" t="s">
        <v>1940</v>
      </c>
      <c r="Y1846">
        <v>0</v>
      </c>
      <c r="Z1846">
        <v>5000</v>
      </c>
      <c r="AA1846">
        <v>5</v>
      </c>
      <c r="AB1846">
        <v>0</v>
      </c>
      <c r="AC1846">
        <v>0</v>
      </c>
      <c r="AD1846">
        <v>0</v>
      </c>
      <c r="AG1846">
        <v>0</v>
      </c>
      <c r="AP1846" t="s">
        <v>1941</v>
      </c>
      <c r="AQ1846" t="s">
        <v>1915</v>
      </c>
      <c r="AR1846" t="s">
        <v>16389</v>
      </c>
      <c r="AT1846">
        <v>0</v>
      </c>
      <c r="AU1846">
        <v>0</v>
      </c>
      <c r="AV1846">
        <v>0</v>
      </c>
      <c r="AW1846">
        <v>0</v>
      </c>
      <c r="AX1846">
        <v>0</v>
      </c>
      <c r="AY1846">
        <v>0</v>
      </c>
      <c r="BC1846" t="s">
        <v>63</v>
      </c>
      <c r="BD1846" t="s">
        <v>6434</v>
      </c>
      <c r="BE1846">
        <v>0</v>
      </c>
      <c r="BG1846" t="s">
        <v>1915</v>
      </c>
      <c r="BJ1846" t="s">
        <v>5864</v>
      </c>
    </row>
    <row r="1847" spans="1:62" x14ac:dyDescent="0.35">
      <c r="A1847" t="s">
        <v>5872</v>
      </c>
      <c r="B1847">
        <v>10000</v>
      </c>
      <c r="C1847">
        <v>20000</v>
      </c>
      <c r="D1847">
        <v>45776</v>
      </c>
      <c r="E1847" t="s">
        <v>59</v>
      </c>
      <c r="F1847" t="s">
        <v>5866</v>
      </c>
      <c r="G1847" t="s">
        <v>5863</v>
      </c>
      <c r="I1847">
        <v>2</v>
      </c>
      <c r="J1847" t="s">
        <v>183</v>
      </c>
      <c r="K1847">
        <v>105</v>
      </c>
      <c r="L1847" t="s">
        <v>6067</v>
      </c>
      <c r="M1847" t="s">
        <v>26411</v>
      </c>
      <c r="N1847" t="s">
        <v>281</v>
      </c>
      <c r="O1847" t="s">
        <v>3851</v>
      </c>
      <c r="P1847">
        <v>143</v>
      </c>
      <c r="S1847" s="35">
        <v>45775</v>
      </c>
      <c r="U1847">
        <v>35</v>
      </c>
      <c r="V1847">
        <v>5005</v>
      </c>
      <c r="W1847" t="s">
        <v>65</v>
      </c>
      <c r="X1847" t="s">
        <v>1944</v>
      </c>
      <c r="Y1847">
        <v>0</v>
      </c>
      <c r="Z1847">
        <v>5000</v>
      </c>
      <c r="AA1847">
        <v>5</v>
      </c>
      <c r="AB1847">
        <v>0</v>
      </c>
      <c r="AC1847">
        <v>0</v>
      </c>
      <c r="AD1847">
        <v>0</v>
      </c>
      <c r="AG1847">
        <v>0</v>
      </c>
      <c r="AP1847" t="s">
        <v>1945</v>
      </c>
      <c r="AQ1847" t="s">
        <v>1915</v>
      </c>
      <c r="AR1847" t="s">
        <v>16389</v>
      </c>
      <c r="AT1847">
        <v>0</v>
      </c>
      <c r="AU1847">
        <v>0</v>
      </c>
      <c r="AV1847">
        <v>0</v>
      </c>
      <c r="AW1847">
        <v>0</v>
      </c>
      <c r="AX1847">
        <v>0</v>
      </c>
      <c r="AY1847">
        <v>0</v>
      </c>
      <c r="BC1847" t="s">
        <v>63</v>
      </c>
      <c r="BD1847" t="s">
        <v>6435</v>
      </c>
      <c r="BE1847">
        <v>0</v>
      </c>
      <c r="BG1847" t="s">
        <v>1915</v>
      </c>
      <c r="BJ1847" t="s">
        <v>5864</v>
      </c>
    </row>
    <row r="1848" spans="1:62" x14ac:dyDescent="0.35">
      <c r="A1848" t="s">
        <v>5873</v>
      </c>
      <c r="B1848">
        <v>10000</v>
      </c>
      <c r="C1848">
        <v>20000</v>
      </c>
      <c r="D1848">
        <v>45776</v>
      </c>
      <c r="E1848" t="s">
        <v>59</v>
      </c>
      <c r="F1848" t="s">
        <v>5874</v>
      </c>
      <c r="G1848" t="s">
        <v>5875</v>
      </c>
      <c r="I1848">
        <v>2</v>
      </c>
      <c r="J1848" t="s">
        <v>183</v>
      </c>
      <c r="K1848">
        <v>105</v>
      </c>
      <c r="L1848" t="s">
        <v>6067</v>
      </c>
      <c r="M1848" t="s">
        <v>26411</v>
      </c>
      <c r="N1848" t="s">
        <v>281</v>
      </c>
      <c r="O1848" t="s">
        <v>3851</v>
      </c>
      <c r="P1848">
        <v>143</v>
      </c>
      <c r="S1848" s="35">
        <v>45775</v>
      </c>
      <c r="U1848">
        <v>35</v>
      </c>
      <c r="V1848">
        <v>5005</v>
      </c>
      <c r="W1848" t="s">
        <v>65</v>
      </c>
      <c r="X1848" t="s">
        <v>1950</v>
      </c>
      <c r="Y1848">
        <v>0</v>
      </c>
      <c r="Z1848">
        <v>5000</v>
      </c>
      <c r="AA1848">
        <v>5</v>
      </c>
      <c r="AB1848">
        <v>0</v>
      </c>
      <c r="AC1848">
        <v>0</v>
      </c>
      <c r="AD1848">
        <v>0</v>
      </c>
      <c r="AG1848">
        <v>0</v>
      </c>
      <c r="AP1848" t="s">
        <v>1951</v>
      </c>
      <c r="AQ1848" t="s">
        <v>1915</v>
      </c>
      <c r="AR1848" t="s">
        <v>16389</v>
      </c>
      <c r="AT1848">
        <v>0</v>
      </c>
      <c r="AU1848">
        <v>0</v>
      </c>
      <c r="AV1848">
        <v>0</v>
      </c>
      <c r="AW1848">
        <v>0</v>
      </c>
      <c r="AX1848">
        <v>0</v>
      </c>
      <c r="AY1848">
        <v>0</v>
      </c>
      <c r="BC1848" t="s">
        <v>63</v>
      </c>
      <c r="BD1848" t="s">
        <v>6436</v>
      </c>
      <c r="BE1848">
        <v>0</v>
      </c>
      <c r="BG1848" t="s">
        <v>1915</v>
      </c>
      <c r="BJ1848" t="s">
        <v>5876</v>
      </c>
    </row>
    <row r="1849" spans="1:62" x14ac:dyDescent="0.35">
      <c r="A1849" t="s">
        <v>5877</v>
      </c>
      <c r="B1849">
        <v>10000</v>
      </c>
      <c r="C1849">
        <v>20000</v>
      </c>
      <c r="D1849">
        <v>45776</v>
      </c>
      <c r="E1849" t="s">
        <v>59</v>
      </c>
      <c r="F1849" t="s">
        <v>5870</v>
      </c>
      <c r="G1849" t="s">
        <v>5863</v>
      </c>
      <c r="I1849">
        <v>2</v>
      </c>
      <c r="J1849" t="s">
        <v>183</v>
      </c>
      <c r="K1849">
        <v>105</v>
      </c>
      <c r="L1849" t="s">
        <v>6067</v>
      </c>
      <c r="M1849" t="s">
        <v>26411</v>
      </c>
      <c r="N1849" t="s">
        <v>281</v>
      </c>
      <c r="O1849" t="s">
        <v>3851</v>
      </c>
      <c r="P1849">
        <v>67</v>
      </c>
      <c r="S1849" s="35">
        <v>45775</v>
      </c>
      <c r="U1849">
        <v>75</v>
      </c>
      <c r="V1849">
        <v>5025</v>
      </c>
      <c r="W1849" t="s">
        <v>65</v>
      </c>
      <c r="X1849" t="s">
        <v>1956</v>
      </c>
      <c r="Y1849">
        <v>0</v>
      </c>
      <c r="Z1849">
        <v>5000</v>
      </c>
      <c r="AA1849">
        <v>25</v>
      </c>
      <c r="AB1849">
        <v>0</v>
      </c>
      <c r="AC1849">
        <v>0</v>
      </c>
      <c r="AD1849">
        <v>0</v>
      </c>
      <c r="AG1849">
        <v>0</v>
      </c>
      <c r="AP1849" t="s">
        <v>1957</v>
      </c>
      <c r="AQ1849" t="s">
        <v>1915</v>
      </c>
      <c r="AR1849" t="s">
        <v>16389</v>
      </c>
      <c r="AT1849">
        <v>0</v>
      </c>
      <c r="AU1849">
        <v>0</v>
      </c>
      <c r="AV1849">
        <v>0</v>
      </c>
      <c r="AW1849">
        <v>0</v>
      </c>
      <c r="AX1849">
        <v>0</v>
      </c>
      <c r="AY1849">
        <v>0</v>
      </c>
      <c r="BC1849" t="s">
        <v>63</v>
      </c>
      <c r="BD1849" t="s">
        <v>6437</v>
      </c>
      <c r="BE1849">
        <v>0</v>
      </c>
      <c r="BG1849" t="s">
        <v>1915</v>
      </c>
      <c r="BJ1849" t="s">
        <v>5876</v>
      </c>
    </row>
    <row r="1850" spans="1:62" x14ac:dyDescent="0.35">
      <c r="A1850" t="s">
        <v>5878</v>
      </c>
      <c r="B1850">
        <v>10000</v>
      </c>
      <c r="C1850">
        <v>20000</v>
      </c>
      <c r="D1850">
        <v>45776</v>
      </c>
      <c r="E1850" t="s">
        <v>59</v>
      </c>
      <c r="F1850" t="s">
        <v>5879</v>
      </c>
      <c r="G1850" t="s">
        <v>5863</v>
      </c>
      <c r="I1850">
        <v>2</v>
      </c>
      <c r="J1850" t="s">
        <v>183</v>
      </c>
      <c r="K1850">
        <v>105</v>
      </c>
      <c r="L1850" t="s">
        <v>6067</v>
      </c>
      <c r="M1850" t="s">
        <v>26411</v>
      </c>
      <c r="N1850" t="s">
        <v>281</v>
      </c>
      <c r="O1850" t="s">
        <v>3851</v>
      </c>
      <c r="P1850">
        <v>200</v>
      </c>
      <c r="S1850" s="35">
        <v>45775</v>
      </c>
      <c r="U1850">
        <v>25</v>
      </c>
      <c r="V1850">
        <v>5000</v>
      </c>
      <c r="W1850" t="s">
        <v>65</v>
      </c>
      <c r="X1850" t="s">
        <v>1961</v>
      </c>
      <c r="Y1850">
        <v>0</v>
      </c>
      <c r="Z1850">
        <v>5000</v>
      </c>
      <c r="AA1850">
        <v>0</v>
      </c>
      <c r="AB1850">
        <v>0</v>
      </c>
      <c r="AC1850">
        <v>0</v>
      </c>
      <c r="AD1850">
        <v>0</v>
      </c>
      <c r="AG1850">
        <v>0</v>
      </c>
      <c r="AP1850" t="s">
        <v>1962</v>
      </c>
      <c r="AQ1850" t="s">
        <v>1915</v>
      </c>
      <c r="AR1850" t="s">
        <v>16389</v>
      </c>
      <c r="AT1850">
        <v>0</v>
      </c>
      <c r="AU1850">
        <v>0</v>
      </c>
      <c r="AV1850">
        <v>0</v>
      </c>
      <c r="AW1850">
        <v>0</v>
      </c>
      <c r="AX1850">
        <v>0</v>
      </c>
      <c r="AY1850">
        <v>0</v>
      </c>
      <c r="BC1850" t="s">
        <v>63</v>
      </c>
      <c r="BD1850" t="s">
        <v>6438</v>
      </c>
      <c r="BE1850">
        <v>0</v>
      </c>
      <c r="BG1850" t="s">
        <v>1915</v>
      </c>
      <c r="BJ1850" t="s">
        <v>5876</v>
      </c>
    </row>
    <row r="1851" spans="1:62" x14ac:dyDescent="0.35">
      <c r="A1851" t="s">
        <v>5880</v>
      </c>
      <c r="B1851">
        <v>10000</v>
      </c>
      <c r="C1851">
        <v>20000</v>
      </c>
      <c r="D1851">
        <v>45776</v>
      </c>
      <c r="E1851" t="s">
        <v>59</v>
      </c>
      <c r="F1851" t="s">
        <v>5881</v>
      </c>
      <c r="G1851" t="s">
        <v>5875</v>
      </c>
      <c r="I1851">
        <v>2</v>
      </c>
      <c r="J1851" t="s">
        <v>183</v>
      </c>
      <c r="K1851">
        <v>105</v>
      </c>
      <c r="L1851" t="s">
        <v>6067</v>
      </c>
      <c r="M1851" t="s">
        <v>26411</v>
      </c>
      <c r="N1851" t="s">
        <v>281</v>
      </c>
      <c r="O1851" t="s">
        <v>3851</v>
      </c>
      <c r="P1851">
        <v>334</v>
      </c>
      <c r="S1851" s="35">
        <v>45775</v>
      </c>
      <c r="U1851">
        <v>9</v>
      </c>
      <c r="V1851">
        <v>3006</v>
      </c>
      <c r="W1851" t="s">
        <v>65</v>
      </c>
      <c r="X1851" t="s">
        <v>1965</v>
      </c>
      <c r="Y1851">
        <v>0</v>
      </c>
      <c r="Z1851">
        <v>3000</v>
      </c>
      <c r="AA1851">
        <v>6</v>
      </c>
      <c r="AB1851">
        <v>0</v>
      </c>
      <c r="AC1851">
        <v>0</v>
      </c>
      <c r="AD1851">
        <v>0</v>
      </c>
      <c r="AG1851">
        <v>0</v>
      </c>
      <c r="AP1851" t="s">
        <v>1966</v>
      </c>
      <c r="AQ1851" t="s">
        <v>1915</v>
      </c>
      <c r="AR1851" t="s">
        <v>16389</v>
      </c>
      <c r="AT1851">
        <v>0</v>
      </c>
      <c r="AU1851">
        <v>0</v>
      </c>
      <c r="AV1851">
        <v>0</v>
      </c>
      <c r="AW1851">
        <v>0</v>
      </c>
      <c r="AX1851">
        <v>0</v>
      </c>
      <c r="AY1851">
        <v>0</v>
      </c>
      <c r="BC1851" t="s">
        <v>63</v>
      </c>
      <c r="BD1851" t="s">
        <v>6439</v>
      </c>
      <c r="BE1851">
        <v>0</v>
      </c>
      <c r="BG1851" t="s">
        <v>1915</v>
      </c>
      <c r="BJ1851" t="s">
        <v>5876</v>
      </c>
    </row>
    <row r="1852" spans="1:62" x14ac:dyDescent="0.35">
      <c r="A1852" t="s">
        <v>5882</v>
      </c>
      <c r="B1852">
        <v>10000</v>
      </c>
      <c r="C1852">
        <v>20000</v>
      </c>
      <c r="D1852">
        <v>45776</v>
      </c>
      <c r="E1852" t="s">
        <v>59</v>
      </c>
      <c r="F1852" t="s">
        <v>5879</v>
      </c>
      <c r="G1852" t="s">
        <v>5863</v>
      </c>
      <c r="I1852">
        <v>2</v>
      </c>
      <c r="J1852" t="s">
        <v>183</v>
      </c>
      <c r="K1852">
        <v>105</v>
      </c>
      <c r="L1852" t="s">
        <v>6067</v>
      </c>
      <c r="M1852" t="s">
        <v>26411</v>
      </c>
      <c r="N1852" t="s">
        <v>281</v>
      </c>
      <c r="O1852" t="s">
        <v>3851</v>
      </c>
      <c r="P1852">
        <v>250</v>
      </c>
      <c r="S1852" s="35">
        <v>45775</v>
      </c>
      <c r="U1852">
        <v>8</v>
      </c>
      <c r="V1852">
        <v>2000</v>
      </c>
      <c r="W1852" t="s">
        <v>65</v>
      </c>
      <c r="X1852" t="s">
        <v>1970</v>
      </c>
      <c r="Y1852">
        <v>0</v>
      </c>
      <c r="Z1852">
        <v>2000</v>
      </c>
      <c r="AA1852">
        <v>0</v>
      </c>
      <c r="AB1852">
        <v>0</v>
      </c>
      <c r="AC1852">
        <v>0</v>
      </c>
      <c r="AD1852">
        <v>0</v>
      </c>
      <c r="AG1852">
        <v>0</v>
      </c>
      <c r="AP1852" t="s">
        <v>1971</v>
      </c>
      <c r="AQ1852" t="s">
        <v>1915</v>
      </c>
      <c r="AR1852" t="s">
        <v>16389</v>
      </c>
      <c r="AT1852">
        <v>0</v>
      </c>
      <c r="AU1852">
        <v>0</v>
      </c>
      <c r="AV1852">
        <v>0</v>
      </c>
      <c r="AW1852">
        <v>0</v>
      </c>
      <c r="AX1852">
        <v>0</v>
      </c>
      <c r="AY1852">
        <v>0</v>
      </c>
      <c r="BC1852" t="s">
        <v>63</v>
      </c>
      <c r="BD1852" t="s">
        <v>6440</v>
      </c>
      <c r="BE1852">
        <v>0</v>
      </c>
      <c r="BG1852" t="s">
        <v>1915</v>
      </c>
      <c r="BJ1852" t="s">
        <v>5876</v>
      </c>
    </row>
    <row r="1853" spans="1:62" x14ac:dyDescent="0.35">
      <c r="A1853" t="s">
        <v>5883</v>
      </c>
      <c r="B1853">
        <v>10000</v>
      </c>
      <c r="C1853">
        <v>20000</v>
      </c>
      <c r="D1853">
        <v>45776</v>
      </c>
      <c r="E1853" t="s">
        <v>59</v>
      </c>
      <c r="F1853" t="s">
        <v>5870</v>
      </c>
      <c r="G1853" t="s">
        <v>5863</v>
      </c>
      <c r="I1853">
        <v>2</v>
      </c>
      <c r="J1853" t="s">
        <v>183</v>
      </c>
      <c r="K1853">
        <v>105</v>
      </c>
      <c r="L1853" t="s">
        <v>6067</v>
      </c>
      <c r="M1853" t="s">
        <v>26411</v>
      </c>
      <c r="N1853" t="s">
        <v>281</v>
      </c>
      <c r="O1853" t="s">
        <v>3851</v>
      </c>
      <c r="P1853">
        <v>200</v>
      </c>
      <c r="S1853" s="35">
        <v>45775</v>
      </c>
      <c r="U1853">
        <v>15</v>
      </c>
      <c r="V1853">
        <v>3000</v>
      </c>
      <c r="W1853" t="s">
        <v>65</v>
      </c>
      <c r="X1853" t="s">
        <v>1975</v>
      </c>
      <c r="Y1853">
        <v>0</v>
      </c>
      <c r="Z1853">
        <v>3000</v>
      </c>
      <c r="AA1853">
        <v>0</v>
      </c>
      <c r="AB1853">
        <v>0</v>
      </c>
      <c r="AC1853">
        <v>0</v>
      </c>
      <c r="AD1853">
        <v>0</v>
      </c>
      <c r="AG1853">
        <v>0</v>
      </c>
      <c r="AP1853" t="s">
        <v>1976</v>
      </c>
      <c r="AQ1853" t="s">
        <v>1915</v>
      </c>
      <c r="AR1853" t="s">
        <v>16389</v>
      </c>
      <c r="AT1853">
        <v>0</v>
      </c>
      <c r="AU1853">
        <v>0</v>
      </c>
      <c r="AV1853">
        <v>0</v>
      </c>
      <c r="AW1853">
        <v>0</v>
      </c>
      <c r="AX1853">
        <v>0</v>
      </c>
      <c r="AY1853">
        <v>0</v>
      </c>
      <c r="BC1853" t="s">
        <v>63</v>
      </c>
      <c r="BD1853" t="s">
        <v>6441</v>
      </c>
      <c r="BE1853">
        <v>0</v>
      </c>
      <c r="BG1853" t="s">
        <v>1915</v>
      </c>
      <c r="BJ1853" t="s">
        <v>5876</v>
      </c>
    </row>
    <row r="1854" spans="1:62" x14ac:dyDescent="0.35">
      <c r="A1854" t="s">
        <v>5884</v>
      </c>
      <c r="B1854">
        <v>10000</v>
      </c>
      <c r="C1854">
        <v>20000</v>
      </c>
      <c r="D1854">
        <v>45776</v>
      </c>
      <c r="E1854" t="s">
        <v>59</v>
      </c>
      <c r="F1854" t="s">
        <v>5881</v>
      </c>
      <c r="G1854" t="s">
        <v>5875</v>
      </c>
      <c r="I1854">
        <v>2</v>
      </c>
      <c r="J1854" t="s">
        <v>183</v>
      </c>
      <c r="K1854">
        <v>105</v>
      </c>
      <c r="L1854" t="s">
        <v>6067</v>
      </c>
      <c r="M1854" t="s">
        <v>26411</v>
      </c>
      <c r="N1854" t="s">
        <v>281</v>
      </c>
      <c r="O1854" t="s">
        <v>3851</v>
      </c>
      <c r="P1854">
        <v>334</v>
      </c>
      <c r="S1854" s="35">
        <v>45775</v>
      </c>
      <c r="U1854">
        <v>3</v>
      </c>
      <c r="V1854">
        <v>1002</v>
      </c>
      <c r="W1854" t="s">
        <v>65</v>
      </c>
      <c r="X1854" t="s">
        <v>1979</v>
      </c>
      <c r="Y1854">
        <v>0</v>
      </c>
      <c r="Z1854">
        <v>1000</v>
      </c>
      <c r="AA1854">
        <v>2</v>
      </c>
      <c r="AB1854">
        <v>0</v>
      </c>
      <c r="AC1854">
        <v>0</v>
      </c>
      <c r="AD1854">
        <v>0</v>
      </c>
      <c r="AG1854">
        <v>0</v>
      </c>
      <c r="AP1854" t="s">
        <v>1980</v>
      </c>
      <c r="AQ1854" t="s">
        <v>1915</v>
      </c>
      <c r="AR1854" t="s">
        <v>16389</v>
      </c>
      <c r="AT1854">
        <v>0</v>
      </c>
      <c r="AU1854">
        <v>0</v>
      </c>
      <c r="AV1854">
        <v>0</v>
      </c>
      <c r="AW1854">
        <v>0</v>
      </c>
      <c r="AX1854">
        <v>0</v>
      </c>
      <c r="AY1854">
        <v>0</v>
      </c>
      <c r="BC1854" t="s">
        <v>63</v>
      </c>
      <c r="BD1854" t="s">
        <v>6442</v>
      </c>
      <c r="BE1854">
        <v>0</v>
      </c>
      <c r="BG1854" t="s">
        <v>1915</v>
      </c>
      <c r="BJ1854" t="s">
        <v>5876</v>
      </c>
    </row>
    <row r="1855" spans="1:62" x14ac:dyDescent="0.35">
      <c r="A1855" t="s">
        <v>6443</v>
      </c>
      <c r="B1855">
        <v>10000</v>
      </c>
      <c r="C1855">
        <v>10000</v>
      </c>
      <c r="D1855">
        <v>45784</v>
      </c>
      <c r="E1855" t="s">
        <v>59</v>
      </c>
      <c r="F1855" t="s">
        <v>6444</v>
      </c>
      <c r="G1855" t="s">
        <v>6445</v>
      </c>
      <c r="I1855">
        <v>1</v>
      </c>
      <c r="J1855" t="s">
        <v>183</v>
      </c>
      <c r="K1855">
        <v>88</v>
      </c>
      <c r="L1855" t="s">
        <v>6058</v>
      </c>
      <c r="M1855" t="s">
        <v>26406</v>
      </c>
      <c r="N1855" t="s">
        <v>144</v>
      </c>
      <c r="O1855" t="s">
        <v>3855</v>
      </c>
      <c r="P1855">
        <v>2000</v>
      </c>
      <c r="S1855" s="35">
        <v>45775</v>
      </c>
      <c r="U1855">
        <v>1</v>
      </c>
      <c r="V1855">
        <v>2000</v>
      </c>
      <c r="W1855" t="s">
        <v>65</v>
      </c>
      <c r="X1855">
        <v>107343420001</v>
      </c>
      <c r="Y1855">
        <v>0</v>
      </c>
      <c r="Z1855">
        <v>1400</v>
      </c>
      <c r="AA1855">
        <v>600</v>
      </c>
      <c r="AB1855">
        <v>0</v>
      </c>
      <c r="AC1855">
        <v>0</v>
      </c>
      <c r="AD1855">
        <v>0</v>
      </c>
      <c r="AG1855">
        <v>0</v>
      </c>
      <c r="AP1855">
        <v>10734342</v>
      </c>
      <c r="AQ1855" t="s">
        <v>282</v>
      </c>
      <c r="AR1855" t="s">
        <v>14518</v>
      </c>
      <c r="AT1855">
        <v>0</v>
      </c>
      <c r="AU1855">
        <v>0</v>
      </c>
      <c r="AV1855">
        <v>0</v>
      </c>
      <c r="AW1855">
        <v>0</v>
      </c>
      <c r="AX1855">
        <v>0</v>
      </c>
      <c r="AY1855">
        <v>0</v>
      </c>
      <c r="BC1855" t="s">
        <v>63</v>
      </c>
      <c r="BD1855" t="s">
        <v>6446</v>
      </c>
      <c r="BE1855">
        <v>0</v>
      </c>
      <c r="BG1855" t="s">
        <v>282</v>
      </c>
      <c r="BJ1855" t="s">
        <v>6447</v>
      </c>
    </row>
    <row r="1856" spans="1:62" x14ac:dyDescent="0.35">
      <c r="A1856" t="s">
        <v>3929</v>
      </c>
      <c r="B1856">
        <v>10000</v>
      </c>
      <c r="C1856">
        <v>10000</v>
      </c>
      <c r="D1856">
        <v>45775</v>
      </c>
      <c r="E1856" t="s">
        <v>59</v>
      </c>
      <c r="F1856" t="s">
        <v>3930</v>
      </c>
      <c r="G1856" t="s">
        <v>2902</v>
      </c>
      <c r="I1856">
        <v>1</v>
      </c>
      <c r="J1856" t="s">
        <v>183</v>
      </c>
      <c r="K1856">
        <v>82</v>
      </c>
      <c r="L1856" t="s">
        <v>6057</v>
      </c>
      <c r="M1856" t="s">
        <v>26408</v>
      </c>
      <c r="N1856" t="s">
        <v>352</v>
      </c>
      <c r="O1856" t="s">
        <v>3798</v>
      </c>
      <c r="P1856">
        <v>250</v>
      </c>
      <c r="S1856" s="35">
        <v>45775</v>
      </c>
      <c r="U1856">
        <v>4</v>
      </c>
      <c r="V1856">
        <v>1000</v>
      </c>
      <c r="W1856" t="s">
        <v>65</v>
      </c>
      <c r="X1856" t="s">
        <v>3932</v>
      </c>
      <c r="Y1856">
        <v>0</v>
      </c>
      <c r="Z1856">
        <v>1000</v>
      </c>
      <c r="AA1856">
        <v>0</v>
      </c>
      <c r="AB1856">
        <v>0</v>
      </c>
      <c r="AC1856">
        <v>0</v>
      </c>
      <c r="AD1856">
        <v>0</v>
      </c>
      <c r="AG1856">
        <v>0</v>
      </c>
      <c r="AP1856" t="s">
        <v>3933</v>
      </c>
      <c r="AQ1856" t="s">
        <v>225</v>
      </c>
      <c r="AR1856" t="s">
        <v>23604</v>
      </c>
      <c r="AT1856">
        <v>0</v>
      </c>
      <c r="AU1856">
        <v>0</v>
      </c>
      <c r="AV1856">
        <v>0</v>
      </c>
      <c r="AW1856">
        <v>0</v>
      </c>
      <c r="AX1856">
        <v>0</v>
      </c>
      <c r="AY1856">
        <v>0</v>
      </c>
      <c r="BC1856" t="s">
        <v>63</v>
      </c>
      <c r="BD1856" t="s">
        <v>6448</v>
      </c>
      <c r="BE1856">
        <v>0</v>
      </c>
      <c r="BG1856" t="s">
        <v>225</v>
      </c>
      <c r="BJ1856" t="s">
        <v>3934</v>
      </c>
    </row>
    <row r="1857" spans="1:62" x14ac:dyDescent="0.35">
      <c r="A1857" t="s">
        <v>3935</v>
      </c>
      <c r="B1857">
        <v>10000</v>
      </c>
      <c r="C1857">
        <v>10000</v>
      </c>
      <c r="D1857">
        <v>45775</v>
      </c>
      <c r="E1857" t="s">
        <v>59</v>
      </c>
      <c r="F1857" t="s">
        <v>3936</v>
      </c>
      <c r="G1857" t="s">
        <v>719</v>
      </c>
      <c r="I1857">
        <v>1</v>
      </c>
      <c r="J1857" t="s">
        <v>183</v>
      </c>
      <c r="K1857">
        <v>82</v>
      </c>
      <c r="L1857" t="s">
        <v>6057</v>
      </c>
      <c r="M1857" t="s">
        <v>26408</v>
      </c>
      <c r="N1857" t="s">
        <v>352</v>
      </c>
      <c r="O1857" t="s">
        <v>3798</v>
      </c>
      <c r="P1857">
        <v>1429</v>
      </c>
      <c r="S1857" s="35">
        <v>45775</v>
      </c>
      <c r="U1857">
        <v>7</v>
      </c>
      <c r="V1857">
        <v>10003</v>
      </c>
      <c r="W1857" t="s">
        <v>65</v>
      </c>
      <c r="X1857" t="s">
        <v>3938</v>
      </c>
      <c r="Y1857">
        <v>0</v>
      </c>
      <c r="Z1857">
        <v>10000</v>
      </c>
      <c r="AA1857">
        <v>3</v>
      </c>
      <c r="AB1857">
        <v>0</v>
      </c>
      <c r="AC1857">
        <v>0</v>
      </c>
      <c r="AD1857">
        <v>0</v>
      </c>
      <c r="AG1857">
        <v>0</v>
      </c>
      <c r="AP1857" t="s">
        <v>3939</v>
      </c>
      <c r="AQ1857" t="s">
        <v>225</v>
      </c>
      <c r="AR1857" t="s">
        <v>23604</v>
      </c>
      <c r="AT1857">
        <v>0</v>
      </c>
      <c r="AU1857">
        <v>0</v>
      </c>
      <c r="AV1857">
        <v>0</v>
      </c>
      <c r="AW1857">
        <v>0</v>
      </c>
      <c r="AX1857">
        <v>0</v>
      </c>
      <c r="AY1857">
        <v>0</v>
      </c>
      <c r="BC1857" t="s">
        <v>63</v>
      </c>
      <c r="BD1857" t="s">
        <v>6449</v>
      </c>
      <c r="BE1857">
        <v>0</v>
      </c>
      <c r="BG1857" t="s">
        <v>225</v>
      </c>
      <c r="BJ1857" t="s">
        <v>3934</v>
      </c>
    </row>
    <row r="1858" spans="1:62" x14ac:dyDescent="0.35">
      <c r="A1858" t="s">
        <v>3940</v>
      </c>
      <c r="B1858">
        <v>10000</v>
      </c>
      <c r="C1858">
        <v>10000</v>
      </c>
      <c r="D1858">
        <v>45775</v>
      </c>
      <c r="E1858" t="s">
        <v>59</v>
      </c>
      <c r="F1858">
        <v>0.45313657407407409</v>
      </c>
      <c r="G1858" t="s">
        <v>1528</v>
      </c>
      <c r="I1858">
        <v>1</v>
      </c>
      <c r="J1858" t="s">
        <v>183</v>
      </c>
      <c r="K1858">
        <v>82</v>
      </c>
      <c r="L1858" t="s">
        <v>6057</v>
      </c>
      <c r="M1858" t="s">
        <v>26408</v>
      </c>
      <c r="N1858" t="s">
        <v>352</v>
      </c>
      <c r="O1858" t="s">
        <v>3798</v>
      </c>
      <c r="P1858">
        <v>334</v>
      </c>
      <c r="S1858" s="35">
        <v>45775</v>
      </c>
      <c r="U1858">
        <v>3</v>
      </c>
      <c r="V1858">
        <v>1002</v>
      </c>
      <c r="W1858" t="s">
        <v>65</v>
      </c>
      <c r="X1858" t="s">
        <v>3942</v>
      </c>
      <c r="Y1858">
        <v>0</v>
      </c>
      <c r="Z1858">
        <v>1000</v>
      </c>
      <c r="AA1858">
        <v>2</v>
      </c>
      <c r="AB1858">
        <v>0</v>
      </c>
      <c r="AC1858">
        <v>0</v>
      </c>
      <c r="AD1858">
        <v>0</v>
      </c>
      <c r="AG1858">
        <v>0</v>
      </c>
      <c r="AP1858" t="s">
        <v>3943</v>
      </c>
      <c r="AQ1858" t="s">
        <v>225</v>
      </c>
      <c r="AR1858" t="s">
        <v>23604</v>
      </c>
      <c r="AT1858">
        <v>0</v>
      </c>
      <c r="AU1858">
        <v>0</v>
      </c>
      <c r="AV1858">
        <v>0</v>
      </c>
      <c r="AW1858">
        <v>0</v>
      </c>
      <c r="AX1858">
        <v>0</v>
      </c>
      <c r="AY1858">
        <v>0</v>
      </c>
      <c r="BC1858" t="s">
        <v>63</v>
      </c>
      <c r="BD1858" t="s">
        <v>6450</v>
      </c>
      <c r="BE1858">
        <v>0</v>
      </c>
      <c r="BG1858" t="s">
        <v>225</v>
      </c>
      <c r="BJ1858" t="s">
        <v>3934</v>
      </c>
    </row>
    <row r="1859" spans="1:62" x14ac:dyDescent="0.35">
      <c r="A1859" t="s">
        <v>3944</v>
      </c>
      <c r="B1859">
        <v>10000</v>
      </c>
      <c r="C1859">
        <v>10000</v>
      </c>
      <c r="D1859">
        <v>45775</v>
      </c>
      <c r="E1859" t="s">
        <v>59</v>
      </c>
      <c r="F1859" t="s">
        <v>3930</v>
      </c>
      <c r="G1859" t="s">
        <v>2902</v>
      </c>
      <c r="I1859">
        <v>1</v>
      </c>
      <c r="J1859" t="s">
        <v>183</v>
      </c>
      <c r="K1859">
        <v>82</v>
      </c>
      <c r="L1859" t="s">
        <v>6057</v>
      </c>
      <c r="M1859" t="s">
        <v>26408</v>
      </c>
      <c r="N1859" t="s">
        <v>352</v>
      </c>
      <c r="O1859" t="s">
        <v>3798</v>
      </c>
      <c r="P1859">
        <v>1000</v>
      </c>
      <c r="S1859" s="35">
        <v>45775</v>
      </c>
      <c r="U1859">
        <v>4</v>
      </c>
      <c r="V1859">
        <v>4000</v>
      </c>
      <c r="W1859" t="s">
        <v>65</v>
      </c>
      <c r="X1859" t="s">
        <v>3932</v>
      </c>
      <c r="Y1859">
        <v>0</v>
      </c>
      <c r="Z1859">
        <v>4000</v>
      </c>
      <c r="AA1859">
        <v>0</v>
      </c>
      <c r="AB1859">
        <v>0</v>
      </c>
      <c r="AC1859">
        <v>0</v>
      </c>
      <c r="AD1859">
        <v>0</v>
      </c>
      <c r="AG1859">
        <v>0</v>
      </c>
      <c r="AP1859" t="s">
        <v>3933</v>
      </c>
      <c r="AQ1859" t="s">
        <v>225</v>
      </c>
      <c r="AR1859" t="s">
        <v>23604</v>
      </c>
      <c r="AT1859">
        <v>0</v>
      </c>
      <c r="AU1859">
        <v>0</v>
      </c>
      <c r="AV1859">
        <v>0</v>
      </c>
      <c r="AW1859">
        <v>0</v>
      </c>
      <c r="AX1859">
        <v>0</v>
      </c>
      <c r="AY1859">
        <v>0</v>
      </c>
      <c r="BC1859" t="s">
        <v>63</v>
      </c>
      <c r="BD1859" t="s">
        <v>6004</v>
      </c>
      <c r="BE1859">
        <v>0</v>
      </c>
      <c r="BG1859" t="s">
        <v>225</v>
      </c>
      <c r="BJ1859" t="s">
        <v>3945</v>
      </c>
    </row>
    <row r="1860" spans="1:62" x14ac:dyDescent="0.35">
      <c r="A1860" t="s">
        <v>3946</v>
      </c>
      <c r="B1860">
        <v>10000</v>
      </c>
      <c r="C1860">
        <v>10000</v>
      </c>
      <c r="D1860">
        <v>45775</v>
      </c>
      <c r="E1860" t="s">
        <v>59</v>
      </c>
      <c r="F1860">
        <v>0.45313657407407409</v>
      </c>
      <c r="G1860" t="s">
        <v>1528</v>
      </c>
      <c r="I1860">
        <v>1</v>
      </c>
      <c r="J1860" t="s">
        <v>183</v>
      </c>
      <c r="K1860">
        <v>82</v>
      </c>
      <c r="L1860" t="s">
        <v>6057</v>
      </c>
      <c r="M1860" t="s">
        <v>26408</v>
      </c>
      <c r="N1860" t="s">
        <v>352</v>
      </c>
      <c r="O1860" t="s">
        <v>3798</v>
      </c>
      <c r="P1860">
        <v>334</v>
      </c>
      <c r="S1860" s="35">
        <v>45775</v>
      </c>
      <c r="U1860">
        <v>3</v>
      </c>
      <c r="V1860">
        <v>1002</v>
      </c>
      <c r="W1860" t="s">
        <v>65</v>
      </c>
      <c r="X1860" t="s">
        <v>3942</v>
      </c>
      <c r="Y1860">
        <v>0</v>
      </c>
      <c r="Z1860">
        <v>1000</v>
      </c>
      <c r="AA1860">
        <v>2</v>
      </c>
      <c r="AB1860">
        <v>0</v>
      </c>
      <c r="AC1860">
        <v>0</v>
      </c>
      <c r="AD1860">
        <v>0</v>
      </c>
      <c r="AG1860">
        <v>0</v>
      </c>
      <c r="AP1860" t="s">
        <v>3943</v>
      </c>
      <c r="AQ1860" t="s">
        <v>225</v>
      </c>
      <c r="AR1860" t="s">
        <v>23604</v>
      </c>
      <c r="AT1860">
        <v>0</v>
      </c>
      <c r="AU1860">
        <v>0</v>
      </c>
      <c r="AV1860">
        <v>0</v>
      </c>
      <c r="AW1860">
        <v>0</v>
      </c>
      <c r="AX1860">
        <v>0</v>
      </c>
      <c r="AY1860">
        <v>0</v>
      </c>
      <c r="BC1860" t="s">
        <v>63</v>
      </c>
      <c r="BD1860" t="s">
        <v>6005</v>
      </c>
      <c r="BE1860">
        <v>0</v>
      </c>
      <c r="BG1860" t="s">
        <v>225</v>
      </c>
      <c r="BJ1860" t="s">
        <v>3945</v>
      </c>
    </row>
    <row r="1861" spans="1:62" x14ac:dyDescent="0.35">
      <c r="A1861" t="s">
        <v>3947</v>
      </c>
      <c r="B1861">
        <v>10000</v>
      </c>
      <c r="C1861">
        <v>10000</v>
      </c>
      <c r="D1861">
        <v>45775</v>
      </c>
      <c r="E1861" t="s">
        <v>59</v>
      </c>
      <c r="F1861" t="s">
        <v>3936</v>
      </c>
      <c r="G1861" t="s">
        <v>3948</v>
      </c>
      <c r="I1861">
        <v>1</v>
      </c>
      <c r="J1861" t="s">
        <v>183</v>
      </c>
      <c r="K1861">
        <v>112</v>
      </c>
      <c r="L1861" t="s">
        <v>6044</v>
      </c>
      <c r="M1861" t="s">
        <v>26408</v>
      </c>
      <c r="N1861" t="s">
        <v>2634</v>
      </c>
      <c r="O1861" t="s">
        <v>3856</v>
      </c>
      <c r="P1861">
        <v>4608</v>
      </c>
      <c r="Q1861">
        <f>(P1861/20)+45</f>
        <v>275.39999999999998</v>
      </c>
      <c r="R1861" s="34">
        <f>Q1861/60</f>
        <v>4.59</v>
      </c>
      <c r="S1861" s="35">
        <v>45775</v>
      </c>
      <c r="U1861">
        <v>14</v>
      </c>
      <c r="V1861">
        <v>64512</v>
      </c>
      <c r="W1861" t="s">
        <v>65</v>
      </c>
      <c r="X1861">
        <v>86.915900010000001</v>
      </c>
      <c r="Y1861">
        <v>0</v>
      </c>
      <c r="Z1861">
        <v>64500</v>
      </c>
      <c r="AA1861">
        <v>12</v>
      </c>
      <c r="AB1861">
        <v>0</v>
      </c>
      <c r="AC1861">
        <v>0</v>
      </c>
      <c r="AD1861">
        <v>0</v>
      </c>
      <c r="AG1861">
        <v>0</v>
      </c>
      <c r="AP1861">
        <v>86.915899999999993</v>
      </c>
      <c r="AQ1861" t="s">
        <v>1048</v>
      </c>
      <c r="AR1861" t="s">
        <v>13477</v>
      </c>
      <c r="AT1861">
        <v>0</v>
      </c>
      <c r="AU1861">
        <v>0</v>
      </c>
      <c r="AV1861">
        <v>0</v>
      </c>
      <c r="AW1861">
        <v>0</v>
      </c>
      <c r="AX1861">
        <v>0</v>
      </c>
      <c r="AY1861">
        <v>0</v>
      </c>
      <c r="BC1861" t="s">
        <v>63</v>
      </c>
      <c r="BD1861" t="s">
        <v>6451</v>
      </c>
      <c r="BE1861">
        <v>0</v>
      </c>
      <c r="BG1861" t="s">
        <v>1048</v>
      </c>
      <c r="BJ1861" t="s">
        <v>3949</v>
      </c>
    </row>
    <row r="1862" spans="1:62" x14ac:dyDescent="0.35">
      <c r="A1862" t="s">
        <v>3950</v>
      </c>
      <c r="B1862">
        <v>10000</v>
      </c>
      <c r="C1862">
        <v>10000</v>
      </c>
      <c r="D1862">
        <v>45775</v>
      </c>
      <c r="E1862" t="s">
        <v>59</v>
      </c>
      <c r="F1862" t="s">
        <v>3871</v>
      </c>
      <c r="G1862" t="s">
        <v>3951</v>
      </c>
      <c r="I1862">
        <v>1</v>
      </c>
      <c r="J1862" t="s">
        <v>183</v>
      </c>
      <c r="K1862">
        <v>82</v>
      </c>
      <c r="L1862" t="s">
        <v>6057</v>
      </c>
      <c r="M1862" t="s">
        <v>26408</v>
      </c>
      <c r="N1862" t="s">
        <v>352</v>
      </c>
      <c r="O1862" t="s">
        <v>3798</v>
      </c>
      <c r="P1862">
        <v>1000</v>
      </c>
      <c r="S1862" s="35">
        <v>45775</v>
      </c>
      <c r="U1862">
        <v>10</v>
      </c>
      <c r="V1862">
        <v>10000</v>
      </c>
      <c r="W1862" t="s">
        <v>65</v>
      </c>
      <c r="X1862" t="s">
        <v>3952</v>
      </c>
      <c r="Y1862">
        <v>0</v>
      </c>
      <c r="Z1862">
        <v>10000</v>
      </c>
      <c r="AA1862">
        <v>0</v>
      </c>
      <c r="AB1862">
        <v>0</v>
      </c>
      <c r="AC1862">
        <v>0</v>
      </c>
      <c r="AD1862">
        <v>0</v>
      </c>
      <c r="AG1862">
        <v>0</v>
      </c>
      <c r="AP1862" t="s">
        <v>3953</v>
      </c>
      <c r="AQ1862" t="s">
        <v>622</v>
      </c>
      <c r="AR1862" t="s">
        <v>24955</v>
      </c>
      <c r="AT1862">
        <v>0</v>
      </c>
      <c r="AU1862">
        <v>0</v>
      </c>
      <c r="AV1862">
        <v>0</v>
      </c>
      <c r="AW1862">
        <v>0</v>
      </c>
      <c r="AX1862">
        <v>0</v>
      </c>
      <c r="AY1862">
        <v>0</v>
      </c>
      <c r="BC1862" t="s">
        <v>63</v>
      </c>
      <c r="BD1862" t="s">
        <v>6006</v>
      </c>
      <c r="BE1862">
        <v>0</v>
      </c>
      <c r="BG1862" t="s">
        <v>622</v>
      </c>
      <c r="BJ1862" t="s">
        <v>3954</v>
      </c>
    </row>
    <row r="1863" spans="1:62" x14ac:dyDescent="0.35">
      <c r="A1863" t="s">
        <v>6452</v>
      </c>
      <c r="B1863">
        <v>10000</v>
      </c>
      <c r="C1863">
        <v>10000</v>
      </c>
      <c r="D1863">
        <v>45783</v>
      </c>
      <c r="E1863" t="s">
        <v>59</v>
      </c>
      <c r="F1863" t="s">
        <v>6453</v>
      </c>
      <c r="G1863" t="s">
        <v>6454</v>
      </c>
      <c r="I1863">
        <v>1</v>
      </c>
      <c r="J1863" t="s">
        <v>183</v>
      </c>
      <c r="K1863">
        <v>88</v>
      </c>
      <c r="L1863" t="s">
        <v>6058</v>
      </c>
      <c r="M1863" t="s">
        <v>26406</v>
      </c>
      <c r="N1863" t="s">
        <v>144</v>
      </c>
      <c r="O1863" t="s">
        <v>3855</v>
      </c>
      <c r="P1863">
        <v>800</v>
      </c>
      <c r="S1863" s="35">
        <v>45775</v>
      </c>
      <c r="U1863">
        <v>1</v>
      </c>
      <c r="V1863">
        <v>800</v>
      </c>
      <c r="W1863" t="s">
        <v>65</v>
      </c>
      <c r="X1863">
        <v>107324230001</v>
      </c>
      <c r="Y1863">
        <v>0</v>
      </c>
      <c r="Z1863">
        <v>500</v>
      </c>
      <c r="AA1863">
        <v>300</v>
      </c>
      <c r="AB1863">
        <v>0</v>
      </c>
      <c r="AC1863">
        <v>0</v>
      </c>
      <c r="AD1863">
        <v>0</v>
      </c>
      <c r="AG1863">
        <v>0</v>
      </c>
      <c r="AP1863">
        <v>10732423</v>
      </c>
      <c r="AQ1863" t="s">
        <v>282</v>
      </c>
      <c r="AR1863" t="s">
        <v>14518</v>
      </c>
      <c r="AT1863">
        <v>0</v>
      </c>
      <c r="AU1863">
        <v>0</v>
      </c>
      <c r="AV1863">
        <v>0</v>
      </c>
      <c r="AW1863">
        <v>0</v>
      </c>
      <c r="AX1863">
        <v>0</v>
      </c>
      <c r="AY1863">
        <v>0</v>
      </c>
      <c r="BC1863" t="s">
        <v>63</v>
      </c>
      <c r="BD1863" t="s">
        <v>6455</v>
      </c>
      <c r="BE1863">
        <v>0</v>
      </c>
      <c r="BG1863" t="s">
        <v>282</v>
      </c>
      <c r="BJ1863" t="s">
        <v>6456</v>
      </c>
    </row>
    <row r="1864" spans="1:62" x14ac:dyDescent="0.35">
      <c r="A1864" t="s">
        <v>3955</v>
      </c>
      <c r="B1864">
        <v>10000</v>
      </c>
      <c r="C1864">
        <v>10000</v>
      </c>
      <c r="D1864">
        <v>45775</v>
      </c>
      <c r="E1864" t="s">
        <v>59</v>
      </c>
      <c r="F1864" t="s">
        <v>3899</v>
      </c>
      <c r="G1864" t="s">
        <v>2739</v>
      </c>
      <c r="I1864">
        <v>1</v>
      </c>
      <c r="J1864" t="s">
        <v>183</v>
      </c>
      <c r="K1864">
        <v>59</v>
      </c>
      <c r="L1864" t="s">
        <v>6045</v>
      </c>
      <c r="M1864" t="s">
        <v>26405</v>
      </c>
      <c r="N1864" t="s">
        <v>73</v>
      </c>
      <c r="O1864" t="s">
        <v>3811</v>
      </c>
      <c r="P1864">
        <v>3098</v>
      </c>
      <c r="Q1864">
        <f t="shared" ref="Q1864:Q1867" si="497">(P1864/40)+45</f>
        <v>122.45</v>
      </c>
      <c r="R1864" s="34">
        <f t="shared" ref="R1864:R1867" si="498">Q1864/60</f>
        <v>2.0408333333333335</v>
      </c>
      <c r="S1864" s="35">
        <v>45775</v>
      </c>
      <c r="U1864">
        <v>4</v>
      </c>
      <c r="V1864">
        <v>12392</v>
      </c>
      <c r="W1864" t="s">
        <v>65</v>
      </c>
      <c r="X1864">
        <v>150487590001</v>
      </c>
      <c r="Y1864">
        <v>0</v>
      </c>
      <c r="Z1864">
        <v>12392</v>
      </c>
      <c r="AA1864">
        <v>0</v>
      </c>
      <c r="AB1864">
        <v>0</v>
      </c>
      <c r="AC1864">
        <v>0</v>
      </c>
      <c r="AD1864">
        <v>0</v>
      </c>
      <c r="AG1864">
        <v>0</v>
      </c>
      <c r="AP1864">
        <v>15048759</v>
      </c>
      <c r="AQ1864" t="s">
        <v>571</v>
      </c>
      <c r="AR1864" t="s">
        <v>14937</v>
      </c>
      <c r="AT1864">
        <v>0</v>
      </c>
      <c r="AU1864">
        <v>0</v>
      </c>
      <c r="AV1864">
        <v>0</v>
      </c>
      <c r="AW1864">
        <v>0</v>
      </c>
      <c r="AX1864">
        <v>0</v>
      </c>
      <c r="AY1864">
        <v>0</v>
      </c>
      <c r="BC1864" t="s">
        <v>63</v>
      </c>
      <c r="BD1864" t="s">
        <v>6457</v>
      </c>
      <c r="BE1864">
        <v>0</v>
      </c>
      <c r="BG1864" t="s">
        <v>571</v>
      </c>
      <c r="BJ1864" t="s">
        <v>3956</v>
      </c>
    </row>
    <row r="1865" spans="1:62" x14ac:dyDescent="0.35">
      <c r="A1865" t="s">
        <v>3957</v>
      </c>
      <c r="B1865">
        <v>10000</v>
      </c>
      <c r="C1865">
        <v>10000</v>
      </c>
      <c r="D1865">
        <v>45775</v>
      </c>
      <c r="E1865" t="s">
        <v>59</v>
      </c>
      <c r="F1865" t="s">
        <v>3899</v>
      </c>
      <c r="G1865" t="s">
        <v>2739</v>
      </c>
      <c r="I1865">
        <v>1</v>
      </c>
      <c r="J1865" t="s">
        <v>183</v>
      </c>
      <c r="K1865">
        <v>59</v>
      </c>
      <c r="L1865" t="s">
        <v>6045</v>
      </c>
      <c r="M1865" t="s">
        <v>26405</v>
      </c>
      <c r="N1865" t="s">
        <v>73</v>
      </c>
      <c r="O1865" t="s">
        <v>3811</v>
      </c>
      <c r="P1865">
        <v>3098</v>
      </c>
      <c r="Q1865">
        <f t="shared" si="497"/>
        <v>122.45</v>
      </c>
      <c r="R1865" s="34">
        <f t="shared" si="498"/>
        <v>2.0408333333333335</v>
      </c>
      <c r="S1865" s="35">
        <v>45775</v>
      </c>
      <c r="U1865">
        <v>4</v>
      </c>
      <c r="V1865">
        <v>12392</v>
      </c>
      <c r="W1865" t="s">
        <v>65</v>
      </c>
      <c r="X1865">
        <v>150487590001</v>
      </c>
      <c r="Y1865">
        <v>0</v>
      </c>
      <c r="Z1865">
        <v>12392</v>
      </c>
      <c r="AA1865">
        <v>0</v>
      </c>
      <c r="AB1865">
        <v>0</v>
      </c>
      <c r="AC1865">
        <v>0</v>
      </c>
      <c r="AD1865">
        <v>0</v>
      </c>
      <c r="AG1865">
        <v>0</v>
      </c>
      <c r="AP1865">
        <v>15048759</v>
      </c>
      <c r="AQ1865" t="s">
        <v>571</v>
      </c>
      <c r="AR1865" t="s">
        <v>14937</v>
      </c>
      <c r="AT1865">
        <v>0</v>
      </c>
      <c r="AU1865">
        <v>0</v>
      </c>
      <c r="AV1865">
        <v>0</v>
      </c>
      <c r="AW1865">
        <v>0</v>
      </c>
      <c r="AX1865">
        <v>0</v>
      </c>
      <c r="AY1865">
        <v>0</v>
      </c>
      <c r="BC1865" t="s">
        <v>63</v>
      </c>
      <c r="BD1865" t="s">
        <v>6458</v>
      </c>
      <c r="BE1865">
        <v>0</v>
      </c>
      <c r="BG1865" t="s">
        <v>571</v>
      </c>
      <c r="BJ1865" t="s">
        <v>3958</v>
      </c>
    </row>
    <row r="1866" spans="1:62" x14ac:dyDescent="0.35">
      <c r="A1866" t="s">
        <v>4115</v>
      </c>
      <c r="B1866">
        <v>10000</v>
      </c>
      <c r="C1866">
        <v>10000</v>
      </c>
      <c r="D1866">
        <v>45776</v>
      </c>
      <c r="E1866" t="s">
        <v>59</v>
      </c>
      <c r="F1866">
        <v>0.48458333333333331</v>
      </c>
      <c r="G1866" t="s">
        <v>4116</v>
      </c>
      <c r="I1866">
        <v>1</v>
      </c>
      <c r="J1866" t="s">
        <v>183</v>
      </c>
      <c r="K1866">
        <v>31</v>
      </c>
      <c r="L1866" t="s">
        <v>6061</v>
      </c>
      <c r="M1866" t="s">
        <v>26405</v>
      </c>
      <c r="N1866" t="s">
        <v>2529</v>
      </c>
      <c r="O1866" t="s">
        <v>3807</v>
      </c>
      <c r="P1866">
        <v>39870</v>
      </c>
      <c r="Q1866">
        <f t="shared" si="497"/>
        <v>1041.75</v>
      </c>
      <c r="R1866" s="34">
        <f t="shared" si="498"/>
        <v>17.362500000000001</v>
      </c>
      <c r="S1866" s="35">
        <v>45775</v>
      </c>
      <c r="U1866">
        <v>1</v>
      </c>
      <c r="V1866">
        <v>39870</v>
      </c>
      <c r="W1866" t="s">
        <v>65</v>
      </c>
      <c r="X1866">
        <v>111818390001</v>
      </c>
      <c r="Y1866">
        <v>0</v>
      </c>
      <c r="Z1866">
        <v>39870</v>
      </c>
      <c r="AA1866">
        <v>0</v>
      </c>
      <c r="AB1866">
        <v>0</v>
      </c>
      <c r="AC1866">
        <v>0</v>
      </c>
      <c r="AD1866">
        <v>0</v>
      </c>
      <c r="AG1866">
        <v>0</v>
      </c>
      <c r="AP1866">
        <v>11181839</v>
      </c>
      <c r="AQ1866" t="s">
        <v>571</v>
      </c>
      <c r="AR1866" t="s">
        <v>14937</v>
      </c>
      <c r="AT1866">
        <v>0</v>
      </c>
      <c r="AU1866">
        <v>0</v>
      </c>
      <c r="AV1866">
        <v>0</v>
      </c>
      <c r="AW1866">
        <v>0</v>
      </c>
      <c r="AX1866">
        <v>0</v>
      </c>
      <c r="AY1866">
        <v>0</v>
      </c>
      <c r="BC1866" t="s">
        <v>63</v>
      </c>
      <c r="BD1866" t="s">
        <v>6329</v>
      </c>
      <c r="BE1866">
        <v>0</v>
      </c>
      <c r="BG1866" t="s">
        <v>571</v>
      </c>
      <c r="BJ1866" t="s">
        <v>4117</v>
      </c>
    </row>
    <row r="1867" spans="1:62" x14ac:dyDescent="0.35">
      <c r="A1867" t="s">
        <v>4115</v>
      </c>
      <c r="B1867">
        <v>20000</v>
      </c>
      <c r="C1867">
        <v>10000</v>
      </c>
      <c r="D1867">
        <v>45776</v>
      </c>
      <c r="E1867" t="s">
        <v>59</v>
      </c>
      <c r="F1867">
        <v>0.48458333333333331</v>
      </c>
      <c r="G1867" t="s">
        <v>4116</v>
      </c>
      <c r="I1867">
        <v>1</v>
      </c>
      <c r="J1867" t="s">
        <v>183</v>
      </c>
      <c r="K1867">
        <v>31</v>
      </c>
      <c r="L1867" t="s">
        <v>6061</v>
      </c>
      <c r="M1867" t="s">
        <v>26405</v>
      </c>
      <c r="N1867" t="s">
        <v>2529</v>
      </c>
      <c r="O1867" t="s">
        <v>3807</v>
      </c>
      <c r="P1867">
        <v>39870</v>
      </c>
      <c r="Q1867">
        <f t="shared" si="497"/>
        <v>1041.75</v>
      </c>
      <c r="R1867" s="34">
        <f t="shared" si="498"/>
        <v>17.362500000000001</v>
      </c>
      <c r="S1867" s="35">
        <v>45775</v>
      </c>
      <c r="U1867">
        <v>1</v>
      </c>
      <c r="V1867">
        <v>39870</v>
      </c>
      <c r="W1867" t="s">
        <v>65</v>
      </c>
      <c r="X1867">
        <v>111818390001</v>
      </c>
      <c r="Y1867">
        <v>0</v>
      </c>
      <c r="Z1867">
        <v>39870</v>
      </c>
      <c r="AA1867">
        <v>0</v>
      </c>
      <c r="AB1867">
        <v>0</v>
      </c>
      <c r="AC1867">
        <v>0</v>
      </c>
      <c r="AD1867">
        <v>0</v>
      </c>
      <c r="AG1867">
        <v>0</v>
      </c>
      <c r="AP1867">
        <v>11181839</v>
      </c>
      <c r="AQ1867" t="s">
        <v>571</v>
      </c>
      <c r="AR1867" t="s">
        <v>14937</v>
      </c>
      <c r="AT1867">
        <v>0</v>
      </c>
      <c r="AU1867">
        <v>0</v>
      </c>
      <c r="AV1867">
        <v>0</v>
      </c>
      <c r="AW1867">
        <v>0</v>
      </c>
      <c r="AX1867">
        <v>0</v>
      </c>
      <c r="AY1867">
        <v>0</v>
      </c>
      <c r="BC1867" t="s">
        <v>63</v>
      </c>
      <c r="BD1867" t="s">
        <v>6329</v>
      </c>
      <c r="BE1867">
        <v>0</v>
      </c>
      <c r="BG1867" t="s">
        <v>571</v>
      </c>
      <c r="BJ1867" t="s">
        <v>4117</v>
      </c>
    </row>
    <row r="1868" spans="1:62" x14ac:dyDescent="0.35">
      <c r="A1868" t="s">
        <v>3959</v>
      </c>
      <c r="B1868">
        <v>10000</v>
      </c>
      <c r="C1868">
        <v>10000</v>
      </c>
      <c r="D1868">
        <v>45775</v>
      </c>
      <c r="E1868" t="s">
        <v>59</v>
      </c>
      <c r="F1868" t="s">
        <v>3923</v>
      </c>
      <c r="G1868">
        <v>310180293</v>
      </c>
      <c r="I1868">
        <v>1</v>
      </c>
      <c r="J1868" t="s">
        <v>183</v>
      </c>
      <c r="K1868">
        <v>88</v>
      </c>
      <c r="L1868" t="s">
        <v>6058</v>
      </c>
      <c r="M1868" t="s">
        <v>26406</v>
      </c>
      <c r="N1868" t="s">
        <v>144</v>
      </c>
      <c r="O1868" t="s">
        <v>3855</v>
      </c>
      <c r="P1868">
        <v>100</v>
      </c>
      <c r="S1868" s="35">
        <v>45775</v>
      </c>
      <c r="U1868">
        <v>1</v>
      </c>
      <c r="V1868">
        <v>100</v>
      </c>
      <c r="W1868" t="s">
        <v>65</v>
      </c>
      <c r="X1868" t="s">
        <v>3960</v>
      </c>
      <c r="Y1868">
        <v>0</v>
      </c>
      <c r="Z1868">
        <v>20</v>
      </c>
      <c r="AA1868">
        <v>80</v>
      </c>
      <c r="AB1868">
        <v>0</v>
      </c>
      <c r="AC1868">
        <v>0</v>
      </c>
      <c r="AD1868">
        <v>0</v>
      </c>
      <c r="AG1868">
        <v>0</v>
      </c>
      <c r="AP1868" t="s">
        <v>3961</v>
      </c>
      <c r="AQ1868" t="s">
        <v>1629</v>
      </c>
      <c r="AR1868" t="s">
        <v>21614</v>
      </c>
      <c r="AT1868">
        <v>0</v>
      </c>
      <c r="AU1868">
        <v>0</v>
      </c>
      <c r="AV1868">
        <v>0</v>
      </c>
      <c r="AW1868">
        <v>0</v>
      </c>
      <c r="AX1868">
        <v>0</v>
      </c>
      <c r="AY1868">
        <v>0</v>
      </c>
      <c r="BC1868" t="s">
        <v>63</v>
      </c>
      <c r="BD1868" t="s">
        <v>6007</v>
      </c>
      <c r="BE1868">
        <v>0</v>
      </c>
      <c r="BG1868" t="s">
        <v>1629</v>
      </c>
      <c r="BJ1868" t="s">
        <v>3962</v>
      </c>
    </row>
    <row r="1869" spans="1:62" x14ac:dyDescent="0.35">
      <c r="A1869" t="s">
        <v>3959</v>
      </c>
      <c r="B1869">
        <v>10000</v>
      </c>
      <c r="C1869">
        <v>20000</v>
      </c>
      <c r="D1869">
        <v>45775</v>
      </c>
      <c r="E1869" t="s">
        <v>59</v>
      </c>
      <c r="F1869" t="s">
        <v>3923</v>
      </c>
      <c r="G1869">
        <v>310180293</v>
      </c>
      <c r="I1869">
        <v>2</v>
      </c>
      <c r="J1869" t="s">
        <v>183</v>
      </c>
      <c r="K1869">
        <v>105</v>
      </c>
      <c r="L1869" t="s">
        <v>6067</v>
      </c>
      <c r="M1869" t="s">
        <v>26411</v>
      </c>
      <c r="N1869" t="s">
        <v>281</v>
      </c>
      <c r="O1869" t="s">
        <v>3851</v>
      </c>
      <c r="P1869">
        <v>4</v>
      </c>
      <c r="S1869" s="35">
        <v>45775</v>
      </c>
      <c r="U1869">
        <v>5</v>
      </c>
      <c r="V1869">
        <v>20</v>
      </c>
      <c r="W1869" t="s">
        <v>65</v>
      </c>
      <c r="X1869" t="s">
        <v>3960</v>
      </c>
      <c r="Y1869">
        <v>0</v>
      </c>
      <c r="Z1869">
        <v>20</v>
      </c>
      <c r="AA1869">
        <v>0</v>
      </c>
      <c r="AB1869">
        <v>0</v>
      </c>
      <c r="AC1869">
        <v>0</v>
      </c>
      <c r="AD1869">
        <v>0</v>
      </c>
      <c r="AG1869">
        <v>0</v>
      </c>
      <c r="AP1869" t="s">
        <v>3961</v>
      </c>
      <c r="AQ1869" t="s">
        <v>1629</v>
      </c>
      <c r="AR1869" t="s">
        <v>21614</v>
      </c>
      <c r="AT1869">
        <v>0</v>
      </c>
      <c r="AU1869">
        <v>0</v>
      </c>
      <c r="AV1869">
        <v>0</v>
      </c>
      <c r="AW1869">
        <v>0</v>
      </c>
      <c r="AX1869">
        <v>0</v>
      </c>
      <c r="AY1869">
        <v>0</v>
      </c>
      <c r="BC1869" t="s">
        <v>63</v>
      </c>
      <c r="BD1869" t="s">
        <v>6007</v>
      </c>
      <c r="BE1869">
        <v>0</v>
      </c>
      <c r="BG1869" t="s">
        <v>1629</v>
      </c>
      <c r="BJ1869" t="s">
        <v>3962</v>
      </c>
    </row>
    <row r="1870" spans="1:62" x14ac:dyDescent="0.35">
      <c r="A1870" t="s">
        <v>3963</v>
      </c>
      <c r="B1870">
        <v>10000</v>
      </c>
      <c r="C1870">
        <v>10000</v>
      </c>
      <c r="D1870">
        <v>45775</v>
      </c>
      <c r="E1870" t="s">
        <v>59</v>
      </c>
      <c r="F1870" t="s">
        <v>3964</v>
      </c>
      <c r="G1870" t="s">
        <v>3965</v>
      </c>
      <c r="I1870">
        <v>1</v>
      </c>
      <c r="J1870" t="s">
        <v>183</v>
      </c>
      <c r="K1870">
        <v>88</v>
      </c>
      <c r="L1870" t="s">
        <v>6058</v>
      </c>
      <c r="M1870" t="s">
        <v>26406</v>
      </c>
      <c r="N1870" t="s">
        <v>144</v>
      </c>
      <c r="O1870" t="s">
        <v>3855</v>
      </c>
      <c r="P1870">
        <v>100</v>
      </c>
      <c r="S1870" s="35">
        <v>45775</v>
      </c>
      <c r="U1870">
        <v>1</v>
      </c>
      <c r="V1870">
        <v>100</v>
      </c>
      <c r="W1870" t="s">
        <v>65</v>
      </c>
      <c r="X1870" t="s">
        <v>3966</v>
      </c>
      <c r="Y1870">
        <v>0</v>
      </c>
      <c r="Z1870">
        <v>20</v>
      </c>
      <c r="AA1870">
        <v>80</v>
      </c>
      <c r="AB1870">
        <v>0</v>
      </c>
      <c r="AC1870">
        <v>0</v>
      </c>
      <c r="AD1870">
        <v>0</v>
      </c>
      <c r="AG1870">
        <v>0</v>
      </c>
      <c r="AP1870" t="s">
        <v>3967</v>
      </c>
      <c r="AQ1870" t="s">
        <v>1629</v>
      </c>
      <c r="AR1870" t="s">
        <v>21614</v>
      </c>
      <c r="AT1870">
        <v>0</v>
      </c>
      <c r="AU1870">
        <v>0</v>
      </c>
      <c r="AV1870">
        <v>0</v>
      </c>
      <c r="AW1870">
        <v>0</v>
      </c>
      <c r="AX1870">
        <v>0</v>
      </c>
      <c r="AY1870">
        <v>0</v>
      </c>
      <c r="BC1870" t="s">
        <v>63</v>
      </c>
      <c r="BD1870" t="s">
        <v>6008</v>
      </c>
      <c r="BE1870">
        <v>0</v>
      </c>
      <c r="BG1870" t="s">
        <v>1629</v>
      </c>
      <c r="BJ1870" t="s">
        <v>3962</v>
      </c>
    </row>
    <row r="1871" spans="1:62" x14ac:dyDescent="0.35">
      <c r="A1871" t="s">
        <v>3963</v>
      </c>
      <c r="B1871">
        <v>10000</v>
      </c>
      <c r="C1871">
        <v>20000</v>
      </c>
      <c r="D1871">
        <v>45775</v>
      </c>
      <c r="E1871" t="s">
        <v>59</v>
      </c>
      <c r="F1871" t="s">
        <v>3964</v>
      </c>
      <c r="G1871" t="s">
        <v>3965</v>
      </c>
      <c r="I1871">
        <v>2</v>
      </c>
      <c r="J1871" t="s">
        <v>183</v>
      </c>
      <c r="K1871">
        <v>92</v>
      </c>
      <c r="L1871" t="s">
        <v>6053</v>
      </c>
      <c r="M1871" t="s">
        <v>26409</v>
      </c>
      <c r="N1871" t="s">
        <v>281</v>
      </c>
      <c r="O1871" t="s">
        <v>3851</v>
      </c>
      <c r="P1871">
        <v>7</v>
      </c>
      <c r="S1871" s="35">
        <v>45775</v>
      </c>
      <c r="U1871">
        <v>3</v>
      </c>
      <c r="V1871">
        <v>21</v>
      </c>
      <c r="W1871" t="s">
        <v>65</v>
      </c>
      <c r="X1871" t="s">
        <v>3966</v>
      </c>
      <c r="Y1871">
        <v>0</v>
      </c>
      <c r="Z1871">
        <v>20</v>
      </c>
      <c r="AA1871">
        <v>1</v>
      </c>
      <c r="AB1871">
        <v>0</v>
      </c>
      <c r="AC1871">
        <v>0</v>
      </c>
      <c r="AD1871">
        <v>0</v>
      </c>
      <c r="AG1871">
        <v>0</v>
      </c>
      <c r="AP1871" t="s">
        <v>3967</v>
      </c>
      <c r="AQ1871" t="s">
        <v>1629</v>
      </c>
      <c r="AR1871" t="s">
        <v>21614</v>
      </c>
      <c r="AT1871">
        <v>0</v>
      </c>
      <c r="AU1871">
        <v>0</v>
      </c>
      <c r="AV1871">
        <v>0</v>
      </c>
      <c r="AW1871">
        <v>0</v>
      </c>
      <c r="AX1871">
        <v>0</v>
      </c>
      <c r="AY1871">
        <v>0</v>
      </c>
      <c r="BC1871" t="s">
        <v>63</v>
      </c>
      <c r="BD1871" t="s">
        <v>6008</v>
      </c>
      <c r="BE1871">
        <v>0</v>
      </c>
      <c r="BG1871" t="s">
        <v>1629</v>
      </c>
      <c r="BJ1871" t="s">
        <v>3962</v>
      </c>
    </row>
    <row r="1872" spans="1:62" x14ac:dyDescent="0.35">
      <c r="A1872" t="s">
        <v>4238</v>
      </c>
      <c r="B1872">
        <v>10000</v>
      </c>
      <c r="C1872">
        <v>10000</v>
      </c>
      <c r="D1872">
        <v>45777</v>
      </c>
      <c r="E1872" t="s">
        <v>59</v>
      </c>
      <c r="F1872" t="s">
        <v>4239</v>
      </c>
      <c r="G1872" t="s">
        <v>4240</v>
      </c>
      <c r="I1872">
        <v>1</v>
      </c>
      <c r="J1872" t="s">
        <v>183</v>
      </c>
      <c r="K1872">
        <v>88</v>
      </c>
      <c r="L1872" t="s">
        <v>6058</v>
      </c>
      <c r="M1872" t="s">
        <v>26406</v>
      </c>
      <c r="N1872" t="s">
        <v>144</v>
      </c>
      <c r="O1872" t="s">
        <v>3855</v>
      </c>
      <c r="P1872">
        <v>1000</v>
      </c>
      <c r="S1872" s="35">
        <v>45775</v>
      </c>
      <c r="U1872">
        <v>1</v>
      </c>
      <c r="V1872">
        <v>1000</v>
      </c>
      <c r="W1872" t="s">
        <v>65</v>
      </c>
      <c r="X1872">
        <v>190030320001</v>
      </c>
      <c r="Y1872">
        <v>0</v>
      </c>
      <c r="Z1872">
        <v>1000</v>
      </c>
      <c r="AA1872">
        <v>0</v>
      </c>
      <c r="AB1872">
        <v>0</v>
      </c>
      <c r="AC1872">
        <v>0</v>
      </c>
      <c r="AD1872">
        <v>0</v>
      </c>
      <c r="AG1872">
        <v>0</v>
      </c>
      <c r="AP1872">
        <v>19003032</v>
      </c>
      <c r="AQ1872" t="s">
        <v>282</v>
      </c>
      <c r="AR1872" t="s">
        <v>14518</v>
      </c>
      <c r="AT1872">
        <v>0</v>
      </c>
      <c r="AU1872">
        <v>0</v>
      </c>
      <c r="AV1872">
        <v>0</v>
      </c>
      <c r="AW1872">
        <v>0</v>
      </c>
      <c r="AX1872">
        <v>0</v>
      </c>
      <c r="AY1872">
        <v>0</v>
      </c>
      <c r="BC1872" t="s">
        <v>63</v>
      </c>
      <c r="BD1872" t="s">
        <v>6330</v>
      </c>
      <c r="BE1872">
        <v>0</v>
      </c>
      <c r="BG1872" t="s">
        <v>282</v>
      </c>
      <c r="BJ1872" t="s">
        <v>4242</v>
      </c>
    </row>
    <row r="1873" spans="1:62" x14ac:dyDescent="0.35">
      <c r="A1873" t="s">
        <v>5995</v>
      </c>
      <c r="B1873">
        <v>10000</v>
      </c>
      <c r="C1873">
        <v>20000</v>
      </c>
      <c r="D1873">
        <v>45779</v>
      </c>
      <c r="E1873" t="s">
        <v>59</v>
      </c>
      <c r="F1873" t="s">
        <v>5992</v>
      </c>
      <c r="G1873">
        <v>17190809007</v>
      </c>
      <c r="I1873">
        <v>1</v>
      </c>
      <c r="J1873" t="s">
        <v>183</v>
      </c>
      <c r="K1873">
        <v>68</v>
      </c>
      <c r="L1873" t="s">
        <v>6051</v>
      </c>
      <c r="M1873" t="s">
        <v>26408</v>
      </c>
      <c r="N1873" t="s">
        <v>439</v>
      </c>
      <c r="O1873" t="s">
        <v>3859</v>
      </c>
      <c r="P1873">
        <v>50000</v>
      </c>
      <c r="Q1873">
        <f>(P1873/40)+45</f>
        <v>1295</v>
      </c>
      <c r="R1873" s="34">
        <f t="shared" ref="R1873:R1878" si="499">Q1873/60</f>
        <v>21.583333333333332</v>
      </c>
      <c r="S1873" s="35">
        <v>45775</v>
      </c>
      <c r="U1873">
        <v>2</v>
      </c>
      <c r="V1873">
        <v>100000</v>
      </c>
      <c r="W1873" t="s">
        <v>65</v>
      </c>
      <c r="X1873" t="s">
        <v>1315</v>
      </c>
      <c r="Y1873">
        <v>0</v>
      </c>
      <c r="Z1873">
        <v>100000</v>
      </c>
      <c r="AA1873">
        <v>0</v>
      </c>
      <c r="AB1873">
        <v>0</v>
      </c>
      <c r="AC1873">
        <v>0</v>
      </c>
      <c r="AD1873">
        <v>0</v>
      </c>
      <c r="AG1873">
        <v>0</v>
      </c>
      <c r="AP1873" t="s">
        <v>1316</v>
      </c>
      <c r="AQ1873" t="s">
        <v>170</v>
      </c>
      <c r="AR1873" t="s">
        <v>21526</v>
      </c>
      <c r="AT1873">
        <v>0</v>
      </c>
      <c r="AU1873">
        <v>0</v>
      </c>
      <c r="AV1873">
        <v>0</v>
      </c>
      <c r="AW1873">
        <v>0</v>
      </c>
      <c r="AX1873">
        <v>0</v>
      </c>
      <c r="AY1873">
        <v>0</v>
      </c>
      <c r="BC1873" t="s">
        <v>63</v>
      </c>
      <c r="BD1873" t="s">
        <v>6459</v>
      </c>
      <c r="BE1873">
        <v>0</v>
      </c>
      <c r="BG1873" t="s">
        <v>170</v>
      </c>
      <c r="BJ1873" t="s">
        <v>5996</v>
      </c>
    </row>
    <row r="1874" spans="1:62" x14ac:dyDescent="0.35">
      <c r="A1874" t="s">
        <v>6229</v>
      </c>
      <c r="B1874">
        <v>10000</v>
      </c>
      <c r="C1874">
        <v>10000</v>
      </c>
      <c r="D1874">
        <v>45786</v>
      </c>
      <c r="E1874" t="s">
        <v>59</v>
      </c>
      <c r="F1874" t="s">
        <v>6230</v>
      </c>
      <c r="G1874" t="s">
        <v>6231</v>
      </c>
      <c r="H1874" t="s">
        <v>2941</v>
      </c>
      <c r="I1874">
        <v>1</v>
      </c>
      <c r="J1874" t="s">
        <v>63</v>
      </c>
      <c r="K1874">
        <v>93</v>
      </c>
      <c r="L1874" t="s">
        <v>6072</v>
      </c>
      <c r="M1874" t="s">
        <v>26406</v>
      </c>
      <c r="N1874" t="s">
        <v>813</v>
      </c>
      <c r="O1874" t="s">
        <v>3824</v>
      </c>
      <c r="P1874">
        <v>5146</v>
      </c>
      <c r="Q1874">
        <f>(P1874/20)+30</f>
        <v>287.3</v>
      </c>
      <c r="R1874" s="34">
        <f t="shared" si="499"/>
        <v>4.7883333333333331</v>
      </c>
      <c r="S1874" s="35">
        <v>45776</v>
      </c>
      <c r="U1874">
        <v>24</v>
      </c>
      <c r="V1874">
        <v>123504</v>
      </c>
      <c r="W1874" t="s">
        <v>65</v>
      </c>
      <c r="X1874" t="s">
        <v>6232</v>
      </c>
      <c r="Y1874">
        <v>0</v>
      </c>
      <c r="Z1874">
        <v>0</v>
      </c>
      <c r="AA1874">
        <v>0</v>
      </c>
      <c r="AB1874">
        <v>0</v>
      </c>
      <c r="AC1874">
        <v>0</v>
      </c>
      <c r="AD1874">
        <v>0</v>
      </c>
      <c r="AG1874">
        <v>0</v>
      </c>
      <c r="AK1874" t="s">
        <v>63</v>
      </c>
      <c r="AL1874">
        <v>0</v>
      </c>
      <c r="AM1874" t="s">
        <v>63</v>
      </c>
      <c r="AP1874" t="s">
        <v>6233</v>
      </c>
      <c r="AQ1874" t="s">
        <v>448</v>
      </c>
      <c r="AR1874" t="s">
        <v>11797</v>
      </c>
      <c r="AT1874">
        <v>0</v>
      </c>
      <c r="AU1874">
        <v>0</v>
      </c>
      <c r="AV1874">
        <v>0</v>
      </c>
      <c r="AW1874">
        <v>0</v>
      </c>
      <c r="AX1874">
        <v>0</v>
      </c>
      <c r="AY1874">
        <v>0</v>
      </c>
      <c r="BC1874" t="s">
        <v>63</v>
      </c>
      <c r="BG1874" t="s">
        <v>448</v>
      </c>
      <c r="BJ1874" t="s">
        <v>4049</v>
      </c>
    </row>
    <row r="1875" spans="1:62" x14ac:dyDescent="0.35">
      <c r="A1875" t="s">
        <v>6234</v>
      </c>
      <c r="B1875">
        <v>10000</v>
      </c>
      <c r="C1875">
        <v>40000</v>
      </c>
      <c r="D1875">
        <v>45786</v>
      </c>
      <c r="E1875" t="s">
        <v>59</v>
      </c>
      <c r="F1875" t="s">
        <v>6235</v>
      </c>
      <c r="G1875" t="s">
        <v>4046</v>
      </c>
      <c r="H1875" t="s">
        <v>2941</v>
      </c>
      <c r="I1875">
        <v>2</v>
      </c>
      <c r="J1875" t="s">
        <v>63</v>
      </c>
      <c r="K1875">
        <v>76</v>
      </c>
      <c r="L1875" t="s">
        <v>6065</v>
      </c>
      <c r="M1875" t="s">
        <v>26408</v>
      </c>
      <c r="N1875" t="s">
        <v>200</v>
      </c>
      <c r="O1875" t="s">
        <v>3841</v>
      </c>
      <c r="P1875">
        <v>50000</v>
      </c>
      <c r="Q1875">
        <f>(P1875/20)+45</f>
        <v>2545</v>
      </c>
      <c r="R1875" s="34">
        <f t="shared" si="499"/>
        <v>42.416666666666664</v>
      </c>
      <c r="S1875" s="35">
        <v>45776</v>
      </c>
      <c r="U1875">
        <v>6</v>
      </c>
      <c r="V1875">
        <v>300000</v>
      </c>
      <c r="W1875" t="s">
        <v>65</v>
      </c>
      <c r="X1875" t="s">
        <v>6236</v>
      </c>
      <c r="Y1875">
        <v>0</v>
      </c>
      <c r="Z1875">
        <v>0</v>
      </c>
      <c r="AA1875">
        <v>0</v>
      </c>
      <c r="AB1875">
        <v>0</v>
      </c>
      <c r="AC1875">
        <v>0</v>
      </c>
      <c r="AD1875">
        <v>0</v>
      </c>
      <c r="AG1875">
        <v>0</v>
      </c>
      <c r="AK1875" t="s">
        <v>63</v>
      </c>
      <c r="AL1875">
        <v>0</v>
      </c>
      <c r="AM1875" t="s">
        <v>63</v>
      </c>
      <c r="AP1875" t="s">
        <v>6237</v>
      </c>
      <c r="AQ1875" t="s">
        <v>448</v>
      </c>
      <c r="AR1875" t="s">
        <v>11797</v>
      </c>
      <c r="AT1875">
        <v>0</v>
      </c>
      <c r="AU1875">
        <v>0</v>
      </c>
      <c r="AV1875">
        <v>0</v>
      </c>
      <c r="AW1875">
        <v>0</v>
      </c>
      <c r="AX1875">
        <v>0</v>
      </c>
      <c r="AY1875">
        <v>0</v>
      </c>
      <c r="BC1875" t="s">
        <v>63</v>
      </c>
      <c r="BG1875" t="s">
        <v>448</v>
      </c>
      <c r="BJ1875" t="s">
        <v>4049</v>
      </c>
    </row>
    <row r="1876" spans="1:62" x14ac:dyDescent="0.35">
      <c r="A1876" t="s">
        <v>6238</v>
      </c>
      <c r="B1876">
        <v>10000</v>
      </c>
      <c r="C1876">
        <v>10000</v>
      </c>
      <c r="D1876">
        <v>45783</v>
      </c>
      <c r="E1876" t="s">
        <v>59</v>
      </c>
      <c r="F1876" t="s">
        <v>6239</v>
      </c>
      <c r="G1876" t="s">
        <v>3451</v>
      </c>
      <c r="H1876" t="s">
        <v>843</v>
      </c>
      <c r="I1876">
        <v>1</v>
      </c>
      <c r="J1876" t="s">
        <v>63</v>
      </c>
      <c r="K1876">
        <v>73</v>
      </c>
      <c r="L1876" t="s">
        <v>6042</v>
      </c>
      <c r="M1876" t="s">
        <v>26407</v>
      </c>
      <c r="N1876" t="s">
        <v>153</v>
      </c>
      <c r="O1876" t="s">
        <v>3830</v>
      </c>
      <c r="P1876">
        <v>34500</v>
      </c>
      <c r="Q1876">
        <f>(P1876/60)+30</f>
        <v>605</v>
      </c>
      <c r="R1876" s="34">
        <f t="shared" si="499"/>
        <v>10.083333333333334</v>
      </c>
      <c r="S1876" s="35">
        <v>45776</v>
      </c>
      <c r="U1876">
        <v>12</v>
      </c>
      <c r="V1876">
        <v>414000</v>
      </c>
      <c r="W1876" t="s">
        <v>65</v>
      </c>
      <c r="X1876">
        <v>80256230001</v>
      </c>
      <c r="Y1876">
        <v>0</v>
      </c>
      <c r="Z1876">
        <v>0</v>
      </c>
      <c r="AA1876">
        <v>0</v>
      </c>
      <c r="AB1876">
        <v>0</v>
      </c>
      <c r="AC1876">
        <v>0</v>
      </c>
      <c r="AD1876">
        <v>0</v>
      </c>
      <c r="AG1876">
        <v>0</v>
      </c>
      <c r="AK1876" t="s">
        <v>63</v>
      </c>
      <c r="AL1876">
        <v>0</v>
      </c>
      <c r="AM1876" t="s">
        <v>63</v>
      </c>
      <c r="AP1876">
        <v>8025623</v>
      </c>
      <c r="AQ1876" t="s">
        <v>162</v>
      </c>
      <c r="AR1876" t="s">
        <v>8373</v>
      </c>
      <c r="AT1876">
        <v>0</v>
      </c>
      <c r="AU1876">
        <v>0</v>
      </c>
      <c r="AV1876">
        <v>0</v>
      </c>
      <c r="AW1876">
        <v>0</v>
      </c>
      <c r="AX1876">
        <v>0</v>
      </c>
      <c r="AY1876">
        <v>0</v>
      </c>
      <c r="BC1876" t="s">
        <v>63</v>
      </c>
      <c r="BG1876" t="s">
        <v>162</v>
      </c>
      <c r="BJ1876" t="s">
        <v>6240</v>
      </c>
    </row>
    <row r="1877" spans="1:62" x14ac:dyDescent="0.35">
      <c r="A1877" t="s">
        <v>6241</v>
      </c>
      <c r="B1877">
        <v>10000</v>
      </c>
      <c r="C1877">
        <v>10000</v>
      </c>
      <c r="D1877">
        <v>45783</v>
      </c>
      <c r="E1877" t="s">
        <v>59</v>
      </c>
      <c r="F1877" t="s">
        <v>6242</v>
      </c>
      <c r="G1877" t="s">
        <v>6231</v>
      </c>
      <c r="H1877" t="s">
        <v>2941</v>
      </c>
      <c r="I1877">
        <v>1</v>
      </c>
      <c r="J1877" t="s">
        <v>63</v>
      </c>
      <c r="K1877">
        <v>93</v>
      </c>
      <c r="L1877" t="s">
        <v>6072</v>
      </c>
      <c r="M1877" t="s">
        <v>26406</v>
      </c>
      <c r="N1877" t="s">
        <v>813</v>
      </c>
      <c r="O1877" t="s">
        <v>3824</v>
      </c>
      <c r="P1877">
        <v>2065</v>
      </c>
      <c r="Q1877">
        <f>(P1877/20)+30</f>
        <v>133.25</v>
      </c>
      <c r="R1877" s="34">
        <f t="shared" si="499"/>
        <v>2.2208333333333332</v>
      </c>
      <c r="S1877" s="35">
        <v>45776</v>
      </c>
      <c r="U1877">
        <v>24</v>
      </c>
      <c r="V1877">
        <v>49560</v>
      </c>
      <c r="W1877" t="s">
        <v>65</v>
      </c>
      <c r="X1877" t="s">
        <v>6243</v>
      </c>
      <c r="Y1877">
        <v>0</v>
      </c>
      <c r="Z1877">
        <v>0</v>
      </c>
      <c r="AA1877">
        <v>0</v>
      </c>
      <c r="AB1877">
        <v>0</v>
      </c>
      <c r="AC1877">
        <v>0</v>
      </c>
      <c r="AD1877">
        <v>0</v>
      </c>
      <c r="AG1877">
        <v>0</v>
      </c>
      <c r="AK1877" t="s">
        <v>63</v>
      </c>
      <c r="AL1877">
        <v>0</v>
      </c>
      <c r="AM1877" t="s">
        <v>63</v>
      </c>
      <c r="AP1877" t="s">
        <v>6244</v>
      </c>
      <c r="AQ1877" t="s">
        <v>448</v>
      </c>
      <c r="AR1877" t="s">
        <v>11797</v>
      </c>
      <c r="AT1877">
        <v>0</v>
      </c>
      <c r="AU1877">
        <v>0</v>
      </c>
      <c r="AV1877">
        <v>0</v>
      </c>
      <c r="AW1877">
        <v>0</v>
      </c>
      <c r="AX1877">
        <v>0</v>
      </c>
      <c r="AY1877">
        <v>0</v>
      </c>
      <c r="BC1877" t="s">
        <v>63</v>
      </c>
      <c r="BG1877" t="s">
        <v>448</v>
      </c>
      <c r="BJ1877" t="s">
        <v>3986</v>
      </c>
    </row>
    <row r="1878" spans="1:62" x14ac:dyDescent="0.35">
      <c r="A1878" t="s">
        <v>5944</v>
      </c>
      <c r="B1878">
        <v>10000</v>
      </c>
      <c r="C1878">
        <v>20000</v>
      </c>
      <c r="D1878">
        <v>45779</v>
      </c>
      <c r="E1878" t="s">
        <v>59</v>
      </c>
      <c r="F1878" t="s">
        <v>5945</v>
      </c>
      <c r="G1878" t="s">
        <v>5946</v>
      </c>
      <c r="H1878" t="s">
        <v>5947</v>
      </c>
      <c r="I1878">
        <v>2</v>
      </c>
      <c r="J1878" t="s">
        <v>63</v>
      </c>
      <c r="K1878">
        <v>112</v>
      </c>
      <c r="L1878" t="s">
        <v>6044</v>
      </c>
      <c r="M1878" t="s">
        <v>26408</v>
      </c>
      <c r="N1878" t="s">
        <v>2634</v>
      </c>
      <c r="O1878" t="s">
        <v>3856</v>
      </c>
      <c r="P1878">
        <v>66600</v>
      </c>
      <c r="Q1878">
        <f>(P1878/20)+45</f>
        <v>3375</v>
      </c>
      <c r="R1878" s="34">
        <f t="shared" si="499"/>
        <v>56.25</v>
      </c>
      <c r="S1878" s="35">
        <v>45776</v>
      </c>
      <c r="U1878">
        <v>104</v>
      </c>
      <c r="V1878">
        <v>6926400</v>
      </c>
      <c r="W1878" t="s">
        <v>65</v>
      </c>
      <c r="X1878" t="s">
        <v>5948</v>
      </c>
      <c r="Y1878">
        <v>0</v>
      </c>
      <c r="Z1878">
        <v>0</v>
      </c>
      <c r="AA1878">
        <v>0</v>
      </c>
      <c r="AB1878">
        <v>0</v>
      </c>
      <c r="AC1878">
        <v>0</v>
      </c>
      <c r="AD1878">
        <v>0</v>
      </c>
      <c r="AG1878">
        <v>0</v>
      </c>
      <c r="AK1878" t="s">
        <v>63</v>
      </c>
      <c r="AL1878">
        <v>0</v>
      </c>
      <c r="AM1878" t="s">
        <v>63</v>
      </c>
      <c r="AP1878" t="s">
        <v>5949</v>
      </c>
      <c r="AQ1878" t="s">
        <v>75</v>
      </c>
      <c r="AR1878" t="s">
        <v>24960</v>
      </c>
      <c r="AT1878">
        <v>0</v>
      </c>
      <c r="AU1878">
        <v>0</v>
      </c>
      <c r="AV1878">
        <v>0</v>
      </c>
      <c r="AW1878">
        <v>0</v>
      </c>
      <c r="AX1878">
        <v>0</v>
      </c>
      <c r="AY1878">
        <v>0</v>
      </c>
      <c r="BC1878" t="s">
        <v>63</v>
      </c>
      <c r="BG1878" t="s">
        <v>75</v>
      </c>
      <c r="BJ1878" t="s">
        <v>5950</v>
      </c>
    </row>
    <row r="1879" spans="1:62" x14ac:dyDescent="0.35">
      <c r="A1879" t="s">
        <v>4070</v>
      </c>
      <c r="B1879">
        <v>10000</v>
      </c>
      <c r="C1879">
        <v>10000</v>
      </c>
      <c r="D1879">
        <v>45776</v>
      </c>
      <c r="E1879" t="s">
        <v>59</v>
      </c>
      <c r="F1879" t="s">
        <v>4071</v>
      </c>
      <c r="G1879" t="s">
        <v>4072</v>
      </c>
      <c r="H1879" t="s">
        <v>2124</v>
      </c>
      <c r="I1879">
        <v>1</v>
      </c>
      <c r="J1879" t="s">
        <v>63</v>
      </c>
      <c r="K1879">
        <v>94</v>
      </c>
      <c r="L1879" t="s">
        <v>6050</v>
      </c>
      <c r="M1879" t="s">
        <v>26405</v>
      </c>
      <c r="N1879" t="s">
        <v>81</v>
      </c>
      <c r="O1879" t="s">
        <v>3825</v>
      </c>
      <c r="P1879">
        <v>3000</v>
      </c>
      <c r="S1879" s="35">
        <v>45776</v>
      </c>
      <c r="U1879">
        <v>6</v>
      </c>
      <c r="V1879">
        <v>18000</v>
      </c>
      <c r="W1879" t="s">
        <v>65</v>
      </c>
      <c r="X1879" t="s">
        <v>2125</v>
      </c>
      <c r="Y1879">
        <v>0</v>
      </c>
      <c r="Z1879">
        <v>0</v>
      </c>
      <c r="AA1879">
        <v>0</v>
      </c>
      <c r="AB1879">
        <v>0</v>
      </c>
      <c r="AC1879">
        <v>0</v>
      </c>
      <c r="AD1879">
        <v>0</v>
      </c>
      <c r="AG1879">
        <v>0</v>
      </c>
      <c r="AK1879" t="s">
        <v>63</v>
      </c>
      <c r="AL1879">
        <v>0</v>
      </c>
      <c r="AM1879" t="s">
        <v>63</v>
      </c>
      <c r="AP1879" t="s">
        <v>2126</v>
      </c>
      <c r="AQ1879" t="s">
        <v>84</v>
      </c>
      <c r="AR1879" t="s">
        <v>14396</v>
      </c>
      <c r="AT1879">
        <v>0</v>
      </c>
      <c r="AU1879">
        <v>0</v>
      </c>
      <c r="AV1879">
        <v>0</v>
      </c>
      <c r="AW1879">
        <v>0</v>
      </c>
      <c r="AX1879">
        <v>0</v>
      </c>
      <c r="AY1879">
        <v>0</v>
      </c>
      <c r="BC1879" t="s">
        <v>63</v>
      </c>
      <c r="BG1879" t="s">
        <v>84</v>
      </c>
      <c r="BJ1879" t="s">
        <v>4073</v>
      </c>
    </row>
    <row r="1880" spans="1:62" x14ac:dyDescent="0.35">
      <c r="A1880" t="s">
        <v>4162</v>
      </c>
      <c r="B1880">
        <v>10000</v>
      </c>
      <c r="C1880">
        <v>10000</v>
      </c>
      <c r="D1880">
        <v>45777</v>
      </c>
      <c r="E1880" t="s">
        <v>59</v>
      </c>
      <c r="F1880" t="s">
        <v>4163</v>
      </c>
      <c r="G1880" t="s">
        <v>4072</v>
      </c>
      <c r="H1880" t="s">
        <v>2124</v>
      </c>
      <c r="I1880">
        <v>1</v>
      </c>
      <c r="J1880" t="s">
        <v>63</v>
      </c>
      <c r="K1880">
        <v>94</v>
      </c>
      <c r="L1880" t="s">
        <v>6050</v>
      </c>
      <c r="M1880" t="s">
        <v>26405</v>
      </c>
      <c r="N1880" t="s">
        <v>81</v>
      </c>
      <c r="O1880" t="s">
        <v>3825</v>
      </c>
      <c r="P1880">
        <v>3000</v>
      </c>
      <c r="S1880" s="35">
        <v>45776</v>
      </c>
      <c r="U1880">
        <v>6</v>
      </c>
      <c r="V1880">
        <v>18000</v>
      </c>
      <c r="W1880" t="s">
        <v>65</v>
      </c>
      <c r="X1880" t="s">
        <v>2125</v>
      </c>
      <c r="Y1880">
        <v>0</v>
      </c>
      <c r="Z1880">
        <v>0</v>
      </c>
      <c r="AA1880">
        <v>0</v>
      </c>
      <c r="AB1880">
        <v>0</v>
      </c>
      <c r="AC1880">
        <v>0</v>
      </c>
      <c r="AD1880">
        <v>0</v>
      </c>
      <c r="AG1880">
        <v>0</v>
      </c>
      <c r="AK1880" t="s">
        <v>63</v>
      </c>
      <c r="AL1880">
        <v>0</v>
      </c>
      <c r="AM1880" t="s">
        <v>63</v>
      </c>
      <c r="AP1880" t="s">
        <v>2126</v>
      </c>
      <c r="AQ1880" t="s">
        <v>84</v>
      </c>
      <c r="AR1880" t="s">
        <v>14396</v>
      </c>
      <c r="AT1880">
        <v>0</v>
      </c>
      <c r="AU1880">
        <v>0</v>
      </c>
      <c r="AV1880">
        <v>0</v>
      </c>
      <c r="AW1880">
        <v>0</v>
      </c>
      <c r="AX1880">
        <v>0</v>
      </c>
      <c r="AY1880">
        <v>0</v>
      </c>
      <c r="BC1880" t="s">
        <v>63</v>
      </c>
      <c r="BG1880" t="s">
        <v>84</v>
      </c>
      <c r="BJ1880" t="s">
        <v>4164</v>
      </c>
    </row>
    <row r="1881" spans="1:62" x14ac:dyDescent="0.35">
      <c r="A1881" t="s">
        <v>3553</v>
      </c>
      <c r="B1881">
        <v>10000</v>
      </c>
      <c r="C1881">
        <v>40000</v>
      </c>
      <c r="D1881">
        <v>45779</v>
      </c>
      <c r="E1881" t="s">
        <v>59</v>
      </c>
      <c r="F1881">
        <v>0.48321759259259262</v>
      </c>
      <c r="G1881" t="s">
        <v>2893</v>
      </c>
      <c r="H1881" t="s">
        <v>3549</v>
      </c>
      <c r="I1881">
        <v>1</v>
      </c>
      <c r="J1881" t="s">
        <v>63</v>
      </c>
      <c r="K1881">
        <v>79</v>
      </c>
      <c r="L1881" t="s">
        <v>6076</v>
      </c>
      <c r="M1881" t="s">
        <v>26406</v>
      </c>
      <c r="N1881" t="s">
        <v>92</v>
      </c>
      <c r="O1881" t="s">
        <v>3828</v>
      </c>
      <c r="P1881">
        <v>250</v>
      </c>
      <c r="Q1881">
        <f>(P1881/20)+30</f>
        <v>42.5</v>
      </c>
      <c r="R1881" s="34">
        <f>Q1881/60</f>
        <v>0.70833333333333337</v>
      </c>
      <c r="S1881" s="35">
        <v>45776</v>
      </c>
      <c r="U1881">
        <v>6</v>
      </c>
      <c r="V1881">
        <v>1500</v>
      </c>
      <c r="W1881" t="s">
        <v>65</v>
      </c>
      <c r="X1881" t="s">
        <v>3550</v>
      </c>
      <c r="Y1881">
        <v>0</v>
      </c>
      <c r="Z1881">
        <v>0</v>
      </c>
      <c r="AA1881">
        <v>0</v>
      </c>
      <c r="AB1881">
        <v>0</v>
      </c>
      <c r="AC1881">
        <v>0</v>
      </c>
      <c r="AD1881">
        <v>0</v>
      </c>
      <c r="AG1881">
        <v>0</v>
      </c>
      <c r="AK1881" t="s">
        <v>63</v>
      </c>
      <c r="AL1881">
        <v>0</v>
      </c>
      <c r="AM1881" t="s">
        <v>63</v>
      </c>
      <c r="AP1881" t="s">
        <v>3551</v>
      </c>
      <c r="AQ1881" t="s">
        <v>622</v>
      </c>
      <c r="AR1881" t="s">
        <v>24955</v>
      </c>
      <c r="AT1881">
        <v>0</v>
      </c>
      <c r="AU1881">
        <v>0</v>
      </c>
      <c r="AV1881">
        <v>0</v>
      </c>
      <c r="AW1881">
        <v>0</v>
      </c>
      <c r="AX1881">
        <v>0</v>
      </c>
      <c r="AY1881">
        <v>0</v>
      </c>
      <c r="BC1881" t="s">
        <v>63</v>
      </c>
      <c r="BG1881" t="s">
        <v>622</v>
      </c>
      <c r="BJ1881" t="s">
        <v>3554</v>
      </c>
    </row>
    <row r="1882" spans="1:62" x14ac:dyDescent="0.35">
      <c r="A1882" t="s">
        <v>4188</v>
      </c>
      <c r="B1882">
        <v>10000</v>
      </c>
      <c r="C1882">
        <v>30000</v>
      </c>
      <c r="D1882">
        <v>45777</v>
      </c>
      <c r="E1882" t="s">
        <v>59</v>
      </c>
      <c r="F1882" t="s">
        <v>4189</v>
      </c>
      <c r="G1882" t="s">
        <v>4173</v>
      </c>
      <c r="H1882" t="s">
        <v>119</v>
      </c>
      <c r="I1882">
        <v>3</v>
      </c>
      <c r="J1882" t="s">
        <v>63</v>
      </c>
      <c r="K1882">
        <v>85</v>
      </c>
      <c r="L1882" t="s">
        <v>6060</v>
      </c>
      <c r="M1882" t="s">
        <v>26410</v>
      </c>
      <c r="N1882" t="s">
        <v>940</v>
      </c>
      <c r="O1882" t="s">
        <v>3864</v>
      </c>
      <c r="P1882">
        <v>10000</v>
      </c>
      <c r="S1882" s="35">
        <v>45776</v>
      </c>
      <c r="U1882">
        <v>11</v>
      </c>
      <c r="V1882">
        <v>110000</v>
      </c>
      <c r="W1882" t="s">
        <v>65</v>
      </c>
      <c r="X1882" t="s">
        <v>4190</v>
      </c>
      <c r="Y1882">
        <v>0</v>
      </c>
      <c r="Z1882">
        <v>0</v>
      </c>
      <c r="AA1882">
        <v>0</v>
      </c>
      <c r="AB1882">
        <v>0</v>
      </c>
      <c r="AC1882">
        <v>0</v>
      </c>
      <c r="AD1882">
        <v>0</v>
      </c>
      <c r="AG1882">
        <v>0</v>
      </c>
      <c r="AK1882" t="s">
        <v>63</v>
      </c>
      <c r="AL1882">
        <v>0</v>
      </c>
      <c r="AM1882" t="s">
        <v>63</v>
      </c>
      <c r="AP1882" t="s">
        <v>4191</v>
      </c>
      <c r="AQ1882" t="s">
        <v>108</v>
      </c>
      <c r="AR1882" t="s">
        <v>13404</v>
      </c>
      <c r="AT1882">
        <v>0</v>
      </c>
      <c r="AU1882">
        <v>0</v>
      </c>
      <c r="AV1882">
        <v>0</v>
      </c>
      <c r="AW1882">
        <v>0</v>
      </c>
      <c r="AX1882">
        <v>0</v>
      </c>
      <c r="AY1882">
        <v>0</v>
      </c>
      <c r="BC1882" t="s">
        <v>63</v>
      </c>
      <c r="BG1882" t="s">
        <v>108</v>
      </c>
      <c r="BJ1882" t="s">
        <v>4192</v>
      </c>
    </row>
    <row r="1883" spans="1:62" x14ac:dyDescent="0.35">
      <c r="A1883" t="s">
        <v>6245</v>
      </c>
      <c r="B1883">
        <v>10000</v>
      </c>
      <c r="C1883">
        <v>20000</v>
      </c>
      <c r="D1883">
        <v>45786</v>
      </c>
      <c r="E1883" t="s">
        <v>59</v>
      </c>
      <c r="F1883" t="s">
        <v>6246</v>
      </c>
      <c r="G1883">
        <v>10620258075</v>
      </c>
      <c r="H1883" t="s">
        <v>477</v>
      </c>
      <c r="I1883">
        <v>2</v>
      </c>
      <c r="J1883" t="s">
        <v>63</v>
      </c>
      <c r="K1883">
        <v>77</v>
      </c>
      <c r="L1883" t="s">
        <v>6043</v>
      </c>
      <c r="M1883" t="s">
        <v>26407</v>
      </c>
      <c r="N1883" t="s">
        <v>192</v>
      </c>
      <c r="O1883" t="s">
        <v>3848</v>
      </c>
      <c r="P1883">
        <v>2500</v>
      </c>
      <c r="Q1883">
        <f>(P1883/60)+30</f>
        <v>71.666666666666657</v>
      </c>
      <c r="R1883" s="34">
        <f>Q1883/60</f>
        <v>1.1944444444444442</v>
      </c>
      <c r="S1883" s="35">
        <v>45776</v>
      </c>
      <c r="U1883">
        <v>88</v>
      </c>
      <c r="V1883">
        <v>220000</v>
      </c>
      <c r="W1883" t="s">
        <v>65</v>
      </c>
      <c r="X1883" t="s">
        <v>4633</v>
      </c>
      <c r="Y1883">
        <v>0</v>
      </c>
      <c r="Z1883">
        <v>0</v>
      </c>
      <c r="AA1883">
        <v>0</v>
      </c>
      <c r="AB1883">
        <v>0</v>
      </c>
      <c r="AC1883">
        <v>0</v>
      </c>
      <c r="AD1883">
        <v>0</v>
      </c>
      <c r="AG1883">
        <v>0</v>
      </c>
      <c r="AK1883" t="s">
        <v>63</v>
      </c>
      <c r="AL1883">
        <v>0</v>
      </c>
      <c r="AM1883" t="s">
        <v>63</v>
      </c>
      <c r="AP1883" t="s">
        <v>4634</v>
      </c>
      <c r="AQ1883" t="s">
        <v>108</v>
      </c>
      <c r="AR1883" t="s">
        <v>13404</v>
      </c>
      <c r="AT1883">
        <v>0</v>
      </c>
      <c r="AU1883">
        <v>0</v>
      </c>
      <c r="AV1883">
        <v>0</v>
      </c>
      <c r="AW1883">
        <v>0</v>
      </c>
      <c r="AX1883">
        <v>0</v>
      </c>
      <c r="AY1883">
        <v>0</v>
      </c>
      <c r="BC1883" t="s">
        <v>63</v>
      </c>
      <c r="BG1883" t="s">
        <v>108</v>
      </c>
      <c r="BJ1883" t="s">
        <v>6247</v>
      </c>
    </row>
    <row r="1884" spans="1:62" x14ac:dyDescent="0.35">
      <c r="A1884" t="s">
        <v>4193</v>
      </c>
      <c r="B1884">
        <v>10000</v>
      </c>
      <c r="C1884">
        <v>30000</v>
      </c>
      <c r="D1884">
        <v>45777</v>
      </c>
      <c r="E1884" t="s">
        <v>59</v>
      </c>
      <c r="F1884" t="s">
        <v>4194</v>
      </c>
      <c r="G1884" t="s">
        <v>4173</v>
      </c>
      <c r="H1884" t="s">
        <v>119</v>
      </c>
      <c r="I1884">
        <v>3</v>
      </c>
      <c r="J1884" t="s">
        <v>63</v>
      </c>
      <c r="K1884">
        <v>85</v>
      </c>
      <c r="L1884" t="s">
        <v>6060</v>
      </c>
      <c r="M1884" t="s">
        <v>26410</v>
      </c>
      <c r="N1884" t="s">
        <v>940</v>
      </c>
      <c r="O1884" t="s">
        <v>3864</v>
      </c>
      <c r="P1884">
        <v>10000</v>
      </c>
      <c r="S1884" s="35">
        <v>45776</v>
      </c>
      <c r="U1884">
        <v>11</v>
      </c>
      <c r="V1884">
        <v>110000</v>
      </c>
      <c r="W1884" t="s">
        <v>65</v>
      </c>
      <c r="X1884" t="s">
        <v>1195</v>
      </c>
      <c r="Y1884">
        <v>0</v>
      </c>
      <c r="Z1884">
        <v>0</v>
      </c>
      <c r="AA1884">
        <v>0</v>
      </c>
      <c r="AB1884">
        <v>0</v>
      </c>
      <c r="AC1884">
        <v>0</v>
      </c>
      <c r="AD1884">
        <v>0</v>
      </c>
      <c r="AG1884">
        <v>0</v>
      </c>
      <c r="AK1884" t="s">
        <v>63</v>
      </c>
      <c r="AL1884">
        <v>0</v>
      </c>
      <c r="AM1884" t="s">
        <v>63</v>
      </c>
      <c r="AP1884" t="s">
        <v>1196</v>
      </c>
      <c r="AQ1884" t="s">
        <v>108</v>
      </c>
      <c r="AR1884" t="s">
        <v>13404</v>
      </c>
      <c r="AT1884">
        <v>0</v>
      </c>
      <c r="AU1884">
        <v>0</v>
      </c>
      <c r="AV1884">
        <v>0</v>
      </c>
      <c r="AW1884">
        <v>0</v>
      </c>
      <c r="AX1884">
        <v>0</v>
      </c>
      <c r="AY1884">
        <v>0</v>
      </c>
      <c r="BC1884" t="s">
        <v>63</v>
      </c>
      <c r="BG1884" t="s">
        <v>108</v>
      </c>
      <c r="BJ1884" t="s">
        <v>4195</v>
      </c>
    </row>
    <row r="1885" spans="1:62" x14ac:dyDescent="0.35">
      <c r="A1885" t="s">
        <v>4196</v>
      </c>
      <c r="B1885">
        <v>10000</v>
      </c>
      <c r="C1885">
        <v>30000</v>
      </c>
      <c r="D1885">
        <v>45777</v>
      </c>
      <c r="E1885" t="s">
        <v>59</v>
      </c>
      <c r="F1885" t="s">
        <v>4197</v>
      </c>
      <c r="G1885" t="s">
        <v>4173</v>
      </c>
      <c r="H1885" t="s">
        <v>119</v>
      </c>
      <c r="I1885">
        <v>3</v>
      </c>
      <c r="J1885" t="s">
        <v>63</v>
      </c>
      <c r="K1885">
        <v>85</v>
      </c>
      <c r="L1885" t="s">
        <v>6060</v>
      </c>
      <c r="M1885" t="s">
        <v>26410</v>
      </c>
      <c r="N1885" t="s">
        <v>940</v>
      </c>
      <c r="O1885" t="s">
        <v>3864</v>
      </c>
      <c r="P1885">
        <v>10000</v>
      </c>
      <c r="S1885" s="35">
        <v>45776</v>
      </c>
      <c r="U1885">
        <v>11</v>
      </c>
      <c r="V1885">
        <v>110000</v>
      </c>
      <c r="W1885" t="s">
        <v>65</v>
      </c>
      <c r="X1885" t="s">
        <v>4198</v>
      </c>
      <c r="Y1885">
        <v>0</v>
      </c>
      <c r="Z1885">
        <v>0</v>
      </c>
      <c r="AA1885">
        <v>0</v>
      </c>
      <c r="AB1885">
        <v>0</v>
      </c>
      <c r="AC1885">
        <v>0</v>
      </c>
      <c r="AD1885">
        <v>0</v>
      </c>
      <c r="AG1885">
        <v>0</v>
      </c>
      <c r="AK1885" t="s">
        <v>63</v>
      </c>
      <c r="AL1885">
        <v>0</v>
      </c>
      <c r="AM1885" t="s">
        <v>63</v>
      </c>
      <c r="AP1885" t="s">
        <v>4199</v>
      </c>
      <c r="AQ1885" t="s">
        <v>108</v>
      </c>
      <c r="AR1885" t="s">
        <v>13404</v>
      </c>
      <c r="AT1885">
        <v>0</v>
      </c>
      <c r="AU1885">
        <v>0</v>
      </c>
      <c r="AV1885">
        <v>0</v>
      </c>
      <c r="AW1885">
        <v>0</v>
      </c>
      <c r="AX1885">
        <v>0</v>
      </c>
      <c r="AY1885">
        <v>0</v>
      </c>
      <c r="BC1885" t="s">
        <v>63</v>
      </c>
      <c r="BG1885" t="s">
        <v>108</v>
      </c>
      <c r="BJ1885" t="s">
        <v>4200</v>
      </c>
    </row>
    <row r="1886" spans="1:62" x14ac:dyDescent="0.35">
      <c r="A1886" t="s">
        <v>6248</v>
      </c>
      <c r="B1886">
        <v>10000</v>
      </c>
      <c r="C1886">
        <v>30000</v>
      </c>
      <c r="D1886">
        <v>45785</v>
      </c>
      <c r="E1886" t="s">
        <v>59</v>
      </c>
      <c r="F1886" t="s">
        <v>6249</v>
      </c>
      <c r="G1886" t="s">
        <v>6250</v>
      </c>
      <c r="H1886" t="s">
        <v>119</v>
      </c>
      <c r="I1886">
        <v>3</v>
      </c>
      <c r="J1886" t="s">
        <v>63</v>
      </c>
      <c r="K1886">
        <v>85</v>
      </c>
      <c r="L1886" t="s">
        <v>6060</v>
      </c>
      <c r="M1886" t="s">
        <v>26410</v>
      </c>
      <c r="N1886" t="s">
        <v>940</v>
      </c>
      <c r="O1886" t="s">
        <v>3864</v>
      </c>
      <c r="P1886">
        <v>10000</v>
      </c>
      <c r="S1886" s="35">
        <v>45776</v>
      </c>
      <c r="U1886">
        <v>11</v>
      </c>
      <c r="V1886">
        <v>110000</v>
      </c>
      <c r="W1886" t="s">
        <v>65</v>
      </c>
      <c r="X1886" t="s">
        <v>4198</v>
      </c>
      <c r="Y1886">
        <v>0</v>
      </c>
      <c r="Z1886">
        <v>0</v>
      </c>
      <c r="AA1886">
        <v>0</v>
      </c>
      <c r="AB1886">
        <v>0</v>
      </c>
      <c r="AC1886">
        <v>0</v>
      </c>
      <c r="AD1886">
        <v>0</v>
      </c>
      <c r="AG1886">
        <v>0</v>
      </c>
      <c r="AK1886" t="s">
        <v>63</v>
      </c>
      <c r="AL1886">
        <v>0</v>
      </c>
      <c r="AM1886" t="s">
        <v>63</v>
      </c>
      <c r="AP1886" t="s">
        <v>4199</v>
      </c>
      <c r="AQ1886" t="s">
        <v>108</v>
      </c>
      <c r="AR1886" t="s">
        <v>13404</v>
      </c>
      <c r="AT1886">
        <v>0</v>
      </c>
      <c r="AU1886">
        <v>0</v>
      </c>
      <c r="AV1886">
        <v>0</v>
      </c>
      <c r="AW1886">
        <v>0</v>
      </c>
      <c r="AX1886">
        <v>0</v>
      </c>
      <c r="AY1886">
        <v>0</v>
      </c>
      <c r="BC1886" t="s">
        <v>63</v>
      </c>
      <c r="BG1886" t="s">
        <v>108</v>
      </c>
      <c r="BJ1886" t="s">
        <v>6251</v>
      </c>
    </row>
    <row r="1887" spans="1:62" x14ac:dyDescent="0.35">
      <c r="A1887" t="s">
        <v>4207</v>
      </c>
      <c r="B1887">
        <v>10000</v>
      </c>
      <c r="C1887">
        <v>30000</v>
      </c>
      <c r="D1887">
        <v>45777</v>
      </c>
      <c r="E1887" t="s">
        <v>59</v>
      </c>
      <c r="F1887" t="s">
        <v>4208</v>
      </c>
      <c r="G1887" t="s">
        <v>4173</v>
      </c>
      <c r="H1887" t="s">
        <v>119</v>
      </c>
      <c r="I1887">
        <v>3</v>
      </c>
      <c r="J1887" t="s">
        <v>63</v>
      </c>
      <c r="K1887">
        <v>85</v>
      </c>
      <c r="L1887" t="s">
        <v>6060</v>
      </c>
      <c r="M1887" t="s">
        <v>26410</v>
      </c>
      <c r="N1887" t="s">
        <v>940</v>
      </c>
      <c r="O1887" t="s">
        <v>3864</v>
      </c>
      <c r="P1887">
        <v>10000</v>
      </c>
      <c r="S1887" s="35">
        <v>45776</v>
      </c>
      <c r="U1887">
        <v>11</v>
      </c>
      <c r="V1887">
        <v>110000</v>
      </c>
      <c r="W1887" t="s">
        <v>65</v>
      </c>
      <c r="X1887" t="s">
        <v>1547</v>
      </c>
      <c r="Y1887">
        <v>0</v>
      </c>
      <c r="Z1887">
        <v>0</v>
      </c>
      <c r="AA1887">
        <v>0</v>
      </c>
      <c r="AB1887">
        <v>0</v>
      </c>
      <c r="AC1887">
        <v>0</v>
      </c>
      <c r="AD1887">
        <v>0</v>
      </c>
      <c r="AG1887">
        <v>0</v>
      </c>
      <c r="AK1887" t="s">
        <v>63</v>
      </c>
      <c r="AL1887">
        <v>0</v>
      </c>
      <c r="AM1887" t="s">
        <v>63</v>
      </c>
      <c r="AP1887" t="s">
        <v>1548</v>
      </c>
      <c r="AQ1887" t="s">
        <v>108</v>
      </c>
      <c r="AR1887" t="s">
        <v>13404</v>
      </c>
      <c r="AT1887">
        <v>0</v>
      </c>
      <c r="AU1887">
        <v>0</v>
      </c>
      <c r="AV1887">
        <v>0</v>
      </c>
      <c r="AW1887">
        <v>0</v>
      </c>
      <c r="AX1887">
        <v>0</v>
      </c>
      <c r="AY1887">
        <v>0</v>
      </c>
      <c r="BC1887" t="s">
        <v>63</v>
      </c>
      <c r="BG1887" t="s">
        <v>108</v>
      </c>
      <c r="BJ1887" t="s">
        <v>4209</v>
      </c>
    </row>
    <row r="1888" spans="1:62" x14ac:dyDescent="0.35">
      <c r="A1888" t="s">
        <v>6252</v>
      </c>
      <c r="B1888">
        <v>10000</v>
      </c>
      <c r="C1888">
        <v>40000</v>
      </c>
      <c r="D1888">
        <v>45793</v>
      </c>
      <c r="E1888" t="s">
        <v>59</v>
      </c>
      <c r="F1888" t="s">
        <v>1701</v>
      </c>
      <c r="G1888" t="s">
        <v>6253</v>
      </c>
      <c r="H1888" t="s">
        <v>477</v>
      </c>
      <c r="I1888">
        <v>2</v>
      </c>
      <c r="J1888" t="s">
        <v>63</v>
      </c>
      <c r="K1888">
        <v>77</v>
      </c>
      <c r="L1888" t="s">
        <v>6043</v>
      </c>
      <c r="M1888" t="s">
        <v>26407</v>
      </c>
      <c r="N1888" t="s">
        <v>192</v>
      </c>
      <c r="O1888" t="s">
        <v>3848</v>
      </c>
      <c r="P1888">
        <v>1250</v>
      </c>
      <c r="Q1888">
        <f t="shared" ref="Q1888:Q1895" si="500">(P1888/60)+30</f>
        <v>50.833333333333329</v>
      </c>
      <c r="R1888" s="34">
        <f t="shared" ref="R1888:R1895" si="501">Q1888/60</f>
        <v>0.8472222222222221</v>
      </c>
      <c r="S1888" s="35">
        <v>45776</v>
      </c>
      <c r="U1888">
        <v>88</v>
      </c>
      <c r="V1888">
        <v>110000</v>
      </c>
      <c r="W1888" t="s">
        <v>65</v>
      </c>
      <c r="X1888" t="s">
        <v>6254</v>
      </c>
      <c r="Y1888">
        <v>0</v>
      </c>
      <c r="Z1888">
        <v>0</v>
      </c>
      <c r="AA1888">
        <v>0</v>
      </c>
      <c r="AB1888">
        <v>0</v>
      </c>
      <c r="AC1888">
        <v>0</v>
      </c>
      <c r="AD1888">
        <v>0</v>
      </c>
      <c r="AG1888">
        <v>0</v>
      </c>
      <c r="AK1888" t="s">
        <v>63</v>
      </c>
      <c r="AL1888">
        <v>0</v>
      </c>
      <c r="AM1888" t="s">
        <v>63</v>
      </c>
      <c r="AP1888" t="s">
        <v>6255</v>
      </c>
      <c r="AQ1888" t="s">
        <v>108</v>
      </c>
      <c r="AR1888" t="s">
        <v>13404</v>
      </c>
      <c r="AT1888">
        <v>0</v>
      </c>
      <c r="AU1888">
        <v>0</v>
      </c>
      <c r="AV1888">
        <v>0</v>
      </c>
      <c r="AW1888">
        <v>0</v>
      </c>
      <c r="AX1888">
        <v>0</v>
      </c>
      <c r="AY1888">
        <v>0</v>
      </c>
      <c r="BC1888" t="s">
        <v>63</v>
      </c>
      <c r="BG1888" t="s">
        <v>108</v>
      </c>
      <c r="BJ1888" t="s">
        <v>6256</v>
      </c>
    </row>
    <row r="1889" spans="1:62" x14ac:dyDescent="0.35">
      <c r="A1889" t="s">
        <v>6257</v>
      </c>
      <c r="B1889">
        <v>10000</v>
      </c>
      <c r="C1889">
        <v>40000</v>
      </c>
      <c r="D1889">
        <v>45793</v>
      </c>
      <c r="E1889" t="s">
        <v>59</v>
      </c>
      <c r="F1889" t="s">
        <v>6258</v>
      </c>
      <c r="G1889" t="s">
        <v>6253</v>
      </c>
      <c r="H1889" t="s">
        <v>477</v>
      </c>
      <c r="I1889">
        <v>2</v>
      </c>
      <c r="J1889" t="s">
        <v>63</v>
      </c>
      <c r="K1889">
        <v>77</v>
      </c>
      <c r="L1889" t="s">
        <v>6043</v>
      </c>
      <c r="M1889" t="s">
        <v>26407</v>
      </c>
      <c r="N1889" t="s">
        <v>192</v>
      </c>
      <c r="O1889" t="s">
        <v>3848</v>
      </c>
      <c r="P1889">
        <v>1250</v>
      </c>
      <c r="Q1889">
        <f t="shared" si="500"/>
        <v>50.833333333333329</v>
      </c>
      <c r="R1889" s="34">
        <f t="shared" si="501"/>
        <v>0.8472222222222221</v>
      </c>
      <c r="S1889" s="35">
        <v>45776</v>
      </c>
      <c r="U1889">
        <v>88</v>
      </c>
      <c r="V1889">
        <v>110000</v>
      </c>
      <c r="W1889" t="s">
        <v>65</v>
      </c>
      <c r="X1889" t="s">
        <v>488</v>
      </c>
      <c r="Y1889">
        <v>0</v>
      </c>
      <c r="Z1889">
        <v>0</v>
      </c>
      <c r="AA1889">
        <v>0</v>
      </c>
      <c r="AB1889">
        <v>0</v>
      </c>
      <c r="AC1889">
        <v>0</v>
      </c>
      <c r="AD1889">
        <v>0</v>
      </c>
      <c r="AG1889">
        <v>0</v>
      </c>
      <c r="AK1889" t="s">
        <v>63</v>
      </c>
      <c r="AL1889">
        <v>0</v>
      </c>
      <c r="AM1889" t="s">
        <v>63</v>
      </c>
      <c r="AP1889" t="s">
        <v>489</v>
      </c>
      <c r="AQ1889" t="s">
        <v>108</v>
      </c>
      <c r="AR1889" t="s">
        <v>13404</v>
      </c>
      <c r="AT1889">
        <v>0</v>
      </c>
      <c r="AU1889">
        <v>0</v>
      </c>
      <c r="AV1889">
        <v>0</v>
      </c>
      <c r="AW1889">
        <v>0</v>
      </c>
      <c r="AX1889">
        <v>0</v>
      </c>
      <c r="AY1889">
        <v>0</v>
      </c>
      <c r="BC1889" t="s">
        <v>63</v>
      </c>
      <c r="BG1889" t="s">
        <v>108</v>
      </c>
      <c r="BJ1889" t="s">
        <v>6259</v>
      </c>
    </row>
    <row r="1890" spans="1:62" x14ac:dyDescent="0.35">
      <c r="A1890" t="s">
        <v>6260</v>
      </c>
      <c r="B1890">
        <v>10000</v>
      </c>
      <c r="C1890">
        <v>40000</v>
      </c>
      <c r="D1890">
        <v>45793</v>
      </c>
      <c r="E1890" t="s">
        <v>59</v>
      </c>
      <c r="F1890" t="s">
        <v>6261</v>
      </c>
      <c r="G1890" t="s">
        <v>6253</v>
      </c>
      <c r="H1890" t="s">
        <v>477</v>
      </c>
      <c r="I1890">
        <v>2</v>
      </c>
      <c r="J1890" t="s">
        <v>63</v>
      </c>
      <c r="K1890">
        <v>77</v>
      </c>
      <c r="L1890" t="s">
        <v>6043</v>
      </c>
      <c r="M1890" t="s">
        <v>26407</v>
      </c>
      <c r="N1890" t="s">
        <v>192</v>
      </c>
      <c r="O1890" t="s">
        <v>3848</v>
      </c>
      <c r="P1890">
        <v>1250</v>
      </c>
      <c r="Q1890">
        <f t="shared" si="500"/>
        <v>50.833333333333329</v>
      </c>
      <c r="R1890" s="34">
        <f t="shared" si="501"/>
        <v>0.8472222222222221</v>
      </c>
      <c r="S1890" s="35">
        <v>45776</v>
      </c>
      <c r="U1890">
        <v>88</v>
      </c>
      <c r="V1890">
        <v>110000</v>
      </c>
      <c r="W1890" t="s">
        <v>65</v>
      </c>
      <c r="X1890" t="s">
        <v>483</v>
      </c>
      <c r="Y1890">
        <v>0</v>
      </c>
      <c r="Z1890">
        <v>0</v>
      </c>
      <c r="AA1890">
        <v>0</v>
      </c>
      <c r="AB1890">
        <v>0</v>
      </c>
      <c r="AC1890">
        <v>0</v>
      </c>
      <c r="AD1890">
        <v>0</v>
      </c>
      <c r="AG1890">
        <v>0</v>
      </c>
      <c r="AK1890" t="s">
        <v>63</v>
      </c>
      <c r="AL1890">
        <v>0</v>
      </c>
      <c r="AM1890" t="s">
        <v>63</v>
      </c>
      <c r="AP1890" t="s">
        <v>484</v>
      </c>
      <c r="AQ1890" t="s">
        <v>108</v>
      </c>
      <c r="AR1890" t="s">
        <v>13404</v>
      </c>
      <c r="AT1890">
        <v>0</v>
      </c>
      <c r="AU1890">
        <v>0</v>
      </c>
      <c r="AV1890">
        <v>0</v>
      </c>
      <c r="AW1890">
        <v>0</v>
      </c>
      <c r="AX1890">
        <v>0</v>
      </c>
      <c r="AY1890">
        <v>0</v>
      </c>
      <c r="BC1890" t="s">
        <v>63</v>
      </c>
      <c r="BG1890" t="s">
        <v>108</v>
      </c>
      <c r="BJ1890" t="s">
        <v>6262</v>
      </c>
    </row>
    <row r="1891" spans="1:62" x14ac:dyDescent="0.35">
      <c r="A1891" t="s">
        <v>6263</v>
      </c>
      <c r="B1891">
        <v>10000</v>
      </c>
      <c r="C1891">
        <v>40000</v>
      </c>
      <c r="D1891">
        <v>45793</v>
      </c>
      <c r="E1891" t="s">
        <v>59</v>
      </c>
      <c r="F1891" t="s">
        <v>758</v>
      </c>
      <c r="G1891" t="s">
        <v>6253</v>
      </c>
      <c r="H1891" t="s">
        <v>477</v>
      </c>
      <c r="I1891">
        <v>2</v>
      </c>
      <c r="J1891" t="s">
        <v>63</v>
      </c>
      <c r="K1891">
        <v>77</v>
      </c>
      <c r="L1891" t="s">
        <v>6043</v>
      </c>
      <c r="M1891" t="s">
        <v>26407</v>
      </c>
      <c r="N1891" t="s">
        <v>192</v>
      </c>
      <c r="O1891" t="s">
        <v>3848</v>
      </c>
      <c r="P1891">
        <v>2500</v>
      </c>
      <c r="Q1891">
        <f t="shared" si="500"/>
        <v>71.666666666666657</v>
      </c>
      <c r="R1891" s="34">
        <f t="shared" si="501"/>
        <v>1.1944444444444442</v>
      </c>
      <c r="S1891" s="35">
        <v>45776</v>
      </c>
      <c r="U1891">
        <v>88</v>
      </c>
      <c r="V1891">
        <v>220000</v>
      </c>
      <c r="W1891" t="s">
        <v>65</v>
      </c>
      <c r="X1891" t="s">
        <v>908</v>
      </c>
      <c r="Y1891">
        <v>0</v>
      </c>
      <c r="Z1891">
        <v>0</v>
      </c>
      <c r="AA1891">
        <v>0</v>
      </c>
      <c r="AB1891">
        <v>0</v>
      </c>
      <c r="AC1891">
        <v>0</v>
      </c>
      <c r="AD1891">
        <v>0</v>
      </c>
      <c r="AG1891">
        <v>0</v>
      </c>
      <c r="AK1891" t="s">
        <v>63</v>
      </c>
      <c r="AL1891">
        <v>0</v>
      </c>
      <c r="AM1891" t="s">
        <v>63</v>
      </c>
      <c r="AP1891" t="s">
        <v>909</v>
      </c>
      <c r="AQ1891" t="s">
        <v>108</v>
      </c>
      <c r="AR1891" t="s">
        <v>13404</v>
      </c>
      <c r="AT1891">
        <v>0</v>
      </c>
      <c r="AU1891">
        <v>0</v>
      </c>
      <c r="AV1891">
        <v>0</v>
      </c>
      <c r="AW1891">
        <v>0</v>
      </c>
      <c r="AX1891">
        <v>0</v>
      </c>
      <c r="AY1891">
        <v>0</v>
      </c>
      <c r="BC1891" t="s">
        <v>63</v>
      </c>
      <c r="BG1891" t="s">
        <v>108</v>
      </c>
      <c r="BJ1891" t="s">
        <v>6264</v>
      </c>
    </row>
    <row r="1892" spans="1:62" x14ac:dyDescent="0.35">
      <c r="A1892" t="s">
        <v>6265</v>
      </c>
      <c r="B1892">
        <v>10000</v>
      </c>
      <c r="C1892">
        <v>40000</v>
      </c>
      <c r="D1892">
        <v>45793</v>
      </c>
      <c r="E1892" t="s">
        <v>59</v>
      </c>
      <c r="F1892" t="s">
        <v>6266</v>
      </c>
      <c r="G1892" t="s">
        <v>6253</v>
      </c>
      <c r="H1892" t="s">
        <v>477</v>
      </c>
      <c r="I1892">
        <v>2</v>
      </c>
      <c r="J1892" t="s">
        <v>63</v>
      </c>
      <c r="K1892">
        <v>77</v>
      </c>
      <c r="L1892" t="s">
        <v>6043</v>
      </c>
      <c r="M1892" t="s">
        <v>26407</v>
      </c>
      <c r="N1892" t="s">
        <v>192</v>
      </c>
      <c r="O1892" t="s">
        <v>3848</v>
      </c>
      <c r="P1892">
        <v>2500</v>
      </c>
      <c r="Q1892">
        <f t="shared" si="500"/>
        <v>71.666666666666657</v>
      </c>
      <c r="R1892" s="34">
        <f t="shared" si="501"/>
        <v>1.1944444444444442</v>
      </c>
      <c r="S1892" s="35">
        <v>45776</v>
      </c>
      <c r="U1892">
        <v>88</v>
      </c>
      <c r="V1892">
        <v>220000</v>
      </c>
      <c r="W1892" t="s">
        <v>65</v>
      </c>
      <c r="X1892" t="s">
        <v>5033</v>
      </c>
      <c r="Y1892">
        <v>0</v>
      </c>
      <c r="Z1892">
        <v>0</v>
      </c>
      <c r="AA1892">
        <v>0</v>
      </c>
      <c r="AB1892">
        <v>0</v>
      </c>
      <c r="AC1892">
        <v>0</v>
      </c>
      <c r="AD1892">
        <v>0</v>
      </c>
      <c r="AG1892">
        <v>0</v>
      </c>
      <c r="AK1892" t="s">
        <v>63</v>
      </c>
      <c r="AL1892">
        <v>0</v>
      </c>
      <c r="AM1892" t="s">
        <v>63</v>
      </c>
      <c r="AP1892" t="s">
        <v>5034</v>
      </c>
      <c r="AQ1892" t="s">
        <v>108</v>
      </c>
      <c r="AR1892" t="s">
        <v>13404</v>
      </c>
      <c r="AT1892">
        <v>0</v>
      </c>
      <c r="AU1892">
        <v>0</v>
      </c>
      <c r="AV1892">
        <v>0</v>
      </c>
      <c r="AW1892">
        <v>0</v>
      </c>
      <c r="AX1892">
        <v>0</v>
      </c>
      <c r="AY1892">
        <v>0</v>
      </c>
      <c r="BC1892" t="s">
        <v>63</v>
      </c>
      <c r="BG1892" t="s">
        <v>108</v>
      </c>
      <c r="BJ1892" t="s">
        <v>6267</v>
      </c>
    </row>
    <row r="1893" spans="1:62" x14ac:dyDescent="0.35">
      <c r="A1893" t="s">
        <v>6268</v>
      </c>
      <c r="B1893">
        <v>10000</v>
      </c>
      <c r="C1893">
        <v>40000</v>
      </c>
      <c r="D1893">
        <v>45793</v>
      </c>
      <c r="E1893" t="s">
        <v>59</v>
      </c>
      <c r="F1893" t="s">
        <v>6269</v>
      </c>
      <c r="G1893" t="s">
        <v>6253</v>
      </c>
      <c r="H1893" t="s">
        <v>477</v>
      </c>
      <c r="I1893">
        <v>2</v>
      </c>
      <c r="J1893" t="s">
        <v>63</v>
      </c>
      <c r="K1893">
        <v>77</v>
      </c>
      <c r="L1893" t="s">
        <v>6043</v>
      </c>
      <c r="M1893" t="s">
        <v>26407</v>
      </c>
      <c r="N1893" t="s">
        <v>192</v>
      </c>
      <c r="O1893" t="s">
        <v>3848</v>
      </c>
      <c r="P1893">
        <v>1250</v>
      </c>
      <c r="Q1893">
        <f t="shared" si="500"/>
        <v>50.833333333333329</v>
      </c>
      <c r="R1893" s="34">
        <f t="shared" si="501"/>
        <v>0.8472222222222221</v>
      </c>
      <c r="S1893" s="35">
        <v>45776</v>
      </c>
      <c r="U1893">
        <v>88</v>
      </c>
      <c r="V1893">
        <v>110000</v>
      </c>
      <c r="W1893" t="s">
        <v>65</v>
      </c>
      <c r="X1893" t="s">
        <v>6270</v>
      </c>
      <c r="Y1893">
        <v>0</v>
      </c>
      <c r="Z1893">
        <v>0</v>
      </c>
      <c r="AA1893">
        <v>0</v>
      </c>
      <c r="AB1893">
        <v>0</v>
      </c>
      <c r="AC1893">
        <v>0</v>
      </c>
      <c r="AD1893">
        <v>0</v>
      </c>
      <c r="AG1893">
        <v>0</v>
      </c>
      <c r="AK1893" t="s">
        <v>63</v>
      </c>
      <c r="AL1893">
        <v>0</v>
      </c>
      <c r="AM1893" t="s">
        <v>63</v>
      </c>
      <c r="AP1893" t="s">
        <v>6271</v>
      </c>
      <c r="AQ1893" t="s">
        <v>108</v>
      </c>
      <c r="AR1893" t="s">
        <v>13404</v>
      </c>
      <c r="AT1893">
        <v>0</v>
      </c>
      <c r="AU1893">
        <v>0</v>
      </c>
      <c r="AV1893">
        <v>0</v>
      </c>
      <c r="AW1893">
        <v>0</v>
      </c>
      <c r="AX1893">
        <v>0</v>
      </c>
      <c r="AY1893">
        <v>0</v>
      </c>
      <c r="BC1893" t="s">
        <v>63</v>
      </c>
      <c r="BG1893" t="s">
        <v>108</v>
      </c>
      <c r="BJ1893" t="s">
        <v>6272</v>
      </c>
    </row>
    <row r="1894" spans="1:62" x14ac:dyDescent="0.35">
      <c r="A1894" t="s">
        <v>6273</v>
      </c>
      <c r="B1894">
        <v>10000</v>
      </c>
      <c r="C1894">
        <v>40000</v>
      </c>
      <c r="D1894">
        <v>45793</v>
      </c>
      <c r="E1894" t="s">
        <v>59</v>
      </c>
      <c r="F1894" t="s">
        <v>6274</v>
      </c>
      <c r="G1894" t="s">
        <v>6253</v>
      </c>
      <c r="H1894" t="s">
        <v>477</v>
      </c>
      <c r="I1894">
        <v>2</v>
      </c>
      <c r="J1894" t="s">
        <v>63</v>
      </c>
      <c r="K1894">
        <v>77</v>
      </c>
      <c r="L1894" t="s">
        <v>6043</v>
      </c>
      <c r="M1894" t="s">
        <v>26407</v>
      </c>
      <c r="N1894" t="s">
        <v>192</v>
      </c>
      <c r="O1894" t="s">
        <v>3848</v>
      </c>
      <c r="P1894">
        <v>2500</v>
      </c>
      <c r="Q1894">
        <f t="shared" si="500"/>
        <v>71.666666666666657</v>
      </c>
      <c r="R1894" s="34">
        <f t="shared" si="501"/>
        <v>1.1944444444444442</v>
      </c>
      <c r="S1894" s="35">
        <v>45776</v>
      </c>
      <c r="U1894">
        <v>88</v>
      </c>
      <c r="V1894">
        <v>220000</v>
      </c>
      <c r="W1894" t="s">
        <v>65</v>
      </c>
      <c r="X1894" t="s">
        <v>903</v>
      </c>
      <c r="Y1894">
        <v>0</v>
      </c>
      <c r="Z1894">
        <v>0</v>
      </c>
      <c r="AA1894">
        <v>0</v>
      </c>
      <c r="AB1894">
        <v>0</v>
      </c>
      <c r="AC1894">
        <v>0</v>
      </c>
      <c r="AD1894">
        <v>0</v>
      </c>
      <c r="AG1894">
        <v>0</v>
      </c>
      <c r="AK1894" t="s">
        <v>63</v>
      </c>
      <c r="AL1894">
        <v>0</v>
      </c>
      <c r="AM1894" t="s">
        <v>63</v>
      </c>
      <c r="AP1894" t="s">
        <v>904</v>
      </c>
      <c r="AQ1894" t="s">
        <v>108</v>
      </c>
      <c r="AR1894" t="s">
        <v>13404</v>
      </c>
      <c r="AT1894">
        <v>0</v>
      </c>
      <c r="AU1894">
        <v>0</v>
      </c>
      <c r="AV1894">
        <v>0</v>
      </c>
      <c r="AW1894">
        <v>0</v>
      </c>
      <c r="AX1894">
        <v>0</v>
      </c>
      <c r="AY1894">
        <v>0</v>
      </c>
      <c r="BC1894" t="s">
        <v>63</v>
      </c>
      <c r="BG1894" t="s">
        <v>108</v>
      </c>
      <c r="BJ1894" t="s">
        <v>6275</v>
      </c>
    </row>
    <row r="1895" spans="1:62" x14ac:dyDescent="0.35">
      <c r="A1895" t="s">
        <v>6276</v>
      </c>
      <c r="B1895">
        <v>10000</v>
      </c>
      <c r="C1895">
        <v>40000</v>
      </c>
      <c r="D1895">
        <v>45793</v>
      </c>
      <c r="E1895" t="s">
        <v>59</v>
      </c>
      <c r="F1895" t="s">
        <v>3091</v>
      </c>
      <c r="G1895" t="s">
        <v>6253</v>
      </c>
      <c r="H1895" t="s">
        <v>477</v>
      </c>
      <c r="I1895">
        <v>2</v>
      </c>
      <c r="J1895" t="s">
        <v>63</v>
      </c>
      <c r="K1895">
        <v>77</v>
      </c>
      <c r="L1895" t="s">
        <v>6043</v>
      </c>
      <c r="M1895" t="s">
        <v>26407</v>
      </c>
      <c r="N1895" t="s">
        <v>192</v>
      </c>
      <c r="O1895" t="s">
        <v>3848</v>
      </c>
      <c r="P1895">
        <v>1250</v>
      </c>
      <c r="Q1895">
        <f t="shared" si="500"/>
        <v>50.833333333333329</v>
      </c>
      <c r="R1895" s="34">
        <f t="shared" si="501"/>
        <v>0.8472222222222221</v>
      </c>
      <c r="S1895" s="35">
        <v>45776</v>
      </c>
      <c r="U1895">
        <v>88</v>
      </c>
      <c r="V1895">
        <v>110000</v>
      </c>
      <c r="W1895" t="s">
        <v>65</v>
      </c>
      <c r="X1895" t="s">
        <v>5044</v>
      </c>
      <c r="Y1895">
        <v>0</v>
      </c>
      <c r="Z1895">
        <v>0</v>
      </c>
      <c r="AA1895">
        <v>0</v>
      </c>
      <c r="AB1895">
        <v>0</v>
      </c>
      <c r="AC1895">
        <v>0</v>
      </c>
      <c r="AD1895">
        <v>0</v>
      </c>
      <c r="AG1895">
        <v>0</v>
      </c>
      <c r="AK1895" t="s">
        <v>63</v>
      </c>
      <c r="AL1895">
        <v>0</v>
      </c>
      <c r="AM1895" t="s">
        <v>63</v>
      </c>
      <c r="AP1895" t="s">
        <v>5045</v>
      </c>
      <c r="AQ1895" t="s">
        <v>108</v>
      </c>
      <c r="AR1895" t="s">
        <v>13404</v>
      </c>
      <c r="AT1895">
        <v>0</v>
      </c>
      <c r="AU1895">
        <v>0</v>
      </c>
      <c r="AV1895">
        <v>0</v>
      </c>
      <c r="AW1895">
        <v>0</v>
      </c>
      <c r="AX1895">
        <v>0</v>
      </c>
      <c r="AY1895">
        <v>0</v>
      </c>
      <c r="BC1895" t="s">
        <v>63</v>
      </c>
      <c r="BG1895" t="s">
        <v>108</v>
      </c>
      <c r="BJ1895" t="s">
        <v>6277</v>
      </c>
    </row>
    <row r="1896" spans="1:62" x14ac:dyDescent="0.35">
      <c r="A1896" t="s">
        <v>5857</v>
      </c>
      <c r="B1896">
        <v>10000</v>
      </c>
      <c r="C1896">
        <v>30000</v>
      </c>
      <c r="D1896">
        <v>45782</v>
      </c>
      <c r="E1896" t="s">
        <v>59</v>
      </c>
      <c r="F1896" t="s">
        <v>5858</v>
      </c>
      <c r="G1896" t="s">
        <v>5859</v>
      </c>
      <c r="H1896" t="s">
        <v>62</v>
      </c>
      <c r="I1896">
        <v>1</v>
      </c>
      <c r="J1896" t="s">
        <v>63</v>
      </c>
      <c r="K1896">
        <v>103</v>
      </c>
      <c r="L1896" t="s">
        <v>6044</v>
      </c>
      <c r="M1896" t="s">
        <v>26408</v>
      </c>
      <c r="N1896" t="s">
        <v>3800</v>
      </c>
      <c r="O1896" t="s">
        <v>3832</v>
      </c>
      <c r="P1896">
        <v>25</v>
      </c>
      <c r="Q1896">
        <f t="shared" ref="Q1896:Q1897" si="502">(P1896/30)+30</f>
        <v>30.833333333333332</v>
      </c>
      <c r="R1896" s="34">
        <f t="shared" ref="R1896:R1897" si="503">Q1896/60</f>
        <v>0.51388888888888884</v>
      </c>
      <c r="S1896" s="35">
        <v>45776</v>
      </c>
      <c r="U1896">
        <v>8</v>
      </c>
      <c r="V1896">
        <v>200</v>
      </c>
      <c r="W1896" t="s">
        <v>65</v>
      </c>
      <c r="X1896" s="34" t="s">
        <v>66</v>
      </c>
      <c r="Y1896">
        <v>0</v>
      </c>
      <c r="Z1896">
        <v>0</v>
      </c>
      <c r="AA1896">
        <v>0</v>
      </c>
      <c r="AB1896">
        <v>0</v>
      </c>
      <c r="AC1896">
        <v>0</v>
      </c>
      <c r="AD1896">
        <v>0</v>
      </c>
      <c r="AG1896">
        <v>0</v>
      </c>
      <c r="AK1896" t="s">
        <v>63</v>
      </c>
      <c r="AL1896">
        <v>0</v>
      </c>
      <c r="AM1896" t="s">
        <v>63</v>
      </c>
      <c r="AP1896" t="s">
        <v>67</v>
      </c>
      <c r="AQ1896" t="s">
        <v>68</v>
      </c>
      <c r="AR1896" t="s">
        <v>26186</v>
      </c>
      <c r="AT1896">
        <v>0</v>
      </c>
      <c r="AU1896">
        <v>0</v>
      </c>
      <c r="AV1896">
        <v>0</v>
      </c>
      <c r="AW1896">
        <v>0</v>
      </c>
      <c r="AX1896">
        <v>0</v>
      </c>
      <c r="AY1896">
        <v>0</v>
      </c>
      <c r="BC1896" t="s">
        <v>63</v>
      </c>
      <c r="BG1896" t="s">
        <v>68</v>
      </c>
      <c r="BJ1896" t="s">
        <v>5860</v>
      </c>
    </row>
    <row r="1897" spans="1:62" x14ac:dyDescent="0.35">
      <c r="A1897" t="s">
        <v>5857</v>
      </c>
      <c r="B1897">
        <v>20000</v>
      </c>
      <c r="C1897">
        <v>40000</v>
      </c>
      <c r="D1897">
        <v>45782</v>
      </c>
      <c r="E1897" t="s">
        <v>59</v>
      </c>
      <c r="F1897" t="s">
        <v>5858</v>
      </c>
      <c r="G1897" t="s">
        <v>5859</v>
      </c>
      <c r="H1897" t="s">
        <v>62</v>
      </c>
      <c r="I1897">
        <v>1</v>
      </c>
      <c r="J1897" t="s">
        <v>63</v>
      </c>
      <c r="K1897">
        <v>103</v>
      </c>
      <c r="L1897" t="s">
        <v>6044</v>
      </c>
      <c r="M1897" t="s">
        <v>26408</v>
      </c>
      <c r="N1897" t="s">
        <v>3800</v>
      </c>
      <c r="O1897" t="s">
        <v>3832</v>
      </c>
      <c r="P1897">
        <v>22475</v>
      </c>
      <c r="Q1897">
        <f t="shared" si="502"/>
        <v>779.16666666666663</v>
      </c>
      <c r="R1897" s="34">
        <f t="shared" si="503"/>
        <v>12.986111111111111</v>
      </c>
      <c r="S1897" s="35">
        <v>45776</v>
      </c>
      <c r="U1897">
        <v>8</v>
      </c>
      <c r="V1897">
        <v>179800</v>
      </c>
      <c r="W1897" t="s">
        <v>65</v>
      </c>
      <c r="X1897" s="34" t="s">
        <v>66</v>
      </c>
      <c r="Y1897">
        <v>0</v>
      </c>
      <c r="Z1897">
        <v>0</v>
      </c>
      <c r="AA1897">
        <v>0</v>
      </c>
      <c r="AB1897">
        <v>0</v>
      </c>
      <c r="AC1897">
        <v>0</v>
      </c>
      <c r="AD1897">
        <v>0</v>
      </c>
      <c r="AG1897">
        <v>0</v>
      </c>
      <c r="AK1897" t="s">
        <v>63</v>
      </c>
      <c r="AL1897">
        <v>0</v>
      </c>
      <c r="AM1897" t="s">
        <v>63</v>
      </c>
      <c r="AP1897" t="s">
        <v>67</v>
      </c>
      <c r="AQ1897" t="s">
        <v>68</v>
      </c>
      <c r="AR1897" t="s">
        <v>26186</v>
      </c>
      <c r="AT1897">
        <v>0</v>
      </c>
      <c r="AU1897">
        <v>0</v>
      </c>
      <c r="AV1897">
        <v>0</v>
      </c>
      <c r="AW1897">
        <v>0</v>
      </c>
      <c r="AX1897">
        <v>0</v>
      </c>
      <c r="AY1897">
        <v>0</v>
      </c>
      <c r="BC1897" t="s">
        <v>63</v>
      </c>
      <c r="BG1897" t="s">
        <v>68</v>
      </c>
      <c r="BJ1897" t="s">
        <v>5860</v>
      </c>
    </row>
    <row r="1898" spans="1:62" x14ac:dyDescent="0.35">
      <c r="A1898" t="s">
        <v>4102</v>
      </c>
      <c r="B1898">
        <v>10000</v>
      </c>
      <c r="C1898">
        <v>10000</v>
      </c>
      <c r="D1898">
        <v>45777</v>
      </c>
      <c r="E1898" t="s">
        <v>59</v>
      </c>
      <c r="F1898" t="s">
        <v>4096</v>
      </c>
      <c r="G1898" t="s">
        <v>4103</v>
      </c>
      <c r="H1898" t="s">
        <v>2211</v>
      </c>
      <c r="I1898">
        <v>1</v>
      </c>
      <c r="J1898" t="s">
        <v>63</v>
      </c>
      <c r="K1898">
        <v>32</v>
      </c>
      <c r="L1898" t="s">
        <v>6064</v>
      </c>
      <c r="M1898" t="s">
        <v>26405</v>
      </c>
      <c r="N1898" t="s">
        <v>516</v>
      </c>
      <c r="O1898" t="s">
        <v>3833</v>
      </c>
      <c r="P1898">
        <v>5860</v>
      </c>
      <c r="S1898" s="35">
        <v>45776</v>
      </c>
      <c r="U1898">
        <v>1</v>
      </c>
      <c r="V1898">
        <v>5860</v>
      </c>
      <c r="W1898" t="s">
        <v>65</v>
      </c>
      <c r="X1898" t="s">
        <v>2212</v>
      </c>
      <c r="Y1898">
        <v>0</v>
      </c>
      <c r="Z1898">
        <v>0</v>
      </c>
      <c r="AA1898">
        <v>0</v>
      </c>
      <c r="AB1898">
        <v>0</v>
      </c>
      <c r="AC1898">
        <v>0</v>
      </c>
      <c r="AD1898">
        <v>0</v>
      </c>
      <c r="AG1898">
        <v>0</v>
      </c>
      <c r="AK1898" t="s">
        <v>63</v>
      </c>
      <c r="AL1898">
        <v>0</v>
      </c>
      <c r="AM1898" t="s">
        <v>63</v>
      </c>
      <c r="AP1898" t="s">
        <v>2213</v>
      </c>
      <c r="AQ1898" t="s">
        <v>465</v>
      </c>
      <c r="AR1898" t="s">
        <v>15009</v>
      </c>
      <c r="AT1898">
        <v>0</v>
      </c>
      <c r="AU1898">
        <v>0</v>
      </c>
      <c r="AV1898">
        <v>0</v>
      </c>
      <c r="AW1898">
        <v>0</v>
      </c>
      <c r="AX1898">
        <v>0</v>
      </c>
      <c r="AY1898">
        <v>0</v>
      </c>
      <c r="BC1898" t="s">
        <v>63</v>
      </c>
      <c r="BG1898" t="s">
        <v>465</v>
      </c>
      <c r="BJ1898" t="s">
        <v>3690</v>
      </c>
    </row>
    <row r="1899" spans="1:62" x14ac:dyDescent="0.35">
      <c r="A1899" t="s">
        <v>4233</v>
      </c>
      <c r="B1899">
        <v>10000</v>
      </c>
      <c r="C1899">
        <v>10000</v>
      </c>
      <c r="D1899">
        <v>45777</v>
      </c>
      <c r="E1899" t="s">
        <v>59</v>
      </c>
      <c r="F1899">
        <v>0.53704861111111113</v>
      </c>
      <c r="G1899" t="s">
        <v>4234</v>
      </c>
      <c r="H1899" t="s">
        <v>2211</v>
      </c>
      <c r="I1899">
        <v>1</v>
      </c>
      <c r="J1899" t="s">
        <v>63</v>
      </c>
      <c r="K1899">
        <v>32</v>
      </c>
      <c r="L1899" t="s">
        <v>6064</v>
      </c>
      <c r="M1899" t="s">
        <v>26405</v>
      </c>
      <c r="N1899" t="s">
        <v>516</v>
      </c>
      <c r="O1899" t="s">
        <v>3833</v>
      </c>
      <c r="P1899">
        <v>5860</v>
      </c>
      <c r="S1899" s="35">
        <v>45776</v>
      </c>
      <c r="U1899">
        <v>1</v>
      </c>
      <c r="V1899">
        <v>5860</v>
      </c>
      <c r="W1899" t="s">
        <v>65</v>
      </c>
      <c r="X1899" t="s">
        <v>2212</v>
      </c>
      <c r="Y1899">
        <v>0</v>
      </c>
      <c r="Z1899">
        <v>0</v>
      </c>
      <c r="AA1899">
        <v>0</v>
      </c>
      <c r="AB1899">
        <v>0</v>
      </c>
      <c r="AC1899">
        <v>0</v>
      </c>
      <c r="AD1899">
        <v>0</v>
      </c>
      <c r="AG1899">
        <v>0</v>
      </c>
      <c r="AK1899" t="s">
        <v>63</v>
      </c>
      <c r="AL1899">
        <v>0</v>
      </c>
      <c r="AM1899" t="s">
        <v>63</v>
      </c>
      <c r="AP1899" t="s">
        <v>2213</v>
      </c>
      <c r="AQ1899" t="s">
        <v>465</v>
      </c>
      <c r="AR1899" t="s">
        <v>15009</v>
      </c>
      <c r="AT1899">
        <v>0</v>
      </c>
      <c r="AU1899">
        <v>0</v>
      </c>
      <c r="AV1899">
        <v>0</v>
      </c>
      <c r="AW1899">
        <v>0</v>
      </c>
      <c r="AX1899">
        <v>0</v>
      </c>
      <c r="AY1899">
        <v>0</v>
      </c>
      <c r="BC1899" t="s">
        <v>63</v>
      </c>
      <c r="BG1899" t="s">
        <v>465</v>
      </c>
      <c r="BJ1899" t="s">
        <v>4032</v>
      </c>
    </row>
    <row r="1900" spans="1:62" x14ac:dyDescent="0.35">
      <c r="A1900" t="s">
        <v>4104</v>
      </c>
      <c r="B1900">
        <v>10000</v>
      </c>
      <c r="C1900">
        <v>10000</v>
      </c>
      <c r="D1900">
        <v>45777</v>
      </c>
      <c r="E1900" t="s">
        <v>59</v>
      </c>
      <c r="F1900" t="s">
        <v>4096</v>
      </c>
      <c r="G1900" t="s">
        <v>4105</v>
      </c>
      <c r="H1900" t="s">
        <v>515</v>
      </c>
      <c r="I1900">
        <v>1</v>
      </c>
      <c r="J1900" t="s">
        <v>63</v>
      </c>
      <c r="K1900">
        <v>32</v>
      </c>
      <c r="L1900" t="s">
        <v>6064</v>
      </c>
      <c r="M1900" t="s">
        <v>26405</v>
      </c>
      <c r="N1900" t="s">
        <v>516</v>
      </c>
      <c r="O1900" t="s">
        <v>3833</v>
      </c>
      <c r="P1900">
        <v>5860</v>
      </c>
      <c r="S1900" s="35">
        <v>45776</v>
      </c>
      <c r="U1900">
        <v>1</v>
      </c>
      <c r="V1900">
        <v>5860</v>
      </c>
      <c r="W1900" t="s">
        <v>65</v>
      </c>
      <c r="X1900" t="s">
        <v>517</v>
      </c>
      <c r="Y1900">
        <v>0</v>
      </c>
      <c r="Z1900">
        <v>0</v>
      </c>
      <c r="AA1900">
        <v>0</v>
      </c>
      <c r="AB1900">
        <v>0</v>
      </c>
      <c r="AC1900">
        <v>0</v>
      </c>
      <c r="AD1900">
        <v>0</v>
      </c>
      <c r="AG1900">
        <v>0</v>
      </c>
      <c r="AK1900" t="s">
        <v>63</v>
      </c>
      <c r="AL1900">
        <v>0</v>
      </c>
      <c r="AM1900" t="s">
        <v>63</v>
      </c>
      <c r="AP1900" t="s">
        <v>518</v>
      </c>
      <c r="AQ1900" t="s">
        <v>465</v>
      </c>
      <c r="AR1900" t="s">
        <v>15009</v>
      </c>
      <c r="AT1900">
        <v>0</v>
      </c>
      <c r="AU1900">
        <v>0</v>
      </c>
      <c r="AV1900">
        <v>0</v>
      </c>
      <c r="AW1900">
        <v>0</v>
      </c>
      <c r="AX1900">
        <v>0</v>
      </c>
      <c r="AY1900">
        <v>0</v>
      </c>
      <c r="BC1900" t="s">
        <v>63</v>
      </c>
      <c r="BG1900" t="s">
        <v>465</v>
      </c>
      <c r="BJ1900" t="s">
        <v>4106</v>
      </c>
    </row>
    <row r="1901" spans="1:62" x14ac:dyDescent="0.35">
      <c r="A1901" t="s">
        <v>6129</v>
      </c>
      <c r="B1901">
        <v>10000</v>
      </c>
      <c r="C1901">
        <v>10000</v>
      </c>
      <c r="D1901">
        <v>45786</v>
      </c>
      <c r="E1901" t="s">
        <v>59</v>
      </c>
      <c r="F1901" t="s">
        <v>6130</v>
      </c>
      <c r="G1901">
        <v>860909190918</v>
      </c>
      <c r="H1901" t="s">
        <v>6131</v>
      </c>
      <c r="I1901">
        <v>1</v>
      </c>
      <c r="J1901" t="s">
        <v>63</v>
      </c>
      <c r="K1901">
        <v>79</v>
      </c>
      <c r="L1901" t="s">
        <v>6076</v>
      </c>
      <c r="M1901" t="s">
        <v>26406</v>
      </c>
      <c r="N1901" t="s">
        <v>92</v>
      </c>
      <c r="O1901" t="s">
        <v>3828</v>
      </c>
      <c r="P1901">
        <v>167</v>
      </c>
      <c r="Q1901">
        <f t="shared" ref="Q1901:Q1903" si="504">(P1901/20)+30</f>
        <v>38.35</v>
      </c>
      <c r="R1901" s="34">
        <f t="shared" ref="R1901:R1907" si="505">Q1901/60</f>
        <v>0.63916666666666666</v>
      </c>
      <c r="S1901" s="35">
        <v>45776</v>
      </c>
      <c r="U1901">
        <v>42</v>
      </c>
      <c r="V1901">
        <v>7020</v>
      </c>
      <c r="W1901" t="s">
        <v>65</v>
      </c>
      <c r="X1901">
        <v>200717160001</v>
      </c>
      <c r="Y1901">
        <v>0</v>
      </c>
      <c r="Z1901">
        <v>0</v>
      </c>
      <c r="AA1901">
        <v>0</v>
      </c>
      <c r="AB1901">
        <v>0</v>
      </c>
      <c r="AC1901">
        <v>0</v>
      </c>
      <c r="AD1901">
        <v>0</v>
      </c>
      <c r="AG1901">
        <v>0</v>
      </c>
      <c r="AK1901" t="s">
        <v>63</v>
      </c>
      <c r="AL1901">
        <v>0</v>
      </c>
      <c r="AM1901" t="s">
        <v>63</v>
      </c>
      <c r="AP1901">
        <v>20071716</v>
      </c>
      <c r="AQ1901" t="s">
        <v>571</v>
      </c>
      <c r="AR1901" t="s">
        <v>14937</v>
      </c>
      <c r="AT1901">
        <v>0</v>
      </c>
      <c r="AU1901">
        <v>0</v>
      </c>
      <c r="AV1901">
        <v>0</v>
      </c>
      <c r="AW1901">
        <v>0</v>
      </c>
      <c r="AX1901">
        <v>0</v>
      </c>
      <c r="AY1901">
        <v>0</v>
      </c>
      <c r="BC1901" t="s">
        <v>63</v>
      </c>
      <c r="BG1901" t="s">
        <v>571</v>
      </c>
      <c r="BJ1901" t="s">
        <v>6132</v>
      </c>
    </row>
    <row r="1902" spans="1:62" x14ac:dyDescent="0.35">
      <c r="A1902" t="s">
        <v>6129</v>
      </c>
      <c r="B1902">
        <v>20000</v>
      </c>
      <c r="C1902">
        <v>10000</v>
      </c>
      <c r="D1902">
        <v>45786</v>
      </c>
      <c r="E1902" t="s">
        <v>59</v>
      </c>
      <c r="F1902" t="s">
        <v>6130</v>
      </c>
      <c r="G1902">
        <v>860909190918</v>
      </c>
      <c r="H1902" t="s">
        <v>6131</v>
      </c>
      <c r="I1902">
        <v>1</v>
      </c>
      <c r="J1902" t="s">
        <v>63</v>
      </c>
      <c r="K1902">
        <v>79</v>
      </c>
      <c r="L1902" t="s">
        <v>6076</v>
      </c>
      <c r="M1902" t="s">
        <v>26406</v>
      </c>
      <c r="N1902" t="s">
        <v>92</v>
      </c>
      <c r="O1902" t="s">
        <v>3828</v>
      </c>
      <c r="P1902">
        <v>71</v>
      </c>
      <c r="Q1902">
        <f t="shared" si="504"/>
        <v>33.549999999999997</v>
      </c>
      <c r="R1902" s="34">
        <f t="shared" si="505"/>
        <v>0.55916666666666659</v>
      </c>
      <c r="S1902" s="35">
        <v>45776</v>
      </c>
      <c r="U1902">
        <v>42</v>
      </c>
      <c r="V1902">
        <v>3000</v>
      </c>
      <c r="W1902" t="s">
        <v>65</v>
      </c>
      <c r="X1902">
        <v>200717160001</v>
      </c>
      <c r="Y1902">
        <v>0</v>
      </c>
      <c r="Z1902">
        <v>0</v>
      </c>
      <c r="AA1902">
        <v>0</v>
      </c>
      <c r="AB1902">
        <v>0</v>
      </c>
      <c r="AC1902">
        <v>0</v>
      </c>
      <c r="AD1902">
        <v>0</v>
      </c>
      <c r="AG1902">
        <v>0</v>
      </c>
      <c r="AK1902" t="s">
        <v>63</v>
      </c>
      <c r="AL1902">
        <v>0</v>
      </c>
      <c r="AM1902" t="s">
        <v>63</v>
      </c>
      <c r="AP1902">
        <v>20071716</v>
      </c>
      <c r="AQ1902" t="s">
        <v>571</v>
      </c>
      <c r="AR1902" t="s">
        <v>14937</v>
      </c>
      <c r="AT1902">
        <v>0</v>
      </c>
      <c r="AU1902">
        <v>0</v>
      </c>
      <c r="AV1902">
        <v>0</v>
      </c>
      <c r="AW1902">
        <v>0</v>
      </c>
      <c r="AX1902">
        <v>0</v>
      </c>
      <c r="AY1902">
        <v>0</v>
      </c>
      <c r="BC1902" t="s">
        <v>63</v>
      </c>
      <c r="BG1902" t="s">
        <v>571</v>
      </c>
      <c r="BJ1902" t="s">
        <v>6132</v>
      </c>
    </row>
    <row r="1903" spans="1:62" x14ac:dyDescent="0.35">
      <c r="A1903" t="s">
        <v>6129</v>
      </c>
      <c r="B1903">
        <v>30000</v>
      </c>
      <c r="C1903">
        <v>10000</v>
      </c>
      <c r="D1903">
        <v>45786</v>
      </c>
      <c r="E1903" t="s">
        <v>59</v>
      </c>
      <c r="F1903" t="s">
        <v>6130</v>
      </c>
      <c r="G1903">
        <v>860909190918</v>
      </c>
      <c r="H1903" t="s">
        <v>6131</v>
      </c>
      <c r="I1903">
        <v>1</v>
      </c>
      <c r="J1903" t="s">
        <v>63</v>
      </c>
      <c r="K1903">
        <v>79</v>
      </c>
      <c r="L1903" t="s">
        <v>6076</v>
      </c>
      <c r="M1903" t="s">
        <v>26406</v>
      </c>
      <c r="N1903" t="s">
        <v>92</v>
      </c>
      <c r="O1903" t="s">
        <v>3828</v>
      </c>
      <c r="P1903">
        <v>71</v>
      </c>
      <c r="Q1903">
        <f t="shared" si="504"/>
        <v>33.549999999999997</v>
      </c>
      <c r="R1903" s="34">
        <f t="shared" si="505"/>
        <v>0.55916666666666659</v>
      </c>
      <c r="S1903" s="35">
        <v>45776</v>
      </c>
      <c r="U1903">
        <v>42</v>
      </c>
      <c r="V1903">
        <v>3000</v>
      </c>
      <c r="W1903" t="s">
        <v>65</v>
      </c>
      <c r="X1903">
        <v>200717160001</v>
      </c>
      <c r="Y1903">
        <v>0</v>
      </c>
      <c r="Z1903">
        <v>0</v>
      </c>
      <c r="AA1903">
        <v>0</v>
      </c>
      <c r="AB1903">
        <v>0</v>
      </c>
      <c r="AC1903">
        <v>0</v>
      </c>
      <c r="AD1903">
        <v>0</v>
      </c>
      <c r="AG1903">
        <v>0</v>
      </c>
      <c r="AK1903" t="s">
        <v>63</v>
      </c>
      <c r="AL1903">
        <v>0</v>
      </c>
      <c r="AM1903" t="s">
        <v>63</v>
      </c>
      <c r="AP1903">
        <v>20071716</v>
      </c>
      <c r="AQ1903" t="s">
        <v>571</v>
      </c>
      <c r="AR1903" t="s">
        <v>14937</v>
      </c>
      <c r="AT1903">
        <v>0</v>
      </c>
      <c r="AU1903">
        <v>0</v>
      </c>
      <c r="AV1903">
        <v>0</v>
      </c>
      <c r="AW1903">
        <v>0</v>
      </c>
      <c r="AX1903">
        <v>0</v>
      </c>
      <c r="AY1903">
        <v>0</v>
      </c>
      <c r="BC1903" t="s">
        <v>63</v>
      </c>
      <c r="BG1903" t="s">
        <v>571</v>
      </c>
      <c r="BJ1903" t="s">
        <v>6132</v>
      </c>
    </row>
    <row r="1904" spans="1:62" x14ac:dyDescent="0.35">
      <c r="A1904" t="s">
        <v>6031</v>
      </c>
      <c r="B1904">
        <v>10000</v>
      </c>
      <c r="C1904">
        <v>10000</v>
      </c>
      <c r="D1904">
        <v>45779</v>
      </c>
      <c r="E1904" t="s">
        <v>59</v>
      </c>
      <c r="F1904" t="s">
        <v>6032</v>
      </c>
      <c r="G1904" t="s">
        <v>6033</v>
      </c>
      <c r="H1904" t="s">
        <v>3198</v>
      </c>
      <c r="I1904">
        <v>1</v>
      </c>
      <c r="J1904" t="s">
        <v>63</v>
      </c>
      <c r="K1904">
        <v>62</v>
      </c>
      <c r="L1904" t="s">
        <v>6066</v>
      </c>
      <c r="M1904" t="s">
        <v>26408</v>
      </c>
      <c r="N1904" t="s">
        <v>830</v>
      </c>
      <c r="O1904" t="s">
        <v>3852</v>
      </c>
      <c r="P1904">
        <v>50000</v>
      </c>
      <c r="Q1904">
        <f t="shared" ref="Q1904:Q1907" si="506">(P1904/50)+45</f>
        <v>1045</v>
      </c>
      <c r="R1904" s="34">
        <f t="shared" si="505"/>
        <v>17.416666666666668</v>
      </c>
      <c r="S1904" s="35">
        <v>45776</v>
      </c>
      <c r="U1904">
        <v>1</v>
      </c>
      <c r="V1904">
        <v>50000</v>
      </c>
      <c r="W1904" t="s">
        <v>65</v>
      </c>
      <c r="X1904" t="s">
        <v>3199</v>
      </c>
      <c r="Y1904">
        <v>0</v>
      </c>
      <c r="Z1904">
        <v>0</v>
      </c>
      <c r="AA1904">
        <v>0</v>
      </c>
      <c r="AB1904">
        <v>0</v>
      </c>
      <c r="AC1904">
        <v>0</v>
      </c>
      <c r="AD1904">
        <v>0</v>
      </c>
      <c r="AG1904">
        <v>0</v>
      </c>
      <c r="AK1904" t="s">
        <v>63</v>
      </c>
      <c r="AL1904">
        <v>0</v>
      </c>
      <c r="AM1904" t="s">
        <v>63</v>
      </c>
      <c r="AP1904" t="s">
        <v>3200</v>
      </c>
      <c r="AQ1904" t="s">
        <v>170</v>
      </c>
      <c r="AR1904" t="s">
        <v>21526</v>
      </c>
      <c r="AT1904">
        <v>0</v>
      </c>
      <c r="AU1904">
        <v>0</v>
      </c>
      <c r="AV1904">
        <v>0</v>
      </c>
      <c r="AW1904">
        <v>0</v>
      </c>
      <c r="AX1904">
        <v>0</v>
      </c>
      <c r="AY1904">
        <v>0</v>
      </c>
      <c r="BC1904" t="s">
        <v>63</v>
      </c>
      <c r="BG1904" t="s">
        <v>170</v>
      </c>
      <c r="BJ1904" t="s">
        <v>6034</v>
      </c>
    </row>
    <row r="1905" spans="1:62" x14ac:dyDescent="0.35">
      <c r="A1905" t="s">
        <v>6031</v>
      </c>
      <c r="B1905">
        <v>10000</v>
      </c>
      <c r="C1905">
        <v>20000</v>
      </c>
      <c r="D1905">
        <v>45779</v>
      </c>
      <c r="E1905" t="s">
        <v>59</v>
      </c>
      <c r="F1905" t="s">
        <v>6032</v>
      </c>
      <c r="G1905" t="s">
        <v>6033</v>
      </c>
      <c r="H1905" t="s">
        <v>3198</v>
      </c>
      <c r="I1905">
        <v>1</v>
      </c>
      <c r="J1905" t="s">
        <v>63</v>
      </c>
      <c r="K1905">
        <v>62</v>
      </c>
      <c r="L1905" t="s">
        <v>6066</v>
      </c>
      <c r="M1905" t="s">
        <v>26408</v>
      </c>
      <c r="N1905" t="s">
        <v>3801</v>
      </c>
      <c r="O1905" t="s">
        <v>3839</v>
      </c>
      <c r="P1905">
        <v>30000</v>
      </c>
      <c r="Q1905">
        <f t="shared" si="506"/>
        <v>645</v>
      </c>
      <c r="R1905" s="34">
        <f t="shared" si="505"/>
        <v>10.75</v>
      </c>
      <c r="S1905" s="35">
        <v>45776</v>
      </c>
      <c r="U1905">
        <v>1</v>
      </c>
      <c r="V1905">
        <v>30000</v>
      </c>
      <c r="W1905" t="s">
        <v>65</v>
      </c>
      <c r="X1905" t="s">
        <v>3199</v>
      </c>
      <c r="Y1905">
        <v>0</v>
      </c>
      <c r="Z1905">
        <v>0</v>
      </c>
      <c r="AA1905">
        <v>0</v>
      </c>
      <c r="AB1905">
        <v>0</v>
      </c>
      <c r="AC1905">
        <v>0</v>
      </c>
      <c r="AD1905">
        <v>0</v>
      </c>
      <c r="AG1905">
        <v>0</v>
      </c>
      <c r="AK1905" t="s">
        <v>63</v>
      </c>
      <c r="AL1905">
        <v>0</v>
      </c>
      <c r="AM1905" t="s">
        <v>63</v>
      </c>
      <c r="AP1905" t="s">
        <v>3200</v>
      </c>
      <c r="AQ1905" t="s">
        <v>170</v>
      </c>
      <c r="AR1905" t="s">
        <v>21526</v>
      </c>
      <c r="AT1905">
        <v>0</v>
      </c>
      <c r="AU1905">
        <v>0</v>
      </c>
      <c r="AV1905">
        <v>0</v>
      </c>
      <c r="AW1905">
        <v>0</v>
      </c>
      <c r="AX1905">
        <v>0</v>
      </c>
      <c r="AY1905">
        <v>0</v>
      </c>
      <c r="BC1905" t="s">
        <v>63</v>
      </c>
      <c r="BG1905" t="s">
        <v>170</v>
      </c>
      <c r="BJ1905" t="s">
        <v>6034</v>
      </c>
    </row>
    <row r="1906" spans="1:62" x14ac:dyDescent="0.35">
      <c r="A1906" t="s">
        <v>4434</v>
      </c>
      <c r="B1906">
        <v>10000</v>
      </c>
      <c r="C1906">
        <v>10000</v>
      </c>
      <c r="D1906">
        <v>45782</v>
      </c>
      <c r="E1906" t="s">
        <v>59</v>
      </c>
      <c r="F1906" t="s">
        <v>1561</v>
      </c>
      <c r="G1906" t="s">
        <v>4435</v>
      </c>
      <c r="H1906" t="s">
        <v>3198</v>
      </c>
      <c r="I1906">
        <v>1</v>
      </c>
      <c r="J1906" t="s">
        <v>63</v>
      </c>
      <c r="K1906">
        <v>62</v>
      </c>
      <c r="L1906" t="s">
        <v>6066</v>
      </c>
      <c r="M1906" t="s">
        <v>26408</v>
      </c>
      <c r="N1906" t="s">
        <v>3801</v>
      </c>
      <c r="O1906" t="s">
        <v>3839</v>
      </c>
      <c r="P1906">
        <v>20000</v>
      </c>
      <c r="Q1906">
        <f t="shared" si="506"/>
        <v>445</v>
      </c>
      <c r="R1906" s="34">
        <f t="shared" si="505"/>
        <v>7.416666666666667</v>
      </c>
      <c r="S1906" s="35">
        <v>45776</v>
      </c>
      <c r="U1906">
        <v>1</v>
      </c>
      <c r="V1906">
        <v>20000</v>
      </c>
      <c r="W1906" t="s">
        <v>65</v>
      </c>
      <c r="X1906" t="s">
        <v>3199</v>
      </c>
      <c r="Y1906">
        <v>0</v>
      </c>
      <c r="Z1906">
        <v>0</v>
      </c>
      <c r="AA1906">
        <v>0</v>
      </c>
      <c r="AB1906">
        <v>0</v>
      </c>
      <c r="AC1906">
        <v>0</v>
      </c>
      <c r="AD1906">
        <v>0</v>
      </c>
      <c r="AG1906">
        <v>0</v>
      </c>
      <c r="AK1906" t="s">
        <v>63</v>
      </c>
      <c r="AL1906">
        <v>0</v>
      </c>
      <c r="AM1906" t="s">
        <v>63</v>
      </c>
      <c r="AP1906" t="s">
        <v>3200</v>
      </c>
      <c r="AQ1906" t="s">
        <v>170</v>
      </c>
      <c r="AR1906" t="s">
        <v>21526</v>
      </c>
      <c r="AT1906">
        <v>0</v>
      </c>
      <c r="AU1906">
        <v>0</v>
      </c>
      <c r="AV1906">
        <v>0</v>
      </c>
      <c r="AW1906">
        <v>0</v>
      </c>
      <c r="AX1906">
        <v>0</v>
      </c>
      <c r="AY1906">
        <v>0</v>
      </c>
      <c r="BC1906" t="s">
        <v>63</v>
      </c>
      <c r="BG1906" t="s">
        <v>170</v>
      </c>
      <c r="BJ1906" t="s">
        <v>4436</v>
      </c>
    </row>
    <row r="1907" spans="1:62" x14ac:dyDescent="0.35">
      <c r="A1907" t="s">
        <v>6278</v>
      </c>
      <c r="B1907">
        <v>10000</v>
      </c>
      <c r="C1907">
        <v>10000</v>
      </c>
      <c r="D1907">
        <v>45785</v>
      </c>
      <c r="E1907" t="s">
        <v>59</v>
      </c>
      <c r="F1907" t="s">
        <v>6279</v>
      </c>
      <c r="G1907" t="s">
        <v>6280</v>
      </c>
      <c r="H1907" t="s">
        <v>3191</v>
      </c>
      <c r="I1907">
        <v>1</v>
      </c>
      <c r="J1907" t="s">
        <v>63</v>
      </c>
      <c r="K1907">
        <v>66</v>
      </c>
      <c r="L1907" t="s">
        <v>6066</v>
      </c>
      <c r="M1907" t="s">
        <v>26408</v>
      </c>
      <c r="N1907" t="s">
        <v>3192</v>
      </c>
      <c r="O1907" t="s">
        <v>3843</v>
      </c>
      <c r="P1907">
        <v>280000</v>
      </c>
      <c r="Q1907">
        <f t="shared" si="506"/>
        <v>5645</v>
      </c>
      <c r="R1907" s="34">
        <f t="shared" si="505"/>
        <v>94.083333333333329</v>
      </c>
      <c r="S1907" s="35">
        <v>45776</v>
      </c>
      <c r="U1907">
        <v>1</v>
      </c>
      <c r="V1907">
        <v>280000</v>
      </c>
      <c r="W1907" t="s">
        <v>65</v>
      </c>
      <c r="X1907" t="s">
        <v>3193</v>
      </c>
      <c r="Y1907">
        <v>0</v>
      </c>
      <c r="Z1907">
        <v>0</v>
      </c>
      <c r="AA1907">
        <v>0</v>
      </c>
      <c r="AB1907">
        <v>0</v>
      </c>
      <c r="AC1907">
        <v>0</v>
      </c>
      <c r="AD1907">
        <v>0</v>
      </c>
      <c r="AG1907">
        <v>0</v>
      </c>
      <c r="AK1907" t="s">
        <v>63</v>
      </c>
      <c r="AL1907">
        <v>0</v>
      </c>
      <c r="AM1907" t="s">
        <v>63</v>
      </c>
      <c r="AP1907" t="s">
        <v>3194</v>
      </c>
      <c r="AQ1907" t="s">
        <v>275</v>
      </c>
      <c r="AR1907" t="s">
        <v>21306</v>
      </c>
      <c r="AT1907">
        <v>0</v>
      </c>
      <c r="AU1907">
        <v>0</v>
      </c>
      <c r="AV1907">
        <v>0</v>
      </c>
      <c r="AW1907">
        <v>0</v>
      </c>
      <c r="AX1907">
        <v>0</v>
      </c>
      <c r="AY1907">
        <v>0</v>
      </c>
      <c r="BC1907" t="s">
        <v>63</v>
      </c>
      <c r="BG1907" t="s">
        <v>275</v>
      </c>
      <c r="BJ1907" t="s">
        <v>6281</v>
      </c>
    </row>
    <row r="1908" spans="1:62" x14ac:dyDescent="0.35">
      <c r="A1908" t="s">
        <v>6009</v>
      </c>
      <c r="B1908">
        <v>10000</v>
      </c>
      <c r="C1908">
        <v>20000</v>
      </c>
      <c r="D1908">
        <v>45779</v>
      </c>
      <c r="E1908" t="s">
        <v>59</v>
      </c>
      <c r="F1908">
        <v>0.48241898148148149</v>
      </c>
      <c r="G1908" t="s">
        <v>6010</v>
      </c>
      <c r="I1908">
        <v>1</v>
      </c>
      <c r="J1908" t="s">
        <v>183</v>
      </c>
      <c r="K1908">
        <v>111</v>
      </c>
      <c r="L1908" t="s">
        <v>6070</v>
      </c>
      <c r="M1908" t="s">
        <v>26407</v>
      </c>
      <c r="N1908" t="s">
        <v>454</v>
      </c>
      <c r="O1908" t="s">
        <v>3837</v>
      </c>
      <c r="P1908">
        <v>60000</v>
      </c>
      <c r="Q1908">
        <f>(P1908/60)+30</f>
        <v>1030</v>
      </c>
      <c r="R1908" s="34">
        <f>Q1908/60</f>
        <v>17.166666666666668</v>
      </c>
      <c r="S1908" s="35">
        <v>45776</v>
      </c>
      <c r="U1908">
        <v>10</v>
      </c>
      <c r="V1908">
        <v>600000</v>
      </c>
      <c r="W1908" t="s">
        <v>65</v>
      </c>
      <c r="X1908" t="s">
        <v>6012</v>
      </c>
      <c r="Y1908">
        <v>0</v>
      </c>
      <c r="Z1908">
        <v>600000</v>
      </c>
      <c r="AA1908">
        <v>0</v>
      </c>
      <c r="AB1908">
        <v>0</v>
      </c>
      <c r="AC1908">
        <v>0</v>
      </c>
      <c r="AD1908">
        <v>0</v>
      </c>
      <c r="AG1908">
        <v>0</v>
      </c>
      <c r="AP1908" t="s">
        <v>6013</v>
      </c>
      <c r="AQ1908" t="s">
        <v>1807</v>
      </c>
      <c r="AR1908" t="s">
        <v>13424</v>
      </c>
      <c r="AT1908">
        <v>0</v>
      </c>
      <c r="AU1908">
        <v>0</v>
      </c>
      <c r="AV1908">
        <v>0</v>
      </c>
      <c r="AW1908">
        <v>0</v>
      </c>
      <c r="AX1908">
        <v>0</v>
      </c>
      <c r="AY1908">
        <v>0</v>
      </c>
      <c r="BC1908" t="s">
        <v>63</v>
      </c>
      <c r="BD1908" t="s">
        <v>6282</v>
      </c>
      <c r="BE1908">
        <v>0</v>
      </c>
      <c r="BG1908" t="s">
        <v>1807</v>
      </c>
      <c r="BJ1908" t="s">
        <v>6014</v>
      </c>
    </row>
    <row r="1909" spans="1:62" x14ac:dyDescent="0.35">
      <c r="A1909" t="s">
        <v>4044</v>
      </c>
      <c r="B1909">
        <v>10000</v>
      </c>
      <c r="C1909">
        <v>20000</v>
      </c>
      <c r="D1909">
        <v>45776</v>
      </c>
      <c r="E1909" t="s">
        <v>59</v>
      </c>
      <c r="F1909" t="s">
        <v>4045</v>
      </c>
      <c r="G1909" t="s">
        <v>4046</v>
      </c>
      <c r="I1909">
        <v>2</v>
      </c>
      <c r="J1909" t="s">
        <v>183</v>
      </c>
      <c r="K1909">
        <v>76</v>
      </c>
      <c r="L1909" t="s">
        <v>6065</v>
      </c>
      <c r="M1909" t="s">
        <v>26408</v>
      </c>
      <c r="N1909" t="s">
        <v>200</v>
      </c>
      <c r="O1909" t="s">
        <v>3841</v>
      </c>
      <c r="P1909">
        <v>5000</v>
      </c>
      <c r="Q1909">
        <f>(P1909/20)+45</f>
        <v>295</v>
      </c>
      <c r="R1909" s="34">
        <f>Q1909/60</f>
        <v>4.916666666666667</v>
      </c>
      <c r="S1909" s="35">
        <v>45776</v>
      </c>
      <c r="U1909">
        <v>6</v>
      </c>
      <c r="V1909">
        <v>30000</v>
      </c>
      <c r="W1909" t="s">
        <v>65</v>
      </c>
      <c r="X1909" t="s">
        <v>4047</v>
      </c>
      <c r="Y1909">
        <v>0</v>
      </c>
      <c r="Z1909">
        <v>20000</v>
      </c>
      <c r="AA1909">
        <v>10000</v>
      </c>
      <c r="AB1909">
        <v>0</v>
      </c>
      <c r="AC1909">
        <v>0</v>
      </c>
      <c r="AD1909">
        <v>0</v>
      </c>
      <c r="AG1909">
        <v>0</v>
      </c>
      <c r="AP1909" t="s">
        <v>4048</v>
      </c>
      <c r="AQ1909" t="s">
        <v>448</v>
      </c>
      <c r="AR1909" t="s">
        <v>11797</v>
      </c>
      <c r="AT1909">
        <v>0</v>
      </c>
      <c r="AU1909">
        <v>0</v>
      </c>
      <c r="AV1909">
        <v>0</v>
      </c>
      <c r="AW1909">
        <v>0</v>
      </c>
      <c r="AX1909">
        <v>0</v>
      </c>
      <c r="AY1909">
        <v>0</v>
      </c>
      <c r="BC1909" t="s">
        <v>63</v>
      </c>
      <c r="BD1909" t="s">
        <v>6283</v>
      </c>
      <c r="BE1909">
        <v>0</v>
      </c>
      <c r="BG1909" t="s">
        <v>448</v>
      </c>
      <c r="BJ1909" t="s">
        <v>4049</v>
      </c>
    </row>
    <row r="1910" spans="1:62" x14ac:dyDescent="0.35">
      <c r="A1910" t="s">
        <v>3968</v>
      </c>
      <c r="B1910">
        <v>10000</v>
      </c>
      <c r="C1910">
        <v>30000</v>
      </c>
      <c r="D1910">
        <v>45776</v>
      </c>
      <c r="E1910" t="s">
        <v>59</v>
      </c>
      <c r="F1910" t="s">
        <v>4050</v>
      </c>
      <c r="G1910" t="s">
        <v>3970</v>
      </c>
      <c r="I1910">
        <v>1</v>
      </c>
      <c r="J1910" t="s">
        <v>183</v>
      </c>
      <c r="K1910">
        <v>88</v>
      </c>
      <c r="L1910" t="s">
        <v>6058</v>
      </c>
      <c r="M1910" t="s">
        <v>26406</v>
      </c>
      <c r="N1910" t="s">
        <v>144</v>
      </c>
      <c r="O1910" t="s">
        <v>3855</v>
      </c>
      <c r="P1910">
        <v>3500</v>
      </c>
      <c r="S1910" s="35">
        <v>45776</v>
      </c>
      <c r="U1910">
        <v>1</v>
      </c>
      <c r="V1910">
        <v>3500</v>
      </c>
      <c r="W1910" t="s">
        <v>65</v>
      </c>
      <c r="X1910" t="s">
        <v>3971</v>
      </c>
      <c r="Y1910">
        <v>0</v>
      </c>
      <c r="Z1910">
        <v>1500</v>
      </c>
      <c r="AA1910">
        <v>2000</v>
      </c>
      <c r="AB1910">
        <v>0</v>
      </c>
      <c r="AC1910">
        <v>0</v>
      </c>
      <c r="AD1910">
        <v>0</v>
      </c>
      <c r="AG1910">
        <v>0</v>
      </c>
      <c r="AP1910" t="s">
        <v>3972</v>
      </c>
      <c r="AQ1910" t="s">
        <v>3973</v>
      </c>
      <c r="AR1910" t="s">
        <v>9044</v>
      </c>
      <c r="AT1910">
        <v>0</v>
      </c>
      <c r="AU1910">
        <v>0</v>
      </c>
      <c r="AV1910">
        <v>0</v>
      </c>
      <c r="AW1910">
        <v>0</v>
      </c>
      <c r="AX1910">
        <v>0</v>
      </c>
      <c r="AY1910">
        <v>0</v>
      </c>
      <c r="BC1910" t="s">
        <v>63</v>
      </c>
      <c r="BD1910" t="s">
        <v>4258</v>
      </c>
      <c r="BE1910">
        <v>0</v>
      </c>
      <c r="BG1910" t="s">
        <v>3973</v>
      </c>
      <c r="BJ1910" t="s">
        <v>3974</v>
      </c>
    </row>
    <row r="1911" spans="1:62" x14ac:dyDescent="0.35">
      <c r="A1911" t="s">
        <v>3968</v>
      </c>
      <c r="B1911">
        <v>10000</v>
      </c>
      <c r="C1911">
        <v>40000</v>
      </c>
      <c r="D1911">
        <v>45776</v>
      </c>
      <c r="E1911" t="s">
        <v>59</v>
      </c>
      <c r="F1911" t="s">
        <v>4050</v>
      </c>
      <c r="G1911" t="s">
        <v>3970</v>
      </c>
      <c r="I1911">
        <v>2</v>
      </c>
      <c r="J1911" t="s">
        <v>183</v>
      </c>
      <c r="K1911">
        <v>60</v>
      </c>
      <c r="L1911" t="s">
        <v>6048</v>
      </c>
      <c r="M1911" t="s">
        <v>26408</v>
      </c>
      <c r="N1911" t="s">
        <v>222</v>
      </c>
      <c r="O1911" t="s">
        <v>3835</v>
      </c>
      <c r="P1911">
        <v>3500</v>
      </c>
      <c r="Q1911">
        <f>(P1911/50)+45</f>
        <v>115</v>
      </c>
      <c r="R1911" s="34">
        <f>Q1911/60</f>
        <v>1.9166666666666667</v>
      </c>
      <c r="S1911" s="35">
        <v>45776</v>
      </c>
      <c r="U1911">
        <v>1</v>
      </c>
      <c r="V1911">
        <v>3500</v>
      </c>
      <c r="W1911" t="s">
        <v>65</v>
      </c>
      <c r="X1911" t="s">
        <v>3971</v>
      </c>
      <c r="Y1911">
        <v>0</v>
      </c>
      <c r="Z1911">
        <v>1500</v>
      </c>
      <c r="AA1911">
        <v>2000</v>
      </c>
      <c r="AB1911">
        <v>0</v>
      </c>
      <c r="AC1911">
        <v>0</v>
      </c>
      <c r="AD1911">
        <v>0</v>
      </c>
      <c r="AG1911">
        <v>0</v>
      </c>
      <c r="AP1911" t="s">
        <v>3972</v>
      </c>
      <c r="AQ1911" t="s">
        <v>3973</v>
      </c>
      <c r="AR1911" t="s">
        <v>9044</v>
      </c>
      <c r="AT1911">
        <v>0</v>
      </c>
      <c r="AU1911">
        <v>0</v>
      </c>
      <c r="AV1911">
        <v>0</v>
      </c>
      <c r="AW1911">
        <v>0</v>
      </c>
      <c r="AX1911">
        <v>0</v>
      </c>
      <c r="AY1911">
        <v>0</v>
      </c>
      <c r="BC1911" t="s">
        <v>63</v>
      </c>
      <c r="BD1911" t="s">
        <v>4258</v>
      </c>
      <c r="BE1911">
        <v>0</v>
      </c>
      <c r="BG1911" t="s">
        <v>3973</v>
      </c>
      <c r="BJ1911" t="s">
        <v>3974</v>
      </c>
    </row>
    <row r="1912" spans="1:62" x14ac:dyDescent="0.35">
      <c r="A1912" t="s">
        <v>4051</v>
      </c>
      <c r="B1912">
        <v>10000</v>
      </c>
      <c r="C1912">
        <v>10000</v>
      </c>
      <c r="D1912">
        <v>45776</v>
      </c>
      <c r="E1912" t="s">
        <v>59</v>
      </c>
      <c r="F1912" t="s">
        <v>4052</v>
      </c>
      <c r="G1912" t="s">
        <v>1515</v>
      </c>
      <c r="I1912">
        <v>1</v>
      </c>
      <c r="J1912" t="s">
        <v>183</v>
      </c>
      <c r="K1912">
        <v>59</v>
      </c>
      <c r="L1912" t="s">
        <v>6045</v>
      </c>
      <c r="M1912" t="s">
        <v>26405</v>
      </c>
      <c r="N1912" t="s">
        <v>73</v>
      </c>
      <c r="O1912" t="s">
        <v>3811</v>
      </c>
      <c r="P1912">
        <v>2500</v>
      </c>
      <c r="Q1912">
        <f>(P1912/40)+45</f>
        <v>107.5</v>
      </c>
      <c r="R1912" s="34">
        <f>Q1912/60</f>
        <v>1.7916666666666667</v>
      </c>
      <c r="S1912" s="35">
        <v>45776</v>
      </c>
      <c r="U1912">
        <v>2</v>
      </c>
      <c r="V1912">
        <v>5000</v>
      </c>
      <c r="W1912" t="s">
        <v>65</v>
      </c>
      <c r="X1912" t="s">
        <v>4054</v>
      </c>
      <c r="Y1912">
        <v>0</v>
      </c>
      <c r="Z1912">
        <v>5000</v>
      </c>
      <c r="AA1912">
        <v>0</v>
      </c>
      <c r="AB1912">
        <v>0</v>
      </c>
      <c r="AC1912">
        <v>0</v>
      </c>
      <c r="AD1912">
        <v>0</v>
      </c>
      <c r="AG1912">
        <v>0</v>
      </c>
      <c r="AP1912" t="s">
        <v>4055</v>
      </c>
      <c r="AQ1912" t="s">
        <v>622</v>
      </c>
      <c r="AR1912" t="s">
        <v>24955</v>
      </c>
      <c r="AT1912">
        <v>0</v>
      </c>
      <c r="AU1912">
        <v>0</v>
      </c>
      <c r="AV1912">
        <v>0</v>
      </c>
      <c r="AW1912">
        <v>0</v>
      </c>
      <c r="AX1912">
        <v>0</v>
      </c>
      <c r="AY1912">
        <v>0</v>
      </c>
      <c r="BC1912" t="s">
        <v>63</v>
      </c>
      <c r="BD1912" t="s">
        <v>6284</v>
      </c>
      <c r="BE1912">
        <v>0</v>
      </c>
      <c r="BG1912" t="s">
        <v>622</v>
      </c>
      <c r="BJ1912" t="s">
        <v>2341</v>
      </c>
    </row>
    <row r="1913" spans="1:62" x14ac:dyDescent="0.35">
      <c r="A1913" t="s">
        <v>4139</v>
      </c>
      <c r="B1913">
        <v>10000</v>
      </c>
      <c r="C1913">
        <v>10000</v>
      </c>
      <c r="D1913">
        <v>45777</v>
      </c>
      <c r="E1913" t="s">
        <v>59</v>
      </c>
      <c r="F1913" t="s">
        <v>4140</v>
      </c>
      <c r="G1913" t="s">
        <v>4141</v>
      </c>
      <c r="I1913">
        <v>1</v>
      </c>
      <c r="J1913" t="s">
        <v>183</v>
      </c>
      <c r="K1913">
        <v>73</v>
      </c>
      <c r="L1913" t="s">
        <v>6042</v>
      </c>
      <c r="M1913" t="s">
        <v>26407</v>
      </c>
      <c r="N1913" t="s">
        <v>184</v>
      </c>
      <c r="O1913" t="s">
        <v>3845</v>
      </c>
      <c r="P1913">
        <v>7500</v>
      </c>
      <c r="Q1913">
        <f>(P1913/60)+30</f>
        <v>155</v>
      </c>
      <c r="R1913" s="34">
        <f>Q1913/60</f>
        <v>2.5833333333333335</v>
      </c>
      <c r="S1913" s="35">
        <v>45776</v>
      </c>
      <c r="U1913">
        <v>8</v>
      </c>
      <c r="V1913">
        <v>60000</v>
      </c>
      <c r="W1913" t="s">
        <v>65</v>
      </c>
      <c r="X1913" t="s">
        <v>4143</v>
      </c>
      <c r="Y1913">
        <v>0</v>
      </c>
      <c r="Z1913">
        <v>60000</v>
      </c>
      <c r="AA1913">
        <v>0</v>
      </c>
      <c r="AB1913">
        <v>0</v>
      </c>
      <c r="AC1913">
        <v>0</v>
      </c>
      <c r="AD1913">
        <v>0</v>
      </c>
      <c r="AG1913">
        <v>0</v>
      </c>
      <c r="AP1913" t="s">
        <v>4144</v>
      </c>
      <c r="AQ1913" t="s">
        <v>203</v>
      </c>
      <c r="AR1913" t="s">
        <v>21026</v>
      </c>
      <c r="AT1913">
        <v>0</v>
      </c>
      <c r="AU1913">
        <v>0</v>
      </c>
      <c r="AV1913">
        <v>0</v>
      </c>
      <c r="AW1913">
        <v>0</v>
      </c>
      <c r="AX1913">
        <v>0</v>
      </c>
      <c r="AY1913">
        <v>0</v>
      </c>
      <c r="BC1913" t="s">
        <v>63</v>
      </c>
      <c r="BD1913" t="s">
        <v>6285</v>
      </c>
      <c r="BE1913">
        <v>0</v>
      </c>
      <c r="BG1913" t="s">
        <v>203</v>
      </c>
      <c r="BJ1913" t="s">
        <v>4145</v>
      </c>
    </row>
    <row r="1914" spans="1:62" x14ac:dyDescent="0.35">
      <c r="A1914" t="s">
        <v>4146</v>
      </c>
      <c r="B1914">
        <v>10000</v>
      </c>
      <c r="C1914">
        <v>10000</v>
      </c>
      <c r="D1914">
        <v>45777</v>
      </c>
      <c r="E1914" t="s">
        <v>59</v>
      </c>
      <c r="F1914" t="s">
        <v>4140</v>
      </c>
      <c r="G1914" t="s">
        <v>4147</v>
      </c>
      <c r="I1914">
        <v>1</v>
      </c>
      <c r="J1914" t="s">
        <v>183</v>
      </c>
      <c r="K1914">
        <v>94</v>
      </c>
      <c r="L1914" t="s">
        <v>6050</v>
      </c>
      <c r="M1914" t="s">
        <v>26405</v>
      </c>
      <c r="N1914" t="s">
        <v>81</v>
      </c>
      <c r="O1914" t="s">
        <v>3825</v>
      </c>
      <c r="P1914">
        <v>9000</v>
      </c>
      <c r="S1914" s="35">
        <v>45776</v>
      </c>
      <c r="U1914">
        <v>2</v>
      </c>
      <c r="V1914">
        <v>18000</v>
      </c>
      <c r="W1914" t="s">
        <v>65</v>
      </c>
      <c r="X1914" t="s">
        <v>4149</v>
      </c>
      <c r="Y1914">
        <v>0</v>
      </c>
      <c r="Z1914">
        <v>18000</v>
      </c>
      <c r="AA1914">
        <v>0</v>
      </c>
      <c r="AB1914">
        <v>0</v>
      </c>
      <c r="AC1914">
        <v>0</v>
      </c>
      <c r="AD1914">
        <v>0</v>
      </c>
      <c r="AG1914">
        <v>0</v>
      </c>
      <c r="AP1914" t="s">
        <v>4150</v>
      </c>
      <c r="AQ1914" t="s">
        <v>84</v>
      </c>
      <c r="AR1914" t="s">
        <v>14396</v>
      </c>
      <c r="AT1914">
        <v>0</v>
      </c>
      <c r="AU1914">
        <v>0</v>
      </c>
      <c r="AV1914">
        <v>0</v>
      </c>
      <c r="AW1914">
        <v>0</v>
      </c>
      <c r="AX1914">
        <v>0</v>
      </c>
      <c r="AY1914">
        <v>0</v>
      </c>
      <c r="BC1914" t="s">
        <v>63</v>
      </c>
      <c r="BD1914" t="s">
        <v>6286</v>
      </c>
      <c r="BE1914">
        <v>0</v>
      </c>
      <c r="BG1914" t="s">
        <v>84</v>
      </c>
      <c r="BJ1914" t="s">
        <v>4151</v>
      </c>
    </row>
    <row r="1915" spans="1:62" x14ac:dyDescent="0.35">
      <c r="A1915" t="s">
        <v>4056</v>
      </c>
      <c r="B1915">
        <v>10000</v>
      </c>
      <c r="C1915">
        <v>10000</v>
      </c>
      <c r="D1915">
        <v>45776</v>
      </c>
      <c r="E1915" t="s">
        <v>59</v>
      </c>
      <c r="F1915" t="s">
        <v>4057</v>
      </c>
      <c r="G1915" t="s">
        <v>4058</v>
      </c>
      <c r="I1915">
        <v>1</v>
      </c>
      <c r="J1915" t="s">
        <v>183</v>
      </c>
      <c r="K1915">
        <v>86</v>
      </c>
      <c r="L1915" t="s">
        <v>6043</v>
      </c>
      <c r="M1915" t="s">
        <v>26407</v>
      </c>
      <c r="N1915" t="s">
        <v>1696</v>
      </c>
      <c r="O1915" t="s">
        <v>3840</v>
      </c>
      <c r="P1915">
        <v>4500</v>
      </c>
      <c r="Q1915">
        <f>(P1915/60)+30</f>
        <v>105</v>
      </c>
      <c r="R1915" s="34">
        <f>Q1915/60</f>
        <v>1.75</v>
      </c>
      <c r="S1915" s="35">
        <v>45776</v>
      </c>
      <c r="U1915">
        <v>4</v>
      </c>
      <c r="V1915">
        <v>18000</v>
      </c>
      <c r="W1915" t="s">
        <v>65</v>
      </c>
      <c r="X1915" t="s">
        <v>4059</v>
      </c>
      <c r="Y1915">
        <v>0</v>
      </c>
      <c r="Z1915">
        <v>18000</v>
      </c>
      <c r="AA1915">
        <v>0</v>
      </c>
      <c r="AB1915">
        <v>0</v>
      </c>
      <c r="AC1915">
        <v>0</v>
      </c>
      <c r="AD1915">
        <v>0</v>
      </c>
      <c r="AG1915">
        <v>0</v>
      </c>
      <c r="AP1915" t="s">
        <v>4060</v>
      </c>
      <c r="AQ1915" t="s">
        <v>203</v>
      </c>
      <c r="AR1915" t="s">
        <v>21026</v>
      </c>
      <c r="AT1915">
        <v>0</v>
      </c>
      <c r="AU1915">
        <v>0</v>
      </c>
      <c r="AV1915">
        <v>0</v>
      </c>
      <c r="AW1915">
        <v>0</v>
      </c>
      <c r="AX1915">
        <v>0</v>
      </c>
      <c r="AY1915">
        <v>0</v>
      </c>
      <c r="BC1915" t="s">
        <v>63</v>
      </c>
      <c r="BD1915" t="s">
        <v>4259</v>
      </c>
      <c r="BE1915">
        <v>0</v>
      </c>
      <c r="BG1915" t="s">
        <v>203</v>
      </c>
      <c r="BJ1915" t="s">
        <v>4061</v>
      </c>
    </row>
    <row r="1916" spans="1:62" x14ac:dyDescent="0.35">
      <c r="A1916" t="s">
        <v>4062</v>
      </c>
      <c r="B1916">
        <v>10000</v>
      </c>
      <c r="C1916">
        <v>20000</v>
      </c>
      <c r="D1916">
        <v>45776</v>
      </c>
      <c r="E1916" t="s">
        <v>59</v>
      </c>
      <c r="F1916" t="s">
        <v>4063</v>
      </c>
      <c r="G1916" t="s">
        <v>3469</v>
      </c>
      <c r="I1916">
        <v>2</v>
      </c>
      <c r="J1916" t="s">
        <v>183</v>
      </c>
      <c r="K1916">
        <v>71</v>
      </c>
      <c r="L1916" t="s">
        <v>6057</v>
      </c>
      <c r="M1916" t="s">
        <v>26408</v>
      </c>
      <c r="N1916" t="s">
        <v>368</v>
      </c>
      <c r="O1916" t="s">
        <v>3857</v>
      </c>
      <c r="P1916">
        <v>834</v>
      </c>
      <c r="S1916" s="35">
        <v>45776</v>
      </c>
      <c r="U1916">
        <v>6</v>
      </c>
      <c r="V1916">
        <v>5004</v>
      </c>
      <c r="W1916" t="s">
        <v>65</v>
      </c>
      <c r="X1916">
        <v>83615030001</v>
      </c>
      <c r="Y1916">
        <v>0</v>
      </c>
      <c r="Z1916">
        <v>5000</v>
      </c>
      <c r="AA1916">
        <v>4</v>
      </c>
      <c r="AB1916">
        <v>0</v>
      </c>
      <c r="AC1916">
        <v>0</v>
      </c>
      <c r="AD1916">
        <v>0</v>
      </c>
      <c r="AG1916">
        <v>0</v>
      </c>
      <c r="AP1916">
        <v>8361503</v>
      </c>
      <c r="AQ1916" t="s">
        <v>162</v>
      </c>
      <c r="AR1916" t="s">
        <v>8373</v>
      </c>
      <c r="AT1916">
        <v>0</v>
      </c>
      <c r="AU1916">
        <v>0</v>
      </c>
      <c r="AV1916">
        <v>0</v>
      </c>
      <c r="AW1916">
        <v>0</v>
      </c>
      <c r="AX1916">
        <v>0</v>
      </c>
      <c r="AY1916">
        <v>0</v>
      </c>
      <c r="BC1916" t="s">
        <v>63</v>
      </c>
      <c r="BD1916" t="s">
        <v>4260</v>
      </c>
      <c r="BE1916">
        <v>0</v>
      </c>
      <c r="BG1916" t="s">
        <v>162</v>
      </c>
      <c r="BJ1916" t="s">
        <v>1146</v>
      </c>
    </row>
    <row r="1917" spans="1:62" x14ac:dyDescent="0.35">
      <c r="A1917" t="s">
        <v>4261</v>
      </c>
      <c r="B1917">
        <v>10000</v>
      </c>
      <c r="C1917">
        <v>10000</v>
      </c>
      <c r="D1917">
        <v>45777</v>
      </c>
      <c r="E1917" t="s">
        <v>59</v>
      </c>
      <c r="F1917" t="s">
        <v>4262</v>
      </c>
      <c r="G1917" t="s">
        <v>4079</v>
      </c>
      <c r="I1917">
        <v>1</v>
      </c>
      <c r="J1917" t="s">
        <v>183</v>
      </c>
      <c r="K1917">
        <v>72</v>
      </c>
      <c r="L1917" t="s">
        <v>6056</v>
      </c>
      <c r="M1917" t="s">
        <v>26406</v>
      </c>
      <c r="N1917" t="s">
        <v>869</v>
      </c>
      <c r="O1917" t="s">
        <v>3829</v>
      </c>
      <c r="P1917">
        <v>1750</v>
      </c>
      <c r="S1917" s="35">
        <v>45776</v>
      </c>
      <c r="U1917">
        <v>4</v>
      </c>
      <c r="V1917">
        <v>7000</v>
      </c>
      <c r="W1917" t="s">
        <v>65</v>
      </c>
      <c r="X1917">
        <v>5000444450001</v>
      </c>
      <c r="Y1917">
        <v>0</v>
      </c>
      <c r="Z1917">
        <v>5000</v>
      </c>
      <c r="AA1917">
        <v>2000</v>
      </c>
      <c r="AB1917">
        <v>0</v>
      </c>
      <c r="AC1917">
        <v>0</v>
      </c>
      <c r="AD1917">
        <v>0</v>
      </c>
      <c r="AG1917">
        <v>0</v>
      </c>
      <c r="AP1917">
        <v>500044445</v>
      </c>
      <c r="AQ1917" t="s">
        <v>162</v>
      </c>
      <c r="AR1917" t="s">
        <v>8373</v>
      </c>
      <c r="AT1917">
        <v>0</v>
      </c>
      <c r="AU1917">
        <v>0</v>
      </c>
      <c r="AV1917">
        <v>0</v>
      </c>
      <c r="AW1917">
        <v>0</v>
      </c>
      <c r="AX1917">
        <v>0</v>
      </c>
      <c r="AY1917">
        <v>0</v>
      </c>
      <c r="BC1917" t="s">
        <v>63</v>
      </c>
      <c r="BD1917" t="s">
        <v>4263</v>
      </c>
      <c r="BE1917">
        <v>0</v>
      </c>
      <c r="BG1917" t="s">
        <v>162</v>
      </c>
      <c r="BJ1917" t="s">
        <v>1146</v>
      </c>
    </row>
    <row r="1918" spans="1:62" x14ac:dyDescent="0.35">
      <c r="A1918" t="s">
        <v>4261</v>
      </c>
      <c r="B1918">
        <v>10000</v>
      </c>
      <c r="C1918">
        <v>20000</v>
      </c>
      <c r="D1918">
        <v>45777</v>
      </c>
      <c r="E1918" t="s">
        <v>59</v>
      </c>
      <c r="F1918" t="s">
        <v>4256</v>
      </c>
      <c r="G1918" t="s">
        <v>4079</v>
      </c>
      <c r="I1918">
        <v>2</v>
      </c>
      <c r="J1918" t="s">
        <v>183</v>
      </c>
      <c r="K1918">
        <v>71</v>
      </c>
      <c r="L1918" t="s">
        <v>6057</v>
      </c>
      <c r="M1918" t="s">
        <v>26408</v>
      </c>
      <c r="N1918" t="s">
        <v>368</v>
      </c>
      <c r="O1918" t="s">
        <v>3857</v>
      </c>
      <c r="P1918">
        <v>834</v>
      </c>
      <c r="S1918" s="35">
        <v>45776</v>
      </c>
      <c r="U1918">
        <v>6</v>
      </c>
      <c r="V1918">
        <v>5004</v>
      </c>
      <c r="W1918" t="s">
        <v>65</v>
      </c>
      <c r="X1918">
        <v>5000444450001</v>
      </c>
      <c r="Y1918">
        <v>0</v>
      </c>
      <c r="Z1918">
        <v>5000</v>
      </c>
      <c r="AA1918">
        <v>4</v>
      </c>
      <c r="AB1918">
        <v>0</v>
      </c>
      <c r="AC1918">
        <v>0</v>
      </c>
      <c r="AD1918">
        <v>0</v>
      </c>
      <c r="AG1918">
        <v>0</v>
      </c>
      <c r="AP1918">
        <v>500044445</v>
      </c>
      <c r="AQ1918" t="s">
        <v>162</v>
      </c>
      <c r="AR1918" t="s">
        <v>8373</v>
      </c>
      <c r="AT1918">
        <v>0</v>
      </c>
      <c r="AU1918">
        <v>0</v>
      </c>
      <c r="AV1918">
        <v>0</v>
      </c>
      <c r="AW1918">
        <v>0</v>
      </c>
      <c r="AX1918">
        <v>0</v>
      </c>
      <c r="AY1918">
        <v>0</v>
      </c>
      <c r="BC1918" t="s">
        <v>63</v>
      </c>
      <c r="BD1918" t="s">
        <v>4263</v>
      </c>
      <c r="BE1918">
        <v>0</v>
      </c>
      <c r="BG1918" t="s">
        <v>162</v>
      </c>
      <c r="BJ1918" t="s">
        <v>1146</v>
      </c>
    </row>
    <row r="1919" spans="1:62" x14ac:dyDescent="0.35">
      <c r="A1919" t="s">
        <v>4064</v>
      </c>
      <c r="B1919">
        <v>10000</v>
      </c>
      <c r="C1919">
        <v>20000</v>
      </c>
      <c r="D1919">
        <v>45776</v>
      </c>
      <c r="E1919" t="s">
        <v>59</v>
      </c>
      <c r="F1919" t="s">
        <v>4065</v>
      </c>
      <c r="G1919" t="s">
        <v>822</v>
      </c>
      <c r="I1919">
        <v>2</v>
      </c>
      <c r="J1919" t="s">
        <v>183</v>
      </c>
      <c r="K1919">
        <v>71</v>
      </c>
      <c r="L1919" t="s">
        <v>6057</v>
      </c>
      <c r="M1919" t="s">
        <v>26408</v>
      </c>
      <c r="N1919" t="s">
        <v>368</v>
      </c>
      <c r="O1919" t="s">
        <v>3857</v>
      </c>
      <c r="P1919">
        <v>834</v>
      </c>
      <c r="S1919" s="35">
        <v>45776</v>
      </c>
      <c r="U1919">
        <v>6</v>
      </c>
      <c r="V1919">
        <v>5004</v>
      </c>
      <c r="W1919" t="s">
        <v>65</v>
      </c>
      <c r="X1919">
        <v>5000514810001</v>
      </c>
      <c r="Y1919">
        <v>0</v>
      </c>
      <c r="Z1919">
        <v>5000</v>
      </c>
      <c r="AA1919">
        <v>4</v>
      </c>
      <c r="AB1919">
        <v>0</v>
      </c>
      <c r="AC1919">
        <v>0</v>
      </c>
      <c r="AD1919">
        <v>0</v>
      </c>
      <c r="AG1919">
        <v>0</v>
      </c>
      <c r="AP1919">
        <v>500051481</v>
      </c>
      <c r="AQ1919" t="s">
        <v>162</v>
      </c>
      <c r="AR1919" t="s">
        <v>8373</v>
      </c>
      <c r="AT1919">
        <v>0</v>
      </c>
      <c r="AU1919">
        <v>0</v>
      </c>
      <c r="AV1919">
        <v>0</v>
      </c>
      <c r="AW1919">
        <v>0</v>
      </c>
      <c r="AX1919">
        <v>0</v>
      </c>
      <c r="AY1919">
        <v>0</v>
      </c>
      <c r="BC1919" t="s">
        <v>63</v>
      </c>
      <c r="BD1919" t="s">
        <v>4264</v>
      </c>
      <c r="BE1919">
        <v>0</v>
      </c>
      <c r="BG1919" t="s">
        <v>162</v>
      </c>
      <c r="BJ1919" t="s">
        <v>1146</v>
      </c>
    </row>
    <row r="1920" spans="1:62" x14ac:dyDescent="0.35">
      <c r="A1920" t="s">
        <v>4152</v>
      </c>
      <c r="B1920">
        <v>10000</v>
      </c>
      <c r="C1920">
        <v>10000</v>
      </c>
      <c r="D1920">
        <v>45777</v>
      </c>
      <c r="E1920" t="s">
        <v>59</v>
      </c>
      <c r="F1920">
        <v>0.5379976851851852</v>
      </c>
      <c r="G1920" t="s">
        <v>1063</v>
      </c>
      <c r="I1920">
        <v>1</v>
      </c>
      <c r="J1920" t="s">
        <v>183</v>
      </c>
      <c r="K1920">
        <v>78</v>
      </c>
      <c r="L1920" t="s">
        <v>6047</v>
      </c>
      <c r="M1920" t="s">
        <v>26405</v>
      </c>
      <c r="N1920" t="s">
        <v>216</v>
      </c>
      <c r="O1920" t="s">
        <v>3803</v>
      </c>
      <c r="P1920">
        <v>12500</v>
      </c>
      <c r="Q1920">
        <f>(P1920/40)+45</f>
        <v>357.5</v>
      </c>
      <c r="R1920" s="34">
        <f>Q1920/60</f>
        <v>5.958333333333333</v>
      </c>
      <c r="S1920" s="35">
        <v>45776</v>
      </c>
      <c r="U1920">
        <v>4</v>
      </c>
      <c r="V1920">
        <v>50000</v>
      </c>
      <c r="W1920" t="s">
        <v>65</v>
      </c>
      <c r="X1920" t="s">
        <v>1064</v>
      </c>
      <c r="Y1920">
        <v>0</v>
      </c>
      <c r="Z1920">
        <v>50000</v>
      </c>
      <c r="AA1920">
        <v>0</v>
      </c>
      <c r="AB1920">
        <v>0</v>
      </c>
      <c r="AC1920">
        <v>0</v>
      </c>
      <c r="AD1920">
        <v>0</v>
      </c>
      <c r="AG1920">
        <v>0</v>
      </c>
      <c r="AP1920" t="s">
        <v>1065</v>
      </c>
      <c r="AQ1920" t="s">
        <v>95</v>
      </c>
      <c r="AR1920" t="s">
        <v>13261</v>
      </c>
      <c r="AT1920">
        <v>0</v>
      </c>
      <c r="AU1920">
        <v>0</v>
      </c>
      <c r="AV1920">
        <v>0</v>
      </c>
      <c r="AW1920">
        <v>0</v>
      </c>
      <c r="AX1920">
        <v>0</v>
      </c>
      <c r="AY1920">
        <v>0</v>
      </c>
      <c r="BC1920" t="s">
        <v>63</v>
      </c>
      <c r="BD1920" t="s">
        <v>6287</v>
      </c>
      <c r="BE1920">
        <v>0</v>
      </c>
      <c r="BG1920" t="s">
        <v>95</v>
      </c>
      <c r="BJ1920" t="s">
        <v>4154</v>
      </c>
    </row>
    <row r="1921" spans="1:62" x14ac:dyDescent="0.35">
      <c r="A1921" t="s">
        <v>4265</v>
      </c>
      <c r="B1921">
        <v>10000</v>
      </c>
      <c r="C1921">
        <v>20000</v>
      </c>
      <c r="D1921">
        <v>45777</v>
      </c>
      <c r="E1921" t="s">
        <v>59</v>
      </c>
      <c r="F1921" t="s">
        <v>4266</v>
      </c>
      <c r="G1921" t="s">
        <v>4157</v>
      </c>
      <c r="I1921">
        <v>2</v>
      </c>
      <c r="J1921" t="s">
        <v>183</v>
      </c>
      <c r="K1921">
        <v>100</v>
      </c>
      <c r="L1921" t="s">
        <v>6052</v>
      </c>
      <c r="M1921" t="s">
        <v>26409</v>
      </c>
      <c r="N1921" t="s">
        <v>281</v>
      </c>
      <c r="O1921" t="s">
        <v>3851</v>
      </c>
      <c r="P1921">
        <v>500</v>
      </c>
      <c r="S1921" s="35">
        <v>45776</v>
      </c>
      <c r="U1921">
        <v>1</v>
      </c>
      <c r="V1921">
        <v>500</v>
      </c>
      <c r="W1921" t="s">
        <v>65</v>
      </c>
      <c r="X1921" t="s">
        <v>4267</v>
      </c>
      <c r="Y1921">
        <v>0</v>
      </c>
      <c r="Z1921">
        <v>500</v>
      </c>
      <c r="AA1921">
        <v>0</v>
      </c>
      <c r="AB1921">
        <v>0</v>
      </c>
      <c r="AC1921">
        <v>0</v>
      </c>
      <c r="AD1921">
        <v>0</v>
      </c>
      <c r="AG1921">
        <v>0</v>
      </c>
      <c r="AP1921" t="s">
        <v>4268</v>
      </c>
      <c r="AQ1921" t="s">
        <v>282</v>
      </c>
      <c r="AR1921" t="s">
        <v>14518</v>
      </c>
      <c r="AT1921">
        <v>0</v>
      </c>
      <c r="AU1921">
        <v>0</v>
      </c>
      <c r="AV1921">
        <v>0</v>
      </c>
      <c r="AW1921">
        <v>0</v>
      </c>
      <c r="AX1921">
        <v>0</v>
      </c>
      <c r="AY1921">
        <v>0</v>
      </c>
      <c r="BC1921" t="s">
        <v>63</v>
      </c>
      <c r="BD1921" t="s">
        <v>4269</v>
      </c>
      <c r="BE1921">
        <v>0</v>
      </c>
      <c r="BG1921" t="s">
        <v>282</v>
      </c>
      <c r="BJ1921" t="s">
        <v>4161</v>
      </c>
    </row>
    <row r="1922" spans="1:62" x14ac:dyDescent="0.35">
      <c r="A1922" t="s">
        <v>4155</v>
      </c>
      <c r="B1922">
        <v>10000</v>
      </c>
      <c r="C1922">
        <v>20000</v>
      </c>
      <c r="D1922">
        <v>45777</v>
      </c>
      <c r="E1922" t="s">
        <v>59</v>
      </c>
      <c r="F1922" t="s">
        <v>4156</v>
      </c>
      <c r="G1922" t="s">
        <v>4157</v>
      </c>
      <c r="I1922">
        <v>2</v>
      </c>
      <c r="J1922" t="s">
        <v>183</v>
      </c>
      <c r="K1922">
        <v>100</v>
      </c>
      <c r="L1922" t="s">
        <v>6052</v>
      </c>
      <c r="M1922" t="s">
        <v>26409</v>
      </c>
      <c r="N1922" t="s">
        <v>281</v>
      </c>
      <c r="O1922" t="s">
        <v>3851</v>
      </c>
      <c r="P1922">
        <v>1000</v>
      </c>
      <c r="S1922" s="35">
        <v>45776</v>
      </c>
      <c r="U1922">
        <v>1</v>
      </c>
      <c r="V1922">
        <v>1000</v>
      </c>
      <c r="W1922" t="s">
        <v>65</v>
      </c>
      <c r="X1922" t="s">
        <v>4159</v>
      </c>
      <c r="Y1922">
        <v>0</v>
      </c>
      <c r="Z1922">
        <v>1000</v>
      </c>
      <c r="AA1922">
        <v>0</v>
      </c>
      <c r="AB1922">
        <v>0</v>
      </c>
      <c r="AC1922">
        <v>0</v>
      </c>
      <c r="AD1922">
        <v>0</v>
      </c>
      <c r="AG1922">
        <v>0</v>
      </c>
      <c r="AP1922" t="s">
        <v>4160</v>
      </c>
      <c r="AQ1922" t="s">
        <v>282</v>
      </c>
      <c r="AR1922" t="s">
        <v>14518</v>
      </c>
      <c r="AT1922">
        <v>0</v>
      </c>
      <c r="AU1922">
        <v>0</v>
      </c>
      <c r="AV1922">
        <v>0</v>
      </c>
      <c r="AW1922">
        <v>0</v>
      </c>
      <c r="AX1922">
        <v>0</v>
      </c>
      <c r="AY1922">
        <v>0</v>
      </c>
      <c r="BC1922" t="s">
        <v>63</v>
      </c>
      <c r="BD1922" t="s">
        <v>6288</v>
      </c>
      <c r="BE1922">
        <v>0</v>
      </c>
      <c r="BG1922" t="s">
        <v>282</v>
      </c>
      <c r="BJ1922" t="s">
        <v>4161</v>
      </c>
    </row>
    <row r="1923" spans="1:62" x14ac:dyDescent="0.35">
      <c r="A1923" t="s">
        <v>4066</v>
      </c>
      <c r="B1923">
        <v>10000</v>
      </c>
      <c r="C1923">
        <v>30000</v>
      </c>
      <c r="D1923">
        <v>45776</v>
      </c>
      <c r="E1923" t="s">
        <v>59</v>
      </c>
      <c r="F1923" t="s">
        <v>4067</v>
      </c>
      <c r="G1923" t="s">
        <v>4046</v>
      </c>
      <c r="I1923">
        <v>2</v>
      </c>
      <c r="J1923" t="s">
        <v>183</v>
      </c>
      <c r="K1923">
        <v>76</v>
      </c>
      <c r="L1923" t="s">
        <v>6065</v>
      </c>
      <c r="M1923" t="s">
        <v>26408</v>
      </c>
      <c r="N1923" t="s">
        <v>200</v>
      </c>
      <c r="O1923" t="s">
        <v>3841</v>
      </c>
      <c r="P1923">
        <v>9167</v>
      </c>
      <c r="Q1923">
        <f>(P1923/20)+45</f>
        <v>503.35</v>
      </c>
      <c r="R1923" s="34">
        <f>Q1923/60</f>
        <v>8.3891666666666662</v>
      </c>
      <c r="S1923" s="35">
        <v>45776</v>
      </c>
      <c r="U1923">
        <v>6</v>
      </c>
      <c r="V1923">
        <v>55002</v>
      </c>
      <c r="W1923" t="s">
        <v>65</v>
      </c>
      <c r="X1923" t="s">
        <v>4068</v>
      </c>
      <c r="Y1923">
        <v>0</v>
      </c>
      <c r="Z1923">
        <v>50000</v>
      </c>
      <c r="AA1923">
        <v>5002</v>
      </c>
      <c r="AB1923">
        <v>0</v>
      </c>
      <c r="AC1923">
        <v>0</v>
      </c>
      <c r="AD1923">
        <v>0</v>
      </c>
      <c r="AG1923">
        <v>0</v>
      </c>
      <c r="AP1923" t="s">
        <v>4069</v>
      </c>
      <c r="AQ1923" t="s">
        <v>448</v>
      </c>
      <c r="AR1923" t="s">
        <v>11797</v>
      </c>
      <c r="AT1923">
        <v>0</v>
      </c>
      <c r="AU1923">
        <v>0</v>
      </c>
      <c r="AV1923">
        <v>0</v>
      </c>
      <c r="AW1923">
        <v>0</v>
      </c>
      <c r="AX1923">
        <v>0</v>
      </c>
      <c r="AY1923">
        <v>0</v>
      </c>
      <c r="BC1923" t="s">
        <v>63</v>
      </c>
      <c r="BD1923" t="s">
        <v>6289</v>
      </c>
      <c r="BE1923">
        <v>0</v>
      </c>
      <c r="BG1923" t="s">
        <v>448</v>
      </c>
      <c r="BJ1923" t="s">
        <v>3986</v>
      </c>
    </row>
    <row r="1924" spans="1:62" x14ac:dyDescent="0.35">
      <c r="A1924" t="s">
        <v>4165</v>
      </c>
      <c r="B1924">
        <v>10000</v>
      </c>
      <c r="C1924">
        <v>10000</v>
      </c>
      <c r="D1924">
        <v>45777</v>
      </c>
      <c r="E1924" t="s">
        <v>59</v>
      </c>
      <c r="F1924">
        <v>0.53704861111111113</v>
      </c>
      <c r="G1924" t="s">
        <v>4166</v>
      </c>
      <c r="I1924">
        <v>1</v>
      </c>
      <c r="J1924" t="s">
        <v>183</v>
      </c>
      <c r="K1924">
        <v>61</v>
      </c>
      <c r="L1924" t="s">
        <v>6046</v>
      </c>
      <c r="M1924" t="s">
        <v>26405</v>
      </c>
      <c r="N1924" t="s">
        <v>209</v>
      </c>
      <c r="O1924" t="s">
        <v>3802</v>
      </c>
      <c r="P1924">
        <v>500</v>
      </c>
      <c r="Q1924">
        <f>(P1924/50)+45</f>
        <v>55</v>
      </c>
      <c r="R1924" s="34">
        <f>Q1924/60</f>
        <v>0.91666666666666663</v>
      </c>
      <c r="S1924" s="35">
        <v>45776</v>
      </c>
      <c r="U1924">
        <v>1</v>
      </c>
      <c r="V1924">
        <v>500</v>
      </c>
      <c r="W1924" t="s">
        <v>65</v>
      </c>
      <c r="X1924" t="s">
        <v>4168</v>
      </c>
      <c r="Y1924">
        <v>0</v>
      </c>
      <c r="Z1924">
        <v>500</v>
      </c>
      <c r="AA1924">
        <v>0</v>
      </c>
      <c r="AB1924">
        <v>0</v>
      </c>
      <c r="AC1924">
        <v>0</v>
      </c>
      <c r="AD1924">
        <v>0</v>
      </c>
      <c r="AG1924">
        <v>0</v>
      </c>
      <c r="AP1924" t="s">
        <v>4169</v>
      </c>
      <c r="AQ1924" t="s">
        <v>2640</v>
      </c>
      <c r="AR1924" t="s">
        <v>23019</v>
      </c>
      <c r="AT1924">
        <v>0</v>
      </c>
      <c r="AU1924">
        <v>0</v>
      </c>
      <c r="AV1924">
        <v>0</v>
      </c>
      <c r="AW1924">
        <v>0</v>
      </c>
      <c r="AX1924">
        <v>0</v>
      </c>
      <c r="AY1924">
        <v>0</v>
      </c>
      <c r="BC1924" t="s">
        <v>63</v>
      </c>
      <c r="BD1924" t="s">
        <v>6290</v>
      </c>
      <c r="BE1924">
        <v>0</v>
      </c>
      <c r="BG1924" t="s">
        <v>2640</v>
      </c>
      <c r="BJ1924" t="s">
        <v>4170</v>
      </c>
    </row>
    <row r="1925" spans="1:62" x14ac:dyDescent="0.35">
      <c r="A1925" t="s">
        <v>4074</v>
      </c>
      <c r="B1925">
        <v>10000</v>
      </c>
      <c r="C1925">
        <v>20000</v>
      </c>
      <c r="D1925">
        <v>45776</v>
      </c>
      <c r="E1925" t="s">
        <v>59</v>
      </c>
      <c r="F1925" t="s">
        <v>4050</v>
      </c>
      <c r="G1925" t="s">
        <v>4075</v>
      </c>
      <c r="I1925">
        <v>1</v>
      </c>
      <c r="J1925" t="s">
        <v>183</v>
      </c>
      <c r="K1925">
        <v>29</v>
      </c>
      <c r="L1925" t="s">
        <v>6061</v>
      </c>
      <c r="M1925" t="s">
        <v>26405</v>
      </c>
      <c r="N1925" t="s">
        <v>739</v>
      </c>
      <c r="O1925" t="s">
        <v>3806</v>
      </c>
      <c r="P1925">
        <v>9000</v>
      </c>
      <c r="Q1925">
        <f t="shared" ref="Q1925:Q1926" si="507">(P1925/40)+45</f>
        <v>270</v>
      </c>
      <c r="R1925" s="34">
        <f t="shared" ref="R1925:R1926" si="508">Q1925/60</f>
        <v>4.5</v>
      </c>
      <c r="S1925" s="35">
        <v>45776</v>
      </c>
      <c r="U1925">
        <v>2</v>
      </c>
      <c r="V1925">
        <v>18000</v>
      </c>
      <c r="W1925" t="s">
        <v>65</v>
      </c>
      <c r="X1925" t="s">
        <v>649</v>
      </c>
      <c r="Y1925">
        <v>0</v>
      </c>
      <c r="Z1925">
        <v>18000</v>
      </c>
      <c r="AA1925">
        <v>0</v>
      </c>
      <c r="AB1925">
        <v>0</v>
      </c>
      <c r="AC1925">
        <v>0</v>
      </c>
      <c r="AD1925">
        <v>0</v>
      </c>
      <c r="AG1925">
        <v>0</v>
      </c>
      <c r="AP1925" t="s">
        <v>650</v>
      </c>
      <c r="AQ1925" t="s">
        <v>275</v>
      </c>
      <c r="AR1925" t="s">
        <v>21306</v>
      </c>
      <c r="AT1925">
        <v>0</v>
      </c>
      <c r="AU1925">
        <v>0</v>
      </c>
      <c r="AV1925">
        <v>0</v>
      </c>
      <c r="AW1925">
        <v>0</v>
      </c>
      <c r="AX1925">
        <v>0</v>
      </c>
      <c r="AY1925">
        <v>0</v>
      </c>
      <c r="BC1925" t="s">
        <v>63</v>
      </c>
      <c r="BD1925" t="s">
        <v>6291</v>
      </c>
      <c r="BE1925">
        <v>0</v>
      </c>
      <c r="BG1925" t="s">
        <v>275</v>
      </c>
      <c r="BJ1925" t="s">
        <v>4076</v>
      </c>
    </row>
    <row r="1926" spans="1:62" x14ac:dyDescent="0.35">
      <c r="A1926" t="s">
        <v>6015</v>
      </c>
      <c r="B1926">
        <v>10000</v>
      </c>
      <c r="C1926">
        <v>10000</v>
      </c>
      <c r="D1926">
        <v>45779</v>
      </c>
      <c r="E1926" t="s">
        <v>59</v>
      </c>
      <c r="F1926" t="s">
        <v>6016</v>
      </c>
      <c r="G1926" t="s">
        <v>6017</v>
      </c>
      <c r="I1926">
        <v>1</v>
      </c>
      <c r="J1926" t="s">
        <v>183</v>
      </c>
      <c r="K1926">
        <v>29</v>
      </c>
      <c r="L1926" t="s">
        <v>6061</v>
      </c>
      <c r="M1926" t="s">
        <v>26405</v>
      </c>
      <c r="N1926" t="s">
        <v>739</v>
      </c>
      <c r="O1926" t="s">
        <v>3806</v>
      </c>
      <c r="P1926">
        <v>24000</v>
      </c>
      <c r="Q1926">
        <f t="shared" si="507"/>
        <v>645</v>
      </c>
      <c r="R1926" s="34">
        <f t="shared" si="508"/>
        <v>10.75</v>
      </c>
      <c r="S1926" s="35">
        <v>45776</v>
      </c>
      <c r="U1926">
        <v>2</v>
      </c>
      <c r="V1926">
        <v>48000</v>
      </c>
      <c r="W1926" t="s">
        <v>65</v>
      </c>
      <c r="X1926" t="s">
        <v>649</v>
      </c>
      <c r="Y1926">
        <v>0</v>
      </c>
      <c r="Z1926">
        <v>48000</v>
      </c>
      <c r="AA1926">
        <v>0</v>
      </c>
      <c r="AB1926">
        <v>0</v>
      </c>
      <c r="AC1926">
        <v>0</v>
      </c>
      <c r="AD1926">
        <v>0</v>
      </c>
      <c r="AG1926">
        <v>0</v>
      </c>
      <c r="AP1926" t="s">
        <v>650</v>
      </c>
      <c r="AQ1926" t="s">
        <v>275</v>
      </c>
      <c r="AR1926" t="s">
        <v>21306</v>
      </c>
      <c r="AT1926">
        <v>0</v>
      </c>
      <c r="AU1926">
        <v>0</v>
      </c>
      <c r="AV1926">
        <v>0</v>
      </c>
      <c r="AW1926">
        <v>0</v>
      </c>
      <c r="AX1926">
        <v>0</v>
      </c>
      <c r="AY1926">
        <v>0</v>
      </c>
      <c r="BC1926" t="s">
        <v>63</v>
      </c>
      <c r="BD1926" t="s">
        <v>6292</v>
      </c>
      <c r="BE1926">
        <v>0</v>
      </c>
      <c r="BG1926" t="s">
        <v>275</v>
      </c>
      <c r="BJ1926" t="s">
        <v>6018</v>
      </c>
    </row>
    <row r="1927" spans="1:62" x14ac:dyDescent="0.35">
      <c r="A1927" t="s">
        <v>4171</v>
      </c>
      <c r="B1927">
        <v>10000</v>
      </c>
      <c r="C1927">
        <v>30000</v>
      </c>
      <c r="D1927">
        <v>45777</v>
      </c>
      <c r="E1927" t="s">
        <v>59</v>
      </c>
      <c r="F1927" t="s">
        <v>4172</v>
      </c>
      <c r="G1927" t="s">
        <v>4173</v>
      </c>
      <c r="I1927">
        <v>3</v>
      </c>
      <c r="J1927" t="s">
        <v>183</v>
      </c>
      <c r="K1927">
        <v>85</v>
      </c>
      <c r="L1927" t="s">
        <v>6060</v>
      </c>
      <c r="M1927" t="s">
        <v>26410</v>
      </c>
      <c r="N1927" t="s">
        <v>940</v>
      </c>
      <c r="O1927" t="s">
        <v>3864</v>
      </c>
      <c r="P1927">
        <v>10000</v>
      </c>
      <c r="S1927" s="35">
        <v>45776</v>
      </c>
      <c r="U1927">
        <v>11</v>
      </c>
      <c r="V1927">
        <v>110000</v>
      </c>
      <c r="W1927" t="s">
        <v>65</v>
      </c>
      <c r="X1927" t="s">
        <v>1547</v>
      </c>
      <c r="Y1927">
        <v>0</v>
      </c>
      <c r="Z1927">
        <v>100000</v>
      </c>
      <c r="AA1927">
        <v>10000</v>
      </c>
      <c r="AB1927">
        <v>0</v>
      </c>
      <c r="AC1927">
        <v>0</v>
      </c>
      <c r="AD1927">
        <v>0</v>
      </c>
      <c r="AG1927">
        <v>0</v>
      </c>
      <c r="AP1927" t="s">
        <v>1548</v>
      </c>
      <c r="AQ1927" t="s">
        <v>108</v>
      </c>
      <c r="AR1927" t="s">
        <v>13404</v>
      </c>
      <c r="AT1927">
        <v>0</v>
      </c>
      <c r="AU1927">
        <v>0</v>
      </c>
      <c r="AV1927">
        <v>0</v>
      </c>
      <c r="AW1927">
        <v>0</v>
      </c>
      <c r="AX1927">
        <v>0</v>
      </c>
      <c r="AY1927">
        <v>0</v>
      </c>
      <c r="BC1927" t="s">
        <v>63</v>
      </c>
      <c r="BD1927" t="s">
        <v>6293</v>
      </c>
      <c r="BE1927">
        <v>0</v>
      </c>
      <c r="BG1927" t="s">
        <v>108</v>
      </c>
      <c r="BJ1927" t="s">
        <v>4174</v>
      </c>
    </row>
    <row r="1928" spans="1:62" x14ac:dyDescent="0.35">
      <c r="A1928" t="s">
        <v>4175</v>
      </c>
      <c r="B1928">
        <v>10000</v>
      </c>
      <c r="C1928">
        <v>10000</v>
      </c>
      <c r="D1928">
        <v>45777</v>
      </c>
      <c r="E1928" t="s">
        <v>59</v>
      </c>
      <c r="F1928" t="s">
        <v>4176</v>
      </c>
      <c r="G1928" t="s">
        <v>4079</v>
      </c>
      <c r="I1928">
        <v>1</v>
      </c>
      <c r="J1928" t="s">
        <v>183</v>
      </c>
      <c r="K1928">
        <v>72</v>
      </c>
      <c r="L1928" t="s">
        <v>6056</v>
      </c>
      <c r="M1928" t="s">
        <v>26406</v>
      </c>
      <c r="N1928" t="s">
        <v>869</v>
      </c>
      <c r="O1928" t="s">
        <v>3829</v>
      </c>
      <c r="P1928">
        <v>1750</v>
      </c>
      <c r="S1928" s="35">
        <v>45776</v>
      </c>
      <c r="U1928">
        <v>4</v>
      </c>
      <c r="V1928">
        <v>7000</v>
      </c>
      <c r="W1928" t="s">
        <v>65</v>
      </c>
      <c r="X1928">
        <v>83614970001</v>
      </c>
      <c r="Y1928">
        <v>0</v>
      </c>
      <c r="Z1928">
        <v>5000</v>
      </c>
      <c r="AA1928">
        <v>2000</v>
      </c>
      <c r="AB1928">
        <v>0</v>
      </c>
      <c r="AC1928">
        <v>0</v>
      </c>
      <c r="AD1928">
        <v>0</v>
      </c>
      <c r="AG1928">
        <v>0</v>
      </c>
      <c r="AP1928">
        <v>8361497</v>
      </c>
      <c r="AQ1928" t="s">
        <v>162</v>
      </c>
      <c r="AR1928" t="s">
        <v>8373</v>
      </c>
      <c r="AT1928">
        <v>0</v>
      </c>
      <c r="AU1928">
        <v>0</v>
      </c>
      <c r="AV1928">
        <v>0</v>
      </c>
      <c r="AW1928">
        <v>0</v>
      </c>
      <c r="AX1928">
        <v>0</v>
      </c>
      <c r="AY1928">
        <v>0</v>
      </c>
      <c r="BC1928" t="s">
        <v>63</v>
      </c>
      <c r="BD1928" t="s">
        <v>6161</v>
      </c>
      <c r="BE1928">
        <v>0</v>
      </c>
      <c r="BG1928" t="s">
        <v>162</v>
      </c>
      <c r="BJ1928" t="s">
        <v>4080</v>
      </c>
    </row>
    <row r="1929" spans="1:62" x14ac:dyDescent="0.35">
      <c r="A1929" t="s">
        <v>4177</v>
      </c>
      <c r="B1929">
        <v>10000</v>
      </c>
      <c r="C1929">
        <v>10000</v>
      </c>
      <c r="D1929">
        <v>45777</v>
      </c>
      <c r="E1929" t="s">
        <v>59</v>
      </c>
      <c r="F1929" t="s">
        <v>4178</v>
      </c>
      <c r="G1929" t="s">
        <v>4079</v>
      </c>
      <c r="I1929">
        <v>1</v>
      </c>
      <c r="J1929" t="s">
        <v>183</v>
      </c>
      <c r="K1929">
        <v>72</v>
      </c>
      <c r="L1929" t="s">
        <v>6056</v>
      </c>
      <c r="M1929" t="s">
        <v>26406</v>
      </c>
      <c r="N1929" t="s">
        <v>869</v>
      </c>
      <c r="O1929" t="s">
        <v>3829</v>
      </c>
      <c r="P1929">
        <v>2250</v>
      </c>
      <c r="S1929" s="35">
        <v>45776</v>
      </c>
      <c r="U1929">
        <v>4</v>
      </c>
      <c r="V1929">
        <v>9000</v>
      </c>
      <c r="W1929" t="s">
        <v>65</v>
      </c>
      <c r="X1929">
        <v>83615120001</v>
      </c>
      <c r="Y1929">
        <v>0</v>
      </c>
      <c r="Z1929">
        <v>7000</v>
      </c>
      <c r="AA1929">
        <v>2000</v>
      </c>
      <c r="AB1929">
        <v>0</v>
      </c>
      <c r="AC1929">
        <v>0</v>
      </c>
      <c r="AD1929">
        <v>0</v>
      </c>
      <c r="AG1929">
        <v>0</v>
      </c>
      <c r="AP1929">
        <v>8361512</v>
      </c>
      <c r="AQ1929" t="s">
        <v>162</v>
      </c>
      <c r="AR1929" t="s">
        <v>8373</v>
      </c>
      <c r="AT1929">
        <v>0</v>
      </c>
      <c r="AU1929">
        <v>0</v>
      </c>
      <c r="AV1929">
        <v>0</v>
      </c>
      <c r="AW1929">
        <v>0</v>
      </c>
      <c r="AX1929">
        <v>0</v>
      </c>
      <c r="AY1929">
        <v>0</v>
      </c>
      <c r="BC1929" t="s">
        <v>63</v>
      </c>
      <c r="BD1929" t="s">
        <v>6162</v>
      </c>
      <c r="BE1929">
        <v>0</v>
      </c>
      <c r="BG1929" t="s">
        <v>162</v>
      </c>
      <c r="BJ1929" t="s">
        <v>4080</v>
      </c>
    </row>
    <row r="1930" spans="1:62" x14ac:dyDescent="0.35">
      <c r="A1930" t="s">
        <v>4077</v>
      </c>
      <c r="B1930">
        <v>10000</v>
      </c>
      <c r="C1930">
        <v>10000</v>
      </c>
      <c r="D1930">
        <v>45777</v>
      </c>
      <c r="E1930" t="s">
        <v>59</v>
      </c>
      <c r="F1930" t="s">
        <v>4078</v>
      </c>
      <c r="G1930" t="s">
        <v>4079</v>
      </c>
      <c r="I1930">
        <v>1</v>
      </c>
      <c r="J1930" t="s">
        <v>183</v>
      </c>
      <c r="K1930">
        <v>72</v>
      </c>
      <c r="L1930" t="s">
        <v>6056</v>
      </c>
      <c r="M1930" t="s">
        <v>26406</v>
      </c>
      <c r="N1930" t="s">
        <v>869</v>
      </c>
      <c r="O1930" t="s">
        <v>3829</v>
      </c>
      <c r="P1930">
        <v>2000</v>
      </c>
      <c r="S1930" s="35">
        <v>45776</v>
      </c>
      <c r="U1930">
        <v>4</v>
      </c>
      <c r="V1930">
        <v>8000</v>
      </c>
      <c r="W1930" t="s">
        <v>65</v>
      </c>
      <c r="X1930">
        <v>83615330001</v>
      </c>
      <c r="Y1930">
        <v>0</v>
      </c>
      <c r="Z1930">
        <v>6000</v>
      </c>
      <c r="AA1930">
        <v>2000</v>
      </c>
      <c r="AB1930">
        <v>0</v>
      </c>
      <c r="AC1930">
        <v>0</v>
      </c>
      <c r="AD1930">
        <v>0</v>
      </c>
      <c r="AG1930">
        <v>0</v>
      </c>
      <c r="AP1930">
        <v>8361533</v>
      </c>
      <c r="AQ1930" t="s">
        <v>162</v>
      </c>
      <c r="AR1930" t="s">
        <v>8373</v>
      </c>
      <c r="AT1930">
        <v>0</v>
      </c>
      <c r="AU1930">
        <v>0</v>
      </c>
      <c r="AV1930">
        <v>0</v>
      </c>
      <c r="AW1930">
        <v>0</v>
      </c>
      <c r="AX1930">
        <v>0</v>
      </c>
      <c r="AY1930">
        <v>0</v>
      </c>
      <c r="BC1930" t="s">
        <v>63</v>
      </c>
      <c r="BD1930" t="s">
        <v>6294</v>
      </c>
      <c r="BE1930">
        <v>0</v>
      </c>
      <c r="BG1930" t="s">
        <v>162</v>
      </c>
      <c r="BJ1930" t="s">
        <v>4080</v>
      </c>
    </row>
    <row r="1931" spans="1:62" x14ac:dyDescent="0.35">
      <c r="A1931" t="s">
        <v>4077</v>
      </c>
      <c r="B1931">
        <v>10000</v>
      </c>
      <c r="C1931">
        <v>20000</v>
      </c>
      <c r="D1931">
        <v>45777</v>
      </c>
      <c r="E1931" t="s">
        <v>59</v>
      </c>
      <c r="F1931" t="s">
        <v>4078</v>
      </c>
      <c r="G1931" t="s">
        <v>4079</v>
      </c>
      <c r="I1931">
        <v>2</v>
      </c>
      <c r="J1931" t="s">
        <v>183</v>
      </c>
      <c r="K1931">
        <v>71</v>
      </c>
      <c r="L1931" t="s">
        <v>6057</v>
      </c>
      <c r="M1931" t="s">
        <v>26408</v>
      </c>
      <c r="N1931" t="s">
        <v>368</v>
      </c>
      <c r="O1931" t="s">
        <v>3857</v>
      </c>
      <c r="P1931">
        <v>1000</v>
      </c>
      <c r="S1931" s="35">
        <v>45776</v>
      </c>
      <c r="U1931">
        <v>6</v>
      </c>
      <c r="V1931">
        <v>6000</v>
      </c>
      <c r="W1931" t="s">
        <v>65</v>
      </c>
      <c r="X1931">
        <v>83615330001</v>
      </c>
      <c r="Y1931">
        <v>0</v>
      </c>
      <c r="Z1931">
        <v>6000</v>
      </c>
      <c r="AA1931">
        <v>0</v>
      </c>
      <c r="AB1931">
        <v>0</v>
      </c>
      <c r="AC1931">
        <v>0</v>
      </c>
      <c r="AD1931">
        <v>0</v>
      </c>
      <c r="AG1931">
        <v>0</v>
      </c>
      <c r="AP1931">
        <v>8361533</v>
      </c>
      <c r="AQ1931" t="s">
        <v>162</v>
      </c>
      <c r="AR1931" t="s">
        <v>8373</v>
      </c>
      <c r="AT1931">
        <v>0</v>
      </c>
      <c r="AU1931">
        <v>0</v>
      </c>
      <c r="AV1931">
        <v>0</v>
      </c>
      <c r="AW1931">
        <v>0</v>
      </c>
      <c r="AX1931">
        <v>0</v>
      </c>
      <c r="AY1931">
        <v>0</v>
      </c>
      <c r="BC1931" t="s">
        <v>63</v>
      </c>
      <c r="BD1931" t="s">
        <v>6294</v>
      </c>
      <c r="BE1931">
        <v>0</v>
      </c>
      <c r="BG1931" t="s">
        <v>162</v>
      </c>
      <c r="BJ1931" t="s">
        <v>4080</v>
      </c>
    </row>
    <row r="1932" spans="1:62" x14ac:dyDescent="0.35">
      <c r="A1932" t="s">
        <v>4179</v>
      </c>
      <c r="B1932">
        <v>10000</v>
      </c>
      <c r="C1932">
        <v>10000</v>
      </c>
      <c r="D1932">
        <v>45777</v>
      </c>
      <c r="E1932" t="s">
        <v>59</v>
      </c>
      <c r="F1932">
        <v>0.54115740740740736</v>
      </c>
      <c r="G1932" t="s">
        <v>4079</v>
      </c>
      <c r="I1932">
        <v>1</v>
      </c>
      <c r="J1932" t="s">
        <v>183</v>
      </c>
      <c r="K1932">
        <v>72</v>
      </c>
      <c r="L1932" t="s">
        <v>6056</v>
      </c>
      <c r="M1932" t="s">
        <v>26406</v>
      </c>
      <c r="N1932" t="s">
        <v>869</v>
      </c>
      <c r="O1932" t="s">
        <v>3829</v>
      </c>
      <c r="P1932">
        <v>6000</v>
      </c>
      <c r="S1932" s="35">
        <v>45776</v>
      </c>
      <c r="U1932">
        <v>4</v>
      </c>
      <c r="V1932">
        <v>24000</v>
      </c>
      <c r="W1932" t="s">
        <v>65</v>
      </c>
      <c r="X1932">
        <v>5000444460001</v>
      </c>
      <c r="Y1932">
        <v>0</v>
      </c>
      <c r="Z1932">
        <v>20000</v>
      </c>
      <c r="AA1932">
        <v>4000</v>
      </c>
      <c r="AB1932">
        <v>0</v>
      </c>
      <c r="AC1932">
        <v>0</v>
      </c>
      <c r="AD1932">
        <v>0</v>
      </c>
      <c r="AG1932">
        <v>0</v>
      </c>
      <c r="AP1932">
        <v>500044446</v>
      </c>
      <c r="AQ1932" t="s">
        <v>162</v>
      </c>
      <c r="AR1932" t="s">
        <v>8373</v>
      </c>
      <c r="AT1932">
        <v>0</v>
      </c>
      <c r="AU1932">
        <v>0</v>
      </c>
      <c r="AV1932">
        <v>0</v>
      </c>
      <c r="AW1932">
        <v>0</v>
      </c>
      <c r="AX1932">
        <v>0</v>
      </c>
      <c r="AY1932">
        <v>0</v>
      </c>
      <c r="BC1932" t="s">
        <v>63</v>
      </c>
      <c r="BD1932" t="s">
        <v>6295</v>
      </c>
      <c r="BE1932">
        <v>0</v>
      </c>
      <c r="BG1932" t="s">
        <v>162</v>
      </c>
      <c r="BJ1932" t="s">
        <v>4082</v>
      </c>
    </row>
    <row r="1933" spans="1:62" x14ac:dyDescent="0.35">
      <c r="A1933" t="s">
        <v>4179</v>
      </c>
      <c r="B1933">
        <v>10000</v>
      </c>
      <c r="C1933">
        <v>20000</v>
      </c>
      <c r="D1933">
        <v>45777</v>
      </c>
      <c r="E1933" t="s">
        <v>59</v>
      </c>
      <c r="F1933">
        <v>0.54115740740740736</v>
      </c>
      <c r="G1933" t="s">
        <v>4079</v>
      </c>
      <c r="I1933">
        <v>2</v>
      </c>
      <c r="J1933" t="s">
        <v>183</v>
      </c>
      <c r="K1933">
        <v>71</v>
      </c>
      <c r="L1933" t="s">
        <v>6057</v>
      </c>
      <c r="M1933" t="s">
        <v>26408</v>
      </c>
      <c r="N1933" t="s">
        <v>368</v>
      </c>
      <c r="O1933" t="s">
        <v>3857</v>
      </c>
      <c r="P1933">
        <v>3334</v>
      </c>
      <c r="S1933" s="35">
        <v>45776</v>
      </c>
      <c r="U1933">
        <v>6</v>
      </c>
      <c r="V1933">
        <v>20004</v>
      </c>
      <c r="W1933" t="s">
        <v>65</v>
      </c>
      <c r="X1933">
        <v>5000444460001</v>
      </c>
      <c r="Y1933">
        <v>0</v>
      </c>
      <c r="Z1933">
        <v>20000</v>
      </c>
      <c r="AA1933">
        <v>4</v>
      </c>
      <c r="AB1933">
        <v>0</v>
      </c>
      <c r="AC1933">
        <v>0</v>
      </c>
      <c r="AD1933">
        <v>0</v>
      </c>
      <c r="AG1933">
        <v>0</v>
      </c>
      <c r="AP1933">
        <v>500044446</v>
      </c>
      <c r="AQ1933" t="s">
        <v>162</v>
      </c>
      <c r="AR1933" t="s">
        <v>8373</v>
      </c>
      <c r="AT1933">
        <v>0</v>
      </c>
      <c r="AU1933">
        <v>0</v>
      </c>
      <c r="AV1933">
        <v>0</v>
      </c>
      <c r="AW1933">
        <v>0</v>
      </c>
      <c r="AX1933">
        <v>0</v>
      </c>
      <c r="AY1933">
        <v>0</v>
      </c>
      <c r="BC1933" t="s">
        <v>63</v>
      </c>
      <c r="BD1933" t="s">
        <v>6295</v>
      </c>
      <c r="BE1933">
        <v>0</v>
      </c>
      <c r="BG1933" t="s">
        <v>162</v>
      </c>
      <c r="BJ1933" t="s">
        <v>4082</v>
      </c>
    </row>
    <row r="1934" spans="1:62" x14ac:dyDescent="0.35">
      <c r="A1934" t="s">
        <v>4081</v>
      </c>
      <c r="B1934">
        <v>10000</v>
      </c>
      <c r="C1934">
        <v>10000</v>
      </c>
      <c r="D1934">
        <v>45776</v>
      </c>
      <c r="E1934" t="s">
        <v>59</v>
      </c>
      <c r="F1934" t="s">
        <v>4065</v>
      </c>
      <c r="G1934" t="s">
        <v>4079</v>
      </c>
      <c r="I1934">
        <v>1</v>
      </c>
      <c r="J1934" t="s">
        <v>183</v>
      </c>
      <c r="K1934">
        <v>72</v>
      </c>
      <c r="L1934" t="s">
        <v>6056</v>
      </c>
      <c r="M1934" t="s">
        <v>26406</v>
      </c>
      <c r="N1934" t="s">
        <v>869</v>
      </c>
      <c r="O1934" t="s">
        <v>3829</v>
      </c>
      <c r="P1934">
        <v>1750</v>
      </c>
      <c r="S1934" s="35">
        <v>45776</v>
      </c>
      <c r="U1934">
        <v>4</v>
      </c>
      <c r="V1934">
        <v>7000</v>
      </c>
      <c r="W1934" t="s">
        <v>65</v>
      </c>
      <c r="X1934">
        <v>5000514810001</v>
      </c>
      <c r="Y1934">
        <v>0</v>
      </c>
      <c r="Z1934">
        <v>5000</v>
      </c>
      <c r="AA1934">
        <v>2000</v>
      </c>
      <c r="AB1934">
        <v>0</v>
      </c>
      <c r="AC1934">
        <v>0</v>
      </c>
      <c r="AD1934">
        <v>0</v>
      </c>
      <c r="AG1934">
        <v>0</v>
      </c>
      <c r="AP1934">
        <v>500051481</v>
      </c>
      <c r="AQ1934" t="s">
        <v>162</v>
      </c>
      <c r="AR1934" t="s">
        <v>8373</v>
      </c>
      <c r="AT1934">
        <v>0</v>
      </c>
      <c r="AU1934">
        <v>0</v>
      </c>
      <c r="AV1934">
        <v>0</v>
      </c>
      <c r="AW1934">
        <v>0</v>
      </c>
      <c r="AX1934">
        <v>0</v>
      </c>
      <c r="AY1934">
        <v>0</v>
      </c>
      <c r="BC1934" t="s">
        <v>63</v>
      </c>
      <c r="BD1934" t="s">
        <v>6296</v>
      </c>
      <c r="BE1934">
        <v>0</v>
      </c>
      <c r="BG1934" t="s">
        <v>162</v>
      </c>
      <c r="BJ1934" t="s">
        <v>4082</v>
      </c>
    </row>
    <row r="1935" spans="1:62" x14ac:dyDescent="0.35">
      <c r="A1935" t="s">
        <v>4081</v>
      </c>
      <c r="B1935">
        <v>10000</v>
      </c>
      <c r="C1935">
        <v>20000</v>
      </c>
      <c r="D1935">
        <v>45776</v>
      </c>
      <c r="E1935" t="s">
        <v>59</v>
      </c>
      <c r="F1935" t="s">
        <v>4065</v>
      </c>
      <c r="G1935" t="s">
        <v>4079</v>
      </c>
      <c r="I1935">
        <v>2</v>
      </c>
      <c r="J1935" t="s">
        <v>183</v>
      </c>
      <c r="K1935">
        <v>71</v>
      </c>
      <c r="L1935" t="s">
        <v>6057</v>
      </c>
      <c r="M1935" t="s">
        <v>26408</v>
      </c>
      <c r="N1935" t="s">
        <v>368</v>
      </c>
      <c r="O1935" t="s">
        <v>3857</v>
      </c>
      <c r="P1935">
        <v>834</v>
      </c>
      <c r="S1935" s="35">
        <v>45776</v>
      </c>
      <c r="U1935">
        <v>6</v>
      </c>
      <c r="V1935">
        <v>5004</v>
      </c>
      <c r="W1935" t="s">
        <v>65</v>
      </c>
      <c r="X1935">
        <v>5000514810001</v>
      </c>
      <c r="Y1935">
        <v>0</v>
      </c>
      <c r="Z1935">
        <v>5000</v>
      </c>
      <c r="AA1935">
        <v>4</v>
      </c>
      <c r="AB1935">
        <v>0</v>
      </c>
      <c r="AC1935">
        <v>0</v>
      </c>
      <c r="AD1935">
        <v>0</v>
      </c>
      <c r="AG1935">
        <v>0</v>
      </c>
      <c r="AP1935">
        <v>500051481</v>
      </c>
      <c r="AQ1935" t="s">
        <v>162</v>
      </c>
      <c r="AR1935" t="s">
        <v>8373</v>
      </c>
      <c r="AT1935">
        <v>0</v>
      </c>
      <c r="AU1935">
        <v>0</v>
      </c>
      <c r="AV1935">
        <v>0</v>
      </c>
      <c r="AW1935">
        <v>0</v>
      </c>
      <c r="AX1935">
        <v>0</v>
      </c>
      <c r="AY1935">
        <v>0</v>
      </c>
      <c r="BC1935" t="s">
        <v>63</v>
      </c>
      <c r="BD1935" t="s">
        <v>6296</v>
      </c>
      <c r="BE1935">
        <v>0</v>
      </c>
      <c r="BG1935" t="s">
        <v>162</v>
      </c>
      <c r="BJ1935" t="s">
        <v>4082</v>
      </c>
    </row>
    <row r="1936" spans="1:62" x14ac:dyDescent="0.35">
      <c r="A1936" t="s">
        <v>4083</v>
      </c>
      <c r="B1936">
        <v>10000</v>
      </c>
      <c r="C1936">
        <v>10000</v>
      </c>
      <c r="D1936">
        <v>45777</v>
      </c>
      <c r="E1936" t="s">
        <v>59</v>
      </c>
      <c r="F1936" t="s">
        <v>4078</v>
      </c>
      <c r="G1936" t="s">
        <v>4079</v>
      </c>
      <c r="I1936">
        <v>1</v>
      </c>
      <c r="J1936" t="s">
        <v>183</v>
      </c>
      <c r="K1936">
        <v>72</v>
      </c>
      <c r="L1936" t="s">
        <v>6056</v>
      </c>
      <c r="M1936" t="s">
        <v>26406</v>
      </c>
      <c r="N1936" t="s">
        <v>869</v>
      </c>
      <c r="O1936" t="s">
        <v>3829</v>
      </c>
      <c r="P1936">
        <v>1750</v>
      </c>
      <c r="S1936" s="35">
        <v>45776</v>
      </c>
      <c r="U1936">
        <v>4</v>
      </c>
      <c r="V1936">
        <v>7000</v>
      </c>
      <c r="W1936" t="s">
        <v>65</v>
      </c>
      <c r="X1936">
        <v>5000635510001</v>
      </c>
      <c r="Y1936">
        <v>0</v>
      </c>
      <c r="Z1936">
        <v>5000</v>
      </c>
      <c r="AA1936">
        <v>2000</v>
      </c>
      <c r="AB1936">
        <v>0</v>
      </c>
      <c r="AC1936">
        <v>0</v>
      </c>
      <c r="AD1936">
        <v>0</v>
      </c>
      <c r="AG1936">
        <v>0</v>
      </c>
      <c r="AP1936">
        <v>500063551</v>
      </c>
      <c r="AQ1936" t="s">
        <v>162</v>
      </c>
      <c r="AR1936" t="s">
        <v>8373</v>
      </c>
      <c r="AT1936">
        <v>0</v>
      </c>
      <c r="AU1936">
        <v>0</v>
      </c>
      <c r="AV1936">
        <v>0</v>
      </c>
      <c r="AW1936">
        <v>0</v>
      </c>
      <c r="AX1936">
        <v>0</v>
      </c>
      <c r="AY1936">
        <v>0</v>
      </c>
      <c r="BC1936" t="s">
        <v>63</v>
      </c>
      <c r="BD1936" t="s">
        <v>6297</v>
      </c>
      <c r="BE1936">
        <v>0</v>
      </c>
      <c r="BG1936" t="s">
        <v>162</v>
      </c>
      <c r="BJ1936" t="s">
        <v>4082</v>
      </c>
    </row>
    <row r="1937" spans="1:62" x14ac:dyDescent="0.35">
      <c r="A1937" t="s">
        <v>4083</v>
      </c>
      <c r="B1937">
        <v>10000</v>
      </c>
      <c r="C1937">
        <v>20000</v>
      </c>
      <c r="D1937">
        <v>45777</v>
      </c>
      <c r="E1937" t="s">
        <v>59</v>
      </c>
      <c r="F1937" t="s">
        <v>4078</v>
      </c>
      <c r="G1937" t="s">
        <v>4079</v>
      </c>
      <c r="I1937">
        <v>2</v>
      </c>
      <c r="J1937" t="s">
        <v>183</v>
      </c>
      <c r="K1937">
        <v>71</v>
      </c>
      <c r="L1937" t="s">
        <v>6057</v>
      </c>
      <c r="M1937" t="s">
        <v>26408</v>
      </c>
      <c r="N1937" t="s">
        <v>368</v>
      </c>
      <c r="O1937" t="s">
        <v>3857</v>
      </c>
      <c r="P1937">
        <v>834</v>
      </c>
      <c r="S1937" s="35">
        <v>45776</v>
      </c>
      <c r="U1937">
        <v>6</v>
      </c>
      <c r="V1937">
        <v>5004</v>
      </c>
      <c r="W1937" t="s">
        <v>65</v>
      </c>
      <c r="X1937">
        <v>5000635510001</v>
      </c>
      <c r="Y1937">
        <v>0</v>
      </c>
      <c r="Z1937">
        <v>5000</v>
      </c>
      <c r="AA1937">
        <v>4</v>
      </c>
      <c r="AB1937">
        <v>0</v>
      </c>
      <c r="AC1937">
        <v>0</v>
      </c>
      <c r="AD1937">
        <v>0</v>
      </c>
      <c r="AG1937">
        <v>0</v>
      </c>
      <c r="AP1937">
        <v>500063551</v>
      </c>
      <c r="AQ1937" t="s">
        <v>162</v>
      </c>
      <c r="AR1937" t="s">
        <v>8373</v>
      </c>
      <c r="AT1937">
        <v>0</v>
      </c>
      <c r="AU1937">
        <v>0</v>
      </c>
      <c r="AV1937">
        <v>0</v>
      </c>
      <c r="AW1937">
        <v>0</v>
      </c>
      <c r="AX1937">
        <v>0</v>
      </c>
      <c r="AY1937">
        <v>0</v>
      </c>
      <c r="BC1937" t="s">
        <v>63</v>
      </c>
      <c r="BD1937" t="s">
        <v>6297</v>
      </c>
      <c r="BE1937">
        <v>0</v>
      </c>
      <c r="BG1937" t="s">
        <v>162</v>
      </c>
      <c r="BJ1937" t="s">
        <v>4082</v>
      </c>
    </row>
    <row r="1938" spans="1:62" x14ac:dyDescent="0.35">
      <c r="A1938" t="s">
        <v>4180</v>
      </c>
      <c r="B1938">
        <v>10000</v>
      </c>
      <c r="C1938">
        <v>10000</v>
      </c>
      <c r="D1938">
        <v>45777</v>
      </c>
      <c r="E1938" t="s">
        <v>59</v>
      </c>
      <c r="F1938" t="s">
        <v>4181</v>
      </c>
      <c r="G1938" t="s">
        <v>4079</v>
      </c>
      <c r="I1938">
        <v>1</v>
      </c>
      <c r="J1938" t="s">
        <v>183</v>
      </c>
      <c r="K1938">
        <v>72</v>
      </c>
      <c r="L1938" t="s">
        <v>6056</v>
      </c>
      <c r="M1938" t="s">
        <v>26406</v>
      </c>
      <c r="N1938" t="s">
        <v>869</v>
      </c>
      <c r="O1938" t="s">
        <v>3829</v>
      </c>
      <c r="P1938">
        <v>2500</v>
      </c>
      <c r="S1938" s="35">
        <v>45776</v>
      </c>
      <c r="U1938">
        <v>4</v>
      </c>
      <c r="V1938">
        <v>10000</v>
      </c>
      <c r="W1938" t="s">
        <v>65</v>
      </c>
      <c r="X1938">
        <v>5000443910001</v>
      </c>
      <c r="Y1938">
        <v>0</v>
      </c>
      <c r="Z1938">
        <v>8000</v>
      </c>
      <c r="AA1938">
        <v>2000</v>
      </c>
      <c r="AB1938">
        <v>0</v>
      </c>
      <c r="AC1938">
        <v>0</v>
      </c>
      <c r="AD1938">
        <v>0</v>
      </c>
      <c r="AG1938">
        <v>0</v>
      </c>
      <c r="AP1938">
        <v>500044391</v>
      </c>
      <c r="AQ1938" t="s">
        <v>162</v>
      </c>
      <c r="AR1938" t="s">
        <v>8373</v>
      </c>
      <c r="AT1938">
        <v>0</v>
      </c>
      <c r="AU1938">
        <v>0</v>
      </c>
      <c r="AV1938">
        <v>0</v>
      </c>
      <c r="AW1938">
        <v>0</v>
      </c>
      <c r="AX1938">
        <v>0</v>
      </c>
      <c r="AY1938">
        <v>0</v>
      </c>
      <c r="BC1938" t="s">
        <v>63</v>
      </c>
      <c r="BD1938" t="s">
        <v>6298</v>
      </c>
      <c r="BE1938">
        <v>0</v>
      </c>
      <c r="BG1938" t="s">
        <v>162</v>
      </c>
      <c r="BJ1938" t="s">
        <v>4182</v>
      </c>
    </row>
    <row r="1939" spans="1:62" x14ac:dyDescent="0.35">
      <c r="A1939" t="s">
        <v>4180</v>
      </c>
      <c r="B1939">
        <v>10000</v>
      </c>
      <c r="C1939">
        <v>20000</v>
      </c>
      <c r="D1939">
        <v>45777</v>
      </c>
      <c r="E1939" t="s">
        <v>59</v>
      </c>
      <c r="F1939" t="s">
        <v>4181</v>
      </c>
      <c r="G1939" t="s">
        <v>4079</v>
      </c>
      <c r="I1939">
        <v>2</v>
      </c>
      <c r="J1939" t="s">
        <v>183</v>
      </c>
      <c r="K1939">
        <v>71</v>
      </c>
      <c r="L1939" t="s">
        <v>6057</v>
      </c>
      <c r="M1939" t="s">
        <v>26408</v>
      </c>
      <c r="N1939" t="s">
        <v>368</v>
      </c>
      <c r="O1939" t="s">
        <v>3857</v>
      </c>
      <c r="P1939">
        <v>1334</v>
      </c>
      <c r="S1939" s="35">
        <v>45776</v>
      </c>
      <c r="U1939">
        <v>6</v>
      </c>
      <c r="V1939">
        <v>8004</v>
      </c>
      <c r="W1939" t="s">
        <v>65</v>
      </c>
      <c r="X1939">
        <v>5000443910001</v>
      </c>
      <c r="Y1939">
        <v>0</v>
      </c>
      <c r="Z1939">
        <v>8000</v>
      </c>
      <c r="AA1939">
        <v>4</v>
      </c>
      <c r="AB1939">
        <v>0</v>
      </c>
      <c r="AC1939">
        <v>0</v>
      </c>
      <c r="AD1939">
        <v>0</v>
      </c>
      <c r="AG1939">
        <v>0</v>
      </c>
      <c r="AP1939">
        <v>500044391</v>
      </c>
      <c r="AQ1939" t="s">
        <v>162</v>
      </c>
      <c r="AR1939" t="s">
        <v>8373</v>
      </c>
      <c r="AT1939">
        <v>0</v>
      </c>
      <c r="AU1939">
        <v>0</v>
      </c>
      <c r="AV1939">
        <v>0</v>
      </c>
      <c r="AW1939">
        <v>0</v>
      </c>
      <c r="AX1939">
        <v>0</v>
      </c>
      <c r="AY1939">
        <v>0</v>
      </c>
      <c r="BC1939" t="s">
        <v>63</v>
      </c>
      <c r="BD1939" t="s">
        <v>6298</v>
      </c>
      <c r="BE1939">
        <v>0</v>
      </c>
      <c r="BG1939" t="s">
        <v>162</v>
      </c>
      <c r="BJ1939" t="s">
        <v>4182</v>
      </c>
    </row>
    <row r="1940" spans="1:62" x14ac:dyDescent="0.35">
      <c r="A1940" t="s">
        <v>6299</v>
      </c>
      <c r="B1940">
        <v>10000</v>
      </c>
      <c r="C1940">
        <v>10000</v>
      </c>
      <c r="D1940">
        <v>45782</v>
      </c>
      <c r="E1940" t="s">
        <v>59</v>
      </c>
      <c r="F1940" t="s">
        <v>6300</v>
      </c>
      <c r="G1940" t="s">
        <v>6301</v>
      </c>
      <c r="I1940">
        <v>1</v>
      </c>
      <c r="J1940" t="s">
        <v>183</v>
      </c>
      <c r="K1940">
        <v>82</v>
      </c>
      <c r="L1940" t="s">
        <v>6057</v>
      </c>
      <c r="M1940" t="s">
        <v>26408</v>
      </c>
      <c r="N1940" t="s">
        <v>352</v>
      </c>
      <c r="O1940" t="s">
        <v>3798</v>
      </c>
      <c r="P1940">
        <v>75000</v>
      </c>
      <c r="S1940" s="35">
        <v>45776</v>
      </c>
      <c r="U1940">
        <v>4</v>
      </c>
      <c r="V1940">
        <v>300000</v>
      </c>
      <c r="W1940" t="s">
        <v>65</v>
      </c>
      <c r="X1940" t="s">
        <v>455</v>
      </c>
      <c r="Y1940">
        <v>0</v>
      </c>
      <c r="Z1940">
        <v>300000</v>
      </c>
      <c r="AA1940">
        <v>0</v>
      </c>
      <c r="AB1940">
        <v>0</v>
      </c>
      <c r="AC1940">
        <v>0</v>
      </c>
      <c r="AD1940">
        <v>0</v>
      </c>
      <c r="AG1940">
        <v>0</v>
      </c>
      <c r="AP1940" t="s">
        <v>456</v>
      </c>
      <c r="AQ1940" t="s">
        <v>6302</v>
      </c>
      <c r="AR1940" t="s">
        <v>21049</v>
      </c>
      <c r="AT1940">
        <v>0</v>
      </c>
      <c r="AU1940">
        <v>0</v>
      </c>
      <c r="AV1940">
        <v>0</v>
      </c>
      <c r="AW1940">
        <v>0</v>
      </c>
      <c r="AX1940">
        <v>0</v>
      </c>
      <c r="AY1940">
        <v>0</v>
      </c>
      <c r="BC1940" t="s">
        <v>63</v>
      </c>
      <c r="BD1940" t="s">
        <v>6303</v>
      </c>
      <c r="BE1940">
        <v>0</v>
      </c>
      <c r="BG1940" t="s">
        <v>6302</v>
      </c>
      <c r="BJ1940" t="s">
        <v>6304</v>
      </c>
    </row>
    <row r="1941" spans="1:62" x14ac:dyDescent="0.35">
      <c r="A1941" t="s">
        <v>4084</v>
      </c>
      <c r="B1941">
        <v>10000</v>
      </c>
      <c r="C1941">
        <v>10000</v>
      </c>
      <c r="D1941">
        <v>45776</v>
      </c>
      <c r="E1941" t="s">
        <v>59</v>
      </c>
      <c r="F1941" t="s">
        <v>4085</v>
      </c>
      <c r="G1941" t="s">
        <v>2739</v>
      </c>
      <c r="I1941">
        <v>1</v>
      </c>
      <c r="J1941" t="s">
        <v>183</v>
      </c>
      <c r="K1941">
        <v>59</v>
      </c>
      <c r="L1941" t="s">
        <v>6045</v>
      </c>
      <c r="M1941" t="s">
        <v>26405</v>
      </c>
      <c r="N1941" t="s">
        <v>73</v>
      </c>
      <c r="O1941" t="s">
        <v>3811</v>
      </c>
      <c r="P1941">
        <v>1200</v>
      </c>
      <c r="Q1941">
        <f>(P1941/40)+45</f>
        <v>75</v>
      </c>
      <c r="R1941" s="34">
        <f>Q1941/60</f>
        <v>1.25</v>
      </c>
      <c r="S1941" s="35">
        <v>45776</v>
      </c>
      <c r="U1941">
        <v>10</v>
      </c>
      <c r="V1941">
        <v>12000</v>
      </c>
      <c r="W1941" t="s">
        <v>65</v>
      </c>
      <c r="X1941" t="s">
        <v>4087</v>
      </c>
      <c r="Y1941">
        <v>0</v>
      </c>
      <c r="Z1941">
        <v>12000</v>
      </c>
      <c r="AA1941">
        <v>0</v>
      </c>
      <c r="AB1941">
        <v>0</v>
      </c>
      <c r="AC1941">
        <v>0</v>
      </c>
      <c r="AD1941">
        <v>0</v>
      </c>
      <c r="AG1941">
        <v>0</v>
      </c>
      <c r="AP1941" t="s">
        <v>4088</v>
      </c>
      <c r="AQ1941" t="s">
        <v>1848</v>
      </c>
      <c r="AR1941" t="s">
        <v>14942</v>
      </c>
      <c r="AT1941">
        <v>0</v>
      </c>
      <c r="AU1941">
        <v>0</v>
      </c>
      <c r="AV1941">
        <v>0</v>
      </c>
      <c r="AW1941">
        <v>0</v>
      </c>
      <c r="AX1941">
        <v>0</v>
      </c>
      <c r="AY1941">
        <v>0</v>
      </c>
      <c r="BC1941" t="s">
        <v>63</v>
      </c>
      <c r="BD1941" t="s">
        <v>6305</v>
      </c>
      <c r="BE1941">
        <v>0</v>
      </c>
      <c r="BG1941" t="s">
        <v>1848</v>
      </c>
      <c r="BJ1941" t="s">
        <v>3296</v>
      </c>
    </row>
    <row r="1942" spans="1:62" x14ac:dyDescent="0.35">
      <c r="A1942" t="s">
        <v>4183</v>
      </c>
      <c r="B1942">
        <v>10000</v>
      </c>
      <c r="C1942">
        <v>30000</v>
      </c>
      <c r="D1942">
        <v>45777</v>
      </c>
      <c r="E1942" t="s">
        <v>59</v>
      </c>
      <c r="F1942" t="s">
        <v>4184</v>
      </c>
      <c r="G1942" t="s">
        <v>4173</v>
      </c>
      <c r="I1942">
        <v>3</v>
      </c>
      <c r="J1942" t="s">
        <v>183</v>
      </c>
      <c r="K1942">
        <v>85</v>
      </c>
      <c r="L1942" t="s">
        <v>6060</v>
      </c>
      <c r="M1942" t="s">
        <v>26410</v>
      </c>
      <c r="N1942" t="s">
        <v>940</v>
      </c>
      <c r="O1942" t="s">
        <v>3864</v>
      </c>
      <c r="P1942">
        <v>10000</v>
      </c>
      <c r="S1942" s="35">
        <v>45776</v>
      </c>
      <c r="U1942">
        <v>11</v>
      </c>
      <c r="V1942">
        <v>110000</v>
      </c>
      <c r="W1942" t="s">
        <v>65</v>
      </c>
      <c r="X1942" t="s">
        <v>4185</v>
      </c>
      <c r="Y1942">
        <v>0</v>
      </c>
      <c r="Z1942">
        <v>100000</v>
      </c>
      <c r="AA1942">
        <v>10000</v>
      </c>
      <c r="AB1942">
        <v>0</v>
      </c>
      <c r="AC1942">
        <v>0</v>
      </c>
      <c r="AD1942">
        <v>0</v>
      </c>
      <c r="AG1942">
        <v>0</v>
      </c>
      <c r="AP1942" t="s">
        <v>4186</v>
      </c>
      <c r="AQ1942" t="s">
        <v>108</v>
      </c>
      <c r="AR1942" t="s">
        <v>13404</v>
      </c>
      <c r="AT1942">
        <v>0</v>
      </c>
      <c r="AU1942">
        <v>0</v>
      </c>
      <c r="AV1942">
        <v>0</v>
      </c>
      <c r="AW1942">
        <v>0</v>
      </c>
      <c r="AX1942">
        <v>0</v>
      </c>
      <c r="AY1942">
        <v>0</v>
      </c>
      <c r="BC1942" t="s">
        <v>63</v>
      </c>
      <c r="BD1942" t="s">
        <v>6306</v>
      </c>
      <c r="BE1942">
        <v>0</v>
      </c>
      <c r="BG1942" t="s">
        <v>108</v>
      </c>
      <c r="BJ1942" t="s">
        <v>4187</v>
      </c>
    </row>
    <row r="1943" spans="1:62" x14ac:dyDescent="0.35">
      <c r="A1943" t="s">
        <v>4089</v>
      </c>
      <c r="B1943">
        <v>10000</v>
      </c>
      <c r="C1943">
        <v>20000</v>
      </c>
      <c r="D1943">
        <v>45776</v>
      </c>
      <c r="E1943" t="s">
        <v>59</v>
      </c>
      <c r="F1943" t="s">
        <v>4090</v>
      </c>
      <c r="G1943" t="s">
        <v>4023</v>
      </c>
      <c r="I1943">
        <v>2</v>
      </c>
      <c r="J1943" t="s">
        <v>183</v>
      </c>
      <c r="K1943">
        <v>60</v>
      </c>
      <c r="L1943" t="s">
        <v>6048</v>
      </c>
      <c r="M1943" t="s">
        <v>26408</v>
      </c>
      <c r="N1943" t="s">
        <v>222</v>
      </c>
      <c r="O1943" t="s">
        <v>3835</v>
      </c>
      <c r="P1943">
        <v>1500</v>
      </c>
      <c r="Q1943">
        <f>(P1943/50)+45</f>
        <v>75</v>
      </c>
      <c r="R1943" s="34">
        <f>Q1943/60</f>
        <v>1.25</v>
      </c>
      <c r="S1943" s="35">
        <v>45776</v>
      </c>
      <c r="U1943">
        <v>2</v>
      </c>
      <c r="V1943">
        <v>3000</v>
      </c>
      <c r="W1943" t="s">
        <v>65</v>
      </c>
      <c r="X1943" t="s">
        <v>4092</v>
      </c>
      <c r="Y1943">
        <v>0</v>
      </c>
      <c r="Z1943">
        <v>1000</v>
      </c>
      <c r="AA1943">
        <v>2000</v>
      </c>
      <c r="AB1943">
        <v>0</v>
      </c>
      <c r="AC1943">
        <v>0</v>
      </c>
      <c r="AD1943">
        <v>0</v>
      </c>
      <c r="AG1943">
        <v>0</v>
      </c>
      <c r="AP1943" t="s">
        <v>4093</v>
      </c>
      <c r="AQ1943" t="s">
        <v>282</v>
      </c>
      <c r="AR1943" t="s">
        <v>14518</v>
      </c>
      <c r="AT1943">
        <v>0</v>
      </c>
      <c r="AU1943">
        <v>0</v>
      </c>
      <c r="AV1943">
        <v>0</v>
      </c>
      <c r="AW1943">
        <v>0</v>
      </c>
      <c r="AX1943">
        <v>0</v>
      </c>
      <c r="AY1943">
        <v>0</v>
      </c>
      <c r="BC1943" t="s">
        <v>63</v>
      </c>
      <c r="BD1943" t="s">
        <v>6307</v>
      </c>
      <c r="BE1943">
        <v>0</v>
      </c>
      <c r="BG1943" t="s">
        <v>282</v>
      </c>
      <c r="BJ1943" t="s">
        <v>4094</v>
      </c>
    </row>
    <row r="1944" spans="1:62" x14ac:dyDescent="0.35">
      <c r="A1944" t="s">
        <v>4201</v>
      </c>
      <c r="B1944">
        <v>10000</v>
      </c>
      <c r="C1944">
        <v>30000</v>
      </c>
      <c r="D1944">
        <v>45777</v>
      </c>
      <c r="E1944" t="s">
        <v>59</v>
      </c>
      <c r="F1944" t="s">
        <v>4202</v>
      </c>
      <c r="G1944" t="s">
        <v>4173</v>
      </c>
      <c r="I1944">
        <v>3</v>
      </c>
      <c r="J1944" t="s">
        <v>183</v>
      </c>
      <c r="K1944">
        <v>85</v>
      </c>
      <c r="L1944" t="s">
        <v>6060</v>
      </c>
      <c r="M1944" t="s">
        <v>26410</v>
      </c>
      <c r="N1944" t="s">
        <v>940</v>
      </c>
      <c r="O1944" t="s">
        <v>3864</v>
      </c>
      <c r="P1944">
        <v>10000</v>
      </c>
      <c r="S1944" s="35">
        <v>45776</v>
      </c>
      <c r="U1944">
        <v>11</v>
      </c>
      <c r="V1944">
        <v>110000</v>
      </c>
      <c r="W1944" t="s">
        <v>65</v>
      </c>
      <c r="X1944" t="s">
        <v>4185</v>
      </c>
      <c r="Y1944">
        <v>0</v>
      </c>
      <c r="Z1944">
        <v>100000</v>
      </c>
      <c r="AA1944">
        <v>10000</v>
      </c>
      <c r="AB1944">
        <v>0</v>
      </c>
      <c r="AC1944">
        <v>0</v>
      </c>
      <c r="AD1944">
        <v>0</v>
      </c>
      <c r="AG1944">
        <v>0</v>
      </c>
      <c r="AP1944" t="s">
        <v>4186</v>
      </c>
      <c r="AQ1944" t="s">
        <v>108</v>
      </c>
      <c r="AR1944" t="s">
        <v>13404</v>
      </c>
      <c r="AT1944">
        <v>0</v>
      </c>
      <c r="AU1944">
        <v>0</v>
      </c>
      <c r="AV1944">
        <v>0</v>
      </c>
      <c r="AW1944">
        <v>0</v>
      </c>
      <c r="AX1944">
        <v>0</v>
      </c>
      <c r="AY1944">
        <v>0</v>
      </c>
      <c r="BC1944" t="s">
        <v>63</v>
      </c>
      <c r="BD1944" t="s">
        <v>6308</v>
      </c>
      <c r="BE1944">
        <v>0</v>
      </c>
      <c r="BG1944" t="s">
        <v>108</v>
      </c>
      <c r="BJ1944" t="s">
        <v>4203</v>
      </c>
    </row>
    <row r="1945" spans="1:62" x14ac:dyDescent="0.35">
      <c r="A1945" t="s">
        <v>4204</v>
      </c>
      <c r="B1945">
        <v>10000</v>
      </c>
      <c r="C1945">
        <v>30000</v>
      </c>
      <c r="D1945">
        <v>45777</v>
      </c>
      <c r="E1945" t="s">
        <v>59</v>
      </c>
      <c r="F1945" t="s">
        <v>4205</v>
      </c>
      <c r="G1945" t="s">
        <v>4173</v>
      </c>
      <c r="I1945">
        <v>3</v>
      </c>
      <c r="J1945" t="s">
        <v>183</v>
      </c>
      <c r="K1945">
        <v>85</v>
      </c>
      <c r="L1945" t="s">
        <v>6060</v>
      </c>
      <c r="M1945" t="s">
        <v>26410</v>
      </c>
      <c r="N1945" t="s">
        <v>940</v>
      </c>
      <c r="O1945" t="s">
        <v>3864</v>
      </c>
      <c r="P1945">
        <v>20000</v>
      </c>
      <c r="S1945" s="35">
        <v>45776</v>
      </c>
      <c r="U1945">
        <v>11</v>
      </c>
      <c r="V1945">
        <v>220000</v>
      </c>
      <c r="W1945" t="s">
        <v>65</v>
      </c>
      <c r="X1945" t="s">
        <v>1557</v>
      </c>
      <c r="Y1945">
        <v>0</v>
      </c>
      <c r="Z1945">
        <v>200000</v>
      </c>
      <c r="AA1945">
        <v>20000</v>
      </c>
      <c r="AB1945">
        <v>0</v>
      </c>
      <c r="AC1945">
        <v>0</v>
      </c>
      <c r="AD1945">
        <v>0</v>
      </c>
      <c r="AG1945">
        <v>0</v>
      </c>
      <c r="AP1945" t="s">
        <v>1558</v>
      </c>
      <c r="AQ1945" t="s">
        <v>108</v>
      </c>
      <c r="AR1945" t="s">
        <v>13404</v>
      </c>
      <c r="AT1945">
        <v>0</v>
      </c>
      <c r="AU1945">
        <v>0</v>
      </c>
      <c r="AV1945">
        <v>0</v>
      </c>
      <c r="AW1945">
        <v>0</v>
      </c>
      <c r="AX1945">
        <v>0</v>
      </c>
      <c r="AY1945">
        <v>0</v>
      </c>
      <c r="BC1945" t="s">
        <v>63</v>
      </c>
      <c r="BD1945" t="s">
        <v>6309</v>
      </c>
      <c r="BE1945">
        <v>0</v>
      </c>
      <c r="BG1945" t="s">
        <v>108</v>
      </c>
      <c r="BJ1945" t="s">
        <v>4206</v>
      </c>
    </row>
    <row r="1946" spans="1:62" x14ac:dyDescent="0.35">
      <c r="A1946" t="s">
        <v>6019</v>
      </c>
      <c r="B1946">
        <v>10000</v>
      </c>
      <c r="C1946">
        <v>10000</v>
      </c>
      <c r="D1946">
        <v>45779</v>
      </c>
      <c r="E1946" t="s">
        <v>59</v>
      </c>
      <c r="F1946" t="s">
        <v>6020</v>
      </c>
      <c r="G1946" t="s">
        <v>6021</v>
      </c>
      <c r="I1946">
        <v>1</v>
      </c>
      <c r="J1946" t="s">
        <v>183</v>
      </c>
      <c r="K1946">
        <v>60</v>
      </c>
      <c r="L1946" t="s">
        <v>6048</v>
      </c>
      <c r="M1946" t="s">
        <v>26408</v>
      </c>
      <c r="N1946" t="s">
        <v>222</v>
      </c>
      <c r="O1946" t="s">
        <v>3835</v>
      </c>
      <c r="P1946">
        <v>55334</v>
      </c>
      <c r="Q1946">
        <f>(P1946/50)+45</f>
        <v>1151.68</v>
      </c>
      <c r="R1946" s="34">
        <f>Q1946/60</f>
        <v>19.194666666666667</v>
      </c>
      <c r="S1946" s="35">
        <v>45776</v>
      </c>
      <c r="U1946">
        <v>3</v>
      </c>
      <c r="V1946">
        <v>166002</v>
      </c>
      <c r="W1946" t="s">
        <v>65</v>
      </c>
      <c r="X1946" t="s">
        <v>6023</v>
      </c>
      <c r="Y1946">
        <v>0</v>
      </c>
      <c r="Z1946">
        <v>166000</v>
      </c>
      <c r="AA1946">
        <v>2</v>
      </c>
      <c r="AB1946">
        <v>0</v>
      </c>
      <c r="AC1946">
        <v>0</v>
      </c>
      <c r="AD1946">
        <v>0</v>
      </c>
      <c r="AG1946">
        <v>0</v>
      </c>
      <c r="AP1946" t="s">
        <v>6024</v>
      </c>
      <c r="AQ1946" t="s">
        <v>592</v>
      </c>
      <c r="AR1946" t="s">
        <v>23747</v>
      </c>
      <c r="AT1946">
        <v>0</v>
      </c>
      <c r="AU1946">
        <v>0</v>
      </c>
      <c r="AV1946">
        <v>0</v>
      </c>
      <c r="AW1946">
        <v>0</v>
      </c>
      <c r="AX1946">
        <v>0</v>
      </c>
      <c r="AY1946">
        <v>0</v>
      </c>
      <c r="BC1946" t="s">
        <v>63</v>
      </c>
      <c r="BD1946" t="s">
        <v>6310</v>
      </c>
      <c r="BE1946">
        <v>0</v>
      </c>
      <c r="BG1946" t="s">
        <v>592</v>
      </c>
      <c r="BJ1946" t="s">
        <v>6025</v>
      </c>
    </row>
    <row r="1947" spans="1:62" x14ac:dyDescent="0.35">
      <c r="A1947" t="s">
        <v>4210</v>
      </c>
      <c r="B1947">
        <v>10000</v>
      </c>
      <c r="C1947">
        <v>10000</v>
      </c>
      <c r="D1947">
        <v>45777</v>
      </c>
      <c r="E1947" t="s">
        <v>59</v>
      </c>
      <c r="F1947" t="s">
        <v>4211</v>
      </c>
      <c r="G1947">
        <v>1006323</v>
      </c>
      <c r="I1947">
        <v>1</v>
      </c>
      <c r="J1947" t="s">
        <v>183</v>
      </c>
      <c r="K1947">
        <v>63</v>
      </c>
      <c r="L1947" t="s">
        <v>6051</v>
      </c>
      <c r="M1947" t="s">
        <v>26408</v>
      </c>
      <c r="N1947" t="s">
        <v>136</v>
      </c>
      <c r="O1947" t="s">
        <v>3850</v>
      </c>
      <c r="P1947">
        <v>2400</v>
      </c>
      <c r="Q1947">
        <f t="shared" ref="Q1947:Q1950" si="509">(P1947/40)+45</f>
        <v>105</v>
      </c>
      <c r="R1947" s="34">
        <f t="shared" ref="R1947:R1950" si="510">Q1947/60</f>
        <v>1.75</v>
      </c>
      <c r="S1947" s="35">
        <v>45776</v>
      </c>
      <c r="U1947">
        <v>50</v>
      </c>
      <c r="V1947">
        <v>120000</v>
      </c>
      <c r="W1947" t="s">
        <v>65</v>
      </c>
      <c r="X1947" t="s">
        <v>1269</v>
      </c>
      <c r="Y1947">
        <v>0</v>
      </c>
      <c r="Z1947">
        <v>120000</v>
      </c>
      <c r="AA1947">
        <v>0</v>
      </c>
      <c r="AB1947">
        <v>0</v>
      </c>
      <c r="AC1947">
        <v>0</v>
      </c>
      <c r="AD1947">
        <v>0</v>
      </c>
      <c r="AG1947">
        <v>0</v>
      </c>
      <c r="AP1947" t="s">
        <v>1270</v>
      </c>
      <c r="AQ1947" t="s">
        <v>170</v>
      </c>
      <c r="AR1947" t="s">
        <v>21526</v>
      </c>
      <c r="AT1947">
        <v>0</v>
      </c>
      <c r="AU1947">
        <v>0</v>
      </c>
      <c r="AV1947">
        <v>0</v>
      </c>
      <c r="AW1947">
        <v>0</v>
      </c>
      <c r="AX1947">
        <v>0</v>
      </c>
      <c r="AY1947">
        <v>0</v>
      </c>
      <c r="BC1947" t="s">
        <v>63</v>
      </c>
      <c r="BD1947" t="s">
        <v>6311</v>
      </c>
      <c r="BE1947">
        <v>0</v>
      </c>
      <c r="BG1947" t="s">
        <v>170</v>
      </c>
      <c r="BJ1947" t="s">
        <v>4212</v>
      </c>
    </row>
    <row r="1948" spans="1:62" x14ac:dyDescent="0.35">
      <c r="A1948" t="s">
        <v>4213</v>
      </c>
      <c r="B1948">
        <v>10000</v>
      </c>
      <c r="C1948">
        <v>10000</v>
      </c>
      <c r="D1948">
        <v>45777</v>
      </c>
      <c r="E1948" t="s">
        <v>59</v>
      </c>
      <c r="F1948" t="s">
        <v>4211</v>
      </c>
      <c r="G1948">
        <v>1006323</v>
      </c>
      <c r="I1948">
        <v>1</v>
      </c>
      <c r="J1948" t="s">
        <v>183</v>
      </c>
      <c r="K1948">
        <v>63</v>
      </c>
      <c r="L1948" t="s">
        <v>6051</v>
      </c>
      <c r="M1948" t="s">
        <v>26408</v>
      </c>
      <c r="N1948" t="s">
        <v>136</v>
      </c>
      <c r="O1948" t="s">
        <v>3850</v>
      </c>
      <c r="P1948">
        <v>4000</v>
      </c>
      <c r="Q1948">
        <f t="shared" si="509"/>
        <v>145</v>
      </c>
      <c r="R1948" s="34">
        <f t="shared" si="510"/>
        <v>2.4166666666666665</v>
      </c>
      <c r="S1948" s="35">
        <v>45776</v>
      </c>
      <c r="U1948">
        <v>30</v>
      </c>
      <c r="V1948">
        <v>120000</v>
      </c>
      <c r="W1948" t="s">
        <v>65</v>
      </c>
      <c r="X1948" t="s">
        <v>2186</v>
      </c>
      <c r="Y1948">
        <v>0</v>
      </c>
      <c r="Z1948">
        <v>120000</v>
      </c>
      <c r="AA1948">
        <v>0</v>
      </c>
      <c r="AB1948">
        <v>0</v>
      </c>
      <c r="AC1948">
        <v>0</v>
      </c>
      <c r="AD1948">
        <v>0</v>
      </c>
      <c r="AG1948">
        <v>0</v>
      </c>
      <c r="AP1948" t="s">
        <v>2187</v>
      </c>
      <c r="AQ1948" t="s">
        <v>170</v>
      </c>
      <c r="AR1948" t="s">
        <v>21526</v>
      </c>
      <c r="AT1948">
        <v>0</v>
      </c>
      <c r="AU1948">
        <v>0</v>
      </c>
      <c r="AV1948">
        <v>0</v>
      </c>
      <c r="AW1948">
        <v>0</v>
      </c>
      <c r="AX1948">
        <v>0</v>
      </c>
      <c r="AY1948">
        <v>0</v>
      </c>
      <c r="BC1948" t="s">
        <v>63</v>
      </c>
      <c r="BD1948" t="s">
        <v>6312</v>
      </c>
      <c r="BE1948">
        <v>0</v>
      </c>
      <c r="BG1948" t="s">
        <v>170</v>
      </c>
      <c r="BJ1948" t="s">
        <v>4214</v>
      </c>
    </row>
    <row r="1949" spans="1:62" x14ac:dyDescent="0.35">
      <c r="A1949" t="s">
        <v>4215</v>
      </c>
      <c r="B1949">
        <v>10000</v>
      </c>
      <c r="C1949">
        <v>10000</v>
      </c>
      <c r="D1949">
        <v>45777</v>
      </c>
      <c r="E1949" t="s">
        <v>59</v>
      </c>
      <c r="F1949" t="s">
        <v>4216</v>
      </c>
      <c r="G1949">
        <v>1006323</v>
      </c>
      <c r="I1949">
        <v>1</v>
      </c>
      <c r="J1949" t="s">
        <v>183</v>
      </c>
      <c r="K1949">
        <v>63</v>
      </c>
      <c r="L1949" t="s">
        <v>6051</v>
      </c>
      <c r="M1949" t="s">
        <v>26408</v>
      </c>
      <c r="N1949" t="s">
        <v>136</v>
      </c>
      <c r="O1949" t="s">
        <v>3850</v>
      </c>
      <c r="P1949">
        <v>1600</v>
      </c>
      <c r="Q1949">
        <f t="shared" si="509"/>
        <v>85</v>
      </c>
      <c r="R1949" s="34">
        <f t="shared" si="510"/>
        <v>1.4166666666666667</v>
      </c>
      <c r="S1949" s="35">
        <v>45776</v>
      </c>
      <c r="U1949">
        <v>50</v>
      </c>
      <c r="V1949">
        <v>80000</v>
      </c>
      <c r="W1949" t="s">
        <v>65</v>
      </c>
      <c r="X1949" t="s">
        <v>1269</v>
      </c>
      <c r="Y1949">
        <v>0</v>
      </c>
      <c r="Z1949">
        <v>80000</v>
      </c>
      <c r="AA1949">
        <v>0</v>
      </c>
      <c r="AB1949">
        <v>0</v>
      </c>
      <c r="AC1949">
        <v>0</v>
      </c>
      <c r="AD1949">
        <v>0</v>
      </c>
      <c r="AG1949">
        <v>0</v>
      </c>
      <c r="AP1949" t="s">
        <v>1270</v>
      </c>
      <c r="AQ1949" t="s">
        <v>275</v>
      </c>
      <c r="AR1949" t="s">
        <v>21306</v>
      </c>
      <c r="AT1949">
        <v>0</v>
      </c>
      <c r="AU1949">
        <v>0</v>
      </c>
      <c r="AV1949">
        <v>0</v>
      </c>
      <c r="AW1949">
        <v>0</v>
      </c>
      <c r="AX1949">
        <v>0</v>
      </c>
      <c r="AY1949">
        <v>0</v>
      </c>
      <c r="BC1949" t="s">
        <v>63</v>
      </c>
      <c r="BD1949" t="s">
        <v>6313</v>
      </c>
      <c r="BE1949">
        <v>0</v>
      </c>
      <c r="BG1949" t="s">
        <v>275</v>
      </c>
      <c r="BJ1949" t="s">
        <v>4217</v>
      </c>
    </row>
    <row r="1950" spans="1:62" x14ac:dyDescent="0.35">
      <c r="A1950" t="s">
        <v>4218</v>
      </c>
      <c r="B1950">
        <v>10000</v>
      </c>
      <c r="C1950">
        <v>10000</v>
      </c>
      <c r="D1950">
        <v>45777</v>
      </c>
      <c r="E1950" t="s">
        <v>59</v>
      </c>
      <c r="F1950" t="s">
        <v>4216</v>
      </c>
      <c r="G1950">
        <v>8613409</v>
      </c>
      <c r="I1950">
        <v>1</v>
      </c>
      <c r="J1950" t="s">
        <v>183</v>
      </c>
      <c r="K1950">
        <v>63</v>
      </c>
      <c r="L1950" t="s">
        <v>6051</v>
      </c>
      <c r="M1950" t="s">
        <v>26408</v>
      </c>
      <c r="N1950" t="s">
        <v>136</v>
      </c>
      <c r="O1950" t="s">
        <v>3850</v>
      </c>
      <c r="P1950">
        <v>1174</v>
      </c>
      <c r="Q1950">
        <f t="shared" si="509"/>
        <v>74.349999999999994</v>
      </c>
      <c r="R1950" s="34">
        <f t="shared" si="510"/>
        <v>1.2391666666666665</v>
      </c>
      <c r="S1950" s="35">
        <v>45776</v>
      </c>
      <c r="U1950">
        <v>75</v>
      </c>
      <c r="V1950">
        <v>88050</v>
      </c>
      <c r="W1950" t="s">
        <v>65</v>
      </c>
      <c r="X1950" t="s">
        <v>962</v>
      </c>
      <c r="Y1950">
        <v>0</v>
      </c>
      <c r="Z1950">
        <v>88000</v>
      </c>
      <c r="AA1950">
        <v>50</v>
      </c>
      <c r="AB1950">
        <v>0</v>
      </c>
      <c r="AC1950">
        <v>0</v>
      </c>
      <c r="AD1950">
        <v>0</v>
      </c>
      <c r="AG1950">
        <v>0</v>
      </c>
      <c r="AP1950" t="s">
        <v>963</v>
      </c>
      <c r="AQ1950" t="s">
        <v>275</v>
      </c>
      <c r="AR1950" t="s">
        <v>21306</v>
      </c>
      <c r="AT1950">
        <v>0</v>
      </c>
      <c r="AU1950">
        <v>0</v>
      </c>
      <c r="AV1950">
        <v>0</v>
      </c>
      <c r="AW1950">
        <v>0</v>
      </c>
      <c r="AX1950">
        <v>0</v>
      </c>
      <c r="AY1950">
        <v>0</v>
      </c>
      <c r="BC1950" t="s">
        <v>63</v>
      </c>
      <c r="BD1950" t="s">
        <v>6314</v>
      </c>
      <c r="BE1950">
        <v>0</v>
      </c>
      <c r="BG1950" t="s">
        <v>275</v>
      </c>
      <c r="BJ1950" t="s">
        <v>4219</v>
      </c>
    </row>
    <row r="1951" spans="1:62" x14ac:dyDescent="0.35">
      <c r="A1951" t="s">
        <v>4220</v>
      </c>
      <c r="B1951">
        <v>10000</v>
      </c>
      <c r="C1951">
        <v>10000</v>
      </c>
      <c r="D1951">
        <v>45777</v>
      </c>
      <c r="E1951" t="s">
        <v>59</v>
      </c>
      <c r="F1951" t="s">
        <v>4221</v>
      </c>
      <c r="G1951" t="s">
        <v>2398</v>
      </c>
      <c r="I1951">
        <v>1</v>
      </c>
      <c r="J1951" t="s">
        <v>183</v>
      </c>
      <c r="K1951">
        <v>86</v>
      </c>
      <c r="L1951" t="s">
        <v>6043</v>
      </c>
      <c r="M1951" t="s">
        <v>26407</v>
      </c>
      <c r="N1951" t="s">
        <v>1696</v>
      </c>
      <c r="O1951" t="s">
        <v>3840</v>
      </c>
      <c r="P1951">
        <v>27500</v>
      </c>
      <c r="Q1951">
        <f>(P1951/60)+30</f>
        <v>488.33333333333331</v>
      </c>
      <c r="R1951" s="34">
        <f>Q1951/60</f>
        <v>8.1388888888888893</v>
      </c>
      <c r="S1951" s="35">
        <v>45776</v>
      </c>
      <c r="U1951">
        <v>2</v>
      </c>
      <c r="V1951">
        <v>55000</v>
      </c>
      <c r="W1951" t="s">
        <v>65</v>
      </c>
      <c r="X1951" t="s">
        <v>4223</v>
      </c>
      <c r="Y1951">
        <v>0</v>
      </c>
      <c r="Z1951">
        <v>55000</v>
      </c>
      <c r="AA1951">
        <v>0</v>
      </c>
      <c r="AB1951">
        <v>0</v>
      </c>
      <c r="AC1951">
        <v>0</v>
      </c>
      <c r="AD1951">
        <v>0</v>
      </c>
      <c r="AG1951">
        <v>0</v>
      </c>
      <c r="AP1951" t="s">
        <v>4224</v>
      </c>
      <c r="AQ1951" t="s">
        <v>4225</v>
      </c>
      <c r="AR1951" t="s">
        <v>7118</v>
      </c>
      <c r="AT1951">
        <v>0</v>
      </c>
      <c r="AU1951">
        <v>0</v>
      </c>
      <c r="AV1951">
        <v>0</v>
      </c>
      <c r="AW1951">
        <v>0</v>
      </c>
      <c r="AX1951">
        <v>0</v>
      </c>
      <c r="AY1951">
        <v>0</v>
      </c>
      <c r="BC1951" t="s">
        <v>63</v>
      </c>
      <c r="BD1951" t="s">
        <v>6315</v>
      </c>
      <c r="BE1951">
        <v>0</v>
      </c>
      <c r="BG1951" t="s">
        <v>4225</v>
      </c>
      <c r="BJ1951" t="s">
        <v>4226</v>
      </c>
    </row>
    <row r="1952" spans="1:62" x14ac:dyDescent="0.35">
      <c r="A1952" t="s">
        <v>4227</v>
      </c>
      <c r="B1952">
        <v>10000</v>
      </c>
      <c r="C1952">
        <v>30000</v>
      </c>
      <c r="D1952">
        <v>45777</v>
      </c>
      <c r="E1952" t="s">
        <v>59</v>
      </c>
      <c r="F1952" t="s">
        <v>4228</v>
      </c>
      <c r="G1952" t="s">
        <v>4173</v>
      </c>
      <c r="I1952">
        <v>3</v>
      </c>
      <c r="J1952" t="s">
        <v>183</v>
      </c>
      <c r="K1952">
        <v>85</v>
      </c>
      <c r="L1952" t="s">
        <v>6060</v>
      </c>
      <c r="M1952" t="s">
        <v>26410</v>
      </c>
      <c r="N1952" t="s">
        <v>940</v>
      </c>
      <c r="O1952" t="s">
        <v>3864</v>
      </c>
      <c r="P1952">
        <v>10000</v>
      </c>
      <c r="S1952" s="35">
        <v>45776</v>
      </c>
      <c r="U1952">
        <v>11</v>
      </c>
      <c r="V1952">
        <v>110000</v>
      </c>
      <c r="W1952" t="s">
        <v>65</v>
      </c>
      <c r="X1952" t="s">
        <v>4229</v>
      </c>
      <c r="Y1952">
        <v>0</v>
      </c>
      <c r="Z1952">
        <v>100000</v>
      </c>
      <c r="AA1952">
        <v>10000</v>
      </c>
      <c r="AB1952">
        <v>0</v>
      </c>
      <c r="AC1952">
        <v>0</v>
      </c>
      <c r="AD1952">
        <v>0</v>
      </c>
      <c r="AG1952">
        <v>0</v>
      </c>
      <c r="AP1952" t="s">
        <v>4230</v>
      </c>
      <c r="AQ1952" t="s">
        <v>108</v>
      </c>
      <c r="AR1952" t="s">
        <v>13404</v>
      </c>
      <c r="AT1952">
        <v>0</v>
      </c>
      <c r="AU1952">
        <v>0</v>
      </c>
      <c r="AV1952">
        <v>0</v>
      </c>
      <c r="AW1952">
        <v>0</v>
      </c>
      <c r="AX1952">
        <v>0</v>
      </c>
      <c r="AY1952">
        <v>0</v>
      </c>
      <c r="BC1952" t="s">
        <v>63</v>
      </c>
      <c r="BD1952" t="s">
        <v>6316</v>
      </c>
      <c r="BE1952">
        <v>0</v>
      </c>
      <c r="BG1952" t="s">
        <v>108</v>
      </c>
      <c r="BJ1952" t="s">
        <v>4231</v>
      </c>
    </row>
    <row r="1953" spans="1:62" x14ac:dyDescent="0.35">
      <c r="A1953" t="s">
        <v>4095</v>
      </c>
      <c r="B1953">
        <v>10000</v>
      </c>
      <c r="C1953">
        <v>10000</v>
      </c>
      <c r="D1953">
        <v>45777</v>
      </c>
      <c r="E1953" t="s">
        <v>59</v>
      </c>
      <c r="F1953" t="s">
        <v>4096</v>
      </c>
      <c r="G1953" t="s">
        <v>2864</v>
      </c>
      <c r="I1953">
        <v>1</v>
      </c>
      <c r="J1953" t="s">
        <v>183</v>
      </c>
      <c r="K1953">
        <v>59</v>
      </c>
      <c r="L1953" t="s">
        <v>6045</v>
      </c>
      <c r="M1953" t="s">
        <v>26405</v>
      </c>
      <c r="N1953" t="s">
        <v>73</v>
      </c>
      <c r="O1953" t="s">
        <v>3811</v>
      </c>
      <c r="P1953">
        <v>3000</v>
      </c>
      <c r="Q1953">
        <f>(P1953/40)+45</f>
        <v>120</v>
      </c>
      <c r="R1953" s="34">
        <f>Q1953/60</f>
        <v>2</v>
      </c>
      <c r="S1953" s="35">
        <v>45776</v>
      </c>
      <c r="U1953">
        <v>1</v>
      </c>
      <c r="V1953">
        <v>3000</v>
      </c>
      <c r="W1953" t="s">
        <v>65</v>
      </c>
      <c r="X1953" t="s">
        <v>708</v>
      </c>
      <c r="Y1953">
        <v>0</v>
      </c>
      <c r="Z1953">
        <v>3000</v>
      </c>
      <c r="AA1953">
        <v>0</v>
      </c>
      <c r="AB1953">
        <v>0</v>
      </c>
      <c r="AC1953">
        <v>0</v>
      </c>
      <c r="AD1953">
        <v>0</v>
      </c>
      <c r="AG1953">
        <v>0</v>
      </c>
      <c r="AP1953" t="s">
        <v>709</v>
      </c>
      <c r="AQ1953" t="s">
        <v>355</v>
      </c>
      <c r="AR1953" t="s">
        <v>14698</v>
      </c>
      <c r="AT1953">
        <v>0</v>
      </c>
      <c r="AU1953">
        <v>0</v>
      </c>
      <c r="AV1953">
        <v>0</v>
      </c>
      <c r="AW1953">
        <v>0</v>
      </c>
      <c r="AX1953">
        <v>0</v>
      </c>
      <c r="AY1953">
        <v>0</v>
      </c>
      <c r="BC1953" t="s">
        <v>63</v>
      </c>
      <c r="BD1953" t="s">
        <v>6035</v>
      </c>
      <c r="BE1953">
        <v>0</v>
      </c>
      <c r="BG1953" t="s">
        <v>355</v>
      </c>
      <c r="BJ1953" t="s">
        <v>4097</v>
      </c>
    </row>
    <row r="1954" spans="1:62" x14ac:dyDescent="0.35">
      <c r="A1954" t="s">
        <v>4098</v>
      </c>
      <c r="B1954">
        <v>10000</v>
      </c>
      <c r="C1954">
        <v>20000</v>
      </c>
      <c r="D1954">
        <v>45777</v>
      </c>
      <c r="E1954" t="s">
        <v>59</v>
      </c>
      <c r="F1954" t="s">
        <v>4099</v>
      </c>
      <c r="G1954" t="s">
        <v>4100</v>
      </c>
      <c r="I1954">
        <v>2</v>
      </c>
      <c r="J1954" t="s">
        <v>183</v>
      </c>
      <c r="K1954">
        <v>100</v>
      </c>
      <c r="L1954" t="s">
        <v>6052</v>
      </c>
      <c r="M1954" t="s">
        <v>26409</v>
      </c>
      <c r="N1954" t="s">
        <v>281</v>
      </c>
      <c r="O1954" t="s">
        <v>3851</v>
      </c>
      <c r="P1954">
        <v>600</v>
      </c>
      <c r="S1954" s="35">
        <v>45776</v>
      </c>
      <c r="U1954">
        <v>1</v>
      </c>
      <c r="V1954">
        <v>600</v>
      </c>
      <c r="W1954" t="s">
        <v>65</v>
      </c>
      <c r="X1954">
        <v>107431260001</v>
      </c>
      <c r="Y1954">
        <v>0</v>
      </c>
      <c r="Z1954">
        <v>500</v>
      </c>
      <c r="AA1954">
        <v>100</v>
      </c>
      <c r="AB1954">
        <v>0</v>
      </c>
      <c r="AC1954">
        <v>0</v>
      </c>
      <c r="AD1954">
        <v>0</v>
      </c>
      <c r="AG1954">
        <v>0</v>
      </c>
      <c r="AP1954">
        <v>10743126</v>
      </c>
      <c r="AQ1954" t="s">
        <v>282</v>
      </c>
      <c r="AR1954" t="s">
        <v>14518</v>
      </c>
      <c r="AT1954">
        <v>0</v>
      </c>
      <c r="AU1954">
        <v>0</v>
      </c>
      <c r="AV1954">
        <v>0</v>
      </c>
      <c r="AW1954">
        <v>0</v>
      </c>
      <c r="AX1954">
        <v>0</v>
      </c>
      <c r="AY1954">
        <v>0</v>
      </c>
      <c r="BC1954" t="s">
        <v>63</v>
      </c>
      <c r="BD1954" t="s">
        <v>6317</v>
      </c>
      <c r="BE1954">
        <v>0</v>
      </c>
      <c r="BG1954" t="s">
        <v>282</v>
      </c>
      <c r="BJ1954" t="s">
        <v>4101</v>
      </c>
    </row>
    <row r="1955" spans="1:62" x14ac:dyDescent="0.35">
      <c r="A1955" t="s">
        <v>4038</v>
      </c>
      <c r="B1955">
        <v>10000</v>
      </c>
      <c r="C1955">
        <v>20000</v>
      </c>
      <c r="D1955">
        <v>45776</v>
      </c>
      <c r="E1955" t="s">
        <v>59</v>
      </c>
      <c r="F1955">
        <v>0.46488425925925925</v>
      </c>
      <c r="G1955" t="s">
        <v>4039</v>
      </c>
      <c r="I1955">
        <v>2</v>
      </c>
      <c r="J1955" t="s">
        <v>183</v>
      </c>
      <c r="K1955">
        <v>71</v>
      </c>
      <c r="L1955" t="s">
        <v>6057</v>
      </c>
      <c r="M1955" t="s">
        <v>26408</v>
      </c>
      <c r="N1955" t="s">
        <v>368</v>
      </c>
      <c r="O1955" t="s">
        <v>3857</v>
      </c>
      <c r="P1955">
        <v>750</v>
      </c>
      <c r="S1955" s="35">
        <v>45776</v>
      </c>
      <c r="U1955">
        <v>4</v>
      </c>
      <c r="V1955">
        <v>3000</v>
      </c>
      <c r="W1955" t="s">
        <v>65</v>
      </c>
      <c r="X1955" t="s">
        <v>4041</v>
      </c>
      <c r="Y1955">
        <v>0</v>
      </c>
      <c r="Z1955">
        <v>3000</v>
      </c>
      <c r="AA1955">
        <v>0</v>
      </c>
      <c r="AB1955">
        <v>0</v>
      </c>
      <c r="AC1955">
        <v>0</v>
      </c>
      <c r="AD1955">
        <v>0</v>
      </c>
      <c r="AG1955">
        <v>0</v>
      </c>
      <c r="AP1955" t="s">
        <v>4042</v>
      </c>
      <c r="AQ1955" t="s">
        <v>147</v>
      </c>
      <c r="AR1955" t="s">
        <v>12644</v>
      </c>
      <c r="AT1955">
        <v>0</v>
      </c>
      <c r="AU1955">
        <v>0</v>
      </c>
      <c r="AV1955">
        <v>0</v>
      </c>
      <c r="AW1955">
        <v>0</v>
      </c>
      <c r="AX1955">
        <v>0</v>
      </c>
      <c r="AY1955">
        <v>0</v>
      </c>
      <c r="BC1955" t="s">
        <v>63</v>
      </c>
      <c r="BD1955" t="s">
        <v>6318</v>
      </c>
      <c r="BE1955">
        <v>0</v>
      </c>
      <c r="BG1955" t="s">
        <v>147</v>
      </c>
      <c r="BJ1955" t="s">
        <v>4043</v>
      </c>
    </row>
    <row r="1956" spans="1:62" x14ac:dyDescent="0.35">
      <c r="A1956" t="s">
        <v>3685</v>
      </c>
      <c r="B1956">
        <v>10000</v>
      </c>
      <c r="C1956">
        <v>20000</v>
      </c>
      <c r="D1956">
        <v>45777</v>
      </c>
      <c r="E1956" t="s">
        <v>59</v>
      </c>
      <c r="F1956" t="s">
        <v>4232</v>
      </c>
      <c r="G1956" t="s">
        <v>2763</v>
      </c>
      <c r="I1956">
        <v>1</v>
      </c>
      <c r="J1956" t="s">
        <v>183</v>
      </c>
      <c r="K1956">
        <v>22</v>
      </c>
      <c r="L1956" t="s">
        <v>6063</v>
      </c>
      <c r="M1956" t="s">
        <v>26405</v>
      </c>
      <c r="N1956" t="s">
        <v>685</v>
      </c>
      <c r="O1956" t="s">
        <v>3805</v>
      </c>
      <c r="P1956">
        <v>20000</v>
      </c>
      <c r="Q1956">
        <f t="shared" ref="Q1956:Q1957" si="511">(P1956/50)+45</f>
        <v>445</v>
      </c>
      <c r="R1956" s="34">
        <f t="shared" ref="R1956:R1957" si="512">Q1956/60</f>
        <v>7.416666666666667</v>
      </c>
      <c r="S1956" s="35">
        <v>45776</v>
      </c>
      <c r="U1956">
        <v>2</v>
      </c>
      <c r="V1956">
        <v>40000</v>
      </c>
      <c r="W1956" t="s">
        <v>65</v>
      </c>
      <c r="X1956" t="s">
        <v>2454</v>
      </c>
      <c r="Y1956">
        <v>0</v>
      </c>
      <c r="Z1956">
        <v>20000</v>
      </c>
      <c r="AA1956">
        <v>20000</v>
      </c>
      <c r="AB1956">
        <v>0</v>
      </c>
      <c r="AC1956">
        <v>0</v>
      </c>
      <c r="AD1956">
        <v>0</v>
      </c>
      <c r="AG1956">
        <v>0</v>
      </c>
      <c r="AP1956" t="s">
        <v>2455</v>
      </c>
      <c r="AQ1956" t="s">
        <v>465</v>
      </c>
      <c r="AR1956" t="s">
        <v>15009</v>
      </c>
      <c r="AT1956">
        <v>0</v>
      </c>
      <c r="AU1956">
        <v>0</v>
      </c>
      <c r="AV1956">
        <v>0</v>
      </c>
      <c r="AW1956">
        <v>0</v>
      </c>
      <c r="AX1956">
        <v>0</v>
      </c>
      <c r="AY1956">
        <v>0</v>
      </c>
      <c r="BC1956" t="s">
        <v>63</v>
      </c>
      <c r="BD1956" t="s">
        <v>6319</v>
      </c>
      <c r="BE1956">
        <v>0</v>
      </c>
      <c r="BG1956" t="s">
        <v>465</v>
      </c>
      <c r="BJ1956" t="s">
        <v>3688</v>
      </c>
    </row>
    <row r="1957" spans="1:62" x14ac:dyDescent="0.35">
      <c r="A1957" t="s">
        <v>4107</v>
      </c>
      <c r="B1957">
        <v>10000</v>
      </c>
      <c r="C1957">
        <v>10000</v>
      </c>
      <c r="D1957">
        <v>45777</v>
      </c>
      <c r="E1957" t="s">
        <v>59</v>
      </c>
      <c r="F1957" t="s">
        <v>4099</v>
      </c>
      <c r="G1957" t="s">
        <v>3528</v>
      </c>
      <c r="I1957">
        <v>1</v>
      </c>
      <c r="J1957" t="s">
        <v>183</v>
      </c>
      <c r="K1957">
        <v>60</v>
      </c>
      <c r="L1957" t="s">
        <v>6048</v>
      </c>
      <c r="M1957" t="s">
        <v>26408</v>
      </c>
      <c r="N1957" t="s">
        <v>222</v>
      </c>
      <c r="O1957" t="s">
        <v>3835</v>
      </c>
      <c r="P1957">
        <v>4000</v>
      </c>
      <c r="Q1957">
        <f t="shared" si="511"/>
        <v>125</v>
      </c>
      <c r="R1957" s="34">
        <f t="shared" si="512"/>
        <v>2.0833333333333335</v>
      </c>
      <c r="S1957" s="35">
        <v>45776</v>
      </c>
      <c r="U1957">
        <v>1</v>
      </c>
      <c r="V1957">
        <v>4000</v>
      </c>
      <c r="W1957" t="s">
        <v>65</v>
      </c>
      <c r="X1957" t="s">
        <v>4109</v>
      </c>
      <c r="Y1957">
        <v>0</v>
      </c>
      <c r="Z1957">
        <v>4000</v>
      </c>
      <c r="AA1957">
        <v>0</v>
      </c>
      <c r="AB1957">
        <v>0</v>
      </c>
      <c r="AC1957">
        <v>0</v>
      </c>
      <c r="AD1957">
        <v>0</v>
      </c>
      <c r="AG1957">
        <v>0</v>
      </c>
      <c r="AP1957" t="s">
        <v>4110</v>
      </c>
      <c r="AQ1957" t="s">
        <v>465</v>
      </c>
      <c r="AR1957" t="s">
        <v>15009</v>
      </c>
      <c r="AT1957">
        <v>0</v>
      </c>
      <c r="AU1957">
        <v>0</v>
      </c>
      <c r="AV1957">
        <v>0</v>
      </c>
      <c r="AW1957">
        <v>0</v>
      </c>
      <c r="AX1957">
        <v>0</v>
      </c>
      <c r="AY1957">
        <v>0</v>
      </c>
      <c r="BC1957" t="s">
        <v>63</v>
      </c>
      <c r="BD1957" t="s">
        <v>6320</v>
      </c>
      <c r="BE1957">
        <v>0</v>
      </c>
      <c r="BG1957" t="s">
        <v>465</v>
      </c>
      <c r="BJ1957" t="s">
        <v>4111</v>
      </c>
    </row>
    <row r="1958" spans="1:62" x14ac:dyDescent="0.35">
      <c r="A1958" t="s">
        <v>6321</v>
      </c>
      <c r="B1958">
        <v>10000</v>
      </c>
      <c r="C1958">
        <v>10000</v>
      </c>
      <c r="D1958">
        <v>45783</v>
      </c>
      <c r="E1958" t="s">
        <v>59</v>
      </c>
      <c r="F1958" t="s">
        <v>6322</v>
      </c>
      <c r="G1958" t="s">
        <v>6323</v>
      </c>
      <c r="I1958">
        <v>1</v>
      </c>
      <c r="J1958" t="s">
        <v>183</v>
      </c>
      <c r="K1958">
        <v>88</v>
      </c>
      <c r="L1958" t="s">
        <v>6058</v>
      </c>
      <c r="M1958" t="s">
        <v>26406</v>
      </c>
      <c r="N1958" t="s">
        <v>144</v>
      </c>
      <c r="O1958" t="s">
        <v>3855</v>
      </c>
      <c r="P1958">
        <v>6500</v>
      </c>
      <c r="S1958" s="35">
        <v>45776</v>
      </c>
      <c r="U1958">
        <v>1</v>
      </c>
      <c r="V1958">
        <v>6500</v>
      </c>
      <c r="W1958" t="s">
        <v>65</v>
      </c>
      <c r="X1958" t="s">
        <v>6324</v>
      </c>
      <c r="Y1958">
        <v>0</v>
      </c>
      <c r="Z1958">
        <v>6000</v>
      </c>
      <c r="AA1958">
        <v>500</v>
      </c>
      <c r="AB1958">
        <v>0</v>
      </c>
      <c r="AC1958">
        <v>0</v>
      </c>
      <c r="AD1958">
        <v>0</v>
      </c>
      <c r="AG1958">
        <v>0</v>
      </c>
      <c r="AP1958" t="s">
        <v>6325</v>
      </c>
      <c r="AQ1958" t="s">
        <v>629</v>
      </c>
      <c r="AR1958" t="s">
        <v>26176</v>
      </c>
      <c r="AT1958">
        <v>0</v>
      </c>
      <c r="AU1958">
        <v>0</v>
      </c>
      <c r="AV1958">
        <v>0</v>
      </c>
      <c r="AW1958">
        <v>0</v>
      </c>
      <c r="AX1958">
        <v>0</v>
      </c>
      <c r="AY1958">
        <v>0</v>
      </c>
      <c r="BC1958" t="s">
        <v>63</v>
      </c>
      <c r="BD1958" t="s">
        <v>6326</v>
      </c>
      <c r="BE1958">
        <v>0</v>
      </c>
      <c r="BG1958" t="s">
        <v>629</v>
      </c>
      <c r="BJ1958" t="s">
        <v>6327</v>
      </c>
    </row>
    <row r="1959" spans="1:62" x14ac:dyDescent="0.35">
      <c r="A1959" t="s">
        <v>4112</v>
      </c>
      <c r="B1959">
        <v>10000</v>
      </c>
      <c r="C1959">
        <v>20000</v>
      </c>
      <c r="D1959">
        <v>45776</v>
      </c>
      <c r="E1959" t="s">
        <v>59</v>
      </c>
      <c r="F1959" t="s">
        <v>4113</v>
      </c>
      <c r="G1959" t="s">
        <v>3469</v>
      </c>
      <c r="I1959">
        <v>2</v>
      </c>
      <c r="J1959" t="s">
        <v>183</v>
      </c>
      <c r="K1959">
        <v>71</v>
      </c>
      <c r="L1959" t="s">
        <v>6057</v>
      </c>
      <c r="M1959" t="s">
        <v>26408</v>
      </c>
      <c r="N1959" t="s">
        <v>368</v>
      </c>
      <c r="O1959" t="s">
        <v>3857</v>
      </c>
      <c r="P1959">
        <v>834</v>
      </c>
      <c r="S1959" s="35">
        <v>45776</v>
      </c>
      <c r="U1959">
        <v>6</v>
      </c>
      <c r="V1959">
        <v>5004</v>
      </c>
      <c r="W1959" t="s">
        <v>65</v>
      </c>
      <c r="X1959">
        <v>5000514990001</v>
      </c>
      <c r="Y1959">
        <v>0</v>
      </c>
      <c r="Z1959">
        <v>5000</v>
      </c>
      <c r="AA1959">
        <v>4</v>
      </c>
      <c r="AB1959">
        <v>0</v>
      </c>
      <c r="AC1959">
        <v>0</v>
      </c>
      <c r="AD1959">
        <v>0</v>
      </c>
      <c r="AG1959">
        <v>0</v>
      </c>
      <c r="AP1959">
        <v>500051499</v>
      </c>
      <c r="AQ1959" t="s">
        <v>162</v>
      </c>
      <c r="AR1959" t="s">
        <v>8373</v>
      </c>
      <c r="AT1959">
        <v>0</v>
      </c>
      <c r="AU1959">
        <v>0</v>
      </c>
      <c r="AV1959">
        <v>0</v>
      </c>
      <c r="AW1959">
        <v>0</v>
      </c>
      <c r="AX1959">
        <v>0</v>
      </c>
      <c r="AY1959">
        <v>0</v>
      </c>
      <c r="BC1959" t="s">
        <v>63</v>
      </c>
      <c r="BD1959" t="s">
        <v>6328</v>
      </c>
      <c r="BE1959">
        <v>0</v>
      </c>
      <c r="BG1959" t="s">
        <v>162</v>
      </c>
      <c r="BJ1959" t="s">
        <v>4114</v>
      </c>
    </row>
    <row r="1960" spans="1:62" x14ac:dyDescent="0.35">
      <c r="A1960" t="s">
        <v>4115</v>
      </c>
      <c r="B1960">
        <v>10000</v>
      </c>
      <c r="C1960">
        <v>20000</v>
      </c>
      <c r="D1960">
        <v>45776</v>
      </c>
      <c r="E1960" t="s">
        <v>59</v>
      </c>
      <c r="F1960">
        <v>0.48458333333333331</v>
      </c>
      <c r="G1960" t="s">
        <v>4116</v>
      </c>
      <c r="I1960">
        <v>2</v>
      </c>
      <c r="J1960" t="s">
        <v>183</v>
      </c>
      <c r="K1960">
        <v>86</v>
      </c>
      <c r="L1960" t="s">
        <v>6043</v>
      </c>
      <c r="M1960" t="s">
        <v>26407</v>
      </c>
      <c r="N1960" t="s">
        <v>1696</v>
      </c>
      <c r="O1960" t="s">
        <v>3840</v>
      </c>
      <c r="P1960">
        <v>1329</v>
      </c>
      <c r="Q1960">
        <f>(P1960/60)+30</f>
        <v>52.15</v>
      </c>
      <c r="R1960" s="34">
        <f>Q1960/60</f>
        <v>0.86916666666666664</v>
      </c>
      <c r="S1960" s="35">
        <v>45776</v>
      </c>
      <c r="U1960">
        <v>60</v>
      </c>
      <c r="V1960">
        <v>79740</v>
      </c>
      <c r="W1960" t="s">
        <v>65</v>
      </c>
      <c r="X1960">
        <v>111818390001</v>
      </c>
      <c r="Y1960">
        <v>0</v>
      </c>
      <c r="Z1960">
        <v>39870</v>
      </c>
      <c r="AA1960">
        <v>39870</v>
      </c>
      <c r="AB1960">
        <v>0</v>
      </c>
      <c r="AC1960">
        <v>0</v>
      </c>
      <c r="AD1960">
        <v>0</v>
      </c>
      <c r="AG1960">
        <v>0</v>
      </c>
      <c r="AP1960">
        <v>11181839</v>
      </c>
      <c r="AQ1960" t="s">
        <v>571</v>
      </c>
      <c r="AR1960" t="s">
        <v>14937</v>
      </c>
      <c r="AT1960">
        <v>0</v>
      </c>
      <c r="AU1960">
        <v>0</v>
      </c>
      <c r="AV1960">
        <v>0</v>
      </c>
      <c r="AW1960">
        <v>0</v>
      </c>
      <c r="AX1960">
        <v>0</v>
      </c>
      <c r="AY1960">
        <v>0</v>
      </c>
      <c r="BC1960" t="s">
        <v>63</v>
      </c>
      <c r="BD1960" t="s">
        <v>6329</v>
      </c>
      <c r="BE1960">
        <v>0</v>
      </c>
      <c r="BG1960" t="s">
        <v>571</v>
      </c>
      <c r="BJ1960" t="s">
        <v>4117</v>
      </c>
    </row>
    <row r="1961" spans="1:62" x14ac:dyDescent="0.35">
      <c r="A1961" t="s">
        <v>4235</v>
      </c>
      <c r="B1961">
        <v>10000</v>
      </c>
      <c r="C1961">
        <v>10000</v>
      </c>
      <c r="D1961">
        <v>45777</v>
      </c>
      <c r="E1961" t="s">
        <v>59</v>
      </c>
      <c r="F1961" t="s">
        <v>4236</v>
      </c>
      <c r="G1961">
        <v>860909190918</v>
      </c>
      <c r="I1961">
        <v>1</v>
      </c>
      <c r="J1961" t="s">
        <v>183</v>
      </c>
      <c r="K1961">
        <v>79</v>
      </c>
      <c r="L1961" t="s">
        <v>6076</v>
      </c>
      <c r="M1961" t="s">
        <v>26406</v>
      </c>
      <c r="N1961" t="s">
        <v>92</v>
      </c>
      <c r="O1961" t="s">
        <v>3828</v>
      </c>
      <c r="P1961">
        <v>64</v>
      </c>
      <c r="Q1961">
        <f>(P1961/20)+30</f>
        <v>33.200000000000003</v>
      </c>
      <c r="R1961" s="34">
        <f>Q1961/60</f>
        <v>0.55333333333333334</v>
      </c>
      <c r="S1961" s="35">
        <v>45776</v>
      </c>
      <c r="U1961">
        <v>63</v>
      </c>
      <c r="V1961">
        <v>4032</v>
      </c>
      <c r="W1961" t="s">
        <v>65</v>
      </c>
      <c r="X1961">
        <v>200699060001</v>
      </c>
      <c r="Y1961">
        <v>0</v>
      </c>
      <c r="Z1961">
        <v>2000</v>
      </c>
      <c r="AA1961">
        <v>2032</v>
      </c>
      <c r="AB1961">
        <v>0</v>
      </c>
      <c r="AC1961">
        <v>0</v>
      </c>
      <c r="AD1961">
        <v>0</v>
      </c>
      <c r="AG1961">
        <v>0</v>
      </c>
      <c r="AP1961">
        <v>20069906</v>
      </c>
      <c r="AQ1961" t="s">
        <v>571</v>
      </c>
      <c r="AR1961" t="s">
        <v>14937</v>
      </c>
      <c r="AT1961">
        <v>0</v>
      </c>
      <c r="AU1961">
        <v>0</v>
      </c>
      <c r="AV1961">
        <v>0</v>
      </c>
      <c r="AW1961">
        <v>0</v>
      </c>
      <c r="AX1961">
        <v>0</v>
      </c>
      <c r="AY1961">
        <v>0</v>
      </c>
      <c r="BC1961" t="s">
        <v>63</v>
      </c>
      <c r="BD1961" t="s">
        <v>6199</v>
      </c>
      <c r="BE1961">
        <v>0</v>
      </c>
      <c r="BG1961" t="s">
        <v>571</v>
      </c>
      <c r="BJ1961" t="s">
        <v>4237</v>
      </c>
    </row>
    <row r="1962" spans="1:62" x14ac:dyDescent="0.35">
      <c r="A1962" t="s">
        <v>4238</v>
      </c>
      <c r="B1962">
        <v>10000</v>
      </c>
      <c r="C1962">
        <v>20000</v>
      </c>
      <c r="D1962">
        <v>45777</v>
      </c>
      <c r="E1962" t="s">
        <v>59</v>
      </c>
      <c r="F1962" t="s">
        <v>4239</v>
      </c>
      <c r="G1962" t="s">
        <v>4240</v>
      </c>
      <c r="I1962">
        <v>2</v>
      </c>
      <c r="J1962" t="s">
        <v>183</v>
      </c>
      <c r="K1962">
        <v>100</v>
      </c>
      <c r="L1962" t="s">
        <v>6052</v>
      </c>
      <c r="M1962" t="s">
        <v>26409</v>
      </c>
      <c r="N1962" t="s">
        <v>281</v>
      </c>
      <c r="O1962" t="s">
        <v>3851</v>
      </c>
      <c r="P1962">
        <v>1000</v>
      </c>
      <c r="S1962" s="35">
        <v>45776</v>
      </c>
      <c r="U1962">
        <v>1</v>
      </c>
      <c r="V1962">
        <v>1000</v>
      </c>
      <c r="W1962" t="s">
        <v>65</v>
      </c>
      <c r="X1962">
        <v>190030320001</v>
      </c>
      <c r="Y1962">
        <v>0</v>
      </c>
      <c r="Z1962">
        <v>1000</v>
      </c>
      <c r="AA1962">
        <v>0</v>
      </c>
      <c r="AB1962">
        <v>0</v>
      </c>
      <c r="AC1962">
        <v>0</v>
      </c>
      <c r="AD1962">
        <v>0</v>
      </c>
      <c r="AG1962">
        <v>0</v>
      </c>
      <c r="AP1962">
        <v>19003032</v>
      </c>
      <c r="AQ1962" t="s">
        <v>282</v>
      </c>
      <c r="AR1962" t="s">
        <v>14518</v>
      </c>
      <c r="AT1962">
        <v>0</v>
      </c>
      <c r="AU1962">
        <v>0</v>
      </c>
      <c r="AV1962">
        <v>0</v>
      </c>
      <c r="AW1962">
        <v>0</v>
      </c>
      <c r="AX1962">
        <v>0</v>
      </c>
      <c r="AY1962">
        <v>0</v>
      </c>
      <c r="BC1962" t="s">
        <v>63</v>
      </c>
      <c r="BD1962" t="s">
        <v>6330</v>
      </c>
      <c r="BE1962">
        <v>0</v>
      </c>
      <c r="BG1962" t="s">
        <v>282</v>
      </c>
      <c r="BJ1962" t="s">
        <v>4242</v>
      </c>
    </row>
    <row r="1963" spans="1:62" x14ac:dyDescent="0.35">
      <c r="A1963" t="s">
        <v>4243</v>
      </c>
      <c r="B1963">
        <v>10000</v>
      </c>
      <c r="C1963">
        <v>10000</v>
      </c>
      <c r="D1963">
        <v>45777</v>
      </c>
      <c r="E1963" t="s">
        <v>59</v>
      </c>
      <c r="F1963" t="s">
        <v>4244</v>
      </c>
      <c r="G1963">
        <v>1006323</v>
      </c>
      <c r="I1963">
        <v>1</v>
      </c>
      <c r="J1963" t="s">
        <v>183</v>
      </c>
      <c r="K1963">
        <v>63</v>
      </c>
      <c r="L1963" t="s">
        <v>6051</v>
      </c>
      <c r="M1963" t="s">
        <v>26408</v>
      </c>
      <c r="N1963" t="s">
        <v>136</v>
      </c>
      <c r="O1963" t="s">
        <v>3850</v>
      </c>
      <c r="P1963">
        <v>1600</v>
      </c>
      <c r="Q1963">
        <f t="shared" ref="Q1963:Q1970" si="513">(P1963/40)+45</f>
        <v>85</v>
      </c>
      <c r="R1963" s="34">
        <f t="shared" ref="R1963:R1970" si="514">Q1963/60</f>
        <v>1.4166666666666667</v>
      </c>
      <c r="S1963" s="35">
        <v>45776</v>
      </c>
      <c r="U1963">
        <v>50</v>
      </c>
      <c r="V1963">
        <v>80000</v>
      </c>
      <c r="W1963" t="s">
        <v>65</v>
      </c>
      <c r="X1963" t="s">
        <v>1269</v>
      </c>
      <c r="Y1963">
        <v>0</v>
      </c>
      <c r="Z1963">
        <v>80000</v>
      </c>
      <c r="AA1963">
        <v>0</v>
      </c>
      <c r="AB1963">
        <v>0</v>
      </c>
      <c r="AC1963">
        <v>0</v>
      </c>
      <c r="AD1963">
        <v>0</v>
      </c>
      <c r="AG1963">
        <v>0</v>
      </c>
      <c r="AP1963" t="s">
        <v>1270</v>
      </c>
      <c r="AQ1963" t="s">
        <v>170</v>
      </c>
      <c r="AR1963" t="s">
        <v>21526</v>
      </c>
      <c r="AT1963">
        <v>0</v>
      </c>
      <c r="AU1963">
        <v>0</v>
      </c>
      <c r="AV1963">
        <v>0</v>
      </c>
      <c r="AW1963">
        <v>0</v>
      </c>
      <c r="AX1963">
        <v>0</v>
      </c>
      <c r="AY1963">
        <v>0</v>
      </c>
      <c r="BC1963" t="s">
        <v>63</v>
      </c>
      <c r="BD1963" t="s">
        <v>6331</v>
      </c>
      <c r="BE1963">
        <v>0</v>
      </c>
      <c r="BG1963" t="s">
        <v>170</v>
      </c>
      <c r="BJ1963" t="s">
        <v>4245</v>
      </c>
    </row>
    <row r="1964" spans="1:62" x14ac:dyDescent="0.35">
      <c r="A1964" t="s">
        <v>4246</v>
      </c>
      <c r="B1964">
        <v>10000</v>
      </c>
      <c r="C1964">
        <v>10000</v>
      </c>
      <c r="D1964">
        <v>45777</v>
      </c>
      <c r="E1964" t="s">
        <v>59</v>
      </c>
      <c r="F1964" t="s">
        <v>4247</v>
      </c>
      <c r="G1964">
        <v>1006323</v>
      </c>
      <c r="I1964">
        <v>1</v>
      </c>
      <c r="J1964" t="s">
        <v>183</v>
      </c>
      <c r="K1964">
        <v>63</v>
      </c>
      <c r="L1964" t="s">
        <v>6051</v>
      </c>
      <c r="M1964" t="s">
        <v>26408</v>
      </c>
      <c r="N1964" t="s">
        <v>136</v>
      </c>
      <c r="O1964" t="s">
        <v>3850</v>
      </c>
      <c r="P1964">
        <v>4000</v>
      </c>
      <c r="Q1964">
        <f t="shared" si="513"/>
        <v>145</v>
      </c>
      <c r="R1964" s="34">
        <f t="shared" si="514"/>
        <v>2.4166666666666665</v>
      </c>
      <c r="S1964" s="35">
        <v>45776</v>
      </c>
      <c r="U1964">
        <v>30</v>
      </c>
      <c r="V1964">
        <v>120000</v>
      </c>
      <c r="W1964" t="s">
        <v>65</v>
      </c>
      <c r="X1964" t="s">
        <v>2186</v>
      </c>
      <c r="Y1964">
        <v>0</v>
      </c>
      <c r="Z1964">
        <v>120000</v>
      </c>
      <c r="AA1964">
        <v>0</v>
      </c>
      <c r="AB1964">
        <v>0</v>
      </c>
      <c r="AC1964">
        <v>0</v>
      </c>
      <c r="AD1964">
        <v>0</v>
      </c>
      <c r="AG1964">
        <v>0</v>
      </c>
      <c r="AP1964" t="s">
        <v>2187</v>
      </c>
      <c r="AQ1964" t="s">
        <v>170</v>
      </c>
      <c r="AR1964" t="s">
        <v>21526</v>
      </c>
      <c r="AT1964">
        <v>0</v>
      </c>
      <c r="AU1964">
        <v>0</v>
      </c>
      <c r="AV1964">
        <v>0</v>
      </c>
      <c r="AW1964">
        <v>0</v>
      </c>
      <c r="AX1964">
        <v>0</v>
      </c>
      <c r="AY1964">
        <v>0</v>
      </c>
      <c r="BC1964" t="s">
        <v>63</v>
      </c>
      <c r="BD1964" t="s">
        <v>6332</v>
      </c>
      <c r="BE1964">
        <v>0</v>
      </c>
      <c r="BG1964" t="s">
        <v>170</v>
      </c>
      <c r="BJ1964" t="s">
        <v>4248</v>
      </c>
    </row>
    <row r="1965" spans="1:62" x14ac:dyDescent="0.35">
      <c r="A1965" t="s">
        <v>6026</v>
      </c>
      <c r="B1965">
        <v>10000</v>
      </c>
      <c r="C1965">
        <v>20000</v>
      </c>
      <c r="D1965">
        <v>45779</v>
      </c>
      <c r="E1965" t="s">
        <v>59</v>
      </c>
      <c r="F1965" t="s">
        <v>6027</v>
      </c>
      <c r="G1965" t="s">
        <v>167</v>
      </c>
      <c r="I1965">
        <v>1</v>
      </c>
      <c r="J1965" t="s">
        <v>183</v>
      </c>
      <c r="K1965">
        <v>63</v>
      </c>
      <c r="L1965" t="s">
        <v>6051</v>
      </c>
      <c r="M1965" t="s">
        <v>26408</v>
      </c>
      <c r="N1965" t="s">
        <v>136</v>
      </c>
      <c r="O1965" t="s">
        <v>3850</v>
      </c>
      <c r="P1965">
        <v>2000</v>
      </c>
      <c r="Q1965">
        <f t="shared" si="513"/>
        <v>95</v>
      </c>
      <c r="R1965" s="34">
        <f t="shared" si="514"/>
        <v>1.5833333333333333</v>
      </c>
      <c r="S1965" s="35">
        <v>45776</v>
      </c>
      <c r="U1965">
        <v>40</v>
      </c>
      <c r="V1965">
        <v>80000</v>
      </c>
      <c r="W1965" t="s">
        <v>65</v>
      </c>
      <c r="X1965" t="s">
        <v>1274</v>
      </c>
      <c r="Y1965">
        <v>0</v>
      </c>
      <c r="Z1965">
        <v>80000</v>
      </c>
      <c r="AA1965">
        <v>0</v>
      </c>
      <c r="AB1965">
        <v>0</v>
      </c>
      <c r="AC1965">
        <v>0</v>
      </c>
      <c r="AD1965">
        <v>0</v>
      </c>
      <c r="AG1965">
        <v>0</v>
      </c>
      <c r="AP1965" t="s">
        <v>1275</v>
      </c>
      <c r="AQ1965" t="s">
        <v>170</v>
      </c>
      <c r="AR1965" t="s">
        <v>21526</v>
      </c>
      <c r="AT1965">
        <v>0</v>
      </c>
      <c r="AU1965">
        <v>0</v>
      </c>
      <c r="AV1965">
        <v>0</v>
      </c>
      <c r="AW1965">
        <v>0</v>
      </c>
      <c r="AX1965">
        <v>0</v>
      </c>
      <c r="AY1965">
        <v>0</v>
      </c>
      <c r="BC1965" t="s">
        <v>63</v>
      </c>
      <c r="BD1965" t="s">
        <v>6333</v>
      </c>
      <c r="BE1965">
        <v>0</v>
      </c>
      <c r="BG1965" t="s">
        <v>170</v>
      </c>
      <c r="BJ1965" t="s">
        <v>6028</v>
      </c>
    </row>
    <row r="1966" spans="1:62" x14ac:dyDescent="0.35">
      <c r="A1966" t="s">
        <v>6029</v>
      </c>
      <c r="B1966">
        <v>10000</v>
      </c>
      <c r="C1966">
        <v>20000</v>
      </c>
      <c r="D1966">
        <v>45779</v>
      </c>
      <c r="E1966" t="s">
        <v>59</v>
      </c>
      <c r="F1966" t="s">
        <v>6027</v>
      </c>
      <c r="G1966" t="s">
        <v>167</v>
      </c>
      <c r="I1966">
        <v>1</v>
      </c>
      <c r="J1966" t="s">
        <v>183</v>
      </c>
      <c r="K1966">
        <v>63</v>
      </c>
      <c r="L1966" t="s">
        <v>6051</v>
      </c>
      <c r="M1966" t="s">
        <v>26408</v>
      </c>
      <c r="N1966" t="s">
        <v>136</v>
      </c>
      <c r="O1966" t="s">
        <v>3850</v>
      </c>
      <c r="P1966">
        <v>2000</v>
      </c>
      <c r="Q1966">
        <f t="shared" si="513"/>
        <v>95</v>
      </c>
      <c r="R1966" s="34">
        <f t="shared" si="514"/>
        <v>1.5833333333333333</v>
      </c>
      <c r="S1966" s="35">
        <v>45776</v>
      </c>
      <c r="U1966">
        <v>40</v>
      </c>
      <c r="V1966">
        <v>80000</v>
      </c>
      <c r="W1966" t="s">
        <v>65</v>
      </c>
      <c r="X1966" t="s">
        <v>1274</v>
      </c>
      <c r="Y1966">
        <v>0</v>
      </c>
      <c r="Z1966">
        <v>80000</v>
      </c>
      <c r="AA1966">
        <v>0</v>
      </c>
      <c r="AB1966">
        <v>0</v>
      </c>
      <c r="AC1966">
        <v>0</v>
      </c>
      <c r="AD1966">
        <v>0</v>
      </c>
      <c r="AG1966">
        <v>0</v>
      </c>
      <c r="AP1966" t="s">
        <v>1275</v>
      </c>
      <c r="AQ1966" t="s">
        <v>170</v>
      </c>
      <c r="AR1966" t="s">
        <v>21526</v>
      </c>
      <c r="AT1966">
        <v>0</v>
      </c>
      <c r="AU1966">
        <v>0</v>
      </c>
      <c r="AV1966">
        <v>0</v>
      </c>
      <c r="AW1966">
        <v>0</v>
      </c>
      <c r="AX1966">
        <v>0</v>
      </c>
      <c r="AY1966">
        <v>0</v>
      </c>
      <c r="BC1966" t="s">
        <v>63</v>
      </c>
      <c r="BD1966" t="s">
        <v>6334</v>
      </c>
      <c r="BE1966">
        <v>0</v>
      </c>
      <c r="BG1966" t="s">
        <v>170</v>
      </c>
      <c r="BJ1966" t="s">
        <v>6030</v>
      </c>
    </row>
    <row r="1967" spans="1:62" x14ac:dyDescent="0.35">
      <c r="A1967" t="s">
        <v>4249</v>
      </c>
      <c r="B1967">
        <v>10000</v>
      </c>
      <c r="C1967">
        <v>10000</v>
      </c>
      <c r="D1967">
        <v>45777</v>
      </c>
      <c r="E1967" t="s">
        <v>59</v>
      </c>
      <c r="F1967" t="s">
        <v>4247</v>
      </c>
      <c r="G1967">
        <v>8613409</v>
      </c>
      <c r="I1967">
        <v>1</v>
      </c>
      <c r="J1967" t="s">
        <v>183</v>
      </c>
      <c r="K1967">
        <v>63</v>
      </c>
      <c r="L1967" t="s">
        <v>6051</v>
      </c>
      <c r="M1967" t="s">
        <v>26408</v>
      </c>
      <c r="N1967" t="s">
        <v>136</v>
      </c>
      <c r="O1967" t="s">
        <v>3850</v>
      </c>
      <c r="P1967">
        <v>1760</v>
      </c>
      <c r="Q1967">
        <f t="shared" si="513"/>
        <v>89</v>
      </c>
      <c r="R1967" s="34">
        <f t="shared" si="514"/>
        <v>1.4833333333333334</v>
      </c>
      <c r="S1967" s="35">
        <v>45776</v>
      </c>
      <c r="U1967">
        <v>75</v>
      </c>
      <c r="V1967">
        <v>132000</v>
      </c>
      <c r="W1967" t="s">
        <v>65</v>
      </c>
      <c r="X1967" t="s">
        <v>962</v>
      </c>
      <c r="Y1967">
        <v>0</v>
      </c>
      <c r="Z1967">
        <v>132000</v>
      </c>
      <c r="AA1967">
        <v>0</v>
      </c>
      <c r="AB1967">
        <v>0</v>
      </c>
      <c r="AC1967">
        <v>0</v>
      </c>
      <c r="AD1967">
        <v>0</v>
      </c>
      <c r="AG1967">
        <v>0</v>
      </c>
      <c r="AP1967" t="s">
        <v>963</v>
      </c>
      <c r="AQ1967" t="s">
        <v>170</v>
      </c>
      <c r="AR1967" t="s">
        <v>21526</v>
      </c>
      <c r="AT1967">
        <v>0</v>
      </c>
      <c r="AU1967">
        <v>0</v>
      </c>
      <c r="AV1967">
        <v>0</v>
      </c>
      <c r="AW1967">
        <v>0</v>
      </c>
      <c r="AX1967">
        <v>0</v>
      </c>
      <c r="AY1967">
        <v>0</v>
      </c>
      <c r="BC1967" t="s">
        <v>63</v>
      </c>
      <c r="BD1967" t="s">
        <v>6335</v>
      </c>
      <c r="BE1967">
        <v>0</v>
      </c>
      <c r="BG1967" t="s">
        <v>170</v>
      </c>
      <c r="BJ1967" t="s">
        <v>4250</v>
      </c>
    </row>
    <row r="1968" spans="1:62" x14ac:dyDescent="0.35">
      <c r="A1968" t="s">
        <v>4251</v>
      </c>
      <c r="B1968">
        <v>10000</v>
      </c>
      <c r="C1968">
        <v>10000</v>
      </c>
      <c r="D1968">
        <v>45777</v>
      </c>
      <c r="E1968" t="s">
        <v>59</v>
      </c>
      <c r="F1968" t="s">
        <v>4244</v>
      </c>
      <c r="G1968">
        <v>1006323</v>
      </c>
      <c r="I1968">
        <v>1</v>
      </c>
      <c r="J1968" t="s">
        <v>183</v>
      </c>
      <c r="K1968">
        <v>63</v>
      </c>
      <c r="L1968" t="s">
        <v>6051</v>
      </c>
      <c r="M1968" t="s">
        <v>26408</v>
      </c>
      <c r="N1968" t="s">
        <v>136</v>
      </c>
      <c r="O1968" t="s">
        <v>3850</v>
      </c>
      <c r="P1968">
        <v>800</v>
      </c>
      <c r="Q1968">
        <f t="shared" si="513"/>
        <v>65</v>
      </c>
      <c r="R1968" s="34">
        <f t="shared" si="514"/>
        <v>1.0833333333333333</v>
      </c>
      <c r="S1968" s="35">
        <v>45776</v>
      </c>
      <c r="U1968">
        <v>50</v>
      </c>
      <c r="V1968">
        <v>40000</v>
      </c>
      <c r="W1968" t="s">
        <v>65</v>
      </c>
      <c r="X1968" t="s">
        <v>1269</v>
      </c>
      <c r="Y1968">
        <v>0</v>
      </c>
      <c r="Z1968">
        <v>40000</v>
      </c>
      <c r="AA1968">
        <v>0</v>
      </c>
      <c r="AB1968">
        <v>0</v>
      </c>
      <c r="AC1968">
        <v>0</v>
      </c>
      <c r="AD1968">
        <v>0</v>
      </c>
      <c r="AG1968">
        <v>0</v>
      </c>
      <c r="AP1968" t="s">
        <v>1270</v>
      </c>
      <c r="AQ1968" t="s">
        <v>275</v>
      </c>
      <c r="AR1968" t="s">
        <v>21306</v>
      </c>
      <c r="AT1968">
        <v>0</v>
      </c>
      <c r="AU1968">
        <v>0</v>
      </c>
      <c r="AV1968">
        <v>0</v>
      </c>
      <c r="AW1968">
        <v>0</v>
      </c>
      <c r="AX1968">
        <v>0</v>
      </c>
      <c r="AY1968">
        <v>0</v>
      </c>
      <c r="BC1968" t="s">
        <v>63</v>
      </c>
      <c r="BD1968" t="s">
        <v>6336</v>
      </c>
      <c r="BE1968">
        <v>0</v>
      </c>
      <c r="BG1968" t="s">
        <v>275</v>
      </c>
      <c r="BJ1968" t="s">
        <v>4252</v>
      </c>
    </row>
    <row r="1969" spans="1:62" x14ac:dyDescent="0.35">
      <c r="A1969" t="s">
        <v>4118</v>
      </c>
      <c r="B1969">
        <v>10000</v>
      </c>
      <c r="C1969">
        <v>10000</v>
      </c>
      <c r="D1969">
        <v>45776</v>
      </c>
      <c r="E1969" t="s">
        <v>59</v>
      </c>
      <c r="F1969" t="s">
        <v>4119</v>
      </c>
      <c r="G1969" t="s">
        <v>4120</v>
      </c>
      <c r="I1969">
        <v>1</v>
      </c>
      <c r="J1969" t="s">
        <v>183</v>
      </c>
      <c r="K1969">
        <v>31</v>
      </c>
      <c r="L1969" t="s">
        <v>6061</v>
      </c>
      <c r="M1969" t="s">
        <v>26405</v>
      </c>
      <c r="N1969" t="s">
        <v>2529</v>
      </c>
      <c r="O1969" t="s">
        <v>3807</v>
      </c>
      <c r="P1969">
        <v>1000</v>
      </c>
      <c r="Q1969">
        <f t="shared" si="513"/>
        <v>70</v>
      </c>
      <c r="R1969" s="34">
        <f t="shared" si="514"/>
        <v>1.1666666666666667</v>
      </c>
      <c r="S1969" s="35">
        <v>45776</v>
      </c>
      <c r="U1969">
        <v>1</v>
      </c>
      <c r="V1969">
        <v>1000</v>
      </c>
      <c r="W1969" t="s">
        <v>65</v>
      </c>
      <c r="X1969" t="s">
        <v>2730</v>
      </c>
      <c r="Y1969">
        <v>0</v>
      </c>
      <c r="Z1969">
        <v>1000</v>
      </c>
      <c r="AA1969">
        <v>0</v>
      </c>
      <c r="AB1969">
        <v>0</v>
      </c>
      <c r="AC1969">
        <v>0</v>
      </c>
      <c r="AD1969">
        <v>0</v>
      </c>
      <c r="AG1969">
        <v>0</v>
      </c>
      <c r="AP1969" t="s">
        <v>2731</v>
      </c>
      <c r="AQ1969" t="s">
        <v>2732</v>
      </c>
      <c r="AR1969" t="s">
        <v>16609</v>
      </c>
      <c r="AT1969">
        <v>0</v>
      </c>
      <c r="AU1969">
        <v>0</v>
      </c>
      <c r="AV1969">
        <v>0</v>
      </c>
      <c r="AW1969">
        <v>0</v>
      </c>
      <c r="AX1969">
        <v>0</v>
      </c>
      <c r="AY1969">
        <v>0</v>
      </c>
      <c r="BC1969" t="s">
        <v>63</v>
      </c>
      <c r="BD1969" t="s">
        <v>6337</v>
      </c>
      <c r="BE1969">
        <v>0</v>
      </c>
      <c r="BG1969" t="s">
        <v>2732</v>
      </c>
      <c r="BJ1969" t="s">
        <v>4121</v>
      </c>
    </row>
    <row r="1970" spans="1:62" x14ac:dyDescent="0.35">
      <c r="A1970" t="s">
        <v>4122</v>
      </c>
      <c r="B1970">
        <v>10000</v>
      </c>
      <c r="C1970">
        <v>10000</v>
      </c>
      <c r="D1970">
        <v>45776</v>
      </c>
      <c r="E1970" t="s">
        <v>59</v>
      </c>
      <c r="F1970" t="s">
        <v>4119</v>
      </c>
      <c r="G1970" t="s">
        <v>4123</v>
      </c>
      <c r="I1970">
        <v>1</v>
      </c>
      <c r="J1970" t="s">
        <v>183</v>
      </c>
      <c r="K1970">
        <v>31</v>
      </c>
      <c r="L1970" t="s">
        <v>6061</v>
      </c>
      <c r="M1970" t="s">
        <v>26405</v>
      </c>
      <c r="N1970" t="s">
        <v>2529</v>
      </c>
      <c r="O1970" t="s">
        <v>3807</v>
      </c>
      <c r="P1970">
        <v>500</v>
      </c>
      <c r="Q1970">
        <f t="shared" si="513"/>
        <v>57.5</v>
      </c>
      <c r="R1970" s="34">
        <f t="shared" si="514"/>
        <v>0.95833333333333337</v>
      </c>
      <c r="S1970" s="35">
        <v>45776</v>
      </c>
      <c r="U1970">
        <v>24</v>
      </c>
      <c r="V1970">
        <v>12000</v>
      </c>
      <c r="W1970" t="s">
        <v>65</v>
      </c>
      <c r="X1970">
        <v>106441050001</v>
      </c>
      <c r="Y1970">
        <v>0</v>
      </c>
      <c r="Z1970">
        <v>12000</v>
      </c>
      <c r="AA1970">
        <v>0</v>
      </c>
      <c r="AB1970">
        <v>0</v>
      </c>
      <c r="AC1970">
        <v>0</v>
      </c>
      <c r="AD1970">
        <v>0</v>
      </c>
      <c r="AG1970">
        <v>0</v>
      </c>
      <c r="AP1970">
        <v>10644105</v>
      </c>
      <c r="AQ1970" t="s">
        <v>282</v>
      </c>
      <c r="AR1970" t="s">
        <v>14518</v>
      </c>
      <c r="AT1970">
        <v>0</v>
      </c>
      <c r="AU1970">
        <v>0</v>
      </c>
      <c r="AV1970">
        <v>0</v>
      </c>
      <c r="AW1970">
        <v>0</v>
      </c>
      <c r="AX1970">
        <v>0</v>
      </c>
      <c r="AY1970">
        <v>0</v>
      </c>
      <c r="BC1970" t="s">
        <v>63</v>
      </c>
      <c r="BD1970" t="s">
        <v>6338</v>
      </c>
      <c r="BE1970">
        <v>0</v>
      </c>
      <c r="BG1970" t="s">
        <v>282</v>
      </c>
      <c r="BJ1970" t="s">
        <v>4125</v>
      </c>
    </row>
    <row r="1971" spans="1:62" x14ac:dyDescent="0.35">
      <c r="A1971" t="s">
        <v>4253</v>
      </c>
      <c r="B1971">
        <v>10000</v>
      </c>
      <c r="C1971">
        <v>10000</v>
      </c>
      <c r="D1971">
        <v>45777</v>
      </c>
      <c r="E1971" t="s">
        <v>59</v>
      </c>
      <c r="F1971" t="s">
        <v>4254</v>
      </c>
      <c r="G1971" t="s">
        <v>4079</v>
      </c>
      <c r="I1971">
        <v>1</v>
      </c>
      <c r="J1971" t="s">
        <v>183</v>
      </c>
      <c r="K1971">
        <v>72</v>
      </c>
      <c r="L1971" t="s">
        <v>6056</v>
      </c>
      <c r="M1971" t="s">
        <v>26406</v>
      </c>
      <c r="N1971" t="s">
        <v>869</v>
      </c>
      <c r="O1971" t="s">
        <v>3829</v>
      </c>
      <c r="P1971">
        <v>2250</v>
      </c>
      <c r="S1971" s="35">
        <v>45776</v>
      </c>
      <c r="U1971">
        <v>4</v>
      </c>
      <c r="V1971">
        <v>9000</v>
      </c>
      <c r="W1971" t="s">
        <v>65</v>
      </c>
      <c r="X1971">
        <v>83615120001</v>
      </c>
      <c r="Y1971">
        <v>0</v>
      </c>
      <c r="Z1971">
        <v>6000</v>
      </c>
      <c r="AA1971">
        <v>3000</v>
      </c>
      <c r="AB1971">
        <v>0</v>
      </c>
      <c r="AC1971">
        <v>0</v>
      </c>
      <c r="AD1971">
        <v>0</v>
      </c>
      <c r="AG1971">
        <v>0</v>
      </c>
      <c r="AP1971">
        <v>8361512</v>
      </c>
      <c r="AQ1971" t="s">
        <v>162</v>
      </c>
      <c r="AR1971" t="s">
        <v>8373</v>
      </c>
      <c r="AT1971">
        <v>0</v>
      </c>
      <c r="AU1971">
        <v>0</v>
      </c>
      <c r="AV1971">
        <v>0</v>
      </c>
      <c r="AW1971">
        <v>0</v>
      </c>
      <c r="AX1971">
        <v>0</v>
      </c>
      <c r="AY1971">
        <v>0</v>
      </c>
      <c r="BC1971" t="s">
        <v>63</v>
      </c>
      <c r="BD1971" t="s">
        <v>6205</v>
      </c>
      <c r="BE1971">
        <v>0</v>
      </c>
      <c r="BG1971" t="s">
        <v>162</v>
      </c>
      <c r="BJ1971" t="s">
        <v>4127</v>
      </c>
    </row>
    <row r="1972" spans="1:62" x14ac:dyDescent="0.35">
      <c r="A1972" t="s">
        <v>4253</v>
      </c>
      <c r="B1972">
        <v>20000</v>
      </c>
      <c r="C1972">
        <v>10000</v>
      </c>
      <c r="D1972">
        <v>45777</v>
      </c>
      <c r="E1972" t="s">
        <v>59</v>
      </c>
      <c r="F1972" t="s">
        <v>4254</v>
      </c>
      <c r="G1972" t="s">
        <v>4079</v>
      </c>
      <c r="I1972">
        <v>1</v>
      </c>
      <c r="J1972" t="s">
        <v>183</v>
      </c>
      <c r="K1972">
        <v>72</v>
      </c>
      <c r="L1972" t="s">
        <v>6056</v>
      </c>
      <c r="M1972" t="s">
        <v>26406</v>
      </c>
      <c r="N1972" t="s">
        <v>869</v>
      </c>
      <c r="O1972" t="s">
        <v>3829</v>
      </c>
      <c r="P1972">
        <v>3000</v>
      </c>
      <c r="S1972" s="35">
        <v>45776</v>
      </c>
      <c r="U1972">
        <v>4</v>
      </c>
      <c r="V1972">
        <v>12000</v>
      </c>
      <c r="W1972" t="s">
        <v>65</v>
      </c>
      <c r="X1972">
        <v>83615120001</v>
      </c>
      <c r="Y1972">
        <v>0</v>
      </c>
      <c r="Z1972">
        <v>12000</v>
      </c>
      <c r="AA1972">
        <v>0</v>
      </c>
      <c r="AB1972">
        <v>0</v>
      </c>
      <c r="AC1972">
        <v>0</v>
      </c>
      <c r="AD1972">
        <v>0</v>
      </c>
      <c r="AG1972">
        <v>0</v>
      </c>
      <c r="AP1972">
        <v>8361512</v>
      </c>
      <c r="AQ1972" t="s">
        <v>162</v>
      </c>
      <c r="AR1972" t="s">
        <v>8373</v>
      </c>
      <c r="AT1972">
        <v>0</v>
      </c>
      <c r="AU1972">
        <v>0</v>
      </c>
      <c r="AV1972">
        <v>0</v>
      </c>
      <c r="AW1972">
        <v>0</v>
      </c>
      <c r="AX1972">
        <v>0</v>
      </c>
      <c r="AY1972">
        <v>0</v>
      </c>
      <c r="BC1972" t="s">
        <v>63</v>
      </c>
      <c r="BD1972" t="s">
        <v>6205</v>
      </c>
      <c r="BE1972">
        <v>0</v>
      </c>
      <c r="BG1972" t="s">
        <v>162</v>
      </c>
      <c r="BJ1972" t="s">
        <v>4127</v>
      </c>
    </row>
    <row r="1973" spans="1:62" x14ac:dyDescent="0.35">
      <c r="A1973" t="s">
        <v>4255</v>
      </c>
      <c r="B1973">
        <v>10000</v>
      </c>
      <c r="C1973">
        <v>10000</v>
      </c>
      <c r="D1973">
        <v>45777</v>
      </c>
      <c r="E1973" t="s">
        <v>59</v>
      </c>
      <c r="F1973" t="s">
        <v>4256</v>
      </c>
      <c r="G1973" t="s">
        <v>4079</v>
      </c>
      <c r="I1973">
        <v>1</v>
      </c>
      <c r="J1973" t="s">
        <v>183</v>
      </c>
      <c r="K1973">
        <v>72</v>
      </c>
      <c r="L1973" t="s">
        <v>6056</v>
      </c>
      <c r="M1973" t="s">
        <v>26406</v>
      </c>
      <c r="N1973" t="s">
        <v>869</v>
      </c>
      <c r="O1973" t="s">
        <v>3829</v>
      </c>
      <c r="P1973">
        <v>2250</v>
      </c>
      <c r="S1973" s="35">
        <v>45776</v>
      </c>
      <c r="U1973">
        <v>4</v>
      </c>
      <c r="V1973">
        <v>9000</v>
      </c>
      <c r="W1973" t="s">
        <v>65</v>
      </c>
      <c r="X1973">
        <v>5000443910001</v>
      </c>
      <c r="Y1973">
        <v>0</v>
      </c>
      <c r="Z1973">
        <v>7000</v>
      </c>
      <c r="AA1973">
        <v>2000</v>
      </c>
      <c r="AB1973">
        <v>0</v>
      </c>
      <c r="AC1973">
        <v>0</v>
      </c>
      <c r="AD1973">
        <v>0</v>
      </c>
      <c r="AG1973">
        <v>0</v>
      </c>
      <c r="AP1973">
        <v>500044391</v>
      </c>
      <c r="AQ1973" t="s">
        <v>162</v>
      </c>
      <c r="AR1973" t="s">
        <v>8373</v>
      </c>
      <c r="AT1973">
        <v>0</v>
      </c>
      <c r="AU1973">
        <v>0</v>
      </c>
      <c r="AV1973">
        <v>0</v>
      </c>
      <c r="AW1973">
        <v>0</v>
      </c>
      <c r="AX1973">
        <v>0</v>
      </c>
      <c r="AY1973">
        <v>0</v>
      </c>
      <c r="BC1973" t="s">
        <v>63</v>
      </c>
      <c r="BD1973" t="s">
        <v>6339</v>
      </c>
      <c r="BE1973">
        <v>0</v>
      </c>
      <c r="BG1973" t="s">
        <v>162</v>
      </c>
      <c r="BJ1973" t="s">
        <v>4127</v>
      </c>
    </row>
    <row r="1974" spans="1:62" x14ac:dyDescent="0.35">
      <c r="A1974" t="s">
        <v>4255</v>
      </c>
      <c r="B1974">
        <v>10000</v>
      </c>
      <c r="C1974">
        <v>20000</v>
      </c>
      <c r="D1974">
        <v>45777</v>
      </c>
      <c r="E1974" t="s">
        <v>59</v>
      </c>
      <c r="F1974" t="s">
        <v>4256</v>
      </c>
      <c r="G1974" t="s">
        <v>4079</v>
      </c>
      <c r="I1974">
        <v>2</v>
      </c>
      <c r="J1974" t="s">
        <v>183</v>
      </c>
      <c r="K1974">
        <v>71</v>
      </c>
      <c r="L1974" t="s">
        <v>6057</v>
      </c>
      <c r="M1974" t="s">
        <v>26408</v>
      </c>
      <c r="N1974" t="s">
        <v>368</v>
      </c>
      <c r="O1974" t="s">
        <v>3857</v>
      </c>
      <c r="P1974">
        <v>1167</v>
      </c>
      <c r="S1974" s="35">
        <v>45776</v>
      </c>
      <c r="U1974">
        <v>6</v>
      </c>
      <c r="V1974">
        <v>7002</v>
      </c>
      <c r="W1974" t="s">
        <v>65</v>
      </c>
      <c r="X1974">
        <v>5000443910001</v>
      </c>
      <c r="Y1974">
        <v>0</v>
      </c>
      <c r="Z1974">
        <v>7000</v>
      </c>
      <c r="AA1974">
        <v>2</v>
      </c>
      <c r="AB1974">
        <v>0</v>
      </c>
      <c r="AC1974">
        <v>0</v>
      </c>
      <c r="AD1974">
        <v>0</v>
      </c>
      <c r="AG1974">
        <v>0</v>
      </c>
      <c r="AP1974">
        <v>500044391</v>
      </c>
      <c r="AQ1974" t="s">
        <v>162</v>
      </c>
      <c r="AR1974" t="s">
        <v>8373</v>
      </c>
      <c r="AT1974">
        <v>0</v>
      </c>
      <c r="AU1974">
        <v>0</v>
      </c>
      <c r="AV1974">
        <v>0</v>
      </c>
      <c r="AW1974">
        <v>0</v>
      </c>
      <c r="AX1974">
        <v>0</v>
      </c>
      <c r="AY1974">
        <v>0</v>
      </c>
      <c r="BC1974" t="s">
        <v>63</v>
      </c>
      <c r="BD1974" t="s">
        <v>6339</v>
      </c>
      <c r="BE1974">
        <v>0</v>
      </c>
      <c r="BG1974" t="s">
        <v>162</v>
      </c>
      <c r="BJ1974" t="s">
        <v>4127</v>
      </c>
    </row>
    <row r="1975" spans="1:62" x14ac:dyDescent="0.35">
      <c r="A1975" t="s">
        <v>4257</v>
      </c>
      <c r="B1975">
        <v>10000</v>
      </c>
      <c r="C1975">
        <v>10000</v>
      </c>
      <c r="D1975">
        <v>45777</v>
      </c>
      <c r="E1975" t="s">
        <v>59</v>
      </c>
      <c r="F1975">
        <v>0.53886574074074078</v>
      </c>
      <c r="G1975" t="s">
        <v>4079</v>
      </c>
      <c r="I1975">
        <v>1</v>
      </c>
      <c r="J1975" t="s">
        <v>183</v>
      </c>
      <c r="K1975">
        <v>72</v>
      </c>
      <c r="L1975" t="s">
        <v>6056</v>
      </c>
      <c r="M1975" t="s">
        <v>26406</v>
      </c>
      <c r="N1975" t="s">
        <v>869</v>
      </c>
      <c r="O1975" t="s">
        <v>3829</v>
      </c>
      <c r="P1975">
        <v>4500</v>
      </c>
      <c r="S1975" s="35">
        <v>45776</v>
      </c>
      <c r="U1975">
        <v>4</v>
      </c>
      <c r="V1975">
        <v>18000</v>
      </c>
      <c r="W1975" t="s">
        <v>65</v>
      </c>
      <c r="X1975">
        <v>5000444460001</v>
      </c>
      <c r="Y1975">
        <v>0</v>
      </c>
      <c r="Z1975">
        <v>15000</v>
      </c>
      <c r="AA1975">
        <v>3000</v>
      </c>
      <c r="AB1975">
        <v>0</v>
      </c>
      <c r="AC1975">
        <v>0</v>
      </c>
      <c r="AD1975">
        <v>0</v>
      </c>
      <c r="AG1975">
        <v>0</v>
      </c>
      <c r="AP1975">
        <v>500044446</v>
      </c>
      <c r="AQ1975" t="s">
        <v>162</v>
      </c>
      <c r="AR1975" t="s">
        <v>8373</v>
      </c>
      <c r="AT1975">
        <v>0</v>
      </c>
      <c r="AU1975">
        <v>0</v>
      </c>
      <c r="AV1975">
        <v>0</v>
      </c>
      <c r="AW1975">
        <v>0</v>
      </c>
      <c r="AX1975">
        <v>0</v>
      </c>
      <c r="AY1975">
        <v>0</v>
      </c>
      <c r="BC1975" t="s">
        <v>63</v>
      </c>
      <c r="BD1975" t="s">
        <v>6206</v>
      </c>
      <c r="BE1975">
        <v>0</v>
      </c>
      <c r="BG1975" t="s">
        <v>162</v>
      </c>
      <c r="BJ1975" t="s">
        <v>4127</v>
      </c>
    </row>
    <row r="1976" spans="1:62" x14ac:dyDescent="0.35">
      <c r="A1976" t="s">
        <v>4126</v>
      </c>
      <c r="B1976">
        <v>10000</v>
      </c>
      <c r="C1976">
        <v>10000</v>
      </c>
      <c r="D1976">
        <v>45776</v>
      </c>
      <c r="E1976" t="s">
        <v>59</v>
      </c>
      <c r="F1976" t="s">
        <v>4065</v>
      </c>
      <c r="G1976" t="s">
        <v>4079</v>
      </c>
      <c r="I1976">
        <v>1</v>
      </c>
      <c r="J1976" t="s">
        <v>183</v>
      </c>
      <c r="K1976">
        <v>72</v>
      </c>
      <c r="L1976" t="s">
        <v>6056</v>
      </c>
      <c r="M1976" t="s">
        <v>26406</v>
      </c>
      <c r="N1976" t="s">
        <v>869</v>
      </c>
      <c r="O1976" t="s">
        <v>3829</v>
      </c>
      <c r="P1976">
        <v>4500</v>
      </c>
      <c r="S1976" s="35">
        <v>45776</v>
      </c>
      <c r="U1976">
        <v>4</v>
      </c>
      <c r="V1976">
        <v>18000</v>
      </c>
      <c r="W1976" t="s">
        <v>65</v>
      </c>
      <c r="X1976">
        <v>5000514810001</v>
      </c>
      <c r="Y1976">
        <v>0</v>
      </c>
      <c r="Z1976">
        <v>15000</v>
      </c>
      <c r="AA1976">
        <v>3000</v>
      </c>
      <c r="AB1976">
        <v>0</v>
      </c>
      <c r="AC1976">
        <v>0</v>
      </c>
      <c r="AD1976">
        <v>0</v>
      </c>
      <c r="AG1976">
        <v>0</v>
      </c>
      <c r="AP1976">
        <v>500051481</v>
      </c>
      <c r="AQ1976" t="s">
        <v>162</v>
      </c>
      <c r="AR1976" t="s">
        <v>8373</v>
      </c>
      <c r="AT1976">
        <v>0</v>
      </c>
      <c r="AU1976">
        <v>0</v>
      </c>
      <c r="AV1976">
        <v>0</v>
      </c>
      <c r="AW1976">
        <v>0</v>
      </c>
      <c r="AX1976">
        <v>0</v>
      </c>
      <c r="AY1976">
        <v>0</v>
      </c>
      <c r="BC1976" t="s">
        <v>63</v>
      </c>
      <c r="BD1976" t="s">
        <v>6340</v>
      </c>
      <c r="BE1976">
        <v>0</v>
      </c>
      <c r="BG1976" t="s">
        <v>162</v>
      </c>
      <c r="BJ1976" t="s">
        <v>4127</v>
      </c>
    </row>
    <row r="1977" spans="1:62" x14ac:dyDescent="0.35">
      <c r="A1977" t="s">
        <v>4126</v>
      </c>
      <c r="B1977">
        <v>10000</v>
      </c>
      <c r="C1977">
        <v>20000</v>
      </c>
      <c r="D1977">
        <v>45776</v>
      </c>
      <c r="E1977" t="s">
        <v>59</v>
      </c>
      <c r="F1977" t="s">
        <v>4065</v>
      </c>
      <c r="G1977" t="s">
        <v>4079</v>
      </c>
      <c r="I1977">
        <v>2</v>
      </c>
      <c r="J1977" t="s">
        <v>183</v>
      </c>
      <c r="K1977">
        <v>71</v>
      </c>
      <c r="L1977" t="s">
        <v>6057</v>
      </c>
      <c r="M1977" t="s">
        <v>26408</v>
      </c>
      <c r="N1977" t="s">
        <v>368</v>
      </c>
      <c r="O1977" t="s">
        <v>3857</v>
      </c>
      <c r="P1977">
        <v>2500</v>
      </c>
      <c r="S1977" s="35">
        <v>45776</v>
      </c>
      <c r="U1977">
        <v>6</v>
      </c>
      <c r="V1977">
        <v>15000</v>
      </c>
      <c r="W1977" t="s">
        <v>65</v>
      </c>
      <c r="X1977">
        <v>5000514810001</v>
      </c>
      <c r="Y1977">
        <v>0</v>
      </c>
      <c r="Z1977">
        <v>15000</v>
      </c>
      <c r="AA1977">
        <v>0</v>
      </c>
      <c r="AB1977">
        <v>0</v>
      </c>
      <c r="AC1977">
        <v>0</v>
      </c>
      <c r="AD1977">
        <v>0</v>
      </c>
      <c r="AG1977">
        <v>0</v>
      </c>
      <c r="AP1977">
        <v>500051481</v>
      </c>
      <c r="AQ1977" t="s">
        <v>162</v>
      </c>
      <c r="AR1977" t="s">
        <v>8373</v>
      </c>
      <c r="AT1977">
        <v>0</v>
      </c>
      <c r="AU1977">
        <v>0</v>
      </c>
      <c r="AV1977">
        <v>0</v>
      </c>
      <c r="AW1977">
        <v>0</v>
      </c>
      <c r="AX1977">
        <v>0</v>
      </c>
      <c r="AY1977">
        <v>0</v>
      </c>
      <c r="BC1977" t="s">
        <v>63</v>
      </c>
      <c r="BD1977" t="s">
        <v>6340</v>
      </c>
      <c r="BE1977">
        <v>0</v>
      </c>
      <c r="BG1977" t="s">
        <v>162</v>
      </c>
      <c r="BJ1977" t="s">
        <v>4127</v>
      </c>
    </row>
    <row r="1978" spans="1:62" x14ac:dyDescent="0.35">
      <c r="A1978" t="s">
        <v>4128</v>
      </c>
      <c r="B1978">
        <v>10000</v>
      </c>
      <c r="C1978">
        <v>10000</v>
      </c>
      <c r="D1978">
        <v>45776</v>
      </c>
      <c r="E1978" t="s">
        <v>59</v>
      </c>
      <c r="F1978" t="s">
        <v>4113</v>
      </c>
      <c r="G1978">
        <v>412272026</v>
      </c>
      <c r="I1978">
        <v>1</v>
      </c>
      <c r="J1978" t="s">
        <v>183</v>
      </c>
      <c r="K1978">
        <v>82</v>
      </c>
      <c r="L1978" t="s">
        <v>6057</v>
      </c>
      <c r="M1978" t="s">
        <v>26408</v>
      </c>
      <c r="N1978" t="s">
        <v>352</v>
      </c>
      <c r="O1978" t="s">
        <v>3798</v>
      </c>
      <c r="P1978">
        <v>250</v>
      </c>
      <c r="S1978" s="35">
        <v>45776</v>
      </c>
      <c r="U1978">
        <v>2</v>
      </c>
      <c r="V1978">
        <v>500</v>
      </c>
      <c r="W1978" t="s">
        <v>65</v>
      </c>
      <c r="X1978" t="s">
        <v>4130</v>
      </c>
      <c r="Y1978">
        <v>0</v>
      </c>
      <c r="Z1978">
        <v>500</v>
      </c>
      <c r="AA1978">
        <v>0</v>
      </c>
      <c r="AB1978">
        <v>0</v>
      </c>
      <c r="AC1978">
        <v>0</v>
      </c>
      <c r="AD1978">
        <v>0</v>
      </c>
      <c r="AG1978">
        <v>0</v>
      </c>
      <c r="AP1978">
        <v>128906</v>
      </c>
      <c r="AQ1978" t="s">
        <v>4131</v>
      </c>
      <c r="AR1978" t="s">
        <v>20972</v>
      </c>
      <c r="AT1978">
        <v>0</v>
      </c>
      <c r="AU1978">
        <v>0</v>
      </c>
      <c r="AV1978">
        <v>0</v>
      </c>
      <c r="AW1978">
        <v>0</v>
      </c>
      <c r="AX1978">
        <v>0</v>
      </c>
      <c r="AY1978">
        <v>0</v>
      </c>
      <c r="BC1978" t="s">
        <v>63</v>
      </c>
      <c r="BD1978" t="s">
        <v>6341</v>
      </c>
      <c r="BE1978">
        <v>0</v>
      </c>
      <c r="BG1978" t="s">
        <v>4131</v>
      </c>
      <c r="BJ1978" t="s">
        <v>4132</v>
      </c>
    </row>
    <row r="1979" spans="1:62" x14ac:dyDescent="0.35">
      <c r="A1979" t="s">
        <v>4133</v>
      </c>
      <c r="B1979">
        <v>10000</v>
      </c>
      <c r="C1979">
        <v>10000</v>
      </c>
      <c r="D1979">
        <v>45776</v>
      </c>
      <c r="E1979" t="s">
        <v>59</v>
      </c>
      <c r="F1979">
        <v>0.46488425925925925</v>
      </c>
      <c r="G1979" t="s">
        <v>3951</v>
      </c>
      <c r="I1979">
        <v>1</v>
      </c>
      <c r="J1979" t="s">
        <v>183</v>
      </c>
      <c r="K1979">
        <v>82</v>
      </c>
      <c r="L1979" t="s">
        <v>6057</v>
      </c>
      <c r="M1979" t="s">
        <v>26408</v>
      </c>
      <c r="N1979" t="s">
        <v>352</v>
      </c>
      <c r="O1979" t="s">
        <v>3798</v>
      </c>
      <c r="P1979">
        <v>4</v>
      </c>
      <c r="S1979" s="35">
        <v>45776</v>
      </c>
      <c r="U1979">
        <v>30</v>
      </c>
      <c r="V1979">
        <v>120</v>
      </c>
      <c r="W1979" t="s">
        <v>65</v>
      </c>
      <c r="X1979" t="s">
        <v>4135</v>
      </c>
      <c r="Y1979">
        <v>0</v>
      </c>
      <c r="Z1979">
        <v>100</v>
      </c>
      <c r="AA1979">
        <v>20</v>
      </c>
      <c r="AB1979">
        <v>0</v>
      </c>
      <c r="AC1979">
        <v>0</v>
      </c>
      <c r="AD1979">
        <v>0</v>
      </c>
      <c r="AG1979">
        <v>0</v>
      </c>
      <c r="AP1979" t="s">
        <v>4136</v>
      </c>
      <c r="AQ1979" t="s">
        <v>4137</v>
      </c>
      <c r="AR1979" t="s">
        <v>18595</v>
      </c>
      <c r="AT1979">
        <v>0</v>
      </c>
      <c r="AU1979">
        <v>0</v>
      </c>
      <c r="AV1979">
        <v>0</v>
      </c>
      <c r="AW1979">
        <v>0</v>
      </c>
      <c r="AX1979">
        <v>0</v>
      </c>
      <c r="AY1979">
        <v>0</v>
      </c>
      <c r="BC1979" t="s">
        <v>63</v>
      </c>
      <c r="BD1979" t="s">
        <v>6342</v>
      </c>
      <c r="BE1979">
        <v>0</v>
      </c>
      <c r="BG1979" t="s">
        <v>4137</v>
      </c>
      <c r="BJ1979" t="s">
        <v>4138</v>
      </c>
    </row>
    <row r="1980" spans="1:62" x14ac:dyDescent="0.35">
      <c r="A1980" t="s">
        <v>6091</v>
      </c>
      <c r="B1980">
        <v>10000</v>
      </c>
      <c r="C1980">
        <v>10000</v>
      </c>
      <c r="D1980">
        <v>45783</v>
      </c>
      <c r="E1980" t="s">
        <v>59</v>
      </c>
      <c r="F1980" t="s">
        <v>6092</v>
      </c>
      <c r="G1980" t="s">
        <v>6093</v>
      </c>
      <c r="H1980" t="s">
        <v>1828</v>
      </c>
      <c r="I1980">
        <v>1</v>
      </c>
      <c r="J1980" t="s">
        <v>63</v>
      </c>
      <c r="K1980">
        <v>65</v>
      </c>
      <c r="L1980" t="s">
        <v>6054</v>
      </c>
      <c r="M1980" t="s">
        <v>26408</v>
      </c>
      <c r="N1980" t="s">
        <v>340</v>
      </c>
      <c r="O1980" t="s">
        <v>3854</v>
      </c>
      <c r="P1980">
        <v>62000</v>
      </c>
      <c r="Q1980">
        <f>(P1980/40)+45</f>
        <v>1595</v>
      </c>
      <c r="R1980" s="34">
        <f>Q1980/60</f>
        <v>26.583333333333332</v>
      </c>
      <c r="S1980" s="35">
        <v>45777</v>
      </c>
      <c r="U1980">
        <v>2</v>
      </c>
      <c r="V1980">
        <v>124000</v>
      </c>
      <c r="W1980" t="s">
        <v>65</v>
      </c>
      <c r="X1980" t="s">
        <v>1829</v>
      </c>
      <c r="Y1980">
        <v>0</v>
      </c>
      <c r="Z1980">
        <v>0</v>
      </c>
      <c r="AA1980">
        <v>0</v>
      </c>
      <c r="AB1980">
        <v>0</v>
      </c>
      <c r="AC1980">
        <v>0</v>
      </c>
      <c r="AD1980">
        <v>0</v>
      </c>
      <c r="AG1980">
        <v>0</v>
      </c>
      <c r="AK1980" t="s">
        <v>63</v>
      </c>
      <c r="AL1980">
        <v>0</v>
      </c>
      <c r="AM1980" t="s">
        <v>63</v>
      </c>
      <c r="AP1980" t="s">
        <v>1830</v>
      </c>
      <c r="AQ1980" t="s">
        <v>1786</v>
      </c>
      <c r="AR1980" t="s">
        <v>14396</v>
      </c>
      <c r="AT1980">
        <v>0</v>
      </c>
      <c r="AU1980">
        <v>0</v>
      </c>
      <c r="AV1980">
        <v>0</v>
      </c>
      <c r="AW1980">
        <v>0</v>
      </c>
      <c r="AX1980">
        <v>0</v>
      </c>
      <c r="AY1980">
        <v>0</v>
      </c>
      <c r="BC1980" t="s">
        <v>63</v>
      </c>
      <c r="BG1980" t="s">
        <v>1786</v>
      </c>
      <c r="BJ1980" t="s">
        <v>6094</v>
      </c>
    </row>
    <row r="1981" spans="1:62" x14ac:dyDescent="0.35">
      <c r="A1981" t="s">
        <v>3553</v>
      </c>
      <c r="B1981">
        <v>10000</v>
      </c>
      <c r="C1981">
        <v>50000</v>
      </c>
      <c r="D1981">
        <v>45779</v>
      </c>
      <c r="E1981" t="s">
        <v>59</v>
      </c>
      <c r="F1981">
        <v>0.48321759259259262</v>
      </c>
      <c r="G1981" t="s">
        <v>2893</v>
      </c>
      <c r="H1981" t="s">
        <v>3549</v>
      </c>
      <c r="I1981">
        <v>2</v>
      </c>
      <c r="J1981" t="s">
        <v>63</v>
      </c>
      <c r="K1981">
        <v>92</v>
      </c>
      <c r="L1981" t="s">
        <v>6053</v>
      </c>
      <c r="M1981" t="s">
        <v>26409</v>
      </c>
      <c r="N1981" t="s">
        <v>281</v>
      </c>
      <c r="O1981" t="s">
        <v>3851</v>
      </c>
      <c r="P1981">
        <v>1200</v>
      </c>
      <c r="S1981" s="35">
        <v>45777</v>
      </c>
      <c r="U1981">
        <v>1</v>
      </c>
      <c r="V1981">
        <v>1200</v>
      </c>
      <c r="W1981" t="s">
        <v>65</v>
      </c>
      <c r="X1981" t="s">
        <v>3550</v>
      </c>
      <c r="Y1981">
        <v>0</v>
      </c>
      <c r="Z1981">
        <v>0</v>
      </c>
      <c r="AA1981">
        <v>0</v>
      </c>
      <c r="AB1981">
        <v>0</v>
      </c>
      <c r="AC1981">
        <v>0</v>
      </c>
      <c r="AD1981">
        <v>0</v>
      </c>
      <c r="AG1981">
        <v>0</v>
      </c>
      <c r="AK1981" t="s">
        <v>63</v>
      </c>
      <c r="AL1981">
        <v>0</v>
      </c>
      <c r="AM1981" t="s">
        <v>63</v>
      </c>
      <c r="AP1981" t="s">
        <v>3551</v>
      </c>
      <c r="AQ1981" t="s">
        <v>622</v>
      </c>
      <c r="AR1981" t="s">
        <v>24955</v>
      </c>
      <c r="AT1981">
        <v>0</v>
      </c>
      <c r="AU1981">
        <v>0</v>
      </c>
      <c r="AV1981">
        <v>0</v>
      </c>
      <c r="AW1981">
        <v>0</v>
      </c>
      <c r="AX1981">
        <v>0</v>
      </c>
      <c r="AY1981">
        <v>0</v>
      </c>
      <c r="BC1981" t="s">
        <v>63</v>
      </c>
      <c r="BG1981" t="s">
        <v>622</v>
      </c>
      <c r="BJ1981" t="s">
        <v>3554</v>
      </c>
    </row>
    <row r="1982" spans="1:62" x14ac:dyDescent="0.35">
      <c r="A1982" t="s">
        <v>6095</v>
      </c>
      <c r="B1982">
        <v>10000</v>
      </c>
      <c r="C1982">
        <v>40000</v>
      </c>
      <c r="D1982">
        <v>45790</v>
      </c>
      <c r="E1982" t="s">
        <v>59</v>
      </c>
      <c r="F1982" t="s">
        <v>6096</v>
      </c>
      <c r="G1982">
        <v>10620258073</v>
      </c>
      <c r="H1982" t="s">
        <v>105</v>
      </c>
      <c r="I1982">
        <v>2</v>
      </c>
      <c r="J1982" t="s">
        <v>63</v>
      </c>
      <c r="K1982">
        <v>77</v>
      </c>
      <c r="L1982" t="s">
        <v>6043</v>
      </c>
      <c r="M1982" t="s">
        <v>26407</v>
      </c>
      <c r="N1982" t="s">
        <v>192</v>
      </c>
      <c r="O1982" t="s">
        <v>3848</v>
      </c>
      <c r="P1982">
        <v>1364</v>
      </c>
      <c r="Q1982">
        <f t="shared" ref="Q1982:Q1984" si="515">(P1982/60)+30</f>
        <v>52.733333333333334</v>
      </c>
      <c r="R1982" s="34">
        <f t="shared" ref="R1982:R1984" si="516">Q1982/60</f>
        <v>0.87888888888888894</v>
      </c>
      <c r="S1982" s="35">
        <v>45777</v>
      </c>
      <c r="U1982">
        <v>66</v>
      </c>
      <c r="V1982">
        <v>90024</v>
      </c>
      <c r="W1982" t="s">
        <v>65</v>
      </c>
      <c r="X1982" t="s">
        <v>847</v>
      </c>
      <c r="Y1982">
        <v>0</v>
      </c>
      <c r="Z1982">
        <v>0</v>
      </c>
      <c r="AA1982">
        <v>0</v>
      </c>
      <c r="AB1982">
        <v>0</v>
      </c>
      <c r="AC1982">
        <v>0</v>
      </c>
      <c r="AD1982">
        <v>0</v>
      </c>
      <c r="AG1982">
        <v>0</v>
      </c>
      <c r="AK1982" t="s">
        <v>63</v>
      </c>
      <c r="AL1982">
        <v>0</v>
      </c>
      <c r="AM1982" t="s">
        <v>63</v>
      </c>
      <c r="AP1982" t="s">
        <v>848</v>
      </c>
      <c r="AQ1982" t="s">
        <v>108</v>
      </c>
      <c r="AR1982" t="s">
        <v>13404</v>
      </c>
      <c r="AT1982">
        <v>0</v>
      </c>
      <c r="AU1982">
        <v>0</v>
      </c>
      <c r="AV1982">
        <v>0</v>
      </c>
      <c r="AW1982">
        <v>0</v>
      </c>
      <c r="AX1982">
        <v>0</v>
      </c>
      <c r="AY1982">
        <v>0</v>
      </c>
      <c r="BC1982" t="s">
        <v>63</v>
      </c>
      <c r="BG1982" t="s">
        <v>108</v>
      </c>
      <c r="BJ1982" t="s">
        <v>6097</v>
      </c>
    </row>
    <row r="1983" spans="1:62" x14ac:dyDescent="0.35">
      <c r="A1983" t="s">
        <v>6098</v>
      </c>
      <c r="B1983">
        <v>10000</v>
      </c>
      <c r="C1983">
        <v>20000</v>
      </c>
      <c r="D1983">
        <v>45790</v>
      </c>
      <c r="E1983" t="s">
        <v>59</v>
      </c>
      <c r="F1983" t="s">
        <v>6099</v>
      </c>
      <c r="G1983">
        <v>10620258072</v>
      </c>
      <c r="H1983" t="s">
        <v>105</v>
      </c>
      <c r="I1983">
        <v>2</v>
      </c>
      <c r="J1983" t="s">
        <v>63</v>
      </c>
      <c r="K1983">
        <v>77</v>
      </c>
      <c r="L1983" t="s">
        <v>6043</v>
      </c>
      <c r="M1983" t="s">
        <v>26407</v>
      </c>
      <c r="N1983" t="s">
        <v>192</v>
      </c>
      <c r="O1983" t="s">
        <v>3848</v>
      </c>
      <c r="P1983">
        <v>1364</v>
      </c>
      <c r="Q1983">
        <f t="shared" si="515"/>
        <v>52.733333333333334</v>
      </c>
      <c r="R1983" s="34">
        <f t="shared" si="516"/>
        <v>0.87888888888888894</v>
      </c>
      <c r="S1983" s="35">
        <v>45777</v>
      </c>
      <c r="U1983">
        <v>66</v>
      </c>
      <c r="V1983">
        <v>90024</v>
      </c>
      <c r="W1983" t="s">
        <v>65</v>
      </c>
      <c r="X1983" t="s">
        <v>112</v>
      </c>
      <c r="Y1983">
        <v>0</v>
      </c>
      <c r="Z1983">
        <v>0</v>
      </c>
      <c r="AA1983">
        <v>0</v>
      </c>
      <c r="AB1983">
        <v>0</v>
      </c>
      <c r="AC1983">
        <v>0</v>
      </c>
      <c r="AD1983">
        <v>0</v>
      </c>
      <c r="AG1983">
        <v>0</v>
      </c>
      <c r="AK1983" t="s">
        <v>63</v>
      </c>
      <c r="AL1983">
        <v>0</v>
      </c>
      <c r="AM1983" t="s">
        <v>63</v>
      </c>
      <c r="AP1983" t="s">
        <v>113</v>
      </c>
      <c r="AQ1983" t="s">
        <v>108</v>
      </c>
      <c r="AR1983" t="s">
        <v>13404</v>
      </c>
      <c r="AT1983">
        <v>0</v>
      </c>
      <c r="AU1983">
        <v>0</v>
      </c>
      <c r="AV1983">
        <v>0</v>
      </c>
      <c r="AW1983">
        <v>0</v>
      </c>
      <c r="AX1983">
        <v>0</v>
      </c>
      <c r="AY1983">
        <v>0</v>
      </c>
      <c r="BC1983" t="s">
        <v>63</v>
      </c>
      <c r="BG1983" t="s">
        <v>108</v>
      </c>
      <c r="BJ1983" t="s">
        <v>6100</v>
      </c>
    </row>
    <row r="1984" spans="1:62" x14ac:dyDescent="0.35">
      <c r="A1984" t="s">
        <v>6101</v>
      </c>
      <c r="B1984">
        <v>10000</v>
      </c>
      <c r="C1984">
        <v>20000</v>
      </c>
      <c r="D1984">
        <v>45790</v>
      </c>
      <c r="E1984" t="s">
        <v>59</v>
      </c>
      <c r="F1984" t="s">
        <v>6102</v>
      </c>
      <c r="G1984">
        <v>10620258072</v>
      </c>
      <c r="H1984" t="s">
        <v>105</v>
      </c>
      <c r="I1984">
        <v>2</v>
      </c>
      <c r="J1984" t="s">
        <v>63</v>
      </c>
      <c r="K1984">
        <v>77</v>
      </c>
      <c r="L1984" t="s">
        <v>6043</v>
      </c>
      <c r="M1984" t="s">
        <v>26407</v>
      </c>
      <c r="N1984" t="s">
        <v>192</v>
      </c>
      <c r="O1984" t="s">
        <v>3848</v>
      </c>
      <c r="P1984">
        <v>1364</v>
      </c>
      <c r="Q1984">
        <f t="shared" si="515"/>
        <v>52.733333333333334</v>
      </c>
      <c r="R1984" s="34">
        <f t="shared" si="516"/>
        <v>0.87888888888888894</v>
      </c>
      <c r="S1984" s="35">
        <v>45777</v>
      </c>
      <c r="U1984">
        <v>66</v>
      </c>
      <c r="V1984">
        <v>90024</v>
      </c>
      <c r="W1984" t="s">
        <v>65</v>
      </c>
      <c r="X1984" t="s">
        <v>6103</v>
      </c>
      <c r="Y1984">
        <v>0</v>
      </c>
      <c r="Z1984">
        <v>0</v>
      </c>
      <c r="AA1984">
        <v>0</v>
      </c>
      <c r="AB1984">
        <v>0</v>
      </c>
      <c r="AC1984">
        <v>0</v>
      </c>
      <c r="AD1984">
        <v>0</v>
      </c>
      <c r="AG1984">
        <v>0</v>
      </c>
      <c r="AK1984" t="s">
        <v>63</v>
      </c>
      <c r="AL1984">
        <v>0</v>
      </c>
      <c r="AM1984" t="s">
        <v>63</v>
      </c>
      <c r="AP1984" t="s">
        <v>6104</v>
      </c>
      <c r="AQ1984" t="s">
        <v>108</v>
      </c>
      <c r="AR1984" t="s">
        <v>13404</v>
      </c>
      <c r="AT1984">
        <v>0</v>
      </c>
      <c r="AU1984">
        <v>0</v>
      </c>
      <c r="AV1984">
        <v>0</v>
      </c>
      <c r="AW1984">
        <v>0</v>
      </c>
      <c r="AX1984">
        <v>0</v>
      </c>
      <c r="AY1984">
        <v>0</v>
      </c>
      <c r="BC1984" t="s">
        <v>63</v>
      </c>
      <c r="BG1984" t="s">
        <v>108</v>
      </c>
      <c r="BJ1984" t="s">
        <v>6105</v>
      </c>
    </row>
    <row r="1985" spans="1:62" x14ac:dyDescent="0.35">
      <c r="A1985" t="s">
        <v>4367</v>
      </c>
      <c r="B1985">
        <v>10000</v>
      </c>
      <c r="C1985">
        <v>20000</v>
      </c>
      <c r="D1985">
        <v>45779</v>
      </c>
      <c r="E1985" t="s">
        <v>59</v>
      </c>
      <c r="F1985" t="s">
        <v>4339</v>
      </c>
      <c r="G1985" t="s">
        <v>4072</v>
      </c>
      <c r="H1985" t="s">
        <v>1401</v>
      </c>
      <c r="I1985">
        <v>1</v>
      </c>
      <c r="J1985" t="s">
        <v>63</v>
      </c>
      <c r="K1985">
        <v>94</v>
      </c>
      <c r="L1985" t="s">
        <v>6050</v>
      </c>
      <c r="M1985" t="s">
        <v>26405</v>
      </c>
      <c r="N1985" t="s">
        <v>81</v>
      </c>
      <c r="O1985" t="s">
        <v>3825</v>
      </c>
      <c r="P1985">
        <v>3000</v>
      </c>
      <c r="S1985" s="35">
        <v>45777</v>
      </c>
      <c r="U1985">
        <v>4</v>
      </c>
      <c r="V1985">
        <v>12000</v>
      </c>
      <c r="W1985" t="s">
        <v>65</v>
      </c>
      <c r="X1985" t="s">
        <v>1406</v>
      </c>
      <c r="Y1985">
        <v>0</v>
      </c>
      <c r="Z1985">
        <v>0</v>
      </c>
      <c r="AA1985">
        <v>0</v>
      </c>
      <c r="AB1985">
        <v>0</v>
      </c>
      <c r="AC1985">
        <v>0</v>
      </c>
      <c r="AD1985">
        <v>0</v>
      </c>
      <c r="AG1985">
        <v>0</v>
      </c>
      <c r="AK1985" t="s">
        <v>63</v>
      </c>
      <c r="AL1985">
        <v>0</v>
      </c>
      <c r="AM1985" t="s">
        <v>63</v>
      </c>
      <c r="AP1985" t="s">
        <v>1407</v>
      </c>
      <c r="AQ1985" t="s">
        <v>84</v>
      </c>
      <c r="AR1985" t="s">
        <v>14396</v>
      </c>
      <c r="AT1985">
        <v>0</v>
      </c>
      <c r="AU1985">
        <v>0</v>
      </c>
      <c r="AV1985">
        <v>0</v>
      </c>
      <c r="AW1985">
        <v>0</v>
      </c>
      <c r="AX1985">
        <v>0</v>
      </c>
      <c r="AY1985">
        <v>0</v>
      </c>
      <c r="BC1985" t="s">
        <v>63</v>
      </c>
      <c r="BG1985" t="s">
        <v>84</v>
      </c>
      <c r="BJ1985" t="s">
        <v>4368</v>
      </c>
    </row>
    <row r="1986" spans="1:62" x14ac:dyDescent="0.35">
      <c r="A1986" t="s">
        <v>4296</v>
      </c>
      <c r="B1986">
        <v>10000</v>
      </c>
      <c r="C1986">
        <v>10000</v>
      </c>
      <c r="D1986">
        <v>45777</v>
      </c>
      <c r="E1986" t="s">
        <v>59</v>
      </c>
      <c r="F1986" t="s">
        <v>4297</v>
      </c>
      <c r="G1986" t="s">
        <v>4072</v>
      </c>
      <c r="H1986" t="s">
        <v>1401</v>
      </c>
      <c r="I1986">
        <v>1</v>
      </c>
      <c r="J1986" t="s">
        <v>63</v>
      </c>
      <c r="K1986">
        <v>94</v>
      </c>
      <c r="L1986" t="s">
        <v>6050</v>
      </c>
      <c r="M1986" t="s">
        <v>26405</v>
      </c>
      <c r="N1986" t="s">
        <v>81</v>
      </c>
      <c r="O1986" t="s">
        <v>3825</v>
      </c>
      <c r="P1986">
        <v>3000</v>
      </c>
      <c r="S1986" s="35">
        <v>45777</v>
      </c>
      <c r="U1986">
        <v>4</v>
      </c>
      <c r="V1986">
        <v>12000</v>
      </c>
      <c r="W1986" t="s">
        <v>65</v>
      </c>
      <c r="X1986" t="s">
        <v>1406</v>
      </c>
      <c r="Y1986">
        <v>0</v>
      </c>
      <c r="Z1986">
        <v>0</v>
      </c>
      <c r="AA1986">
        <v>0</v>
      </c>
      <c r="AB1986">
        <v>0</v>
      </c>
      <c r="AC1986">
        <v>0</v>
      </c>
      <c r="AD1986">
        <v>0</v>
      </c>
      <c r="AG1986">
        <v>0</v>
      </c>
      <c r="AK1986" t="s">
        <v>63</v>
      </c>
      <c r="AL1986">
        <v>0</v>
      </c>
      <c r="AM1986" t="s">
        <v>63</v>
      </c>
      <c r="AP1986" t="s">
        <v>1407</v>
      </c>
      <c r="AQ1986" t="s">
        <v>84</v>
      </c>
      <c r="AR1986" t="s">
        <v>14396</v>
      </c>
      <c r="AT1986">
        <v>0</v>
      </c>
      <c r="AU1986">
        <v>0</v>
      </c>
      <c r="AV1986">
        <v>0</v>
      </c>
      <c r="AW1986">
        <v>0</v>
      </c>
      <c r="AX1986">
        <v>0</v>
      </c>
      <c r="AY1986">
        <v>0</v>
      </c>
      <c r="BC1986" t="s">
        <v>63</v>
      </c>
      <c r="BG1986" t="s">
        <v>84</v>
      </c>
      <c r="BJ1986" t="s">
        <v>4298</v>
      </c>
    </row>
    <row r="1987" spans="1:62" x14ac:dyDescent="0.35">
      <c r="A1987" t="s">
        <v>6106</v>
      </c>
      <c r="B1987">
        <v>10000</v>
      </c>
      <c r="C1987">
        <v>10000</v>
      </c>
      <c r="D1987">
        <v>45791</v>
      </c>
      <c r="E1987" t="s">
        <v>59</v>
      </c>
      <c r="F1987">
        <v>0.45785879629629628</v>
      </c>
      <c r="G1987" t="s">
        <v>6107</v>
      </c>
      <c r="H1987" t="s">
        <v>62</v>
      </c>
      <c r="I1987">
        <v>1</v>
      </c>
      <c r="J1987" t="s">
        <v>63</v>
      </c>
      <c r="K1987">
        <v>103</v>
      </c>
      <c r="L1987" t="s">
        <v>6044</v>
      </c>
      <c r="M1987" t="s">
        <v>26408</v>
      </c>
      <c r="N1987" t="s">
        <v>1171</v>
      </c>
      <c r="O1987" t="s">
        <v>3844</v>
      </c>
      <c r="P1987">
        <v>38125</v>
      </c>
      <c r="Q1987">
        <f>(P1987/30)+30</f>
        <v>1300.8333333333333</v>
      </c>
      <c r="R1987" s="34">
        <f>Q1987/60</f>
        <v>21.680555555555554</v>
      </c>
      <c r="S1987" s="35">
        <v>45777</v>
      </c>
      <c r="U1987">
        <v>8</v>
      </c>
      <c r="V1987">
        <v>305000</v>
      </c>
      <c r="W1987" t="s">
        <v>65</v>
      </c>
      <c r="X1987" s="34" t="s">
        <v>66</v>
      </c>
      <c r="Y1987">
        <v>0</v>
      </c>
      <c r="Z1987">
        <v>0</v>
      </c>
      <c r="AA1987">
        <v>0</v>
      </c>
      <c r="AB1987">
        <v>0</v>
      </c>
      <c r="AC1987">
        <v>0</v>
      </c>
      <c r="AD1987">
        <v>0</v>
      </c>
      <c r="AG1987">
        <v>0</v>
      </c>
      <c r="AK1987" t="s">
        <v>63</v>
      </c>
      <c r="AL1987">
        <v>0</v>
      </c>
      <c r="AM1987" t="s">
        <v>63</v>
      </c>
      <c r="AP1987" t="s">
        <v>67</v>
      </c>
      <c r="AQ1987" t="s">
        <v>68</v>
      </c>
      <c r="AR1987" t="s">
        <v>26186</v>
      </c>
      <c r="AT1987">
        <v>0</v>
      </c>
      <c r="AU1987">
        <v>0</v>
      </c>
      <c r="AV1987">
        <v>0</v>
      </c>
      <c r="AW1987">
        <v>0</v>
      </c>
      <c r="AX1987">
        <v>0</v>
      </c>
      <c r="AY1987">
        <v>0</v>
      </c>
      <c r="BC1987" t="s">
        <v>63</v>
      </c>
      <c r="BG1987" t="s">
        <v>68</v>
      </c>
      <c r="BJ1987" t="s">
        <v>6108</v>
      </c>
    </row>
    <row r="1988" spans="1:62" x14ac:dyDescent="0.35">
      <c r="A1988" t="s">
        <v>3789</v>
      </c>
      <c r="B1988">
        <v>10000</v>
      </c>
      <c r="C1988">
        <v>20000</v>
      </c>
      <c r="D1988">
        <v>45782</v>
      </c>
      <c r="E1988" t="s">
        <v>59</v>
      </c>
      <c r="F1988">
        <v>0.47471064814814817</v>
      </c>
      <c r="G1988" t="s">
        <v>2763</v>
      </c>
      <c r="H1988" t="s">
        <v>2453</v>
      </c>
      <c r="I1988">
        <v>1</v>
      </c>
      <c r="J1988" t="s">
        <v>63</v>
      </c>
      <c r="K1988">
        <v>22</v>
      </c>
      <c r="L1988" t="s">
        <v>6063</v>
      </c>
      <c r="M1988" t="s">
        <v>26405</v>
      </c>
      <c r="N1988" t="s">
        <v>685</v>
      </c>
      <c r="O1988" t="s">
        <v>3805</v>
      </c>
      <c r="P1988">
        <v>20000</v>
      </c>
      <c r="Q1988">
        <f>(P1988/50)+45</f>
        <v>445</v>
      </c>
      <c r="R1988" s="34">
        <f>Q1988/60</f>
        <v>7.416666666666667</v>
      </c>
      <c r="S1988" s="35">
        <v>45777</v>
      </c>
      <c r="U1988">
        <v>2</v>
      </c>
      <c r="V1988">
        <v>40000</v>
      </c>
      <c r="W1988" t="s">
        <v>65</v>
      </c>
      <c r="X1988" t="s">
        <v>2454</v>
      </c>
      <c r="Y1988">
        <v>0</v>
      </c>
      <c r="Z1988">
        <v>0</v>
      </c>
      <c r="AA1988">
        <v>0</v>
      </c>
      <c r="AB1988">
        <v>0</v>
      </c>
      <c r="AC1988">
        <v>0</v>
      </c>
      <c r="AD1988">
        <v>0</v>
      </c>
      <c r="AG1988">
        <v>0</v>
      </c>
      <c r="AK1988" t="s">
        <v>63</v>
      </c>
      <c r="AL1988">
        <v>0</v>
      </c>
      <c r="AM1988" t="s">
        <v>63</v>
      </c>
      <c r="AP1988" t="s">
        <v>2455</v>
      </c>
      <c r="AQ1988" t="s">
        <v>465</v>
      </c>
      <c r="AR1988" t="s">
        <v>15009</v>
      </c>
      <c r="AT1988">
        <v>0</v>
      </c>
      <c r="AU1988">
        <v>0</v>
      </c>
      <c r="AV1988">
        <v>0</v>
      </c>
      <c r="AW1988">
        <v>0</v>
      </c>
      <c r="AX1988">
        <v>0</v>
      </c>
      <c r="AY1988">
        <v>0</v>
      </c>
      <c r="BC1988" t="s">
        <v>63</v>
      </c>
      <c r="BG1988" t="s">
        <v>465</v>
      </c>
      <c r="BJ1988" t="s">
        <v>3791</v>
      </c>
    </row>
    <row r="1989" spans="1:62" x14ac:dyDescent="0.35">
      <c r="A1989" t="s">
        <v>6109</v>
      </c>
      <c r="B1989">
        <v>10000</v>
      </c>
      <c r="C1989">
        <v>10000</v>
      </c>
      <c r="D1989">
        <v>45785</v>
      </c>
      <c r="E1989" t="s">
        <v>59</v>
      </c>
      <c r="F1989" t="s">
        <v>6110</v>
      </c>
      <c r="G1989" t="s">
        <v>6111</v>
      </c>
      <c r="H1989" t="s">
        <v>6112</v>
      </c>
      <c r="I1989">
        <v>1</v>
      </c>
      <c r="J1989" t="s">
        <v>63</v>
      </c>
      <c r="K1989">
        <v>88</v>
      </c>
      <c r="L1989" t="s">
        <v>6058</v>
      </c>
      <c r="M1989" t="s">
        <v>26406</v>
      </c>
      <c r="N1989" t="s">
        <v>144</v>
      </c>
      <c r="O1989" t="s">
        <v>3855</v>
      </c>
      <c r="P1989">
        <v>1500</v>
      </c>
      <c r="S1989" s="35">
        <v>45777</v>
      </c>
      <c r="U1989">
        <v>1</v>
      </c>
      <c r="V1989">
        <v>1500</v>
      </c>
      <c r="W1989" t="s">
        <v>65</v>
      </c>
      <c r="X1989" t="s">
        <v>6113</v>
      </c>
      <c r="Y1989">
        <v>0</v>
      </c>
      <c r="Z1989">
        <v>0</v>
      </c>
      <c r="AA1989">
        <v>0</v>
      </c>
      <c r="AB1989">
        <v>0</v>
      </c>
      <c r="AC1989">
        <v>0</v>
      </c>
      <c r="AD1989">
        <v>0</v>
      </c>
      <c r="AG1989">
        <v>0</v>
      </c>
      <c r="AK1989" t="s">
        <v>63</v>
      </c>
      <c r="AL1989">
        <v>0</v>
      </c>
      <c r="AM1989" t="s">
        <v>63</v>
      </c>
      <c r="AP1989" t="s">
        <v>6114</v>
      </c>
      <c r="AQ1989" t="s">
        <v>6115</v>
      </c>
      <c r="AR1989" t="s">
        <v>24130</v>
      </c>
      <c r="AT1989">
        <v>0</v>
      </c>
      <c r="AU1989">
        <v>0</v>
      </c>
      <c r="AV1989">
        <v>0</v>
      </c>
      <c r="AW1989">
        <v>0</v>
      </c>
      <c r="AX1989">
        <v>0</v>
      </c>
      <c r="AY1989">
        <v>0</v>
      </c>
      <c r="BC1989" t="s">
        <v>63</v>
      </c>
      <c r="BG1989" t="s">
        <v>6115</v>
      </c>
      <c r="BJ1989" t="s">
        <v>6116</v>
      </c>
    </row>
    <row r="1990" spans="1:62" x14ac:dyDescent="0.35">
      <c r="A1990" t="s">
        <v>6117</v>
      </c>
      <c r="B1990">
        <v>10000</v>
      </c>
      <c r="C1990">
        <v>10000</v>
      </c>
      <c r="D1990">
        <v>45785</v>
      </c>
      <c r="E1990" t="s">
        <v>59</v>
      </c>
      <c r="F1990">
        <v>0.4306712962962963</v>
      </c>
      <c r="G1990" t="s">
        <v>6118</v>
      </c>
      <c r="H1990" t="s">
        <v>6119</v>
      </c>
      <c r="I1990">
        <v>1</v>
      </c>
      <c r="J1990" t="s">
        <v>63</v>
      </c>
      <c r="K1990">
        <v>88</v>
      </c>
      <c r="L1990" t="s">
        <v>6058</v>
      </c>
      <c r="M1990" t="s">
        <v>26406</v>
      </c>
      <c r="N1990" t="s">
        <v>144</v>
      </c>
      <c r="O1990" t="s">
        <v>3855</v>
      </c>
      <c r="P1990">
        <v>2300</v>
      </c>
      <c r="S1990" s="35">
        <v>45777</v>
      </c>
      <c r="U1990">
        <v>3</v>
      </c>
      <c r="V1990">
        <v>6900</v>
      </c>
      <c r="W1990" t="s">
        <v>65</v>
      </c>
      <c r="X1990" t="s">
        <v>6120</v>
      </c>
      <c r="Y1990">
        <v>0</v>
      </c>
      <c r="Z1990">
        <v>0</v>
      </c>
      <c r="AA1990">
        <v>0</v>
      </c>
      <c r="AB1990">
        <v>0</v>
      </c>
      <c r="AC1990">
        <v>0</v>
      </c>
      <c r="AD1990">
        <v>0</v>
      </c>
      <c r="AG1990">
        <v>0</v>
      </c>
      <c r="AK1990" t="s">
        <v>63</v>
      </c>
      <c r="AL1990">
        <v>0</v>
      </c>
      <c r="AM1990" t="s">
        <v>63</v>
      </c>
      <c r="AP1990" t="s">
        <v>6121</v>
      </c>
      <c r="AQ1990" t="s">
        <v>629</v>
      </c>
      <c r="AR1990" t="s">
        <v>26176</v>
      </c>
      <c r="AT1990">
        <v>0</v>
      </c>
      <c r="AU1990">
        <v>0</v>
      </c>
      <c r="AV1990">
        <v>0</v>
      </c>
      <c r="AW1990">
        <v>0</v>
      </c>
      <c r="AX1990">
        <v>0</v>
      </c>
      <c r="AY1990">
        <v>0</v>
      </c>
      <c r="BC1990" t="s">
        <v>63</v>
      </c>
      <c r="BG1990" t="s">
        <v>629</v>
      </c>
      <c r="BJ1990" t="s">
        <v>6122</v>
      </c>
    </row>
    <row r="1991" spans="1:62" x14ac:dyDescent="0.35">
      <c r="A1991" t="s">
        <v>6123</v>
      </c>
      <c r="B1991">
        <v>10000</v>
      </c>
      <c r="C1991">
        <v>10000</v>
      </c>
      <c r="D1991">
        <v>45786</v>
      </c>
      <c r="E1991" t="s">
        <v>59</v>
      </c>
      <c r="F1991" t="s">
        <v>6124</v>
      </c>
      <c r="G1991">
        <v>860909387547</v>
      </c>
      <c r="H1991" t="s">
        <v>6125</v>
      </c>
      <c r="I1991">
        <v>1</v>
      </c>
      <c r="J1991" t="s">
        <v>63</v>
      </c>
      <c r="K1991">
        <v>79</v>
      </c>
      <c r="L1991" t="s">
        <v>6076</v>
      </c>
      <c r="M1991" t="s">
        <v>26406</v>
      </c>
      <c r="N1991" t="s">
        <v>92</v>
      </c>
      <c r="O1991" t="s">
        <v>3828</v>
      </c>
      <c r="P1991">
        <v>1000</v>
      </c>
      <c r="Q1991">
        <f>(P1991/20)+30</f>
        <v>80</v>
      </c>
      <c r="R1991" s="34">
        <f>Q1991/60</f>
        <v>1.3333333333333333</v>
      </c>
      <c r="S1991" s="35">
        <v>45777</v>
      </c>
      <c r="U1991">
        <v>6</v>
      </c>
      <c r="V1991">
        <v>6000</v>
      </c>
      <c r="W1991" t="s">
        <v>65</v>
      </c>
      <c r="X1991" t="s">
        <v>6126</v>
      </c>
      <c r="Y1991">
        <v>0</v>
      </c>
      <c r="Z1991">
        <v>0</v>
      </c>
      <c r="AA1991">
        <v>0</v>
      </c>
      <c r="AB1991">
        <v>0</v>
      </c>
      <c r="AC1991">
        <v>0</v>
      </c>
      <c r="AD1991">
        <v>0</v>
      </c>
      <c r="AG1991">
        <v>0</v>
      </c>
      <c r="AK1991" t="s">
        <v>63</v>
      </c>
      <c r="AL1991">
        <v>0</v>
      </c>
      <c r="AM1991" t="s">
        <v>63</v>
      </c>
      <c r="AP1991" t="s">
        <v>6127</v>
      </c>
      <c r="AQ1991" t="s">
        <v>1859</v>
      </c>
      <c r="AR1991" t="s">
        <v>11385</v>
      </c>
      <c r="AT1991">
        <v>0</v>
      </c>
      <c r="AU1991">
        <v>0</v>
      </c>
      <c r="AV1991">
        <v>0</v>
      </c>
      <c r="AW1991">
        <v>0</v>
      </c>
      <c r="AX1991">
        <v>0</v>
      </c>
      <c r="AY1991">
        <v>0</v>
      </c>
      <c r="BC1991" t="s">
        <v>63</v>
      </c>
      <c r="BG1991" t="s">
        <v>1859</v>
      </c>
      <c r="BJ1991" t="s">
        <v>6128</v>
      </c>
    </row>
    <row r="1992" spans="1:62" x14ac:dyDescent="0.35">
      <c r="A1992" t="s">
        <v>6129</v>
      </c>
      <c r="B1992">
        <v>10000</v>
      </c>
      <c r="C1992">
        <v>20000</v>
      </c>
      <c r="D1992">
        <v>45786</v>
      </c>
      <c r="E1992" t="s">
        <v>59</v>
      </c>
      <c r="F1992" t="s">
        <v>6130</v>
      </c>
      <c r="G1992">
        <v>860909190918</v>
      </c>
      <c r="H1992" t="s">
        <v>6131</v>
      </c>
      <c r="I1992">
        <v>2</v>
      </c>
      <c r="J1992" t="s">
        <v>63</v>
      </c>
      <c r="K1992">
        <v>86</v>
      </c>
      <c r="L1992" t="s">
        <v>6043</v>
      </c>
      <c r="M1992" t="s">
        <v>26407</v>
      </c>
      <c r="N1992" t="s">
        <v>1696</v>
      </c>
      <c r="O1992" t="s">
        <v>3840</v>
      </c>
      <c r="P1992">
        <v>13000</v>
      </c>
      <c r="Q1992">
        <f t="shared" ref="Q1992:Q1994" si="517">(P1992/60)+30</f>
        <v>246.66666666666666</v>
      </c>
      <c r="R1992" s="34">
        <f t="shared" ref="R1992:R1994" si="518">Q1992/60</f>
        <v>4.1111111111111107</v>
      </c>
      <c r="S1992" s="35">
        <v>45777</v>
      </c>
      <c r="U1992">
        <v>1</v>
      </c>
      <c r="V1992">
        <v>13000</v>
      </c>
      <c r="W1992" t="s">
        <v>65</v>
      </c>
      <c r="X1992">
        <v>200717160001</v>
      </c>
      <c r="Y1992">
        <v>0</v>
      </c>
      <c r="Z1992">
        <v>0</v>
      </c>
      <c r="AA1992">
        <v>0</v>
      </c>
      <c r="AB1992">
        <v>0</v>
      </c>
      <c r="AC1992">
        <v>0</v>
      </c>
      <c r="AD1992">
        <v>0</v>
      </c>
      <c r="AG1992">
        <v>0</v>
      </c>
      <c r="AK1992" t="s">
        <v>63</v>
      </c>
      <c r="AL1992">
        <v>0</v>
      </c>
      <c r="AM1992" t="s">
        <v>63</v>
      </c>
      <c r="AP1992">
        <v>20071716</v>
      </c>
      <c r="AQ1992" t="s">
        <v>571</v>
      </c>
      <c r="AR1992" t="s">
        <v>14937</v>
      </c>
      <c r="AT1992">
        <v>0</v>
      </c>
      <c r="AU1992">
        <v>0</v>
      </c>
      <c r="AV1992">
        <v>0</v>
      </c>
      <c r="AW1992">
        <v>0</v>
      </c>
      <c r="AX1992">
        <v>0</v>
      </c>
      <c r="AY1992">
        <v>0</v>
      </c>
      <c r="BC1992" t="s">
        <v>63</v>
      </c>
      <c r="BG1992" t="s">
        <v>571</v>
      </c>
      <c r="BJ1992" t="s">
        <v>6132</v>
      </c>
    </row>
    <row r="1993" spans="1:62" x14ac:dyDescent="0.35">
      <c r="A1993" t="s">
        <v>6129</v>
      </c>
      <c r="B1993">
        <v>10000</v>
      </c>
      <c r="C1993">
        <v>30000</v>
      </c>
      <c r="D1993">
        <v>45786</v>
      </c>
      <c r="E1993" t="s">
        <v>59</v>
      </c>
      <c r="F1993" t="s">
        <v>6130</v>
      </c>
      <c r="G1993">
        <v>860909190918</v>
      </c>
      <c r="H1993" t="s">
        <v>6131</v>
      </c>
      <c r="I1993">
        <v>3</v>
      </c>
      <c r="J1993" t="s">
        <v>63</v>
      </c>
      <c r="K1993">
        <v>73</v>
      </c>
      <c r="L1993" t="s">
        <v>6042</v>
      </c>
      <c r="M1993" t="s">
        <v>26407</v>
      </c>
      <c r="N1993" t="s">
        <v>184</v>
      </c>
      <c r="O1993" t="s">
        <v>3845</v>
      </c>
      <c r="P1993">
        <v>13000</v>
      </c>
      <c r="Q1993">
        <f t="shared" si="517"/>
        <v>246.66666666666666</v>
      </c>
      <c r="R1993" s="34">
        <f t="shared" si="518"/>
        <v>4.1111111111111107</v>
      </c>
      <c r="S1993" s="35">
        <v>45777</v>
      </c>
      <c r="U1993">
        <v>1</v>
      </c>
      <c r="V1993">
        <v>13000</v>
      </c>
      <c r="W1993" t="s">
        <v>65</v>
      </c>
      <c r="X1993">
        <v>200717160001</v>
      </c>
      <c r="Y1993">
        <v>0</v>
      </c>
      <c r="Z1993">
        <v>0</v>
      </c>
      <c r="AA1993">
        <v>0</v>
      </c>
      <c r="AB1993">
        <v>0</v>
      </c>
      <c r="AC1993">
        <v>0</v>
      </c>
      <c r="AD1993">
        <v>0</v>
      </c>
      <c r="AG1993">
        <v>0</v>
      </c>
      <c r="AK1993" t="s">
        <v>63</v>
      </c>
      <c r="AL1993">
        <v>0</v>
      </c>
      <c r="AM1993" t="s">
        <v>63</v>
      </c>
      <c r="AP1993">
        <v>20071716</v>
      </c>
      <c r="AQ1993" t="s">
        <v>571</v>
      </c>
      <c r="AR1993" t="s">
        <v>14937</v>
      </c>
      <c r="AT1993">
        <v>0</v>
      </c>
      <c r="AU1993">
        <v>0</v>
      </c>
      <c r="AV1993">
        <v>0</v>
      </c>
      <c r="AW1993">
        <v>0</v>
      </c>
      <c r="AX1993">
        <v>0</v>
      </c>
      <c r="AY1993">
        <v>0</v>
      </c>
      <c r="BC1993" t="s">
        <v>63</v>
      </c>
      <c r="BG1993" t="s">
        <v>571</v>
      </c>
      <c r="BJ1993" t="s">
        <v>6132</v>
      </c>
    </row>
    <row r="1994" spans="1:62" x14ac:dyDescent="0.35">
      <c r="A1994" t="s">
        <v>6133</v>
      </c>
      <c r="B1994">
        <v>10000</v>
      </c>
      <c r="C1994">
        <v>30000</v>
      </c>
      <c r="D1994">
        <v>45786</v>
      </c>
      <c r="E1994" t="s">
        <v>59</v>
      </c>
      <c r="F1994" t="s">
        <v>6134</v>
      </c>
      <c r="G1994">
        <v>860909190918</v>
      </c>
      <c r="H1994" t="s">
        <v>6131</v>
      </c>
      <c r="I1994">
        <v>3</v>
      </c>
      <c r="J1994" t="s">
        <v>63</v>
      </c>
      <c r="K1994">
        <v>73</v>
      </c>
      <c r="L1994" t="s">
        <v>6042</v>
      </c>
      <c r="M1994" t="s">
        <v>26407</v>
      </c>
      <c r="N1994" t="s">
        <v>184</v>
      </c>
      <c r="O1994" t="s">
        <v>3845</v>
      </c>
      <c r="P1994">
        <v>13000</v>
      </c>
      <c r="Q1994">
        <f t="shared" si="517"/>
        <v>246.66666666666666</v>
      </c>
      <c r="R1994" s="34">
        <f t="shared" si="518"/>
        <v>4.1111111111111107</v>
      </c>
      <c r="S1994" s="35">
        <v>45777</v>
      </c>
      <c r="U1994">
        <v>1</v>
      </c>
      <c r="V1994">
        <v>13000</v>
      </c>
      <c r="W1994" t="s">
        <v>65</v>
      </c>
      <c r="X1994">
        <v>200699050001</v>
      </c>
      <c r="Y1994">
        <v>0</v>
      </c>
      <c r="Z1994">
        <v>0</v>
      </c>
      <c r="AA1994">
        <v>0</v>
      </c>
      <c r="AB1994">
        <v>0</v>
      </c>
      <c r="AC1994">
        <v>0</v>
      </c>
      <c r="AD1994">
        <v>0</v>
      </c>
      <c r="AG1994">
        <v>0</v>
      </c>
      <c r="AK1994" t="s">
        <v>63</v>
      </c>
      <c r="AL1994">
        <v>0</v>
      </c>
      <c r="AM1994" t="s">
        <v>63</v>
      </c>
      <c r="AP1994">
        <v>20069905</v>
      </c>
      <c r="AQ1994" t="s">
        <v>571</v>
      </c>
      <c r="AR1994" t="s">
        <v>14937</v>
      </c>
      <c r="AT1994">
        <v>0</v>
      </c>
      <c r="AU1994">
        <v>0</v>
      </c>
      <c r="AV1994">
        <v>0</v>
      </c>
      <c r="AW1994">
        <v>0</v>
      </c>
      <c r="AX1994">
        <v>0</v>
      </c>
      <c r="AY1994">
        <v>0</v>
      </c>
      <c r="BC1994" t="s">
        <v>63</v>
      </c>
      <c r="BG1994" t="s">
        <v>571</v>
      </c>
      <c r="BJ1994" t="s">
        <v>6135</v>
      </c>
    </row>
    <row r="1995" spans="1:62" x14ac:dyDescent="0.35">
      <c r="A1995" t="s">
        <v>6136</v>
      </c>
      <c r="B1995">
        <v>10000</v>
      </c>
      <c r="C1995">
        <v>10000</v>
      </c>
      <c r="D1995">
        <v>45783</v>
      </c>
      <c r="E1995" t="s">
        <v>59</v>
      </c>
      <c r="F1995" t="s">
        <v>6137</v>
      </c>
      <c r="G1995" t="s">
        <v>1428</v>
      </c>
      <c r="H1995" t="s">
        <v>1429</v>
      </c>
      <c r="I1995">
        <v>1</v>
      </c>
      <c r="J1995" t="s">
        <v>63</v>
      </c>
      <c r="K1995">
        <v>78</v>
      </c>
      <c r="L1995" t="s">
        <v>6047</v>
      </c>
      <c r="M1995" t="s">
        <v>26405</v>
      </c>
      <c r="N1995" t="s">
        <v>216</v>
      </c>
      <c r="O1995" t="s">
        <v>3803</v>
      </c>
      <c r="P1995">
        <v>2750</v>
      </c>
      <c r="Q1995">
        <f>(P1995/40)+45</f>
        <v>113.75</v>
      </c>
      <c r="R1995" s="34">
        <f>Q1995/60</f>
        <v>1.8958333333333333</v>
      </c>
      <c r="S1995" s="35">
        <v>45777</v>
      </c>
      <c r="U1995">
        <v>16</v>
      </c>
      <c r="V1995">
        <v>44000</v>
      </c>
      <c r="W1995" t="s">
        <v>65</v>
      </c>
      <c r="X1995" t="s">
        <v>1353</v>
      </c>
      <c r="Y1995">
        <v>0</v>
      </c>
      <c r="Z1995">
        <v>0</v>
      </c>
      <c r="AA1995">
        <v>0</v>
      </c>
      <c r="AB1995">
        <v>0</v>
      </c>
      <c r="AC1995">
        <v>0</v>
      </c>
      <c r="AD1995">
        <v>0</v>
      </c>
      <c r="AG1995">
        <v>0</v>
      </c>
      <c r="AK1995" t="s">
        <v>63</v>
      </c>
      <c r="AL1995">
        <v>0</v>
      </c>
      <c r="AM1995" t="s">
        <v>63</v>
      </c>
      <c r="AP1995" t="s">
        <v>1354</v>
      </c>
      <c r="AQ1995" t="s">
        <v>170</v>
      </c>
      <c r="AR1995" t="s">
        <v>21526</v>
      </c>
      <c r="AT1995">
        <v>0</v>
      </c>
      <c r="AU1995">
        <v>0</v>
      </c>
      <c r="AV1995">
        <v>0</v>
      </c>
      <c r="AW1995">
        <v>0</v>
      </c>
      <c r="AX1995">
        <v>0</v>
      </c>
      <c r="AY1995">
        <v>0</v>
      </c>
      <c r="BC1995" t="s">
        <v>63</v>
      </c>
      <c r="BG1995" t="s">
        <v>170</v>
      </c>
      <c r="BJ1995" t="s">
        <v>6138</v>
      </c>
    </row>
    <row r="1996" spans="1:62" x14ac:dyDescent="0.35">
      <c r="A1996" t="s">
        <v>4434</v>
      </c>
      <c r="B1996">
        <v>10000</v>
      </c>
      <c r="C1996">
        <v>20000</v>
      </c>
      <c r="D1996">
        <v>45782</v>
      </c>
      <c r="E1996" t="s">
        <v>59</v>
      </c>
      <c r="F1996" t="s">
        <v>1561</v>
      </c>
      <c r="G1996" t="s">
        <v>4435</v>
      </c>
      <c r="H1996" t="s">
        <v>3198</v>
      </c>
      <c r="I1996">
        <v>1</v>
      </c>
      <c r="J1996" t="s">
        <v>63</v>
      </c>
      <c r="K1996">
        <v>62</v>
      </c>
      <c r="L1996" t="s">
        <v>6066</v>
      </c>
      <c r="M1996" t="s">
        <v>26408</v>
      </c>
      <c r="N1996" t="s">
        <v>830</v>
      </c>
      <c r="O1996" t="s">
        <v>3852</v>
      </c>
      <c r="P1996">
        <v>60000</v>
      </c>
      <c r="Q1996">
        <f>(P1996/50)+45</f>
        <v>1245</v>
      </c>
      <c r="R1996" s="34">
        <f>Q1996/60</f>
        <v>20.75</v>
      </c>
      <c r="S1996" s="35">
        <v>45777</v>
      </c>
      <c r="U1996">
        <v>1</v>
      </c>
      <c r="V1996">
        <v>60000</v>
      </c>
      <c r="W1996" t="s">
        <v>65</v>
      </c>
      <c r="X1996" t="s">
        <v>3199</v>
      </c>
      <c r="Y1996">
        <v>0</v>
      </c>
      <c r="Z1996">
        <v>0</v>
      </c>
      <c r="AA1996">
        <v>0</v>
      </c>
      <c r="AB1996">
        <v>0</v>
      </c>
      <c r="AC1996">
        <v>0</v>
      </c>
      <c r="AD1996">
        <v>0</v>
      </c>
      <c r="AG1996">
        <v>0</v>
      </c>
      <c r="AK1996" t="s">
        <v>63</v>
      </c>
      <c r="AL1996">
        <v>0</v>
      </c>
      <c r="AM1996" t="s">
        <v>63</v>
      </c>
      <c r="AP1996" t="s">
        <v>3200</v>
      </c>
      <c r="AQ1996" t="s">
        <v>170</v>
      </c>
      <c r="AR1996" t="s">
        <v>21526</v>
      </c>
      <c r="AT1996">
        <v>0</v>
      </c>
      <c r="AU1996">
        <v>0</v>
      </c>
      <c r="AV1996">
        <v>0</v>
      </c>
      <c r="AW1996">
        <v>0</v>
      </c>
      <c r="AX1996">
        <v>0</v>
      </c>
      <c r="AY1996">
        <v>0</v>
      </c>
      <c r="BC1996" t="s">
        <v>63</v>
      </c>
      <c r="BG1996" t="s">
        <v>170</v>
      </c>
      <c r="BJ1996" t="s">
        <v>4436</v>
      </c>
    </row>
    <row r="1997" spans="1:62" x14ac:dyDescent="0.35">
      <c r="A1997" t="s">
        <v>6139</v>
      </c>
      <c r="B1997">
        <v>10000</v>
      </c>
      <c r="C1997">
        <v>10000</v>
      </c>
      <c r="D1997">
        <v>45783</v>
      </c>
      <c r="E1997" t="s">
        <v>59</v>
      </c>
      <c r="F1997">
        <v>0.46078703703703705</v>
      </c>
      <c r="G1997" t="s">
        <v>6140</v>
      </c>
      <c r="H1997" t="s">
        <v>4158</v>
      </c>
      <c r="I1997">
        <v>1</v>
      </c>
      <c r="J1997" t="s">
        <v>63</v>
      </c>
      <c r="K1997">
        <v>88</v>
      </c>
      <c r="L1997" t="s">
        <v>6058</v>
      </c>
      <c r="M1997" t="s">
        <v>26406</v>
      </c>
      <c r="N1997" t="s">
        <v>144</v>
      </c>
      <c r="O1997" t="s">
        <v>3855</v>
      </c>
      <c r="P1997">
        <v>1000</v>
      </c>
      <c r="S1997" s="35">
        <v>45777</v>
      </c>
      <c r="U1997">
        <v>1</v>
      </c>
      <c r="V1997">
        <v>1000</v>
      </c>
      <c r="W1997" t="s">
        <v>65</v>
      </c>
      <c r="X1997">
        <v>190031810001</v>
      </c>
      <c r="Y1997">
        <v>0</v>
      </c>
      <c r="Z1997">
        <v>0</v>
      </c>
      <c r="AA1997">
        <v>0</v>
      </c>
      <c r="AB1997">
        <v>0</v>
      </c>
      <c r="AC1997">
        <v>0</v>
      </c>
      <c r="AD1997">
        <v>0</v>
      </c>
      <c r="AG1997">
        <v>0</v>
      </c>
      <c r="AK1997" t="s">
        <v>63</v>
      </c>
      <c r="AL1997">
        <v>0</v>
      </c>
      <c r="AM1997" t="s">
        <v>63</v>
      </c>
      <c r="AP1997">
        <v>19003181</v>
      </c>
      <c r="AQ1997" t="s">
        <v>282</v>
      </c>
      <c r="AR1997" t="s">
        <v>14518</v>
      </c>
      <c r="AT1997">
        <v>0</v>
      </c>
      <c r="AU1997">
        <v>0</v>
      </c>
      <c r="AV1997">
        <v>0</v>
      </c>
      <c r="AW1997">
        <v>0</v>
      </c>
      <c r="AX1997">
        <v>0</v>
      </c>
      <c r="AY1997">
        <v>0</v>
      </c>
      <c r="BC1997" t="s">
        <v>63</v>
      </c>
      <c r="BG1997" t="s">
        <v>282</v>
      </c>
      <c r="BJ1997" t="s">
        <v>6141</v>
      </c>
    </row>
    <row r="1998" spans="1:62" x14ac:dyDescent="0.35">
      <c r="A1998" t="s">
        <v>4328</v>
      </c>
      <c r="B1998">
        <v>10000</v>
      </c>
      <c r="C1998">
        <v>10000</v>
      </c>
      <c r="D1998">
        <v>45779</v>
      </c>
      <c r="E1998" t="s">
        <v>59</v>
      </c>
      <c r="F1998" t="s">
        <v>1441</v>
      </c>
      <c r="G1998" t="s">
        <v>4329</v>
      </c>
      <c r="I1998">
        <v>1</v>
      </c>
      <c r="J1998" t="s">
        <v>183</v>
      </c>
      <c r="K1998">
        <v>61</v>
      </c>
      <c r="L1998" t="s">
        <v>6046</v>
      </c>
      <c r="M1998" t="s">
        <v>26405</v>
      </c>
      <c r="N1998" t="s">
        <v>209</v>
      </c>
      <c r="O1998" t="s">
        <v>3802</v>
      </c>
      <c r="P1998">
        <v>2000</v>
      </c>
      <c r="Q1998">
        <f>(P1998/50)+45</f>
        <v>85</v>
      </c>
      <c r="R1998" s="34">
        <f>Q1998/60</f>
        <v>1.4166666666666667</v>
      </c>
      <c r="S1998" s="35">
        <v>45777</v>
      </c>
      <c r="U1998">
        <v>1</v>
      </c>
      <c r="V1998">
        <v>2000</v>
      </c>
      <c r="W1998" t="s">
        <v>65</v>
      </c>
      <c r="X1998" t="s">
        <v>4331</v>
      </c>
      <c r="Y1998">
        <v>0</v>
      </c>
      <c r="Z1998">
        <v>2000</v>
      </c>
      <c r="AA1998">
        <v>0</v>
      </c>
      <c r="AB1998">
        <v>0</v>
      </c>
      <c r="AC1998">
        <v>0</v>
      </c>
      <c r="AD1998">
        <v>0</v>
      </c>
      <c r="AG1998">
        <v>0</v>
      </c>
      <c r="AP1998" t="s">
        <v>4332</v>
      </c>
      <c r="AQ1998" t="s">
        <v>1615</v>
      </c>
      <c r="AR1998" t="s">
        <v>14585</v>
      </c>
      <c r="AT1998">
        <v>0</v>
      </c>
      <c r="AU1998">
        <v>0</v>
      </c>
      <c r="AV1998">
        <v>0</v>
      </c>
      <c r="AW1998">
        <v>0</v>
      </c>
      <c r="AX1998">
        <v>0</v>
      </c>
      <c r="AY1998">
        <v>0</v>
      </c>
      <c r="BC1998" t="s">
        <v>63</v>
      </c>
      <c r="BD1998" t="s">
        <v>6142</v>
      </c>
      <c r="BE1998">
        <v>0</v>
      </c>
      <c r="BG1998" t="s">
        <v>1615</v>
      </c>
      <c r="BJ1998" t="s">
        <v>4333</v>
      </c>
    </row>
    <row r="1999" spans="1:62" x14ac:dyDescent="0.35">
      <c r="A1999" t="s">
        <v>4382</v>
      </c>
      <c r="B1999">
        <v>10000</v>
      </c>
      <c r="C1999">
        <v>10000</v>
      </c>
      <c r="D1999">
        <v>45779</v>
      </c>
      <c r="E1999" t="s">
        <v>59</v>
      </c>
      <c r="F1999" t="s">
        <v>4383</v>
      </c>
      <c r="G1999" t="s">
        <v>4079</v>
      </c>
      <c r="I1999">
        <v>1</v>
      </c>
      <c r="J1999" t="s">
        <v>183</v>
      </c>
      <c r="K1999">
        <v>72</v>
      </c>
      <c r="L1999" t="s">
        <v>6056</v>
      </c>
      <c r="M1999" t="s">
        <v>26406</v>
      </c>
      <c r="N1999" t="s">
        <v>869</v>
      </c>
      <c r="O1999" t="s">
        <v>3829</v>
      </c>
      <c r="P1999">
        <v>4000</v>
      </c>
      <c r="S1999" s="35">
        <v>45777</v>
      </c>
      <c r="U1999">
        <v>6</v>
      </c>
      <c r="V1999">
        <v>24000</v>
      </c>
      <c r="W1999" t="s">
        <v>65</v>
      </c>
      <c r="X1999" t="s">
        <v>4384</v>
      </c>
      <c r="Y1999">
        <v>0</v>
      </c>
      <c r="Z1999">
        <v>20000</v>
      </c>
      <c r="AA1999">
        <v>4000</v>
      </c>
      <c r="AB1999">
        <v>0</v>
      </c>
      <c r="AC1999">
        <v>0</v>
      </c>
      <c r="AD1999">
        <v>0</v>
      </c>
      <c r="AG1999">
        <v>0</v>
      </c>
      <c r="AP1999" t="s">
        <v>4385</v>
      </c>
      <c r="AQ1999" t="s">
        <v>162</v>
      </c>
      <c r="AR1999" t="s">
        <v>8373</v>
      </c>
      <c r="AT1999">
        <v>0</v>
      </c>
      <c r="AU1999">
        <v>0</v>
      </c>
      <c r="AV1999">
        <v>0</v>
      </c>
      <c r="AW1999">
        <v>0</v>
      </c>
      <c r="AX1999">
        <v>0</v>
      </c>
      <c r="AY1999">
        <v>0</v>
      </c>
      <c r="BC1999" t="s">
        <v>63</v>
      </c>
      <c r="BD1999" t="s">
        <v>6143</v>
      </c>
      <c r="BE1999">
        <v>0</v>
      </c>
      <c r="BG1999" t="s">
        <v>162</v>
      </c>
      <c r="BJ1999" t="s">
        <v>870</v>
      </c>
    </row>
    <row r="2000" spans="1:62" x14ac:dyDescent="0.35">
      <c r="A2000" t="s">
        <v>4270</v>
      </c>
      <c r="B2000">
        <v>10000</v>
      </c>
      <c r="C2000">
        <v>10000</v>
      </c>
      <c r="D2000">
        <v>45777</v>
      </c>
      <c r="E2000" t="s">
        <v>59</v>
      </c>
      <c r="F2000" t="s">
        <v>4271</v>
      </c>
      <c r="G2000" t="s">
        <v>339</v>
      </c>
      <c r="I2000">
        <v>1</v>
      </c>
      <c r="J2000" t="s">
        <v>183</v>
      </c>
      <c r="K2000">
        <v>78</v>
      </c>
      <c r="L2000" t="s">
        <v>6047</v>
      </c>
      <c r="M2000" t="s">
        <v>26405</v>
      </c>
      <c r="N2000" t="s">
        <v>216</v>
      </c>
      <c r="O2000" t="s">
        <v>3803</v>
      </c>
      <c r="P2000">
        <v>100</v>
      </c>
      <c r="Q2000">
        <f t="shared" ref="Q2000:Q2003" si="519">(P2000/40)+45</f>
        <v>47.5</v>
      </c>
      <c r="R2000" s="34">
        <f t="shared" ref="R2000:R2003" si="520">Q2000/60</f>
        <v>0.79166666666666663</v>
      </c>
      <c r="S2000" s="35">
        <v>45777</v>
      </c>
      <c r="U2000">
        <v>1</v>
      </c>
      <c r="V2000">
        <v>100</v>
      </c>
      <c r="W2000" t="s">
        <v>65</v>
      </c>
      <c r="X2000" t="s">
        <v>4273</v>
      </c>
      <c r="Y2000">
        <v>0</v>
      </c>
      <c r="Z2000">
        <v>100</v>
      </c>
      <c r="AA2000">
        <v>0</v>
      </c>
      <c r="AB2000">
        <v>0</v>
      </c>
      <c r="AC2000">
        <v>0</v>
      </c>
      <c r="AD2000">
        <v>0</v>
      </c>
      <c r="AG2000">
        <v>0</v>
      </c>
      <c r="AP2000" t="s">
        <v>4274</v>
      </c>
      <c r="AQ2000" t="s">
        <v>3973</v>
      </c>
      <c r="AR2000" t="s">
        <v>9044</v>
      </c>
      <c r="AT2000">
        <v>0</v>
      </c>
      <c r="AU2000">
        <v>0</v>
      </c>
      <c r="AV2000">
        <v>0</v>
      </c>
      <c r="AW2000">
        <v>0</v>
      </c>
      <c r="AX2000">
        <v>0</v>
      </c>
      <c r="AY2000">
        <v>0</v>
      </c>
      <c r="BC2000" t="s">
        <v>63</v>
      </c>
      <c r="BD2000" t="s">
        <v>6144</v>
      </c>
      <c r="BE2000">
        <v>0</v>
      </c>
      <c r="BG2000" t="s">
        <v>3973</v>
      </c>
      <c r="BJ2000" t="s">
        <v>4275</v>
      </c>
    </row>
    <row r="2001" spans="1:62" x14ac:dyDescent="0.35">
      <c r="A2001" t="s">
        <v>4334</v>
      </c>
      <c r="B2001">
        <v>10000</v>
      </c>
      <c r="C2001">
        <v>20000</v>
      </c>
      <c r="D2001">
        <v>45779</v>
      </c>
      <c r="E2001" t="s">
        <v>59</v>
      </c>
      <c r="F2001" t="s">
        <v>4335</v>
      </c>
      <c r="G2001" t="s">
        <v>1428</v>
      </c>
      <c r="I2001">
        <v>2</v>
      </c>
      <c r="J2001" t="s">
        <v>183</v>
      </c>
      <c r="K2001">
        <v>63</v>
      </c>
      <c r="L2001" t="s">
        <v>6051</v>
      </c>
      <c r="M2001" t="s">
        <v>26408</v>
      </c>
      <c r="N2001" t="s">
        <v>136</v>
      </c>
      <c r="O2001" t="s">
        <v>3850</v>
      </c>
      <c r="P2001">
        <v>7500</v>
      </c>
      <c r="Q2001">
        <f t="shared" si="519"/>
        <v>232.5</v>
      </c>
      <c r="R2001" s="34">
        <f t="shared" si="520"/>
        <v>3.875</v>
      </c>
      <c r="S2001" s="35">
        <v>45777</v>
      </c>
      <c r="U2001">
        <v>16</v>
      </c>
      <c r="V2001">
        <v>120000</v>
      </c>
      <c r="W2001" t="s">
        <v>65</v>
      </c>
      <c r="X2001" t="s">
        <v>1353</v>
      </c>
      <c r="Y2001">
        <v>0</v>
      </c>
      <c r="Z2001">
        <v>120000</v>
      </c>
      <c r="AA2001">
        <v>0</v>
      </c>
      <c r="AB2001">
        <v>0</v>
      </c>
      <c r="AC2001">
        <v>0</v>
      </c>
      <c r="AD2001">
        <v>0</v>
      </c>
      <c r="AG2001">
        <v>0</v>
      </c>
      <c r="AP2001" t="s">
        <v>1354</v>
      </c>
      <c r="AQ2001" t="s">
        <v>275</v>
      </c>
      <c r="AR2001" t="s">
        <v>21306</v>
      </c>
      <c r="AT2001">
        <v>0</v>
      </c>
      <c r="AU2001">
        <v>0</v>
      </c>
      <c r="AV2001">
        <v>0</v>
      </c>
      <c r="AW2001">
        <v>0</v>
      </c>
      <c r="AX2001">
        <v>0</v>
      </c>
      <c r="AY2001">
        <v>0</v>
      </c>
      <c r="BC2001" t="s">
        <v>63</v>
      </c>
      <c r="BD2001" t="s">
        <v>6145</v>
      </c>
      <c r="BE2001">
        <v>0</v>
      </c>
      <c r="BG2001" t="s">
        <v>275</v>
      </c>
      <c r="BJ2001" t="s">
        <v>4336</v>
      </c>
    </row>
    <row r="2002" spans="1:62" x14ac:dyDescent="0.35">
      <c r="A2002" t="s">
        <v>6146</v>
      </c>
      <c r="B2002">
        <v>10000</v>
      </c>
      <c r="C2002">
        <v>10000</v>
      </c>
      <c r="D2002">
        <v>45783</v>
      </c>
      <c r="E2002" t="s">
        <v>59</v>
      </c>
      <c r="F2002" t="s">
        <v>6147</v>
      </c>
      <c r="G2002" t="s">
        <v>1428</v>
      </c>
      <c r="I2002">
        <v>1</v>
      </c>
      <c r="J2002" t="s">
        <v>183</v>
      </c>
      <c r="K2002">
        <v>78</v>
      </c>
      <c r="L2002" t="s">
        <v>6047</v>
      </c>
      <c r="M2002" t="s">
        <v>26405</v>
      </c>
      <c r="N2002" t="s">
        <v>216</v>
      </c>
      <c r="O2002" t="s">
        <v>3803</v>
      </c>
      <c r="P2002">
        <v>8000</v>
      </c>
      <c r="Q2002">
        <f t="shared" si="519"/>
        <v>245</v>
      </c>
      <c r="R2002" s="34">
        <f t="shared" si="520"/>
        <v>4.083333333333333</v>
      </c>
      <c r="S2002" s="35">
        <v>45777</v>
      </c>
      <c r="U2002">
        <v>16</v>
      </c>
      <c r="V2002">
        <v>128000</v>
      </c>
      <c r="W2002" t="s">
        <v>65</v>
      </c>
      <c r="X2002" t="s">
        <v>1353</v>
      </c>
      <c r="Y2002">
        <v>0</v>
      </c>
      <c r="Z2002">
        <v>120000</v>
      </c>
      <c r="AA2002">
        <v>8000</v>
      </c>
      <c r="AB2002">
        <v>0</v>
      </c>
      <c r="AC2002">
        <v>0</v>
      </c>
      <c r="AD2002">
        <v>0</v>
      </c>
      <c r="AG2002">
        <v>0</v>
      </c>
      <c r="AP2002" t="s">
        <v>1354</v>
      </c>
      <c r="AQ2002" t="s">
        <v>275</v>
      </c>
      <c r="AR2002" t="s">
        <v>21306</v>
      </c>
      <c r="AT2002">
        <v>0</v>
      </c>
      <c r="AU2002">
        <v>0</v>
      </c>
      <c r="AV2002">
        <v>0</v>
      </c>
      <c r="AW2002">
        <v>0</v>
      </c>
      <c r="AX2002">
        <v>0</v>
      </c>
      <c r="AY2002">
        <v>0</v>
      </c>
      <c r="BC2002" t="s">
        <v>63</v>
      </c>
      <c r="BD2002" t="s">
        <v>6148</v>
      </c>
      <c r="BE2002">
        <v>0</v>
      </c>
      <c r="BG2002" t="s">
        <v>275</v>
      </c>
      <c r="BJ2002" t="s">
        <v>6149</v>
      </c>
    </row>
    <row r="2003" spans="1:62" x14ac:dyDescent="0.35">
      <c r="A2003" t="s">
        <v>4337</v>
      </c>
      <c r="B2003">
        <v>10000</v>
      </c>
      <c r="C2003">
        <v>10000</v>
      </c>
      <c r="D2003">
        <v>45779</v>
      </c>
      <c r="E2003" t="s">
        <v>59</v>
      </c>
      <c r="F2003" t="s">
        <v>1441</v>
      </c>
      <c r="G2003" t="s">
        <v>4305</v>
      </c>
      <c r="I2003">
        <v>1</v>
      </c>
      <c r="J2003" t="s">
        <v>183</v>
      </c>
      <c r="K2003">
        <v>46</v>
      </c>
      <c r="L2003" t="s">
        <v>6049</v>
      </c>
      <c r="M2003" t="s">
        <v>26405</v>
      </c>
      <c r="N2003" t="s">
        <v>231</v>
      </c>
      <c r="O2003" t="s">
        <v>3809</v>
      </c>
      <c r="P2003">
        <v>3000</v>
      </c>
      <c r="Q2003">
        <f t="shared" si="519"/>
        <v>120</v>
      </c>
      <c r="R2003" s="34">
        <f t="shared" si="520"/>
        <v>2</v>
      </c>
      <c r="S2003" s="35">
        <v>45777</v>
      </c>
      <c r="U2003">
        <v>1</v>
      </c>
      <c r="V2003">
        <v>3000</v>
      </c>
      <c r="W2003" t="s">
        <v>65</v>
      </c>
      <c r="X2003" t="s">
        <v>1816</v>
      </c>
      <c r="Y2003">
        <v>0</v>
      </c>
      <c r="Z2003">
        <v>3000</v>
      </c>
      <c r="AA2003">
        <v>0</v>
      </c>
      <c r="AB2003">
        <v>0</v>
      </c>
      <c r="AC2003">
        <v>0</v>
      </c>
      <c r="AD2003">
        <v>0</v>
      </c>
      <c r="AG2003">
        <v>0</v>
      </c>
      <c r="AP2003" t="s">
        <v>1817</v>
      </c>
      <c r="AQ2003" t="s">
        <v>465</v>
      </c>
      <c r="AR2003" t="s">
        <v>15009</v>
      </c>
      <c r="AT2003">
        <v>0</v>
      </c>
      <c r="AU2003">
        <v>0</v>
      </c>
      <c r="AV2003">
        <v>0</v>
      </c>
      <c r="AW2003">
        <v>0</v>
      </c>
      <c r="AX2003">
        <v>0</v>
      </c>
      <c r="AY2003">
        <v>0</v>
      </c>
      <c r="BC2003" t="s">
        <v>63</v>
      </c>
      <c r="BD2003" t="s">
        <v>6150</v>
      </c>
      <c r="BE2003">
        <v>0</v>
      </c>
      <c r="BG2003" t="s">
        <v>465</v>
      </c>
      <c r="BJ2003" t="s">
        <v>2678</v>
      </c>
    </row>
    <row r="2004" spans="1:62" x14ac:dyDescent="0.35">
      <c r="A2004" t="s">
        <v>4386</v>
      </c>
      <c r="B2004">
        <v>10000</v>
      </c>
      <c r="C2004">
        <v>10000</v>
      </c>
      <c r="D2004">
        <v>45779</v>
      </c>
      <c r="E2004" t="s">
        <v>59</v>
      </c>
      <c r="F2004" t="s">
        <v>4387</v>
      </c>
      <c r="G2004" t="s">
        <v>4388</v>
      </c>
      <c r="I2004">
        <v>1</v>
      </c>
      <c r="J2004" t="s">
        <v>183</v>
      </c>
      <c r="K2004">
        <v>12</v>
      </c>
      <c r="L2004" t="s">
        <v>6062</v>
      </c>
      <c r="M2004" t="s">
        <v>26405</v>
      </c>
      <c r="N2004" t="s">
        <v>462</v>
      </c>
      <c r="O2004" t="s">
        <v>3804</v>
      </c>
      <c r="P2004">
        <v>30000</v>
      </c>
      <c r="Q2004">
        <f>(P2004/50)+45</f>
        <v>645</v>
      </c>
      <c r="R2004" s="34">
        <f>Q2004/60</f>
        <v>10.75</v>
      </c>
      <c r="S2004" s="35">
        <v>45777</v>
      </c>
      <c r="U2004">
        <v>1</v>
      </c>
      <c r="V2004">
        <v>30000</v>
      </c>
      <c r="W2004" t="s">
        <v>65</v>
      </c>
      <c r="X2004" t="s">
        <v>2448</v>
      </c>
      <c r="Y2004">
        <v>0</v>
      </c>
      <c r="Z2004">
        <v>30000</v>
      </c>
      <c r="AA2004">
        <v>0</v>
      </c>
      <c r="AB2004">
        <v>0</v>
      </c>
      <c r="AC2004">
        <v>0</v>
      </c>
      <c r="AD2004">
        <v>0</v>
      </c>
      <c r="AG2004">
        <v>0</v>
      </c>
      <c r="AP2004" t="s">
        <v>2449</v>
      </c>
      <c r="AQ2004" t="s">
        <v>465</v>
      </c>
      <c r="AR2004" t="s">
        <v>15009</v>
      </c>
      <c r="AT2004">
        <v>0</v>
      </c>
      <c r="AU2004">
        <v>0</v>
      </c>
      <c r="AV2004">
        <v>0</v>
      </c>
      <c r="AW2004">
        <v>0</v>
      </c>
      <c r="AX2004">
        <v>0</v>
      </c>
      <c r="AY2004">
        <v>0</v>
      </c>
      <c r="BC2004" t="s">
        <v>63</v>
      </c>
      <c r="BD2004" t="s">
        <v>6151</v>
      </c>
      <c r="BE2004">
        <v>0</v>
      </c>
      <c r="BG2004" t="s">
        <v>465</v>
      </c>
      <c r="BJ2004" t="s">
        <v>2678</v>
      </c>
    </row>
    <row r="2005" spans="1:62" x14ac:dyDescent="0.35">
      <c r="A2005" t="s">
        <v>4886</v>
      </c>
      <c r="B2005">
        <v>10000</v>
      </c>
      <c r="C2005">
        <v>30000</v>
      </c>
      <c r="D2005">
        <v>45782</v>
      </c>
      <c r="E2005" t="s">
        <v>59</v>
      </c>
      <c r="F2005">
        <v>0.48427083333333332</v>
      </c>
      <c r="G2005">
        <v>10620258104</v>
      </c>
      <c r="I2005">
        <v>3</v>
      </c>
      <c r="J2005" t="s">
        <v>183</v>
      </c>
      <c r="K2005">
        <v>85</v>
      </c>
      <c r="L2005" t="s">
        <v>6060</v>
      </c>
      <c r="M2005" t="s">
        <v>26410</v>
      </c>
      <c r="N2005" t="s">
        <v>940</v>
      </c>
      <c r="O2005" t="s">
        <v>3864</v>
      </c>
      <c r="P2005">
        <v>3637</v>
      </c>
      <c r="S2005" s="35">
        <v>45777</v>
      </c>
      <c r="U2005">
        <v>11</v>
      </c>
      <c r="V2005">
        <v>40007</v>
      </c>
      <c r="W2005" t="s">
        <v>65</v>
      </c>
      <c r="X2005" t="s">
        <v>4397</v>
      </c>
      <c r="Y2005">
        <v>0</v>
      </c>
      <c r="Z2005">
        <v>40000</v>
      </c>
      <c r="AA2005">
        <v>7</v>
      </c>
      <c r="AB2005">
        <v>0</v>
      </c>
      <c r="AC2005">
        <v>0</v>
      </c>
      <c r="AD2005">
        <v>0</v>
      </c>
      <c r="AG2005">
        <v>0</v>
      </c>
      <c r="AP2005" t="s">
        <v>4398</v>
      </c>
      <c r="AQ2005" t="s">
        <v>108</v>
      </c>
      <c r="AR2005" t="s">
        <v>13404</v>
      </c>
      <c r="AT2005">
        <v>0</v>
      </c>
      <c r="AU2005">
        <v>0</v>
      </c>
      <c r="AV2005">
        <v>0</v>
      </c>
      <c r="AW2005">
        <v>0</v>
      </c>
      <c r="AX2005">
        <v>0</v>
      </c>
      <c r="AY2005">
        <v>0</v>
      </c>
      <c r="BC2005" t="s">
        <v>63</v>
      </c>
      <c r="BD2005" t="s">
        <v>6152</v>
      </c>
      <c r="BE2005">
        <v>0</v>
      </c>
      <c r="BG2005" t="s">
        <v>108</v>
      </c>
      <c r="BJ2005" t="s">
        <v>4887</v>
      </c>
    </row>
    <row r="2006" spans="1:62" x14ac:dyDescent="0.35">
      <c r="A2006" t="s">
        <v>4888</v>
      </c>
      <c r="B2006">
        <v>10000</v>
      </c>
      <c r="C2006">
        <v>30000</v>
      </c>
      <c r="D2006">
        <v>45782</v>
      </c>
      <c r="E2006" t="s">
        <v>59</v>
      </c>
      <c r="F2006">
        <v>0.48427083333333332</v>
      </c>
      <c r="G2006">
        <v>1062058100</v>
      </c>
      <c r="I2006">
        <v>3</v>
      </c>
      <c r="J2006" t="s">
        <v>183</v>
      </c>
      <c r="K2006">
        <v>85</v>
      </c>
      <c r="L2006" t="s">
        <v>6060</v>
      </c>
      <c r="M2006" t="s">
        <v>26410</v>
      </c>
      <c r="N2006" t="s">
        <v>940</v>
      </c>
      <c r="O2006" t="s">
        <v>3864</v>
      </c>
      <c r="P2006">
        <v>1819</v>
      </c>
      <c r="S2006" s="35">
        <v>45777</v>
      </c>
      <c r="U2006">
        <v>11</v>
      </c>
      <c r="V2006">
        <v>20009</v>
      </c>
      <c r="W2006" t="s">
        <v>65</v>
      </c>
      <c r="X2006" t="s">
        <v>4391</v>
      </c>
      <c r="Y2006">
        <v>0</v>
      </c>
      <c r="Z2006">
        <v>20000</v>
      </c>
      <c r="AA2006">
        <v>9</v>
      </c>
      <c r="AB2006">
        <v>0</v>
      </c>
      <c r="AC2006">
        <v>0</v>
      </c>
      <c r="AD2006">
        <v>0</v>
      </c>
      <c r="AG2006">
        <v>0</v>
      </c>
      <c r="AP2006" t="s">
        <v>4392</v>
      </c>
      <c r="AQ2006" t="s">
        <v>108</v>
      </c>
      <c r="AR2006" t="s">
        <v>13404</v>
      </c>
      <c r="AT2006">
        <v>0</v>
      </c>
      <c r="AU2006">
        <v>0</v>
      </c>
      <c r="AV2006">
        <v>0</v>
      </c>
      <c r="AW2006">
        <v>0</v>
      </c>
      <c r="AX2006">
        <v>0</v>
      </c>
      <c r="AY2006">
        <v>0</v>
      </c>
      <c r="BC2006" t="s">
        <v>63</v>
      </c>
      <c r="BD2006" t="s">
        <v>6153</v>
      </c>
      <c r="BE2006">
        <v>0</v>
      </c>
      <c r="BG2006" t="s">
        <v>108</v>
      </c>
      <c r="BJ2006" t="s">
        <v>4889</v>
      </c>
    </row>
    <row r="2007" spans="1:62" x14ac:dyDescent="0.35">
      <c r="A2007" t="s">
        <v>4338</v>
      </c>
      <c r="B2007">
        <v>10000</v>
      </c>
      <c r="C2007">
        <v>10000</v>
      </c>
      <c r="D2007">
        <v>45779</v>
      </c>
      <c r="E2007" t="s">
        <v>59</v>
      </c>
      <c r="F2007" t="s">
        <v>4339</v>
      </c>
      <c r="G2007" t="s">
        <v>4319</v>
      </c>
      <c r="I2007">
        <v>1</v>
      </c>
      <c r="J2007" t="s">
        <v>183</v>
      </c>
      <c r="K2007">
        <v>32</v>
      </c>
      <c r="L2007" t="s">
        <v>6064</v>
      </c>
      <c r="M2007" t="s">
        <v>26405</v>
      </c>
      <c r="N2007" t="s">
        <v>516</v>
      </c>
      <c r="O2007" t="s">
        <v>3833</v>
      </c>
      <c r="P2007">
        <v>1000</v>
      </c>
      <c r="S2007" s="35">
        <v>45777</v>
      </c>
      <c r="U2007">
        <v>1</v>
      </c>
      <c r="V2007">
        <v>1000</v>
      </c>
      <c r="W2007" t="s">
        <v>65</v>
      </c>
      <c r="X2007">
        <v>4.40170086001E+17</v>
      </c>
      <c r="Y2007">
        <v>0</v>
      </c>
      <c r="Z2007">
        <v>1000</v>
      </c>
      <c r="AA2007">
        <v>0</v>
      </c>
      <c r="AB2007">
        <v>0</v>
      </c>
      <c r="AC2007">
        <v>0</v>
      </c>
      <c r="AD2007">
        <v>0</v>
      </c>
      <c r="AG2007">
        <v>0</v>
      </c>
      <c r="AP2007">
        <v>44017008600100</v>
      </c>
      <c r="AQ2007" t="s">
        <v>217</v>
      </c>
      <c r="AR2007" t="s">
        <v>23595</v>
      </c>
      <c r="AT2007">
        <v>0</v>
      </c>
      <c r="AU2007">
        <v>0</v>
      </c>
      <c r="AV2007">
        <v>0</v>
      </c>
      <c r="AW2007">
        <v>0</v>
      </c>
      <c r="AX2007">
        <v>0</v>
      </c>
      <c r="AY2007">
        <v>0</v>
      </c>
      <c r="BC2007" t="s">
        <v>63</v>
      </c>
      <c r="BD2007" t="s">
        <v>6154</v>
      </c>
      <c r="BE2007">
        <v>0</v>
      </c>
      <c r="BG2007" t="s">
        <v>217</v>
      </c>
      <c r="BJ2007" t="s">
        <v>4340</v>
      </c>
    </row>
    <row r="2008" spans="1:62" x14ac:dyDescent="0.35">
      <c r="A2008" t="s">
        <v>4341</v>
      </c>
      <c r="B2008">
        <v>10000</v>
      </c>
      <c r="C2008">
        <v>20000</v>
      </c>
      <c r="D2008">
        <v>45779</v>
      </c>
      <c r="E2008" t="s">
        <v>59</v>
      </c>
      <c r="F2008" t="s">
        <v>4342</v>
      </c>
      <c r="G2008" t="s">
        <v>1428</v>
      </c>
      <c r="I2008">
        <v>2</v>
      </c>
      <c r="J2008" t="s">
        <v>183</v>
      </c>
      <c r="K2008">
        <v>63</v>
      </c>
      <c r="L2008" t="s">
        <v>6051</v>
      </c>
      <c r="M2008" t="s">
        <v>26408</v>
      </c>
      <c r="N2008" t="s">
        <v>136</v>
      </c>
      <c r="O2008" t="s">
        <v>3850</v>
      </c>
      <c r="P2008">
        <v>2500</v>
      </c>
      <c r="Q2008">
        <f t="shared" ref="Q2008:Q2009" si="521">(P2008/40)+45</f>
        <v>107.5</v>
      </c>
      <c r="R2008" s="34">
        <f t="shared" ref="R2008:R2009" si="522">Q2008/60</f>
        <v>1.7916666666666667</v>
      </c>
      <c r="S2008" s="35">
        <v>45777</v>
      </c>
      <c r="U2008">
        <v>16</v>
      </c>
      <c r="V2008">
        <v>40000</v>
      </c>
      <c r="W2008" t="s">
        <v>65</v>
      </c>
      <c r="X2008" t="s">
        <v>1353</v>
      </c>
      <c r="Y2008">
        <v>0</v>
      </c>
      <c r="Z2008">
        <v>40000</v>
      </c>
      <c r="AA2008">
        <v>0</v>
      </c>
      <c r="AB2008">
        <v>0</v>
      </c>
      <c r="AC2008">
        <v>0</v>
      </c>
      <c r="AD2008">
        <v>0</v>
      </c>
      <c r="AG2008">
        <v>0</v>
      </c>
      <c r="AP2008" t="s">
        <v>1354</v>
      </c>
      <c r="AQ2008" t="s">
        <v>170</v>
      </c>
      <c r="AR2008" t="s">
        <v>21526</v>
      </c>
      <c r="AT2008">
        <v>0</v>
      </c>
      <c r="AU2008">
        <v>0</v>
      </c>
      <c r="AV2008">
        <v>0</v>
      </c>
      <c r="AW2008">
        <v>0</v>
      </c>
      <c r="AX2008">
        <v>0</v>
      </c>
      <c r="AY2008">
        <v>0</v>
      </c>
      <c r="BC2008" t="s">
        <v>63</v>
      </c>
      <c r="BD2008" t="s">
        <v>6155</v>
      </c>
      <c r="BE2008">
        <v>0</v>
      </c>
      <c r="BG2008" t="s">
        <v>170</v>
      </c>
      <c r="BJ2008" t="s">
        <v>4343</v>
      </c>
    </row>
    <row r="2009" spans="1:62" x14ac:dyDescent="0.35">
      <c r="A2009" t="s">
        <v>4344</v>
      </c>
      <c r="B2009">
        <v>10000</v>
      </c>
      <c r="C2009">
        <v>20000</v>
      </c>
      <c r="D2009">
        <v>45779</v>
      </c>
      <c r="E2009" t="s">
        <v>59</v>
      </c>
      <c r="F2009" t="s">
        <v>4345</v>
      </c>
      <c r="G2009" t="s">
        <v>1428</v>
      </c>
      <c r="I2009">
        <v>2</v>
      </c>
      <c r="J2009" t="s">
        <v>183</v>
      </c>
      <c r="K2009">
        <v>63</v>
      </c>
      <c r="L2009" t="s">
        <v>6051</v>
      </c>
      <c r="M2009" t="s">
        <v>26408</v>
      </c>
      <c r="N2009" t="s">
        <v>136</v>
      </c>
      <c r="O2009" t="s">
        <v>3850</v>
      </c>
      <c r="P2009">
        <v>2500</v>
      </c>
      <c r="Q2009">
        <f t="shared" si="521"/>
        <v>107.5</v>
      </c>
      <c r="R2009" s="34">
        <f t="shared" si="522"/>
        <v>1.7916666666666667</v>
      </c>
      <c r="S2009" s="35">
        <v>45777</v>
      </c>
      <c r="U2009">
        <v>16</v>
      </c>
      <c r="V2009">
        <v>40000</v>
      </c>
      <c r="W2009" t="s">
        <v>65</v>
      </c>
      <c r="X2009" t="s">
        <v>3655</v>
      </c>
      <c r="Y2009">
        <v>0</v>
      </c>
      <c r="Z2009">
        <v>40000</v>
      </c>
      <c r="AA2009">
        <v>0</v>
      </c>
      <c r="AB2009">
        <v>0</v>
      </c>
      <c r="AC2009">
        <v>0</v>
      </c>
      <c r="AD2009">
        <v>0</v>
      </c>
      <c r="AG2009">
        <v>0</v>
      </c>
      <c r="AP2009" t="s">
        <v>3656</v>
      </c>
      <c r="AQ2009" t="s">
        <v>170</v>
      </c>
      <c r="AR2009" t="s">
        <v>21526</v>
      </c>
      <c r="AT2009">
        <v>0</v>
      </c>
      <c r="AU2009">
        <v>0</v>
      </c>
      <c r="AV2009">
        <v>0</v>
      </c>
      <c r="AW2009">
        <v>0</v>
      </c>
      <c r="AX2009">
        <v>0</v>
      </c>
      <c r="AY2009">
        <v>0</v>
      </c>
      <c r="BC2009" t="s">
        <v>63</v>
      </c>
      <c r="BD2009" t="s">
        <v>6156</v>
      </c>
      <c r="BE2009">
        <v>0</v>
      </c>
      <c r="BG2009" t="s">
        <v>170</v>
      </c>
      <c r="BJ2009" t="s">
        <v>4346</v>
      </c>
    </row>
    <row r="2010" spans="1:62" x14ac:dyDescent="0.35">
      <c r="A2010" t="s">
        <v>4389</v>
      </c>
      <c r="B2010">
        <v>10000</v>
      </c>
      <c r="C2010">
        <v>30000</v>
      </c>
      <c r="D2010">
        <v>45779</v>
      </c>
      <c r="E2010" t="s">
        <v>59</v>
      </c>
      <c r="F2010" t="s">
        <v>4390</v>
      </c>
      <c r="G2010">
        <v>10620258012</v>
      </c>
      <c r="I2010">
        <v>3</v>
      </c>
      <c r="J2010" t="s">
        <v>183</v>
      </c>
      <c r="K2010">
        <v>85</v>
      </c>
      <c r="L2010" t="s">
        <v>6060</v>
      </c>
      <c r="M2010" t="s">
        <v>26410</v>
      </c>
      <c r="N2010" t="s">
        <v>940</v>
      </c>
      <c r="O2010" t="s">
        <v>3864</v>
      </c>
      <c r="P2010">
        <v>1819</v>
      </c>
      <c r="S2010" s="35">
        <v>45777</v>
      </c>
      <c r="U2010">
        <v>11</v>
      </c>
      <c r="V2010">
        <v>20009</v>
      </c>
      <c r="W2010" t="s">
        <v>65</v>
      </c>
      <c r="X2010" t="s">
        <v>4391</v>
      </c>
      <c r="Y2010">
        <v>0</v>
      </c>
      <c r="Z2010">
        <v>20000</v>
      </c>
      <c r="AA2010">
        <v>9</v>
      </c>
      <c r="AB2010">
        <v>0</v>
      </c>
      <c r="AC2010">
        <v>0</v>
      </c>
      <c r="AD2010">
        <v>0</v>
      </c>
      <c r="AG2010">
        <v>0</v>
      </c>
      <c r="AP2010" t="s">
        <v>4392</v>
      </c>
      <c r="AQ2010" t="s">
        <v>108</v>
      </c>
      <c r="AR2010" t="s">
        <v>13404</v>
      </c>
      <c r="AT2010">
        <v>0</v>
      </c>
      <c r="AU2010">
        <v>0</v>
      </c>
      <c r="AV2010">
        <v>0</v>
      </c>
      <c r="AW2010">
        <v>0</v>
      </c>
      <c r="AX2010">
        <v>0</v>
      </c>
      <c r="AY2010">
        <v>0</v>
      </c>
      <c r="BC2010" t="s">
        <v>63</v>
      </c>
      <c r="BD2010" t="s">
        <v>6157</v>
      </c>
      <c r="BE2010">
        <v>0</v>
      </c>
      <c r="BG2010" t="s">
        <v>108</v>
      </c>
      <c r="BJ2010" t="s">
        <v>4393</v>
      </c>
    </row>
    <row r="2011" spans="1:62" x14ac:dyDescent="0.35">
      <c r="A2011" t="s">
        <v>4394</v>
      </c>
      <c r="B2011">
        <v>10000</v>
      </c>
      <c r="C2011">
        <v>30000</v>
      </c>
      <c r="D2011">
        <v>45779</v>
      </c>
      <c r="E2011" t="s">
        <v>59</v>
      </c>
      <c r="F2011" t="s">
        <v>4395</v>
      </c>
      <c r="G2011">
        <v>10620258009</v>
      </c>
      <c r="I2011">
        <v>3</v>
      </c>
      <c r="J2011" t="s">
        <v>183</v>
      </c>
      <c r="K2011">
        <v>85</v>
      </c>
      <c r="L2011" t="s">
        <v>6060</v>
      </c>
      <c r="M2011" t="s">
        <v>26410</v>
      </c>
      <c r="N2011" t="s">
        <v>940</v>
      </c>
      <c r="O2011" t="s">
        <v>3864</v>
      </c>
      <c r="P2011">
        <v>1819</v>
      </c>
      <c r="S2011" s="35">
        <v>45777</v>
      </c>
      <c r="U2011">
        <v>11</v>
      </c>
      <c r="V2011">
        <v>20009</v>
      </c>
      <c r="W2011" t="s">
        <v>65</v>
      </c>
      <c r="X2011" t="s">
        <v>4397</v>
      </c>
      <c r="Y2011">
        <v>0</v>
      </c>
      <c r="Z2011">
        <v>20000</v>
      </c>
      <c r="AA2011">
        <v>9</v>
      </c>
      <c r="AB2011">
        <v>0</v>
      </c>
      <c r="AC2011">
        <v>0</v>
      </c>
      <c r="AD2011">
        <v>0</v>
      </c>
      <c r="AG2011">
        <v>0</v>
      </c>
      <c r="AP2011" t="s">
        <v>4398</v>
      </c>
      <c r="AQ2011" t="s">
        <v>108</v>
      </c>
      <c r="AR2011" t="s">
        <v>13404</v>
      </c>
      <c r="AT2011">
        <v>0</v>
      </c>
      <c r="AU2011">
        <v>0</v>
      </c>
      <c r="AV2011">
        <v>0</v>
      </c>
      <c r="AW2011">
        <v>0</v>
      </c>
      <c r="AX2011">
        <v>0</v>
      </c>
      <c r="AY2011">
        <v>0</v>
      </c>
      <c r="BC2011" t="s">
        <v>63</v>
      </c>
      <c r="BD2011" t="s">
        <v>6158</v>
      </c>
      <c r="BE2011">
        <v>0</v>
      </c>
      <c r="BG2011" t="s">
        <v>108</v>
      </c>
      <c r="BJ2011" t="s">
        <v>4399</v>
      </c>
    </row>
    <row r="2012" spans="1:62" x14ac:dyDescent="0.35">
      <c r="A2012" t="s">
        <v>5718</v>
      </c>
      <c r="B2012">
        <v>10000</v>
      </c>
      <c r="C2012">
        <v>30000</v>
      </c>
      <c r="D2012">
        <v>45782</v>
      </c>
      <c r="E2012" t="s">
        <v>59</v>
      </c>
      <c r="F2012">
        <v>0.48532407407407407</v>
      </c>
      <c r="G2012">
        <v>10620258084</v>
      </c>
      <c r="I2012">
        <v>3</v>
      </c>
      <c r="J2012" t="s">
        <v>183</v>
      </c>
      <c r="K2012">
        <v>85</v>
      </c>
      <c r="L2012" t="s">
        <v>6060</v>
      </c>
      <c r="M2012" t="s">
        <v>26410</v>
      </c>
      <c r="N2012" t="s">
        <v>940</v>
      </c>
      <c r="O2012" t="s">
        <v>3864</v>
      </c>
      <c r="P2012">
        <v>2728</v>
      </c>
      <c r="S2012" s="35">
        <v>45777</v>
      </c>
      <c r="U2012">
        <v>11</v>
      </c>
      <c r="V2012">
        <v>30008</v>
      </c>
      <c r="W2012" t="s">
        <v>65</v>
      </c>
      <c r="X2012" t="s">
        <v>5719</v>
      </c>
      <c r="Y2012">
        <v>0</v>
      </c>
      <c r="Z2012">
        <v>30000</v>
      </c>
      <c r="AA2012">
        <v>8</v>
      </c>
      <c r="AB2012">
        <v>0</v>
      </c>
      <c r="AC2012">
        <v>0</v>
      </c>
      <c r="AD2012">
        <v>0</v>
      </c>
      <c r="AG2012">
        <v>0</v>
      </c>
      <c r="AP2012" t="s">
        <v>5720</v>
      </c>
      <c r="AQ2012" t="s">
        <v>108</v>
      </c>
      <c r="AR2012" t="s">
        <v>13404</v>
      </c>
      <c r="AT2012">
        <v>0</v>
      </c>
      <c r="AU2012">
        <v>0</v>
      </c>
      <c r="AV2012">
        <v>0</v>
      </c>
      <c r="AW2012">
        <v>0</v>
      </c>
      <c r="AX2012">
        <v>0</v>
      </c>
      <c r="AY2012">
        <v>0</v>
      </c>
      <c r="BC2012" t="s">
        <v>63</v>
      </c>
      <c r="BD2012" t="s">
        <v>6159</v>
      </c>
      <c r="BE2012">
        <v>0</v>
      </c>
      <c r="BG2012" t="s">
        <v>108</v>
      </c>
      <c r="BJ2012" t="s">
        <v>5052</v>
      </c>
    </row>
    <row r="2013" spans="1:62" x14ac:dyDescent="0.35">
      <c r="A2013" t="s">
        <v>4276</v>
      </c>
      <c r="B2013">
        <v>10000</v>
      </c>
      <c r="C2013">
        <v>20000</v>
      </c>
      <c r="D2013">
        <v>45777</v>
      </c>
      <c r="E2013" t="s">
        <v>59</v>
      </c>
      <c r="F2013" t="s">
        <v>4277</v>
      </c>
      <c r="G2013" t="s">
        <v>4278</v>
      </c>
      <c r="I2013">
        <v>2</v>
      </c>
      <c r="J2013" t="s">
        <v>183</v>
      </c>
      <c r="K2013">
        <v>60</v>
      </c>
      <c r="L2013" t="s">
        <v>6048</v>
      </c>
      <c r="M2013" t="s">
        <v>26408</v>
      </c>
      <c r="N2013" t="s">
        <v>222</v>
      </c>
      <c r="O2013" t="s">
        <v>3835</v>
      </c>
      <c r="P2013">
        <v>10000</v>
      </c>
      <c r="Q2013">
        <f>(P2013/50)+45</f>
        <v>245</v>
      </c>
      <c r="R2013" s="34">
        <f>Q2013/60</f>
        <v>4.083333333333333</v>
      </c>
      <c r="S2013" s="35">
        <v>45777</v>
      </c>
      <c r="U2013">
        <v>1</v>
      </c>
      <c r="V2013">
        <v>10000</v>
      </c>
      <c r="W2013" t="s">
        <v>65</v>
      </c>
      <c r="X2013" t="s">
        <v>4280</v>
      </c>
      <c r="Y2013">
        <v>0</v>
      </c>
      <c r="Z2013">
        <v>10000</v>
      </c>
      <c r="AA2013">
        <v>0</v>
      </c>
      <c r="AB2013">
        <v>0</v>
      </c>
      <c r="AC2013">
        <v>0</v>
      </c>
      <c r="AD2013">
        <v>0</v>
      </c>
      <c r="AG2013">
        <v>0</v>
      </c>
      <c r="AP2013" t="s">
        <v>4281</v>
      </c>
      <c r="AQ2013" t="s">
        <v>742</v>
      </c>
      <c r="AR2013" t="s">
        <v>14125</v>
      </c>
      <c r="AT2013">
        <v>0</v>
      </c>
      <c r="AU2013">
        <v>0</v>
      </c>
      <c r="AV2013">
        <v>0</v>
      </c>
      <c r="AW2013">
        <v>0</v>
      </c>
      <c r="AX2013">
        <v>0</v>
      </c>
      <c r="AY2013">
        <v>0</v>
      </c>
      <c r="BC2013" t="s">
        <v>63</v>
      </c>
      <c r="BD2013" t="s">
        <v>6160</v>
      </c>
      <c r="BE2013">
        <v>0</v>
      </c>
      <c r="BG2013" t="s">
        <v>742</v>
      </c>
      <c r="BJ2013" t="s">
        <v>4282</v>
      </c>
    </row>
    <row r="2014" spans="1:62" x14ac:dyDescent="0.35">
      <c r="A2014" t="s">
        <v>4175</v>
      </c>
      <c r="B2014">
        <v>10000</v>
      </c>
      <c r="C2014">
        <v>20000</v>
      </c>
      <c r="D2014">
        <v>45777</v>
      </c>
      <c r="E2014" t="s">
        <v>59</v>
      </c>
      <c r="F2014" t="s">
        <v>4176</v>
      </c>
      <c r="G2014" t="s">
        <v>4079</v>
      </c>
      <c r="I2014">
        <v>2</v>
      </c>
      <c r="J2014" t="s">
        <v>183</v>
      </c>
      <c r="K2014">
        <v>71</v>
      </c>
      <c r="L2014" t="s">
        <v>6057</v>
      </c>
      <c r="M2014" t="s">
        <v>26408</v>
      </c>
      <c r="N2014" t="s">
        <v>368</v>
      </c>
      <c r="O2014" t="s">
        <v>3857</v>
      </c>
      <c r="P2014">
        <v>834</v>
      </c>
      <c r="S2014" s="35">
        <v>45777</v>
      </c>
      <c r="U2014">
        <v>6</v>
      </c>
      <c r="V2014">
        <v>5004</v>
      </c>
      <c r="W2014" t="s">
        <v>65</v>
      </c>
      <c r="X2014">
        <v>83614970001</v>
      </c>
      <c r="Y2014">
        <v>0</v>
      </c>
      <c r="Z2014">
        <v>5000</v>
      </c>
      <c r="AA2014">
        <v>4</v>
      </c>
      <c r="AB2014">
        <v>0</v>
      </c>
      <c r="AC2014">
        <v>0</v>
      </c>
      <c r="AD2014">
        <v>0</v>
      </c>
      <c r="AG2014">
        <v>0</v>
      </c>
      <c r="AP2014">
        <v>8361497</v>
      </c>
      <c r="AQ2014" t="s">
        <v>162</v>
      </c>
      <c r="AR2014" t="s">
        <v>8373</v>
      </c>
      <c r="AT2014">
        <v>0</v>
      </c>
      <c r="AU2014">
        <v>0</v>
      </c>
      <c r="AV2014">
        <v>0</v>
      </c>
      <c r="AW2014">
        <v>0</v>
      </c>
      <c r="AX2014">
        <v>0</v>
      </c>
      <c r="AY2014">
        <v>0</v>
      </c>
      <c r="BC2014" t="s">
        <v>63</v>
      </c>
      <c r="BD2014" t="s">
        <v>6161</v>
      </c>
      <c r="BE2014">
        <v>0</v>
      </c>
      <c r="BG2014" t="s">
        <v>162</v>
      </c>
      <c r="BJ2014" t="s">
        <v>4080</v>
      </c>
    </row>
    <row r="2015" spans="1:62" x14ac:dyDescent="0.35">
      <c r="A2015" t="s">
        <v>4177</v>
      </c>
      <c r="B2015">
        <v>10000</v>
      </c>
      <c r="C2015">
        <v>20000</v>
      </c>
      <c r="D2015">
        <v>45777</v>
      </c>
      <c r="E2015" t="s">
        <v>59</v>
      </c>
      <c r="F2015" t="s">
        <v>4178</v>
      </c>
      <c r="G2015" t="s">
        <v>4079</v>
      </c>
      <c r="I2015">
        <v>2</v>
      </c>
      <c r="J2015" t="s">
        <v>183</v>
      </c>
      <c r="K2015">
        <v>71</v>
      </c>
      <c r="L2015" t="s">
        <v>6057</v>
      </c>
      <c r="M2015" t="s">
        <v>26408</v>
      </c>
      <c r="N2015" t="s">
        <v>368</v>
      </c>
      <c r="O2015" t="s">
        <v>3857</v>
      </c>
      <c r="P2015">
        <v>1167</v>
      </c>
      <c r="S2015" s="35">
        <v>45777</v>
      </c>
      <c r="U2015">
        <v>6</v>
      </c>
      <c r="V2015">
        <v>7002</v>
      </c>
      <c r="W2015" t="s">
        <v>65</v>
      </c>
      <c r="X2015">
        <v>83615120001</v>
      </c>
      <c r="Y2015">
        <v>0</v>
      </c>
      <c r="Z2015">
        <v>7000</v>
      </c>
      <c r="AA2015">
        <v>2</v>
      </c>
      <c r="AB2015">
        <v>0</v>
      </c>
      <c r="AC2015">
        <v>0</v>
      </c>
      <c r="AD2015">
        <v>0</v>
      </c>
      <c r="AG2015">
        <v>0</v>
      </c>
      <c r="AP2015">
        <v>8361512</v>
      </c>
      <c r="AQ2015" t="s">
        <v>162</v>
      </c>
      <c r="AR2015" t="s">
        <v>8373</v>
      </c>
      <c r="AT2015">
        <v>0</v>
      </c>
      <c r="AU2015">
        <v>0</v>
      </c>
      <c r="AV2015">
        <v>0</v>
      </c>
      <c r="AW2015">
        <v>0</v>
      </c>
      <c r="AX2015">
        <v>0</v>
      </c>
      <c r="AY2015">
        <v>0</v>
      </c>
      <c r="BC2015" t="s">
        <v>63</v>
      </c>
      <c r="BD2015" t="s">
        <v>6162</v>
      </c>
      <c r="BE2015">
        <v>0</v>
      </c>
      <c r="BG2015" t="s">
        <v>162</v>
      </c>
      <c r="BJ2015" t="s">
        <v>4080</v>
      </c>
    </row>
    <row r="2016" spans="1:62" x14ac:dyDescent="0.35">
      <c r="A2016" t="s">
        <v>4400</v>
      </c>
      <c r="B2016">
        <v>10000</v>
      </c>
      <c r="C2016">
        <v>10000</v>
      </c>
      <c r="D2016">
        <v>45779</v>
      </c>
      <c r="E2016" t="s">
        <v>59</v>
      </c>
      <c r="F2016" t="s">
        <v>4401</v>
      </c>
      <c r="G2016" t="s">
        <v>4079</v>
      </c>
      <c r="I2016">
        <v>1</v>
      </c>
      <c r="J2016" t="s">
        <v>183</v>
      </c>
      <c r="K2016">
        <v>72</v>
      </c>
      <c r="L2016" t="s">
        <v>6056</v>
      </c>
      <c r="M2016" t="s">
        <v>26406</v>
      </c>
      <c r="N2016" t="s">
        <v>869</v>
      </c>
      <c r="O2016" t="s">
        <v>3829</v>
      </c>
      <c r="P2016">
        <v>1750</v>
      </c>
      <c r="S2016" s="35">
        <v>45777</v>
      </c>
      <c r="U2016">
        <v>4</v>
      </c>
      <c r="V2016">
        <v>7000</v>
      </c>
      <c r="W2016" t="s">
        <v>65</v>
      </c>
      <c r="X2016">
        <v>5000444140001</v>
      </c>
      <c r="Y2016">
        <v>0</v>
      </c>
      <c r="Z2016">
        <v>5000</v>
      </c>
      <c r="AA2016">
        <v>2000</v>
      </c>
      <c r="AB2016">
        <v>0</v>
      </c>
      <c r="AC2016">
        <v>0</v>
      </c>
      <c r="AD2016">
        <v>0</v>
      </c>
      <c r="AG2016">
        <v>0</v>
      </c>
      <c r="AP2016">
        <v>500044414</v>
      </c>
      <c r="AQ2016" t="s">
        <v>162</v>
      </c>
      <c r="AR2016" t="s">
        <v>8373</v>
      </c>
      <c r="AT2016">
        <v>0</v>
      </c>
      <c r="AU2016">
        <v>0</v>
      </c>
      <c r="AV2016">
        <v>0</v>
      </c>
      <c r="AW2016">
        <v>0</v>
      </c>
      <c r="AX2016">
        <v>0</v>
      </c>
      <c r="AY2016">
        <v>0</v>
      </c>
      <c r="BC2016" t="s">
        <v>63</v>
      </c>
      <c r="BD2016" t="s">
        <v>6163</v>
      </c>
      <c r="BE2016">
        <v>0</v>
      </c>
      <c r="BG2016" t="s">
        <v>162</v>
      </c>
      <c r="BJ2016" t="s">
        <v>4402</v>
      </c>
    </row>
    <row r="2017" spans="1:62" x14ac:dyDescent="0.35">
      <c r="A2017" t="s">
        <v>4403</v>
      </c>
      <c r="B2017">
        <v>10000</v>
      </c>
      <c r="C2017">
        <v>10000</v>
      </c>
      <c r="D2017">
        <v>45779</v>
      </c>
      <c r="E2017" t="s">
        <v>59</v>
      </c>
      <c r="F2017" t="s">
        <v>4404</v>
      </c>
      <c r="G2017" t="s">
        <v>4079</v>
      </c>
      <c r="I2017">
        <v>1</v>
      </c>
      <c r="J2017" t="s">
        <v>183</v>
      </c>
      <c r="K2017">
        <v>72</v>
      </c>
      <c r="L2017" t="s">
        <v>6056</v>
      </c>
      <c r="M2017" t="s">
        <v>26406</v>
      </c>
      <c r="N2017" t="s">
        <v>869</v>
      </c>
      <c r="O2017" t="s">
        <v>3829</v>
      </c>
      <c r="P2017">
        <v>1750</v>
      </c>
      <c r="S2017" s="35">
        <v>45777</v>
      </c>
      <c r="U2017">
        <v>4</v>
      </c>
      <c r="V2017">
        <v>7000</v>
      </c>
      <c r="W2017" t="s">
        <v>65</v>
      </c>
      <c r="X2017">
        <v>5000444260001</v>
      </c>
      <c r="Y2017">
        <v>0</v>
      </c>
      <c r="Z2017">
        <v>5000</v>
      </c>
      <c r="AA2017">
        <v>2000</v>
      </c>
      <c r="AB2017">
        <v>0</v>
      </c>
      <c r="AC2017">
        <v>0</v>
      </c>
      <c r="AD2017">
        <v>0</v>
      </c>
      <c r="AG2017">
        <v>0</v>
      </c>
      <c r="AP2017">
        <v>500044426</v>
      </c>
      <c r="AQ2017" t="s">
        <v>162</v>
      </c>
      <c r="AR2017" t="s">
        <v>8373</v>
      </c>
      <c r="AT2017">
        <v>0</v>
      </c>
      <c r="AU2017">
        <v>0</v>
      </c>
      <c r="AV2017">
        <v>0</v>
      </c>
      <c r="AW2017">
        <v>0</v>
      </c>
      <c r="AX2017">
        <v>0</v>
      </c>
      <c r="AY2017">
        <v>0</v>
      </c>
      <c r="BC2017" t="s">
        <v>63</v>
      </c>
      <c r="BD2017" t="s">
        <v>6164</v>
      </c>
      <c r="BE2017">
        <v>0</v>
      </c>
      <c r="BG2017" t="s">
        <v>162</v>
      </c>
      <c r="BJ2017" t="s">
        <v>4402</v>
      </c>
    </row>
    <row r="2018" spans="1:62" x14ac:dyDescent="0.35">
      <c r="A2018" t="s">
        <v>4405</v>
      </c>
      <c r="B2018">
        <v>10000</v>
      </c>
      <c r="C2018">
        <v>10000</v>
      </c>
      <c r="D2018">
        <v>45779</v>
      </c>
      <c r="E2018" t="s">
        <v>59</v>
      </c>
      <c r="F2018" t="s">
        <v>4406</v>
      </c>
      <c r="G2018" t="s">
        <v>4079</v>
      </c>
      <c r="I2018">
        <v>1</v>
      </c>
      <c r="J2018" t="s">
        <v>183</v>
      </c>
      <c r="K2018">
        <v>72</v>
      </c>
      <c r="L2018" t="s">
        <v>6056</v>
      </c>
      <c r="M2018" t="s">
        <v>26406</v>
      </c>
      <c r="N2018" t="s">
        <v>869</v>
      </c>
      <c r="O2018" t="s">
        <v>3829</v>
      </c>
      <c r="P2018">
        <v>1750</v>
      </c>
      <c r="S2018" s="35">
        <v>45777</v>
      </c>
      <c r="U2018">
        <v>4</v>
      </c>
      <c r="V2018">
        <v>7000</v>
      </c>
      <c r="W2018" t="s">
        <v>65</v>
      </c>
      <c r="X2018">
        <v>5000635520001</v>
      </c>
      <c r="Y2018">
        <v>0</v>
      </c>
      <c r="Z2018">
        <v>5000</v>
      </c>
      <c r="AA2018">
        <v>2000</v>
      </c>
      <c r="AB2018">
        <v>0</v>
      </c>
      <c r="AC2018">
        <v>0</v>
      </c>
      <c r="AD2018">
        <v>0</v>
      </c>
      <c r="AG2018">
        <v>0</v>
      </c>
      <c r="AP2018">
        <v>500063552</v>
      </c>
      <c r="AQ2018" t="s">
        <v>162</v>
      </c>
      <c r="AR2018" t="s">
        <v>8373</v>
      </c>
      <c r="AT2018">
        <v>0</v>
      </c>
      <c r="AU2018">
        <v>0</v>
      </c>
      <c r="AV2018">
        <v>0</v>
      </c>
      <c r="AW2018">
        <v>0</v>
      </c>
      <c r="AX2018">
        <v>0</v>
      </c>
      <c r="AY2018">
        <v>0</v>
      </c>
      <c r="BC2018" t="s">
        <v>63</v>
      </c>
      <c r="BD2018" t="s">
        <v>6165</v>
      </c>
      <c r="BE2018">
        <v>0</v>
      </c>
      <c r="BG2018" t="s">
        <v>162</v>
      </c>
      <c r="BJ2018" t="s">
        <v>4402</v>
      </c>
    </row>
    <row r="2019" spans="1:62" x14ac:dyDescent="0.35">
      <c r="A2019" t="s">
        <v>4407</v>
      </c>
      <c r="B2019">
        <v>10000</v>
      </c>
      <c r="C2019">
        <v>10000</v>
      </c>
      <c r="D2019">
        <v>45779</v>
      </c>
      <c r="E2019" t="s">
        <v>59</v>
      </c>
      <c r="F2019" t="s">
        <v>4408</v>
      </c>
      <c r="G2019" t="s">
        <v>4079</v>
      </c>
      <c r="I2019">
        <v>1</v>
      </c>
      <c r="J2019" t="s">
        <v>183</v>
      </c>
      <c r="K2019">
        <v>72</v>
      </c>
      <c r="L2019" t="s">
        <v>6056</v>
      </c>
      <c r="M2019" t="s">
        <v>26406</v>
      </c>
      <c r="N2019" t="s">
        <v>869</v>
      </c>
      <c r="O2019" t="s">
        <v>3829</v>
      </c>
      <c r="P2019">
        <v>1750</v>
      </c>
      <c r="S2019" s="35">
        <v>45777</v>
      </c>
      <c r="U2019">
        <v>4</v>
      </c>
      <c r="V2019">
        <v>7000</v>
      </c>
      <c r="W2019" t="s">
        <v>65</v>
      </c>
      <c r="X2019">
        <v>5000444070001</v>
      </c>
      <c r="Y2019">
        <v>0</v>
      </c>
      <c r="Z2019">
        <v>5000</v>
      </c>
      <c r="AA2019">
        <v>2000</v>
      </c>
      <c r="AB2019">
        <v>0</v>
      </c>
      <c r="AC2019">
        <v>0</v>
      </c>
      <c r="AD2019">
        <v>0</v>
      </c>
      <c r="AG2019">
        <v>0</v>
      </c>
      <c r="AP2019">
        <v>500044407</v>
      </c>
      <c r="AQ2019" t="s">
        <v>162</v>
      </c>
      <c r="AR2019" t="s">
        <v>8373</v>
      </c>
      <c r="AT2019">
        <v>0</v>
      </c>
      <c r="AU2019">
        <v>0</v>
      </c>
      <c r="AV2019">
        <v>0</v>
      </c>
      <c r="AW2019">
        <v>0</v>
      </c>
      <c r="AX2019">
        <v>0</v>
      </c>
      <c r="AY2019">
        <v>0</v>
      </c>
      <c r="BC2019" t="s">
        <v>63</v>
      </c>
      <c r="BD2019" t="s">
        <v>6166</v>
      </c>
      <c r="BE2019">
        <v>0</v>
      </c>
      <c r="BG2019" t="s">
        <v>162</v>
      </c>
      <c r="BJ2019" t="s">
        <v>4409</v>
      </c>
    </row>
    <row r="2020" spans="1:62" x14ac:dyDescent="0.35">
      <c r="A2020" t="s">
        <v>4283</v>
      </c>
      <c r="B2020">
        <v>10000</v>
      </c>
      <c r="C2020">
        <v>10000</v>
      </c>
      <c r="D2020">
        <v>45777</v>
      </c>
      <c r="E2020" t="s">
        <v>59</v>
      </c>
      <c r="F2020" t="s">
        <v>4284</v>
      </c>
      <c r="G2020" t="s">
        <v>4285</v>
      </c>
      <c r="I2020">
        <v>1</v>
      </c>
      <c r="J2020" t="s">
        <v>183</v>
      </c>
      <c r="K2020">
        <v>61</v>
      </c>
      <c r="L2020" t="s">
        <v>6046</v>
      </c>
      <c r="M2020" t="s">
        <v>26405</v>
      </c>
      <c r="N2020" t="s">
        <v>209</v>
      </c>
      <c r="O2020" t="s">
        <v>3802</v>
      </c>
      <c r="P2020">
        <v>200</v>
      </c>
      <c r="Q2020">
        <f>(P2020/50)+45</f>
        <v>49</v>
      </c>
      <c r="R2020" s="34">
        <f>Q2020/60</f>
        <v>0.81666666666666665</v>
      </c>
      <c r="S2020" s="35">
        <v>45777</v>
      </c>
      <c r="U2020">
        <v>1</v>
      </c>
      <c r="V2020">
        <v>200</v>
      </c>
      <c r="W2020" t="s">
        <v>65</v>
      </c>
      <c r="X2020" t="s">
        <v>768</v>
      </c>
      <c r="Y2020">
        <v>0</v>
      </c>
      <c r="Z2020">
        <v>200</v>
      </c>
      <c r="AA2020">
        <v>0</v>
      </c>
      <c r="AB2020">
        <v>0</v>
      </c>
      <c r="AC2020">
        <v>0</v>
      </c>
      <c r="AD2020">
        <v>0</v>
      </c>
      <c r="AG2020">
        <v>0</v>
      </c>
      <c r="AP2020" t="s">
        <v>769</v>
      </c>
      <c r="AQ2020" t="s">
        <v>762</v>
      </c>
      <c r="AR2020" t="s">
        <v>11696</v>
      </c>
      <c r="AT2020">
        <v>0</v>
      </c>
      <c r="AU2020">
        <v>0</v>
      </c>
      <c r="AV2020">
        <v>0</v>
      </c>
      <c r="AW2020">
        <v>0</v>
      </c>
      <c r="AX2020">
        <v>0</v>
      </c>
      <c r="AY2020">
        <v>0</v>
      </c>
      <c r="BC2020" t="s">
        <v>63</v>
      </c>
      <c r="BD2020" t="s">
        <v>6167</v>
      </c>
      <c r="BE2020">
        <v>0</v>
      </c>
      <c r="BG2020" t="s">
        <v>762</v>
      </c>
      <c r="BJ2020" t="s">
        <v>4287</v>
      </c>
    </row>
    <row r="2021" spans="1:62" x14ac:dyDescent="0.35">
      <c r="A2021" t="s">
        <v>4347</v>
      </c>
      <c r="B2021">
        <v>10000</v>
      </c>
      <c r="C2021">
        <v>10000</v>
      </c>
      <c r="D2021">
        <v>45779</v>
      </c>
      <c r="E2021" t="s">
        <v>59</v>
      </c>
      <c r="F2021" t="s">
        <v>4348</v>
      </c>
      <c r="G2021" t="s">
        <v>4349</v>
      </c>
      <c r="I2021">
        <v>1</v>
      </c>
      <c r="J2021" t="s">
        <v>183</v>
      </c>
      <c r="K2021">
        <v>31</v>
      </c>
      <c r="L2021" t="s">
        <v>6061</v>
      </c>
      <c r="M2021" t="s">
        <v>26405</v>
      </c>
      <c r="N2021" t="s">
        <v>2529</v>
      </c>
      <c r="O2021" t="s">
        <v>3807</v>
      </c>
      <c r="P2021">
        <v>2500</v>
      </c>
      <c r="Q2021">
        <f>(P2021/40)+45</f>
        <v>107.5</v>
      </c>
      <c r="R2021" s="34">
        <f>Q2021/60</f>
        <v>1.7916666666666667</v>
      </c>
      <c r="S2021" s="35">
        <v>45777</v>
      </c>
      <c r="U2021">
        <v>40</v>
      </c>
      <c r="V2021">
        <v>100000</v>
      </c>
      <c r="W2021" t="s">
        <v>65</v>
      </c>
      <c r="X2021" t="s">
        <v>4351</v>
      </c>
      <c r="Y2021">
        <v>0</v>
      </c>
      <c r="Z2021">
        <v>100000</v>
      </c>
      <c r="AA2021">
        <v>0</v>
      </c>
      <c r="AB2021">
        <v>0</v>
      </c>
      <c r="AC2021">
        <v>0</v>
      </c>
      <c r="AD2021">
        <v>0</v>
      </c>
      <c r="AG2021">
        <v>0</v>
      </c>
      <c r="AP2021" t="s">
        <v>4352</v>
      </c>
      <c r="AQ2021" t="s">
        <v>1347</v>
      </c>
      <c r="AR2021" t="s">
        <v>21363</v>
      </c>
      <c r="AT2021">
        <v>0</v>
      </c>
      <c r="AU2021">
        <v>0</v>
      </c>
      <c r="AV2021">
        <v>0</v>
      </c>
      <c r="AW2021">
        <v>0</v>
      </c>
      <c r="AX2021">
        <v>0</v>
      </c>
      <c r="AY2021">
        <v>0</v>
      </c>
      <c r="BC2021" t="s">
        <v>63</v>
      </c>
      <c r="BD2021" t="s">
        <v>6168</v>
      </c>
      <c r="BE2021">
        <v>0</v>
      </c>
      <c r="BG2021" t="s">
        <v>1347</v>
      </c>
      <c r="BJ2021" t="s">
        <v>4353</v>
      </c>
    </row>
    <row r="2022" spans="1:62" x14ac:dyDescent="0.35">
      <c r="A2022" t="s">
        <v>6169</v>
      </c>
      <c r="B2022">
        <v>10000</v>
      </c>
      <c r="C2022">
        <v>20000</v>
      </c>
      <c r="D2022">
        <v>45784</v>
      </c>
      <c r="E2022" t="s">
        <v>59</v>
      </c>
      <c r="F2022" t="s">
        <v>6170</v>
      </c>
      <c r="G2022">
        <v>10620258076</v>
      </c>
      <c r="I2022">
        <v>2</v>
      </c>
      <c r="J2022" t="s">
        <v>183</v>
      </c>
      <c r="K2022">
        <v>77</v>
      </c>
      <c r="L2022" t="s">
        <v>6043</v>
      </c>
      <c r="M2022" t="s">
        <v>26407</v>
      </c>
      <c r="N2022" t="s">
        <v>192</v>
      </c>
      <c r="O2022" t="s">
        <v>3848</v>
      </c>
      <c r="P2022">
        <v>12160</v>
      </c>
      <c r="Q2022">
        <f>(P2022/60)+30</f>
        <v>232.66666666666666</v>
      </c>
      <c r="R2022" s="34">
        <f>Q2022/60</f>
        <v>3.8777777777777778</v>
      </c>
      <c r="S2022" s="35">
        <v>45777</v>
      </c>
      <c r="U2022">
        <v>88</v>
      </c>
      <c r="V2022">
        <v>1070080</v>
      </c>
      <c r="W2022" t="s">
        <v>65</v>
      </c>
      <c r="X2022" t="s">
        <v>1506</v>
      </c>
      <c r="Y2022">
        <v>0</v>
      </c>
      <c r="Z2022">
        <v>1000000</v>
      </c>
      <c r="AA2022">
        <v>70080</v>
      </c>
      <c r="AB2022">
        <v>0</v>
      </c>
      <c r="AC2022">
        <v>0</v>
      </c>
      <c r="AD2022">
        <v>0</v>
      </c>
      <c r="AG2022">
        <v>0</v>
      </c>
      <c r="AP2022" t="s">
        <v>1507</v>
      </c>
      <c r="AQ2022" t="s">
        <v>108</v>
      </c>
      <c r="AR2022" t="s">
        <v>13404</v>
      </c>
      <c r="AT2022">
        <v>0</v>
      </c>
      <c r="AU2022">
        <v>0</v>
      </c>
      <c r="AV2022">
        <v>0</v>
      </c>
      <c r="AW2022">
        <v>0</v>
      </c>
      <c r="AX2022">
        <v>0</v>
      </c>
      <c r="AY2022">
        <v>0</v>
      </c>
      <c r="BC2022" t="s">
        <v>63</v>
      </c>
      <c r="BD2022" t="s">
        <v>6171</v>
      </c>
      <c r="BE2022">
        <v>0</v>
      </c>
      <c r="BG2022" t="s">
        <v>108</v>
      </c>
      <c r="BJ2022" t="s">
        <v>6172</v>
      </c>
    </row>
    <row r="2023" spans="1:62" x14ac:dyDescent="0.35">
      <c r="A2023" t="s">
        <v>4288</v>
      </c>
      <c r="B2023">
        <v>10000</v>
      </c>
      <c r="C2023">
        <v>10000</v>
      </c>
      <c r="D2023">
        <v>45777</v>
      </c>
      <c r="E2023" t="s">
        <v>59</v>
      </c>
      <c r="F2023" t="s">
        <v>4271</v>
      </c>
      <c r="G2023" t="s">
        <v>339</v>
      </c>
      <c r="I2023">
        <v>1</v>
      </c>
      <c r="J2023" t="s">
        <v>183</v>
      </c>
      <c r="K2023">
        <v>78</v>
      </c>
      <c r="L2023" t="s">
        <v>6047</v>
      </c>
      <c r="M2023" t="s">
        <v>26405</v>
      </c>
      <c r="N2023" t="s">
        <v>216</v>
      </c>
      <c r="O2023" t="s">
        <v>3803</v>
      </c>
      <c r="P2023">
        <v>100</v>
      </c>
      <c r="Q2023">
        <f t="shared" ref="Q2023:Q2030" si="523">(P2023/40)+45</f>
        <v>47.5</v>
      </c>
      <c r="R2023" s="34">
        <f t="shared" ref="R2023:R2030" si="524">Q2023/60</f>
        <v>0.79166666666666663</v>
      </c>
      <c r="S2023" s="35">
        <v>45777</v>
      </c>
      <c r="U2023">
        <v>1</v>
      </c>
      <c r="V2023">
        <v>100</v>
      </c>
      <c r="W2023" t="s">
        <v>65</v>
      </c>
      <c r="X2023" t="s">
        <v>4273</v>
      </c>
      <c r="Y2023">
        <v>0</v>
      </c>
      <c r="Z2023">
        <v>100</v>
      </c>
      <c r="AA2023">
        <v>0</v>
      </c>
      <c r="AB2023">
        <v>0</v>
      </c>
      <c r="AC2023">
        <v>0</v>
      </c>
      <c r="AD2023">
        <v>0</v>
      </c>
      <c r="AG2023">
        <v>0</v>
      </c>
      <c r="AP2023" t="s">
        <v>4274</v>
      </c>
      <c r="AQ2023" t="s">
        <v>3973</v>
      </c>
      <c r="AR2023" t="s">
        <v>9044</v>
      </c>
      <c r="AT2023">
        <v>0</v>
      </c>
      <c r="AU2023">
        <v>0</v>
      </c>
      <c r="AV2023">
        <v>0</v>
      </c>
      <c r="AW2023">
        <v>0</v>
      </c>
      <c r="AX2023">
        <v>0</v>
      </c>
      <c r="AY2023">
        <v>0</v>
      </c>
      <c r="BC2023" t="s">
        <v>63</v>
      </c>
      <c r="BD2023" t="s">
        <v>6173</v>
      </c>
      <c r="BE2023">
        <v>0</v>
      </c>
      <c r="BG2023" t="s">
        <v>3973</v>
      </c>
      <c r="BJ2023" t="s">
        <v>4289</v>
      </c>
    </row>
    <row r="2024" spans="1:62" x14ac:dyDescent="0.35">
      <c r="A2024" t="s">
        <v>4354</v>
      </c>
      <c r="B2024">
        <v>10000</v>
      </c>
      <c r="C2024">
        <v>10000</v>
      </c>
      <c r="D2024">
        <v>45779</v>
      </c>
      <c r="E2024" t="s">
        <v>59</v>
      </c>
      <c r="F2024" t="s">
        <v>4348</v>
      </c>
      <c r="G2024" t="s">
        <v>2739</v>
      </c>
      <c r="I2024">
        <v>1</v>
      </c>
      <c r="J2024" t="s">
        <v>183</v>
      </c>
      <c r="K2024">
        <v>59</v>
      </c>
      <c r="L2024" t="s">
        <v>6045</v>
      </c>
      <c r="M2024" t="s">
        <v>26405</v>
      </c>
      <c r="N2024" t="s">
        <v>73</v>
      </c>
      <c r="O2024" t="s">
        <v>3811</v>
      </c>
      <c r="P2024">
        <v>1298</v>
      </c>
      <c r="Q2024">
        <f t="shared" si="523"/>
        <v>77.45</v>
      </c>
      <c r="R2024" s="34">
        <f t="shared" si="524"/>
        <v>1.2908333333333333</v>
      </c>
      <c r="S2024" s="35">
        <v>45777</v>
      </c>
      <c r="U2024">
        <v>2</v>
      </c>
      <c r="V2024">
        <v>2595</v>
      </c>
      <c r="W2024" t="s">
        <v>65</v>
      </c>
      <c r="X2024">
        <v>150387540001</v>
      </c>
      <c r="Y2024">
        <v>0</v>
      </c>
      <c r="Z2024">
        <v>2595</v>
      </c>
      <c r="AA2024">
        <v>0</v>
      </c>
      <c r="AB2024">
        <v>0</v>
      </c>
      <c r="AC2024">
        <v>0</v>
      </c>
      <c r="AD2024">
        <v>0</v>
      </c>
      <c r="AG2024">
        <v>0</v>
      </c>
      <c r="AP2024">
        <v>15038754</v>
      </c>
      <c r="AQ2024" t="s">
        <v>571</v>
      </c>
      <c r="AR2024" t="s">
        <v>14937</v>
      </c>
      <c r="AT2024">
        <v>0</v>
      </c>
      <c r="AU2024">
        <v>0</v>
      </c>
      <c r="AV2024">
        <v>0</v>
      </c>
      <c r="AW2024">
        <v>0</v>
      </c>
      <c r="AX2024">
        <v>0</v>
      </c>
      <c r="AY2024">
        <v>0</v>
      </c>
      <c r="BC2024" t="s">
        <v>63</v>
      </c>
      <c r="BD2024" t="s">
        <v>6174</v>
      </c>
      <c r="BE2024">
        <v>0</v>
      </c>
      <c r="BG2024" t="s">
        <v>571</v>
      </c>
      <c r="BJ2024" t="s">
        <v>4355</v>
      </c>
    </row>
    <row r="2025" spans="1:62" x14ac:dyDescent="0.35">
      <c r="A2025" t="s">
        <v>4354</v>
      </c>
      <c r="B2025">
        <v>20000</v>
      </c>
      <c r="C2025">
        <v>10000</v>
      </c>
      <c r="D2025">
        <v>45779</v>
      </c>
      <c r="E2025" t="s">
        <v>59</v>
      </c>
      <c r="F2025" t="s">
        <v>4348</v>
      </c>
      <c r="G2025" t="s">
        <v>2739</v>
      </c>
      <c r="I2025">
        <v>1</v>
      </c>
      <c r="J2025" t="s">
        <v>183</v>
      </c>
      <c r="K2025">
        <v>59</v>
      </c>
      <c r="L2025" t="s">
        <v>6045</v>
      </c>
      <c r="M2025" t="s">
        <v>26405</v>
      </c>
      <c r="N2025" t="s">
        <v>73</v>
      </c>
      <c r="O2025" t="s">
        <v>3811</v>
      </c>
      <c r="P2025">
        <v>1298</v>
      </c>
      <c r="Q2025">
        <f t="shared" si="523"/>
        <v>77.45</v>
      </c>
      <c r="R2025" s="34">
        <f t="shared" si="524"/>
        <v>1.2908333333333333</v>
      </c>
      <c r="S2025" s="35">
        <v>45777</v>
      </c>
      <c r="U2025">
        <v>2</v>
      </c>
      <c r="V2025">
        <v>2595</v>
      </c>
      <c r="W2025" t="s">
        <v>65</v>
      </c>
      <c r="X2025">
        <v>150387540001</v>
      </c>
      <c r="Y2025">
        <v>0</v>
      </c>
      <c r="Z2025">
        <v>2595</v>
      </c>
      <c r="AA2025">
        <v>0</v>
      </c>
      <c r="AB2025">
        <v>0</v>
      </c>
      <c r="AC2025">
        <v>0</v>
      </c>
      <c r="AD2025">
        <v>0</v>
      </c>
      <c r="AG2025">
        <v>0</v>
      </c>
      <c r="AP2025">
        <v>15038754</v>
      </c>
      <c r="AQ2025" t="s">
        <v>571</v>
      </c>
      <c r="AR2025" t="s">
        <v>14937</v>
      </c>
      <c r="AT2025">
        <v>0</v>
      </c>
      <c r="AU2025">
        <v>0</v>
      </c>
      <c r="AV2025">
        <v>0</v>
      </c>
      <c r="AW2025">
        <v>0</v>
      </c>
      <c r="AX2025">
        <v>0</v>
      </c>
      <c r="AY2025">
        <v>0</v>
      </c>
      <c r="BC2025" t="s">
        <v>63</v>
      </c>
      <c r="BD2025" t="s">
        <v>6174</v>
      </c>
      <c r="BE2025">
        <v>0</v>
      </c>
      <c r="BG2025" t="s">
        <v>571</v>
      </c>
      <c r="BJ2025" t="s">
        <v>4355</v>
      </c>
    </row>
    <row r="2026" spans="1:62" x14ac:dyDescent="0.35">
      <c r="A2026" t="s">
        <v>4354</v>
      </c>
      <c r="B2026">
        <v>30000</v>
      </c>
      <c r="C2026">
        <v>10000</v>
      </c>
      <c r="D2026">
        <v>45779</v>
      </c>
      <c r="E2026" t="s">
        <v>59</v>
      </c>
      <c r="F2026" t="s">
        <v>4348</v>
      </c>
      <c r="G2026" t="s">
        <v>2739</v>
      </c>
      <c r="I2026">
        <v>1</v>
      </c>
      <c r="J2026" t="s">
        <v>183</v>
      </c>
      <c r="K2026">
        <v>59</v>
      </c>
      <c r="L2026" t="s">
        <v>6045</v>
      </c>
      <c r="M2026" t="s">
        <v>26405</v>
      </c>
      <c r="N2026" t="s">
        <v>73</v>
      </c>
      <c r="O2026" t="s">
        <v>3811</v>
      </c>
      <c r="P2026">
        <v>2595</v>
      </c>
      <c r="Q2026">
        <f t="shared" si="523"/>
        <v>109.875</v>
      </c>
      <c r="R2026" s="34">
        <f t="shared" si="524"/>
        <v>1.83125</v>
      </c>
      <c r="S2026" s="35">
        <v>45777</v>
      </c>
      <c r="U2026">
        <v>2</v>
      </c>
      <c r="V2026">
        <v>5190</v>
      </c>
      <c r="W2026" t="s">
        <v>65</v>
      </c>
      <c r="X2026">
        <v>150387540001</v>
      </c>
      <c r="Y2026">
        <v>0</v>
      </c>
      <c r="Z2026">
        <v>5190</v>
      </c>
      <c r="AA2026">
        <v>0</v>
      </c>
      <c r="AB2026">
        <v>0</v>
      </c>
      <c r="AC2026">
        <v>0</v>
      </c>
      <c r="AD2026">
        <v>0</v>
      </c>
      <c r="AG2026">
        <v>0</v>
      </c>
      <c r="AP2026">
        <v>15038754</v>
      </c>
      <c r="AQ2026" t="s">
        <v>571</v>
      </c>
      <c r="AR2026" t="s">
        <v>14937</v>
      </c>
      <c r="AT2026">
        <v>0</v>
      </c>
      <c r="AU2026">
        <v>0</v>
      </c>
      <c r="AV2026">
        <v>0</v>
      </c>
      <c r="AW2026">
        <v>0</v>
      </c>
      <c r="AX2026">
        <v>0</v>
      </c>
      <c r="AY2026">
        <v>0</v>
      </c>
      <c r="BC2026" t="s">
        <v>63</v>
      </c>
      <c r="BD2026" t="s">
        <v>6174</v>
      </c>
      <c r="BE2026">
        <v>0</v>
      </c>
      <c r="BG2026" t="s">
        <v>571</v>
      </c>
      <c r="BJ2026" t="s">
        <v>4355</v>
      </c>
    </row>
    <row r="2027" spans="1:62" x14ac:dyDescent="0.35">
      <c r="A2027" t="s">
        <v>4356</v>
      </c>
      <c r="B2027">
        <v>10000</v>
      </c>
      <c r="C2027">
        <v>30000</v>
      </c>
      <c r="D2027">
        <v>45779</v>
      </c>
      <c r="E2027" t="s">
        <v>59</v>
      </c>
      <c r="F2027" t="s">
        <v>4357</v>
      </c>
      <c r="G2027" t="s">
        <v>1428</v>
      </c>
      <c r="I2027">
        <v>2</v>
      </c>
      <c r="J2027" t="s">
        <v>183</v>
      </c>
      <c r="K2027">
        <v>63</v>
      </c>
      <c r="L2027" t="s">
        <v>6051</v>
      </c>
      <c r="M2027" t="s">
        <v>26408</v>
      </c>
      <c r="N2027" t="s">
        <v>136</v>
      </c>
      <c r="O2027" t="s">
        <v>3850</v>
      </c>
      <c r="P2027">
        <v>5000</v>
      </c>
      <c r="Q2027">
        <f t="shared" si="523"/>
        <v>170</v>
      </c>
      <c r="R2027" s="34">
        <f t="shared" si="524"/>
        <v>2.8333333333333335</v>
      </c>
      <c r="S2027" s="35">
        <v>45777</v>
      </c>
      <c r="U2027">
        <v>16</v>
      </c>
      <c r="V2027">
        <v>80000</v>
      </c>
      <c r="W2027" t="s">
        <v>65</v>
      </c>
      <c r="X2027" t="s">
        <v>2383</v>
      </c>
      <c r="Y2027">
        <v>0</v>
      </c>
      <c r="Z2027">
        <v>80000</v>
      </c>
      <c r="AA2027">
        <v>0</v>
      </c>
      <c r="AB2027">
        <v>0</v>
      </c>
      <c r="AC2027">
        <v>0</v>
      </c>
      <c r="AD2027">
        <v>0</v>
      </c>
      <c r="AG2027">
        <v>0</v>
      </c>
      <c r="AP2027" t="s">
        <v>2384</v>
      </c>
      <c r="AQ2027" t="s">
        <v>170</v>
      </c>
      <c r="AR2027" t="s">
        <v>21526</v>
      </c>
      <c r="AT2027">
        <v>0</v>
      </c>
      <c r="AU2027">
        <v>0</v>
      </c>
      <c r="AV2027">
        <v>0</v>
      </c>
      <c r="AW2027">
        <v>0</v>
      </c>
      <c r="AX2027">
        <v>0</v>
      </c>
      <c r="AY2027">
        <v>0</v>
      </c>
      <c r="BC2027" t="s">
        <v>63</v>
      </c>
      <c r="BD2027" t="s">
        <v>6175</v>
      </c>
      <c r="BE2027">
        <v>0</v>
      </c>
      <c r="BG2027" t="s">
        <v>170</v>
      </c>
      <c r="BJ2027" t="s">
        <v>4358</v>
      </c>
    </row>
    <row r="2028" spans="1:62" x14ac:dyDescent="0.35">
      <c r="A2028" t="s">
        <v>4359</v>
      </c>
      <c r="B2028">
        <v>10000</v>
      </c>
      <c r="C2028">
        <v>20000</v>
      </c>
      <c r="D2028">
        <v>45779</v>
      </c>
      <c r="E2028" t="s">
        <v>59</v>
      </c>
      <c r="F2028" t="s">
        <v>4360</v>
      </c>
      <c r="G2028" t="s">
        <v>1428</v>
      </c>
      <c r="I2028">
        <v>2</v>
      </c>
      <c r="J2028" t="s">
        <v>183</v>
      </c>
      <c r="K2028">
        <v>63</v>
      </c>
      <c r="L2028" t="s">
        <v>6051</v>
      </c>
      <c r="M2028" t="s">
        <v>26408</v>
      </c>
      <c r="N2028" t="s">
        <v>136</v>
      </c>
      <c r="O2028" t="s">
        <v>3850</v>
      </c>
      <c r="P2028">
        <v>2500</v>
      </c>
      <c r="Q2028">
        <f t="shared" si="523"/>
        <v>107.5</v>
      </c>
      <c r="R2028" s="34">
        <f t="shared" si="524"/>
        <v>1.7916666666666667</v>
      </c>
      <c r="S2028" s="35">
        <v>45777</v>
      </c>
      <c r="U2028">
        <v>16</v>
      </c>
      <c r="V2028">
        <v>40000</v>
      </c>
      <c r="W2028" t="s">
        <v>65</v>
      </c>
      <c r="X2028" t="s">
        <v>3655</v>
      </c>
      <c r="Y2028">
        <v>0</v>
      </c>
      <c r="Z2028">
        <v>40000</v>
      </c>
      <c r="AA2028">
        <v>0</v>
      </c>
      <c r="AB2028">
        <v>0</v>
      </c>
      <c r="AC2028">
        <v>0</v>
      </c>
      <c r="AD2028">
        <v>0</v>
      </c>
      <c r="AG2028">
        <v>0</v>
      </c>
      <c r="AP2028" t="s">
        <v>3656</v>
      </c>
      <c r="AQ2028" t="s">
        <v>275</v>
      </c>
      <c r="AR2028" t="s">
        <v>21306</v>
      </c>
      <c r="AT2028">
        <v>0</v>
      </c>
      <c r="AU2028">
        <v>0</v>
      </c>
      <c r="AV2028">
        <v>0</v>
      </c>
      <c r="AW2028">
        <v>0</v>
      </c>
      <c r="AX2028">
        <v>0</v>
      </c>
      <c r="AY2028">
        <v>0</v>
      </c>
      <c r="BC2028" t="s">
        <v>63</v>
      </c>
      <c r="BD2028" t="s">
        <v>6176</v>
      </c>
      <c r="BE2028">
        <v>0</v>
      </c>
      <c r="BG2028" t="s">
        <v>275</v>
      </c>
      <c r="BJ2028" t="s">
        <v>4361</v>
      </c>
    </row>
    <row r="2029" spans="1:62" x14ac:dyDescent="0.35">
      <c r="A2029" t="s">
        <v>4362</v>
      </c>
      <c r="B2029">
        <v>10000</v>
      </c>
      <c r="C2029">
        <v>20000</v>
      </c>
      <c r="D2029">
        <v>45779</v>
      </c>
      <c r="E2029" t="s">
        <v>59</v>
      </c>
      <c r="F2029" t="s">
        <v>4363</v>
      </c>
      <c r="G2029" t="s">
        <v>1428</v>
      </c>
      <c r="I2029">
        <v>2</v>
      </c>
      <c r="J2029" t="s">
        <v>183</v>
      </c>
      <c r="K2029">
        <v>63</v>
      </c>
      <c r="L2029" t="s">
        <v>6051</v>
      </c>
      <c r="M2029" t="s">
        <v>26408</v>
      </c>
      <c r="N2029" t="s">
        <v>136</v>
      </c>
      <c r="O2029" t="s">
        <v>3850</v>
      </c>
      <c r="P2029">
        <v>2500</v>
      </c>
      <c r="Q2029">
        <f t="shared" si="523"/>
        <v>107.5</v>
      </c>
      <c r="R2029" s="34">
        <f t="shared" si="524"/>
        <v>1.7916666666666667</v>
      </c>
      <c r="S2029" s="35">
        <v>45777</v>
      </c>
      <c r="U2029">
        <v>16</v>
      </c>
      <c r="V2029">
        <v>40000</v>
      </c>
      <c r="W2029" t="s">
        <v>65</v>
      </c>
      <c r="X2029" t="s">
        <v>2383</v>
      </c>
      <c r="Y2029">
        <v>0</v>
      </c>
      <c r="Z2029">
        <v>40000</v>
      </c>
      <c r="AA2029">
        <v>0</v>
      </c>
      <c r="AB2029">
        <v>0</v>
      </c>
      <c r="AC2029">
        <v>0</v>
      </c>
      <c r="AD2029">
        <v>0</v>
      </c>
      <c r="AG2029">
        <v>0</v>
      </c>
      <c r="AP2029" t="s">
        <v>2384</v>
      </c>
      <c r="AQ2029" t="s">
        <v>275</v>
      </c>
      <c r="AR2029" t="s">
        <v>21306</v>
      </c>
      <c r="AT2029">
        <v>0</v>
      </c>
      <c r="AU2029">
        <v>0</v>
      </c>
      <c r="AV2029">
        <v>0</v>
      </c>
      <c r="AW2029">
        <v>0</v>
      </c>
      <c r="AX2029">
        <v>0</v>
      </c>
      <c r="AY2029">
        <v>0</v>
      </c>
      <c r="BC2029" t="s">
        <v>63</v>
      </c>
      <c r="BD2029" t="s">
        <v>6177</v>
      </c>
      <c r="BE2029">
        <v>0</v>
      </c>
      <c r="BG2029" t="s">
        <v>275</v>
      </c>
      <c r="BJ2029" t="s">
        <v>4364</v>
      </c>
    </row>
    <row r="2030" spans="1:62" x14ac:dyDescent="0.35">
      <c r="A2030" t="s">
        <v>4290</v>
      </c>
      <c r="B2030">
        <v>10000</v>
      </c>
      <c r="C2030">
        <v>20000</v>
      </c>
      <c r="D2030">
        <v>45777</v>
      </c>
      <c r="E2030" t="s">
        <v>59</v>
      </c>
      <c r="F2030">
        <v>0.53704861111111113</v>
      </c>
      <c r="G2030" t="s">
        <v>1515</v>
      </c>
      <c r="I2030">
        <v>1</v>
      </c>
      <c r="J2030" t="s">
        <v>183</v>
      </c>
      <c r="K2030">
        <v>78</v>
      </c>
      <c r="L2030" t="s">
        <v>6047</v>
      </c>
      <c r="M2030" t="s">
        <v>26405</v>
      </c>
      <c r="N2030" t="s">
        <v>216</v>
      </c>
      <c r="O2030" t="s">
        <v>3803</v>
      </c>
      <c r="P2030">
        <v>1000</v>
      </c>
      <c r="Q2030">
        <f t="shared" si="523"/>
        <v>70</v>
      </c>
      <c r="R2030" s="34">
        <f t="shared" si="524"/>
        <v>1.1666666666666667</v>
      </c>
      <c r="S2030" s="35">
        <v>45777</v>
      </c>
      <c r="U2030">
        <v>3</v>
      </c>
      <c r="V2030">
        <v>3000</v>
      </c>
      <c r="W2030" t="s">
        <v>65</v>
      </c>
      <c r="X2030" t="s">
        <v>4292</v>
      </c>
      <c r="Y2030">
        <v>0</v>
      </c>
      <c r="Z2030">
        <v>3000</v>
      </c>
      <c r="AA2030">
        <v>0</v>
      </c>
      <c r="AB2030">
        <v>0</v>
      </c>
      <c r="AC2030">
        <v>0</v>
      </c>
      <c r="AD2030">
        <v>0</v>
      </c>
      <c r="AG2030">
        <v>0</v>
      </c>
      <c r="AP2030" t="s">
        <v>4293</v>
      </c>
      <c r="AQ2030" t="s">
        <v>4294</v>
      </c>
      <c r="AR2030" t="s">
        <v>6771</v>
      </c>
      <c r="AT2030">
        <v>0</v>
      </c>
      <c r="AU2030">
        <v>0</v>
      </c>
      <c r="AV2030">
        <v>0</v>
      </c>
      <c r="AW2030">
        <v>0</v>
      </c>
      <c r="AX2030">
        <v>0</v>
      </c>
      <c r="AY2030">
        <v>0</v>
      </c>
      <c r="BC2030" t="s">
        <v>63</v>
      </c>
      <c r="BD2030" t="s">
        <v>6178</v>
      </c>
      <c r="BE2030">
        <v>0</v>
      </c>
      <c r="BG2030" t="s">
        <v>4294</v>
      </c>
      <c r="BJ2030" t="s">
        <v>4295</v>
      </c>
    </row>
    <row r="2031" spans="1:62" x14ac:dyDescent="0.35">
      <c r="A2031" t="s">
        <v>4410</v>
      </c>
      <c r="B2031">
        <v>10000</v>
      </c>
      <c r="C2031">
        <v>10000</v>
      </c>
      <c r="D2031">
        <v>45779</v>
      </c>
      <c r="E2031" t="s">
        <v>59</v>
      </c>
      <c r="F2031">
        <v>0.48375000000000001</v>
      </c>
      <c r="G2031" t="s">
        <v>2398</v>
      </c>
      <c r="I2031">
        <v>1</v>
      </c>
      <c r="J2031" t="s">
        <v>183</v>
      </c>
      <c r="K2031">
        <v>86</v>
      </c>
      <c r="L2031" t="s">
        <v>6043</v>
      </c>
      <c r="M2031" t="s">
        <v>26407</v>
      </c>
      <c r="N2031" t="s">
        <v>1696</v>
      </c>
      <c r="O2031" t="s">
        <v>3840</v>
      </c>
      <c r="P2031">
        <v>27500</v>
      </c>
      <c r="Q2031">
        <f>(P2031/60)+30</f>
        <v>488.33333333333331</v>
      </c>
      <c r="R2031" s="34">
        <f>Q2031/60</f>
        <v>8.1388888888888893</v>
      </c>
      <c r="S2031" s="35">
        <v>45777</v>
      </c>
      <c r="U2031">
        <v>2</v>
      </c>
      <c r="V2031">
        <v>55000</v>
      </c>
      <c r="W2031" t="s">
        <v>65</v>
      </c>
      <c r="X2031">
        <v>3000000434630000</v>
      </c>
      <c r="Y2031">
        <v>0</v>
      </c>
      <c r="Z2031">
        <v>55000</v>
      </c>
      <c r="AA2031">
        <v>0</v>
      </c>
      <c r="AB2031">
        <v>0</v>
      </c>
      <c r="AC2031">
        <v>0</v>
      </c>
      <c r="AD2031">
        <v>0</v>
      </c>
      <c r="AG2031">
        <v>0</v>
      </c>
      <c r="AP2031">
        <v>300000043463</v>
      </c>
      <c r="AQ2031" t="s">
        <v>4225</v>
      </c>
      <c r="AR2031" t="s">
        <v>7118</v>
      </c>
      <c r="AT2031">
        <v>0</v>
      </c>
      <c r="AU2031">
        <v>0</v>
      </c>
      <c r="AV2031">
        <v>0</v>
      </c>
      <c r="AW2031">
        <v>0</v>
      </c>
      <c r="AX2031">
        <v>0</v>
      </c>
      <c r="AY2031">
        <v>0</v>
      </c>
      <c r="BC2031" t="s">
        <v>63</v>
      </c>
      <c r="BD2031" t="s">
        <v>6179</v>
      </c>
      <c r="BE2031">
        <v>0</v>
      </c>
      <c r="BG2031" t="s">
        <v>4225</v>
      </c>
      <c r="BJ2031" t="s">
        <v>4411</v>
      </c>
    </row>
    <row r="2032" spans="1:62" x14ac:dyDescent="0.35">
      <c r="A2032" t="s">
        <v>4365</v>
      </c>
      <c r="B2032">
        <v>10000</v>
      </c>
      <c r="C2032">
        <v>10000</v>
      </c>
      <c r="D2032">
        <v>45779</v>
      </c>
      <c r="E2032" t="s">
        <v>59</v>
      </c>
      <c r="F2032" t="s">
        <v>4339</v>
      </c>
      <c r="G2032" t="s">
        <v>4319</v>
      </c>
      <c r="I2032">
        <v>1</v>
      </c>
      <c r="J2032" t="s">
        <v>183</v>
      </c>
      <c r="K2032">
        <v>32</v>
      </c>
      <c r="L2032" t="s">
        <v>6064</v>
      </c>
      <c r="M2032" t="s">
        <v>26405</v>
      </c>
      <c r="N2032" t="s">
        <v>516</v>
      </c>
      <c r="O2032" t="s">
        <v>3833</v>
      </c>
      <c r="P2032">
        <v>1000</v>
      </c>
      <c r="S2032" s="35">
        <v>45777</v>
      </c>
      <c r="U2032">
        <v>1</v>
      </c>
      <c r="V2032">
        <v>1000</v>
      </c>
      <c r="W2032" t="s">
        <v>65</v>
      </c>
      <c r="X2032">
        <v>4.40170086001E+17</v>
      </c>
      <c r="Y2032">
        <v>0</v>
      </c>
      <c r="Z2032">
        <v>1000</v>
      </c>
      <c r="AA2032">
        <v>0</v>
      </c>
      <c r="AB2032">
        <v>0</v>
      </c>
      <c r="AC2032">
        <v>0</v>
      </c>
      <c r="AD2032">
        <v>0</v>
      </c>
      <c r="AG2032">
        <v>0</v>
      </c>
      <c r="AP2032">
        <v>44017008600100</v>
      </c>
      <c r="AQ2032" t="s">
        <v>217</v>
      </c>
      <c r="AR2032" t="s">
        <v>23595</v>
      </c>
      <c r="AT2032">
        <v>0</v>
      </c>
      <c r="AU2032">
        <v>0</v>
      </c>
      <c r="AV2032">
        <v>0</v>
      </c>
      <c r="AW2032">
        <v>0</v>
      </c>
      <c r="AX2032">
        <v>0</v>
      </c>
      <c r="AY2032">
        <v>0</v>
      </c>
      <c r="BC2032" t="s">
        <v>63</v>
      </c>
      <c r="BD2032" t="s">
        <v>6180</v>
      </c>
      <c r="BE2032">
        <v>0</v>
      </c>
      <c r="BG2032" t="s">
        <v>217</v>
      </c>
      <c r="BJ2032" t="s">
        <v>4366</v>
      </c>
    </row>
    <row r="2033" spans="1:62" x14ac:dyDescent="0.35">
      <c r="A2033" t="s">
        <v>4412</v>
      </c>
      <c r="B2033">
        <v>10000</v>
      </c>
      <c r="C2033">
        <v>10000</v>
      </c>
      <c r="D2033">
        <v>45779</v>
      </c>
      <c r="E2033" t="s">
        <v>59</v>
      </c>
      <c r="F2033" t="s">
        <v>4413</v>
      </c>
      <c r="G2033" t="s">
        <v>4079</v>
      </c>
      <c r="I2033">
        <v>1</v>
      </c>
      <c r="J2033" t="s">
        <v>183</v>
      </c>
      <c r="K2033">
        <v>72</v>
      </c>
      <c r="L2033" t="s">
        <v>6056</v>
      </c>
      <c r="M2033" t="s">
        <v>26406</v>
      </c>
      <c r="N2033" t="s">
        <v>869</v>
      </c>
      <c r="O2033" t="s">
        <v>3829</v>
      </c>
      <c r="P2033">
        <v>1750</v>
      </c>
      <c r="S2033" s="35">
        <v>45777</v>
      </c>
      <c r="U2033">
        <v>4</v>
      </c>
      <c r="V2033">
        <v>7000</v>
      </c>
      <c r="W2033" t="s">
        <v>65</v>
      </c>
      <c r="X2033">
        <v>86090840001</v>
      </c>
      <c r="Y2033">
        <v>0</v>
      </c>
      <c r="Z2033">
        <v>5000</v>
      </c>
      <c r="AA2033">
        <v>2000</v>
      </c>
      <c r="AB2033">
        <v>0</v>
      </c>
      <c r="AC2033">
        <v>0</v>
      </c>
      <c r="AD2033">
        <v>0</v>
      </c>
      <c r="AG2033">
        <v>0</v>
      </c>
      <c r="AP2033">
        <v>8609084</v>
      </c>
      <c r="AQ2033" t="s">
        <v>162</v>
      </c>
      <c r="AR2033" t="s">
        <v>8373</v>
      </c>
      <c r="AT2033">
        <v>0</v>
      </c>
      <c r="AU2033">
        <v>0</v>
      </c>
      <c r="AV2033">
        <v>0</v>
      </c>
      <c r="AW2033">
        <v>0</v>
      </c>
      <c r="AX2033">
        <v>0</v>
      </c>
      <c r="AY2033">
        <v>0</v>
      </c>
      <c r="BC2033" t="s">
        <v>63</v>
      </c>
      <c r="BD2033" t="s">
        <v>6181</v>
      </c>
      <c r="BE2033">
        <v>0</v>
      </c>
      <c r="BG2033" t="s">
        <v>162</v>
      </c>
      <c r="BJ2033" t="s">
        <v>4414</v>
      </c>
    </row>
    <row r="2034" spans="1:62" x14ac:dyDescent="0.35">
      <c r="A2034" t="s">
        <v>4415</v>
      </c>
      <c r="B2034">
        <v>10000</v>
      </c>
      <c r="C2034">
        <v>10000</v>
      </c>
      <c r="D2034">
        <v>45779</v>
      </c>
      <c r="E2034" t="s">
        <v>59</v>
      </c>
      <c r="F2034" t="s">
        <v>4416</v>
      </c>
      <c r="G2034" t="s">
        <v>4079</v>
      </c>
      <c r="I2034">
        <v>1</v>
      </c>
      <c r="J2034" t="s">
        <v>183</v>
      </c>
      <c r="K2034">
        <v>72</v>
      </c>
      <c r="L2034" t="s">
        <v>6056</v>
      </c>
      <c r="M2034" t="s">
        <v>26406</v>
      </c>
      <c r="N2034" t="s">
        <v>869</v>
      </c>
      <c r="O2034" t="s">
        <v>3829</v>
      </c>
      <c r="P2034">
        <v>1750</v>
      </c>
      <c r="S2034" s="35">
        <v>45777</v>
      </c>
      <c r="U2034">
        <v>4</v>
      </c>
      <c r="V2034">
        <v>7000</v>
      </c>
      <c r="W2034" t="s">
        <v>65</v>
      </c>
      <c r="X2034">
        <v>86090850001</v>
      </c>
      <c r="Y2034">
        <v>0</v>
      </c>
      <c r="Z2034">
        <v>5000</v>
      </c>
      <c r="AA2034">
        <v>2000</v>
      </c>
      <c r="AB2034">
        <v>0</v>
      </c>
      <c r="AC2034">
        <v>0</v>
      </c>
      <c r="AD2034">
        <v>0</v>
      </c>
      <c r="AG2034">
        <v>0</v>
      </c>
      <c r="AP2034">
        <v>8609085</v>
      </c>
      <c r="AQ2034" t="s">
        <v>162</v>
      </c>
      <c r="AR2034" t="s">
        <v>8373</v>
      </c>
      <c r="AT2034">
        <v>0</v>
      </c>
      <c r="AU2034">
        <v>0</v>
      </c>
      <c r="AV2034">
        <v>0</v>
      </c>
      <c r="AW2034">
        <v>0</v>
      </c>
      <c r="AX2034">
        <v>0</v>
      </c>
      <c r="AY2034">
        <v>0</v>
      </c>
      <c r="BC2034" t="s">
        <v>63</v>
      </c>
      <c r="BD2034" t="s">
        <v>6182</v>
      </c>
      <c r="BE2034">
        <v>0</v>
      </c>
      <c r="BG2034" t="s">
        <v>162</v>
      </c>
      <c r="BJ2034" t="s">
        <v>4414</v>
      </c>
    </row>
    <row r="2035" spans="1:62" x14ac:dyDescent="0.35">
      <c r="A2035" t="s">
        <v>4417</v>
      </c>
      <c r="B2035">
        <v>10000</v>
      </c>
      <c r="C2035">
        <v>10000</v>
      </c>
      <c r="D2035">
        <v>45779</v>
      </c>
      <c r="E2035" t="s">
        <v>59</v>
      </c>
      <c r="F2035" t="s">
        <v>4418</v>
      </c>
      <c r="G2035" t="s">
        <v>4079</v>
      </c>
      <c r="I2035">
        <v>1</v>
      </c>
      <c r="J2035" t="s">
        <v>183</v>
      </c>
      <c r="K2035">
        <v>72</v>
      </c>
      <c r="L2035" t="s">
        <v>6056</v>
      </c>
      <c r="M2035" t="s">
        <v>26406</v>
      </c>
      <c r="N2035" t="s">
        <v>869</v>
      </c>
      <c r="O2035" t="s">
        <v>3829</v>
      </c>
      <c r="P2035">
        <v>4000</v>
      </c>
      <c r="S2035" s="35">
        <v>45777</v>
      </c>
      <c r="U2035">
        <v>6</v>
      </c>
      <c r="V2035">
        <v>24000</v>
      </c>
      <c r="W2035" t="s">
        <v>65</v>
      </c>
      <c r="X2035">
        <v>86090880001</v>
      </c>
      <c r="Y2035">
        <v>0</v>
      </c>
      <c r="Z2035">
        <v>20000</v>
      </c>
      <c r="AA2035">
        <v>4000</v>
      </c>
      <c r="AB2035">
        <v>0</v>
      </c>
      <c r="AC2035">
        <v>0</v>
      </c>
      <c r="AD2035">
        <v>0</v>
      </c>
      <c r="AG2035">
        <v>0</v>
      </c>
      <c r="AP2035">
        <v>8609088</v>
      </c>
      <c r="AQ2035" t="s">
        <v>162</v>
      </c>
      <c r="AR2035" t="s">
        <v>8373</v>
      </c>
      <c r="AT2035">
        <v>0</v>
      </c>
      <c r="AU2035">
        <v>0</v>
      </c>
      <c r="AV2035">
        <v>0</v>
      </c>
      <c r="AW2035">
        <v>0</v>
      </c>
      <c r="AX2035">
        <v>0</v>
      </c>
      <c r="AY2035">
        <v>0</v>
      </c>
      <c r="BC2035" t="s">
        <v>63</v>
      </c>
      <c r="BD2035" t="s">
        <v>6183</v>
      </c>
      <c r="BE2035">
        <v>0</v>
      </c>
      <c r="BG2035" t="s">
        <v>162</v>
      </c>
      <c r="BJ2035" t="s">
        <v>4414</v>
      </c>
    </row>
    <row r="2036" spans="1:62" x14ac:dyDescent="0.35">
      <c r="A2036" t="s">
        <v>4419</v>
      </c>
      <c r="B2036">
        <v>10000</v>
      </c>
      <c r="C2036">
        <v>10000</v>
      </c>
      <c r="D2036">
        <v>45779</v>
      </c>
      <c r="E2036" t="s">
        <v>59</v>
      </c>
      <c r="F2036" t="s">
        <v>4418</v>
      </c>
      <c r="G2036" t="s">
        <v>4079</v>
      </c>
      <c r="I2036">
        <v>1</v>
      </c>
      <c r="J2036" t="s">
        <v>183</v>
      </c>
      <c r="K2036">
        <v>72</v>
      </c>
      <c r="L2036" t="s">
        <v>6056</v>
      </c>
      <c r="M2036" t="s">
        <v>26406</v>
      </c>
      <c r="N2036" t="s">
        <v>869</v>
      </c>
      <c r="O2036" t="s">
        <v>3829</v>
      </c>
      <c r="P2036">
        <v>3000</v>
      </c>
      <c r="S2036" s="35">
        <v>45777</v>
      </c>
      <c r="U2036">
        <v>6</v>
      </c>
      <c r="V2036">
        <v>18000</v>
      </c>
      <c r="W2036" t="s">
        <v>65</v>
      </c>
      <c r="X2036">
        <v>86090890001</v>
      </c>
      <c r="Y2036">
        <v>0</v>
      </c>
      <c r="Z2036">
        <v>15000</v>
      </c>
      <c r="AA2036">
        <v>3000</v>
      </c>
      <c r="AB2036">
        <v>0</v>
      </c>
      <c r="AC2036">
        <v>0</v>
      </c>
      <c r="AD2036">
        <v>0</v>
      </c>
      <c r="AG2036">
        <v>0</v>
      </c>
      <c r="AP2036">
        <v>8609089</v>
      </c>
      <c r="AQ2036" t="s">
        <v>162</v>
      </c>
      <c r="AR2036" t="s">
        <v>8373</v>
      </c>
      <c r="AT2036">
        <v>0</v>
      </c>
      <c r="AU2036">
        <v>0</v>
      </c>
      <c r="AV2036">
        <v>0</v>
      </c>
      <c r="AW2036">
        <v>0</v>
      </c>
      <c r="AX2036">
        <v>0</v>
      </c>
      <c r="AY2036">
        <v>0</v>
      </c>
      <c r="BC2036" t="s">
        <v>63</v>
      </c>
      <c r="BD2036" t="s">
        <v>6184</v>
      </c>
      <c r="BE2036">
        <v>0</v>
      </c>
      <c r="BG2036" t="s">
        <v>162</v>
      </c>
      <c r="BJ2036" t="s">
        <v>4414</v>
      </c>
    </row>
    <row r="2037" spans="1:62" x14ac:dyDescent="0.35">
      <c r="A2037" t="s">
        <v>4419</v>
      </c>
      <c r="B2037">
        <v>10000</v>
      </c>
      <c r="C2037">
        <v>20000</v>
      </c>
      <c r="D2037">
        <v>45779</v>
      </c>
      <c r="E2037" t="s">
        <v>59</v>
      </c>
      <c r="F2037" t="s">
        <v>4418</v>
      </c>
      <c r="G2037" t="s">
        <v>4079</v>
      </c>
      <c r="I2037">
        <v>2</v>
      </c>
      <c r="J2037" t="s">
        <v>183</v>
      </c>
      <c r="K2037">
        <v>71</v>
      </c>
      <c r="L2037" t="s">
        <v>6057</v>
      </c>
      <c r="M2037" t="s">
        <v>26408</v>
      </c>
      <c r="N2037" t="s">
        <v>368</v>
      </c>
      <c r="O2037" t="s">
        <v>3857</v>
      </c>
      <c r="P2037">
        <v>2500</v>
      </c>
      <c r="S2037" s="35">
        <v>45777</v>
      </c>
      <c r="U2037">
        <v>6</v>
      </c>
      <c r="V2037">
        <v>15000</v>
      </c>
      <c r="W2037" t="s">
        <v>65</v>
      </c>
      <c r="X2037">
        <v>86090890001</v>
      </c>
      <c r="Y2037">
        <v>0</v>
      </c>
      <c r="Z2037">
        <v>15000</v>
      </c>
      <c r="AA2037">
        <v>0</v>
      </c>
      <c r="AB2037">
        <v>0</v>
      </c>
      <c r="AC2037">
        <v>0</v>
      </c>
      <c r="AD2037">
        <v>0</v>
      </c>
      <c r="AG2037">
        <v>0</v>
      </c>
      <c r="AP2037">
        <v>8609089</v>
      </c>
      <c r="AQ2037" t="s">
        <v>162</v>
      </c>
      <c r="AR2037" t="s">
        <v>8373</v>
      </c>
      <c r="AT2037">
        <v>0</v>
      </c>
      <c r="AU2037">
        <v>0</v>
      </c>
      <c r="AV2037">
        <v>0</v>
      </c>
      <c r="AW2037">
        <v>0</v>
      </c>
      <c r="AX2037">
        <v>0</v>
      </c>
      <c r="AY2037">
        <v>0</v>
      </c>
      <c r="BC2037" t="s">
        <v>63</v>
      </c>
      <c r="BD2037" t="s">
        <v>6184</v>
      </c>
      <c r="BE2037">
        <v>0</v>
      </c>
      <c r="BG2037" t="s">
        <v>162</v>
      </c>
      <c r="BJ2037" t="s">
        <v>4414</v>
      </c>
    </row>
    <row r="2038" spans="1:62" x14ac:dyDescent="0.35">
      <c r="A2038" t="s">
        <v>4420</v>
      </c>
      <c r="B2038">
        <v>10000</v>
      </c>
      <c r="C2038">
        <v>10000</v>
      </c>
      <c r="D2038">
        <v>45779</v>
      </c>
      <c r="E2038" t="s">
        <v>59</v>
      </c>
      <c r="F2038" t="s">
        <v>4421</v>
      </c>
      <c r="G2038" t="s">
        <v>4079</v>
      </c>
      <c r="I2038">
        <v>1</v>
      </c>
      <c r="J2038" t="s">
        <v>183</v>
      </c>
      <c r="K2038">
        <v>72</v>
      </c>
      <c r="L2038" t="s">
        <v>6056</v>
      </c>
      <c r="M2038" t="s">
        <v>26406</v>
      </c>
      <c r="N2038" t="s">
        <v>869</v>
      </c>
      <c r="O2038" t="s">
        <v>3829</v>
      </c>
      <c r="P2038">
        <v>1750</v>
      </c>
      <c r="S2038" s="35">
        <v>45777</v>
      </c>
      <c r="U2038">
        <v>4</v>
      </c>
      <c r="V2038">
        <v>7000</v>
      </c>
      <c r="W2038" t="s">
        <v>65</v>
      </c>
      <c r="X2038">
        <v>5000634590001</v>
      </c>
      <c r="Y2038">
        <v>0</v>
      </c>
      <c r="Z2038">
        <v>5000</v>
      </c>
      <c r="AA2038">
        <v>2000</v>
      </c>
      <c r="AB2038">
        <v>0</v>
      </c>
      <c r="AC2038">
        <v>0</v>
      </c>
      <c r="AD2038">
        <v>0</v>
      </c>
      <c r="AG2038">
        <v>0</v>
      </c>
      <c r="AP2038">
        <v>500063459</v>
      </c>
      <c r="AQ2038" t="s">
        <v>162</v>
      </c>
      <c r="AR2038" t="s">
        <v>8373</v>
      </c>
      <c r="AT2038">
        <v>0</v>
      </c>
      <c r="AU2038">
        <v>0</v>
      </c>
      <c r="AV2038">
        <v>0</v>
      </c>
      <c r="AW2038">
        <v>0</v>
      </c>
      <c r="AX2038">
        <v>0</v>
      </c>
      <c r="AY2038">
        <v>0</v>
      </c>
      <c r="BC2038" t="s">
        <v>63</v>
      </c>
      <c r="BD2038" t="s">
        <v>6185</v>
      </c>
      <c r="BE2038">
        <v>0</v>
      </c>
      <c r="BG2038" t="s">
        <v>162</v>
      </c>
      <c r="BJ2038" t="s">
        <v>4422</v>
      </c>
    </row>
    <row r="2039" spans="1:62" x14ac:dyDescent="0.35">
      <c r="A2039" t="s">
        <v>4423</v>
      </c>
      <c r="B2039">
        <v>10000</v>
      </c>
      <c r="C2039">
        <v>10000</v>
      </c>
      <c r="D2039">
        <v>45779</v>
      </c>
      <c r="E2039" t="s">
        <v>59</v>
      </c>
      <c r="F2039" t="s">
        <v>4424</v>
      </c>
      <c r="G2039" t="s">
        <v>4079</v>
      </c>
      <c r="I2039">
        <v>1</v>
      </c>
      <c r="J2039" t="s">
        <v>183</v>
      </c>
      <c r="K2039">
        <v>72</v>
      </c>
      <c r="L2039" t="s">
        <v>6056</v>
      </c>
      <c r="M2039" t="s">
        <v>26406</v>
      </c>
      <c r="N2039" t="s">
        <v>869</v>
      </c>
      <c r="O2039" t="s">
        <v>3829</v>
      </c>
      <c r="P2039">
        <v>1750</v>
      </c>
      <c r="S2039" s="35">
        <v>45777</v>
      </c>
      <c r="U2039">
        <v>4</v>
      </c>
      <c r="V2039">
        <v>7000</v>
      </c>
      <c r="W2039" t="s">
        <v>65</v>
      </c>
      <c r="X2039">
        <v>5000635410001</v>
      </c>
      <c r="Y2039">
        <v>0</v>
      </c>
      <c r="Z2039">
        <v>5000</v>
      </c>
      <c r="AA2039">
        <v>2000</v>
      </c>
      <c r="AB2039">
        <v>0</v>
      </c>
      <c r="AC2039">
        <v>0</v>
      </c>
      <c r="AD2039">
        <v>0</v>
      </c>
      <c r="AG2039">
        <v>0</v>
      </c>
      <c r="AP2039">
        <v>500063541</v>
      </c>
      <c r="AQ2039" t="s">
        <v>162</v>
      </c>
      <c r="AR2039" t="s">
        <v>8373</v>
      </c>
      <c r="AT2039">
        <v>0</v>
      </c>
      <c r="AU2039">
        <v>0</v>
      </c>
      <c r="AV2039">
        <v>0</v>
      </c>
      <c r="AW2039">
        <v>0</v>
      </c>
      <c r="AX2039">
        <v>0</v>
      </c>
      <c r="AY2039">
        <v>0</v>
      </c>
      <c r="BC2039" t="s">
        <v>63</v>
      </c>
      <c r="BD2039" t="s">
        <v>6186</v>
      </c>
      <c r="BE2039">
        <v>0</v>
      </c>
      <c r="BG2039" t="s">
        <v>162</v>
      </c>
      <c r="BJ2039" t="s">
        <v>4422</v>
      </c>
    </row>
    <row r="2040" spans="1:62" x14ac:dyDescent="0.35">
      <c r="A2040" t="s">
        <v>4425</v>
      </c>
      <c r="B2040">
        <v>10000</v>
      </c>
      <c r="C2040">
        <v>20000</v>
      </c>
      <c r="D2040">
        <v>45782</v>
      </c>
      <c r="E2040" t="s">
        <v>59</v>
      </c>
      <c r="F2040" t="s">
        <v>4426</v>
      </c>
      <c r="G2040" t="s">
        <v>4427</v>
      </c>
      <c r="I2040">
        <v>1</v>
      </c>
      <c r="J2040" t="s">
        <v>183</v>
      </c>
      <c r="K2040">
        <v>90</v>
      </c>
      <c r="L2040" t="s">
        <v>6044</v>
      </c>
      <c r="M2040" t="s">
        <v>26408</v>
      </c>
      <c r="N2040" t="s">
        <v>439</v>
      </c>
      <c r="O2040" t="s">
        <v>3859</v>
      </c>
      <c r="P2040">
        <v>11000</v>
      </c>
      <c r="Q2040">
        <f>(P2040/20)+45</f>
        <v>595</v>
      </c>
      <c r="R2040" s="34">
        <f>Q2040/60</f>
        <v>9.9166666666666661</v>
      </c>
      <c r="S2040" s="35">
        <v>45777</v>
      </c>
      <c r="U2040">
        <v>4</v>
      </c>
      <c r="V2040">
        <v>44000</v>
      </c>
      <c r="W2040" t="s">
        <v>65</v>
      </c>
      <c r="X2040" t="s">
        <v>831</v>
      </c>
      <c r="Y2040">
        <v>0</v>
      </c>
      <c r="Z2040">
        <v>44000</v>
      </c>
      <c r="AA2040">
        <v>0</v>
      </c>
      <c r="AB2040">
        <v>0</v>
      </c>
      <c r="AC2040">
        <v>0</v>
      </c>
      <c r="AD2040">
        <v>0</v>
      </c>
      <c r="AG2040">
        <v>0</v>
      </c>
      <c r="AP2040" t="s">
        <v>832</v>
      </c>
      <c r="AQ2040" t="s">
        <v>833</v>
      </c>
      <c r="AR2040" t="s">
        <v>12481</v>
      </c>
      <c r="AT2040">
        <v>0</v>
      </c>
      <c r="AU2040">
        <v>0</v>
      </c>
      <c r="AV2040">
        <v>0</v>
      </c>
      <c r="AW2040">
        <v>0</v>
      </c>
      <c r="AX2040">
        <v>0</v>
      </c>
      <c r="AY2040">
        <v>0</v>
      </c>
      <c r="BC2040" t="s">
        <v>63</v>
      </c>
      <c r="BD2040" t="s">
        <v>6187</v>
      </c>
      <c r="BE2040">
        <v>0</v>
      </c>
      <c r="BG2040" t="s">
        <v>833</v>
      </c>
      <c r="BJ2040" t="s">
        <v>4428</v>
      </c>
    </row>
    <row r="2041" spans="1:62" x14ac:dyDescent="0.35">
      <c r="A2041" t="s">
        <v>4299</v>
      </c>
      <c r="B2041">
        <v>10000</v>
      </c>
      <c r="C2041">
        <v>10000</v>
      </c>
      <c r="D2041">
        <v>45777</v>
      </c>
      <c r="E2041" t="s">
        <v>59</v>
      </c>
      <c r="F2041" t="s">
        <v>4284</v>
      </c>
      <c r="G2041" t="s">
        <v>4300</v>
      </c>
      <c r="I2041">
        <v>1</v>
      </c>
      <c r="J2041" t="s">
        <v>183</v>
      </c>
      <c r="K2041">
        <v>61</v>
      </c>
      <c r="L2041" t="s">
        <v>6046</v>
      </c>
      <c r="M2041" t="s">
        <v>26405</v>
      </c>
      <c r="N2041" t="s">
        <v>209</v>
      </c>
      <c r="O2041" t="s">
        <v>3802</v>
      </c>
      <c r="P2041">
        <v>400</v>
      </c>
      <c r="Q2041">
        <f t="shared" ref="Q2041:Q2042" si="525">(P2041/50)+45</f>
        <v>53</v>
      </c>
      <c r="R2041" s="34">
        <f t="shared" ref="R2041:R2042" si="526">Q2041/60</f>
        <v>0.8833333333333333</v>
      </c>
      <c r="S2041" s="35">
        <v>45777</v>
      </c>
      <c r="U2041">
        <v>5</v>
      </c>
      <c r="V2041">
        <v>2000</v>
      </c>
      <c r="W2041" t="s">
        <v>65</v>
      </c>
      <c r="X2041" t="s">
        <v>4302</v>
      </c>
      <c r="Y2041">
        <v>0</v>
      </c>
      <c r="Z2041">
        <v>2000</v>
      </c>
      <c r="AA2041">
        <v>0</v>
      </c>
      <c r="AB2041">
        <v>0</v>
      </c>
      <c r="AC2041">
        <v>0</v>
      </c>
      <c r="AD2041">
        <v>0</v>
      </c>
      <c r="AG2041">
        <v>0</v>
      </c>
      <c r="AP2041" t="s">
        <v>4303</v>
      </c>
      <c r="AQ2041" t="s">
        <v>225</v>
      </c>
      <c r="AR2041" t="s">
        <v>23604</v>
      </c>
      <c r="AT2041">
        <v>0</v>
      </c>
      <c r="AU2041">
        <v>0</v>
      </c>
      <c r="AV2041">
        <v>0</v>
      </c>
      <c r="AW2041">
        <v>0</v>
      </c>
      <c r="AX2041">
        <v>0</v>
      </c>
      <c r="AY2041">
        <v>0</v>
      </c>
      <c r="BC2041" t="s">
        <v>63</v>
      </c>
      <c r="BD2041" t="s">
        <v>6188</v>
      </c>
      <c r="BE2041">
        <v>0</v>
      </c>
      <c r="BG2041" t="s">
        <v>225</v>
      </c>
      <c r="BJ2041" t="s">
        <v>3934</v>
      </c>
    </row>
    <row r="2042" spans="1:62" x14ac:dyDescent="0.35">
      <c r="A2042" t="s">
        <v>6189</v>
      </c>
      <c r="B2042">
        <v>10000</v>
      </c>
      <c r="C2042">
        <v>20000</v>
      </c>
      <c r="D2042">
        <v>45783</v>
      </c>
      <c r="E2042" t="s">
        <v>59</v>
      </c>
      <c r="F2042" t="s">
        <v>6190</v>
      </c>
      <c r="G2042" t="s">
        <v>6191</v>
      </c>
      <c r="I2042">
        <v>1</v>
      </c>
      <c r="J2042" t="s">
        <v>183</v>
      </c>
      <c r="K2042">
        <v>61</v>
      </c>
      <c r="L2042" t="s">
        <v>6046</v>
      </c>
      <c r="M2042" t="s">
        <v>26405</v>
      </c>
      <c r="N2042" t="s">
        <v>209</v>
      </c>
      <c r="O2042" t="s">
        <v>3802</v>
      </c>
      <c r="P2042">
        <v>600</v>
      </c>
      <c r="Q2042">
        <f t="shared" si="525"/>
        <v>57</v>
      </c>
      <c r="R2042" s="34">
        <f t="shared" si="526"/>
        <v>0.95</v>
      </c>
      <c r="S2042" s="35">
        <v>45777</v>
      </c>
      <c r="U2042">
        <v>5</v>
      </c>
      <c r="V2042">
        <v>3000</v>
      </c>
      <c r="W2042" t="s">
        <v>65</v>
      </c>
      <c r="X2042" t="s">
        <v>4302</v>
      </c>
      <c r="Y2042">
        <v>0</v>
      </c>
      <c r="Z2042">
        <v>3000</v>
      </c>
      <c r="AA2042">
        <v>0</v>
      </c>
      <c r="AB2042">
        <v>0</v>
      </c>
      <c r="AC2042">
        <v>0</v>
      </c>
      <c r="AD2042">
        <v>0</v>
      </c>
      <c r="AG2042">
        <v>0</v>
      </c>
      <c r="AP2042" t="s">
        <v>4303</v>
      </c>
      <c r="AQ2042" t="s">
        <v>225</v>
      </c>
      <c r="AR2042" t="s">
        <v>23604</v>
      </c>
      <c r="AT2042">
        <v>0</v>
      </c>
      <c r="AU2042">
        <v>0</v>
      </c>
      <c r="AV2042">
        <v>0</v>
      </c>
      <c r="AW2042">
        <v>0</v>
      </c>
      <c r="AX2042">
        <v>0</v>
      </c>
      <c r="AY2042">
        <v>0</v>
      </c>
      <c r="BC2042" t="s">
        <v>63</v>
      </c>
      <c r="BD2042" t="s">
        <v>6192</v>
      </c>
      <c r="BE2042">
        <v>0</v>
      </c>
      <c r="BG2042" t="s">
        <v>225</v>
      </c>
      <c r="BJ2042" t="s">
        <v>3945</v>
      </c>
    </row>
    <row r="2043" spans="1:62" x14ac:dyDescent="0.35">
      <c r="A2043" t="s">
        <v>4429</v>
      </c>
      <c r="B2043">
        <v>10000</v>
      </c>
      <c r="C2043">
        <v>10000</v>
      </c>
      <c r="D2043">
        <v>45779</v>
      </c>
      <c r="E2043" t="s">
        <v>59</v>
      </c>
      <c r="F2043" t="s">
        <v>4430</v>
      </c>
      <c r="G2043" t="s">
        <v>607</v>
      </c>
      <c r="I2043">
        <v>1</v>
      </c>
      <c r="J2043" t="s">
        <v>183</v>
      </c>
      <c r="K2043">
        <v>79</v>
      </c>
      <c r="L2043" t="s">
        <v>6076</v>
      </c>
      <c r="M2043" t="s">
        <v>26406</v>
      </c>
      <c r="N2043" t="s">
        <v>92</v>
      </c>
      <c r="O2043" t="s">
        <v>3828</v>
      </c>
      <c r="P2043">
        <v>10</v>
      </c>
      <c r="Q2043">
        <f>(P2043/20)+30</f>
        <v>30.5</v>
      </c>
      <c r="R2043" s="34">
        <f>Q2043/60</f>
        <v>0.5083333333333333</v>
      </c>
      <c r="S2043" s="35">
        <v>45777</v>
      </c>
      <c r="U2043">
        <v>24</v>
      </c>
      <c r="V2043">
        <v>240</v>
      </c>
      <c r="W2043" t="s">
        <v>65</v>
      </c>
      <c r="X2043" t="s">
        <v>4431</v>
      </c>
      <c r="Y2043">
        <v>0</v>
      </c>
      <c r="Z2043">
        <v>1050</v>
      </c>
      <c r="AA2043">
        <v>-810</v>
      </c>
      <c r="AB2043">
        <v>0</v>
      </c>
      <c r="AC2043">
        <v>0</v>
      </c>
      <c r="AD2043">
        <v>0</v>
      </c>
      <c r="AG2043">
        <v>0</v>
      </c>
      <c r="AP2043" t="s">
        <v>4432</v>
      </c>
      <c r="AQ2043" t="s">
        <v>1048</v>
      </c>
      <c r="AR2043" t="s">
        <v>13477</v>
      </c>
      <c r="AT2043">
        <v>0</v>
      </c>
      <c r="AU2043">
        <v>0</v>
      </c>
      <c r="AV2043">
        <v>0</v>
      </c>
      <c r="AW2043">
        <v>0</v>
      </c>
      <c r="AX2043">
        <v>0</v>
      </c>
      <c r="AY2043">
        <v>0</v>
      </c>
      <c r="BC2043" t="s">
        <v>63</v>
      </c>
      <c r="BD2043" t="s">
        <v>6193</v>
      </c>
      <c r="BE2043">
        <v>0</v>
      </c>
      <c r="BG2043" t="s">
        <v>1048</v>
      </c>
      <c r="BJ2043" t="s">
        <v>3949</v>
      </c>
    </row>
    <row r="2044" spans="1:62" x14ac:dyDescent="0.35">
      <c r="A2044" t="s">
        <v>4429</v>
      </c>
      <c r="B2044">
        <v>10000</v>
      </c>
      <c r="C2044">
        <v>20000</v>
      </c>
      <c r="D2044">
        <v>45779</v>
      </c>
      <c r="E2044" t="s">
        <v>59</v>
      </c>
      <c r="F2044" t="s">
        <v>4433</v>
      </c>
      <c r="G2044" t="s">
        <v>607</v>
      </c>
      <c r="I2044">
        <v>2</v>
      </c>
      <c r="J2044" t="s">
        <v>183</v>
      </c>
      <c r="K2044">
        <v>82</v>
      </c>
      <c r="L2044" t="s">
        <v>6057</v>
      </c>
      <c r="M2044" t="s">
        <v>26408</v>
      </c>
      <c r="N2044" t="s">
        <v>352</v>
      </c>
      <c r="O2044" t="s">
        <v>3798</v>
      </c>
      <c r="P2044">
        <v>150</v>
      </c>
      <c r="S2044" s="35">
        <v>45777</v>
      </c>
      <c r="U2044">
        <v>7</v>
      </c>
      <c r="V2044">
        <v>1050</v>
      </c>
      <c r="W2044" t="s">
        <v>65</v>
      </c>
      <c r="X2044" t="s">
        <v>4431</v>
      </c>
      <c r="Y2044">
        <v>0</v>
      </c>
      <c r="Z2044">
        <v>1050</v>
      </c>
      <c r="AA2044">
        <v>0</v>
      </c>
      <c r="AB2044">
        <v>0</v>
      </c>
      <c r="AC2044">
        <v>0</v>
      </c>
      <c r="AD2044">
        <v>0</v>
      </c>
      <c r="AG2044">
        <v>0</v>
      </c>
      <c r="AP2044" t="s">
        <v>4432</v>
      </c>
      <c r="AQ2044" t="s">
        <v>1048</v>
      </c>
      <c r="AR2044" t="s">
        <v>13477</v>
      </c>
      <c r="AT2044">
        <v>0</v>
      </c>
      <c r="AU2044">
        <v>0</v>
      </c>
      <c r="AV2044">
        <v>0</v>
      </c>
      <c r="AW2044">
        <v>0</v>
      </c>
      <c r="AX2044">
        <v>0</v>
      </c>
      <c r="AY2044">
        <v>0</v>
      </c>
      <c r="BC2044" t="s">
        <v>63</v>
      </c>
      <c r="BD2044" t="s">
        <v>6193</v>
      </c>
      <c r="BE2044">
        <v>0</v>
      </c>
      <c r="BG2044" t="s">
        <v>1048</v>
      </c>
      <c r="BJ2044" t="s">
        <v>3949</v>
      </c>
    </row>
    <row r="2045" spans="1:62" x14ac:dyDescent="0.35">
      <c r="A2045" t="s">
        <v>4304</v>
      </c>
      <c r="B2045">
        <v>10000</v>
      </c>
      <c r="C2045">
        <v>10000</v>
      </c>
      <c r="D2045">
        <v>45777</v>
      </c>
      <c r="E2045" t="s">
        <v>59</v>
      </c>
      <c r="F2045" t="s">
        <v>4221</v>
      </c>
      <c r="G2045" t="s">
        <v>4305</v>
      </c>
      <c r="I2045">
        <v>1</v>
      </c>
      <c r="J2045" t="s">
        <v>183</v>
      </c>
      <c r="K2045">
        <v>46</v>
      </c>
      <c r="L2045" t="s">
        <v>6049</v>
      </c>
      <c r="M2045" t="s">
        <v>26405</v>
      </c>
      <c r="N2045" t="s">
        <v>231</v>
      </c>
      <c r="O2045" t="s">
        <v>3809</v>
      </c>
      <c r="P2045">
        <v>6000</v>
      </c>
      <c r="Q2045">
        <f>(P2045/40)+45</f>
        <v>195</v>
      </c>
      <c r="R2045" s="34">
        <f>Q2045/60</f>
        <v>3.25</v>
      </c>
      <c r="S2045" s="35">
        <v>45777</v>
      </c>
      <c r="U2045">
        <v>1</v>
      </c>
      <c r="V2045">
        <v>6000</v>
      </c>
      <c r="W2045" t="s">
        <v>65</v>
      </c>
      <c r="X2045" t="s">
        <v>4306</v>
      </c>
      <c r="Y2045">
        <v>0</v>
      </c>
      <c r="Z2045">
        <v>6000</v>
      </c>
      <c r="AA2045">
        <v>0</v>
      </c>
      <c r="AB2045">
        <v>0</v>
      </c>
      <c r="AC2045">
        <v>0</v>
      </c>
      <c r="AD2045">
        <v>0</v>
      </c>
      <c r="AG2045">
        <v>0</v>
      </c>
      <c r="AP2045" t="s">
        <v>4307</v>
      </c>
      <c r="AQ2045" t="s">
        <v>2071</v>
      </c>
      <c r="AR2045" t="s">
        <v>15009</v>
      </c>
      <c r="AT2045">
        <v>0</v>
      </c>
      <c r="AU2045">
        <v>0</v>
      </c>
      <c r="AV2045">
        <v>0</v>
      </c>
      <c r="AW2045">
        <v>0</v>
      </c>
      <c r="AX2045">
        <v>0</v>
      </c>
      <c r="AY2045">
        <v>0</v>
      </c>
      <c r="BC2045" t="s">
        <v>63</v>
      </c>
      <c r="BD2045" t="s">
        <v>6194</v>
      </c>
      <c r="BE2045">
        <v>0</v>
      </c>
      <c r="BG2045" t="s">
        <v>2071</v>
      </c>
      <c r="BJ2045" t="s">
        <v>4308</v>
      </c>
    </row>
    <row r="2046" spans="1:62" x14ac:dyDescent="0.35">
      <c r="A2046" t="s">
        <v>6195</v>
      </c>
      <c r="B2046">
        <v>10000</v>
      </c>
      <c r="C2046">
        <v>20000</v>
      </c>
      <c r="D2046">
        <v>45783</v>
      </c>
      <c r="E2046" t="s">
        <v>59</v>
      </c>
      <c r="F2046" t="s">
        <v>6196</v>
      </c>
      <c r="G2046">
        <v>860909190918</v>
      </c>
      <c r="I2046">
        <v>1</v>
      </c>
      <c r="J2046" t="s">
        <v>183</v>
      </c>
      <c r="K2046">
        <v>79</v>
      </c>
      <c r="L2046" t="s">
        <v>6076</v>
      </c>
      <c r="M2046" t="s">
        <v>26406</v>
      </c>
      <c r="N2046" t="s">
        <v>92</v>
      </c>
      <c r="O2046" t="s">
        <v>3828</v>
      </c>
      <c r="P2046">
        <v>120</v>
      </c>
      <c r="Q2046">
        <f t="shared" ref="Q2046:Q2047" si="527">(P2046/20)+30</f>
        <v>36</v>
      </c>
      <c r="R2046" s="34">
        <f t="shared" ref="R2046:R2047" si="528">Q2046/60</f>
        <v>0.6</v>
      </c>
      <c r="S2046" s="35">
        <v>45777</v>
      </c>
      <c r="U2046">
        <v>42</v>
      </c>
      <c r="V2046">
        <v>5030</v>
      </c>
      <c r="W2046" t="s">
        <v>65</v>
      </c>
      <c r="X2046">
        <v>200742630001</v>
      </c>
      <c r="Y2046">
        <v>0</v>
      </c>
      <c r="Z2046">
        <v>4000</v>
      </c>
      <c r="AA2046">
        <v>1030</v>
      </c>
      <c r="AB2046">
        <v>0</v>
      </c>
      <c r="AC2046">
        <v>0</v>
      </c>
      <c r="AD2046">
        <v>0</v>
      </c>
      <c r="AG2046">
        <v>0</v>
      </c>
      <c r="AP2046">
        <v>20074263</v>
      </c>
      <c r="AQ2046" t="s">
        <v>571</v>
      </c>
      <c r="AR2046" t="s">
        <v>14937</v>
      </c>
      <c r="AT2046">
        <v>0</v>
      </c>
      <c r="AU2046">
        <v>0</v>
      </c>
      <c r="AV2046">
        <v>0</v>
      </c>
      <c r="AW2046">
        <v>0</v>
      </c>
      <c r="AX2046">
        <v>0</v>
      </c>
      <c r="AY2046">
        <v>0</v>
      </c>
      <c r="BC2046" t="s">
        <v>63</v>
      </c>
      <c r="BD2046" t="s">
        <v>6197</v>
      </c>
      <c r="BE2046">
        <v>0</v>
      </c>
      <c r="BG2046" t="s">
        <v>571</v>
      </c>
      <c r="BJ2046" t="s">
        <v>6198</v>
      </c>
    </row>
    <row r="2047" spans="1:62" x14ac:dyDescent="0.35">
      <c r="A2047" t="s">
        <v>6195</v>
      </c>
      <c r="B2047">
        <v>20000</v>
      </c>
      <c r="C2047">
        <v>10000</v>
      </c>
      <c r="D2047">
        <v>45783</v>
      </c>
      <c r="E2047" t="s">
        <v>59</v>
      </c>
      <c r="F2047" t="s">
        <v>6196</v>
      </c>
      <c r="G2047">
        <v>860909190918</v>
      </c>
      <c r="I2047">
        <v>1</v>
      </c>
      <c r="J2047" t="s">
        <v>183</v>
      </c>
      <c r="K2047">
        <v>79</v>
      </c>
      <c r="L2047" t="s">
        <v>6076</v>
      </c>
      <c r="M2047" t="s">
        <v>26406</v>
      </c>
      <c r="N2047" t="s">
        <v>92</v>
      </c>
      <c r="O2047" t="s">
        <v>3828</v>
      </c>
      <c r="P2047">
        <v>95</v>
      </c>
      <c r="Q2047">
        <f t="shared" si="527"/>
        <v>34.75</v>
      </c>
      <c r="R2047" s="34">
        <f t="shared" si="528"/>
        <v>0.57916666666666672</v>
      </c>
      <c r="S2047" s="35">
        <v>45777</v>
      </c>
      <c r="U2047">
        <v>42</v>
      </c>
      <c r="V2047">
        <v>4000</v>
      </c>
      <c r="W2047" t="s">
        <v>65</v>
      </c>
      <c r="X2047">
        <v>200742630001</v>
      </c>
      <c r="Y2047">
        <v>0</v>
      </c>
      <c r="Z2047">
        <v>4000</v>
      </c>
      <c r="AA2047">
        <v>0</v>
      </c>
      <c r="AB2047">
        <v>0</v>
      </c>
      <c r="AC2047">
        <v>0</v>
      </c>
      <c r="AD2047">
        <v>0</v>
      </c>
      <c r="AG2047">
        <v>0</v>
      </c>
      <c r="AP2047">
        <v>20074263</v>
      </c>
      <c r="AQ2047" t="s">
        <v>571</v>
      </c>
      <c r="AR2047" t="s">
        <v>14937</v>
      </c>
      <c r="AT2047">
        <v>0</v>
      </c>
      <c r="AU2047">
        <v>0</v>
      </c>
      <c r="AV2047">
        <v>0</v>
      </c>
      <c r="AW2047">
        <v>0</v>
      </c>
      <c r="AX2047">
        <v>0</v>
      </c>
      <c r="AY2047">
        <v>0</v>
      </c>
      <c r="BC2047" t="s">
        <v>63</v>
      </c>
      <c r="BD2047" t="s">
        <v>6197</v>
      </c>
      <c r="BE2047">
        <v>0</v>
      </c>
      <c r="BG2047" t="s">
        <v>571</v>
      </c>
      <c r="BJ2047" t="s">
        <v>6198</v>
      </c>
    </row>
    <row r="2048" spans="1:62" x14ac:dyDescent="0.35">
      <c r="A2048" t="s">
        <v>4235</v>
      </c>
      <c r="B2048">
        <v>10000</v>
      </c>
      <c r="C2048">
        <v>20000</v>
      </c>
      <c r="D2048">
        <v>45777</v>
      </c>
      <c r="E2048" t="s">
        <v>59</v>
      </c>
      <c r="F2048" t="s">
        <v>4236</v>
      </c>
      <c r="G2048">
        <v>860909190918</v>
      </c>
      <c r="I2048">
        <v>2</v>
      </c>
      <c r="J2048" t="s">
        <v>183</v>
      </c>
      <c r="K2048">
        <v>86</v>
      </c>
      <c r="L2048" t="s">
        <v>6043</v>
      </c>
      <c r="M2048" t="s">
        <v>26407</v>
      </c>
      <c r="N2048" t="s">
        <v>1696</v>
      </c>
      <c r="O2048" t="s">
        <v>3840</v>
      </c>
      <c r="P2048">
        <v>134</v>
      </c>
      <c r="Q2048">
        <f>(P2048/60)+30</f>
        <v>32.233333333333334</v>
      </c>
      <c r="R2048" s="34">
        <f>Q2048/60</f>
        <v>0.53722222222222227</v>
      </c>
      <c r="S2048" s="35">
        <v>45777</v>
      </c>
      <c r="U2048">
        <v>27</v>
      </c>
      <c r="V2048">
        <v>3618</v>
      </c>
      <c r="W2048" t="s">
        <v>65</v>
      </c>
      <c r="X2048">
        <v>200699060001</v>
      </c>
      <c r="Y2048">
        <v>0</v>
      </c>
      <c r="Z2048">
        <v>2000</v>
      </c>
      <c r="AA2048">
        <v>1618</v>
      </c>
      <c r="AB2048">
        <v>0</v>
      </c>
      <c r="AC2048">
        <v>0</v>
      </c>
      <c r="AD2048">
        <v>0</v>
      </c>
      <c r="AG2048">
        <v>0</v>
      </c>
      <c r="AP2048">
        <v>20069906</v>
      </c>
      <c r="AQ2048" t="s">
        <v>571</v>
      </c>
      <c r="AR2048" t="s">
        <v>14937</v>
      </c>
      <c r="AT2048">
        <v>0</v>
      </c>
      <c r="AU2048">
        <v>0</v>
      </c>
      <c r="AV2048">
        <v>0</v>
      </c>
      <c r="AW2048">
        <v>0</v>
      </c>
      <c r="AX2048">
        <v>0</v>
      </c>
      <c r="AY2048">
        <v>0</v>
      </c>
      <c r="BC2048" t="s">
        <v>63</v>
      </c>
      <c r="BD2048" t="s">
        <v>6199</v>
      </c>
      <c r="BE2048">
        <v>0</v>
      </c>
      <c r="BG2048" t="s">
        <v>571</v>
      </c>
      <c r="BJ2048" t="s">
        <v>4237</v>
      </c>
    </row>
    <row r="2049" spans="1:62" x14ac:dyDescent="0.35">
      <c r="A2049" t="s">
        <v>4369</v>
      </c>
      <c r="B2049">
        <v>10000</v>
      </c>
      <c r="C2049">
        <v>10000</v>
      </c>
      <c r="D2049">
        <v>45779</v>
      </c>
      <c r="E2049" t="s">
        <v>59</v>
      </c>
      <c r="F2049" t="s">
        <v>4370</v>
      </c>
      <c r="G2049" t="s">
        <v>4371</v>
      </c>
      <c r="I2049">
        <v>1</v>
      </c>
      <c r="J2049" t="s">
        <v>183</v>
      </c>
      <c r="K2049">
        <v>90</v>
      </c>
      <c r="L2049" t="s">
        <v>6044</v>
      </c>
      <c r="M2049" t="s">
        <v>26408</v>
      </c>
      <c r="N2049" t="s">
        <v>1190</v>
      </c>
      <c r="O2049" t="s">
        <v>3836</v>
      </c>
      <c r="P2049">
        <v>81</v>
      </c>
      <c r="Q2049">
        <f t="shared" ref="Q2049:Q2052" si="529">(P2049/20)+45</f>
        <v>49.05</v>
      </c>
      <c r="R2049" s="34">
        <f t="shared" ref="R2049:R2054" si="530">Q2049/60</f>
        <v>0.8175</v>
      </c>
      <c r="S2049" s="35">
        <v>45777</v>
      </c>
      <c r="U2049">
        <v>124</v>
      </c>
      <c r="V2049">
        <v>10044</v>
      </c>
      <c r="W2049" t="s">
        <v>65</v>
      </c>
      <c r="X2049" t="s">
        <v>4373</v>
      </c>
      <c r="Y2049">
        <v>0</v>
      </c>
      <c r="Z2049">
        <v>10000</v>
      </c>
      <c r="AA2049">
        <v>44</v>
      </c>
      <c r="AB2049">
        <v>0</v>
      </c>
      <c r="AC2049">
        <v>0</v>
      </c>
      <c r="AD2049">
        <v>0</v>
      </c>
      <c r="AG2049">
        <v>0</v>
      </c>
      <c r="AP2049" t="s">
        <v>4374</v>
      </c>
      <c r="AQ2049" t="s">
        <v>1786</v>
      </c>
      <c r="AR2049" t="s">
        <v>14396</v>
      </c>
      <c r="AT2049">
        <v>0</v>
      </c>
      <c r="AU2049">
        <v>0</v>
      </c>
      <c r="AV2049">
        <v>0</v>
      </c>
      <c r="AW2049">
        <v>0</v>
      </c>
      <c r="AX2049">
        <v>0</v>
      </c>
      <c r="AY2049">
        <v>0</v>
      </c>
      <c r="BC2049" t="s">
        <v>63</v>
      </c>
      <c r="BD2049" t="s">
        <v>6200</v>
      </c>
      <c r="BE2049">
        <v>0</v>
      </c>
      <c r="BG2049" t="s">
        <v>1786</v>
      </c>
      <c r="BJ2049" t="s">
        <v>4375</v>
      </c>
    </row>
    <row r="2050" spans="1:62" x14ac:dyDescent="0.35">
      <c r="A2050" t="s">
        <v>4376</v>
      </c>
      <c r="B2050">
        <v>10000</v>
      </c>
      <c r="C2050">
        <v>10000</v>
      </c>
      <c r="D2050">
        <v>45779</v>
      </c>
      <c r="E2050" t="s">
        <v>59</v>
      </c>
      <c r="F2050" t="s">
        <v>4370</v>
      </c>
      <c r="G2050" t="s">
        <v>4371</v>
      </c>
      <c r="I2050">
        <v>1</v>
      </c>
      <c r="J2050" t="s">
        <v>183</v>
      </c>
      <c r="K2050">
        <v>90</v>
      </c>
      <c r="L2050" t="s">
        <v>6044</v>
      </c>
      <c r="M2050" t="s">
        <v>26408</v>
      </c>
      <c r="N2050" t="s">
        <v>1190</v>
      </c>
      <c r="O2050" t="s">
        <v>3836</v>
      </c>
      <c r="P2050">
        <v>5</v>
      </c>
      <c r="Q2050">
        <f t="shared" si="529"/>
        <v>45.25</v>
      </c>
      <c r="R2050" s="34">
        <f t="shared" si="530"/>
        <v>0.75416666666666665</v>
      </c>
      <c r="S2050" s="35">
        <v>45777</v>
      </c>
      <c r="U2050">
        <v>124</v>
      </c>
      <c r="V2050">
        <v>620</v>
      </c>
      <c r="W2050" t="s">
        <v>65</v>
      </c>
      <c r="X2050" t="s">
        <v>4373</v>
      </c>
      <c r="Y2050">
        <v>0</v>
      </c>
      <c r="Z2050">
        <v>500</v>
      </c>
      <c r="AA2050">
        <v>120</v>
      </c>
      <c r="AB2050">
        <v>0</v>
      </c>
      <c r="AC2050">
        <v>0</v>
      </c>
      <c r="AD2050">
        <v>0</v>
      </c>
      <c r="AG2050">
        <v>0</v>
      </c>
      <c r="AP2050" t="s">
        <v>4374</v>
      </c>
      <c r="AQ2050" t="s">
        <v>1786</v>
      </c>
      <c r="AR2050" t="s">
        <v>14396</v>
      </c>
      <c r="AT2050">
        <v>0</v>
      </c>
      <c r="AU2050">
        <v>0</v>
      </c>
      <c r="AV2050">
        <v>0</v>
      </c>
      <c r="AW2050">
        <v>0</v>
      </c>
      <c r="AX2050">
        <v>0</v>
      </c>
      <c r="AY2050">
        <v>0</v>
      </c>
      <c r="BC2050" t="s">
        <v>63</v>
      </c>
      <c r="BD2050" t="s">
        <v>6201</v>
      </c>
      <c r="BE2050">
        <v>0</v>
      </c>
      <c r="BG2050" t="s">
        <v>1786</v>
      </c>
      <c r="BJ2050" t="s">
        <v>4377</v>
      </c>
    </row>
    <row r="2051" spans="1:62" x14ac:dyDescent="0.35">
      <c r="A2051" t="s">
        <v>4378</v>
      </c>
      <c r="B2051">
        <v>10000</v>
      </c>
      <c r="C2051">
        <v>10000</v>
      </c>
      <c r="D2051">
        <v>45779</v>
      </c>
      <c r="E2051" t="s">
        <v>59</v>
      </c>
      <c r="F2051" t="s">
        <v>4370</v>
      </c>
      <c r="G2051" t="s">
        <v>4371</v>
      </c>
      <c r="I2051">
        <v>1</v>
      </c>
      <c r="J2051" t="s">
        <v>183</v>
      </c>
      <c r="K2051">
        <v>90</v>
      </c>
      <c r="L2051" t="s">
        <v>6044</v>
      </c>
      <c r="M2051" t="s">
        <v>26408</v>
      </c>
      <c r="N2051" t="s">
        <v>1190</v>
      </c>
      <c r="O2051" t="s">
        <v>3836</v>
      </c>
      <c r="P2051">
        <v>2</v>
      </c>
      <c r="Q2051">
        <f t="shared" si="529"/>
        <v>45.1</v>
      </c>
      <c r="R2051" s="34">
        <f t="shared" si="530"/>
        <v>0.75166666666666671</v>
      </c>
      <c r="S2051" s="35">
        <v>45777</v>
      </c>
      <c r="U2051">
        <v>124</v>
      </c>
      <c r="V2051">
        <v>296</v>
      </c>
      <c r="W2051" t="s">
        <v>65</v>
      </c>
      <c r="X2051" t="s">
        <v>4373</v>
      </c>
      <c r="Y2051">
        <v>0</v>
      </c>
      <c r="Z2051">
        <v>200</v>
      </c>
      <c r="AA2051">
        <v>96</v>
      </c>
      <c r="AB2051">
        <v>0</v>
      </c>
      <c r="AC2051">
        <v>0</v>
      </c>
      <c r="AD2051">
        <v>0</v>
      </c>
      <c r="AG2051">
        <v>0</v>
      </c>
      <c r="AP2051" t="s">
        <v>4374</v>
      </c>
      <c r="AQ2051" t="s">
        <v>1786</v>
      </c>
      <c r="AR2051" t="s">
        <v>14396</v>
      </c>
      <c r="AT2051">
        <v>0</v>
      </c>
      <c r="AU2051">
        <v>0</v>
      </c>
      <c r="AV2051">
        <v>0</v>
      </c>
      <c r="AW2051">
        <v>0</v>
      </c>
      <c r="AX2051">
        <v>0</v>
      </c>
      <c r="AY2051">
        <v>0</v>
      </c>
      <c r="BC2051" t="s">
        <v>63</v>
      </c>
      <c r="BD2051" t="s">
        <v>6202</v>
      </c>
      <c r="BE2051">
        <v>0</v>
      </c>
      <c r="BG2051" t="s">
        <v>1786</v>
      </c>
      <c r="BJ2051" t="s">
        <v>4379</v>
      </c>
    </row>
    <row r="2052" spans="1:62" x14ac:dyDescent="0.35">
      <c r="A2052" t="s">
        <v>4378</v>
      </c>
      <c r="B2052">
        <v>20000</v>
      </c>
      <c r="C2052">
        <v>10000</v>
      </c>
      <c r="D2052">
        <v>45779</v>
      </c>
      <c r="E2052" t="s">
        <v>59</v>
      </c>
      <c r="F2052" t="s">
        <v>4370</v>
      </c>
      <c r="G2052" t="s">
        <v>4371</v>
      </c>
      <c r="I2052">
        <v>1</v>
      </c>
      <c r="J2052" t="s">
        <v>183</v>
      </c>
      <c r="K2052">
        <v>90</v>
      </c>
      <c r="L2052" t="s">
        <v>6044</v>
      </c>
      <c r="M2052" t="s">
        <v>26408</v>
      </c>
      <c r="N2052" t="s">
        <v>1190</v>
      </c>
      <c r="O2052" t="s">
        <v>3836</v>
      </c>
      <c r="P2052">
        <v>2</v>
      </c>
      <c r="Q2052">
        <f t="shared" si="529"/>
        <v>45.1</v>
      </c>
      <c r="R2052" s="34">
        <f t="shared" si="530"/>
        <v>0.75166666666666671</v>
      </c>
      <c r="S2052" s="35">
        <v>45777</v>
      </c>
      <c r="U2052">
        <v>124</v>
      </c>
      <c r="V2052">
        <v>200</v>
      </c>
      <c r="W2052" t="s">
        <v>65</v>
      </c>
      <c r="X2052" t="s">
        <v>4373</v>
      </c>
      <c r="Y2052">
        <v>0</v>
      </c>
      <c r="Z2052">
        <v>200</v>
      </c>
      <c r="AA2052">
        <v>0</v>
      </c>
      <c r="AB2052">
        <v>0</v>
      </c>
      <c r="AC2052">
        <v>0</v>
      </c>
      <c r="AD2052">
        <v>0</v>
      </c>
      <c r="AG2052">
        <v>0</v>
      </c>
      <c r="AP2052" t="s">
        <v>4374</v>
      </c>
      <c r="AQ2052" t="s">
        <v>1786</v>
      </c>
      <c r="AR2052" t="s">
        <v>14396</v>
      </c>
      <c r="AT2052">
        <v>0</v>
      </c>
      <c r="AU2052">
        <v>0</v>
      </c>
      <c r="AV2052">
        <v>0</v>
      </c>
      <c r="AW2052">
        <v>0</v>
      </c>
      <c r="AX2052">
        <v>0</v>
      </c>
      <c r="AY2052">
        <v>0</v>
      </c>
      <c r="BC2052" t="s">
        <v>63</v>
      </c>
      <c r="BD2052" t="s">
        <v>6202</v>
      </c>
      <c r="BE2052">
        <v>0</v>
      </c>
      <c r="BG2052" t="s">
        <v>1786</v>
      </c>
      <c r="BJ2052" t="s">
        <v>4379</v>
      </c>
    </row>
    <row r="2053" spans="1:62" x14ac:dyDescent="0.35">
      <c r="A2053" t="s">
        <v>4309</v>
      </c>
      <c r="B2053">
        <v>10000</v>
      </c>
      <c r="C2053">
        <v>10000</v>
      </c>
      <c r="D2053">
        <v>45777</v>
      </c>
      <c r="E2053" t="s">
        <v>59</v>
      </c>
      <c r="F2053" t="s">
        <v>4310</v>
      </c>
      <c r="G2053" t="s">
        <v>570</v>
      </c>
      <c r="I2053">
        <v>1</v>
      </c>
      <c r="J2053" t="s">
        <v>183</v>
      </c>
      <c r="K2053">
        <v>59</v>
      </c>
      <c r="L2053" t="s">
        <v>6045</v>
      </c>
      <c r="M2053" t="s">
        <v>26405</v>
      </c>
      <c r="N2053" t="s">
        <v>73</v>
      </c>
      <c r="O2053" t="s">
        <v>3811</v>
      </c>
      <c r="P2053">
        <v>5295</v>
      </c>
      <c r="Q2053">
        <f t="shared" ref="Q2053:Q2054" si="531">(P2053/40)+45</f>
        <v>177.375</v>
      </c>
      <c r="R2053" s="34">
        <f t="shared" si="530"/>
        <v>2.9562499999999998</v>
      </c>
      <c r="S2053" s="35">
        <v>45777</v>
      </c>
      <c r="U2053">
        <v>1</v>
      </c>
      <c r="V2053">
        <v>5295</v>
      </c>
      <c r="W2053" t="s">
        <v>65</v>
      </c>
      <c r="X2053">
        <v>150335490001</v>
      </c>
      <c r="Y2053">
        <v>0</v>
      </c>
      <c r="Z2053">
        <v>5295</v>
      </c>
      <c r="AA2053">
        <v>0</v>
      </c>
      <c r="AB2053">
        <v>0</v>
      </c>
      <c r="AC2053">
        <v>0</v>
      </c>
      <c r="AD2053">
        <v>0</v>
      </c>
      <c r="AG2053">
        <v>0</v>
      </c>
      <c r="AP2053">
        <v>15033549</v>
      </c>
      <c r="AQ2053" t="s">
        <v>571</v>
      </c>
      <c r="AR2053" t="s">
        <v>14937</v>
      </c>
      <c r="AT2053">
        <v>0</v>
      </c>
      <c r="AU2053">
        <v>0</v>
      </c>
      <c r="AV2053">
        <v>0</v>
      </c>
      <c r="AW2053">
        <v>0</v>
      </c>
      <c r="AX2053">
        <v>0</v>
      </c>
      <c r="AY2053">
        <v>0</v>
      </c>
      <c r="BC2053" t="s">
        <v>63</v>
      </c>
      <c r="BD2053" t="s">
        <v>6203</v>
      </c>
      <c r="BE2053">
        <v>0</v>
      </c>
      <c r="BG2053" t="s">
        <v>571</v>
      </c>
      <c r="BJ2053" t="s">
        <v>4311</v>
      </c>
    </row>
    <row r="2054" spans="1:62" x14ac:dyDescent="0.35">
      <c r="A2054" t="s">
        <v>4309</v>
      </c>
      <c r="B2054">
        <v>20000</v>
      </c>
      <c r="C2054">
        <v>10000</v>
      </c>
      <c r="D2054">
        <v>45777</v>
      </c>
      <c r="E2054" t="s">
        <v>59</v>
      </c>
      <c r="F2054" t="s">
        <v>4310</v>
      </c>
      <c r="G2054" t="s">
        <v>570</v>
      </c>
      <c r="I2054">
        <v>1</v>
      </c>
      <c r="J2054" t="s">
        <v>183</v>
      </c>
      <c r="K2054">
        <v>59</v>
      </c>
      <c r="L2054" t="s">
        <v>6045</v>
      </c>
      <c r="M2054" t="s">
        <v>26405</v>
      </c>
      <c r="N2054" t="s">
        <v>73</v>
      </c>
      <c r="O2054" t="s">
        <v>3811</v>
      </c>
      <c r="P2054">
        <v>5295</v>
      </c>
      <c r="Q2054">
        <f t="shared" si="531"/>
        <v>177.375</v>
      </c>
      <c r="R2054" s="34">
        <f t="shared" si="530"/>
        <v>2.9562499999999998</v>
      </c>
      <c r="S2054" s="35">
        <v>45777</v>
      </c>
      <c r="U2054">
        <v>1</v>
      </c>
      <c r="V2054">
        <v>5295</v>
      </c>
      <c r="W2054" t="s">
        <v>65</v>
      </c>
      <c r="X2054">
        <v>150335490001</v>
      </c>
      <c r="Y2054">
        <v>0</v>
      </c>
      <c r="Z2054">
        <v>5295</v>
      </c>
      <c r="AA2054">
        <v>0</v>
      </c>
      <c r="AB2054">
        <v>0</v>
      </c>
      <c r="AC2054">
        <v>0</v>
      </c>
      <c r="AD2054">
        <v>0</v>
      </c>
      <c r="AG2054">
        <v>0</v>
      </c>
      <c r="AP2054">
        <v>15033549</v>
      </c>
      <c r="AQ2054" t="s">
        <v>571</v>
      </c>
      <c r="AR2054" t="s">
        <v>14937</v>
      </c>
      <c r="AT2054">
        <v>0</v>
      </c>
      <c r="AU2054">
        <v>0</v>
      </c>
      <c r="AV2054">
        <v>0</v>
      </c>
      <c r="AW2054">
        <v>0</v>
      </c>
      <c r="AX2054">
        <v>0</v>
      </c>
      <c r="AY2054">
        <v>0</v>
      </c>
      <c r="BC2054" t="s">
        <v>63</v>
      </c>
      <c r="BD2054" t="s">
        <v>6203</v>
      </c>
      <c r="BE2054">
        <v>0</v>
      </c>
      <c r="BG2054" t="s">
        <v>571</v>
      </c>
      <c r="BJ2054" t="s">
        <v>4311</v>
      </c>
    </row>
    <row r="2055" spans="1:62" x14ac:dyDescent="0.35">
      <c r="A2055" t="s">
        <v>4312</v>
      </c>
      <c r="B2055">
        <v>10000</v>
      </c>
      <c r="C2055">
        <v>10000</v>
      </c>
      <c r="D2055">
        <v>45777</v>
      </c>
      <c r="E2055" t="s">
        <v>59</v>
      </c>
      <c r="F2055" t="s">
        <v>4271</v>
      </c>
      <c r="G2055" t="s">
        <v>2893</v>
      </c>
      <c r="I2055">
        <v>1</v>
      </c>
      <c r="J2055" t="s">
        <v>183</v>
      </c>
      <c r="K2055">
        <v>61</v>
      </c>
      <c r="L2055" t="s">
        <v>6046</v>
      </c>
      <c r="M2055" t="s">
        <v>26405</v>
      </c>
      <c r="N2055" t="s">
        <v>209</v>
      </c>
      <c r="O2055" t="s">
        <v>3802</v>
      </c>
      <c r="P2055">
        <v>1000</v>
      </c>
      <c r="Q2055">
        <f t="shared" ref="Q2055" si="532">(P2055/50)+45</f>
        <v>65</v>
      </c>
      <c r="R2055" s="34">
        <f>Q2055/60</f>
        <v>1.0833333333333333</v>
      </c>
      <c r="S2055" s="35">
        <v>45777</v>
      </c>
      <c r="U2055">
        <v>1</v>
      </c>
      <c r="V2055">
        <v>1000</v>
      </c>
      <c r="W2055" t="s">
        <v>65</v>
      </c>
      <c r="X2055" t="s">
        <v>4314</v>
      </c>
      <c r="Y2055">
        <v>0</v>
      </c>
      <c r="Z2055">
        <v>1000</v>
      </c>
      <c r="AA2055">
        <v>0</v>
      </c>
      <c r="AB2055">
        <v>0</v>
      </c>
      <c r="AC2055">
        <v>0</v>
      </c>
      <c r="AD2055">
        <v>0</v>
      </c>
      <c r="AG2055">
        <v>0</v>
      </c>
      <c r="AP2055" t="s">
        <v>4315</v>
      </c>
      <c r="AQ2055" t="s">
        <v>622</v>
      </c>
      <c r="AR2055" t="s">
        <v>24955</v>
      </c>
      <c r="AT2055">
        <v>0</v>
      </c>
      <c r="AU2055">
        <v>0</v>
      </c>
      <c r="AV2055">
        <v>0</v>
      </c>
      <c r="AW2055">
        <v>0</v>
      </c>
      <c r="AX2055">
        <v>0</v>
      </c>
      <c r="AY2055">
        <v>0</v>
      </c>
      <c r="BC2055" t="s">
        <v>63</v>
      </c>
      <c r="BD2055" t="s">
        <v>6204</v>
      </c>
      <c r="BE2055">
        <v>0</v>
      </c>
      <c r="BG2055" t="s">
        <v>622</v>
      </c>
      <c r="BJ2055" t="s">
        <v>4316</v>
      </c>
    </row>
    <row r="2056" spans="1:62" x14ac:dyDescent="0.35">
      <c r="A2056" t="s">
        <v>4253</v>
      </c>
      <c r="B2056">
        <v>10000</v>
      </c>
      <c r="C2056">
        <v>20000</v>
      </c>
      <c r="D2056">
        <v>45777</v>
      </c>
      <c r="E2056" t="s">
        <v>59</v>
      </c>
      <c r="F2056" t="s">
        <v>4254</v>
      </c>
      <c r="G2056" t="s">
        <v>4079</v>
      </c>
      <c r="I2056">
        <v>2</v>
      </c>
      <c r="J2056" t="s">
        <v>183</v>
      </c>
      <c r="K2056">
        <v>71</v>
      </c>
      <c r="L2056" t="s">
        <v>6057</v>
      </c>
      <c r="M2056" t="s">
        <v>26408</v>
      </c>
      <c r="N2056" t="s">
        <v>368</v>
      </c>
      <c r="O2056" t="s">
        <v>3857</v>
      </c>
      <c r="P2056">
        <v>3000</v>
      </c>
      <c r="S2056" s="35">
        <v>45777</v>
      </c>
      <c r="U2056">
        <v>6</v>
      </c>
      <c r="V2056">
        <v>18000</v>
      </c>
      <c r="W2056" t="s">
        <v>65</v>
      </c>
      <c r="X2056">
        <v>83615120001</v>
      </c>
      <c r="Y2056">
        <v>0</v>
      </c>
      <c r="Z2056">
        <v>6000</v>
      </c>
      <c r="AA2056">
        <v>12000</v>
      </c>
      <c r="AB2056">
        <v>0</v>
      </c>
      <c r="AC2056">
        <v>0</v>
      </c>
      <c r="AD2056">
        <v>0</v>
      </c>
      <c r="AG2056">
        <v>0</v>
      </c>
      <c r="AP2056">
        <v>8361512</v>
      </c>
      <c r="AQ2056" t="s">
        <v>162</v>
      </c>
      <c r="AR2056" t="s">
        <v>8373</v>
      </c>
      <c r="AT2056">
        <v>0</v>
      </c>
      <c r="AU2056">
        <v>0</v>
      </c>
      <c r="AV2056">
        <v>0</v>
      </c>
      <c r="AW2056">
        <v>0</v>
      </c>
      <c r="AX2056">
        <v>0</v>
      </c>
      <c r="AY2056">
        <v>0</v>
      </c>
      <c r="BC2056" t="s">
        <v>63</v>
      </c>
      <c r="BD2056" t="s">
        <v>6205</v>
      </c>
      <c r="BE2056">
        <v>0</v>
      </c>
      <c r="BG2056" t="s">
        <v>162</v>
      </c>
      <c r="BJ2056" t="s">
        <v>4127</v>
      </c>
    </row>
    <row r="2057" spans="1:62" x14ac:dyDescent="0.35">
      <c r="A2057" t="s">
        <v>4257</v>
      </c>
      <c r="B2057">
        <v>10000</v>
      </c>
      <c r="C2057">
        <v>20000</v>
      </c>
      <c r="D2057">
        <v>45777</v>
      </c>
      <c r="E2057" t="s">
        <v>59</v>
      </c>
      <c r="F2057">
        <v>0.53886574074074078</v>
      </c>
      <c r="G2057" t="s">
        <v>4079</v>
      </c>
      <c r="I2057">
        <v>2</v>
      </c>
      <c r="J2057" t="s">
        <v>183</v>
      </c>
      <c r="K2057">
        <v>71</v>
      </c>
      <c r="L2057" t="s">
        <v>6057</v>
      </c>
      <c r="M2057" t="s">
        <v>26408</v>
      </c>
      <c r="N2057" t="s">
        <v>368</v>
      </c>
      <c r="O2057" t="s">
        <v>3857</v>
      </c>
      <c r="P2057">
        <v>2500</v>
      </c>
      <c r="S2057" s="35">
        <v>45777</v>
      </c>
      <c r="U2057">
        <v>6</v>
      </c>
      <c r="V2057">
        <v>15000</v>
      </c>
      <c r="W2057" t="s">
        <v>65</v>
      </c>
      <c r="X2057">
        <v>5000444460001</v>
      </c>
      <c r="Y2057">
        <v>0</v>
      </c>
      <c r="Z2057">
        <v>15000</v>
      </c>
      <c r="AA2057">
        <v>0</v>
      </c>
      <c r="AB2057">
        <v>0</v>
      </c>
      <c r="AC2057">
        <v>0</v>
      </c>
      <c r="AD2057">
        <v>0</v>
      </c>
      <c r="AG2057">
        <v>0</v>
      </c>
      <c r="AP2057">
        <v>500044446</v>
      </c>
      <c r="AQ2057" t="s">
        <v>162</v>
      </c>
      <c r="AR2057" t="s">
        <v>8373</v>
      </c>
      <c r="AT2057">
        <v>0</v>
      </c>
      <c r="AU2057">
        <v>0</v>
      </c>
      <c r="AV2057">
        <v>0</v>
      </c>
      <c r="AW2057">
        <v>0</v>
      </c>
      <c r="AX2057">
        <v>0</v>
      </c>
      <c r="AY2057">
        <v>0</v>
      </c>
      <c r="BC2057" t="s">
        <v>63</v>
      </c>
      <c r="BD2057" t="s">
        <v>6206</v>
      </c>
      <c r="BE2057">
        <v>0</v>
      </c>
      <c r="BG2057" t="s">
        <v>162</v>
      </c>
      <c r="BJ2057" t="s">
        <v>4127</v>
      </c>
    </row>
    <row r="2058" spans="1:62" x14ac:dyDescent="0.35">
      <c r="A2058" t="s">
        <v>4380</v>
      </c>
      <c r="B2058">
        <v>10000</v>
      </c>
      <c r="C2058">
        <v>10000</v>
      </c>
      <c r="D2058">
        <v>45779</v>
      </c>
      <c r="E2058" t="s">
        <v>59</v>
      </c>
      <c r="F2058" t="s">
        <v>4370</v>
      </c>
      <c r="G2058" t="s">
        <v>4371</v>
      </c>
      <c r="I2058">
        <v>1</v>
      </c>
      <c r="J2058" t="s">
        <v>183</v>
      </c>
      <c r="K2058">
        <v>90</v>
      </c>
      <c r="L2058" t="s">
        <v>6044</v>
      </c>
      <c r="M2058" t="s">
        <v>26408</v>
      </c>
      <c r="N2058" t="s">
        <v>1190</v>
      </c>
      <c r="O2058" t="s">
        <v>3836</v>
      </c>
      <c r="P2058">
        <v>5</v>
      </c>
      <c r="Q2058">
        <f>(P2058/20)+45</f>
        <v>45.25</v>
      </c>
      <c r="R2058" s="34">
        <f>Q2058/60</f>
        <v>0.75416666666666665</v>
      </c>
      <c r="S2058" s="35">
        <v>45777</v>
      </c>
      <c r="U2058">
        <v>124</v>
      </c>
      <c r="V2058">
        <v>620</v>
      </c>
      <c r="W2058" t="s">
        <v>65</v>
      </c>
      <c r="X2058" t="s">
        <v>4373</v>
      </c>
      <c r="Y2058">
        <v>0</v>
      </c>
      <c r="Z2058">
        <v>500</v>
      </c>
      <c r="AA2058">
        <v>120</v>
      </c>
      <c r="AB2058">
        <v>0</v>
      </c>
      <c r="AC2058">
        <v>0</v>
      </c>
      <c r="AD2058">
        <v>0</v>
      </c>
      <c r="AG2058">
        <v>0</v>
      </c>
      <c r="AP2058" t="s">
        <v>4374</v>
      </c>
      <c r="AQ2058" t="s">
        <v>1786</v>
      </c>
      <c r="AR2058" t="s">
        <v>14396</v>
      </c>
      <c r="AT2058">
        <v>0</v>
      </c>
      <c r="AU2058">
        <v>0</v>
      </c>
      <c r="AV2058">
        <v>0</v>
      </c>
      <c r="AW2058">
        <v>0</v>
      </c>
      <c r="AX2058">
        <v>0</v>
      </c>
      <c r="AY2058">
        <v>0</v>
      </c>
      <c r="BC2058" t="s">
        <v>63</v>
      </c>
      <c r="BD2058" t="s">
        <v>6207</v>
      </c>
      <c r="BE2058">
        <v>0</v>
      </c>
      <c r="BG2058" t="s">
        <v>1786</v>
      </c>
      <c r="BJ2058" t="s">
        <v>4381</v>
      </c>
    </row>
    <row r="2059" spans="1:62" x14ac:dyDescent="0.35">
      <c r="A2059" t="s">
        <v>4317</v>
      </c>
      <c r="B2059">
        <v>10000</v>
      </c>
      <c r="C2059">
        <v>20000</v>
      </c>
      <c r="D2059">
        <v>45777</v>
      </c>
      <c r="E2059" t="s">
        <v>59</v>
      </c>
      <c r="F2059" t="s">
        <v>4318</v>
      </c>
      <c r="G2059" t="s">
        <v>4319</v>
      </c>
      <c r="I2059">
        <v>1</v>
      </c>
      <c r="J2059" t="s">
        <v>183</v>
      </c>
      <c r="K2059">
        <v>32</v>
      </c>
      <c r="L2059" t="s">
        <v>6064</v>
      </c>
      <c r="M2059" t="s">
        <v>26405</v>
      </c>
      <c r="N2059" t="s">
        <v>516</v>
      </c>
      <c r="O2059" t="s">
        <v>3833</v>
      </c>
      <c r="P2059">
        <v>1000</v>
      </c>
      <c r="S2059" s="35">
        <v>45777</v>
      </c>
      <c r="U2059">
        <v>1</v>
      </c>
      <c r="V2059">
        <v>1000</v>
      </c>
      <c r="W2059" t="s">
        <v>65</v>
      </c>
      <c r="X2059">
        <v>4.40170086001E+17</v>
      </c>
      <c r="Y2059">
        <v>0</v>
      </c>
      <c r="Z2059">
        <v>1000</v>
      </c>
      <c r="AA2059">
        <v>0</v>
      </c>
      <c r="AB2059">
        <v>0</v>
      </c>
      <c r="AC2059">
        <v>0</v>
      </c>
      <c r="AD2059">
        <v>0</v>
      </c>
      <c r="AG2059">
        <v>0</v>
      </c>
      <c r="AP2059">
        <v>44017008600100</v>
      </c>
      <c r="AQ2059" t="s">
        <v>217</v>
      </c>
      <c r="AR2059" t="s">
        <v>23595</v>
      </c>
      <c r="AT2059">
        <v>0</v>
      </c>
      <c r="AU2059">
        <v>0</v>
      </c>
      <c r="AV2059">
        <v>0</v>
      </c>
      <c r="AW2059">
        <v>0</v>
      </c>
      <c r="AX2059">
        <v>0</v>
      </c>
      <c r="AY2059">
        <v>0</v>
      </c>
      <c r="BC2059" t="s">
        <v>63</v>
      </c>
      <c r="BD2059" t="s">
        <v>6208</v>
      </c>
      <c r="BE2059">
        <v>0</v>
      </c>
      <c r="BG2059" t="s">
        <v>217</v>
      </c>
      <c r="BJ2059" t="s">
        <v>4320</v>
      </c>
    </row>
    <row r="2060" spans="1:62" x14ac:dyDescent="0.35">
      <c r="A2060" t="s">
        <v>4321</v>
      </c>
      <c r="B2060">
        <v>10000</v>
      </c>
      <c r="C2060">
        <v>10000</v>
      </c>
      <c r="D2060">
        <v>45777</v>
      </c>
      <c r="E2060" t="s">
        <v>59</v>
      </c>
      <c r="F2060" t="s">
        <v>4297</v>
      </c>
      <c r="G2060" t="s">
        <v>4322</v>
      </c>
      <c r="I2060">
        <v>1</v>
      </c>
      <c r="J2060" t="s">
        <v>183</v>
      </c>
      <c r="K2060">
        <v>71</v>
      </c>
      <c r="L2060" t="s">
        <v>6057</v>
      </c>
      <c r="M2060" t="s">
        <v>26408</v>
      </c>
      <c r="N2060" t="s">
        <v>368</v>
      </c>
      <c r="O2060" t="s">
        <v>3857</v>
      </c>
      <c r="P2060">
        <v>3334</v>
      </c>
      <c r="S2060" s="35">
        <v>45777</v>
      </c>
      <c r="U2060">
        <v>3</v>
      </c>
      <c r="V2060">
        <v>10002</v>
      </c>
      <c r="W2060" t="s">
        <v>65</v>
      </c>
      <c r="X2060" t="s">
        <v>4324</v>
      </c>
      <c r="Y2060">
        <v>0</v>
      </c>
      <c r="Z2060">
        <v>10000</v>
      </c>
      <c r="AA2060">
        <v>2</v>
      </c>
      <c r="AB2060">
        <v>0</v>
      </c>
      <c r="AC2060">
        <v>0</v>
      </c>
      <c r="AD2060">
        <v>0</v>
      </c>
      <c r="AG2060">
        <v>0</v>
      </c>
      <c r="AP2060" t="s">
        <v>4325</v>
      </c>
      <c r="AQ2060" t="s">
        <v>4326</v>
      </c>
      <c r="AR2060" t="s">
        <v>15382</v>
      </c>
      <c r="AT2060">
        <v>0</v>
      </c>
      <c r="AU2060">
        <v>0</v>
      </c>
      <c r="AV2060">
        <v>0</v>
      </c>
      <c r="AW2060">
        <v>0</v>
      </c>
      <c r="AX2060">
        <v>0</v>
      </c>
      <c r="AY2060">
        <v>0</v>
      </c>
      <c r="BC2060" t="s">
        <v>63</v>
      </c>
      <c r="BD2060" t="s">
        <v>6209</v>
      </c>
      <c r="BE2060">
        <v>0</v>
      </c>
      <c r="BG2060" t="s">
        <v>4326</v>
      </c>
      <c r="BJ2060" t="s">
        <v>4327</v>
      </c>
    </row>
    <row r="2061" spans="1:62" x14ac:dyDescent="0.35">
      <c r="A2061" t="s">
        <v>6210</v>
      </c>
      <c r="B2061">
        <v>10000</v>
      </c>
      <c r="C2061">
        <v>10000</v>
      </c>
      <c r="D2061">
        <v>45783</v>
      </c>
      <c r="E2061" t="s">
        <v>59</v>
      </c>
      <c r="F2061" t="s">
        <v>6211</v>
      </c>
      <c r="G2061" t="s">
        <v>2829</v>
      </c>
      <c r="I2061">
        <v>1</v>
      </c>
      <c r="J2061" t="s">
        <v>183</v>
      </c>
      <c r="K2061">
        <v>93</v>
      </c>
      <c r="L2061" t="s">
        <v>6072</v>
      </c>
      <c r="M2061" t="s">
        <v>26406</v>
      </c>
      <c r="N2061" t="s">
        <v>813</v>
      </c>
      <c r="O2061" t="s">
        <v>3824</v>
      </c>
      <c r="P2061">
        <v>1700</v>
      </c>
      <c r="Q2061">
        <f t="shared" ref="Q2061:Q2064" si="533">(P2061/20)+30</f>
        <v>115</v>
      </c>
      <c r="R2061" s="34">
        <f t="shared" ref="R2061:R2064" si="534">Q2061/60</f>
        <v>1.9166666666666667</v>
      </c>
      <c r="S2061" s="35">
        <v>45777</v>
      </c>
      <c r="U2061">
        <v>5</v>
      </c>
      <c r="V2061">
        <v>8500</v>
      </c>
      <c r="W2061" t="s">
        <v>65</v>
      </c>
      <c r="X2061" t="s">
        <v>6212</v>
      </c>
      <c r="Y2061">
        <v>0</v>
      </c>
      <c r="Z2061">
        <v>6500</v>
      </c>
      <c r="AA2061">
        <v>2000</v>
      </c>
      <c r="AB2061">
        <v>0</v>
      </c>
      <c r="AC2061">
        <v>0</v>
      </c>
      <c r="AD2061">
        <v>0</v>
      </c>
      <c r="AG2061">
        <v>0</v>
      </c>
      <c r="AP2061" t="s">
        <v>6213</v>
      </c>
      <c r="AQ2061" t="s">
        <v>729</v>
      </c>
      <c r="AR2061" t="s">
        <v>14138</v>
      </c>
      <c r="AT2061">
        <v>0</v>
      </c>
      <c r="AU2061">
        <v>0</v>
      </c>
      <c r="AV2061">
        <v>0</v>
      </c>
      <c r="AW2061">
        <v>0</v>
      </c>
      <c r="AX2061">
        <v>0</v>
      </c>
      <c r="AY2061">
        <v>0</v>
      </c>
      <c r="BC2061" t="s">
        <v>63</v>
      </c>
      <c r="BD2061" t="s">
        <v>6214</v>
      </c>
      <c r="BE2061">
        <v>0</v>
      </c>
      <c r="BG2061" t="s">
        <v>729</v>
      </c>
      <c r="BJ2061" t="s">
        <v>6215</v>
      </c>
    </row>
    <row r="2062" spans="1:62" x14ac:dyDescent="0.35">
      <c r="A2062" t="s">
        <v>6216</v>
      </c>
      <c r="B2062">
        <v>10000</v>
      </c>
      <c r="C2062">
        <v>10000</v>
      </c>
      <c r="D2062">
        <v>45783</v>
      </c>
      <c r="E2062" t="s">
        <v>59</v>
      </c>
      <c r="F2062" t="s">
        <v>6217</v>
      </c>
      <c r="G2062" t="s">
        <v>2829</v>
      </c>
      <c r="I2062">
        <v>1</v>
      </c>
      <c r="J2062" t="s">
        <v>183</v>
      </c>
      <c r="K2062">
        <v>93</v>
      </c>
      <c r="L2062" t="s">
        <v>6072</v>
      </c>
      <c r="M2062" t="s">
        <v>26406</v>
      </c>
      <c r="N2062" t="s">
        <v>813</v>
      </c>
      <c r="O2062" t="s">
        <v>3824</v>
      </c>
      <c r="P2062">
        <v>800</v>
      </c>
      <c r="Q2062">
        <f t="shared" si="533"/>
        <v>70</v>
      </c>
      <c r="R2062" s="34">
        <f t="shared" si="534"/>
        <v>1.1666666666666667</v>
      </c>
      <c r="S2062" s="35">
        <v>45777</v>
      </c>
      <c r="U2062">
        <v>5</v>
      </c>
      <c r="V2062">
        <v>4000</v>
      </c>
      <c r="W2062" t="s">
        <v>65</v>
      </c>
      <c r="X2062" t="s">
        <v>6218</v>
      </c>
      <c r="Y2062">
        <v>0</v>
      </c>
      <c r="Z2062">
        <v>2000</v>
      </c>
      <c r="AA2062">
        <v>2000</v>
      </c>
      <c r="AB2062">
        <v>0</v>
      </c>
      <c r="AC2062">
        <v>0</v>
      </c>
      <c r="AD2062">
        <v>0</v>
      </c>
      <c r="AG2062">
        <v>0</v>
      </c>
      <c r="AP2062" t="s">
        <v>6219</v>
      </c>
      <c r="AQ2062" t="s">
        <v>729</v>
      </c>
      <c r="AR2062" t="s">
        <v>14138</v>
      </c>
      <c r="AT2062">
        <v>0</v>
      </c>
      <c r="AU2062">
        <v>0</v>
      </c>
      <c r="AV2062">
        <v>0</v>
      </c>
      <c r="AW2062">
        <v>0</v>
      </c>
      <c r="AX2062">
        <v>0</v>
      </c>
      <c r="AY2062">
        <v>0</v>
      </c>
      <c r="BC2062" t="s">
        <v>63</v>
      </c>
      <c r="BD2062" t="s">
        <v>6220</v>
      </c>
      <c r="BE2062">
        <v>0</v>
      </c>
      <c r="BG2062" t="s">
        <v>729</v>
      </c>
      <c r="BJ2062" t="s">
        <v>6215</v>
      </c>
    </row>
    <row r="2063" spans="1:62" x14ac:dyDescent="0.35">
      <c r="A2063" t="s">
        <v>6221</v>
      </c>
      <c r="B2063">
        <v>10000</v>
      </c>
      <c r="C2063">
        <v>10000</v>
      </c>
      <c r="D2063">
        <v>45783</v>
      </c>
      <c r="E2063" t="s">
        <v>59</v>
      </c>
      <c r="F2063" t="s">
        <v>6222</v>
      </c>
      <c r="G2063" t="s">
        <v>6223</v>
      </c>
      <c r="I2063">
        <v>1</v>
      </c>
      <c r="J2063" t="s">
        <v>183</v>
      </c>
      <c r="K2063">
        <v>93</v>
      </c>
      <c r="L2063" t="s">
        <v>6072</v>
      </c>
      <c r="M2063" t="s">
        <v>26406</v>
      </c>
      <c r="N2063" t="s">
        <v>813</v>
      </c>
      <c r="O2063" t="s">
        <v>3824</v>
      </c>
      <c r="P2063">
        <v>1000</v>
      </c>
      <c r="Q2063">
        <f t="shared" si="533"/>
        <v>80</v>
      </c>
      <c r="R2063" s="34">
        <f t="shared" si="534"/>
        <v>1.3333333333333333</v>
      </c>
      <c r="S2063" s="35">
        <v>45777</v>
      </c>
      <c r="U2063">
        <v>5</v>
      </c>
      <c r="V2063">
        <v>5000</v>
      </c>
      <c r="W2063" t="s">
        <v>65</v>
      </c>
      <c r="X2063" t="s">
        <v>6224</v>
      </c>
      <c r="Y2063">
        <v>0</v>
      </c>
      <c r="Z2063">
        <v>3000</v>
      </c>
      <c r="AA2063">
        <v>2000</v>
      </c>
      <c r="AB2063">
        <v>0</v>
      </c>
      <c r="AC2063">
        <v>0</v>
      </c>
      <c r="AD2063">
        <v>0</v>
      </c>
      <c r="AG2063">
        <v>0</v>
      </c>
      <c r="AP2063" t="s">
        <v>6225</v>
      </c>
      <c r="AQ2063" t="s">
        <v>729</v>
      </c>
      <c r="AR2063" t="s">
        <v>14138</v>
      </c>
      <c r="AT2063">
        <v>0</v>
      </c>
      <c r="AU2063">
        <v>0</v>
      </c>
      <c r="AV2063">
        <v>0</v>
      </c>
      <c r="AW2063">
        <v>0</v>
      </c>
      <c r="AX2063">
        <v>0</v>
      </c>
      <c r="AY2063">
        <v>0</v>
      </c>
      <c r="BC2063" t="s">
        <v>63</v>
      </c>
      <c r="BD2063" t="s">
        <v>6226</v>
      </c>
      <c r="BE2063">
        <v>0</v>
      </c>
      <c r="BG2063" t="s">
        <v>729</v>
      </c>
      <c r="BJ2063" t="s">
        <v>6215</v>
      </c>
    </row>
    <row r="2064" spans="1:62" x14ac:dyDescent="0.35">
      <c r="A2064" t="s">
        <v>6036</v>
      </c>
      <c r="B2064">
        <v>10000</v>
      </c>
      <c r="C2064">
        <v>10000</v>
      </c>
      <c r="D2064">
        <v>45782</v>
      </c>
      <c r="E2064" t="s">
        <v>59</v>
      </c>
      <c r="F2064" t="s">
        <v>6037</v>
      </c>
      <c r="G2064">
        <v>10620258070</v>
      </c>
      <c r="I2064">
        <v>1</v>
      </c>
      <c r="J2064" t="s">
        <v>183</v>
      </c>
      <c r="K2064">
        <v>79</v>
      </c>
      <c r="L2064" t="s">
        <v>6076</v>
      </c>
      <c r="M2064" t="s">
        <v>26406</v>
      </c>
      <c r="N2064" t="s">
        <v>92</v>
      </c>
      <c r="O2064" t="s">
        <v>3828</v>
      </c>
      <c r="P2064">
        <v>130</v>
      </c>
      <c r="Q2064">
        <f t="shared" si="533"/>
        <v>36.5</v>
      </c>
      <c r="R2064" s="34">
        <f t="shared" si="534"/>
        <v>0.60833333333333328</v>
      </c>
      <c r="S2064" s="35">
        <v>45777</v>
      </c>
      <c r="U2064">
        <v>308</v>
      </c>
      <c r="V2064">
        <v>40040</v>
      </c>
      <c r="W2064" t="s">
        <v>65</v>
      </c>
      <c r="X2064" t="s">
        <v>6038</v>
      </c>
      <c r="Y2064">
        <v>0</v>
      </c>
      <c r="Z2064">
        <v>30000</v>
      </c>
      <c r="AA2064">
        <v>10040</v>
      </c>
      <c r="AB2064">
        <v>0</v>
      </c>
      <c r="AC2064">
        <v>0</v>
      </c>
      <c r="AD2064">
        <v>0</v>
      </c>
      <c r="AG2064">
        <v>0</v>
      </c>
      <c r="AP2064" t="s">
        <v>6039</v>
      </c>
      <c r="AQ2064" t="s">
        <v>108</v>
      </c>
      <c r="AR2064" t="s">
        <v>13404</v>
      </c>
      <c r="AT2064">
        <v>0</v>
      </c>
      <c r="AU2064">
        <v>0</v>
      </c>
      <c r="AV2064">
        <v>0</v>
      </c>
      <c r="AW2064">
        <v>0</v>
      </c>
      <c r="AX2064">
        <v>0</v>
      </c>
      <c r="AY2064">
        <v>0</v>
      </c>
      <c r="BC2064" t="s">
        <v>63</v>
      </c>
      <c r="BD2064" t="s">
        <v>6227</v>
      </c>
      <c r="BE2064">
        <v>0</v>
      </c>
      <c r="BG2064" t="s">
        <v>108</v>
      </c>
      <c r="BJ2064" t="s">
        <v>6040</v>
      </c>
    </row>
    <row r="2066" spans="10:24" x14ac:dyDescent="0.35">
      <c r="R2066" s="34">
        <f>SUBTOTAL(9,R3:R2065)</f>
        <v>5325.8692500000125</v>
      </c>
      <c r="V2066">
        <f>SUBTOTAL(9,V2:V2065)</f>
        <v>174757309</v>
      </c>
    </row>
    <row r="2069" spans="10:24" x14ac:dyDescent="0.35">
      <c r="J2069">
        <v>8.3000000000000007</v>
      </c>
    </row>
    <row r="2070" spans="10:24" x14ac:dyDescent="0.35">
      <c r="J2070">
        <f>J2069+1</f>
        <v>9.3000000000000007</v>
      </c>
      <c r="K2070">
        <f>J2070-J2069</f>
        <v>1</v>
      </c>
    </row>
    <row r="2071" spans="10:24" x14ac:dyDescent="0.35">
      <c r="J2071">
        <f t="shared" ref="J2071:J2081" si="535">J2070+1</f>
        <v>10.3</v>
      </c>
      <c r="K2071">
        <f t="shared" ref="K2071:K2079" si="536">J2071-J2070</f>
        <v>1</v>
      </c>
    </row>
    <row r="2072" spans="10:24" x14ac:dyDescent="0.35">
      <c r="J2072">
        <f t="shared" si="535"/>
        <v>11.3</v>
      </c>
      <c r="K2072">
        <f t="shared" si="536"/>
        <v>1</v>
      </c>
    </row>
    <row r="2073" spans="10:24" x14ac:dyDescent="0.35">
      <c r="J2073">
        <f t="shared" si="535"/>
        <v>12.3</v>
      </c>
      <c r="K2073">
        <f t="shared" si="536"/>
        <v>1</v>
      </c>
      <c r="P2073" s="1" t="s">
        <v>26399</v>
      </c>
      <c r="Q2073" s="1" t="s">
        <v>26393</v>
      </c>
      <c r="R2073" s="39" t="s">
        <v>26394</v>
      </c>
      <c r="S2073" s="37">
        <v>0.85</v>
      </c>
      <c r="T2073" s="1" t="s">
        <v>26395</v>
      </c>
      <c r="U2073" s="1" t="s">
        <v>26396</v>
      </c>
      <c r="V2073" s="1" t="s">
        <v>26397</v>
      </c>
      <c r="W2073" s="1" t="s">
        <v>26398</v>
      </c>
    </row>
    <row r="2074" spans="10:24" x14ac:dyDescent="0.35">
      <c r="J2074">
        <f t="shared" si="535"/>
        <v>13.3</v>
      </c>
      <c r="K2074">
        <f t="shared" si="536"/>
        <v>1</v>
      </c>
      <c r="P2074" t="s">
        <v>6070</v>
      </c>
      <c r="Q2074">
        <v>5</v>
      </c>
      <c r="R2074" s="34">
        <v>8.25</v>
      </c>
      <c r="S2074">
        <f>R2074*85%</f>
        <v>7.0125000000000002</v>
      </c>
      <c r="T2074">
        <f>Q2074*S2074</f>
        <v>35.0625</v>
      </c>
      <c r="U2074">
        <f t="shared" ref="U2074:U2079" si="537">T2074*21</f>
        <v>736.3125</v>
      </c>
      <c r="V2074">
        <v>1021.9283333333325</v>
      </c>
      <c r="W2074" s="30">
        <f t="shared" ref="W2074:W2077" si="538">V2074/U2074</f>
        <v>1.3879002914297021</v>
      </c>
    </row>
    <row r="2075" spans="10:24" x14ac:dyDescent="0.35">
      <c r="J2075">
        <f t="shared" si="535"/>
        <v>14.3</v>
      </c>
      <c r="K2075">
        <f t="shared" si="536"/>
        <v>1</v>
      </c>
      <c r="P2075" t="s">
        <v>26391</v>
      </c>
      <c r="Q2075">
        <v>7</v>
      </c>
      <c r="R2075" s="34">
        <v>8.25</v>
      </c>
      <c r="S2075">
        <f t="shared" ref="S2075:S2079" si="539">R2075*85%</f>
        <v>7.0125000000000002</v>
      </c>
      <c r="T2075">
        <f t="shared" ref="T2075:T2078" si="540">Q2075*S2075</f>
        <v>49.087499999999999</v>
      </c>
      <c r="U2075">
        <f t="shared" si="537"/>
        <v>1030.8374999999999</v>
      </c>
      <c r="V2075">
        <v>1044.9196666666669</v>
      </c>
      <c r="W2075" s="30">
        <f t="shared" si="538"/>
        <v>1.0136608987029159</v>
      </c>
    </row>
    <row r="2076" spans="10:24" x14ac:dyDescent="0.35">
      <c r="J2076">
        <f t="shared" si="535"/>
        <v>15.3</v>
      </c>
      <c r="K2076">
        <f t="shared" si="536"/>
        <v>1</v>
      </c>
      <c r="P2076" t="s">
        <v>6044</v>
      </c>
      <c r="Q2076">
        <v>1</v>
      </c>
      <c r="R2076" s="34">
        <f>8.25*2</f>
        <v>16.5</v>
      </c>
      <c r="S2076">
        <f t="shared" si="539"/>
        <v>14.025</v>
      </c>
      <c r="T2076">
        <f t="shared" si="540"/>
        <v>14.025</v>
      </c>
      <c r="U2076">
        <f t="shared" si="537"/>
        <v>294.52500000000003</v>
      </c>
      <c r="V2076">
        <v>334.28571428571428</v>
      </c>
      <c r="W2076" s="33">
        <f t="shared" si="538"/>
        <v>1.1349994543271853</v>
      </c>
      <c r="X2076" t="s">
        <v>26403</v>
      </c>
    </row>
    <row r="2077" spans="10:24" x14ac:dyDescent="0.35">
      <c r="J2077">
        <f t="shared" si="535"/>
        <v>16.3</v>
      </c>
      <c r="K2077">
        <f t="shared" si="536"/>
        <v>1</v>
      </c>
      <c r="P2077" t="s">
        <v>6044</v>
      </c>
      <c r="Q2077">
        <v>6</v>
      </c>
      <c r="R2077" s="34">
        <v>8.25</v>
      </c>
      <c r="S2077">
        <f t="shared" si="539"/>
        <v>7.0125000000000002</v>
      </c>
      <c r="T2077">
        <f t="shared" si="540"/>
        <v>42.075000000000003</v>
      </c>
      <c r="U2077">
        <f t="shared" si="537"/>
        <v>883.57500000000005</v>
      </c>
      <c r="V2077">
        <v>797.99500000000023</v>
      </c>
      <c r="W2077" s="30">
        <f t="shared" si="538"/>
        <v>0.90314347961406805</v>
      </c>
    </row>
    <row r="2078" spans="10:24" x14ac:dyDescent="0.35">
      <c r="J2078">
        <f t="shared" si="535"/>
        <v>17.3</v>
      </c>
      <c r="K2078">
        <f t="shared" si="536"/>
        <v>1</v>
      </c>
      <c r="P2078" t="s">
        <v>26392</v>
      </c>
      <c r="Q2078">
        <v>1</v>
      </c>
      <c r="R2078" s="34">
        <f>8.25*2</f>
        <v>16.5</v>
      </c>
      <c r="S2078">
        <f t="shared" si="539"/>
        <v>14.025</v>
      </c>
      <c r="T2078">
        <f t="shared" si="540"/>
        <v>14.025</v>
      </c>
      <c r="U2078">
        <f t="shared" si="537"/>
        <v>294.52500000000003</v>
      </c>
      <c r="V2078">
        <v>579.90416666666727</v>
      </c>
      <c r="W2078" s="30">
        <f>V2078/(U2078+U2079)</f>
        <v>1.3126314498863532</v>
      </c>
    </row>
    <row r="2079" spans="10:24" x14ac:dyDescent="0.35">
      <c r="J2079">
        <f t="shared" si="535"/>
        <v>18.3</v>
      </c>
      <c r="K2079">
        <f t="shared" si="536"/>
        <v>1</v>
      </c>
      <c r="P2079" t="s">
        <v>26392</v>
      </c>
      <c r="Q2079">
        <v>1</v>
      </c>
      <c r="R2079" s="34">
        <v>8.25</v>
      </c>
      <c r="S2079">
        <f t="shared" si="539"/>
        <v>7.0125000000000002</v>
      </c>
      <c r="T2079">
        <f t="shared" ref="T2079" si="541">Q2079*S2079</f>
        <v>7.0125000000000002</v>
      </c>
      <c r="U2079" s="36">
        <f t="shared" si="537"/>
        <v>147.26250000000002</v>
      </c>
      <c r="V2079" s="38"/>
      <c r="W2079" s="38"/>
    </row>
    <row r="2080" spans="10:24" x14ac:dyDescent="0.35">
      <c r="J2080">
        <f t="shared" si="535"/>
        <v>19.3</v>
      </c>
      <c r="K2080">
        <v>0</v>
      </c>
      <c r="P2080" t="s">
        <v>6074</v>
      </c>
      <c r="Q2080">
        <v>10</v>
      </c>
      <c r="R2080" s="34">
        <v>8.25</v>
      </c>
      <c r="S2080">
        <f>R2080*85%</f>
        <v>7.0125000000000002</v>
      </c>
      <c r="T2080">
        <f>Q2080*S2080</f>
        <v>70.125</v>
      </c>
      <c r="U2080">
        <f>T2080*21</f>
        <v>1472.625</v>
      </c>
      <c r="V2080">
        <v>1463.8720833333332</v>
      </c>
      <c r="W2080" s="30">
        <f>V2080/U2080</f>
        <v>0.99405624876213106</v>
      </c>
    </row>
    <row r="2081" spans="10:15" x14ac:dyDescent="0.35">
      <c r="J2081">
        <f t="shared" si="535"/>
        <v>20.3</v>
      </c>
      <c r="K2081">
        <v>0</v>
      </c>
    </row>
    <row r="2082" spans="10:15" x14ac:dyDescent="0.35">
      <c r="K2082">
        <f>SUBTOTAL(9,K2070:K2081)</f>
        <v>10</v>
      </c>
    </row>
    <row r="2083" spans="10:15" x14ac:dyDescent="0.35">
      <c r="J2083" t="s">
        <v>26400</v>
      </c>
      <c r="K2083">
        <v>-1</v>
      </c>
      <c r="O2083">
        <f>30/60</f>
        <v>0.5</v>
      </c>
    </row>
    <row r="2084" spans="10:15" x14ac:dyDescent="0.35">
      <c r="J2084" t="s">
        <v>26401</v>
      </c>
      <c r="K2084">
        <v>-0.25</v>
      </c>
    </row>
    <row r="2085" spans="10:15" x14ac:dyDescent="0.35">
      <c r="J2085" t="s">
        <v>26402</v>
      </c>
      <c r="K2085">
        <v>-0.5</v>
      </c>
    </row>
    <row r="2086" spans="10:15" x14ac:dyDescent="0.35">
      <c r="K2086">
        <f>SUM(K2082:K2085)</f>
        <v>8.25</v>
      </c>
    </row>
  </sheetData>
  <autoFilter ref="A1:CV2064" xr:uid="{CDAE4ADD-A31C-4D6F-859D-0CB2F40FD773}"/>
  <sortState xmlns:xlrd2="http://schemas.microsoft.com/office/spreadsheetml/2017/richdata2" ref="P2074:V2079">
    <sortCondition ref="P2074:P2079"/>
  </sortState>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F0410-90EA-4E96-92A8-6A0BF997BEFB}">
  <dimension ref="A1:I4214"/>
  <sheetViews>
    <sheetView workbookViewId="0">
      <selection activeCell="D22" sqref="D22"/>
    </sheetView>
  </sheetViews>
  <sheetFormatPr defaultRowHeight="14.5" x14ac:dyDescent="0.35"/>
  <cols>
    <col min="1" max="1" width="22.54296875" bestFit="1" customWidth="1"/>
    <col min="2" max="2" width="20.453125" bestFit="1" customWidth="1"/>
    <col min="3" max="3" width="54.7265625" bestFit="1" customWidth="1"/>
    <col min="4" max="4" width="53.08984375" bestFit="1" customWidth="1"/>
    <col min="5" max="5" width="52.1796875" bestFit="1" customWidth="1"/>
    <col min="6" max="6" width="37.1796875" bestFit="1" customWidth="1"/>
    <col min="7" max="7" width="29.453125" bestFit="1" customWidth="1"/>
    <col min="8" max="8" width="53.453125" bestFit="1" customWidth="1"/>
    <col min="9" max="9" width="54.7265625" bestFit="1" customWidth="1"/>
  </cols>
  <sheetData>
    <row r="1" spans="1:9" ht="15.5" x14ac:dyDescent="0.35">
      <c r="A1" s="22" t="s">
        <v>6623</v>
      </c>
      <c r="B1" t="s">
        <v>6624</v>
      </c>
      <c r="C1" t="s">
        <v>6625</v>
      </c>
      <c r="D1" t="s">
        <v>6626</v>
      </c>
      <c r="E1" t="s">
        <v>6627</v>
      </c>
      <c r="F1" t="s">
        <v>6628</v>
      </c>
      <c r="G1" t="s">
        <v>6629</v>
      </c>
      <c r="H1" t="s">
        <v>6630</v>
      </c>
      <c r="I1" t="s">
        <v>6631</v>
      </c>
    </row>
    <row r="2" spans="1:9" x14ac:dyDescent="0.35">
      <c r="A2" t="s">
        <v>6632</v>
      </c>
      <c r="B2" t="s">
        <v>6633</v>
      </c>
      <c r="C2" t="s">
        <v>6634</v>
      </c>
      <c r="I2" t="s">
        <v>6634</v>
      </c>
    </row>
    <row r="3" spans="1:9" x14ac:dyDescent="0.35">
      <c r="A3" t="s">
        <v>6635</v>
      </c>
      <c r="B3" t="s">
        <v>6636</v>
      </c>
      <c r="C3" t="s">
        <v>6637</v>
      </c>
      <c r="D3" t="s">
        <v>6638</v>
      </c>
      <c r="E3" t="s">
        <v>6639</v>
      </c>
      <c r="F3">
        <v>64818891</v>
      </c>
      <c r="G3">
        <v>64811016</v>
      </c>
      <c r="I3" t="s">
        <v>6637</v>
      </c>
    </row>
    <row r="4" spans="1:9" x14ac:dyDescent="0.35">
      <c r="A4" t="s">
        <v>6640</v>
      </c>
      <c r="B4" t="s">
        <v>6636</v>
      </c>
      <c r="C4" t="s">
        <v>6641</v>
      </c>
      <c r="D4" t="s">
        <v>6642</v>
      </c>
      <c r="E4" t="s">
        <v>6643</v>
      </c>
      <c r="F4" t="s">
        <v>6644</v>
      </c>
      <c r="I4" t="s">
        <v>6641</v>
      </c>
    </row>
    <row r="5" spans="1:9" x14ac:dyDescent="0.35">
      <c r="A5" t="s">
        <v>6645</v>
      </c>
      <c r="B5" t="s">
        <v>6636</v>
      </c>
      <c r="C5" t="s">
        <v>6646</v>
      </c>
      <c r="D5" t="s">
        <v>6647</v>
      </c>
      <c r="E5" t="s">
        <v>6648</v>
      </c>
      <c r="F5">
        <v>65427668</v>
      </c>
      <c r="G5">
        <v>65423474</v>
      </c>
      <c r="I5" t="s">
        <v>6646</v>
      </c>
    </row>
    <row r="6" spans="1:9" x14ac:dyDescent="0.35">
      <c r="A6" t="s">
        <v>6649</v>
      </c>
      <c r="B6" t="s">
        <v>6636</v>
      </c>
      <c r="C6" t="s">
        <v>6650</v>
      </c>
      <c r="D6" t="s">
        <v>6651</v>
      </c>
      <c r="E6" t="s">
        <v>6652</v>
      </c>
      <c r="F6">
        <v>64455166</v>
      </c>
      <c r="I6" t="s">
        <v>6650</v>
      </c>
    </row>
    <row r="7" spans="1:9" x14ac:dyDescent="0.35">
      <c r="A7" t="s">
        <v>6653</v>
      </c>
      <c r="B7" t="s">
        <v>6636</v>
      </c>
      <c r="C7" t="s">
        <v>6654</v>
      </c>
      <c r="D7" t="s">
        <v>6655</v>
      </c>
      <c r="E7" t="s">
        <v>6656</v>
      </c>
      <c r="F7">
        <v>64815511</v>
      </c>
      <c r="G7">
        <v>64810203</v>
      </c>
      <c r="I7" t="s">
        <v>6654</v>
      </c>
    </row>
    <row r="8" spans="1:9" x14ac:dyDescent="0.35">
      <c r="A8" t="s">
        <v>6657</v>
      </c>
      <c r="B8" t="s">
        <v>6636</v>
      </c>
      <c r="C8" t="s">
        <v>6658</v>
      </c>
      <c r="D8" t="s">
        <v>6659</v>
      </c>
      <c r="E8" t="s">
        <v>6660</v>
      </c>
      <c r="I8" t="s">
        <v>6658</v>
      </c>
    </row>
    <row r="9" spans="1:9" x14ac:dyDescent="0.35">
      <c r="A9" t="s">
        <v>6661</v>
      </c>
      <c r="B9" t="s">
        <v>6636</v>
      </c>
      <c r="C9" t="s">
        <v>6662</v>
      </c>
      <c r="D9" t="s">
        <v>6663</v>
      </c>
      <c r="E9" t="s">
        <v>6664</v>
      </c>
      <c r="F9" t="s">
        <v>6665</v>
      </c>
      <c r="G9" t="s">
        <v>6666</v>
      </c>
      <c r="I9" t="s">
        <v>6662</v>
      </c>
    </row>
    <row r="10" spans="1:9" x14ac:dyDescent="0.35">
      <c r="A10" t="s">
        <v>6667</v>
      </c>
      <c r="B10" t="s">
        <v>6636</v>
      </c>
      <c r="C10" t="s">
        <v>6668</v>
      </c>
      <c r="D10" t="s">
        <v>6669</v>
      </c>
      <c r="E10" t="s">
        <v>6670</v>
      </c>
      <c r="F10">
        <v>64420607</v>
      </c>
      <c r="G10">
        <v>64490059</v>
      </c>
      <c r="I10" t="s">
        <v>6668</v>
      </c>
    </row>
    <row r="11" spans="1:9" x14ac:dyDescent="0.35">
      <c r="A11" t="s">
        <v>6671</v>
      </c>
      <c r="B11" t="s">
        <v>6636</v>
      </c>
      <c r="C11" t="s">
        <v>6672</v>
      </c>
      <c r="D11" t="s">
        <v>6673</v>
      </c>
      <c r="E11" t="s">
        <v>6674</v>
      </c>
      <c r="F11">
        <v>62735656</v>
      </c>
      <c r="G11">
        <v>62768783</v>
      </c>
      <c r="I11" t="s">
        <v>6672</v>
      </c>
    </row>
    <row r="12" spans="1:9" x14ac:dyDescent="0.35">
      <c r="A12" t="s">
        <v>6675</v>
      </c>
      <c r="B12" t="s">
        <v>6636</v>
      </c>
      <c r="C12" t="s">
        <v>6676</v>
      </c>
      <c r="D12" t="s">
        <v>6677</v>
      </c>
      <c r="E12" t="s">
        <v>6678</v>
      </c>
      <c r="F12" t="s">
        <v>6679</v>
      </c>
      <c r="G12" t="s">
        <v>6680</v>
      </c>
      <c r="I12" t="s">
        <v>6676</v>
      </c>
    </row>
    <row r="13" spans="1:9" x14ac:dyDescent="0.35">
      <c r="A13" t="s">
        <v>6681</v>
      </c>
      <c r="B13" t="s">
        <v>6636</v>
      </c>
      <c r="C13" t="s">
        <v>6682</v>
      </c>
      <c r="D13" t="s">
        <v>6683</v>
      </c>
      <c r="E13" t="s">
        <v>6684</v>
      </c>
      <c r="F13">
        <v>67770100</v>
      </c>
      <c r="G13">
        <v>67788894</v>
      </c>
      <c r="I13" t="s">
        <v>6682</v>
      </c>
    </row>
    <row r="14" spans="1:9" x14ac:dyDescent="0.35">
      <c r="A14" t="s">
        <v>6685</v>
      </c>
      <c r="B14" t="s">
        <v>6636</v>
      </c>
      <c r="C14" t="s">
        <v>6686</v>
      </c>
      <c r="D14" t="s">
        <v>6687</v>
      </c>
      <c r="E14" t="s">
        <v>6688</v>
      </c>
      <c r="F14">
        <v>62838655</v>
      </c>
      <c r="G14">
        <v>62838755</v>
      </c>
      <c r="I14" t="s">
        <v>6686</v>
      </c>
    </row>
    <row r="15" spans="1:9" x14ac:dyDescent="0.35">
      <c r="A15" t="s">
        <v>6689</v>
      </c>
      <c r="B15" t="s">
        <v>6636</v>
      </c>
      <c r="C15" t="s">
        <v>6690</v>
      </c>
      <c r="D15" t="s">
        <v>6691</v>
      </c>
      <c r="E15" t="s">
        <v>6692</v>
      </c>
      <c r="F15">
        <v>63903903</v>
      </c>
      <c r="G15">
        <v>63903900</v>
      </c>
      <c r="I15" t="s">
        <v>6690</v>
      </c>
    </row>
    <row r="16" spans="1:9" x14ac:dyDescent="0.35">
      <c r="A16" t="s">
        <v>6693</v>
      </c>
      <c r="B16" t="s">
        <v>6636</v>
      </c>
      <c r="C16" t="s">
        <v>6694</v>
      </c>
      <c r="D16" t="s">
        <v>6695</v>
      </c>
      <c r="E16" t="s">
        <v>6696</v>
      </c>
      <c r="F16">
        <v>68636933</v>
      </c>
      <c r="I16" t="s">
        <v>6694</v>
      </c>
    </row>
    <row r="17" spans="1:9" x14ac:dyDescent="0.35">
      <c r="A17" t="s">
        <v>6697</v>
      </c>
      <c r="B17" t="s">
        <v>6636</v>
      </c>
      <c r="C17" t="s">
        <v>6698</v>
      </c>
      <c r="D17" t="s">
        <v>6699</v>
      </c>
      <c r="E17" t="s">
        <v>6700</v>
      </c>
      <c r="F17">
        <v>65425512</v>
      </c>
      <c r="G17">
        <v>65868061</v>
      </c>
      <c r="H17" t="s">
        <v>6701</v>
      </c>
      <c r="I17" t="s">
        <v>6698</v>
      </c>
    </row>
    <row r="18" spans="1:9" x14ac:dyDescent="0.35">
      <c r="A18" t="s">
        <v>6702</v>
      </c>
      <c r="B18" t="s">
        <v>6703</v>
      </c>
      <c r="C18" t="s">
        <v>6704</v>
      </c>
      <c r="D18" t="s">
        <v>6705</v>
      </c>
      <c r="E18" t="s">
        <v>6706</v>
      </c>
      <c r="F18">
        <v>67759355</v>
      </c>
      <c r="G18">
        <v>67730062</v>
      </c>
      <c r="I18" t="s">
        <v>6704</v>
      </c>
    </row>
    <row r="19" spans="1:9" x14ac:dyDescent="0.35">
      <c r="A19" t="s">
        <v>6707</v>
      </c>
      <c r="B19" t="s">
        <v>6636</v>
      </c>
      <c r="C19" t="s">
        <v>6708</v>
      </c>
      <c r="D19" t="s">
        <v>6709</v>
      </c>
      <c r="E19" t="s">
        <v>6710</v>
      </c>
      <c r="F19" t="s">
        <v>6711</v>
      </c>
      <c r="G19" t="s">
        <v>6712</v>
      </c>
      <c r="I19" t="s">
        <v>6708</v>
      </c>
    </row>
    <row r="20" spans="1:9" x14ac:dyDescent="0.35">
      <c r="A20" t="s">
        <v>6713</v>
      </c>
      <c r="B20" t="s">
        <v>6636</v>
      </c>
      <c r="C20" t="s">
        <v>6714</v>
      </c>
      <c r="D20" t="s">
        <v>6715</v>
      </c>
      <c r="E20" t="s">
        <v>6716</v>
      </c>
      <c r="F20" t="s">
        <v>6717</v>
      </c>
      <c r="G20" t="s">
        <v>6718</v>
      </c>
      <c r="I20" t="s">
        <v>6714</v>
      </c>
    </row>
    <row r="21" spans="1:9" x14ac:dyDescent="0.35">
      <c r="A21" t="s">
        <v>6719</v>
      </c>
      <c r="B21" t="s">
        <v>6636</v>
      </c>
      <c r="C21" t="s">
        <v>6720</v>
      </c>
      <c r="D21" t="s">
        <v>6721</v>
      </c>
      <c r="E21" t="s">
        <v>6722</v>
      </c>
      <c r="F21">
        <v>68612916</v>
      </c>
      <c r="I21" t="s">
        <v>6720</v>
      </c>
    </row>
    <row r="22" spans="1:9" x14ac:dyDescent="0.35">
      <c r="A22" t="s">
        <v>6723</v>
      </c>
      <c r="B22" t="s">
        <v>6724</v>
      </c>
      <c r="C22" t="s">
        <v>6725</v>
      </c>
      <c r="D22" t="s">
        <v>6726</v>
      </c>
      <c r="E22" t="s">
        <v>6727</v>
      </c>
      <c r="F22" t="s">
        <v>6728</v>
      </c>
      <c r="G22" t="s">
        <v>6729</v>
      </c>
      <c r="I22" t="s">
        <v>6725</v>
      </c>
    </row>
    <row r="23" spans="1:9" x14ac:dyDescent="0.35">
      <c r="A23" t="s">
        <v>6730</v>
      </c>
      <c r="B23" t="s">
        <v>6636</v>
      </c>
      <c r="C23" t="s">
        <v>6731</v>
      </c>
      <c r="D23" t="s">
        <v>6732</v>
      </c>
      <c r="E23" t="s">
        <v>6733</v>
      </c>
      <c r="F23" t="s">
        <v>6734</v>
      </c>
      <c r="G23" t="s">
        <v>6735</v>
      </c>
      <c r="I23" t="s">
        <v>6731</v>
      </c>
    </row>
    <row r="24" spans="1:9" x14ac:dyDescent="0.35">
      <c r="A24" t="s">
        <v>6736</v>
      </c>
      <c r="B24" t="s">
        <v>6724</v>
      </c>
      <c r="C24" t="s">
        <v>6737</v>
      </c>
      <c r="D24" t="s">
        <v>6738</v>
      </c>
      <c r="E24" t="s">
        <v>6739</v>
      </c>
      <c r="F24" t="s">
        <v>6740</v>
      </c>
      <c r="I24" t="s">
        <v>6737</v>
      </c>
    </row>
    <row r="25" spans="1:9" x14ac:dyDescent="0.35">
      <c r="A25" t="s">
        <v>6741</v>
      </c>
      <c r="B25" t="s">
        <v>6636</v>
      </c>
      <c r="C25" t="s">
        <v>6742</v>
      </c>
      <c r="D25" t="s">
        <v>6743</v>
      </c>
      <c r="E25" t="s">
        <v>6744</v>
      </c>
      <c r="G25" t="s">
        <v>6745</v>
      </c>
      <c r="I25" t="s">
        <v>6742</v>
      </c>
    </row>
    <row r="26" spans="1:9" x14ac:dyDescent="0.35">
      <c r="A26" t="s">
        <v>6746</v>
      </c>
      <c r="B26" t="s">
        <v>6636</v>
      </c>
      <c r="C26" t="s">
        <v>6747</v>
      </c>
      <c r="D26" t="s">
        <v>6748</v>
      </c>
      <c r="E26" t="s">
        <v>6749</v>
      </c>
      <c r="F26">
        <v>67417211</v>
      </c>
      <c r="G26" t="s">
        <v>6750</v>
      </c>
      <c r="I26" t="s">
        <v>6747</v>
      </c>
    </row>
    <row r="27" spans="1:9" x14ac:dyDescent="0.35">
      <c r="A27" t="s">
        <v>6751</v>
      </c>
      <c r="B27" t="s">
        <v>6636</v>
      </c>
      <c r="C27" t="s">
        <v>6752</v>
      </c>
      <c r="D27" t="s">
        <v>6753</v>
      </c>
      <c r="E27" t="s">
        <v>6754</v>
      </c>
      <c r="F27">
        <v>852757117</v>
      </c>
      <c r="G27">
        <v>85227530578</v>
      </c>
      <c r="I27" t="s">
        <v>6752</v>
      </c>
    </row>
    <row r="28" spans="1:9" x14ac:dyDescent="0.35">
      <c r="A28" t="s">
        <v>6755</v>
      </c>
      <c r="B28" t="s">
        <v>6636</v>
      </c>
      <c r="C28" t="s">
        <v>6756</v>
      </c>
      <c r="D28" t="s">
        <v>6757</v>
      </c>
      <c r="E28" t="s">
        <v>6758</v>
      </c>
      <c r="F28" t="s">
        <v>6759</v>
      </c>
      <c r="G28" t="s">
        <v>6760</v>
      </c>
      <c r="H28" t="s">
        <v>6761</v>
      </c>
      <c r="I28" t="s">
        <v>6756</v>
      </c>
    </row>
    <row r="29" spans="1:9" x14ac:dyDescent="0.35">
      <c r="A29" t="s">
        <v>6762</v>
      </c>
      <c r="B29" t="s">
        <v>6763</v>
      </c>
      <c r="C29" t="s">
        <v>6764</v>
      </c>
      <c r="D29" t="s">
        <v>6765</v>
      </c>
      <c r="E29" t="s">
        <v>6766</v>
      </c>
      <c r="F29" t="s">
        <v>6767</v>
      </c>
      <c r="G29" t="s">
        <v>6768</v>
      </c>
      <c r="H29" t="s">
        <v>6769</v>
      </c>
      <c r="I29" t="s">
        <v>6764</v>
      </c>
    </row>
    <row r="30" spans="1:9" x14ac:dyDescent="0.35">
      <c r="A30" t="s">
        <v>6770</v>
      </c>
      <c r="B30" t="s">
        <v>6703</v>
      </c>
      <c r="C30" t="s">
        <v>6771</v>
      </c>
      <c r="D30" t="s">
        <v>6772</v>
      </c>
      <c r="E30" t="s">
        <v>6773</v>
      </c>
      <c r="F30">
        <v>63490600</v>
      </c>
      <c r="H30" t="s">
        <v>6774</v>
      </c>
      <c r="I30" t="s">
        <v>6771</v>
      </c>
    </row>
    <row r="31" spans="1:9" x14ac:dyDescent="0.35">
      <c r="A31" t="s">
        <v>6775</v>
      </c>
      <c r="B31" t="s">
        <v>6776</v>
      </c>
      <c r="C31" t="s">
        <v>6777</v>
      </c>
      <c r="D31" t="s">
        <v>6778</v>
      </c>
      <c r="E31" t="s">
        <v>6779</v>
      </c>
      <c r="F31" t="s">
        <v>6780</v>
      </c>
      <c r="G31" t="s">
        <v>6781</v>
      </c>
      <c r="H31" t="s">
        <v>6761</v>
      </c>
      <c r="I31" t="s">
        <v>6777</v>
      </c>
    </row>
    <row r="32" spans="1:9" x14ac:dyDescent="0.35">
      <c r="A32" t="s">
        <v>6782</v>
      </c>
      <c r="B32" t="s">
        <v>6776</v>
      </c>
      <c r="C32" t="s">
        <v>6783</v>
      </c>
      <c r="D32" t="s">
        <v>6784</v>
      </c>
      <c r="E32" t="s">
        <v>6785</v>
      </c>
      <c r="F32" t="s">
        <v>6786</v>
      </c>
      <c r="I32" t="s">
        <v>6783</v>
      </c>
    </row>
    <row r="33" spans="1:9" x14ac:dyDescent="0.35">
      <c r="A33" t="s">
        <v>6787</v>
      </c>
      <c r="B33" t="s">
        <v>6636</v>
      </c>
      <c r="C33" t="s">
        <v>6788</v>
      </c>
      <c r="D33" t="s">
        <v>6789</v>
      </c>
      <c r="E33" t="s">
        <v>6790</v>
      </c>
      <c r="F33">
        <v>62732355</v>
      </c>
      <c r="G33">
        <v>62782455</v>
      </c>
      <c r="I33" t="s">
        <v>6788</v>
      </c>
    </row>
    <row r="34" spans="1:9" x14ac:dyDescent="0.35">
      <c r="A34" t="s">
        <v>6791</v>
      </c>
      <c r="B34" t="s">
        <v>6636</v>
      </c>
      <c r="C34" t="s">
        <v>6792</v>
      </c>
      <c r="D34" t="s">
        <v>6793</v>
      </c>
      <c r="E34" t="s">
        <v>6794</v>
      </c>
      <c r="F34">
        <v>62899928</v>
      </c>
      <c r="I34" t="s">
        <v>6792</v>
      </c>
    </row>
    <row r="35" spans="1:9" x14ac:dyDescent="0.35">
      <c r="A35" t="s">
        <v>6795</v>
      </c>
      <c r="B35" t="s">
        <v>6776</v>
      </c>
      <c r="C35" t="s">
        <v>6796</v>
      </c>
      <c r="D35" t="s">
        <v>6797</v>
      </c>
      <c r="E35" t="s">
        <v>6798</v>
      </c>
      <c r="F35">
        <v>62710755</v>
      </c>
      <c r="G35">
        <v>62710766</v>
      </c>
      <c r="I35" t="s">
        <v>6796</v>
      </c>
    </row>
    <row r="36" spans="1:9" x14ac:dyDescent="0.35">
      <c r="A36" t="s">
        <v>6799</v>
      </c>
      <c r="B36" t="s">
        <v>6636</v>
      </c>
      <c r="C36" t="s">
        <v>6800</v>
      </c>
      <c r="D36" t="s">
        <v>6801</v>
      </c>
      <c r="E36" t="s">
        <v>6802</v>
      </c>
      <c r="F36">
        <v>67486262</v>
      </c>
      <c r="I36" t="s">
        <v>6800</v>
      </c>
    </row>
    <row r="37" spans="1:9" x14ac:dyDescent="0.35">
      <c r="A37" t="s">
        <v>6803</v>
      </c>
      <c r="B37" t="s">
        <v>6636</v>
      </c>
      <c r="C37" t="s">
        <v>6804</v>
      </c>
      <c r="D37" t="s">
        <v>6805</v>
      </c>
      <c r="E37" t="s">
        <v>6806</v>
      </c>
      <c r="F37">
        <v>68611128</v>
      </c>
      <c r="I37" t="s">
        <v>6804</v>
      </c>
    </row>
    <row r="38" spans="1:9" x14ac:dyDescent="0.35">
      <c r="A38" t="s">
        <v>6807</v>
      </c>
      <c r="B38" t="s">
        <v>6636</v>
      </c>
      <c r="C38" t="s">
        <v>6808</v>
      </c>
      <c r="D38" t="s">
        <v>6809</v>
      </c>
      <c r="E38" t="s">
        <v>6810</v>
      </c>
      <c r="F38">
        <v>62576688</v>
      </c>
      <c r="G38">
        <v>67544231</v>
      </c>
      <c r="H38" t="s">
        <v>6811</v>
      </c>
      <c r="I38" t="s">
        <v>6808</v>
      </c>
    </row>
    <row r="39" spans="1:9" x14ac:dyDescent="0.35">
      <c r="A39" t="s">
        <v>6812</v>
      </c>
      <c r="B39" t="s">
        <v>6636</v>
      </c>
      <c r="C39" t="s">
        <v>6813</v>
      </c>
      <c r="D39" t="s">
        <v>6814</v>
      </c>
      <c r="E39" t="s">
        <v>6815</v>
      </c>
      <c r="F39">
        <v>65602011</v>
      </c>
      <c r="G39">
        <v>65602055</v>
      </c>
      <c r="I39" t="s">
        <v>6813</v>
      </c>
    </row>
    <row r="40" spans="1:9" x14ac:dyDescent="0.35">
      <c r="A40" t="s">
        <v>6816</v>
      </c>
      <c r="B40" t="s">
        <v>6724</v>
      </c>
      <c r="C40" t="s">
        <v>6817</v>
      </c>
      <c r="D40" t="s">
        <v>6818</v>
      </c>
      <c r="E40" t="s">
        <v>6819</v>
      </c>
      <c r="F40">
        <v>62760135</v>
      </c>
      <c r="G40">
        <v>62760138</v>
      </c>
      <c r="H40" t="s">
        <v>6820</v>
      </c>
      <c r="I40" t="s">
        <v>6817</v>
      </c>
    </row>
    <row r="41" spans="1:9" x14ac:dyDescent="0.35">
      <c r="A41" t="s">
        <v>6821</v>
      </c>
      <c r="B41" t="s">
        <v>6636</v>
      </c>
      <c r="C41" t="s">
        <v>6822</v>
      </c>
      <c r="D41" t="s">
        <v>6823</v>
      </c>
      <c r="E41" t="s">
        <v>6824</v>
      </c>
      <c r="F41">
        <v>62108108</v>
      </c>
      <c r="G41">
        <v>62108123</v>
      </c>
      <c r="I41" t="s">
        <v>6822</v>
      </c>
    </row>
    <row r="42" spans="1:9" x14ac:dyDescent="0.35">
      <c r="A42" t="s">
        <v>6825</v>
      </c>
      <c r="B42" t="s">
        <v>6636</v>
      </c>
      <c r="C42" t="s">
        <v>6826</v>
      </c>
      <c r="D42" t="s">
        <v>6827</v>
      </c>
      <c r="E42" t="s">
        <v>6828</v>
      </c>
      <c r="F42">
        <v>67771622</v>
      </c>
      <c r="G42">
        <v>67778535</v>
      </c>
      <c r="I42" t="s">
        <v>6826</v>
      </c>
    </row>
    <row r="43" spans="1:9" x14ac:dyDescent="0.35">
      <c r="A43" t="s">
        <v>6829</v>
      </c>
      <c r="B43" t="s">
        <v>6636</v>
      </c>
      <c r="C43" t="s">
        <v>6830</v>
      </c>
      <c r="D43" t="s">
        <v>6831</v>
      </c>
      <c r="E43" t="s">
        <v>6832</v>
      </c>
      <c r="F43">
        <v>68639237</v>
      </c>
      <c r="I43" t="s">
        <v>6830</v>
      </c>
    </row>
    <row r="44" spans="1:9" x14ac:dyDescent="0.35">
      <c r="A44" t="s">
        <v>6833</v>
      </c>
      <c r="B44" t="s">
        <v>6636</v>
      </c>
      <c r="C44" t="s">
        <v>6834</v>
      </c>
      <c r="D44" t="s">
        <v>6835</v>
      </c>
      <c r="E44" t="s">
        <v>6836</v>
      </c>
      <c r="F44">
        <v>63478950</v>
      </c>
      <c r="G44">
        <v>63478902</v>
      </c>
      <c r="I44" t="s">
        <v>6834</v>
      </c>
    </row>
    <row r="45" spans="1:9" x14ac:dyDescent="0.35">
      <c r="A45" t="s">
        <v>6837</v>
      </c>
      <c r="B45" t="s">
        <v>6636</v>
      </c>
      <c r="C45" t="s">
        <v>6838</v>
      </c>
      <c r="D45" t="s">
        <v>6839</v>
      </c>
      <c r="E45" t="s">
        <v>6840</v>
      </c>
      <c r="F45" t="s">
        <v>6841</v>
      </c>
      <c r="G45">
        <v>68621800</v>
      </c>
      <c r="H45" t="s">
        <v>6761</v>
      </c>
      <c r="I45" t="s">
        <v>6838</v>
      </c>
    </row>
    <row r="46" spans="1:9" x14ac:dyDescent="0.35">
      <c r="A46" t="s">
        <v>6842</v>
      </c>
      <c r="B46" t="s">
        <v>6636</v>
      </c>
      <c r="C46" t="s">
        <v>6843</v>
      </c>
      <c r="D46" t="s">
        <v>6844</v>
      </c>
      <c r="E46" t="s">
        <v>6845</v>
      </c>
      <c r="F46">
        <v>64102600</v>
      </c>
      <c r="G46">
        <v>65690286</v>
      </c>
      <c r="I46" t="s">
        <v>6843</v>
      </c>
    </row>
    <row r="47" spans="1:9" x14ac:dyDescent="0.35">
      <c r="A47" t="s">
        <v>6846</v>
      </c>
      <c r="B47" t="s">
        <v>6636</v>
      </c>
      <c r="C47" t="s">
        <v>6847</v>
      </c>
      <c r="D47" t="s">
        <v>6848</v>
      </c>
      <c r="E47" t="s">
        <v>6849</v>
      </c>
      <c r="F47" t="s">
        <v>6850</v>
      </c>
      <c r="G47">
        <v>68613953</v>
      </c>
      <c r="H47" t="s">
        <v>6851</v>
      </c>
      <c r="I47" t="s">
        <v>6847</v>
      </c>
    </row>
    <row r="48" spans="1:9" x14ac:dyDescent="0.35">
      <c r="A48" t="s">
        <v>6852</v>
      </c>
      <c r="B48" t="s">
        <v>6853</v>
      </c>
      <c r="C48" t="s">
        <v>6854</v>
      </c>
      <c r="D48" t="s">
        <v>6855</v>
      </c>
      <c r="E48" t="s">
        <v>6856</v>
      </c>
      <c r="F48" t="s">
        <v>6857</v>
      </c>
      <c r="G48" t="s">
        <v>6858</v>
      </c>
      <c r="H48" t="s">
        <v>6859</v>
      </c>
      <c r="I48" t="s">
        <v>6854</v>
      </c>
    </row>
    <row r="49" spans="1:9" x14ac:dyDescent="0.35">
      <c r="A49" t="s">
        <v>6860</v>
      </c>
      <c r="B49" t="s">
        <v>6636</v>
      </c>
      <c r="C49" t="s">
        <v>6861</v>
      </c>
      <c r="D49" t="s">
        <v>6862</v>
      </c>
      <c r="E49" t="s">
        <v>6863</v>
      </c>
      <c r="F49">
        <v>67494858</v>
      </c>
      <c r="G49">
        <v>67425475</v>
      </c>
      <c r="I49" t="s">
        <v>6861</v>
      </c>
    </row>
    <row r="50" spans="1:9" x14ac:dyDescent="0.35">
      <c r="A50" t="s">
        <v>6864</v>
      </c>
      <c r="B50" t="s">
        <v>6636</v>
      </c>
      <c r="C50" t="s">
        <v>6865</v>
      </c>
      <c r="D50" t="s">
        <v>6866</v>
      </c>
      <c r="E50" t="s">
        <v>6867</v>
      </c>
      <c r="F50" t="s">
        <v>6868</v>
      </c>
      <c r="I50" t="s">
        <v>6865</v>
      </c>
    </row>
    <row r="51" spans="1:9" x14ac:dyDescent="0.35">
      <c r="A51" t="s">
        <v>6869</v>
      </c>
      <c r="B51" t="s">
        <v>6636</v>
      </c>
      <c r="C51" t="s">
        <v>6870</v>
      </c>
      <c r="D51" t="s">
        <v>6871</v>
      </c>
      <c r="E51" t="s">
        <v>6872</v>
      </c>
      <c r="F51">
        <v>65472992</v>
      </c>
      <c r="G51">
        <v>68417282</v>
      </c>
      <c r="I51" t="s">
        <v>6870</v>
      </c>
    </row>
    <row r="52" spans="1:9" x14ac:dyDescent="0.35">
      <c r="A52" t="s">
        <v>6873</v>
      </c>
      <c r="B52" t="s">
        <v>6636</v>
      </c>
      <c r="C52" t="s">
        <v>6874</v>
      </c>
      <c r="D52" t="s">
        <v>6875</v>
      </c>
      <c r="E52" t="s">
        <v>6876</v>
      </c>
      <c r="F52">
        <v>65516131</v>
      </c>
      <c r="I52" t="s">
        <v>6874</v>
      </c>
    </row>
    <row r="53" spans="1:9" x14ac:dyDescent="0.35">
      <c r="A53" t="s">
        <v>6877</v>
      </c>
      <c r="B53" t="s">
        <v>6636</v>
      </c>
      <c r="C53" t="s">
        <v>6878</v>
      </c>
      <c r="D53" t="s">
        <v>6879</v>
      </c>
      <c r="E53" t="s">
        <v>6880</v>
      </c>
      <c r="F53">
        <v>194112501917</v>
      </c>
      <c r="G53">
        <v>194112581449</v>
      </c>
      <c r="I53" t="s">
        <v>6878</v>
      </c>
    </row>
    <row r="54" spans="1:9" x14ac:dyDescent="0.35">
      <c r="A54" t="s">
        <v>6881</v>
      </c>
      <c r="B54" t="s">
        <v>6636</v>
      </c>
      <c r="C54" t="s">
        <v>6882</v>
      </c>
      <c r="D54" t="s">
        <v>6883</v>
      </c>
      <c r="E54" t="s">
        <v>6884</v>
      </c>
      <c r="F54" t="s">
        <v>6885</v>
      </c>
      <c r="G54" t="s">
        <v>6886</v>
      </c>
      <c r="I54" t="s">
        <v>6882</v>
      </c>
    </row>
    <row r="55" spans="1:9" x14ac:dyDescent="0.35">
      <c r="A55" t="s">
        <v>6887</v>
      </c>
      <c r="B55" t="s">
        <v>6776</v>
      </c>
      <c r="C55" t="s">
        <v>6888</v>
      </c>
      <c r="D55" t="s">
        <v>6889</v>
      </c>
      <c r="E55" t="s">
        <v>6890</v>
      </c>
      <c r="F55" t="s">
        <v>6891</v>
      </c>
      <c r="G55" t="s">
        <v>6892</v>
      </c>
      <c r="I55" t="s">
        <v>6888</v>
      </c>
    </row>
    <row r="56" spans="1:9" x14ac:dyDescent="0.35">
      <c r="A56" t="s">
        <v>6893</v>
      </c>
      <c r="B56" t="s">
        <v>6703</v>
      </c>
      <c r="C56" t="s">
        <v>6894</v>
      </c>
      <c r="D56" t="s">
        <v>6895</v>
      </c>
      <c r="E56" t="s">
        <v>6896</v>
      </c>
      <c r="F56" t="s">
        <v>6897</v>
      </c>
      <c r="G56" t="s">
        <v>6898</v>
      </c>
      <c r="H56" t="s">
        <v>6899</v>
      </c>
      <c r="I56" t="s">
        <v>6894</v>
      </c>
    </row>
    <row r="57" spans="1:9" x14ac:dyDescent="0.35">
      <c r="A57" t="s">
        <v>6900</v>
      </c>
      <c r="B57" t="s">
        <v>6776</v>
      </c>
      <c r="C57" t="s">
        <v>6901</v>
      </c>
      <c r="D57" t="s">
        <v>6902</v>
      </c>
      <c r="E57" t="s">
        <v>6903</v>
      </c>
      <c r="F57" t="s">
        <v>6904</v>
      </c>
      <c r="G57" t="s">
        <v>6905</v>
      </c>
      <c r="I57" t="s">
        <v>6901</v>
      </c>
    </row>
    <row r="58" spans="1:9" x14ac:dyDescent="0.35">
      <c r="A58" t="s">
        <v>6906</v>
      </c>
      <c r="B58" t="s">
        <v>6724</v>
      </c>
      <c r="C58" t="s">
        <v>6907</v>
      </c>
      <c r="D58" t="s">
        <v>6908</v>
      </c>
      <c r="E58" t="s">
        <v>6909</v>
      </c>
      <c r="F58" t="s">
        <v>6910</v>
      </c>
      <c r="G58" t="s">
        <v>6911</v>
      </c>
      <c r="I58" t="s">
        <v>6907</v>
      </c>
    </row>
    <row r="59" spans="1:9" x14ac:dyDescent="0.35">
      <c r="A59" t="s">
        <v>6912</v>
      </c>
      <c r="B59" t="s">
        <v>6636</v>
      </c>
      <c r="C59" t="s">
        <v>6913</v>
      </c>
      <c r="D59" t="s">
        <v>6914</v>
      </c>
      <c r="E59" t="s">
        <v>6915</v>
      </c>
      <c r="F59">
        <v>67474506</v>
      </c>
      <c r="G59">
        <v>67474656</v>
      </c>
      <c r="I59" t="s">
        <v>6913</v>
      </c>
    </row>
    <row r="60" spans="1:9" x14ac:dyDescent="0.35">
      <c r="A60" t="s">
        <v>6916</v>
      </c>
      <c r="B60" t="s">
        <v>6636</v>
      </c>
      <c r="C60" t="s">
        <v>6917</v>
      </c>
      <c r="D60" t="s">
        <v>6918</v>
      </c>
      <c r="F60">
        <v>64564321</v>
      </c>
      <c r="G60">
        <v>67461235</v>
      </c>
      <c r="H60" t="s">
        <v>6919</v>
      </c>
      <c r="I60" t="s">
        <v>6917</v>
      </c>
    </row>
    <row r="61" spans="1:9" x14ac:dyDescent="0.35">
      <c r="A61" t="s">
        <v>6920</v>
      </c>
      <c r="B61" t="s">
        <v>6636</v>
      </c>
      <c r="C61" t="s">
        <v>6921</v>
      </c>
      <c r="F61">
        <v>62571704</v>
      </c>
      <c r="G61">
        <v>62577423</v>
      </c>
      <c r="I61" t="s">
        <v>6921</v>
      </c>
    </row>
    <row r="62" spans="1:9" x14ac:dyDescent="0.35">
      <c r="A62" t="s">
        <v>6922</v>
      </c>
      <c r="B62" t="s">
        <v>6636</v>
      </c>
      <c r="C62" t="s">
        <v>6923</v>
      </c>
      <c r="D62" t="s">
        <v>6924</v>
      </c>
      <c r="E62" t="s">
        <v>6925</v>
      </c>
      <c r="F62">
        <v>91397848</v>
      </c>
      <c r="G62">
        <v>65703078</v>
      </c>
      <c r="H62" t="s">
        <v>6926</v>
      </c>
      <c r="I62" t="s">
        <v>6923</v>
      </c>
    </row>
    <row r="63" spans="1:9" x14ac:dyDescent="0.35">
      <c r="A63" t="s">
        <v>6927</v>
      </c>
      <c r="B63" t="s">
        <v>6636</v>
      </c>
      <c r="C63" t="s">
        <v>6928</v>
      </c>
      <c r="D63" t="s">
        <v>6929</v>
      </c>
      <c r="E63" t="s">
        <v>6930</v>
      </c>
      <c r="F63">
        <v>62231886</v>
      </c>
      <c r="G63">
        <v>62239110</v>
      </c>
      <c r="I63" t="s">
        <v>6928</v>
      </c>
    </row>
    <row r="64" spans="1:9" x14ac:dyDescent="0.35">
      <c r="A64" t="s">
        <v>6931</v>
      </c>
      <c r="B64" t="s">
        <v>6636</v>
      </c>
      <c r="C64" t="s">
        <v>6932</v>
      </c>
      <c r="D64" t="s">
        <v>6933</v>
      </c>
      <c r="E64" t="s">
        <v>6934</v>
      </c>
      <c r="F64">
        <v>66593776</v>
      </c>
      <c r="G64">
        <v>6591733</v>
      </c>
      <c r="I64" t="s">
        <v>6932</v>
      </c>
    </row>
    <row r="65" spans="1:9" x14ac:dyDescent="0.35">
      <c r="A65" t="s">
        <v>6935</v>
      </c>
      <c r="B65" t="s">
        <v>6763</v>
      </c>
      <c r="C65" t="s">
        <v>6936</v>
      </c>
      <c r="D65" t="s">
        <v>6937</v>
      </c>
      <c r="E65" t="s">
        <v>6938</v>
      </c>
      <c r="F65" t="s">
        <v>6939</v>
      </c>
      <c r="G65">
        <v>62942975</v>
      </c>
      <c r="I65" t="s">
        <v>6936</v>
      </c>
    </row>
    <row r="66" spans="1:9" x14ac:dyDescent="0.35">
      <c r="A66" t="s">
        <v>6940</v>
      </c>
      <c r="B66" t="s">
        <v>6703</v>
      </c>
      <c r="C66" t="s">
        <v>6941</v>
      </c>
      <c r="D66" t="s">
        <v>6942</v>
      </c>
      <c r="E66" t="s">
        <v>6943</v>
      </c>
      <c r="F66" t="s">
        <v>6944</v>
      </c>
      <c r="G66">
        <v>64338534</v>
      </c>
      <c r="H66" t="s">
        <v>6761</v>
      </c>
      <c r="I66" t="s">
        <v>6941</v>
      </c>
    </row>
    <row r="67" spans="1:9" x14ac:dyDescent="0.35">
      <c r="A67" t="s">
        <v>6945</v>
      </c>
      <c r="B67" t="s">
        <v>6636</v>
      </c>
      <c r="C67" t="s">
        <v>6946</v>
      </c>
      <c r="D67" t="s">
        <v>6947</v>
      </c>
      <c r="E67" t="s">
        <v>6948</v>
      </c>
      <c r="F67">
        <v>64120800</v>
      </c>
      <c r="G67">
        <v>64120808</v>
      </c>
      <c r="I67" t="s">
        <v>6946</v>
      </c>
    </row>
    <row r="68" spans="1:9" x14ac:dyDescent="0.35">
      <c r="A68" t="s">
        <v>6949</v>
      </c>
      <c r="B68" t="s">
        <v>6636</v>
      </c>
      <c r="C68" t="s">
        <v>6950</v>
      </c>
      <c r="D68" t="s">
        <v>6951</v>
      </c>
      <c r="E68" t="s">
        <v>6952</v>
      </c>
      <c r="F68">
        <v>67439266</v>
      </c>
      <c r="G68">
        <v>67463659</v>
      </c>
      <c r="I68" t="s">
        <v>6950</v>
      </c>
    </row>
    <row r="69" spans="1:9" x14ac:dyDescent="0.35">
      <c r="A69" t="s">
        <v>6953</v>
      </c>
      <c r="B69" t="s">
        <v>6636</v>
      </c>
      <c r="C69" t="s">
        <v>6954</v>
      </c>
      <c r="D69" t="s">
        <v>6955</v>
      </c>
      <c r="E69" t="s">
        <v>6956</v>
      </c>
      <c r="F69">
        <v>63371722</v>
      </c>
      <c r="G69">
        <v>63381480</v>
      </c>
      <c r="I69" t="s">
        <v>6954</v>
      </c>
    </row>
    <row r="70" spans="1:9" x14ac:dyDescent="0.35">
      <c r="A70" t="s">
        <v>6957</v>
      </c>
      <c r="B70" t="s">
        <v>6636</v>
      </c>
      <c r="C70" t="s">
        <v>6958</v>
      </c>
      <c r="D70" t="s">
        <v>6959</v>
      </c>
      <c r="E70" t="s">
        <v>6749</v>
      </c>
      <c r="F70">
        <v>67424288</v>
      </c>
      <c r="G70">
        <v>67429010</v>
      </c>
      <c r="I70" t="s">
        <v>6958</v>
      </c>
    </row>
    <row r="71" spans="1:9" x14ac:dyDescent="0.35">
      <c r="A71" t="s">
        <v>6960</v>
      </c>
      <c r="B71" t="s">
        <v>6636</v>
      </c>
      <c r="C71" t="s">
        <v>6958</v>
      </c>
      <c r="D71" t="s">
        <v>6748</v>
      </c>
      <c r="E71" t="s">
        <v>6749</v>
      </c>
      <c r="F71">
        <v>67429633</v>
      </c>
      <c r="G71">
        <v>67429010</v>
      </c>
      <c r="I71" t="s">
        <v>6958</v>
      </c>
    </row>
    <row r="72" spans="1:9" x14ac:dyDescent="0.35">
      <c r="A72" t="s">
        <v>6961</v>
      </c>
      <c r="B72" t="s">
        <v>6636</v>
      </c>
      <c r="C72" t="s">
        <v>6962</v>
      </c>
      <c r="D72" t="s">
        <v>6963</v>
      </c>
      <c r="E72" t="s">
        <v>6964</v>
      </c>
      <c r="G72" t="s">
        <v>6965</v>
      </c>
      <c r="I72" t="s">
        <v>6962</v>
      </c>
    </row>
    <row r="73" spans="1:9" x14ac:dyDescent="0.35">
      <c r="A73" t="s">
        <v>6966</v>
      </c>
      <c r="B73" t="s">
        <v>6636</v>
      </c>
      <c r="C73" t="s">
        <v>6967</v>
      </c>
      <c r="D73" t="s">
        <v>6968</v>
      </c>
      <c r="E73" t="s">
        <v>6969</v>
      </c>
      <c r="F73">
        <v>62219590</v>
      </c>
      <c r="G73">
        <v>62355585</v>
      </c>
      <c r="I73" t="s">
        <v>6967</v>
      </c>
    </row>
    <row r="74" spans="1:9" x14ac:dyDescent="0.35">
      <c r="A74" t="s">
        <v>6970</v>
      </c>
      <c r="B74" t="s">
        <v>6636</v>
      </c>
      <c r="C74" t="s">
        <v>6971</v>
      </c>
      <c r="D74" t="s">
        <v>6972</v>
      </c>
      <c r="E74" t="s">
        <v>6973</v>
      </c>
      <c r="F74">
        <v>68606369</v>
      </c>
      <c r="G74">
        <v>68606371</v>
      </c>
      <c r="H74" t="s">
        <v>6974</v>
      </c>
      <c r="I74" t="s">
        <v>6971</v>
      </c>
    </row>
    <row r="75" spans="1:9" x14ac:dyDescent="0.35">
      <c r="A75" t="s">
        <v>6975</v>
      </c>
      <c r="B75" t="s">
        <v>6636</v>
      </c>
      <c r="C75" t="s">
        <v>6976</v>
      </c>
      <c r="D75" t="s">
        <v>6972</v>
      </c>
      <c r="E75" t="s">
        <v>6973</v>
      </c>
      <c r="F75">
        <v>68606411</v>
      </c>
      <c r="I75" t="s">
        <v>6976</v>
      </c>
    </row>
    <row r="76" spans="1:9" x14ac:dyDescent="0.35">
      <c r="A76" t="s">
        <v>6977</v>
      </c>
      <c r="B76" t="s">
        <v>6636</v>
      </c>
      <c r="C76" t="s">
        <v>6978</v>
      </c>
      <c r="D76" t="s">
        <v>6979</v>
      </c>
      <c r="E76" t="s">
        <v>6980</v>
      </c>
      <c r="F76">
        <v>67462877</v>
      </c>
      <c r="G76">
        <v>67439597</v>
      </c>
      <c r="H76" t="s">
        <v>6981</v>
      </c>
      <c r="I76" t="s">
        <v>6978</v>
      </c>
    </row>
    <row r="77" spans="1:9" x14ac:dyDescent="0.35">
      <c r="A77" t="s">
        <v>6982</v>
      </c>
      <c r="B77" t="s">
        <v>6636</v>
      </c>
      <c r="C77" t="s">
        <v>6983</v>
      </c>
      <c r="D77" t="s">
        <v>6984</v>
      </c>
      <c r="E77" t="s">
        <v>6985</v>
      </c>
      <c r="F77" t="s">
        <v>6986</v>
      </c>
      <c r="G77" t="s">
        <v>6987</v>
      </c>
      <c r="I77" t="s">
        <v>6983</v>
      </c>
    </row>
    <row r="78" spans="1:9" x14ac:dyDescent="0.35">
      <c r="A78" t="s">
        <v>6988</v>
      </c>
      <c r="B78" t="s">
        <v>6636</v>
      </c>
      <c r="C78" t="s">
        <v>6989</v>
      </c>
      <c r="D78" t="s">
        <v>6990</v>
      </c>
      <c r="E78" t="s">
        <v>6991</v>
      </c>
      <c r="F78">
        <v>65687715</v>
      </c>
      <c r="G78">
        <v>65697867</v>
      </c>
      <c r="I78" t="s">
        <v>6989</v>
      </c>
    </row>
    <row r="79" spans="1:9" x14ac:dyDescent="0.35">
      <c r="A79" t="s">
        <v>6992</v>
      </c>
      <c r="B79" t="s">
        <v>6636</v>
      </c>
      <c r="C79" t="s">
        <v>6993</v>
      </c>
      <c r="D79" t="s">
        <v>6994</v>
      </c>
      <c r="E79" t="s">
        <v>6995</v>
      </c>
      <c r="F79">
        <v>63538803</v>
      </c>
      <c r="G79">
        <v>63538807</v>
      </c>
      <c r="I79" t="s">
        <v>6993</v>
      </c>
    </row>
    <row r="80" spans="1:9" x14ac:dyDescent="0.35">
      <c r="A80" t="s">
        <v>6996</v>
      </c>
      <c r="B80" t="s">
        <v>6636</v>
      </c>
      <c r="C80" t="s">
        <v>6997</v>
      </c>
      <c r="D80" t="s">
        <v>6998</v>
      </c>
      <c r="E80" t="s">
        <v>6999</v>
      </c>
      <c r="F80">
        <v>62583389</v>
      </c>
      <c r="G80">
        <v>62599662</v>
      </c>
      <c r="I80" t="s">
        <v>6997</v>
      </c>
    </row>
    <row r="81" spans="1:9" x14ac:dyDescent="0.35">
      <c r="A81" t="s">
        <v>7000</v>
      </c>
      <c r="B81" t="s">
        <v>6636</v>
      </c>
      <c r="C81" t="s">
        <v>7001</v>
      </c>
      <c r="D81" t="s">
        <v>7002</v>
      </c>
      <c r="E81" t="s">
        <v>7003</v>
      </c>
      <c r="F81">
        <v>67485509</v>
      </c>
      <c r="G81">
        <v>67487235</v>
      </c>
      <c r="I81" t="s">
        <v>7001</v>
      </c>
    </row>
    <row r="82" spans="1:9" x14ac:dyDescent="0.35">
      <c r="A82" t="s">
        <v>7004</v>
      </c>
      <c r="B82" t="s">
        <v>6636</v>
      </c>
      <c r="C82" t="s">
        <v>7005</v>
      </c>
      <c r="D82" t="s">
        <v>7006</v>
      </c>
      <c r="E82" t="s">
        <v>7007</v>
      </c>
      <c r="F82" t="s">
        <v>7008</v>
      </c>
      <c r="G82" t="s">
        <v>7009</v>
      </c>
      <c r="I82" t="s">
        <v>7005</v>
      </c>
    </row>
    <row r="83" spans="1:9" x14ac:dyDescent="0.35">
      <c r="A83" t="s">
        <v>7010</v>
      </c>
      <c r="B83" t="s">
        <v>6636</v>
      </c>
      <c r="C83" t="s">
        <v>7011</v>
      </c>
      <c r="D83" t="s">
        <v>7012</v>
      </c>
      <c r="E83" t="s">
        <v>7013</v>
      </c>
      <c r="F83">
        <v>67930110</v>
      </c>
      <c r="G83">
        <v>68989047</v>
      </c>
      <c r="I83" t="s">
        <v>7011</v>
      </c>
    </row>
    <row r="84" spans="1:9" x14ac:dyDescent="0.35">
      <c r="A84" t="s">
        <v>7014</v>
      </c>
      <c r="B84" t="s">
        <v>6636</v>
      </c>
      <c r="C84" t="s">
        <v>7015</v>
      </c>
      <c r="D84" t="s">
        <v>7016</v>
      </c>
      <c r="E84" t="s">
        <v>7017</v>
      </c>
      <c r="F84" t="s">
        <v>7018</v>
      </c>
      <c r="G84" t="s">
        <v>7019</v>
      </c>
      <c r="I84" t="s">
        <v>7015</v>
      </c>
    </row>
    <row r="85" spans="1:9" x14ac:dyDescent="0.35">
      <c r="A85" t="s">
        <v>7020</v>
      </c>
      <c r="B85" t="s">
        <v>6636</v>
      </c>
      <c r="C85" t="s">
        <v>7021</v>
      </c>
      <c r="D85" t="s">
        <v>7022</v>
      </c>
      <c r="E85" t="s">
        <v>7023</v>
      </c>
      <c r="F85">
        <v>64568922</v>
      </c>
      <c r="I85" t="s">
        <v>7021</v>
      </c>
    </row>
    <row r="86" spans="1:9" x14ac:dyDescent="0.35">
      <c r="A86" t="s">
        <v>7024</v>
      </c>
      <c r="B86" t="s">
        <v>6636</v>
      </c>
      <c r="C86" t="s">
        <v>7025</v>
      </c>
      <c r="D86" t="s">
        <v>7026</v>
      </c>
      <c r="E86" t="s">
        <v>7027</v>
      </c>
      <c r="F86">
        <v>62620220</v>
      </c>
      <c r="G86">
        <v>62622100</v>
      </c>
      <c r="H86" t="s">
        <v>7028</v>
      </c>
      <c r="I86" t="s">
        <v>7025</v>
      </c>
    </row>
    <row r="87" spans="1:9" x14ac:dyDescent="0.35">
      <c r="A87" t="s">
        <v>7029</v>
      </c>
      <c r="B87" t="s">
        <v>6636</v>
      </c>
      <c r="C87" t="s">
        <v>7030</v>
      </c>
      <c r="D87" t="s">
        <v>7031</v>
      </c>
      <c r="E87" t="s">
        <v>7032</v>
      </c>
      <c r="F87" t="s">
        <v>7033</v>
      </c>
      <c r="G87" t="s">
        <v>7034</v>
      </c>
      <c r="I87" t="s">
        <v>7030</v>
      </c>
    </row>
    <row r="88" spans="1:9" x14ac:dyDescent="0.35">
      <c r="A88" t="s">
        <v>7035</v>
      </c>
      <c r="B88" t="s">
        <v>6636</v>
      </c>
      <c r="C88" t="s">
        <v>7036</v>
      </c>
      <c r="D88" t="s">
        <v>7037</v>
      </c>
      <c r="E88" t="s">
        <v>7038</v>
      </c>
      <c r="F88" t="s">
        <v>7039</v>
      </c>
      <c r="G88" t="s">
        <v>7040</v>
      </c>
      <c r="I88" t="s">
        <v>7036</v>
      </c>
    </row>
    <row r="89" spans="1:9" x14ac:dyDescent="0.35">
      <c r="A89" t="s">
        <v>7041</v>
      </c>
      <c r="B89" t="s">
        <v>6636</v>
      </c>
      <c r="C89" t="s">
        <v>7042</v>
      </c>
      <c r="D89" t="s">
        <v>7043</v>
      </c>
      <c r="E89" t="s">
        <v>7044</v>
      </c>
      <c r="F89">
        <v>62663377</v>
      </c>
      <c r="I89" t="s">
        <v>7042</v>
      </c>
    </row>
    <row r="90" spans="1:9" x14ac:dyDescent="0.35">
      <c r="A90" t="s">
        <v>7045</v>
      </c>
      <c r="B90" t="s">
        <v>6636</v>
      </c>
      <c r="C90" t="s">
        <v>7046</v>
      </c>
      <c r="D90" t="s">
        <v>7047</v>
      </c>
      <c r="E90" t="s">
        <v>7048</v>
      </c>
      <c r="F90">
        <v>61297486626</v>
      </c>
      <c r="I90" t="s">
        <v>7046</v>
      </c>
    </row>
    <row r="91" spans="1:9" x14ac:dyDescent="0.35">
      <c r="A91" t="s">
        <v>7049</v>
      </c>
      <c r="B91" t="s">
        <v>6636</v>
      </c>
      <c r="C91" t="s">
        <v>7050</v>
      </c>
      <c r="D91" t="s">
        <v>7051</v>
      </c>
      <c r="E91" t="s">
        <v>7052</v>
      </c>
      <c r="F91" t="s">
        <v>7053</v>
      </c>
      <c r="G91" t="s">
        <v>7054</v>
      </c>
      <c r="I91" t="s">
        <v>7050</v>
      </c>
    </row>
    <row r="92" spans="1:9" x14ac:dyDescent="0.35">
      <c r="A92" t="s">
        <v>7055</v>
      </c>
      <c r="B92" t="s">
        <v>6776</v>
      </c>
      <c r="C92" t="s">
        <v>7056</v>
      </c>
      <c r="D92" t="s">
        <v>7057</v>
      </c>
      <c r="E92" t="s">
        <v>7058</v>
      </c>
      <c r="F92">
        <v>62618411</v>
      </c>
      <c r="I92" t="s">
        <v>7056</v>
      </c>
    </row>
    <row r="93" spans="1:9" x14ac:dyDescent="0.35">
      <c r="A93" t="s">
        <v>7059</v>
      </c>
      <c r="B93" t="s">
        <v>6636</v>
      </c>
      <c r="C93" t="s">
        <v>7060</v>
      </c>
      <c r="D93" t="s">
        <v>7061</v>
      </c>
      <c r="E93" t="s">
        <v>7062</v>
      </c>
      <c r="F93">
        <v>67631192</v>
      </c>
      <c r="G93">
        <v>67621187</v>
      </c>
      <c r="I93" t="s">
        <v>7060</v>
      </c>
    </row>
    <row r="94" spans="1:9" x14ac:dyDescent="0.35">
      <c r="A94" t="s">
        <v>7063</v>
      </c>
      <c r="B94" t="s">
        <v>6633</v>
      </c>
      <c r="C94" t="s">
        <v>7064</v>
      </c>
      <c r="D94" t="s">
        <v>7065</v>
      </c>
      <c r="E94" t="s">
        <v>7066</v>
      </c>
      <c r="F94">
        <v>62152632</v>
      </c>
      <c r="G94">
        <v>62768985</v>
      </c>
      <c r="I94" t="s">
        <v>7064</v>
      </c>
    </row>
    <row r="95" spans="1:9" x14ac:dyDescent="0.35">
      <c r="A95" t="s">
        <v>7067</v>
      </c>
      <c r="B95" t="s">
        <v>6703</v>
      </c>
      <c r="C95" t="s">
        <v>7068</v>
      </c>
      <c r="D95" t="s">
        <v>7069</v>
      </c>
      <c r="E95" t="s">
        <v>7070</v>
      </c>
      <c r="F95" t="s">
        <v>7071</v>
      </c>
      <c r="G95" t="s">
        <v>7072</v>
      </c>
      <c r="I95" t="s">
        <v>7068</v>
      </c>
    </row>
    <row r="96" spans="1:9" x14ac:dyDescent="0.35">
      <c r="A96" t="s">
        <v>7073</v>
      </c>
      <c r="B96" t="s">
        <v>6636</v>
      </c>
      <c r="C96" t="s">
        <v>7074</v>
      </c>
      <c r="D96" t="s">
        <v>7075</v>
      </c>
      <c r="E96" t="s">
        <v>7076</v>
      </c>
      <c r="F96">
        <v>66658505</v>
      </c>
      <c r="G96">
        <v>66658547</v>
      </c>
      <c r="I96" t="s">
        <v>7074</v>
      </c>
    </row>
    <row r="97" spans="1:9" x14ac:dyDescent="0.35">
      <c r="A97" t="s">
        <v>7077</v>
      </c>
      <c r="B97" t="s">
        <v>6636</v>
      </c>
      <c r="C97" t="s">
        <v>7078</v>
      </c>
      <c r="D97" t="s">
        <v>7079</v>
      </c>
      <c r="E97" t="s">
        <v>7080</v>
      </c>
      <c r="F97">
        <v>67482180</v>
      </c>
      <c r="G97">
        <v>67483968</v>
      </c>
      <c r="I97" t="s">
        <v>7078</v>
      </c>
    </row>
    <row r="98" spans="1:9" x14ac:dyDescent="0.35">
      <c r="A98" t="s">
        <v>7081</v>
      </c>
      <c r="B98" t="s">
        <v>6636</v>
      </c>
      <c r="C98" t="s">
        <v>7082</v>
      </c>
      <c r="D98" t="s">
        <v>7083</v>
      </c>
      <c r="E98" t="s">
        <v>7084</v>
      </c>
      <c r="F98" t="s">
        <v>7085</v>
      </c>
      <c r="G98" t="s">
        <v>7086</v>
      </c>
      <c r="I98" t="s">
        <v>7082</v>
      </c>
    </row>
    <row r="99" spans="1:9" x14ac:dyDescent="0.35">
      <c r="A99" t="s">
        <v>7087</v>
      </c>
      <c r="B99" t="s">
        <v>6636</v>
      </c>
      <c r="C99" t="s">
        <v>7088</v>
      </c>
      <c r="D99" t="s">
        <v>7089</v>
      </c>
      <c r="E99" t="s">
        <v>7090</v>
      </c>
      <c r="F99">
        <v>64549934</v>
      </c>
      <c r="G99">
        <v>64543680</v>
      </c>
      <c r="I99" t="s">
        <v>7088</v>
      </c>
    </row>
    <row r="100" spans="1:9" x14ac:dyDescent="0.35">
      <c r="A100" t="s">
        <v>7091</v>
      </c>
      <c r="B100" t="s">
        <v>7092</v>
      </c>
      <c r="C100" t="s">
        <v>7093</v>
      </c>
      <c r="D100" t="s">
        <v>7094</v>
      </c>
      <c r="E100" t="s">
        <v>7095</v>
      </c>
      <c r="F100">
        <v>62972786</v>
      </c>
      <c r="G100">
        <v>62971786</v>
      </c>
      <c r="I100" t="s">
        <v>7093</v>
      </c>
    </row>
    <row r="101" spans="1:9" x14ac:dyDescent="0.35">
      <c r="A101" t="s">
        <v>7096</v>
      </c>
      <c r="B101" t="s">
        <v>6636</v>
      </c>
      <c r="C101" t="s">
        <v>7097</v>
      </c>
      <c r="D101" t="s">
        <v>7098</v>
      </c>
      <c r="E101" t="s">
        <v>7099</v>
      </c>
      <c r="F101">
        <v>65483676</v>
      </c>
      <c r="H101" t="s">
        <v>7100</v>
      </c>
      <c r="I101" t="s">
        <v>7097</v>
      </c>
    </row>
    <row r="102" spans="1:9" x14ac:dyDescent="0.35">
      <c r="A102" t="s">
        <v>7101</v>
      </c>
      <c r="B102" t="s">
        <v>6776</v>
      </c>
      <c r="C102" t="s">
        <v>7102</v>
      </c>
      <c r="D102" t="s">
        <v>7103</v>
      </c>
      <c r="E102" t="s">
        <v>7104</v>
      </c>
      <c r="F102">
        <v>62445744</v>
      </c>
      <c r="G102">
        <v>62424555</v>
      </c>
      <c r="H102" t="s">
        <v>7105</v>
      </c>
      <c r="I102" t="s">
        <v>7102</v>
      </c>
    </row>
    <row r="103" spans="1:9" x14ac:dyDescent="0.35">
      <c r="A103" t="s">
        <v>7106</v>
      </c>
      <c r="B103" t="s">
        <v>6636</v>
      </c>
      <c r="C103" t="s">
        <v>7107</v>
      </c>
      <c r="D103" t="s">
        <v>7108</v>
      </c>
      <c r="E103" t="s">
        <v>7109</v>
      </c>
      <c r="F103">
        <v>67334200</v>
      </c>
      <c r="G103">
        <v>67389744</v>
      </c>
      <c r="H103" t="s">
        <v>7110</v>
      </c>
      <c r="I103" t="s">
        <v>7107</v>
      </c>
    </row>
    <row r="104" spans="1:9" x14ac:dyDescent="0.35">
      <c r="A104" t="s">
        <v>7111</v>
      </c>
      <c r="B104" t="s">
        <v>6636</v>
      </c>
      <c r="C104" t="s">
        <v>7112</v>
      </c>
      <c r="D104" t="s">
        <v>7113</v>
      </c>
      <c r="E104">
        <v>7</v>
      </c>
      <c r="I104" t="s">
        <v>7112</v>
      </c>
    </row>
    <row r="105" spans="1:9" x14ac:dyDescent="0.35">
      <c r="A105" t="s">
        <v>7114</v>
      </c>
      <c r="B105" t="s">
        <v>6636</v>
      </c>
      <c r="C105" t="s">
        <v>7115</v>
      </c>
      <c r="D105" t="s">
        <v>7116</v>
      </c>
      <c r="E105" t="s">
        <v>7117</v>
      </c>
      <c r="F105">
        <v>62723288</v>
      </c>
      <c r="G105">
        <v>62728907</v>
      </c>
      <c r="I105" t="s">
        <v>7115</v>
      </c>
    </row>
    <row r="106" spans="1:9" x14ac:dyDescent="0.35">
      <c r="A106" t="s">
        <v>4225</v>
      </c>
      <c r="B106" t="s">
        <v>7092</v>
      </c>
      <c r="C106" t="s">
        <v>7118</v>
      </c>
      <c r="D106" t="s">
        <v>7119</v>
      </c>
      <c r="E106" t="s">
        <v>7120</v>
      </c>
      <c r="F106">
        <v>66637649</v>
      </c>
      <c r="G106">
        <v>62621291</v>
      </c>
      <c r="H106" t="s">
        <v>7121</v>
      </c>
      <c r="I106" t="s">
        <v>7118</v>
      </c>
    </row>
    <row r="107" spans="1:9" x14ac:dyDescent="0.35">
      <c r="A107" t="s">
        <v>7122</v>
      </c>
      <c r="B107" t="s">
        <v>6636</v>
      </c>
      <c r="C107" t="s">
        <v>7123</v>
      </c>
      <c r="D107" t="s">
        <v>7124</v>
      </c>
      <c r="E107" t="s">
        <v>7125</v>
      </c>
      <c r="F107">
        <v>62572022</v>
      </c>
      <c r="G107">
        <v>62576866</v>
      </c>
      <c r="I107" t="s">
        <v>7123</v>
      </c>
    </row>
    <row r="108" spans="1:9" x14ac:dyDescent="0.35">
      <c r="A108" t="s">
        <v>7126</v>
      </c>
      <c r="B108" t="s">
        <v>6703</v>
      </c>
      <c r="C108" t="s">
        <v>7127</v>
      </c>
      <c r="D108" t="s">
        <v>7128</v>
      </c>
      <c r="E108" t="s">
        <v>7129</v>
      </c>
      <c r="F108">
        <v>68623868</v>
      </c>
      <c r="H108" t="s">
        <v>7130</v>
      </c>
      <c r="I108" t="s">
        <v>7127</v>
      </c>
    </row>
    <row r="109" spans="1:9" x14ac:dyDescent="0.35">
      <c r="A109" t="s">
        <v>7131</v>
      </c>
      <c r="B109" t="s">
        <v>6776</v>
      </c>
      <c r="C109" t="s">
        <v>7132</v>
      </c>
      <c r="D109" t="s">
        <v>7133</v>
      </c>
      <c r="E109" t="s">
        <v>7134</v>
      </c>
      <c r="F109">
        <v>63554618</v>
      </c>
      <c r="G109">
        <v>62213185</v>
      </c>
      <c r="I109" t="s">
        <v>7132</v>
      </c>
    </row>
    <row r="110" spans="1:9" x14ac:dyDescent="0.35">
      <c r="A110" t="s">
        <v>7135</v>
      </c>
      <c r="B110" t="s">
        <v>6776</v>
      </c>
      <c r="C110" t="s">
        <v>7136</v>
      </c>
      <c r="D110" t="s">
        <v>7137</v>
      </c>
      <c r="E110" t="s">
        <v>7138</v>
      </c>
      <c r="F110" t="s">
        <v>7139</v>
      </c>
      <c r="G110" t="s">
        <v>7140</v>
      </c>
      <c r="I110" t="s">
        <v>7136</v>
      </c>
    </row>
    <row r="111" spans="1:9" x14ac:dyDescent="0.35">
      <c r="A111" t="s">
        <v>7141</v>
      </c>
      <c r="B111" t="s">
        <v>6636</v>
      </c>
      <c r="C111" t="s">
        <v>7142</v>
      </c>
      <c r="D111" t="s">
        <v>7143</v>
      </c>
      <c r="E111" t="s">
        <v>7144</v>
      </c>
      <c r="F111">
        <v>63471000</v>
      </c>
      <c r="G111">
        <v>67464815</v>
      </c>
      <c r="H111" t="s">
        <v>7145</v>
      </c>
      <c r="I111" t="s">
        <v>7142</v>
      </c>
    </row>
    <row r="112" spans="1:9" x14ac:dyDescent="0.35">
      <c r="A112" t="s">
        <v>7146</v>
      </c>
      <c r="B112" t="s">
        <v>7092</v>
      </c>
      <c r="C112" t="s">
        <v>7147</v>
      </c>
      <c r="D112" t="s">
        <v>7148</v>
      </c>
      <c r="E112" t="s">
        <v>7149</v>
      </c>
      <c r="F112" t="s">
        <v>7150</v>
      </c>
      <c r="G112" t="s">
        <v>7151</v>
      </c>
      <c r="H112" t="s">
        <v>7152</v>
      </c>
      <c r="I112" t="s">
        <v>7147</v>
      </c>
    </row>
    <row r="113" spans="1:9" x14ac:dyDescent="0.35">
      <c r="A113" t="s">
        <v>7153</v>
      </c>
      <c r="B113" t="s">
        <v>6724</v>
      </c>
      <c r="C113" t="s">
        <v>7154</v>
      </c>
      <c r="D113" t="s">
        <v>7155</v>
      </c>
      <c r="E113" t="s">
        <v>7156</v>
      </c>
      <c r="F113">
        <v>63199100</v>
      </c>
      <c r="G113">
        <v>63199096</v>
      </c>
      <c r="H113" t="s">
        <v>7157</v>
      </c>
      <c r="I113" t="s">
        <v>7154</v>
      </c>
    </row>
    <row r="114" spans="1:9" x14ac:dyDescent="0.35">
      <c r="A114" t="s">
        <v>7158</v>
      </c>
      <c r="B114" t="s">
        <v>6636</v>
      </c>
      <c r="C114" t="s">
        <v>7159</v>
      </c>
      <c r="D114" t="s">
        <v>7160</v>
      </c>
      <c r="E114" t="s">
        <v>7161</v>
      </c>
      <c r="H114" t="s">
        <v>7162</v>
      </c>
      <c r="I114" t="s">
        <v>7159</v>
      </c>
    </row>
    <row r="115" spans="1:9" x14ac:dyDescent="0.35">
      <c r="A115" t="s">
        <v>7163</v>
      </c>
      <c r="B115" t="s">
        <v>6703</v>
      </c>
      <c r="C115" t="s">
        <v>7164</v>
      </c>
      <c r="D115" t="s">
        <v>7165</v>
      </c>
      <c r="E115" t="s">
        <v>7166</v>
      </c>
      <c r="F115" t="s">
        <v>7167</v>
      </c>
      <c r="G115" t="s">
        <v>7168</v>
      </c>
      <c r="H115" t="s">
        <v>7169</v>
      </c>
      <c r="I115" t="s">
        <v>7164</v>
      </c>
    </row>
    <row r="116" spans="1:9" x14ac:dyDescent="0.35">
      <c r="A116" t="s">
        <v>7170</v>
      </c>
      <c r="B116" t="s">
        <v>6636</v>
      </c>
      <c r="C116" t="s">
        <v>7171</v>
      </c>
      <c r="D116" t="s">
        <v>7172</v>
      </c>
      <c r="E116" t="s">
        <v>7173</v>
      </c>
      <c r="F116">
        <v>67551111</v>
      </c>
      <c r="G116">
        <v>67523626</v>
      </c>
      <c r="I116" t="s">
        <v>7171</v>
      </c>
    </row>
    <row r="117" spans="1:9" x14ac:dyDescent="0.35">
      <c r="A117" t="s">
        <v>7174</v>
      </c>
      <c r="B117" t="s">
        <v>6636</v>
      </c>
      <c r="C117" t="s">
        <v>7175</v>
      </c>
      <c r="D117" t="s">
        <v>7176</v>
      </c>
      <c r="E117" t="s">
        <v>7177</v>
      </c>
      <c r="G117" t="s">
        <v>7178</v>
      </c>
      <c r="H117" t="s">
        <v>7179</v>
      </c>
      <c r="I117" t="s">
        <v>7175</v>
      </c>
    </row>
    <row r="118" spans="1:9" x14ac:dyDescent="0.35">
      <c r="A118" t="s">
        <v>7180</v>
      </c>
      <c r="B118" t="s">
        <v>6636</v>
      </c>
      <c r="C118" t="s">
        <v>7181</v>
      </c>
      <c r="D118" t="s">
        <v>7182</v>
      </c>
      <c r="E118" t="s">
        <v>7183</v>
      </c>
      <c r="F118">
        <v>68460800</v>
      </c>
      <c r="G118">
        <v>65619731</v>
      </c>
      <c r="H118" t="s">
        <v>7184</v>
      </c>
      <c r="I118" t="s">
        <v>7181</v>
      </c>
    </row>
    <row r="119" spans="1:9" x14ac:dyDescent="0.35">
      <c r="A119" t="s">
        <v>7185</v>
      </c>
      <c r="B119" t="s">
        <v>6636</v>
      </c>
      <c r="C119" t="s">
        <v>7186</v>
      </c>
      <c r="D119" t="s">
        <v>7187</v>
      </c>
      <c r="E119" t="s">
        <v>7188</v>
      </c>
      <c r="F119">
        <v>68625428</v>
      </c>
      <c r="G119">
        <v>68623418</v>
      </c>
      <c r="I119" t="s">
        <v>7186</v>
      </c>
    </row>
    <row r="120" spans="1:9" x14ac:dyDescent="0.35">
      <c r="A120" t="s">
        <v>7189</v>
      </c>
      <c r="B120" t="s">
        <v>6636</v>
      </c>
      <c r="C120" t="s">
        <v>7190</v>
      </c>
      <c r="D120" t="s">
        <v>7191</v>
      </c>
      <c r="E120" t="s">
        <v>7192</v>
      </c>
      <c r="F120" t="s">
        <v>7193</v>
      </c>
      <c r="G120" t="s">
        <v>7194</v>
      </c>
      <c r="H120" t="s">
        <v>7195</v>
      </c>
      <c r="I120" t="s">
        <v>7190</v>
      </c>
    </row>
    <row r="121" spans="1:9" x14ac:dyDescent="0.35">
      <c r="A121" t="s">
        <v>7196</v>
      </c>
      <c r="B121" t="s">
        <v>6636</v>
      </c>
      <c r="C121" t="s">
        <v>7197</v>
      </c>
      <c r="D121" t="s">
        <v>7198</v>
      </c>
      <c r="E121" t="s">
        <v>6867</v>
      </c>
      <c r="F121">
        <v>68529402</v>
      </c>
      <c r="G121" t="s">
        <v>7199</v>
      </c>
      <c r="H121" t="s">
        <v>7200</v>
      </c>
      <c r="I121" t="s">
        <v>7197</v>
      </c>
    </row>
    <row r="122" spans="1:9" x14ac:dyDescent="0.35">
      <c r="A122" t="s">
        <v>7201</v>
      </c>
      <c r="B122" t="s">
        <v>6636</v>
      </c>
      <c r="C122" t="s">
        <v>7202</v>
      </c>
      <c r="D122" t="s">
        <v>7203</v>
      </c>
      <c r="E122" t="s">
        <v>7204</v>
      </c>
      <c r="F122">
        <v>68942717</v>
      </c>
      <c r="G122">
        <v>68771998</v>
      </c>
      <c r="H122" t="s">
        <v>7205</v>
      </c>
      <c r="I122" t="s">
        <v>7202</v>
      </c>
    </row>
    <row r="123" spans="1:9" x14ac:dyDescent="0.35">
      <c r="A123" t="s">
        <v>7206</v>
      </c>
      <c r="B123" t="s">
        <v>6776</v>
      </c>
      <c r="C123" t="s">
        <v>7207</v>
      </c>
      <c r="D123" t="s">
        <v>7208</v>
      </c>
      <c r="E123" t="s">
        <v>7209</v>
      </c>
      <c r="F123">
        <v>67413336</v>
      </c>
      <c r="G123" t="s">
        <v>7210</v>
      </c>
      <c r="I123" t="s">
        <v>7207</v>
      </c>
    </row>
    <row r="124" spans="1:9" x14ac:dyDescent="0.35">
      <c r="A124" t="s">
        <v>7211</v>
      </c>
      <c r="B124" t="s">
        <v>6636</v>
      </c>
      <c r="C124" t="s">
        <v>7212</v>
      </c>
      <c r="D124" t="s">
        <v>7213</v>
      </c>
      <c r="E124" t="s">
        <v>7214</v>
      </c>
      <c r="F124">
        <v>62896111</v>
      </c>
      <c r="G124">
        <v>62853798</v>
      </c>
      <c r="H124" t="s">
        <v>7215</v>
      </c>
      <c r="I124" t="s">
        <v>7212</v>
      </c>
    </row>
    <row r="125" spans="1:9" x14ac:dyDescent="0.35">
      <c r="A125" t="s">
        <v>7216</v>
      </c>
      <c r="B125" t="s">
        <v>7092</v>
      </c>
      <c r="C125" t="s">
        <v>7217</v>
      </c>
      <c r="D125" t="s">
        <v>7218</v>
      </c>
      <c r="E125" t="s">
        <v>7219</v>
      </c>
      <c r="F125">
        <v>62501456</v>
      </c>
      <c r="G125">
        <v>62501981</v>
      </c>
      <c r="H125" t="s">
        <v>7220</v>
      </c>
      <c r="I125" t="s">
        <v>7217</v>
      </c>
    </row>
    <row r="126" spans="1:9" x14ac:dyDescent="0.35">
      <c r="A126" t="s">
        <v>7221</v>
      </c>
      <c r="B126" t="s">
        <v>6636</v>
      </c>
      <c r="C126" t="s">
        <v>7222</v>
      </c>
      <c r="D126" t="s">
        <v>7223</v>
      </c>
      <c r="F126">
        <v>62991729</v>
      </c>
      <c r="G126">
        <v>62994879</v>
      </c>
      <c r="H126" t="s">
        <v>7224</v>
      </c>
      <c r="I126" t="s">
        <v>7222</v>
      </c>
    </row>
    <row r="127" spans="1:9" x14ac:dyDescent="0.35">
      <c r="A127" t="s">
        <v>7225</v>
      </c>
      <c r="B127" t="s">
        <v>6776</v>
      </c>
      <c r="C127" t="s">
        <v>7226</v>
      </c>
      <c r="D127" t="s">
        <v>7227</v>
      </c>
      <c r="E127" t="s">
        <v>7156</v>
      </c>
      <c r="F127">
        <v>67537707</v>
      </c>
      <c r="G127">
        <v>67535730</v>
      </c>
      <c r="I127" t="s">
        <v>7226</v>
      </c>
    </row>
    <row r="128" spans="1:9" x14ac:dyDescent="0.35">
      <c r="A128" t="s">
        <v>7228</v>
      </c>
      <c r="B128" t="s">
        <v>6636</v>
      </c>
      <c r="D128" t="s">
        <v>7229</v>
      </c>
      <c r="E128" t="s">
        <v>7230</v>
      </c>
      <c r="H128" t="s">
        <v>7231</v>
      </c>
    </row>
    <row r="129" spans="1:9" x14ac:dyDescent="0.35">
      <c r="A129" t="s">
        <v>7232</v>
      </c>
      <c r="B129" t="s">
        <v>6636</v>
      </c>
      <c r="C129" t="s">
        <v>7233</v>
      </c>
      <c r="D129" t="s">
        <v>7234</v>
      </c>
      <c r="E129" t="s">
        <v>7235</v>
      </c>
      <c r="F129" t="s">
        <v>7236</v>
      </c>
      <c r="G129">
        <v>62991957</v>
      </c>
      <c r="H129" t="s">
        <v>7237</v>
      </c>
      <c r="I129" t="s">
        <v>7233</v>
      </c>
    </row>
    <row r="130" spans="1:9" x14ac:dyDescent="0.35">
      <c r="A130" t="s">
        <v>7238</v>
      </c>
      <c r="B130" t="s">
        <v>6636</v>
      </c>
      <c r="C130" t="s">
        <v>7239</v>
      </c>
      <c r="D130" t="s">
        <v>7240</v>
      </c>
      <c r="E130" t="s">
        <v>7241</v>
      </c>
      <c r="F130">
        <v>62952626</v>
      </c>
      <c r="G130">
        <v>62927716</v>
      </c>
      <c r="H130" t="s">
        <v>7242</v>
      </c>
      <c r="I130" t="s">
        <v>7239</v>
      </c>
    </row>
    <row r="131" spans="1:9" x14ac:dyDescent="0.35">
      <c r="A131" t="s">
        <v>7243</v>
      </c>
      <c r="B131" t="s">
        <v>6776</v>
      </c>
      <c r="C131" t="s">
        <v>7244</v>
      </c>
      <c r="D131" t="s">
        <v>7245</v>
      </c>
      <c r="E131" t="s">
        <v>7246</v>
      </c>
      <c r="H131" t="s">
        <v>7247</v>
      </c>
      <c r="I131" t="s">
        <v>7244</v>
      </c>
    </row>
    <row r="132" spans="1:9" x14ac:dyDescent="0.35">
      <c r="A132" t="s">
        <v>7248</v>
      </c>
      <c r="B132" t="s">
        <v>6724</v>
      </c>
      <c r="C132" t="s">
        <v>7249</v>
      </c>
      <c r="D132" t="s">
        <v>7250</v>
      </c>
      <c r="E132" t="s">
        <v>7251</v>
      </c>
      <c r="F132" t="s">
        <v>7252</v>
      </c>
      <c r="G132" t="s">
        <v>7253</v>
      </c>
      <c r="H132" t="s">
        <v>7254</v>
      </c>
      <c r="I132" t="s">
        <v>7249</v>
      </c>
    </row>
    <row r="133" spans="1:9" x14ac:dyDescent="0.35">
      <c r="A133" t="s">
        <v>7255</v>
      </c>
      <c r="B133" t="s">
        <v>6636</v>
      </c>
      <c r="C133" t="s">
        <v>7256</v>
      </c>
      <c r="D133" t="s">
        <v>7257</v>
      </c>
      <c r="E133" t="s">
        <v>7258</v>
      </c>
      <c r="H133" t="s">
        <v>7259</v>
      </c>
      <c r="I133" t="s">
        <v>7256</v>
      </c>
    </row>
    <row r="134" spans="1:9" x14ac:dyDescent="0.35">
      <c r="A134" t="s">
        <v>7260</v>
      </c>
      <c r="B134" t="s">
        <v>6776</v>
      </c>
      <c r="C134" t="s">
        <v>7261</v>
      </c>
      <c r="D134" t="s">
        <v>7262</v>
      </c>
      <c r="E134" t="s">
        <v>7263</v>
      </c>
      <c r="H134" t="s">
        <v>7264</v>
      </c>
      <c r="I134" t="s">
        <v>7261</v>
      </c>
    </row>
    <row r="135" spans="1:9" x14ac:dyDescent="0.35">
      <c r="A135" t="s">
        <v>7265</v>
      </c>
      <c r="B135" t="s">
        <v>6763</v>
      </c>
      <c r="C135" t="s">
        <v>7266</v>
      </c>
      <c r="D135" t="s">
        <v>7267</v>
      </c>
      <c r="E135" t="s">
        <v>7268</v>
      </c>
      <c r="F135">
        <v>63368338</v>
      </c>
      <c r="G135">
        <v>63384692</v>
      </c>
      <c r="H135" t="s">
        <v>7269</v>
      </c>
      <c r="I135" t="s">
        <v>7266</v>
      </c>
    </row>
    <row r="136" spans="1:9" x14ac:dyDescent="0.35">
      <c r="A136" t="s">
        <v>7270</v>
      </c>
      <c r="B136" t="s">
        <v>6636</v>
      </c>
      <c r="C136" t="s">
        <v>7266</v>
      </c>
      <c r="D136" t="s">
        <v>7271</v>
      </c>
      <c r="E136" t="s">
        <v>7272</v>
      </c>
      <c r="H136" t="s">
        <v>7273</v>
      </c>
      <c r="I136" t="s">
        <v>7266</v>
      </c>
    </row>
    <row r="137" spans="1:9" x14ac:dyDescent="0.35">
      <c r="A137" t="s">
        <v>7274</v>
      </c>
      <c r="B137" t="s">
        <v>6636</v>
      </c>
      <c r="C137" t="s">
        <v>7275</v>
      </c>
      <c r="D137" t="s">
        <v>7276</v>
      </c>
      <c r="E137" t="s">
        <v>7277</v>
      </c>
      <c r="F137">
        <v>62942681</v>
      </c>
      <c r="G137">
        <v>62965858</v>
      </c>
      <c r="H137" t="s">
        <v>7278</v>
      </c>
      <c r="I137" t="s">
        <v>7275</v>
      </c>
    </row>
    <row r="138" spans="1:9" x14ac:dyDescent="0.35">
      <c r="A138" t="s">
        <v>7279</v>
      </c>
      <c r="B138" t="s">
        <v>6636</v>
      </c>
      <c r="C138" t="s">
        <v>7280</v>
      </c>
      <c r="D138" t="s">
        <v>7281</v>
      </c>
      <c r="E138" t="s">
        <v>7282</v>
      </c>
      <c r="F138">
        <v>63199030</v>
      </c>
      <c r="G138">
        <v>62783104</v>
      </c>
      <c r="I138" t="s">
        <v>7280</v>
      </c>
    </row>
    <row r="139" spans="1:9" x14ac:dyDescent="0.35">
      <c r="A139" t="s">
        <v>7283</v>
      </c>
      <c r="B139" t="s">
        <v>6636</v>
      </c>
      <c r="C139" t="s">
        <v>7284</v>
      </c>
      <c r="D139" t="s">
        <v>7285</v>
      </c>
      <c r="E139" t="s">
        <v>7286</v>
      </c>
      <c r="F139">
        <v>67492912</v>
      </c>
      <c r="G139">
        <v>65463810</v>
      </c>
      <c r="H139" t="s">
        <v>7287</v>
      </c>
      <c r="I139" t="s">
        <v>7284</v>
      </c>
    </row>
    <row r="140" spans="1:9" x14ac:dyDescent="0.35">
      <c r="A140" t="s">
        <v>7288</v>
      </c>
      <c r="B140" t="s">
        <v>6636</v>
      </c>
      <c r="C140" t="s">
        <v>7289</v>
      </c>
      <c r="D140" t="s">
        <v>7290</v>
      </c>
      <c r="E140" t="s">
        <v>7291</v>
      </c>
      <c r="F140" t="s">
        <v>7292</v>
      </c>
      <c r="G140">
        <v>67472179</v>
      </c>
      <c r="I140" t="s">
        <v>7289</v>
      </c>
    </row>
    <row r="141" spans="1:9" x14ac:dyDescent="0.35">
      <c r="A141" t="s">
        <v>7293</v>
      </c>
      <c r="B141" t="s">
        <v>7092</v>
      </c>
      <c r="C141" t="s">
        <v>7294</v>
      </c>
      <c r="D141" t="s">
        <v>7295</v>
      </c>
      <c r="E141" t="s">
        <v>7296</v>
      </c>
      <c r="F141">
        <v>67638624</v>
      </c>
      <c r="G141">
        <v>67634744</v>
      </c>
      <c r="H141" t="s">
        <v>7297</v>
      </c>
      <c r="I141" t="s">
        <v>7294</v>
      </c>
    </row>
    <row r="142" spans="1:9" x14ac:dyDescent="0.35">
      <c r="A142" t="s">
        <v>7298</v>
      </c>
      <c r="B142" t="s">
        <v>6636</v>
      </c>
      <c r="C142" t="s">
        <v>7299</v>
      </c>
      <c r="D142" t="s">
        <v>7300</v>
      </c>
      <c r="E142" t="s">
        <v>7301</v>
      </c>
      <c r="F142">
        <v>64567757</v>
      </c>
      <c r="G142">
        <v>64546914</v>
      </c>
      <c r="H142" t="s">
        <v>7302</v>
      </c>
      <c r="I142" t="s">
        <v>7299</v>
      </c>
    </row>
    <row r="143" spans="1:9" x14ac:dyDescent="0.35">
      <c r="A143" t="s">
        <v>7303</v>
      </c>
      <c r="B143" t="s">
        <v>6636</v>
      </c>
      <c r="C143" t="s">
        <v>7304</v>
      </c>
      <c r="D143" t="s">
        <v>7305</v>
      </c>
      <c r="E143" t="s">
        <v>7306</v>
      </c>
      <c r="F143">
        <v>67416623</v>
      </c>
      <c r="G143">
        <v>67470125</v>
      </c>
      <c r="H143" t="s">
        <v>7307</v>
      </c>
      <c r="I143" t="s">
        <v>7304</v>
      </c>
    </row>
    <row r="144" spans="1:9" x14ac:dyDescent="0.35">
      <c r="A144" t="s">
        <v>7308</v>
      </c>
      <c r="B144" t="s">
        <v>6724</v>
      </c>
      <c r="C144" t="s">
        <v>7309</v>
      </c>
      <c r="D144" t="s">
        <v>7310</v>
      </c>
      <c r="E144" t="s">
        <v>7311</v>
      </c>
      <c r="F144" t="s">
        <v>7312</v>
      </c>
      <c r="G144" t="s">
        <v>7313</v>
      </c>
      <c r="H144" t="s">
        <v>7314</v>
      </c>
      <c r="I144" t="s">
        <v>7309</v>
      </c>
    </row>
    <row r="145" spans="1:9" x14ac:dyDescent="0.35">
      <c r="A145" t="s">
        <v>7315</v>
      </c>
      <c r="B145" t="s">
        <v>6636</v>
      </c>
      <c r="C145" t="s">
        <v>7316</v>
      </c>
      <c r="D145" t="s">
        <v>7317</v>
      </c>
      <c r="E145" t="s">
        <v>7318</v>
      </c>
      <c r="F145">
        <v>65078426</v>
      </c>
      <c r="G145">
        <v>62344266</v>
      </c>
      <c r="H145" t="s">
        <v>7319</v>
      </c>
      <c r="I145" t="s">
        <v>7316</v>
      </c>
    </row>
    <row r="146" spans="1:9" x14ac:dyDescent="0.35">
      <c r="A146" t="s">
        <v>7320</v>
      </c>
      <c r="B146" t="s">
        <v>7092</v>
      </c>
      <c r="C146" t="s">
        <v>7321</v>
      </c>
      <c r="D146" t="s">
        <v>7322</v>
      </c>
      <c r="E146" t="s">
        <v>7323</v>
      </c>
      <c r="F146">
        <v>67413114</v>
      </c>
      <c r="G146">
        <v>67413114</v>
      </c>
      <c r="H146" t="s">
        <v>7324</v>
      </c>
      <c r="I146" t="s">
        <v>7321</v>
      </c>
    </row>
    <row r="147" spans="1:9" x14ac:dyDescent="0.35">
      <c r="A147" t="s">
        <v>7325</v>
      </c>
      <c r="B147" t="s">
        <v>7092</v>
      </c>
      <c r="C147" t="s">
        <v>7326</v>
      </c>
      <c r="D147" t="s">
        <v>7327</v>
      </c>
      <c r="E147" t="s">
        <v>7328</v>
      </c>
      <c r="F147">
        <v>63355888</v>
      </c>
      <c r="G147">
        <v>63341482</v>
      </c>
      <c r="H147" t="s">
        <v>7329</v>
      </c>
      <c r="I147" t="s">
        <v>7326</v>
      </c>
    </row>
    <row r="148" spans="1:9" x14ac:dyDescent="0.35">
      <c r="A148" t="s">
        <v>7330</v>
      </c>
      <c r="B148" t="s">
        <v>6636</v>
      </c>
      <c r="C148" t="s">
        <v>7331</v>
      </c>
      <c r="D148" t="s">
        <v>7332</v>
      </c>
      <c r="E148" t="s">
        <v>7333</v>
      </c>
      <c r="F148">
        <v>92700037</v>
      </c>
      <c r="H148" t="s">
        <v>7334</v>
      </c>
      <c r="I148" t="s">
        <v>7331</v>
      </c>
    </row>
    <row r="149" spans="1:9" x14ac:dyDescent="0.35">
      <c r="A149" t="s">
        <v>7335</v>
      </c>
      <c r="B149" t="s">
        <v>6636</v>
      </c>
      <c r="C149" t="s">
        <v>7336</v>
      </c>
      <c r="D149" t="s">
        <v>6937</v>
      </c>
      <c r="E149" t="s">
        <v>7337</v>
      </c>
      <c r="F149">
        <v>67699190</v>
      </c>
      <c r="G149">
        <v>67699190</v>
      </c>
      <c r="H149" t="s">
        <v>7338</v>
      </c>
      <c r="I149" t="s">
        <v>7336</v>
      </c>
    </row>
    <row r="150" spans="1:9" x14ac:dyDescent="0.35">
      <c r="A150" t="s">
        <v>7339</v>
      </c>
      <c r="B150" t="s">
        <v>6724</v>
      </c>
      <c r="C150" t="s">
        <v>7340</v>
      </c>
      <c r="D150" t="s">
        <v>7341</v>
      </c>
      <c r="E150" t="s">
        <v>7342</v>
      </c>
      <c r="F150">
        <v>68622200</v>
      </c>
      <c r="G150">
        <v>68620162</v>
      </c>
      <c r="H150" t="s">
        <v>7343</v>
      </c>
      <c r="I150" t="s">
        <v>7340</v>
      </c>
    </row>
    <row r="151" spans="1:9" x14ac:dyDescent="0.35">
      <c r="A151" t="s">
        <v>7344</v>
      </c>
      <c r="B151" t="s">
        <v>6636</v>
      </c>
      <c r="C151" t="s">
        <v>7345</v>
      </c>
      <c r="D151" t="s">
        <v>7346</v>
      </c>
      <c r="E151" t="s">
        <v>7347</v>
      </c>
      <c r="F151">
        <v>62939533</v>
      </c>
      <c r="G151">
        <v>62932238</v>
      </c>
      <c r="H151" t="s">
        <v>7348</v>
      </c>
      <c r="I151" t="s">
        <v>7345</v>
      </c>
    </row>
    <row r="152" spans="1:9" x14ac:dyDescent="0.35">
      <c r="A152" t="s">
        <v>7349</v>
      </c>
      <c r="B152" t="s">
        <v>6636</v>
      </c>
      <c r="C152" t="s">
        <v>7350</v>
      </c>
      <c r="D152" t="s">
        <v>7351</v>
      </c>
      <c r="E152" t="s">
        <v>7352</v>
      </c>
      <c r="F152">
        <v>64598115</v>
      </c>
      <c r="G152">
        <v>64537435</v>
      </c>
      <c r="H152" t="s">
        <v>7353</v>
      </c>
      <c r="I152" t="s">
        <v>7350</v>
      </c>
    </row>
    <row r="153" spans="1:9" x14ac:dyDescent="0.35">
      <c r="A153" t="s">
        <v>7354</v>
      </c>
      <c r="B153" t="s">
        <v>6636</v>
      </c>
      <c r="C153" t="s">
        <v>7355</v>
      </c>
      <c r="D153" t="s">
        <v>7356</v>
      </c>
      <c r="E153" t="s">
        <v>7357</v>
      </c>
      <c r="F153" t="s">
        <v>7358</v>
      </c>
      <c r="G153" t="s">
        <v>7359</v>
      </c>
      <c r="H153" t="s">
        <v>7360</v>
      </c>
      <c r="I153" t="s">
        <v>7355</v>
      </c>
    </row>
    <row r="154" spans="1:9" x14ac:dyDescent="0.35">
      <c r="A154" t="s">
        <v>7361</v>
      </c>
      <c r="B154" t="s">
        <v>6636</v>
      </c>
      <c r="C154" t="s">
        <v>7362</v>
      </c>
      <c r="D154" t="s">
        <v>7363</v>
      </c>
      <c r="E154" t="s">
        <v>7364</v>
      </c>
      <c r="F154">
        <v>67583281</v>
      </c>
      <c r="H154" t="s">
        <v>7365</v>
      </c>
      <c r="I154" t="s">
        <v>7362</v>
      </c>
    </row>
    <row r="155" spans="1:9" x14ac:dyDescent="0.35">
      <c r="A155" t="s">
        <v>7366</v>
      </c>
      <c r="B155" t="s">
        <v>6776</v>
      </c>
      <c r="C155" t="s">
        <v>7367</v>
      </c>
      <c r="D155" t="s">
        <v>7368</v>
      </c>
      <c r="E155" t="s">
        <v>7369</v>
      </c>
      <c r="F155" t="s">
        <v>7370</v>
      </c>
      <c r="G155" t="s">
        <v>7371</v>
      </c>
      <c r="I155" t="s">
        <v>7367</v>
      </c>
    </row>
    <row r="156" spans="1:9" x14ac:dyDescent="0.35">
      <c r="A156" t="s">
        <v>7372</v>
      </c>
      <c r="B156" t="s">
        <v>6703</v>
      </c>
      <c r="C156" t="s">
        <v>7373</v>
      </c>
      <c r="D156" t="s">
        <v>7374</v>
      </c>
      <c r="E156" t="s">
        <v>7375</v>
      </c>
      <c r="F156">
        <v>63663848</v>
      </c>
      <c r="G156">
        <v>63663839</v>
      </c>
      <c r="H156" t="s">
        <v>7376</v>
      </c>
      <c r="I156" t="s">
        <v>7373</v>
      </c>
    </row>
    <row r="157" spans="1:9" x14ac:dyDescent="0.35">
      <c r="A157" t="s">
        <v>7377</v>
      </c>
      <c r="B157" t="s">
        <v>6636</v>
      </c>
      <c r="C157" t="s">
        <v>7378</v>
      </c>
      <c r="D157" t="s">
        <v>7379</v>
      </c>
      <c r="E157" t="s">
        <v>7380</v>
      </c>
      <c r="F157">
        <v>63629296</v>
      </c>
      <c r="G157">
        <v>63688182</v>
      </c>
      <c r="I157" t="s">
        <v>7378</v>
      </c>
    </row>
    <row r="158" spans="1:9" x14ac:dyDescent="0.35">
      <c r="A158" t="s">
        <v>7381</v>
      </c>
      <c r="B158" t="s">
        <v>6636</v>
      </c>
      <c r="C158" t="s">
        <v>7382</v>
      </c>
      <c r="D158" t="s">
        <v>7383</v>
      </c>
      <c r="E158" t="s">
        <v>7384</v>
      </c>
      <c r="F158">
        <v>63365208</v>
      </c>
      <c r="G158">
        <v>63363420</v>
      </c>
      <c r="H158" t="s">
        <v>7385</v>
      </c>
      <c r="I158" t="s">
        <v>7382</v>
      </c>
    </row>
    <row r="159" spans="1:9" x14ac:dyDescent="0.35">
      <c r="A159" t="s">
        <v>7386</v>
      </c>
      <c r="B159" t="s">
        <v>6636</v>
      </c>
      <c r="C159" t="s">
        <v>7387</v>
      </c>
      <c r="D159" t="s">
        <v>7388</v>
      </c>
      <c r="E159" t="s">
        <v>7389</v>
      </c>
      <c r="F159">
        <v>62220592</v>
      </c>
      <c r="G159">
        <v>62250911</v>
      </c>
      <c r="H159" t="s">
        <v>7390</v>
      </c>
      <c r="I159" t="s">
        <v>7387</v>
      </c>
    </row>
    <row r="160" spans="1:9" x14ac:dyDescent="0.35">
      <c r="A160" t="s">
        <v>7391</v>
      </c>
      <c r="B160" t="s">
        <v>6636</v>
      </c>
      <c r="C160" t="s">
        <v>7392</v>
      </c>
      <c r="D160" t="s">
        <v>7393</v>
      </c>
      <c r="E160" t="s">
        <v>7394</v>
      </c>
      <c r="F160">
        <v>62990832</v>
      </c>
      <c r="G160">
        <v>62990698</v>
      </c>
      <c r="H160" t="s">
        <v>7395</v>
      </c>
      <c r="I160" t="s">
        <v>7392</v>
      </c>
    </row>
    <row r="161" spans="1:9" x14ac:dyDescent="0.35">
      <c r="A161" t="s">
        <v>7396</v>
      </c>
      <c r="B161" t="s">
        <v>7397</v>
      </c>
      <c r="C161" t="s">
        <v>7398</v>
      </c>
      <c r="D161" t="s">
        <v>7399</v>
      </c>
      <c r="E161" t="s">
        <v>7400</v>
      </c>
      <c r="F161">
        <v>64813626</v>
      </c>
      <c r="G161">
        <v>64840190</v>
      </c>
      <c r="H161" t="s">
        <v>7401</v>
      </c>
      <c r="I161" t="s">
        <v>7398</v>
      </c>
    </row>
    <row r="162" spans="1:9" x14ac:dyDescent="0.35">
      <c r="A162" t="s">
        <v>7402</v>
      </c>
      <c r="B162" t="s">
        <v>7397</v>
      </c>
      <c r="C162" t="s">
        <v>7403</v>
      </c>
      <c r="D162" t="s">
        <v>7404</v>
      </c>
      <c r="E162" t="s">
        <v>7405</v>
      </c>
      <c r="F162">
        <v>63164044</v>
      </c>
      <c r="G162">
        <v>63164144</v>
      </c>
      <c r="H162" t="s">
        <v>7406</v>
      </c>
      <c r="I162" t="s">
        <v>7403</v>
      </c>
    </row>
    <row r="163" spans="1:9" x14ac:dyDescent="0.35">
      <c r="A163" t="s">
        <v>7407</v>
      </c>
      <c r="B163" t="s">
        <v>6636</v>
      </c>
      <c r="C163" t="s">
        <v>7408</v>
      </c>
      <c r="F163">
        <v>93831871</v>
      </c>
      <c r="H163" t="s">
        <v>7409</v>
      </c>
      <c r="I163" t="s">
        <v>7408</v>
      </c>
    </row>
    <row r="164" spans="1:9" x14ac:dyDescent="0.35">
      <c r="A164" t="s">
        <v>7410</v>
      </c>
      <c r="B164" t="s">
        <v>7397</v>
      </c>
      <c r="C164" t="s">
        <v>7411</v>
      </c>
      <c r="D164" t="s">
        <v>7412</v>
      </c>
      <c r="E164" t="s">
        <v>7413</v>
      </c>
      <c r="F164">
        <v>63665733</v>
      </c>
      <c r="G164">
        <v>63663528</v>
      </c>
      <c r="H164" t="s">
        <v>7414</v>
      </c>
      <c r="I164" t="s">
        <v>7411</v>
      </c>
    </row>
    <row r="165" spans="1:9" x14ac:dyDescent="0.35">
      <c r="A165" t="s">
        <v>7415</v>
      </c>
      <c r="B165" t="s">
        <v>7397</v>
      </c>
      <c r="C165" t="s">
        <v>7416</v>
      </c>
      <c r="D165" t="s">
        <v>7417</v>
      </c>
      <c r="E165" t="s">
        <v>7418</v>
      </c>
      <c r="F165">
        <v>68942911</v>
      </c>
      <c r="G165">
        <v>68942912</v>
      </c>
      <c r="H165" t="s">
        <v>7419</v>
      </c>
      <c r="I165" t="s">
        <v>7416</v>
      </c>
    </row>
    <row r="166" spans="1:9" x14ac:dyDescent="0.35">
      <c r="A166" t="s">
        <v>7420</v>
      </c>
      <c r="B166" t="s">
        <v>7092</v>
      </c>
      <c r="C166" t="s">
        <v>7421</v>
      </c>
      <c r="D166" t="s">
        <v>7422</v>
      </c>
      <c r="E166" t="s">
        <v>7423</v>
      </c>
      <c r="F166">
        <v>62910111</v>
      </c>
      <c r="G166">
        <v>62910990</v>
      </c>
      <c r="I166" t="s">
        <v>7421</v>
      </c>
    </row>
    <row r="167" spans="1:9" x14ac:dyDescent="0.35">
      <c r="A167" t="s">
        <v>7424</v>
      </c>
      <c r="B167" t="s">
        <v>7397</v>
      </c>
      <c r="C167" t="s">
        <v>7425</v>
      </c>
      <c r="D167" t="s">
        <v>7426</v>
      </c>
      <c r="E167" t="s">
        <v>7427</v>
      </c>
      <c r="F167">
        <v>68627777</v>
      </c>
      <c r="G167">
        <v>68626377</v>
      </c>
      <c r="I167" t="s">
        <v>7425</v>
      </c>
    </row>
    <row r="168" spans="1:9" x14ac:dyDescent="0.35">
      <c r="A168" t="s">
        <v>7428</v>
      </c>
      <c r="B168" t="s">
        <v>7397</v>
      </c>
      <c r="C168" t="s">
        <v>7429</v>
      </c>
      <c r="D168" t="s">
        <v>7430</v>
      </c>
      <c r="E168" t="s">
        <v>7431</v>
      </c>
      <c r="F168">
        <v>68627777</v>
      </c>
      <c r="G168">
        <v>68626277</v>
      </c>
      <c r="I168" t="s">
        <v>7429</v>
      </c>
    </row>
    <row r="169" spans="1:9" x14ac:dyDescent="0.35">
      <c r="A169" t="s">
        <v>7432</v>
      </c>
      <c r="B169" t="s">
        <v>7092</v>
      </c>
      <c r="C169" t="s">
        <v>7433</v>
      </c>
      <c r="D169" t="s">
        <v>7434</v>
      </c>
      <c r="E169" t="s">
        <v>7435</v>
      </c>
      <c r="F169">
        <v>62540016</v>
      </c>
      <c r="G169">
        <v>62504607</v>
      </c>
      <c r="H169" t="s">
        <v>7436</v>
      </c>
      <c r="I169" t="s">
        <v>7433</v>
      </c>
    </row>
    <row r="170" spans="1:9" x14ac:dyDescent="0.35">
      <c r="A170" t="s">
        <v>7437</v>
      </c>
      <c r="B170" t="s">
        <v>7397</v>
      </c>
      <c r="C170" t="s">
        <v>7438</v>
      </c>
      <c r="D170" t="s">
        <v>7439</v>
      </c>
      <c r="E170" t="s">
        <v>7440</v>
      </c>
      <c r="F170">
        <v>65828646</v>
      </c>
      <c r="G170">
        <v>65828646</v>
      </c>
      <c r="H170" t="s">
        <v>7441</v>
      </c>
      <c r="I170" t="s">
        <v>7438</v>
      </c>
    </row>
    <row r="171" spans="1:9" x14ac:dyDescent="0.35">
      <c r="A171" t="s">
        <v>7442</v>
      </c>
      <c r="B171" t="s">
        <v>7397</v>
      </c>
      <c r="C171" t="s">
        <v>7443</v>
      </c>
      <c r="D171" t="s">
        <v>7444</v>
      </c>
      <c r="E171" t="s">
        <v>7445</v>
      </c>
      <c r="F171">
        <v>91451684</v>
      </c>
      <c r="G171">
        <v>67262817</v>
      </c>
      <c r="H171" t="s">
        <v>7446</v>
      </c>
      <c r="I171" t="s">
        <v>7443</v>
      </c>
    </row>
    <row r="172" spans="1:9" x14ac:dyDescent="0.35">
      <c r="A172" t="s">
        <v>7447</v>
      </c>
      <c r="B172" t="s">
        <v>6636</v>
      </c>
      <c r="C172" t="s">
        <v>7448</v>
      </c>
      <c r="F172">
        <v>66630520</v>
      </c>
      <c r="G172">
        <v>62687515</v>
      </c>
      <c r="H172" t="s">
        <v>7449</v>
      </c>
      <c r="I172" t="s">
        <v>7448</v>
      </c>
    </row>
    <row r="173" spans="1:9" x14ac:dyDescent="0.35">
      <c r="A173" t="s">
        <v>7450</v>
      </c>
      <c r="B173" t="s">
        <v>7397</v>
      </c>
      <c r="C173" t="s">
        <v>7451</v>
      </c>
      <c r="D173" t="s">
        <v>7452</v>
      </c>
      <c r="E173" t="s">
        <v>7453</v>
      </c>
      <c r="F173">
        <v>62961838</v>
      </c>
      <c r="G173">
        <v>62970885</v>
      </c>
      <c r="H173" t="s">
        <v>7454</v>
      </c>
      <c r="I173" t="s">
        <v>7451</v>
      </c>
    </row>
    <row r="174" spans="1:9" x14ac:dyDescent="0.35">
      <c r="A174" t="s">
        <v>7455</v>
      </c>
      <c r="B174" t="s">
        <v>6636</v>
      </c>
      <c r="C174" t="s">
        <v>7456</v>
      </c>
      <c r="D174" t="s">
        <v>7457</v>
      </c>
      <c r="E174" t="s">
        <v>7458</v>
      </c>
      <c r="H174" t="s">
        <v>7459</v>
      </c>
      <c r="I174" t="s">
        <v>7456</v>
      </c>
    </row>
    <row r="175" spans="1:9" x14ac:dyDescent="0.35">
      <c r="A175" t="s">
        <v>7460</v>
      </c>
      <c r="B175" t="s">
        <v>7397</v>
      </c>
      <c r="C175" t="s">
        <v>7461</v>
      </c>
      <c r="D175" t="s">
        <v>7462</v>
      </c>
      <c r="E175" t="s">
        <v>7463</v>
      </c>
      <c r="F175">
        <v>62530917</v>
      </c>
      <c r="G175">
        <v>62599051</v>
      </c>
      <c r="H175" t="s">
        <v>7464</v>
      </c>
      <c r="I175" t="s">
        <v>7461</v>
      </c>
    </row>
    <row r="176" spans="1:9" x14ac:dyDescent="0.35">
      <c r="A176" t="s">
        <v>7465</v>
      </c>
      <c r="B176" t="s">
        <v>7397</v>
      </c>
      <c r="C176" t="s">
        <v>7466</v>
      </c>
      <c r="D176" t="s">
        <v>7467</v>
      </c>
      <c r="E176" t="s">
        <v>7468</v>
      </c>
      <c r="F176">
        <v>67211018</v>
      </c>
      <c r="G176">
        <v>67211008</v>
      </c>
      <c r="H176" t="s">
        <v>7469</v>
      </c>
      <c r="I176" t="s">
        <v>7466</v>
      </c>
    </row>
    <row r="177" spans="1:9" x14ac:dyDescent="0.35">
      <c r="A177" t="s">
        <v>7470</v>
      </c>
      <c r="B177" t="s">
        <v>7397</v>
      </c>
      <c r="C177" t="s">
        <v>7471</v>
      </c>
      <c r="D177" t="s">
        <v>7472</v>
      </c>
      <c r="E177" t="s">
        <v>7473</v>
      </c>
      <c r="F177">
        <v>62534663</v>
      </c>
      <c r="G177">
        <v>62530283</v>
      </c>
      <c r="H177" t="s">
        <v>7474</v>
      </c>
      <c r="I177" t="s">
        <v>7471</v>
      </c>
    </row>
    <row r="178" spans="1:9" x14ac:dyDescent="0.35">
      <c r="A178" t="s">
        <v>7475</v>
      </c>
      <c r="B178" t="s">
        <v>6636</v>
      </c>
      <c r="C178" t="s">
        <v>7476</v>
      </c>
      <c r="D178" t="s">
        <v>7477</v>
      </c>
      <c r="E178" t="s">
        <v>7478</v>
      </c>
      <c r="F178" t="s">
        <v>7479</v>
      </c>
      <c r="G178" t="s">
        <v>7480</v>
      </c>
      <c r="I178" t="s">
        <v>7476</v>
      </c>
    </row>
    <row r="179" spans="1:9" x14ac:dyDescent="0.35">
      <c r="A179" t="s">
        <v>7481</v>
      </c>
      <c r="B179" t="s">
        <v>6636</v>
      </c>
      <c r="C179" t="s">
        <v>7482</v>
      </c>
      <c r="D179" t="s">
        <v>7483</v>
      </c>
      <c r="E179" t="s">
        <v>7484</v>
      </c>
      <c r="F179">
        <v>67411688</v>
      </c>
      <c r="G179">
        <v>67432892</v>
      </c>
      <c r="H179" t="s">
        <v>7485</v>
      </c>
      <c r="I179" t="s">
        <v>7482</v>
      </c>
    </row>
    <row r="180" spans="1:9" x14ac:dyDescent="0.35">
      <c r="A180" t="s">
        <v>7486</v>
      </c>
      <c r="B180" t="s">
        <v>7397</v>
      </c>
      <c r="C180" t="s">
        <v>7487</v>
      </c>
      <c r="D180" t="s">
        <v>7488</v>
      </c>
      <c r="E180" t="s">
        <v>7489</v>
      </c>
      <c r="F180">
        <v>67541791</v>
      </c>
      <c r="G180">
        <v>67545385</v>
      </c>
      <c r="H180" t="s">
        <v>7490</v>
      </c>
      <c r="I180" t="s">
        <v>7487</v>
      </c>
    </row>
    <row r="181" spans="1:9" x14ac:dyDescent="0.35">
      <c r="A181" t="s">
        <v>7491</v>
      </c>
      <c r="B181" t="s">
        <v>6636</v>
      </c>
      <c r="C181" t="s">
        <v>7492</v>
      </c>
      <c r="D181" t="s">
        <v>7493</v>
      </c>
      <c r="E181" t="s">
        <v>7494</v>
      </c>
      <c r="F181" t="s">
        <v>7495</v>
      </c>
      <c r="G181" t="s">
        <v>7496</v>
      </c>
      <c r="H181" t="s">
        <v>7497</v>
      </c>
      <c r="I181" t="s">
        <v>7492</v>
      </c>
    </row>
    <row r="182" spans="1:9" x14ac:dyDescent="0.35">
      <c r="A182" t="s">
        <v>7498</v>
      </c>
      <c r="B182" t="s">
        <v>7397</v>
      </c>
      <c r="C182" t="s">
        <v>7499</v>
      </c>
      <c r="D182" t="s">
        <v>7500</v>
      </c>
      <c r="E182" t="s">
        <v>7501</v>
      </c>
      <c r="F182">
        <v>62563601</v>
      </c>
      <c r="G182">
        <v>62536661</v>
      </c>
      <c r="H182" t="s">
        <v>7502</v>
      </c>
      <c r="I182" t="s">
        <v>7499</v>
      </c>
    </row>
    <row r="183" spans="1:9" x14ac:dyDescent="0.35">
      <c r="A183" t="s">
        <v>7503</v>
      </c>
      <c r="B183" t="s">
        <v>7397</v>
      </c>
      <c r="C183" t="s">
        <v>7504</v>
      </c>
      <c r="D183" t="s">
        <v>7505</v>
      </c>
      <c r="E183" t="s">
        <v>7506</v>
      </c>
      <c r="F183">
        <v>62219044</v>
      </c>
      <c r="G183">
        <v>62219144</v>
      </c>
      <c r="I183" t="s">
        <v>7504</v>
      </c>
    </row>
    <row r="184" spans="1:9" x14ac:dyDescent="0.35">
      <c r="A184" t="s">
        <v>7507</v>
      </c>
      <c r="B184" t="s">
        <v>7397</v>
      </c>
      <c r="C184" t="s">
        <v>7508</v>
      </c>
      <c r="D184" t="s">
        <v>7509</v>
      </c>
      <c r="E184" t="s">
        <v>7510</v>
      </c>
      <c r="F184">
        <v>63626166</v>
      </c>
      <c r="G184">
        <v>63630166</v>
      </c>
      <c r="H184" t="s">
        <v>7511</v>
      </c>
      <c r="I184" t="s">
        <v>7508</v>
      </c>
    </row>
    <row r="185" spans="1:9" x14ac:dyDescent="0.35">
      <c r="A185" t="s">
        <v>7512</v>
      </c>
      <c r="B185" t="s">
        <v>6636</v>
      </c>
      <c r="C185" t="s">
        <v>7513</v>
      </c>
      <c r="D185" t="s">
        <v>7514</v>
      </c>
      <c r="E185" t="s">
        <v>7515</v>
      </c>
      <c r="F185" t="s">
        <v>7516</v>
      </c>
      <c r="G185" t="s">
        <v>7517</v>
      </c>
      <c r="I185" t="s">
        <v>7513</v>
      </c>
    </row>
    <row r="186" spans="1:9" x14ac:dyDescent="0.35">
      <c r="A186" t="s">
        <v>7518</v>
      </c>
      <c r="B186" t="s">
        <v>7397</v>
      </c>
      <c r="C186" t="s">
        <v>7519</v>
      </c>
      <c r="D186" t="s">
        <v>7520</v>
      </c>
      <c r="E186" t="s">
        <v>7521</v>
      </c>
      <c r="F186">
        <v>68611977</v>
      </c>
      <c r="G186">
        <v>68611670</v>
      </c>
      <c r="H186" t="s">
        <v>7522</v>
      </c>
      <c r="I186" t="s">
        <v>7519</v>
      </c>
    </row>
    <row r="187" spans="1:9" x14ac:dyDescent="0.35">
      <c r="A187" t="s">
        <v>7523</v>
      </c>
      <c r="B187" t="s">
        <v>7397</v>
      </c>
      <c r="C187" t="s">
        <v>7524</v>
      </c>
      <c r="D187" t="s">
        <v>7525</v>
      </c>
      <c r="E187" t="s">
        <v>7526</v>
      </c>
      <c r="F187" t="s">
        <v>7527</v>
      </c>
      <c r="G187" t="s">
        <v>7528</v>
      </c>
      <c r="H187" t="s">
        <v>7529</v>
      </c>
      <c r="I187" t="s">
        <v>7524</v>
      </c>
    </row>
    <row r="188" spans="1:9" x14ac:dyDescent="0.35">
      <c r="A188" t="s">
        <v>7530</v>
      </c>
      <c r="B188" t="s">
        <v>7397</v>
      </c>
      <c r="C188" t="s">
        <v>7531</v>
      </c>
      <c r="H188" t="s">
        <v>7532</v>
      </c>
      <c r="I188" t="s">
        <v>7531</v>
      </c>
    </row>
    <row r="189" spans="1:9" x14ac:dyDescent="0.35">
      <c r="A189" t="s">
        <v>7533</v>
      </c>
      <c r="B189" t="s">
        <v>6636</v>
      </c>
      <c r="C189" t="s">
        <v>7534</v>
      </c>
      <c r="D189" t="s">
        <v>7535</v>
      </c>
      <c r="E189" t="s">
        <v>7536</v>
      </c>
      <c r="F189" t="s">
        <v>7537</v>
      </c>
      <c r="G189" t="s">
        <v>7538</v>
      </c>
      <c r="H189" t="s">
        <v>7539</v>
      </c>
      <c r="I189" t="s">
        <v>7534</v>
      </c>
    </row>
    <row r="190" spans="1:9" x14ac:dyDescent="0.35">
      <c r="A190" t="s">
        <v>7540</v>
      </c>
      <c r="B190" t="s">
        <v>7397</v>
      </c>
      <c r="C190" t="s">
        <v>7541</v>
      </c>
      <c r="D190" t="s">
        <v>7083</v>
      </c>
      <c r="E190" t="s">
        <v>7542</v>
      </c>
      <c r="F190">
        <v>64826168</v>
      </c>
      <c r="G190">
        <v>64826124</v>
      </c>
      <c r="H190" t="s">
        <v>7543</v>
      </c>
      <c r="I190" t="s">
        <v>7541</v>
      </c>
    </row>
    <row r="191" spans="1:9" x14ac:dyDescent="0.35">
      <c r="A191" t="s">
        <v>7544</v>
      </c>
      <c r="B191" t="s">
        <v>7092</v>
      </c>
      <c r="C191" t="s">
        <v>7545</v>
      </c>
      <c r="D191" t="s">
        <v>7546</v>
      </c>
      <c r="E191" t="s">
        <v>7547</v>
      </c>
      <c r="F191">
        <v>67585555</v>
      </c>
      <c r="G191">
        <v>67530055</v>
      </c>
      <c r="H191" t="s">
        <v>7548</v>
      </c>
      <c r="I191" t="s">
        <v>7545</v>
      </c>
    </row>
    <row r="192" spans="1:9" x14ac:dyDescent="0.35">
      <c r="A192" t="s">
        <v>7549</v>
      </c>
      <c r="B192" t="s">
        <v>7397</v>
      </c>
      <c r="C192" t="s">
        <v>7550</v>
      </c>
      <c r="D192" t="s">
        <v>7551</v>
      </c>
      <c r="E192" t="s">
        <v>7552</v>
      </c>
      <c r="F192" t="s">
        <v>7553</v>
      </c>
      <c r="G192" t="s">
        <v>7554</v>
      </c>
      <c r="H192" t="s">
        <v>7555</v>
      </c>
      <c r="I192" t="s">
        <v>7550</v>
      </c>
    </row>
    <row r="193" spans="1:9" x14ac:dyDescent="0.35">
      <c r="A193" t="s">
        <v>7556</v>
      </c>
      <c r="B193" t="s">
        <v>7092</v>
      </c>
      <c r="C193" t="s">
        <v>7557</v>
      </c>
      <c r="D193" t="s">
        <v>7558</v>
      </c>
      <c r="E193" t="s">
        <v>7559</v>
      </c>
      <c r="F193">
        <v>63650500</v>
      </c>
      <c r="G193">
        <v>63683200</v>
      </c>
      <c r="I193" t="s">
        <v>7557</v>
      </c>
    </row>
    <row r="194" spans="1:9" x14ac:dyDescent="0.35">
      <c r="A194" t="s">
        <v>7560</v>
      </c>
      <c r="B194" t="s">
        <v>7397</v>
      </c>
      <c r="C194" t="s">
        <v>7561</v>
      </c>
      <c r="D194" t="s">
        <v>7562</v>
      </c>
      <c r="E194" t="s">
        <v>7563</v>
      </c>
      <c r="F194">
        <v>68730065</v>
      </c>
      <c r="G194">
        <v>68730062</v>
      </c>
      <c r="H194" t="s">
        <v>7564</v>
      </c>
      <c r="I194" t="s">
        <v>7561</v>
      </c>
    </row>
    <row r="195" spans="1:9" x14ac:dyDescent="0.35">
      <c r="A195" t="s">
        <v>7565</v>
      </c>
      <c r="B195" t="s">
        <v>6724</v>
      </c>
      <c r="C195" t="s">
        <v>7566</v>
      </c>
      <c r="D195" t="s">
        <v>7567</v>
      </c>
      <c r="E195" t="s">
        <v>7568</v>
      </c>
      <c r="F195">
        <v>67440877</v>
      </c>
      <c r="G195">
        <v>67448007</v>
      </c>
      <c r="H195" t="s">
        <v>7569</v>
      </c>
      <c r="I195" t="s">
        <v>7566</v>
      </c>
    </row>
    <row r="196" spans="1:9" x14ac:dyDescent="0.35">
      <c r="A196" t="s">
        <v>7570</v>
      </c>
      <c r="B196" t="s">
        <v>7092</v>
      </c>
      <c r="C196" t="s">
        <v>7571</v>
      </c>
      <c r="D196" t="s">
        <v>7572</v>
      </c>
      <c r="E196" t="s">
        <v>7573</v>
      </c>
      <c r="F196" t="s">
        <v>7574</v>
      </c>
      <c r="G196" t="s">
        <v>7575</v>
      </c>
      <c r="I196" t="s">
        <v>7571</v>
      </c>
    </row>
    <row r="197" spans="1:9" x14ac:dyDescent="0.35">
      <c r="A197" t="s">
        <v>7576</v>
      </c>
      <c r="B197" t="s">
        <v>6636</v>
      </c>
      <c r="C197" t="s">
        <v>7577</v>
      </c>
      <c r="D197" t="s">
        <v>7578</v>
      </c>
      <c r="F197">
        <v>97312644</v>
      </c>
      <c r="H197" t="s">
        <v>7579</v>
      </c>
      <c r="I197" t="s">
        <v>7577</v>
      </c>
    </row>
    <row r="198" spans="1:9" x14ac:dyDescent="0.35">
      <c r="A198" t="s">
        <v>7580</v>
      </c>
      <c r="B198" t="s">
        <v>7397</v>
      </c>
      <c r="C198" t="s">
        <v>7581</v>
      </c>
      <c r="D198" t="s">
        <v>7582</v>
      </c>
      <c r="E198" t="s">
        <v>7583</v>
      </c>
      <c r="F198">
        <v>67467766</v>
      </c>
      <c r="G198">
        <v>67460303</v>
      </c>
      <c r="H198" t="s">
        <v>7584</v>
      </c>
      <c r="I198" t="s">
        <v>7581</v>
      </c>
    </row>
    <row r="199" spans="1:9" x14ac:dyDescent="0.35">
      <c r="A199" t="s">
        <v>7585</v>
      </c>
      <c r="B199" t="s">
        <v>7397</v>
      </c>
      <c r="C199" t="s">
        <v>7586</v>
      </c>
      <c r="D199" t="s">
        <v>7587</v>
      </c>
      <c r="E199" t="s">
        <v>7588</v>
      </c>
      <c r="H199" t="s">
        <v>7589</v>
      </c>
      <c r="I199" t="s">
        <v>7586</v>
      </c>
    </row>
    <row r="200" spans="1:9" x14ac:dyDescent="0.35">
      <c r="A200" t="s">
        <v>7590</v>
      </c>
      <c r="B200" t="s">
        <v>6636</v>
      </c>
      <c r="C200" t="s">
        <v>7591</v>
      </c>
      <c r="D200" t="s">
        <v>7592</v>
      </c>
      <c r="E200" t="s">
        <v>7593</v>
      </c>
      <c r="F200" t="s">
        <v>7594</v>
      </c>
      <c r="G200" t="s">
        <v>7595</v>
      </c>
      <c r="I200" t="s">
        <v>7591</v>
      </c>
    </row>
    <row r="201" spans="1:9" x14ac:dyDescent="0.35">
      <c r="A201" t="s">
        <v>7596</v>
      </c>
      <c r="B201" t="s">
        <v>7397</v>
      </c>
      <c r="C201" t="s">
        <v>7597</v>
      </c>
      <c r="D201" t="s">
        <v>7598</v>
      </c>
      <c r="E201" t="s">
        <v>7599</v>
      </c>
      <c r="F201">
        <v>68635033</v>
      </c>
      <c r="G201">
        <v>68633710</v>
      </c>
      <c r="H201" t="s">
        <v>7600</v>
      </c>
      <c r="I201" t="s">
        <v>7597</v>
      </c>
    </row>
    <row r="202" spans="1:9" x14ac:dyDescent="0.35">
      <c r="A202" t="s">
        <v>7601</v>
      </c>
      <c r="B202" t="s">
        <v>7092</v>
      </c>
      <c r="C202" t="s">
        <v>7602</v>
      </c>
      <c r="D202" t="s">
        <v>7603</v>
      </c>
      <c r="E202" t="s">
        <v>7604</v>
      </c>
      <c r="F202" t="s">
        <v>7605</v>
      </c>
      <c r="G202" t="s">
        <v>7606</v>
      </c>
      <c r="I202" t="s">
        <v>7602</v>
      </c>
    </row>
    <row r="203" spans="1:9" x14ac:dyDescent="0.35">
      <c r="A203" t="s">
        <v>7607</v>
      </c>
      <c r="B203" t="s">
        <v>7092</v>
      </c>
      <c r="C203" t="s">
        <v>7608</v>
      </c>
      <c r="D203" t="s">
        <v>7609</v>
      </c>
      <c r="E203" t="s">
        <v>7610</v>
      </c>
      <c r="F203" t="s">
        <v>7611</v>
      </c>
      <c r="G203" t="s">
        <v>7612</v>
      </c>
      <c r="I203" t="s">
        <v>7608</v>
      </c>
    </row>
    <row r="204" spans="1:9" x14ac:dyDescent="0.35">
      <c r="A204" t="s">
        <v>7613</v>
      </c>
      <c r="B204" t="s">
        <v>7614</v>
      </c>
      <c r="C204" t="s">
        <v>7615</v>
      </c>
      <c r="D204" t="s">
        <v>7616</v>
      </c>
      <c r="E204" t="s">
        <v>7617</v>
      </c>
      <c r="F204">
        <v>64680041</v>
      </c>
      <c r="G204">
        <v>64687143</v>
      </c>
      <c r="H204" t="s">
        <v>7618</v>
      </c>
      <c r="I204" t="s">
        <v>7615</v>
      </c>
    </row>
    <row r="205" spans="1:9" x14ac:dyDescent="0.35">
      <c r="A205" t="s">
        <v>7619</v>
      </c>
      <c r="B205" t="s">
        <v>7397</v>
      </c>
      <c r="C205" t="s">
        <v>7620</v>
      </c>
      <c r="D205" t="s">
        <v>7621</v>
      </c>
      <c r="E205" t="s">
        <v>7622</v>
      </c>
      <c r="F205">
        <v>67596800</v>
      </c>
      <c r="H205" t="s">
        <v>7623</v>
      </c>
      <c r="I205" t="s">
        <v>7620</v>
      </c>
    </row>
    <row r="206" spans="1:9" x14ac:dyDescent="0.35">
      <c r="A206" t="s">
        <v>7624</v>
      </c>
      <c r="B206" t="s">
        <v>7397</v>
      </c>
      <c r="C206" t="s">
        <v>7625</v>
      </c>
      <c r="D206" t="s">
        <v>7626</v>
      </c>
      <c r="E206" t="s">
        <v>7627</v>
      </c>
      <c r="F206" t="s">
        <v>7628</v>
      </c>
      <c r="G206">
        <v>62745894</v>
      </c>
      <c r="I206" t="s">
        <v>7625</v>
      </c>
    </row>
    <row r="207" spans="1:9" x14ac:dyDescent="0.35">
      <c r="A207" t="s">
        <v>7629</v>
      </c>
      <c r="B207" t="s">
        <v>6636</v>
      </c>
      <c r="C207" t="s">
        <v>7630</v>
      </c>
      <c r="D207" t="s">
        <v>7631</v>
      </c>
      <c r="E207" t="s">
        <v>7632</v>
      </c>
      <c r="F207" t="s">
        <v>7633</v>
      </c>
      <c r="G207" t="s">
        <v>7634</v>
      </c>
      <c r="I207" t="s">
        <v>7630</v>
      </c>
    </row>
    <row r="208" spans="1:9" x14ac:dyDescent="0.35">
      <c r="A208" t="s">
        <v>7635</v>
      </c>
      <c r="B208" t="s">
        <v>7397</v>
      </c>
      <c r="C208" t="s">
        <v>7636</v>
      </c>
      <c r="D208" t="s">
        <v>7637</v>
      </c>
      <c r="E208" t="s">
        <v>7638</v>
      </c>
      <c r="H208" t="s">
        <v>7639</v>
      </c>
      <c r="I208" t="s">
        <v>7636</v>
      </c>
    </row>
    <row r="209" spans="1:9" x14ac:dyDescent="0.35">
      <c r="A209" t="s">
        <v>7640</v>
      </c>
      <c r="B209" t="s">
        <v>6636</v>
      </c>
      <c r="C209" t="s">
        <v>7641</v>
      </c>
      <c r="D209" t="s">
        <v>7642</v>
      </c>
      <c r="E209" t="s">
        <v>7643</v>
      </c>
      <c r="F209" t="s">
        <v>7644</v>
      </c>
      <c r="G209" t="s">
        <v>7645</v>
      </c>
      <c r="H209" t="s">
        <v>7646</v>
      </c>
      <c r="I209" t="s">
        <v>7641</v>
      </c>
    </row>
    <row r="210" spans="1:9" x14ac:dyDescent="0.35">
      <c r="A210" t="s">
        <v>7647</v>
      </c>
      <c r="B210" t="s">
        <v>7648</v>
      </c>
      <c r="C210" t="s">
        <v>7649</v>
      </c>
      <c r="D210" t="s">
        <v>7650</v>
      </c>
      <c r="E210" t="s">
        <v>7651</v>
      </c>
      <c r="F210">
        <v>64766447</v>
      </c>
      <c r="G210">
        <v>64722182</v>
      </c>
      <c r="H210" t="s">
        <v>7652</v>
      </c>
      <c r="I210" t="s">
        <v>7649</v>
      </c>
    </row>
    <row r="211" spans="1:9" x14ac:dyDescent="0.35">
      <c r="A211" t="s">
        <v>7653</v>
      </c>
      <c r="B211" t="s">
        <v>6636</v>
      </c>
      <c r="C211" t="s">
        <v>7654</v>
      </c>
      <c r="D211" t="s">
        <v>7655</v>
      </c>
      <c r="E211" t="s">
        <v>7656</v>
      </c>
      <c r="F211">
        <v>68619600</v>
      </c>
      <c r="G211">
        <v>68619611</v>
      </c>
      <c r="I211" t="s">
        <v>7654</v>
      </c>
    </row>
    <row r="212" spans="1:9" x14ac:dyDescent="0.35">
      <c r="A212" t="s">
        <v>7657</v>
      </c>
      <c r="B212" t="s">
        <v>6724</v>
      </c>
      <c r="C212" t="s">
        <v>7658</v>
      </c>
      <c r="D212" t="s">
        <v>7659</v>
      </c>
      <c r="E212" t="s">
        <v>7660</v>
      </c>
      <c r="F212" t="s">
        <v>7661</v>
      </c>
      <c r="G212" t="s">
        <v>7662</v>
      </c>
      <c r="H212" t="s">
        <v>7663</v>
      </c>
      <c r="I212" t="s">
        <v>7658</v>
      </c>
    </row>
    <row r="213" spans="1:9" x14ac:dyDescent="0.35">
      <c r="A213" t="s">
        <v>7664</v>
      </c>
      <c r="B213" t="s">
        <v>7092</v>
      </c>
      <c r="C213" t="s">
        <v>7665</v>
      </c>
      <c r="D213" t="s">
        <v>7666</v>
      </c>
      <c r="E213" t="s">
        <v>7667</v>
      </c>
      <c r="F213">
        <v>97474779</v>
      </c>
      <c r="H213" t="s">
        <v>7668</v>
      </c>
      <c r="I213" t="s">
        <v>7665</v>
      </c>
    </row>
    <row r="214" spans="1:9" x14ac:dyDescent="0.35">
      <c r="A214" t="s">
        <v>7669</v>
      </c>
      <c r="B214" t="s">
        <v>6724</v>
      </c>
      <c r="C214" t="s">
        <v>7670</v>
      </c>
      <c r="D214" t="s">
        <v>7671</v>
      </c>
      <c r="E214" t="s">
        <v>7672</v>
      </c>
      <c r="F214">
        <v>64424319</v>
      </c>
      <c r="G214">
        <v>64424379</v>
      </c>
      <c r="H214" t="s">
        <v>7673</v>
      </c>
      <c r="I214" t="s">
        <v>7670</v>
      </c>
    </row>
    <row r="215" spans="1:9" x14ac:dyDescent="0.35">
      <c r="A215" t="s">
        <v>7674</v>
      </c>
      <c r="B215" t="s">
        <v>7092</v>
      </c>
      <c r="C215" t="s">
        <v>7675</v>
      </c>
      <c r="D215" t="s">
        <v>7676</v>
      </c>
      <c r="E215" t="s">
        <v>7677</v>
      </c>
      <c r="F215">
        <v>67593400</v>
      </c>
      <c r="G215">
        <v>65541576</v>
      </c>
      <c r="H215" t="s">
        <v>7678</v>
      </c>
      <c r="I215" t="s">
        <v>7675</v>
      </c>
    </row>
    <row r="216" spans="1:9" x14ac:dyDescent="0.35">
      <c r="A216" t="s">
        <v>3123</v>
      </c>
      <c r="B216" t="s">
        <v>6703</v>
      </c>
      <c r="C216" t="s">
        <v>7679</v>
      </c>
      <c r="D216" t="s">
        <v>7680</v>
      </c>
      <c r="E216" t="s">
        <v>7681</v>
      </c>
      <c r="F216" t="s">
        <v>7682</v>
      </c>
      <c r="G216" t="s">
        <v>7683</v>
      </c>
      <c r="H216" t="s">
        <v>6761</v>
      </c>
      <c r="I216" t="s">
        <v>7684</v>
      </c>
    </row>
    <row r="217" spans="1:9" x14ac:dyDescent="0.35">
      <c r="A217" t="s">
        <v>7685</v>
      </c>
      <c r="B217" t="s">
        <v>6636</v>
      </c>
      <c r="C217" t="s">
        <v>7686</v>
      </c>
      <c r="D217" t="s">
        <v>7687</v>
      </c>
      <c r="E217" t="s">
        <v>7688</v>
      </c>
      <c r="F217" t="s">
        <v>7689</v>
      </c>
      <c r="H217" t="s">
        <v>7690</v>
      </c>
      <c r="I217" t="s">
        <v>7686</v>
      </c>
    </row>
    <row r="218" spans="1:9" x14ac:dyDescent="0.35">
      <c r="A218" t="s">
        <v>7691</v>
      </c>
      <c r="B218" t="s">
        <v>7092</v>
      </c>
      <c r="C218" t="s">
        <v>7692</v>
      </c>
      <c r="D218" t="s">
        <v>7693</v>
      </c>
      <c r="E218" t="s">
        <v>7694</v>
      </c>
      <c r="F218">
        <v>67520880</v>
      </c>
      <c r="G218">
        <v>67522810</v>
      </c>
      <c r="I218" t="s">
        <v>7692</v>
      </c>
    </row>
    <row r="219" spans="1:9" x14ac:dyDescent="0.35">
      <c r="A219" t="s">
        <v>7695</v>
      </c>
      <c r="B219" t="s">
        <v>7397</v>
      </c>
      <c r="C219" t="s">
        <v>7696</v>
      </c>
      <c r="D219" t="s">
        <v>6937</v>
      </c>
      <c r="E219" t="s">
        <v>7697</v>
      </c>
      <c r="F219">
        <v>63163136</v>
      </c>
      <c r="G219">
        <v>63163116</v>
      </c>
      <c r="H219" t="s">
        <v>7698</v>
      </c>
      <c r="I219" t="s">
        <v>7696</v>
      </c>
    </row>
    <row r="220" spans="1:9" x14ac:dyDescent="0.35">
      <c r="A220" t="s">
        <v>7699</v>
      </c>
      <c r="B220" t="s">
        <v>7397</v>
      </c>
      <c r="C220" t="s">
        <v>7700</v>
      </c>
      <c r="D220" t="s">
        <v>7535</v>
      </c>
      <c r="E220" t="s">
        <v>7701</v>
      </c>
      <c r="F220">
        <v>64765115</v>
      </c>
      <c r="G220">
        <v>64795115</v>
      </c>
      <c r="H220" t="s">
        <v>7702</v>
      </c>
      <c r="I220" t="s">
        <v>7700</v>
      </c>
    </row>
    <row r="221" spans="1:9" x14ac:dyDescent="0.35">
      <c r="A221" t="s">
        <v>7703</v>
      </c>
      <c r="B221" t="s">
        <v>6636</v>
      </c>
      <c r="C221" t="s">
        <v>7704</v>
      </c>
      <c r="D221" t="s">
        <v>7705</v>
      </c>
      <c r="E221" t="s">
        <v>7706</v>
      </c>
      <c r="H221" t="s">
        <v>7707</v>
      </c>
      <c r="I221" t="s">
        <v>7704</v>
      </c>
    </row>
    <row r="222" spans="1:9" x14ac:dyDescent="0.35">
      <c r="A222" t="s">
        <v>7708</v>
      </c>
      <c r="B222" t="s">
        <v>7397</v>
      </c>
      <c r="C222" t="s">
        <v>7709</v>
      </c>
      <c r="D222" t="s">
        <v>7710</v>
      </c>
      <c r="E222" t="s">
        <v>7711</v>
      </c>
      <c r="F222">
        <v>62990270</v>
      </c>
      <c r="G222">
        <v>62975952</v>
      </c>
      <c r="H222" t="s">
        <v>7712</v>
      </c>
      <c r="I222" t="s">
        <v>7709</v>
      </c>
    </row>
    <row r="223" spans="1:9" x14ac:dyDescent="0.35">
      <c r="A223" t="s">
        <v>7713</v>
      </c>
      <c r="B223" t="s">
        <v>6636</v>
      </c>
      <c r="C223" t="s">
        <v>7714</v>
      </c>
      <c r="D223" t="s">
        <v>7715</v>
      </c>
      <c r="E223" t="s">
        <v>7716</v>
      </c>
      <c r="F223" t="s">
        <v>7717</v>
      </c>
      <c r="G223" t="s">
        <v>7718</v>
      </c>
      <c r="H223" t="s">
        <v>7719</v>
      </c>
      <c r="I223" t="s">
        <v>7714</v>
      </c>
    </row>
    <row r="224" spans="1:9" x14ac:dyDescent="0.35">
      <c r="A224" t="s">
        <v>7720</v>
      </c>
      <c r="B224" t="s">
        <v>7397</v>
      </c>
      <c r="C224" t="s">
        <v>7721</v>
      </c>
      <c r="D224" t="s">
        <v>7722</v>
      </c>
      <c r="E224" t="s">
        <v>7723</v>
      </c>
      <c r="F224">
        <v>62651042</v>
      </c>
      <c r="G224">
        <v>62620570</v>
      </c>
      <c r="H224" t="s">
        <v>7555</v>
      </c>
      <c r="I224" t="s">
        <v>7721</v>
      </c>
    </row>
    <row r="225" spans="1:9" x14ac:dyDescent="0.35">
      <c r="A225" t="s">
        <v>7724</v>
      </c>
      <c r="B225" t="s">
        <v>6636</v>
      </c>
      <c r="C225" t="s">
        <v>7725</v>
      </c>
      <c r="D225" t="s">
        <v>7726</v>
      </c>
      <c r="E225" t="s">
        <v>7727</v>
      </c>
      <c r="H225" t="s">
        <v>7728</v>
      </c>
      <c r="I225" t="s">
        <v>7725</v>
      </c>
    </row>
    <row r="226" spans="1:9" x14ac:dyDescent="0.35">
      <c r="A226" t="s">
        <v>7729</v>
      </c>
      <c r="B226" t="s">
        <v>7397</v>
      </c>
      <c r="C226" t="s">
        <v>7730</v>
      </c>
      <c r="D226" t="s">
        <v>7731</v>
      </c>
      <c r="E226" t="s">
        <v>7732</v>
      </c>
      <c r="F226" t="s">
        <v>7733</v>
      </c>
      <c r="G226">
        <v>65540012</v>
      </c>
      <c r="H226" t="s">
        <v>7734</v>
      </c>
      <c r="I226" t="s">
        <v>7730</v>
      </c>
    </row>
    <row r="227" spans="1:9" x14ac:dyDescent="0.35">
      <c r="A227" t="s">
        <v>7735</v>
      </c>
      <c r="B227" t="s">
        <v>7092</v>
      </c>
      <c r="C227" t="s">
        <v>7736</v>
      </c>
      <c r="D227" t="s">
        <v>7737</v>
      </c>
      <c r="E227" t="s">
        <v>7738</v>
      </c>
      <c r="H227" t="s">
        <v>7739</v>
      </c>
      <c r="I227" t="s">
        <v>7736</v>
      </c>
    </row>
    <row r="228" spans="1:9" x14ac:dyDescent="0.35">
      <c r="A228" t="s">
        <v>7740</v>
      </c>
      <c r="B228" t="s">
        <v>6636</v>
      </c>
      <c r="C228" t="s">
        <v>7741</v>
      </c>
      <c r="D228" t="s">
        <v>7742</v>
      </c>
      <c r="E228" t="s">
        <v>7743</v>
      </c>
      <c r="F228" t="s">
        <v>7744</v>
      </c>
      <c r="G228" t="s">
        <v>7745</v>
      </c>
      <c r="I228" t="s">
        <v>7741</v>
      </c>
    </row>
    <row r="229" spans="1:9" x14ac:dyDescent="0.35">
      <c r="A229" t="s">
        <v>7746</v>
      </c>
      <c r="B229" t="s">
        <v>7397</v>
      </c>
      <c r="C229" t="s">
        <v>7747</v>
      </c>
      <c r="D229" t="s">
        <v>7748</v>
      </c>
      <c r="E229" t="s">
        <v>7749</v>
      </c>
      <c r="F229">
        <v>67495686</v>
      </c>
      <c r="G229">
        <v>67495689</v>
      </c>
      <c r="H229" t="s">
        <v>7750</v>
      </c>
      <c r="I229" t="s">
        <v>7747</v>
      </c>
    </row>
    <row r="230" spans="1:9" x14ac:dyDescent="0.35">
      <c r="A230" t="s">
        <v>7751</v>
      </c>
      <c r="B230" t="s">
        <v>6636</v>
      </c>
      <c r="C230" t="s">
        <v>7752</v>
      </c>
      <c r="D230" t="s">
        <v>7753</v>
      </c>
      <c r="E230" t="s">
        <v>7754</v>
      </c>
      <c r="H230" t="s">
        <v>7755</v>
      </c>
      <c r="I230" t="s">
        <v>7752</v>
      </c>
    </row>
    <row r="231" spans="1:9" x14ac:dyDescent="0.35">
      <c r="A231" t="s">
        <v>7756</v>
      </c>
      <c r="B231" t="s">
        <v>7397</v>
      </c>
      <c r="C231" t="s">
        <v>7757</v>
      </c>
      <c r="D231" t="s">
        <v>7758</v>
      </c>
      <c r="E231" t="s">
        <v>7759</v>
      </c>
      <c r="H231" t="s">
        <v>7760</v>
      </c>
      <c r="I231" t="s">
        <v>7757</v>
      </c>
    </row>
    <row r="232" spans="1:9" x14ac:dyDescent="0.35">
      <c r="A232" t="s">
        <v>7761</v>
      </c>
      <c r="B232" t="s">
        <v>7762</v>
      </c>
      <c r="C232" t="s">
        <v>7763</v>
      </c>
      <c r="D232" t="s">
        <v>7764</v>
      </c>
      <c r="E232" t="s">
        <v>7765</v>
      </c>
      <c r="F232" t="s">
        <v>7766</v>
      </c>
      <c r="G232" t="s">
        <v>7767</v>
      </c>
      <c r="I232" t="s">
        <v>7763</v>
      </c>
    </row>
    <row r="233" spans="1:9" x14ac:dyDescent="0.35">
      <c r="A233" t="s">
        <v>7768</v>
      </c>
      <c r="B233" t="s">
        <v>6636</v>
      </c>
      <c r="C233" t="s">
        <v>7769</v>
      </c>
      <c r="D233" t="s">
        <v>7770</v>
      </c>
      <c r="E233" t="s">
        <v>7771</v>
      </c>
      <c r="F233">
        <f>81-54-638-3020</f>
        <v>-3631</v>
      </c>
      <c r="G233">
        <f>81-54-638-3390</f>
        <v>-4001</v>
      </c>
      <c r="H233" t="s">
        <v>7772</v>
      </c>
      <c r="I233" t="s">
        <v>7769</v>
      </c>
    </row>
    <row r="234" spans="1:9" x14ac:dyDescent="0.35">
      <c r="A234" t="s">
        <v>7773</v>
      </c>
      <c r="B234" t="s">
        <v>6636</v>
      </c>
      <c r="C234" t="s">
        <v>7774</v>
      </c>
      <c r="D234" t="s">
        <v>7775</v>
      </c>
      <c r="E234" t="s">
        <v>7776</v>
      </c>
      <c r="F234" t="s">
        <v>7777</v>
      </c>
      <c r="G234" t="s">
        <v>7778</v>
      </c>
      <c r="I234" t="s">
        <v>7774</v>
      </c>
    </row>
    <row r="235" spans="1:9" x14ac:dyDescent="0.35">
      <c r="A235" t="s">
        <v>7779</v>
      </c>
      <c r="B235" t="s">
        <v>6636</v>
      </c>
      <c r="C235" t="s">
        <v>7780</v>
      </c>
      <c r="D235" t="s">
        <v>7781</v>
      </c>
      <c r="E235" t="s">
        <v>7782</v>
      </c>
      <c r="H235" t="s">
        <v>7783</v>
      </c>
      <c r="I235" t="s">
        <v>7780</v>
      </c>
    </row>
    <row r="236" spans="1:9" x14ac:dyDescent="0.35">
      <c r="A236" t="s">
        <v>7784</v>
      </c>
      <c r="B236" t="s">
        <v>7092</v>
      </c>
      <c r="C236" t="s">
        <v>7785</v>
      </c>
      <c r="D236" t="s">
        <v>7786</v>
      </c>
      <c r="E236" t="s">
        <v>7787</v>
      </c>
      <c r="F236">
        <v>62956567</v>
      </c>
      <c r="G236">
        <v>62956568</v>
      </c>
      <c r="H236" t="s">
        <v>7788</v>
      </c>
      <c r="I236" t="s">
        <v>7785</v>
      </c>
    </row>
    <row r="237" spans="1:9" x14ac:dyDescent="0.35">
      <c r="A237" t="s">
        <v>7789</v>
      </c>
      <c r="B237" t="s">
        <v>6636</v>
      </c>
      <c r="C237" t="s">
        <v>7790</v>
      </c>
      <c r="D237" t="s">
        <v>7791</v>
      </c>
      <c r="E237" t="s">
        <v>7792</v>
      </c>
      <c r="F237" t="s">
        <v>7793</v>
      </c>
      <c r="G237" t="s">
        <v>7794</v>
      </c>
      <c r="H237" t="s">
        <v>7795</v>
      </c>
      <c r="I237" t="s">
        <v>7790</v>
      </c>
    </row>
    <row r="238" spans="1:9" x14ac:dyDescent="0.35">
      <c r="A238" t="s">
        <v>7796</v>
      </c>
      <c r="B238" t="s">
        <v>6636</v>
      </c>
      <c r="C238" t="s">
        <v>7797</v>
      </c>
      <c r="D238" t="s">
        <v>7798</v>
      </c>
      <c r="E238" t="s">
        <v>7782</v>
      </c>
      <c r="H238" t="s">
        <v>7799</v>
      </c>
      <c r="I238" t="s">
        <v>7797</v>
      </c>
    </row>
    <row r="239" spans="1:9" x14ac:dyDescent="0.35">
      <c r="A239" t="s">
        <v>7800</v>
      </c>
      <c r="B239" t="s">
        <v>6776</v>
      </c>
      <c r="C239" t="s">
        <v>7801</v>
      </c>
      <c r="D239" t="s">
        <v>7802</v>
      </c>
      <c r="E239" t="s">
        <v>7803</v>
      </c>
      <c r="H239" t="s">
        <v>7804</v>
      </c>
      <c r="I239" t="s">
        <v>7801</v>
      </c>
    </row>
    <row r="240" spans="1:9" x14ac:dyDescent="0.35">
      <c r="A240" t="s">
        <v>7805</v>
      </c>
      <c r="B240" t="s">
        <v>7092</v>
      </c>
      <c r="C240" t="s">
        <v>7806</v>
      </c>
      <c r="D240" t="s">
        <v>7807</v>
      </c>
      <c r="E240" t="s">
        <v>7808</v>
      </c>
      <c r="F240">
        <v>68370842</v>
      </c>
      <c r="G240">
        <v>68370843</v>
      </c>
      <c r="H240" t="s">
        <v>7809</v>
      </c>
      <c r="I240" t="s">
        <v>7806</v>
      </c>
    </row>
    <row r="241" spans="1:9" x14ac:dyDescent="0.35">
      <c r="A241" t="s">
        <v>7810</v>
      </c>
      <c r="B241" t="s">
        <v>7397</v>
      </c>
      <c r="C241" t="s">
        <v>7811</v>
      </c>
      <c r="D241" t="s">
        <v>7812</v>
      </c>
      <c r="E241" t="s">
        <v>7813</v>
      </c>
      <c r="H241" t="s">
        <v>7814</v>
      </c>
      <c r="I241" t="s">
        <v>7811</v>
      </c>
    </row>
    <row r="242" spans="1:9" x14ac:dyDescent="0.35">
      <c r="A242" t="s">
        <v>7815</v>
      </c>
      <c r="B242" t="s">
        <v>6776</v>
      </c>
      <c r="C242" t="s">
        <v>7816</v>
      </c>
      <c r="D242" t="s">
        <v>7817</v>
      </c>
      <c r="E242" t="s">
        <v>7818</v>
      </c>
      <c r="G242" t="s">
        <v>7819</v>
      </c>
      <c r="H242" t="s">
        <v>7820</v>
      </c>
      <c r="I242" t="s">
        <v>7816</v>
      </c>
    </row>
    <row r="243" spans="1:9" x14ac:dyDescent="0.35">
      <c r="A243" t="s">
        <v>7821</v>
      </c>
      <c r="B243" t="s">
        <v>7397</v>
      </c>
      <c r="C243" t="s">
        <v>7822</v>
      </c>
      <c r="D243" t="s">
        <v>7823</v>
      </c>
      <c r="E243" t="s">
        <v>7824</v>
      </c>
      <c r="H243" t="s">
        <v>7825</v>
      </c>
      <c r="I243" t="s">
        <v>7822</v>
      </c>
    </row>
    <row r="244" spans="1:9" x14ac:dyDescent="0.35">
      <c r="A244" t="s">
        <v>7826</v>
      </c>
      <c r="B244" t="s">
        <v>7092</v>
      </c>
      <c r="C244" t="s">
        <v>7827</v>
      </c>
      <c r="D244" t="s">
        <v>7828</v>
      </c>
      <c r="E244" t="s">
        <v>7829</v>
      </c>
      <c r="H244" t="s">
        <v>7830</v>
      </c>
      <c r="I244" t="s">
        <v>7827</v>
      </c>
    </row>
    <row r="245" spans="1:9" x14ac:dyDescent="0.35">
      <c r="A245" t="s">
        <v>7831</v>
      </c>
      <c r="B245" t="s">
        <v>6724</v>
      </c>
      <c r="C245" t="s">
        <v>7832</v>
      </c>
      <c r="D245" t="s">
        <v>7833</v>
      </c>
      <c r="E245" t="s">
        <v>7834</v>
      </c>
      <c r="H245" t="s">
        <v>7835</v>
      </c>
      <c r="I245" t="s">
        <v>7832</v>
      </c>
    </row>
    <row r="246" spans="1:9" x14ac:dyDescent="0.35">
      <c r="A246" t="s">
        <v>7836</v>
      </c>
      <c r="B246" t="s">
        <v>7092</v>
      </c>
      <c r="C246" t="s">
        <v>7837</v>
      </c>
      <c r="D246" t="s">
        <v>7838</v>
      </c>
      <c r="E246" t="s">
        <v>7839</v>
      </c>
      <c r="H246" t="s">
        <v>7840</v>
      </c>
      <c r="I246" t="s">
        <v>7837</v>
      </c>
    </row>
    <row r="247" spans="1:9" x14ac:dyDescent="0.35">
      <c r="A247" t="s">
        <v>7841</v>
      </c>
      <c r="B247" t="s">
        <v>7397</v>
      </c>
      <c r="C247" t="s">
        <v>7842</v>
      </c>
      <c r="D247" t="s">
        <v>7843</v>
      </c>
      <c r="E247" t="s">
        <v>7844</v>
      </c>
      <c r="H247" t="s">
        <v>7845</v>
      </c>
      <c r="I247" t="s">
        <v>7842</v>
      </c>
    </row>
    <row r="248" spans="1:9" x14ac:dyDescent="0.35">
      <c r="A248" t="s">
        <v>7846</v>
      </c>
      <c r="B248" t="s">
        <v>7397</v>
      </c>
      <c r="C248" t="s">
        <v>7847</v>
      </c>
      <c r="D248" t="s">
        <v>7848</v>
      </c>
      <c r="E248" t="s">
        <v>7849</v>
      </c>
      <c r="F248" t="s">
        <v>7850</v>
      </c>
      <c r="G248" t="s">
        <v>7851</v>
      </c>
      <c r="I248" t="s">
        <v>7847</v>
      </c>
    </row>
    <row r="249" spans="1:9" x14ac:dyDescent="0.35">
      <c r="A249" t="s">
        <v>7852</v>
      </c>
      <c r="B249" t="s">
        <v>7762</v>
      </c>
      <c r="C249" t="s">
        <v>7853</v>
      </c>
      <c r="D249" t="s">
        <v>7854</v>
      </c>
      <c r="E249" t="s">
        <v>7855</v>
      </c>
      <c r="F249" t="s">
        <v>7856</v>
      </c>
      <c r="G249">
        <v>67581749</v>
      </c>
      <c r="H249" t="s">
        <v>7857</v>
      </c>
      <c r="I249" t="s">
        <v>7853</v>
      </c>
    </row>
    <row r="250" spans="1:9" x14ac:dyDescent="0.35">
      <c r="A250" t="s">
        <v>7858</v>
      </c>
      <c r="B250" t="s">
        <v>6636</v>
      </c>
      <c r="C250" t="s">
        <v>7859</v>
      </c>
      <c r="D250" t="s">
        <v>7860</v>
      </c>
      <c r="E250" t="s">
        <v>7272</v>
      </c>
      <c r="F250">
        <v>62576709</v>
      </c>
      <c r="G250">
        <v>68328018</v>
      </c>
      <c r="H250" t="s">
        <v>7861</v>
      </c>
      <c r="I250" t="s">
        <v>7859</v>
      </c>
    </row>
    <row r="251" spans="1:9" x14ac:dyDescent="0.35">
      <c r="A251" t="s">
        <v>7862</v>
      </c>
      <c r="B251" t="s">
        <v>6703</v>
      </c>
      <c r="C251" t="s">
        <v>7863</v>
      </c>
      <c r="D251" t="s">
        <v>7864</v>
      </c>
      <c r="E251" t="s">
        <v>7865</v>
      </c>
      <c r="F251">
        <v>66314499</v>
      </c>
      <c r="G251">
        <v>66314488</v>
      </c>
      <c r="H251" t="s">
        <v>7866</v>
      </c>
      <c r="I251" t="s">
        <v>7863</v>
      </c>
    </row>
    <row r="252" spans="1:9" x14ac:dyDescent="0.35">
      <c r="A252" t="s">
        <v>7867</v>
      </c>
      <c r="B252" t="s">
        <v>7397</v>
      </c>
      <c r="C252" t="s">
        <v>7868</v>
      </c>
      <c r="D252" t="s">
        <v>7869</v>
      </c>
      <c r="E252" t="s">
        <v>7870</v>
      </c>
      <c r="H252" t="s">
        <v>7871</v>
      </c>
      <c r="I252" t="s">
        <v>7868</v>
      </c>
    </row>
    <row r="253" spans="1:9" x14ac:dyDescent="0.35">
      <c r="A253" t="s">
        <v>7872</v>
      </c>
      <c r="B253" t="s">
        <v>6703</v>
      </c>
      <c r="C253" t="s">
        <v>7873</v>
      </c>
      <c r="D253" t="s">
        <v>7874</v>
      </c>
      <c r="E253" t="s">
        <v>7875</v>
      </c>
      <c r="F253">
        <v>63164882</v>
      </c>
      <c r="G253">
        <v>63164879</v>
      </c>
      <c r="H253" t="s">
        <v>7876</v>
      </c>
      <c r="I253" t="s">
        <v>7873</v>
      </c>
    </row>
    <row r="254" spans="1:9" x14ac:dyDescent="0.35">
      <c r="A254" t="s">
        <v>1486</v>
      </c>
      <c r="B254" t="s">
        <v>6703</v>
      </c>
      <c r="C254" t="s">
        <v>7877</v>
      </c>
      <c r="D254" t="s">
        <v>7878</v>
      </c>
      <c r="E254" t="s">
        <v>7879</v>
      </c>
      <c r="F254">
        <v>67510255</v>
      </c>
      <c r="G254">
        <v>67582017</v>
      </c>
      <c r="H254" t="s">
        <v>7880</v>
      </c>
      <c r="I254" t="s">
        <v>7877</v>
      </c>
    </row>
    <row r="255" spans="1:9" x14ac:dyDescent="0.35">
      <c r="A255" t="s">
        <v>7881</v>
      </c>
      <c r="B255" t="s">
        <v>6724</v>
      </c>
      <c r="C255" t="s">
        <v>7882</v>
      </c>
      <c r="D255" t="s">
        <v>7883</v>
      </c>
      <c r="E255" t="s">
        <v>7884</v>
      </c>
      <c r="F255" t="s">
        <v>7885</v>
      </c>
      <c r="G255" t="s">
        <v>7886</v>
      </c>
      <c r="I255" t="s">
        <v>7882</v>
      </c>
    </row>
    <row r="256" spans="1:9" x14ac:dyDescent="0.35">
      <c r="A256" t="s">
        <v>7887</v>
      </c>
      <c r="B256" t="s">
        <v>7397</v>
      </c>
      <c r="C256" t="s">
        <v>7888</v>
      </c>
      <c r="D256" t="s">
        <v>7889</v>
      </c>
      <c r="E256" t="s">
        <v>7890</v>
      </c>
      <c r="H256" t="s">
        <v>7891</v>
      </c>
      <c r="I256" t="s">
        <v>7888</v>
      </c>
    </row>
    <row r="257" spans="1:9" x14ac:dyDescent="0.35">
      <c r="A257" t="s">
        <v>7892</v>
      </c>
      <c r="B257" t="s">
        <v>6776</v>
      </c>
      <c r="C257" t="s">
        <v>7893</v>
      </c>
      <c r="D257" t="s">
        <v>7894</v>
      </c>
      <c r="E257" t="s">
        <v>7895</v>
      </c>
      <c r="F257" t="s">
        <v>7896</v>
      </c>
      <c r="G257">
        <v>63257578</v>
      </c>
      <c r="I257" t="s">
        <v>7893</v>
      </c>
    </row>
    <row r="258" spans="1:9" x14ac:dyDescent="0.35">
      <c r="A258" t="s">
        <v>7897</v>
      </c>
      <c r="B258" t="s">
        <v>6776</v>
      </c>
      <c r="C258" t="s">
        <v>7898</v>
      </c>
      <c r="D258" t="s">
        <v>7899</v>
      </c>
      <c r="E258" t="s">
        <v>7900</v>
      </c>
      <c r="F258" t="s">
        <v>7896</v>
      </c>
      <c r="G258">
        <v>63257578</v>
      </c>
      <c r="I258" t="s">
        <v>7898</v>
      </c>
    </row>
    <row r="259" spans="1:9" x14ac:dyDescent="0.35">
      <c r="A259" t="s">
        <v>7901</v>
      </c>
      <c r="B259" t="s">
        <v>6636</v>
      </c>
      <c r="C259" t="s">
        <v>7902</v>
      </c>
      <c r="D259" t="s">
        <v>7903</v>
      </c>
      <c r="E259" t="s">
        <v>7904</v>
      </c>
      <c r="F259" t="s">
        <v>7905</v>
      </c>
      <c r="G259" t="s">
        <v>7906</v>
      </c>
      <c r="H259" t="s">
        <v>7907</v>
      </c>
      <c r="I259" t="s">
        <v>7902</v>
      </c>
    </row>
    <row r="260" spans="1:9" x14ac:dyDescent="0.35">
      <c r="A260" t="s">
        <v>293</v>
      </c>
      <c r="B260" t="s">
        <v>7092</v>
      </c>
      <c r="C260" t="s">
        <v>7908</v>
      </c>
      <c r="D260" t="s">
        <v>7909</v>
      </c>
      <c r="E260" t="s">
        <v>7910</v>
      </c>
      <c r="F260" t="s">
        <v>7911</v>
      </c>
      <c r="G260" t="s">
        <v>7912</v>
      </c>
      <c r="H260" t="s">
        <v>7913</v>
      </c>
      <c r="I260" t="s">
        <v>7908</v>
      </c>
    </row>
    <row r="261" spans="1:9" x14ac:dyDescent="0.35">
      <c r="A261" t="s">
        <v>7914</v>
      </c>
      <c r="B261" t="s">
        <v>6636</v>
      </c>
      <c r="C261" t="s">
        <v>7915</v>
      </c>
      <c r="D261" t="s">
        <v>7916</v>
      </c>
      <c r="E261" t="s">
        <v>7917</v>
      </c>
      <c r="H261" t="s">
        <v>7918</v>
      </c>
      <c r="I261" t="s">
        <v>7915</v>
      </c>
    </row>
    <row r="262" spans="1:9" x14ac:dyDescent="0.35">
      <c r="A262" t="s">
        <v>7919</v>
      </c>
      <c r="B262" t="s">
        <v>7092</v>
      </c>
      <c r="C262" t="s">
        <v>7920</v>
      </c>
      <c r="D262" t="s">
        <v>7921</v>
      </c>
      <c r="E262" t="s">
        <v>7922</v>
      </c>
      <c r="H262" t="s">
        <v>7923</v>
      </c>
      <c r="I262" t="s">
        <v>7920</v>
      </c>
    </row>
    <row r="263" spans="1:9" x14ac:dyDescent="0.35">
      <c r="A263" t="s">
        <v>7924</v>
      </c>
      <c r="B263" t="s">
        <v>7092</v>
      </c>
      <c r="C263" t="s">
        <v>7925</v>
      </c>
      <c r="D263" t="s">
        <v>7926</v>
      </c>
      <c r="E263" t="s">
        <v>7927</v>
      </c>
      <c r="F263">
        <v>65015100</v>
      </c>
      <c r="G263">
        <v>65015110</v>
      </c>
      <c r="I263" t="s">
        <v>7925</v>
      </c>
    </row>
    <row r="264" spans="1:9" x14ac:dyDescent="0.35">
      <c r="A264" t="s">
        <v>7928</v>
      </c>
      <c r="B264" t="s">
        <v>7092</v>
      </c>
      <c r="C264" t="s">
        <v>7929</v>
      </c>
      <c r="D264" t="s">
        <v>7930</v>
      </c>
      <c r="E264" t="s">
        <v>7931</v>
      </c>
      <c r="H264" t="s">
        <v>7932</v>
      </c>
      <c r="I264" t="s">
        <v>7929</v>
      </c>
    </row>
    <row r="265" spans="1:9" x14ac:dyDescent="0.35">
      <c r="A265" t="s">
        <v>7933</v>
      </c>
      <c r="B265" t="s">
        <v>7397</v>
      </c>
      <c r="C265" t="s">
        <v>7934</v>
      </c>
      <c r="D265" t="s">
        <v>7935</v>
      </c>
      <c r="E265" t="s">
        <v>7936</v>
      </c>
      <c r="H265" t="s">
        <v>7937</v>
      </c>
      <c r="I265" t="s">
        <v>7934</v>
      </c>
    </row>
    <row r="266" spans="1:9" x14ac:dyDescent="0.35">
      <c r="A266" t="s">
        <v>7938</v>
      </c>
      <c r="B266" t="s">
        <v>6703</v>
      </c>
      <c r="C266" t="s">
        <v>7939</v>
      </c>
      <c r="D266" t="s">
        <v>7940</v>
      </c>
      <c r="E266" t="s">
        <v>7941</v>
      </c>
      <c r="F266">
        <v>67418885</v>
      </c>
      <c r="G266">
        <v>67469989</v>
      </c>
      <c r="I266" t="s">
        <v>7939</v>
      </c>
    </row>
    <row r="267" spans="1:9" x14ac:dyDescent="0.35">
      <c r="A267" t="s">
        <v>7942</v>
      </c>
      <c r="B267" t="s">
        <v>6636</v>
      </c>
      <c r="C267" t="s">
        <v>7943</v>
      </c>
      <c r="D267" t="s">
        <v>7944</v>
      </c>
      <c r="E267" t="s">
        <v>7945</v>
      </c>
      <c r="F267" t="s">
        <v>7946</v>
      </c>
      <c r="G267" t="s">
        <v>7947</v>
      </c>
      <c r="H267" t="s">
        <v>7948</v>
      </c>
      <c r="I267" t="s">
        <v>7943</v>
      </c>
    </row>
    <row r="268" spans="1:9" x14ac:dyDescent="0.35">
      <c r="A268" t="s">
        <v>7949</v>
      </c>
      <c r="B268" t="s">
        <v>6776</v>
      </c>
      <c r="C268" t="s">
        <v>7950</v>
      </c>
      <c r="D268" t="s">
        <v>7951</v>
      </c>
      <c r="E268" t="s">
        <v>7952</v>
      </c>
      <c r="H268" t="s">
        <v>7953</v>
      </c>
      <c r="I268" t="s">
        <v>7950</v>
      </c>
    </row>
    <row r="269" spans="1:9" x14ac:dyDescent="0.35">
      <c r="A269" t="s">
        <v>7954</v>
      </c>
      <c r="B269" t="s">
        <v>7397</v>
      </c>
      <c r="C269" t="s">
        <v>7955</v>
      </c>
      <c r="D269" t="s">
        <v>7083</v>
      </c>
      <c r="E269" t="s">
        <v>7084</v>
      </c>
      <c r="F269" t="s">
        <v>7085</v>
      </c>
      <c r="G269" t="s">
        <v>7086</v>
      </c>
      <c r="H269" t="s">
        <v>7956</v>
      </c>
      <c r="I269" t="s">
        <v>7955</v>
      </c>
    </row>
    <row r="270" spans="1:9" x14ac:dyDescent="0.35">
      <c r="A270" t="s">
        <v>7957</v>
      </c>
      <c r="B270" t="s">
        <v>7092</v>
      </c>
      <c r="C270" t="s">
        <v>7958</v>
      </c>
      <c r="D270" t="s">
        <v>7959</v>
      </c>
      <c r="E270" t="s">
        <v>7960</v>
      </c>
      <c r="H270" t="s">
        <v>7961</v>
      </c>
      <c r="I270" t="s">
        <v>7958</v>
      </c>
    </row>
    <row r="271" spans="1:9" x14ac:dyDescent="0.35">
      <c r="A271" t="s">
        <v>7962</v>
      </c>
      <c r="B271" t="s">
        <v>7092</v>
      </c>
      <c r="C271" t="s">
        <v>7963</v>
      </c>
      <c r="D271" t="s">
        <v>7964</v>
      </c>
      <c r="E271" t="s">
        <v>7965</v>
      </c>
      <c r="F271">
        <v>68799255</v>
      </c>
      <c r="G271">
        <v>68621506</v>
      </c>
      <c r="H271" t="s">
        <v>7966</v>
      </c>
      <c r="I271" t="s">
        <v>7963</v>
      </c>
    </row>
    <row r="272" spans="1:9" x14ac:dyDescent="0.35">
      <c r="A272" t="s">
        <v>7967</v>
      </c>
      <c r="B272" t="s">
        <v>6636</v>
      </c>
      <c r="C272" t="s">
        <v>7968</v>
      </c>
      <c r="D272" t="s">
        <v>7969</v>
      </c>
      <c r="E272" t="s">
        <v>7970</v>
      </c>
      <c r="H272" t="s">
        <v>7971</v>
      </c>
      <c r="I272" t="s">
        <v>7968</v>
      </c>
    </row>
    <row r="273" spans="1:9" x14ac:dyDescent="0.35">
      <c r="A273" t="s">
        <v>7972</v>
      </c>
      <c r="B273" t="s">
        <v>6776</v>
      </c>
      <c r="C273" t="s">
        <v>7973</v>
      </c>
      <c r="D273" t="s">
        <v>7974</v>
      </c>
      <c r="E273" t="s">
        <v>7975</v>
      </c>
      <c r="H273" t="s">
        <v>7976</v>
      </c>
      <c r="I273" t="s">
        <v>7973</v>
      </c>
    </row>
    <row r="274" spans="1:9" x14ac:dyDescent="0.35">
      <c r="A274" t="s">
        <v>7977</v>
      </c>
      <c r="B274" t="s">
        <v>6636</v>
      </c>
      <c r="C274" t="s">
        <v>7978</v>
      </c>
      <c r="D274" t="s">
        <v>7979</v>
      </c>
      <c r="E274" t="s">
        <v>7980</v>
      </c>
      <c r="H274" t="s">
        <v>7981</v>
      </c>
      <c r="I274" t="s">
        <v>7978</v>
      </c>
    </row>
    <row r="275" spans="1:9" x14ac:dyDescent="0.35">
      <c r="A275" t="s">
        <v>7982</v>
      </c>
      <c r="B275" t="s">
        <v>7397</v>
      </c>
      <c r="C275" t="s">
        <v>7983</v>
      </c>
      <c r="D275" t="s">
        <v>7984</v>
      </c>
      <c r="E275" t="s">
        <v>7985</v>
      </c>
      <c r="H275" t="s">
        <v>7986</v>
      </c>
      <c r="I275" t="s">
        <v>7983</v>
      </c>
    </row>
    <row r="276" spans="1:9" x14ac:dyDescent="0.35">
      <c r="A276" t="s">
        <v>7987</v>
      </c>
      <c r="B276" t="s">
        <v>6776</v>
      </c>
      <c r="C276" t="s">
        <v>7988</v>
      </c>
      <c r="D276" t="s">
        <v>7989</v>
      </c>
      <c r="E276" t="s">
        <v>7990</v>
      </c>
      <c r="H276" t="s">
        <v>7991</v>
      </c>
      <c r="I276" t="s">
        <v>7988</v>
      </c>
    </row>
    <row r="277" spans="1:9" x14ac:dyDescent="0.35">
      <c r="A277" t="s">
        <v>1899</v>
      </c>
      <c r="B277" t="s">
        <v>7092</v>
      </c>
      <c r="C277" t="s">
        <v>7992</v>
      </c>
      <c r="D277" t="s">
        <v>7993</v>
      </c>
      <c r="E277" t="s">
        <v>7994</v>
      </c>
      <c r="F277">
        <v>648210000</v>
      </c>
      <c r="G277">
        <v>67582606</v>
      </c>
      <c r="I277" t="s">
        <v>7992</v>
      </c>
    </row>
    <row r="278" spans="1:9" x14ac:dyDescent="0.35">
      <c r="A278" t="s">
        <v>7995</v>
      </c>
      <c r="B278" t="s">
        <v>7092</v>
      </c>
      <c r="C278" t="s">
        <v>7996</v>
      </c>
      <c r="D278" t="s">
        <v>7997</v>
      </c>
      <c r="E278" t="s">
        <v>7998</v>
      </c>
      <c r="H278" t="s">
        <v>7999</v>
      </c>
      <c r="I278" t="s">
        <v>7996</v>
      </c>
    </row>
    <row r="279" spans="1:9" x14ac:dyDescent="0.35">
      <c r="A279" t="s">
        <v>8000</v>
      </c>
      <c r="B279" t="s">
        <v>7092</v>
      </c>
      <c r="C279" t="s">
        <v>8001</v>
      </c>
      <c r="D279" t="s">
        <v>8002</v>
      </c>
      <c r="E279" t="s">
        <v>8003</v>
      </c>
      <c r="H279" t="s">
        <v>8004</v>
      </c>
      <c r="I279" t="s">
        <v>8001</v>
      </c>
    </row>
    <row r="280" spans="1:9" x14ac:dyDescent="0.35">
      <c r="A280" t="s">
        <v>8005</v>
      </c>
      <c r="B280" t="s">
        <v>7092</v>
      </c>
      <c r="C280" t="s">
        <v>8006</v>
      </c>
      <c r="D280" t="s">
        <v>8007</v>
      </c>
      <c r="E280" t="s">
        <v>8008</v>
      </c>
      <c r="H280" t="s">
        <v>8009</v>
      </c>
      <c r="I280" t="s">
        <v>8006</v>
      </c>
    </row>
    <row r="281" spans="1:9" x14ac:dyDescent="0.35">
      <c r="A281" t="s">
        <v>8010</v>
      </c>
      <c r="B281" t="s">
        <v>7397</v>
      </c>
      <c r="C281" t="s">
        <v>8011</v>
      </c>
      <c r="D281" t="s">
        <v>8012</v>
      </c>
      <c r="E281" t="s">
        <v>8013</v>
      </c>
      <c r="F281">
        <v>65610010</v>
      </c>
      <c r="G281">
        <v>65610020</v>
      </c>
      <c r="H281" t="s">
        <v>8014</v>
      </c>
      <c r="I281" t="s">
        <v>8011</v>
      </c>
    </row>
    <row r="282" spans="1:9" x14ac:dyDescent="0.35">
      <c r="A282" t="s">
        <v>8015</v>
      </c>
      <c r="B282" t="s">
        <v>6724</v>
      </c>
      <c r="C282" t="s">
        <v>8016</v>
      </c>
      <c r="D282" t="s">
        <v>8017</v>
      </c>
      <c r="E282" t="s">
        <v>8018</v>
      </c>
      <c r="F282" t="s">
        <v>8019</v>
      </c>
      <c r="H282" t="s">
        <v>8020</v>
      </c>
      <c r="I282" t="s">
        <v>8016</v>
      </c>
    </row>
    <row r="283" spans="1:9" x14ac:dyDescent="0.35">
      <c r="A283" t="s">
        <v>8021</v>
      </c>
      <c r="B283" t="s">
        <v>7397</v>
      </c>
      <c r="C283" t="s">
        <v>8022</v>
      </c>
      <c r="D283" t="s">
        <v>8023</v>
      </c>
      <c r="E283" t="s">
        <v>8024</v>
      </c>
      <c r="H283" t="s">
        <v>8025</v>
      </c>
      <c r="I283" t="s">
        <v>8022</v>
      </c>
    </row>
    <row r="284" spans="1:9" x14ac:dyDescent="0.35">
      <c r="A284" t="s">
        <v>8026</v>
      </c>
      <c r="B284" t="s">
        <v>6776</v>
      </c>
      <c r="C284" t="s">
        <v>8027</v>
      </c>
      <c r="D284" t="s">
        <v>8028</v>
      </c>
      <c r="E284" t="s">
        <v>8029</v>
      </c>
      <c r="H284" t="s">
        <v>8030</v>
      </c>
      <c r="I284" t="s">
        <v>8027</v>
      </c>
    </row>
    <row r="285" spans="1:9" x14ac:dyDescent="0.35">
      <c r="A285" t="s">
        <v>8031</v>
      </c>
      <c r="B285" t="s">
        <v>6776</v>
      </c>
      <c r="C285" t="s">
        <v>8032</v>
      </c>
      <c r="D285" t="s">
        <v>8033</v>
      </c>
      <c r="E285" t="s">
        <v>8034</v>
      </c>
      <c r="H285" t="s">
        <v>8035</v>
      </c>
      <c r="I285" t="s">
        <v>8032</v>
      </c>
    </row>
    <row r="286" spans="1:9" x14ac:dyDescent="0.35">
      <c r="A286" t="s">
        <v>8036</v>
      </c>
      <c r="B286" t="s">
        <v>6636</v>
      </c>
      <c r="C286" t="s">
        <v>8037</v>
      </c>
      <c r="D286" t="s">
        <v>8038</v>
      </c>
      <c r="E286" t="s">
        <v>8039</v>
      </c>
      <c r="H286" t="s">
        <v>8040</v>
      </c>
      <c r="I286" t="s">
        <v>8037</v>
      </c>
    </row>
    <row r="287" spans="1:9" x14ac:dyDescent="0.35">
      <c r="A287" t="s">
        <v>8041</v>
      </c>
      <c r="B287" t="s">
        <v>6724</v>
      </c>
      <c r="C287" t="s">
        <v>8042</v>
      </c>
      <c r="D287" t="s">
        <v>8043</v>
      </c>
      <c r="E287" t="s">
        <v>8044</v>
      </c>
      <c r="F287">
        <v>3108619085</v>
      </c>
      <c r="G287">
        <v>3105336077</v>
      </c>
      <c r="H287" t="s">
        <v>8045</v>
      </c>
      <c r="I287" t="s">
        <v>8042</v>
      </c>
    </row>
    <row r="288" spans="1:9" x14ac:dyDescent="0.35">
      <c r="A288" t="s">
        <v>8046</v>
      </c>
      <c r="B288" t="s">
        <v>7397</v>
      </c>
      <c r="C288" t="s">
        <v>8047</v>
      </c>
      <c r="D288" t="s">
        <v>8048</v>
      </c>
      <c r="E288" t="s">
        <v>8049</v>
      </c>
      <c r="F288">
        <v>62959505</v>
      </c>
      <c r="G288">
        <v>62949505</v>
      </c>
      <c r="I288" t="s">
        <v>8047</v>
      </c>
    </row>
    <row r="289" spans="1:9" x14ac:dyDescent="0.35">
      <c r="A289" t="s">
        <v>8050</v>
      </c>
      <c r="B289" t="s">
        <v>6703</v>
      </c>
      <c r="C289" t="s">
        <v>8051</v>
      </c>
      <c r="D289" t="s">
        <v>8052</v>
      </c>
      <c r="E289" t="s">
        <v>8053</v>
      </c>
      <c r="F289" t="s">
        <v>8054</v>
      </c>
      <c r="G289" t="s">
        <v>8055</v>
      </c>
      <c r="H289" t="s">
        <v>8056</v>
      </c>
      <c r="I289" t="s">
        <v>8051</v>
      </c>
    </row>
    <row r="290" spans="1:9" x14ac:dyDescent="0.35">
      <c r="A290" t="s">
        <v>8057</v>
      </c>
      <c r="B290" t="s">
        <v>7397</v>
      </c>
      <c r="C290" t="s">
        <v>8058</v>
      </c>
      <c r="D290" t="s">
        <v>8059</v>
      </c>
      <c r="E290" t="s">
        <v>8060</v>
      </c>
      <c r="F290">
        <v>65428861</v>
      </c>
      <c r="G290">
        <v>64528892</v>
      </c>
      <c r="I290" t="s">
        <v>8058</v>
      </c>
    </row>
    <row r="291" spans="1:9" x14ac:dyDescent="0.35">
      <c r="A291" t="s">
        <v>8061</v>
      </c>
      <c r="B291" t="s">
        <v>7092</v>
      </c>
      <c r="C291" t="s">
        <v>8062</v>
      </c>
      <c r="D291" t="s">
        <v>8063</v>
      </c>
      <c r="E291" t="s">
        <v>8064</v>
      </c>
      <c r="H291" t="s">
        <v>8065</v>
      </c>
      <c r="I291" t="s">
        <v>8062</v>
      </c>
    </row>
    <row r="292" spans="1:9" x14ac:dyDescent="0.35">
      <c r="A292" t="s">
        <v>8066</v>
      </c>
      <c r="B292" t="s">
        <v>6636</v>
      </c>
      <c r="C292" t="s">
        <v>8067</v>
      </c>
      <c r="D292" t="s">
        <v>8068</v>
      </c>
      <c r="E292" t="s">
        <v>8069</v>
      </c>
      <c r="F292">
        <v>68998500</v>
      </c>
      <c r="H292" t="s">
        <v>8070</v>
      </c>
      <c r="I292" t="s">
        <v>8067</v>
      </c>
    </row>
    <row r="293" spans="1:9" x14ac:dyDescent="0.35">
      <c r="A293" t="s">
        <v>8071</v>
      </c>
      <c r="B293" t="s">
        <v>6636</v>
      </c>
      <c r="C293" t="s">
        <v>8072</v>
      </c>
      <c r="D293" t="s">
        <v>8073</v>
      </c>
      <c r="E293" t="s">
        <v>8074</v>
      </c>
      <c r="H293" t="s">
        <v>8075</v>
      </c>
      <c r="I293" t="s">
        <v>8072</v>
      </c>
    </row>
    <row r="294" spans="1:9" x14ac:dyDescent="0.35">
      <c r="A294" t="s">
        <v>8076</v>
      </c>
      <c r="B294" t="s">
        <v>7092</v>
      </c>
      <c r="C294" t="s">
        <v>8077</v>
      </c>
      <c r="D294" t="s">
        <v>8078</v>
      </c>
      <c r="F294">
        <v>67582119</v>
      </c>
      <c r="G294">
        <v>67532978</v>
      </c>
      <c r="H294" t="s">
        <v>8079</v>
      </c>
      <c r="I294" t="s">
        <v>8077</v>
      </c>
    </row>
    <row r="295" spans="1:9" x14ac:dyDescent="0.35">
      <c r="A295" t="s">
        <v>8080</v>
      </c>
      <c r="B295" t="s">
        <v>7397</v>
      </c>
      <c r="C295" t="s">
        <v>8081</v>
      </c>
      <c r="D295" t="s">
        <v>8082</v>
      </c>
      <c r="E295" t="s">
        <v>8083</v>
      </c>
      <c r="F295">
        <v>68625233</v>
      </c>
      <c r="G295">
        <v>68625211</v>
      </c>
      <c r="I295" t="s">
        <v>8081</v>
      </c>
    </row>
    <row r="296" spans="1:9" x14ac:dyDescent="0.35">
      <c r="A296" t="s">
        <v>8084</v>
      </c>
      <c r="B296" t="s">
        <v>7397</v>
      </c>
      <c r="C296" t="s">
        <v>8085</v>
      </c>
      <c r="D296" t="s">
        <v>8086</v>
      </c>
      <c r="E296" t="s">
        <v>8087</v>
      </c>
      <c r="I296" t="s">
        <v>8085</v>
      </c>
    </row>
    <row r="297" spans="1:9" x14ac:dyDescent="0.35">
      <c r="A297" t="s">
        <v>8088</v>
      </c>
      <c r="B297" t="s">
        <v>6636</v>
      </c>
      <c r="C297" t="s">
        <v>8089</v>
      </c>
      <c r="D297" t="s">
        <v>8090</v>
      </c>
      <c r="E297" t="s">
        <v>7711</v>
      </c>
      <c r="F297">
        <v>62232017</v>
      </c>
      <c r="I297" t="s">
        <v>8089</v>
      </c>
    </row>
    <row r="298" spans="1:9" x14ac:dyDescent="0.35">
      <c r="A298" t="s">
        <v>8091</v>
      </c>
      <c r="B298" t="s">
        <v>7397</v>
      </c>
      <c r="C298" t="s">
        <v>8092</v>
      </c>
      <c r="D298" t="s">
        <v>8093</v>
      </c>
      <c r="E298" t="s">
        <v>8094</v>
      </c>
      <c r="F298" t="s">
        <v>8095</v>
      </c>
      <c r="G298" t="s">
        <v>8096</v>
      </c>
      <c r="H298" t="s">
        <v>8097</v>
      </c>
      <c r="I298" t="s">
        <v>8092</v>
      </c>
    </row>
    <row r="299" spans="1:9" x14ac:dyDescent="0.35">
      <c r="A299" t="s">
        <v>8098</v>
      </c>
      <c r="B299" t="s">
        <v>6636</v>
      </c>
      <c r="C299" t="s">
        <v>8099</v>
      </c>
      <c r="D299" t="s">
        <v>8100</v>
      </c>
      <c r="E299" t="s">
        <v>8101</v>
      </c>
      <c r="G299" t="s">
        <v>8102</v>
      </c>
      <c r="H299" t="s">
        <v>8103</v>
      </c>
      <c r="I299" t="s">
        <v>8099</v>
      </c>
    </row>
    <row r="300" spans="1:9" x14ac:dyDescent="0.35">
      <c r="A300" t="s">
        <v>8104</v>
      </c>
      <c r="B300" t="s">
        <v>7092</v>
      </c>
      <c r="C300" t="s">
        <v>8105</v>
      </c>
      <c r="D300" t="s">
        <v>8106</v>
      </c>
      <c r="E300" t="s">
        <v>8107</v>
      </c>
      <c r="H300" t="s">
        <v>8108</v>
      </c>
      <c r="I300" t="s">
        <v>8105</v>
      </c>
    </row>
    <row r="301" spans="1:9" x14ac:dyDescent="0.35">
      <c r="A301" t="s">
        <v>8109</v>
      </c>
      <c r="B301" t="s">
        <v>6724</v>
      </c>
      <c r="C301" t="s">
        <v>8110</v>
      </c>
      <c r="D301" t="s">
        <v>8111</v>
      </c>
      <c r="E301" t="s">
        <v>8112</v>
      </c>
      <c r="G301">
        <v>67633885</v>
      </c>
      <c r="H301" t="s">
        <v>8113</v>
      </c>
      <c r="I301" t="s">
        <v>8110</v>
      </c>
    </row>
    <row r="302" spans="1:9" x14ac:dyDescent="0.35">
      <c r="A302" t="s">
        <v>8114</v>
      </c>
      <c r="B302" t="s">
        <v>6636</v>
      </c>
      <c r="C302" t="s">
        <v>8115</v>
      </c>
      <c r="D302" t="s">
        <v>8116</v>
      </c>
      <c r="E302" t="s">
        <v>8117</v>
      </c>
      <c r="H302" t="s">
        <v>8118</v>
      </c>
      <c r="I302" t="s">
        <v>8115</v>
      </c>
    </row>
    <row r="303" spans="1:9" x14ac:dyDescent="0.35">
      <c r="A303" t="s">
        <v>8119</v>
      </c>
      <c r="B303" t="s">
        <v>6636</v>
      </c>
      <c r="C303" t="s">
        <v>8120</v>
      </c>
      <c r="D303" t="s">
        <v>8121</v>
      </c>
      <c r="E303" t="s">
        <v>8122</v>
      </c>
      <c r="F303" t="s">
        <v>8123</v>
      </c>
      <c r="H303" t="s">
        <v>8124</v>
      </c>
      <c r="I303" t="s">
        <v>8120</v>
      </c>
    </row>
    <row r="304" spans="1:9" x14ac:dyDescent="0.35">
      <c r="A304" t="s">
        <v>8125</v>
      </c>
      <c r="B304" t="s">
        <v>6703</v>
      </c>
      <c r="C304" t="s">
        <v>8126</v>
      </c>
      <c r="D304" t="s">
        <v>8127</v>
      </c>
      <c r="E304" t="s">
        <v>8128</v>
      </c>
      <c r="H304" t="s">
        <v>8129</v>
      </c>
      <c r="I304" t="s">
        <v>8126</v>
      </c>
    </row>
    <row r="305" spans="1:9" x14ac:dyDescent="0.35">
      <c r="A305" t="s">
        <v>8130</v>
      </c>
      <c r="B305" t="s">
        <v>6703</v>
      </c>
      <c r="C305" t="s">
        <v>8131</v>
      </c>
      <c r="D305" t="s">
        <v>8132</v>
      </c>
      <c r="E305" t="s">
        <v>8133</v>
      </c>
      <c r="F305">
        <v>67770246</v>
      </c>
      <c r="H305" t="s">
        <v>8134</v>
      </c>
      <c r="I305" t="s">
        <v>8131</v>
      </c>
    </row>
    <row r="306" spans="1:9" x14ac:dyDescent="0.35">
      <c r="A306" t="s">
        <v>8135</v>
      </c>
      <c r="B306" t="s">
        <v>6776</v>
      </c>
      <c r="C306" t="s">
        <v>8136</v>
      </c>
      <c r="D306" t="s">
        <v>8137</v>
      </c>
      <c r="E306" t="s">
        <v>8138</v>
      </c>
      <c r="H306" t="s">
        <v>8139</v>
      </c>
      <c r="I306" t="s">
        <v>8136</v>
      </c>
    </row>
    <row r="307" spans="1:9" x14ac:dyDescent="0.35">
      <c r="A307" t="s">
        <v>8140</v>
      </c>
      <c r="B307" t="s">
        <v>7397</v>
      </c>
      <c r="C307">
        <v>1818</v>
      </c>
      <c r="D307" t="s">
        <v>8141</v>
      </c>
      <c r="E307" t="s">
        <v>8142</v>
      </c>
      <c r="H307" t="s">
        <v>8143</v>
      </c>
      <c r="I307">
        <v>1818</v>
      </c>
    </row>
    <row r="308" spans="1:9" x14ac:dyDescent="0.35">
      <c r="A308" t="s">
        <v>8144</v>
      </c>
      <c r="B308" t="s">
        <v>6724</v>
      </c>
      <c r="C308" t="s">
        <v>8145</v>
      </c>
      <c r="D308" t="s">
        <v>8146</v>
      </c>
      <c r="E308" t="s">
        <v>8147</v>
      </c>
      <c r="F308">
        <v>67564115</v>
      </c>
      <c r="G308">
        <v>62570205</v>
      </c>
      <c r="H308" t="s">
        <v>8148</v>
      </c>
      <c r="I308" t="s">
        <v>8145</v>
      </c>
    </row>
    <row r="309" spans="1:9" x14ac:dyDescent="0.35">
      <c r="A309" t="s">
        <v>8149</v>
      </c>
      <c r="B309" t="s">
        <v>6724</v>
      </c>
      <c r="C309" t="s">
        <v>8150</v>
      </c>
      <c r="D309" t="s">
        <v>8151</v>
      </c>
      <c r="E309" t="s">
        <v>8152</v>
      </c>
      <c r="H309" t="s">
        <v>8153</v>
      </c>
      <c r="I309" t="s">
        <v>8150</v>
      </c>
    </row>
    <row r="310" spans="1:9" x14ac:dyDescent="0.35">
      <c r="A310" t="s">
        <v>5146</v>
      </c>
      <c r="B310" t="s">
        <v>6724</v>
      </c>
      <c r="C310" t="s">
        <v>8154</v>
      </c>
      <c r="D310" t="s">
        <v>8155</v>
      </c>
      <c r="E310" t="s">
        <v>8156</v>
      </c>
      <c r="F310">
        <v>67911575</v>
      </c>
      <c r="G310">
        <v>63622748</v>
      </c>
      <c r="H310" t="s">
        <v>8157</v>
      </c>
      <c r="I310" t="s">
        <v>8154</v>
      </c>
    </row>
    <row r="311" spans="1:9" x14ac:dyDescent="0.35">
      <c r="A311" t="s">
        <v>8158</v>
      </c>
      <c r="B311" t="s">
        <v>7092</v>
      </c>
      <c r="C311" t="s">
        <v>8159</v>
      </c>
      <c r="D311" t="s">
        <v>8160</v>
      </c>
      <c r="E311" t="s">
        <v>8161</v>
      </c>
      <c r="F311">
        <v>68722920</v>
      </c>
      <c r="G311">
        <v>68722921</v>
      </c>
      <c r="H311" t="s">
        <v>8162</v>
      </c>
      <c r="I311" t="s">
        <v>8159</v>
      </c>
    </row>
    <row r="312" spans="1:9" x14ac:dyDescent="0.35">
      <c r="A312" t="s">
        <v>8163</v>
      </c>
      <c r="B312" t="s">
        <v>7397</v>
      </c>
      <c r="C312" t="s">
        <v>8164</v>
      </c>
      <c r="D312" t="s">
        <v>8165</v>
      </c>
      <c r="E312" t="s">
        <v>8166</v>
      </c>
      <c r="F312" t="s">
        <v>8167</v>
      </c>
      <c r="G312" t="s">
        <v>8168</v>
      </c>
      <c r="H312" t="s">
        <v>8169</v>
      </c>
      <c r="I312" t="s">
        <v>8164</v>
      </c>
    </row>
    <row r="313" spans="1:9" x14ac:dyDescent="0.35">
      <c r="A313" t="s">
        <v>8170</v>
      </c>
      <c r="B313" t="s">
        <v>6703</v>
      </c>
      <c r="C313" t="s">
        <v>8171</v>
      </c>
      <c r="D313" t="s">
        <v>8172</v>
      </c>
      <c r="E313" t="s">
        <v>6652</v>
      </c>
      <c r="H313" t="s">
        <v>8173</v>
      </c>
      <c r="I313" t="s">
        <v>8171</v>
      </c>
    </row>
    <row r="314" spans="1:9" x14ac:dyDescent="0.35">
      <c r="A314" t="s">
        <v>8174</v>
      </c>
      <c r="B314" t="s">
        <v>7397</v>
      </c>
      <c r="C314" t="s">
        <v>8175</v>
      </c>
      <c r="D314" t="s">
        <v>8176</v>
      </c>
      <c r="E314" t="s">
        <v>8177</v>
      </c>
      <c r="F314">
        <v>66361308</v>
      </c>
      <c r="G314">
        <v>66361382</v>
      </c>
      <c r="I314" t="s">
        <v>8175</v>
      </c>
    </row>
    <row r="315" spans="1:9" x14ac:dyDescent="0.35">
      <c r="A315" t="s">
        <v>1480</v>
      </c>
      <c r="B315" t="s">
        <v>6724</v>
      </c>
      <c r="C315" t="s">
        <v>8178</v>
      </c>
    </row>
    <row r="316" spans="1:9" x14ac:dyDescent="0.35">
      <c r="B316" t="s">
        <v>8179</v>
      </c>
      <c r="C316" t="s">
        <v>8180</v>
      </c>
      <c r="D316">
        <v>67415800</v>
      </c>
      <c r="E316">
        <v>67413935</v>
      </c>
      <c r="F316" t="s">
        <v>8181</v>
      </c>
      <c r="G316" t="s">
        <v>8178</v>
      </c>
    </row>
    <row r="318" spans="1:9" x14ac:dyDescent="0.35">
      <c r="A318" t="s">
        <v>8182</v>
      </c>
      <c r="B318" t="s">
        <v>6724</v>
      </c>
      <c r="C318" t="s">
        <v>8183</v>
      </c>
      <c r="D318" t="s">
        <v>8184</v>
      </c>
      <c r="E318" t="s">
        <v>8185</v>
      </c>
      <c r="F318" t="s">
        <v>8186</v>
      </c>
      <c r="G318" t="s">
        <v>8187</v>
      </c>
      <c r="H318" t="s">
        <v>8188</v>
      </c>
      <c r="I318" t="s">
        <v>8183</v>
      </c>
    </row>
    <row r="319" spans="1:9" x14ac:dyDescent="0.35">
      <c r="A319" t="s">
        <v>8189</v>
      </c>
      <c r="B319" t="s">
        <v>7092</v>
      </c>
      <c r="C319" t="s">
        <v>8190</v>
      </c>
      <c r="D319" t="s">
        <v>8191</v>
      </c>
      <c r="E319" t="s">
        <v>8192</v>
      </c>
      <c r="F319" t="s">
        <v>8193</v>
      </c>
      <c r="G319" t="s">
        <v>8194</v>
      </c>
      <c r="H319" t="s">
        <v>8195</v>
      </c>
      <c r="I319" t="s">
        <v>8190</v>
      </c>
    </row>
    <row r="320" spans="1:9" x14ac:dyDescent="0.35">
      <c r="A320" t="s">
        <v>8196</v>
      </c>
      <c r="B320" t="s">
        <v>7397</v>
      </c>
      <c r="C320" t="s">
        <v>8197</v>
      </c>
      <c r="D320" t="s">
        <v>8198</v>
      </c>
      <c r="E320" t="s">
        <v>8199</v>
      </c>
      <c r="F320">
        <v>67444333</v>
      </c>
      <c r="G320">
        <v>67444743</v>
      </c>
      <c r="I320" t="s">
        <v>8197</v>
      </c>
    </row>
    <row r="321" spans="1:9" x14ac:dyDescent="0.35">
      <c r="A321" t="s">
        <v>8200</v>
      </c>
      <c r="B321" t="s">
        <v>6703</v>
      </c>
      <c r="C321" t="s">
        <v>8201</v>
      </c>
      <c r="D321" t="s">
        <v>8202</v>
      </c>
      <c r="E321" t="s">
        <v>8203</v>
      </c>
      <c r="F321">
        <v>67520290</v>
      </c>
      <c r="G321">
        <v>67526109</v>
      </c>
      <c r="H321" t="s">
        <v>8204</v>
      </c>
      <c r="I321" t="s">
        <v>8201</v>
      </c>
    </row>
    <row r="322" spans="1:9" x14ac:dyDescent="0.35">
      <c r="A322" t="s">
        <v>8205</v>
      </c>
      <c r="B322" t="s">
        <v>6703</v>
      </c>
      <c r="C322" t="s">
        <v>8206</v>
      </c>
      <c r="D322" t="s">
        <v>8207</v>
      </c>
      <c r="E322" t="s">
        <v>8208</v>
      </c>
      <c r="F322" t="s">
        <v>8209</v>
      </c>
      <c r="H322" t="s">
        <v>8210</v>
      </c>
      <c r="I322" t="s">
        <v>8206</v>
      </c>
    </row>
    <row r="323" spans="1:9" x14ac:dyDescent="0.35">
      <c r="A323" t="s">
        <v>8211</v>
      </c>
      <c r="B323" t="s">
        <v>6724</v>
      </c>
      <c r="C323" t="s">
        <v>8212</v>
      </c>
      <c r="D323" t="s">
        <v>8033</v>
      </c>
      <c r="E323" t="s">
        <v>8213</v>
      </c>
      <c r="H323" t="s">
        <v>8214</v>
      </c>
      <c r="I323" t="s">
        <v>8212</v>
      </c>
    </row>
    <row r="324" spans="1:9" x14ac:dyDescent="0.35">
      <c r="A324" t="s">
        <v>8215</v>
      </c>
      <c r="B324" t="s">
        <v>6724</v>
      </c>
      <c r="C324" t="s">
        <v>8216</v>
      </c>
      <c r="D324" t="s">
        <v>8217</v>
      </c>
      <c r="E324" t="s">
        <v>8218</v>
      </c>
      <c r="F324">
        <v>65427723</v>
      </c>
      <c r="G324">
        <v>65422060</v>
      </c>
      <c r="H324" t="s">
        <v>8219</v>
      </c>
      <c r="I324" t="s">
        <v>8216</v>
      </c>
    </row>
    <row r="325" spans="1:9" x14ac:dyDescent="0.35">
      <c r="A325" t="s">
        <v>8220</v>
      </c>
      <c r="B325" t="s">
        <v>6724</v>
      </c>
      <c r="C325" t="s">
        <v>8221</v>
      </c>
      <c r="D325" t="s">
        <v>8222</v>
      </c>
      <c r="E325" t="s">
        <v>8223</v>
      </c>
      <c r="H325" t="s">
        <v>8224</v>
      </c>
      <c r="I325" t="s">
        <v>8221</v>
      </c>
    </row>
    <row r="326" spans="1:9" x14ac:dyDescent="0.35">
      <c r="A326" t="s">
        <v>8225</v>
      </c>
      <c r="B326" t="s">
        <v>7648</v>
      </c>
      <c r="C326" t="s">
        <v>8226</v>
      </c>
      <c r="D326" t="s">
        <v>8227</v>
      </c>
      <c r="E326" t="s">
        <v>8228</v>
      </c>
      <c r="F326">
        <v>63090728</v>
      </c>
      <c r="H326" t="s">
        <v>8229</v>
      </c>
      <c r="I326" t="s">
        <v>8226</v>
      </c>
    </row>
    <row r="327" spans="1:9" x14ac:dyDescent="0.35">
      <c r="A327" t="s">
        <v>8230</v>
      </c>
      <c r="B327" t="s">
        <v>6724</v>
      </c>
      <c r="C327" t="s">
        <v>8231</v>
      </c>
      <c r="D327" t="s">
        <v>8232</v>
      </c>
      <c r="E327" t="s">
        <v>6652</v>
      </c>
      <c r="F327">
        <v>68734001</v>
      </c>
      <c r="G327">
        <v>68734002</v>
      </c>
      <c r="H327" t="s">
        <v>8233</v>
      </c>
      <c r="I327" t="s">
        <v>8231</v>
      </c>
    </row>
    <row r="328" spans="1:9" x14ac:dyDescent="0.35">
      <c r="A328" t="s">
        <v>8234</v>
      </c>
      <c r="B328" t="s">
        <v>6703</v>
      </c>
      <c r="C328" t="s">
        <v>8235</v>
      </c>
      <c r="D328" t="s">
        <v>8236</v>
      </c>
      <c r="E328" t="s">
        <v>8237</v>
      </c>
      <c r="F328">
        <v>63541650</v>
      </c>
      <c r="G328">
        <v>63544595</v>
      </c>
      <c r="H328" t="s">
        <v>8238</v>
      </c>
      <c r="I328" t="s">
        <v>8235</v>
      </c>
    </row>
    <row r="329" spans="1:9" x14ac:dyDescent="0.35">
      <c r="A329" t="s">
        <v>8239</v>
      </c>
      <c r="B329" t="s">
        <v>6703</v>
      </c>
      <c r="C329" t="s">
        <v>8240</v>
      </c>
      <c r="D329" t="s">
        <v>8241</v>
      </c>
      <c r="E329" t="s">
        <v>8242</v>
      </c>
      <c r="I329" t="s">
        <v>8240</v>
      </c>
    </row>
    <row r="330" spans="1:9" x14ac:dyDescent="0.35">
      <c r="A330" t="s">
        <v>8243</v>
      </c>
      <c r="B330" t="s">
        <v>7648</v>
      </c>
      <c r="C330" t="s">
        <v>8244</v>
      </c>
      <c r="D330" t="s">
        <v>8245</v>
      </c>
      <c r="E330" t="s">
        <v>8246</v>
      </c>
      <c r="H330" t="s">
        <v>8247</v>
      </c>
      <c r="I330" t="s">
        <v>8244</v>
      </c>
    </row>
    <row r="331" spans="1:9" x14ac:dyDescent="0.35">
      <c r="A331" t="s">
        <v>8248</v>
      </c>
      <c r="B331" t="s">
        <v>7092</v>
      </c>
      <c r="C331" t="s">
        <v>8249</v>
      </c>
      <c r="D331" t="s">
        <v>8250</v>
      </c>
      <c r="E331" t="s">
        <v>8251</v>
      </c>
      <c r="F331" t="s">
        <v>8252</v>
      </c>
      <c r="G331" t="s">
        <v>8253</v>
      </c>
      <c r="H331" t="s">
        <v>8254</v>
      </c>
      <c r="I331" t="s">
        <v>8249</v>
      </c>
    </row>
    <row r="332" spans="1:9" x14ac:dyDescent="0.35">
      <c r="A332" t="s">
        <v>8255</v>
      </c>
      <c r="B332" t="s">
        <v>7648</v>
      </c>
      <c r="C332" t="s">
        <v>8256</v>
      </c>
      <c r="D332" t="s">
        <v>8128</v>
      </c>
      <c r="E332" t="s">
        <v>8257</v>
      </c>
      <c r="F332">
        <v>68655700</v>
      </c>
      <c r="G332">
        <v>68636550</v>
      </c>
      <c r="H332" t="s">
        <v>8258</v>
      </c>
      <c r="I332" t="s">
        <v>8256</v>
      </c>
    </row>
    <row r="333" spans="1:9" x14ac:dyDescent="0.35">
      <c r="A333" t="s">
        <v>8259</v>
      </c>
      <c r="B333" t="s">
        <v>6703</v>
      </c>
      <c r="C333" t="s">
        <v>8260</v>
      </c>
      <c r="D333" t="s">
        <v>8261</v>
      </c>
      <c r="E333" t="s">
        <v>8262</v>
      </c>
      <c r="H333" t="s">
        <v>8263</v>
      </c>
      <c r="I333" t="s">
        <v>8260</v>
      </c>
    </row>
    <row r="334" spans="1:9" x14ac:dyDescent="0.35">
      <c r="A334" t="s">
        <v>2960</v>
      </c>
      <c r="B334" t="s">
        <v>7648</v>
      </c>
      <c r="C334" t="s">
        <v>8264</v>
      </c>
      <c r="D334" t="s">
        <v>8265</v>
      </c>
      <c r="E334" t="s">
        <v>8266</v>
      </c>
      <c r="H334" t="s">
        <v>8267</v>
      </c>
      <c r="I334" t="s">
        <v>8264</v>
      </c>
    </row>
    <row r="335" spans="1:9" x14ac:dyDescent="0.35">
      <c r="A335" t="s">
        <v>8268</v>
      </c>
      <c r="B335" t="s">
        <v>7648</v>
      </c>
      <c r="C335" t="s">
        <v>8269</v>
      </c>
      <c r="D335" t="s">
        <v>8270</v>
      </c>
      <c r="E335" t="s">
        <v>8271</v>
      </c>
      <c r="F335" t="s">
        <v>8272</v>
      </c>
      <c r="I335" t="s">
        <v>8269</v>
      </c>
    </row>
    <row r="336" spans="1:9" x14ac:dyDescent="0.35">
      <c r="A336" t="s">
        <v>1304</v>
      </c>
      <c r="B336" t="s">
        <v>6703</v>
      </c>
      <c r="C336" t="s">
        <v>8273</v>
      </c>
      <c r="D336" t="s">
        <v>8274</v>
      </c>
      <c r="E336" t="s">
        <v>8275</v>
      </c>
      <c r="G336">
        <v>67437762</v>
      </c>
      <c r="H336" t="s">
        <v>8276</v>
      </c>
      <c r="I336" t="s">
        <v>8273</v>
      </c>
    </row>
    <row r="337" spans="1:9" x14ac:dyDescent="0.35">
      <c r="A337" t="s">
        <v>8277</v>
      </c>
      <c r="B337" t="s">
        <v>7648</v>
      </c>
      <c r="C337" t="s">
        <v>8278</v>
      </c>
      <c r="D337" t="s">
        <v>8279</v>
      </c>
      <c r="E337" t="s">
        <v>8280</v>
      </c>
      <c r="F337" t="s">
        <v>8281</v>
      </c>
      <c r="H337" t="s">
        <v>8282</v>
      </c>
      <c r="I337" t="s">
        <v>8278</v>
      </c>
    </row>
    <row r="338" spans="1:9" x14ac:dyDescent="0.35">
      <c r="A338" t="s">
        <v>8283</v>
      </c>
      <c r="B338" t="s">
        <v>8284</v>
      </c>
      <c r="C338" t="s">
        <v>8285</v>
      </c>
      <c r="D338" t="s">
        <v>8286</v>
      </c>
      <c r="E338" t="s">
        <v>8287</v>
      </c>
      <c r="F338" t="s">
        <v>8288</v>
      </c>
      <c r="G338" t="s">
        <v>8289</v>
      </c>
      <c r="I338" t="s">
        <v>8285</v>
      </c>
    </row>
    <row r="339" spans="1:9" x14ac:dyDescent="0.35">
      <c r="A339" t="s">
        <v>8290</v>
      </c>
      <c r="B339" t="s">
        <v>8284</v>
      </c>
      <c r="C339" t="s">
        <v>8291</v>
      </c>
      <c r="D339" t="s">
        <v>8292</v>
      </c>
      <c r="E339" t="s">
        <v>8293</v>
      </c>
      <c r="F339" t="s">
        <v>8294</v>
      </c>
      <c r="G339" t="s">
        <v>8295</v>
      </c>
      <c r="H339" t="s">
        <v>8296</v>
      </c>
      <c r="I339" t="s">
        <v>8291</v>
      </c>
    </row>
    <row r="340" spans="1:9" x14ac:dyDescent="0.35">
      <c r="A340" t="s">
        <v>8297</v>
      </c>
      <c r="B340" t="s">
        <v>6703</v>
      </c>
      <c r="C340" t="s">
        <v>8298</v>
      </c>
      <c r="D340" t="s">
        <v>8299</v>
      </c>
      <c r="E340" t="s">
        <v>8300</v>
      </c>
      <c r="H340" t="s">
        <v>8301</v>
      </c>
      <c r="I340" t="s">
        <v>8298</v>
      </c>
    </row>
    <row r="341" spans="1:9" x14ac:dyDescent="0.35">
      <c r="A341" t="s">
        <v>8302</v>
      </c>
      <c r="B341" t="s">
        <v>7092</v>
      </c>
      <c r="C341" t="s">
        <v>8303</v>
      </c>
      <c r="D341" t="s">
        <v>8304</v>
      </c>
      <c r="E341" t="s">
        <v>8305</v>
      </c>
      <c r="F341" t="s">
        <v>8306</v>
      </c>
      <c r="H341" t="s">
        <v>8307</v>
      </c>
      <c r="I341" t="s">
        <v>8303</v>
      </c>
    </row>
    <row r="342" spans="1:9" x14ac:dyDescent="0.35">
      <c r="A342" t="s">
        <v>8308</v>
      </c>
      <c r="B342" t="s">
        <v>6703</v>
      </c>
      <c r="C342" t="s">
        <v>8309</v>
      </c>
      <c r="D342" t="s">
        <v>8310</v>
      </c>
      <c r="E342" t="s">
        <v>8311</v>
      </c>
      <c r="H342" t="s">
        <v>8312</v>
      </c>
      <c r="I342" t="s">
        <v>8309</v>
      </c>
    </row>
    <row r="343" spans="1:9" x14ac:dyDescent="0.35">
      <c r="A343" t="s">
        <v>8313</v>
      </c>
      <c r="B343" t="s">
        <v>6703</v>
      </c>
      <c r="C343" t="s">
        <v>8314</v>
      </c>
      <c r="D343" t="s">
        <v>8315</v>
      </c>
      <c r="E343" t="s">
        <v>8316</v>
      </c>
      <c r="I343" t="s">
        <v>8314</v>
      </c>
    </row>
    <row r="344" spans="1:9" x14ac:dyDescent="0.35">
      <c r="A344" t="s">
        <v>8317</v>
      </c>
      <c r="B344" t="s">
        <v>6703</v>
      </c>
      <c r="C344" t="s">
        <v>8318</v>
      </c>
      <c r="D344" t="s">
        <v>8319</v>
      </c>
      <c r="E344" t="s">
        <v>8320</v>
      </c>
      <c r="I344" t="s">
        <v>8318</v>
      </c>
    </row>
    <row r="345" spans="1:9" x14ac:dyDescent="0.35">
      <c r="A345" t="s">
        <v>8321</v>
      </c>
      <c r="B345" t="s">
        <v>7648</v>
      </c>
      <c r="C345" t="s">
        <v>8322</v>
      </c>
      <c r="D345" t="s">
        <v>8323</v>
      </c>
      <c r="E345" t="s">
        <v>8324</v>
      </c>
      <c r="I345" t="s">
        <v>8322</v>
      </c>
    </row>
    <row r="346" spans="1:9" x14ac:dyDescent="0.35">
      <c r="A346" t="s">
        <v>8325</v>
      </c>
      <c r="B346" t="s">
        <v>6703</v>
      </c>
      <c r="C346" t="s">
        <v>8326</v>
      </c>
      <c r="D346" t="s">
        <v>8327</v>
      </c>
      <c r="E346" t="s">
        <v>8328</v>
      </c>
      <c r="I346" t="s">
        <v>8326</v>
      </c>
    </row>
    <row r="347" spans="1:9" x14ac:dyDescent="0.35">
      <c r="A347" t="s">
        <v>8329</v>
      </c>
      <c r="B347" t="s">
        <v>6703</v>
      </c>
      <c r="C347" t="s">
        <v>8330</v>
      </c>
      <c r="D347" t="s">
        <v>8331</v>
      </c>
      <c r="E347" t="s">
        <v>8332</v>
      </c>
      <c r="F347" t="s">
        <v>8333</v>
      </c>
      <c r="I347" t="s">
        <v>8330</v>
      </c>
    </row>
    <row r="348" spans="1:9" x14ac:dyDescent="0.35">
      <c r="A348" t="s">
        <v>8334</v>
      </c>
      <c r="B348" t="s">
        <v>7092</v>
      </c>
      <c r="C348" t="s">
        <v>8335</v>
      </c>
      <c r="D348" t="s">
        <v>8336</v>
      </c>
      <c r="E348" t="s">
        <v>8337</v>
      </c>
      <c r="I348" t="s">
        <v>8335</v>
      </c>
    </row>
    <row r="349" spans="1:9" x14ac:dyDescent="0.35">
      <c r="A349" t="s">
        <v>8338</v>
      </c>
      <c r="B349" t="s">
        <v>7092</v>
      </c>
      <c r="C349" t="s">
        <v>8339</v>
      </c>
      <c r="D349" t="s">
        <v>8340</v>
      </c>
      <c r="E349" t="s">
        <v>8341</v>
      </c>
      <c r="H349" t="s">
        <v>8342</v>
      </c>
      <c r="I349" t="s">
        <v>8339</v>
      </c>
    </row>
    <row r="350" spans="1:9" x14ac:dyDescent="0.35">
      <c r="A350" t="s">
        <v>8343</v>
      </c>
      <c r="B350" t="s">
        <v>6636</v>
      </c>
      <c r="C350" t="s">
        <v>8344</v>
      </c>
      <c r="D350" t="s">
        <v>8345</v>
      </c>
      <c r="E350" t="s">
        <v>8346</v>
      </c>
      <c r="F350" t="s">
        <v>8347</v>
      </c>
      <c r="G350" t="s">
        <v>8348</v>
      </c>
      <c r="I350" t="s">
        <v>8344</v>
      </c>
    </row>
    <row r="351" spans="1:9" x14ac:dyDescent="0.35">
      <c r="A351" t="s">
        <v>8349</v>
      </c>
      <c r="B351" t="s">
        <v>7397</v>
      </c>
      <c r="C351" t="s">
        <v>8350</v>
      </c>
      <c r="D351" t="s">
        <v>8351</v>
      </c>
      <c r="E351" t="s">
        <v>7389</v>
      </c>
      <c r="F351">
        <v>62220876</v>
      </c>
      <c r="G351">
        <v>62254758</v>
      </c>
      <c r="I351" t="s">
        <v>8350</v>
      </c>
    </row>
    <row r="352" spans="1:9" x14ac:dyDescent="0.35">
      <c r="A352" t="s">
        <v>8352</v>
      </c>
      <c r="B352" t="s">
        <v>6636</v>
      </c>
      <c r="C352" t="s">
        <v>8353</v>
      </c>
      <c r="D352" t="s">
        <v>8354</v>
      </c>
      <c r="E352" t="s">
        <v>8355</v>
      </c>
      <c r="F352">
        <v>67410707</v>
      </c>
      <c r="G352">
        <v>67416667</v>
      </c>
      <c r="I352" t="s">
        <v>8353</v>
      </c>
    </row>
    <row r="353" spans="1:9" x14ac:dyDescent="0.35">
      <c r="A353" t="s">
        <v>8356</v>
      </c>
      <c r="B353" t="s">
        <v>6636</v>
      </c>
      <c r="C353" t="s">
        <v>8357</v>
      </c>
      <c r="D353" t="s">
        <v>8358</v>
      </c>
      <c r="E353" t="s">
        <v>8359</v>
      </c>
      <c r="F353">
        <v>62938066</v>
      </c>
      <c r="G353">
        <v>62986242</v>
      </c>
      <c r="I353" t="s">
        <v>8357</v>
      </c>
    </row>
    <row r="354" spans="1:9" x14ac:dyDescent="0.35">
      <c r="A354" t="s">
        <v>8360</v>
      </c>
      <c r="B354" t="s">
        <v>6636</v>
      </c>
      <c r="C354" t="s">
        <v>8361</v>
      </c>
      <c r="D354" t="s">
        <v>8362</v>
      </c>
      <c r="E354" t="s">
        <v>8363</v>
      </c>
      <c r="F354">
        <v>63685555</v>
      </c>
      <c r="G354">
        <v>63684129</v>
      </c>
      <c r="I354" t="s">
        <v>8361</v>
      </c>
    </row>
    <row r="355" spans="1:9" x14ac:dyDescent="0.35">
      <c r="A355" t="s">
        <v>8364</v>
      </c>
      <c r="B355" t="s">
        <v>6776</v>
      </c>
      <c r="C355" t="s">
        <v>8365</v>
      </c>
      <c r="D355" t="s">
        <v>8366</v>
      </c>
      <c r="E355" t="s">
        <v>8367</v>
      </c>
      <c r="F355">
        <v>68261900</v>
      </c>
      <c r="G355">
        <v>62229927</v>
      </c>
      <c r="I355" t="s">
        <v>8365</v>
      </c>
    </row>
    <row r="356" spans="1:9" x14ac:dyDescent="0.35">
      <c r="A356" t="s">
        <v>8368</v>
      </c>
      <c r="B356" t="s">
        <v>6636</v>
      </c>
      <c r="C356" t="s">
        <v>8369</v>
      </c>
      <c r="D356" t="s">
        <v>8370</v>
      </c>
      <c r="E356" t="s">
        <v>8371</v>
      </c>
      <c r="F356" t="s">
        <v>8372</v>
      </c>
      <c r="I356" t="s">
        <v>8369</v>
      </c>
    </row>
    <row r="357" spans="1:9" x14ac:dyDescent="0.35">
      <c r="A357" t="s">
        <v>162</v>
      </c>
      <c r="B357" t="s">
        <v>7648</v>
      </c>
      <c r="C357" t="s">
        <v>8373</v>
      </c>
      <c r="D357" t="s">
        <v>8374</v>
      </c>
      <c r="E357" t="s">
        <v>8375</v>
      </c>
      <c r="F357" t="s">
        <v>162</v>
      </c>
      <c r="G357">
        <v>68601548</v>
      </c>
      <c r="H357" t="s">
        <v>8376</v>
      </c>
      <c r="I357" t="s">
        <v>8373</v>
      </c>
    </row>
    <row r="358" spans="1:9" x14ac:dyDescent="0.35">
      <c r="A358" t="s">
        <v>3907</v>
      </c>
      <c r="B358" t="s">
        <v>7092</v>
      </c>
      <c r="C358" t="s">
        <v>8377</v>
      </c>
      <c r="D358" t="s">
        <v>8012</v>
      </c>
      <c r="E358" t="s">
        <v>8378</v>
      </c>
      <c r="G358">
        <v>65625110</v>
      </c>
      <c r="H358" t="s">
        <v>8379</v>
      </c>
      <c r="I358" t="s">
        <v>8377</v>
      </c>
    </row>
    <row r="359" spans="1:9" x14ac:dyDescent="0.35">
      <c r="A359" t="s">
        <v>8380</v>
      </c>
      <c r="B359" t="s">
        <v>6633</v>
      </c>
      <c r="C359" t="s">
        <v>8381</v>
      </c>
      <c r="D359" t="s">
        <v>8382</v>
      </c>
      <c r="E359" t="s">
        <v>8383</v>
      </c>
      <c r="F359" t="s">
        <v>8384</v>
      </c>
      <c r="G359" t="s">
        <v>8385</v>
      </c>
      <c r="I359" t="s">
        <v>8381</v>
      </c>
    </row>
    <row r="360" spans="1:9" x14ac:dyDescent="0.35">
      <c r="A360" t="s">
        <v>8386</v>
      </c>
      <c r="B360" t="s">
        <v>6633</v>
      </c>
      <c r="C360" t="s">
        <v>8387</v>
      </c>
      <c r="D360" t="s">
        <v>8388</v>
      </c>
      <c r="E360" t="s">
        <v>8389</v>
      </c>
      <c r="F360" t="s">
        <v>8390</v>
      </c>
      <c r="G360" t="s">
        <v>8391</v>
      </c>
      <c r="H360" t="s">
        <v>8392</v>
      </c>
      <c r="I360" t="s">
        <v>8387</v>
      </c>
    </row>
    <row r="361" spans="1:9" x14ac:dyDescent="0.35">
      <c r="A361" t="s">
        <v>8393</v>
      </c>
      <c r="B361" t="s">
        <v>6636</v>
      </c>
      <c r="C361" t="s">
        <v>8394</v>
      </c>
      <c r="D361" t="s">
        <v>8395</v>
      </c>
      <c r="E361" t="s">
        <v>8396</v>
      </c>
      <c r="F361">
        <v>65459788</v>
      </c>
      <c r="G361">
        <v>65450344</v>
      </c>
      <c r="H361" t="s">
        <v>8397</v>
      </c>
      <c r="I361" t="s">
        <v>8394</v>
      </c>
    </row>
    <row r="362" spans="1:9" x14ac:dyDescent="0.35">
      <c r="A362" t="s">
        <v>8398</v>
      </c>
      <c r="B362" t="s">
        <v>6636</v>
      </c>
      <c r="C362" t="s">
        <v>8399</v>
      </c>
      <c r="D362" t="s">
        <v>8400</v>
      </c>
      <c r="E362" t="s">
        <v>8401</v>
      </c>
      <c r="F362">
        <v>65380311</v>
      </c>
      <c r="I362" t="s">
        <v>8399</v>
      </c>
    </row>
    <row r="363" spans="1:9" x14ac:dyDescent="0.35">
      <c r="A363" t="s">
        <v>8402</v>
      </c>
      <c r="B363" t="s">
        <v>6636</v>
      </c>
      <c r="C363" t="s">
        <v>8403</v>
      </c>
      <c r="D363" t="s">
        <v>8404</v>
      </c>
      <c r="E363" t="s">
        <v>8405</v>
      </c>
      <c r="F363">
        <v>67762216</v>
      </c>
      <c r="I363" t="s">
        <v>8403</v>
      </c>
    </row>
    <row r="364" spans="1:9" x14ac:dyDescent="0.35">
      <c r="A364" t="s">
        <v>8406</v>
      </c>
      <c r="B364" t="s">
        <v>6636</v>
      </c>
      <c r="C364" t="s">
        <v>8407</v>
      </c>
      <c r="D364" t="s">
        <v>8408</v>
      </c>
      <c r="E364" t="s">
        <v>8409</v>
      </c>
      <c r="F364">
        <v>67476492</v>
      </c>
      <c r="I364" t="s">
        <v>8407</v>
      </c>
    </row>
    <row r="365" spans="1:9" x14ac:dyDescent="0.35">
      <c r="A365" t="s">
        <v>8410</v>
      </c>
      <c r="B365" t="s">
        <v>6776</v>
      </c>
      <c r="C365" t="s">
        <v>8411</v>
      </c>
      <c r="D365" t="s">
        <v>8412</v>
      </c>
      <c r="E365" t="s">
        <v>7711</v>
      </c>
      <c r="F365">
        <v>62942292</v>
      </c>
      <c r="G365">
        <v>62941121</v>
      </c>
      <c r="I365" t="s">
        <v>8411</v>
      </c>
    </row>
    <row r="366" spans="1:9" x14ac:dyDescent="0.35">
      <c r="A366" t="s">
        <v>8413</v>
      </c>
      <c r="B366" t="s">
        <v>6636</v>
      </c>
      <c r="C366" t="s">
        <v>8414</v>
      </c>
      <c r="D366" t="s">
        <v>8415</v>
      </c>
      <c r="E366" t="s">
        <v>8416</v>
      </c>
      <c r="F366">
        <v>67552400</v>
      </c>
      <c r="I366" t="s">
        <v>8414</v>
      </c>
    </row>
    <row r="367" spans="1:9" x14ac:dyDescent="0.35">
      <c r="A367" t="s">
        <v>8417</v>
      </c>
      <c r="B367" t="s">
        <v>7092</v>
      </c>
      <c r="C367" t="s">
        <v>8418</v>
      </c>
      <c r="D367" t="s">
        <v>8419</v>
      </c>
      <c r="E367" t="s">
        <v>8420</v>
      </c>
      <c r="F367">
        <v>67559011</v>
      </c>
      <c r="G367">
        <v>67597897</v>
      </c>
      <c r="H367" t="s">
        <v>8421</v>
      </c>
      <c r="I367" t="s">
        <v>8418</v>
      </c>
    </row>
    <row r="368" spans="1:9" x14ac:dyDescent="0.35">
      <c r="A368" t="s">
        <v>8422</v>
      </c>
      <c r="B368" t="s">
        <v>6636</v>
      </c>
      <c r="C368" t="s">
        <v>8423</v>
      </c>
      <c r="D368" t="s">
        <v>8424</v>
      </c>
      <c r="E368" t="s">
        <v>7156</v>
      </c>
      <c r="F368">
        <v>67546177</v>
      </c>
      <c r="G368">
        <v>67546727</v>
      </c>
      <c r="I368" t="s">
        <v>8423</v>
      </c>
    </row>
    <row r="369" spans="1:9" x14ac:dyDescent="0.35">
      <c r="A369" t="s">
        <v>8425</v>
      </c>
      <c r="B369" t="s">
        <v>6636</v>
      </c>
      <c r="C369" t="s">
        <v>8426</v>
      </c>
      <c r="D369" t="s">
        <v>8427</v>
      </c>
      <c r="E369" t="s">
        <v>8428</v>
      </c>
      <c r="F369" t="s">
        <v>8429</v>
      </c>
      <c r="G369" t="s">
        <v>8430</v>
      </c>
      <c r="I369" t="s">
        <v>8426</v>
      </c>
    </row>
    <row r="370" spans="1:9" x14ac:dyDescent="0.35">
      <c r="A370" t="s">
        <v>8431</v>
      </c>
      <c r="B370" t="s">
        <v>7397</v>
      </c>
      <c r="C370" t="s">
        <v>8432</v>
      </c>
      <c r="D370" t="s">
        <v>8433</v>
      </c>
      <c r="E370" t="s">
        <v>8434</v>
      </c>
      <c r="F370">
        <v>62140110</v>
      </c>
      <c r="I370" t="s">
        <v>8432</v>
      </c>
    </row>
    <row r="371" spans="1:9" x14ac:dyDescent="0.35">
      <c r="A371" t="s">
        <v>8435</v>
      </c>
      <c r="B371" t="s">
        <v>6636</v>
      </c>
      <c r="C371" t="s">
        <v>8436</v>
      </c>
      <c r="D371" t="s">
        <v>8437</v>
      </c>
      <c r="E371" t="s">
        <v>8438</v>
      </c>
      <c r="F371">
        <v>67782515</v>
      </c>
      <c r="G371">
        <v>67781581</v>
      </c>
      <c r="I371" t="s">
        <v>8436</v>
      </c>
    </row>
    <row r="372" spans="1:9" x14ac:dyDescent="0.35">
      <c r="A372" t="s">
        <v>8439</v>
      </c>
      <c r="B372" t="s">
        <v>6776</v>
      </c>
      <c r="C372" t="s">
        <v>8440</v>
      </c>
      <c r="D372" t="s">
        <v>8441</v>
      </c>
      <c r="E372" t="s">
        <v>8442</v>
      </c>
      <c r="F372" t="s">
        <v>8443</v>
      </c>
      <c r="G372" t="s">
        <v>8444</v>
      </c>
      <c r="I372" t="s">
        <v>8440</v>
      </c>
    </row>
    <row r="373" spans="1:9" x14ac:dyDescent="0.35">
      <c r="A373" t="s">
        <v>8445</v>
      </c>
      <c r="B373" t="s">
        <v>6636</v>
      </c>
      <c r="C373" t="s">
        <v>8446</v>
      </c>
      <c r="D373" t="s">
        <v>8447</v>
      </c>
      <c r="E373" t="s">
        <v>8448</v>
      </c>
      <c r="F373">
        <v>62664426</v>
      </c>
      <c r="G373">
        <v>62664525</v>
      </c>
      <c r="I373" t="s">
        <v>8446</v>
      </c>
    </row>
    <row r="374" spans="1:9" x14ac:dyDescent="0.35">
      <c r="A374" t="s">
        <v>8449</v>
      </c>
      <c r="B374" t="s">
        <v>6636</v>
      </c>
      <c r="C374" t="s">
        <v>8450</v>
      </c>
      <c r="D374" t="s">
        <v>8451</v>
      </c>
      <c r="E374" t="s">
        <v>8452</v>
      </c>
      <c r="F374">
        <v>62803506</v>
      </c>
      <c r="G374" t="s">
        <v>8453</v>
      </c>
      <c r="I374" t="s">
        <v>8450</v>
      </c>
    </row>
    <row r="375" spans="1:9" x14ac:dyDescent="0.35">
      <c r="A375" t="s">
        <v>8454</v>
      </c>
      <c r="B375" t="s">
        <v>6636</v>
      </c>
      <c r="C375" t="s">
        <v>8455</v>
      </c>
      <c r="D375" t="s">
        <v>8456</v>
      </c>
      <c r="E375" t="s">
        <v>8457</v>
      </c>
      <c r="F375">
        <v>529424</v>
      </c>
      <c r="G375" t="s">
        <v>8458</v>
      </c>
      <c r="I375" t="s">
        <v>8455</v>
      </c>
    </row>
    <row r="376" spans="1:9" x14ac:dyDescent="0.35">
      <c r="A376" t="s">
        <v>8459</v>
      </c>
      <c r="B376" t="s">
        <v>7397</v>
      </c>
      <c r="C376" t="s">
        <v>8460</v>
      </c>
      <c r="D376" t="s">
        <v>8461</v>
      </c>
      <c r="E376" t="s">
        <v>8462</v>
      </c>
      <c r="F376">
        <v>65388533</v>
      </c>
      <c r="G376">
        <v>65380654</v>
      </c>
      <c r="I376" t="s">
        <v>8460</v>
      </c>
    </row>
    <row r="377" spans="1:9" x14ac:dyDescent="0.35">
      <c r="A377" t="s">
        <v>8463</v>
      </c>
      <c r="B377" t="s">
        <v>7397</v>
      </c>
      <c r="C377" t="s">
        <v>8464</v>
      </c>
      <c r="D377" t="s">
        <v>8465</v>
      </c>
      <c r="E377" t="s">
        <v>8466</v>
      </c>
      <c r="F377">
        <v>62618379</v>
      </c>
      <c r="G377">
        <v>62687801</v>
      </c>
      <c r="I377" t="s">
        <v>8464</v>
      </c>
    </row>
    <row r="378" spans="1:9" x14ac:dyDescent="0.35">
      <c r="A378" t="s">
        <v>8467</v>
      </c>
      <c r="B378" t="s">
        <v>6636</v>
      </c>
      <c r="C378" t="s">
        <v>8468</v>
      </c>
      <c r="D378" t="s">
        <v>8469</v>
      </c>
      <c r="E378" t="s">
        <v>8470</v>
      </c>
      <c r="F378">
        <v>96261856</v>
      </c>
      <c r="H378" t="s">
        <v>8471</v>
      </c>
      <c r="I378" t="s">
        <v>8468</v>
      </c>
    </row>
    <row r="379" spans="1:9" x14ac:dyDescent="0.35">
      <c r="A379" t="s">
        <v>8472</v>
      </c>
      <c r="B379" t="s">
        <v>6776</v>
      </c>
      <c r="C379" t="s">
        <v>8473</v>
      </c>
      <c r="D379" t="s">
        <v>8474</v>
      </c>
      <c r="E379" t="s">
        <v>8475</v>
      </c>
      <c r="F379">
        <v>63257569</v>
      </c>
      <c r="G379">
        <v>63257482</v>
      </c>
      <c r="I379" t="s">
        <v>8473</v>
      </c>
    </row>
    <row r="380" spans="1:9" x14ac:dyDescent="0.35">
      <c r="A380" t="s">
        <v>8476</v>
      </c>
      <c r="B380" t="s">
        <v>7397</v>
      </c>
      <c r="D380" t="s">
        <v>8477</v>
      </c>
      <c r="E380" t="s">
        <v>8478</v>
      </c>
      <c r="F380" t="s">
        <v>8479</v>
      </c>
      <c r="G380" t="s">
        <v>8480</v>
      </c>
    </row>
    <row r="381" spans="1:9" x14ac:dyDescent="0.35">
      <c r="A381" t="s">
        <v>8481</v>
      </c>
      <c r="B381" t="s">
        <v>6636</v>
      </c>
      <c r="C381" t="s">
        <v>8482</v>
      </c>
      <c r="D381" t="s">
        <v>8483</v>
      </c>
      <c r="E381" t="s">
        <v>8484</v>
      </c>
      <c r="F381">
        <v>65622266</v>
      </c>
      <c r="G381">
        <v>65670828</v>
      </c>
      <c r="I381" t="s">
        <v>8482</v>
      </c>
    </row>
    <row r="382" spans="1:9" x14ac:dyDescent="0.35">
      <c r="A382" t="s">
        <v>8485</v>
      </c>
      <c r="B382" t="s">
        <v>6636</v>
      </c>
      <c r="C382" t="s">
        <v>8486</v>
      </c>
      <c r="D382" t="s">
        <v>8487</v>
      </c>
      <c r="E382" t="s">
        <v>8488</v>
      </c>
      <c r="F382">
        <v>62984020</v>
      </c>
      <c r="I382" t="s">
        <v>8486</v>
      </c>
    </row>
    <row r="383" spans="1:9" x14ac:dyDescent="0.35">
      <c r="A383" t="s">
        <v>8489</v>
      </c>
      <c r="B383" t="s">
        <v>6724</v>
      </c>
      <c r="C383" t="s">
        <v>8490</v>
      </c>
      <c r="D383" t="s">
        <v>8491</v>
      </c>
      <c r="E383" t="s">
        <v>8492</v>
      </c>
      <c r="F383">
        <v>67561356</v>
      </c>
      <c r="G383">
        <v>67561355</v>
      </c>
      <c r="I383" t="s">
        <v>8490</v>
      </c>
    </row>
    <row r="384" spans="1:9" x14ac:dyDescent="0.35">
      <c r="A384" t="s">
        <v>8493</v>
      </c>
      <c r="B384" t="s">
        <v>6636</v>
      </c>
      <c r="C384" t="s">
        <v>8494</v>
      </c>
      <c r="D384" t="s">
        <v>8495</v>
      </c>
      <c r="E384" t="s">
        <v>8496</v>
      </c>
      <c r="F384">
        <v>68610518</v>
      </c>
      <c r="G384">
        <v>68611451</v>
      </c>
      <c r="I384" t="s">
        <v>8494</v>
      </c>
    </row>
    <row r="385" spans="1:9" x14ac:dyDescent="0.35">
      <c r="A385" t="s">
        <v>8497</v>
      </c>
      <c r="B385" t="s">
        <v>7397</v>
      </c>
      <c r="C385" t="s">
        <v>8498</v>
      </c>
      <c r="D385" t="s">
        <v>8499</v>
      </c>
      <c r="E385" t="s">
        <v>8500</v>
      </c>
      <c r="F385">
        <v>65598440</v>
      </c>
      <c r="G385">
        <v>65598457</v>
      </c>
      <c r="I385" t="s">
        <v>8498</v>
      </c>
    </row>
    <row r="386" spans="1:9" x14ac:dyDescent="0.35">
      <c r="A386" t="s">
        <v>8501</v>
      </c>
      <c r="B386" t="s">
        <v>7397</v>
      </c>
      <c r="C386" t="s">
        <v>8502</v>
      </c>
      <c r="D386" t="s">
        <v>8503</v>
      </c>
      <c r="E386" t="s">
        <v>8504</v>
      </c>
      <c r="F386">
        <v>67466234</v>
      </c>
      <c r="G386">
        <v>67467305</v>
      </c>
      <c r="I386" t="s">
        <v>8502</v>
      </c>
    </row>
    <row r="387" spans="1:9" x14ac:dyDescent="0.35">
      <c r="A387" t="s">
        <v>8505</v>
      </c>
      <c r="B387" t="s">
        <v>7397</v>
      </c>
      <c r="C387" t="s">
        <v>8506</v>
      </c>
      <c r="D387" t="s">
        <v>8507</v>
      </c>
      <c r="E387" t="s">
        <v>8508</v>
      </c>
      <c r="F387">
        <v>67485600</v>
      </c>
      <c r="G387">
        <v>67484300</v>
      </c>
      <c r="I387" t="s">
        <v>8506</v>
      </c>
    </row>
    <row r="388" spans="1:9" x14ac:dyDescent="0.35">
      <c r="A388" t="s">
        <v>8509</v>
      </c>
      <c r="B388" t="s">
        <v>6636</v>
      </c>
      <c r="C388" t="s">
        <v>8510</v>
      </c>
      <c r="D388" t="s">
        <v>8511</v>
      </c>
      <c r="E388" t="s">
        <v>8512</v>
      </c>
      <c r="F388" t="s">
        <v>8513</v>
      </c>
      <c r="G388">
        <v>65600617</v>
      </c>
      <c r="I388" t="s">
        <v>8510</v>
      </c>
    </row>
    <row r="389" spans="1:9" x14ac:dyDescent="0.35">
      <c r="A389" t="s">
        <v>8514</v>
      </c>
      <c r="B389" t="s">
        <v>6703</v>
      </c>
      <c r="C389" t="s">
        <v>8515</v>
      </c>
      <c r="D389" t="s">
        <v>8516</v>
      </c>
      <c r="E389" t="s">
        <v>8517</v>
      </c>
      <c r="F389">
        <v>62650977</v>
      </c>
      <c r="G389">
        <v>62654637</v>
      </c>
      <c r="I389" t="s">
        <v>8515</v>
      </c>
    </row>
    <row r="390" spans="1:9" x14ac:dyDescent="0.35">
      <c r="A390" t="s">
        <v>8518</v>
      </c>
      <c r="B390" t="s">
        <v>6636</v>
      </c>
      <c r="C390" t="s">
        <v>8519</v>
      </c>
      <c r="D390" t="s">
        <v>8520</v>
      </c>
      <c r="E390" t="s">
        <v>8521</v>
      </c>
      <c r="I390" t="s">
        <v>8519</v>
      </c>
    </row>
    <row r="391" spans="1:9" x14ac:dyDescent="0.35">
      <c r="A391" t="s">
        <v>8522</v>
      </c>
      <c r="B391" t="s">
        <v>7092</v>
      </c>
      <c r="C391" t="s">
        <v>8523</v>
      </c>
      <c r="D391" t="s">
        <v>8524</v>
      </c>
      <c r="E391" t="s">
        <v>8525</v>
      </c>
      <c r="F391">
        <v>65562002</v>
      </c>
      <c r="G391">
        <v>65564084</v>
      </c>
      <c r="H391" t="s">
        <v>7555</v>
      </c>
      <c r="I391" t="s">
        <v>8523</v>
      </c>
    </row>
    <row r="392" spans="1:9" x14ac:dyDescent="0.35">
      <c r="A392" t="s">
        <v>8526</v>
      </c>
      <c r="B392" t="s">
        <v>6636</v>
      </c>
      <c r="C392" t="s">
        <v>8527</v>
      </c>
      <c r="D392" t="s">
        <v>8528</v>
      </c>
      <c r="E392" t="s">
        <v>8529</v>
      </c>
      <c r="F392">
        <v>64751288</v>
      </c>
      <c r="G392">
        <v>64711884</v>
      </c>
      <c r="I392" t="s">
        <v>8527</v>
      </c>
    </row>
    <row r="393" spans="1:9" x14ac:dyDescent="0.35">
      <c r="A393" t="s">
        <v>8530</v>
      </c>
      <c r="B393" t="s">
        <v>6776</v>
      </c>
      <c r="C393" t="s">
        <v>8531</v>
      </c>
      <c r="D393" t="s">
        <v>8532</v>
      </c>
      <c r="E393" t="s">
        <v>8533</v>
      </c>
      <c r="F393" t="s">
        <v>8534</v>
      </c>
      <c r="G393" t="s">
        <v>8535</v>
      </c>
      <c r="I393" t="s">
        <v>8531</v>
      </c>
    </row>
    <row r="394" spans="1:9" x14ac:dyDescent="0.35">
      <c r="A394" t="s">
        <v>8536</v>
      </c>
      <c r="B394" t="s">
        <v>7092</v>
      </c>
      <c r="C394" t="s">
        <v>8537</v>
      </c>
      <c r="D394" t="s">
        <v>8538</v>
      </c>
      <c r="E394" t="s">
        <v>8539</v>
      </c>
      <c r="F394">
        <v>67427903</v>
      </c>
      <c r="G394">
        <v>67429265</v>
      </c>
      <c r="I394" t="s">
        <v>8537</v>
      </c>
    </row>
    <row r="395" spans="1:9" x14ac:dyDescent="0.35">
      <c r="A395" t="s">
        <v>8540</v>
      </c>
      <c r="B395" t="s">
        <v>7397</v>
      </c>
      <c r="C395" t="s">
        <v>8541</v>
      </c>
      <c r="D395" t="s">
        <v>8542</v>
      </c>
      <c r="E395" t="s">
        <v>8543</v>
      </c>
      <c r="F395">
        <v>65341226</v>
      </c>
      <c r="G395">
        <v>65353137</v>
      </c>
      <c r="H395" t="s">
        <v>8544</v>
      </c>
      <c r="I395" t="s">
        <v>8541</v>
      </c>
    </row>
    <row r="396" spans="1:9" x14ac:dyDescent="0.35">
      <c r="A396" t="s">
        <v>8545</v>
      </c>
      <c r="B396" t="s">
        <v>7092</v>
      </c>
      <c r="C396" t="s">
        <v>8546</v>
      </c>
      <c r="D396" t="s">
        <v>8547</v>
      </c>
      <c r="E396" t="s">
        <v>8548</v>
      </c>
      <c r="F396">
        <v>62989122</v>
      </c>
      <c r="G396">
        <v>62989974</v>
      </c>
      <c r="I396" t="s">
        <v>8546</v>
      </c>
    </row>
    <row r="397" spans="1:9" x14ac:dyDescent="0.35">
      <c r="A397" t="s">
        <v>8549</v>
      </c>
      <c r="B397" t="s">
        <v>6776</v>
      </c>
      <c r="C397" t="s">
        <v>8550</v>
      </c>
      <c r="D397" t="s">
        <v>8551</v>
      </c>
      <c r="E397" t="s">
        <v>8552</v>
      </c>
      <c r="F397">
        <v>62962944</v>
      </c>
      <c r="G397">
        <v>62923986</v>
      </c>
      <c r="H397" t="s">
        <v>8553</v>
      </c>
      <c r="I397" t="s">
        <v>8550</v>
      </c>
    </row>
    <row r="398" spans="1:9" x14ac:dyDescent="0.35">
      <c r="A398" t="s">
        <v>8554</v>
      </c>
      <c r="B398" t="s">
        <v>6636</v>
      </c>
      <c r="C398" t="s">
        <v>8555</v>
      </c>
      <c r="D398" t="s">
        <v>8556</v>
      </c>
      <c r="E398" t="s">
        <v>8557</v>
      </c>
      <c r="H398" t="s">
        <v>8558</v>
      </c>
      <c r="I398" t="s">
        <v>8555</v>
      </c>
    </row>
    <row r="399" spans="1:9" x14ac:dyDescent="0.35">
      <c r="A399" t="s">
        <v>8559</v>
      </c>
      <c r="B399" t="s">
        <v>7397</v>
      </c>
      <c r="C399" t="s">
        <v>8560</v>
      </c>
      <c r="D399" t="s">
        <v>8561</v>
      </c>
      <c r="E399" t="s">
        <v>8562</v>
      </c>
      <c r="F399">
        <v>96275464</v>
      </c>
      <c r="H399" t="s">
        <v>8563</v>
      </c>
      <c r="I399" t="s">
        <v>8560</v>
      </c>
    </row>
    <row r="400" spans="1:9" x14ac:dyDescent="0.35">
      <c r="A400" t="s">
        <v>8564</v>
      </c>
      <c r="B400" t="s">
        <v>6636</v>
      </c>
      <c r="C400" t="s">
        <v>8565</v>
      </c>
      <c r="D400" t="s">
        <v>8566</v>
      </c>
      <c r="E400" t="s">
        <v>8567</v>
      </c>
      <c r="F400">
        <v>66630526</v>
      </c>
      <c r="G400">
        <v>62612688</v>
      </c>
      <c r="H400" t="s">
        <v>8568</v>
      </c>
      <c r="I400" t="s">
        <v>8565</v>
      </c>
    </row>
    <row r="401" spans="1:9" x14ac:dyDescent="0.35">
      <c r="A401" t="s">
        <v>8569</v>
      </c>
      <c r="B401" t="s">
        <v>7397</v>
      </c>
      <c r="C401" t="s">
        <v>8570</v>
      </c>
      <c r="D401" t="s">
        <v>8571</v>
      </c>
      <c r="E401" t="s">
        <v>8572</v>
      </c>
      <c r="F401">
        <v>64849460</v>
      </c>
      <c r="G401">
        <v>64849461</v>
      </c>
      <c r="I401" t="s">
        <v>8570</v>
      </c>
    </row>
    <row r="402" spans="1:9" x14ac:dyDescent="0.35">
      <c r="A402" t="s">
        <v>8573</v>
      </c>
      <c r="B402" t="s">
        <v>6636</v>
      </c>
      <c r="C402" t="s">
        <v>8574</v>
      </c>
      <c r="D402" t="s">
        <v>8575</v>
      </c>
      <c r="E402" t="s">
        <v>8576</v>
      </c>
      <c r="H402" t="s">
        <v>8577</v>
      </c>
      <c r="I402" t="s">
        <v>8574</v>
      </c>
    </row>
    <row r="403" spans="1:9" x14ac:dyDescent="0.35">
      <c r="A403" t="s">
        <v>8578</v>
      </c>
      <c r="B403" t="s">
        <v>6636</v>
      </c>
      <c r="C403" t="s">
        <v>8579</v>
      </c>
      <c r="D403" t="s">
        <v>8580</v>
      </c>
      <c r="E403" t="s">
        <v>8581</v>
      </c>
      <c r="F403">
        <v>68527935</v>
      </c>
      <c r="G403">
        <v>68529410</v>
      </c>
      <c r="H403" t="s">
        <v>8582</v>
      </c>
      <c r="I403" t="s">
        <v>8579</v>
      </c>
    </row>
    <row r="404" spans="1:9" x14ac:dyDescent="0.35">
      <c r="A404" t="s">
        <v>8583</v>
      </c>
      <c r="B404" t="s">
        <v>6724</v>
      </c>
      <c r="C404" t="s">
        <v>8584</v>
      </c>
      <c r="D404" t="s">
        <v>8585</v>
      </c>
      <c r="E404" t="s">
        <v>8586</v>
      </c>
      <c r="F404">
        <v>65659960</v>
      </c>
      <c r="H404" t="s">
        <v>8587</v>
      </c>
      <c r="I404" t="s">
        <v>8584</v>
      </c>
    </row>
    <row r="405" spans="1:9" x14ac:dyDescent="0.35">
      <c r="A405" t="s">
        <v>8588</v>
      </c>
      <c r="B405" t="s">
        <v>7397</v>
      </c>
      <c r="C405" t="s">
        <v>8589</v>
      </c>
      <c r="D405" t="s">
        <v>8590</v>
      </c>
      <c r="E405" t="s">
        <v>8591</v>
      </c>
      <c r="F405">
        <v>62568191</v>
      </c>
      <c r="G405">
        <v>62568191</v>
      </c>
      <c r="H405" t="s">
        <v>8592</v>
      </c>
      <c r="I405" t="s">
        <v>8589</v>
      </c>
    </row>
    <row r="406" spans="1:9" x14ac:dyDescent="0.35">
      <c r="A406" t="s">
        <v>8593</v>
      </c>
      <c r="B406" t="s">
        <v>6636</v>
      </c>
      <c r="C406" t="s">
        <v>8594</v>
      </c>
      <c r="D406" t="s">
        <v>8595</v>
      </c>
      <c r="E406" t="s">
        <v>8596</v>
      </c>
      <c r="F406" t="s">
        <v>8597</v>
      </c>
      <c r="G406" t="s">
        <v>8598</v>
      </c>
      <c r="H406" t="s">
        <v>8599</v>
      </c>
      <c r="I406" t="s">
        <v>8594</v>
      </c>
    </row>
    <row r="407" spans="1:9" x14ac:dyDescent="0.35">
      <c r="A407" t="s">
        <v>8600</v>
      </c>
      <c r="B407" t="s">
        <v>7614</v>
      </c>
      <c r="C407" t="s">
        <v>8601</v>
      </c>
      <c r="D407" t="s">
        <v>8602</v>
      </c>
      <c r="E407" t="s">
        <v>8603</v>
      </c>
      <c r="G407" t="s">
        <v>8604</v>
      </c>
      <c r="H407" t="s">
        <v>6761</v>
      </c>
      <c r="I407" t="s">
        <v>8601</v>
      </c>
    </row>
    <row r="408" spans="1:9" x14ac:dyDescent="0.35">
      <c r="A408" t="s">
        <v>8605</v>
      </c>
      <c r="B408" t="s">
        <v>6636</v>
      </c>
      <c r="C408" t="s">
        <v>8606</v>
      </c>
      <c r="D408" t="s">
        <v>8607</v>
      </c>
      <c r="E408" t="s">
        <v>8608</v>
      </c>
      <c r="F408" t="s">
        <v>8609</v>
      </c>
      <c r="G408" t="s">
        <v>8610</v>
      </c>
      <c r="I408" t="s">
        <v>8606</v>
      </c>
    </row>
    <row r="409" spans="1:9" x14ac:dyDescent="0.35">
      <c r="A409" t="s">
        <v>8611</v>
      </c>
      <c r="B409" t="s">
        <v>6636</v>
      </c>
      <c r="C409" t="s">
        <v>8612</v>
      </c>
      <c r="D409" t="s">
        <v>8613</v>
      </c>
      <c r="E409" t="s">
        <v>8614</v>
      </c>
      <c r="F409">
        <v>97478827</v>
      </c>
      <c r="G409">
        <v>63881396</v>
      </c>
      <c r="H409" t="s">
        <v>8615</v>
      </c>
      <c r="I409" t="s">
        <v>8612</v>
      </c>
    </row>
    <row r="410" spans="1:9" x14ac:dyDescent="0.35">
      <c r="A410" t="s">
        <v>8616</v>
      </c>
      <c r="B410" t="s">
        <v>6724</v>
      </c>
      <c r="C410" t="s">
        <v>8617</v>
      </c>
      <c r="D410" t="s">
        <v>8618</v>
      </c>
      <c r="E410" t="s">
        <v>8619</v>
      </c>
      <c r="F410">
        <v>68635411</v>
      </c>
      <c r="G410">
        <v>68635410</v>
      </c>
      <c r="H410" t="s">
        <v>8620</v>
      </c>
      <c r="I410" t="s">
        <v>8617</v>
      </c>
    </row>
    <row r="411" spans="1:9" x14ac:dyDescent="0.35">
      <c r="A411" t="s">
        <v>8621</v>
      </c>
      <c r="B411" t="s">
        <v>6636</v>
      </c>
      <c r="C411" t="s">
        <v>8622</v>
      </c>
      <c r="D411" t="s">
        <v>8623</v>
      </c>
      <c r="E411" t="s">
        <v>8624</v>
      </c>
      <c r="F411">
        <v>62730755</v>
      </c>
      <c r="G411">
        <v>62781644</v>
      </c>
      <c r="H411" t="s">
        <v>8625</v>
      </c>
      <c r="I411" t="s">
        <v>8622</v>
      </c>
    </row>
    <row r="412" spans="1:9" x14ac:dyDescent="0.35">
      <c r="A412" t="s">
        <v>8626</v>
      </c>
      <c r="B412" t="s">
        <v>7397</v>
      </c>
      <c r="C412" t="s">
        <v>8627</v>
      </c>
      <c r="D412" t="s">
        <v>8628</v>
      </c>
      <c r="E412" t="s">
        <v>8629</v>
      </c>
      <c r="F412">
        <v>65609990</v>
      </c>
      <c r="G412">
        <v>65693517</v>
      </c>
      <c r="H412" t="s">
        <v>8630</v>
      </c>
      <c r="I412" t="s">
        <v>8627</v>
      </c>
    </row>
    <row r="413" spans="1:9" x14ac:dyDescent="0.35">
      <c r="A413" t="s">
        <v>8631</v>
      </c>
      <c r="B413" t="s">
        <v>6703</v>
      </c>
      <c r="C413" t="s">
        <v>8632</v>
      </c>
      <c r="D413" t="s">
        <v>8633</v>
      </c>
      <c r="E413" t="s">
        <v>8634</v>
      </c>
      <c r="F413">
        <v>64689877</v>
      </c>
      <c r="G413">
        <v>63538486</v>
      </c>
      <c r="H413" t="s">
        <v>8635</v>
      </c>
      <c r="I413" t="s">
        <v>8632</v>
      </c>
    </row>
    <row r="414" spans="1:9" x14ac:dyDescent="0.35">
      <c r="A414" t="s">
        <v>8636</v>
      </c>
      <c r="B414" t="s">
        <v>7397</v>
      </c>
      <c r="C414" t="s">
        <v>8637</v>
      </c>
      <c r="D414" t="s">
        <v>8638</v>
      </c>
      <c r="E414" t="s">
        <v>8639</v>
      </c>
      <c r="F414">
        <v>62922398</v>
      </c>
      <c r="G414">
        <v>62927828</v>
      </c>
      <c r="H414" t="s">
        <v>8640</v>
      </c>
      <c r="I414" t="s">
        <v>8637</v>
      </c>
    </row>
    <row r="415" spans="1:9" x14ac:dyDescent="0.35">
      <c r="A415" t="s">
        <v>8641</v>
      </c>
      <c r="B415" t="s">
        <v>7397</v>
      </c>
      <c r="C415" t="s">
        <v>8642</v>
      </c>
      <c r="D415" t="s">
        <v>8643</v>
      </c>
      <c r="E415" t="s">
        <v>8644</v>
      </c>
      <c r="F415" t="s">
        <v>8645</v>
      </c>
      <c r="G415" t="s">
        <v>8646</v>
      </c>
      <c r="I415" t="s">
        <v>8642</v>
      </c>
    </row>
    <row r="416" spans="1:9" x14ac:dyDescent="0.35">
      <c r="A416" t="s">
        <v>8647</v>
      </c>
      <c r="B416" t="s">
        <v>7397</v>
      </c>
      <c r="C416" t="s">
        <v>8648</v>
      </c>
      <c r="D416" t="s">
        <v>8649</v>
      </c>
      <c r="E416" t="s">
        <v>8650</v>
      </c>
      <c r="F416" t="s">
        <v>8651</v>
      </c>
      <c r="G416" t="s">
        <v>8652</v>
      </c>
      <c r="H416" t="s">
        <v>8653</v>
      </c>
      <c r="I416" t="s">
        <v>8648</v>
      </c>
    </row>
    <row r="417" spans="1:9" x14ac:dyDescent="0.35">
      <c r="A417" t="s">
        <v>8654</v>
      </c>
      <c r="B417" t="s">
        <v>6776</v>
      </c>
      <c r="C417" t="s">
        <v>8655</v>
      </c>
      <c r="D417" t="s">
        <v>8656</v>
      </c>
      <c r="E417" t="s">
        <v>8657</v>
      </c>
      <c r="H417" t="s">
        <v>8658</v>
      </c>
      <c r="I417" t="s">
        <v>8655</v>
      </c>
    </row>
    <row r="418" spans="1:9" x14ac:dyDescent="0.35">
      <c r="A418" t="s">
        <v>8659</v>
      </c>
      <c r="B418" t="s">
        <v>6636</v>
      </c>
      <c r="C418" t="s">
        <v>8660</v>
      </c>
      <c r="D418" t="s">
        <v>8661</v>
      </c>
      <c r="E418" t="s">
        <v>8662</v>
      </c>
      <c r="F418">
        <v>68778700</v>
      </c>
      <c r="G418" t="s">
        <v>8663</v>
      </c>
      <c r="H418" t="s">
        <v>8664</v>
      </c>
      <c r="I418" t="s">
        <v>8660</v>
      </c>
    </row>
    <row r="419" spans="1:9" x14ac:dyDescent="0.35">
      <c r="A419" t="s">
        <v>8665</v>
      </c>
      <c r="B419" t="s">
        <v>6636</v>
      </c>
      <c r="C419" t="s">
        <v>8666</v>
      </c>
      <c r="D419" t="s">
        <v>8667</v>
      </c>
      <c r="E419" t="s">
        <v>8668</v>
      </c>
      <c r="F419" t="s">
        <v>8669</v>
      </c>
      <c r="G419" t="s">
        <v>8670</v>
      </c>
      <c r="I419" t="s">
        <v>8666</v>
      </c>
    </row>
    <row r="420" spans="1:9" x14ac:dyDescent="0.35">
      <c r="A420" t="s">
        <v>8671</v>
      </c>
      <c r="B420" t="s">
        <v>6636</v>
      </c>
      <c r="C420" t="s">
        <v>8672</v>
      </c>
      <c r="D420" t="s">
        <v>8673</v>
      </c>
      <c r="E420" t="s">
        <v>8674</v>
      </c>
      <c r="F420" t="s">
        <v>8675</v>
      </c>
      <c r="G420" t="s">
        <v>8676</v>
      </c>
      <c r="H420" t="s">
        <v>7555</v>
      </c>
      <c r="I420" t="s">
        <v>8672</v>
      </c>
    </row>
    <row r="421" spans="1:9" x14ac:dyDescent="0.35">
      <c r="A421" t="s">
        <v>8677</v>
      </c>
      <c r="B421" t="s">
        <v>7397</v>
      </c>
      <c r="C421" t="s">
        <v>8678</v>
      </c>
      <c r="D421" t="s">
        <v>8679</v>
      </c>
      <c r="F421">
        <v>64824601</v>
      </c>
      <c r="H421" t="s">
        <v>8680</v>
      </c>
      <c r="I421" t="s">
        <v>8678</v>
      </c>
    </row>
    <row r="422" spans="1:9" x14ac:dyDescent="0.35">
      <c r="A422" t="s">
        <v>8681</v>
      </c>
      <c r="B422" t="s">
        <v>7397</v>
      </c>
      <c r="C422" t="s">
        <v>8682</v>
      </c>
      <c r="D422" t="s">
        <v>8683</v>
      </c>
      <c r="E422" t="s">
        <v>8684</v>
      </c>
      <c r="F422">
        <v>93848577</v>
      </c>
      <c r="H422" t="s">
        <v>8685</v>
      </c>
      <c r="I422" t="s">
        <v>8682</v>
      </c>
    </row>
    <row r="423" spans="1:9" x14ac:dyDescent="0.35">
      <c r="A423" t="s">
        <v>8686</v>
      </c>
      <c r="B423" t="s">
        <v>6636</v>
      </c>
      <c r="C423" t="s">
        <v>8687</v>
      </c>
      <c r="D423" t="s">
        <v>8688</v>
      </c>
      <c r="E423" t="s">
        <v>8689</v>
      </c>
      <c r="H423" t="s">
        <v>8690</v>
      </c>
      <c r="I423" t="s">
        <v>8687</v>
      </c>
    </row>
    <row r="424" spans="1:9" x14ac:dyDescent="0.35">
      <c r="A424" t="s">
        <v>8691</v>
      </c>
      <c r="B424" t="s">
        <v>7397</v>
      </c>
      <c r="C424" t="s">
        <v>8692</v>
      </c>
      <c r="D424" t="s">
        <v>8693</v>
      </c>
      <c r="E424" t="s">
        <v>8694</v>
      </c>
      <c r="H424" t="s">
        <v>8695</v>
      </c>
      <c r="I424" t="s">
        <v>8692</v>
      </c>
    </row>
    <row r="425" spans="1:9" x14ac:dyDescent="0.35">
      <c r="A425" t="s">
        <v>8696</v>
      </c>
      <c r="B425" t="s">
        <v>7397</v>
      </c>
      <c r="C425" t="s">
        <v>8697</v>
      </c>
      <c r="D425" t="s">
        <v>8698</v>
      </c>
      <c r="E425" t="s">
        <v>8699</v>
      </c>
      <c r="F425">
        <v>65662989</v>
      </c>
      <c r="H425" t="s">
        <v>8700</v>
      </c>
      <c r="I425" t="s">
        <v>8697</v>
      </c>
    </row>
    <row r="426" spans="1:9" x14ac:dyDescent="0.35">
      <c r="A426" t="s">
        <v>8701</v>
      </c>
      <c r="B426" t="s">
        <v>7397</v>
      </c>
      <c r="C426" t="s">
        <v>8702</v>
      </c>
      <c r="D426" t="s">
        <v>8703</v>
      </c>
      <c r="E426" t="s">
        <v>8704</v>
      </c>
      <c r="F426" t="s">
        <v>8705</v>
      </c>
      <c r="G426" t="s">
        <v>8706</v>
      </c>
      <c r="H426" t="s">
        <v>8707</v>
      </c>
      <c r="I426" t="s">
        <v>8702</v>
      </c>
    </row>
    <row r="427" spans="1:9" x14ac:dyDescent="0.35">
      <c r="A427" t="s">
        <v>8708</v>
      </c>
      <c r="B427" t="s">
        <v>7397</v>
      </c>
      <c r="C427" t="s">
        <v>8709</v>
      </c>
      <c r="D427" t="s">
        <v>8710</v>
      </c>
      <c r="E427" t="s">
        <v>8711</v>
      </c>
      <c r="F427" t="s">
        <v>8712</v>
      </c>
      <c r="G427" t="s">
        <v>8713</v>
      </c>
      <c r="H427" t="s">
        <v>8714</v>
      </c>
      <c r="I427" t="s">
        <v>8709</v>
      </c>
    </row>
    <row r="428" spans="1:9" x14ac:dyDescent="0.35">
      <c r="A428" t="s">
        <v>8715</v>
      </c>
      <c r="B428" t="s">
        <v>7397</v>
      </c>
      <c r="C428" t="s">
        <v>8716</v>
      </c>
      <c r="D428" t="s">
        <v>8717</v>
      </c>
      <c r="E428" t="s">
        <v>8718</v>
      </c>
      <c r="F428" t="s">
        <v>8719</v>
      </c>
      <c r="G428" t="s">
        <v>8720</v>
      </c>
      <c r="H428" t="s">
        <v>8721</v>
      </c>
      <c r="I428" t="s">
        <v>8716</v>
      </c>
    </row>
    <row r="429" spans="1:9" x14ac:dyDescent="0.35">
      <c r="A429" t="s">
        <v>8722</v>
      </c>
      <c r="B429" t="s">
        <v>7092</v>
      </c>
      <c r="C429" t="s">
        <v>8723</v>
      </c>
      <c r="D429" t="s">
        <v>8724</v>
      </c>
      <c r="E429" t="s">
        <v>8725</v>
      </c>
      <c r="F429">
        <v>68349112</v>
      </c>
      <c r="G429">
        <v>62860448</v>
      </c>
      <c r="H429" t="s">
        <v>8726</v>
      </c>
      <c r="I429" t="s">
        <v>8723</v>
      </c>
    </row>
    <row r="430" spans="1:9" x14ac:dyDescent="0.35">
      <c r="A430" t="s">
        <v>8727</v>
      </c>
      <c r="B430" t="s">
        <v>7092</v>
      </c>
      <c r="C430" t="s">
        <v>8728</v>
      </c>
      <c r="D430" t="s">
        <v>8729</v>
      </c>
      <c r="E430" t="s">
        <v>8730</v>
      </c>
      <c r="F430">
        <v>62130419</v>
      </c>
      <c r="G430">
        <v>62219130</v>
      </c>
      <c r="H430" t="s">
        <v>8731</v>
      </c>
      <c r="I430" t="s">
        <v>8728</v>
      </c>
    </row>
    <row r="431" spans="1:9" x14ac:dyDescent="0.35">
      <c r="A431" t="s">
        <v>8732</v>
      </c>
      <c r="B431" t="s">
        <v>6724</v>
      </c>
      <c r="C431" t="s">
        <v>8733</v>
      </c>
      <c r="D431" t="s">
        <v>8734</v>
      </c>
      <c r="E431" t="s">
        <v>8735</v>
      </c>
      <c r="F431" t="s">
        <v>8736</v>
      </c>
      <c r="G431" t="s">
        <v>8737</v>
      </c>
      <c r="I431" t="s">
        <v>8733</v>
      </c>
    </row>
    <row r="432" spans="1:9" x14ac:dyDescent="0.35">
      <c r="A432" t="s">
        <v>8738</v>
      </c>
      <c r="B432" t="s">
        <v>7397</v>
      </c>
      <c r="C432" t="s">
        <v>8739</v>
      </c>
      <c r="D432" t="s">
        <v>8740</v>
      </c>
      <c r="E432" t="s">
        <v>8741</v>
      </c>
      <c r="H432" t="s">
        <v>8742</v>
      </c>
      <c r="I432" t="s">
        <v>8739</v>
      </c>
    </row>
    <row r="433" spans="1:9" x14ac:dyDescent="0.35">
      <c r="A433" t="s">
        <v>8743</v>
      </c>
      <c r="B433" t="s">
        <v>6636</v>
      </c>
      <c r="C433" t="s">
        <v>8744</v>
      </c>
      <c r="D433" t="s">
        <v>8745</v>
      </c>
      <c r="E433" t="s">
        <v>8746</v>
      </c>
      <c r="F433" t="s">
        <v>8747</v>
      </c>
      <c r="G433" t="s">
        <v>8748</v>
      </c>
      <c r="H433" t="s">
        <v>8749</v>
      </c>
      <c r="I433" t="s">
        <v>8744</v>
      </c>
    </row>
    <row r="434" spans="1:9" x14ac:dyDescent="0.35">
      <c r="A434" t="s">
        <v>8750</v>
      </c>
      <c r="B434" t="s">
        <v>7092</v>
      </c>
      <c r="C434" t="s">
        <v>8751</v>
      </c>
      <c r="D434" t="s">
        <v>8752</v>
      </c>
      <c r="E434" t="s">
        <v>8753</v>
      </c>
      <c r="H434" t="s">
        <v>8754</v>
      </c>
      <c r="I434" t="s">
        <v>8751</v>
      </c>
    </row>
    <row r="435" spans="1:9" x14ac:dyDescent="0.35">
      <c r="A435" t="s">
        <v>8755</v>
      </c>
      <c r="B435" t="s">
        <v>6763</v>
      </c>
      <c r="C435" t="s">
        <v>8756</v>
      </c>
      <c r="D435" t="s">
        <v>8757</v>
      </c>
      <c r="E435" t="s">
        <v>8758</v>
      </c>
      <c r="H435" t="s">
        <v>8759</v>
      </c>
      <c r="I435" t="s">
        <v>8756</v>
      </c>
    </row>
    <row r="436" spans="1:9" x14ac:dyDescent="0.35">
      <c r="A436" t="s">
        <v>8760</v>
      </c>
      <c r="B436" t="s">
        <v>6636</v>
      </c>
      <c r="C436" t="s">
        <v>8761</v>
      </c>
      <c r="D436" t="s">
        <v>8762</v>
      </c>
      <c r="E436" t="s">
        <v>8763</v>
      </c>
      <c r="G436" t="s">
        <v>8764</v>
      </c>
      <c r="H436" t="s">
        <v>8765</v>
      </c>
      <c r="I436" t="s">
        <v>8761</v>
      </c>
    </row>
    <row r="437" spans="1:9" x14ac:dyDescent="0.35">
      <c r="A437" t="s">
        <v>8766</v>
      </c>
      <c r="B437" t="s">
        <v>6636</v>
      </c>
      <c r="C437" t="s">
        <v>8767</v>
      </c>
      <c r="D437" t="s">
        <v>8768</v>
      </c>
      <c r="E437" t="s">
        <v>8769</v>
      </c>
      <c r="H437" t="s">
        <v>8770</v>
      </c>
      <c r="I437" t="s">
        <v>8767</v>
      </c>
    </row>
    <row r="438" spans="1:9" x14ac:dyDescent="0.35">
      <c r="A438" t="s">
        <v>8771</v>
      </c>
      <c r="B438" t="s">
        <v>7397</v>
      </c>
      <c r="C438" t="s">
        <v>8772</v>
      </c>
      <c r="D438" t="s">
        <v>8773</v>
      </c>
      <c r="E438" t="s">
        <v>8774</v>
      </c>
      <c r="F438" t="s">
        <v>8775</v>
      </c>
      <c r="G438" t="s">
        <v>8776</v>
      </c>
      <c r="H438" t="s">
        <v>8777</v>
      </c>
      <c r="I438" t="s">
        <v>8772</v>
      </c>
    </row>
    <row r="439" spans="1:9" x14ac:dyDescent="0.35">
      <c r="A439" t="s">
        <v>8778</v>
      </c>
      <c r="B439" t="s">
        <v>6763</v>
      </c>
      <c r="C439" t="s">
        <v>8779</v>
      </c>
      <c r="D439" t="s">
        <v>8780</v>
      </c>
      <c r="E439" t="s">
        <v>8781</v>
      </c>
      <c r="H439" t="s">
        <v>8782</v>
      </c>
      <c r="I439" t="s">
        <v>8779</v>
      </c>
    </row>
    <row r="440" spans="1:9" x14ac:dyDescent="0.35">
      <c r="A440" t="s">
        <v>8783</v>
      </c>
      <c r="B440" t="s">
        <v>7397</v>
      </c>
      <c r="C440" t="s">
        <v>8784</v>
      </c>
      <c r="D440" t="s">
        <v>8785</v>
      </c>
      <c r="E440" t="s">
        <v>8786</v>
      </c>
      <c r="H440" t="s">
        <v>8787</v>
      </c>
      <c r="I440" t="s">
        <v>8784</v>
      </c>
    </row>
    <row r="441" spans="1:9" x14ac:dyDescent="0.35">
      <c r="A441" t="s">
        <v>8788</v>
      </c>
      <c r="B441" t="s">
        <v>6703</v>
      </c>
      <c r="C441" t="s">
        <v>8789</v>
      </c>
      <c r="D441" t="s">
        <v>8790</v>
      </c>
      <c r="E441" t="s">
        <v>8791</v>
      </c>
      <c r="H441" t="s">
        <v>8792</v>
      </c>
      <c r="I441" t="s">
        <v>8789</v>
      </c>
    </row>
    <row r="442" spans="1:9" x14ac:dyDescent="0.35">
      <c r="A442" t="s">
        <v>8793</v>
      </c>
      <c r="B442" t="s">
        <v>7092</v>
      </c>
      <c r="C442" t="s">
        <v>8794</v>
      </c>
      <c r="D442" t="s">
        <v>8795</v>
      </c>
      <c r="E442" t="s">
        <v>8796</v>
      </c>
      <c r="H442" t="s">
        <v>8797</v>
      </c>
      <c r="I442" t="s">
        <v>8794</v>
      </c>
    </row>
    <row r="443" spans="1:9" x14ac:dyDescent="0.35">
      <c r="A443" t="s">
        <v>8798</v>
      </c>
      <c r="B443" t="s">
        <v>6763</v>
      </c>
      <c r="C443" t="s">
        <v>8799</v>
      </c>
      <c r="D443" t="s">
        <v>8800</v>
      </c>
      <c r="E443" t="s">
        <v>8801</v>
      </c>
      <c r="G443" t="s">
        <v>8802</v>
      </c>
      <c r="H443" t="s">
        <v>8803</v>
      </c>
      <c r="I443" t="s">
        <v>8799</v>
      </c>
    </row>
    <row r="444" spans="1:9" x14ac:dyDescent="0.35">
      <c r="A444" t="s">
        <v>8804</v>
      </c>
      <c r="B444" t="s">
        <v>6636</v>
      </c>
      <c r="C444" t="s">
        <v>8805</v>
      </c>
      <c r="D444" t="s">
        <v>8806</v>
      </c>
      <c r="E444" t="s">
        <v>8807</v>
      </c>
      <c r="F444" t="s">
        <v>8808</v>
      </c>
      <c r="G444">
        <v>63362506</v>
      </c>
      <c r="I444" t="s">
        <v>8805</v>
      </c>
    </row>
    <row r="445" spans="1:9" x14ac:dyDescent="0.35">
      <c r="A445" t="s">
        <v>8809</v>
      </c>
      <c r="B445" t="s">
        <v>6636</v>
      </c>
      <c r="C445" t="s">
        <v>8810</v>
      </c>
      <c r="D445" t="s">
        <v>8811</v>
      </c>
      <c r="E445" t="s">
        <v>8812</v>
      </c>
      <c r="H445" t="s">
        <v>8813</v>
      </c>
      <c r="I445" t="s">
        <v>8810</v>
      </c>
    </row>
    <row r="446" spans="1:9" x14ac:dyDescent="0.35">
      <c r="A446" t="s">
        <v>8814</v>
      </c>
      <c r="B446" t="s">
        <v>7092</v>
      </c>
      <c r="C446" t="s">
        <v>8815</v>
      </c>
      <c r="D446" t="s">
        <v>8816</v>
      </c>
      <c r="E446" t="s">
        <v>8817</v>
      </c>
      <c r="H446" t="s">
        <v>8818</v>
      </c>
      <c r="I446" t="s">
        <v>8815</v>
      </c>
    </row>
    <row r="447" spans="1:9" x14ac:dyDescent="0.35">
      <c r="A447" t="s">
        <v>8819</v>
      </c>
      <c r="B447" t="s">
        <v>6636</v>
      </c>
      <c r="C447" t="s">
        <v>8820</v>
      </c>
      <c r="D447" t="s">
        <v>8821</v>
      </c>
      <c r="E447" t="s">
        <v>8822</v>
      </c>
      <c r="F447">
        <v>68443133</v>
      </c>
      <c r="G447">
        <v>68443279</v>
      </c>
      <c r="I447" t="s">
        <v>8820</v>
      </c>
    </row>
    <row r="448" spans="1:9" x14ac:dyDescent="0.35">
      <c r="A448" t="s">
        <v>8823</v>
      </c>
      <c r="B448" t="s">
        <v>6636</v>
      </c>
      <c r="C448" t="s">
        <v>8824</v>
      </c>
      <c r="D448" t="s">
        <v>8825</v>
      </c>
      <c r="E448" t="s">
        <v>8826</v>
      </c>
      <c r="F448">
        <v>63451757</v>
      </c>
      <c r="G448">
        <v>65955627</v>
      </c>
      <c r="H448" t="s">
        <v>8827</v>
      </c>
      <c r="I448" t="s">
        <v>8824</v>
      </c>
    </row>
    <row r="449" spans="1:9" x14ac:dyDescent="0.35">
      <c r="A449" t="s">
        <v>8828</v>
      </c>
      <c r="B449" t="s">
        <v>6703</v>
      </c>
      <c r="C449" t="s">
        <v>8829</v>
      </c>
      <c r="D449" t="s">
        <v>8830</v>
      </c>
      <c r="E449" t="s">
        <v>8831</v>
      </c>
      <c r="H449" t="s">
        <v>8832</v>
      </c>
      <c r="I449" t="s">
        <v>8829</v>
      </c>
    </row>
    <row r="450" spans="1:9" x14ac:dyDescent="0.35">
      <c r="A450" t="s">
        <v>8833</v>
      </c>
      <c r="B450" t="s">
        <v>7092</v>
      </c>
      <c r="C450" t="s">
        <v>8834</v>
      </c>
      <c r="D450" t="s">
        <v>8835</v>
      </c>
      <c r="E450" t="s">
        <v>8836</v>
      </c>
      <c r="H450" t="s">
        <v>8837</v>
      </c>
      <c r="I450" t="s">
        <v>8834</v>
      </c>
    </row>
    <row r="451" spans="1:9" x14ac:dyDescent="0.35">
      <c r="A451" t="s">
        <v>8838</v>
      </c>
      <c r="B451" t="s">
        <v>7092</v>
      </c>
      <c r="C451" t="s">
        <v>8839</v>
      </c>
      <c r="D451" t="s">
        <v>8840</v>
      </c>
      <c r="E451" t="s">
        <v>8841</v>
      </c>
      <c r="H451" t="s">
        <v>8842</v>
      </c>
      <c r="I451" t="s">
        <v>8839</v>
      </c>
    </row>
    <row r="452" spans="1:9" x14ac:dyDescent="0.35">
      <c r="A452" t="s">
        <v>8843</v>
      </c>
      <c r="B452" t="s">
        <v>6703</v>
      </c>
      <c r="C452" t="s">
        <v>8844</v>
      </c>
      <c r="D452" t="s">
        <v>8845</v>
      </c>
      <c r="E452" t="s">
        <v>8841</v>
      </c>
      <c r="F452">
        <v>68634001</v>
      </c>
      <c r="G452">
        <v>68633521</v>
      </c>
      <c r="H452" t="s">
        <v>8846</v>
      </c>
      <c r="I452" t="s">
        <v>8844</v>
      </c>
    </row>
    <row r="453" spans="1:9" x14ac:dyDescent="0.35">
      <c r="A453" t="s">
        <v>8847</v>
      </c>
      <c r="B453" t="s">
        <v>6703</v>
      </c>
      <c r="C453" t="s">
        <v>8848</v>
      </c>
      <c r="D453" t="s">
        <v>8849</v>
      </c>
      <c r="E453" t="s">
        <v>8850</v>
      </c>
      <c r="H453" t="s">
        <v>8851</v>
      </c>
      <c r="I453" t="s">
        <v>8848</v>
      </c>
    </row>
    <row r="454" spans="1:9" x14ac:dyDescent="0.35">
      <c r="A454" t="s">
        <v>8852</v>
      </c>
      <c r="B454" t="s">
        <v>6703</v>
      </c>
      <c r="C454" t="s">
        <v>8853</v>
      </c>
      <c r="D454" t="s">
        <v>8840</v>
      </c>
      <c r="E454" t="s">
        <v>8841</v>
      </c>
      <c r="F454">
        <v>68634001</v>
      </c>
      <c r="G454">
        <v>68633521</v>
      </c>
      <c r="H454" t="s">
        <v>8854</v>
      </c>
      <c r="I454" t="s">
        <v>8853</v>
      </c>
    </row>
    <row r="455" spans="1:9" x14ac:dyDescent="0.35">
      <c r="A455" t="s">
        <v>8855</v>
      </c>
      <c r="B455" t="s">
        <v>6703</v>
      </c>
      <c r="C455" t="s">
        <v>8856</v>
      </c>
      <c r="D455" t="s">
        <v>8857</v>
      </c>
      <c r="E455" t="s">
        <v>8850</v>
      </c>
      <c r="F455">
        <v>68634001</v>
      </c>
      <c r="G455">
        <v>68633521</v>
      </c>
      <c r="H455" t="s">
        <v>8858</v>
      </c>
      <c r="I455" t="s">
        <v>8856</v>
      </c>
    </row>
    <row r="456" spans="1:9" x14ac:dyDescent="0.35">
      <c r="A456" t="s">
        <v>8859</v>
      </c>
      <c r="B456" t="s">
        <v>7397</v>
      </c>
      <c r="C456" t="s">
        <v>8860</v>
      </c>
      <c r="D456" t="s">
        <v>8861</v>
      </c>
      <c r="E456" t="s">
        <v>8862</v>
      </c>
      <c r="F456">
        <v>68266397</v>
      </c>
      <c r="I456" t="s">
        <v>8860</v>
      </c>
    </row>
    <row r="457" spans="1:9" x14ac:dyDescent="0.35">
      <c r="A457" t="s">
        <v>8863</v>
      </c>
      <c r="B457" t="s">
        <v>6636</v>
      </c>
      <c r="C457" t="s">
        <v>8864</v>
      </c>
      <c r="D457" t="s">
        <v>8865</v>
      </c>
      <c r="E457" t="s">
        <v>8866</v>
      </c>
      <c r="F457" t="s">
        <v>8867</v>
      </c>
      <c r="G457">
        <v>62684947</v>
      </c>
      <c r="I457" t="s">
        <v>8864</v>
      </c>
    </row>
    <row r="458" spans="1:9" x14ac:dyDescent="0.35">
      <c r="A458" t="s">
        <v>8868</v>
      </c>
      <c r="B458" t="s">
        <v>6636</v>
      </c>
      <c r="C458" t="s">
        <v>8869</v>
      </c>
      <c r="D458" t="s">
        <v>8870</v>
      </c>
      <c r="E458" t="s">
        <v>8871</v>
      </c>
      <c r="F458">
        <v>67750647</v>
      </c>
      <c r="G458">
        <v>67793148</v>
      </c>
      <c r="I458" t="s">
        <v>8869</v>
      </c>
    </row>
    <row r="459" spans="1:9" x14ac:dyDescent="0.35">
      <c r="A459" t="s">
        <v>8872</v>
      </c>
      <c r="B459" t="s">
        <v>7397</v>
      </c>
      <c r="C459" t="s">
        <v>8873</v>
      </c>
      <c r="D459" t="s">
        <v>8874</v>
      </c>
      <c r="E459" t="s">
        <v>8875</v>
      </c>
      <c r="F459" t="s">
        <v>8876</v>
      </c>
      <c r="G459" t="s">
        <v>8877</v>
      </c>
      <c r="H459" t="s">
        <v>8878</v>
      </c>
      <c r="I459" t="s">
        <v>8873</v>
      </c>
    </row>
    <row r="460" spans="1:9" x14ac:dyDescent="0.35">
      <c r="A460" t="s">
        <v>8879</v>
      </c>
      <c r="B460" t="s">
        <v>7092</v>
      </c>
      <c r="C460" t="s">
        <v>8880</v>
      </c>
      <c r="D460" t="s">
        <v>8881</v>
      </c>
      <c r="E460" t="s">
        <v>8882</v>
      </c>
      <c r="H460" t="s">
        <v>8883</v>
      </c>
      <c r="I460" t="s">
        <v>8880</v>
      </c>
    </row>
    <row r="461" spans="1:9" x14ac:dyDescent="0.35">
      <c r="A461" t="s">
        <v>8884</v>
      </c>
      <c r="B461" t="s">
        <v>7092</v>
      </c>
      <c r="C461" t="s">
        <v>8885</v>
      </c>
      <c r="D461" t="s">
        <v>8886</v>
      </c>
      <c r="E461" t="s">
        <v>8887</v>
      </c>
      <c r="H461" t="s">
        <v>8888</v>
      </c>
      <c r="I461" t="s">
        <v>8885</v>
      </c>
    </row>
    <row r="462" spans="1:9" x14ac:dyDescent="0.35">
      <c r="A462" t="s">
        <v>8889</v>
      </c>
      <c r="B462" t="s">
        <v>6724</v>
      </c>
      <c r="C462" t="s">
        <v>8890</v>
      </c>
      <c r="D462" t="s">
        <v>8891</v>
      </c>
      <c r="E462" t="s">
        <v>8892</v>
      </c>
      <c r="F462" t="s">
        <v>8893</v>
      </c>
      <c r="G462" t="s">
        <v>8894</v>
      </c>
      <c r="H462" t="s">
        <v>8895</v>
      </c>
      <c r="I462" t="s">
        <v>8890</v>
      </c>
    </row>
    <row r="463" spans="1:9" x14ac:dyDescent="0.35">
      <c r="A463" t="s">
        <v>8896</v>
      </c>
      <c r="B463" t="s">
        <v>7092</v>
      </c>
      <c r="C463" t="s">
        <v>8897</v>
      </c>
      <c r="D463" t="s">
        <v>8898</v>
      </c>
      <c r="E463" t="s">
        <v>8899</v>
      </c>
      <c r="H463" t="s">
        <v>8900</v>
      </c>
      <c r="I463" t="s">
        <v>8897</v>
      </c>
    </row>
    <row r="464" spans="1:9" x14ac:dyDescent="0.35">
      <c r="A464" t="s">
        <v>8901</v>
      </c>
      <c r="B464" t="s">
        <v>7397</v>
      </c>
      <c r="C464" t="s">
        <v>8902</v>
      </c>
      <c r="D464" t="s">
        <v>8903</v>
      </c>
      <c r="E464" t="s">
        <v>6802</v>
      </c>
      <c r="F464" t="s">
        <v>8904</v>
      </c>
      <c r="G464" t="s">
        <v>8905</v>
      </c>
      <c r="H464" t="s">
        <v>8906</v>
      </c>
      <c r="I464" t="s">
        <v>8902</v>
      </c>
    </row>
    <row r="465" spans="1:9" x14ac:dyDescent="0.35">
      <c r="A465" t="s">
        <v>8907</v>
      </c>
      <c r="B465" t="s">
        <v>7397</v>
      </c>
      <c r="C465" t="s">
        <v>8908</v>
      </c>
      <c r="D465" t="s">
        <v>7671</v>
      </c>
      <c r="E465" t="s">
        <v>8909</v>
      </c>
      <c r="H465" t="s">
        <v>8910</v>
      </c>
      <c r="I465" t="s">
        <v>8908</v>
      </c>
    </row>
    <row r="466" spans="1:9" x14ac:dyDescent="0.35">
      <c r="A466" t="s">
        <v>8911</v>
      </c>
      <c r="B466" t="s">
        <v>7092</v>
      </c>
      <c r="C466" t="s">
        <v>8912</v>
      </c>
      <c r="D466" t="s">
        <v>7412</v>
      </c>
      <c r="E466" t="s">
        <v>8913</v>
      </c>
      <c r="H466" t="s">
        <v>8914</v>
      </c>
      <c r="I466" t="s">
        <v>8912</v>
      </c>
    </row>
    <row r="467" spans="1:9" x14ac:dyDescent="0.35">
      <c r="A467" t="s">
        <v>8915</v>
      </c>
      <c r="B467" t="s">
        <v>7397</v>
      </c>
      <c r="C467" t="s">
        <v>8916</v>
      </c>
      <c r="D467" t="s">
        <v>8917</v>
      </c>
      <c r="I467" t="s">
        <v>8916</v>
      </c>
    </row>
    <row r="468" spans="1:9" x14ac:dyDescent="0.35">
      <c r="A468" t="s">
        <v>8918</v>
      </c>
      <c r="B468" t="s">
        <v>6703</v>
      </c>
      <c r="C468" t="s">
        <v>8450</v>
      </c>
      <c r="D468" t="s">
        <v>8919</v>
      </c>
      <c r="E468" t="s">
        <v>8920</v>
      </c>
      <c r="G468">
        <v>66927556</v>
      </c>
      <c r="I468" t="s">
        <v>8450</v>
      </c>
    </row>
    <row r="469" spans="1:9" x14ac:dyDescent="0.35">
      <c r="A469" t="s">
        <v>8921</v>
      </c>
      <c r="B469" t="s">
        <v>6636</v>
      </c>
      <c r="C469" t="s">
        <v>8922</v>
      </c>
      <c r="D469" t="s">
        <v>8923</v>
      </c>
      <c r="E469" t="s">
        <v>8924</v>
      </c>
      <c r="F469">
        <v>62957228</v>
      </c>
      <c r="G469">
        <v>62951922</v>
      </c>
      <c r="I469" t="s">
        <v>8922</v>
      </c>
    </row>
    <row r="470" spans="1:9" x14ac:dyDescent="0.35">
      <c r="A470" t="s">
        <v>8925</v>
      </c>
      <c r="B470" t="s">
        <v>7092</v>
      </c>
      <c r="C470" t="s">
        <v>8926</v>
      </c>
      <c r="D470" t="s">
        <v>8927</v>
      </c>
      <c r="E470" t="s">
        <v>8928</v>
      </c>
      <c r="H470" t="s">
        <v>8929</v>
      </c>
      <c r="I470" t="s">
        <v>8926</v>
      </c>
    </row>
    <row r="471" spans="1:9" x14ac:dyDescent="0.35">
      <c r="A471" t="s">
        <v>8930</v>
      </c>
      <c r="B471" t="s">
        <v>7397</v>
      </c>
      <c r="C471" t="s">
        <v>8794</v>
      </c>
      <c r="D471" t="s">
        <v>8931</v>
      </c>
      <c r="E471" t="s">
        <v>8796</v>
      </c>
      <c r="H471" t="s">
        <v>8932</v>
      </c>
      <c r="I471" t="s">
        <v>8794</v>
      </c>
    </row>
    <row r="472" spans="1:9" x14ac:dyDescent="0.35">
      <c r="A472" t="s">
        <v>8933</v>
      </c>
      <c r="B472" t="s">
        <v>7397</v>
      </c>
      <c r="C472" t="s">
        <v>8934</v>
      </c>
      <c r="D472" t="s">
        <v>8935</v>
      </c>
      <c r="E472" t="s">
        <v>8936</v>
      </c>
      <c r="F472" t="s">
        <v>8937</v>
      </c>
      <c r="H472" t="s">
        <v>8938</v>
      </c>
      <c r="I472" t="s">
        <v>8934</v>
      </c>
    </row>
    <row r="473" spans="1:9" x14ac:dyDescent="0.35">
      <c r="A473" t="s">
        <v>8939</v>
      </c>
      <c r="B473" t="s">
        <v>7397</v>
      </c>
      <c r="C473" t="s">
        <v>8940</v>
      </c>
      <c r="D473" t="s">
        <v>8941</v>
      </c>
      <c r="E473" t="s">
        <v>8942</v>
      </c>
      <c r="F473" t="s">
        <v>8943</v>
      </c>
      <c r="G473">
        <v>62545785</v>
      </c>
      <c r="H473" t="s">
        <v>8944</v>
      </c>
      <c r="I473" t="s">
        <v>8940</v>
      </c>
    </row>
    <row r="474" spans="1:9" x14ac:dyDescent="0.35">
      <c r="A474" t="s">
        <v>8945</v>
      </c>
      <c r="B474" t="s">
        <v>6724</v>
      </c>
      <c r="C474" t="s">
        <v>8946</v>
      </c>
      <c r="D474" t="s">
        <v>8947</v>
      </c>
      <c r="E474" t="s">
        <v>8948</v>
      </c>
      <c r="H474" t="s">
        <v>8949</v>
      </c>
      <c r="I474" t="s">
        <v>8946</v>
      </c>
    </row>
    <row r="475" spans="1:9" x14ac:dyDescent="0.35">
      <c r="A475" t="s">
        <v>8950</v>
      </c>
      <c r="B475" t="s">
        <v>6724</v>
      </c>
      <c r="C475" t="s">
        <v>8951</v>
      </c>
      <c r="D475" t="s">
        <v>8952</v>
      </c>
      <c r="E475" t="s">
        <v>8953</v>
      </c>
      <c r="F475">
        <v>62612665</v>
      </c>
      <c r="G475">
        <v>62620334</v>
      </c>
      <c r="H475" t="s">
        <v>8954</v>
      </c>
      <c r="I475" t="s">
        <v>8951</v>
      </c>
    </row>
    <row r="476" spans="1:9" x14ac:dyDescent="0.35">
      <c r="A476" t="s">
        <v>8955</v>
      </c>
      <c r="B476" t="s">
        <v>7092</v>
      </c>
      <c r="C476" t="s">
        <v>8956</v>
      </c>
      <c r="D476" t="s">
        <v>8957</v>
      </c>
      <c r="E476" t="s">
        <v>8958</v>
      </c>
      <c r="H476" t="s">
        <v>8959</v>
      </c>
      <c r="I476" t="s">
        <v>8956</v>
      </c>
    </row>
    <row r="477" spans="1:9" x14ac:dyDescent="0.35">
      <c r="A477" t="s">
        <v>8960</v>
      </c>
      <c r="B477" t="s">
        <v>7092</v>
      </c>
      <c r="C477" t="s">
        <v>8961</v>
      </c>
      <c r="D477" t="s">
        <v>8962</v>
      </c>
      <c r="E477" t="s">
        <v>8963</v>
      </c>
      <c r="F477">
        <v>64558885</v>
      </c>
      <c r="G477">
        <v>64568885</v>
      </c>
      <c r="I477" t="s">
        <v>8961</v>
      </c>
    </row>
    <row r="478" spans="1:9" x14ac:dyDescent="0.35">
      <c r="A478" t="s">
        <v>8964</v>
      </c>
      <c r="B478" t="s">
        <v>6724</v>
      </c>
      <c r="C478" t="s">
        <v>8965</v>
      </c>
      <c r="D478" t="s">
        <v>8966</v>
      </c>
      <c r="E478" t="s">
        <v>8967</v>
      </c>
      <c r="H478" t="s">
        <v>8968</v>
      </c>
      <c r="I478" t="s">
        <v>8965</v>
      </c>
    </row>
    <row r="479" spans="1:9" x14ac:dyDescent="0.35">
      <c r="A479" t="s">
        <v>8969</v>
      </c>
      <c r="B479" t="s">
        <v>6703</v>
      </c>
      <c r="C479" t="s">
        <v>8970</v>
      </c>
      <c r="D479" t="s">
        <v>8971</v>
      </c>
      <c r="E479" t="s">
        <v>8972</v>
      </c>
      <c r="F479" t="s">
        <v>8973</v>
      </c>
      <c r="G479" t="s">
        <v>8974</v>
      </c>
      <c r="H479" t="s">
        <v>8975</v>
      </c>
      <c r="I479" t="s">
        <v>8970</v>
      </c>
    </row>
    <row r="480" spans="1:9" x14ac:dyDescent="0.35">
      <c r="A480" t="s">
        <v>8976</v>
      </c>
      <c r="B480" t="s">
        <v>6703</v>
      </c>
      <c r="C480" t="s">
        <v>8977</v>
      </c>
      <c r="D480" t="s">
        <v>8978</v>
      </c>
      <c r="E480" t="s">
        <v>8979</v>
      </c>
      <c r="F480">
        <v>67603270</v>
      </c>
      <c r="G480">
        <v>67654218</v>
      </c>
      <c r="H480" t="s">
        <v>8980</v>
      </c>
      <c r="I480" t="s">
        <v>8977</v>
      </c>
    </row>
    <row r="481" spans="1:9" x14ac:dyDescent="0.35">
      <c r="A481" t="s">
        <v>8981</v>
      </c>
      <c r="B481" t="s">
        <v>6703</v>
      </c>
      <c r="C481" t="s">
        <v>8982</v>
      </c>
      <c r="D481" t="s">
        <v>8983</v>
      </c>
      <c r="E481" t="s">
        <v>8984</v>
      </c>
      <c r="F481" t="s">
        <v>8985</v>
      </c>
      <c r="G481" t="s">
        <v>8986</v>
      </c>
      <c r="H481" t="s">
        <v>8987</v>
      </c>
      <c r="I481" t="s">
        <v>8982</v>
      </c>
    </row>
    <row r="482" spans="1:9" x14ac:dyDescent="0.35">
      <c r="A482" t="s">
        <v>8988</v>
      </c>
      <c r="B482" t="s">
        <v>6703</v>
      </c>
      <c r="C482" t="s">
        <v>8989</v>
      </c>
      <c r="D482" t="s">
        <v>8990</v>
      </c>
      <c r="E482" t="s">
        <v>8991</v>
      </c>
      <c r="H482" t="s">
        <v>8992</v>
      </c>
      <c r="I482" t="s">
        <v>8989</v>
      </c>
    </row>
    <row r="483" spans="1:9" x14ac:dyDescent="0.35">
      <c r="A483" t="s">
        <v>8993</v>
      </c>
      <c r="B483" t="s">
        <v>7648</v>
      </c>
      <c r="C483" t="s">
        <v>8994</v>
      </c>
      <c r="D483" t="s">
        <v>8995</v>
      </c>
      <c r="E483" t="s">
        <v>8996</v>
      </c>
      <c r="H483" t="s">
        <v>8997</v>
      </c>
      <c r="I483" t="s">
        <v>8994</v>
      </c>
    </row>
    <row r="484" spans="1:9" x14ac:dyDescent="0.35">
      <c r="A484" t="s">
        <v>8998</v>
      </c>
      <c r="B484" t="s">
        <v>6703</v>
      </c>
      <c r="C484" t="s">
        <v>8848</v>
      </c>
      <c r="D484" t="s">
        <v>8857</v>
      </c>
      <c r="E484" t="s">
        <v>8850</v>
      </c>
      <c r="H484" t="s">
        <v>8851</v>
      </c>
      <c r="I484" t="s">
        <v>8848</v>
      </c>
    </row>
    <row r="485" spans="1:9" x14ac:dyDescent="0.35">
      <c r="A485" t="s">
        <v>8999</v>
      </c>
      <c r="B485" t="s">
        <v>7092</v>
      </c>
      <c r="C485" t="s">
        <v>9000</v>
      </c>
      <c r="D485" t="s">
        <v>9001</v>
      </c>
      <c r="H485" t="s">
        <v>9002</v>
      </c>
      <c r="I485" t="s">
        <v>9000</v>
      </c>
    </row>
    <row r="486" spans="1:9" x14ac:dyDescent="0.35">
      <c r="A486" t="s">
        <v>9003</v>
      </c>
      <c r="B486" t="s">
        <v>6776</v>
      </c>
      <c r="C486" t="s">
        <v>7804</v>
      </c>
      <c r="D486" t="s">
        <v>7802</v>
      </c>
      <c r="E486" t="s">
        <v>7803</v>
      </c>
      <c r="I486" t="s">
        <v>7804</v>
      </c>
    </row>
    <row r="487" spans="1:9" x14ac:dyDescent="0.35">
      <c r="A487" t="s">
        <v>9004</v>
      </c>
      <c r="B487" t="s">
        <v>6636</v>
      </c>
      <c r="C487" t="s">
        <v>8159</v>
      </c>
      <c r="H487" t="s">
        <v>9005</v>
      </c>
      <c r="I487" t="s">
        <v>8159</v>
      </c>
    </row>
    <row r="488" spans="1:9" x14ac:dyDescent="0.35">
      <c r="A488" t="s">
        <v>9006</v>
      </c>
      <c r="B488" t="s">
        <v>6636</v>
      </c>
    </row>
    <row r="489" spans="1:9" x14ac:dyDescent="0.35">
      <c r="A489" t="s">
        <v>9007</v>
      </c>
      <c r="B489" t="s">
        <v>6636</v>
      </c>
    </row>
    <row r="490" spans="1:9" x14ac:dyDescent="0.35">
      <c r="A490" t="s">
        <v>9008</v>
      </c>
      <c r="B490" t="s">
        <v>6636</v>
      </c>
      <c r="C490" t="s">
        <v>9009</v>
      </c>
      <c r="D490" t="s">
        <v>7979</v>
      </c>
      <c r="E490" t="s">
        <v>7980</v>
      </c>
      <c r="H490" t="s">
        <v>7981</v>
      </c>
      <c r="I490" t="s">
        <v>9009</v>
      </c>
    </row>
    <row r="491" spans="1:9" x14ac:dyDescent="0.35">
      <c r="A491" t="s">
        <v>9010</v>
      </c>
      <c r="B491" t="s">
        <v>6636</v>
      </c>
    </row>
    <row r="492" spans="1:9" x14ac:dyDescent="0.35">
      <c r="A492" t="s">
        <v>9011</v>
      </c>
      <c r="B492" t="s">
        <v>6636</v>
      </c>
      <c r="C492" t="s">
        <v>9012</v>
      </c>
      <c r="H492" t="s">
        <v>9012</v>
      </c>
      <c r="I492" t="s">
        <v>9012</v>
      </c>
    </row>
    <row r="493" spans="1:9" x14ac:dyDescent="0.35">
      <c r="A493" t="s">
        <v>9013</v>
      </c>
      <c r="B493" t="s">
        <v>6636</v>
      </c>
    </row>
    <row r="494" spans="1:9" x14ac:dyDescent="0.35">
      <c r="A494" t="s">
        <v>9014</v>
      </c>
      <c r="B494" t="s">
        <v>6636</v>
      </c>
      <c r="C494">
        <v>1818</v>
      </c>
      <c r="D494" t="s">
        <v>8141</v>
      </c>
      <c r="E494" t="s">
        <v>8142</v>
      </c>
      <c r="H494" t="s">
        <v>8143</v>
      </c>
      <c r="I494">
        <v>1818</v>
      </c>
    </row>
    <row r="495" spans="1:9" x14ac:dyDescent="0.35">
      <c r="A495" t="s">
        <v>9015</v>
      </c>
    </row>
    <row r="496" spans="1:9" x14ac:dyDescent="0.35">
      <c r="A496" t="s">
        <v>779</v>
      </c>
      <c r="B496" t="s">
        <v>7092</v>
      </c>
      <c r="C496" t="s">
        <v>9016</v>
      </c>
      <c r="D496" t="s">
        <v>9017</v>
      </c>
      <c r="E496" t="s">
        <v>9018</v>
      </c>
      <c r="F496">
        <v>64609154</v>
      </c>
      <c r="G496">
        <v>64662116</v>
      </c>
      <c r="H496" t="s">
        <v>9019</v>
      </c>
      <c r="I496" t="s">
        <v>9016</v>
      </c>
    </row>
    <row r="497" spans="1:9" x14ac:dyDescent="0.35">
      <c r="A497" t="s">
        <v>9020</v>
      </c>
      <c r="B497" t="s">
        <v>7092</v>
      </c>
      <c r="C497" t="s">
        <v>9021</v>
      </c>
      <c r="D497" t="s">
        <v>9022</v>
      </c>
      <c r="E497" t="s">
        <v>9023</v>
      </c>
      <c r="F497">
        <v>64609143</v>
      </c>
      <c r="G497">
        <v>64672989</v>
      </c>
      <c r="I497" t="s">
        <v>9021</v>
      </c>
    </row>
    <row r="498" spans="1:9" x14ac:dyDescent="0.35">
      <c r="A498" t="s">
        <v>9024</v>
      </c>
      <c r="B498" t="s">
        <v>7092</v>
      </c>
      <c r="C498" t="s">
        <v>9025</v>
      </c>
      <c r="D498" t="s">
        <v>9017</v>
      </c>
      <c r="E498" t="s">
        <v>9018</v>
      </c>
      <c r="F498" t="s">
        <v>9026</v>
      </c>
      <c r="G498" t="s">
        <v>9027</v>
      </c>
      <c r="H498" t="s">
        <v>9028</v>
      </c>
      <c r="I498" t="s">
        <v>9025</v>
      </c>
    </row>
    <row r="499" spans="1:9" x14ac:dyDescent="0.35">
      <c r="A499" t="s">
        <v>9029</v>
      </c>
      <c r="B499" t="s">
        <v>6636</v>
      </c>
      <c r="C499" t="s">
        <v>9030</v>
      </c>
      <c r="D499" t="s">
        <v>7616</v>
      </c>
      <c r="E499" t="s">
        <v>7617</v>
      </c>
      <c r="F499">
        <v>64665180</v>
      </c>
      <c r="G499">
        <v>64656616</v>
      </c>
      <c r="H499" t="s">
        <v>9031</v>
      </c>
      <c r="I499" t="s">
        <v>9030</v>
      </c>
    </row>
    <row r="500" spans="1:9" x14ac:dyDescent="0.35">
      <c r="A500" t="s">
        <v>9032</v>
      </c>
      <c r="B500" t="s">
        <v>6776</v>
      </c>
      <c r="C500" t="s">
        <v>9033</v>
      </c>
      <c r="D500" t="s">
        <v>9034</v>
      </c>
      <c r="E500" t="s">
        <v>9035</v>
      </c>
      <c r="F500">
        <v>62508833</v>
      </c>
      <c r="G500">
        <v>62509076</v>
      </c>
      <c r="I500" t="s">
        <v>9033</v>
      </c>
    </row>
    <row r="501" spans="1:9" x14ac:dyDescent="0.35">
      <c r="A501" t="s">
        <v>9036</v>
      </c>
      <c r="B501" t="s">
        <v>6636</v>
      </c>
      <c r="C501" t="s">
        <v>9037</v>
      </c>
      <c r="D501" t="s">
        <v>9038</v>
      </c>
      <c r="E501" t="s">
        <v>9039</v>
      </c>
      <c r="F501">
        <v>65459922</v>
      </c>
      <c r="G501">
        <v>65422873</v>
      </c>
      <c r="I501" t="s">
        <v>9037</v>
      </c>
    </row>
    <row r="502" spans="1:9" x14ac:dyDescent="0.35">
      <c r="A502" t="s">
        <v>9040</v>
      </c>
      <c r="B502" t="s">
        <v>6636</v>
      </c>
      <c r="C502" t="s">
        <v>9041</v>
      </c>
      <c r="D502" t="s">
        <v>9042</v>
      </c>
      <c r="E502" t="s">
        <v>9043</v>
      </c>
      <c r="F502">
        <v>62962111</v>
      </c>
      <c r="I502" t="s">
        <v>9041</v>
      </c>
    </row>
    <row r="503" spans="1:9" x14ac:dyDescent="0.35">
      <c r="A503" t="s">
        <v>3973</v>
      </c>
      <c r="B503" t="s">
        <v>7092</v>
      </c>
      <c r="C503" t="s">
        <v>9044</v>
      </c>
      <c r="D503" t="s">
        <v>9045</v>
      </c>
      <c r="E503" t="s">
        <v>9046</v>
      </c>
      <c r="F503">
        <v>64811882</v>
      </c>
      <c r="G503" t="s">
        <v>9047</v>
      </c>
      <c r="I503" t="s">
        <v>9044</v>
      </c>
    </row>
    <row r="504" spans="1:9" x14ac:dyDescent="0.35">
      <c r="A504" t="s">
        <v>9048</v>
      </c>
      <c r="B504" t="s">
        <v>7092</v>
      </c>
      <c r="C504" t="s">
        <v>9049</v>
      </c>
      <c r="D504" t="s">
        <v>9050</v>
      </c>
      <c r="E504" t="s">
        <v>9051</v>
      </c>
      <c r="F504">
        <v>2743782728</v>
      </c>
      <c r="G504">
        <v>2743782729</v>
      </c>
      <c r="H504" t="s">
        <v>9052</v>
      </c>
      <c r="I504" t="s">
        <v>9049</v>
      </c>
    </row>
    <row r="505" spans="1:9" x14ac:dyDescent="0.35">
      <c r="A505" t="s">
        <v>9053</v>
      </c>
      <c r="B505" t="s">
        <v>6636</v>
      </c>
      <c r="C505" t="s">
        <v>9054</v>
      </c>
      <c r="D505" t="s">
        <v>9055</v>
      </c>
      <c r="E505" t="s">
        <v>9056</v>
      </c>
      <c r="F505" t="s">
        <v>9057</v>
      </c>
      <c r="G505" t="s">
        <v>9058</v>
      </c>
      <c r="I505" t="s">
        <v>9054</v>
      </c>
    </row>
    <row r="506" spans="1:9" x14ac:dyDescent="0.35">
      <c r="A506" t="s">
        <v>9059</v>
      </c>
      <c r="B506" t="s">
        <v>6636</v>
      </c>
      <c r="C506" t="s">
        <v>9060</v>
      </c>
      <c r="D506" t="s">
        <v>9061</v>
      </c>
      <c r="E506" t="s">
        <v>9062</v>
      </c>
      <c r="F506" t="s">
        <v>9063</v>
      </c>
      <c r="G506" t="s">
        <v>9064</v>
      </c>
      <c r="H506" t="s">
        <v>9065</v>
      </c>
      <c r="I506" t="s">
        <v>9060</v>
      </c>
    </row>
    <row r="507" spans="1:9" x14ac:dyDescent="0.35">
      <c r="A507" t="s">
        <v>9066</v>
      </c>
      <c r="B507" t="s">
        <v>6636</v>
      </c>
      <c r="C507" t="s">
        <v>9067</v>
      </c>
      <c r="D507" t="s">
        <v>9068</v>
      </c>
      <c r="E507" t="s">
        <v>9069</v>
      </c>
      <c r="F507" t="s">
        <v>9070</v>
      </c>
      <c r="G507" t="s">
        <v>9071</v>
      </c>
      <c r="I507" t="s">
        <v>9067</v>
      </c>
    </row>
    <row r="508" spans="1:9" x14ac:dyDescent="0.35">
      <c r="A508" t="s">
        <v>9072</v>
      </c>
      <c r="B508" t="s">
        <v>6636</v>
      </c>
      <c r="C508" t="s">
        <v>9073</v>
      </c>
      <c r="D508" t="s">
        <v>9074</v>
      </c>
      <c r="E508" t="s">
        <v>9075</v>
      </c>
      <c r="F508" t="s">
        <v>9076</v>
      </c>
      <c r="G508" t="s">
        <v>9077</v>
      </c>
      <c r="I508" t="s">
        <v>9073</v>
      </c>
    </row>
    <row r="509" spans="1:9" x14ac:dyDescent="0.35">
      <c r="A509" t="s">
        <v>9078</v>
      </c>
      <c r="B509" t="s">
        <v>7397</v>
      </c>
      <c r="C509" t="s">
        <v>9079</v>
      </c>
      <c r="D509" t="s">
        <v>9080</v>
      </c>
      <c r="E509" t="s">
        <v>9081</v>
      </c>
      <c r="F509" t="s">
        <v>9082</v>
      </c>
      <c r="G509">
        <v>64824122</v>
      </c>
      <c r="I509" t="s">
        <v>9079</v>
      </c>
    </row>
    <row r="510" spans="1:9" x14ac:dyDescent="0.35">
      <c r="A510" t="s">
        <v>9083</v>
      </c>
      <c r="B510" t="s">
        <v>6636</v>
      </c>
      <c r="C510" t="s">
        <v>9084</v>
      </c>
      <c r="D510" t="s">
        <v>9085</v>
      </c>
      <c r="E510" t="s">
        <v>9086</v>
      </c>
      <c r="F510">
        <v>62716631</v>
      </c>
      <c r="G510">
        <v>62725033</v>
      </c>
      <c r="I510" t="s">
        <v>9084</v>
      </c>
    </row>
    <row r="511" spans="1:9" x14ac:dyDescent="0.35">
      <c r="A511" t="s">
        <v>9087</v>
      </c>
      <c r="B511" t="s">
        <v>8284</v>
      </c>
      <c r="C511" t="s">
        <v>9088</v>
      </c>
      <c r="D511" t="s">
        <v>9089</v>
      </c>
      <c r="E511" t="s">
        <v>7066</v>
      </c>
      <c r="F511">
        <v>63677000</v>
      </c>
      <c r="G511">
        <v>62758381</v>
      </c>
      <c r="I511" t="s">
        <v>9088</v>
      </c>
    </row>
    <row r="512" spans="1:9" x14ac:dyDescent="0.35">
      <c r="A512" t="s">
        <v>9090</v>
      </c>
      <c r="B512" t="s">
        <v>7397</v>
      </c>
      <c r="C512" t="s">
        <v>9091</v>
      </c>
      <c r="D512" t="s">
        <v>9092</v>
      </c>
      <c r="E512" t="s">
        <v>9093</v>
      </c>
      <c r="F512" t="s">
        <v>9094</v>
      </c>
      <c r="G512" t="s">
        <v>9095</v>
      </c>
      <c r="H512" t="s">
        <v>9096</v>
      </c>
      <c r="I512" t="s">
        <v>9091</v>
      </c>
    </row>
    <row r="513" spans="1:9" x14ac:dyDescent="0.35">
      <c r="A513" t="s">
        <v>9097</v>
      </c>
      <c r="B513" t="s">
        <v>6636</v>
      </c>
      <c r="C513" t="s">
        <v>9098</v>
      </c>
      <c r="D513" t="s">
        <v>9099</v>
      </c>
      <c r="E513" t="s">
        <v>9100</v>
      </c>
      <c r="F513" t="s">
        <v>9101</v>
      </c>
      <c r="G513" t="s">
        <v>9102</v>
      </c>
      <c r="I513" t="s">
        <v>9098</v>
      </c>
    </row>
    <row r="514" spans="1:9" x14ac:dyDescent="0.35">
      <c r="A514" t="s">
        <v>9103</v>
      </c>
      <c r="B514" t="s">
        <v>6636</v>
      </c>
      <c r="C514" t="s">
        <v>9104</v>
      </c>
      <c r="D514" t="s">
        <v>9105</v>
      </c>
      <c r="E514" t="s">
        <v>9106</v>
      </c>
      <c r="F514">
        <v>29477766</v>
      </c>
      <c r="I514" t="s">
        <v>9104</v>
      </c>
    </row>
    <row r="515" spans="1:9" x14ac:dyDescent="0.35">
      <c r="A515" t="s">
        <v>9107</v>
      </c>
      <c r="B515" t="s">
        <v>7397</v>
      </c>
      <c r="C515" t="s">
        <v>9108</v>
      </c>
      <c r="D515" t="s">
        <v>9109</v>
      </c>
      <c r="E515" t="s">
        <v>9110</v>
      </c>
      <c r="F515">
        <v>62740062</v>
      </c>
      <c r="I515" t="s">
        <v>9108</v>
      </c>
    </row>
    <row r="516" spans="1:9" x14ac:dyDescent="0.35">
      <c r="A516" t="s">
        <v>9111</v>
      </c>
      <c r="B516" t="s">
        <v>7397</v>
      </c>
      <c r="C516" t="s">
        <v>9112</v>
      </c>
      <c r="D516" t="s">
        <v>9113</v>
      </c>
      <c r="E516" t="s">
        <v>9114</v>
      </c>
      <c r="F516">
        <v>63791333</v>
      </c>
      <c r="G516">
        <v>63791544</v>
      </c>
      <c r="I516" t="s">
        <v>9112</v>
      </c>
    </row>
    <row r="517" spans="1:9" x14ac:dyDescent="0.35">
      <c r="A517" t="s">
        <v>9115</v>
      </c>
      <c r="B517" t="s">
        <v>7397</v>
      </c>
      <c r="C517" t="s">
        <v>9116</v>
      </c>
      <c r="D517" t="s">
        <v>9117</v>
      </c>
      <c r="E517" t="s">
        <v>9118</v>
      </c>
      <c r="F517" t="s">
        <v>9119</v>
      </c>
      <c r="G517" t="s">
        <v>9120</v>
      </c>
      <c r="I517" t="s">
        <v>9116</v>
      </c>
    </row>
    <row r="518" spans="1:9" x14ac:dyDescent="0.35">
      <c r="A518" t="s">
        <v>9121</v>
      </c>
      <c r="B518" t="s">
        <v>7397</v>
      </c>
      <c r="C518" t="s">
        <v>9122</v>
      </c>
      <c r="D518" t="s">
        <v>9123</v>
      </c>
      <c r="E518" t="s">
        <v>9124</v>
      </c>
      <c r="F518" t="s">
        <v>9125</v>
      </c>
      <c r="G518" t="s">
        <v>9126</v>
      </c>
      <c r="I518" t="s">
        <v>9122</v>
      </c>
    </row>
    <row r="519" spans="1:9" x14ac:dyDescent="0.35">
      <c r="A519" t="s">
        <v>9127</v>
      </c>
      <c r="B519" t="s">
        <v>7762</v>
      </c>
      <c r="C519" t="s">
        <v>9128</v>
      </c>
      <c r="D519" t="s">
        <v>9129</v>
      </c>
      <c r="E519" t="s">
        <v>9130</v>
      </c>
      <c r="F519" t="s">
        <v>9131</v>
      </c>
      <c r="G519" t="s">
        <v>9132</v>
      </c>
      <c r="I519" t="s">
        <v>9128</v>
      </c>
    </row>
    <row r="520" spans="1:9" x14ac:dyDescent="0.35">
      <c r="A520" t="s">
        <v>9133</v>
      </c>
      <c r="B520" t="s">
        <v>7397</v>
      </c>
      <c r="C520" t="s">
        <v>9134</v>
      </c>
      <c r="D520" t="s">
        <v>9135</v>
      </c>
      <c r="E520" t="s">
        <v>9136</v>
      </c>
      <c r="F520">
        <v>65602300</v>
      </c>
      <c r="I520" t="s">
        <v>9134</v>
      </c>
    </row>
    <row r="521" spans="1:9" x14ac:dyDescent="0.35">
      <c r="A521" t="s">
        <v>9137</v>
      </c>
      <c r="B521" t="s">
        <v>7092</v>
      </c>
      <c r="C521" t="s">
        <v>9138</v>
      </c>
      <c r="I521" t="s">
        <v>9138</v>
      </c>
    </row>
    <row r="522" spans="1:9" x14ac:dyDescent="0.35">
      <c r="A522" t="s">
        <v>9139</v>
      </c>
      <c r="B522" t="s">
        <v>6636</v>
      </c>
      <c r="C522" t="s">
        <v>9140</v>
      </c>
      <c r="D522" t="s">
        <v>9141</v>
      </c>
      <c r="E522" t="s">
        <v>9142</v>
      </c>
      <c r="F522" t="s">
        <v>9143</v>
      </c>
      <c r="G522" t="s">
        <v>9144</v>
      </c>
      <c r="H522" t="s">
        <v>9145</v>
      </c>
      <c r="I522" t="s">
        <v>9140</v>
      </c>
    </row>
    <row r="523" spans="1:9" x14ac:dyDescent="0.35">
      <c r="A523" t="s">
        <v>9146</v>
      </c>
      <c r="B523" t="s">
        <v>6636</v>
      </c>
      <c r="C523" t="s">
        <v>9147</v>
      </c>
      <c r="D523" t="s">
        <v>9148</v>
      </c>
      <c r="E523" t="s">
        <v>9149</v>
      </c>
      <c r="F523">
        <v>62780097</v>
      </c>
      <c r="I523" t="s">
        <v>9147</v>
      </c>
    </row>
    <row r="524" spans="1:9" x14ac:dyDescent="0.35">
      <c r="A524" t="s">
        <v>9150</v>
      </c>
      <c r="B524" t="s">
        <v>7397</v>
      </c>
      <c r="C524" t="s">
        <v>9151</v>
      </c>
      <c r="D524" t="s">
        <v>9152</v>
      </c>
      <c r="E524" t="s">
        <v>9153</v>
      </c>
      <c r="F524">
        <v>62891742</v>
      </c>
      <c r="I524" t="s">
        <v>9151</v>
      </c>
    </row>
    <row r="525" spans="1:9" x14ac:dyDescent="0.35">
      <c r="A525" t="s">
        <v>9154</v>
      </c>
      <c r="B525" t="s">
        <v>6636</v>
      </c>
      <c r="C525" t="s">
        <v>9155</v>
      </c>
      <c r="D525" t="s">
        <v>9156</v>
      </c>
      <c r="E525" t="s">
        <v>9157</v>
      </c>
      <c r="F525" t="s">
        <v>9158</v>
      </c>
      <c r="G525" t="s">
        <v>9159</v>
      </c>
      <c r="I525" t="s">
        <v>9155</v>
      </c>
    </row>
    <row r="526" spans="1:9" x14ac:dyDescent="0.35">
      <c r="A526" t="s">
        <v>9160</v>
      </c>
      <c r="B526" t="s">
        <v>6636</v>
      </c>
      <c r="C526" t="s">
        <v>9161</v>
      </c>
      <c r="D526" t="s">
        <v>9162</v>
      </c>
      <c r="E526" t="s">
        <v>9163</v>
      </c>
      <c r="F526">
        <v>64153219</v>
      </c>
      <c r="G526">
        <v>62653317</v>
      </c>
      <c r="I526" t="s">
        <v>9161</v>
      </c>
    </row>
    <row r="527" spans="1:9" x14ac:dyDescent="0.35">
      <c r="A527" t="s">
        <v>9164</v>
      </c>
      <c r="B527" t="s">
        <v>7762</v>
      </c>
      <c r="C527" t="s">
        <v>9165</v>
      </c>
      <c r="D527" t="s">
        <v>9166</v>
      </c>
      <c r="E527" t="s">
        <v>9167</v>
      </c>
      <c r="F527" t="s">
        <v>9168</v>
      </c>
      <c r="I527" t="s">
        <v>9165</v>
      </c>
    </row>
    <row r="528" spans="1:9" x14ac:dyDescent="0.35">
      <c r="A528" t="s">
        <v>9169</v>
      </c>
      <c r="B528" t="s">
        <v>6636</v>
      </c>
      <c r="C528" t="s">
        <v>9170</v>
      </c>
      <c r="D528" t="s">
        <v>6889</v>
      </c>
      <c r="E528" t="s">
        <v>9171</v>
      </c>
      <c r="F528" t="s">
        <v>9172</v>
      </c>
      <c r="G528" t="s">
        <v>9173</v>
      </c>
      <c r="H528" t="s">
        <v>9174</v>
      </c>
      <c r="I528" t="s">
        <v>9170</v>
      </c>
    </row>
    <row r="529" spans="1:9" x14ac:dyDescent="0.35">
      <c r="A529" t="s">
        <v>9175</v>
      </c>
      <c r="B529" t="s">
        <v>6636</v>
      </c>
      <c r="C529" t="s">
        <v>9176</v>
      </c>
      <c r="D529" t="s">
        <v>9177</v>
      </c>
      <c r="E529" t="s">
        <v>9178</v>
      </c>
      <c r="F529" t="s">
        <v>9179</v>
      </c>
      <c r="G529" t="s">
        <v>9180</v>
      </c>
      <c r="H529" t="s">
        <v>9181</v>
      </c>
      <c r="I529" t="s">
        <v>9176</v>
      </c>
    </row>
    <row r="530" spans="1:9" x14ac:dyDescent="0.35">
      <c r="A530" t="s">
        <v>9182</v>
      </c>
      <c r="B530" t="s">
        <v>7762</v>
      </c>
      <c r="D530" t="s">
        <v>9183</v>
      </c>
      <c r="E530" t="s">
        <v>9184</v>
      </c>
      <c r="F530" t="s">
        <v>9185</v>
      </c>
      <c r="G530" t="s">
        <v>9186</v>
      </c>
    </row>
    <row r="531" spans="1:9" x14ac:dyDescent="0.35">
      <c r="A531" t="s">
        <v>9187</v>
      </c>
      <c r="B531" t="s">
        <v>6636</v>
      </c>
      <c r="C531" t="s">
        <v>9188</v>
      </c>
      <c r="D531" t="s">
        <v>9189</v>
      </c>
      <c r="E531" t="s">
        <v>9190</v>
      </c>
      <c r="F531">
        <v>65676769</v>
      </c>
      <c r="G531">
        <v>65676300</v>
      </c>
      <c r="I531" t="s">
        <v>9188</v>
      </c>
    </row>
    <row r="532" spans="1:9" x14ac:dyDescent="0.35">
      <c r="A532" t="s">
        <v>9191</v>
      </c>
      <c r="B532" t="s">
        <v>6763</v>
      </c>
      <c r="C532" t="s">
        <v>9192</v>
      </c>
      <c r="D532" t="s">
        <v>9193</v>
      </c>
      <c r="E532" t="s">
        <v>9194</v>
      </c>
      <c r="F532">
        <v>64562644</v>
      </c>
      <c r="G532">
        <v>64551170</v>
      </c>
      <c r="I532" t="s">
        <v>9192</v>
      </c>
    </row>
    <row r="533" spans="1:9" x14ac:dyDescent="0.35">
      <c r="A533" t="s">
        <v>9195</v>
      </c>
      <c r="B533" t="s">
        <v>6636</v>
      </c>
      <c r="C533" t="s">
        <v>9196</v>
      </c>
      <c r="D533" t="s">
        <v>9197</v>
      </c>
      <c r="E533" t="s">
        <v>9198</v>
      </c>
      <c r="F533" t="s">
        <v>9199</v>
      </c>
      <c r="I533" t="s">
        <v>9196</v>
      </c>
    </row>
    <row r="534" spans="1:9" x14ac:dyDescent="0.35">
      <c r="A534" t="s">
        <v>9200</v>
      </c>
      <c r="B534" t="s">
        <v>6636</v>
      </c>
      <c r="C534" t="s">
        <v>9201</v>
      </c>
      <c r="D534" t="s">
        <v>9202</v>
      </c>
      <c r="E534" t="s">
        <v>9203</v>
      </c>
      <c r="F534">
        <v>66621733</v>
      </c>
      <c r="G534">
        <v>62622001</v>
      </c>
      <c r="I534" t="s">
        <v>9201</v>
      </c>
    </row>
    <row r="535" spans="1:9" x14ac:dyDescent="0.35">
      <c r="A535" t="s">
        <v>9204</v>
      </c>
      <c r="B535" t="s">
        <v>6636</v>
      </c>
      <c r="C535" t="s">
        <v>9205</v>
      </c>
      <c r="D535" t="s">
        <v>9206</v>
      </c>
      <c r="E535" t="s">
        <v>9207</v>
      </c>
      <c r="F535">
        <v>62494115</v>
      </c>
      <c r="I535" t="s">
        <v>9205</v>
      </c>
    </row>
    <row r="536" spans="1:9" x14ac:dyDescent="0.35">
      <c r="A536" t="s">
        <v>9208</v>
      </c>
      <c r="B536" t="s">
        <v>6636</v>
      </c>
      <c r="C536" t="s">
        <v>9209</v>
      </c>
      <c r="D536" t="s">
        <v>9210</v>
      </c>
      <c r="E536" t="s">
        <v>9211</v>
      </c>
      <c r="F536" t="s">
        <v>9212</v>
      </c>
      <c r="G536" t="s">
        <v>9213</v>
      </c>
      <c r="I536" t="s">
        <v>9209</v>
      </c>
    </row>
    <row r="537" spans="1:9" x14ac:dyDescent="0.35">
      <c r="A537" t="s">
        <v>9214</v>
      </c>
      <c r="B537" t="s">
        <v>6776</v>
      </c>
      <c r="C537" t="s">
        <v>9215</v>
      </c>
      <c r="D537" t="s">
        <v>9216</v>
      </c>
      <c r="E537" t="s">
        <v>9217</v>
      </c>
      <c r="F537">
        <v>62953395</v>
      </c>
      <c r="I537" t="s">
        <v>9215</v>
      </c>
    </row>
    <row r="538" spans="1:9" x14ac:dyDescent="0.35">
      <c r="A538" t="s">
        <v>9218</v>
      </c>
      <c r="B538" t="s">
        <v>6636</v>
      </c>
      <c r="C538" t="s">
        <v>9219</v>
      </c>
      <c r="D538" t="s">
        <v>9220</v>
      </c>
      <c r="E538" t="s">
        <v>9221</v>
      </c>
      <c r="F538">
        <v>68720338</v>
      </c>
      <c r="G538" t="s">
        <v>9222</v>
      </c>
      <c r="I538" t="s">
        <v>9219</v>
      </c>
    </row>
    <row r="539" spans="1:9" x14ac:dyDescent="0.35">
      <c r="A539" t="s">
        <v>9223</v>
      </c>
      <c r="B539" t="s">
        <v>6636</v>
      </c>
      <c r="C539" t="s">
        <v>9224</v>
      </c>
      <c r="D539" t="s">
        <v>9225</v>
      </c>
      <c r="E539" t="s">
        <v>9226</v>
      </c>
      <c r="F539" t="s">
        <v>9227</v>
      </c>
      <c r="G539" t="s">
        <v>9228</v>
      </c>
      <c r="I539" t="s">
        <v>9224</v>
      </c>
    </row>
    <row r="540" spans="1:9" x14ac:dyDescent="0.35">
      <c r="A540" t="s">
        <v>9229</v>
      </c>
      <c r="B540" t="s">
        <v>6636</v>
      </c>
      <c r="C540" t="s">
        <v>9230</v>
      </c>
      <c r="D540" t="s">
        <v>9231</v>
      </c>
      <c r="E540" t="s">
        <v>9232</v>
      </c>
      <c r="F540" t="s">
        <v>9233</v>
      </c>
      <c r="G540" t="s">
        <v>9234</v>
      </c>
      <c r="I540" t="s">
        <v>9230</v>
      </c>
    </row>
    <row r="541" spans="1:9" x14ac:dyDescent="0.35">
      <c r="A541" t="s">
        <v>9235</v>
      </c>
      <c r="B541" t="s">
        <v>7397</v>
      </c>
      <c r="C541" t="s">
        <v>9236</v>
      </c>
      <c r="D541" t="s">
        <v>9237</v>
      </c>
      <c r="E541" t="s">
        <v>9238</v>
      </c>
      <c r="F541">
        <v>64818888</v>
      </c>
      <c r="I541" t="s">
        <v>9236</v>
      </c>
    </row>
    <row r="542" spans="1:9" x14ac:dyDescent="0.35">
      <c r="A542" t="s">
        <v>9239</v>
      </c>
      <c r="B542" t="s">
        <v>6636</v>
      </c>
      <c r="C542" t="s">
        <v>9240</v>
      </c>
      <c r="D542" t="s">
        <v>9241</v>
      </c>
      <c r="E542" t="s">
        <v>9242</v>
      </c>
      <c r="F542">
        <v>68639639</v>
      </c>
      <c r="I542" t="s">
        <v>9240</v>
      </c>
    </row>
    <row r="543" spans="1:9" x14ac:dyDescent="0.35">
      <c r="A543" t="s">
        <v>9243</v>
      </c>
      <c r="B543" t="s">
        <v>6636</v>
      </c>
      <c r="C543" t="s">
        <v>9244</v>
      </c>
      <c r="D543" t="s">
        <v>9245</v>
      </c>
      <c r="E543" t="s">
        <v>9246</v>
      </c>
      <c r="F543">
        <v>68638382</v>
      </c>
      <c r="I543" t="s">
        <v>9244</v>
      </c>
    </row>
    <row r="544" spans="1:9" x14ac:dyDescent="0.35">
      <c r="A544" t="s">
        <v>9247</v>
      </c>
      <c r="B544" t="s">
        <v>6636</v>
      </c>
      <c r="C544" t="s">
        <v>9248</v>
      </c>
      <c r="D544" t="s">
        <v>9249</v>
      </c>
      <c r="E544" t="s">
        <v>9250</v>
      </c>
      <c r="F544">
        <v>63233605</v>
      </c>
      <c r="I544" t="s">
        <v>9248</v>
      </c>
    </row>
    <row r="545" spans="1:9" x14ac:dyDescent="0.35">
      <c r="A545" t="s">
        <v>9251</v>
      </c>
      <c r="B545" t="s">
        <v>6776</v>
      </c>
      <c r="C545" t="s">
        <v>9252</v>
      </c>
      <c r="D545" t="s">
        <v>9190</v>
      </c>
      <c r="E545" t="s">
        <v>9124</v>
      </c>
      <c r="F545" t="s">
        <v>9253</v>
      </c>
      <c r="G545" t="s">
        <v>9254</v>
      </c>
      <c r="H545" t="s">
        <v>9255</v>
      </c>
      <c r="I545" t="s">
        <v>9252</v>
      </c>
    </row>
    <row r="546" spans="1:9" x14ac:dyDescent="0.35">
      <c r="A546" t="s">
        <v>9256</v>
      </c>
      <c r="B546" t="s">
        <v>6724</v>
      </c>
      <c r="C546" t="s">
        <v>9257</v>
      </c>
      <c r="D546" t="s">
        <v>9258</v>
      </c>
      <c r="E546" t="s">
        <v>9259</v>
      </c>
      <c r="F546">
        <v>62514438</v>
      </c>
      <c r="I546" t="s">
        <v>9257</v>
      </c>
    </row>
    <row r="547" spans="1:9" x14ac:dyDescent="0.35">
      <c r="A547" t="s">
        <v>9260</v>
      </c>
      <c r="B547" t="s">
        <v>6636</v>
      </c>
      <c r="C547" t="s">
        <v>9261</v>
      </c>
      <c r="D547" t="s">
        <v>9262</v>
      </c>
      <c r="E547" t="s">
        <v>7711</v>
      </c>
      <c r="F547">
        <v>62966933</v>
      </c>
      <c r="G547">
        <v>6264463</v>
      </c>
      <c r="I547" t="s">
        <v>9261</v>
      </c>
    </row>
    <row r="548" spans="1:9" x14ac:dyDescent="0.35">
      <c r="A548" t="s">
        <v>9263</v>
      </c>
      <c r="B548" t="s">
        <v>6636</v>
      </c>
      <c r="C548" t="s">
        <v>9264</v>
      </c>
      <c r="D548" t="s">
        <v>9265</v>
      </c>
      <c r="E548" t="s">
        <v>9266</v>
      </c>
      <c r="F548">
        <v>67599266</v>
      </c>
      <c r="I548" t="s">
        <v>9264</v>
      </c>
    </row>
    <row r="549" spans="1:9" x14ac:dyDescent="0.35">
      <c r="A549" t="s">
        <v>9267</v>
      </c>
      <c r="B549" t="s">
        <v>6636</v>
      </c>
      <c r="C549" t="s">
        <v>9268</v>
      </c>
      <c r="D549" t="s">
        <v>9269</v>
      </c>
      <c r="E549" t="s">
        <v>9270</v>
      </c>
      <c r="F549">
        <v>68634866</v>
      </c>
      <c r="G549">
        <v>68632488</v>
      </c>
      <c r="I549" t="s">
        <v>9268</v>
      </c>
    </row>
    <row r="550" spans="1:9" x14ac:dyDescent="0.35">
      <c r="A550" t="s">
        <v>9271</v>
      </c>
      <c r="B550" t="s">
        <v>6636</v>
      </c>
      <c r="C550" t="s">
        <v>9272</v>
      </c>
      <c r="D550" t="s">
        <v>9273</v>
      </c>
      <c r="E550" t="s">
        <v>9274</v>
      </c>
      <c r="F550">
        <v>68633268</v>
      </c>
      <c r="G550">
        <v>68633968</v>
      </c>
      <c r="I550" t="s">
        <v>9272</v>
      </c>
    </row>
    <row r="551" spans="1:9" x14ac:dyDescent="0.35">
      <c r="A551" t="s">
        <v>9275</v>
      </c>
      <c r="B551" t="s">
        <v>6636</v>
      </c>
      <c r="C551" t="s">
        <v>9276</v>
      </c>
      <c r="D551" t="s">
        <v>9277</v>
      </c>
      <c r="E551" t="s">
        <v>9278</v>
      </c>
      <c r="F551">
        <v>68617155</v>
      </c>
      <c r="G551">
        <v>68617156</v>
      </c>
      <c r="I551" t="s">
        <v>9276</v>
      </c>
    </row>
    <row r="552" spans="1:9" x14ac:dyDescent="0.35">
      <c r="A552" t="s">
        <v>9279</v>
      </c>
      <c r="B552" t="s">
        <v>6724</v>
      </c>
      <c r="C552" t="s">
        <v>9280</v>
      </c>
      <c r="D552" t="s">
        <v>9281</v>
      </c>
      <c r="E552" t="s">
        <v>9282</v>
      </c>
      <c r="F552" t="s">
        <v>9283</v>
      </c>
      <c r="G552" t="s">
        <v>9284</v>
      </c>
      <c r="I552" t="s">
        <v>9280</v>
      </c>
    </row>
    <row r="553" spans="1:9" x14ac:dyDescent="0.35">
      <c r="A553" t="s">
        <v>9285</v>
      </c>
      <c r="B553" t="s">
        <v>6636</v>
      </c>
      <c r="C553" t="s">
        <v>9286</v>
      </c>
      <c r="D553" t="s">
        <v>9287</v>
      </c>
      <c r="E553" t="s">
        <v>7156</v>
      </c>
      <c r="F553">
        <v>67587533</v>
      </c>
      <c r="G553">
        <v>67593023</v>
      </c>
      <c r="I553" t="s">
        <v>9286</v>
      </c>
    </row>
    <row r="554" spans="1:9" x14ac:dyDescent="0.35">
      <c r="A554" t="s">
        <v>9288</v>
      </c>
      <c r="B554" t="s">
        <v>6776</v>
      </c>
      <c r="C554" t="s">
        <v>9289</v>
      </c>
      <c r="D554" t="s">
        <v>9290</v>
      </c>
      <c r="E554" t="s">
        <v>9291</v>
      </c>
      <c r="F554">
        <v>64844801</v>
      </c>
      <c r="I554" t="s">
        <v>9289</v>
      </c>
    </row>
    <row r="555" spans="1:9" x14ac:dyDescent="0.35">
      <c r="A555" t="s">
        <v>9292</v>
      </c>
      <c r="B555" t="s">
        <v>6636</v>
      </c>
      <c r="C555" t="s">
        <v>9293</v>
      </c>
      <c r="D555" t="s">
        <v>9294</v>
      </c>
      <c r="E555" t="s">
        <v>9295</v>
      </c>
      <c r="F555" t="s">
        <v>9296</v>
      </c>
      <c r="G555" t="s">
        <v>9297</v>
      </c>
      <c r="H555" t="s">
        <v>9298</v>
      </c>
      <c r="I555" t="s">
        <v>9293</v>
      </c>
    </row>
    <row r="556" spans="1:9" x14ac:dyDescent="0.35">
      <c r="A556" t="s">
        <v>9299</v>
      </c>
      <c r="B556" t="s">
        <v>6636</v>
      </c>
      <c r="C556" t="s">
        <v>9300</v>
      </c>
      <c r="D556" t="s">
        <v>9301</v>
      </c>
      <c r="E556" t="s">
        <v>6806</v>
      </c>
      <c r="F556">
        <v>68720101</v>
      </c>
      <c r="G556" t="s">
        <v>9302</v>
      </c>
      <c r="I556" t="s">
        <v>9300</v>
      </c>
    </row>
    <row r="557" spans="1:9" x14ac:dyDescent="0.35">
      <c r="A557" t="s">
        <v>9303</v>
      </c>
      <c r="B557" t="s">
        <v>7092</v>
      </c>
      <c r="C557" t="s">
        <v>9304</v>
      </c>
      <c r="D557" t="s">
        <v>7422</v>
      </c>
      <c r="E557" t="s">
        <v>9305</v>
      </c>
      <c r="F557" t="s">
        <v>9306</v>
      </c>
      <c r="G557" t="s">
        <v>9307</v>
      </c>
      <c r="H557" t="s">
        <v>9308</v>
      </c>
      <c r="I557" t="s">
        <v>9304</v>
      </c>
    </row>
    <row r="558" spans="1:9" x14ac:dyDescent="0.35">
      <c r="A558" t="s">
        <v>9309</v>
      </c>
      <c r="B558" t="s">
        <v>6636</v>
      </c>
      <c r="C558" t="s">
        <v>9310</v>
      </c>
      <c r="D558" t="s">
        <v>6638</v>
      </c>
      <c r="E558" t="s">
        <v>9311</v>
      </c>
      <c r="F558">
        <v>64869572</v>
      </c>
      <c r="G558">
        <v>64846025</v>
      </c>
      <c r="I558" t="s">
        <v>9310</v>
      </c>
    </row>
    <row r="559" spans="1:9" x14ac:dyDescent="0.35">
      <c r="A559" t="s">
        <v>9312</v>
      </c>
      <c r="B559" t="s">
        <v>6636</v>
      </c>
      <c r="C559" t="s">
        <v>9313</v>
      </c>
      <c r="D559" t="s">
        <v>9314</v>
      </c>
      <c r="E559" t="s">
        <v>7156</v>
      </c>
      <c r="F559">
        <v>67551160</v>
      </c>
      <c r="G559">
        <v>67556117</v>
      </c>
      <c r="I559" t="s">
        <v>9313</v>
      </c>
    </row>
    <row r="560" spans="1:9" x14ac:dyDescent="0.35">
      <c r="A560" t="s">
        <v>9315</v>
      </c>
      <c r="B560" t="s">
        <v>6776</v>
      </c>
      <c r="C560" t="s">
        <v>9316</v>
      </c>
      <c r="D560" t="s">
        <v>9317</v>
      </c>
      <c r="E560" t="s">
        <v>9318</v>
      </c>
      <c r="F560">
        <v>67643085</v>
      </c>
      <c r="G560">
        <v>67640931</v>
      </c>
      <c r="I560" t="s">
        <v>9316</v>
      </c>
    </row>
    <row r="561" spans="1:9" x14ac:dyDescent="0.35">
      <c r="A561" t="s">
        <v>9319</v>
      </c>
      <c r="B561" t="s">
        <v>6636</v>
      </c>
      <c r="C561" t="s">
        <v>9320</v>
      </c>
      <c r="D561" t="s">
        <v>9321</v>
      </c>
      <c r="E561" t="s">
        <v>9322</v>
      </c>
      <c r="F561">
        <v>62945177</v>
      </c>
      <c r="I561" t="s">
        <v>9320</v>
      </c>
    </row>
    <row r="562" spans="1:9" x14ac:dyDescent="0.35">
      <c r="A562" t="s">
        <v>9323</v>
      </c>
      <c r="B562" t="s">
        <v>6636</v>
      </c>
      <c r="C562" t="s">
        <v>9324</v>
      </c>
      <c r="D562" t="s">
        <v>9325</v>
      </c>
      <c r="E562" t="s">
        <v>7711</v>
      </c>
      <c r="F562">
        <v>62930048</v>
      </c>
      <c r="G562">
        <v>63925488</v>
      </c>
      <c r="I562" t="s">
        <v>9324</v>
      </c>
    </row>
    <row r="563" spans="1:9" x14ac:dyDescent="0.35">
      <c r="A563" t="s">
        <v>9326</v>
      </c>
      <c r="B563" t="s">
        <v>7397</v>
      </c>
      <c r="C563" t="s">
        <v>9327</v>
      </c>
      <c r="D563" t="s">
        <v>9328</v>
      </c>
      <c r="E563" t="s">
        <v>9329</v>
      </c>
      <c r="F563" t="s">
        <v>9330</v>
      </c>
      <c r="G563" t="s">
        <v>9331</v>
      </c>
      <c r="H563" t="s">
        <v>6774</v>
      </c>
      <c r="I563" t="s">
        <v>9327</v>
      </c>
    </row>
    <row r="564" spans="1:9" x14ac:dyDescent="0.35">
      <c r="A564" t="s">
        <v>9332</v>
      </c>
      <c r="B564" t="s">
        <v>6636</v>
      </c>
      <c r="C564" t="s">
        <v>9333</v>
      </c>
      <c r="D564" t="s">
        <v>9334</v>
      </c>
      <c r="E564" t="s">
        <v>9335</v>
      </c>
      <c r="F564">
        <v>62356001</v>
      </c>
      <c r="G564">
        <v>67336525</v>
      </c>
      <c r="I564" t="s">
        <v>9333</v>
      </c>
    </row>
    <row r="565" spans="1:9" x14ac:dyDescent="0.35">
      <c r="A565" t="s">
        <v>9336</v>
      </c>
      <c r="B565" t="s">
        <v>8284</v>
      </c>
      <c r="C565" t="s">
        <v>9337</v>
      </c>
      <c r="D565" t="s">
        <v>9338</v>
      </c>
      <c r="E565" t="s">
        <v>9339</v>
      </c>
      <c r="G565">
        <v>1886289132037</v>
      </c>
      <c r="H565" t="s">
        <v>9340</v>
      </c>
      <c r="I565" t="s">
        <v>9337</v>
      </c>
    </row>
    <row r="566" spans="1:9" x14ac:dyDescent="0.35">
      <c r="A566" t="s">
        <v>9341</v>
      </c>
      <c r="B566" t="s">
        <v>7397</v>
      </c>
      <c r="C566" t="s">
        <v>9342</v>
      </c>
      <c r="D566" t="s">
        <v>9343</v>
      </c>
      <c r="E566" t="s">
        <v>9344</v>
      </c>
      <c r="F566">
        <v>64723265</v>
      </c>
      <c r="I566" t="s">
        <v>9342</v>
      </c>
    </row>
    <row r="567" spans="1:9" x14ac:dyDescent="0.35">
      <c r="A567" t="s">
        <v>9345</v>
      </c>
      <c r="B567" t="s">
        <v>6703</v>
      </c>
      <c r="C567" t="s">
        <v>9346</v>
      </c>
      <c r="D567" t="s">
        <v>9347</v>
      </c>
      <c r="E567" t="s">
        <v>9348</v>
      </c>
      <c r="F567" t="s">
        <v>9349</v>
      </c>
      <c r="G567" t="s">
        <v>9350</v>
      </c>
      <c r="H567" t="s">
        <v>9351</v>
      </c>
      <c r="I567" t="s">
        <v>9346</v>
      </c>
    </row>
    <row r="568" spans="1:9" x14ac:dyDescent="0.35">
      <c r="A568" t="s">
        <v>9352</v>
      </c>
      <c r="B568" t="s">
        <v>6636</v>
      </c>
      <c r="C568" t="s">
        <v>9353</v>
      </c>
      <c r="D568" t="s">
        <v>9354</v>
      </c>
      <c r="E568" t="s">
        <v>9355</v>
      </c>
      <c r="F568" t="s">
        <v>9356</v>
      </c>
      <c r="G568" t="s">
        <v>9357</v>
      </c>
      <c r="I568" t="s">
        <v>9353</v>
      </c>
    </row>
    <row r="569" spans="1:9" x14ac:dyDescent="0.35">
      <c r="A569" t="s">
        <v>9358</v>
      </c>
      <c r="B569" t="s">
        <v>6636</v>
      </c>
      <c r="C569" t="s">
        <v>9359</v>
      </c>
      <c r="D569" t="s">
        <v>9360</v>
      </c>
      <c r="E569" t="s">
        <v>9361</v>
      </c>
      <c r="F569">
        <v>65451162</v>
      </c>
      <c r="G569">
        <v>65465009</v>
      </c>
      <c r="I569" t="s">
        <v>9359</v>
      </c>
    </row>
    <row r="570" spans="1:9" x14ac:dyDescent="0.35">
      <c r="A570" t="s">
        <v>9362</v>
      </c>
      <c r="B570" t="s">
        <v>6636</v>
      </c>
      <c r="C570" t="s">
        <v>9363</v>
      </c>
      <c r="D570" t="s">
        <v>9364</v>
      </c>
      <c r="E570" t="s">
        <v>8557</v>
      </c>
      <c r="F570">
        <v>67901615</v>
      </c>
      <c r="G570">
        <v>62847937</v>
      </c>
      <c r="I570" t="s">
        <v>9363</v>
      </c>
    </row>
    <row r="571" spans="1:9" x14ac:dyDescent="0.35">
      <c r="A571" t="s">
        <v>9365</v>
      </c>
      <c r="B571" t="s">
        <v>6636</v>
      </c>
      <c r="C571" t="s">
        <v>9366</v>
      </c>
      <c r="D571" t="s">
        <v>9367</v>
      </c>
      <c r="E571" t="s">
        <v>9368</v>
      </c>
      <c r="F571" t="s">
        <v>9369</v>
      </c>
      <c r="G571" t="s">
        <v>9370</v>
      </c>
      <c r="H571" t="s">
        <v>9371</v>
      </c>
      <c r="I571" t="s">
        <v>9366</v>
      </c>
    </row>
    <row r="572" spans="1:9" x14ac:dyDescent="0.35">
      <c r="A572" t="s">
        <v>9372</v>
      </c>
      <c r="B572" t="s">
        <v>6636</v>
      </c>
      <c r="C572" t="s">
        <v>9373</v>
      </c>
      <c r="D572" t="s">
        <v>9374</v>
      </c>
      <c r="E572" t="s">
        <v>9375</v>
      </c>
      <c r="F572" t="s">
        <v>9376</v>
      </c>
      <c r="G572" t="s">
        <v>9377</v>
      </c>
      <c r="I572" t="s">
        <v>9373</v>
      </c>
    </row>
    <row r="573" spans="1:9" x14ac:dyDescent="0.35">
      <c r="A573" t="s">
        <v>9378</v>
      </c>
      <c r="B573" t="s">
        <v>6633</v>
      </c>
      <c r="C573" t="s">
        <v>9379</v>
      </c>
      <c r="D573" t="s">
        <v>9380</v>
      </c>
      <c r="E573" t="s">
        <v>9381</v>
      </c>
      <c r="F573" t="s">
        <v>9382</v>
      </c>
      <c r="G573" t="s">
        <v>9383</v>
      </c>
      <c r="I573" t="s">
        <v>9379</v>
      </c>
    </row>
    <row r="574" spans="1:9" x14ac:dyDescent="0.35">
      <c r="A574" t="s">
        <v>9384</v>
      </c>
      <c r="B574" t="s">
        <v>6633</v>
      </c>
      <c r="C574" t="s">
        <v>9385</v>
      </c>
      <c r="D574" t="s">
        <v>9386</v>
      </c>
      <c r="G574">
        <v>68485690</v>
      </c>
      <c r="H574" t="s">
        <v>7555</v>
      </c>
      <c r="I574" t="s">
        <v>9385</v>
      </c>
    </row>
    <row r="575" spans="1:9" x14ac:dyDescent="0.35">
      <c r="A575" t="s">
        <v>9387</v>
      </c>
      <c r="B575" t="s">
        <v>6636</v>
      </c>
      <c r="C575" t="s">
        <v>9388</v>
      </c>
      <c r="D575" t="s">
        <v>9389</v>
      </c>
      <c r="E575" t="s">
        <v>9390</v>
      </c>
      <c r="F575">
        <v>68676557</v>
      </c>
      <c r="I575" t="s">
        <v>9388</v>
      </c>
    </row>
    <row r="576" spans="1:9" x14ac:dyDescent="0.35">
      <c r="A576" t="s">
        <v>9391</v>
      </c>
      <c r="B576" t="s">
        <v>7397</v>
      </c>
      <c r="C576" t="s">
        <v>9392</v>
      </c>
      <c r="D576" t="s">
        <v>9393</v>
      </c>
      <c r="E576" t="s">
        <v>9394</v>
      </c>
      <c r="F576">
        <v>67418186</v>
      </c>
      <c r="G576">
        <v>67429007</v>
      </c>
      <c r="I576" t="s">
        <v>9392</v>
      </c>
    </row>
    <row r="577" spans="1:9" x14ac:dyDescent="0.35">
      <c r="A577" t="s">
        <v>9395</v>
      </c>
      <c r="B577" t="s">
        <v>7397</v>
      </c>
      <c r="C577" t="s">
        <v>9396</v>
      </c>
      <c r="D577" t="s">
        <v>9397</v>
      </c>
      <c r="E577" t="s">
        <v>9398</v>
      </c>
      <c r="F577">
        <v>6608470</v>
      </c>
      <c r="G577">
        <v>63181760</v>
      </c>
      <c r="H577" t="s">
        <v>9399</v>
      </c>
      <c r="I577" t="s">
        <v>9396</v>
      </c>
    </row>
    <row r="578" spans="1:9" x14ac:dyDescent="0.35">
      <c r="A578" t="s">
        <v>9400</v>
      </c>
      <c r="B578" t="s">
        <v>6636</v>
      </c>
      <c r="C578" t="s">
        <v>9401</v>
      </c>
      <c r="D578" t="s">
        <v>9402</v>
      </c>
      <c r="E578" t="s">
        <v>9403</v>
      </c>
      <c r="F578">
        <v>63824746</v>
      </c>
      <c r="G578">
        <v>63825701</v>
      </c>
      <c r="I578" t="s">
        <v>9401</v>
      </c>
    </row>
    <row r="579" spans="1:9" x14ac:dyDescent="0.35">
      <c r="A579" t="s">
        <v>9404</v>
      </c>
      <c r="B579" t="s">
        <v>7397</v>
      </c>
      <c r="C579" t="s">
        <v>9405</v>
      </c>
      <c r="D579" t="s">
        <v>9406</v>
      </c>
      <c r="E579" t="s">
        <v>9407</v>
      </c>
      <c r="F579" t="s">
        <v>9408</v>
      </c>
      <c r="G579">
        <v>67337456</v>
      </c>
      <c r="I579" t="s">
        <v>9405</v>
      </c>
    </row>
    <row r="580" spans="1:9" x14ac:dyDescent="0.35">
      <c r="A580" t="s">
        <v>9409</v>
      </c>
      <c r="B580" t="s">
        <v>6636</v>
      </c>
      <c r="C580" t="s">
        <v>9410</v>
      </c>
      <c r="D580" t="s">
        <v>9411</v>
      </c>
      <c r="E580" t="s">
        <v>9412</v>
      </c>
      <c r="F580">
        <v>63247128</v>
      </c>
      <c r="I580" t="s">
        <v>9410</v>
      </c>
    </row>
    <row r="581" spans="1:9" x14ac:dyDescent="0.35">
      <c r="A581" t="s">
        <v>9413</v>
      </c>
      <c r="B581" t="s">
        <v>6724</v>
      </c>
      <c r="C581" t="s">
        <v>9414</v>
      </c>
      <c r="D581" t="s">
        <v>9415</v>
      </c>
      <c r="E581" t="s">
        <v>9416</v>
      </c>
      <c r="F581">
        <v>63709901</v>
      </c>
      <c r="G581">
        <v>63709928</v>
      </c>
      <c r="H581" t="s">
        <v>9417</v>
      </c>
      <c r="I581" t="s">
        <v>9414</v>
      </c>
    </row>
    <row r="582" spans="1:9" x14ac:dyDescent="0.35">
      <c r="A582" t="s">
        <v>9418</v>
      </c>
      <c r="B582" t="s">
        <v>6636</v>
      </c>
      <c r="C582" t="s">
        <v>9419</v>
      </c>
      <c r="D582" t="s">
        <v>9420</v>
      </c>
      <c r="E582" t="s">
        <v>9421</v>
      </c>
      <c r="F582">
        <v>64331860</v>
      </c>
      <c r="G582">
        <v>62257537</v>
      </c>
      <c r="I582" t="s">
        <v>9419</v>
      </c>
    </row>
    <row r="583" spans="1:9" x14ac:dyDescent="0.35">
      <c r="A583" t="s">
        <v>9422</v>
      </c>
      <c r="B583" t="s">
        <v>6636</v>
      </c>
      <c r="C583" t="s">
        <v>9423</v>
      </c>
      <c r="D583" t="s">
        <v>9424</v>
      </c>
      <c r="E583" t="s">
        <v>8866</v>
      </c>
      <c r="F583">
        <v>68618036</v>
      </c>
      <c r="G583">
        <v>68615784</v>
      </c>
      <c r="I583" t="s">
        <v>9423</v>
      </c>
    </row>
    <row r="584" spans="1:9" x14ac:dyDescent="0.35">
      <c r="A584" t="s">
        <v>9425</v>
      </c>
      <c r="B584" t="s">
        <v>6636</v>
      </c>
      <c r="C584" t="s">
        <v>9426</v>
      </c>
      <c r="D584" t="s">
        <v>9427</v>
      </c>
      <c r="E584" t="s">
        <v>9428</v>
      </c>
      <c r="F584" t="s">
        <v>9429</v>
      </c>
      <c r="G584" t="s">
        <v>9430</v>
      </c>
      <c r="H584" t="s">
        <v>9431</v>
      </c>
      <c r="I584" t="s">
        <v>9426</v>
      </c>
    </row>
    <row r="585" spans="1:9" x14ac:dyDescent="0.35">
      <c r="A585" t="s">
        <v>9432</v>
      </c>
      <c r="B585" t="s">
        <v>7397</v>
      </c>
      <c r="C585" t="s">
        <v>9433</v>
      </c>
      <c r="D585" t="s">
        <v>9434</v>
      </c>
      <c r="E585" t="s">
        <v>9435</v>
      </c>
      <c r="F585">
        <v>67810700</v>
      </c>
      <c r="G585">
        <v>67817177</v>
      </c>
      <c r="I585" t="s">
        <v>9433</v>
      </c>
    </row>
    <row r="586" spans="1:9" x14ac:dyDescent="0.35">
      <c r="A586" t="s">
        <v>9436</v>
      </c>
      <c r="B586" t="s">
        <v>6636</v>
      </c>
      <c r="C586" t="s">
        <v>9437</v>
      </c>
      <c r="D586" t="s">
        <v>9438</v>
      </c>
      <c r="E586" t="s">
        <v>9295</v>
      </c>
      <c r="F586">
        <v>63946762</v>
      </c>
      <c r="G586">
        <v>63946568</v>
      </c>
      <c r="I586" t="s">
        <v>9437</v>
      </c>
    </row>
    <row r="587" spans="1:9" x14ac:dyDescent="0.35">
      <c r="A587" t="s">
        <v>9439</v>
      </c>
      <c r="B587" t="s">
        <v>6636</v>
      </c>
      <c r="C587" t="s">
        <v>9440</v>
      </c>
      <c r="D587" t="s">
        <v>9441</v>
      </c>
      <c r="E587" t="s">
        <v>9442</v>
      </c>
      <c r="F587">
        <v>62701303</v>
      </c>
      <c r="G587">
        <v>62704874</v>
      </c>
      <c r="I587" t="s">
        <v>9440</v>
      </c>
    </row>
    <row r="588" spans="1:9" x14ac:dyDescent="0.35">
      <c r="A588" t="s">
        <v>9443</v>
      </c>
      <c r="B588" t="s">
        <v>7397</v>
      </c>
      <c r="C588" t="s">
        <v>9444</v>
      </c>
      <c r="D588" t="s">
        <v>9445</v>
      </c>
      <c r="E588" t="s">
        <v>9446</v>
      </c>
      <c r="F588">
        <v>65475080</v>
      </c>
      <c r="G588">
        <v>65480406</v>
      </c>
      <c r="H588" t="s">
        <v>9447</v>
      </c>
      <c r="I588" t="s">
        <v>9444</v>
      </c>
    </row>
    <row r="589" spans="1:9" x14ac:dyDescent="0.35">
      <c r="A589" t="s">
        <v>9448</v>
      </c>
      <c r="B589" t="s">
        <v>7397</v>
      </c>
      <c r="C589" t="s">
        <v>9449</v>
      </c>
      <c r="D589" t="s">
        <v>9450</v>
      </c>
      <c r="E589" t="s">
        <v>9451</v>
      </c>
      <c r="F589">
        <v>65216820</v>
      </c>
      <c r="G589">
        <v>65652511</v>
      </c>
      <c r="H589" t="s">
        <v>9452</v>
      </c>
      <c r="I589" t="s">
        <v>9449</v>
      </c>
    </row>
    <row r="590" spans="1:9" x14ac:dyDescent="0.35">
      <c r="A590" t="s">
        <v>9453</v>
      </c>
      <c r="B590" t="s">
        <v>6703</v>
      </c>
      <c r="C590" t="s">
        <v>9454</v>
      </c>
      <c r="D590" t="s">
        <v>9455</v>
      </c>
      <c r="E590" t="s">
        <v>9456</v>
      </c>
      <c r="F590">
        <v>62727020</v>
      </c>
      <c r="G590">
        <v>62749600</v>
      </c>
      <c r="I590" t="s">
        <v>9454</v>
      </c>
    </row>
    <row r="591" spans="1:9" x14ac:dyDescent="0.35">
      <c r="A591" t="s">
        <v>9457</v>
      </c>
      <c r="B591" t="s">
        <v>6776</v>
      </c>
      <c r="C591" t="s">
        <v>9458</v>
      </c>
      <c r="D591" t="s">
        <v>9459</v>
      </c>
      <c r="E591" t="s">
        <v>9460</v>
      </c>
      <c r="F591" t="s">
        <v>9461</v>
      </c>
      <c r="G591" t="s">
        <v>9462</v>
      </c>
      <c r="I591" t="s">
        <v>9458</v>
      </c>
    </row>
    <row r="592" spans="1:9" x14ac:dyDescent="0.35">
      <c r="A592" t="s">
        <v>9463</v>
      </c>
      <c r="B592" t="s">
        <v>7397</v>
      </c>
      <c r="C592" t="s">
        <v>9464</v>
      </c>
      <c r="D592" t="s">
        <v>9465</v>
      </c>
      <c r="E592" t="s">
        <v>9466</v>
      </c>
      <c r="F592">
        <v>68413201</v>
      </c>
      <c r="G592">
        <v>63481577</v>
      </c>
      <c r="I592" t="s">
        <v>9464</v>
      </c>
    </row>
    <row r="593" spans="1:9" x14ac:dyDescent="0.35">
      <c r="A593" t="s">
        <v>9467</v>
      </c>
      <c r="B593" t="s">
        <v>7397</v>
      </c>
      <c r="C593" t="s">
        <v>9468</v>
      </c>
      <c r="D593" t="s">
        <v>9469</v>
      </c>
      <c r="E593" t="s">
        <v>9470</v>
      </c>
      <c r="F593">
        <v>63481577</v>
      </c>
      <c r="G593">
        <v>68413201</v>
      </c>
      <c r="I593" t="s">
        <v>9468</v>
      </c>
    </row>
    <row r="594" spans="1:9" x14ac:dyDescent="0.35">
      <c r="A594" t="s">
        <v>9471</v>
      </c>
      <c r="B594" t="s">
        <v>7397</v>
      </c>
      <c r="C594" t="s">
        <v>9472</v>
      </c>
      <c r="D594" t="s">
        <v>9473</v>
      </c>
      <c r="E594" t="s">
        <v>9474</v>
      </c>
      <c r="F594">
        <v>68413201</v>
      </c>
      <c r="I594" t="s">
        <v>9472</v>
      </c>
    </row>
    <row r="595" spans="1:9" x14ac:dyDescent="0.35">
      <c r="A595" t="s">
        <v>9475</v>
      </c>
      <c r="B595" t="s">
        <v>6776</v>
      </c>
      <c r="C595" t="s">
        <v>9476</v>
      </c>
      <c r="D595" t="s">
        <v>9477</v>
      </c>
      <c r="E595" t="s">
        <v>9478</v>
      </c>
      <c r="F595">
        <v>63242990</v>
      </c>
      <c r="G595">
        <v>63241120</v>
      </c>
      <c r="I595" t="s">
        <v>9476</v>
      </c>
    </row>
    <row r="596" spans="1:9" x14ac:dyDescent="0.35">
      <c r="A596" t="s">
        <v>9479</v>
      </c>
      <c r="B596" t="s">
        <v>7397</v>
      </c>
      <c r="C596" t="s">
        <v>9480</v>
      </c>
      <c r="D596" t="s">
        <v>9481</v>
      </c>
      <c r="E596" t="s">
        <v>9482</v>
      </c>
      <c r="F596">
        <v>65412579</v>
      </c>
      <c r="G596">
        <v>65456223</v>
      </c>
      <c r="I596" t="s">
        <v>9480</v>
      </c>
    </row>
    <row r="597" spans="1:9" x14ac:dyDescent="0.35">
      <c r="A597" t="s">
        <v>9483</v>
      </c>
      <c r="B597" t="s">
        <v>7397</v>
      </c>
      <c r="C597" t="s">
        <v>9480</v>
      </c>
      <c r="D597" t="s">
        <v>9484</v>
      </c>
      <c r="E597" t="s">
        <v>9485</v>
      </c>
      <c r="F597">
        <v>65412579</v>
      </c>
      <c r="G597">
        <v>65456223</v>
      </c>
      <c r="H597" t="s">
        <v>9486</v>
      </c>
      <c r="I597" t="s">
        <v>9480</v>
      </c>
    </row>
    <row r="598" spans="1:9" x14ac:dyDescent="0.35">
      <c r="A598" t="s">
        <v>9487</v>
      </c>
      <c r="B598" t="s">
        <v>7397</v>
      </c>
      <c r="C598" t="s">
        <v>9488</v>
      </c>
      <c r="D598" t="s">
        <v>9489</v>
      </c>
      <c r="E598" t="s">
        <v>9490</v>
      </c>
      <c r="F598">
        <v>67534188</v>
      </c>
      <c r="G598">
        <v>65752086</v>
      </c>
      <c r="H598" t="s">
        <v>6761</v>
      </c>
      <c r="I598" t="s">
        <v>9488</v>
      </c>
    </row>
    <row r="599" spans="1:9" x14ac:dyDescent="0.35">
      <c r="A599" t="s">
        <v>4294</v>
      </c>
      <c r="B599" t="s">
        <v>6703</v>
      </c>
      <c r="C599" t="s">
        <v>6771</v>
      </c>
      <c r="D599" t="s">
        <v>9491</v>
      </c>
      <c r="E599" t="s">
        <v>9492</v>
      </c>
      <c r="F599">
        <v>63490600</v>
      </c>
      <c r="I599" t="s">
        <v>6771</v>
      </c>
    </row>
    <row r="600" spans="1:9" x14ac:dyDescent="0.35">
      <c r="A600" t="s">
        <v>9493</v>
      </c>
      <c r="B600" t="s">
        <v>6636</v>
      </c>
      <c r="C600" t="s">
        <v>6771</v>
      </c>
      <c r="D600" t="s">
        <v>9491</v>
      </c>
      <c r="E600" t="s">
        <v>9492</v>
      </c>
      <c r="F600">
        <v>63490600</v>
      </c>
      <c r="I600" t="s">
        <v>6771</v>
      </c>
    </row>
    <row r="601" spans="1:9" x14ac:dyDescent="0.35">
      <c r="A601" t="s">
        <v>9494</v>
      </c>
      <c r="B601" t="s">
        <v>6636</v>
      </c>
      <c r="C601" t="s">
        <v>9495</v>
      </c>
      <c r="D601" t="s">
        <v>9496</v>
      </c>
      <c r="E601" t="s">
        <v>9497</v>
      </c>
      <c r="F601" t="s">
        <v>9498</v>
      </c>
      <c r="G601" t="s">
        <v>9499</v>
      </c>
      <c r="H601" t="s">
        <v>9500</v>
      </c>
      <c r="I601" t="s">
        <v>9495</v>
      </c>
    </row>
    <row r="602" spans="1:9" x14ac:dyDescent="0.35">
      <c r="A602" t="s">
        <v>9501</v>
      </c>
      <c r="B602" t="s">
        <v>7397</v>
      </c>
      <c r="C602" t="s">
        <v>9502</v>
      </c>
      <c r="D602" t="s">
        <v>9503</v>
      </c>
      <c r="E602" t="s">
        <v>9504</v>
      </c>
      <c r="F602">
        <v>62821960</v>
      </c>
      <c r="I602" t="s">
        <v>9502</v>
      </c>
    </row>
    <row r="603" spans="1:9" x14ac:dyDescent="0.35">
      <c r="A603" t="s">
        <v>9505</v>
      </c>
      <c r="B603" t="s">
        <v>6636</v>
      </c>
      <c r="C603" t="s">
        <v>9506</v>
      </c>
      <c r="D603" t="s">
        <v>9507</v>
      </c>
      <c r="E603" t="s">
        <v>9508</v>
      </c>
      <c r="F603">
        <v>68632555</v>
      </c>
      <c r="I603" t="s">
        <v>9506</v>
      </c>
    </row>
    <row r="604" spans="1:9" x14ac:dyDescent="0.35">
      <c r="A604" t="s">
        <v>9509</v>
      </c>
      <c r="B604" t="s">
        <v>6636</v>
      </c>
      <c r="C604" t="s">
        <v>9510</v>
      </c>
      <c r="D604" t="s">
        <v>9511</v>
      </c>
      <c r="E604" t="s">
        <v>9512</v>
      </c>
      <c r="F604">
        <v>68906171</v>
      </c>
      <c r="G604">
        <v>68906104</v>
      </c>
      <c r="I604" t="s">
        <v>9510</v>
      </c>
    </row>
    <row r="605" spans="1:9" x14ac:dyDescent="0.35">
      <c r="A605" t="s">
        <v>9513</v>
      </c>
      <c r="B605" t="s">
        <v>6636</v>
      </c>
      <c r="C605" t="s">
        <v>9514</v>
      </c>
      <c r="D605" t="s">
        <v>9515</v>
      </c>
      <c r="E605" t="s">
        <v>9516</v>
      </c>
      <c r="F605">
        <v>67326347</v>
      </c>
      <c r="G605">
        <v>67379633</v>
      </c>
      <c r="I605" t="s">
        <v>9514</v>
      </c>
    </row>
    <row r="606" spans="1:9" x14ac:dyDescent="0.35">
      <c r="A606" t="s">
        <v>9517</v>
      </c>
      <c r="B606" t="s">
        <v>7397</v>
      </c>
      <c r="C606" t="s">
        <v>9518</v>
      </c>
      <c r="D606" t="s">
        <v>9519</v>
      </c>
      <c r="E606" t="s">
        <v>9520</v>
      </c>
      <c r="F606">
        <v>62837182</v>
      </c>
      <c r="G606">
        <v>62837184</v>
      </c>
      <c r="I606" t="s">
        <v>9518</v>
      </c>
    </row>
    <row r="607" spans="1:9" x14ac:dyDescent="0.35">
      <c r="A607" t="s">
        <v>9521</v>
      </c>
      <c r="B607" t="s">
        <v>7397</v>
      </c>
      <c r="C607" t="s">
        <v>9522</v>
      </c>
      <c r="D607" t="s">
        <v>9523</v>
      </c>
      <c r="E607" t="s">
        <v>9524</v>
      </c>
      <c r="F607">
        <v>63336868</v>
      </c>
      <c r="G607">
        <v>63336183</v>
      </c>
      <c r="I607" t="s">
        <v>9522</v>
      </c>
    </row>
    <row r="608" spans="1:9" x14ac:dyDescent="0.35">
      <c r="A608" t="s">
        <v>9525</v>
      </c>
      <c r="B608" t="s">
        <v>7648</v>
      </c>
      <c r="C608" t="s">
        <v>9526</v>
      </c>
      <c r="D608" t="s">
        <v>9527</v>
      </c>
      <c r="E608" t="s">
        <v>9528</v>
      </c>
      <c r="F608" t="s">
        <v>9529</v>
      </c>
      <c r="G608">
        <v>62720026</v>
      </c>
      <c r="H608" t="s">
        <v>9530</v>
      </c>
      <c r="I608" t="s">
        <v>9526</v>
      </c>
    </row>
    <row r="609" spans="1:9" x14ac:dyDescent="0.35">
      <c r="A609" t="s">
        <v>9531</v>
      </c>
      <c r="B609" t="s">
        <v>7397</v>
      </c>
      <c r="C609" t="s">
        <v>9532</v>
      </c>
      <c r="D609" t="s">
        <v>9533</v>
      </c>
      <c r="E609" t="s">
        <v>9534</v>
      </c>
      <c r="F609">
        <v>62652788</v>
      </c>
      <c r="I609" t="s">
        <v>9532</v>
      </c>
    </row>
    <row r="610" spans="1:9" x14ac:dyDescent="0.35">
      <c r="A610" t="s">
        <v>9535</v>
      </c>
      <c r="B610" t="s">
        <v>7397</v>
      </c>
      <c r="C610" t="s">
        <v>9536</v>
      </c>
      <c r="D610" t="s">
        <v>9537</v>
      </c>
      <c r="E610" t="s">
        <v>6824</v>
      </c>
      <c r="F610">
        <v>67757660</v>
      </c>
      <c r="I610" t="s">
        <v>9536</v>
      </c>
    </row>
    <row r="611" spans="1:9" x14ac:dyDescent="0.35">
      <c r="A611" t="s">
        <v>9538</v>
      </c>
      <c r="B611" t="s">
        <v>6776</v>
      </c>
      <c r="C611" t="s">
        <v>9539</v>
      </c>
      <c r="D611" t="s">
        <v>9540</v>
      </c>
      <c r="E611" t="s">
        <v>9541</v>
      </c>
      <c r="F611">
        <v>68541661</v>
      </c>
      <c r="G611">
        <v>68541771</v>
      </c>
      <c r="H611" t="s">
        <v>8721</v>
      </c>
      <c r="I611" t="s">
        <v>9539</v>
      </c>
    </row>
    <row r="612" spans="1:9" x14ac:dyDescent="0.35">
      <c r="A612" t="s">
        <v>9542</v>
      </c>
      <c r="B612" t="s">
        <v>7397</v>
      </c>
      <c r="C612" t="s">
        <v>9543</v>
      </c>
      <c r="D612" t="s">
        <v>9544</v>
      </c>
      <c r="E612" t="s">
        <v>9545</v>
      </c>
      <c r="F612">
        <v>62933525</v>
      </c>
      <c r="G612">
        <v>62933959</v>
      </c>
      <c r="H612" t="s">
        <v>9546</v>
      </c>
      <c r="I612" t="s">
        <v>9543</v>
      </c>
    </row>
    <row r="613" spans="1:9" x14ac:dyDescent="0.35">
      <c r="A613" t="s">
        <v>9547</v>
      </c>
      <c r="B613" t="s">
        <v>7397</v>
      </c>
      <c r="C613" t="s">
        <v>9363</v>
      </c>
      <c r="D613" t="s">
        <v>9548</v>
      </c>
      <c r="E613" t="s">
        <v>8557</v>
      </c>
      <c r="F613">
        <v>67536883</v>
      </c>
      <c r="I613" t="s">
        <v>9363</v>
      </c>
    </row>
    <row r="614" spans="1:9" x14ac:dyDescent="0.35">
      <c r="A614" t="s">
        <v>9549</v>
      </c>
      <c r="B614" t="s">
        <v>6776</v>
      </c>
      <c r="C614" t="s">
        <v>9550</v>
      </c>
      <c r="D614" t="s">
        <v>9551</v>
      </c>
      <c r="E614" t="s">
        <v>9552</v>
      </c>
      <c r="F614">
        <v>62293234</v>
      </c>
      <c r="H614" t="s">
        <v>9553</v>
      </c>
      <c r="I614" t="s">
        <v>9550</v>
      </c>
    </row>
    <row r="615" spans="1:9" x14ac:dyDescent="0.35">
      <c r="A615" t="s">
        <v>9554</v>
      </c>
      <c r="B615" t="s">
        <v>6636</v>
      </c>
      <c r="C615" t="s">
        <v>9555</v>
      </c>
      <c r="D615" t="s">
        <v>9556</v>
      </c>
      <c r="E615" t="s">
        <v>9557</v>
      </c>
      <c r="F615">
        <v>67413088</v>
      </c>
      <c r="G615">
        <v>67419818</v>
      </c>
      <c r="I615" t="s">
        <v>9555</v>
      </c>
    </row>
    <row r="616" spans="1:9" x14ac:dyDescent="0.35">
      <c r="A616" t="s">
        <v>9558</v>
      </c>
      <c r="B616" t="s">
        <v>6636</v>
      </c>
      <c r="C616" t="s">
        <v>9559</v>
      </c>
      <c r="D616" t="s">
        <v>9560</v>
      </c>
      <c r="E616" t="s">
        <v>9561</v>
      </c>
      <c r="F616" t="s">
        <v>9562</v>
      </c>
      <c r="G616" t="s">
        <v>9563</v>
      </c>
      <c r="H616" t="s">
        <v>9564</v>
      </c>
      <c r="I616" t="s">
        <v>9559</v>
      </c>
    </row>
    <row r="617" spans="1:9" x14ac:dyDescent="0.35">
      <c r="A617" t="s">
        <v>9565</v>
      </c>
      <c r="B617" t="s">
        <v>6636</v>
      </c>
      <c r="C617" t="s">
        <v>9566</v>
      </c>
      <c r="D617" t="s">
        <v>9567</v>
      </c>
      <c r="E617" t="s">
        <v>9568</v>
      </c>
      <c r="F617" t="s">
        <v>9569</v>
      </c>
      <c r="G617" t="s">
        <v>9570</v>
      </c>
      <c r="I617" t="s">
        <v>9566</v>
      </c>
    </row>
    <row r="618" spans="1:9" x14ac:dyDescent="0.35">
      <c r="A618" t="s">
        <v>9571</v>
      </c>
      <c r="B618" t="s">
        <v>7397</v>
      </c>
      <c r="C618" t="s">
        <v>9572</v>
      </c>
      <c r="D618" t="s">
        <v>9573</v>
      </c>
      <c r="E618" t="s">
        <v>9574</v>
      </c>
      <c r="F618" t="s">
        <v>9575</v>
      </c>
      <c r="G618" t="s">
        <v>9462</v>
      </c>
      <c r="H618" t="s">
        <v>9576</v>
      </c>
      <c r="I618" t="s">
        <v>9572</v>
      </c>
    </row>
    <row r="619" spans="1:9" x14ac:dyDescent="0.35">
      <c r="A619" t="s">
        <v>9577</v>
      </c>
      <c r="B619" t="s">
        <v>6636</v>
      </c>
      <c r="C619" t="s">
        <v>9578</v>
      </c>
      <c r="D619" t="s">
        <v>9579</v>
      </c>
      <c r="E619" t="s">
        <v>9580</v>
      </c>
      <c r="F619">
        <v>64884566</v>
      </c>
      <c r="G619">
        <v>64884666</v>
      </c>
      <c r="I619" t="s">
        <v>9578</v>
      </c>
    </row>
    <row r="620" spans="1:9" x14ac:dyDescent="0.35">
      <c r="A620" t="s">
        <v>9581</v>
      </c>
      <c r="B620" t="s">
        <v>7397</v>
      </c>
      <c r="C620" t="s">
        <v>9582</v>
      </c>
      <c r="D620" t="s">
        <v>9583</v>
      </c>
      <c r="E620" t="s">
        <v>9584</v>
      </c>
      <c r="F620">
        <v>62440028</v>
      </c>
      <c r="I620" t="s">
        <v>9582</v>
      </c>
    </row>
    <row r="621" spans="1:9" x14ac:dyDescent="0.35">
      <c r="A621" t="s">
        <v>9585</v>
      </c>
      <c r="B621" t="s">
        <v>6636</v>
      </c>
      <c r="C621" t="s">
        <v>9586</v>
      </c>
      <c r="D621" t="s">
        <v>9587</v>
      </c>
      <c r="E621" t="s">
        <v>9588</v>
      </c>
      <c r="F621" t="s">
        <v>9589</v>
      </c>
      <c r="G621" t="s">
        <v>9590</v>
      </c>
      <c r="I621" t="s">
        <v>9586</v>
      </c>
    </row>
    <row r="622" spans="1:9" x14ac:dyDescent="0.35">
      <c r="A622" t="s">
        <v>9591</v>
      </c>
      <c r="B622" t="s">
        <v>6703</v>
      </c>
      <c r="C622" t="s">
        <v>9592</v>
      </c>
      <c r="D622" t="s">
        <v>9593</v>
      </c>
      <c r="E622" t="s">
        <v>9594</v>
      </c>
      <c r="F622">
        <v>63582502</v>
      </c>
      <c r="G622">
        <v>63582503</v>
      </c>
      <c r="H622" t="s">
        <v>9595</v>
      </c>
      <c r="I622" t="s">
        <v>9592</v>
      </c>
    </row>
    <row r="623" spans="1:9" x14ac:dyDescent="0.35">
      <c r="A623" t="s">
        <v>9596</v>
      </c>
      <c r="B623" t="s">
        <v>7397</v>
      </c>
      <c r="C623" t="s">
        <v>9597</v>
      </c>
      <c r="D623" t="s">
        <v>9598</v>
      </c>
      <c r="E623" t="s">
        <v>9599</v>
      </c>
      <c r="F623">
        <v>62533285</v>
      </c>
      <c r="G623">
        <v>32590014</v>
      </c>
      <c r="I623" t="s">
        <v>9597</v>
      </c>
    </row>
    <row r="624" spans="1:9" x14ac:dyDescent="0.35">
      <c r="A624" t="s">
        <v>9600</v>
      </c>
      <c r="B624" t="s">
        <v>6776</v>
      </c>
      <c r="C624" t="s">
        <v>9601</v>
      </c>
      <c r="D624" t="s">
        <v>9602</v>
      </c>
      <c r="E624" t="s">
        <v>9603</v>
      </c>
      <c r="F624">
        <v>62939040</v>
      </c>
      <c r="G624">
        <v>62993184</v>
      </c>
      <c r="I624" t="s">
        <v>9601</v>
      </c>
    </row>
    <row r="625" spans="1:9" x14ac:dyDescent="0.35">
      <c r="A625" t="s">
        <v>9604</v>
      </c>
      <c r="B625" t="s">
        <v>6636</v>
      </c>
      <c r="C625" t="s">
        <v>9605</v>
      </c>
      <c r="D625" t="s">
        <v>7722</v>
      </c>
      <c r="E625" t="s">
        <v>9606</v>
      </c>
      <c r="F625">
        <v>68967800</v>
      </c>
      <c r="G625">
        <v>68967400</v>
      </c>
      <c r="H625" t="s">
        <v>9607</v>
      </c>
      <c r="I625" t="s">
        <v>9605</v>
      </c>
    </row>
    <row r="626" spans="1:9" x14ac:dyDescent="0.35">
      <c r="A626" t="s">
        <v>9608</v>
      </c>
      <c r="B626" t="s">
        <v>6636</v>
      </c>
      <c r="C626" t="s">
        <v>9609</v>
      </c>
      <c r="D626" t="s">
        <v>9610</v>
      </c>
      <c r="E626" t="s">
        <v>9611</v>
      </c>
      <c r="F626">
        <v>62440655</v>
      </c>
      <c r="H626" t="s">
        <v>9612</v>
      </c>
      <c r="I626" t="s">
        <v>9609</v>
      </c>
    </row>
    <row r="627" spans="1:9" x14ac:dyDescent="0.35">
      <c r="A627" t="s">
        <v>9613</v>
      </c>
      <c r="B627" t="s">
        <v>7397</v>
      </c>
      <c r="C627" t="s">
        <v>9614</v>
      </c>
      <c r="D627" t="s">
        <v>9615</v>
      </c>
      <c r="E627" t="s">
        <v>9616</v>
      </c>
      <c r="F627">
        <v>62924163</v>
      </c>
      <c r="G627">
        <v>68422650</v>
      </c>
      <c r="H627" t="s">
        <v>9617</v>
      </c>
      <c r="I627" t="s">
        <v>9614</v>
      </c>
    </row>
    <row r="628" spans="1:9" x14ac:dyDescent="0.35">
      <c r="A628" t="s">
        <v>9618</v>
      </c>
      <c r="B628" t="s">
        <v>7397</v>
      </c>
      <c r="C628" t="s">
        <v>9619</v>
      </c>
      <c r="D628" t="s">
        <v>9620</v>
      </c>
      <c r="E628" t="s">
        <v>9621</v>
      </c>
      <c r="F628">
        <v>63386266</v>
      </c>
      <c r="G628">
        <v>63381510</v>
      </c>
      <c r="H628" t="s">
        <v>9622</v>
      </c>
      <c r="I628" t="s">
        <v>9619</v>
      </c>
    </row>
    <row r="629" spans="1:9" x14ac:dyDescent="0.35">
      <c r="A629" t="s">
        <v>9623</v>
      </c>
      <c r="B629" t="s">
        <v>7397</v>
      </c>
      <c r="C629" t="s">
        <v>9624</v>
      </c>
      <c r="D629" t="s">
        <v>9625</v>
      </c>
      <c r="E629" t="s">
        <v>9626</v>
      </c>
      <c r="F629">
        <v>67487800</v>
      </c>
      <c r="G629">
        <v>67487843</v>
      </c>
      <c r="H629" t="s">
        <v>9627</v>
      </c>
      <c r="I629" t="s">
        <v>9624</v>
      </c>
    </row>
    <row r="630" spans="1:9" x14ac:dyDescent="0.35">
      <c r="A630" t="s">
        <v>9628</v>
      </c>
      <c r="B630" t="s">
        <v>7397</v>
      </c>
      <c r="C630" t="s">
        <v>9629</v>
      </c>
      <c r="D630" t="s">
        <v>9630</v>
      </c>
      <c r="E630" t="s">
        <v>9631</v>
      </c>
      <c r="H630" t="s">
        <v>9632</v>
      </c>
      <c r="I630" t="s">
        <v>9629</v>
      </c>
    </row>
    <row r="631" spans="1:9" x14ac:dyDescent="0.35">
      <c r="A631" t="s">
        <v>9633</v>
      </c>
      <c r="B631" t="s">
        <v>6636</v>
      </c>
      <c r="C631" t="s">
        <v>9634</v>
      </c>
      <c r="D631" t="s">
        <v>9635</v>
      </c>
      <c r="E631" t="s">
        <v>9636</v>
      </c>
      <c r="H631" t="s">
        <v>9637</v>
      </c>
      <c r="I631" t="s">
        <v>9634</v>
      </c>
    </row>
    <row r="632" spans="1:9" x14ac:dyDescent="0.35">
      <c r="A632" t="s">
        <v>9638</v>
      </c>
      <c r="B632" t="s">
        <v>6636</v>
      </c>
      <c r="C632" t="s">
        <v>9639</v>
      </c>
      <c r="D632" t="s">
        <v>9640</v>
      </c>
      <c r="E632" t="s">
        <v>9641</v>
      </c>
      <c r="F632">
        <v>67451828</v>
      </c>
      <c r="G632">
        <v>67458498</v>
      </c>
      <c r="H632" t="s">
        <v>9642</v>
      </c>
      <c r="I632" t="s">
        <v>9639</v>
      </c>
    </row>
    <row r="633" spans="1:9" x14ac:dyDescent="0.35">
      <c r="A633" t="s">
        <v>9643</v>
      </c>
      <c r="B633" t="s">
        <v>6636</v>
      </c>
      <c r="C633" t="s">
        <v>9644</v>
      </c>
      <c r="D633" t="s">
        <v>9645</v>
      </c>
      <c r="E633" t="s">
        <v>9646</v>
      </c>
      <c r="F633" t="s">
        <v>9647</v>
      </c>
      <c r="G633" t="s">
        <v>9648</v>
      </c>
      <c r="I633" t="s">
        <v>9644</v>
      </c>
    </row>
    <row r="634" spans="1:9" x14ac:dyDescent="0.35">
      <c r="A634" t="s">
        <v>9649</v>
      </c>
      <c r="B634" t="s">
        <v>7397</v>
      </c>
      <c r="C634" t="s">
        <v>9650</v>
      </c>
      <c r="D634" t="s">
        <v>9651</v>
      </c>
      <c r="E634" t="s">
        <v>9652</v>
      </c>
      <c r="F634">
        <v>68645969</v>
      </c>
      <c r="G634">
        <v>68610673</v>
      </c>
      <c r="I634" t="s">
        <v>9650</v>
      </c>
    </row>
    <row r="635" spans="1:9" x14ac:dyDescent="0.35">
      <c r="A635" t="s">
        <v>9653</v>
      </c>
      <c r="B635" t="s">
        <v>6636</v>
      </c>
      <c r="C635" t="s">
        <v>9654</v>
      </c>
      <c r="D635" t="s">
        <v>9655</v>
      </c>
      <c r="E635" t="s">
        <v>9656</v>
      </c>
      <c r="F635" t="s">
        <v>9657</v>
      </c>
      <c r="G635">
        <v>62987982</v>
      </c>
      <c r="I635" t="s">
        <v>9654</v>
      </c>
    </row>
    <row r="636" spans="1:9" x14ac:dyDescent="0.35">
      <c r="A636" t="s">
        <v>9658</v>
      </c>
      <c r="B636" t="s">
        <v>7397</v>
      </c>
      <c r="C636" t="s">
        <v>9659</v>
      </c>
      <c r="D636" t="s">
        <v>9660</v>
      </c>
      <c r="E636" t="s">
        <v>9661</v>
      </c>
      <c r="F636">
        <v>63872272</v>
      </c>
      <c r="G636">
        <v>63872272</v>
      </c>
      <c r="I636" t="s">
        <v>9659</v>
      </c>
    </row>
    <row r="637" spans="1:9" x14ac:dyDescent="0.35">
      <c r="A637" t="s">
        <v>9662</v>
      </c>
      <c r="B637" t="s">
        <v>7397</v>
      </c>
      <c r="C637" t="s">
        <v>9663</v>
      </c>
      <c r="D637" t="s">
        <v>9664</v>
      </c>
      <c r="E637" t="s">
        <v>9665</v>
      </c>
      <c r="F637">
        <v>67422248</v>
      </c>
      <c r="G637">
        <v>67426168</v>
      </c>
      <c r="H637" t="s">
        <v>9666</v>
      </c>
      <c r="I637" t="s">
        <v>9663</v>
      </c>
    </row>
    <row r="638" spans="1:9" x14ac:dyDescent="0.35">
      <c r="A638" t="s">
        <v>9667</v>
      </c>
      <c r="B638" t="s">
        <v>7397</v>
      </c>
      <c r="C638" t="s">
        <v>9668</v>
      </c>
      <c r="D638" t="s">
        <v>9669</v>
      </c>
      <c r="E638" t="s">
        <v>9670</v>
      </c>
      <c r="F638">
        <v>68910338</v>
      </c>
      <c r="G638">
        <v>68910983</v>
      </c>
      <c r="H638" t="s">
        <v>9671</v>
      </c>
      <c r="I638" t="s">
        <v>9668</v>
      </c>
    </row>
    <row r="639" spans="1:9" x14ac:dyDescent="0.35">
      <c r="A639" t="s">
        <v>9672</v>
      </c>
      <c r="B639" t="s">
        <v>7397</v>
      </c>
      <c r="C639" t="s">
        <v>9673</v>
      </c>
      <c r="D639" t="s">
        <v>9674</v>
      </c>
      <c r="E639" t="s">
        <v>7849</v>
      </c>
      <c r="F639">
        <v>65457337</v>
      </c>
      <c r="G639">
        <v>65457367</v>
      </c>
      <c r="H639" t="s">
        <v>9675</v>
      </c>
      <c r="I639" t="s">
        <v>9673</v>
      </c>
    </row>
    <row r="640" spans="1:9" x14ac:dyDescent="0.35">
      <c r="A640" t="s">
        <v>9676</v>
      </c>
      <c r="B640" t="s">
        <v>7397</v>
      </c>
      <c r="C640" t="s">
        <v>9677</v>
      </c>
      <c r="D640" t="s">
        <v>9678</v>
      </c>
      <c r="E640" t="s">
        <v>9679</v>
      </c>
      <c r="F640">
        <v>62911912</v>
      </c>
      <c r="G640">
        <v>62941382</v>
      </c>
      <c r="H640" t="s">
        <v>9680</v>
      </c>
      <c r="I640" t="s">
        <v>9677</v>
      </c>
    </row>
    <row r="641" spans="1:9" x14ac:dyDescent="0.35">
      <c r="A641" t="s">
        <v>9681</v>
      </c>
      <c r="B641" t="s">
        <v>7397</v>
      </c>
      <c r="C641" t="s">
        <v>9682</v>
      </c>
      <c r="D641" t="s">
        <v>9683</v>
      </c>
      <c r="E641" t="s">
        <v>9684</v>
      </c>
      <c r="F641">
        <v>62222869</v>
      </c>
      <c r="G641">
        <v>62232209</v>
      </c>
      <c r="H641" t="s">
        <v>9685</v>
      </c>
      <c r="I641" t="s">
        <v>9682</v>
      </c>
    </row>
    <row r="642" spans="1:9" x14ac:dyDescent="0.35">
      <c r="A642" t="s">
        <v>9686</v>
      </c>
      <c r="B642" t="s">
        <v>6636</v>
      </c>
      <c r="C642" t="s">
        <v>9687</v>
      </c>
      <c r="D642" t="s">
        <v>9688</v>
      </c>
      <c r="E642" t="s">
        <v>9689</v>
      </c>
      <c r="F642">
        <v>65113888</v>
      </c>
      <c r="G642">
        <v>65113807</v>
      </c>
      <c r="H642" t="s">
        <v>9690</v>
      </c>
      <c r="I642" t="s">
        <v>9687</v>
      </c>
    </row>
    <row r="643" spans="1:9" x14ac:dyDescent="0.35">
      <c r="A643" t="s">
        <v>9691</v>
      </c>
      <c r="B643" t="s">
        <v>6636</v>
      </c>
      <c r="C643" t="s">
        <v>9692</v>
      </c>
      <c r="D643" t="s">
        <v>9693</v>
      </c>
      <c r="E643" t="s">
        <v>9694</v>
      </c>
      <c r="F643" t="s">
        <v>9695</v>
      </c>
      <c r="G643" t="s">
        <v>9696</v>
      </c>
      <c r="H643" t="s">
        <v>9697</v>
      </c>
      <c r="I643" t="s">
        <v>9692</v>
      </c>
    </row>
    <row r="644" spans="1:9" x14ac:dyDescent="0.35">
      <c r="A644" t="s">
        <v>9698</v>
      </c>
      <c r="B644" t="s">
        <v>7397</v>
      </c>
      <c r="C644" t="s">
        <v>9699</v>
      </c>
      <c r="D644" t="s">
        <v>9700</v>
      </c>
      <c r="E644" t="s">
        <v>9282</v>
      </c>
      <c r="F644">
        <v>65705833</v>
      </c>
      <c r="G644">
        <v>65705832</v>
      </c>
      <c r="H644" t="s">
        <v>9701</v>
      </c>
      <c r="I644" t="s">
        <v>9699</v>
      </c>
    </row>
    <row r="645" spans="1:9" x14ac:dyDescent="0.35">
      <c r="A645" t="s">
        <v>9702</v>
      </c>
      <c r="B645" t="s">
        <v>7397</v>
      </c>
      <c r="C645" t="s">
        <v>9703</v>
      </c>
      <c r="D645" t="s">
        <v>9704</v>
      </c>
      <c r="E645" t="s">
        <v>9705</v>
      </c>
      <c r="F645">
        <v>67588577</v>
      </c>
      <c r="H645" t="s">
        <v>9706</v>
      </c>
      <c r="I645" t="s">
        <v>9703</v>
      </c>
    </row>
    <row r="646" spans="1:9" x14ac:dyDescent="0.35">
      <c r="A646" t="s">
        <v>9707</v>
      </c>
      <c r="B646" t="s">
        <v>7397</v>
      </c>
      <c r="C646" t="s">
        <v>9708</v>
      </c>
      <c r="D646" t="s">
        <v>9709</v>
      </c>
      <c r="E646" t="s">
        <v>9710</v>
      </c>
      <c r="F646">
        <v>65651225</v>
      </c>
      <c r="G646">
        <v>65651343</v>
      </c>
      <c r="H646" t="s">
        <v>9711</v>
      </c>
      <c r="I646" t="s">
        <v>9708</v>
      </c>
    </row>
    <row r="647" spans="1:9" x14ac:dyDescent="0.35">
      <c r="A647" t="s">
        <v>9712</v>
      </c>
      <c r="B647" t="s">
        <v>7092</v>
      </c>
      <c r="C647" t="s">
        <v>9713</v>
      </c>
      <c r="D647" t="s">
        <v>9714</v>
      </c>
      <c r="E647" t="s">
        <v>9715</v>
      </c>
      <c r="F647">
        <v>67852370</v>
      </c>
      <c r="G647">
        <v>67852370</v>
      </c>
      <c r="H647" t="s">
        <v>9716</v>
      </c>
      <c r="I647" t="s">
        <v>9713</v>
      </c>
    </row>
    <row r="648" spans="1:9" x14ac:dyDescent="0.35">
      <c r="A648" t="s">
        <v>9717</v>
      </c>
      <c r="B648" t="s">
        <v>7397</v>
      </c>
      <c r="C648" t="s">
        <v>9718</v>
      </c>
      <c r="D648" t="s">
        <v>9719</v>
      </c>
      <c r="E648" t="s">
        <v>9720</v>
      </c>
      <c r="H648" t="s">
        <v>9721</v>
      </c>
      <c r="I648" t="s">
        <v>9718</v>
      </c>
    </row>
    <row r="649" spans="1:9" x14ac:dyDescent="0.35">
      <c r="A649" t="s">
        <v>9722</v>
      </c>
      <c r="B649" t="s">
        <v>7092</v>
      </c>
      <c r="C649" t="s">
        <v>9723</v>
      </c>
      <c r="D649" t="s">
        <v>9724</v>
      </c>
      <c r="E649" t="s">
        <v>9725</v>
      </c>
      <c r="F649">
        <v>67468028</v>
      </c>
      <c r="G649">
        <v>67447842</v>
      </c>
      <c r="H649" t="s">
        <v>9726</v>
      </c>
      <c r="I649" t="s">
        <v>9723</v>
      </c>
    </row>
    <row r="650" spans="1:9" x14ac:dyDescent="0.35">
      <c r="A650" t="s">
        <v>9727</v>
      </c>
      <c r="B650" t="s">
        <v>7397</v>
      </c>
      <c r="C650" t="s">
        <v>9728</v>
      </c>
      <c r="D650" t="s">
        <v>9729</v>
      </c>
      <c r="E650" t="s">
        <v>9730</v>
      </c>
      <c r="F650">
        <v>64823439</v>
      </c>
      <c r="G650">
        <v>64823441</v>
      </c>
      <c r="H650" t="s">
        <v>9731</v>
      </c>
      <c r="I650" t="s">
        <v>9728</v>
      </c>
    </row>
    <row r="651" spans="1:9" x14ac:dyDescent="0.35">
      <c r="A651" t="s">
        <v>9732</v>
      </c>
      <c r="B651" t="s">
        <v>6724</v>
      </c>
      <c r="C651" t="s">
        <v>9733</v>
      </c>
      <c r="D651" t="s">
        <v>9734</v>
      </c>
      <c r="E651" t="s">
        <v>7109</v>
      </c>
      <c r="F651">
        <v>63330801</v>
      </c>
      <c r="G651">
        <v>63330803</v>
      </c>
      <c r="H651" t="s">
        <v>9735</v>
      </c>
      <c r="I651" t="s">
        <v>9733</v>
      </c>
    </row>
    <row r="652" spans="1:9" x14ac:dyDescent="0.35">
      <c r="A652" t="s">
        <v>9736</v>
      </c>
      <c r="B652" t="s">
        <v>6636</v>
      </c>
      <c r="C652" t="s">
        <v>9737</v>
      </c>
      <c r="D652" t="s">
        <v>9738</v>
      </c>
      <c r="E652" t="s">
        <v>9739</v>
      </c>
      <c r="F652">
        <v>64411529</v>
      </c>
      <c r="G652">
        <v>62439714</v>
      </c>
      <c r="H652" t="s">
        <v>9740</v>
      </c>
      <c r="I652" t="s">
        <v>9737</v>
      </c>
    </row>
    <row r="653" spans="1:9" x14ac:dyDescent="0.35">
      <c r="A653" t="s">
        <v>9741</v>
      </c>
      <c r="B653" t="s">
        <v>7397</v>
      </c>
      <c r="C653" t="s">
        <v>9742</v>
      </c>
      <c r="D653" t="s">
        <v>9743</v>
      </c>
      <c r="F653" t="s">
        <v>9744</v>
      </c>
      <c r="G653" t="s">
        <v>9745</v>
      </c>
      <c r="H653" t="s">
        <v>9746</v>
      </c>
      <c r="I653" t="s">
        <v>9742</v>
      </c>
    </row>
    <row r="654" spans="1:9" x14ac:dyDescent="0.35">
      <c r="A654" t="s">
        <v>9747</v>
      </c>
      <c r="B654" t="s">
        <v>7397</v>
      </c>
      <c r="C654" t="s">
        <v>9748</v>
      </c>
      <c r="D654" t="s">
        <v>9749</v>
      </c>
      <c r="E654" t="s">
        <v>9750</v>
      </c>
      <c r="F654">
        <v>62625622</v>
      </c>
      <c r="G654">
        <v>62625633</v>
      </c>
      <c r="H654" t="s">
        <v>9751</v>
      </c>
      <c r="I654" t="s">
        <v>9748</v>
      </c>
    </row>
    <row r="655" spans="1:9" x14ac:dyDescent="0.35">
      <c r="A655" t="s">
        <v>9752</v>
      </c>
      <c r="B655" t="s">
        <v>6636</v>
      </c>
      <c r="C655" t="s">
        <v>9753</v>
      </c>
      <c r="D655" t="s">
        <v>9754</v>
      </c>
      <c r="E655" t="s">
        <v>8866</v>
      </c>
      <c r="F655" t="s">
        <v>9755</v>
      </c>
      <c r="G655">
        <v>62685986</v>
      </c>
      <c r="H655" t="s">
        <v>9756</v>
      </c>
      <c r="I655" t="s">
        <v>9753</v>
      </c>
    </row>
    <row r="656" spans="1:9" x14ac:dyDescent="0.35">
      <c r="A656" t="s">
        <v>9757</v>
      </c>
      <c r="B656" t="s">
        <v>7397</v>
      </c>
      <c r="C656" t="s">
        <v>9758</v>
      </c>
      <c r="D656" t="s">
        <v>9759</v>
      </c>
      <c r="E656" t="s">
        <v>9760</v>
      </c>
      <c r="F656">
        <v>64455108</v>
      </c>
      <c r="G656">
        <v>64481551</v>
      </c>
      <c r="H656" t="s">
        <v>9761</v>
      </c>
      <c r="I656" t="s">
        <v>9758</v>
      </c>
    </row>
    <row r="657" spans="1:9" x14ac:dyDescent="0.35">
      <c r="A657" t="s">
        <v>9762</v>
      </c>
      <c r="B657" t="s">
        <v>7092</v>
      </c>
      <c r="C657" t="s">
        <v>9763</v>
      </c>
      <c r="D657" t="s">
        <v>9764</v>
      </c>
      <c r="E657" t="s">
        <v>9765</v>
      </c>
      <c r="F657">
        <v>67419189</v>
      </c>
      <c r="G657">
        <v>67419289</v>
      </c>
      <c r="H657" t="s">
        <v>9766</v>
      </c>
      <c r="I657" t="s">
        <v>9763</v>
      </c>
    </row>
    <row r="658" spans="1:9" x14ac:dyDescent="0.35">
      <c r="A658" t="s">
        <v>9767</v>
      </c>
      <c r="B658" t="s">
        <v>7397</v>
      </c>
      <c r="C658" t="s">
        <v>9768</v>
      </c>
      <c r="D658" t="s">
        <v>9769</v>
      </c>
      <c r="E658" t="s">
        <v>9770</v>
      </c>
      <c r="F658">
        <v>67520010</v>
      </c>
      <c r="G658">
        <v>67530010</v>
      </c>
      <c r="I658" t="s">
        <v>9768</v>
      </c>
    </row>
    <row r="659" spans="1:9" x14ac:dyDescent="0.35">
      <c r="A659" t="s">
        <v>9771</v>
      </c>
      <c r="B659" t="s">
        <v>6636</v>
      </c>
      <c r="C659" t="s">
        <v>9772</v>
      </c>
      <c r="D659" t="s">
        <v>9773</v>
      </c>
      <c r="E659" t="s">
        <v>9774</v>
      </c>
      <c r="F659" t="s">
        <v>9775</v>
      </c>
      <c r="G659">
        <v>63544571</v>
      </c>
      <c r="H659" t="s">
        <v>9776</v>
      </c>
      <c r="I659" t="s">
        <v>9772</v>
      </c>
    </row>
    <row r="660" spans="1:9" x14ac:dyDescent="0.35">
      <c r="A660" t="s">
        <v>9777</v>
      </c>
      <c r="B660" t="s">
        <v>7397</v>
      </c>
      <c r="C660" t="s">
        <v>9778</v>
      </c>
      <c r="D660" t="s">
        <v>9779</v>
      </c>
      <c r="E660" t="s">
        <v>9780</v>
      </c>
      <c r="F660">
        <v>62940052</v>
      </c>
      <c r="G660">
        <v>62980694</v>
      </c>
      <c r="H660" t="s">
        <v>9781</v>
      </c>
      <c r="I660" t="s">
        <v>9778</v>
      </c>
    </row>
    <row r="661" spans="1:9" x14ac:dyDescent="0.35">
      <c r="A661" t="s">
        <v>9782</v>
      </c>
      <c r="B661" t="s">
        <v>7397</v>
      </c>
      <c r="C661" t="s">
        <v>9783</v>
      </c>
      <c r="D661" t="s">
        <v>9784</v>
      </c>
      <c r="E661" t="s">
        <v>9785</v>
      </c>
      <c r="F661">
        <v>67489139</v>
      </c>
      <c r="G661">
        <v>67483101</v>
      </c>
      <c r="H661" t="s">
        <v>9786</v>
      </c>
      <c r="I661" t="s">
        <v>9783</v>
      </c>
    </row>
    <row r="662" spans="1:9" x14ac:dyDescent="0.35">
      <c r="A662" t="s">
        <v>9787</v>
      </c>
      <c r="B662" t="s">
        <v>7397</v>
      </c>
      <c r="C662" t="s">
        <v>9788</v>
      </c>
      <c r="D662" t="s">
        <v>9789</v>
      </c>
      <c r="E662" t="s">
        <v>9790</v>
      </c>
      <c r="F662">
        <v>68968986</v>
      </c>
      <c r="G662">
        <v>68626828</v>
      </c>
      <c r="H662" t="s">
        <v>9791</v>
      </c>
      <c r="I662" t="s">
        <v>9788</v>
      </c>
    </row>
    <row r="663" spans="1:9" x14ac:dyDescent="0.35">
      <c r="A663" t="s">
        <v>9792</v>
      </c>
      <c r="B663" t="s">
        <v>7397</v>
      </c>
      <c r="C663" t="s">
        <v>9793</v>
      </c>
      <c r="D663" t="s">
        <v>9794</v>
      </c>
      <c r="E663" t="s">
        <v>9795</v>
      </c>
      <c r="F663">
        <v>68933733</v>
      </c>
      <c r="H663" t="s">
        <v>9796</v>
      </c>
      <c r="I663" t="s">
        <v>9793</v>
      </c>
    </row>
    <row r="664" spans="1:9" x14ac:dyDescent="0.35">
      <c r="A664" t="s">
        <v>9797</v>
      </c>
      <c r="B664" t="s">
        <v>7397</v>
      </c>
      <c r="C664" t="s">
        <v>9798</v>
      </c>
      <c r="D664" t="s">
        <v>9799</v>
      </c>
      <c r="E664" t="s">
        <v>9800</v>
      </c>
      <c r="F664">
        <v>68616666</v>
      </c>
      <c r="G664">
        <v>68615932</v>
      </c>
      <c r="H664" t="s">
        <v>9801</v>
      </c>
      <c r="I664" t="s">
        <v>9798</v>
      </c>
    </row>
    <row r="665" spans="1:9" x14ac:dyDescent="0.35">
      <c r="A665" t="s">
        <v>9802</v>
      </c>
      <c r="B665" t="s">
        <v>7397</v>
      </c>
      <c r="C665" t="s">
        <v>9803</v>
      </c>
      <c r="D665" t="s">
        <v>9804</v>
      </c>
      <c r="E665" t="s">
        <v>9805</v>
      </c>
      <c r="F665">
        <v>65110590</v>
      </c>
      <c r="G665">
        <v>65110542</v>
      </c>
      <c r="H665" t="s">
        <v>9806</v>
      </c>
      <c r="I665" t="s">
        <v>9803</v>
      </c>
    </row>
    <row r="666" spans="1:9" x14ac:dyDescent="0.35">
      <c r="A666" t="s">
        <v>9807</v>
      </c>
      <c r="B666" t="s">
        <v>7397</v>
      </c>
      <c r="C666" t="s">
        <v>9808</v>
      </c>
      <c r="D666" t="s">
        <v>9809</v>
      </c>
      <c r="E666" t="s">
        <v>9810</v>
      </c>
      <c r="F666" t="s">
        <v>9811</v>
      </c>
      <c r="H666" t="s">
        <v>9812</v>
      </c>
      <c r="I666" t="s">
        <v>9808</v>
      </c>
    </row>
    <row r="667" spans="1:9" x14ac:dyDescent="0.35">
      <c r="A667" t="s">
        <v>9813</v>
      </c>
      <c r="B667" t="s">
        <v>6636</v>
      </c>
      <c r="C667" t="s">
        <v>9814</v>
      </c>
      <c r="D667" t="s">
        <v>9815</v>
      </c>
      <c r="E667" t="s">
        <v>9816</v>
      </c>
      <c r="F667" t="s">
        <v>9817</v>
      </c>
      <c r="G667" t="s">
        <v>9818</v>
      </c>
      <c r="H667" t="s">
        <v>9819</v>
      </c>
      <c r="I667" t="s">
        <v>9814</v>
      </c>
    </row>
    <row r="668" spans="1:9" x14ac:dyDescent="0.35">
      <c r="A668" t="s">
        <v>9820</v>
      </c>
      <c r="B668" t="s">
        <v>6636</v>
      </c>
      <c r="C668" t="s">
        <v>9821</v>
      </c>
      <c r="D668" t="s">
        <v>9822</v>
      </c>
      <c r="E668" t="s">
        <v>9823</v>
      </c>
      <c r="F668" t="s">
        <v>9824</v>
      </c>
      <c r="G668" t="s">
        <v>9825</v>
      </c>
      <c r="H668" t="s">
        <v>9826</v>
      </c>
      <c r="I668" t="s">
        <v>9821</v>
      </c>
    </row>
    <row r="669" spans="1:9" x14ac:dyDescent="0.35">
      <c r="A669" t="s">
        <v>9827</v>
      </c>
      <c r="B669" t="s">
        <v>6636</v>
      </c>
      <c r="C669" t="s">
        <v>9828</v>
      </c>
      <c r="G669">
        <v>67699338</v>
      </c>
      <c r="H669" t="s">
        <v>9829</v>
      </c>
      <c r="I669" t="s">
        <v>9828</v>
      </c>
    </row>
    <row r="670" spans="1:9" x14ac:dyDescent="0.35">
      <c r="A670" t="s">
        <v>9830</v>
      </c>
      <c r="B670" t="s">
        <v>7397</v>
      </c>
      <c r="C670" t="s">
        <v>9831</v>
      </c>
      <c r="D670" t="s">
        <v>9832</v>
      </c>
      <c r="E670" t="s">
        <v>9833</v>
      </c>
      <c r="F670">
        <v>64723520</v>
      </c>
      <c r="G670">
        <v>64723530</v>
      </c>
      <c r="H670" t="s">
        <v>9834</v>
      </c>
      <c r="I670" t="s">
        <v>9831</v>
      </c>
    </row>
    <row r="671" spans="1:9" x14ac:dyDescent="0.35">
      <c r="A671" t="s">
        <v>9835</v>
      </c>
      <c r="B671" t="s">
        <v>7397</v>
      </c>
      <c r="C671" t="s">
        <v>9836</v>
      </c>
      <c r="D671" t="s">
        <v>9837</v>
      </c>
      <c r="E671" t="s">
        <v>9838</v>
      </c>
      <c r="H671" t="s">
        <v>9839</v>
      </c>
      <c r="I671" t="s">
        <v>9836</v>
      </c>
    </row>
    <row r="672" spans="1:9" x14ac:dyDescent="0.35">
      <c r="A672" t="s">
        <v>9840</v>
      </c>
      <c r="B672" t="s">
        <v>7397</v>
      </c>
      <c r="C672" t="s">
        <v>9841</v>
      </c>
      <c r="D672" t="s">
        <v>9842</v>
      </c>
      <c r="E672" t="s">
        <v>9843</v>
      </c>
      <c r="F672">
        <v>62868801</v>
      </c>
      <c r="G672">
        <v>62868801</v>
      </c>
      <c r="H672" t="s">
        <v>9844</v>
      </c>
      <c r="I672" t="s">
        <v>9841</v>
      </c>
    </row>
    <row r="673" spans="1:9" x14ac:dyDescent="0.35">
      <c r="A673" t="s">
        <v>9845</v>
      </c>
      <c r="B673" t="s">
        <v>7397</v>
      </c>
      <c r="C673" t="s">
        <v>9846</v>
      </c>
      <c r="D673" t="s">
        <v>9847</v>
      </c>
      <c r="E673" t="s">
        <v>9848</v>
      </c>
      <c r="F673">
        <v>65551031</v>
      </c>
      <c r="G673">
        <v>65551032</v>
      </c>
      <c r="H673" t="s">
        <v>9849</v>
      </c>
      <c r="I673" t="s">
        <v>9846</v>
      </c>
    </row>
    <row r="674" spans="1:9" x14ac:dyDescent="0.35">
      <c r="A674" t="s">
        <v>9850</v>
      </c>
      <c r="B674" t="s">
        <v>7397</v>
      </c>
      <c r="C674" t="s">
        <v>9851</v>
      </c>
      <c r="D674" t="s">
        <v>9852</v>
      </c>
      <c r="E674" t="s">
        <v>9853</v>
      </c>
      <c r="F674" t="s">
        <v>9854</v>
      </c>
      <c r="G674">
        <v>63393158</v>
      </c>
      <c r="H674" t="s">
        <v>9855</v>
      </c>
      <c r="I674" t="s">
        <v>9851</v>
      </c>
    </row>
    <row r="675" spans="1:9" x14ac:dyDescent="0.35">
      <c r="A675" t="s">
        <v>9856</v>
      </c>
      <c r="B675" t="s">
        <v>7397</v>
      </c>
      <c r="C675" t="s">
        <v>9857</v>
      </c>
      <c r="D675" t="s">
        <v>9858</v>
      </c>
      <c r="E675" t="s">
        <v>9859</v>
      </c>
      <c r="F675">
        <v>96836117</v>
      </c>
      <c r="G675">
        <v>63883593</v>
      </c>
      <c r="H675" t="s">
        <v>9860</v>
      </c>
      <c r="I675" t="s">
        <v>9857</v>
      </c>
    </row>
    <row r="676" spans="1:9" x14ac:dyDescent="0.35">
      <c r="A676" t="s">
        <v>9861</v>
      </c>
      <c r="B676" t="s">
        <v>7397</v>
      </c>
      <c r="C676" t="s">
        <v>9862</v>
      </c>
      <c r="D676" t="s">
        <v>9863</v>
      </c>
      <c r="E676" t="s">
        <v>9864</v>
      </c>
      <c r="F676">
        <v>63392592</v>
      </c>
      <c r="G676">
        <v>63389908</v>
      </c>
      <c r="H676" t="s">
        <v>9865</v>
      </c>
      <c r="I676" t="s">
        <v>9862</v>
      </c>
    </row>
    <row r="677" spans="1:9" x14ac:dyDescent="0.35">
      <c r="A677" t="s">
        <v>9866</v>
      </c>
      <c r="B677" t="s">
        <v>6636</v>
      </c>
      <c r="C677" t="s">
        <v>9867</v>
      </c>
      <c r="D677" t="s">
        <v>9868</v>
      </c>
      <c r="E677" t="s">
        <v>9869</v>
      </c>
      <c r="F677" t="s">
        <v>9870</v>
      </c>
      <c r="G677" t="s">
        <v>9871</v>
      </c>
      <c r="H677" t="s">
        <v>9872</v>
      </c>
      <c r="I677" t="s">
        <v>9867</v>
      </c>
    </row>
    <row r="678" spans="1:9" x14ac:dyDescent="0.35">
      <c r="A678" t="s">
        <v>9873</v>
      </c>
      <c r="B678" t="s">
        <v>7397</v>
      </c>
      <c r="C678" t="s">
        <v>9874</v>
      </c>
      <c r="D678" t="s">
        <v>9875</v>
      </c>
      <c r="E678" t="s">
        <v>9876</v>
      </c>
      <c r="H678" t="s">
        <v>9877</v>
      </c>
      <c r="I678" t="s">
        <v>9874</v>
      </c>
    </row>
    <row r="679" spans="1:9" x14ac:dyDescent="0.35">
      <c r="A679" t="s">
        <v>9878</v>
      </c>
      <c r="B679" t="s">
        <v>7397</v>
      </c>
      <c r="C679" t="s">
        <v>9879</v>
      </c>
      <c r="D679" t="s">
        <v>9880</v>
      </c>
      <c r="E679" t="s">
        <v>9881</v>
      </c>
      <c r="F679">
        <v>68366961</v>
      </c>
      <c r="G679">
        <v>62357743</v>
      </c>
      <c r="H679" t="s">
        <v>9882</v>
      </c>
      <c r="I679" t="s">
        <v>9879</v>
      </c>
    </row>
    <row r="680" spans="1:9" x14ac:dyDescent="0.35">
      <c r="A680" t="s">
        <v>9883</v>
      </c>
      <c r="B680" t="s">
        <v>7397</v>
      </c>
      <c r="C680" t="s">
        <v>9884</v>
      </c>
      <c r="D680" t="s">
        <v>9885</v>
      </c>
      <c r="E680" t="s">
        <v>9886</v>
      </c>
      <c r="F680">
        <v>68615715</v>
      </c>
      <c r="G680">
        <v>68613409</v>
      </c>
      <c r="H680" t="s">
        <v>9887</v>
      </c>
      <c r="I680" t="s">
        <v>9884</v>
      </c>
    </row>
    <row r="681" spans="1:9" x14ac:dyDescent="0.35">
      <c r="A681" t="s">
        <v>9888</v>
      </c>
      <c r="B681" t="s">
        <v>7397</v>
      </c>
      <c r="C681" t="s">
        <v>9889</v>
      </c>
      <c r="D681" t="s">
        <v>9890</v>
      </c>
      <c r="E681" t="s">
        <v>9891</v>
      </c>
      <c r="F681">
        <v>66613585</v>
      </c>
      <c r="G681">
        <v>62640064</v>
      </c>
      <c r="H681" t="s">
        <v>9892</v>
      </c>
      <c r="I681" t="s">
        <v>9889</v>
      </c>
    </row>
    <row r="682" spans="1:9" x14ac:dyDescent="0.35">
      <c r="A682" t="s">
        <v>9893</v>
      </c>
      <c r="B682" t="s">
        <v>7397</v>
      </c>
      <c r="C682" t="s">
        <v>9894</v>
      </c>
      <c r="D682" t="s">
        <v>9890</v>
      </c>
      <c r="E682" t="s">
        <v>9891</v>
      </c>
      <c r="F682">
        <v>62663833</v>
      </c>
      <c r="G682">
        <v>62656909</v>
      </c>
      <c r="H682" t="s">
        <v>9895</v>
      </c>
      <c r="I682" t="s">
        <v>9894</v>
      </c>
    </row>
    <row r="683" spans="1:9" x14ac:dyDescent="0.35">
      <c r="A683" t="s">
        <v>9896</v>
      </c>
      <c r="B683" t="s">
        <v>7397</v>
      </c>
      <c r="C683" t="s">
        <v>9897</v>
      </c>
      <c r="D683" t="s">
        <v>9891</v>
      </c>
      <c r="F683">
        <v>66613545</v>
      </c>
      <c r="G683">
        <v>62654097</v>
      </c>
      <c r="H683" t="s">
        <v>9898</v>
      </c>
      <c r="I683" t="s">
        <v>9897</v>
      </c>
    </row>
    <row r="684" spans="1:9" x14ac:dyDescent="0.35">
      <c r="A684" t="s">
        <v>9899</v>
      </c>
      <c r="B684" t="s">
        <v>7397</v>
      </c>
      <c r="C684" t="s">
        <v>9884</v>
      </c>
      <c r="D684" t="s">
        <v>9890</v>
      </c>
      <c r="E684" t="s">
        <v>9891</v>
      </c>
      <c r="F684">
        <v>62650155</v>
      </c>
      <c r="G684">
        <v>62640664</v>
      </c>
      <c r="I684" t="s">
        <v>9884</v>
      </c>
    </row>
    <row r="685" spans="1:9" x14ac:dyDescent="0.35">
      <c r="A685" t="s">
        <v>9900</v>
      </c>
      <c r="B685" t="s">
        <v>7397</v>
      </c>
      <c r="C685" t="s">
        <v>9901</v>
      </c>
      <c r="D685" t="s">
        <v>9902</v>
      </c>
      <c r="E685" t="s">
        <v>9903</v>
      </c>
      <c r="F685">
        <v>68362686</v>
      </c>
      <c r="G685">
        <v>68363691</v>
      </c>
      <c r="H685" t="s">
        <v>9904</v>
      </c>
      <c r="I685" t="s">
        <v>9901</v>
      </c>
    </row>
    <row r="686" spans="1:9" x14ac:dyDescent="0.35">
      <c r="A686" t="s">
        <v>9905</v>
      </c>
      <c r="B686" t="s">
        <v>7397</v>
      </c>
      <c r="C686" t="s">
        <v>9906</v>
      </c>
      <c r="D686" t="s">
        <v>9907</v>
      </c>
      <c r="E686" t="s">
        <v>9908</v>
      </c>
      <c r="F686">
        <v>63566557</v>
      </c>
      <c r="G686">
        <v>63565966</v>
      </c>
      <c r="H686" t="s">
        <v>9909</v>
      </c>
      <c r="I686" t="s">
        <v>9906</v>
      </c>
    </row>
    <row r="687" spans="1:9" x14ac:dyDescent="0.35">
      <c r="A687" t="s">
        <v>9910</v>
      </c>
      <c r="B687" t="s">
        <v>7397</v>
      </c>
      <c r="C687" t="s">
        <v>9911</v>
      </c>
      <c r="D687" t="s">
        <v>9912</v>
      </c>
      <c r="E687" t="s">
        <v>9913</v>
      </c>
      <c r="F687" t="s">
        <v>9914</v>
      </c>
      <c r="G687" t="s">
        <v>9915</v>
      </c>
      <c r="H687" t="s">
        <v>9916</v>
      </c>
      <c r="I687" t="s">
        <v>9911</v>
      </c>
    </row>
    <row r="688" spans="1:9" x14ac:dyDescent="0.35">
      <c r="A688" t="s">
        <v>9917</v>
      </c>
      <c r="B688" t="s">
        <v>6636</v>
      </c>
      <c r="C688" t="s">
        <v>9918</v>
      </c>
      <c r="D688" t="s">
        <v>9919</v>
      </c>
      <c r="E688" t="s">
        <v>9920</v>
      </c>
      <c r="F688" t="s">
        <v>9921</v>
      </c>
      <c r="G688" t="s">
        <v>9922</v>
      </c>
      <c r="H688" t="s">
        <v>9923</v>
      </c>
      <c r="I688" t="s">
        <v>9918</v>
      </c>
    </row>
    <row r="689" spans="1:9" x14ac:dyDescent="0.35">
      <c r="A689" t="s">
        <v>9924</v>
      </c>
      <c r="B689" t="s">
        <v>6636</v>
      </c>
      <c r="C689" t="s">
        <v>9925</v>
      </c>
      <c r="D689" t="s">
        <v>9926</v>
      </c>
      <c r="E689" t="s">
        <v>9927</v>
      </c>
      <c r="F689" t="s">
        <v>9928</v>
      </c>
      <c r="G689" t="s">
        <v>9929</v>
      </c>
      <c r="H689" t="s">
        <v>9930</v>
      </c>
      <c r="I689" t="s">
        <v>9925</v>
      </c>
    </row>
    <row r="690" spans="1:9" x14ac:dyDescent="0.35">
      <c r="A690" t="s">
        <v>9931</v>
      </c>
      <c r="B690" t="s">
        <v>7397</v>
      </c>
      <c r="C690" t="s">
        <v>9932</v>
      </c>
      <c r="D690" t="s">
        <v>9933</v>
      </c>
      <c r="E690" t="s">
        <v>9934</v>
      </c>
      <c r="H690" t="s">
        <v>9935</v>
      </c>
      <c r="I690" t="s">
        <v>9932</v>
      </c>
    </row>
    <row r="691" spans="1:9" x14ac:dyDescent="0.35">
      <c r="A691" t="s">
        <v>9936</v>
      </c>
      <c r="B691" t="s">
        <v>7092</v>
      </c>
      <c r="C691" t="s">
        <v>9937</v>
      </c>
      <c r="D691" t="s">
        <v>9938</v>
      </c>
      <c r="E691" t="s">
        <v>9939</v>
      </c>
      <c r="F691">
        <v>67472888</v>
      </c>
      <c r="G691">
        <v>68410454</v>
      </c>
      <c r="H691" t="s">
        <v>9940</v>
      </c>
      <c r="I691" t="s">
        <v>9937</v>
      </c>
    </row>
    <row r="692" spans="1:9" x14ac:dyDescent="0.35">
      <c r="A692" t="s">
        <v>9941</v>
      </c>
      <c r="B692" t="s">
        <v>6636</v>
      </c>
      <c r="C692" t="s">
        <v>9942</v>
      </c>
      <c r="D692" t="s">
        <v>9943</v>
      </c>
      <c r="E692" t="s">
        <v>9944</v>
      </c>
      <c r="F692" t="s">
        <v>9945</v>
      </c>
      <c r="G692" t="s">
        <v>9946</v>
      </c>
      <c r="H692" t="s">
        <v>9947</v>
      </c>
      <c r="I692" t="s">
        <v>9942</v>
      </c>
    </row>
    <row r="693" spans="1:9" x14ac:dyDescent="0.35">
      <c r="A693" t="s">
        <v>9948</v>
      </c>
      <c r="B693" t="s">
        <v>7397</v>
      </c>
      <c r="C693" t="s">
        <v>9949</v>
      </c>
      <c r="D693" t="s">
        <v>9950</v>
      </c>
      <c r="E693" t="s">
        <v>9951</v>
      </c>
      <c r="F693">
        <v>67371968</v>
      </c>
      <c r="G693">
        <v>63363672</v>
      </c>
      <c r="H693" t="s">
        <v>9952</v>
      </c>
      <c r="I693" t="s">
        <v>9949</v>
      </c>
    </row>
    <row r="694" spans="1:9" x14ac:dyDescent="0.35">
      <c r="A694" t="s">
        <v>9953</v>
      </c>
      <c r="B694" t="s">
        <v>7397</v>
      </c>
      <c r="C694" t="s">
        <v>9954</v>
      </c>
      <c r="D694" t="s">
        <v>9955</v>
      </c>
      <c r="E694" t="s">
        <v>9956</v>
      </c>
      <c r="F694">
        <v>63801229</v>
      </c>
      <c r="G694">
        <v>62820926</v>
      </c>
      <c r="H694" t="s">
        <v>9957</v>
      </c>
      <c r="I694" t="s">
        <v>9954</v>
      </c>
    </row>
    <row r="695" spans="1:9" x14ac:dyDescent="0.35">
      <c r="A695" t="s">
        <v>9958</v>
      </c>
      <c r="B695" t="s">
        <v>7397</v>
      </c>
      <c r="C695" t="s">
        <v>9959</v>
      </c>
      <c r="D695" t="s">
        <v>9960</v>
      </c>
      <c r="E695" t="s">
        <v>9961</v>
      </c>
      <c r="F695" t="s">
        <v>9962</v>
      </c>
      <c r="G695" t="s">
        <v>9963</v>
      </c>
      <c r="H695" t="s">
        <v>6774</v>
      </c>
      <c r="I695" t="s">
        <v>9959</v>
      </c>
    </row>
    <row r="696" spans="1:9" x14ac:dyDescent="0.35">
      <c r="A696" t="s">
        <v>9964</v>
      </c>
      <c r="B696" t="s">
        <v>7397</v>
      </c>
      <c r="C696" t="s">
        <v>9965</v>
      </c>
      <c r="D696" t="s">
        <v>9966</v>
      </c>
      <c r="E696" t="s">
        <v>9967</v>
      </c>
      <c r="F696">
        <v>63920769</v>
      </c>
      <c r="G696">
        <v>63922646</v>
      </c>
      <c r="H696" t="s">
        <v>9968</v>
      </c>
      <c r="I696" t="s">
        <v>9965</v>
      </c>
    </row>
    <row r="697" spans="1:9" x14ac:dyDescent="0.35">
      <c r="A697" t="s">
        <v>9969</v>
      </c>
      <c r="B697" t="s">
        <v>6636</v>
      </c>
      <c r="C697" t="s">
        <v>9970</v>
      </c>
      <c r="D697" t="s">
        <v>9971</v>
      </c>
      <c r="E697" t="s">
        <v>9972</v>
      </c>
      <c r="F697">
        <v>63635700</v>
      </c>
      <c r="G697">
        <v>63642731</v>
      </c>
      <c r="H697" t="s">
        <v>9973</v>
      </c>
      <c r="I697" t="s">
        <v>9970</v>
      </c>
    </row>
    <row r="698" spans="1:9" x14ac:dyDescent="0.35">
      <c r="A698" t="s">
        <v>9974</v>
      </c>
      <c r="B698" t="s">
        <v>6636</v>
      </c>
      <c r="C698" t="s">
        <v>8864</v>
      </c>
      <c r="D698" t="s">
        <v>8865</v>
      </c>
      <c r="E698" t="s">
        <v>8866</v>
      </c>
      <c r="F698" t="s">
        <v>9975</v>
      </c>
      <c r="G698" t="s">
        <v>9976</v>
      </c>
      <c r="H698" t="s">
        <v>9977</v>
      </c>
      <c r="I698" t="s">
        <v>8864</v>
      </c>
    </row>
    <row r="699" spans="1:9" x14ac:dyDescent="0.35">
      <c r="A699" t="s">
        <v>9978</v>
      </c>
      <c r="B699" t="s">
        <v>7397</v>
      </c>
      <c r="C699" t="s">
        <v>9979</v>
      </c>
      <c r="D699" t="s">
        <v>9980</v>
      </c>
      <c r="E699" t="s">
        <v>9981</v>
      </c>
      <c r="F699">
        <v>67341753</v>
      </c>
      <c r="G699">
        <v>67336308</v>
      </c>
      <c r="H699" t="s">
        <v>9982</v>
      </c>
      <c r="I699" t="s">
        <v>9979</v>
      </c>
    </row>
    <row r="700" spans="1:9" x14ac:dyDescent="0.35">
      <c r="A700" t="s">
        <v>9983</v>
      </c>
      <c r="B700" t="s">
        <v>7397</v>
      </c>
      <c r="C700" t="s">
        <v>9984</v>
      </c>
      <c r="D700" t="s">
        <v>9985</v>
      </c>
      <c r="E700" t="s">
        <v>9986</v>
      </c>
      <c r="F700">
        <v>62851501</v>
      </c>
      <c r="G700">
        <v>62842753</v>
      </c>
      <c r="H700" t="s">
        <v>9987</v>
      </c>
      <c r="I700" t="s">
        <v>9984</v>
      </c>
    </row>
    <row r="701" spans="1:9" x14ac:dyDescent="0.35">
      <c r="A701" t="s">
        <v>9988</v>
      </c>
      <c r="B701" t="s">
        <v>7397</v>
      </c>
      <c r="C701" t="s">
        <v>9989</v>
      </c>
      <c r="D701" t="s">
        <v>9990</v>
      </c>
      <c r="E701" t="s">
        <v>9991</v>
      </c>
      <c r="F701">
        <v>63864958</v>
      </c>
      <c r="G701">
        <v>63865512</v>
      </c>
      <c r="H701" t="s">
        <v>9992</v>
      </c>
      <c r="I701" t="s">
        <v>9989</v>
      </c>
    </row>
    <row r="702" spans="1:9" x14ac:dyDescent="0.35">
      <c r="A702" t="s">
        <v>9993</v>
      </c>
      <c r="B702" t="s">
        <v>7397</v>
      </c>
      <c r="C702" t="s">
        <v>9994</v>
      </c>
      <c r="D702" t="s">
        <v>9995</v>
      </c>
      <c r="E702" t="s">
        <v>9996</v>
      </c>
      <c r="F702">
        <v>64744112</v>
      </c>
      <c r="H702" t="s">
        <v>9997</v>
      </c>
      <c r="I702" t="s">
        <v>9994</v>
      </c>
    </row>
    <row r="703" spans="1:9" x14ac:dyDescent="0.35">
      <c r="A703" t="s">
        <v>9998</v>
      </c>
      <c r="B703" t="s">
        <v>7397</v>
      </c>
      <c r="C703" t="s">
        <v>9999</v>
      </c>
      <c r="D703" t="s">
        <v>10000</v>
      </c>
      <c r="E703" t="s">
        <v>10001</v>
      </c>
      <c r="F703" t="s">
        <v>10002</v>
      </c>
      <c r="G703">
        <v>64109623</v>
      </c>
      <c r="H703" t="s">
        <v>10003</v>
      </c>
      <c r="I703" t="s">
        <v>9999</v>
      </c>
    </row>
    <row r="704" spans="1:9" x14ac:dyDescent="0.35">
      <c r="A704" t="s">
        <v>10004</v>
      </c>
      <c r="B704" t="s">
        <v>7092</v>
      </c>
      <c r="C704" t="s">
        <v>10005</v>
      </c>
      <c r="D704" t="s">
        <v>10006</v>
      </c>
      <c r="E704" t="s">
        <v>10007</v>
      </c>
      <c r="F704">
        <v>68582750</v>
      </c>
      <c r="G704">
        <v>68582730</v>
      </c>
      <c r="H704" t="s">
        <v>10008</v>
      </c>
      <c r="I704" t="s">
        <v>10005</v>
      </c>
    </row>
    <row r="705" spans="1:9" x14ac:dyDescent="0.35">
      <c r="A705" t="s">
        <v>10009</v>
      </c>
      <c r="B705" t="s">
        <v>6636</v>
      </c>
      <c r="C705" t="s">
        <v>10010</v>
      </c>
      <c r="D705" t="s">
        <v>10011</v>
      </c>
      <c r="E705" t="s">
        <v>10012</v>
      </c>
      <c r="F705" t="s">
        <v>10013</v>
      </c>
      <c r="G705" t="s">
        <v>10014</v>
      </c>
      <c r="I705" t="s">
        <v>10010</v>
      </c>
    </row>
    <row r="706" spans="1:9" x14ac:dyDescent="0.35">
      <c r="A706" t="s">
        <v>10015</v>
      </c>
      <c r="B706" t="s">
        <v>6724</v>
      </c>
      <c r="C706" t="s">
        <v>10016</v>
      </c>
      <c r="D706" t="s">
        <v>10017</v>
      </c>
      <c r="E706" t="s">
        <v>10018</v>
      </c>
      <c r="H706" t="s">
        <v>10019</v>
      </c>
      <c r="I706" t="s">
        <v>10016</v>
      </c>
    </row>
    <row r="707" spans="1:9" x14ac:dyDescent="0.35">
      <c r="A707" t="s">
        <v>10020</v>
      </c>
      <c r="B707" t="s">
        <v>6636</v>
      </c>
      <c r="C707" t="s">
        <v>10021</v>
      </c>
      <c r="D707" t="s">
        <v>10022</v>
      </c>
      <c r="E707" t="s">
        <v>10023</v>
      </c>
      <c r="F707" t="s">
        <v>10024</v>
      </c>
      <c r="G707" t="s">
        <v>10025</v>
      </c>
      <c r="I707" t="s">
        <v>10021</v>
      </c>
    </row>
    <row r="708" spans="1:9" x14ac:dyDescent="0.35">
      <c r="A708" t="s">
        <v>10026</v>
      </c>
      <c r="B708" t="s">
        <v>6636</v>
      </c>
      <c r="C708" t="s">
        <v>10027</v>
      </c>
      <c r="D708" t="s">
        <v>10028</v>
      </c>
      <c r="E708" t="s">
        <v>10029</v>
      </c>
      <c r="F708" t="s">
        <v>10030</v>
      </c>
      <c r="H708" t="s">
        <v>10031</v>
      </c>
      <c r="I708" t="s">
        <v>10027</v>
      </c>
    </row>
    <row r="709" spans="1:9" x14ac:dyDescent="0.35">
      <c r="A709" t="s">
        <v>10032</v>
      </c>
      <c r="B709" t="s">
        <v>6636</v>
      </c>
      <c r="C709" t="s">
        <v>10033</v>
      </c>
      <c r="D709" t="s">
        <v>10034</v>
      </c>
      <c r="E709" t="s">
        <v>10035</v>
      </c>
      <c r="F709" t="s">
        <v>10036</v>
      </c>
      <c r="G709" t="s">
        <v>10037</v>
      </c>
      <c r="I709" t="s">
        <v>10033</v>
      </c>
    </row>
    <row r="710" spans="1:9" x14ac:dyDescent="0.35">
      <c r="A710" t="s">
        <v>10038</v>
      </c>
      <c r="B710" t="s">
        <v>6636</v>
      </c>
      <c r="C710" t="s">
        <v>10039</v>
      </c>
      <c r="D710" t="s">
        <v>10040</v>
      </c>
      <c r="E710" t="s">
        <v>10041</v>
      </c>
      <c r="F710" t="s">
        <v>10042</v>
      </c>
      <c r="G710" t="s">
        <v>10043</v>
      </c>
      <c r="H710" t="s">
        <v>10044</v>
      </c>
      <c r="I710" t="s">
        <v>10039</v>
      </c>
    </row>
    <row r="711" spans="1:9" x14ac:dyDescent="0.35">
      <c r="A711" t="s">
        <v>10045</v>
      </c>
      <c r="B711" t="s">
        <v>7397</v>
      </c>
      <c r="C711" t="s">
        <v>10046</v>
      </c>
      <c r="D711" t="s">
        <v>10047</v>
      </c>
      <c r="E711" t="s">
        <v>10048</v>
      </c>
      <c r="F711">
        <v>64534955</v>
      </c>
      <c r="G711">
        <v>64539455</v>
      </c>
      <c r="H711" t="s">
        <v>10049</v>
      </c>
      <c r="I711" t="s">
        <v>10046</v>
      </c>
    </row>
    <row r="712" spans="1:9" x14ac:dyDescent="0.35">
      <c r="A712" t="s">
        <v>10050</v>
      </c>
      <c r="B712" t="s">
        <v>7092</v>
      </c>
      <c r="C712" t="s">
        <v>10051</v>
      </c>
      <c r="D712" t="s">
        <v>10052</v>
      </c>
      <c r="E712" t="s">
        <v>6798</v>
      </c>
      <c r="F712">
        <v>62963010</v>
      </c>
      <c r="G712">
        <v>62963482</v>
      </c>
      <c r="H712" t="s">
        <v>10053</v>
      </c>
      <c r="I712" t="s">
        <v>10051</v>
      </c>
    </row>
    <row r="713" spans="1:9" x14ac:dyDescent="0.35">
      <c r="A713" t="s">
        <v>10054</v>
      </c>
      <c r="B713" t="s">
        <v>7397</v>
      </c>
      <c r="C713" t="s">
        <v>10055</v>
      </c>
      <c r="D713" t="s">
        <v>10056</v>
      </c>
      <c r="E713" t="s">
        <v>10057</v>
      </c>
      <c r="F713">
        <v>65517484</v>
      </c>
      <c r="G713">
        <v>64817068</v>
      </c>
      <c r="H713" t="s">
        <v>10058</v>
      </c>
      <c r="I713" t="s">
        <v>10055</v>
      </c>
    </row>
    <row r="714" spans="1:9" x14ac:dyDescent="0.35">
      <c r="A714" t="s">
        <v>10059</v>
      </c>
      <c r="B714" t="s">
        <v>7397</v>
      </c>
      <c r="C714" t="s">
        <v>10060</v>
      </c>
      <c r="D714" t="s">
        <v>10061</v>
      </c>
      <c r="E714" t="s">
        <v>10062</v>
      </c>
      <c r="F714" t="s">
        <v>10063</v>
      </c>
      <c r="G714" t="s">
        <v>10064</v>
      </c>
      <c r="H714" t="s">
        <v>10065</v>
      </c>
      <c r="I714" t="s">
        <v>10060</v>
      </c>
    </row>
    <row r="715" spans="1:9" x14ac:dyDescent="0.35">
      <c r="A715" t="s">
        <v>10066</v>
      </c>
      <c r="B715" t="s">
        <v>6703</v>
      </c>
      <c r="C715" t="s">
        <v>10067</v>
      </c>
      <c r="D715" t="s">
        <v>10068</v>
      </c>
      <c r="E715" t="s">
        <v>10069</v>
      </c>
      <c r="F715" t="s">
        <v>10070</v>
      </c>
      <c r="G715">
        <v>67485544</v>
      </c>
      <c r="H715" t="s">
        <v>10071</v>
      </c>
      <c r="I715" t="s">
        <v>10067</v>
      </c>
    </row>
    <row r="716" spans="1:9" x14ac:dyDescent="0.35">
      <c r="A716" t="s">
        <v>10072</v>
      </c>
      <c r="B716" t="s">
        <v>6636</v>
      </c>
      <c r="C716" t="s">
        <v>10073</v>
      </c>
      <c r="D716" t="s">
        <v>10074</v>
      </c>
      <c r="E716" t="s">
        <v>10075</v>
      </c>
      <c r="F716" t="s">
        <v>10076</v>
      </c>
      <c r="G716" t="s">
        <v>10077</v>
      </c>
      <c r="H716" t="s">
        <v>10078</v>
      </c>
      <c r="I716" t="s">
        <v>10073</v>
      </c>
    </row>
    <row r="717" spans="1:9" x14ac:dyDescent="0.35">
      <c r="A717" t="s">
        <v>10079</v>
      </c>
      <c r="B717" t="s">
        <v>7397</v>
      </c>
      <c r="C717" t="s">
        <v>10080</v>
      </c>
      <c r="D717" t="s">
        <v>10081</v>
      </c>
      <c r="E717" t="s">
        <v>10082</v>
      </c>
      <c r="F717">
        <v>62760321</v>
      </c>
      <c r="G717">
        <v>62769073</v>
      </c>
      <c r="H717" t="s">
        <v>10083</v>
      </c>
      <c r="I717" t="s">
        <v>10080</v>
      </c>
    </row>
    <row r="718" spans="1:9" x14ac:dyDescent="0.35">
      <c r="A718" t="s">
        <v>10084</v>
      </c>
      <c r="B718" t="s">
        <v>6636</v>
      </c>
      <c r="C718" t="s">
        <v>10085</v>
      </c>
      <c r="D718" t="s">
        <v>8745</v>
      </c>
      <c r="E718" t="s">
        <v>8746</v>
      </c>
      <c r="F718" t="s">
        <v>10086</v>
      </c>
      <c r="G718" t="s">
        <v>10087</v>
      </c>
      <c r="H718" t="s">
        <v>10088</v>
      </c>
      <c r="I718" t="s">
        <v>10085</v>
      </c>
    </row>
    <row r="719" spans="1:9" x14ac:dyDescent="0.35">
      <c r="A719" t="s">
        <v>10089</v>
      </c>
      <c r="B719" t="s">
        <v>6636</v>
      </c>
      <c r="C719" t="s">
        <v>10090</v>
      </c>
      <c r="D719" t="s">
        <v>10091</v>
      </c>
      <c r="E719" t="s">
        <v>10092</v>
      </c>
      <c r="F719" t="s">
        <v>10093</v>
      </c>
      <c r="H719" t="s">
        <v>10094</v>
      </c>
      <c r="I719" t="s">
        <v>10090</v>
      </c>
    </row>
    <row r="720" spans="1:9" x14ac:dyDescent="0.35">
      <c r="A720" t="s">
        <v>10095</v>
      </c>
      <c r="B720" t="s">
        <v>7397</v>
      </c>
      <c r="C720" t="s">
        <v>10096</v>
      </c>
      <c r="D720" t="s">
        <v>10097</v>
      </c>
      <c r="E720" t="s">
        <v>10098</v>
      </c>
      <c r="H720" t="s">
        <v>10099</v>
      </c>
      <c r="I720" t="s">
        <v>10096</v>
      </c>
    </row>
    <row r="721" spans="1:9" x14ac:dyDescent="0.35">
      <c r="A721" t="s">
        <v>10100</v>
      </c>
      <c r="B721" t="s">
        <v>6724</v>
      </c>
      <c r="C721" t="s">
        <v>10101</v>
      </c>
      <c r="D721" t="s">
        <v>10102</v>
      </c>
      <c r="E721" t="s">
        <v>10103</v>
      </c>
      <c r="H721" t="s">
        <v>10104</v>
      </c>
      <c r="I721" t="s">
        <v>10101</v>
      </c>
    </row>
    <row r="722" spans="1:9" x14ac:dyDescent="0.35">
      <c r="A722" t="s">
        <v>10105</v>
      </c>
      <c r="B722" t="s">
        <v>7397</v>
      </c>
      <c r="C722" t="s">
        <v>10106</v>
      </c>
      <c r="D722" t="s">
        <v>10107</v>
      </c>
      <c r="E722" t="s">
        <v>10108</v>
      </c>
      <c r="F722">
        <v>62616288</v>
      </c>
      <c r="G722">
        <v>62616088</v>
      </c>
      <c r="H722" t="s">
        <v>10109</v>
      </c>
      <c r="I722" t="s">
        <v>10106</v>
      </c>
    </row>
    <row r="723" spans="1:9" x14ac:dyDescent="0.35">
      <c r="A723" t="s">
        <v>10110</v>
      </c>
      <c r="B723" t="s">
        <v>7397</v>
      </c>
      <c r="C723" t="s">
        <v>10111</v>
      </c>
      <c r="D723" t="s">
        <v>10112</v>
      </c>
      <c r="E723" t="s">
        <v>10113</v>
      </c>
      <c r="F723">
        <v>63820500</v>
      </c>
      <c r="G723">
        <v>63820600</v>
      </c>
      <c r="H723" t="s">
        <v>10114</v>
      </c>
      <c r="I723" t="s">
        <v>10111</v>
      </c>
    </row>
    <row r="724" spans="1:9" x14ac:dyDescent="0.35">
      <c r="A724" t="s">
        <v>10115</v>
      </c>
      <c r="B724" t="s">
        <v>7397</v>
      </c>
      <c r="C724" t="s">
        <v>10116</v>
      </c>
      <c r="D724" t="s">
        <v>10117</v>
      </c>
      <c r="E724" t="s">
        <v>10118</v>
      </c>
      <c r="G724">
        <v>67591911</v>
      </c>
      <c r="H724" t="s">
        <v>10119</v>
      </c>
      <c r="I724" t="s">
        <v>10116</v>
      </c>
    </row>
    <row r="725" spans="1:9" x14ac:dyDescent="0.35">
      <c r="A725" t="s">
        <v>10120</v>
      </c>
      <c r="B725" t="s">
        <v>6724</v>
      </c>
      <c r="C725" t="s">
        <v>10121</v>
      </c>
      <c r="D725" t="s">
        <v>10122</v>
      </c>
      <c r="E725" t="s">
        <v>10123</v>
      </c>
      <c r="F725" t="s">
        <v>10124</v>
      </c>
      <c r="G725">
        <v>67473215</v>
      </c>
      <c r="H725" t="s">
        <v>10125</v>
      </c>
      <c r="I725" t="s">
        <v>10121</v>
      </c>
    </row>
    <row r="726" spans="1:9" x14ac:dyDescent="0.35">
      <c r="A726" t="s">
        <v>10126</v>
      </c>
      <c r="B726" t="s">
        <v>7397</v>
      </c>
      <c r="C726" t="s">
        <v>10127</v>
      </c>
      <c r="D726" t="s">
        <v>10128</v>
      </c>
      <c r="E726" t="s">
        <v>10129</v>
      </c>
      <c r="F726">
        <v>62538888</v>
      </c>
      <c r="G726">
        <v>67497651</v>
      </c>
      <c r="H726" t="s">
        <v>10130</v>
      </c>
      <c r="I726" t="s">
        <v>10127</v>
      </c>
    </row>
    <row r="727" spans="1:9" x14ac:dyDescent="0.35">
      <c r="A727" t="s">
        <v>10131</v>
      </c>
      <c r="B727" t="s">
        <v>7397</v>
      </c>
      <c r="C727" t="s">
        <v>10132</v>
      </c>
      <c r="D727" t="s">
        <v>10133</v>
      </c>
      <c r="E727" t="s">
        <v>10134</v>
      </c>
      <c r="H727" t="s">
        <v>10135</v>
      </c>
      <c r="I727" t="s">
        <v>10132</v>
      </c>
    </row>
    <row r="728" spans="1:9" x14ac:dyDescent="0.35">
      <c r="A728" t="s">
        <v>10136</v>
      </c>
      <c r="B728" t="s">
        <v>7092</v>
      </c>
      <c r="C728" t="s">
        <v>10137</v>
      </c>
      <c r="D728" t="s">
        <v>10138</v>
      </c>
      <c r="E728" t="s">
        <v>10139</v>
      </c>
      <c r="H728" t="s">
        <v>10140</v>
      </c>
      <c r="I728" t="s">
        <v>10137</v>
      </c>
    </row>
    <row r="729" spans="1:9" x14ac:dyDescent="0.35">
      <c r="A729" t="s">
        <v>10141</v>
      </c>
      <c r="B729" t="s">
        <v>7397</v>
      </c>
      <c r="C729" t="s">
        <v>10142</v>
      </c>
      <c r="D729" t="s">
        <v>10143</v>
      </c>
      <c r="E729" t="s">
        <v>8213</v>
      </c>
      <c r="H729" t="s">
        <v>10144</v>
      </c>
      <c r="I729" t="s">
        <v>10142</v>
      </c>
    </row>
    <row r="730" spans="1:9" x14ac:dyDescent="0.35">
      <c r="A730" t="s">
        <v>10145</v>
      </c>
      <c r="B730" t="s">
        <v>6636</v>
      </c>
      <c r="C730" t="s">
        <v>10146</v>
      </c>
      <c r="D730" t="s">
        <v>10147</v>
      </c>
      <c r="E730" t="s">
        <v>10148</v>
      </c>
      <c r="H730" t="s">
        <v>10149</v>
      </c>
      <c r="I730" t="s">
        <v>10146</v>
      </c>
    </row>
    <row r="731" spans="1:9" x14ac:dyDescent="0.35">
      <c r="A731" t="s">
        <v>10150</v>
      </c>
      <c r="B731" t="s">
        <v>6724</v>
      </c>
      <c r="C731" t="s">
        <v>10151</v>
      </c>
      <c r="D731" t="s">
        <v>10152</v>
      </c>
      <c r="E731" t="s">
        <v>10153</v>
      </c>
      <c r="F731">
        <v>98332023</v>
      </c>
      <c r="G731">
        <v>63149310</v>
      </c>
      <c r="H731" t="s">
        <v>10154</v>
      </c>
      <c r="I731" t="s">
        <v>10151</v>
      </c>
    </row>
    <row r="732" spans="1:9" x14ac:dyDescent="0.35">
      <c r="A732" t="s">
        <v>10155</v>
      </c>
      <c r="B732" t="s">
        <v>6633</v>
      </c>
      <c r="C732" t="s">
        <v>10156</v>
      </c>
      <c r="D732" t="s">
        <v>10157</v>
      </c>
      <c r="E732" t="s">
        <v>10158</v>
      </c>
      <c r="F732" t="s">
        <v>10159</v>
      </c>
      <c r="G732" t="s">
        <v>10160</v>
      </c>
      <c r="H732" t="s">
        <v>10161</v>
      </c>
      <c r="I732" t="s">
        <v>10156</v>
      </c>
    </row>
    <row r="733" spans="1:9" x14ac:dyDescent="0.35">
      <c r="A733" t="s">
        <v>10162</v>
      </c>
      <c r="B733" t="s">
        <v>7092</v>
      </c>
      <c r="C733" t="s">
        <v>10163</v>
      </c>
      <c r="D733" t="s">
        <v>10164</v>
      </c>
      <c r="E733" t="s">
        <v>10165</v>
      </c>
      <c r="H733" t="s">
        <v>10166</v>
      </c>
      <c r="I733" t="s">
        <v>10163</v>
      </c>
    </row>
    <row r="734" spans="1:9" x14ac:dyDescent="0.35">
      <c r="A734" t="s">
        <v>10167</v>
      </c>
      <c r="B734" t="s">
        <v>6703</v>
      </c>
      <c r="C734" t="s">
        <v>10168</v>
      </c>
      <c r="D734" t="s">
        <v>10169</v>
      </c>
      <c r="E734" t="s">
        <v>10170</v>
      </c>
      <c r="H734" t="s">
        <v>10171</v>
      </c>
      <c r="I734" t="s">
        <v>10168</v>
      </c>
    </row>
    <row r="735" spans="1:9" x14ac:dyDescent="0.35">
      <c r="A735" t="s">
        <v>10172</v>
      </c>
      <c r="B735" t="s">
        <v>6724</v>
      </c>
      <c r="C735" t="s">
        <v>10173</v>
      </c>
      <c r="D735" t="s">
        <v>10174</v>
      </c>
      <c r="E735" t="s">
        <v>10175</v>
      </c>
      <c r="H735" t="s">
        <v>10176</v>
      </c>
      <c r="I735" t="s">
        <v>10173</v>
      </c>
    </row>
    <row r="736" spans="1:9" x14ac:dyDescent="0.35">
      <c r="A736" t="s">
        <v>10177</v>
      </c>
      <c r="B736" t="s">
        <v>7397</v>
      </c>
      <c r="C736" t="s">
        <v>10178</v>
      </c>
      <c r="D736" t="s">
        <v>10179</v>
      </c>
      <c r="E736" t="s">
        <v>10180</v>
      </c>
      <c r="F736" t="s">
        <v>10181</v>
      </c>
      <c r="G736">
        <v>64443787</v>
      </c>
      <c r="I736" t="s">
        <v>10178</v>
      </c>
    </row>
    <row r="737" spans="1:9" x14ac:dyDescent="0.35">
      <c r="A737" t="s">
        <v>10182</v>
      </c>
      <c r="B737" t="s">
        <v>7397</v>
      </c>
      <c r="C737" t="s">
        <v>10183</v>
      </c>
      <c r="D737" t="s">
        <v>10184</v>
      </c>
      <c r="E737" t="s">
        <v>10185</v>
      </c>
      <c r="F737">
        <v>64541131</v>
      </c>
      <c r="G737">
        <v>65429208</v>
      </c>
      <c r="H737" t="s">
        <v>10186</v>
      </c>
      <c r="I737" t="s">
        <v>10183</v>
      </c>
    </row>
    <row r="738" spans="1:9" x14ac:dyDescent="0.35">
      <c r="A738" t="s">
        <v>10187</v>
      </c>
      <c r="B738" t="s">
        <v>7092</v>
      </c>
      <c r="C738" t="s">
        <v>10188</v>
      </c>
      <c r="D738" t="s">
        <v>10189</v>
      </c>
      <c r="E738" t="s">
        <v>10190</v>
      </c>
      <c r="F738" t="s">
        <v>10191</v>
      </c>
      <c r="G738" t="s">
        <v>10192</v>
      </c>
      <c r="H738" t="s">
        <v>10193</v>
      </c>
      <c r="I738" t="s">
        <v>10188</v>
      </c>
    </row>
    <row r="739" spans="1:9" x14ac:dyDescent="0.35">
      <c r="A739" t="s">
        <v>10194</v>
      </c>
      <c r="B739" t="s">
        <v>7092</v>
      </c>
      <c r="C739" t="s">
        <v>10195</v>
      </c>
      <c r="D739" t="s">
        <v>10196</v>
      </c>
      <c r="E739" t="s">
        <v>7156</v>
      </c>
      <c r="F739">
        <v>67558822</v>
      </c>
      <c r="G739">
        <v>67567138</v>
      </c>
      <c r="H739" t="s">
        <v>10197</v>
      </c>
      <c r="I739" t="s">
        <v>10195</v>
      </c>
    </row>
    <row r="740" spans="1:9" x14ac:dyDescent="0.35">
      <c r="A740" t="s">
        <v>10198</v>
      </c>
      <c r="B740" t="s">
        <v>6703</v>
      </c>
      <c r="C740" t="s">
        <v>10199</v>
      </c>
      <c r="D740" t="s">
        <v>10200</v>
      </c>
      <c r="E740" t="s">
        <v>10201</v>
      </c>
      <c r="F740" t="s">
        <v>10202</v>
      </c>
      <c r="G740" t="s">
        <v>10203</v>
      </c>
      <c r="I740" t="s">
        <v>10199</v>
      </c>
    </row>
    <row r="741" spans="1:9" x14ac:dyDescent="0.35">
      <c r="A741" t="s">
        <v>10204</v>
      </c>
      <c r="B741" t="s">
        <v>6636</v>
      </c>
      <c r="C741" t="s">
        <v>10205</v>
      </c>
      <c r="D741" t="s">
        <v>10206</v>
      </c>
      <c r="E741" t="s">
        <v>10207</v>
      </c>
      <c r="I741" t="s">
        <v>10205</v>
      </c>
    </row>
    <row r="742" spans="1:9" x14ac:dyDescent="0.35">
      <c r="A742" t="s">
        <v>10208</v>
      </c>
      <c r="B742" t="s">
        <v>6636</v>
      </c>
      <c r="C742" t="s">
        <v>10209</v>
      </c>
      <c r="D742" t="s">
        <v>10210</v>
      </c>
      <c r="E742" t="s">
        <v>10211</v>
      </c>
      <c r="H742" t="s">
        <v>6761</v>
      </c>
      <c r="I742" t="s">
        <v>10209</v>
      </c>
    </row>
    <row r="743" spans="1:9" x14ac:dyDescent="0.35">
      <c r="A743" t="s">
        <v>10212</v>
      </c>
      <c r="B743" t="s">
        <v>6776</v>
      </c>
      <c r="C743" t="s">
        <v>10213</v>
      </c>
      <c r="D743" t="s">
        <v>10214</v>
      </c>
      <c r="E743" t="s">
        <v>10215</v>
      </c>
      <c r="H743" t="s">
        <v>10216</v>
      </c>
      <c r="I743" t="s">
        <v>10213</v>
      </c>
    </row>
    <row r="744" spans="1:9" x14ac:dyDescent="0.35">
      <c r="A744" t="s">
        <v>10217</v>
      </c>
      <c r="B744" t="s">
        <v>6776</v>
      </c>
      <c r="C744" t="s">
        <v>10218</v>
      </c>
      <c r="D744" t="s">
        <v>10219</v>
      </c>
      <c r="E744" t="s">
        <v>10220</v>
      </c>
      <c r="F744">
        <v>63378181</v>
      </c>
      <c r="G744">
        <v>67322508</v>
      </c>
      <c r="I744" t="s">
        <v>10218</v>
      </c>
    </row>
    <row r="745" spans="1:9" x14ac:dyDescent="0.35">
      <c r="A745" t="s">
        <v>10221</v>
      </c>
      <c r="B745" t="s">
        <v>7092</v>
      </c>
      <c r="C745" t="s">
        <v>10222</v>
      </c>
      <c r="D745" t="s">
        <v>10223</v>
      </c>
      <c r="E745" t="s">
        <v>10224</v>
      </c>
      <c r="H745" t="s">
        <v>10225</v>
      </c>
      <c r="I745" t="s">
        <v>10222</v>
      </c>
    </row>
    <row r="746" spans="1:9" x14ac:dyDescent="0.35">
      <c r="A746" t="s">
        <v>10226</v>
      </c>
      <c r="B746" t="s">
        <v>6776</v>
      </c>
      <c r="C746" t="s">
        <v>10227</v>
      </c>
      <c r="D746" t="s">
        <v>10228</v>
      </c>
      <c r="E746" t="s">
        <v>10229</v>
      </c>
      <c r="H746" t="s">
        <v>10230</v>
      </c>
      <c r="I746" t="s">
        <v>10227</v>
      </c>
    </row>
    <row r="747" spans="1:9" x14ac:dyDescent="0.35">
      <c r="A747" t="s">
        <v>10231</v>
      </c>
      <c r="B747" t="s">
        <v>6636</v>
      </c>
      <c r="C747" t="s">
        <v>10232</v>
      </c>
      <c r="D747" t="s">
        <v>10233</v>
      </c>
      <c r="E747" t="s">
        <v>10234</v>
      </c>
      <c r="F747" t="s">
        <v>10235</v>
      </c>
      <c r="G747" t="s">
        <v>10236</v>
      </c>
      <c r="H747" t="s">
        <v>10237</v>
      </c>
      <c r="I747" t="s">
        <v>10232</v>
      </c>
    </row>
    <row r="748" spans="1:9" x14ac:dyDescent="0.35">
      <c r="A748" t="s">
        <v>10238</v>
      </c>
      <c r="B748" t="s">
        <v>6636</v>
      </c>
      <c r="C748" t="s">
        <v>10239</v>
      </c>
      <c r="D748" t="s">
        <v>10240</v>
      </c>
      <c r="E748" t="s">
        <v>10241</v>
      </c>
      <c r="F748" t="s">
        <v>10242</v>
      </c>
      <c r="G748" t="s">
        <v>10243</v>
      </c>
      <c r="H748" t="s">
        <v>10244</v>
      </c>
      <c r="I748" t="s">
        <v>10239</v>
      </c>
    </row>
    <row r="749" spans="1:9" x14ac:dyDescent="0.35">
      <c r="A749" t="s">
        <v>10245</v>
      </c>
      <c r="B749" t="s">
        <v>7092</v>
      </c>
      <c r="C749" t="s">
        <v>10246</v>
      </c>
      <c r="D749" t="s">
        <v>10247</v>
      </c>
      <c r="E749" t="s">
        <v>8316</v>
      </c>
      <c r="H749" t="s">
        <v>10248</v>
      </c>
      <c r="I749" t="s">
        <v>10246</v>
      </c>
    </row>
    <row r="750" spans="1:9" x14ac:dyDescent="0.35">
      <c r="A750" t="s">
        <v>10249</v>
      </c>
      <c r="B750" t="s">
        <v>7397</v>
      </c>
      <c r="C750" t="s">
        <v>10250</v>
      </c>
      <c r="I750" t="s">
        <v>10250</v>
      </c>
    </row>
    <row r="751" spans="1:9" x14ac:dyDescent="0.35">
      <c r="A751" t="s">
        <v>10251</v>
      </c>
      <c r="B751" t="s">
        <v>6776</v>
      </c>
      <c r="C751" t="s">
        <v>10252</v>
      </c>
      <c r="D751" t="s">
        <v>10253</v>
      </c>
      <c r="E751" t="s">
        <v>10254</v>
      </c>
      <c r="H751" t="s">
        <v>10255</v>
      </c>
      <c r="I751" t="s">
        <v>10252</v>
      </c>
    </row>
    <row r="752" spans="1:9" x14ac:dyDescent="0.35">
      <c r="A752" t="s">
        <v>10256</v>
      </c>
      <c r="B752" t="s">
        <v>7092</v>
      </c>
      <c r="C752" t="s">
        <v>10257</v>
      </c>
      <c r="D752" t="s">
        <v>10258</v>
      </c>
      <c r="E752" t="s">
        <v>10259</v>
      </c>
      <c r="F752" t="s">
        <v>10260</v>
      </c>
      <c r="G752" t="s">
        <v>10261</v>
      </c>
      <c r="H752" t="s">
        <v>10262</v>
      </c>
      <c r="I752" t="s">
        <v>10257</v>
      </c>
    </row>
    <row r="753" spans="1:9" x14ac:dyDescent="0.35">
      <c r="A753" t="s">
        <v>10263</v>
      </c>
      <c r="B753" t="s">
        <v>6636</v>
      </c>
      <c r="C753" t="s">
        <v>10264</v>
      </c>
      <c r="D753" t="s">
        <v>10265</v>
      </c>
      <c r="E753" t="s">
        <v>10266</v>
      </c>
      <c r="I753" t="s">
        <v>10264</v>
      </c>
    </row>
    <row r="754" spans="1:9" x14ac:dyDescent="0.35">
      <c r="A754" t="s">
        <v>10267</v>
      </c>
      <c r="B754" t="s">
        <v>7092</v>
      </c>
      <c r="C754" t="s">
        <v>10268</v>
      </c>
      <c r="D754" t="s">
        <v>10269</v>
      </c>
      <c r="E754" t="s">
        <v>8979</v>
      </c>
      <c r="H754" t="s">
        <v>10270</v>
      </c>
      <c r="I754" t="s">
        <v>10268</v>
      </c>
    </row>
    <row r="755" spans="1:9" x14ac:dyDescent="0.35">
      <c r="A755" t="s">
        <v>10271</v>
      </c>
      <c r="B755" t="s">
        <v>6724</v>
      </c>
      <c r="C755" t="s">
        <v>10272</v>
      </c>
      <c r="D755" t="s">
        <v>10273</v>
      </c>
      <c r="E755" t="s">
        <v>10274</v>
      </c>
      <c r="F755" t="s">
        <v>10275</v>
      </c>
      <c r="G755" t="s">
        <v>10276</v>
      </c>
      <c r="H755" t="s">
        <v>10277</v>
      </c>
      <c r="I755" t="s">
        <v>10272</v>
      </c>
    </row>
    <row r="756" spans="1:9" x14ac:dyDescent="0.35">
      <c r="A756" t="s">
        <v>10278</v>
      </c>
      <c r="B756" t="s">
        <v>6703</v>
      </c>
      <c r="C756" t="s">
        <v>10279</v>
      </c>
      <c r="D756" t="s">
        <v>10280</v>
      </c>
      <c r="E756" t="s">
        <v>10281</v>
      </c>
      <c r="H756" t="s">
        <v>10282</v>
      </c>
      <c r="I756" t="s">
        <v>10279</v>
      </c>
    </row>
    <row r="757" spans="1:9" x14ac:dyDescent="0.35">
      <c r="A757" t="s">
        <v>10283</v>
      </c>
      <c r="B757" t="s">
        <v>7397</v>
      </c>
      <c r="C757" t="s">
        <v>10284</v>
      </c>
      <c r="D757" t="s">
        <v>8745</v>
      </c>
      <c r="E757" t="s">
        <v>8746</v>
      </c>
      <c r="F757">
        <v>63660250</v>
      </c>
      <c r="G757">
        <v>63660255</v>
      </c>
      <c r="I757" t="s">
        <v>10284</v>
      </c>
    </row>
    <row r="758" spans="1:9" x14ac:dyDescent="0.35">
      <c r="A758" t="s">
        <v>10285</v>
      </c>
      <c r="B758" t="s">
        <v>7092</v>
      </c>
      <c r="C758" t="s">
        <v>10286</v>
      </c>
      <c r="D758" t="s">
        <v>10287</v>
      </c>
      <c r="E758" t="s">
        <v>10288</v>
      </c>
      <c r="H758" t="s">
        <v>10289</v>
      </c>
      <c r="I758" t="s">
        <v>10286</v>
      </c>
    </row>
    <row r="759" spans="1:9" x14ac:dyDescent="0.35">
      <c r="A759" t="s">
        <v>10290</v>
      </c>
      <c r="B759" t="s">
        <v>7397</v>
      </c>
      <c r="C759" t="s">
        <v>10291</v>
      </c>
      <c r="D759" t="s">
        <v>10292</v>
      </c>
      <c r="E759" t="s">
        <v>10293</v>
      </c>
      <c r="H759" t="s">
        <v>10294</v>
      </c>
      <c r="I759" t="s">
        <v>10291</v>
      </c>
    </row>
    <row r="760" spans="1:9" x14ac:dyDescent="0.35">
      <c r="A760" t="s">
        <v>10295</v>
      </c>
      <c r="B760" t="s">
        <v>7092</v>
      </c>
      <c r="C760" t="s">
        <v>10296</v>
      </c>
      <c r="D760" t="s">
        <v>10297</v>
      </c>
      <c r="E760" t="s">
        <v>10298</v>
      </c>
      <c r="H760" t="s">
        <v>10299</v>
      </c>
      <c r="I760" t="s">
        <v>10296</v>
      </c>
    </row>
    <row r="761" spans="1:9" x14ac:dyDescent="0.35">
      <c r="A761" t="s">
        <v>10300</v>
      </c>
      <c r="B761" t="s">
        <v>7397</v>
      </c>
      <c r="C761" t="s">
        <v>10301</v>
      </c>
      <c r="H761" t="s">
        <v>10302</v>
      </c>
      <c r="I761" t="s">
        <v>10301</v>
      </c>
    </row>
    <row r="762" spans="1:9" x14ac:dyDescent="0.35">
      <c r="A762" t="s">
        <v>10303</v>
      </c>
      <c r="B762" t="s">
        <v>6724</v>
      </c>
      <c r="C762" t="s">
        <v>10304</v>
      </c>
      <c r="D762" t="s">
        <v>10305</v>
      </c>
      <c r="E762" t="s">
        <v>10306</v>
      </c>
      <c r="F762">
        <v>65130808</v>
      </c>
      <c r="G762">
        <v>62235925</v>
      </c>
      <c r="H762" t="s">
        <v>10307</v>
      </c>
      <c r="I762" t="s">
        <v>10304</v>
      </c>
    </row>
    <row r="763" spans="1:9" x14ac:dyDescent="0.35">
      <c r="A763" t="s">
        <v>10308</v>
      </c>
      <c r="B763" t="s">
        <v>7092</v>
      </c>
      <c r="C763" t="s">
        <v>10309</v>
      </c>
      <c r="D763" t="s">
        <v>10310</v>
      </c>
      <c r="E763" t="s">
        <v>10311</v>
      </c>
      <c r="H763" t="s">
        <v>10312</v>
      </c>
      <c r="I763" t="s">
        <v>10309</v>
      </c>
    </row>
    <row r="764" spans="1:9" x14ac:dyDescent="0.35">
      <c r="A764" t="s">
        <v>10313</v>
      </c>
      <c r="B764" t="s">
        <v>7397</v>
      </c>
      <c r="C764" t="s">
        <v>10314</v>
      </c>
      <c r="D764" t="s">
        <v>10315</v>
      </c>
      <c r="E764" t="s">
        <v>10316</v>
      </c>
      <c r="H764" t="s">
        <v>10317</v>
      </c>
      <c r="I764" t="s">
        <v>10314</v>
      </c>
    </row>
    <row r="765" spans="1:9" x14ac:dyDescent="0.35">
      <c r="A765" t="s">
        <v>10318</v>
      </c>
      <c r="B765" t="s">
        <v>6724</v>
      </c>
      <c r="C765" t="s">
        <v>10319</v>
      </c>
      <c r="D765" t="s">
        <v>10320</v>
      </c>
      <c r="E765" t="s">
        <v>10321</v>
      </c>
      <c r="F765">
        <v>65070366</v>
      </c>
      <c r="H765" t="s">
        <v>10322</v>
      </c>
      <c r="I765" t="s">
        <v>10319</v>
      </c>
    </row>
    <row r="766" spans="1:9" x14ac:dyDescent="0.35">
      <c r="A766" t="s">
        <v>10323</v>
      </c>
      <c r="B766" t="s">
        <v>7397</v>
      </c>
      <c r="C766" t="s">
        <v>10324</v>
      </c>
      <c r="D766" t="s">
        <v>10325</v>
      </c>
      <c r="E766" t="s">
        <v>10326</v>
      </c>
      <c r="H766" t="s">
        <v>10327</v>
      </c>
      <c r="I766" t="s">
        <v>10324</v>
      </c>
    </row>
    <row r="767" spans="1:9" x14ac:dyDescent="0.35">
      <c r="A767" t="s">
        <v>10328</v>
      </c>
      <c r="B767" t="s">
        <v>7092</v>
      </c>
      <c r="C767" t="s">
        <v>10329</v>
      </c>
      <c r="D767" t="s">
        <v>10330</v>
      </c>
      <c r="E767" t="s">
        <v>10331</v>
      </c>
      <c r="F767">
        <v>68616006</v>
      </c>
      <c r="H767" t="s">
        <v>10332</v>
      </c>
      <c r="I767" t="s">
        <v>10329</v>
      </c>
    </row>
    <row r="768" spans="1:9" x14ac:dyDescent="0.35">
      <c r="A768" t="s">
        <v>10333</v>
      </c>
      <c r="B768" t="s">
        <v>7092</v>
      </c>
      <c r="C768" t="s">
        <v>10334</v>
      </c>
      <c r="H768" t="s">
        <v>10335</v>
      </c>
      <c r="I768" t="s">
        <v>10334</v>
      </c>
    </row>
    <row r="769" spans="1:9" x14ac:dyDescent="0.35">
      <c r="A769" t="s">
        <v>10336</v>
      </c>
      <c r="B769" t="s">
        <v>7092</v>
      </c>
      <c r="C769" t="s">
        <v>10337</v>
      </c>
      <c r="D769" t="s">
        <v>10338</v>
      </c>
      <c r="E769" t="s">
        <v>10339</v>
      </c>
      <c r="F769">
        <v>63843866</v>
      </c>
      <c r="G769">
        <v>63844166</v>
      </c>
      <c r="I769" t="s">
        <v>10337</v>
      </c>
    </row>
    <row r="770" spans="1:9" x14ac:dyDescent="0.35">
      <c r="A770" t="s">
        <v>10340</v>
      </c>
      <c r="B770" t="s">
        <v>6724</v>
      </c>
      <c r="C770" t="s">
        <v>10341</v>
      </c>
      <c r="D770" t="s">
        <v>10342</v>
      </c>
      <c r="E770" t="s">
        <v>10343</v>
      </c>
      <c r="H770" t="s">
        <v>10344</v>
      </c>
      <c r="I770" t="s">
        <v>10341</v>
      </c>
    </row>
    <row r="771" spans="1:9" x14ac:dyDescent="0.35">
      <c r="A771" t="s">
        <v>10345</v>
      </c>
      <c r="B771" t="s">
        <v>6703</v>
      </c>
      <c r="C771" t="s">
        <v>10346</v>
      </c>
      <c r="D771" t="s">
        <v>10347</v>
      </c>
      <c r="E771" t="s">
        <v>10348</v>
      </c>
      <c r="F771" t="s">
        <v>10349</v>
      </c>
      <c r="G771" t="s">
        <v>10350</v>
      </c>
      <c r="H771" t="s">
        <v>10351</v>
      </c>
      <c r="I771" t="s">
        <v>10346</v>
      </c>
    </row>
    <row r="772" spans="1:9" x14ac:dyDescent="0.35">
      <c r="A772" t="s">
        <v>10352</v>
      </c>
      <c r="C772" t="s">
        <v>10353</v>
      </c>
      <c r="I772" t="s">
        <v>10353</v>
      </c>
    </row>
    <row r="773" spans="1:9" x14ac:dyDescent="0.35">
      <c r="A773" t="s">
        <v>10354</v>
      </c>
      <c r="B773" t="s">
        <v>7397</v>
      </c>
      <c r="C773" t="s">
        <v>10355</v>
      </c>
      <c r="D773" t="s">
        <v>10356</v>
      </c>
      <c r="E773" t="s">
        <v>10357</v>
      </c>
      <c r="H773" t="s">
        <v>10358</v>
      </c>
      <c r="I773" t="s">
        <v>10355</v>
      </c>
    </row>
    <row r="774" spans="1:9" x14ac:dyDescent="0.35">
      <c r="A774" t="s">
        <v>10359</v>
      </c>
      <c r="B774" t="s">
        <v>6636</v>
      </c>
      <c r="C774" t="s">
        <v>10360</v>
      </c>
      <c r="D774" t="s">
        <v>10361</v>
      </c>
      <c r="E774" t="s">
        <v>7542</v>
      </c>
      <c r="F774" t="s">
        <v>10362</v>
      </c>
      <c r="G774" t="s">
        <v>10363</v>
      </c>
      <c r="H774" t="s">
        <v>10364</v>
      </c>
      <c r="I774" t="s">
        <v>10360</v>
      </c>
    </row>
    <row r="775" spans="1:9" x14ac:dyDescent="0.35">
      <c r="A775" t="s">
        <v>10365</v>
      </c>
      <c r="B775" t="s">
        <v>7092</v>
      </c>
      <c r="C775" t="s">
        <v>10366</v>
      </c>
      <c r="D775" t="s">
        <v>10367</v>
      </c>
      <c r="E775" t="s">
        <v>10368</v>
      </c>
      <c r="H775" t="s">
        <v>10369</v>
      </c>
      <c r="I775" t="s">
        <v>10366</v>
      </c>
    </row>
    <row r="776" spans="1:9" x14ac:dyDescent="0.35">
      <c r="A776" t="s">
        <v>10370</v>
      </c>
      <c r="B776" t="s">
        <v>6703</v>
      </c>
      <c r="C776" t="s">
        <v>10371</v>
      </c>
      <c r="D776" t="s">
        <v>10372</v>
      </c>
      <c r="E776" t="s">
        <v>10373</v>
      </c>
      <c r="F776" t="s">
        <v>10374</v>
      </c>
      <c r="H776" t="s">
        <v>10375</v>
      </c>
      <c r="I776" t="s">
        <v>10371</v>
      </c>
    </row>
    <row r="777" spans="1:9" x14ac:dyDescent="0.35">
      <c r="A777" t="s">
        <v>10376</v>
      </c>
      <c r="B777" t="s">
        <v>6703</v>
      </c>
      <c r="C777" t="s">
        <v>10377</v>
      </c>
      <c r="D777" t="s">
        <v>10378</v>
      </c>
      <c r="E777" t="s">
        <v>10379</v>
      </c>
      <c r="F777" t="s">
        <v>10380</v>
      </c>
      <c r="G777" t="s">
        <v>10381</v>
      </c>
      <c r="H777" t="s">
        <v>10382</v>
      </c>
      <c r="I777" t="s">
        <v>10377</v>
      </c>
    </row>
    <row r="778" spans="1:9" x14ac:dyDescent="0.35">
      <c r="A778" t="s">
        <v>10383</v>
      </c>
      <c r="B778" t="s">
        <v>7092</v>
      </c>
      <c r="C778" t="s">
        <v>9138</v>
      </c>
      <c r="D778" t="s">
        <v>10384</v>
      </c>
      <c r="E778" t="s">
        <v>10385</v>
      </c>
      <c r="H778" t="s">
        <v>10386</v>
      </c>
      <c r="I778" t="s">
        <v>9138</v>
      </c>
    </row>
    <row r="779" spans="1:9" x14ac:dyDescent="0.35">
      <c r="A779" t="s">
        <v>10387</v>
      </c>
      <c r="B779" t="s">
        <v>6703</v>
      </c>
      <c r="C779" t="s">
        <v>10388</v>
      </c>
      <c r="D779" t="s">
        <v>10389</v>
      </c>
      <c r="E779" t="s">
        <v>10390</v>
      </c>
      <c r="F779" t="s">
        <v>10391</v>
      </c>
      <c r="G779" t="s">
        <v>10392</v>
      </c>
      <c r="H779" t="s">
        <v>6761</v>
      </c>
      <c r="I779" t="s">
        <v>10388</v>
      </c>
    </row>
    <row r="780" spans="1:9" x14ac:dyDescent="0.35">
      <c r="A780" t="s">
        <v>10393</v>
      </c>
      <c r="B780" t="s">
        <v>6633</v>
      </c>
      <c r="C780" t="s">
        <v>10394</v>
      </c>
      <c r="D780" t="s">
        <v>10395</v>
      </c>
      <c r="I780" t="s">
        <v>10394</v>
      </c>
    </row>
    <row r="781" spans="1:9" x14ac:dyDescent="0.35">
      <c r="A781" t="s">
        <v>10396</v>
      </c>
      <c r="B781" t="s">
        <v>6703</v>
      </c>
      <c r="C781" t="s">
        <v>10397</v>
      </c>
      <c r="D781" t="s">
        <v>10398</v>
      </c>
      <c r="E781" t="s">
        <v>10399</v>
      </c>
      <c r="F781" t="s">
        <v>10400</v>
      </c>
      <c r="H781" t="s">
        <v>10401</v>
      </c>
      <c r="I781" t="s">
        <v>10397</v>
      </c>
    </row>
    <row r="782" spans="1:9" x14ac:dyDescent="0.35">
      <c r="A782" t="s">
        <v>10402</v>
      </c>
      <c r="B782" t="s">
        <v>7092</v>
      </c>
      <c r="C782" t="s">
        <v>10403</v>
      </c>
      <c r="D782" t="s">
        <v>10404</v>
      </c>
      <c r="E782" t="s">
        <v>10405</v>
      </c>
      <c r="F782">
        <v>68439383</v>
      </c>
      <c r="H782" t="s">
        <v>10406</v>
      </c>
      <c r="I782" t="s">
        <v>10403</v>
      </c>
    </row>
    <row r="783" spans="1:9" x14ac:dyDescent="0.35">
      <c r="A783" t="s">
        <v>10407</v>
      </c>
      <c r="B783" t="s">
        <v>7092</v>
      </c>
      <c r="C783" t="s">
        <v>10408</v>
      </c>
      <c r="D783" t="s">
        <v>10409</v>
      </c>
      <c r="E783" t="s">
        <v>10410</v>
      </c>
      <c r="F783" t="s">
        <v>10411</v>
      </c>
      <c r="G783" t="s">
        <v>10412</v>
      </c>
      <c r="H783" t="s">
        <v>10413</v>
      </c>
      <c r="I783" t="s">
        <v>10408</v>
      </c>
    </row>
    <row r="784" spans="1:9" x14ac:dyDescent="0.35">
      <c r="A784" t="s">
        <v>10414</v>
      </c>
      <c r="B784" t="s">
        <v>6703</v>
      </c>
      <c r="C784" t="s">
        <v>10415</v>
      </c>
      <c r="D784" t="s">
        <v>7659</v>
      </c>
      <c r="E784" t="s">
        <v>10416</v>
      </c>
      <c r="H784" t="s">
        <v>10417</v>
      </c>
      <c r="I784" t="s">
        <v>10415</v>
      </c>
    </row>
    <row r="785" spans="1:9" x14ac:dyDescent="0.35">
      <c r="A785" t="s">
        <v>10418</v>
      </c>
      <c r="B785" t="s">
        <v>8284</v>
      </c>
      <c r="C785" t="s">
        <v>10419</v>
      </c>
      <c r="D785" t="s">
        <v>10420</v>
      </c>
      <c r="E785" t="s">
        <v>10421</v>
      </c>
      <c r="F785" t="s">
        <v>10422</v>
      </c>
      <c r="I785" t="s">
        <v>10419</v>
      </c>
    </row>
    <row r="786" spans="1:9" x14ac:dyDescent="0.35">
      <c r="A786" t="s">
        <v>10423</v>
      </c>
      <c r="B786" t="s">
        <v>6703</v>
      </c>
      <c r="C786" t="s">
        <v>10424</v>
      </c>
      <c r="D786" t="s">
        <v>10425</v>
      </c>
      <c r="E786" t="s">
        <v>10426</v>
      </c>
      <c r="F786" t="s">
        <v>10427</v>
      </c>
      <c r="G786" t="s">
        <v>10428</v>
      </c>
      <c r="H786" t="s">
        <v>10429</v>
      </c>
      <c r="I786" t="s">
        <v>10424</v>
      </c>
    </row>
    <row r="787" spans="1:9" x14ac:dyDescent="0.35">
      <c r="A787" t="s">
        <v>10430</v>
      </c>
      <c r="B787" t="s">
        <v>7648</v>
      </c>
      <c r="C787" t="s">
        <v>10264</v>
      </c>
      <c r="D787" t="s">
        <v>10266</v>
      </c>
      <c r="E787" t="s">
        <v>10431</v>
      </c>
      <c r="F787" t="s">
        <v>10432</v>
      </c>
      <c r="G787" t="s">
        <v>10433</v>
      </c>
      <c r="H787" t="s">
        <v>10434</v>
      </c>
      <c r="I787" t="s">
        <v>10264</v>
      </c>
    </row>
    <row r="788" spans="1:9" x14ac:dyDescent="0.35">
      <c r="A788" t="s">
        <v>611</v>
      </c>
      <c r="B788" t="s">
        <v>6703</v>
      </c>
      <c r="C788" t="s">
        <v>10435</v>
      </c>
      <c r="D788" t="s">
        <v>10398</v>
      </c>
      <c r="E788" t="s">
        <v>10399</v>
      </c>
      <c r="F788" t="s">
        <v>10400</v>
      </c>
      <c r="H788" t="s">
        <v>10401</v>
      </c>
      <c r="I788" t="s">
        <v>10435</v>
      </c>
    </row>
    <row r="789" spans="1:9" x14ac:dyDescent="0.35">
      <c r="A789" t="s">
        <v>10436</v>
      </c>
      <c r="B789" t="s">
        <v>6703</v>
      </c>
      <c r="C789" t="s">
        <v>10437</v>
      </c>
      <c r="D789" t="s">
        <v>10438</v>
      </c>
      <c r="E789" t="s">
        <v>10439</v>
      </c>
      <c r="F789" t="s">
        <v>10440</v>
      </c>
      <c r="G789" t="s">
        <v>10441</v>
      </c>
      <c r="H789" t="s">
        <v>10442</v>
      </c>
      <c r="I789" t="s">
        <v>10443</v>
      </c>
    </row>
    <row r="790" spans="1:9" x14ac:dyDescent="0.35">
      <c r="A790" t="s">
        <v>10444</v>
      </c>
      <c r="B790" t="s">
        <v>6703</v>
      </c>
      <c r="C790" t="s">
        <v>10445</v>
      </c>
      <c r="D790" t="s">
        <v>10446</v>
      </c>
      <c r="E790" t="s">
        <v>10447</v>
      </c>
      <c r="F790">
        <v>65609677</v>
      </c>
      <c r="G790">
        <v>65637515</v>
      </c>
      <c r="I790" t="s">
        <v>10445</v>
      </c>
    </row>
    <row r="791" spans="1:9" x14ac:dyDescent="0.35">
      <c r="A791" t="s">
        <v>10448</v>
      </c>
      <c r="B791" t="s">
        <v>8284</v>
      </c>
      <c r="C791" t="s">
        <v>10449</v>
      </c>
      <c r="D791" t="s">
        <v>10450</v>
      </c>
      <c r="E791" t="s">
        <v>10451</v>
      </c>
      <c r="F791" t="s">
        <v>10452</v>
      </c>
      <c r="G791" t="s">
        <v>10453</v>
      </c>
      <c r="H791" t="s">
        <v>10454</v>
      </c>
      <c r="I791" t="s">
        <v>10449</v>
      </c>
    </row>
    <row r="792" spans="1:9" x14ac:dyDescent="0.35">
      <c r="A792" t="s">
        <v>10455</v>
      </c>
      <c r="B792" t="s">
        <v>6703</v>
      </c>
      <c r="C792" t="s">
        <v>10456</v>
      </c>
      <c r="D792" t="s">
        <v>10457</v>
      </c>
      <c r="E792" t="s">
        <v>10458</v>
      </c>
      <c r="I792" t="s">
        <v>10456</v>
      </c>
    </row>
    <row r="793" spans="1:9" x14ac:dyDescent="0.35">
      <c r="A793" t="s">
        <v>10459</v>
      </c>
      <c r="B793" t="s">
        <v>10460</v>
      </c>
      <c r="C793" t="s">
        <v>10461</v>
      </c>
      <c r="D793" t="s">
        <v>10462</v>
      </c>
      <c r="E793" t="s">
        <v>10463</v>
      </c>
      <c r="I793" t="s">
        <v>10461</v>
      </c>
    </row>
    <row r="794" spans="1:9" x14ac:dyDescent="0.35">
      <c r="A794" t="s">
        <v>10464</v>
      </c>
      <c r="B794" t="s">
        <v>6636</v>
      </c>
      <c r="C794" t="s">
        <v>10465</v>
      </c>
      <c r="D794" t="s">
        <v>10466</v>
      </c>
      <c r="E794" t="s">
        <v>10467</v>
      </c>
      <c r="F794">
        <v>62861624</v>
      </c>
      <c r="G794">
        <v>62813088</v>
      </c>
      <c r="I794" t="s">
        <v>10465</v>
      </c>
    </row>
    <row r="795" spans="1:9" x14ac:dyDescent="0.35">
      <c r="A795" t="s">
        <v>10468</v>
      </c>
      <c r="B795" t="s">
        <v>8284</v>
      </c>
      <c r="C795" t="s">
        <v>10469</v>
      </c>
      <c r="D795" t="s">
        <v>10470</v>
      </c>
      <c r="E795" t="s">
        <v>10471</v>
      </c>
      <c r="F795">
        <v>63749138</v>
      </c>
      <c r="G795">
        <v>62758381</v>
      </c>
      <c r="H795" t="s">
        <v>10472</v>
      </c>
      <c r="I795" t="s">
        <v>10469</v>
      </c>
    </row>
    <row r="796" spans="1:9" x14ac:dyDescent="0.35">
      <c r="A796" t="s">
        <v>10473</v>
      </c>
      <c r="B796" t="s">
        <v>6636</v>
      </c>
      <c r="C796" t="s">
        <v>10474</v>
      </c>
      <c r="D796" t="s">
        <v>10475</v>
      </c>
      <c r="E796" t="s">
        <v>10476</v>
      </c>
      <c r="F796" t="s">
        <v>10477</v>
      </c>
      <c r="G796" t="s">
        <v>10478</v>
      </c>
      <c r="I796" t="s">
        <v>10474</v>
      </c>
    </row>
    <row r="797" spans="1:9" x14ac:dyDescent="0.35">
      <c r="A797" t="s">
        <v>10479</v>
      </c>
      <c r="B797" t="s">
        <v>8284</v>
      </c>
      <c r="C797" t="s">
        <v>10480</v>
      </c>
      <c r="D797" t="s">
        <v>10481</v>
      </c>
      <c r="E797" t="s">
        <v>7066</v>
      </c>
      <c r="F797">
        <v>63749138</v>
      </c>
      <c r="G797">
        <v>62758381</v>
      </c>
      <c r="I797" t="s">
        <v>10480</v>
      </c>
    </row>
    <row r="798" spans="1:9" x14ac:dyDescent="0.35">
      <c r="A798" t="s">
        <v>10482</v>
      </c>
      <c r="B798" t="s">
        <v>8284</v>
      </c>
      <c r="C798" t="s">
        <v>10483</v>
      </c>
      <c r="D798" t="s">
        <v>10484</v>
      </c>
      <c r="E798" t="s">
        <v>10471</v>
      </c>
      <c r="H798" t="s">
        <v>10472</v>
      </c>
      <c r="I798" t="s">
        <v>10483</v>
      </c>
    </row>
    <row r="799" spans="1:9" x14ac:dyDescent="0.35">
      <c r="A799" t="s">
        <v>10485</v>
      </c>
      <c r="B799" t="s">
        <v>6636</v>
      </c>
      <c r="C799" t="s">
        <v>10486</v>
      </c>
      <c r="D799" t="s">
        <v>10487</v>
      </c>
      <c r="E799" t="s">
        <v>10488</v>
      </c>
      <c r="F799" t="s">
        <v>10489</v>
      </c>
      <c r="G799" t="s">
        <v>10490</v>
      </c>
      <c r="I799" t="s">
        <v>10486</v>
      </c>
    </row>
    <row r="800" spans="1:9" x14ac:dyDescent="0.35">
      <c r="A800" t="s">
        <v>10491</v>
      </c>
      <c r="B800" t="s">
        <v>6636</v>
      </c>
      <c r="C800" t="s">
        <v>10492</v>
      </c>
      <c r="D800" t="s">
        <v>10493</v>
      </c>
      <c r="E800" t="s">
        <v>10494</v>
      </c>
      <c r="F800" t="s">
        <v>10495</v>
      </c>
      <c r="G800" t="s">
        <v>10496</v>
      </c>
      <c r="I800" t="s">
        <v>10492</v>
      </c>
    </row>
    <row r="801" spans="1:9" x14ac:dyDescent="0.35">
      <c r="A801" t="s">
        <v>10497</v>
      </c>
      <c r="B801" t="s">
        <v>6636</v>
      </c>
      <c r="C801" t="s">
        <v>10498</v>
      </c>
      <c r="D801" t="s">
        <v>10499</v>
      </c>
      <c r="E801" t="s">
        <v>10500</v>
      </c>
      <c r="F801">
        <v>63631707</v>
      </c>
      <c r="G801">
        <v>63650781</v>
      </c>
      <c r="I801" t="s">
        <v>10498</v>
      </c>
    </row>
    <row r="802" spans="1:9" x14ac:dyDescent="0.35">
      <c r="A802" t="s">
        <v>10501</v>
      </c>
      <c r="B802" t="s">
        <v>6636</v>
      </c>
      <c r="C802" t="s">
        <v>10502</v>
      </c>
      <c r="D802" t="s">
        <v>10503</v>
      </c>
      <c r="E802" t="s">
        <v>9221</v>
      </c>
      <c r="F802">
        <v>62644444</v>
      </c>
      <c r="G802">
        <v>67732455</v>
      </c>
      <c r="I802" t="s">
        <v>10502</v>
      </c>
    </row>
    <row r="803" spans="1:9" x14ac:dyDescent="0.35">
      <c r="A803" t="s">
        <v>10504</v>
      </c>
      <c r="B803" t="s">
        <v>7762</v>
      </c>
      <c r="C803" t="s">
        <v>10505</v>
      </c>
      <c r="D803" t="s">
        <v>10506</v>
      </c>
      <c r="E803" t="s">
        <v>10507</v>
      </c>
      <c r="F803">
        <v>62352281</v>
      </c>
      <c r="H803" t="s">
        <v>10508</v>
      </c>
      <c r="I803" t="s">
        <v>10505</v>
      </c>
    </row>
    <row r="804" spans="1:9" x14ac:dyDescent="0.35">
      <c r="A804" t="s">
        <v>10509</v>
      </c>
      <c r="B804" t="s">
        <v>6724</v>
      </c>
      <c r="C804" t="s">
        <v>10510</v>
      </c>
      <c r="D804" t="s">
        <v>10511</v>
      </c>
      <c r="E804" t="s">
        <v>10512</v>
      </c>
      <c r="F804" t="s">
        <v>10513</v>
      </c>
      <c r="G804" t="s">
        <v>10514</v>
      </c>
      <c r="I804" t="s">
        <v>10510</v>
      </c>
    </row>
    <row r="805" spans="1:9" x14ac:dyDescent="0.35">
      <c r="A805" t="s">
        <v>10515</v>
      </c>
      <c r="B805" t="s">
        <v>6724</v>
      </c>
      <c r="C805" t="s">
        <v>10516</v>
      </c>
      <c r="D805" t="s">
        <v>10517</v>
      </c>
      <c r="E805" t="s">
        <v>10518</v>
      </c>
      <c r="F805" t="s">
        <v>10519</v>
      </c>
      <c r="G805" t="s">
        <v>10520</v>
      </c>
      <c r="H805" t="s">
        <v>10521</v>
      </c>
      <c r="I805" t="s">
        <v>10516</v>
      </c>
    </row>
    <row r="806" spans="1:9" x14ac:dyDescent="0.35">
      <c r="A806" t="s">
        <v>10522</v>
      </c>
      <c r="B806" t="s">
        <v>6636</v>
      </c>
      <c r="C806" t="s">
        <v>10523</v>
      </c>
      <c r="D806" t="s">
        <v>10524</v>
      </c>
      <c r="E806" t="s">
        <v>10525</v>
      </c>
      <c r="F806">
        <v>64701665</v>
      </c>
      <c r="I806" t="s">
        <v>10523</v>
      </c>
    </row>
    <row r="807" spans="1:9" x14ac:dyDescent="0.35">
      <c r="A807" t="s">
        <v>10526</v>
      </c>
      <c r="B807" t="s">
        <v>6633</v>
      </c>
      <c r="C807" t="s">
        <v>10527</v>
      </c>
      <c r="D807" t="s">
        <v>10528</v>
      </c>
      <c r="E807" t="s">
        <v>10529</v>
      </c>
      <c r="F807" t="s">
        <v>10530</v>
      </c>
      <c r="G807" t="s">
        <v>10531</v>
      </c>
      <c r="I807" t="s">
        <v>10527</v>
      </c>
    </row>
    <row r="808" spans="1:9" x14ac:dyDescent="0.35">
      <c r="A808" t="s">
        <v>10532</v>
      </c>
      <c r="B808" t="s">
        <v>6636</v>
      </c>
      <c r="C808" t="s">
        <v>10533</v>
      </c>
      <c r="D808" t="s">
        <v>10534</v>
      </c>
      <c r="E808" t="s">
        <v>10535</v>
      </c>
      <c r="F808" t="s">
        <v>10536</v>
      </c>
      <c r="G808" t="s">
        <v>10537</v>
      </c>
      <c r="I808" t="s">
        <v>10533</v>
      </c>
    </row>
    <row r="809" spans="1:9" x14ac:dyDescent="0.35">
      <c r="A809" t="s">
        <v>10538</v>
      </c>
      <c r="B809" t="s">
        <v>7648</v>
      </c>
      <c r="C809" t="s">
        <v>10539</v>
      </c>
      <c r="D809" t="s">
        <v>10540</v>
      </c>
      <c r="E809" t="s">
        <v>10541</v>
      </c>
      <c r="F809">
        <v>66637551</v>
      </c>
      <c r="G809">
        <v>62666484</v>
      </c>
      <c r="H809" t="s">
        <v>10542</v>
      </c>
      <c r="I809" t="s">
        <v>10539</v>
      </c>
    </row>
    <row r="810" spans="1:9" x14ac:dyDescent="0.35">
      <c r="A810" t="s">
        <v>10543</v>
      </c>
      <c r="B810" t="s">
        <v>6636</v>
      </c>
      <c r="C810" t="s">
        <v>10544</v>
      </c>
      <c r="D810" t="s">
        <v>10545</v>
      </c>
      <c r="E810" t="s">
        <v>10546</v>
      </c>
      <c r="F810">
        <v>62938966</v>
      </c>
      <c r="I810" t="s">
        <v>10544</v>
      </c>
    </row>
    <row r="811" spans="1:9" x14ac:dyDescent="0.35">
      <c r="A811" t="s">
        <v>10547</v>
      </c>
      <c r="B811" t="s">
        <v>6636</v>
      </c>
      <c r="C811" t="s">
        <v>10548</v>
      </c>
      <c r="D811" t="s">
        <v>10549</v>
      </c>
      <c r="E811" t="s">
        <v>10550</v>
      </c>
      <c r="F811">
        <v>62644232</v>
      </c>
      <c r="I811" t="s">
        <v>10548</v>
      </c>
    </row>
    <row r="812" spans="1:9" x14ac:dyDescent="0.35">
      <c r="A812" t="s">
        <v>10551</v>
      </c>
      <c r="B812" t="s">
        <v>6636</v>
      </c>
      <c r="C812" t="s">
        <v>10552</v>
      </c>
      <c r="D812" t="s">
        <v>10553</v>
      </c>
      <c r="E812" t="s">
        <v>10554</v>
      </c>
      <c r="F812">
        <v>64730111</v>
      </c>
      <c r="G812">
        <v>64750152</v>
      </c>
      <c r="I812" t="s">
        <v>10552</v>
      </c>
    </row>
    <row r="813" spans="1:9" x14ac:dyDescent="0.35">
      <c r="A813" t="s">
        <v>10555</v>
      </c>
      <c r="B813" t="s">
        <v>6636</v>
      </c>
      <c r="C813" t="s">
        <v>10556</v>
      </c>
      <c r="D813" t="s">
        <v>10557</v>
      </c>
      <c r="E813" t="s">
        <v>10558</v>
      </c>
      <c r="F813">
        <v>67583280</v>
      </c>
      <c r="I813" t="s">
        <v>10556</v>
      </c>
    </row>
    <row r="814" spans="1:9" x14ac:dyDescent="0.35">
      <c r="A814" t="s">
        <v>10559</v>
      </c>
      <c r="B814" t="s">
        <v>6636</v>
      </c>
      <c r="C814" t="s">
        <v>10560</v>
      </c>
      <c r="D814" t="s">
        <v>10561</v>
      </c>
      <c r="E814" t="s">
        <v>10562</v>
      </c>
      <c r="F814">
        <v>67479988</v>
      </c>
      <c r="I814" t="s">
        <v>10560</v>
      </c>
    </row>
    <row r="815" spans="1:9" x14ac:dyDescent="0.35">
      <c r="A815" t="s">
        <v>10563</v>
      </c>
      <c r="B815" t="s">
        <v>6636</v>
      </c>
      <c r="C815" t="s">
        <v>10564</v>
      </c>
      <c r="D815" t="s">
        <v>10565</v>
      </c>
      <c r="E815" t="s">
        <v>10566</v>
      </c>
      <c r="F815">
        <v>67845908</v>
      </c>
      <c r="I815" t="s">
        <v>10564</v>
      </c>
    </row>
    <row r="816" spans="1:9" x14ac:dyDescent="0.35">
      <c r="A816" t="s">
        <v>10567</v>
      </c>
      <c r="B816" t="s">
        <v>6636</v>
      </c>
      <c r="C816" t="s">
        <v>10568</v>
      </c>
      <c r="D816" t="s">
        <v>10569</v>
      </c>
      <c r="E816" t="s">
        <v>10570</v>
      </c>
      <c r="F816">
        <v>66657500</v>
      </c>
      <c r="G816">
        <v>66657522</v>
      </c>
      <c r="I816" t="s">
        <v>10568</v>
      </c>
    </row>
    <row r="817" spans="1:9" x14ac:dyDescent="0.35">
      <c r="A817" t="s">
        <v>10571</v>
      </c>
      <c r="B817" t="s">
        <v>6636</v>
      </c>
      <c r="C817" t="s">
        <v>10572</v>
      </c>
      <c r="D817" t="s">
        <v>10573</v>
      </c>
      <c r="E817" t="s">
        <v>10574</v>
      </c>
      <c r="F817">
        <v>67429693</v>
      </c>
      <c r="G817">
        <v>67434908</v>
      </c>
      <c r="I817" t="s">
        <v>10572</v>
      </c>
    </row>
    <row r="818" spans="1:9" x14ac:dyDescent="0.35">
      <c r="A818" t="s">
        <v>10575</v>
      </c>
      <c r="B818" t="s">
        <v>6636</v>
      </c>
      <c r="C818" t="s">
        <v>10576</v>
      </c>
      <c r="D818" t="s">
        <v>10481</v>
      </c>
      <c r="E818" t="s">
        <v>7066</v>
      </c>
      <c r="F818">
        <v>65805302</v>
      </c>
      <c r="G818">
        <v>65805305</v>
      </c>
      <c r="I818" t="s">
        <v>10576</v>
      </c>
    </row>
    <row r="819" spans="1:9" x14ac:dyDescent="0.35">
      <c r="A819" t="s">
        <v>10577</v>
      </c>
      <c r="B819" t="s">
        <v>7397</v>
      </c>
      <c r="C819" t="s">
        <v>10578</v>
      </c>
      <c r="D819" t="s">
        <v>10579</v>
      </c>
      <c r="E819" t="s">
        <v>10580</v>
      </c>
      <c r="F819">
        <v>67802736</v>
      </c>
      <c r="G819">
        <v>67855862</v>
      </c>
      <c r="I819" t="s">
        <v>10578</v>
      </c>
    </row>
    <row r="820" spans="1:9" x14ac:dyDescent="0.35">
      <c r="A820" t="s">
        <v>10581</v>
      </c>
      <c r="B820" t="s">
        <v>6636</v>
      </c>
      <c r="C820" t="s">
        <v>10582</v>
      </c>
      <c r="D820" t="s">
        <v>10583</v>
      </c>
      <c r="E820" t="s">
        <v>10584</v>
      </c>
      <c r="F820" t="s">
        <v>10585</v>
      </c>
      <c r="G820" t="s">
        <v>10586</v>
      </c>
      <c r="H820" t="s">
        <v>10587</v>
      </c>
      <c r="I820" t="s">
        <v>10582</v>
      </c>
    </row>
    <row r="821" spans="1:9" x14ac:dyDescent="0.35">
      <c r="A821" t="s">
        <v>10588</v>
      </c>
      <c r="B821" t="s">
        <v>6636</v>
      </c>
      <c r="C821" t="s">
        <v>10589</v>
      </c>
      <c r="D821" t="s">
        <v>10590</v>
      </c>
      <c r="E821" t="s">
        <v>10591</v>
      </c>
      <c r="F821" t="s">
        <v>10592</v>
      </c>
      <c r="G821" t="s">
        <v>10593</v>
      </c>
      <c r="I821" t="s">
        <v>10589</v>
      </c>
    </row>
    <row r="822" spans="1:9" x14ac:dyDescent="0.35">
      <c r="A822" t="s">
        <v>10594</v>
      </c>
      <c r="B822" t="s">
        <v>6636</v>
      </c>
      <c r="C822" t="s">
        <v>10595</v>
      </c>
      <c r="D822" t="s">
        <v>10596</v>
      </c>
      <c r="E822" t="s">
        <v>10597</v>
      </c>
      <c r="F822">
        <v>62711838</v>
      </c>
      <c r="G822">
        <v>63760076</v>
      </c>
      <c r="I822" t="s">
        <v>10595</v>
      </c>
    </row>
    <row r="823" spans="1:9" x14ac:dyDescent="0.35">
      <c r="A823" t="s">
        <v>10598</v>
      </c>
      <c r="B823" t="s">
        <v>6636</v>
      </c>
      <c r="C823" t="s">
        <v>10599</v>
      </c>
      <c r="D823" t="s">
        <v>10600</v>
      </c>
      <c r="E823" t="s">
        <v>10601</v>
      </c>
      <c r="F823" t="s">
        <v>10602</v>
      </c>
      <c r="G823" t="s">
        <v>10603</v>
      </c>
      <c r="H823" t="s">
        <v>10604</v>
      </c>
      <c r="I823" t="s">
        <v>10599</v>
      </c>
    </row>
    <row r="824" spans="1:9" x14ac:dyDescent="0.35">
      <c r="A824" t="s">
        <v>10605</v>
      </c>
      <c r="B824" t="s">
        <v>6636</v>
      </c>
      <c r="C824" t="s">
        <v>10606</v>
      </c>
      <c r="D824" t="s">
        <v>10607</v>
      </c>
      <c r="E824" t="s">
        <v>10608</v>
      </c>
      <c r="F824">
        <v>68350838</v>
      </c>
      <c r="G824" t="s">
        <v>10609</v>
      </c>
      <c r="I824" t="s">
        <v>10606</v>
      </c>
    </row>
    <row r="825" spans="1:9" x14ac:dyDescent="0.35">
      <c r="A825" t="s">
        <v>10610</v>
      </c>
      <c r="B825" t="s">
        <v>6636</v>
      </c>
      <c r="C825" t="s">
        <v>10611</v>
      </c>
      <c r="D825" t="s">
        <v>10612</v>
      </c>
      <c r="E825" t="s">
        <v>10613</v>
      </c>
      <c r="F825">
        <v>68419841</v>
      </c>
      <c r="G825">
        <v>67457966</v>
      </c>
      <c r="I825" t="s">
        <v>10611</v>
      </c>
    </row>
    <row r="826" spans="1:9" x14ac:dyDescent="0.35">
      <c r="A826" t="s">
        <v>10614</v>
      </c>
      <c r="B826" t="s">
        <v>6724</v>
      </c>
      <c r="C826" t="s">
        <v>10615</v>
      </c>
      <c r="D826" t="s">
        <v>10616</v>
      </c>
      <c r="E826" t="s">
        <v>10617</v>
      </c>
      <c r="F826">
        <v>64442678</v>
      </c>
      <c r="G826">
        <v>67437172</v>
      </c>
      <c r="I826" t="s">
        <v>10615</v>
      </c>
    </row>
    <row r="827" spans="1:9" x14ac:dyDescent="0.35">
      <c r="A827" t="s">
        <v>10618</v>
      </c>
      <c r="B827" t="s">
        <v>6776</v>
      </c>
      <c r="C827" t="s">
        <v>10619</v>
      </c>
      <c r="D827" t="s">
        <v>10620</v>
      </c>
      <c r="E827" t="s">
        <v>10621</v>
      </c>
      <c r="F827">
        <v>62803777</v>
      </c>
      <c r="G827">
        <v>62830777</v>
      </c>
      <c r="I827" t="s">
        <v>10619</v>
      </c>
    </row>
    <row r="828" spans="1:9" x14ac:dyDescent="0.35">
      <c r="A828" t="s">
        <v>10622</v>
      </c>
      <c r="B828" t="s">
        <v>6636</v>
      </c>
      <c r="C828" t="s">
        <v>10623</v>
      </c>
      <c r="D828" t="s">
        <v>10624</v>
      </c>
      <c r="E828" t="s">
        <v>10625</v>
      </c>
      <c r="F828">
        <v>64163000</v>
      </c>
      <c r="I828" t="s">
        <v>10623</v>
      </c>
    </row>
    <row r="829" spans="1:9" x14ac:dyDescent="0.35">
      <c r="A829" t="s">
        <v>10626</v>
      </c>
      <c r="B829" t="s">
        <v>6724</v>
      </c>
      <c r="C829" t="s">
        <v>10627</v>
      </c>
      <c r="D829" t="s">
        <v>10628</v>
      </c>
      <c r="E829" t="s">
        <v>10629</v>
      </c>
      <c r="F829" t="s">
        <v>10630</v>
      </c>
      <c r="G829" t="s">
        <v>10631</v>
      </c>
      <c r="H829" t="s">
        <v>10632</v>
      </c>
      <c r="I829" t="s">
        <v>10627</v>
      </c>
    </row>
    <row r="830" spans="1:9" x14ac:dyDescent="0.35">
      <c r="A830" t="s">
        <v>10633</v>
      </c>
      <c r="B830" t="s">
        <v>7648</v>
      </c>
      <c r="C830" t="s">
        <v>10634</v>
      </c>
      <c r="D830" t="s">
        <v>10635</v>
      </c>
      <c r="E830" t="s">
        <v>10636</v>
      </c>
      <c r="F830" t="s">
        <v>10637</v>
      </c>
      <c r="G830" t="s">
        <v>10638</v>
      </c>
      <c r="H830" t="s">
        <v>10639</v>
      </c>
      <c r="I830" t="s">
        <v>10634</v>
      </c>
    </row>
    <row r="831" spans="1:9" x14ac:dyDescent="0.35">
      <c r="A831" t="s">
        <v>10640</v>
      </c>
      <c r="B831" t="s">
        <v>6763</v>
      </c>
      <c r="C831" t="s">
        <v>10641</v>
      </c>
      <c r="D831" t="s">
        <v>10642</v>
      </c>
      <c r="E831" t="s">
        <v>10643</v>
      </c>
      <c r="F831" t="s">
        <v>10644</v>
      </c>
      <c r="G831">
        <v>62730060</v>
      </c>
      <c r="H831" t="s">
        <v>10645</v>
      </c>
      <c r="I831" t="s">
        <v>10641</v>
      </c>
    </row>
    <row r="832" spans="1:9" x14ac:dyDescent="0.35">
      <c r="A832" t="s">
        <v>10646</v>
      </c>
      <c r="B832" t="s">
        <v>7397</v>
      </c>
      <c r="C832" t="s">
        <v>10647</v>
      </c>
      <c r="D832" t="s">
        <v>10648</v>
      </c>
      <c r="E832" t="s">
        <v>10649</v>
      </c>
      <c r="F832">
        <v>62616668</v>
      </c>
      <c r="G832">
        <v>62683368</v>
      </c>
      <c r="I832" t="s">
        <v>10647</v>
      </c>
    </row>
    <row r="833" spans="1:9" x14ac:dyDescent="0.35">
      <c r="A833" t="s">
        <v>10650</v>
      </c>
      <c r="B833" t="s">
        <v>6724</v>
      </c>
      <c r="C833" t="s">
        <v>10651</v>
      </c>
      <c r="D833" t="s">
        <v>10652</v>
      </c>
      <c r="E833" t="s">
        <v>10653</v>
      </c>
      <c r="F833" t="s">
        <v>10654</v>
      </c>
      <c r="G833" t="s">
        <v>10655</v>
      </c>
      <c r="H833" t="s">
        <v>10656</v>
      </c>
      <c r="I833" t="s">
        <v>10651</v>
      </c>
    </row>
    <row r="834" spans="1:9" x14ac:dyDescent="0.35">
      <c r="A834" t="s">
        <v>10657</v>
      </c>
      <c r="B834" t="s">
        <v>7397</v>
      </c>
      <c r="C834" t="s">
        <v>10658</v>
      </c>
      <c r="D834" t="s">
        <v>10659</v>
      </c>
      <c r="E834" t="s">
        <v>10660</v>
      </c>
      <c r="F834">
        <v>62827655</v>
      </c>
      <c r="G834">
        <v>62835231</v>
      </c>
      <c r="I834" t="s">
        <v>10658</v>
      </c>
    </row>
    <row r="835" spans="1:9" x14ac:dyDescent="0.35">
      <c r="A835" t="s">
        <v>10661</v>
      </c>
      <c r="B835" t="s">
        <v>6703</v>
      </c>
      <c r="C835" t="s">
        <v>10662</v>
      </c>
      <c r="D835" t="s">
        <v>10663</v>
      </c>
      <c r="E835" t="s">
        <v>10664</v>
      </c>
      <c r="F835">
        <v>67768268</v>
      </c>
      <c r="G835">
        <v>67768698</v>
      </c>
      <c r="H835" t="s">
        <v>10665</v>
      </c>
      <c r="I835" t="s">
        <v>10662</v>
      </c>
    </row>
    <row r="836" spans="1:9" x14ac:dyDescent="0.35">
      <c r="A836" t="s">
        <v>10666</v>
      </c>
      <c r="B836" t="s">
        <v>7397</v>
      </c>
      <c r="C836" t="s">
        <v>10667</v>
      </c>
      <c r="D836" t="s">
        <v>10668</v>
      </c>
      <c r="E836" t="s">
        <v>10669</v>
      </c>
      <c r="F836">
        <v>68676089</v>
      </c>
      <c r="G836">
        <v>68676090</v>
      </c>
      <c r="I836" t="s">
        <v>10667</v>
      </c>
    </row>
    <row r="837" spans="1:9" x14ac:dyDescent="0.35">
      <c r="A837" t="s">
        <v>10670</v>
      </c>
      <c r="B837" t="s">
        <v>6636</v>
      </c>
      <c r="C837" t="s">
        <v>10671</v>
      </c>
      <c r="D837" t="s">
        <v>10672</v>
      </c>
      <c r="E837" t="s">
        <v>10673</v>
      </c>
      <c r="F837">
        <v>67434833</v>
      </c>
      <c r="G837">
        <v>67450103</v>
      </c>
      <c r="I837" t="s">
        <v>10671</v>
      </c>
    </row>
    <row r="838" spans="1:9" x14ac:dyDescent="0.35">
      <c r="A838" t="s">
        <v>10674</v>
      </c>
      <c r="B838" t="s">
        <v>6636</v>
      </c>
      <c r="C838" t="s">
        <v>10675</v>
      </c>
      <c r="D838" t="s">
        <v>7505</v>
      </c>
      <c r="E838" t="s">
        <v>10676</v>
      </c>
      <c r="F838" t="s">
        <v>10637</v>
      </c>
      <c r="G838" t="s">
        <v>10677</v>
      </c>
      <c r="H838" t="s">
        <v>10678</v>
      </c>
      <c r="I838" t="s">
        <v>10675</v>
      </c>
    </row>
    <row r="839" spans="1:9" x14ac:dyDescent="0.35">
      <c r="A839" t="s">
        <v>10679</v>
      </c>
      <c r="B839" t="s">
        <v>6636</v>
      </c>
      <c r="C839" t="s">
        <v>10680</v>
      </c>
      <c r="D839" t="s">
        <v>10681</v>
      </c>
      <c r="E839" t="s">
        <v>10682</v>
      </c>
      <c r="G839" t="s">
        <v>10683</v>
      </c>
      <c r="H839" t="s">
        <v>10684</v>
      </c>
      <c r="I839" t="s">
        <v>10680</v>
      </c>
    </row>
    <row r="840" spans="1:9" x14ac:dyDescent="0.35">
      <c r="A840" t="s">
        <v>10685</v>
      </c>
      <c r="B840" t="s">
        <v>6636</v>
      </c>
      <c r="C840" t="s">
        <v>10634</v>
      </c>
      <c r="D840" t="s">
        <v>10686</v>
      </c>
      <c r="E840" t="s">
        <v>10687</v>
      </c>
      <c r="F840">
        <v>68806060</v>
      </c>
      <c r="G840">
        <v>68806719</v>
      </c>
      <c r="H840" t="s">
        <v>10639</v>
      </c>
      <c r="I840" t="s">
        <v>10634</v>
      </c>
    </row>
    <row r="841" spans="1:9" x14ac:dyDescent="0.35">
      <c r="A841" t="s">
        <v>10688</v>
      </c>
      <c r="B841" t="s">
        <v>6636</v>
      </c>
      <c r="C841" t="s">
        <v>10689</v>
      </c>
      <c r="D841" t="s">
        <v>10690</v>
      </c>
      <c r="E841" t="s">
        <v>10691</v>
      </c>
      <c r="F841" t="s">
        <v>10692</v>
      </c>
      <c r="G841" t="s">
        <v>10683</v>
      </c>
      <c r="H841" t="s">
        <v>10693</v>
      </c>
      <c r="I841" t="s">
        <v>10689</v>
      </c>
    </row>
    <row r="842" spans="1:9" x14ac:dyDescent="0.35">
      <c r="A842" t="s">
        <v>10694</v>
      </c>
      <c r="B842" t="s">
        <v>6636</v>
      </c>
      <c r="C842" t="s">
        <v>10695</v>
      </c>
      <c r="D842" t="s">
        <v>10696</v>
      </c>
      <c r="E842" t="s">
        <v>10697</v>
      </c>
      <c r="F842" t="s">
        <v>10698</v>
      </c>
      <c r="G842" t="s">
        <v>10699</v>
      </c>
      <c r="I842" t="s">
        <v>10695</v>
      </c>
    </row>
    <row r="843" spans="1:9" x14ac:dyDescent="0.35">
      <c r="A843" t="s">
        <v>10700</v>
      </c>
      <c r="B843" t="s">
        <v>7397</v>
      </c>
      <c r="C843" t="s">
        <v>10701</v>
      </c>
      <c r="D843" t="s">
        <v>10702</v>
      </c>
      <c r="E843" t="s">
        <v>10703</v>
      </c>
      <c r="F843">
        <v>62586929</v>
      </c>
      <c r="G843">
        <v>62566993</v>
      </c>
      <c r="H843" t="s">
        <v>10704</v>
      </c>
      <c r="I843" t="s">
        <v>10701</v>
      </c>
    </row>
    <row r="844" spans="1:9" x14ac:dyDescent="0.35">
      <c r="A844" t="s">
        <v>3164</v>
      </c>
      <c r="B844" t="s">
        <v>6724</v>
      </c>
      <c r="C844" t="s">
        <v>10705</v>
      </c>
      <c r="D844" t="s">
        <v>10706</v>
      </c>
      <c r="E844" t="s">
        <v>10707</v>
      </c>
      <c r="F844">
        <v>62555085</v>
      </c>
      <c r="G844">
        <v>62555095</v>
      </c>
      <c r="H844" t="s">
        <v>10708</v>
      </c>
      <c r="I844" t="s">
        <v>10705</v>
      </c>
    </row>
    <row r="845" spans="1:9" x14ac:dyDescent="0.35">
      <c r="A845" t="s">
        <v>10709</v>
      </c>
      <c r="B845" t="s">
        <v>7397</v>
      </c>
      <c r="C845" t="s">
        <v>10710</v>
      </c>
      <c r="D845" t="s">
        <v>10711</v>
      </c>
      <c r="F845">
        <v>67586634</v>
      </c>
      <c r="G845">
        <v>62691452</v>
      </c>
      <c r="H845" t="s">
        <v>10712</v>
      </c>
      <c r="I845" t="s">
        <v>10710</v>
      </c>
    </row>
    <row r="846" spans="1:9" x14ac:dyDescent="0.35">
      <c r="A846" t="s">
        <v>10713</v>
      </c>
      <c r="B846" t="s">
        <v>7397</v>
      </c>
      <c r="C846" t="s">
        <v>10714</v>
      </c>
      <c r="D846" t="s">
        <v>10715</v>
      </c>
      <c r="F846">
        <v>67937931</v>
      </c>
      <c r="G846">
        <v>67937762</v>
      </c>
      <c r="H846" t="s">
        <v>10716</v>
      </c>
      <c r="I846" t="s">
        <v>10714</v>
      </c>
    </row>
    <row r="847" spans="1:9" x14ac:dyDescent="0.35">
      <c r="A847" t="s">
        <v>10717</v>
      </c>
      <c r="B847" t="s">
        <v>7397</v>
      </c>
      <c r="C847" t="s">
        <v>10718</v>
      </c>
      <c r="D847" t="s">
        <v>10719</v>
      </c>
      <c r="E847" t="s">
        <v>7062</v>
      </c>
      <c r="F847">
        <v>67580567</v>
      </c>
      <c r="G847">
        <v>68540649</v>
      </c>
      <c r="H847" t="s">
        <v>10720</v>
      </c>
      <c r="I847" t="s">
        <v>10718</v>
      </c>
    </row>
    <row r="848" spans="1:9" x14ac:dyDescent="0.35">
      <c r="A848" t="s">
        <v>10721</v>
      </c>
      <c r="B848" t="s">
        <v>6703</v>
      </c>
      <c r="C848" t="s">
        <v>10722</v>
      </c>
      <c r="D848" t="s">
        <v>10723</v>
      </c>
      <c r="E848" t="s">
        <v>10724</v>
      </c>
      <c r="F848" t="s">
        <v>10725</v>
      </c>
      <c r="G848" t="s">
        <v>10726</v>
      </c>
      <c r="I848" t="s">
        <v>10722</v>
      </c>
    </row>
    <row r="849" spans="1:9" x14ac:dyDescent="0.35">
      <c r="A849" t="s">
        <v>10727</v>
      </c>
      <c r="B849" t="s">
        <v>7397</v>
      </c>
      <c r="C849" t="s">
        <v>10728</v>
      </c>
      <c r="D849" t="s">
        <v>10729</v>
      </c>
      <c r="E849" t="s">
        <v>10730</v>
      </c>
      <c r="F849">
        <v>67560436</v>
      </c>
      <c r="G849">
        <v>67561436</v>
      </c>
      <c r="H849" t="s">
        <v>10731</v>
      </c>
      <c r="I849" t="s">
        <v>10732</v>
      </c>
    </row>
    <row r="850" spans="1:9" x14ac:dyDescent="0.35">
      <c r="A850" t="s">
        <v>10733</v>
      </c>
      <c r="B850" t="s">
        <v>7397</v>
      </c>
      <c r="C850" t="s">
        <v>10734</v>
      </c>
      <c r="D850" t="s">
        <v>10735</v>
      </c>
      <c r="E850" t="s">
        <v>10736</v>
      </c>
      <c r="F850">
        <v>68462070</v>
      </c>
      <c r="G850">
        <v>67455303</v>
      </c>
      <c r="H850" t="s">
        <v>10737</v>
      </c>
      <c r="I850" t="s">
        <v>10734</v>
      </c>
    </row>
    <row r="851" spans="1:9" x14ac:dyDescent="0.35">
      <c r="A851" t="s">
        <v>10738</v>
      </c>
      <c r="B851" t="s">
        <v>6636</v>
      </c>
      <c r="C851" t="s">
        <v>10739</v>
      </c>
      <c r="D851" t="s">
        <v>10740</v>
      </c>
      <c r="E851" t="s">
        <v>10741</v>
      </c>
      <c r="F851">
        <v>64238416</v>
      </c>
      <c r="G851">
        <v>65347468</v>
      </c>
      <c r="H851" t="s">
        <v>6761</v>
      </c>
      <c r="I851" t="s">
        <v>10739</v>
      </c>
    </row>
    <row r="852" spans="1:9" x14ac:dyDescent="0.35">
      <c r="A852" t="s">
        <v>10742</v>
      </c>
      <c r="B852" t="s">
        <v>7092</v>
      </c>
      <c r="C852" t="s">
        <v>10743</v>
      </c>
      <c r="D852" t="s">
        <v>10744</v>
      </c>
      <c r="E852" t="s">
        <v>8866</v>
      </c>
      <c r="F852">
        <v>68618076</v>
      </c>
      <c r="G852" t="s">
        <v>10745</v>
      </c>
      <c r="H852" t="s">
        <v>10746</v>
      </c>
      <c r="I852" t="s">
        <v>10743</v>
      </c>
    </row>
    <row r="853" spans="1:9" x14ac:dyDescent="0.35">
      <c r="A853" t="s">
        <v>10747</v>
      </c>
      <c r="B853" t="s">
        <v>7397</v>
      </c>
      <c r="C853" t="s">
        <v>10748</v>
      </c>
      <c r="D853" t="s">
        <v>10749</v>
      </c>
      <c r="E853" t="s">
        <v>10750</v>
      </c>
      <c r="F853">
        <v>64444033</v>
      </c>
      <c r="G853">
        <v>64444909</v>
      </c>
      <c r="H853" t="s">
        <v>10751</v>
      </c>
      <c r="I853" t="s">
        <v>10748</v>
      </c>
    </row>
    <row r="854" spans="1:9" x14ac:dyDescent="0.35">
      <c r="A854" t="s">
        <v>10752</v>
      </c>
      <c r="B854" t="s">
        <v>6636</v>
      </c>
      <c r="C854" t="s">
        <v>10753</v>
      </c>
      <c r="D854" t="s">
        <v>10754</v>
      </c>
      <c r="E854" t="s">
        <v>10755</v>
      </c>
      <c r="G854">
        <v>67435039</v>
      </c>
      <c r="H854" t="s">
        <v>10756</v>
      </c>
      <c r="I854" t="s">
        <v>10753</v>
      </c>
    </row>
    <row r="855" spans="1:9" x14ac:dyDescent="0.35">
      <c r="A855" t="s">
        <v>10757</v>
      </c>
      <c r="B855" t="s">
        <v>7092</v>
      </c>
      <c r="C855" t="s">
        <v>10758</v>
      </c>
      <c r="D855" t="s">
        <v>10759</v>
      </c>
      <c r="E855" t="s">
        <v>10760</v>
      </c>
      <c r="F855">
        <v>67498755</v>
      </c>
      <c r="G855">
        <v>67498722</v>
      </c>
      <c r="H855" t="s">
        <v>10761</v>
      </c>
      <c r="I855" t="s">
        <v>10758</v>
      </c>
    </row>
    <row r="856" spans="1:9" x14ac:dyDescent="0.35">
      <c r="A856" t="s">
        <v>10762</v>
      </c>
      <c r="B856" t="s">
        <v>7092</v>
      </c>
      <c r="C856" t="s">
        <v>10743</v>
      </c>
      <c r="D856" t="s">
        <v>10763</v>
      </c>
      <c r="E856" t="s">
        <v>10764</v>
      </c>
      <c r="F856">
        <v>68618076</v>
      </c>
      <c r="G856">
        <v>68615916</v>
      </c>
      <c r="I856" t="s">
        <v>10743</v>
      </c>
    </row>
    <row r="857" spans="1:9" x14ac:dyDescent="0.35">
      <c r="A857" t="s">
        <v>10765</v>
      </c>
      <c r="B857" t="s">
        <v>7397</v>
      </c>
      <c r="C857" t="s">
        <v>10766</v>
      </c>
      <c r="D857" t="s">
        <v>10767</v>
      </c>
      <c r="E857" t="s">
        <v>10768</v>
      </c>
      <c r="F857">
        <v>68949628</v>
      </c>
      <c r="G857">
        <v>68932438</v>
      </c>
      <c r="H857" t="s">
        <v>10769</v>
      </c>
      <c r="I857" t="s">
        <v>10766</v>
      </c>
    </row>
    <row r="858" spans="1:9" x14ac:dyDescent="0.35">
      <c r="A858" t="s">
        <v>10770</v>
      </c>
      <c r="B858" t="s">
        <v>7397</v>
      </c>
      <c r="C858" t="s">
        <v>10771</v>
      </c>
      <c r="D858" t="s">
        <v>10772</v>
      </c>
      <c r="E858" t="s">
        <v>10773</v>
      </c>
      <c r="F858" t="s">
        <v>10774</v>
      </c>
      <c r="G858">
        <v>67741710</v>
      </c>
      <c r="H858" t="s">
        <v>10775</v>
      </c>
      <c r="I858" t="s">
        <v>10771</v>
      </c>
    </row>
    <row r="859" spans="1:9" x14ac:dyDescent="0.35">
      <c r="A859" t="s">
        <v>10776</v>
      </c>
      <c r="B859" t="s">
        <v>7397</v>
      </c>
      <c r="C859" t="s">
        <v>10777</v>
      </c>
      <c r="D859" t="s">
        <v>10778</v>
      </c>
      <c r="E859" t="s">
        <v>10779</v>
      </c>
      <c r="F859">
        <v>67452511</v>
      </c>
      <c r="G859">
        <v>67455828</v>
      </c>
      <c r="H859" t="s">
        <v>10780</v>
      </c>
      <c r="I859" t="s">
        <v>10777</v>
      </c>
    </row>
    <row r="860" spans="1:9" x14ac:dyDescent="0.35">
      <c r="A860" t="s">
        <v>10781</v>
      </c>
      <c r="B860" t="s">
        <v>6636</v>
      </c>
      <c r="C860" t="s">
        <v>10782</v>
      </c>
      <c r="D860" t="s">
        <v>10783</v>
      </c>
      <c r="E860" t="s">
        <v>10784</v>
      </c>
      <c r="F860">
        <v>65427492</v>
      </c>
      <c r="G860">
        <v>65429952</v>
      </c>
      <c r="I860" t="s">
        <v>10782</v>
      </c>
    </row>
    <row r="861" spans="1:9" x14ac:dyDescent="0.35">
      <c r="A861" t="s">
        <v>10785</v>
      </c>
      <c r="B861" t="s">
        <v>7397</v>
      </c>
      <c r="C861" t="s">
        <v>10786</v>
      </c>
      <c r="D861" t="s">
        <v>10787</v>
      </c>
      <c r="E861" t="s">
        <v>10788</v>
      </c>
      <c r="F861">
        <v>65115600</v>
      </c>
      <c r="G861">
        <v>65115656</v>
      </c>
      <c r="H861" t="s">
        <v>10789</v>
      </c>
      <c r="I861" t="s">
        <v>10786</v>
      </c>
    </row>
    <row r="862" spans="1:9" x14ac:dyDescent="0.35">
      <c r="A862" t="s">
        <v>10790</v>
      </c>
      <c r="B862" t="s">
        <v>6636</v>
      </c>
      <c r="C862" t="s">
        <v>10791</v>
      </c>
      <c r="D862" t="s">
        <v>10792</v>
      </c>
      <c r="E862" t="s">
        <v>10793</v>
      </c>
      <c r="F862">
        <v>63827749</v>
      </c>
      <c r="G862">
        <v>62860306</v>
      </c>
      <c r="H862" t="s">
        <v>10794</v>
      </c>
      <c r="I862" t="s">
        <v>10791</v>
      </c>
    </row>
    <row r="863" spans="1:9" x14ac:dyDescent="0.35">
      <c r="A863" t="s">
        <v>10795</v>
      </c>
      <c r="B863" t="s">
        <v>7397</v>
      </c>
      <c r="C863" t="s">
        <v>10796</v>
      </c>
      <c r="D863" t="s">
        <v>10797</v>
      </c>
      <c r="E863" t="s">
        <v>10798</v>
      </c>
      <c r="F863">
        <v>65477483</v>
      </c>
      <c r="H863" t="s">
        <v>10799</v>
      </c>
      <c r="I863" t="s">
        <v>10796</v>
      </c>
    </row>
    <row r="864" spans="1:9" x14ac:dyDescent="0.35">
      <c r="A864" t="s">
        <v>10800</v>
      </c>
      <c r="B864" t="s">
        <v>7397</v>
      </c>
      <c r="C864" t="s">
        <v>10801</v>
      </c>
      <c r="D864" t="s">
        <v>10802</v>
      </c>
      <c r="E864" t="s">
        <v>10803</v>
      </c>
      <c r="F864">
        <v>9103899</v>
      </c>
      <c r="H864" t="s">
        <v>10804</v>
      </c>
      <c r="I864" t="s">
        <v>10801</v>
      </c>
    </row>
    <row r="865" spans="1:9" x14ac:dyDescent="0.35">
      <c r="A865" t="s">
        <v>10805</v>
      </c>
      <c r="B865" t="s">
        <v>6636</v>
      </c>
      <c r="C865" t="s">
        <v>10806</v>
      </c>
      <c r="D865" t="s">
        <v>10807</v>
      </c>
      <c r="E865" t="s">
        <v>10808</v>
      </c>
      <c r="F865" t="s">
        <v>10809</v>
      </c>
      <c r="G865" t="s">
        <v>10810</v>
      </c>
      <c r="H865" t="s">
        <v>10811</v>
      </c>
      <c r="I865" t="s">
        <v>10806</v>
      </c>
    </row>
    <row r="866" spans="1:9" x14ac:dyDescent="0.35">
      <c r="A866" t="s">
        <v>10812</v>
      </c>
      <c r="B866" t="s">
        <v>7397</v>
      </c>
      <c r="C866" t="s">
        <v>10813</v>
      </c>
      <c r="D866" t="s">
        <v>10814</v>
      </c>
      <c r="E866" t="s">
        <v>10815</v>
      </c>
      <c r="F866">
        <v>92385360</v>
      </c>
      <c r="G866">
        <v>62511392</v>
      </c>
      <c r="H866" t="s">
        <v>10816</v>
      </c>
      <c r="I866" t="s">
        <v>10813</v>
      </c>
    </row>
    <row r="867" spans="1:9" x14ac:dyDescent="0.35">
      <c r="A867" t="s">
        <v>10817</v>
      </c>
      <c r="B867" t="s">
        <v>6636</v>
      </c>
      <c r="C867" t="s">
        <v>10818</v>
      </c>
      <c r="D867" t="s">
        <v>10819</v>
      </c>
      <c r="E867" t="s">
        <v>10820</v>
      </c>
      <c r="F867">
        <v>65863688</v>
      </c>
      <c r="G867">
        <v>62727494</v>
      </c>
      <c r="H867" t="s">
        <v>10821</v>
      </c>
      <c r="I867" t="s">
        <v>10818</v>
      </c>
    </row>
    <row r="868" spans="1:9" x14ac:dyDescent="0.35">
      <c r="A868" t="s">
        <v>10822</v>
      </c>
      <c r="B868" t="s">
        <v>6636</v>
      </c>
      <c r="C868" t="s">
        <v>10823</v>
      </c>
      <c r="D868" t="s">
        <v>10824</v>
      </c>
      <c r="E868" t="s">
        <v>10825</v>
      </c>
      <c r="F868" t="s">
        <v>10826</v>
      </c>
      <c r="G868" t="s">
        <v>10827</v>
      </c>
      <c r="H868" t="s">
        <v>10828</v>
      </c>
      <c r="I868" t="s">
        <v>10823</v>
      </c>
    </row>
    <row r="869" spans="1:9" x14ac:dyDescent="0.35">
      <c r="A869" t="s">
        <v>10829</v>
      </c>
      <c r="B869" t="s">
        <v>7397</v>
      </c>
      <c r="C869" t="s">
        <v>10830</v>
      </c>
      <c r="D869" t="s">
        <v>10831</v>
      </c>
      <c r="E869" t="s">
        <v>10832</v>
      </c>
      <c r="F869" t="s">
        <v>10833</v>
      </c>
      <c r="G869" t="s">
        <v>10834</v>
      </c>
      <c r="H869" t="s">
        <v>10835</v>
      </c>
      <c r="I869" t="s">
        <v>10830</v>
      </c>
    </row>
    <row r="870" spans="1:9" x14ac:dyDescent="0.35">
      <c r="A870" t="s">
        <v>10836</v>
      </c>
      <c r="B870" t="s">
        <v>7397</v>
      </c>
      <c r="C870" t="s">
        <v>10837</v>
      </c>
      <c r="D870" t="s">
        <v>10607</v>
      </c>
      <c r="E870" t="s">
        <v>10838</v>
      </c>
      <c r="F870">
        <v>67337377</v>
      </c>
      <c r="G870">
        <v>62357877</v>
      </c>
      <c r="H870" t="s">
        <v>10839</v>
      </c>
      <c r="I870" t="s">
        <v>10837</v>
      </c>
    </row>
    <row r="871" spans="1:9" x14ac:dyDescent="0.35">
      <c r="A871" t="s">
        <v>10840</v>
      </c>
      <c r="B871" t="s">
        <v>6636</v>
      </c>
      <c r="C871" t="s">
        <v>10841</v>
      </c>
      <c r="D871" t="s">
        <v>10842</v>
      </c>
      <c r="E871" t="s">
        <v>10843</v>
      </c>
      <c r="F871" t="s">
        <v>10844</v>
      </c>
      <c r="G871" t="s">
        <v>10845</v>
      </c>
      <c r="H871" t="s">
        <v>10846</v>
      </c>
      <c r="I871" t="s">
        <v>10841</v>
      </c>
    </row>
    <row r="872" spans="1:9" x14ac:dyDescent="0.35">
      <c r="A872" t="s">
        <v>10847</v>
      </c>
      <c r="B872" t="s">
        <v>6636</v>
      </c>
      <c r="C872" t="s">
        <v>10848</v>
      </c>
      <c r="D872" t="s">
        <v>10849</v>
      </c>
      <c r="E872" t="s">
        <v>9800</v>
      </c>
      <c r="F872" t="s">
        <v>10850</v>
      </c>
      <c r="G872" t="s">
        <v>10851</v>
      </c>
      <c r="H872" t="s">
        <v>10852</v>
      </c>
      <c r="I872" t="s">
        <v>10848</v>
      </c>
    </row>
    <row r="873" spans="1:9" x14ac:dyDescent="0.35">
      <c r="A873" t="s">
        <v>10853</v>
      </c>
      <c r="B873" t="s">
        <v>7397</v>
      </c>
      <c r="C873" t="s">
        <v>10854</v>
      </c>
      <c r="D873" t="s">
        <v>10855</v>
      </c>
      <c r="E873" t="s">
        <v>10856</v>
      </c>
      <c r="F873">
        <v>64699861</v>
      </c>
      <c r="G873">
        <v>64698759</v>
      </c>
      <c r="H873" t="s">
        <v>10857</v>
      </c>
      <c r="I873" t="s">
        <v>10854</v>
      </c>
    </row>
    <row r="874" spans="1:9" x14ac:dyDescent="0.35">
      <c r="A874" t="s">
        <v>10858</v>
      </c>
      <c r="B874" t="s">
        <v>7397</v>
      </c>
      <c r="C874" t="s">
        <v>10859</v>
      </c>
      <c r="D874" t="s">
        <v>10860</v>
      </c>
      <c r="E874" t="s">
        <v>10861</v>
      </c>
      <c r="F874">
        <v>62655422</v>
      </c>
      <c r="G874">
        <v>62640331</v>
      </c>
      <c r="H874" t="s">
        <v>10862</v>
      </c>
      <c r="I874" t="s">
        <v>10859</v>
      </c>
    </row>
    <row r="875" spans="1:9" x14ac:dyDescent="0.35">
      <c r="A875" t="s">
        <v>10863</v>
      </c>
      <c r="B875" t="s">
        <v>6636</v>
      </c>
      <c r="C875" t="s">
        <v>10864</v>
      </c>
      <c r="D875" t="s">
        <v>10865</v>
      </c>
      <c r="E875" t="s">
        <v>10866</v>
      </c>
      <c r="F875" t="s">
        <v>10867</v>
      </c>
      <c r="G875">
        <v>67497285</v>
      </c>
      <c r="H875" t="s">
        <v>10868</v>
      </c>
      <c r="I875" t="s">
        <v>10864</v>
      </c>
    </row>
    <row r="876" spans="1:9" x14ac:dyDescent="0.35">
      <c r="A876" t="s">
        <v>10869</v>
      </c>
      <c r="B876" t="s">
        <v>6636</v>
      </c>
      <c r="C876" t="s">
        <v>10870</v>
      </c>
      <c r="D876" t="s">
        <v>10871</v>
      </c>
      <c r="E876" t="s">
        <v>10872</v>
      </c>
      <c r="H876" t="s">
        <v>10873</v>
      </c>
      <c r="I876" t="s">
        <v>10870</v>
      </c>
    </row>
    <row r="877" spans="1:9" x14ac:dyDescent="0.35">
      <c r="A877" t="s">
        <v>10874</v>
      </c>
      <c r="B877" t="s">
        <v>7092</v>
      </c>
      <c r="C877" t="s">
        <v>10875</v>
      </c>
      <c r="D877" t="s">
        <v>10876</v>
      </c>
      <c r="E877" t="s">
        <v>10877</v>
      </c>
      <c r="H877" t="s">
        <v>10878</v>
      </c>
      <c r="I877" t="s">
        <v>10875</v>
      </c>
    </row>
    <row r="878" spans="1:9" x14ac:dyDescent="0.35">
      <c r="A878" t="s">
        <v>10879</v>
      </c>
      <c r="B878" t="s">
        <v>6636</v>
      </c>
      <c r="C878" t="s">
        <v>10880</v>
      </c>
      <c r="D878" t="s">
        <v>10881</v>
      </c>
      <c r="E878" t="s">
        <v>10882</v>
      </c>
      <c r="H878" t="s">
        <v>10883</v>
      </c>
      <c r="I878" t="s">
        <v>10880</v>
      </c>
    </row>
    <row r="879" spans="1:9" x14ac:dyDescent="0.35">
      <c r="A879" t="s">
        <v>10884</v>
      </c>
      <c r="B879" t="s">
        <v>7092</v>
      </c>
      <c r="C879" t="s">
        <v>10885</v>
      </c>
      <c r="D879" t="s">
        <v>10886</v>
      </c>
      <c r="E879" t="s">
        <v>10887</v>
      </c>
      <c r="F879">
        <v>67282808</v>
      </c>
      <c r="G879">
        <v>62341382</v>
      </c>
      <c r="H879" t="s">
        <v>10888</v>
      </c>
      <c r="I879" t="s">
        <v>10885</v>
      </c>
    </row>
    <row r="880" spans="1:9" x14ac:dyDescent="0.35">
      <c r="A880" t="s">
        <v>10889</v>
      </c>
      <c r="B880" t="s">
        <v>6636</v>
      </c>
      <c r="C880" t="s">
        <v>10890</v>
      </c>
      <c r="D880" t="s">
        <v>10891</v>
      </c>
      <c r="E880" t="s">
        <v>10892</v>
      </c>
      <c r="F880" t="s">
        <v>10893</v>
      </c>
      <c r="G880" t="s">
        <v>10894</v>
      </c>
      <c r="H880" t="s">
        <v>10895</v>
      </c>
      <c r="I880" t="s">
        <v>10890</v>
      </c>
    </row>
    <row r="881" spans="1:9" x14ac:dyDescent="0.35">
      <c r="A881" t="s">
        <v>10896</v>
      </c>
      <c r="B881" t="s">
        <v>7397</v>
      </c>
      <c r="C881" t="s">
        <v>10897</v>
      </c>
      <c r="D881" t="s">
        <v>10898</v>
      </c>
      <c r="E881" t="s">
        <v>10899</v>
      </c>
      <c r="F881">
        <v>68746600</v>
      </c>
      <c r="G881">
        <v>67766527</v>
      </c>
      <c r="H881" t="s">
        <v>10900</v>
      </c>
      <c r="I881" t="s">
        <v>10897</v>
      </c>
    </row>
    <row r="882" spans="1:9" x14ac:dyDescent="0.35">
      <c r="A882" t="s">
        <v>10901</v>
      </c>
      <c r="B882" t="s">
        <v>7397</v>
      </c>
      <c r="C882" t="s">
        <v>10902</v>
      </c>
      <c r="D882" t="s">
        <v>10903</v>
      </c>
      <c r="E882" t="s">
        <v>10904</v>
      </c>
      <c r="F882">
        <v>819029134938</v>
      </c>
      <c r="H882" t="s">
        <v>7555</v>
      </c>
      <c r="I882" t="s">
        <v>10902</v>
      </c>
    </row>
    <row r="883" spans="1:9" x14ac:dyDescent="0.35">
      <c r="A883" t="s">
        <v>10905</v>
      </c>
      <c r="B883" t="s">
        <v>7397</v>
      </c>
      <c r="C883" t="s">
        <v>10906</v>
      </c>
      <c r="D883" t="s">
        <v>10907</v>
      </c>
      <c r="E883" t="s">
        <v>10908</v>
      </c>
      <c r="F883">
        <v>65163213</v>
      </c>
      <c r="G883">
        <v>67787643</v>
      </c>
      <c r="I883" t="s">
        <v>10906</v>
      </c>
    </row>
    <row r="884" spans="1:9" x14ac:dyDescent="0.35">
      <c r="A884" t="s">
        <v>10909</v>
      </c>
      <c r="B884" t="s">
        <v>7397</v>
      </c>
      <c r="C884" t="s">
        <v>10910</v>
      </c>
      <c r="D884" t="s">
        <v>10911</v>
      </c>
      <c r="E884" t="s">
        <v>10912</v>
      </c>
      <c r="F884" t="s">
        <v>10913</v>
      </c>
      <c r="G884" t="s">
        <v>10914</v>
      </c>
      <c r="H884" t="s">
        <v>10915</v>
      </c>
      <c r="I884" t="s">
        <v>10910</v>
      </c>
    </row>
    <row r="885" spans="1:9" x14ac:dyDescent="0.35">
      <c r="A885" t="s">
        <v>10916</v>
      </c>
      <c r="B885" t="s">
        <v>7397</v>
      </c>
      <c r="C885" t="s">
        <v>10917</v>
      </c>
      <c r="D885" t="s">
        <v>10918</v>
      </c>
      <c r="E885" t="s">
        <v>10919</v>
      </c>
      <c r="F885" t="s">
        <v>10920</v>
      </c>
      <c r="G885">
        <v>63389929</v>
      </c>
      <c r="H885" t="s">
        <v>10921</v>
      </c>
      <c r="I885" t="s">
        <v>10917</v>
      </c>
    </row>
    <row r="886" spans="1:9" x14ac:dyDescent="0.35">
      <c r="A886" t="s">
        <v>10922</v>
      </c>
      <c r="B886" t="s">
        <v>6636</v>
      </c>
      <c r="C886" t="s">
        <v>10923</v>
      </c>
      <c r="D886" t="s">
        <v>10924</v>
      </c>
      <c r="E886" t="s">
        <v>10925</v>
      </c>
      <c r="F886" t="s">
        <v>10926</v>
      </c>
      <c r="G886" t="s">
        <v>10927</v>
      </c>
      <c r="I886" t="s">
        <v>10923</v>
      </c>
    </row>
    <row r="887" spans="1:9" x14ac:dyDescent="0.35">
      <c r="A887" t="s">
        <v>10928</v>
      </c>
      <c r="B887" t="s">
        <v>7397</v>
      </c>
      <c r="C887" t="s">
        <v>10929</v>
      </c>
      <c r="D887" t="s">
        <v>10930</v>
      </c>
      <c r="E887" t="s">
        <v>10931</v>
      </c>
      <c r="H887" t="s">
        <v>10932</v>
      </c>
      <c r="I887" t="s">
        <v>10929</v>
      </c>
    </row>
    <row r="888" spans="1:9" x14ac:dyDescent="0.35">
      <c r="A888" t="s">
        <v>10933</v>
      </c>
      <c r="B888" t="s">
        <v>7092</v>
      </c>
      <c r="C888" t="s">
        <v>10934</v>
      </c>
      <c r="D888" t="s">
        <v>10935</v>
      </c>
      <c r="E888" t="s">
        <v>10936</v>
      </c>
      <c r="F888">
        <v>65650242</v>
      </c>
      <c r="H888" t="s">
        <v>10937</v>
      </c>
      <c r="I888" t="s">
        <v>10934</v>
      </c>
    </row>
    <row r="889" spans="1:9" x14ac:dyDescent="0.35">
      <c r="A889" t="s">
        <v>10938</v>
      </c>
      <c r="B889" t="s">
        <v>7397</v>
      </c>
    </row>
    <row r="890" spans="1:9" x14ac:dyDescent="0.35">
      <c r="A890" t="s">
        <v>10939</v>
      </c>
      <c r="B890" t="s">
        <v>6636</v>
      </c>
      <c r="C890" t="s">
        <v>10940</v>
      </c>
      <c r="D890" t="s">
        <v>10941</v>
      </c>
      <c r="E890" t="s">
        <v>10942</v>
      </c>
      <c r="H890" t="s">
        <v>10943</v>
      </c>
      <c r="I890" t="s">
        <v>10940</v>
      </c>
    </row>
    <row r="891" spans="1:9" x14ac:dyDescent="0.35">
      <c r="A891" t="s">
        <v>10944</v>
      </c>
      <c r="B891" t="s">
        <v>6776</v>
      </c>
      <c r="C891" t="s">
        <v>10945</v>
      </c>
      <c r="D891" t="s">
        <v>10946</v>
      </c>
      <c r="E891" t="s">
        <v>10947</v>
      </c>
      <c r="H891" t="s">
        <v>10948</v>
      </c>
      <c r="I891" t="s">
        <v>10945</v>
      </c>
    </row>
    <row r="892" spans="1:9" x14ac:dyDescent="0.35">
      <c r="A892" t="s">
        <v>10949</v>
      </c>
      <c r="B892" t="s">
        <v>7092</v>
      </c>
      <c r="C892" t="s">
        <v>10950</v>
      </c>
      <c r="D892" t="s">
        <v>10951</v>
      </c>
      <c r="E892" t="s">
        <v>10952</v>
      </c>
      <c r="F892" t="s">
        <v>10953</v>
      </c>
      <c r="G892" t="s">
        <v>10954</v>
      </c>
      <c r="H892" t="s">
        <v>10955</v>
      </c>
      <c r="I892" t="s">
        <v>10950</v>
      </c>
    </row>
    <row r="893" spans="1:9" x14ac:dyDescent="0.35">
      <c r="A893" t="s">
        <v>10956</v>
      </c>
      <c r="B893" t="s">
        <v>6776</v>
      </c>
      <c r="C893" t="s">
        <v>10957</v>
      </c>
      <c r="D893" t="s">
        <v>10958</v>
      </c>
      <c r="E893" t="s">
        <v>10959</v>
      </c>
      <c r="H893" t="s">
        <v>10960</v>
      </c>
      <c r="I893" t="s">
        <v>10957</v>
      </c>
    </row>
    <row r="894" spans="1:9" x14ac:dyDescent="0.35">
      <c r="A894" t="s">
        <v>10961</v>
      </c>
      <c r="B894" t="s">
        <v>7092</v>
      </c>
      <c r="C894" t="s">
        <v>10962</v>
      </c>
      <c r="D894" t="s">
        <v>10963</v>
      </c>
      <c r="E894" t="s">
        <v>10964</v>
      </c>
      <c r="H894" t="s">
        <v>10965</v>
      </c>
      <c r="I894" t="s">
        <v>10962</v>
      </c>
    </row>
    <row r="895" spans="1:9" x14ac:dyDescent="0.35">
      <c r="A895" t="s">
        <v>10966</v>
      </c>
      <c r="B895" t="s">
        <v>7092</v>
      </c>
      <c r="C895" t="s">
        <v>10967</v>
      </c>
      <c r="D895" t="s">
        <v>10968</v>
      </c>
      <c r="E895" t="s">
        <v>10969</v>
      </c>
      <c r="H895" t="s">
        <v>10970</v>
      </c>
      <c r="I895" t="s">
        <v>10967</v>
      </c>
    </row>
    <row r="896" spans="1:9" x14ac:dyDescent="0.35">
      <c r="A896" t="s">
        <v>10971</v>
      </c>
      <c r="B896" t="s">
        <v>6724</v>
      </c>
      <c r="C896" t="s">
        <v>10972</v>
      </c>
      <c r="D896" t="s">
        <v>10973</v>
      </c>
      <c r="E896" t="s">
        <v>10974</v>
      </c>
      <c r="F896">
        <v>62681622</v>
      </c>
      <c r="G896">
        <v>62681922</v>
      </c>
      <c r="H896" t="s">
        <v>10975</v>
      </c>
      <c r="I896" t="s">
        <v>10972</v>
      </c>
    </row>
    <row r="897" spans="1:9" x14ac:dyDescent="0.35">
      <c r="A897" t="s">
        <v>10976</v>
      </c>
      <c r="B897" t="s">
        <v>6776</v>
      </c>
      <c r="C897" t="s">
        <v>10977</v>
      </c>
      <c r="D897" t="s">
        <v>10978</v>
      </c>
      <c r="E897" t="s">
        <v>10979</v>
      </c>
      <c r="F897">
        <v>62844226</v>
      </c>
      <c r="G897">
        <v>62844226</v>
      </c>
      <c r="H897" t="s">
        <v>10980</v>
      </c>
      <c r="I897" t="s">
        <v>10977</v>
      </c>
    </row>
    <row r="898" spans="1:9" x14ac:dyDescent="0.35">
      <c r="A898" t="s">
        <v>10981</v>
      </c>
      <c r="B898" t="s">
        <v>6636</v>
      </c>
      <c r="C898" t="s">
        <v>10982</v>
      </c>
      <c r="D898" t="s">
        <v>10983</v>
      </c>
      <c r="F898">
        <v>63120124</v>
      </c>
      <c r="G898">
        <v>63120124</v>
      </c>
      <c r="I898" t="s">
        <v>10982</v>
      </c>
    </row>
    <row r="899" spans="1:9" x14ac:dyDescent="0.35">
      <c r="A899" t="s">
        <v>10984</v>
      </c>
      <c r="B899" t="s">
        <v>6724</v>
      </c>
      <c r="C899" t="s">
        <v>10985</v>
      </c>
      <c r="D899" t="s">
        <v>10986</v>
      </c>
      <c r="E899" t="s">
        <v>10987</v>
      </c>
      <c r="H899" t="s">
        <v>10988</v>
      </c>
      <c r="I899" t="s">
        <v>10985</v>
      </c>
    </row>
    <row r="900" spans="1:9" x14ac:dyDescent="0.35">
      <c r="A900" t="s">
        <v>10989</v>
      </c>
      <c r="B900" t="s">
        <v>7397</v>
      </c>
      <c r="C900" t="s">
        <v>10990</v>
      </c>
      <c r="D900" t="s">
        <v>9960</v>
      </c>
      <c r="E900" t="s">
        <v>9961</v>
      </c>
      <c r="H900" t="s">
        <v>10991</v>
      </c>
      <c r="I900" t="s">
        <v>10990</v>
      </c>
    </row>
    <row r="901" spans="1:9" x14ac:dyDescent="0.35">
      <c r="A901" t="s">
        <v>10992</v>
      </c>
      <c r="B901" t="s">
        <v>6636</v>
      </c>
      <c r="C901" t="s">
        <v>10993</v>
      </c>
      <c r="D901" t="s">
        <v>10994</v>
      </c>
      <c r="E901" t="s">
        <v>10995</v>
      </c>
      <c r="H901" t="s">
        <v>6761</v>
      </c>
      <c r="I901" t="s">
        <v>10993</v>
      </c>
    </row>
    <row r="902" spans="1:9" x14ac:dyDescent="0.35">
      <c r="A902" t="s">
        <v>10996</v>
      </c>
      <c r="B902" t="s">
        <v>7397</v>
      </c>
      <c r="C902" t="s">
        <v>10997</v>
      </c>
      <c r="D902" t="s">
        <v>10998</v>
      </c>
      <c r="E902" t="s">
        <v>10999</v>
      </c>
      <c r="H902" t="s">
        <v>11000</v>
      </c>
      <c r="I902" t="s">
        <v>10997</v>
      </c>
    </row>
    <row r="903" spans="1:9" x14ac:dyDescent="0.35">
      <c r="A903" t="s">
        <v>11001</v>
      </c>
      <c r="B903" t="s">
        <v>7092</v>
      </c>
      <c r="C903" t="s">
        <v>11002</v>
      </c>
      <c r="D903" t="s">
        <v>11003</v>
      </c>
      <c r="E903" t="s">
        <v>11004</v>
      </c>
      <c r="H903" t="s">
        <v>11005</v>
      </c>
      <c r="I903" t="s">
        <v>11002</v>
      </c>
    </row>
    <row r="904" spans="1:9" x14ac:dyDescent="0.35">
      <c r="A904" t="s">
        <v>11006</v>
      </c>
      <c r="B904" t="s">
        <v>7397</v>
      </c>
      <c r="C904" t="s">
        <v>11007</v>
      </c>
      <c r="I904" t="s">
        <v>11007</v>
      </c>
    </row>
    <row r="905" spans="1:9" x14ac:dyDescent="0.35">
      <c r="A905" t="s">
        <v>11008</v>
      </c>
      <c r="B905" t="s">
        <v>7092</v>
      </c>
      <c r="C905" t="s">
        <v>11009</v>
      </c>
      <c r="D905" t="s">
        <v>11010</v>
      </c>
      <c r="E905" t="s">
        <v>11011</v>
      </c>
      <c r="H905" t="s">
        <v>11012</v>
      </c>
      <c r="I905" t="s">
        <v>11009</v>
      </c>
    </row>
    <row r="906" spans="1:9" x14ac:dyDescent="0.35">
      <c r="A906" t="s">
        <v>11013</v>
      </c>
      <c r="B906" t="s">
        <v>7397</v>
      </c>
      <c r="C906" t="s">
        <v>11014</v>
      </c>
      <c r="D906" t="s">
        <v>11015</v>
      </c>
      <c r="E906" t="s">
        <v>11016</v>
      </c>
      <c r="H906" t="s">
        <v>11017</v>
      </c>
      <c r="I906" t="s">
        <v>11014</v>
      </c>
    </row>
    <row r="907" spans="1:9" x14ac:dyDescent="0.35">
      <c r="A907" t="s">
        <v>11018</v>
      </c>
      <c r="B907" t="s">
        <v>7092</v>
      </c>
      <c r="C907" t="s">
        <v>11019</v>
      </c>
      <c r="D907" t="s">
        <v>11020</v>
      </c>
      <c r="E907" t="s">
        <v>11021</v>
      </c>
      <c r="H907" t="s">
        <v>11022</v>
      </c>
      <c r="I907" t="s">
        <v>11019</v>
      </c>
    </row>
    <row r="908" spans="1:9" x14ac:dyDescent="0.35">
      <c r="A908" t="s">
        <v>11023</v>
      </c>
      <c r="B908" t="s">
        <v>6703</v>
      </c>
      <c r="C908" t="s">
        <v>11024</v>
      </c>
      <c r="D908" t="s">
        <v>11025</v>
      </c>
      <c r="E908" t="s">
        <v>11026</v>
      </c>
      <c r="H908" t="s">
        <v>11027</v>
      </c>
      <c r="I908" t="s">
        <v>11024</v>
      </c>
    </row>
    <row r="909" spans="1:9" x14ac:dyDescent="0.35">
      <c r="A909" t="s">
        <v>11028</v>
      </c>
      <c r="B909" t="s">
        <v>7397</v>
      </c>
      <c r="C909" t="s">
        <v>11029</v>
      </c>
      <c r="D909" t="s">
        <v>11030</v>
      </c>
      <c r="E909" t="s">
        <v>11031</v>
      </c>
      <c r="F909" t="s">
        <v>11032</v>
      </c>
      <c r="G909" t="s">
        <v>11033</v>
      </c>
      <c r="H909" t="s">
        <v>11034</v>
      </c>
      <c r="I909" t="s">
        <v>11029</v>
      </c>
    </row>
    <row r="910" spans="1:9" x14ac:dyDescent="0.35">
      <c r="A910" t="s">
        <v>11035</v>
      </c>
      <c r="B910" t="s">
        <v>7092</v>
      </c>
      <c r="C910" t="s">
        <v>11036</v>
      </c>
      <c r="D910" t="s">
        <v>11037</v>
      </c>
      <c r="E910" t="s">
        <v>11038</v>
      </c>
      <c r="F910" t="s">
        <v>11039</v>
      </c>
      <c r="H910" t="s">
        <v>6761</v>
      </c>
      <c r="I910" t="s">
        <v>11036</v>
      </c>
    </row>
    <row r="911" spans="1:9" x14ac:dyDescent="0.35">
      <c r="A911" t="s">
        <v>11040</v>
      </c>
      <c r="B911" t="s">
        <v>7092</v>
      </c>
      <c r="C911" t="s">
        <v>11041</v>
      </c>
      <c r="D911" t="s">
        <v>7997</v>
      </c>
      <c r="E911" t="s">
        <v>11042</v>
      </c>
      <c r="H911" t="s">
        <v>11043</v>
      </c>
      <c r="I911" t="s">
        <v>11041</v>
      </c>
    </row>
    <row r="912" spans="1:9" x14ac:dyDescent="0.35">
      <c r="A912" t="s">
        <v>11044</v>
      </c>
      <c r="B912" t="s">
        <v>6724</v>
      </c>
      <c r="C912" t="s">
        <v>11045</v>
      </c>
      <c r="D912" t="s">
        <v>11046</v>
      </c>
      <c r="E912" t="s">
        <v>11047</v>
      </c>
      <c r="F912" t="s">
        <v>11048</v>
      </c>
      <c r="G912" t="s">
        <v>11049</v>
      </c>
      <c r="H912" t="s">
        <v>6761</v>
      </c>
      <c r="I912" t="s">
        <v>11045</v>
      </c>
    </row>
    <row r="913" spans="1:9" x14ac:dyDescent="0.35">
      <c r="A913" t="s">
        <v>11050</v>
      </c>
      <c r="B913" t="s">
        <v>6763</v>
      </c>
      <c r="C913" t="s">
        <v>11051</v>
      </c>
      <c r="D913" t="s">
        <v>11052</v>
      </c>
      <c r="E913" t="s">
        <v>11053</v>
      </c>
      <c r="F913">
        <v>62357889</v>
      </c>
      <c r="G913">
        <v>62357389</v>
      </c>
      <c r="H913" t="s">
        <v>11054</v>
      </c>
      <c r="I913" t="s">
        <v>11055</v>
      </c>
    </row>
    <row r="914" spans="1:9" x14ac:dyDescent="0.35">
      <c r="A914" t="s">
        <v>11056</v>
      </c>
      <c r="B914" t="s">
        <v>6724</v>
      </c>
      <c r="C914" t="s">
        <v>11057</v>
      </c>
      <c r="D914" t="s">
        <v>11058</v>
      </c>
      <c r="E914" t="s">
        <v>11059</v>
      </c>
      <c r="H914" t="s">
        <v>11060</v>
      </c>
      <c r="I914" t="s">
        <v>11057</v>
      </c>
    </row>
    <row r="915" spans="1:9" x14ac:dyDescent="0.35">
      <c r="A915" t="s">
        <v>11061</v>
      </c>
      <c r="B915" t="s">
        <v>7092</v>
      </c>
      <c r="C915" t="s">
        <v>11062</v>
      </c>
      <c r="D915" t="s">
        <v>11063</v>
      </c>
      <c r="E915" t="s">
        <v>11064</v>
      </c>
      <c r="H915" t="s">
        <v>11065</v>
      </c>
      <c r="I915" t="s">
        <v>11062</v>
      </c>
    </row>
    <row r="916" spans="1:9" x14ac:dyDescent="0.35">
      <c r="A916" t="s">
        <v>11066</v>
      </c>
      <c r="B916" t="s">
        <v>7397</v>
      </c>
      <c r="C916" t="s">
        <v>11067</v>
      </c>
      <c r="D916" t="s">
        <v>11068</v>
      </c>
      <c r="E916" t="s">
        <v>9203</v>
      </c>
      <c r="F916">
        <v>65588018</v>
      </c>
      <c r="G916">
        <v>65588068</v>
      </c>
      <c r="I916" t="s">
        <v>11067</v>
      </c>
    </row>
    <row r="917" spans="1:9" x14ac:dyDescent="0.35">
      <c r="A917" t="s">
        <v>11069</v>
      </c>
      <c r="B917" t="s">
        <v>6776</v>
      </c>
      <c r="C917" t="s">
        <v>11070</v>
      </c>
      <c r="D917" t="s">
        <v>11071</v>
      </c>
      <c r="E917" t="s">
        <v>11072</v>
      </c>
      <c r="H917" t="s">
        <v>11073</v>
      </c>
      <c r="I917" t="s">
        <v>11070</v>
      </c>
    </row>
    <row r="918" spans="1:9" x14ac:dyDescent="0.35">
      <c r="A918" t="s">
        <v>11074</v>
      </c>
      <c r="B918" t="s">
        <v>7397</v>
      </c>
      <c r="C918" t="s">
        <v>11075</v>
      </c>
      <c r="D918" t="s">
        <v>11076</v>
      </c>
      <c r="E918" t="s">
        <v>11077</v>
      </c>
      <c r="H918" t="s">
        <v>11078</v>
      </c>
      <c r="I918" t="s">
        <v>11075</v>
      </c>
    </row>
    <row r="919" spans="1:9" x14ac:dyDescent="0.35">
      <c r="A919" t="s">
        <v>11079</v>
      </c>
      <c r="B919" t="s">
        <v>6724</v>
      </c>
      <c r="C919" t="s">
        <v>11080</v>
      </c>
      <c r="D919" t="s">
        <v>11081</v>
      </c>
      <c r="E919" t="s">
        <v>11082</v>
      </c>
      <c r="H919" t="s">
        <v>11083</v>
      </c>
      <c r="I919" t="s">
        <v>11080</v>
      </c>
    </row>
    <row r="920" spans="1:9" x14ac:dyDescent="0.35">
      <c r="A920" t="s">
        <v>11084</v>
      </c>
      <c r="B920" t="s">
        <v>6703</v>
      </c>
      <c r="C920" t="s">
        <v>11085</v>
      </c>
      <c r="D920" t="s">
        <v>11086</v>
      </c>
      <c r="E920" t="s">
        <v>11087</v>
      </c>
      <c r="F920" t="s">
        <v>11088</v>
      </c>
      <c r="H920" t="s">
        <v>11089</v>
      </c>
      <c r="I920" t="s">
        <v>11085</v>
      </c>
    </row>
    <row r="921" spans="1:9" x14ac:dyDescent="0.35">
      <c r="A921" t="s">
        <v>11090</v>
      </c>
      <c r="B921" t="s">
        <v>7397</v>
      </c>
      <c r="C921" t="s">
        <v>11091</v>
      </c>
      <c r="D921" t="s">
        <v>11092</v>
      </c>
      <c r="E921" t="s">
        <v>11093</v>
      </c>
      <c r="F921">
        <v>93283453</v>
      </c>
      <c r="H921" t="s">
        <v>11094</v>
      </c>
      <c r="I921" t="s">
        <v>11091</v>
      </c>
    </row>
    <row r="922" spans="1:9" x14ac:dyDescent="0.35">
      <c r="A922" t="s">
        <v>11095</v>
      </c>
      <c r="B922" t="s">
        <v>6636</v>
      </c>
      <c r="C922" t="s">
        <v>11096</v>
      </c>
      <c r="D922" t="s">
        <v>11097</v>
      </c>
      <c r="E922" t="s">
        <v>11098</v>
      </c>
      <c r="F922" t="s">
        <v>11099</v>
      </c>
      <c r="G922" t="s">
        <v>11100</v>
      </c>
      <c r="H922" t="s">
        <v>11101</v>
      </c>
      <c r="I922" t="s">
        <v>11096</v>
      </c>
    </row>
    <row r="923" spans="1:9" x14ac:dyDescent="0.35">
      <c r="A923" t="s">
        <v>11102</v>
      </c>
      <c r="B923" t="s">
        <v>6636</v>
      </c>
      <c r="C923" t="s">
        <v>11103</v>
      </c>
      <c r="D923" t="s">
        <v>11104</v>
      </c>
      <c r="E923" t="s">
        <v>11105</v>
      </c>
      <c r="F923" t="s">
        <v>11106</v>
      </c>
      <c r="H923" t="s">
        <v>11107</v>
      </c>
      <c r="I923" t="s">
        <v>11103</v>
      </c>
    </row>
    <row r="924" spans="1:9" x14ac:dyDescent="0.35">
      <c r="A924" t="s">
        <v>11108</v>
      </c>
      <c r="B924" t="s">
        <v>7397</v>
      </c>
      <c r="C924" t="s">
        <v>11109</v>
      </c>
      <c r="D924" t="s">
        <v>11110</v>
      </c>
      <c r="E924" t="s">
        <v>11111</v>
      </c>
      <c r="H924" t="s">
        <v>11112</v>
      </c>
      <c r="I924" t="s">
        <v>11109</v>
      </c>
    </row>
    <row r="925" spans="1:9" x14ac:dyDescent="0.35">
      <c r="A925" t="s">
        <v>11113</v>
      </c>
      <c r="B925" t="s">
        <v>6724</v>
      </c>
      <c r="C925" t="s">
        <v>11114</v>
      </c>
      <c r="D925" t="s">
        <v>11115</v>
      </c>
      <c r="E925" t="s">
        <v>11116</v>
      </c>
      <c r="H925" t="s">
        <v>11117</v>
      </c>
      <c r="I925" t="s">
        <v>11114</v>
      </c>
    </row>
    <row r="926" spans="1:9" x14ac:dyDescent="0.35">
      <c r="A926" t="s">
        <v>11118</v>
      </c>
      <c r="B926" t="s">
        <v>7092</v>
      </c>
      <c r="C926" t="s">
        <v>11119</v>
      </c>
      <c r="D926" t="s">
        <v>11120</v>
      </c>
      <c r="E926" t="s">
        <v>11121</v>
      </c>
      <c r="H926" t="s">
        <v>11122</v>
      </c>
      <c r="I926" t="s">
        <v>11119</v>
      </c>
    </row>
    <row r="927" spans="1:9" x14ac:dyDescent="0.35">
      <c r="A927" t="s">
        <v>11123</v>
      </c>
      <c r="B927" t="s">
        <v>6636</v>
      </c>
      <c r="C927" t="s">
        <v>11124</v>
      </c>
      <c r="D927" t="s">
        <v>11125</v>
      </c>
      <c r="E927" t="s">
        <v>11126</v>
      </c>
      <c r="F927" t="s">
        <v>11127</v>
      </c>
      <c r="G927" t="s">
        <v>11128</v>
      </c>
      <c r="H927" t="s">
        <v>11129</v>
      </c>
      <c r="I927" t="s">
        <v>11124</v>
      </c>
    </row>
    <row r="928" spans="1:9" x14ac:dyDescent="0.35">
      <c r="A928" t="s">
        <v>11130</v>
      </c>
      <c r="B928" t="s">
        <v>6636</v>
      </c>
      <c r="C928" t="s">
        <v>11131</v>
      </c>
      <c r="D928" t="s">
        <v>11132</v>
      </c>
      <c r="E928" t="s">
        <v>11133</v>
      </c>
      <c r="F928" t="s">
        <v>11134</v>
      </c>
      <c r="H928" t="s">
        <v>11135</v>
      </c>
      <c r="I928" t="s">
        <v>11131</v>
      </c>
    </row>
    <row r="929" spans="1:9" x14ac:dyDescent="0.35">
      <c r="A929" t="s">
        <v>11136</v>
      </c>
      <c r="B929" t="s">
        <v>6776</v>
      </c>
      <c r="C929" t="s">
        <v>11137</v>
      </c>
      <c r="D929" t="s">
        <v>11138</v>
      </c>
      <c r="E929" t="s">
        <v>11139</v>
      </c>
      <c r="F929" t="s">
        <v>11140</v>
      </c>
      <c r="G929" t="s">
        <v>11141</v>
      </c>
      <c r="H929" t="s">
        <v>11142</v>
      </c>
      <c r="I929" t="s">
        <v>11137</v>
      </c>
    </row>
    <row r="930" spans="1:9" x14ac:dyDescent="0.35">
      <c r="A930" t="s">
        <v>11143</v>
      </c>
      <c r="B930" t="s">
        <v>6763</v>
      </c>
      <c r="C930" t="s">
        <v>11144</v>
      </c>
      <c r="D930" t="s">
        <v>11145</v>
      </c>
      <c r="E930" t="s">
        <v>11146</v>
      </c>
      <c r="F930">
        <v>62561595</v>
      </c>
      <c r="H930" t="s">
        <v>11147</v>
      </c>
      <c r="I930" t="s">
        <v>11144</v>
      </c>
    </row>
    <row r="931" spans="1:9" x14ac:dyDescent="0.35">
      <c r="A931" t="s">
        <v>11148</v>
      </c>
      <c r="B931" t="s">
        <v>6724</v>
      </c>
      <c r="C931" t="s">
        <v>11149</v>
      </c>
      <c r="D931" t="s">
        <v>11150</v>
      </c>
      <c r="E931" t="s">
        <v>11151</v>
      </c>
      <c r="F931" t="s">
        <v>11152</v>
      </c>
      <c r="I931" t="s">
        <v>11149</v>
      </c>
    </row>
    <row r="932" spans="1:9" x14ac:dyDescent="0.35">
      <c r="A932" t="s">
        <v>11153</v>
      </c>
      <c r="B932" t="s">
        <v>7397</v>
      </c>
      <c r="C932" t="s">
        <v>11154</v>
      </c>
      <c r="D932" t="s">
        <v>11155</v>
      </c>
      <c r="E932" t="s">
        <v>11156</v>
      </c>
      <c r="F932">
        <v>66351939</v>
      </c>
      <c r="G932">
        <v>66351943</v>
      </c>
      <c r="H932" t="s">
        <v>11157</v>
      </c>
      <c r="I932" t="s">
        <v>11154</v>
      </c>
    </row>
    <row r="933" spans="1:9" x14ac:dyDescent="0.35">
      <c r="A933" t="s">
        <v>11158</v>
      </c>
      <c r="B933" t="s">
        <v>6633</v>
      </c>
      <c r="C933" t="s">
        <v>11159</v>
      </c>
      <c r="D933" t="s">
        <v>11160</v>
      </c>
      <c r="E933" t="s">
        <v>11161</v>
      </c>
      <c r="H933" t="s">
        <v>11162</v>
      </c>
      <c r="I933" t="s">
        <v>11159</v>
      </c>
    </row>
    <row r="934" spans="1:9" x14ac:dyDescent="0.35">
      <c r="A934" t="s">
        <v>11163</v>
      </c>
      <c r="B934" t="s">
        <v>6633</v>
      </c>
      <c r="C934" t="s">
        <v>11164</v>
      </c>
      <c r="D934" t="s">
        <v>11165</v>
      </c>
      <c r="E934" t="s">
        <v>11166</v>
      </c>
      <c r="F934">
        <v>69331800</v>
      </c>
      <c r="G934">
        <v>66845142</v>
      </c>
      <c r="H934" t="s">
        <v>11167</v>
      </c>
      <c r="I934" t="s">
        <v>11164</v>
      </c>
    </row>
    <row r="935" spans="1:9" x14ac:dyDescent="0.35">
      <c r="A935" t="s">
        <v>11168</v>
      </c>
      <c r="B935" t="s">
        <v>6703</v>
      </c>
      <c r="C935" t="s">
        <v>11169</v>
      </c>
      <c r="D935" t="s">
        <v>11170</v>
      </c>
      <c r="E935" t="s">
        <v>11171</v>
      </c>
      <c r="H935" t="s">
        <v>11172</v>
      </c>
      <c r="I935" t="s">
        <v>11169</v>
      </c>
    </row>
    <row r="936" spans="1:9" x14ac:dyDescent="0.35">
      <c r="A936" t="s">
        <v>11173</v>
      </c>
      <c r="B936" t="s">
        <v>7762</v>
      </c>
      <c r="C936" t="s">
        <v>11174</v>
      </c>
      <c r="D936" t="s">
        <v>11175</v>
      </c>
      <c r="E936" t="s">
        <v>11176</v>
      </c>
      <c r="F936" t="s">
        <v>11177</v>
      </c>
      <c r="I936" t="s">
        <v>11174</v>
      </c>
    </row>
    <row r="937" spans="1:9" x14ac:dyDescent="0.35">
      <c r="A937" t="s">
        <v>11178</v>
      </c>
      <c r="B937" t="s">
        <v>6703</v>
      </c>
      <c r="C937" t="s">
        <v>11179</v>
      </c>
      <c r="D937" t="s">
        <v>11180</v>
      </c>
      <c r="E937" t="s">
        <v>11181</v>
      </c>
      <c r="I937" t="s">
        <v>11179</v>
      </c>
    </row>
    <row r="938" spans="1:9" x14ac:dyDescent="0.35">
      <c r="A938" t="s">
        <v>11182</v>
      </c>
      <c r="B938" t="s">
        <v>7397</v>
      </c>
      <c r="C938" t="s">
        <v>11183</v>
      </c>
      <c r="D938" t="s">
        <v>11184</v>
      </c>
      <c r="E938" t="s">
        <v>11185</v>
      </c>
      <c r="F938" t="s">
        <v>11186</v>
      </c>
      <c r="G938">
        <v>62230615</v>
      </c>
      <c r="I938" t="s">
        <v>11183</v>
      </c>
    </row>
    <row r="939" spans="1:9" x14ac:dyDescent="0.35">
      <c r="A939" t="s">
        <v>11187</v>
      </c>
      <c r="B939" t="s">
        <v>6636</v>
      </c>
      <c r="C939" t="s">
        <v>11188</v>
      </c>
      <c r="D939" t="s">
        <v>11189</v>
      </c>
      <c r="E939" t="s">
        <v>11190</v>
      </c>
      <c r="F939" t="s">
        <v>11191</v>
      </c>
      <c r="G939" t="s">
        <v>11192</v>
      </c>
      <c r="I939" t="s">
        <v>11188</v>
      </c>
    </row>
    <row r="940" spans="1:9" x14ac:dyDescent="0.35">
      <c r="A940" t="s">
        <v>11193</v>
      </c>
      <c r="B940" t="s">
        <v>7397</v>
      </c>
      <c r="C940" t="s">
        <v>11194</v>
      </c>
      <c r="D940" t="s">
        <v>11195</v>
      </c>
      <c r="E940" t="s">
        <v>11196</v>
      </c>
      <c r="F940">
        <v>67498831</v>
      </c>
      <c r="G940">
        <v>64732130</v>
      </c>
      <c r="I940" t="s">
        <v>11194</v>
      </c>
    </row>
    <row r="941" spans="1:9" x14ac:dyDescent="0.35">
      <c r="A941" t="s">
        <v>11197</v>
      </c>
      <c r="B941" t="s">
        <v>6776</v>
      </c>
      <c r="C941" t="s">
        <v>11198</v>
      </c>
      <c r="D941" t="s">
        <v>11199</v>
      </c>
      <c r="E941" t="s">
        <v>11200</v>
      </c>
      <c r="F941">
        <v>63447588</v>
      </c>
      <c r="G941">
        <v>63454966</v>
      </c>
      <c r="H941" t="s">
        <v>6761</v>
      </c>
      <c r="I941" t="s">
        <v>11198</v>
      </c>
    </row>
    <row r="942" spans="1:9" x14ac:dyDescent="0.35">
      <c r="A942" t="s">
        <v>11201</v>
      </c>
      <c r="B942" t="s">
        <v>6636</v>
      </c>
      <c r="C942" t="s">
        <v>11202</v>
      </c>
      <c r="D942" t="s">
        <v>11203</v>
      </c>
      <c r="E942" t="s">
        <v>11204</v>
      </c>
      <c r="F942" t="s">
        <v>11205</v>
      </c>
      <c r="G942" t="s">
        <v>11206</v>
      </c>
      <c r="I942" t="s">
        <v>11202</v>
      </c>
    </row>
    <row r="943" spans="1:9" x14ac:dyDescent="0.35">
      <c r="A943" t="s">
        <v>11207</v>
      </c>
      <c r="B943" t="s">
        <v>6636</v>
      </c>
      <c r="C943" t="s">
        <v>11208</v>
      </c>
      <c r="D943" t="s">
        <v>11209</v>
      </c>
      <c r="E943" t="s">
        <v>7743</v>
      </c>
      <c r="F943" t="s">
        <v>11210</v>
      </c>
      <c r="G943" t="s">
        <v>11211</v>
      </c>
      <c r="I943" t="s">
        <v>11208</v>
      </c>
    </row>
    <row r="944" spans="1:9" x14ac:dyDescent="0.35">
      <c r="A944" t="s">
        <v>11212</v>
      </c>
      <c r="B944" t="s">
        <v>6636</v>
      </c>
      <c r="C944" t="s">
        <v>11213</v>
      </c>
      <c r="D944" t="s">
        <v>11214</v>
      </c>
      <c r="E944" t="s">
        <v>11215</v>
      </c>
      <c r="H944" t="s">
        <v>11216</v>
      </c>
      <c r="I944" t="s">
        <v>11213</v>
      </c>
    </row>
    <row r="945" spans="1:9" x14ac:dyDescent="0.35">
      <c r="A945" t="s">
        <v>11217</v>
      </c>
      <c r="B945" t="s">
        <v>6776</v>
      </c>
      <c r="C945" t="s">
        <v>11218</v>
      </c>
      <c r="D945" t="s">
        <v>11219</v>
      </c>
      <c r="E945" t="s">
        <v>11215</v>
      </c>
      <c r="H945" t="s">
        <v>11220</v>
      </c>
      <c r="I945" t="s">
        <v>11218</v>
      </c>
    </row>
    <row r="946" spans="1:9" x14ac:dyDescent="0.35">
      <c r="A946" t="s">
        <v>11221</v>
      </c>
      <c r="B946" t="s">
        <v>6636</v>
      </c>
      <c r="C946" t="s">
        <v>11222</v>
      </c>
      <c r="D946" t="s">
        <v>11223</v>
      </c>
      <c r="E946" t="s">
        <v>11224</v>
      </c>
      <c r="F946">
        <v>62963238</v>
      </c>
      <c r="I946" t="s">
        <v>11222</v>
      </c>
    </row>
    <row r="947" spans="1:9" x14ac:dyDescent="0.35">
      <c r="A947" t="s">
        <v>11225</v>
      </c>
      <c r="B947" t="s">
        <v>6636</v>
      </c>
      <c r="C947" t="s">
        <v>11226</v>
      </c>
      <c r="D947" t="s">
        <v>11227</v>
      </c>
      <c r="E947" t="s">
        <v>11228</v>
      </c>
      <c r="F947">
        <v>68426911</v>
      </c>
      <c r="G947">
        <v>68426922</v>
      </c>
      <c r="I947" t="s">
        <v>11226</v>
      </c>
    </row>
    <row r="948" spans="1:9" x14ac:dyDescent="0.35">
      <c r="A948" t="s">
        <v>11229</v>
      </c>
      <c r="B948" t="s">
        <v>6703</v>
      </c>
      <c r="C948" t="s">
        <v>11230</v>
      </c>
      <c r="D948" t="s">
        <v>11231</v>
      </c>
      <c r="E948" t="s">
        <v>11232</v>
      </c>
      <c r="F948">
        <v>62556588</v>
      </c>
      <c r="G948">
        <v>62556455</v>
      </c>
      <c r="H948" t="s">
        <v>11233</v>
      </c>
      <c r="I948" t="s">
        <v>11230</v>
      </c>
    </row>
    <row r="949" spans="1:9" x14ac:dyDescent="0.35">
      <c r="A949" t="s">
        <v>11234</v>
      </c>
      <c r="B949" t="s">
        <v>7397</v>
      </c>
      <c r="C949" t="s">
        <v>11235</v>
      </c>
      <c r="D949" t="s">
        <v>11236</v>
      </c>
      <c r="E949" t="s">
        <v>11237</v>
      </c>
      <c r="F949">
        <v>62845922</v>
      </c>
      <c r="G949">
        <v>62849277</v>
      </c>
      <c r="I949" t="s">
        <v>11235</v>
      </c>
    </row>
    <row r="950" spans="1:9" x14ac:dyDescent="0.35">
      <c r="A950" t="s">
        <v>11238</v>
      </c>
      <c r="B950" t="s">
        <v>6703</v>
      </c>
      <c r="C950" t="s">
        <v>11239</v>
      </c>
      <c r="D950" t="s">
        <v>11240</v>
      </c>
      <c r="E950" t="s">
        <v>11241</v>
      </c>
      <c r="F950">
        <v>66348010</v>
      </c>
      <c r="G950">
        <v>66348011</v>
      </c>
      <c r="H950" t="s">
        <v>11242</v>
      </c>
      <c r="I950" t="s">
        <v>11239</v>
      </c>
    </row>
    <row r="951" spans="1:9" x14ac:dyDescent="0.35">
      <c r="A951" t="s">
        <v>11243</v>
      </c>
      <c r="B951" t="s">
        <v>6636</v>
      </c>
      <c r="C951" t="s">
        <v>11244</v>
      </c>
      <c r="D951" t="s">
        <v>11245</v>
      </c>
      <c r="E951" t="s">
        <v>11246</v>
      </c>
      <c r="F951" t="s">
        <v>11247</v>
      </c>
      <c r="I951" t="s">
        <v>11244</v>
      </c>
    </row>
    <row r="952" spans="1:9" x14ac:dyDescent="0.35">
      <c r="A952" t="s">
        <v>11248</v>
      </c>
      <c r="B952" t="s">
        <v>6636</v>
      </c>
      <c r="C952" t="s">
        <v>11249</v>
      </c>
      <c r="D952" t="s">
        <v>11250</v>
      </c>
      <c r="E952" t="s">
        <v>11251</v>
      </c>
      <c r="F952" t="s">
        <v>11252</v>
      </c>
      <c r="G952" t="s">
        <v>11253</v>
      </c>
      <c r="I952" t="s">
        <v>11249</v>
      </c>
    </row>
    <row r="953" spans="1:9" x14ac:dyDescent="0.35">
      <c r="A953" t="s">
        <v>11254</v>
      </c>
      <c r="B953" t="s">
        <v>6636</v>
      </c>
      <c r="C953" t="s">
        <v>11255</v>
      </c>
      <c r="D953" t="s">
        <v>11256</v>
      </c>
      <c r="E953" t="s">
        <v>11257</v>
      </c>
      <c r="F953">
        <v>62413998</v>
      </c>
      <c r="G953">
        <v>62416563</v>
      </c>
      <c r="I953" t="s">
        <v>11255</v>
      </c>
    </row>
    <row r="954" spans="1:9" x14ac:dyDescent="0.35">
      <c r="A954" t="s">
        <v>11258</v>
      </c>
      <c r="B954" t="s">
        <v>6636</v>
      </c>
      <c r="C954" t="s">
        <v>11259</v>
      </c>
      <c r="D954" t="s">
        <v>11260</v>
      </c>
      <c r="E954" t="s">
        <v>11261</v>
      </c>
      <c r="F954">
        <v>67488698</v>
      </c>
      <c r="G954">
        <v>67488661</v>
      </c>
      <c r="I954" t="s">
        <v>11259</v>
      </c>
    </row>
    <row r="955" spans="1:9" x14ac:dyDescent="0.35">
      <c r="A955" t="s">
        <v>11262</v>
      </c>
      <c r="B955" t="s">
        <v>7092</v>
      </c>
      <c r="C955" t="s">
        <v>11263</v>
      </c>
      <c r="D955" t="s">
        <v>11264</v>
      </c>
      <c r="E955" t="s">
        <v>11265</v>
      </c>
      <c r="F955">
        <v>67430033</v>
      </c>
      <c r="G955" t="s">
        <v>11266</v>
      </c>
      <c r="I955" t="s">
        <v>11263</v>
      </c>
    </row>
    <row r="956" spans="1:9" x14ac:dyDescent="0.35">
      <c r="A956" t="s">
        <v>11267</v>
      </c>
      <c r="B956" t="s">
        <v>6636</v>
      </c>
      <c r="C956" t="s">
        <v>11268</v>
      </c>
      <c r="D956" t="s">
        <v>11269</v>
      </c>
      <c r="E956" t="s">
        <v>11270</v>
      </c>
      <c r="F956">
        <v>65699100</v>
      </c>
      <c r="I956" t="s">
        <v>11268</v>
      </c>
    </row>
    <row r="957" spans="1:9" x14ac:dyDescent="0.35">
      <c r="A957" t="s">
        <v>11271</v>
      </c>
      <c r="B957" t="s">
        <v>6636</v>
      </c>
      <c r="C957" t="s">
        <v>11272</v>
      </c>
      <c r="D957" t="s">
        <v>11273</v>
      </c>
      <c r="E957" t="s">
        <v>11274</v>
      </c>
      <c r="F957" t="s">
        <v>11275</v>
      </c>
      <c r="G957" t="s">
        <v>11276</v>
      </c>
      <c r="I957" t="s">
        <v>11272</v>
      </c>
    </row>
    <row r="958" spans="1:9" x14ac:dyDescent="0.35">
      <c r="A958" t="s">
        <v>11277</v>
      </c>
      <c r="B958" t="s">
        <v>6636</v>
      </c>
      <c r="C958" t="s">
        <v>11278</v>
      </c>
      <c r="D958" t="s">
        <v>11279</v>
      </c>
      <c r="E958" t="s">
        <v>11280</v>
      </c>
      <c r="F958">
        <v>68610377</v>
      </c>
      <c r="I958" t="s">
        <v>11278</v>
      </c>
    </row>
    <row r="959" spans="1:9" x14ac:dyDescent="0.35">
      <c r="A959" t="s">
        <v>11281</v>
      </c>
      <c r="B959" t="s">
        <v>7092</v>
      </c>
      <c r="C959" t="s">
        <v>11282</v>
      </c>
      <c r="D959" t="s">
        <v>11283</v>
      </c>
      <c r="E959" t="s">
        <v>11284</v>
      </c>
      <c r="F959" t="s">
        <v>11285</v>
      </c>
      <c r="G959">
        <v>64861484</v>
      </c>
      <c r="I959" t="s">
        <v>11282</v>
      </c>
    </row>
    <row r="960" spans="1:9" x14ac:dyDescent="0.35">
      <c r="A960" t="s">
        <v>11286</v>
      </c>
      <c r="B960" t="s">
        <v>6636</v>
      </c>
      <c r="C960" t="s">
        <v>11287</v>
      </c>
      <c r="D960" t="s">
        <v>11288</v>
      </c>
      <c r="E960" t="s">
        <v>11228</v>
      </c>
      <c r="F960">
        <v>67440690</v>
      </c>
      <c r="G960">
        <v>67450762</v>
      </c>
      <c r="I960" t="s">
        <v>11287</v>
      </c>
    </row>
    <row r="961" spans="1:9" x14ac:dyDescent="0.35">
      <c r="A961" t="s">
        <v>11289</v>
      </c>
      <c r="B961" t="s">
        <v>6724</v>
      </c>
      <c r="C961" t="s">
        <v>11290</v>
      </c>
      <c r="D961" t="s">
        <v>11291</v>
      </c>
      <c r="E961" t="s">
        <v>11292</v>
      </c>
      <c r="F961" t="s">
        <v>11293</v>
      </c>
      <c r="G961" t="s">
        <v>11294</v>
      </c>
      <c r="H961" t="s">
        <v>11295</v>
      </c>
      <c r="I961" t="s">
        <v>11290</v>
      </c>
    </row>
    <row r="962" spans="1:9" x14ac:dyDescent="0.35">
      <c r="A962" t="s">
        <v>11296</v>
      </c>
      <c r="B962" t="s">
        <v>6636</v>
      </c>
      <c r="C962" t="s">
        <v>11297</v>
      </c>
      <c r="D962" t="s">
        <v>10898</v>
      </c>
      <c r="E962" t="s">
        <v>11298</v>
      </c>
      <c r="F962" t="s">
        <v>11299</v>
      </c>
      <c r="G962" t="s">
        <v>11300</v>
      </c>
      <c r="I962" t="s">
        <v>11297</v>
      </c>
    </row>
    <row r="963" spans="1:9" x14ac:dyDescent="0.35">
      <c r="A963" t="s">
        <v>11301</v>
      </c>
      <c r="B963" t="s">
        <v>6636</v>
      </c>
      <c r="C963" t="s">
        <v>11302</v>
      </c>
      <c r="D963" t="s">
        <v>11303</v>
      </c>
      <c r="E963" t="s">
        <v>11304</v>
      </c>
      <c r="F963">
        <v>62650066</v>
      </c>
      <c r="I963" t="s">
        <v>11302</v>
      </c>
    </row>
    <row r="964" spans="1:9" x14ac:dyDescent="0.35">
      <c r="A964" t="s">
        <v>11305</v>
      </c>
      <c r="B964" t="s">
        <v>6776</v>
      </c>
      <c r="C964" t="s">
        <v>11306</v>
      </c>
      <c r="D964" t="s">
        <v>11307</v>
      </c>
      <c r="E964" t="s">
        <v>11308</v>
      </c>
      <c r="F964">
        <v>65698977</v>
      </c>
      <c r="I964" t="s">
        <v>11306</v>
      </c>
    </row>
    <row r="965" spans="1:9" x14ac:dyDescent="0.35">
      <c r="A965" t="s">
        <v>11309</v>
      </c>
      <c r="B965" t="s">
        <v>6636</v>
      </c>
      <c r="C965" t="s">
        <v>11310</v>
      </c>
      <c r="D965" t="s">
        <v>6772</v>
      </c>
      <c r="E965" t="s">
        <v>6773</v>
      </c>
      <c r="F965">
        <v>63649170</v>
      </c>
      <c r="G965">
        <v>63649172</v>
      </c>
      <c r="I965" t="s">
        <v>11310</v>
      </c>
    </row>
    <row r="966" spans="1:9" x14ac:dyDescent="0.35">
      <c r="A966" t="s">
        <v>11311</v>
      </c>
      <c r="B966" t="s">
        <v>6636</v>
      </c>
      <c r="C966" t="s">
        <v>11312</v>
      </c>
      <c r="D966" t="s">
        <v>11313</v>
      </c>
      <c r="E966" t="s">
        <v>11314</v>
      </c>
      <c r="F966">
        <v>63470356</v>
      </c>
      <c r="G966">
        <v>67497912</v>
      </c>
      <c r="I966" t="s">
        <v>11312</v>
      </c>
    </row>
    <row r="967" spans="1:9" x14ac:dyDescent="0.35">
      <c r="A967" t="s">
        <v>11315</v>
      </c>
      <c r="B967" t="s">
        <v>6636</v>
      </c>
      <c r="C967" t="s">
        <v>11316</v>
      </c>
      <c r="D967" t="s">
        <v>11317</v>
      </c>
      <c r="E967" t="s">
        <v>11318</v>
      </c>
      <c r="F967">
        <v>64843211</v>
      </c>
      <c r="G967">
        <v>64849226</v>
      </c>
      <c r="I967" t="s">
        <v>11316</v>
      </c>
    </row>
    <row r="968" spans="1:9" x14ac:dyDescent="0.35">
      <c r="A968" t="s">
        <v>11319</v>
      </c>
      <c r="B968" t="s">
        <v>6636</v>
      </c>
      <c r="C968" t="s">
        <v>11320</v>
      </c>
      <c r="D968" t="s">
        <v>11321</v>
      </c>
      <c r="E968" t="s">
        <v>11322</v>
      </c>
      <c r="F968" t="s">
        <v>11323</v>
      </c>
      <c r="G968" t="s">
        <v>11324</v>
      </c>
      <c r="I968" t="s">
        <v>11320</v>
      </c>
    </row>
    <row r="969" spans="1:9" x14ac:dyDescent="0.35">
      <c r="A969" t="s">
        <v>11325</v>
      </c>
      <c r="B969" t="s">
        <v>6636</v>
      </c>
      <c r="C969" t="s">
        <v>11326</v>
      </c>
      <c r="D969" t="s">
        <v>11327</v>
      </c>
      <c r="E969" t="s">
        <v>11328</v>
      </c>
      <c r="F969">
        <v>68633323</v>
      </c>
      <c r="G969">
        <v>686220133</v>
      </c>
      <c r="I969" t="s">
        <v>11326</v>
      </c>
    </row>
    <row r="970" spans="1:9" x14ac:dyDescent="0.35">
      <c r="A970" t="s">
        <v>11329</v>
      </c>
      <c r="B970" t="s">
        <v>6636</v>
      </c>
      <c r="C970" t="s">
        <v>11330</v>
      </c>
      <c r="D970" t="s">
        <v>11331</v>
      </c>
      <c r="E970" t="s">
        <v>11332</v>
      </c>
      <c r="F970" t="s">
        <v>11333</v>
      </c>
      <c r="G970">
        <v>62768261</v>
      </c>
      <c r="I970" t="s">
        <v>11330</v>
      </c>
    </row>
    <row r="971" spans="1:9" x14ac:dyDescent="0.35">
      <c r="A971" t="s">
        <v>11334</v>
      </c>
      <c r="B971" t="s">
        <v>6636</v>
      </c>
      <c r="C971" t="s">
        <v>11335</v>
      </c>
      <c r="D971" t="s">
        <v>11336</v>
      </c>
      <c r="E971" t="s">
        <v>11337</v>
      </c>
      <c r="F971">
        <v>65484337</v>
      </c>
      <c r="G971">
        <v>65461783</v>
      </c>
      <c r="I971" t="s">
        <v>11335</v>
      </c>
    </row>
    <row r="972" spans="1:9" x14ac:dyDescent="0.35">
      <c r="A972" t="s">
        <v>11338</v>
      </c>
      <c r="B972" t="s">
        <v>7397</v>
      </c>
      <c r="C972" t="s">
        <v>11339</v>
      </c>
      <c r="D972" t="s">
        <v>11340</v>
      </c>
      <c r="E972" t="s">
        <v>11341</v>
      </c>
      <c r="F972" t="s">
        <v>11342</v>
      </c>
      <c r="G972" t="s">
        <v>11343</v>
      </c>
      <c r="I972" t="s">
        <v>11339</v>
      </c>
    </row>
    <row r="973" spans="1:9" x14ac:dyDescent="0.35">
      <c r="A973" t="s">
        <v>11344</v>
      </c>
      <c r="B973" t="s">
        <v>7397</v>
      </c>
      <c r="C973" t="s">
        <v>11345</v>
      </c>
      <c r="D973" t="s">
        <v>9074</v>
      </c>
      <c r="E973" t="s">
        <v>11346</v>
      </c>
      <c r="F973">
        <v>62868600</v>
      </c>
      <c r="G973">
        <v>62862666</v>
      </c>
      <c r="I973" t="s">
        <v>11345</v>
      </c>
    </row>
    <row r="974" spans="1:9" x14ac:dyDescent="0.35">
      <c r="A974" t="s">
        <v>11347</v>
      </c>
      <c r="B974" t="s">
        <v>7397</v>
      </c>
      <c r="C974" t="s">
        <v>11348</v>
      </c>
      <c r="D974" t="s">
        <v>11317</v>
      </c>
      <c r="E974" t="s">
        <v>11349</v>
      </c>
      <c r="F974">
        <v>64831811</v>
      </c>
      <c r="I974" t="s">
        <v>11348</v>
      </c>
    </row>
    <row r="975" spans="1:9" x14ac:dyDescent="0.35">
      <c r="A975" t="s">
        <v>11350</v>
      </c>
      <c r="B975" t="s">
        <v>7397</v>
      </c>
      <c r="C975" t="s">
        <v>11351</v>
      </c>
      <c r="D975" t="s">
        <v>11352</v>
      </c>
      <c r="E975" t="s">
        <v>11353</v>
      </c>
      <c r="F975">
        <v>63336955</v>
      </c>
      <c r="G975">
        <v>63336255</v>
      </c>
      <c r="I975" t="s">
        <v>11351</v>
      </c>
    </row>
    <row r="976" spans="1:9" x14ac:dyDescent="0.35">
      <c r="A976" t="s">
        <v>11354</v>
      </c>
      <c r="B976" t="s">
        <v>7397</v>
      </c>
      <c r="C976" t="s">
        <v>11355</v>
      </c>
      <c r="D976" t="s">
        <v>11356</v>
      </c>
      <c r="E976" t="s">
        <v>11357</v>
      </c>
      <c r="F976">
        <v>63754890</v>
      </c>
      <c r="G976">
        <v>62762448</v>
      </c>
      <c r="H976" t="s">
        <v>11358</v>
      </c>
      <c r="I976" t="s">
        <v>11355</v>
      </c>
    </row>
    <row r="977" spans="1:9" x14ac:dyDescent="0.35">
      <c r="A977" t="s">
        <v>11359</v>
      </c>
      <c r="B977" t="s">
        <v>7397</v>
      </c>
      <c r="C977" t="s">
        <v>11360</v>
      </c>
      <c r="D977" t="s">
        <v>10372</v>
      </c>
      <c r="E977" t="s">
        <v>10793</v>
      </c>
      <c r="F977" t="s">
        <v>10374</v>
      </c>
      <c r="G977" t="s">
        <v>11361</v>
      </c>
      <c r="H977" t="s">
        <v>11362</v>
      </c>
      <c r="I977" t="s">
        <v>11360</v>
      </c>
    </row>
    <row r="978" spans="1:9" x14ac:dyDescent="0.35">
      <c r="A978" t="s">
        <v>11363</v>
      </c>
      <c r="B978" t="s">
        <v>6636</v>
      </c>
      <c r="C978" t="s">
        <v>11364</v>
      </c>
      <c r="D978" t="s">
        <v>11365</v>
      </c>
      <c r="E978" t="s">
        <v>11366</v>
      </c>
      <c r="F978" t="s">
        <v>11367</v>
      </c>
      <c r="G978" t="s">
        <v>11368</v>
      </c>
      <c r="I978" t="s">
        <v>11364</v>
      </c>
    </row>
    <row r="979" spans="1:9" x14ac:dyDescent="0.35">
      <c r="A979" t="s">
        <v>11369</v>
      </c>
      <c r="B979" t="s">
        <v>7397</v>
      </c>
      <c r="C979" t="s">
        <v>11370</v>
      </c>
      <c r="D979" t="s">
        <v>11371</v>
      </c>
      <c r="E979" t="s">
        <v>11372</v>
      </c>
      <c r="F979" t="s">
        <v>11373</v>
      </c>
      <c r="G979" t="s">
        <v>11374</v>
      </c>
      <c r="I979" t="s">
        <v>11370</v>
      </c>
    </row>
    <row r="980" spans="1:9" x14ac:dyDescent="0.35">
      <c r="A980" t="s">
        <v>11375</v>
      </c>
      <c r="B980" t="s">
        <v>7397</v>
      </c>
      <c r="C980" t="s">
        <v>11376</v>
      </c>
      <c r="D980" t="s">
        <v>11377</v>
      </c>
      <c r="E980" t="s">
        <v>11378</v>
      </c>
      <c r="F980">
        <v>62930181</v>
      </c>
      <c r="G980">
        <v>62966716</v>
      </c>
      <c r="I980" t="s">
        <v>11376</v>
      </c>
    </row>
    <row r="981" spans="1:9" x14ac:dyDescent="0.35">
      <c r="A981" t="s">
        <v>11379</v>
      </c>
      <c r="B981" t="s">
        <v>7397</v>
      </c>
      <c r="C981" t="s">
        <v>11380</v>
      </c>
      <c r="D981" t="s">
        <v>11381</v>
      </c>
      <c r="E981" t="s">
        <v>11382</v>
      </c>
      <c r="F981">
        <v>64240281</v>
      </c>
      <c r="I981" t="s">
        <v>11380</v>
      </c>
    </row>
    <row r="982" spans="1:9" x14ac:dyDescent="0.35">
      <c r="A982" t="s">
        <v>11383</v>
      </c>
      <c r="B982" t="s">
        <v>7397</v>
      </c>
      <c r="C982" t="s">
        <v>11335</v>
      </c>
      <c r="D982" t="s">
        <v>11384</v>
      </c>
      <c r="E982" t="s">
        <v>11337</v>
      </c>
      <c r="F982">
        <v>65459992</v>
      </c>
      <c r="I982" t="s">
        <v>11335</v>
      </c>
    </row>
    <row r="983" spans="1:9" x14ac:dyDescent="0.35">
      <c r="A983" t="s">
        <v>1859</v>
      </c>
      <c r="B983" t="s">
        <v>7092</v>
      </c>
      <c r="C983" t="s">
        <v>11385</v>
      </c>
      <c r="D983" t="s">
        <v>11386</v>
      </c>
      <c r="E983" t="s">
        <v>11387</v>
      </c>
      <c r="F983">
        <v>68457817</v>
      </c>
      <c r="G983">
        <v>68457797</v>
      </c>
      <c r="I983" t="s">
        <v>11385</v>
      </c>
    </row>
    <row r="984" spans="1:9" x14ac:dyDescent="0.35">
      <c r="A984" t="s">
        <v>11388</v>
      </c>
    </row>
    <row r="985" spans="1:9" x14ac:dyDescent="0.35">
      <c r="A985" t="s">
        <v>11389</v>
      </c>
      <c r="B985" t="s">
        <v>7648</v>
      </c>
      <c r="C985" t="s">
        <v>11390</v>
      </c>
      <c r="D985" t="s">
        <v>11391</v>
      </c>
      <c r="E985" t="s">
        <v>11392</v>
      </c>
      <c r="F985">
        <v>68288222</v>
      </c>
      <c r="G985">
        <v>63373633</v>
      </c>
      <c r="H985" t="s">
        <v>11393</v>
      </c>
      <c r="I985" t="s">
        <v>11390</v>
      </c>
    </row>
    <row r="986" spans="1:9" x14ac:dyDescent="0.35">
      <c r="A986" t="s">
        <v>11394</v>
      </c>
      <c r="B986" t="s">
        <v>6636</v>
      </c>
      <c r="C986" t="s">
        <v>11395</v>
      </c>
      <c r="D986" t="s">
        <v>11396</v>
      </c>
      <c r="E986" t="s">
        <v>11397</v>
      </c>
      <c r="F986">
        <v>68637806</v>
      </c>
      <c r="G986">
        <v>68637809</v>
      </c>
      <c r="I986" t="s">
        <v>11395</v>
      </c>
    </row>
    <row r="987" spans="1:9" x14ac:dyDescent="0.35">
      <c r="A987" t="s">
        <v>11398</v>
      </c>
      <c r="B987" t="s">
        <v>7397</v>
      </c>
      <c r="C987" t="s">
        <v>11399</v>
      </c>
      <c r="D987" t="s">
        <v>11400</v>
      </c>
      <c r="E987" t="s">
        <v>11401</v>
      </c>
      <c r="F987">
        <v>64848704</v>
      </c>
      <c r="G987">
        <v>64844548</v>
      </c>
      <c r="H987" t="s">
        <v>11402</v>
      </c>
      <c r="I987" t="s">
        <v>11399</v>
      </c>
    </row>
    <row r="988" spans="1:9" x14ac:dyDescent="0.35">
      <c r="A988" t="s">
        <v>11403</v>
      </c>
      <c r="B988" t="s">
        <v>7397</v>
      </c>
      <c r="C988" t="s">
        <v>11404</v>
      </c>
      <c r="D988" t="s">
        <v>11405</v>
      </c>
      <c r="E988" t="s">
        <v>11406</v>
      </c>
      <c r="I988" t="s">
        <v>11404</v>
      </c>
    </row>
    <row r="989" spans="1:9" x14ac:dyDescent="0.35">
      <c r="A989" t="s">
        <v>11407</v>
      </c>
      <c r="B989" t="s">
        <v>6636</v>
      </c>
      <c r="C989" t="s">
        <v>11408</v>
      </c>
      <c r="D989" t="s">
        <v>11409</v>
      </c>
      <c r="E989" t="s">
        <v>11410</v>
      </c>
      <c r="F989" t="s">
        <v>11411</v>
      </c>
      <c r="G989" t="s">
        <v>11412</v>
      </c>
      <c r="H989" t="s">
        <v>11413</v>
      </c>
      <c r="I989" t="s">
        <v>11408</v>
      </c>
    </row>
    <row r="990" spans="1:9" x14ac:dyDescent="0.35">
      <c r="A990" t="s">
        <v>11414</v>
      </c>
      <c r="B990" t="s">
        <v>7397</v>
      </c>
      <c r="C990" t="s">
        <v>11415</v>
      </c>
      <c r="D990" t="s">
        <v>11416</v>
      </c>
      <c r="E990" t="s">
        <v>11417</v>
      </c>
      <c r="F990">
        <v>62359893</v>
      </c>
      <c r="G990">
        <v>67342548</v>
      </c>
      <c r="I990" t="s">
        <v>11415</v>
      </c>
    </row>
    <row r="991" spans="1:9" x14ac:dyDescent="0.35">
      <c r="A991" t="s">
        <v>11418</v>
      </c>
      <c r="B991" t="s">
        <v>7397</v>
      </c>
      <c r="C991" t="s">
        <v>11419</v>
      </c>
      <c r="D991" t="s">
        <v>11420</v>
      </c>
      <c r="E991" t="s">
        <v>11421</v>
      </c>
      <c r="I991" t="s">
        <v>11419</v>
      </c>
    </row>
    <row r="992" spans="1:9" x14ac:dyDescent="0.35">
      <c r="A992" t="s">
        <v>11422</v>
      </c>
      <c r="B992" t="s">
        <v>7092</v>
      </c>
      <c r="C992" t="s">
        <v>11423</v>
      </c>
      <c r="D992" t="s">
        <v>11424</v>
      </c>
      <c r="E992" t="s">
        <v>11425</v>
      </c>
      <c r="F992">
        <v>67585885</v>
      </c>
      <c r="G992">
        <v>67588833</v>
      </c>
      <c r="I992" t="s">
        <v>11423</v>
      </c>
    </row>
    <row r="993" spans="1:9" x14ac:dyDescent="0.35">
      <c r="A993" t="s">
        <v>11426</v>
      </c>
      <c r="B993" t="s">
        <v>7092</v>
      </c>
      <c r="C993" t="s">
        <v>11427</v>
      </c>
      <c r="D993" t="s">
        <v>11428</v>
      </c>
      <c r="E993" t="s">
        <v>11429</v>
      </c>
      <c r="I993" t="s">
        <v>11427</v>
      </c>
    </row>
    <row r="994" spans="1:9" x14ac:dyDescent="0.35">
      <c r="A994" t="s">
        <v>11430</v>
      </c>
      <c r="B994" t="s">
        <v>7397</v>
      </c>
      <c r="C994" t="s">
        <v>11431</v>
      </c>
      <c r="D994" t="s">
        <v>11432</v>
      </c>
      <c r="E994" t="s">
        <v>11433</v>
      </c>
      <c r="F994">
        <v>62579923</v>
      </c>
      <c r="G994">
        <v>62579077</v>
      </c>
      <c r="H994" t="s">
        <v>11434</v>
      </c>
      <c r="I994" t="s">
        <v>11431</v>
      </c>
    </row>
    <row r="995" spans="1:9" x14ac:dyDescent="0.35">
      <c r="A995" t="s">
        <v>11435</v>
      </c>
      <c r="B995" t="s">
        <v>7397</v>
      </c>
      <c r="C995" t="s">
        <v>11436</v>
      </c>
      <c r="D995" t="s">
        <v>11437</v>
      </c>
      <c r="E995" t="s">
        <v>11438</v>
      </c>
      <c r="F995">
        <v>67747717</v>
      </c>
      <c r="G995">
        <v>67741002</v>
      </c>
      <c r="H995" t="s">
        <v>11439</v>
      </c>
      <c r="I995" t="s">
        <v>11436</v>
      </c>
    </row>
    <row r="996" spans="1:9" x14ac:dyDescent="0.35">
      <c r="A996" t="s">
        <v>11440</v>
      </c>
      <c r="B996" t="s">
        <v>7397</v>
      </c>
      <c r="C996" t="s">
        <v>11441</v>
      </c>
      <c r="D996" t="s">
        <v>11442</v>
      </c>
      <c r="E996" t="s">
        <v>11443</v>
      </c>
      <c r="F996">
        <v>65531189</v>
      </c>
      <c r="G996">
        <v>65531789</v>
      </c>
      <c r="H996" t="s">
        <v>11444</v>
      </c>
      <c r="I996" t="s">
        <v>11441</v>
      </c>
    </row>
    <row r="997" spans="1:9" x14ac:dyDescent="0.35">
      <c r="A997" t="s">
        <v>11445</v>
      </c>
      <c r="B997" t="s">
        <v>7397</v>
      </c>
      <c r="C997" t="s">
        <v>7863</v>
      </c>
      <c r="D997" t="s">
        <v>7864</v>
      </c>
      <c r="E997" t="s">
        <v>7865</v>
      </c>
      <c r="F997">
        <v>68530857</v>
      </c>
      <c r="G997">
        <v>68532183</v>
      </c>
      <c r="H997" t="s">
        <v>11446</v>
      </c>
      <c r="I997" t="s">
        <v>7863</v>
      </c>
    </row>
    <row r="998" spans="1:9" x14ac:dyDescent="0.35">
      <c r="A998" t="s">
        <v>11447</v>
      </c>
      <c r="B998" t="s">
        <v>7397</v>
      </c>
      <c r="C998" t="s">
        <v>11448</v>
      </c>
      <c r="D998" t="s">
        <v>11449</v>
      </c>
      <c r="E998" t="s">
        <v>11450</v>
      </c>
      <c r="F998" t="s">
        <v>11451</v>
      </c>
      <c r="G998" t="s">
        <v>11452</v>
      </c>
      <c r="H998" t="s">
        <v>11453</v>
      </c>
      <c r="I998" t="s">
        <v>11448</v>
      </c>
    </row>
    <row r="999" spans="1:9" x14ac:dyDescent="0.35">
      <c r="A999" t="s">
        <v>11454</v>
      </c>
      <c r="B999" t="s">
        <v>7397</v>
      </c>
      <c r="C999" t="s">
        <v>11455</v>
      </c>
      <c r="D999" t="s">
        <v>11456</v>
      </c>
      <c r="E999" t="s">
        <v>11457</v>
      </c>
      <c r="F999">
        <v>67446648</v>
      </c>
      <c r="G999">
        <v>67466391</v>
      </c>
      <c r="H999" t="s">
        <v>11458</v>
      </c>
      <c r="I999" t="s">
        <v>11455</v>
      </c>
    </row>
    <row r="1000" spans="1:9" x14ac:dyDescent="0.35">
      <c r="A1000" t="s">
        <v>11459</v>
      </c>
      <c r="B1000" t="s">
        <v>7397</v>
      </c>
      <c r="C1000" t="s">
        <v>11460</v>
      </c>
      <c r="D1000" t="s">
        <v>11461</v>
      </c>
      <c r="E1000" t="s">
        <v>11462</v>
      </c>
      <c r="F1000">
        <v>62523211</v>
      </c>
      <c r="H1000" t="s">
        <v>11463</v>
      </c>
      <c r="I1000" t="s">
        <v>11460</v>
      </c>
    </row>
    <row r="1001" spans="1:9" x14ac:dyDescent="0.35">
      <c r="A1001" t="s">
        <v>11464</v>
      </c>
      <c r="B1001" t="s">
        <v>7397</v>
      </c>
      <c r="C1001" t="s">
        <v>11465</v>
      </c>
      <c r="D1001" t="s">
        <v>11466</v>
      </c>
      <c r="E1001" t="s">
        <v>11467</v>
      </c>
      <c r="F1001" t="s">
        <v>11468</v>
      </c>
      <c r="G1001" t="s">
        <v>11469</v>
      </c>
      <c r="H1001" t="s">
        <v>11470</v>
      </c>
      <c r="I1001" t="s">
        <v>11465</v>
      </c>
    </row>
    <row r="1002" spans="1:9" x14ac:dyDescent="0.35">
      <c r="A1002" t="s">
        <v>11471</v>
      </c>
      <c r="B1002" t="s">
        <v>6636</v>
      </c>
      <c r="C1002" t="s">
        <v>11472</v>
      </c>
      <c r="D1002" t="s">
        <v>11473</v>
      </c>
      <c r="E1002" t="s">
        <v>9497</v>
      </c>
      <c r="F1002" t="s">
        <v>11474</v>
      </c>
      <c r="G1002" t="s">
        <v>11475</v>
      </c>
      <c r="H1002" t="s">
        <v>11476</v>
      </c>
      <c r="I1002" t="s">
        <v>11472</v>
      </c>
    </row>
    <row r="1003" spans="1:9" x14ac:dyDescent="0.35">
      <c r="A1003" t="s">
        <v>11477</v>
      </c>
      <c r="B1003" t="s">
        <v>6636</v>
      </c>
      <c r="C1003" t="s">
        <v>11478</v>
      </c>
      <c r="D1003" t="s">
        <v>11479</v>
      </c>
      <c r="E1003" t="s">
        <v>11480</v>
      </c>
      <c r="F1003">
        <v>68429460</v>
      </c>
      <c r="G1003">
        <v>68426902</v>
      </c>
      <c r="I1003" t="s">
        <v>11478</v>
      </c>
    </row>
    <row r="1004" spans="1:9" x14ac:dyDescent="0.35">
      <c r="A1004" t="s">
        <v>11481</v>
      </c>
      <c r="B1004" t="s">
        <v>7092</v>
      </c>
      <c r="C1004" t="s">
        <v>11482</v>
      </c>
      <c r="D1004" t="s">
        <v>11483</v>
      </c>
      <c r="E1004" t="s">
        <v>11484</v>
      </c>
      <c r="F1004">
        <v>67910078</v>
      </c>
      <c r="G1004">
        <v>67926582</v>
      </c>
      <c r="H1004" t="s">
        <v>11485</v>
      </c>
      <c r="I1004" t="s">
        <v>11482</v>
      </c>
    </row>
    <row r="1005" spans="1:9" x14ac:dyDescent="0.35">
      <c r="A1005" t="s">
        <v>11486</v>
      </c>
      <c r="B1005" t="s">
        <v>6636</v>
      </c>
      <c r="C1005" t="s">
        <v>11487</v>
      </c>
      <c r="D1005" t="s">
        <v>11488</v>
      </c>
      <c r="E1005" t="s">
        <v>11489</v>
      </c>
      <c r="F1005">
        <v>67443239</v>
      </c>
      <c r="G1005">
        <v>67443025</v>
      </c>
      <c r="H1005" t="s">
        <v>11490</v>
      </c>
      <c r="I1005" t="s">
        <v>11487</v>
      </c>
    </row>
    <row r="1006" spans="1:9" x14ac:dyDescent="0.35">
      <c r="A1006" t="s">
        <v>11491</v>
      </c>
      <c r="B1006" t="s">
        <v>6703</v>
      </c>
      <c r="C1006" t="s">
        <v>11492</v>
      </c>
      <c r="D1006" t="s">
        <v>11493</v>
      </c>
      <c r="E1006" t="s">
        <v>11494</v>
      </c>
      <c r="F1006" t="s">
        <v>11495</v>
      </c>
      <c r="G1006" t="s">
        <v>11496</v>
      </c>
      <c r="H1006" t="s">
        <v>11497</v>
      </c>
      <c r="I1006" t="s">
        <v>11492</v>
      </c>
    </row>
    <row r="1007" spans="1:9" x14ac:dyDescent="0.35">
      <c r="A1007" t="s">
        <v>11498</v>
      </c>
      <c r="B1007" t="s">
        <v>6724</v>
      </c>
      <c r="C1007" t="s">
        <v>11499</v>
      </c>
      <c r="D1007" t="s">
        <v>11500</v>
      </c>
      <c r="E1007" t="s">
        <v>11501</v>
      </c>
      <c r="F1007">
        <v>64877777</v>
      </c>
      <c r="G1007">
        <v>67560366</v>
      </c>
      <c r="H1007" t="s">
        <v>11502</v>
      </c>
      <c r="I1007" t="s">
        <v>11499</v>
      </c>
    </row>
    <row r="1008" spans="1:9" x14ac:dyDescent="0.35">
      <c r="A1008" t="s">
        <v>11503</v>
      </c>
      <c r="B1008" t="s">
        <v>6636</v>
      </c>
      <c r="C1008" t="s">
        <v>11504</v>
      </c>
      <c r="D1008" t="s">
        <v>11505</v>
      </c>
      <c r="E1008" t="s">
        <v>11506</v>
      </c>
      <c r="H1008" t="s">
        <v>11507</v>
      </c>
      <c r="I1008" t="s">
        <v>11504</v>
      </c>
    </row>
    <row r="1009" spans="1:9" x14ac:dyDescent="0.35">
      <c r="A1009" t="s">
        <v>11508</v>
      </c>
      <c r="B1009" t="s">
        <v>7397</v>
      </c>
      <c r="C1009" t="s">
        <v>11509</v>
      </c>
      <c r="D1009" t="s">
        <v>11510</v>
      </c>
      <c r="E1009" t="s">
        <v>11511</v>
      </c>
      <c r="F1009">
        <v>62866672</v>
      </c>
      <c r="G1009">
        <v>62880792</v>
      </c>
      <c r="H1009" t="s">
        <v>11512</v>
      </c>
      <c r="I1009" t="s">
        <v>11509</v>
      </c>
    </row>
    <row r="1010" spans="1:9" x14ac:dyDescent="0.35">
      <c r="A1010" t="s">
        <v>11513</v>
      </c>
      <c r="B1010" t="s">
        <v>7397</v>
      </c>
      <c r="C1010" t="s">
        <v>11514</v>
      </c>
      <c r="D1010" t="s">
        <v>11515</v>
      </c>
      <c r="E1010" t="s">
        <v>11516</v>
      </c>
      <c r="F1010">
        <v>67485245</v>
      </c>
      <c r="G1010">
        <v>67487961</v>
      </c>
      <c r="H1010" t="s">
        <v>11517</v>
      </c>
      <c r="I1010" t="s">
        <v>11514</v>
      </c>
    </row>
    <row r="1011" spans="1:9" x14ac:dyDescent="0.35">
      <c r="A1011" t="s">
        <v>11518</v>
      </c>
      <c r="B1011" t="s">
        <v>7397</v>
      </c>
      <c r="C1011" t="s">
        <v>11519</v>
      </c>
      <c r="D1011" t="s">
        <v>11520</v>
      </c>
      <c r="E1011" t="s">
        <v>11521</v>
      </c>
      <c r="F1011">
        <v>62570109</v>
      </c>
      <c r="G1011">
        <v>62570684</v>
      </c>
      <c r="H1011" t="s">
        <v>11522</v>
      </c>
      <c r="I1011" t="s">
        <v>11519</v>
      </c>
    </row>
    <row r="1012" spans="1:9" x14ac:dyDescent="0.35">
      <c r="A1012" t="s">
        <v>11523</v>
      </c>
      <c r="B1012" t="s">
        <v>7397</v>
      </c>
      <c r="C1012" t="s">
        <v>11524</v>
      </c>
      <c r="D1012" t="s">
        <v>11525</v>
      </c>
      <c r="E1012" t="s">
        <v>11526</v>
      </c>
      <c r="F1012">
        <v>94796414</v>
      </c>
      <c r="G1012">
        <v>67560125</v>
      </c>
      <c r="H1012" t="s">
        <v>11527</v>
      </c>
      <c r="I1012" t="s">
        <v>11524</v>
      </c>
    </row>
    <row r="1013" spans="1:9" x14ac:dyDescent="0.35">
      <c r="A1013" t="s">
        <v>11528</v>
      </c>
      <c r="B1013" t="s">
        <v>7397</v>
      </c>
      <c r="C1013" t="s">
        <v>11529</v>
      </c>
      <c r="D1013" t="s">
        <v>11530</v>
      </c>
      <c r="E1013" t="s">
        <v>11531</v>
      </c>
      <c r="F1013">
        <v>62929000</v>
      </c>
      <c r="G1013">
        <v>62971555</v>
      </c>
      <c r="H1013" t="s">
        <v>11532</v>
      </c>
      <c r="I1013" t="s">
        <v>11529</v>
      </c>
    </row>
    <row r="1014" spans="1:9" x14ac:dyDescent="0.35">
      <c r="A1014" t="s">
        <v>11533</v>
      </c>
      <c r="B1014" t="s">
        <v>7397</v>
      </c>
      <c r="C1014" t="s">
        <v>11534</v>
      </c>
      <c r="D1014" t="s">
        <v>11535</v>
      </c>
      <c r="F1014">
        <v>66651951</v>
      </c>
      <c r="G1014">
        <v>66651950</v>
      </c>
      <c r="H1014" t="s">
        <v>11536</v>
      </c>
      <c r="I1014" t="s">
        <v>11534</v>
      </c>
    </row>
    <row r="1015" spans="1:9" x14ac:dyDescent="0.35">
      <c r="A1015" t="s">
        <v>11537</v>
      </c>
      <c r="B1015" t="s">
        <v>7397</v>
      </c>
      <c r="C1015" t="s">
        <v>11538</v>
      </c>
      <c r="D1015" t="s">
        <v>11539</v>
      </c>
      <c r="E1015" t="s">
        <v>11540</v>
      </c>
      <c r="F1015">
        <v>62640533</v>
      </c>
      <c r="G1015">
        <v>62657072</v>
      </c>
      <c r="H1015" t="s">
        <v>11541</v>
      </c>
      <c r="I1015" t="s">
        <v>11538</v>
      </c>
    </row>
    <row r="1016" spans="1:9" x14ac:dyDescent="0.35">
      <c r="A1016" t="s">
        <v>1726</v>
      </c>
      <c r="B1016" t="s">
        <v>7092</v>
      </c>
      <c r="C1016" t="s">
        <v>11542</v>
      </c>
      <c r="D1016" t="s">
        <v>7037</v>
      </c>
      <c r="E1016" t="s">
        <v>11543</v>
      </c>
      <c r="F1016">
        <v>65420833</v>
      </c>
      <c r="G1016">
        <v>65425732</v>
      </c>
      <c r="I1016" t="s">
        <v>11542</v>
      </c>
    </row>
    <row r="1017" spans="1:9" x14ac:dyDescent="0.35">
      <c r="A1017" t="s">
        <v>11544</v>
      </c>
      <c r="B1017" t="s">
        <v>7397</v>
      </c>
      <c r="C1017" t="s">
        <v>11545</v>
      </c>
      <c r="D1017" t="s">
        <v>10998</v>
      </c>
      <c r="E1017" t="s">
        <v>11546</v>
      </c>
      <c r="F1017">
        <v>68993839</v>
      </c>
      <c r="G1017">
        <v>68993536</v>
      </c>
      <c r="H1017" t="s">
        <v>11547</v>
      </c>
      <c r="I1017" t="s">
        <v>11545</v>
      </c>
    </row>
    <row r="1018" spans="1:9" x14ac:dyDescent="0.35">
      <c r="A1018" t="s">
        <v>11548</v>
      </c>
      <c r="B1018" t="s">
        <v>7397</v>
      </c>
      <c r="C1018" t="s">
        <v>11549</v>
      </c>
      <c r="D1018" t="s">
        <v>11550</v>
      </c>
      <c r="E1018" t="s">
        <v>11551</v>
      </c>
      <c r="F1018">
        <v>63688762</v>
      </c>
      <c r="G1018">
        <v>63688763</v>
      </c>
      <c r="H1018" t="s">
        <v>11552</v>
      </c>
      <c r="I1018" t="s">
        <v>11549</v>
      </c>
    </row>
    <row r="1019" spans="1:9" x14ac:dyDescent="0.35">
      <c r="A1019" t="s">
        <v>11553</v>
      </c>
      <c r="B1019" t="s">
        <v>7397</v>
      </c>
      <c r="C1019" t="s">
        <v>11554</v>
      </c>
      <c r="D1019" t="s">
        <v>11555</v>
      </c>
      <c r="E1019" t="s">
        <v>11556</v>
      </c>
      <c r="F1019">
        <v>67559995</v>
      </c>
      <c r="G1019">
        <v>64599788</v>
      </c>
      <c r="H1019" t="s">
        <v>11557</v>
      </c>
      <c r="I1019" t="s">
        <v>11554</v>
      </c>
    </row>
    <row r="1020" spans="1:9" x14ac:dyDescent="0.35">
      <c r="A1020" t="s">
        <v>11558</v>
      </c>
      <c r="B1020" t="s">
        <v>7397</v>
      </c>
      <c r="C1020" t="s">
        <v>11559</v>
      </c>
      <c r="D1020" t="s">
        <v>11560</v>
      </c>
      <c r="E1020" t="s">
        <v>6798</v>
      </c>
      <c r="F1020">
        <v>68445155</v>
      </c>
      <c r="G1020">
        <v>68445055</v>
      </c>
      <c r="H1020" t="s">
        <v>11561</v>
      </c>
      <c r="I1020" t="s">
        <v>11559</v>
      </c>
    </row>
    <row r="1021" spans="1:9" x14ac:dyDescent="0.35">
      <c r="A1021" t="s">
        <v>11562</v>
      </c>
      <c r="B1021" t="s">
        <v>7397</v>
      </c>
      <c r="C1021" t="s">
        <v>11563</v>
      </c>
      <c r="D1021" t="s">
        <v>11564</v>
      </c>
      <c r="E1021" t="s">
        <v>11565</v>
      </c>
      <c r="H1021" t="s">
        <v>11566</v>
      </c>
      <c r="I1021" t="s">
        <v>11563</v>
      </c>
    </row>
    <row r="1022" spans="1:9" x14ac:dyDescent="0.35">
      <c r="A1022" t="s">
        <v>11567</v>
      </c>
      <c r="B1022" t="s">
        <v>6724</v>
      </c>
      <c r="C1022" t="s">
        <v>11568</v>
      </c>
      <c r="D1022" t="s">
        <v>11569</v>
      </c>
      <c r="E1022" t="s">
        <v>11570</v>
      </c>
      <c r="F1022" t="s">
        <v>11571</v>
      </c>
      <c r="G1022">
        <v>63729397</v>
      </c>
      <c r="H1022" t="s">
        <v>11572</v>
      </c>
      <c r="I1022" t="s">
        <v>11568</v>
      </c>
    </row>
    <row r="1023" spans="1:9" x14ac:dyDescent="0.35">
      <c r="A1023" t="s">
        <v>11573</v>
      </c>
      <c r="B1023" t="s">
        <v>7092</v>
      </c>
      <c r="C1023" t="s">
        <v>11574</v>
      </c>
      <c r="D1023" t="s">
        <v>11575</v>
      </c>
      <c r="E1023" t="s">
        <v>11576</v>
      </c>
      <c r="F1023" t="s">
        <v>11577</v>
      </c>
      <c r="G1023" t="s">
        <v>11578</v>
      </c>
      <c r="I1023" t="s">
        <v>11574</v>
      </c>
    </row>
    <row r="1024" spans="1:9" x14ac:dyDescent="0.35">
      <c r="A1024" t="s">
        <v>11579</v>
      </c>
      <c r="B1024" t="s">
        <v>7397</v>
      </c>
      <c r="C1024" t="s">
        <v>11580</v>
      </c>
      <c r="D1024" t="s">
        <v>11581</v>
      </c>
      <c r="E1024" t="s">
        <v>11582</v>
      </c>
      <c r="F1024">
        <v>68372830</v>
      </c>
      <c r="G1024">
        <v>68372831</v>
      </c>
      <c r="H1024" t="s">
        <v>11583</v>
      </c>
      <c r="I1024" t="s">
        <v>11580</v>
      </c>
    </row>
    <row r="1025" spans="1:9" x14ac:dyDescent="0.35">
      <c r="A1025" t="s">
        <v>11584</v>
      </c>
      <c r="B1025" t="s">
        <v>7397</v>
      </c>
      <c r="C1025" t="s">
        <v>11585</v>
      </c>
      <c r="D1025" t="s">
        <v>11586</v>
      </c>
      <c r="E1025" t="s">
        <v>11587</v>
      </c>
      <c r="F1025" t="s">
        <v>11588</v>
      </c>
      <c r="G1025" t="s">
        <v>11589</v>
      </c>
      <c r="H1025" t="s">
        <v>6761</v>
      </c>
      <c r="I1025" t="s">
        <v>11585</v>
      </c>
    </row>
    <row r="1026" spans="1:9" x14ac:dyDescent="0.35">
      <c r="A1026" t="s">
        <v>1800</v>
      </c>
      <c r="B1026" t="s">
        <v>7648</v>
      </c>
      <c r="C1026" t="s">
        <v>11590</v>
      </c>
      <c r="D1026" t="s">
        <v>11591</v>
      </c>
      <c r="E1026" t="s">
        <v>11592</v>
      </c>
      <c r="F1026">
        <v>68836789</v>
      </c>
      <c r="G1026">
        <v>68836790</v>
      </c>
      <c r="H1026" t="s">
        <v>6761</v>
      </c>
      <c r="I1026" t="s">
        <v>11590</v>
      </c>
    </row>
    <row r="1027" spans="1:9" x14ac:dyDescent="0.35">
      <c r="A1027" t="s">
        <v>320</v>
      </c>
      <c r="B1027" t="s">
        <v>7648</v>
      </c>
      <c r="C1027" t="s">
        <v>11590</v>
      </c>
      <c r="D1027" t="s">
        <v>11593</v>
      </c>
      <c r="E1027" t="s">
        <v>11594</v>
      </c>
      <c r="H1027" t="s">
        <v>7555</v>
      </c>
      <c r="I1027" t="s">
        <v>11590</v>
      </c>
    </row>
    <row r="1028" spans="1:9" x14ac:dyDescent="0.35">
      <c r="A1028" t="s">
        <v>11595</v>
      </c>
      <c r="B1028" t="s">
        <v>6636</v>
      </c>
      <c r="C1028" t="s">
        <v>11596</v>
      </c>
      <c r="D1028" t="s">
        <v>11597</v>
      </c>
      <c r="E1028" t="s">
        <v>11598</v>
      </c>
      <c r="F1028">
        <v>62929690</v>
      </c>
      <c r="G1028">
        <v>63929690</v>
      </c>
      <c r="H1028" t="s">
        <v>11599</v>
      </c>
      <c r="I1028" t="s">
        <v>11596</v>
      </c>
    </row>
    <row r="1029" spans="1:9" x14ac:dyDescent="0.35">
      <c r="A1029" t="s">
        <v>11600</v>
      </c>
      <c r="B1029" t="s">
        <v>6636</v>
      </c>
      <c r="C1029" t="s">
        <v>11601</v>
      </c>
      <c r="D1029" t="s">
        <v>11602</v>
      </c>
      <c r="E1029" t="s">
        <v>11603</v>
      </c>
      <c r="F1029">
        <v>65466466</v>
      </c>
      <c r="G1029" t="s">
        <v>11604</v>
      </c>
      <c r="H1029" t="s">
        <v>11605</v>
      </c>
      <c r="I1029" t="s">
        <v>11601</v>
      </c>
    </row>
    <row r="1030" spans="1:9" x14ac:dyDescent="0.35">
      <c r="A1030" t="s">
        <v>11606</v>
      </c>
      <c r="B1030" t="s">
        <v>7397</v>
      </c>
      <c r="C1030" t="s">
        <v>11607</v>
      </c>
      <c r="D1030" t="s">
        <v>11608</v>
      </c>
      <c r="E1030" t="s">
        <v>11609</v>
      </c>
      <c r="H1030" t="s">
        <v>11610</v>
      </c>
      <c r="I1030" t="s">
        <v>11607</v>
      </c>
    </row>
    <row r="1031" spans="1:9" x14ac:dyDescent="0.35">
      <c r="A1031" t="s">
        <v>11611</v>
      </c>
      <c r="B1031" t="s">
        <v>7397</v>
      </c>
      <c r="C1031" t="s">
        <v>11612</v>
      </c>
      <c r="D1031" t="s">
        <v>11613</v>
      </c>
      <c r="E1031" t="s">
        <v>11614</v>
      </c>
      <c r="F1031">
        <v>62806077</v>
      </c>
      <c r="G1031">
        <v>62843750</v>
      </c>
      <c r="H1031" t="s">
        <v>11615</v>
      </c>
      <c r="I1031" t="s">
        <v>11612</v>
      </c>
    </row>
    <row r="1032" spans="1:9" x14ac:dyDescent="0.35">
      <c r="A1032" t="s">
        <v>11616</v>
      </c>
      <c r="B1032" t="s">
        <v>7092</v>
      </c>
      <c r="C1032" t="s">
        <v>11617</v>
      </c>
      <c r="D1032" t="s">
        <v>11618</v>
      </c>
      <c r="E1032" t="s">
        <v>11619</v>
      </c>
      <c r="F1032" t="s">
        <v>11620</v>
      </c>
      <c r="G1032" t="s">
        <v>11621</v>
      </c>
      <c r="H1032" t="s">
        <v>11622</v>
      </c>
      <c r="I1032" t="s">
        <v>11617</v>
      </c>
    </row>
    <row r="1033" spans="1:9" x14ac:dyDescent="0.35">
      <c r="A1033" t="s">
        <v>11623</v>
      </c>
      <c r="B1033" t="s">
        <v>7092</v>
      </c>
      <c r="C1033" t="s">
        <v>11624</v>
      </c>
      <c r="D1033" t="s">
        <v>11625</v>
      </c>
      <c r="E1033" t="s">
        <v>11626</v>
      </c>
      <c r="F1033" t="s">
        <v>11627</v>
      </c>
      <c r="G1033" t="s">
        <v>11628</v>
      </c>
      <c r="I1033" t="s">
        <v>11624</v>
      </c>
    </row>
    <row r="1034" spans="1:9" x14ac:dyDescent="0.35">
      <c r="A1034" t="s">
        <v>11629</v>
      </c>
      <c r="B1034" t="s">
        <v>7092</v>
      </c>
      <c r="C1034" t="s">
        <v>11630</v>
      </c>
      <c r="D1034" t="s">
        <v>11631</v>
      </c>
      <c r="E1034" t="s">
        <v>11632</v>
      </c>
      <c r="H1034" t="s">
        <v>11633</v>
      </c>
      <c r="I1034" t="s">
        <v>11630</v>
      </c>
    </row>
    <row r="1035" spans="1:9" x14ac:dyDescent="0.35">
      <c r="A1035" t="s">
        <v>11634</v>
      </c>
      <c r="B1035" t="s">
        <v>7397</v>
      </c>
      <c r="C1035" t="s">
        <v>11635</v>
      </c>
      <c r="D1035" t="s">
        <v>11636</v>
      </c>
      <c r="E1035" t="s">
        <v>11637</v>
      </c>
      <c r="F1035">
        <v>68978289</v>
      </c>
      <c r="G1035">
        <v>68978089</v>
      </c>
      <c r="H1035" t="s">
        <v>11638</v>
      </c>
      <c r="I1035" t="s">
        <v>11635</v>
      </c>
    </row>
    <row r="1036" spans="1:9" x14ac:dyDescent="0.35">
      <c r="A1036" t="s">
        <v>11639</v>
      </c>
      <c r="B1036" t="s">
        <v>7397</v>
      </c>
      <c r="C1036" t="s">
        <v>11640</v>
      </c>
      <c r="D1036" t="s">
        <v>11641</v>
      </c>
      <c r="E1036" t="s">
        <v>11501</v>
      </c>
      <c r="H1036" t="s">
        <v>11642</v>
      </c>
      <c r="I1036" t="s">
        <v>11640</v>
      </c>
    </row>
    <row r="1037" spans="1:9" x14ac:dyDescent="0.35">
      <c r="A1037" t="s">
        <v>11643</v>
      </c>
      <c r="B1037" t="s">
        <v>7092</v>
      </c>
      <c r="C1037" t="s">
        <v>11644</v>
      </c>
      <c r="D1037" t="s">
        <v>11645</v>
      </c>
      <c r="E1037" t="s">
        <v>11646</v>
      </c>
      <c r="H1037" t="s">
        <v>11647</v>
      </c>
      <c r="I1037" t="s">
        <v>11644</v>
      </c>
    </row>
    <row r="1038" spans="1:9" x14ac:dyDescent="0.35">
      <c r="A1038" t="s">
        <v>11648</v>
      </c>
      <c r="B1038" t="s">
        <v>7397</v>
      </c>
      <c r="C1038" t="s">
        <v>11649</v>
      </c>
      <c r="D1038" t="s">
        <v>11650</v>
      </c>
      <c r="E1038" t="s">
        <v>11651</v>
      </c>
      <c r="H1038" t="s">
        <v>11652</v>
      </c>
      <c r="I1038" t="s">
        <v>11649</v>
      </c>
    </row>
    <row r="1039" spans="1:9" x14ac:dyDescent="0.35">
      <c r="A1039" t="s">
        <v>11653</v>
      </c>
      <c r="B1039" t="s">
        <v>6636</v>
      </c>
      <c r="C1039" t="s">
        <v>11654</v>
      </c>
      <c r="D1039" t="s">
        <v>11655</v>
      </c>
      <c r="E1039" t="s">
        <v>11656</v>
      </c>
      <c r="H1039" t="s">
        <v>11657</v>
      </c>
      <c r="I1039" t="s">
        <v>11654</v>
      </c>
    </row>
    <row r="1040" spans="1:9" x14ac:dyDescent="0.35">
      <c r="A1040" t="s">
        <v>11658</v>
      </c>
      <c r="B1040" t="s">
        <v>6636</v>
      </c>
      <c r="C1040" t="s">
        <v>11659</v>
      </c>
      <c r="D1040" t="s">
        <v>11660</v>
      </c>
      <c r="E1040" t="s">
        <v>11661</v>
      </c>
      <c r="F1040" t="s">
        <v>11662</v>
      </c>
      <c r="G1040" t="s">
        <v>11663</v>
      </c>
      <c r="H1040" t="s">
        <v>11664</v>
      </c>
      <c r="I1040" t="s">
        <v>11659</v>
      </c>
    </row>
    <row r="1041" spans="1:9" x14ac:dyDescent="0.35">
      <c r="A1041" t="s">
        <v>11665</v>
      </c>
      <c r="B1041" t="s">
        <v>7092</v>
      </c>
      <c r="C1041" t="s">
        <v>11666</v>
      </c>
      <c r="D1041" t="s">
        <v>11667</v>
      </c>
      <c r="E1041" t="s">
        <v>11668</v>
      </c>
      <c r="H1041" t="s">
        <v>11669</v>
      </c>
      <c r="I1041" t="s">
        <v>11666</v>
      </c>
    </row>
    <row r="1042" spans="1:9" x14ac:dyDescent="0.35">
      <c r="A1042" t="s">
        <v>11670</v>
      </c>
      <c r="B1042" t="s">
        <v>6636</v>
      </c>
      <c r="C1042" t="s">
        <v>11671</v>
      </c>
      <c r="D1042" t="s">
        <v>11672</v>
      </c>
      <c r="E1042" t="s">
        <v>11673</v>
      </c>
      <c r="F1042" t="s">
        <v>11674</v>
      </c>
      <c r="G1042" t="s">
        <v>11675</v>
      </c>
      <c r="H1042" t="s">
        <v>11676</v>
      </c>
      <c r="I1042" t="s">
        <v>11671</v>
      </c>
    </row>
    <row r="1043" spans="1:9" x14ac:dyDescent="0.35">
      <c r="A1043" t="s">
        <v>11677</v>
      </c>
      <c r="B1043" t="s">
        <v>7397</v>
      </c>
      <c r="C1043" t="s">
        <v>11678</v>
      </c>
      <c r="D1043" t="s">
        <v>11679</v>
      </c>
      <c r="E1043" t="s">
        <v>7156</v>
      </c>
      <c r="F1043">
        <v>67536711</v>
      </c>
      <c r="G1043">
        <v>67530177</v>
      </c>
      <c r="I1043" t="s">
        <v>11678</v>
      </c>
    </row>
    <row r="1044" spans="1:9" x14ac:dyDescent="0.35">
      <c r="A1044" t="s">
        <v>11680</v>
      </c>
      <c r="B1044" t="s">
        <v>7092</v>
      </c>
      <c r="C1044" t="s">
        <v>11681</v>
      </c>
      <c r="D1044" t="s">
        <v>11682</v>
      </c>
      <c r="E1044" t="s">
        <v>9266</v>
      </c>
      <c r="H1044" t="s">
        <v>11683</v>
      </c>
      <c r="I1044" t="s">
        <v>11681</v>
      </c>
    </row>
    <row r="1045" spans="1:9" x14ac:dyDescent="0.35">
      <c r="A1045" t="s">
        <v>11684</v>
      </c>
      <c r="B1045" t="s">
        <v>7092</v>
      </c>
      <c r="C1045" t="s">
        <v>11685</v>
      </c>
      <c r="D1045" t="s">
        <v>11686</v>
      </c>
      <c r="E1045" t="s">
        <v>11687</v>
      </c>
      <c r="H1045" t="s">
        <v>11688</v>
      </c>
      <c r="I1045" t="s">
        <v>11685</v>
      </c>
    </row>
    <row r="1046" spans="1:9" x14ac:dyDescent="0.35">
      <c r="A1046" t="s">
        <v>11689</v>
      </c>
      <c r="B1046" t="s">
        <v>6636</v>
      </c>
      <c r="C1046" t="s">
        <v>11690</v>
      </c>
      <c r="D1046" t="s">
        <v>11691</v>
      </c>
      <c r="E1046" t="s">
        <v>11692</v>
      </c>
      <c r="F1046" t="s">
        <v>11693</v>
      </c>
      <c r="G1046" t="s">
        <v>11694</v>
      </c>
      <c r="H1046" t="s">
        <v>11695</v>
      </c>
      <c r="I1046" t="s">
        <v>11690</v>
      </c>
    </row>
    <row r="1047" spans="1:9" x14ac:dyDescent="0.35">
      <c r="A1047" t="s">
        <v>762</v>
      </c>
      <c r="B1047" t="s">
        <v>6703</v>
      </c>
      <c r="C1047" t="s">
        <v>11696</v>
      </c>
      <c r="D1047" t="s">
        <v>11697</v>
      </c>
      <c r="E1047" t="s">
        <v>11698</v>
      </c>
      <c r="F1047">
        <v>66033507</v>
      </c>
      <c r="G1047">
        <v>67436116</v>
      </c>
      <c r="I1047" t="s">
        <v>11696</v>
      </c>
    </row>
    <row r="1048" spans="1:9" x14ac:dyDescent="0.35">
      <c r="A1048" t="s">
        <v>11699</v>
      </c>
      <c r="B1048" t="s">
        <v>7397</v>
      </c>
      <c r="C1048" t="s">
        <v>11700</v>
      </c>
      <c r="D1048" t="s">
        <v>11701</v>
      </c>
      <c r="E1048" t="s">
        <v>11702</v>
      </c>
      <c r="H1048" t="s">
        <v>6761</v>
      </c>
      <c r="I1048" t="s">
        <v>11700</v>
      </c>
    </row>
    <row r="1049" spans="1:9" x14ac:dyDescent="0.35">
      <c r="A1049" t="s">
        <v>11703</v>
      </c>
      <c r="B1049" t="s">
        <v>7648</v>
      </c>
      <c r="C1049" t="s">
        <v>11704</v>
      </c>
      <c r="D1049" t="s">
        <v>11705</v>
      </c>
      <c r="E1049" t="s">
        <v>11706</v>
      </c>
      <c r="H1049" t="s">
        <v>6761</v>
      </c>
      <c r="I1049" t="s">
        <v>11704</v>
      </c>
    </row>
    <row r="1050" spans="1:9" x14ac:dyDescent="0.35">
      <c r="A1050" t="s">
        <v>11707</v>
      </c>
      <c r="B1050" t="s">
        <v>6636</v>
      </c>
      <c r="C1050" t="s">
        <v>11708</v>
      </c>
      <c r="D1050" t="s">
        <v>11709</v>
      </c>
      <c r="E1050" t="s">
        <v>11710</v>
      </c>
      <c r="H1050" t="s">
        <v>11711</v>
      </c>
      <c r="I1050" t="s">
        <v>11708</v>
      </c>
    </row>
    <row r="1051" spans="1:9" x14ac:dyDescent="0.35">
      <c r="A1051" t="s">
        <v>11712</v>
      </c>
      <c r="B1051" t="s">
        <v>7397</v>
      </c>
      <c r="C1051" t="s">
        <v>11713</v>
      </c>
      <c r="D1051" t="s">
        <v>11714</v>
      </c>
      <c r="E1051" t="s">
        <v>11715</v>
      </c>
      <c r="H1051" t="s">
        <v>11716</v>
      </c>
      <c r="I1051" t="s">
        <v>11713</v>
      </c>
    </row>
    <row r="1052" spans="1:9" x14ac:dyDescent="0.35">
      <c r="A1052" t="s">
        <v>11717</v>
      </c>
      <c r="B1052" t="s">
        <v>6703</v>
      </c>
      <c r="C1052" t="s">
        <v>11718</v>
      </c>
      <c r="D1052" t="s">
        <v>11719</v>
      </c>
      <c r="E1052" t="s">
        <v>11720</v>
      </c>
      <c r="H1052" t="s">
        <v>11721</v>
      </c>
      <c r="I1052" t="s">
        <v>11718</v>
      </c>
    </row>
    <row r="1053" spans="1:9" x14ac:dyDescent="0.35">
      <c r="A1053" t="s">
        <v>11722</v>
      </c>
      <c r="B1053" t="s">
        <v>6776</v>
      </c>
      <c r="C1053" t="s">
        <v>11723</v>
      </c>
      <c r="D1053" t="s">
        <v>11724</v>
      </c>
      <c r="E1053" t="s">
        <v>11725</v>
      </c>
      <c r="H1053" t="s">
        <v>11726</v>
      </c>
      <c r="I1053" t="s">
        <v>11723</v>
      </c>
    </row>
    <row r="1054" spans="1:9" x14ac:dyDescent="0.35">
      <c r="A1054" t="s">
        <v>11727</v>
      </c>
      <c r="B1054" t="s">
        <v>7092</v>
      </c>
      <c r="C1054" t="s">
        <v>11728</v>
      </c>
      <c r="D1054" t="s">
        <v>11729</v>
      </c>
      <c r="E1054" t="s">
        <v>11730</v>
      </c>
      <c r="H1054" t="s">
        <v>11731</v>
      </c>
      <c r="I1054" t="s">
        <v>11728</v>
      </c>
    </row>
    <row r="1055" spans="1:9" x14ac:dyDescent="0.35">
      <c r="A1055" t="s">
        <v>11732</v>
      </c>
      <c r="B1055" t="s">
        <v>6636</v>
      </c>
      <c r="C1055" t="s">
        <v>11733</v>
      </c>
      <c r="D1055" t="s">
        <v>11734</v>
      </c>
      <c r="E1055" t="s">
        <v>10820</v>
      </c>
      <c r="H1055" t="s">
        <v>11735</v>
      </c>
      <c r="I1055" t="s">
        <v>11733</v>
      </c>
    </row>
    <row r="1056" spans="1:9" x14ac:dyDescent="0.35">
      <c r="A1056" t="s">
        <v>11736</v>
      </c>
      <c r="B1056" t="s">
        <v>6636</v>
      </c>
      <c r="C1056" t="s">
        <v>11737</v>
      </c>
      <c r="D1056" t="s">
        <v>11738</v>
      </c>
      <c r="E1056" t="s">
        <v>11739</v>
      </c>
      <c r="F1056" t="s">
        <v>11740</v>
      </c>
      <c r="G1056" t="s">
        <v>11741</v>
      </c>
      <c r="H1056" t="s">
        <v>11742</v>
      </c>
      <c r="I1056" t="s">
        <v>11737</v>
      </c>
    </row>
    <row r="1057" spans="1:9" x14ac:dyDescent="0.35">
      <c r="A1057" t="s">
        <v>11743</v>
      </c>
      <c r="B1057" t="s">
        <v>7397</v>
      </c>
      <c r="C1057" t="s">
        <v>11744</v>
      </c>
      <c r="F1057" t="s">
        <v>11745</v>
      </c>
      <c r="H1057" t="s">
        <v>11746</v>
      </c>
      <c r="I1057" t="s">
        <v>11744</v>
      </c>
    </row>
    <row r="1058" spans="1:9" x14ac:dyDescent="0.35">
      <c r="A1058" t="s">
        <v>11747</v>
      </c>
      <c r="B1058" t="s">
        <v>6776</v>
      </c>
      <c r="C1058" t="s">
        <v>11748</v>
      </c>
      <c r="D1058" t="s">
        <v>11749</v>
      </c>
      <c r="E1058" t="s">
        <v>11750</v>
      </c>
      <c r="H1058" t="s">
        <v>11751</v>
      </c>
      <c r="I1058" t="s">
        <v>11748</v>
      </c>
    </row>
    <row r="1059" spans="1:9" x14ac:dyDescent="0.35">
      <c r="A1059" t="s">
        <v>11752</v>
      </c>
      <c r="B1059" t="s">
        <v>6703</v>
      </c>
      <c r="C1059" t="s">
        <v>11753</v>
      </c>
      <c r="D1059" t="s">
        <v>11754</v>
      </c>
      <c r="E1059" t="s">
        <v>11755</v>
      </c>
      <c r="F1059" t="s">
        <v>11756</v>
      </c>
      <c r="G1059" t="s">
        <v>11757</v>
      </c>
      <c r="I1059" t="s">
        <v>11753</v>
      </c>
    </row>
    <row r="1060" spans="1:9" x14ac:dyDescent="0.35">
      <c r="A1060" t="s">
        <v>11758</v>
      </c>
      <c r="B1060" t="s">
        <v>7397</v>
      </c>
      <c r="C1060" t="s">
        <v>11759</v>
      </c>
      <c r="D1060" t="s">
        <v>11760</v>
      </c>
      <c r="E1060" t="s">
        <v>11761</v>
      </c>
      <c r="F1060">
        <v>67528885</v>
      </c>
      <c r="G1060">
        <v>67557155</v>
      </c>
      <c r="H1060" t="s">
        <v>11762</v>
      </c>
      <c r="I1060" t="s">
        <v>11759</v>
      </c>
    </row>
    <row r="1061" spans="1:9" x14ac:dyDescent="0.35">
      <c r="A1061" t="s">
        <v>11763</v>
      </c>
      <c r="B1061" t="s">
        <v>7092</v>
      </c>
      <c r="C1061" t="s">
        <v>11764</v>
      </c>
      <c r="D1061" t="s">
        <v>11765</v>
      </c>
      <c r="E1061" t="s">
        <v>11766</v>
      </c>
      <c r="F1061">
        <f>94114200393/94114200051</f>
        <v>1.0000000036338832</v>
      </c>
      <c r="G1061">
        <v>94112817658</v>
      </c>
      <c r="H1061" t="s">
        <v>11767</v>
      </c>
      <c r="I1061" t="s">
        <v>11764</v>
      </c>
    </row>
    <row r="1062" spans="1:9" x14ac:dyDescent="0.35">
      <c r="A1062" t="s">
        <v>11768</v>
      </c>
      <c r="B1062" t="s">
        <v>7648</v>
      </c>
      <c r="C1062" t="s">
        <v>11769</v>
      </c>
      <c r="D1062" t="s">
        <v>11770</v>
      </c>
      <c r="E1062" t="s">
        <v>11771</v>
      </c>
      <c r="F1062" t="s">
        <v>11772</v>
      </c>
      <c r="G1062" t="s">
        <v>11773</v>
      </c>
      <c r="H1062" t="s">
        <v>11774</v>
      </c>
      <c r="I1062" t="s">
        <v>11769</v>
      </c>
    </row>
    <row r="1063" spans="1:9" x14ac:dyDescent="0.35">
      <c r="A1063" t="s">
        <v>11775</v>
      </c>
      <c r="B1063" t="s">
        <v>6776</v>
      </c>
      <c r="C1063" t="s">
        <v>11776</v>
      </c>
      <c r="D1063" t="s">
        <v>11777</v>
      </c>
      <c r="E1063" t="s">
        <v>11778</v>
      </c>
      <c r="H1063" t="s">
        <v>11779</v>
      </c>
      <c r="I1063" t="s">
        <v>11776</v>
      </c>
    </row>
    <row r="1064" spans="1:9" x14ac:dyDescent="0.35">
      <c r="A1064" t="s">
        <v>11780</v>
      </c>
      <c r="B1064" t="s">
        <v>6636</v>
      </c>
      <c r="C1064" t="s">
        <v>11781</v>
      </c>
      <c r="D1064" t="s">
        <v>11782</v>
      </c>
      <c r="E1064" t="s">
        <v>11783</v>
      </c>
      <c r="F1064" t="s">
        <v>11784</v>
      </c>
      <c r="G1064" t="s">
        <v>11785</v>
      </c>
      <c r="H1064" t="s">
        <v>11786</v>
      </c>
      <c r="I1064" t="s">
        <v>11781</v>
      </c>
    </row>
    <row r="1065" spans="1:9" x14ac:dyDescent="0.35">
      <c r="A1065" t="s">
        <v>11787</v>
      </c>
      <c r="B1065" t="s">
        <v>6724</v>
      </c>
      <c r="C1065" t="s">
        <v>11788</v>
      </c>
      <c r="D1065" t="s">
        <v>11789</v>
      </c>
      <c r="E1065" t="s">
        <v>11790</v>
      </c>
      <c r="H1065" t="s">
        <v>11791</v>
      </c>
      <c r="I1065" t="s">
        <v>11788</v>
      </c>
    </row>
    <row r="1066" spans="1:9" x14ac:dyDescent="0.35">
      <c r="A1066" t="s">
        <v>11792</v>
      </c>
      <c r="B1066" t="s">
        <v>6724</v>
      </c>
      <c r="C1066" t="s">
        <v>11793</v>
      </c>
      <c r="D1066" t="s">
        <v>11794</v>
      </c>
      <c r="E1066" t="s">
        <v>6876</v>
      </c>
      <c r="F1066" t="s">
        <v>11795</v>
      </c>
      <c r="G1066" t="s">
        <v>11796</v>
      </c>
      <c r="H1066" t="s">
        <v>7555</v>
      </c>
      <c r="I1066" t="s">
        <v>11793</v>
      </c>
    </row>
    <row r="1067" spans="1:9" x14ac:dyDescent="0.35">
      <c r="A1067" t="s">
        <v>448</v>
      </c>
      <c r="B1067" t="s">
        <v>7092</v>
      </c>
      <c r="C1067" t="s">
        <v>11797</v>
      </c>
      <c r="D1067" t="s">
        <v>11798</v>
      </c>
      <c r="E1067" t="s">
        <v>11799</v>
      </c>
      <c r="F1067" t="s">
        <v>11800</v>
      </c>
      <c r="G1067" t="s">
        <v>11801</v>
      </c>
      <c r="H1067" t="s">
        <v>6761</v>
      </c>
      <c r="I1067" t="s">
        <v>11797</v>
      </c>
    </row>
    <row r="1068" spans="1:9" x14ac:dyDescent="0.35">
      <c r="A1068" t="s">
        <v>11802</v>
      </c>
      <c r="B1068" t="s">
        <v>6703</v>
      </c>
      <c r="C1068" t="s">
        <v>11803</v>
      </c>
      <c r="D1068" t="s">
        <v>11804</v>
      </c>
      <c r="E1068" t="s">
        <v>11805</v>
      </c>
      <c r="H1068" t="s">
        <v>11806</v>
      </c>
      <c r="I1068" t="s">
        <v>11803</v>
      </c>
    </row>
    <row r="1069" spans="1:9" x14ac:dyDescent="0.35">
      <c r="A1069" t="s">
        <v>11807</v>
      </c>
      <c r="B1069" t="s">
        <v>6776</v>
      </c>
      <c r="C1069" t="s">
        <v>11808</v>
      </c>
      <c r="D1069" t="s">
        <v>11809</v>
      </c>
      <c r="E1069" t="s">
        <v>11810</v>
      </c>
      <c r="H1069" t="s">
        <v>11811</v>
      </c>
      <c r="I1069" t="s">
        <v>11808</v>
      </c>
    </row>
    <row r="1070" spans="1:9" x14ac:dyDescent="0.35">
      <c r="A1070" t="s">
        <v>11812</v>
      </c>
      <c r="B1070" t="s">
        <v>6776</v>
      </c>
      <c r="C1070" t="s">
        <v>11813</v>
      </c>
      <c r="D1070" t="s">
        <v>11814</v>
      </c>
      <c r="E1070" t="s">
        <v>11815</v>
      </c>
      <c r="H1070" t="s">
        <v>11816</v>
      </c>
      <c r="I1070" t="s">
        <v>11813</v>
      </c>
    </row>
    <row r="1071" spans="1:9" x14ac:dyDescent="0.35">
      <c r="A1071" t="s">
        <v>11817</v>
      </c>
      <c r="B1071" t="s">
        <v>7092</v>
      </c>
      <c r="C1071" t="s">
        <v>11818</v>
      </c>
      <c r="D1071" t="s">
        <v>11819</v>
      </c>
      <c r="E1071" t="s">
        <v>11820</v>
      </c>
      <c r="H1071" t="s">
        <v>11821</v>
      </c>
      <c r="I1071" t="s">
        <v>11818</v>
      </c>
    </row>
    <row r="1072" spans="1:9" x14ac:dyDescent="0.35">
      <c r="A1072" t="s">
        <v>11822</v>
      </c>
      <c r="B1072" t="s">
        <v>6703</v>
      </c>
      <c r="C1072" t="s">
        <v>11823</v>
      </c>
      <c r="D1072" t="s">
        <v>11824</v>
      </c>
      <c r="E1072" t="s">
        <v>7890</v>
      </c>
      <c r="F1072">
        <v>67466922</v>
      </c>
      <c r="G1072">
        <v>67490509</v>
      </c>
      <c r="I1072" t="s">
        <v>11823</v>
      </c>
    </row>
    <row r="1073" spans="1:9" x14ac:dyDescent="0.35">
      <c r="A1073" t="s">
        <v>11825</v>
      </c>
      <c r="B1073" t="s">
        <v>7092</v>
      </c>
      <c r="C1073" t="s">
        <v>11826</v>
      </c>
      <c r="D1073" t="s">
        <v>11827</v>
      </c>
      <c r="E1073" t="s">
        <v>11828</v>
      </c>
      <c r="F1073">
        <v>63679119</v>
      </c>
      <c r="I1073" t="s">
        <v>11826</v>
      </c>
    </row>
    <row r="1074" spans="1:9" x14ac:dyDescent="0.35">
      <c r="A1074" t="s">
        <v>11829</v>
      </c>
      <c r="B1074" t="s">
        <v>7397</v>
      </c>
      <c r="C1074" t="s">
        <v>11830</v>
      </c>
      <c r="D1074" t="s">
        <v>11831</v>
      </c>
      <c r="E1074" t="s">
        <v>11832</v>
      </c>
      <c r="F1074">
        <v>84821969</v>
      </c>
      <c r="I1074" t="s">
        <v>11830</v>
      </c>
    </row>
    <row r="1075" spans="1:9" x14ac:dyDescent="0.35">
      <c r="A1075" t="s">
        <v>11833</v>
      </c>
      <c r="B1075" t="s">
        <v>6703</v>
      </c>
      <c r="C1075" t="s">
        <v>11834</v>
      </c>
      <c r="D1075" t="s">
        <v>6937</v>
      </c>
      <c r="E1075" t="s">
        <v>11835</v>
      </c>
      <c r="F1075">
        <v>63165819</v>
      </c>
      <c r="G1075">
        <v>63165810</v>
      </c>
      <c r="I1075" t="s">
        <v>11834</v>
      </c>
    </row>
    <row r="1076" spans="1:9" x14ac:dyDescent="0.35">
      <c r="A1076" t="s">
        <v>11836</v>
      </c>
      <c r="B1076" t="s">
        <v>6633</v>
      </c>
      <c r="C1076" t="s">
        <v>11837</v>
      </c>
      <c r="D1076" t="s">
        <v>11838</v>
      </c>
      <c r="E1076" t="s">
        <v>11839</v>
      </c>
      <c r="F1076" t="s">
        <v>11840</v>
      </c>
      <c r="H1076" t="s">
        <v>11841</v>
      </c>
      <c r="I1076" t="s">
        <v>11837</v>
      </c>
    </row>
    <row r="1077" spans="1:9" x14ac:dyDescent="0.35">
      <c r="A1077" t="s">
        <v>11842</v>
      </c>
      <c r="B1077" t="s">
        <v>6633</v>
      </c>
      <c r="C1077" t="s">
        <v>11843</v>
      </c>
      <c r="D1077" t="s">
        <v>11844</v>
      </c>
      <c r="E1077" t="s">
        <v>11845</v>
      </c>
      <c r="F1077" t="s">
        <v>11846</v>
      </c>
      <c r="G1077" t="s">
        <v>11847</v>
      </c>
      <c r="I1077" t="s">
        <v>11843</v>
      </c>
    </row>
    <row r="1078" spans="1:9" x14ac:dyDescent="0.35">
      <c r="A1078" t="s">
        <v>11848</v>
      </c>
      <c r="B1078" t="s">
        <v>6703</v>
      </c>
      <c r="C1078" t="s">
        <v>11849</v>
      </c>
      <c r="D1078" t="s">
        <v>11850</v>
      </c>
      <c r="E1078" t="s">
        <v>11851</v>
      </c>
      <c r="F1078">
        <v>69396346</v>
      </c>
      <c r="H1078" t="s">
        <v>6761</v>
      </c>
      <c r="I1078" t="s">
        <v>11849</v>
      </c>
    </row>
    <row r="1079" spans="1:9" x14ac:dyDescent="0.35">
      <c r="A1079" t="s">
        <v>11852</v>
      </c>
      <c r="B1079" t="s">
        <v>6724</v>
      </c>
      <c r="C1079" t="s">
        <v>11853</v>
      </c>
      <c r="D1079" t="s">
        <v>11854</v>
      </c>
      <c r="E1079" t="s">
        <v>11855</v>
      </c>
      <c r="H1079" t="s">
        <v>11856</v>
      </c>
      <c r="I1079" t="s">
        <v>11853</v>
      </c>
    </row>
    <row r="1080" spans="1:9" x14ac:dyDescent="0.35">
      <c r="A1080" t="s">
        <v>11857</v>
      </c>
      <c r="B1080" t="s">
        <v>6633</v>
      </c>
      <c r="C1080" t="s">
        <v>11858</v>
      </c>
      <c r="D1080" t="s">
        <v>11859</v>
      </c>
      <c r="E1080" t="s">
        <v>11860</v>
      </c>
      <c r="H1080" t="s">
        <v>11861</v>
      </c>
      <c r="I1080" t="s">
        <v>11858</v>
      </c>
    </row>
    <row r="1081" spans="1:9" x14ac:dyDescent="0.35">
      <c r="A1081" t="s">
        <v>11862</v>
      </c>
      <c r="B1081" t="s">
        <v>6703</v>
      </c>
      <c r="C1081" t="s">
        <v>11863</v>
      </c>
      <c r="D1081" t="s">
        <v>11864</v>
      </c>
      <c r="F1081">
        <v>67553594</v>
      </c>
      <c r="H1081" t="s">
        <v>11865</v>
      </c>
      <c r="I1081" t="s">
        <v>11863</v>
      </c>
    </row>
    <row r="1082" spans="1:9" x14ac:dyDescent="0.35">
      <c r="A1082" t="s">
        <v>11866</v>
      </c>
      <c r="B1082" t="s">
        <v>7762</v>
      </c>
      <c r="C1082" t="s">
        <v>11867</v>
      </c>
      <c r="D1082" t="s">
        <v>11868</v>
      </c>
      <c r="E1082" t="s">
        <v>7251</v>
      </c>
      <c r="F1082" t="s">
        <v>11869</v>
      </c>
      <c r="H1082" t="s">
        <v>11870</v>
      </c>
      <c r="I1082" t="s">
        <v>11867</v>
      </c>
    </row>
    <row r="1083" spans="1:9" x14ac:dyDescent="0.35">
      <c r="A1083" t="s">
        <v>11871</v>
      </c>
      <c r="B1083" t="s">
        <v>6633</v>
      </c>
      <c r="C1083" t="s">
        <v>11872</v>
      </c>
      <c r="D1083" t="s">
        <v>11873</v>
      </c>
      <c r="E1083" t="s">
        <v>11874</v>
      </c>
      <c r="F1083" t="s">
        <v>11875</v>
      </c>
      <c r="G1083" t="s">
        <v>11876</v>
      </c>
      <c r="H1083">
        <v>5</v>
      </c>
      <c r="I1083" t="s">
        <v>11872</v>
      </c>
    </row>
    <row r="1084" spans="1:9" x14ac:dyDescent="0.35">
      <c r="A1084" t="s">
        <v>11877</v>
      </c>
      <c r="B1084" t="s">
        <v>6636</v>
      </c>
      <c r="C1084" t="s">
        <v>11878</v>
      </c>
      <c r="D1084" t="s">
        <v>11879</v>
      </c>
      <c r="E1084" t="s">
        <v>11880</v>
      </c>
      <c r="F1084">
        <v>64593330</v>
      </c>
      <c r="I1084" t="s">
        <v>11878</v>
      </c>
    </row>
    <row r="1085" spans="1:9" x14ac:dyDescent="0.35">
      <c r="A1085" t="s">
        <v>11881</v>
      </c>
      <c r="B1085" t="s">
        <v>6636</v>
      </c>
      <c r="C1085" t="s">
        <v>11882</v>
      </c>
      <c r="D1085" t="s">
        <v>11883</v>
      </c>
      <c r="E1085" t="s">
        <v>11884</v>
      </c>
      <c r="F1085">
        <v>62781856</v>
      </c>
      <c r="G1085">
        <v>62737705</v>
      </c>
      <c r="I1085" t="s">
        <v>11882</v>
      </c>
    </row>
    <row r="1086" spans="1:9" x14ac:dyDescent="0.35">
      <c r="A1086" t="s">
        <v>11885</v>
      </c>
      <c r="B1086" t="s">
        <v>7397</v>
      </c>
      <c r="C1086" t="s">
        <v>11886</v>
      </c>
      <c r="D1086" t="s">
        <v>11887</v>
      </c>
      <c r="E1086" t="s">
        <v>11888</v>
      </c>
      <c r="F1086" t="s">
        <v>11889</v>
      </c>
      <c r="G1086" t="s">
        <v>11890</v>
      </c>
      <c r="I1086" t="s">
        <v>11886</v>
      </c>
    </row>
    <row r="1087" spans="1:9" x14ac:dyDescent="0.35">
      <c r="A1087" t="s">
        <v>11891</v>
      </c>
      <c r="B1087" t="s">
        <v>7397</v>
      </c>
      <c r="C1087" t="s">
        <v>11892</v>
      </c>
      <c r="D1087" t="s">
        <v>11893</v>
      </c>
      <c r="E1087" t="s">
        <v>11894</v>
      </c>
      <c r="F1087">
        <v>62800097</v>
      </c>
      <c r="G1087">
        <v>62800069</v>
      </c>
      <c r="I1087" t="s">
        <v>11892</v>
      </c>
    </row>
    <row r="1088" spans="1:9" x14ac:dyDescent="0.35">
      <c r="A1088" t="s">
        <v>11895</v>
      </c>
      <c r="B1088" t="s">
        <v>7092</v>
      </c>
      <c r="C1088" t="s">
        <v>11896</v>
      </c>
      <c r="D1088" t="s">
        <v>11897</v>
      </c>
      <c r="E1088" t="s">
        <v>9903</v>
      </c>
      <c r="F1088" t="s">
        <v>11898</v>
      </c>
      <c r="G1088">
        <v>67338765</v>
      </c>
      <c r="H1088" t="s">
        <v>11899</v>
      </c>
      <c r="I1088" t="s">
        <v>11896</v>
      </c>
    </row>
    <row r="1089" spans="1:9" x14ac:dyDescent="0.35">
      <c r="A1089" t="s">
        <v>11900</v>
      </c>
      <c r="B1089" t="s">
        <v>6636</v>
      </c>
      <c r="C1089" t="s">
        <v>11901</v>
      </c>
      <c r="D1089" t="s">
        <v>11902</v>
      </c>
      <c r="E1089" t="s">
        <v>11903</v>
      </c>
      <c r="F1089">
        <v>67444022</v>
      </c>
      <c r="G1089">
        <v>67447234</v>
      </c>
      <c r="I1089" t="s">
        <v>11901</v>
      </c>
    </row>
    <row r="1090" spans="1:9" x14ac:dyDescent="0.35">
      <c r="A1090" t="s">
        <v>11904</v>
      </c>
      <c r="B1090" t="s">
        <v>6636</v>
      </c>
      <c r="C1090" t="s">
        <v>11905</v>
      </c>
      <c r="D1090" t="s">
        <v>11906</v>
      </c>
      <c r="E1090" t="s">
        <v>11907</v>
      </c>
      <c r="F1090" t="s">
        <v>11908</v>
      </c>
      <c r="I1090" t="s">
        <v>11905</v>
      </c>
    </row>
    <row r="1091" spans="1:9" x14ac:dyDescent="0.35">
      <c r="A1091" t="s">
        <v>343</v>
      </c>
      <c r="B1091" t="s">
        <v>6703</v>
      </c>
      <c r="C1091" t="s">
        <v>11909</v>
      </c>
      <c r="D1091" t="s">
        <v>11910</v>
      </c>
      <c r="E1091" t="s">
        <v>11911</v>
      </c>
      <c r="F1091">
        <v>67778211</v>
      </c>
      <c r="G1091">
        <v>67708007</v>
      </c>
      <c r="H1091" t="s">
        <v>11912</v>
      </c>
      <c r="I1091" t="s">
        <v>11909</v>
      </c>
    </row>
    <row r="1092" spans="1:9" x14ac:dyDescent="0.35">
      <c r="A1092" t="s">
        <v>11913</v>
      </c>
      <c r="B1092" t="s">
        <v>6636</v>
      </c>
      <c r="C1092" t="s">
        <v>11914</v>
      </c>
      <c r="D1092" t="s">
        <v>11915</v>
      </c>
      <c r="E1092" t="s">
        <v>11916</v>
      </c>
      <c r="F1092" t="s">
        <v>11917</v>
      </c>
      <c r="G1092" t="s">
        <v>11918</v>
      </c>
      <c r="I1092" t="s">
        <v>11914</v>
      </c>
    </row>
    <row r="1093" spans="1:9" x14ac:dyDescent="0.35">
      <c r="A1093" t="s">
        <v>11919</v>
      </c>
      <c r="B1093" t="s">
        <v>7397</v>
      </c>
      <c r="C1093" t="s">
        <v>11920</v>
      </c>
      <c r="D1093" t="s">
        <v>11921</v>
      </c>
      <c r="E1093" t="s">
        <v>11922</v>
      </c>
      <c r="F1093">
        <v>67568776</v>
      </c>
      <c r="G1093">
        <v>62576557</v>
      </c>
      <c r="I1093" t="s">
        <v>11920</v>
      </c>
    </row>
    <row r="1094" spans="1:9" x14ac:dyDescent="0.35">
      <c r="A1094" t="s">
        <v>11923</v>
      </c>
      <c r="B1094" t="s">
        <v>7397</v>
      </c>
      <c r="C1094" t="s">
        <v>11924</v>
      </c>
      <c r="D1094" t="s">
        <v>11925</v>
      </c>
      <c r="E1094" t="s">
        <v>11926</v>
      </c>
      <c r="F1094" t="s">
        <v>11927</v>
      </c>
      <c r="G1094" t="s">
        <v>11928</v>
      </c>
      <c r="H1094" t="s">
        <v>7555</v>
      </c>
      <c r="I1094" t="s">
        <v>11924</v>
      </c>
    </row>
    <row r="1095" spans="1:9" x14ac:dyDescent="0.35">
      <c r="A1095" t="s">
        <v>11929</v>
      </c>
      <c r="B1095" t="s">
        <v>7397</v>
      </c>
      <c r="C1095" t="s">
        <v>11930</v>
      </c>
      <c r="D1095" t="s">
        <v>11931</v>
      </c>
      <c r="E1095" t="s">
        <v>11932</v>
      </c>
      <c r="F1095" t="s">
        <v>11933</v>
      </c>
      <c r="G1095" t="s">
        <v>11934</v>
      </c>
      <c r="I1095" t="s">
        <v>11930</v>
      </c>
    </row>
    <row r="1096" spans="1:9" x14ac:dyDescent="0.35">
      <c r="A1096" t="s">
        <v>11935</v>
      </c>
      <c r="B1096" t="s">
        <v>6763</v>
      </c>
      <c r="C1096" t="s">
        <v>11936</v>
      </c>
      <c r="D1096" t="s">
        <v>11937</v>
      </c>
      <c r="E1096" t="s">
        <v>11938</v>
      </c>
      <c r="F1096">
        <v>63472888</v>
      </c>
      <c r="G1096">
        <v>68619783</v>
      </c>
      <c r="I1096" t="s">
        <v>11936</v>
      </c>
    </row>
    <row r="1097" spans="1:9" x14ac:dyDescent="0.35">
      <c r="A1097" t="s">
        <v>11939</v>
      </c>
      <c r="B1097" t="s">
        <v>6636</v>
      </c>
      <c r="C1097" t="s">
        <v>11940</v>
      </c>
      <c r="D1097" t="s">
        <v>11941</v>
      </c>
      <c r="E1097" t="s">
        <v>11942</v>
      </c>
      <c r="F1097" t="s">
        <v>11943</v>
      </c>
      <c r="G1097" t="s">
        <v>11944</v>
      </c>
      <c r="H1097" t="s">
        <v>6761</v>
      </c>
      <c r="I1097" t="s">
        <v>11940</v>
      </c>
    </row>
    <row r="1098" spans="1:9" x14ac:dyDescent="0.35">
      <c r="A1098" t="s">
        <v>11945</v>
      </c>
      <c r="B1098" t="s">
        <v>6636</v>
      </c>
      <c r="C1098" t="s">
        <v>11946</v>
      </c>
      <c r="D1098" t="s">
        <v>11947</v>
      </c>
      <c r="E1098" t="s">
        <v>11948</v>
      </c>
      <c r="F1098">
        <v>62860995</v>
      </c>
      <c r="G1098">
        <v>62860859</v>
      </c>
      <c r="I1098" t="s">
        <v>11946</v>
      </c>
    </row>
    <row r="1099" spans="1:9" x14ac:dyDescent="0.35">
      <c r="A1099" t="s">
        <v>11949</v>
      </c>
      <c r="B1099" t="s">
        <v>6636</v>
      </c>
      <c r="C1099" t="s">
        <v>11950</v>
      </c>
      <c r="D1099" t="s">
        <v>11951</v>
      </c>
      <c r="E1099" t="s">
        <v>11952</v>
      </c>
      <c r="F1099">
        <v>67469313</v>
      </c>
      <c r="G1099">
        <v>67457076</v>
      </c>
      <c r="I1099" t="s">
        <v>11950</v>
      </c>
    </row>
    <row r="1100" spans="1:9" x14ac:dyDescent="0.35">
      <c r="A1100" t="s">
        <v>11953</v>
      </c>
      <c r="B1100" t="s">
        <v>6636</v>
      </c>
      <c r="C1100" t="s">
        <v>11954</v>
      </c>
      <c r="D1100" t="s">
        <v>11955</v>
      </c>
      <c r="E1100" t="s">
        <v>11956</v>
      </c>
      <c r="F1100" t="s">
        <v>11957</v>
      </c>
      <c r="G1100">
        <v>68633113</v>
      </c>
      <c r="I1100" t="s">
        <v>11954</v>
      </c>
    </row>
    <row r="1101" spans="1:9" x14ac:dyDescent="0.35">
      <c r="A1101" t="s">
        <v>11958</v>
      </c>
      <c r="B1101" t="s">
        <v>6776</v>
      </c>
      <c r="C1101" t="s">
        <v>11959</v>
      </c>
      <c r="D1101" t="s">
        <v>11960</v>
      </c>
      <c r="E1101" t="s">
        <v>7156</v>
      </c>
      <c r="F1101">
        <v>62576211</v>
      </c>
      <c r="G1101">
        <v>67521210</v>
      </c>
      <c r="I1101" t="s">
        <v>11959</v>
      </c>
    </row>
    <row r="1102" spans="1:9" x14ac:dyDescent="0.35">
      <c r="A1102" t="s">
        <v>11961</v>
      </c>
      <c r="B1102" t="s">
        <v>7092</v>
      </c>
      <c r="C1102" t="s">
        <v>11962</v>
      </c>
      <c r="D1102" t="s">
        <v>11963</v>
      </c>
      <c r="E1102" t="s">
        <v>11964</v>
      </c>
      <c r="F1102">
        <v>65127574</v>
      </c>
      <c r="G1102">
        <v>65127499</v>
      </c>
      <c r="I1102" t="s">
        <v>11962</v>
      </c>
    </row>
    <row r="1103" spans="1:9" x14ac:dyDescent="0.35">
      <c r="A1103" t="s">
        <v>11965</v>
      </c>
      <c r="B1103" t="s">
        <v>6636</v>
      </c>
      <c r="C1103" t="s">
        <v>11966</v>
      </c>
      <c r="D1103" t="s">
        <v>11967</v>
      </c>
      <c r="E1103" t="s">
        <v>11968</v>
      </c>
      <c r="F1103">
        <v>67530875</v>
      </c>
      <c r="I1103" t="s">
        <v>11966</v>
      </c>
    </row>
    <row r="1104" spans="1:9" x14ac:dyDescent="0.35">
      <c r="A1104" t="s">
        <v>11969</v>
      </c>
      <c r="B1104" t="s">
        <v>6776</v>
      </c>
      <c r="C1104" t="s">
        <v>11970</v>
      </c>
      <c r="D1104" t="s">
        <v>11971</v>
      </c>
      <c r="E1104" t="s">
        <v>11972</v>
      </c>
      <c r="F1104">
        <v>65440200</v>
      </c>
      <c r="G1104">
        <v>65441371</v>
      </c>
      <c r="I1104" t="s">
        <v>11970</v>
      </c>
    </row>
    <row r="1105" spans="1:9" x14ac:dyDescent="0.35">
      <c r="A1105" t="s">
        <v>11973</v>
      </c>
      <c r="B1105" t="s">
        <v>6636</v>
      </c>
      <c r="C1105" t="s">
        <v>11974</v>
      </c>
      <c r="D1105" t="s">
        <v>11975</v>
      </c>
      <c r="E1105" t="s">
        <v>7156</v>
      </c>
      <c r="F1105">
        <v>68523363</v>
      </c>
      <c r="G1105">
        <v>68523373</v>
      </c>
      <c r="I1105" t="s">
        <v>11974</v>
      </c>
    </row>
    <row r="1106" spans="1:9" x14ac:dyDescent="0.35">
      <c r="A1106" t="s">
        <v>11976</v>
      </c>
      <c r="B1106" t="s">
        <v>6636</v>
      </c>
      <c r="C1106" t="s">
        <v>11977</v>
      </c>
      <c r="D1106" t="s">
        <v>11978</v>
      </c>
      <c r="E1106" t="s">
        <v>7156</v>
      </c>
      <c r="F1106">
        <v>62578608</v>
      </c>
      <c r="G1106">
        <v>67588968</v>
      </c>
      <c r="I1106" t="s">
        <v>11977</v>
      </c>
    </row>
    <row r="1107" spans="1:9" x14ac:dyDescent="0.35">
      <c r="A1107" t="s">
        <v>11979</v>
      </c>
      <c r="B1107" t="s">
        <v>6636</v>
      </c>
      <c r="C1107" t="s">
        <v>11980</v>
      </c>
      <c r="D1107" t="s">
        <v>11981</v>
      </c>
      <c r="E1107" t="s">
        <v>11982</v>
      </c>
      <c r="F1107">
        <v>65787338</v>
      </c>
      <c r="G1107">
        <v>65787330</v>
      </c>
      <c r="H1107" t="s">
        <v>11983</v>
      </c>
      <c r="I1107" t="s">
        <v>11980</v>
      </c>
    </row>
    <row r="1108" spans="1:9" x14ac:dyDescent="0.35">
      <c r="A1108" t="s">
        <v>11984</v>
      </c>
      <c r="B1108" t="s">
        <v>7397</v>
      </c>
      <c r="C1108" t="s">
        <v>11985</v>
      </c>
      <c r="D1108" t="s">
        <v>11986</v>
      </c>
      <c r="E1108" t="s">
        <v>11987</v>
      </c>
      <c r="F1108" t="s">
        <v>11988</v>
      </c>
      <c r="G1108" t="s">
        <v>11989</v>
      </c>
      <c r="I1108" t="s">
        <v>11985</v>
      </c>
    </row>
    <row r="1109" spans="1:9" x14ac:dyDescent="0.35">
      <c r="A1109" t="s">
        <v>11990</v>
      </c>
      <c r="B1109" t="s">
        <v>7397</v>
      </c>
      <c r="C1109" t="s">
        <v>11991</v>
      </c>
      <c r="D1109" t="s">
        <v>11992</v>
      </c>
      <c r="E1109" t="s">
        <v>11993</v>
      </c>
      <c r="F1109" t="s">
        <v>11994</v>
      </c>
      <c r="G1109">
        <v>18651265639463</v>
      </c>
      <c r="H1109" t="s">
        <v>11995</v>
      </c>
      <c r="I1109" t="s">
        <v>11991</v>
      </c>
    </row>
    <row r="1110" spans="1:9" x14ac:dyDescent="0.35">
      <c r="A1110" t="s">
        <v>11996</v>
      </c>
      <c r="B1110" t="s">
        <v>7397</v>
      </c>
      <c r="C1110" t="s">
        <v>11997</v>
      </c>
      <c r="D1110" t="s">
        <v>11998</v>
      </c>
      <c r="E1110" t="s">
        <v>11999</v>
      </c>
      <c r="F1110">
        <v>8651265621838</v>
      </c>
      <c r="G1110">
        <v>8651262639463</v>
      </c>
      <c r="H1110" t="s">
        <v>11995</v>
      </c>
      <c r="I1110" t="s">
        <v>11997</v>
      </c>
    </row>
    <row r="1111" spans="1:9" x14ac:dyDescent="0.35">
      <c r="A1111" t="s">
        <v>12000</v>
      </c>
      <c r="B1111" t="s">
        <v>6636</v>
      </c>
      <c r="C1111" t="s">
        <v>12001</v>
      </c>
      <c r="D1111" t="s">
        <v>12002</v>
      </c>
      <c r="E1111" t="s">
        <v>12003</v>
      </c>
      <c r="F1111">
        <v>62674364</v>
      </c>
      <c r="G1111">
        <v>62663386</v>
      </c>
      <c r="I1111" t="s">
        <v>12001</v>
      </c>
    </row>
    <row r="1112" spans="1:9" x14ac:dyDescent="0.35">
      <c r="A1112" t="s">
        <v>12004</v>
      </c>
      <c r="B1112" t="s">
        <v>6636</v>
      </c>
      <c r="C1112" t="s">
        <v>12005</v>
      </c>
      <c r="D1112" t="s">
        <v>12006</v>
      </c>
      <c r="E1112" t="s">
        <v>12007</v>
      </c>
      <c r="F1112">
        <v>68622116</v>
      </c>
      <c r="I1112" t="s">
        <v>12005</v>
      </c>
    </row>
    <row r="1113" spans="1:9" x14ac:dyDescent="0.35">
      <c r="A1113" t="s">
        <v>12008</v>
      </c>
      <c r="B1113" t="s">
        <v>6636</v>
      </c>
      <c r="C1113" t="s">
        <v>12009</v>
      </c>
      <c r="D1113" t="s">
        <v>12010</v>
      </c>
      <c r="E1113" t="s">
        <v>12011</v>
      </c>
      <c r="F1113">
        <v>68617600</v>
      </c>
      <c r="G1113">
        <v>68622763</v>
      </c>
      <c r="H1113" t="s">
        <v>12012</v>
      </c>
      <c r="I1113" t="s">
        <v>12009</v>
      </c>
    </row>
    <row r="1114" spans="1:9" x14ac:dyDescent="0.35">
      <c r="A1114" t="s">
        <v>12013</v>
      </c>
      <c r="B1114" t="s">
        <v>6636</v>
      </c>
      <c r="C1114" t="s">
        <v>12014</v>
      </c>
      <c r="D1114" t="s">
        <v>12015</v>
      </c>
      <c r="E1114" t="s">
        <v>12016</v>
      </c>
      <c r="F1114">
        <v>65531865</v>
      </c>
      <c r="I1114" t="s">
        <v>12014</v>
      </c>
    </row>
    <row r="1115" spans="1:9" x14ac:dyDescent="0.35">
      <c r="A1115" t="s">
        <v>12017</v>
      </c>
      <c r="B1115" t="s">
        <v>6636</v>
      </c>
      <c r="C1115" t="s">
        <v>12018</v>
      </c>
      <c r="D1115" t="s">
        <v>12019</v>
      </c>
      <c r="E1115" t="s">
        <v>12020</v>
      </c>
      <c r="F1115">
        <v>63340723</v>
      </c>
      <c r="G1115">
        <v>63340024</v>
      </c>
      <c r="I1115" t="s">
        <v>12018</v>
      </c>
    </row>
    <row r="1116" spans="1:9" x14ac:dyDescent="0.35">
      <c r="A1116" t="s">
        <v>12021</v>
      </c>
      <c r="B1116" t="s">
        <v>6636</v>
      </c>
      <c r="C1116" t="s">
        <v>12022</v>
      </c>
      <c r="D1116" t="s">
        <v>12023</v>
      </c>
      <c r="E1116" t="s">
        <v>12024</v>
      </c>
      <c r="F1116" t="s">
        <v>12025</v>
      </c>
      <c r="G1116" t="s">
        <v>12026</v>
      </c>
      <c r="H1116" t="s">
        <v>12027</v>
      </c>
      <c r="I1116" t="s">
        <v>12022</v>
      </c>
    </row>
    <row r="1117" spans="1:9" x14ac:dyDescent="0.35">
      <c r="A1117" t="s">
        <v>12028</v>
      </c>
      <c r="B1117" t="s">
        <v>6636</v>
      </c>
      <c r="C1117" t="s">
        <v>12029</v>
      </c>
      <c r="D1117" t="s">
        <v>12030</v>
      </c>
      <c r="E1117" t="s">
        <v>12031</v>
      </c>
      <c r="F1117">
        <v>65333888</v>
      </c>
      <c r="I1117" t="s">
        <v>12029</v>
      </c>
    </row>
    <row r="1118" spans="1:9" x14ac:dyDescent="0.35">
      <c r="A1118" t="s">
        <v>12032</v>
      </c>
      <c r="B1118" t="s">
        <v>6636</v>
      </c>
      <c r="C1118" t="s">
        <v>12033</v>
      </c>
      <c r="D1118" t="s">
        <v>12034</v>
      </c>
      <c r="E1118" t="s">
        <v>12035</v>
      </c>
      <c r="F1118">
        <v>68462188</v>
      </c>
      <c r="G1118" t="s">
        <v>12036</v>
      </c>
      <c r="I1118" t="s">
        <v>12033</v>
      </c>
    </row>
    <row r="1119" spans="1:9" x14ac:dyDescent="0.35">
      <c r="A1119" t="s">
        <v>12037</v>
      </c>
      <c r="B1119" t="s">
        <v>7397</v>
      </c>
      <c r="C1119" t="s">
        <v>12038</v>
      </c>
      <c r="D1119" t="s">
        <v>12039</v>
      </c>
      <c r="E1119" t="s">
        <v>7209</v>
      </c>
      <c r="F1119">
        <v>64845335</v>
      </c>
      <c r="G1119">
        <v>64845115</v>
      </c>
      <c r="I1119" t="s">
        <v>12038</v>
      </c>
    </row>
    <row r="1120" spans="1:9" x14ac:dyDescent="0.35">
      <c r="A1120" t="s">
        <v>12040</v>
      </c>
      <c r="B1120" t="s">
        <v>7397</v>
      </c>
      <c r="C1120" t="s">
        <v>12041</v>
      </c>
      <c r="D1120" t="s">
        <v>12042</v>
      </c>
      <c r="E1120" t="s">
        <v>12043</v>
      </c>
      <c r="F1120">
        <v>62990327</v>
      </c>
      <c r="I1120" t="s">
        <v>12041</v>
      </c>
    </row>
    <row r="1121" spans="1:9" x14ac:dyDescent="0.35">
      <c r="A1121" t="s">
        <v>12044</v>
      </c>
      <c r="B1121" t="s">
        <v>6636</v>
      </c>
      <c r="C1121" t="s">
        <v>12045</v>
      </c>
      <c r="D1121" t="s">
        <v>12046</v>
      </c>
      <c r="E1121" t="s">
        <v>12047</v>
      </c>
      <c r="F1121">
        <v>67461929</v>
      </c>
      <c r="G1121">
        <v>67462115</v>
      </c>
      <c r="I1121" t="s">
        <v>12045</v>
      </c>
    </row>
    <row r="1122" spans="1:9" x14ac:dyDescent="0.35">
      <c r="A1122" t="s">
        <v>12048</v>
      </c>
      <c r="B1122" t="s">
        <v>6636</v>
      </c>
      <c r="C1122" t="s">
        <v>12049</v>
      </c>
      <c r="D1122" t="s">
        <v>12050</v>
      </c>
      <c r="E1122" t="s">
        <v>12051</v>
      </c>
      <c r="F1122">
        <v>62768823</v>
      </c>
      <c r="G1122">
        <v>62768826</v>
      </c>
      <c r="I1122" t="s">
        <v>12049</v>
      </c>
    </row>
    <row r="1123" spans="1:9" x14ac:dyDescent="0.35">
      <c r="A1123" t="s">
        <v>12052</v>
      </c>
      <c r="B1123" t="s">
        <v>6636</v>
      </c>
      <c r="C1123" t="s">
        <v>12053</v>
      </c>
      <c r="D1123" t="s">
        <v>12054</v>
      </c>
      <c r="E1123" t="s">
        <v>12055</v>
      </c>
      <c r="F1123">
        <v>63956544</v>
      </c>
      <c r="G1123">
        <v>63956628</v>
      </c>
      <c r="H1123" t="s">
        <v>12056</v>
      </c>
      <c r="I1123" t="s">
        <v>12053</v>
      </c>
    </row>
    <row r="1124" spans="1:9" x14ac:dyDescent="0.35">
      <c r="A1124" t="s">
        <v>12057</v>
      </c>
      <c r="B1124" t="s">
        <v>7397</v>
      </c>
      <c r="C1124" t="s">
        <v>12058</v>
      </c>
      <c r="D1124" t="s">
        <v>12059</v>
      </c>
      <c r="E1124" t="s">
        <v>12060</v>
      </c>
      <c r="F1124">
        <v>68654025</v>
      </c>
      <c r="I1124" t="s">
        <v>12058</v>
      </c>
    </row>
    <row r="1125" spans="1:9" x14ac:dyDescent="0.35">
      <c r="A1125" t="s">
        <v>12061</v>
      </c>
      <c r="B1125" t="s">
        <v>7397</v>
      </c>
      <c r="C1125" t="s">
        <v>12062</v>
      </c>
      <c r="D1125" t="s">
        <v>12063</v>
      </c>
      <c r="E1125" t="s">
        <v>12064</v>
      </c>
      <c r="F1125" t="s">
        <v>12065</v>
      </c>
      <c r="G1125" t="s">
        <v>12066</v>
      </c>
      <c r="H1125" t="s">
        <v>12067</v>
      </c>
      <c r="I1125" t="s">
        <v>12062</v>
      </c>
    </row>
    <row r="1126" spans="1:9" x14ac:dyDescent="0.35">
      <c r="A1126" t="s">
        <v>12068</v>
      </c>
      <c r="B1126" t="s">
        <v>6636</v>
      </c>
      <c r="C1126" t="s">
        <v>12069</v>
      </c>
      <c r="D1126" t="s">
        <v>12070</v>
      </c>
      <c r="E1126" t="s">
        <v>12071</v>
      </c>
      <c r="F1126">
        <v>67587633</v>
      </c>
      <c r="I1126" t="s">
        <v>12069</v>
      </c>
    </row>
    <row r="1127" spans="1:9" x14ac:dyDescent="0.35">
      <c r="A1127" t="s">
        <v>12072</v>
      </c>
      <c r="B1127" t="s">
        <v>7397</v>
      </c>
      <c r="C1127" t="s">
        <v>12073</v>
      </c>
      <c r="D1127" t="s">
        <v>12074</v>
      </c>
      <c r="E1127" t="s">
        <v>12075</v>
      </c>
      <c r="F1127">
        <v>62575257</v>
      </c>
      <c r="G1127">
        <v>62577257</v>
      </c>
      <c r="I1127" t="s">
        <v>12073</v>
      </c>
    </row>
    <row r="1128" spans="1:9" x14ac:dyDescent="0.35">
      <c r="A1128" t="s">
        <v>12076</v>
      </c>
      <c r="B1128" t="s">
        <v>7397</v>
      </c>
      <c r="C1128" t="s">
        <v>12077</v>
      </c>
      <c r="D1128" t="s">
        <v>12078</v>
      </c>
      <c r="E1128" t="s">
        <v>12079</v>
      </c>
      <c r="F1128">
        <v>62537788</v>
      </c>
      <c r="G1128">
        <v>62523678</v>
      </c>
      <c r="I1128" t="s">
        <v>12077</v>
      </c>
    </row>
    <row r="1129" spans="1:9" x14ac:dyDescent="0.35">
      <c r="A1129" t="s">
        <v>12080</v>
      </c>
      <c r="B1129" t="s">
        <v>6636</v>
      </c>
      <c r="C1129" t="s">
        <v>12081</v>
      </c>
      <c r="D1129" t="s">
        <v>12082</v>
      </c>
      <c r="E1129" t="s">
        <v>12083</v>
      </c>
      <c r="F1129">
        <v>63702307</v>
      </c>
      <c r="G1129">
        <v>63702323</v>
      </c>
      <c r="I1129" t="s">
        <v>12081</v>
      </c>
    </row>
    <row r="1130" spans="1:9" x14ac:dyDescent="0.35">
      <c r="A1130" t="s">
        <v>12084</v>
      </c>
      <c r="B1130" t="s">
        <v>6636</v>
      </c>
      <c r="C1130" t="s">
        <v>12081</v>
      </c>
      <c r="D1130" t="s">
        <v>12085</v>
      </c>
      <c r="E1130" t="s">
        <v>12086</v>
      </c>
      <c r="F1130">
        <v>63950210</v>
      </c>
      <c r="H1130" t="s">
        <v>12087</v>
      </c>
      <c r="I1130" t="s">
        <v>12081</v>
      </c>
    </row>
    <row r="1131" spans="1:9" x14ac:dyDescent="0.35">
      <c r="A1131" t="s">
        <v>12088</v>
      </c>
      <c r="B1131" t="s">
        <v>7397</v>
      </c>
      <c r="C1131" t="s">
        <v>12089</v>
      </c>
      <c r="D1131" t="s">
        <v>12090</v>
      </c>
      <c r="E1131" t="s">
        <v>12091</v>
      </c>
      <c r="F1131">
        <v>63526371</v>
      </c>
      <c r="I1131" t="s">
        <v>12089</v>
      </c>
    </row>
    <row r="1132" spans="1:9" x14ac:dyDescent="0.35">
      <c r="A1132" t="s">
        <v>12092</v>
      </c>
      <c r="B1132" t="s">
        <v>6636</v>
      </c>
      <c r="C1132" t="s">
        <v>12093</v>
      </c>
      <c r="D1132" t="s">
        <v>12094</v>
      </c>
      <c r="E1132" t="s">
        <v>12095</v>
      </c>
      <c r="F1132">
        <v>62873825</v>
      </c>
      <c r="G1132">
        <v>62840368</v>
      </c>
      <c r="I1132" t="s">
        <v>12093</v>
      </c>
    </row>
    <row r="1133" spans="1:9" x14ac:dyDescent="0.35">
      <c r="A1133" t="s">
        <v>12096</v>
      </c>
      <c r="B1133" t="s">
        <v>6636</v>
      </c>
      <c r="C1133" t="s">
        <v>12097</v>
      </c>
      <c r="D1133" t="s">
        <v>12098</v>
      </c>
      <c r="E1133" t="s">
        <v>12099</v>
      </c>
      <c r="F1133">
        <v>67795132</v>
      </c>
      <c r="I1133" t="s">
        <v>12097</v>
      </c>
    </row>
    <row r="1134" spans="1:9" x14ac:dyDescent="0.35">
      <c r="A1134" t="s">
        <v>12100</v>
      </c>
      <c r="B1134" t="s">
        <v>7397</v>
      </c>
      <c r="C1134" t="s">
        <v>12101</v>
      </c>
      <c r="D1134" t="s">
        <v>12102</v>
      </c>
      <c r="E1134" t="s">
        <v>12103</v>
      </c>
      <c r="F1134">
        <v>66607241</v>
      </c>
      <c r="I1134" t="s">
        <v>12101</v>
      </c>
    </row>
    <row r="1135" spans="1:9" x14ac:dyDescent="0.35">
      <c r="A1135" t="s">
        <v>12104</v>
      </c>
      <c r="B1135" t="s">
        <v>6703</v>
      </c>
      <c r="C1135" t="s">
        <v>12105</v>
      </c>
      <c r="D1135" t="s">
        <v>12106</v>
      </c>
      <c r="E1135" t="s">
        <v>12107</v>
      </c>
      <c r="F1135">
        <v>62655222</v>
      </c>
      <c r="G1135">
        <v>64733419</v>
      </c>
      <c r="H1135" t="s">
        <v>12108</v>
      </c>
      <c r="I1135" t="s">
        <v>12105</v>
      </c>
    </row>
    <row r="1136" spans="1:9" x14ac:dyDescent="0.35">
      <c r="A1136" t="s">
        <v>12109</v>
      </c>
      <c r="B1136" t="s">
        <v>6724</v>
      </c>
      <c r="C1136" t="s">
        <v>12110</v>
      </c>
      <c r="D1136" t="s">
        <v>12111</v>
      </c>
      <c r="E1136" t="s">
        <v>12112</v>
      </c>
      <c r="F1136">
        <v>62640152</v>
      </c>
      <c r="G1136" t="s">
        <v>12113</v>
      </c>
      <c r="H1136" t="s">
        <v>12114</v>
      </c>
      <c r="I1136" t="s">
        <v>12110</v>
      </c>
    </row>
    <row r="1137" spans="1:9" x14ac:dyDescent="0.35">
      <c r="A1137" t="s">
        <v>12115</v>
      </c>
      <c r="B1137" t="s">
        <v>7397</v>
      </c>
      <c r="C1137" t="s">
        <v>12116</v>
      </c>
      <c r="D1137" t="s">
        <v>12117</v>
      </c>
      <c r="E1137" t="s">
        <v>12118</v>
      </c>
      <c r="F1137">
        <v>67794722</v>
      </c>
      <c r="G1137">
        <v>67793305</v>
      </c>
      <c r="I1137" t="s">
        <v>12116</v>
      </c>
    </row>
    <row r="1138" spans="1:9" x14ac:dyDescent="0.35">
      <c r="A1138" t="s">
        <v>12119</v>
      </c>
      <c r="B1138" t="s">
        <v>7092</v>
      </c>
      <c r="C1138" t="s">
        <v>12120</v>
      </c>
      <c r="D1138" t="s">
        <v>12121</v>
      </c>
      <c r="E1138" t="s">
        <v>12122</v>
      </c>
      <c r="F1138">
        <v>68581800</v>
      </c>
      <c r="G1138">
        <v>68581808</v>
      </c>
      <c r="I1138" t="s">
        <v>12120</v>
      </c>
    </row>
    <row r="1139" spans="1:9" x14ac:dyDescent="0.35">
      <c r="A1139" t="s">
        <v>12123</v>
      </c>
      <c r="B1139" t="s">
        <v>6636</v>
      </c>
      <c r="C1139" t="s">
        <v>12124</v>
      </c>
      <c r="D1139" t="s">
        <v>12125</v>
      </c>
      <c r="E1139" t="s">
        <v>12126</v>
      </c>
      <c r="F1139">
        <v>68624901</v>
      </c>
      <c r="I1139" t="s">
        <v>12124</v>
      </c>
    </row>
    <row r="1140" spans="1:9" x14ac:dyDescent="0.35">
      <c r="A1140" t="s">
        <v>12127</v>
      </c>
      <c r="B1140" t="s">
        <v>6636</v>
      </c>
      <c r="C1140" t="s">
        <v>12128</v>
      </c>
      <c r="D1140" t="s">
        <v>12129</v>
      </c>
      <c r="E1140" t="s">
        <v>12130</v>
      </c>
      <c r="F1140">
        <v>63443924</v>
      </c>
      <c r="I1140" t="s">
        <v>12128</v>
      </c>
    </row>
    <row r="1141" spans="1:9" x14ac:dyDescent="0.35">
      <c r="A1141" t="s">
        <v>12131</v>
      </c>
      <c r="B1141" t="s">
        <v>7397</v>
      </c>
      <c r="C1141" t="s">
        <v>12132</v>
      </c>
      <c r="D1141" t="s">
        <v>12133</v>
      </c>
      <c r="E1141" t="s">
        <v>12134</v>
      </c>
      <c r="F1141">
        <v>68422822</v>
      </c>
      <c r="G1141">
        <v>68485866</v>
      </c>
      <c r="H1141" t="s">
        <v>12135</v>
      </c>
      <c r="I1141" t="s">
        <v>12132</v>
      </c>
    </row>
    <row r="1142" spans="1:9" x14ac:dyDescent="0.35">
      <c r="A1142" t="s">
        <v>12136</v>
      </c>
      <c r="B1142" t="s">
        <v>6636</v>
      </c>
      <c r="C1142" t="s">
        <v>12137</v>
      </c>
      <c r="D1142" t="s">
        <v>12138</v>
      </c>
      <c r="E1142" t="s">
        <v>12139</v>
      </c>
      <c r="F1142">
        <v>63682898</v>
      </c>
      <c r="G1142">
        <v>63681831</v>
      </c>
      <c r="I1142" t="s">
        <v>12137</v>
      </c>
    </row>
    <row r="1143" spans="1:9" x14ac:dyDescent="0.35">
      <c r="A1143" t="s">
        <v>12140</v>
      </c>
      <c r="B1143" t="s">
        <v>7397</v>
      </c>
      <c r="C1143" t="s">
        <v>12141</v>
      </c>
      <c r="D1143" t="s">
        <v>12142</v>
      </c>
      <c r="E1143" t="s">
        <v>12143</v>
      </c>
      <c r="F1143">
        <v>65422338</v>
      </c>
      <c r="G1143">
        <v>65432437</v>
      </c>
      <c r="I1143" t="s">
        <v>12141</v>
      </c>
    </row>
    <row r="1144" spans="1:9" x14ac:dyDescent="0.35">
      <c r="A1144" t="s">
        <v>12144</v>
      </c>
      <c r="B1144" t="s">
        <v>7397</v>
      </c>
      <c r="C1144" t="s">
        <v>12145</v>
      </c>
      <c r="D1144" t="s">
        <v>12146</v>
      </c>
      <c r="E1144" t="s">
        <v>12147</v>
      </c>
      <c r="F1144">
        <v>67483396</v>
      </c>
      <c r="G1144">
        <v>67483827</v>
      </c>
      <c r="H1144" t="s">
        <v>12148</v>
      </c>
      <c r="I1144" t="s">
        <v>12145</v>
      </c>
    </row>
    <row r="1145" spans="1:9" x14ac:dyDescent="0.35">
      <c r="A1145" t="s">
        <v>12149</v>
      </c>
      <c r="B1145" t="s">
        <v>7397</v>
      </c>
      <c r="C1145" t="s">
        <v>12150</v>
      </c>
      <c r="D1145" t="s">
        <v>12151</v>
      </c>
      <c r="E1145" t="s">
        <v>12152</v>
      </c>
      <c r="F1145">
        <v>62641755</v>
      </c>
      <c r="I1145" t="s">
        <v>12150</v>
      </c>
    </row>
    <row r="1146" spans="1:9" x14ac:dyDescent="0.35">
      <c r="A1146" t="s">
        <v>12153</v>
      </c>
      <c r="B1146" t="s">
        <v>7397</v>
      </c>
      <c r="C1146" t="s">
        <v>12154</v>
      </c>
      <c r="D1146" t="s">
        <v>12155</v>
      </c>
      <c r="E1146" t="s">
        <v>12156</v>
      </c>
      <c r="F1146">
        <v>63655990</v>
      </c>
      <c r="I1146" t="s">
        <v>12154</v>
      </c>
    </row>
    <row r="1147" spans="1:9" x14ac:dyDescent="0.35">
      <c r="A1147" t="s">
        <v>12157</v>
      </c>
      <c r="B1147" t="s">
        <v>7397</v>
      </c>
      <c r="C1147" t="s">
        <v>12158</v>
      </c>
      <c r="D1147" t="s">
        <v>12159</v>
      </c>
      <c r="E1147" t="s">
        <v>12160</v>
      </c>
      <c r="F1147">
        <v>67748216</v>
      </c>
      <c r="G1147">
        <v>67748423</v>
      </c>
      <c r="I1147" t="s">
        <v>12158</v>
      </c>
    </row>
    <row r="1148" spans="1:9" x14ac:dyDescent="0.35">
      <c r="A1148" t="s">
        <v>12161</v>
      </c>
      <c r="B1148" t="s">
        <v>6724</v>
      </c>
      <c r="C1148" t="s">
        <v>12162</v>
      </c>
      <c r="D1148" t="s">
        <v>12163</v>
      </c>
      <c r="E1148" t="s">
        <v>12164</v>
      </c>
      <c r="F1148" t="s">
        <v>12165</v>
      </c>
      <c r="G1148">
        <v>63584424</v>
      </c>
      <c r="I1148" t="s">
        <v>12162</v>
      </c>
    </row>
    <row r="1149" spans="1:9" x14ac:dyDescent="0.35">
      <c r="A1149" t="s">
        <v>12166</v>
      </c>
      <c r="B1149" t="s">
        <v>7397</v>
      </c>
      <c r="C1149" t="s">
        <v>12167</v>
      </c>
      <c r="D1149" t="s">
        <v>12168</v>
      </c>
      <c r="E1149" t="s">
        <v>10558</v>
      </c>
      <c r="F1149">
        <v>63394953</v>
      </c>
      <c r="G1149" t="s">
        <v>12169</v>
      </c>
      <c r="I1149" t="s">
        <v>12167</v>
      </c>
    </row>
    <row r="1150" spans="1:9" x14ac:dyDescent="0.35">
      <c r="A1150" t="s">
        <v>12170</v>
      </c>
      <c r="B1150" t="s">
        <v>7397</v>
      </c>
      <c r="C1150" t="s">
        <v>12171</v>
      </c>
      <c r="D1150" t="s">
        <v>7229</v>
      </c>
      <c r="E1150" t="s">
        <v>12172</v>
      </c>
      <c r="F1150">
        <v>67541805</v>
      </c>
      <c r="G1150">
        <v>67541805</v>
      </c>
      <c r="H1150" t="s">
        <v>12173</v>
      </c>
      <c r="I1150" t="s">
        <v>12171</v>
      </c>
    </row>
    <row r="1151" spans="1:9" x14ac:dyDescent="0.35">
      <c r="A1151" t="s">
        <v>12174</v>
      </c>
      <c r="B1151" t="s">
        <v>6724</v>
      </c>
      <c r="C1151" t="s">
        <v>12175</v>
      </c>
      <c r="D1151" t="s">
        <v>12176</v>
      </c>
      <c r="E1151" t="s">
        <v>12177</v>
      </c>
      <c r="F1151">
        <v>62687944</v>
      </c>
      <c r="G1151">
        <v>62665470</v>
      </c>
      <c r="I1151" t="s">
        <v>12175</v>
      </c>
    </row>
    <row r="1152" spans="1:9" x14ac:dyDescent="0.35">
      <c r="A1152" t="s">
        <v>12178</v>
      </c>
      <c r="B1152" t="s">
        <v>7397</v>
      </c>
      <c r="C1152" t="s">
        <v>12179</v>
      </c>
      <c r="D1152" t="s">
        <v>12180</v>
      </c>
      <c r="E1152" t="s">
        <v>12181</v>
      </c>
      <c r="F1152">
        <v>68617411</v>
      </c>
      <c r="G1152">
        <v>63954064</v>
      </c>
      <c r="I1152" t="s">
        <v>12179</v>
      </c>
    </row>
    <row r="1153" spans="1:9" x14ac:dyDescent="0.35">
      <c r="A1153" t="s">
        <v>12182</v>
      </c>
      <c r="B1153" t="s">
        <v>7397</v>
      </c>
      <c r="C1153" t="s">
        <v>12183</v>
      </c>
      <c r="D1153" t="s">
        <v>12184</v>
      </c>
      <c r="E1153" t="s">
        <v>12185</v>
      </c>
      <c r="F1153">
        <v>68980726</v>
      </c>
      <c r="G1153">
        <v>68980937</v>
      </c>
      <c r="I1153" t="s">
        <v>12183</v>
      </c>
    </row>
    <row r="1154" spans="1:9" x14ac:dyDescent="0.35">
      <c r="A1154" t="s">
        <v>12186</v>
      </c>
      <c r="B1154" t="s">
        <v>6636</v>
      </c>
      <c r="C1154" t="s">
        <v>12187</v>
      </c>
      <c r="D1154" t="s">
        <v>12188</v>
      </c>
      <c r="E1154" t="s">
        <v>12189</v>
      </c>
      <c r="F1154">
        <v>62988157</v>
      </c>
      <c r="G1154">
        <v>62988957</v>
      </c>
      <c r="I1154" t="s">
        <v>12187</v>
      </c>
    </row>
    <row r="1155" spans="1:9" x14ac:dyDescent="0.35">
      <c r="A1155" t="s">
        <v>12190</v>
      </c>
      <c r="B1155" t="s">
        <v>6636</v>
      </c>
      <c r="C1155" t="s">
        <v>12191</v>
      </c>
      <c r="D1155" t="s">
        <v>12192</v>
      </c>
      <c r="E1155" t="s">
        <v>12193</v>
      </c>
      <c r="F1155" t="s">
        <v>12194</v>
      </c>
      <c r="G1155" t="s">
        <v>12195</v>
      </c>
      <c r="H1155" t="s">
        <v>12196</v>
      </c>
      <c r="I1155" t="s">
        <v>12191</v>
      </c>
    </row>
    <row r="1156" spans="1:9" x14ac:dyDescent="0.35">
      <c r="A1156" t="s">
        <v>12197</v>
      </c>
      <c r="B1156" t="s">
        <v>7092</v>
      </c>
      <c r="C1156" t="s">
        <v>12198</v>
      </c>
      <c r="D1156" t="s">
        <v>12199</v>
      </c>
      <c r="E1156" t="s">
        <v>12200</v>
      </c>
      <c r="F1156">
        <v>96175725</v>
      </c>
      <c r="G1156">
        <v>64555488</v>
      </c>
      <c r="I1156" t="s">
        <v>12198</v>
      </c>
    </row>
    <row r="1157" spans="1:9" x14ac:dyDescent="0.35">
      <c r="A1157" t="s">
        <v>12201</v>
      </c>
      <c r="B1157" t="s">
        <v>6636</v>
      </c>
      <c r="C1157" t="s">
        <v>12202</v>
      </c>
      <c r="D1157" t="s">
        <v>12203</v>
      </c>
      <c r="E1157" t="s">
        <v>12204</v>
      </c>
      <c r="F1157" t="s">
        <v>12205</v>
      </c>
      <c r="G1157" t="s">
        <v>12206</v>
      </c>
      <c r="H1157" t="s">
        <v>12207</v>
      </c>
      <c r="I1157" t="s">
        <v>12202</v>
      </c>
    </row>
    <row r="1158" spans="1:9" x14ac:dyDescent="0.35">
      <c r="A1158" t="s">
        <v>12208</v>
      </c>
      <c r="B1158" t="s">
        <v>6636</v>
      </c>
      <c r="C1158" t="s">
        <v>12209</v>
      </c>
      <c r="D1158" t="s">
        <v>12210</v>
      </c>
      <c r="E1158" t="s">
        <v>12211</v>
      </c>
      <c r="F1158" t="s">
        <v>12212</v>
      </c>
      <c r="G1158" t="s">
        <v>12213</v>
      </c>
      <c r="I1158" t="s">
        <v>12209</v>
      </c>
    </row>
    <row r="1159" spans="1:9" x14ac:dyDescent="0.35">
      <c r="A1159" t="s">
        <v>12214</v>
      </c>
      <c r="B1159" t="s">
        <v>7397</v>
      </c>
      <c r="C1159" t="s">
        <v>12215</v>
      </c>
      <c r="D1159" t="s">
        <v>12216</v>
      </c>
      <c r="E1159" t="s">
        <v>12217</v>
      </c>
      <c r="F1159">
        <v>67440500</v>
      </c>
      <c r="G1159">
        <v>67440122</v>
      </c>
      <c r="H1159" t="s">
        <v>12218</v>
      </c>
      <c r="I1159" t="s">
        <v>12215</v>
      </c>
    </row>
    <row r="1160" spans="1:9" x14ac:dyDescent="0.35">
      <c r="A1160" t="s">
        <v>12219</v>
      </c>
      <c r="B1160" t="s">
        <v>6724</v>
      </c>
      <c r="C1160" t="s">
        <v>12220</v>
      </c>
      <c r="D1160" t="s">
        <v>12221</v>
      </c>
      <c r="E1160" t="s">
        <v>12222</v>
      </c>
      <c r="F1160">
        <v>64547017</v>
      </c>
      <c r="H1160" t="s">
        <v>12223</v>
      </c>
      <c r="I1160" t="s">
        <v>12220</v>
      </c>
    </row>
    <row r="1161" spans="1:9" x14ac:dyDescent="0.35">
      <c r="A1161" t="s">
        <v>12224</v>
      </c>
      <c r="B1161" t="s">
        <v>7397</v>
      </c>
      <c r="C1161" t="s">
        <v>12225</v>
      </c>
      <c r="D1161" t="s">
        <v>10612</v>
      </c>
      <c r="E1161" t="s">
        <v>12226</v>
      </c>
      <c r="F1161">
        <v>68461301</v>
      </c>
      <c r="G1161">
        <v>68460761</v>
      </c>
      <c r="H1161" t="s">
        <v>12227</v>
      </c>
      <c r="I1161" t="s">
        <v>12225</v>
      </c>
    </row>
    <row r="1162" spans="1:9" x14ac:dyDescent="0.35">
      <c r="A1162" t="s">
        <v>12228</v>
      </c>
      <c r="B1162" t="s">
        <v>7397</v>
      </c>
      <c r="C1162" t="s">
        <v>12229</v>
      </c>
      <c r="D1162" t="s">
        <v>12230</v>
      </c>
      <c r="E1162" t="s">
        <v>12231</v>
      </c>
      <c r="F1162">
        <v>63124186</v>
      </c>
      <c r="G1162">
        <v>63124189</v>
      </c>
      <c r="H1162" t="s">
        <v>12232</v>
      </c>
      <c r="I1162" t="s">
        <v>12229</v>
      </c>
    </row>
    <row r="1163" spans="1:9" x14ac:dyDescent="0.35">
      <c r="A1163" t="s">
        <v>12233</v>
      </c>
      <c r="B1163" t="s">
        <v>6636</v>
      </c>
      <c r="C1163" t="s">
        <v>12234</v>
      </c>
      <c r="D1163" t="s">
        <v>10998</v>
      </c>
      <c r="E1163" t="s">
        <v>12235</v>
      </c>
      <c r="F1163">
        <v>68722821</v>
      </c>
      <c r="G1163">
        <v>68726513</v>
      </c>
      <c r="H1163" t="s">
        <v>12236</v>
      </c>
      <c r="I1163" t="s">
        <v>12234</v>
      </c>
    </row>
    <row r="1164" spans="1:9" x14ac:dyDescent="0.35">
      <c r="A1164" t="s">
        <v>12237</v>
      </c>
      <c r="B1164" t="s">
        <v>7397</v>
      </c>
      <c r="C1164" t="s">
        <v>12238</v>
      </c>
      <c r="D1164" t="s">
        <v>12239</v>
      </c>
      <c r="E1164" t="s">
        <v>12240</v>
      </c>
      <c r="F1164">
        <v>64768588</v>
      </c>
      <c r="G1164">
        <v>64768533</v>
      </c>
      <c r="H1164" t="s">
        <v>12241</v>
      </c>
      <c r="I1164" t="s">
        <v>12238</v>
      </c>
    </row>
    <row r="1165" spans="1:9" x14ac:dyDescent="0.35">
      <c r="A1165" t="s">
        <v>12242</v>
      </c>
      <c r="B1165" t="s">
        <v>7397</v>
      </c>
      <c r="C1165" t="s">
        <v>12243</v>
      </c>
      <c r="D1165" t="s">
        <v>12244</v>
      </c>
      <c r="E1165" t="s">
        <v>12245</v>
      </c>
      <c r="F1165">
        <v>67591485</v>
      </c>
      <c r="G1165">
        <v>67571490</v>
      </c>
      <c r="H1165" t="s">
        <v>12246</v>
      </c>
      <c r="I1165" t="s">
        <v>12243</v>
      </c>
    </row>
    <row r="1166" spans="1:9" x14ac:dyDescent="0.35">
      <c r="A1166" t="s">
        <v>12247</v>
      </c>
      <c r="B1166" t="s">
        <v>6636</v>
      </c>
      <c r="C1166" t="s">
        <v>12248</v>
      </c>
      <c r="D1166" t="s">
        <v>12249</v>
      </c>
      <c r="E1166" t="s">
        <v>12250</v>
      </c>
      <c r="F1166">
        <v>67767987</v>
      </c>
      <c r="G1166">
        <v>67762342</v>
      </c>
      <c r="H1166" t="s">
        <v>12251</v>
      </c>
      <c r="I1166" t="s">
        <v>12248</v>
      </c>
    </row>
    <row r="1167" spans="1:9" x14ac:dyDescent="0.35">
      <c r="A1167" t="s">
        <v>12252</v>
      </c>
      <c r="B1167" t="s">
        <v>6633</v>
      </c>
      <c r="C1167" t="s">
        <v>12253</v>
      </c>
      <c r="D1167" t="s">
        <v>12254</v>
      </c>
      <c r="E1167" t="s">
        <v>12255</v>
      </c>
      <c r="F1167">
        <v>65452228</v>
      </c>
      <c r="G1167">
        <v>65461878</v>
      </c>
      <c r="H1167" t="s">
        <v>12256</v>
      </c>
      <c r="I1167" t="s">
        <v>12253</v>
      </c>
    </row>
    <row r="1168" spans="1:9" x14ac:dyDescent="0.35">
      <c r="A1168" t="s">
        <v>12257</v>
      </c>
      <c r="B1168" t="s">
        <v>6636</v>
      </c>
      <c r="C1168" t="s">
        <v>12258</v>
      </c>
      <c r="D1168" t="s">
        <v>12259</v>
      </c>
      <c r="E1168" t="s">
        <v>12260</v>
      </c>
      <c r="F1168">
        <v>68983833</v>
      </c>
      <c r="G1168">
        <v>68983533</v>
      </c>
      <c r="H1168" t="s">
        <v>12261</v>
      </c>
      <c r="I1168" t="s">
        <v>12258</v>
      </c>
    </row>
    <row r="1169" spans="1:9" x14ac:dyDescent="0.35">
      <c r="A1169" t="s">
        <v>12262</v>
      </c>
      <c r="B1169" t="s">
        <v>7397</v>
      </c>
      <c r="C1169" t="s">
        <v>12263</v>
      </c>
      <c r="D1169" t="s">
        <v>12264</v>
      </c>
      <c r="E1169" t="s">
        <v>12265</v>
      </c>
      <c r="F1169">
        <v>63795176</v>
      </c>
      <c r="G1169">
        <v>62782133</v>
      </c>
      <c r="H1169" t="s">
        <v>12266</v>
      </c>
      <c r="I1169" t="s">
        <v>12263</v>
      </c>
    </row>
    <row r="1170" spans="1:9" x14ac:dyDescent="0.35">
      <c r="A1170" t="s">
        <v>12267</v>
      </c>
      <c r="B1170" t="s">
        <v>6724</v>
      </c>
      <c r="C1170" t="s">
        <v>12268</v>
      </c>
      <c r="D1170" t="s">
        <v>12269</v>
      </c>
      <c r="E1170" t="s">
        <v>12270</v>
      </c>
      <c r="H1170" t="s">
        <v>12271</v>
      </c>
      <c r="I1170" t="s">
        <v>12268</v>
      </c>
    </row>
    <row r="1171" spans="1:9" x14ac:dyDescent="0.35">
      <c r="A1171" t="s">
        <v>12272</v>
      </c>
      <c r="B1171" t="s">
        <v>7397</v>
      </c>
      <c r="C1171" t="s">
        <v>12273</v>
      </c>
      <c r="D1171" t="s">
        <v>9334</v>
      </c>
      <c r="E1171" t="s">
        <v>12274</v>
      </c>
      <c r="F1171">
        <v>67321732</v>
      </c>
      <c r="G1171">
        <v>67322055</v>
      </c>
      <c r="H1171" t="s">
        <v>12275</v>
      </c>
      <c r="I1171" t="s">
        <v>12273</v>
      </c>
    </row>
    <row r="1172" spans="1:9" x14ac:dyDescent="0.35">
      <c r="A1172" t="s">
        <v>12276</v>
      </c>
      <c r="B1172" t="s">
        <v>6636</v>
      </c>
      <c r="C1172" t="s">
        <v>12277</v>
      </c>
      <c r="D1172" t="s">
        <v>12278</v>
      </c>
      <c r="E1172" t="s">
        <v>12279</v>
      </c>
      <c r="F1172">
        <v>67757318</v>
      </c>
      <c r="G1172">
        <v>67757211</v>
      </c>
      <c r="H1172" t="s">
        <v>12280</v>
      </c>
      <c r="I1172" t="s">
        <v>12277</v>
      </c>
    </row>
    <row r="1173" spans="1:9" x14ac:dyDescent="0.35">
      <c r="A1173" t="s">
        <v>12281</v>
      </c>
      <c r="B1173" t="s">
        <v>6636</v>
      </c>
      <c r="C1173" t="s">
        <v>12282</v>
      </c>
      <c r="D1173" t="s">
        <v>12283</v>
      </c>
      <c r="E1173" t="s">
        <v>12284</v>
      </c>
      <c r="F1173" t="s">
        <v>12285</v>
      </c>
      <c r="G1173" t="s">
        <v>12286</v>
      </c>
      <c r="H1173" t="s">
        <v>12287</v>
      </c>
      <c r="I1173" t="s">
        <v>12282</v>
      </c>
    </row>
    <row r="1174" spans="1:9" x14ac:dyDescent="0.35">
      <c r="A1174" t="s">
        <v>12288</v>
      </c>
      <c r="B1174" t="s">
        <v>6636</v>
      </c>
      <c r="C1174" t="s">
        <v>12289</v>
      </c>
      <c r="D1174" t="s">
        <v>12290</v>
      </c>
      <c r="E1174" t="s">
        <v>12291</v>
      </c>
      <c r="F1174">
        <v>62159421</v>
      </c>
      <c r="G1174">
        <v>62159399</v>
      </c>
      <c r="H1174" t="s">
        <v>6761</v>
      </c>
      <c r="I1174" t="s">
        <v>12289</v>
      </c>
    </row>
    <row r="1175" spans="1:9" x14ac:dyDescent="0.35">
      <c r="A1175" t="s">
        <v>12292</v>
      </c>
      <c r="B1175" t="s">
        <v>6636</v>
      </c>
      <c r="C1175" t="s">
        <v>12293</v>
      </c>
      <c r="D1175" t="s">
        <v>12294</v>
      </c>
      <c r="E1175" t="s">
        <v>12295</v>
      </c>
      <c r="I1175" t="s">
        <v>12293</v>
      </c>
    </row>
    <row r="1176" spans="1:9" x14ac:dyDescent="0.35">
      <c r="A1176" t="s">
        <v>12296</v>
      </c>
      <c r="B1176" t="s">
        <v>7092</v>
      </c>
      <c r="C1176" t="s">
        <v>12297</v>
      </c>
      <c r="D1176" t="s">
        <v>12298</v>
      </c>
      <c r="E1176" t="s">
        <v>12299</v>
      </c>
      <c r="F1176">
        <v>67536395</v>
      </c>
      <c r="G1176">
        <v>67591476</v>
      </c>
      <c r="H1176" t="s">
        <v>12300</v>
      </c>
      <c r="I1176" t="s">
        <v>12297</v>
      </c>
    </row>
    <row r="1177" spans="1:9" x14ac:dyDescent="0.35">
      <c r="A1177" t="s">
        <v>12301</v>
      </c>
      <c r="B1177" t="s">
        <v>6724</v>
      </c>
      <c r="C1177" t="s">
        <v>12302</v>
      </c>
      <c r="D1177" t="s">
        <v>12303</v>
      </c>
      <c r="E1177" t="s">
        <v>12304</v>
      </c>
      <c r="F1177">
        <v>63795000</v>
      </c>
      <c r="G1177" t="s">
        <v>12305</v>
      </c>
      <c r="H1177" t="s">
        <v>12306</v>
      </c>
      <c r="I1177" t="s">
        <v>12302</v>
      </c>
    </row>
    <row r="1178" spans="1:9" x14ac:dyDescent="0.35">
      <c r="A1178" t="s">
        <v>12307</v>
      </c>
      <c r="B1178" t="s">
        <v>6703</v>
      </c>
      <c r="C1178" t="s">
        <v>12308</v>
      </c>
      <c r="D1178" t="s">
        <v>12309</v>
      </c>
      <c r="E1178" t="s">
        <v>12310</v>
      </c>
      <c r="F1178">
        <v>68631633</v>
      </c>
      <c r="G1178">
        <v>68631455</v>
      </c>
      <c r="I1178" t="s">
        <v>12308</v>
      </c>
    </row>
    <row r="1179" spans="1:9" x14ac:dyDescent="0.35">
      <c r="A1179" t="s">
        <v>12311</v>
      </c>
      <c r="B1179" t="s">
        <v>7397</v>
      </c>
      <c r="C1179" t="s">
        <v>12312</v>
      </c>
      <c r="D1179" t="s">
        <v>12313</v>
      </c>
      <c r="E1179" t="s">
        <v>12314</v>
      </c>
      <c r="F1179" t="s">
        <v>12315</v>
      </c>
      <c r="G1179" t="s">
        <v>12316</v>
      </c>
      <c r="H1179" t="s">
        <v>12317</v>
      </c>
      <c r="I1179" t="s">
        <v>12312</v>
      </c>
    </row>
    <row r="1180" spans="1:9" x14ac:dyDescent="0.35">
      <c r="A1180" t="s">
        <v>12318</v>
      </c>
      <c r="B1180" t="s">
        <v>7397</v>
      </c>
      <c r="C1180" t="s">
        <v>12319</v>
      </c>
      <c r="D1180" t="s">
        <v>12320</v>
      </c>
      <c r="E1180" t="s">
        <v>12321</v>
      </c>
      <c r="H1180" t="s">
        <v>12322</v>
      </c>
      <c r="I1180" t="s">
        <v>12319</v>
      </c>
    </row>
    <row r="1181" spans="1:9" x14ac:dyDescent="0.35">
      <c r="A1181" t="s">
        <v>12323</v>
      </c>
      <c r="B1181" t="s">
        <v>7397</v>
      </c>
      <c r="C1181" t="s">
        <v>12324</v>
      </c>
      <c r="D1181" t="s">
        <v>12325</v>
      </c>
      <c r="E1181" t="s">
        <v>12326</v>
      </c>
      <c r="F1181">
        <v>65463825</v>
      </c>
      <c r="G1181">
        <v>65461735</v>
      </c>
      <c r="H1181" t="s">
        <v>12327</v>
      </c>
      <c r="I1181" t="s">
        <v>12324</v>
      </c>
    </row>
    <row r="1182" spans="1:9" x14ac:dyDescent="0.35">
      <c r="A1182" t="s">
        <v>12328</v>
      </c>
      <c r="B1182" t="s">
        <v>7397</v>
      </c>
      <c r="C1182" t="s">
        <v>12329</v>
      </c>
      <c r="D1182" t="s">
        <v>7422</v>
      </c>
      <c r="E1182" t="s">
        <v>12330</v>
      </c>
      <c r="F1182">
        <v>62975525</v>
      </c>
      <c r="G1182">
        <v>62960516</v>
      </c>
      <c r="H1182" t="s">
        <v>12331</v>
      </c>
      <c r="I1182" t="s">
        <v>12329</v>
      </c>
    </row>
    <row r="1183" spans="1:9" x14ac:dyDescent="0.35">
      <c r="A1183" t="s">
        <v>12332</v>
      </c>
      <c r="B1183" t="s">
        <v>6636</v>
      </c>
      <c r="C1183" t="s">
        <v>12333</v>
      </c>
      <c r="D1183" t="s">
        <v>12334</v>
      </c>
      <c r="E1183" t="s">
        <v>12335</v>
      </c>
      <c r="F1183" t="s">
        <v>12336</v>
      </c>
      <c r="G1183" t="s">
        <v>12337</v>
      </c>
      <c r="H1183" t="s">
        <v>12338</v>
      </c>
      <c r="I1183" t="s">
        <v>12333</v>
      </c>
    </row>
    <row r="1184" spans="1:9" x14ac:dyDescent="0.35">
      <c r="A1184" t="s">
        <v>12339</v>
      </c>
      <c r="B1184" t="s">
        <v>7092</v>
      </c>
      <c r="C1184" t="s">
        <v>12340</v>
      </c>
      <c r="D1184" t="s">
        <v>12341</v>
      </c>
      <c r="E1184" t="s">
        <v>12342</v>
      </c>
      <c r="F1184">
        <v>97619572</v>
      </c>
      <c r="H1184" t="s">
        <v>12343</v>
      </c>
      <c r="I1184" t="s">
        <v>12340</v>
      </c>
    </row>
    <row r="1185" spans="1:9" x14ac:dyDescent="0.35">
      <c r="A1185" t="s">
        <v>12344</v>
      </c>
      <c r="B1185" t="s">
        <v>7092</v>
      </c>
      <c r="C1185" t="s">
        <v>12345</v>
      </c>
      <c r="D1185" t="s">
        <v>12346</v>
      </c>
      <c r="E1185" t="s">
        <v>12347</v>
      </c>
      <c r="F1185" t="s">
        <v>12348</v>
      </c>
      <c r="G1185" t="s">
        <v>12349</v>
      </c>
      <c r="H1185" t="s">
        <v>12350</v>
      </c>
      <c r="I1185" t="s">
        <v>12345</v>
      </c>
    </row>
    <row r="1186" spans="1:9" x14ac:dyDescent="0.35">
      <c r="A1186" t="s">
        <v>12351</v>
      </c>
      <c r="B1186" t="s">
        <v>7397</v>
      </c>
      <c r="C1186" t="s">
        <v>12324</v>
      </c>
      <c r="D1186" t="s">
        <v>12352</v>
      </c>
      <c r="E1186" t="s">
        <v>12353</v>
      </c>
      <c r="F1186">
        <v>65451419</v>
      </c>
      <c r="G1186">
        <v>65451194</v>
      </c>
      <c r="H1186" t="s">
        <v>12354</v>
      </c>
      <c r="I1186" t="s">
        <v>12324</v>
      </c>
    </row>
    <row r="1187" spans="1:9" x14ac:dyDescent="0.35">
      <c r="A1187" t="s">
        <v>12355</v>
      </c>
      <c r="B1187" t="s">
        <v>7397</v>
      </c>
      <c r="C1187" t="s">
        <v>12356</v>
      </c>
      <c r="D1187" t="s">
        <v>12357</v>
      </c>
      <c r="E1187" t="s">
        <v>12358</v>
      </c>
      <c r="F1187">
        <v>62512323</v>
      </c>
      <c r="G1187">
        <v>63550620</v>
      </c>
      <c r="H1187" t="s">
        <v>12359</v>
      </c>
      <c r="I1187" t="s">
        <v>12356</v>
      </c>
    </row>
    <row r="1188" spans="1:9" x14ac:dyDescent="0.35">
      <c r="A1188" t="s">
        <v>12360</v>
      </c>
      <c r="B1188" t="s">
        <v>6636</v>
      </c>
      <c r="C1188" t="s">
        <v>12361</v>
      </c>
      <c r="D1188" t="s">
        <v>12362</v>
      </c>
      <c r="E1188" t="s">
        <v>12363</v>
      </c>
      <c r="H1188" t="s">
        <v>12364</v>
      </c>
      <c r="I1188" t="s">
        <v>12361</v>
      </c>
    </row>
    <row r="1189" spans="1:9" x14ac:dyDescent="0.35">
      <c r="A1189" t="s">
        <v>12365</v>
      </c>
      <c r="B1189" t="s">
        <v>7397</v>
      </c>
      <c r="C1189" t="s">
        <v>12366</v>
      </c>
      <c r="D1189" t="s">
        <v>12367</v>
      </c>
      <c r="E1189" t="s">
        <v>12368</v>
      </c>
      <c r="H1189" t="s">
        <v>12369</v>
      </c>
      <c r="I1189" t="s">
        <v>12366</v>
      </c>
    </row>
    <row r="1190" spans="1:9" x14ac:dyDescent="0.35">
      <c r="A1190" t="s">
        <v>12370</v>
      </c>
      <c r="B1190" t="s">
        <v>7397</v>
      </c>
      <c r="C1190" t="s">
        <v>12371</v>
      </c>
      <c r="D1190" t="s">
        <v>12372</v>
      </c>
      <c r="E1190" t="s">
        <v>12373</v>
      </c>
      <c r="F1190">
        <v>353212304639</v>
      </c>
      <c r="G1190">
        <v>353212300299</v>
      </c>
      <c r="I1190" t="s">
        <v>12371</v>
      </c>
    </row>
    <row r="1191" spans="1:9" x14ac:dyDescent="0.35">
      <c r="A1191" t="s">
        <v>12374</v>
      </c>
      <c r="B1191" t="s">
        <v>7397</v>
      </c>
      <c r="C1191" t="s">
        <v>12375</v>
      </c>
      <c r="D1191" t="s">
        <v>12376</v>
      </c>
      <c r="E1191" t="s">
        <v>12377</v>
      </c>
      <c r="F1191" t="s">
        <v>12378</v>
      </c>
      <c r="G1191" t="s">
        <v>12378</v>
      </c>
      <c r="I1191" t="s">
        <v>12375</v>
      </c>
    </row>
    <row r="1192" spans="1:9" x14ac:dyDescent="0.35">
      <c r="A1192" t="s">
        <v>12379</v>
      </c>
      <c r="B1192" t="s">
        <v>7397</v>
      </c>
      <c r="C1192" t="s">
        <v>12380</v>
      </c>
      <c r="D1192" t="s">
        <v>12381</v>
      </c>
      <c r="E1192" t="s">
        <v>12382</v>
      </c>
      <c r="F1192" t="s">
        <v>12383</v>
      </c>
      <c r="G1192" t="s">
        <v>12384</v>
      </c>
      <c r="H1192" t="s">
        <v>12385</v>
      </c>
      <c r="I1192" t="s">
        <v>12380</v>
      </c>
    </row>
    <row r="1193" spans="1:9" x14ac:dyDescent="0.35">
      <c r="A1193" t="s">
        <v>12386</v>
      </c>
      <c r="B1193" t="s">
        <v>6703</v>
      </c>
      <c r="C1193" t="s">
        <v>12387</v>
      </c>
      <c r="D1193" t="s">
        <v>12388</v>
      </c>
      <c r="E1193" t="s">
        <v>12389</v>
      </c>
      <c r="F1193" t="s">
        <v>12390</v>
      </c>
      <c r="G1193" t="s">
        <v>12391</v>
      </c>
      <c r="H1193" t="s">
        <v>12392</v>
      </c>
      <c r="I1193" t="s">
        <v>12387</v>
      </c>
    </row>
    <row r="1194" spans="1:9" x14ac:dyDescent="0.35">
      <c r="A1194" t="s">
        <v>12393</v>
      </c>
      <c r="B1194" t="s">
        <v>7397</v>
      </c>
      <c r="C1194" t="s">
        <v>12394</v>
      </c>
      <c r="D1194" t="s">
        <v>12395</v>
      </c>
      <c r="E1194" t="s">
        <v>12396</v>
      </c>
      <c r="H1194" t="s">
        <v>12397</v>
      </c>
      <c r="I1194" t="s">
        <v>12394</v>
      </c>
    </row>
    <row r="1195" spans="1:9" x14ac:dyDescent="0.35">
      <c r="A1195" t="s">
        <v>12398</v>
      </c>
      <c r="B1195" t="s">
        <v>7092</v>
      </c>
      <c r="C1195" t="s">
        <v>12399</v>
      </c>
      <c r="D1195" t="s">
        <v>12400</v>
      </c>
      <c r="E1195" t="s">
        <v>12401</v>
      </c>
      <c r="H1195" t="s">
        <v>12402</v>
      </c>
      <c r="I1195" t="s">
        <v>12399</v>
      </c>
    </row>
    <row r="1196" spans="1:9" x14ac:dyDescent="0.35">
      <c r="A1196" t="s">
        <v>12403</v>
      </c>
      <c r="B1196" t="s">
        <v>7397</v>
      </c>
      <c r="C1196" t="s">
        <v>12404</v>
      </c>
      <c r="D1196" t="s">
        <v>12405</v>
      </c>
      <c r="E1196" t="s">
        <v>12406</v>
      </c>
      <c r="H1196" t="s">
        <v>12407</v>
      </c>
      <c r="I1196" t="s">
        <v>12404</v>
      </c>
    </row>
    <row r="1197" spans="1:9" x14ac:dyDescent="0.35">
      <c r="A1197" t="s">
        <v>12408</v>
      </c>
      <c r="B1197" t="s">
        <v>6636</v>
      </c>
      <c r="C1197" t="s">
        <v>12409</v>
      </c>
      <c r="D1197" t="s">
        <v>12410</v>
      </c>
      <c r="E1197" t="s">
        <v>12411</v>
      </c>
      <c r="F1197">
        <v>97142582640</v>
      </c>
      <c r="G1197">
        <v>97142582641</v>
      </c>
      <c r="H1197" t="s">
        <v>12412</v>
      </c>
      <c r="I1197" t="s">
        <v>12409</v>
      </c>
    </row>
    <row r="1198" spans="1:9" x14ac:dyDescent="0.35">
      <c r="A1198" t="s">
        <v>12413</v>
      </c>
      <c r="B1198" t="s">
        <v>7397</v>
      </c>
      <c r="C1198" t="s">
        <v>12414</v>
      </c>
      <c r="D1198" t="s">
        <v>12415</v>
      </c>
      <c r="E1198" t="s">
        <v>12416</v>
      </c>
      <c r="F1198" t="s">
        <v>12417</v>
      </c>
      <c r="G1198" t="s">
        <v>12418</v>
      </c>
      <c r="H1198" t="s">
        <v>12419</v>
      </c>
      <c r="I1198" t="s">
        <v>12414</v>
      </c>
    </row>
    <row r="1199" spans="1:9" x14ac:dyDescent="0.35">
      <c r="A1199" t="s">
        <v>12420</v>
      </c>
      <c r="B1199" t="s">
        <v>7092</v>
      </c>
      <c r="C1199" t="s">
        <v>12421</v>
      </c>
      <c r="D1199" t="s">
        <v>12422</v>
      </c>
      <c r="E1199" t="s">
        <v>12423</v>
      </c>
      <c r="H1199" t="s">
        <v>12424</v>
      </c>
      <c r="I1199" t="s">
        <v>12421</v>
      </c>
    </row>
    <row r="1200" spans="1:9" x14ac:dyDescent="0.35">
      <c r="A1200" t="s">
        <v>12425</v>
      </c>
      <c r="B1200" t="s">
        <v>7092</v>
      </c>
      <c r="C1200" t="s">
        <v>12426</v>
      </c>
      <c r="D1200" t="s">
        <v>10499</v>
      </c>
      <c r="E1200" t="s">
        <v>12427</v>
      </c>
      <c r="H1200" t="s">
        <v>12428</v>
      </c>
      <c r="I1200" t="s">
        <v>12426</v>
      </c>
    </row>
    <row r="1201" spans="1:9" x14ac:dyDescent="0.35">
      <c r="A1201" t="s">
        <v>12429</v>
      </c>
      <c r="B1201" t="s">
        <v>6776</v>
      </c>
      <c r="C1201" t="s">
        <v>12430</v>
      </c>
      <c r="D1201" t="s">
        <v>12431</v>
      </c>
      <c r="E1201" t="s">
        <v>12432</v>
      </c>
      <c r="F1201" t="s">
        <v>12433</v>
      </c>
      <c r="G1201" t="s">
        <v>12434</v>
      </c>
      <c r="I1201" t="s">
        <v>12430</v>
      </c>
    </row>
    <row r="1202" spans="1:9" x14ac:dyDescent="0.35">
      <c r="A1202" t="s">
        <v>12435</v>
      </c>
      <c r="B1202" t="s">
        <v>6636</v>
      </c>
      <c r="C1202" t="s">
        <v>12436</v>
      </c>
      <c r="D1202" t="s">
        <v>12437</v>
      </c>
      <c r="E1202" t="s">
        <v>12438</v>
      </c>
      <c r="H1202" t="s">
        <v>12439</v>
      </c>
      <c r="I1202" t="s">
        <v>12436</v>
      </c>
    </row>
    <row r="1203" spans="1:9" x14ac:dyDescent="0.35">
      <c r="A1203" t="s">
        <v>12440</v>
      </c>
      <c r="B1203" t="s">
        <v>7397</v>
      </c>
      <c r="C1203" t="s">
        <v>12441</v>
      </c>
      <c r="D1203" t="s">
        <v>7997</v>
      </c>
      <c r="E1203" t="s">
        <v>12442</v>
      </c>
      <c r="H1203" t="s">
        <v>12443</v>
      </c>
      <c r="I1203" t="s">
        <v>12441</v>
      </c>
    </row>
    <row r="1204" spans="1:9" x14ac:dyDescent="0.35">
      <c r="A1204" t="s">
        <v>12444</v>
      </c>
      <c r="B1204" t="s">
        <v>6776</v>
      </c>
      <c r="C1204" t="s">
        <v>12445</v>
      </c>
      <c r="D1204" t="s">
        <v>12446</v>
      </c>
      <c r="E1204" t="s">
        <v>12447</v>
      </c>
      <c r="H1204" t="s">
        <v>12448</v>
      </c>
      <c r="I1204" t="s">
        <v>12445</v>
      </c>
    </row>
    <row r="1205" spans="1:9" x14ac:dyDescent="0.35">
      <c r="A1205" t="s">
        <v>12449</v>
      </c>
      <c r="B1205" t="s">
        <v>6776</v>
      </c>
      <c r="C1205" t="s">
        <v>12450</v>
      </c>
      <c r="D1205" t="s">
        <v>12451</v>
      </c>
      <c r="E1205" t="s">
        <v>12452</v>
      </c>
      <c r="H1205" t="s">
        <v>12453</v>
      </c>
      <c r="I1205" t="s">
        <v>12450</v>
      </c>
    </row>
    <row r="1206" spans="1:9" x14ac:dyDescent="0.35">
      <c r="A1206" t="s">
        <v>12454</v>
      </c>
      <c r="B1206" t="s">
        <v>7397</v>
      </c>
      <c r="C1206" t="s">
        <v>12455</v>
      </c>
      <c r="D1206" t="s">
        <v>12456</v>
      </c>
      <c r="E1206" t="s">
        <v>12457</v>
      </c>
      <c r="F1206" t="s">
        <v>12458</v>
      </c>
      <c r="G1206">
        <v>64495940</v>
      </c>
      <c r="I1206" t="s">
        <v>12455</v>
      </c>
    </row>
    <row r="1207" spans="1:9" x14ac:dyDescent="0.35">
      <c r="A1207" t="s">
        <v>12459</v>
      </c>
      <c r="B1207" t="s">
        <v>7397</v>
      </c>
      <c r="C1207" t="s">
        <v>12460</v>
      </c>
      <c r="D1207" t="s">
        <v>12461</v>
      </c>
      <c r="E1207" t="s">
        <v>7711</v>
      </c>
      <c r="H1207" t="s">
        <v>12462</v>
      </c>
      <c r="I1207" t="s">
        <v>12460</v>
      </c>
    </row>
    <row r="1208" spans="1:9" x14ac:dyDescent="0.35">
      <c r="A1208" t="s">
        <v>12463</v>
      </c>
      <c r="B1208" t="s">
        <v>6636</v>
      </c>
      <c r="C1208" t="s">
        <v>12464</v>
      </c>
      <c r="D1208" t="s">
        <v>12465</v>
      </c>
      <c r="E1208" t="s">
        <v>12466</v>
      </c>
      <c r="F1208">
        <v>68540514</v>
      </c>
      <c r="G1208">
        <v>67535622</v>
      </c>
      <c r="H1208" t="s">
        <v>12467</v>
      </c>
      <c r="I1208" t="s">
        <v>12464</v>
      </c>
    </row>
    <row r="1209" spans="1:9" x14ac:dyDescent="0.35">
      <c r="A1209" t="s">
        <v>12468</v>
      </c>
      <c r="B1209" t="s">
        <v>7397</v>
      </c>
      <c r="C1209" t="s">
        <v>12469</v>
      </c>
      <c r="D1209" t="s">
        <v>12470</v>
      </c>
      <c r="E1209" t="s">
        <v>12471</v>
      </c>
      <c r="F1209" t="s">
        <v>12472</v>
      </c>
      <c r="G1209" t="s">
        <v>12473</v>
      </c>
      <c r="I1209" t="s">
        <v>12469</v>
      </c>
    </row>
    <row r="1210" spans="1:9" x14ac:dyDescent="0.35">
      <c r="A1210" t="s">
        <v>12474</v>
      </c>
      <c r="B1210" t="s">
        <v>7648</v>
      </c>
      <c r="C1210" t="s">
        <v>12475</v>
      </c>
      <c r="D1210" t="s">
        <v>12476</v>
      </c>
      <c r="E1210" t="s">
        <v>12477</v>
      </c>
      <c r="F1210" t="s">
        <v>12478</v>
      </c>
      <c r="G1210" t="s">
        <v>12479</v>
      </c>
      <c r="H1210" t="s">
        <v>12480</v>
      </c>
      <c r="I1210" t="s">
        <v>12475</v>
      </c>
    </row>
    <row r="1211" spans="1:9" x14ac:dyDescent="0.35">
      <c r="A1211" t="s">
        <v>833</v>
      </c>
      <c r="B1211" t="s">
        <v>7648</v>
      </c>
      <c r="C1211" t="s">
        <v>12481</v>
      </c>
      <c r="D1211" t="s">
        <v>12482</v>
      </c>
      <c r="E1211" t="s">
        <v>12483</v>
      </c>
      <c r="F1211" t="s">
        <v>12484</v>
      </c>
      <c r="G1211" t="s">
        <v>12485</v>
      </c>
      <c r="H1211" t="s">
        <v>6761</v>
      </c>
      <c r="I1211" t="s">
        <v>12481</v>
      </c>
    </row>
    <row r="1212" spans="1:9" x14ac:dyDescent="0.35">
      <c r="A1212" t="s">
        <v>12486</v>
      </c>
      <c r="B1212" t="s">
        <v>7092</v>
      </c>
      <c r="C1212" t="s">
        <v>12487</v>
      </c>
      <c r="D1212" t="s">
        <v>12488</v>
      </c>
      <c r="E1212" t="s">
        <v>12489</v>
      </c>
      <c r="H1212" t="s">
        <v>12490</v>
      </c>
      <c r="I1212" t="s">
        <v>12487</v>
      </c>
    </row>
    <row r="1213" spans="1:9" x14ac:dyDescent="0.35">
      <c r="A1213" t="s">
        <v>12491</v>
      </c>
      <c r="B1213" t="s">
        <v>7092</v>
      </c>
      <c r="C1213" t="s">
        <v>12492</v>
      </c>
      <c r="D1213" t="s">
        <v>12493</v>
      </c>
      <c r="F1213">
        <v>62936321</v>
      </c>
      <c r="G1213">
        <v>62939321</v>
      </c>
      <c r="H1213" t="s">
        <v>12494</v>
      </c>
      <c r="I1213" t="s">
        <v>12492</v>
      </c>
    </row>
    <row r="1214" spans="1:9" x14ac:dyDescent="0.35">
      <c r="A1214" t="s">
        <v>12495</v>
      </c>
      <c r="B1214" t="s">
        <v>7397</v>
      </c>
      <c r="C1214" t="s">
        <v>12496</v>
      </c>
      <c r="D1214" t="s">
        <v>12497</v>
      </c>
      <c r="E1214" t="s">
        <v>12498</v>
      </c>
      <c r="F1214" t="s">
        <v>12499</v>
      </c>
      <c r="G1214" t="s">
        <v>12500</v>
      </c>
      <c r="H1214" t="s">
        <v>6761</v>
      </c>
      <c r="I1214" t="s">
        <v>12496</v>
      </c>
    </row>
    <row r="1215" spans="1:9" x14ac:dyDescent="0.35">
      <c r="A1215" t="s">
        <v>12501</v>
      </c>
      <c r="B1215" t="s">
        <v>7397</v>
      </c>
      <c r="C1215" t="s">
        <v>12502</v>
      </c>
      <c r="D1215" t="s">
        <v>12503</v>
      </c>
      <c r="E1215" t="s">
        <v>12504</v>
      </c>
      <c r="H1215" t="s">
        <v>12505</v>
      </c>
      <c r="I1215" t="s">
        <v>12502</v>
      </c>
    </row>
    <row r="1216" spans="1:9" x14ac:dyDescent="0.35">
      <c r="A1216" t="s">
        <v>12506</v>
      </c>
      <c r="B1216" t="s">
        <v>6724</v>
      </c>
      <c r="C1216" t="s">
        <v>12507</v>
      </c>
      <c r="D1216" t="s">
        <v>8903</v>
      </c>
      <c r="E1216" t="s">
        <v>6802</v>
      </c>
      <c r="F1216">
        <v>67430248</v>
      </c>
      <c r="G1216">
        <v>67447715</v>
      </c>
      <c r="H1216" t="s">
        <v>12508</v>
      </c>
      <c r="I1216" t="s">
        <v>12507</v>
      </c>
    </row>
    <row r="1217" spans="1:9" x14ac:dyDescent="0.35">
      <c r="A1217" t="s">
        <v>12509</v>
      </c>
      <c r="B1217" t="s">
        <v>6636</v>
      </c>
      <c r="C1217" t="s">
        <v>12510</v>
      </c>
      <c r="D1217" t="s">
        <v>12511</v>
      </c>
      <c r="E1217" t="s">
        <v>12512</v>
      </c>
      <c r="F1217" t="s">
        <v>12513</v>
      </c>
      <c r="H1217" t="s">
        <v>12514</v>
      </c>
      <c r="I1217" t="s">
        <v>12510</v>
      </c>
    </row>
    <row r="1218" spans="1:9" x14ac:dyDescent="0.35">
      <c r="A1218" t="s">
        <v>12515</v>
      </c>
      <c r="B1218" t="s">
        <v>7092</v>
      </c>
      <c r="C1218" t="s">
        <v>12516</v>
      </c>
      <c r="D1218" t="s">
        <v>12517</v>
      </c>
      <c r="E1218" t="s">
        <v>12518</v>
      </c>
      <c r="H1218" t="s">
        <v>12519</v>
      </c>
      <c r="I1218" t="s">
        <v>12516</v>
      </c>
    </row>
    <row r="1219" spans="1:9" x14ac:dyDescent="0.35">
      <c r="A1219" t="s">
        <v>12520</v>
      </c>
      <c r="B1219" t="s">
        <v>7397</v>
      </c>
      <c r="C1219" t="s">
        <v>12521</v>
      </c>
      <c r="D1219" t="s">
        <v>12522</v>
      </c>
      <c r="E1219" t="s">
        <v>12523</v>
      </c>
      <c r="F1219" t="s">
        <v>12524</v>
      </c>
      <c r="G1219" t="s">
        <v>12525</v>
      </c>
      <c r="H1219" t="s">
        <v>12526</v>
      </c>
      <c r="I1219" t="s">
        <v>12521</v>
      </c>
    </row>
    <row r="1220" spans="1:9" x14ac:dyDescent="0.35">
      <c r="A1220" t="s">
        <v>12527</v>
      </c>
      <c r="B1220" t="s">
        <v>7397</v>
      </c>
      <c r="C1220" t="s">
        <v>12528</v>
      </c>
      <c r="D1220" t="s">
        <v>12529</v>
      </c>
      <c r="E1220" t="s">
        <v>10426</v>
      </c>
      <c r="H1220" t="s">
        <v>12530</v>
      </c>
      <c r="I1220" t="s">
        <v>12528</v>
      </c>
    </row>
    <row r="1221" spans="1:9" x14ac:dyDescent="0.35">
      <c r="A1221" t="s">
        <v>5228</v>
      </c>
      <c r="B1221" t="s">
        <v>6703</v>
      </c>
      <c r="C1221" t="s">
        <v>12531</v>
      </c>
      <c r="D1221" t="s">
        <v>12532</v>
      </c>
      <c r="E1221" t="s">
        <v>12533</v>
      </c>
      <c r="F1221" t="s">
        <v>12534</v>
      </c>
      <c r="G1221" t="s">
        <v>12535</v>
      </c>
      <c r="H1221" t="s">
        <v>12536</v>
      </c>
      <c r="I1221" t="s">
        <v>12531</v>
      </c>
    </row>
    <row r="1222" spans="1:9" x14ac:dyDescent="0.35">
      <c r="A1222" t="s">
        <v>12537</v>
      </c>
      <c r="B1222" t="s">
        <v>6763</v>
      </c>
      <c r="C1222" t="s">
        <v>12538</v>
      </c>
      <c r="D1222" t="s">
        <v>12539</v>
      </c>
      <c r="E1222" t="s">
        <v>12540</v>
      </c>
      <c r="F1222" t="s">
        <v>12541</v>
      </c>
      <c r="G1222">
        <v>67540408</v>
      </c>
      <c r="H1222" t="s">
        <v>12542</v>
      </c>
      <c r="I1222" t="s">
        <v>12538</v>
      </c>
    </row>
    <row r="1223" spans="1:9" x14ac:dyDescent="0.35">
      <c r="A1223" t="s">
        <v>12543</v>
      </c>
      <c r="B1223" t="s">
        <v>6724</v>
      </c>
      <c r="C1223" t="s">
        <v>12544</v>
      </c>
      <c r="D1223" t="s">
        <v>12545</v>
      </c>
      <c r="E1223" t="s">
        <v>12546</v>
      </c>
      <c r="F1223">
        <v>67691491</v>
      </c>
      <c r="G1223">
        <v>67633025</v>
      </c>
      <c r="H1223" t="s">
        <v>12547</v>
      </c>
      <c r="I1223" t="s">
        <v>12544</v>
      </c>
    </row>
    <row r="1224" spans="1:9" x14ac:dyDescent="0.35">
      <c r="A1224" t="s">
        <v>3376</v>
      </c>
      <c r="B1224" t="s">
        <v>10460</v>
      </c>
      <c r="C1224" t="s">
        <v>12548</v>
      </c>
      <c r="D1224" t="s">
        <v>12549</v>
      </c>
      <c r="E1224" t="s">
        <v>12550</v>
      </c>
      <c r="F1224" t="s">
        <v>12551</v>
      </c>
      <c r="G1224" t="s">
        <v>12552</v>
      </c>
      <c r="H1224" t="s">
        <v>12553</v>
      </c>
      <c r="I1224" t="s">
        <v>12548</v>
      </c>
    </row>
    <row r="1225" spans="1:9" x14ac:dyDescent="0.35">
      <c r="A1225" t="s">
        <v>12554</v>
      </c>
      <c r="B1225" t="s">
        <v>7092</v>
      </c>
      <c r="C1225" t="s">
        <v>12555</v>
      </c>
      <c r="D1225" t="s">
        <v>12556</v>
      </c>
      <c r="E1225" t="s">
        <v>12557</v>
      </c>
      <c r="F1225" t="s">
        <v>12558</v>
      </c>
      <c r="G1225" t="s">
        <v>12559</v>
      </c>
      <c r="H1225" t="s">
        <v>12560</v>
      </c>
      <c r="I1225" t="s">
        <v>12555</v>
      </c>
    </row>
    <row r="1226" spans="1:9" x14ac:dyDescent="0.35">
      <c r="A1226" t="s">
        <v>12561</v>
      </c>
      <c r="B1226" t="s">
        <v>6776</v>
      </c>
      <c r="C1226" t="s">
        <v>12562</v>
      </c>
      <c r="D1226" t="s">
        <v>12563</v>
      </c>
      <c r="E1226" t="s">
        <v>12564</v>
      </c>
      <c r="F1226">
        <v>62369062</v>
      </c>
      <c r="H1226" t="s">
        <v>12565</v>
      </c>
      <c r="I1226" t="s">
        <v>12562</v>
      </c>
    </row>
    <row r="1227" spans="1:9" x14ac:dyDescent="0.35">
      <c r="A1227" t="s">
        <v>12566</v>
      </c>
      <c r="B1227" t="s">
        <v>6633</v>
      </c>
      <c r="C1227" t="s">
        <v>12567</v>
      </c>
      <c r="I1227" t="s">
        <v>12567</v>
      </c>
    </row>
    <row r="1228" spans="1:9" x14ac:dyDescent="0.35">
      <c r="A1228" t="s">
        <v>12568</v>
      </c>
      <c r="B1228" t="s">
        <v>6724</v>
      </c>
      <c r="C1228" t="s">
        <v>12569</v>
      </c>
      <c r="D1228" t="s">
        <v>12570</v>
      </c>
      <c r="E1228" t="s">
        <v>12571</v>
      </c>
      <c r="I1228" t="s">
        <v>12569</v>
      </c>
    </row>
    <row r="1229" spans="1:9" x14ac:dyDescent="0.35">
      <c r="A1229" t="s">
        <v>12572</v>
      </c>
      <c r="B1229" t="s">
        <v>6703</v>
      </c>
      <c r="C1229" t="s">
        <v>12573</v>
      </c>
      <c r="D1229" t="s">
        <v>12574</v>
      </c>
      <c r="E1229" t="s">
        <v>12575</v>
      </c>
      <c r="G1229">
        <v>4031111</v>
      </c>
      <c r="I1229" t="s">
        <v>12573</v>
      </c>
    </row>
    <row r="1230" spans="1:9" x14ac:dyDescent="0.35">
      <c r="A1230" t="s">
        <v>12576</v>
      </c>
      <c r="B1230" t="s">
        <v>6724</v>
      </c>
      <c r="C1230" t="s">
        <v>12577</v>
      </c>
      <c r="D1230" t="s">
        <v>12578</v>
      </c>
      <c r="E1230" t="s">
        <v>12579</v>
      </c>
      <c r="F1230" t="s">
        <v>12580</v>
      </c>
      <c r="G1230" t="s">
        <v>12581</v>
      </c>
      <c r="H1230" t="s">
        <v>12582</v>
      </c>
      <c r="I1230" t="s">
        <v>12577</v>
      </c>
    </row>
    <row r="1231" spans="1:9" x14ac:dyDescent="0.35">
      <c r="A1231" t="s">
        <v>12583</v>
      </c>
      <c r="B1231" t="s">
        <v>7648</v>
      </c>
      <c r="C1231" t="s">
        <v>12584</v>
      </c>
      <c r="D1231" t="s">
        <v>12585</v>
      </c>
      <c r="E1231" t="s">
        <v>12477</v>
      </c>
      <c r="F1231" t="s">
        <v>12478</v>
      </c>
      <c r="G1231">
        <v>68623833</v>
      </c>
      <c r="I1231" t="s">
        <v>12584</v>
      </c>
    </row>
    <row r="1232" spans="1:9" x14ac:dyDescent="0.35">
      <c r="A1232" t="s">
        <v>12586</v>
      </c>
      <c r="B1232" t="s">
        <v>6724</v>
      </c>
      <c r="C1232" t="s">
        <v>12587</v>
      </c>
      <c r="D1232" t="s">
        <v>12588</v>
      </c>
      <c r="E1232" t="s">
        <v>7427</v>
      </c>
      <c r="F1232">
        <v>65588133</v>
      </c>
      <c r="G1232">
        <v>68630603</v>
      </c>
      <c r="I1232" t="s">
        <v>12587</v>
      </c>
    </row>
    <row r="1233" spans="1:9" x14ac:dyDescent="0.35">
      <c r="A1233" t="s">
        <v>2395</v>
      </c>
      <c r="B1233" t="s">
        <v>8284</v>
      </c>
      <c r="C1233" t="s">
        <v>12589</v>
      </c>
      <c r="D1233" t="s">
        <v>12590</v>
      </c>
      <c r="E1233" t="s">
        <v>12591</v>
      </c>
      <c r="I1233" t="s">
        <v>12589</v>
      </c>
    </row>
    <row r="1234" spans="1:9" x14ac:dyDescent="0.35">
      <c r="A1234" t="s">
        <v>12592</v>
      </c>
      <c r="B1234" t="s">
        <v>7397</v>
      </c>
      <c r="C1234" t="s">
        <v>12593</v>
      </c>
      <c r="D1234" t="s">
        <v>12594</v>
      </c>
      <c r="E1234" t="s">
        <v>12595</v>
      </c>
      <c r="F1234">
        <v>62887377</v>
      </c>
      <c r="G1234">
        <v>62887966</v>
      </c>
      <c r="I1234" t="s">
        <v>12593</v>
      </c>
    </row>
    <row r="1235" spans="1:9" x14ac:dyDescent="0.35">
      <c r="A1235" t="s">
        <v>12596</v>
      </c>
      <c r="B1235" t="s">
        <v>7397</v>
      </c>
      <c r="C1235" t="s">
        <v>12597</v>
      </c>
      <c r="D1235" t="s">
        <v>12598</v>
      </c>
      <c r="E1235" t="s">
        <v>12599</v>
      </c>
      <c r="F1235">
        <v>67449200</v>
      </c>
      <c r="G1235">
        <v>67449711</v>
      </c>
      <c r="I1235" t="s">
        <v>12597</v>
      </c>
    </row>
    <row r="1236" spans="1:9" x14ac:dyDescent="0.35">
      <c r="A1236" t="s">
        <v>12600</v>
      </c>
      <c r="B1236" t="s">
        <v>6636</v>
      </c>
      <c r="C1236" t="s">
        <v>12601</v>
      </c>
      <c r="D1236" t="s">
        <v>12602</v>
      </c>
      <c r="E1236" t="s">
        <v>12603</v>
      </c>
      <c r="F1236">
        <v>62702268</v>
      </c>
      <c r="G1236" t="s">
        <v>12604</v>
      </c>
      <c r="I1236" t="s">
        <v>12601</v>
      </c>
    </row>
    <row r="1237" spans="1:9" x14ac:dyDescent="0.35">
      <c r="A1237" t="s">
        <v>12605</v>
      </c>
      <c r="B1237" t="s">
        <v>6776</v>
      </c>
      <c r="C1237" t="s">
        <v>12606</v>
      </c>
      <c r="D1237" t="s">
        <v>12607</v>
      </c>
      <c r="E1237" t="s">
        <v>12608</v>
      </c>
      <c r="F1237">
        <v>62652666</v>
      </c>
      <c r="G1237">
        <v>62642590</v>
      </c>
      <c r="I1237" t="s">
        <v>12606</v>
      </c>
    </row>
    <row r="1238" spans="1:9" x14ac:dyDescent="0.35">
      <c r="A1238" t="s">
        <v>1462</v>
      </c>
      <c r="B1238" t="s">
        <v>7092</v>
      </c>
      <c r="C1238" t="s">
        <v>12609</v>
      </c>
      <c r="D1238" t="s">
        <v>12610</v>
      </c>
      <c r="E1238" t="s">
        <v>12611</v>
      </c>
      <c r="F1238" t="s">
        <v>12612</v>
      </c>
      <c r="G1238" t="s">
        <v>12613</v>
      </c>
      <c r="H1238" t="s">
        <v>12614</v>
      </c>
      <c r="I1238" t="s">
        <v>12609</v>
      </c>
    </row>
    <row r="1239" spans="1:9" x14ac:dyDescent="0.35">
      <c r="A1239" t="s">
        <v>2805</v>
      </c>
      <c r="B1239" t="s">
        <v>12615</v>
      </c>
      <c r="C1239" t="s">
        <v>12616</v>
      </c>
      <c r="D1239" t="s">
        <v>12610</v>
      </c>
      <c r="E1239" t="s">
        <v>12611</v>
      </c>
      <c r="F1239" t="s">
        <v>12612</v>
      </c>
      <c r="G1239" t="s">
        <v>12617</v>
      </c>
      <c r="I1239" t="s">
        <v>12616</v>
      </c>
    </row>
    <row r="1240" spans="1:9" x14ac:dyDescent="0.35">
      <c r="A1240" t="s">
        <v>12618</v>
      </c>
      <c r="B1240" t="s">
        <v>7397</v>
      </c>
      <c r="C1240" t="s">
        <v>12619</v>
      </c>
      <c r="D1240" t="s">
        <v>12620</v>
      </c>
      <c r="E1240" t="s">
        <v>12621</v>
      </c>
      <c r="F1240" t="s">
        <v>12622</v>
      </c>
      <c r="G1240" t="s">
        <v>12623</v>
      </c>
      <c r="I1240" t="s">
        <v>12619</v>
      </c>
    </row>
    <row r="1241" spans="1:9" x14ac:dyDescent="0.35">
      <c r="A1241" t="s">
        <v>12624</v>
      </c>
      <c r="B1241" t="s">
        <v>6636</v>
      </c>
      <c r="C1241" t="s">
        <v>12625</v>
      </c>
      <c r="D1241" t="s">
        <v>12626</v>
      </c>
      <c r="E1241" t="s">
        <v>12627</v>
      </c>
      <c r="F1241">
        <v>64746211</v>
      </c>
      <c r="I1241" t="s">
        <v>12625</v>
      </c>
    </row>
    <row r="1242" spans="1:9" x14ac:dyDescent="0.35">
      <c r="A1242" t="s">
        <v>12628</v>
      </c>
      <c r="B1242" t="s">
        <v>6636</v>
      </c>
      <c r="C1242" t="s">
        <v>12629</v>
      </c>
      <c r="F1242">
        <v>64408871</v>
      </c>
      <c r="I1242" t="s">
        <v>12629</v>
      </c>
    </row>
    <row r="1243" spans="1:9" x14ac:dyDescent="0.35">
      <c r="A1243" t="s">
        <v>12630</v>
      </c>
      <c r="B1243" t="s">
        <v>6636</v>
      </c>
      <c r="C1243" t="s">
        <v>12631</v>
      </c>
      <c r="F1243">
        <v>62742688</v>
      </c>
      <c r="G1243">
        <v>62707500</v>
      </c>
      <c r="I1243" t="s">
        <v>12631</v>
      </c>
    </row>
    <row r="1244" spans="1:9" x14ac:dyDescent="0.35">
      <c r="A1244" t="s">
        <v>12632</v>
      </c>
      <c r="B1244" t="s">
        <v>6776</v>
      </c>
      <c r="C1244" t="s">
        <v>12633</v>
      </c>
      <c r="D1244" t="s">
        <v>12634</v>
      </c>
      <c r="E1244" t="s">
        <v>12635</v>
      </c>
      <c r="F1244">
        <v>62237777</v>
      </c>
      <c r="G1244">
        <v>62221720</v>
      </c>
      <c r="H1244" t="s">
        <v>6761</v>
      </c>
      <c r="I1244" t="s">
        <v>12633</v>
      </c>
    </row>
    <row r="1245" spans="1:9" x14ac:dyDescent="0.35">
      <c r="A1245" t="s">
        <v>12636</v>
      </c>
      <c r="B1245" t="s">
        <v>6636</v>
      </c>
      <c r="C1245" t="s">
        <v>12637</v>
      </c>
      <c r="D1245" t="s">
        <v>12638</v>
      </c>
      <c r="E1245" t="s">
        <v>12639</v>
      </c>
      <c r="F1245">
        <v>67455166</v>
      </c>
      <c r="G1245">
        <v>67410322</v>
      </c>
      <c r="I1245" t="s">
        <v>12637</v>
      </c>
    </row>
    <row r="1246" spans="1:9" x14ac:dyDescent="0.35">
      <c r="A1246" t="s">
        <v>234</v>
      </c>
      <c r="B1246" t="s">
        <v>7648</v>
      </c>
      <c r="C1246" t="s">
        <v>12640</v>
      </c>
      <c r="D1246" t="s">
        <v>12641</v>
      </c>
      <c r="E1246" t="s">
        <v>12642</v>
      </c>
      <c r="F1246">
        <v>68612111</v>
      </c>
      <c r="G1246">
        <v>68621878</v>
      </c>
      <c r="H1246" t="s">
        <v>12643</v>
      </c>
      <c r="I1246" t="s">
        <v>12640</v>
      </c>
    </row>
    <row r="1247" spans="1:9" x14ac:dyDescent="0.35">
      <c r="A1247" t="s">
        <v>147</v>
      </c>
      <c r="B1247" t="s">
        <v>7092</v>
      </c>
      <c r="C1247" t="s">
        <v>12644</v>
      </c>
      <c r="D1247" t="s">
        <v>12645</v>
      </c>
      <c r="E1247" t="s">
        <v>12646</v>
      </c>
      <c r="F1247">
        <v>67519100</v>
      </c>
      <c r="G1247">
        <v>67521162</v>
      </c>
      <c r="H1247" t="s">
        <v>12647</v>
      </c>
      <c r="I1247" t="s">
        <v>12644</v>
      </c>
    </row>
    <row r="1248" spans="1:9" x14ac:dyDescent="0.35">
      <c r="A1248" t="s">
        <v>12648</v>
      </c>
      <c r="B1248" t="s">
        <v>7092</v>
      </c>
      <c r="C1248" t="s">
        <v>12649</v>
      </c>
      <c r="D1248" t="s">
        <v>12650</v>
      </c>
      <c r="E1248" t="s">
        <v>12651</v>
      </c>
      <c r="F1248">
        <f>606-3183808</f>
        <v>-3183202</v>
      </c>
      <c r="G1248">
        <f>606-3183840</f>
        <v>-3183234</v>
      </c>
      <c r="I1248" t="s">
        <v>12649</v>
      </c>
    </row>
    <row r="1249" spans="1:9" x14ac:dyDescent="0.35">
      <c r="A1249" t="s">
        <v>12652</v>
      </c>
      <c r="B1249" t="s">
        <v>7397</v>
      </c>
      <c r="C1249" t="s">
        <v>12653</v>
      </c>
      <c r="D1249" t="s">
        <v>12654</v>
      </c>
      <c r="E1249" t="s">
        <v>12655</v>
      </c>
      <c r="F1249" t="s">
        <v>12656</v>
      </c>
      <c r="G1249" t="s">
        <v>12657</v>
      </c>
      <c r="H1249" t="s">
        <v>12658</v>
      </c>
      <c r="I1249" t="s">
        <v>12653</v>
      </c>
    </row>
    <row r="1250" spans="1:9" x14ac:dyDescent="0.35">
      <c r="A1250" t="s">
        <v>12659</v>
      </c>
      <c r="B1250" t="s">
        <v>7397</v>
      </c>
      <c r="C1250" t="s">
        <v>12660</v>
      </c>
      <c r="D1250" t="s">
        <v>12661</v>
      </c>
      <c r="E1250" t="s">
        <v>12662</v>
      </c>
      <c r="F1250">
        <v>68611161</v>
      </c>
      <c r="G1250" t="s">
        <v>12663</v>
      </c>
      <c r="H1250" t="s">
        <v>12664</v>
      </c>
      <c r="I1250" t="s">
        <v>12660</v>
      </c>
    </row>
    <row r="1251" spans="1:9" x14ac:dyDescent="0.35">
      <c r="A1251" t="s">
        <v>12665</v>
      </c>
      <c r="B1251" t="s">
        <v>7397</v>
      </c>
      <c r="C1251" t="s">
        <v>12666</v>
      </c>
      <c r="F1251">
        <v>64871855</v>
      </c>
      <c r="G1251">
        <v>63821384</v>
      </c>
      <c r="I1251" t="s">
        <v>12666</v>
      </c>
    </row>
    <row r="1252" spans="1:9" x14ac:dyDescent="0.35">
      <c r="A1252" t="s">
        <v>12667</v>
      </c>
      <c r="B1252" t="s">
        <v>6636</v>
      </c>
      <c r="C1252" t="s">
        <v>12668</v>
      </c>
      <c r="D1252" t="s">
        <v>12669</v>
      </c>
      <c r="E1252" t="s">
        <v>12670</v>
      </c>
      <c r="F1252">
        <v>68632080</v>
      </c>
      <c r="I1252" t="s">
        <v>12668</v>
      </c>
    </row>
    <row r="1253" spans="1:9" x14ac:dyDescent="0.35">
      <c r="A1253" t="s">
        <v>12671</v>
      </c>
      <c r="B1253" t="s">
        <v>6853</v>
      </c>
      <c r="C1253" t="s">
        <v>12672</v>
      </c>
      <c r="D1253" t="s">
        <v>12673</v>
      </c>
      <c r="E1253" t="s">
        <v>12674</v>
      </c>
      <c r="F1253">
        <v>62577191</v>
      </c>
      <c r="G1253">
        <v>62579288</v>
      </c>
      <c r="I1253" t="s">
        <v>12672</v>
      </c>
    </row>
    <row r="1254" spans="1:9" x14ac:dyDescent="0.35">
      <c r="A1254" t="s">
        <v>12675</v>
      </c>
      <c r="B1254" t="s">
        <v>6636</v>
      </c>
      <c r="C1254" t="s">
        <v>12676</v>
      </c>
      <c r="D1254" t="s">
        <v>12677</v>
      </c>
      <c r="E1254" t="s">
        <v>12678</v>
      </c>
      <c r="F1254">
        <v>63344760</v>
      </c>
      <c r="G1254">
        <v>63344867</v>
      </c>
      <c r="I1254" t="s">
        <v>12676</v>
      </c>
    </row>
    <row r="1255" spans="1:9" x14ac:dyDescent="0.35">
      <c r="A1255" t="s">
        <v>12679</v>
      </c>
      <c r="B1255" t="s">
        <v>6636</v>
      </c>
      <c r="C1255" t="s">
        <v>12680</v>
      </c>
      <c r="D1255" t="s">
        <v>12681</v>
      </c>
      <c r="E1255" t="s">
        <v>12682</v>
      </c>
      <c r="F1255">
        <v>65450848</v>
      </c>
      <c r="I1255" t="s">
        <v>12680</v>
      </c>
    </row>
    <row r="1256" spans="1:9" x14ac:dyDescent="0.35">
      <c r="A1256" t="s">
        <v>12683</v>
      </c>
      <c r="B1256" t="s">
        <v>6636</v>
      </c>
      <c r="C1256" t="s">
        <v>12684</v>
      </c>
      <c r="D1256" t="s">
        <v>12685</v>
      </c>
      <c r="E1256" t="s">
        <v>12686</v>
      </c>
      <c r="F1256">
        <v>68481334</v>
      </c>
      <c r="G1256">
        <v>68481335</v>
      </c>
      <c r="I1256" t="s">
        <v>12684</v>
      </c>
    </row>
    <row r="1257" spans="1:9" x14ac:dyDescent="0.35">
      <c r="A1257" t="s">
        <v>12687</v>
      </c>
      <c r="B1257" t="s">
        <v>6853</v>
      </c>
      <c r="C1257" t="s">
        <v>12688</v>
      </c>
      <c r="D1257" t="s">
        <v>8643</v>
      </c>
      <c r="E1257" t="s">
        <v>12689</v>
      </c>
      <c r="F1257" t="s">
        <v>8645</v>
      </c>
      <c r="G1257">
        <v>68481335</v>
      </c>
      <c r="I1257" t="s">
        <v>12688</v>
      </c>
    </row>
    <row r="1258" spans="1:9" x14ac:dyDescent="0.35">
      <c r="A1258" t="s">
        <v>12690</v>
      </c>
      <c r="B1258" t="s">
        <v>7397</v>
      </c>
      <c r="C1258" t="s">
        <v>12691</v>
      </c>
      <c r="D1258" t="s">
        <v>12692</v>
      </c>
      <c r="E1258" t="s">
        <v>12693</v>
      </c>
      <c r="F1258">
        <v>68650742</v>
      </c>
      <c r="I1258" t="s">
        <v>12691</v>
      </c>
    </row>
    <row r="1259" spans="1:9" x14ac:dyDescent="0.35">
      <c r="A1259" t="s">
        <v>12694</v>
      </c>
      <c r="B1259" t="s">
        <v>7397</v>
      </c>
      <c r="C1259" t="s">
        <v>12695</v>
      </c>
      <c r="D1259" t="s">
        <v>12696</v>
      </c>
      <c r="E1259" t="s">
        <v>12697</v>
      </c>
      <c r="F1259" t="s">
        <v>12698</v>
      </c>
      <c r="G1259" t="s">
        <v>12699</v>
      </c>
      <c r="I1259" t="s">
        <v>12695</v>
      </c>
    </row>
    <row r="1260" spans="1:9" x14ac:dyDescent="0.35">
      <c r="A1260" t="s">
        <v>12700</v>
      </c>
      <c r="B1260" t="s">
        <v>6636</v>
      </c>
      <c r="C1260" t="s">
        <v>12701</v>
      </c>
      <c r="D1260" t="s">
        <v>12702</v>
      </c>
      <c r="E1260" t="s">
        <v>12703</v>
      </c>
      <c r="F1260">
        <v>62209055</v>
      </c>
      <c r="G1260">
        <v>62244939</v>
      </c>
      <c r="I1260" t="s">
        <v>12701</v>
      </c>
    </row>
    <row r="1261" spans="1:9" x14ac:dyDescent="0.35">
      <c r="A1261" t="s">
        <v>12704</v>
      </c>
      <c r="B1261" t="s">
        <v>6636</v>
      </c>
      <c r="C1261" t="s">
        <v>12705</v>
      </c>
      <c r="D1261" t="s">
        <v>12706</v>
      </c>
      <c r="E1261" t="s">
        <v>12707</v>
      </c>
      <c r="F1261">
        <v>63535122</v>
      </c>
      <c r="I1261" t="s">
        <v>12705</v>
      </c>
    </row>
    <row r="1262" spans="1:9" x14ac:dyDescent="0.35">
      <c r="A1262" t="s">
        <v>12708</v>
      </c>
      <c r="B1262" t="s">
        <v>7397</v>
      </c>
      <c r="C1262" t="s">
        <v>12709</v>
      </c>
      <c r="D1262" t="s">
        <v>12710</v>
      </c>
      <c r="E1262" t="s">
        <v>12711</v>
      </c>
      <c r="F1262">
        <v>63682775</v>
      </c>
      <c r="I1262" t="s">
        <v>12709</v>
      </c>
    </row>
    <row r="1263" spans="1:9" x14ac:dyDescent="0.35">
      <c r="A1263" t="s">
        <v>12712</v>
      </c>
      <c r="B1263" t="s">
        <v>6636</v>
      </c>
      <c r="C1263" t="s">
        <v>12691</v>
      </c>
      <c r="D1263" t="s">
        <v>12692</v>
      </c>
      <c r="E1263" t="s">
        <v>12693</v>
      </c>
      <c r="F1263">
        <v>68631534</v>
      </c>
      <c r="I1263" t="s">
        <v>12691</v>
      </c>
    </row>
    <row r="1264" spans="1:9" x14ac:dyDescent="0.35">
      <c r="A1264" t="s">
        <v>12713</v>
      </c>
      <c r="B1264" t="s">
        <v>7397</v>
      </c>
      <c r="C1264" t="s">
        <v>12714</v>
      </c>
      <c r="D1264" t="s">
        <v>12715</v>
      </c>
      <c r="E1264" t="s">
        <v>12716</v>
      </c>
      <c r="F1264" t="s">
        <v>12717</v>
      </c>
      <c r="G1264">
        <v>68896727</v>
      </c>
      <c r="I1264" t="s">
        <v>12714</v>
      </c>
    </row>
    <row r="1265" spans="1:9" x14ac:dyDescent="0.35">
      <c r="A1265" t="s">
        <v>12718</v>
      </c>
      <c r="B1265" t="s">
        <v>7397</v>
      </c>
      <c r="C1265" t="s">
        <v>12719</v>
      </c>
      <c r="D1265" t="s">
        <v>12720</v>
      </c>
      <c r="E1265" t="s">
        <v>12721</v>
      </c>
      <c r="F1265">
        <v>63821229</v>
      </c>
      <c r="G1265">
        <v>63820698</v>
      </c>
      <c r="I1265" t="s">
        <v>12719</v>
      </c>
    </row>
    <row r="1266" spans="1:9" x14ac:dyDescent="0.35">
      <c r="A1266" t="s">
        <v>12722</v>
      </c>
      <c r="B1266" t="s">
        <v>6724</v>
      </c>
      <c r="C1266" t="s">
        <v>12723</v>
      </c>
      <c r="D1266" t="s">
        <v>12724</v>
      </c>
      <c r="E1266" t="s">
        <v>12725</v>
      </c>
      <c r="F1266" t="s">
        <v>12726</v>
      </c>
      <c r="G1266" t="s">
        <v>12727</v>
      </c>
      <c r="I1266" t="s">
        <v>12723</v>
      </c>
    </row>
    <row r="1267" spans="1:9" x14ac:dyDescent="0.35">
      <c r="A1267" t="s">
        <v>12728</v>
      </c>
      <c r="B1267" t="s">
        <v>6636</v>
      </c>
      <c r="C1267" t="s">
        <v>12729</v>
      </c>
      <c r="D1267" t="s">
        <v>12730</v>
      </c>
      <c r="E1267" t="s">
        <v>12731</v>
      </c>
      <c r="F1267">
        <v>66219284</v>
      </c>
      <c r="I1267" t="s">
        <v>12729</v>
      </c>
    </row>
    <row r="1268" spans="1:9" x14ac:dyDescent="0.35">
      <c r="A1268" t="s">
        <v>12732</v>
      </c>
      <c r="B1268" t="s">
        <v>6636</v>
      </c>
      <c r="C1268" t="s">
        <v>12733</v>
      </c>
      <c r="D1268" t="s">
        <v>12734</v>
      </c>
      <c r="E1268" t="s">
        <v>12735</v>
      </c>
      <c r="F1268">
        <v>3232616660</v>
      </c>
      <c r="I1268" t="s">
        <v>12733</v>
      </c>
    </row>
    <row r="1269" spans="1:9" x14ac:dyDescent="0.35">
      <c r="A1269" t="s">
        <v>12736</v>
      </c>
      <c r="B1269" t="s">
        <v>6776</v>
      </c>
      <c r="C1269" t="s">
        <v>12737</v>
      </c>
      <c r="D1269" t="s">
        <v>12738</v>
      </c>
      <c r="E1269" t="s">
        <v>12739</v>
      </c>
      <c r="F1269">
        <v>68436312</v>
      </c>
      <c r="G1269">
        <v>67415335</v>
      </c>
      <c r="I1269" t="s">
        <v>12737</v>
      </c>
    </row>
    <row r="1270" spans="1:9" x14ac:dyDescent="0.35">
      <c r="A1270" t="s">
        <v>12740</v>
      </c>
      <c r="B1270" t="s">
        <v>6636</v>
      </c>
      <c r="C1270" t="s">
        <v>12741</v>
      </c>
      <c r="D1270" t="s">
        <v>12742</v>
      </c>
      <c r="E1270" t="s">
        <v>12743</v>
      </c>
      <c r="F1270" t="s">
        <v>12744</v>
      </c>
      <c r="G1270" t="s">
        <v>12745</v>
      </c>
      <c r="I1270" t="s">
        <v>12741</v>
      </c>
    </row>
    <row r="1271" spans="1:9" x14ac:dyDescent="0.35">
      <c r="A1271" t="s">
        <v>2222</v>
      </c>
      <c r="B1271" t="s">
        <v>7092</v>
      </c>
      <c r="C1271" t="s">
        <v>12746</v>
      </c>
      <c r="D1271" t="s">
        <v>12747</v>
      </c>
      <c r="E1271" t="s">
        <v>12748</v>
      </c>
      <c r="F1271">
        <v>67560777</v>
      </c>
      <c r="G1271" t="s">
        <v>12749</v>
      </c>
      <c r="H1271" t="s">
        <v>12750</v>
      </c>
      <c r="I1271" t="s">
        <v>12746</v>
      </c>
    </row>
    <row r="1272" spans="1:9" x14ac:dyDescent="0.35">
      <c r="A1272" t="s">
        <v>12751</v>
      </c>
      <c r="B1272" t="s">
        <v>7397</v>
      </c>
      <c r="C1272" t="s">
        <v>12752</v>
      </c>
      <c r="D1272" t="s">
        <v>12753</v>
      </c>
      <c r="E1272" t="s">
        <v>12754</v>
      </c>
      <c r="F1272">
        <v>65355118</v>
      </c>
      <c r="G1272">
        <v>65339012</v>
      </c>
      <c r="I1272" t="s">
        <v>12752</v>
      </c>
    </row>
    <row r="1273" spans="1:9" x14ac:dyDescent="0.35">
      <c r="A1273" t="s">
        <v>12755</v>
      </c>
      <c r="B1273" t="s">
        <v>7397</v>
      </c>
      <c r="C1273" t="s">
        <v>12756</v>
      </c>
      <c r="D1273" t="s">
        <v>12757</v>
      </c>
      <c r="E1273" t="s">
        <v>12758</v>
      </c>
      <c r="F1273">
        <v>62245691</v>
      </c>
      <c r="G1273">
        <v>62245698</v>
      </c>
      <c r="H1273" t="s">
        <v>12759</v>
      </c>
      <c r="I1273" t="s">
        <v>12756</v>
      </c>
    </row>
    <row r="1274" spans="1:9" x14ac:dyDescent="0.35">
      <c r="A1274" t="s">
        <v>12760</v>
      </c>
      <c r="B1274" t="s">
        <v>6636</v>
      </c>
      <c r="C1274" t="s">
        <v>12761</v>
      </c>
      <c r="D1274" t="s">
        <v>12762</v>
      </c>
      <c r="E1274" t="s">
        <v>12763</v>
      </c>
      <c r="F1274">
        <v>68625061</v>
      </c>
      <c r="G1274">
        <v>68625743</v>
      </c>
      <c r="I1274" t="s">
        <v>12761</v>
      </c>
    </row>
    <row r="1275" spans="1:9" x14ac:dyDescent="0.35">
      <c r="A1275" t="s">
        <v>12764</v>
      </c>
      <c r="B1275" t="s">
        <v>7397</v>
      </c>
      <c r="C1275" t="s">
        <v>12765</v>
      </c>
      <c r="D1275" t="s">
        <v>12766</v>
      </c>
      <c r="E1275" t="s">
        <v>12767</v>
      </c>
      <c r="F1275">
        <v>64453239</v>
      </c>
      <c r="I1275" t="s">
        <v>12765</v>
      </c>
    </row>
    <row r="1276" spans="1:9" x14ac:dyDescent="0.35">
      <c r="A1276" t="s">
        <v>12768</v>
      </c>
      <c r="B1276" t="s">
        <v>7397</v>
      </c>
      <c r="C1276" t="s">
        <v>12769</v>
      </c>
      <c r="D1276" t="s">
        <v>12770</v>
      </c>
      <c r="E1276" t="s">
        <v>12771</v>
      </c>
      <c r="F1276">
        <v>62936888</v>
      </c>
      <c r="G1276">
        <v>62932576</v>
      </c>
      <c r="I1276" t="s">
        <v>12769</v>
      </c>
    </row>
    <row r="1277" spans="1:9" x14ac:dyDescent="0.35">
      <c r="A1277" t="s">
        <v>12772</v>
      </c>
      <c r="B1277" t="s">
        <v>6636</v>
      </c>
      <c r="C1277" t="s">
        <v>12773</v>
      </c>
      <c r="D1277" t="s">
        <v>8227</v>
      </c>
      <c r="E1277" t="s">
        <v>12774</v>
      </c>
      <c r="F1277" t="s">
        <v>12775</v>
      </c>
      <c r="G1277" t="s">
        <v>12776</v>
      </c>
      <c r="I1277" t="s">
        <v>12773</v>
      </c>
    </row>
    <row r="1278" spans="1:9" x14ac:dyDescent="0.35">
      <c r="A1278" t="s">
        <v>12777</v>
      </c>
      <c r="B1278" t="s">
        <v>7397</v>
      </c>
      <c r="C1278" t="s">
        <v>12778</v>
      </c>
      <c r="D1278" t="s">
        <v>12779</v>
      </c>
      <c r="E1278" t="s">
        <v>12780</v>
      </c>
      <c r="F1278" t="s">
        <v>12781</v>
      </c>
      <c r="G1278">
        <v>67588580</v>
      </c>
      <c r="I1278" t="s">
        <v>12778</v>
      </c>
    </row>
    <row r="1279" spans="1:9" x14ac:dyDescent="0.35">
      <c r="A1279" t="s">
        <v>12782</v>
      </c>
      <c r="B1279" t="s">
        <v>7397</v>
      </c>
      <c r="C1279" t="s">
        <v>12783</v>
      </c>
      <c r="D1279" t="s">
        <v>12784</v>
      </c>
      <c r="E1279" t="s">
        <v>12785</v>
      </c>
      <c r="F1279">
        <v>62711545</v>
      </c>
      <c r="G1279">
        <v>62713072</v>
      </c>
      <c r="I1279" t="s">
        <v>12783</v>
      </c>
    </row>
    <row r="1280" spans="1:9" x14ac:dyDescent="0.35">
      <c r="A1280" t="s">
        <v>12786</v>
      </c>
      <c r="B1280" t="s">
        <v>6636</v>
      </c>
      <c r="C1280" t="s">
        <v>12787</v>
      </c>
      <c r="D1280" t="s">
        <v>12788</v>
      </c>
      <c r="E1280" t="s">
        <v>12789</v>
      </c>
      <c r="F1280">
        <v>68612501</v>
      </c>
      <c r="G1280" t="s">
        <v>12790</v>
      </c>
      <c r="I1280" t="s">
        <v>12787</v>
      </c>
    </row>
    <row r="1281" spans="1:9" x14ac:dyDescent="0.35">
      <c r="A1281" t="s">
        <v>12791</v>
      </c>
      <c r="B1281" t="s">
        <v>6724</v>
      </c>
      <c r="C1281" t="s">
        <v>12792</v>
      </c>
      <c r="D1281" t="s">
        <v>12793</v>
      </c>
      <c r="E1281" t="s">
        <v>12794</v>
      </c>
      <c r="F1281">
        <v>67474651</v>
      </c>
      <c r="G1281" t="s">
        <v>12795</v>
      </c>
      <c r="I1281" t="s">
        <v>12792</v>
      </c>
    </row>
    <row r="1282" spans="1:9" x14ac:dyDescent="0.35">
      <c r="A1282" t="s">
        <v>12796</v>
      </c>
      <c r="B1282" t="s">
        <v>6636</v>
      </c>
      <c r="C1282" t="s">
        <v>12797</v>
      </c>
      <c r="D1282" t="s">
        <v>12798</v>
      </c>
      <c r="E1282" t="s">
        <v>12799</v>
      </c>
      <c r="F1282" t="s">
        <v>12800</v>
      </c>
      <c r="G1282" t="s">
        <v>12801</v>
      </c>
      <c r="H1282" t="s">
        <v>12802</v>
      </c>
      <c r="I1282" t="s">
        <v>12797</v>
      </c>
    </row>
    <row r="1283" spans="1:9" x14ac:dyDescent="0.35">
      <c r="A1283" t="s">
        <v>12803</v>
      </c>
      <c r="B1283" t="s">
        <v>6636</v>
      </c>
      <c r="C1283" t="s">
        <v>12804</v>
      </c>
      <c r="D1283" t="s">
        <v>12805</v>
      </c>
      <c r="E1283" t="s">
        <v>12806</v>
      </c>
      <c r="F1283">
        <v>68448148</v>
      </c>
      <c r="G1283">
        <v>68448149</v>
      </c>
      <c r="H1283" t="s">
        <v>12807</v>
      </c>
      <c r="I1283" t="s">
        <v>12804</v>
      </c>
    </row>
    <row r="1284" spans="1:9" x14ac:dyDescent="0.35">
      <c r="A1284" t="s">
        <v>12808</v>
      </c>
      <c r="B1284" t="s">
        <v>7092</v>
      </c>
      <c r="C1284" t="s">
        <v>12809</v>
      </c>
      <c r="D1284" t="s">
        <v>12810</v>
      </c>
      <c r="E1284" t="s">
        <v>12811</v>
      </c>
      <c r="F1284">
        <v>64433141</v>
      </c>
      <c r="G1284">
        <v>64436312</v>
      </c>
      <c r="H1284" t="s">
        <v>12812</v>
      </c>
      <c r="I1284" t="s">
        <v>12809</v>
      </c>
    </row>
    <row r="1285" spans="1:9" x14ac:dyDescent="0.35">
      <c r="A1285" t="s">
        <v>12813</v>
      </c>
      <c r="B1285" t="s">
        <v>6636</v>
      </c>
      <c r="C1285" t="s">
        <v>12814</v>
      </c>
      <c r="D1285" t="s">
        <v>9724</v>
      </c>
      <c r="E1285" t="s">
        <v>12815</v>
      </c>
      <c r="F1285">
        <v>90090409</v>
      </c>
      <c r="H1285" t="s">
        <v>12816</v>
      </c>
      <c r="I1285" t="s">
        <v>12814</v>
      </c>
    </row>
    <row r="1286" spans="1:9" x14ac:dyDescent="0.35">
      <c r="A1286" t="s">
        <v>12817</v>
      </c>
      <c r="B1286" t="s">
        <v>6636</v>
      </c>
      <c r="C1286" t="s">
        <v>12818</v>
      </c>
      <c r="D1286" t="s">
        <v>12819</v>
      </c>
      <c r="E1286" t="s">
        <v>12820</v>
      </c>
      <c r="F1286">
        <v>62660032</v>
      </c>
      <c r="G1286">
        <v>62660203</v>
      </c>
      <c r="H1286" t="s">
        <v>12821</v>
      </c>
      <c r="I1286" t="s">
        <v>12818</v>
      </c>
    </row>
    <row r="1287" spans="1:9" x14ac:dyDescent="0.35">
      <c r="A1287" t="s">
        <v>12822</v>
      </c>
      <c r="B1287" t="s">
        <v>6636</v>
      </c>
      <c r="C1287" t="s">
        <v>12823</v>
      </c>
      <c r="D1287" t="s">
        <v>12824</v>
      </c>
      <c r="E1287" t="s">
        <v>11314</v>
      </c>
      <c r="F1287">
        <v>63821818</v>
      </c>
      <c r="G1287">
        <v>63831818</v>
      </c>
      <c r="H1287" t="s">
        <v>12825</v>
      </c>
      <c r="I1287" t="s">
        <v>12823</v>
      </c>
    </row>
    <row r="1288" spans="1:9" x14ac:dyDescent="0.35">
      <c r="A1288" t="s">
        <v>12826</v>
      </c>
      <c r="B1288" t="s">
        <v>6636</v>
      </c>
      <c r="C1288" t="s">
        <v>12827</v>
      </c>
      <c r="D1288" t="s">
        <v>12828</v>
      </c>
      <c r="E1288" t="s">
        <v>12829</v>
      </c>
      <c r="F1288">
        <v>62353105</v>
      </c>
      <c r="G1288">
        <v>62963722</v>
      </c>
      <c r="H1288" t="s">
        <v>12830</v>
      </c>
      <c r="I1288" t="s">
        <v>12827</v>
      </c>
    </row>
    <row r="1289" spans="1:9" x14ac:dyDescent="0.35">
      <c r="A1289" t="s">
        <v>12831</v>
      </c>
      <c r="B1289" t="s">
        <v>6776</v>
      </c>
      <c r="C1289" t="s">
        <v>12832</v>
      </c>
      <c r="D1289" t="s">
        <v>12833</v>
      </c>
      <c r="E1289" t="s">
        <v>12834</v>
      </c>
      <c r="F1289" t="s">
        <v>12835</v>
      </c>
      <c r="G1289" t="s">
        <v>12836</v>
      </c>
      <c r="H1289" t="s">
        <v>12837</v>
      </c>
      <c r="I1289" t="s">
        <v>12832</v>
      </c>
    </row>
    <row r="1290" spans="1:9" x14ac:dyDescent="0.35">
      <c r="A1290" t="s">
        <v>12838</v>
      </c>
      <c r="B1290" t="s">
        <v>7397</v>
      </c>
      <c r="C1290" t="s">
        <v>12839</v>
      </c>
      <c r="D1290" t="s">
        <v>12840</v>
      </c>
      <c r="E1290" t="s">
        <v>12841</v>
      </c>
      <c r="H1290" t="s">
        <v>12842</v>
      </c>
      <c r="I1290" t="s">
        <v>12839</v>
      </c>
    </row>
    <row r="1291" spans="1:9" x14ac:dyDescent="0.35">
      <c r="A1291" t="s">
        <v>12843</v>
      </c>
      <c r="B1291" t="s">
        <v>7397</v>
      </c>
      <c r="C1291" t="s">
        <v>12844</v>
      </c>
      <c r="D1291" t="s">
        <v>12845</v>
      </c>
      <c r="E1291" t="s">
        <v>8177</v>
      </c>
      <c r="H1291" t="s">
        <v>12846</v>
      </c>
      <c r="I1291" t="s">
        <v>12844</v>
      </c>
    </row>
    <row r="1292" spans="1:9" x14ac:dyDescent="0.35">
      <c r="A1292" t="s">
        <v>12847</v>
      </c>
      <c r="B1292" t="s">
        <v>6724</v>
      </c>
      <c r="C1292" t="s">
        <v>12848</v>
      </c>
      <c r="D1292" t="s">
        <v>12849</v>
      </c>
      <c r="E1292" t="s">
        <v>12850</v>
      </c>
      <c r="H1292" t="s">
        <v>12851</v>
      </c>
      <c r="I1292" t="s">
        <v>12848</v>
      </c>
    </row>
    <row r="1293" spans="1:9" x14ac:dyDescent="0.35">
      <c r="A1293" t="s">
        <v>12852</v>
      </c>
      <c r="B1293" t="s">
        <v>6636</v>
      </c>
      <c r="C1293" t="s">
        <v>12853</v>
      </c>
      <c r="D1293" t="s">
        <v>12854</v>
      </c>
      <c r="E1293" t="s">
        <v>12855</v>
      </c>
      <c r="F1293">
        <v>65678366</v>
      </c>
      <c r="G1293">
        <v>65678636</v>
      </c>
      <c r="H1293" t="s">
        <v>12856</v>
      </c>
      <c r="I1293" t="s">
        <v>12853</v>
      </c>
    </row>
    <row r="1294" spans="1:9" x14ac:dyDescent="0.35">
      <c r="A1294" t="s">
        <v>12857</v>
      </c>
      <c r="B1294" t="s">
        <v>7397</v>
      </c>
      <c r="C1294" t="s">
        <v>12858</v>
      </c>
      <c r="D1294" t="s">
        <v>12859</v>
      </c>
      <c r="E1294" t="s">
        <v>12860</v>
      </c>
      <c r="F1294">
        <v>67382202</v>
      </c>
      <c r="G1294">
        <v>67389092</v>
      </c>
      <c r="H1294" t="s">
        <v>12861</v>
      </c>
      <c r="I1294" t="s">
        <v>12858</v>
      </c>
    </row>
    <row r="1295" spans="1:9" x14ac:dyDescent="0.35">
      <c r="A1295" t="s">
        <v>12862</v>
      </c>
      <c r="B1295" t="s">
        <v>6636</v>
      </c>
      <c r="C1295" t="s">
        <v>9609</v>
      </c>
      <c r="D1295" t="s">
        <v>9610</v>
      </c>
      <c r="E1295" t="s">
        <v>9611</v>
      </c>
      <c r="F1295">
        <v>62440655</v>
      </c>
      <c r="G1295">
        <v>62442720</v>
      </c>
      <c r="H1295" t="s">
        <v>12863</v>
      </c>
      <c r="I1295" t="s">
        <v>9609</v>
      </c>
    </row>
    <row r="1296" spans="1:9" x14ac:dyDescent="0.35">
      <c r="A1296" t="s">
        <v>12864</v>
      </c>
      <c r="B1296" t="s">
        <v>7397</v>
      </c>
      <c r="C1296" t="s">
        <v>12865</v>
      </c>
      <c r="D1296" t="s">
        <v>12866</v>
      </c>
      <c r="E1296" t="s">
        <v>12867</v>
      </c>
      <c r="F1296">
        <v>65321088</v>
      </c>
      <c r="G1296">
        <v>65383937</v>
      </c>
      <c r="H1296" t="s">
        <v>12868</v>
      </c>
      <c r="I1296" t="s">
        <v>12865</v>
      </c>
    </row>
    <row r="1297" spans="1:9" x14ac:dyDescent="0.35">
      <c r="A1297" t="s">
        <v>12869</v>
      </c>
      <c r="B1297" t="s">
        <v>6636</v>
      </c>
      <c r="C1297" t="s">
        <v>12870</v>
      </c>
      <c r="D1297" t="s">
        <v>12871</v>
      </c>
      <c r="E1297" t="s">
        <v>12872</v>
      </c>
      <c r="F1297" t="s">
        <v>12873</v>
      </c>
      <c r="G1297" t="s">
        <v>12874</v>
      </c>
      <c r="H1297" t="s">
        <v>12875</v>
      </c>
      <c r="I1297" t="s">
        <v>12870</v>
      </c>
    </row>
    <row r="1298" spans="1:9" x14ac:dyDescent="0.35">
      <c r="A1298" t="s">
        <v>12876</v>
      </c>
      <c r="B1298" t="s">
        <v>7397</v>
      </c>
      <c r="C1298" t="s">
        <v>12877</v>
      </c>
      <c r="D1298" t="s">
        <v>12878</v>
      </c>
      <c r="E1298" t="s">
        <v>12879</v>
      </c>
      <c r="F1298">
        <v>67413803</v>
      </c>
      <c r="G1298">
        <v>68417526</v>
      </c>
      <c r="H1298" t="s">
        <v>12880</v>
      </c>
      <c r="I1298" t="s">
        <v>12877</v>
      </c>
    </row>
    <row r="1299" spans="1:9" x14ac:dyDescent="0.35">
      <c r="A1299" t="s">
        <v>12881</v>
      </c>
      <c r="B1299" t="s">
        <v>7397</v>
      </c>
      <c r="C1299" t="s">
        <v>12882</v>
      </c>
      <c r="D1299" t="s">
        <v>12883</v>
      </c>
      <c r="E1299" t="s">
        <v>12884</v>
      </c>
      <c r="F1299">
        <v>64442409</v>
      </c>
      <c r="G1299">
        <v>62460590</v>
      </c>
      <c r="H1299" t="s">
        <v>12885</v>
      </c>
      <c r="I1299" t="s">
        <v>12882</v>
      </c>
    </row>
    <row r="1300" spans="1:9" x14ac:dyDescent="0.35">
      <c r="A1300" t="s">
        <v>12886</v>
      </c>
      <c r="B1300" t="s">
        <v>6636</v>
      </c>
      <c r="C1300" t="s">
        <v>12887</v>
      </c>
      <c r="D1300" t="s">
        <v>12888</v>
      </c>
      <c r="E1300" t="s">
        <v>12889</v>
      </c>
      <c r="F1300">
        <v>67927759</v>
      </c>
      <c r="H1300" t="s">
        <v>12890</v>
      </c>
      <c r="I1300" t="s">
        <v>12887</v>
      </c>
    </row>
    <row r="1301" spans="1:9" x14ac:dyDescent="0.35">
      <c r="A1301" t="s">
        <v>12891</v>
      </c>
      <c r="B1301" t="s">
        <v>7397</v>
      </c>
      <c r="C1301" t="s">
        <v>12892</v>
      </c>
      <c r="D1301" t="s">
        <v>12893</v>
      </c>
      <c r="E1301" t="s">
        <v>12894</v>
      </c>
      <c r="F1301">
        <v>62701344</v>
      </c>
      <c r="H1301" t="s">
        <v>12895</v>
      </c>
      <c r="I1301" t="s">
        <v>12892</v>
      </c>
    </row>
    <row r="1302" spans="1:9" x14ac:dyDescent="0.35">
      <c r="A1302" t="s">
        <v>12896</v>
      </c>
      <c r="B1302" t="s">
        <v>7397</v>
      </c>
      <c r="C1302" t="s">
        <v>12897</v>
      </c>
      <c r="D1302" t="s">
        <v>12898</v>
      </c>
      <c r="E1302" t="s">
        <v>12899</v>
      </c>
      <c r="F1302" t="s">
        <v>12900</v>
      </c>
      <c r="G1302" t="s">
        <v>12901</v>
      </c>
      <c r="H1302" t="s">
        <v>12902</v>
      </c>
      <c r="I1302" t="s">
        <v>12897</v>
      </c>
    </row>
    <row r="1303" spans="1:9" x14ac:dyDescent="0.35">
      <c r="A1303" t="s">
        <v>12903</v>
      </c>
      <c r="B1303" t="s">
        <v>7397</v>
      </c>
      <c r="C1303" t="s">
        <v>12904</v>
      </c>
      <c r="D1303" t="s">
        <v>12905</v>
      </c>
      <c r="F1303">
        <v>91388588</v>
      </c>
      <c r="H1303" t="s">
        <v>12906</v>
      </c>
      <c r="I1303" t="s">
        <v>12904</v>
      </c>
    </row>
    <row r="1304" spans="1:9" x14ac:dyDescent="0.35">
      <c r="A1304" t="s">
        <v>12907</v>
      </c>
      <c r="B1304" t="s">
        <v>7397</v>
      </c>
      <c r="C1304" t="s">
        <v>12908</v>
      </c>
      <c r="D1304" t="s">
        <v>12909</v>
      </c>
      <c r="E1304" t="s">
        <v>12910</v>
      </c>
      <c r="F1304">
        <v>64521143</v>
      </c>
      <c r="H1304" t="s">
        <v>12911</v>
      </c>
      <c r="I1304" t="s">
        <v>12908</v>
      </c>
    </row>
    <row r="1305" spans="1:9" x14ac:dyDescent="0.35">
      <c r="A1305" t="s">
        <v>12912</v>
      </c>
      <c r="B1305" t="s">
        <v>7397</v>
      </c>
      <c r="C1305" t="s">
        <v>12908</v>
      </c>
      <c r="D1305" t="s">
        <v>12913</v>
      </c>
      <c r="E1305" t="s">
        <v>12914</v>
      </c>
      <c r="F1305">
        <v>98588224</v>
      </c>
      <c r="I1305" t="s">
        <v>12908</v>
      </c>
    </row>
    <row r="1306" spans="1:9" x14ac:dyDescent="0.35">
      <c r="A1306" t="s">
        <v>12915</v>
      </c>
      <c r="B1306" t="s">
        <v>7397</v>
      </c>
      <c r="C1306" t="s">
        <v>12916</v>
      </c>
      <c r="D1306" t="s">
        <v>12917</v>
      </c>
      <c r="E1306" t="s">
        <v>12918</v>
      </c>
      <c r="F1306">
        <v>62861386</v>
      </c>
      <c r="G1306">
        <v>62860289</v>
      </c>
      <c r="H1306" t="s">
        <v>12919</v>
      </c>
      <c r="I1306" t="s">
        <v>12916</v>
      </c>
    </row>
    <row r="1307" spans="1:9" x14ac:dyDescent="0.35">
      <c r="A1307" t="s">
        <v>12920</v>
      </c>
      <c r="B1307" t="s">
        <v>7397</v>
      </c>
      <c r="C1307" t="s">
        <v>12921</v>
      </c>
      <c r="D1307" t="s">
        <v>12922</v>
      </c>
      <c r="E1307" t="s">
        <v>12923</v>
      </c>
      <c r="F1307">
        <v>67630388</v>
      </c>
      <c r="G1307">
        <v>67634676</v>
      </c>
      <c r="H1307" t="s">
        <v>12924</v>
      </c>
      <c r="I1307" t="s">
        <v>12921</v>
      </c>
    </row>
    <row r="1308" spans="1:9" x14ac:dyDescent="0.35">
      <c r="A1308" t="s">
        <v>12925</v>
      </c>
      <c r="B1308" t="s">
        <v>6636</v>
      </c>
      <c r="C1308" t="s">
        <v>12926</v>
      </c>
      <c r="D1308" t="s">
        <v>12927</v>
      </c>
      <c r="E1308" t="s">
        <v>7286</v>
      </c>
      <c r="F1308">
        <v>65560711</v>
      </c>
      <c r="G1308">
        <v>64575929</v>
      </c>
      <c r="H1308" t="s">
        <v>12928</v>
      </c>
      <c r="I1308" t="s">
        <v>12926</v>
      </c>
    </row>
    <row r="1309" spans="1:9" x14ac:dyDescent="0.35">
      <c r="A1309" t="s">
        <v>12929</v>
      </c>
      <c r="B1309" t="s">
        <v>7397</v>
      </c>
      <c r="C1309" t="s">
        <v>12930</v>
      </c>
      <c r="D1309" t="s">
        <v>12931</v>
      </c>
      <c r="E1309" t="s">
        <v>12932</v>
      </c>
      <c r="F1309">
        <v>65137200</v>
      </c>
      <c r="G1309">
        <v>67490460</v>
      </c>
      <c r="H1309" t="s">
        <v>12933</v>
      </c>
      <c r="I1309" t="s">
        <v>12930</v>
      </c>
    </row>
    <row r="1310" spans="1:9" x14ac:dyDescent="0.35">
      <c r="A1310" t="s">
        <v>12934</v>
      </c>
      <c r="B1310" t="s">
        <v>7397</v>
      </c>
      <c r="C1310" t="s">
        <v>12935</v>
      </c>
      <c r="D1310" t="s">
        <v>12936</v>
      </c>
      <c r="E1310" t="s">
        <v>12937</v>
      </c>
      <c r="F1310">
        <v>62693805</v>
      </c>
      <c r="G1310">
        <v>62693805</v>
      </c>
      <c r="H1310" t="s">
        <v>12938</v>
      </c>
      <c r="I1310" t="s">
        <v>12935</v>
      </c>
    </row>
    <row r="1311" spans="1:9" x14ac:dyDescent="0.35">
      <c r="A1311" t="s">
        <v>12939</v>
      </c>
      <c r="B1311" t="s">
        <v>7092</v>
      </c>
      <c r="C1311" t="s">
        <v>12940</v>
      </c>
      <c r="D1311" t="s">
        <v>12941</v>
      </c>
      <c r="E1311" t="s">
        <v>12942</v>
      </c>
      <c r="F1311">
        <v>68630332</v>
      </c>
      <c r="G1311">
        <v>68630323</v>
      </c>
      <c r="H1311" t="s">
        <v>12943</v>
      </c>
      <c r="I1311" t="s">
        <v>12940</v>
      </c>
    </row>
    <row r="1312" spans="1:9" x14ac:dyDescent="0.35">
      <c r="A1312" t="s">
        <v>12944</v>
      </c>
      <c r="B1312" t="s">
        <v>6724</v>
      </c>
      <c r="C1312" t="s">
        <v>12945</v>
      </c>
      <c r="D1312" t="s">
        <v>12946</v>
      </c>
      <c r="E1312" t="s">
        <v>12947</v>
      </c>
      <c r="F1312">
        <v>62970235</v>
      </c>
      <c r="G1312">
        <v>62932368</v>
      </c>
      <c r="H1312" t="s">
        <v>12948</v>
      </c>
      <c r="I1312" t="s">
        <v>12945</v>
      </c>
    </row>
    <row r="1313" spans="1:9" x14ac:dyDescent="0.35">
      <c r="A1313" t="s">
        <v>12949</v>
      </c>
      <c r="B1313" t="s">
        <v>7397</v>
      </c>
      <c r="C1313" t="s">
        <v>12950</v>
      </c>
      <c r="D1313" t="s">
        <v>12951</v>
      </c>
      <c r="E1313" t="s">
        <v>12952</v>
      </c>
      <c r="F1313">
        <v>67460304</v>
      </c>
      <c r="G1313">
        <v>67466568</v>
      </c>
      <c r="H1313" t="s">
        <v>12953</v>
      </c>
      <c r="I1313" t="s">
        <v>12950</v>
      </c>
    </row>
    <row r="1314" spans="1:9" x14ac:dyDescent="0.35">
      <c r="A1314" t="s">
        <v>12954</v>
      </c>
      <c r="B1314" t="s">
        <v>6636</v>
      </c>
      <c r="C1314" t="s">
        <v>12955</v>
      </c>
      <c r="D1314" t="s">
        <v>12956</v>
      </c>
      <c r="E1314" t="s">
        <v>12957</v>
      </c>
      <c r="F1314">
        <v>62782282</v>
      </c>
      <c r="G1314">
        <v>62782022</v>
      </c>
      <c r="H1314" t="s">
        <v>12958</v>
      </c>
      <c r="I1314" t="s">
        <v>12955</v>
      </c>
    </row>
    <row r="1315" spans="1:9" x14ac:dyDescent="0.35">
      <c r="A1315" t="s">
        <v>12959</v>
      </c>
      <c r="B1315" t="s">
        <v>7092</v>
      </c>
      <c r="C1315" t="s">
        <v>12960</v>
      </c>
      <c r="D1315" t="s">
        <v>12961</v>
      </c>
      <c r="E1315" t="s">
        <v>12962</v>
      </c>
      <c r="F1315">
        <v>64582924</v>
      </c>
      <c r="H1315" t="s">
        <v>12963</v>
      </c>
      <c r="I1315" t="s">
        <v>12960</v>
      </c>
    </row>
    <row r="1316" spans="1:9" x14ac:dyDescent="0.35">
      <c r="A1316" t="s">
        <v>12964</v>
      </c>
      <c r="B1316" t="s">
        <v>6776</v>
      </c>
      <c r="C1316" t="s">
        <v>12965</v>
      </c>
      <c r="D1316" t="s">
        <v>12966</v>
      </c>
      <c r="E1316" t="s">
        <v>12967</v>
      </c>
      <c r="H1316" t="s">
        <v>12968</v>
      </c>
      <c r="I1316" t="s">
        <v>12965</v>
      </c>
    </row>
    <row r="1317" spans="1:9" x14ac:dyDescent="0.35">
      <c r="A1317" t="s">
        <v>12969</v>
      </c>
      <c r="B1317" t="s">
        <v>7397</v>
      </c>
      <c r="C1317" t="s">
        <v>12970</v>
      </c>
      <c r="D1317" t="s">
        <v>12971</v>
      </c>
      <c r="E1317" t="s">
        <v>12972</v>
      </c>
      <c r="F1317">
        <v>68370013</v>
      </c>
      <c r="G1317">
        <v>68372803</v>
      </c>
      <c r="H1317" t="s">
        <v>12973</v>
      </c>
      <c r="I1317" t="s">
        <v>12970</v>
      </c>
    </row>
    <row r="1318" spans="1:9" x14ac:dyDescent="0.35">
      <c r="A1318" t="s">
        <v>12974</v>
      </c>
      <c r="B1318" t="s">
        <v>6636</v>
      </c>
      <c r="C1318" t="s">
        <v>12975</v>
      </c>
      <c r="D1318" t="s">
        <v>12976</v>
      </c>
      <c r="E1318" t="s">
        <v>12977</v>
      </c>
      <c r="F1318" t="s">
        <v>12978</v>
      </c>
      <c r="G1318" t="s">
        <v>12979</v>
      </c>
      <c r="I1318" t="s">
        <v>12975</v>
      </c>
    </row>
    <row r="1319" spans="1:9" x14ac:dyDescent="0.35">
      <c r="A1319" t="s">
        <v>12980</v>
      </c>
      <c r="B1319" t="s">
        <v>7092</v>
      </c>
      <c r="C1319" t="s">
        <v>12981</v>
      </c>
      <c r="D1319" t="s">
        <v>12982</v>
      </c>
      <c r="E1319" t="s">
        <v>12983</v>
      </c>
      <c r="F1319" t="s">
        <v>12984</v>
      </c>
      <c r="G1319" t="s">
        <v>12985</v>
      </c>
      <c r="H1319" t="s">
        <v>12986</v>
      </c>
      <c r="I1319" t="s">
        <v>12981</v>
      </c>
    </row>
    <row r="1320" spans="1:9" x14ac:dyDescent="0.35">
      <c r="A1320" t="s">
        <v>12987</v>
      </c>
      <c r="B1320" t="s">
        <v>7092</v>
      </c>
      <c r="C1320" t="s">
        <v>12988</v>
      </c>
      <c r="D1320" t="s">
        <v>12989</v>
      </c>
      <c r="E1320" t="s">
        <v>12990</v>
      </c>
      <c r="F1320">
        <v>64288270</v>
      </c>
      <c r="G1320">
        <v>65367033</v>
      </c>
      <c r="H1320" t="s">
        <v>12991</v>
      </c>
      <c r="I1320" t="s">
        <v>12988</v>
      </c>
    </row>
    <row r="1321" spans="1:9" x14ac:dyDescent="0.35">
      <c r="A1321" t="s">
        <v>12992</v>
      </c>
      <c r="B1321" t="s">
        <v>7092</v>
      </c>
      <c r="C1321" t="s">
        <v>12993</v>
      </c>
      <c r="D1321" t="s">
        <v>12994</v>
      </c>
      <c r="E1321" t="s">
        <v>12995</v>
      </c>
      <c r="F1321">
        <v>67702167</v>
      </c>
      <c r="G1321">
        <v>67779453</v>
      </c>
      <c r="H1321" t="s">
        <v>12996</v>
      </c>
      <c r="I1321" t="s">
        <v>12993</v>
      </c>
    </row>
    <row r="1322" spans="1:9" x14ac:dyDescent="0.35">
      <c r="A1322" t="s">
        <v>12997</v>
      </c>
      <c r="B1322" t="s">
        <v>7092</v>
      </c>
      <c r="C1322" t="s">
        <v>12998</v>
      </c>
      <c r="D1322" t="s">
        <v>12999</v>
      </c>
      <c r="E1322" t="s">
        <v>13000</v>
      </c>
      <c r="F1322">
        <v>65848739</v>
      </c>
      <c r="G1322">
        <v>65428209</v>
      </c>
      <c r="H1322" t="s">
        <v>13001</v>
      </c>
      <c r="I1322" t="s">
        <v>12998</v>
      </c>
    </row>
    <row r="1323" spans="1:9" x14ac:dyDescent="0.35">
      <c r="A1323" t="s">
        <v>13002</v>
      </c>
      <c r="B1323" t="s">
        <v>7092</v>
      </c>
      <c r="C1323" t="s">
        <v>13003</v>
      </c>
      <c r="D1323" t="s">
        <v>13004</v>
      </c>
      <c r="E1323" t="s">
        <v>13005</v>
      </c>
      <c r="F1323">
        <v>67540689</v>
      </c>
      <c r="G1323">
        <v>67546770</v>
      </c>
      <c r="H1323" t="s">
        <v>13006</v>
      </c>
      <c r="I1323" t="s">
        <v>13003</v>
      </c>
    </row>
    <row r="1324" spans="1:9" x14ac:dyDescent="0.35">
      <c r="A1324" t="s">
        <v>13007</v>
      </c>
      <c r="B1324" t="s">
        <v>6724</v>
      </c>
      <c r="C1324" t="s">
        <v>13008</v>
      </c>
      <c r="D1324" t="s">
        <v>13009</v>
      </c>
      <c r="E1324" t="s">
        <v>13010</v>
      </c>
      <c r="F1324">
        <v>92701974</v>
      </c>
      <c r="H1324" t="s">
        <v>13011</v>
      </c>
      <c r="I1324" t="s">
        <v>13008</v>
      </c>
    </row>
    <row r="1325" spans="1:9" x14ac:dyDescent="0.35">
      <c r="A1325" t="s">
        <v>13012</v>
      </c>
      <c r="B1325" t="s">
        <v>7397</v>
      </c>
      <c r="C1325" t="s">
        <v>13013</v>
      </c>
      <c r="D1325" t="s">
        <v>13014</v>
      </c>
      <c r="E1325" t="s">
        <v>9221</v>
      </c>
      <c r="F1325">
        <v>68730933</v>
      </c>
      <c r="G1325">
        <v>68730922</v>
      </c>
      <c r="H1325" t="s">
        <v>13015</v>
      </c>
      <c r="I1325" t="s">
        <v>13013</v>
      </c>
    </row>
    <row r="1326" spans="1:9" x14ac:dyDescent="0.35">
      <c r="A1326" t="s">
        <v>13016</v>
      </c>
      <c r="B1326" t="s">
        <v>7397</v>
      </c>
      <c r="C1326" t="s">
        <v>13017</v>
      </c>
      <c r="D1326" t="s">
        <v>13018</v>
      </c>
      <c r="E1326" t="s">
        <v>13019</v>
      </c>
      <c r="H1326" t="s">
        <v>13020</v>
      </c>
      <c r="I1326" t="s">
        <v>13017</v>
      </c>
    </row>
    <row r="1327" spans="1:9" x14ac:dyDescent="0.35">
      <c r="A1327" t="s">
        <v>13021</v>
      </c>
      <c r="B1327" t="s">
        <v>6636</v>
      </c>
      <c r="C1327" t="s">
        <v>13022</v>
      </c>
      <c r="D1327" t="s">
        <v>13023</v>
      </c>
      <c r="E1327" t="s">
        <v>13024</v>
      </c>
      <c r="F1327">
        <v>65564167</v>
      </c>
      <c r="G1327">
        <v>65564231</v>
      </c>
      <c r="I1327" t="s">
        <v>13022</v>
      </c>
    </row>
    <row r="1328" spans="1:9" x14ac:dyDescent="0.35">
      <c r="A1328" t="s">
        <v>3431</v>
      </c>
      <c r="B1328" t="s">
        <v>6703</v>
      </c>
      <c r="C1328" t="s">
        <v>13025</v>
      </c>
      <c r="D1328" t="s">
        <v>13026</v>
      </c>
      <c r="E1328" t="s">
        <v>13027</v>
      </c>
      <c r="F1328" t="s">
        <v>13028</v>
      </c>
      <c r="G1328">
        <v>67909743</v>
      </c>
      <c r="H1328" t="s">
        <v>13029</v>
      </c>
      <c r="I1328" t="s">
        <v>13025</v>
      </c>
    </row>
    <row r="1329" spans="1:9" x14ac:dyDescent="0.35">
      <c r="A1329" t="s">
        <v>13030</v>
      </c>
      <c r="B1329" t="s">
        <v>7397</v>
      </c>
      <c r="C1329" t="s">
        <v>13031</v>
      </c>
      <c r="D1329" t="s">
        <v>13032</v>
      </c>
      <c r="E1329" t="s">
        <v>13033</v>
      </c>
      <c r="F1329">
        <v>64823088</v>
      </c>
      <c r="G1329">
        <v>64820818</v>
      </c>
      <c r="I1329" t="s">
        <v>13031</v>
      </c>
    </row>
    <row r="1330" spans="1:9" x14ac:dyDescent="0.35">
      <c r="A1330" t="s">
        <v>13034</v>
      </c>
      <c r="B1330" t="s">
        <v>7092</v>
      </c>
      <c r="C1330" t="s">
        <v>13035</v>
      </c>
      <c r="D1330" t="s">
        <v>13036</v>
      </c>
      <c r="E1330" t="s">
        <v>13037</v>
      </c>
      <c r="H1330" t="s">
        <v>13038</v>
      </c>
      <c r="I1330" t="s">
        <v>13035</v>
      </c>
    </row>
    <row r="1331" spans="1:9" x14ac:dyDescent="0.35">
      <c r="A1331" t="s">
        <v>13039</v>
      </c>
      <c r="B1331" t="s">
        <v>6636</v>
      </c>
      <c r="C1331" t="s">
        <v>13040</v>
      </c>
      <c r="D1331" t="s">
        <v>13041</v>
      </c>
      <c r="E1331" t="s">
        <v>13042</v>
      </c>
      <c r="F1331">
        <v>67521954</v>
      </c>
      <c r="G1331">
        <v>67526316</v>
      </c>
      <c r="H1331" t="s">
        <v>13043</v>
      </c>
      <c r="I1331" t="s">
        <v>13040</v>
      </c>
    </row>
    <row r="1332" spans="1:9" x14ac:dyDescent="0.35">
      <c r="A1332" t="s">
        <v>13044</v>
      </c>
      <c r="B1332" t="s">
        <v>7397</v>
      </c>
      <c r="C1332" t="s">
        <v>13045</v>
      </c>
      <c r="D1332" t="s">
        <v>13046</v>
      </c>
      <c r="E1332" t="s">
        <v>13047</v>
      </c>
      <c r="F1332" t="s">
        <v>13048</v>
      </c>
      <c r="G1332" t="s">
        <v>13049</v>
      </c>
      <c r="I1332" t="s">
        <v>13045</v>
      </c>
    </row>
    <row r="1333" spans="1:9" x14ac:dyDescent="0.35">
      <c r="A1333" t="s">
        <v>13050</v>
      </c>
      <c r="B1333" t="s">
        <v>6636</v>
      </c>
      <c r="C1333" t="s">
        <v>13051</v>
      </c>
      <c r="D1333" t="s">
        <v>13052</v>
      </c>
      <c r="E1333" t="s">
        <v>13053</v>
      </c>
      <c r="F1333">
        <v>441483302312</v>
      </c>
      <c r="H1333" t="s">
        <v>13054</v>
      </c>
      <c r="I1333" t="s">
        <v>13051</v>
      </c>
    </row>
    <row r="1334" spans="1:9" x14ac:dyDescent="0.35">
      <c r="A1334" t="s">
        <v>13055</v>
      </c>
      <c r="B1334" t="s">
        <v>7092</v>
      </c>
      <c r="C1334" t="s">
        <v>13056</v>
      </c>
      <c r="D1334" t="s">
        <v>13057</v>
      </c>
      <c r="E1334" t="s">
        <v>13058</v>
      </c>
      <c r="F1334">
        <v>64868721</v>
      </c>
      <c r="G1334">
        <v>64816190</v>
      </c>
      <c r="I1334" t="s">
        <v>13056</v>
      </c>
    </row>
    <row r="1335" spans="1:9" x14ac:dyDescent="0.35">
      <c r="A1335" t="s">
        <v>13059</v>
      </c>
      <c r="B1335" t="s">
        <v>7397</v>
      </c>
      <c r="C1335" t="s">
        <v>13060</v>
      </c>
      <c r="D1335" t="s">
        <v>13061</v>
      </c>
      <c r="E1335" t="s">
        <v>13062</v>
      </c>
      <c r="H1335" t="s">
        <v>13063</v>
      </c>
      <c r="I1335" t="s">
        <v>13060</v>
      </c>
    </row>
    <row r="1336" spans="1:9" x14ac:dyDescent="0.35">
      <c r="A1336" t="s">
        <v>13064</v>
      </c>
      <c r="B1336" t="s">
        <v>6636</v>
      </c>
      <c r="C1336" t="s">
        <v>13065</v>
      </c>
      <c r="D1336" t="s">
        <v>13066</v>
      </c>
      <c r="E1336" t="s">
        <v>13067</v>
      </c>
      <c r="F1336">
        <v>67412626</v>
      </c>
      <c r="G1336">
        <v>67410129</v>
      </c>
      <c r="H1336" t="s">
        <v>13068</v>
      </c>
      <c r="I1336" t="s">
        <v>13065</v>
      </c>
    </row>
    <row r="1337" spans="1:9" x14ac:dyDescent="0.35">
      <c r="A1337" t="s">
        <v>13069</v>
      </c>
      <c r="B1337" t="s">
        <v>7092</v>
      </c>
      <c r="C1337" t="s">
        <v>13070</v>
      </c>
      <c r="D1337" t="s">
        <v>13071</v>
      </c>
      <c r="E1337" t="s">
        <v>13072</v>
      </c>
      <c r="H1337" t="s">
        <v>13073</v>
      </c>
      <c r="I1337" t="s">
        <v>13070</v>
      </c>
    </row>
    <row r="1338" spans="1:9" x14ac:dyDescent="0.35">
      <c r="A1338" t="s">
        <v>13074</v>
      </c>
      <c r="B1338" t="s">
        <v>6724</v>
      </c>
      <c r="C1338" t="s">
        <v>13075</v>
      </c>
      <c r="D1338" t="s">
        <v>13076</v>
      </c>
      <c r="E1338" t="s">
        <v>13077</v>
      </c>
      <c r="F1338" t="s">
        <v>13078</v>
      </c>
      <c r="H1338" t="s">
        <v>13079</v>
      </c>
      <c r="I1338" t="s">
        <v>13075</v>
      </c>
    </row>
    <row r="1339" spans="1:9" x14ac:dyDescent="0.35">
      <c r="A1339" t="s">
        <v>13080</v>
      </c>
      <c r="B1339" t="s">
        <v>6636</v>
      </c>
      <c r="C1339" t="s">
        <v>13081</v>
      </c>
      <c r="D1339" t="s">
        <v>13082</v>
      </c>
      <c r="E1339" t="s">
        <v>13083</v>
      </c>
      <c r="F1339" t="s">
        <v>13084</v>
      </c>
      <c r="G1339" t="s">
        <v>13085</v>
      </c>
      <c r="I1339" t="s">
        <v>13081</v>
      </c>
    </row>
    <row r="1340" spans="1:9" x14ac:dyDescent="0.35">
      <c r="A1340" t="s">
        <v>13086</v>
      </c>
      <c r="B1340" t="s">
        <v>6636</v>
      </c>
      <c r="C1340" t="s">
        <v>13087</v>
      </c>
      <c r="D1340" t="s">
        <v>13088</v>
      </c>
      <c r="E1340" t="s">
        <v>13089</v>
      </c>
      <c r="F1340" t="s">
        <v>13090</v>
      </c>
      <c r="H1340" t="s">
        <v>13091</v>
      </c>
      <c r="I1340" t="s">
        <v>13087</v>
      </c>
    </row>
    <row r="1341" spans="1:9" x14ac:dyDescent="0.35">
      <c r="A1341" t="s">
        <v>13092</v>
      </c>
      <c r="B1341" t="s">
        <v>7397</v>
      </c>
      <c r="C1341" t="s">
        <v>13093</v>
      </c>
      <c r="D1341" t="s">
        <v>13094</v>
      </c>
      <c r="E1341" t="s">
        <v>7161</v>
      </c>
      <c r="H1341" t="s">
        <v>13095</v>
      </c>
      <c r="I1341" t="s">
        <v>13093</v>
      </c>
    </row>
    <row r="1342" spans="1:9" x14ac:dyDescent="0.35">
      <c r="A1342" t="s">
        <v>13096</v>
      </c>
      <c r="B1342" t="s">
        <v>6636</v>
      </c>
      <c r="C1342" t="s">
        <v>13097</v>
      </c>
      <c r="D1342" t="s">
        <v>13098</v>
      </c>
      <c r="E1342" t="s">
        <v>13099</v>
      </c>
      <c r="F1342" t="s">
        <v>13100</v>
      </c>
      <c r="G1342" t="s">
        <v>13101</v>
      </c>
      <c r="H1342" t="s">
        <v>13102</v>
      </c>
      <c r="I1342" t="s">
        <v>13097</v>
      </c>
    </row>
    <row r="1343" spans="1:9" x14ac:dyDescent="0.35">
      <c r="A1343" t="s">
        <v>13103</v>
      </c>
      <c r="B1343" t="s">
        <v>6636</v>
      </c>
      <c r="C1343" t="s">
        <v>13104</v>
      </c>
      <c r="D1343" t="s">
        <v>13105</v>
      </c>
      <c r="E1343" t="s">
        <v>13106</v>
      </c>
      <c r="F1343">
        <v>64963000</v>
      </c>
      <c r="G1343">
        <v>68623129</v>
      </c>
      <c r="H1343" t="s">
        <v>7555</v>
      </c>
      <c r="I1343" t="s">
        <v>13104</v>
      </c>
    </row>
    <row r="1344" spans="1:9" x14ac:dyDescent="0.35">
      <c r="A1344" t="s">
        <v>13107</v>
      </c>
      <c r="B1344" t="s">
        <v>6636</v>
      </c>
      <c r="C1344" t="s">
        <v>13108</v>
      </c>
      <c r="D1344" t="s">
        <v>13109</v>
      </c>
      <c r="E1344" t="s">
        <v>13110</v>
      </c>
      <c r="H1344" t="s">
        <v>13111</v>
      </c>
      <c r="I1344" t="s">
        <v>13108</v>
      </c>
    </row>
    <row r="1345" spans="1:9" x14ac:dyDescent="0.35">
      <c r="A1345" t="s">
        <v>13112</v>
      </c>
      <c r="B1345" t="s">
        <v>7397</v>
      </c>
      <c r="C1345" t="s">
        <v>13113</v>
      </c>
      <c r="D1345" t="s">
        <v>13114</v>
      </c>
      <c r="E1345" t="s">
        <v>13115</v>
      </c>
      <c r="F1345">
        <v>67737878</v>
      </c>
      <c r="G1345">
        <v>67737979</v>
      </c>
      <c r="H1345" t="s">
        <v>13116</v>
      </c>
      <c r="I1345" t="s">
        <v>13113</v>
      </c>
    </row>
    <row r="1346" spans="1:9" x14ac:dyDescent="0.35">
      <c r="A1346" t="s">
        <v>13117</v>
      </c>
      <c r="B1346" t="s">
        <v>6636</v>
      </c>
      <c r="C1346" t="s">
        <v>13118</v>
      </c>
      <c r="H1346" t="s">
        <v>13119</v>
      </c>
      <c r="I1346" t="s">
        <v>13118</v>
      </c>
    </row>
    <row r="1347" spans="1:9" x14ac:dyDescent="0.35">
      <c r="A1347" t="s">
        <v>13120</v>
      </c>
      <c r="B1347" t="s">
        <v>6636</v>
      </c>
      <c r="C1347" t="s">
        <v>13121</v>
      </c>
      <c r="D1347" t="s">
        <v>13122</v>
      </c>
      <c r="E1347" t="s">
        <v>13123</v>
      </c>
      <c r="H1347" t="s">
        <v>13124</v>
      </c>
      <c r="I1347" t="s">
        <v>13121</v>
      </c>
    </row>
    <row r="1348" spans="1:9" x14ac:dyDescent="0.35">
      <c r="A1348" t="s">
        <v>5244</v>
      </c>
      <c r="B1348" t="s">
        <v>7614</v>
      </c>
      <c r="C1348" t="s">
        <v>13125</v>
      </c>
      <c r="D1348" t="s">
        <v>13126</v>
      </c>
      <c r="E1348" t="s">
        <v>13127</v>
      </c>
      <c r="F1348" t="s">
        <v>13128</v>
      </c>
      <c r="G1348" t="s">
        <v>13129</v>
      </c>
      <c r="H1348" t="s">
        <v>13130</v>
      </c>
      <c r="I1348" t="s">
        <v>13125</v>
      </c>
    </row>
    <row r="1349" spans="1:9" x14ac:dyDescent="0.35">
      <c r="A1349" t="s">
        <v>13131</v>
      </c>
      <c r="B1349" t="s">
        <v>7614</v>
      </c>
      <c r="C1349" t="s">
        <v>13125</v>
      </c>
      <c r="D1349" t="s">
        <v>13126</v>
      </c>
      <c r="E1349" t="s">
        <v>13127</v>
      </c>
      <c r="H1349" t="s">
        <v>13132</v>
      </c>
      <c r="I1349" t="s">
        <v>13125</v>
      </c>
    </row>
    <row r="1350" spans="1:9" x14ac:dyDescent="0.35">
      <c r="A1350" t="s">
        <v>13133</v>
      </c>
      <c r="B1350" t="s">
        <v>6776</v>
      </c>
      <c r="C1350" t="s">
        <v>13134</v>
      </c>
      <c r="D1350" t="s">
        <v>13135</v>
      </c>
      <c r="E1350" t="s">
        <v>13136</v>
      </c>
      <c r="H1350" t="s">
        <v>13137</v>
      </c>
      <c r="I1350" t="s">
        <v>13134</v>
      </c>
    </row>
    <row r="1351" spans="1:9" x14ac:dyDescent="0.35">
      <c r="A1351" t="s">
        <v>13138</v>
      </c>
      <c r="B1351" t="s">
        <v>6776</v>
      </c>
      <c r="C1351" t="s">
        <v>13139</v>
      </c>
      <c r="D1351" t="s">
        <v>13140</v>
      </c>
      <c r="E1351" t="s">
        <v>13141</v>
      </c>
      <c r="H1351" t="s">
        <v>13142</v>
      </c>
      <c r="I1351" t="s">
        <v>13139</v>
      </c>
    </row>
    <row r="1352" spans="1:9" x14ac:dyDescent="0.35">
      <c r="A1352" t="s">
        <v>13143</v>
      </c>
      <c r="B1352" t="s">
        <v>7397</v>
      </c>
      <c r="C1352" t="s">
        <v>13144</v>
      </c>
      <c r="D1352" t="s">
        <v>13145</v>
      </c>
      <c r="E1352" t="s">
        <v>13146</v>
      </c>
      <c r="H1352" t="s">
        <v>13147</v>
      </c>
      <c r="I1352" t="s">
        <v>13144</v>
      </c>
    </row>
    <row r="1353" spans="1:9" x14ac:dyDescent="0.35">
      <c r="A1353" t="s">
        <v>13148</v>
      </c>
      <c r="B1353" t="s">
        <v>7092</v>
      </c>
      <c r="C1353" t="s">
        <v>13149</v>
      </c>
      <c r="D1353" t="s">
        <v>13150</v>
      </c>
      <c r="E1353" t="s">
        <v>13058</v>
      </c>
      <c r="H1353" t="s">
        <v>13151</v>
      </c>
      <c r="I1353" t="s">
        <v>13149</v>
      </c>
    </row>
    <row r="1354" spans="1:9" x14ac:dyDescent="0.35">
      <c r="A1354" t="s">
        <v>13152</v>
      </c>
      <c r="B1354" t="s">
        <v>6636</v>
      </c>
      <c r="C1354" t="s">
        <v>13153</v>
      </c>
      <c r="D1354" t="s">
        <v>13154</v>
      </c>
      <c r="E1354" t="s">
        <v>13155</v>
      </c>
      <c r="F1354">
        <v>64711900</v>
      </c>
      <c r="I1354" t="s">
        <v>13153</v>
      </c>
    </row>
    <row r="1355" spans="1:9" x14ac:dyDescent="0.35">
      <c r="A1355" t="s">
        <v>13156</v>
      </c>
      <c r="B1355" t="s">
        <v>7092</v>
      </c>
      <c r="C1355" t="s">
        <v>13157</v>
      </c>
      <c r="D1355" t="s">
        <v>13158</v>
      </c>
      <c r="E1355" t="s">
        <v>13159</v>
      </c>
      <c r="F1355">
        <v>64844290</v>
      </c>
      <c r="G1355">
        <v>64830021</v>
      </c>
      <c r="I1355" t="s">
        <v>13157</v>
      </c>
    </row>
    <row r="1356" spans="1:9" x14ac:dyDescent="0.35">
      <c r="A1356" t="s">
        <v>13160</v>
      </c>
      <c r="B1356" t="s">
        <v>7092</v>
      </c>
      <c r="C1356" t="s">
        <v>13161</v>
      </c>
      <c r="D1356" t="s">
        <v>13162</v>
      </c>
      <c r="E1356" t="s">
        <v>13163</v>
      </c>
      <c r="G1356">
        <v>63693512</v>
      </c>
      <c r="H1356" t="s">
        <v>13164</v>
      </c>
      <c r="I1356" t="s">
        <v>13161</v>
      </c>
    </row>
    <row r="1357" spans="1:9" x14ac:dyDescent="0.35">
      <c r="A1357" t="s">
        <v>13165</v>
      </c>
      <c r="B1357" t="s">
        <v>7397</v>
      </c>
      <c r="C1357" t="s">
        <v>13166</v>
      </c>
      <c r="D1357" t="s">
        <v>13167</v>
      </c>
      <c r="E1357" t="s">
        <v>13168</v>
      </c>
      <c r="H1357" t="s">
        <v>13169</v>
      </c>
      <c r="I1357" t="s">
        <v>13166</v>
      </c>
    </row>
    <row r="1358" spans="1:9" x14ac:dyDescent="0.35">
      <c r="A1358" t="s">
        <v>13170</v>
      </c>
      <c r="B1358" t="s">
        <v>7397</v>
      </c>
      <c r="C1358" t="s">
        <v>13147</v>
      </c>
      <c r="H1358" t="s">
        <v>13171</v>
      </c>
      <c r="I1358" t="s">
        <v>13147</v>
      </c>
    </row>
    <row r="1359" spans="1:9" x14ac:dyDescent="0.35">
      <c r="A1359" t="s">
        <v>13172</v>
      </c>
      <c r="B1359" t="s">
        <v>7092</v>
      </c>
      <c r="C1359" t="s">
        <v>13173</v>
      </c>
      <c r="D1359" t="s">
        <v>13174</v>
      </c>
      <c r="E1359" t="s">
        <v>13175</v>
      </c>
      <c r="H1359" t="s">
        <v>13176</v>
      </c>
      <c r="I1359" t="s">
        <v>13173</v>
      </c>
    </row>
    <row r="1360" spans="1:9" x14ac:dyDescent="0.35">
      <c r="A1360" t="s">
        <v>13177</v>
      </c>
      <c r="B1360" t="s">
        <v>7092</v>
      </c>
      <c r="C1360" t="s">
        <v>13178</v>
      </c>
      <c r="D1360" t="s">
        <v>13179</v>
      </c>
      <c r="E1360" t="s">
        <v>7357</v>
      </c>
      <c r="H1360" t="s">
        <v>13180</v>
      </c>
      <c r="I1360" t="s">
        <v>13178</v>
      </c>
    </row>
    <row r="1361" spans="1:9" x14ac:dyDescent="0.35">
      <c r="A1361" t="s">
        <v>13181</v>
      </c>
      <c r="B1361" t="s">
        <v>7092</v>
      </c>
      <c r="C1361" t="s">
        <v>13182</v>
      </c>
      <c r="D1361" t="s">
        <v>13183</v>
      </c>
      <c r="E1361" t="s">
        <v>13184</v>
      </c>
      <c r="F1361">
        <v>62222883</v>
      </c>
      <c r="G1361">
        <v>62226883</v>
      </c>
      <c r="H1361" t="s">
        <v>13185</v>
      </c>
      <c r="I1361" t="s">
        <v>13182</v>
      </c>
    </row>
    <row r="1362" spans="1:9" x14ac:dyDescent="0.35">
      <c r="A1362" t="s">
        <v>13186</v>
      </c>
      <c r="B1362" t="s">
        <v>7397</v>
      </c>
      <c r="C1362" t="s">
        <v>13187</v>
      </c>
      <c r="D1362" t="s">
        <v>13188</v>
      </c>
      <c r="E1362" t="s">
        <v>13189</v>
      </c>
      <c r="H1362" t="s">
        <v>13190</v>
      </c>
      <c r="I1362" t="s">
        <v>13187</v>
      </c>
    </row>
    <row r="1363" spans="1:9" x14ac:dyDescent="0.35">
      <c r="A1363" t="s">
        <v>13191</v>
      </c>
      <c r="B1363" t="s">
        <v>7092</v>
      </c>
      <c r="C1363" t="s">
        <v>13192</v>
      </c>
      <c r="D1363" t="s">
        <v>13193</v>
      </c>
      <c r="E1363" t="s">
        <v>13194</v>
      </c>
      <c r="H1363" t="s">
        <v>13195</v>
      </c>
      <c r="I1363" t="s">
        <v>13192</v>
      </c>
    </row>
    <row r="1364" spans="1:9" x14ac:dyDescent="0.35">
      <c r="A1364" t="s">
        <v>13196</v>
      </c>
      <c r="B1364" t="s">
        <v>7092</v>
      </c>
      <c r="C1364" t="s">
        <v>13197</v>
      </c>
      <c r="D1364" t="s">
        <v>13198</v>
      </c>
      <c r="E1364" t="s">
        <v>13199</v>
      </c>
      <c r="F1364">
        <v>62956043</v>
      </c>
      <c r="G1364">
        <v>62956044</v>
      </c>
      <c r="H1364" t="s">
        <v>13200</v>
      </c>
      <c r="I1364" t="s">
        <v>13197</v>
      </c>
    </row>
    <row r="1365" spans="1:9" x14ac:dyDescent="0.35">
      <c r="A1365" t="s">
        <v>13201</v>
      </c>
      <c r="B1365" t="s">
        <v>7397</v>
      </c>
      <c r="C1365" t="s">
        <v>13202</v>
      </c>
      <c r="F1365" t="s">
        <v>13203</v>
      </c>
      <c r="H1365" t="s">
        <v>13204</v>
      </c>
      <c r="I1365" t="s">
        <v>13202</v>
      </c>
    </row>
    <row r="1366" spans="1:9" x14ac:dyDescent="0.35">
      <c r="A1366" t="s">
        <v>13205</v>
      </c>
      <c r="B1366" t="s">
        <v>7397</v>
      </c>
      <c r="C1366" t="s">
        <v>13206</v>
      </c>
      <c r="D1366" t="s">
        <v>13207</v>
      </c>
      <c r="E1366" t="s">
        <v>13208</v>
      </c>
      <c r="F1366" t="s">
        <v>13209</v>
      </c>
      <c r="G1366" t="s">
        <v>13210</v>
      </c>
      <c r="H1366" t="s">
        <v>13211</v>
      </c>
      <c r="I1366" t="s">
        <v>13206</v>
      </c>
    </row>
    <row r="1367" spans="1:9" x14ac:dyDescent="0.35">
      <c r="A1367" t="s">
        <v>13212</v>
      </c>
      <c r="B1367" t="s">
        <v>7397</v>
      </c>
      <c r="C1367" t="s">
        <v>13213</v>
      </c>
      <c r="D1367" t="s">
        <v>13214</v>
      </c>
      <c r="E1367" t="s">
        <v>13215</v>
      </c>
      <c r="F1367" t="s">
        <v>13216</v>
      </c>
      <c r="G1367" t="s">
        <v>13217</v>
      </c>
      <c r="I1367" t="s">
        <v>13213</v>
      </c>
    </row>
    <row r="1368" spans="1:9" x14ac:dyDescent="0.35">
      <c r="A1368" t="s">
        <v>13218</v>
      </c>
      <c r="B1368" t="s">
        <v>7092</v>
      </c>
      <c r="C1368" t="s">
        <v>13219</v>
      </c>
      <c r="D1368" t="s">
        <v>10908</v>
      </c>
      <c r="E1368" t="s">
        <v>13220</v>
      </c>
      <c r="F1368">
        <v>65168623</v>
      </c>
      <c r="G1368">
        <v>67791560</v>
      </c>
      <c r="H1368" t="s">
        <v>13221</v>
      </c>
      <c r="I1368" t="s">
        <v>13219</v>
      </c>
    </row>
    <row r="1369" spans="1:9" x14ac:dyDescent="0.35">
      <c r="A1369" t="s">
        <v>13222</v>
      </c>
      <c r="B1369" t="s">
        <v>6763</v>
      </c>
      <c r="C1369" t="s">
        <v>13223</v>
      </c>
      <c r="D1369" t="s">
        <v>13224</v>
      </c>
      <c r="E1369" t="s">
        <v>13225</v>
      </c>
      <c r="F1369">
        <v>68602132</v>
      </c>
      <c r="G1369" t="s">
        <v>13226</v>
      </c>
      <c r="H1369" t="s">
        <v>13227</v>
      </c>
      <c r="I1369" t="s">
        <v>13223</v>
      </c>
    </row>
    <row r="1370" spans="1:9" x14ac:dyDescent="0.35">
      <c r="A1370" t="s">
        <v>13228</v>
      </c>
      <c r="B1370" t="s">
        <v>6703</v>
      </c>
      <c r="C1370" t="s">
        <v>13229</v>
      </c>
      <c r="D1370" t="s">
        <v>13230</v>
      </c>
      <c r="E1370" t="s">
        <v>13231</v>
      </c>
      <c r="H1370" t="s">
        <v>13232</v>
      </c>
      <c r="I1370" t="s">
        <v>13229</v>
      </c>
    </row>
    <row r="1371" spans="1:9" x14ac:dyDescent="0.35">
      <c r="A1371" t="s">
        <v>13233</v>
      </c>
      <c r="B1371" t="s">
        <v>7397</v>
      </c>
      <c r="C1371" t="s">
        <v>13234</v>
      </c>
      <c r="D1371" t="s">
        <v>13235</v>
      </c>
      <c r="E1371" t="s">
        <v>13236</v>
      </c>
      <c r="F1371" t="s">
        <v>13237</v>
      </c>
      <c r="H1371" t="s">
        <v>13238</v>
      </c>
      <c r="I1371" t="s">
        <v>13234</v>
      </c>
    </row>
    <row r="1372" spans="1:9" x14ac:dyDescent="0.35">
      <c r="A1372" t="s">
        <v>13239</v>
      </c>
      <c r="B1372" t="s">
        <v>7397</v>
      </c>
      <c r="C1372" t="s">
        <v>13240</v>
      </c>
      <c r="D1372" t="s">
        <v>13241</v>
      </c>
      <c r="E1372" t="s">
        <v>8769</v>
      </c>
      <c r="F1372">
        <v>69042078</v>
      </c>
      <c r="H1372" t="s">
        <v>6761</v>
      </c>
      <c r="I1372" t="s">
        <v>13240</v>
      </c>
    </row>
    <row r="1373" spans="1:9" x14ac:dyDescent="0.35">
      <c r="A1373" t="s">
        <v>13242</v>
      </c>
      <c r="B1373" t="s">
        <v>6703</v>
      </c>
      <c r="C1373" t="s">
        <v>13243</v>
      </c>
      <c r="D1373" t="s">
        <v>13244</v>
      </c>
      <c r="E1373" t="s">
        <v>13245</v>
      </c>
      <c r="F1373">
        <v>866353961380</v>
      </c>
      <c r="G1373">
        <v>866353961290</v>
      </c>
      <c r="H1373" t="s">
        <v>13246</v>
      </c>
      <c r="I1373" t="s">
        <v>13243</v>
      </c>
    </row>
    <row r="1374" spans="1:9" x14ac:dyDescent="0.35">
      <c r="A1374" t="s">
        <v>13247</v>
      </c>
      <c r="B1374" t="s">
        <v>6703</v>
      </c>
      <c r="C1374" t="s">
        <v>13248</v>
      </c>
      <c r="D1374" t="s">
        <v>13249</v>
      </c>
      <c r="E1374" t="s">
        <v>8822</v>
      </c>
      <c r="I1374" t="s">
        <v>13248</v>
      </c>
    </row>
    <row r="1375" spans="1:9" x14ac:dyDescent="0.35">
      <c r="A1375" t="s">
        <v>3130</v>
      </c>
      <c r="B1375" t="s">
        <v>7092</v>
      </c>
      <c r="C1375" t="s">
        <v>13250</v>
      </c>
      <c r="D1375" t="s">
        <v>13251</v>
      </c>
      <c r="E1375" t="s">
        <v>13252</v>
      </c>
      <c r="I1375" t="s">
        <v>13250</v>
      </c>
    </row>
    <row r="1376" spans="1:9" x14ac:dyDescent="0.35">
      <c r="A1376" t="s">
        <v>13253</v>
      </c>
      <c r="B1376" t="s">
        <v>6703</v>
      </c>
      <c r="C1376" t="s">
        <v>13254</v>
      </c>
      <c r="D1376" t="s">
        <v>13255</v>
      </c>
      <c r="E1376" t="s">
        <v>13256</v>
      </c>
      <c r="I1376" t="s">
        <v>13254</v>
      </c>
    </row>
    <row r="1377" spans="1:9" x14ac:dyDescent="0.35">
      <c r="A1377" t="s">
        <v>13257</v>
      </c>
      <c r="B1377" t="s">
        <v>6853</v>
      </c>
      <c r="C1377" t="s">
        <v>13258</v>
      </c>
      <c r="D1377" t="s">
        <v>13259</v>
      </c>
      <c r="E1377" t="s">
        <v>13260</v>
      </c>
      <c r="F1377">
        <v>62687111</v>
      </c>
      <c r="G1377">
        <v>62655077</v>
      </c>
      <c r="I1377" t="s">
        <v>13258</v>
      </c>
    </row>
    <row r="1378" spans="1:9" x14ac:dyDescent="0.35">
      <c r="A1378" t="s">
        <v>2582</v>
      </c>
      <c r="B1378" t="s">
        <v>8284</v>
      </c>
      <c r="C1378" t="s">
        <v>13261</v>
      </c>
      <c r="D1378" t="s">
        <v>13262</v>
      </c>
      <c r="E1378" t="s">
        <v>13263</v>
      </c>
      <c r="H1378" t="s">
        <v>13264</v>
      </c>
      <c r="I1378" t="s">
        <v>13261</v>
      </c>
    </row>
    <row r="1379" spans="1:9" x14ac:dyDescent="0.35">
      <c r="A1379" t="s">
        <v>13265</v>
      </c>
      <c r="B1379" t="s">
        <v>8284</v>
      </c>
      <c r="C1379" t="s">
        <v>13266</v>
      </c>
      <c r="D1379" t="s">
        <v>13267</v>
      </c>
      <c r="E1379" t="s">
        <v>13268</v>
      </c>
      <c r="F1379" t="s">
        <v>13269</v>
      </c>
      <c r="G1379" t="s">
        <v>13270</v>
      </c>
      <c r="I1379" t="s">
        <v>13266</v>
      </c>
    </row>
    <row r="1380" spans="1:9" x14ac:dyDescent="0.35">
      <c r="A1380" t="s">
        <v>13271</v>
      </c>
      <c r="B1380" t="s">
        <v>8284</v>
      </c>
      <c r="C1380" t="s">
        <v>9337</v>
      </c>
      <c r="D1380" t="s">
        <v>13272</v>
      </c>
      <c r="E1380" t="s">
        <v>9339</v>
      </c>
      <c r="F1380" t="s">
        <v>13273</v>
      </c>
      <c r="G1380" t="s">
        <v>13274</v>
      </c>
      <c r="H1380" t="s">
        <v>13275</v>
      </c>
      <c r="I1380" t="s">
        <v>9337</v>
      </c>
    </row>
    <row r="1381" spans="1:9" x14ac:dyDescent="0.35">
      <c r="A1381" t="s">
        <v>13276</v>
      </c>
      <c r="B1381" t="s">
        <v>8284</v>
      </c>
      <c r="C1381" t="s">
        <v>13277</v>
      </c>
      <c r="D1381" t="s">
        <v>13278</v>
      </c>
      <c r="E1381" t="s">
        <v>13279</v>
      </c>
      <c r="F1381" t="s">
        <v>13269</v>
      </c>
      <c r="G1381" t="s">
        <v>13280</v>
      </c>
      <c r="H1381" t="s">
        <v>13281</v>
      </c>
      <c r="I1381" t="s">
        <v>13277</v>
      </c>
    </row>
    <row r="1382" spans="1:9" x14ac:dyDescent="0.35">
      <c r="A1382" t="s">
        <v>13282</v>
      </c>
      <c r="B1382" t="s">
        <v>7397</v>
      </c>
      <c r="C1382" t="s">
        <v>13283</v>
      </c>
      <c r="D1382" t="s">
        <v>13284</v>
      </c>
      <c r="E1382" t="s">
        <v>13285</v>
      </c>
      <c r="F1382" t="s">
        <v>13286</v>
      </c>
      <c r="G1382" t="s">
        <v>13287</v>
      </c>
      <c r="I1382" t="s">
        <v>13283</v>
      </c>
    </row>
    <row r="1383" spans="1:9" x14ac:dyDescent="0.35">
      <c r="A1383" t="s">
        <v>13288</v>
      </c>
      <c r="B1383" t="s">
        <v>7397</v>
      </c>
      <c r="C1383" t="s">
        <v>9327</v>
      </c>
      <c r="D1383" t="s">
        <v>13289</v>
      </c>
      <c r="E1383" t="s">
        <v>9329</v>
      </c>
      <c r="F1383" t="s">
        <v>13290</v>
      </c>
      <c r="G1383" t="s">
        <v>13291</v>
      </c>
      <c r="I1383" t="s">
        <v>9327</v>
      </c>
    </row>
    <row r="1384" spans="1:9" x14ac:dyDescent="0.35">
      <c r="A1384" t="s">
        <v>13292</v>
      </c>
      <c r="B1384" t="s">
        <v>7092</v>
      </c>
      <c r="C1384" t="s">
        <v>13293</v>
      </c>
      <c r="D1384" t="s">
        <v>13294</v>
      </c>
      <c r="E1384" t="s">
        <v>7156</v>
      </c>
      <c r="G1384">
        <v>67533003</v>
      </c>
      <c r="I1384" t="s">
        <v>13293</v>
      </c>
    </row>
    <row r="1385" spans="1:9" x14ac:dyDescent="0.35">
      <c r="A1385" t="s">
        <v>13295</v>
      </c>
      <c r="B1385" t="s">
        <v>7092</v>
      </c>
      <c r="C1385" t="s">
        <v>13296</v>
      </c>
      <c r="D1385" t="s">
        <v>13297</v>
      </c>
      <c r="E1385" t="s">
        <v>13298</v>
      </c>
      <c r="F1385" t="s">
        <v>13299</v>
      </c>
      <c r="G1385" t="s">
        <v>13300</v>
      </c>
      <c r="H1385" t="s">
        <v>7555</v>
      </c>
      <c r="I1385" t="s">
        <v>13296</v>
      </c>
    </row>
    <row r="1386" spans="1:9" x14ac:dyDescent="0.35">
      <c r="A1386" t="s">
        <v>13301</v>
      </c>
      <c r="B1386" t="s">
        <v>7092</v>
      </c>
      <c r="C1386" t="s">
        <v>13302</v>
      </c>
      <c r="D1386" t="s">
        <v>13303</v>
      </c>
      <c r="E1386" t="s">
        <v>13304</v>
      </c>
      <c r="F1386" t="s">
        <v>13305</v>
      </c>
      <c r="G1386" t="s">
        <v>13306</v>
      </c>
      <c r="I1386" t="s">
        <v>13302</v>
      </c>
    </row>
    <row r="1387" spans="1:9" x14ac:dyDescent="0.35">
      <c r="A1387" t="s">
        <v>13307</v>
      </c>
      <c r="B1387" t="s">
        <v>12615</v>
      </c>
      <c r="C1387" t="s">
        <v>13308</v>
      </c>
      <c r="D1387" t="s">
        <v>13309</v>
      </c>
      <c r="E1387" t="s">
        <v>13310</v>
      </c>
      <c r="G1387">
        <v>2075048377</v>
      </c>
      <c r="H1387" t="s">
        <v>6761</v>
      </c>
      <c r="I1387" t="s">
        <v>13308</v>
      </c>
    </row>
    <row r="1388" spans="1:9" x14ac:dyDescent="0.35">
      <c r="A1388" t="s">
        <v>13311</v>
      </c>
      <c r="B1388" t="s">
        <v>7092</v>
      </c>
      <c r="C1388" t="s">
        <v>13312</v>
      </c>
      <c r="D1388" t="s">
        <v>13313</v>
      </c>
      <c r="E1388" t="s">
        <v>13314</v>
      </c>
      <c r="F1388" t="s">
        <v>13315</v>
      </c>
      <c r="G1388" t="s">
        <v>13316</v>
      </c>
      <c r="H1388" t="s">
        <v>6761</v>
      </c>
      <c r="I1388" t="s">
        <v>13312</v>
      </c>
    </row>
    <row r="1389" spans="1:9" x14ac:dyDescent="0.35">
      <c r="A1389" t="s">
        <v>3888</v>
      </c>
      <c r="B1389" t="s">
        <v>12615</v>
      </c>
      <c r="C1389" t="s">
        <v>13308</v>
      </c>
      <c r="D1389" t="s">
        <v>13317</v>
      </c>
      <c r="E1389" t="s">
        <v>13318</v>
      </c>
      <c r="F1389" t="s">
        <v>13319</v>
      </c>
      <c r="G1389" t="s">
        <v>13320</v>
      </c>
      <c r="H1389" t="s">
        <v>7555</v>
      </c>
      <c r="I1389" t="s">
        <v>13308</v>
      </c>
    </row>
    <row r="1390" spans="1:9" x14ac:dyDescent="0.35">
      <c r="A1390" t="s">
        <v>13321</v>
      </c>
      <c r="B1390" t="s">
        <v>7092</v>
      </c>
      <c r="C1390" t="s">
        <v>13322</v>
      </c>
      <c r="D1390" t="s">
        <v>13323</v>
      </c>
      <c r="E1390" t="s">
        <v>13324</v>
      </c>
      <c r="F1390">
        <v>68769509</v>
      </c>
      <c r="G1390">
        <v>65431888</v>
      </c>
      <c r="H1390" t="s">
        <v>6761</v>
      </c>
      <c r="I1390" t="s">
        <v>13322</v>
      </c>
    </row>
    <row r="1391" spans="1:9" x14ac:dyDescent="0.35">
      <c r="A1391" t="s">
        <v>13325</v>
      </c>
      <c r="B1391" t="s">
        <v>7092</v>
      </c>
      <c r="C1391" t="s">
        <v>13326</v>
      </c>
      <c r="D1391" t="s">
        <v>13327</v>
      </c>
      <c r="E1391" t="s">
        <v>13328</v>
      </c>
      <c r="F1391" t="s">
        <v>13329</v>
      </c>
      <c r="G1391" t="s">
        <v>13330</v>
      </c>
      <c r="H1391" t="s">
        <v>13331</v>
      </c>
      <c r="I1391" t="s">
        <v>13326</v>
      </c>
    </row>
    <row r="1392" spans="1:9" x14ac:dyDescent="0.35">
      <c r="A1392" t="s">
        <v>13332</v>
      </c>
      <c r="B1392" t="s">
        <v>7092</v>
      </c>
      <c r="C1392" t="s">
        <v>13333</v>
      </c>
      <c r="D1392" t="s">
        <v>13323</v>
      </c>
      <c r="E1392" t="s">
        <v>13324</v>
      </c>
      <c r="F1392">
        <v>68769469</v>
      </c>
      <c r="G1392">
        <v>65434336</v>
      </c>
      <c r="I1392" t="s">
        <v>13333</v>
      </c>
    </row>
    <row r="1393" spans="1:9" x14ac:dyDescent="0.35">
      <c r="A1393" t="s">
        <v>13334</v>
      </c>
      <c r="B1393" t="s">
        <v>7092</v>
      </c>
      <c r="C1393" t="s">
        <v>13335</v>
      </c>
      <c r="D1393" t="s">
        <v>13336</v>
      </c>
      <c r="E1393" t="s">
        <v>13337</v>
      </c>
      <c r="H1393" t="s">
        <v>13338</v>
      </c>
      <c r="I1393" t="s">
        <v>13335</v>
      </c>
    </row>
    <row r="1394" spans="1:9" x14ac:dyDescent="0.35">
      <c r="A1394" t="s">
        <v>13339</v>
      </c>
      <c r="B1394" t="s">
        <v>7092</v>
      </c>
      <c r="C1394" t="s">
        <v>13340</v>
      </c>
      <c r="D1394" t="s">
        <v>13341</v>
      </c>
      <c r="E1394" t="s">
        <v>13342</v>
      </c>
      <c r="F1394" t="s">
        <v>13343</v>
      </c>
      <c r="G1394" t="s">
        <v>13344</v>
      </c>
      <c r="I1394" t="s">
        <v>13340</v>
      </c>
    </row>
    <row r="1395" spans="1:9" x14ac:dyDescent="0.35">
      <c r="A1395" t="s">
        <v>13345</v>
      </c>
      <c r="B1395" t="s">
        <v>7092</v>
      </c>
      <c r="C1395" t="s">
        <v>10480</v>
      </c>
      <c r="D1395" t="s">
        <v>13346</v>
      </c>
      <c r="E1395" t="s">
        <v>13347</v>
      </c>
      <c r="F1395" t="s">
        <v>13348</v>
      </c>
      <c r="G1395" t="s">
        <v>13349</v>
      </c>
      <c r="I1395" t="s">
        <v>10480</v>
      </c>
    </row>
    <row r="1396" spans="1:9" x14ac:dyDescent="0.35">
      <c r="A1396" t="s">
        <v>13350</v>
      </c>
      <c r="B1396" t="s">
        <v>8284</v>
      </c>
      <c r="C1396" t="s">
        <v>13351</v>
      </c>
      <c r="D1396" t="s">
        <v>13352</v>
      </c>
      <c r="E1396" t="s">
        <v>13353</v>
      </c>
      <c r="G1396" t="s">
        <v>13354</v>
      </c>
      <c r="H1396" t="s">
        <v>6761</v>
      </c>
      <c r="I1396" t="s">
        <v>13351</v>
      </c>
    </row>
    <row r="1397" spans="1:9" x14ac:dyDescent="0.35">
      <c r="A1397" t="s">
        <v>13355</v>
      </c>
      <c r="B1397" t="s">
        <v>8284</v>
      </c>
      <c r="C1397" t="s">
        <v>13261</v>
      </c>
      <c r="D1397" t="s">
        <v>13356</v>
      </c>
      <c r="E1397" t="s">
        <v>13357</v>
      </c>
      <c r="I1397" t="s">
        <v>13261</v>
      </c>
    </row>
    <row r="1398" spans="1:9" x14ac:dyDescent="0.35">
      <c r="A1398" t="s">
        <v>13358</v>
      </c>
      <c r="B1398" t="s">
        <v>8284</v>
      </c>
      <c r="C1398" t="s">
        <v>13359</v>
      </c>
      <c r="D1398" t="s">
        <v>13360</v>
      </c>
      <c r="E1398" t="s">
        <v>13361</v>
      </c>
      <c r="I1398" t="s">
        <v>13359</v>
      </c>
    </row>
    <row r="1399" spans="1:9" x14ac:dyDescent="0.35">
      <c r="A1399" t="s">
        <v>2291</v>
      </c>
      <c r="B1399" t="s">
        <v>8284</v>
      </c>
      <c r="C1399" t="s">
        <v>13261</v>
      </c>
      <c r="D1399" t="s">
        <v>13360</v>
      </c>
      <c r="E1399" t="s">
        <v>13362</v>
      </c>
      <c r="G1399">
        <v>62729294</v>
      </c>
      <c r="I1399" t="s">
        <v>13261</v>
      </c>
    </row>
    <row r="1400" spans="1:9" x14ac:dyDescent="0.35">
      <c r="A1400" t="s">
        <v>13363</v>
      </c>
      <c r="B1400" t="s">
        <v>6633</v>
      </c>
      <c r="C1400" t="s">
        <v>13364</v>
      </c>
      <c r="D1400" t="s">
        <v>13365</v>
      </c>
      <c r="E1400" t="s">
        <v>13366</v>
      </c>
      <c r="F1400" t="s">
        <v>13367</v>
      </c>
      <c r="G1400" t="s">
        <v>13368</v>
      </c>
      <c r="H1400" t="s">
        <v>13369</v>
      </c>
      <c r="I1400" t="s">
        <v>13364</v>
      </c>
    </row>
    <row r="1401" spans="1:9" x14ac:dyDescent="0.35">
      <c r="A1401" t="s">
        <v>13370</v>
      </c>
      <c r="B1401" t="s">
        <v>6633</v>
      </c>
      <c r="C1401" t="s">
        <v>13371</v>
      </c>
      <c r="D1401" t="s">
        <v>13372</v>
      </c>
      <c r="E1401" t="s">
        <v>13373</v>
      </c>
      <c r="G1401">
        <v>68978980</v>
      </c>
      <c r="H1401" t="s">
        <v>7555</v>
      </c>
      <c r="I1401" t="s">
        <v>13371</v>
      </c>
    </row>
    <row r="1402" spans="1:9" x14ac:dyDescent="0.35">
      <c r="A1402" t="s">
        <v>13374</v>
      </c>
      <c r="B1402" t="s">
        <v>6633</v>
      </c>
      <c r="C1402" t="s">
        <v>13375</v>
      </c>
      <c r="D1402" t="s">
        <v>13376</v>
      </c>
      <c r="E1402" t="s">
        <v>13377</v>
      </c>
      <c r="G1402" t="s">
        <v>13378</v>
      </c>
      <c r="H1402" t="s">
        <v>7555</v>
      </c>
      <c r="I1402" t="s">
        <v>13375</v>
      </c>
    </row>
    <row r="1403" spans="1:9" x14ac:dyDescent="0.35">
      <c r="A1403" t="s">
        <v>13379</v>
      </c>
      <c r="B1403" t="s">
        <v>6633</v>
      </c>
      <c r="C1403" t="s">
        <v>13380</v>
      </c>
      <c r="D1403" t="e" cm="1">
        <f t="array" ref="D1403">- JARDIM DAS ALTEROSAS</f>
        <v>#NAME?</v>
      </c>
      <c r="E1403" t="s">
        <v>13381</v>
      </c>
      <c r="F1403" t="s">
        <v>13382</v>
      </c>
      <c r="G1403" t="s">
        <v>13383</v>
      </c>
      <c r="H1403" t="s">
        <v>7555</v>
      </c>
      <c r="I1403" t="s">
        <v>13380</v>
      </c>
    </row>
    <row r="1404" spans="1:9" x14ac:dyDescent="0.35">
      <c r="A1404" t="s">
        <v>13384</v>
      </c>
      <c r="B1404" t="s">
        <v>6633</v>
      </c>
      <c r="C1404" t="s">
        <v>13385</v>
      </c>
      <c r="D1404" t="s">
        <v>13386</v>
      </c>
      <c r="E1404" t="s">
        <v>13387</v>
      </c>
      <c r="F1404" t="s">
        <v>13388</v>
      </c>
      <c r="G1404" t="s">
        <v>13389</v>
      </c>
      <c r="H1404" t="s">
        <v>13390</v>
      </c>
      <c r="I1404" t="s">
        <v>13385</v>
      </c>
    </row>
    <row r="1405" spans="1:9" x14ac:dyDescent="0.35">
      <c r="A1405" t="s">
        <v>13391</v>
      </c>
      <c r="B1405" t="s">
        <v>6633</v>
      </c>
      <c r="C1405" t="s">
        <v>13392</v>
      </c>
      <c r="D1405" t="s">
        <v>13393</v>
      </c>
      <c r="E1405" t="s">
        <v>13394</v>
      </c>
      <c r="F1405" t="s">
        <v>13395</v>
      </c>
      <c r="G1405" t="s">
        <v>13396</v>
      </c>
      <c r="H1405" t="s">
        <v>6774</v>
      </c>
      <c r="I1405" t="s">
        <v>13392</v>
      </c>
    </row>
    <row r="1406" spans="1:9" x14ac:dyDescent="0.35">
      <c r="A1406" t="s">
        <v>13397</v>
      </c>
      <c r="B1406" t="s">
        <v>6633</v>
      </c>
      <c r="C1406" t="s">
        <v>13398</v>
      </c>
      <c r="D1406" t="s">
        <v>13399</v>
      </c>
      <c r="E1406" t="s">
        <v>13400</v>
      </c>
      <c r="F1406" t="s">
        <v>13401</v>
      </c>
      <c r="G1406" t="s">
        <v>13402</v>
      </c>
      <c r="H1406" t="s">
        <v>13403</v>
      </c>
      <c r="I1406" t="s">
        <v>13398</v>
      </c>
    </row>
    <row r="1407" spans="1:9" x14ac:dyDescent="0.35">
      <c r="A1407" t="s">
        <v>95</v>
      </c>
      <c r="B1407" t="s">
        <v>8284</v>
      </c>
      <c r="C1407" t="s">
        <v>13261</v>
      </c>
      <c r="D1407" t="s">
        <v>13360</v>
      </c>
      <c r="E1407" t="s">
        <v>13263</v>
      </c>
      <c r="F1407">
        <v>63730557</v>
      </c>
      <c r="G1407">
        <v>62729294</v>
      </c>
      <c r="I1407" t="s">
        <v>13261</v>
      </c>
    </row>
    <row r="1408" spans="1:9" x14ac:dyDescent="0.35">
      <c r="A1408" t="s">
        <v>108</v>
      </c>
      <c r="B1408" t="s">
        <v>8284</v>
      </c>
      <c r="C1408" t="s">
        <v>13404</v>
      </c>
      <c r="D1408" t="s">
        <v>13405</v>
      </c>
      <c r="E1408" t="s">
        <v>13406</v>
      </c>
      <c r="H1408" t="s">
        <v>7555</v>
      </c>
      <c r="I1408" t="s">
        <v>13404</v>
      </c>
    </row>
    <row r="1409" spans="1:9" x14ac:dyDescent="0.35">
      <c r="A1409" t="s">
        <v>2690</v>
      </c>
      <c r="B1409" t="s">
        <v>8284</v>
      </c>
      <c r="C1409" t="s">
        <v>13407</v>
      </c>
      <c r="D1409" t="s">
        <v>13408</v>
      </c>
      <c r="E1409" t="s">
        <v>11706</v>
      </c>
      <c r="I1409" t="s">
        <v>13407</v>
      </c>
    </row>
    <row r="1410" spans="1:9" x14ac:dyDescent="0.35">
      <c r="A1410" t="s">
        <v>13409</v>
      </c>
      <c r="B1410" t="s">
        <v>7397</v>
      </c>
      <c r="C1410" t="s">
        <v>13410</v>
      </c>
      <c r="D1410" t="s">
        <v>13411</v>
      </c>
      <c r="E1410" t="s">
        <v>13412</v>
      </c>
      <c r="F1410" t="s">
        <v>13413</v>
      </c>
      <c r="G1410" t="s">
        <v>13414</v>
      </c>
      <c r="H1410" t="s">
        <v>6761</v>
      </c>
      <c r="I1410" t="s">
        <v>13410</v>
      </c>
    </row>
    <row r="1411" spans="1:9" x14ac:dyDescent="0.35">
      <c r="A1411" t="s">
        <v>13415</v>
      </c>
      <c r="B1411" t="s">
        <v>6636</v>
      </c>
      <c r="C1411" t="s">
        <v>13416</v>
      </c>
      <c r="D1411" t="s">
        <v>13417</v>
      </c>
      <c r="E1411" t="s">
        <v>13418</v>
      </c>
      <c r="F1411" t="s">
        <v>13419</v>
      </c>
      <c r="G1411" t="s">
        <v>13420</v>
      </c>
      <c r="H1411" t="s">
        <v>6761</v>
      </c>
      <c r="I1411" t="s">
        <v>13416</v>
      </c>
    </row>
    <row r="1412" spans="1:9" x14ac:dyDescent="0.35">
      <c r="A1412" t="s">
        <v>13421</v>
      </c>
      <c r="B1412" t="s">
        <v>8284</v>
      </c>
      <c r="C1412" t="s">
        <v>13404</v>
      </c>
      <c r="D1412" t="s">
        <v>13405</v>
      </c>
      <c r="E1412" t="s">
        <v>13422</v>
      </c>
      <c r="H1412" t="s">
        <v>7555</v>
      </c>
      <c r="I1412" t="s">
        <v>13404</v>
      </c>
    </row>
    <row r="1413" spans="1:9" x14ac:dyDescent="0.35">
      <c r="A1413" t="s">
        <v>13423</v>
      </c>
      <c r="B1413" t="s">
        <v>6703</v>
      </c>
      <c r="C1413" t="s">
        <v>13424</v>
      </c>
      <c r="D1413" t="s">
        <v>13425</v>
      </c>
      <c r="E1413" t="s">
        <v>13426</v>
      </c>
      <c r="F1413">
        <v>67355111</v>
      </c>
      <c r="G1413">
        <v>68468677</v>
      </c>
      <c r="H1413" t="s">
        <v>6761</v>
      </c>
      <c r="I1413" t="s">
        <v>13424</v>
      </c>
    </row>
    <row r="1414" spans="1:9" x14ac:dyDescent="0.35">
      <c r="A1414" t="s">
        <v>13427</v>
      </c>
      <c r="B1414" t="s">
        <v>7397</v>
      </c>
      <c r="C1414" t="s">
        <v>13428</v>
      </c>
      <c r="D1414" t="s">
        <v>13429</v>
      </c>
      <c r="E1414" t="s">
        <v>9497</v>
      </c>
      <c r="F1414" t="s">
        <v>13430</v>
      </c>
      <c r="G1414" t="s">
        <v>13431</v>
      </c>
      <c r="H1414" t="s">
        <v>6774</v>
      </c>
      <c r="I1414" t="s">
        <v>13428</v>
      </c>
    </row>
    <row r="1415" spans="1:9" x14ac:dyDescent="0.35">
      <c r="A1415" t="s">
        <v>13432</v>
      </c>
      <c r="B1415" t="s">
        <v>7397</v>
      </c>
      <c r="C1415" t="s">
        <v>13433</v>
      </c>
      <c r="D1415" t="s">
        <v>13434</v>
      </c>
      <c r="E1415" t="s">
        <v>13435</v>
      </c>
      <c r="F1415">
        <f>86-21-59151616</f>
        <v>-59151551</v>
      </c>
      <c r="G1415">
        <f>186-21-59152338</f>
        <v>-59152173</v>
      </c>
      <c r="H1415" t="s">
        <v>7555</v>
      </c>
      <c r="I1415" t="s">
        <v>13433</v>
      </c>
    </row>
    <row r="1416" spans="1:9" x14ac:dyDescent="0.35">
      <c r="A1416" t="s">
        <v>13436</v>
      </c>
      <c r="B1416" t="s">
        <v>7397</v>
      </c>
      <c r="C1416" t="s">
        <v>13437</v>
      </c>
      <c r="D1416" t="s">
        <v>13438</v>
      </c>
      <c r="E1416" t="s">
        <v>13439</v>
      </c>
      <c r="F1416" t="s">
        <v>13440</v>
      </c>
      <c r="G1416" t="s">
        <v>13441</v>
      </c>
      <c r="I1416" t="s">
        <v>13437</v>
      </c>
    </row>
    <row r="1417" spans="1:9" x14ac:dyDescent="0.35">
      <c r="A1417" t="s">
        <v>13442</v>
      </c>
      <c r="B1417" t="s">
        <v>7397</v>
      </c>
      <c r="C1417" t="s">
        <v>13443</v>
      </c>
      <c r="D1417" t="s">
        <v>13444</v>
      </c>
      <c r="E1417" t="s">
        <v>9497</v>
      </c>
      <c r="F1417">
        <v>78636111</v>
      </c>
      <c r="G1417">
        <v>78632111</v>
      </c>
      <c r="H1417" t="s">
        <v>6774</v>
      </c>
      <c r="I1417" t="s">
        <v>13443</v>
      </c>
    </row>
    <row r="1418" spans="1:9" x14ac:dyDescent="0.35">
      <c r="A1418" t="s">
        <v>13445</v>
      </c>
      <c r="B1418" t="s">
        <v>7397</v>
      </c>
      <c r="C1418" t="s">
        <v>13446</v>
      </c>
      <c r="D1418" t="s">
        <v>13447</v>
      </c>
      <c r="E1418" t="s">
        <v>13448</v>
      </c>
      <c r="F1418">
        <v>67355111</v>
      </c>
      <c r="G1418">
        <v>68462111</v>
      </c>
      <c r="I1418" t="s">
        <v>13446</v>
      </c>
    </row>
    <row r="1419" spans="1:9" x14ac:dyDescent="0.35">
      <c r="A1419" t="s">
        <v>13449</v>
      </c>
      <c r="B1419" t="s">
        <v>7397</v>
      </c>
      <c r="C1419" t="s">
        <v>13450</v>
      </c>
      <c r="D1419" t="s">
        <v>13451</v>
      </c>
      <c r="E1419" t="s">
        <v>9460</v>
      </c>
      <c r="F1419">
        <v>862150480111</v>
      </c>
      <c r="G1419">
        <v>862150480666</v>
      </c>
      <c r="H1419" t="s">
        <v>7555</v>
      </c>
      <c r="I1419" t="s">
        <v>13450</v>
      </c>
    </row>
    <row r="1420" spans="1:9" x14ac:dyDescent="0.35">
      <c r="A1420" t="s">
        <v>13452</v>
      </c>
      <c r="B1420" t="s">
        <v>7397</v>
      </c>
      <c r="C1420" t="s">
        <v>13453</v>
      </c>
      <c r="D1420" t="s">
        <v>13454</v>
      </c>
      <c r="E1420" t="s">
        <v>13455</v>
      </c>
      <c r="F1420" t="s">
        <v>13456</v>
      </c>
      <c r="G1420" t="s">
        <v>13457</v>
      </c>
      <c r="H1420" t="s">
        <v>6761</v>
      </c>
      <c r="I1420" t="s">
        <v>13453</v>
      </c>
    </row>
    <row r="1421" spans="1:9" x14ac:dyDescent="0.35">
      <c r="A1421" t="s">
        <v>13458</v>
      </c>
      <c r="B1421" t="s">
        <v>7397</v>
      </c>
      <c r="C1421" t="s">
        <v>13459</v>
      </c>
      <c r="D1421" t="s">
        <v>13460</v>
      </c>
      <c r="E1421" t="s">
        <v>13461</v>
      </c>
      <c r="F1421">
        <v>865105300128</v>
      </c>
      <c r="G1421">
        <v>865105300129</v>
      </c>
      <c r="H1421" t="s">
        <v>6761</v>
      </c>
      <c r="I1421" t="s">
        <v>13459</v>
      </c>
    </row>
    <row r="1422" spans="1:9" x14ac:dyDescent="0.35">
      <c r="A1422" t="s">
        <v>2606</v>
      </c>
      <c r="B1422" t="s">
        <v>8284</v>
      </c>
      <c r="C1422" t="s">
        <v>9337</v>
      </c>
      <c r="D1422" t="s">
        <v>13462</v>
      </c>
      <c r="E1422" t="s">
        <v>9339</v>
      </c>
      <c r="F1422" t="s">
        <v>13273</v>
      </c>
      <c r="G1422" t="s">
        <v>13274</v>
      </c>
      <c r="I1422" t="s">
        <v>9337</v>
      </c>
    </row>
    <row r="1423" spans="1:9" x14ac:dyDescent="0.35">
      <c r="A1423" t="s">
        <v>13463</v>
      </c>
      <c r="B1423" t="s">
        <v>8284</v>
      </c>
      <c r="C1423" t="s">
        <v>13266</v>
      </c>
      <c r="D1423" t="s">
        <v>13267</v>
      </c>
      <c r="E1423" t="s">
        <v>13268</v>
      </c>
      <c r="I1423" t="s">
        <v>13266</v>
      </c>
    </row>
    <row r="1424" spans="1:9" x14ac:dyDescent="0.35">
      <c r="A1424" t="s">
        <v>13464</v>
      </c>
      <c r="B1424" t="s">
        <v>7397</v>
      </c>
      <c r="C1424" t="s">
        <v>13465</v>
      </c>
      <c r="D1424" t="s">
        <v>13466</v>
      </c>
      <c r="E1424" t="s">
        <v>13467</v>
      </c>
      <c r="F1424" t="s">
        <v>13468</v>
      </c>
      <c r="G1424" t="s">
        <v>13469</v>
      </c>
      <c r="I1424" t="s">
        <v>13465</v>
      </c>
    </row>
    <row r="1425" spans="1:9" x14ac:dyDescent="0.35">
      <c r="A1425" t="s">
        <v>13470</v>
      </c>
      <c r="B1425" t="s">
        <v>6633</v>
      </c>
      <c r="C1425" t="s">
        <v>13471</v>
      </c>
      <c r="D1425" t="s">
        <v>13360</v>
      </c>
      <c r="E1425" t="s">
        <v>13472</v>
      </c>
      <c r="I1425" t="s">
        <v>13471</v>
      </c>
    </row>
    <row r="1426" spans="1:9" x14ac:dyDescent="0.35">
      <c r="A1426" t="s">
        <v>13473</v>
      </c>
      <c r="B1426" t="s">
        <v>6633</v>
      </c>
      <c r="C1426" t="s">
        <v>13404</v>
      </c>
      <c r="D1426" t="s">
        <v>13474</v>
      </c>
      <c r="E1426" t="s">
        <v>13475</v>
      </c>
      <c r="H1426" t="s">
        <v>7555</v>
      </c>
      <c r="I1426" t="s">
        <v>13404</v>
      </c>
    </row>
    <row r="1427" spans="1:9" x14ac:dyDescent="0.35">
      <c r="A1427" t="s">
        <v>13476</v>
      </c>
      <c r="B1427" t="s">
        <v>7092</v>
      </c>
      <c r="C1427" t="s">
        <v>13477</v>
      </c>
      <c r="D1427" t="s">
        <v>13478</v>
      </c>
      <c r="E1427" t="s">
        <v>13479</v>
      </c>
      <c r="F1427">
        <v>2072377201</v>
      </c>
      <c r="G1427">
        <v>2072364146</v>
      </c>
      <c r="H1427" t="s">
        <v>13480</v>
      </c>
      <c r="I1427" t="s">
        <v>13477</v>
      </c>
    </row>
    <row r="1428" spans="1:9" x14ac:dyDescent="0.35">
      <c r="A1428" t="s">
        <v>13481</v>
      </c>
      <c r="B1428" t="s">
        <v>6633</v>
      </c>
      <c r="C1428" t="s">
        <v>13482</v>
      </c>
      <c r="D1428" t="s">
        <v>13483</v>
      </c>
      <c r="E1428" t="s">
        <v>13484</v>
      </c>
      <c r="H1428" t="s">
        <v>13485</v>
      </c>
      <c r="I1428" t="s">
        <v>13482</v>
      </c>
    </row>
    <row r="1429" spans="1:9" x14ac:dyDescent="0.35">
      <c r="A1429" t="s">
        <v>13486</v>
      </c>
      <c r="B1429" t="s">
        <v>6633</v>
      </c>
      <c r="C1429" t="s">
        <v>13487</v>
      </c>
      <c r="D1429" t="s">
        <v>13488</v>
      </c>
      <c r="E1429" t="s">
        <v>13489</v>
      </c>
      <c r="G1429">
        <v>3602124645</v>
      </c>
      <c r="I1429" t="s">
        <v>13487</v>
      </c>
    </row>
    <row r="1430" spans="1:9" x14ac:dyDescent="0.35">
      <c r="A1430" t="s">
        <v>13490</v>
      </c>
      <c r="B1430" t="s">
        <v>8284</v>
      </c>
      <c r="C1430" t="s">
        <v>13491</v>
      </c>
      <c r="D1430" t="s">
        <v>13492</v>
      </c>
      <c r="E1430" t="s">
        <v>13493</v>
      </c>
      <c r="F1430">
        <v>64821755</v>
      </c>
      <c r="I1430" t="s">
        <v>13491</v>
      </c>
    </row>
    <row r="1431" spans="1:9" x14ac:dyDescent="0.35">
      <c r="A1431" t="s">
        <v>13494</v>
      </c>
      <c r="B1431" t="s">
        <v>7397</v>
      </c>
      <c r="C1431" t="s">
        <v>13495</v>
      </c>
      <c r="D1431" t="s">
        <v>13496</v>
      </c>
      <c r="E1431" t="s">
        <v>13497</v>
      </c>
      <c r="F1431" t="s">
        <v>13498</v>
      </c>
      <c r="G1431" t="s">
        <v>13499</v>
      </c>
      <c r="H1431" t="s">
        <v>6761</v>
      </c>
      <c r="I1431" t="s">
        <v>13495</v>
      </c>
    </row>
    <row r="1432" spans="1:9" x14ac:dyDescent="0.35">
      <c r="A1432" t="s">
        <v>13500</v>
      </c>
      <c r="B1432" t="s">
        <v>7397</v>
      </c>
      <c r="C1432" t="s">
        <v>13501</v>
      </c>
      <c r="D1432" t="s">
        <v>13502</v>
      </c>
      <c r="E1432" t="s">
        <v>13503</v>
      </c>
      <c r="F1432" t="s">
        <v>13504</v>
      </c>
      <c r="G1432" t="s">
        <v>13505</v>
      </c>
      <c r="H1432" t="s">
        <v>13506</v>
      </c>
      <c r="I1432" t="s">
        <v>13501</v>
      </c>
    </row>
    <row r="1433" spans="1:9" x14ac:dyDescent="0.35">
      <c r="A1433" t="s">
        <v>13507</v>
      </c>
      <c r="B1433" t="s">
        <v>7397</v>
      </c>
      <c r="C1433" t="s">
        <v>13508</v>
      </c>
      <c r="D1433" t="s">
        <v>13509</v>
      </c>
      <c r="E1433" t="s">
        <v>13510</v>
      </c>
      <c r="F1433">
        <v>67557288</v>
      </c>
      <c r="G1433">
        <v>67555288</v>
      </c>
      <c r="H1433" t="s">
        <v>13511</v>
      </c>
      <c r="I1433" t="s">
        <v>13508</v>
      </c>
    </row>
    <row r="1434" spans="1:9" x14ac:dyDescent="0.35">
      <c r="A1434" t="s">
        <v>13512</v>
      </c>
      <c r="B1434" t="s">
        <v>7397</v>
      </c>
      <c r="C1434" t="s">
        <v>13513</v>
      </c>
      <c r="D1434" t="s">
        <v>13514</v>
      </c>
      <c r="E1434" t="s">
        <v>13515</v>
      </c>
      <c r="F1434" t="s">
        <v>13516</v>
      </c>
      <c r="G1434" t="s">
        <v>13517</v>
      </c>
      <c r="H1434" t="s">
        <v>7555</v>
      </c>
      <c r="I1434" t="s">
        <v>13513</v>
      </c>
    </row>
    <row r="1435" spans="1:9" x14ac:dyDescent="0.35">
      <c r="A1435" t="s">
        <v>13518</v>
      </c>
      <c r="B1435" t="s">
        <v>7397</v>
      </c>
      <c r="C1435" t="s">
        <v>13519</v>
      </c>
      <c r="D1435" t="s">
        <v>13520</v>
      </c>
      <c r="E1435" t="s">
        <v>13521</v>
      </c>
      <c r="F1435" t="s">
        <v>13522</v>
      </c>
      <c r="G1435" t="s">
        <v>13523</v>
      </c>
      <c r="H1435" t="s">
        <v>11995</v>
      </c>
      <c r="I1435" t="s">
        <v>13519</v>
      </c>
    </row>
    <row r="1436" spans="1:9" x14ac:dyDescent="0.35">
      <c r="A1436" t="s">
        <v>13524</v>
      </c>
      <c r="B1436" t="s">
        <v>7397</v>
      </c>
      <c r="C1436" t="s">
        <v>13525</v>
      </c>
      <c r="D1436" t="s">
        <v>13526</v>
      </c>
      <c r="E1436" t="s">
        <v>13527</v>
      </c>
      <c r="F1436" t="s">
        <v>13528</v>
      </c>
      <c r="G1436" t="s">
        <v>13529</v>
      </c>
      <c r="I1436" t="s">
        <v>13525</v>
      </c>
    </row>
    <row r="1437" spans="1:9" x14ac:dyDescent="0.35">
      <c r="A1437" t="s">
        <v>13530</v>
      </c>
      <c r="B1437" t="s">
        <v>6636</v>
      </c>
      <c r="C1437" t="s">
        <v>13531</v>
      </c>
      <c r="D1437" t="s">
        <v>13532</v>
      </c>
      <c r="E1437" t="s">
        <v>8866</v>
      </c>
      <c r="F1437">
        <v>62656466</v>
      </c>
      <c r="G1437">
        <v>62642084</v>
      </c>
      <c r="I1437" t="s">
        <v>13531</v>
      </c>
    </row>
    <row r="1438" spans="1:9" x14ac:dyDescent="0.35">
      <c r="A1438" t="s">
        <v>13533</v>
      </c>
      <c r="B1438" t="s">
        <v>6636</v>
      </c>
      <c r="C1438" t="s">
        <v>13534</v>
      </c>
      <c r="D1438" t="s">
        <v>13535</v>
      </c>
      <c r="E1438" t="s">
        <v>9800</v>
      </c>
      <c r="F1438" t="s">
        <v>13536</v>
      </c>
      <c r="G1438" t="s">
        <v>13537</v>
      </c>
      <c r="I1438" t="s">
        <v>13534</v>
      </c>
    </row>
    <row r="1439" spans="1:9" x14ac:dyDescent="0.35">
      <c r="A1439" t="s">
        <v>13538</v>
      </c>
      <c r="B1439" t="s">
        <v>6636</v>
      </c>
      <c r="C1439" t="s">
        <v>13539</v>
      </c>
      <c r="D1439" t="s">
        <v>13540</v>
      </c>
      <c r="E1439" t="s">
        <v>13541</v>
      </c>
      <c r="F1439">
        <v>68633442</v>
      </c>
      <c r="I1439" t="s">
        <v>13539</v>
      </c>
    </row>
    <row r="1440" spans="1:9" x14ac:dyDescent="0.35">
      <c r="A1440" t="s">
        <v>13542</v>
      </c>
      <c r="B1440" t="s">
        <v>6636</v>
      </c>
      <c r="C1440" t="s">
        <v>13543</v>
      </c>
      <c r="D1440" t="s">
        <v>13544</v>
      </c>
      <c r="E1440" t="s">
        <v>6948</v>
      </c>
      <c r="F1440">
        <v>62423866</v>
      </c>
      <c r="G1440">
        <v>64426005</v>
      </c>
      <c r="I1440" t="s">
        <v>13543</v>
      </c>
    </row>
    <row r="1441" spans="1:9" x14ac:dyDescent="0.35">
      <c r="A1441" t="s">
        <v>13545</v>
      </c>
      <c r="B1441" t="s">
        <v>6853</v>
      </c>
      <c r="C1441" t="s">
        <v>13546</v>
      </c>
      <c r="D1441" t="s">
        <v>13547</v>
      </c>
      <c r="E1441" t="s">
        <v>13548</v>
      </c>
      <c r="F1441" t="s">
        <v>13549</v>
      </c>
      <c r="G1441" t="s">
        <v>13550</v>
      </c>
      <c r="I1441" t="s">
        <v>13546</v>
      </c>
    </row>
    <row r="1442" spans="1:9" x14ac:dyDescent="0.35">
      <c r="A1442" t="s">
        <v>13551</v>
      </c>
      <c r="B1442" t="s">
        <v>6636</v>
      </c>
      <c r="C1442" t="s">
        <v>13552</v>
      </c>
      <c r="D1442" t="s">
        <v>13553</v>
      </c>
      <c r="E1442" t="s">
        <v>11237</v>
      </c>
      <c r="F1442">
        <v>62886123</v>
      </c>
      <c r="G1442" t="s">
        <v>13554</v>
      </c>
      <c r="I1442" t="s">
        <v>13552</v>
      </c>
    </row>
    <row r="1443" spans="1:9" x14ac:dyDescent="0.35">
      <c r="A1443" t="s">
        <v>13555</v>
      </c>
      <c r="B1443" t="s">
        <v>6636</v>
      </c>
      <c r="C1443" t="s">
        <v>13556</v>
      </c>
      <c r="D1443" t="s">
        <v>13557</v>
      </c>
      <c r="E1443" t="s">
        <v>13558</v>
      </c>
      <c r="F1443">
        <v>63534582</v>
      </c>
      <c r="G1443">
        <v>63534547</v>
      </c>
      <c r="I1443" t="s">
        <v>13556</v>
      </c>
    </row>
    <row r="1444" spans="1:9" x14ac:dyDescent="0.35">
      <c r="A1444" t="s">
        <v>13559</v>
      </c>
      <c r="B1444" t="s">
        <v>6636</v>
      </c>
      <c r="C1444" t="s">
        <v>13560</v>
      </c>
      <c r="D1444" t="s">
        <v>13561</v>
      </c>
      <c r="E1444" t="s">
        <v>13562</v>
      </c>
      <c r="F1444" t="s">
        <v>13563</v>
      </c>
      <c r="G1444" t="s">
        <v>13564</v>
      </c>
      <c r="I1444" t="s">
        <v>13560</v>
      </c>
    </row>
    <row r="1445" spans="1:9" x14ac:dyDescent="0.35">
      <c r="A1445" t="s">
        <v>13565</v>
      </c>
      <c r="B1445" t="s">
        <v>6636</v>
      </c>
      <c r="C1445" t="s">
        <v>13566</v>
      </c>
      <c r="D1445" t="s">
        <v>13567</v>
      </c>
      <c r="E1445" t="s">
        <v>13568</v>
      </c>
      <c r="F1445" t="s">
        <v>13569</v>
      </c>
      <c r="G1445" t="s">
        <v>13570</v>
      </c>
      <c r="I1445" t="s">
        <v>13566</v>
      </c>
    </row>
    <row r="1446" spans="1:9" x14ac:dyDescent="0.35">
      <c r="A1446" t="s">
        <v>13571</v>
      </c>
      <c r="B1446" t="s">
        <v>6636</v>
      </c>
      <c r="C1446" t="s">
        <v>13572</v>
      </c>
      <c r="D1446" t="s">
        <v>13573</v>
      </c>
      <c r="E1446" t="s">
        <v>13574</v>
      </c>
      <c r="F1446" t="s">
        <v>13575</v>
      </c>
      <c r="G1446" t="s">
        <v>13576</v>
      </c>
      <c r="I1446" t="s">
        <v>13572</v>
      </c>
    </row>
    <row r="1447" spans="1:9" x14ac:dyDescent="0.35">
      <c r="A1447" t="s">
        <v>13577</v>
      </c>
      <c r="B1447" t="s">
        <v>6636</v>
      </c>
      <c r="C1447" t="s">
        <v>13578</v>
      </c>
      <c r="D1447" t="s">
        <v>13579</v>
      </c>
      <c r="E1447" t="s">
        <v>13580</v>
      </c>
      <c r="F1447">
        <v>63538366</v>
      </c>
      <c r="G1447">
        <v>63536163</v>
      </c>
      <c r="I1447" t="s">
        <v>13578</v>
      </c>
    </row>
    <row r="1448" spans="1:9" x14ac:dyDescent="0.35">
      <c r="A1448" t="s">
        <v>13581</v>
      </c>
      <c r="B1448" t="s">
        <v>7397</v>
      </c>
      <c r="C1448" t="s">
        <v>13582</v>
      </c>
      <c r="D1448" t="s">
        <v>13583</v>
      </c>
      <c r="E1448" t="s">
        <v>9800</v>
      </c>
      <c r="F1448">
        <v>62618921</v>
      </c>
      <c r="G1448">
        <v>62655128</v>
      </c>
      <c r="I1448" t="s">
        <v>13582</v>
      </c>
    </row>
    <row r="1449" spans="1:9" x14ac:dyDescent="0.35">
      <c r="A1449" t="s">
        <v>13584</v>
      </c>
      <c r="B1449" t="s">
        <v>6636</v>
      </c>
      <c r="C1449" t="s">
        <v>13585</v>
      </c>
      <c r="D1449" t="s">
        <v>13586</v>
      </c>
      <c r="E1449" t="s">
        <v>13587</v>
      </c>
      <c r="F1449">
        <v>64834989</v>
      </c>
      <c r="G1449">
        <v>64833959</v>
      </c>
      <c r="I1449" t="s">
        <v>13585</v>
      </c>
    </row>
    <row r="1450" spans="1:9" x14ac:dyDescent="0.35">
      <c r="A1450" t="s">
        <v>13588</v>
      </c>
      <c r="B1450" t="s">
        <v>6636</v>
      </c>
      <c r="C1450" t="s">
        <v>13589</v>
      </c>
      <c r="D1450" t="s">
        <v>13259</v>
      </c>
      <c r="E1450" t="s">
        <v>13260</v>
      </c>
      <c r="F1450">
        <v>68618111</v>
      </c>
      <c r="I1450" t="s">
        <v>13589</v>
      </c>
    </row>
    <row r="1451" spans="1:9" x14ac:dyDescent="0.35">
      <c r="A1451" t="s">
        <v>13590</v>
      </c>
      <c r="B1451" t="s">
        <v>6636</v>
      </c>
      <c r="C1451" t="s">
        <v>13591</v>
      </c>
      <c r="D1451" t="s">
        <v>13592</v>
      </c>
      <c r="E1451" t="s">
        <v>13593</v>
      </c>
      <c r="F1451">
        <v>67460415</v>
      </c>
      <c r="G1451">
        <v>67489238</v>
      </c>
      <c r="I1451" t="s">
        <v>13591</v>
      </c>
    </row>
    <row r="1452" spans="1:9" x14ac:dyDescent="0.35">
      <c r="A1452" t="s">
        <v>13594</v>
      </c>
      <c r="B1452" t="s">
        <v>6636</v>
      </c>
      <c r="C1452" t="s">
        <v>13595</v>
      </c>
      <c r="D1452" t="s">
        <v>13596</v>
      </c>
      <c r="E1452" t="s">
        <v>13597</v>
      </c>
      <c r="F1452">
        <v>67593688</v>
      </c>
      <c r="I1452" t="s">
        <v>13595</v>
      </c>
    </row>
    <row r="1453" spans="1:9" x14ac:dyDescent="0.35">
      <c r="A1453" t="s">
        <v>13598</v>
      </c>
      <c r="B1453" t="s">
        <v>6703</v>
      </c>
      <c r="C1453" t="s">
        <v>13599</v>
      </c>
      <c r="D1453" t="s">
        <v>13600</v>
      </c>
      <c r="E1453" t="s">
        <v>11156</v>
      </c>
      <c r="F1453" t="s">
        <v>13601</v>
      </c>
      <c r="G1453" t="s">
        <v>13602</v>
      </c>
      <c r="H1453" t="s">
        <v>13603</v>
      </c>
      <c r="I1453" t="s">
        <v>13599</v>
      </c>
    </row>
    <row r="1454" spans="1:9" x14ac:dyDescent="0.35">
      <c r="A1454" t="s">
        <v>13604</v>
      </c>
      <c r="B1454" t="s">
        <v>6636</v>
      </c>
      <c r="C1454" t="s">
        <v>13605</v>
      </c>
      <c r="D1454" t="s">
        <v>13606</v>
      </c>
      <c r="E1454" t="s">
        <v>13607</v>
      </c>
      <c r="F1454">
        <v>68615503</v>
      </c>
      <c r="G1454">
        <v>68619162</v>
      </c>
      <c r="I1454" t="s">
        <v>13605</v>
      </c>
    </row>
    <row r="1455" spans="1:9" x14ac:dyDescent="0.35">
      <c r="A1455" t="s">
        <v>13608</v>
      </c>
      <c r="B1455" t="s">
        <v>6636</v>
      </c>
      <c r="C1455" t="s">
        <v>13609</v>
      </c>
      <c r="D1455" t="s">
        <v>13610</v>
      </c>
      <c r="E1455" t="s">
        <v>13611</v>
      </c>
      <c r="F1455" t="s">
        <v>13612</v>
      </c>
      <c r="G1455" t="s">
        <v>13613</v>
      </c>
      <c r="I1455" t="s">
        <v>13609</v>
      </c>
    </row>
    <row r="1456" spans="1:9" x14ac:dyDescent="0.35">
      <c r="A1456" t="s">
        <v>13614</v>
      </c>
      <c r="B1456" t="s">
        <v>6636</v>
      </c>
      <c r="C1456" t="s">
        <v>13615</v>
      </c>
      <c r="D1456" t="s">
        <v>13616</v>
      </c>
      <c r="E1456" t="s">
        <v>13617</v>
      </c>
      <c r="F1456">
        <v>63725225</v>
      </c>
      <c r="G1456">
        <v>62729294</v>
      </c>
      <c r="I1456" t="s">
        <v>13615</v>
      </c>
    </row>
    <row r="1457" spans="1:9" x14ac:dyDescent="0.35">
      <c r="A1457" t="s">
        <v>13618</v>
      </c>
      <c r="B1457" t="s">
        <v>6776</v>
      </c>
      <c r="C1457" t="s">
        <v>13619</v>
      </c>
      <c r="D1457" t="s">
        <v>13620</v>
      </c>
      <c r="E1457" t="s">
        <v>13621</v>
      </c>
      <c r="F1457" t="s">
        <v>13622</v>
      </c>
      <c r="G1457">
        <v>62419035</v>
      </c>
      <c r="H1457" t="s">
        <v>13623</v>
      </c>
      <c r="I1457" t="s">
        <v>13619</v>
      </c>
    </row>
    <row r="1458" spans="1:9" x14ac:dyDescent="0.35">
      <c r="A1458" t="s">
        <v>13624</v>
      </c>
      <c r="B1458" t="s">
        <v>6636</v>
      </c>
      <c r="C1458" t="s">
        <v>13625</v>
      </c>
      <c r="D1458" t="s">
        <v>13626</v>
      </c>
      <c r="E1458" t="s">
        <v>13627</v>
      </c>
      <c r="F1458" t="s">
        <v>13628</v>
      </c>
      <c r="I1458" t="s">
        <v>13625</v>
      </c>
    </row>
    <row r="1459" spans="1:9" x14ac:dyDescent="0.35">
      <c r="A1459" t="s">
        <v>13629</v>
      </c>
      <c r="B1459" t="s">
        <v>7397</v>
      </c>
      <c r="C1459" t="s">
        <v>13630</v>
      </c>
      <c r="D1459" t="s">
        <v>13631</v>
      </c>
      <c r="E1459" t="s">
        <v>13632</v>
      </c>
      <c r="F1459" t="s">
        <v>13633</v>
      </c>
      <c r="G1459" t="s">
        <v>13634</v>
      </c>
      <c r="I1459" t="s">
        <v>13630</v>
      </c>
    </row>
    <row r="1460" spans="1:9" x14ac:dyDescent="0.35">
      <c r="A1460" t="s">
        <v>13635</v>
      </c>
      <c r="B1460" t="s">
        <v>6636</v>
      </c>
      <c r="C1460" t="s">
        <v>13636</v>
      </c>
      <c r="D1460" t="s">
        <v>13637</v>
      </c>
      <c r="E1460" t="s">
        <v>8557</v>
      </c>
      <c r="F1460">
        <v>67566312</v>
      </c>
      <c r="G1460">
        <v>62573836</v>
      </c>
      <c r="I1460" t="s">
        <v>13636</v>
      </c>
    </row>
    <row r="1461" spans="1:9" x14ac:dyDescent="0.35">
      <c r="A1461" t="s">
        <v>13638</v>
      </c>
      <c r="B1461" t="s">
        <v>6636</v>
      </c>
      <c r="C1461" t="s">
        <v>13639</v>
      </c>
      <c r="D1461" t="s">
        <v>13640</v>
      </c>
      <c r="E1461" t="s">
        <v>13641</v>
      </c>
      <c r="F1461">
        <v>67331822</v>
      </c>
      <c r="G1461">
        <v>67334225</v>
      </c>
      <c r="I1461" t="s">
        <v>13639</v>
      </c>
    </row>
    <row r="1462" spans="1:9" x14ac:dyDescent="0.35">
      <c r="A1462" t="s">
        <v>13642</v>
      </c>
      <c r="B1462" t="s">
        <v>7397</v>
      </c>
      <c r="C1462" t="s">
        <v>13643</v>
      </c>
      <c r="D1462" t="s">
        <v>13644</v>
      </c>
      <c r="E1462" t="s">
        <v>11196</v>
      </c>
      <c r="F1462">
        <v>62589616</v>
      </c>
      <c r="G1462">
        <v>62589616</v>
      </c>
      <c r="I1462" t="s">
        <v>13643</v>
      </c>
    </row>
    <row r="1463" spans="1:9" x14ac:dyDescent="0.35">
      <c r="A1463" t="s">
        <v>13645</v>
      </c>
      <c r="B1463" t="s">
        <v>6636</v>
      </c>
      <c r="C1463" t="s">
        <v>13646</v>
      </c>
      <c r="D1463" t="s">
        <v>13647</v>
      </c>
      <c r="E1463" t="s">
        <v>11314</v>
      </c>
      <c r="F1463">
        <v>62876454</v>
      </c>
      <c r="G1463">
        <v>62876453</v>
      </c>
      <c r="I1463" t="s">
        <v>13646</v>
      </c>
    </row>
    <row r="1464" spans="1:9" x14ac:dyDescent="0.35">
      <c r="A1464" t="s">
        <v>13648</v>
      </c>
      <c r="B1464" t="s">
        <v>7397</v>
      </c>
      <c r="C1464" t="s">
        <v>13649</v>
      </c>
      <c r="D1464" t="s">
        <v>9567</v>
      </c>
      <c r="E1464" t="s">
        <v>13650</v>
      </c>
      <c r="F1464">
        <v>62974426</v>
      </c>
      <c r="G1464">
        <v>62974425</v>
      </c>
      <c r="I1464" t="s">
        <v>13649</v>
      </c>
    </row>
    <row r="1465" spans="1:9" x14ac:dyDescent="0.35">
      <c r="A1465" t="s">
        <v>13651</v>
      </c>
      <c r="B1465" t="s">
        <v>6636</v>
      </c>
      <c r="C1465" t="s">
        <v>13652</v>
      </c>
      <c r="D1465" t="s">
        <v>13616</v>
      </c>
      <c r="E1465" t="s">
        <v>13653</v>
      </c>
      <c r="F1465" t="s">
        <v>13654</v>
      </c>
      <c r="G1465" t="s">
        <v>13655</v>
      </c>
      <c r="I1465" t="s">
        <v>13652</v>
      </c>
    </row>
    <row r="1466" spans="1:9" x14ac:dyDescent="0.35">
      <c r="A1466" t="s">
        <v>539</v>
      </c>
      <c r="B1466" t="s">
        <v>6703</v>
      </c>
      <c r="C1466" t="s">
        <v>13656</v>
      </c>
      <c r="D1466" t="s">
        <v>13657</v>
      </c>
      <c r="E1466" t="s">
        <v>13658</v>
      </c>
      <c r="F1466">
        <v>62589966</v>
      </c>
      <c r="G1466">
        <v>62593188</v>
      </c>
      <c r="H1466" t="s">
        <v>13659</v>
      </c>
      <c r="I1466" t="s">
        <v>13656</v>
      </c>
    </row>
    <row r="1467" spans="1:9" x14ac:dyDescent="0.35">
      <c r="A1467" t="s">
        <v>13660</v>
      </c>
      <c r="B1467" t="s">
        <v>7397</v>
      </c>
      <c r="C1467" t="s">
        <v>13661</v>
      </c>
      <c r="D1467" t="s">
        <v>13662</v>
      </c>
      <c r="E1467" t="s">
        <v>13663</v>
      </c>
      <c r="F1467">
        <v>62833285</v>
      </c>
      <c r="I1467" t="s">
        <v>13661</v>
      </c>
    </row>
    <row r="1468" spans="1:9" x14ac:dyDescent="0.35">
      <c r="A1468" t="s">
        <v>13664</v>
      </c>
      <c r="B1468" t="s">
        <v>7397</v>
      </c>
      <c r="C1468" t="s">
        <v>13665</v>
      </c>
      <c r="D1468" t="s">
        <v>13666</v>
      </c>
      <c r="E1468" t="s">
        <v>13667</v>
      </c>
      <c r="F1468">
        <v>67587322</v>
      </c>
      <c r="G1468">
        <v>67580133</v>
      </c>
      <c r="I1468" t="s">
        <v>13665</v>
      </c>
    </row>
    <row r="1469" spans="1:9" x14ac:dyDescent="0.35">
      <c r="A1469" t="s">
        <v>13668</v>
      </c>
      <c r="B1469" t="s">
        <v>6636</v>
      </c>
      <c r="C1469" t="s">
        <v>13669</v>
      </c>
      <c r="D1469" t="s">
        <v>13259</v>
      </c>
      <c r="E1469" t="s">
        <v>13260</v>
      </c>
      <c r="F1469">
        <v>62654837</v>
      </c>
      <c r="I1469" t="s">
        <v>13669</v>
      </c>
    </row>
    <row r="1470" spans="1:9" x14ac:dyDescent="0.35">
      <c r="A1470" t="s">
        <v>13670</v>
      </c>
      <c r="B1470" t="s">
        <v>6636</v>
      </c>
      <c r="C1470" t="s">
        <v>13671</v>
      </c>
      <c r="D1470" t="s">
        <v>13672</v>
      </c>
      <c r="E1470" t="s">
        <v>13673</v>
      </c>
      <c r="F1470">
        <v>65429113</v>
      </c>
      <c r="I1470" t="s">
        <v>13671</v>
      </c>
    </row>
    <row r="1471" spans="1:9" x14ac:dyDescent="0.35">
      <c r="A1471" t="s">
        <v>1686</v>
      </c>
      <c r="B1471" t="s">
        <v>10460</v>
      </c>
      <c r="C1471" t="s">
        <v>13674</v>
      </c>
      <c r="D1471" t="s">
        <v>13675</v>
      </c>
      <c r="E1471" t="s">
        <v>10229</v>
      </c>
      <c r="F1471">
        <v>62685459</v>
      </c>
      <c r="G1471">
        <v>65643879</v>
      </c>
      <c r="H1471" t="s">
        <v>6774</v>
      </c>
      <c r="I1471" t="s">
        <v>13674</v>
      </c>
    </row>
    <row r="1472" spans="1:9" x14ac:dyDescent="0.35">
      <c r="A1472" t="s">
        <v>13676</v>
      </c>
      <c r="B1472" t="s">
        <v>7397</v>
      </c>
      <c r="C1472" t="s">
        <v>13677</v>
      </c>
      <c r="D1472" t="s">
        <v>13678</v>
      </c>
      <c r="E1472" t="s">
        <v>13679</v>
      </c>
      <c r="F1472" t="s">
        <v>13680</v>
      </c>
      <c r="G1472" t="s">
        <v>13681</v>
      </c>
      <c r="I1472" t="s">
        <v>13677</v>
      </c>
    </row>
    <row r="1473" spans="1:9" x14ac:dyDescent="0.35">
      <c r="A1473" t="s">
        <v>13682</v>
      </c>
      <c r="B1473" t="s">
        <v>7397</v>
      </c>
      <c r="C1473" t="s">
        <v>13683</v>
      </c>
      <c r="D1473" t="s">
        <v>13684</v>
      </c>
      <c r="E1473" t="s">
        <v>13685</v>
      </c>
      <c r="F1473" t="s">
        <v>13686</v>
      </c>
      <c r="G1473" t="s">
        <v>13687</v>
      </c>
      <c r="I1473" t="s">
        <v>13683</v>
      </c>
    </row>
    <row r="1474" spans="1:9" x14ac:dyDescent="0.35">
      <c r="A1474" t="s">
        <v>13688</v>
      </c>
      <c r="B1474" t="s">
        <v>6636</v>
      </c>
      <c r="C1474" t="s">
        <v>13689</v>
      </c>
      <c r="D1474" t="s">
        <v>13690</v>
      </c>
      <c r="E1474" t="s">
        <v>13685</v>
      </c>
      <c r="I1474" t="s">
        <v>13689</v>
      </c>
    </row>
    <row r="1475" spans="1:9" x14ac:dyDescent="0.35">
      <c r="A1475" t="s">
        <v>13691</v>
      </c>
      <c r="B1475" t="s">
        <v>6636</v>
      </c>
      <c r="C1475" t="s">
        <v>13692</v>
      </c>
      <c r="D1475" t="s">
        <v>13693</v>
      </c>
      <c r="E1475" t="s">
        <v>13694</v>
      </c>
      <c r="F1475" t="s">
        <v>13695</v>
      </c>
      <c r="G1475" t="s">
        <v>13696</v>
      </c>
      <c r="H1475" t="s">
        <v>13697</v>
      </c>
      <c r="I1475" t="s">
        <v>13692</v>
      </c>
    </row>
    <row r="1476" spans="1:9" x14ac:dyDescent="0.35">
      <c r="A1476" t="s">
        <v>13698</v>
      </c>
      <c r="B1476" t="s">
        <v>6636</v>
      </c>
      <c r="C1476" t="s">
        <v>13699</v>
      </c>
      <c r="D1476" t="s">
        <v>13700</v>
      </c>
      <c r="E1476" t="s">
        <v>13701</v>
      </c>
      <c r="F1476">
        <v>68366188</v>
      </c>
      <c r="G1476">
        <v>68366788</v>
      </c>
      <c r="I1476" t="s">
        <v>13699</v>
      </c>
    </row>
    <row r="1477" spans="1:9" x14ac:dyDescent="0.35">
      <c r="A1477" t="s">
        <v>13702</v>
      </c>
      <c r="B1477" t="s">
        <v>7762</v>
      </c>
      <c r="C1477" t="s">
        <v>13703</v>
      </c>
      <c r="D1477" t="s">
        <v>13704</v>
      </c>
      <c r="E1477" t="s">
        <v>13705</v>
      </c>
      <c r="F1477" t="s">
        <v>13706</v>
      </c>
      <c r="G1477" t="s">
        <v>13707</v>
      </c>
      <c r="H1477" t="s">
        <v>13264</v>
      </c>
      <c r="I1477" t="s">
        <v>13703</v>
      </c>
    </row>
    <row r="1478" spans="1:9" x14ac:dyDescent="0.35">
      <c r="A1478" t="s">
        <v>13708</v>
      </c>
      <c r="B1478" t="s">
        <v>6636</v>
      </c>
      <c r="C1478" t="s">
        <v>13709</v>
      </c>
      <c r="D1478" t="s">
        <v>13710</v>
      </c>
      <c r="E1478" t="s">
        <v>13711</v>
      </c>
      <c r="F1478" t="s">
        <v>13712</v>
      </c>
      <c r="G1478">
        <f>86-755-89596004</f>
        <v>-89596673</v>
      </c>
      <c r="I1478" t="s">
        <v>13709</v>
      </c>
    </row>
    <row r="1479" spans="1:9" x14ac:dyDescent="0.35">
      <c r="A1479" t="s">
        <v>13713</v>
      </c>
      <c r="B1479" t="s">
        <v>6636</v>
      </c>
      <c r="C1479" t="s">
        <v>13714</v>
      </c>
      <c r="D1479" t="s">
        <v>13715</v>
      </c>
      <c r="E1479" t="s">
        <v>13716</v>
      </c>
      <c r="F1479" t="s">
        <v>13717</v>
      </c>
      <c r="I1479" t="s">
        <v>13714</v>
      </c>
    </row>
    <row r="1480" spans="1:9" x14ac:dyDescent="0.35">
      <c r="A1480" t="s">
        <v>13718</v>
      </c>
      <c r="B1480" t="s">
        <v>7762</v>
      </c>
      <c r="C1480" t="s">
        <v>13719</v>
      </c>
      <c r="D1480" t="s">
        <v>13720</v>
      </c>
      <c r="E1480" t="s">
        <v>13721</v>
      </c>
      <c r="H1480" t="s">
        <v>6761</v>
      </c>
      <c r="I1480" t="s">
        <v>13719</v>
      </c>
    </row>
    <row r="1481" spans="1:9" x14ac:dyDescent="0.35">
      <c r="A1481" t="s">
        <v>13722</v>
      </c>
      <c r="B1481" t="s">
        <v>7397</v>
      </c>
      <c r="C1481" t="s">
        <v>13723</v>
      </c>
      <c r="D1481" t="s">
        <v>13724</v>
      </c>
      <c r="E1481" t="s">
        <v>7156</v>
      </c>
      <c r="F1481">
        <v>62570366</v>
      </c>
      <c r="G1481">
        <v>62575276</v>
      </c>
      <c r="I1481" t="s">
        <v>13723</v>
      </c>
    </row>
    <row r="1482" spans="1:9" x14ac:dyDescent="0.35">
      <c r="A1482" t="s">
        <v>13725</v>
      </c>
      <c r="B1482" t="s">
        <v>7397</v>
      </c>
      <c r="C1482" t="s">
        <v>13726</v>
      </c>
      <c r="D1482" t="s">
        <v>13727</v>
      </c>
      <c r="E1482" t="s">
        <v>13728</v>
      </c>
      <c r="F1482">
        <v>62881233</v>
      </c>
      <c r="G1482">
        <v>62802108</v>
      </c>
      <c r="I1482" t="s">
        <v>13726</v>
      </c>
    </row>
    <row r="1483" spans="1:9" x14ac:dyDescent="0.35">
      <c r="A1483" t="s">
        <v>13729</v>
      </c>
      <c r="B1483" t="s">
        <v>6853</v>
      </c>
      <c r="C1483" t="s">
        <v>13730</v>
      </c>
      <c r="D1483" t="s">
        <v>13731</v>
      </c>
      <c r="E1483" t="s">
        <v>9800</v>
      </c>
      <c r="F1483">
        <v>62654643</v>
      </c>
      <c r="G1483">
        <v>62658828</v>
      </c>
      <c r="I1483" t="s">
        <v>13730</v>
      </c>
    </row>
    <row r="1484" spans="1:9" x14ac:dyDescent="0.35">
      <c r="A1484" t="s">
        <v>13732</v>
      </c>
      <c r="B1484" t="s">
        <v>7397</v>
      </c>
      <c r="C1484" t="s">
        <v>13733</v>
      </c>
      <c r="D1484" t="s">
        <v>13734</v>
      </c>
      <c r="E1484" t="s">
        <v>8822</v>
      </c>
      <c r="F1484">
        <v>64830030</v>
      </c>
      <c r="G1484">
        <v>64830070</v>
      </c>
      <c r="I1484" t="s">
        <v>13733</v>
      </c>
    </row>
    <row r="1485" spans="1:9" x14ac:dyDescent="0.35">
      <c r="A1485" t="s">
        <v>13735</v>
      </c>
      <c r="B1485" t="s">
        <v>6636</v>
      </c>
      <c r="C1485" t="s">
        <v>13736</v>
      </c>
      <c r="D1485" t="s">
        <v>13737</v>
      </c>
      <c r="E1485" t="s">
        <v>13738</v>
      </c>
      <c r="F1485" t="s">
        <v>13739</v>
      </c>
      <c r="I1485" t="s">
        <v>13736</v>
      </c>
    </row>
    <row r="1486" spans="1:9" x14ac:dyDescent="0.35">
      <c r="A1486" t="s">
        <v>13740</v>
      </c>
      <c r="B1486" t="s">
        <v>6636</v>
      </c>
      <c r="C1486" t="s">
        <v>13741</v>
      </c>
      <c r="D1486" t="s">
        <v>13742</v>
      </c>
      <c r="E1486" t="s">
        <v>13743</v>
      </c>
      <c r="F1486">
        <v>67475050</v>
      </c>
      <c r="I1486" t="s">
        <v>13741</v>
      </c>
    </row>
    <row r="1487" spans="1:9" x14ac:dyDescent="0.35">
      <c r="A1487" t="s">
        <v>13744</v>
      </c>
      <c r="B1487" t="s">
        <v>6703</v>
      </c>
      <c r="C1487" t="s">
        <v>13745</v>
      </c>
      <c r="D1487" t="s">
        <v>13746</v>
      </c>
      <c r="E1487" t="s">
        <v>13747</v>
      </c>
      <c r="F1487">
        <v>62130804</v>
      </c>
      <c r="G1487">
        <v>62130840</v>
      </c>
      <c r="I1487" t="s">
        <v>13745</v>
      </c>
    </row>
    <row r="1488" spans="1:9" x14ac:dyDescent="0.35">
      <c r="A1488" t="s">
        <v>13748</v>
      </c>
      <c r="B1488" t="s">
        <v>7092</v>
      </c>
      <c r="C1488" t="s">
        <v>13749</v>
      </c>
      <c r="D1488" t="s">
        <v>13750</v>
      </c>
      <c r="E1488" t="s">
        <v>12806</v>
      </c>
      <c r="F1488">
        <v>67486830</v>
      </c>
      <c r="G1488">
        <v>67486730</v>
      </c>
      <c r="I1488" t="s">
        <v>13749</v>
      </c>
    </row>
    <row r="1489" spans="1:9" x14ac:dyDescent="0.35">
      <c r="A1489" t="s">
        <v>13751</v>
      </c>
      <c r="B1489" t="s">
        <v>6724</v>
      </c>
      <c r="C1489" t="s">
        <v>13752</v>
      </c>
      <c r="D1489" t="s">
        <v>13753</v>
      </c>
      <c r="E1489" t="s">
        <v>13754</v>
      </c>
      <c r="F1489">
        <v>68721738</v>
      </c>
      <c r="G1489">
        <v>68721739</v>
      </c>
      <c r="H1489" t="s">
        <v>13755</v>
      </c>
      <c r="I1489" t="s">
        <v>13752</v>
      </c>
    </row>
    <row r="1490" spans="1:9" x14ac:dyDescent="0.35">
      <c r="A1490" t="s">
        <v>13756</v>
      </c>
      <c r="B1490" t="s">
        <v>7397</v>
      </c>
      <c r="C1490" t="s">
        <v>13757</v>
      </c>
      <c r="D1490" t="s">
        <v>13758</v>
      </c>
      <c r="E1490" t="s">
        <v>13759</v>
      </c>
      <c r="F1490">
        <v>62828468</v>
      </c>
      <c r="G1490">
        <v>62800813</v>
      </c>
      <c r="I1490" t="s">
        <v>13757</v>
      </c>
    </row>
    <row r="1491" spans="1:9" x14ac:dyDescent="0.35">
      <c r="A1491" t="s">
        <v>13760</v>
      </c>
      <c r="B1491" t="s">
        <v>6633</v>
      </c>
      <c r="C1491" t="s">
        <v>13761</v>
      </c>
      <c r="D1491" t="s">
        <v>13762</v>
      </c>
      <c r="E1491" t="s">
        <v>13763</v>
      </c>
      <c r="F1491">
        <v>62140777</v>
      </c>
      <c r="G1491">
        <v>67861949</v>
      </c>
      <c r="H1491" t="s">
        <v>13764</v>
      </c>
      <c r="I1491" t="s">
        <v>13761</v>
      </c>
    </row>
    <row r="1492" spans="1:9" x14ac:dyDescent="0.35">
      <c r="A1492" t="s">
        <v>13765</v>
      </c>
      <c r="B1492" t="s">
        <v>6633</v>
      </c>
      <c r="C1492" t="s">
        <v>13766</v>
      </c>
      <c r="D1492" t="s">
        <v>13767</v>
      </c>
      <c r="E1492" t="s">
        <v>11844</v>
      </c>
      <c r="F1492" t="s">
        <v>11846</v>
      </c>
      <c r="G1492" t="s">
        <v>11847</v>
      </c>
      <c r="I1492" t="s">
        <v>13766</v>
      </c>
    </row>
    <row r="1493" spans="1:9" x14ac:dyDescent="0.35">
      <c r="A1493" t="s">
        <v>13768</v>
      </c>
      <c r="B1493" t="s">
        <v>6633</v>
      </c>
      <c r="C1493" t="s">
        <v>13769</v>
      </c>
      <c r="D1493" t="s">
        <v>11844</v>
      </c>
      <c r="E1493" t="s">
        <v>13770</v>
      </c>
      <c r="H1493" t="s">
        <v>13771</v>
      </c>
      <c r="I1493" t="s">
        <v>13769</v>
      </c>
    </row>
    <row r="1494" spans="1:9" x14ac:dyDescent="0.35">
      <c r="A1494" t="s">
        <v>13772</v>
      </c>
      <c r="B1494" t="s">
        <v>6633</v>
      </c>
      <c r="C1494" t="s">
        <v>13773</v>
      </c>
      <c r="D1494" t="s">
        <v>13774</v>
      </c>
      <c r="E1494" t="s">
        <v>13775</v>
      </c>
      <c r="F1494">
        <v>62140777</v>
      </c>
      <c r="G1494">
        <v>62141211</v>
      </c>
      <c r="H1494" t="s">
        <v>13776</v>
      </c>
      <c r="I1494" t="s">
        <v>13773</v>
      </c>
    </row>
    <row r="1495" spans="1:9" x14ac:dyDescent="0.35">
      <c r="A1495" t="s">
        <v>13777</v>
      </c>
      <c r="B1495" t="s">
        <v>6636</v>
      </c>
      <c r="C1495" t="s">
        <v>13778</v>
      </c>
      <c r="D1495" t="s">
        <v>13779</v>
      </c>
      <c r="E1495" t="s">
        <v>13780</v>
      </c>
      <c r="F1495">
        <v>67443918</v>
      </c>
      <c r="G1495">
        <v>67492486</v>
      </c>
      <c r="I1495" t="s">
        <v>13778</v>
      </c>
    </row>
    <row r="1496" spans="1:9" x14ac:dyDescent="0.35">
      <c r="A1496" t="s">
        <v>13781</v>
      </c>
      <c r="B1496" t="s">
        <v>6724</v>
      </c>
      <c r="C1496" t="s">
        <v>13782</v>
      </c>
      <c r="D1496" t="s">
        <v>13783</v>
      </c>
      <c r="E1496" t="s">
        <v>13784</v>
      </c>
      <c r="F1496">
        <v>63167728</v>
      </c>
      <c r="G1496">
        <v>63167730</v>
      </c>
      <c r="I1496" t="s">
        <v>13782</v>
      </c>
    </row>
    <row r="1497" spans="1:9" x14ac:dyDescent="0.35">
      <c r="A1497" t="s">
        <v>13785</v>
      </c>
      <c r="B1497" t="s">
        <v>7397</v>
      </c>
      <c r="C1497" t="s">
        <v>13786</v>
      </c>
      <c r="D1497" t="s">
        <v>13787</v>
      </c>
      <c r="E1497" t="s">
        <v>13788</v>
      </c>
      <c r="F1497" t="s">
        <v>13789</v>
      </c>
      <c r="G1497" t="s">
        <v>13790</v>
      </c>
      <c r="H1497" t="s">
        <v>13791</v>
      </c>
      <c r="I1497" t="s">
        <v>13786</v>
      </c>
    </row>
    <row r="1498" spans="1:9" x14ac:dyDescent="0.35">
      <c r="A1498" t="s">
        <v>13792</v>
      </c>
      <c r="B1498" t="s">
        <v>6636</v>
      </c>
      <c r="C1498" t="s">
        <v>13793</v>
      </c>
      <c r="D1498" t="s">
        <v>13794</v>
      </c>
      <c r="E1498" t="s">
        <v>13795</v>
      </c>
      <c r="F1498">
        <v>62969957</v>
      </c>
      <c r="G1498">
        <v>62969676</v>
      </c>
      <c r="H1498" t="s">
        <v>13796</v>
      </c>
      <c r="I1498" t="s">
        <v>13793</v>
      </c>
    </row>
    <row r="1499" spans="1:9" x14ac:dyDescent="0.35">
      <c r="A1499" t="s">
        <v>13797</v>
      </c>
      <c r="B1499" t="s">
        <v>6636</v>
      </c>
      <c r="C1499" t="s">
        <v>13798</v>
      </c>
      <c r="D1499" t="s">
        <v>13799</v>
      </c>
      <c r="E1499" t="s">
        <v>13800</v>
      </c>
      <c r="G1499" t="s">
        <v>13801</v>
      </c>
      <c r="H1499" t="s">
        <v>13802</v>
      </c>
      <c r="I1499" t="s">
        <v>13798</v>
      </c>
    </row>
    <row r="1500" spans="1:9" x14ac:dyDescent="0.35">
      <c r="A1500" t="s">
        <v>13803</v>
      </c>
      <c r="B1500" t="s">
        <v>7397</v>
      </c>
      <c r="C1500" t="s">
        <v>13804</v>
      </c>
      <c r="D1500" t="s">
        <v>7997</v>
      </c>
      <c r="E1500" t="s">
        <v>13805</v>
      </c>
      <c r="F1500">
        <v>67953901</v>
      </c>
      <c r="G1500">
        <v>67956837</v>
      </c>
      <c r="H1500" t="s">
        <v>13806</v>
      </c>
      <c r="I1500" t="s">
        <v>13804</v>
      </c>
    </row>
    <row r="1501" spans="1:9" x14ac:dyDescent="0.35">
      <c r="A1501" t="s">
        <v>13807</v>
      </c>
      <c r="B1501" t="s">
        <v>6636</v>
      </c>
      <c r="C1501" t="s">
        <v>13808</v>
      </c>
      <c r="D1501" t="s">
        <v>13809</v>
      </c>
      <c r="E1501" t="s">
        <v>8781</v>
      </c>
      <c r="F1501">
        <v>68412500</v>
      </c>
      <c r="G1501">
        <v>68412600</v>
      </c>
      <c r="H1501" t="s">
        <v>13810</v>
      </c>
      <c r="I1501" t="s">
        <v>13808</v>
      </c>
    </row>
    <row r="1502" spans="1:9" x14ac:dyDescent="0.35">
      <c r="A1502" t="s">
        <v>13811</v>
      </c>
      <c r="B1502" t="s">
        <v>7397</v>
      </c>
      <c r="C1502" t="s">
        <v>13812</v>
      </c>
      <c r="D1502" t="s">
        <v>13813</v>
      </c>
      <c r="E1502" t="s">
        <v>13814</v>
      </c>
      <c r="F1502" t="s">
        <v>13815</v>
      </c>
      <c r="G1502" t="s">
        <v>13816</v>
      </c>
      <c r="H1502" t="s">
        <v>13817</v>
      </c>
      <c r="I1502" t="s">
        <v>13812</v>
      </c>
    </row>
    <row r="1503" spans="1:9" x14ac:dyDescent="0.35">
      <c r="A1503" t="s">
        <v>13818</v>
      </c>
      <c r="B1503" t="s">
        <v>7397</v>
      </c>
      <c r="C1503" t="s">
        <v>13819</v>
      </c>
      <c r="D1503" t="s">
        <v>13820</v>
      </c>
      <c r="E1503" t="s">
        <v>13821</v>
      </c>
      <c r="F1503">
        <v>67555688</v>
      </c>
      <c r="G1503">
        <v>67555822</v>
      </c>
      <c r="H1503" t="s">
        <v>13822</v>
      </c>
      <c r="I1503" t="s">
        <v>13819</v>
      </c>
    </row>
    <row r="1504" spans="1:9" x14ac:dyDescent="0.35">
      <c r="A1504" t="s">
        <v>13823</v>
      </c>
      <c r="B1504" t="s">
        <v>6636</v>
      </c>
      <c r="C1504" t="s">
        <v>13824</v>
      </c>
      <c r="D1504" t="s">
        <v>13825</v>
      </c>
      <c r="E1504" t="s">
        <v>7177</v>
      </c>
      <c r="F1504" t="s">
        <v>13826</v>
      </c>
      <c r="G1504" t="s">
        <v>13827</v>
      </c>
      <c r="H1504" t="s">
        <v>13828</v>
      </c>
      <c r="I1504" t="s">
        <v>13824</v>
      </c>
    </row>
    <row r="1505" spans="1:9" x14ac:dyDescent="0.35">
      <c r="A1505" t="s">
        <v>13829</v>
      </c>
      <c r="B1505" t="s">
        <v>7397</v>
      </c>
      <c r="C1505" t="s">
        <v>13830</v>
      </c>
      <c r="D1505" t="s">
        <v>13831</v>
      </c>
      <c r="E1505" t="s">
        <v>13832</v>
      </c>
      <c r="F1505">
        <v>62728180</v>
      </c>
      <c r="G1505">
        <v>62728689</v>
      </c>
      <c r="H1505" t="s">
        <v>13833</v>
      </c>
      <c r="I1505" t="s">
        <v>13830</v>
      </c>
    </row>
    <row r="1506" spans="1:9" x14ac:dyDescent="0.35">
      <c r="A1506" t="s">
        <v>13834</v>
      </c>
      <c r="B1506" t="s">
        <v>7397</v>
      </c>
      <c r="C1506" t="s">
        <v>13835</v>
      </c>
      <c r="D1506" t="s">
        <v>13836</v>
      </c>
      <c r="E1506" t="s">
        <v>13837</v>
      </c>
      <c r="F1506">
        <v>62941580</v>
      </c>
      <c r="G1506">
        <v>62947243</v>
      </c>
      <c r="H1506" t="s">
        <v>13838</v>
      </c>
      <c r="I1506" t="s">
        <v>13835</v>
      </c>
    </row>
    <row r="1507" spans="1:9" x14ac:dyDescent="0.35">
      <c r="A1507" t="s">
        <v>13839</v>
      </c>
      <c r="B1507" t="s">
        <v>7397</v>
      </c>
      <c r="C1507" t="s">
        <v>13840</v>
      </c>
      <c r="D1507" t="s">
        <v>13841</v>
      </c>
      <c r="E1507" t="s">
        <v>13842</v>
      </c>
      <c r="F1507">
        <v>68635276</v>
      </c>
      <c r="G1507">
        <v>68611928</v>
      </c>
      <c r="H1507" t="s">
        <v>13843</v>
      </c>
      <c r="I1507" t="s">
        <v>13840</v>
      </c>
    </row>
    <row r="1508" spans="1:9" x14ac:dyDescent="0.35">
      <c r="A1508" t="s">
        <v>13844</v>
      </c>
      <c r="B1508" t="s">
        <v>6633</v>
      </c>
      <c r="C1508" t="s">
        <v>13845</v>
      </c>
      <c r="D1508" t="s">
        <v>13846</v>
      </c>
      <c r="E1508" t="s">
        <v>13847</v>
      </c>
      <c r="F1508" t="s">
        <v>13848</v>
      </c>
      <c r="G1508" t="s">
        <v>13849</v>
      </c>
      <c r="H1508" t="s">
        <v>13850</v>
      </c>
      <c r="I1508" t="s">
        <v>13845</v>
      </c>
    </row>
    <row r="1509" spans="1:9" x14ac:dyDescent="0.35">
      <c r="A1509" t="s">
        <v>13851</v>
      </c>
      <c r="B1509" t="s">
        <v>6703</v>
      </c>
      <c r="C1509" t="s">
        <v>13852</v>
      </c>
      <c r="D1509" t="s">
        <v>13853</v>
      </c>
      <c r="E1509" t="s">
        <v>13854</v>
      </c>
      <c r="F1509" t="s">
        <v>13855</v>
      </c>
      <c r="G1509" t="s">
        <v>13856</v>
      </c>
      <c r="I1509" t="s">
        <v>13852</v>
      </c>
    </row>
    <row r="1510" spans="1:9" x14ac:dyDescent="0.35">
      <c r="A1510" t="s">
        <v>13857</v>
      </c>
      <c r="B1510" t="s">
        <v>6703</v>
      </c>
      <c r="C1510" t="s">
        <v>13858</v>
      </c>
      <c r="D1510" t="s">
        <v>13853</v>
      </c>
      <c r="E1510" t="s">
        <v>13854</v>
      </c>
      <c r="F1510">
        <v>65545183</v>
      </c>
      <c r="G1510">
        <v>64537598</v>
      </c>
      <c r="H1510" t="s">
        <v>6761</v>
      </c>
      <c r="I1510" t="s">
        <v>13858</v>
      </c>
    </row>
    <row r="1511" spans="1:9" x14ac:dyDescent="0.35">
      <c r="A1511" t="s">
        <v>13859</v>
      </c>
      <c r="B1511" t="s">
        <v>7397</v>
      </c>
      <c r="C1511" t="s">
        <v>13860</v>
      </c>
      <c r="D1511" t="s">
        <v>13861</v>
      </c>
      <c r="E1511" t="s">
        <v>13862</v>
      </c>
      <c r="F1511">
        <v>67754783</v>
      </c>
      <c r="H1511" t="s">
        <v>13863</v>
      </c>
      <c r="I1511" t="s">
        <v>13860</v>
      </c>
    </row>
    <row r="1512" spans="1:9" x14ac:dyDescent="0.35">
      <c r="A1512" t="s">
        <v>13864</v>
      </c>
      <c r="B1512" t="s">
        <v>6776</v>
      </c>
      <c r="C1512" t="s">
        <v>13865</v>
      </c>
      <c r="D1512" t="s">
        <v>13866</v>
      </c>
      <c r="E1512" t="s">
        <v>13867</v>
      </c>
      <c r="F1512" t="s">
        <v>13868</v>
      </c>
      <c r="G1512" t="s">
        <v>13869</v>
      </c>
      <c r="H1512" t="s">
        <v>13870</v>
      </c>
      <c r="I1512" t="s">
        <v>13865</v>
      </c>
    </row>
    <row r="1513" spans="1:9" x14ac:dyDescent="0.35">
      <c r="A1513" t="s">
        <v>13871</v>
      </c>
      <c r="B1513" t="s">
        <v>7397</v>
      </c>
      <c r="C1513" t="s">
        <v>13872</v>
      </c>
      <c r="D1513" t="s">
        <v>13873</v>
      </c>
      <c r="E1513" t="s">
        <v>13874</v>
      </c>
      <c r="F1513">
        <v>62682627</v>
      </c>
      <c r="G1513">
        <v>62665986</v>
      </c>
      <c r="H1513" t="s">
        <v>13875</v>
      </c>
      <c r="I1513" t="s">
        <v>13872</v>
      </c>
    </row>
    <row r="1514" spans="1:9" x14ac:dyDescent="0.35">
      <c r="A1514" t="s">
        <v>13876</v>
      </c>
      <c r="B1514" t="s">
        <v>7397</v>
      </c>
      <c r="C1514" t="s">
        <v>13877</v>
      </c>
      <c r="D1514" t="s">
        <v>13878</v>
      </c>
      <c r="E1514" t="s">
        <v>13879</v>
      </c>
      <c r="F1514">
        <v>819070802294</v>
      </c>
      <c r="H1514" t="s">
        <v>13880</v>
      </c>
      <c r="I1514" t="s">
        <v>13877</v>
      </c>
    </row>
    <row r="1515" spans="1:9" x14ac:dyDescent="0.35">
      <c r="A1515" t="s">
        <v>13881</v>
      </c>
      <c r="B1515" t="s">
        <v>7397</v>
      </c>
      <c r="C1515" t="s">
        <v>13882</v>
      </c>
      <c r="D1515" t="s">
        <v>13883</v>
      </c>
      <c r="E1515" t="s">
        <v>13884</v>
      </c>
      <c r="F1515">
        <v>64545633</v>
      </c>
      <c r="H1515" t="s">
        <v>13885</v>
      </c>
      <c r="I1515" t="s">
        <v>13882</v>
      </c>
    </row>
    <row r="1516" spans="1:9" x14ac:dyDescent="0.35">
      <c r="A1516" t="s">
        <v>13886</v>
      </c>
      <c r="B1516" t="s">
        <v>6636</v>
      </c>
      <c r="C1516" t="s">
        <v>13887</v>
      </c>
      <c r="D1516" t="s">
        <v>13888</v>
      </c>
      <c r="F1516">
        <v>62278660</v>
      </c>
      <c r="G1516">
        <v>62272120</v>
      </c>
      <c r="H1516" t="s">
        <v>13889</v>
      </c>
      <c r="I1516" t="s">
        <v>13887</v>
      </c>
    </row>
    <row r="1517" spans="1:9" x14ac:dyDescent="0.35">
      <c r="A1517" t="s">
        <v>13890</v>
      </c>
      <c r="B1517" t="s">
        <v>7397</v>
      </c>
      <c r="C1517" t="s">
        <v>13891</v>
      </c>
      <c r="D1517" t="s">
        <v>13892</v>
      </c>
      <c r="E1517" t="s">
        <v>13893</v>
      </c>
      <c r="F1517">
        <v>62336113</v>
      </c>
      <c r="G1517">
        <v>67378891</v>
      </c>
      <c r="H1517" t="s">
        <v>13894</v>
      </c>
      <c r="I1517" t="s">
        <v>13891</v>
      </c>
    </row>
    <row r="1518" spans="1:9" x14ac:dyDescent="0.35">
      <c r="A1518" t="s">
        <v>13895</v>
      </c>
      <c r="B1518" t="s">
        <v>7397</v>
      </c>
      <c r="C1518" t="s">
        <v>13896</v>
      </c>
      <c r="D1518" t="s">
        <v>13897</v>
      </c>
      <c r="E1518" t="s">
        <v>13898</v>
      </c>
      <c r="F1518">
        <v>67433394</v>
      </c>
      <c r="G1518">
        <v>68460915</v>
      </c>
      <c r="H1518" t="s">
        <v>13899</v>
      </c>
      <c r="I1518" t="s">
        <v>13896</v>
      </c>
    </row>
    <row r="1519" spans="1:9" x14ac:dyDescent="0.35">
      <c r="A1519" t="s">
        <v>13900</v>
      </c>
      <c r="B1519" t="s">
        <v>6724</v>
      </c>
      <c r="C1519" t="s">
        <v>13901</v>
      </c>
      <c r="D1519" t="s">
        <v>13902</v>
      </c>
      <c r="E1519" t="s">
        <v>13903</v>
      </c>
      <c r="F1519">
        <v>67551370</v>
      </c>
      <c r="H1519" t="s">
        <v>13904</v>
      </c>
      <c r="I1519" t="s">
        <v>13901</v>
      </c>
    </row>
    <row r="1520" spans="1:9" x14ac:dyDescent="0.35">
      <c r="A1520" t="s">
        <v>13905</v>
      </c>
      <c r="B1520" t="s">
        <v>6724</v>
      </c>
      <c r="C1520" t="s">
        <v>13906</v>
      </c>
      <c r="D1520" t="s">
        <v>13907</v>
      </c>
      <c r="E1520" t="s">
        <v>13908</v>
      </c>
      <c r="F1520" t="s">
        <v>13909</v>
      </c>
      <c r="G1520">
        <v>67566798</v>
      </c>
      <c r="H1520" t="s">
        <v>13910</v>
      </c>
      <c r="I1520" t="s">
        <v>13906</v>
      </c>
    </row>
    <row r="1521" spans="1:9" x14ac:dyDescent="0.35">
      <c r="A1521" t="s">
        <v>13911</v>
      </c>
      <c r="B1521" t="s">
        <v>6776</v>
      </c>
      <c r="C1521" t="s">
        <v>13912</v>
      </c>
      <c r="D1521" t="s">
        <v>13913</v>
      </c>
      <c r="E1521" t="s">
        <v>13914</v>
      </c>
      <c r="F1521">
        <v>64353010</v>
      </c>
      <c r="G1521">
        <v>64383609</v>
      </c>
      <c r="H1521" t="s">
        <v>13915</v>
      </c>
      <c r="I1521" t="s">
        <v>13912</v>
      </c>
    </row>
    <row r="1522" spans="1:9" x14ac:dyDescent="0.35">
      <c r="A1522" t="s">
        <v>13916</v>
      </c>
      <c r="B1522" t="s">
        <v>7397</v>
      </c>
      <c r="C1522" t="s">
        <v>13917</v>
      </c>
      <c r="D1522" t="s">
        <v>13918</v>
      </c>
      <c r="E1522" t="s">
        <v>13919</v>
      </c>
      <c r="F1522">
        <v>68533633</v>
      </c>
      <c r="G1522">
        <v>65696542</v>
      </c>
      <c r="H1522" t="s">
        <v>13920</v>
      </c>
      <c r="I1522" t="s">
        <v>13917</v>
      </c>
    </row>
    <row r="1523" spans="1:9" x14ac:dyDescent="0.35">
      <c r="A1523" t="s">
        <v>13921</v>
      </c>
      <c r="B1523" t="s">
        <v>6636</v>
      </c>
      <c r="C1523" t="s">
        <v>13595</v>
      </c>
      <c r="D1523" t="s">
        <v>13922</v>
      </c>
      <c r="E1523" t="s">
        <v>13597</v>
      </c>
      <c r="H1523" t="s">
        <v>13923</v>
      </c>
      <c r="I1523" t="s">
        <v>13595</v>
      </c>
    </row>
    <row r="1524" spans="1:9" x14ac:dyDescent="0.35">
      <c r="A1524" t="s">
        <v>13924</v>
      </c>
      <c r="B1524" t="s">
        <v>6724</v>
      </c>
      <c r="C1524" t="s">
        <v>13925</v>
      </c>
      <c r="D1524" t="s">
        <v>13926</v>
      </c>
      <c r="E1524" t="s">
        <v>13927</v>
      </c>
      <c r="F1524" t="s">
        <v>13928</v>
      </c>
      <c r="G1524" t="s">
        <v>13929</v>
      </c>
      <c r="H1524" t="s">
        <v>13930</v>
      </c>
      <c r="I1524" t="s">
        <v>13925</v>
      </c>
    </row>
    <row r="1525" spans="1:9" x14ac:dyDescent="0.35">
      <c r="A1525" t="s">
        <v>13931</v>
      </c>
      <c r="B1525" t="s">
        <v>7397</v>
      </c>
      <c r="C1525" t="s">
        <v>13932</v>
      </c>
      <c r="D1525" t="s">
        <v>13933</v>
      </c>
      <c r="E1525" t="s">
        <v>13934</v>
      </c>
      <c r="F1525" t="s">
        <v>13935</v>
      </c>
      <c r="G1525" t="s">
        <v>13936</v>
      </c>
      <c r="I1525" t="s">
        <v>13932</v>
      </c>
    </row>
    <row r="1526" spans="1:9" x14ac:dyDescent="0.35">
      <c r="A1526" t="s">
        <v>13937</v>
      </c>
      <c r="B1526" t="s">
        <v>7397</v>
      </c>
      <c r="C1526" t="s">
        <v>13938</v>
      </c>
      <c r="D1526" t="s">
        <v>13939</v>
      </c>
      <c r="E1526" t="s">
        <v>13940</v>
      </c>
      <c r="F1526">
        <v>63396252</v>
      </c>
      <c r="G1526">
        <v>63396788</v>
      </c>
      <c r="H1526" t="s">
        <v>13941</v>
      </c>
      <c r="I1526" t="s">
        <v>13938</v>
      </c>
    </row>
    <row r="1527" spans="1:9" x14ac:dyDescent="0.35">
      <c r="A1527" t="s">
        <v>13942</v>
      </c>
      <c r="B1527" t="s">
        <v>7092</v>
      </c>
      <c r="C1527" t="s">
        <v>13943</v>
      </c>
      <c r="D1527" t="s">
        <v>13944</v>
      </c>
      <c r="E1527" t="s">
        <v>13945</v>
      </c>
      <c r="F1527">
        <v>67412778</v>
      </c>
      <c r="G1527">
        <v>67416316</v>
      </c>
      <c r="I1527" t="s">
        <v>13943</v>
      </c>
    </row>
    <row r="1528" spans="1:9" x14ac:dyDescent="0.35">
      <c r="A1528" t="s">
        <v>13946</v>
      </c>
      <c r="B1528" t="s">
        <v>6636</v>
      </c>
      <c r="C1528" t="s">
        <v>13947</v>
      </c>
      <c r="D1528" t="s">
        <v>13948</v>
      </c>
      <c r="E1528" t="s">
        <v>13949</v>
      </c>
      <c r="F1528" t="s">
        <v>13950</v>
      </c>
      <c r="H1528" t="s">
        <v>13951</v>
      </c>
      <c r="I1528" t="s">
        <v>13947</v>
      </c>
    </row>
    <row r="1529" spans="1:9" x14ac:dyDescent="0.35">
      <c r="A1529" t="s">
        <v>13952</v>
      </c>
      <c r="B1529" t="s">
        <v>7092</v>
      </c>
      <c r="C1529" t="s">
        <v>13953</v>
      </c>
      <c r="D1529" t="s">
        <v>13954</v>
      </c>
      <c r="E1529" t="s">
        <v>13955</v>
      </c>
      <c r="F1529">
        <v>67564911</v>
      </c>
      <c r="G1529">
        <v>67528997</v>
      </c>
      <c r="H1529" t="s">
        <v>13956</v>
      </c>
      <c r="I1529" t="s">
        <v>13953</v>
      </c>
    </row>
    <row r="1530" spans="1:9" x14ac:dyDescent="0.35">
      <c r="A1530" t="s">
        <v>13957</v>
      </c>
      <c r="B1530" t="s">
        <v>7092</v>
      </c>
      <c r="C1530" t="s">
        <v>13958</v>
      </c>
      <c r="D1530" t="s">
        <v>13959</v>
      </c>
      <c r="E1530" t="s">
        <v>13960</v>
      </c>
      <c r="F1530">
        <v>67528052</v>
      </c>
      <c r="G1530">
        <v>67524052</v>
      </c>
      <c r="H1530" t="s">
        <v>13961</v>
      </c>
      <c r="I1530" t="s">
        <v>13958</v>
      </c>
    </row>
    <row r="1531" spans="1:9" x14ac:dyDescent="0.35">
      <c r="A1531" t="s">
        <v>13962</v>
      </c>
      <c r="B1531" t="s">
        <v>6636</v>
      </c>
      <c r="C1531" t="s">
        <v>13963</v>
      </c>
      <c r="D1531" t="s">
        <v>13964</v>
      </c>
      <c r="E1531" t="s">
        <v>13965</v>
      </c>
      <c r="F1531" t="s">
        <v>13966</v>
      </c>
      <c r="G1531">
        <v>62985512</v>
      </c>
      <c r="I1531" t="s">
        <v>13963</v>
      </c>
    </row>
    <row r="1532" spans="1:9" x14ac:dyDescent="0.35">
      <c r="A1532" t="s">
        <v>13967</v>
      </c>
      <c r="B1532" t="s">
        <v>7397</v>
      </c>
      <c r="C1532" t="s">
        <v>13968</v>
      </c>
      <c r="D1532" t="s">
        <v>13969</v>
      </c>
      <c r="E1532" t="s">
        <v>13970</v>
      </c>
      <c r="F1532">
        <v>63038200</v>
      </c>
      <c r="G1532">
        <v>63038236</v>
      </c>
      <c r="H1532" t="s">
        <v>13971</v>
      </c>
      <c r="I1532" t="s">
        <v>13968</v>
      </c>
    </row>
    <row r="1533" spans="1:9" x14ac:dyDescent="0.35">
      <c r="A1533" t="s">
        <v>13972</v>
      </c>
      <c r="B1533" t="s">
        <v>7397</v>
      </c>
      <c r="C1533" t="s">
        <v>13973</v>
      </c>
      <c r="D1533" t="s">
        <v>13974</v>
      </c>
      <c r="E1533" t="s">
        <v>13975</v>
      </c>
      <c r="F1533">
        <v>67415689</v>
      </c>
      <c r="G1533">
        <v>67421162</v>
      </c>
      <c r="H1533" t="s">
        <v>13976</v>
      </c>
      <c r="I1533" t="s">
        <v>13973</v>
      </c>
    </row>
    <row r="1534" spans="1:9" x14ac:dyDescent="0.35">
      <c r="A1534" t="s">
        <v>13977</v>
      </c>
      <c r="B1534" t="s">
        <v>7397</v>
      </c>
      <c r="C1534" t="s">
        <v>13978</v>
      </c>
      <c r="D1534" t="s">
        <v>13979</v>
      </c>
      <c r="E1534" t="s">
        <v>13980</v>
      </c>
      <c r="H1534" t="s">
        <v>13981</v>
      </c>
      <c r="I1534" t="s">
        <v>13978</v>
      </c>
    </row>
    <row r="1535" spans="1:9" x14ac:dyDescent="0.35">
      <c r="A1535" t="s">
        <v>13982</v>
      </c>
      <c r="B1535" t="s">
        <v>6724</v>
      </c>
      <c r="C1535" t="s">
        <v>13983</v>
      </c>
      <c r="D1535" t="s">
        <v>13984</v>
      </c>
      <c r="E1535" t="s">
        <v>13985</v>
      </c>
      <c r="H1535" t="s">
        <v>13986</v>
      </c>
      <c r="I1535" t="s">
        <v>13983</v>
      </c>
    </row>
    <row r="1536" spans="1:9" x14ac:dyDescent="0.35">
      <c r="A1536" t="s">
        <v>13987</v>
      </c>
      <c r="B1536" t="s">
        <v>7397</v>
      </c>
      <c r="C1536" t="s">
        <v>13988</v>
      </c>
      <c r="D1536" t="s">
        <v>13989</v>
      </c>
      <c r="E1536" t="s">
        <v>13990</v>
      </c>
      <c r="H1536" t="s">
        <v>13991</v>
      </c>
      <c r="I1536" t="s">
        <v>13988</v>
      </c>
    </row>
    <row r="1537" spans="1:9" x14ac:dyDescent="0.35">
      <c r="A1537" t="s">
        <v>13992</v>
      </c>
      <c r="B1537" t="s">
        <v>6703</v>
      </c>
      <c r="C1537" t="s">
        <v>13993</v>
      </c>
      <c r="D1537" t="s">
        <v>13994</v>
      </c>
      <c r="E1537" t="s">
        <v>13995</v>
      </c>
      <c r="F1537" t="s">
        <v>13996</v>
      </c>
      <c r="G1537" t="s">
        <v>13997</v>
      </c>
      <c r="H1537" t="s">
        <v>13998</v>
      </c>
      <c r="I1537" t="s">
        <v>13993</v>
      </c>
    </row>
    <row r="1538" spans="1:9" x14ac:dyDescent="0.35">
      <c r="A1538" t="s">
        <v>13999</v>
      </c>
      <c r="B1538" t="s">
        <v>7397</v>
      </c>
      <c r="C1538" t="s">
        <v>14000</v>
      </c>
      <c r="D1538" t="s">
        <v>14001</v>
      </c>
      <c r="E1538" t="s">
        <v>11126</v>
      </c>
      <c r="F1538" t="s">
        <v>14002</v>
      </c>
      <c r="G1538">
        <v>67456219</v>
      </c>
      <c r="I1538" t="s">
        <v>14000</v>
      </c>
    </row>
    <row r="1539" spans="1:9" x14ac:dyDescent="0.35">
      <c r="A1539" t="s">
        <v>14003</v>
      </c>
      <c r="B1539" t="s">
        <v>7092</v>
      </c>
      <c r="C1539" t="s">
        <v>14004</v>
      </c>
      <c r="D1539" t="s">
        <v>14005</v>
      </c>
      <c r="E1539" t="s">
        <v>14006</v>
      </c>
      <c r="H1539" t="s">
        <v>14007</v>
      </c>
      <c r="I1539" t="s">
        <v>14004</v>
      </c>
    </row>
    <row r="1540" spans="1:9" x14ac:dyDescent="0.35">
      <c r="A1540" t="s">
        <v>14008</v>
      </c>
      <c r="B1540" t="s">
        <v>6636</v>
      </c>
      <c r="C1540" t="s">
        <v>14009</v>
      </c>
      <c r="D1540" t="s">
        <v>14010</v>
      </c>
      <c r="E1540" t="s">
        <v>14011</v>
      </c>
      <c r="F1540" t="s">
        <v>14012</v>
      </c>
      <c r="G1540" t="s">
        <v>14013</v>
      </c>
      <c r="H1540" t="s">
        <v>14014</v>
      </c>
      <c r="I1540" t="s">
        <v>14009</v>
      </c>
    </row>
    <row r="1541" spans="1:9" x14ac:dyDescent="0.35">
      <c r="A1541" t="s">
        <v>14015</v>
      </c>
      <c r="B1541" t="s">
        <v>7397</v>
      </c>
      <c r="C1541" t="s">
        <v>14016</v>
      </c>
      <c r="F1541" t="s">
        <v>14017</v>
      </c>
      <c r="G1541" t="s">
        <v>14018</v>
      </c>
      <c r="H1541" t="s">
        <v>11995</v>
      </c>
      <c r="I1541" t="s">
        <v>14016</v>
      </c>
    </row>
    <row r="1542" spans="1:9" x14ac:dyDescent="0.35">
      <c r="A1542" t="s">
        <v>14019</v>
      </c>
      <c r="B1542" t="s">
        <v>7397</v>
      </c>
      <c r="C1542" t="s">
        <v>14020</v>
      </c>
      <c r="D1542" t="s">
        <v>14021</v>
      </c>
      <c r="E1542" t="s">
        <v>14022</v>
      </c>
      <c r="F1542">
        <v>68906970</v>
      </c>
      <c r="G1542">
        <v>68906971</v>
      </c>
      <c r="I1542" t="s">
        <v>14020</v>
      </c>
    </row>
    <row r="1543" spans="1:9" x14ac:dyDescent="0.35">
      <c r="A1543" t="s">
        <v>14023</v>
      </c>
      <c r="B1543" t="s">
        <v>7397</v>
      </c>
      <c r="C1543" t="s">
        <v>14020</v>
      </c>
      <c r="D1543" t="s">
        <v>14024</v>
      </c>
      <c r="E1543" t="s">
        <v>14022</v>
      </c>
      <c r="F1543">
        <v>68906970</v>
      </c>
      <c r="G1543">
        <v>68906971</v>
      </c>
      <c r="H1543" t="s">
        <v>6761</v>
      </c>
      <c r="I1543" t="s">
        <v>14020</v>
      </c>
    </row>
    <row r="1544" spans="1:9" x14ac:dyDescent="0.35">
      <c r="A1544" t="s">
        <v>14025</v>
      </c>
      <c r="B1544" t="s">
        <v>6636</v>
      </c>
      <c r="C1544" t="s">
        <v>14026</v>
      </c>
      <c r="D1544" t="s">
        <v>14027</v>
      </c>
      <c r="E1544" t="s">
        <v>14028</v>
      </c>
      <c r="F1544" t="s">
        <v>14029</v>
      </c>
      <c r="G1544" t="s">
        <v>14030</v>
      </c>
      <c r="H1544" t="s">
        <v>14031</v>
      </c>
      <c r="I1544" t="s">
        <v>14026</v>
      </c>
    </row>
    <row r="1545" spans="1:9" x14ac:dyDescent="0.35">
      <c r="A1545" t="s">
        <v>14032</v>
      </c>
      <c r="B1545" t="s">
        <v>7397</v>
      </c>
      <c r="C1545" t="s">
        <v>14033</v>
      </c>
      <c r="D1545" t="s">
        <v>14034</v>
      </c>
      <c r="E1545" t="s">
        <v>14035</v>
      </c>
      <c r="H1545" t="s">
        <v>14036</v>
      </c>
      <c r="I1545" t="s">
        <v>14033</v>
      </c>
    </row>
    <row r="1546" spans="1:9" x14ac:dyDescent="0.35">
      <c r="A1546" t="s">
        <v>14037</v>
      </c>
      <c r="B1546" t="s">
        <v>6633</v>
      </c>
      <c r="C1546" t="s">
        <v>13773</v>
      </c>
      <c r="D1546" t="s">
        <v>13774</v>
      </c>
      <c r="E1546" t="s">
        <v>13775</v>
      </c>
      <c r="F1546">
        <v>62140777</v>
      </c>
      <c r="G1546">
        <v>62141211</v>
      </c>
      <c r="I1546" t="s">
        <v>13773</v>
      </c>
    </row>
    <row r="1547" spans="1:9" x14ac:dyDescent="0.35">
      <c r="A1547" t="s">
        <v>14038</v>
      </c>
      <c r="B1547" t="s">
        <v>7092</v>
      </c>
      <c r="C1547" t="s">
        <v>14039</v>
      </c>
      <c r="D1547" t="s">
        <v>14040</v>
      </c>
      <c r="E1547" t="s">
        <v>14041</v>
      </c>
      <c r="F1547">
        <v>62839727</v>
      </c>
      <c r="G1547">
        <v>62820533</v>
      </c>
      <c r="H1547" t="s">
        <v>14042</v>
      </c>
      <c r="I1547" t="s">
        <v>14039</v>
      </c>
    </row>
    <row r="1548" spans="1:9" x14ac:dyDescent="0.35">
      <c r="A1548" t="s">
        <v>14043</v>
      </c>
      <c r="B1548" t="s">
        <v>6636</v>
      </c>
      <c r="C1548" t="s">
        <v>14044</v>
      </c>
      <c r="D1548" t="s">
        <v>14045</v>
      </c>
      <c r="E1548" t="s">
        <v>14046</v>
      </c>
      <c r="F1548" t="s">
        <v>14047</v>
      </c>
      <c r="G1548" t="s">
        <v>14048</v>
      </c>
      <c r="I1548" t="s">
        <v>14044</v>
      </c>
    </row>
    <row r="1549" spans="1:9" x14ac:dyDescent="0.35">
      <c r="A1549" t="s">
        <v>14049</v>
      </c>
      <c r="B1549" t="s">
        <v>7092</v>
      </c>
      <c r="C1549" t="s">
        <v>14050</v>
      </c>
      <c r="D1549" t="s">
        <v>14051</v>
      </c>
      <c r="E1549" t="s">
        <v>14052</v>
      </c>
      <c r="F1549">
        <v>67744883</v>
      </c>
      <c r="G1549">
        <v>64753733</v>
      </c>
      <c r="H1549" t="s">
        <v>14053</v>
      </c>
      <c r="I1549" t="s">
        <v>14050</v>
      </c>
    </row>
    <row r="1550" spans="1:9" x14ac:dyDescent="0.35">
      <c r="A1550" t="s">
        <v>14054</v>
      </c>
      <c r="B1550" t="s">
        <v>6776</v>
      </c>
      <c r="C1550" t="s">
        <v>14055</v>
      </c>
      <c r="D1550" t="s">
        <v>14056</v>
      </c>
      <c r="E1550" t="s">
        <v>14057</v>
      </c>
      <c r="H1550" t="s">
        <v>14058</v>
      </c>
      <c r="I1550" t="s">
        <v>14055</v>
      </c>
    </row>
    <row r="1551" spans="1:9" x14ac:dyDescent="0.35">
      <c r="A1551" t="s">
        <v>14059</v>
      </c>
      <c r="B1551" t="s">
        <v>6636</v>
      </c>
      <c r="C1551" t="s">
        <v>14060</v>
      </c>
      <c r="D1551" t="s">
        <v>14061</v>
      </c>
      <c r="E1551" t="s">
        <v>14062</v>
      </c>
      <c r="F1551">
        <v>65665118</v>
      </c>
      <c r="G1551">
        <v>65665818</v>
      </c>
      <c r="H1551" t="s">
        <v>14063</v>
      </c>
      <c r="I1551" t="s">
        <v>14060</v>
      </c>
    </row>
    <row r="1552" spans="1:9" x14ac:dyDescent="0.35">
      <c r="A1552" t="s">
        <v>14064</v>
      </c>
      <c r="B1552" t="s">
        <v>6636</v>
      </c>
      <c r="C1552" t="s">
        <v>14065</v>
      </c>
      <c r="D1552" t="s">
        <v>14066</v>
      </c>
      <c r="E1552" t="s">
        <v>14067</v>
      </c>
      <c r="H1552" t="s">
        <v>14068</v>
      </c>
      <c r="I1552" t="s">
        <v>14065</v>
      </c>
    </row>
    <row r="1553" spans="1:9" x14ac:dyDescent="0.35">
      <c r="A1553" t="s">
        <v>14069</v>
      </c>
      <c r="B1553" t="s">
        <v>7397</v>
      </c>
      <c r="C1553" t="s">
        <v>14070</v>
      </c>
      <c r="D1553" t="s">
        <v>14071</v>
      </c>
      <c r="E1553" t="s">
        <v>14072</v>
      </c>
      <c r="H1553" t="s">
        <v>14073</v>
      </c>
      <c r="I1553" t="s">
        <v>14070</v>
      </c>
    </row>
    <row r="1554" spans="1:9" x14ac:dyDescent="0.35">
      <c r="A1554" t="s">
        <v>14074</v>
      </c>
      <c r="B1554" t="s">
        <v>6724</v>
      </c>
      <c r="C1554" t="s">
        <v>14075</v>
      </c>
      <c r="D1554" t="s">
        <v>14076</v>
      </c>
      <c r="E1554" t="s">
        <v>14077</v>
      </c>
      <c r="F1554">
        <v>65542496</v>
      </c>
      <c r="G1554">
        <v>63980719</v>
      </c>
      <c r="H1554" t="s">
        <v>14078</v>
      </c>
      <c r="I1554" t="s">
        <v>14075</v>
      </c>
    </row>
    <row r="1555" spans="1:9" x14ac:dyDescent="0.35">
      <c r="A1555" t="s">
        <v>14079</v>
      </c>
      <c r="B1555" t="s">
        <v>7092</v>
      </c>
      <c r="C1555" t="s">
        <v>14080</v>
      </c>
      <c r="D1555" t="s">
        <v>14081</v>
      </c>
      <c r="E1555" t="s">
        <v>14082</v>
      </c>
      <c r="H1555" t="s">
        <v>14083</v>
      </c>
      <c r="I1555" t="s">
        <v>14080</v>
      </c>
    </row>
    <row r="1556" spans="1:9" x14ac:dyDescent="0.35">
      <c r="A1556" t="s">
        <v>14084</v>
      </c>
      <c r="B1556" t="s">
        <v>6636</v>
      </c>
      <c r="C1556" t="s">
        <v>14085</v>
      </c>
      <c r="D1556" t="s">
        <v>14086</v>
      </c>
      <c r="E1556" t="s">
        <v>7510</v>
      </c>
      <c r="H1556" t="s">
        <v>14087</v>
      </c>
      <c r="I1556" t="s">
        <v>14085</v>
      </c>
    </row>
    <row r="1557" spans="1:9" x14ac:dyDescent="0.35">
      <c r="A1557" t="s">
        <v>14088</v>
      </c>
      <c r="B1557" t="s">
        <v>7397</v>
      </c>
      <c r="C1557" t="s">
        <v>14089</v>
      </c>
      <c r="D1557" t="s">
        <v>14090</v>
      </c>
      <c r="E1557" t="s">
        <v>14091</v>
      </c>
      <c r="F1557">
        <v>64397247</v>
      </c>
      <c r="G1557">
        <v>65322794</v>
      </c>
      <c r="H1557" t="s">
        <v>14092</v>
      </c>
      <c r="I1557" t="s">
        <v>14089</v>
      </c>
    </row>
    <row r="1558" spans="1:9" x14ac:dyDescent="0.35">
      <c r="A1558" t="s">
        <v>14093</v>
      </c>
      <c r="B1558" t="s">
        <v>7762</v>
      </c>
      <c r="C1558" t="s">
        <v>10483</v>
      </c>
      <c r="D1558" t="s">
        <v>10470</v>
      </c>
      <c r="E1558" t="s">
        <v>10471</v>
      </c>
      <c r="F1558" t="s">
        <v>14094</v>
      </c>
      <c r="H1558" t="s">
        <v>13264</v>
      </c>
      <c r="I1558" t="s">
        <v>10483</v>
      </c>
    </row>
    <row r="1559" spans="1:9" x14ac:dyDescent="0.35">
      <c r="A1559" t="s">
        <v>14095</v>
      </c>
      <c r="B1559" t="s">
        <v>7092</v>
      </c>
      <c r="C1559" t="s">
        <v>14096</v>
      </c>
      <c r="D1559" t="s">
        <v>8292</v>
      </c>
      <c r="E1559" t="s">
        <v>14097</v>
      </c>
      <c r="H1559" t="s">
        <v>14098</v>
      </c>
      <c r="I1559" t="s">
        <v>14096</v>
      </c>
    </row>
    <row r="1560" spans="1:9" x14ac:dyDescent="0.35">
      <c r="A1560" t="s">
        <v>14099</v>
      </c>
      <c r="B1560" t="s">
        <v>6636</v>
      </c>
      <c r="C1560" t="s">
        <v>14100</v>
      </c>
      <c r="D1560" t="s">
        <v>14101</v>
      </c>
      <c r="E1560" t="s">
        <v>14102</v>
      </c>
      <c r="F1560">
        <v>62626918</v>
      </c>
      <c r="G1560">
        <v>62626908</v>
      </c>
      <c r="I1560" t="s">
        <v>14100</v>
      </c>
    </row>
    <row r="1561" spans="1:9" x14ac:dyDescent="0.35">
      <c r="A1561" t="s">
        <v>14103</v>
      </c>
      <c r="B1561" t="s">
        <v>7397</v>
      </c>
      <c r="C1561" t="s">
        <v>14104</v>
      </c>
      <c r="D1561" t="s">
        <v>14105</v>
      </c>
      <c r="E1561" t="s">
        <v>14106</v>
      </c>
      <c r="H1561" t="s">
        <v>14107</v>
      </c>
      <c r="I1561" t="s">
        <v>14104</v>
      </c>
    </row>
    <row r="1562" spans="1:9" x14ac:dyDescent="0.35">
      <c r="A1562" t="s">
        <v>14108</v>
      </c>
      <c r="B1562" t="s">
        <v>6636</v>
      </c>
      <c r="C1562" t="s">
        <v>14109</v>
      </c>
      <c r="D1562" t="s">
        <v>14110</v>
      </c>
      <c r="E1562" t="s">
        <v>14111</v>
      </c>
      <c r="F1562" t="s">
        <v>14112</v>
      </c>
      <c r="G1562" t="s">
        <v>14113</v>
      </c>
      <c r="H1562" t="s">
        <v>14114</v>
      </c>
      <c r="I1562" t="s">
        <v>14109</v>
      </c>
    </row>
    <row r="1563" spans="1:9" x14ac:dyDescent="0.35">
      <c r="A1563" t="s">
        <v>14115</v>
      </c>
      <c r="B1563" t="s">
        <v>7092</v>
      </c>
      <c r="C1563" t="s">
        <v>14116</v>
      </c>
      <c r="D1563" t="s">
        <v>14117</v>
      </c>
      <c r="E1563" t="s">
        <v>14118</v>
      </c>
      <c r="H1563" t="s">
        <v>14119</v>
      </c>
      <c r="I1563" t="s">
        <v>14116</v>
      </c>
    </row>
    <row r="1564" spans="1:9" x14ac:dyDescent="0.35">
      <c r="A1564" t="s">
        <v>14120</v>
      </c>
      <c r="B1564" t="s">
        <v>6703</v>
      </c>
      <c r="C1564" t="s">
        <v>14121</v>
      </c>
      <c r="D1564" t="s">
        <v>14122</v>
      </c>
      <c r="E1564" t="s">
        <v>14123</v>
      </c>
      <c r="H1564" t="s">
        <v>14124</v>
      </c>
      <c r="I1564" t="s">
        <v>14121</v>
      </c>
    </row>
    <row r="1565" spans="1:9" x14ac:dyDescent="0.35">
      <c r="A1565" t="s">
        <v>742</v>
      </c>
      <c r="B1565" t="s">
        <v>6703</v>
      </c>
      <c r="C1565" t="s">
        <v>14125</v>
      </c>
      <c r="D1565" t="s">
        <v>14126</v>
      </c>
      <c r="E1565" t="s">
        <v>14127</v>
      </c>
      <c r="I1565" t="s">
        <v>14125</v>
      </c>
    </row>
    <row r="1566" spans="1:9" x14ac:dyDescent="0.35">
      <c r="A1566" t="s">
        <v>14128</v>
      </c>
      <c r="B1566" t="s">
        <v>7397</v>
      </c>
      <c r="C1566" t="s">
        <v>14129</v>
      </c>
      <c r="D1566" t="s">
        <v>14130</v>
      </c>
      <c r="E1566" t="s">
        <v>14131</v>
      </c>
      <c r="F1566" t="s">
        <v>14132</v>
      </c>
      <c r="I1566" t="s">
        <v>14129</v>
      </c>
    </row>
    <row r="1567" spans="1:9" x14ac:dyDescent="0.35">
      <c r="A1567" t="s">
        <v>14133</v>
      </c>
      <c r="B1567" t="s">
        <v>6703</v>
      </c>
      <c r="C1567" t="s">
        <v>14134</v>
      </c>
      <c r="D1567" t="s">
        <v>14135</v>
      </c>
      <c r="E1567" t="s">
        <v>14136</v>
      </c>
      <c r="H1567" t="s">
        <v>14137</v>
      </c>
      <c r="I1567" t="s">
        <v>14134</v>
      </c>
    </row>
    <row r="1568" spans="1:9" x14ac:dyDescent="0.35">
      <c r="A1568" t="s">
        <v>729</v>
      </c>
      <c r="B1568" t="s">
        <v>7648</v>
      </c>
      <c r="C1568" t="s">
        <v>14138</v>
      </c>
      <c r="D1568" t="s">
        <v>14139</v>
      </c>
      <c r="E1568" t="s">
        <v>14140</v>
      </c>
      <c r="F1568" t="s">
        <v>14141</v>
      </c>
      <c r="G1568" t="s">
        <v>14142</v>
      </c>
      <c r="H1568" t="s">
        <v>14143</v>
      </c>
      <c r="I1568" t="s">
        <v>14138</v>
      </c>
    </row>
    <row r="1569" spans="1:9" x14ac:dyDescent="0.35">
      <c r="A1569" t="s">
        <v>14144</v>
      </c>
      <c r="B1569" t="s">
        <v>7397</v>
      </c>
      <c r="C1569" t="s">
        <v>14145</v>
      </c>
      <c r="D1569" t="s">
        <v>14146</v>
      </c>
      <c r="E1569" t="s">
        <v>14147</v>
      </c>
      <c r="F1569" t="s">
        <v>14148</v>
      </c>
      <c r="G1569" t="s">
        <v>14149</v>
      </c>
      <c r="H1569" t="s">
        <v>14150</v>
      </c>
      <c r="I1569" t="s">
        <v>14145</v>
      </c>
    </row>
    <row r="1570" spans="1:9" x14ac:dyDescent="0.35">
      <c r="A1570" t="s">
        <v>14151</v>
      </c>
      <c r="B1570" t="s">
        <v>7397</v>
      </c>
      <c r="C1570" t="s">
        <v>14152</v>
      </c>
      <c r="D1570" t="s">
        <v>14153</v>
      </c>
      <c r="E1570" t="s">
        <v>14154</v>
      </c>
      <c r="H1570" t="s">
        <v>14155</v>
      </c>
      <c r="I1570" t="s">
        <v>14152</v>
      </c>
    </row>
    <row r="1571" spans="1:9" x14ac:dyDescent="0.35">
      <c r="A1571" t="s">
        <v>14156</v>
      </c>
      <c r="B1571" t="s">
        <v>7397</v>
      </c>
      <c r="C1571" t="s">
        <v>14129</v>
      </c>
      <c r="D1571" t="s">
        <v>14157</v>
      </c>
      <c r="E1571" t="s">
        <v>14158</v>
      </c>
      <c r="F1571" t="s">
        <v>14159</v>
      </c>
      <c r="G1571" t="s">
        <v>14160</v>
      </c>
      <c r="H1571" t="s">
        <v>14161</v>
      </c>
      <c r="I1571" t="s">
        <v>14129</v>
      </c>
    </row>
    <row r="1572" spans="1:9" x14ac:dyDescent="0.35">
      <c r="A1572" t="s">
        <v>14162</v>
      </c>
      <c r="B1572" t="s">
        <v>6776</v>
      </c>
      <c r="C1572" t="s">
        <v>14163</v>
      </c>
      <c r="D1572" t="s">
        <v>14164</v>
      </c>
      <c r="E1572" t="s">
        <v>14165</v>
      </c>
      <c r="H1572" t="s">
        <v>14166</v>
      </c>
      <c r="I1572" t="s">
        <v>14163</v>
      </c>
    </row>
    <row r="1573" spans="1:9" x14ac:dyDescent="0.35">
      <c r="A1573" t="s">
        <v>14167</v>
      </c>
      <c r="B1573" t="s">
        <v>6636</v>
      </c>
      <c r="C1573" t="s">
        <v>14168</v>
      </c>
      <c r="D1573" t="s">
        <v>14169</v>
      </c>
      <c r="E1573" t="s">
        <v>14170</v>
      </c>
      <c r="F1573">
        <v>63155035</v>
      </c>
      <c r="G1573">
        <v>63155037</v>
      </c>
      <c r="H1573" t="s">
        <v>14171</v>
      </c>
      <c r="I1573" t="s">
        <v>14168</v>
      </c>
    </row>
    <row r="1574" spans="1:9" x14ac:dyDescent="0.35">
      <c r="A1574" t="s">
        <v>14172</v>
      </c>
      <c r="B1574" t="s">
        <v>6636</v>
      </c>
      <c r="C1574" t="s">
        <v>14173</v>
      </c>
      <c r="D1574" t="s">
        <v>14174</v>
      </c>
      <c r="E1574" t="s">
        <v>14175</v>
      </c>
      <c r="H1574" t="s">
        <v>14176</v>
      </c>
      <c r="I1574" t="s">
        <v>14173</v>
      </c>
    </row>
    <row r="1575" spans="1:9" x14ac:dyDescent="0.35">
      <c r="A1575" t="s">
        <v>14177</v>
      </c>
      <c r="B1575" t="s">
        <v>6633</v>
      </c>
      <c r="C1575" t="s">
        <v>13261</v>
      </c>
      <c r="D1575" t="s">
        <v>14178</v>
      </c>
      <c r="E1575" t="s">
        <v>14179</v>
      </c>
      <c r="H1575" t="s">
        <v>6761</v>
      </c>
      <c r="I1575" t="s">
        <v>13261</v>
      </c>
    </row>
    <row r="1576" spans="1:9" x14ac:dyDescent="0.35">
      <c r="A1576" t="s">
        <v>14180</v>
      </c>
      <c r="B1576" t="s">
        <v>6636</v>
      </c>
      <c r="C1576" t="s">
        <v>14181</v>
      </c>
      <c r="D1576" t="s">
        <v>14182</v>
      </c>
      <c r="E1576" t="s">
        <v>14183</v>
      </c>
      <c r="F1576" t="s">
        <v>14184</v>
      </c>
      <c r="H1576" t="s">
        <v>14185</v>
      </c>
      <c r="I1576" t="s">
        <v>14181</v>
      </c>
    </row>
    <row r="1577" spans="1:9" x14ac:dyDescent="0.35">
      <c r="A1577" t="s">
        <v>14186</v>
      </c>
      <c r="B1577" t="s">
        <v>7397</v>
      </c>
      <c r="C1577" t="s">
        <v>14187</v>
      </c>
      <c r="D1577" t="s">
        <v>14188</v>
      </c>
      <c r="E1577" t="s">
        <v>14189</v>
      </c>
      <c r="F1577" t="s">
        <v>14190</v>
      </c>
      <c r="G1577" t="s">
        <v>14191</v>
      </c>
      <c r="H1577" t="s">
        <v>14192</v>
      </c>
      <c r="I1577" t="s">
        <v>14187</v>
      </c>
    </row>
    <row r="1578" spans="1:9" x14ac:dyDescent="0.35">
      <c r="A1578" t="s">
        <v>14193</v>
      </c>
      <c r="B1578" t="s">
        <v>6724</v>
      </c>
      <c r="C1578" t="s">
        <v>14194</v>
      </c>
      <c r="D1578" t="s">
        <v>14195</v>
      </c>
      <c r="E1578" t="s">
        <v>14196</v>
      </c>
      <c r="F1578">
        <v>63535560</v>
      </c>
      <c r="G1578">
        <v>63533226</v>
      </c>
      <c r="H1578" t="s">
        <v>14197</v>
      </c>
      <c r="I1578" t="s">
        <v>14194</v>
      </c>
    </row>
    <row r="1579" spans="1:9" x14ac:dyDescent="0.35">
      <c r="A1579" t="s">
        <v>14198</v>
      </c>
      <c r="B1579" t="s">
        <v>7397</v>
      </c>
      <c r="C1579" t="s">
        <v>14199</v>
      </c>
      <c r="D1579" t="s">
        <v>14200</v>
      </c>
      <c r="F1579">
        <v>91735982</v>
      </c>
      <c r="H1579" t="s">
        <v>14201</v>
      </c>
      <c r="I1579" t="s">
        <v>14199</v>
      </c>
    </row>
    <row r="1580" spans="1:9" x14ac:dyDescent="0.35">
      <c r="A1580" t="s">
        <v>14202</v>
      </c>
      <c r="B1580" t="s">
        <v>7092</v>
      </c>
      <c r="C1580" t="s">
        <v>9414</v>
      </c>
      <c r="D1580" t="s">
        <v>14203</v>
      </c>
      <c r="E1580" t="s">
        <v>14204</v>
      </c>
      <c r="F1580">
        <v>67157602</v>
      </c>
      <c r="G1580">
        <v>63709945</v>
      </c>
      <c r="H1580" t="s">
        <v>14205</v>
      </c>
      <c r="I1580" t="s">
        <v>9414</v>
      </c>
    </row>
    <row r="1581" spans="1:9" x14ac:dyDescent="0.35">
      <c r="A1581" t="s">
        <v>14206</v>
      </c>
      <c r="B1581" t="s">
        <v>7397</v>
      </c>
      <c r="C1581" t="s">
        <v>14207</v>
      </c>
      <c r="D1581" t="s">
        <v>14208</v>
      </c>
      <c r="E1581" t="s">
        <v>13072</v>
      </c>
      <c r="F1581" t="s">
        <v>14209</v>
      </c>
      <c r="G1581" t="s">
        <v>14210</v>
      </c>
      <c r="I1581" t="s">
        <v>14207</v>
      </c>
    </row>
    <row r="1582" spans="1:9" x14ac:dyDescent="0.35">
      <c r="A1582" t="s">
        <v>14211</v>
      </c>
      <c r="B1582" t="s">
        <v>6636</v>
      </c>
      <c r="C1582" t="s">
        <v>14212</v>
      </c>
      <c r="D1582" t="s">
        <v>14213</v>
      </c>
      <c r="E1582" t="s">
        <v>14214</v>
      </c>
      <c r="F1582">
        <v>63684481</v>
      </c>
      <c r="I1582" t="s">
        <v>14212</v>
      </c>
    </row>
    <row r="1583" spans="1:9" x14ac:dyDescent="0.35">
      <c r="A1583" t="s">
        <v>14215</v>
      </c>
      <c r="B1583" t="s">
        <v>6776</v>
      </c>
      <c r="C1583" t="s">
        <v>14216</v>
      </c>
      <c r="D1583" t="s">
        <v>11789</v>
      </c>
      <c r="E1583" t="s">
        <v>14217</v>
      </c>
      <c r="H1583" t="s">
        <v>14218</v>
      </c>
      <c r="I1583" t="s">
        <v>14216</v>
      </c>
    </row>
    <row r="1584" spans="1:9" x14ac:dyDescent="0.35">
      <c r="A1584" t="s">
        <v>14219</v>
      </c>
      <c r="B1584" t="s">
        <v>7397</v>
      </c>
      <c r="C1584" t="s">
        <v>14220</v>
      </c>
      <c r="D1584" t="s">
        <v>14221</v>
      </c>
      <c r="E1584" t="s">
        <v>14222</v>
      </c>
      <c r="H1584" t="s">
        <v>14223</v>
      </c>
      <c r="I1584" t="s">
        <v>14220</v>
      </c>
    </row>
    <row r="1585" spans="1:9" x14ac:dyDescent="0.35">
      <c r="A1585" t="s">
        <v>14224</v>
      </c>
      <c r="B1585" t="s">
        <v>6763</v>
      </c>
      <c r="C1585" t="s">
        <v>14225</v>
      </c>
      <c r="D1585" t="s">
        <v>14226</v>
      </c>
      <c r="E1585" t="s">
        <v>14227</v>
      </c>
      <c r="H1585" t="s">
        <v>14228</v>
      </c>
      <c r="I1585" t="s">
        <v>14225</v>
      </c>
    </row>
    <row r="1586" spans="1:9" x14ac:dyDescent="0.35">
      <c r="A1586" t="s">
        <v>14229</v>
      </c>
      <c r="B1586" t="s">
        <v>6776</v>
      </c>
      <c r="C1586" t="s">
        <v>14230</v>
      </c>
      <c r="D1586" t="s">
        <v>14231</v>
      </c>
      <c r="E1586" t="s">
        <v>14232</v>
      </c>
      <c r="H1586" t="s">
        <v>14233</v>
      </c>
      <c r="I1586" t="s">
        <v>14230</v>
      </c>
    </row>
    <row r="1587" spans="1:9" x14ac:dyDescent="0.35">
      <c r="A1587" t="s">
        <v>14234</v>
      </c>
      <c r="B1587" t="s">
        <v>7397</v>
      </c>
      <c r="C1587" t="s">
        <v>14235</v>
      </c>
      <c r="D1587" t="s">
        <v>14236</v>
      </c>
      <c r="E1587" t="s">
        <v>14237</v>
      </c>
      <c r="H1587" t="s">
        <v>14238</v>
      </c>
      <c r="I1587" t="s">
        <v>14235</v>
      </c>
    </row>
    <row r="1588" spans="1:9" x14ac:dyDescent="0.35">
      <c r="A1588" t="s">
        <v>14239</v>
      </c>
      <c r="B1588" t="s">
        <v>6776</v>
      </c>
      <c r="C1588" t="s">
        <v>14240</v>
      </c>
      <c r="D1588" t="s">
        <v>14241</v>
      </c>
      <c r="E1588" t="s">
        <v>14242</v>
      </c>
      <c r="H1588" t="s">
        <v>14243</v>
      </c>
      <c r="I1588" t="s">
        <v>14240</v>
      </c>
    </row>
    <row r="1589" spans="1:9" x14ac:dyDescent="0.35">
      <c r="A1589" t="s">
        <v>14244</v>
      </c>
      <c r="B1589" t="s">
        <v>6724</v>
      </c>
      <c r="C1589" t="s">
        <v>14245</v>
      </c>
      <c r="D1589" t="s">
        <v>14246</v>
      </c>
      <c r="E1589" t="s">
        <v>14247</v>
      </c>
      <c r="F1589">
        <v>64551311</v>
      </c>
      <c r="G1589">
        <v>64550311</v>
      </c>
      <c r="H1589" t="s">
        <v>14248</v>
      </c>
      <c r="I1589" t="s">
        <v>14245</v>
      </c>
    </row>
    <row r="1590" spans="1:9" x14ac:dyDescent="0.35">
      <c r="A1590" t="s">
        <v>14249</v>
      </c>
      <c r="B1590" t="s">
        <v>7092</v>
      </c>
      <c r="C1590" t="s">
        <v>14250</v>
      </c>
      <c r="D1590" t="s">
        <v>14251</v>
      </c>
      <c r="E1590" t="s">
        <v>11855</v>
      </c>
      <c r="H1590" t="s">
        <v>14252</v>
      </c>
      <c r="I1590" t="s">
        <v>14250</v>
      </c>
    </row>
    <row r="1591" spans="1:9" x14ac:dyDescent="0.35">
      <c r="A1591" t="s">
        <v>14253</v>
      </c>
      <c r="B1591" t="s">
        <v>6724</v>
      </c>
      <c r="C1591" t="s">
        <v>14254</v>
      </c>
      <c r="D1591" t="s">
        <v>14255</v>
      </c>
      <c r="E1591" t="s">
        <v>14256</v>
      </c>
      <c r="H1591" t="s">
        <v>14257</v>
      </c>
      <c r="I1591" t="s">
        <v>14254</v>
      </c>
    </row>
    <row r="1592" spans="1:9" x14ac:dyDescent="0.35">
      <c r="A1592" t="s">
        <v>14258</v>
      </c>
      <c r="B1592" t="s">
        <v>8284</v>
      </c>
      <c r="C1592" t="s">
        <v>14259</v>
      </c>
      <c r="D1592" t="s">
        <v>14260</v>
      </c>
      <c r="E1592" t="s">
        <v>14261</v>
      </c>
      <c r="H1592" t="s">
        <v>6761</v>
      </c>
      <c r="I1592" t="s">
        <v>14259</v>
      </c>
    </row>
    <row r="1593" spans="1:9" x14ac:dyDescent="0.35">
      <c r="A1593" t="s">
        <v>14262</v>
      </c>
      <c r="B1593" t="s">
        <v>6776</v>
      </c>
      <c r="C1593" t="s">
        <v>13912</v>
      </c>
      <c r="D1593" t="s">
        <v>13913</v>
      </c>
      <c r="E1593" t="s">
        <v>13914</v>
      </c>
      <c r="F1593">
        <v>64353506</v>
      </c>
      <c r="G1593">
        <v>64383848</v>
      </c>
      <c r="H1593" t="s">
        <v>14263</v>
      </c>
      <c r="I1593" t="s">
        <v>13912</v>
      </c>
    </row>
    <row r="1594" spans="1:9" x14ac:dyDescent="0.35">
      <c r="A1594" t="s">
        <v>14264</v>
      </c>
      <c r="B1594" t="s">
        <v>6703</v>
      </c>
      <c r="C1594" t="s">
        <v>14265</v>
      </c>
      <c r="D1594" t="s">
        <v>14266</v>
      </c>
      <c r="E1594" t="s">
        <v>14267</v>
      </c>
      <c r="F1594" t="s">
        <v>14268</v>
      </c>
      <c r="G1594" t="s">
        <v>14269</v>
      </c>
      <c r="I1594" t="s">
        <v>14265</v>
      </c>
    </row>
    <row r="1595" spans="1:9" x14ac:dyDescent="0.35">
      <c r="A1595" t="s">
        <v>14270</v>
      </c>
      <c r="B1595" t="s">
        <v>6703</v>
      </c>
      <c r="C1595" t="s">
        <v>14271</v>
      </c>
      <c r="D1595" t="s">
        <v>14213</v>
      </c>
      <c r="E1595" t="s">
        <v>8822</v>
      </c>
      <c r="F1595">
        <v>63684481</v>
      </c>
      <c r="H1595" t="s">
        <v>6761</v>
      </c>
      <c r="I1595" t="s">
        <v>14271</v>
      </c>
    </row>
    <row r="1596" spans="1:9" x14ac:dyDescent="0.35">
      <c r="A1596" t="s">
        <v>14272</v>
      </c>
      <c r="B1596" t="s">
        <v>7648</v>
      </c>
      <c r="C1596" t="s">
        <v>14273</v>
      </c>
      <c r="D1596" t="s">
        <v>14274</v>
      </c>
      <c r="E1596" t="s">
        <v>14275</v>
      </c>
      <c r="F1596" t="s">
        <v>14276</v>
      </c>
      <c r="G1596" t="s">
        <v>14277</v>
      </c>
      <c r="H1596" t="s">
        <v>14278</v>
      </c>
      <c r="I1596" t="s">
        <v>14273</v>
      </c>
    </row>
    <row r="1597" spans="1:9" x14ac:dyDescent="0.35">
      <c r="A1597" t="s">
        <v>14279</v>
      </c>
      <c r="B1597" t="s">
        <v>6636</v>
      </c>
      <c r="C1597" t="s">
        <v>14280</v>
      </c>
      <c r="D1597" t="s">
        <v>14281</v>
      </c>
      <c r="E1597" t="s">
        <v>14282</v>
      </c>
      <c r="F1597" t="s">
        <v>14283</v>
      </c>
      <c r="G1597" t="s">
        <v>14284</v>
      </c>
      <c r="I1597" t="s">
        <v>14280</v>
      </c>
    </row>
    <row r="1598" spans="1:9" x14ac:dyDescent="0.35">
      <c r="A1598" t="s">
        <v>14285</v>
      </c>
      <c r="B1598" t="s">
        <v>6636</v>
      </c>
      <c r="C1598" t="s">
        <v>14286</v>
      </c>
      <c r="D1598" t="s">
        <v>14287</v>
      </c>
      <c r="E1598" t="s">
        <v>14288</v>
      </c>
      <c r="F1598">
        <v>62997166</v>
      </c>
      <c r="G1598">
        <v>62996711</v>
      </c>
      <c r="I1598" t="s">
        <v>14286</v>
      </c>
    </row>
    <row r="1599" spans="1:9" x14ac:dyDescent="0.35">
      <c r="A1599" t="s">
        <v>14289</v>
      </c>
      <c r="B1599" t="s">
        <v>7397</v>
      </c>
      <c r="C1599" t="s">
        <v>14290</v>
      </c>
      <c r="D1599" t="s">
        <v>14291</v>
      </c>
      <c r="E1599" t="s">
        <v>14292</v>
      </c>
      <c r="F1599" t="s">
        <v>14293</v>
      </c>
      <c r="G1599" t="s">
        <v>14294</v>
      </c>
      <c r="H1599" t="s">
        <v>14295</v>
      </c>
      <c r="I1599" t="s">
        <v>14290</v>
      </c>
    </row>
    <row r="1600" spans="1:9" x14ac:dyDescent="0.35">
      <c r="A1600" t="s">
        <v>14296</v>
      </c>
      <c r="B1600" t="s">
        <v>6636</v>
      </c>
      <c r="C1600" t="s">
        <v>14297</v>
      </c>
      <c r="D1600" t="s">
        <v>14298</v>
      </c>
      <c r="E1600" t="s">
        <v>14299</v>
      </c>
      <c r="F1600">
        <v>67459388</v>
      </c>
      <c r="I1600" t="s">
        <v>14297</v>
      </c>
    </row>
    <row r="1601" spans="1:9" x14ac:dyDescent="0.35">
      <c r="A1601" t="s">
        <v>14300</v>
      </c>
      <c r="B1601" t="s">
        <v>6776</v>
      </c>
      <c r="C1601" t="s">
        <v>14301</v>
      </c>
      <c r="D1601" t="s">
        <v>14302</v>
      </c>
      <c r="E1601" t="s">
        <v>14303</v>
      </c>
      <c r="F1601">
        <v>67455665</v>
      </c>
      <c r="I1601" t="s">
        <v>14301</v>
      </c>
    </row>
    <row r="1602" spans="1:9" x14ac:dyDescent="0.35">
      <c r="A1602" t="s">
        <v>14304</v>
      </c>
      <c r="B1602" t="s">
        <v>6703</v>
      </c>
      <c r="C1602" t="s">
        <v>14305</v>
      </c>
      <c r="D1602" t="s">
        <v>14306</v>
      </c>
      <c r="E1602" t="s">
        <v>10525</v>
      </c>
      <c r="F1602">
        <v>62983800</v>
      </c>
      <c r="G1602">
        <v>62971668</v>
      </c>
      <c r="H1602" t="s">
        <v>14307</v>
      </c>
      <c r="I1602" t="s">
        <v>14305</v>
      </c>
    </row>
    <row r="1603" spans="1:9" x14ac:dyDescent="0.35">
      <c r="A1603" t="s">
        <v>14308</v>
      </c>
      <c r="B1603" t="s">
        <v>7397</v>
      </c>
      <c r="C1603" t="s">
        <v>14309</v>
      </c>
      <c r="D1603" t="s">
        <v>14310</v>
      </c>
      <c r="E1603" t="s">
        <v>14311</v>
      </c>
      <c r="F1603" t="s">
        <v>14312</v>
      </c>
      <c r="I1603" t="s">
        <v>14309</v>
      </c>
    </row>
    <row r="1604" spans="1:9" x14ac:dyDescent="0.35">
      <c r="A1604" t="s">
        <v>14313</v>
      </c>
      <c r="B1604" t="s">
        <v>6636</v>
      </c>
      <c r="C1604" t="s">
        <v>14314</v>
      </c>
      <c r="D1604" t="s">
        <v>14315</v>
      </c>
      <c r="E1604" t="s">
        <v>14316</v>
      </c>
      <c r="F1604" t="s">
        <v>14317</v>
      </c>
      <c r="G1604" t="s">
        <v>14318</v>
      </c>
      <c r="H1604" t="s">
        <v>14319</v>
      </c>
      <c r="I1604" t="s">
        <v>14314</v>
      </c>
    </row>
    <row r="1605" spans="1:9" x14ac:dyDescent="0.35">
      <c r="A1605" t="s">
        <v>14320</v>
      </c>
      <c r="B1605" t="s">
        <v>6636</v>
      </c>
      <c r="C1605" t="s">
        <v>14321</v>
      </c>
      <c r="D1605" t="s">
        <v>14322</v>
      </c>
      <c r="E1605" t="s">
        <v>14323</v>
      </c>
      <c r="F1605" t="s">
        <v>14324</v>
      </c>
      <c r="I1605" t="s">
        <v>14321</v>
      </c>
    </row>
    <row r="1606" spans="1:9" x14ac:dyDescent="0.35">
      <c r="A1606" t="s">
        <v>14325</v>
      </c>
      <c r="B1606" t="s">
        <v>6636</v>
      </c>
      <c r="C1606" t="s">
        <v>14326</v>
      </c>
      <c r="D1606" t="s">
        <v>14327</v>
      </c>
      <c r="E1606" t="s">
        <v>14328</v>
      </c>
      <c r="F1606">
        <v>62661503</v>
      </c>
      <c r="G1606">
        <v>62616167</v>
      </c>
      <c r="I1606" t="s">
        <v>14326</v>
      </c>
    </row>
    <row r="1607" spans="1:9" x14ac:dyDescent="0.35">
      <c r="A1607" t="s">
        <v>14329</v>
      </c>
      <c r="B1607" t="s">
        <v>7397</v>
      </c>
      <c r="C1607" t="s">
        <v>14330</v>
      </c>
      <c r="D1607" t="s">
        <v>14331</v>
      </c>
      <c r="E1607" t="s">
        <v>14332</v>
      </c>
      <c r="F1607">
        <v>67757800</v>
      </c>
      <c r="I1607" t="s">
        <v>14330</v>
      </c>
    </row>
    <row r="1608" spans="1:9" x14ac:dyDescent="0.35">
      <c r="A1608" t="s">
        <v>14333</v>
      </c>
      <c r="B1608" t="s">
        <v>6636</v>
      </c>
      <c r="C1608" t="s">
        <v>14334</v>
      </c>
      <c r="D1608" t="s">
        <v>14335</v>
      </c>
      <c r="E1608" t="s">
        <v>14336</v>
      </c>
      <c r="F1608">
        <v>65515233</v>
      </c>
      <c r="G1608">
        <v>64830210</v>
      </c>
      <c r="I1608" t="s">
        <v>14334</v>
      </c>
    </row>
    <row r="1609" spans="1:9" x14ac:dyDescent="0.35">
      <c r="A1609" t="s">
        <v>14337</v>
      </c>
      <c r="B1609" t="s">
        <v>6703</v>
      </c>
      <c r="C1609" t="s">
        <v>14338</v>
      </c>
      <c r="D1609" t="s">
        <v>14339</v>
      </c>
      <c r="E1609" t="s">
        <v>14340</v>
      </c>
      <c r="F1609" t="s">
        <v>14341</v>
      </c>
      <c r="G1609" t="s">
        <v>14342</v>
      </c>
      <c r="H1609" t="s">
        <v>6761</v>
      </c>
      <c r="I1609" t="s">
        <v>14338</v>
      </c>
    </row>
    <row r="1610" spans="1:9" x14ac:dyDescent="0.35">
      <c r="A1610" t="s">
        <v>14343</v>
      </c>
      <c r="B1610" t="s">
        <v>6776</v>
      </c>
      <c r="C1610" t="s">
        <v>14344</v>
      </c>
      <c r="D1610" t="s">
        <v>14345</v>
      </c>
      <c r="E1610" t="s">
        <v>14346</v>
      </c>
      <c r="F1610" t="s">
        <v>14347</v>
      </c>
      <c r="G1610" t="s">
        <v>14348</v>
      </c>
      <c r="H1610" t="s">
        <v>6761</v>
      </c>
      <c r="I1610" t="s">
        <v>14344</v>
      </c>
    </row>
    <row r="1611" spans="1:9" x14ac:dyDescent="0.35">
      <c r="A1611" t="s">
        <v>14349</v>
      </c>
      <c r="B1611" t="s">
        <v>6636</v>
      </c>
      <c r="C1611" t="s">
        <v>14350</v>
      </c>
      <c r="D1611" t="s">
        <v>14351</v>
      </c>
      <c r="E1611" t="s">
        <v>14352</v>
      </c>
      <c r="F1611" t="s">
        <v>14353</v>
      </c>
      <c r="G1611" t="s">
        <v>14354</v>
      </c>
      <c r="H1611" t="s">
        <v>14355</v>
      </c>
      <c r="I1611" t="s">
        <v>14350</v>
      </c>
    </row>
    <row r="1612" spans="1:9" x14ac:dyDescent="0.35">
      <c r="A1612" t="s">
        <v>14356</v>
      </c>
      <c r="B1612" t="s">
        <v>6636</v>
      </c>
      <c r="C1612" t="s">
        <v>14357</v>
      </c>
      <c r="D1612" t="s">
        <v>14358</v>
      </c>
      <c r="E1612" t="s">
        <v>14359</v>
      </c>
      <c r="F1612" t="s">
        <v>14360</v>
      </c>
      <c r="G1612" t="s">
        <v>14361</v>
      </c>
      <c r="H1612" t="s">
        <v>6761</v>
      </c>
      <c r="I1612" t="s">
        <v>14357</v>
      </c>
    </row>
    <row r="1613" spans="1:9" x14ac:dyDescent="0.35">
      <c r="A1613" t="s">
        <v>14362</v>
      </c>
      <c r="B1613" t="s">
        <v>6636</v>
      </c>
      <c r="C1613" t="s">
        <v>14363</v>
      </c>
      <c r="D1613" t="s">
        <v>14364</v>
      </c>
      <c r="E1613" t="s">
        <v>14365</v>
      </c>
      <c r="F1613">
        <v>26535559</v>
      </c>
      <c r="G1613" t="s">
        <v>14366</v>
      </c>
      <c r="I1613" t="s">
        <v>14363</v>
      </c>
    </row>
    <row r="1614" spans="1:9" x14ac:dyDescent="0.35">
      <c r="A1614" t="s">
        <v>14367</v>
      </c>
      <c r="B1614" t="s">
        <v>6636</v>
      </c>
      <c r="C1614" t="s">
        <v>14368</v>
      </c>
      <c r="D1614" t="s">
        <v>14369</v>
      </c>
      <c r="E1614" t="s">
        <v>14370</v>
      </c>
      <c r="F1614" t="s">
        <v>14371</v>
      </c>
      <c r="G1614" t="s">
        <v>14372</v>
      </c>
      <c r="I1614" t="s">
        <v>14368</v>
      </c>
    </row>
    <row r="1615" spans="1:9" x14ac:dyDescent="0.35">
      <c r="A1615" t="s">
        <v>14373</v>
      </c>
      <c r="B1615" t="s">
        <v>6636</v>
      </c>
      <c r="C1615" t="s">
        <v>14374</v>
      </c>
      <c r="D1615" t="s">
        <v>14375</v>
      </c>
      <c r="E1615" t="s">
        <v>11706</v>
      </c>
      <c r="F1615" t="s">
        <v>14376</v>
      </c>
      <c r="G1615" t="s">
        <v>14377</v>
      </c>
      <c r="I1615" t="s">
        <v>14374</v>
      </c>
    </row>
    <row r="1616" spans="1:9" x14ac:dyDescent="0.35">
      <c r="A1616" t="s">
        <v>14378</v>
      </c>
      <c r="B1616" t="s">
        <v>7648</v>
      </c>
      <c r="C1616" t="s">
        <v>14379</v>
      </c>
      <c r="D1616" t="s">
        <v>14380</v>
      </c>
      <c r="E1616" t="s">
        <v>14381</v>
      </c>
      <c r="F1616">
        <v>66037000</v>
      </c>
      <c r="G1616">
        <v>67859251</v>
      </c>
      <c r="H1616" t="s">
        <v>14382</v>
      </c>
      <c r="I1616" t="s">
        <v>14379</v>
      </c>
    </row>
    <row r="1617" spans="1:9" x14ac:dyDescent="0.35">
      <c r="A1617" t="s">
        <v>14383</v>
      </c>
      <c r="B1617" t="s">
        <v>7648</v>
      </c>
      <c r="C1617" t="s">
        <v>14384</v>
      </c>
      <c r="D1617" t="s">
        <v>14385</v>
      </c>
      <c r="E1617" t="s">
        <v>14386</v>
      </c>
      <c r="F1617" t="s">
        <v>14387</v>
      </c>
      <c r="G1617" t="s">
        <v>14388</v>
      </c>
      <c r="I1617" t="s">
        <v>14384</v>
      </c>
    </row>
    <row r="1618" spans="1:9" x14ac:dyDescent="0.35">
      <c r="A1618" t="s">
        <v>14389</v>
      </c>
      <c r="B1618" t="s">
        <v>7648</v>
      </c>
      <c r="C1618" t="s">
        <v>14390</v>
      </c>
      <c r="D1618" t="s">
        <v>14391</v>
      </c>
      <c r="E1618" t="s">
        <v>14392</v>
      </c>
      <c r="F1618" t="s">
        <v>14393</v>
      </c>
      <c r="G1618" t="s">
        <v>14394</v>
      </c>
      <c r="H1618" t="s">
        <v>14395</v>
      </c>
      <c r="I1618" t="s">
        <v>14390</v>
      </c>
    </row>
    <row r="1619" spans="1:9" x14ac:dyDescent="0.35">
      <c r="A1619" t="s">
        <v>1786</v>
      </c>
      <c r="B1619" t="s">
        <v>7614</v>
      </c>
      <c r="C1619" t="s">
        <v>14396</v>
      </c>
      <c r="D1619" t="s">
        <v>14397</v>
      </c>
      <c r="E1619" t="s">
        <v>14398</v>
      </c>
      <c r="F1619">
        <v>66037208700</v>
      </c>
      <c r="G1619">
        <v>66037208656</v>
      </c>
      <c r="H1619" t="s">
        <v>14399</v>
      </c>
      <c r="I1619" t="s">
        <v>14396</v>
      </c>
    </row>
    <row r="1620" spans="1:9" x14ac:dyDescent="0.35">
      <c r="A1620" t="s">
        <v>14400</v>
      </c>
      <c r="B1620" t="s">
        <v>6636</v>
      </c>
      <c r="C1620" t="s">
        <v>14390</v>
      </c>
      <c r="D1620" t="s">
        <v>14401</v>
      </c>
      <c r="E1620" t="s">
        <v>14402</v>
      </c>
      <c r="F1620" t="s">
        <v>14403</v>
      </c>
      <c r="G1620" t="s">
        <v>14404</v>
      </c>
      <c r="I1620" t="s">
        <v>14390</v>
      </c>
    </row>
    <row r="1621" spans="1:9" x14ac:dyDescent="0.35">
      <c r="A1621" t="s">
        <v>14405</v>
      </c>
      <c r="B1621" t="s">
        <v>6636</v>
      </c>
      <c r="C1621" t="s">
        <v>14406</v>
      </c>
      <c r="D1621" t="s">
        <v>14407</v>
      </c>
      <c r="E1621" t="s">
        <v>14408</v>
      </c>
      <c r="F1621">
        <v>63201000</v>
      </c>
      <c r="G1621">
        <v>62245260</v>
      </c>
      <c r="I1621" t="s">
        <v>14406</v>
      </c>
    </row>
    <row r="1622" spans="1:9" x14ac:dyDescent="0.35">
      <c r="A1622" t="s">
        <v>14409</v>
      </c>
      <c r="B1622" t="s">
        <v>6636</v>
      </c>
      <c r="C1622" t="s">
        <v>14410</v>
      </c>
      <c r="D1622" t="s">
        <v>14411</v>
      </c>
      <c r="E1622" t="s">
        <v>14412</v>
      </c>
      <c r="F1622" t="s">
        <v>14413</v>
      </c>
      <c r="G1622" t="s">
        <v>14414</v>
      </c>
      <c r="I1622" t="s">
        <v>14410</v>
      </c>
    </row>
    <row r="1623" spans="1:9" x14ac:dyDescent="0.35">
      <c r="A1623" t="s">
        <v>14415</v>
      </c>
      <c r="B1623" t="s">
        <v>6636</v>
      </c>
      <c r="C1623" t="s">
        <v>14416</v>
      </c>
      <c r="D1623" t="s">
        <v>14417</v>
      </c>
      <c r="E1623" t="s">
        <v>14418</v>
      </c>
      <c r="F1623" t="s">
        <v>14419</v>
      </c>
      <c r="G1623" t="s">
        <v>14420</v>
      </c>
      <c r="I1623" t="s">
        <v>14416</v>
      </c>
    </row>
    <row r="1624" spans="1:9" x14ac:dyDescent="0.35">
      <c r="A1624" t="s">
        <v>14421</v>
      </c>
      <c r="B1624" t="s">
        <v>6636</v>
      </c>
      <c r="C1624" t="s">
        <v>14422</v>
      </c>
      <c r="D1624" t="s">
        <v>14423</v>
      </c>
      <c r="E1624" t="s">
        <v>14424</v>
      </c>
      <c r="F1624">
        <v>63837676</v>
      </c>
      <c r="G1624">
        <v>63837601</v>
      </c>
      <c r="I1624" t="s">
        <v>14422</v>
      </c>
    </row>
    <row r="1625" spans="1:9" x14ac:dyDescent="0.35">
      <c r="A1625" t="s">
        <v>14425</v>
      </c>
      <c r="B1625" t="s">
        <v>6724</v>
      </c>
      <c r="C1625" t="s">
        <v>14426</v>
      </c>
      <c r="D1625" t="s">
        <v>14427</v>
      </c>
      <c r="E1625" t="s">
        <v>14428</v>
      </c>
      <c r="H1625" t="s">
        <v>14429</v>
      </c>
      <c r="I1625" t="s">
        <v>14426</v>
      </c>
    </row>
    <row r="1626" spans="1:9" x14ac:dyDescent="0.35">
      <c r="A1626" t="s">
        <v>14430</v>
      </c>
      <c r="B1626" t="s">
        <v>6636</v>
      </c>
      <c r="C1626" t="s">
        <v>14431</v>
      </c>
      <c r="D1626" t="s">
        <v>14432</v>
      </c>
      <c r="E1626" t="s">
        <v>14433</v>
      </c>
      <c r="F1626">
        <v>67492010</v>
      </c>
      <c r="G1626" t="s">
        <v>14434</v>
      </c>
      <c r="I1626" t="s">
        <v>14431</v>
      </c>
    </row>
    <row r="1627" spans="1:9" x14ac:dyDescent="0.35">
      <c r="A1627" t="s">
        <v>14435</v>
      </c>
      <c r="B1627" t="s">
        <v>6636</v>
      </c>
      <c r="C1627" t="s">
        <v>14436</v>
      </c>
      <c r="D1627" t="s">
        <v>14437</v>
      </c>
      <c r="E1627" t="s">
        <v>14438</v>
      </c>
      <c r="H1627" t="s">
        <v>14439</v>
      </c>
      <c r="I1627" t="s">
        <v>14436</v>
      </c>
    </row>
    <row r="1628" spans="1:9" x14ac:dyDescent="0.35">
      <c r="A1628" t="s">
        <v>14440</v>
      </c>
      <c r="B1628" t="s">
        <v>6636</v>
      </c>
      <c r="C1628" t="s">
        <v>14441</v>
      </c>
      <c r="D1628" t="s">
        <v>14442</v>
      </c>
      <c r="E1628" t="s">
        <v>14443</v>
      </c>
      <c r="F1628" t="s">
        <v>14444</v>
      </c>
      <c r="G1628" t="s">
        <v>14445</v>
      </c>
      <c r="I1628" t="s">
        <v>14441</v>
      </c>
    </row>
    <row r="1629" spans="1:9" x14ac:dyDescent="0.35">
      <c r="A1629" t="s">
        <v>14446</v>
      </c>
      <c r="B1629" t="s">
        <v>6636</v>
      </c>
      <c r="C1629" t="s">
        <v>14447</v>
      </c>
      <c r="D1629" t="s">
        <v>14448</v>
      </c>
      <c r="E1629" t="s">
        <v>14449</v>
      </c>
      <c r="F1629">
        <v>62227225</v>
      </c>
      <c r="G1629">
        <v>62459371</v>
      </c>
      <c r="I1629" t="s">
        <v>14447</v>
      </c>
    </row>
    <row r="1630" spans="1:9" x14ac:dyDescent="0.35">
      <c r="A1630" t="s">
        <v>14450</v>
      </c>
      <c r="B1630" t="s">
        <v>6636</v>
      </c>
      <c r="C1630" t="s">
        <v>14451</v>
      </c>
      <c r="D1630" t="s">
        <v>14452</v>
      </c>
      <c r="E1630" t="s">
        <v>9221</v>
      </c>
      <c r="F1630">
        <v>67799620</v>
      </c>
      <c r="I1630" t="s">
        <v>14451</v>
      </c>
    </row>
    <row r="1631" spans="1:9" x14ac:dyDescent="0.35">
      <c r="A1631" t="s">
        <v>14453</v>
      </c>
      <c r="B1631" t="s">
        <v>6636</v>
      </c>
      <c r="C1631" t="s">
        <v>14454</v>
      </c>
      <c r="D1631" t="s">
        <v>14455</v>
      </c>
      <c r="E1631" t="s">
        <v>14456</v>
      </c>
      <c r="F1631">
        <v>64818215</v>
      </c>
      <c r="G1631">
        <v>64818702</v>
      </c>
      <c r="I1631" t="s">
        <v>14454</v>
      </c>
    </row>
    <row r="1632" spans="1:9" x14ac:dyDescent="0.35">
      <c r="A1632" t="s">
        <v>14457</v>
      </c>
      <c r="B1632" t="s">
        <v>6636</v>
      </c>
      <c r="C1632" t="s">
        <v>14458</v>
      </c>
      <c r="D1632" t="s">
        <v>14459</v>
      </c>
      <c r="E1632" t="s">
        <v>14460</v>
      </c>
      <c r="F1632">
        <v>67478197</v>
      </c>
      <c r="I1632" t="s">
        <v>14458</v>
      </c>
    </row>
    <row r="1633" spans="1:9" x14ac:dyDescent="0.35">
      <c r="A1633" t="s">
        <v>14461</v>
      </c>
      <c r="B1633" t="s">
        <v>6636</v>
      </c>
      <c r="C1633" t="s">
        <v>14462</v>
      </c>
      <c r="D1633" t="s">
        <v>14463</v>
      </c>
      <c r="E1633" t="s">
        <v>14464</v>
      </c>
      <c r="F1633">
        <v>62952652</v>
      </c>
      <c r="I1633" t="s">
        <v>14462</v>
      </c>
    </row>
    <row r="1634" spans="1:9" x14ac:dyDescent="0.35">
      <c r="A1634" t="s">
        <v>14465</v>
      </c>
      <c r="B1634" t="s">
        <v>6724</v>
      </c>
      <c r="C1634" t="s">
        <v>14466</v>
      </c>
      <c r="D1634" t="s">
        <v>14467</v>
      </c>
      <c r="E1634" t="s">
        <v>14468</v>
      </c>
      <c r="F1634">
        <v>67755366</v>
      </c>
      <c r="G1634">
        <v>67755433</v>
      </c>
      <c r="H1634" t="s">
        <v>6761</v>
      </c>
      <c r="I1634" t="s">
        <v>14466</v>
      </c>
    </row>
    <row r="1635" spans="1:9" x14ac:dyDescent="0.35">
      <c r="A1635" t="s">
        <v>14469</v>
      </c>
      <c r="B1635" t="s">
        <v>7762</v>
      </c>
      <c r="C1635" t="s">
        <v>14470</v>
      </c>
      <c r="D1635" t="s">
        <v>14471</v>
      </c>
      <c r="E1635" t="s">
        <v>14472</v>
      </c>
      <c r="F1635">
        <v>62263412</v>
      </c>
      <c r="G1635">
        <v>62263413</v>
      </c>
      <c r="I1635" t="s">
        <v>14470</v>
      </c>
    </row>
    <row r="1636" spans="1:9" x14ac:dyDescent="0.35">
      <c r="A1636" t="s">
        <v>14473</v>
      </c>
      <c r="B1636" t="s">
        <v>6636</v>
      </c>
      <c r="C1636" t="s">
        <v>14474</v>
      </c>
      <c r="D1636" t="s">
        <v>14475</v>
      </c>
      <c r="E1636" t="s">
        <v>7209</v>
      </c>
      <c r="F1636">
        <v>64821981</v>
      </c>
      <c r="G1636">
        <v>64821968</v>
      </c>
      <c r="I1636" t="s">
        <v>14474</v>
      </c>
    </row>
    <row r="1637" spans="1:9" x14ac:dyDescent="0.35">
      <c r="A1637" t="s">
        <v>14476</v>
      </c>
      <c r="B1637" t="s">
        <v>6703</v>
      </c>
      <c r="C1637" t="s">
        <v>14477</v>
      </c>
      <c r="D1637" t="s">
        <v>8052</v>
      </c>
      <c r="E1637" t="s">
        <v>14478</v>
      </c>
      <c r="H1637" t="s">
        <v>14479</v>
      </c>
      <c r="I1637" t="s">
        <v>14477</v>
      </c>
    </row>
    <row r="1638" spans="1:9" x14ac:dyDescent="0.35">
      <c r="A1638" t="s">
        <v>14480</v>
      </c>
    </row>
    <row r="1639" spans="1:9" x14ac:dyDescent="0.35">
      <c r="A1639" t="s">
        <v>14481</v>
      </c>
      <c r="B1639" t="s">
        <v>7397</v>
      </c>
      <c r="C1639" t="s">
        <v>14482</v>
      </c>
      <c r="D1639" t="s">
        <v>14483</v>
      </c>
      <c r="E1639" t="s">
        <v>14484</v>
      </c>
      <c r="F1639">
        <v>67363511</v>
      </c>
      <c r="G1639">
        <v>67383763</v>
      </c>
      <c r="I1639" t="s">
        <v>14482</v>
      </c>
    </row>
    <row r="1640" spans="1:9" x14ac:dyDescent="0.35">
      <c r="A1640" t="s">
        <v>14485</v>
      </c>
      <c r="B1640" t="s">
        <v>6724</v>
      </c>
      <c r="C1640" t="s">
        <v>14486</v>
      </c>
      <c r="D1640" t="s">
        <v>14487</v>
      </c>
      <c r="E1640" t="s">
        <v>13940</v>
      </c>
      <c r="F1640" t="s">
        <v>14488</v>
      </c>
      <c r="G1640" t="s">
        <v>14489</v>
      </c>
      <c r="H1640" t="s">
        <v>14490</v>
      </c>
      <c r="I1640" t="s">
        <v>14486</v>
      </c>
    </row>
    <row r="1641" spans="1:9" x14ac:dyDescent="0.35">
      <c r="A1641" t="s">
        <v>14491</v>
      </c>
      <c r="B1641" t="s">
        <v>6636</v>
      </c>
      <c r="C1641" t="s">
        <v>14492</v>
      </c>
      <c r="D1641" t="s">
        <v>14493</v>
      </c>
      <c r="E1641" t="s">
        <v>14494</v>
      </c>
      <c r="F1641">
        <v>68298888</v>
      </c>
      <c r="G1641">
        <v>68298302</v>
      </c>
      <c r="I1641" t="s">
        <v>14492</v>
      </c>
    </row>
    <row r="1642" spans="1:9" x14ac:dyDescent="0.35">
      <c r="A1642" t="s">
        <v>14495</v>
      </c>
      <c r="B1642" t="s">
        <v>6636</v>
      </c>
      <c r="C1642" t="s">
        <v>14496</v>
      </c>
      <c r="D1642" t="s">
        <v>14497</v>
      </c>
      <c r="E1642" t="s">
        <v>12126</v>
      </c>
      <c r="F1642">
        <v>65591320</v>
      </c>
      <c r="I1642" t="s">
        <v>14496</v>
      </c>
    </row>
    <row r="1643" spans="1:9" x14ac:dyDescent="0.35">
      <c r="A1643" t="s">
        <v>14498</v>
      </c>
      <c r="B1643" t="s">
        <v>6724</v>
      </c>
      <c r="C1643" t="s">
        <v>14499</v>
      </c>
      <c r="D1643" t="s">
        <v>14500</v>
      </c>
      <c r="E1643" t="s">
        <v>14501</v>
      </c>
      <c r="F1643" t="s">
        <v>14502</v>
      </c>
      <c r="G1643" t="s">
        <v>14503</v>
      </c>
      <c r="I1643" t="s">
        <v>14499</v>
      </c>
    </row>
    <row r="1644" spans="1:9" x14ac:dyDescent="0.35">
      <c r="A1644" t="s">
        <v>14504</v>
      </c>
      <c r="B1644" t="s">
        <v>7397</v>
      </c>
      <c r="C1644" t="s">
        <v>7863</v>
      </c>
      <c r="D1644" t="s">
        <v>14505</v>
      </c>
      <c r="E1644" t="s">
        <v>14506</v>
      </c>
      <c r="F1644">
        <v>63894499</v>
      </c>
      <c r="G1644">
        <v>64414755</v>
      </c>
      <c r="I1644" t="s">
        <v>7863</v>
      </c>
    </row>
    <row r="1645" spans="1:9" x14ac:dyDescent="0.35">
      <c r="A1645" t="s">
        <v>14507</v>
      </c>
      <c r="B1645" t="s">
        <v>6636</v>
      </c>
      <c r="C1645" t="s">
        <v>14508</v>
      </c>
      <c r="D1645" t="s">
        <v>14509</v>
      </c>
      <c r="E1645" t="s">
        <v>14510</v>
      </c>
      <c r="F1645">
        <v>67605388</v>
      </c>
      <c r="G1645">
        <v>67698135</v>
      </c>
      <c r="I1645" t="s">
        <v>14508</v>
      </c>
    </row>
    <row r="1646" spans="1:9" x14ac:dyDescent="0.35">
      <c r="A1646" t="s">
        <v>14511</v>
      </c>
      <c r="B1646" t="s">
        <v>7397</v>
      </c>
      <c r="C1646" t="s">
        <v>14512</v>
      </c>
      <c r="D1646" t="s">
        <v>14513</v>
      </c>
      <c r="F1646">
        <v>67550330</v>
      </c>
      <c r="G1646">
        <v>67557614</v>
      </c>
      <c r="I1646" t="s">
        <v>14512</v>
      </c>
    </row>
    <row r="1647" spans="1:9" x14ac:dyDescent="0.35">
      <c r="A1647" t="s">
        <v>14514</v>
      </c>
      <c r="B1647" t="s">
        <v>7397</v>
      </c>
      <c r="C1647" t="s">
        <v>14515</v>
      </c>
      <c r="D1647" t="s">
        <v>14516</v>
      </c>
      <c r="E1647" t="s">
        <v>14517</v>
      </c>
      <c r="F1647">
        <v>68978895</v>
      </c>
      <c r="G1647">
        <v>68978593</v>
      </c>
      <c r="I1647" t="s">
        <v>14515</v>
      </c>
    </row>
    <row r="1648" spans="1:9" x14ac:dyDescent="0.35">
      <c r="A1648" t="s">
        <v>282</v>
      </c>
      <c r="B1648" t="s">
        <v>7092</v>
      </c>
      <c r="C1648" t="s">
        <v>14518</v>
      </c>
      <c r="D1648" t="s">
        <v>14519</v>
      </c>
      <c r="E1648" t="s">
        <v>14520</v>
      </c>
      <c r="F1648">
        <v>62876272</v>
      </c>
      <c r="G1648">
        <v>62875121</v>
      </c>
      <c r="H1648" t="s">
        <v>14521</v>
      </c>
      <c r="I1648" t="s">
        <v>14518</v>
      </c>
    </row>
    <row r="1649" spans="1:9" x14ac:dyDescent="0.35">
      <c r="A1649" t="s">
        <v>14522</v>
      </c>
      <c r="B1649" t="s">
        <v>7092</v>
      </c>
      <c r="C1649" t="s">
        <v>14523</v>
      </c>
      <c r="D1649" t="s">
        <v>14524</v>
      </c>
      <c r="E1649" t="s">
        <v>14525</v>
      </c>
      <c r="F1649">
        <v>67475502</v>
      </c>
      <c r="G1649">
        <v>67490737</v>
      </c>
      <c r="I1649" t="s">
        <v>14523</v>
      </c>
    </row>
    <row r="1650" spans="1:9" x14ac:dyDescent="0.35">
      <c r="A1650" t="s">
        <v>14526</v>
      </c>
      <c r="B1650" t="s">
        <v>6636</v>
      </c>
      <c r="C1650" t="s">
        <v>14527</v>
      </c>
      <c r="D1650" t="s">
        <v>14528</v>
      </c>
      <c r="E1650" t="s">
        <v>14529</v>
      </c>
      <c r="F1650" t="s">
        <v>14530</v>
      </c>
      <c r="G1650" t="s">
        <v>14531</v>
      </c>
      <c r="I1650" t="s">
        <v>14527</v>
      </c>
    </row>
    <row r="1651" spans="1:9" x14ac:dyDescent="0.35">
      <c r="A1651" t="s">
        <v>14532</v>
      </c>
      <c r="B1651" t="s">
        <v>6636</v>
      </c>
      <c r="C1651" t="s">
        <v>14533</v>
      </c>
      <c r="D1651" t="s">
        <v>14534</v>
      </c>
      <c r="E1651" t="s">
        <v>14535</v>
      </c>
      <c r="F1651" t="s">
        <v>14536</v>
      </c>
      <c r="G1651" t="s">
        <v>14537</v>
      </c>
      <c r="H1651" t="s">
        <v>14538</v>
      </c>
      <c r="I1651" t="s">
        <v>14533</v>
      </c>
    </row>
    <row r="1652" spans="1:9" x14ac:dyDescent="0.35">
      <c r="A1652" t="s">
        <v>14539</v>
      </c>
      <c r="B1652" t="s">
        <v>6636</v>
      </c>
      <c r="C1652" t="s">
        <v>14540</v>
      </c>
      <c r="D1652" t="s">
        <v>14541</v>
      </c>
      <c r="E1652" t="s">
        <v>14542</v>
      </c>
      <c r="F1652">
        <v>67488123</v>
      </c>
      <c r="G1652">
        <v>67482668</v>
      </c>
      <c r="H1652" t="s">
        <v>14543</v>
      </c>
      <c r="I1652" t="s">
        <v>14540</v>
      </c>
    </row>
    <row r="1653" spans="1:9" x14ac:dyDescent="0.35">
      <c r="A1653" t="s">
        <v>14544</v>
      </c>
      <c r="B1653" t="s">
        <v>7092</v>
      </c>
      <c r="C1653" t="s">
        <v>14545</v>
      </c>
      <c r="D1653" t="s">
        <v>14546</v>
      </c>
      <c r="E1653" t="s">
        <v>14547</v>
      </c>
      <c r="F1653">
        <v>67824048</v>
      </c>
      <c r="G1653">
        <v>67824048</v>
      </c>
      <c r="H1653" t="s">
        <v>14548</v>
      </c>
      <c r="I1653" t="s">
        <v>14545</v>
      </c>
    </row>
    <row r="1654" spans="1:9" x14ac:dyDescent="0.35">
      <c r="A1654" t="s">
        <v>14549</v>
      </c>
      <c r="B1654" t="s">
        <v>6636</v>
      </c>
      <c r="C1654" t="s">
        <v>14550</v>
      </c>
      <c r="D1654" t="s">
        <v>14551</v>
      </c>
      <c r="E1654" t="s">
        <v>12250</v>
      </c>
      <c r="H1654" t="s">
        <v>14552</v>
      </c>
      <c r="I1654" t="s">
        <v>14550</v>
      </c>
    </row>
    <row r="1655" spans="1:9" x14ac:dyDescent="0.35">
      <c r="A1655" t="s">
        <v>14553</v>
      </c>
      <c r="B1655" t="s">
        <v>6724</v>
      </c>
      <c r="C1655" t="s">
        <v>14554</v>
      </c>
      <c r="D1655" t="s">
        <v>14555</v>
      </c>
      <c r="E1655" t="s">
        <v>7952</v>
      </c>
      <c r="F1655">
        <v>62733000</v>
      </c>
      <c r="G1655">
        <v>62749538</v>
      </c>
      <c r="H1655" t="s">
        <v>14556</v>
      </c>
      <c r="I1655" t="s">
        <v>14554</v>
      </c>
    </row>
    <row r="1656" spans="1:9" x14ac:dyDescent="0.35">
      <c r="A1656" t="s">
        <v>14557</v>
      </c>
      <c r="B1656" t="s">
        <v>7397</v>
      </c>
      <c r="C1656" t="s">
        <v>14558</v>
      </c>
      <c r="D1656" t="s">
        <v>14559</v>
      </c>
      <c r="E1656" t="s">
        <v>14560</v>
      </c>
      <c r="F1656">
        <v>62965073</v>
      </c>
      <c r="G1656">
        <v>62966805</v>
      </c>
      <c r="H1656" t="s">
        <v>14561</v>
      </c>
      <c r="I1656" t="s">
        <v>14558</v>
      </c>
    </row>
    <row r="1657" spans="1:9" x14ac:dyDescent="0.35">
      <c r="A1657" t="s">
        <v>14562</v>
      </c>
      <c r="B1657" t="s">
        <v>7397</v>
      </c>
      <c r="C1657" t="s">
        <v>14563</v>
      </c>
      <c r="D1657" t="s">
        <v>14564</v>
      </c>
      <c r="E1657" t="s">
        <v>14565</v>
      </c>
      <c r="F1657">
        <v>62746840</v>
      </c>
      <c r="G1657">
        <v>62769301</v>
      </c>
      <c r="H1657" t="s">
        <v>14566</v>
      </c>
      <c r="I1657" t="s">
        <v>14563</v>
      </c>
    </row>
    <row r="1658" spans="1:9" x14ac:dyDescent="0.35">
      <c r="A1658" t="s">
        <v>14567</v>
      </c>
      <c r="B1658" t="s">
        <v>7397</v>
      </c>
      <c r="C1658" t="s">
        <v>14568</v>
      </c>
      <c r="D1658" t="s">
        <v>14569</v>
      </c>
      <c r="E1658" t="s">
        <v>14570</v>
      </c>
      <c r="F1658">
        <v>67749123</v>
      </c>
      <c r="G1658">
        <v>67783407</v>
      </c>
      <c r="I1658" t="s">
        <v>14568</v>
      </c>
    </row>
    <row r="1659" spans="1:9" x14ac:dyDescent="0.35">
      <c r="A1659" t="s">
        <v>14571</v>
      </c>
      <c r="B1659" t="s">
        <v>7397</v>
      </c>
      <c r="C1659" t="s">
        <v>14572</v>
      </c>
      <c r="D1659" t="s">
        <v>14573</v>
      </c>
      <c r="E1659" t="s">
        <v>14574</v>
      </c>
      <c r="F1659">
        <v>62655366</v>
      </c>
      <c r="G1659">
        <v>62650988</v>
      </c>
      <c r="H1659" t="s">
        <v>14575</v>
      </c>
      <c r="I1659" t="s">
        <v>14572</v>
      </c>
    </row>
    <row r="1660" spans="1:9" x14ac:dyDescent="0.35">
      <c r="A1660" t="s">
        <v>14576</v>
      </c>
      <c r="B1660" t="s">
        <v>7397</v>
      </c>
      <c r="C1660" t="s">
        <v>14577</v>
      </c>
      <c r="D1660" t="s">
        <v>14578</v>
      </c>
      <c r="E1660" t="s">
        <v>14579</v>
      </c>
      <c r="F1660">
        <v>63389100</v>
      </c>
      <c r="G1660">
        <v>63381902</v>
      </c>
      <c r="I1660" t="s">
        <v>14577</v>
      </c>
    </row>
    <row r="1661" spans="1:9" x14ac:dyDescent="0.35">
      <c r="A1661" t="s">
        <v>14580</v>
      </c>
      <c r="B1661" t="s">
        <v>7092</v>
      </c>
      <c r="C1661" t="s">
        <v>14581</v>
      </c>
      <c r="D1661" t="s">
        <v>14582</v>
      </c>
      <c r="E1661" t="s">
        <v>14583</v>
      </c>
      <c r="F1661">
        <v>64831000</v>
      </c>
      <c r="G1661">
        <v>64831001</v>
      </c>
      <c r="H1661" t="s">
        <v>14584</v>
      </c>
      <c r="I1661" t="s">
        <v>14581</v>
      </c>
    </row>
    <row r="1662" spans="1:9" x14ac:dyDescent="0.35">
      <c r="A1662" t="s">
        <v>1615</v>
      </c>
      <c r="B1662" t="s">
        <v>6703</v>
      </c>
      <c r="C1662" t="s">
        <v>14585</v>
      </c>
      <c r="D1662" t="s">
        <v>14586</v>
      </c>
      <c r="E1662" t="s">
        <v>11625</v>
      </c>
      <c r="F1662" t="s">
        <v>14587</v>
      </c>
      <c r="G1662" t="s">
        <v>14588</v>
      </c>
      <c r="H1662" t="s">
        <v>14589</v>
      </c>
      <c r="I1662" t="s">
        <v>14585</v>
      </c>
    </row>
    <row r="1663" spans="1:9" x14ac:dyDescent="0.35">
      <c r="A1663" t="s">
        <v>14590</v>
      </c>
      <c r="B1663" t="s">
        <v>7092</v>
      </c>
      <c r="C1663" t="s">
        <v>14591</v>
      </c>
      <c r="D1663" t="s">
        <v>14592</v>
      </c>
      <c r="E1663" t="s">
        <v>14593</v>
      </c>
      <c r="F1663">
        <v>68621811</v>
      </c>
      <c r="G1663">
        <v>68621917</v>
      </c>
      <c r="H1663" t="s">
        <v>14594</v>
      </c>
      <c r="I1663" t="s">
        <v>14591</v>
      </c>
    </row>
    <row r="1664" spans="1:9" x14ac:dyDescent="0.35">
      <c r="A1664" t="s">
        <v>14595</v>
      </c>
      <c r="B1664" t="s">
        <v>7397</v>
      </c>
      <c r="C1664" t="s">
        <v>14596</v>
      </c>
      <c r="D1664" t="s">
        <v>14597</v>
      </c>
      <c r="E1664" t="s">
        <v>7952</v>
      </c>
      <c r="F1664" t="s">
        <v>14598</v>
      </c>
      <c r="G1664">
        <v>62744663</v>
      </c>
      <c r="H1664" t="s">
        <v>14599</v>
      </c>
      <c r="I1664" t="s">
        <v>14596</v>
      </c>
    </row>
    <row r="1665" spans="1:9" x14ac:dyDescent="0.35">
      <c r="A1665" t="s">
        <v>14600</v>
      </c>
      <c r="B1665" t="s">
        <v>7397</v>
      </c>
      <c r="C1665" t="s">
        <v>14601</v>
      </c>
      <c r="D1665" t="s">
        <v>14602</v>
      </c>
      <c r="E1665" t="s">
        <v>14603</v>
      </c>
      <c r="F1665" t="s">
        <v>14604</v>
      </c>
      <c r="G1665" t="s">
        <v>14605</v>
      </c>
      <c r="H1665" t="s">
        <v>14606</v>
      </c>
      <c r="I1665" t="s">
        <v>14601</v>
      </c>
    </row>
    <row r="1666" spans="1:9" x14ac:dyDescent="0.35">
      <c r="A1666" t="s">
        <v>14607</v>
      </c>
      <c r="B1666" t="s">
        <v>7397</v>
      </c>
      <c r="C1666" t="s">
        <v>14608</v>
      </c>
      <c r="D1666" t="s">
        <v>14609</v>
      </c>
      <c r="E1666" t="s">
        <v>7389</v>
      </c>
      <c r="F1666">
        <v>62274739</v>
      </c>
      <c r="G1666">
        <v>62278948</v>
      </c>
      <c r="H1666" t="s">
        <v>14610</v>
      </c>
      <c r="I1666" t="s">
        <v>14608</v>
      </c>
    </row>
    <row r="1667" spans="1:9" x14ac:dyDescent="0.35">
      <c r="A1667" t="s">
        <v>14611</v>
      </c>
      <c r="B1667" t="s">
        <v>7397</v>
      </c>
      <c r="C1667" t="s">
        <v>14612</v>
      </c>
      <c r="D1667" t="s">
        <v>14613</v>
      </c>
      <c r="E1667" t="s">
        <v>14614</v>
      </c>
      <c r="F1667">
        <v>62817466</v>
      </c>
      <c r="G1667">
        <v>62817411</v>
      </c>
      <c r="H1667" t="s">
        <v>7555</v>
      </c>
      <c r="I1667" t="s">
        <v>14612</v>
      </c>
    </row>
    <row r="1668" spans="1:9" x14ac:dyDescent="0.35">
      <c r="A1668" t="s">
        <v>14615</v>
      </c>
      <c r="B1668" t="s">
        <v>7397</v>
      </c>
      <c r="C1668" t="s">
        <v>14616</v>
      </c>
      <c r="D1668" t="s">
        <v>14617</v>
      </c>
      <c r="E1668" t="s">
        <v>14618</v>
      </c>
      <c r="F1668">
        <v>62971747</v>
      </c>
      <c r="G1668">
        <v>62971767</v>
      </c>
      <c r="H1668" t="s">
        <v>14619</v>
      </c>
      <c r="I1668" t="s">
        <v>14616</v>
      </c>
    </row>
    <row r="1669" spans="1:9" x14ac:dyDescent="0.35">
      <c r="A1669" t="s">
        <v>14620</v>
      </c>
      <c r="B1669" t="s">
        <v>7397</v>
      </c>
      <c r="C1669" t="s">
        <v>14621</v>
      </c>
      <c r="D1669" t="s">
        <v>14622</v>
      </c>
      <c r="E1669" t="s">
        <v>14623</v>
      </c>
      <c r="F1669">
        <v>68738693</v>
      </c>
      <c r="G1669">
        <v>68738694</v>
      </c>
      <c r="I1669" t="s">
        <v>14621</v>
      </c>
    </row>
    <row r="1670" spans="1:9" x14ac:dyDescent="0.35">
      <c r="A1670" t="s">
        <v>14624</v>
      </c>
      <c r="B1670" t="s">
        <v>6636</v>
      </c>
      <c r="C1670" t="s">
        <v>14625</v>
      </c>
      <c r="D1670" t="s">
        <v>14626</v>
      </c>
      <c r="E1670" t="s">
        <v>14627</v>
      </c>
      <c r="F1670" t="s">
        <v>14628</v>
      </c>
      <c r="G1670">
        <v>64549322</v>
      </c>
      <c r="H1670" t="s">
        <v>14629</v>
      </c>
      <c r="I1670" t="s">
        <v>14625</v>
      </c>
    </row>
    <row r="1671" spans="1:9" x14ac:dyDescent="0.35">
      <c r="A1671" t="s">
        <v>14630</v>
      </c>
      <c r="B1671" t="s">
        <v>7397</v>
      </c>
      <c r="C1671" t="s">
        <v>14631</v>
      </c>
      <c r="D1671" t="s">
        <v>14632</v>
      </c>
      <c r="E1671" t="s">
        <v>14633</v>
      </c>
      <c r="F1671">
        <v>63373161</v>
      </c>
      <c r="G1671">
        <v>63373117</v>
      </c>
      <c r="H1671" t="s">
        <v>14634</v>
      </c>
      <c r="I1671" t="s">
        <v>14631</v>
      </c>
    </row>
    <row r="1672" spans="1:9" x14ac:dyDescent="0.35">
      <c r="A1672" t="s">
        <v>14635</v>
      </c>
      <c r="B1672" t="s">
        <v>6724</v>
      </c>
      <c r="C1672" t="s">
        <v>14636</v>
      </c>
      <c r="D1672" t="s">
        <v>14637</v>
      </c>
      <c r="E1672" t="s">
        <v>14638</v>
      </c>
      <c r="F1672" t="s">
        <v>14639</v>
      </c>
      <c r="G1672">
        <v>63685601</v>
      </c>
      <c r="I1672" t="s">
        <v>14636</v>
      </c>
    </row>
    <row r="1673" spans="1:9" x14ac:dyDescent="0.35">
      <c r="A1673" t="s">
        <v>14640</v>
      </c>
      <c r="B1673" t="s">
        <v>6724</v>
      </c>
      <c r="C1673" t="s">
        <v>14641</v>
      </c>
      <c r="D1673" t="s">
        <v>14642</v>
      </c>
      <c r="E1673" t="s">
        <v>14643</v>
      </c>
      <c r="F1673">
        <v>64832267</v>
      </c>
      <c r="G1673">
        <v>64833872</v>
      </c>
      <c r="H1673" t="s">
        <v>14644</v>
      </c>
      <c r="I1673" t="s">
        <v>14641</v>
      </c>
    </row>
    <row r="1674" spans="1:9" x14ac:dyDescent="0.35">
      <c r="A1674" t="s">
        <v>14645</v>
      </c>
      <c r="B1674" t="s">
        <v>6636</v>
      </c>
      <c r="C1674" t="s">
        <v>14646</v>
      </c>
      <c r="D1674" t="s">
        <v>14647</v>
      </c>
      <c r="E1674" t="s">
        <v>14648</v>
      </c>
      <c r="F1674">
        <v>62804473</v>
      </c>
      <c r="G1674">
        <v>62804485</v>
      </c>
      <c r="H1674" t="s">
        <v>14649</v>
      </c>
      <c r="I1674" t="s">
        <v>14646</v>
      </c>
    </row>
    <row r="1675" spans="1:9" x14ac:dyDescent="0.35">
      <c r="A1675" t="s">
        <v>14650</v>
      </c>
      <c r="B1675" t="s">
        <v>7397</v>
      </c>
      <c r="C1675" t="s">
        <v>14651</v>
      </c>
      <c r="D1675" t="s">
        <v>14652</v>
      </c>
      <c r="E1675" t="s">
        <v>14653</v>
      </c>
      <c r="F1675">
        <v>63454271</v>
      </c>
      <c r="G1675">
        <v>63440074</v>
      </c>
      <c r="H1675" t="s">
        <v>14654</v>
      </c>
      <c r="I1675" t="s">
        <v>14651</v>
      </c>
    </row>
    <row r="1676" spans="1:9" x14ac:dyDescent="0.35">
      <c r="A1676" t="s">
        <v>14655</v>
      </c>
      <c r="B1676" t="s">
        <v>6636</v>
      </c>
      <c r="C1676" t="s">
        <v>14656</v>
      </c>
      <c r="D1676" t="s">
        <v>14657</v>
      </c>
      <c r="E1676" t="s">
        <v>14658</v>
      </c>
      <c r="F1676">
        <v>67495989</v>
      </c>
      <c r="G1676">
        <v>67497498</v>
      </c>
      <c r="H1676" t="s">
        <v>14659</v>
      </c>
      <c r="I1676" t="s">
        <v>14656</v>
      </c>
    </row>
    <row r="1677" spans="1:9" x14ac:dyDescent="0.35">
      <c r="A1677" t="s">
        <v>14660</v>
      </c>
      <c r="B1677" t="s">
        <v>6636</v>
      </c>
      <c r="C1677" t="s">
        <v>14661</v>
      </c>
      <c r="D1677" t="s">
        <v>14662</v>
      </c>
      <c r="E1677" t="s">
        <v>14663</v>
      </c>
      <c r="F1677">
        <v>67495989</v>
      </c>
      <c r="G1677">
        <v>67497498</v>
      </c>
      <c r="I1677" t="s">
        <v>14661</v>
      </c>
    </row>
    <row r="1678" spans="1:9" x14ac:dyDescent="0.35">
      <c r="A1678" t="s">
        <v>14664</v>
      </c>
      <c r="B1678" t="s">
        <v>7397</v>
      </c>
      <c r="C1678" t="s">
        <v>14665</v>
      </c>
      <c r="D1678" t="s">
        <v>14666</v>
      </c>
      <c r="E1678" t="s">
        <v>14667</v>
      </c>
      <c r="F1678">
        <v>88678210088</v>
      </c>
      <c r="G1678">
        <v>88678138461</v>
      </c>
      <c r="H1678" t="s">
        <v>11995</v>
      </c>
      <c r="I1678" t="s">
        <v>14665</v>
      </c>
    </row>
    <row r="1679" spans="1:9" x14ac:dyDescent="0.35">
      <c r="A1679" t="s">
        <v>14668</v>
      </c>
      <c r="B1679" t="s">
        <v>6763</v>
      </c>
      <c r="C1679" t="s">
        <v>14669</v>
      </c>
      <c r="D1679" t="s">
        <v>14670</v>
      </c>
      <c r="E1679" t="s">
        <v>14671</v>
      </c>
      <c r="H1679" t="s">
        <v>14672</v>
      </c>
      <c r="I1679" t="s">
        <v>14669</v>
      </c>
    </row>
    <row r="1680" spans="1:9" x14ac:dyDescent="0.35">
      <c r="A1680" t="s">
        <v>14673</v>
      </c>
      <c r="B1680" t="s">
        <v>7092</v>
      </c>
      <c r="C1680" t="s">
        <v>14674</v>
      </c>
      <c r="D1680" t="s">
        <v>14675</v>
      </c>
      <c r="E1680" t="s">
        <v>14676</v>
      </c>
      <c r="F1680">
        <v>67515088</v>
      </c>
      <c r="G1680">
        <v>67592122</v>
      </c>
      <c r="I1680" t="s">
        <v>14674</v>
      </c>
    </row>
    <row r="1681" spans="1:9" x14ac:dyDescent="0.35">
      <c r="A1681" t="s">
        <v>14677</v>
      </c>
      <c r="B1681" t="s">
        <v>6636</v>
      </c>
      <c r="C1681" t="s">
        <v>14678</v>
      </c>
      <c r="D1681" t="s">
        <v>14679</v>
      </c>
      <c r="E1681" t="s">
        <v>14680</v>
      </c>
      <c r="G1681" t="s">
        <v>14681</v>
      </c>
      <c r="H1681" t="s">
        <v>14682</v>
      </c>
      <c r="I1681" t="s">
        <v>14678</v>
      </c>
    </row>
    <row r="1682" spans="1:9" x14ac:dyDescent="0.35">
      <c r="A1682" t="s">
        <v>14683</v>
      </c>
      <c r="B1682" t="s">
        <v>7397</v>
      </c>
      <c r="C1682" t="s">
        <v>14684</v>
      </c>
      <c r="D1682" t="s">
        <v>14685</v>
      </c>
      <c r="E1682" t="s">
        <v>14686</v>
      </c>
      <c r="F1682">
        <v>68269651</v>
      </c>
      <c r="G1682">
        <v>68206010</v>
      </c>
      <c r="H1682" t="s">
        <v>14687</v>
      </c>
      <c r="I1682" t="s">
        <v>14684</v>
      </c>
    </row>
    <row r="1683" spans="1:9" x14ac:dyDescent="0.35">
      <c r="A1683" t="s">
        <v>14688</v>
      </c>
      <c r="B1683" t="s">
        <v>6636</v>
      </c>
      <c r="C1683" t="s">
        <v>14689</v>
      </c>
      <c r="D1683" t="s">
        <v>14690</v>
      </c>
      <c r="E1683" t="s">
        <v>14691</v>
      </c>
      <c r="F1683" t="s">
        <v>14692</v>
      </c>
      <c r="G1683">
        <v>67433367</v>
      </c>
      <c r="H1683" t="s">
        <v>14693</v>
      </c>
      <c r="I1683" t="s">
        <v>14689</v>
      </c>
    </row>
    <row r="1684" spans="1:9" x14ac:dyDescent="0.35">
      <c r="A1684" t="s">
        <v>14694</v>
      </c>
      <c r="B1684" t="s">
        <v>7397</v>
      </c>
      <c r="C1684" t="s">
        <v>14695</v>
      </c>
      <c r="D1684" t="s">
        <v>14696</v>
      </c>
      <c r="E1684" t="s">
        <v>14680</v>
      </c>
      <c r="F1684">
        <v>63666694</v>
      </c>
      <c r="G1684">
        <v>63661018</v>
      </c>
      <c r="H1684" t="s">
        <v>14697</v>
      </c>
      <c r="I1684" t="s">
        <v>14695</v>
      </c>
    </row>
    <row r="1685" spans="1:9" x14ac:dyDescent="0.35">
      <c r="A1685" t="s">
        <v>355</v>
      </c>
      <c r="B1685" t="s">
        <v>7092</v>
      </c>
      <c r="C1685" t="s">
        <v>14698</v>
      </c>
      <c r="D1685" t="s">
        <v>14699</v>
      </c>
      <c r="E1685" t="s">
        <v>14700</v>
      </c>
      <c r="F1685" t="s">
        <v>14701</v>
      </c>
      <c r="G1685">
        <v>66370716</v>
      </c>
      <c r="I1685" t="s">
        <v>14698</v>
      </c>
    </row>
    <row r="1686" spans="1:9" x14ac:dyDescent="0.35">
      <c r="A1686" t="s">
        <v>14702</v>
      </c>
      <c r="B1686" t="s">
        <v>7092</v>
      </c>
      <c r="C1686" t="s">
        <v>14703</v>
      </c>
      <c r="D1686" t="s">
        <v>14704</v>
      </c>
      <c r="E1686" t="s">
        <v>14705</v>
      </c>
      <c r="H1686" t="s">
        <v>6761</v>
      </c>
      <c r="I1686" t="s">
        <v>14703</v>
      </c>
    </row>
    <row r="1687" spans="1:9" x14ac:dyDescent="0.35">
      <c r="A1687" t="s">
        <v>14706</v>
      </c>
      <c r="B1687" t="s">
        <v>7092</v>
      </c>
      <c r="C1687" t="s">
        <v>14707</v>
      </c>
      <c r="D1687" t="s">
        <v>14708</v>
      </c>
      <c r="E1687" t="s">
        <v>14709</v>
      </c>
      <c r="H1687" t="s">
        <v>6761</v>
      </c>
      <c r="I1687" t="s">
        <v>14707</v>
      </c>
    </row>
    <row r="1688" spans="1:9" x14ac:dyDescent="0.35">
      <c r="A1688" t="s">
        <v>14710</v>
      </c>
      <c r="B1688" t="s">
        <v>7092</v>
      </c>
      <c r="C1688" t="s">
        <v>14711</v>
      </c>
      <c r="D1688" t="s">
        <v>14712</v>
      </c>
      <c r="E1688" t="s">
        <v>14713</v>
      </c>
      <c r="F1688" t="s">
        <v>14714</v>
      </c>
      <c r="H1688" t="s">
        <v>14715</v>
      </c>
      <c r="I1688" t="s">
        <v>14711</v>
      </c>
    </row>
    <row r="1689" spans="1:9" x14ac:dyDescent="0.35">
      <c r="A1689" t="s">
        <v>14716</v>
      </c>
      <c r="B1689" t="s">
        <v>7092</v>
      </c>
      <c r="C1689" t="s">
        <v>14703</v>
      </c>
      <c r="D1689" t="s">
        <v>14717</v>
      </c>
      <c r="E1689" t="s">
        <v>14718</v>
      </c>
      <c r="H1689" t="s">
        <v>6761</v>
      </c>
      <c r="I1689" t="s">
        <v>14703</v>
      </c>
    </row>
    <row r="1690" spans="1:9" x14ac:dyDescent="0.35">
      <c r="A1690" t="s">
        <v>14719</v>
      </c>
      <c r="B1690" t="s">
        <v>7092</v>
      </c>
      <c r="C1690" t="s">
        <v>14720</v>
      </c>
      <c r="D1690" t="s">
        <v>14721</v>
      </c>
      <c r="E1690" t="s">
        <v>14722</v>
      </c>
      <c r="F1690">
        <v>390396376182</v>
      </c>
      <c r="H1690" t="s">
        <v>14723</v>
      </c>
      <c r="I1690" t="s">
        <v>14720</v>
      </c>
    </row>
    <row r="1691" spans="1:9" x14ac:dyDescent="0.35">
      <c r="A1691" t="s">
        <v>14724</v>
      </c>
      <c r="B1691" t="s">
        <v>7092</v>
      </c>
      <c r="C1691" t="s">
        <v>14725</v>
      </c>
      <c r="D1691" t="s">
        <v>14726</v>
      </c>
      <c r="E1691" t="s">
        <v>14727</v>
      </c>
      <c r="H1691" t="s">
        <v>14728</v>
      </c>
      <c r="I1691" t="s">
        <v>14725</v>
      </c>
    </row>
    <row r="1692" spans="1:9" x14ac:dyDescent="0.35">
      <c r="A1692" t="s">
        <v>14729</v>
      </c>
      <c r="B1692" t="s">
        <v>7092</v>
      </c>
      <c r="C1692" t="s">
        <v>14730</v>
      </c>
      <c r="D1692" t="s">
        <v>14731</v>
      </c>
      <c r="E1692" t="s">
        <v>14732</v>
      </c>
      <c r="H1692" t="s">
        <v>6761</v>
      </c>
      <c r="I1692" t="s">
        <v>14730</v>
      </c>
    </row>
    <row r="1693" spans="1:9" x14ac:dyDescent="0.35">
      <c r="A1693" t="s">
        <v>14733</v>
      </c>
      <c r="B1693" t="s">
        <v>7092</v>
      </c>
      <c r="C1693" t="s">
        <v>14734</v>
      </c>
      <c r="D1693" t="s">
        <v>14735</v>
      </c>
      <c r="E1693" t="s">
        <v>14736</v>
      </c>
      <c r="H1693" t="s">
        <v>6761</v>
      </c>
      <c r="I1693" t="s">
        <v>14734</v>
      </c>
    </row>
    <row r="1694" spans="1:9" x14ac:dyDescent="0.35">
      <c r="A1694" t="s">
        <v>14737</v>
      </c>
      <c r="B1694" t="s">
        <v>7092</v>
      </c>
      <c r="C1694" t="s">
        <v>14738</v>
      </c>
      <c r="D1694" t="s">
        <v>14739</v>
      </c>
      <c r="E1694" t="s">
        <v>14740</v>
      </c>
      <c r="I1694" t="s">
        <v>14738</v>
      </c>
    </row>
    <row r="1695" spans="1:9" x14ac:dyDescent="0.35">
      <c r="A1695" t="s">
        <v>14741</v>
      </c>
      <c r="B1695" t="s">
        <v>7092</v>
      </c>
      <c r="C1695" t="s">
        <v>14742</v>
      </c>
      <c r="D1695" t="s">
        <v>14743</v>
      </c>
      <c r="E1695" t="s">
        <v>14744</v>
      </c>
      <c r="H1695" t="s">
        <v>7555</v>
      </c>
      <c r="I1695" t="s">
        <v>14742</v>
      </c>
    </row>
    <row r="1696" spans="1:9" x14ac:dyDescent="0.35">
      <c r="A1696" t="s">
        <v>14745</v>
      </c>
      <c r="B1696" t="s">
        <v>7092</v>
      </c>
      <c r="C1696" t="s">
        <v>14746</v>
      </c>
      <c r="D1696" t="s">
        <v>14747</v>
      </c>
      <c r="E1696" t="s">
        <v>14748</v>
      </c>
      <c r="H1696" t="s">
        <v>14749</v>
      </c>
      <c r="I1696" t="s">
        <v>14746</v>
      </c>
    </row>
    <row r="1697" spans="1:9" x14ac:dyDescent="0.35">
      <c r="A1697" t="s">
        <v>14750</v>
      </c>
      <c r="B1697" t="s">
        <v>7092</v>
      </c>
      <c r="C1697" t="s">
        <v>14751</v>
      </c>
      <c r="D1697" t="s">
        <v>14747</v>
      </c>
      <c r="E1697" t="s">
        <v>14752</v>
      </c>
      <c r="H1697" t="s">
        <v>14749</v>
      </c>
      <c r="I1697" t="s">
        <v>14751</v>
      </c>
    </row>
    <row r="1698" spans="1:9" x14ac:dyDescent="0.35">
      <c r="A1698" t="s">
        <v>14753</v>
      </c>
      <c r="B1698" t="s">
        <v>7092</v>
      </c>
      <c r="C1698" t="s">
        <v>14754</v>
      </c>
      <c r="D1698" t="s">
        <v>14747</v>
      </c>
      <c r="E1698" t="s">
        <v>14748</v>
      </c>
      <c r="H1698" t="s">
        <v>14749</v>
      </c>
      <c r="I1698" t="s">
        <v>14754</v>
      </c>
    </row>
    <row r="1699" spans="1:9" x14ac:dyDescent="0.35">
      <c r="A1699" t="s">
        <v>14755</v>
      </c>
      <c r="B1699" t="s">
        <v>7092</v>
      </c>
      <c r="C1699" t="s">
        <v>14756</v>
      </c>
      <c r="D1699" t="s">
        <v>14757</v>
      </c>
      <c r="E1699" t="s">
        <v>14758</v>
      </c>
      <c r="H1699" t="s">
        <v>14759</v>
      </c>
      <c r="I1699" t="s">
        <v>14756</v>
      </c>
    </row>
    <row r="1700" spans="1:9" x14ac:dyDescent="0.35">
      <c r="A1700" t="s">
        <v>14760</v>
      </c>
      <c r="B1700" t="s">
        <v>7092</v>
      </c>
      <c r="C1700" t="s">
        <v>14761</v>
      </c>
      <c r="D1700" t="s">
        <v>14762</v>
      </c>
      <c r="E1700" t="s">
        <v>14763</v>
      </c>
      <c r="F1700" t="s">
        <v>14764</v>
      </c>
      <c r="H1700" t="s">
        <v>6761</v>
      </c>
      <c r="I1700" t="s">
        <v>14761</v>
      </c>
    </row>
    <row r="1701" spans="1:9" x14ac:dyDescent="0.35">
      <c r="A1701" t="s">
        <v>14765</v>
      </c>
      <c r="B1701" t="s">
        <v>6636</v>
      </c>
      <c r="C1701" t="s">
        <v>14766</v>
      </c>
      <c r="D1701" t="s">
        <v>14767</v>
      </c>
      <c r="E1701" t="s">
        <v>14768</v>
      </c>
      <c r="H1701" t="s">
        <v>14769</v>
      </c>
      <c r="I1701" t="s">
        <v>14766</v>
      </c>
    </row>
    <row r="1702" spans="1:9" x14ac:dyDescent="0.35">
      <c r="A1702" t="s">
        <v>14770</v>
      </c>
      <c r="B1702" t="s">
        <v>6636</v>
      </c>
      <c r="C1702" t="s">
        <v>14771</v>
      </c>
      <c r="D1702" t="s">
        <v>14772</v>
      </c>
      <c r="E1702" t="s">
        <v>14773</v>
      </c>
      <c r="F1702" t="s">
        <v>14774</v>
      </c>
      <c r="G1702" t="s">
        <v>14775</v>
      </c>
      <c r="H1702" t="s">
        <v>14776</v>
      </c>
      <c r="I1702" t="s">
        <v>14771</v>
      </c>
    </row>
    <row r="1703" spans="1:9" x14ac:dyDescent="0.35">
      <c r="A1703" t="s">
        <v>14777</v>
      </c>
      <c r="B1703" t="s">
        <v>6636</v>
      </c>
      <c r="C1703" t="s">
        <v>14778</v>
      </c>
      <c r="D1703" t="s">
        <v>14779</v>
      </c>
      <c r="E1703" t="s">
        <v>14780</v>
      </c>
      <c r="F1703">
        <v>67456119</v>
      </c>
      <c r="G1703">
        <v>67413642</v>
      </c>
      <c r="H1703" t="s">
        <v>14781</v>
      </c>
      <c r="I1703" t="s">
        <v>14778</v>
      </c>
    </row>
    <row r="1704" spans="1:9" x14ac:dyDescent="0.35">
      <c r="A1704" t="s">
        <v>14782</v>
      </c>
      <c r="B1704" t="s">
        <v>7397</v>
      </c>
      <c r="C1704" t="s">
        <v>14783</v>
      </c>
      <c r="D1704" t="s">
        <v>14784</v>
      </c>
      <c r="E1704" t="s">
        <v>14785</v>
      </c>
      <c r="F1704">
        <v>62336846</v>
      </c>
      <c r="G1704">
        <v>62335044</v>
      </c>
      <c r="H1704" t="s">
        <v>14786</v>
      </c>
      <c r="I1704" t="s">
        <v>14783</v>
      </c>
    </row>
    <row r="1705" spans="1:9" x14ac:dyDescent="0.35">
      <c r="A1705" t="s">
        <v>14787</v>
      </c>
      <c r="B1705" t="s">
        <v>6636</v>
      </c>
      <c r="C1705" t="s">
        <v>14788</v>
      </c>
      <c r="H1705" t="s">
        <v>14789</v>
      </c>
      <c r="I1705" t="s">
        <v>14788</v>
      </c>
    </row>
    <row r="1706" spans="1:9" x14ac:dyDescent="0.35">
      <c r="A1706" t="s">
        <v>14790</v>
      </c>
      <c r="B1706" t="s">
        <v>6776</v>
      </c>
      <c r="C1706" t="s">
        <v>14791</v>
      </c>
      <c r="D1706" t="s">
        <v>14792</v>
      </c>
      <c r="E1706" t="s">
        <v>14793</v>
      </c>
      <c r="F1706">
        <v>63892693</v>
      </c>
      <c r="G1706">
        <v>63892924</v>
      </c>
      <c r="I1706" t="s">
        <v>14791</v>
      </c>
    </row>
    <row r="1707" spans="1:9" x14ac:dyDescent="0.35">
      <c r="A1707" t="s">
        <v>14794</v>
      </c>
      <c r="B1707" t="s">
        <v>7397</v>
      </c>
      <c r="C1707" t="s">
        <v>14795</v>
      </c>
      <c r="D1707" t="s">
        <v>14796</v>
      </c>
      <c r="E1707" t="s">
        <v>14613</v>
      </c>
      <c r="F1707">
        <v>62817466</v>
      </c>
      <c r="G1707">
        <v>62817411</v>
      </c>
      <c r="I1707" t="s">
        <v>14795</v>
      </c>
    </row>
    <row r="1708" spans="1:9" x14ac:dyDescent="0.35">
      <c r="A1708" t="s">
        <v>14797</v>
      </c>
      <c r="B1708" t="s">
        <v>6703</v>
      </c>
      <c r="C1708" t="s">
        <v>14798</v>
      </c>
      <c r="D1708" t="s">
        <v>14799</v>
      </c>
      <c r="E1708" t="s">
        <v>14800</v>
      </c>
      <c r="F1708">
        <v>68678052</v>
      </c>
      <c r="G1708">
        <v>64812202</v>
      </c>
      <c r="I1708" t="s">
        <v>14798</v>
      </c>
    </row>
    <row r="1709" spans="1:9" x14ac:dyDescent="0.35">
      <c r="A1709" t="s">
        <v>14801</v>
      </c>
      <c r="B1709" t="s">
        <v>6636</v>
      </c>
      <c r="C1709" t="s">
        <v>14802</v>
      </c>
      <c r="D1709" t="s">
        <v>14803</v>
      </c>
      <c r="E1709" t="s">
        <v>14804</v>
      </c>
      <c r="F1709">
        <v>63232616</v>
      </c>
      <c r="G1709">
        <v>63232612</v>
      </c>
      <c r="H1709" t="s">
        <v>14805</v>
      </c>
      <c r="I1709" t="s">
        <v>14802</v>
      </c>
    </row>
    <row r="1710" spans="1:9" x14ac:dyDescent="0.35">
      <c r="A1710" t="s">
        <v>14806</v>
      </c>
      <c r="B1710" t="s">
        <v>6636</v>
      </c>
      <c r="C1710" t="s">
        <v>14807</v>
      </c>
      <c r="D1710" t="s">
        <v>14808</v>
      </c>
      <c r="E1710" t="s">
        <v>14809</v>
      </c>
      <c r="F1710" t="s">
        <v>14810</v>
      </c>
      <c r="G1710" t="s">
        <v>14811</v>
      </c>
      <c r="H1710" t="s">
        <v>14812</v>
      </c>
      <c r="I1710" t="s">
        <v>14807</v>
      </c>
    </row>
    <row r="1711" spans="1:9" x14ac:dyDescent="0.35">
      <c r="A1711" t="s">
        <v>14813</v>
      </c>
      <c r="B1711" t="s">
        <v>7397</v>
      </c>
      <c r="C1711" t="s">
        <v>14814</v>
      </c>
      <c r="D1711" t="s">
        <v>14815</v>
      </c>
      <c r="E1711" t="s">
        <v>14816</v>
      </c>
      <c r="F1711" t="s">
        <v>14817</v>
      </c>
      <c r="G1711" t="s">
        <v>14818</v>
      </c>
      <c r="H1711" t="s">
        <v>14819</v>
      </c>
      <c r="I1711" t="s">
        <v>14814</v>
      </c>
    </row>
    <row r="1712" spans="1:9" x14ac:dyDescent="0.35">
      <c r="A1712" t="s">
        <v>14820</v>
      </c>
      <c r="B1712" t="s">
        <v>6776</v>
      </c>
      <c r="C1712" t="s">
        <v>14821</v>
      </c>
      <c r="D1712" t="s">
        <v>14822</v>
      </c>
      <c r="E1712" t="s">
        <v>14823</v>
      </c>
      <c r="F1712">
        <v>62110211</v>
      </c>
      <c r="G1712">
        <v>62112105</v>
      </c>
      <c r="H1712" t="s">
        <v>6761</v>
      </c>
      <c r="I1712" t="s">
        <v>14821</v>
      </c>
    </row>
    <row r="1713" spans="1:9" x14ac:dyDescent="0.35">
      <c r="A1713" t="s">
        <v>14824</v>
      </c>
      <c r="B1713" t="s">
        <v>6703</v>
      </c>
      <c r="C1713" t="s">
        <v>14825</v>
      </c>
      <c r="D1713" t="s">
        <v>14826</v>
      </c>
      <c r="E1713" t="s">
        <v>14827</v>
      </c>
      <c r="H1713" t="s">
        <v>14828</v>
      </c>
      <c r="I1713" t="s">
        <v>14825</v>
      </c>
    </row>
    <row r="1714" spans="1:9" x14ac:dyDescent="0.35">
      <c r="A1714" t="s">
        <v>14829</v>
      </c>
      <c r="B1714" t="s">
        <v>7397</v>
      </c>
      <c r="C1714" t="s">
        <v>14830</v>
      </c>
      <c r="D1714" t="s">
        <v>14831</v>
      </c>
      <c r="E1714" t="s">
        <v>14832</v>
      </c>
      <c r="F1714">
        <v>62232017</v>
      </c>
      <c r="G1714">
        <v>64230759</v>
      </c>
      <c r="H1714" t="s">
        <v>14833</v>
      </c>
      <c r="I1714" t="s">
        <v>14830</v>
      </c>
    </row>
    <row r="1715" spans="1:9" x14ac:dyDescent="0.35">
      <c r="A1715" t="s">
        <v>14834</v>
      </c>
      <c r="B1715" t="s">
        <v>6776</v>
      </c>
      <c r="C1715" t="s">
        <v>14835</v>
      </c>
      <c r="D1715" t="s">
        <v>14836</v>
      </c>
      <c r="E1715" t="s">
        <v>14837</v>
      </c>
      <c r="F1715" t="s">
        <v>14838</v>
      </c>
      <c r="G1715" t="s">
        <v>14839</v>
      </c>
      <c r="H1715" t="s">
        <v>6761</v>
      </c>
      <c r="I1715" t="s">
        <v>14835</v>
      </c>
    </row>
    <row r="1716" spans="1:9" x14ac:dyDescent="0.35">
      <c r="A1716" t="s">
        <v>14840</v>
      </c>
      <c r="B1716" t="s">
        <v>6776</v>
      </c>
      <c r="C1716" t="s">
        <v>14841</v>
      </c>
      <c r="D1716" t="s">
        <v>14842</v>
      </c>
      <c r="E1716" t="s">
        <v>14843</v>
      </c>
      <c r="F1716">
        <v>63916100</v>
      </c>
      <c r="G1716">
        <v>62980843</v>
      </c>
      <c r="I1716" t="s">
        <v>14841</v>
      </c>
    </row>
    <row r="1717" spans="1:9" x14ac:dyDescent="0.35">
      <c r="A1717" t="s">
        <v>14844</v>
      </c>
      <c r="B1717" t="s">
        <v>6776</v>
      </c>
      <c r="C1717" t="s">
        <v>14845</v>
      </c>
      <c r="H1717" t="s">
        <v>14846</v>
      </c>
      <c r="I1717" t="s">
        <v>14845</v>
      </c>
    </row>
    <row r="1718" spans="1:9" x14ac:dyDescent="0.35">
      <c r="A1718" t="s">
        <v>14847</v>
      </c>
      <c r="B1718" t="s">
        <v>7397</v>
      </c>
      <c r="C1718" t="s">
        <v>14848</v>
      </c>
      <c r="D1718" t="s">
        <v>14849</v>
      </c>
      <c r="E1718" t="s">
        <v>14850</v>
      </c>
      <c r="G1718">
        <v>65449249</v>
      </c>
      <c r="H1718" t="s">
        <v>14851</v>
      </c>
      <c r="I1718" t="s">
        <v>14848</v>
      </c>
    </row>
    <row r="1719" spans="1:9" x14ac:dyDescent="0.35">
      <c r="A1719" t="s">
        <v>14852</v>
      </c>
      <c r="B1719" t="s">
        <v>6776</v>
      </c>
      <c r="C1719" t="s">
        <v>14853</v>
      </c>
      <c r="D1719" t="s">
        <v>14854</v>
      </c>
      <c r="E1719" t="s">
        <v>14855</v>
      </c>
      <c r="F1719">
        <v>65464426</v>
      </c>
      <c r="G1719">
        <v>65464427</v>
      </c>
      <c r="H1719" t="s">
        <v>14856</v>
      </c>
      <c r="I1719" t="s">
        <v>14853</v>
      </c>
    </row>
    <row r="1720" spans="1:9" x14ac:dyDescent="0.35">
      <c r="A1720" t="s">
        <v>14857</v>
      </c>
      <c r="B1720" t="s">
        <v>7092</v>
      </c>
      <c r="C1720" t="s">
        <v>14858</v>
      </c>
      <c r="D1720" t="s">
        <v>14859</v>
      </c>
      <c r="E1720" t="s">
        <v>14860</v>
      </c>
      <c r="H1720" t="s">
        <v>14861</v>
      </c>
      <c r="I1720" t="s">
        <v>14858</v>
      </c>
    </row>
    <row r="1721" spans="1:9" x14ac:dyDescent="0.35">
      <c r="A1721" t="s">
        <v>14862</v>
      </c>
      <c r="B1721" t="s">
        <v>6636</v>
      </c>
      <c r="C1721" t="s">
        <v>14863</v>
      </c>
      <c r="D1721" t="s">
        <v>14864</v>
      </c>
      <c r="E1721" t="s">
        <v>14865</v>
      </c>
      <c r="F1721">
        <v>68411852</v>
      </c>
      <c r="G1721">
        <v>68410938</v>
      </c>
      <c r="I1721" t="s">
        <v>14863</v>
      </c>
    </row>
    <row r="1722" spans="1:9" x14ac:dyDescent="0.35">
      <c r="A1722" t="s">
        <v>14866</v>
      </c>
      <c r="B1722" t="s">
        <v>7092</v>
      </c>
      <c r="C1722" t="s">
        <v>14867</v>
      </c>
      <c r="D1722" t="s">
        <v>14868</v>
      </c>
      <c r="E1722" t="s">
        <v>14869</v>
      </c>
      <c r="F1722">
        <v>972547211595</v>
      </c>
      <c r="I1722" t="s">
        <v>14867</v>
      </c>
    </row>
    <row r="1723" spans="1:9" x14ac:dyDescent="0.35">
      <c r="A1723" t="s">
        <v>14870</v>
      </c>
      <c r="B1723" t="s">
        <v>7397</v>
      </c>
      <c r="C1723" t="s">
        <v>14871</v>
      </c>
      <c r="D1723" t="s">
        <v>14872</v>
      </c>
      <c r="E1723" t="s">
        <v>14873</v>
      </c>
      <c r="H1723" t="s">
        <v>14874</v>
      </c>
      <c r="I1723" t="s">
        <v>14871</v>
      </c>
    </row>
    <row r="1724" spans="1:9" x14ac:dyDescent="0.35">
      <c r="A1724" t="s">
        <v>14875</v>
      </c>
      <c r="B1724" t="s">
        <v>7397</v>
      </c>
      <c r="C1724" t="s">
        <v>14876</v>
      </c>
      <c r="D1724" t="s">
        <v>14877</v>
      </c>
      <c r="E1724" t="s">
        <v>7062</v>
      </c>
      <c r="H1724" t="s">
        <v>14878</v>
      </c>
      <c r="I1724" t="s">
        <v>14876</v>
      </c>
    </row>
    <row r="1725" spans="1:9" x14ac:dyDescent="0.35">
      <c r="A1725" t="s">
        <v>14879</v>
      </c>
      <c r="B1725" t="s">
        <v>6636</v>
      </c>
      <c r="C1725" t="s">
        <v>14880</v>
      </c>
      <c r="D1725" t="s">
        <v>14881</v>
      </c>
      <c r="E1725" t="s">
        <v>14882</v>
      </c>
      <c r="F1725" t="s">
        <v>14883</v>
      </c>
      <c r="G1725" t="s">
        <v>14884</v>
      </c>
      <c r="H1725" t="s">
        <v>14885</v>
      </c>
      <c r="I1725" t="s">
        <v>14880</v>
      </c>
    </row>
    <row r="1726" spans="1:9" x14ac:dyDescent="0.35">
      <c r="A1726" t="s">
        <v>14886</v>
      </c>
      <c r="B1726" t="s">
        <v>6776</v>
      </c>
      <c r="C1726" t="s">
        <v>14887</v>
      </c>
      <c r="D1726" t="s">
        <v>14888</v>
      </c>
      <c r="E1726" t="s">
        <v>14889</v>
      </c>
      <c r="H1726" t="s">
        <v>14890</v>
      </c>
      <c r="I1726" t="s">
        <v>14887</v>
      </c>
    </row>
    <row r="1727" spans="1:9" x14ac:dyDescent="0.35">
      <c r="A1727" t="s">
        <v>14891</v>
      </c>
      <c r="B1727" t="s">
        <v>6703</v>
      </c>
      <c r="C1727" t="s">
        <v>14892</v>
      </c>
      <c r="D1727" t="s">
        <v>14893</v>
      </c>
      <c r="E1727" t="s">
        <v>14894</v>
      </c>
      <c r="F1727" t="s">
        <v>14895</v>
      </c>
      <c r="G1727" t="s">
        <v>14896</v>
      </c>
      <c r="H1727" t="s">
        <v>14897</v>
      </c>
      <c r="I1727" t="s">
        <v>14892</v>
      </c>
    </row>
    <row r="1728" spans="1:9" x14ac:dyDescent="0.35">
      <c r="A1728" t="s">
        <v>14898</v>
      </c>
      <c r="B1728" t="s">
        <v>6703</v>
      </c>
      <c r="C1728" t="s">
        <v>14899</v>
      </c>
      <c r="D1728" t="s">
        <v>14900</v>
      </c>
      <c r="F1728" t="s">
        <v>14901</v>
      </c>
      <c r="G1728" t="s">
        <v>14902</v>
      </c>
      <c r="H1728" t="s">
        <v>14903</v>
      </c>
      <c r="I1728" t="s">
        <v>14899</v>
      </c>
    </row>
    <row r="1729" spans="1:9" x14ac:dyDescent="0.35">
      <c r="A1729" t="s">
        <v>14904</v>
      </c>
      <c r="B1729" t="s">
        <v>6776</v>
      </c>
      <c r="C1729" t="s">
        <v>14905</v>
      </c>
      <c r="I1729" t="s">
        <v>14905</v>
      </c>
    </row>
    <row r="1730" spans="1:9" x14ac:dyDescent="0.35">
      <c r="A1730" t="s">
        <v>14906</v>
      </c>
      <c r="B1730" t="s">
        <v>6776</v>
      </c>
      <c r="C1730" t="s">
        <v>14907</v>
      </c>
      <c r="D1730" t="s">
        <v>14908</v>
      </c>
      <c r="E1730" t="s">
        <v>14909</v>
      </c>
      <c r="F1730" t="s">
        <v>14910</v>
      </c>
      <c r="G1730" t="s">
        <v>14911</v>
      </c>
      <c r="H1730" t="s">
        <v>14912</v>
      </c>
      <c r="I1730" t="s">
        <v>14907</v>
      </c>
    </row>
    <row r="1731" spans="1:9" x14ac:dyDescent="0.35">
      <c r="A1731" t="s">
        <v>14913</v>
      </c>
      <c r="B1731" t="s">
        <v>6776</v>
      </c>
      <c r="C1731" t="s">
        <v>14914</v>
      </c>
      <c r="D1731" t="s">
        <v>14915</v>
      </c>
      <c r="E1731" t="s">
        <v>14916</v>
      </c>
      <c r="F1731" t="s">
        <v>14910</v>
      </c>
      <c r="G1731" t="s">
        <v>14911</v>
      </c>
      <c r="H1731" t="s">
        <v>14912</v>
      </c>
      <c r="I1731" t="s">
        <v>14914</v>
      </c>
    </row>
    <row r="1732" spans="1:9" x14ac:dyDescent="0.35">
      <c r="A1732" t="s">
        <v>14917</v>
      </c>
      <c r="B1732" t="s">
        <v>6763</v>
      </c>
      <c r="C1732" t="s">
        <v>14918</v>
      </c>
      <c r="D1732" t="s">
        <v>14919</v>
      </c>
      <c r="E1732" t="s">
        <v>14920</v>
      </c>
      <c r="H1732" t="s">
        <v>14921</v>
      </c>
      <c r="I1732" t="s">
        <v>14918</v>
      </c>
    </row>
    <row r="1733" spans="1:9" x14ac:dyDescent="0.35">
      <c r="A1733" t="s">
        <v>14922</v>
      </c>
      <c r="B1733" t="s">
        <v>7092</v>
      </c>
      <c r="C1733" t="s">
        <v>14923</v>
      </c>
      <c r="D1733" t="s">
        <v>14924</v>
      </c>
      <c r="E1733" t="s">
        <v>14925</v>
      </c>
      <c r="H1733" t="s">
        <v>14926</v>
      </c>
      <c r="I1733" t="s">
        <v>14923</v>
      </c>
    </row>
    <row r="1734" spans="1:9" x14ac:dyDescent="0.35">
      <c r="A1734" t="s">
        <v>14927</v>
      </c>
      <c r="B1734" t="s">
        <v>7092</v>
      </c>
      <c r="C1734" t="s">
        <v>14928</v>
      </c>
      <c r="D1734" t="s">
        <v>14929</v>
      </c>
      <c r="E1734" t="s">
        <v>14930</v>
      </c>
      <c r="F1734">
        <v>68720339</v>
      </c>
      <c r="G1734" t="s">
        <v>14931</v>
      </c>
      <c r="I1734" t="s">
        <v>14928</v>
      </c>
    </row>
    <row r="1735" spans="1:9" x14ac:dyDescent="0.35">
      <c r="A1735" t="s">
        <v>14932</v>
      </c>
      <c r="B1735" t="s">
        <v>7397</v>
      </c>
      <c r="C1735" t="s">
        <v>14933</v>
      </c>
      <c r="D1735" t="s">
        <v>14934</v>
      </c>
      <c r="E1735" t="s">
        <v>14935</v>
      </c>
      <c r="H1735" t="s">
        <v>14936</v>
      </c>
      <c r="I1735" t="s">
        <v>14933</v>
      </c>
    </row>
    <row r="1736" spans="1:9" x14ac:dyDescent="0.35">
      <c r="A1736" t="s">
        <v>571</v>
      </c>
      <c r="B1736" t="s">
        <v>7648</v>
      </c>
      <c r="C1736" t="s">
        <v>14937</v>
      </c>
      <c r="D1736" t="s">
        <v>10723</v>
      </c>
      <c r="E1736" t="s">
        <v>14938</v>
      </c>
      <c r="F1736" t="s">
        <v>14939</v>
      </c>
      <c r="G1736" t="s">
        <v>14940</v>
      </c>
      <c r="H1736" t="s">
        <v>14941</v>
      </c>
      <c r="I1736" t="s">
        <v>14937</v>
      </c>
    </row>
    <row r="1737" spans="1:9" x14ac:dyDescent="0.35">
      <c r="A1737" t="s">
        <v>1848</v>
      </c>
      <c r="B1737" t="s">
        <v>7648</v>
      </c>
      <c r="C1737" t="s">
        <v>14942</v>
      </c>
      <c r="D1737" t="s">
        <v>14943</v>
      </c>
      <c r="E1737" t="s">
        <v>14944</v>
      </c>
      <c r="F1737">
        <v>68622138</v>
      </c>
      <c r="H1737" t="s">
        <v>14945</v>
      </c>
      <c r="I1737" t="s">
        <v>14942</v>
      </c>
    </row>
    <row r="1738" spans="1:9" x14ac:dyDescent="0.35">
      <c r="A1738" t="s">
        <v>1644</v>
      </c>
      <c r="B1738" t="s">
        <v>7648</v>
      </c>
      <c r="C1738" t="s">
        <v>14946</v>
      </c>
      <c r="D1738" t="s">
        <v>14947</v>
      </c>
      <c r="E1738" t="s">
        <v>14948</v>
      </c>
      <c r="H1738" t="s">
        <v>14949</v>
      </c>
      <c r="I1738" t="s">
        <v>14946</v>
      </c>
    </row>
    <row r="1739" spans="1:9" x14ac:dyDescent="0.35">
      <c r="A1739" t="s">
        <v>14950</v>
      </c>
      <c r="B1739" t="s">
        <v>7397</v>
      </c>
      <c r="C1739" t="s">
        <v>14951</v>
      </c>
      <c r="D1739" t="s">
        <v>14952</v>
      </c>
      <c r="E1739" t="s">
        <v>14953</v>
      </c>
      <c r="H1739" t="s">
        <v>14954</v>
      </c>
      <c r="I1739" t="s">
        <v>14951</v>
      </c>
    </row>
    <row r="1740" spans="1:9" x14ac:dyDescent="0.35">
      <c r="A1740" t="s">
        <v>14955</v>
      </c>
      <c r="B1740" t="s">
        <v>7648</v>
      </c>
      <c r="C1740" t="s">
        <v>14956</v>
      </c>
      <c r="D1740" t="s">
        <v>14957</v>
      </c>
      <c r="E1740" t="s">
        <v>14958</v>
      </c>
      <c r="F1740" t="s">
        <v>14959</v>
      </c>
      <c r="H1740" t="s">
        <v>14960</v>
      </c>
      <c r="I1740" t="s">
        <v>14956</v>
      </c>
    </row>
    <row r="1741" spans="1:9" x14ac:dyDescent="0.35">
      <c r="A1741" t="s">
        <v>14961</v>
      </c>
      <c r="B1741" t="s">
        <v>7092</v>
      </c>
      <c r="C1741" t="s">
        <v>14962</v>
      </c>
      <c r="D1741" t="s">
        <v>14963</v>
      </c>
      <c r="E1741" t="s">
        <v>14964</v>
      </c>
      <c r="F1741" t="s">
        <v>14965</v>
      </c>
      <c r="H1741" t="s">
        <v>14966</v>
      </c>
      <c r="I1741" t="s">
        <v>14962</v>
      </c>
    </row>
    <row r="1742" spans="1:9" x14ac:dyDescent="0.35">
      <c r="A1742" t="s">
        <v>14967</v>
      </c>
      <c r="B1742" t="s">
        <v>6633</v>
      </c>
      <c r="C1742" t="s">
        <v>14968</v>
      </c>
      <c r="D1742" t="s">
        <v>14969</v>
      </c>
      <c r="E1742" t="s">
        <v>14970</v>
      </c>
      <c r="F1742" t="s">
        <v>14971</v>
      </c>
      <c r="G1742">
        <v>65070365</v>
      </c>
      <c r="H1742" t="s">
        <v>14972</v>
      </c>
      <c r="I1742" t="s">
        <v>14968</v>
      </c>
    </row>
    <row r="1743" spans="1:9" x14ac:dyDescent="0.35">
      <c r="A1743" t="s">
        <v>14973</v>
      </c>
      <c r="C1743" t="s">
        <v>14974</v>
      </c>
      <c r="I1743" t="s">
        <v>14974</v>
      </c>
    </row>
    <row r="1744" spans="1:9" x14ac:dyDescent="0.35">
      <c r="A1744" t="s">
        <v>14975</v>
      </c>
      <c r="B1744" t="s">
        <v>6763</v>
      </c>
      <c r="C1744" t="s">
        <v>14976</v>
      </c>
      <c r="D1744" t="s">
        <v>14977</v>
      </c>
      <c r="E1744" t="s">
        <v>14978</v>
      </c>
      <c r="H1744" t="s">
        <v>14979</v>
      </c>
      <c r="I1744" t="s">
        <v>14976</v>
      </c>
    </row>
    <row r="1745" spans="1:9" x14ac:dyDescent="0.35">
      <c r="A1745" t="s">
        <v>14980</v>
      </c>
      <c r="B1745" t="s">
        <v>6703</v>
      </c>
      <c r="C1745" t="s">
        <v>14981</v>
      </c>
      <c r="D1745" t="s">
        <v>14982</v>
      </c>
      <c r="E1745" t="s">
        <v>14983</v>
      </c>
      <c r="F1745" t="s">
        <v>14984</v>
      </c>
      <c r="G1745" t="s">
        <v>14985</v>
      </c>
      <c r="H1745" t="s">
        <v>14986</v>
      </c>
      <c r="I1745" t="s">
        <v>14981</v>
      </c>
    </row>
    <row r="1746" spans="1:9" x14ac:dyDescent="0.35">
      <c r="A1746" t="s">
        <v>14987</v>
      </c>
      <c r="B1746" t="s">
        <v>6703</v>
      </c>
      <c r="C1746" t="s">
        <v>14988</v>
      </c>
      <c r="D1746" t="s">
        <v>14989</v>
      </c>
      <c r="E1746" t="s">
        <v>14990</v>
      </c>
      <c r="I1746" t="s">
        <v>14988</v>
      </c>
    </row>
    <row r="1747" spans="1:9" x14ac:dyDescent="0.35">
      <c r="A1747" t="s">
        <v>14991</v>
      </c>
      <c r="B1747" t="s">
        <v>7648</v>
      </c>
      <c r="C1747" t="s">
        <v>14992</v>
      </c>
      <c r="D1747" t="s">
        <v>14993</v>
      </c>
      <c r="E1747" t="s">
        <v>14994</v>
      </c>
      <c r="H1747" t="s">
        <v>14995</v>
      </c>
      <c r="I1747" t="s">
        <v>14992</v>
      </c>
    </row>
    <row r="1748" spans="1:9" x14ac:dyDescent="0.35">
      <c r="A1748" t="s">
        <v>14996</v>
      </c>
      <c r="B1748" t="s">
        <v>6776</v>
      </c>
      <c r="C1748" t="s">
        <v>14997</v>
      </c>
      <c r="D1748" t="s">
        <v>14998</v>
      </c>
      <c r="E1748" t="s">
        <v>14999</v>
      </c>
      <c r="F1748">
        <v>66901160</v>
      </c>
      <c r="G1748">
        <v>66901109</v>
      </c>
      <c r="H1748" t="s">
        <v>15000</v>
      </c>
      <c r="I1748" t="s">
        <v>14997</v>
      </c>
    </row>
    <row r="1749" spans="1:9" x14ac:dyDescent="0.35">
      <c r="A1749" t="s">
        <v>15001</v>
      </c>
      <c r="B1749" t="s">
        <v>7397</v>
      </c>
      <c r="C1749" t="s">
        <v>15002</v>
      </c>
      <c r="D1749" t="s">
        <v>15003</v>
      </c>
      <c r="E1749" t="s">
        <v>15004</v>
      </c>
      <c r="F1749">
        <v>67750139</v>
      </c>
      <c r="G1749">
        <v>67782661</v>
      </c>
      <c r="I1749" t="s">
        <v>15002</v>
      </c>
    </row>
    <row r="1750" spans="1:9" x14ac:dyDescent="0.35">
      <c r="A1750" t="s">
        <v>15005</v>
      </c>
      <c r="B1750" t="s">
        <v>6636</v>
      </c>
      <c r="C1750" t="s">
        <v>15006</v>
      </c>
      <c r="D1750" t="s">
        <v>15007</v>
      </c>
      <c r="E1750" t="s">
        <v>15008</v>
      </c>
      <c r="F1750">
        <v>62655884</v>
      </c>
      <c r="I1750" t="s">
        <v>15006</v>
      </c>
    </row>
    <row r="1751" spans="1:9" x14ac:dyDescent="0.35">
      <c r="A1751" t="s">
        <v>465</v>
      </c>
      <c r="B1751" t="s">
        <v>7648</v>
      </c>
      <c r="C1751" t="s">
        <v>15009</v>
      </c>
      <c r="D1751" t="s">
        <v>15010</v>
      </c>
      <c r="E1751" t="s">
        <v>15011</v>
      </c>
      <c r="F1751" t="s">
        <v>15012</v>
      </c>
      <c r="G1751">
        <v>64561956</v>
      </c>
      <c r="H1751" t="s">
        <v>15013</v>
      </c>
      <c r="I1751" t="s">
        <v>15009</v>
      </c>
    </row>
    <row r="1752" spans="1:9" x14ac:dyDescent="0.35">
      <c r="A1752" t="s">
        <v>15014</v>
      </c>
      <c r="B1752" t="s">
        <v>7648</v>
      </c>
      <c r="C1752" t="s">
        <v>15015</v>
      </c>
      <c r="D1752" t="s">
        <v>15016</v>
      </c>
      <c r="E1752" t="s">
        <v>15017</v>
      </c>
      <c r="F1752" t="s">
        <v>15018</v>
      </c>
      <c r="H1752" t="s">
        <v>6761</v>
      </c>
      <c r="I1752" t="s">
        <v>15015</v>
      </c>
    </row>
    <row r="1753" spans="1:9" x14ac:dyDescent="0.35">
      <c r="A1753" t="s">
        <v>2071</v>
      </c>
      <c r="B1753" t="s">
        <v>7648</v>
      </c>
      <c r="C1753" t="s">
        <v>15009</v>
      </c>
      <c r="D1753" t="s">
        <v>15010</v>
      </c>
      <c r="E1753" t="s">
        <v>15011</v>
      </c>
      <c r="F1753" t="s">
        <v>15012</v>
      </c>
      <c r="G1753">
        <v>64561956</v>
      </c>
      <c r="H1753" t="s">
        <v>15013</v>
      </c>
      <c r="I1753" t="s">
        <v>15009</v>
      </c>
    </row>
    <row r="1754" spans="1:9" x14ac:dyDescent="0.35">
      <c r="A1754" t="s">
        <v>15019</v>
      </c>
      <c r="B1754" t="s">
        <v>6636</v>
      </c>
      <c r="C1754" t="s">
        <v>15020</v>
      </c>
      <c r="D1754" t="s">
        <v>15021</v>
      </c>
      <c r="E1754" t="s">
        <v>15022</v>
      </c>
      <c r="F1754">
        <v>62643344</v>
      </c>
      <c r="G1754">
        <v>62656170</v>
      </c>
      <c r="H1754" t="s">
        <v>10639</v>
      </c>
      <c r="I1754" t="s">
        <v>15020</v>
      </c>
    </row>
    <row r="1755" spans="1:9" x14ac:dyDescent="0.35">
      <c r="A1755" t="s">
        <v>15023</v>
      </c>
      <c r="B1755" t="s">
        <v>6636</v>
      </c>
      <c r="C1755" t="s">
        <v>15024</v>
      </c>
      <c r="D1755" t="s">
        <v>14767</v>
      </c>
      <c r="E1755" t="s">
        <v>15022</v>
      </c>
      <c r="F1755" t="s">
        <v>15025</v>
      </c>
      <c r="G1755" t="s">
        <v>15026</v>
      </c>
      <c r="I1755" t="s">
        <v>15024</v>
      </c>
    </row>
    <row r="1756" spans="1:9" x14ac:dyDescent="0.35">
      <c r="A1756" t="s">
        <v>15027</v>
      </c>
      <c r="B1756" t="s">
        <v>6636</v>
      </c>
      <c r="C1756" t="s">
        <v>15024</v>
      </c>
      <c r="D1756" t="s">
        <v>15028</v>
      </c>
      <c r="E1756" t="s">
        <v>15029</v>
      </c>
      <c r="F1756" t="s">
        <v>15030</v>
      </c>
      <c r="G1756" t="s">
        <v>15031</v>
      </c>
      <c r="H1756" t="s">
        <v>15032</v>
      </c>
      <c r="I1756" t="s">
        <v>15024</v>
      </c>
    </row>
    <row r="1757" spans="1:9" x14ac:dyDescent="0.35">
      <c r="A1757" t="s">
        <v>15033</v>
      </c>
      <c r="B1757" t="s">
        <v>6636</v>
      </c>
      <c r="C1757" t="s">
        <v>15034</v>
      </c>
      <c r="D1757" t="s">
        <v>15035</v>
      </c>
      <c r="E1757" t="s">
        <v>15036</v>
      </c>
      <c r="F1757">
        <v>63528386</v>
      </c>
      <c r="G1757">
        <v>63528387</v>
      </c>
      <c r="I1757" t="s">
        <v>15034</v>
      </c>
    </row>
    <row r="1758" spans="1:9" x14ac:dyDescent="0.35">
      <c r="A1758" t="s">
        <v>15037</v>
      </c>
      <c r="B1758" t="s">
        <v>6636</v>
      </c>
      <c r="C1758" t="s">
        <v>15038</v>
      </c>
      <c r="D1758" t="s">
        <v>15039</v>
      </c>
      <c r="E1758" t="s">
        <v>15040</v>
      </c>
      <c r="F1758" t="s">
        <v>15041</v>
      </c>
      <c r="I1758" t="s">
        <v>15038</v>
      </c>
    </row>
    <row r="1759" spans="1:9" x14ac:dyDescent="0.35">
      <c r="A1759" t="s">
        <v>15042</v>
      </c>
      <c r="B1759" t="s">
        <v>6636</v>
      </c>
      <c r="C1759" t="s">
        <v>15043</v>
      </c>
      <c r="D1759" t="s">
        <v>15044</v>
      </c>
      <c r="E1759" t="s">
        <v>15045</v>
      </c>
      <c r="F1759">
        <v>64396364</v>
      </c>
      <c r="G1759">
        <v>65325802</v>
      </c>
      <c r="I1759" t="s">
        <v>15043</v>
      </c>
    </row>
    <row r="1760" spans="1:9" x14ac:dyDescent="0.35">
      <c r="A1760" t="s">
        <v>15046</v>
      </c>
      <c r="B1760" t="s">
        <v>6636</v>
      </c>
      <c r="C1760" t="s">
        <v>15047</v>
      </c>
      <c r="D1760" t="s">
        <v>15048</v>
      </c>
      <c r="E1760" t="s">
        <v>15049</v>
      </c>
      <c r="F1760">
        <v>65600056</v>
      </c>
      <c r="G1760">
        <v>65688646</v>
      </c>
      <c r="I1760" t="s">
        <v>15047</v>
      </c>
    </row>
    <row r="1761" spans="1:9" x14ac:dyDescent="0.35">
      <c r="A1761" t="s">
        <v>15050</v>
      </c>
      <c r="B1761" t="s">
        <v>6636</v>
      </c>
      <c r="C1761" t="s">
        <v>15051</v>
      </c>
      <c r="D1761" t="s">
        <v>15052</v>
      </c>
      <c r="E1761" t="s">
        <v>15053</v>
      </c>
      <c r="F1761">
        <v>68527333</v>
      </c>
      <c r="G1761">
        <v>68527666</v>
      </c>
      <c r="I1761" t="s">
        <v>15051</v>
      </c>
    </row>
    <row r="1762" spans="1:9" x14ac:dyDescent="0.35">
      <c r="A1762" t="s">
        <v>15054</v>
      </c>
      <c r="B1762" t="s">
        <v>6633</v>
      </c>
      <c r="C1762" t="s">
        <v>15055</v>
      </c>
      <c r="D1762" t="s">
        <v>15056</v>
      </c>
      <c r="E1762" t="s">
        <v>15057</v>
      </c>
      <c r="F1762">
        <v>68769546</v>
      </c>
      <c r="I1762" t="s">
        <v>15055</v>
      </c>
    </row>
    <row r="1763" spans="1:9" x14ac:dyDescent="0.35">
      <c r="A1763" t="s">
        <v>15058</v>
      </c>
      <c r="B1763" t="s">
        <v>7397</v>
      </c>
      <c r="C1763" t="s">
        <v>15059</v>
      </c>
      <c r="D1763" t="s">
        <v>15060</v>
      </c>
      <c r="E1763" t="s">
        <v>15061</v>
      </c>
      <c r="F1763" t="s">
        <v>15062</v>
      </c>
      <c r="G1763" t="s">
        <v>15063</v>
      </c>
      <c r="I1763" t="s">
        <v>15059</v>
      </c>
    </row>
    <row r="1764" spans="1:9" x14ac:dyDescent="0.35">
      <c r="A1764" t="s">
        <v>15064</v>
      </c>
      <c r="B1764" t="s">
        <v>7397</v>
      </c>
      <c r="C1764" t="s">
        <v>15065</v>
      </c>
      <c r="D1764" t="s">
        <v>15066</v>
      </c>
      <c r="E1764" t="s">
        <v>15067</v>
      </c>
      <c r="I1764" t="s">
        <v>15065</v>
      </c>
    </row>
    <row r="1765" spans="1:9" x14ac:dyDescent="0.35">
      <c r="A1765" t="s">
        <v>15068</v>
      </c>
      <c r="B1765" t="s">
        <v>6636</v>
      </c>
      <c r="C1765" t="s">
        <v>15069</v>
      </c>
      <c r="D1765" t="s">
        <v>15070</v>
      </c>
      <c r="E1765" t="s">
        <v>15071</v>
      </c>
      <c r="F1765">
        <v>62573773</v>
      </c>
      <c r="G1765">
        <v>62571771</v>
      </c>
      <c r="I1765" t="s">
        <v>15069</v>
      </c>
    </row>
    <row r="1766" spans="1:9" x14ac:dyDescent="0.35">
      <c r="A1766" t="s">
        <v>15072</v>
      </c>
      <c r="B1766" t="s">
        <v>6636</v>
      </c>
      <c r="C1766" t="s">
        <v>15073</v>
      </c>
      <c r="D1766" t="s">
        <v>15074</v>
      </c>
      <c r="E1766" t="s">
        <v>15075</v>
      </c>
      <c r="F1766">
        <v>67789977</v>
      </c>
      <c r="G1766">
        <v>67770218</v>
      </c>
      <c r="I1766" t="s">
        <v>15073</v>
      </c>
    </row>
    <row r="1767" spans="1:9" x14ac:dyDescent="0.35">
      <c r="A1767" t="s">
        <v>15076</v>
      </c>
      <c r="B1767" t="s">
        <v>6636</v>
      </c>
      <c r="C1767" t="s">
        <v>15077</v>
      </c>
      <c r="D1767" t="s">
        <v>7229</v>
      </c>
      <c r="E1767" t="s">
        <v>15078</v>
      </c>
      <c r="F1767">
        <v>67533500</v>
      </c>
      <c r="G1767">
        <v>67533283</v>
      </c>
      <c r="H1767" t="s">
        <v>15079</v>
      </c>
      <c r="I1767" t="s">
        <v>15077</v>
      </c>
    </row>
    <row r="1768" spans="1:9" x14ac:dyDescent="0.35">
      <c r="A1768" t="s">
        <v>15080</v>
      </c>
      <c r="B1768" t="s">
        <v>6636</v>
      </c>
      <c r="C1768" t="s">
        <v>15081</v>
      </c>
      <c r="D1768" t="s">
        <v>15082</v>
      </c>
      <c r="E1768" t="s">
        <v>15083</v>
      </c>
      <c r="F1768">
        <v>62721825</v>
      </c>
      <c r="G1768">
        <v>62727856</v>
      </c>
      <c r="I1768" t="s">
        <v>15081</v>
      </c>
    </row>
    <row r="1769" spans="1:9" x14ac:dyDescent="0.35">
      <c r="A1769" t="s">
        <v>15084</v>
      </c>
      <c r="B1769" t="s">
        <v>6636</v>
      </c>
      <c r="C1769" t="s">
        <v>15085</v>
      </c>
      <c r="D1769" t="s">
        <v>15086</v>
      </c>
      <c r="E1769" t="s">
        <v>15087</v>
      </c>
      <c r="F1769">
        <v>68693330</v>
      </c>
      <c r="I1769" t="s">
        <v>15085</v>
      </c>
    </row>
    <row r="1770" spans="1:9" x14ac:dyDescent="0.35">
      <c r="A1770" t="s">
        <v>15088</v>
      </c>
      <c r="B1770" t="s">
        <v>6636</v>
      </c>
      <c r="C1770" t="s">
        <v>15089</v>
      </c>
      <c r="D1770" t="s">
        <v>15090</v>
      </c>
      <c r="E1770" t="s">
        <v>12126</v>
      </c>
      <c r="F1770">
        <v>62652000</v>
      </c>
      <c r="G1770">
        <v>62651313</v>
      </c>
      <c r="I1770" t="s">
        <v>15089</v>
      </c>
    </row>
    <row r="1771" spans="1:9" x14ac:dyDescent="0.35">
      <c r="A1771" t="s">
        <v>15091</v>
      </c>
      <c r="B1771" t="s">
        <v>6636</v>
      </c>
      <c r="C1771" t="s">
        <v>15092</v>
      </c>
      <c r="D1771" t="s">
        <v>15093</v>
      </c>
      <c r="E1771" t="s">
        <v>15094</v>
      </c>
      <c r="F1771">
        <v>62641129</v>
      </c>
      <c r="I1771" t="s">
        <v>15092</v>
      </c>
    </row>
    <row r="1772" spans="1:9" x14ac:dyDescent="0.35">
      <c r="A1772" t="s">
        <v>15095</v>
      </c>
      <c r="B1772" t="s">
        <v>7397</v>
      </c>
      <c r="C1772" t="s">
        <v>15096</v>
      </c>
      <c r="D1772" t="s">
        <v>15097</v>
      </c>
      <c r="E1772" t="s">
        <v>15098</v>
      </c>
      <c r="F1772">
        <v>67490748</v>
      </c>
      <c r="I1772" t="s">
        <v>15096</v>
      </c>
    </row>
    <row r="1773" spans="1:9" x14ac:dyDescent="0.35">
      <c r="A1773" t="s">
        <v>15099</v>
      </c>
      <c r="B1773" t="s">
        <v>6636</v>
      </c>
      <c r="C1773" t="s">
        <v>15100</v>
      </c>
      <c r="D1773" t="s">
        <v>15101</v>
      </c>
      <c r="E1773" t="s">
        <v>15102</v>
      </c>
      <c r="F1773" t="s">
        <v>15103</v>
      </c>
      <c r="H1773" t="s">
        <v>15104</v>
      </c>
      <c r="I1773" t="s">
        <v>15100</v>
      </c>
    </row>
    <row r="1774" spans="1:9" x14ac:dyDescent="0.35">
      <c r="A1774" t="s">
        <v>15105</v>
      </c>
      <c r="B1774" t="s">
        <v>6636</v>
      </c>
      <c r="C1774" t="s">
        <v>15106</v>
      </c>
      <c r="D1774" t="s">
        <v>15107</v>
      </c>
      <c r="E1774" t="s">
        <v>15108</v>
      </c>
      <c r="F1774" t="s">
        <v>15109</v>
      </c>
      <c r="G1774" t="s">
        <v>15110</v>
      </c>
      <c r="H1774" t="s">
        <v>15111</v>
      </c>
      <c r="I1774" t="s">
        <v>15106</v>
      </c>
    </row>
    <row r="1775" spans="1:9" x14ac:dyDescent="0.35">
      <c r="A1775" t="s">
        <v>15112</v>
      </c>
      <c r="B1775" t="s">
        <v>6636</v>
      </c>
      <c r="C1775" t="s">
        <v>15113</v>
      </c>
      <c r="D1775" t="s">
        <v>15114</v>
      </c>
      <c r="E1775" t="s">
        <v>15115</v>
      </c>
      <c r="F1775" t="s">
        <v>15116</v>
      </c>
      <c r="G1775" t="s">
        <v>15117</v>
      </c>
      <c r="H1775" t="s">
        <v>6761</v>
      </c>
      <c r="I1775" t="s">
        <v>15113</v>
      </c>
    </row>
    <row r="1776" spans="1:9" x14ac:dyDescent="0.35">
      <c r="A1776" t="s">
        <v>15118</v>
      </c>
      <c r="B1776" t="s">
        <v>6636</v>
      </c>
      <c r="C1776" t="s">
        <v>15119</v>
      </c>
      <c r="D1776" t="s">
        <v>15120</v>
      </c>
      <c r="E1776" t="s">
        <v>15121</v>
      </c>
      <c r="H1776" t="s">
        <v>15122</v>
      </c>
      <c r="I1776" t="s">
        <v>15119</v>
      </c>
    </row>
    <row r="1777" spans="1:9" x14ac:dyDescent="0.35">
      <c r="A1777" t="s">
        <v>15123</v>
      </c>
      <c r="B1777" t="s">
        <v>6636</v>
      </c>
      <c r="C1777" t="s">
        <v>15124</v>
      </c>
      <c r="D1777" t="s">
        <v>15125</v>
      </c>
      <c r="E1777" t="s">
        <v>15126</v>
      </c>
      <c r="H1777" t="s">
        <v>15127</v>
      </c>
      <c r="I1777" t="s">
        <v>15124</v>
      </c>
    </row>
    <row r="1778" spans="1:9" x14ac:dyDescent="0.35">
      <c r="A1778" t="s">
        <v>15128</v>
      </c>
      <c r="B1778" t="s">
        <v>10460</v>
      </c>
      <c r="C1778" t="s">
        <v>15129</v>
      </c>
      <c r="D1778" t="s">
        <v>15130</v>
      </c>
      <c r="E1778" t="s">
        <v>15131</v>
      </c>
      <c r="F1778" t="s">
        <v>15132</v>
      </c>
      <c r="G1778" t="s">
        <v>15133</v>
      </c>
      <c r="I1778" t="s">
        <v>15129</v>
      </c>
    </row>
    <row r="1779" spans="1:9" x14ac:dyDescent="0.35">
      <c r="A1779" t="s">
        <v>15134</v>
      </c>
      <c r="B1779" t="s">
        <v>6636</v>
      </c>
      <c r="C1779" t="s">
        <v>15135</v>
      </c>
      <c r="D1779" t="s">
        <v>15136</v>
      </c>
      <c r="E1779" t="s">
        <v>15137</v>
      </c>
      <c r="F1779" t="s">
        <v>15138</v>
      </c>
      <c r="G1779" t="s">
        <v>15139</v>
      </c>
      <c r="I1779" t="s">
        <v>15135</v>
      </c>
    </row>
    <row r="1780" spans="1:9" x14ac:dyDescent="0.35">
      <c r="A1780" t="s">
        <v>15140</v>
      </c>
      <c r="B1780" t="s">
        <v>6703</v>
      </c>
      <c r="C1780" t="s">
        <v>15141</v>
      </c>
      <c r="D1780" t="s">
        <v>15142</v>
      </c>
      <c r="E1780" t="s">
        <v>15143</v>
      </c>
      <c r="F1780" t="s">
        <v>15144</v>
      </c>
      <c r="G1780" t="s">
        <v>15145</v>
      </c>
      <c r="I1780" t="s">
        <v>15141</v>
      </c>
    </row>
    <row r="1781" spans="1:9" x14ac:dyDescent="0.35">
      <c r="A1781" t="s">
        <v>15146</v>
      </c>
      <c r="B1781" t="s">
        <v>10460</v>
      </c>
      <c r="C1781" t="s">
        <v>15147</v>
      </c>
      <c r="D1781" t="s">
        <v>15148</v>
      </c>
      <c r="E1781" t="s">
        <v>15149</v>
      </c>
      <c r="F1781">
        <v>65132536</v>
      </c>
      <c r="G1781">
        <v>65883479</v>
      </c>
      <c r="H1781" t="s">
        <v>6774</v>
      </c>
      <c r="I1781" t="s">
        <v>15147</v>
      </c>
    </row>
    <row r="1782" spans="1:9" x14ac:dyDescent="0.35">
      <c r="A1782" t="s">
        <v>15150</v>
      </c>
      <c r="B1782" t="s">
        <v>10460</v>
      </c>
      <c r="C1782" t="s">
        <v>15147</v>
      </c>
      <c r="D1782" t="s">
        <v>15151</v>
      </c>
      <c r="E1782" t="s">
        <v>15152</v>
      </c>
      <c r="F1782" t="s">
        <v>15153</v>
      </c>
      <c r="H1782" t="s">
        <v>15154</v>
      </c>
      <c r="I1782" t="s">
        <v>15147</v>
      </c>
    </row>
    <row r="1783" spans="1:9" x14ac:dyDescent="0.35">
      <c r="A1783" t="s">
        <v>15155</v>
      </c>
      <c r="B1783" t="s">
        <v>6636</v>
      </c>
      <c r="C1783" t="s">
        <v>15106</v>
      </c>
      <c r="D1783" t="s">
        <v>15156</v>
      </c>
      <c r="E1783" t="s">
        <v>15157</v>
      </c>
      <c r="F1783" t="s">
        <v>15158</v>
      </c>
      <c r="H1783" t="s">
        <v>6761</v>
      </c>
      <c r="I1783" t="s">
        <v>15106</v>
      </c>
    </row>
    <row r="1784" spans="1:9" x14ac:dyDescent="0.35">
      <c r="A1784" t="s">
        <v>15159</v>
      </c>
      <c r="B1784" t="s">
        <v>7397</v>
      </c>
      <c r="C1784" t="s">
        <v>15160</v>
      </c>
      <c r="D1784" t="s">
        <v>15070</v>
      </c>
      <c r="E1784" t="s">
        <v>15071</v>
      </c>
      <c r="F1784">
        <v>62572777</v>
      </c>
      <c r="I1784" t="s">
        <v>15160</v>
      </c>
    </row>
    <row r="1785" spans="1:9" x14ac:dyDescent="0.35">
      <c r="A1785" t="s">
        <v>15161</v>
      </c>
      <c r="B1785" t="s">
        <v>6763</v>
      </c>
      <c r="C1785" t="s">
        <v>15162</v>
      </c>
      <c r="D1785" t="s">
        <v>15163</v>
      </c>
      <c r="E1785" t="s">
        <v>15164</v>
      </c>
      <c r="F1785">
        <v>65646745</v>
      </c>
      <c r="G1785">
        <v>65603118</v>
      </c>
      <c r="I1785" t="s">
        <v>15162</v>
      </c>
    </row>
    <row r="1786" spans="1:9" x14ac:dyDescent="0.35">
      <c r="A1786" t="s">
        <v>15165</v>
      </c>
      <c r="B1786" t="s">
        <v>7092</v>
      </c>
      <c r="C1786" t="s">
        <v>15166</v>
      </c>
      <c r="D1786" t="s">
        <v>15167</v>
      </c>
      <c r="E1786" t="s">
        <v>15168</v>
      </c>
      <c r="F1786">
        <v>94784811</v>
      </c>
      <c r="G1786">
        <v>62837990</v>
      </c>
      <c r="H1786" t="s">
        <v>15169</v>
      </c>
      <c r="I1786" t="s">
        <v>15166</v>
      </c>
    </row>
    <row r="1787" spans="1:9" x14ac:dyDescent="0.35">
      <c r="A1787" t="s">
        <v>15170</v>
      </c>
      <c r="B1787" t="s">
        <v>7092</v>
      </c>
      <c r="C1787" t="s">
        <v>15171</v>
      </c>
      <c r="D1787" t="s">
        <v>15172</v>
      </c>
      <c r="E1787" t="s">
        <v>15173</v>
      </c>
      <c r="F1787">
        <v>93820128</v>
      </c>
      <c r="G1787">
        <v>67843281</v>
      </c>
      <c r="H1787" t="s">
        <v>15174</v>
      </c>
      <c r="I1787" t="s">
        <v>15171</v>
      </c>
    </row>
    <row r="1788" spans="1:9" x14ac:dyDescent="0.35">
      <c r="A1788" t="s">
        <v>15175</v>
      </c>
      <c r="B1788" t="s">
        <v>7397</v>
      </c>
      <c r="C1788" t="s">
        <v>15176</v>
      </c>
      <c r="D1788" t="s">
        <v>15177</v>
      </c>
      <c r="E1788" t="s">
        <v>15178</v>
      </c>
      <c r="F1788">
        <v>62551391</v>
      </c>
      <c r="G1788">
        <v>62599083</v>
      </c>
      <c r="H1788" t="s">
        <v>15179</v>
      </c>
      <c r="I1788" t="s">
        <v>15176</v>
      </c>
    </row>
    <row r="1789" spans="1:9" x14ac:dyDescent="0.35">
      <c r="A1789" t="s">
        <v>15180</v>
      </c>
      <c r="B1789" t="s">
        <v>6763</v>
      </c>
      <c r="C1789" t="s">
        <v>15181</v>
      </c>
      <c r="D1789" t="s">
        <v>15182</v>
      </c>
      <c r="E1789" t="s">
        <v>15183</v>
      </c>
      <c r="H1789" t="s">
        <v>15184</v>
      </c>
      <c r="I1789" t="s">
        <v>15181</v>
      </c>
    </row>
    <row r="1790" spans="1:9" x14ac:dyDescent="0.35">
      <c r="A1790" t="s">
        <v>15185</v>
      </c>
      <c r="B1790" t="s">
        <v>6763</v>
      </c>
      <c r="C1790" t="s">
        <v>15186</v>
      </c>
      <c r="D1790" t="s">
        <v>15187</v>
      </c>
      <c r="E1790" t="s">
        <v>15188</v>
      </c>
      <c r="H1790" t="s">
        <v>15189</v>
      </c>
      <c r="I1790" t="s">
        <v>15186</v>
      </c>
    </row>
    <row r="1791" spans="1:9" x14ac:dyDescent="0.35">
      <c r="A1791" t="s">
        <v>15190</v>
      </c>
      <c r="B1791" t="s">
        <v>6636</v>
      </c>
      <c r="C1791" t="s">
        <v>15191</v>
      </c>
      <c r="D1791" t="s">
        <v>15192</v>
      </c>
      <c r="F1791">
        <v>64623733</v>
      </c>
      <c r="G1791">
        <v>64639133</v>
      </c>
      <c r="H1791" t="s">
        <v>15193</v>
      </c>
      <c r="I1791" t="s">
        <v>15191</v>
      </c>
    </row>
    <row r="1792" spans="1:9" x14ac:dyDescent="0.35">
      <c r="A1792" t="s">
        <v>15194</v>
      </c>
      <c r="B1792" t="s">
        <v>6636</v>
      </c>
      <c r="C1792" t="s">
        <v>15195</v>
      </c>
      <c r="D1792" t="s">
        <v>15196</v>
      </c>
      <c r="E1792" t="s">
        <v>15197</v>
      </c>
      <c r="F1792">
        <v>67201615</v>
      </c>
      <c r="G1792">
        <v>67201614</v>
      </c>
      <c r="I1792" t="s">
        <v>15195</v>
      </c>
    </row>
    <row r="1793" spans="1:9" x14ac:dyDescent="0.35">
      <c r="A1793" t="s">
        <v>15198</v>
      </c>
      <c r="B1793" t="s">
        <v>7397</v>
      </c>
      <c r="C1793" t="s">
        <v>15199</v>
      </c>
      <c r="D1793" t="s">
        <v>15200</v>
      </c>
      <c r="E1793" t="s">
        <v>13837</v>
      </c>
      <c r="F1793">
        <v>68537677</v>
      </c>
      <c r="H1793" t="s">
        <v>15201</v>
      </c>
      <c r="I1793" t="s">
        <v>15199</v>
      </c>
    </row>
    <row r="1794" spans="1:9" x14ac:dyDescent="0.35">
      <c r="A1794" t="s">
        <v>15202</v>
      </c>
      <c r="B1794" t="s">
        <v>7397</v>
      </c>
      <c r="C1794" t="s">
        <v>15203</v>
      </c>
      <c r="D1794" t="s">
        <v>15204</v>
      </c>
      <c r="E1794" t="s">
        <v>15205</v>
      </c>
      <c r="F1794">
        <v>97929797</v>
      </c>
      <c r="G1794">
        <v>62972084</v>
      </c>
      <c r="H1794" t="s">
        <v>15206</v>
      </c>
      <c r="I1794" t="s">
        <v>15203</v>
      </c>
    </row>
    <row r="1795" spans="1:9" x14ac:dyDescent="0.35">
      <c r="A1795" t="s">
        <v>15207</v>
      </c>
      <c r="B1795" t="s">
        <v>6776</v>
      </c>
      <c r="C1795" t="s">
        <v>15208</v>
      </c>
      <c r="D1795" t="s">
        <v>15209</v>
      </c>
      <c r="E1795" t="s">
        <v>15210</v>
      </c>
      <c r="H1795" t="s">
        <v>15211</v>
      </c>
      <c r="I1795" t="s">
        <v>15208</v>
      </c>
    </row>
    <row r="1796" spans="1:9" x14ac:dyDescent="0.35">
      <c r="A1796" t="s">
        <v>15212</v>
      </c>
      <c r="B1796" t="s">
        <v>6636</v>
      </c>
      <c r="C1796" t="s">
        <v>15213</v>
      </c>
      <c r="D1796" t="s">
        <v>15214</v>
      </c>
      <c r="E1796" t="s">
        <v>15215</v>
      </c>
      <c r="F1796">
        <v>65642133</v>
      </c>
      <c r="G1796">
        <v>65640611</v>
      </c>
      <c r="I1796" t="s">
        <v>15213</v>
      </c>
    </row>
    <row r="1797" spans="1:9" x14ac:dyDescent="0.35">
      <c r="A1797" t="s">
        <v>15216</v>
      </c>
      <c r="B1797" t="s">
        <v>6636</v>
      </c>
      <c r="C1797" t="s">
        <v>15217</v>
      </c>
      <c r="D1797" t="s">
        <v>15218</v>
      </c>
      <c r="F1797">
        <v>62827922</v>
      </c>
      <c r="G1797">
        <v>62834922</v>
      </c>
      <c r="H1797" t="s">
        <v>15219</v>
      </c>
      <c r="I1797" t="s">
        <v>15217</v>
      </c>
    </row>
    <row r="1798" spans="1:9" x14ac:dyDescent="0.35">
      <c r="A1798" t="s">
        <v>15220</v>
      </c>
      <c r="B1798" t="s">
        <v>6636</v>
      </c>
      <c r="C1798" t="s">
        <v>15221</v>
      </c>
      <c r="D1798" t="s">
        <v>15222</v>
      </c>
      <c r="E1798" t="s">
        <v>15223</v>
      </c>
      <c r="F1798" t="s">
        <v>15224</v>
      </c>
      <c r="G1798" t="s">
        <v>15225</v>
      </c>
      <c r="H1798" t="s">
        <v>15226</v>
      </c>
      <c r="I1798" t="s">
        <v>15221</v>
      </c>
    </row>
    <row r="1799" spans="1:9" x14ac:dyDescent="0.35">
      <c r="A1799" t="s">
        <v>15227</v>
      </c>
      <c r="B1799" t="s">
        <v>7397</v>
      </c>
      <c r="C1799" t="s">
        <v>15228</v>
      </c>
      <c r="D1799" t="s">
        <v>15229</v>
      </c>
      <c r="E1799" t="s">
        <v>15230</v>
      </c>
      <c r="F1799">
        <v>67924259</v>
      </c>
      <c r="G1799">
        <v>67912942</v>
      </c>
      <c r="H1799" t="s">
        <v>15231</v>
      </c>
      <c r="I1799" t="s">
        <v>15228</v>
      </c>
    </row>
    <row r="1800" spans="1:9" x14ac:dyDescent="0.35">
      <c r="A1800" t="s">
        <v>15232</v>
      </c>
      <c r="B1800" t="s">
        <v>6776</v>
      </c>
      <c r="C1800" t="s">
        <v>15233</v>
      </c>
      <c r="D1800" t="s">
        <v>15234</v>
      </c>
      <c r="E1800" t="s">
        <v>15235</v>
      </c>
      <c r="F1800" t="s">
        <v>15236</v>
      </c>
      <c r="G1800">
        <v>64639133</v>
      </c>
      <c r="H1800" t="s">
        <v>15237</v>
      </c>
      <c r="I1800" t="s">
        <v>15233</v>
      </c>
    </row>
    <row r="1801" spans="1:9" x14ac:dyDescent="0.35">
      <c r="A1801" t="s">
        <v>15238</v>
      </c>
      <c r="B1801" t="s">
        <v>6636</v>
      </c>
      <c r="C1801" t="s">
        <v>15239</v>
      </c>
      <c r="D1801" t="s">
        <v>15240</v>
      </c>
      <c r="E1801" t="s">
        <v>15241</v>
      </c>
      <c r="F1801">
        <v>68535022</v>
      </c>
      <c r="G1801">
        <v>67523211</v>
      </c>
      <c r="I1801" t="s">
        <v>15239</v>
      </c>
    </row>
    <row r="1802" spans="1:9" x14ac:dyDescent="0.35">
      <c r="A1802" t="s">
        <v>15242</v>
      </c>
      <c r="B1802" t="s">
        <v>7397</v>
      </c>
      <c r="C1802" t="s">
        <v>15243</v>
      </c>
      <c r="D1802" t="s">
        <v>7848</v>
      </c>
      <c r="E1802" t="s">
        <v>15244</v>
      </c>
      <c r="F1802">
        <v>81021464</v>
      </c>
      <c r="G1802">
        <v>63165702</v>
      </c>
      <c r="H1802" t="s">
        <v>15245</v>
      </c>
      <c r="I1802" t="s">
        <v>15243</v>
      </c>
    </row>
    <row r="1803" spans="1:9" x14ac:dyDescent="0.35">
      <c r="A1803" t="s">
        <v>15246</v>
      </c>
      <c r="B1803" t="s">
        <v>7397</v>
      </c>
      <c r="C1803" t="s">
        <v>15176</v>
      </c>
      <c r="D1803" t="s">
        <v>15247</v>
      </c>
      <c r="E1803" t="s">
        <v>15248</v>
      </c>
      <c r="F1803">
        <v>62551391</v>
      </c>
      <c r="G1803">
        <v>62599083</v>
      </c>
      <c r="H1803" t="s">
        <v>15249</v>
      </c>
      <c r="I1803" t="s">
        <v>15176</v>
      </c>
    </row>
    <row r="1804" spans="1:9" x14ac:dyDescent="0.35">
      <c r="A1804" t="s">
        <v>15250</v>
      </c>
      <c r="B1804" t="s">
        <v>6763</v>
      </c>
      <c r="C1804" t="s">
        <v>15251</v>
      </c>
      <c r="D1804" t="s">
        <v>15252</v>
      </c>
      <c r="E1804" t="s">
        <v>15253</v>
      </c>
      <c r="F1804">
        <v>62457885</v>
      </c>
      <c r="H1804" t="s">
        <v>15254</v>
      </c>
      <c r="I1804" t="s">
        <v>15251</v>
      </c>
    </row>
    <row r="1805" spans="1:9" x14ac:dyDescent="0.35">
      <c r="A1805" t="s">
        <v>15255</v>
      </c>
      <c r="B1805" t="s">
        <v>7092</v>
      </c>
      <c r="C1805" t="s">
        <v>15256</v>
      </c>
      <c r="D1805" t="s">
        <v>15257</v>
      </c>
      <c r="E1805" t="s">
        <v>15258</v>
      </c>
      <c r="F1805">
        <v>63346618</v>
      </c>
      <c r="G1805">
        <v>63346645</v>
      </c>
      <c r="H1805" t="s">
        <v>15259</v>
      </c>
      <c r="I1805" t="s">
        <v>15256</v>
      </c>
    </row>
    <row r="1806" spans="1:9" x14ac:dyDescent="0.35">
      <c r="A1806" t="s">
        <v>15260</v>
      </c>
      <c r="B1806" t="s">
        <v>7397</v>
      </c>
      <c r="C1806" t="s">
        <v>15261</v>
      </c>
      <c r="D1806" t="s">
        <v>15262</v>
      </c>
      <c r="E1806" t="s">
        <v>15263</v>
      </c>
      <c r="H1806" t="s">
        <v>15264</v>
      </c>
      <c r="I1806" t="s">
        <v>15261</v>
      </c>
    </row>
    <row r="1807" spans="1:9" x14ac:dyDescent="0.35">
      <c r="A1807" t="s">
        <v>15265</v>
      </c>
      <c r="B1807" t="s">
        <v>7397</v>
      </c>
      <c r="C1807" t="s">
        <v>15266</v>
      </c>
      <c r="D1807" t="s">
        <v>10624</v>
      </c>
      <c r="E1807" t="s">
        <v>15267</v>
      </c>
      <c r="F1807">
        <v>63684198</v>
      </c>
      <c r="G1807">
        <v>63684196</v>
      </c>
      <c r="H1807" t="s">
        <v>15268</v>
      </c>
      <c r="I1807" t="s">
        <v>15266</v>
      </c>
    </row>
    <row r="1808" spans="1:9" x14ac:dyDescent="0.35">
      <c r="A1808" t="s">
        <v>15269</v>
      </c>
      <c r="B1808" t="s">
        <v>7397</v>
      </c>
      <c r="C1808" t="s">
        <v>15270</v>
      </c>
      <c r="D1808" t="s">
        <v>15271</v>
      </c>
      <c r="E1808" t="s">
        <v>15272</v>
      </c>
      <c r="F1808">
        <v>62554597</v>
      </c>
      <c r="G1808">
        <v>62554803</v>
      </c>
      <c r="H1808" t="s">
        <v>15273</v>
      </c>
      <c r="I1808" t="s">
        <v>15270</v>
      </c>
    </row>
    <row r="1809" spans="1:9" x14ac:dyDescent="0.35">
      <c r="A1809" t="s">
        <v>15274</v>
      </c>
      <c r="B1809" t="s">
        <v>7397</v>
      </c>
      <c r="C1809" t="s">
        <v>15275</v>
      </c>
      <c r="D1809" t="s">
        <v>15276</v>
      </c>
      <c r="E1809" t="s">
        <v>15277</v>
      </c>
      <c r="F1809">
        <v>68633793</v>
      </c>
      <c r="G1809">
        <v>68632529</v>
      </c>
      <c r="H1809" t="s">
        <v>15278</v>
      </c>
      <c r="I1809" t="s">
        <v>15275</v>
      </c>
    </row>
    <row r="1810" spans="1:9" x14ac:dyDescent="0.35">
      <c r="A1810" t="s">
        <v>15279</v>
      </c>
      <c r="B1810" t="s">
        <v>7397</v>
      </c>
      <c r="C1810" t="s">
        <v>15280</v>
      </c>
      <c r="D1810" t="s">
        <v>15281</v>
      </c>
      <c r="E1810" t="s">
        <v>15282</v>
      </c>
      <c r="F1810">
        <v>90271869</v>
      </c>
      <c r="H1810" t="s">
        <v>15283</v>
      </c>
      <c r="I1810" t="s">
        <v>15280</v>
      </c>
    </row>
    <row r="1811" spans="1:9" x14ac:dyDescent="0.35">
      <c r="A1811" t="s">
        <v>15284</v>
      </c>
      <c r="B1811" t="s">
        <v>6636</v>
      </c>
      <c r="C1811" t="s">
        <v>15285</v>
      </c>
      <c r="D1811" t="s">
        <v>15286</v>
      </c>
      <c r="E1811" t="s">
        <v>15287</v>
      </c>
      <c r="F1811" t="s">
        <v>15288</v>
      </c>
      <c r="G1811" t="s">
        <v>15289</v>
      </c>
      <c r="H1811" t="s">
        <v>15290</v>
      </c>
      <c r="I1811" t="s">
        <v>15285</v>
      </c>
    </row>
    <row r="1812" spans="1:9" x14ac:dyDescent="0.35">
      <c r="A1812" t="s">
        <v>15291</v>
      </c>
      <c r="B1812" t="s">
        <v>7397</v>
      </c>
      <c r="C1812" t="s">
        <v>15292</v>
      </c>
      <c r="D1812" t="s">
        <v>15293</v>
      </c>
      <c r="E1812" t="s">
        <v>15294</v>
      </c>
      <c r="F1812">
        <v>62787881</v>
      </c>
      <c r="G1812">
        <v>62788843</v>
      </c>
      <c r="H1812" t="s">
        <v>15295</v>
      </c>
      <c r="I1812" t="s">
        <v>15292</v>
      </c>
    </row>
    <row r="1813" spans="1:9" x14ac:dyDescent="0.35">
      <c r="A1813" t="s">
        <v>15296</v>
      </c>
      <c r="B1813" t="s">
        <v>7397</v>
      </c>
      <c r="C1813" t="s">
        <v>15297</v>
      </c>
      <c r="D1813" t="s">
        <v>15298</v>
      </c>
      <c r="E1813" t="s">
        <v>15299</v>
      </c>
      <c r="F1813">
        <v>90095562</v>
      </c>
      <c r="G1813">
        <v>64010239</v>
      </c>
      <c r="H1813" t="s">
        <v>15300</v>
      </c>
      <c r="I1813" t="s">
        <v>15297</v>
      </c>
    </row>
    <row r="1814" spans="1:9" x14ac:dyDescent="0.35">
      <c r="A1814" t="s">
        <v>15301</v>
      </c>
      <c r="B1814" t="s">
        <v>6703</v>
      </c>
      <c r="C1814" t="s">
        <v>15302</v>
      </c>
      <c r="D1814" t="s">
        <v>15303</v>
      </c>
      <c r="E1814" t="s">
        <v>15304</v>
      </c>
      <c r="F1814" t="s">
        <v>15305</v>
      </c>
      <c r="G1814" t="s">
        <v>15306</v>
      </c>
      <c r="I1814" t="s">
        <v>15302</v>
      </c>
    </row>
    <row r="1815" spans="1:9" x14ac:dyDescent="0.35">
      <c r="A1815" t="s">
        <v>15307</v>
      </c>
      <c r="B1815" t="s">
        <v>6636</v>
      </c>
      <c r="C1815" t="s">
        <v>15308</v>
      </c>
      <c r="D1815" t="s">
        <v>15136</v>
      </c>
      <c r="E1815" t="s">
        <v>15309</v>
      </c>
      <c r="F1815" t="s">
        <v>15138</v>
      </c>
      <c r="G1815" t="s">
        <v>15139</v>
      </c>
      <c r="I1815" t="s">
        <v>15308</v>
      </c>
    </row>
    <row r="1816" spans="1:9" x14ac:dyDescent="0.35">
      <c r="A1816" t="s">
        <v>15310</v>
      </c>
      <c r="B1816" t="s">
        <v>6636</v>
      </c>
      <c r="C1816" t="s">
        <v>15311</v>
      </c>
      <c r="D1816" t="s">
        <v>15312</v>
      </c>
      <c r="E1816" t="s">
        <v>15313</v>
      </c>
      <c r="F1816">
        <v>65605655</v>
      </c>
      <c r="G1816">
        <v>65671900</v>
      </c>
      <c r="I1816" t="s">
        <v>15311</v>
      </c>
    </row>
    <row r="1817" spans="1:9" x14ac:dyDescent="0.35">
      <c r="A1817" t="s">
        <v>15314</v>
      </c>
      <c r="B1817" t="s">
        <v>7397</v>
      </c>
      <c r="C1817" t="s">
        <v>15315</v>
      </c>
      <c r="D1817" t="s">
        <v>15316</v>
      </c>
      <c r="E1817" t="s">
        <v>15317</v>
      </c>
      <c r="F1817">
        <v>68977515</v>
      </c>
      <c r="G1817">
        <v>68977435</v>
      </c>
      <c r="H1817" t="s">
        <v>15318</v>
      </c>
      <c r="I1817" t="s">
        <v>15315</v>
      </c>
    </row>
    <row r="1818" spans="1:9" x14ac:dyDescent="0.35">
      <c r="A1818" t="s">
        <v>15319</v>
      </c>
      <c r="B1818" t="s">
        <v>7397</v>
      </c>
      <c r="C1818" t="s">
        <v>15320</v>
      </c>
      <c r="D1818" t="s">
        <v>15321</v>
      </c>
      <c r="E1818" t="s">
        <v>15322</v>
      </c>
      <c r="F1818">
        <v>68844381</v>
      </c>
      <c r="G1818">
        <v>67341059</v>
      </c>
      <c r="I1818" t="s">
        <v>15320</v>
      </c>
    </row>
    <row r="1819" spans="1:9" x14ac:dyDescent="0.35">
      <c r="A1819" t="s">
        <v>15323</v>
      </c>
      <c r="B1819" t="s">
        <v>7092</v>
      </c>
      <c r="C1819" t="s">
        <v>15324</v>
      </c>
      <c r="D1819" t="s">
        <v>15325</v>
      </c>
      <c r="E1819" t="s">
        <v>15326</v>
      </c>
      <c r="F1819">
        <v>67463879</v>
      </c>
      <c r="G1819">
        <v>68448697</v>
      </c>
      <c r="H1819" t="s">
        <v>15327</v>
      </c>
      <c r="I1819" t="s">
        <v>15324</v>
      </c>
    </row>
    <row r="1820" spans="1:9" x14ac:dyDescent="0.35">
      <c r="A1820" t="s">
        <v>15328</v>
      </c>
      <c r="B1820" t="s">
        <v>6724</v>
      </c>
      <c r="C1820" t="s">
        <v>15329</v>
      </c>
      <c r="D1820" t="s">
        <v>15330</v>
      </c>
      <c r="E1820" t="s">
        <v>15331</v>
      </c>
      <c r="F1820" t="s">
        <v>15332</v>
      </c>
      <c r="G1820" t="s">
        <v>15333</v>
      </c>
      <c r="H1820" t="s">
        <v>15334</v>
      </c>
      <c r="I1820" t="s">
        <v>15329</v>
      </c>
    </row>
    <row r="1821" spans="1:9" x14ac:dyDescent="0.35">
      <c r="A1821" t="s">
        <v>15335</v>
      </c>
      <c r="B1821" t="s">
        <v>6763</v>
      </c>
      <c r="C1821" t="s">
        <v>15336</v>
      </c>
      <c r="D1821" t="s">
        <v>15337</v>
      </c>
      <c r="E1821" t="s">
        <v>15338</v>
      </c>
      <c r="F1821">
        <v>66609520</v>
      </c>
      <c r="G1821">
        <v>62626581</v>
      </c>
      <c r="H1821" t="s">
        <v>15339</v>
      </c>
      <c r="I1821" t="s">
        <v>15336</v>
      </c>
    </row>
    <row r="1822" spans="1:9" x14ac:dyDescent="0.35">
      <c r="A1822" t="s">
        <v>15340</v>
      </c>
      <c r="B1822" t="s">
        <v>7397</v>
      </c>
      <c r="C1822" t="s">
        <v>15341</v>
      </c>
      <c r="F1822">
        <v>94368982</v>
      </c>
      <c r="H1822" t="s">
        <v>15342</v>
      </c>
      <c r="I1822" t="s">
        <v>15341</v>
      </c>
    </row>
    <row r="1823" spans="1:9" x14ac:dyDescent="0.35">
      <c r="A1823" t="s">
        <v>15343</v>
      </c>
      <c r="B1823" t="s">
        <v>7397</v>
      </c>
      <c r="C1823" t="s">
        <v>15344</v>
      </c>
      <c r="D1823" t="s">
        <v>15345</v>
      </c>
      <c r="E1823" t="s">
        <v>15346</v>
      </c>
      <c r="F1823">
        <v>63167513</v>
      </c>
      <c r="G1823">
        <v>68965647</v>
      </c>
      <c r="H1823" t="s">
        <v>15347</v>
      </c>
      <c r="I1823" t="s">
        <v>15344</v>
      </c>
    </row>
    <row r="1824" spans="1:9" x14ac:dyDescent="0.35">
      <c r="A1824" t="s">
        <v>15348</v>
      </c>
      <c r="B1824" t="s">
        <v>6776</v>
      </c>
      <c r="C1824" t="s">
        <v>15349</v>
      </c>
      <c r="D1824" t="s">
        <v>15350</v>
      </c>
      <c r="E1824" t="s">
        <v>15351</v>
      </c>
      <c r="H1824" t="s">
        <v>15352</v>
      </c>
      <c r="I1824" t="s">
        <v>15349</v>
      </c>
    </row>
    <row r="1825" spans="1:9" x14ac:dyDescent="0.35">
      <c r="A1825" t="s">
        <v>15353</v>
      </c>
      <c r="B1825" t="s">
        <v>7762</v>
      </c>
      <c r="C1825" t="s">
        <v>15354</v>
      </c>
      <c r="D1825" t="s">
        <v>15355</v>
      </c>
      <c r="E1825" t="s">
        <v>15356</v>
      </c>
      <c r="F1825" t="s">
        <v>15357</v>
      </c>
      <c r="G1825" t="s">
        <v>15358</v>
      </c>
      <c r="I1825" t="s">
        <v>15354</v>
      </c>
    </row>
    <row r="1826" spans="1:9" x14ac:dyDescent="0.35">
      <c r="A1826" t="s">
        <v>15359</v>
      </c>
      <c r="B1826" t="s">
        <v>6636</v>
      </c>
      <c r="C1826" t="s">
        <v>15360</v>
      </c>
      <c r="D1826" t="s">
        <v>15361</v>
      </c>
      <c r="E1826" t="s">
        <v>15362</v>
      </c>
      <c r="F1826">
        <v>64840338</v>
      </c>
      <c r="G1826">
        <v>64840339</v>
      </c>
      <c r="I1826" t="s">
        <v>15360</v>
      </c>
    </row>
    <row r="1827" spans="1:9" x14ac:dyDescent="0.35">
      <c r="A1827" t="s">
        <v>15363</v>
      </c>
      <c r="B1827" t="s">
        <v>7397</v>
      </c>
      <c r="C1827" t="s">
        <v>15364</v>
      </c>
      <c r="D1827" t="s">
        <v>15365</v>
      </c>
      <c r="E1827" t="s">
        <v>15366</v>
      </c>
      <c r="I1827" t="s">
        <v>15364</v>
      </c>
    </row>
    <row r="1828" spans="1:9" x14ac:dyDescent="0.35">
      <c r="A1828" t="s">
        <v>15367</v>
      </c>
      <c r="B1828" t="s">
        <v>7397</v>
      </c>
      <c r="C1828" t="s">
        <v>15368</v>
      </c>
      <c r="D1828" t="s">
        <v>15369</v>
      </c>
      <c r="E1828" t="s">
        <v>15370</v>
      </c>
      <c r="F1828">
        <v>64849519</v>
      </c>
      <c r="G1828">
        <v>64849518</v>
      </c>
      <c r="H1828" t="s">
        <v>15371</v>
      </c>
      <c r="I1828" t="s">
        <v>15368</v>
      </c>
    </row>
    <row r="1829" spans="1:9" x14ac:dyDescent="0.35">
      <c r="A1829" t="s">
        <v>15372</v>
      </c>
      <c r="B1829" t="s">
        <v>6636</v>
      </c>
      <c r="C1829" t="s">
        <v>15373</v>
      </c>
      <c r="D1829" t="s">
        <v>15374</v>
      </c>
      <c r="E1829" t="s">
        <v>15375</v>
      </c>
      <c r="F1829" t="s">
        <v>15376</v>
      </c>
      <c r="G1829">
        <v>62613870</v>
      </c>
      <c r="I1829" t="s">
        <v>15373</v>
      </c>
    </row>
    <row r="1830" spans="1:9" x14ac:dyDescent="0.35">
      <c r="A1830" t="s">
        <v>15377</v>
      </c>
      <c r="B1830" t="s">
        <v>6636</v>
      </c>
      <c r="C1830" t="s">
        <v>15378</v>
      </c>
      <c r="D1830" t="s">
        <v>15379</v>
      </c>
      <c r="E1830" t="s">
        <v>15380</v>
      </c>
      <c r="F1830">
        <v>67780640</v>
      </c>
      <c r="G1830">
        <v>67770460</v>
      </c>
      <c r="H1830" t="s">
        <v>15381</v>
      </c>
      <c r="I1830" t="s">
        <v>15378</v>
      </c>
    </row>
    <row r="1831" spans="1:9" x14ac:dyDescent="0.35">
      <c r="A1831" t="s">
        <v>4326</v>
      </c>
      <c r="B1831" t="s">
        <v>6703</v>
      </c>
      <c r="C1831" t="s">
        <v>15382</v>
      </c>
      <c r="D1831" t="s">
        <v>15383</v>
      </c>
      <c r="E1831" t="s">
        <v>15384</v>
      </c>
      <c r="F1831">
        <v>68530080</v>
      </c>
      <c r="G1831">
        <v>68530020</v>
      </c>
      <c r="I1831" t="s">
        <v>15382</v>
      </c>
    </row>
    <row r="1832" spans="1:9" x14ac:dyDescent="0.35">
      <c r="A1832" t="s">
        <v>15385</v>
      </c>
      <c r="B1832" t="s">
        <v>6636</v>
      </c>
      <c r="C1832" t="s">
        <v>15386</v>
      </c>
      <c r="D1832" t="s">
        <v>15387</v>
      </c>
      <c r="E1832" t="s">
        <v>15388</v>
      </c>
      <c r="H1832" t="s">
        <v>15389</v>
      </c>
      <c r="I1832" t="s">
        <v>15386</v>
      </c>
    </row>
    <row r="1833" spans="1:9" x14ac:dyDescent="0.35">
      <c r="A1833" t="s">
        <v>15390</v>
      </c>
      <c r="B1833" t="s">
        <v>6703</v>
      </c>
      <c r="C1833" t="s">
        <v>15391</v>
      </c>
      <c r="D1833" t="s">
        <v>15392</v>
      </c>
      <c r="E1833" t="s">
        <v>15267</v>
      </c>
      <c r="F1833">
        <v>66029483</v>
      </c>
      <c r="G1833">
        <v>62691621</v>
      </c>
      <c r="I1833" t="s">
        <v>15391</v>
      </c>
    </row>
    <row r="1834" spans="1:9" x14ac:dyDescent="0.35">
      <c r="A1834" t="s">
        <v>15393</v>
      </c>
      <c r="B1834" t="s">
        <v>6636</v>
      </c>
      <c r="C1834" t="s">
        <v>15394</v>
      </c>
      <c r="D1834" t="s">
        <v>15395</v>
      </c>
      <c r="E1834" t="s">
        <v>15396</v>
      </c>
      <c r="F1834" t="s">
        <v>15397</v>
      </c>
      <c r="G1834" t="s">
        <v>15398</v>
      </c>
      <c r="I1834" t="s">
        <v>15394</v>
      </c>
    </row>
    <row r="1835" spans="1:9" x14ac:dyDescent="0.35">
      <c r="A1835" t="s">
        <v>15399</v>
      </c>
      <c r="B1835" t="s">
        <v>7092</v>
      </c>
      <c r="C1835" t="s">
        <v>15400</v>
      </c>
      <c r="D1835" t="s">
        <v>15401</v>
      </c>
      <c r="E1835" t="s">
        <v>15402</v>
      </c>
      <c r="F1835" t="s">
        <v>15403</v>
      </c>
      <c r="G1835" t="s">
        <v>15404</v>
      </c>
      <c r="H1835" t="s">
        <v>15405</v>
      </c>
      <c r="I1835" t="s">
        <v>15400</v>
      </c>
    </row>
    <row r="1836" spans="1:9" x14ac:dyDescent="0.35">
      <c r="A1836" t="s">
        <v>15406</v>
      </c>
      <c r="B1836" t="s">
        <v>7092</v>
      </c>
      <c r="C1836" t="s">
        <v>15407</v>
      </c>
      <c r="D1836" t="s">
        <v>15408</v>
      </c>
      <c r="E1836" t="s">
        <v>15409</v>
      </c>
      <c r="F1836">
        <v>62984582</v>
      </c>
      <c r="G1836">
        <v>62934555</v>
      </c>
      <c r="I1836" t="s">
        <v>15407</v>
      </c>
    </row>
    <row r="1837" spans="1:9" x14ac:dyDescent="0.35">
      <c r="A1837" t="s">
        <v>15410</v>
      </c>
      <c r="B1837" t="s">
        <v>7092</v>
      </c>
      <c r="C1837" t="s">
        <v>15411</v>
      </c>
      <c r="D1837" t="s">
        <v>15412</v>
      </c>
      <c r="E1837" t="s">
        <v>6802</v>
      </c>
      <c r="H1837" t="s">
        <v>15413</v>
      </c>
      <c r="I1837" t="s">
        <v>15411</v>
      </c>
    </row>
    <row r="1838" spans="1:9" x14ac:dyDescent="0.35">
      <c r="A1838" t="s">
        <v>15414</v>
      </c>
      <c r="B1838" t="s">
        <v>6776</v>
      </c>
      <c r="C1838" t="s">
        <v>15415</v>
      </c>
      <c r="D1838" t="s">
        <v>15416</v>
      </c>
      <c r="E1838" t="s">
        <v>15417</v>
      </c>
      <c r="H1838" t="s">
        <v>15418</v>
      </c>
      <c r="I1838" t="s">
        <v>15415</v>
      </c>
    </row>
    <row r="1839" spans="1:9" x14ac:dyDescent="0.35">
      <c r="A1839" t="s">
        <v>15419</v>
      </c>
      <c r="B1839" t="s">
        <v>6776</v>
      </c>
      <c r="C1839" t="s">
        <v>15420</v>
      </c>
      <c r="E1839" t="s">
        <v>15421</v>
      </c>
      <c r="H1839" t="s">
        <v>15422</v>
      </c>
      <c r="I1839" t="s">
        <v>15420</v>
      </c>
    </row>
    <row r="1840" spans="1:9" x14ac:dyDescent="0.35">
      <c r="A1840" t="s">
        <v>15423</v>
      </c>
      <c r="B1840" t="s">
        <v>7397</v>
      </c>
      <c r="C1840" t="s">
        <v>15424</v>
      </c>
      <c r="D1840" t="s">
        <v>15425</v>
      </c>
      <c r="H1840" t="s">
        <v>15424</v>
      </c>
      <c r="I1840" t="s">
        <v>15424</v>
      </c>
    </row>
    <row r="1841" spans="1:9" x14ac:dyDescent="0.35">
      <c r="A1841" t="s">
        <v>15426</v>
      </c>
      <c r="B1841" t="s">
        <v>6763</v>
      </c>
      <c r="C1841" t="s">
        <v>15427</v>
      </c>
      <c r="D1841" t="s">
        <v>15428</v>
      </c>
      <c r="E1841" t="s">
        <v>15429</v>
      </c>
      <c r="H1841" t="s">
        <v>15430</v>
      </c>
      <c r="I1841" t="s">
        <v>15427</v>
      </c>
    </row>
    <row r="1842" spans="1:9" x14ac:dyDescent="0.35">
      <c r="A1842" t="s">
        <v>15431</v>
      </c>
      <c r="B1842" t="s">
        <v>7092</v>
      </c>
      <c r="C1842" t="s">
        <v>15432</v>
      </c>
      <c r="D1842" t="s">
        <v>15433</v>
      </c>
      <c r="E1842" t="s">
        <v>15434</v>
      </c>
      <c r="H1842" t="s">
        <v>15435</v>
      </c>
      <c r="I1842" t="s">
        <v>15432</v>
      </c>
    </row>
    <row r="1843" spans="1:9" x14ac:dyDescent="0.35">
      <c r="A1843" t="s">
        <v>15436</v>
      </c>
      <c r="B1843" t="s">
        <v>6763</v>
      </c>
      <c r="C1843" t="s">
        <v>15437</v>
      </c>
      <c r="D1843" t="s">
        <v>15438</v>
      </c>
      <c r="E1843" t="s">
        <v>15439</v>
      </c>
      <c r="F1843">
        <v>67900089</v>
      </c>
      <c r="G1843">
        <v>67900074</v>
      </c>
      <c r="I1843" t="s">
        <v>15437</v>
      </c>
    </row>
    <row r="1844" spans="1:9" x14ac:dyDescent="0.35">
      <c r="A1844" t="s">
        <v>15440</v>
      </c>
      <c r="B1844" t="s">
        <v>7092</v>
      </c>
      <c r="C1844" t="s">
        <v>15441</v>
      </c>
      <c r="D1844" t="s">
        <v>15442</v>
      </c>
      <c r="E1844" t="s">
        <v>15443</v>
      </c>
      <c r="F1844" t="s">
        <v>15444</v>
      </c>
      <c r="G1844" t="s">
        <v>15445</v>
      </c>
      <c r="H1844" t="s">
        <v>15446</v>
      </c>
      <c r="I1844" t="s">
        <v>15441</v>
      </c>
    </row>
    <row r="1845" spans="1:9" x14ac:dyDescent="0.35">
      <c r="A1845" t="s">
        <v>15447</v>
      </c>
      <c r="B1845" t="s">
        <v>6763</v>
      </c>
      <c r="C1845" t="s">
        <v>15448</v>
      </c>
      <c r="D1845" t="s">
        <v>6937</v>
      </c>
      <c r="E1845" t="s">
        <v>15449</v>
      </c>
      <c r="H1845" t="s">
        <v>15450</v>
      </c>
      <c r="I1845" t="s">
        <v>15448</v>
      </c>
    </row>
    <row r="1846" spans="1:9" x14ac:dyDescent="0.35">
      <c r="A1846" t="s">
        <v>15451</v>
      </c>
      <c r="B1846" t="s">
        <v>6703</v>
      </c>
      <c r="C1846" t="s">
        <v>15452</v>
      </c>
      <c r="D1846" t="s">
        <v>15453</v>
      </c>
      <c r="E1846" t="s">
        <v>15454</v>
      </c>
      <c r="H1846" t="s">
        <v>15455</v>
      </c>
      <c r="I1846" t="s">
        <v>15452</v>
      </c>
    </row>
    <row r="1847" spans="1:9" x14ac:dyDescent="0.35">
      <c r="A1847" t="s">
        <v>15456</v>
      </c>
      <c r="B1847" t="s">
        <v>6763</v>
      </c>
      <c r="C1847" t="s">
        <v>15457</v>
      </c>
      <c r="D1847" t="s">
        <v>15458</v>
      </c>
      <c r="E1847" t="s">
        <v>15459</v>
      </c>
      <c r="F1847" t="s">
        <v>15460</v>
      </c>
      <c r="G1847" t="s">
        <v>15461</v>
      </c>
      <c r="I1847" t="s">
        <v>15457</v>
      </c>
    </row>
    <row r="1848" spans="1:9" x14ac:dyDescent="0.35">
      <c r="A1848" t="s">
        <v>15462</v>
      </c>
      <c r="B1848" t="s">
        <v>6703</v>
      </c>
      <c r="C1848" t="s">
        <v>15463</v>
      </c>
      <c r="D1848" t="s">
        <v>15464</v>
      </c>
      <c r="E1848" t="s">
        <v>15465</v>
      </c>
      <c r="I1848" t="s">
        <v>15463</v>
      </c>
    </row>
    <row r="1849" spans="1:9" x14ac:dyDescent="0.35">
      <c r="A1849" t="s">
        <v>15466</v>
      </c>
      <c r="B1849" t="s">
        <v>6703</v>
      </c>
      <c r="C1849" t="s">
        <v>15467</v>
      </c>
      <c r="D1849" t="s">
        <v>15468</v>
      </c>
      <c r="E1849" t="s">
        <v>15469</v>
      </c>
      <c r="I1849" t="s">
        <v>15467</v>
      </c>
    </row>
    <row r="1850" spans="1:9" x14ac:dyDescent="0.35">
      <c r="A1850" t="s">
        <v>15470</v>
      </c>
      <c r="B1850" t="s">
        <v>15471</v>
      </c>
      <c r="C1850" t="s">
        <v>13925</v>
      </c>
      <c r="D1850" t="s">
        <v>15472</v>
      </c>
      <c r="E1850" t="s">
        <v>15473</v>
      </c>
      <c r="F1850">
        <v>64486122</v>
      </c>
      <c r="G1850">
        <v>64449403</v>
      </c>
      <c r="H1850" t="s">
        <v>10639</v>
      </c>
      <c r="I1850" t="s">
        <v>13925</v>
      </c>
    </row>
    <row r="1851" spans="1:9" x14ac:dyDescent="0.35">
      <c r="A1851" t="s">
        <v>15474</v>
      </c>
      <c r="B1851" t="s">
        <v>15471</v>
      </c>
      <c r="C1851" t="s">
        <v>15475</v>
      </c>
      <c r="D1851" t="s">
        <v>15476</v>
      </c>
      <c r="E1851" t="s">
        <v>15477</v>
      </c>
      <c r="F1851">
        <v>6043921502</v>
      </c>
      <c r="G1851">
        <v>6043908917</v>
      </c>
      <c r="H1851" t="s">
        <v>15478</v>
      </c>
      <c r="I1851" t="s">
        <v>15475</v>
      </c>
    </row>
    <row r="1852" spans="1:9" x14ac:dyDescent="0.35">
      <c r="A1852" t="s">
        <v>15479</v>
      </c>
      <c r="B1852" t="s">
        <v>7397</v>
      </c>
      <c r="C1852" t="s">
        <v>15480</v>
      </c>
      <c r="D1852" t="s">
        <v>15481</v>
      </c>
      <c r="E1852" t="s">
        <v>15482</v>
      </c>
      <c r="F1852" t="s">
        <v>15483</v>
      </c>
      <c r="I1852" t="s">
        <v>15480</v>
      </c>
    </row>
    <row r="1853" spans="1:9" x14ac:dyDescent="0.35">
      <c r="A1853" t="s">
        <v>15484</v>
      </c>
      <c r="B1853" t="s">
        <v>6636</v>
      </c>
      <c r="C1853" t="s">
        <v>15485</v>
      </c>
      <c r="D1853" t="s">
        <v>15486</v>
      </c>
      <c r="E1853" t="s">
        <v>15487</v>
      </c>
      <c r="F1853">
        <v>64603162</v>
      </c>
      <c r="G1853">
        <v>64697155</v>
      </c>
      <c r="I1853" t="s">
        <v>15485</v>
      </c>
    </row>
    <row r="1854" spans="1:9" x14ac:dyDescent="0.35">
      <c r="A1854" t="s">
        <v>15488</v>
      </c>
      <c r="B1854" t="s">
        <v>6636</v>
      </c>
      <c r="C1854" t="s">
        <v>15489</v>
      </c>
      <c r="D1854" t="s">
        <v>15490</v>
      </c>
      <c r="E1854" t="s">
        <v>7711</v>
      </c>
      <c r="F1854">
        <v>62966822</v>
      </c>
      <c r="G1854">
        <v>62965643</v>
      </c>
      <c r="I1854" t="s">
        <v>15489</v>
      </c>
    </row>
    <row r="1855" spans="1:9" x14ac:dyDescent="0.35">
      <c r="A1855" t="s">
        <v>15491</v>
      </c>
      <c r="B1855" t="s">
        <v>6636</v>
      </c>
      <c r="C1855" t="s">
        <v>15492</v>
      </c>
      <c r="D1855" t="s">
        <v>15493</v>
      </c>
      <c r="E1855" t="s">
        <v>15494</v>
      </c>
      <c r="F1855">
        <v>68619081</v>
      </c>
      <c r="I1855" t="s">
        <v>15495</v>
      </c>
    </row>
    <row r="1856" spans="1:9" x14ac:dyDescent="0.35">
      <c r="A1856" t="s">
        <v>15496</v>
      </c>
      <c r="B1856" t="s">
        <v>6636</v>
      </c>
      <c r="C1856" t="s">
        <v>15497</v>
      </c>
      <c r="D1856" t="s">
        <v>15498</v>
      </c>
      <c r="E1856" t="s">
        <v>15499</v>
      </c>
      <c r="F1856">
        <v>64830288</v>
      </c>
      <c r="G1856">
        <v>64845155</v>
      </c>
      <c r="I1856" t="s">
        <v>15497</v>
      </c>
    </row>
    <row r="1857" spans="1:9" x14ac:dyDescent="0.35">
      <c r="A1857" t="s">
        <v>15500</v>
      </c>
      <c r="B1857" t="s">
        <v>7397</v>
      </c>
      <c r="C1857" t="s">
        <v>15501</v>
      </c>
      <c r="D1857" t="s">
        <v>15502</v>
      </c>
      <c r="E1857" t="s">
        <v>15503</v>
      </c>
      <c r="F1857">
        <v>62522260</v>
      </c>
      <c r="I1857" t="s">
        <v>15501</v>
      </c>
    </row>
    <row r="1858" spans="1:9" x14ac:dyDescent="0.35">
      <c r="A1858" t="s">
        <v>15504</v>
      </c>
      <c r="B1858" t="s">
        <v>6776</v>
      </c>
      <c r="C1858" t="s">
        <v>15505</v>
      </c>
      <c r="D1858" t="s">
        <v>15506</v>
      </c>
      <c r="E1858" t="s">
        <v>15507</v>
      </c>
      <c r="F1858" t="s">
        <v>15508</v>
      </c>
      <c r="H1858" t="s">
        <v>15509</v>
      </c>
      <c r="I1858" t="s">
        <v>15505</v>
      </c>
    </row>
    <row r="1859" spans="1:9" x14ac:dyDescent="0.35">
      <c r="A1859" t="s">
        <v>15510</v>
      </c>
      <c r="B1859" t="s">
        <v>6636</v>
      </c>
      <c r="C1859" t="s">
        <v>15511</v>
      </c>
      <c r="D1859" t="s">
        <v>15512</v>
      </c>
      <c r="E1859" t="s">
        <v>15513</v>
      </c>
      <c r="F1859">
        <v>67490989</v>
      </c>
      <c r="G1859">
        <v>67490717</v>
      </c>
      <c r="I1859" t="s">
        <v>15511</v>
      </c>
    </row>
    <row r="1860" spans="1:9" x14ac:dyDescent="0.35">
      <c r="A1860" t="s">
        <v>15514</v>
      </c>
      <c r="B1860" t="s">
        <v>6636</v>
      </c>
      <c r="C1860" t="s">
        <v>15515</v>
      </c>
      <c r="D1860" t="s">
        <v>15516</v>
      </c>
      <c r="E1860" t="s">
        <v>15517</v>
      </c>
      <c r="F1860">
        <v>65427777</v>
      </c>
      <c r="G1860">
        <v>65429709</v>
      </c>
      <c r="I1860" t="s">
        <v>15515</v>
      </c>
    </row>
    <row r="1861" spans="1:9" x14ac:dyDescent="0.35">
      <c r="A1861" t="s">
        <v>15518</v>
      </c>
      <c r="B1861" t="s">
        <v>6636</v>
      </c>
      <c r="C1861" t="s">
        <v>15519</v>
      </c>
      <c r="D1861" t="s">
        <v>15520</v>
      </c>
      <c r="E1861" t="s">
        <v>15521</v>
      </c>
      <c r="F1861">
        <v>62252777</v>
      </c>
      <c r="G1861">
        <v>62257557</v>
      </c>
      <c r="I1861" t="s">
        <v>15519</v>
      </c>
    </row>
    <row r="1862" spans="1:9" x14ac:dyDescent="0.35">
      <c r="A1862" t="s">
        <v>15522</v>
      </c>
      <c r="B1862" t="s">
        <v>6636</v>
      </c>
      <c r="C1862" t="s">
        <v>15523</v>
      </c>
      <c r="D1862" t="s">
        <v>15524</v>
      </c>
      <c r="E1862" t="s">
        <v>15525</v>
      </c>
      <c r="F1862">
        <v>62685505</v>
      </c>
      <c r="I1862" t="s">
        <v>15523</v>
      </c>
    </row>
    <row r="1863" spans="1:9" x14ac:dyDescent="0.35">
      <c r="A1863" t="s">
        <v>15526</v>
      </c>
      <c r="B1863" t="s">
        <v>7397</v>
      </c>
      <c r="C1863" t="s">
        <v>15527</v>
      </c>
      <c r="D1863" t="s">
        <v>10998</v>
      </c>
      <c r="E1863" t="s">
        <v>15528</v>
      </c>
      <c r="F1863">
        <v>65697811</v>
      </c>
      <c r="G1863">
        <v>65695187</v>
      </c>
      <c r="I1863" t="s">
        <v>15527</v>
      </c>
    </row>
    <row r="1864" spans="1:9" x14ac:dyDescent="0.35">
      <c r="A1864" t="s">
        <v>15529</v>
      </c>
      <c r="B1864" t="s">
        <v>7397</v>
      </c>
      <c r="C1864" t="s">
        <v>15530</v>
      </c>
      <c r="D1864" t="s">
        <v>9852</v>
      </c>
      <c r="E1864" t="s">
        <v>15531</v>
      </c>
      <c r="F1864">
        <v>68859000</v>
      </c>
      <c r="G1864">
        <v>67491252</v>
      </c>
      <c r="H1864" t="s">
        <v>6761</v>
      </c>
      <c r="I1864" t="s">
        <v>15530</v>
      </c>
    </row>
    <row r="1865" spans="1:9" x14ac:dyDescent="0.35">
      <c r="A1865" t="s">
        <v>15532</v>
      </c>
      <c r="B1865" t="s">
        <v>6636</v>
      </c>
      <c r="C1865" t="s">
        <v>15533</v>
      </c>
      <c r="D1865" t="s">
        <v>15534</v>
      </c>
      <c r="E1865" t="s">
        <v>12620</v>
      </c>
      <c r="F1865" t="s">
        <v>15535</v>
      </c>
      <c r="G1865" t="s">
        <v>15536</v>
      </c>
      <c r="I1865" t="s">
        <v>15533</v>
      </c>
    </row>
    <row r="1866" spans="1:9" x14ac:dyDescent="0.35">
      <c r="A1866" t="s">
        <v>15537</v>
      </c>
      <c r="B1866" t="s">
        <v>6636</v>
      </c>
      <c r="C1866" t="s">
        <v>15538</v>
      </c>
      <c r="D1866" t="s">
        <v>15539</v>
      </c>
      <c r="E1866" t="s">
        <v>15540</v>
      </c>
      <c r="F1866">
        <v>62811118</v>
      </c>
      <c r="I1866" t="s">
        <v>15538</v>
      </c>
    </row>
    <row r="1867" spans="1:9" x14ac:dyDescent="0.35">
      <c r="A1867" t="s">
        <v>15541</v>
      </c>
      <c r="B1867" t="s">
        <v>6636</v>
      </c>
      <c r="C1867" t="s">
        <v>15542</v>
      </c>
      <c r="D1867" t="s">
        <v>15543</v>
      </c>
      <c r="E1867" t="s">
        <v>9203</v>
      </c>
      <c r="F1867">
        <v>62621111</v>
      </c>
      <c r="G1867">
        <v>62621022</v>
      </c>
      <c r="H1867" t="s">
        <v>15544</v>
      </c>
      <c r="I1867" t="s">
        <v>15542</v>
      </c>
    </row>
    <row r="1868" spans="1:9" x14ac:dyDescent="0.35">
      <c r="A1868" t="s">
        <v>15545</v>
      </c>
      <c r="B1868" t="s">
        <v>6636</v>
      </c>
      <c r="C1868" t="s">
        <v>15546</v>
      </c>
      <c r="D1868" t="s">
        <v>15547</v>
      </c>
      <c r="E1868" t="s">
        <v>9203</v>
      </c>
      <c r="F1868">
        <v>6262111</v>
      </c>
      <c r="G1868">
        <v>62622001</v>
      </c>
      <c r="I1868" t="s">
        <v>15546</v>
      </c>
    </row>
    <row r="1869" spans="1:9" x14ac:dyDescent="0.35">
      <c r="A1869" t="s">
        <v>15548</v>
      </c>
      <c r="B1869" t="s">
        <v>6636</v>
      </c>
      <c r="C1869" t="s">
        <v>15549</v>
      </c>
      <c r="D1869" t="s">
        <v>15550</v>
      </c>
      <c r="E1869" t="s">
        <v>15551</v>
      </c>
      <c r="F1869">
        <v>68620100</v>
      </c>
      <c r="G1869">
        <v>68630678</v>
      </c>
      <c r="I1869" t="s">
        <v>15549</v>
      </c>
    </row>
    <row r="1870" spans="1:9" x14ac:dyDescent="0.35">
      <c r="A1870" t="s">
        <v>15552</v>
      </c>
      <c r="B1870" t="s">
        <v>7397</v>
      </c>
      <c r="C1870" t="s">
        <v>15553</v>
      </c>
      <c r="D1870" t="s">
        <v>15554</v>
      </c>
      <c r="E1870" t="s">
        <v>9800</v>
      </c>
      <c r="F1870">
        <v>62655188</v>
      </c>
      <c r="G1870">
        <v>62650838</v>
      </c>
      <c r="I1870" t="s">
        <v>15553</v>
      </c>
    </row>
    <row r="1871" spans="1:9" x14ac:dyDescent="0.35">
      <c r="A1871" t="s">
        <v>15555</v>
      </c>
      <c r="B1871" t="s">
        <v>6636</v>
      </c>
      <c r="C1871" t="s">
        <v>15556</v>
      </c>
      <c r="D1871" t="s">
        <v>15557</v>
      </c>
      <c r="E1871" t="s">
        <v>15558</v>
      </c>
      <c r="F1871">
        <v>62615362</v>
      </c>
      <c r="G1871">
        <v>62657387</v>
      </c>
      <c r="H1871" t="s">
        <v>15559</v>
      </c>
      <c r="I1871" t="s">
        <v>15556</v>
      </c>
    </row>
    <row r="1872" spans="1:9" x14ac:dyDescent="0.35">
      <c r="A1872" t="s">
        <v>15560</v>
      </c>
      <c r="B1872" t="s">
        <v>6636</v>
      </c>
      <c r="C1872" t="s">
        <v>15561</v>
      </c>
      <c r="D1872" t="s">
        <v>15562</v>
      </c>
      <c r="E1872" t="s">
        <v>15563</v>
      </c>
      <c r="F1872">
        <v>64598833</v>
      </c>
      <c r="G1872">
        <v>64554448</v>
      </c>
      <c r="I1872" t="s">
        <v>15561</v>
      </c>
    </row>
    <row r="1873" spans="1:9" x14ac:dyDescent="0.35">
      <c r="A1873" t="s">
        <v>15564</v>
      </c>
      <c r="B1873" t="s">
        <v>6636</v>
      </c>
      <c r="C1873" t="s">
        <v>15565</v>
      </c>
      <c r="D1873" t="s">
        <v>15566</v>
      </c>
      <c r="E1873" t="s">
        <v>15567</v>
      </c>
      <c r="F1873" t="s">
        <v>15568</v>
      </c>
      <c r="G1873" t="s">
        <v>15569</v>
      </c>
      <c r="I1873" t="s">
        <v>15565</v>
      </c>
    </row>
    <row r="1874" spans="1:9" x14ac:dyDescent="0.35">
      <c r="A1874" t="s">
        <v>15570</v>
      </c>
      <c r="B1874" t="s">
        <v>6636</v>
      </c>
      <c r="C1874" t="s">
        <v>15571</v>
      </c>
      <c r="D1874" t="s">
        <v>15572</v>
      </c>
      <c r="E1874" t="s">
        <v>15573</v>
      </c>
      <c r="F1874">
        <v>67389800</v>
      </c>
      <c r="I1874" t="s">
        <v>15571</v>
      </c>
    </row>
    <row r="1875" spans="1:9" x14ac:dyDescent="0.35">
      <c r="A1875" t="s">
        <v>15574</v>
      </c>
      <c r="B1875" t="s">
        <v>6636</v>
      </c>
      <c r="C1875" t="s">
        <v>15575</v>
      </c>
      <c r="D1875" t="s">
        <v>15576</v>
      </c>
      <c r="E1875" t="s">
        <v>15577</v>
      </c>
      <c r="F1875" t="s">
        <v>15578</v>
      </c>
      <c r="I1875" t="s">
        <v>15575</v>
      </c>
    </row>
    <row r="1876" spans="1:9" x14ac:dyDescent="0.35">
      <c r="A1876" t="s">
        <v>15579</v>
      </c>
      <c r="B1876" t="s">
        <v>6636</v>
      </c>
      <c r="C1876" t="s">
        <v>15580</v>
      </c>
      <c r="D1876" t="s">
        <v>15581</v>
      </c>
      <c r="E1876" t="s">
        <v>15582</v>
      </c>
      <c r="F1876">
        <v>68413788</v>
      </c>
      <c r="G1876">
        <v>68413733</v>
      </c>
      <c r="I1876" t="s">
        <v>15580</v>
      </c>
    </row>
    <row r="1877" spans="1:9" x14ac:dyDescent="0.35">
      <c r="A1877" t="s">
        <v>15583</v>
      </c>
      <c r="B1877" t="s">
        <v>6636</v>
      </c>
      <c r="C1877" t="s">
        <v>15584</v>
      </c>
      <c r="D1877" t="s">
        <v>15585</v>
      </c>
      <c r="E1877" t="s">
        <v>15586</v>
      </c>
      <c r="F1877" t="s">
        <v>15587</v>
      </c>
      <c r="G1877" t="s">
        <v>15588</v>
      </c>
      <c r="I1877" t="s">
        <v>15584</v>
      </c>
    </row>
    <row r="1878" spans="1:9" x14ac:dyDescent="0.35">
      <c r="A1878" t="s">
        <v>15589</v>
      </c>
      <c r="B1878" t="s">
        <v>6636</v>
      </c>
      <c r="C1878" t="s">
        <v>15590</v>
      </c>
      <c r="D1878" t="s">
        <v>15591</v>
      </c>
      <c r="E1878" t="s">
        <v>15592</v>
      </c>
      <c r="F1878" t="s">
        <v>15593</v>
      </c>
      <c r="G1878" t="s">
        <v>15594</v>
      </c>
      <c r="H1878" t="s">
        <v>6761</v>
      </c>
      <c r="I1878" t="s">
        <v>15590</v>
      </c>
    </row>
    <row r="1879" spans="1:9" x14ac:dyDescent="0.35">
      <c r="A1879" t="s">
        <v>15595</v>
      </c>
      <c r="B1879" t="s">
        <v>6636</v>
      </c>
      <c r="C1879" t="s">
        <v>15596</v>
      </c>
      <c r="D1879" t="s">
        <v>15585</v>
      </c>
      <c r="E1879" t="s">
        <v>15586</v>
      </c>
      <c r="F1879" t="s">
        <v>15587</v>
      </c>
      <c r="G1879" t="s">
        <v>15597</v>
      </c>
      <c r="H1879" t="s">
        <v>6761</v>
      </c>
      <c r="I1879" t="s">
        <v>15596</v>
      </c>
    </row>
    <row r="1880" spans="1:9" x14ac:dyDescent="0.35">
      <c r="A1880" t="s">
        <v>15598</v>
      </c>
      <c r="B1880" t="s">
        <v>6763</v>
      </c>
      <c r="C1880" t="s">
        <v>15599</v>
      </c>
      <c r="D1880" t="s">
        <v>15600</v>
      </c>
      <c r="E1880" t="s">
        <v>15601</v>
      </c>
      <c r="F1880">
        <v>62967035</v>
      </c>
      <c r="G1880">
        <v>62969181</v>
      </c>
      <c r="H1880" t="s">
        <v>15602</v>
      </c>
      <c r="I1880" t="s">
        <v>15599</v>
      </c>
    </row>
    <row r="1881" spans="1:9" x14ac:dyDescent="0.35">
      <c r="A1881" t="s">
        <v>15603</v>
      </c>
      <c r="B1881" t="s">
        <v>6636</v>
      </c>
      <c r="C1881" t="s">
        <v>15604</v>
      </c>
      <c r="D1881" t="s">
        <v>12966</v>
      </c>
      <c r="E1881" t="s">
        <v>15605</v>
      </c>
      <c r="F1881">
        <v>64813812</v>
      </c>
      <c r="G1881" t="s">
        <v>15606</v>
      </c>
      <c r="I1881" t="s">
        <v>15604</v>
      </c>
    </row>
    <row r="1882" spans="1:9" x14ac:dyDescent="0.35">
      <c r="A1882" t="s">
        <v>15607</v>
      </c>
      <c r="B1882" t="s">
        <v>6636</v>
      </c>
      <c r="C1882" t="s">
        <v>15608</v>
      </c>
      <c r="D1882" t="s">
        <v>15609</v>
      </c>
      <c r="E1882" t="s">
        <v>15610</v>
      </c>
      <c r="F1882">
        <v>62263080</v>
      </c>
      <c r="G1882">
        <v>62262038</v>
      </c>
      <c r="I1882" t="s">
        <v>15608</v>
      </c>
    </row>
    <row r="1883" spans="1:9" x14ac:dyDescent="0.35">
      <c r="A1883" t="s">
        <v>15611</v>
      </c>
      <c r="B1883" t="s">
        <v>6703</v>
      </c>
      <c r="C1883" t="s">
        <v>15612</v>
      </c>
      <c r="D1883" t="s">
        <v>15613</v>
      </c>
      <c r="E1883" t="s">
        <v>15614</v>
      </c>
      <c r="F1883" t="s">
        <v>15615</v>
      </c>
      <c r="G1883" t="s">
        <v>15616</v>
      </c>
      <c r="I1883" t="s">
        <v>15612</v>
      </c>
    </row>
    <row r="1884" spans="1:9" x14ac:dyDescent="0.35">
      <c r="A1884" t="s">
        <v>15617</v>
      </c>
      <c r="B1884" t="s">
        <v>6703</v>
      </c>
      <c r="C1884" t="s">
        <v>15618</v>
      </c>
      <c r="D1884" t="s">
        <v>15619</v>
      </c>
      <c r="E1884" t="s">
        <v>15620</v>
      </c>
      <c r="F1884" t="s">
        <v>15615</v>
      </c>
      <c r="G1884" t="s">
        <v>15616</v>
      </c>
      <c r="I1884" t="s">
        <v>15618</v>
      </c>
    </row>
    <row r="1885" spans="1:9" x14ac:dyDescent="0.35">
      <c r="A1885" t="s">
        <v>15621</v>
      </c>
      <c r="B1885" t="s">
        <v>6703</v>
      </c>
      <c r="C1885" t="s">
        <v>15622</v>
      </c>
      <c r="E1885" t="s">
        <v>15614</v>
      </c>
      <c r="F1885" t="s">
        <v>15615</v>
      </c>
      <c r="G1885" t="s">
        <v>15616</v>
      </c>
      <c r="H1885" t="s">
        <v>15623</v>
      </c>
      <c r="I1885" t="s">
        <v>15622</v>
      </c>
    </row>
    <row r="1886" spans="1:9" x14ac:dyDescent="0.35">
      <c r="A1886" t="s">
        <v>15624</v>
      </c>
      <c r="B1886" t="s">
        <v>6636</v>
      </c>
      <c r="C1886" t="s">
        <v>15625</v>
      </c>
      <c r="D1886" t="s">
        <v>15626</v>
      </c>
      <c r="E1886" t="s">
        <v>15627</v>
      </c>
      <c r="F1886" t="s">
        <v>15628</v>
      </c>
      <c r="G1886" t="s">
        <v>15629</v>
      </c>
      <c r="I1886" t="s">
        <v>15625</v>
      </c>
    </row>
    <row r="1887" spans="1:9" x14ac:dyDescent="0.35">
      <c r="A1887" t="s">
        <v>15630</v>
      </c>
      <c r="B1887" t="s">
        <v>6763</v>
      </c>
      <c r="C1887" t="s">
        <v>15631</v>
      </c>
      <c r="D1887" t="s">
        <v>15632</v>
      </c>
      <c r="E1887" t="s">
        <v>15633</v>
      </c>
      <c r="F1887">
        <v>68624888</v>
      </c>
      <c r="G1887" t="s">
        <v>15634</v>
      </c>
      <c r="H1887" t="s">
        <v>15635</v>
      </c>
      <c r="I1887" t="s">
        <v>15631</v>
      </c>
    </row>
    <row r="1888" spans="1:9" x14ac:dyDescent="0.35">
      <c r="A1888" t="s">
        <v>15636</v>
      </c>
      <c r="B1888" t="s">
        <v>7397</v>
      </c>
      <c r="C1888" t="s">
        <v>15637</v>
      </c>
      <c r="D1888" t="s">
        <v>15638</v>
      </c>
      <c r="E1888" t="s">
        <v>15639</v>
      </c>
      <c r="F1888">
        <v>63713271</v>
      </c>
      <c r="G1888">
        <v>62735167</v>
      </c>
      <c r="I1888" t="s">
        <v>15637</v>
      </c>
    </row>
    <row r="1889" spans="1:9" x14ac:dyDescent="0.35">
      <c r="A1889" t="s">
        <v>15640</v>
      </c>
      <c r="B1889" t="s">
        <v>6763</v>
      </c>
      <c r="C1889" t="s">
        <v>15641</v>
      </c>
      <c r="D1889" t="s">
        <v>15642</v>
      </c>
      <c r="E1889" t="s">
        <v>15643</v>
      </c>
      <c r="F1889" t="s">
        <v>15644</v>
      </c>
      <c r="G1889">
        <v>62570220</v>
      </c>
      <c r="I1889" t="s">
        <v>15641</v>
      </c>
    </row>
    <row r="1890" spans="1:9" x14ac:dyDescent="0.35">
      <c r="A1890" t="s">
        <v>15645</v>
      </c>
      <c r="B1890" t="s">
        <v>6636</v>
      </c>
      <c r="C1890" t="s">
        <v>15646</v>
      </c>
      <c r="D1890" t="s">
        <v>15647</v>
      </c>
      <c r="E1890" t="s">
        <v>15317</v>
      </c>
      <c r="F1890" t="s">
        <v>15648</v>
      </c>
      <c r="G1890">
        <v>68636323</v>
      </c>
      <c r="I1890" t="s">
        <v>15646</v>
      </c>
    </row>
    <row r="1891" spans="1:9" x14ac:dyDescent="0.35">
      <c r="A1891" t="s">
        <v>15649</v>
      </c>
      <c r="B1891" t="s">
        <v>6724</v>
      </c>
      <c r="C1891" t="s">
        <v>15650</v>
      </c>
      <c r="D1891" t="s">
        <v>15651</v>
      </c>
      <c r="E1891" t="s">
        <v>15652</v>
      </c>
      <c r="F1891">
        <v>64488639</v>
      </c>
      <c r="G1891" t="s">
        <v>15653</v>
      </c>
      <c r="I1891" t="s">
        <v>15650</v>
      </c>
    </row>
    <row r="1892" spans="1:9" x14ac:dyDescent="0.35">
      <c r="A1892" t="s">
        <v>15654</v>
      </c>
      <c r="B1892" t="s">
        <v>6636</v>
      </c>
      <c r="C1892" t="s">
        <v>15655</v>
      </c>
      <c r="D1892" t="s">
        <v>10706</v>
      </c>
      <c r="E1892" t="s">
        <v>15656</v>
      </c>
      <c r="F1892">
        <v>63540914</v>
      </c>
      <c r="G1892">
        <v>63540940</v>
      </c>
      <c r="I1892" t="s">
        <v>15655</v>
      </c>
    </row>
    <row r="1893" spans="1:9" x14ac:dyDescent="0.35">
      <c r="A1893" t="s">
        <v>15657</v>
      </c>
      <c r="B1893" t="s">
        <v>7397</v>
      </c>
      <c r="C1893" t="s">
        <v>15658</v>
      </c>
      <c r="D1893" t="s">
        <v>15659</v>
      </c>
      <c r="E1893" t="s">
        <v>15660</v>
      </c>
      <c r="F1893">
        <v>67442095</v>
      </c>
      <c r="G1893">
        <v>67427706</v>
      </c>
      <c r="H1893" t="s">
        <v>15661</v>
      </c>
      <c r="I1893" t="s">
        <v>15658</v>
      </c>
    </row>
    <row r="1894" spans="1:9" x14ac:dyDescent="0.35">
      <c r="A1894" t="s">
        <v>15662</v>
      </c>
      <c r="B1894" t="s">
        <v>6636</v>
      </c>
      <c r="C1894" t="s">
        <v>15663</v>
      </c>
      <c r="D1894" t="s">
        <v>15664</v>
      </c>
      <c r="E1894" t="s">
        <v>13047</v>
      </c>
      <c r="F1894">
        <v>62812289</v>
      </c>
      <c r="I1894" t="s">
        <v>15663</v>
      </c>
    </row>
    <row r="1895" spans="1:9" x14ac:dyDescent="0.35">
      <c r="A1895" t="s">
        <v>15665</v>
      </c>
      <c r="B1895" t="s">
        <v>6636</v>
      </c>
      <c r="C1895" t="s">
        <v>15666</v>
      </c>
      <c r="D1895" t="s">
        <v>15667</v>
      </c>
      <c r="E1895" t="s">
        <v>10669</v>
      </c>
      <c r="F1895">
        <v>64192500</v>
      </c>
      <c r="G1895">
        <v>64192501</v>
      </c>
      <c r="I1895" t="s">
        <v>15666</v>
      </c>
    </row>
    <row r="1896" spans="1:9" x14ac:dyDescent="0.35">
      <c r="A1896" t="s">
        <v>15668</v>
      </c>
      <c r="B1896" t="s">
        <v>6763</v>
      </c>
      <c r="C1896" t="s">
        <v>15669</v>
      </c>
      <c r="D1896" t="s">
        <v>15670</v>
      </c>
      <c r="E1896" t="s">
        <v>15671</v>
      </c>
      <c r="F1896">
        <v>64810211</v>
      </c>
      <c r="G1896" t="s">
        <v>15672</v>
      </c>
      <c r="I1896" t="s">
        <v>15669</v>
      </c>
    </row>
    <row r="1897" spans="1:9" x14ac:dyDescent="0.35">
      <c r="A1897" t="s">
        <v>15673</v>
      </c>
      <c r="B1897" t="s">
        <v>6636</v>
      </c>
      <c r="C1897" t="s">
        <v>15674</v>
      </c>
      <c r="D1897" t="s">
        <v>15675</v>
      </c>
      <c r="E1897" t="s">
        <v>15676</v>
      </c>
      <c r="F1897" t="s">
        <v>15677</v>
      </c>
      <c r="G1897" t="s">
        <v>15678</v>
      </c>
      <c r="H1897" t="s">
        <v>15679</v>
      </c>
      <c r="I1897" t="s">
        <v>15674</v>
      </c>
    </row>
    <row r="1898" spans="1:9" x14ac:dyDescent="0.35">
      <c r="A1898" t="s">
        <v>15680</v>
      </c>
      <c r="B1898" t="s">
        <v>7397</v>
      </c>
      <c r="C1898" t="s">
        <v>15681</v>
      </c>
      <c r="D1898" t="s">
        <v>15682</v>
      </c>
      <c r="E1898" t="s">
        <v>15683</v>
      </c>
      <c r="I1898" t="s">
        <v>15681</v>
      </c>
    </row>
    <row r="1899" spans="1:9" x14ac:dyDescent="0.35">
      <c r="A1899" t="s">
        <v>15684</v>
      </c>
      <c r="B1899" t="s">
        <v>7397</v>
      </c>
      <c r="C1899" t="s">
        <v>15685</v>
      </c>
      <c r="D1899" t="s">
        <v>15686</v>
      </c>
      <c r="E1899" t="s">
        <v>15687</v>
      </c>
      <c r="F1899">
        <v>62972720</v>
      </c>
      <c r="G1899">
        <v>62965980</v>
      </c>
      <c r="I1899" t="s">
        <v>15685</v>
      </c>
    </row>
    <row r="1900" spans="1:9" x14ac:dyDescent="0.35">
      <c r="A1900" t="s">
        <v>15688</v>
      </c>
      <c r="B1900" t="s">
        <v>7092</v>
      </c>
      <c r="C1900" t="s">
        <v>15689</v>
      </c>
      <c r="D1900" t="s">
        <v>15690</v>
      </c>
      <c r="E1900" t="s">
        <v>15691</v>
      </c>
      <c r="F1900">
        <v>67588822</v>
      </c>
      <c r="I1900" t="s">
        <v>15689</v>
      </c>
    </row>
    <row r="1901" spans="1:9" x14ac:dyDescent="0.35">
      <c r="A1901" t="s">
        <v>15692</v>
      </c>
      <c r="B1901" t="s">
        <v>7397</v>
      </c>
      <c r="C1901" t="s">
        <v>15693</v>
      </c>
      <c r="D1901" t="s">
        <v>15694</v>
      </c>
      <c r="E1901" t="s">
        <v>15695</v>
      </c>
      <c r="F1901">
        <v>67470231</v>
      </c>
      <c r="I1901" t="s">
        <v>15693</v>
      </c>
    </row>
    <row r="1902" spans="1:9" x14ac:dyDescent="0.35">
      <c r="A1902" t="s">
        <v>15696</v>
      </c>
      <c r="B1902" t="s">
        <v>6703</v>
      </c>
      <c r="C1902" t="s">
        <v>7015</v>
      </c>
      <c r="D1902" t="s">
        <v>15697</v>
      </c>
      <c r="E1902" t="s">
        <v>9386</v>
      </c>
      <c r="F1902">
        <v>64856839</v>
      </c>
      <c r="I1902" t="s">
        <v>7015</v>
      </c>
    </row>
    <row r="1903" spans="1:9" x14ac:dyDescent="0.35">
      <c r="A1903" t="s">
        <v>15698</v>
      </c>
      <c r="B1903" t="s">
        <v>7092</v>
      </c>
      <c r="C1903" t="s">
        <v>15699</v>
      </c>
      <c r="D1903" t="s">
        <v>15700</v>
      </c>
      <c r="E1903" t="s">
        <v>15701</v>
      </c>
      <c r="F1903">
        <v>67487766</v>
      </c>
      <c r="G1903">
        <v>62865948</v>
      </c>
      <c r="I1903" t="s">
        <v>15699</v>
      </c>
    </row>
    <row r="1904" spans="1:9" x14ac:dyDescent="0.35">
      <c r="A1904" t="s">
        <v>15702</v>
      </c>
      <c r="B1904" t="s">
        <v>7397</v>
      </c>
      <c r="C1904" t="s">
        <v>15703</v>
      </c>
      <c r="D1904" t="s">
        <v>15704</v>
      </c>
      <c r="E1904" t="s">
        <v>15705</v>
      </c>
      <c r="F1904">
        <v>68440606</v>
      </c>
      <c r="G1904">
        <v>68444224</v>
      </c>
      <c r="I1904" t="s">
        <v>15703</v>
      </c>
    </row>
    <row r="1905" spans="1:9" x14ac:dyDescent="0.35">
      <c r="A1905" t="s">
        <v>15706</v>
      </c>
      <c r="B1905" t="s">
        <v>7397</v>
      </c>
      <c r="C1905" t="s">
        <v>15707</v>
      </c>
      <c r="D1905" t="s">
        <v>15708</v>
      </c>
      <c r="E1905" t="s">
        <v>15709</v>
      </c>
      <c r="F1905">
        <v>67436945</v>
      </c>
      <c r="G1905">
        <v>67431457</v>
      </c>
      <c r="I1905" t="s">
        <v>15707</v>
      </c>
    </row>
    <row r="1906" spans="1:9" x14ac:dyDescent="0.35">
      <c r="A1906" t="s">
        <v>15710</v>
      </c>
      <c r="B1906" t="s">
        <v>7397</v>
      </c>
      <c r="C1906" t="s">
        <v>15711</v>
      </c>
      <c r="D1906" t="s">
        <v>15712</v>
      </c>
      <c r="E1906" t="s">
        <v>15713</v>
      </c>
      <c r="F1906">
        <v>62894933</v>
      </c>
      <c r="G1906">
        <v>6285601</v>
      </c>
      <c r="I1906" t="s">
        <v>15711</v>
      </c>
    </row>
    <row r="1907" spans="1:9" x14ac:dyDescent="0.35">
      <c r="A1907" t="s">
        <v>15714</v>
      </c>
      <c r="B1907" t="s">
        <v>7397</v>
      </c>
      <c r="C1907" t="s">
        <v>15715</v>
      </c>
      <c r="D1907" t="s">
        <v>15716</v>
      </c>
      <c r="E1907" t="s">
        <v>15717</v>
      </c>
      <c r="F1907" t="s">
        <v>15718</v>
      </c>
      <c r="H1907" t="s">
        <v>15719</v>
      </c>
      <c r="I1907" t="s">
        <v>15715</v>
      </c>
    </row>
    <row r="1908" spans="1:9" x14ac:dyDescent="0.35">
      <c r="A1908" t="s">
        <v>15720</v>
      </c>
      <c r="B1908" t="s">
        <v>6636</v>
      </c>
      <c r="C1908" t="s">
        <v>15721</v>
      </c>
      <c r="D1908" t="s">
        <v>15722</v>
      </c>
      <c r="E1908" t="s">
        <v>15723</v>
      </c>
      <c r="F1908" t="s">
        <v>15724</v>
      </c>
      <c r="G1908" t="s">
        <v>15725</v>
      </c>
      <c r="I1908" t="s">
        <v>15721</v>
      </c>
    </row>
    <row r="1909" spans="1:9" x14ac:dyDescent="0.35">
      <c r="A1909" t="s">
        <v>15726</v>
      </c>
      <c r="B1909" t="s">
        <v>7397</v>
      </c>
      <c r="C1909" t="s">
        <v>15727</v>
      </c>
      <c r="D1909" t="s">
        <v>15728</v>
      </c>
      <c r="E1909" t="s">
        <v>15729</v>
      </c>
      <c r="F1909">
        <v>67572121</v>
      </c>
      <c r="G1909">
        <v>67562121</v>
      </c>
      <c r="I1909" t="s">
        <v>15727</v>
      </c>
    </row>
    <row r="1910" spans="1:9" x14ac:dyDescent="0.35">
      <c r="A1910" t="s">
        <v>15730</v>
      </c>
      <c r="B1910" t="s">
        <v>6763</v>
      </c>
      <c r="C1910" t="s">
        <v>15731</v>
      </c>
      <c r="D1910" t="s">
        <v>15732</v>
      </c>
      <c r="E1910" t="s">
        <v>15733</v>
      </c>
      <c r="F1910">
        <v>63089508</v>
      </c>
      <c r="G1910">
        <v>68613207</v>
      </c>
      <c r="I1910" t="s">
        <v>15731</v>
      </c>
    </row>
    <row r="1911" spans="1:9" x14ac:dyDescent="0.35">
      <c r="A1911" t="s">
        <v>15734</v>
      </c>
      <c r="B1911" t="s">
        <v>6636</v>
      </c>
      <c r="C1911" t="s">
        <v>15735</v>
      </c>
      <c r="D1911" t="s">
        <v>15736</v>
      </c>
      <c r="E1911" t="s">
        <v>15737</v>
      </c>
      <c r="F1911" t="s">
        <v>15738</v>
      </c>
      <c r="G1911" t="s">
        <v>15739</v>
      </c>
      <c r="I1911" t="s">
        <v>15735</v>
      </c>
    </row>
    <row r="1912" spans="1:9" x14ac:dyDescent="0.35">
      <c r="A1912" t="s">
        <v>15740</v>
      </c>
      <c r="B1912" t="s">
        <v>7397</v>
      </c>
      <c r="C1912" t="s">
        <v>15741</v>
      </c>
      <c r="D1912" t="s">
        <v>15742</v>
      </c>
      <c r="E1912" t="s">
        <v>15743</v>
      </c>
      <c r="F1912" t="s">
        <v>15744</v>
      </c>
      <c r="G1912">
        <v>62685320</v>
      </c>
      <c r="H1912" t="s">
        <v>15745</v>
      </c>
      <c r="I1912" t="s">
        <v>15741</v>
      </c>
    </row>
    <row r="1913" spans="1:9" x14ac:dyDescent="0.35">
      <c r="A1913" t="s">
        <v>15746</v>
      </c>
      <c r="B1913" t="s">
        <v>7092</v>
      </c>
      <c r="C1913" t="s">
        <v>15747</v>
      </c>
      <c r="D1913" t="s">
        <v>15748</v>
      </c>
      <c r="E1913" t="s">
        <v>15749</v>
      </c>
      <c r="F1913">
        <v>63384508</v>
      </c>
      <c r="G1913">
        <v>63380562</v>
      </c>
      <c r="H1913" t="s">
        <v>15750</v>
      </c>
      <c r="I1913" t="s">
        <v>15747</v>
      </c>
    </row>
    <row r="1914" spans="1:9" x14ac:dyDescent="0.35">
      <c r="A1914" t="s">
        <v>15751</v>
      </c>
      <c r="B1914" t="s">
        <v>7397</v>
      </c>
      <c r="C1914" t="s">
        <v>15752</v>
      </c>
      <c r="D1914" t="s">
        <v>15753</v>
      </c>
      <c r="E1914" t="s">
        <v>15754</v>
      </c>
      <c r="F1914">
        <v>62977533</v>
      </c>
      <c r="G1914">
        <v>62977511</v>
      </c>
      <c r="H1914" t="s">
        <v>15755</v>
      </c>
      <c r="I1914" t="s">
        <v>15752</v>
      </c>
    </row>
    <row r="1915" spans="1:9" x14ac:dyDescent="0.35">
      <c r="A1915" t="s">
        <v>15756</v>
      </c>
      <c r="B1915" t="s">
        <v>7397</v>
      </c>
      <c r="C1915" t="s">
        <v>15757</v>
      </c>
      <c r="D1915" t="s">
        <v>15758</v>
      </c>
      <c r="E1915" t="s">
        <v>15759</v>
      </c>
      <c r="F1915" t="s">
        <v>15760</v>
      </c>
      <c r="G1915">
        <v>64828148</v>
      </c>
      <c r="I1915" t="s">
        <v>15757</v>
      </c>
    </row>
    <row r="1916" spans="1:9" x14ac:dyDescent="0.35">
      <c r="A1916" t="s">
        <v>15761</v>
      </c>
      <c r="B1916" t="s">
        <v>6636</v>
      </c>
      <c r="C1916" t="s">
        <v>15762</v>
      </c>
      <c r="D1916" t="s">
        <v>15763</v>
      </c>
      <c r="E1916" t="s">
        <v>15764</v>
      </c>
      <c r="F1916" t="s">
        <v>15765</v>
      </c>
      <c r="G1916" t="s">
        <v>15766</v>
      </c>
      <c r="I1916" t="s">
        <v>15762</v>
      </c>
    </row>
    <row r="1917" spans="1:9" x14ac:dyDescent="0.35">
      <c r="A1917" t="s">
        <v>15767</v>
      </c>
      <c r="B1917" t="s">
        <v>7397</v>
      </c>
      <c r="C1917" t="s">
        <v>15768</v>
      </c>
      <c r="D1917" t="s">
        <v>7417</v>
      </c>
      <c r="E1917" t="s">
        <v>15769</v>
      </c>
      <c r="F1917">
        <v>63656300</v>
      </c>
      <c r="G1917">
        <v>63656300</v>
      </c>
      <c r="H1917" t="s">
        <v>15770</v>
      </c>
      <c r="I1917" t="s">
        <v>15768</v>
      </c>
    </row>
    <row r="1918" spans="1:9" x14ac:dyDescent="0.35">
      <c r="A1918" t="s">
        <v>15771</v>
      </c>
      <c r="B1918" t="s">
        <v>7397</v>
      </c>
      <c r="C1918" t="s">
        <v>15772</v>
      </c>
      <c r="D1918" t="s">
        <v>15773</v>
      </c>
      <c r="E1918" t="s">
        <v>15774</v>
      </c>
      <c r="F1918">
        <v>62978439</v>
      </c>
      <c r="G1918">
        <v>63398556</v>
      </c>
      <c r="H1918" t="s">
        <v>15775</v>
      </c>
      <c r="I1918" t="s">
        <v>15772</v>
      </c>
    </row>
    <row r="1919" spans="1:9" x14ac:dyDescent="0.35">
      <c r="A1919" t="s">
        <v>15776</v>
      </c>
      <c r="B1919" t="s">
        <v>7397</v>
      </c>
      <c r="C1919" t="s">
        <v>15777</v>
      </c>
      <c r="D1919" t="s">
        <v>15778</v>
      </c>
      <c r="E1919" t="s">
        <v>15779</v>
      </c>
      <c r="F1919">
        <v>65523738</v>
      </c>
      <c r="G1919">
        <v>65523735</v>
      </c>
      <c r="H1919" t="s">
        <v>15780</v>
      </c>
      <c r="I1919" t="s">
        <v>15777</v>
      </c>
    </row>
    <row r="1920" spans="1:9" x14ac:dyDescent="0.35">
      <c r="A1920" t="s">
        <v>15781</v>
      </c>
      <c r="B1920" t="s">
        <v>7397</v>
      </c>
      <c r="C1920" t="s">
        <v>15782</v>
      </c>
      <c r="D1920" t="s">
        <v>15783</v>
      </c>
      <c r="E1920" t="s">
        <v>15784</v>
      </c>
      <c r="F1920">
        <v>62721922</v>
      </c>
      <c r="G1920">
        <v>62760514</v>
      </c>
      <c r="H1920" t="s">
        <v>15785</v>
      </c>
      <c r="I1920" t="s">
        <v>15782</v>
      </c>
    </row>
    <row r="1921" spans="1:9" x14ac:dyDescent="0.35">
      <c r="A1921" t="s">
        <v>15786</v>
      </c>
      <c r="B1921" t="s">
        <v>7397</v>
      </c>
      <c r="C1921" t="s">
        <v>15787</v>
      </c>
      <c r="D1921" t="s">
        <v>15788</v>
      </c>
      <c r="E1921" t="s">
        <v>15789</v>
      </c>
      <c r="F1921">
        <v>91839086</v>
      </c>
      <c r="G1921">
        <v>67575154</v>
      </c>
      <c r="H1921" t="s">
        <v>15790</v>
      </c>
      <c r="I1921" t="s">
        <v>15787</v>
      </c>
    </row>
    <row r="1922" spans="1:9" x14ac:dyDescent="0.35">
      <c r="A1922" t="s">
        <v>15791</v>
      </c>
      <c r="B1922" t="s">
        <v>7397</v>
      </c>
      <c r="C1922" t="s">
        <v>15792</v>
      </c>
      <c r="F1922">
        <v>98196038</v>
      </c>
      <c r="H1922" t="s">
        <v>15793</v>
      </c>
      <c r="I1922" t="s">
        <v>15792</v>
      </c>
    </row>
    <row r="1923" spans="1:9" x14ac:dyDescent="0.35">
      <c r="A1923" t="s">
        <v>15794</v>
      </c>
      <c r="B1923" t="s">
        <v>7092</v>
      </c>
      <c r="C1923" t="s">
        <v>15795</v>
      </c>
      <c r="D1923" t="s">
        <v>15796</v>
      </c>
      <c r="E1923" t="s">
        <v>15797</v>
      </c>
      <c r="F1923">
        <v>63167287</v>
      </c>
      <c r="G1923">
        <v>63167289</v>
      </c>
      <c r="H1923" t="s">
        <v>15798</v>
      </c>
      <c r="I1923" t="s">
        <v>15795</v>
      </c>
    </row>
    <row r="1924" spans="1:9" x14ac:dyDescent="0.35">
      <c r="A1924" t="s">
        <v>15799</v>
      </c>
      <c r="B1924" t="s">
        <v>6636</v>
      </c>
      <c r="C1924" t="s">
        <v>15800</v>
      </c>
      <c r="D1924" t="s">
        <v>15801</v>
      </c>
      <c r="E1924" t="s">
        <v>15802</v>
      </c>
      <c r="F1924" t="s">
        <v>15803</v>
      </c>
      <c r="G1924" t="s">
        <v>15804</v>
      </c>
      <c r="H1924" t="s">
        <v>15805</v>
      </c>
      <c r="I1924" t="s">
        <v>15800</v>
      </c>
    </row>
    <row r="1925" spans="1:9" x14ac:dyDescent="0.35">
      <c r="A1925" t="s">
        <v>15806</v>
      </c>
      <c r="B1925" t="s">
        <v>7397</v>
      </c>
      <c r="C1925" t="s">
        <v>15807</v>
      </c>
      <c r="D1925" t="s">
        <v>15808</v>
      </c>
      <c r="E1925" t="s">
        <v>15809</v>
      </c>
      <c r="F1925">
        <v>62860550</v>
      </c>
      <c r="G1925">
        <v>62830866</v>
      </c>
      <c r="H1925" t="s">
        <v>15810</v>
      </c>
      <c r="I1925" t="s">
        <v>15807</v>
      </c>
    </row>
    <row r="1926" spans="1:9" x14ac:dyDescent="0.35">
      <c r="A1926" t="s">
        <v>15811</v>
      </c>
      <c r="B1926" t="s">
        <v>7397</v>
      </c>
      <c r="C1926" t="s">
        <v>15812</v>
      </c>
      <c r="D1926" t="s">
        <v>15813</v>
      </c>
      <c r="E1926" t="s">
        <v>15814</v>
      </c>
      <c r="F1926">
        <v>96754824</v>
      </c>
      <c r="G1926">
        <v>67470986</v>
      </c>
      <c r="H1926" t="s">
        <v>15815</v>
      </c>
      <c r="I1926" t="s">
        <v>15812</v>
      </c>
    </row>
    <row r="1927" spans="1:9" x14ac:dyDescent="0.35">
      <c r="A1927" t="s">
        <v>15816</v>
      </c>
      <c r="B1927" t="s">
        <v>7397</v>
      </c>
      <c r="C1927" t="s">
        <v>15817</v>
      </c>
      <c r="D1927" t="s">
        <v>15818</v>
      </c>
      <c r="E1927" t="s">
        <v>15819</v>
      </c>
      <c r="F1927">
        <v>67789562</v>
      </c>
      <c r="G1927">
        <v>67742092</v>
      </c>
      <c r="H1927" t="s">
        <v>15820</v>
      </c>
      <c r="I1927" t="s">
        <v>15817</v>
      </c>
    </row>
    <row r="1928" spans="1:9" x14ac:dyDescent="0.35">
      <c r="A1928" t="s">
        <v>15821</v>
      </c>
      <c r="B1928" t="s">
        <v>7397</v>
      </c>
      <c r="C1928" t="s">
        <v>15822</v>
      </c>
      <c r="D1928" t="s">
        <v>15823</v>
      </c>
      <c r="E1928" t="s">
        <v>6806</v>
      </c>
      <c r="H1928" t="s">
        <v>15824</v>
      </c>
      <c r="I1928" t="s">
        <v>15822</v>
      </c>
    </row>
    <row r="1929" spans="1:9" x14ac:dyDescent="0.35">
      <c r="A1929" t="s">
        <v>15825</v>
      </c>
      <c r="B1929" t="s">
        <v>6636</v>
      </c>
      <c r="C1929" t="s">
        <v>15826</v>
      </c>
      <c r="D1929" t="s">
        <v>15827</v>
      </c>
      <c r="E1929" t="s">
        <v>7389</v>
      </c>
      <c r="F1929">
        <v>64584680</v>
      </c>
      <c r="G1929">
        <v>64543461</v>
      </c>
      <c r="H1929" t="s">
        <v>15828</v>
      </c>
      <c r="I1929" t="s">
        <v>15826</v>
      </c>
    </row>
    <row r="1930" spans="1:9" x14ac:dyDescent="0.35">
      <c r="A1930" t="s">
        <v>15829</v>
      </c>
      <c r="B1930" t="s">
        <v>7397</v>
      </c>
      <c r="C1930" t="s">
        <v>15830</v>
      </c>
      <c r="D1930" t="s">
        <v>15831</v>
      </c>
      <c r="E1930" t="s">
        <v>15832</v>
      </c>
      <c r="F1930">
        <v>64543376</v>
      </c>
      <c r="H1930" t="s">
        <v>15833</v>
      </c>
      <c r="I1930" t="s">
        <v>15830</v>
      </c>
    </row>
    <row r="1931" spans="1:9" x14ac:dyDescent="0.35">
      <c r="A1931" t="s">
        <v>15834</v>
      </c>
      <c r="B1931" t="s">
        <v>7397</v>
      </c>
      <c r="C1931" t="s">
        <v>15835</v>
      </c>
      <c r="D1931" t="s">
        <v>15836</v>
      </c>
      <c r="E1931" t="s">
        <v>15837</v>
      </c>
      <c r="F1931">
        <v>63374196</v>
      </c>
      <c r="G1931">
        <v>63376965</v>
      </c>
      <c r="H1931" t="s">
        <v>15838</v>
      </c>
      <c r="I1931" t="s">
        <v>15835</v>
      </c>
    </row>
    <row r="1932" spans="1:9" x14ac:dyDescent="0.35">
      <c r="A1932" t="s">
        <v>15839</v>
      </c>
      <c r="B1932" t="s">
        <v>6636</v>
      </c>
      <c r="C1932" t="s">
        <v>15840</v>
      </c>
      <c r="D1932" t="s">
        <v>15841</v>
      </c>
      <c r="E1932" t="s">
        <v>15842</v>
      </c>
      <c r="F1932">
        <v>67783177</v>
      </c>
      <c r="G1932">
        <v>67782177</v>
      </c>
      <c r="H1932" t="s">
        <v>15843</v>
      </c>
      <c r="I1932" t="s">
        <v>15840</v>
      </c>
    </row>
    <row r="1933" spans="1:9" x14ac:dyDescent="0.35">
      <c r="A1933" t="s">
        <v>15844</v>
      </c>
      <c r="B1933" t="s">
        <v>6636</v>
      </c>
      <c r="C1933" t="s">
        <v>15845</v>
      </c>
      <c r="D1933" t="s">
        <v>15846</v>
      </c>
      <c r="E1933" t="s">
        <v>15847</v>
      </c>
      <c r="F1933">
        <v>62620581</v>
      </c>
      <c r="G1933">
        <v>62682490</v>
      </c>
      <c r="H1933" t="s">
        <v>15848</v>
      </c>
      <c r="I1933" t="s">
        <v>15845</v>
      </c>
    </row>
    <row r="1934" spans="1:9" x14ac:dyDescent="0.35">
      <c r="A1934" t="s">
        <v>15849</v>
      </c>
      <c r="B1934" t="s">
        <v>6636</v>
      </c>
      <c r="C1934" t="s">
        <v>15850</v>
      </c>
      <c r="D1934" t="s">
        <v>15851</v>
      </c>
      <c r="E1934" t="s">
        <v>15852</v>
      </c>
      <c r="F1934">
        <v>68960030</v>
      </c>
      <c r="G1934">
        <v>68960070</v>
      </c>
      <c r="H1934" t="s">
        <v>15853</v>
      </c>
      <c r="I1934" t="s">
        <v>15850</v>
      </c>
    </row>
    <row r="1935" spans="1:9" x14ac:dyDescent="0.35">
      <c r="A1935" t="s">
        <v>15854</v>
      </c>
      <c r="B1935" t="s">
        <v>7397</v>
      </c>
      <c r="C1935" t="s">
        <v>15855</v>
      </c>
      <c r="D1935" t="s">
        <v>15856</v>
      </c>
      <c r="E1935" t="s">
        <v>15857</v>
      </c>
      <c r="F1935">
        <v>62911411</v>
      </c>
      <c r="G1935">
        <v>62929429</v>
      </c>
      <c r="H1935" t="s">
        <v>15858</v>
      </c>
      <c r="I1935" t="s">
        <v>15855</v>
      </c>
    </row>
    <row r="1936" spans="1:9" x14ac:dyDescent="0.35">
      <c r="A1936" t="s">
        <v>15859</v>
      </c>
      <c r="B1936" t="s">
        <v>6636</v>
      </c>
      <c r="C1936" t="s">
        <v>15860</v>
      </c>
      <c r="D1936" t="s">
        <v>15861</v>
      </c>
      <c r="E1936" t="s">
        <v>15862</v>
      </c>
      <c r="F1936" t="s">
        <v>15863</v>
      </c>
      <c r="G1936" t="s">
        <v>15864</v>
      </c>
      <c r="H1936" t="s">
        <v>15865</v>
      </c>
      <c r="I1936" t="s">
        <v>15860</v>
      </c>
    </row>
    <row r="1937" spans="1:9" x14ac:dyDescent="0.35">
      <c r="A1937" t="s">
        <v>15866</v>
      </c>
      <c r="B1937" t="s">
        <v>7092</v>
      </c>
      <c r="C1937" t="s">
        <v>15867</v>
      </c>
      <c r="D1937" t="s">
        <v>13673</v>
      </c>
      <c r="E1937" t="s">
        <v>15868</v>
      </c>
      <c r="F1937">
        <v>65422100</v>
      </c>
      <c r="G1937">
        <v>65422716</v>
      </c>
      <c r="H1937" t="s">
        <v>7555</v>
      </c>
      <c r="I1937" t="s">
        <v>15867</v>
      </c>
    </row>
    <row r="1938" spans="1:9" x14ac:dyDescent="0.35">
      <c r="A1938" t="s">
        <v>15869</v>
      </c>
      <c r="B1938" t="s">
        <v>7092</v>
      </c>
      <c r="C1938" t="s">
        <v>15867</v>
      </c>
      <c r="D1938" t="s">
        <v>15870</v>
      </c>
      <c r="E1938" t="s">
        <v>13673</v>
      </c>
      <c r="F1938">
        <v>65422100</v>
      </c>
      <c r="G1938">
        <v>65422716</v>
      </c>
      <c r="H1938" t="s">
        <v>7555</v>
      </c>
      <c r="I1938" t="s">
        <v>15867</v>
      </c>
    </row>
    <row r="1939" spans="1:9" x14ac:dyDescent="0.35">
      <c r="A1939" t="s">
        <v>15871</v>
      </c>
      <c r="B1939" t="s">
        <v>6636</v>
      </c>
      <c r="C1939" t="s">
        <v>15872</v>
      </c>
      <c r="D1939" t="s">
        <v>10792</v>
      </c>
      <c r="E1939" t="s">
        <v>7559</v>
      </c>
      <c r="H1939" t="s">
        <v>15873</v>
      </c>
      <c r="I1939" t="s">
        <v>15872</v>
      </c>
    </row>
    <row r="1940" spans="1:9" x14ac:dyDescent="0.35">
      <c r="A1940" t="s">
        <v>15874</v>
      </c>
      <c r="B1940" t="s">
        <v>7397</v>
      </c>
      <c r="C1940" t="s">
        <v>15875</v>
      </c>
      <c r="D1940" t="s">
        <v>15876</v>
      </c>
      <c r="E1940" t="s">
        <v>15877</v>
      </c>
      <c r="F1940">
        <v>62991970</v>
      </c>
      <c r="G1940">
        <v>62256960</v>
      </c>
      <c r="H1940" t="s">
        <v>15878</v>
      </c>
      <c r="I1940" t="s">
        <v>15875</v>
      </c>
    </row>
    <row r="1941" spans="1:9" x14ac:dyDescent="0.35">
      <c r="A1941" t="s">
        <v>15879</v>
      </c>
      <c r="B1941" t="s">
        <v>7092</v>
      </c>
      <c r="C1941" t="s">
        <v>15880</v>
      </c>
      <c r="D1941" t="s">
        <v>15881</v>
      </c>
      <c r="E1941" t="s">
        <v>15882</v>
      </c>
      <c r="F1941">
        <v>62868817</v>
      </c>
      <c r="G1941">
        <v>62865519</v>
      </c>
      <c r="H1941" t="s">
        <v>15883</v>
      </c>
      <c r="I1941" t="s">
        <v>15880</v>
      </c>
    </row>
    <row r="1942" spans="1:9" x14ac:dyDescent="0.35">
      <c r="A1942" t="s">
        <v>15884</v>
      </c>
      <c r="B1942" t="s">
        <v>7397</v>
      </c>
      <c r="C1942" t="s">
        <v>15885</v>
      </c>
      <c r="D1942" t="s">
        <v>15886</v>
      </c>
      <c r="E1942" t="s">
        <v>15887</v>
      </c>
      <c r="F1942">
        <v>62612023</v>
      </c>
      <c r="G1942">
        <v>62660581</v>
      </c>
      <c r="H1942" t="s">
        <v>15888</v>
      </c>
      <c r="I1942" t="s">
        <v>15885</v>
      </c>
    </row>
    <row r="1943" spans="1:9" x14ac:dyDescent="0.35">
      <c r="A1943" t="s">
        <v>15889</v>
      </c>
      <c r="B1943" t="s">
        <v>7397</v>
      </c>
      <c r="C1943" t="s">
        <v>15890</v>
      </c>
      <c r="D1943" t="s">
        <v>15891</v>
      </c>
      <c r="E1943" t="s">
        <v>15857</v>
      </c>
      <c r="H1943" t="s">
        <v>15892</v>
      </c>
      <c r="I1943" t="s">
        <v>15890</v>
      </c>
    </row>
    <row r="1944" spans="1:9" x14ac:dyDescent="0.35">
      <c r="A1944" t="s">
        <v>15893</v>
      </c>
      <c r="B1944" t="s">
        <v>7092</v>
      </c>
      <c r="C1944" t="s">
        <v>15894</v>
      </c>
      <c r="D1944" t="s">
        <v>15895</v>
      </c>
      <c r="E1944" t="s">
        <v>15896</v>
      </c>
      <c r="F1944">
        <v>67779990</v>
      </c>
      <c r="G1944">
        <v>61129990</v>
      </c>
      <c r="H1944" t="s">
        <v>15897</v>
      </c>
      <c r="I1944" t="s">
        <v>15894</v>
      </c>
    </row>
    <row r="1945" spans="1:9" x14ac:dyDescent="0.35">
      <c r="A1945" t="s">
        <v>15898</v>
      </c>
      <c r="B1945" t="s">
        <v>7397</v>
      </c>
      <c r="C1945" t="s">
        <v>15899</v>
      </c>
      <c r="D1945" t="s">
        <v>15900</v>
      </c>
      <c r="E1945" t="s">
        <v>15901</v>
      </c>
      <c r="H1945" t="s">
        <v>15902</v>
      </c>
      <c r="I1945" t="s">
        <v>15899</v>
      </c>
    </row>
    <row r="1946" spans="1:9" x14ac:dyDescent="0.35">
      <c r="A1946" t="s">
        <v>15903</v>
      </c>
      <c r="B1946" t="s">
        <v>6636</v>
      </c>
      <c r="C1946" t="s">
        <v>15904</v>
      </c>
      <c r="D1946" t="s">
        <v>15905</v>
      </c>
      <c r="E1946" t="s">
        <v>15906</v>
      </c>
      <c r="F1946" t="s">
        <v>15907</v>
      </c>
      <c r="G1946">
        <v>73338203</v>
      </c>
      <c r="H1946" t="s">
        <v>15908</v>
      </c>
      <c r="I1946" t="s">
        <v>15904</v>
      </c>
    </row>
    <row r="1947" spans="1:9" x14ac:dyDescent="0.35">
      <c r="A1947" t="s">
        <v>15909</v>
      </c>
      <c r="B1947" t="s">
        <v>6763</v>
      </c>
      <c r="C1947" t="s">
        <v>15910</v>
      </c>
      <c r="D1947" t="s">
        <v>15911</v>
      </c>
      <c r="E1947" t="s">
        <v>15912</v>
      </c>
      <c r="F1947">
        <v>67490083</v>
      </c>
      <c r="G1947">
        <v>67490093</v>
      </c>
      <c r="H1947" t="s">
        <v>15913</v>
      </c>
      <c r="I1947" t="s">
        <v>15910</v>
      </c>
    </row>
    <row r="1948" spans="1:9" x14ac:dyDescent="0.35">
      <c r="A1948" t="s">
        <v>15914</v>
      </c>
      <c r="B1948" t="s">
        <v>6763</v>
      </c>
      <c r="C1948" t="s">
        <v>15915</v>
      </c>
      <c r="D1948" t="s">
        <v>8202</v>
      </c>
      <c r="E1948" t="s">
        <v>15916</v>
      </c>
      <c r="F1948" t="s">
        <v>15917</v>
      </c>
      <c r="G1948" t="s">
        <v>15918</v>
      </c>
      <c r="H1948" t="s">
        <v>15919</v>
      </c>
      <c r="I1948" t="s">
        <v>15915</v>
      </c>
    </row>
    <row r="1949" spans="1:9" x14ac:dyDescent="0.35">
      <c r="A1949" t="s">
        <v>15920</v>
      </c>
      <c r="B1949" t="s">
        <v>6636</v>
      </c>
      <c r="C1949" t="s">
        <v>15921</v>
      </c>
      <c r="D1949" t="s">
        <v>15922</v>
      </c>
      <c r="E1949" t="s">
        <v>15923</v>
      </c>
      <c r="F1949" t="s">
        <v>15924</v>
      </c>
      <c r="G1949" t="s">
        <v>15925</v>
      </c>
      <c r="H1949" t="s">
        <v>15926</v>
      </c>
      <c r="I1949" t="s">
        <v>15921</v>
      </c>
    </row>
    <row r="1950" spans="1:9" x14ac:dyDescent="0.35">
      <c r="A1950" t="s">
        <v>15927</v>
      </c>
      <c r="B1950" t="s">
        <v>7397</v>
      </c>
      <c r="D1950" t="s">
        <v>15928</v>
      </c>
      <c r="E1950" t="s">
        <v>15929</v>
      </c>
      <c r="G1950">
        <v>67433869</v>
      </c>
      <c r="H1950" t="s">
        <v>15930</v>
      </c>
    </row>
    <row r="1951" spans="1:9" x14ac:dyDescent="0.35">
      <c r="A1951" t="s">
        <v>15931</v>
      </c>
      <c r="B1951" t="s">
        <v>6636</v>
      </c>
      <c r="C1951" t="s">
        <v>15932</v>
      </c>
      <c r="D1951" t="s">
        <v>15933</v>
      </c>
      <c r="E1951" t="s">
        <v>15934</v>
      </c>
      <c r="F1951">
        <v>62742110</v>
      </c>
      <c r="G1951">
        <v>64380693</v>
      </c>
      <c r="I1951" t="s">
        <v>15932</v>
      </c>
    </row>
    <row r="1952" spans="1:9" x14ac:dyDescent="0.35">
      <c r="A1952" t="s">
        <v>15935</v>
      </c>
      <c r="B1952" t="s">
        <v>6636</v>
      </c>
      <c r="C1952" t="s">
        <v>15936</v>
      </c>
      <c r="D1952" t="s">
        <v>15937</v>
      </c>
      <c r="E1952" t="s">
        <v>15938</v>
      </c>
      <c r="G1952">
        <v>62972106</v>
      </c>
      <c r="H1952" t="s">
        <v>15939</v>
      </c>
      <c r="I1952" t="s">
        <v>15936</v>
      </c>
    </row>
    <row r="1953" spans="1:9" x14ac:dyDescent="0.35">
      <c r="A1953" t="s">
        <v>15940</v>
      </c>
      <c r="B1953" t="s">
        <v>7397</v>
      </c>
      <c r="C1953" t="s">
        <v>15941</v>
      </c>
      <c r="D1953" t="s">
        <v>15942</v>
      </c>
      <c r="E1953" t="s">
        <v>15943</v>
      </c>
      <c r="H1953" t="s">
        <v>15944</v>
      </c>
      <c r="I1953" t="s">
        <v>15941</v>
      </c>
    </row>
    <row r="1954" spans="1:9" x14ac:dyDescent="0.35">
      <c r="A1954" t="s">
        <v>15945</v>
      </c>
      <c r="B1954" t="s">
        <v>7397</v>
      </c>
      <c r="C1954" t="s">
        <v>15946</v>
      </c>
      <c r="D1954" t="s">
        <v>15928</v>
      </c>
      <c r="E1954" t="s">
        <v>15947</v>
      </c>
      <c r="F1954">
        <v>67428980</v>
      </c>
      <c r="G1954">
        <v>67433869</v>
      </c>
      <c r="H1954" t="s">
        <v>15948</v>
      </c>
      <c r="I1954" t="s">
        <v>15946</v>
      </c>
    </row>
    <row r="1955" spans="1:9" x14ac:dyDescent="0.35">
      <c r="A1955" t="s">
        <v>15949</v>
      </c>
      <c r="B1955" t="s">
        <v>7397</v>
      </c>
      <c r="C1955" t="s">
        <v>15950</v>
      </c>
      <c r="D1955" t="s">
        <v>15951</v>
      </c>
      <c r="E1955" t="s">
        <v>15952</v>
      </c>
      <c r="F1955">
        <v>67549555</v>
      </c>
      <c r="G1955">
        <v>67549555</v>
      </c>
      <c r="H1955" t="s">
        <v>15953</v>
      </c>
      <c r="I1955" t="s">
        <v>15950</v>
      </c>
    </row>
    <row r="1956" spans="1:9" x14ac:dyDescent="0.35">
      <c r="A1956" t="s">
        <v>15954</v>
      </c>
      <c r="B1956" t="s">
        <v>7092</v>
      </c>
      <c r="C1956" t="s">
        <v>15955</v>
      </c>
      <c r="D1956" t="s">
        <v>15956</v>
      </c>
      <c r="E1956" t="s">
        <v>15957</v>
      </c>
      <c r="H1956" t="s">
        <v>15958</v>
      </c>
      <c r="I1956" t="s">
        <v>15955</v>
      </c>
    </row>
    <row r="1957" spans="1:9" x14ac:dyDescent="0.35">
      <c r="A1957" t="s">
        <v>15959</v>
      </c>
      <c r="B1957" t="s">
        <v>7397</v>
      </c>
      <c r="C1957" t="s">
        <v>15960</v>
      </c>
      <c r="D1957" t="s">
        <v>15961</v>
      </c>
      <c r="E1957" t="s">
        <v>15962</v>
      </c>
      <c r="F1957" t="s">
        <v>15963</v>
      </c>
      <c r="G1957" t="s">
        <v>15964</v>
      </c>
      <c r="H1957" t="s">
        <v>15965</v>
      </c>
      <c r="I1957" t="s">
        <v>15960</v>
      </c>
    </row>
    <row r="1958" spans="1:9" x14ac:dyDescent="0.35">
      <c r="A1958" t="s">
        <v>15966</v>
      </c>
      <c r="B1958" t="s">
        <v>6763</v>
      </c>
      <c r="C1958" t="s">
        <v>15967</v>
      </c>
      <c r="D1958" t="s">
        <v>15968</v>
      </c>
      <c r="E1958" t="s">
        <v>15969</v>
      </c>
      <c r="F1958">
        <v>68611912</v>
      </c>
      <c r="G1958">
        <v>68634655</v>
      </c>
      <c r="I1958" t="s">
        <v>15967</v>
      </c>
    </row>
    <row r="1959" spans="1:9" x14ac:dyDescent="0.35">
      <c r="A1959" t="s">
        <v>15970</v>
      </c>
      <c r="B1959" t="s">
        <v>6636</v>
      </c>
      <c r="C1959" t="s">
        <v>15971</v>
      </c>
      <c r="D1959" t="s">
        <v>15972</v>
      </c>
      <c r="E1959" t="s">
        <v>15934</v>
      </c>
      <c r="F1959" t="s">
        <v>15973</v>
      </c>
      <c r="G1959" t="s">
        <v>15974</v>
      </c>
      <c r="H1959" t="s">
        <v>15975</v>
      </c>
      <c r="I1959" t="s">
        <v>15971</v>
      </c>
    </row>
    <row r="1960" spans="1:9" x14ac:dyDescent="0.35">
      <c r="A1960" t="s">
        <v>15976</v>
      </c>
      <c r="B1960" t="s">
        <v>7092</v>
      </c>
      <c r="C1960" t="s">
        <v>15977</v>
      </c>
      <c r="D1960" t="s">
        <v>15978</v>
      </c>
      <c r="E1960" t="s">
        <v>15409</v>
      </c>
      <c r="H1960" t="s">
        <v>15979</v>
      </c>
      <c r="I1960" t="s">
        <v>15977</v>
      </c>
    </row>
    <row r="1961" spans="1:9" x14ac:dyDescent="0.35">
      <c r="A1961" t="s">
        <v>15980</v>
      </c>
      <c r="B1961" t="s">
        <v>6636</v>
      </c>
      <c r="C1961" t="s">
        <v>15981</v>
      </c>
      <c r="D1961" t="s">
        <v>15982</v>
      </c>
      <c r="E1961" t="s">
        <v>15983</v>
      </c>
      <c r="F1961">
        <v>96812225</v>
      </c>
      <c r="H1961" t="s">
        <v>15984</v>
      </c>
      <c r="I1961" t="s">
        <v>15981</v>
      </c>
    </row>
    <row r="1962" spans="1:9" x14ac:dyDescent="0.35">
      <c r="A1962" t="s">
        <v>15985</v>
      </c>
      <c r="B1962" t="s">
        <v>7092</v>
      </c>
      <c r="C1962" t="s">
        <v>15986</v>
      </c>
      <c r="D1962" t="s">
        <v>15987</v>
      </c>
      <c r="E1962" t="s">
        <v>15988</v>
      </c>
      <c r="H1962" t="s">
        <v>15989</v>
      </c>
      <c r="I1962" t="s">
        <v>15986</v>
      </c>
    </row>
    <row r="1963" spans="1:9" x14ac:dyDescent="0.35">
      <c r="A1963" t="s">
        <v>15990</v>
      </c>
      <c r="B1963" t="s">
        <v>6724</v>
      </c>
      <c r="C1963" t="s">
        <v>15991</v>
      </c>
      <c r="D1963" t="s">
        <v>15992</v>
      </c>
      <c r="E1963" t="s">
        <v>15993</v>
      </c>
      <c r="F1963" t="s">
        <v>15994</v>
      </c>
      <c r="G1963">
        <v>62660117</v>
      </c>
      <c r="H1963" t="s">
        <v>15995</v>
      </c>
      <c r="I1963" t="s">
        <v>15991</v>
      </c>
    </row>
    <row r="1964" spans="1:9" x14ac:dyDescent="0.35">
      <c r="A1964" t="s">
        <v>1037</v>
      </c>
      <c r="B1964" t="s">
        <v>7092</v>
      </c>
      <c r="C1964" t="s">
        <v>15996</v>
      </c>
      <c r="D1964" t="s">
        <v>15997</v>
      </c>
      <c r="E1964" t="s">
        <v>15998</v>
      </c>
      <c r="F1964" t="s">
        <v>15999</v>
      </c>
      <c r="G1964" t="s">
        <v>16000</v>
      </c>
      <c r="H1964" t="s">
        <v>16001</v>
      </c>
      <c r="I1964" t="s">
        <v>15996</v>
      </c>
    </row>
    <row r="1965" spans="1:9" x14ac:dyDescent="0.35">
      <c r="A1965" t="s">
        <v>16002</v>
      </c>
      <c r="B1965" t="s">
        <v>6636</v>
      </c>
      <c r="C1965" t="s">
        <v>16003</v>
      </c>
      <c r="D1965" t="s">
        <v>16004</v>
      </c>
      <c r="E1965" t="s">
        <v>16005</v>
      </c>
      <c r="F1965">
        <v>64569557</v>
      </c>
      <c r="G1965">
        <v>64555296</v>
      </c>
      <c r="H1965" t="s">
        <v>16006</v>
      </c>
      <c r="I1965" t="s">
        <v>16003</v>
      </c>
    </row>
    <row r="1966" spans="1:9" x14ac:dyDescent="0.35">
      <c r="A1966" t="s">
        <v>16007</v>
      </c>
      <c r="B1966" t="s">
        <v>7397</v>
      </c>
      <c r="C1966" t="s">
        <v>16008</v>
      </c>
      <c r="D1966" t="s">
        <v>16009</v>
      </c>
      <c r="E1966" t="s">
        <v>16010</v>
      </c>
      <c r="H1966" t="s">
        <v>16011</v>
      </c>
      <c r="I1966" t="s">
        <v>16008</v>
      </c>
    </row>
    <row r="1967" spans="1:9" x14ac:dyDescent="0.35">
      <c r="A1967" t="s">
        <v>16012</v>
      </c>
      <c r="B1967" t="s">
        <v>6636</v>
      </c>
      <c r="C1967" t="s">
        <v>16013</v>
      </c>
      <c r="D1967" t="s">
        <v>16014</v>
      </c>
      <c r="E1967" t="s">
        <v>16015</v>
      </c>
      <c r="I1967" t="s">
        <v>16013</v>
      </c>
    </row>
    <row r="1968" spans="1:9" x14ac:dyDescent="0.35">
      <c r="A1968" t="s">
        <v>16016</v>
      </c>
      <c r="B1968" t="s">
        <v>7092</v>
      </c>
      <c r="C1968" t="s">
        <v>16017</v>
      </c>
      <c r="D1968" t="s">
        <v>16018</v>
      </c>
      <c r="E1968" t="s">
        <v>16019</v>
      </c>
      <c r="H1968" t="s">
        <v>16020</v>
      </c>
      <c r="I1968" t="s">
        <v>16017</v>
      </c>
    </row>
    <row r="1969" spans="1:9" x14ac:dyDescent="0.35">
      <c r="A1969" t="s">
        <v>16021</v>
      </c>
      <c r="B1969" t="s">
        <v>7092</v>
      </c>
      <c r="C1969" t="s">
        <v>16022</v>
      </c>
      <c r="D1969" t="s">
        <v>16023</v>
      </c>
      <c r="E1969" t="s">
        <v>16024</v>
      </c>
      <c r="H1969" t="s">
        <v>16025</v>
      </c>
      <c r="I1969" t="s">
        <v>16022</v>
      </c>
    </row>
    <row r="1970" spans="1:9" x14ac:dyDescent="0.35">
      <c r="A1970" t="s">
        <v>16026</v>
      </c>
      <c r="B1970" t="s">
        <v>6763</v>
      </c>
      <c r="C1970" t="s">
        <v>16027</v>
      </c>
      <c r="D1970" t="s">
        <v>16028</v>
      </c>
      <c r="E1970" t="s">
        <v>16029</v>
      </c>
      <c r="F1970" t="s">
        <v>16030</v>
      </c>
      <c r="G1970" t="s">
        <v>16031</v>
      </c>
      <c r="I1970" t="s">
        <v>16027</v>
      </c>
    </row>
    <row r="1971" spans="1:9" x14ac:dyDescent="0.35">
      <c r="A1971" t="s">
        <v>16032</v>
      </c>
      <c r="B1971" t="s">
        <v>6636</v>
      </c>
      <c r="C1971" t="s">
        <v>16033</v>
      </c>
      <c r="D1971" t="s">
        <v>16034</v>
      </c>
      <c r="E1971" t="s">
        <v>16035</v>
      </c>
      <c r="H1971" t="s">
        <v>16036</v>
      </c>
      <c r="I1971" t="s">
        <v>16033</v>
      </c>
    </row>
    <row r="1972" spans="1:9" x14ac:dyDescent="0.35">
      <c r="A1972" t="s">
        <v>16037</v>
      </c>
      <c r="B1972" t="s">
        <v>6636</v>
      </c>
      <c r="C1972" t="s">
        <v>16038</v>
      </c>
      <c r="D1972" t="s">
        <v>16039</v>
      </c>
      <c r="E1972" t="s">
        <v>13260</v>
      </c>
      <c r="F1972">
        <v>68417731</v>
      </c>
      <c r="G1972">
        <v>62624013</v>
      </c>
      <c r="I1972" t="s">
        <v>16038</v>
      </c>
    </row>
    <row r="1973" spans="1:9" x14ac:dyDescent="0.35">
      <c r="A1973" t="s">
        <v>16040</v>
      </c>
      <c r="B1973" t="s">
        <v>7397</v>
      </c>
      <c r="C1973" t="s">
        <v>16041</v>
      </c>
      <c r="D1973" t="s">
        <v>16042</v>
      </c>
      <c r="E1973" t="s">
        <v>16043</v>
      </c>
      <c r="F1973">
        <v>67551633</v>
      </c>
      <c r="G1973">
        <v>67541686</v>
      </c>
      <c r="H1973" t="s">
        <v>16044</v>
      </c>
      <c r="I1973" t="s">
        <v>16041</v>
      </c>
    </row>
    <row r="1974" spans="1:9" x14ac:dyDescent="0.35">
      <c r="A1974" t="s">
        <v>16045</v>
      </c>
      <c r="B1974" t="s">
        <v>7397</v>
      </c>
      <c r="C1974" t="s">
        <v>16046</v>
      </c>
      <c r="D1974" t="s">
        <v>16047</v>
      </c>
      <c r="E1974" t="s">
        <v>16048</v>
      </c>
      <c r="F1974">
        <v>64116400</v>
      </c>
      <c r="H1974" t="s">
        <v>16049</v>
      </c>
      <c r="I1974" t="s">
        <v>16046</v>
      </c>
    </row>
    <row r="1975" spans="1:9" x14ac:dyDescent="0.35">
      <c r="A1975" t="s">
        <v>16050</v>
      </c>
      <c r="B1975" t="s">
        <v>7397</v>
      </c>
      <c r="C1975" t="s">
        <v>16051</v>
      </c>
      <c r="D1975" t="s">
        <v>11724</v>
      </c>
      <c r="E1975" t="s">
        <v>16052</v>
      </c>
      <c r="H1975" t="s">
        <v>16053</v>
      </c>
      <c r="I1975" t="s">
        <v>16051</v>
      </c>
    </row>
    <row r="1976" spans="1:9" x14ac:dyDescent="0.35">
      <c r="A1976" t="s">
        <v>16054</v>
      </c>
      <c r="B1976" t="s">
        <v>7092</v>
      </c>
      <c r="C1976" t="s">
        <v>16055</v>
      </c>
      <c r="D1976" t="s">
        <v>16056</v>
      </c>
      <c r="E1976" t="s">
        <v>16057</v>
      </c>
      <c r="H1976" t="s">
        <v>16058</v>
      </c>
      <c r="I1976" t="s">
        <v>16055</v>
      </c>
    </row>
    <row r="1977" spans="1:9" x14ac:dyDescent="0.35">
      <c r="A1977" t="s">
        <v>16059</v>
      </c>
      <c r="B1977" t="s">
        <v>7092</v>
      </c>
      <c r="C1977" t="s">
        <v>16060</v>
      </c>
      <c r="D1977" t="s">
        <v>16061</v>
      </c>
      <c r="E1977" t="s">
        <v>16062</v>
      </c>
      <c r="F1977" t="s">
        <v>16063</v>
      </c>
      <c r="G1977" t="s">
        <v>16064</v>
      </c>
      <c r="H1977" t="s">
        <v>16065</v>
      </c>
      <c r="I1977" t="s">
        <v>16060</v>
      </c>
    </row>
    <row r="1978" spans="1:9" x14ac:dyDescent="0.35">
      <c r="A1978" t="s">
        <v>16066</v>
      </c>
      <c r="B1978" t="s">
        <v>7092</v>
      </c>
      <c r="C1978" t="s">
        <v>16067</v>
      </c>
      <c r="D1978" t="s">
        <v>16068</v>
      </c>
      <c r="E1978" t="s">
        <v>16069</v>
      </c>
      <c r="F1978">
        <v>68694749</v>
      </c>
      <c r="I1978" t="s">
        <v>16067</v>
      </c>
    </row>
    <row r="1979" spans="1:9" x14ac:dyDescent="0.35">
      <c r="A1979" t="s">
        <v>16070</v>
      </c>
      <c r="B1979" t="s">
        <v>6703</v>
      </c>
      <c r="C1979" t="s">
        <v>16071</v>
      </c>
      <c r="D1979" t="s">
        <v>16072</v>
      </c>
      <c r="E1979" t="s">
        <v>16073</v>
      </c>
      <c r="H1979" t="s">
        <v>16074</v>
      </c>
      <c r="I1979" t="s">
        <v>16071</v>
      </c>
    </row>
    <row r="1980" spans="1:9" x14ac:dyDescent="0.35">
      <c r="A1980" t="s">
        <v>16075</v>
      </c>
      <c r="B1980" t="s">
        <v>7092</v>
      </c>
      <c r="C1980" t="s">
        <v>16076</v>
      </c>
      <c r="D1980" t="s">
        <v>16077</v>
      </c>
      <c r="E1980" t="s">
        <v>16078</v>
      </c>
      <c r="F1980">
        <v>68461461</v>
      </c>
      <c r="G1980">
        <v>67420818</v>
      </c>
      <c r="H1980" t="s">
        <v>16079</v>
      </c>
      <c r="I1980" t="s">
        <v>16076</v>
      </c>
    </row>
    <row r="1981" spans="1:9" x14ac:dyDescent="0.35">
      <c r="A1981" t="s">
        <v>16080</v>
      </c>
      <c r="B1981" t="s">
        <v>6763</v>
      </c>
      <c r="C1981" t="s">
        <v>16081</v>
      </c>
      <c r="D1981" t="s">
        <v>16082</v>
      </c>
      <c r="E1981" t="s">
        <v>16083</v>
      </c>
      <c r="H1981" t="s">
        <v>6761</v>
      </c>
      <c r="I1981" t="s">
        <v>16081</v>
      </c>
    </row>
    <row r="1982" spans="1:9" x14ac:dyDescent="0.35">
      <c r="A1982" t="s">
        <v>16084</v>
      </c>
      <c r="B1982" t="s">
        <v>6636</v>
      </c>
      <c r="C1982" t="s">
        <v>16085</v>
      </c>
      <c r="D1982" t="s">
        <v>16086</v>
      </c>
      <c r="E1982" t="s">
        <v>16087</v>
      </c>
      <c r="H1982" t="s">
        <v>16088</v>
      </c>
      <c r="I1982" t="s">
        <v>16085</v>
      </c>
    </row>
    <row r="1983" spans="1:9" x14ac:dyDescent="0.35">
      <c r="A1983" t="s">
        <v>16089</v>
      </c>
      <c r="B1983" t="s">
        <v>7397</v>
      </c>
      <c r="C1983" t="s">
        <v>16090</v>
      </c>
      <c r="D1983" t="s">
        <v>16091</v>
      </c>
      <c r="E1983" t="s">
        <v>16092</v>
      </c>
      <c r="F1983" t="s">
        <v>16093</v>
      </c>
      <c r="H1983" t="s">
        <v>16094</v>
      </c>
      <c r="I1983" t="s">
        <v>16090</v>
      </c>
    </row>
    <row r="1984" spans="1:9" x14ac:dyDescent="0.35">
      <c r="A1984" t="s">
        <v>16095</v>
      </c>
      <c r="B1984" t="s">
        <v>7092</v>
      </c>
      <c r="C1984" t="s">
        <v>16096</v>
      </c>
      <c r="D1984" t="s">
        <v>16097</v>
      </c>
      <c r="E1984" t="s">
        <v>16098</v>
      </c>
      <c r="G1984" t="s">
        <v>16099</v>
      </c>
      <c r="H1984" t="s">
        <v>16100</v>
      </c>
      <c r="I1984" t="s">
        <v>16096</v>
      </c>
    </row>
    <row r="1985" spans="1:9" x14ac:dyDescent="0.35">
      <c r="A1985" t="s">
        <v>16101</v>
      </c>
      <c r="B1985" t="s">
        <v>7397</v>
      </c>
      <c r="C1985" t="s">
        <v>16102</v>
      </c>
      <c r="D1985" t="s">
        <v>16103</v>
      </c>
      <c r="E1985" t="s">
        <v>16104</v>
      </c>
      <c r="F1985">
        <v>91115268</v>
      </c>
      <c r="H1985" t="s">
        <v>16105</v>
      </c>
      <c r="I1985" t="s">
        <v>16102</v>
      </c>
    </row>
    <row r="1986" spans="1:9" x14ac:dyDescent="0.35">
      <c r="A1986" t="s">
        <v>16106</v>
      </c>
      <c r="B1986" t="s">
        <v>6703</v>
      </c>
      <c r="C1986" t="s">
        <v>16107</v>
      </c>
      <c r="D1986" t="s">
        <v>16108</v>
      </c>
      <c r="E1986" t="s">
        <v>16109</v>
      </c>
      <c r="F1986" t="s">
        <v>16110</v>
      </c>
      <c r="G1986" t="s">
        <v>16111</v>
      </c>
      <c r="H1986" t="s">
        <v>16112</v>
      </c>
      <c r="I1986" t="s">
        <v>16107</v>
      </c>
    </row>
    <row r="1987" spans="1:9" x14ac:dyDescent="0.35">
      <c r="A1987" t="s">
        <v>16113</v>
      </c>
      <c r="B1987" t="s">
        <v>7397</v>
      </c>
      <c r="C1987" t="s">
        <v>16114</v>
      </c>
      <c r="D1987" t="s">
        <v>16115</v>
      </c>
      <c r="E1987" t="s">
        <v>7952</v>
      </c>
      <c r="H1987" t="s">
        <v>16116</v>
      </c>
      <c r="I1987" t="s">
        <v>16114</v>
      </c>
    </row>
    <row r="1988" spans="1:9" x14ac:dyDescent="0.35">
      <c r="A1988" t="s">
        <v>16117</v>
      </c>
      <c r="B1988" t="s">
        <v>7397</v>
      </c>
      <c r="C1988" t="s">
        <v>16118</v>
      </c>
      <c r="D1988" t="s">
        <v>16119</v>
      </c>
      <c r="E1988" t="s">
        <v>16120</v>
      </c>
      <c r="H1988" t="s">
        <v>16121</v>
      </c>
      <c r="I1988" t="s">
        <v>16118</v>
      </c>
    </row>
    <row r="1989" spans="1:9" x14ac:dyDescent="0.35">
      <c r="A1989" t="s">
        <v>16122</v>
      </c>
      <c r="B1989" t="s">
        <v>7397</v>
      </c>
      <c r="C1989" t="s">
        <v>16123</v>
      </c>
      <c r="D1989" t="s">
        <v>16124</v>
      </c>
      <c r="E1989" t="s">
        <v>16125</v>
      </c>
      <c r="H1989" t="s">
        <v>16126</v>
      </c>
      <c r="I1989" t="s">
        <v>16123</v>
      </c>
    </row>
    <row r="1990" spans="1:9" x14ac:dyDescent="0.35">
      <c r="A1990" t="s">
        <v>16127</v>
      </c>
      <c r="B1990" t="s">
        <v>7397</v>
      </c>
      <c r="C1990" t="s">
        <v>16128</v>
      </c>
      <c r="F1990" t="s">
        <v>16129</v>
      </c>
      <c r="I1990" t="s">
        <v>16128</v>
      </c>
    </row>
    <row r="1991" spans="1:9" x14ac:dyDescent="0.35">
      <c r="A1991" t="s">
        <v>16130</v>
      </c>
      <c r="B1991" t="s">
        <v>6776</v>
      </c>
      <c r="C1991" t="s">
        <v>16131</v>
      </c>
      <c r="E1991" t="s">
        <v>15614</v>
      </c>
      <c r="F1991" t="s">
        <v>15615</v>
      </c>
      <c r="G1991" t="s">
        <v>15616</v>
      </c>
      <c r="H1991" t="s">
        <v>15623</v>
      </c>
      <c r="I1991" t="s">
        <v>16131</v>
      </c>
    </row>
    <row r="1992" spans="1:9" x14ac:dyDescent="0.35">
      <c r="A1992" t="s">
        <v>16132</v>
      </c>
      <c r="B1992" t="s">
        <v>6633</v>
      </c>
      <c r="C1992" t="s">
        <v>16133</v>
      </c>
      <c r="D1992" t="s">
        <v>16134</v>
      </c>
      <c r="E1992" t="s">
        <v>16135</v>
      </c>
      <c r="F1992" t="s">
        <v>16136</v>
      </c>
      <c r="G1992" t="s">
        <v>16137</v>
      </c>
      <c r="I1992" t="s">
        <v>16133</v>
      </c>
    </row>
    <row r="1993" spans="1:9" x14ac:dyDescent="0.35">
      <c r="A1993" t="s">
        <v>16138</v>
      </c>
      <c r="B1993" t="s">
        <v>7092</v>
      </c>
      <c r="C1993" t="s">
        <v>16139</v>
      </c>
      <c r="I1993" t="s">
        <v>16139</v>
      </c>
    </row>
    <row r="1994" spans="1:9" x14ac:dyDescent="0.35">
      <c r="A1994" t="s">
        <v>16140</v>
      </c>
      <c r="B1994" t="s">
        <v>6776</v>
      </c>
      <c r="C1994" t="s">
        <v>16141</v>
      </c>
      <c r="D1994" t="s">
        <v>16142</v>
      </c>
      <c r="E1994" t="s">
        <v>6798</v>
      </c>
      <c r="F1994" t="s">
        <v>16143</v>
      </c>
      <c r="H1994" t="s">
        <v>16144</v>
      </c>
      <c r="I1994" t="s">
        <v>16141</v>
      </c>
    </row>
    <row r="1995" spans="1:9" x14ac:dyDescent="0.35">
      <c r="A1995" t="s">
        <v>16145</v>
      </c>
      <c r="B1995" t="s">
        <v>6763</v>
      </c>
      <c r="C1995" t="s">
        <v>16146</v>
      </c>
      <c r="D1995" t="s">
        <v>16147</v>
      </c>
      <c r="E1995" t="s">
        <v>16148</v>
      </c>
      <c r="H1995" t="s">
        <v>16149</v>
      </c>
      <c r="I1995" t="s">
        <v>16146</v>
      </c>
    </row>
    <row r="1996" spans="1:9" x14ac:dyDescent="0.35">
      <c r="A1996" t="s">
        <v>16150</v>
      </c>
      <c r="B1996" t="s">
        <v>6763</v>
      </c>
      <c r="C1996" t="s">
        <v>16151</v>
      </c>
      <c r="D1996" t="s">
        <v>16152</v>
      </c>
      <c r="E1996" t="s">
        <v>16153</v>
      </c>
      <c r="F1996" t="s">
        <v>16154</v>
      </c>
      <c r="G1996" t="s">
        <v>16155</v>
      </c>
      <c r="H1996" t="s">
        <v>16156</v>
      </c>
      <c r="I1996" t="s">
        <v>16151</v>
      </c>
    </row>
    <row r="1997" spans="1:9" x14ac:dyDescent="0.35">
      <c r="A1997" t="s">
        <v>16157</v>
      </c>
      <c r="B1997" t="s">
        <v>6763</v>
      </c>
      <c r="C1997" t="s">
        <v>16158</v>
      </c>
      <c r="D1997" t="s">
        <v>16159</v>
      </c>
      <c r="E1997" t="s">
        <v>16160</v>
      </c>
      <c r="H1997" t="s">
        <v>16161</v>
      </c>
      <c r="I1997" t="s">
        <v>16158</v>
      </c>
    </row>
    <row r="1998" spans="1:9" x14ac:dyDescent="0.35">
      <c r="A1998" t="s">
        <v>16162</v>
      </c>
      <c r="B1998" t="s">
        <v>6636</v>
      </c>
      <c r="C1998" t="s">
        <v>16163</v>
      </c>
      <c r="D1998" t="s">
        <v>16164</v>
      </c>
      <c r="E1998" t="s">
        <v>16165</v>
      </c>
      <c r="F1998">
        <v>64491133</v>
      </c>
      <c r="G1998">
        <v>62434485</v>
      </c>
      <c r="I1998" t="s">
        <v>16163</v>
      </c>
    </row>
    <row r="1999" spans="1:9" x14ac:dyDescent="0.35">
      <c r="A1999" t="s">
        <v>16166</v>
      </c>
      <c r="B1999" t="s">
        <v>6636</v>
      </c>
      <c r="C1999" t="s">
        <v>14406</v>
      </c>
      <c r="D1999" t="s">
        <v>16167</v>
      </c>
      <c r="E1999" t="s">
        <v>16168</v>
      </c>
      <c r="F1999">
        <v>64440035</v>
      </c>
      <c r="I1999" t="s">
        <v>14406</v>
      </c>
    </row>
    <row r="2000" spans="1:9" x14ac:dyDescent="0.35">
      <c r="A2000" t="s">
        <v>16169</v>
      </c>
      <c r="B2000" t="s">
        <v>7092</v>
      </c>
      <c r="C2000" t="s">
        <v>16170</v>
      </c>
      <c r="D2000" t="s">
        <v>16171</v>
      </c>
      <c r="E2000" t="s">
        <v>9800</v>
      </c>
      <c r="F2000" t="s">
        <v>16172</v>
      </c>
      <c r="G2000" t="s">
        <v>16173</v>
      </c>
      <c r="I2000" t="s">
        <v>16170</v>
      </c>
    </row>
    <row r="2001" spans="1:9" x14ac:dyDescent="0.35">
      <c r="A2001" t="s">
        <v>16174</v>
      </c>
      <c r="B2001" t="s">
        <v>6633</v>
      </c>
      <c r="C2001" t="s">
        <v>16175</v>
      </c>
      <c r="D2001" t="s">
        <v>16176</v>
      </c>
      <c r="E2001" t="s">
        <v>16177</v>
      </c>
      <c r="F2001">
        <v>62733033</v>
      </c>
      <c r="I2001" t="s">
        <v>16175</v>
      </c>
    </row>
    <row r="2002" spans="1:9" x14ac:dyDescent="0.35">
      <c r="A2002" t="s">
        <v>16178</v>
      </c>
      <c r="B2002" t="s">
        <v>7092</v>
      </c>
      <c r="C2002" t="s">
        <v>16179</v>
      </c>
      <c r="D2002" t="s">
        <v>16180</v>
      </c>
      <c r="E2002" t="s">
        <v>16181</v>
      </c>
      <c r="F2002">
        <v>62966122</v>
      </c>
      <c r="G2002" t="s">
        <v>16182</v>
      </c>
      <c r="I2002" t="s">
        <v>16179</v>
      </c>
    </row>
    <row r="2003" spans="1:9" x14ac:dyDescent="0.35">
      <c r="A2003" t="s">
        <v>16183</v>
      </c>
      <c r="B2003" t="s">
        <v>6636</v>
      </c>
      <c r="C2003" t="s">
        <v>16184</v>
      </c>
      <c r="D2003" t="s">
        <v>16185</v>
      </c>
      <c r="E2003" t="s">
        <v>16186</v>
      </c>
      <c r="F2003" t="s">
        <v>16187</v>
      </c>
      <c r="I2003" t="s">
        <v>16184</v>
      </c>
    </row>
    <row r="2004" spans="1:9" x14ac:dyDescent="0.35">
      <c r="A2004" t="s">
        <v>16188</v>
      </c>
      <c r="B2004" t="s">
        <v>6636</v>
      </c>
      <c r="C2004" t="s">
        <v>16189</v>
      </c>
      <c r="D2004" t="s">
        <v>16190</v>
      </c>
      <c r="E2004" t="s">
        <v>16191</v>
      </c>
      <c r="F2004">
        <v>62687733</v>
      </c>
      <c r="I2004" t="s">
        <v>16189</v>
      </c>
    </row>
    <row r="2005" spans="1:9" x14ac:dyDescent="0.35">
      <c r="A2005" t="s">
        <v>16192</v>
      </c>
      <c r="B2005" t="s">
        <v>6636</v>
      </c>
      <c r="C2005" t="s">
        <v>16193</v>
      </c>
      <c r="D2005" t="s">
        <v>16194</v>
      </c>
      <c r="E2005" t="s">
        <v>8478</v>
      </c>
      <c r="F2005" t="s">
        <v>16195</v>
      </c>
      <c r="G2005" t="s">
        <v>16196</v>
      </c>
      <c r="I2005" t="s">
        <v>16193</v>
      </c>
    </row>
    <row r="2006" spans="1:9" x14ac:dyDescent="0.35">
      <c r="A2006" t="s">
        <v>16197</v>
      </c>
      <c r="B2006" t="s">
        <v>6636</v>
      </c>
      <c r="C2006" t="s">
        <v>16198</v>
      </c>
      <c r="D2006" t="s">
        <v>16199</v>
      </c>
      <c r="E2006" t="s">
        <v>16200</v>
      </c>
      <c r="F2006" t="s">
        <v>16201</v>
      </c>
      <c r="H2006" t="s">
        <v>16202</v>
      </c>
      <c r="I2006" t="s">
        <v>16198</v>
      </c>
    </row>
    <row r="2007" spans="1:9" x14ac:dyDescent="0.35">
      <c r="A2007" t="s">
        <v>16203</v>
      </c>
      <c r="B2007" t="s">
        <v>6776</v>
      </c>
      <c r="C2007" t="s">
        <v>16204</v>
      </c>
      <c r="D2007" t="s">
        <v>16205</v>
      </c>
      <c r="E2007" t="s">
        <v>16206</v>
      </c>
      <c r="F2007" t="s">
        <v>16207</v>
      </c>
      <c r="G2007" t="s">
        <v>16208</v>
      </c>
      <c r="H2007" t="s">
        <v>16209</v>
      </c>
      <c r="I2007" t="s">
        <v>16204</v>
      </c>
    </row>
    <row r="2008" spans="1:9" x14ac:dyDescent="0.35">
      <c r="A2008" t="s">
        <v>1286</v>
      </c>
      <c r="B2008" t="s">
        <v>7092</v>
      </c>
      <c r="C2008" t="s">
        <v>16210</v>
      </c>
      <c r="D2008" t="s">
        <v>16211</v>
      </c>
      <c r="E2008" t="s">
        <v>16212</v>
      </c>
      <c r="F2008">
        <v>69956121</v>
      </c>
      <c r="G2008">
        <v>65696782</v>
      </c>
      <c r="H2008" t="s">
        <v>16213</v>
      </c>
      <c r="I2008" t="s">
        <v>16210</v>
      </c>
    </row>
    <row r="2009" spans="1:9" x14ac:dyDescent="0.35">
      <c r="A2009" t="s">
        <v>16214</v>
      </c>
      <c r="B2009" t="s">
        <v>7397</v>
      </c>
      <c r="C2009" t="s">
        <v>16215</v>
      </c>
      <c r="D2009" t="s">
        <v>16216</v>
      </c>
      <c r="E2009" t="s">
        <v>16217</v>
      </c>
      <c r="F2009">
        <v>7254477</v>
      </c>
      <c r="G2009">
        <v>7265063</v>
      </c>
      <c r="I2009" t="s">
        <v>16215</v>
      </c>
    </row>
    <row r="2010" spans="1:9" x14ac:dyDescent="0.35">
      <c r="A2010" t="s">
        <v>16218</v>
      </c>
      <c r="B2010" t="s">
        <v>6636</v>
      </c>
      <c r="C2010" t="s">
        <v>16219</v>
      </c>
      <c r="D2010" t="s">
        <v>16220</v>
      </c>
      <c r="E2010" t="s">
        <v>16221</v>
      </c>
      <c r="F2010">
        <v>67449400</v>
      </c>
      <c r="G2010">
        <v>67449411</v>
      </c>
      <c r="I2010" t="s">
        <v>16219</v>
      </c>
    </row>
    <row r="2011" spans="1:9" x14ac:dyDescent="0.35">
      <c r="A2011" t="s">
        <v>16222</v>
      </c>
      <c r="B2011" t="s">
        <v>6636</v>
      </c>
      <c r="C2011" t="s">
        <v>16223</v>
      </c>
      <c r="D2011" t="s">
        <v>16224</v>
      </c>
      <c r="E2011" t="s">
        <v>16225</v>
      </c>
      <c r="F2011">
        <v>67431110</v>
      </c>
      <c r="I2011" t="s">
        <v>16223</v>
      </c>
    </row>
    <row r="2012" spans="1:9" x14ac:dyDescent="0.35">
      <c r="A2012" t="s">
        <v>16226</v>
      </c>
      <c r="B2012" t="s">
        <v>6636</v>
      </c>
      <c r="C2012" t="s">
        <v>16227</v>
      </c>
      <c r="D2012" t="s">
        <v>16228</v>
      </c>
      <c r="E2012" t="s">
        <v>16229</v>
      </c>
      <c r="F2012" t="s">
        <v>16230</v>
      </c>
      <c r="G2012" t="s">
        <v>16231</v>
      </c>
      <c r="I2012" t="s">
        <v>16227</v>
      </c>
    </row>
    <row r="2013" spans="1:9" x14ac:dyDescent="0.35">
      <c r="A2013" t="s">
        <v>16232</v>
      </c>
      <c r="B2013" t="s">
        <v>6636</v>
      </c>
      <c r="C2013" t="s">
        <v>16233</v>
      </c>
      <c r="D2013" t="s">
        <v>16234</v>
      </c>
      <c r="E2013" t="s">
        <v>16235</v>
      </c>
      <c r="F2013">
        <v>62972700</v>
      </c>
      <c r="G2013">
        <v>62972566</v>
      </c>
      <c r="I2013" t="s">
        <v>16233</v>
      </c>
    </row>
    <row r="2014" spans="1:9" x14ac:dyDescent="0.35">
      <c r="A2014" t="s">
        <v>16236</v>
      </c>
      <c r="B2014" t="s">
        <v>6636</v>
      </c>
      <c r="C2014" t="s">
        <v>16237</v>
      </c>
      <c r="D2014" t="s">
        <v>16238</v>
      </c>
      <c r="E2014" t="s">
        <v>16239</v>
      </c>
      <c r="F2014">
        <v>67414360</v>
      </c>
      <c r="G2014">
        <v>65821577</v>
      </c>
      <c r="I2014" t="s">
        <v>16237</v>
      </c>
    </row>
    <row r="2015" spans="1:9" x14ac:dyDescent="0.35">
      <c r="A2015" t="s">
        <v>16240</v>
      </c>
      <c r="B2015" t="s">
        <v>6636</v>
      </c>
      <c r="C2015" t="s">
        <v>16241</v>
      </c>
      <c r="D2015" t="s">
        <v>16242</v>
      </c>
      <c r="E2015" t="s">
        <v>16243</v>
      </c>
      <c r="F2015">
        <v>63757100</v>
      </c>
      <c r="I2015" t="s">
        <v>16241</v>
      </c>
    </row>
    <row r="2016" spans="1:9" x14ac:dyDescent="0.35">
      <c r="A2016" t="s">
        <v>16244</v>
      </c>
      <c r="B2016" t="s">
        <v>7092</v>
      </c>
      <c r="C2016" t="s">
        <v>16245</v>
      </c>
      <c r="D2016" t="s">
        <v>16246</v>
      </c>
      <c r="E2016" t="s">
        <v>16247</v>
      </c>
      <c r="F2016">
        <v>67466111</v>
      </c>
      <c r="G2016">
        <v>67466388</v>
      </c>
      <c r="I2016" t="s">
        <v>16245</v>
      </c>
    </row>
    <row r="2017" spans="1:9" x14ac:dyDescent="0.35">
      <c r="A2017" t="s">
        <v>16248</v>
      </c>
      <c r="B2017" t="s">
        <v>6776</v>
      </c>
      <c r="C2017" t="s">
        <v>16249</v>
      </c>
      <c r="D2017" t="s">
        <v>16250</v>
      </c>
      <c r="E2017" t="s">
        <v>16251</v>
      </c>
      <c r="F2017">
        <v>62641644</v>
      </c>
      <c r="I2017" t="s">
        <v>16249</v>
      </c>
    </row>
    <row r="2018" spans="1:9" x14ac:dyDescent="0.35">
      <c r="A2018" t="s">
        <v>16252</v>
      </c>
      <c r="B2018" t="s">
        <v>6703</v>
      </c>
      <c r="C2018" t="s">
        <v>16253</v>
      </c>
      <c r="D2018" t="s">
        <v>16254</v>
      </c>
      <c r="E2018" t="s">
        <v>16255</v>
      </c>
      <c r="G2018">
        <v>62782111</v>
      </c>
      <c r="I2018" t="s">
        <v>16253</v>
      </c>
    </row>
    <row r="2019" spans="1:9" x14ac:dyDescent="0.35">
      <c r="A2019" t="s">
        <v>16256</v>
      </c>
      <c r="B2019" t="s">
        <v>6636</v>
      </c>
      <c r="C2019" t="s">
        <v>16257</v>
      </c>
      <c r="D2019" t="s">
        <v>16258</v>
      </c>
      <c r="E2019" t="s">
        <v>16259</v>
      </c>
      <c r="F2019">
        <v>62642251</v>
      </c>
      <c r="I2019" t="s">
        <v>16257</v>
      </c>
    </row>
    <row r="2020" spans="1:9" x14ac:dyDescent="0.35">
      <c r="A2020" t="s">
        <v>16260</v>
      </c>
      <c r="B2020" t="s">
        <v>6636</v>
      </c>
      <c r="C2020" t="s">
        <v>16261</v>
      </c>
      <c r="D2020" t="s">
        <v>16262</v>
      </c>
      <c r="E2020" t="s">
        <v>16263</v>
      </c>
      <c r="F2020">
        <v>9275151</v>
      </c>
      <c r="I2020" t="s">
        <v>16261</v>
      </c>
    </row>
    <row r="2021" spans="1:9" x14ac:dyDescent="0.35">
      <c r="A2021" t="s">
        <v>16264</v>
      </c>
      <c r="B2021" t="s">
        <v>7397</v>
      </c>
      <c r="C2021" t="s">
        <v>16265</v>
      </c>
      <c r="D2021" t="s">
        <v>16266</v>
      </c>
      <c r="E2021" t="s">
        <v>16267</v>
      </c>
      <c r="F2021">
        <v>62215854</v>
      </c>
      <c r="G2021" t="s">
        <v>16268</v>
      </c>
      <c r="I2021" t="s">
        <v>16265</v>
      </c>
    </row>
    <row r="2022" spans="1:9" x14ac:dyDescent="0.35">
      <c r="A2022" t="s">
        <v>16269</v>
      </c>
      <c r="B2022" t="s">
        <v>6763</v>
      </c>
      <c r="C2022" t="s">
        <v>16270</v>
      </c>
      <c r="D2022" t="s">
        <v>16271</v>
      </c>
      <c r="E2022" t="s">
        <v>16272</v>
      </c>
      <c r="F2022">
        <v>67557688</v>
      </c>
      <c r="G2022">
        <v>67556698</v>
      </c>
      <c r="I2022" t="s">
        <v>16270</v>
      </c>
    </row>
    <row r="2023" spans="1:9" x14ac:dyDescent="0.35">
      <c r="A2023" t="s">
        <v>16273</v>
      </c>
      <c r="B2023" t="s">
        <v>7397</v>
      </c>
      <c r="C2023" t="s">
        <v>16270</v>
      </c>
      <c r="D2023" t="s">
        <v>16271</v>
      </c>
      <c r="E2023" t="s">
        <v>16272</v>
      </c>
      <c r="F2023">
        <v>62572911</v>
      </c>
      <c r="G2023">
        <v>67556698</v>
      </c>
      <c r="I2023" t="s">
        <v>16270</v>
      </c>
    </row>
    <row r="2024" spans="1:9" x14ac:dyDescent="0.35">
      <c r="A2024" t="s">
        <v>16274</v>
      </c>
      <c r="B2024" t="s">
        <v>7397</v>
      </c>
      <c r="C2024" t="s">
        <v>16275</v>
      </c>
      <c r="D2024" t="s">
        <v>16276</v>
      </c>
      <c r="E2024" t="s">
        <v>16277</v>
      </c>
      <c r="F2024">
        <v>67595556</v>
      </c>
      <c r="I2024" t="s">
        <v>16275</v>
      </c>
    </row>
    <row r="2025" spans="1:9" x14ac:dyDescent="0.35">
      <c r="A2025" t="s">
        <v>16278</v>
      </c>
      <c r="B2025" t="s">
        <v>6636</v>
      </c>
      <c r="C2025" t="s">
        <v>16279</v>
      </c>
      <c r="D2025" t="s">
        <v>16280</v>
      </c>
      <c r="E2025" t="s">
        <v>16281</v>
      </c>
      <c r="F2025">
        <v>63820770</v>
      </c>
      <c r="G2025">
        <v>62852378</v>
      </c>
      <c r="I2025" t="s">
        <v>16279</v>
      </c>
    </row>
    <row r="2026" spans="1:9" x14ac:dyDescent="0.35">
      <c r="A2026" t="s">
        <v>16282</v>
      </c>
      <c r="B2026" t="s">
        <v>6636</v>
      </c>
      <c r="C2026" t="s">
        <v>16283</v>
      </c>
      <c r="D2026" t="s">
        <v>16284</v>
      </c>
      <c r="E2026" t="s">
        <v>16285</v>
      </c>
      <c r="F2026">
        <v>63663167</v>
      </c>
      <c r="I2026" t="s">
        <v>16283</v>
      </c>
    </row>
    <row r="2027" spans="1:9" x14ac:dyDescent="0.35">
      <c r="A2027" t="s">
        <v>16286</v>
      </c>
      <c r="B2027" t="s">
        <v>6636</v>
      </c>
      <c r="C2027" t="s">
        <v>16287</v>
      </c>
      <c r="D2027" t="s">
        <v>16288</v>
      </c>
      <c r="E2027" t="s">
        <v>16289</v>
      </c>
      <c r="F2027" t="s">
        <v>16290</v>
      </c>
      <c r="G2027" t="s">
        <v>16291</v>
      </c>
      <c r="I2027" t="s">
        <v>16287</v>
      </c>
    </row>
    <row r="2028" spans="1:9" x14ac:dyDescent="0.35">
      <c r="A2028" t="s">
        <v>16292</v>
      </c>
      <c r="B2028" t="s">
        <v>6636</v>
      </c>
      <c r="C2028" t="s">
        <v>16293</v>
      </c>
      <c r="D2028" t="s">
        <v>16294</v>
      </c>
      <c r="E2028" t="s">
        <v>16295</v>
      </c>
      <c r="F2028" t="s">
        <v>16296</v>
      </c>
      <c r="G2028" t="s">
        <v>16297</v>
      </c>
      <c r="I2028" t="s">
        <v>16293</v>
      </c>
    </row>
    <row r="2029" spans="1:9" x14ac:dyDescent="0.35">
      <c r="A2029" t="s">
        <v>16298</v>
      </c>
      <c r="B2029" t="s">
        <v>6776</v>
      </c>
      <c r="C2029" t="s">
        <v>16299</v>
      </c>
      <c r="D2029" t="s">
        <v>7786</v>
      </c>
      <c r="E2029" t="s">
        <v>16300</v>
      </c>
      <c r="F2029">
        <v>62953070</v>
      </c>
      <c r="I2029" t="s">
        <v>16299</v>
      </c>
    </row>
    <row r="2030" spans="1:9" x14ac:dyDescent="0.35">
      <c r="A2030" t="s">
        <v>16301</v>
      </c>
      <c r="B2030" t="s">
        <v>6763</v>
      </c>
      <c r="C2030" t="s">
        <v>16302</v>
      </c>
      <c r="D2030" t="s">
        <v>16303</v>
      </c>
      <c r="E2030" t="s">
        <v>16304</v>
      </c>
      <c r="F2030">
        <v>67528967</v>
      </c>
      <c r="G2030">
        <v>67527502</v>
      </c>
      <c r="I2030" t="s">
        <v>16302</v>
      </c>
    </row>
    <row r="2031" spans="1:9" x14ac:dyDescent="0.35">
      <c r="A2031" t="s">
        <v>16305</v>
      </c>
      <c r="B2031" t="s">
        <v>7397</v>
      </c>
      <c r="C2031" t="s">
        <v>16306</v>
      </c>
      <c r="D2031" t="s">
        <v>16307</v>
      </c>
      <c r="E2031" t="s">
        <v>16308</v>
      </c>
      <c r="F2031">
        <v>65868393</v>
      </c>
      <c r="G2031">
        <v>65868398</v>
      </c>
      <c r="I2031" t="s">
        <v>16306</v>
      </c>
    </row>
    <row r="2032" spans="1:9" x14ac:dyDescent="0.35">
      <c r="A2032" t="s">
        <v>16309</v>
      </c>
      <c r="B2032" t="s">
        <v>7397</v>
      </c>
      <c r="C2032" t="s">
        <v>16310</v>
      </c>
      <c r="D2032" t="s">
        <v>16311</v>
      </c>
      <c r="E2032" t="s">
        <v>16312</v>
      </c>
      <c r="F2032">
        <v>69226363</v>
      </c>
      <c r="G2032">
        <v>69226368</v>
      </c>
      <c r="I2032" t="s">
        <v>16310</v>
      </c>
    </row>
    <row r="2033" spans="1:9" x14ac:dyDescent="0.35">
      <c r="A2033" t="s">
        <v>16313</v>
      </c>
      <c r="B2033" t="s">
        <v>6703</v>
      </c>
      <c r="C2033" t="s">
        <v>16314</v>
      </c>
      <c r="D2033" t="s">
        <v>12982</v>
      </c>
      <c r="E2033" t="s">
        <v>16315</v>
      </c>
      <c r="F2033">
        <v>65868393</v>
      </c>
      <c r="G2033">
        <v>65865398</v>
      </c>
      <c r="I2033" t="s">
        <v>16314</v>
      </c>
    </row>
    <row r="2034" spans="1:9" x14ac:dyDescent="0.35">
      <c r="A2034" t="s">
        <v>16316</v>
      </c>
      <c r="B2034" t="s">
        <v>7397</v>
      </c>
      <c r="C2034" t="s">
        <v>16317</v>
      </c>
      <c r="D2034" t="s">
        <v>16318</v>
      </c>
      <c r="E2034" t="s">
        <v>16319</v>
      </c>
      <c r="F2034">
        <v>67419555</v>
      </c>
      <c r="G2034">
        <v>67429555</v>
      </c>
      <c r="I2034" t="s">
        <v>16317</v>
      </c>
    </row>
    <row r="2035" spans="1:9" x14ac:dyDescent="0.35">
      <c r="A2035" t="s">
        <v>16320</v>
      </c>
      <c r="B2035" t="s">
        <v>7397</v>
      </c>
      <c r="C2035" t="s">
        <v>16321</v>
      </c>
      <c r="D2035" t="s">
        <v>16322</v>
      </c>
      <c r="E2035" t="s">
        <v>16323</v>
      </c>
      <c r="F2035">
        <v>62612278</v>
      </c>
      <c r="I2035" t="s">
        <v>16321</v>
      </c>
    </row>
    <row r="2036" spans="1:9" x14ac:dyDescent="0.35">
      <c r="A2036" t="s">
        <v>16324</v>
      </c>
      <c r="B2036" t="s">
        <v>6636</v>
      </c>
      <c r="C2036" t="s">
        <v>16325</v>
      </c>
      <c r="D2036" t="s">
        <v>16326</v>
      </c>
      <c r="E2036" t="s">
        <v>16327</v>
      </c>
      <c r="F2036">
        <v>64825332</v>
      </c>
      <c r="G2036">
        <v>64825197</v>
      </c>
      <c r="I2036" t="s">
        <v>16325</v>
      </c>
    </row>
    <row r="2037" spans="1:9" x14ac:dyDescent="0.35">
      <c r="A2037" t="s">
        <v>16328</v>
      </c>
      <c r="B2037" t="s">
        <v>6636</v>
      </c>
      <c r="C2037" t="s">
        <v>16329</v>
      </c>
      <c r="D2037" t="s">
        <v>16330</v>
      </c>
      <c r="E2037" t="s">
        <v>16331</v>
      </c>
      <c r="F2037" t="s">
        <v>16332</v>
      </c>
      <c r="G2037" t="s">
        <v>16333</v>
      </c>
      <c r="I2037" t="s">
        <v>16329</v>
      </c>
    </row>
    <row r="2038" spans="1:9" x14ac:dyDescent="0.35">
      <c r="A2038" t="s">
        <v>16334</v>
      </c>
      <c r="B2038" t="s">
        <v>7397</v>
      </c>
      <c r="C2038" t="s">
        <v>16335</v>
      </c>
      <c r="D2038" t="s">
        <v>16336</v>
      </c>
      <c r="E2038" t="s">
        <v>16337</v>
      </c>
      <c r="F2038">
        <v>63770933</v>
      </c>
      <c r="I2038" t="s">
        <v>16335</v>
      </c>
    </row>
    <row r="2039" spans="1:9" x14ac:dyDescent="0.35">
      <c r="A2039" t="s">
        <v>16338</v>
      </c>
      <c r="B2039" t="s">
        <v>6636</v>
      </c>
      <c r="C2039" t="s">
        <v>16339</v>
      </c>
      <c r="D2039" t="s">
        <v>16340</v>
      </c>
      <c r="E2039" t="s">
        <v>16341</v>
      </c>
      <c r="F2039" t="s">
        <v>16342</v>
      </c>
      <c r="G2039" t="s">
        <v>16343</v>
      </c>
      <c r="I2039" t="s">
        <v>16339</v>
      </c>
    </row>
    <row r="2040" spans="1:9" x14ac:dyDescent="0.35">
      <c r="A2040" t="s">
        <v>16344</v>
      </c>
      <c r="B2040" t="s">
        <v>7397</v>
      </c>
      <c r="C2040" t="s">
        <v>16345</v>
      </c>
      <c r="D2040" t="s">
        <v>16346</v>
      </c>
      <c r="E2040" t="s">
        <v>16347</v>
      </c>
      <c r="F2040">
        <v>64679898</v>
      </c>
      <c r="G2040">
        <v>62207300</v>
      </c>
      <c r="I2040" t="s">
        <v>16345</v>
      </c>
    </row>
    <row r="2041" spans="1:9" x14ac:dyDescent="0.35">
      <c r="A2041" t="s">
        <v>16348</v>
      </c>
      <c r="B2041" t="s">
        <v>7397</v>
      </c>
      <c r="C2041" t="s">
        <v>16349</v>
      </c>
      <c r="D2041" t="s">
        <v>12159</v>
      </c>
      <c r="E2041" t="s">
        <v>16350</v>
      </c>
      <c r="F2041">
        <v>83883928</v>
      </c>
      <c r="G2041">
        <v>63670395</v>
      </c>
      <c r="I2041" t="s">
        <v>16349</v>
      </c>
    </row>
    <row r="2042" spans="1:9" x14ac:dyDescent="0.35">
      <c r="A2042" t="s">
        <v>16351</v>
      </c>
      <c r="B2042" t="s">
        <v>7397</v>
      </c>
      <c r="C2042" t="s">
        <v>16352</v>
      </c>
      <c r="D2042" t="s">
        <v>16353</v>
      </c>
      <c r="E2042" t="s">
        <v>16354</v>
      </c>
      <c r="F2042">
        <v>65455636</v>
      </c>
      <c r="G2042">
        <v>65458770</v>
      </c>
      <c r="H2042" t="s">
        <v>16355</v>
      </c>
      <c r="I2042" t="s">
        <v>16352</v>
      </c>
    </row>
    <row r="2043" spans="1:9" x14ac:dyDescent="0.35">
      <c r="A2043" t="s">
        <v>16356</v>
      </c>
      <c r="B2043" t="s">
        <v>7397</v>
      </c>
      <c r="C2043" t="s">
        <v>16357</v>
      </c>
      <c r="D2043" t="s">
        <v>16358</v>
      </c>
      <c r="E2043" t="s">
        <v>16359</v>
      </c>
      <c r="F2043">
        <v>63636565</v>
      </c>
      <c r="I2043" t="s">
        <v>16357</v>
      </c>
    </row>
    <row r="2044" spans="1:9" x14ac:dyDescent="0.35">
      <c r="A2044" t="s">
        <v>16360</v>
      </c>
      <c r="B2044" t="s">
        <v>6636</v>
      </c>
      <c r="C2044" t="s">
        <v>16361</v>
      </c>
      <c r="D2044" t="s">
        <v>16362</v>
      </c>
      <c r="E2044" t="s">
        <v>16363</v>
      </c>
      <c r="F2044">
        <v>63685822</v>
      </c>
      <c r="I2044" t="s">
        <v>16361</v>
      </c>
    </row>
    <row r="2045" spans="1:9" x14ac:dyDescent="0.35">
      <c r="A2045" t="s">
        <v>16364</v>
      </c>
      <c r="B2045" t="s">
        <v>7397</v>
      </c>
      <c r="C2045" t="s">
        <v>16365</v>
      </c>
      <c r="D2045" t="s">
        <v>16366</v>
      </c>
      <c r="E2045" t="s">
        <v>6790</v>
      </c>
      <c r="F2045">
        <v>62789873</v>
      </c>
      <c r="G2045">
        <v>62785013</v>
      </c>
      <c r="I2045" t="s">
        <v>16365</v>
      </c>
    </row>
    <row r="2046" spans="1:9" x14ac:dyDescent="0.35">
      <c r="A2046" t="s">
        <v>16367</v>
      </c>
      <c r="B2046" t="s">
        <v>6776</v>
      </c>
      <c r="C2046" t="s">
        <v>16241</v>
      </c>
      <c r="D2046" t="s">
        <v>16368</v>
      </c>
      <c r="E2046" t="s">
        <v>16369</v>
      </c>
      <c r="F2046">
        <v>63962986</v>
      </c>
      <c r="H2046" t="s">
        <v>16370</v>
      </c>
      <c r="I2046" t="s">
        <v>16241</v>
      </c>
    </row>
    <row r="2047" spans="1:9" x14ac:dyDescent="0.35">
      <c r="A2047" t="s">
        <v>16371</v>
      </c>
      <c r="B2047" t="s">
        <v>7397</v>
      </c>
      <c r="C2047" t="s">
        <v>16372</v>
      </c>
      <c r="D2047" t="s">
        <v>16373</v>
      </c>
      <c r="E2047" t="s">
        <v>16374</v>
      </c>
      <c r="F2047">
        <v>62973566</v>
      </c>
      <c r="I2047" t="s">
        <v>16372</v>
      </c>
    </row>
    <row r="2048" spans="1:9" x14ac:dyDescent="0.35">
      <c r="A2048" t="s">
        <v>16375</v>
      </c>
      <c r="B2048" t="s">
        <v>7092</v>
      </c>
      <c r="C2048" t="s">
        <v>16376</v>
      </c>
      <c r="D2048" t="s">
        <v>16377</v>
      </c>
      <c r="E2048" t="s">
        <v>16378</v>
      </c>
      <c r="F2048">
        <v>63599179</v>
      </c>
      <c r="G2048">
        <v>63535725</v>
      </c>
      <c r="I2048" t="s">
        <v>16376</v>
      </c>
    </row>
    <row r="2049" spans="1:9" x14ac:dyDescent="0.35">
      <c r="A2049" t="s">
        <v>16379</v>
      </c>
      <c r="B2049" t="s">
        <v>7397</v>
      </c>
      <c r="C2049" t="s">
        <v>16380</v>
      </c>
      <c r="D2049" t="s">
        <v>16381</v>
      </c>
      <c r="E2049" t="s">
        <v>16382</v>
      </c>
      <c r="F2049">
        <v>68982345</v>
      </c>
      <c r="G2049">
        <v>62353509</v>
      </c>
      <c r="H2049" t="s">
        <v>16383</v>
      </c>
      <c r="I2049" t="s">
        <v>16380</v>
      </c>
    </row>
    <row r="2050" spans="1:9" x14ac:dyDescent="0.35">
      <c r="A2050" t="s">
        <v>16384</v>
      </c>
      <c r="B2050" t="s">
        <v>6636</v>
      </c>
      <c r="C2050" t="s">
        <v>16385</v>
      </c>
      <c r="D2050" t="s">
        <v>16386</v>
      </c>
      <c r="E2050" t="s">
        <v>16387</v>
      </c>
      <c r="F2050">
        <v>67433428</v>
      </c>
      <c r="G2050">
        <v>67454832</v>
      </c>
      <c r="H2050" t="s">
        <v>16388</v>
      </c>
      <c r="I2050" t="s">
        <v>16385</v>
      </c>
    </row>
    <row r="2051" spans="1:9" x14ac:dyDescent="0.35">
      <c r="A2051" t="s">
        <v>1915</v>
      </c>
      <c r="B2051" t="s">
        <v>7092</v>
      </c>
      <c r="C2051" t="s">
        <v>16389</v>
      </c>
      <c r="D2051" t="s">
        <v>10000</v>
      </c>
      <c r="E2051" t="s">
        <v>16390</v>
      </c>
      <c r="G2051" t="s">
        <v>16391</v>
      </c>
      <c r="H2051" t="s">
        <v>6761</v>
      </c>
      <c r="I2051" t="s">
        <v>16389</v>
      </c>
    </row>
    <row r="2052" spans="1:9" x14ac:dyDescent="0.35">
      <c r="A2052" t="s">
        <v>16392</v>
      </c>
      <c r="B2052" t="s">
        <v>7092</v>
      </c>
      <c r="C2052" t="s">
        <v>16393</v>
      </c>
      <c r="D2052" t="s">
        <v>16394</v>
      </c>
      <c r="E2052" t="s">
        <v>16395</v>
      </c>
      <c r="F2052">
        <v>67687159</v>
      </c>
      <c r="G2052">
        <v>67634198</v>
      </c>
      <c r="I2052" t="s">
        <v>16393</v>
      </c>
    </row>
    <row r="2053" spans="1:9" x14ac:dyDescent="0.35">
      <c r="A2053" t="s">
        <v>16396</v>
      </c>
      <c r="B2053" t="s">
        <v>7397</v>
      </c>
      <c r="C2053" t="s">
        <v>16397</v>
      </c>
      <c r="D2053" t="s">
        <v>16398</v>
      </c>
      <c r="E2053" t="s">
        <v>16399</v>
      </c>
      <c r="F2053">
        <v>67923171</v>
      </c>
      <c r="G2053">
        <v>67921435</v>
      </c>
      <c r="H2053" t="s">
        <v>16400</v>
      </c>
      <c r="I2053" t="s">
        <v>16397</v>
      </c>
    </row>
    <row r="2054" spans="1:9" x14ac:dyDescent="0.35">
      <c r="A2054" t="s">
        <v>16401</v>
      </c>
      <c r="B2054" t="s">
        <v>7397</v>
      </c>
      <c r="C2054" t="s">
        <v>16402</v>
      </c>
      <c r="D2054" t="s">
        <v>16403</v>
      </c>
      <c r="E2054" t="s">
        <v>16404</v>
      </c>
      <c r="G2054">
        <v>62590560</v>
      </c>
      <c r="H2054" t="s">
        <v>16405</v>
      </c>
      <c r="I2054" t="s">
        <v>16402</v>
      </c>
    </row>
    <row r="2055" spans="1:9" x14ac:dyDescent="0.35">
      <c r="A2055" t="s">
        <v>16406</v>
      </c>
      <c r="B2055" t="s">
        <v>7397</v>
      </c>
      <c r="C2055" t="s">
        <v>16407</v>
      </c>
      <c r="D2055" t="s">
        <v>16408</v>
      </c>
      <c r="E2055" t="s">
        <v>16409</v>
      </c>
      <c r="F2055" t="s">
        <v>16410</v>
      </c>
      <c r="G2055" t="s">
        <v>16411</v>
      </c>
      <c r="H2055" t="s">
        <v>16412</v>
      </c>
      <c r="I2055" t="s">
        <v>16407</v>
      </c>
    </row>
    <row r="2056" spans="1:9" x14ac:dyDescent="0.35">
      <c r="A2056" t="s">
        <v>16413</v>
      </c>
      <c r="B2056" t="s">
        <v>6636</v>
      </c>
      <c r="C2056" t="s">
        <v>16414</v>
      </c>
      <c r="D2056" t="s">
        <v>16415</v>
      </c>
      <c r="E2056" t="s">
        <v>16416</v>
      </c>
      <c r="F2056" t="s">
        <v>16417</v>
      </c>
      <c r="G2056">
        <v>62970341</v>
      </c>
      <c r="H2056" t="s">
        <v>16418</v>
      </c>
      <c r="I2056" t="s">
        <v>16414</v>
      </c>
    </row>
    <row r="2057" spans="1:9" x14ac:dyDescent="0.35">
      <c r="A2057" t="s">
        <v>16419</v>
      </c>
      <c r="B2057" t="s">
        <v>6763</v>
      </c>
      <c r="C2057" t="s">
        <v>16420</v>
      </c>
      <c r="D2057" t="s">
        <v>16421</v>
      </c>
      <c r="E2057" t="s">
        <v>16422</v>
      </c>
      <c r="F2057">
        <v>65619518</v>
      </c>
      <c r="G2057">
        <v>65666264</v>
      </c>
      <c r="H2057" t="s">
        <v>16423</v>
      </c>
      <c r="I2057" t="s">
        <v>16420</v>
      </c>
    </row>
    <row r="2058" spans="1:9" x14ac:dyDescent="0.35">
      <c r="A2058" t="s">
        <v>16424</v>
      </c>
      <c r="B2058" t="s">
        <v>7092</v>
      </c>
      <c r="C2058" t="s">
        <v>16425</v>
      </c>
      <c r="D2058" t="s">
        <v>16426</v>
      </c>
      <c r="E2058" t="s">
        <v>16427</v>
      </c>
      <c r="F2058">
        <v>67255888</v>
      </c>
      <c r="G2058">
        <v>62664862</v>
      </c>
      <c r="I2058" t="s">
        <v>16425</v>
      </c>
    </row>
    <row r="2059" spans="1:9" x14ac:dyDescent="0.35">
      <c r="A2059" t="s">
        <v>16428</v>
      </c>
      <c r="B2059" t="s">
        <v>7397</v>
      </c>
      <c r="C2059" t="s">
        <v>16429</v>
      </c>
      <c r="D2059" t="s">
        <v>16430</v>
      </c>
      <c r="E2059" t="s">
        <v>16431</v>
      </c>
      <c r="F2059">
        <v>62899488</v>
      </c>
      <c r="H2059" t="s">
        <v>16432</v>
      </c>
      <c r="I2059" t="s">
        <v>16429</v>
      </c>
    </row>
    <row r="2060" spans="1:9" x14ac:dyDescent="0.35">
      <c r="A2060" t="s">
        <v>16433</v>
      </c>
      <c r="B2060" t="s">
        <v>7397</v>
      </c>
      <c r="C2060" t="s">
        <v>16434</v>
      </c>
      <c r="D2060" t="s">
        <v>16435</v>
      </c>
      <c r="E2060" t="s">
        <v>16436</v>
      </c>
      <c r="F2060">
        <v>65343613</v>
      </c>
      <c r="G2060">
        <v>65331465</v>
      </c>
      <c r="I2060" t="s">
        <v>16434</v>
      </c>
    </row>
    <row r="2061" spans="1:9" x14ac:dyDescent="0.35">
      <c r="A2061" t="s">
        <v>16437</v>
      </c>
      <c r="B2061" t="s">
        <v>7092</v>
      </c>
      <c r="C2061" t="s">
        <v>16438</v>
      </c>
      <c r="D2061" t="s">
        <v>7322</v>
      </c>
      <c r="E2061" t="s">
        <v>16439</v>
      </c>
      <c r="F2061">
        <v>67484145</v>
      </c>
      <c r="G2061">
        <v>67485167</v>
      </c>
      <c r="H2061" t="s">
        <v>16440</v>
      </c>
      <c r="I2061" t="s">
        <v>16438</v>
      </c>
    </row>
    <row r="2062" spans="1:9" x14ac:dyDescent="0.35">
      <c r="A2062" t="s">
        <v>16441</v>
      </c>
      <c r="B2062" t="s">
        <v>7397</v>
      </c>
      <c r="C2062" t="s">
        <v>16442</v>
      </c>
      <c r="D2062" t="s">
        <v>16443</v>
      </c>
      <c r="E2062" t="s">
        <v>16444</v>
      </c>
      <c r="F2062">
        <v>67476471</v>
      </c>
      <c r="G2062">
        <v>67477541</v>
      </c>
      <c r="H2062" t="s">
        <v>16445</v>
      </c>
      <c r="I2062" t="s">
        <v>16442</v>
      </c>
    </row>
    <row r="2063" spans="1:9" x14ac:dyDescent="0.35">
      <c r="A2063" t="s">
        <v>16446</v>
      </c>
      <c r="B2063" t="s">
        <v>6703</v>
      </c>
      <c r="C2063" t="s">
        <v>16447</v>
      </c>
      <c r="D2063" t="s">
        <v>16448</v>
      </c>
      <c r="E2063" t="s">
        <v>16449</v>
      </c>
      <c r="F2063">
        <v>67433359</v>
      </c>
      <c r="G2063">
        <v>67431984</v>
      </c>
      <c r="H2063" t="s">
        <v>16450</v>
      </c>
      <c r="I2063" t="s">
        <v>16447</v>
      </c>
    </row>
    <row r="2064" spans="1:9" x14ac:dyDescent="0.35">
      <c r="A2064" t="s">
        <v>16451</v>
      </c>
      <c r="B2064" t="s">
        <v>7092</v>
      </c>
      <c r="C2064" t="s">
        <v>16452</v>
      </c>
      <c r="D2064" t="s">
        <v>16453</v>
      </c>
      <c r="E2064" t="s">
        <v>16454</v>
      </c>
      <c r="F2064">
        <v>63623393</v>
      </c>
      <c r="G2064">
        <v>63632262</v>
      </c>
      <c r="H2064" t="s">
        <v>16455</v>
      </c>
      <c r="I2064" t="s">
        <v>16452</v>
      </c>
    </row>
    <row r="2065" spans="1:9" x14ac:dyDescent="0.35">
      <c r="A2065" t="s">
        <v>16456</v>
      </c>
      <c r="B2065" t="s">
        <v>7397</v>
      </c>
      <c r="C2065" t="s">
        <v>16457</v>
      </c>
      <c r="D2065" t="s">
        <v>9074</v>
      </c>
      <c r="E2065" t="s">
        <v>16458</v>
      </c>
      <c r="F2065">
        <v>62862242</v>
      </c>
      <c r="G2065">
        <v>62960606</v>
      </c>
      <c r="H2065" t="s">
        <v>16459</v>
      </c>
      <c r="I2065" t="s">
        <v>16457</v>
      </c>
    </row>
    <row r="2066" spans="1:9" x14ac:dyDescent="0.35">
      <c r="A2066" t="s">
        <v>16460</v>
      </c>
      <c r="B2066" t="s">
        <v>6636</v>
      </c>
      <c r="C2066" t="s">
        <v>16461</v>
      </c>
      <c r="D2066" t="s">
        <v>16462</v>
      </c>
      <c r="F2066" t="s">
        <v>16463</v>
      </c>
      <c r="G2066">
        <v>62658080</v>
      </c>
      <c r="H2066" t="s">
        <v>16464</v>
      </c>
      <c r="I2066" t="s">
        <v>16461</v>
      </c>
    </row>
    <row r="2067" spans="1:9" x14ac:dyDescent="0.35">
      <c r="A2067" t="s">
        <v>16465</v>
      </c>
      <c r="B2067" t="s">
        <v>7397</v>
      </c>
      <c r="C2067" t="s">
        <v>16466</v>
      </c>
      <c r="D2067" t="s">
        <v>16467</v>
      </c>
      <c r="E2067" t="s">
        <v>16468</v>
      </c>
      <c r="F2067">
        <v>67921366</v>
      </c>
      <c r="G2067">
        <v>67921966</v>
      </c>
      <c r="H2067" t="s">
        <v>16469</v>
      </c>
      <c r="I2067" t="s">
        <v>16466</v>
      </c>
    </row>
    <row r="2068" spans="1:9" x14ac:dyDescent="0.35">
      <c r="A2068" t="s">
        <v>16470</v>
      </c>
      <c r="B2068" t="s">
        <v>7397</v>
      </c>
      <c r="C2068" t="s">
        <v>16471</v>
      </c>
      <c r="D2068" t="s">
        <v>16472</v>
      </c>
      <c r="E2068" t="s">
        <v>16473</v>
      </c>
      <c r="H2068" t="s">
        <v>16474</v>
      </c>
      <c r="I2068" t="s">
        <v>16471</v>
      </c>
    </row>
    <row r="2069" spans="1:9" x14ac:dyDescent="0.35">
      <c r="A2069" t="s">
        <v>16475</v>
      </c>
      <c r="B2069" t="s">
        <v>6636</v>
      </c>
      <c r="C2069" t="s">
        <v>16476</v>
      </c>
      <c r="D2069" t="s">
        <v>16477</v>
      </c>
      <c r="E2069" t="s">
        <v>16478</v>
      </c>
      <c r="F2069" t="s">
        <v>16479</v>
      </c>
      <c r="G2069" t="s">
        <v>16480</v>
      </c>
      <c r="I2069" t="s">
        <v>16476</v>
      </c>
    </row>
    <row r="2070" spans="1:9" x14ac:dyDescent="0.35">
      <c r="A2070" t="s">
        <v>16481</v>
      </c>
      <c r="B2070" t="s">
        <v>6636</v>
      </c>
      <c r="C2070" t="s">
        <v>16482</v>
      </c>
      <c r="D2070" t="s">
        <v>16483</v>
      </c>
      <c r="E2070" t="s">
        <v>16484</v>
      </c>
      <c r="F2070" t="s">
        <v>16485</v>
      </c>
      <c r="G2070" t="s">
        <v>16486</v>
      </c>
      <c r="H2070" t="s">
        <v>16487</v>
      </c>
      <c r="I2070" t="s">
        <v>16482</v>
      </c>
    </row>
    <row r="2071" spans="1:9" x14ac:dyDescent="0.35">
      <c r="A2071" t="s">
        <v>16488</v>
      </c>
      <c r="B2071" t="s">
        <v>7397</v>
      </c>
      <c r="C2071" t="s">
        <v>16489</v>
      </c>
      <c r="D2071" t="s">
        <v>16490</v>
      </c>
      <c r="E2071" t="s">
        <v>16491</v>
      </c>
      <c r="F2071">
        <v>62923711</v>
      </c>
      <c r="G2071">
        <v>62970078</v>
      </c>
      <c r="H2071" t="s">
        <v>16492</v>
      </c>
      <c r="I2071" t="s">
        <v>16489</v>
      </c>
    </row>
    <row r="2072" spans="1:9" x14ac:dyDescent="0.35">
      <c r="A2072" t="s">
        <v>16493</v>
      </c>
      <c r="B2072" t="s">
        <v>7397</v>
      </c>
      <c r="C2072" t="s">
        <v>16494</v>
      </c>
      <c r="D2072" t="s">
        <v>10998</v>
      </c>
      <c r="E2072" t="s">
        <v>16495</v>
      </c>
      <c r="F2072">
        <v>63922688</v>
      </c>
      <c r="G2072">
        <v>63923829</v>
      </c>
      <c r="H2072" t="s">
        <v>16496</v>
      </c>
      <c r="I2072" t="s">
        <v>16494</v>
      </c>
    </row>
    <row r="2073" spans="1:9" x14ac:dyDescent="0.35">
      <c r="A2073" t="s">
        <v>16497</v>
      </c>
      <c r="B2073" t="s">
        <v>7397</v>
      </c>
      <c r="C2073" t="s">
        <v>16498</v>
      </c>
      <c r="D2073" t="s">
        <v>16499</v>
      </c>
      <c r="E2073" t="s">
        <v>16500</v>
      </c>
      <c r="F2073" t="s">
        <v>16501</v>
      </c>
      <c r="H2073" t="s">
        <v>16502</v>
      </c>
      <c r="I2073" t="s">
        <v>16498</v>
      </c>
    </row>
    <row r="2074" spans="1:9" x14ac:dyDescent="0.35">
      <c r="A2074" t="s">
        <v>16503</v>
      </c>
      <c r="B2074" t="s">
        <v>6763</v>
      </c>
      <c r="C2074" t="s">
        <v>16504</v>
      </c>
      <c r="D2074" t="s">
        <v>16505</v>
      </c>
      <c r="E2074" t="s">
        <v>16506</v>
      </c>
      <c r="F2074" t="s">
        <v>16507</v>
      </c>
      <c r="G2074" t="s">
        <v>16508</v>
      </c>
      <c r="H2074" t="s">
        <v>16509</v>
      </c>
      <c r="I2074" t="s">
        <v>16504</v>
      </c>
    </row>
    <row r="2075" spans="1:9" x14ac:dyDescent="0.35">
      <c r="A2075" t="s">
        <v>16510</v>
      </c>
      <c r="B2075" t="s">
        <v>7397</v>
      </c>
      <c r="C2075" t="s">
        <v>16511</v>
      </c>
      <c r="D2075" t="s">
        <v>16512</v>
      </c>
      <c r="E2075" t="s">
        <v>16513</v>
      </c>
      <c r="F2075">
        <v>63650211</v>
      </c>
      <c r="G2075">
        <v>63655616</v>
      </c>
      <c r="I2075" t="s">
        <v>16511</v>
      </c>
    </row>
    <row r="2076" spans="1:9" x14ac:dyDescent="0.35">
      <c r="A2076" t="s">
        <v>16514</v>
      </c>
      <c r="B2076" t="s">
        <v>7397</v>
      </c>
      <c r="C2076" t="s">
        <v>16515</v>
      </c>
      <c r="D2076" t="s">
        <v>16516</v>
      </c>
      <c r="E2076" t="s">
        <v>16517</v>
      </c>
      <c r="F2076">
        <v>68369989</v>
      </c>
      <c r="G2076">
        <v>68369332</v>
      </c>
      <c r="H2076" t="s">
        <v>16518</v>
      </c>
      <c r="I2076" t="s">
        <v>16515</v>
      </c>
    </row>
    <row r="2077" spans="1:9" x14ac:dyDescent="0.35">
      <c r="A2077" t="s">
        <v>16519</v>
      </c>
      <c r="B2077" t="s">
        <v>7092</v>
      </c>
      <c r="C2077" t="s">
        <v>16520</v>
      </c>
      <c r="D2077" t="s">
        <v>16521</v>
      </c>
      <c r="E2077" t="s">
        <v>16522</v>
      </c>
      <c r="F2077">
        <v>62414145</v>
      </c>
      <c r="G2077">
        <v>62434033</v>
      </c>
      <c r="H2077" t="s">
        <v>16523</v>
      </c>
      <c r="I2077" t="s">
        <v>16520</v>
      </c>
    </row>
    <row r="2078" spans="1:9" x14ac:dyDescent="0.35">
      <c r="A2078" t="s">
        <v>16524</v>
      </c>
      <c r="B2078" t="s">
        <v>7397</v>
      </c>
      <c r="C2078" t="s">
        <v>16525</v>
      </c>
      <c r="D2078" t="s">
        <v>16526</v>
      </c>
      <c r="E2078" t="s">
        <v>16527</v>
      </c>
      <c r="F2078" t="s">
        <v>16528</v>
      </c>
      <c r="G2078" t="s">
        <v>16529</v>
      </c>
      <c r="H2078" t="s">
        <v>16530</v>
      </c>
      <c r="I2078" t="s">
        <v>16525</v>
      </c>
    </row>
    <row r="2079" spans="1:9" x14ac:dyDescent="0.35">
      <c r="A2079" t="s">
        <v>16531</v>
      </c>
      <c r="B2079" t="s">
        <v>6636</v>
      </c>
      <c r="C2079" t="s">
        <v>16532</v>
      </c>
      <c r="D2079" t="s">
        <v>16533</v>
      </c>
      <c r="E2079" t="s">
        <v>16534</v>
      </c>
      <c r="H2079" t="s">
        <v>16535</v>
      </c>
      <c r="I2079" t="s">
        <v>16532</v>
      </c>
    </row>
    <row r="2080" spans="1:9" x14ac:dyDescent="0.35">
      <c r="A2080" t="s">
        <v>16536</v>
      </c>
      <c r="B2080" t="s">
        <v>7397</v>
      </c>
      <c r="C2080" t="s">
        <v>16537</v>
      </c>
      <c r="D2080" t="s">
        <v>10624</v>
      </c>
      <c r="E2080" t="s">
        <v>16538</v>
      </c>
      <c r="F2080">
        <v>65116511</v>
      </c>
      <c r="G2080">
        <v>65116500</v>
      </c>
      <c r="I2080" t="s">
        <v>16537</v>
      </c>
    </row>
    <row r="2081" spans="1:9" x14ac:dyDescent="0.35">
      <c r="A2081" t="s">
        <v>16539</v>
      </c>
      <c r="B2081" t="s">
        <v>7092</v>
      </c>
      <c r="C2081" t="s">
        <v>16540</v>
      </c>
      <c r="D2081" t="s">
        <v>16541</v>
      </c>
      <c r="E2081" t="s">
        <v>16542</v>
      </c>
      <c r="F2081">
        <v>64522135</v>
      </c>
      <c r="G2081">
        <v>64522159</v>
      </c>
      <c r="H2081" t="s">
        <v>16543</v>
      </c>
      <c r="I2081" t="s">
        <v>16540</v>
      </c>
    </row>
    <row r="2082" spans="1:9" x14ac:dyDescent="0.35">
      <c r="A2082" t="s">
        <v>16544</v>
      </c>
      <c r="B2082" t="s">
        <v>7092</v>
      </c>
      <c r="C2082" t="s">
        <v>16545</v>
      </c>
      <c r="D2082" t="s">
        <v>16546</v>
      </c>
      <c r="E2082" t="s">
        <v>16547</v>
      </c>
      <c r="H2082" t="s">
        <v>16548</v>
      </c>
      <c r="I2082" t="s">
        <v>16545</v>
      </c>
    </row>
    <row r="2083" spans="1:9" x14ac:dyDescent="0.35">
      <c r="A2083" t="s">
        <v>16549</v>
      </c>
      <c r="B2083" t="s">
        <v>7397</v>
      </c>
      <c r="C2083" t="s">
        <v>16550</v>
      </c>
      <c r="D2083" t="s">
        <v>16551</v>
      </c>
      <c r="E2083" t="s">
        <v>16552</v>
      </c>
      <c r="F2083" t="s">
        <v>16553</v>
      </c>
      <c r="G2083" t="s">
        <v>16554</v>
      </c>
      <c r="H2083" t="s">
        <v>16555</v>
      </c>
      <c r="I2083" t="s">
        <v>16550</v>
      </c>
    </row>
    <row r="2084" spans="1:9" x14ac:dyDescent="0.35">
      <c r="A2084" t="s">
        <v>16556</v>
      </c>
      <c r="B2084" t="s">
        <v>6636</v>
      </c>
      <c r="C2084" t="s">
        <v>16557</v>
      </c>
      <c r="D2084" t="s">
        <v>16558</v>
      </c>
      <c r="E2084" t="s">
        <v>16559</v>
      </c>
      <c r="H2084" t="s">
        <v>7555</v>
      </c>
      <c r="I2084" t="s">
        <v>16557</v>
      </c>
    </row>
    <row r="2085" spans="1:9" x14ac:dyDescent="0.35">
      <c r="A2085" t="s">
        <v>16560</v>
      </c>
      <c r="B2085" t="s">
        <v>7092</v>
      </c>
      <c r="C2085" t="s">
        <v>16561</v>
      </c>
      <c r="D2085" t="s">
        <v>16562</v>
      </c>
      <c r="E2085" t="s">
        <v>16563</v>
      </c>
      <c r="F2085">
        <v>96928890</v>
      </c>
      <c r="H2085" t="s">
        <v>16564</v>
      </c>
      <c r="I2085" t="s">
        <v>16561</v>
      </c>
    </row>
    <row r="2086" spans="1:9" x14ac:dyDescent="0.35">
      <c r="A2086" t="s">
        <v>16565</v>
      </c>
      <c r="B2086" t="s">
        <v>6636</v>
      </c>
      <c r="C2086" t="s">
        <v>16566</v>
      </c>
      <c r="D2086" t="s">
        <v>16567</v>
      </c>
      <c r="E2086" t="s">
        <v>16568</v>
      </c>
      <c r="F2086">
        <v>62668000</v>
      </c>
      <c r="G2086">
        <v>62663113</v>
      </c>
      <c r="I2086" t="s">
        <v>16566</v>
      </c>
    </row>
    <row r="2087" spans="1:9" x14ac:dyDescent="0.35">
      <c r="A2087" t="s">
        <v>16569</v>
      </c>
      <c r="B2087" t="s">
        <v>6636</v>
      </c>
      <c r="C2087" t="s">
        <v>16570</v>
      </c>
      <c r="D2087" t="s">
        <v>16571</v>
      </c>
      <c r="E2087" t="s">
        <v>16572</v>
      </c>
      <c r="F2087" t="s">
        <v>16573</v>
      </c>
      <c r="G2087" t="s">
        <v>16574</v>
      </c>
      <c r="H2087" t="s">
        <v>16575</v>
      </c>
      <c r="I2087" t="s">
        <v>16570</v>
      </c>
    </row>
    <row r="2088" spans="1:9" x14ac:dyDescent="0.35">
      <c r="A2088" t="s">
        <v>16576</v>
      </c>
      <c r="B2088" t="s">
        <v>6636</v>
      </c>
      <c r="C2088" t="s">
        <v>16577</v>
      </c>
      <c r="D2088" t="s">
        <v>16578</v>
      </c>
      <c r="E2088" t="s">
        <v>16579</v>
      </c>
      <c r="H2088" t="s">
        <v>16580</v>
      </c>
      <c r="I2088" t="s">
        <v>16577</v>
      </c>
    </row>
    <row r="2089" spans="1:9" x14ac:dyDescent="0.35">
      <c r="A2089" t="s">
        <v>16581</v>
      </c>
      <c r="B2089" t="s">
        <v>6636</v>
      </c>
      <c r="C2089" t="s">
        <v>16582</v>
      </c>
      <c r="D2089" t="s">
        <v>16583</v>
      </c>
      <c r="E2089" t="s">
        <v>16584</v>
      </c>
      <c r="F2089" t="s">
        <v>16585</v>
      </c>
      <c r="H2089" t="s">
        <v>16586</v>
      </c>
      <c r="I2089" t="s">
        <v>16582</v>
      </c>
    </row>
    <row r="2090" spans="1:9" x14ac:dyDescent="0.35">
      <c r="A2090" t="s">
        <v>16587</v>
      </c>
      <c r="B2090" t="s">
        <v>7397</v>
      </c>
      <c r="C2090" t="s">
        <v>16588</v>
      </c>
      <c r="D2090" t="s">
        <v>16589</v>
      </c>
      <c r="E2090" t="s">
        <v>16590</v>
      </c>
      <c r="H2090" t="s">
        <v>16591</v>
      </c>
      <c r="I2090" t="s">
        <v>16588</v>
      </c>
    </row>
    <row r="2091" spans="1:9" x14ac:dyDescent="0.35">
      <c r="A2091" t="s">
        <v>16592</v>
      </c>
      <c r="B2091" t="s">
        <v>6636</v>
      </c>
      <c r="C2091" t="s">
        <v>16593</v>
      </c>
      <c r="D2091" t="s">
        <v>16594</v>
      </c>
      <c r="E2091" t="s">
        <v>16595</v>
      </c>
      <c r="F2091" t="s">
        <v>16596</v>
      </c>
      <c r="G2091" t="s">
        <v>16597</v>
      </c>
      <c r="H2091" t="s">
        <v>16598</v>
      </c>
      <c r="I2091" t="s">
        <v>16593</v>
      </c>
    </row>
    <row r="2092" spans="1:9" x14ac:dyDescent="0.35">
      <c r="A2092" t="s">
        <v>16599</v>
      </c>
      <c r="B2092" t="s">
        <v>7397</v>
      </c>
      <c r="C2092" t="s">
        <v>16600</v>
      </c>
      <c r="D2092" t="s">
        <v>16601</v>
      </c>
      <c r="E2092" t="s">
        <v>16602</v>
      </c>
      <c r="F2092">
        <v>63772131</v>
      </c>
      <c r="G2092">
        <v>63772426</v>
      </c>
      <c r="H2092" t="s">
        <v>16603</v>
      </c>
      <c r="I2092" t="s">
        <v>16600</v>
      </c>
    </row>
    <row r="2093" spans="1:9" x14ac:dyDescent="0.35">
      <c r="A2093" t="s">
        <v>16604</v>
      </c>
      <c r="B2093" t="s">
        <v>7397</v>
      </c>
      <c r="C2093" t="s">
        <v>16605</v>
      </c>
      <c r="D2093" t="s">
        <v>16606</v>
      </c>
      <c r="E2093" t="s">
        <v>16607</v>
      </c>
      <c r="H2093" t="s">
        <v>16608</v>
      </c>
      <c r="I2093" t="s">
        <v>16605</v>
      </c>
    </row>
    <row r="2094" spans="1:9" x14ac:dyDescent="0.35">
      <c r="A2094" t="s">
        <v>2732</v>
      </c>
      <c r="B2094" t="s">
        <v>10460</v>
      </c>
      <c r="C2094" t="s">
        <v>16609</v>
      </c>
      <c r="D2094" t="s">
        <v>16610</v>
      </c>
      <c r="E2094" t="s">
        <v>16611</v>
      </c>
      <c r="F2094" t="s">
        <v>16612</v>
      </c>
      <c r="G2094" t="s">
        <v>16613</v>
      </c>
      <c r="H2094" t="s">
        <v>16614</v>
      </c>
      <c r="I2094" t="s">
        <v>16609</v>
      </c>
    </row>
    <row r="2095" spans="1:9" x14ac:dyDescent="0.35">
      <c r="A2095" t="s">
        <v>16615</v>
      </c>
      <c r="B2095" t="s">
        <v>6636</v>
      </c>
      <c r="C2095" t="s">
        <v>16616</v>
      </c>
      <c r="D2095" t="s">
        <v>16617</v>
      </c>
      <c r="E2095" t="s">
        <v>16618</v>
      </c>
      <c r="H2095" t="s">
        <v>16619</v>
      </c>
      <c r="I2095" t="s">
        <v>16616</v>
      </c>
    </row>
    <row r="2096" spans="1:9" x14ac:dyDescent="0.35">
      <c r="A2096" t="s">
        <v>16620</v>
      </c>
      <c r="B2096" t="s">
        <v>7397</v>
      </c>
      <c r="C2096" t="s">
        <v>16621</v>
      </c>
      <c r="D2096" t="s">
        <v>16622</v>
      </c>
      <c r="E2096" t="s">
        <v>16623</v>
      </c>
      <c r="H2096" t="s">
        <v>16624</v>
      </c>
      <c r="I2096" t="s">
        <v>16621</v>
      </c>
    </row>
    <row r="2097" spans="1:9" x14ac:dyDescent="0.35">
      <c r="A2097" t="s">
        <v>16625</v>
      </c>
      <c r="B2097" t="s">
        <v>7397</v>
      </c>
      <c r="C2097" t="s">
        <v>16626</v>
      </c>
      <c r="D2097" t="s">
        <v>16627</v>
      </c>
      <c r="E2097" t="s">
        <v>16628</v>
      </c>
      <c r="F2097" t="s">
        <v>16629</v>
      </c>
      <c r="G2097" t="s">
        <v>16630</v>
      </c>
      <c r="H2097" t="s">
        <v>16631</v>
      </c>
      <c r="I2097" t="s">
        <v>16626</v>
      </c>
    </row>
    <row r="2098" spans="1:9" x14ac:dyDescent="0.35">
      <c r="A2098" t="s">
        <v>16632</v>
      </c>
      <c r="B2098" t="s">
        <v>6636</v>
      </c>
      <c r="C2098" t="s">
        <v>16633</v>
      </c>
      <c r="D2098" t="s">
        <v>16634</v>
      </c>
      <c r="E2098" t="s">
        <v>16635</v>
      </c>
      <c r="F2098" t="s">
        <v>16636</v>
      </c>
      <c r="G2098" t="s">
        <v>16637</v>
      </c>
      <c r="H2098" t="s">
        <v>16638</v>
      </c>
      <c r="I2098" t="s">
        <v>16633</v>
      </c>
    </row>
    <row r="2099" spans="1:9" x14ac:dyDescent="0.35">
      <c r="A2099" t="s">
        <v>16639</v>
      </c>
      <c r="B2099" t="s">
        <v>7397</v>
      </c>
      <c r="C2099" t="s">
        <v>16640</v>
      </c>
      <c r="D2099" t="s">
        <v>16641</v>
      </c>
      <c r="E2099" t="s">
        <v>16642</v>
      </c>
      <c r="F2099" t="s">
        <v>16643</v>
      </c>
      <c r="G2099" t="s">
        <v>16644</v>
      </c>
      <c r="H2099" t="s">
        <v>16645</v>
      </c>
      <c r="I2099" t="s">
        <v>16640</v>
      </c>
    </row>
    <row r="2100" spans="1:9" x14ac:dyDescent="0.35">
      <c r="A2100" t="s">
        <v>16646</v>
      </c>
      <c r="B2100" t="s">
        <v>7092</v>
      </c>
      <c r="C2100" t="s">
        <v>16647</v>
      </c>
      <c r="D2100" t="s">
        <v>16648</v>
      </c>
      <c r="E2100" t="s">
        <v>16649</v>
      </c>
      <c r="H2100" t="s">
        <v>16650</v>
      </c>
      <c r="I2100" t="s">
        <v>16647</v>
      </c>
    </row>
    <row r="2101" spans="1:9" x14ac:dyDescent="0.35">
      <c r="A2101" t="s">
        <v>16651</v>
      </c>
      <c r="B2101" t="s">
        <v>7092</v>
      </c>
      <c r="C2101" t="s">
        <v>16652</v>
      </c>
      <c r="D2101" t="s">
        <v>16653</v>
      </c>
      <c r="E2101" t="s">
        <v>16654</v>
      </c>
      <c r="H2101" t="s">
        <v>16655</v>
      </c>
      <c r="I2101" t="s">
        <v>16652</v>
      </c>
    </row>
    <row r="2102" spans="1:9" x14ac:dyDescent="0.35">
      <c r="A2102" t="s">
        <v>16656</v>
      </c>
      <c r="B2102" t="s">
        <v>7397</v>
      </c>
      <c r="C2102" t="s">
        <v>16657</v>
      </c>
      <c r="D2102" t="s">
        <v>16658</v>
      </c>
      <c r="E2102" t="s">
        <v>16659</v>
      </c>
      <c r="F2102">
        <v>67552067</v>
      </c>
      <c r="G2102">
        <v>67552097</v>
      </c>
      <c r="H2102" t="s">
        <v>16660</v>
      </c>
      <c r="I2102" t="s">
        <v>16657</v>
      </c>
    </row>
    <row r="2103" spans="1:9" x14ac:dyDescent="0.35">
      <c r="A2103" t="s">
        <v>16661</v>
      </c>
      <c r="B2103" t="s">
        <v>6636</v>
      </c>
      <c r="C2103" t="s">
        <v>16662</v>
      </c>
      <c r="D2103" t="s">
        <v>16663</v>
      </c>
      <c r="E2103" t="s">
        <v>16664</v>
      </c>
      <c r="F2103" t="s">
        <v>16665</v>
      </c>
      <c r="G2103" t="s">
        <v>16666</v>
      </c>
      <c r="H2103" t="s">
        <v>16667</v>
      </c>
      <c r="I2103" t="s">
        <v>16662</v>
      </c>
    </row>
    <row r="2104" spans="1:9" x14ac:dyDescent="0.35">
      <c r="A2104" t="s">
        <v>16668</v>
      </c>
      <c r="B2104" t="s">
        <v>7092</v>
      </c>
      <c r="C2104" t="s">
        <v>16669</v>
      </c>
      <c r="D2104" t="s">
        <v>16670</v>
      </c>
      <c r="E2104" t="s">
        <v>16671</v>
      </c>
      <c r="H2104" t="s">
        <v>16672</v>
      </c>
      <c r="I2104" t="s">
        <v>16669</v>
      </c>
    </row>
    <row r="2105" spans="1:9" x14ac:dyDescent="0.35">
      <c r="A2105" t="s">
        <v>16673</v>
      </c>
      <c r="B2105" t="s">
        <v>6776</v>
      </c>
      <c r="C2105" t="s">
        <v>16674</v>
      </c>
      <c r="D2105" t="s">
        <v>16675</v>
      </c>
      <c r="E2105" t="s">
        <v>16676</v>
      </c>
      <c r="H2105" t="s">
        <v>16677</v>
      </c>
      <c r="I2105" t="s">
        <v>16674</v>
      </c>
    </row>
    <row r="2106" spans="1:9" x14ac:dyDescent="0.35">
      <c r="A2106" t="s">
        <v>16678</v>
      </c>
      <c r="B2106" t="s">
        <v>7397</v>
      </c>
      <c r="C2106" t="s">
        <v>16679</v>
      </c>
      <c r="D2106" t="s">
        <v>16680</v>
      </c>
      <c r="E2106" t="s">
        <v>16681</v>
      </c>
      <c r="F2106">
        <v>65791803</v>
      </c>
      <c r="G2106">
        <v>65428835</v>
      </c>
      <c r="H2106" t="s">
        <v>16682</v>
      </c>
      <c r="I2106" t="s">
        <v>16679</v>
      </c>
    </row>
    <row r="2107" spans="1:9" x14ac:dyDescent="0.35">
      <c r="A2107" t="s">
        <v>16683</v>
      </c>
      <c r="B2107" t="s">
        <v>6776</v>
      </c>
      <c r="C2107" t="s">
        <v>16684</v>
      </c>
      <c r="D2107" t="s">
        <v>16685</v>
      </c>
      <c r="E2107" t="s">
        <v>16686</v>
      </c>
      <c r="H2107" t="s">
        <v>16687</v>
      </c>
      <c r="I2107" t="s">
        <v>16684</v>
      </c>
    </row>
    <row r="2108" spans="1:9" x14ac:dyDescent="0.35">
      <c r="A2108" t="s">
        <v>16688</v>
      </c>
      <c r="B2108" t="s">
        <v>7397</v>
      </c>
      <c r="C2108" t="s">
        <v>16689</v>
      </c>
      <c r="D2108" t="s">
        <v>16690</v>
      </c>
      <c r="E2108" t="s">
        <v>16691</v>
      </c>
      <c r="H2108" t="s">
        <v>16692</v>
      </c>
      <c r="I2108" t="s">
        <v>16689</v>
      </c>
    </row>
    <row r="2109" spans="1:9" x14ac:dyDescent="0.35">
      <c r="A2109" t="s">
        <v>16693</v>
      </c>
      <c r="B2109" t="s">
        <v>6636</v>
      </c>
      <c r="C2109" t="s">
        <v>16694</v>
      </c>
      <c r="D2109" t="s">
        <v>16695</v>
      </c>
      <c r="E2109" t="s">
        <v>16696</v>
      </c>
      <c r="H2109" t="s">
        <v>6761</v>
      </c>
      <c r="I2109" t="s">
        <v>16694</v>
      </c>
    </row>
    <row r="2110" spans="1:9" x14ac:dyDescent="0.35">
      <c r="A2110" t="s">
        <v>16697</v>
      </c>
      <c r="B2110" t="s">
        <v>7092</v>
      </c>
      <c r="C2110" t="s">
        <v>16698</v>
      </c>
      <c r="D2110" t="s">
        <v>16699</v>
      </c>
      <c r="E2110" t="s">
        <v>16700</v>
      </c>
      <c r="H2110" t="s">
        <v>16701</v>
      </c>
      <c r="I2110" t="s">
        <v>16698</v>
      </c>
    </row>
    <row r="2111" spans="1:9" x14ac:dyDescent="0.35">
      <c r="A2111" t="s">
        <v>16702</v>
      </c>
      <c r="B2111" t="s">
        <v>7092</v>
      </c>
      <c r="C2111" t="s">
        <v>16703</v>
      </c>
      <c r="D2111" t="s">
        <v>16704</v>
      </c>
      <c r="E2111" t="s">
        <v>16705</v>
      </c>
      <c r="F2111">
        <v>68351233</v>
      </c>
      <c r="G2111">
        <v>68352832</v>
      </c>
      <c r="H2111" t="s">
        <v>13264</v>
      </c>
      <c r="I2111" t="s">
        <v>16703</v>
      </c>
    </row>
    <row r="2112" spans="1:9" x14ac:dyDescent="0.35">
      <c r="A2112" t="s">
        <v>16706</v>
      </c>
      <c r="B2112" t="s">
        <v>7092</v>
      </c>
      <c r="C2112" t="s">
        <v>16707</v>
      </c>
      <c r="D2112" t="s">
        <v>16708</v>
      </c>
      <c r="E2112" t="s">
        <v>16709</v>
      </c>
      <c r="H2112" t="s">
        <v>16710</v>
      </c>
      <c r="I2112" t="s">
        <v>16707</v>
      </c>
    </row>
    <row r="2113" spans="1:9" x14ac:dyDescent="0.35">
      <c r="A2113" t="s">
        <v>16711</v>
      </c>
      <c r="B2113" t="s">
        <v>7092</v>
      </c>
      <c r="C2113" t="s">
        <v>16712</v>
      </c>
      <c r="D2113" t="s">
        <v>16713</v>
      </c>
      <c r="E2113" t="s">
        <v>16714</v>
      </c>
      <c r="G2113">
        <v>64964841</v>
      </c>
      <c r="H2113" t="s">
        <v>16715</v>
      </c>
      <c r="I2113" t="s">
        <v>16712</v>
      </c>
    </row>
    <row r="2114" spans="1:9" x14ac:dyDescent="0.35">
      <c r="A2114" t="s">
        <v>16716</v>
      </c>
      <c r="B2114" t="s">
        <v>6776</v>
      </c>
      <c r="C2114" t="s">
        <v>16717</v>
      </c>
      <c r="D2114" t="s">
        <v>16718</v>
      </c>
      <c r="E2114" t="s">
        <v>16719</v>
      </c>
      <c r="H2114" t="s">
        <v>16720</v>
      </c>
      <c r="I2114" t="s">
        <v>16717</v>
      </c>
    </row>
    <row r="2115" spans="1:9" x14ac:dyDescent="0.35">
      <c r="A2115" t="s">
        <v>16721</v>
      </c>
      <c r="B2115" t="s">
        <v>7397</v>
      </c>
      <c r="C2115" t="s">
        <v>16722</v>
      </c>
      <c r="H2115" t="s">
        <v>16722</v>
      </c>
      <c r="I2115" t="s">
        <v>16722</v>
      </c>
    </row>
    <row r="2116" spans="1:9" x14ac:dyDescent="0.35">
      <c r="A2116" t="s">
        <v>16723</v>
      </c>
      <c r="B2116" t="s">
        <v>6636</v>
      </c>
      <c r="C2116" t="s">
        <v>16724</v>
      </c>
      <c r="F2116" t="s">
        <v>16725</v>
      </c>
      <c r="H2116" t="s">
        <v>16726</v>
      </c>
      <c r="I2116" t="s">
        <v>16724</v>
      </c>
    </row>
    <row r="2117" spans="1:9" x14ac:dyDescent="0.35">
      <c r="A2117" t="s">
        <v>16727</v>
      </c>
      <c r="B2117" t="s">
        <v>7092</v>
      </c>
      <c r="C2117" t="s">
        <v>16728</v>
      </c>
      <c r="D2117" t="s">
        <v>16729</v>
      </c>
      <c r="E2117" t="s">
        <v>16730</v>
      </c>
      <c r="H2117" t="s">
        <v>16731</v>
      </c>
      <c r="I2117" t="s">
        <v>16728</v>
      </c>
    </row>
    <row r="2118" spans="1:9" x14ac:dyDescent="0.35">
      <c r="A2118" t="s">
        <v>16732</v>
      </c>
      <c r="B2118" t="s">
        <v>6776</v>
      </c>
      <c r="C2118" t="s">
        <v>16733</v>
      </c>
      <c r="D2118" t="s">
        <v>16734</v>
      </c>
      <c r="E2118" t="s">
        <v>11903</v>
      </c>
      <c r="H2118" t="s">
        <v>16735</v>
      </c>
      <c r="I2118" t="s">
        <v>16733</v>
      </c>
    </row>
    <row r="2119" spans="1:9" x14ac:dyDescent="0.35">
      <c r="A2119" t="s">
        <v>16736</v>
      </c>
      <c r="B2119" t="s">
        <v>6703</v>
      </c>
      <c r="C2119" t="s">
        <v>16737</v>
      </c>
      <c r="D2119" t="s">
        <v>16738</v>
      </c>
      <c r="E2119" t="s">
        <v>16739</v>
      </c>
      <c r="F2119" t="s">
        <v>16740</v>
      </c>
      <c r="G2119" t="s">
        <v>16741</v>
      </c>
      <c r="H2119" t="s">
        <v>16742</v>
      </c>
      <c r="I2119" t="s">
        <v>16737</v>
      </c>
    </row>
    <row r="2120" spans="1:9" x14ac:dyDescent="0.35">
      <c r="A2120" t="s">
        <v>16743</v>
      </c>
      <c r="B2120" t="s">
        <v>7092</v>
      </c>
      <c r="C2120" t="s">
        <v>16744</v>
      </c>
      <c r="D2120" t="s">
        <v>16745</v>
      </c>
      <c r="E2120" t="s">
        <v>16746</v>
      </c>
      <c r="H2120" t="s">
        <v>16747</v>
      </c>
      <c r="I2120" t="s">
        <v>16744</v>
      </c>
    </row>
    <row r="2121" spans="1:9" x14ac:dyDescent="0.35">
      <c r="A2121" t="s">
        <v>16748</v>
      </c>
      <c r="B2121" t="s">
        <v>6763</v>
      </c>
      <c r="C2121" t="s">
        <v>16749</v>
      </c>
      <c r="D2121" t="s">
        <v>16750</v>
      </c>
      <c r="E2121" t="s">
        <v>16751</v>
      </c>
      <c r="F2121" t="s">
        <v>16752</v>
      </c>
      <c r="G2121" t="s">
        <v>16753</v>
      </c>
      <c r="I2121" t="s">
        <v>16749</v>
      </c>
    </row>
    <row r="2122" spans="1:9" x14ac:dyDescent="0.35">
      <c r="A2122" t="s">
        <v>16754</v>
      </c>
      <c r="B2122" t="s">
        <v>6724</v>
      </c>
      <c r="C2122" t="s">
        <v>16755</v>
      </c>
      <c r="D2122" t="s">
        <v>16756</v>
      </c>
      <c r="E2122" t="s">
        <v>16757</v>
      </c>
      <c r="H2122" t="s">
        <v>16758</v>
      </c>
      <c r="I2122" t="s">
        <v>16755</v>
      </c>
    </row>
    <row r="2123" spans="1:9" x14ac:dyDescent="0.35">
      <c r="A2123" t="s">
        <v>16759</v>
      </c>
      <c r="B2123" t="s">
        <v>7092</v>
      </c>
      <c r="C2123" t="s">
        <v>16760</v>
      </c>
      <c r="D2123" t="s">
        <v>16761</v>
      </c>
      <c r="E2123" t="s">
        <v>16762</v>
      </c>
      <c r="F2123" t="s">
        <v>16763</v>
      </c>
      <c r="G2123" t="s">
        <v>16764</v>
      </c>
      <c r="H2123" t="s">
        <v>16765</v>
      </c>
      <c r="I2123" t="s">
        <v>16760</v>
      </c>
    </row>
    <row r="2124" spans="1:9" x14ac:dyDescent="0.35">
      <c r="A2124" t="s">
        <v>16766</v>
      </c>
      <c r="B2124" t="s">
        <v>6703</v>
      </c>
      <c r="C2124" t="s">
        <v>16767</v>
      </c>
      <c r="D2124" t="s">
        <v>16768</v>
      </c>
      <c r="E2124" t="s">
        <v>16769</v>
      </c>
      <c r="H2124" t="s">
        <v>16770</v>
      </c>
      <c r="I2124" t="s">
        <v>16767</v>
      </c>
    </row>
    <row r="2125" spans="1:9" x14ac:dyDescent="0.35">
      <c r="A2125" t="s">
        <v>16771</v>
      </c>
      <c r="B2125" t="s">
        <v>6703</v>
      </c>
      <c r="C2125" t="s">
        <v>16772</v>
      </c>
      <c r="D2125" t="s">
        <v>16773</v>
      </c>
      <c r="E2125" t="s">
        <v>16774</v>
      </c>
      <c r="F2125" t="s">
        <v>16775</v>
      </c>
      <c r="H2125" t="s">
        <v>16776</v>
      </c>
      <c r="I2125" t="s">
        <v>16772</v>
      </c>
    </row>
    <row r="2126" spans="1:9" x14ac:dyDescent="0.35">
      <c r="A2126" t="s">
        <v>16777</v>
      </c>
      <c r="B2126" t="s">
        <v>6703</v>
      </c>
      <c r="C2126" t="s">
        <v>16778</v>
      </c>
      <c r="D2126" t="s">
        <v>16779</v>
      </c>
      <c r="E2126" t="s">
        <v>16780</v>
      </c>
      <c r="F2126">
        <v>64816311</v>
      </c>
      <c r="H2126" t="s">
        <v>16781</v>
      </c>
      <c r="I2126" t="s">
        <v>16778</v>
      </c>
    </row>
    <row r="2127" spans="1:9" x14ac:dyDescent="0.35">
      <c r="A2127" t="s">
        <v>16782</v>
      </c>
      <c r="B2127" t="s">
        <v>6636</v>
      </c>
      <c r="C2127" t="s">
        <v>16783</v>
      </c>
      <c r="D2127" t="s">
        <v>16784</v>
      </c>
      <c r="E2127" t="s">
        <v>16785</v>
      </c>
      <c r="F2127">
        <v>64437744</v>
      </c>
      <c r="G2127">
        <v>62413960</v>
      </c>
      <c r="I2127" t="s">
        <v>16783</v>
      </c>
    </row>
    <row r="2128" spans="1:9" x14ac:dyDescent="0.35">
      <c r="A2128" t="s">
        <v>16786</v>
      </c>
      <c r="B2128" t="s">
        <v>6636</v>
      </c>
      <c r="C2128" t="s">
        <v>16787</v>
      </c>
      <c r="D2128" t="s">
        <v>16788</v>
      </c>
      <c r="E2128" t="s">
        <v>16789</v>
      </c>
      <c r="F2128">
        <v>65770770</v>
      </c>
      <c r="G2128">
        <v>65770845</v>
      </c>
      <c r="H2128" t="s">
        <v>16790</v>
      </c>
      <c r="I2128" t="s">
        <v>16787</v>
      </c>
    </row>
    <row r="2129" spans="1:9" x14ac:dyDescent="0.35">
      <c r="A2129" t="s">
        <v>16791</v>
      </c>
      <c r="B2129" t="s">
        <v>6636</v>
      </c>
      <c r="C2129" t="s">
        <v>16792</v>
      </c>
      <c r="D2129" t="s">
        <v>16793</v>
      </c>
      <c r="E2129" t="s">
        <v>11540</v>
      </c>
      <c r="F2129">
        <v>62688810</v>
      </c>
      <c r="G2129">
        <v>62657072</v>
      </c>
      <c r="I2129" t="s">
        <v>16792</v>
      </c>
    </row>
    <row r="2130" spans="1:9" x14ac:dyDescent="0.35">
      <c r="A2130" t="s">
        <v>16794</v>
      </c>
      <c r="B2130" t="s">
        <v>6636</v>
      </c>
      <c r="C2130" t="s">
        <v>16795</v>
      </c>
      <c r="D2130" t="s">
        <v>16796</v>
      </c>
      <c r="E2130" t="s">
        <v>16797</v>
      </c>
      <c r="F2130" t="s">
        <v>16798</v>
      </c>
      <c r="G2130" t="s">
        <v>16799</v>
      </c>
      <c r="H2130" t="s">
        <v>6761</v>
      </c>
      <c r="I2130" t="s">
        <v>16795</v>
      </c>
    </row>
    <row r="2131" spans="1:9" x14ac:dyDescent="0.35">
      <c r="A2131" t="s">
        <v>16800</v>
      </c>
      <c r="B2131" t="s">
        <v>6636</v>
      </c>
      <c r="C2131" t="s">
        <v>16801</v>
      </c>
      <c r="D2131" t="s">
        <v>16802</v>
      </c>
      <c r="E2131" t="s">
        <v>16803</v>
      </c>
      <c r="H2131" t="s">
        <v>8721</v>
      </c>
      <c r="I2131" t="s">
        <v>16801</v>
      </c>
    </row>
    <row r="2132" spans="1:9" x14ac:dyDescent="0.35">
      <c r="A2132" t="s">
        <v>16804</v>
      </c>
      <c r="B2132" t="s">
        <v>6636</v>
      </c>
      <c r="C2132" t="s">
        <v>16805</v>
      </c>
      <c r="D2132" t="s">
        <v>16806</v>
      </c>
      <c r="E2132" t="s">
        <v>16807</v>
      </c>
      <c r="F2132" t="s">
        <v>16808</v>
      </c>
      <c r="G2132" t="s">
        <v>16809</v>
      </c>
      <c r="I2132" t="s">
        <v>16805</v>
      </c>
    </row>
    <row r="2133" spans="1:9" x14ac:dyDescent="0.35">
      <c r="A2133" t="s">
        <v>16810</v>
      </c>
      <c r="B2133" t="s">
        <v>6636</v>
      </c>
      <c r="C2133" t="s">
        <v>16811</v>
      </c>
      <c r="D2133" t="s">
        <v>16812</v>
      </c>
      <c r="E2133" t="s">
        <v>16813</v>
      </c>
      <c r="F2133" t="s">
        <v>16814</v>
      </c>
      <c r="G2133" t="s">
        <v>16815</v>
      </c>
      <c r="I2133" t="s">
        <v>16811</v>
      </c>
    </row>
    <row r="2134" spans="1:9" x14ac:dyDescent="0.35">
      <c r="A2134" t="s">
        <v>16816</v>
      </c>
      <c r="B2134" t="s">
        <v>7397</v>
      </c>
      <c r="C2134" t="s">
        <v>16817</v>
      </c>
      <c r="D2134" t="s">
        <v>16818</v>
      </c>
      <c r="E2134" t="s">
        <v>16819</v>
      </c>
      <c r="F2134">
        <v>62699711</v>
      </c>
      <c r="G2134">
        <v>64678753</v>
      </c>
      <c r="I2134" t="s">
        <v>16817</v>
      </c>
    </row>
    <row r="2135" spans="1:9" x14ac:dyDescent="0.35">
      <c r="A2135" t="s">
        <v>16820</v>
      </c>
      <c r="B2135" t="s">
        <v>7397</v>
      </c>
      <c r="C2135" t="s">
        <v>16821</v>
      </c>
      <c r="D2135" t="s">
        <v>16822</v>
      </c>
      <c r="E2135" t="s">
        <v>16823</v>
      </c>
      <c r="F2135" t="s">
        <v>16824</v>
      </c>
      <c r="I2135" t="s">
        <v>16821</v>
      </c>
    </row>
    <row r="2136" spans="1:9" x14ac:dyDescent="0.35">
      <c r="A2136" t="s">
        <v>16825</v>
      </c>
      <c r="B2136" t="s">
        <v>6633</v>
      </c>
      <c r="C2136" t="s">
        <v>16826</v>
      </c>
      <c r="D2136" t="s">
        <v>16827</v>
      </c>
      <c r="E2136" t="s">
        <v>7209</v>
      </c>
      <c r="F2136" t="s">
        <v>16828</v>
      </c>
      <c r="H2136" t="s">
        <v>16829</v>
      </c>
      <c r="I2136" t="s">
        <v>16826</v>
      </c>
    </row>
    <row r="2137" spans="1:9" x14ac:dyDescent="0.35">
      <c r="A2137" t="s">
        <v>16830</v>
      </c>
      <c r="B2137" t="s">
        <v>6636</v>
      </c>
      <c r="C2137" t="s">
        <v>16831</v>
      </c>
      <c r="D2137" t="s">
        <v>16832</v>
      </c>
      <c r="E2137" t="s">
        <v>16833</v>
      </c>
      <c r="H2137" t="s">
        <v>16834</v>
      </c>
      <c r="I2137" t="s">
        <v>16831</v>
      </c>
    </row>
    <row r="2138" spans="1:9" x14ac:dyDescent="0.35">
      <c r="A2138" t="s">
        <v>16835</v>
      </c>
      <c r="B2138" t="s">
        <v>6636</v>
      </c>
      <c r="C2138" t="s">
        <v>16836</v>
      </c>
      <c r="D2138" t="s">
        <v>16837</v>
      </c>
      <c r="E2138" t="s">
        <v>16838</v>
      </c>
      <c r="F2138" t="s">
        <v>16839</v>
      </c>
      <c r="G2138" t="s">
        <v>16840</v>
      </c>
      <c r="I2138" t="s">
        <v>16836</v>
      </c>
    </row>
    <row r="2139" spans="1:9" x14ac:dyDescent="0.35">
      <c r="A2139" t="s">
        <v>16841</v>
      </c>
      <c r="B2139" t="s">
        <v>6636</v>
      </c>
      <c r="C2139" t="s">
        <v>16842</v>
      </c>
      <c r="D2139" t="s">
        <v>16843</v>
      </c>
      <c r="E2139" t="s">
        <v>16844</v>
      </c>
      <c r="F2139" t="s">
        <v>16845</v>
      </c>
      <c r="G2139" t="s">
        <v>16846</v>
      </c>
      <c r="I2139" t="s">
        <v>16842</v>
      </c>
    </row>
    <row r="2140" spans="1:9" x14ac:dyDescent="0.35">
      <c r="A2140" t="s">
        <v>16847</v>
      </c>
      <c r="B2140" t="s">
        <v>6636</v>
      </c>
      <c r="C2140" t="s">
        <v>16848</v>
      </c>
      <c r="D2140" t="s">
        <v>16849</v>
      </c>
      <c r="E2140" t="s">
        <v>16850</v>
      </c>
      <c r="F2140" t="s">
        <v>16851</v>
      </c>
      <c r="H2140" t="s">
        <v>16852</v>
      </c>
      <c r="I2140" t="s">
        <v>16848</v>
      </c>
    </row>
    <row r="2141" spans="1:9" x14ac:dyDescent="0.35">
      <c r="A2141" t="s">
        <v>16853</v>
      </c>
      <c r="B2141" t="s">
        <v>6636</v>
      </c>
      <c r="C2141" t="s">
        <v>16854</v>
      </c>
      <c r="D2141" t="s">
        <v>16855</v>
      </c>
      <c r="E2141" t="s">
        <v>16856</v>
      </c>
      <c r="F2141" t="s">
        <v>16857</v>
      </c>
      <c r="I2141" t="s">
        <v>16854</v>
      </c>
    </row>
    <row r="2142" spans="1:9" x14ac:dyDescent="0.35">
      <c r="A2142" t="s">
        <v>16858</v>
      </c>
      <c r="B2142" t="s">
        <v>6636</v>
      </c>
      <c r="C2142" t="s">
        <v>16859</v>
      </c>
      <c r="D2142" t="s">
        <v>16860</v>
      </c>
      <c r="E2142" t="s">
        <v>16861</v>
      </c>
      <c r="F2142" t="s">
        <v>16862</v>
      </c>
      <c r="I2142" t="s">
        <v>16859</v>
      </c>
    </row>
    <row r="2143" spans="1:9" x14ac:dyDescent="0.35">
      <c r="A2143" t="s">
        <v>16863</v>
      </c>
      <c r="B2143" t="s">
        <v>6636</v>
      </c>
      <c r="C2143" t="s">
        <v>16826</v>
      </c>
      <c r="D2143" t="s">
        <v>16864</v>
      </c>
      <c r="E2143" t="s">
        <v>7209</v>
      </c>
      <c r="H2143" t="s">
        <v>16865</v>
      </c>
      <c r="I2143" t="s">
        <v>16826</v>
      </c>
    </row>
    <row r="2144" spans="1:9" x14ac:dyDescent="0.35">
      <c r="A2144" t="s">
        <v>16866</v>
      </c>
      <c r="B2144" t="s">
        <v>6636</v>
      </c>
      <c r="C2144" t="s">
        <v>16867</v>
      </c>
      <c r="D2144" t="s">
        <v>16868</v>
      </c>
      <c r="E2144" t="s">
        <v>16869</v>
      </c>
      <c r="I2144" t="s">
        <v>16867</v>
      </c>
    </row>
    <row r="2145" spans="1:9" x14ac:dyDescent="0.35">
      <c r="A2145" t="s">
        <v>16870</v>
      </c>
      <c r="B2145" t="s">
        <v>6636</v>
      </c>
      <c r="C2145" t="s">
        <v>16871</v>
      </c>
      <c r="D2145" t="s">
        <v>16872</v>
      </c>
      <c r="E2145" t="s">
        <v>16873</v>
      </c>
      <c r="F2145">
        <f>91-44-47120039</f>
        <v>-47119992</v>
      </c>
      <c r="G2145">
        <f>91-44-47120103</f>
        <v>-47120056</v>
      </c>
      <c r="H2145" t="s">
        <v>16874</v>
      </c>
      <c r="I2145" t="s">
        <v>16871</v>
      </c>
    </row>
    <row r="2146" spans="1:9" x14ac:dyDescent="0.35">
      <c r="A2146" t="s">
        <v>16875</v>
      </c>
      <c r="B2146" t="s">
        <v>6636</v>
      </c>
      <c r="C2146" t="s">
        <v>16876</v>
      </c>
      <c r="D2146" t="s">
        <v>16877</v>
      </c>
      <c r="E2146" t="s">
        <v>16827</v>
      </c>
      <c r="I2146" t="s">
        <v>16876</v>
      </c>
    </row>
    <row r="2147" spans="1:9" x14ac:dyDescent="0.35">
      <c r="A2147" t="s">
        <v>16878</v>
      </c>
      <c r="B2147" t="s">
        <v>6636</v>
      </c>
      <c r="C2147" t="s">
        <v>16879</v>
      </c>
      <c r="D2147" t="s">
        <v>16880</v>
      </c>
      <c r="E2147" t="s">
        <v>7209</v>
      </c>
      <c r="I2147" t="s">
        <v>16879</v>
      </c>
    </row>
    <row r="2148" spans="1:9" x14ac:dyDescent="0.35">
      <c r="A2148" t="s">
        <v>16881</v>
      </c>
      <c r="B2148" t="s">
        <v>6703</v>
      </c>
      <c r="C2148" t="s">
        <v>16882</v>
      </c>
      <c r="D2148" t="s">
        <v>16883</v>
      </c>
      <c r="E2148" t="s">
        <v>16884</v>
      </c>
      <c r="F2148" t="s">
        <v>16885</v>
      </c>
      <c r="G2148" t="s">
        <v>16886</v>
      </c>
      <c r="H2148" t="s">
        <v>16887</v>
      </c>
      <c r="I2148" t="s">
        <v>16882</v>
      </c>
    </row>
    <row r="2149" spans="1:9" x14ac:dyDescent="0.35">
      <c r="A2149" t="s">
        <v>16888</v>
      </c>
      <c r="B2149" t="s">
        <v>6636</v>
      </c>
      <c r="C2149" t="s">
        <v>16889</v>
      </c>
      <c r="D2149" t="s">
        <v>16890</v>
      </c>
      <c r="E2149" t="s">
        <v>7400</v>
      </c>
      <c r="F2149">
        <v>64824100</v>
      </c>
      <c r="G2149">
        <v>64831381</v>
      </c>
      <c r="I2149" t="s">
        <v>16889</v>
      </c>
    </row>
    <row r="2150" spans="1:9" x14ac:dyDescent="0.35">
      <c r="A2150" t="s">
        <v>16891</v>
      </c>
      <c r="B2150" t="s">
        <v>6636</v>
      </c>
      <c r="C2150" t="s">
        <v>16892</v>
      </c>
      <c r="D2150" t="s">
        <v>16893</v>
      </c>
      <c r="E2150" t="s">
        <v>16894</v>
      </c>
      <c r="F2150" t="s">
        <v>16895</v>
      </c>
      <c r="G2150" t="s">
        <v>16896</v>
      </c>
      <c r="H2150" t="s">
        <v>16897</v>
      </c>
      <c r="I2150" t="s">
        <v>16892</v>
      </c>
    </row>
    <row r="2151" spans="1:9" x14ac:dyDescent="0.35">
      <c r="A2151" t="s">
        <v>16898</v>
      </c>
      <c r="B2151" t="s">
        <v>6636</v>
      </c>
      <c r="C2151" t="s">
        <v>16899</v>
      </c>
      <c r="D2151" t="s">
        <v>16900</v>
      </c>
      <c r="E2151" t="s">
        <v>16901</v>
      </c>
      <c r="F2151">
        <v>67791166</v>
      </c>
      <c r="G2151">
        <v>67792366</v>
      </c>
      <c r="I2151" t="s">
        <v>16899</v>
      </c>
    </row>
    <row r="2152" spans="1:9" x14ac:dyDescent="0.35">
      <c r="A2152" t="s">
        <v>16902</v>
      </c>
      <c r="B2152" t="s">
        <v>6776</v>
      </c>
      <c r="C2152" t="s">
        <v>16903</v>
      </c>
      <c r="D2152" t="s">
        <v>16904</v>
      </c>
      <c r="E2152" t="s">
        <v>16905</v>
      </c>
      <c r="F2152" t="s">
        <v>16906</v>
      </c>
      <c r="G2152">
        <v>64586191</v>
      </c>
      <c r="H2152" t="s">
        <v>12012</v>
      </c>
      <c r="I2152" t="s">
        <v>16903</v>
      </c>
    </row>
    <row r="2153" spans="1:9" x14ac:dyDescent="0.35">
      <c r="A2153" t="s">
        <v>16907</v>
      </c>
      <c r="B2153" t="s">
        <v>6636</v>
      </c>
      <c r="C2153" t="s">
        <v>16908</v>
      </c>
      <c r="D2153" t="s">
        <v>12982</v>
      </c>
      <c r="E2153" t="s">
        <v>16909</v>
      </c>
      <c r="F2153">
        <v>62206240</v>
      </c>
      <c r="G2153" t="s">
        <v>16910</v>
      </c>
      <c r="I2153" t="s">
        <v>16908</v>
      </c>
    </row>
    <row r="2154" spans="1:9" x14ac:dyDescent="0.35">
      <c r="A2154" t="s">
        <v>16911</v>
      </c>
      <c r="B2154" t="s">
        <v>6636</v>
      </c>
      <c r="C2154" t="s">
        <v>16912</v>
      </c>
      <c r="D2154" t="s">
        <v>16913</v>
      </c>
      <c r="E2154" t="s">
        <v>16914</v>
      </c>
      <c r="F2154">
        <v>65330138</v>
      </c>
      <c r="I2154" t="s">
        <v>16912</v>
      </c>
    </row>
    <row r="2155" spans="1:9" x14ac:dyDescent="0.35">
      <c r="A2155" t="s">
        <v>16915</v>
      </c>
      <c r="B2155" t="s">
        <v>6776</v>
      </c>
      <c r="C2155" t="s">
        <v>11198</v>
      </c>
      <c r="D2155" t="s">
        <v>16916</v>
      </c>
      <c r="E2155" t="s">
        <v>16917</v>
      </c>
      <c r="F2155">
        <v>67312201</v>
      </c>
      <c r="G2155">
        <v>67312666</v>
      </c>
      <c r="H2155" t="s">
        <v>16918</v>
      </c>
      <c r="I2155" t="s">
        <v>11198</v>
      </c>
    </row>
    <row r="2156" spans="1:9" x14ac:dyDescent="0.35">
      <c r="A2156" t="s">
        <v>16919</v>
      </c>
      <c r="B2156" t="s">
        <v>6636</v>
      </c>
      <c r="C2156" t="s">
        <v>16920</v>
      </c>
      <c r="D2156" t="s">
        <v>16921</v>
      </c>
      <c r="E2156" t="s">
        <v>16922</v>
      </c>
      <c r="F2156">
        <v>62582678</v>
      </c>
      <c r="G2156">
        <v>62587183</v>
      </c>
      <c r="H2156" t="s">
        <v>16923</v>
      </c>
      <c r="I2156" t="s">
        <v>16920</v>
      </c>
    </row>
    <row r="2157" spans="1:9" x14ac:dyDescent="0.35">
      <c r="A2157" t="s">
        <v>16924</v>
      </c>
      <c r="B2157" t="s">
        <v>6636</v>
      </c>
      <c r="C2157" t="s">
        <v>16925</v>
      </c>
      <c r="D2157" t="s">
        <v>16926</v>
      </c>
      <c r="E2157" t="s">
        <v>16927</v>
      </c>
      <c r="F2157">
        <v>64818811</v>
      </c>
      <c r="I2157" t="s">
        <v>16925</v>
      </c>
    </row>
    <row r="2158" spans="1:9" x14ac:dyDescent="0.35">
      <c r="A2158" t="s">
        <v>16928</v>
      </c>
      <c r="B2158" t="s">
        <v>6636</v>
      </c>
      <c r="C2158" t="s">
        <v>16929</v>
      </c>
      <c r="D2158" t="s">
        <v>16930</v>
      </c>
      <c r="E2158" t="s">
        <v>16931</v>
      </c>
      <c r="F2158" t="s">
        <v>16932</v>
      </c>
      <c r="G2158" t="s">
        <v>16933</v>
      </c>
      <c r="I2158" t="s">
        <v>16929</v>
      </c>
    </row>
    <row r="2159" spans="1:9" x14ac:dyDescent="0.35">
      <c r="A2159" t="s">
        <v>16934</v>
      </c>
      <c r="B2159" t="s">
        <v>6636</v>
      </c>
      <c r="C2159" t="s">
        <v>16935</v>
      </c>
      <c r="D2159" t="s">
        <v>16936</v>
      </c>
      <c r="E2159" t="s">
        <v>16937</v>
      </c>
      <c r="F2159">
        <v>67584233</v>
      </c>
      <c r="G2159">
        <v>67536627</v>
      </c>
      <c r="I2159" t="s">
        <v>16935</v>
      </c>
    </row>
    <row r="2160" spans="1:9" x14ac:dyDescent="0.35">
      <c r="A2160" t="s">
        <v>16938</v>
      </c>
      <c r="B2160" t="s">
        <v>6636</v>
      </c>
      <c r="C2160" t="s">
        <v>16939</v>
      </c>
      <c r="D2160" t="s">
        <v>16940</v>
      </c>
      <c r="E2160" t="s">
        <v>16941</v>
      </c>
      <c r="F2160" t="s">
        <v>16942</v>
      </c>
      <c r="G2160" t="s">
        <v>16943</v>
      </c>
      <c r="I2160" t="s">
        <v>16939</v>
      </c>
    </row>
    <row r="2161" spans="1:9" x14ac:dyDescent="0.35">
      <c r="A2161" t="s">
        <v>16944</v>
      </c>
      <c r="B2161" t="s">
        <v>7397</v>
      </c>
      <c r="C2161" t="s">
        <v>16945</v>
      </c>
      <c r="D2161" t="s">
        <v>16946</v>
      </c>
      <c r="E2161" t="s">
        <v>16947</v>
      </c>
      <c r="F2161">
        <v>63838383</v>
      </c>
      <c r="G2161">
        <v>65424030</v>
      </c>
      <c r="I2161" t="s">
        <v>16945</v>
      </c>
    </row>
    <row r="2162" spans="1:9" x14ac:dyDescent="0.35">
      <c r="A2162" t="s">
        <v>16948</v>
      </c>
      <c r="B2162" t="s">
        <v>6636</v>
      </c>
      <c r="C2162" t="s">
        <v>16949</v>
      </c>
      <c r="D2162" t="s">
        <v>16950</v>
      </c>
      <c r="E2162" t="s">
        <v>16951</v>
      </c>
      <c r="F2162" t="s">
        <v>16952</v>
      </c>
      <c r="G2162">
        <v>8616863</v>
      </c>
      <c r="I2162" t="s">
        <v>16949</v>
      </c>
    </row>
    <row r="2163" spans="1:9" x14ac:dyDescent="0.35">
      <c r="A2163" t="s">
        <v>16953</v>
      </c>
      <c r="B2163" t="s">
        <v>6636</v>
      </c>
      <c r="C2163" t="s">
        <v>16954</v>
      </c>
      <c r="D2163" t="s">
        <v>16955</v>
      </c>
      <c r="E2163" t="s">
        <v>16956</v>
      </c>
      <c r="F2163" t="s">
        <v>16957</v>
      </c>
      <c r="I2163" t="s">
        <v>16954</v>
      </c>
    </row>
    <row r="2164" spans="1:9" x14ac:dyDescent="0.35">
      <c r="A2164" t="s">
        <v>16958</v>
      </c>
      <c r="B2164" t="s">
        <v>7614</v>
      </c>
      <c r="C2164" t="s">
        <v>16959</v>
      </c>
      <c r="D2164" t="s">
        <v>16960</v>
      </c>
      <c r="E2164" t="s">
        <v>16961</v>
      </c>
      <c r="F2164">
        <v>62411033</v>
      </c>
      <c r="G2164">
        <v>62788477</v>
      </c>
      <c r="I2164" t="s">
        <v>16959</v>
      </c>
    </row>
    <row r="2165" spans="1:9" x14ac:dyDescent="0.35">
      <c r="A2165" t="s">
        <v>16962</v>
      </c>
      <c r="B2165" t="s">
        <v>7614</v>
      </c>
      <c r="C2165" t="s">
        <v>16963</v>
      </c>
      <c r="D2165" t="s">
        <v>16964</v>
      </c>
      <c r="E2165" t="s">
        <v>16965</v>
      </c>
      <c r="F2165" t="s">
        <v>16966</v>
      </c>
      <c r="G2165" t="s">
        <v>16967</v>
      </c>
      <c r="I2165" t="s">
        <v>16963</v>
      </c>
    </row>
    <row r="2166" spans="1:9" x14ac:dyDescent="0.35">
      <c r="A2166" t="s">
        <v>5837</v>
      </c>
      <c r="B2166" t="s">
        <v>7614</v>
      </c>
      <c r="C2166" t="s">
        <v>16968</v>
      </c>
      <c r="D2166" t="s">
        <v>16969</v>
      </c>
      <c r="E2166" t="s">
        <v>16970</v>
      </c>
      <c r="F2166" t="s">
        <v>16971</v>
      </c>
      <c r="G2166" t="s">
        <v>16972</v>
      </c>
      <c r="H2166" t="s">
        <v>16973</v>
      </c>
      <c r="I2166" t="s">
        <v>16968</v>
      </c>
    </row>
    <row r="2167" spans="1:9" x14ac:dyDescent="0.35">
      <c r="A2167" t="s">
        <v>139</v>
      </c>
      <c r="B2167" t="s">
        <v>7614</v>
      </c>
      <c r="C2167" t="s">
        <v>16963</v>
      </c>
      <c r="D2167" t="s">
        <v>16964</v>
      </c>
      <c r="E2167" t="s">
        <v>16965</v>
      </c>
      <c r="F2167">
        <v>6635237268</v>
      </c>
      <c r="G2167">
        <v>6635237287</v>
      </c>
      <c r="I2167" t="s">
        <v>16963</v>
      </c>
    </row>
    <row r="2168" spans="1:9" x14ac:dyDescent="0.35">
      <c r="A2168" t="s">
        <v>16974</v>
      </c>
      <c r="B2168" t="s">
        <v>7614</v>
      </c>
      <c r="C2168" t="s">
        <v>16975</v>
      </c>
      <c r="D2168" t="s">
        <v>16976</v>
      </c>
      <c r="E2168" t="s">
        <v>16977</v>
      </c>
      <c r="F2168" t="s">
        <v>16978</v>
      </c>
      <c r="G2168" t="s">
        <v>16979</v>
      </c>
      <c r="I2168" t="s">
        <v>16975</v>
      </c>
    </row>
    <row r="2169" spans="1:9" x14ac:dyDescent="0.35">
      <c r="A2169" t="s">
        <v>16980</v>
      </c>
      <c r="B2169" t="s">
        <v>7614</v>
      </c>
      <c r="C2169" t="s">
        <v>16981</v>
      </c>
      <c r="D2169" t="s">
        <v>16982</v>
      </c>
      <c r="E2169" t="s">
        <v>16983</v>
      </c>
      <c r="F2169" t="s">
        <v>16984</v>
      </c>
      <c r="G2169" t="s">
        <v>16985</v>
      </c>
      <c r="I2169" t="s">
        <v>16981</v>
      </c>
    </row>
    <row r="2170" spans="1:9" x14ac:dyDescent="0.35">
      <c r="A2170" t="s">
        <v>16986</v>
      </c>
      <c r="B2170" t="s">
        <v>6636</v>
      </c>
      <c r="C2170" t="s">
        <v>16987</v>
      </c>
      <c r="D2170" t="s">
        <v>16988</v>
      </c>
      <c r="E2170" t="s">
        <v>16989</v>
      </c>
      <c r="F2170" t="s">
        <v>16990</v>
      </c>
      <c r="I2170" t="s">
        <v>16987</v>
      </c>
    </row>
    <row r="2171" spans="1:9" x14ac:dyDescent="0.35">
      <c r="A2171" t="s">
        <v>16991</v>
      </c>
      <c r="B2171" t="s">
        <v>7397</v>
      </c>
      <c r="C2171" t="s">
        <v>16992</v>
      </c>
      <c r="D2171" t="s">
        <v>16993</v>
      </c>
      <c r="E2171" t="s">
        <v>14433</v>
      </c>
      <c r="F2171" t="s">
        <v>16990</v>
      </c>
      <c r="G2171" t="s">
        <v>16994</v>
      </c>
      <c r="I2171" t="s">
        <v>16992</v>
      </c>
    </row>
    <row r="2172" spans="1:9" x14ac:dyDescent="0.35">
      <c r="A2172" t="s">
        <v>16995</v>
      </c>
      <c r="B2172" t="s">
        <v>6636</v>
      </c>
      <c r="C2172" t="s">
        <v>16996</v>
      </c>
      <c r="D2172" t="s">
        <v>16997</v>
      </c>
      <c r="E2172" t="s">
        <v>16998</v>
      </c>
      <c r="F2172">
        <v>67788787</v>
      </c>
      <c r="I2172" t="s">
        <v>16996</v>
      </c>
    </row>
    <row r="2173" spans="1:9" x14ac:dyDescent="0.35">
      <c r="A2173" t="s">
        <v>16999</v>
      </c>
      <c r="B2173" t="s">
        <v>6636</v>
      </c>
      <c r="C2173" t="s">
        <v>17000</v>
      </c>
      <c r="D2173" t="s">
        <v>17001</v>
      </c>
      <c r="E2173" t="s">
        <v>17002</v>
      </c>
      <c r="F2173">
        <v>68688101</v>
      </c>
      <c r="I2173" t="s">
        <v>17000</v>
      </c>
    </row>
    <row r="2174" spans="1:9" x14ac:dyDescent="0.35">
      <c r="A2174" t="s">
        <v>17003</v>
      </c>
      <c r="B2174" t="s">
        <v>6636</v>
      </c>
      <c r="C2174" t="s">
        <v>17004</v>
      </c>
      <c r="D2174" t="s">
        <v>17005</v>
      </c>
      <c r="E2174" t="s">
        <v>17006</v>
      </c>
      <c r="F2174">
        <v>67485513</v>
      </c>
      <c r="G2174">
        <v>67448045</v>
      </c>
      <c r="I2174" t="s">
        <v>17004</v>
      </c>
    </row>
    <row r="2175" spans="1:9" x14ac:dyDescent="0.35">
      <c r="A2175" t="s">
        <v>17007</v>
      </c>
      <c r="B2175" t="s">
        <v>7397</v>
      </c>
      <c r="C2175" t="s">
        <v>17008</v>
      </c>
      <c r="D2175" t="s">
        <v>17009</v>
      </c>
      <c r="E2175" t="s">
        <v>17010</v>
      </c>
      <c r="F2175" t="s">
        <v>17011</v>
      </c>
      <c r="I2175" t="s">
        <v>17008</v>
      </c>
    </row>
    <row r="2176" spans="1:9" x14ac:dyDescent="0.35">
      <c r="A2176" t="s">
        <v>17012</v>
      </c>
      <c r="B2176" t="s">
        <v>6636</v>
      </c>
      <c r="C2176" t="s">
        <v>17013</v>
      </c>
      <c r="D2176" t="s">
        <v>17014</v>
      </c>
      <c r="E2176" t="s">
        <v>17015</v>
      </c>
      <c r="F2176">
        <v>65696162</v>
      </c>
      <c r="G2176">
        <v>56982032</v>
      </c>
      <c r="I2176" t="s">
        <v>17013</v>
      </c>
    </row>
    <row r="2177" spans="1:9" x14ac:dyDescent="0.35">
      <c r="A2177" t="s">
        <v>17016</v>
      </c>
      <c r="B2177" t="s">
        <v>7397</v>
      </c>
      <c r="C2177" t="s">
        <v>17017</v>
      </c>
      <c r="D2177" t="s">
        <v>6687</v>
      </c>
      <c r="E2177" t="s">
        <v>17018</v>
      </c>
      <c r="F2177">
        <v>62828222</v>
      </c>
      <c r="G2177">
        <v>62829995</v>
      </c>
      <c r="H2177" t="s">
        <v>6761</v>
      </c>
      <c r="I2177" t="s">
        <v>17017</v>
      </c>
    </row>
    <row r="2178" spans="1:9" x14ac:dyDescent="0.35">
      <c r="A2178" t="s">
        <v>17019</v>
      </c>
      <c r="B2178" t="s">
        <v>6703</v>
      </c>
      <c r="C2178" t="s">
        <v>17020</v>
      </c>
      <c r="D2178" t="s">
        <v>17021</v>
      </c>
      <c r="E2178" t="s">
        <v>17022</v>
      </c>
      <c r="F2178" t="s">
        <v>17023</v>
      </c>
      <c r="G2178">
        <v>67422273</v>
      </c>
      <c r="H2178" t="s">
        <v>17024</v>
      </c>
      <c r="I2178" t="s">
        <v>17020</v>
      </c>
    </row>
    <row r="2179" spans="1:9" x14ac:dyDescent="0.35">
      <c r="A2179" t="s">
        <v>17025</v>
      </c>
      <c r="B2179" t="s">
        <v>6636</v>
      </c>
      <c r="C2179" t="s">
        <v>17026</v>
      </c>
      <c r="D2179" t="s">
        <v>17027</v>
      </c>
      <c r="E2179" t="s">
        <v>17028</v>
      </c>
      <c r="F2179">
        <v>64608867</v>
      </c>
      <c r="G2179">
        <v>64621211</v>
      </c>
      <c r="I2179" t="s">
        <v>17026</v>
      </c>
    </row>
    <row r="2180" spans="1:9" x14ac:dyDescent="0.35">
      <c r="A2180" t="s">
        <v>17029</v>
      </c>
      <c r="B2180" t="s">
        <v>6636</v>
      </c>
      <c r="C2180" t="s">
        <v>17030</v>
      </c>
      <c r="D2180" t="s">
        <v>17031</v>
      </c>
      <c r="E2180" t="s">
        <v>17032</v>
      </c>
      <c r="F2180">
        <v>67732805</v>
      </c>
      <c r="G2180">
        <v>67734459</v>
      </c>
      <c r="H2180" t="s">
        <v>17033</v>
      </c>
      <c r="I2180" t="s">
        <v>17030</v>
      </c>
    </row>
    <row r="2181" spans="1:9" x14ac:dyDescent="0.35">
      <c r="A2181" t="s">
        <v>17034</v>
      </c>
      <c r="B2181" t="s">
        <v>7397</v>
      </c>
      <c r="C2181" t="s">
        <v>17035</v>
      </c>
      <c r="D2181" t="s">
        <v>17036</v>
      </c>
      <c r="E2181" t="s">
        <v>17037</v>
      </c>
      <c r="F2181">
        <v>68970048</v>
      </c>
      <c r="G2181">
        <v>68972273</v>
      </c>
      <c r="I2181" t="s">
        <v>17035</v>
      </c>
    </row>
    <row r="2182" spans="1:9" x14ac:dyDescent="0.35">
      <c r="A2182" t="s">
        <v>17038</v>
      </c>
      <c r="B2182" t="s">
        <v>6636</v>
      </c>
      <c r="C2182" t="s">
        <v>17039</v>
      </c>
      <c r="D2182" t="s">
        <v>17040</v>
      </c>
      <c r="E2182" t="s">
        <v>17041</v>
      </c>
      <c r="F2182">
        <v>67678276</v>
      </c>
      <c r="G2182">
        <v>67627768</v>
      </c>
      <c r="I2182" t="s">
        <v>17039</v>
      </c>
    </row>
    <row r="2183" spans="1:9" x14ac:dyDescent="0.35">
      <c r="A2183" t="s">
        <v>17042</v>
      </c>
      <c r="B2183" t="s">
        <v>6636</v>
      </c>
      <c r="C2183" t="s">
        <v>17043</v>
      </c>
      <c r="D2183" t="s">
        <v>17044</v>
      </c>
      <c r="E2183" t="s">
        <v>17045</v>
      </c>
      <c r="F2183" t="s">
        <v>17046</v>
      </c>
      <c r="G2183" t="s">
        <v>17047</v>
      </c>
      <c r="I2183" t="s">
        <v>17043</v>
      </c>
    </row>
    <row r="2184" spans="1:9" x14ac:dyDescent="0.35">
      <c r="A2184" t="s">
        <v>17048</v>
      </c>
      <c r="B2184" t="s">
        <v>6636</v>
      </c>
      <c r="C2184" t="s">
        <v>17049</v>
      </c>
      <c r="D2184" t="s">
        <v>17050</v>
      </c>
      <c r="E2184" t="s">
        <v>17051</v>
      </c>
      <c r="I2184" t="s">
        <v>17049</v>
      </c>
    </row>
    <row r="2185" spans="1:9" x14ac:dyDescent="0.35">
      <c r="A2185" t="s">
        <v>17052</v>
      </c>
      <c r="B2185" t="s">
        <v>6636</v>
      </c>
      <c r="C2185" t="s">
        <v>17053</v>
      </c>
      <c r="D2185" t="s">
        <v>17054</v>
      </c>
      <c r="E2185" t="s">
        <v>17055</v>
      </c>
      <c r="F2185">
        <v>65651511</v>
      </c>
      <c r="G2185">
        <v>65667180</v>
      </c>
      <c r="I2185" t="s">
        <v>17053</v>
      </c>
    </row>
    <row r="2186" spans="1:9" x14ac:dyDescent="0.35">
      <c r="A2186" t="s">
        <v>17056</v>
      </c>
      <c r="B2186" t="s">
        <v>6636</v>
      </c>
      <c r="C2186" t="s">
        <v>17057</v>
      </c>
      <c r="D2186" t="s">
        <v>17058</v>
      </c>
      <c r="E2186" t="s">
        <v>17059</v>
      </c>
      <c r="G2186">
        <v>64283322</v>
      </c>
      <c r="I2186" t="s">
        <v>17057</v>
      </c>
    </row>
    <row r="2187" spans="1:9" x14ac:dyDescent="0.35">
      <c r="A2187" t="s">
        <v>17060</v>
      </c>
      <c r="B2187" t="s">
        <v>6776</v>
      </c>
      <c r="C2187" t="s">
        <v>17061</v>
      </c>
      <c r="D2187" t="s">
        <v>16695</v>
      </c>
      <c r="E2187" t="s">
        <v>17062</v>
      </c>
      <c r="F2187">
        <v>62259911</v>
      </c>
      <c r="I2187" t="s">
        <v>17061</v>
      </c>
    </row>
    <row r="2188" spans="1:9" x14ac:dyDescent="0.35">
      <c r="A2188" t="s">
        <v>17063</v>
      </c>
      <c r="B2188" t="s">
        <v>6636</v>
      </c>
      <c r="C2188" t="s">
        <v>17064</v>
      </c>
      <c r="D2188" t="s">
        <v>17065</v>
      </c>
      <c r="E2188" t="s">
        <v>17066</v>
      </c>
      <c r="F2188">
        <v>62686533</v>
      </c>
      <c r="G2188">
        <v>62650933</v>
      </c>
      <c r="I2188" t="s">
        <v>17064</v>
      </c>
    </row>
    <row r="2189" spans="1:9" x14ac:dyDescent="0.35">
      <c r="A2189" t="s">
        <v>17067</v>
      </c>
      <c r="B2189" t="s">
        <v>6636</v>
      </c>
      <c r="C2189" t="s">
        <v>17068</v>
      </c>
      <c r="D2189" t="s">
        <v>17069</v>
      </c>
      <c r="E2189" t="s">
        <v>17070</v>
      </c>
      <c r="F2189">
        <v>68494500</v>
      </c>
      <c r="G2189">
        <v>68542279</v>
      </c>
      <c r="I2189" t="s">
        <v>17068</v>
      </c>
    </row>
    <row r="2190" spans="1:9" x14ac:dyDescent="0.35">
      <c r="A2190" t="s">
        <v>17071</v>
      </c>
      <c r="B2190" t="s">
        <v>6724</v>
      </c>
      <c r="C2190" t="s">
        <v>17072</v>
      </c>
      <c r="D2190" t="s">
        <v>17073</v>
      </c>
      <c r="E2190" t="s">
        <v>17074</v>
      </c>
      <c r="F2190">
        <v>63092000</v>
      </c>
      <c r="G2190">
        <v>62642703</v>
      </c>
      <c r="I2190" t="s">
        <v>17072</v>
      </c>
    </row>
    <row r="2191" spans="1:9" x14ac:dyDescent="0.35">
      <c r="A2191" t="s">
        <v>17075</v>
      </c>
      <c r="B2191" t="s">
        <v>7762</v>
      </c>
      <c r="C2191" t="s">
        <v>17076</v>
      </c>
      <c r="E2191" t="s">
        <v>17077</v>
      </c>
      <c r="F2191" t="s">
        <v>17078</v>
      </c>
      <c r="G2191" t="s">
        <v>17079</v>
      </c>
      <c r="I2191" t="s">
        <v>17076</v>
      </c>
    </row>
    <row r="2192" spans="1:9" x14ac:dyDescent="0.35">
      <c r="A2192" t="s">
        <v>17080</v>
      </c>
      <c r="B2192" t="s">
        <v>6636</v>
      </c>
      <c r="C2192" t="s">
        <v>17081</v>
      </c>
      <c r="D2192" t="s">
        <v>17082</v>
      </c>
      <c r="E2192" t="s">
        <v>17083</v>
      </c>
      <c r="F2192" t="s">
        <v>17084</v>
      </c>
      <c r="G2192">
        <v>67448510</v>
      </c>
      <c r="I2192" t="s">
        <v>17081</v>
      </c>
    </row>
    <row r="2193" spans="1:9" x14ac:dyDescent="0.35">
      <c r="A2193" t="s">
        <v>17085</v>
      </c>
      <c r="B2193" t="s">
        <v>7397</v>
      </c>
      <c r="C2193" t="s">
        <v>17086</v>
      </c>
      <c r="D2193" t="s">
        <v>17087</v>
      </c>
      <c r="E2193" t="s">
        <v>17088</v>
      </c>
      <c r="F2193">
        <v>66686373</v>
      </c>
      <c r="I2193" t="s">
        <v>17086</v>
      </c>
    </row>
    <row r="2194" spans="1:9" x14ac:dyDescent="0.35">
      <c r="A2194" t="s">
        <v>17089</v>
      </c>
      <c r="B2194" t="s">
        <v>6636</v>
      </c>
      <c r="C2194" t="s">
        <v>17090</v>
      </c>
      <c r="D2194" t="s">
        <v>17091</v>
      </c>
      <c r="E2194" t="s">
        <v>17092</v>
      </c>
      <c r="F2194">
        <v>67326567</v>
      </c>
      <c r="I2194" t="s">
        <v>17090</v>
      </c>
    </row>
    <row r="2195" spans="1:9" x14ac:dyDescent="0.35">
      <c r="A2195" t="s">
        <v>17093</v>
      </c>
      <c r="B2195" t="s">
        <v>6636</v>
      </c>
      <c r="C2195" t="s">
        <v>17094</v>
      </c>
      <c r="D2195" t="s">
        <v>17095</v>
      </c>
      <c r="E2195" t="s">
        <v>17096</v>
      </c>
      <c r="F2195">
        <v>62966522</v>
      </c>
      <c r="G2195">
        <v>62985030</v>
      </c>
      <c r="I2195" t="s">
        <v>17094</v>
      </c>
    </row>
    <row r="2196" spans="1:9" x14ac:dyDescent="0.35">
      <c r="A2196" t="s">
        <v>17097</v>
      </c>
      <c r="B2196" t="s">
        <v>6636</v>
      </c>
      <c r="C2196" t="s">
        <v>17098</v>
      </c>
      <c r="D2196" t="s">
        <v>17099</v>
      </c>
      <c r="E2196" t="s">
        <v>17100</v>
      </c>
      <c r="F2196" t="s">
        <v>17101</v>
      </c>
      <c r="G2196" t="s">
        <v>17102</v>
      </c>
      <c r="I2196" t="s">
        <v>17098</v>
      </c>
    </row>
    <row r="2197" spans="1:9" x14ac:dyDescent="0.35">
      <c r="A2197" t="s">
        <v>17103</v>
      </c>
      <c r="B2197" t="s">
        <v>6636</v>
      </c>
      <c r="C2197" t="s">
        <v>17104</v>
      </c>
      <c r="D2197" t="s">
        <v>17105</v>
      </c>
      <c r="E2197" t="s">
        <v>17106</v>
      </c>
      <c r="F2197">
        <v>63688233</v>
      </c>
      <c r="G2197" t="s">
        <v>17107</v>
      </c>
      <c r="I2197" t="s">
        <v>17104</v>
      </c>
    </row>
    <row r="2198" spans="1:9" x14ac:dyDescent="0.35">
      <c r="A2198" t="s">
        <v>1661</v>
      </c>
      <c r="B2198" t="s">
        <v>7092</v>
      </c>
      <c r="C2198" t="s">
        <v>17108</v>
      </c>
      <c r="D2198" t="s">
        <v>17109</v>
      </c>
      <c r="E2198" t="s">
        <v>7337</v>
      </c>
      <c r="F2198">
        <v>66313333</v>
      </c>
      <c r="G2198" t="s">
        <v>17110</v>
      </c>
      <c r="H2198" t="s">
        <v>6774</v>
      </c>
      <c r="I2198" t="s">
        <v>17108</v>
      </c>
    </row>
    <row r="2199" spans="1:9" x14ac:dyDescent="0.35">
      <c r="A2199" t="s">
        <v>17111</v>
      </c>
      <c r="B2199" t="s">
        <v>6636</v>
      </c>
      <c r="C2199" t="s">
        <v>17112</v>
      </c>
      <c r="D2199" t="s">
        <v>17113</v>
      </c>
      <c r="E2199" t="s">
        <v>17114</v>
      </c>
      <c r="F2199">
        <v>67791873</v>
      </c>
      <c r="I2199" t="s">
        <v>17112</v>
      </c>
    </row>
    <row r="2200" spans="1:9" x14ac:dyDescent="0.35">
      <c r="A2200" t="s">
        <v>17115</v>
      </c>
      <c r="B2200" t="s">
        <v>6636</v>
      </c>
      <c r="C2200" t="s">
        <v>17116</v>
      </c>
      <c r="D2200" t="s">
        <v>17117</v>
      </c>
      <c r="E2200" t="s">
        <v>17118</v>
      </c>
      <c r="F2200">
        <v>68438565</v>
      </c>
      <c r="I2200" t="s">
        <v>17116</v>
      </c>
    </row>
    <row r="2201" spans="1:9" x14ac:dyDescent="0.35">
      <c r="A2201" t="s">
        <v>17119</v>
      </c>
      <c r="B2201" t="s">
        <v>6636</v>
      </c>
      <c r="C2201" t="s">
        <v>17120</v>
      </c>
      <c r="D2201" t="s">
        <v>17121</v>
      </c>
      <c r="E2201" t="s">
        <v>17122</v>
      </c>
      <c r="F2201">
        <v>62973777</v>
      </c>
      <c r="I2201" t="s">
        <v>17120</v>
      </c>
    </row>
    <row r="2202" spans="1:9" x14ac:dyDescent="0.35">
      <c r="A2202" t="s">
        <v>17123</v>
      </c>
      <c r="B2202" t="s">
        <v>6636</v>
      </c>
      <c r="C2202" t="s">
        <v>17124</v>
      </c>
      <c r="D2202" t="s">
        <v>17125</v>
      </c>
      <c r="E2202" t="s">
        <v>17126</v>
      </c>
      <c r="F2202">
        <v>65422222</v>
      </c>
      <c r="G2202">
        <v>65466920</v>
      </c>
      <c r="I2202" t="s">
        <v>17124</v>
      </c>
    </row>
    <row r="2203" spans="1:9" x14ac:dyDescent="0.35">
      <c r="A2203" t="s">
        <v>17127</v>
      </c>
      <c r="B2203" t="s">
        <v>7397</v>
      </c>
      <c r="C2203" t="s">
        <v>13446</v>
      </c>
      <c r="D2203" t="s">
        <v>13448</v>
      </c>
      <c r="E2203" t="s">
        <v>13447</v>
      </c>
      <c r="F2203">
        <v>67355111</v>
      </c>
      <c r="I2203" t="s">
        <v>13446</v>
      </c>
    </row>
    <row r="2204" spans="1:9" x14ac:dyDescent="0.35">
      <c r="A2204" t="s">
        <v>17128</v>
      </c>
      <c r="B2204" t="s">
        <v>7397</v>
      </c>
      <c r="C2204" t="s">
        <v>17129</v>
      </c>
      <c r="D2204" t="s">
        <v>17130</v>
      </c>
      <c r="E2204" t="s">
        <v>17131</v>
      </c>
      <c r="F2204" t="s">
        <v>17132</v>
      </c>
      <c r="I2204" t="s">
        <v>17129</v>
      </c>
    </row>
    <row r="2205" spans="1:9" x14ac:dyDescent="0.35">
      <c r="A2205" t="s">
        <v>17133</v>
      </c>
      <c r="B2205" t="s">
        <v>6636</v>
      </c>
      <c r="C2205" t="s">
        <v>17134</v>
      </c>
      <c r="D2205" t="s">
        <v>17135</v>
      </c>
      <c r="E2205" t="s">
        <v>17136</v>
      </c>
      <c r="F2205">
        <v>68978971</v>
      </c>
      <c r="G2205">
        <v>68978984</v>
      </c>
      <c r="I2205" t="s">
        <v>17134</v>
      </c>
    </row>
    <row r="2206" spans="1:9" x14ac:dyDescent="0.35">
      <c r="A2206" t="s">
        <v>17137</v>
      </c>
      <c r="B2206" t="s">
        <v>6636</v>
      </c>
      <c r="C2206" t="s">
        <v>17138</v>
      </c>
      <c r="D2206" t="s">
        <v>17139</v>
      </c>
      <c r="E2206" t="s">
        <v>17140</v>
      </c>
      <c r="F2206" t="s">
        <v>17141</v>
      </c>
      <c r="G2206" t="s">
        <v>17142</v>
      </c>
      <c r="I2206" t="s">
        <v>17138</v>
      </c>
    </row>
    <row r="2207" spans="1:9" x14ac:dyDescent="0.35">
      <c r="A2207" t="s">
        <v>17143</v>
      </c>
      <c r="B2207" t="s">
        <v>7397</v>
      </c>
      <c r="C2207" t="s">
        <v>17144</v>
      </c>
      <c r="D2207" t="s">
        <v>17145</v>
      </c>
      <c r="E2207" t="s">
        <v>17146</v>
      </c>
      <c r="F2207">
        <v>67520370</v>
      </c>
      <c r="G2207">
        <v>67581004</v>
      </c>
      <c r="I2207" t="s">
        <v>17144</v>
      </c>
    </row>
    <row r="2208" spans="1:9" x14ac:dyDescent="0.35">
      <c r="A2208" t="s">
        <v>17147</v>
      </c>
      <c r="B2208" t="s">
        <v>6636</v>
      </c>
      <c r="C2208" t="s">
        <v>17148</v>
      </c>
      <c r="D2208" t="s">
        <v>17149</v>
      </c>
      <c r="E2208" t="s">
        <v>17150</v>
      </c>
      <c r="F2208" t="s">
        <v>17151</v>
      </c>
      <c r="G2208" t="s">
        <v>17152</v>
      </c>
      <c r="I2208" t="s">
        <v>17148</v>
      </c>
    </row>
    <row r="2209" spans="1:9" x14ac:dyDescent="0.35">
      <c r="A2209" t="s">
        <v>17153</v>
      </c>
      <c r="B2209" t="s">
        <v>6636</v>
      </c>
      <c r="C2209" t="s">
        <v>17154</v>
      </c>
      <c r="I2209" t="s">
        <v>17154</v>
      </c>
    </row>
    <row r="2210" spans="1:9" x14ac:dyDescent="0.35">
      <c r="A2210" t="s">
        <v>17155</v>
      </c>
      <c r="B2210" t="s">
        <v>7762</v>
      </c>
      <c r="C2210" t="s">
        <v>17156</v>
      </c>
      <c r="D2210" t="s">
        <v>17157</v>
      </c>
      <c r="E2210" t="s">
        <v>17158</v>
      </c>
      <c r="F2210">
        <v>64849322</v>
      </c>
      <c r="G2210">
        <v>64849366</v>
      </c>
      <c r="I2210" t="s">
        <v>17156</v>
      </c>
    </row>
    <row r="2211" spans="1:9" x14ac:dyDescent="0.35">
      <c r="A2211" t="s">
        <v>17159</v>
      </c>
      <c r="B2211" t="s">
        <v>7762</v>
      </c>
      <c r="C2211" t="s">
        <v>17160</v>
      </c>
      <c r="D2211" t="s">
        <v>17161</v>
      </c>
      <c r="E2211" t="s">
        <v>12603</v>
      </c>
      <c r="F2211">
        <v>62445600</v>
      </c>
      <c r="I2211" t="s">
        <v>17160</v>
      </c>
    </row>
    <row r="2212" spans="1:9" x14ac:dyDescent="0.35">
      <c r="A2212" t="s">
        <v>17162</v>
      </c>
      <c r="B2212" t="s">
        <v>7762</v>
      </c>
      <c r="C2212" t="s">
        <v>17163</v>
      </c>
      <c r="D2212" t="s">
        <v>17164</v>
      </c>
      <c r="E2212" t="s">
        <v>17165</v>
      </c>
      <c r="F2212" t="s">
        <v>17166</v>
      </c>
      <c r="I2212" t="s">
        <v>17163</v>
      </c>
    </row>
    <row r="2213" spans="1:9" x14ac:dyDescent="0.35">
      <c r="A2213" t="s">
        <v>17167</v>
      </c>
      <c r="B2213" t="s">
        <v>7762</v>
      </c>
      <c r="C2213" t="s">
        <v>17168</v>
      </c>
      <c r="D2213" t="s">
        <v>17169</v>
      </c>
      <c r="E2213" t="s">
        <v>17170</v>
      </c>
      <c r="F2213" t="s">
        <v>17171</v>
      </c>
      <c r="G2213" t="s">
        <v>17172</v>
      </c>
      <c r="I2213" t="s">
        <v>17168</v>
      </c>
    </row>
    <row r="2214" spans="1:9" x14ac:dyDescent="0.35">
      <c r="A2214" t="s">
        <v>17173</v>
      </c>
      <c r="B2214" t="s">
        <v>7762</v>
      </c>
      <c r="C2214" t="s">
        <v>17174</v>
      </c>
      <c r="D2214" t="s">
        <v>17175</v>
      </c>
      <c r="E2214" t="s">
        <v>17176</v>
      </c>
      <c r="F2214" t="s">
        <v>17177</v>
      </c>
      <c r="G2214" t="s">
        <v>17178</v>
      </c>
      <c r="H2214" t="s">
        <v>17179</v>
      </c>
      <c r="I2214" t="s">
        <v>17174</v>
      </c>
    </row>
    <row r="2215" spans="1:9" x14ac:dyDescent="0.35">
      <c r="A2215" t="s">
        <v>17180</v>
      </c>
      <c r="B2215" t="s">
        <v>6636</v>
      </c>
      <c r="C2215" t="s">
        <v>17181</v>
      </c>
      <c r="D2215" t="s">
        <v>17182</v>
      </c>
      <c r="E2215" t="s">
        <v>10820</v>
      </c>
      <c r="F2215" t="s">
        <v>17183</v>
      </c>
      <c r="G2215" t="s">
        <v>17184</v>
      </c>
      <c r="H2215" t="s">
        <v>6761</v>
      </c>
      <c r="I2215" t="s">
        <v>17181</v>
      </c>
    </row>
    <row r="2216" spans="1:9" x14ac:dyDescent="0.35">
      <c r="A2216" t="s">
        <v>17185</v>
      </c>
      <c r="B2216" t="s">
        <v>6636</v>
      </c>
      <c r="C2216" t="s">
        <v>17186</v>
      </c>
      <c r="D2216" t="s">
        <v>17187</v>
      </c>
      <c r="E2216" t="s">
        <v>17188</v>
      </c>
      <c r="F2216">
        <v>65133206</v>
      </c>
      <c r="G2216">
        <v>65133222</v>
      </c>
      <c r="H2216" t="s">
        <v>17189</v>
      </c>
      <c r="I2216" t="s">
        <v>17186</v>
      </c>
    </row>
    <row r="2217" spans="1:9" x14ac:dyDescent="0.35">
      <c r="A2217" t="s">
        <v>17190</v>
      </c>
      <c r="B2217" t="s">
        <v>6636</v>
      </c>
      <c r="C2217" t="s">
        <v>17191</v>
      </c>
      <c r="D2217" t="s">
        <v>17192</v>
      </c>
      <c r="E2217" t="s">
        <v>17193</v>
      </c>
      <c r="F2217">
        <v>67595575</v>
      </c>
      <c r="G2217" t="s">
        <v>17194</v>
      </c>
      <c r="I2217" t="s">
        <v>17191</v>
      </c>
    </row>
    <row r="2218" spans="1:9" x14ac:dyDescent="0.35">
      <c r="A2218" t="s">
        <v>17195</v>
      </c>
      <c r="B2218" t="s">
        <v>6703</v>
      </c>
      <c r="C2218" t="s">
        <v>17196</v>
      </c>
      <c r="D2218" t="s">
        <v>17197</v>
      </c>
      <c r="E2218" t="s">
        <v>17198</v>
      </c>
      <c r="F2218">
        <v>68978900</v>
      </c>
      <c r="G2218">
        <v>68978177</v>
      </c>
      <c r="I2218" t="s">
        <v>17196</v>
      </c>
    </row>
    <row r="2219" spans="1:9" x14ac:dyDescent="0.35">
      <c r="A2219" t="s">
        <v>17199</v>
      </c>
      <c r="B2219" t="s">
        <v>7762</v>
      </c>
      <c r="C2219" t="s">
        <v>17200</v>
      </c>
      <c r="D2219" t="s">
        <v>17201</v>
      </c>
      <c r="E2219" t="s">
        <v>17202</v>
      </c>
      <c r="F2219">
        <v>68445550</v>
      </c>
      <c r="G2219">
        <v>68415505</v>
      </c>
      <c r="H2219" t="s">
        <v>6761</v>
      </c>
      <c r="I2219" t="s">
        <v>17200</v>
      </c>
    </row>
    <row r="2220" spans="1:9" x14ac:dyDescent="0.35">
      <c r="A2220" t="s">
        <v>17203</v>
      </c>
      <c r="B2220" t="s">
        <v>6636</v>
      </c>
      <c r="C2220" t="s">
        <v>17039</v>
      </c>
      <c r="D2220" t="s">
        <v>17204</v>
      </c>
      <c r="E2220" t="s">
        <v>17205</v>
      </c>
      <c r="F2220">
        <v>67959600</v>
      </c>
      <c r="G2220">
        <v>68614868</v>
      </c>
      <c r="H2220" t="s">
        <v>7555</v>
      </c>
      <c r="I2220" t="s">
        <v>17039</v>
      </c>
    </row>
    <row r="2221" spans="1:9" x14ac:dyDescent="0.35">
      <c r="A2221" t="s">
        <v>17206</v>
      </c>
      <c r="B2221" t="s">
        <v>7762</v>
      </c>
      <c r="C2221" t="s">
        <v>17207</v>
      </c>
      <c r="D2221" t="s">
        <v>17208</v>
      </c>
      <c r="E2221" t="s">
        <v>17209</v>
      </c>
      <c r="F2221" t="s">
        <v>17210</v>
      </c>
      <c r="G2221" t="s">
        <v>17211</v>
      </c>
      <c r="H2221" t="s">
        <v>17212</v>
      </c>
      <c r="I2221" t="s">
        <v>17207</v>
      </c>
    </row>
    <row r="2222" spans="1:9" x14ac:dyDescent="0.35">
      <c r="A2222" t="s">
        <v>17213</v>
      </c>
      <c r="B2222" t="s">
        <v>6636</v>
      </c>
      <c r="C2222" t="s">
        <v>17214</v>
      </c>
      <c r="I2222" t="s">
        <v>17214</v>
      </c>
    </row>
    <row r="2223" spans="1:9" x14ac:dyDescent="0.35">
      <c r="A2223" t="s">
        <v>17215</v>
      </c>
      <c r="B2223" t="s">
        <v>6636</v>
      </c>
      <c r="C2223" t="s">
        <v>17216</v>
      </c>
      <c r="D2223" t="s">
        <v>17217</v>
      </c>
      <c r="E2223" t="s">
        <v>17218</v>
      </c>
      <c r="F2223" t="s">
        <v>17219</v>
      </c>
      <c r="G2223" t="s">
        <v>17220</v>
      </c>
      <c r="I2223" t="s">
        <v>17216</v>
      </c>
    </row>
    <row r="2224" spans="1:9" x14ac:dyDescent="0.35">
      <c r="A2224" t="s">
        <v>17221</v>
      </c>
      <c r="B2224" t="s">
        <v>6703</v>
      </c>
      <c r="C2224" t="s">
        <v>17222</v>
      </c>
      <c r="D2224" t="s">
        <v>17223</v>
      </c>
      <c r="E2224" t="s">
        <v>17224</v>
      </c>
      <c r="F2224">
        <v>63921314</v>
      </c>
      <c r="G2224">
        <v>63923578</v>
      </c>
      <c r="H2224" t="s">
        <v>17225</v>
      </c>
      <c r="I2224" t="s">
        <v>17222</v>
      </c>
    </row>
    <row r="2225" spans="1:9" x14ac:dyDescent="0.35">
      <c r="A2225" t="s">
        <v>17226</v>
      </c>
      <c r="B2225" t="s">
        <v>6636</v>
      </c>
      <c r="C2225" t="s">
        <v>17227</v>
      </c>
      <c r="D2225" t="s">
        <v>17228</v>
      </c>
      <c r="E2225" t="s">
        <v>17229</v>
      </c>
      <c r="F2225" t="s">
        <v>17230</v>
      </c>
      <c r="I2225" t="s">
        <v>17227</v>
      </c>
    </row>
    <row r="2226" spans="1:9" x14ac:dyDescent="0.35">
      <c r="A2226" t="s">
        <v>17231</v>
      </c>
      <c r="B2226" t="s">
        <v>6636</v>
      </c>
      <c r="C2226" t="s">
        <v>17232</v>
      </c>
      <c r="D2226" t="s">
        <v>17233</v>
      </c>
      <c r="E2226" t="s">
        <v>17234</v>
      </c>
      <c r="F2226">
        <v>68809037</v>
      </c>
      <c r="G2226">
        <v>68809040</v>
      </c>
      <c r="H2226" t="s">
        <v>6761</v>
      </c>
      <c r="I2226" t="s">
        <v>17232</v>
      </c>
    </row>
    <row r="2227" spans="1:9" x14ac:dyDescent="0.35">
      <c r="A2227" t="s">
        <v>17235</v>
      </c>
      <c r="B2227" t="s">
        <v>6636</v>
      </c>
      <c r="C2227" t="s">
        <v>17236</v>
      </c>
      <c r="D2227" t="s">
        <v>17233</v>
      </c>
      <c r="E2227" t="s">
        <v>17234</v>
      </c>
      <c r="F2227">
        <v>68809037</v>
      </c>
      <c r="G2227">
        <v>68809040</v>
      </c>
      <c r="I2227" t="s">
        <v>17236</v>
      </c>
    </row>
    <row r="2228" spans="1:9" x14ac:dyDescent="0.35">
      <c r="A2228" t="s">
        <v>17237</v>
      </c>
      <c r="B2228" t="s">
        <v>6763</v>
      </c>
      <c r="C2228" t="s">
        <v>17238</v>
      </c>
      <c r="D2228" t="s">
        <v>17239</v>
      </c>
      <c r="E2228" t="s">
        <v>17240</v>
      </c>
      <c r="F2228">
        <v>64839131</v>
      </c>
      <c r="G2228">
        <v>64810230</v>
      </c>
      <c r="I2228" t="s">
        <v>17238</v>
      </c>
    </row>
    <row r="2229" spans="1:9" x14ac:dyDescent="0.35">
      <c r="A2229" t="s">
        <v>17241</v>
      </c>
      <c r="B2229" t="s">
        <v>6636</v>
      </c>
      <c r="C2229" t="s">
        <v>17242</v>
      </c>
      <c r="I2229" t="s">
        <v>17242</v>
      </c>
    </row>
    <row r="2230" spans="1:9" x14ac:dyDescent="0.35">
      <c r="A2230" t="s">
        <v>17243</v>
      </c>
      <c r="B2230" t="s">
        <v>7397</v>
      </c>
      <c r="C2230" t="s">
        <v>17244</v>
      </c>
      <c r="D2230" t="s">
        <v>17245</v>
      </c>
      <c r="E2230" t="s">
        <v>9403</v>
      </c>
      <c r="F2230">
        <v>63821866</v>
      </c>
      <c r="G2230">
        <v>64813912</v>
      </c>
      <c r="I2230" t="s">
        <v>17244</v>
      </c>
    </row>
    <row r="2231" spans="1:9" x14ac:dyDescent="0.35">
      <c r="A2231" t="s">
        <v>17246</v>
      </c>
      <c r="B2231" t="s">
        <v>6636</v>
      </c>
      <c r="C2231" t="s">
        <v>17247</v>
      </c>
      <c r="D2231" t="s">
        <v>17248</v>
      </c>
      <c r="E2231" t="s">
        <v>17249</v>
      </c>
      <c r="F2231">
        <v>895843512</v>
      </c>
      <c r="G2231">
        <v>895843470</v>
      </c>
      <c r="H2231" t="s">
        <v>6761</v>
      </c>
      <c r="I2231" t="s">
        <v>17247</v>
      </c>
    </row>
    <row r="2232" spans="1:9" x14ac:dyDescent="0.35">
      <c r="A2232" t="s">
        <v>17250</v>
      </c>
      <c r="B2232" t="s">
        <v>6636</v>
      </c>
      <c r="C2232" t="s">
        <v>17251</v>
      </c>
      <c r="D2232" t="s">
        <v>17252</v>
      </c>
      <c r="E2232" t="s">
        <v>10820</v>
      </c>
      <c r="F2232" t="s">
        <v>17253</v>
      </c>
      <c r="G2232" t="s">
        <v>17254</v>
      </c>
      <c r="H2232" t="s">
        <v>6761</v>
      </c>
      <c r="I2232" t="s">
        <v>17251</v>
      </c>
    </row>
    <row r="2233" spans="1:9" x14ac:dyDescent="0.35">
      <c r="A2233" t="s">
        <v>17255</v>
      </c>
      <c r="B2233" t="s">
        <v>7397</v>
      </c>
      <c r="C2233" t="s">
        <v>17256</v>
      </c>
      <c r="I2233" t="s">
        <v>17256</v>
      </c>
    </row>
    <row r="2234" spans="1:9" x14ac:dyDescent="0.35">
      <c r="A2234" t="s">
        <v>17257</v>
      </c>
      <c r="B2234" t="s">
        <v>6636</v>
      </c>
      <c r="C2234" t="s">
        <v>17004</v>
      </c>
      <c r="I2234" t="s">
        <v>17004</v>
      </c>
    </row>
    <row r="2235" spans="1:9" x14ac:dyDescent="0.35">
      <c r="A2235" t="s">
        <v>17258</v>
      </c>
      <c r="B2235" t="s">
        <v>6636</v>
      </c>
      <c r="C2235" t="s">
        <v>17259</v>
      </c>
      <c r="I2235" t="s">
        <v>17259</v>
      </c>
    </row>
    <row r="2236" spans="1:9" x14ac:dyDescent="0.35">
      <c r="A2236" t="s">
        <v>17260</v>
      </c>
      <c r="B2236" t="s">
        <v>7397</v>
      </c>
      <c r="C2236" t="s">
        <v>17261</v>
      </c>
      <c r="I2236" t="s">
        <v>17261</v>
      </c>
    </row>
    <row r="2237" spans="1:9" x14ac:dyDescent="0.35">
      <c r="A2237" t="s">
        <v>17262</v>
      </c>
      <c r="B2237" t="s">
        <v>6636</v>
      </c>
      <c r="C2237" t="s">
        <v>17263</v>
      </c>
      <c r="I2237" t="s">
        <v>17263</v>
      </c>
    </row>
    <row r="2238" spans="1:9" x14ac:dyDescent="0.35">
      <c r="A2238" t="s">
        <v>17264</v>
      </c>
      <c r="B2238" t="s">
        <v>6703</v>
      </c>
      <c r="C2238" t="s">
        <v>17265</v>
      </c>
      <c r="D2238" t="s">
        <v>17266</v>
      </c>
      <c r="E2238" t="s">
        <v>17267</v>
      </c>
      <c r="F2238">
        <v>68521000</v>
      </c>
      <c r="G2238">
        <v>68521835</v>
      </c>
      <c r="I2238" t="s">
        <v>17265</v>
      </c>
    </row>
    <row r="2239" spans="1:9" x14ac:dyDescent="0.35">
      <c r="A2239" t="s">
        <v>17268</v>
      </c>
      <c r="B2239" t="s">
        <v>6703</v>
      </c>
      <c r="C2239" t="s">
        <v>17269</v>
      </c>
      <c r="D2239" t="s">
        <v>17270</v>
      </c>
      <c r="E2239" t="s">
        <v>17271</v>
      </c>
      <c r="I2239" t="s">
        <v>17269</v>
      </c>
    </row>
    <row r="2240" spans="1:9" x14ac:dyDescent="0.35">
      <c r="A2240" t="s">
        <v>17272</v>
      </c>
      <c r="B2240" t="s">
        <v>6703</v>
      </c>
      <c r="C2240" t="s">
        <v>17273</v>
      </c>
      <c r="D2240" t="s">
        <v>6638</v>
      </c>
      <c r="E2240" t="s">
        <v>17274</v>
      </c>
      <c r="F2240">
        <v>64508888</v>
      </c>
      <c r="G2240">
        <v>68523291</v>
      </c>
      <c r="I2240" t="s">
        <v>17273</v>
      </c>
    </row>
    <row r="2241" spans="1:9" x14ac:dyDescent="0.35">
      <c r="A2241" t="s">
        <v>17275</v>
      </c>
      <c r="B2241" t="s">
        <v>6636</v>
      </c>
      <c r="C2241" t="s">
        <v>17276</v>
      </c>
      <c r="D2241" t="s">
        <v>17277</v>
      </c>
      <c r="E2241" t="s">
        <v>17278</v>
      </c>
      <c r="F2241" s="23">
        <v>7229</v>
      </c>
      <c r="G2241" t="s">
        <v>17279</v>
      </c>
      <c r="I2241" t="s">
        <v>17276</v>
      </c>
    </row>
    <row r="2242" spans="1:9" x14ac:dyDescent="0.35">
      <c r="A2242" t="s">
        <v>17280</v>
      </c>
      <c r="B2242" t="s">
        <v>7397</v>
      </c>
      <c r="C2242" t="s">
        <v>17281</v>
      </c>
      <c r="D2242" t="s">
        <v>17169</v>
      </c>
      <c r="E2242" t="s">
        <v>17170</v>
      </c>
      <c r="F2242" t="s">
        <v>17282</v>
      </c>
      <c r="G2242" t="s">
        <v>17283</v>
      </c>
      <c r="I2242" t="s">
        <v>17281</v>
      </c>
    </row>
    <row r="2243" spans="1:9" x14ac:dyDescent="0.35">
      <c r="A2243" t="s">
        <v>17284</v>
      </c>
      <c r="B2243" t="s">
        <v>6763</v>
      </c>
      <c r="C2243" t="s">
        <v>17285</v>
      </c>
      <c r="D2243" t="s">
        <v>17286</v>
      </c>
      <c r="E2243" t="s">
        <v>17287</v>
      </c>
      <c r="F2243" t="s">
        <v>17288</v>
      </c>
      <c r="G2243" t="s">
        <v>17289</v>
      </c>
      <c r="H2243" t="s">
        <v>17290</v>
      </c>
      <c r="I2243" t="s">
        <v>17285</v>
      </c>
    </row>
    <row r="2244" spans="1:9" x14ac:dyDescent="0.35">
      <c r="A2244" t="s">
        <v>17291</v>
      </c>
      <c r="B2244" t="s">
        <v>6636</v>
      </c>
      <c r="C2244" t="s">
        <v>17292</v>
      </c>
      <c r="I2244" t="s">
        <v>17292</v>
      </c>
    </row>
    <row r="2245" spans="1:9" x14ac:dyDescent="0.35">
      <c r="A2245" t="s">
        <v>17293</v>
      </c>
      <c r="B2245" t="s">
        <v>6636</v>
      </c>
      <c r="C2245" t="s">
        <v>17294</v>
      </c>
      <c r="D2245" t="s">
        <v>17295</v>
      </c>
      <c r="E2245" t="s">
        <v>17296</v>
      </c>
      <c r="F2245">
        <v>67374273</v>
      </c>
      <c r="G2245">
        <v>67358697</v>
      </c>
      <c r="H2245" t="s">
        <v>17297</v>
      </c>
      <c r="I2245" t="s">
        <v>17294</v>
      </c>
    </row>
    <row r="2246" spans="1:9" x14ac:dyDescent="0.35">
      <c r="A2246" t="s">
        <v>17298</v>
      </c>
      <c r="B2246" t="s">
        <v>6636</v>
      </c>
      <c r="C2246" t="s">
        <v>17299</v>
      </c>
      <c r="D2246" t="s">
        <v>17300</v>
      </c>
      <c r="E2246" t="s">
        <v>17301</v>
      </c>
      <c r="F2246">
        <v>65657211</v>
      </c>
      <c r="G2246" t="s">
        <v>17302</v>
      </c>
      <c r="I2246" t="s">
        <v>17299</v>
      </c>
    </row>
    <row r="2247" spans="1:9" x14ac:dyDescent="0.35">
      <c r="A2247" t="s">
        <v>17303</v>
      </c>
      <c r="B2247" t="s">
        <v>7397</v>
      </c>
      <c r="C2247" t="s">
        <v>17304</v>
      </c>
      <c r="D2247" t="s">
        <v>17305</v>
      </c>
      <c r="E2247" t="s">
        <v>8378</v>
      </c>
      <c r="F2247">
        <v>68900011</v>
      </c>
      <c r="G2247" t="s">
        <v>17306</v>
      </c>
      <c r="I2247" t="s">
        <v>17304</v>
      </c>
    </row>
    <row r="2248" spans="1:9" x14ac:dyDescent="0.35">
      <c r="A2248" t="s">
        <v>17307</v>
      </c>
      <c r="B2248" t="s">
        <v>7397</v>
      </c>
      <c r="C2248" t="s">
        <v>17308</v>
      </c>
      <c r="I2248" t="s">
        <v>17308</v>
      </c>
    </row>
    <row r="2249" spans="1:9" x14ac:dyDescent="0.35">
      <c r="A2249" t="s">
        <v>17309</v>
      </c>
      <c r="B2249" t="s">
        <v>6636</v>
      </c>
      <c r="C2249" t="s">
        <v>17310</v>
      </c>
      <c r="I2249" t="s">
        <v>17310</v>
      </c>
    </row>
    <row r="2250" spans="1:9" x14ac:dyDescent="0.35">
      <c r="A2250" t="s">
        <v>17311</v>
      </c>
      <c r="B2250" t="s">
        <v>7397</v>
      </c>
      <c r="C2250" t="s">
        <v>17312</v>
      </c>
      <c r="D2250" t="s">
        <v>17313</v>
      </c>
      <c r="E2250" t="s">
        <v>17314</v>
      </c>
      <c r="F2250">
        <v>64190675</v>
      </c>
      <c r="G2250">
        <v>64190660</v>
      </c>
      <c r="I2250" t="s">
        <v>17312</v>
      </c>
    </row>
    <row r="2251" spans="1:9" x14ac:dyDescent="0.35">
      <c r="A2251" t="s">
        <v>17315</v>
      </c>
      <c r="B2251" t="s">
        <v>7397</v>
      </c>
      <c r="C2251" t="s">
        <v>17316</v>
      </c>
      <c r="D2251" t="s">
        <v>17317</v>
      </c>
      <c r="E2251" t="s">
        <v>17318</v>
      </c>
      <c r="F2251">
        <v>62226288</v>
      </c>
      <c r="G2251">
        <v>68618022</v>
      </c>
      <c r="I2251" t="s">
        <v>17316</v>
      </c>
    </row>
    <row r="2252" spans="1:9" x14ac:dyDescent="0.35">
      <c r="A2252" t="s">
        <v>17319</v>
      </c>
      <c r="B2252" t="s">
        <v>7397</v>
      </c>
      <c r="C2252" t="s">
        <v>17320</v>
      </c>
      <c r="D2252" t="s">
        <v>17321</v>
      </c>
      <c r="E2252" t="s">
        <v>17322</v>
      </c>
      <c r="F2252">
        <v>62419065</v>
      </c>
      <c r="G2252">
        <v>64434549</v>
      </c>
      <c r="H2252" t="s">
        <v>17323</v>
      </c>
      <c r="I2252" t="s">
        <v>17320</v>
      </c>
    </row>
    <row r="2253" spans="1:9" x14ac:dyDescent="0.35">
      <c r="A2253" t="s">
        <v>17324</v>
      </c>
      <c r="B2253" t="s">
        <v>7397</v>
      </c>
      <c r="C2253" t="s">
        <v>17325</v>
      </c>
      <c r="D2253" t="s">
        <v>17326</v>
      </c>
      <c r="E2253" t="s">
        <v>17327</v>
      </c>
      <c r="F2253">
        <v>63257511</v>
      </c>
      <c r="G2253">
        <v>63257254</v>
      </c>
      <c r="H2253" t="s">
        <v>17328</v>
      </c>
      <c r="I2253" t="s">
        <v>17325</v>
      </c>
    </row>
    <row r="2254" spans="1:9" x14ac:dyDescent="0.35">
      <c r="A2254" t="s">
        <v>17329</v>
      </c>
      <c r="B2254" t="s">
        <v>6636</v>
      </c>
      <c r="C2254" t="s">
        <v>17330</v>
      </c>
      <c r="D2254" t="s">
        <v>17331</v>
      </c>
      <c r="E2254" t="s">
        <v>10669</v>
      </c>
      <c r="F2254">
        <v>62667170</v>
      </c>
      <c r="G2254">
        <v>62611403</v>
      </c>
      <c r="I2254" t="s">
        <v>17330</v>
      </c>
    </row>
    <row r="2255" spans="1:9" x14ac:dyDescent="0.35">
      <c r="A2255" t="s">
        <v>17332</v>
      </c>
      <c r="B2255" t="s">
        <v>7762</v>
      </c>
      <c r="C2255" t="s">
        <v>17333</v>
      </c>
      <c r="D2255" t="s">
        <v>17334</v>
      </c>
      <c r="E2255" t="s">
        <v>17335</v>
      </c>
      <c r="F2255">
        <v>64880311</v>
      </c>
      <c r="I2255" t="s">
        <v>17333</v>
      </c>
    </row>
    <row r="2256" spans="1:9" x14ac:dyDescent="0.35">
      <c r="A2256" t="s">
        <v>17336</v>
      </c>
      <c r="B2256" t="s">
        <v>7092</v>
      </c>
      <c r="C2256" t="s">
        <v>17337</v>
      </c>
      <c r="D2256" t="s">
        <v>17338</v>
      </c>
      <c r="E2256" t="s">
        <v>17339</v>
      </c>
      <c r="F2256" t="s">
        <v>17340</v>
      </c>
      <c r="G2256" t="s">
        <v>17341</v>
      </c>
      <c r="H2256" t="s">
        <v>17342</v>
      </c>
      <c r="I2256" t="s">
        <v>17337</v>
      </c>
    </row>
    <row r="2257" spans="1:9" x14ac:dyDescent="0.35">
      <c r="A2257" t="s">
        <v>17343</v>
      </c>
      <c r="B2257" t="s">
        <v>6636</v>
      </c>
      <c r="C2257" t="s">
        <v>17344</v>
      </c>
      <c r="D2257" t="s">
        <v>17345</v>
      </c>
      <c r="E2257" t="s">
        <v>10103</v>
      </c>
      <c r="F2257" t="s">
        <v>17346</v>
      </c>
      <c r="G2257" t="s">
        <v>17347</v>
      </c>
      <c r="I2257" t="s">
        <v>17344</v>
      </c>
    </row>
    <row r="2258" spans="1:9" x14ac:dyDescent="0.35">
      <c r="A2258" t="s">
        <v>17348</v>
      </c>
      <c r="B2258" t="s">
        <v>6636</v>
      </c>
      <c r="C2258" t="s">
        <v>17349</v>
      </c>
      <c r="D2258" t="s">
        <v>17350</v>
      </c>
      <c r="E2258" t="s">
        <v>17351</v>
      </c>
      <c r="F2258">
        <v>62522230</v>
      </c>
      <c r="G2258">
        <v>63530700</v>
      </c>
      <c r="H2258" t="s">
        <v>17352</v>
      </c>
      <c r="I2258" t="s">
        <v>17349</v>
      </c>
    </row>
    <row r="2259" spans="1:9" x14ac:dyDescent="0.35">
      <c r="A2259" t="s">
        <v>17353</v>
      </c>
      <c r="B2259" t="s">
        <v>7397</v>
      </c>
      <c r="C2259" t="s">
        <v>17354</v>
      </c>
      <c r="D2259" t="s">
        <v>17355</v>
      </c>
      <c r="E2259" t="s">
        <v>17356</v>
      </c>
      <c r="F2259">
        <v>63196434</v>
      </c>
      <c r="G2259">
        <v>63196492</v>
      </c>
      <c r="I2259" t="s">
        <v>17354</v>
      </c>
    </row>
    <row r="2260" spans="1:9" x14ac:dyDescent="0.35">
      <c r="A2260" t="s">
        <v>17357</v>
      </c>
      <c r="B2260" t="s">
        <v>7397</v>
      </c>
      <c r="C2260" t="s">
        <v>17358</v>
      </c>
      <c r="D2260" t="s">
        <v>17359</v>
      </c>
      <c r="E2260" t="s">
        <v>17360</v>
      </c>
      <c r="F2260">
        <v>65663711</v>
      </c>
      <c r="G2260">
        <v>64997209</v>
      </c>
      <c r="I2260" t="s">
        <v>17358</v>
      </c>
    </row>
    <row r="2261" spans="1:9" x14ac:dyDescent="0.35">
      <c r="A2261" t="s">
        <v>17361</v>
      </c>
      <c r="B2261" t="s">
        <v>6636</v>
      </c>
      <c r="C2261" t="s">
        <v>17362</v>
      </c>
      <c r="D2261" t="s">
        <v>17363</v>
      </c>
      <c r="E2261" t="s">
        <v>17364</v>
      </c>
      <c r="F2261" t="s">
        <v>17365</v>
      </c>
      <c r="G2261" t="s">
        <v>17366</v>
      </c>
      <c r="I2261" t="s">
        <v>17362</v>
      </c>
    </row>
    <row r="2262" spans="1:9" x14ac:dyDescent="0.35">
      <c r="A2262" t="s">
        <v>17367</v>
      </c>
      <c r="B2262" t="s">
        <v>7092</v>
      </c>
      <c r="C2262" t="s">
        <v>17368</v>
      </c>
      <c r="D2262" t="s">
        <v>17369</v>
      </c>
      <c r="F2262">
        <v>62604940</v>
      </c>
      <c r="I2262" t="s">
        <v>17368</v>
      </c>
    </row>
    <row r="2263" spans="1:9" x14ac:dyDescent="0.35">
      <c r="A2263" t="s">
        <v>17370</v>
      </c>
      <c r="B2263" t="s">
        <v>6763</v>
      </c>
      <c r="C2263" t="s">
        <v>17371</v>
      </c>
      <c r="D2263" t="s">
        <v>17372</v>
      </c>
      <c r="E2263" t="s">
        <v>17373</v>
      </c>
      <c r="F2263">
        <v>67424466</v>
      </c>
      <c r="G2263">
        <v>67414666</v>
      </c>
      <c r="I2263" t="s">
        <v>17371</v>
      </c>
    </row>
    <row r="2264" spans="1:9" x14ac:dyDescent="0.35">
      <c r="A2264" t="s">
        <v>17374</v>
      </c>
      <c r="B2264" t="s">
        <v>7397</v>
      </c>
      <c r="C2264" t="s">
        <v>17375</v>
      </c>
      <c r="D2264" t="s">
        <v>17376</v>
      </c>
      <c r="E2264" t="s">
        <v>17377</v>
      </c>
      <c r="F2264">
        <v>97984198</v>
      </c>
      <c r="G2264">
        <v>67266028</v>
      </c>
      <c r="H2264" t="s">
        <v>17378</v>
      </c>
      <c r="I2264" t="s">
        <v>17375</v>
      </c>
    </row>
    <row r="2265" spans="1:9" x14ac:dyDescent="0.35">
      <c r="A2265" t="s">
        <v>17379</v>
      </c>
      <c r="B2265" t="s">
        <v>6636</v>
      </c>
      <c r="C2265" t="s">
        <v>17380</v>
      </c>
      <c r="D2265" t="s">
        <v>17381</v>
      </c>
      <c r="E2265" t="s">
        <v>17382</v>
      </c>
      <c r="F2265">
        <v>96758722</v>
      </c>
      <c r="G2265">
        <v>68752352</v>
      </c>
      <c r="H2265" t="s">
        <v>17383</v>
      </c>
      <c r="I2265" t="s">
        <v>17380</v>
      </c>
    </row>
    <row r="2266" spans="1:9" x14ac:dyDescent="0.35">
      <c r="A2266" t="s">
        <v>17384</v>
      </c>
      <c r="B2266" t="s">
        <v>7397</v>
      </c>
      <c r="C2266" t="s">
        <v>17385</v>
      </c>
      <c r="D2266" t="s">
        <v>17386</v>
      </c>
      <c r="F2266">
        <v>62886421</v>
      </c>
      <c r="G2266">
        <v>62888634</v>
      </c>
      <c r="H2266" t="s">
        <v>17387</v>
      </c>
      <c r="I2266" t="s">
        <v>17385</v>
      </c>
    </row>
    <row r="2267" spans="1:9" x14ac:dyDescent="0.35">
      <c r="A2267" t="s">
        <v>17388</v>
      </c>
      <c r="B2267" t="s">
        <v>6636</v>
      </c>
      <c r="C2267" t="s">
        <v>17389</v>
      </c>
      <c r="D2267" t="s">
        <v>17390</v>
      </c>
      <c r="E2267" t="s">
        <v>17391</v>
      </c>
      <c r="H2267" t="s">
        <v>17392</v>
      </c>
      <c r="I2267" t="s">
        <v>17389</v>
      </c>
    </row>
    <row r="2268" spans="1:9" x14ac:dyDescent="0.35">
      <c r="A2268" t="s">
        <v>17393</v>
      </c>
      <c r="B2268" t="s">
        <v>6636</v>
      </c>
      <c r="C2268" t="s">
        <v>17394</v>
      </c>
      <c r="D2268" t="s">
        <v>17395</v>
      </c>
      <c r="E2268" t="s">
        <v>17396</v>
      </c>
      <c r="F2268">
        <v>62785501</v>
      </c>
      <c r="G2268">
        <v>67791176</v>
      </c>
      <c r="H2268" t="s">
        <v>17397</v>
      </c>
      <c r="I2268" t="s">
        <v>17394</v>
      </c>
    </row>
    <row r="2269" spans="1:9" x14ac:dyDescent="0.35">
      <c r="A2269" t="s">
        <v>17398</v>
      </c>
      <c r="B2269" t="s">
        <v>6636</v>
      </c>
      <c r="C2269" t="s">
        <v>17399</v>
      </c>
      <c r="D2269" t="s">
        <v>17400</v>
      </c>
      <c r="E2269" t="s">
        <v>17401</v>
      </c>
      <c r="F2269">
        <v>62876955</v>
      </c>
      <c r="G2269">
        <v>62840520</v>
      </c>
      <c r="H2269" t="s">
        <v>17402</v>
      </c>
      <c r="I2269" t="s">
        <v>17399</v>
      </c>
    </row>
    <row r="2270" spans="1:9" x14ac:dyDescent="0.35">
      <c r="A2270" t="s">
        <v>17403</v>
      </c>
      <c r="B2270" t="s">
        <v>7397</v>
      </c>
      <c r="C2270" t="s">
        <v>17404</v>
      </c>
      <c r="D2270" t="s">
        <v>17405</v>
      </c>
      <c r="E2270" t="s">
        <v>17406</v>
      </c>
      <c r="H2270" t="s">
        <v>17407</v>
      </c>
      <c r="I2270" t="s">
        <v>17404</v>
      </c>
    </row>
    <row r="2271" spans="1:9" x14ac:dyDescent="0.35">
      <c r="A2271" t="s">
        <v>17408</v>
      </c>
      <c r="B2271" t="s">
        <v>7397</v>
      </c>
      <c r="C2271" t="s">
        <v>17409</v>
      </c>
      <c r="D2271" t="s">
        <v>17410</v>
      </c>
      <c r="E2271" t="s">
        <v>17411</v>
      </c>
      <c r="F2271">
        <v>67411144</v>
      </c>
      <c r="G2271">
        <v>67414224</v>
      </c>
      <c r="H2271" t="s">
        <v>17412</v>
      </c>
      <c r="I2271" t="s">
        <v>17409</v>
      </c>
    </row>
    <row r="2272" spans="1:9" x14ac:dyDescent="0.35">
      <c r="A2272" t="s">
        <v>17413</v>
      </c>
      <c r="B2272" t="s">
        <v>6636</v>
      </c>
      <c r="C2272" t="s">
        <v>17414</v>
      </c>
      <c r="D2272" t="s">
        <v>17415</v>
      </c>
      <c r="E2272" t="s">
        <v>17416</v>
      </c>
      <c r="F2272">
        <v>67434388</v>
      </c>
      <c r="G2272">
        <v>67433818</v>
      </c>
      <c r="H2272" t="s">
        <v>17417</v>
      </c>
      <c r="I2272" t="s">
        <v>17414</v>
      </c>
    </row>
    <row r="2273" spans="1:9" x14ac:dyDescent="0.35">
      <c r="A2273" t="s">
        <v>17418</v>
      </c>
      <c r="B2273" t="s">
        <v>6636</v>
      </c>
      <c r="C2273" t="s">
        <v>17419</v>
      </c>
      <c r="D2273" t="s">
        <v>17420</v>
      </c>
      <c r="E2273" t="s">
        <v>17421</v>
      </c>
      <c r="F2273" t="s">
        <v>17422</v>
      </c>
      <c r="G2273" t="s">
        <v>17423</v>
      </c>
      <c r="H2273" t="s">
        <v>17424</v>
      </c>
      <c r="I2273" t="s">
        <v>17419</v>
      </c>
    </row>
    <row r="2274" spans="1:9" x14ac:dyDescent="0.35">
      <c r="A2274" t="s">
        <v>17425</v>
      </c>
      <c r="B2274" t="s">
        <v>6763</v>
      </c>
      <c r="C2274" t="s">
        <v>17426</v>
      </c>
      <c r="D2274" t="s">
        <v>17427</v>
      </c>
      <c r="E2274" t="s">
        <v>17428</v>
      </c>
      <c r="F2274">
        <v>67539718</v>
      </c>
      <c r="H2274" t="s">
        <v>17429</v>
      </c>
      <c r="I2274" t="s">
        <v>17426</v>
      </c>
    </row>
    <row r="2275" spans="1:9" x14ac:dyDescent="0.35">
      <c r="A2275" t="s">
        <v>17430</v>
      </c>
      <c r="B2275" t="s">
        <v>6636</v>
      </c>
      <c r="C2275" t="s">
        <v>17431</v>
      </c>
      <c r="D2275" t="s">
        <v>17432</v>
      </c>
      <c r="E2275" t="s">
        <v>17433</v>
      </c>
      <c r="F2275" t="s">
        <v>17434</v>
      </c>
      <c r="G2275" t="s">
        <v>17435</v>
      </c>
      <c r="H2275" t="s">
        <v>17436</v>
      </c>
      <c r="I2275" t="s">
        <v>17431</v>
      </c>
    </row>
    <row r="2276" spans="1:9" x14ac:dyDescent="0.35">
      <c r="A2276" t="s">
        <v>17437</v>
      </c>
      <c r="B2276" t="s">
        <v>7397</v>
      </c>
      <c r="C2276" t="s">
        <v>17438</v>
      </c>
      <c r="D2276" t="s">
        <v>17439</v>
      </c>
      <c r="E2276" t="s">
        <v>17440</v>
      </c>
      <c r="F2276">
        <v>67432550</v>
      </c>
      <c r="G2276">
        <v>67437566</v>
      </c>
      <c r="H2276" t="s">
        <v>17441</v>
      </c>
      <c r="I2276" t="s">
        <v>17438</v>
      </c>
    </row>
    <row r="2277" spans="1:9" x14ac:dyDescent="0.35">
      <c r="A2277" t="s">
        <v>17442</v>
      </c>
      <c r="B2277" t="s">
        <v>7397</v>
      </c>
      <c r="C2277" t="s">
        <v>17443</v>
      </c>
      <c r="D2277" t="s">
        <v>17444</v>
      </c>
      <c r="E2277" t="s">
        <v>17445</v>
      </c>
      <c r="F2277">
        <v>94573730</v>
      </c>
      <c r="H2277" t="s">
        <v>17446</v>
      </c>
      <c r="I2277" t="s">
        <v>17443</v>
      </c>
    </row>
    <row r="2278" spans="1:9" x14ac:dyDescent="0.35">
      <c r="A2278" t="s">
        <v>17447</v>
      </c>
      <c r="B2278" t="s">
        <v>7397</v>
      </c>
      <c r="C2278" t="s">
        <v>17448</v>
      </c>
      <c r="D2278" t="s">
        <v>17449</v>
      </c>
      <c r="E2278" t="s">
        <v>9603</v>
      </c>
      <c r="F2278">
        <v>62922618</v>
      </c>
      <c r="G2278">
        <v>62920178</v>
      </c>
      <c r="H2278" t="s">
        <v>17450</v>
      </c>
      <c r="I2278" t="s">
        <v>17448</v>
      </c>
    </row>
    <row r="2279" spans="1:9" x14ac:dyDescent="0.35">
      <c r="A2279" t="s">
        <v>17451</v>
      </c>
      <c r="B2279" t="s">
        <v>7092</v>
      </c>
      <c r="C2279" t="s">
        <v>13491</v>
      </c>
      <c r="D2279" t="s">
        <v>13492</v>
      </c>
      <c r="E2279" t="s">
        <v>17452</v>
      </c>
      <c r="F2279" t="s">
        <v>17453</v>
      </c>
      <c r="G2279" s="24">
        <v>6484.8720761996628</v>
      </c>
      <c r="I2279" t="s">
        <v>13491</v>
      </c>
    </row>
    <row r="2280" spans="1:9" x14ac:dyDescent="0.35">
      <c r="A2280" t="s">
        <v>17454</v>
      </c>
      <c r="B2280" t="s">
        <v>7397</v>
      </c>
      <c r="C2280" t="s">
        <v>17455</v>
      </c>
      <c r="D2280" t="s">
        <v>17456</v>
      </c>
      <c r="E2280" t="s">
        <v>17457</v>
      </c>
      <c r="F2280">
        <v>63399991</v>
      </c>
      <c r="G2280">
        <v>63399091</v>
      </c>
      <c r="I2280" t="s">
        <v>17455</v>
      </c>
    </row>
    <row r="2281" spans="1:9" x14ac:dyDescent="0.35">
      <c r="A2281" t="s">
        <v>17458</v>
      </c>
      <c r="B2281" t="s">
        <v>6636</v>
      </c>
      <c r="C2281" t="s">
        <v>17459</v>
      </c>
      <c r="D2281" t="s">
        <v>17460</v>
      </c>
      <c r="F2281">
        <v>63671438</v>
      </c>
      <c r="H2281" t="s">
        <v>17461</v>
      </c>
      <c r="I2281" t="s">
        <v>17459</v>
      </c>
    </row>
    <row r="2282" spans="1:9" x14ac:dyDescent="0.35">
      <c r="A2282" t="s">
        <v>17462</v>
      </c>
      <c r="B2282" t="s">
        <v>7397</v>
      </c>
      <c r="C2282" t="s">
        <v>17463</v>
      </c>
      <c r="D2282" t="s">
        <v>17464</v>
      </c>
      <c r="E2282" t="s">
        <v>17465</v>
      </c>
      <c r="F2282">
        <v>64594031</v>
      </c>
      <c r="G2282">
        <v>64528487</v>
      </c>
      <c r="H2282" t="s">
        <v>17466</v>
      </c>
      <c r="I2282" t="s">
        <v>17463</v>
      </c>
    </row>
    <row r="2283" spans="1:9" x14ac:dyDescent="0.35">
      <c r="A2283" t="s">
        <v>17467</v>
      </c>
      <c r="B2283" t="s">
        <v>7397</v>
      </c>
      <c r="C2283" t="s">
        <v>17468</v>
      </c>
      <c r="D2283" t="s">
        <v>16018</v>
      </c>
      <c r="E2283" t="s">
        <v>17469</v>
      </c>
      <c r="F2283">
        <v>64389400</v>
      </c>
      <c r="G2283">
        <v>64389431</v>
      </c>
      <c r="H2283" t="s">
        <v>17470</v>
      </c>
      <c r="I2283" t="s">
        <v>17468</v>
      </c>
    </row>
    <row r="2284" spans="1:9" x14ac:dyDescent="0.35">
      <c r="A2284" t="s">
        <v>17471</v>
      </c>
      <c r="B2284" t="s">
        <v>6636</v>
      </c>
      <c r="C2284" t="s">
        <v>17472</v>
      </c>
      <c r="D2284" t="s">
        <v>17473</v>
      </c>
      <c r="E2284" t="s">
        <v>17474</v>
      </c>
      <c r="F2284">
        <v>81124678</v>
      </c>
      <c r="H2284" t="s">
        <v>17475</v>
      </c>
      <c r="I2284" t="s">
        <v>17472</v>
      </c>
    </row>
    <row r="2285" spans="1:9" x14ac:dyDescent="0.35">
      <c r="A2285" t="s">
        <v>17476</v>
      </c>
      <c r="B2285" t="s">
        <v>7397</v>
      </c>
      <c r="C2285" t="s">
        <v>17477</v>
      </c>
      <c r="D2285" t="s">
        <v>17478</v>
      </c>
      <c r="E2285" t="s">
        <v>8791</v>
      </c>
      <c r="F2285">
        <v>62550180</v>
      </c>
      <c r="G2285">
        <v>62550180</v>
      </c>
      <c r="H2285" t="s">
        <v>17479</v>
      </c>
      <c r="I2285" t="s">
        <v>17477</v>
      </c>
    </row>
    <row r="2286" spans="1:9" x14ac:dyDescent="0.35">
      <c r="A2286" t="s">
        <v>17480</v>
      </c>
      <c r="B2286" t="s">
        <v>6703</v>
      </c>
      <c r="C2286" t="s">
        <v>17481</v>
      </c>
      <c r="D2286" t="s">
        <v>17482</v>
      </c>
      <c r="E2286" t="s">
        <v>13141</v>
      </c>
      <c r="F2286" t="s">
        <v>17483</v>
      </c>
      <c r="G2286">
        <v>68726513</v>
      </c>
      <c r="H2286" t="s">
        <v>17484</v>
      </c>
      <c r="I2286" t="s">
        <v>17481</v>
      </c>
    </row>
    <row r="2287" spans="1:9" x14ac:dyDescent="0.35">
      <c r="A2287" t="s">
        <v>17485</v>
      </c>
      <c r="B2287" t="s">
        <v>6636</v>
      </c>
      <c r="C2287" t="s">
        <v>17486</v>
      </c>
      <c r="D2287" t="s">
        <v>17487</v>
      </c>
      <c r="F2287" t="s">
        <v>17488</v>
      </c>
      <c r="G2287">
        <v>67437245</v>
      </c>
      <c r="H2287" t="s">
        <v>17489</v>
      </c>
      <c r="I2287" t="s">
        <v>17486</v>
      </c>
    </row>
    <row r="2288" spans="1:9" x14ac:dyDescent="0.35">
      <c r="A2288" t="s">
        <v>17490</v>
      </c>
      <c r="B2288" t="s">
        <v>7397</v>
      </c>
      <c r="C2288" t="s">
        <v>17491</v>
      </c>
      <c r="D2288" t="s">
        <v>17492</v>
      </c>
      <c r="E2288" t="s">
        <v>17493</v>
      </c>
      <c r="F2288">
        <v>63647677</v>
      </c>
      <c r="G2288">
        <v>63648468</v>
      </c>
      <c r="H2288" t="s">
        <v>17494</v>
      </c>
      <c r="I2288" t="s">
        <v>17491</v>
      </c>
    </row>
    <row r="2289" spans="1:9" x14ac:dyDescent="0.35">
      <c r="A2289" t="s">
        <v>17495</v>
      </c>
      <c r="B2289" t="s">
        <v>7397</v>
      </c>
      <c r="C2289" t="s">
        <v>17496</v>
      </c>
      <c r="D2289" t="s">
        <v>17497</v>
      </c>
      <c r="E2289" t="s">
        <v>17498</v>
      </c>
      <c r="F2289">
        <v>67572822</v>
      </c>
      <c r="G2289">
        <v>67572922</v>
      </c>
      <c r="H2289" t="s">
        <v>17499</v>
      </c>
      <c r="I2289" t="s">
        <v>17496</v>
      </c>
    </row>
    <row r="2290" spans="1:9" x14ac:dyDescent="0.35">
      <c r="A2290" t="s">
        <v>17500</v>
      </c>
      <c r="B2290" t="s">
        <v>7397</v>
      </c>
      <c r="C2290" t="s">
        <v>17501</v>
      </c>
      <c r="D2290" t="s">
        <v>17502</v>
      </c>
      <c r="E2290" t="s">
        <v>17503</v>
      </c>
      <c r="F2290">
        <v>62942903</v>
      </c>
      <c r="G2290">
        <v>62912339</v>
      </c>
      <c r="H2290" t="s">
        <v>17504</v>
      </c>
      <c r="I2290" t="s">
        <v>17501</v>
      </c>
    </row>
    <row r="2291" spans="1:9" x14ac:dyDescent="0.35">
      <c r="A2291" t="s">
        <v>17505</v>
      </c>
      <c r="B2291" t="s">
        <v>7397</v>
      </c>
      <c r="C2291" t="s">
        <v>17506</v>
      </c>
      <c r="D2291" t="s">
        <v>17507</v>
      </c>
      <c r="E2291" t="s">
        <v>17508</v>
      </c>
      <c r="F2291">
        <v>63652663</v>
      </c>
      <c r="H2291" t="s">
        <v>17509</v>
      </c>
      <c r="I2291" t="s">
        <v>17506</v>
      </c>
    </row>
    <row r="2292" spans="1:9" x14ac:dyDescent="0.35">
      <c r="A2292" t="s">
        <v>17510</v>
      </c>
      <c r="B2292" t="s">
        <v>7397</v>
      </c>
      <c r="C2292" t="s">
        <v>17511</v>
      </c>
      <c r="D2292" t="s">
        <v>17512</v>
      </c>
      <c r="E2292" t="s">
        <v>17513</v>
      </c>
      <c r="F2292" t="s">
        <v>17514</v>
      </c>
      <c r="G2292" t="s">
        <v>17515</v>
      </c>
      <c r="I2292" t="s">
        <v>17511</v>
      </c>
    </row>
    <row r="2293" spans="1:9" x14ac:dyDescent="0.35">
      <c r="A2293" t="s">
        <v>17516</v>
      </c>
      <c r="B2293" t="s">
        <v>7397</v>
      </c>
      <c r="C2293" t="s">
        <v>17517</v>
      </c>
      <c r="D2293" t="s">
        <v>17518</v>
      </c>
      <c r="E2293" t="s">
        <v>17519</v>
      </c>
      <c r="F2293">
        <v>62952000</v>
      </c>
      <c r="G2293">
        <v>62981081</v>
      </c>
      <c r="H2293" t="s">
        <v>17520</v>
      </c>
      <c r="I2293" t="s">
        <v>17517</v>
      </c>
    </row>
    <row r="2294" spans="1:9" x14ac:dyDescent="0.35">
      <c r="A2294" t="s">
        <v>17521</v>
      </c>
      <c r="B2294" t="s">
        <v>7397</v>
      </c>
      <c r="C2294" t="s">
        <v>17522</v>
      </c>
      <c r="D2294" t="s">
        <v>17523</v>
      </c>
      <c r="E2294" t="s">
        <v>9110</v>
      </c>
      <c r="F2294">
        <v>91259246</v>
      </c>
      <c r="G2294">
        <v>62785242</v>
      </c>
      <c r="H2294" t="s">
        <v>17524</v>
      </c>
      <c r="I2294" t="s">
        <v>17522</v>
      </c>
    </row>
    <row r="2295" spans="1:9" x14ac:dyDescent="0.35">
      <c r="A2295" t="s">
        <v>17525</v>
      </c>
      <c r="B2295" t="s">
        <v>7397</v>
      </c>
      <c r="C2295" t="s">
        <v>17526</v>
      </c>
      <c r="D2295" t="s">
        <v>17527</v>
      </c>
      <c r="E2295" t="s">
        <v>17528</v>
      </c>
      <c r="F2295">
        <v>6551286</v>
      </c>
      <c r="G2295">
        <v>65551416</v>
      </c>
      <c r="H2295" t="s">
        <v>17529</v>
      </c>
      <c r="I2295" t="s">
        <v>17526</v>
      </c>
    </row>
    <row r="2296" spans="1:9" x14ac:dyDescent="0.35">
      <c r="A2296" t="s">
        <v>17530</v>
      </c>
      <c r="B2296" t="s">
        <v>7397</v>
      </c>
      <c r="C2296" t="s">
        <v>17531</v>
      </c>
      <c r="D2296" t="s">
        <v>17532</v>
      </c>
      <c r="E2296" t="s">
        <v>17533</v>
      </c>
      <c r="F2296">
        <v>67436776</v>
      </c>
      <c r="G2296">
        <v>68421533</v>
      </c>
      <c r="H2296" t="s">
        <v>17534</v>
      </c>
      <c r="I2296" t="s">
        <v>17531</v>
      </c>
    </row>
    <row r="2297" spans="1:9" x14ac:dyDescent="0.35">
      <c r="A2297" t="s">
        <v>17535</v>
      </c>
      <c r="B2297" t="s">
        <v>7397</v>
      </c>
      <c r="C2297" t="s">
        <v>17536</v>
      </c>
      <c r="D2297" t="s">
        <v>17537</v>
      </c>
      <c r="E2297" t="s">
        <v>17538</v>
      </c>
      <c r="G2297">
        <v>62343217</v>
      </c>
      <c r="H2297" t="s">
        <v>17539</v>
      </c>
      <c r="I2297" t="s">
        <v>17536</v>
      </c>
    </row>
    <row r="2298" spans="1:9" x14ac:dyDescent="0.35">
      <c r="A2298" t="s">
        <v>17540</v>
      </c>
      <c r="B2298" t="s">
        <v>6776</v>
      </c>
      <c r="C2298" t="s">
        <v>17541</v>
      </c>
      <c r="D2298" t="s">
        <v>17542</v>
      </c>
      <c r="E2298" t="s">
        <v>17543</v>
      </c>
      <c r="F2298" t="s">
        <v>17544</v>
      </c>
      <c r="G2298" t="s">
        <v>17545</v>
      </c>
      <c r="H2298" t="s">
        <v>17546</v>
      </c>
      <c r="I2298" t="s">
        <v>17541</v>
      </c>
    </row>
    <row r="2299" spans="1:9" x14ac:dyDescent="0.35">
      <c r="A2299" t="s">
        <v>17547</v>
      </c>
      <c r="B2299" t="s">
        <v>7397</v>
      </c>
      <c r="C2299" t="s">
        <v>17548</v>
      </c>
      <c r="D2299" t="s">
        <v>7412</v>
      </c>
      <c r="E2299" t="s">
        <v>17549</v>
      </c>
      <c r="F2299" t="s">
        <v>17550</v>
      </c>
      <c r="G2299" t="s">
        <v>17551</v>
      </c>
      <c r="H2299" t="s">
        <v>17552</v>
      </c>
      <c r="I2299" t="s">
        <v>17548</v>
      </c>
    </row>
    <row r="2300" spans="1:9" x14ac:dyDescent="0.35">
      <c r="A2300" t="s">
        <v>17553</v>
      </c>
      <c r="B2300" t="s">
        <v>6636</v>
      </c>
      <c r="C2300" t="s">
        <v>17554</v>
      </c>
      <c r="D2300" t="s">
        <v>17555</v>
      </c>
      <c r="E2300" t="s">
        <v>17556</v>
      </c>
      <c r="H2300" t="s">
        <v>17557</v>
      </c>
      <c r="I2300" t="s">
        <v>17554</v>
      </c>
    </row>
    <row r="2301" spans="1:9" x14ac:dyDescent="0.35">
      <c r="A2301" t="s">
        <v>17558</v>
      </c>
      <c r="B2301" t="s">
        <v>7397</v>
      </c>
      <c r="C2301" t="s">
        <v>17559</v>
      </c>
      <c r="D2301" t="s">
        <v>17560</v>
      </c>
      <c r="E2301" t="s">
        <v>17561</v>
      </c>
      <c r="F2301">
        <v>67911276</v>
      </c>
      <c r="G2301">
        <v>68624116</v>
      </c>
      <c r="H2301" t="s">
        <v>17562</v>
      </c>
      <c r="I2301" t="s">
        <v>17559</v>
      </c>
    </row>
    <row r="2302" spans="1:9" x14ac:dyDescent="0.35">
      <c r="A2302" t="s">
        <v>2792</v>
      </c>
      <c r="B2302" t="s">
        <v>7092</v>
      </c>
      <c r="C2302" t="s">
        <v>17563</v>
      </c>
      <c r="D2302" t="s">
        <v>10624</v>
      </c>
      <c r="E2302" t="s">
        <v>17564</v>
      </c>
      <c r="F2302">
        <v>67538077</v>
      </c>
      <c r="G2302">
        <v>67538993</v>
      </c>
      <c r="I2302" t="s">
        <v>17563</v>
      </c>
    </row>
    <row r="2303" spans="1:9" x14ac:dyDescent="0.35">
      <c r="A2303" t="s">
        <v>17565</v>
      </c>
      <c r="B2303" t="s">
        <v>7397</v>
      </c>
      <c r="C2303" t="s">
        <v>17566</v>
      </c>
      <c r="D2303" t="s">
        <v>17567</v>
      </c>
      <c r="E2303" t="s">
        <v>17568</v>
      </c>
      <c r="F2303">
        <v>493072000417</v>
      </c>
      <c r="G2303">
        <v>493072000456</v>
      </c>
      <c r="I2303" t="s">
        <v>17566</v>
      </c>
    </row>
    <row r="2304" spans="1:9" x14ac:dyDescent="0.35">
      <c r="A2304" t="s">
        <v>17569</v>
      </c>
      <c r="B2304" t="s">
        <v>6636</v>
      </c>
      <c r="C2304" t="s">
        <v>17570</v>
      </c>
      <c r="D2304" t="s">
        <v>17571</v>
      </c>
      <c r="E2304" t="s">
        <v>14935</v>
      </c>
      <c r="F2304" t="s">
        <v>17572</v>
      </c>
      <c r="G2304" t="s">
        <v>17573</v>
      </c>
      <c r="H2304" t="s">
        <v>17574</v>
      </c>
      <c r="I2304" t="s">
        <v>17570</v>
      </c>
    </row>
    <row r="2305" spans="1:9" x14ac:dyDescent="0.35">
      <c r="A2305" t="s">
        <v>17575</v>
      </c>
      <c r="B2305" t="s">
        <v>6636</v>
      </c>
      <c r="C2305" t="s">
        <v>17576</v>
      </c>
      <c r="D2305" t="s">
        <v>17577</v>
      </c>
      <c r="E2305" t="s">
        <v>17578</v>
      </c>
      <c r="F2305">
        <v>68841417</v>
      </c>
      <c r="G2305">
        <v>63665193</v>
      </c>
      <c r="I2305" t="s">
        <v>17576</v>
      </c>
    </row>
    <row r="2306" spans="1:9" x14ac:dyDescent="0.35">
      <c r="A2306" t="s">
        <v>17579</v>
      </c>
      <c r="B2306" t="s">
        <v>6636</v>
      </c>
      <c r="C2306" t="s">
        <v>17580</v>
      </c>
      <c r="D2306" t="s">
        <v>9281</v>
      </c>
      <c r="E2306" t="s">
        <v>17581</v>
      </c>
      <c r="F2306" t="s">
        <v>17582</v>
      </c>
      <c r="G2306" t="s">
        <v>17583</v>
      </c>
      <c r="H2306" t="s">
        <v>17584</v>
      </c>
      <c r="I2306" t="s">
        <v>17580</v>
      </c>
    </row>
    <row r="2307" spans="1:9" x14ac:dyDescent="0.35">
      <c r="A2307" t="s">
        <v>17585</v>
      </c>
      <c r="B2307" t="s">
        <v>6636</v>
      </c>
      <c r="C2307" t="s">
        <v>17586</v>
      </c>
      <c r="G2307">
        <v>67877311</v>
      </c>
      <c r="H2307" t="s">
        <v>17587</v>
      </c>
      <c r="I2307" t="s">
        <v>17586</v>
      </c>
    </row>
    <row r="2308" spans="1:9" x14ac:dyDescent="0.35">
      <c r="A2308" t="s">
        <v>17588</v>
      </c>
      <c r="B2308" t="s">
        <v>7397</v>
      </c>
      <c r="C2308" t="s">
        <v>17589</v>
      </c>
      <c r="D2308" t="s">
        <v>17590</v>
      </c>
      <c r="E2308" t="s">
        <v>17591</v>
      </c>
      <c r="F2308">
        <v>63032589</v>
      </c>
      <c r="G2308">
        <v>63243070</v>
      </c>
      <c r="H2308" t="s">
        <v>17592</v>
      </c>
      <c r="I2308" t="s">
        <v>17589</v>
      </c>
    </row>
    <row r="2309" spans="1:9" x14ac:dyDescent="0.35">
      <c r="A2309" t="s">
        <v>17593</v>
      </c>
      <c r="B2309" t="s">
        <v>6636</v>
      </c>
      <c r="C2309" t="s">
        <v>17594</v>
      </c>
      <c r="D2309" t="s">
        <v>17595</v>
      </c>
      <c r="E2309" t="s">
        <v>17596</v>
      </c>
      <c r="F2309" t="s">
        <v>17597</v>
      </c>
      <c r="G2309" t="s">
        <v>17598</v>
      </c>
      <c r="H2309" t="s">
        <v>17599</v>
      </c>
      <c r="I2309" t="s">
        <v>17594</v>
      </c>
    </row>
    <row r="2310" spans="1:9" x14ac:dyDescent="0.35">
      <c r="A2310" t="s">
        <v>17600</v>
      </c>
      <c r="B2310" t="s">
        <v>7397</v>
      </c>
      <c r="C2310" t="s">
        <v>17601</v>
      </c>
      <c r="F2310">
        <v>97956048</v>
      </c>
      <c r="H2310" t="s">
        <v>17602</v>
      </c>
      <c r="I2310" t="s">
        <v>17601</v>
      </c>
    </row>
    <row r="2311" spans="1:9" x14ac:dyDescent="0.35">
      <c r="A2311" t="s">
        <v>17603</v>
      </c>
      <c r="B2311" t="s">
        <v>6636</v>
      </c>
      <c r="C2311" t="s">
        <v>17604</v>
      </c>
      <c r="D2311" t="s">
        <v>17605</v>
      </c>
      <c r="E2311" t="s">
        <v>17606</v>
      </c>
      <c r="F2311" t="s">
        <v>17607</v>
      </c>
      <c r="G2311" t="s">
        <v>17608</v>
      </c>
      <c r="H2311" t="s">
        <v>17609</v>
      </c>
      <c r="I2311" t="s">
        <v>17604</v>
      </c>
    </row>
    <row r="2312" spans="1:9" x14ac:dyDescent="0.35">
      <c r="A2312" t="s">
        <v>17610</v>
      </c>
      <c r="B2312" t="s">
        <v>6636</v>
      </c>
      <c r="C2312" t="s">
        <v>17611</v>
      </c>
      <c r="D2312" t="s">
        <v>17612</v>
      </c>
      <c r="E2312" t="s">
        <v>6819</v>
      </c>
      <c r="F2312">
        <v>67429918</v>
      </c>
      <c r="G2312">
        <v>67496133</v>
      </c>
      <c r="H2312" t="s">
        <v>17613</v>
      </c>
      <c r="I2312" t="s">
        <v>17611</v>
      </c>
    </row>
    <row r="2313" spans="1:9" x14ac:dyDescent="0.35">
      <c r="A2313" t="s">
        <v>17614</v>
      </c>
      <c r="B2313" t="s">
        <v>7397</v>
      </c>
      <c r="C2313" t="s">
        <v>17615</v>
      </c>
      <c r="D2313" t="s">
        <v>17616</v>
      </c>
      <c r="E2313" t="s">
        <v>17617</v>
      </c>
      <c r="H2313" t="s">
        <v>17618</v>
      </c>
      <c r="I2313" t="s">
        <v>17615</v>
      </c>
    </row>
    <row r="2314" spans="1:9" x14ac:dyDescent="0.35">
      <c r="A2314" t="s">
        <v>17619</v>
      </c>
      <c r="B2314" t="s">
        <v>6703</v>
      </c>
      <c r="C2314" t="s">
        <v>17620</v>
      </c>
      <c r="D2314" t="s">
        <v>17621</v>
      </c>
      <c r="E2314" t="s">
        <v>17622</v>
      </c>
      <c r="F2314">
        <v>63528360</v>
      </c>
      <c r="G2314">
        <v>63525448</v>
      </c>
      <c r="H2314" t="s">
        <v>17623</v>
      </c>
      <c r="I2314" t="s">
        <v>17620</v>
      </c>
    </row>
    <row r="2315" spans="1:9" x14ac:dyDescent="0.35">
      <c r="A2315" t="s">
        <v>17624</v>
      </c>
      <c r="B2315" t="s">
        <v>7397</v>
      </c>
      <c r="C2315" t="s">
        <v>17625</v>
      </c>
      <c r="D2315" t="s">
        <v>17626</v>
      </c>
      <c r="E2315" t="s">
        <v>17627</v>
      </c>
      <c r="F2315" t="s">
        <v>17628</v>
      </c>
      <c r="G2315" t="s">
        <v>17628</v>
      </c>
      <c r="H2315" t="s">
        <v>17629</v>
      </c>
      <c r="I2315" t="s">
        <v>17625</v>
      </c>
    </row>
    <row r="2316" spans="1:9" x14ac:dyDescent="0.35">
      <c r="A2316" t="s">
        <v>17630</v>
      </c>
      <c r="B2316" t="s">
        <v>7397</v>
      </c>
      <c r="C2316" t="s">
        <v>17631</v>
      </c>
      <c r="D2316" t="s">
        <v>17632</v>
      </c>
      <c r="E2316" t="s">
        <v>17633</v>
      </c>
      <c r="F2316">
        <v>68385893</v>
      </c>
      <c r="G2316">
        <v>68380188</v>
      </c>
      <c r="I2316" t="s">
        <v>17631</v>
      </c>
    </row>
    <row r="2317" spans="1:9" x14ac:dyDescent="0.35">
      <c r="A2317" t="s">
        <v>17634</v>
      </c>
      <c r="B2317" t="s">
        <v>7397</v>
      </c>
      <c r="C2317" t="s">
        <v>17635</v>
      </c>
      <c r="D2317" t="s">
        <v>17636</v>
      </c>
      <c r="E2317" t="s">
        <v>10882</v>
      </c>
      <c r="F2317" t="s">
        <v>17637</v>
      </c>
      <c r="G2317" t="s">
        <v>17638</v>
      </c>
      <c r="H2317" t="s">
        <v>17639</v>
      </c>
      <c r="I2317" t="s">
        <v>17635</v>
      </c>
    </row>
    <row r="2318" spans="1:9" x14ac:dyDescent="0.35">
      <c r="A2318" t="s">
        <v>17640</v>
      </c>
      <c r="B2318" t="s">
        <v>7397</v>
      </c>
      <c r="C2318" t="s">
        <v>17641</v>
      </c>
      <c r="D2318" t="s">
        <v>17642</v>
      </c>
      <c r="E2318" t="s">
        <v>17643</v>
      </c>
      <c r="H2318" t="s">
        <v>17644</v>
      </c>
      <c r="I2318" t="s">
        <v>17641</v>
      </c>
    </row>
    <row r="2319" spans="1:9" x14ac:dyDescent="0.35">
      <c r="A2319" t="s">
        <v>17645</v>
      </c>
      <c r="B2319" t="s">
        <v>6636</v>
      </c>
      <c r="C2319" t="s">
        <v>17646</v>
      </c>
      <c r="D2319" t="s">
        <v>17647</v>
      </c>
      <c r="E2319" t="s">
        <v>17648</v>
      </c>
      <c r="F2319" t="s">
        <v>17649</v>
      </c>
      <c r="G2319" t="s">
        <v>17650</v>
      </c>
      <c r="H2319" t="s">
        <v>17651</v>
      </c>
      <c r="I2319" t="s">
        <v>17646</v>
      </c>
    </row>
    <row r="2320" spans="1:9" x14ac:dyDescent="0.35">
      <c r="A2320" t="s">
        <v>17652</v>
      </c>
      <c r="B2320" t="s">
        <v>6636</v>
      </c>
      <c r="C2320" t="s">
        <v>17653</v>
      </c>
      <c r="D2320" t="s">
        <v>17654</v>
      </c>
      <c r="E2320" t="s">
        <v>17655</v>
      </c>
      <c r="H2320" t="s">
        <v>17656</v>
      </c>
      <c r="I2320" t="s">
        <v>17653</v>
      </c>
    </row>
    <row r="2321" spans="1:9" x14ac:dyDescent="0.35">
      <c r="A2321" t="s">
        <v>17657</v>
      </c>
      <c r="B2321" t="s">
        <v>6776</v>
      </c>
      <c r="C2321" t="s">
        <v>17658</v>
      </c>
      <c r="D2321" t="s">
        <v>17659</v>
      </c>
      <c r="E2321" t="s">
        <v>17660</v>
      </c>
      <c r="F2321" t="s">
        <v>17661</v>
      </c>
      <c r="G2321" t="s">
        <v>17662</v>
      </c>
      <c r="H2321" t="s">
        <v>17663</v>
      </c>
      <c r="I2321" t="s">
        <v>17658</v>
      </c>
    </row>
    <row r="2322" spans="1:9" x14ac:dyDescent="0.35">
      <c r="A2322" t="s">
        <v>17664</v>
      </c>
      <c r="B2322" t="s">
        <v>6776</v>
      </c>
      <c r="C2322" t="s">
        <v>17665</v>
      </c>
      <c r="D2322" t="s">
        <v>17666</v>
      </c>
      <c r="E2322" t="s">
        <v>17667</v>
      </c>
      <c r="F2322" t="s">
        <v>17668</v>
      </c>
      <c r="G2322" t="s">
        <v>17669</v>
      </c>
      <c r="H2322" t="s">
        <v>6761</v>
      </c>
      <c r="I2322" t="s">
        <v>17665</v>
      </c>
    </row>
    <row r="2323" spans="1:9" x14ac:dyDescent="0.35">
      <c r="A2323" t="s">
        <v>17670</v>
      </c>
      <c r="B2323" t="s">
        <v>7397</v>
      </c>
      <c r="C2323" t="s">
        <v>17671</v>
      </c>
      <c r="D2323" t="s">
        <v>17672</v>
      </c>
      <c r="E2323" t="s">
        <v>17673</v>
      </c>
      <c r="H2323" t="s">
        <v>17674</v>
      </c>
      <c r="I2323" t="s">
        <v>17671</v>
      </c>
    </row>
    <row r="2324" spans="1:9" x14ac:dyDescent="0.35">
      <c r="A2324" t="s">
        <v>17675</v>
      </c>
      <c r="B2324" t="s">
        <v>6636</v>
      </c>
      <c r="C2324" t="s">
        <v>17676</v>
      </c>
      <c r="D2324" t="s">
        <v>17677</v>
      </c>
      <c r="E2324" t="s">
        <v>17678</v>
      </c>
      <c r="H2324" t="s">
        <v>17679</v>
      </c>
      <c r="I2324" t="s">
        <v>17676</v>
      </c>
    </row>
    <row r="2325" spans="1:9" x14ac:dyDescent="0.35">
      <c r="A2325" t="s">
        <v>17680</v>
      </c>
      <c r="B2325" t="s">
        <v>7397</v>
      </c>
      <c r="C2325" t="s">
        <v>17681</v>
      </c>
      <c r="D2325" t="s">
        <v>17682</v>
      </c>
      <c r="E2325" t="s">
        <v>17683</v>
      </c>
      <c r="F2325" t="s">
        <v>17684</v>
      </c>
      <c r="G2325" t="s">
        <v>17685</v>
      </c>
      <c r="H2325" t="s">
        <v>17686</v>
      </c>
      <c r="I2325" t="s">
        <v>17681</v>
      </c>
    </row>
    <row r="2326" spans="1:9" x14ac:dyDescent="0.35">
      <c r="A2326" t="s">
        <v>17687</v>
      </c>
      <c r="B2326" t="s">
        <v>7397</v>
      </c>
      <c r="C2326" t="s">
        <v>17688</v>
      </c>
      <c r="D2326" t="s">
        <v>17689</v>
      </c>
      <c r="E2326" t="s">
        <v>17690</v>
      </c>
      <c r="F2326" t="s">
        <v>17691</v>
      </c>
      <c r="G2326" t="s">
        <v>17692</v>
      </c>
      <c r="H2326" t="s">
        <v>17693</v>
      </c>
      <c r="I2326" t="s">
        <v>17688</v>
      </c>
    </row>
    <row r="2327" spans="1:9" x14ac:dyDescent="0.35">
      <c r="A2327" t="s">
        <v>17694</v>
      </c>
      <c r="B2327" t="s">
        <v>6636</v>
      </c>
      <c r="C2327" t="s">
        <v>17695</v>
      </c>
      <c r="D2327" t="s">
        <v>17696</v>
      </c>
      <c r="E2327" t="s">
        <v>17697</v>
      </c>
      <c r="F2327" t="s">
        <v>17698</v>
      </c>
      <c r="G2327" t="s">
        <v>17699</v>
      </c>
      <c r="I2327" t="s">
        <v>17695</v>
      </c>
    </row>
    <row r="2328" spans="1:9" x14ac:dyDescent="0.35">
      <c r="A2328" t="s">
        <v>17700</v>
      </c>
      <c r="B2328" t="s">
        <v>6763</v>
      </c>
      <c r="C2328" t="s">
        <v>17701</v>
      </c>
      <c r="D2328" t="s">
        <v>17702</v>
      </c>
      <c r="E2328" t="s">
        <v>17703</v>
      </c>
      <c r="F2328" t="s">
        <v>17704</v>
      </c>
      <c r="G2328" t="s">
        <v>17705</v>
      </c>
      <c r="H2328" t="s">
        <v>17706</v>
      </c>
      <c r="I2328" t="s">
        <v>17701</v>
      </c>
    </row>
    <row r="2329" spans="1:9" x14ac:dyDescent="0.35">
      <c r="A2329" t="s">
        <v>17707</v>
      </c>
      <c r="B2329" t="s">
        <v>7397</v>
      </c>
      <c r="C2329" t="s">
        <v>17708</v>
      </c>
      <c r="D2329" t="s">
        <v>17709</v>
      </c>
      <c r="E2329" t="s">
        <v>17710</v>
      </c>
      <c r="F2329">
        <v>65710727</v>
      </c>
      <c r="G2329">
        <v>65009595</v>
      </c>
      <c r="H2329" t="s">
        <v>17711</v>
      </c>
      <c r="I2329" t="s">
        <v>17708</v>
      </c>
    </row>
    <row r="2330" spans="1:9" x14ac:dyDescent="0.35">
      <c r="A2330" t="s">
        <v>17712</v>
      </c>
      <c r="B2330" t="s">
        <v>6636</v>
      </c>
      <c r="C2330" t="s">
        <v>17713</v>
      </c>
      <c r="D2330" t="s">
        <v>17714</v>
      </c>
      <c r="E2330" t="s">
        <v>17715</v>
      </c>
      <c r="F2330">
        <v>63349541</v>
      </c>
      <c r="G2330">
        <v>63330607</v>
      </c>
      <c r="H2330" t="s">
        <v>7555</v>
      </c>
      <c r="I2330" t="s">
        <v>17713</v>
      </c>
    </row>
    <row r="2331" spans="1:9" x14ac:dyDescent="0.35">
      <c r="A2331" t="s">
        <v>17716</v>
      </c>
      <c r="B2331" t="s">
        <v>6636</v>
      </c>
      <c r="C2331" t="s">
        <v>17717</v>
      </c>
      <c r="D2331" t="s">
        <v>17718</v>
      </c>
      <c r="E2331" t="s">
        <v>17719</v>
      </c>
      <c r="F2331" t="s">
        <v>17720</v>
      </c>
      <c r="G2331" t="s">
        <v>17721</v>
      </c>
      <c r="H2331" t="s">
        <v>17722</v>
      </c>
      <c r="I2331" t="s">
        <v>17717</v>
      </c>
    </row>
    <row r="2332" spans="1:9" x14ac:dyDescent="0.35">
      <c r="A2332" t="s">
        <v>17723</v>
      </c>
      <c r="B2332" t="s">
        <v>7397</v>
      </c>
      <c r="C2332" t="s">
        <v>17724</v>
      </c>
      <c r="F2332">
        <v>83471956</v>
      </c>
      <c r="G2332">
        <v>67452568</v>
      </c>
      <c r="H2332" t="s">
        <v>17725</v>
      </c>
      <c r="I2332" t="s">
        <v>17724</v>
      </c>
    </row>
    <row r="2333" spans="1:9" x14ac:dyDescent="0.35">
      <c r="A2333" t="s">
        <v>17726</v>
      </c>
      <c r="B2333" t="s">
        <v>6636</v>
      </c>
      <c r="C2333" t="s">
        <v>17727</v>
      </c>
      <c r="D2333" t="s">
        <v>17728</v>
      </c>
      <c r="E2333" t="s">
        <v>17729</v>
      </c>
      <c r="F2333" t="s">
        <v>17730</v>
      </c>
      <c r="G2333" t="s">
        <v>17731</v>
      </c>
      <c r="H2333" t="s">
        <v>17732</v>
      </c>
      <c r="I2333" t="s">
        <v>17727</v>
      </c>
    </row>
    <row r="2334" spans="1:9" x14ac:dyDescent="0.35">
      <c r="A2334" t="s">
        <v>17733</v>
      </c>
      <c r="B2334" t="s">
        <v>6636</v>
      </c>
      <c r="C2334" t="s">
        <v>17734</v>
      </c>
      <c r="D2334" t="s">
        <v>7626</v>
      </c>
      <c r="E2334" t="s">
        <v>17735</v>
      </c>
      <c r="F2334" t="s">
        <v>17736</v>
      </c>
      <c r="G2334" t="s">
        <v>17737</v>
      </c>
      <c r="H2334" t="s">
        <v>17738</v>
      </c>
      <c r="I2334" t="s">
        <v>17734</v>
      </c>
    </row>
    <row r="2335" spans="1:9" x14ac:dyDescent="0.35">
      <c r="A2335" t="s">
        <v>17739</v>
      </c>
      <c r="B2335" t="s">
        <v>7397</v>
      </c>
      <c r="C2335" t="s">
        <v>17740</v>
      </c>
      <c r="D2335" t="s">
        <v>17741</v>
      </c>
      <c r="E2335" t="s">
        <v>7389</v>
      </c>
      <c r="F2335">
        <v>65850220</v>
      </c>
      <c r="H2335" t="s">
        <v>17742</v>
      </c>
      <c r="I2335" t="s">
        <v>17740</v>
      </c>
    </row>
    <row r="2336" spans="1:9" x14ac:dyDescent="0.35">
      <c r="A2336" t="s">
        <v>17743</v>
      </c>
      <c r="B2336" t="s">
        <v>6636</v>
      </c>
      <c r="C2336" t="s">
        <v>17744</v>
      </c>
      <c r="D2336" t="s">
        <v>17745</v>
      </c>
      <c r="E2336" t="s">
        <v>17746</v>
      </c>
      <c r="F2336">
        <v>98384823</v>
      </c>
      <c r="H2336" t="s">
        <v>17744</v>
      </c>
      <c r="I2336" t="s">
        <v>17744</v>
      </c>
    </row>
    <row r="2337" spans="1:9" x14ac:dyDescent="0.35">
      <c r="A2337" t="s">
        <v>17747</v>
      </c>
      <c r="B2337" t="s">
        <v>7397</v>
      </c>
      <c r="C2337" t="s">
        <v>17748</v>
      </c>
      <c r="D2337" t="s">
        <v>17749</v>
      </c>
      <c r="E2337" t="s">
        <v>17750</v>
      </c>
      <c r="F2337">
        <v>96873242</v>
      </c>
      <c r="G2337">
        <v>64489281</v>
      </c>
      <c r="H2337" t="s">
        <v>17751</v>
      </c>
      <c r="I2337" t="s">
        <v>17748</v>
      </c>
    </row>
    <row r="2338" spans="1:9" x14ac:dyDescent="0.35">
      <c r="A2338" t="s">
        <v>17752</v>
      </c>
      <c r="B2338" t="s">
        <v>7397</v>
      </c>
      <c r="C2338" t="s">
        <v>17753</v>
      </c>
      <c r="D2338" t="s">
        <v>17754</v>
      </c>
      <c r="E2338" t="s">
        <v>17755</v>
      </c>
      <c r="F2338">
        <v>68379869</v>
      </c>
      <c r="G2338">
        <v>68379686</v>
      </c>
      <c r="H2338" t="s">
        <v>17756</v>
      </c>
      <c r="I2338" t="s">
        <v>17753</v>
      </c>
    </row>
    <row r="2339" spans="1:9" x14ac:dyDescent="0.35">
      <c r="A2339" t="s">
        <v>17757</v>
      </c>
      <c r="B2339" t="s">
        <v>6703</v>
      </c>
      <c r="C2339" t="s">
        <v>17758</v>
      </c>
      <c r="D2339" t="s">
        <v>17759</v>
      </c>
      <c r="E2339" t="s">
        <v>17760</v>
      </c>
      <c r="F2339">
        <v>68838921</v>
      </c>
      <c r="G2339">
        <v>62561440</v>
      </c>
      <c r="H2339" t="s">
        <v>17761</v>
      </c>
      <c r="I2339" t="s">
        <v>17758</v>
      </c>
    </row>
    <row r="2340" spans="1:9" x14ac:dyDescent="0.35">
      <c r="A2340" t="s">
        <v>17762</v>
      </c>
      <c r="B2340" t="s">
        <v>7397</v>
      </c>
      <c r="C2340" t="s">
        <v>17763</v>
      </c>
      <c r="D2340" t="s">
        <v>17764</v>
      </c>
      <c r="E2340" t="s">
        <v>15078</v>
      </c>
      <c r="H2340" t="s">
        <v>17765</v>
      </c>
      <c r="I2340" t="s">
        <v>17763</v>
      </c>
    </row>
    <row r="2341" spans="1:9" x14ac:dyDescent="0.35">
      <c r="A2341" t="s">
        <v>17766</v>
      </c>
      <c r="B2341" t="s">
        <v>7397</v>
      </c>
      <c r="C2341" t="s">
        <v>17767</v>
      </c>
      <c r="D2341" t="s">
        <v>17768</v>
      </c>
      <c r="E2341" t="s">
        <v>17769</v>
      </c>
      <c r="F2341">
        <v>68920020</v>
      </c>
      <c r="G2341">
        <v>68920080</v>
      </c>
      <c r="H2341" t="s">
        <v>17770</v>
      </c>
      <c r="I2341" t="s">
        <v>17767</v>
      </c>
    </row>
    <row r="2342" spans="1:9" x14ac:dyDescent="0.35">
      <c r="A2342" t="s">
        <v>17771</v>
      </c>
      <c r="B2342" t="s">
        <v>7092</v>
      </c>
      <c r="C2342" t="s">
        <v>17772</v>
      </c>
      <c r="D2342" t="s">
        <v>17773</v>
      </c>
      <c r="E2342" t="s">
        <v>17774</v>
      </c>
      <c r="H2342" t="s">
        <v>17775</v>
      </c>
      <c r="I2342" t="s">
        <v>17772</v>
      </c>
    </row>
    <row r="2343" spans="1:9" x14ac:dyDescent="0.35">
      <c r="A2343" t="s">
        <v>17776</v>
      </c>
      <c r="B2343" t="s">
        <v>6636</v>
      </c>
      <c r="C2343" t="s">
        <v>17777</v>
      </c>
      <c r="D2343" t="s">
        <v>9784</v>
      </c>
      <c r="E2343" t="s">
        <v>17778</v>
      </c>
      <c r="F2343">
        <v>68423009</v>
      </c>
      <c r="G2343">
        <v>68423292</v>
      </c>
      <c r="H2343" t="s">
        <v>17779</v>
      </c>
      <c r="I2343" t="s">
        <v>17777</v>
      </c>
    </row>
    <row r="2344" spans="1:9" x14ac:dyDescent="0.35">
      <c r="A2344" t="s">
        <v>17780</v>
      </c>
      <c r="B2344" t="s">
        <v>6776</v>
      </c>
      <c r="C2344" t="s">
        <v>17781</v>
      </c>
      <c r="D2344" t="s">
        <v>17782</v>
      </c>
      <c r="E2344" t="s">
        <v>17783</v>
      </c>
      <c r="F2344">
        <v>66880713</v>
      </c>
      <c r="G2344">
        <v>66880719</v>
      </c>
      <c r="H2344" t="s">
        <v>17784</v>
      </c>
      <c r="I2344" t="s">
        <v>17781</v>
      </c>
    </row>
    <row r="2345" spans="1:9" x14ac:dyDescent="0.35">
      <c r="A2345" t="s">
        <v>17785</v>
      </c>
      <c r="B2345" t="s">
        <v>6776</v>
      </c>
      <c r="C2345" t="s">
        <v>17786</v>
      </c>
      <c r="D2345" t="s">
        <v>17787</v>
      </c>
      <c r="E2345" t="s">
        <v>17788</v>
      </c>
      <c r="F2345">
        <v>64365000</v>
      </c>
      <c r="G2345">
        <v>67766355</v>
      </c>
      <c r="H2345" t="s">
        <v>13264</v>
      </c>
      <c r="I2345" t="s">
        <v>17786</v>
      </c>
    </row>
    <row r="2346" spans="1:9" x14ac:dyDescent="0.35">
      <c r="A2346" t="s">
        <v>17789</v>
      </c>
      <c r="B2346" t="s">
        <v>6636</v>
      </c>
      <c r="C2346" t="s">
        <v>17790</v>
      </c>
      <c r="D2346" t="s">
        <v>17791</v>
      </c>
      <c r="E2346" t="s">
        <v>15366</v>
      </c>
      <c r="F2346" t="s">
        <v>17792</v>
      </c>
      <c r="G2346" t="s">
        <v>17793</v>
      </c>
      <c r="H2346" t="s">
        <v>17794</v>
      </c>
      <c r="I2346" t="s">
        <v>17790</v>
      </c>
    </row>
    <row r="2347" spans="1:9" x14ac:dyDescent="0.35">
      <c r="A2347" t="s">
        <v>17795</v>
      </c>
      <c r="B2347" t="s">
        <v>7092</v>
      </c>
      <c r="C2347" t="s">
        <v>17796</v>
      </c>
      <c r="D2347" t="s">
        <v>17797</v>
      </c>
      <c r="E2347" t="s">
        <v>17798</v>
      </c>
      <c r="H2347" t="s">
        <v>17799</v>
      </c>
      <c r="I2347" t="s">
        <v>17796</v>
      </c>
    </row>
    <row r="2348" spans="1:9" x14ac:dyDescent="0.35">
      <c r="A2348" t="s">
        <v>17800</v>
      </c>
      <c r="B2348" t="s">
        <v>6776</v>
      </c>
      <c r="C2348" t="s">
        <v>17801</v>
      </c>
      <c r="D2348" t="s">
        <v>17802</v>
      </c>
      <c r="E2348" t="s">
        <v>17803</v>
      </c>
      <c r="H2348" t="s">
        <v>17804</v>
      </c>
      <c r="I2348" t="s">
        <v>17801</v>
      </c>
    </row>
    <row r="2349" spans="1:9" x14ac:dyDescent="0.35">
      <c r="A2349" t="s">
        <v>17805</v>
      </c>
      <c r="B2349" t="s">
        <v>7092</v>
      </c>
      <c r="C2349" t="s">
        <v>17806</v>
      </c>
      <c r="D2349" t="s">
        <v>17807</v>
      </c>
      <c r="E2349" t="s">
        <v>17808</v>
      </c>
      <c r="H2349" t="s">
        <v>17809</v>
      </c>
      <c r="I2349" t="s">
        <v>17806</v>
      </c>
    </row>
    <row r="2350" spans="1:9" x14ac:dyDescent="0.35">
      <c r="A2350" t="s">
        <v>17810</v>
      </c>
      <c r="B2350" t="s">
        <v>7092</v>
      </c>
      <c r="C2350" t="s">
        <v>17811</v>
      </c>
      <c r="D2350" t="s">
        <v>17812</v>
      </c>
      <c r="E2350" t="s">
        <v>17813</v>
      </c>
      <c r="H2350" t="s">
        <v>17814</v>
      </c>
      <c r="I2350" t="s">
        <v>17811</v>
      </c>
    </row>
    <row r="2351" spans="1:9" x14ac:dyDescent="0.35">
      <c r="A2351" t="s">
        <v>17815</v>
      </c>
      <c r="B2351" t="s">
        <v>7092</v>
      </c>
      <c r="C2351" t="s">
        <v>17816</v>
      </c>
      <c r="D2351" t="s">
        <v>17817</v>
      </c>
      <c r="E2351" t="s">
        <v>17818</v>
      </c>
      <c r="H2351" t="s">
        <v>17819</v>
      </c>
      <c r="I2351" t="s">
        <v>17816</v>
      </c>
    </row>
    <row r="2352" spans="1:9" x14ac:dyDescent="0.35">
      <c r="A2352" t="s">
        <v>17820</v>
      </c>
      <c r="B2352" t="s">
        <v>6636</v>
      </c>
      <c r="C2352" t="s">
        <v>17821</v>
      </c>
      <c r="D2352" t="s">
        <v>17822</v>
      </c>
      <c r="E2352" t="s">
        <v>17823</v>
      </c>
      <c r="F2352">
        <v>65790000</v>
      </c>
      <c r="G2352">
        <v>65790029</v>
      </c>
      <c r="H2352" t="s">
        <v>17824</v>
      </c>
      <c r="I2352" t="s">
        <v>17821</v>
      </c>
    </row>
    <row r="2353" spans="1:9" x14ac:dyDescent="0.35">
      <c r="A2353" t="s">
        <v>17825</v>
      </c>
      <c r="B2353" t="s">
        <v>6636</v>
      </c>
      <c r="C2353" t="s">
        <v>17826</v>
      </c>
      <c r="D2353" t="s">
        <v>17827</v>
      </c>
      <c r="E2353" t="s">
        <v>17828</v>
      </c>
      <c r="F2353" t="s">
        <v>17829</v>
      </c>
      <c r="G2353" t="s">
        <v>17829</v>
      </c>
      <c r="H2353" t="s">
        <v>17830</v>
      </c>
      <c r="I2353" t="s">
        <v>17826</v>
      </c>
    </row>
    <row r="2354" spans="1:9" x14ac:dyDescent="0.35">
      <c r="A2354" t="s">
        <v>17831</v>
      </c>
      <c r="B2354" t="s">
        <v>6703</v>
      </c>
      <c r="C2354" t="s">
        <v>17832</v>
      </c>
      <c r="D2354" t="s">
        <v>17833</v>
      </c>
      <c r="E2354" t="s">
        <v>17834</v>
      </c>
      <c r="H2354" t="s">
        <v>17835</v>
      </c>
      <c r="I2354" t="s">
        <v>17832</v>
      </c>
    </row>
    <row r="2355" spans="1:9" x14ac:dyDescent="0.35">
      <c r="A2355" t="s">
        <v>17836</v>
      </c>
      <c r="B2355" t="s">
        <v>6724</v>
      </c>
      <c r="C2355" t="s">
        <v>17837</v>
      </c>
      <c r="D2355" t="s">
        <v>17838</v>
      </c>
      <c r="E2355" t="s">
        <v>17839</v>
      </c>
      <c r="F2355">
        <v>68651050</v>
      </c>
      <c r="G2355">
        <v>68610160</v>
      </c>
      <c r="H2355" t="s">
        <v>17840</v>
      </c>
      <c r="I2355" t="s">
        <v>17837</v>
      </c>
    </row>
    <row r="2356" spans="1:9" x14ac:dyDescent="0.35">
      <c r="A2356" t="s">
        <v>17841</v>
      </c>
      <c r="B2356" t="s">
        <v>6636</v>
      </c>
      <c r="C2356" t="s">
        <v>17842</v>
      </c>
      <c r="D2356" t="s">
        <v>17843</v>
      </c>
      <c r="E2356" t="s">
        <v>17844</v>
      </c>
      <c r="F2356">
        <v>67634600</v>
      </c>
      <c r="G2356">
        <v>67636316</v>
      </c>
      <c r="I2356" t="s">
        <v>17842</v>
      </c>
    </row>
    <row r="2357" spans="1:9" x14ac:dyDescent="0.35">
      <c r="A2357" t="s">
        <v>17845</v>
      </c>
      <c r="B2357" t="s">
        <v>7092</v>
      </c>
      <c r="C2357" t="s">
        <v>17846</v>
      </c>
      <c r="D2357" t="s">
        <v>17847</v>
      </c>
      <c r="E2357" t="s">
        <v>17848</v>
      </c>
      <c r="F2357">
        <v>68483441</v>
      </c>
      <c r="G2357">
        <v>68483444</v>
      </c>
      <c r="I2357" t="s">
        <v>17846</v>
      </c>
    </row>
    <row r="2358" spans="1:9" x14ac:dyDescent="0.35">
      <c r="A2358" t="s">
        <v>17849</v>
      </c>
      <c r="B2358" t="s">
        <v>6703</v>
      </c>
      <c r="C2358" t="s">
        <v>17850</v>
      </c>
      <c r="D2358" t="s">
        <v>17851</v>
      </c>
      <c r="H2358" t="s">
        <v>17852</v>
      </c>
      <c r="I2358" t="s">
        <v>17850</v>
      </c>
    </row>
    <row r="2359" spans="1:9" x14ac:dyDescent="0.35">
      <c r="A2359" t="s">
        <v>17853</v>
      </c>
      <c r="B2359" t="s">
        <v>6776</v>
      </c>
      <c r="C2359" t="s">
        <v>17854</v>
      </c>
      <c r="D2359" t="s">
        <v>17855</v>
      </c>
      <c r="E2359" t="s">
        <v>17856</v>
      </c>
      <c r="H2359" t="s">
        <v>17857</v>
      </c>
      <c r="I2359" t="s">
        <v>17854</v>
      </c>
    </row>
    <row r="2360" spans="1:9" x14ac:dyDescent="0.35">
      <c r="A2360" t="s">
        <v>17858</v>
      </c>
      <c r="B2360" t="s">
        <v>7397</v>
      </c>
      <c r="C2360" t="s">
        <v>17859</v>
      </c>
      <c r="D2360" t="s">
        <v>17860</v>
      </c>
      <c r="E2360" t="s">
        <v>17861</v>
      </c>
      <c r="F2360" t="s">
        <v>17862</v>
      </c>
      <c r="G2360" t="s">
        <v>17863</v>
      </c>
      <c r="H2360" t="s">
        <v>7145</v>
      </c>
      <c r="I2360" t="s">
        <v>17859</v>
      </c>
    </row>
    <row r="2361" spans="1:9" x14ac:dyDescent="0.35">
      <c r="A2361" t="s">
        <v>17864</v>
      </c>
      <c r="B2361" t="s">
        <v>6776</v>
      </c>
      <c r="C2361" t="s">
        <v>17865</v>
      </c>
      <c r="D2361" t="s">
        <v>11724</v>
      </c>
      <c r="E2361" t="s">
        <v>17866</v>
      </c>
      <c r="H2361" t="s">
        <v>17867</v>
      </c>
      <c r="I2361" t="s">
        <v>17865</v>
      </c>
    </row>
    <row r="2362" spans="1:9" x14ac:dyDescent="0.35">
      <c r="A2362" t="s">
        <v>17868</v>
      </c>
      <c r="B2362" t="s">
        <v>6776</v>
      </c>
      <c r="C2362" t="s">
        <v>17869</v>
      </c>
      <c r="D2362" t="s">
        <v>13188</v>
      </c>
      <c r="E2362" t="s">
        <v>17870</v>
      </c>
      <c r="H2362" t="s">
        <v>17871</v>
      </c>
      <c r="I2362" t="s">
        <v>17869</v>
      </c>
    </row>
    <row r="2363" spans="1:9" x14ac:dyDescent="0.35">
      <c r="A2363" t="s">
        <v>17872</v>
      </c>
      <c r="B2363" t="s">
        <v>7397</v>
      </c>
      <c r="C2363" t="s">
        <v>17873</v>
      </c>
      <c r="D2363" t="s">
        <v>17874</v>
      </c>
      <c r="E2363" t="s">
        <v>17875</v>
      </c>
      <c r="H2363" t="s">
        <v>17876</v>
      </c>
      <c r="I2363" t="s">
        <v>17873</v>
      </c>
    </row>
    <row r="2364" spans="1:9" x14ac:dyDescent="0.35">
      <c r="A2364" t="s">
        <v>17877</v>
      </c>
      <c r="B2364" t="s">
        <v>6776</v>
      </c>
      <c r="C2364" t="s">
        <v>17878</v>
      </c>
      <c r="D2364" t="s">
        <v>17879</v>
      </c>
      <c r="E2364" t="s">
        <v>17880</v>
      </c>
      <c r="F2364" t="s">
        <v>17881</v>
      </c>
      <c r="G2364" t="s">
        <v>17882</v>
      </c>
      <c r="I2364" t="s">
        <v>17878</v>
      </c>
    </row>
    <row r="2365" spans="1:9" x14ac:dyDescent="0.35">
      <c r="A2365" t="s">
        <v>17883</v>
      </c>
      <c r="B2365" t="s">
        <v>6776</v>
      </c>
      <c r="C2365" t="s">
        <v>17884</v>
      </c>
      <c r="D2365" t="s">
        <v>17885</v>
      </c>
      <c r="E2365" t="s">
        <v>8822</v>
      </c>
      <c r="H2365" t="s">
        <v>17886</v>
      </c>
      <c r="I2365" t="s">
        <v>17884</v>
      </c>
    </row>
    <row r="2366" spans="1:9" x14ac:dyDescent="0.35">
      <c r="A2366" t="s">
        <v>17887</v>
      </c>
      <c r="B2366" t="s">
        <v>7397</v>
      </c>
      <c r="C2366" t="s">
        <v>17888</v>
      </c>
      <c r="D2366" t="s">
        <v>17889</v>
      </c>
      <c r="E2366" t="s">
        <v>17890</v>
      </c>
      <c r="F2366" t="s">
        <v>17891</v>
      </c>
      <c r="G2366" t="s">
        <v>17892</v>
      </c>
      <c r="I2366" t="s">
        <v>17888</v>
      </c>
    </row>
    <row r="2367" spans="1:9" x14ac:dyDescent="0.35">
      <c r="A2367" t="s">
        <v>17893</v>
      </c>
      <c r="B2367" t="s">
        <v>6703</v>
      </c>
      <c r="C2367" t="s">
        <v>17894</v>
      </c>
      <c r="D2367" t="s">
        <v>17895</v>
      </c>
      <c r="E2367" t="s">
        <v>17896</v>
      </c>
      <c r="F2367" t="s">
        <v>17897</v>
      </c>
      <c r="G2367">
        <v>65427069</v>
      </c>
      <c r="H2367" t="s">
        <v>17898</v>
      </c>
      <c r="I2367" t="s">
        <v>17894</v>
      </c>
    </row>
    <row r="2368" spans="1:9" x14ac:dyDescent="0.35">
      <c r="A2368" t="s">
        <v>17899</v>
      </c>
      <c r="B2368" t="s">
        <v>7092</v>
      </c>
      <c r="C2368" t="s">
        <v>17900</v>
      </c>
      <c r="D2368" t="s">
        <v>17901</v>
      </c>
      <c r="E2368" t="s">
        <v>17902</v>
      </c>
      <c r="H2368" t="s">
        <v>17903</v>
      </c>
      <c r="I2368" t="s">
        <v>17900</v>
      </c>
    </row>
    <row r="2369" spans="1:9" x14ac:dyDescent="0.35">
      <c r="A2369" t="s">
        <v>17904</v>
      </c>
      <c r="B2369" t="s">
        <v>6633</v>
      </c>
      <c r="C2369" t="s">
        <v>17905</v>
      </c>
      <c r="D2369" t="s">
        <v>17906</v>
      </c>
      <c r="E2369" t="s">
        <v>17907</v>
      </c>
      <c r="F2369">
        <f>606-2810058</f>
        <v>-2809452</v>
      </c>
      <c r="G2369">
        <f>606-2810093</f>
        <v>-2809487</v>
      </c>
      <c r="H2369" t="s">
        <v>17908</v>
      </c>
      <c r="I2369" t="s">
        <v>17905</v>
      </c>
    </row>
    <row r="2370" spans="1:9" x14ac:dyDescent="0.35">
      <c r="A2370" t="s">
        <v>17909</v>
      </c>
      <c r="B2370" t="s">
        <v>7397</v>
      </c>
      <c r="C2370" t="s">
        <v>17910</v>
      </c>
      <c r="D2370" t="s">
        <v>11063</v>
      </c>
      <c r="E2370" t="s">
        <v>17911</v>
      </c>
      <c r="H2370" t="s">
        <v>17912</v>
      </c>
      <c r="I2370" t="s">
        <v>17910</v>
      </c>
    </row>
    <row r="2371" spans="1:9" x14ac:dyDescent="0.35">
      <c r="A2371" t="s">
        <v>17913</v>
      </c>
      <c r="B2371" t="s">
        <v>7092</v>
      </c>
      <c r="C2371" t="s">
        <v>17914</v>
      </c>
      <c r="D2371" t="s">
        <v>17915</v>
      </c>
      <c r="E2371" t="s">
        <v>17916</v>
      </c>
      <c r="F2371">
        <v>67731844</v>
      </c>
      <c r="G2371">
        <v>67767144</v>
      </c>
      <c r="I2371" t="s">
        <v>17914</v>
      </c>
    </row>
    <row r="2372" spans="1:9" x14ac:dyDescent="0.35">
      <c r="A2372" t="s">
        <v>17917</v>
      </c>
      <c r="B2372" t="s">
        <v>6763</v>
      </c>
      <c r="C2372" t="s">
        <v>17918</v>
      </c>
      <c r="D2372" t="s">
        <v>17919</v>
      </c>
      <c r="E2372" t="s">
        <v>17920</v>
      </c>
      <c r="H2372" t="s">
        <v>17921</v>
      </c>
      <c r="I2372" t="s">
        <v>17918</v>
      </c>
    </row>
    <row r="2373" spans="1:9" x14ac:dyDescent="0.35">
      <c r="A2373" t="s">
        <v>17922</v>
      </c>
      <c r="B2373" t="s">
        <v>7092</v>
      </c>
      <c r="C2373" t="s">
        <v>17914</v>
      </c>
      <c r="D2373" t="s">
        <v>17923</v>
      </c>
      <c r="E2373" t="s">
        <v>13114</v>
      </c>
      <c r="F2373">
        <v>67731844</v>
      </c>
      <c r="G2373">
        <v>67767144</v>
      </c>
      <c r="H2373" t="s">
        <v>17924</v>
      </c>
      <c r="I2373" t="s">
        <v>17914</v>
      </c>
    </row>
    <row r="2374" spans="1:9" x14ac:dyDescent="0.35">
      <c r="A2374" t="s">
        <v>17925</v>
      </c>
      <c r="B2374" t="s">
        <v>6636</v>
      </c>
      <c r="C2374" t="s">
        <v>17926</v>
      </c>
      <c r="D2374" t="s">
        <v>17927</v>
      </c>
      <c r="E2374" t="s">
        <v>17928</v>
      </c>
      <c r="F2374" t="s">
        <v>17929</v>
      </c>
      <c r="G2374" t="s">
        <v>17930</v>
      </c>
      <c r="H2374" t="s">
        <v>17931</v>
      </c>
      <c r="I2374" t="s">
        <v>17926</v>
      </c>
    </row>
    <row r="2375" spans="1:9" x14ac:dyDescent="0.35">
      <c r="A2375" t="s">
        <v>17932</v>
      </c>
      <c r="B2375" t="s">
        <v>6776</v>
      </c>
      <c r="C2375" t="s">
        <v>17933</v>
      </c>
      <c r="D2375" t="s">
        <v>17934</v>
      </c>
      <c r="E2375" t="s">
        <v>17935</v>
      </c>
      <c r="F2375">
        <v>66924329</v>
      </c>
      <c r="H2375" t="s">
        <v>17936</v>
      </c>
      <c r="I2375" t="s">
        <v>17933</v>
      </c>
    </row>
    <row r="2376" spans="1:9" x14ac:dyDescent="0.35">
      <c r="A2376" t="s">
        <v>17937</v>
      </c>
      <c r="B2376" t="s">
        <v>7397</v>
      </c>
      <c r="C2376" t="s">
        <v>17938</v>
      </c>
      <c r="D2376" t="s">
        <v>17939</v>
      </c>
      <c r="E2376" t="s">
        <v>17940</v>
      </c>
      <c r="F2376">
        <f>607-3347143</f>
        <v>-3346536</v>
      </c>
      <c r="G2376">
        <f>607-3349590</f>
        <v>-3348983</v>
      </c>
      <c r="H2376" t="s">
        <v>17941</v>
      </c>
      <c r="I2376" t="s">
        <v>17938</v>
      </c>
    </row>
    <row r="2377" spans="1:9" x14ac:dyDescent="0.35">
      <c r="A2377" t="s">
        <v>17942</v>
      </c>
      <c r="B2377" t="s">
        <v>6636</v>
      </c>
      <c r="C2377" t="s">
        <v>17943</v>
      </c>
      <c r="D2377" t="s">
        <v>17944</v>
      </c>
      <c r="E2377" t="s">
        <v>17945</v>
      </c>
      <c r="F2377" t="s">
        <v>17946</v>
      </c>
      <c r="G2377" t="s">
        <v>17947</v>
      </c>
      <c r="I2377" t="s">
        <v>17943</v>
      </c>
    </row>
    <row r="2378" spans="1:9" x14ac:dyDescent="0.35">
      <c r="A2378" t="s">
        <v>17948</v>
      </c>
      <c r="B2378" t="s">
        <v>7092</v>
      </c>
      <c r="C2378" t="s">
        <v>17949</v>
      </c>
      <c r="D2378" t="s">
        <v>17950</v>
      </c>
      <c r="E2378" t="s">
        <v>12533</v>
      </c>
      <c r="H2378" t="s">
        <v>17951</v>
      </c>
      <c r="I2378" t="s">
        <v>17949</v>
      </c>
    </row>
    <row r="2379" spans="1:9" x14ac:dyDescent="0.35">
      <c r="A2379" t="s">
        <v>17952</v>
      </c>
      <c r="B2379" t="s">
        <v>6776</v>
      </c>
      <c r="C2379" t="s">
        <v>17953</v>
      </c>
      <c r="D2379" t="s">
        <v>17954</v>
      </c>
      <c r="E2379" t="s">
        <v>17955</v>
      </c>
      <c r="H2379" t="s">
        <v>17956</v>
      </c>
      <c r="I2379" t="s">
        <v>17953</v>
      </c>
    </row>
    <row r="2380" spans="1:9" x14ac:dyDescent="0.35">
      <c r="A2380" t="s">
        <v>17957</v>
      </c>
      <c r="B2380" t="s">
        <v>7397</v>
      </c>
      <c r="C2380" t="s">
        <v>17958</v>
      </c>
      <c r="D2380" t="s">
        <v>17959</v>
      </c>
      <c r="E2380" t="s">
        <v>17960</v>
      </c>
      <c r="F2380">
        <v>62573992</v>
      </c>
      <c r="G2380">
        <v>67558002</v>
      </c>
      <c r="I2380" t="s">
        <v>17958</v>
      </c>
    </row>
    <row r="2381" spans="1:9" x14ac:dyDescent="0.35">
      <c r="A2381" t="s">
        <v>17961</v>
      </c>
      <c r="B2381" t="s">
        <v>6776</v>
      </c>
      <c r="C2381" t="s">
        <v>17962</v>
      </c>
      <c r="D2381" t="s">
        <v>17963</v>
      </c>
      <c r="E2381" t="s">
        <v>17964</v>
      </c>
      <c r="H2381" t="s">
        <v>17965</v>
      </c>
      <c r="I2381" t="s">
        <v>17962</v>
      </c>
    </row>
    <row r="2382" spans="1:9" x14ac:dyDescent="0.35">
      <c r="A2382" t="s">
        <v>17966</v>
      </c>
      <c r="B2382" t="s">
        <v>7397</v>
      </c>
      <c r="C2382" t="s">
        <v>17967</v>
      </c>
      <c r="D2382" t="s">
        <v>17968</v>
      </c>
      <c r="E2382" t="s">
        <v>17969</v>
      </c>
      <c r="F2382" t="s">
        <v>17970</v>
      </c>
      <c r="H2382" t="s">
        <v>17971</v>
      </c>
      <c r="I2382" t="s">
        <v>17967</v>
      </c>
    </row>
    <row r="2383" spans="1:9" x14ac:dyDescent="0.35">
      <c r="A2383" t="s">
        <v>17972</v>
      </c>
      <c r="B2383" t="s">
        <v>7397</v>
      </c>
      <c r="C2383" t="s">
        <v>17973</v>
      </c>
      <c r="D2383" t="s">
        <v>17974</v>
      </c>
      <c r="E2383" t="s">
        <v>17975</v>
      </c>
      <c r="F2383" t="s">
        <v>17976</v>
      </c>
      <c r="G2383" t="s">
        <v>17977</v>
      </c>
      <c r="I2383" t="s">
        <v>17973</v>
      </c>
    </row>
    <row r="2384" spans="1:9" x14ac:dyDescent="0.35">
      <c r="A2384" t="s">
        <v>17978</v>
      </c>
      <c r="B2384" t="s">
        <v>6763</v>
      </c>
      <c r="C2384" t="s">
        <v>17979</v>
      </c>
      <c r="D2384" t="s">
        <v>17980</v>
      </c>
      <c r="E2384" t="s">
        <v>17981</v>
      </c>
      <c r="F2384">
        <v>67350283</v>
      </c>
      <c r="G2384">
        <v>67350638</v>
      </c>
      <c r="H2384" t="s">
        <v>17982</v>
      </c>
      <c r="I2384" t="s">
        <v>17979</v>
      </c>
    </row>
    <row r="2385" spans="1:9" x14ac:dyDescent="0.35">
      <c r="A2385" t="s">
        <v>17983</v>
      </c>
      <c r="B2385" t="s">
        <v>6763</v>
      </c>
      <c r="C2385" t="s">
        <v>17984</v>
      </c>
      <c r="D2385" t="s">
        <v>17985</v>
      </c>
      <c r="E2385" t="s">
        <v>17986</v>
      </c>
      <c r="H2385" t="s">
        <v>17987</v>
      </c>
      <c r="I2385" t="s">
        <v>17984</v>
      </c>
    </row>
    <row r="2386" spans="1:9" x14ac:dyDescent="0.35">
      <c r="A2386" t="s">
        <v>17988</v>
      </c>
      <c r="B2386" t="s">
        <v>6776</v>
      </c>
      <c r="C2386" t="s">
        <v>17989</v>
      </c>
      <c r="D2386" t="s">
        <v>17990</v>
      </c>
      <c r="E2386" t="s">
        <v>17991</v>
      </c>
      <c r="H2386" t="s">
        <v>17992</v>
      </c>
      <c r="I2386" t="s">
        <v>17989</v>
      </c>
    </row>
    <row r="2387" spans="1:9" x14ac:dyDescent="0.35">
      <c r="A2387" t="s">
        <v>17993</v>
      </c>
      <c r="B2387" t="s">
        <v>6703</v>
      </c>
      <c r="C2387" t="s">
        <v>17994</v>
      </c>
      <c r="D2387" t="s">
        <v>17995</v>
      </c>
      <c r="E2387" t="s">
        <v>17996</v>
      </c>
      <c r="H2387" t="s">
        <v>17997</v>
      </c>
      <c r="I2387" t="s">
        <v>17994</v>
      </c>
    </row>
    <row r="2388" spans="1:9" x14ac:dyDescent="0.35">
      <c r="A2388" t="s">
        <v>17998</v>
      </c>
      <c r="B2388" t="s">
        <v>6636</v>
      </c>
      <c r="C2388" t="s">
        <v>17999</v>
      </c>
      <c r="D2388" t="s">
        <v>18000</v>
      </c>
      <c r="E2388" t="s">
        <v>10660</v>
      </c>
      <c r="G2388" t="s">
        <v>18001</v>
      </c>
      <c r="H2388" t="s">
        <v>18002</v>
      </c>
      <c r="I2388" t="s">
        <v>17999</v>
      </c>
    </row>
    <row r="2389" spans="1:9" x14ac:dyDescent="0.35">
      <c r="A2389" t="s">
        <v>18003</v>
      </c>
      <c r="B2389" t="s">
        <v>6776</v>
      </c>
      <c r="C2389" t="s">
        <v>18004</v>
      </c>
      <c r="D2389" t="s">
        <v>18005</v>
      </c>
      <c r="E2389" t="s">
        <v>18006</v>
      </c>
      <c r="F2389">
        <v>63597029</v>
      </c>
      <c r="G2389">
        <v>62521773</v>
      </c>
      <c r="I2389" t="s">
        <v>18004</v>
      </c>
    </row>
    <row r="2390" spans="1:9" x14ac:dyDescent="0.35">
      <c r="A2390" t="s">
        <v>18007</v>
      </c>
      <c r="B2390" t="s">
        <v>6776</v>
      </c>
      <c r="C2390" t="s">
        <v>18008</v>
      </c>
      <c r="D2390" t="s">
        <v>18009</v>
      </c>
      <c r="E2390" t="s">
        <v>18010</v>
      </c>
      <c r="H2390" t="s">
        <v>18011</v>
      </c>
      <c r="I2390" t="s">
        <v>18008</v>
      </c>
    </row>
    <row r="2391" spans="1:9" x14ac:dyDescent="0.35">
      <c r="A2391" t="s">
        <v>18012</v>
      </c>
      <c r="B2391" t="s">
        <v>6763</v>
      </c>
      <c r="C2391" t="s">
        <v>18013</v>
      </c>
      <c r="D2391" t="s">
        <v>18014</v>
      </c>
      <c r="E2391" t="s">
        <v>18015</v>
      </c>
      <c r="F2391" t="s">
        <v>18016</v>
      </c>
      <c r="G2391" t="s">
        <v>18017</v>
      </c>
      <c r="H2391" t="s">
        <v>18018</v>
      </c>
      <c r="I2391" t="s">
        <v>18013</v>
      </c>
    </row>
    <row r="2392" spans="1:9" x14ac:dyDescent="0.35">
      <c r="A2392" t="s">
        <v>18019</v>
      </c>
      <c r="B2392" t="s">
        <v>7092</v>
      </c>
      <c r="C2392" t="s">
        <v>18020</v>
      </c>
      <c r="D2392" t="s">
        <v>18021</v>
      </c>
      <c r="E2392" t="s">
        <v>18022</v>
      </c>
      <c r="H2392" t="s">
        <v>18023</v>
      </c>
      <c r="I2392" t="s">
        <v>18020</v>
      </c>
    </row>
    <row r="2393" spans="1:9" x14ac:dyDescent="0.35">
      <c r="A2393" t="s">
        <v>18024</v>
      </c>
      <c r="B2393" t="s">
        <v>7762</v>
      </c>
      <c r="C2393" t="s">
        <v>18025</v>
      </c>
      <c r="D2393" t="s">
        <v>18026</v>
      </c>
      <c r="E2393" t="s">
        <v>18027</v>
      </c>
      <c r="F2393" t="s">
        <v>18028</v>
      </c>
      <c r="G2393" t="s">
        <v>18029</v>
      </c>
      <c r="H2393" t="s">
        <v>18030</v>
      </c>
      <c r="I2393" t="s">
        <v>18025</v>
      </c>
    </row>
    <row r="2394" spans="1:9" x14ac:dyDescent="0.35">
      <c r="A2394" t="s">
        <v>18031</v>
      </c>
      <c r="B2394" t="s">
        <v>6776</v>
      </c>
      <c r="C2394" t="s">
        <v>18032</v>
      </c>
      <c r="D2394" t="s">
        <v>18033</v>
      </c>
      <c r="E2394" t="s">
        <v>18034</v>
      </c>
      <c r="H2394" t="s">
        <v>18035</v>
      </c>
      <c r="I2394" t="s">
        <v>18032</v>
      </c>
    </row>
    <row r="2395" spans="1:9" x14ac:dyDescent="0.35">
      <c r="A2395" t="s">
        <v>18036</v>
      </c>
      <c r="B2395" t="s">
        <v>7092</v>
      </c>
      <c r="C2395" t="s">
        <v>18037</v>
      </c>
      <c r="D2395" t="s">
        <v>18038</v>
      </c>
      <c r="E2395" t="s">
        <v>18039</v>
      </c>
      <c r="F2395">
        <v>62760364</v>
      </c>
      <c r="G2395">
        <v>64915560</v>
      </c>
      <c r="I2395" t="s">
        <v>18037</v>
      </c>
    </row>
    <row r="2396" spans="1:9" x14ac:dyDescent="0.35">
      <c r="A2396" t="s">
        <v>18040</v>
      </c>
      <c r="B2396" t="s">
        <v>7397</v>
      </c>
      <c r="C2396" t="s">
        <v>18041</v>
      </c>
      <c r="D2396" t="s">
        <v>18042</v>
      </c>
      <c r="E2396" t="s">
        <v>18043</v>
      </c>
      <c r="H2396" t="s">
        <v>18044</v>
      </c>
      <c r="I2396" t="s">
        <v>18041</v>
      </c>
    </row>
    <row r="2397" spans="1:9" x14ac:dyDescent="0.35">
      <c r="A2397" t="s">
        <v>18045</v>
      </c>
      <c r="B2397" t="s">
        <v>6776</v>
      </c>
      <c r="C2397" t="s">
        <v>18046</v>
      </c>
      <c r="H2397" t="s">
        <v>18047</v>
      </c>
      <c r="I2397" t="s">
        <v>18046</v>
      </c>
    </row>
    <row r="2398" spans="1:9" x14ac:dyDescent="0.35">
      <c r="A2398" t="s">
        <v>18048</v>
      </c>
      <c r="B2398" t="s">
        <v>7397</v>
      </c>
      <c r="C2398" t="s">
        <v>18049</v>
      </c>
      <c r="D2398" t="s">
        <v>11063</v>
      </c>
      <c r="E2398" t="s">
        <v>18050</v>
      </c>
      <c r="H2398" t="s">
        <v>18051</v>
      </c>
      <c r="I2398" t="s">
        <v>18049</v>
      </c>
    </row>
    <row r="2399" spans="1:9" x14ac:dyDescent="0.35">
      <c r="A2399" t="s">
        <v>18052</v>
      </c>
      <c r="B2399" t="s">
        <v>6636</v>
      </c>
      <c r="C2399" t="s">
        <v>18053</v>
      </c>
      <c r="D2399" t="s">
        <v>18054</v>
      </c>
      <c r="E2399" t="s">
        <v>18055</v>
      </c>
      <c r="F2399" t="s">
        <v>18056</v>
      </c>
      <c r="G2399" t="s">
        <v>18057</v>
      </c>
      <c r="I2399" t="s">
        <v>18053</v>
      </c>
    </row>
    <row r="2400" spans="1:9" x14ac:dyDescent="0.35">
      <c r="A2400" t="s">
        <v>18058</v>
      </c>
      <c r="B2400" t="s">
        <v>6763</v>
      </c>
      <c r="C2400" t="s">
        <v>18059</v>
      </c>
      <c r="D2400" t="s">
        <v>18060</v>
      </c>
      <c r="E2400" t="s">
        <v>10872</v>
      </c>
      <c r="H2400" t="s">
        <v>18061</v>
      </c>
      <c r="I2400" t="s">
        <v>18059</v>
      </c>
    </row>
    <row r="2401" spans="1:9" x14ac:dyDescent="0.35">
      <c r="A2401" t="s">
        <v>18062</v>
      </c>
      <c r="B2401" t="s">
        <v>6763</v>
      </c>
      <c r="C2401" t="s">
        <v>18063</v>
      </c>
      <c r="D2401" t="s">
        <v>18064</v>
      </c>
      <c r="E2401" t="s">
        <v>18065</v>
      </c>
      <c r="H2401" t="s">
        <v>18066</v>
      </c>
      <c r="I2401" t="s">
        <v>18063</v>
      </c>
    </row>
    <row r="2402" spans="1:9" x14ac:dyDescent="0.35">
      <c r="A2402" t="s">
        <v>18067</v>
      </c>
      <c r="B2402" t="s">
        <v>7397</v>
      </c>
      <c r="C2402" t="s">
        <v>17701</v>
      </c>
      <c r="D2402" t="s">
        <v>7434</v>
      </c>
      <c r="E2402" t="s">
        <v>18068</v>
      </c>
      <c r="F2402" t="s">
        <v>17704</v>
      </c>
      <c r="G2402" t="s">
        <v>17705</v>
      </c>
      <c r="H2402" t="s">
        <v>18069</v>
      </c>
      <c r="I2402" t="s">
        <v>17701</v>
      </c>
    </row>
    <row r="2403" spans="1:9" x14ac:dyDescent="0.35">
      <c r="A2403" t="s">
        <v>18070</v>
      </c>
      <c r="B2403" t="s">
        <v>6776</v>
      </c>
      <c r="C2403" t="s">
        <v>18071</v>
      </c>
      <c r="D2403" t="s">
        <v>17822</v>
      </c>
      <c r="E2403" t="s">
        <v>17823</v>
      </c>
      <c r="H2403" t="s">
        <v>18072</v>
      </c>
      <c r="I2403" t="s">
        <v>18071</v>
      </c>
    </row>
    <row r="2404" spans="1:9" x14ac:dyDescent="0.35">
      <c r="A2404" t="s">
        <v>18073</v>
      </c>
      <c r="B2404" t="s">
        <v>7397</v>
      </c>
      <c r="C2404" t="s">
        <v>18074</v>
      </c>
      <c r="D2404" t="s">
        <v>18075</v>
      </c>
      <c r="E2404" t="s">
        <v>18076</v>
      </c>
      <c r="F2404" t="s">
        <v>18077</v>
      </c>
      <c r="H2404" t="s">
        <v>18078</v>
      </c>
      <c r="I2404" t="s">
        <v>18074</v>
      </c>
    </row>
    <row r="2405" spans="1:9" x14ac:dyDescent="0.35">
      <c r="A2405" t="s">
        <v>18079</v>
      </c>
      <c r="B2405" t="s">
        <v>6763</v>
      </c>
      <c r="C2405" t="s">
        <v>18080</v>
      </c>
      <c r="D2405" t="s">
        <v>18081</v>
      </c>
      <c r="E2405" t="s">
        <v>18082</v>
      </c>
      <c r="F2405" t="s">
        <v>18083</v>
      </c>
      <c r="G2405" t="s">
        <v>18084</v>
      </c>
      <c r="H2405" t="s">
        <v>18085</v>
      </c>
      <c r="I2405" t="s">
        <v>18080</v>
      </c>
    </row>
    <row r="2406" spans="1:9" x14ac:dyDescent="0.35">
      <c r="A2406" t="s">
        <v>18086</v>
      </c>
      <c r="B2406" t="s">
        <v>6776</v>
      </c>
      <c r="C2406" t="s">
        <v>18087</v>
      </c>
      <c r="D2406" t="s">
        <v>18088</v>
      </c>
      <c r="E2406" t="s">
        <v>18089</v>
      </c>
      <c r="F2406" t="s">
        <v>18090</v>
      </c>
      <c r="H2406" t="s">
        <v>6774</v>
      </c>
      <c r="I2406" t="s">
        <v>18087</v>
      </c>
    </row>
    <row r="2407" spans="1:9" x14ac:dyDescent="0.35">
      <c r="A2407" t="s">
        <v>18091</v>
      </c>
      <c r="B2407" t="s">
        <v>6776</v>
      </c>
      <c r="C2407" t="s">
        <v>18092</v>
      </c>
      <c r="D2407" t="s">
        <v>18093</v>
      </c>
      <c r="E2407" t="s">
        <v>18094</v>
      </c>
      <c r="F2407">
        <v>65111165</v>
      </c>
      <c r="H2407" t="s">
        <v>18095</v>
      </c>
      <c r="I2407" t="s">
        <v>18092</v>
      </c>
    </row>
    <row r="2408" spans="1:9" x14ac:dyDescent="0.35">
      <c r="A2408" t="s">
        <v>18096</v>
      </c>
      <c r="B2408" t="s">
        <v>6763</v>
      </c>
      <c r="C2408" t="s">
        <v>18097</v>
      </c>
      <c r="D2408" t="s">
        <v>18098</v>
      </c>
      <c r="E2408" t="s">
        <v>18099</v>
      </c>
      <c r="F2408" t="s">
        <v>18100</v>
      </c>
      <c r="H2408" t="s">
        <v>18101</v>
      </c>
      <c r="I2408" t="s">
        <v>18097</v>
      </c>
    </row>
    <row r="2409" spans="1:9" x14ac:dyDescent="0.35">
      <c r="A2409" t="s">
        <v>18102</v>
      </c>
      <c r="B2409" t="s">
        <v>6703</v>
      </c>
      <c r="C2409" t="s">
        <v>18103</v>
      </c>
      <c r="H2409" t="s">
        <v>18104</v>
      </c>
      <c r="I2409" t="s">
        <v>18103</v>
      </c>
    </row>
    <row r="2410" spans="1:9" x14ac:dyDescent="0.35">
      <c r="A2410" t="s">
        <v>18105</v>
      </c>
      <c r="B2410" t="s">
        <v>6763</v>
      </c>
      <c r="C2410" t="s">
        <v>18106</v>
      </c>
      <c r="D2410" t="s">
        <v>18107</v>
      </c>
      <c r="E2410" t="s">
        <v>18108</v>
      </c>
      <c r="H2410" t="s">
        <v>18109</v>
      </c>
      <c r="I2410" t="s">
        <v>18106</v>
      </c>
    </row>
    <row r="2411" spans="1:9" x14ac:dyDescent="0.35">
      <c r="A2411" t="s">
        <v>18110</v>
      </c>
      <c r="B2411" t="s">
        <v>7648</v>
      </c>
      <c r="C2411" t="s">
        <v>18111</v>
      </c>
      <c r="D2411" t="s">
        <v>18112</v>
      </c>
      <c r="E2411" t="s">
        <v>13447</v>
      </c>
      <c r="F2411">
        <v>68919938</v>
      </c>
      <c r="G2411">
        <v>68427202</v>
      </c>
      <c r="I2411" t="s">
        <v>18111</v>
      </c>
    </row>
    <row r="2412" spans="1:9" x14ac:dyDescent="0.35">
      <c r="A2412" t="s">
        <v>18113</v>
      </c>
      <c r="B2412" t="s">
        <v>6703</v>
      </c>
      <c r="C2412" t="s">
        <v>18114</v>
      </c>
      <c r="D2412" t="s">
        <v>18075</v>
      </c>
      <c r="E2412" t="s">
        <v>18115</v>
      </c>
      <c r="F2412" t="s">
        <v>18116</v>
      </c>
      <c r="H2412" t="s">
        <v>18117</v>
      </c>
      <c r="I2412" t="s">
        <v>18114</v>
      </c>
    </row>
    <row r="2413" spans="1:9" x14ac:dyDescent="0.35">
      <c r="A2413" t="s">
        <v>18118</v>
      </c>
      <c r="B2413" t="s">
        <v>6703</v>
      </c>
      <c r="C2413" t="s">
        <v>18119</v>
      </c>
      <c r="D2413" t="s">
        <v>18120</v>
      </c>
      <c r="E2413" t="s">
        <v>18121</v>
      </c>
      <c r="H2413" t="s">
        <v>18122</v>
      </c>
      <c r="I2413" t="s">
        <v>18119</v>
      </c>
    </row>
    <row r="2414" spans="1:9" x14ac:dyDescent="0.35">
      <c r="A2414" t="s">
        <v>18123</v>
      </c>
      <c r="B2414" t="s">
        <v>6724</v>
      </c>
      <c r="C2414" t="s">
        <v>18124</v>
      </c>
      <c r="D2414" t="s">
        <v>18125</v>
      </c>
      <c r="E2414" t="s">
        <v>18126</v>
      </c>
      <c r="H2414" t="s">
        <v>18127</v>
      </c>
      <c r="I2414" t="s">
        <v>18124</v>
      </c>
    </row>
    <row r="2415" spans="1:9" x14ac:dyDescent="0.35">
      <c r="A2415" t="s">
        <v>18128</v>
      </c>
      <c r="B2415" t="s">
        <v>7614</v>
      </c>
      <c r="C2415" t="s">
        <v>18129</v>
      </c>
      <c r="D2415" t="s">
        <v>18130</v>
      </c>
      <c r="E2415" t="s">
        <v>18131</v>
      </c>
      <c r="I2415" t="s">
        <v>18129</v>
      </c>
    </row>
    <row r="2416" spans="1:9" x14ac:dyDescent="0.35">
      <c r="A2416" t="s">
        <v>18132</v>
      </c>
      <c r="B2416" t="s">
        <v>7397</v>
      </c>
      <c r="C2416" t="s">
        <v>18133</v>
      </c>
      <c r="D2416" t="s">
        <v>6937</v>
      </c>
      <c r="E2416" t="s">
        <v>18134</v>
      </c>
      <c r="G2416">
        <v>63166504</v>
      </c>
      <c r="I2416" t="s">
        <v>18133</v>
      </c>
    </row>
    <row r="2417" spans="1:9" x14ac:dyDescent="0.35">
      <c r="A2417" t="s">
        <v>18135</v>
      </c>
      <c r="B2417" t="s">
        <v>7397</v>
      </c>
      <c r="C2417" t="s">
        <v>18136</v>
      </c>
      <c r="D2417" t="s">
        <v>6937</v>
      </c>
      <c r="E2417" t="s">
        <v>18137</v>
      </c>
      <c r="F2417">
        <v>63164160</v>
      </c>
      <c r="G2417">
        <v>63166504</v>
      </c>
      <c r="H2417" t="s">
        <v>18138</v>
      </c>
      <c r="I2417" t="s">
        <v>18136</v>
      </c>
    </row>
    <row r="2418" spans="1:9" x14ac:dyDescent="0.35">
      <c r="A2418" t="s">
        <v>18139</v>
      </c>
      <c r="B2418" t="s">
        <v>6633</v>
      </c>
      <c r="C2418" t="s">
        <v>18140</v>
      </c>
      <c r="D2418" t="s">
        <v>18141</v>
      </c>
      <c r="E2418" t="s">
        <v>18142</v>
      </c>
      <c r="F2418">
        <v>64819881</v>
      </c>
      <c r="G2418">
        <v>64801497</v>
      </c>
      <c r="H2418" t="s">
        <v>18143</v>
      </c>
      <c r="I2418" t="s">
        <v>18140</v>
      </c>
    </row>
    <row r="2419" spans="1:9" x14ac:dyDescent="0.35">
      <c r="A2419" t="s">
        <v>18144</v>
      </c>
      <c r="B2419" t="s">
        <v>6633</v>
      </c>
      <c r="C2419" t="s">
        <v>18145</v>
      </c>
      <c r="D2419" t="s">
        <v>18146</v>
      </c>
      <c r="E2419" t="s">
        <v>18147</v>
      </c>
      <c r="F2419">
        <v>8970990</v>
      </c>
      <c r="G2419" t="s">
        <v>18148</v>
      </c>
      <c r="I2419" t="s">
        <v>18145</v>
      </c>
    </row>
    <row r="2420" spans="1:9" x14ac:dyDescent="0.35">
      <c r="A2420" t="s">
        <v>18149</v>
      </c>
      <c r="B2420" t="s">
        <v>6633</v>
      </c>
      <c r="C2420" t="s">
        <v>18150</v>
      </c>
      <c r="D2420" t="s">
        <v>18151</v>
      </c>
      <c r="E2420" t="s">
        <v>18152</v>
      </c>
      <c r="F2420">
        <v>63792591</v>
      </c>
      <c r="G2420">
        <v>63792599</v>
      </c>
      <c r="I2420" t="s">
        <v>18150</v>
      </c>
    </row>
    <row r="2421" spans="1:9" x14ac:dyDescent="0.35">
      <c r="A2421" t="s">
        <v>18153</v>
      </c>
      <c r="B2421" t="s">
        <v>6763</v>
      </c>
      <c r="C2421" t="s">
        <v>18154</v>
      </c>
      <c r="D2421" t="s">
        <v>18155</v>
      </c>
      <c r="E2421" t="s">
        <v>18156</v>
      </c>
      <c r="F2421">
        <v>64815641</v>
      </c>
      <c r="G2421">
        <v>64816485</v>
      </c>
      <c r="H2421" t="s">
        <v>18157</v>
      </c>
      <c r="I2421" t="s">
        <v>18154</v>
      </c>
    </row>
    <row r="2422" spans="1:9" x14ac:dyDescent="0.35">
      <c r="A2422" t="s">
        <v>18158</v>
      </c>
      <c r="B2422" t="s">
        <v>6776</v>
      </c>
      <c r="C2422" t="s">
        <v>18159</v>
      </c>
      <c r="D2422" t="s">
        <v>18160</v>
      </c>
      <c r="E2422" t="s">
        <v>18161</v>
      </c>
      <c r="H2422" t="s">
        <v>18162</v>
      </c>
      <c r="I2422" t="s">
        <v>18159</v>
      </c>
    </row>
    <row r="2423" spans="1:9" x14ac:dyDescent="0.35">
      <c r="A2423" t="s">
        <v>18163</v>
      </c>
      <c r="B2423" t="s">
        <v>6636</v>
      </c>
      <c r="C2423" t="s">
        <v>18164</v>
      </c>
      <c r="D2423" t="s">
        <v>18165</v>
      </c>
      <c r="E2423" t="s">
        <v>17703</v>
      </c>
      <c r="F2423">
        <v>62517211</v>
      </c>
      <c r="G2423">
        <v>62509171</v>
      </c>
      <c r="I2423" t="s">
        <v>18164</v>
      </c>
    </row>
    <row r="2424" spans="1:9" x14ac:dyDescent="0.35">
      <c r="A2424" t="s">
        <v>18166</v>
      </c>
      <c r="B2424" t="s">
        <v>6636</v>
      </c>
      <c r="C2424" t="s">
        <v>18167</v>
      </c>
      <c r="D2424" t="s">
        <v>18168</v>
      </c>
      <c r="E2424" t="s">
        <v>18169</v>
      </c>
      <c r="F2424">
        <v>62531066</v>
      </c>
      <c r="H2424" t="s">
        <v>18170</v>
      </c>
      <c r="I2424" t="s">
        <v>18167</v>
      </c>
    </row>
    <row r="2425" spans="1:9" x14ac:dyDescent="0.35">
      <c r="A2425" t="s">
        <v>18171</v>
      </c>
      <c r="B2425" t="s">
        <v>6633</v>
      </c>
      <c r="C2425" t="s">
        <v>18172</v>
      </c>
      <c r="D2425" t="s">
        <v>18173</v>
      </c>
      <c r="E2425" t="s">
        <v>18174</v>
      </c>
      <c r="F2425" t="s">
        <v>18175</v>
      </c>
      <c r="G2425" t="s">
        <v>18176</v>
      </c>
      <c r="H2425" t="s">
        <v>18177</v>
      </c>
      <c r="I2425" t="s">
        <v>18172</v>
      </c>
    </row>
    <row r="2426" spans="1:9" x14ac:dyDescent="0.35">
      <c r="A2426" t="s">
        <v>18178</v>
      </c>
      <c r="B2426" t="s">
        <v>6636</v>
      </c>
      <c r="C2426" t="s">
        <v>18179</v>
      </c>
      <c r="D2426" t="s">
        <v>18180</v>
      </c>
      <c r="E2426" t="s">
        <v>18181</v>
      </c>
      <c r="F2426" t="s">
        <v>18182</v>
      </c>
      <c r="G2426" t="s">
        <v>18183</v>
      </c>
      <c r="I2426" t="s">
        <v>18179</v>
      </c>
    </row>
    <row r="2427" spans="1:9" x14ac:dyDescent="0.35">
      <c r="A2427" t="s">
        <v>18184</v>
      </c>
      <c r="B2427" t="s">
        <v>7092</v>
      </c>
      <c r="C2427" t="s">
        <v>18185</v>
      </c>
      <c r="D2427" t="s">
        <v>18186</v>
      </c>
      <c r="E2427" t="s">
        <v>8822</v>
      </c>
      <c r="F2427">
        <v>65076507</v>
      </c>
      <c r="G2427" t="s">
        <v>18187</v>
      </c>
      <c r="H2427" t="s">
        <v>6761</v>
      </c>
      <c r="I2427" t="s">
        <v>18185</v>
      </c>
    </row>
    <row r="2428" spans="1:9" x14ac:dyDescent="0.35">
      <c r="A2428" t="s">
        <v>18188</v>
      </c>
      <c r="B2428" t="s">
        <v>6633</v>
      </c>
      <c r="C2428" t="s">
        <v>18189</v>
      </c>
      <c r="D2428" t="s">
        <v>18190</v>
      </c>
      <c r="E2428" t="s">
        <v>18191</v>
      </c>
      <c r="F2428" t="s">
        <v>18192</v>
      </c>
      <c r="G2428" t="s">
        <v>18193</v>
      </c>
      <c r="H2428" t="s">
        <v>18194</v>
      </c>
      <c r="I2428" t="s">
        <v>18189</v>
      </c>
    </row>
    <row r="2429" spans="1:9" x14ac:dyDescent="0.35">
      <c r="A2429" t="s">
        <v>18195</v>
      </c>
      <c r="B2429" t="s">
        <v>6633</v>
      </c>
      <c r="C2429" t="s">
        <v>18196</v>
      </c>
      <c r="D2429" t="s">
        <v>18197</v>
      </c>
      <c r="E2429" t="s">
        <v>18198</v>
      </c>
      <c r="F2429" t="s">
        <v>18199</v>
      </c>
      <c r="G2429" t="s">
        <v>18200</v>
      </c>
      <c r="H2429" t="s">
        <v>18201</v>
      </c>
      <c r="I2429" t="s">
        <v>18196</v>
      </c>
    </row>
    <row r="2430" spans="1:9" x14ac:dyDescent="0.35">
      <c r="A2430" t="s">
        <v>18202</v>
      </c>
      <c r="B2430" t="s">
        <v>7092</v>
      </c>
      <c r="C2430" t="s">
        <v>18185</v>
      </c>
      <c r="D2430" t="s">
        <v>18186</v>
      </c>
      <c r="E2430" t="s">
        <v>8822</v>
      </c>
      <c r="F2430">
        <v>65076507</v>
      </c>
      <c r="G2430" t="s">
        <v>18187</v>
      </c>
      <c r="H2430" t="s">
        <v>6761</v>
      </c>
      <c r="I2430" t="s">
        <v>18185</v>
      </c>
    </row>
    <row r="2431" spans="1:9" x14ac:dyDescent="0.35">
      <c r="A2431" t="s">
        <v>18203</v>
      </c>
      <c r="B2431" t="s">
        <v>12615</v>
      </c>
      <c r="C2431" t="s">
        <v>18204</v>
      </c>
      <c r="D2431" t="s">
        <v>18205</v>
      </c>
      <c r="E2431" t="s">
        <v>18206</v>
      </c>
      <c r="H2431" t="s">
        <v>6761</v>
      </c>
      <c r="I2431" t="s">
        <v>18207</v>
      </c>
    </row>
    <row r="2432" spans="1:9" x14ac:dyDescent="0.35">
      <c r="A2432" t="s">
        <v>18208</v>
      </c>
      <c r="B2432" t="s">
        <v>6636</v>
      </c>
      <c r="C2432" t="s">
        <v>18209</v>
      </c>
      <c r="D2432" t="s">
        <v>18210</v>
      </c>
      <c r="E2432" t="s">
        <v>18211</v>
      </c>
      <c r="F2432" t="s">
        <v>18212</v>
      </c>
      <c r="I2432" t="s">
        <v>18209</v>
      </c>
    </row>
    <row r="2433" spans="1:9" x14ac:dyDescent="0.35">
      <c r="A2433" t="s">
        <v>18213</v>
      </c>
      <c r="B2433" t="s">
        <v>12615</v>
      </c>
      <c r="C2433" t="s">
        <v>13308</v>
      </c>
      <c r="D2433" t="s">
        <v>13313</v>
      </c>
      <c r="E2433" t="s">
        <v>13314</v>
      </c>
      <c r="F2433" t="s">
        <v>18214</v>
      </c>
      <c r="G2433" t="s">
        <v>18215</v>
      </c>
      <c r="H2433" t="s">
        <v>18216</v>
      </c>
      <c r="I2433" t="s">
        <v>13308</v>
      </c>
    </row>
    <row r="2434" spans="1:9" x14ac:dyDescent="0.35">
      <c r="A2434" t="s">
        <v>18217</v>
      </c>
      <c r="B2434" t="s">
        <v>7092</v>
      </c>
      <c r="C2434" t="s">
        <v>18218</v>
      </c>
      <c r="D2434" t="s">
        <v>18219</v>
      </c>
      <c r="E2434" t="s">
        <v>18220</v>
      </c>
      <c r="F2434" t="s">
        <v>18221</v>
      </c>
      <c r="G2434" t="s">
        <v>18222</v>
      </c>
      <c r="H2434" t="s">
        <v>18223</v>
      </c>
      <c r="I2434" t="s">
        <v>18218</v>
      </c>
    </row>
    <row r="2435" spans="1:9" x14ac:dyDescent="0.35">
      <c r="A2435" t="s">
        <v>18224</v>
      </c>
      <c r="B2435" t="s">
        <v>6636</v>
      </c>
      <c r="C2435" t="s">
        <v>18225</v>
      </c>
      <c r="D2435" t="s">
        <v>18226</v>
      </c>
      <c r="E2435" t="s">
        <v>18227</v>
      </c>
      <c r="F2435">
        <v>62549039</v>
      </c>
      <c r="G2435">
        <v>62549040</v>
      </c>
      <c r="I2435" t="s">
        <v>18225</v>
      </c>
    </row>
    <row r="2436" spans="1:9" x14ac:dyDescent="0.35">
      <c r="A2436" t="s">
        <v>18228</v>
      </c>
      <c r="B2436" t="s">
        <v>6636</v>
      </c>
      <c r="C2436" t="s">
        <v>18229</v>
      </c>
      <c r="D2436" t="s">
        <v>18230</v>
      </c>
      <c r="E2436" t="s">
        <v>7156</v>
      </c>
      <c r="F2436">
        <v>7580811</v>
      </c>
      <c r="G2436">
        <v>7533622</v>
      </c>
      <c r="I2436" t="s">
        <v>18229</v>
      </c>
    </row>
    <row r="2437" spans="1:9" x14ac:dyDescent="0.35">
      <c r="A2437" t="s">
        <v>18231</v>
      </c>
      <c r="B2437" t="s">
        <v>6636</v>
      </c>
      <c r="C2437" t="s">
        <v>18232</v>
      </c>
      <c r="D2437" t="s">
        <v>18233</v>
      </c>
      <c r="E2437" t="s">
        <v>9497</v>
      </c>
      <c r="F2437" t="s">
        <v>18234</v>
      </c>
      <c r="G2437" t="s">
        <v>18235</v>
      </c>
      <c r="I2437" t="s">
        <v>18232</v>
      </c>
    </row>
    <row r="2438" spans="1:9" x14ac:dyDescent="0.35">
      <c r="A2438" t="s">
        <v>18236</v>
      </c>
      <c r="B2438" t="s">
        <v>6636</v>
      </c>
      <c r="C2438" t="s">
        <v>18237</v>
      </c>
      <c r="D2438" t="s">
        <v>18238</v>
      </c>
      <c r="E2438" t="s">
        <v>18239</v>
      </c>
      <c r="F2438">
        <v>2572226</v>
      </c>
      <c r="I2438" t="s">
        <v>18237</v>
      </c>
    </row>
    <row r="2439" spans="1:9" x14ac:dyDescent="0.35">
      <c r="A2439" t="s">
        <v>18240</v>
      </c>
      <c r="B2439" t="s">
        <v>6636</v>
      </c>
      <c r="C2439" t="s">
        <v>18241</v>
      </c>
      <c r="D2439" t="s">
        <v>18242</v>
      </c>
      <c r="E2439" t="s">
        <v>18243</v>
      </c>
      <c r="F2439" t="s">
        <v>18244</v>
      </c>
      <c r="G2439" t="s">
        <v>18245</v>
      </c>
      <c r="I2439" t="s">
        <v>18241</v>
      </c>
    </row>
    <row r="2440" spans="1:9" x14ac:dyDescent="0.35">
      <c r="A2440" t="s">
        <v>18246</v>
      </c>
      <c r="B2440" t="s">
        <v>6636</v>
      </c>
      <c r="C2440" t="s">
        <v>18247</v>
      </c>
      <c r="D2440" t="s">
        <v>18248</v>
      </c>
      <c r="E2440" t="s">
        <v>18249</v>
      </c>
      <c r="F2440">
        <v>2683661</v>
      </c>
      <c r="G2440" t="s">
        <v>18250</v>
      </c>
      <c r="I2440" t="s">
        <v>18247</v>
      </c>
    </row>
    <row r="2441" spans="1:9" x14ac:dyDescent="0.35">
      <c r="A2441" t="s">
        <v>18251</v>
      </c>
      <c r="B2441" t="s">
        <v>6703</v>
      </c>
      <c r="C2441" t="s">
        <v>18252</v>
      </c>
      <c r="D2441" t="s">
        <v>18253</v>
      </c>
      <c r="E2441" t="s">
        <v>13770</v>
      </c>
      <c r="F2441">
        <v>65400788</v>
      </c>
      <c r="I2441" t="s">
        <v>18252</v>
      </c>
    </row>
    <row r="2442" spans="1:9" x14ac:dyDescent="0.35">
      <c r="A2442" t="s">
        <v>18254</v>
      </c>
      <c r="B2442" t="s">
        <v>6776</v>
      </c>
      <c r="C2442" t="s">
        <v>18255</v>
      </c>
      <c r="D2442" t="s">
        <v>18256</v>
      </c>
      <c r="E2442" t="s">
        <v>18257</v>
      </c>
      <c r="F2442" t="s">
        <v>18258</v>
      </c>
      <c r="G2442" t="s">
        <v>18259</v>
      </c>
      <c r="H2442" t="s">
        <v>7555</v>
      </c>
      <c r="I2442" t="s">
        <v>18255</v>
      </c>
    </row>
    <row r="2443" spans="1:9" x14ac:dyDescent="0.35">
      <c r="A2443" t="s">
        <v>18260</v>
      </c>
      <c r="B2443" t="s">
        <v>6636</v>
      </c>
      <c r="C2443" t="s">
        <v>18261</v>
      </c>
      <c r="D2443" t="s">
        <v>18262</v>
      </c>
      <c r="E2443" t="s">
        <v>18263</v>
      </c>
      <c r="F2443">
        <v>8417311</v>
      </c>
      <c r="I2443" t="s">
        <v>18261</v>
      </c>
    </row>
    <row r="2444" spans="1:9" x14ac:dyDescent="0.35">
      <c r="A2444" t="s">
        <v>18264</v>
      </c>
      <c r="B2444" t="s">
        <v>6636</v>
      </c>
      <c r="C2444" t="s">
        <v>18265</v>
      </c>
      <c r="D2444" t="s">
        <v>18266</v>
      </c>
      <c r="E2444" t="s">
        <v>18267</v>
      </c>
      <c r="F2444">
        <v>8613351</v>
      </c>
      <c r="I2444" t="s">
        <v>18265</v>
      </c>
    </row>
    <row r="2445" spans="1:9" x14ac:dyDescent="0.35">
      <c r="A2445" t="s">
        <v>18268</v>
      </c>
      <c r="B2445" t="s">
        <v>6636</v>
      </c>
      <c r="C2445" t="s">
        <v>18269</v>
      </c>
      <c r="D2445" t="s">
        <v>14407</v>
      </c>
      <c r="E2445" t="s">
        <v>18270</v>
      </c>
      <c r="F2445">
        <v>2227913</v>
      </c>
      <c r="I2445" t="s">
        <v>18269</v>
      </c>
    </row>
    <row r="2446" spans="1:9" x14ac:dyDescent="0.35">
      <c r="A2446" t="s">
        <v>18271</v>
      </c>
      <c r="B2446" t="s">
        <v>6636</v>
      </c>
      <c r="C2446" t="s">
        <v>18272</v>
      </c>
      <c r="D2446" t="s">
        <v>18273</v>
      </c>
      <c r="E2446" t="s">
        <v>18274</v>
      </c>
      <c r="F2446" t="s">
        <v>18275</v>
      </c>
      <c r="G2446" t="s">
        <v>18276</v>
      </c>
      <c r="I2446" t="s">
        <v>18272</v>
      </c>
    </row>
    <row r="2447" spans="1:9" x14ac:dyDescent="0.35">
      <c r="A2447" t="s">
        <v>18277</v>
      </c>
      <c r="B2447" t="s">
        <v>6776</v>
      </c>
      <c r="C2447" t="s">
        <v>18278</v>
      </c>
      <c r="D2447" t="s">
        <v>18279</v>
      </c>
      <c r="E2447" t="s">
        <v>18280</v>
      </c>
      <c r="F2447">
        <v>68617117</v>
      </c>
      <c r="G2447" t="s">
        <v>18281</v>
      </c>
      <c r="I2447" t="s">
        <v>18278</v>
      </c>
    </row>
    <row r="2448" spans="1:9" x14ac:dyDescent="0.35">
      <c r="A2448" t="s">
        <v>18282</v>
      </c>
      <c r="B2448" t="s">
        <v>6636</v>
      </c>
      <c r="C2448" t="s">
        <v>18283</v>
      </c>
      <c r="D2448" t="s">
        <v>18284</v>
      </c>
      <c r="E2448" t="s">
        <v>18285</v>
      </c>
      <c r="F2448">
        <v>63363322</v>
      </c>
      <c r="G2448">
        <v>63381500</v>
      </c>
      <c r="I2448" t="s">
        <v>18283</v>
      </c>
    </row>
    <row r="2449" spans="1:9" x14ac:dyDescent="0.35">
      <c r="A2449" t="s">
        <v>18286</v>
      </c>
      <c r="B2449" t="s">
        <v>6636</v>
      </c>
      <c r="C2449" t="s">
        <v>18287</v>
      </c>
      <c r="D2449" t="s">
        <v>18288</v>
      </c>
      <c r="E2449" t="s">
        <v>18289</v>
      </c>
      <c r="F2449" t="s">
        <v>18290</v>
      </c>
      <c r="G2449" t="s">
        <v>18291</v>
      </c>
      <c r="I2449" t="s">
        <v>18287</v>
      </c>
    </row>
    <row r="2450" spans="1:9" x14ac:dyDescent="0.35">
      <c r="A2450" t="s">
        <v>18292</v>
      </c>
      <c r="B2450" t="s">
        <v>6703</v>
      </c>
      <c r="C2450" t="s">
        <v>18293</v>
      </c>
      <c r="D2450" t="s">
        <v>18294</v>
      </c>
      <c r="E2450" t="s">
        <v>18295</v>
      </c>
      <c r="F2450">
        <v>64368300</v>
      </c>
      <c r="G2450">
        <v>62263696</v>
      </c>
      <c r="H2450" t="s">
        <v>18296</v>
      </c>
      <c r="I2450" t="s">
        <v>18293</v>
      </c>
    </row>
    <row r="2451" spans="1:9" x14ac:dyDescent="0.35">
      <c r="A2451" t="s">
        <v>18297</v>
      </c>
      <c r="B2451" t="s">
        <v>7397</v>
      </c>
      <c r="C2451" t="s">
        <v>18298</v>
      </c>
      <c r="D2451" t="s">
        <v>18299</v>
      </c>
      <c r="E2451" t="s">
        <v>18300</v>
      </c>
      <c r="F2451">
        <v>7750600</v>
      </c>
      <c r="I2451" t="s">
        <v>18298</v>
      </c>
    </row>
    <row r="2452" spans="1:9" x14ac:dyDescent="0.35">
      <c r="A2452" t="s">
        <v>18301</v>
      </c>
      <c r="B2452" t="s">
        <v>6763</v>
      </c>
      <c r="C2452" t="s">
        <v>18302</v>
      </c>
      <c r="D2452" t="s">
        <v>18303</v>
      </c>
      <c r="E2452" t="s">
        <v>18304</v>
      </c>
      <c r="F2452">
        <v>62751012</v>
      </c>
      <c r="G2452">
        <v>62754228</v>
      </c>
      <c r="I2452" t="s">
        <v>18302</v>
      </c>
    </row>
    <row r="2453" spans="1:9" x14ac:dyDescent="0.35">
      <c r="A2453" t="s">
        <v>18305</v>
      </c>
      <c r="B2453" t="s">
        <v>7397</v>
      </c>
      <c r="C2453" t="s">
        <v>18306</v>
      </c>
      <c r="D2453" t="s">
        <v>18307</v>
      </c>
      <c r="E2453" t="s">
        <v>18308</v>
      </c>
      <c r="F2453">
        <v>67852345</v>
      </c>
      <c r="I2453" t="s">
        <v>18306</v>
      </c>
    </row>
    <row r="2454" spans="1:9" x14ac:dyDescent="0.35">
      <c r="A2454" t="s">
        <v>18309</v>
      </c>
      <c r="B2454" t="s">
        <v>6636</v>
      </c>
      <c r="C2454" t="s">
        <v>18310</v>
      </c>
      <c r="D2454" t="s">
        <v>18311</v>
      </c>
      <c r="E2454" t="s">
        <v>18312</v>
      </c>
      <c r="F2454">
        <v>68367000</v>
      </c>
      <c r="G2454">
        <v>65884385</v>
      </c>
      <c r="H2454" t="s">
        <v>18313</v>
      </c>
      <c r="I2454" t="s">
        <v>18310</v>
      </c>
    </row>
    <row r="2455" spans="1:9" x14ac:dyDescent="0.35">
      <c r="A2455" t="s">
        <v>18314</v>
      </c>
      <c r="B2455" t="s">
        <v>7397</v>
      </c>
      <c r="C2455" t="s">
        <v>18315</v>
      </c>
      <c r="D2455" t="s">
        <v>18316</v>
      </c>
      <c r="E2455" t="s">
        <v>18317</v>
      </c>
      <c r="F2455" t="s">
        <v>18318</v>
      </c>
      <c r="G2455" t="s">
        <v>18319</v>
      </c>
      <c r="I2455" t="s">
        <v>18315</v>
      </c>
    </row>
    <row r="2456" spans="1:9" x14ac:dyDescent="0.35">
      <c r="A2456" t="s">
        <v>18320</v>
      </c>
      <c r="B2456" t="s">
        <v>6763</v>
      </c>
      <c r="C2456" t="s">
        <v>18321</v>
      </c>
      <c r="D2456" t="s">
        <v>18322</v>
      </c>
      <c r="E2456" t="s">
        <v>18323</v>
      </c>
      <c r="F2456">
        <v>63670800</v>
      </c>
      <c r="G2456">
        <v>63679367</v>
      </c>
      <c r="H2456" t="s">
        <v>18324</v>
      </c>
      <c r="I2456" t="s">
        <v>18321</v>
      </c>
    </row>
    <row r="2457" spans="1:9" x14ac:dyDescent="0.35">
      <c r="A2457" t="s">
        <v>18325</v>
      </c>
      <c r="B2457" t="s">
        <v>6703</v>
      </c>
      <c r="C2457" t="s">
        <v>18326</v>
      </c>
      <c r="D2457" t="s">
        <v>18327</v>
      </c>
      <c r="E2457" t="s">
        <v>18328</v>
      </c>
      <c r="F2457">
        <v>64717808</v>
      </c>
      <c r="G2457">
        <v>64723033</v>
      </c>
      <c r="H2457" t="s">
        <v>18329</v>
      </c>
      <c r="I2457" t="s">
        <v>18326</v>
      </c>
    </row>
    <row r="2458" spans="1:9" x14ac:dyDescent="0.35">
      <c r="A2458" t="s">
        <v>18330</v>
      </c>
      <c r="B2458" t="s">
        <v>7397</v>
      </c>
      <c r="C2458" t="s">
        <v>18331</v>
      </c>
      <c r="D2458" t="s">
        <v>18332</v>
      </c>
      <c r="E2458" t="s">
        <v>18333</v>
      </c>
      <c r="F2458">
        <v>63234833</v>
      </c>
      <c r="G2458">
        <v>63234388</v>
      </c>
      <c r="I2458" t="s">
        <v>18331</v>
      </c>
    </row>
    <row r="2459" spans="1:9" x14ac:dyDescent="0.35">
      <c r="A2459" t="s">
        <v>2832</v>
      </c>
      <c r="B2459" t="s">
        <v>6763</v>
      </c>
      <c r="C2459" t="s">
        <v>18334</v>
      </c>
      <c r="D2459" t="s">
        <v>18335</v>
      </c>
      <c r="E2459" t="s">
        <v>18336</v>
      </c>
      <c r="F2459">
        <v>67602286</v>
      </c>
      <c r="G2459">
        <v>67625583</v>
      </c>
      <c r="H2459" t="s">
        <v>18337</v>
      </c>
      <c r="I2459" t="s">
        <v>18334</v>
      </c>
    </row>
    <row r="2460" spans="1:9" x14ac:dyDescent="0.35">
      <c r="A2460" t="s">
        <v>18338</v>
      </c>
      <c r="B2460" t="s">
        <v>6636</v>
      </c>
      <c r="C2460" t="s">
        <v>18339</v>
      </c>
      <c r="D2460" t="s">
        <v>18340</v>
      </c>
      <c r="E2460" t="s">
        <v>18341</v>
      </c>
      <c r="F2460">
        <v>62990200</v>
      </c>
      <c r="G2460">
        <v>63542861</v>
      </c>
      <c r="H2460" t="s">
        <v>18342</v>
      </c>
      <c r="I2460" t="s">
        <v>18339</v>
      </c>
    </row>
    <row r="2461" spans="1:9" x14ac:dyDescent="0.35">
      <c r="A2461" t="s">
        <v>18343</v>
      </c>
      <c r="B2461" t="s">
        <v>7092</v>
      </c>
      <c r="C2461" t="s">
        <v>18344</v>
      </c>
      <c r="D2461" t="s">
        <v>18345</v>
      </c>
      <c r="E2461" t="s">
        <v>18346</v>
      </c>
      <c r="F2461" t="s">
        <v>18347</v>
      </c>
      <c r="G2461">
        <v>63278800</v>
      </c>
      <c r="H2461" t="s">
        <v>18348</v>
      </c>
      <c r="I2461" t="s">
        <v>18344</v>
      </c>
    </row>
    <row r="2462" spans="1:9" x14ac:dyDescent="0.35">
      <c r="A2462" t="s">
        <v>18349</v>
      </c>
      <c r="B2462" t="s">
        <v>6703</v>
      </c>
      <c r="C2462" t="s">
        <v>18350</v>
      </c>
      <c r="D2462" t="s">
        <v>18351</v>
      </c>
      <c r="E2462" t="s">
        <v>18352</v>
      </c>
      <c r="F2462">
        <v>63325348</v>
      </c>
      <c r="G2462">
        <v>63346392</v>
      </c>
      <c r="I2462" t="s">
        <v>18350</v>
      </c>
    </row>
    <row r="2463" spans="1:9" x14ac:dyDescent="0.35">
      <c r="A2463" t="s">
        <v>18353</v>
      </c>
      <c r="B2463" t="s">
        <v>6776</v>
      </c>
      <c r="C2463" t="s">
        <v>18354</v>
      </c>
      <c r="D2463" t="s">
        <v>18355</v>
      </c>
      <c r="E2463" t="s">
        <v>18356</v>
      </c>
      <c r="F2463">
        <v>63553415</v>
      </c>
      <c r="G2463">
        <v>62515187</v>
      </c>
      <c r="I2463" t="s">
        <v>18354</v>
      </c>
    </row>
    <row r="2464" spans="1:9" x14ac:dyDescent="0.35">
      <c r="A2464" t="s">
        <v>18357</v>
      </c>
      <c r="B2464" t="s">
        <v>7397</v>
      </c>
      <c r="C2464" t="s">
        <v>18358</v>
      </c>
      <c r="D2464" t="s">
        <v>10624</v>
      </c>
      <c r="E2464" t="s">
        <v>18359</v>
      </c>
      <c r="F2464">
        <v>65556532</v>
      </c>
      <c r="G2464">
        <v>65556535</v>
      </c>
      <c r="I2464" t="s">
        <v>18358</v>
      </c>
    </row>
    <row r="2465" spans="1:9" x14ac:dyDescent="0.35">
      <c r="A2465" t="s">
        <v>18360</v>
      </c>
      <c r="B2465" t="s">
        <v>6636</v>
      </c>
      <c r="C2465" t="s">
        <v>18361</v>
      </c>
      <c r="D2465" t="s">
        <v>18362</v>
      </c>
      <c r="E2465" t="s">
        <v>18363</v>
      </c>
      <c r="F2465" t="s">
        <v>18364</v>
      </c>
      <c r="G2465" t="s">
        <v>18365</v>
      </c>
      <c r="I2465" t="s">
        <v>18361</v>
      </c>
    </row>
    <row r="2466" spans="1:9" x14ac:dyDescent="0.35">
      <c r="A2466" t="s">
        <v>18366</v>
      </c>
      <c r="B2466" t="s">
        <v>6776</v>
      </c>
      <c r="C2466" t="s">
        <v>18367</v>
      </c>
      <c r="D2466" t="s">
        <v>18368</v>
      </c>
      <c r="E2466" t="s">
        <v>18369</v>
      </c>
      <c r="F2466">
        <v>67428833</v>
      </c>
      <c r="G2466">
        <v>67428288</v>
      </c>
      <c r="I2466" t="s">
        <v>18367</v>
      </c>
    </row>
    <row r="2467" spans="1:9" x14ac:dyDescent="0.35">
      <c r="A2467" t="s">
        <v>18370</v>
      </c>
      <c r="B2467" t="s">
        <v>7762</v>
      </c>
      <c r="C2467" t="s">
        <v>18371</v>
      </c>
      <c r="D2467" t="s">
        <v>18372</v>
      </c>
      <c r="E2467" t="s">
        <v>18373</v>
      </c>
      <c r="F2467">
        <v>753161771</v>
      </c>
      <c r="I2467" t="s">
        <v>18371</v>
      </c>
    </row>
    <row r="2468" spans="1:9" x14ac:dyDescent="0.35">
      <c r="A2468" t="s">
        <v>18374</v>
      </c>
      <c r="B2468" t="s">
        <v>6776</v>
      </c>
      <c r="C2468" t="s">
        <v>18371</v>
      </c>
      <c r="D2468" t="s">
        <v>18372</v>
      </c>
      <c r="E2468" t="s">
        <v>18373</v>
      </c>
      <c r="H2468" t="s">
        <v>18375</v>
      </c>
      <c r="I2468" t="s">
        <v>18371</v>
      </c>
    </row>
    <row r="2469" spans="1:9" x14ac:dyDescent="0.35">
      <c r="A2469" t="s">
        <v>18376</v>
      </c>
      <c r="B2469" t="s">
        <v>6776</v>
      </c>
      <c r="C2469" t="s">
        <v>18377</v>
      </c>
      <c r="D2469" t="s">
        <v>18378</v>
      </c>
      <c r="E2469" t="s">
        <v>18379</v>
      </c>
      <c r="F2469" t="s">
        <v>18380</v>
      </c>
      <c r="G2469" t="s">
        <v>18381</v>
      </c>
      <c r="I2469" t="s">
        <v>18377</v>
      </c>
    </row>
    <row r="2470" spans="1:9" x14ac:dyDescent="0.35">
      <c r="A2470" t="s">
        <v>18382</v>
      </c>
      <c r="B2470" t="s">
        <v>7762</v>
      </c>
      <c r="C2470" t="s">
        <v>18383</v>
      </c>
      <c r="D2470" t="s">
        <v>18384</v>
      </c>
      <c r="E2470" t="s">
        <v>18385</v>
      </c>
      <c r="F2470" t="s">
        <v>18386</v>
      </c>
      <c r="G2470" t="s">
        <v>18387</v>
      </c>
      <c r="I2470" t="s">
        <v>18383</v>
      </c>
    </row>
    <row r="2471" spans="1:9" x14ac:dyDescent="0.35">
      <c r="A2471" t="s">
        <v>18388</v>
      </c>
      <c r="B2471" t="s">
        <v>7762</v>
      </c>
      <c r="C2471" t="s">
        <v>18383</v>
      </c>
      <c r="D2471" t="s">
        <v>18384</v>
      </c>
      <c r="E2471" t="s">
        <v>18385</v>
      </c>
      <c r="F2471" t="s">
        <v>18389</v>
      </c>
      <c r="G2471" t="s">
        <v>18390</v>
      </c>
      <c r="I2471" t="s">
        <v>18383</v>
      </c>
    </row>
    <row r="2472" spans="1:9" x14ac:dyDescent="0.35">
      <c r="A2472" t="s">
        <v>18391</v>
      </c>
      <c r="B2472" t="s">
        <v>7762</v>
      </c>
      <c r="C2472" t="s">
        <v>18392</v>
      </c>
      <c r="D2472" t="s">
        <v>18393</v>
      </c>
      <c r="E2472" t="s">
        <v>18394</v>
      </c>
      <c r="F2472" t="s">
        <v>18395</v>
      </c>
      <c r="G2472" t="s">
        <v>18396</v>
      </c>
      <c r="H2472" t="s">
        <v>18397</v>
      </c>
      <c r="I2472" t="s">
        <v>18392</v>
      </c>
    </row>
    <row r="2473" spans="1:9" x14ac:dyDescent="0.35">
      <c r="A2473" t="s">
        <v>18398</v>
      </c>
      <c r="B2473" t="s">
        <v>6776</v>
      </c>
      <c r="C2473" t="s">
        <v>18399</v>
      </c>
      <c r="D2473" t="s">
        <v>18400</v>
      </c>
      <c r="E2473" t="s">
        <v>18401</v>
      </c>
      <c r="F2473" t="s">
        <v>18402</v>
      </c>
      <c r="G2473" t="s">
        <v>18403</v>
      </c>
      <c r="H2473" t="s">
        <v>18404</v>
      </c>
      <c r="I2473" t="s">
        <v>18399</v>
      </c>
    </row>
    <row r="2474" spans="1:9" x14ac:dyDescent="0.35">
      <c r="A2474" t="s">
        <v>18405</v>
      </c>
      <c r="B2474" t="s">
        <v>7762</v>
      </c>
      <c r="C2474" t="s">
        <v>18406</v>
      </c>
      <c r="D2474" t="s">
        <v>18400</v>
      </c>
      <c r="E2474" t="s">
        <v>18407</v>
      </c>
      <c r="F2474" t="s">
        <v>18408</v>
      </c>
      <c r="G2474" t="s">
        <v>18409</v>
      </c>
      <c r="I2474" t="s">
        <v>18406</v>
      </c>
    </row>
    <row r="2475" spans="1:9" x14ac:dyDescent="0.35">
      <c r="A2475" t="s">
        <v>18410</v>
      </c>
      <c r="B2475" t="s">
        <v>7762</v>
      </c>
      <c r="C2475" t="s">
        <v>18392</v>
      </c>
      <c r="D2475" t="s">
        <v>18411</v>
      </c>
      <c r="E2475" t="s">
        <v>18412</v>
      </c>
      <c r="F2475" t="s">
        <v>18413</v>
      </c>
      <c r="G2475" t="s">
        <v>18414</v>
      </c>
      <c r="H2475" t="s">
        <v>18415</v>
      </c>
      <c r="I2475" t="s">
        <v>18392</v>
      </c>
    </row>
    <row r="2476" spans="1:9" x14ac:dyDescent="0.35">
      <c r="A2476" t="s">
        <v>18416</v>
      </c>
      <c r="B2476" t="s">
        <v>7762</v>
      </c>
      <c r="C2476" t="s">
        <v>18392</v>
      </c>
      <c r="D2476" t="s">
        <v>18417</v>
      </c>
      <c r="E2476" t="s">
        <v>18418</v>
      </c>
      <c r="F2476" t="s">
        <v>18419</v>
      </c>
      <c r="G2476" t="s">
        <v>18420</v>
      </c>
      <c r="H2476" t="s">
        <v>18421</v>
      </c>
      <c r="I2476" t="s">
        <v>18392</v>
      </c>
    </row>
    <row r="2477" spans="1:9" x14ac:dyDescent="0.35">
      <c r="A2477" t="s">
        <v>18422</v>
      </c>
      <c r="B2477" t="s">
        <v>7762</v>
      </c>
      <c r="C2477" t="s">
        <v>18423</v>
      </c>
      <c r="D2477" t="s">
        <v>18424</v>
      </c>
      <c r="E2477" t="s">
        <v>18407</v>
      </c>
      <c r="I2477" t="s">
        <v>18423</v>
      </c>
    </row>
    <row r="2478" spans="1:9" x14ac:dyDescent="0.35">
      <c r="A2478" t="s">
        <v>18425</v>
      </c>
      <c r="B2478" t="s">
        <v>7762</v>
      </c>
      <c r="C2478" t="s">
        <v>18426</v>
      </c>
      <c r="D2478" t="s">
        <v>18427</v>
      </c>
      <c r="E2478" t="s">
        <v>18428</v>
      </c>
      <c r="F2478" t="s">
        <v>18429</v>
      </c>
      <c r="G2478" t="s">
        <v>18430</v>
      </c>
      <c r="H2478" t="s">
        <v>18431</v>
      </c>
      <c r="I2478" t="s">
        <v>18426</v>
      </c>
    </row>
    <row r="2479" spans="1:9" x14ac:dyDescent="0.35">
      <c r="A2479" t="s">
        <v>18432</v>
      </c>
      <c r="B2479" t="s">
        <v>7397</v>
      </c>
      <c r="C2479" t="s">
        <v>18433</v>
      </c>
      <c r="D2479" t="s">
        <v>18434</v>
      </c>
      <c r="E2479" t="s">
        <v>18435</v>
      </c>
      <c r="F2479">
        <v>68733312</v>
      </c>
      <c r="G2479">
        <v>68733304</v>
      </c>
      <c r="I2479" t="s">
        <v>18433</v>
      </c>
    </row>
    <row r="2480" spans="1:9" x14ac:dyDescent="0.35">
      <c r="A2480" t="s">
        <v>18436</v>
      </c>
      <c r="B2480" t="s">
        <v>7397</v>
      </c>
      <c r="C2480" t="s">
        <v>18437</v>
      </c>
      <c r="D2480" t="s">
        <v>18438</v>
      </c>
      <c r="E2480" t="s">
        <v>18439</v>
      </c>
      <c r="F2480">
        <v>64500233</v>
      </c>
      <c r="I2480" t="s">
        <v>18437</v>
      </c>
    </row>
    <row r="2481" spans="1:9" x14ac:dyDescent="0.35">
      <c r="A2481" t="s">
        <v>18440</v>
      </c>
      <c r="B2481" t="s">
        <v>7397</v>
      </c>
      <c r="C2481" t="s">
        <v>18441</v>
      </c>
      <c r="D2481" t="s">
        <v>18442</v>
      </c>
      <c r="E2481" t="s">
        <v>17457</v>
      </c>
      <c r="F2481">
        <v>97968720</v>
      </c>
      <c r="I2481" t="s">
        <v>18441</v>
      </c>
    </row>
    <row r="2482" spans="1:9" x14ac:dyDescent="0.35">
      <c r="A2482" t="s">
        <v>18443</v>
      </c>
      <c r="B2482" t="s">
        <v>6724</v>
      </c>
      <c r="C2482" t="s">
        <v>18444</v>
      </c>
      <c r="D2482" t="s">
        <v>18445</v>
      </c>
      <c r="E2482" t="s">
        <v>18446</v>
      </c>
      <c r="F2482">
        <v>67474353</v>
      </c>
      <c r="G2482">
        <v>67482353</v>
      </c>
      <c r="I2482" t="s">
        <v>18444</v>
      </c>
    </row>
    <row r="2483" spans="1:9" x14ac:dyDescent="0.35">
      <c r="A2483" t="s">
        <v>18447</v>
      </c>
      <c r="B2483" t="s">
        <v>7397</v>
      </c>
      <c r="C2483" t="s">
        <v>18448</v>
      </c>
      <c r="D2483" t="s">
        <v>18449</v>
      </c>
      <c r="E2483" t="s">
        <v>18450</v>
      </c>
      <c r="F2483">
        <v>67724584</v>
      </c>
      <c r="G2483">
        <v>67751532</v>
      </c>
      <c r="H2483" t="s">
        <v>10639</v>
      </c>
      <c r="I2483" t="s">
        <v>18448</v>
      </c>
    </row>
    <row r="2484" spans="1:9" x14ac:dyDescent="0.35">
      <c r="A2484" t="s">
        <v>18451</v>
      </c>
      <c r="B2484" t="s">
        <v>7092</v>
      </c>
      <c r="C2484" t="s">
        <v>18452</v>
      </c>
      <c r="D2484" t="s">
        <v>18438</v>
      </c>
      <c r="E2484" t="s">
        <v>18439</v>
      </c>
      <c r="F2484">
        <v>64247634</v>
      </c>
      <c r="G2484">
        <v>64573876</v>
      </c>
      <c r="H2484" t="s">
        <v>18453</v>
      </c>
      <c r="I2484" t="s">
        <v>18452</v>
      </c>
    </row>
    <row r="2485" spans="1:9" x14ac:dyDescent="0.35">
      <c r="A2485" t="s">
        <v>18454</v>
      </c>
      <c r="B2485" t="s">
        <v>6763</v>
      </c>
      <c r="C2485" t="s">
        <v>18455</v>
      </c>
      <c r="D2485" t="s">
        <v>18456</v>
      </c>
      <c r="E2485" t="s">
        <v>18457</v>
      </c>
      <c r="F2485">
        <v>62944735</v>
      </c>
      <c r="G2485">
        <v>62931810</v>
      </c>
      <c r="H2485" t="s">
        <v>18458</v>
      </c>
      <c r="I2485" t="s">
        <v>18455</v>
      </c>
    </row>
    <row r="2486" spans="1:9" x14ac:dyDescent="0.35">
      <c r="A2486" t="s">
        <v>18459</v>
      </c>
      <c r="B2486" t="s">
        <v>6636</v>
      </c>
      <c r="C2486" t="s">
        <v>18460</v>
      </c>
      <c r="D2486" t="s">
        <v>18461</v>
      </c>
      <c r="E2486" t="s">
        <v>18462</v>
      </c>
      <c r="F2486" t="s">
        <v>18463</v>
      </c>
      <c r="G2486">
        <v>68494037</v>
      </c>
      <c r="I2486" t="s">
        <v>18460</v>
      </c>
    </row>
    <row r="2487" spans="1:9" x14ac:dyDescent="0.35">
      <c r="A2487" t="s">
        <v>18464</v>
      </c>
      <c r="B2487" t="s">
        <v>7397</v>
      </c>
      <c r="C2487" t="s">
        <v>18465</v>
      </c>
      <c r="D2487" t="s">
        <v>18466</v>
      </c>
      <c r="E2487" t="s">
        <v>12326</v>
      </c>
      <c r="F2487">
        <v>62989878</v>
      </c>
      <c r="G2487">
        <v>62931150</v>
      </c>
      <c r="H2487" t="s">
        <v>18467</v>
      </c>
      <c r="I2487" t="s">
        <v>18465</v>
      </c>
    </row>
    <row r="2488" spans="1:9" x14ac:dyDescent="0.35">
      <c r="A2488" t="s">
        <v>18468</v>
      </c>
      <c r="B2488" t="s">
        <v>7397</v>
      </c>
      <c r="C2488" t="s">
        <v>18469</v>
      </c>
      <c r="D2488" t="s">
        <v>18470</v>
      </c>
      <c r="E2488" t="s">
        <v>18471</v>
      </c>
      <c r="F2488" t="s">
        <v>18472</v>
      </c>
      <c r="G2488" t="s">
        <v>18473</v>
      </c>
      <c r="H2488" t="s">
        <v>18474</v>
      </c>
      <c r="I2488" t="s">
        <v>18469</v>
      </c>
    </row>
    <row r="2489" spans="1:9" x14ac:dyDescent="0.35">
      <c r="A2489" t="s">
        <v>18475</v>
      </c>
      <c r="B2489" t="s">
        <v>6636</v>
      </c>
      <c r="C2489" t="s">
        <v>18476</v>
      </c>
      <c r="D2489" t="s">
        <v>18477</v>
      </c>
      <c r="E2489" t="s">
        <v>18478</v>
      </c>
      <c r="F2489" t="s">
        <v>18479</v>
      </c>
      <c r="H2489" t="s">
        <v>18480</v>
      </c>
      <c r="I2489" t="s">
        <v>18476</v>
      </c>
    </row>
    <row r="2490" spans="1:9" x14ac:dyDescent="0.35">
      <c r="A2490" t="s">
        <v>18481</v>
      </c>
      <c r="B2490" t="s">
        <v>7397</v>
      </c>
      <c r="C2490" t="s">
        <v>18482</v>
      </c>
      <c r="D2490" t="s">
        <v>18483</v>
      </c>
      <c r="E2490" t="s">
        <v>18484</v>
      </c>
      <c r="F2490">
        <v>68982345</v>
      </c>
      <c r="G2490">
        <v>68982712</v>
      </c>
      <c r="H2490" t="s">
        <v>18485</v>
      </c>
      <c r="I2490" t="s">
        <v>18482</v>
      </c>
    </row>
    <row r="2491" spans="1:9" x14ac:dyDescent="0.35">
      <c r="A2491" t="s">
        <v>18486</v>
      </c>
      <c r="B2491" t="s">
        <v>7397</v>
      </c>
      <c r="C2491" t="s">
        <v>18487</v>
      </c>
      <c r="D2491" t="s">
        <v>18488</v>
      </c>
      <c r="E2491" t="s">
        <v>18489</v>
      </c>
      <c r="F2491">
        <v>67444143</v>
      </c>
      <c r="H2491" t="s">
        <v>18490</v>
      </c>
      <c r="I2491" t="s">
        <v>18487</v>
      </c>
    </row>
    <row r="2492" spans="1:9" x14ac:dyDescent="0.35">
      <c r="A2492" t="s">
        <v>18491</v>
      </c>
      <c r="B2492" t="s">
        <v>7397</v>
      </c>
      <c r="C2492" t="s">
        <v>18492</v>
      </c>
      <c r="D2492" t="s">
        <v>12078</v>
      </c>
      <c r="E2492" t="s">
        <v>18493</v>
      </c>
      <c r="F2492">
        <v>63509103</v>
      </c>
      <c r="G2492">
        <v>62553571</v>
      </c>
      <c r="H2492" t="s">
        <v>18494</v>
      </c>
      <c r="I2492" t="s">
        <v>18492</v>
      </c>
    </row>
    <row r="2493" spans="1:9" x14ac:dyDescent="0.35">
      <c r="A2493" t="s">
        <v>18495</v>
      </c>
      <c r="B2493" t="s">
        <v>7397</v>
      </c>
      <c r="C2493" t="s">
        <v>18492</v>
      </c>
      <c r="D2493" t="s">
        <v>18496</v>
      </c>
      <c r="E2493" t="s">
        <v>18497</v>
      </c>
      <c r="F2493">
        <v>63509103</v>
      </c>
      <c r="G2493">
        <v>62553571</v>
      </c>
      <c r="H2493" t="s">
        <v>18498</v>
      </c>
      <c r="I2493" t="s">
        <v>18492</v>
      </c>
    </row>
    <row r="2494" spans="1:9" x14ac:dyDescent="0.35">
      <c r="A2494" t="s">
        <v>18499</v>
      </c>
      <c r="B2494" t="s">
        <v>6636</v>
      </c>
      <c r="C2494" t="s">
        <v>18500</v>
      </c>
      <c r="D2494" t="s">
        <v>18501</v>
      </c>
      <c r="E2494" t="s">
        <v>18502</v>
      </c>
      <c r="F2494" t="s">
        <v>18503</v>
      </c>
      <c r="G2494" t="s">
        <v>18504</v>
      </c>
      <c r="H2494" t="s">
        <v>18505</v>
      </c>
      <c r="I2494" t="s">
        <v>18500</v>
      </c>
    </row>
    <row r="2495" spans="1:9" x14ac:dyDescent="0.35">
      <c r="A2495" t="s">
        <v>18506</v>
      </c>
      <c r="B2495" t="s">
        <v>7397</v>
      </c>
      <c r="C2495" t="s">
        <v>18507</v>
      </c>
      <c r="D2495" t="s">
        <v>18508</v>
      </c>
      <c r="E2495" t="s">
        <v>18509</v>
      </c>
      <c r="F2495">
        <v>64813368</v>
      </c>
      <c r="G2495">
        <v>64813369</v>
      </c>
      <c r="H2495" t="s">
        <v>18510</v>
      </c>
      <c r="I2495" t="s">
        <v>18507</v>
      </c>
    </row>
    <row r="2496" spans="1:9" x14ac:dyDescent="0.35">
      <c r="A2496" t="s">
        <v>18511</v>
      </c>
      <c r="B2496" t="s">
        <v>7092</v>
      </c>
      <c r="C2496" t="s">
        <v>18512</v>
      </c>
      <c r="D2496" t="s">
        <v>18513</v>
      </c>
      <c r="E2496" t="s">
        <v>18514</v>
      </c>
      <c r="F2496">
        <v>62526802</v>
      </c>
      <c r="G2496">
        <v>62526681</v>
      </c>
      <c r="H2496" t="s">
        <v>18515</v>
      </c>
      <c r="I2496" t="s">
        <v>18512</v>
      </c>
    </row>
    <row r="2497" spans="1:9" x14ac:dyDescent="0.35">
      <c r="A2497" t="s">
        <v>18516</v>
      </c>
      <c r="B2497" t="s">
        <v>7397</v>
      </c>
      <c r="C2497" t="s">
        <v>18517</v>
      </c>
      <c r="D2497" t="s">
        <v>18518</v>
      </c>
      <c r="E2497" t="s">
        <v>18519</v>
      </c>
      <c r="F2497">
        <v>63278224</v>
      </c>
      <c r="G2497">
        <v>63278236</v>
      </c>
      <c r="H2497" t="s">
        <v>18520</v>
      </c>
      <c r="I2497" t="s">
        <v>18517</v>
      </c>
    </row>
    <row r="2498" spans="1:9" x14ac:dyDescent="0.35">
      <c r="A2498" t="s">
        <v>18521</v>
      </c>
      <c r="B2498" t="s">
        <v>6636</v>
      </c>
      <c r="C2498" t="s">
        <v>18522</v>
      </c>
      <c r="D2498" t="s">
        <v>18523</v>
      </c>
      <c r="E2498" t="s">
        <v>18524</v>
      </c>
      <c r="F2498">
        <v>63194294</v>
      </c>
      <c r="G2498">
        <v>62621884</v>
      </c>
      <c r="I2498" t="s">
        <v>18522</v>
      </c>
    </row>
    <row r="2499" spans="1:9" x14ac:dyDescent="0.35">
      <c r="A2499" t="s">
        <v>18525</v>
      </c>
      <c r="B2499" t="s">
        <v>7092</v>
      </c>
      <c r="C2499" t="s">
        <v>18526</v>
      </c>
      <c r="D2499" t="s">
        <v>18527</v>
      </c>
      <c r="E2499" t="s">
        <v>18528</v>
      </c>
      <c r="F2499">
        <v>67478049</v>
      </c>
      <c r="G2499">
        <v>67478734</v>
      </c>
      <c r="H2499" t="s">
        <v>18529</v>
      </c>
      <c r="I2499" t="s">
        <v>18526</v>
      </c>
    </row>
    <row r="2500" spans="1:9" x14ac:dyDescent="0.35">
      <c r="A2500" t="s">
        <v>18530</v>
      </c>
      <c r="B2500" t="s">
        <v>7092</v>
      </c>
      <c r="C2500" t="s">
        <v>18350</v>
      </c>
      <c r="D2500" t="s">
        <v>18531</v>
      </c>
      <c r="E2500" t="s">
        <v>18532</v>
      </c>
      <c r="F2500">
        <v>62672620</v>
      </c>
      <c r="G2500">
        <v>62672628</v>
      </c>
      <c r="H2500" t="s">
        <v>18533</v>
      </c>
      <c r="I2500" t="s">
        <v>18350</v>
      </c>
    </row>
    <row r="2501" spans="1:9" x14ac:dyDescent="0.35">
      <c r="A2501" t="s">
        <v>18534</v>
      </c>
      <c r="B2501" t="s">
        <v>6636</v>
      </c>
      <c r="C2501" t="s">
        <v>18535</v>
      </c>
      <c r="D2501" t="s">
        <v>18536</v>
      </c>
      <c r="E2501" t="s">
        <v>18537</v>
      </c>
      <c r="F2501">
        <v>64744241</v>
      </c>
      <c r="G2501" t="s">
        <v>18538</v>
      </c>
      <c r="H2501" t="s">
        <v>18539</v>
      </c>
      <c r="I2501" t="s">
        <v>18535</v>
      </c>
    </row>
    <row r="2502" spans="1:9" x14ac:dyDescent="0.35">
      <c r="A2502" t="s">
        <v>18540</v>
      </c>
      <c r="B2502" t="s">
        <v>6763</v>
      </c>
      <c r="C2502" t="s">
        <v>18541</v>
      </c>
      <c r="D2502" t="s">
        <v>18542</v>
      </c>
      <c r="E2502" t="s">
        <v>18543</v>
      </c>
      <c r="F2502">
        <v>68616977</v>
      </c>
      <c r="G2502">
        <v>68613910</v>
      </c>
      <c r="H2502" t="s">
        <v>18544</v>
      </c>
      <c r="I2502" t="s">
        <v>18541</v>
      </c>
    </row>
    <row r="2503" spans="1:9" x14ac:dyDescent="0.35">
      <c r="A2503" t="s">
        <v>18545</v>
      </c>
      <c r="B2503" t="s">
        <v>6703</v>
      </c>
      <c r="C2503" t="s">
        <v>18546</v>
      </c>
      <c r="D2503" t="s">
        <v>18547</v>
      </c>
      <c r="E2503" t="s">
        <v>9136</v>
      </c>
      <c r="F2503">
        <v>68616977</v>
      </c>
      <c r="G2503">
        <v>68613910</v>
      </c>
      <c r="H2503" t="s">
        <v>18548</v>
      </c>
      <c r="I2503" t="s">
        <v>18546</v>
      </c>
    </row>
    <row r="2504" spans="1:9" x14ac:dyDescent="0.35">
      <c r="A2504" t="s">
        <v>18549</v>
      </c>
      <c r="B2504" t="s">
        <v>7397</v>
      </c>
      <c r="C2504" t="s">
        <v>18550</v>
      </c>
      <c r="D2504" t="s">
        <v>18551</v>
      </c>
      <c r="E2504" t="s">
        <v>18552</v>
      </c>
      <c r="F2504">
        <v>65345335</v>
      </c>
      <c r="G2504">
        <v>65331552</v>
      </c>
      <c r="H2504" t="s">
        <v>18553</v>
      </c>
      <c r="I2504" t="s">
        <v>18550</v>
      </c>
    </row>
    <row r="2505" spans="1:9" x14ac:dyDescent="0.35">
      <c r="A2505" t="s">
        <v>18554</v>
      </c>
      <c r="B2505" t="s">
        <v>7397</v>
      </c>
      <c r="C2505" t="s">
        <v>18555</v>
      </c>
      <c r="D2505" t="s">
        <v>18556</v>
      </c>
      <c r="E2505" t="s">
        <v>18557</v>
      </c>
      <c r="F2505">
        <v>67443484</v>
      </c>
      <c r="G2505">
        <v>67457072</v>
      </c>
      <c r="H2505" t="s">
        <v>18558</v>
      </c>
      <c r="I2505" t="s">
        <v>18555</v>
      </c>
    </row>
    <row r="2506" spans="1:9" x14ac:dyDescent="0.35">
      <c r="A2506" t="s">
        <v>18559</v>
      </c>
      <c r="B2506" t="s">
        <v>7397</v>
      </c>
      <c r="C2506" t="s">
        <v>18560</v>
      </c>
      <c r="D2506" t="s">
        <v>18561</v>
      </c>
      <c r="E2506" t="s">
        <v>18562</v>
      </c>
      <c r="F2506">
        <v>67780866</v>
      </c>
      <c r="G2506">
        <v>67797268</v>
      </c>
      <c r="H2506" t="s">
        <v>18563</v>
      </c>
      <c r="I2506" t="s">
        <v>18560</v>
      </c>
    </row>
    <row r="2507" spans="1:9" x14ac:dyDescent="0.35">
      <c r="A2507" t="s">
        <v>18564</v>
      </c>
      <c r="B2507" t="s">
        <v>6636</v>
      </c>
      <c r="C2507" t="s">
        <v>18565</v>
      </c>
      <c r="D2507" t="s">
        <v>18566</v>
      </c>
      <c r="E2507" t="s">
        <v>18567</v>
      </c>
      <c r="F2507" t="s">
        <v>18568</v>
      </c>
      <c r="G2507" t="s">
        <v>18569</v>
      </c>
      <c r="I2507" t="s">
        <v>18565</v>
      </c>
    </row>
    <row r="2508" spans="1:9" x14ac:dyDescent="0.35">
      <c r="A2508" t="s">
        <v>18570</v>
      </c>
      <c r="B2508" t="s">
        <v>6636</v>
      </c>
      <c r="C2508" t="s">
        <v>18571</v>
      </c>
      <c r="D2508" t="s">
        <v>18572</v>
      </c>
      <c r="E2508" t="s">
        <v>18573</v>
      </c>
      <c r="F2508" t="s">
        <v>18574</v>
      </c>
      <c r="G2508" t="s">
        <v>18575</v>
      </c>
      <c r="H2508" t="s">
        <v>6761</v>
      </c>
      <c r="I2508" t="s">
        <v>18571</v>
      </c>
    </row>
    <row r="2509" spans="1:9" x14ac:dyDescent="0.35">
      <c r="A2509" t="s">
        <v>18576</v>
      </c>
      <c r="B2509" t="s">
        <v>7397</v>
      </c>
      <c r="C2509" t="s">
        <v>18577</v>
      </c>
      <c r="D2509" t="s">
        <v>18578</v>
      </c>
      <c r="E2509" t="s">
        <v>18579</v>
      </c>
      <c r="F2509">
        <v>62895575</v>
      </c>
      <c r="G2509">
        <v>62897577</v>
      </c>
      <c r="H2509" t="s">
        <v>18580</v>
      </c>
      <c r="I2509" t="s">
        <v>18577</v>
      </c>
    </row>
    <row r="2510" spans="1:9" x14ac:dyDescent="0.35">
      <c r="A2510" t="s">
        <v>18581</v>
      </c>
      <c r="B2510" t="s">
        <v>6703</v>
      </c>
      <c r="C2510" t="s">
        <v>18582</v>
      </c>
      <c r="D2510" t="s">
        <v>18583</v>
      </c>
      <c r="E2510" t="s">
        <v>18584</v>
      </c>
      <c r="F2510" t="s">
        <v>18585</v>
      </c>
      <c r="G2510" t="s">
        <v>18586</v>
      </c>
      <c r="I2510" t="s">
        <v>18582</v>
      </c>
    </row>
    <row r="2511" spans="1:9" x14ac:dyDescent="0.35">
      <c r="A2511" t="s">
        <v>18587</v>
      </c>
      <c r="B2511" t="s">
        <v>7397</v>
      </c>
      <c r="C2511" t="s">
        <v>18588</v>
      </c>
      <c r="D2511" t="s">
        <v>18589</v>
      </c>
      <c r="E2511" t="s">
        <v>18590</v>
      </c>
      <c r="F2511">
        <v>67440518</v>
      </c>
      <c r="G2511">
        <v>67440521</v>
      </c>
      <c r="H2511" t="s">
        <v>18591</v>
      </c>
      <c r="I2511" t="s">
        <v>18588</v>
      </c>
    </row>
    <row r="2512" spans="1:9" x14ac:dyDescent="0.35">
      <c r="A2512" t="s">
        <v>18592</v>
      </c>
      <c r="B2512" t="s">
        <v>6724</v>
      </c>
      <c r="C2512" t="s">
        <v>18588</v>
      </c>
      <c r="D2512" t="s">
        <v>18593</v>
      </c>
      <c r="E2512" t="s">
        <v>18594</v>
      </c>
      <c r="F2512">
        <v>67440518</v>
      </c>
      <c r="G2512">
        <v>67440521</v>
      </c>
      <c r="H2512" t="s">
        <v>18591</v>
      </c>
      <c r="I2512" t="s">
        <v>18588</v>
      </c>
    </row>
    <row r="2513" spans="1:9" x14ac:dyDescent="0.35">
      <c r="A2513" t="s">
        <v>4137</v>
      </c>
      <c r="B2513" t="s">
        <v>6724</v>
      </c>
      <c r="C2513" t="s">
        <v>18595</v>
      </c>
      <c r="D2513" t="s">
        <v>18596</v>
      </c>
      <c r="E2513" t="s">
        <v>18597</v>
      </c>
      <c r="F2513" t="s">
        <v>18598</v>
      </c>
      <c r="H2513" t="s">
        <v>18599</v>
      </c>
      <c r="I2513" t="s">
        <v>18595</v>
      </c>
    </row>
    <row r="2514" spans="1:9" x14ac:dyDescent="0.35">
      <c r="A2514" t="s">
        <v>18600</v>
      </c>
      <c r="B2514" t="s">
        <v>6724</v>
      </c>
      <c r="C2514" t="s">
        <v>18601</v>
      </c>
      <c r="D2514" t="s">
        <v>18602</v>
      </c>
      <c r="E2514" t="s">
        <v>18603</v>
      </c>
      <c r="F2514" t="s">
        <v>18604</v>
      </c>
      <c r="H2514" t="s">
        <v>18605</v>
      </c>
      <c r="I2514" t="s">
        <v>18601</v>
      </c>
    </row>
    <row r="2515" spans="1:9" x14ac:dyDescent="0.35">
      <c r="A2515" t="s">
        <v>18606</v>
      </c>
      <c r="B2515" t="s">
        <v>7397</v>
      </c>
      <c r="C2515" t="s">
        <v>18607</v>
      </c>
      <c r="D2515" t="s">
        <v>12702</v>
      </c>
      <c r="E2515" t="s">
        <v>18608</v>
      </c>
      <c r="F2515" t="s">
        <v>18609</v>
      </c>
      <c r="G2515">
        <v>65452648</v>
      </c>
      <c r="H2515" t="s">
        <v>18610</v>
      </c>
      <c r="I2515" t="s">
        <v>18607</v>
      </c>
    </row>
    <row r="2516" spans="1:9" x14ac:dyDescent="0.35">
      <c r="A2516" t="s">
        <v>18611</v>
      </c>
      <c r="B2516" t="s">
        <v>7092</v>
      </c>
      <c r="C2516" t="s">
        <v>18612</v>
      </c>
      <c r="D2516" t="s">
        <v>18613</v>
      </c>
      <c r="E2516" t="s">
        <v>18614</v>
      </c>
      <c r="F2516">
        <v>65618880</v>
      </c>
      <c r="G2516">
        <v>65610220</v>
      </c>
      <c r="H2516" t="s">
        <v>18615</v>
      </c>
      <c r="I2516" t="s">
        <v>18612</v>
      </c>
    </row>
    <row r="2517" spans="1:9" x14ac:dyDescent="0.35">
      <c r="A2517" t="s">
        <v>18616</v>
      </c>
      <c r="B2517" t="s">
        <v>7397</v>
      </c>
      <c r="C2517" t="s">
        <v>18617</v>
      </c>
      <c r="D2517" t="s">
        <v>18618</v>
      </c>
      <c r="E2517" t="s">
        <v>18619</v>
      </c>
      <c r="F2517">
        <v>65661800</v>
      </c>
      <c r="G2517">
        <v>65661254</v>
      </c>
      <c r="I2517" t="s">
        <v>18617</v>
      </c>
    </row>
    <row r="2518" spans="1:9" x14ac:dyDescent="0.35">
      <c r="A2518" t="s">
        <v>18620</v>
      </c>
      <c r="B2518" t="s">
        <v>7397</v>
      </c>
      <c r="C2518" t="s">
        <v>18621</v>
      </c>
      <c r="D2518" t="s">
        <v>8068</v>
      </c>
      <c r="E2518" t="s">
        <v>18622</v>
      </c>
      <c r="F2518">
        <v>62781926</v>
      </c>
      <c r="G2518">
        <v>62747593</v>
      </c>
      <c r="H2518" t="s">
        <v>18623</v>
      </c>
      <c r="I2518" t="s">
        <v>18621</v>
      </c>
    </row>
    <row r="2519" spans="1:9" x14ac:dyDescent="0.35">
      <c r="A2519" t="s">
        <v>18624</v>
      </c>
      <c r="B2519" t="s">
        <v>7092</v>
      </c>
      <c r="C2519" t="s">
        <v>18625</v>
      </c>
      <c r="D2519" t="s">
        <v>18626</v>
      </c>
      <c r="E2519" t="s">
        <v>18627</v>
      </c>
      <c r="F2519">
        <v>64626141</v>
      </c>
      <c r="G2519">
        <v>64694043</v>
      </c>
      <c r="H2519" t="s">
        <v>18628</v>
      </c>
      <c r="I2519" t="s">
        <v>18625</v>
      </c>
    </row>
    <row r="2520" spans="1:9" x14ac:dyDescent="0.35">
      <c r="A2520" t="s">
        <v>18629</v>
      </c>
      <c r="B2520" t="s">
        <v>7397</v>
      </c>
      <c r="C2520" t="s">
        <v>18630</v>
      </c>
      <c r="D2520" t="s">
        <v>18631</v>
      </c>
      <c r="E2520" t="s">
        <v>18632</v>
      </c>
      <c r="F2520">
        <v>67916126</v>
      </c>
      <c r="G2520">
        <v>67919368</v>
      </c>
      <c r="H2520" t="s">
        <v>18633</v>
      </c>
      <c r="I2520" t="s">
        <v>18630</v>
      </c>
    </row>
    <row r="2521" spans="1:9" x14ac:dyDescent="0.35">
      <c r="A2521" t="s">
        <v>18634</v>
      </c>
      <c r="B2521" t="s">
        <v>6636</v>
      </c>
      <c r="C2521" t="s">
        <v>18635</v>
      </c>
      <c r="D2521" t="s">
        <v>18636</v>
      </c>
      <c r="E2521" t="s">
        <v>18637</v>
      </c>
      <c r="F2521">
        <v>62830700</v>
      </c>
      <c r="H2521" t="s">
        <v>18638</v>
      </c>
      <c r="I2521" t="s">
        <v>18635</v>
      </c>
    </row>
    <row r="2522" spans="1:9" x14ac:dyDescent="0.35">
      <c r="A2522" t="s">
        <v>18639</v>
      </c>
      <c r="B2522" t="s">
        <v>6636</v>
      </c>
      <c r="C2522" t="s">
        <v>18640</v>
      </c>
      <c r="D2522" t="s">
        <v>18641</v>
      </c>
      <c r="E2522" t="s">
        <v>18642</v>
      </c>
      <c r="F2522" t="s">
        <v>18643</v>
      </c>
      <c r="G2522" t="s">
        <v>18644</v>
      </c>
      <c r="H2522" t="s">
        <v>18645</v>
      </c>
      <c r="I2522" t="s">
        <v>18640</v>
      </c>
    </row>
    <row r="2523" spans="1:9" x14ac:dyDescent="0.35">
      <c r="A2523" t="s">
        <v>18646</v>
      </c>
      <c r="B2523" t="s">
        <v>7397</v>
      </c>
      <c r="C2523" t="s">
        <v>10908</v>
      </c>
      <c r="D2523" t="s">
        <v>18647</v>
      </c>
      <c r="E2523" t="s">
        <v>18648</v>
      </c>
      <c r="F2523">
        <v>67750539</v>
      </c>
      <c r="G2523">
        <v>67751160</v>
      </c>
      <c r="H2523" t="s">
        <v>18649</v>
      </c>
      <c r="I2523" t="s">
        <v>10908</v>
      </c>
    </row>
    <row r="2524" spans="1:9" x14ac:dyDescent="0.35">
      <c r="A2524" t="s">
        <v>18650</v>
      </c>
      <c r="B2524" t="s">
        <v>7397</v>
      </c>
      <c r="C2524" t="s">
        <v>10908</v>
      </c>
      <c r="D2524" t="s">
        <v>18651</v>
      </c>
      <c r="E2524" t="s">
        <v>18652</v>
      </c>
      <c r="F2524">
        <v>65163671</v>
      </c>
      <c r="G2524">
        <v>67766872</v>
      </c>
      <c r="I2524" t="s">
        <v>10908</v>
      </c>
    </row>
    <row r="2525" spans="1:9" x14ac:dyDescent="0.35">
      <c r="A2525" t="s">
        <v>18653</v>
      </c>
      <c r="B2525" t="s">
        <v>7092</v>
      </c>
      <c r="C2525" t="s">
        <v>10908</v>
      </c>
      <c r="D2525" t="s">
        <v>18654</v>
      </c>
      <c r="E2525" t="s">
        <v>18655</v>
      </c>
      <c r="H2525" t="s">
        <v>18656</v>
      </c>
      <c r="I2525" t="s">
        <v>10908</v>
      </c>
    </row>
    <row r="2526" spans="1:9" x14ac:dyDescent="0.35">
      <c r="A2526" t="s">
        <v>18657</v>
      </c>
      <c r="B2526" t="s">
        <v>7397</v>
      </c>
      <c r="C2526" t="s">
        <v>18658</v>
      </c>
      <c r="D2526" t="s">
        <v>18659</v>
      </c>
      <c r="E2526" t="s">
        <v>18660</v>
      </c>
      <c r="F2526">
        <v>90294131</v>
      </c>
      <c r="G2526">
        <v>62938736</v>
      </c>
      <c r="H2526" t="s">
        <v>18661</v>
      </c>
      <c r="I2526" t="s">
        <v>18658</v>
      </c>
    </row>
    <row r="2527" spans="1:9" x14ac:dyDescent="0.35">
      <c r="A2527" t="s">
        <v>18662</v>
      </c>
      <c r="B2527" t="s">
        <v>7092</v>
      </c>
      <c r="C2527" t="s">
        <v>18663</v>
      </c>
      <c r="D2527" t="s">
        <v>18664</v>
      </c>
      <c r="E2527" t="s">
        <v>18665</v>
      </c>
      <c r="F2527">
        <v>64841365</v>
      </c>
      <c r="G2527">
        <v>64841370</v>
      </c>
      <c r="H2527" t="s">
        <v>18666</v>
      </c>
      <c r="I2527" t="s">
        <v>18663</v>
      </c>
    </row>
    <row r="2528" spans="1:9" x14ac:dyDescent="0.35">
      <c r="A2528" t="s">
        <v>18667</v>
      </c>
      <c r="B2528" t="s">
        <v>7397</v>
      </c>
      <c r="C2528" t="s">
        <v>18668</v>
      </c>
      <c r="D2528" t="s">
        <v>18669</v>
      </c>
      <c r="E2528" t="s">
        <v>18670</v>
      </c>
      <c r="F2528">
        <v>62933786</v>
      </c>
      <c r="H2528" t="s">
        <v>18671</v>
      </c>
      <c r="I2528" t="s">
        <v>18668</v>
      </c>
    </row>
    <row r="2529" spans="1:9" x14ac:dyDescent="0.35">
      <c r="A2529" t="s">
        <v>18672</v>
      </c>
      <c r="B2529" t="s">
        <v>7397</v>
      </c>
      <c r="C2529" t="s">
        <v>18673</v>
      </c>
      <c r="D2529" t="s">
        <v>18674</v>
      </c>
      <c r="E2529" t="s">
        <v>18675</v>
      </c>
      <c r="F2529">
        <v>62854366</v>
      </c>
      <c r="G2529">
        <v>62997034</v>
      </c>
      <c r="H2529" t="s">
        <v>18676</v>
      </c>
      <c r="I2529" t="s">
        <v>18673</v>
      </c>
    </row>
    <row r="2530" spans="1:9" x14ac:dyDescent="0.35">
      <c r="A2530" t="s">
        <v>18677</v>
      </c>
      <c r="B2530" t="s">
        <v>6703</v>
      </c>
      <c r="C2530" t="s">
        <v>18678</v>
      </c>
      <c r="D2530" t="s">
        <v>18679</v>
      </c>
      <c r="E2530" t="s">
        <v>18680</v>
      </c>
      <c r="F2530">
        <v>67910962</v>
      </c>
      <c r="G2530">
        <v>67926005</v>
      </c>
      <c r="H2530" t="s">
        <v>18681</v>
      </c>
      <c r="I2530" t="s">
        <v>18678</v>
      </c>
    </row>
    <row r="2531" spans="1:9" x14ac:dyDescent="0.35">
      <c r="A2531" t="s">
        <v>18682</v>
      </c>
      <c r="B2531" t="s">
        <v>6636</v>
      </c>
      <c r="C2531" t="s">
        <v>18683</v>
      </c>
      <c r="D2531" t="s">
        <v>18684</v>
      </c>
      <c r="E2531" t="s">
        <v>18685</v>
      </c>
      <c r="H2531" t="s">
        <v>18686</v>
      </c>
      <c r="I2531" t="s">
        <v>18683</v>
      </c>
    </row>
    <row r="2532" spans="1:9" x14ac:dyDescent="0.35">
      <c r="A2532" t="s">
        <v>18687</v>
      </c>
      <c r="B2532" t="s">
        <v>7397</v>
      </c>
      <c r="C2532" t="s">
        <v>18688</v>
      </c>
      <c r="D2532" t="s">
        <v>18689</v>
      </c>
      <c r="E2532" t="s">
        <v>18690</v>
      </c>
      <c r="F2532">
        <v>96260632</v>
      </c>
      <c r="G2532">
        <v>67417366</v>
      </c>
      <c r="H2532" t="s">
        <v>18691</v>
      </c>
      <c r="I2532" t="s">
        <v>18688</v>
      </c>
    </row>
    <row r="2533" spans="1:9" x14ac:dyDescent="0.35">
      <c r="A2533" t="s">
        <v>18692</v>
      </c>
      <c r="B2533" t="s">
        <v>7397</v>
      </c>
      <c r="C2533" t="s">
        <v>18693</v>
      </c>
      <c r="D2533" t="s">
        <v>18694</v>
      </c>
      <c r="E2533" t="s">
        <v>18695</v>
      </c>
      <c r="F2533">
        <v>68641122</v>
      </c>
      <c r="G2533">
        <v>68613583</v>
      </c>
      <c r="I2533" t="s">
        <v>18693</v>
      </c>
    </row>
    <row r="2534" spans="1:9" x14ac:dyDescent="0.35">
      <c r="A2534" t="s">
        <v>18696</v>
      </c>
      <c r="B2534" t="s">
        <v>7397</v>
      </c>
      <c r="C2534" t="s">
        <v>18697</v>
      </c>
      <c r="D2534" t="s">
        <v>18698</v>
      </c>
      <c r="E2534" t="s">
        <v>18699</v>
      </c>
      <c r="F2534" t="s">
        <v>18700</v>
      </c>
      <c r="G2534" t="s">
        <v>18701</v>
      </c>
      <c r="H2534" t="s">
        <v>18702</v>
      </c>
      <c r="I2534" t="s">
        <v>18697</v>
      </c>
    </row>
    <row r="2535" spans="1:9" x14ac:dyDescent="0.35">
      <c r="A2535" t="s">
        <v>18703</v>
      </c>
      <c r="B2535" t="s">
        <v>7397</v>
      </c>
      <c r="C2535" t="s">
        <v>18704</v>
      </c>
      <c r="D2535" t="s">
        <v>18705</v>
      </c>
      <c r="E2535" t="s">
        <v>18706</v>
      </c>
      <c r="F2535">
        <v>67929745</v>
      </c>
      <c r="G2535">
        <v>67929747</v>
      </c>
      <c r="H2535" t="s">
        <v>18707</v>
      </c>
      <c r="I2535" t="s">
        <v>18704</v>
      </c>
    </row>
    <row r="2536" spans="1:9" x14ac:dyDescent="0.35">
      <c r="A2536" t="s">
        <v>18708</v>
      </c>
      <c r="B2536" t="s">
        <v>6703</v>
      </c>
      <c r="C2536" t="s">
        <v>18709</v>
      </c>
      <c r="D2536" t="s">
        <v>18710</v>
      </c>
      <c r="E2536" t="s">
        <v>18711</v>
      </c>
      <c r="F2536">
        <v>67149200</v>
      </c>
      <c r="H2536" t="s">
        <v>18712</v>
      </c>
      <c r="I2536" t="s">
        <v>18709</v>
      </c>
    </row>
    <row r="2537" spans="1:9" x14ac:dyDescent="0.35">
      <c r="A2537" t="s">
        <v>18713</v>
      </c>
      <c r="B2537" t="s">
        <v>6636</v>
      </c>
      <c r="C2537" t="s">
        <v>18714</v>
      </c>
      <c r="D2537" t="s">
        <v>18715</v>
      </c>
      <c r="E2537" t="s">
        <v>18716</v>
      </c>
      <c r="F2537">
        <v>67533121</v>
      </c>
      <c r="G2537">
        <v>67522975</v>
      </c>
      <c r="H2537" t="s">
        <v>18717</v>
      </c>
      <c r="I2537" t="s">
        <v>18714</v>
      </c>
    </row>
    <row r="2538" spans="1:9" x14ac:dyDescent="0.35">
      <c r="A2538" t="s">
        <v>18718</v>
      </c>
      <c r="B2538" t="s">
        <v>7397</v>
      </c>
      <c r="C2538" t="s">
        <v>18719</v>
      </c>
      <c r="D2538" t="s">
        <v>18720</v>
      </c>
      <c r="E2538" t="s">
        <v>18721</v>
      </c>
      <c r="H2538" t="s">
        <v>18722</v>
      </c>
      <c r="I2538" t="s">
        <v>18719</v>
      </c>
    </row>
    <row r="2539" spans="1:9" x14ac:dyDescent="0.35">
      <c r="A2539" t="s">
        <v>18723</v>
      </c>
      <c r="B2539" t="s">
        <v>7397</v>
      </c>
      <c r="C2539" t="s">
        <v>18724</v>
      </c>
      <c r="D2539" t="s">
        <v>14407</v>
      </c>
      <c r="E2539" t="s">
        <v>18725</v>
      </c>
      <c r="F2539">
        <v>62211400</v>
      </c>
      <c r="G2539">
        <v>62213988</v>
      </c>
      <c r="H2539" t="s">
        <v>18726</v>
      </c>
      <c r="I2539" t="s">
        <v>18724</v>
      </c>
    </row>
    <row r="2540" spans="1:9" x14ac:dyDescent="0.35">
      <c r="A2540" t="s">
        <v>18727</v>
      </c>
      <c r="B2540" t="s">
        <v>6633</v>
      </c>
      <c r="C2540" t="s">
        <v>18728</v>
      </c>
      <c r="D2540" t="s">
        <v>18729</v>
      </c>
      <c r="E2540" t="s">
        <v>18730</v>
      </c>
      <c r="F2540" t="s">
        <v>18731</v>
      </c>
      <c r="G2540" t="s">
        <v>18732</v>
      </c>
      <c r="H2540" t="s">
        <v>6761</v>
      </c>
      <c r="I2540" t="s">
        <v>18728</v>
      </c>
    </row>
    <row r="2541" spans="1:9" x14ac:dyDescent="0.35">
      <c r="A2541" t="s">
        <v>18733</v>
      </c>
      <c r="B2541" t="s">
        <v>6636</v>
      </c>
      <c r="C2541" t="s">
        <v>18734</v>
      </c>
      <c r="D2541" t="s">
        <v>18735</v>
      </c>
      <c r="E2541" t="s">
        <v>18736</v>
      </c>
      <c r="F2541" t="s">
        <v>18737</v>
      </c>
      <c r="G2541" t="s">
        <v>18738</v>
      </c>
      <c r="I2541" t="s">
        <v>18734</v>
      </c>
    </row>
    <row r="2542" spans="1:9" x14ac:dyDescent="0.35">
      <c r="A2542" t="s">
        <v>18739</v>
      </c>
      <c r="B2542" t="s">
        <v>7397</v>
      </c>
      <c r="C2542" t="s">
        <v>18740</v>
      </c>
      <c r="D2542" t="s">
        <v>18741</v>
      </c>
      <c r="E2542" t="s">
        <v>18742</v>
      </c>
      <c r="H2542" t="s">
        <v>18743</v>
      </c>
      <c r="I2542" t="s">
        <v>18740</v>
      </c>
    </row>
    <row r="2543" spans="1:9" x14ac:dyDescent="0.35">
      <c r="A2543" t="s">
        <v>18744</v>
      </c>
      <c r="B2543" t="s">
        <v>7397</v>
      </c>
      <c r="C2543" t="s">
        <v>18745</v>
      </c>
      <c r="D2543" t="s">
        <v>18746</v>
      </c>
      <c r="E2543" t="s">
        <v>18747</v>
      </c>
      <c r="H2543" t="s">
        <v>18748</v>
      </c>
      <c r="I2543" t="s">
        <v>18745</v>
      </c>
    </row>
    <row r="2544" spans="1:9" x14ac:dyDescent="0.35">
      <c r="A2544" t="s">
        <v>18749</v>
      </c>
      <c r="B2544" t="s">
        <v>7092</v>
      </c>
      <c r="C2544" t="s">
        <v>18750</v>
      </c>
      <c r="D2544" t="s">
        <v>18751</v>
      </c>
      <c r="E2544" t="s">
        <v>18752</v>
      </c>
      <c r="H2544" t="s">
        <v>18753</v>
      </c>
      <c r="I2544" t="s">
        <v>18750</v>
      </c>
    </row>
    <row r="2545" spans="1:9" x14ac:dyDescent="0.35">
      <c r="A2545" t="s">
        <v>18754</v>
      </c>
      <c r="B2545" t="s">
        <v>6636</v>
      </c>
      <c r="C2545" t="s">
        <v>18755</v>
      </c>
      <c r="D2545" t="s">
        <v>18756</v>
      </c>
      <c r="E2545" t="s">
        <v>18757</v>
      </c>
      <c r="F2545" t="s">
        <v>18758</v>
      </c>
      <c r="G2545" t="s">
        <v>18759</v>
      </c>
      <c r="H2545" t="s">
        <v>18760</v>
      </c>
      <c r="I2545" t="s">
        <v>18755</v>
      </c>
    </row>
    <row r="2546" spans="1:9" x14ac:dyDescent="0.35">
      <c r="A2546" t="s">
        <v>18761</v>
      </c>
      <c r="B2546" t="s">
        <v>6636</v>
      </c>
      <c r="C2546" t="s">
        <v>18762</v>
      </c>
      <c r="D2546" t="s">
        <v>18763</v>
      </c>
      <c r="E2546" t="s">
        <v>18764</v>
      </c>
      <c r="F2546">
        <v>65408577</v>
      </c>
      <c r="G2546">
        <v>65456508</v>
      </c>
      <c r="H2546" t="s">
        <v>18765</v>
      </c>
      <c r="I2546" t="s">
        <v>18762</v>
      </c>
    </row>
    <row r="2547" spans="1:9" x14ac:dyDescent="0.35">
      <c r="A2547" t="s">
        <v>18766</v>
      </c>
      <c r="B2547" t="s">
        <v>6636</v>
      </c>
      <c r="C2547" t="s">
        <v>18767</v>
      </c>
      <c r="D2547" t="s">
        <v>18768</v>
      </c>
      <c r="E2547" t="s">
        <v>9221</v>
      </c>
      <c r="F2547">
        <v>68726890</v>
      </c>
      <c r="G2547">
        <v>68725093</v>
      </c>
      <c r="H2547" t="s">
        <v>18769</v>
      </c>
      <c r="I2547" t="s">
        <v>18767</v>
      </c>
    </row>
    <row r="2548" spans="1:9" x14ac:dyDescent="0.35">
      <c r="A2548" t="s">
        <v>18770</v>
      </c>
      <c r="B2548" t="s">
        <v>6776</v>
      </c>
      <c r="C2548" t="s">
        <v>18771</v>
      </c>
      <c r="D2548" t="s">
        <v>18772</v>
      </c>
      <c r="E2548" t="s">
        <v>18773</v>
      </c>
      <c r="F2548" t="s">
        <v>18774</v>
      </c>
      <c r="G2548" t="s">
        <v>18775</v>
      </c>
      <c r="H2548" t="s">
        <v>18776</v>
      </c>
      <c r="I2548" t="s">
        <v>18771</v>
      </c>
    </row>
    <row r="2549" spans="1:9" x14ac:dyDescent="0.35">
      <c r="A2549" t="s">
        <v>18777</v>
      </c>
      <c r="B2549" t="s">
        <v>6776</v>
      </c>
      <c r="C2549" t="s">
        <v>18778</v>
      </c>
      <c r="D2549" t="s">
        <v>18779</v>
      </c>
      <c r="E2549" t="s">
        <v>18780</v>
      </c>
      <c r="F2549">
        <v>65467322</v>
      </c>
      <c r="G2549">
        <v>65467262</v>
      </c>
      <c r="H2549" t="s">
        <v>18781</v>
      </c>
      <c r="I2549" t="s">
        <v>18778</v>
      </c>
    </row>
    <row r="2550" spans="1:9" x14ac:dyDescent="0.35">
      <c r="A2550" t="s">
        <v>18782</v>
      </c>
      <c r="B2550" t="s">
        <v>6703</v>
      </c>
      <c r="C2550" t="s">
        <v>18783</v>
      </c>
      <c r="D2550" t="s">
        <v>18784</v>
      </c>
      <c r="E2550" t="s">
        <v>18785</v>
      </c>
      <c r="F2550">
        <v>63954444</v>
      </c>
      <c r="H2550" t="s">
        <v>18786</v>
      </c>
      <c r="I2550" t="s">
        <v>18783</v>
      </c>
    </row>
    <row r="2551" spans="1:9" x14ac:dyDescent="0.35">
      <c r="A2551" t="s">
        <v>18787</v>
      </c>
      <c r="B2551" t="s">
        <v>6636</v>
      </c>
      <c r="C2551" t="s">
        <v>18788</v>
      </c>
      <c r="D2551" t="s">
        <v>18789</v>
      </c>
      <c r="E2551" t="s">
        <v>17528</v>
      </c>
      <c r="F2551">
        <v>65432248</v>
      </c>
      <c r="H2551" t="s">
        <v>18790</v>
      </c>
      <c r="I2551" t="s">
        <v>18788</v>
      </c>
    </row>
    <row r="2552" spans="1:9" x14ac:dyDescent="0.35">
      <c r="A2552" t="s">
        <v>18791</v>
      </c>
      <c r="B2552" t="s">
        <v>7397</v>
      </c>
      <c r="C2552" t="s">
        <v>18792</v>
      </c>
      <c r="D2552" t="s">
        <v>18793</v>
      </c>
      <c r="E2552" t="s">
        <v>18794</v>
      </c>
      <c r="F2552">
        <v>63423403</v>
      </c>
      <c r="I2552" t="s">
        <v>18792</v>
      </c>
    </row>
    <row r="2553" spans="1:9" x14ac:dyDescent="0.35">
      <c r="A2553" t="s">
        <v>18795</v>
      </c>
      <c r="B2553" t="s">
        <v>7092</v>
      </c>
      <c r="C2553" t="s">
        <v>18796</v>
      </c>
      <c r="D2553" t="s">
        <v>18797</v>
      </c>
      <c r="E2553" t="s">
        <v>18798</v>
      </c>
      <c r="H2553" t="s">
        <v>18799</v>
      </c>
      <c r="I2553" t="s">
        <v>18796</v>
      </c>
    </row>
    <row r="2554" spans="1:9" x14ac:dyDescent="0.35">
      <c r="A2554" t="s">
        <v>18800</v>
      </c>
      <c r="B2554" t="s">
        <v>7397</v>
      </c>
      <c r="C2554" t="s">
        <v>18801</v>
      </c>
      <c r="D2554" t="s">
        <v>18802</v>
      </c>
      <c r="E2554" t="s">
        <v>18552</v>
      </c>
      <c r="F2554">
        <v>65345335</v>
      </c>
      <c r="G2554">
        <v>65331552</v>
      </c>
      <c r="H2554" t="s">
        <v>18803</v>
      </c>
      <c r="I2554" t="s">
        <v>18801</v>
      </c>
    </row>
    <row r="2555" spans="1:9" x14ac:dyDescent="0.35">
      <c r="A2555" t="s">
        <v>18804</v>
      </c>
      <c r="B2555" t="s">
        <v>7092</v>
      </c>
      <c r="C2555" t="s">
        <v>18805</v>
      </c>
      <c r="D2555" t="s">
        <v>18806</v>
      </c>
      <c r="E2555" t="s">
        <v>18807</v>
      </c>
      <c r="F2555">
        <v>67910395</v>
      </c>
      <c r="G2555">
        <v>67910453</v>
      </c>
      <c r="I2555" t="s">
        <v>18805</v>
      </c>
    </row>
    <row r="2556" spans="1:9" x14ac:dyDescent="0.35">
      <c r="A2556" t="s">
        <v>18808</v>
      </c>
      <c r="B2556" t="s">
        <v>6763</v>
      </c>
      <c r="C2556" t="s">
        <v>18809</v>
      </c>
      <c r="D2556" t="s">
        <v>18810</v>
      </c>
      <c r="E2556" t="s">
        <v>18811</v>
      </c>
      <c r="F2556">
        <v>65568000</v>
      </c>
      <c r="G2556">
        <v>65565356</v>
      </c>
      <c r="H2556" t="s">
        <v>18812</v>
      </c>
      <c r="I2556" t="s">
        <v>18809</v>
      </c>
    </row>
    <row r="2557" spans="1:9" x14ac:dyDescent="0.35">
      <c r="A2557" t="s">
        <v>18813</v>
      </c>
      <c r="B2557" t="s">
        <v>6636</v>
      </c>
      <c r="C2557" t="s">
        <v>18814</v>
      </c>
      <c r="D2557" t="s">
        <v>18815</v>
      </c>
      <c r="E2557" t="s">
        <v>18816</v>
      </c>
      <c r="I2557" t="s">
        <v>18814</v>
      </c>
    </row>
    <row r="2558" spans="1:9" x14ac:dyDescent="0.35">
      <c r="A2558" t="s">
        <v>18817</v>
      </c>
      <c r="B2558" t="s">
        <v>6636</v>
      </c>
      <c r="C2558" t="s">
        <v>18818</v>
      </c>
      <c r="D2558" t="s">
        <v>18819</v>
      </c>
      <c r="E2558" t="s">
        <v>18820</v>
      </c>
      <c r="H2558" t="s">
        <v>18821</v>
      </c>
      <c r="I2558" t="s">
        <v>18818</v>
      </c>
    </row>
    <row r="2559" spans="1:9" x14ac:dyDescent="0.35">
      <c r="A2559" t="s">
        <v>18822</v>
      </c>
      <c r="B2559" t="s">
        <v>6636</v>
      </c>
      <c r="C2559" t="s">
        <v>18823</v>
      </c>
      <c r="D2559" t="s">
        <v>18824</v>
      </c>
      <c r="E2559" t="s">
        <v>18825</v>
      </c>
      <c r="H2559" t="s">
        <v>18826</v>
      </c>
      <c r="I2559" t="s">
        <v>18823</v>
      </c>
    </row>
    <row r="2560" spans="1:9" x14ac:dyDescent="0.35">
      <c r="A2560" t="s">
        <v>18827</v>
      </c>
      <c r="B2560" t="s">
        <v>7092</v>
      </c>
      <c r="C2560" t="s">
        <v>18828</v>
      </c>
      <c r="D2560" t="s">
        <v>18829</v>
      </c>
      <c r="E2560" t="s">
        <v>18830</v>
      </c>
      <c r="H2560" t="s">
        <v>18831</v>
      </c>
      <c r="I2560" t="s">
        <v>18828</v>
      </c>
    </row>
    <row r="2561" spans="1:9" x14ac:dyDescent="0.35">
      <c r="A2561" t="s">
        <v>18832</v>
      </c>
      <c r="B2561" t="s">
        <v>7092</v>
      </c>
      <c r="C2561" t="s">
        <v>18833</v>
      </c>
      <c r="D2561" t="s">
        <v>17963</v>
      </c>
      <c r="E2561" t="s">
        <v>18834</v>
      </c>
      <c r="F2561">
        <v>64586008</v>
      </c>
      <c r="G2561">
        <v>64596224</v>
      </c>
      <c r="I2561" t="s">
        <v>18833</v>
      </c>
    </row>
    <row r="2562" spans="1:9" x14ac:dyDescent="0.35">
      <c r="A2562" t="s">
        <v>18835</v>
      </c>
      <c r="B2562" t="s">
        <v>7092</v>
      </c>
      <c r="C2562" t="s">
        <v>18836</v>
      </c>
      <c r="D2562" t="s">
        <v>18837</v>
      </c>
      <c r="E2562" t="s">
        <v>18838</v>
      </c>
      <c r="H2562" t="s">
        <v>18839</v>
      </c>
      <c r="I2562" t="s">
        <v>18836</v>
      </c>
    </row>
    <row r="2563" spans="1:9" x14ac:dyDescent="0.35">
      <c r="A2563" t="s">
        <v>18840</v>
      </c>
      <c r="B2563" t="s">
        <v>6636</v>
      </c>
      <c r="C2563" t="s">
        <v>18841</v>
      </c>
      <c r="D2563" t="s">
        <v>18842</v>
      </c>
      <c r="E2563" t="s">
        <v>18843</v>
      </c>
      <c r="F2563" t="s">
        <v>18844</v>
      </c>
      <c r="G2563" t="s">
        <v>18845</v>
      </c>
      <c r="H2563" t="s">
        <v>18846</v>
      </c>
      <c r="I2563" t="s">
        <v>18841</v>
      </c>
    </row>
    <row r="2564" spans="1:9" x14ac:dyDescent="0.35">
      <c r="A2564" t="s">
        <v>18847</v>
      </c>
      <c r="B2564" t="s">
        <v>6636</v>
      </c>
      <c r="C2564" t="s">
        <v>18848</v>
      </c>
      <c r="D2564" t="s">
        <v>18849</v>
      </c>
      <c r="E2564" t="s">
        <v>18850</v>
      </c>
      <c r="F2564">
        <v>62651900</v>
      </c>
      <c r="G2564">
        <v>62642438</v>
      </c>
      <c r="I2564" t="s">
        <v>18848</v>
      </c>
    </row>
    <row r="2565" spans="1:9" x14ac:dyDescent="0.35">
      <c r="A2565" t="s">
        <v>18851</v>
      </c>
      <c r="B2565" t="s">
        <v>6703</v>
      </c>
      <c r="C2565" t="s">
        <v>18852</v>
      </c>
      <c r="D2565" t="s">
        <v>18853</v>
      </c>
      <c r="E2565" t="s">
        <v>8567</v>
      </c>
      <c r="F2565" t="s">
        <v>18854</v>
      </c>
      <c r="G2565">
        <v>62682838</v>
      </c>
      <c r="I2565" t="s">
        <v>18852</v>
      </c>
    </row>
    <row r="2566" spans="1:9" x14ac:dyDescent="0.35">
      <c r="A2566" t="s">
        <v>18855</v>
      </c>
      <c r="B2566" t="s">
        <v>7092</v>
      </c>
      <c r="C2566" t="s">
        <v>18856</v>
      </c>
      <c r="D2566" t="s">
        <v>18857</v>
      </c>
      <c r="E2566" t="s">
        <v>18858</v>
      </c>
      <c r="H2566" t="s">
        <v>18859</v>
      </c>
      <c r="I2566" t="s">
        <v>18856</v>
      </c>
    </row>
    <row r="2567" spans="1:9" x14ac:dyDescent="0.35">
      <c r="A2567" t="s">
        <v>18860</v>
      </c>
      <c r="B2567" t="s">
        <v>6636</v>
      </c>
      <c r="C2567" t="s">
        <v>18861</v>
      </c>
      <c r="I2567" t="s">
        <v>18861</v>
      </c>
    </row>
    <row r="2568" spans="1:9" x14ac:dyDescent="0.35">
      <c r="A2568" t="s">
        <v>18862</v>
      </c>
      <c r="B2568" t="s">
        <v>7397</v>
      </c>
      <c r="C2568" t="s">
        <v>18863</v>
      </c>
      <c r="D2568" t="s">
        <v>18864</v>
      </c>
      <c r="E2568" t="s">
        <v>18865</v>
      </c>
      <c r="F2568">
        <v>62916055</v>
      </c>
      <c r="G2568">
        <v>62916355</v>
      </c>
      <c r="H2568" t="s">
        <v>18866</v>
      </c>
      <c r="I2568" t="s">
        <v>18863</v>
      </c>
    </row>
    <row r="2569" spans="1:9" x14ac:dyDescent="0.35">
      <c r="A2569" t="s">
        <v>18867</v>
      </c>
      <c r="B2569" t="s">
        <v>7397</v>
      </c>
      <c r="C2569" t="s">
        <v>18868</v>
      </c>
      <c r="D2569" t="s">
        <v>11844</v>
      </c>
      <c r="E2569" t="s">
        <v>18869</v>
      </c>
      <c r="F2569" t="s">
        <v>18870</v>
      </c>
      <c r="G2569" t="s">
        <v>18871</v>
      </c>
      <c r="I2569" t="s">
        <v>18868</v>
      </c>
    </row>
    <row r="2570" spans="1:9" x14ac:dyDescent="0.35">
      <c r="A2570" t="s">
        <v>18872</v>
      </c>
      <c r="B2570" t="s">
        <v>6636</v>
      </c>
      <c r="C2570" t="s">
        <v>18873</v>
      </c>
      <c r="D2570" t="s">
        <v>18874</v>
      </c>
      <c r="E2570" t="s">
        <v>18875</v>
      </c>
      <c r="F2570">
        <v>63686322</v>
      </c>
      <c r="G2570">
        <v>63682494</v>
      </c>
      <c r="I2570" t="s">
        <v>18873</v>
      </c>
    </row>
    <row r="2571" spans="1:9" x14ac:dyDescent="0.35">
      <c r="A2571" t="s">
        <v>18876</v>
      </c>
      <c r="B2571" t="s">
        <v>6724</v>
      </c>
      <c r="C2571" t="s">
        <v>18877</v>
      </c>
      <c r="D2571" t="s">
        <v>18878</v>
      </c>
      <c r="E2571" t="s">
        <v>18879</v>
      </c>
      <c r="F2571" t="s">
        <v>18880</v>
      </c>
      <c r="G2571" t="s">
        <v>18881</v>
      </c>
      <c r="H2571" t="s">
        <v>18882</v>
      </c>
      <c r="I2571" t="s">
        <v>18877</v>
      </c>
    </row>
    <row r="2572" spans="1:9" x14ac:dyDescent="0.35">
      <c r="A2572" t="s">
        <v>18883</v>
      </c>
      <c r="B2572" t="s">
        <v>6776</v>
      </c>
      <c r="C2572" t="s">
        <v>18884</v>
      </c>
      <c r="D2572" t="s">
        <v>18885</v>
      </c>
      <c r="E2572" t="s">
        <v>18886</v>
      </c>
      <c r="F2572">
        <v>67903314</v>
      </c>
      <c r="H2572" t="s">
        <v>18887</v>
      </c>
      <c r="I2572" t="s">
        <v>18884</v>
      </c>
    </row>
    <row r="2573" spans="1:9" x14ac:dyDescent="0.35">
      <c r="A2573" t="s">
        <v>18888</v>
      </c>
      <c r="B2573" t="s">
        <v>7092</v>
      </c>
      <c r="C2573" t="s">
        <v>18889</v>
      </c>
      <c r="D2573" t="s">
        <v>18890</v>
      </c>
      <c r="E2573" t="s">
        <v>18891</v>
      </c>
      <c r="H2573" t="s">
        <v>18892</v>
      </c>
      <c r="I2573" t="s">
        <v>18889</v>
      </c>
    </row>
    <row r="2574" spans="1:9" x14ac:dyDescent="0.35">
      <c r="A2574" t="s">
        <v>18893</v>
      </c>
      <c r="B2574" t="s">
        <v>6763</v>
      </c>
      <c r="C2574" t="s">
        <v>18894</v>
      </c>
      <c r="D2574" t="s">
        <v>18895</v>
      </c>
      <c r="E2574" t="s">
        <v>18896</v>
      </c>
      <c r="F2574" t="s">
        <v>18897</v>
      </c>
      <c r="G2574" t="s">
        <v>18898</v>
      </c>
      <c r="H2574" t="s">
        <v>18899</v>
      </c>
      <c r="I2574" t="s">
        <v>18894</v>
      </c>
    </row>
    <row r="2575" spans="1:9" x14ac:dyDescent="0.35">
      <c r="A2575" t="s">
        <v>18900</v>
      </c>
      <c r="B2575" t="s">
        <v>7397</v>
      </c>
      <c r="C2575" t="s">
        <v>18901</v>
      </c>
      <c r="D2575" t="s">
        <v>18902</v>
      </c>
      <c r="F2575">
        <v>96415921</v>
      </c>
      <c r="H2575" t="s">
        <v>18903</v>
      </c>
      <c r="I2575" t="s">
        <v>18901</v>
      </c>
    </row>
    <row r="2576" spans="1:9" x14ac:dyDescent="0.35">
      <c r="A2576" t="s">
        <v>18904</v>
      </c>
      <c r="B2576" t="s">
        <v>7397</v>
      </c>
      <c r="C2576" t="s">
        <v>18905</v>
      </c>
      <c r="D2576" t="s">
        <v>18906</v>
      </c>
      <c r="E2576" t="s">
        <v>18907</v>
      </c>
      <c r="F2576" t="s">
        <v>18908</v>
      </c>
      <c r="G2576" t="s">
        <v>18909</v>
      </c>
      <c r="H2576" t="s">
        <v>18910</v>
      </c>
      <c r="I2576" t="s">
        <v>18905</v>
      </c>
    </row>
    <row r="2577" spans="1:9" x14ac:dyDescent="0.35">
      <c r="A2577" t="s">
        <v>18911</v>
      </c>
      <c r="B2577" t="s">
        <v>7397</v>
      </c>
      <c r="C2577" t="s">
        <v>18912</v>
      </c>
      <c r="D2577" t="s">
        <v>18913</v>
      </c>
      <c r="E2577" t="s">
        <v>18914</v>
      </c>
      <c r="F2577">
        <v>62214277</v>
      </c>
      <c r="G2577">
        <v>62216722</v>
      </c>
      <c r="H2577" t="s">
        <v>18915</v>
      </c>
      <c r="I2577" t="s">
        <v>18912</v>
      </c>
    </row>
    <row r="2578" spans="1:9" x14ac:dyDescent="0.35">
      <c r="A2578" t="s">
        <v>18916</v>
      </c>
      <c r="B2578" t="s">
        <v>7092</v>
      </c>
      <c r="C2578" t="s">
        <v>18917</v>
      </c>
      <c r="D2578" t="s">
        <v>18918</v>
      </c>
      <c r="E2578" t="s">
        <v>18919</v>
      </c>
      <c r="F2578">
        <v>64283321</v>
      </c>
      <c r="H2578" t="s">
        <v>18920</v>
      </c>
      <c r="I2578" t="s">
        <v>18917</v>
      </c>
    </row>
    <row r="2579" spans="1:9" x14ac:dyDescent="0.35">
      <c r="A2579" t="s">
        <v>18921</v>
      </c>
      <c r="B2579" t="s">
        <v>6776</v>
      </c>
      <c r="C2579" t="s">
        <v>18922</v>
      </c>
      <c r="D2579" t="s">
        <v>18923</v>
      </c>
      <c r="E2579" t="s">
        <v>18924</v>
      </c>
      <c r="F2579" t="s">
        <v>18925</v>
      </c>
      <c r="G2579" t="s">
        <v>18926</v>
      </c>
      <c r="H2579" t="s">
        <v>18927</v>
      </c>
      <c r="I2579" t="s">
        <v>18922</v>
      </c>
    </row>
    <row r="2580" spans="1:9" x14ac:dyDescent="0.35">
      <c r="A2580" t="s">
        <v>18928</v>
      </c>
      <c r="B2580" t="s">
        <v>7397</v>
      </c>
      <c r="C2580" t="s">
        <v>18929</v>
      </c>
      <c r="D2580" t="s">
        <v>18930</v>
      </c>
      <c r="F2580" t="s">
        <v>18931</v>
      </c>
      <c r="G2580" t="s">
        <v>18932</v>
      </c>
      <c r="H2580" t="s">
        <v>18933</v>
      </c>
      <c r="I2580" t="s">
        <v>18929</v>
      </c>
    </row>
    <row r="2581" spans="1:9" x14ac:dyDescent="0.35">
      <c r="A2581" t="s">
        <v>18934</v>
      </c>
      <c r="B2581" t="s">
        <v>7092</v>
      </c>
      <c r="C2581" t="s">
        <v>18935</v>
      </c>
      <c r="D2581" t="s">
        <v>18936</v>
      </c>
      <c r="E2581" t="s">
        <v>18937</v>
      </c>
      <c r="F2581">
        <v>83667460</v>
      </c>
      <c r="H2581" t="s">
        <v>18938</v>
      </c>
      <c r="I2581" t="s">
        <v>18935</v>
      </c>
    </row>
    <row r="2582" spans="1:9" x14ac:dyDescent="0.35">
      <c r="A2582" t="s">
        <v>18939</v>
      </c>
      <c r="B2582" t="s">
        <v>6776</v>
      </c>
      <c r="C2582" t="s">
        <v>18940</v>
      </c>
      <c r="D2582" t="s">
        <v>8222</v>
      </c>
      <c r="E2582" t="s">
        <v>18941</v>
      </c>
      <c r="H2582" t="s">
        <v>18942</v>
      </c>
      <c r="I2582" t="s">
        <v>18940</v>
      </c>
    </row>
    <row r="2583" spans="1:9" x14ac:dyDescent="0.35">
      <c r="A2583" t="s">
        <v>18943</v>
      </c>
      <c r="B2583" t="s">
        <v>6776</v>
      </c>
      <c r="C2583" t="s">
        <v>18944</v>
      </c>
      <c r="D2583" t="s">
        <v>18945</v>
      </c>
      <c r="E2583" t="s">
        <v>18946</v>
      </c>
      <c r="I2583" t="s">
        <v>18944</v>
      </c>
    </row>
    <row r="2584" spans="1:9" x14ac:dyDescent="0.35">
      <c r="A2584" t="s">
        <v>18947</v>
      </c>
      <c r="B2584" t="s">
        <v>7092</v>
      </c>
      <c r="C2584" t="s">
        <v>18948</v>
      </c>
      <c r="D2584" t="s">
        <v>18949</v>
      </c>
      <c r="E2584" t="s">
        <v>18950</v>
      </c>
      <c r="H2584" t="s">
        <v>18951</v>
      </c>
      <c r="I2584" t="s">
        <v>18948</v>
      </c>
    </row>
    <row r="2585" spans="1:9" x14ac:dyDescent="0.35">
      <c r="A2585" t="s">
        <v>18952</v>
      </c>
      <c r="B2585" t="s">
        <v>7397</v>
      </c>
      <c r="C2585" t="s">
        <v>18953</v>
      </c>
      <c r="D2585" t="s">
        <v>18954</v>
      </c>
      <c r="E2585" t="s">
        <v>8275</v>
      </c>
      <c r="H2585" t="s">
        <v>18955</v>
      </c>
      <c r="I2585" t="s">
        <v>18953</v>
      </c>
    </row>
    <row r="2586" spans="1:9" x14ac:dyDescent="0.35">
      <c r="A2586" t="s">
        <v>18956</v>
      </c>
      <c r="B2586" t="s">
        <v>6703</v>
      </c>
      <c r="C2586" t="s">
        <v>18957</v>
      </c>
      <c r="D2586" t="s">
        <v>18958</v>
      </c>
      <c r="E2586" t="s">
        <v>18959</v>
      </c>
      <c r="F2586">
        <v>66014061</v>
      </c>
      <c r="G2586">
        <v>68721320</v>
      </c>
      <c r="H2586" t="s">
        <v>18960</v>
      </c>
      <c r="I2586" t="s">
        <v>18957</v>
      </c>
    </row>
    <row r="2587" spans="1:9" x14ac:dyDescent="0.35">
      <c r="A2587" t="s">
        <v>18961</v>
      </c>
      <c r="B2587" t="s">
        <v>6703</v>
      </c>
      <c r="C2587" t="s">
        <v>18962</v>
      </c>
      <c r="D2587" t="s">
        <v>18963</v>
      </c>
      <c r="E2587" t="s">
        <v>18964</v>
      </c>
      <c r="H2587" t="s">
        <v>6761</v>
      </c>
      <c r="I2587" t="s">
        <v>18962</v>
      </c>
    </row>
    <row r="2588" spans="1:9" x14ac:dyDescent="0.35">
      <c r="A2588" t="s">
        <v>18965</v>
      </c>
      <c r="B2588" t="s">
        <v>7397</v>
      </c>
      <c r="C2588" t="s">
        <v>18966</v>
      </c>
      <c r="D2588" t="s">
        <v>18967</v>
      </c>
      <c r="E2588" t="s">
        <v>18968</v>
      </c>
      <c r="H2588" t="s">
        <v>18969</v>
      </c>
      <c r="I2588" t="s">
        <v>18966</v>
      </c>
    </row>
    <row r="2589" spans="1:9" x14ac:dyDescent="0.35">
      <c r="A2589" t="s">
        <v>18970</v>
      </c>
      <c r="B2589" t="s">
        <v>6633</v>
      </c>
      <c r="C2589" t="s">
        <v>18971</v>
      </c>
      <c r="D2589" t="s">
        <v>18972</v>
      </c>
      <c r="E2589" t="s">
        <v>18973</v>
      </c>
      <c r="H2589" t="s">
        <v>18974</v>
      </c>
      <c r="I2589" t="s">
        <v>18971</v>
      </c>
    </row>
    <row r="2590" spans="1:9" x14ac:dyDescent="0.35">
      <c r="A2590" t="s">
        <v>18975</v>
      </c>
      <c r="B2590" t="s">
        <v>6763</v>
      </c>
      <c r="C2590" t="s">
        <v>18976</v>
      </c>
      <c r="D2590" t="s">
        <v>6937</v>
      </c>
      <c r="E2590" t="s">
        <v>18977</v>
      </c>
      <c r="H2590" t="s">
        <v>18978</v>
      </c>
      <c r="I2590" t="s">
        <v>18976</v>
      </c>
    </row>
    <row r="2591" spans="1:9" x14ac:dyDescent="0.35">
      <c r="A2591" t="s">
        <v>18979</v>
      </c>
      <c r="B2591" t="s">
        <v>6763</v>
      </c>
      <c r="C2591" t="s">
        <v>18980</v>
      </c>
      <c r="D2591" t="s">
        <v>18981</v>
      </c>
      <c r="E2591" t="s">
        <v>18982</v>
      </c>
      <c r="H2591" t="s">
        <v>18983</v>
      </c>
      <c r="I2591" t="s">
        <v>18980</v>
      </c>
    </row>
    <row r="2592" spans="1:9" x14ac:dyDescent="0.35">
      <c r="A2592" t="s">
        <v>18984</v>
      </c>
      <c r="B2592" t="s">
        <v>6703</v>
      </c>
      <c r="C2592" t="s">
        <v>18985</v>
      </c>
      <c r="D2592" t="s">
        <v>18986</v>
      </c>
      <c r="E2592" t="s">
        <v>18987</v>
      </c>
      <c r="I2592" t="s">
        <v>18985</v>
      </c>
    </row>
    <row r="2593" spans="1:9" x14ac:dyDescent="0.35">
      <c r="A2593" t="s">
        <v>18988</v>
      </c>
      <c r="B2593" t="s">
        <v>6703</v>
      </c>
      <c r="C2593" t="s">
        <v>18989</v>
      </c>
      <c r="D2593" t="s">
        <v>18990</v>
      </c>
      <c r="E2593" t="s">
        <v>18991</v>
      </c>
      <c r="F2593" t="s">
        <v>18992</v>
      </c>
      <c r="G2593" t="s">
        <v>18993</v>
      </c>
      <c r="I2593" t="s">
        <v>18989</v>
      </c>
    </row>
    <row r="2594" spans="1:9" x14ac:dyDescent="0.35">
      <c r="A2594" t="s">
        <v>18994</v>
      </c>
      <c r="B2594" t="s">
        <v>6703</v>
      </c>
      <c r="C2594" t="s">
        <v>18995</v>
      </c>
      <c r="D2594" t="s">
        <v>18996</v>
      </c>
      <c r="E2594" t="s">
        <v>18997</v>
      </c>
      <c r="F2594">
        <v>62845922</v>
      </c>
      <c r="G2594">
        <v>62849277</v>
      </c>
      <c r="H2594" t="s">
        <v>18998</v>
      </c>
      <c r="I2594" t="s">
        <v>18995</v>
      </c>
    </row>
    <row r="2595" spans="1:9" x14ac:dyDescent="0.35">
      <c r="A2595" t="s">
        <v>18999</v>
      </c>
      <c r="B2595" t="s">
        <v>6636</v>
      </c>
      <c r="C2595" t="s">
        <v>19000</v>
      </c>
      <c r="D2595" t="s">
        <v>19001</v>
      </c>
      <c r="E2595" t="s">
        <v>7038</v>
      </c>
      <c r="F2595">
        <v>65452811</v>
      </c>
      <c r="G2595" t="s">
        <v>19002</v>
      </c>
      <c r="I2595" t="s">
        <v>19000</v>
      </c>
    </row>
    <row r="2596" spans="1:9" x14ac:dyDescent="0.35">
      <c r="A2596" t="s">
        <v>1768</v>
      </c>
      <c r="B2596" t="s">
        <v>6763</v>
      </c>
      <c r="C2596" t="s">
        <v>19003</v>
      </c>
      <c r="D2596" t="s">
        <v>9334</v>
      </c>
      <c r="E2596" t="s">
        <v>19004</v>
      </c>
      <c r="F2596">
        <v>62354441</v>
      </c>
      <c r="G2596">
        <v>67348568</v>
      </c>
      <c r="H2596" t="s">
        <v>19005</v>
      </c>
      <c r="I2596" t="s">
        <v>19003</v>
      </c>
    </row>
    <row r="2597" spans="1:9" x14ac:dyDescent="0.35">
      <c r="A2597" t="s">
        <v>19006</v>
      </c>
      <c r="B2597" t="s">
        <v>7397</v>
      </c>
      <c r="C2597" t="s">
        <v>19007</v>
      </c>
      <c r="D2597" t="s">
        <v>19008</v>
      </c>
      <c r="E2597" t="s">
        <v>19009</v>
      </c>
      <c r="F2597" t="s">
        <v>19010</v>
      </c>
      <c r="G2597" t="s">
        <v>19011</v>
      </c>
      <c r="H2597" t="s">
        <v>19012</v>
      </c>
      <c r="I2597" t="s">
        <v>19007</v>
      </c>
    </row>
    <row r="2598" spans="1:9" x14ac:dyDescent="0.35">
      <c r="A2598" t="s">
        <v>19013</v>
      </c>
      <c r="B2598" t="s">
        <v>7092</v>
      </c>
      <c r="C2598" t="s">
        <v>19014</v>
      </c>
      <c r="D2598" t="s">
        <v>19015</v>
      </c>
      <c r="E2598" t="s">
        <v>19016</v>
      </c>
      <c r="F2598">
        <v>67457657</v>
      </c>
      <c r="G2598">
        <v>67451876</v>
      </c>
      <c r="H2598" t="s">
        <v>6761</v>
      </c>
      <c r="I2598" t="s">
        <v>19014</v>
      </c>
    </row>
    <row r="2599" spans="1:9" x14ac:dyDescent="0.35">
      <c r="A2599" t="s">
        <v>19017</v>
      </c>
      <c r="B2599" t="s">
        <v>6636</v>
      </c>
      <c r="C2599" t="s">
        <v>19018</v>
      </c>
      <c r="D2599" t="s">
        <v>19019</v>
      </c>
      <c r="E2599" t="s">
        <v>16281</v>
      </c>
      <c r="F2599">
        <v>63823100</v>
      </c>
      <c r="G2599">
        <v>62812786</v>
      </c>
      <c r="I2599" t="s">
        <v>19018</v>
      </c>
    </row>
    <row r="2600" spans="1:9" x14ac:dyDescent="0.35">
      <c r="A2600" t="s">
        <v>19020</v>
      </c>
      <c r="B2600" t="s">
        <v>6636</v>
      </c>
      <c r="C2600" t="s">
        <v>19021</v>
      </c>
      <c r="D2600" t="s">
        <v>19022</v>
      </c>
      <c r="E2600" t="s">
        <v>19023</v>
      </c>
      <c r="F2600" t="s">
        <v>19024</v>
      </c>
      <c r="I2600" t="s">
        <v>19021</v>
      </c>
    </row>
    <row r="2601" spans="1:9" x14ac:dyDescent="0.35">
      <c r="A2601" t="s">
        <v>19025</v>
      </c>
      <c r="B2601" t="s">
        <v>6703</v>
      </c>
      <c r="C2601" t="s">
        <v>19026</v>
      </c>
      <c r="D2601" t="s">
        <v>19027</v>
      </c>
      <c r="E2601" t="s">
        <v>19028</v>
      </c>
      <c r="F2601">
        <v>63666022</v>
      </c>
      <c r="G2601">
        <v>63682193</v>
      </c>
      <c r="H2601" t="s">
        <v>19029</v>
      </c>
      <c r="I2601" t="s">
        <v>19026</v>
      </c>
    </row>
    <row r="2602" spans="1:9" x14ac:dyDescent="0.35">
      <c r="A2602" t="s">
        <v>19030</v>
      </c>
      <c r="B2602" t="s">
        <v>6636</v>
      </c>
      <c r="C2602" t="s">
        <v>19031</v>
      </c>
      <c r="D2602" t="s">
        <v>19032</v>
      </c>
      <c r="E2602" t="s">
        <v>19033</v>
      </c>
      <c r="F2602">
        <v>63666022</v>
      </c>
      <c r="G2602">
        <v>63681820</v>
      </c>
      <c r="H2602" t="s">
        <v>19034</v>
      </c>
      <c r="I2602" t="s">
        <v>19031</v>
      </c>
    </row>
    <row r="2603" spans="1:9" x14ac:dyDescent="0.35">
      <c r="A2603" t="s">
        <v>19035</v>
      </c>
      <c r="B2603" t="s">
        <v>6636</v>
      </c>
      <c r="C2603" t="s">
        <v>19026</v>
      </c>
      <c r="D2603" t="s">
        <v>19036</v>
      </c>
      <c r="E2603" t="s">
        <v>19037</v>
      </c>
      <c r="H2603" t="s">
        <v>19029</v>
      </c>
      <c r="I2603" t="s">
        <v>19026</v>
      </c>
    </row>
    <row r="2604" spans="1:9" x14ac:dyDescent="0.35">
      <c r="A2604" t="s">
        <v>19038</v>
      </c>
      <c r="B2604" t="s">
        <v>6636</v>
      </c>
      <c r="C2604" t="s">
        <v>10388</v>
      </c>
      <c r="D2604" t="s">
        <v>19036</v>
      </c>
      <c r="E2604" t="s">
        <v>19037</v>
      </c>
      <c r="F2604" t="s">
        <v>19039</v>
      </c>
      <c r="G2604" t="s">
        <v>19040</v>
      </c>
      <c r="H2604" t="s">
        <v>19029</v>
      </c>
      <c r="I2604" t="s">
        <v>10388</v>
      </c>
    </row>
    <row r="2605" spans="1:9" x14ac:dyDescent="0.35">
      <c r="A2605" t="s">
        <v>19041</v>
      </c>
      <c r="B2605" t="s">
        <v>6636</v>
      </c>
      <c r="C2605" t="s">
        <v>19026</v>
      </c>
      <c r="D2605" t="s">
        <v>19036</v>
      </c>
      <c r="E2605" t="s">
        <v>19042</v>
      </c>
      <c r="H2605" t="s">
        <v>19029</v>
      </c>
      <c r="I2605" t="s">
        <v>19026</v>
      </c>
    </row>
    <row r="2606" spans="1:9" x14ac:dyDescent="0.35">
      <c r="A2606" t="s">
        <v>19043</v>
      </c>
      <c r="B2606" t="s">
        <v>6636</v>
      </c>
      <c r="C2606" t="s">
        <v>19044</v>
      </c>
      <c r="D2606" t="s">
        <v>19045</v>
      </c>
      <c r="E2606" t="s">
        <v>19046</v>
      </c>
      <c r="F2606">
        <v>62251122</v>
      </c>
      <c r="I2606" t="s">
        <v>19044</v>
      </c>
    </row>
    <row r="2607" spans="1:9" x14ac:dyDescent="0.35">
      <c r="A2607" t="s">
        <v>19047</v>
      </c>
      <c r="B2607" t="s">
        <v>6636</v>
      </c>
      <c r="C2607" t="s">
        <v>19048</v>
      </c>
      <c r="D2607" t="s">
        <v>19049</v>
      </c>
      <c r="E2607" t="s">
        <v>19050</v>
      </c>
      <c r="F2607" t="s">
        <v>19051</v>
      </c>
      <c r="I2607" t="s">
        <v>19048</v>
      </c>
    </row>
    <row r="2608" spans="1:9" x14ac:dyDescent="0.35">
      <c r="A2608" t="s">
        <v>19052</v>
      </c>
      <c r="B2608" t="s">
        <v>6636</v>
      </c>
      <c r="C2608" t="s">
        <v>19053</v>
      </c>
      <c r="D2608" t="s">
        <v>19054</v>
      </c>
      <c r="E2608" t="s">
        <v>7156</v>
      </c>
      <c r="F2608">
        <v>67551366</v>
      </c>
      <c r="G2608">
        <v>67559366</v>
      </c>
      <c r="I2608" t="s">
        <v>19053</v>
      </c>
    </row>
    <row r="2609" spans="1:9" x14ac:dyDescent="0.35">
      <c r="A2609" t="s">
        <v>19055</v>
      </c>
      <c r="B2609" t="s">
        <v>6636</v>
      </c>
      <c r="C2609" t="s">
        <v>19056</v>
      </c>
      <c r="D2609" t="s">
        <v>19057</v>
      </c>
      <c r="E2609" t="s">
        <v>19058</v>
      </c>
      <c r="F2609">
        <v>65357431</v>
      </c>
      <c r="G2609">
        <v>65388433</v>
      </c>
      <c r="I2609" t="s">
        <v>19056</v>
      </c>
    </row>
    <row r="2610" spans="1:9" x14ac:dyDescent="0.35">
      <c r="A2610" t="s">
        <v>19059</v>
      </c>
      <c r="B2610" t="s">
        <v>6636</v>
      </c>
      <c r="C2610" t="s">
        <v>19060</v>
      </c>
      <c r="D2610" t="s">
        <v>19061</v>
      </c>
      <c r="E2610" t="s">
        <v>19062</v>
      </c>
      <c r="F2610">
        <v>67410939</v>
      </c>
      <c r="G2610">
        <v>67413783</v>
      </c>
      <c r="I2610" t="s">
        <v>19060</v>
      </c>
    </row>
    <row r="2611" spans="1:9" x14ac:dyDescent="0.35">
      <c r="A2611" t="s">
        <v>19063</v>
      </c>
      <c r="B2611" t="s">
        <v>6636</v>
      </c>
      <c r="C2611" t="s">
        <v>19064</v>
      </c>
      <c r="D2611" t="s">
        <v>19065</v>
      </c>
      <c r="E2611" t="s">
        <v>19066</v>
      </c>
      <c r="F2611">
        <v>62729793</v>
      </c>
      <c r="I2611" t="s">
        <v>19064</v>
      </c>
    </row>
    <row r="2612" spans="1:9" x14ac:dyDescent="0.35">
      <c r="A2612" t="s">
        <v>19067</v>
      </c>
      <c r="B2612" t="s">
        <v>6636</v>
      </c>
      <c r="C2612" t="s">
        <v>19068</v>
      </c>
      <c r="D2612" t="s">
        <v>19069</v>
      </c>
      <c r="E2612" t="s">
        <v>19070</v>
      </c>
      <c r="F2612">
        <v>310952</v>
      </c>
      <c r="G2612" t="s">
        <v>19071</v>
      </c>
      <c r="I2612" t="s">
        <v>19068</v>
      </c>
    </row>
    <row r="2613" spans="1:9" x14ac:dyDescent="0.35">
      <c r="A2613" t="s">
        <v>19072</v>
      </c>
      <c r="B2613" t="s">
        <v>7397</v>
      </c>
      <c r="C2613" t="s">
        <v>19073</v>
      </c>
      <c r="D2613" t="s">
        <v>19074</v>
      </c>
      <c r="E2613" t="s">
        <v>19075</v>
      </c>
      <c r="F2613">
        <v>770696320</v>
      </c>
      <c r="I2613" t="s">
        <v>19073</v>
      </c>
    </row>
    <row r="2614" spans="1:9" x14ac:dyDescent="0.35">
      <c r="A2614" t="s">
        <v>19076</v>
      </c>
      <c r="B2614" t="s">
        <v>6636</v>
      </c>
      <c r="C2614" t="s">
        <v>19077</v>
      </c>
      <c r="D2614" t="s">
        <v>19078</v>
      </c>
      <c r="E2614" t="s">
        <v>19079</v>
      </c>
      <c r="F2614">
        <v>68614801</v>
      </c>
      <c r="I2614" t="s">
        <v>19077</v>
      </c>
    </row>
    <row r="2615" spans="1:9" x14ac:dyDescent="0.35">
      <c r="A2615" t="s">
        <v>19080</v>
      </c>
      <c r="B2615" t="s">
        <v>7397</v>
      </c>
      <c r="C2615" t="s">
        <v>19081</v>
      </c>
      <c r="D2615" t="s">
        <v>19082</v>
      </c>
      <c r="E2615" t="s">
        <v>7104</v>
      </c>
      <c r="F2615">
        <v>64467400</v>
      </c>
      <c r="G2615">
        <v>64467411</v>
      </c>
      <c r="I2615" t="s">
        <v>19081</v>
      </c>
    </row>
    <row r="2616" spans="1:9" x14ac:dyDescent="0.35">
      <c r="A2616" t="s">
        <v>19083</v>
      </c>
      <c r="B2616" t="s">
        <v>7397</v>
      </c>
      <c r="C2616" t="s">
        <v>19084</v>
      </c>
      <c r="D2616" t="s">
        <v>19085</v>
      </c>
      <c r="E2616" t="s">
        <v>19086</v>
      </c>
      <c r="F2616">
        <v>67476866</v>
      </c>
      <c r="G2616">
        <v>67484782</v>
      </c>
      <c r="H2616" t="s">
        <v>16790</v>
      </c>
      <c r="I2616" t="s">
        <v>19084</v>
      </c>
    </row>
    <row r="2617" spans="1:9" x14ac:dyDescent="0.35">
      <c r="A2617" t="s">
        <v>19087</v>
      </c>
      <c r="B2617" t="s">
        <v>7397</v>
      </c>
      <c r="C2617" t="s">
        <v>19088</v>
      </c>
      <c r="D2617" t="s">
        <v>19089</v>
      </c>
      <c r="E2617" t="s">
        <v>9800</v>
      </c>
      <c r="F2617">
        <v>62688100</v>
      </c>
      <c r="I2617" t="s">
        <v>19088</v>
      </c>
    </row>
    <row r="2618" spans="1:9" x14ac:dyDescent="0.35">
      <c r="A2618" t="s">
        <v>19090</v>
      </c>
      <c r="B2618" t="s">
        <v>6703</v>
      </c>
      <c r="C2618" t="s">
        <v>19091</v>
      </c>
      <c r="D2618" t="s">
        <v>19092</v>
      </c>
      <c r="E2618" t="s">
        <v>12126</v>
      </c>
      <c r="F2618">
        <v>68612677</v>
      </c>
      <c r="G2618">
        <v>68622719</v>
      </c>
      <c r="H2618" t="s">
        <v>19093</v>
      </c>
      <c r="I2618" t="s">
        <v>19091</v>
      </c>
    </row>
    <row r="2619" spans="1:9" x14ac:dyDescent="0.35">
      <c r="A2619" t="s">
        <v>19094</v>
      </c>
      <c r="B2619" t="s">
        <v>7397</v>
      </c>
      <c r="C2619" t="s">
        <v>19095</v>
      </c>
      <c r="D2619" t="s">
        <v>19096</v>
      </c>
      <c r="E2619" t="s">
        <v>19097</v>
      </c>
      <c r="F2619">
        <v>65527003</v>
      </c>
      <c r="I2619" t="s">
        <v>19095</v>
      </c>
    </row>
    <row r="2620" spans="1:9" x14ac:dyDescent="0.35">
      <c r="A2620" t="s">
        <v>19098</v>
      </c>
      <c r="B2620" t="s">
        <v>6636</v>
      </c>
      <c r="C2620" t="s">
        <v>19099</v>
      </c>
      <c r="D2620" t="s">
        <v>19100</v>
      </c>
      <c r="E2620" t="s">
        <v>6806</v>
      </c>
      <c r="F2620">
        <v>67778272</v>
      </c>
      <c r="G2620">
        <v>67784528</v>
      </c>
      <c r="I2620" t="s">
        <v>19099</v>
      </c>
    </row>
    <row r="2621" spans="1:9" x14ac:dyDescent="0.35">
      <c r="A2621" t="s">
        <v>19101</v>
      </c>
      <c r="B2621" t="s">
        <v>6636</v>
      </c>
      <c r="C2621" t="s">
        <v>19102</v>
      </c>
      <c r="D2621" t="s">
        <v>19103</v>
      </c>
      <c r="E2621" t="s">
        <v>8866</v>
      </c>
      <c r="F2621">
        <v>62657008</v>
      </c>
      <c r="G2621">
        <v>62655088</v>
      </c>
      <c r="H2621" t="s">
        <v>19104</v>
      </c>
      <c r="I2621" t="s">
        <v>19102</v>
      </c>
    </row>
    <row r="2622" spans="1:9" x14ac:dyDescent="0.35">
      <c r="A2622" t="s">
        <v>19105</v>
      </c>
      <c r="B2622" t="s">
        <v>7397</v>
      </c>
      <c r="C2622" t="s">
        <v>19106</v>
      </c>
      <c r="D2622" t="s">
        <v>9567</v>
      </c>
      <c r="E2622" t="s">
        <v>19107</v>
      </c>
      <c r="F2622">
        <v>63964035</v>
      </c>
      <c r="G2622">
        <v>63964036</v>
      </c>
      <c r="H2622" t="s">
        <v>19108</v>
      </c>
      <c r="I2622" t="s">
        <v>19106</v>
      </c>
    </row>
    <row r="2623" spans="1:9" x14ac:dyDescent="0.35">
      <c r="A2623" t="s">
        <v>19109</v>
      </c>
      <c r="B2623" t="s">
        <v>7397</v>
      </c>
      <c r="C2623" t="s">
        <v>19110</v>
      </c>
      <c r="D2623" t="s">
        <v>19111</v>
      </c>
      <c r="E2623" t="s">
        <v>19112</v>
      </c>
      <c r="F2623">
        <v>67418063</v>
      </c>
      <c r="G2623">
        <v>67415308</v>
      </c>
      <c r="H2623" t="s">
        <v>19113</v>
      </c>
      <c r="I2623" t="s">
        <v>19110</v>
      </c>
    </row>
    <row r="2624" spans="1:9" x14ac:dyDescent="0.35">
      <c r="A2624" t="s">
        <v>19114</v>
      </c>
      <c r="B2624" t="s">
        <v>6763</v>
      </c>
      <c r="C2624" t="s">
        <v>19115</v>
      </c>
      <c r="D2624" t="s">
        <v>19116</v>
      </c>
      <c r="E2624" t="s">
        <v>19117</v>
      </c>
      <c r="F2624" t="s">
        <v>19118</v>
      </c>
      <c r="G2624" t="s">
        <v>19119</v>
      </c>
      <c r="H2624" t="s">
        <v>19120</v>
      </c>
      <c r="I2624" t="s">
        <v>19115</v>
      </c>
    </row>
    <row r="2625" spans="1:9" x14ac:dyDescent="0.35">
      <c r="A2625" t="s">
        <v>19121</v>
      </c>
      <c r="B2625" t="s">
        <v>6636</v>
      </c>
      <c r="C2625" t="s">
        <v>19122</v>
      </c>
      <c r="D2625" t="s">
        <v>19123</v>
      </c>
      <c r="E2625" t="s">
        <v>19124</v>
      </c>
      <c r="H2625" t="s">
        <v>19125</v>
      </c>
      <c r="I2625" t="s">
        <v>19122</v>
      </c>
    </row>
    <row r="2626" spans="1:9" x14ac:dyDescent="0.35">
      <c r="A2626" t="s">
        <v>19126</v>
      </c>
      <c r="B2626" t="s">
        <v>7092</v>
      </c>
      <c r="C2626" t="s">
        <v>19127</v>
      </c>
      <c r="D2626" t="s">
        <v>7191</v>
      </c>
      <c r="E2626" t="s">
        <v>19128</v>
      </c>
      <c r="F2626">
        <v>68276355</v>
      </c>
      <c r="G2626">
        <v>67200739</v>
      </c>
      <c r="H2626" t="s">
        <v>19129</v>
      </c>
      <c r="I2626" t="s">
        <v>19127</v>
      </c>
    </row>
    <row r="2627" spans="1:9" x14ac:dyDescent="0.35">
      <c r="A2627" t="s">
        <v>19130</v>
      </c>
      <c r="B2627" t="s">
        <v>6703</v>
      </c>
      <c r="C2627" t="s">
        <v>19131</v>
      </c>
      <c r="D2627" t="s">
        <v>19132</v>
      </c>
      <c r="E2627" t="s">
        <v>19133</v>
      </c>
      <c r="F2627" t="s">
        <v>19134</v>
      </c>
      <c r="G2627">
        <v>67571726</v>
      </c>
      <c r="I2627" t="s">
        <v>19131</v>
      </c>
    </row>
    <row r="2628" spans="1:9" x14ac:dyDescent="0.35">
      <c r="A2628" t="s">
        <v>19135</v>
      </c>
      <c r="B2628" t="s">
        <v>7397</v>
      </c>
      <c r="C2628" t="s">
        <v>19136</v>
      </c>
      <c r="D2628" t="s">
        <v>19137</v>
      </c>
      <c r="E2628" t="s">
        <v>19138</v>
      </c>
      <c r="F2628">
        <v>62941062</v>
      </c>
      <c r="G2628">
        <v>63927161</v>
      </c>
      <c r="H2628" t="s">
        <v>19139</v>
      </c>
      <c r="I2628" t="s">
        <v>19136</v>
      </c>
    </row>
    <row r="2629" spans="1:9" x14ac:dyDescent="0.35">
      <c r="A2629" t="s">
        <v>19140</v>
      </c>
      <c r="B2629" t="s">
        <v>7397</v>
      </c>
      <c r="C2629" t="s">
        <v>19141</v>
      </c>
      <c r="D2629" t="s">
        <v>19142</v>
      </c>
      <c r="E2629" t="s">
        <v>19143</v>
      </c>
      <c r="F2629">
        <v>62451942</v>
      </c>
      <c r="G2629">
        <v>62451861</v>
      </c>
      <c r="H2629" t="s">
        <v>19144</v>
      </c>
      <c r="I2629" t="s">
        <v>19141</v>
      </c>
    </row>
    <row r="2630" spans="1:9" x14ac:dyDescent="0.35">
      <c r="A2630" t="s">
        <v>19145</v>
      </c>
      <c r="B2630" t="s">
        <v>6636</v>
      </c>
      <c r="C2630" t="s">
        <v>19146</v>
      </c>
      <c r="D2630" t="s">
        <v>19147</v>
      </c>
      <c r="E2630" t="s">
        <v>19148</v>
      </c>
      <c r="F2630" t="s">
        <v>19149</v>
      </c>
      <c r="G2630" t="s">
        <v>19150</v>
      </c>
      <c r="H2630" t="s">
        <v>19151</v>
      </c>
      <c r="I2630" t="s">
        <v>19146</v>
      </c>
    </row>
    <row r="2631" spans="1:9" x14ac:dyDescent="0.35">
      <c r="A2631" t="s">
        <v>19152</v>
      </c>
      <c r="B2631" t="s">
        <v>6763</v>
      </c>
      <c r="C2631" t="s">
        <v>19153</v>
      </c>
      <c r="D2631" t="s">
        <v>19154</v>
      </c>
      <c r="E2631" t="s">
        <v>19155</v>
      </c>
      <c r="F2631">
        <v>67737555</v>
      </c>
      <c r="G2631">
        <v>67737667</v>
      </c>
      <c r="I2631" t="s">
        <v>19153</v>
      </c>
    </row>
    <row r="2632" spans="1:9" x14ac:dyDescent="0.35">
      <c r="A2632" t="s">
        <v>19156</v>
      </c>
      <c r="B2632" t="s">
        <v>6636</v>
      </c>
      <c r="C2632" t="s">
        <v>19157</v>
      </c>
      <c r="D2632" t="s">
        <v>19158</v>
      </c>
      <c r="E2632" t="s">
        <v>19159</v>
      </c>
      <c r="F2632" t="s">
        <v>19160</v>
      </c>
      <c r="G2632" t="s">
        <v>19161</v>
      </c>
      <c r="H2632" t="s">
        <v>19162</v>
      </c>
      <c r="I2632" t="s">
        <v>19157</v>
      </c>
    </row>
    <row r="2633" spans="1:9" x14ac:dyDescent="0.35">
      <c r="A2633" t="s">
        <v>19163</v>
      </c>
      <c r="B2633" t="s">
        <v>6636</v>
      </c>
      <c r="C2633" t="s">
        <v>19164</v>
      </c>
      <c r="D2633" t="s">
        <v>19165</v>
      </c>
      <c r="E2633" t="s">
        <v>19166</v>
      </c>
      <c r="F2633">
        <v>64523209</v>
      </c>
      <c r="G2633">
        <v>64520586</v>
      </c>
      <c r="H2633" t="s">
        <v>19167</v>
      </c>
      <c r="I2633" t="s">
        <v>19164</v>
      </c>
    </row>
    <row r="2634" spans="1:9" x14ac:dyDescent="0.35">
      <c r="A2634" t="s">
        <v>19168</v>
      </c>
      <c r="B2634" t="s">
        <v>7397</v>
      </c>
      <c r="C2634" t="s">
        <v>19169</v>
      </c>
      <c r="D2634" t="s">
        <v>19170</v>
      </c>
      <c r="E2634" t="s">
        <v>19171</v>
      </c>
      <c r="F2634" t="s">
        <v>19172</v>
      </c>
      <c r="G2634">
        <v>64884889</v>
      </c>
      <c r="H2634" t="s">
        <v>19173</v>
      </c>
      <c r="I2634" t="s">
        <v>19169</v>
      </c>
    </row>
    <row r="2635" spans="1:9" x14ac:dyDescent="0.35">
      <c r="A2635" t="s">
        <v>19174</v>
      </c>
      <c r="B2635" t="s">
        <v>7397</v>
      </c>
      <c r="C2635" t="s">
        <v>19175</v>
      </c>
      <c r="D2635" t="s">
        <v>8461</v>
      </c>
      <c r="E2635" t="s">
        <v>19176</v>
      </c>
      <c r="F2635">
        <v>63278224</v>
      </c>
      <c r="G2635">
        <v>63278236</v>
      </c>
      <c r="H2635" t="s">
        <v>19177</v>
      </c>
      <c r="I2635" t="s">
        <v>19175</v>
      </c>
    </row>
    <row r="2636" spans="1:9" x14ac:dyDescent="0.35">
      <c r="A2636" t="s">
        <v>19178</v>
      </c>
      <c r="B2636" t="s">
        <v>6636</v>
      </c>
      <c r="C2636" t="s">
        <v>19179</v>
      </c>
      <c r="D2636" t="s">
        <v>19180</v>
      </c>
      <c r="E2636" t="s">
        <v>19181</v>
      </c>
      <c r="F2636">
        <v>68623303</v>
      </c>
      <c r="G2636">
        <v>68620490</v>
      </c>
      <c r="H2636" t="s">
        <v>19182</v>
      </c>
      <c r="I2636" t="s">
        <v>19179</v>
      </c>
    </row>
    <row r="2637" spans="1:9" x14ac:dyDescent="0.35">
      <c r="A2637" t="s">
        <v>19183</v>
      </c>
      <c r="B2637" t="s">
        <v>6636</v>
      </c>
      <c r="C2637" t="s">
        <v>19184</v>
      </c>
      <c r="D2637" t="s">
        <v>12971</v>
      </c>
      <c r="E2637" t="s">
        <v>19185</v>
      </c>
      <c r="F2637" t="s">
        <v>19186</v>
      </c>
      <c r="G2637" t="s">
        <v>19187</v>
      </c>
      <c r="H2637" t="s">
        <v>19188</v>
      </c>
      <c r="I2637" t="s">
        <v>19184</v>
      </c>
    </row>
    <row r="2638" spans="1:9" x14ac:dyDescent="0.35">
      <c r="A2638" t="s">
        <v>19189</v>
      </c>
      <c r="B2638" t="s">
        <v>7397</v>
      </c>
      <c r="C2638" t="s">
        <v>19190</v>
      </c>
      <c r="D2638" t="s">
        <v>16086</v>
      </c>
      <c r="E2638" t="s">
        <v>19191</v>
      </c>
      <c r="H2638" t="s">
        <v>19192</v>
      </c>
      <c r="I2638" t="s">
        <v>19190</v>
      </c>
    </row>
    <row r="2639" spans="1:9" x14ac:dyDescent="0.35">
      <c r="A2639" t="s">
        <v>19193</v>
      </c>
      <c r="B2639" t="s">
        <v>7092</v>
      </c>
      <c r="C2639" t="s">
        <v>19194</v>
      </c>
      <c r="D2639" t="s">
        <v>19195</v>
      </c>
      <c r="E2639" t="s">
        <v>19196</v>
      </c>
      <c r="F2639">
        <v>68443868</v>
      </c>
      <c r="G2639">
        <v>68443118</v>
      </c>
      <c r="H2639" t="s">
        <v>19197</v>
      </c>
      <c r="I2639" t="s">
        <v>19194</v>
      </c>
    </row>
    <row r="2640" spans="1:9" x14ac:dyDescent="0.35">
      <c r="A2640" t="s">
        <v>19198</v>
      </c>
      <c r="B2640" t="s">
        <v>7092</v>
      </c>
      <c r="C2640" t="s">
        <v>19199</v>
      </c>
      <c r="D2640" t="s">
        <v>19200</v>
      </c>
      <c r="E2640" t="s">
        <v>19201</v>
      </c>
      <c r="F2640">
        <v>63553388</v>
      </c>
      <c r="G2640">
        <v>68412633</v>
      </c>
      <c r="H2640" t="s">
        <v>19202</v>
      </c>
      <c r="I2640" t="s">
        <v>19199</v>
      </c>
    </row>
    <row r="2641" spans="1:9" x14ac:dyDescent="0.35">
      <c r="A2641" t="s">
        <v>19203</v>
      </c>
      <c r="B2641" t="s">
        <v>7397</v>
      </c>
      <c r="C2641" t="s">
        <v>8632</v>
      </c>
      <c r="D2641" t="s">
        <v>19204</v>
      </c>
      <c r="E2641" t="s">
        <v>19205</v>
      </c>
      <c r="F2641">
        <v>65877620</v>
      </c>
      <c r="G2641">
        <v>65882996</v>
      </c>
      <c r="I2641" t="s">
        <v>8632</v>
      </c>
    </row>
    <row r="2642" spans="1:9" x14ac:dyDescent="0.35">
      <c r="A2642" t="s">
        <v>19206</v>
      </c>
      <c r="B2642" t="s">
        <v>7397</v>
      </c>
      <c r="C2642" t="s">
        <v>19207</v>
      </c>
      <c r="D2642" t="s">
        <v>19208</v>
      </c>
      <c r="E2642" t="s">
        <v>19209</v>
      </c>
      <c r="F2642" t="s">
        <v>19210</v>
      </c>
      <c r="G2642" t="s">
        <v>19211</v>
      </c>
      <c r="I2642" t="s">
        <v>19207</v>
      </c>
    </row>
    <row r="2643" spans="1:9" x14ac:dyDescent="0.35">
      <c r="A2643" t="s">
        <v>19212</v>
      </c>
      <c r="B2643" t="s">
        <v>7397</v>
      </c>
      <c r="C2643" t="s">
        <v>19213</v>
      </c>
      <c r="D2643" t="s">
        <v>19214</v>
      </c>
      <c r="E2643" t="s">
        <v>19215</v>
      </c>
      <c r="F2643">
        <v>62509776</v>
      </c>
      <c r="G2643">
        <v>62534238</v>
      </c>
      <c r="I2643" t="s">
        <v>19213</v>
      </c>
    </row>
    <row r="2644" spans="1:9" x14ac:dyDescent="0.35">
      <c r="A2644" t="s">
        <v>19216</v>
      </c>
      <c r="B2644" t="s">
        <v>7092</v>
      </c>
      <c r="C2644" t="s">
        <v>19217</v>
      </c>
      <c r="D2644" t="s">
        <v>19218</v>
      </c>
      <c r="E2644" t="s">
        <v>19219</v>
      </c>
      <c r="F2644">
        <v>67417182</v>
      </c>
      <c r="G2644">
        <v>67418963</v>
      </c>
      <c r="H2644" t="s">
        <v>19220</v>
      </c>
      <c r="I2644" t="s">
        <v>19217</v>
      </c>
    </row>
    <row r="2645" spans="1:9" x14ac:dyDescent="0.35">
      <c r="A2645" t="s">
        <v>19221</v>
      </c>
      <c r="B2645" t="s">
        <v>7397</v>
      </c>
      <c r="C2645" t="s">
        <v>19222</v>
      </c>
      <c r="D2645" t="s">
        <v>19223</v>
      </c>
      <c r="E2645" t="s">
        <v>19224</v>
      </c>
      <c r="F2645" t="s">
        <v>19225</v>
      </c>
      <c r="H2645" t="s">
        <v>19226</v>
      </c>
      <c r="I2645" t="s">
        <v>19222</v>
      </c>
    </row>
    <row r="2646" spans="1:9" x14ac:dyDescent="0.35">
      <c r="A2646" t="s">
        <v>19227</v>
      </c>
      <c r="B2646" t="s">
        <v>7397</v>
      </c>
      <c r="C2646" t="s">
        <v>19228</v>
      </c>
      <c r="D2646" t="s">
        <v>11555</v>
      </c>
      <c r="E2646" t="s">
        <v>19229</v>
      </c>
      <c r="F2646">
        <v>67551145</v>
      </c>
      <c r="H2646" t="s">
        <v>19230</v>
      </c>
      <c r="I2646" t="s">
        <v>19228</v>
      </c>
    </row>
    <row r="2647" spans="1:9" x14ac:dyDescent="0.35">
      <c r="A2647" t="s">
        <v>19231</v>
      </c>
      <c r="B2647" t="s">
        <v>7397</v>
      </c>
      <c r="C2647" t="s">
        <v>19232</v>
      </c>
      <c r="D2647" t="s">
        <v>19233</v>
      </c>
      <c r="E2647" t="s">
        <v>19234</v>
      </c>
      <c r="F2647">
        <v>63161656</v>
      </c>
      <c r="G2647">
        <v>63161652</v>
      </c>
      <c r="H2647" t="s">
        <v>19235</v>
      </c>
      <c r="I2647" t="s">
        <v>19232</v>
      </c>
    </row>
    <row r="2648" spans="1:9" x14ac:dyDescent="0.35">
      <c r="A2648" t="s">
        <v>19236</v>
      </c>
      <c r="B2648" t="s">
        <v>6636</v>
      </c>
      <c r="C2648" t="s">
        <v>19237</v>
      </c>
      <c r="D2648" t="s">
        <v>19238</v>
      </c>
      <c r="E2648" t="s">
        <v>19239</v>
      </c>
      <c r="F2648" t="s">
        <v>19240</v>
      </c>
      <c r="G2648" t="s">
        <v>19241</v>
      </c>
      <c r="H2648" t="s">
        <v>19242</v>
      </c>
      <c r="I2648" t="s">
        <v>19237</v>
      </c>
    </row>
    <row r="2649" spans="1:9" x14ac:dyDescent="0.35">
      <c r="A2649" t="s">
        <v>19243</v>
      </c>
      <c r="B2649" t="s">
        <v>7397</v>
      </c>
      <c r="C2649" t="s">
        <v>19244</v>
      </c>
      <c r="D2649" t="s">
        <v>19245</v>
      </c>
      <c r="E2649" t="s">
        <v>19246</v>
      </c>
      <c r="H2649" t="s">
        <v>19247</v>
      </c>
      <c r="I2649" t="s">
        <v>19244</v>
      </c>
    </row>
    <row r="2650" spans="1:9" x14ac:dyDescent="0.35">
      <c r="A2650" t="s">
        <v>19248</v>
      </c>
      <c r="B2650" t="s">
        <v>6776</v>
      </c>
      <c r="C2650" t="s">
        <v>19249</v>
      </c>
      <c r="D2650" t="s">
        <v>19250</v>
      </c>
      <c r="E2650" t="s">
        <v>19251</v>
      </c>
      <c r="F2650">
        <v>68427600</v>
      </c>
      <c r="G2650">
        <v>68421776</v>
      </c>
      <c r="I2650" t="s">
        <v>19249</v>
      </c>
    </row>
    <row r="2651" spans="1:9" x14ac:dyDescent="0.35">
      <c r="A2651" t="s">
        <v>19252</v>
      </c>
      <c r="B2651" t="s">
        <v>7397</v>
      </c>
      <c r="C2651" t="s">
        <v>19253</v>
      </c>
      <c r="D2651" t="s">
        <v>19254</v>
      </c>
      <c r="E2651" t="s">
        <v>8213</v>
      </c>
      <c r="F2651">
        <v>65551911</v>
      </c>
      <c r="G2651">
        <v>65551611</v>
      </c>
      <c r="I2651" t="s">
        <v>19253</v>
      </c>
    </row>
    <row r="2652" spans="1:9" x14ac:dyDescent="0.35">
      <c r="A2652" t="s">
        <v>19255</v>
      </c>
      <c r="B2652" t="s">
        <v>7092</v>
      </c>
      <c r="C2652" t="s">
        <v>19256</v>
      </c>
      <c r="D2652" t="s">
        <v>19257</v>
      </c>
      <c r="E2652" t="s">
        <v>19258</v>
      </c>
      <c r="H2652" t="s">
        <v>19259</v>
      </c>
      <c r="I2652" t="s">
        <v>19256</v>
      </c>
    </row>
    <row r="2653" spans="1:9" x14ac:dyDescent="0.35">
      <c r="A2653" t="s">
        <v>19260</v>
      </c>
      <c r="B2653" t="s">
        <v>7397</v>
      </c>
      <c r="C2653" t="s">
        <v>19261</v>
      </c>
      <c r="D2653" t="s">
        <v>19262</v>
      </c>
      <c r="E2653" t="s">
        <v>19263</v>
      </c>
      <c r="F2653" t="s">
        <v>19264</v>
      </c>
      <c r="G2653" t="s">
        <v>19265</v>
      </c>
      <c r="I2653" t="s">
        <v>19261</v>
      </c>
    </row>
    <row r="2654" spans="1:9" x14ac:dyDescent="0.35">
      <c r="A2654" t="s">
        <v>19266</v>
      </c>
      <c r="B2654" t="s">
        <v>6636</v>
      </c>
      <c r="C2654" t="s">
        <v>19267</v>
      </c>
      <c r="D2654" t="s">
        <v>19268</v>
      </c>
      <c r="E2654" t="s">
        <v>19269</v>
      </c>
      <c r="H2654" t="s">
        <v>19270</v>
      </c>
      <c r="I2654" t="s">
        <v>19267</v>
      </c>
    </row>
    <row r="2655" spans="1:9" x14ac:dyDescent="0.35">
      <c r="A2655" t="s">
        <v>19271</v>
      </c>
      <c r="B2655" t="s">
        <v>7397</v>
      </c>
      <c r="C2655" t="s">
        <v>19272</v>
      </c>
      <c r="D2655" t="s">
        <v>19273</v>
      </c>
      <c r="E2655" t="s">
        <v>19274</v>
      </c>
      <c r="H2655" t="s">
        <v>19275</v>
      </c>
      <c r="I2655" t="s">
        <v>19272</v>
      </c>
    </row>
    <row r="2656" spans="1:9" x14ac:dyDescent="0.35">
      <c r="A2656" t="s">
        <v>19276</v>
      </c>
      <c r="B2656" t="s">
        <v>7092</v>
      </c>
      <c r="C2656" t="s">
        <v>19277</v>
      </c>
      <c r="D2656" t="s">
        <v>10310</v>
      </c>
      <c r="E2656" t="s">
        <v>19278</v>
      </c>
      <c r="H2656" t="s">
        <v>19279</v>
      </c>
      <c r="I2656" t="s">
        <v>19277</v>
      </c>
    </row>
    <row r="2657" spans="1:9" x14ac:dyDescent="0.35">
      <c r="A2657" t="s">
        <v>19280</v>
      </c>
      <c r="B2657" t="s">
        <v>6703</v>
      </c>
      <c r="C2657" t="s">
        <v>19281</v>
      </c>
      <c r="D2657" t="s">
        <v>10384</v>
      </c>
      <c r="E2657" t="s">
        <v>10385</v>
      </c>
      <c r="H2657" t="s">
        <v>19282</v>
      </c>
      <c r="I2657" t="s">
        <v>19281</v>
      </c>
    </row>
    <row r="2658" spans="1:9" x14ac:dyDescent="0.35">
      <c r="A2658" t="s">
        <v>19283</v>
      </c>
      <c r="B2658" t="s">
        <v>6636</v>
      </c>
      <c r="C2658" t="s">
        <v>19284</v>
      </c>
      <c r="D2658" t="s">
        <v>19285</v>
      </c>
      <c r="E2658" t="s">
        <v>19286</v>
      </c>
      <c r="H2658" t="s">
        <v>19287</v>
      </c>
      <c r="I2658" t="s">
        <v>19284</v>
      </c>
    </row>
    <row r="2659" spans="1:9" x14ac:dyDescent="0.35">
      <c r="A2659" t="s">
        <v>19288</v>
      </c>
      <c r="B2659" t="s">
        <v>7092</v>
      </c>
      <c r="C2659" t="s">
        <v>19289</v>
      </c>
      <c r="D2659" t="s">
        <v>19290</v>
      </c>
      <c r="E2659" t="s">
        <v>19291</v>
      </c>
      <c r="G2659" t="s">
        <v>19292</v>
      </c>
      <c r="H2659" t="s">
        <v>19293</v>
      </c>
      <c r="I2659" t="s">
        <v>19289</v>
      </c>
    </row>
    <row r="2660" spans="1:9" x14ac:dyDescent="0.35">
      <c r="A2660" t="s">
        <v>19294</v>
      </c>
      <c r="B2660" t="s">
        <v>7397</v>
      </c>
      <c r="C2660" t="s">
        <v>19295</v>
      </c>
      <c r="D2660" t="s">
        <v>19296</v>
      </c>
      <c r="E2660" t="s">
        <v>19297</v>
      </c>
      <c r="H2660" t="s">
        <v>19298</v>
      </c>
      <c r="I2660" t="s">
        <v>19295</v>
      </c>
    </row>
    <row r="2661" spans="1:9" x14ac:dyDescent="0.35">
      <c r="A2661" t="s">
        <v>19299</v>
      </c>
      <c r="B2661" t="s">
        <v>7397</v>
      </c>
      <c r="C2661" t="s">
        <v>19300</v>
      </c>
      <c r="D2661" t="s">
        <v>19301</v>
      </c>
      <c r="E2661" t="s">
        <v>19302</v>
      </c>
      <c r="H2661" t="s">
        <v>19303</v>
      </c>
      <c r="I2661" t="s">
        <v>19300</v>
      </c>
    </row>
    <row r="2662" spans="1:9" x14ac:dyDescent="0.35">
      <c r="A2662" t="s">
        <v>19304</v>
      </c>
      <c r="B2662" t="s">
        <v>6724</v>
      </c>
      <c r="C2662" t="s">
        <v>19305</v>
      </c>
      <c r="D2662" t="s">
        <v>19306</v>
      </c>
      <c r="E2662" t="s">
        <v>19307</v>
      </c>
      <c r="F2662" t="s">
        <v>19308</v>
      </c>
      <c r="G2662" t="s">
        <v>19309</v>
      </c>
      <c r="H2662" t="s">
        <v>19310</v>
      </c>
      <c r="I2662" t="s">
        <v>19305</v>
      </c>
    </row>
    <row r="2663" spans="1:9" x14ac:dyDescent="0.35">
      <c r="A2663" t="s">
        <v>19311</v>
      </c>
      <c r="B2663" t="s">
        <v>6776</v>
      </c>
      <c r="C2663" t="s">
        <v>19312</v>
      </c>
      <c r="D2663" t="s">
        <v>19313</v>
      </c>
      <c r="E2663" t="s">
        <v>19314</v>
      </c>
      <c r="H2663" t="s">
        <v>19315</v>
      </c>
      <c r="I2663" t="s">
        <v>19312</v>
      </c>
    </row>
    <row r="2664" spans="1:9" x14ac:dyDescent="0.35">
      <c r="A2664" t="s">
        <v>19316</v>
      </c>
      <c r="B2664" t="s">
        <v>7397</v>
      </c>
      <c r="C2664" t="s">
        <v>19317</v>
      </c>
      <c r="D2664" t="s">
        <v>19318</v>
      </c>
      <c r="E2664" t="s">
        <v>14680</v>
      </c>
      <c r="F2664" t="s">
        <v>19319</v>
      </c>
      <c r="H2664" t="s">
        <v>19320</v>
      </c>
      <c r="I2664" t="s">
        <v>19317</v>
      </c>
    </row>
    <row r="2665" spans="1:9" x14ac:dyDescent="0.35">
      <c r="A2665" t="s">
        <v>19321</v>
      </c>
      <c r="B2665" t="s">
        <v>6636</v>
      </c>
      <c r="C2665" t="s">
        <v>19322</v>
      </c>
      <c r="D2665" t="s">
        <v>19323</v>
      </c>
      <c r="E2665" t="s">
        <v>19324</v>
      </c>
      <c r="F2665" t="s">
        <v>19325</v>
      </c>
      <c r="H2665" t="s">
        <v>19326</v>
      </c>
      <c r="I2665" t="s">
        <v>19322</v>
      </c>
    </row>
    <row r="2666" spans="1:9" x14ac:dyDescent="0.35">
      <c r="A2666" t="s">
        <v>19327</v>
      </c>
      <c r="B2666" t="s">
        <v>6763</v>
      </c>
      <c r="C2666" t="s">
        <v>19328</v>
      </c>
      <c r="D2666" t="s">
        <v>19329</v>
      </c>
      <c r="E2666" t="s">
        <v>19330</v>
      </c>
      <c r="F2666" t="s">
        <v>19331</v>
      </c>
      <c r="H2666" t="s">
        <v>19332</v>
      </c>
      <c r="I2666" t="s">
        <v>19328</v>
      </c>
    </row>
    <row r="2667" spans="1:9" x14ac:dyDescent="0.35">
      <c r="A2667" t="s">
        <v>19333</v>
      </c>
      <c r="B2667" t="s">
        <v>6703</v>
      </c>
      <c r="C2667" t="s">
        <v>19334</v>
      </c>
      <c r="D2667" t="s">
        <v>19335</v>
      </c>
      <c r="E2667" t="s">
        <v>19336</v>
      </c>
      <c r="I2667" t="s">
        <v>19334</v>
      </c>
    </row>
    <row r="2668" spans="1:9" x14ac:dyDescent="0.35">
      <c r="A2668" t="s">
        <v>19337</v>
      </c>
      <c r="B2668" t="s">
        <v>6776</v>
      </c>
      <c r="C2668" t="s">
        <v>19338</v>
      </c>
      <c r="D2668" t="s">
        <v>19339</v>
      </c>
      <c r="E2668" t="s">
        <v>19340</v>
      </c>
      <c r="F2668" t="s">
        <v>19341</v>
      </c>
      <c r="I2668" t="s">
        <v>19338</v>
      </c>
    </row>
    <row r="2669" spans="1:9" x14ac:dyDescent="0.35">
      <c r="A2669" t="s">
        <v>19342</v>
      </c>
      <c r="B2669" t="s">
        <v>6776</v>
      </c>
      <c r="C2669" t="s">
        <v>19338</v>
      </c>
      <c r="D2669" t="s">
        <v>19343</v>
      </c>
      <c r="E2669" t="s">
        <v>19344</v>
      </c>
      <c r="F2669">
        <v>68823180</v>
      </c>
      <c r="I2669" t="s">
        <v>19338</v>
      </c>
    </row>
    <row r="2670" spans="1:9" x14ac:dyDescent="0.35">
      <c r="A2670" t="s">
        <v>19345</v>
      </c>
      <c r="B2670" t="s">
        <v>6636</v>
      </c>
      <c r="C2670" t="s">
        <v>19346</v>
      </c>
      <c r="D2670" t="s">
        <v>19347</v>
      </c>
      <c r="E2670" t="s">
        <v>19348</v>
      </c>
      <c r="F2670" t="s">
        <v>19349</v>
      </c>
      <c r="G2670" t="s">
        <v>19350</v>
      </c>
      <c r="H2670" t="s">
        <v>6761</v>
      </c>
      <c r="I2670" t="s">
        <v>19346</v>
      </c>
    </row>
    <row r="2671" spans="1:9" x14ac:dyDescent="0.35">
      <c r="A2671" t="s">
        <v>19351</v>
      </c>
      <c r="B2671" t="s">
        <v>6776</v>
      </c>
      <c r="C2671" t="s">
        <v>19352</v>
      </c>
      <c r="D2671" t="s">
        <v>19353</v>
      </c>
      <c r="E2671" t="s">
        <v>19354</v>
      </c>
      <c r="F2671" t="s">
        <v>19355</v>
      </c>
      <c r="G2671" t="s">
        <v>19356</v>
      </c>
      <c r="H2671" t="s">
        <v>6761</v>
      </c>
      <c r="I2671" t="s">
        <v>19352</v>
      </c>
    </row>
    <row r="2672" spans="1:9" x14ac:dyDescent="0.35">
      <c r="A2672" t="s">
        <v>19357</v>
      </c>
      <c r="B2672" t="s">
        <v>6703</v>
      </c>
      <c r="C2672" t="s">
        <v>19358</v>
      </c>
      <c r="E2672" t="s">
        <v>19339</v>
      </c>
      <c r="F2672">
        <v>68823997</v>
      </c>
      <c r="G2672">
        <v>62535774</v>
      </c>
      <c r="H2672" t="s">
        <v>19359</v>
      </c>
      <c r="I2672" t="s">
        <v>19358</v>
      </c>
    </row>
    <row r="2673" spans="1:9" x14ac:dyDescent="0.35">
      <c r="A2673" t="s">
        <v>19360</v>
      </c>
      <c r="B2673" t="s">
        <v>6776</v>
      </c>
      <c r="C2673" t="s">
        <v>19361</v>
      </c>
      <c r="D2673" t="s">
        <v>19362</v>
      </c>
      <c r="E2673" t="s">
        <v>19363</v>
      </c>
      <c r="F2673">
        <v>68823828</v>
      </c>
      <c r="G2673">
        <v>62535774</v>
      </c>
      <c r="H2673" t="s">
        <v>14295</v>
      </c>
      <c r="I2673" t="s">
        <v>19361</v>
      </c>
    </row>
    <row r="2674" spans="1:9" x14ac:dyDescent="0.35">
      <c r="A2674" t="s">
        <v>19364</v>
      </c>
      <c r="B2674" t="s">
        <v>6776</v>
      </c>
      <c r="C2674" t="s">
        <v>19365</v>
      </c>
      <c r="D2674" t="s">
        <v>19366</v>
      </c>
      <c r="E2674" t="s">
        <v>19339</v>
      </c>
      <c r="F2674">
        <v>68823163</v>
      </c>
      <c r="H2674" t="s">
        <v>19367</v>
      </c>
      <c r="I2674" t="s">
        <v>19365</v>
      </c>
    </row>
    <row r="2675" spans="1:9" x14ac:dyDescent="0.35">
      <c r="A2675" t="s">
        <v>19368</v>
      </c>
      <c r="B2675" t="s">
        <v>6703</v>
      </c>
      <c r="C2675" t="s">
        <v>19338</v>
      </c>
      <c r="D2675" t="s">
        <v>19339</v>
      </c>
      <c r="E2675" t="s">
        <v>19369</v>
      </c>
      <c r="F2675">
        <v>3502198</v>
      </c>
      <c r="I2675" t="s">
        <v>19338</v>
      </c>
    </row>
    <row r="2676" spans="1:9" x14ac:dyDescent="0.35">
      <c r="A2676" t="s">
        <v>19370</v>
      </c>
      <c r="B2676" t="s">
        <v>6776</v>
      </c>
      <c r="C2676" t="s">
        <v>19361</v>
      </c>
      <c r="D2676" t="s">
        <v>19371</v>
      </c>
      <c r="E2676" t="s">
        <v>19372</v>
      </c>
      <c r="F2676">
        <v>68825723</v>
      </c>
      <c r="I2676" t="s">
        <v>19361</v>
      </c>
    </row>
    <row r="2677" spans="1:9" x14ac:dyDescent="0.35">
      <c r="A2677" t="s">
        <v>19373</v>
      </c>
      <c r="B2677" t="s">
        <v>6636</v>
      </c>
      <c r="C2677" t="s">
        <v>19374</v>
      </c>
      <c r="D2677" t="s">
        <v>19375</v>
      </c>
      <c r="E2677" t="s">
        <v>19376</v>
      </c>
      <c r="F2677" t="s">
        <v>19377</v>
      </c>
      <c r="G2677" t="s">
        <v>19378</v>
      </c>
      <c r="H2677" t="s">
        <v>6761</v>
      </c>
      <c r="I2677" t="s">
        <v>19374</v>
      </c>
    </row>
    <row r="2678" spans="1:9" x14ac:dyDescent="0.35">
      <c r="A2678" t="s">
        <v>19379</v>
      </c>
      <c r="B2678" t="s">
        <v>6776</v>
      </c>
      <c r="C2678" t="s">
        <v>19338</v>
      </c>
      <c r="D2678" t="s">
        <v>19339</v>
      </c>
      <c r="E2678" t="s">
        <v>19380</v>
      </c>
      <c r="F2678">
        <v>68823192</v>
      </c>
      <c r="G2678" t="s">
        <v>19381</v>
      </c>
      <c r="I2678" t="s">
        <v>19338</v>
      </c>
    </row>
    <row r="2679" spans="1:9" x14ac:dyDescent="0.35">
      <c r="A2679" t="s">
        <v>19382</v>
      </c>
      <c r="B2679" t="s">
        <v>6776</v>
      </c>
      <c r="C2679" t="s">
        <v>19338</v>
      </c>
      <c r="D2679" t="s">
        <v>19339</v>
      </c>
      <c r="E2679" t="s">
        <v>19383</v>
      </c>
      <c r="F2679">
        <v>3517233</v>
      </c>
      <c r="G2679">
        <v>3549040</v>
      </c>
      <c r="I2679" t="s">
        <v>19338</v>
      </c>
    </row>
    <row r="2680" spans="1:9" x14ac:dyDescent="0.35">
      <c r="A2680" t="s">
        <v>19384</v>
      </c>
      <c r="B2680" t="s">
        <v>6776</v>
      </c>
      <c r="C2680" t="s">
        <v>19338</v>
      </c>
      <c r="D2680" t="s">
        <v>19385</v>
      </c>
      <c r="E2680" t="s">
        <v>19369</v>
      </c>
      <c r="F2680">
        <v>3502434</v>
      </c>
      <c r="G2680">
        <v>2533329</v>
      </c>
      <c r="I2680" t="s">
        <v>19338</v>
      </c>
    </row>
    <row r="2681" spans="1:9" x14ac:dyDescent="0.35">
      <c r="A2681" t="s">
        <v>19386</v>
      </c>
      <c r="B2681" t="s">
        <v>6636</v>
      </c>
      <c r="C2681" t="s">
        <v>19387</v>
      </c>
      <c r="D2681" t="s">
        <v>19388</v>
      </c>
      <c r="E2681" t="s">
        <v>19389</v>
      </c>
      <c r="F2681">
        <v>402745145</v>
      </c>
      <c r="G2681">
        <v>402746943</v>
      </c>
      <c r="H2681" t="s">
        <v>19390</v>
      </c>
      <c r="I2681" t="s">
        <v>19387</v>
      </c>
    </row>
    <row r="2682" spans="1:9" x14ac:dyDescent="0.35">
      <c r="A2682" t="s">
        <v>19391</v>
      </c>
      <c r="B2682" t="s">
        <v>6636</v>
      </c>
      <c r="C2682" t="s">
        <v>19392</v>
      </c>
      <c r="D2682" t="s">
        <v>19339</v>
      </c>
      <c r="E2682" t="s">
        <v>19393</v>
      </c>
      <c r="F2682">
        <v>68825070</v>
      </c>
      <c r="G2682">
        <v>63566462</v>
      </c>
      <c r="H2682" t="s">
        <v>19394</v>
      </c>
      <c r="I2682" t="s">
        <v>19392</v>
      </c>
    </row>
    <row r="2683" spans="1:9" x14ac:dyDescent="0.35">
      <c r="A2683" t="s">
        <v>19395</v>
      </c>
      <c r="B2683" t="s">
        <v>6776</v>
      </c>
      <c r="C2683" t="s">
        <v>19338</v>
      </c>
      <c r="D2683" t="s">
        <v>19396</v>
      </c>
      <c r="F2683">
        <v>68823999</v>
      </c>
      <c r="I2683" t="s">
        <v>19338</v>
      </c>
    </row>
    <row r="2684" spans="1:9" x14ac:dyDescent="0.35">
      <c r="A2684" t="s">
        <v>19397</v>
      </c>
      <c r="B2684" t="s">
        <v>6636</v>
      </c>
      <c r="C2684" t="s">
        <v>19398</v>
      </c>
      <c r="D2684" t="s">
        <v>19399</v>
      </c>
      <c r="E2684" t="s">
        <v>19400</v>
      </c>
      <c r="F2684" t="s">
        <v>19401</v>
      </c>
      <c r="G2684" t="s">
        <v>19402</v>
      </c>
      <c r="H2684" t="s">
        <v>19403</v>
      </c>
      <c r="I2684" t="s">
        <v>19398</v>
      </c>
    </row>
    <row r="2685" spans="1:9" x14ac:dyDescent="0.35">
      <c r="A2685" t="s">
        <v>19404</v>
      </c>
      <c r="B2685" t="s">
        <v>6636</v>
      </c>
      <c r="C2685" t="s">
        <v>19405</v>
      </c>
      <c r="D2685" t="s">
        <v>19406</v>
      </c>
      <c r="E2685" t="s">
        <v>19407</v>
      </c>
      <c r="H2685" t="s">
        <v>19408</v>
      </c>
      <c r="I2685" t="s">
        <v>19405</v>
      </c>
    </row>
    <row r="2686" spans="1:9" x14ac:dyDescent="0.35">
      <c r="A2686" t="s">
        <v>19409</v>
      </c>
      <c r="B2686" t="s">
        <v>6776</v>
      </c>
      <c r="C2686" t="s">
        <v>19410</v>
      </c>
      <c r="D2686" t="s">
        <v>19339</v>
      </c>
      <c r="E2686" t="s">
        <v>19411</v>
      </c>
      <c r="F2686">
        <v>4812808</v>
      </c>
      <c r="G2686">
        <v>4816543</v>
      </c>
      <c r="I2686" t="s">
        <v>19410</v>
      </c>
    </row>
    <row r="2687" spans="1:9" x14ac:dyDescent="0.35">
      <c r="A2687" t="s">
        <v>19412</v>
      </c>
      <c r="B2687" t="s">
        <v>6776</v>
      </c>
      <c r="C2687" t="s">
        <v>19338</v>
      </c>
      <c r="D2687" t="s">
        <v>19339</v>
      </c>
      <c r="E2687" t="s">
        <v>19369</v>
      </c>
      <c r="F2687">
        <v>3502115</v>
      </c>
      <c r="G2687">
        <v>2537780</v>
      </c>
      <c r="I2687" t="s">
        <v>19338</v>
      </c>
    </row>
    <row r="2688" spans="1:9" x14ac:dyDescent="0.35">
      <c r="A2688" t="s">
        <v>19413</v>
      </c>
      <c r="B2688" t="s">
        <v>6776</v>
      </c>
      <c r="C2688" t="s">
        <v>19414</v>
      </c>
      <c r="D2688" t="s">
        <v>19415</v>
      </c>
      <c r="E2688" t="s">
        <v>16894</v>
      </c>
      <c r="F2688" t="s">
        <v>19416</v>
      </c>
      <c r="G2688" t="s">
        <v>19417</v>
      </c>
      <c r="H2688" t="s">
        <v>6761</v>
      </c>
      <c r="I2688" t="s">
        <v>19414</v>
      </c>
    </row>
    <row r="2689" spans="1:9" x14ac:dyDescent="0.35">
      <c r="A2689" t="s">
        <v>19418</v>
      </c>
      <c r="B2689" t="s">
        <v>6776</v>
      </c>
      <c r="C2689" t="s">
        <v>19338</v>
      </c>
      <c r="D2689" t="s">
        <v>19339</v>
      </c>
      <c r="E2689" t="s">
        <v>19419</v>
      </c>
      <c r="F2689" t="s">
        <v>19420</v>
      </c>
      <c r="H2689" t="s">
        <v>19421</v>
      </c>
      <c r="I2689" t="s">
        <v>19338</v>
      </c>
    </row>
    <row r="2690" spans="1:9" x14ac:dyDescent="0.35">
      <c r="A2690" t="s">
        <v>19422</v>
      </c>
      <c r="B2690" t="s">
        <v>7397</v>
      </c>
      <c r="C2690" t="s">
        <v>19423</v>
      </c>
      <c r="D2690" t="s">
        <v>19424</v>
      </c>
      <c r="E2690" t="s">
        <v>19425</v>
      </c>
      <c r="F2690">
        <v>2747111</v>
      </c>
      <c r="I2690" t="s">
        <v>19423</v>
      </c>
    </row>
    <row r="2691" spans="1:9" x14ac:dyDescent="0.35">
      <c r="A2691" t="s">
        <v>19426</v>
      </c>
      <c r="B2691" t="s">
        <v>7092</v>
      </c>
      <c r="C2691" t="s">
        <v>19427</v>
      </c>
      <c r="D2691" t="s">
        <v>19428</v>
      </c>
      <c r="E2691" t="s">
        <v>19429</v>
      </c>
      <c r="F2691">
        <v>62658181</v>
      </c>
      <c r="G2691" s="24">
        <v>6263.0986517592901</v>
      </c>
      <c r="H2691" t="s">
        <v>19430</v>
      </c>
      <c r="I2691" t="s">
        <v>19427</v>
      </c>
    </row>
    <row r="2692" spans="1:9" x14ac:dyDescent="0.35">
      <c r="A2692" t="s">
        <v>19431</v>
      </c>
      <c r="B2692" t="s">
        <v>7762</v>
      </c>
      <c r="C2692" t="s">
        <v>19432</v>
      </c>
      <c r="D2692" t="s">
        <v>19433</v>
      </c>
      <c r="E2692" t="s">
        <v>7038</v>
      </c>
      <c r="F2692">
        <v>65484100</v>
      </c>
      <c r="G2692">
        <v>65430220</v>
      </c>
      <c r="I2692" t="s">
        <v>19432</v>
      </c>
    </row>
    <row r="2693" spans="1:9" x14ac:dyDescent="0.35">
      <c r="A2693" t="s">
        <v>19434</v>
      </c>
      <c r="B2693" t="s">
        <v>6636</v>
      </c>
      <c r="C2693" t="s">
        <v>19435</v>
      </c>
      <c r="D2693" t="s">
        <v>19436</v>
      </c>
      <c r="E2693" t="s">
        <v>19437</v>
      </c>
      <c r="F2693">
        <v>5672727</v>
      </c>
      <c r="G2693" t="s">
        <v>19438</v>
      </c>
      <c r="I2693" t="s">
        <v>19435</v>
      </c>
    </row>
    <row r="2694" spans="1:9" x14ac:dyDescent="0.35">
      <c r="A2694" t="s">
        <v>19439</v>
      </c>
      <c r="B2694" t="s">
        <v>7397</v>
      </c>
      <c r="C2694" t="s">
        <v>19440</v>
      </c>
      <c r="D2694" t="s">
        <v>19441</v>
      </c>
      <c r="E2694" t="s">
        <v>19442</v>
      </c>
      <c r="F2694">
        <v>63405548</v>
      </c>
      <c r="G2694">
        <v>63453973</v>
      </c>
      <c r="I2694" t="s">
        <v>19440</v>
      </c>
    </row>
    <row r="2695" spans="1:9" x14ac:dyDescent="0.35">
      <c r="A2695" t="s">
        <v>19443</v>
      </c>
      <c r="B2695" t="s">
        <v>6636</v>
      </c>
      <c r="C2695" t="s">
        <v>19444</v>
      </c>
      <c r="D2695" t="s">
        <v>19445</v>
      </c>
      <c r="E2695" t="s">
        <v>16281</v>
      </c>
      <c r="F2695">
        <v>62888220</v>
      </c>
      <c r="G2695">
        <v>2838337</v>
      </c>
      <c r="I2695" t="s">
        <v>19444</v>
      </c>
    </row>
    <row r="2696" spans="1:9" x14ac:dyDescent="0.35">
      <c r="A2696" t="s">
        <v>19446</v>
      </c>
      <c r="B2696" t="s">
        <v>6703</v>
      </c>
      <c r="C2696" t="s">
        <v>19447</v>
      </c>
      <c r="D2696" t="s">
        <v>19448</v>
      </c>
      <c r="E2696" t="s">
        <v>19449</v>
      </c>
      <c r="F2696">
        <v>63787777</v>
      </c>
      <c r="G2696">
        <v>64725333</v>
      </c>
      <c r="H2696" t="s">
        <v>19450</v>
      </c>
      <c r="I2696" t="s">
        <v>19447</v>
      </c>
    </row>
    <row r="2697" spans="1:9" x14ac:dyDescent="0.35">
      <c r="A2697" t="s">
        <v>19451</v>
      </c>
      <c r="B2697" t="s">
        <v>6703</v>
      </c>
      <c r="C2697" t="s">
        <v>19452</v>
      </c>
      <c r="D2697" t="s">
        <v>19453</v>
      </c>
      <c r="E2697" t="s">
        <v>19454</v>
      </c>
      <c r="F2697" t="s">
        <v>19455</v>
      </c>
      <c r="G2697" t="s">
        <v>19456</v>
      </c>
      <c r="H2697" t="s">
        <v>19457</v>
      </c>
      <c r="I2697" t="s">
        <v>19452</v>
      </c>
    </row>
    <row r="2698" spans="1:9" x14ac:dyDescent="0.35">
      <c r="A2698" t="s">
        <v>19458</v>
      </c>
      <c r="B2698" t="s">
        <v>6636</v>
      </c>
      <c r="C2698" t="s">
        <v>19459</v>
      </c>
      <c r="D2698" t="s">
        <v>12184</v>
      </c>
      <c r="E2698" t="s">
        <v>12185</v>
      </c>
      <c r="F2698" t="s">
        <v>19460</v>
      </c>
      <c r="G2698" t="s">
        <v>19461</v>
      </c>
      <c r="I2698" t="s">
        <v>19459</v>
      </c>
    </row>
    <row r="2699" spans="1:9" x14ac:dyDescent="0.35">
      <c r="A2699" t="s">
        <v>19462</v>
      </c>
      <c r="B2699" t="s">
        <v>7397</v>
      </c>
      <c r="C2699" t="s">
        <v>19463</v>
      </c>
      <c r="D2699" t="s">
        <v>11236</v>
      </c>
      <c r="E2699" t="s">
        <v>11237</v>
      </c>
      <c r="F2699">
        <v>2845922</v>
      </c>
      <c r="G2699">
        <v>2849277</v>
      </c>
      <c r="I2699" t="s">
        <v>19463</v>
      </c>
    </row>
    <row r="2700" spans="1:9" x14ac:dyDescent="0.35">
      <c r="A2700" t="s">
        <v>19464</v>
      </c>
      <c r="B2700" t="s">
        <v>6703</v>
      </c>
      <c r="C2700" t="s">
        <v>19465</v>
      </c>
      <c r="D2700" t="s">
        <v>19466</v>
      </c>
      <c r="E2700" t="s">
        <v>19467</v>
      </c>
      <c r="F2700" t="s">
        <v>19468</v>
      </c>
      <c r="G2700" t="s">
        <v>19469</v>
      </c>
      <c r="H2700" t="s">
        <v>19470</v>
      </c>
      <c r="I2700" t="s">
        <v>19465</v>
      </c>
    </row>
    <row r="2701" spans="1:9" x14ac:dyDescent="0.35">
      <c r="A2701" t="s">
        <v>19471</v>
      </c>
      <c r="B2701" t="s">
        <v>6636</v>
      </c>
      <c r="C2701" t="s">
        <v>19472</v>
      </c>
      <c r="D2701" t="s">
        <v>19473</v>
      </c>
      <c r="E2701" t="s">
        <v>19474</v>
      </c>
      <c r="F2701">
        <v>7331668</v>
      </c>
      <c r="G2701">
        <v>7313024</v>
      </c>
      <c r="I2701" t="s">
        <v>19472</v>
      </c>
    </row>
    <row r="2702" spans="1:9" x14ac:dyDescent="0.35">
      <c r="A2702" t="s">
        <v>19475</v>
      </c>
      <c r="B2702" t="s">
        <v>6636</v>
      </c>
      <c r="C2702" t="s">
        <v>19476</v>
      </c>
      <c r="D2702" t="s">
        <v>19477</v>
      </c>
      <c r="E2702" t="s">
        <v>19478</v>
      </c>
      <c r="F2702" t="s">
        <v>19479</v>
      </c>
      <c r="I2702" t="s">
        <v>19476</v>
      </c>
    </row>
    <row r="2703" spans="1:9" x14ac:dyDescent="0.35">
      <c r="A2703" t="s">
        <v>19480</v>
      </c>
      <c r="B2703" t="s">
        <v>6636</v>
      </c>
      <c r="C2703" t="s">
        <v>19481</v>
      </c>
      <c r="D2703" t="s">
        <v>19482</v>
      </c>
      <c r="E2703" t="s">
        <v>19483</v>
      </c>
      <c r="F2703">
        <v>22439</v>
      </c>
      <c r="I2703" t="s">
        <v>19481</v>
      </c>
    </row>
    <row r="2704" spans="1:9" x14ac:dyDescent="0.35">
      <c r="A2704" t="s">
        <v>19484</v>
      </c>
      <c r="B2704" t="s">
        <v>6636</v>
      </c>
      <c r="C2704" t="s">
        <v>19485</v>
      </c>
      <c r="D2704" t="s">
        <v>19486</v>
      </c>
      <c r="E2704" t="s">
        <v>19487</v>
      </c>
      <c r="F2704" t="s">
        <v>19488</v>
      </c>
      <c r="I2704" t="s">
        <v>19485</v>
      </c>
    </row>
    <row r="2705" spans="1:9" x14ac:dyDescent="0.35">
      <c r="A2705" t="s">
        <v>19489</v>
      </c>
      <c r="B2705" t="s">
        <v>6763</v>
      </c>
      <c r="C2705" t="s">
        <v>19490</v>
      </c>
      <c r="D2705" t="s">
        <v>19491</v>
      </c>
      <c r="E2705" t="s">
        <v>19492</v>
      </c>
      <c r="F2705">
        <v>62833925</v>
      </c>
      <c r="G2705">
        <v>63825680</v>
      </c>
      <c r="H2705" t="s">
        <v>19493</v>
      </c>
      <c r="I2705" t="s">
        <v>19490</v>
      </c>
    </row>
    <row r="2706" spans="1:9" x14ac:dyDescent="0.35">
      <c r="A2706" t="s">
        <v>19494</v>
      </c>
      <c r="B2706" t="s">
        <v>6636</v>
      </c>
      <c r="C2706" t="s">
        <v>19495</v>
      </c>
      <c r="D2706" t="s">
        <v>19496</v>
      </c>
      <c r="E2706" t="s">
        <v>19497</v>
      </c>
      <c r="F2706">
        <v>6292109</v>
      </c>
      <c r="G2706" t="s">
        <v>19498</v>
      </c>
      <c r="I2706" t="s">
        <v>19495</v>
      </c>
    </row>
    <row r="2707" spans="1:9" x14ac:dyDescent="0.35">
      <c r="A2707" t="s">
        <v>19499</v>
      </c>
      <c r="B2707" t="s">
        <v>6636</v>
      </c>
      <c r="C2707" t="s">
        <v>19500</v>
      </c>
      <c r="D2707" t="s">
        <v>19501</v>
      </c>
      <c r="E2707" t="s">
        <v>19502</v>
      </c>
      <c r="I2707" t="s">
        <v>19500</v>
      </c>
    </row>
    <row r="2708" spans="1:9" x14ac:dyDescent="0.35">
      <c r="A2708" t="s">
        <v>19503</v>
      </c>
      <c r="B2708" t="s">
        <v>6636</v>
      </c>
      <c r="C2708" t="s">
        <v>19504</v>
      </c>
      <c r="D2708" t="s">
        <v>19505</v>
      </c>
      <c r="E2708" t="s">
        <v>6876</v>
      </c>
      <c r="F2708">
        <v>67434586</v>
      </c>
      <c r="I2708" t="s">
        <v>19504</v>
      </c>
    </row>
    <row r="2709" spans="1:9" x14ac:dyDescent="0.35">
      <c r="A2709" t="s">
        <v>19506</v>
      </c>
      <c r="B2709" t="s">
        <v>7397</v>
      </c>
      <c r="C2709" t="s">
        <v>19507</v>
      </c>
      <c r="D2709" t="s">
        <v>19508</v>
      </c>
      <c r="E2709" t="s">
        <v>19509</v>
      </c>
      <c r="F2709">
        <v>62888220</v>
      </c>
      <c r="I2709" t="s">
        <v>19507</v>
      </c>
    </row>
    <row r="2710" spans="1:9" x14ac:dyDescent="0.35">
      <c r="A2710" t="s">
        <v>19510</v>
      </c>
      <c r="B2710" t="s">
        <v>6636</v>
      </c>
      <c r="C2710" t="s">
        <v>19511</v>
      </c>
      <c r="D2710" t="s">
        <v>19512</v>
      </c>
      <c r="E2710" t="s">
        <v>19513</v>
      </c>
      <c r="F2710">
        <v>7208008</v>
      </c>
      <c r="G2710" t="s">
        <v>19514</v>
      </c>
      <c r="H2710" t="s">
        <v>19515</v>
      </c>
      <c r="I2710" t="s">
        <v>19511</v>
      </c>
    </row>
    <row r="2711" spans="1:9" x14ac:dyDescent="0.35">
      <c r="A2711" t="s">
        <v>19516</v>
      </c>
      <c r="B2711" t="s">
        <v>6636</v>
      </c>
      <c r="C2711" t="s">
        <v>12637</v>
      </c>
      <c r="D2711" t="s">
        <v>12638</v>
      </c>
      <c r="E2711" t="s">
        <v>12639</v>
      </c>
      <c r="F2711">
        <v>67471616</v>
      </c>
      <c r="G2711">
        <v>67481422</v>
      </c>
      <c r="I2711" t="s">
        <v>12637</v>
      </c>
    </row>
    <row r="2712" spans="1:9" x14ac:dyDescent="0.35">
      <c r="A2712" t="s">
        <v>19517</v>
      </c>
      <c r="B2712" t="s">
        <v>6636</v>
      </c>
      <c r="C2712" t="s">
        <v>19518</v>
      </c>
      <c r="D2712" t="s">
        <v>19519</v>
      </c>
      <c r="E2712" t="s">
        <v>19520</v>
      </c>
      <c r="F2712">
        <v>65387229</v>
      </c>
      <c r="G2712">
        <v>65381728</v>
      </c>
      <c r="I2712" t="s">
        <v>19518</v>
      </c>
    </row>
    <row r="2713" spans="1:9" x14ac:dyDescent="0.35">
      <c r="A2713" t="s">
        <v>19521</v>
      </c>
      <c r="B2713" t="s">
        <v>6636</v>
      </c>
      <c r="C2713" t="s">
        <v>19522</v>
      </c>
      <c r="D2713" t="s">
        <v>19523</v>
      </c>
      <c r="E2713" t="s">
        <v>12785</v>
      </c>
      <c r="F2713">
        <v>62761788</v>
      </c>
      <c r="G2713">
        <v>62701788</v>
      </c>
      <c r="I2713" t="s">
        <v>19522</v>
      </c>
    </row>
    <row r="2714" spans="1:9" x14ac:dyDescent="0.35">
      <c r="A2714" t="s">
        <v>19524</v>
      </c>
      <c r="B2714" t="s">
        <v>6636</v>
      </c>
      <c r="C2714" t="s">
        <v>19525</v>
      </c>
      <c r="D2714" t="s">
        <v>19526</v>
      </c>
      <c r="E2714" t="s">
        <v>19527</v>
      </c>
      <c r="F2714">
        <v>62354404</v>
      </c>
      <c r="G2714">
        <v>62354414</v>
      </c>
      <c r="I2714" t="s">
        <v>19525</v>
      </c>
    </row>
    <row r="2715" spans="1:9" x14ac:dyDescent="0.35">
      <c r="A2715" t="s">
        <v>19528</v>
      </c>
      <c r="B2715" t="s">
        <v>6636</v>
      </c>
      <c r="C2715" t="s">
        <v>19529</v>
      </c>
      <c r="D2715" t="s">
        <v>19530</v>
      </c>
      <c r="E2715" t="s">
        <v>12518</v>
      </c>
      <c r="F2715">
        <v>67598266</v>
      </c>
      <c r="I2715" t="s">
        <v>19529</v>
      </c>
    </row>
    <row r="2716" spans="1:9" x14ac:dyDescent="0.35">
      <c r="A2716" t="s">
        <v>19531</v>
      </c>
      <c r="B2716" t="s">
        <v>6636</v>
      </c>
      <c r="C2716" t="s">
        <v>19532</v>
      </c>
      <c r="D2716" t="s">
        <v>19533</v>
      </c>
      <c r="E2716" t="s">
        <v>19534</v>
      </c>
      <c r="G2716" t="s">
        <v>19535</v>
      </c>
      <c r="I2716" t="s">
        <v>19532</v>
      </c>
    </row>
    <row r="2717" spans="1:9" x14ac:dyDescent="0.35">
      <c r="A2717" t="s">
        <v>19536</v>
      </c>
      <c r="B2717" t="s">
        <v>6776</v>
      </c>
      <c r="C2717" t="s">
        <v>19537</v>
      </c>
      <c r="D2717" t="s">
        <v>19538</v>
      </c>
      <c r="E2717" t="s">
        <v>19539</v>
      </c>
      <c r="F2717">
        <v>62570421</v>
      </c>
      <c r="I2717" t="s">
        <v>19537</v>
      </c>
    </row>
    <row r="2718" spans="1:9" x14ac:dyDescent="0.35">
      <c r="A2718" t="s">
        <v>19540</v>
      </c>
      <c r="B2718" t="s">
        <v>6636</v>
      </c>
      <c r="C2718" t="s">
        <v>19541</v>
      </c>
      <c r="D2718" t="s">
        <v>19542</v>
      </c>
      <c r="E2718" t="s">
        <v>19543</v>
      </c>
      <c r="F2718">
        <v>62565166</v>
      </c>
      <c r="G2718">
        <v>62530008</v>
      </c>
      <c r="I2718" t="s">
        <v>19541</v>
      </c>
    </row>
    <row r="2719" spans="1:9" x14ac:dyDescent="0.35">
      <c r="A2719" t="s">
        <v>19544</v>
      </c>
      <c r="B2719" t="s">
        <v>6636</v>
      </c>
      <c r="C2719" t="s">
        <v>19545</v>
      </c>
      <c r="D2719" t="s">
        <v>19546</v>
      </c>
      <c r="E2719" t="s">
        <v>19547</v>
      </c>
      <c r="F2719">
        <v>62890087</v>
      </c>
      <c r="G2719">
        <v>62891543</v>
      </c>
      <c r="I2719" t="s">
        <v>19545</v>
      </c>
    </row>
    <row r="2720" spans="1:9" x14ac:dyDescent="0.35">
      <c r="A2720" t="s">
        <v>19548</v>
      </c>
      <c r="B2720" t="s">
        <v>6636</v>
      </c>
      <c r="C2720" t="s">
        <v>19549</v>
      </c>
      <c r="D2720" t="s">
        <v>19550</v>
      </c>
      <c r="E2720" t="s">
        <v>19551</v>
      </c>
      <c r="F2720">
        <v>67779750</v>
      </c>
      <c r="G2720">
        <v>67789005</v>
      </c>
      <c r="H2720" t="s">
        <v>19552</v>
      </c>
      <c r="I2720" t="s">
        <v>19549</v>
      </c>
    </row>
    <row r="2721" spans="1:9" x14ac:dyDescent="0.35">
      <c r="A2721" t="s">
        <v>19553</v>
      </c>
      <c r="B2721" t="s">
        <v>6636</v>
      </c>
      <c r="C2721" t="s">
        <v>19554</v>
      </c>
      <c r="D2721" t="s">
        <v>19555</v>
      </c>
      <c r="E2721" t="s">
        <v>19556</v>
      </c>
      <c r="F2721" t="s">
        <v>19557</v>
      </c>
      <c r="G2721" t="s">
        <v>19558</v>
      </c>
      <c r="I2721" t="s">
        <v>19554</v>
      </c>
    </row>
    <row r="2722" spans="1:9" x14ac:dyDescent="0.35">
      <c r="A2722" t="s">
        <v>19559</v>
      </c>
      <c r="B2722" t="s">
        <v>6636</v>
      </c>
      <c r="C2722" t="s">
        <v>19560</v>
      </c>
      <c r="D2722" t="s">
        <v>19561</v>
      </c>
      <c r="E2722" t="s">
        <v>11171</v>
      </c>
      <c r="F2722">
        <v>67452977</v>
      </c>
      <c r="I2722" t="s">
        <v>19560</v>
      </c>
    </row>
    <row r="2723" spans="1:9" x14ac:dyDescent="0.35">
      <c r="A2723" t="s">
        <v>19562</v>
      </c>
      <c r="B2723" t="s">
        <v>6636</v>
      </c>
      <c r="C2723" t="s">
        <v>19563</v>
      </c>
      <c r="D2723" t="s">
        <v>19564</v>
      </c>
      <c r="E2723" t="s">
        <v>19565</v>
      </c>
      <c r="F2723">
        <v>6729964</v>
      </c>
      <c r="I2723" t="s">
        <v>19563</v>
      </c>
    </row>
    <row r="2724" spans="1:9" x14ac:dyDescent="0.35">
      <c r="A2724" t="s">
        <v>19566</v>
      </c>
      <c r="B2724" t="s">
        <v>7397</v>
      </c>
      <c r="C2724" t="s">
        <v>19567</v>
      </c>
      <c r="D2724" t="s">
        <v>19568</v>
      </c>
      <c r="E2724" t="s">
        <v>19569</v>
      </c>
      <c r="F2724">
        <v>67546461</v>
      </c>
      <c r="G2724">
        <v>67535776</v>
      </c>
      <c r="I2724" t="s">
        <v>19567</v>
      </c>
    </row>
    <row r="2725" spans="1:9" x14ac:dyDescent="0.35">
      <c r="A2725" t="s">
        <v>19570</v>
      </c>
      <c r="B2725" t="s">
        <v>6636</v>
      </c>
      <c r="C2725" t="s">
        <v>19571</v>
      </c>
      <c r="D2725" t="s">
        <v>19572</v>
      </c>
      <c r="E2725" t="s">
        <v>8689</v>
      </c>
      <c r="F2725">
        <v>67463177</v>
      </c>
      <c r="G2725">
        <v>67451815</v>
      </c>
      <c r="I2725" t="s">
        <v>19571</v>
      </c>
    </row>
    <row r="2726" spans="1:9" x14ac:dyDescent="0.35">
      <c r="A2726" t="s">
        <v>19573</v>
      </c>
      <c r="B2726" t="s">
        <v>6636</v>
      </c>
      <c r="C2726" t="s">
        <v>19574</v>
      </c>
      <c r="D2726" t="s">
        <v>19575</v>
      </c>
      <c r="E2726" t="s">
        <v>19576</v>
      </c>
      <c r="F2726">
        <v>68610068</v>
      </c>
      <c r="G2726">
        <v>68616539</v>
      </c>
      <c r="I2726" t="s">
        <v>19574</v>
      </c>
    </row>
    <row r="2727" spans="1:9" x14ac:dyDescent="0.35">
      <c r="A2727" t="s">
        <v>19577</v>
      </c>
      <c r="B2727" t="s">
        <v>6636</v>
      </c>
      <c r="C2727" t="s">
        <v>19578</v>
      </c>
      <c r="D2727" t="s">
        <v>19579</v>
      </c>
      <c r="E2727" t="s">
        <v>19580</v>
      </c>
      <c r="F2727" t="s">
        <v>19581</v>
      </c>
      <c r="G2727" t="s">
        <v>19582</v>
      </c>
      <c r="H2727" t="s">
        <v>19583</v>
      </c>
      <c r="I2727" t="s">
        <v>19578</v>
      </c>
    </row>
    <row r="2728" spans="1:9" x14ac:dyDescent="0.35">
      <c r="A2728" t="s">
        <v>19584</v>
      </c>
      <c r="B2728" t="s">
        <v>6703</v>
      </c>
      <c r="C2728" t="s">
        <v>19585</v>
      </c>
      <c r="D2728" t="s">
        <v>8202</v>
      </c>
      <c r="E2728" t="s">
        <v>19586</v>
      </c>
      <c r="F2728" t="s">
        <v>19587</v>
      </c>
      <c r="G2728">
        <v>68056805</v>
      </c>
      <c r="I2728" t="s">
        <v>19585</v>
      </c>
    </row>
    <row r="2729" spans="1:9" x14ac:dyDescent="0.35">
      <c r="A2729" t="s">
        <v>19588</v>
      </c>
      <c r="B2729" t="s">
        <v>6636</v>
      </c>
      <c r="C2729" t="s">
        <v>19589</v>
      </c>
      <c r="D2729" t="s">
        <v>19590</v>
      </c>
      <c r="E2729" t="s">
        <v>19591</v>
      </c>
      <c r="F2729" t="s">
        <v>19592</v>
      </c>
      <c r="G2729" t="s">
        <v>19593</v>
      </c>
      <c r="I2729" t="s">
        <v>19589</v>
      </c>
    </row>
    <row r="2730" spans="1:9" x14ac:dyDescent="0.35">
      <c r="A2730" t="s">
        <v>19594</v>
      </c>
      <c r="B2730" t="s">
        <v>6636</v>
      </c>
      <c r="C2730" t="s">
        <v>19595</v>
      </c>
      <c r="D2730" t="s">
        <v>19596</v>
      </c>
      <c r="E2730" t="s">
        <v>19597</v>
      </c>
      <c r="F2730">
        <v>63388966</v>
      </c>
      <c r="G2730">
        <v>63370987</v>
      </c>
      <c r="I2730" t="s">
        <v>19595</v>
      </c>
    </row>
    <row r="2731" spans="1:9" x14ac:dyDescent="0.35">
      <c r="A2731" t="s">
        <v>19598</v>
      </c>
      <c r="B2731" t="s">
        <v>6636</v>
      </c>
      <c r="C2731" t="s">
        <v>19599</v>
      </c>
      <c r="D2731" t="s">
        <v>19600</v>
      </c>
      <c r="E2731" t="s">
        <v>7478</v>
      </c>
      <c r="F2731" t="s">
        <v>19601</v>
      </c>
      <c r="G2731" t="s">
        <v>19602</v>
      </c>
      <c r="I2731" t="s">
        <v>19599</v>
      </c>
    </row>
    <row r="2732" spans="1:9" x14ac:dyDescent="0.35">
      <c r="A2732" t="s">
        <v>19603</v>
      </c>
      <c r="B2732" t="s">
        <v>6636</v>
      </c>
      <c r="C2732" t="s">
        <v>19604</v>
      </c>
      <c r="D2732" t="s">
        <v>19605</v>
      </c>
      <c r="E2732" t="s">
        <v>7400</v>
      </c>
      <c r="F2732">
        <v>64816665</v>
      </c>
      <c r="H2732" t="s">
        <v>19606</v>
      </c>
      <c r="I2732" t="s">
        <v>19604</v>
      </c>
    </row>
    <row r="2733" spans="1:9" x14ac:dyDescent="0.35">
      <c r="A2733" t="s">
        <v>19607</v>
      </c>
      <c r="B2733" t="s">
        <v>6636</v>
      </c>
      <c r="C2733" t="s">
        <v>19608</v>
      </c>
      <c r="D2733" t="s">
        <v>19609</v>
      </c>
      <c r="E2733" t="s">
        <v>19610</v>
      </c>
      <c r="F2733" t="s">
        <v>19611</v>
      </c>
      <c r="G2733" t="s">
        <v>19612</v>
      </c>
      <c r="I2733" t="s">
        <v>19608</v>
      </c>
    </row>
    <row r="2734" spans="1:9" x14ac:dyDescent="0.35">
      <c r="A2734" t="s">
        <v>19613</v>
      </c>
      <c r="B2734" t="s">
        <v>7397</v>
      </c>
      <c r="C2734" t="s">
        <v>19614</v>
      </c>
      <c r="D2734" t="s">
        <v>19615</v>
      </c>
      <c r="E2734" t="s">
        <v>19616</v>
      </c>
      <c r="F2734">
        <v>67561602</v>
      </c>
      <c r="I2734" t="s">
        <v>19614</v>
      </c>
    </row>
    <row r="2735" spans="1:9" x14ac:dyDescent="0.35">
      <c r="A2735" t="s">
        <v>19617</v>
      </c>
      <c r="B2735" t="s">
        <v>6703</v>
      </c>
      <c r="C2735" t="s">
        <v>19618</v>
      </c>
      <c r="D2735" t="s">
        <v>19619</v>
      </c>
      <c r="E2735" t="s">
        <v>19620</v>
      </c>
      <c r="F2735" t="s">
        <v>19621</v>
      </c>
      <c r="G2735" t="s">
        <v>19622</v>
      </c>
      <c r="H2735" t="s">
        <v>6761</v>
      </c>
      <c r="I2735" t="s">
        <v>19618</v>
      </c>
    </row>
    <row r="2736" spans="1:9" x14ac:dyDescent="0.35">
      <c r="A2736" t="s">
        <v>19623</v>
      </c>
      <c r="B2736" t="s">
        <v>6636</v>
      </c>
      <c r="C2736" t="s">
        <v>19624</v>
      </c>
      <c r="D2736" t="s">
        <v>19625</v>
      </c>
      <c r="E2736" t="s">
        <v>19626</v>
      </c>
      <c r="F2736" t="s">
        <v>19627</v>
      </c>
      <c r="I2736" t="s">
        <v>19624</v>
      </c>
    </row>
    <row r="2737" spans="1:9" x14ac:dyDescent="0.35">
      <c r="A2737" t="s">
        <v>19628</v>
      </c>
      <c r="B2737" t="s">
        <v>6636</v>
      </c>
      <c r="C2737" t="s">
        <v>19629</v>
      </c>
      <c r="D2737" t="s">
        <v>19615</v>
      </c>
      <c r="E2737" t="s">
        <v>19630</v>
      </c>
      <c r="F2737">
        <v>67561602</v>
      </c>
      <c r="G2737">
        <v>67567300</v>
      </c>
      <c r="I2737" t="s">
        <v>19629</v>
      </c>
    </row>
    <row r="2738" spans="1:9" x14ac:dyDescent="0.35">
      <c r="A2738" t="s">
        <v>19631</v>
      </c>
      <c r="B2738" t="s">
        <v>7397</v>
      </c>
      <c r="C2738" t="s">
        <v>19632</v>
      </c>
      <c r="D2738" t="s">
        <v>19633</v>
      </c>
      <c r="E2738" t="s">
        <v>19634</v>
      </c>
      <c r="I2738" t="s">
        <v>19632</v>
      </c>
    </row>
    <row r="2739" spans="1:9" x14ac:dyDescent="0.35">
      <c r="A2739" t="s">
        <v>19635</v>
      </c>
      <c r="B2739" t="s">
        <v>6636</v>
      </c>
      <c r="C2739" t="s">
        <v>19636</v>
      </c>
      <c r="D2739" t="s">
        <v>19637</v>
      </c>
      <c r="E2739" t="s">
        <v>19638</v>
      </c>
      <c r="F2739">
        <v>64819535</v>
      </c>
      <c r="G2739">
        <v>64817387</v>
      </c>
      <c r="I2739" t="s">
        <v>19636</v>
      </c>
    </row>
    <row r="2740" spans="1:9" x14ac:dyDescent="0.35">
      <c r="A2740" t="s">
        <v>19639</v>
      </c>
      <c r="B2740" t="s">
        <v>7397</v>
      </c>
      <c r="C2740" t="s">
        <v>19640</v>
      </c>
      <c r="D2740" t="s">
        <v>19641</v>
      </c>
      <c r="E2740" t="s">
        <v>19642</v>
      </c>
      <c r="F2740">
        <v>67476677</v>
      </c>
      <c r="I2740" t="s">
        <v>19640</v>
      </c>
    </row>
    <row r="2741" spans="1:9" x14ac:dyDescent="0.35">
      <c r="A2741" t="s">
        <v>19643</v>
      </c>
      <c r="B2741" t="s">
        <v>7397</v>
      </c>
      <c r="C2741" t="s">
        <v>19644</v>
      </c>
      <c r="D2741" t="s">
        <v>19645</v>
      </c>
      <c r="E2741" t="s">
        <v>19646</v>
      </c>
      <c r="F2741" t="s">
        <v>19647</v>
      </c>
      <c r="G2741">
        <v>62739539</v>
      </c>
      <c r="I2741" t="s">
        <v>19644</v>
      </c>
    </row>
    <row r="2742" spans="1:9" x14ac:dyDescent="0.35">
      <c r="A2742" t="s">
        <v>19648</v>
      </c>
      <c r="B2742" t="s">
        <v>6636</v>
      </c>
      <c r="C2742" t="s">
        <v>19649</v>
      </c>
      <c r="D2742" t="s">
        <v>19650</v>
      </c>
      <c r="E2742" t="s">
        <v>19651</v>
      </c>
      <c r="F2742">
        <v>67327827</v>
      </c>
      <c r="I2742" t="s">
        <v>19649</v>
      </c>
    </row>
    <row r="2743" spans="1:9" x14ac:dyDescent="0.35">
      <c r="A2743" t="s">
        <v>19652</v>
      </c>
      <c r="B2743" t="s">
        <v>6636</v>
      </c>
      <c r="C2743" t="s">
        <v>19653</v>
      </c>
      <c r="D2743" t="s">
        <v>19654</v>
      </c>
      <c r="E2743" t="s">
        <v>8866</v>
      </c>
      <c r="F2743">
        <v>68633200</v>
      </c>
      <c r="G2743">
        <v>68630277</v>
      </c>
      <c r="I2743" t="s">
        <v>19653</v>
      </c>
    </row>
    <row r="2744" spans="1:9" x14ac:dyDescent="0.35">
      <c r="A2744" t="s">
        <v>19655</v>
      </c>
      <c r="B2744" t="s">
        <v>7397</v>
      </c>
      <c r="C2744" t="s">
        <v>19656</v>
      </c>
      <c r="D2744" t="s">
        <v>19657</v>
      </c>
      <c r="E2744" t="s">
        <v>18627</v>
      </c>
      <c r="F2744">
        <v>64629500</v>
      </c>
      <c r="G2744">
        <v>64652120</v>
      </c>
      <c r="H2744" t="s">
        <v>19658</v>
      </c>
      <c r="I2744" t="s">
        <v>19656</v>
      </c>
    </row>
    <row r="2745" spans="1:9" x14ac:dyDescent="0.35">
      <c r="A2745" t="s">
        <v>19659</v>
      </c>
      <c r="B2745" t="s">
        <v>7397</v>
      </c>
      <c r="C2745" t="s">
        <v>19660</v>
      </c>
      <c r="D2745" t="s">
        <v>19657</v>
      </c>
      <c r="E2745" t="s">
        <v>18627</v>
      </c>
      <c r="F2745">
        <v>64629500</v>
      </c>
      <c r="G2745">
        <v>65461697</v>
      </c>
      <c r="I2745" t="s">
        <v>19660</v>
      </c>
    </row>
    <row r="2746" spans="1:9" x14ac:dyDescent="0.35">
      <c r="A2746" t="s">
        <v>19661</v>
      </c>
      <c r="B2746" t="s">
        <v>7397</v>
      </c>
      <c r="C2746" t="s">
        <v>19662</v>
      </c>
      <c r="D2746" t="s">
        <v>19663</v>
      </c>
      <c r="E2746" t="s">
        <v>7038</v>
      </c>
      <c r="F2746">
        <v>65426988</v>
      </c>
      <c r="G2746">
        <v>65458737</v>
      </c>
      <c r="I2746" t="s">
        <v>19662</v>
      </c>
    </row>
    <row r="2747" spans="1:9" x14ac:dyDescent="0.35">
      <c r="A2747" t="s">
        <v>19664</v>
      </c>
      <c r="B2747" t="s">
        <v>6776</v>
      </c>
      <c r="C2747" t="s">
        <v>19665</v>
      </c>
      <c r="D2747" t="s">
        <v>19666</v>
      </c>
      <c r="E2747" t="s">
        <v>19667</v>
      </c>
      <c r="F2747">
        <v>64190100</v>
      </c>
      <c r="I2747" t="s">
        <v>19665</v>
      </c>
    </row>
    <row r="2748" spans="1:9" x14ac:dyDescent="0.35">
      <c r="A2748" t="s">
        <v>19668</v>
      </c>
      <c r="B2748" t="s">
        <v>6636</v>
      </c>
      <c r="C2748" t="s">
        <v>19669</v>
      </c>
      <c r="D2748" t="s">
        <v>19670</v>
      </c>
      <c r="E2748" t="s">
        <v>19671</v>
      </c>
      <c r="F2748" t="s">
        <v>19672</v>
      </c>
      <c r="G2748" t="s">
        <v>19673</v>
      </c>
      <c r="H2748" t="s">
        <v>19674</v>
      </c>
      <c r="I2748" t="s">
        <v>19669</v>
      </c>
    </row>
    <row r="2749" spans="1:9" x14ac:dyDescent="0.35">
      <c r="A2749" t="s">
        <v>19675</v>
      </c>
      <c r="B2749" t="s">
        <v>6636</v>
      </c>
      <c r="C2749" t="s">
        <v>19676</v>
      </c>
      <c r="D2749" t="s">
        <v>19677</v>
      </c>
      <c r="E2749" t="s">
        <v>19678</v>
      </c>
      <c r="F2749">
        <v>62654866</v>
      </c>
      <c r="I2749" t="s">
        <v>19676</v>
      </c>
    </row>
    <row r="2750" spans="1:9" x14ac:dyDescent="0.35">
      <c r="A2750" t="s">
        <v>19679</v>
      </c>
      <c r="B2750" t="s">
        <v>6633</v>
      </c>
      <c r="C2750" t="s">
        <v>19680</v>
      </c>
      <c r="D2750" t="s">
        <v>16784</v>
      </c>
      <c r="E2750" t="s">
        <v>19681</v>
      </c>
      <c r="F2750">
        <v>63903682</v>
      </c>
      <c r="G2750">
        <v>63903692</v>
      </c>
      <c r="H2750" t="s">
        <v>19682</v>
      </c>
      <c r="I2750" t="s">
        <v>19680</v>
      </c>
    </row>
    <row r="2751" spans="1:9" x14ac:dyDescent="0.35">
      <c r="A2751" t="s">
        <v>19683</v>
      </c>
      <c r="B2751" t="s">
        <v>7397</v>
      </c>
      <c r="C2751" t="s">
        <v>19684</v>
      </c>
      <c r="D2751" t="s">
        <v>19685</v>
      </c>
      <c r="E2751" t="s">
        <v>19686</v>
      </c>
      <c r="H2751" t="s">
        <v>19687</v>
      </c>
      <c r="I2751" t="s">
        <v>19684</v>
      </c>
    </row>
    <row r="2752" spans="1:9" x14ac:dyDescent="0.35">
      <c r="A2752" t="s">
        <v>19688</v>
      </c>
      <c r="B2752" t="s">
        <v>7397</v>
      </c>
      <c r="C2752" t="s">
        <v>19689</v>
      </c>
      <c r="D2752" t="s">
        <v>19690</v>
      </c>
      <c r="E2752" t="s">
        <v>19691</v>
      </c>
      <c r="F2752">
        <v>67780606</v>
      </c>
      <c r="I2752" t="s">
        <v>19689</v>
      </c>
    </row>
    <row r="2753" spans="1:9" x14ac:dyDescent="0.35">
      <c r="A2753" t="s">
        <v>19692</v>
      </c>
      <c r="B2753" t="s">
        <v>7397</v>
      </c>
      <c r="C2753" t="s">
        <v>19693</v>
      </c>
      <c r="D2753" t="s">
        <v>19694</v>
      </c>
      <c r="E2753" t="s">
        <v>19695</v>
      </c>
      <c r="F2753">
        <v>65451893</v>
      </c>
      <c r="G2753">
        <v>65451596</v>
      </c>
      <c r="I2753" t="s">
        <v>19693</v>
      </c>
    </row>
    <row r="2754" spans="1:9" x14ac:dyDescent="0.35">
      <c r="A2754" t="s">
        <v>19696</v>
      </c>
      <c r="B2754" t="s">
        <v>6636</v>
      </c>
      <c r="C2754" t="s">
        <v>19697</v>
      </c>
      <c r="D2754" t="s">
        <v>19698</v>
      </c>
      <c r="E2754" t="s">
        <v>19699</v>
      </c>
      <c r="F2754" t="s">
        <v>19700</v>
      </c>
      <c r="G2754" t="s">
        <v>19701</v>
      </c>
      <c r="I2754" t="s">
        <v>19697</v>
      </c>
    </row>
    <row r="2755" spans="1:9" x14ac:dyDescent="0.35">
      <c r="A2755" t="s">
        <v>19702</v>
      </c>
      <c r="B2755" t="s">
        <v>7397</v>
      </c>
      <c r="C2755" t="s">
        <v>19703</v>
      </c>
      <c r="D2755" t="s">
        <v>6772</v>
      </c>
      <c r="E2755" t="s">
        <v>19704</v>
      </c>
      <c r="F2755" t="s">
        <v>19705</v>
      </c>
      <c r="G2755" t="s">
        <v>19706</v>
      </c>
      <c r="I2755" t="s">
        <v>19703</v>
      </c>
    </row>
    <row r="2756" spans="1:9" x14ac:dyDescent="0.35">
      <c r="A2756" t="s">
        <v>19707</v>
      </c>
      <c r="B2756" t="s">
        <v>7397</v>
      </c>
      <c r="C2756" t="s">
        <v>19708</v>
      </c>
      <c r="D2756" t="s">
        <v>19709</v>
      </c>
      <c r="E2756" t="s">
        <v>19710</v>
      </c>
      <c r="F2756">
        <v>63565553</v>
      </c>
      <c r="G2756">
        <v>63565557</v>
      </c>
      <c r="I2756" t="s">
        <v>19708</v>
      </c>
    </row>
    <row r="2757" spans="1:9" x14ac:dyDescent="0.35">
      <c r="A2757" t="s">
        <v>19711</v>
      </c>
      <c r="B2757" t="s">
        <v>7397</v>
      </c>
      <c r="C2757" t="s">
        <v>19712</v>
      </c>
      <c r="D2757" t="s">
        <v>19713</v>
      </c>
      <c r="E2757" t="s">
        <v>8355</v>
      </c>
      <c r="F2757">
        <v>67410707</v>
      </c>
      <c r="G2757">
        <v>67418242</v>
      </c>
      <c r="I2757" t="s">
        <v>19712</v>
      </c>
    </row>
    <row r="2758" spans="1:9" x14ac:dyDescent="0.35">
      <c r="A2758" t="s">
        <v>19714</v>
      </c>
      <c r="B2758" t="s">
        <v>7397</v>
      </c>
      <c r="C2758" t="s">
        <v>19715</v>
      </c>
      <c r="D2758" t="s">
        <v>10624</v>
      </c>
      <c r="E2758" t="s">
        <v>19716</v>
      </c>
      <c r="F2758">
        <v>65868000</v>
      </c>
      <c r="G2758">
        <v>65868001</v>
      </c>
      <c r="H2758" t="s">
        <v>19717</v>
      </c>
      <c r="I2758" t="s">
        <v>19715</v>
      </c>
    </row>
    <row r="2759" spans="1:9" x14ac:dyDescent="0.35">
      <c r="A2759" t="s">
        <v>210</v>
      </c>
      <c r="B2759" t="s">
        <v>7614</v>
      </c>
      <c r="C2759" t="s">
        <v>19718</v>
      </c>
      <c r="D2759" t="s">
        <v>19719</v>
      </c>
      <c r="E2759" t="s">
        <v>19720</v>
      </c>
      <c r="F2759">
        <v>67799091</v>
      </c>
      <c r="G2759">
        <v>67754232</v>
      </c>
      <c r="I2759" t="s">
        <v>19718</v>
      </c>
    </row>
    <row r="2760" spans="1:9" x14ac:dyDescent="0.35">
      <c r="A2760" t="s">
        <v>19721</v>
      </c>
      <c r="B2760" t="s">
        <v>7614</v>
      </c>
      <c r="C2760" t="s">
        <v>19722</v>
      </c>
      <c r="D2760" t="s">
        <v>19723</v>
      </c>
      <c r="E2760" t="s">
        <v>19724</v>
      </c>
      <c r="F2760" t="s">
        <v>19725</v>
      </c>
      <c r="G2760" t="s">
        <v>19726</v>
      </c>
      <c r="H2760" t="s">
        <v>8721</v>
      </c>
      <c r="I2760" t="s">
        <v>19722</v>
      </c>
    </row>
    <row r="2761" spans="1:9" x14ac:dyDescent="0.35">
      <c r="A2761" t="s">
        <v>19727</v>
      </c>
      <c r="B2761" t="s">
        <v>7397</v>
      </c>
      <c r="C2761" t="s">
        <v>19728</v>
      </c>
      <c r="D2761" t="s">
        <v>19729</v>
      </c>
      <c r="E2761" t="s">
        <v>19730</v>
      </c>
      <c r="F2761">
        <v>68803000</v>
      </c>
      <c r="G2761">
        <v>68535383</v>
      </c>
      <c r="H2761" t="s">
        <v>6761</v>
      </c>
      <c r="I2761" t="s">
        <v>19728</v>
      </c>
    </row>
    <row r="2762" spans="1:9" x14ac:dyDescent="0.35">
      <c r="A2762" t="s">
        <v>19731</v>
      </c>
      <c r="B2762" t="s">
        <v>6776</v>
      </c>
      <c r="C2762" t="s">
        <v>19732</v>
      </c>
      <c r="D2762" t="s">
        <v>19733</v>
      </c>
      <c r="E2762" t="s">
        <v>19734</v>
      </c>
      <c r="F2762">
        <v>65469219</v>
      </c>
      <c r="I2762" t="s">
        <v>19732</v>
      </c>
    </row>
    <row r="2763" spans="1:9" x14ac:dyDescent="0.35">
      <c r="A2763" t="s">
        <v>19735</v>
      </c>
      <c r="B2763" t="s">
        <v>6636</v>
      </c>
      <c r="C2763" t="s">
        <v>19736</v>
      </c>
      <c r="D2763" t="s">
        <v>19737</v>
      </c>
      <c r="E2763" t="s">
        <v>6652</v>
      </c>
      <c r="F2763">
        <v>64721238</v>
      </c>
      <c r="G2763">
        <v>654729260</v>
      </c>
      <c r="H2763" t="s">
        <v>19738</v>
      </c>
      <c r="I2763" t="s">
        <v>19736</v>
      </c>
    </row>
    <row r="2764" spans="1:9" x14ac:dyDescent="0.35">
      <c r="A2764" t="s">
        <v>19739</v>
      </c>
      <c r="B2764" t="s">
        <v>7397</v>
      </c>
      <c r="C2764" t="s">
        <v>19740</v>
      </c>
      <c r="D2764" t="s">
        <v>19741</v>
      </c>
      <c r="E2764" t="s">
        <v>19742</v>
      </c>
      <c r="F2764">
        <v>63032515</v>
      </c>
      <c r="G2764">
        <v>63243070</v>
      </c>
      <c r="H2764" t="s">
        <v>19743</v>
      </c>
      <c r="I2764" t="s">
        <v>19740</v>
      </c>
    </row>
    <row r="2765" spans="1:9" x14ac:dyDescent="0.35">
      <c r="A2765" t="s">
        <v>19744</v>
      </c>
      <c r="B2765" t="s">
        <v>7397</v>
      </c>
      <c r="C2765" t="s">
        <v>19745</v>
      </c>
      <c r="D2765" t="s">
        <v>12367</v>
      </c>
      <c r="E2765" t="s">
        <v>19746</v>
      </c>
      <c r="F2765">
        <v>65505455</v>
      </c>
      <c r="I2765" t="s">
        <v>19745</v>
      </c>
    </row>
    <row r="2766" spans="1:9" x14ac:dyDescent="0.35">
      <c r="A2766" t="s">
        <v>19747</v>
      </c>
      <c r="B2766" t="s">
        <v>7397</v>
      </c>
      <c r="C2766" t="s">
        <v>19748</v>
      </c>
      <c r="D2766" t="s">
        <v>19749</v>
      </c>
      <c r="E2766" t="s">
        <v>19750</v>
      </c>
      <c r="F2766">
        <v>67431323</v>
      </c>
      <c r="G2766">
        <v>67431347</v>
      </c>
      <c r="H2766" t="s">
        <v>19751</v>
      </c>
      <c r="I2766" t="s">
        <v>19748</v>
      </c>
    </row>
    <row r="2767" spans="1:9" x14ac:dyDescent="0.35">
      <c r="A2767" t="s">
        <v>19752</v>
      </c>
      <c r="B2767" t="s">
        <v>7397</v>
      </c>
      <c r="C2767" t="s">
        <v>19753</v>
      </c>
      <c r="D2767" t="s">
        <v>19754</v>
      </c>
      <c r="E2767" t="s">
        <v>19755</v>
      </c>
      <c r="F2767">
        <v>94550026</v>
      </c>
      <c r="H2767" t="s">
        <v>19756</v>
      </c>
      <c r="I2767" t="s">
        <v>19753</v>
      </c>
    </row>
    <row r="2768" spans="1:9" x14ac:dyDescent="0.35">
      <c r="A2768" t="s">
        <v>3579</v>
      </c>
      <c r="B2768" t="s">
        <v>6703</v>
      </c>
      <c r="C2768" t="s">
        <v>19757</v>
      </c>
      <c r="D2768" t="s">
        <v>19758</v>
      </c>
      <c r="E2768" t="s">
        <v>19759</v>
      </c>
      <c r="F2768">
        <v>62535122</v>
      </c>
      <c r="G2768">
        <v>65542922</v>
      </c>
      <c r="H2768" t="s">
        <v>19760</v>
      </c>
      <c r="I2768" t="s">
        <v>19757</v>
      </c>
    </row>
    <row r="2769" spans="1:9" x14ac:dyDescent="0.35">
      <c r="A2769" t="s">
        <v>19761</v>
      </c>
      <c r="B2769" t="s">
        <v>7397</v>
      </c>
      <c r="C2769" t="s">
        <v>19762</v>
      </c>
      <c r="D2769" t="s">
        <v>19763</v>
      </c>
      <c r="E2769" t="s">
        <v>12134</v>
      </c>
      <c r="F2769">
        <v>68422991</v>
      </c>
      <c r="G2769">
        <v>68422996</v>
      </c>
      <c r="H2769" t="s">
        <v>19764</v>
      </c>
      <c r="I2769" t="s">
        <v>19762</v>
      </c>
    </row>
    <row r="2770" spans="1:9" x14ac:dyDescent="0.35">
      <c r="A2770" t="s">
        <v>19765</v>
      </c>
      <c r="B2770" t="s">
        <v>7397</v>
      </c>
      <c r="C2770" t="s">
        <v>19766</v>
      </c>
      <c r="D2770" t="s">
        <v>19767</v>
      </c>
      <c r="F2770">
        <v>67858177</v>
      </c>
      <c r="H2770" t="s">
        <v>19768</v>
      </c>
      <c r="I2770" t="s">
        <v>19766</v>
      </c>
    </row>
    <row r="2771" spans="1:9" x14ac:dyDescent="0.35">
      <c r="A2771" t="s">
        <v>19769</v>
      </c>
      <c r="B2771" t="s">
        <v>7397</v>
      </c>
      <c r="C2771" t="s">
        <v>19770</v>
      </c>
      <c r="D2771" t="s">
        <v>19771</v>
      </c>
      <c r="E2771" t="s">
        <v>19772</v>
      </c>
      <c r="F2771">
        <v>63439989</v>
      </c>
      <c r="G2771">
        <v>63439979</v>
      </c>
      <c r="H2771" t="s">
        <v>19773</v>
      </c>
      <c r="I2771" t="s">
        <v>19770</v>
      </c>
    </row>
    <row r="2772" spans="1:9" x14ac:dyDescent="0.35">
      <c r="A2772" t="s">
        <v>19774</v>
      </c>
      <c r="B2772" t="s">
        <v>6636</v>
      </c>
      <c r="C2772" t="s">
        <v>19775</v>
      </c>
      <c r="D2772" t="s">
        <v>19776</v>
      </c>
      <c r="E2772" t="s">
        <v>19777</v>
      </c>
      <c r="F2772" t="s">
        <v>19778</v>
      </c>
      <c r="G2772" t="s">
        <v>19779</v>
      </c>
      <c r="H2772" t="s">
        <v>19780</v>
      </c>
      <c r="I2772" t="s">
        <v>19775</v>
      </c>
    </row>
    <row r="2773" spans="1:9" x14ac:dyDescent="0.35">
      <c r="A2773" t="s">
        <v>19781</v>
      </c>
      <c r="B2773" t="s">
        <v>6636</v>
      </c>
      <c r="C2773" t="s">
        <v>9601</v>
      </c>
      <c r="D2773" t="s">
        <v>19782</v>
      </c>
      <c r="E2773" t="s">
        <v>19783</v>
      </c>
      <c r="F2773" t="s">
        <v>19784</v>
      </c>
      <c r="G2773" t="s">
        <v>8974</v>
      </c>
      <c r="H2773" t="s">
        <v>19785</v>
      </c>
      <c r="I2773" t="s">
        <v>9601</v>
      </c>
    </row>
    <row r="2774" spans="1:9" x14ac:dyDescent="0.35">
      <c r="A2774" t="s">
        <v>19786</v>
      </c>
      <c r="B2774" t="s">
        <v>6703</v>
      </c>
      <c r="C2774" t="s">
        <v>19787</v>
      </c>
      <c r="D2774" t="s">
        <v>19788</v>
      </c>
      <c r="E2774" t="s">
        <v>8972</v>
      </c>
      <c r="F2774" t="s">
        <v>8973</v>
      </c>
      <c r="G2774" t="s">
        <v>8974</v>
      </c>
      <c r="H2774" t="s">
        <v>19789</v>
      </c>
      <c r="I2774" t="s">
        <v>19787</v>
      </c>
    </row>
    <row r="2775" spans="1:9" x14ac:dyDescent="0.35">
      <c r="A2775" t="s">
        <v>19790</v>
      </c>
      <c r="B2775" t="s">
        <v>6636</v>
      </c>
      <c r="C2775" t="s">
        <v>19791</v>
      </c>
      <c r="D2775" t="s">
        <v>19792</v>
      </c>
      <c r="E2775" t="s">
        <v>19793</v>
      </c>
      <c r="F2775">
        <v>68534508</v>
      </c>
      <c r="G2775">
        <v>68534506</v>
      </c>
      <c r="H2775" t="s">
        <v>19794</v>
      </c>
      <c r="I2775" t="s">
        <v>19791</v>
      </c>
    </row>
    <row r="2776" spans="1:9" x14ac:dyDescent="0.35">
      <c r="A2776" t="s">
        <v>19795</v>
      </c>
      <c r="B2776" t="s">
        <v>7092</v>
      </c>
      <c r="C2776" t="s">
        <v>19796</v>
      </c>
      <c r="D2776" t="s">
        <v>19797</v>
      </c>
      <c r="E2776" t="s">
        <v>11228</v>
      </c>
      <c r="F2776">
        <v>68412577</v>
      </c>
      <c r="G2776">
        <v>67452950</v>
      </c>
      <c r="I2776" t="s">
        <v>19796</v>
      </c>
    </row>
    <row r="2777" spans="1:9" x14ac:dyDescent="0.35">
      <c r="A2777" t="s">
        <v>19798</v>
      </c>
      <c r="B2777" t="s">
        <v>7397</v>
      </c>
      <c r="C2777" t="s">
        <v>19799</v>
      </c>
      <c r="D2777" t="s">
        <v>19800</v>
      </c>
      <c r="E2777" t="s">
        <v>19801</v>
      </c>
      <c r="F2777">
        <v>67353845</v>
      </c>
      <c r="G2777">
        <v>67353845</v>
      </c>
      <c r="H2777" t="s">
        <v>19802</v>
      </c>
      <c r="I2777" t="s">
        <v>19799</v>
      </c>
    </row>
    <row r="2778" spans="1:9" x14ac:dyDescent="0.35">
      <c r="A2778" t="s">
        <v>19803</v>
      </c>
      <c r="B2778" t="s">
        <v>7397</v>
      </c>
      <c r="C2778" t="s">
        <v>19804</v>
      </c>
      <c r="D2778" t="s">
        <v>19805</v>
      </c>
      <c r="E2778" t="s">
        <v>19806</v>
      </c>
      <c r="I2778" t="s">
        <v>19804</v>
      </c>
    </row>
    <row r="2779" spans="1:9" x14ac:dyDescent="0.35">
      <c r="A2779" t="s">
        <v>19807</v>
      </c>
      <c r="B2779" t="s">
        <v>7397</v>
      </c>
      <c r="C2779" t="s">
        <v>19808</v>
      </c>
      <c r="D2779" t="s">
        <v>19809</v>
      </c>
      <c r="E2779" t="s">
        <v>19810</v>
      </c>
      <c r="I2779" t="s">
        <v>19808</v>
      </c>
    </row>
    <row r="2780" spans="1:9" x14ac:dyDescent="0.35">
      <c r="A2780" t="s">
        <v>19811</v>
      </c>
      <c r="B2780" t="s">
        <v>7397</v>
      </c>
      <c r="C2780" t="s">
        <v>19812</v>
      </c>
      <c r="D2780" t="s">
        <v>19813</v>
      </c>
      <c r="E2780" t="s">
        <v>19814</v>
      </c>
      <c r="F2780">
        <v>64825006</v>
      </c>
      <c r="G2780">
        <v>64825703</v>
      </c>
      <c r="I2780" t="s">
        <v>19812</v>
      </c>
    </row>
    <row r="2781" spans="1:9" x14ac:dyDescent="0.35">
      <c r="A2781" t="s">
        <v>19815</v>
      </c>
      <c r="B2781" t="s">
        <v>7092</v>
      </c>
      <c r="C2781" t="s">
        <v>19796</v>
      </c>
      <c r="D2781" t="s">
        <v>19816</v>
      </c>
      <c r="E2781" t="s">
        <v>19817</v>
      </c>
      <c r="F2781">
        <v>68412577</v>
      </c>
      <c r="G2781">
        <v>67452950</v>
      </c>
      <c r="H2781" t="s">
        <v>19818</v>
      </c>
      <c r="I2781" t="s">
        <v>19796</v>
      </c>
    </row>
    <row r="2782" spans="1:9" x14ac:dyDescent="0.35">
      <c r="A2782" t="s">
        <v>19819</v>
      </c>
      <c r="B2782" t="s">
        <v>6636</v>
      </c>
      <c r="C2782" t="s">
        <v>19820</v>
      </c>
      <c r="D2782" t="s">
        <v>19821</v>
      </c>
      <c r="E2782" t="s">
        <v>19822</v>
      </c>
      <c r="F2782" t="s">
        <v>19823</v>
      </c>
      <c r="G2782" t="s">
        <v>19824</v>
      </c>
      <c r="H2782" t="s">
        <v>19825</v>
      </c>
      <c r="I2782" t="s">
        <v>19820</v>
      </c>
    </row>
    <row r="2783" spans="1:9" x14ac:dyDescent="0.35">
      <c r="A2783" t="s">
        <v>19826</v>
      </c>
      <c r="B2783" t="s">
        <v>7397</v>
      </c>
      <c r="C2783" t="s">
        <v>19827</v>
      </c>
      <c r="D2783" t="s">
        <v>19828</v>
      </c>
      <c r="E2783" t="s">
        <v>19829</v>
      </c>
      <c r="F2783">
        <v>62907588</v>
      </c>
      <c r="G2783">
        <v>62917016</v>
      </c>
      <c r="I2783" t="s">
        <v>19827</v>
      </c>
    </row>
    <row r="2784" spans="1:9" x14ac:dyDescent="0.35">
      <c r="A2784" t="s">
        <v>19830</v>
      </c>
      <c r="B2784" t="s">
        <v>7397</v>
      </c>
      <c r="C2784" t="s">
        <v>19831</v>
      </c>
      <c r="D2784" t="s">
        <v>19832</v>
      </c>
      <c r="E2784" t="s">
        <v>7104</v>
      </c>
      <c r="F2784">
        <v>68760088</v>
      </c>
      <c r="G2784">
        <v>68766495</v>
      </c>
      <c r="H2784" t="s">
        <v>19833</v>
      </c>
      <c r="I2784" t="s">
        <v>19831</v>
      </c>
    </row>
    <row r="2785" spans="1:9" x14ac:dyDescent="0.35">
      <c r="A2785" t="s">
        <v>19834</v>
      </c>
      <c r="B2785" t="s">
        <v>7092</v>
      </c>
      <c r="C2785" t="s">
        <v>19835</v>
      </c>
      <c r="D2785" t="s">
        <v>16812</v>
      </c>
      <c r="E2785" t="s">
        <v>19836</v>
      </c>
      <c r="F2785">
        <v>67766200</v>
      </c>
      <c r="G2785">
        <v>67766882</v>
      </c>
      <c r="H2785" t="s">
        <v>19837</v>
      </c>
      <c r="I2785" t="s">
        <v>19835</v>
      </c>
    </row>
    <row r="2786" spans="1:9" x14ac:dyDescent="0.35">
      <c r="A2786" t="s">
        <v>19838</v>
      </c>
      <c r="B2786" t="s">
        <v>7397</v>
      </c>
      <c r="C2786" t="s">
        <v>19839</v>
      </c>
      <c r="D2786" t="s">
        <v>19840</v>
      </c>
      <c r="F2786">
        <v>62690466</v>
      </c>
      <c r="G2786">
        <v>63656597</v>
      </c>
      <c r="H2786" t="s">
        <v>19841</v>
      </c>
      <c r="I2786" t="s">
        <v>19839</v>
      </c>
    </row>
    <row r="2787" spans="1:9" x14ac:dyDescent="0.35">
      <c r="A2787" t="s">
        <v>19842</v>
      </c>
      <c r="B2787" t="s">
        <v>6763</v>
      </c>
      <c r="C2787" t="s">
        <v>19843</v>
      </c>
      <c r="D2787" t="s">
        <v>19844</v>
      </c>
      <c r="E2787" t="s">
        <v>19845</v>
      </c>
      <c r="F2787">
        <v>63230485</v>
      </c>
      <c r="G2787">
        <v>62253571</v>
      </c>
      <c r="H2787" t="s">
        <v>19846</v>
      </c>
      <c r="I2787" t="s">
        <v>19843</v>
      </c>
    </row>
    <row r="2788" spans="1:9" x14ac:dyDescent="0.35">
      <c r="A2788" t="s">
        <v>19847</v>
      </c>
      <c r="B2788" t="s">
        <v>7397</v>
      </c>
      <c r="C2788" t="s">
        <v>19848</v>
      </c>
      <c r="D2788" t="s">
        <v>19849</v>
      </c>
      <c r="E2788" t="s">
        <v>19850</v>
      </c>
      <c r="F2788">
        <v>62240955</v>
      </c>
      <c r="G2788">
        <v>63336830</v>
      </c>
      <c r="H2788" t="s">
        <v>19851</v>
      </c>
      <c r="I2788" t="s">
        <v>19848</v>
      </c>
    </row>
    <row r="2789" spans="1:9" x14ac:dyDescent="0.35">
      <c r="A2789" t="s">
        <v>19852</v>
      </c>
      <c r="B2789" t="s">
        <v>6763</v>
      </c>
      <c r="C2789" t="s">
        <v>19853</v>
      </c>
      <c r="D2789" t="s">
        <v>19854</v>
      </c>
      <c r="E2789" t="s">
        <v>19855</v>
      </c>
      <c r="F2789">
        <v>63565226</v>
      </c>
      <c r="G2789">
        <v>63567021</v>
      </c>
      <c r="H2789" t="s">
        <v>19856</v>
      </c>
      <c r="I2789" t="s">
        <v>19853</v>
      </c>
    </row>
    <row r="2790" spans="1:9" x14ac:dyDescent="0.35">
      <c r="A2790" t="s">
        <v>19857</v>
      </c>
      <c r="B2790" t="s">
        <v>7397</v>
      </c>
      <c r="C2790" t="s">
        <v>19858</v>
      </c>
      <c r="D2790" t="s">
        <v>19859</v>
      </c>
      <c r="E2790" t="s">
        <v>19860</v>
      </c>
      <c r="F2790" t="s">
        <v>19861</v>
      </c>
      <c r="G2790" t="s">
        <v>19862</v>
      </c>
      <c r="H2790" t="s">
        <v>19863</v>
      </c>
      <c r="I2790" t="s">
        <v>19858</v>
      </c>
    </row>
    <row r="2791" spans="1:9" x14ac:dyDescent="0.35">
      <c r="A2791" t="s">
        <v>19864</v>
      </c>
      <c r="B2791" t="s">
        <v>7397</v>
      </c>
      <c r="C2791" t="s">
        <v>19865</v>
      </c>
      <c r="D2791" t="s">
        <v>19866</v>
      </c>
      <c r="E2791" t="s">
        <v>19867</v>
      </c>
      <c r="F2791">
        <v>67353428</v>
      </c>
      <c r="G2791">
        <v>67354882</v>
      </c>
      <c r="I2791" t="s">
        <v>19865</v>
      </c>
    </row>
    <row r="2792" spans="1:9" x14ac:dyDescent="0.35">
      <c r="A2792" t="s">
        <v>19868</v>
      </c>
      <c r="B2792" t="s">
        <v>6703</v>
      </c>
      <c r="C2792" t="s">
        <v>19869</v>
      </c>
      <c r="D2792" t="s">
        <v>19870</v>
      </c>
      <c r="E2792" t="s">
        <v>19871</v>
      </c>
      <c r="H2792" t="s">
        <v>19872</v>
      </c>
      <c r="I2792" t="s">
        <v>19869</v>
      </c>
    </row>
    <row r="2793" spans="1:9" x14ac:dyDescent="0.35">
      <c r="A2793" t="s">
        <v>19873</v>
      </c>
      <c r="B2793" t="s">
        <v>7397</v>
      </c>
      <c r="C2793" t="s">
        <v>19874</v>
      </c>
      <c r="D2793" t="s">
        <v>19875</v>
      </c>
      <c r="E2793" t="s">
        <v>11314</v>
      </c>
      <c r="F2793">
        <v>67416698</v>
      </c>
      <c r="G2793">
        <v>65474944</v>
      </c>
      <c r="H2793" t="s">
        <v>19876</v>
      </c>
      <c r="I2793" t="s">
        <v>19874</v>
      </c>
    </row>
    <row r="2794" spans="1:9" x14ac:dyDescent="0.35">
      <c r="A2794" t="s">
        <v>19877</v>
      </c>
      <c r="B2794" t="s">
        <v>7397</v>
      </c>
      <c r="C2794" t="s">
        <v>19878</v>
      </c>
      <c r="D2794" t="s">
        <v>19879</v>
      </c>
      <c r="E2794" t="s">
        <v>11314</v>
      </c>
      <c r="H2794" t="s">
        <v>19880</v>
      </c>
      <c r="I2794" t="s">
        <v>19878</v>
      </c>
    </row>
    <row r="2795" spans="1:9" x14ac:dyDescent="0.35">
      <c r="A2795" t="s">
        <v>19881</v>
      </c>
      <c r="B2795" t="s">
        <v>7397</v>
      </c>
      <c r="C2795" t="s">
        <v>19882</v>
      </c>
      <c r="D2795" t="s">
        <v>19875</v>
      </c>
      <c r="E2795" t="s">
        <v>11314</v>
      </c>
      <c r="F2795">
        <v>67416698</v>
      </c>
      <c r="G2795">
        <v>65474944</v>
      </c>
      <c r="H2795" t="s">
        <v>19883</v>
      </c>
      <c r="I2795" t="s">
        <v>19882</v>
      </c>
    </row>
    <row r="2796" spans="1:9" x14ac:dyDescent="0.35">
      <c r="A2796" t="s">
        <v>19884</v>
      </c>
      <c r="B2796" t="s">
        <v>7397</v>
      </c>
      <c r="C2796" t="s">
        <v>19885</v>
      </c>
      <c r="D2796" t="s">
        <v>19886</v>
      </c>
      <c r="E2796" t="s">
        <v>19887</v>
      </c>
      <c r="F2796">
        <v>62218812</v>
      </c>
      <c r="H2796" t="s">
        <v>19888</v>
      </c>
      <c r="I2796" t="s">
        <v>19885</v>
      </c>
    </row>
    <row r="2797" spans="1:9" x14ac:dyDescent="0.35">
      <c r="A2797" t="s">
        <v>19889</v>
      </c>
      <c r="B2797" t="s">
        <v>7397</v>
      </c>
      <c r="C2797" t="s">
        <v>19890</v>
      </c>
      <c r="D2797" t="s">
        <v>19891</v>
      </c>
      <c r="E2797" t="s">
        <v>10669</v>
      </c>
      <c r="F2797">
        <v>66688503</v>
      </c>
      <c r="G2797">
        <v>62678795</v>
      </c>
      <c r="H2797" t="s">
        <v>19892</v>
      </c>
      <c r="I2797" t="s">
        <v>19890</v>
      </c>
    </row>
    <row r="2798" spans="1:9" x14ac:dyDescent="0.35">
      <c r="A2798" t="s">
        <v>19893</v>
      </c>
      <c r="B2798" t="s">
        <v>6636</v>
      </c>
      <c r="C2798" t="s">
        <v>19894</v>
      </c>
      <c r="D2798" t="s">
        <v>19895</v>
      </c>
      <c r="E2798" t="s">
        <v>19896</v>
      </c>
      <c r="H2798" t="s">
        <v>19897</v>
      </c>
      <c r="I2798" t="s">
        <v>19894</v>
      </c>
    </row>
    <row r="2799" spans="1:9" x14ac:dyDescent="0.35">
      <c r="A2799" t="s">
        <v>19898</v>
      </c>
      <c r="B2799" t="s">
        <v>6636</v>
      </c>
      <c r="C2799" t="s">
        <v>19899</v>
      </c>
      <c r="D2799" t="s">
        <v>19900</v>
      </c>
      <c r="F2799">
        <v>62800470</v>
      </c>
      <c r="G2799">
        <v>62801076</v>
      </c>
      <c r="H2799" t="s">
        <v>19901</v>
      </c>
      <c r="I2799" t="s">
        <v>19899</v>
      </c>
    </row>
    <row r="2800" spans="1:9" x14ac:dyDescent="0.35">
      <c r="A2800" t="s">
        <v>19902</v>
      </c>
      <c r="B2800" t="s">
        <v>6703</v>
      </c>
      <c r="C2800" t="s">
        <v>19903</v>
      </c>
      <c r="D2800" t="s">
        <v>19904</v>
      </c>
      <c r="E2800" t="s">
        <v>19905</v>
      </c>
      <c r="F2800">
        <v>69903711</v>
      </c>
      <c r="H2800" t="s">
        <v>19906</v>
      </c>
      <c r="I2800" t="s">
        <v>19903</v>
      </c>
    </row>
    <row r="2801" spans="1:9" x14ac:dyDescent="0.35">
      <c r="A2801" t="s">
        <v>19907</v>
      </c>
      <c r="B2801" t="s">
        <v>7092</v>
      </c>
      <c r="C2801" t="s">
        <v>19908</v>
      </c>
      <c r="D2801" t="s">
        <v>19909</v>
      </c>
      <c r="E2801" t="s">
        <v>19910</v>
      </c>
      <c r="H2801" t="s">
        <v>19911</v>
      </c>
      <c r="I2801" t="s">
        <v>19908</v>
      </c>
    </row>
    <row r="2802" spans="1:9" x14ac:dyDescent="0.35">
      <c r="A2802" t="s">
        <v>19912</v>
      </c>
      <c r="B2802" t="s">
        <v>6636</v>
      </c>
      <c r="C2802" t="s">
        <v>19913</v>
      </c>
      <c r="D2802" t="s">
        <v>19914</v>
      </c>
      <c r="E2802" t="s">
        <v>19915</v>
      </c>
      <c r="F2802" t="s">
        <v>19916</v>
      </c>
      <c r="G2802" t="s">
        <v>19917</v>
      </c>
      <c r="H2802" t="s">
        <v>19918</v>
      </c>
      <c r="I2802" t="s">
        <v>19913</v>
      </c>
    </row>
    <row r="2803" spans="1:9" x14ac:dyDescent="0.35">
      <c r="A2803" t="s">
        <v>19919</v>
      </c>
      <c r="B2803" t="s">
        <v>6703</v>
      </c>
      <c r="C2803" t="s">
        <v>19920</v>
      </c>
      <c r="D2803" t="s">
        <v>19921</v>
      </c>
      <c r="F2803">
        <v>65642855</v>
      </c>
      <c r="H2803" t="s">
        <v>19922</v>
      </c>
      <c r="I2803" t="s">
        <v>19920</v>
      </c>
    </row>
    <row r="2804" spans="1:9" x14ac:dyDescent="0.35">
      <c r="A2804" t="s">
        <v>19923</v>
      </c>
      <c r="B2804" t="s">
        <v>6636</v>
      </c>
      <c r="C2804" t="s">
        <v>19924</v>
      </c>
      <c r="D2804" t="s">
        <v>19925</v>
      </c>
      <c r="E2804" t="s">
        <v>19926</v>
      </c>
      <c r="F2804">
        <v>63443531</v>
      </c>
      <c r="H2804" t="s">
        <v>19927</v>
      </c>
      <c r="I2804" t="s">
        <v>19924</v>
      </c>
    </row>
    <row r="2805" spans="1:9" x14ac:dyDescent="0.35">
      <c r="A2805" t="s">
        <v>19928</v>
      </c>
      <c r="B2805" t="s">
        <v>7397</v>
      </c>
      <c r="C2805" t="s">
        <v>19929</v>
      </c>
      <c r="D2805" t="s">
        <v>11092</v>
      </c>
      <c r="E2805" t="s">
        <v>19930</v>
      </c>
      <c r="F2805">
        <v>66945260</v>
      </c>
      <c r="G2805">
        <v>67783951</v>
      </c>
      <c r="H2805" t="s">
        <v>19931</v>
      </c>
      <c r="I2805" t="s">
        <v>19929</v>
      </c>
    </row>
    <row r="2806" spans="1:9" x14ac:dyDescent="0.35">
      <c r="A2806" t="s">
        <v>19932</v>
      </c>
      <c r="B2806" t="s">
        <v>7397</v>
      </c>
      <c r="C2806" t="s">
        <v>19933</v>
      </c>
      <c r="D2806" t="s">
        <v>19934</v>
      </c>
      <c r="E2806" t="s">
        <v>19935</v>
      </c>
      <c r="F2806">
        <v>64747142</v>
      </c>
      <c r="G2806">
        <v>64747169</v>
      </c>
      <c r="H2806" t="s">
        <v>19936</v>
      </c>
      <c r="I2806" t="s">
        <v>19933</v>
      </c>
    </row>
    <row r="2807" spans="1:9" x14ac:dyDescent="0.35">
      <c r="A2807" t="s">
        <v>19937</v>
      </c>
      <c r="B2807" t="s">
        <v>6636</v>
      </c>
      <c r="C2807" t="s">
        <v>19938</v>
      </c>
      <c r="D2807" t="s">
        <v>19939</v>
      </c>
      <c r="E2807" t="s">
        <v>19940</v>
      </c>
      <c r="F2807" t="s">
        <v>19941</v>
      </c>
      <c r="G2807" t="s">
        <v>19942</v>
      </c>
      <c r="I2807" t="s">
        <v>19938</v>
      </c>
    </row>
    <row r="2808" spans="1:9" x14ac:dyDescent="0.35">
      <c r="A2808" t="s">
        <v>19943</v>
      </c>
      <c r="B2808" t="s">
        <v>7397</v>
      </c>
      <c r="C2808" t="s">
        <v>19944</v>
      </c>
      <c r="D2808" t="s">
        <v>19945</v>
      </c>
      <c r="E2808" t="s">
        <v>19946</v>
      </c>
      <c r="F2808">
        <v>63371828</v>
      </c>
      <c r="G2808">
        <v>63399836</v>
      </c>
      <c r="H2808" t="s">
        <v>19947</v>
      </c>
      <c r="I2808" t="s">
        <v>19944</v>
      </c>
    </row>
    <row r="2809" spans="1:9" x14ac:dyDescent="0.35">
      <c r="A2809" t="s">
        <v>19948</v>
      </c>
      <c r="B2809" t="s">
        <v>7397</v>
      </c>
      <c r="C2809" t="s">
        <v>19949</v>
      </c>
      <c r="D2809" t="s">
        <v>19950</v>
      </c>
      <c r="E2809" t="s">
        <v>19951</v>
      </c>
      <c r="F2809">
        <v>62575255</v>
      </c>
      <c r="G2809">
        <v>62571708</v>
      </c>
      <c r="H2809" t="s">
        <v>19952</v>
      </c>
      <c r="I2809" t="s">
        <v>19949</v>
      </c>
    </row>
    <row r="2810" spans="1:9" x14ac:dyDescent="0.35">
      <c r="A2810" t="s">
        <v>19953</v>
      </c>
      <c r="B2810" t="s">
        <v>7397</v>
      </c>
      <c r="C2810" t="s">
        <v>19954</v>
      </c>
      <c r="D2810" t="s">
        <v>19955</v>
      </c>
      <c r="E2810" t="s">
        <v>19956</v>
      </c>
      <c r="F2810">
        <v>63823966</v>
      </c>
      <c r="G2810">
        <v>63823307</v>
      </c>
      <c r="H2810" t="s">
        <v>19957</v>
      </c>
      <c r="I2810" t="s">
        <v>19954</v>
      </c>
    </row>
    <row r="2811" spans="1:9" x14ac:dyDescent="0.35">
      <c r="A2811" t="s">
        <v>19958</v>
      </c>
      <c r="B2811" t="s">
        <v>7397</v>
      </c>
      <c r="C2811" t="s">
        <v>19959</v>
      </c>
      <c r="D2811" t="s">
        <v>19960</v>
      </c>
      <c r="E2811" t="s">
        <v>19961</v>
      </c>
      <c r="F2811">
        <v>64745673</v>
      </c>
      <c r="G2811">
        <v>68721672</v>
      </c>
      <c r="H2811" t="s">
        <v>19962</v>
      </c>
      <c r="I2811" t="s">
        <v>19959</v>
      </c>
    </row>
    <row r="2812" spans="1:9" x14ac:dyDescent="0.35">
      <c r="A2812" t="s">
        <v>19963</v>
      </c>
      <c r="B2812" t="s">
        <v>6636</v>
      </c>
      <c r="C2812" t="s">
        <v>19964</v>
      </c>
      <c r="D2812" t="s">
        <v>19965</v>
      </c>
      <c r="E2812" t="s">
        <v>19966</v>
      </c>
      <c r="F2812" t="s">
        <v>19967</v>
      </c>
      <c r="G2812" t="s">
        <v>19968</v>
      </c>
      <c r="H2812" t="s">
        <v>19969</v>
      </c>
      <c r="I2812" t="s">
        <v>19964</v>
      </c>
    </row>
    <row r="2813" spans="1:9" x14ac:dyDescent="0.35">
      <c r="A2813" t="s">
        <v>19970</v>
      </c>
      <c r="B2813" t="s">
        <v>7397</v>
      </c>
      <c r="C2813" t="s">
        <v>19971</v>
      </c>
      <c r="D2813" t="s">
        <v>19972</v>
      </c>
      <c r="E2813" t="s">
        <v>19973</v>
      </c>
      <c r="F2813">
        <v>63467785</v>
      </c>
      <c r="G2813">
        <v>63469264</v>
      </c>
      <c r="H2813" t="s">
        <v>19974</v>
      </c>
      <c r="I2813" t="s">
        <v>19971</v>
      </c>
    </row>
    <row r="2814" spans="1:9" x14ac:dyDescent="0.35">
      <c r="A2814" t="s">
        <v>19975</v>
      </c>
      <c r="B2814" t="s">
        <v>6763</v>
      </c>
      <c r="C2814" t="s">
        <v>19976</v>
      </c>
      <c r="D2814" t="s">
        <v>19977</v>
      </c>
      <c r="E2814" t="s">
        <v>19978</v>
      </c>
      <c r="F2814">
        <v>67717335</v>
      </c>
      <c r="G2814">
        <v>67717320</v>
      </c>
      <c r="H2814" t="s">
        <v>19979</v>
      </c>
      <c r="I2814" t="s">
        <v>19976</v>
      </c>
    </row>
    <row r="2815" spans="1:9" x14ac:dyDescent="0.35">
      <c r="A2815" t="s">
        <v>19980</v>
      </c>
      <c r="B2815" t="s">
        <v>6703</v>
      </c>
      <c r="C2815" t="s">
        <v>19981</v>
      </c>
      <c r="D2815" t="s">
        <v>19982</v>
      </c>
      <c r="E2815" t="s">
        <v>19983</v>
      </c>
      <c r="F2815" t="s">
        <v>19984</v>
      </c>
      <c r="G2815" t="s">
        <v>19985</v>
      </c>
      <c r="H2815" t="s">
        <v>19986</v>
      </c>
      <c r="I2815" t="s">
        <v>19981</v>
      </c>
    </row>
    <row r="2816" spans="1:9" x14ac:dyDescent="0.35">
      <c r="A2816" t="s">
        <v>19987</v>
      </c>
      <c r="B2816" t="s">
        <v>6636</v>
      </c>
      <c r="C2816" t="s">
        <v>19988</v>
      </c>
      <c r="D2816" t="s">
        <v>19989</v>
      </c>
      <c r="E2816" t="s">
        <v>19990</v>
      </c>
      <c r="F2816">
        <v>63921311</v>
      </c>
      <c r="G2816">
        <v>63921309</v>
      </c>
      <c r="H2816" t="s">
        <v>19991</v>
      </c>
      <c r="I2816" t="s">
        <v>19988</v>
      </c>
    </row>
    <row r="2817" spans="1:9" x14ac:dyDescent="0.35">
      <c r="A2817" t="s">
        <v>19992</v>
      </c>
      <c r="B2817" t="s">
        <v>6636</v>
      </c>
      <c r="C2817" t="s">
        <v>19993</v>
      </c>
      <c r="D2817" t="s">
        <v>19994</v>
      </c>
      <c r="E2817" t="s">
        <v>19995</v>
      </c>
      <c r="F2817" t="s">
        <v>19996</v>
      </c>
      <c r="G2817" t="s">
        <v>19997</v>
      </c>
      <c r="I2817" t="s">
        <v>19993</v>
      </c>
    </row>
    <row r="2818" spans="1:9" x14ac:dyDescent="0.35">
      <c r="A2818" t="s">
        <v>19998</v>
      </c>
      <c r="B2818" t="s">
        <v>6636</v>
      </c>
      <c r="C2818" t="s">
        <v>19999</v>
      </c>
      <c r="D2818" t="s">
        <v>20000</v>
      </c>
      <c r="E2818" t="s">
        <v>20001</v>
      </c>
      <c r="F2818">
        <v>68720322</v>
      </c>
      <c r="G2818">
        <v>68721200</v>
      </c>
      <c r="H2818" t="s">
        <v>20002</v>
      </c>
      <c r="I2818" t="s">
        <v>19999</v>
      </c>
    </row>
    <row r="2819" spans="1:9" x14ac:dyDescent="0.35">
      <c r="A2819" t="s">
        <v>20003</v>
      </c>
      <c r="B2819" t="s">
        <v>6636</v>
      </c>
      <c r="C2819" t="s">
        <v>20004</v>
      </c>
      <c r="D2819" t="s">
        <v>20005</v>
      </c>
      <c r="E2819" t="s">
        <v>20006</v>
      </c>
      <c r="G2819" t="s">
        <v>20007</v>
      </c>
      <c r="H2819" t="s">
        <v>20008</v>
      </c>
      <c r="I2819" t="s">
        <v>20004</v>
      </c>
    </row>
    <row r="2820" spans="1:9" x14ac:dyDescent="0.35">
      <c r="A2820" t="s">
        <v>20009</v>
      </c>
      <c r="B2820" t="s">
        <v>6636</v>
      </c>
      <c r="C2820" t="s">
        <v>20010</v>
      </c>
      <c r="D2820" t="s">
        <v>20011</v>
      </c>
      <c r="E2820" t="s">
        <v>8689</v>
      </c>
      <c r="F2820">
        <v>67412258</v>
      </c>
      <c r="G2820">
        <v>67430866</v>
      </c>
      <c r="H2820" t="s">
        <v>20012</v>
      </c>
      <c r="I2820" t="s">
        <v>20010</v>
      </c>
    </row>
    <row r="2821" spans="1:9" x14ac:dyDescent="0.35">
      <c r="A2821" t="s">
        <v>20013</v>
      </c>
      <c r="B2821" t="s">
        <v>7397</v>
      </c>
      <c r="C2821" t="s">
        <v>20014</v>
      </c>
      <c r="D2821" t="s">
        <v>9334</v>
      </c>
      <c r="E2821" t="s">
        <v>20015</v>
      </c>
      <c r="F2821" t="s">
        <v>20016</v>
      </c>
      <c r="G2821" t="s">
        <v>20017</v>
      </c>
      <c r="H2821" t="s">
        <v>20018</v>
      </c>
      <c r="I2821" t="s">
        <v>20014</v>
      </c>
    </row>
    <row r="2822" spans="1:9" x14ac:dyDescent="0.35">
      <c r="A2822" t="s">
        <v>20019</v>
      </c>
      <c r="B2822" t="s">
        <v>7397</v>
      </c>
      <c r="C2822" t="s">
        <v>17801</v>
      </c>
      <c r="D2822" t="s">
        <v>20020</v>
      </c>
      <c r="E2822" t="s">
        <v>17803</v>
      </c>
      <c r="F2822">
        <v>68428423</v>
      </c>
      <c r="G2822">
        <v>67451124</v>
      </c>
      <c r="I2822" t="s">
        <v>17801</v>
      </c>
    </row>
    <row r="2823" spans="1:9" x14ac:dyDescent="0.35">
      <c r="A2823" t="s">
        <v>20021</v>
      </c>
      <c r="B2823" t="s">
        <v>6636</v>
      </c>
      <c r="C2823" t="s">
        <v>20022</v>
      </c>
      <c r="D2823" t="s">
        <v>20023</v>
      </c>
      <c r="E2823" t="s">
        <v>20024</v>
      </c>
      <c r="F2823" t="s">
        <v>20025</v>
      </c>
      <c r="G2823" t="s">
        <v>20026</v>
      </c>
      <c r="H2823" t="s">
        <v>20027</v>
      </c>
      <c r="I2823" t="s">
        <v>20022</v>
      </c>
    </row>
    <row r="2824" spans="1:9" x14ac:dyDescent="0.35">
      <c r="A2824" t="s">
        <v>20028</v>
      </c>
      <c r="B2824" t="s">
        <v>6636</v>
      </c>
      <c r="C2824" t="s">
        <v>20029</v>
      </c>
      <c r="I2824" t="s">
        <v>20029</v>
      </c>
    </row>
    <row r="2825" spans="1:9" x14ac:dyDescent="0.35">
      <c r="A2825" t="s">
        <v>20030</v>
      </c>
      <c r="B2825" t="s">
        <v>6703</v>
      </c>
      <c r="C2825" t="s">
        <v>20031</v>
      </c>
      <c r="D2825" t="s">
        <v>20032</v>
      </c>
      <c r="E2825" t="s">
        <v>20033</v>
      </c>
      <c r="F2825" t="s">
        <v>20034</v>
      </c>
      <c r="G2825" t="s">
        <v>20035</v>
      </c>
      <c r="H2825" t="s">
        <v>12012</v>
      </c>
      <c r="I2825" t="s">
        <v>20031</v>
      </c>
    </row>
    <row r="2826" spans="1:9" x14ac:dyDescent="0.35">
      <c r="A2826" t="s">
        <v>20036</v>
      </c>
      <c r="B2826" t="s">
        <v>7397</v>
      </c>
      <c r="C2826" t="s">
        <v>20037</v>
      </c>
      <c r="D2826" t="s">
        <v>20038</v>
      </c>
      <c r="E2826" t="s">
        <v>20039</v>
      </c>
      <c r="F2826" t="s">
        <v>20040</v>
      </c>
      <c r="G2826" t="s">
        <v>20041</v>
      </c>
      <c r="H2826" t="s">
        <v>20042</v>
      </c>
      <c r="I2826" t="s">
        <v>20037</v>
      </c>
    </row>
    <row r="2827" spans="1:9" x14ac:dyDescent="0.35">
      <c r="A2827" t="s">
        <v>20043</v>
      </c>
      <c r="B2827" t="s">
        <v>6636</v>
      </c>
      <c r="C2827" t="s">
        <v>20044</v>
      </c>
      <c r="D2827" t="s">
        <v>20045</v>
      </c>
      <c r="E2827" t="s">
        <v>20046</v>
      </c>
      <c r="F2827">
        <v>65117317</v>
      </c>
      <c r="G2827">
        <v>65424055</v>
      </c>
      <c r="H2827" t="s">
        <v>20047</v>
      </c>
      <c r="I2827" t="s">
        <v>20044</v>
      </c>
    </row>
    <row r="2828" spans="1:9" x14ac:dyDescent="0.35">
      <c r="A2828" t="s">
        <v>20048</v>
      </c>
      <c r="B2828" t="s">
        <v>7397</v>
      </c>
      <c r="C2828" t="s">
        <v>20049</v>
      </c>
      <c r="D2828" t="s">
        <v>20050</v>
      </c>
      <c r="E2828" t="s">
        <v>20051</v>
      </c>
      <c r="F2828">
        <v>67577041</v>
      </c>
      <c r="G2828">
        <v>67577477</v>
      </c>
      <c r="H2828" t="s">
        <v>20052</v>
      </c>
      <c r="I2828" t="s">
        <v>20049</v>
      </c>
    </row>
    <row r="2829" spans="1:9" x14ac:dyDescent="0.35">
      <c r="A2829" t="s">
        <v>20053</v>
      </c>
      <c r="B2829" t="s">
        <v>7397</v>
      </c>
      <c r="C2829" t="s">
        <v>20054</v>
      </c>
      <c r="D2829" t="s">
        <v>20055</v>
      </c>
      <c r="E2829" t="s">
        <v>20056</v>
      </c>
      <c r="F2829">
        <v>65089343</v>
      </c>
      <c r="G2829" t="s">
        <v>20057</v>
      </c>
      <c r="H2829" t="s">
        <v>20058</v>
      </c>
      <c r="I2829" t="s">
        <v>20054</v>
      </c>
    </row>
    <row r="2830" spans="1:9" x14ac:dyDescent="0.35">
      <c r="A2830" t="s">
        <v>20059</v>
      </c>
      <c r="B2830" t="s">
        <v>7397</v>
      </c>
      <c r="C2830" t="s">
        <v>20060</v>
      </c>
      <c r="D2830" t="s">
        <v>20061</v>
      </c>
      <c r="E2830" t="s">
        <v>20062</v>
      </c>
      <c r="F2830">
        <v>67558758</v>
      </c>
      <c r="G2830">
        <v>67535059</v>
      </c>
      <c r="H2830" t="s">
        <v>20063</v>
      </c>
      <c r="I2830" t="s">
        <v>20060</v>
      </c>
    </row>
    <row r="2831" spans="1:9" x14ac:dyDescent="0.35">
      <c r="A2831" t="s">
        <v>20064</v>
      </c>
      <c r="B2831" t="s">
        <v>7397</v>
      </c>
      <c r="C2831" t="s">
        <v>20065</v>
      </c>
      <c r="D2831" t="s">
        <v>20066</v>
      </c>
      <c r="E2831" t="s">
        <v>20067</v>
      </c>
      <c r="F2831">
        <v>62261051</v>
      </c>
      <c r="G2831">
        <v>68419279</v>
      </c>
      <c r="H2831" t="s">
        <v>20068</v>
      </c>
      <c r="I2831" t="s">
        <v>20065</v>
      </c>
    </row>
    <row r="2832" spans="1:9" x14ac:dyDescent="0.35">
      <c r="A2832" t="s">
        <v>20069</v>
      </c>
      <c r="B2832" t="s">
        <v>6636</v>
      </c>
      <c r="C2832" t="s">
        <v>20070</v>
      </c>
      <c r="D2832" t="s">
        <v>20071</v>
      </c>
      <c r="E2832" t="s">
        <v>12438</v>
      </c>
      <c r="F2832" t="s">
        <v>20072</v>
      </c>
      <c r="G2832">
        <v>65424030</v>
      </c>
      <c r="I2832" t="s">
        <v>20070</v>
      </c>
    </row>
    <row r="2833" spans="1:9" x14ac:dyDescent="0.35">
      <c r="A2833" t="s">
        <v>20073</v>
      </c>
      <c r="B2833" t="s">
        <v>6636</v>
      </c>
      <c r="C2833" t="s">
        <v>20074</v>
      </c>
      <c r="D2833" t="s">
        <v>9567</v>
      </c>
      <c r="E2833" t="s">
        <v>20075</v>
      </c>
      <c r="H2833" t="s">
        <v>20076</v>
      </c>
      <c r="I2833" t="s">
        <v>20074</v>
      </c>
    </row>
    <row r="2834" spans="1:9" x14ac:dyDescent="0.35">
      <c r="A2834" t="s">
        <v>20077</v>
      </c>
      <c r="B2834" t="s">
        <v>6636</v>
      </c>
      <c r="C2834" t="s">
        <v>20078</v>
      </c>
      <c r="D2834" t="s">
        <v>19989</v>
      </c>
      <c r="E2834" t="s">
        <v>10207</v>
      </c>
      <c r="F2834" t="s">
        <v>20079</v>
      </c>
      <c r="G2834" t="s">
        <v>20080</v>
      </c>
      <c r="H2834" t="s">
        <v>20081</v>
      </c>
      <c r="I2834" t="s">
        <v>20078</v>
      </c>
    </row>
    <row r="2835" spans="1:9" x14ac:dyDescent="0.35">
      <c r="A2835" t="s">
        <v>20082</v>
      </c>
      <c r="B2835" t="s">
        <v>10460</v>
      </c>
      <c r="C2835" t="s">
        <v>20083</v>
      </c>
      <c r="D2835" t="s">
        <v>20084</v>
      </c>
      <c r="E2835" t="s">
        <v>20085</v>
      </c>
      <c r="F2835" t="s">
        <v>20086</v>
      </c>
      <c r="G2835" t="s">
        <v>20087</v>
      </c>
      <c r="H2835" t="s">
        <v>20088</v>
      </c>
      <c r="I2835" t="s">
        <v>20083</v>
      </c>
    </row>
    <row r="2836" spans="1:9" x14ac:dyDescent="0.35">
      <c r="A2836" t="s">
        <v>20089</v>
      </c>
      <c r="B2836" t="s">
        <v>7397</v>
      </c>
      <c r="C2836" t="s">
        <v>20090</v>
      </c>
      <c r="D2836" t="s">
        <v>20091</v>
      </c>
      <c r="H2836" t="s">
        <v>20092</v>
      </c>
      <c r="I2836" t="s">
        <v>20090</v>
      </c>
    </row>
    <row r="2837" spans="1:9" x14ac:dyDescent="0.35">
      <c r="A2837" t="s">
        <v>3775</v>
      </c>
      <c r="B2837" t="s">
        <v>6724</v>
      </c>
      <c r="C2837" t="s">
        <v>20093</v>
      </c>
      <c r="D2837" t="s">
        <v>20094</v>
      </c>
      <c r="E2837" t="s">
        <v>20095</v>
      </c>
      <c r="H2837" t="s">
        <v>20096</v>
      </c>
      <c r="I2837" t="s">
        <v>20093</v>
      </c>
    </row>
    <row r="2838" spans="1:9" x14ac:dyDescent="0.35">
      <c r="A2838" t="s">
        <v>20097</v>
      </c>
      <c r="B2838" t="s">
        <v>7397</v>
      </c>
      <c r="C2838" t="s">
        <v>20098</v>
      </c>
      <c r="D2838" t="s">
        <v>20099</v>
      </c>
      <c r="E2838" t="s">
        <v>10103</v>
      </c>
      <c r="H2838" t="s">
        <v>20100</v>
      </c>
      <c r="I2838" t="s">
        <v>20098</v>
      </c>
    </row>
    <row r="2839" spans="1:9" x14ac:dyDescent="0.35">
      <c r="A2839" t="s">
        <v>20101</v>
      </c>
      <c r="B2839" t="s">
        <v>7397</v>
      </c>
      <c r="C2839" t="s">
        <v>20102</v>
      </c>
      <c r="D2839" t="s">
        <v>20103</v>
      </c>
      <c r="E2839" t="s">
        <v>20104</v>
      </c>
      <c r="F2839">
        <v>65852538</v>
      </c>
      <c r="G2839">
        <v>65852539</v>
      </c>
      <c r="H2839" t="s">
        <v>20105</v>
      </c>
      <c r="I2839" t="s">
        <v>20102</v>
      </c>
    </row>
    <row r="2840" spans="1:9" x14ac:dyDescent="0.35">
      <c r="A2840" t="s">
        <v>20106</v>
      </c>
      <c r="B2840" t="s">
        <v>7092</v>
      </c>
      <c r="C2840" t="s">
        <v>20107</v>
      </c>
      <c r="D2840" t="s">
        <v>20108</v>
      </c>
      <c r="E2840" t="s">
        <v>6876</v>
      </c>
      <c r="F2840">
        <v>62936136</v>
      </c>
      <c r="G2840">
        <v>62936183</v>
      </c>
      <c r="H2840" t="s">
        <v>20109</v>
      </c>
      <c r="I2840" t="s">
        <v>20107</v>
      </c>
    </row>
    <row r="2841" spans="1:9" x14ac:dyDescent="0.35">
      <c r="A2841" t="s">
        <v>20110</v>
      </c>
      <c r="B2841" t="s">
        <v>6636</v>
      </c>
      <c r="C2841" t="s">
        <v>20111</v>
      </c>
      <c r="D2841" t="s">
        <v>20112</v>
      </c>
      <c r="E2841" t="s">
        <v>15610</v>
      </c>
      <c r="F2841" t="s">
        <v>20113</v>
      </c>
      <c r="G2841" t="s">
        <v>20114</v>
      </c>
      <c r="H2841" t="s">
        <v>20115</v>
      </c>
      <c r="I2841" t="s">
        <v>20111</v>
      </c>
    </row>
    <row r="2842" spans="1:9" x14ac:dyDescent="0.35">
      <c r="A2842" t="s">
        <v>20116</v>
      </c>
      <c r="B2842" t="s">
        <v>7397</v>
      </c>
      <c r="C2842" t="s">
        <v>20117</v>
      </c>
      <c r="D2842" t="s">
        <v>20118</v>
      </c>
      <c r="E2842" t="s">
        <v>20119</v>
      </c>
      <c r="F2842">
        <v>82829880</v>
      </c>
      <c r="G2842">
        <v>67450651</v>
      </c>
      <c r="H2842" t="s">
        <v>20120</v>
      </c>
      <c r="I2842" t="s">
        <v>20117</v>
      </c>
    </row>
    <row r="2843" spans="1:9" x14ac:dyDescent="0.35">
      <c r="A2843" t="s">
        <v>20121</v>
      </c>
      <c r="B2843" t="s">
        <v>7397</v>
      </c>
      <c r="C2843" t="s">
        <v>20122</v>
      </c>
      <c r="D2843" t="s">
        <v>20123</v>
      </c>
      <c r="E2843" t="s">
        <v>20124</v>
      </c>
      <c r="F2843">
        <v>63631121</v>
      </c>
      <c r="G2843">
        <v>63631066</v>
      </c>
      <c r="H2843" t="s">
        <v>20125</v>
      </c>
      <c r="I2843" t="s">
        <v>20122</v>
      </c>
    </row>
    <row r="2844" spans="1:9" x14ac:dyDescent="0.35">
      <c r="A2844" t="s">
        <v>20126</v>
      </c>
      <c r="B2844" t="s">
        <v>7397</v>
      </c>
      <c r="C2844" t="s">
        <v>20127</v>
      </c>
      <c r="D2844" t="s">
        <v>20128</v>
      </c>
      <c r="E2844" t="s">
        <v>10803</v>
      </c>
      <c r="F2844">
        <v>62896471</v>
      </c>
      <c r="G2844">
        <v>62896584</v>
      </c>
      <c r="H2844" t="s">
        <v>20129</v>
      </c>
      <c r="I2844" t="s">
        <v>20127</v>
      </c>
    </row>
    <row r="2845" spans="1:9" x14ac:dyDescent="0.35">
      <c r="A2845" t="s">
        <v>20130</v>
      </c>
      <c r="B2845" t="s">
        <v>6636</v>
      </c>
      <c r="C2845" t="s">
        <v>12345</v>
      </c>
      <c r="D2845" t="s">
        <v>20131</v>
      </c>
      <c r="E2845" t="s">
        <v>7952</v>
      </c>
      <c r="F2845" t="s">
        <v>12348</v>
      </c>
      <c r="G2845" t="s">
        <v>12349</v>
      </c>
      <c r="H2845" t="s">
        <v>20132</v>
      </c>
      <c r="I2845" t="s">
        <v>12345</v>
      </c>
    </row>
    <row r="2846" spans="1:9" x14ac:dyDescent="0.35">
      <c r="A2846" t="s">
        <v>20133</v>
      </c>
      <c r="B2846" t="s">
        <v>6703</v>
      </c>
      <c r="C2846" t="s">
        <v>20134</v>
      </c>
      <c r="D2846" t="s">
        <v>17612</v>
      </c>
      <c r="E2846" t="s">
        <v>20135</v>
      </c>
      <c r="F2846" t="s">
        <v>20136</v>
      </c>
      <c r="G2846" t="s">
        <v>20137</v>
      </c>
      <c r="I2846" t="s">
        <v>20134</v>
      </c>
    </row>
    <row r="2847" spans="1:9" x14ac:dyDescent="0.35">
      <c r="A2847" t="s">
        <v>20138</v>
      </c>
      <c r="B2847" t="s">
        <v>6724</v>
      </c>
      <c r="C2847" t="s">
        <v>20139</v>
      </c>
      <c r="D2847" t="s">
        <v>20140</v>
      </c>
      <c r="E2847" t="s">
        <v>20141</v>
      </c>
      <c r="F2847" t="s">
        <v>20142</v>
      </c>
      <c r="G2847" t="s">
        <v>20143</v>
      </c>
      <c r="I2847" t="s">
        <v>20139</v>
      </c>
    </row>
    <row r="2848" spans="1:9" x14ac:dyDescent="0.35">
      <c r="A2848" t="s">
        <v>20144</v>
      </c>
      <c r="B2848" t="s">
        <v>7397</v>
      </c>
      <c r="C2848" t="s">
        <v>20145</v>
      </c>
      <c r="D2848" t="s">
        <v>20146</v>
      </c>
      <c r="E2848" t="s">
        <v>11016</v>
      </c>
      <c r="F2848">
        <v>63397995</v>
      </c>
      <c r="G2848">
        <v>63397122</v>
      </c>
      <c r="H2848" t="s">
        <v>20147</v>
      </c>
      <c r="I2848" t="s">
        <v>20145</v>
      </c>
    </row>
    <row r="2849" spans="1:9" x14ac:dyDescent="0.35">
      <c r="A2849" t="s">
        <v>20148</v>
      </c>
      <c r="B2849" t="s">
        <v>6636</v>
      </c>
      <c r="C2849" t="s">
        <v>20149</v>
      </c>
      <c r="D2849" t="s">
        <v>20150</v>
      </c>
      <c r="E2849" t="s">
        <v>20151</v>
      </c>
      <c r="F2849" t="s">
        <v>20152</v>
      </c>
      <c r="G2849" t="s">
        <v>20153</v>
      </c>
      <c r="H2849" t="s">
        <v>20154</v>
      </c>
      <c r="I2849" t="s">
        <v>20149</v>
      </c>
    </row>
    <row r="2850" spans="1:9" x14ac:dyDescent="0.35">
      <c r="A2850" t="s">
        <v>20155</v>
      </c>
      <c r="B2850" t="s">
        <v>7397</v>
      </c>
      <c r="C2850" t="s">
        <v>20156</v>
      </c>
      <c r="D2850" t="s">
        <v>20157</v>
      </c>
      <c r="E2850" t="s">
        <v>20158</v>
      </c>
      <c r="H2850" t="s">
        <v>20159</v>
      </c>
      <c r="I2850" t="s">
        <v>20156</v>
      </c>
    </row>
    <row r="2851" spans="1:9" x14ac:dyDescent="0.35">
      <c r="A2851" t="s">
        <v>20160</v>
      </c>
      <c r="B2851" t="s">
        <v>6636</v>
      </c>
      <c r="C2851" t="s">
        <v>20161</v>
      </c>
      <c r="D2851" t="s">
        <v>20162</v>
      </c>
      <c r="E2851" t="s">
        <v>6876</v>
      </c>
      <c r="H2851" t="s">
        <v>20163</v>
      </c>
      <c r="I2851" t="s">
        <v>20161</v>
      </c>
    </row>
    <row r="2852" spans="1:9" x14ac:dyDescent="0.35">
      <c r="A2852" t="s">
        <v>20164</v>
      </c>
      <c r="B2852" t="s">
        <v>6636</v>
      </c>
      <c r="C2852" t="s">
        <v>20165</v>
      </c>
      <c r="D2852" t="s">
        <v>20166</v>
      </c>
      <c r="E2852" t="s">
        <v>20167</v>
      </c>
      <c r="F2852" t="s">
        <v>20168</v>
      </c>
      <c r="G2852" t="s">
        <v>20169</v>
      </c>
      <c r="H2852" t="s">
        <v>20170</v>
      </c>
      <c r="I2852" t="s">
        <v>20165</v>
      </c>
    </row>
    <row r="2853" spans="1:9" x14ac:dyDescent="0.35">
      <c r="A2853" t="s">
        <v>20171</v>
      </c>
      <c r="B2853" t="s">
        <v>7397</v>
      </c>
      <c r="C2853" t="s">
        <v>20172</v>
      </c>
      <c r="D2853" t="s">
        <v>20173</v>
      </c>
      <c r="E2853" t="s">
        <v>16374</v>
      </c>
      <c r="F2853">
        <v>63980556</v>
      </c>
      <c r="G2853">
        <v>63980557</v>
      </c>
      <c r="H2853" t="s">
        <v>11995</v>
      </c>
      <c r="I2853" t="s">
        <v>20172</v>
      </c>
    </row>
    <row r="2854" spans="1:9" x14ac:dyDescent="0.35">
      <c r="A2854" t="s">
        <v>20174</v>
      </c>
      <c r="B2854" t="s">
        <v>7397</v>
      </c>
      <c r="C2854" t="s">
        <v>20175</v>
      </c>
      <c r="D2854" t="s">
        <v>20176</v>
      </c>
      <c r="E2854" t="s">
        <v>20177</v>
      </c>
      <c r="F2854">
        <v>67466211</v>
      </c>
      <c r="G2854">
        <v>67466701</v>
      </c>
      <c r="H2854" t="s">
        <v>20178</v>
      </c>
      <c r="I2854" t="s">
        <v>20175</v>
      </c>
    </row>
    <row r="2855" spans="1:9" x14ac:dyDescent="0.35">
      <c r="A2855" t="s">
        <v>20179</v>
      </c>
      <c r="B2855" t="s">
        <v>7397</v>
      </c>
      <c r="C2855" t="s">
        <v>20180</v>
      </c>
      <c r="D2855" t="s">
        <v>20181</v>
      </c>
      <c r="E2855" t="s">
        <v>20182</v>
      </c>
      <c r="H2855" t="s">
        <v>20183</v>
      </c>
      <c r="I2855" t="s">
        <v>20180</v>
      </c>
    </row>
    <row r="2856" spans="1:9" x14ac:dyDescent="0.35">
      <c r="A2856" t="s">
        <v>20184</v>
      </c>
      <c r="B2856" t="s">
        <v>7092</v>
      </c>
      <c r="C2856" t="s">
        <v>20185</v>
      </c>
      <c r="D2856" t="s">
        <v>20186</v>
      </c>
      <c r="E2856" t="s">
        <v>20187</v>
      </c>
      <c r="H2856" t="s">
        <v>20188</v>
      </c>
      <c r="I2856" t="s">
        <v>20185</v>
      </c>
    </row>
    <row r="2857" spans="1:9" x14ac:dyDescent="0.35">
      <c r="A2857" t="s">
        <v>20189</v>
      </c>
      <c r="B2857" t="s">
        <v>6636</v>
      </c>
      <c r="C2857" t="s">
        <v>20190</v>
      </c>
      <c r="D2857" t="s">
        <v>20191</v>
      </c>
      <c r="E2857" t="s">
        <v>20192</v>
      </c>
      <c r="F2857">
        <v>68587065</v>
      </c>
      <c r="G2857">
        <v>62816643</v>
      </c>
      <c r="H2857" t="s">
        <v>20193</v>
      </c>
      <c r="I2857" t="s">
        <v>20190</v>
      </c>
    </row>
    <row r="2858" spans="1:9" x14ac:dyDescent="0.35">
      <c r="A2858" t="s">
        <v>20194</v>
      </c>
      <c r="B2858" t="s">
        <v>7397</v>
      </c>
      <c r="C2858" t="s">
        <v>20195</v>
      </c>
      <c r="D2858" t="s">
        <v>20196</v>
      </c>
      <c r="E2858" t="s">
        <v>20197</v>
      </c>
      <c r="I2858" t="s">
        <v>20195</v>
      </c>
    </row>
    <row r="2859" spans="1:9" x14ac:dyDescent="0.35">
      <c r="A2859" t="s">
        <v>20198</v>
      </c>
      <c r="B2859" t="s">
        <v>6776</v>
      </c>
      <c r="C2859" t="s">
        <v>20199</v>
      </c>
      <c r="D2859" t="s">
        <v>20200</v>
      </c>
      <c r="E2859" t="s">
        <v>20201</v>
      </c>
      <c r="F2859" t="s">
        <v>20202</v>
      </c>
      <c r="G2859" t="s">
        <v>20203</v>
      </c>
      <c r="H2859" t="s">
        <v>20204</v>
      </c>
      <c r="I2859" t="s">
        <v>20199</v>
      </c>
    </row>
    <row r="2860" spans="1:9" x14ac:dyDescent="0.35">
      <c r="A2860" t="s">
        <v>20205</v>
      </c>
      <c r="B2860" t="s">
        <v>6636</v>
      </c>
      <c r="C2860" t="s">
        <v>20206</v>
      </c>
      <c r="D2860" t="s">
        <v>20207</v>
      </c>
      <c r="E2860" t="s">
        <v>20208</v>
      </c>
      <c r="F2860" t="s">
        <v>20209</v>
      </c>
      <c r="G2860" t="s">
        <v>20210</v>
      </c>
      <c r="H2860" t="s">
        <v>20211</v>
      </c>
      <c r="I2860" t="s">
        <v>20206</v>
      </c>
    </row>
    <row r="2861" spans="1:9" x14ac:dyDescent="0.35">
      <c r="A2861" t="s">
        <v>20212</v>
      </c>
      <c r="B2861" t="s">
        <v>7397</v>
      </c>
      <c r="C2861" t="s">
        <v>20213</v>
      </c>
      <c r="D2861" t="s">
        <v>20214</v>
      </c>
      <c r="E2861" t="s">
        <v>20215</v>
      </c>
      <c r="F2861" t="s">
        <v>20216</v>
      </c>
      <c r="G2861" t="s">
        <v>20217</v>
      </c>
      <c r="I2861" t="s">
        <v>20213</v>
      </c>
    </row>
    <row r="2862" spans="1:9" x14ac:dyDescent="0.35">
      <c r="A2862" t="s">
        <v>20218</v>
      </c>
      <c r="B2862" t="s">
        <v>6636</v>
      </c>
      <c r="C2862" t="s">
        <v>20219</v>
      </c>
      <c r="D2862" t="s">
        <v>20220</v>
      </c>
      <c r="E2862" t="s">
        <v>20221</v>
      </c>
      <c r="F2862" t="s">
        <v>20222</v>
      </c>
      <c r="G2862" t="s">
        <v>20223</v>
      </c>
      <c r="H2862" t="s">
        <v>20224</v>
      </c>
      <c r="I2862" t="s">
        <v>20219</v>
      </c>
    </row>
    <row r="2863" spans="1:9" x14ac:dyDescent="0.35">
      <c r="A2863" t="s">
        <v>20225</v>
      </c>
      <c r="B2863" t="s">
        <v>7397</v>
      </c>
      <c r="C2863" t="s">
        <v>20226</v>
      </c>
      <c r="F2863">
        <v>63486380</v>
      </c>
      <c r="G2863">
        <v>63486381</v>
      </c>
      <c r="I2863" t="s">
        <v>20226</v>
      </c>
    </row>
    <row r="2864" spans="1:9" x14ac:dyDescent="0.35">
      <c r="A2864" t="s">
        <v>20227</v>
      </c>
      <c r="B2864" t="s">
        <v>6636</v>
      </c>
      <c r="C2864" t="s">
        <v>20228</v>
      </c>
      <c r="D2864" t="s">
        <v>20229</v>
      </c>
      <c r="E2864" t="s">
        <v>20230</v>
      </c>
      <c r="F2864">
        <v>68605257</v>
      </c>
      <c r="G2864">
        <v>68619185</v>
      </c>
      <c r="H2864" t="s">
        <v>20231</v>
      </c>
      <c r="I2864" t="s">
        <v>20228</v>
      </c>
    </row>
    <row r="2865" spans="1:9" x14ac:dyDescent="0.35">
      <c r="A2865" t="s">
        <v>20232</v>
      </c>
      <c r="B2865" t="s">
        <v>7397</v>
      </c>
      <c r="C2865" t="s">
        <v>20233</v>
      </c>
      <c r="D2865" t="s">
        <v>20234</v>
      </c>
      <c r="E2865" t="s">
        <v>20235</v>
      </c>
      <c r="F2865">
        <v>67630086</v>
      </c>
      <c r="G2865">
        <v>67631787</v>
      </c>
      <c r="H2865" t="s">
        <v>20236</v>
      </c>
      <c r="I2865" t="s">
        <v>20233</v>
      </c>
    </row>
    <row r="2866" spans="1:9" x14ac:dyDescent="0.35">
      <c r="A2866" t="s">
        <v>20237</v>
      </c>
      <c r="B2866" t="s">
        <v>6636</v>
      </c>
      <c r="C2866" t="s">
        <v>20238</v>
      </c>
      <c r="D2866" t="s">
        <v>20239</v>
      </c>
      <c r="E2866" t="s">
        <v>20240</v>
      </c>
      <c r="F2866" t="s">
        <v>20241</v>
      </c>
      <c r="G2866" t="s">
        <v>20242</v>
      </c>
      <c r="H2866" t="s">
        <v>20243</v>
      </c>
      <c r="I2866" t="s">
        <v>20238</v>
      </c>
    </row>
    <row r="2867" spans="1:9" x14ac:dyDescent="0.35">
      <c r="A2867" t="s">
        <v>20244</v>
      </c>
      <c r="B2867" t="s">
        <v>6636</v>
      </c>
      <c r="C2867" t="s">
        <v>20245</v>
      </c>
      <c r="D2867" t="s">
        <v>20246</v>
      </c>
      <c r="E2867" t="s">
        <v>20247</v>
      </c>
      <c r="F2867" t="s">
        <v>20248</v>
      </c>
      <c r="G2867" t="s">
        <v>20249</v>
      </c>
      <c r="H2867" t="s">
        <v>20250</v>
      </c>
      <c r="I2867" t="s">
        <v>20245</v>
      </c>
    </row>
    <row r="2868" spans="1:9" x14ac:dyDescent="0.35">
      <c r="A2868" t="s">
        <v>20251</v>
      </c>
      <c r="B2868" t="s">
        <v>7397</v>
      </c>
      <c r="C2868" t="s">
        <v>20252</v>
      </c>
      <c r="D2868" t="s">
        <v>20253</v>
      </c>
      <c r="E2868" t="s">
        <v>20254</v>
      </c>
      <c r="F2868">
        <v>7787022752</v>
      </c>
      <c r="G2868">
        <v>778365372</v>
      </c>
      <c r="H2868" t="s">
        <v>20255</v>
      </c>
      <c r="I2868" t="s">
        <v>20252</v>
      </c>
    </row>
    <row r="2869" spans="1:9" x14ac:dyDescent="0.35">
      <c r="A2869" t="s">
        <v>20256</v>
      </c>
      <c r="B2869" t="s">
        <v>6763</v>
      </c>
      <c r="C2869" t="s">
        <v>20257</v>
      </c>
      <c r="D2869" t="s">
        <v>20258</v>
      </c>
      <c r="E2869" t="s">
        <v>19251</v>
      </c>
      <c r="F2869">
        <v>67494474</v>
      </c>
      <c r="G2869">
        <v>67494414</v>
      </c>
      <c r="I2869" t="s">
        <v>20257</v>
      </c>
    </row>
    <row r="2870" spans="1:9" x14ac:dyDescent="0.35">
      <c r="A2870" t="s">
        <v>20259</v>
      </c>
      <c r="B2870" t="s">
        <v>6636</v>
      </c>
      <c r="C2870" t="s">
        <v>20260</v>
      </c>
      <c r="D2870" t="s">
        <v>20261</v>
      </c>
      <c r="E2870" t="s">
        <v>20262</v>
      </c>
      <c r="F2870">
        <v>67417338</v>
      </c>
      <c r="G2870">
        <v>65693320</v>
      </c>
      <c r="I2870" t="s">
        <v>20260</v>
      </c>
    </row>
    <row r="2871" spans="1:9" x14ac:dyDescent="0.35">
      <c r="A2871" t="s">
        <v>2628</v>
      </c>
      <c r="B2871" t="s">
        <v>6703</v>
      </c>
      <c r="C2871" t="s">
        <v>20263</v>
      </c>
      <c r="D2871" t="s">
        <v>20264</v>
      </c>
      <c r="E2871" t="s">
        <v>20265</v>
      </c>
      <c r="F2871">
        <v>65766776</v>
      </c>
      <c r="G2871">
        <v>65766765</v>
      </c>
      <c r="H2871" t="s">
        <v>20266</v>
      </c>
      <c r="I2871" t="s">
        <v>20263</v>
      </c>
    </row>
    <row r="2872" spans="1:9" x14ac:dyDescent="0.35">
      <c r="A2872" t="s">
        <v>20267</v>
      </c>
      <c r="B2872" t="s">
        <v>6636</v>
      </c>
      <c r="C2872" t="s">
        <v>20268</v>
      </c>
      <c r="D2872" t="s">
        <v>20269</v>
      </c>
      <c r="E2872" t="s">
        <v>20270</v>
      </c>
      <c r="F2872">
        <v>62658300</v>
      </c>
      <c r="G2872">
        <v>62658002</v>
      </c>
      <c r="H2872" t="s">
        <v>20271</v>
      </c>
      <c r="I2872" t="s">
        <v>20268</v>
      </c>
    </row>
    <row r="2873" spans="1:9" x14ac:dyDescent="0.35">
      <c r="A2873" t="s">
        <v>20272</v>
      </c>
      <c r="B2873" t="s">
        <v>6636</v>
      </c>
      <c r="C2873" t="s">
        <v>20273</v>
      </c>
      <c r="D2873" t="s">
        <v>20274</v>
      </c>
      <c r="E2873" t="s">
        <v>20275</v>
      </c>
      <c r="F2873">
        <v>64163320</v>
      </c>
      <c r="G2873">
        <v>68617022</v>
      </c>
      <c r="H2873" t="s">
        <v>20276</v>
      </c>
      <c r="I2873" t="s">
        <v>20273</v>
      </c>
    </row>
    <row r="2874" spans="1:9" x14ac:dyDescent="0.35">
      <c r="A2874" t="s">
        <v>20277</v>
      </c>
      <c r="B2874" t="s">
        <v>7397</v>
      </c>
      <c r="C2874" t="s">
        <v>20278</v>
      </c>
      <c r="D2874" t="s">
        <v>20279</v>
      </c>
      <c r="E2874" t="s">
        <v>20280</v>
      </c>
      <c r="F2874">
        <v>63478975</v>
      </c>
      <c r="H2874" t="s">
        <v>20281</v>
      </c>
      <c r="I2874" t="s">
        <v>20278</v>
      </c>
    </row>
    <row r="2875" spans="1:9" x14ac:dyDescent="0.35">
      <c r="A2875" t="s">
        <v>20282</v>
      </c>
      <c r="B2875" t="s">
        <v>6636</v>
      </c>
      <c r="C2875" t="s">
        <v>20283</v>
      </c>
      <c r="D2875" t="s">
        <v>20284</v>
      </c>
      <c r="E2875" t="s">
        <v>20285</v>
      </c>
      <c r="H2875" t="s">
        <v>20286</v>
      </c>
      <c r="I2875" t="s">
        <v>20283</v>
      </c>
    </row>
    <row r="2876" spans="1:9" x14ac:dyDescent="0.35">
      <c r="A2876" t="s">
        <v>20287</v>
      </c>
      <c r="B2876" t="s">
        <v>7397</v>
      </c>
      <c r="C2876" t="s">
        <v>20288</v>
      </c>
      <c r="D2876" t="s">
        <v>20289</v>
      </c>
      <c r="E2876" t="s">
        <v>20290</v>
      </c>
      <c r="H2876" t="s">
        <v>20291</v>
      </c>
      <c r="I2876" t="s">
        <v>20288</v>
      </c>
    </row>
    <row r="2877" spans="1:9" x14ac:dyDescent="0.35">
      <c r="A2877" t="s">
        <v>20292</v>
      </c>
      <c r="B2877" t="s">
        <v>6636</v>
      </c>
      <c r="C2877" t="s">
        <v>20293</v>
      </c>
      <c r="D2877" t="s">
        <v>20294</v>
      </c>
      <c r="E2877" t="s">
        <v>20295</v>
      </c>
      <c r="F2877" t="s">
        <v>20296</v>
      </c>
      <c r="H2877" t="s">
        <v>6761</v>
      </c>
      <c r="I2877" t="s">
        <v>20293</v>
      </c>
    </row>
    <row r="2878" spans="1:9" x14ac:dyDescent="0.35">
      <c r="A2878" t="s">
        <v>20297</v>
      </c>
      <c r="B2878" t="s">
        <v>6636</v>
      </c>
      <c r="C2878" t="s">
        <v>20298</v>
      </c>
      <c r="D2878" t="s">
        <v>20299</v>
      </c>
      <c r="E2878" t="s">
        <v>20300</v>
      </c>
      <c r="H2878" t="s">
        <v>20301</v>
      </c>
      <c r="I2878" t="s">
        <v>20298</v>
      </c>
    </row>
    <row r="2879" spans="1:9" x14ac:dyDescent="0.35">
      <c r="A2879" t="s">
        <v>20302</v>
      </c>
      <c r="B2879" t="s">
        <v>7397</v>
      </c>
      <c r="C2879" t="s">
        <v>20303</v>
      </c>
      <c r="D2879" t="s">
        <v>20304</v>
      </c>
      <c r="E2879" t="s">
        <v>20305</v>
      </c>
      <c r="H2879" t="s">
        <v>20306</v>
      </c>
      <c r="I2879" t="s">
        <v>20303</v>
      </c>
    </row>
    <row r="2880" spans="1:9" x14ac:dyDescent="0.35">
      <c r="A2880" t="s">
        <v>20307</v>
      </c>
      <c r="B2880" t="s">
        <v>6776</v>
      </c>
      <c r="C2880" t="s">
        <v>20308</v>
      </c>
      <c r="D2880" t="s">
        <v>20309</v>
      </c>
      <c r="E2880" t="s">
        <v>20310</v>
      </c>
      <c r="F2880" t="s">
        <v>20311</v>
      </c>
      <c r="G2880" t="s">
        <v>20312</v>
      </c>
      <c r="I2880" t="s">
        <v>20308</v>
      </c>
    </row>
    <row r="2881" spans="1:9" x14ac:dyDescent="0.35">
      <c r="A2881" t="s">
        <v>20313</v>
      </c>
      <c r="B2881" t="s">
        <v>7397</v>
      </c>
      <c r="C2881" t="s">
        <v>20314</v>
      </c>
      <c r="D2881" t="s">
        <v>16086</v>
      </c>
      <c r="E2881" t="s">
        <v>20315</v>
      </c>
      <c r="H2881" t="s">
        <v>20316</v>
      </c>
      <c r="I2881" t="s">
        <v>20314</v>
      </c>
    </row>
    <row r="2882" spans="1:9" x14ac:dyDescent="0.35">
      <c r="A2882" t="s">
        <v>20317</v>
      </c>
      <c r="B2882" t="s">
        <v>6763</v>
      </c>
      <c r="C2882" t="s">
        <v>20318</v>
      </c>
      <c r="D2882" t="s">
        <v>20319</v>
      </c>
      <c r="E2882" t="s">
        <v>20320</v>
      </c>
      <c r="F2882" t="s">
        <v>20321</v>
      </c>
      <c r="G2882" t="s">
        <v>20322</v>
      </c>
      <c r="I2882" t="s">
        <v>20318</v>
      </c>
    </row>
    <row r="2883" spans="1:9" x14ac:dyDescent="0.35">
      <c r="A2883" t="s">
        <v>20323</v>
      </c>
      <c r="B2883" t="s">
        <v>7397</v>
      </c>
      <c r="C2883" t="s">
        <v>20324</v>
      </c>
      <c r="D2883" t="s">
        <v>20325</v>
      </c>
      <c r="E2883" t="s">
        <v>19339</v>
      </c>
      <c r="H2883" t="s">
        <v>14295</v>
      </c>
      <c r="I2883" t="s">
        <v>20324</v>
      </c>
    </row>
    <row r="2884" spans="1:9" x14ac:dyDescent="0.35">
      <c r="A2884" t="s">
        <v>20326</v>
      </c>
      <c r="B2884" t="s">
        <v>6636</v>
      </c>
      <c r="C2884" t="s">
        <v>20327</v>
      </c>
      <c r="D2884" t="s">
        <v>20328</v>
      </c>
      <c r="E2884" t="s">
        <v>20329</v>
      </c>
      <c r="H2884" t="s">
        <v>20330</v>
      </c>
      <c r="I2884" t="s">
        <v>20327</v>
      </c>
    </row>
    <row r="2885" spans="1:9" x14ac:dyDescent="0.35">
      <c r="A2885" t="s">
        <v>20331</v>
      </c>
      <c r="B2885" t="s">
        <v>6633</v>
      </c>
      <c r="C2885" t="s">
        <v>20332</v>
      </c>
      <c r="D2885" t="s">
        <v>20333</v>
      </c>
      <c r="E2885" t="s">
        <v>20280</v>
      </c>
      <c r="H2885" t="s">
        <v>20334</v>
      </c>
      <c r="I2885" t="s">
        <v>20332</v>
      </c>
    </row>
    <row r="2886" spans="1:9" x14ac:dyDescent="0.35">
      <c r="A2886" t="s">
        <v>20335</v>
      </c>
      <c r="B2886" t="s">
        <v>7397</v>
      </c>
      <c r="C2886" t="s">
        <v>20288</v>
      </c>
      <c r="D2886" t="s">
        <v>20336</v>
      </c>
      <c r="E2886" t="s">
        <v>20337</v>
      </c>
      <c r="H2886" t="s">
        <v>20291</v>
      </c>
      <c r="I2886" t="s">
        <v>20288</v>
      </c>
    </row>
    <row r="2887" spans="1:9" x14ac:dyDescent="0.35">
      <c r="A2887" t="s">
        <v>20338</v>
      </c>
      <c r="B2887" t="s">
        <v>6776</v>
      </c>
      <c r="C2887" t="s">
        <v>20339</v>
      </c>
      <c r="I2887" t="s">
        <v>20339</v>
      </c>
    </row>
    <row r="2888" spans="1:9" x14ac:dyDescent="0.35">
      <c r="A2888" t="s">
        <v>20340</v>
      </c>
      <c r="B2888" t="s">
        <v>7092</v>
      </c>
      <c r="C2888" t="s">
        <v>20341</v>
      </c>
      <c r="D2888" t="s">
        <v>20342</v>
      </c>
      <c r="E2888" t="s">
        <v>20343</v>
      </c>
      <c r="F2888">
        <v>62444668</v>
      </c>
      <c r="G2888">
        <v>64490624</v>
      </c>
      <c r="I2888" t="s">
        <v>20341</v>
      </c>
    </row>
    <row r="2889" spans="1:9" x14ac:dyDescent="0.35">
      <c r="A2889" t="s">
        <v>20344</v>
      </c>
      <c r="B2889" t="s">
        <v>6636</v>
      </c>
      <c r="C2889" t="s">
        <v>20345</v>
      </c>
      <c r="D2889" t="s">
        <v>20346</v>
      </c>
      <c r="E2889" t="s">
        <v>20347</v>
      </c>
      <c r="F2889">
        <v>65678061</v>
      </c>
      <c r="G2889">
        <v>65679018</v>
      </c>
      <c r="I2889" t="s">
        <v>20345</v>
      </c>
    </row>
    <row r="2890" spans="1:9" x14ac:dyDescent="0.35">
      <c r="A2890" t="s">
        <v>20348</v>
      </c>
      <c r="B2890" t="s">
        <v>6636</v>
      </c>
      <c r="C2890" t="s">
        <v>20349</v>
      </c>
      <c r="D2890" t="s">
        <v>20350</v>
      </c>
      <c r="E2890" t="s">
        <v>20351</v>
      </c>
      <c r="H2890" t="s">
        <v>20352</v>
      </c>
      <c r="I2890" t="s">
        <v>20349</v>
      </c>
    </row>
    <row r="2891" spans="1:9" x14ac:dyDescent="0.35">
      <c r="A2891" t="s">
        <v>20353</v>
      </c>
      <c r="B2891" t="s">
        <v>6636</v>
      </c>
      <c r="C2891" t="s">
        <v>20354</v>
      </c>
      <c r="D2891" t="s">
        <v>20355</v>
      </c>
      <c r="E2891" t="s">
        <v>20356</v>
      </c>
      <c r="F2891" t="s">
        <v>20357</v>
      </c>
      <c r="G2891" t="s">
        <v>20358</v>
      </c>
      <c r="H2891" t="s">
        <v>20359</v>
      </c>
      <c r="I2891" t="s">
        <v>20354</v>
      </c>
    </row>
    <row r="2892" spans="1:9" x14ac:dyDescent="0.35">
      <c r="A2892" t="s">
        <v>20360</v>
      </c>
      <c r="B2892" t="s">
        <v>7397</v>
      </c>
      <c r="C2892" t="s">
        <v>20361</v>
      </c>
      <c r="D2892" t="s">
        <v>20362</v>
      </c>
      <c r="E2892" t="s">
        <v>20363</v>
      </c>
      <c r="F2892">
        <v>64818811</v>
      </c>
      <c r="G2892">
        <v>64813472</v>
      </c>
      <c r="I2892" t="s">
        <v>20361</v>
      </c>
    </row>
    <row r="2893" spans="1:9" x14ac:dyDescent="0.35">
      <c r="A2893" t="s">
        <v>20364</v>
      </c>
      <c r="B2893" t="s">
        <v>6776</v>
      </c>
      <c r="C2893" t="s">
        <v>20365</v>
      </c>
      <c r="D2893" t="s">
        <v>6914</v>
      </c>
      <c r="E2893" t="s">
        <v>20366</v>
      </c>
      <c r="H2893" t="s">
        <v>20367</v>
      </c>
      <c r="I2893" t="s">
        <v>20365</v>
      </c>
    </row>
    <row r="2894" spans="1:9" x14ac:dyDescent="0.35">
      <c r="A2894" t="s">
        <v>20368</v>
      </c>
      <c r="B2894" t="s">
        <v>6724</v>
      </c>
      <c r="C2894" t="s">
        <v>20369</v>
      </c>
      <c r="D2894" t="s">
        <v>20370</v>
      </c>
      <c r="E2894" t="s">
        <v>20371</v>
      </c>
      <c r="F2894">
        <v>62833996</v>
      </c>
      <c r="G2894">
        <v>63831202</v>
      </c>
      <c r="H2894" t="s">
        <v>20372</v>
      </c>
      <c r="I2894" t="s">
        <v>20369</v>
      </c>
    </row>
    <row r="2895" spans="1:9" x14ac:dyDescent="0.35">
      <c r="A2895" t="s">
        <v>20373</v>
      </c>
      <c r="B2895" t="s">
        <v>7397</v>
      </c>
      <c r="C2895" t="s">
        <v>20374</v>
      </c>
      <c r="D2895" t="s">
        <v>20375</v>
      </c>
      <c r="E2895" t="s">
        <v>20376</v>
      </c>
      <c r="H2895" t="s">
        <v>20377</v>
      </c>
      <c r="I2895" t="s">
        <v>20374</v>
      </c>
    </row>
    <row r="2896" spans="1:9" x14ac:dyDescent="0.35">
      <c r="A2896" t="s">
        <v>20378</v>
      </c>
      <c r="B2896" t="s">
        <v>6776</v>
      </c>
      <c r="C2896" t="s">
        <v>20379</v>
      </c>
      <c r="D2896" t="s">
        <v>20380</v>
      </c>
      <c r="E2896" t="s">
        <v>20381</v>
      </c>
      <c r="F2896" t="s">
        <v>20382</v>
      </c>
      <c r="G2896" t="s">
        <v>20383</v>
      </c>
      <c r="I2896" t="s">
        <v>20379</v>
      </c>
    </row>
    <row r="2897" spans="1:9" x14ac:dyDescent="0.35">
      <c r="A2897" t="s">
        <v>20384</v>
      </c>
      <c r="B2897" t="s">
        <v>7092</v>
      </c>
      <c r="C2897" t="s">
        <v>20385</v>
      </c>
      <c r="D2897" t="s">
        <v>20386</v>
      </c>
      <c r="E2897" t="s">
        <v>20387</v>
      </c>
      <c r="H2897" t="s">
        <v>20388</v>
      </c>
      <c r="I2897" t="s">
        <v>20385</v>
      </c>
    </row>
    <row r="2898" spans="1:9" x14ac:dyDescent="0.35">
      <c r="A2898" t="s">
        <v>20389</v>
      </c>
      <c r="B2898" t="s">
        <v>6776</v>
      </c>
      <c r="C2898" t="s">
        <v>20390</v>
      </c>
      <c r="I2898" t="s">
        <v>20390</v>
      </c>
    </row>
    <row r="2899" spans="1:9" x14ac:dyDescent="0.35">
      <c r="A2899" t="s">
        <v>20391</v>
      </c>
      <c r="B2899" t="s">
        <v>6636</v>
      </c>
      <c r="C2899" t="s">
        <v>20392</v>
      </c>
      <c r="D2899" t="s">
        <v>20393</v>
      </c>
      <c r="E2899" t="s">
        <v>20394</v>
      </c>
      <c r="F2899">
        <v>64846266</v>
      </c>
      <c r="G2899">
        <v>64824512</v>
      </c>
      <c r="H2899" t="s">
        <v>20395</v>
      </c>
      <c r="I2899" t="s">
        <v>20392</v>
      </c>
    </row>
    <row r="2900" spans="1:9" x14ac:dyDescent="0.35">
      <c r="A2900" t="s">
        <v>20396</v>
      </c>
      <c r="B2900" t="s">
        <v>7092</v>
      </c>
      <c r="C2900" t="s">
        <v>20397</v>
      </c>
      <c r="D2900" t="s">
        <v>20398</v>
      </c>
      <c r="E2900" t="s">
        <v>20399</v>
      </c>
      <c r="H2900" t="s">
        <v>20400</v>
      </c>
      <c r="I2900" t="s">
        <v>20397</v>
      </c>
    </row>
    <row r="2901" spans="1:9" x14ac:dyDescent="0.35">
      <c r="A2901" t="s">
        <v>20401</v>
      </c>
      <c r="B2901" t="s">
        <v>6776</v>
      </c>
      <c r="C2901" t="s">
        <v>20402</v>
      </c>
      <c r="D2901" t="s">
        <v>20403</v>
      </c>
      <c r="E2901" t="s">
        <v>20404</v>
      </c>
      <c r="H2901" t="s">
        <v>20405</v>
      </c>
      <c r="I2901" t="s">
        <v>20402</v>
      </c>
    </row>
    <row r="2902" spans="1:9" x14ac:dyDescent="0.35">
      <c r="A2902" t="s">
        <v>20406</v>
      </c>
      <c r="B2902" t="s">
        <v>7397</v>
      </c>
      <c r="C2902" t="s">
        <v>20407</v>
      </c>
      <c r="D2902" t="s">
        <v>20408</v>
      </c>
      <c r="E2902" t="s">
        <v>20409</v>
      </c>
      <c r="F2902">
        <v>65946200</v>
      </c>
      <c r="G2902">
        <v>65946201</v>
      </c>
      <c r="H2902" t="s">
        <v>20410</v>
      </c>
      <c r="I2902" t="s">
        <v>20407</v>
      </c>
    </row>
    <row r="2903" spans="1:9" x14ac:dyDescent="0.35">
      <c r="A2903" t="s">
        <v>20411</v>
      </c>
      <c r="B2903" t="s">
        <v>7092</v>
      </c>
      <c r="C2903" t="s">
        <v>20412</v>
      </c>
      <c r="D2903" t="s">
        <v>20413</v>
      </c>
      <c r="E2903" t="s">
        <v>20414</v>
      </c>
      <c r="F2903">
        <v>62762833</v>
      </c>
      <c r="G2903">
        <v>62761633</v>
      </c>
      <c r="I2903" t="s">
        <v>20412</v>
      </c>
    </row>
    <row r="2904" spans="1:9" x14ac:dyDescent="0.35">
      <c r="A2904" t="s">
        <v>20415</v>
      </c>
      <c r="B2904" t="s">
        <v>7092</v>
      </c>
      <c r="C2904" t="s">
        <v>20416</v>
      </c>
      <c r="D2904" t="s">
        <v>20417</v>
      </c>
      <c r="E2904" t="s">
        <v>20418</v>
      </c>
      <c r="H2904" t="s">
        <v>20419</v>
      </c>
      <c r="I2904" t="s">
        <v>20416</v>
      </c>
    </row>
    <row r="2905" spans="1:9" x14ac:dyDescent="0.35">
      <c r="A2905" t="s">
        <v>20420</v>
      </c>
      <c r="B2905" t="s">
        <v>7397</v>
      </c>
      <c r="C2905" t="s">
        <v>20421</v>
      </c>
      <c r="D2905" t="s">
        <v>20422</v>
      </c>
      <c r="E2905" t="s">
        <v>20423</v>
      </c>
      <c r="H2905" t="s">
        <v>20424</v>
      </c>
      <c r="I2905" t="s">
        <v>20421</v>
      </c>
    </row>
    <row r="2906" spans="1:9" x14ac:dyDescent="0.35">
      <c r="A2906" t="s">
        <v>20425</v>
      </c>
      <c r="B2906" t="s">
        <v>7092</v>
      </c>
      <c r="C2906" t="s">
        <v>20426</v>
      </c>
      <c r="D2906" t="s">
        <v>20427</v>
      </c>
      <c r="E2906" t="s">
        <v>20428</v>
      </c>
      <c r="H2906" t="s">
        <v>20429</v>
      </c>
      <c r="I2906" t="s">
        <v>20426</v>
      </c>
    </row>
    <row r="2907" spans="1:9" x14ac:dyDescent="0.35">
      <c r="A2907" t="s">
        <v>20430</v>
      </c>
      <c r="B2907" t="s">
        <v>7397</v>
      </c>
      <c r="C2907" t="s">
        <v>20407</v>
      </c>
      <c r="D2907" t="s">
        <v>20431</v>
      </c>
      <c r="E2907" t="s">
        <v>20432</v>
      </c>
      <c r="F2907">
        <v>65946200</v>
      </c>
      <c r="H2907" t="s">
        <v>20433</v>
      </c>
      <c r="I2907" t="s">
        <v>20407</v>
      </c>
    </row>
    <row r="2908" spans="1:9" x14ac:dyDescent="0.35">
      <c r="A2908" t="s">
        <v>20434</v>
      </c>
      <c r="B2908" t="s">
        <v>7092</v>
      </c>
      <c r="C2908" t="s">
        <v>20435</v>
      </c>
      <c r="D2908" t="s">
        <v>20436</v>
      </c>
      <c r="E2908" t="s">
        <v>20437</v>
      </c>
      <c r="F2908">
        <v>63909000</v>
      </c>
      <c r="H2908" t="s">
        <v>20438</v>
      </c>
      <c r="I2908" t="s">
        <v>20435</v>
      </c>
    </row>
    <row r="2909" spans="1:9" x14ac:dyDescent="0.35">
      <c r="A2909" t="s">
        <v>20439</v>
      </c>
      <c r="B2909" t="s">
        <v>6776</v>
      </c>
      <c r="C2909" t="s">
        <v>20440</v>
      </c>
      <c r="D2909" t="s">
        <v>20441</v>
      </c>
      <c r="E2909" t="s">
        <v>20442</v>
      </c>
      <c r="H2909" t="s">
        <v>20443</v>
      </c>
      <c r="I2909" t="s">
        <v>20440</v>
      </c>
    </row>
    <row r="2910" spans="1:9" x14ac:dyDescent="0.35">
      <c r="A2910" t="s">
        <v>20444</v>
      </c>
      <c r="B2910" t="s">
        <v>7092</v>
      </c>
      <c r="C2910" t="s">
        <v>20445</v>
      </c>
      <c r="D2910" t="s">
        <v>20446</v>
      </c>
      <c r="E2910" t="s">
        <v>20447</v>
      </c>
      <c r="F2910">
        <v>68411118</v>
      </c>
      <c r="G2910">
        <v>68420010</v>
      </c>
      <c r="I2910" t="s">
        <v>20445</v>
      </c>
    </row>
    <row r="2911" spans="1:9" x14ac:dyDescent="0.35">
      <c r="A2911" t="s">
        <v>20448</v>
      </c>
      <c r="B2911" t="s">
        <v>7397</v>
      </c>
      <c r="C2911" t="s">
        <v>20449</v>
      </c>
      <c r="D2911" t="s">
        <v>20450</v>
      </c>
      <c r="E2911" t="s">
        <v>20451</v>
      </c>
      <c r="F2911" t="s">
        <v>20452</v>
      </c>
      <c r="H2911" t="s">
        <v>20453</v>
      </c>
      <c r="I2911" t="s">
        <v>20449</v>
      </c>
    </row>
    <row r="2912" spans="1:9" x14ac:dyDescent="0.35">
      <c r="A2912" t="s">
        <v>20454</v>
      </c>
      <c r="B2912" t="s">
        <v>6636</v>
      </c>
      <c r="C2912" t="s">
        <v>20455</v>
      </c>
      <c r="D2912" t="s">
        <v>20456</v>
      </c>
      <c r="E2912" t="s">
        <v>20457</v>
      </c>
      <c r="H2912" t="s">
        <v>20458</v>
      </c>
      <c r="I2912" t="s">
        <v>20455</v>
      </c>
    </row>
    <row r="2913" spans="1:9" x14ac:dyDescent="0.35">
      <c r="A2913" t="s">
        <v>20459</v>
      </c>
      <c r="B2913" t="s">
        <v>7397</v>
      </c>
      <c r="C2913" t="s">
        <v>20460</v>
      </c>
      <c r="D2913" t="s">
        <v>20461</v>
      </c>
      <c r="E2913" t="s">
        <v>20462</v>
      </c>
      <c r="H2913" t="s">
        <v>20463</v>
      </c>
      <c r="I2913" t="s">
        <v>20460</v>
      </c>
    </row>
    <row r="2914" spans="1:9" x14ac:dyDescent="0.35">
      <c r="A2914" t="s">
        <v>20464</v>
      </c>
      <c r="B2914" t="s">
        <v>6763</v>
      </c>
      <c r="C2914" t="s">
        <v>20465</v>
      </c>
      <c r="D2914" t="s">
        <v>20466</v>
      </c>
      <c r="E2914" t="s">
        <v>11655</v>
      </c>
      <c r="F2914">
        <v>64819897</v>
      </c>
      <c r="G2914">
        <v>64818875</v>
      </c>
      <c r="I2914" t="s">
        <v>20465</v>
      </c>
    </row>
    <row r="2915" spans="1:9" x14ac:dyDescent="0.35">
      <c r="A2915" t="s">
        <v>20467</v>
      </c>
      <c r="B2915" t="s">
        <v>7092</v>
      </c>
      <c r="C2915" t="s">
        <v>20468</v>
      </c>
      <c r="D2915" t="s">
        <v>20469</v>
      </c>
      <c r="E2915" t="s">
        <v>20470</v>
      </c>
      <c r="H2915" t="s">
        <v>20471</v>
      </c>
      <c r="I2915" t="s">
        <v>20468</v>
      </c>
    </row>
    <row r="2916" spans="1:9" x14ac:dyDescent="0.35">
      <c r="A2916" t="s">
        <v>20472</v>
      </c>
      <c r="B2916" t="s">
        <v>7397</v>
      </c>
      <c r="C2916" t="s">
        <v>20473</v>
      </c>
      <c r="D2916" t="s">
        <v>20474</v>
      </c>
      <c r="E2916" t="s">
        <v>20475</v>
      </c>
      <c r="F2916" t="s">
        <v>20476</v>
      </c>
      <c r="G2916" t="s">
        <v>20477</v>
      </c>
      <c r="H2916" t="s">
        <v>20478</v>
      </c>
      <c r="I2916" t="s">
        <v>20473</v>
      </c>
    </row>
    <row r="2917" spans="1:9" x14ac:dyDescent="0.35">
      <c r="A2917" t="s">
        <v>20479</v>
      </c>
      <c r="B2917" t="s">
        <v>6776</v>
      </c>
      <c r="C2917" t="s">
        <v>20480</v>
      </c>
      <c r="D2917" t="s">
        <v>20481</v>
      </c>
      <c r="E2917" t="s">
        <v>20482</v>
      </c>
      <c r="H2917" t="s">
        <v>20483</v>
      </c>
      <c r="I2917" t="s">
        <v>20480</v>
      </c>
    </row>
    <row r="2918" spans="1:9" x14ac:dyDescent="0.35">
      <c r="A2918" t="s">
        <v>20484</v>
      </c>
      <c r="B2918" t="s">
        <v>6776</v>
      </c>
      <c r="C2918" t="s">
        <v>20485</v>
      </c>
      <c r="D2918" t="s">
        <v>20486</v>
      </c>
      <c r="E2918" t="s">
        <v>19138</v>
      </c>
      <c r="H2918" t="s">
        <v>20487</v>
      </c>
      <c r="I2918" t="s">
        <v>20485</v>
      </c>
    </row>
    <row r="2919" spans="1:9" x14ac:dyDescent="0.35">
      <c r="A2919" t="s">
        <v>20488</v>
      </c>
      <c r="B2919" t="s">
        <v>7092</v>
      </c>
      <c r="C2919" t="s">
        <v>20489</v>
      </c>
      <c r="D2919" t="s">
        <v>20490</v>
      </c>
      <c r="E2919" t="s">
        <v>20491</v>
      </c>
      <c r="H2919" t="s">
        <v>20492</v>
      </c>
      <c r="I2919" t="s">
        <v>20489</v>
      </c>
    </row>
    <row r="2920" spans="1:9" x14ac:dyDescent="0.35">
      <c r="A2920" t="s">
        <v>20493</v>
      </c>
      <c r="B2920" t="s">
        <v>6763</v>
      </c>
      <c r="C2920" t="s">
        <v>20494</v>
      </c>
      <c r="D2920" t="s">
        <v>20495</v>
      </c>
      <c r="E2920" t="s">
        <v>20496</v>
      </c>
      <c r="H2920" t="s">
        <v>20497</v>
      </c>
      <c r="I2920" t="s">
        <v>20494</v>
      </c>
    </row>
    <row r="2921" spans="1:9" x14ac:dyDescent="0.35">
      <c r="A2921" t="s">
        <v>20498</v>
      </c>
      <c r="B2921" t="s">
        <v>6763</v>
      </c>
      <c r="C2921" t="s">
        <v>20499</v>
      </c>
      <c r="D2921" t="s">
        <v>20500</v>
      </c>
      <c r="E2921" t="s">
        <v>20501</v>
      </c>
      <c r="F2921">
        <v>63539450</v>
      </c>
      <c r="G2921">
        <v>63538418</v>
      </c>
      <c r="H2921" t="s">
        <v>20502</v>
      </c>
      <c r="I2921" t="s">
        <v>20499</v>
      </c>
    </row>
    <row r="2922" spans="1:9" x14ac:dyDescent="0.35">
      <c r="A2922" t="s">
        <v>20503</v>
      </c>
      <c r="B2922" t="s">
        <v>7092</v>
      </c>
      <c r="C2922" t="s">
        <v>20504</v>
      </c>
      <c r="D2922" t="s">
        <v>20505</v>
      </c>
      <c r="E2922" t="s">
        <v>20506</v>
      </c>
      <c r="F2922" t="s">
        <v>20507</v>
      </c>
      <c r="G2922" t="s">
        <v>20508</v>
      </c>
      <c r="I2922" t="s">
        <v>20504</v>
      </c>
    </row>
    <row r="2923" spans="1:9" x14ac:dyDescent="0.35">
      <c r="A2923" t="s">
        <v>20509</v>
      </c>
      <c r="B2923" t="s">
        <v>7092</v>
      </c>
      <c r="C2923" t="s">
        <v>20510</v>
      </c>
      <c r="D2923" t="s">
        <v>20511</v>
      </c>
      <c r="E2923" t="s">
        <v>20512</v>
      </c>
      <c r="I2923" t="s">
        <v>20510</v>
      </c>
    </row>
    <row r="2924" spans="1:9" x14ac:dyDescent="0.35">
      <c r="A2924" t="s">
        <v>20513</v>
      </c>
      <c r="B2924" t="s">
        <v>7092</v>
      </c>
      <c r="C2924" t="s">
        <v>20514</v>
      </c>
      <c r="D2924" t="s">
        <v>20515</v>
      </c>
      <c r="E2924" t="s">
        <v>20516</v>
      </c>
      <c r="F2924" t="s">
        <v>20517</v>
      </c>
      <c r="G2924">
        <v>65766784</v>
      </c>
      <c r="H2924" t="s">
        <v>20518</v>
      </c>
      <c r="I2924" t="s">
        <v>20514</v>
      </c>
    </row>
    <row r="2925" spans="1:9" x14ac:dyDescent="0.35">
      <c r="A2925" t="s">
        <v>20519</v>
      </c>
      <c r="B2925" t="s">
        <v>6703</v>
      </c>
      <c r="C2925" t="s">
        <v>20520</v>
      </c>
      <c r="D2925" t="s">
        <v>20521</v>
      </c>
      <c r="E2925" t="s">
        <v>20522</v>
      </c>
      <c r="H2925" t="s">
        <v>20523</v>
      </c>
      <c r="I2925" t="s">
        <v>20520</v>
      </c>
    </row>
    <row r="2926" spans="1:9" x14ac:dyDescent="0.35">
      <c r="A2926" t="s">
        <v>20524</v>
      </c>
      <c r="B2926" t="s">
        <v>6703</v>
      </c>
      <c r="C2926" t="s">
        <v>20525</v>
      </c>
      <c r="D2926" t="s">
        <v>20526</v>
      </c>
      <c r="E2926" t="s">
        <v>20527</v>
      </c>
      <c r="F2926">
        <v>64938888</v>
      </c>
      <c r="I2926" t="s">
        <v>20525</v>
      </c>
    </row>
    <row r="2927" spans="1:9" x14ac:dyDescent="0.35">
      <c r="A2927" t="s">
        <v>20528</v>
      </c>
      <c r="B2927" t="s">
        <v>12615</v>
      </c>
      <c r="C2927" t="s">
        <v>20529</v>
      </c>
      <c r="D2927" t="s">
        <v>20530</v>
      </c>
      <c r="E2927" t="s">
        <v>20531</v>
      </c>
      <c r="F2927" t="s">
        <v>20532</v>
      </c>
      <c r="I2927" t="s">
        <v>20529</v>
      </c>
    </row>
    <row r="2928" spans="1:9" x14ac:dyDescent="0.35">
      <c r="A2928" t="s">
        <v>20533</v>
      </c>
      <c r="B2928" t="s">
        <v>6703</v>
      </c>
      <c r="C2928" t="s">
        <v>20534</v>
      </c>
      <c r="D2928" t="s">
        <v>20535</v>
      </c>
      <c r="E2928" t="s">
        <v>20536</v>
      </c>
      <c r="F2928" t="s">
        <v>20537</v>
      </c>
      <c r="G2928" t="s">
        <v>20538</v>
      </c>
      <c r="I2928" t="s">
        <v>20534</v>
      </c>
    </row>
    <row r="2929" spans="1:9" x14ac:dyDescent="0.35">
      <c r="A2929" t="s">
        <v>20539</v>
      </c>
      <c r="B2929" t="s">
        <v>6724</v>
      </c>
      <c r="C2929" t="s">
        <v>20540</v>
      </c>
      <c r="D2929" t="s">
        <v>20541</v>
      </c>
      <c r="E2929" t="s">
        <v>20542</v>
      </c>
      <c r="H2929" t="s">
        <v>20543</v>
      </c>
      <c r="I2929" t="s">
        <v>20540</v>
      </c>
    </row>
    <row r="2930" spans="1:9" x14ac:dyDescent="0.35">
      <c r="A2930" t="s">
        <v>20544</v>
      </c>
      <c r="B2930" t="s">
        <v>7648</v>
      </c>
      <c r="C2930" t="s">
        <v>20545</v>
      </c>
      <c r="D2930" t="s">
        <v>20546</v>
      </c>
      <c r="E2930" t="s">
        <v>20547</v>
      </c>
      <c r="F2930" t="s">
        <v>20548</v>
      </c>
      <c r="G2930" t="s">
        <v>20549</v>
      </c>
      <c r="H2930" t="s">
        <v>20550</v>
      </c>
      <c r="I2930" t="s">
        <v>20545</v>
      </c>
    </row>
    <row r="2931" spans="1:9" x14ac:dyDescent="0.35">
      <c r="A2931" t="s">
        <v>20551</v>
      </c>
      <c r="B2931" t="s">
        <v>6703</v>
      </c>
      <c r="C2931" t="s">
        <v>20552</v>
      </c>
      <c r="D2931" t="s">
        <v>20553</v>
      </c>
      <c r="E2931" t="s">
        <v>8316</v>
      </c>
      <c r="I2931" t="s">
        <v>20552</v>
      </c>
    </row>
    <row r="2932" spans="1:9" x14ac:dyDescent="0.35">
      <c r="A2932" t="s">
        <v>20554</v>
      </c>
    </row>
    <row r="2933" spans="1:9" x14ac:dyDescent="0.35">
      <c r="A2933" t="s">
        <v>20555</v>
      </c>
      <c r="B2933" t="s">
        <v>6703</v>
      </c>
      <c r="C2933" t="s">
        <v>20556</v>
      </c>
      <c r="D2933" t="s">
        <v>20557</v>
      </c>
      <c r="E2933" t="s">
        <v>17390</v>
      </c>
      <c r="F2933">
        <v>67479609</v>
      </c>
      <c r="G2933">
        <v>67442817</v>
      </c>
      <c r="I2933" t="s">
        <v>20556</v>
      </c>
    </row>
    <row r="2934" spans="1:9" x14ac:dyDescent="0.35">
      <c r="A2934" t="s">
        <v>20558</v>
      </c>
      <c r="B2934" t="s">
        <v>7397</v>
      </c>
      <c r="C2934" t="s">
        <v>20559</v>
      </c>
      <c r="I2934" t="s">
        <v>20559</v>
      </c>
    </row>
    <row r="2935" spans="1:9" x14ac:dyDescent="0.35">
      <c r="A2935" t="s">
        <v>20560</v>
      </c>
      <c r="B2935" t="s">
        <v>6636</v>
      </c>
      <c r="C2935" t="s">
        <v>16795</v>
      </c>
      <c r="D2935" t="s">
        <v>20561</v>
      </c>
      <c r="E2935" t="s">
        <v>7209</v>
      </c>
      <c r="F2935">
        <v>62663200</v>
      </c>
      <c r="G2935">
        <v>62664755</v>
      </c>
      <c r="I2935" t="s">
        <v>16795</v>
      </c>
    </row>
    <row r="2936" spans="1:9" x14ac:dyDescent="0.35">
      <c r="A2936" t="s">
        <v>20562</v>
      </c>
      <c r="B2936" t="s">
        <v>6636</v>
      </c>
      <c r="C2936" t="s">
        <v>20563</v>
      </c>
      <c r="D2936" t="s">
        <v>20564</v>
      </c>
      <c r="E2936" t="s">
        <v>19626</v>
      </c>
      <c r="F2936" t="s">
        <v>20565</v>
      </c>
      <c r="G2936" t="s">
        <v>20566</v>
      </c>
      <c r="I2936" t="s">
        <v>20563</v>
      </c>
    </row>
    <row r="2937" spans="1:9" x14ac:dyDescent="0.35">
      <c r="A2937" t="s">
        <v>20567</v>
      </c>
      <c r="B2937" t="s">
        <v>6636</v>
      </c>
      <c r="C2937" t="s">
        <v>20568</v>
      </c>
      <c r="I2937" t="s">
        <v>20568</v>
      </c>
    </row>
    <row r="2938" spans="1:9" x14ac:dyDescent="0.35">
      <c r="A2938" t="s">
        <v>20569</v>
      </c>
      <c r="B2938" t="s">
        <v>6703</v>
      </c>
      <c r="C2938" t="s">
        <v>20570</v>
      </c>
      <c r="D2938" t="s">
        <v>20571</v>
      </c>
      <c r="E2938" t="s">
        <v>20572</v>
      </c>
      <c r="F2938" t="s">
        <v>20573</v>
      </c>
      <c r="G2938" t="s">
        <v>20574</v>
      </c>
      <c r="I2938" t="s">
        <v>20570</v>
      </c>
    </row>
    <row r="2939" spans="1:9" x14ac:dyDescent="0.35">
      <c r="A2939" t="s">
        <v>20575</v>
      </c>
      <c r="B2939" t="s">
        <v>6636</v>
      </c>
      <c r="C2939" t="s">
        <v>20576</v>
      </c>
      <c r="I2939" t="s">
        <v>20576</v>
      </c>
    </row>
    <row r="2940" spans="1:9" x14ac:dyDescent="0.35">
      <c r="A2940" t="s">
        <v>20577</v>
      </c>
      <c r="B2940" t="s">
        <v>6636</v>
      </c>
      <c r="C2940" t="s">
        <v>20578</v>
      </c>
      <c r="I2940" t="s">
        <v>20578</v>
      </c>
    </row>
    <row r="2941" spans="1:9" x14ac:dyDescent="0.35">
      <c r="A2941" t="s">
        <v>20579</v>
      </c>
      <c r="B2941" t="s">
        <v>6636</v>
      </c>
      <c r="C2941" t="s">
        <v>20580</v>
      </c>
      <c r="D2941" t="s">
        <v>20581</v>
      </c>
      <c r="E2941" t="s">
        <v>16354</v>
      </c>
      <c r="F2941">
        <v>65450123</v>
      </c>
      <c r="G2941">
        <v>67868610</v>
      </c>
      <c r="I2941" t="s">
        <v>20580</v>
      </c>
    </row>
    <row r="2942" spans="1:9" x14ac:dyDescent="0.35">
      <c r="A2942" t="s">
        <v>20582</v>
      </c>
      <c r="B2942" t="s">
        <v>6636</v>
      </c>
      <c r="C2942" t="s">
        <v>20583</v>
      </c>
      <c r="I2942" t="s">
        <v>20583</v>
      </c>
    </row>
    <row r="2943" spans="1:9" x14ac:dyDescent="0.35">
      <c r="A2943" t="s">
        <v>20584</v>
      </c>
      <c r="B2943" t="s">
        <v>6724</v>
      </c>
      <c r="C2943" t="s">
        <v>20585</v>
      </c>
      <c r="D2943" t="s">
        <v>20586</v>
      </c>
      <c r="E2943" t="s">
        <v>20587</v>
      </c>
      <c r="F2943" t="s">
        <v>20588</v>
      </c>
      <c r="G2943">
        <v>62711830</v>
      </c>
      <c r="H2943" t="s">
        <v>20589</v>
      </c>
      <c r="I2943" t="s">
        <v>20585</v>
      </c>
    </row>
    <row r="2944" spans="1:9" x14ac:dyDescent="0.35">
      <c r="A2944" t="s">
        <v>20590</v>
      </c>
      <c r="B2944" t="s">
        <v>7397</v>
      </c>
      <c r="C2944" t="s">
        <v>20591</v>
      </c>
      <c r="D2944" t="s">
        <v>20592</v>
      </c>
      <c r="E2944" t="s">
        <v>20593</v>
      </c>
      <c r="F2944">
        <v>68984488</v>
      </c>
      <c r="G2944">
        <v>68984411</v>
      </c>
      <c r="H2944" t="s">
        <v>20594</v>
      </c>
      <c r="I2944" t="s">
        <v>20591</v>
      </c>
    </row>
    <row r="2945" spans="1:9" x14ac:dyDescent="0.35">
      <c r="A2945" t="s">
        <v>20595</v>
      </c>
      <c r="B2945" t="s">
        <v>7397</v>
      </c>
      <c r="C2945" t="s">
        <v>20596</v>
      </c>
      <c r="I2945" t="s">
        <v>20596</v>
      </c>
    </row>
    <row r="2946" spans="1:9" x14ac:dyDescent="0.35">
      <c r="A2946" t="s">
        <v>20597</v>
      </c>
      <c r="B2946" t="s">
        <v>7397</v>
      </c>
      <c r="C2946" t="s">
        <v>17371</v>
      </c>
      <c r="D2946" t="s">
        <v>20598</v>
      </c>
      <c r="E2946" t="s">
        <v>20599</v>
      </c>
      <c r="F2946">
        <v>67424466</v>
      </c>
      <c r="G2946">
        <v>67414666</v>
      </c>
      <c r="I2946" t="s">
        <v>17371</v>
      </c>
    </row>
    <row r="2947" spans="1:9" x14ac:dyDescent="0.35">
      <c r="A2947" t="s">
        <v>20600</v>
      </c>
      <c r="B2947" t="s">
        <v>7397</v>
      </c>
      <c r="C2947" t="s">
        <v>20601</v>
      </c>
      <c r="D2947" t="s">
        <v>20602</v>
      </c>
      <c r="E2947" t="s">
        <v>20603</v>
      </c>
      <c r="F2947">
        <v>62913381</v>
      </c>
      <c r="G2947">
        <v>62910306</v>
      </c>
      <c r="H2947" t="s">
        <v>20604</v>
      </c>
      <c r="I2947" t="s">
        <v>20601</v>
      </c>
    </row>
    <row r="2948" spans="1:9" x14ac:dyDescent="0.35">
      <c r="A2948" t="s">
        <v>20605</v>
      </c>
      <c r="B2948" t="s">
        <v>7397</v>
      </c>
      <c r="C2948" t="s">
        <v>20606</v>
      </c>
      <c r="D2948" t="s">
        <v>20607</v>
      </c>
      <c r="E2948" t="s">
        <v>20608</v>
      </c>
      <c r="F2948">
        <v>63708102</v>
      </c>
      <c r="G2948">
        <v>62744292</v>
      </c>
      <c r="H2948" t="s">
        <v>20609</v>
      </c>
      <c r="I2948" t="s">
        <v>20606</v>
      </c>
    </row>
    <row r="2949" spans="1:9" x14ac:dyDescent="0.35">
      <c r="A2949" t="s">
        <v>20610</v>
      </c>
      <c r="B2949" t="s">
        <v>7397</v>
      </c>
      <c r="C2949" t="s">
        <v>20611</v>
      </c>
      <c r="D2949" t="s">
        <v>20612</v>
      </c>
      <c r="E2949" t="s">
        <v>20613</v>
      </c>
      <c r="F2949">
        <v>64823608</v>
      </c>
      <c r="G2949">
        <v>64823607</v>
      </c>
      <c r="H2949" t="s">
        <v>20614</v>
      </c>
      <c r="I2949" t="s">
        <v>20611</v>
      </c>
    </row>
    <row r="2950" spans="1:9" x14ac:dyDescent="0.35">
      <c r="A2950" t="s">
        <v>20615</v>
      </c>
      <c r="B2950" t="s">
        <v>7092</v>
      </c>
      <c r="C2950" t="s">
        <v>20616</v>
      </c>
      <c r="D2950" t="s">
        <v>20617</v>
      </c>
      <c r="E2950" t="s">
        <v>20618</v>
      </c>
      <c r="F2950">
        <v>64748659</v>
      </c>
      <c r="G2950">
        <v>64755449</v>
      </c>
      <c r="H2950" t="s">
        <v>20619</v>
      </c>
      <c r="I2950" t="s">
        <v>20616</v>
      </c>
    </row>
    <row r="2951" spans="1:9" x14ac:dyDescent="0.35">
      <c r="A2951" t="s">
        <v>20620</v>
      </c>
      <c r="B2951" t="s">
        <v>6636</v>
      </c>
      <c r="C2951" t="s">
        <v>20621</v>
      </c>
      <c r="D2951" t="s">
        <v>20622</v>
      </c>
      <c r="E2951" t="s">
        <v>20623</v>
      </c>
      <c r="F2951" t="s">
        <v>20624</v>
      </c>
      <c r="G2951" t="s">
        <v>20625</v>
      </c>
      <c r="H2951" t="s">
        <v>20626</v>
      </c>
      <c r="I2951" t="s">
        <v>20621</v>
      </c>
    </row>
    <row r="2952" spans="1:9" x14ac:dyDescent="0.35">
      <c r="A2952" t="s">
        <v>20627</v>
      </c>
      <c r="B2952" t="s">
        <v>6776</v>
      </c>
      <c r="C2952" t="s">
        <v>20628</v>
      </c>
      <c r="D2952" t="s">
        <v>20629</v>
      </c>
      <c r="E2952" t="s">
        <v>20630</v>
      </c>
      <c r="F2952" t="s">
        <v>20631</v>
      </c>
      <c r="G2952">
        <v>66595439</v>
      </c>
      <c r="I2952" t="s">
        <v>20628</v>
      </c>
    </row>
    <row r="2953" spans="1:9" x14ac:dyDescent="0.35">
      <c r="A2953" t="s">
        <v>20632</v>
      </c>
      <c r="B2953" t="s">
        <v>6636</v>
      </c>
      <c r="C2953" t="s">
        <v>20633</v>
      </c>
      <c r="D2953" t="s">
        <v>20634</v>
      </c>
      <c r="E2953" t="s">
        <v>20635</v>
      </c>
      <c r="H2953" t="s">
        <v>20636</v>
      </c>
      <c r="I2953" t="s">
        <v>20633</v>
      </c>
    </row>
    <row r="2954" spans="1:9" x14ac:dyDescent="0.35">
      <c r="A2954" t="s">
        <v>20637</v>
      </c>
      <c r="B2954" t="s">
        <v>6763</v>
      </c>
      <c r="C2954" t="s">
        <v>20638</v>
      </c>
      <c r="D2954" t="s">
        <v>20032</v>
      </c>
      <c r="E2954" t="s">
        <v>20033</v>
      </c>
      <c r="F2954" t="s">
        <v>20639</v>
      </c>
      <c r="G2954" t="s">
        <v>20640</v>
      </c>
      <c r="H2954" t="s">
        <v>20641</v>
      </c>
      <c r="I2954" t="s">
        <v>20638</v>
      </c>
    </row>
    <row r="2955" spans="1:9" x14ac:dyDescent="0.35">
      <c r="A2955" t="s">
        <v>20642</v>
      </c>
      <c r="B2955" t="s">
        <v>7397</v>
      </c>
      <c r="C2955" t="s">
        <v>20643</v>
      </c>
      <c r="D2955" t="s">
        <v>20644</v>
      </c>
      <c r="E2955" t="s">
        <v>20645</v>
      </c>
      <c r="H2955" t="s">
        <v>8787</v>
      </c>
      <c r="I2955" t="s">
        <v>20643</v>
      </c>
    </row>
    <row r="2956" spans="1:9" x14ac:dyDescent="0.35">
      <c r="A2956" t="s">
        <v>20646</v>
      </c>
      <c r="B2956" t="s">
        <v>7092</v>
      </c>
      <c r="C2956" t="s">
        <v>20647</v>
      </c>
      <c r="D2956" t="s">
        <v>20648</v>
      </c>
      <c r="E2956" t="s">
        <v>20649</v>
      </c>
      <c r="F2956">
        <v>63167998</v>
      </c>
      <c r="G2956">
        <v>65157998</v>
      </c>
      <c r="I2956" t="s">
        <v>20647</v>
      </c>
    </row>
    <row r="2957" spans="1:9" x14ac:dyDescent="0.35">
      <c r="A2957" t="s">
        <v>20650</v>
      </c>
      <c r="B2957" t="s">
        <v>7092</v>
      </c>
      <c r="C2957" t="s">
        <v>20651</v>
      </c>
      <c r="D2957" t="s">
        <v>20652</v>
      </c>
      <c r="E2957" t="s">
        <v>20653</v>
      </c>
      <c r="H2957" t="s">
        <v>20654</v>
      </c>
      <c r="I2957" t="s">
        <v>20651</v>
      </c>
    </row>
    <row r="2958" spans="1:9" x14ac:dyDescent="0.35">
      <c r="A2958" t="s">
        <v>20655</v>
      </c>
      <c r="B2958" t="s">
        <v>6763</v>
      </c>
      <c r="C2958" t="s">
        <v>20656</v>
      </c>
      <c r="D2958" t="s">
        <v>20657</v>
      </c>
      <c r="E2958" t="s">
        <v>20658</v>
      </c>
      <c r="F2958">
        <v>63762093</v>
      </c>
      <c r="H2958" t="s">
        <v>20659</v>
      </c>
      <c r="I2958" t="s">
        <v>20656</v>
      </c>
    </row>
    <row r="2959" spans="1:9" x14ac:dyDescent="0.35">
      <c r="A2959" t="s">
        <v>20660</v>
      </c>
      <c r="B2959" t="s">
        <v>6703</v>
      </c>
      <c r="C2959" t="s">
        <v>20661</v>
      </c>
      <c r="D2959" t="s">
        <v>10624</v>
      </c>
      <c r="E2959" t="s">
        <v>20662</v>
      </c>
      <c r="F2959" t="s">
        <v>20663</v>
      </c>
      <c r="G2959" t="s">
        <v>20664</v>
      </c>
      <c r="H2959" t="s">
        <v>20665</v>
      </c>
      <c r="I2959" t="s">
        <v>20661</v>
      </c>
    </row>
    <row r="2960" spans="1:9" x14ac:dyDescent="0.35">
      <c r="A2960" t="s">
        <v>20666</v>
      </c>
      <c r="B2960" t="s">
        <v>6636</v>
      </c>
      <c r="C2960" t="s">
        <v>20667</v>
      </c>
      <c r="I2960" t="s">
        <v>20667</v>
      </c>
    </row>
    <row r="2961" spans="1:9" x14ac:dyDescent="0.35">
      <c r="A2961" t="s">
        <v>20668</v>
      </c>
      <c r="B2961" t="s">
        <v>6636</v>
      </c>
      <c r="C2961" t="s">
        <v>20669</v>
      </c>
      <c r="D2961" t="s">
        <v>20670</v>
      </c>
      <c r="E2961" t="s">
        <v>20671</v>
      </c>
      <c r="G2961">
        <v>65122005</v>
      </c>
      <c r="I2961" t="s">
        <v>20669</v>
      </c>
    </row>
    <row r="2962" spans="1:9" x14ac:dyDescent="0.35">
      <c r="A2962" t="s">
        <v>20672</v>
      </c>
      <c r="B2962" t="s">
        <v>6636</v>
      </c>
      <c r="C2962" t="s">
        <v>20673</v>
      </c>
      <c r="D2962" t="s">
        <v>20674</v>
      </c>
      <c r="E2962" t="s">
        <v>20675</v>
      </c>
      <c r="F2962">
        <v>62553488</v>
      </c>
      <c r="I2962" t="s">
        <v>20673</v>
      </c>
    </row>
    <row r="2963" spans="1:9" x14ac:dyDescent="0.35">
      <c r="A2963" t="s">
        <v>20676</v>
      </c>
      <c r="B2963" t="s">
        <v>7397</v>
      </c>
      <c r="C2963" t="s">
        <v>20677</v>
      </c>
      <c r="D2963" t="s">
        <v>20678</v>
      </c>
      <c r="E2963" t="s">
        <v>20679</v>
      </c>
      <c r="F2963">
        <v>68859000</v>
      </c>
      <c r="G2963">
        <v>67491252</v>
      </c>
      <c r="I2963" t="s">
        <v>20677</v>
      </c>
    </row>
    <row r="2964" spans="1:9" x14ac:dyDescent="0.35">
      <c r="A2964" t="s">
        <v>20680</v>
      </c>
      <c r="B2964" t="s">
        <v>6636</v>
      </c>
      <c r="C2964" t="s">
        <v>20681</v>
      </c>
      <c r="D2964" t="s">
        <v>20682</v>
      </c>
      <c r="E2964" t="s">
        <v>7711</v>
      </c>
      <c r="F2964">
        <v>62952288</v>
      </c>
      <c r="G2964">
        <v>62914764</v>
      </c>
      <c r="I2964" t="s">
        <v>20681</v>
      </c>
    </row>
    <row r="2965" spans="1:9" x14ac:dyDescent="0.35">
      <c r="A2965" t="s">
        <v>20683</v>
      </c>
      <c r="B2965" t="s">
        <v>6636</v>
      </c>
      <c r="C2965" t="s">
        <v>20684</v>
      </c>
      <c r="I2965" t="s">
        <v>20684</v>
      </c>
    </row>
    <row r="2966" spans="1:9" x14ac:dyDescent="0.35">
      <c r="A2966" t="s">
        <v>20685</v>
      </c>
      <c r="B2966" t="s">
        <v>6636</v>
      </c>
      <c r="C2966" t="s">
        <v>20686</v>
      </c>
      <c r="I2966" t="s">
        <v>20686</v>
      </c>
    </row>
    <row r="2967" spans="1:9" x14ac:dyDescent="0.35">
      <c r="A2967" t="s">
        <v>20687</v>
      </c>
      <c r="B2967" t="s">
        <v>6636</v>
      </c>
      <c r="C2967" t="s">
        <v>20688</v>
      </c>
      <c r="D2967" t="s">
        <v>19204</v>
      </c>
      <c r="E2967" t="s">
        <v>20689</v>
      </c>
      <c r="F2967">
        <v>67898800</v>
      </c>
      <c r="G2967">
        <v>67897711</v>
      </c>
      <c r="I2967" t="s">
        <v>20688</v>
      </c>
    </row>
    <row r="2968" spans="1:9" x14ac:dyDescent="0.35">
      <c r="A2968" t="s">
        <v>20690</v>
      </c>
      <c r="B2968" t="s">
        <v>6636</v>
      </c>
      <c r="C2968" t="s">
        <v>20691</v>
      </c>
      <c r="I2968" t="s">
        <v>20691</v>
      </c>
    </row>
    <row r="2969" spans="1:9" x14ac:dyDescent="0.35">
      <c r="A2969" t="s">
        <v>20692</v>
      </c>
      <c r="B2969" t="s">
        <v>6636</v>
      </c>
      <c r="C2969" t="s">
        <v>20693</v>
      </c>
      <c r="I2969" t="s">
        <v>20693</v>
      </c>
    </row>
    <row r="2970" spans="1:9" x14ac:dyDescent="0.35">
      <c r="A2970" t="s">
        <v>20694</v>
      </c>
      <c r="B2970" t="s">
        <v>6636</v>
      </c>
      <c r="C2970" t="s">
        <v>20695</v>
      </c>
      <c r="D2970" t="s">
        <v>20696</v>
      </c>
      <c r="E2970" t="s">
        <v>10872</v>
      </c>
      <c r="F2970">
        <v>63256200</v>
      </c>
      <c r="G2970">
        <v>62204265</v>
      </c>
      <c r="I2970" t="s">
        <v>20695</v>
      </c>
    </row>
    <row r="2971" spans="1:9" x14ac:dyDescent="0.35">
      <c r="A2971" t="s">
        <v>20697</v>
      </c>
      <c r="B2971" t="s">
        <v>6636</v>
      </c>
      <c r="C2971" t="s">
        <v>20698</v>
      </c>
      <c r="D2971" t="s">
        <v>20699</v>
      </c>
      <c r="E2971" t="s">
        <v>20700</v>
      </c>
      <c r="F2971">
        <v>62856577</v>
      </c>
      <c r="H2971" t="s">
        <v>20701</v>
      </c>
      <c r="I2971" t="s">
        <v>20698</v>
      </c>
    </row>
    <row r="2972" spans="1:9" x14ac:dyDescent="0.35">
      <c r="A2972" t="s">
        <v>20702</v>
      </c>
      <c r="B2972" t="s">
        <v>7397</v>
      </c>
      <c r="C2972" t="s">
        <v>20703</v>
      </c>
      <c r="I2972" t="s">
        <v>20703</v>
      </c>
    </row>
    <row r="2973" spans="1:9" x14ac:dyDescent="0.35">
      <c r="A2973" t="s">
        <v>20704</v>
      </c>
      <c r="B2973" t="s">
        <v>6636</v>
      </c>
      <c r="C2973" t="s">
        <v>20705</v>
      </c>
      <c r="D2973" t="s">
        <v>20706</v>
      </c>
      <c r="E2973" t="s">
        <v>8452</v>
      </c>
      <c r="F2973">
        <v>62800366</v>
      </c>
      <c r="G2973">
        <v>62841468</v>
      </c>
      <c r="I2973" t="s">
        <v>20705</v>
      </c>
    </row>
    <row r="2974" spans="1:9" x14ac:dyDescent="0.35">
      <c r="A2974" t="s">
        <v>20707</v>
      </c>
      <c r="B2974" t="s">
        <v>7397</v>
      </c>
      <c r="C2974" t="s">
        <v>20708</v>
      </c>
      <c r="I2974" t="s">
        <v>20708</v>
      </c>
    </row>
    <row r="2975" spans="1:9" x14ac:dyDescent="0.35">
      <c r="A2975" t="s">
        <v>20709</v>
      </c>
      <c r="B2975" t="s">
        <v>6724</v>
      </c>
      <c r="C2975" t="s">
        <v>20710</v>
      </c>
      <c r="D2975" t="s">
        <v>20711</v>
      </c>
      <c r="E2975" t="s">
        <v>20712</v>
      </c>
      <c r="F2975" t="s">
        <v>20713</v>
      </c>
      <c r="G2975">
        <v>68634748</v>
      </c>
      <c r="H2975" t="s">
        <v>10639</v>
      </c>
      <c r="I2975" t="s">
        <v>20710</v>
      </c>
    </row>
    <row r="2976" spans="1:9" x14ac:dyDescent="0.35">
      <c r="A2976" t="s">
        <v>20714</v>
      </c>
      <c r="B2976" t="s">
        <v>7397</v>
      </c>
      <c r="C2976" t="s">
        <v>20715</v>
      </c>
      <c r="D2976" t="s">
        <v>20716</v>
      </c>
      <c r="E2976" t="s">
        <v>20717</v>
      </c>
      <c r="F2976">
        <v>64301393</v>
      </c>
      <c r="G2976">
        <v>63372076</v>
      </c>
      <c r="I2976" t="s">
        <v>20715</v>
      </c>
    </row>
    <row r="2977" spans="1:9" x14ac:dyDescent="0.35">
      <c r="A2977" t="s">
        <v>1774</v>
      </c>
      <c r="B2977" t="s">
        <v>6703</v>
      </c>
      <c r="C2977" t="s">
        <v>20718</v>
      </c>
      <c r="D2977" t="s">
        <v>20719</v>
      </c>
      <c r="E2977" t="s">
        <v>20720</v>
      </c>
      <c r="F2977" t="s">
        <v>20721</v>
      </c>
      <c r="G2977" t="s">
        <v>20722</v>
      </c>
      <c r="I2977" t="s">
        <v>20718</v>
      </c>
    </row>
    <row r="2978" spans="1:9" x14ac:dyDescent="0.35">
      <c r="A2978" t="s">
        <v>20723</v>
      </c>
      <c r="B2978" t="s">
        <v>7092</v>
      </c>
      <c r="C2978" t="s">
        <v>20724</v>
      </c>
      <c r="I2978" t="s">
        <v>20724</v>
      </c>
    </row>
    <row r="2979" spans="1:9" x14ac:dyDescent="0.35">
      <c r="A2979" t="s">
        <v>20725</v>
      </c>
      <c r="B2979" t="s">
        <v>6636</v>
      </c>
      <c r="C2979" t="s">
        <v>20726</v>
      </c>
      <c r="I2979" t="s">
        <v>20726</v>
      </c>
    </row>
    <row r="2980" spans="1:9" x14ac:dyDescent="0.35">
      <c r="A2980" t="s">
        <v>20727</v>
      </c>
      <c r="B2980" t="s">
        <v>6636</v>
      </c>
      <c r="C2980" t="s">
        <v>20728</v>
      </c>
      <c r="I2980" t="s">
        <v>20728</v>
      </c>
    </row>
    <row r="2981" spans="1:9" x14ac:dyDescent="0.35">
      <c r="A2981" t="s">
        <v>20729</v>
      </c>
      <c r="B2981" t="s">
        <v>6636</v>
      </c>
      <c r="C2981" t="s">
        <v>20730</v>
      </c>
      <c r="D2981" t="s">
        <v>20731</v>
      </c>
      <c r="E2981" t="s">
        <v>20732</v>
      </c>
      <c r="F2981">
        <v>64811555</v>
      </c>
      <c r="G2981">
        <v>63952022</v>
      </c>
      <c r="H2981" t="s">
        <v>20733</v>
      </c>
      <c r="I2981" t="s">
        <v>20730</v>
      </c>
    </row>
    <row r="2982" spans="1:9" x14ac:dyDescent="0.35">
      <c r="A2982" t="s">
        <v>20734</v>
      </c>
      <c r="B2982" t="s">
        <v>7397</v>
      </c>
      <c r="C2982" t="s">
        <v>20735</v>
      </c>
      <c r="D2982" t="s">
        <v>20736</v>
      </c>
      <c r="E2982" t="s">
        <v>20737</v>
      </c>
      <c r="F2982">
        <v>62520810</v>
      </c>
      <c r="G2982" t="s">
        <v>20738</v>
      </c>
      <c r="I2982" t="s">
        <v>20735</v>
      </c>
    </row>
    <row r="2983" spans="1:9" x14ac:dyDescent="0.35">
      <c r="A2983" t="s">
        <v>20739</v>
      </c>
      <c r="B2983" t="s">
        <v>7397</v>
      </c>
      <c r="C2983" t="s">
        <v>20740</v>
      </c>
      <c r="D2983" t="s">
        <v>20741</v>
      </c>
      <c r="E2983" t="s">
        <v>20742</v>
      </c>
      <c r="F2983">
        <v>62587874</v>
      </c>
      <c r="G2983">
        <v>62587366</v>
      </c>
      <c r="I2983" t="s">
        <v>20740</v>
      </c>
    </row>
    <row r="2984" spans="1:9" x14ac:dyDescent="0.35">
      <c r="A2984" t="s">
        <v>20743</v>
      </c>
      <c r="B2984" t="s">
        <v>7092</v>
      </c>
      <c r="C2984" t="s">
        <v>20744</v>
      </c>
      <c r="D2984" t="s">
        <v>20745</v>
      </c>
      <c r="E2984" t="s">
        <v>20746</v>
      </c>
      <c r="F2984">
        <v>62912127</v>
      </c>
      <c r="G2984">
        <v>62915503</v>
      </c>
      <c r="H2984" t="s">
        <v>20747</v>
      </c>
      <c r="I2984" t="s">
        <v>20744</v>
      </c>
    </row>
    <row r="2985" spans="1:9" x14ac:dyDescent="0.35">
      <c r="A2985" t="s">
        <v>20748</v>
      </c>
      <c r="B2985" t="s">
        <v>6636</v>
      </c>
      <c r="C2985" t="s">
        <v>20749</v>
      </c>
      <c r="D2985" t="s">
        <v>20750</v>
      </c>
      <c r="E2985" t="s">
        <v>20751</v>
      </c>
      <c r="F2985">
        <v>63762896</v>
      </c>
      <c r="G2985">
        <v>63762096</v>
      </c>
      <c r="I2985" t="s">
        <v>20749</v>
      </c>
    </row>
    <row r="2986" spans="1:9" x14ac:dyDescent="0.35">
      <c r="A2986" t="s">
        <v>20752</v>
      </c>
      <c r="B2986" t="s">
        <v>6763</v>
      </c>
      <c r="C2986" t="s">
        <v>20753</v>
      </c>
      <c r="D2986" t="s">
        <v>20754</v>
      </c>
      <c r="E2986" t="s">
        <v>20755</v>
      </c>
      <c r="F2986">
        <v>67529828</v>
      </c>
      <c r="G2986">
        <v>67520877</v>
      </c>
      <c r="H2986" t="s">
        <v>20756</v>
      </c>
      <c r="I2986" t="s">
        <v>20753</v>
      </c>
    </row>
    <row r="2987" spans="1:9" x14ac:dyDescent="0.35">
      <c r="A2987" t="s">
        <v>20757</v>
      </c>
      <c r="B2987" t="s">
        <v>6763</v>
      </c>
      <c r="C2987" t="s">
        <v>20758</v>
      </c>
      <c r="D2987" t="s">
        <v>20759</v>
      </c>
      <c r="E2987" t="s">
        <v>20760</v>
      </c>
      <c r="G2987" t="s">
        <v>20761</v>
      </c>
      <c r="H2987" t="s">
        <v>20762</v>
      </c>
      <c r="I2987" t="s">
        <v>20758</v>
      </c>
    </row>
    <row r="2988" spans="1:9" x14ac:dyDescent="0.35">
      <c r="A2988" t="s">
        <v>20763</v>
      </c>
      <c r="B2988" t="s">
        <v>6636</v>
      </c>
      <c r="C2988" t="s">
        <v>20764</v>
      </c>
      <c r="D2988" t="s">
        <v>20765</v>
      </c>
      <c r="E2988" t="s">
        <v>20766</v>
      </c>
      <c r="F2988">
        <v>62918210</v>
      </c>
      <c r="G2988">
        <v>62918210</v>
      </c>
      <c r="I2988" t="s">
        <v>20764</v>
      </c>
    </row>
    <row r="2989" spans="1:9" x14ac:dyDescent="0.35">
      <c r="A2989" t="s">
        <v>20767</v>
      </c>
      <c r="B2989" t="s">
        <v>7397</v>
      </c>
      <c r="C2989" t="s">
        <v>20768</v>
      </c>
      <c r="D2989" t="s">
        <v>20769</v>
      </c>
      <c r="E2989" t="s">
        <v>20770</v>
      </c>
      <c r="F2989">
        <v>64385118</v>
      </c>
      <c r="G2989">
        <v>64385119</v>
      </c>
      <c r="H2989" t="s">
        <v>20771</v>
      </c>
      <c r="I2989" t="s">
        <v>20768</v>
      </c>
    </row>
    <row r="2990" spans="1:9" x14ac:dyDescent="0.35">
      <c r="A2990" t="s">
        <v>20772</v>
      </c>
      <c r="B2990" t="s">
        <v>7397</v>
      </c>
      <c r="C2990" t="s">
        <v>20773</v>
      </c>
      <c r="D2990" t="s">
        <v>20774</v>
      </c>
      <c r="E2990" t="s">
        <v>20775</v>
      </c>
      <c r="F2990">
        <v>64316522</v>
      </c>
      <c r="G2990">
        <v>63378272</v>
      </c>
      <c r="H2990" t="s">
        <v>20776</v>
      </c>
      <c r="I2990" t="s">
        <v>20773</v>
      </c>
    </row>
    <row r="2991" spans="1:9" x14ac:dyDescent="0.35">
      <c r="A2991" t="s">
        <v>20777</v>
      </c>
      <c r="B2991" t="s">
        <v>6636</v>
      </c>
      <c r="C2991" t="s">
        <v>20778</v>
      </c>
      <c r="D2991" t="s">
        <v>20779</v>
      </c>
      <c r="E2991" t="s">
        <v>20780</v>
      </c>
      <c r="F2991">
        <v>63364321</v>
      </c>
      <c r="G2991">
        <v>63364331</v>
      </c>
      <c r="H2991" t="s">
        <v>20781</v>
      </c>
      <c r="I2991" t="s">
        <v>20778</v>
      </c>
    </row>
    <row r="2992" spans="1:9" x14ac:dyDescent="0.35">
      <c r="A2992" t="s">
        <v>20782</v>
      </c>
      <c r="B2992" t="s">
        <v>6763</v>
      </c>
      <c r="C2992" t="s">
        <v>20783</v>
      </c>
      <c r="D2992" t="s">
        <v>20784</v>
      </c>
      <c r="E2992" t="s">
        <v>20785</v>
      </c>
      <c r="F2992">
        <v>63039669</v>
      </c>
      <c r="G2992">
        <v>63039710</v>
      </c>
      <c r="I2992" t="s">
        <v>20783</v>
      </c>
    </row>
    <row r="2993" spans="1:9" x14ac:dyDescent="0.35">
      <c r="A2993" t="s">
        <v>20786</v>
      </c>
      <c r="B2993" t="s">
        <v>6763</v>
      </c>
      <c r="C2993" t="s">
        <v>20787</v>
      </c>
      <c r="D2993" t="s">
        <v>20788</v>
      </c>
      <c r="E2993" t="s">
        <v>20789</v>
      </c>
      <c r="F2993">
        <v>67697800</v>
      </c>
      <c r="G2993">
        <v>67697900</v>
      </c>
      <c r="H2993" t="s">
        <v>20790</v>
      </c>
      <c r="I2993" t="s">
        <v>20787</v>
      </c>
    </row>
    <row r="2994" spans="1:9" x14ac:dyDescent="0.35">
      <c r="A2994" t="s">
        <v>20791</v>
      </c>
      <c r="B2994" t="s">
        <v>7397</v>
      </c>
      <c r="C2994" t="s">
        <v>20792</v>
      </c>
      <c r="D2994" t="s">
        <v>20793</v>
      </c>
      <c r="E2994" t="s">
        <v>20794</v>
      </c>
      <c r="F2994">
        <v>62783288</v>
      </c>
      <c r="G2994">
        <v>62710426</v>
      </c>
      <c r="H2994" t="s">
        <v>20795</v>
      </c>
      <c r="I2994" t="s">
        <v>20792</v>
      </c>
    </row>
    <row r="2995" spans="1:9" x14ac:dyDescent="0.35">
      <c r="A2995" t="s">
        <v>20796</v>
      </c>
      <c r="B2995" t="s">
        <v>7397</v>
      </c>
      <c r="C2995" t="s">
        <v>20797</v>
      </c>
      <c r="D2995" t="s">
        <v>20798</v>
      </c>
      <c r="E2995" t="s">
        <v>20799</v>
      </c>
      <c r="F2995">
        <v>63119000</v>
      </c>
      <c r="G2995">
        <v>63119025</v>
      </c>
      <c r="I2995" t="s">
        <v>20797</v>
      </c>
    </row>
    <row r="2996" spans="1:9" x14ac:dyDescent="0.35">
      <c r="A2996" t="s">
        <v>20800</v>
      </c>
      <c r="B2996" t="s">
        <v>7397</v>
      </c>
      <c r="C2996" t="s">
        <v>20801</v>
      </c>
      <c r="D2996" t="s">
        <v>20802</v>
      </c>
      <c r="E2996" t="s">
        <v>20803</v>
      </c>
      <c r="F2996">
        <v>65673986</v>
      </c>
      <c r="G2996">
        <v>65673986</v>
      </c>
      <c r="H2996" t="s">
        <v>20804</v>
      </c>
      <c r="I2996" t="s">
        <v>20801</v>
      </c>
    </row>
    <row r="2997" spans="1:9" x14ac:dyDescent="0.35">
      <c r="A2997" t="s">
        <v>20805</v>
      </c>
      <c r="B2997" t="s">
        <v>7397</v>
      </c>
      <c r="C2997" t="s">
        <v>20806</v>
      </c>
      <c r="D2997" t="s">
        <v>20807</v>
      </c>
      <c r="E2997" t="s">
        <v>20808</v>
      </c>
      <c r="F2997">
        <v>64621229</v>
      </c>
      <c r="G2997">
        <v>64621390</v>
      </c>
      <c r="H2997" t="s">
        <v>20809</v>
      </c>
      <c r="I2997" t="s">
        <v>20806</v>
      </c>
    </row>
    <row r="2998" spans="1:9" x14ac:dyDescent="0.35">
      <c r="A2998" t="s">
        <v>20810</v>
      </c>
      <c r="B2998" t="s">
        <v>7397</v>
      </c>
      <c r="C2998" t="s">
        <v>20811</v>
      </c>
      <c r="D2998" t="s">
        <v>20812</v>
      </c>
      <c r="E2998" t="s">
        <v>20813</v>
      </c>
      <c r="F2998">
        <v>67380153</v>
      </c>
      <c r="G2998">
        <v>67380153</v>
      </c>
      <c r="H2998" t="s">
        <v>20814</v>
      </c>
      <c r="I2998" t="s">
        <v>20811</v>
      </c>
    </row>
    <row r="2999" spans="1:9" x14ac:dyDescent="0.35">
      <c r="A2999" t="s">
        <v>20815</v>
      </c>
      <c r="B2999" t="s">
        <v>7092</v>
      </c>
      <c r="C2999" t="s">
        <v>20816</v>
      </c>
      <c r="D2999" t="s">
        <v>20817</v>
      </c>
      <c r="E2999" t="s">
        <v>20818</v>
      </c>
      <c r="F2999">
        <v>64570370</v>
      </c>
      <c r="G2999">
        <v>64570721</v>
      </c>
      <c r="H2999" t="s">
        <v>20819</v>
      </c>
      <c r="I2999" t="s">
        <v>20816</v>
      </c>
    </row>
    <row r="3000" spans="1:9" x14ac:dyDescent="0.35">
      <c r="A3000" t="s">
        <v>20820</v>
      </c>
      <c r="B3000" t="s">
        <v>7092</v>
      </c>
      <c r="C3000" t="s">
        <v>20821</v>
      </c>
      <c r="D3000" t="s">
        <v>20822</v>
      </c>
      <c r="E3000" t="s">
        <v>20823</v>
      </c>
      <c r="F3000">
        <v>67848201</v>
      </c>
      <c r="H3000" t="s">
        <v>20824</v>
      </c>
      <c r="I3000" t="s">
        <v>20821</v>
      </c>
    </row>
    <row r="3001" spans="1:9" x14ac:dyDescent="0.35">
      <c r="A3001" t="s">
        <v>20825</v>
      </c>
      <c r="B3001" t="s">
        <v>6636</v>
      </c>
      <c r="C3001" t="s">
        <v>20826</v>
      </c>
      <c r="D3001" t="s">
        <v>20827</v>
      </c>
      <c r="E3001" t="s">
        <v>20828</v>
      </c>
      <c r="H3001" t="s">
        <v>20829</v>
      </c>
      <c r="I3001" t="s">
        <v>20826</v>
      </c>
    </row>
    <row r="3002" spans="1:9" x14ac:dyDescent="0.35">
      <c r="A3002" t="s">
        <v>20830</v>
      </c>
      <c r="B3002" t="s">
        <v>6763</v>
      </c>
      <c r="C3002" t="s">
        <v>20831</v>
      </c>
      <c r="D3002" t="s">
        <v>20832</v>
      </c>
      <c r="E3002" t="s">
        <v>8619</v>
      </c>
      <c r="F3002">
        <v>68623011</v>
      </c>
      <c r="G3002">
        <v>68623083</v>
      </c>
      <c r="H3002" t="s">
        <v>20833</v>
      </c>
      <c r="I3002" t="s">
        <v>20831</v>
      </c>
    </row>
    <row r="3003" spans="1:9" x14ac:dyDescent="0.35">
      <c r="A3003" t="s">
        <v>20834</v>
      </c>
      <c r="B3003" t="s">
        <v>7397</v>
      </c>
      <c r="C3003" t="s">
        <v>20835</v>
      </c>
      <c r="D3003" t="s">
        <v>20836</v>
      </c>
      <c r="E3003" t="s">
        <v>20837</v>
      </c>
      <c r="F3003" t="s">
        <v>20838</v>
      </c>
      <c r="H3003" t="s">
        <v>20839</v>
      </c>
      <c r="I3003" t="s">
        <v>20835</v>
      </c>
    </row>
    <row r="3004" spans="1:9" x14ac:dyDescent="0.35">
      <c r="A3004" t="s">
        <v>20840</v>
      </c>
      <c r="B3004" t="s">
        <v>6636</v>
      </c>
      <c r="C3004" t="s">
        <v>20841</v>
      </c>
      <c r="D3004" t="s">
        <v>20842</v>
      </c>
      <c r="E3004" t="s">
        <v>20843</v>
      </c>
      <c r="F3004">
        <v>63430142</v>
      </c>
      <c r="G3004">
        <v>62806736</v>
      </c>
      <c r="H3004" t="s">
        <v>20844</v>
      </c>
      <c r="I3004" t="s">
        <v>20841</v>
      </c>
    </row>
    <row r="3005" spans="1:9" x14ac:dyDescent="0.35">
      <c r="A3005" t="s">
        <v>20845</v>
      </c>
      <c r="B3005" t="s">
        <v>7397</v>
      </c>
      <c r="C3005" t="s">
        <v>20846</v>
      </c>
      <c r="D3005" t="s">
        <v>8917</v>
      </c>
      <c r="E3005" t="s">
        <v>20847</v>
      </c>
      <c r="F3005">
        <v>62730168</v>
      </c>
      <c r="G3005">
        <v>62733193</v>
      </c>
      <c r="H3005" t="s">
        <v>20848</v>
      </c>
      <c r="I3005" t="s">
        <v>20846</v>
      </c>
    </row>
    <row r="3006" spans="1:9" x14ac:dyDescent="0.35">
      <c r="A3006" t="s">
        <v>20849</v>
      </c>
      <c r="B3006" t="s">
        <v>7397</v>
      </c>
      <c r="C3006" t="s">
        <v>20850</v>
      </c>
      <c r="D3006" t="s">
        <v>20851</v>
      </c>
      <c r="E3006" t="s">
        <v>6652</v>
      </c>
      <c r="F3006">
        <v>68967618</v>
      </c>
      <c r="G3006">
        <v>68968458</v>
      </c>
      <c r="I3006" t="s">
        <v>20850</v>
      </c>
    </row>
    <row r="3007" spans="1:9" x14ac:dyDescent="0.35">
      <c r="A3007" t="s">
        <v>20852</v>
      </c>
      <c r="B3007" t="s">
        <v>6636</v>
      </c>
      <c r="C3007" t="s">
        <v>20853</v>
      </c>
      <c r="D3007" t="s">
        <v>20854</v>
      </c>
      <c r="E3007" t="s">
        <v>20855</v>
      </c>
      <c r="F3007" t="s">
        <v>20856</v>
      </c>
      <c r="G3007" t="s">
        <v>20857</v>
      </c>
      <c r="H3007" t="s">
        <v>20858</v>
      </c>
      <c r="I3007" t="s">
        <v>20853</v>
      </c>
    </row>
    <row r="3008" spans="1:9" x14ac:dyDescent="0.35">
      <c r="A3008" t="s">
        <v>20859</v>
      </c>
      <c r="B3008" t="s">
        <v>6763</v>
      </c>
      <c r="C3008" t="s">
        <v>20860</v>
      </c>
      <c r="D3008" t="s">
        <v>20861</v>
      </c>
      <c r="E3008" t="s">
        <v>20862</v>
      </c>
      <c r="F3008">
        <v>96238587</v>
      </c>
      <c r="H3008" t="s">
        <v>20863</v>
      </c>
      <c r="I3008" t="s">
        <v>20860</v>
      </c>
    </row>
    <row r="3009" spans="1:9" x14ac:dyDescent="0.35">
      <c r="A3009" t="s">
        <v>20864</v>
      </c>
      <c r="B3009" t="s">
        <v>7397</v>
      </c>
      <c r="C3009" t="s">
        <v>20865</v>
      </c>
      <c r="D3009" t="s">
        <v>20866</v>
      </c>
      <c r="E3009" t="s">
        <v>20867</v>
      </c>
      <c r="F3009">
        <v>62945853</v>
      </c>
      <c r="G3009">
        <v>63981775</v>
      </c>
      <c r="H3009" t="s">
        <v>20868</v>
      </c>
      <c r="I3009" t="s">
        <v>20865</v>
      </c>
    </row>
    <row r="3010" spans="1:9" x14ac:dyDescent="0.35">
      <c r="A3010" t="s">
        <v>20869</v>
      </c>
      <c r="B3010" t="s">
        <v>6636</v>
      </c>
      <c r="C3010" t="s">
        <v>20870</v>
      </c>
      <c r="D3010" t="s">
        <v>20871</v>
      </c>
      <c r="E3010" t="s">
        <v>20872</v>
      </c>
      <c r="F3010">
        <v>63966307</v>
      </c>
      <c r="G3010">
        <v>63966304</v>
      </c>
      <c r="H3010" t="s">
        <v>20873</v>
      </c>
      <c r="I3010" t="s">
        <v>20870</v>
      </c>
    </row>
    <row r="3011" spans="1:9" x14ac:dyDescent="0.35">
      <c r="A3011" t="s">
        <v>20874</v>
      </c>
      <c r="B3011" t="s">
        <v>7397</v>
      </c>
      <c r="C3011" t="s">
        <v>20875</v>
      </c>
      <c r="D3011" t="s">
        <v>20876</v>
      </c>
      <c r="E3011" t="s">
        <v>20877</v>
      </c>
      <c r="F3011">
        <v>67575053</v>
      </c>
      <c r="G3011">
        <v>67575614</v>
      </c>
      <c r="H3011" t="s">
        <v>20878</v>
      </c>
      <c r="I3011" t="s">
        <v>20875</v>
      </c>
    </row>
    <row r="3012" spans="1:9" x14ac:dyDescent="0.35">
      <c r="A3012" t="s">
        <v>20879</v>
      </c>
      <c r="B3012" t="s">
        <v>7397</v>
      </c>
      <c r="C3012" t="s">
        <v>20880</v>
      </c>
      <c r="D3012" t="s">
        <v>20881</v>
      </c>
      <c r="E3012" t="s">
        <v>20882</v>
      </c>
      <c r="H3012" t="s">
        <v>7555</v>
      </c>
      <c r="I3012" t="s">
        <v>20880</v>
      </c>
    </row>
    <row r="3013" spans="1:9" x14ac:dyDescent="0.35">
      <c r="A3013" t="s">
        <v>20883</v>
      </c>
      <c r="B3013" t="s">
        <v>7397</v>
      </c>
      <c r="C3013" t="s">
        <v>20884</v>
      </c>
      <c r="D3013" t="s">
        <v>20885</v>
      </c>
      <c r="E3013" t="s">
        <v>12423</v>
      </c>
      <c r="F3013" t="s">
        <v>20886</v>
      </c>
      <c r="H3013" t="s">
        <v>20887</v>
      </c>
      <c r="I3013" t="s">
        <v>20884</v>
      </c>
    </row>
    <row r="3014" spans="1:9" x14ac:dyDescent="0.35">
      <c r="A3014" t="s">
        <v>20888</v>
      </c>
      <c r="B3014" t="s">
        <v>6636</v>
      </c>
      <c r="C3014" t="s">
        <v>20889</v>
      </c>
      <c r="D3014" t="s">
        <v>20602</v>
      </c>
      <c r="E3014" t="s">
        <v>20890</v>
      </c>
      <c r="F3014" t="s">
        <v>20891</v>
      </c>
      <c r="G3014" t="s">
        <v>20892</v>
      </c>
      <c r="I3014" t="s">
        <v>20889</v>
      </c>
    </row>
    <row r="3015" spans="1:9" x14ac:dyDescent="0.35">
      <c r="A3015" t="s">
        <v>20893</v>
      </c>
      <c r="B3015" t="s">
        <v>6776</v>
      </c>
      <c r="C3015" t="s">
        <v>20894</v>
      </c>
      <c r="D3015" t="s">
        <v>20895</v>
      </c>
      <c r="E3015" t="s">
        <v>20896</v>
      </c>
      <c r="F3015" t="s">
        <v>20897</v>
      </c>
      <c r="G3015" t="s">
        <v>20898</v>
      </c>
      <c r="H3015" t="s">
        <v>20899</v>
      </c>
      <c r="I3015" t="s">
        <v>20894</v>
      </c>
    </row>
    <row r="3016" spans="1:9" x14ac:dyDescent="0.35">
      <c r="A3016" t="s">
        <v>20900</v>
      </c>
      <c r="B3016" t="s">
        <v>7397</v>
      </c>
      <c r="C3016" t="s">
        <v>20901</v>
      </c>
      <c r="F3016">
        <v>90224726</v>
      </c>
      <c r="H3016" t="s">
        <v>20902</v>
      </c>
      <c r="I3016" t="s">
        <v>20901</v>
      </c>
    </row>
    <row r="3017" spans="1:9" x14ac:dyDescent="0.35">
      <c r="A3017" t="s">
        <v>20903</v>
      </c>
      <c r="B3017" t="s">
        <v>7397</v>
      </c>
      <c r="C3017" t="s">
        <v>20904</v>
      </c>
      <c r="D3017" t="s">
        <v>20905</v>
      </c>
      <c r="E3017" t="s">
        <v>20906</v>
      </c>
      <c r="H3017" t="s">
        <v>20907</v>
      </c>
      <c r="I3017" t="s">
        <v>20904</v>
      </c>
    </row>
    <row r="3018" spans="1:9" x14ac:dyDescent="0.35">
      <c r="A3018" t="s">
        <v>20908</v>
      </c>
      <c r="B3018" t="s">
        <v>7397</v>
      </c>
      <c r="C3018" t="s">
        <v>20909</v>
      </c>
      <c r="D3018" t="s">
        <v>20910</v>
      </c>
      <c r="E3018" t="s">
        <v>20911</v>
      </c>
      <c r="H3018" t="s">
        <v>20912</v>
      </c>
      <c r="I3018" t="s">
        <v>20909</v>
      </c>
    </row>
    <row r="3019" spans="1:9" x14ac:dyDescent="0.35">
      <c r="A3019" t="s">
        <v>20913</v>
      </c>
      <c r="B3019" t="s">
        <v>6636</v>
      </c>
      <c r="C3019" t="s">
        <v>20914</v>
      </c>
      <c r="D3019" t="s">
        <v>18038</v>
      </c>
      <c r="E3019" t="s">
        <v>20915</v>
      </c>
      <c r="F3019">
        <v>63775704</v>
      </c>
      <c r="G3019">
        <v>63771057</v>
      </c>
      <c r="H3019" t="s">
        <v>20916</v>
      </c>
      <c r="I3019" t="s">
        <v>20914</v>
      </c>
    </row>
    <row r="3020" spans="1:9" x14ac:dyDescent="0.35">
      <c r="A3020" t="s">
        <v>20917</v>
      </c>
      <c r="B3020" t="s">
        <v>7397</v>
      </c>
      <c r="C3020" t="s">
        <v>20918</v>
      </c>
      <c r="D3020" t="s">
        <v>20919</v>
      </c>
      <c r="E3020" t="s">
        <v>20920</v>
      </c>
      <c r="F3020" t="s">
        <v>20921</v>
      </c>
      <c r="G3020" t="s">
        <v>20922</v>
      </c>
      <c r="H3020" t="s">
        <v>20923</v>
      </c>
      <c r="I3020" t="s">
        <v>20918</v>
      </c>
    </row>
    <row r="3021" spans="1:9" x14ac:dyDescent="0.35">
      <c r="A3021" t="s">
        <v>20924</v>
      </c>
      <c r="B3021" t="s">
        <v>6763</v>
      </c>
      <c r="C3021" t="s">
        <v>20925</v>
      </c>
      <c r="D3021" t="s">
        <v>20926</v>
      </c>
      <c r="E3021" t="s">
        <v>20927</v>
      </c>
      <c r="F3021">
        <v>63925866</v>
      </c>
      <c r="G3021">
        <v>63964039</v>
      </c>
      <c r="H3021" t="s">
        <v>20928</v>
      </c>
      <c r="I3021" t="s">
        <v>20925</v>
      </c>
    </row>
    <row r="3022" spans="1:9" x14ac:dyDescent="0.35">
      <c r="A3022" t="s">
        <v>20929</v>
      </c>
      <c r="B3022" t="s">
        <v>6636</v>
      </c>
      <c r="C3022" t="s">
        <v>20930</v>
      </c>
      <c r="D3022" t="s">
        <v>20526</v>
      </c>
      <c r="E3022" t="s">
        <v>20931</v>
      </c>
      <c r="F3022">
        <v>67959512</v>
      </c>
      <c r="G3022">
        <v>67959820</v>
      </c>
      <c r="H3022" t="s">
        <v>20932</v>
      </c>
      <c r="I3022" t="s">
        <v>20930</v>
      </c>
    </row>
    <row r="3023" spans="1:9" x14ac:dyDescent="0.35">
      <c r="A3023" t="s">
        <v>20933</v>
      </c>
      <c r="B3023" t="s">
        <v>7397</v>
      </c>
      <c r="C3023" t="s">
        <v>20934</v>
      </c>
      <c r="D3023" t="s">
        <v>20935</v>
      </c>
      <c r="E3023" t="s">
        <v>20936</v>
      </c>
      <c r="F3023" t="s">
        <v>20937</v>
      </c>
      <c r="G3023" t="s">
        <v>20938</v>
      </c>
      <c r="H3023" t="s">
        <v>20939</v>
      </c>
      <c r="I3023" t="s">
        <v>20934</v>
      </c>
    </row>
    <row r="3024" spans="1:9" x14ac:dyDescent="0.35">
      <c r="A3024" t="s">
        <v>20940</v>
      </c>
      <c r="B3024" t="s">
        <v>6636</v>
      </c>
      <c r="C3024" t="s">
        <v>20941</v>
      </c>
      <c r="D3024" t="s">
        <v>20942</v>
      </c>
      <c r="E3024" t="s">
        <v>20943</v>
      </c>
      <c r="F3024" t="s">
        <v>20944</v>
      </c>
      <c r="G3024" t="s">
        <v>20945</v>
      </c>
      <c r="H3024" t="s">
        <v>20946</v>
      </c>
      <c r="I3024" t="s">
        <v>20941</v>
      </c>
    </row>
    <row r="3025" spans="1:9" x14ac:dyDescent="0.35">
      <c r="A3025" t="s">
        <v>20947</v>
      </c>
      <c r="B3025" t="s">
        <v>7397</v>
      </c>
      <c r="C3025" t="s">
        <v>20948</v>
      </c>
      <c r="D3025" t="s">
        <v>20949</v>
      </c>
      <c r="E3025" t="s">
        <v>20950</v>
      </c>
      <c r="H3025" t="s">
        <v>20951</v>
      </c>
      <c r="I3025" t="s">
        <v>20948</v>
      </c>
    </row>
    <row r="3026" spans="1:9" x14ac:dyDescent="0.35">
      <c r="A3026" t="s">
        <v>20952</v>
      </c>
      <c r="B3026" t="s">
        <v>7092</v>
      </c>
      <c r="C3026" t="s">
        <v>20953</v>
      </c>
      <c r="D3026" t="s">
        <v>20954</v>
      </c>
      <c r="E3026" t="s">
        <v>20955</v>
      </c>
      <c r="H3026" t="s">
        <v>20956</v>
      </c>
      <c r="I3026" t="s">
        <v>20953</v>
      </c>
    </row>
    <row r="3027" spans="1:9" x14ac:dyDescent="0.35">
      <c r="A3027" t="s">
        <v>20957</v>
      </c>
      <c r="B3027" t="s">
        <v>7397</v>
      </c>
      <c r="C3027" t="s">
        <v>20958</v>
      </c>
      <c r="D3027" t="s">
        <v>20959</v>
      </c>
      <c r="E3027" t="s">
        <v>20960</v>
      </c>
      <c r="H3027" t="s">
        <v>20961</v>
      </c>
      <c r="I3027" t="s">
        <v>20958</v>
      </c>
    </row>
    <row r="3028" spans="1:9" x14ac:dyDescent="0.35">
      <c r="A3028" t="s">
        <v>20962</v>
      </c>
      <c r="B3028" t="s">
        <v>6703</v>
      </c>
      <c r="C3028" t="s">
        <v>20963</v>
      </c>
      <c r="D3028" t="s">
        <v>20964</v>
      </c>
      <c r="E3028" t="s">
        <v>7038</v>
      </c>
      <c r="F3028">
        <v>65468318</v>
      </c>
      <c r="G3028">
        <v>65468313</v>
      </c>
      <c r="I3028" t="s">
        <v>20963</v>
      </c>
    </row>
    <row r="3029" spans="1:9" x14ac:dyDescent="0.35">
      <c r="A3029" t="s">
        <v>20965</v>
      </c>
      <c r="B3029" t="s">
        <v>6636</v>
      </c>
      <c r="C3029" t="s">
        <v>20966</v>
      </c>
      <c r="D3029" t="s">
        <v>20967</v>
      </c>
      <c r="E3029" t="s">
        <v>20968</v>
      </c>
      <c r="F3029" t="s">
        <v>20969</v>
      </c>
      <c r="G3029" t="s">
        <v>20970</v>
      </c>
      <c r="H3029" t="s">
        <v>20971</v>
      </c>
      <c r="I3029" t="s">
        <v>20966</v>
      </c>
    </row>
    <row r="3030" spans="1:9" x14ac:dyDescent="0.35">
      <c r="A3030" t="s">
        <v>4131</v>
      </c>
      <c r="B3030" t="s">
        <v>7092</v>
      </c>
      <c r="C3030" t="s">
        <v>20972</v>
      </c>
      <c r="D3030" t="s">
        <v>20973</v>
      </c>
      <c r="E3030" t="s">
        <v>20974</v>
      </c>
      <c r="F3030">
        <v>64959228</v>
      </c>
      <c r="G3030">
        <v>64959050</v>
      </c>
      <c r="H3030" t="s">
        <v>20975</v>
      </c>
      <c r="I3030" t="s">
        <v>20972</v>
      </c>
    </row>
    <row r="3031" spans="1:9" x14ac:dyDescent="0.35">
      <c r="A3031" t="s">
        <v>20976</v>
      </c>
      <c r="B3031" t="s">
        <v>7092</v>
      </c>
      <c r="C3031" t="s">
        <v>20977</v>
      </c>
      <c r="D3031" t="s">
        <v>20978</v>
      </c>
      <c r="E3031" t="s">
        <v>20979</v>
      </c>
      <c r="H3031" t="s">
        <v>20980</v>
      </c>
      <c r="I3031" t="s">
        <v>20977</v>
      </c>
    </row>
    <row r="3032" spans="1:9" x14ac:dyDescent="0.35">
      <c r="A3032" t="s">
        <v>20981</v>
      </c>
      <c r="B3032" t="s">
        <v>6724</v>
      </c>
      <c r="C3032" t="s">
        <v>20982</v>
      </c>
      <c r="D3032" t="s">
        <v>20983</v>
      </c>
      <c r="E3032" t="s">
        <v>20984</v>
      </c>
      <c r="F3032">
        <v>63650552</v>
      </c>
      <c r="G3032">
        <v>63650255</v>
      </c>
      <c r="I3032" t="s">
        <v>20982</v>
      </c>
    </row>
    <row r="3033" spans="1:9" x14ac:dyDescent="0.35">
      <c r="A3033" t="s">
        <v>20985</v>
      </c>
      <c r="B3033" t="s">
        <v>6703</v>
      </c>
      <c r="C3033" t="s">
        <v>20986</v>
      </c>
      <c r="D3033" t="s">
        <v>20987</v>
      </c>
      <c r="E3033" t="s">
        <v>20988</v>
      </c>
      <c r="F3033" t="s">
        <v>20989</v>
      </c>
      <c r="G3033" t="s">
        <v>20990</v>
      </c>
      <c r="H3033" t="s">
        <v>20991</v>
      </c>
      <c r="I3033" t="s">
        <v>20986</v>
      </c>
    </row>
    <row r="3034" spans="1:9" x14ac:dyDescent="0.35">
      <c r="A3034" t="s">
        <v>20992</v>
      </c>
      <c r="B3034" t="s">
        <v>6636</v>
      </c>
      <c r="C3034" t="s">
        <v>20993</v>
      </c>
      <c r="D3034" t="s">
        <v>20994</v>
      </c>
      <c r="E3034" t="s">
        <v>20995</v>
      </c>
      <c r="F3034">
        <v>68622558</v>
      </c>
      <c r="G3034">
        <v>68623286</v>
      </c>
      <c r="H3034" t="s">
        <v>20996</v>
      </c>
      <c r="I3034" t="s">
        <v>20993</v>
      </c>
    </row>
    <row r="3035" spans="1:9" x14ac:dyDescent="0.35">
      <c r="A3035" t="s">
        <v>20997</v>
      </c>
      <c r="B3035" t="s">
        <v>7397</v>
      </c>
      <c r="C3035" t="s">
        <v>20998</v>
      </c>
      <c r="D3035" t="s">
        <v>20999</v>
      </c>
      <c r="E3035" t="s">
        <v>11196</v>
      </c>
      <c r="F3035">
        <v>65475588</v>
      </c>
      <c r="G3035">
        <v>65475460</v>
      </c>
      <c r="I3035" t="s">
        <v>20998</v>
      </c>
    </row>
    <row r="3036" spans="1:9" x14ac:dyDescent="0.35">
      <c r="A3036" t="s">
        <v>21000</v>
      </c>
      <c r="B3036" t="s">
        <v>7092</v>
      </c>
      <c r="C3036" t="s">
        <v>21001</v>
      </c>
      <c r="D3036" t="s">
        <v>21002</v>
      </c>
      <c r="E3036" t="s">
        <v>21003</v>
      </c>
      <c r="H3036" t="s">
        <v>21004</v>
      </c>
      <c r="I3036" t="s">
        <v>21001</v>
      </c>
    </row>
    <row r="3037" spans="1:9" x14ac:dyDescent="0.35">
      <c r="A3037" t="s">
        <v>21005</v>
      </c>
      <c r="B3037" t="s">
        <v>7397</v>
      </c>
      <c r="C3037" t="s">
        <v>21006</v>
      </c>
      <c r="D3037" t="s">
        <v>21007</v>
      </c>
      <c r="E3037" t="s">
        <v>21008</v>
      </c>
      <c r="F3037" t="s">
        <v>21009</v>
      </c>
      <c r="G3037" t="s">
        <v>21010</v>
      </c>
      <c r="H3037" t="s">
        <v>21011</v>
      </c>
      <c r="I3037" t="s">
        <v>21006</v>
      </c>
    </row>
    <row r="3038" spans="1:9" x14ac:dyDescent="0.35">
      <c r="A3038" t="s">
        <v>21012</v>
      </c>
      <c r="B3038" t="s">
        <v>6763</v>
      </c>
      <c r="C3038" t="s">
        <v>21013</v>
      </c>
      <c r="D3038" t="s">
        <v>21014</v>
      </c>
      <c r="E3038" t="s">
        <v>21015</v>
      </c>
      <c r="H3038" t="s">
        <v>21016</v>
      </c>
      <c r="I3038" t="s">
        <v>21013</v>
      </c>
    </row>
    <row r="3039" spans="1:9" x14ac:dyDescent="0.35">
      <c r="A3039" t="s">
        <v>21017</v>
      </c>
      <c r="B3039" t="s">
        <v>7397</v>
      </c>
      <c r="C3039" t="s">
        <v>21018</v>
      </c>
      <c r="D3039" t="s">
        <v>21019</v>
      </c>
      <c r="E3039" t="s">
        <v>21020</v>
      </c>
      <c r="F3039">
        <v>64385118</v>
      </c>
      <c r="G3039">
        <v>64385119</v>
      </c>
      <c r="H3039" t="s">
        <v>21021</v>
      </c>
      <c r="I3039" t="s">
        <v>21018</v>
      </c>
    </row>
    <row r="3040" spans="1:9" x14ac:dyDescent="0.35">
      <c r="A3040" t="s">
        <v>21022</v>
      </c>
      <c r="B3040" t="s">
        <v>7092</v>
      </c>
      <c r="C3040" t="s">
        <v>21023</v>
      </c>
      <c r="D3040" t="s">
        <v>21024</v>
      </c>
      <c r="E3040" t="s">
        <v>12134</v>
      </c>
      <c r="H3040" t="s">
        <v>21025</v>
      </c>
      <c r="I3040" t="s">
        <v>21023</v>
      </c>
    </row>
    <row r="3041" spans="1:9" x14ac:dyDescent="0.35">
      <c r="A3041" t="s">
        <v>203</v>
      </c>
      <c r="B3041" t="s">
        <v>7648</v>
      </c>
      <c r="C3041" t="s">
        <v>21026</v>
      </c>
      <c r="D3041" t="s">
        <v>21027</v>
      </c>
      <c r="E3041" t="s">
        <v>21028</v>
      </c>
      <c r="F3041">
        <v>65725800</v>
      </c>
      <c r="H3041" t="s">
        <v>6761</v>
      </c>
      <c r="I3041" t="s">
        <v>21026</v>
      </c>
    </row>
    <row r="3042" spans="1:9" x14ac:dyDescent="0.35">
      <c r="A3042" t="s">
        <v>2532</v>
      </c>
      <c r="B3042" t="s">
        <v>7648</v>
      </c>
      <c r="C3042" t="s">
        <v>21029</v>
      </c>
      <c r="D3042" t="s">
        <v>21030</v>
      </c>
      <c r="E3042" t="s">
        <v>21031</v>
      </c>
      <c r="H3042" t="s">
        <v>6761</v>
      </c>
      <c r="I3042" t="s">
        <v>21029</v>
      </c>
    </row>
    <row r="3043" spans="1:9" x14ac:dyDescent="0.35">
      <c r="A3043" t="s">
        <v>566</v>
      </c>
      <c r="B3043" t="s">
        <v>7648</v>
      </c>
      <c r="C3043" t="s">
        <v>21032</v>
      </c>
      <c r="D3043" t="s">
        <v>21033</v>
      </c>
      <c r="E3043" t="s">
        <v>21034</v>
      </c>
      <c r="H3043" t="s">
        <v>21035</v>
      </c>
      <c r="I3043" t="s">
        <v>21032</v>
      </c>
    </row>
    <row r="3044" spans="1:9" x14ac:dyDescent="0.35">
      <c r="A3044" t="s">
        <v>1807</v>
      </c>
      <c r="B3044" t="s">
        <v>7648</v>
      </c>
      <c r="C3044" t="s">
        <v>13424</v>
      </c>
      <c r="D3044" t="s">
        <v>13426</v>
      </c>
      <c r="E3044" t="s">
        <v>13425</v>
      </c>
      <c r="F3044">
        <v>67355111</v>
      </c>
      <c r="G3044">
        <v>68468677</v>
      </c>
      <c r="H3044" t="s">
        <v>6761</v>
      </c>
      <c r="I3044" t="s">
        <v>13424</v>
      </c>
    </row>
    <row r="3045" spans="1:9" x14ac:dyDescent="0.35">
      <c r="A3045" t="s">
        <v>187</v>
      </c>
      <c r="B3045" t="s">
        <v>7648</v>
      </c>
      <c r="C3045" t="s">
        <v>21036</v>
      </c>
      <c r="D3045" t="s">
        <v>21037</v>
      </c>
      <c r="E3045" t="s">
        <v>21038</v>
      </c>
      <c r="H3045" t="s">
        <v>21039</v>
      </c>
      <c r="I3045" t="s">
        <v>21036</v>
      </c>
    </row>
    <row r="3046" spans="1:9" x14ac:dyDescent="0.35">
      <c r="A3046" t="s">
        <v>21040</v>
      </c>
      <c r="B3046" t="s">
        <v>7648</v>
      </c>
      <c r="C3046" t="s">
        <v>13428</v>
      </c>
      <c r="D3046" t="s">
        <v>21041</v>
      </c>
      <c r="E3046" t="s">
        <v>21038</v>
      </c>
      <c r="F3046" t="s">
        <v>21042</v>
      </c>
      <c r="G3046" t="s">
        <v>21043</v>
      </c>
      <c r="I3046" t="s">
        <v>13428</v>
      </c>
    </row>
    <row r="3047" spans="1:9" x14ac:dyDescent="0.35">
      <c r="A3047" t="s">
        <v>21044</v>
      </c>
      <c r="B3047" t="s">
        <v>7648</v>
      </c>
      <c r="C3047" t="s">
        <v>21045</v>
      </c>
      <c r="D3047" t="s">
        <v>21046</v>
      </c>
      <c r="E3047" t="s">
        <v>21047</v>
      </c>
      <c r="H3047" t="s">
        <v>21048</v>
      </c>
      <c r="I3047" t="s">
        <v>21045</v>
      </c>
    </row>
    <row r="3048" spans="1:9" x14ac:dyDescent="0.35">
      <c r="A3048" t="s">
        <v>6302</v>
      </c>
      <c r="B3048" t="s">
        <v>7648</v>
      </c>
      <c r="C3048" t="s">
        <v>21049</v>
      </c>
      <c r="D3048" t="s">
        <v>21050</v>
      </c>
      <c r="E3048" t="s">
        <v>21051</v>
      </c>
      <c r="H3048" t="s">
        <v>21052</v>
      </c>
      <c r="I3048" t="s">
        <v>21049</v>
      </c>
    </row>
    <row r="3049" spans="1:9" x14ac:dyDescent="0.35">
      <c r="A3049" t="s">
        <v>21053</v>
      </c>
      <c r="B3049" t="s">
        <v>7092</v>
      </c>
      <c r="C3049" t="s">
        <v>21054</v>
      </c>
      <c r="D3049" t="s">
        <v>21055</v>
      </c>
      <c r="E3049" t="s">
        <v>21056</v>
      </c>
      <c r="F3049">
        <v>31001955</v>
      </c>
      <c r="G3049">
        <v>64151310</v>
      </c>
      <c r="I3049" t="s">
        <v>21054</v>
      </c>
    </row>
    <row r="3050" spans="1:9" x14ac:dyDescent="0.35">
      <c r="A3050" t="s">
        <v>21057</v>
      </c>
      <c r="B3050" t="s">
        <v>7092</v>
      </c>
      <c r="C3050" t="s">
        <v>21058</v>
      </c>
      <c r="D3050" t="s">
        <v>21059</v>
      </c>
      <c r="E3050" t="s">
        <v>11903</v>
      </c>
      <c r="H3050" t="s">
        <v>21060</v>
      </c>
      <c r="I3050" t="s">
        <v>21058</v>
      </c>
    </row>
    <row r="3051" spans="1:9" x14ac:dyDescent="0.35">
      <c r="A3051" t="s">
        <v>21061</v>
      </c>
      <c r="B3051" t="s">
        <v>6776</v>
      </c>
      <c r="C3051" t="s">
        <v>21062</v>
      </c>
      <c r="D3051" t="s">
        <v>21063</v>
      </c>
      <c r="E3051" t="s">
        <v>21064</v>
      </c>
      <c r="H3051" t="s">
        <v>21065</v>
      </c>
      <c r="I3051" t="s">
        <v>21062</v>
      </c>
    </row>
    <row r="3052" spans="1:9" x14ac:dyDescent="0.35">
      <c r="A3052" t="s">
        <v>21066</v>
      </c>
      <c r="B3052" t="s">
        <v>7092</v>
      </c>
      <c r="C3052" t="s">
        <v>21067</v>
      </c>
      <c r="D3052" t="s">
        <v>21068</v>
      </c>
      <c r="E3052" t="s">
        <v>21069</v>
      </c>
      <c r="F3052">
        <v>68378012</v>
      </c>
      <c r="G3052">
        <v>68378011</v>
      </c>
      <c r="H3052" t="s">
        <v>21070</v>
      </c>
      <c r="I3052" t="s">
        <v>21067</v>
      </c>
    </row>
    <row r="3053" spans="1:9" x14ac:dyDescent="0.35">
      <c r="A3053" t="s">
        <v>21071</v>
      </c>
      <c r="B3053" t="s">
        <v>6703</v>
      </c>
      <c r="C3053" t="s">
        <v>21072</v>
      </c>
      <c r="D3053" t="s">
        <v>21073</v>
      </c>
      <c r="E3053" t="s">
        <v>21074</v>
      </c>
      <c r="H3053" t="s">
        <v>21075</v>
      </c>
      <c r="I3053" t="s">
        <v>21072</v>
      </c>
    </row>
    <row r="3054" spans="1:9" x14ac:dyDescent="0.35">
      <c r="A3054" t="s">
        <v>21076</v>
      </c>
      <c r="B3054" t="s">
        <v>6636</v>
      </c>
      <c r="C3054" t="s">
        <v>21077</v>
      </c>
      <c r="D3054" t="s">
        <v>21078</v>
      </c>
      <c r="E3054" t="s">
        <v>21079</v>
      </c>
      <c r="F3054" t="s">
        <v>21080</v>
      </c>
      <c r="G3054" t="s">
        <v>21080</v>
      </c>
      <c r="H3054" t="s">
        <v>21081</v>
      </c>
      <c r="I3054" t="s">
        <v>21077</v>
      </c>
    </row>
    <row r="3055" spans="1:9" x14ac:dyDescent="0.35">
      <c r="A3055" t="s">
        <v>21082</v>
      </c>
      <c r="B3055" t="s">
        <v>6703</v>
      </c>
      <c r="C3055" t="s">
        <v>21083</v>
      </c>
      <c r="D3055" t="s">
        <v>21084</v>
      </c>
      <c r="E3055" t="s">
        <v>21085</v>
      </c>
      <c r="H3055" t="s">
        <v>21086</v>
      </c>
      <c r="I3055" t="s">
        <v>21083</v>
      </c>
    </row>
    <row r="3056" spans="1:9" x14ac:dyDescent="0.35">
      <c r="A3056" t="s">
        <v>21087</v>
      </c>
      <c r="B3056" t="s">
        <v>7092</v>
      </c>
      <c r="C3056" t="s">
        <v>21088</v>
      </c>
      <c r="D3056" t="s">
        <v>17021</v>
      </c>
      <c r="E3056" t="s">
        <v>21089</v>
      </c>
      <c r="G3056">
        <v>66920660</v>
      </c>
      <c r="H3056" t="s">
        <v>21090</v>
      </c>
      <c r="I3056" t="s">
        <v>21088</v>
      </c>
    </row>
    <row r="3057" spans="1:9" x14ac:dyDescent="0.35">
      <c r="A3057" t="s">
        <v>1208</v>
      </c>
      <c r="B3057" t="s">
        <v>6703</v>
      </c>
      <c r="C3057" t="s">
        <v>21091</v>
      </c>
      <c r="D3057" t="s">
        <v>21092</v>
      </c>
      <c r="E3057" t="s">
        <v>21093</v>
      </c>
      <c r="G3057">
        <v>62682619</v>
      </c>
      <c r="H3057" t="s">
        <v>21094</v>
      </c>
      <c r="I3057" t="s">
        <v>21091</v>
      </c>
    </row>
    <row r="3058" spans="1:9" x14ac:dyDescent="0.35">
      <c r="A3058" t="s">
        <v>21095</v>
      </c>
      <c r="B3058" t="s">
        <v>7397</v>
      </c>
      <c r="C3058" t="s">
        <v>21096</v>
      </c>
      <c r="D3058" t="s">
        <v>21097</v>
      </c>
      <c r="E3058" t="s">
        <v>21098</v>
      </c>
      <c r="H3058" t="s">
        <v>21099</v>
      </c>
      <c r="I3058" t="s">
        <v>21096</v>
      </c>
    </row>
    <row r="3059" spans="1:9" x14ac:dyDescent="0.35">
      <c r="A3059" t="s">
        <v>21100</v>
      </c>
      <c r="B3059" t="s">
        <v>7397</v>
      </c>
      <c r="C3059" t="s">
        <v>21101</v>
      </c>
      <c r="D3059" t="s">
        <v>21102</v>
      </c>
      <c r="E3059" t="s">
        <v>21103</v>
      </c>
      <c r="F3059">
        <v>68634456</v>
      </c>
      <c r="G3059">
        <v>68634498</v>
      </c>
      <c r="H3059" t="s">
        <v>21104</v>
      </c>
      <c r="I3059" t="s">
        <v>21101</v>
      </c>
    </row>
    <row r="3060" spans="1:9" x14ac:dyDescent="0.35">
      <c r="A3060" t="s">
        <v>21105</v>
      </c>
      <c r="B3060" t="s">
        <v>7092</v>
      </c>
      <c r="C3060" t="s">
        <v>21106</v>
      </c>
      <c r="D3060" t="s">
        <v>21107</v>
      </c>
      <c r="E3060" t="s">
        <v>21108</v>
      </c>
      <c r="F3060" t="s">
        <v>21109</v>
      </c>
      <c r="G3060" t="s">
        <v>21110</v>
      </c>
      <c r="H3060" t="s">
        <v>21111</v>
      </c>
      <c r="I3060" t="s">
        <v>21106</v>
      </c>
    </row>
    <row r="3061" spans="1:9" x14ac:dyDescent="0.35">
      <c r="A3061" t="s">
        <v>21112</v>
      </c>
      <c r="B3061" t="s">
        <v>7397</v>
      </c>
      <c r="C3061" t="s">
        <v>21113</v>
      </c>
      <c r="D3061" t="s">
        <v>21114</v>
      </c>
      <c r="E3061" t="s">
        <v>21115</v>
      </c>
      <c r="F3061" t="s">
        <v>21116</v>
      </c>
      <c r="H3061" t="s">
        <v>21117</v>
      </c>
      <c r="I3061" t="s">
        <v>21113</v>
      </c>
    </row>
    <row r="3062" spans="1:9" x14ac:dyDescent="0.35">
      <c r="A3062" t="s">
        <v>21118</v>
      </c>
      <c r="B3062" t="s">
        <v>7092</v>
      </c>
      <c r="C3062" t="s">
        <v>21119</v>
      </c>
      <c r="D3062" t="s">
        <v>21120</v>
      </c>
      <c r="E3062" t="s">
        <v>21121</v>
      </c>
      <c r="H3062" t="s">
        <v>21122</v>
      </c>
      <c r="I3062" t="s">
        <v>21119</v>
      </c>
    </row>
    <row r="3063" spans="1:9" x14ac:dyDescent="0.35">
      <c r="A3063" t="s">
        <v>21123</v>
      </c>
      <c r="B3063" t="s">
        <v>7092</v>
      </c>
      <c r="C3063" t="s">
        <v>21124</v>
      </c>
      <c r="D3063" t="s">
        <v>21125</v>
      </c>
      <c r="E3063" t="s">
        <v>21126</v>
      </c>
      <c r="F3063" t="s">
        <v>21127</v>
      </c>
      <c r="G3063" t="s">
        <v>21128</v>
      </c>
      <c r="H3063" t="s">
        <v>21129</v>
      </c>
      <c r="I3063" t="s">
        <v>21124</v>
      </c>
    </row>
    <row r="3064" spans="1:9" x14ac:dyDescent="0.35">
      <c r="A3064" t="s">
        <v>21130</v>
      </c>
      <c r="B3064" t="s">
        <v>7397</v>
      </c>
      <c r="C3064" t="s">
        <v>21131</v>
      </c>
      <c r="D3064" t="s">
        <v>21132</v>
      </c>
      <c r="E3064" t="s">
        <v>11582</v>
      </c>
      <c r="H3064" t="s">
        <v>21133</v>
      </c>
      <c r="I3064" t="s">
        <v>21131</v>
      </c>
    </row>
    <row r="3065" spans="1:9" x14ac:dyDescent="0.35">
      <c r="A3065" t="s">
        <v>21134</v>
      </c>
      <c r="B3065" t="s">
        <v>7397</v>
      </c>
      <c r="C3065" t="s">
        <v>21135</v>
      </c>
      <c r="H3065" t="s">
        <v>21136</v>
      </c>
      <c r="I3065" t="s">
        <v>21135</v>
      </c>
    </row>
    <row r="3066" spans="1:9" x14ac:dyDescent="0.35">
      <c r="A3066" t="s">
        <v>21137</v>
      </c>
      <c r="B3066" t="s">
        <v>7092</v>
      </c>
      <c r="C3066" t="s">
        <v>21138</v>
      </c>
      <c r="D3066" t="s">
        <v>21139</v>
      </c>
      <c r="E3066" t="s">
        <v>21140</v>
      </c>
      <c r="F3066">
        <v>62280200</v>
      </c>
      <c r="H3066" t="s">
        <v>21141</v>
      </c>
      <c r="I3066" t="s">
        <v>21138</v>
      </c>
    </row>
    <row r="3067" spans="1:9" x14ac:dyDescent="0.35">
      <c r="A3067" t="s">
        <v>21142</v>
      </c>
      <c r="B3067" t="s">
        <v>6763</v>
      </c>
      <c r="C3067" t="s">
        <v>21143</v>
      </c>
      <c r="D3067" t="s">
        <v>21144</v>
      </c>
      <c r="E3067" t="s">
        <v>21145</v>
      </c>
      <c r="H3067" t="s">
        <v>21146</v>
      </c>
      <c r="I3067" t="s">
        <v>21143</v>
      </c>
    </row>
    <row r="3068" spans="1:9" x14ac:dyDescent="0.35">
      <c r="A3068" t="s">
        <v>21147</v>
      </c>
      <c r="B3068" t="s">
        <v>6763</v>
      </c>
      <c r="C3068" t="s">
        <v>21148</v>
      </c>
      <c r="D3068" t="s">
        <v>21149</v>
      </c>
      <c r="E3068" t="s">
        <v>7062</v>
      </c>
      <c r="G3068">
        <v>67600989</v>
      </c>
      <c r="H3068" t="s">
        <v>21150</v>
      </c>
      <c r="I3068" t="s">
        <v>21148</v>
      </c>
    </row>
    <row r="3069" spans="1:9" x14ac:dyDescent="0.35">
      <c r="A3069" t="s">
        <v>21151</v>
      </c>
      <c r="B3069" t="s">
        <v>6763</v>
      </c>
      <c r="C3069" t="s">
        <v>21152</v>
      </c>
      <c r="D3069" t="s">
        <v>21153</v>
      </c>
      <c r="E3069" t="s">
        <v>21154</v>
      </c>
      <c r="H3069" t="s">
        <v>21155</v>
      </c>
      <c r="I3069" t="s">
        <v>21152</v>
      </c>
    </row>
    <row r="3070" spans="1:9" x14ac:dyDescent="0.35">
      <c r="A3070" t="s">
        <v>3540</v>
      </c>
      <c r="B3070" t="s">
        <v>6763</v>
      </c>
      <c r="C3070" t="s">
        <v>21156</v>
      </c>
      <c r="D3070" t="s">
        <v>21157</v>
      </c>
      <c r="E3070" t="s">
        <v>21158</v>
      </c>
      <c r="F3070" t="s">
        <v>21159</v>
      </c>
      <c r="G3070" t="s">
        <v>21160</v>
      </c>
      <c r="I3070" t="s">
        <v>21156</v>
      </c>
    </row>
    <row r="3071" spans="1:9" x14ac:dyDescent="0.35">
      <c r="A3071" t="s">
        <v>21161</v>
      </c>
      <c r="B3071" t="s">
        <v>6763</v>
      </c>
      <c r="C3071" t="s">
        <v>21162</v>
      </c>
      <c r="D3071" t="s">
        <v>21163</v>
      </c>
      <c r="E3071" t="s">
        <v>21164</v>
      </c>
      <c r="F3071" t="s">
        <v>21165</v>
      </c>
      <c r="G3071" t="s">
        <v>21166</v>
      </c>
      <c r="H3071" t="s">
        <v>21167</v>
      </c>
      <c r="I3071" t="s">
        <v>21162</v>
      </c>
    </row>
    <row r="3072" spans="1:9" x14ac:dyDescent="0.35">
      <c r="A3072" t="s">
        <v>21168</v>
      </c>
      <c r="B3072" t="s">
        <v>6633</v>
      </c>
      <c r="C3072" t="s">
        <v>21169</v>
      </c>
      <c r="D3072" t="s">
        <v>21170</v>
      </c>
      <c r="E3072" t="s">
        <v>21171</v>
      </c>
      <c r="I3072" t="s">
        <v>21169</v>
      </c>
    </row>
    <row r="3073" spans="1:9" x14ac:dyDescent="0.35">
      <c r="A3073" t="s">
        <v>21172</v>
      </c>
      <c r="B3073" t="s">
        <v>6703</v>
      </c>
      <c r="C3073" t="s">
        <v>21173</v>
      </c>
      <c r="D3073" t="s">
        <v>21174</v>
      </c>
      <c r="E3073" t="s">
        <v>10023</v>
      </c>
      <c r="F3073">
        <v>67499556</v>
      </c>
      <c r="G3073">
        <v>67457321</v>
      </c>
      <c r="H3073" t="s">
        <v>21175</v>
      </c>
      <c r="I3073" t="s">
        <v>21173</v>
      </c>
    </row>
    <row r="3074" spans="1:9" x14ac:dyDescent="0.35">
      <c r="A3074" t="s">
        <v>21176</v>
      </c>
      <c r="B3074" t="s">
        <v>6776</v>
      </c>
      <c r="C3074" t="s">
        <v>21177</v>
      </c>
      <c r="D3074" t="s">
        <v>21178</v>
      </c>
      <c r="E3074" t="s">
        <v>21179</v>
      </c>
      <c r="G3074" t="s">
        <v>20922</v>
      </c>
      <c r="H3074" t="s">
        <v>21180</v>
      </c>
      <c r="I3074" t="s">
        <v>21177</v>
      </c>
    </row>
    <row r="3075" spans="1:9" x14ac:dyDescent="0.35">
      <c r="A3075" t="s">
        <v>21181</v>
      </c>
      <c r="B3075" t="s">
        <v>6763</v>
      </c>
      <c r="C3075" t="s">
        <v>21182</v>
      </c>
      <c r="D3075" t="s">
        <v>21183</v>
      </c>
      <c r="E3075" t="s">
        <v>21184</v>
      </c>
      <c r="F3075">
        <v>97905243</v>
      </c>
      <c r="G3075">
        <v>67023404</v>
      </c>
      <c r="H3075" t="s">
        <v>21185</v>
      </c>
      <c r="I3075" t="s">
        <v>21182</v>
      </c>
    </row>
    <row r="3076" spans="1:9" x14ac:dyDescent="0.35">
      <c r="A3076" t="s">
        <v>21186</v>
      </c>
      <c r="B3076" t="s">
        <v>6703</v>
      </c>
      <c r="C3076" t="s">
        <v>21187</v>
      </c>
      <c r="D3076" t="s">
        <v>21188</v>
      </c>
      <c r="E3076" t="s">
        <v>8316</v>
      </c>
      <c r="I3076" t="s">
        <v>21187</v>
      </c>
    </row>
    <row r="3077" spans="1:9" x14ac:dyDescent="0.35">
      <c r="A3077" t="s">
        <v>21189</v>
      </c>
      <c r="B3077" t="s">
        <v>6703</v>
      </c>
      <c r="C3077" t="s">
        <v>21190</v>
      </c>
      <c r="D3077" t="s">
        <v>21191</v>
      </c>
      <c r="E3077" t="s">
        <v>21192</v>
      </c>
      <c r="F3077" t="s">
        <v>21193</v>
      </c>
      <c r="G3077">
        <f>8428-39115981</f>
        <v>-39107553</v>
      </c>
      <c r="H3077" t="s">
        <v>21194</v>
      </c>
      <c r="I3077" t="s">
        <v>21190</v>
      </c>
    </row>
    <row r="3078" spans="1:9" x14ac:dyDescent="0.35">
      <c r="A3078" t="s">
        <v>21195</v>
      </c>
      <c r="B3078" t="s">
        <v>6763</v>
      </c>
      <c r="C3078" t="s">
        <v>21196</v>
      </c>
      <c r="D3078" t="s">
        <v>21197</v>
      </c>
      <c r="E3078" t="s">
        <v>21198</v>
      </c>
      <c r="F3078">
        <v>67553917</v>
      </c>
      <c r="G3078">
        <v>67553864</v>
      </c>
      <c r="I3078" t="s">
        <v>21196</v>
      </c>
    </row>
    <row r="3079" spans="1:9" x14ac:dyDescent="0.35">
      <c r="A3079" t="s">
        <v>21199</v>
      </c>
      <c r="B3079" t="s">
        <v>7397</v>
      </c>
      <c r="C3079" t="s">
        <v>21200</v>
      </c>
      <c r="I3079" t="s">
        <v>21200</v>
      </c>
    </row>
    <row r="3080" spans="1:9" x14ac:dyDescent="0.35">
      <c r="A3080" t="s">
        <v>21201</v>
      </c>
      <c r="B3080" t="s">
        <v>7397</v>
      </c>
      <c r="C3080" t="s">
        <v>21202</v>
      </c>
      <c r="I3080" t="s">
        <v>21202</v>
      </c>
    </row>
    <row r="3081" spans="1:9" x14ac:dyDescent="0.35">
      <c r="A3081" t="s">
        <v>21203</v>
      </c>
      <c r="B3081" t="s">
        <v>7397</v>
      </c>
      <c r="C3081" t="s">
        <v>21204</v>
      </c>
      <c r="I3081" t="s">
        <v>21204</v>
      </c>
    </row>
    <row r="3082" spans="1:9" x14ac:dyDescent="0.35">
      <c r="A3082" t="s">
        <v>21205</v>
      </c>
      <c r="B3082" t="s">
        <v>7648</v>
      </c>
      <c r="C3082" t="s">
        <v>21206</v>
      </c>
      <c r="D3082" t="s">
        <v>21207</v>
      </c>
      <c r="E3082" t="s">
        <v>21208</v>
      </c>
      <c r="F3082">
        <v>62650077</v>
      </c>
      <c r="G3082">
        <v>62687794</v>
      </c>
      <c r="I3082" t="s">
        <v>21206</v>
      </c>
    </row>
    <row r="3083" spans="1:9" x14ac:dyDescent="0.35">
      <c r="A3083" t="s">
        <v>21209</v>
      </c>
      <c r="B3083" t="s">
        <v>6636</v>
      </c>
      <c r="C3083" t="s">
        <v>21210</v>
      </c>
      <c r="D3083" t="s">
        <v>21211</v>
      </c>
      <c r="E3083" t="s">
        <v>21212</v>
      </c>
      <c r="F3083">
        <v>65423333</v>
      </c>
      <c r="G3083">
        <v>65422574</v>
      </c>
      <c r="I3083" t="s">
        <v>21210</v>
      </c>
    </row>
    <row r="3084" spans="1:9" x14ac:dyDescent="0.35">
      <c r="A3084" t="s">
        <v>21213</v>
      </c>
      <c r="B3084" t="s">
        <v>6636</v>
      </c>
      <c r="C3084" t="s">
        <v>21214</v>
      </c>
      <c r="D3084" t="s">
        <v>21215</v>
      </c>
      <c r="E3084" t="s">
        <v>11387</v>
      </c>
      <c r="F3084">
        <v>67415426</v>
      </c>
      <c r="I3084" t="s">
        <v>21214</v>
      </c>
    </row>
    <row r="3085" spans="1:9" x14ac:dyDescent="0.35">
      <c r="A3085" t="s">
        <v>21216</v>
      </c>
      <c r="B3085" t="s">
        <v>7397</v>
      </c>
      <c r="C3085" t="s">
        <v>21217</v>
      </c>
      <c r="D3085" t="s">
        <v>21218</v>
      </c>
      <c r="E3085" t="s">
        <v>21219</v>
      </c>
      <c r="F3085" t="s">
        <v>21220</v>
      </c>
      <c r="H3085" t="s">
        <v>21221</v>
      </c>
      <c r="I3085" t="s">
        <v>21217</v>
      </c>
    </row>
    <row r="3086" spans="1:9" x14ac:dyDescent="0.35">
      <c r="A3086" t="s">
        <v>21222</v>
      </c>
      <c r="B3086" t="s">
        <v>6636</v>
      </c>
      <c r="C3086" t="s">
        <v>21223</v>
      </c>
      <c r="D3086" t="s">
        <v>21224</v>
      </c>
      <c r="E3086" t="s">
        <v>21225</v>
      </c>
      <c r="F3086">
        <v>67787777</v>
      </c>
      <c r="G3086" t="s">
        <v>21226</v>
      </c>
      <c r="H3086" t="s">
        <v>6774</v>
      </c>
      <c r="I3086" t="s">
        <v>21223</v>
      </c>
    </row>
    <row r="3087" spans="1:9" x14ac:dyDescent="0.35">
      <c r="A3087" t="s">
        <v>21227</v>
      </c>
      <c r="B3087" t="s">
        <v>6636</v>
      </c>
      <c r="C3087" t="s">
        <v>21228</v>
      </c>
      <c r="D3087" t="s">
        <v>21229</v>
      </c>
      <c r="E3087" t="s">
        <v>21230</v>
      </c>
      <c r="F3087" t="s">
        <v>21231</v>
      </c>
      <c r="G3087" t="s">
        <v>21232</v>
      </c>
      <c r="H3087" t="s">
        <v>6761</v>
      </c>
      <c r="I3087" t="s">
        <v>21228</v>
      </c>
    </row>
    <row r="3088" spans="1:9" x14ac:dyDescent="0.35">
      <c r="A3088" t="s">
        <v>21233</v>
      </c>
      <c r="B3088" t="s">
        <v>7648</v>
      </c>
      <c r="C3088" t="s">
        <v>21228</v>
      </c>
      <c r="D3088" t="s">
        <v>21229</v>
      </c>
      <c r="E3088" t="s">
        <v>21230</v>
      </c>
      <c r="F3088" t="s">
        <v>21231</v>
      </c>
      <c r="G3088" t="s">
        <v>21234</v>
      </c>
      <c r="H3088" t="s">
        <v>6761</v>
      </c>
      <c r="I3088" t="s">
        <v>21228</v>
      </c>
    </row>
    <row r="3089" spans="1:9" x14ac:dyDescent="0.35">
      <c r="A3089" t="s">
        <v>21235</v>
      </c>
      <c r="B3089" t="s">
        <v>6636</v>
      </c>
      <c r="C3089" t="s">
        <v>21228</v>
      </c>
      <c r="D3089" t="s">
        <v>21229</v>
      </c>
      <c r="E3089" t="s">
        <v>21230</v>
      </c>
      <c r="F3089" t="s">
        <v>21231</v>
      </c>
      <c r="G3089" t="s">
        <v>21236</v>
      </c>
      <c r="H3089" t="s">
        <v>21237</v>
      </c>
      <c r="I3089" t="s">
        <v>21228</v>
      </c>
    </row>
    <row r="3090" spans="1:9" x14ac:dyDescent="0.35">
      <c r="A3090" t="s">
        <v>21238</v>
      </c>
      <c r="B3090" t="s">
        <v>6636</v>
      </c>
      <c r="C3090" t="s">
        <v>21239</v>
      </c>
      <c r="D3090" t="s">
        <v>21240</v>
      </c>
      <c r="E3090" t="s">
        <v>21241</v>
      </c>
      <c r="F3090" t="s">
        <v>21242</v>
      </c>
      <c r="G3090" t="s">
        <v>21243</v>
      </c>
      <c r="H3090" t="s">
        <v>21244</v>
      </c>
      <c r="I3090" t="s">
        <v>21239</v>
      </c>
    </row>
    <row r="3091" spans="1:9" x14ac:dyDescent="0.35">
      <c r="A3091" t="s">
        <v>21245</v>
      </c>
      <c r="B3091" t="s">
        <v>6636</v>
      </c>
      <c r="C3091" t="s">
        <v>21246</v>
      </c>
      <c r="D3091" t="s">
        <v>21247</v>
      </c>
      <c r="E3091" t="s">
        <v>21248</v>
      </c>
      <c r="F3091">
        <v>67434461</v>
      </c>
      <c r="G3091">
        <v>67434498</v>
      </c>
      <c r="I3091" t="s">
        <v>21246</v>
      </c>
    </row>
    <row r="3092" spans="1:9" x14ac:dyDescent="0.35">
      <c r="A3092" t="s">
        <v>21249</v>
      </c>
      <c r="B3092" t="s">
        <v>6724</v>
      </c>
      <c r="C3092" t="s">
        <v>21250</v>
      </c>
      <c r="D3092" t="s">
        <v>21251</v>
      </c>
      <c r="E3092" t="s">
        <v>21252</v>
      </c>
      <c r="F3092">
        <v>62682233</v>
      </c>
      <c r="G3092">
        <v>65090320</v>
      </c>
      <c r="H3092" t="s">
        <v>21253</v>
      </c>
      <c r="I3092" t="s">
        <v>21250</v>
      </c>
    </row>
    <row r="3093" spans="1:9" x14ac:dyDescent="0.35">
      <c r="A3093" t="s">
        <v>21254</v>
      </c>
      <c r="B3093" t="s">
        <v>6636</v>
      </c>
      <c r="C3093" t="s">
        <v>21255</v>
      </c>
      <c r="D3093" t="s">
        <v>11365</v>
      </c>
      <c r="E3093" t="s">
        <v>21256</v>
      </c>
      <c r="F3093">
        <v>62220192</v>
      </c>
      <c r="G3093">
        <v>62221804</v>
      </c>
      <c r="H3093" t="s">
        <v>6761</v>
      </c>
      <c r="I3093" t="s">
        <v>21255</v>
      </c>
    </row>
    <row r="3094" spans="1:9" x14ac:dyDescent="0.35">
      <c r="A3094" t="s">
        <v>21257</v>
      </c>
      <c r="B3094" t="s">
        <v>6636</v>
      </c>
      <c r="C3094" t="s">
        <v>21258</v>
      </c>
      <c r="D3094" t="s">
        <v>11365</v>
      </c>
      <c r="E3094" t="s">
        <v>21259</v>
      </c>
      <c r="F3094">
        <v>612307</v>
      </c>
      <c r="I3094" t="s">
        <v>21258</v>
      </c>
    </row>
    <row r="3095" spans="1:9" x14ac:dyDescent="0.35">
      <c r="A3095" t="s">
        <v>21260</v>
      </c>
      <c r="B3095" t="s">
        <v>6636</v>
      </c>
      <c r="C3095" t="s">
        <v>21261</v>
      </c>
      <c r="D3095" t="s">
        <v>21262</v>
      </c>
      <c r="E3095" t="s">
        <v>21263</v>
      </c>
      <c r="F3095">
        <f>603-56315575</f>
        <v>-56314972</v>
      </c>
      <c r="G3095">
        <f>603-56315242</f>
        <v>-56314639</v>
      </c>
      <c r="H3095" t="s">
        <v>21264</v>
      </c>
      <c r="I3095" t="s">
        <v>21261</v>
      </c>
    </row>
    <row r="3096" spans="1:9" x14ac:dyDescent="0.35">
      <c r="A3096" t="s">
        <v>21265</v>
      </c>
      <c r="B3096" t="s">
        <v>6636</v>
      </c>
      <c r="C3096" t="s">
        <v>21266</v>
      </c>
      <c r="D3096" t="s">
        <v>21267</v>
      </c>
      <c r="E3096" t="s">
        <v>21268</v>
      </c>
      <c r="F3096">
        <v>68363994</v>
      </c>
      <c r="G3096">
        <v>6611346</v>
      </c>
      <c r="I3096" t="s">
        <v>21266</v>
      </c>
    </row>
    <row r="3097" spans="1:9" x14ac:dyDescent="0.35">
      <c r="A3097" t="s">
        <v>21269</v>
      </c>
      <c r="B3097" t="s">
        <v>6636</v>
      </c>
      <c r="C3097" t="s">
        <v>21255</v>
      </c>
      <c r="D3097" t="s">
        <v>21270</v>
      </c>
      <c r="E3097" t="s">
        <v>21271</v>
      </c>
      <c r="F3097">
        <v>64716118</v>
      </c>
      <c r="G3097">
        <v>64749957</v>
      </c>
      <c r="I3097" t="s">
        <v>21255</v>
      </c>
    </row>
    <row r="3098" spans="1:9" x14ac:dyDescent="0.35">
      <c r="A3098" t="s">
        <v>21272</v>
      </c>
      <c r="B3098" t="s">
        <v>6636</v>
      </c>
      <c r="C3098" t="s">
        <v>21255</v>
      </c>
      <c r="D3098" t="s">
        <v>21270</v>
      </c>
      <c r="E3098" t="s">
        <v>21271</v>
      </c>
      <c r="F3098">
        <v>62220192</v>
      </c>
      <c r="G3098">
        <v>68361236</v>
      </c>
      <c r="I3098" t="s">
        <v>21255</v>
      </c>
    </row>
    <row r="3099" spans="1:9" x14ac:dyDescent="0.35">
      <c r="A3099" t="s">
        <v>21273</v>
      </c>
      <c r="B3099" t="s">
        <v>6636</v>
      </c>
      <c r="C3099" t="s">
        <v>21274</v>
      </c>
      <c r="D3099" t="s">
        <v>21275</v>
      </c>
      <c r="E3099" t="s">
        <v>21276</v>
      </c>
      <c r="F3099">
        <v>64666882</v>
      </c>
      <c r="G3099">
        <v>64669924</v>
      </c>
      <c r="I3099" t="s">
        <v>21274</v>
      </c>
    </row>
    <row r="3100" spans="1:9" x14ac:dyDescent="0.35">
      <c r="A3100" t="s">
        <v>178</v>
      </c>
      <c r="B3100" t="s">
        <v>7614</v>
      </c>
      <c r="C3100" t="s">
        <v>21277</v>
      </c>
      <c r="D3100" t="s">
        <v>21278</v>
      </c>
      <c r="E3100" t="s">
        <v>21279</v>
      </c>
      <c r="F3100">
        <v>64833888</v>
      </c>
      <c r="G3100">
        <v>64854934</v>
      </c>
      <c r="H3100" t="s">
        <v>6774</v>
      </c>
      <c r="I3100" t="s">
        <v>21277</v>
      </c>
    </row>
    <row r="3101" spans="1:9" x14ac:dyDescent="0.35">
      <c r="A3101" t="s">
        <v>21280</v>
      </c>
      <c r="B3101" t="s">
        <v>7762</v>
      </c>
      <c r="C3101" t="s">
        <v>21281</v>
      </c>
      <c r="D3101" t="s">
        <v>21282</v>
      </c>
      <c r="F3101">
        <v>64833888</v>
      </c>
      <c r="H3101" t="s">
        <v>6761</v>
      </c>
      <c r="I3101" t="s">
        <v>21281</v>
      </c>
    </row>
    <row r="3102" spans="1:9" x14ac:dyDescent="0.35">
      <c r="A3102" t="s">
        <v>21283</v>
      </c>
      <c r="B3102" t="s">
        <v>7762</v>
      </c>
      <c r="C3102" t="s">
        <v>21284</v>
      </c>
      <c r="D3102" t="s">
        <v>21285</v>
      </c>
      <c r="E3102" t="s">
        <v>21286</v>
      </c>
      <c r="F3102">
        <v>3535277000</v>
      </c>
      <c r="G3102">
        <v>3535277177</v>
      </c>
      <c r="I3102" t="s">
        <v>21284</v>
      </c>
    </row>
    <row r="3103" spans="1:9" x14ac:dyDescent="0.35">
      <c r="A3103" t="s">
        <v>21287</v>
      </c>
      <c r="B3103" t="s">
        <v>6636</v>
      </c>
    </row>
    <row r="3104" spans="1:9" x14ac:dyDescent="0.35">
      <c r="A3104" t="s">
        <v>21288</v>
      </c>
      <c r="B3104" t="s">
        <v>7762</v>
      </c>
      <c r="C3104" t="s">
        <v>21289</v>
      </c>
      <c r="D3104" t="s">
        <v>21290</v>
      </c>
      <c r="E3104" t="s">
        <v>21291</v>
      </c>
      <c r="F3104">
        <f>86-512-62585000</f>
        <v>-62585426</v>
      </c>
      <c r="G3104">
        <f>86-512-65696321</f>
        <v>-65696747</v>
      </c>
      <c r="H3104" t="s">
        <v>6761</v>
      </c>
      <c r="I3104" t="s">
        <v>21289</v>
      </c>
    </row>
    <row r="3105" spans="1:9" x14ac:dyDescent="0.35">
      <c r="A3105" t="s">
        <v>21292</v>
      </c>
      <c r="B3105" t="s">
        <v>7762</v>
      </c>
      <c r="C3105" t="s">
        <v>21277</v>
      </c>
      <c r="D3105" t="s">
        <v>21293</v>
      </c>
      <c r="E3105" t="s">
        <v>21294</v>
      </c>
      <c r="F3105" t="s">
        <v>21295</v>
      </c>
      <c r="G3105" t="s">
        <v>21296</v>
      </c>
      <c r="H3105" t="s">
        <v>21297</v>
      </c>
      <c r="I3105" t="s">
        <v>21277</v>
      </c>
    </row>
    <row r="3106" spans="1:9" x14ac:dyDescent="0.35">
      <c r="A3106" t="s">
        <v>21298</v>
      </c>
      <c r="B3106" t="s">
        <v>7762</v>
      </c>
      <c r="C3106" t="s">
        <v>21277</v>
      </c>
      <c r="D3106" t="s">
        <v>21299</v>
      </c>
      <c r="E3106" t="s">
        <v>21300</v>
      </c>
      <c r="F3106" t="s">
        <v>21295</v>
      </c>
      <c r="G3106" t="s">
        <v>21296</v>
      </c>
      <c r="H3106" t="s">
        <v>21297</v>
      </c>
      <c r="I3106" t="s">
        <v>21277</v>
      </c>
    </row>
    <row r="3107" spans="1:9" x14ac:dyDescent="0.35">
      <c r="A3107" t="s">
        <v>21301</v>
      </c>
      <c r="B3107" t="s">
        <v>7762</v>
      </c>
      <c r="C3107" t="s">
        <v>21302</v>
      </c>
      <c r="D3107" t="s">
        <v>21303</v>
      </c>
      <c r="E3107" t="s">
        <v>21304</v>
      </c>
      <c r="F3107" t="s">
        <v>21305</v>
      </c>
      <c r="G3107">
        <f>86-512-62735170</f>
        <v>-62735596</v>
      </c>
      <c r="H3107" t="s">
        <v>6761</v>
      </c>
      <c r="I3107" t="s">
        <v>21302</v>
      </c>
    </row>
    <row r="3108" spans="1:9" x14ac:dyDescent="0.35">
      <c r="A3108" t="s">
        <v>275</v>
      </c>
      <c r="B3108" t="s">
        <v>7614</v>
      </c>
      <c r="C3108" t="s">
        <v>21306</v>
      </c>
      <c r="D3108" t="s">
        <v>21307</v>
      </c>
      <c r="E3108" t="s">
        <v>21308</v>
      </c>
      <c r="I3108" t="s">
        <v>21306</v>
      </c>
    </row>
    <row r="3109" spans="1:9" x14ac:dyDescent="0.35">
      <c r="A3109" t="s">
        <v>21309</v>
      </c>
      <c r="B3109" t="s">
        <v>7762</v>
      </c>
      <c r="C3109" t="s">
        <v>21281</v>
      </c>
      <c r="D3109" t="s">
        <v>21310</v>
      </c>
      <c r="E3109" t="s">
        <v>21311</v>
      </c>
      <c r="F3109" t="s">
        <v>21312</v>
      </c>
      <c r="G3109" t="s">
        <v>21313</v>
      </c>
      <c r="H3109" t="s">
        <v>21314</v>
      </c>
      <c r="I3109" t="s">
        <v>21281</v>
      </c>
    </row>
    <row r="3110" spans="1:9" x14ac:dyDescent="0.35">
      <c r="A3110" t="s">
        <v>21315</v>
      </c>
      <c r="B3110" t="s">
        <v>6636</v>
      </c>
      <c r="C3110" t="s">
        <v>21316</v>
      </c>
      <c r="D3110" t="s">
        <v>21317</v>
      </c>
      <c r="E3110" t="s">
        <v>21318</v>
      </c>
      <c r="F3110" t="s">
        <v>21319</v>
      </c>
      <c r="G3110" t="s">
        <v>21320</v>
      </c>
      <c r="I3110" t="s">
        <v>21316</v>
      </c>
    </row>
    <row r="3111" spans="1:9" x14ac:dyDescent="0.35">
      <c r="A3111" t="s">
        <v>5363</v>
      </c>
      <c r="B3111" t="s">
        <v>6724</v>
      </c>
      <c r="C3111" t="s">
        <v>21321</v>
      </c>
      <c r="D3111" t="s">
        <v>21322</v>
      </c>
      <c r="E3111" t="s">
        <v>21323</v>
      </c>
      <c r="F3111" t="s">
        <v>21324</v>
      </c>
      <c r="G3111" t="s">
        <v>21325</v>
      </c>
      <c r="I3111" t="s">
        <v>21321</v>
      </c>
    </row>
    <row r="3112" spans="1:9" x14ac:dyDescent="0.35">
      <c r="A3112" t="s">
        <v>21326</v>
      </c>
      <c r="B3112" t="s">
        <v>6636</v>
      </c>
      <c r="C3112" t="s">
        <v>21327</v>
      </c>
      <c r="D3112" t="s">
        <v>21328</v>
      </c>
      <c r="E3112" t="s">
        <v>21329</v>
      </c>
      <c r="F3112" t="s">
        <v>21330</v>
      </c>
      <c r="I3112" t="s">
        <v>21327</v>
      </c>
    </row>
    <row r="3113" spans="1:9" x14ac:dyDescent="0.35">
      <c r="A3113" t="s">
        <v>21331</v>
      </c>
      <c r="B3113" t="s">
        <v>6763</v>
      </c>
      <c r="C3113" t="s">
        <v>21332</v>
      </c>
      <c r="D3113" t="s">
        <v>21333</v>
      </c>
      <c r="E3113" t="s">
        <v>21334</v>
      </c>
      <c r="F3113" t="s">
        <v>21335</v>
      </c>
      <c r="G3113" t="s">
        <v>21336</v>
      </c>
      <c r="I3113" t="s">
        <v>21332</v>
      </c>
    </row>
    <row r="3114" spans="1:9" x14ac:dyDescent="0.35">
      <c r="A3114" t="s">
        <v>21337</v>
      </c>
      <c r="B3114" t="s">
        <v>7397</v>
      </c>
      <c r="C3114" t="s">
        <v>21338</v>
      </c>
      <c r="D3114" t="s">
        <v>21339</v>
      </c>
      <c r="E3114" t="s">
        <v>21340</v>
      </c>
      <c r="F3114">
        <v>65548000</v>
      </c>
      <c r="G3114">
        <v>64522757</v>
      </c>
      <c r="H3114" t="s">
        <v>21341</v>
      </c>
      <c r="I3114" t="s">
        <v>21338</v>
      </c>
    </row>
    <row r="3115" spans="1:9" x14ac:dyDescent="0.35">
      <c r="A3115" t="s">
        <v>21342</v>
      </c>
      <c r="B3115" t="s">
        <v>7397</v>
      </c>
      <c r="C3115" t="s">
        <v>21343</v>
      </c>
      <c r="D3115" t="s">
        <v>21344</v>
      </c>
      <c r="E3115" t="s">
        <v>21345</v>
      </c>
      <c r="F3115">
        <v>65548000</v>
      </c>
      <c r="G3115">
        <v>64522757</v>
      </c>
      <c r="I3115" t="s">
        <v>21343</v>
      </c>
    </row>
    <row r="3116" spans="1:9" x14ac:dyDescent="0.35">
      <c r="A3116" t="s">
        <v>21346</v>
      </c>
      <c r="B3116" t="s">
        <v>7397</v>
      </c>
      <c r="C3116" t="s">
        <v>21347</v>
      </c>
      <c r="D3116" t="s">
        <v>21348</v>
      </c>
      <c r="E3116" t="s">
        <v>21340</v>
      </c>
      <c r="F3116">
        <v>65548167</v>
      </c>
      <c r="G3116">
        <v>64522757</v>
      </c>
      <c r="I3116" t="s">
        <v>21347</v>
      </c>
    </row>
    <row r="3117" spans="1:9" x14ac:dyDescent="0.35">
      <c r="A3117" t="s">
        <v>21349</v>
      </c>
      <c r="B3117" t="s">
        <v>6636</v>
      </c>
      <c r="C3117" t="s">
        <v>21350</v>
      </c>
      <c r="D3117" t="s">
        <v>21351</v>
      </c>
      <c r="E3117" t="s">
        <v>21352</v>
      </c>
      <c r="F3117" t="s">
        <v>21353</v>
      </c>
      <c r="G3117" t="s">
        <v>21354</v>
      </c>
      <c r="I3117" t="s">
        <v>21350</v>
      </c>
    </row>
    <row r="3118" spans="1:9" x14ac:dyDescent="0.35">
      <c r="A3118" t="s">
        <v>21355</v>
      </c>
      <c r="B3118" t="s">
        <v>6636</v>
      </c>
      <c r="C3118" t="s">
        <v>21356</v>
      </c>
      <c r="D3118" t="s">
        <v>21357</v>
      </c>
      <c r="E3118" t="s">
        <v>7711</v>
      </c>
      <c r="F3118">
        <v>62972633</v>
      </c>
      <c r="G3118">
        <v>62972667</v>
      </c>
      <c r="I3118" t="s">
        <v>21356</v>
      </c>
    </row>
    <row r="3119" spans="1:9" x14ac:dyDescent="0.35">
      <c r="A3119" t="s">
        <v>21358</v>
      </c>
      <c r="B3119" t="s">
        <v>7092</v>
      </c>
      <c r="C3119" t="s">
        <v>21359</v>
      </c>
      <c r="D3119" t="s">
        <v>21360</v>
      </c>
      <c r="E3119" t="s">
        <v>21361</v>
      </c>
      <c r="F3119">
        <v>61397630962</v>
      </c>
      <c r="G3119">
        <v>61397638789</v>
      </c>
      <c r="H3119" t="s">
        <v>21362</v>
      </c>
      <c r="I3119" t="s">
        <v>21359</v>
      </c>
    </row>
    <row r="3120" spans="1:9" x14ac:dyDescent="0.35">
      <c r="A3120" t="s">
        <v>1347</v>
      </c>
      <c r="B3120" t="s">
        <v>7648</v>
      </c>
      <c r="C3120" t="s">
        <v>21363</v>
      </c>
      <c r="D3120" t="s">
        <v>21364</v>
      </c>
      <c r="E3120" t="s">
        <v>21365</v>
      </c>
      <c r="F3120" t="s">
        <v>21366</v>
      </c>
      <c r="G3120" t="s">
        <v>21367</v>
      </c>
      <c r="H3120" t="s">
        <v>6761</v>
      </c>
      <c r="I3120" t="s">
        <v>21363</v>
      </c>
    </row>
    <row r="3121" spans="1:9" x14ac:dyDescent="0.35">
      <c r="A3121" t="s">
        <v>21368</v>
      </c>
      <c r="B3121" t="s">
        <v>6636</v>
      </c>
      <c r="C3121" t="s">
        <v>21369</v>
      </c>
      <c r="D3121" t="s">
        <v>21370</v>
      </c>
      <c r="E3121" t="s">
        <v>21371</v>
      </c>
      <c r="F3121" t="s">
        <v>21372</v>
      </c>
      <c r="G3121" s="24">
        <v>6862.3582851309966</v>
      </c>
      <c r="I3121" t="s">
        <v>21369</v>
      </c>
    </row>
    <row r="3122" spans="1:9" x14ac:dyDescent="0.35">
      <c r="A3122" t="s">
        <v>21373</v>
      </c>
      <c r="B3122" t="s">
        <v>6633</v>
      </c>
      <c r="C3122" t="s">
        <v>21369</v>
      </c>
      <c r="D3122" t="s">
        <v>21374</v>
      </c>
      <c r="E3122" t="s">
        <v>21375</v>
      </c>
      <c r="F3122">
        <v>65447673</v>
      </c>
      <c r="G3122">
        <v>65448033</v>
      </c>
      <c r="I3122" t="s">
        <v>21369</v>
      </c>
    </row>
    <row r="3123" spans="1:9" x14ac:dyDescent="0.35">
      <c r="A3123" t="s">
        <v>21376</v>
      </c>
      <c r="B3123" t="s">
        <v>6636</v>
      </c>
      <c r="C3123" t="s">
        <v>21377</v>
      </c>
      <c r="D3123" t="s">
        <v>21378</v>
      </c>
      <c r="E3123" t="s">
        <v>21379</v>
      </c>
      <c r="F3123">
        <v>62615846</v>
      </c>
      <c r="G3123">
        <v>62656683</v>
      </c>
      <c r="I3123" t="s">
        <v>21377</v>
      </c>
    </row>
    <row r="3124" spans="1:9" x14ac:dyDescent="0.35">
      <c r="A3124" t="s">
        <v>21380</v>
      </c>
      <c r="B3124" t="s">
        <v>6763</v>
      </c>
      <c r="C3124" t="s">
        <v>21381</v>
      </c>
      <c r="D3124" t="s">
        <v>21382</v>
      </c>
      <c r="E3124" t="s">
        <v>7389</v>
      </c>
      <c r="F3124" t="s">
        <v>21383</v>
      </c>
      <c r="G3124">
        <v>62259238</v>
      </c>
      <c r="H3124" t="s">
        <v>21384</v>
      </c>
      <c r="I3124" t="s">
        <v>21381</v>
      </c>
    </row>
    <row r="3125" spans="1:9" x14ac:dyDescent="0.35">
      <c r="A3125" t="s">
        <v>21385</v>
      </c>
      <c r="B3125" t="s">
        <v>6636</v>
      </c>
      <c r="C3125" t="s">
        <v>21386</v>
      </c>
      <c r="D3125" t="s">
        <v>21387</v>
      </c>
      <c r="E3125" t="s">
        <v>21318</v>
      </c>
      <c r="F3125" t="s">
        <v>21388</v>
      </c>
      <c r="G3125" t="s">
        <v>21389</v>
      </c>
      <c r="I3125" t="s">
        <v>21386</v>
      </c>
    </row>
    <row r="3126" spans="1:9" x14ac:dyDescent="0.35">
      <c r="A3126" t="s">
        <v>21390</v>
      </c>
      <c r="B3126" t="s">
        <v>6763</v>
      </c>
      <c r="C3126" t="s">
        <v>21391</v>
      </c>
      <c r="D3126" t="s">
        <v>21392</v>
      </c>
      <c r="E3126" t="s">
        <v>21393</v>
      </c>
      <c r="F3126">
        <v>67721613</v>
      </c>
      <c r="G3126" t="s">
        <v>21394</v>
      </c>
      <c r="H3126" t="s">
        <v>21395</v>
      </c>
      <c r="I3126" t="s">
        <v>21391</v>
      </c>
    </row>
    <row r="3127" spans="1:9" x14ac:dyDescent="0.35">
      <c r="A3127" t="s">
        <v>21396</v>
      </c>
      <c r="B3127" t="s">
        <v>7397</v>
      </c>
      <c r="C3127" t="s">
        <v>21397</v>
      </c>
      <c r="D3127" t="s">
        <v>21398</v>
      </c>
      <c r="E3127" t="s">
        <v>21399</v>
      </c>
      <c r="F3127" t="s">
        <v>21400</v>
      </c>
      <c r="G3127">
        <v>67471577</v>
      </c>
      <c r="H3127" t="s">
        <v>21401</v>
      </c>
      <c r="I3127" t="s">
        <v>21397</v>
      </c>
    </row>
    <row r="3128" spans="1:9" x14ac:dyDescent="0.35">
      <c r="A3128" t="s">
        <v>1242</v>
      </c>
      <c r="B3128" t="s">
        <v>7092</v>
      </c>
      <c r="C3128" t="s">
        <v>21402</v>
      </c>
      <c r="D3128" t="s">
        <v>21403</v>
      </c>
      <c r="E3128" t="s">
        <v>21404</v>
      </c>
      <c r="F3128">
        <v>62621616</v>
      </c>
      <c r="G3128">
        <v>62616311</v>
      </c>
      <c r="I3128" t="s">
        <v>21402</v>
      </c>
    </row>
    <row r="3129" spans="1:9" x14ac:dyDescent="0.35">
      <c r="A3129" t="s">
        <v>21405</v>
      </c>
      <c r="B3129" t="s">
        <v>6763</v>
      </c>
      <c r="C3129" t="s">
        <v>21406</v>
      </c>
      <c r="D3129" t="s">
        <v>21407</v>
      </c>
      <c r="E3129" t="s">
        <v>21408</v>
      </c>
      <c r="F3129">
        <v>64875624</v>
      </c>
      <c r="G3129">
        <v>62883306</v>
      </c>
      <c r="I3129" t="s">
        <v>21406</v>
      </c>
    </row>
    <row r="3130" spans="1:9" x14ac:dyDescent="0.35">
      <c r="A3130" t="s">
        <v>21409</v>
      </c>
      <c r="B3130" t="s">
        <v>7092</v>
      </c>
      <c r="C3130" t="s">
        <v>21410</v>
      </c>
      <c r="D3130" t="s">
        <v>21411</v>
      </c>
      <c r="E3130" t="s">
        <v>21412</v>
      </c>
      <c r="F3130" t="s">
        <v>21413</v>
      </c>
      <c r="I3130" t="s">
        <v>21410</v>
      </c>
    </row>
    <row r="3131" spans="1:9" x14ac:dyDescent="0.35">
      <c r="A3131" t="s">
        <v>21414</v>
      </c>
      <c r="B3131" t="s">
        <v>6636</v>
      </c>
      <c r="C3131" t="s">
        <v>21415</v>
      </c>
      <c r="D3131" t="s">
        <v>21416</v>
      </c>
      <c r="E3131" t="s">
        <v>21417</v>
      </c>
      <c r="F3131">
        <v>67363100</v>
      </c>
      <c r="H3131" t="s">
        <v>6761</v>
      </c>
      <c r="I3131" t="s">
        <v>21415</v>
      </c>
    </row>
    <row r="3132" spans="1:9" x14ac:dyDescent="0.35">
      <c r="A3132" t="s">
        <v>21418</v>
      </c>
      <c r="B3132" t="s">
        <v>7397</v>
      </c>
      <c r="C3132" t="s">
        <v>21419</v>
      </c>
      <c r="D3132" t="s">
        <v>21420</v>
      </c>
      <c r="E3132" t="s">
        <v>21421</v>
      </c>
      <c r="F3132" t="s">
        <v>21422</v>
      </c>
      <c r="G3132" t="s">
        <v>21423</v>
      </c>
      <c r="H3132" t="s">
        <v>21424</v>
      </c>
      <c r="I3132" t="s">
        <v>21419</v>
      </c>
    </row>
    <row r="3133" spans="1:9" x14ac:dyDescent="0.35">
      <c r="A3133" t="s">
        <v>21425</v>
      </c>
      <c r="B3133" t="s">
        <v>6636</v>
      </c>
      <c r="C3133" t="s">
        <v>21426</v>
      </c>
      <c r="D3133" t="s">
        <v>21427</v>
      </c>
      <c r="E3133" t="s">
        <v>21428</v>
      </c>
      <c r="F3133">
        <v>63495493091</v>
      </c>
      <c r="G3133">
        <v>63495491197</v>
      </c>
      <c r="I3133" t="s">
        <v>21426</v>
      </c>
    </row>
    <row r="3134" spans="1:9" x14ac:dyDescent="0.35">
      <c r="A3134" t="s">
        <v>21429</v>
      </c>
      <c r="B3134" t="s">
        <v>7762</v>
      </c>
      <c r="C3134" t="s">
        <v>21430</v>
      </c>
      <c r="D3134" t="s">
        <v>21431</v>
      </c>
      <c r="E3134" t="s">
        <v>21432</v>
      </c>
      <c r="F3134">
        <v>6635258100</v>
      </c>
      <c r="G3134" t="s">
        <v>21433</v>
      </c>
      <c r="I3134" t="s">
        <v>21430</v>
      </c>
    </row>
    <row r="3135" spans="1:9" x14ac:dyDescent="0.35">
      <c r="A3135" t="s">
        <v>21434</v>
      </c>
      <c r="B3135" t="s">
        <v>6636</v>
      </c>
      <c r="C3135" t="s">
        <v>21435</v>
      </c>
      <c r="D3135" t="s">
        <v>21436</v>
      </c>
      <c r="E3135" t="s">
        <v>21437</v>
      </c>
      <c r="F3135">
        <v>63539877</v>
      </c>
      <c r="G3135">
        <v>63539877</v>
      </c>
      <c r="H3135" t="s">
        <v>21438</v>
      </c>
      <c r="I3135" t="s">
        <v>21435</v>
      </c>
    </row>
    <row r="3136" spans="1:9" x14ac:dyDescent="0.35">
      <c r="A3136" t="s">
        <v>21439</v>
      </c>
      <c r="B3136" t="s">
        <v>6633</v>
      </c>
      <c r="C3136" t="s">
        <v>21440</v>
      </c>
      <c r="D3136" t="s">
        <v>21441</v>
      </c>
      <c r="E3136" t="s">
        <v>21442</v>
      </c>
      <c r="F3136" t="s">
        <v>21443</v>
      </c>
      <c r="G3136" t="s">
        <v>21444</v>
      </c>
      <c r="H3136" t="s">
        <v>21445</v>
      </c>
      <c r="I3136" t="s">
        <v>21440</v>
      </c>
    </row>
    <row r="3137" spans="1:9" x14ac:dyDescent="0.35">
      <c r="A3137" t="s">
        <v>21446</v>
      </c>
      <c r="B3137" t="s">
        <v>6636</v>
      </c>
      <c r="C3137" t="s">
        <v>21447</v>
      </c>
      <c r="D3137" t="s">
        <v>21448</v>
      </c>
      <c r="E3137" t="s">
        <v>21449</v>
      </c>
      <c r="F3137">
        <v>68950235</v>
      </c>
      <c r="G3137">
        <v>65672626</v>
      </c>
      <c r="I3137" t="s">
        <v>21447</v>
      </c>
    </row>
    <row r="3138" spans="1:9" x14ac:dyDescent="0.35">
      <c r="A3138" t="s">
        <v>21450</v>
      </c>
      <c r="B3138" t="s">
        <v>6636</v>
      </c>
      <c r="C3138" t="s">
        <v>21451</v>
      </c>
      <c r="D3138" t="s">
        <v>21452</v>
      </c>
      <c r="E3138" t="s">
        <v>21453</v>
      </c>
      <c r="F3138" t="s">
        <v>21454</v>
      </c>
      <c r="G3138">
        <v>62680069</v>
      </c>
      <c r="H3138" t="s">
        <v>21455</v>
      </c>
      <c r="I3138" t="s">
        <v>21451</v>
      </c>
    </row>
    <row r="3139" spans="1:9" x14ac:dyDescent="0.35">
      <c r="A3139" t="s">
        <v>21456</v>
      </c>
      <c r="B3139" t="s">
        <v>6636</v>
      </c>
      <c r="C3139" t="s">
        <v>21457</v>
      </c>
      <c r="D3139" t="s">
        <v>21458</v>
      </c>
      <c r="E3139" t="s">
        <v>21459</v>
      </c>
      <c r="F3139">
        <v>64731911</v>
      </c>
      <c r="G3139" t="s">
        <v>21460</v>
      </c>
      <c r="I3139" t="s">
        <v>21457</v>
      </c>
    </row>
    <row r="3140" spans="1:9" x14ac:dyDescent="0.35">
      <c r="A3140" t="s">
        <v>21461</v>
      </c>
      <c r="B3140" t="s">
        <v>7614</v>
      </c>
      <c r="C3140" t="s">
        <v>21462</v>
      </c>
      <c r="D3140" t="s">
        <v>21463</v>
      </c>
      <c r="E3140" t="s">
        <v>21464</v>
      </c>
      <c r="F3140" t="s">
        <v>21465</v>
      </c>
      <c r="G3140" t="s">
        <v>21466</v>
      </c>
      <c r="H3140" t="s">
        <v>21467</v>
      </c>
      <c r="I3140" t="s">
        <v>21462</v>
      </c>
    </row>
    <row r="3141" spans="1:9" x14ac:dyDescent="0.35">
      <c r="A3141" t="s">
        <v>21468</v>
      </c>
      <c r="B3141" t="s">
        <v>6636</v>
      </c>
      <c r="C3141" t="s">
        <v>21281</v>
      </c>
      <c r="D3141" t="s">
        <v>21469</v>
      </c>
      <c r="E3141" t="s">
        <v>21470</v>
      </c>
      <c r="F3141">
        <v>310203167316</v>
      </c>
      <c r="G3141">
        <v>31203167447</v>
      </c>
      <c r="H3141" t="s">
        <v>21471</v>
      </c>
      <c r="I3141" t="s">
        <v>21281</v>
      </c>
    </row>
    <row r="3142" spans="1:9" x14ac:dyDescent="0.35">
      <c r="A3142" t="s">
        <v>21472</v>
      </c>
      <c r="B3142" t="s">
        <v>6636</v>
      </c>
      <c r="C3142" t="s">
        <v>21473</v>
      </c>
      <c r="D3142" t="s">
        <v>21474</v>
      </c>
      <c r="E3142" t="s">
        <v>21475</v>
      </c>
      <c r="F3142">
        <v>68633133</v>
      </c>
      <c r="G3142">
        <v>68636822</v>
      </c>
      <c r="I3142" t="s">
        <v>21473</v>
      </c>
    </row>
    <row r="3143" spans="1:9" x14ac:dyDescent="0.35">
      <c r="A3143" t="s">
        <v>21476</v>
      </c>
      <c r="B3143" t="s">
        <v>6636</v>
      </c>
      <c r="C3143" t="s">
        <v>21477</v>
      </c>
      <c r="D3143" t="s">
        <v>21478</v>
      </c>
      <c r="E3143" t="s">
        <v>13373</v>
      </c>
      <c r="F3143">
        <v>68633031</v>
      </c>
      <c r="G3143">
        <v>68632669</v>
      </c>
      <c r="I3143" t="s">
        <v>21477</v>
      </c>
    </row>
    <row r="3144" spans="1:9" x14ac:dyDescent="0.35">
      <c r="A3144" t="s">
        <v>21479</v>
      </c>
      <c r="B3144" t="s">
        <v>6636</v>
      </c>
      <c r="C3144" t="s">
        <v>21480</v>
      </c>
      <c r="D3144" t="s">
        <v>21481</v>
      </c>
      <c r="E3144" t="s">
        <v>7711</v>
      </c>
      <c r="F3144">
        <v>62999390</v>
      </c>
      <c r="G3144">
        <v>62999672</v>
      </c>
      <c r="I3144" t="s">
        <v>21480</v>
      </c>
    </row>
    <row r="3145" spans="1:9" x14ac:dyDescent="0.35">
      <c r="A3145" t="s">
        <v>21482</v>
      </c>
      <c r="B3145" t="s">
        <v>6636</v>
      </c>
      <c r="C3145" t="s">
        <v>21483</v>
      </c>
      <c r="D3145" t="s">
        <v>21484</v>
      </c>
      <c r="E3145" t="s">
        <v>21485</v>
      </c>
      <c r="F3145">
        <v>65773687</v>
      </c>
      <c r="G3145">
        <v>65773888</v>
      </c>
      <c r="I3145" t="s">
        <v>21483</v>
      </c>
    </row>
    <row r="3146" spans="1:9" x14ac:dyDescent="0.35">
      <c r="A3146" t="s">
        <v>21486</v>
      </c>
      <c r="B3146" t="s">
        <v>6636</v>
      </c>
      <c r="C3146" t="s">
        <v>21483</v>
      </c>
      <c r="D3146" t="s">
        <v>21487</v>
      </c>
      <c r="E3146" t="s">
        <v>21488</v>
      </c>
      <c r="F3146">
        <v>68379361</v>
      </c>
      <c r="G3146">
        <v>63360630</v>
      </c>
      <c r="I3146" t="s">
        <v>21483</v>
      </c>
    </row>
    <row r="3147" spans="1:9" x14ac:dyDescent="0.35">
      <c r="A3147" t="s">
        <v>3060</v>
      </c>
      <c r="B3147" t="s">
        <v>10460</v>
      </c>
      <c r="C3147" t="s">
        <v>21489</v>
      </c>
      <c r="D3147" t="s">
        <v>21490</v>
      </c>
      <c r="E3147" t="s">
        <v>21491</v>
      </c>
      <c r="F3147" t="s">
        <v>21492</v>
      </c>
      <c r="G3147" t="s">
        <v>21493</v>
      </c>
      <c r="H3147" t="s">
        <v>21494</v>
      </c>
      <c r="I3147" t="s">
        <v>21489</v>
      </c>
    </row>
    <row r="3148" spans="1:9" x14ac:dyDescent="0.35">
      <c r="A3148" t="s">
        <v>21495</v>
      </c>
      <c r="B3148" t="s">
        <v>6636</v>
      </c>
      <c r="C3148" t="s">
        <v>21496</v>
      </c>
      <c r="D3148" t="s">
        <v>21497</v>
      </c>
      <c r="E3148" t="s">
        <v>21498</v>
      </c>
      <c r="F3148" t="s">
        <v>21499</v>
      </c>
      <c r="G3148" t="s">
        <v>21500</v>
      </c>
      <c r="I3148" t="s">
        <v>21496</v>
      </c>
    </row>
    <row r="3149" spans="1:9" x14ac:dyDescent="0.35">
      <c r="A3149" t="s">
        <v>21501</v>
      </c>
      <c r="B3149" t="s">
        <v>7092</v>
      </c>
      <c r="C3149" t="s">
        <v>13333</v>
      </c>
      <c r="D3149" t="s">
        <v>21502</v>
      </c>
      <c r="E3149" t="s">
        <v>18206</v>
      </c>
      <c r="I3149" t="s">
        <v>13333</v>
      </c>
    </row>
    <row r="3150" spans="1:9" x14ac:dyDescent="0.35">
      <c r="A3150" t="s">
        <v>21503</v>
      </c>
      <c r="B3150" t="s">
        <v>6636</v>
      </c>
      <c r="C3150" t="s">
        <v>21504</v>
      </c>
      <c r="D3150" t="s">
        <v>21505</v>
      </c>
      <c r="E3150" t="s">
        <v>21506</v>
      </c>
      <c r="F3150">
        <v>63636969</v>
      </c>
      <c r="G3150">
        <v>63636161</v>
      </c>
      <c r="I3150" t="s">
        <v>21504</v>
      </c>
    </row>
    <row r="3151" spans="1:9" x14ac:dyDescent="0.35">
      <c r="A3151" t="s">
        <v>21507</v>
      </c>
      <c r="B3151" t="s">
        <v>6636</v>
      </c>
      <c r="C3151" t="s">
        <v>21508</v>
      </c>
      <c r="D3151" t="s">
        <v>21509</v>
      </c>
      <c r="E3151" t="s">
        <v>21510</v>
      </c>
      <c r="F3151" t="s">
        <v>21511</v>
      </c>
      <c r="I3151" t="s">
        <v>21508</v>
      </c>
    </row>
    <row r="3152" spans="1:9" x14ac:dyDescent="0.35">
      <c r="A3152" t="s">
        <v>21512</v>
      </c>
      <c r="B3152" t="s">
        <v>6636</v>
      </c>
      <c r="C3152" t="s">
        <v>21513</v>
      </c>
      <c r="D3152" t="s">
        <v>21509</v>
      </c>
      <c r="E3152" t="s">
        <v>21514</v>
      </c>
      <c r="G3152" t="s">
        <v>21515</v>
      </c>
      <c r="H3152" t="s">
        <v>21516</v>
      </c>
      <c r="I3152" t="s">
        <v>21513</v>
      </c>
    </row>
    <row r="3153" spans="1:9" x14ac:dyDescent="0.35">
      <c r="A3153" t="s">
        <v>21517</v>
      </c>
      <c r="B3153" t="s">
        <v>6636</v>
      </c>
      <c r="C3153" t="s">
        <v>21518</v>
      </c>
      <c r="D3153" t="s">
        <v>21519</v>
      </c>
      <c r="E3153" t="s">
        <v>21520</v>
      </c>
      <c r="F3153" t="s">
        <v>21521</v>
      </c>
      <c r="I3153" t="s">
        <v>21518</v>
      </c>
    </row>
    <row r="3154" spans="1:9" x14ac:dyDescent="0.35">
      <c r="A3154" t="s">
        <v>21522</v>
      </c>
      <c r="B3154" t="s">
        <v>6636</v>
      </c>
      <c r="C3154" t="s">
        <v>21523</v>
      </c>
      <c r="D3154" t="s">
        <v>21524</v>
      </c>
      <c r="E3154" t="s">
        <v>21525</v>
      </c>
      <c r="F3154">
        <v>62522030</v>
      </c>
      <c r="G3154">
        <v>62522761</v>
      </c>
      <c r="I3154" t="s">
        <v>21523</v>
      </c>
    </row>
    <row r="3155" spans="1:9" x14ac:dyDescent="0.35">
      <c r="A3155" t="s">
        <v>170</v>
      </c>
      <c r="B3155" t="s">
        <v>7614</v>
      </c>
      <c r="C3155" t="s">
        <v>21526</v>
      </c>
      <c r="D3155" t="s">
        <v>21527</v>
      </c>
      <c r="E3155" t="s">
        <v>21528</v>
      </c>
      <c r="F3155">
        <f>86-510-85278888</f>
        <v>-85279312</v>
      </c>
      <c r="H3155" t="s">
        <v>6761</v>
      </c>
      <c r="I3155" t="s">
        <v>21526</v>
      </c>
    </row>
    <row r="3156" spans="1:9" x14ac:dyDescent="0.35">
      <c r="A3156" t="s">
        <v>21529</v>
      </c>
      <c r="B3156" t="s">
        <v>6763</v>
      </c>
      <c r="C3156" t="s">
        <v>21530</v>
      </c>
      <c r="D3156" t="s">
        <v>21531</v>
      </c>
      <c r="E3156" t="s">
        <v>21532</v>
      </c>
      <c r="F3156">
        <v>62642929</v>
      </c>
      <c r="G3156">
        <v>62655700</v>
      </c>
      <c r="I3156" t="s">
        <v>21530</v>
      </c>
    </row>
    <row r="3157" spans="1:9" x14ac:dyDescent="0.35">
      <c r="A3157" t="s">
        <v>21533</v>
      </c>
      <c r="B3157" t="s">
        <v>6636</v>
      </c>
      <c r="C3157" t="s">
        <v>21534</v>
      </c>
      <c r="D3157" t="s">
        <v>21535</v>
      </c>
      <c r="E3157" t="s">
        <v>21536</v>
      </c>
      <c r="F3157">
        <v>67662170</v>
      </c>
      <c r="G3157">
        <v>67637806</v>
      </c>
      <c r="I3157" t="s">
        <v>21534</v>
      </c>
    </row>
    <row r="3158" spans="1:9" x14ac:dyDescent="0.35">
      <c r="A3158" t="s">
        <v>21537</v>
      </c>
      <c r="B3158" t="s">
        <v>6763</v>
      </c>
      <c r="C3158" t="s">
        <v>21538</v>
      </c>
      <c r="D3158" t="s">
        <v>21539</v>
      </c>
      <c r="E3158" t="s">
        <v>21540</v>
      </c>
      <c r="F3158">
        <v>68382938</v>
      </c>
      <c r="G3158">
        <v>67325963</v>
      </c>
      <c r="I3158" t="s">
        <v>21538</v>
      </c>
    </row>
    <row r="3159" spans="1:9" x14ac:dyDescent="0.35">
      <c r="A3159" t="s">
        <v>21541</v>
      </c>
      <c r="B3159" t="s">
        <v>6703</v>
      </c>
      <c r="C3159" t="s">
        <v>21542</v>
      </c>
      <c r="D3159" t="s">
        <v>9190</v>
      </c>
      <c r="E3159" t="s">
        <v>21543</v>
      </c>
      <c r="F3159" t="s">
        <v>21544</v>
      </c>
      <c r="G3159" t="s">
        <v>21545</v>
      </c>
      <c r="I3159" t="s">
        <v>21542</v>
      </c>
    </row>
    <row r="3160" spans="1:9" x14ac:dyDescent="0.35">
      <c r="A3160" t="s">
        <v>21546</v>
      </c>
      <c r="B3160" t="s">
        <v>6636</v>
      </c>
      <c r="C3160" t="s">
        <v>21547</v>
      </c>
      <c r="D3160" t="s">
        <v>21548</v>
      </c>
      <c r="E3160" t="s">
        <v>21549</v>
      </c>
      <c r="F3160">
        <v>63781206</v>
      </c>
      <c r="G3160">
        <v>63781299</v>
      </c>
      <c r="I3160" t="s">
        <v>21547</v>
      </c>
    </row>
    <row r="3161" spans="1:9" x14ac:dyDescent="0.35">
      <c r="A3161" t="s">
        <v>21550</v>
      </c>
      <c r="B3161" t="s">
        <v>6703</v>
      </c>
      <c r="C3161" t="s">
        <v>21551</v>
      </c>
      <c r="D3161" t="s">
        <v>21552</v>
      </c>
      <c r="E3161" t="s">
        <v>21553</v>
      </c>
      <c r="F3161" t="s">
        <v>21554</v>
      </c>
      <c r="G3161">
        <v>63142951</v>
      </c>
      <c r="H3161" t="s">
        <v>21555</v>
      </c>
      <c r="I3161" t="s">
        <v>21551</v>
      </c>
    </row>
    <row r="3162" spans="1:9" x14ac:dyDescent="0.35">
      <c r="A3162" t="s">
        <v>1235</v>
      </c>
      <c r="B3162" t="s">
        <v>6703</v>
      </c>
      <c r="C3162" t="s">
        <v>13745</v>
      </c>
      <c r="D3162" t="s">
        <v>21556</v>
      </c>
      <c r="E3162" t="s">
        <v>21557</v>
      </c>
      <c r="F3162" t="s">
        <v>21558</v>
      </c>
      <c r="G3162" t="s">
        <v>21559</v>
      </c>
      <c r="H3162" t="s">
        <v>7555</v>
      </c>
      <c r="I3162" t="s">
        <v>13745</v>
      </c>
    </row>
    <row r="3163" spans="1:9" x14ac:dyDescent="0.35">
      <c r="A3163" t="s">
        <v>21560</v>
      </c>
      <c r="B3163" t="s">
        <v>7397</v>
      </c>
      <c r="C3163" t="s">
        <v>21561</v>
      </c>
      <c r="D3163" t="s">
        <v>21562</v>
      </c>
      <c r="E3163" t="s">
        <v>21563</v>
      </c>
      <c r="F3163">
        <v>67552262</v>
      </c>
      <c r="G3163" t="s">
        <v>21564</v>
      </c>
      <c r="I3163" t="s">
        <v>21561</v>
      </c>
    </row>
    <row r="3164" spans="1:9" x14ac:dyDescent="0.35">
      <c r="A3164" t="s">
        <v>21565</v>
      </c>
      <c r="B3164" t="s">
        <v>6636</v>
      </c>
      <c r="C3164" t="s">
        <v>21566</v>
      </c>
      <c r="D3164" t="s">
        <v>21562</v>
      </c>
      <c r="E3164" t="s">
        <v>21567</v>
      </c>
      <c r="F3164">
        <v>67552262</v>
      </c>
      <c r="G3164" t="s">
        <v>21564</v>
      </c>
      <c r="I3164" t="s">
        <v>21566</v>
      </c>
    </row>
    <row r="3165" spans="1:9" x14ac:dyDescent="0.35">
      <c r="A3165" t="s">
        <v>21568</v>
      </c>
      <c r="B3165" t="s">
        <v>6776</v>
      </c>
      <c r="C3165" t="s">
        <v>21569</v>
      </c>
      <c r="D3165" t="s">
        <v>21570</v>
      </c>
      <c r="E3165" t="s">
        <v>21571</v>
      </c>
      <c r="F3165">
        <v>65414227</v>
      </c>
      <c r="G3165">
        <v>65457531</v>
      </c>
      <c r="H3165" t="s">
        <v>21572</v>
      </c>
      <c r="I3165" t="s">
        <v>21569</v>
      </c>
    </row>
    <row r="3166" spans="1:9" x14ac:dyDescent="0.35">
      <c r="A3166" t="s">
        <v>21573</v>
      </c>
      <c r="B3166" t="s">
        <v>6636</v>
      </c>
      <c r="C3166" t="s">
        <v>21574</v>
      </c>
      <c r="D3166" t="s">
        <v>21575</v>
      </c>
      <c r="E3166" t="s">
        <v>21576</v>
      </c>
      <c r="I3166" t="s">
        <v>21574</v>
      </c>
    </row>
    <row r="3167" spans="1:9" x14ac:dyDescent="0.35">
      <c r="A3167" t="s">
        <v>21577</v>
      </c>
      <c r="B3167" t="s">
        <v>7092</v>
      </c>
      <c r="C3167" t="s">
        <v>21578</v>
      </c>
      <c r="D3167" t="s">
        <v>21579</v>
      </c>
      <c r="E3167" t="s">
        <v>21580</v>
      </c>
      <c r="F3167">
        <v>63471700</v>
      </c>
      <c r="G3167">
        <v>63471709</v>
      </c>
      <c r="I3167" t="s">
        <v>21578</v>
      </c>
    </row>
    <row r="3168" spans="1:9" x14ac:dyDescent="0.35">
      <c r="A3168" t="s">
        <v>21581</v>
      </c>
      <c r="B3168" t="s">
        <v>6636</v>
      </c>
      <c r="C3168" t="s">
        <v>21582</v>
      </c>
      <c r="D3168" t="s">
        <v>21583</v>
      </c>
      <c r="E3168" t="s">
        <v>21584</v>
      </c>
      <c r="F3168">
        <v>62578455</v>
      </c>
      <c r="G3168">
        <v>62577310</v>
      </c>
      <c r="I3168" t="s">
        <v>21582</v>
      </c>
    </row>
    <row r="3169" spans="1:9" x14ac:dyDescent="0.35">
      <c r="A3169" t="s">
        <v>21585</v>
      </c>
      <c r="B3169" t="s">
        <v>6636</v>
      </c>
      <c r="C3169" t="s">
        <v>21586</v>
      </c>
      <c r="D3169" t="s">
        <v>21587</v>
      </c>
      <c r="E3169" t="s">
        <v>21588</v>
      </c>
      <c r="F3169">
        <v>62666111</v>
      </c>
      <c r="G3169">
        <v>62619466</v>
      </c>
      <c r="I3169" t="s">
        <v>21586</v>
      </c>
    </row>
    <row r="3170" spans="1:9" x14ac:dyDescent="0.35">
      <c r="A3170" t="s">
        <v>21589</v>
      </c>
      <c r="B3170" t="s">
        <v>6703</v>
      </c>
      <c r="C3170" t="s">
        <v>21590</v>
      </c>
      <c r="D3170" t="s">
        <v>21591</v>
      </c>
      <c r="E3170" t="s">
        <v>6758</v>
      </c>
      <c r="F3170" t="s">
        <v>6759</v>
      </c>
      <c r="G3170" t="s">
        <v>6760</v>
      </c>
      <c r="H3170" t="s">
        <v>21592</v>
      </c>
      <c r="I3170" t="s">
        <v>21590</v>
      </c>
    </row>
    <row r="3171" spans="1:9" x14ac:dyDescent="0.35">
      <c r="A3171" t="s">
        <v>21593</v>
      </c>
      <c r="B3171" t="s">
        <v>6776</v>
      </c>
      <c r="C3171" t="s">
        <v>21594</v>
      </c>
      <c r="D3171" t="s">
        <v>21595</v>
      </c>
      <c r="E3171" t="s">
        <v>11365</v>
      </c>
      <c r="F3171" t="s">
        <v>21596</v>
      </c>
      <c r="G3171" t="s">
        <v>21597</v>
      </c>
      <c r="H3171" t="s">
        <v>21598</v>
      </c>
      <c r="I3171" t="s">
        <v>21594</v>
      </c>
    </row>
    <row r="3172" spans="1:9" x14ac:dyDescent="0.35">
      <c r="A3172" t="s">
        <v>21599</v>
      </c>
      <c r="B3172" t="s">
        <v>6776</v>
      </c>
      <c r="C3172" t="s">
        <v>21600</v>
      </c>
      <c r="D3172" t="s">
        <v>21601</v>
      </c>
      <c r="E3172" t="s">
        <v>21602</v>
      </c>
      <c r="F3172" t="s">
        <v>21603</v>
      </c>
      <c r="G3172" t="s">
        <v>21604</v>
      </c>
      <c r="H3172" t="s">
        <v>21605</v>
      </c>
      <c r="I3172" t="s">
        <v>21600</v>
      </c>
    </row>
    <row r="3173" spans="1:9" x14ac:dyDescent="0.35">
      <c r="A3173" t="s">
        <v>21606</v>
      </c>
      <c r="B3173" t="s">
        <v>6776</v>
      </c>
      <c r="C3173" t="s">
        <v>21590</v>
      </c>
      <c r="D3173" t="s">
        <v>21607</v>
      </c>
      <c r="E3173" t="s">
        <v>21608</v>
      </c>
      <c r="I3173" t="s">
        <v>21590</v>
      </c>
    </row>
    <row r="3174" spans="1:9" x14ac:dyDescent="0.35">
      <c r="A3174" t="s">
        <v>21609</v>
      </c>
      <c r="B3174" t="s">
        <v>6703</v>
      </c>
      <c r="C3174" t="s">
        <v>21610</v>
      </c>
      <c r="D3174" t="s">
        <v>21611</v>
      </c>
      <c r="E3174" t="s">
        <v>21612</v>
      </c>
      <c r="F3174">
        <v>67478668</v>
      </c>
      <c r="G3174">
        <v>67479123</v>
      </c>
      <c r="H3174" t="s">
        <v>21613</v>
      </c>
      <c r="I3174" t="s">
        <v>21610</v>
      </c>
    </row>
    <row r="3175" spans="1:9" x14ac:dyDescent="0.35">
      <c r="A3175" t="s">
        <v>1629</v>
      </c>
      <c r="B3175" t="s">
        <v>6703</v>
      </c>
      <c r="C3175" t="s">
        <v>21614</v>
      </c>
      <c r="D3175" t="s">
        <v>21615</v>
      </c>
      <c r="E3175" t="s">
        <v>21616</v>
      </c>
      <c r="F3175">
        <v>62388882</v>
      </c>
      <c r="G3175">
        <v>62388828</v>
      </c>
      <c r="H3175" t="s">
        <v>21617</v>
      </c>
      <c r="I3175" t="s">
        <v>21614</v>
      </c>
    </row>
    <row r="3176" spans="1:9" x14ac:dyDescent="0.35">
      <c r="A3176" t="s">
        <v>21618</v>
      </c>
      <c r="B3176" t="s">
        <v>6636</v>
      </c>
      <c r="C3176" t="s">
        <v>21619</v>
      </c>
      <c r="D3176" t="s">
        <v>21620</v>
      </c>
      <c r="E3176" t="s">
        <v>6836</v>
      </c>
      <c r="H3176" t="s">
        <v>6761</v>
      </c>
      <c r="I3176" t="s">
        <v>21619</v>
      </c>
    </row>
    <row r="3177" spans="1:9" x14ac:dyDescent="0.35">
      <c r="A3177" t="s">
        <v>21621</v>
      </c>
      <c r="B3177" t="s">
        <v>6636</v>
      </c>
      <c r="C3177" t="s">
        <v>21622</v>
      </c>
      <c r="D3177">
        <v>0</v>
      </c>
      <c r="E3177" t="s">
        <v>21623</v>
      </c>
      <c r="F3177">
        <v>65369555</v>
      </c>
      <c r="G3177">
        <v>65540002</v>
      </c>
      <c r="H3177" t="s">
        <v>21624</v>
      </c>
      <c r="I3177" t="s">
        <v>21622</v>
      </c>
    </row>
    <row r="3178" spans="1:9" x14ac:dyDescent="0.35">
      <c r="A3178" t="s">
        <v>21625</v>
      </c>
      <c r="B3178" t="s">
        <v>6703</v>
      </c>
      <c r="C3178" t="s">
        <v>21626</v>
      </c>
      <c r="D3178" t="s">
        <v>21627</v>
      </c>
      <c r="E3178" t="s">
        <v>21628</v>
      </c>
      <c r="F3178">
        <v>67690080</v>
      </c>
      <c r="G3178" t="s">
        <v>21629</v>
      </c>
      <c r="H3178" t="s">
        <v>21630</v>
      </c>
      <c r="I3178" t="s">
        <v>21626</v>
      </c>
    </row>
    <row r="3179" spans="1:9" x14ac:dyDescent="0.35">
      <c r="A3179" t="s">
        <v>21631</v>
      </c>
      <c r="B3179" t="s">
        <v>6636</v>
      </c>
      <c r="C3179" t="s">
        <v>21632</v>
      </c>
      <c r="D3179" t="s">
        <v>21633</v>
      </c>
      <c r="E3179" t="s">
        <v>21634</v>
      </c>
      <c r="F3179" t="s">
        <v>21635</v>
      </c>
      <c r="G3179" t="s">
        <v>21636</v>
      </c>
      <c r="I3179" t="s">
        <v>21632</v>
      </c>
    </row>
    <row r="3180" spans="1:9" x14ac:dyDescent="0.35">
      <c r="A3180" t="s">
        <v>21637</v>
      </c>
      <c r="B3180" t="s">
        <v>6636</v>
      </c>
      <c r="C3180" t="s">
        <v>21638</v>
      </c>
      <c r="D3180" t="s">
        <v>21639</v>
      </c>
      <c r="E3180" t="s">
        <v>13673</v>
      </c>
      <c r="F3180">
        <v>65453268</v>
      </c>
      <c r="G3180">
        <v>65453382</v>
      </c>
      <c r="I3180" t="s">
        <v>21638</v>
      </c>
    </row>
    <row r="3181" spans="1:9" x14ac:dyDescent="0.35">
      <c r="A3181" t="s">
        <v>21640</v>
      </c>
      <c r="B3181" t="s">
        <v>6703</v>
      </c>
      <c r="C3181" t="s">
        <v>21641</v>
      </c>
      <c r="D3181" t="s">
        <v>21642</v>
      </c>
      <c r="E3181" t="s">
        <v>9482</v>
      </c>
      <c r="H3181" t="s">
        <v>10639</v>
      </c>
      <c r="I3181" t="s">
        <v>21641</v>
      </c>
    </row>
    <row r="3182" spans="1:9" x14ac:dyDescent="0.35">
      <c r="A3182" t="s">
        <v>21643</v>
      </c>
      <c r="B3182" t="s">
        <v>6776</v>
      </c>
      <c r="C3182" t="s">
        <v>21644</v>
      </c>
      <c r="D3182" t="s">
        <v>21645</v>
      </c>
      <c r="E3182" t="s">
        <v>21646</v>
      </c>
      <c r="F3182">
        <v>65482080</v>
      </c>
      <c r="G3182">
        <v>65424269</v>
      </c>
      <c r="H3182" t="s">
        <v>21647</v>
      </c>
      <c r="I3182" t="s">
        <v>21644</v>
      </c>
    </row>
    <row r="3183" spans="1:9" x14ac:dyDescent="0.35">
      <c r="A3183" t="s">
        <v>21648</v>
      </c>
      <c r="B3183" t="s">
        <v>6776</v>
      </c>
      <c r="C3183" t="s">
        <v>21649</v>
      </c>
      <c r="D3183" t="s">
        <v>21650</v>
      </c>
      <c r="E3183" t="s">
        <v>21651</v>
      </c>
      <c r="F3183">
        <v>65413927</v>
      </c>
      <c r="I3183" t="s">
        <v>21649</v>
      </c>
    </row>
    <row r="3184" spans="1:9" x14ac:dyDescent="0.35">
      <c r="A3184" t="s">
        <v>21652</v>
      </c>
      <c r="B3184" t="s">
        <v>6636</v>
      </c>
      <c r="C3184" t="s">
        <v>21653</v>
      </c>
      <c r="I3184" t="s">
        <v>21653</v>
      </c>
    </row>
    <row r="3185" spans="1:9" x14ac:dyDescent="0.35">
      <c r="A3185" t="s">
        <v>21654</v>
      </c>
      <c r="B3185" t="s">
        <v>6636</v>
      </c>
      <c r="C3185" t="s">
        <v>21655</v>
      </c>
      <c r="D3185" t="s">
        <v>21656</v>
      </c>
      <c r="E3185" t="s">
        <v>21657</v>
      </c>
      <c r="F3185">
        <v>65323688</v>
      </c>
      <c r="G3185">
        <v>65380788</v>
      </c>
      <c r="I3185" t="s">
        <v>21655</v>
      </c>
    </row>
    <row r="3186" spans="1:9" x14ac:dyDescent="0.35">
      <c r="A3186" t="s">
        <v>21658</v>
      </c>
      <c r="B3186" t="s">
        <v>6636</v>
      </c>
      <c r="C3186" t="s">
        <v>21659</v>
      </c>
      <c r="D3186" t="s">
        <v>21660</v>
      </c>
      <c r="E3186" t="s">
        <v>21661</v>
      </c>
      <c r="H3186" t="s">
        <v>21662</v>
      </c>
      <c r="I3186" t="s">
        <v>21659</v>
      </c>
    </row>
    <row r="3187" spans="1:9" x14ac:dyDescent="0.35">
      <c r="A3187" t="s">
        <v>21663</v>
      </c>
      <c r="B3187" t="s">
        <v>6636</v>
      </c>
      <c r="C3187" t="s">
        <v>21664</v>
      </c>
      <c r="I3187" t="s">
        <v>21664</v>
      </c>
    </row>
    <row r="3188" spans="1:9" x14ac:dyDescent="0.35">
      <c r="A3188" t="s">
        <v>21665</v>
      </c>
      <c r="B3188" t="s">
        <v>6636</v>
      </c>
      <c r="C3188" t="s">
        <v>21666</v>
      </c>
      <c r="I3188" t="s">
        <v>21666</v>
      </c>
    </row>
    <row r="3189" spans="1:9" x14ac:dyDescent="0.35">
      <c r="A3189" t="s">
        <v>21667</v>
      </c>
      <c r="B3189" t="s">
        <v>7397</v>
      </c>
      <c r="C3189" t="s">
        <v>21668</v>
      </c>
      <c r="D3189" t="s">
        <v>12103</v>
      </c>
      <c r="F3189">
        <v>66607588</v>
      </c>
      <c r="G3189">
        <v>62622707</v>
      </c>
      <c r="H3189" t="s">
        <v>21669</v>
      </c>
      <c r="I3189" t="s">
        <v>21668</v>
      </c>
    </row>
    <row r="3190" spans="1:9" x14ac:dyDescent="0.35">
      <c r="A3190" t="s">
        <v>21670</v>
      </c>
      <c r="B3190" t="s">
        <v>6636</v>
      </c>
      <c r="C3190" t="s">
        <v>21671</v>
      </c>
      <c r="I3190" t="s">
        <v>21671</v>
      </c>
    </row>
    <row r="3191" spans="1:9" x14ac:dyDescent="0.35">
      <c r="A3191" t="s">
        <v>21672</v>
      </c>
      <c r="B3191" t="s">
        <v>6724</v>
      </c>
      <c r="C3191" t="s">
        <v>21673</v>
      </c>
      <c r="D3191" t="s">
        <v>21674</v>
      </c>
      <c r="E3191" t="s">
        <v>21675</v>
      </c>
      <c r="F3191" t="s">
        <v>21676</v>
      </c>
      <c r="G3191" t="s">
        <v>21677</v>
      </c>
      <c r="H3191" t="s">
        <v>7913</v>
      </c>
      <c r="I3191" t="s">
        <v>21673</v>
      </c>
    </row>
    <row r="3192" spans="1:9" x14ac:dyDescent="0.35">
      <c r="A3192" t="s">
        <v>21678</v>
      </c>
      <c r="B3192" t="s">
        <v>7397</v>
      </c>
      <c r="C3192" t="s">
        <v>21679</v>
      </c>
      <c r="D3192" t="s">
        <v>21680</v>
      </c>
      <c r="E3192" t="s">
        <v>10669</v>
      </c>
      <c r="F3192">
        <v>66618463</v>
      </c>
      <c r="G3192">
        <v>66618692</v>
      </c>
      <c r="I3192" t="s">
        <v>21679</v>
      </c>
    </row>
    <row r="3193" spans="1:9" x14ac:dyDescent="0.35">
      <c r="A3193" t="s">
        <v>21681</v>
      </c>
      <c r="B3193" t="s">
        <v>6636</v>
      </c>
      <c r="C3193" t="s">
        <v>21682</v>
      </c>
      <c r="I3193" t="s">
        <v>21682</v>
      </c>
    </row>
    <row r="3194" spans="1:9" x14ac:dyDescent="0.35">
      <c r="A3194" t="s">
        <v>21683</v>
      </c>
      <c r="B3194" t="s">
        <v>6636</v>
      </c>
      <c r="C3194" t="s">
        <v>21684</v>
      </c>
      <c r="D3194" t="s">
        <v>21685</v>
      </c>
      <c r="E3194" t="s">
        <v>18825</v>
      </c>
      <c r="F3194">
        <v>62808331</v>
      </c>
      <c r="G3194">
        <v>62805673</v>
      </c>
      <c r="I3194" t="s">
        <v>21684</v>
      </c>
    </row>
    <row r="3195" spans="1:9" x14ac:dyDescent="0.35">
      <c r="A3195" t="s">
        <v>21686</v>
      </c>
      <c r="B3195" t="s">
        <v>6636</v>
      </c>
      <c r="C3195" t="s">
        <v>21687</v>
      </c>
      <c r="I3195" t="s">
        <v>21687</v>
      </c>
    </row>
    <row r="3196" spans="1:9" x14ac:dyDescent="0.35">
      <c r="A3196" t="s">
        <v>21688</v>
      </c>
      <c r="B3196" t="s">
        <v>6636</v>
      </c>
      <c r="C3196" t="s">
        <v>21689</v>
      </c>
      <c r="D3196" t="s">
        <v>21690</v>
      </c>
      <c r="E3196" t="s">
        <v>8470</v>
      </c>
      <c r="F3196">
        <v>62991018</v>
      </c>
      <c r="G3196">
        <v>62942497</v>
      </c>
      <c r="I3196" t="s">
        <v>21689</v>
      </c>
    </row>
    <row r="3197" spans="1:9" x14ac:dyDescent="0.35">
      <c r="A3197" t="s">
        <v>21691</v>
      </c>
      <c r="B3197" t="s">
        <v>6636</v>
      </c>
      <c r="C3197" t="s">
        <v>21692</v>
      </c>
      <c r="D3197" t="s">
        <v>21693</v>
      </c>
      <c r="F3197">
        <v>62947227</v>
      </c>
      <c r="H3197" t="s">
        <v>21694</v>
      </c>
      <c r="I3197" t="s">
        <v>21692</v>
      </c>
    </row>
    <row r="3198" spans="1:9" x14ac:dyDescent="0.35">
      <c r="A3198" t="s">
        <v>21695</v>
      </c>
      <c r="B3198" t="s">
        <v>6636</v>
      </c>
      <c r="C3198" t="s">
        <v>21696</v>
      </c>
      <c r="D3198" t="s">
        <v>21697</v>
      </c>
      <c r="E3198" t="s">
        <v>17070</v>
      </c>
      <c r="F3198">
        <v>67597188</v>
      </c>
      <c r="I3198" t="s">
        <v>21696</v>
      </c>
    </row>
    <row r="3199" spans="1:9" x14ac:dyDescent="0.35">
      <c r="A3199" t="s">
        <v>21698</v>
      </c>
      <c r="B3199" t="s">
        <v>6636</v>
      </c>
      <c r="C3199" t="s">
        <v>21699</v>
      </c>
      <c r="D3199" t="s">
        <v>21700</v>
      </c>
      <c r="E3199" t="s">
        <v>21701</v>
      </c>
      <c r="F3199" t="s">
        <v>21702</v>
      </c>
      <c r="G3199" t="s">
        <v>21703</v>
      </c>
      <c r="H3199" t="s">
        <v>21704</v>
      </c>
      <c r="I3199" t="s">
        <v>21699</v>
      </c>
    </row>
    <row r="3200" spans="1:9" x14ac:dyDescent="0.35">
      <c r="A3200" t="s">
        <v>21705</v>
      </c>
      <c r="B3200" t="s">
        <v>6636</v>
      </c>
      <c r="C3200" t="s">
        <v>21706</v>
      </c>
      <c r="D3200" t="s">
        <v>21707</v>
      </c>
      <c r="E3200" t="s">
        <v>21708</v>
      </c>
      <c r="F3200">
        <v>63686220</v>
      </c>
      <c r="G3200">
        <v>63663175</v>
      </c>
      <c r="I3200" t="s">
        <v>21706</v>
      </c>
    </row>
    <row r="3201" spans="1:9" x14ac:dyDescent="0.35">
      <c r="A3201" t="s">
        <v>21709</v>
      </c>
      <c r="B3201" t="s">
        <v>6636</v>
      </c>
      <c r="C3201" t="s">
        <v>21710</v>
      </c>
      <c r="I3201" t="s">
        <v>21710</v>
      </c>
    </row>
    <row r="3202" spans="1:9" x14ac:dyDescent="0.35">
      <c r="A3202" t="s">
        <v>21711</v>
      </c>
      <c r="B3202" t="s">
        <v>7397</v>
      </c>
      <c r="C3202" t="s">
        <v>21712</v>
      </c>
      <c r="D3202" t="s">
        <v>21713</v>
      </c>
      <c r="E3202" t="s">
        <v>21714</v>
      </c>
      <c r="F3202">
        <v>68611161</v>
      </c>
      <c r="G3202">
        <v>68620460</v>
      </c>
      <c r="H3202" t="s">
        <v>21715</v>
      </c>
      <c r="I3202" t="s">
        <v>21712</v>
      </c>
    </row>
    <row r="3203" spans="1:9" x14ac:dyDescent="0.35">
      <c r="A3203" t="s">
        <v>21716</v>
      </c>
      <c r="B3203" t="s">
        <v>7397</v>
      </c>
      <c r="C3203" t="s">
        <v>21717</v>
      </c>
      <c r="D3203" t="s">
        <v>21718</v>
      </c>
      <c r="E3203" t="s">
        <v>21719</v>
      </c>
      <c r="F3203" t="s">
        <v>21720</v>
      </c>
      <c r="G3203" t="s">
        <v>21721</v>
      </c>
      <c r="H3203" t="s">
        <v>21722</v>
      </c>
      <c r="I3203" t="s">
        <v>21717</v>
      </c>
    </row>
    <row r="3204" spans="1:9" x14ac:dyDescent="0.35">
      <c r="A3204" t="s">
        <v>21723</v>
      </c>
      <c r="B3204" t="s">
        <v>7397</v>
      </c>
      <c r="C3204" t="s">
        <v>21724</v>
      </c>
      <c r="D3204" t="s">
        <v>21725</v>
      </c>
      <c r="E3204" t="s">
        <v>21726</v>
      </c>
      <c r="F3204">
        <v>63623062</v>
      </c>
      <c r="G3204">
        <v>63623063</v>
      </c>
      <c r="H3204" t="s">
        <v>21727</v>
      </c>
      <c r="I3204" t="s">
        <v>21724</v>
      </c>
    </row>
    <row r="3205" spans="1:9" x14ac:dyDescent="0.35">
      <c r="A3205" t="s">
        <v>21728</v>
      </c>
      <c r="B3205" t="s">
        <v>7397</v>
      </c>
      <c r="C3205" t="s">
        <v>21729</v>
      </c>
      <c r="D3205" t="s">
        <v>16818</v>
      </c>
      <c r="E3205" t="s">
        <v>16819</v>
      </c>
      <c r="F3205">
        <v>62690876</v>
      </c>
      <c r="G3205">
        <v>62698265</v>
      </c>
      <c r="I3205" t="s">
        <v>21729</v>
      </c>
    </row>
    <row r="3206" spans="1:9" x14ac:dyDescent="0.35">
      <c r="A3206" t="s">
        <v>21730</v>
      </c>
      <c r="B3206" t="s">
        <v>7397</v>
      </c>
      <c r="C3206" t="s">
        <v>21731</v>
      </c>
      <c r="D3206" t="s">
        <v>21732</v>
      </c>
      <c r="E3206" t="s">
        <v>21733</v>
      </c>
      <c r="F3206">
        <v>62966039</v>
      </c>
      <c r="G3206">
        <v>62966057</v>
      </c>
      <c r="H3206" t="s">
        <v>21734</v>
      </c>
      <c r="I3206" t="s">
        <v>21731</v>
      </c>
    </row>
    <row r="3207" spans="1:9" x14ac:dyDescent="0.35">
      <c r="A3207" t="s">
        <v>21735</v>
      </c>
      <c r="B3207" t="s">
        <v>7397</v>
      </c>
      <c r="C3207" t="s">
        <v>21731</v>
      </c>
      <c r="D3207" t="s">
        <v>21736</v>
      </c>
      <c r="E3207" t="s">
        <v>21737</v>
      </c>
      <c r="F3207">
        <v>62961102</v>
      </c>
      <c r="G3207">
        <v>62961103</v>
      </c>
      <c r="H3207" t="s">
        <v>21738</v>
      </c>
      <c r="I3207" t="s">
        <v>21731</v>
      </c>
    </row>
    <row r="3208" spans="1:9" x14ac:dyDescent="0.35">
      <c r="A3208" t="s">
        <v>21739</v>
      </c>
      <c r="B3208" t="s">
        <v>7397</v>
      </c>
      <c r="C3208" t="s">
        <v>21740</v>
      </c>
      <c r="D3208" t="s">
        <v>21741</v>
      </c>
      <c r="E3208" t="s">
        <v>21742</v>
      </c>
      <c r="F3208">
        <v>68416370</v>
      </c>
      <c r="G3208">
        <v>68416372</v>
      </c>
      <c r="I3208" t="s">
        <v>21740</v>
      </c>
    </row>
    <row r="3209" spans="1:9" x14ac:dyDescent="0.35">
      <c r="A3209" t="s">
        <v>21743</v>
      </c>
      <c r="B3209" t="s">
        <v>7397</v>
      </c>
      <c r="C3209" t="s">
        <v>21744</v>
      </c>
      <c r="I3209" t="s">
        <v>21744</v>
      </c>
    </row>
    <row r="3210" spans="1:9" x14ac:dyDescent="0.35">
      <c r="A3210" t="s">
        <v>21745</v>
      </c>
      <c r="B3210" t="s">
        <v>7397</v>
      </c>
      <c r="C3210" t="s">
        <v>21746</v>
      </c>
      <c r="I3210" t="s">
        <v>21746</v>
      </c>
    </row>
    <row r="3211" spans="1:9" x14ac:dyDescent="0.35">
      <c r="A3211" t="s">
        <v>21747</v>
      </c>
      <c r="B3211" t="s">
        <v>7397</v>
      </c>
      <c r="C3211" t="s">
        <v>21748</v>
      </c>
      <c r="D3211" t="s">
        <v>21749</v>
      </c>
      <c r="E3211" t="s">
        <v>21750</v>
      </c>
      <c r="F3211" t="s">
        <v>21751</v>
      </c>
      <c r="G3211" t="s">
        <v>21752</v>
      </c>
      <c r="H3211" t="s">
        <v>6761</v>
      </c>
      <c r="I3211" t="s">
        <v>21748</v>
      </c>
    </row>
    <row r="3212" spans="1:9" x14ac:dyDescent="0.35">
      <c r="A3212" t="s">
        <v>21753</v>
      </c>
      <c r="B3212" t="s">
        <v>6636</v>
      </c>
      <c r="C3212" t="s">
        <v>21754</v>
      </c>
      <c r="D3212" t="s">
        <v>21755</v>
      </c>
      <c r="E3212" t="s">
        <v>21756</v>
      </c>
      <c r="F3212">
        <v>68456441</v>
      </c>
      <c r="G3212">
        <v>68413843</v>
      </c>
      <c r="I3212" t="s">
        <v>21754</v>
      </c>
    </row>
    <row r="3213" spans="1:9" x14ac:dyDescent="0.35">
      <c r="A3213" t="s">
        <v>21757</v>
      </c>
      <c r="B3213" t="s">
        <v>6724</v>
      </c>
      <c r="C3213" t="s">
        <v>21758</v>
      </c>
      <c r="D3213" t="s">
        <v>21759</v>
      </c>
      <c r="E3213" t="s">
        <v>21760</v>
      </c>
      <c r="F3213">
        <v>65019487</v>
      </c>
      <c r="G3213">
        <v>67520982</v>
      </c>
      <c r="H3213" t="s">
        <v>21761</v>
      </c>
      <c r="I3213" t="s">
        <v>21758</v>
      </c>
    </row>
    <row r="3214" spans="1:9" x14ac:dyDescent="0.35">
      <c r="A3214" t="s">
        <v>21762</v>
      </c>
      <c r="B3214" t="s">
        <v>6636</v>
      </c>
      <c r="C3214" t="s">
        <v>21763</v>
      </c>
      <c r="D3214" t="s">
        <v>21764</v>
      </c>
      <c r="E3214" t="s">
        <v>21765</v>
      </c>
      <c r="F3214">
        <v>67773939</v>
      </c>
      <c r="G3214">
        <v>67771851</v>
      </c>
      <c r="I3214" t="s">
        <v>21763</v>
      </c>
    </row>
    <row r="3215" spans="1:9" x14ac:dyDescent="0.35">
      <c r="A3215" t="s">
        <v>3087</v>
      </c>
      <c r="B3215" t="s">
        <v>7648</v>
      </c>
      <c r="C3215" t="s">
        <v>21766</v>
      </c>
      <c r="D3215" t="s">
        <v>21767</v>
      </c>
      <c r="E3215" t="s">
        <v>21768</v>
      </c>
      <c r="F3215" t="s">
        <v>21769</v>
      </c>
      <c r="G3215" t="s">
        <v>21770</v>
      </c>
      <c r="H3215" t="s">
        <v>21771</v>
      </c>
      <c r="I3215" t="s">
        <v>21766</v>
      </c>
    </row>
    <row r="3216" spans="1:9" x14ac:dyDescent="0.35">
      <c r="A3216" t="s">
        <v>21772</v>
      </c>
      <c r="B3216" t="s">
        <v>6636</v>
      </c>
      <c r="C3216" t="s">
        <v>17232</v>
      </c>
      <c r="D3216" t="s">
        <v>21773</v>
      </c>
      <c r="E3216" t="s">
        <v>21774</v>
      </c>
      <c r="G3216" t="s">
        <v>21775</v>
      </c>
      <c r="I3216" t="s">
        <v>17232</v>
      </c>
    </row>
    <row r="3217" spans="1:9" x14ac:dyDescent="0.35">
      <c r="A3217" t="s">
        <v>21776</v>
      </c>
      <c r="B3217" t="s">
        <v>6636</v>
      </c>
      <c r="C3217" t="s">
        <v>21777</v>
      </c>
      <c r="D3217" t="s">
        <v>21778</v>
      </c>
      <c r="E3217" t="s">
        <v>21779</v>
      </c>
      <c r="F3217">
        <v>64554505</v>
      </c>
      <c r="G3217">
        <v>65535133</v>
      </c>
      <c r="H3217" t="s">
        <v>21780</v>
      </c>
      <c r="I3217" t="s">
        <v>21777</v>
      </c>
    </row>
    <row r="3218" spans="1:9" x14ac:dyDescent="0.35">
      <c r="A3218" t="s">
        <v>21781</v>
      </c>
      <c r="B3218" t="s">
        <v>6636</v>
      </c>
      <c r="C3218" t="s">
        <v>21782</v>
      </c>
      <c r="D3218" t="s">
        <v>21783</v>
      </c>
      <c r="E3218" t="s">
        <v>21784</v>
      </c>
      <c r="F3218" t="s">
        <v>21785</v>
      </c>
      <c r="G3218" t="s">
        <v>21786</v>
      </c>
      <c r="I3218" t="s">
        <v>21782</v>
      </c>
    </row>
    <row r="3219" spans="1:9" x14ac:dyDescent="0.35">
      <c r="A3219" t="s">
        <v>21787</v>
      </c>
      <c r="B3219" t="s">
        <v>7397</v>
      </c>
      <c r="C3219" t="s">
        <v>21788</v>
      </c>
      <c r="D3219" t="s">
        <v>21789</v>
      </c>
      <c r="E3219" t="s">
        <v>21790</v>
      </c>
      <c r="H3219" t="s">
        <v>21791</v>
      </c>
      <c r="I3219" t="s">
        <v>21788</v>
      </c>
    </row>
    <row r="3220" spans="1:9" x14ac:dyDescent="0.35">
      <c r="A3220" t="s">
        <v>3095</v>
      </c>
      <c r="B3220" t="s">
        <v>6703</v>
      </c>
      <c r="C3220" t="s">
        <v>21792</v>
      </c>
      <c r="D3220" t="s">
        <v>21793</v>
      </c>
      <c r="E3220" t="s">
        <v>21794</v>
      </c>
      <c r="F3220" t="s">
        <v>21795</v>
      </c>
      <c r="G3220">
        <v>67447098</v>
      </c>
      <c r="H3220" t="s">
        <v>21796</v>
      </c>
      <c r="I3220" t="s">
        <v>21792</v>
      </c>
    </row>
    <row r="3221" spans="1:9" x14ac:dyDescent="0.35">
      <c r="A3221" t="s">
        <v>21797</v>
      </c>
      <c r="B3221" t="s">
        <v>6636</v>
      </c>
      <c r="C3221" t="s">
        <v>21798</v>
      </c>
      <c r="D3221" t="s">
        <v>21799</v>
      </c>
      <c r="E3221" t="s">
        <v>21800</v>
      </c>
      <c r="F3221" t="s">
        <v>21801</v>
      </c>
      <c r="G3221" t="s">
        <v>21802</v>
      </c>
      <c r="H3221" t="s">
        <v>21803</v>
      </c>
      <c r="I3221" t="s">
        <v>21798</v>
      </c>
    </row>
    <row r="3222" spans="1:9" x14ac:dyDescent="0.35">
      <c r="A3222" t="s">
        <v>21804</v>
      </c>
      <c r="B3222" t="s">
        <v>7397</v>
      </c>
      <c r="C3222" t="s">
        <v>21805</v>
      </c>
      <c r="D3222" t="s">
        <v>21806</v>
      </c>
      <c r="E3222" t="s">
        <v>21807</v>
      </c>
      <c r="F3222">
        <v>63831200</v>
      </c>
      <c r="G3222">
        <v>63832439</v>
      </c>
      <c r="I3222" t="s">
        <v>21805</v>
      </c>
    </row>
    <row r="3223" spans="1:9" x14ac:dyDescent="0.35">
      <c r="A3223" t="s">
        <v>21808</v>
      </c>
      <c r="B3223" t="s">
        <v>6763</v>
      </c>
      <c r="C3223" t="s">
        <v>21809</v>
      </c>
      <c r="D3223" t="s">
        <v>6638</v>
      </c>
      <c r="E3223" t="s">
        <v>21810</v>
      </c>
      <c r="F3223" t="s">
        <v>21811</v>
      </c>
      <c r="G3223">
        <v>64421280</v>
      </c>
      <c r="I3223" t="s">
        <v>21809</v>
      </c>
    </row>
    <row r="3224" spans="1:9" x14ac:dyDescent="0.35">
      <c r="A3224" t="s">
        <v>21812</v>
      </c>
      <c r="B3224" t="s">
        <v>6763</v>
      </c>
      <c r="C3224" t="s">
        <v>21813</v>
      </c>
      <c r="D3224" t="s">
        <v>21458</v>
      </c>
      <c r="E3224" t="s">
        <v>21814</v>
      </c>
      <c r="F3224">
        <v>65354888</v>
      </c>
      <c r="G3224">
        <v>65357325</v>
      </c>
      <c r="I3224" t="s">
        <v>21813</v>
      </c>
    </row>
    <row r="3225" spans="1:9" x14ac:dyDescent="0.35">
      <c r="A3225" t="s">
        <v>21815</v>
      </c>
      <c r="B3225" t="s">
        <v>10460</v>
      </c>
      <c r="C3225" t="s">
        <v>21816</v>
      </c>
      <c r="D3225" t="s">
        <v>21817</v>
      </c>
      <c r="E3225" t="s">
        <v>21818</v>
      </c>
      <c r="F3225" t="s">
        <v>21819</v>
      </c>
      <c r="G3225" t="s">
        <v>21820</v>
      </c>
      <c r="I3225" t="s">
        <v>21816</v>
      </c>
    </row>
    <row r="3226" spans="1:9" x14ac:dyDescent="0.35">
      <c r="A3226" t="s">
        <v>21821</v>
      </c>
      <c r="B3226" t="s">
        <v>7092</v>
      </c>
      <c r="C3226" t="s">
        <v>21822</v>
      </c>
      <c r="D3226" t="s">
        <v>21823</v>
      </c>
      <c r="E3226" t="s">
        <v>21824</v>
      </c>
      <c r="F3226" t="s">
        <v>21825</v>
      </c>
      <c r="G3226" t="s">
        <v>21826</v>
      </c>
      <c r="I3226" t="s">
        <v>21822</v>
      </c>
    </row>
    <row r="3227" spans="1:9" x14ac:dyDescent="0.35">
      <c r="A3227" t="s">
        <v>21827</v>
      </c>
      <c r="B3227" t="s">
        <v>6636</v>
      </c>
      <c r="C3227" t="s">
        <v>21828</v>
      </c>
      <c r="D3227" t="s">
        <v>21829</v>
      </c>
      <c r="E3227" t="s">
        <v>21830</v>
      </c>
      <c r="F3227" t="s">
        <v>21831</v>
      </c>
      <c r="G3227" t="s">
        <v>21832</v>
      </c>
      <c r="I3227" t="s">
        <v>21828</v>
      </c>
    </row>
    <row r="3228" spans="1:9" x14ac:dyDescent="0.35">
      <c r="A3228" t="s">
        <v>21833</v>
      </c>
      <c r="B3228" t="s">
        <v>6703</v>
      </c>
      <c r="C3228" t="s">
        <v>21834</v>
      </c>
      <c r="D3228" t="s">
        <v>21835</v>
      </c>
      <c r="E3228" t="s">
        <v>21836</v>
      </c>
      <c r="F3228">
        <v>63383113</v>
      </c>
      <c r="G3228">
        <v>68831136</v>
      </c>
      <c r="I3228" t="s">
        <v>21834</v>
      </c>
    </row>
    <row r="3229" spans="1:9" x14ac:dyDescent="0.35">
      <c r="A3229" t="s">
        <v>21837</v>
      </c>
      <c r="B3229" t="s">
        <v>6763</v>
      </c>
      <c r="C3229" t="s">
        <v>21838</v>
      </c>
      <c r="D3229" t="s">
        <v>21839</v>
      </c>
      <c r="E3229" t="s">
        <v>21840</v>
      </c>
      <c r="F3229" t="s">
        <v>21841</v>
      </c>
      <c r="G3229" t="s">
        <v>21842</v>
      </c>
      <c r="H3229" t="s">
        <v>21843</v>
      </c>
      <c r="I3229" t="s">
        <v>21838</v>
      </c>
    </row>
    <row r="3230" spans="1:9" x14ac:dyDescent="0.35">
      <c r="A3230" t="s">
        <v>21844</v>
      </c>
      <c r="B3230" t="s">
        <v>7397</v>
      </c>
      <c r="C3230" t="s">
        <v>21845</v>
      </c>
      <c r="D3230" t="s">
        <v>21846</v>
      </c>
      <c r="E3230" t="s">
        <v>21847</v>
      </c>
      <c r="F3230" t="s">
        <v>21848</v>
      </c>
      <c r="H3230" t="s">
        <v>21849</v>
      </c>
      <c r="I3230" t="s">
        <v>21845</v>
      </c>
    </row>
    <row r="3231" spans="1:9" x14ac:dyDescent="0.35">
      <c r="A3231" t="s">
        <v>21850</v>
      </c>
      <c r="B3231" t="s">
        <v>6776</v>
      </c>
      <c r="C3231" t="s">
        <v>21851</v>
      </c>
      <c r="D3231" t="s">
        <v>20634</v>
      </c>
      <c r="E3231" t="s">
        <v>21852</v>
      </c>
      <c r="F3231" t="s">
        <v>21853</v>
      </c>
      <c r="G3231" t="s">
        <v>21854</v>
      </c>
      <c r="I3231" t="s">
        <v>21851</v>
      </c>
    </row>
    <row r="3232" spans="1:9" x14ac:dyDescent="0.35">
      <c r="A3232" t="s">
        <v>21855</v>
      </c>
      <c r="B3232" t="s">
        <v>6636</v>
      </c>
      <c r="C3232" t="s">
        <v>21856</v>
      </c>
      <c r="D3232" t="s">
        <v>21857</v>
      </c>
      <c r="E3232" t="s">
        <v>21858</v>
      </c>
      <c r="F3232">
        <v>62168168</v>
      </c>
      <c r="H3232" t="s">
        <v>21859</v>
      </c>
      <c r="I3232" t="s">
        <v>21856</v>
      </c>
    </row>
    <row r="3233" spans="1:9" x14ac:dyDescent="0.35">
      <c r="A3233" t="s">
        <v>21860</v>
      </c>
      <c r="B3233" t="s">
        <v>7397</v>
      </c>
      <c r="C3233" t="s">
        <v>21861</v>
      </c>
      <c r="D3233" t="s">
        <v>21862</v>
      </c>
      <c r="E3233" t="s">
        <v>21863</v>
      </c>
      <c r="F3233">
        <v>65461634</v>
      </c>
      <c r="G3233">
        <v>65415294</v>
      </c>
      <c r="I3233" t="s">
        <v>21861</v>
      </c>
    </row>
    <row r="3234" spans="1:9" x14ac:dyDescent="0.35">
      <c r="A3234" t="s">
        <v>21864</v>
      </c>
      <c r="B3234" t="s">
        <v>6776</v>
      </c>
      <c r="C3234" t="s">
        <v>21861</v>
      </c>
      <c r="D3234" t="s">
        <v>21865</v>
      </c>
      <c r="E3234" t="s">
        <v>21866</v>
      </c>
      <c r="F3234">
        <v>65493905</v>
      </c>
      <c r="G3234">
        <v>65425960</v>
      </c>
      <c r="I3234" t="s">
        <v>21861</v>
      </c>
    </row>
    <row r="3235" spans="1:9" x14ac:dyDescent="0.35">
      <c r="A3235" t="s">
        <v>21867</v>
      </c>
      <c r="B3235" t="s">
        <v>7397</v>
      </c>
      <c r="C3235" t="s">
        <v>21861</v>
      </c>
      <c r="D3235" t="s">
        <v>21868</v>
      </c>
      <c r="E3235" t="s">
        <v>21863</v>
      </c>
      <c r="F3235">
        <v>65414359</v>
      </c>
      <c r="G3235">
        <v>65430561</v>
      </c>
      <c r="H3235" t="s">
        <v>21869</v>
      </c>
      <c r="I3235" t="s">
        <v>21861</v>
      </c>
    </row>
    <row r="3236" spans="1:9" x14ac:dyDescent="0.35">
      <c r="A3236" t="s">
        <v>21870</v>
      </c>
      <c r="B3236" t="s">
        <v>6763</v>
      </c>
      <c r="C3236" t="s">
        <v>21871</v>
      </c>
      <c r="D3236" t="s">
        <v>21872</v>
      </c>
      <c r="E3236" t="s">
        <v>21873</v>
      </c>
      <c r="F3236" t="s">
        <v>21874</v>
      </c>
      <c r="H3236" t="s">
        <v>21875</v>
      </c>
      <c r="I3236" t="s">
        <v>21871</v>
      </c>
    </row>
    <row r="3237" spans="1:9" x14ac:dyDescent="0.35">
      <c r="A3237" t="s">
        <v>21876</v>
      </c>
      <c r="B3237" t="s">
        <v>7397</v>
      </c>
      <c r="C3237" t="s">
        <v>21877</v>
      </c>
      <c r="D3237" t="s">
        <v>21878</v>
      </c>
      <c r="E3237" t="s">
        <v>21879</v>
      </c>
      <c r="F3237">
        <v>68633228</v>
      </c>
      <c r="G3237">
        <v>68632188</v>
      </c>
      <c r="I3237" t="s">
        <v>21877</v>
      </c>
    </row>
    <row r="3238" spans="1:9" x14ac:dyDescent="0.35">
      <c r="A3238" t="s">
        <v>21880</v>
      </c>
      <c r="B3238" t="s">
        <v>6636</v>
      </c>
      <c r="C3238" t="s">
        <v>21881</v>
      </c>
      <c r="D3238" t="s">
        <v>21882</v>
      </c>
      <c r="E3238" t="s">
        <v>21883</v>
      </c>
      <c r="F3238">
        <v>62530100</v>
      </c>
      <c r="G3238">
        <v>63535564</v>
      </c>
      <c r="H3238" t="s">
        <v>21884</v>
      </c>
      <c r="I3238" t="s">
        <v>21881</v>
      </c>
    </row>
    <row r="3239" spans="1:9" x14ac:dyDescent="0.35">
      <c r="A3239" t="s">
        <v>21885</v>
      </c>
      <c r="B3239" t="s">
        <v>6636</v>
      </c>
      <c r="C3239" t="s">
        <v>21886</v>
      </c>
      <c r="D3239" t="s">
        <v>21887</v>
      </c>
      <c r="E3239" t="s">
        <v>21888</v>
      </c>
      <c r="F3239">
        <v>64693911</v>
      </c>
      <c r="G3239" t="s">
        <v>21889</v>
      </c>
      <c r="H3239" t="s">
        <v>8721</v>
      </c>
      <c r="I3239" t="s">
        <v>21886</v>
      </c>
    </row>
    <row r="3240" spans="1:9" x14ac:dyDescent="0.35">
      <c r="A3240" t="s">
        <v>21890</v>
      </c>
      <c r="B3240" t="s">
        <v>6636</v>
      </c>
      <c r="C3240" t="s">
        <v>21891</v>
      </c>
      <c r="D3240" t="s">
        <v>21892</v>
      </c>
      <c r="E3240" t="s">
        <v>21893</v>
      </c>
      <c r="G3240" t="s">
        <v>21894</v>
      </c>
      <c r="I3240" t="s">
        <v>21891</v>
      </c>
    </row>
    <row r="3241" spans="1:9" x14ac:dyDescent="0.35">
      <c r="A3241" t="s">
        <v>21895</v>
      </c>
      <c r="B3241" t="s">
        <v>6724</v>
      </c>
      <c r="C3241" t="s">
        <v>21896</v>
      </c>
      <c r="D3241" t="s">
        <v>21897</v>
      </c>
      <c r="E3241" t="s">
        <v>21898</v>
      </c>
      <c r="F3241">
        <v>64783411</v>
      </c>
      <c r="G3241">
        <v>32586436</v>
      </c>
      <c r="H3241" t="s">
        <v>21899</v>
      </c>
      <c r="I3241" t="s">
        <v>21896</v>
      </c>
    </row>
    <row r="3242" spans="1:9" x14ac:dyDescent="0.35">
      <c r="A3242" t="s">
        <v>21900</v>
      </c>
      <c r="B3242" t="s">
        <v>7397</v>
      </c>
      <c r="C3242" t="s">
        <v>21901</v>
      </c>
      <c r="D3242" t="s">
        <v>21902</v>
      </c>
      <c r="E3242" t="s">
        <v>21903</v>
      </c>
      <c r="F3242">
        <v>64355057</v>
      </c>
      <c r="G3242">
        <v>64355913</v>
      </c>
      <c r="I3242" t="s">
        <v>21901</v>
      </c>
    </row>
    <row r="3243" spans="1:9" x14ac:dyDescent="0.35">
      <c r="A3243" t="s">
        <v>21904</v>
      </c>
      <c r="B3243" t="s">
        <v>7397</v>
      </c>
      <c r="C3243" t="s">
        <v>21905</v>
      </c>
      <c r="D3243" t="s">
        <v>21906</v>
      </c>
      <c r="E3243" t="s">
        <v>21907</v>
      </c>
      <c r="F3243">
        <v>62213900</v>
      </c>
      <c r="G3243">
        <v>65353900</v>
      </c>
      <c r="I3243" t="s">
        <v>21905</v>
      </c>
    </row>
    <row r="3244" spans="1:9" x14ac:dyDescent="0.35">
      <c r="A3244" t="s">
        <v>21908</v>
      </c>
      <c r="B3244" t="s">
        <v>7397</v>
      </c>
      <c r="C3244" t="s">
        <v>21909</v>
      </c>
      <c r="D3244" t="s">
        <v>21910</v>
      </c>
      <c r="E3244" t="s">
        <v>21911</v>
      </c>
      <c r="F3244">
        <v>65421788</v>
      </c>
      <c r="H3244" t="s">
        <v>21912</v>
      </c>
      <c r="I3244" t="s">
        <v>21909</v>
      </c>
    </row>
    <row r="3245" spans="1:9" x14ac:dyDescent="0.35">
      <c r="A3245" t="s">
        <v>21913</v>
      </c>
      <c r="B3245" t="s">
        <v>7397</v>
      </c>
      <c r="C3245" t="s">
        <v>21914</v>
      </c>
      <c r="D3245" t="s">
        <v>21915</v>
      </c>
      <c r="E3245" t="s">
        <v>21916</v>
      </c>
      <c r="F3245">
        <v>62213900</v>
      </c>
      <c r="G3245">
        <v>65385598</v>
      </c>
      <c r="I3245" t="s">
        <v>21914</v>
      </c>
    </row>
    <row r="3246" spans="1:9" x14ac:dyDescent="0.35">
      <c r="A3246" t="s">
        <v>21917</v>
      </c>
      <c r="B3246" t="s">
        <v>7397</v>
      </c>
      <c r="C3246" t="s">
        <v>21918</v>
      </c>
      <c r="D3246" t="s">
        <v>21919</v>
      </c>
      <c r="E3246" t="s">
        <v>21920</v>
      </c>
      <c r="F3246">
        <v>65345530</v>
      </c>
      <c r="G3246">
        <v>65343458</v>
      </c>
      <c r="I3246" t="s">
        <v>21918</v>
      </c>
    </row>
    <row r="3247" spans="1:9" x14ac:dyDescent="0.35">
      <c r="A3247" t="s">
        <v>21921</v>
      </c>
      <c r="B3247" t="s">
        <v>7397</v>
      </c>
      <c r="C3247" t="s">
        <v>21922</v>
      </c>
      <c r="D3247" t="s">
        <v>21923</v>
      </c>
      <c r="E3247" t="s">
        <v>21924</v>
      </c>
      <c r="F3247">
        <v>67739602</v>
      </c>
      <c r="I3247" t="s">
        <v>21922</v>
      </c>
    </row>
    <row r="3248" spans="1:9" x14ac:dyDescent="0.35">
      <c r="A3248" t="s">
        <v>21925</v>
      </c>
      <c r="B3248" t="s">
        <v>7397</v>
      </c>
      <c r="C3248" t="s">
        <v>21926</v>
      </c>
      <c r="D3248" t="s">
        <v>21927</v>
      </c>
      <c r="E3248" t="s">
        <v>17528</v>
      </c>
      <c r="F3248">
        <v>67501082</v>
      </c>
      <c r="G3248">
        <v>67589691</v>
      </c>
      <c r="I3248" t="s">
        <v>21926</v>
      </c>
    </row>
    <row r="3249" spans="1:9" x14ac:dyDescent="0.35">
      <c r="A3249" t="s">
        <v>21928</v>
      </c>
      <c r="B3249" t="s">
        <v>7397</v>
      </c>
      <c r="C3249" t="s">
        <v>21929</v>
      </c>
      <c r="D3249" t="s">
        <v>21930</v>
      </c>
      <c r="E3249" t="s">
        <v>21931</v>
      </c>
      <c r="F3249" t="s">
        <v>21932</v>
      </c>
      <c r="G3249" t="s">
        <v>21933</v>
      </c>
      <c r="H3249" t="s">
        <v>21934</v>
      </c>
      <c r="I3249" t="s">
        <v>21929</v>
      </c>
    </row>
    <row r="3250" spans="1:9" x14ac:dyDescent="0.35">
      <c r="A3250" t="s">
        <v>21935</v>
      </c>
      <c r="B3250" t="s">
        <v>7092</v>
      </c>
      <c r="C3250" t="s">
        <v>21936</v>
      </c>
      <c r="D3250" t="s">
        <v>17696</v>
      </c>
      <c r="E3250" t="s">
        <v>21937</v>
      </c>
      <c r="F3250">
        <v>62729988</v>
      </c>
      <c r="G3250">
        <v>62729918</v>
      </c>
      <c r="I3250" t="s">
        <v>21936</v>
      </c>
    </row>
    <row r="3251" spans="1:9" x14ac:dyDescent="0.35">
      <c r="A3251" t="s">
        <v>21938</v>
      </c>
      <c r="B3251" t="s">
        <v>7092</v>
      </c>
      <c r="C3251" t="s">
        <v>21939</v>
      </c>
      <c r="D3251" t="s">
        <v>21940</v>
      </c>
      <c r="E3251" t="s">
        <v>21941</v>
      </c>
      <c r="F3251">
        <v>68275000</v>
      </c>
      <c r="H3251" t="s">
        <v>21942</v>
      </c>
      <c r="I3251" t="s">
        <v>21939</v>
      </c>
    </row>
    <row r="3252" spans="1:9" x14ac:dyDescent="0.35">
      <c r="A3252" t="s">
        <v>21943</v>
      </c>
      <c r="B3252" t="s">
        <v>7397</v>
      </c>
      <c r="C3252" t="s">
        <v>21944</v>
      </c>
      <c r="D3252" t="s">
        <v>21945</v>
      </c>
      <c r="E3252" t="s">
        <v>21946</v>
      </c>
      <c r="F3252">
        <v>62233966</v>
      </c>
      <c r="I3252" t="s">
        <v>21944</v>
      </c>
    </row>
    <row r="3253" spans="1:9" x14ac:dyDescent="0.35">
      <c r="A3253" t="s">
        <v>21947</v>
      </c>
      <c r="B3253" t="s">
        <v>7397</v>
      </c>
      <c r="C3253" t="s">
        <v>21948</v>
      </c>
      <c r="D3253" t="s">
        <v>21949</v>
      </c>
      <c r="E3253" t="s">
        <v>6836</v>
      </c>
      <c r="F3253">
        <v>68416602</v>
      </c>
      <c r="G3253">
        <v>68418509</v>
      </c>
      <c r="I3253" t="s">
        <v>21948</v>
      </c>
    </row>
    <row r="3254" spans="1:9" x14ac:dyDescent="0.35">
      <c r="A3254" t="s">
        <v>21950</v>
      </c>
      <c r="B3254" t="s">
        <v>6636</v>
      </c>
      <c r="C3254" t="s">
        <v>21951</v>
      </c>
      <c r="D3254" t="s">
        <v>21952</v>
      </c>
      <c r="E3254" t="s">
        <v>21953</v>
      </c>
      <c r="F3254">
        <v>62656300</v>
      </c>
      <c r="G3254">
        <v>62644632</v>
      </c>
      <c r="I3254" t="s">
        <v>21951</v>
      </c>
    </row>
    <row r="3255" spans="1:9" x14ac:dyDescent="0.35">
      <c r="A3255" t="s">
        <v>21954</v>
      </c>
      <c r="B3255" t="s">
        <v>7397</v>
      </c>
      <c r="C3255" t="s">
        <v>21955</v>
      </c>
      <c r="D3255" t="s">
        <v>21956</v>
      </c>
      <c r="E3255" t="s">
        <v>21957</v>
      </c>
      <c r="F3255">
        <v>62616618</v>
      </c>
      <c r="I3255" t="s">
        <v>21955</v>
      </c>
    </row>
    <row r="3256" spans="1:9" x14ac:dyDescent="0.35">
      <c r="A3256" t="s">
        <v>21958</v>
      </c>
      <c r="B3256" t="s">
        <v>7397</v>
      </c>
      <c r="C3256" t="s">
        <v>21959</v>
      </c>
      <c r="D3256" t="s">
        <v>21960</v>
      </c>
      <c r="E3256" t="s">
        <v>21961</v>
      </c>
      <c r="F3256">
        <v>63632946</v>
      </c>
      <c r="I3256" t="s">
        <v>21959</v>
      </c>
    </row>
    <row r="3257" spans="1:9" x14ac:dyDescent="0.35">
      <c r="A3257" t="s">
        <v>21962</v>
      </c>
      <c r="B3257" t="s">
        <v>6763</v>
      </c>
      <c r="C3257" t="s">
        <v>21963</v>
      </c>
      <c r="D3257" t="s">
        <v>21964</v>
      </c>
      <c r="E3257" t="s">
        <v>21965</v>
      </c>
      <c r="F3257">
        <v>65610488</v>
      </c>
      <c r="G3257">
        <v>65620588</v>
      </c>
      <c r="H3257" t="s">
        <v>21966</v>
      </c>
      <c r="I3257" t="s">
        <v>21963</v>
      </c>
    </row>
    <row r="3258" spans="1:9" x14ac:dyDescent="0.35">
      <c r="A3258" t="s">
        <v>21967</v>
      </c>
      <c r="B3258" t="s">
        <v>7092</v>
      </c>
      <c r="C3258" t="s">
        <v>21968</v>
      </c>
      <c r="D3258" t="s">
        <v>21969</v>
      </c>
      <c r="F3258">
        <v>67554973</v>
      </c>
      <c r="I3258" t="s">
        <v>21968</v>
      </c>
    </row>
    <row r="3259" spans="1:9" x14ac:dyDescent="0.35">
      <c r="A3259" t="s">
        <v>21970</v>
      </c>
      <c r="B3259" t="s">
        <v>6636</v>
      </c>
      <c r="C3259" t="s">
        <v>21971</v>
      </c>
      <c r="D3259" t="s">
        <v>21972</v>
      </c>
      <c r="E3259" t="s">
        <v>9800</v>
      </c>
      <c r="F3259">
        <v>62648488</v>
      </c>
      <c r="G3259" t="s">
        <v>21973</v>
      </c>
      <c r="I3259" t="s">
        <v>21971</v>
      </c>
    </row>
    <row r="3260" spans="1:9" x14ac:dyDescent="0.35">
      <c r="A3260" t="s">
        <v>21974</v>
      </c>
      <c r="B3260" t="s">
        <v>7397</v>
      </c>
      <c r="C3260" t="s">
        <v>21975</v>
      </c>
      <c r="D3260" t="s">
        <v>21976</v>
      </c>
      <c r="E3260" t="s">
        <v>21977</v>
      </c>
      <c r="F3260">
        <v>67767700</v>
      </c>
      <c r="G3260">
        <v>67677766</v>
      </c>
      <c r="H3260" t="s">
        <v>21978</v>
      </c>
      <c r="I3260" t="s">
        <v>21975</v>
      </c>
    </row>
    <row r="3261" spans="1:9" x14ac:dyDescent="0.35">
      <c r="A3261" t="s">
        <v>21979</v>
      </c>
      <c r="B3261" t="s">
        <v>7397</v>
      </c>
      <c r="C3261" t="s">
        <v>21980</v>
      </c>
      <c r="D3261" t="s">
        <v>21981</v>
      </c>
      <c r="E3261" t="s">
        <v>21982</v>
      </c>
      <c r="F3261">
        <v>63921042</v>
      </c>
      <c r="G3261">
        <v>63920171</v>
      </c>
      <c r="H3261" t="s">
        <v>21983</v>
      </c>
      <c r="I3261" t="s">
        <v>21980</v>
      </c>
    </row>
    <row r="3262" spans="1:9" x14ac:dyDescent="0.35">
      <c r="A3262" t="s">
        <v>21984</v>
      </c>
      <c r="B3262" t="s">
        <v>7092</v>
      </c>
      <c r="C3262" t="s">
        <v>21985</v>
      </c>
      <c r="D3262" t="s">
        <v>21986</v>
      </c>
      <c r="E3262" t="s">
        <v>21987</v>
      </c>
      <c r="F3262">
        <v>96328238</v>
      </c>
      <c r="G3262">
        <v>67730548</v>
      </c>
      <c r="H3262" t="s">
        <v>21988</v>
      </c>
      <c r="I3262" t="s">
        <v>21985</v>
      </c>
    </row>
    <row r="3263" spans="1:9" x14ac:dyDescent="0.35">
      <c r="A3263" t="s">
        <v>21989</v>
      </c>
      <c r="B3263" t="s">
        <v>7092</v>
      </c>
      <c r="C3263" t="s">
        <v>21990</v>
      </c>
      <c r="D3263" t="s">
        <v>21991</v>
      </c>
      <c r="E3263" t="s">
        <v>6806</v>
      </c>
      <c r="F3263">
        <v>67745871</v>
      </c>
      <c r="G3263">
        <v>67741030</v>
      </c>
      <c r="H3263" t="s">
        <v>21992</v>
      </c>
      <c r="I3263" t="s">
        <v>21990</v>
      </c>
    </row>
    <row r="3264" spans="1:9" x14ac:dyDescent="0.35">
      <c r="A3264" t="s">
        <v>21993</v>
      </c>
      <c r="B3264" t="s">
        <v>7397</v>
      </c>
      <c r="C3264" t="s">
        <v>21994</v>
      </c>
      <c r="D3264" t="s">
        <v>21995</v>
      </c>
      <c r="E3264" t="s">
        <v>21996</v>
      </c>
      <c r="F3264" t="s">
        <v>21997</v>
      </c>
      <c r="G3264" t="s">
        <v>21998</v>
      </c>
      <c r="I3264" t="s">
        <v>21994</v>
      </c>
    </row>
    <row r="3265" spans="1:9" x14ac:dyDescent="0.35">
      <c r="A3265" t="s">
        <v>21999</v>
      </c>
      <c r="B3265" t="s">
        <v>6636</v>
      </c>
      <c r="C3265" t="s">
        <v>22000</v>
      </c>
      <c r="D3265" t="s">
        <v>22001</v>
      </c>
      <c r="E3265" t="s">
        <v>22002</v>
      </c>
      <c r="F3265" t="s">
        <v>22003</v>
      </c>
      <c r="G3265">
        <v>914424501135</v>
      </c>
      <c r="H3265" t="s">
        <v>22004</v>
      </c>
      <c r="I3265" t="s">
        <v>22000</v>
      </c>
    </row>
    <row r="3266" spans="1:9" x14ac:dyDescent="0.35">
      <c r="A3266" t="s">
        <v>22005</v>
      </c>
      <c r="B3266" t="s">
        <v>6636</v>
      </c>
      <c r="C3266" t="s">
        <v>22006</v>
      </c>
      <c r="D3266" t="s">
        <v>22007</v>
      </c>
      <c r="E3266" t="s">
        <v>8781</v>
      </c>
      <c r="F3266">
        <v>62928759</v>
      </c>
      <c r="G3266">
        <v>62960638</v>
      </c>
      <c r="I3266" t="s">
        <v>22006</v>
      </c>
    </row>
    <row r="3267" spans="1:9" x14ac:dyDescent="0.35">
      <c r="A3267" t="s">
        <v>22008</v>
      </c>
      <c r="B3267" t="s">
        <v>6636</v>
      </c>
      <c r="C3267" t="s">
        <v>22009</v>
      </c>
      <c r="D3267" t="s">
        <v>22010</v>
      </c>
      <c r="E3267" t="s">
        <v>22011</v>
      </c>
      <c r="F3267" t="s">
        <v>22012</v>
      </c>
      <c r="G3267" t="s">
        <v>22013</v>
      </c>
      <c r="H3267" t="s">
        <v>22014</v>
      </c>
      <c r="I3267" t="s">
        <v>22009</v>
      </c>
    </row>
    <row r="3268" spans="1:9" x14ac:dyDescent="0.35">
      <c r="A3268" t="s">
        <v>22015</v>
      </c>
      <c r="B3268" t="s">
        <v>6703</v>
      </c>
      <c r="C3268" t="s">
        <v>22016</v>
      </c>
      <c r="D3268" t="s">
        <v>22017</v>
      </c>
      <c r="E3268" t="s">
        <v>22018</v>
      </c>
      <c r="F3268">
        <v>63395277</v>
      </c>
      <c r="G3268">
        <v>63390253</v>
      </c>
      <c r="H3268" t="s">
        <v>22019</v>
      </c>
      <c r="I3268" t="s">
        <v>22016</v>
      </c>
    </row>
    <row r="3269" spans="1:9" x14ac:dyDescent="0.35">
      <c r="A3269" t="s">
        <v>22020</v>
      </c>
      <c r="B3269" t="s">
        <v>6636</v>
      </c>
      <c r="C3269" t="s">
        <v>22021</v>
      </c>
      <c r="D3269" t="s">
        <v>22022</v>
      </c>
      <c r="E3269" t="s">
        <v>22023</v>
      </c>
      <c r="F3269">
        <v>64161329</v>
      </c>
      <c r="G3269" t="s">
        <v>22024</v>
      </c>
      <c r="H3269" t="s">
        <v>22025</v>
      </c>
      <c r="I3269" t="s">
        <v>22021</v>
      </c>
    </row>
    <row r="3270" spans="1:9" x14ac:dyDescent="0.35">
      <c r="A3270" t="s">
        <v>22026</v>
      </c>
      <c r="B3270" t="s">
        <v>7397</v>
      </c>
      <c r="C3270" t="s">
        <v>22027</v>
      </c>
      <c r="D3270" t="s">
        <v>14685</v>
      </c>
      <c r="E3270" t="s">
        <v>22028</v>
      </c>
      <c r="F3270">
        <v>67335775</v>
      </c>
      <c r="G3270">
        <v>62355051</v>
      </c>
      <c r="H3270" t="s">
        <v>22029</v>
      </c>
      <c r="I3270" t="s">
        <v>22027</v>
      </c>
    </row>
    <row r="3271" spans="1:9" x14ac:dyDescent="0.35">
      <c r="A3271" t="s">
        <v>22030</v>
      </c>
      <c r="B3271" t="s">
        <v>7397</v>
      </c>
      <c r="C3271" t="s">
        <v>22031</v>
      </c>
      <c r="D3271" t="s">
        <v>22032</v>
      </c>
      <c r="E3271" t="s">
        <v>22033</v>
      </c>
      <c r="F3271">
        <v>62213629</v>
      </c>
      <c r="G3271">
        <v>62213687</v>
      </c>
      <c r="H3271" t="s">
        <v>22034</v>
      </c>
      <c r="I3271" t="s">
        <v>22031</v>
      </c>
    </row>
    <row r="3272" spans="1:9" x14ac:dyDescent="0.35">
      <c r="A3272" t="s">
        <v>22035</v>
      </c>
      <c r="B3272" t="s">
        <v>7397</v>
      </c>
      <c r="C3272" t="s">
        <v>22036</v>
      </c>
      <c r="D3272" t="s">
        <v>22037</v>
      </c>
      <c r="E3272" t="s">
        <v>22038</v>
      </c>
      <c r="F3272">
        <v>68635705</v>
      </c>
      <c r="G3272">
        <v>68624333</v>
      </c>
      <c r="H3272" t="s">
        <v>22039</v>
      </c>
      <c r="I3272" t="s">
        <v>22036</v>
      </c>
    </row>
    <row r="3273" spans="1:9" x14ac:dyDescent="0.35">
      <c r="A3273" t="s">
        <v>22040</v>
      </c>
      <c r="B3273" t="s">
        <v>6636</v>
      </c>
      <c r="C3273" t="s">
        <v>22041</v>
      </c>
      <c r="D3273" t="s">
        <v>22042</v>
      </c>
      <c r="E3273" t="s">
        <v>15643</v>
      </c>
      <c r="H3273" t="s">
        <v>22043</v>
      </c>
      <c r="I3273" t="s">
        <v>22041</v>
      </c>
    </row>
    <row r="3274" spans="1:9" x14ac:dyDescent="0.35">
      <c r="A3274" t="s">
        <v>22044</v>
      </c>
      <c r="B3274" t="s">
        <v>7397</v>
      </c>
      <c r="C3274" t="s">
        <v>22045</v>
      </c>
      <c r="D3274" t="s">
        <v>22046</v>
      </c>
      <c r="E3274" t="s">
        <v>22047</v>
      </c>
      <c r="F3274" t="s">
        <v>22048</v>
      </c>
      <c r="G3274">
        <v>67772248</v>
      </c>
      <c r="H3274" t="s">
        <v>22049</v>
      </c>
      <c r="I3274" t="s">
        <v>22045</v>
      </c>
    </row>
    <row r="3275" spans="1:9" x14ac:dyDescent="0.35">
      <c r="A3275" t="s">
        <v>22050</v>
      </c>
      <c r="B3275" t="s">
        <v>7397</v>
      </c>
      <c r="C3275" t="s">
        <v>22051</v>
      </c>
      <c r="D3275" t="s">
        <v>22052</v>
      </c>
      <c r="E3275" t="s">
        <v>22053</v>
      </c>
      <c r="F3275">
        <v>65452133</v>
      </c>
      <c r="G3275">
        <v>65452166</v>
      </c>
      <c r="H3275" t="s">
        <v>22054</v>
      </c>
      <c r="I3275" t="s">
        <v>22051</v>
      </c>
    </row>
    <row r="3276" spans="1:9" x14ac:dyDescent="0.35">
      <c r="A3276" t="s">
        <v>22055</v>
      </c>
      <c r="B3276" t="s">
        <v>7397</v>
      </c>
      <c r="C3276" t="s">
        <v>22056</v>
      </c>
      <c r="D3276" t="s">
        <v>22057</v>
      </c>
      <c r="E3276" t="s">
        <v>22058</v>
      </c>
      <c r="F3276">
        <v>65534607</v>
      </c>
      <c r="G3276">
        <v>64545263</v>
      </c>
      <c r="H3276" t="s">
        <v>22059</v>
      </c>
      <c r="I3276" t="s">
        <v>22056</v>
      </c>
    </row>
    <row r="3277" spans="1:9" x14ac:dyDescent="0.35">
      <c r="A3277" t="s">
        <v>22060</v>
      </c>
      <c r="B3277" t="s">
        <v>7397</v>
      </c>
      <c r="C3277" t="s">
        <v>22061</v>
      </c>
      <c r="D3277" t="s">
        <v>22062</v>
      </c>
      <c r="E3277" t="s">
        <v>22063</v>
      </c>
      <c r="F3277">
        <v>62766006</v>
      </c>
      <c r="G3277">
        <v>62756006</v>
      </c>
      <c r="H3277" t="s">
        <v>22064</v>
      </c>
      <c r="I3277" t="s">
        <v>22061</v>
      </c>
    </row>
    <row r="3278" spans="1:9" x14ac:dyDescent="0.35">
      <c r="A3278" t="s">
        <v>22065</v>
      </c>
      <c r="B3278" t="s">
        <v>6636</v>
      </c>
      <c r="C3278" t="s">
        <v>22066</v>
      </c>
      <c r="D3278" t="s">
        <v>22067</v>
      </c>
      <c r="E3278" t="s">
        <v>22068</v>
      </c>
      <c r="F3278" t="s">
        <v>22069</v>
      </c>
      <c r="G3278" t="s">
        <v>22070</v>
      </c>
      <c r="H3278" t="s">
        <v>22071</v>
      </c>
      <c r="I3278" t="s">
        <v>22066</v>
      </c>
    </row>
    <row r="3279" spans="1:9" x14ac:dyDescent="0.35">
      <c r="A3279" t="s">
        <v>22072</v>
      </c>
      <c r="B3279" t="s">
        <v>7397</v>
      </c>
      <c r="C3279" t="s">
        <v>22073</v>
      </c>
      <c r="D3279" t="s">
        <v>22074</v>
      </c>
      <c r="E3279" t="s">
        <v>22075</v>
      </c>
      <c r="F3279">
        <v>62914755</v>
      </c>
      <c r="G3279">
        <v>62971744</v>
      </c>
      <c r="H3279" t="s">
        <v>22076</v>
      </c>
      <c r="I3279" t="s">
        <v>22073</v>
      </c>
    </row>
    <row r="3280" spans="1:9" x14ac:dyDescent="0.35">
      <c r="A3280" t="s">
        <v>22077</v>
      </c>
      <c r="B3280" t="s">
        <v>6636</v>
      </c>
      <c r="C3280" t="s">
        <v>22078</v>
      </c>
      <c r="D3280" t="s">
        <v>14675</v>
      </c>
      <c r="E3280" t="s">
        <v>22079</v>
      </c>
      <c r="F3280">
        <v>68540891</v>
      </c>
      <c r="G3280">
        <v>68540821</v>
      </c>
      <c r="H3280" t="s">
        <v>22080</v>
      </c>
      <c r="I3280" t="s">
        <v>22078</v>
      </c>
    </row>
    <row r="3281" spans="1:9" x14ac:dyDescent="0.35">
      <c r="A3281" t="s">
        <v>22081</v>
      </c>
      <c r="B3281" t="s">
        <v>6636</v>
      </c>
      <c r="C3281" t="s">
        <v>22082</v>
      </c>
      <c r="D3281" t="s">
        <v>22083</v>
      </c>
      <c r="E3281" t="s">
        <v>22084</v>
      </c>
      <c r="F3281" t="s">
        <v>22085</v>
      </c>
      <c r="G3281" t="s">
        <v>22086</v>
      </c>
      <c r="H3281" t="s">
        <v>22087</v>
      </c>
      <c r="I3281" t="s">
        <v>22082</v>
      </c>
    </row>
    <row r="3282" spans="1:9" x14ac:dyDescent="0.35">
      <c r="A3282" t="s">
        <v>22088</v>
      </c>
      <c r="B3282" t="s">
        <v>7397</v>
      </c>
      <c r="C3282" t="s">
        <v>22089</v>
      </c>
      <c r="D3282" t="s">
        <v>12102</v>
      </c>
      <c r="E3282" t="s">
        <v>12103</v>
      </c>
      <c r="F3282">
        <v>66607028</v>
      </c>
      <c r="G3282">
        <v>62616566</v>
      </c>
      <c r="I3282" t="s">
        <v>22089</v>
      </c>
    </row>
    <row r="3283" spans="1:9" x14ac:dyDescent="0.35">
      <c r="A3283" t="s">
        <v>22090</v>
      </c>
      <c r="B3283" t="s">
        <v>6636</v>
      </c>
      <c r="C3283" t="s">
        <v>22091</v>
      </c>
      <c r="D3283" t="s">
        <v>13616</v>
      </c>
      <c r="E3283" t="s">
        <v>22092</v>
      </c>
      <c r="F3283">
        <v>62730010</v>
      </c>
      <c r="G3283">
        <v>62743167</v>
      </c>
      <c r="I3283" t="s">
        <v>22091</v>
      </c>
    </row>
    <row r="3284" spans="1:9" x14ac:dyDescent="0.35">
      <c r="A3284" t="s">
        <v>22093</v>
      </c>
      <c r="B3284" t="s">
        <v>7397</v>
      </c>
      <c r="C3284" t="s">
        <v>22094</v>
      </c>
      <c r="D3284" t="s">
        <v>22095</v>
      </c>
      <c r="E3284" t="s">
        <v>22096</v>
      </c>
      <c r="F3284">
        <v>96392377</v>
      </c>
      <c r="G3284">
        <v>63157861</v>
      </c>
      <c r="H3284" t="s">
        <v>22097</v>
      </c>
      <c r="I3284" t="s">
        <v>22094</v>
      </c>
    </row>
    <row r="3285" spans="1:9" x14ac:dyDescent="0.35">
      <c r="A3285" t="s">
        <v>22098</v>
      </c>
      <c r="B3285" t="s">
        <v>7397</v>
      </c>
      <c r="C3285" t="s">
        <v>22099</v>
      </c>
      <c r="D3285" t="s">
        <v>22100</v>
      </c>
      <c r="E3285" t="s">
        <v>12952</v>
      </c>
      <c r="F3285">
        <v>63626388</v>
      </c>
      <c r="G3285">
        <v>63651989</v>
      </c>
      <c r="H3285" t="s">
        <v>22101</v>
      </c>
      <c r="I3285" t="s">
        <v>22099</v>
      </c>
    </row>
    <row r="3286" spans="1:9" x14ac:dyDescent="0.35">
      <c r="A3286" t="s">
        <v>22102</v>
      </c>
      <c r="B3286" t="s">
        <v>7397</v>
      </c>
      <c r="C3286" t="s">
        <v>22103</v>
      </c>
      <c r="D3286" t="s">
        <v>22104</v>
      </c>
      <c r="E3286" t="s">
        <v>22105</v>
      </c>
      <c r="F3286">
        <v>65553838</v>
      </c>
      <c r="G3286">
        <v>67523838</v>
      </c>
      <c r="I3286" t="s">
        <v>22103</v>
      </c>
    </row>
    <row r="3287" spans="1:9" x14ac:dyDescent="0.35">
      <c r="A3287" t="s">
        <v>22106</v>
      </c>
      <c r="B3287" t="s">
        <v>7397</v>
      </c>
      <c r="C3287" t="s">
        <v>22107</v>
      </c>
      <c r="D3287" t="s">
        <v>11003</v>
      </c>
      <c r="E3287" t="s">
        <v>22108</v>
      </c>
      <c r="F3287">
        <v>63620353</v>
      </c>
      <c r="G3287">
        <v>63620354</v>
      </c>
      <c r="H3287" t="s">
        <v>22109</v>
      </c>
      <c r="I3287" t="s">
        <v>22107</v>
      </c>
    </row>
    <row r="3288" spans="1:9" x14ac:dyDescent="0.35">
      <c r="A3288" t="s">
        <v>22110</v>
      </c>
      <c r="B3288" t="s">
        <v>7397</v>
      </c>
      <c r="C3288" t="s">
        <v>22111</v>
      </c>
      <c r="D3288" t="s">
        <v>22112</v>
      </c>
      <c r="E3288" t="s">
        <v>22113</v>
      </c>
      <c r="F3288">
        <v>63464335</v>
      </c>
      <c r="G3288">
        <v>63464336</v>
      </c>
      <c r="H3288" t="s">
        <v>22114</v>
      </c>
      <c r="I3288" t="s">
        <v>22111</v>
      </c>
    </row>
    <row r="3289" spans="1:9" x14ac:dyDescent="0.35">
      <c r="A3289" t="s">
        <v>22115</v>
      </c>
      <c r="B3289" t="s">
        <v>6636</v>
      </c>
      <c r="C3289" t="s">
        <v>22116</v>
      </c>
      <c r="D3289" t="s">
        <v>22117</v>
      </c>
      <c r="E3289" t="s">
        <v>8557</v>
      </c>
      <c r="H3289" t="s">
        <v>22118</v>
      </c>
      <c r="I3289" t="s">
        <v>22116</v>
      </c>
    </row>
    <row r="3290" spans="1:9" x14ac:dyDescent="0.35">
      <c r="A3290" t="s">
        <v>22119</v>
      </c>
      <c r="B3290" t="s">
        <v>7397</v>
      </c>
      <c r="C3290" t="s">
        <v>22120</v>
      </c>
      <c r="D3290" t="s">
        <v>22121</v>
      </c>
      <c r="E3290" t="s">
        <v>22122</v>
      </c>
      <c r="F3290">
        <v>62731063</v>
      </c>
      <c r="G3290">
        <v>62781380</v>
      </c>
      <c r="H3290" t="s">
        <v>22123</v>
      </c>
      <c r="I3290" t="s">
        <v>22120</v>
      </c>
    </row>
    <row r="3291" spans="1:9" x14ac:dyDescent="0.35">
      <c r="A3291" t="s">
        <v>22124</v>
      </c>
      <c r="B3291" t="s">
        <v>7092</v>
      </c>
      <c r="C3291" t="s">
        <v>22125</v>
      </c>
      <c r="D3291" t="s">
        <v>22126</v>
      </c>
      <c r="E3291" t="s">
        <v>22127</v>
      </c>
      <c r="F3291">
        <v>64417938</v>
      </c>
      <c r="G3291">
        <v>64417195</v>
      </c>
      <c r="H3291" t="s">
        <v>22128</v>
      </c>
      <c r="I3291" t="s">
        <v>22125</v>
      </c>
    </row>
    <row r="3292" spans="1:9" x14ac:dyDescent="0.35">
      <c r="A3292" t="s">
        <v>22129</v>
      </c>
      <c r="B3292" t="s">
        <v>7092</v>
      </c>
      <c r="C3292" t="s">
        <v>22130</v>
      </c>
      <c r="D3292" t="s">
        <v>22131</v>
      </c>
      <c r="E3292" t="s">
        <v>22132</v>
      </c>
      <c r="F3292">
        <v>62993954</v>
      </c>
      <c r="G3292">
        <v>62993403</v>
      </c>
      <c r="H3292" t="s">
        <v>22133</v>
      </c>
      <c r="I3292" t="s">
        <v>22130</v>
      </c>
    </row>
    <row r="3293" spans="1:9" x14ac:dyDescent="0.35">
      <c r="A3293" t="s">
        <v>22134</v>
      </c>
      <c r="B3293" t="s">
        <v>6703</v>
      </c>
      <c r="C3293" t="s">
        <v>22135</v>
      </c>
      <c r="D3293" t="s">
        <v>22136</v>
      </c>
      <c r="E3293" t="s">
        <v>22137</v>
      </c>
      <c r="F3293" t="s">
        <v>22138</v>
      </c>
      <c r="G3293">
        <v>62993403</v>
      </c>
      <c r="H3293" t="s">
        <v>22139</v>
      </c>
      <c r="I3293" t="s">
        <v>22135</v>
      </c>
    </row>
    <row r="3294" spans="1:9" x14ac:dyDescent="0.35">
      <c r="A3294" t="s">
        <v>22140</v>
      </c>
      <c r="B3294" t="s">
        <v>7092</v>
      </c>
      <c r="C3294" t="s">
        <v>22141</v>
      </c>
      <c r="D3294" t="s">
        <v>22126</v>
      </c>
      <c r="E3294" t="s">
        <v>22127</v>
      </c>
      <c r="F3294">
        <v>64495220</v>
      </c>
      <c r="G3294">
        <v>64417195</v>
      </c>
      <c r="H3294" t="s">
        <v>22142</v>
      </c>
      <c r="I3294" t="s">
        <v>22141</v>
      </c>
    </row>
    <row r="3295" spans="1:9" x14ac:dyDescent="0.35">
      <c r="A3295" t="s">
        <v>22143</v>
      </c>
      <c r="B3295" t="s">
        <v>7092</v>
      </c>
      <c r="C3295" t="s">
        <v>22130</v>
      </c>
      <c r="D3295" t="s">
        <v>22144</v>
      </c>
      <c r="E3295" t="s">
        <v>22145</v>
      </c>
      <c r="F3295" t="s">
        <v>22146</v>
      </c>
      <c r="G3295" t="s">
        <v>22147</v>
      </c>
      <c r="I3295" t="s">
        <v>22130</v>
      </c>
    </row>
    <row r="3296" spans="1:9" x14ac:dyDescent="0.35">
      <c r="A3296" t="s">
        <v>22148</v>
      </c>
      <c r="B3296" t="s">
        <v>7397</v>
      </c>
      <c r="C3296" t="s">
        <v>22149</v>
      </c>
      <c r="D3296" t="s">
        <v>22150</v>
      </c>
      <c r="E3296" t="s">
        <v>22151</v>
      </c>
      <c r="F3296" t="s">
        <v>22152</v>
      </c>
      <c r="G3296" t="s">
        <v>22153</v>
      </c>
      <c r="I3296" t="s">
        <v>22149</v>
      </c>
    </row>
    <row r="3297" spans="1:9" x14ac:dyDescent="0.35">
      <c r="A3297" t="s">
        <v>22154</v>
      </c>
      <c r="B3297" t="s">
        <v>6636</v>
      </c>
      <c r="C3297" t="s">
        <v>22155</v>
      </c>
      <c r="D3297" t="s">
        <v>22156</v>
      </c>
      <c r="E3297" t="s">
        <v>22157</v>
      </c>
      <c r="F3297">
        <v>68625556</v>
      </c>
      <c r="G3297">
        <v>68623335</v>
      </c>
      <c r="H3297" t="s">
        <v>22158</v>
      </c>
      <c r="I3297" t="s">
        <v>22155</v>
      </c>
    </row>
    <row r="3298" spans="1:9" x14ac:dyDescent="0.35">
      <c r="A3298" t="s">
        <v>1889</v>
      </c>
      <c r="B3298" t="s">
        <v>6703</v>
      </c>
      <c r="C3298" t="s">
        <v>22159</v>
      </c>
      <c r="D3298" t="s">
        <v>22160</v>
      </c>
      <c r="E3298" t="s">
        <v>22161</v>
      </c>
      <c r="F3298">
        <v>68443431</v>
      </c>
      <c r="G3298">
        <v>68443432</v>
      </c>
      <c r="I3298" t="s">
        <v>22159</v>
      </c>
    </row>
    <row r="3299" spans="1:9" x14ac:dyDescent="0.35">
      <c r="A3299" t="s">
        <v>22162</v>
      </c>
      <c r="B3299" t="s">
        <v>7397</v>
      </c>
      <c r="C3299" t="s">
        <v>22163</v>
      </c>
      <c r="D3299" t="s">
        <v>22164</v>
      </c>
      <c r="E3299" t="s">
        <v>22165</v>
      </c>
      <c r="F3299">
        <v>68535270</v>
      </c>
      <c r="G3299">
        <v>68535271</v>
      </c>
      <c r="H3299" t="s">
        <v>22166</v>
      </c>
      <c r="I3299" t="s">
        <v>22163</v>
      </c>
    </row>
    <row r="3300" spans="1:9" x14ac:dyDescent="0.35">
      <c r="A3300" t="s">
        <v>22167</v>
      </c>
      <c r="B3300" t="s">
        <v>6763</v>
      </c>
      <c r="C3300" t="s">
        <v>22168</v>
      </c>
      <c r="D3300" t="s">
        <v>22169</v>
      </c>
      <c r="E3300" t="s">
        <v>22170</v>
      </c>
      <c r="F3300">
        <v>67416755</v>
      </c>
      <c r="G3300" t="s">
        <v>22171</v>
      </c>
      <c r="H3300" t="s">
        <v>22172</v>
      </c>
      <c r="I3300" t="s">
        <v>22168</v>
      </c>
    </row>
    <row r="3301" spans="1:9" x14ac:dyDescent="0.35">
      <c r="A3301" t="s">
        <v>22173</v>
      </c>
      <c r="B3301" t="s">
        <v>7397</v>
      </c>
      <c r="C3301" t="s">
        <v>22174</v>
      </c>
      <c r="D3301" t="s">
        <v>21552</v>
      </c>
      <c r="E3301" t="s">
        <v>21553</v>
      </c>
      <c r="F3301">
        <v>63896344</v>
      </c>
      <c r="G3301">
        <v>63142951</v>
      </c>
      <c r="H3301" t="s">
        <v>22175</v>
      </c>
      <c r="I3301" t="s">
        <v>22174</v>
      </c>
    </row>
    <row r="3302" spans="1:9" x14ac:dyDescent="0.35">
      <c r="A3302" t="s">
        <v>22176</v>
      </c>
      <c r="B3302" t="s">
        <v>7397</v>
      </c>
      <c r="C3302" t="s">
        <v>22177</v>
      </c>
      <c r="D3302" t="s">
        <v>22178</v>
      </c>
      <c r="E3302" t="s">
        <v>22179</v>
      </c>
      <c r="F3302">
        <v>64577533</v>
      </c>
      <c r="G3302">
        <v>64577517</v>
      </c>
      <c r="H3302" t="s">
        <v>22180</v>
      </c>
      <c r="I3302" t="s">
        <v>22177</v>
      </c>
    </row>
    <row r="3303" spans="1:9" x14ac:dyDescent="0.35">
      <c r="A3303" t="s">
        <v>22181</v>
      </c>
      <c r="B3303" t="s">
        <v>6763</v>
      </c>
      <c r="C3303" t="s">
        <v>22182</v>
      </c>
      <c r="D3303" t="s">
        <v>22183</v>
      </c>
      <c r="E3303" t="s">
        <v>22184</v>
      </c>
      <c r="F3303" t="s">
        <v>22185</v>
      </c>
      <c r="G3303" t="s">
        <v>22186</v>
      </c>
      <c r="H3303" t="s">
        <v>22187</v>
      </c>
      <c r="I3303" t="s">
        <v>22182</v>
      </c>
    </row>
    <row r="3304" spans="1:9" x14ac:dyDescent="0.35">
      <c r="A3304" t="s">
        <v>22188</v>
      </c>
      <c r="B3304" t="s">
        <v>6703</v>
      </c>
      <c r="C3304" t="s">
        <v>22189</v>
      </c>
      <c r="D3304" t="s">
        <v>22190</v>
      </c>
      <c r="E3304" t="s">
        <v>22191</v>
      </c>
      <c r="F3304" t="s">
        <v>22192</v>
      </c>
      <c r="G3304" t="s">
        <v>22193</v>
      </c>
      <c r="I3304" t="s">
        <v>22189</v>
      </c>
    </row>
    <row r="3305" spans="1:9" x14ac:dyDescent="0.35">
      <c r="A3305" t="s">
        <v>22194</v>
      </c>
      <c r="B3305" t="s">
        <v>6763</v>
      </c>
      <c r="C3305" t="s">
        <v>22195</v>
      </c>
      <c r="D3305" t="s">
        <v>22196</v>
      </c>
      <c r="E3305" t="s">
        <v>22197</v>
      </c>
      <c r="F3305" t="s">
        <v>22198</v>
      </c>
      <c r="G3305" t="s">
        <v>22199</v>
      </c>
      <c r="H3305" t="s">
        <v>22200</v>
      </c>
      <c r="I3305" t="s">
        <v>22195</v>
      </c>
    </row>
    <row r="3306" spans="1:9" x14ac:dyDescent="0.35">
      <c r="A3306" t="s">
        <v>22201</v>
      </c>
      <c r="B3306" t="s">
        <v>6636</v>
      </c>
      <c r="C3306" t="s">
        <v>22202</v>
      </c>
      <c r="D3306" t="s">
        <v>22203</v>
      </c>
      <c r="E3306" t="s">
        <v>22204</v>
      </c>
      <c r="F3306" t="s">
        <v>22205</v>
      </c>
      <c r="G3306" t="s">
        <v>22206</v>
      </c>
      <c r="H3306" t="s">
        <v>6761</v>
      </c>
      <c r="I3306" t="s">
        <v>22202</v>
      </c>
    </row>
    <row r="3307" spans="1:9" x14ac:dyDescent="0.35">
      <c r="A3307" t="s">
        <v>22207</v>
      </c>
      <c r="B3307" t="s">
        <v>7397</v>
      </c>
      <c r="C3307" t="s">
        <v>22208</v>
      </c>
      <c r="D3307" t="s">
        <v>22209</v>
      </c>
      <c r="E3307" t="s">
        <v>22210</v>
      </c>
      <c r="F3307">
        <v>67541123</v>
      </c>
      <c r="G3307">
        <v>67542116</v>
      </c>
      <c r="H3307" t="s">
        <v>22211</v>
      </c>
      <c r="I3307" t="s">
        <v>22208</v>
      </c>
    </row>
    <row r="3308" spans="1:9" x14ac:dyDescent="0.35">
      <c r="A3308" t="s">
        <v>22212</v>
      </c>
      <c r="B3308" t="s">
        <v>7092</v>
      </c>
      <c r="C3308" t="s">
        <v>22213</v>
      </c>
      <c r="D3308" t="s">
        <v>22214</v>
      </c>
      <c r="E3308" t="s">
        <v>22215</v>
      </c>
      <c r="F3308" t="s">
        <v>22216</v>
      </c>
      <c r="G3308" t="s">
        <v>22217</v>
      </c>
      <c r="H3308" t="s">
        <v>6761</v>
      </c>
      <c r="I3308" t="s">
        <v>22213</v>
      </c>
    </row>
    <row r="3309" spans="1:9" x14ac:dyDescent="0.35">
      <c r="A3309" t="s">
        <v>22218</v>
      </c>
      <c r="B3309" t="s">
        <v>7397</v>
      </c>
      <c r="C3309" t="s">
        <v>22219</v>
      </c>
      <c r="D3309" t="s">
        <v>22220</v>
      </c>
      <c r="E3309" t="s">
        <v>22221</v>
      </c>
      <c r="F3309" t="s">
        <v>22222</v>
      </c>
      <c r="G3309" t="s">
        <v>22223</v>
      </c>
      <c r="I3309" t="s">
        <v>22219</v>
      </c>
    </row>
    <row r="3310" spans="1:9" x14ac:dyDescent="0.35">
      <c r="A3310" t="s">
        <v>22224</v>
      </c>
      <c r="B3310" t="s">
        <v>6703</v>
      </c>
      <c r="C3310" t="s">
        <v>22225</v>
      </c>
      <c r="D3310" t="s">
        <v>22226</v>
      </c>
      <c r="E3310" t="s">
        <v>22227</v>
      </c>
      <c r="F3310">
        <v>62650360</v>
      </c>
      <c r="G3310">
        <v>62648696</v>
      </c>
      <c r="H3310" t="s">
        <v>22228</v>
      </c>
      <c r="I3310" t="s">
        <v>22225</v>
      </c>
    </row>
    <row r="3311" spans="1:9" x14ac:dyDescent="0.35">
      <c r="A3311" t="s">
        <v>22229</v>
      </c>
      <c r="B3311" t="s">
        <v>6763</v>
      </c>
      <c r="C3311" t="s">
        <v>22230</v>
      </c>
      <c r="D3311" t="s">
        <v>22231</v>
      </c>
      <c r="E3311" t="s">
        <v>22232</v>
      </c>
      <c r="F3311">
        <v>67477222</v>
      </c>
      <c r="G3311">
        <v>67470978</v>
      </c>
      <c r="H3311" t="s">
        <v>22233</v>
      </c>
      <c r="I3311" t="s">
        <v>22230</v>
      </c>
    </row>
    <row r="3312" spans="1:9" x14ac:dyDescent="0.35">
      <c r="A3312" t="s">
        <v>22234</v>
      </c>
      <c r="B3312" t="s">
        <v>7397</v>
      </c>
      <c r="C3312" t="s">
        <v>22235</v>
      </c>
      <c r="D3312" t="s">
        <v>7218</v>
      </c>
      <c r="E3312" t="s">
        <v>22236</v>
      </c>
      <c r="F3312" t="s">
        <v>22237</v>
      </c>
      <c r="G3312">
        <v>62528081</v>
      </c>
      <c r="I3312" t="s">
        <v>22235</v>
      </c>
    </row>
    <row r="3313" spans="1:9" x14ac:dyDescent="0.35">
      <c r="A3313" t="s">
        <v>22238</v>
      </c>
      <c r="B3313" t="s">
        <v>6763</v>
      </c>
      <c r="C3313" t="s">
        <v>22239</v>
      </c>
      <c r="D3313" t="s">
        <v>22240</v>
      </c>
      <c r="E3313" t="s">
        <v>22241</v>
      </c>
      <c r="F3313">
        <v>67450951</v>
      </c>
      <c r="G3313">
        <v>67467838</v>
      </c>
      <c r="H3313" t="s">
        <v>22242</v>
      </c>
      <c r="I3313" t="s">
        <v>22239</v>
      </c>
    </row>
    <row r="3314" spans="1:9" x14ac:dyDescent="0.35">
      <c r="A3314" t="s">
        <v>22243</v>
      </c>
      <c r="B3314" t="s">
        <v>7397</v>
      </c>
      <c r="C3314" t="s">
        <v>22244</v>
      </c>
      <c r="D3314" t="s">
        <v>22245</v>
      </c>
      <c r="E3314" t="s">
        <v>22246</v>
      </c>
      <c r="F3314">
        <v>64815201</v>
      </c>
      <c r="G3314">
        <v>64813161</v>
      </c>
      <c r="H3314" t="s">
        <v>22247</v>
      </c>
      <c r="I3314" t="s">
        <v>22244</v>
      </c>
    </row>
    <row r="3315" spans="1:9" x14ac:dyDescent="0.35">
      <c r="A3315" t="s">
        <v>22248</v>
      </c>
      <c r="B3315" t="s">
        <v>7092</v>
      </c>
      <c r="C3315" t="s">
        <v>22249</v>
      </c>
      <c r="D3315" t="s">
        <v>22250</v>
      </c>
      <c r="E3315" t="s">
        <v>22251</v>
      </c>
      <c r="F3315">
        <v>62785000</v>
      </c>
      <c r="G3315">
        <v>62739506</v>
      </c>
      <c r="H3315" t="s">
        <v>22252</v>
      </c>
      <c r="I3315" t="s">
        <v>22249</v>
      </c>
    </row>
    <row r="3316" spans="1:9" x14ac:dyDescent="0.35">
      <c r="A3316" t="s">
        <v>22253</v>
      </c>
      <c r="B3316" t="s">
        <v>6724</v>
      </c>
      <c r="C3316" t="s">
        <v>22254</v>
      </c>
      <c r="D3316" t="s">
        <v>22255</v>
      </c>
      <c r="E3316" t="s">
        <v>22256</v>
      </c>
      <c r="F3316">
        <v>81004489</v>
      </c>
      <c r="G3316">
        <v>62978812</v>
      </c>
      <c r="H3316" t="s">
        <v>22257</v>
      </c>
      <c r="I3316" t="s">
        <v>22254</v>
      </c>
    </row>
    <row r="3317" spans="1:9" x14ac:dyDescent="0.35">
      <c r="A3317" t="s">
        <v>22258</v>
      </c>
      <c r="B3317" t="s">
        <v>6763</v>
      </c>
      <c r="C3317" t="s">
        <v>22259</v>
      </c>
      <c r="D3317" t="s">
        <v>22260</v>
      </c>
      <c r="E3317" t="s">
        <v>22261</v>
      </c>
      <c r="F3317">
        <v>62465135</v>
      </c>
      <c r="G3317">
        <v>62453892</v>
      </c>
      <c r="H3317" t="s">
        <v>22262</v>
      </c>
      <c r="I3317" t="s">
        <v>22259</v>
      </c>
    </row>
    <row r="3318" spans="1:9" x14ac:dyDescent="0.35">
      <c r="A3318" t="s">
        <v>22263</v>
      </c>
      <c r="B3318" t="s">
        <v>6763</v>
      </c>
      <c r="C3318" t="s">
        <v>22264</v>
      </c>
      <c r="D3318" t="s">
        <v>22265</v>
      </c>
      <c r="E3318" t="s">
        <v>22266</v>
      </c>
      <c r="F3318">
        <v>67434116</v>
      </c>
      <c r="G3318">
        <v>67433351</v>
      </c>
      <c r="I3318" t="s">
        <v>22264</v>
      </c>
    </row>
    <row r="3319" spans="1:9" x14ac:dyDescent="0.35">
      <c r="A3319" t="s">
        <v>22267</v>
      </c>
      <c r="B3319" t="s">
        <v>6763</v>
      </c>
      <c r="C3319" t="s">
        <v>22268</v>
      </c>
      <c r="D3319" t="s">
        <v>20456</v>
      </c>
      <c r="E3319" t="s">
        <v>22269</v>
      </c>
      <c r="F3319">
        <v>64736888</v>
      </c>
      <c r="G3319">
        <v>64755506</v>
      </c>
      <c r="H3319" t="s">
        <v>22270</v>
      </c>
      <c r="I3319" t="s">
        <v>22268</v>
      </c>
    </row>
    <row r="3320" spans="1:9" x14ac:dyDescent="0.35">
      <c r="A3320" t="s">
        <v>22271</v>
      </c>
      <c r="B3320" t="s">
        <v>6636</v>
      </c>
      <c r="C3320" t="s">
        <v>22272</v>
      </c>
      <c r="D3320" t="s">
        <v>17058</v>
      </c>
      <c r="E3320" t="s">
        <v>22273</v>
      </c>
      <c r="F3320">
        <v>65609236</v>
      </c>
      <c r="G3320">
        <v>65600179</v>
      </c>
      <c r="H3320" t="s">
        <v>22274</v>
      </c>
      <c r="I3320" t="s">
        <v>22272</v>
      </c>
    </row>
    <row r="3321" spans="1:9" x14ac:dyDescent="0.35">
      <c r="A3321" t="s">
        <v>22275</v>
      </c>
      <c r="B3321" t="s">
        <v>7397</v>
      </c>
      <c r="C3321" t="s">
        <v>22276</v>
      </c>
      <c r="D3321" t="s">
        <v>22277</v>
      </c>
      <c r="E3321" t="s">
        <v>22278</v>
      </c>
      <c r="F3321">
        <v>62203533</v>
      </c>
      <c r="G3321">
        <v>63480528</v>
      </c>
      <c r="H3321" t="s">
        <v>22279</v>
      </c>
      <c r="I3321" t="s">
        <v>22276</v>
      </c>
    </row>
    <row r="3322" spans="1:9" x14ac:dyDescent="0.35">
      <c r="A3322" t="s">
        <v>22280</v>
      </c>
      <c r="B3322" t="s">
        <v>6636</v>
      </c>
      <c r="C3322" t="s">
        <v>22281</v>
      </c>
      <c r="D3322" t="s">
        <v>22282</v>
      </c>
      <c r="E3322" t="s">
        <v>22283</v>
      </c>
      <c r="F3322">
        <f>81-265-71-5800</f>
        <v>-6055</v>
      </c>
      <c r="G3322">
        <f>81-265-78-8006</f>
        <v>-8268</v>
      </c>
      <c r="H3322" t="s">
        <v>22284</v>
      </c>
      <c r="I3322" t="s">
        <v>22281</v>
      </c>
    </row>
    <row r="3323" spans="1:9" x14ac:dyDescent="0.35">
      <c r="A3323" t="s">
        <v>22285</v>
      </c>
      <c r="B3323" t="s">
        <v>7397</v>
      </c>
      <c r="C3323" t="s">
        <v>22286</v>
      </c>
      <c r="D3323" t="s">
        <v>12878</v>
      </c>
      <c r="E3323" t="s">
        <v>22287</v>
      </c>
      <c r="F3323">
        <v>67462168</v>
      </c>
      <c r="G3323">
        <v>67464678</v>
      </c>
      <c r="H3323" t="s">
        <v>22288</v>
      </c>
      <c r="I3323" t="s">
        <v>22286</v>
      </c>
    </row>
    <row r="3324" spans="1:9" x14ac:dyDescent="0.35">
      <c r="A3324" t="s">
        <v>22289</v>
      </c>
      <c r="B3324" t="s">
        <v>7397</v>
      </c>
      <c r="C3324" t="s">
        <v>22290</v>
      </c>
      <c r="D3324" t="s">
        <v>7305</v>
      </c>
      <c r="E3324" t="s">
        <v>22291</v>
      </c>
      <c r="F3324">
        <v>67483800</v>
      </c>
      <c r="G3324">
        <v>67487822</v>
      </c>
      <c r="H3324" t="s">
        <v>22292</v>
      </c>
      <c r="I3324" t="s">
        <v>22290</v>
      </c>
    </row>
    <row r="3325" spans="1:9" x14ac:dyDescent="0.35">
      <c r="A3325" t="s">
        <v>22293</v>
      </c>
      <c r="B3325" t="s">
        <v>6636</v>
      </c>
      <c r="C3325" t="s">
        <v>22294</v>
      </c>
      <c r="D3325" t="s">
        <v>22295</v>
      </c>
      <c r="E3325" t="s">
        <v>22296</v>
      </c>
      <c r="F3325" t="s">
        <v>22297</v>
      </c>
      <c r="G3325" t="s">
        <v>22298</v>
      </c>
      <c r="H3325" t="s">
        <v>22299</v>
      </c>
      <c r="I3325" t="s">
        <v>22294</v>
      </c>
    </row>
    <row r="3326" spans="1:9" x14ac:dyDescent="0.35">
      <c r="A3326" t="s">
        <v>22300</v>
      </c>
      <c r="B3326" t="s">
        <v>6636</v>
      </c>
      <c r="C3326" t="s">
        <v>22301</v>
      </c>
      <c r="D3326" t="s">
        <v>22302</v>
      </c>
      <c r="E3326" t="s">
        <v>22303</v>
      </c>
      <c r="F3326">
        <v>67386097</v>
      </c>
      <c r="G3326">
        <v>64586139</v>
      </c>
      <c r="H3326" t="s">
        <v>22304</v>
      </c>
      <c r="I3326" t="s">
        <v>22301</v>
      </c>
    </row>
    <row r="3327" spans="1:9" x14ac:dyDescent="0.35">
      <c r="A3327" t="s">
        <v>22305</v>
      </c>
      <c r="B3327" t="s">
        <v>6636</v>
      </c>
      <c r="C3327" t="s">
        <v>22306</v>
      </c>
      <c r="D3327" t="s">
        <v>22307</v>
      </c>
      <c r="E3327" t="s">
        <v>22308</v>
      </c>
      <c r="F3327">
        <v>8675529948977</v>
      </c>
      <c r="G3327">
        <v>8675529948788</v>
      </c>
      <c r="H3327" t="s">
        <v>22309</v>
      </c>
      <c r="I3327" t="s">
        <v>22306</v>
      </c>
    </row>
    <row r="3328" spans="1:9" x14ac:dyDescent="0.35">
      <c r="A3328" t="s">
        <v>22310</v>
      </c>
      <c r="B3328" t="s">
        <v>7397</v>
      </c>
      <c r="C3328" t="s">
        <v>22311</v>
      </c>
      <c r="D3328" t="s">
        <v>22312</v>
      </c>
      <c r="E3328" t="s">
        <v>21708</v>
      </c>
      <c r="G3328">
        <v>67529589</v>
      </c>
      <c r="H3328" t="s">
        <v>22313</v>
      </c>
      <c r="I3328" t="s">
        <v>22311</v>
      </c>
    </row>
    <row r="3329" spans="1:9" x14ac:dyDescent="0.35">
      <c r="A3329" t="s">
        <v>22314</v>
      </c>
      <c r="B3329" t="s">
        <v>6636</v>
      </c>
      <c r="C3329" t="s">
        <v>22315</v>
      </c>
      <c r="D3329" t="s">
        <v>22316</v>
      </c>
      <c r="E3329" t="s">
        <v>8346</v>
      </c>
      <c r="F3329">
        <v>67788800</v>
      </c>
      <c r="G3329">
        <v>67778585</v>
      </c>
      <c r="I3329" t="s">
        <v>22315</v>
      </c>
    </row>
    <row r="3330" spans="1:9" x14ac:dyDescent="0.35">
      <c r="A3330" t="s">
        <v>22317</v>
      </c>
      <c r="B3330" t="s">
        <v>7397</v>
      </c>
      <c r="C3330" t="s">
        <v>22318</v>
      </c>
      <c r="D3330" t="s">
        <v>8121</v>
      </c>
      <c r="E3330" t="s">
        <v>22319</v>
      </c>
      <c r="F3330">
        <v>62589379</v>
      </c>
      <c r="G3330">
        <v>62594380</v>
      </c>
      <c r="H3330" t="s">
        <v>22320</v>
      </c>
      <c r="I3330" t="s">
        <v>22318</v>
      </c>
    </row>
    <row r="3331" spans="1:9" x14ac:dyDescent="0.35">
      <c r="A3331" t="s">
        <v>22321</v>
      </c>
      <c r="B3331" t="s">
        <v>6636</v>
      </c>
      <c r="C3331" t="s">
        <v>22322</v>
      </c>
      <c r="D3331" t="s">
        <v>13820</v>
      </c>
      <c r="E3331" t="s">
        <v>22323</v>
      </c>
      <c r="F3331" t="s">
        <v>22324</v>
      </c>
      <c r="G3331" t="s">
        <v>22325</v>
      </c>
      <c r="H3331" t="s">
        <v>22326</v>
      </c>
      <c r="I3331" t="s">
        <v>22322</v>
      </c>
    </row>
    <row r="3332" spans="1:9" x14ac:dyDescent="0.35">
      <c r="A3332" t="s">
        <v>22327</v>
      </c>
      <c r="B3332" t="s">
        <v>7397</v>
      </c>
      <c r="C3332" t="s">
        <v>22328</v>
      </c>
      <c r="D3332" t="s">
        <v>22329</v>
      </c>
      <c r="E3332" t="s">
        <v>22330</v>
      </c>
      <c r="F3332">
        <v>67684108</v>
      </c>
      <c r="G3332">
        <v>67684100</v>
      </c>
      <c r="H3332" t="s">
        <v>22331</v>
      </c>
      <c r="I3332" t="s">
        <v>22328</v>
      </c>
    </row>
    <row r="3333" spans="1:9" x14ac:dyDescent="0.35">
      <c r="A3333" t="s">
        <v>22332</v>
      </c>
      <c r="B3333" t="s">
        <v>7397</v>
      </c>
      <c r="C3333" t="s">
        <v>22333</v>
      </c>
      <c r="D3333" t="s">
        <v>22334</v>
      </c>
      <c r="E3333" t="s">
        <v>22335</v>
      </c>
      <c r="F3333">
        <v>8632933</v>
      </c>
      <c r="G3333">
        <v>8633229</v>
      </c>
      <c r="H3333" t="s">
        <v>22336</v>
      </c>
      <c r="I3333" t="s">
        <v>22333</v>
      </c>
    </row>
    <row r="3334" spans="1:9" x14ac:dyDescent="0.35">
      <c r="A3334" t="s">
        <v>22337</v>
      </c>
      <c r="B3334" t="s">
        <v>6636</v>
      </c>
      <c r="C3334" t="s">
        <v>22338</v>
      </c>
      <c r="D3334" t="s">
        <v>22339</v>
      </c>
      <c r="E3334" t="s">
        <v>22340</v>
      </c>
      <c r="F3334" t="s">
        <v>22341</v>
      </c>
      <c r="G3334" t="s">
        <v>22342</v>
      </c>
      <c r="H3334" t="s">
        <v>22343</v>
      </c>
      <c r="I3334" t="s">
        <v>22338</v>
      </c>
    </row>
    <row r="3335" spans="1:9" x14ac:dyDescent="0.35">
      <c r="A3335" t="s">
        <v>22344</v>
      </c>
      <c r="B3335" t="s">
        <v>7092</v>
      </c>
      <c r="C3335" t="s">
        <v>22345</v>
      </c>
      <c r="D3335" t="s">
        <v>7422</v>
      </c>
      <c r="E3335" t="s">
        <v>22346</v>
      </c>
      <c r="F3335">
        <v>67490311</v>
      </c>
      <c r="G3335">
        <v>67494800</v>
      </c>
      <c r="H3335" t="s">
        <v>22347</v>
      </c>
      <c r="I3335" t="s">
        <v>22345</v>
      </c>
    </row>
    <row r="3336" spans="1:9" x14ac:dyDescent="0.35">
      <c r="A3336" t="s">
        <v>22348</v>
      </c>
      <c r="B3336" t="s">
        <v>7397</v>
      </c>
      <c r="C3336" t="s">
        <v>22349</v>
      </c>
      <c r="D3336" t="s">
        <v>22350</v>
      </c>
      <c r="E3336" t="s">
        <v>22351</v>
      </c>
      <c r="F3336">
        <v>68621213</v>
      </c>
      <c r="G3336">
        <v>68620016</v>
      </c>
      <c r="H3336" t="s">
        <v>22352</v>
      </c>
      <c r="I3336" t="s">
        <v>22349</v>
      </c>
    </row>
    <row r="3337" spans="1:9" x14ac:dyDescent="0.35">
      <c r="A3337" t="s">
        <v>22353</v>
      </c>
      <c r="B3337" t="s">
        <v>7397</v>
      </c>
      <c r="C3337" t="s">
        <v>22354</v>
      </c>
      <c r="D3337" t="s">
        <v>22355</v>
      </c>
      <c r="E3337" t="s">
        <v>22356</v>
      </c>
      <c r="F3337">
        <v>64382238</v>
      </c>
      <c r="G3337">
        <v>64388384</v>
      </c>
      <c r="H3337" t="s">
        <v>22357</v>
      </c>
      <c r="I3337" t="s">
        <v>22354</v>
      </c>
    </row>
    <row r="3338" spans="1:9" x14ac:dyDescent="0.35">
      <c r="A3338" t="s">
        <v>22358</v>
      </c>
      <c r="B3338" t="s">
        <v>7397</v>
      </c>
      <c r="C3338" t="s">
        <v>22359</v>
      </c>
      <c r="D3338" t="s">
        <v>8172</v>
      </c>
      <c r="E3338" t="s">
        <v>22360</v>
      </c>
      <c r="F3338">
        <v>62666161</v>
      </c>
      <c r="G3338">
        <v>62615730</v>
      </c>
      <c r="I3338" t="s">
        <v>22359</v>
      </c>
    </row>
    <row r="3339" spans="1:9" x14ac:dyDescent="0.35">
      <c r="A3339" t="s">
        <v>22361</v>
      </c>
      <c r="B3339" t="s">
        <v>7397</v>
      </c>
      <c r="C3339" t="s">
        <v>22362</v>
      </c>
      <c r="D3339" t="s">
        <v>22363</v>
      </c>
      <c r="E3339" t="s">
        <v>22364</v>
      </c>
      <c r="F3339">
        <v>65600014</v>
      </c>
      <c r="G3339">
        <v>65672295</v>
      </c>
      <c r="H3339" t="s">
        <v>22365</v>
      </c>
      <c r="I3339" t="s">
        <v>22362</v>
      </c>
    </row>
    <row r="3340" spans="1:9" x14ac:dyDescent="0.35">
      <c r="A3340" t="s">
        <v>22366</v>
      </c>
      <c r="B3340" t="s">
        <v>6636</v>
      </c>
      <c r="C3340" t="s">
        <v>22367</v>
      </c>
      <c r="D3340" t="s">
        <v>22368</v>
      </c>
      <c r="E3340" t="s">
        <v>22369</v>
      </c>
      <c r="F3340" t="s">
        <v>22370</v>
      </c>
      <c r="G3340" t="s">
        <v>22371</v>
      </c>
      <c r="I3340" t="s">
        <v>22367</v>
      </c>
    </row>
    <row r="3341" spans="1:9" x14ac:dyDescent="0.35">
      <c r="A3341" t="s">
        <v>22372</v>
      </c>
      <c r="B3341" t="s">
        <v>6703</v>
      </c>
      <c r="C3341" t="s">
        <v>14942</v>
      </c>
      <c r="D3341" t="s">
        <v>14943</v>
      </c>
      <c r="E3341" t="s">
        <v>21714</v>
      </c>
      <c r="F3341">
        <v>68622168</v>
      </c>
      <c r="G3341">
        <v>68634173</v>
      </c>
      <c r="H3341" t="s">
        <v>6774</v>
      </c>
      <c r="I3341" t="s">
        <v>14942</v>
      </c>
    </row>
    <row r="3342" spans="1:9" x14ac:dyDescent="0.35">
      <c r="A3342" t="s">
        <v>22373</v>
      </c>
      <c r="B3342" t="s">
        <v>6776</v>
      </c>
      <c r="C3342" t="s">
        <v>22374</v>
      </c>
      <c r="D3342" t="s">
        <v>22375</v>
      </c>
      <c r="E3342" t="s">
        <v>22376</v>
      </c>
      <c r="F3342" t="s">
        <v>22377</v>
      </c>
      <c r="G3342" t="s">
        <v>22378</v>
      </c>
      <c r="H3342" t="s">
        <v>22379</v>
      </c>
      <c r="I3342" t="s">
        <v>22374</v>
      </c>
    </row>
    <row r="3343" spans="1:9" x14ac:dyDescent="0.35">
      <c r="A3343" t="s">
        <v>22380</v>
      </c>
      <c r="B3343" t="s">
        <v>6636</v>
      </c>
      <c r="C3343" t="s">
        <v>22381</v>
      </c>
      <c r="D3343" t="s">
        <v>22382</v>
      </c>
      <c r="E3343" t="s">
        <v>16109</v>
      </c>
      <c r="F3343" t="s">
        <v>22383</v>
      </c>
      <c r="G3343" t="s">
        <v>22384</v>
      </c>
      <c r="H3343" t="s">
        <v>22385</v>
      </c>
      <c r="I3343" t="s">
        <v>22381</v>
      </c>
    </row>
    <row r="3344" spans="1:9" x14ac:dyDescent="0.35">
      <c r="A3344" t="s">
        <v>22386</v>
      </c>
      <c r="B3344" t="s">
        <v>7092</v>
      </c>
      <c r="C3344" t="s">
        <v>22387</v>
      </c>
      <c r="D3344" t="s">
        <v>22388</v>
      </c>
      <c r="E3344" t="s">
        <v>22389</v>
      </c>
      <c r="H3344" t="s">
        <v>22390</v>
      </c>
      <c r="I3344" t="s">
        <v>22387</v>
      </c>
    </row>
    <row r="3345" spans="1:9" x14ac:dyDescent="0.35">
      <c r="A3345" t="s">
        <v>22391</v>
      </c>
      <c r="B3345" t="s">
        <v>7092</v>
      </c>
      <c r="C3345" t="s">
        <v>22392</v>
      </c>
      <c r="D3345" t="s">
        <v>22393</v>
      </c>
      <c r="E3345" t="s">
        <v>22394</v>
      </c>
      <c r="F3345">
        <v>67873255</v>
      </c>
      <c r="G3345">
        <v>67873281</v>
      </c>
      <c r="H3345" t="s">
        <v>22395</v>
      </c>
      <c r="I3345" t="s">
        <v>22392</v>
      </c>
    </row>
    <row r="3346" spans="1:9" x14ac:dyDescent="0.35">
      <c r="A3346" t="s">
        <v>22396</v>
      </c>
      <c r="B3346" t="s">
        <v>6636</v>
      </c>
      <c r="C3346" t="s">
        <v>22397</v>
      </c>
      <c r="D3346" t="s">
        <v>22398</v>
      </c>
      <c r="E3346" t="s">
        <v>22399</v>
      </c>
      <c r="F3346" t="s">
        <v>22400</v>
      </c>
      <c r="G3346" t="s">
        <v>22401</v>
      </c>
      <c r="H3346" t="s">
        <v>22402</v>
      </c>
      <c r="I3346" t="s">
        <v>22397</v>
      </c>
    </row>
    <row r="3347" spans="1:9" x14ac:dyDescent="0.35">
      <c r="A3347" t="s">
        <v>22403</v>
      </c>
      <c r="B3347" t="s">
        <v>6636</v>
      </c>
      <c r="C3347" t="s">
        <v>22404</v>
      </c>
      <c r="D3347" t="s">
        <v>22405</v>
      </c>
      <c r="E3347" t="s">
        <v>22406</v>
      </c>
      <c r="F3347" t="s">
        <v>22407</v>
      </c>
      <c r="G3347" t="s">
        <v>22408</v>
      </c>
      <c r="H3347" t="s">
        <v>22409</v>
      </c>
      <c r="I3347" t="s">
        <v>22404</v>
      </c>
    </row>
    <row r="3348" spans="1:9" x14ac:dyDescent="0.35">
      <c r="A3348" t="s">
        <v>22410</v>
      </c>
      <c r="B3348" t="s">
        <v>7397</v>
      </c>
      <c r="C3348" t="s">
        <v>22411</v>
      </c>
      <c r="D3348" t="s">
        <v>22412</v>
      </c>
      <c r="E3348" t="s">
        <v>22413</v>
      </c>
      <c r="F3348">
        <v>62939760</v>
      </c>
      <c r="G3348">
        <v>62914609</v>
      </c>
      <c r="H3348" t="s">
        <v>22414</v>
      </c>
      <c r="I3348" t="s">
        <v>22411</v>
      </c>
    </row>
    <row r="3349" spans="1:9" x14ac:dyDescent="0.35">
      <c r="A3349" t="s">
        <v>22415</v>
      </c>
      <c r="B3349" t="s">
        <v>7092</v>
      </c>
      <c r="C3349" t="s">
        <v>22416</v>
      </c>
      <c r="D3349" t="s">
        <v>22417</v>
      </c>
      <c r="E3349" t="s">
        <v>22418</v>
      </c>
      <c r="F3349">
        <v>64538776</v>
      </c>
      <c r="G3349">
        <v>64892045</v>
      </c>
      <c r="H3349" t="s">
        <v>22419</v>
      </c>
      <c r="I3349" t="s">
        <v>22416</v>
      </c>
    </row>
    <row r="3350" spans="1:9" x14ac:dyDescent="0.35">
      <c r="A3350" t="s">
        <v>22420</v>
      </c>
      <c r="B3350" t="s">
        <v>6636</v>
      </c>
      <c r="C3350" t="s">
        <v>22421</v>
      </c>
      <c r="D3350" t="s">
        <v>22422</v>
      </c>
      <c r="E3350" t="s">
        <v>16259</v>
      </c>
      <c r="F3350">
        <v>62664660</v>
      </c>
      <c r="G3350">
        <v>62610585</v>
      </c>
      <c r="H3350" t="s">
        <v>22423</v>
      </c>
      <c r="I3350" t="s">
        <v>22421</v>
      </c>
    </row>
    <row r="3351" spans="1:9" x14ac:dyDescent="0.35">
      <c r="A3351" t="s">
        <v>22424</v>
      </c>
      <c r="B3351" t="s">
        <v>7397</v>
      </c>
      <c r="C3351" t="s">
        <v>22425</v>
      </c>
      <c r="D3351" t="s">
        <v>22426</v>
      </c>
      <c r="E3351" t="s">
        <v>22427</v>
      </c>
      <c r="F3351">
        <v>64681904</v>
      </c>
      <c r="H3351" t="s">
        <v>22428</v>
      </c>
      <c r="I3351" t="s">
        <v>22425</v>
      </c>
    </row>
    <row r="3352" spans="1:9" x14ac:dyDescent="0.35">
      <c r="A3352" t="s">
        <v>22429</v>
      </c>
      <c r="B3352" t="s">
        <v>6636</v>
      </c>
      <c r="C3352" t="s">
        <v>22430</v>
      </c>
      <c r="D3352" t="s">
        <v>22431</v>
      </c>
      <c r="E3352" t="s">
        <v>22432</v>
      </c>
      <c r="F3352">
        <v>66452235</v>
      </c>
      <c r="G3352">
        <v>66452235</v>
      </c>
      <c r="H3352" t="s">
        <v>22433</v>
      </c>
      <c r="I3352" t="s">
        <v>22430</v>
      </c>
    </row>
    <row r="3353" spans="1:9" x14ac:dyDescent="0.35">
      <c r="A3353" t="s">
        <v>22434</v>
      </c>
      <c r="B3353" t="s">
        <v>7397</v>
      </c>
      <c r="C3353" t="s">
        <v>22435</v>
      </c>
      <c r="D3353" t="s">
        <v>22436</v>
      </c>
      <c r="E3353" t="s">
        <v>22437</v>
      </c>
      <c r="F3353">
        <v>67417989</v>
      </c>
      <c r="G3353">
        <v>67416488</v>
      </c>
      <c r="H3353" t="s">
        <v>22438</v>
      </c>
      <c r="I3353" t="s">
        <v>22435</v>
      </c>
    </row>
    <row r="3354" spans="1:9" x14ac:dyDescent="0.35">
      <c r="A3354" t="s">
        <v>22439</v>
      </c>
      <c r="B3354" t="s">
        <v>7397</v>
      </c>
      <c r="C3354" t="s">
        <v>22440</v>
      </c>
      <c r="D3354" t="s">
        <v>22441</v>
      </c>
      <c r="E3354" t="s">
        <v>22442</v>
      </c>
      <c r="F3354">
        <v>68619181</v>
      </c>
      <c r="G3354">
        <v>68611650</v>
      </c>
      <c r="H3354" t="s">
        <v>22443</v>
      </c>
      <c r="I3354" t="s">
        <v>22440</v>
      </c>
    </row>
    <row r="3355" spans="1:9" x14ac:dyDescent="0.35">
      <c r="A3355" t="s">
        <v>22444</v>
      </c>
      <c r="B3355" t="s">
        <v>6763</v>
      </c>
      <c r="C3355" t="s">
        <v>22445</v>
      </c>
      <c r="D3355" t="s">
        <v>22446</v>
      </c>
      <c r="E3355" t="s">
        <v>22447</v>
      </c>
      <c r="F3355">
        <v>68352868</v>
      </c>
      <c r="G3355">
        <v>68352878</v>
      </c>
      <c r="H3355" t="s">
        <v>22448</v>
      </c>
      <c r="I3355" t="s">
        <v>22445</v>
      </c>
    </row>
    <row r="3356" spans="1:9" x14ac:dyDescent="0.35">
      <c r="A3356" t="s">
        <v>22449</v>
      </c>
      <c r="B3356" t="s">
        <v>6636</v>
      </c>
      <c r="C3356" t="s">
        <v>22450</v>
      </c>
      <c r="D3356" t="s">
        <v>22451</v>
      </c>
      <c r="E3356" t="s">
        <v>22452</v>
      </c>
      <c r="F3356">
        <v>64561212</v>
      </c>
      <c r="G3356">
        <v>64561470</v>
      </c>
      <c r="H3356" t="s">
        <v>22453</v>
      </c>
      <c r="I3356" t="s">
        <v>22450</v>
      </c>
    </row>
    <row r="3357" spans="1:9" x14ac:dyDescent="0.35">
      <c r="A3357" t="s">
        <v>22454</v>
      </c>
      <c r="B3357" t="s">
        <v>7397</v>
      </c>
      <c r="C3357" t="s">
        <v>22455</v>
      </c>
      <c r="D3357" t="s">
        <v>8699</v>
      </c>
      <c r="E3357" t="s">
        <v>22456</v>
      </c>
      <c r="F3357">
        <v>65624106</v>
      </c>
      <c r="H3357" t="s">
        <v>22457</v>
      </c>
      <c r="I3357" t="s">
        <v>22455</v>
      </c>
    </row>
    <row r="3358" spans="1:9" x14ac:dyDescent="0.35">
      <c r="A3358" t="s">
        <v>22458</v>
      </c>
      <c r="B3358" t="s">
        <v>6703</v>
      </c>
      <c r="C3358" t="s">
        <v>22459</v>
      </c>
      <c r="D3358" t="s">
        <v>22460</v>
      </c>
      <c r="E3358" t="s">
        <v>22461</v>
      </c>
      <c r="F3358">
        <v>69168888</v>
      </c>
      <c r="H3358" t="s">
        <v>22462</v>
      </c>
      <c r="I3358" t="s">
        <v>22459</v>
      </c>
    </row>
    <row r="3359" spans="1:9" x14ac:dyDescent="0.35">
      <c r="A3359" t="s">
        <v>22463</v>
      </c>
      <c r="B3359" t="s">
        <v>7397</v>
      </c>
      <c r="C3359" t="s">
        <v>22464</v>
      </c>
      <c r="D3359" t="s">
        <v>22465</v>
      </c>
      <c r="E3359" t="s">
        <v>22466</v>
      </c>
      <c r="H3359" t="s">
        <v>22467</v>
      </c>
      <c r="I3359" t="s">
        <v>22464</v>
      </c>
    </row>
    <row r="3360" spans="1:9" x14ac:dyDescent="0.35">
      <c r="A3360" t="s">
        <v>22468</v>
      </c>
      <c r="B3360" t="s">
        <v>7397</v>
      </c>
      <c r="C3360" t="s">
        <v>22469</v>
      </c>
      <c r="D3360" t="s">
        <v>22470</v>
      </c>
      <c r="E3360" t="s">
        <v>22471</v>
      </c>
      <c r="H3360" t="s">
        <v>22472</v>
      </c>
      <c r="I3360" t="s">
        <v>22469</v>
      </c>
    </row>
    <row r="3361" spans="1:9" x14ac:dyDescent="0.35">
      <c r="A3361" t="s">
        <v>22473</v>
      </c>
      <c r="B3361" t="s">
        <v>7397</v>
      </c>
      <c r="C3361" t="s">
        <v>22474</v>
      </c>
      <c r="D3361" t="s">
        <v>22475</v>
      </c>
      <c r="H3361" t="s">
        <v>22476</v>
      </c>
      <c r="I3361" t="s">
        <v>22474</v>
      </c>
    </row>
    <row r="3362" spans="1:9" x14ac:dyDescent="0.35">
      <c r="A3362" t="s">
        <v>22477</v>
      </c>
      <c r="B3362" t="s">
        <v>6636</v>
      </c>
      <c r="C3362" t="s">
        <v>22478</v>
      </c>
      <c r="D3362" t="s">
        <v>22479</v>
      </c>
      <c r="E3362" t="s">
        <v>22480</v>
      </c>
      <c r="H3362" t="s">
        <v>22481</v>
      </c>
      <c r="I3362" t="s">
        <v>22478</v>
      </c>
    </row>
    <row r="3363" spans="1:9" x14ac:dyDescent="0.35">
      <c r="A3363" t="s">
        <v>22482</v>
      </c>
      <c r="B3363" t="s">
        <v>6636</v>
      </c>
      <c r="C3363" t="s">
        <v>22483</v>
      </c>
      <c r="D3363" t="s">
        <v>22484</v>
      </c>
      <c r="E3363" t="s">
        <v>22485</v>
      </c>
      <c r="F3363" t="s">
        <v>22486</v>
      </c>
      <c r="G3363" t="s">
        <v>22487</v>
      </c>
      <c r="H3363" t="s">
        <v>22488</v>
      </c>
      <c r="I3363" t="s">
        <v>22483</v>
      </c>
    </row>
    <row r="3364" spans="1:9" x14ac:dyDescent="0.35">
      <c r="A3364" t="s">
        <v>22489</v>
      </c>
      <c r="B3364" t="s">
        <v>7092</v>
      </c>
      <c r="C3364" t="s">
        <v>22490</v>
      </c>
      <c r="D3364" t="s">
        <v>22491</v>
      </c>
      <c r="E3364" t="s">
        <v>22492</v>
      </c>
      <c r="F3364">
        <v>67473304</v>
      </c>
      <c r="G3364">
        <v>67475646</v>
      </c>
      <c r="H3364" t="s">
        <v>22493</v>
      </c>
      <c r="I3364" t="s">
        <v>22490</v>
      </c>
    </row>
    <row r="3365" spans="1:9" x14ac:dyDescent="0.35">
      <c r="A3365" t="s">
        <v>22494</v>
      </c>
      <c r="B3365" t="s">
        <v>7092</v>
      </c>
      <c r="C3365" t="s">
        <v>22495</v>
      </c>
      <c r="D3365" t="s">
        <v>22496</v>
      </c>
      <c r="F3365">
        <v>92378291</v>
      </c>
      <c r="G3365">
        <v>63360084</v>
      </c>
      <c r="H3365" t="s">
        <v>22497</v>
      </c>
      <c r="I3365" t="s">
        <v>22495</v>
      </c>
    </row>
    <row r="3366" spans="1:9" x14ac:dyDescent="0.35">
      <c r="A3366" t="s">
        <v>22498</v>
      </c>
      <c r="B3366" t="s">
        <v>7397</v>
      </c>
      <c r="C3366" t="s">
        <v>22499</v>
      </c>
      <c r="D3366" t="s">
        <v>22500</v>
      </c>
      <c r="E3366" t="s">
        <v>22501</v>
      </c>
      <c r="F3366">
        <v>62700552</v>
      </c>
      <c r="G3366">
        <v>62726698</v>
      </c>
      <c r="H3366" t="s">
        <v>22502</v>
      </c>
      <c r="I3366" t="s">
        <v>22499</v>
      </c>
    </row>
    <row r="3367" spans="1:9" x14ac:dyDescent="0.35">
      <c r="A3367" t="s">
        <v>22503</v>
      </c>
      <c r="B3367" t="s">
        <v>7397</v>
      </c>
      <c r="C3367" t="s">
        <v>22504</v>
      </c>
      <c r="D3367" t="s">
        <v>22505</v>
      </c>
      <c r="E3367" t="s">
        <v>15779</v>
      </c>
      <c r="F3367">
        <v>67372855</v>
      </c>
      <c r="G3367">
        <v>67332632</v>
      </c>
      <c r="H3367" t="s">
        <v>22506</v>
      </c>
      <c r="I3367" t="s">
        <v>22504</v>
      </c>
    </row>
    <row r="3368" spans="1:9" x14ac:dyDescent="0.35">
      <c r="A3368" t="s">
        <v>22507</v>
      </c>
      <c r="B3368" t="s">
        <v>6636</v>
      </c>
      <c r="C3368" t="s">
        <v>22508</v>
      </c>
      <c r="D3368" t="s">
        <v>22509</v>
      </c>
      <c r="E3368" t="s">
        <v>22510</v>
      </c>
      <c r="F3368">
        <v>63361818</v>
      </c>
      <c r="G3368">
        <v>63343801</v>
      </c>
      <c r="I3368" t="s">
        <v>22508</v>
      </c>
    </row>
    <row r="3369" spans="1:9" x14ac:dyDescent="0.35">
      <c r="A3369" t="s">
        <v>22511</v>
      </c>
      <c r="B3369" t="s">
        <v>7092</v>
      </c>
      <c r="C3369" t="s">
        <v>22512</v>
      </c>
      <c r="D3369" t="s">
        <v>22513</v>
      </c>
      <c r="E3369" t="s">
        <v>22514</v>
      </c>
      <c r="F3369" t="s">
        <v>22515</v>
      </c>
      <c r="G3369" t="s">
        <v>22516</v>
      </c>
      <c r="H3369" t="s">
        <v>22517</v>
      </c>
      <c r="I3369" t="s">
        <v>22512</v>
      </c>
    </row>
    <row r="3370" spans="1:9" x14ac:dyDescent="0.35">
      <c r="A3370" t="s">
        <v>22518</v>
      </c>
      <c r="B3370" t="s">
        <v>7397</v>
      </c>
      <c r="C3370" t="s">
        <v>22519</v>
      </c>
      <c r="D3370" t="s">
        <v>22520</v>
      </c>
      <c r="E3370" t="s">
        <v>22521</v>
      </c>
      <c r="F3370">
        <v>62524624</v>
      </c>
      <c r="G3370">
        <v>62525239</v>
      </c>
      <c r="H3370" t="s">
        <v>22522</v>
      </c>
      <c r="I3370" t="s">
        <v>22519</v>
      </c>
    </row>
    <row r="3371" spans="1:9" x14ac:dyDescent="0.35">
      <c r="A3371" t="s">
        <v>22523</v>
      </c>
      <c r="B3371" t="s">
        <v>7092</v>
      </c>
      <c r="C3371" t="s">
        <v>22524</v>
      </c>
      <c r="D3371" t="s">
        <v>22525</v>
      </c>
      <c r="E3371" t="s">
        <v>22526</v>
      </c>
      <c r="F3371">
        <v>62992933</v>
      </c>
      <c r="G3371">
        <v>67478002</v>
      </c>
      <c r="H3371" t="s">
        <v>22527</v>
      </c>
      <c r="I3371" t="s">
        <v>22524</v>
      </c>
    </row>
    <row r="3372" spans="1:9" x14ac:dyDescent="0.35">
      <c r="A3372" t="s">
        <v>22528</v>
      </c>
      <c r="B3372" t="s">
        <v>6763</v>
      </c>
      <c r="C3372" t="s">
        <v>22529</v>
      </c>
      <c r="D3372" t="s">
        <v>22530</v>
      </c>
      <c r="E3372" t="s">
        <v>22531</v>
      </c>
      <c r="F3372">
        <v>67160777</v>
      </c>
      <c r="G3372">
        <v>65630366</v>
      </c>
      <c r="H3372" t="s">
        <v>22532</v>
      </c>
      <c r="I3372" t="s">
        <v>22529</v>
      </c>
    </row>
    <row r="3373" spans="1:9" x14ac:dyDescent="0.35">
      <c r="A3373" t="s">
        <v>1452</v>
      </c>
      <c r="B3373" t="s">
        <v>6703</v>
      </c>
      <c r="C3373" t="s">
        <v>22533</v>
      </c>
      <c r="D3373" t="s">
        <v>22534</v>
      </c>
      <c r="E3373" t="s">
        <v>22535</v>
      </c>
      <c r="H3373" t="s">
        <v>22536</v>
      </c>
      <c r="I3373" t="s">
        <v>22533</v>
      </c>
    </row>
    <row r="3374" spans="1:9" x14ac:dyDescent="0.35">
      <c r="A3374" t="s">
        <v>22537</v>
      </c>
      <c r="B3374" t="s">
        <v>6636</v>
      </c>
      <c r="C3374" t="s">
        <v>22538</v>
      </c>
      <c r="D3374" t="s">
        <v>22539</v>
      </c>
      <c r="E3374" t="s">
        <v>17390</v>
      </c>
      <c r="F3374">
        <v>67482922</v>
      </c>
      <c r="G3374">
        <v>67423622</v>
      </c>
      <c r="I3374" t="s">
        <v>22538</v>
      </c>
    </row>
    <row r="3375" spans="1:9" x14ac:dyDescent="0.35">
      <c r="A3375" t="s">
        <v>22540</v>
      </c>
      <c r="B3375" t="s">
        <v>6776</v>
      </c>
      <c r="C3375" t="s">
        <v>22541</v>
      </c>
      <c r="D3375" t="s">
        <v>22542</v>
      </c>
      <c r="E3375" t="s">
        <v>22543</v>
      </c>
      <c r="F3375" t="s">
        <v>22544</v>
      </c>
      <c r="G3375" t="s">
        <v>22545</v>
      </c>
      <c r="H3375" t="s">
        <v>22546</v>
      </c>
      <c r="I3375" t="s">
        <v>22541</v>
      </c>
    </row>
    <row r="3376" spans="1:9" x14ac:dyDescent="0.35">
      <c r="A3376" t="s">
        <v>22547</v>
      </c>
      <c r="B3376" t="s">
        <v>6633</v>
      </c>
      <c r="C3376" t="s">
        <v>22548</v>
      </c>
      <c r="D3376" t="s">
        <v>22549</v>
      </c>
      <c r="E3376" t="s">
        <v>22550</v>
      </c>
      <c r="F3376" t="s">
        <v>22551</v>
      </c>
      <c r="G3376" t="s">
        <v>22552</v>
      </c>
      <c r="H3376" t="s">
        <v>22553</v>
      </c>
      <c r="I3376" t="s">
        <v>22548</v>
      </c>
    </row>
    <row r="3377" spans="1:9" x14ac:dyDescent="0.35">
      <c r="A3377" t="s">
        <v>22554</v>
      </c>
      <c r="B3377" t="s">
        <v>7397</v>
      </c>
      <c r="C3377" t="s">
        <v>22555</v>
      </c>
      <c r="D3377" t="s">
        <v>22556</v>
      </c>
      <c r="E3377" t="s">
        <v>22557</v>
      </c>
      <c r="F3377">
        <v>63526556</v>
      </c>
      <c r="G3377">
        <v>63527787</v>
      </c>
      <c r="H3377" t="s">
        <v>22558</v>
      </c>
      <c r="I3377" t="s">
        <v>22555</v>
      </c>
    </row>
    <row r="3378" spans="1:9" x14ac:dyDescent="0.35">
      <c r="A3378" t="s">
        <v>22559</v>
      </c>
      <c r="B3378" t="s">
        <v>6636</v>
      </c>
      <c r="C3378" t="s">
        <v>22560</v>
      </c>
      <c r="D3378" t="s">
        <v>22561</v>
      </c>
      <c r="E3378" t="s">
        <v>22562</v>
      </c>
      <c r="F3378">
        <v>65432388</v>
      </c>
      <c r="G3378">
        <v>65432688</v>
      </c>
      <c r="H3378" t="s">
        <v>22563</v>
      </c>
      <c r="I3378" t="s">
        <v>22560</v>
      </c>
    </row>
    <row r="3379" spans="1:9" x14ac:dyDescent="0.35">
      <c r="A3379" t="s">
        <v>22564</v>
      </c>
      <c r="B3379" t="s">
        <v>7092</v>
      </c>
      <c r="C3379" t="s">
        <v>22565</v>
      </c>
      <c r="D3379" t="s">
        <v>22566</v>
      </c>
      <c r="E3379" t="s">
        <v>22567</v>
      </c>
      <c r="F3379">
        <v>67775201</v>
      </c>
      <c r="G3379">
        <v>67771410</v>
      </c>
      <c r="H3379" t="s">
        <v>22568</v>
      </c>
      <c r="I3379" t="s">
        <v>22565</v>
      </c>
    </row>
    <row r="3380" spans="1:9" x14ac:dyDescent="0.35">
      <c r="A3380" t="s">
        <v>22569</v>
      </c>
      <c r="B3380" t="s">
        <v>6636</v>
      </c>
      <c r="C3380" t="s">
        <v>22570</v>
      </c>
      <c r="D3380" t="s">
        <v>22571</v>
      </c>
      <c r="E3380" t="s">
        <v>22572</v>
      </c>
      <c r="F3380">
        <v>62963094</v>
      </c>
      <c r="G3380">
        <v>62935033</v>
      </c>
      <c r="H3380" t="s">
        <v>22573</v>
      </c>
      <c r="I3380" t="s">
        <v>22570</v>
      </c>
    </row>
    <row r="3381" spans="1:9" x14ac:dyDescent="0.35">
      <c r="A3381" t="s">
        <v>22574</v>
      </c>
      <c r="B3381" t="s">
        <v>7397</v>
      </c>
      <c r="C3381" t="s">
        <v>22575</v>
      </c>
      <c r="D3381" t="s">
        <v>22576</v>
      </c>
      <c r="E3381" t="s">
        <v>22577</v>
      </c>
      <c r="F3381" t="s">
        <v>22578</v>
      </c>
      <c r="G3381" t="s">
        <v>22579</v>
      </c>
      <c r="I3381" t="s">
        <v>22575</v>
      </c>
    </row>
    <row r="3382" spans="1:9" x14ac:dyDescent="0.35">
      <c r="A3382" t="s">
        <v>22580</v>
      </c>
      <c r="B3382" t="s">
        <v>7397</v>
      </c>
      <c r="C3382" t="s">
        <v>22581</v>
      </c>
      <c r="D3382" t="s">
        <v>22582</v>
      </c>
      <c r="E3382" t="s">
        <v>22583</v>
      </c>
      <c r="F3382">
        <v>63960982</v>
      </c>
      <c r="G3382">
        <v>62427101</v>
      </c>
      <c r="H3382" t="s">
        <v>22584</v>
      </c>
      <c r="I3382" t="s">
        <v>22581</v>
      </c>
    </row>
    <row r="3383" spans="1:9" x14ac:dyDescent="0.35">
      <c r="A3383" t="s">
        <v>22585</v>
      </c>
      <c r="B3383" t="s">
        <v>7397</v>
      </c>
      <c r="C3383" t="s">
        <v>22586</v>
      </c>
      <c r="D3383" t="s">
        <v>22587</v>
      </c>
      <c r="E3383" t="s">
        <v>11421</v>
      </c>
      <c r="H3383" t="s">
        <v>22588</v>
      </c>
      <c r="I3383" t="s">
        <v>22586</v>
      </c>
    </row>
    <row r="3384" spans="1:9" x14ac:dyDescent="0.35">
      <c r="A3384" t="s">
        <v>22589</v>
      </c>
      <c r="B3384" t="s">
        <v>7397</v>
      </c>
      <c r="C3384" t="s">
        <v>22590</v>
      </c>
      <c r="D3384" t="s">
        <v>22591</v>
      </c>
      <c r="E3384" t="s">
        <v>22592</v>
      </c>
      <c r="F3384">
        <v>62360130</v>
      </c>
      <c r="G3384">
        <v>65352242</v>
      </c>
      <c r="H3384" t="s">
        <v>22593</v>
      </c>
      <c r="I3384" t="s">
        <v>22590</v>
      </c>
    </row>
    <row r="3385" spans="1:9" x14ac:dyDescent="0.35">
      <c r="A3385" t="s">
        <v>22594</v>
      </c>
      <c r="B3385" t="s">
        <v>7397</v>
      </c>
      <c r="C3385" t="s">
        <v>22595</v>
      </c>
      <c r="D3385" t="s">
        <v>22596</v>
      </c>
      <c r="E3385" t="s">
        <v>22597</v>
      </c>
      <c r="F3385">
        <v>67474141</v>
      </c>
      <c r="G3385">
        <v>67468688</v>
      </c>
      <c r="H3385" t="s">
        <v>22598</v>
      </c>
      <c r="I3385" t="s">
        <v>22595</v>
      </c>
    </row>
    <row r="3386" spans="1:9" x14ac:dyDescent="0.35">
      <c r="A3386" t="s">
        <v>22599</v>
      </c>
      <c r="B3386" t="s">
        <v>6636</v>
      </c>
      <c r="C3386" t="s">
        <v>22600</v>
      </c>
      <c r="D3386" t="s">
        <v>22601</v>
      </c>
      <c r="E3386" t="s">
        <v>22602</v>
      </c>
      <c r="F3386" t="s">
        <v>22603</v>
      </c>
      <c r="G3386" t="s">
        <v>22604</v>
      </c>
      <c r="H3386" t="s">
        <v>22605</v>
      </c>
      <c r="I3386" t="s">
        <v>22600</v>
      </c>
    </row>
    <row r="3387" spans="1:9" x14ac:dyDescent="0.35">
      <c r="A3387" t="s">
        <v>22606</v>
      </c>
      <c r="B3387" t="s">
        <v>6636</v>
      </c>
      <c r="C3387" t="s">
        <v>22607</v>
      </c>
      <c r="D3387" t="s">
        <v>22608</v>
      </c>
      <c r="E3387" t="s">
        <v>22609</v>
      </c>
      <c r="F3387">
        <v>65454668</v>
      </c>
      <c r="G3387">
        <v>65454087</v>
      </c>
      <c r="H3387" t="s">
        <v>22610</v>
      </c>
      <c r="I3387" t="s">
        <v>22607</v>
      </c>
    </row>
    <row r="3388" spans="1:9" x14ac:dyDescent="0.35">
      <c r="A3388" t="s">
        <v>22611</v>
      </c>
      <c r="B3388" t="s">
        <v>7397</v>
      </c>
      <c r="C3388" t="s">
        <v>22612</v>
      </c>
      <c r="D3388" t="s">
        <v>13267</v>
      </c>
      <c r="E3388" t="s">
        <v>22613</v>
      </c>
      <c r="F3388" t="s">
        <v>22614</v>
      </c>
      <c r="G3388" t="s">
        <v>22615</v>
      </c>
      <c r="H3388" t="s">
        <v>7555</v>
      </c>
      <c r="I3388" t="s">
        <v>22612</v>
      </c>
    </row>
    <row r="3389" spans="1:9" x14ac:dyDescent="0.35">
      <c r="A3389" t="s">
        <v>22616</v>
      </c>
      <c r="B3389" t="s">
        <v>7397</v>
      </c>
      <c r="C3389" t="s">
        <v>22617</v>
      </c>
      <c r="D3389" t="s">
        <v>22618</v>
      </c>
      <c r="E3389" t="s">
        <v>22619</v>
      </c>
      <c r="F3389" t="s">
        <v>22620</v>
      </c>
      <c r="G3389" t="s">
        <v>22621</v>
      </c>
      <c r="H3389" t="s">
        <v>7555</v>
      </c>
      <c r="I3389" t="s">
        <v>22617</v>
      </c>
    </row>
    <row r="3390" spans="1:9" x14ac:dyDescent="0.35">
      <c r="A3390" t="s">
        <v>22622</v>
      </c>
      <c r="B3390" t="s">
        <v>7092</v>
      </c>
      <c r="C3390" t="s">
        <v>22623</v>
      </c>
      <c r="D3390" t="s">
        <v>21487</v>
      </c>
      <c r="E3390" t="s">
        <v>22624</v>
      </c>
      <c r="H3390" t="s">
        <v>22625</v>
      </c>
      <c r="I3390" t="s">
        <v>22623</v>
      </c>
    </row>
    <row r="3391" spans="1:9" x14ac:dyDescent="0.35">
      <c r="A3391" t="s">
        <v>22626</v>
      </c>
      <c r="B3391" t="s">
        <v>6776</v>
      </c>
      <c r="C3391" t="s">
        <v>22627</v>
      </c>
      <c r="D3391" t="s">
        <v>22628</v>
      </c>
      <c r="E3391" t="s">
        <v>11778</v>
      </c>
      <c r="H3391" t="s">
        <v>22629</v>
      </c>
      <c r="I3391" t="s">
        <v>22627</v>
      </c>
    </row>
    <row r="3392" spans="1:9" x14ac:dyDescent="0.35">
      <c r="A3392" t="s">
        <v>22630</v>
      </c>
      <c r="B3392" t="s">
        <v>7092</v>
      </c>
      <c r="C3392" t="s">
        <v>22631</v>
      </c>
      <c r="D3392" t="s">
        <v>22632</v>
      </c>
      <c r="E3392" t="s">
        <v>22633</v>
      </c>
      <c r="H3392" t="s">
        <v>22634</v>
      </c>
      <c r="I3392" t="s">
        <v>22631</v>
      </c>
    </row>
    <row r="3393" spans="1:9" x14ac:dyDescent="0.35">
      <c r="A3393" t="s">
        <v>22635</v>
      </c>
      <c r="B3393" t="s">
        <v>7397</v>
      </c>
      <c r="C3393" t="s">
        <v>22636</v>
      </c>
      <c r="D3393" t="s">
        <v>22637</v>
      </c>
      <c r="E3393" t="s">
        <v>22638</v>
      </c>
      <c r="F3393">
        <v>96924239</v>
      </c>
      <c r="H3393" t="s">
        <v>22639</v>
      </c>
      <c r="I3393" t="s">
        <v>22636</v>
      </c>
    </row>
    <row r="3394" spans="1:9" x14ac:dyDescent="0.35">
      <c r="A3394" t="s">
        <v>22640</v>
      </c>
      <c r="B3394" t="s">
        <v>6636</v>
      </c>
      <c r="C3394" t="s">
        <v>22641</v>
      </c>
      <c r="D3394" t="s">
        <v>22642</v>
      </c>
      <c r="E3394" t="s">
        <v>22643</v>
      </c>
      <c r="F3394" t="s">
        <v>22644</v>
      </c>
      <c r="G3394" t="s">
        <v>22645</v>
      </c>
      <c r="H3394" t="s">
        <v>22646</v>
      </c>
      <c r="I3394" t="s">
        <v>22641</v>
      </c>
    </row>
    <row r="3395" spans="1:9" x14ac:dyDescent="0.35">
      <c r="A3395" t="s">
        <v>22647</v>
      </c>
      <c r="B3395" t="s">
        <v>7397</v>
      </c>
      <c r="C3395" t="s">
        <v>22648</v>
      </c>
      <c r="D3395" t="s">
        <v>9237</v>
      </c>
      <c r="E3395" t="s">
        <v>22649</v>
      </c>
      <c r="F3395">
        <v>64131960</v>
      </c>
      <c r="G3395">
        <v>64848841</v>
      </c>
      <c r="I3395" t="s">
        <v>22648</v>
      </c>
    </row>
    <row r="3396" spans="1:9" x14ac:dyDescent="0.35">
      <c r="A3396" t="s">
        <v>22650</v>
      </c>
      <c r="B3396" t="s">
        <v>7092</v>
      </c>
      <c r="C3396" t="s">
        <v>22651</v>
      </c>
      <c r="D3396" t="s">
        <v>22652</v>
      </c>
      <c r="E3396" t="s">
        <v>22653</v>
      </c>
      <c r="F3396">
        <v>67668674</v>
      </c>
      <c r="G3396">
        <v>67669278</v>
      </c>
      <c r="H3396" t="s">
        <v>22654</v>
      </c>
      <c r="I3396" t="s">
        <v>22651</v>
      </c>
    </row>
    <row r="3397" spans="1:9" x14ac:dyDescent="0.35">
      <c r="A3397" t="s">
        <v>22655</v>
      </c>
      <c r="B3397" t="s">
        <v>6724</v>
      </c>
      <c r="C3397" t="s">
        <v>22656</v>
      </c>
      <c r="D3397" t="s">
        <v>16708</v>
      </c>
      <c r="E3397" t="s">
        <v>22657</v>
      </c>
      <c r="F3397" t="s">
        <v>22658</v>
      </c>
      <c r="G3397" t="s">
        <v>22659</v>
      </c>
      <c r="H3397" t="s">
        <v>22660</v>
      </c>
      <c r="I3397" t="s">
        <v>22656</v>
      </c>
    </row>
    <row r="3398" spans="1:9" x14ac:dyDescent="0.35">
      <c r="A3398" t="s">
        <v>22661</v>
      </c>
      <c r="B3398" t="s">
        <v>7092</v>
      </c>
      <c r="C3398" t="s">
        <v>22662</v>
      </c>
      <c r="D3398" t="s">
        <v>22663</v>
      </c>
      <c r="E3398" t="s">
        <v>22664</v>
      </c>
      <c r="F3398">
        <v>68630663</v>
      </c>
      <c r="G3398">
        <v>68630833</v>
      </c>
      <c r="I3398" t="s">
        <v>22662</v>
      </c>
    </row>
    <row r="3399" spans="1:9" x14ac:dyDescent="0.35">
      <c r="A3399" t="s">
        <v>22665</v>
      </c>
      <c r="B3399" t="s">
        <v>6763</v>
      </c>
      <c r="C3399" t="s">
        <v>22666</v>
      </c>
      <c r="D3399" t="s">
        <v>22667</v>
      </c>
      <c r="E3399" t="s">
        <v>22668</v>
      </c>
      <c r="F3399" t="s">
        <v>22669</v>
      </c>
      <c r="G3399" t="s">
        <v>22670</v>
      </c>
      <c r="I3399" t="s">
        <v>22666</v>
      </c>
    </row>
    <row r="3400" spans="1:9" x14ac:dyDescent="0.35">
      <c r="A3400" t="s">
        <v>22671</v>
      </c>
      <c r="B3400" t="s">
        <v>7397</v>
      </c>
      <c r="C3400" t="s">
        <v>22672</v>
      </c>
      <c r="D3400" t="s">
        <v>22673</v>
      </c>
      <c r="E3400" t="s">
        <v>22674</v>
      </c>
      <c r="F3400">
        <v>62650018</v>
      </c>
      <c r="G3400">
        <v>62659092</v>
      </c>
      <c r="I3400" t="s">
        <v>22672</v>
      </c>
    </row>
    <row r="3401" spans="1:9" x14ac:dyDescent="0.35">
      <c r="A3401" t="s">
        <v>22675</v>
      </c>
      <c r="B3401" t="s">
        <v>6636</v>
      </c>
      <c r="C3401" t="s">
        <v>22676</v>
      </c>
      <c r="D3401" t="s">
        <v>22677</v>
      </c>
      <c r="E3401" t="s">
        <v>22678</v>
      </c>
      <c r="F3401">
        <v>65145310</v>
      </c>
      <c r="G3401">
        <v>67446449</v>
      </c>
      <c r="H3401" t="s">
        <v>22679</v>
      </c>
      <c r="I3401" t="s">
        <v>22676</v>
      </c>
    </row>
    <row r="3402" spans="1:9" x14ac:dyDescent="0.35">
      <c r="A3402" t="s">
        <v>1741</v>
      </c>
      <c r="B3402" t="s">
        <v>6703</v>
      </c>
      <c r="C3402" t="s">
        <v>22680</v>
      </c>
      <c r="D3402" t="s">
        <v>22681</v>
      </c>
      <c r="E3402" t="s">
        <v>22682</v>
      </c>
      <c r="F3402">
        <v>65106398</v>
      </c>
      <c r="G3402">
        <v>67584155</v>
      </c>
      <c r="H3402" t="s">
        <v>22683</v>
      </c>
      <c r="I3402" t="s">
        <v>22680</v>
      </c>
    </row>
    <row r="3403" spans="1:9" x14ac:dyDescent="0.35">
      <c r="A3403" t="s">
        <v>22684</v>
      </c>
      <c r="B3403" t="s">
        <v>7762</v>
      </c>
      <c r="C3403" t="s">
        <v>22685</v>
      </c>
      <c r="D3403" t="s">
        <v>22686</v>
      </c>
      <c r="E3403" t="s">
        <v>22687</v>
      </c>
      <c r="F3403" t="s">
        <v>22688</v>
      </c>
      <c r="G3403" t="s">
        <v>22689</v>
      </c>
      <c r="H3403" t="s">
        <v>22690</v>
      </c>
      <c r="I3403" t="s">
        <v>22685</v>
      </c>
    </row>
    <row r="3404" spans="1:9" x14ac:dyDescent="0.35">
      <c r="A3404" t="s">
        <v>22691</v>
      </c>
      <c r="B3404" t="s">
        <v>6636</v>
      </c>
      <c r="C3404" t="s">
        <v>22692</v>
      </c>
      <c r="D3404" t="s">
        <v>22693</v>
      </c>
      <c r="E3404" t="s">
        <v>15022</v>
      </c>
      <c r="H3404" t="s">
        <v>22694</v>
      </c>
      <c r="I3404" t="s">
        <v>22692</v>
      </c>
    </row>
    <row r="3405" spans="1:9" x14ac:dyDescent="0.35">
      <c r="A3405" t="s">
        <v>22695</v>
      </c>
      <c r="B3405" t="s">
        <v>7092</v>
      </c>
      <c r="C3405" t="s">
        <v>22696</v>
      </c>
      <c r="D3405" t="s">
        <v>22697</v>
      </c>
      <c r="E3405" t="s">
        <v>22698</v>
      </c>
      <c r="F3405">
        <v>63335585</v>
      </c>
      <c r="G3405">
        <v>63335855</v>
      </c>
      <c r="H3405" t="s">
        <v>22699</v>
      </c>
      <c r="I3405" t="s">
        <v>22696</v>
      </c>
    </row>
    <row r="3406" spans="1:9" x14ac:dyDescent="0.35">
      <c r="A3406" t="s">
        <v>22700</v>
      </c>
      <c r="B3406" t="s">
        <v>7397</v>
      </c>
      <c r="C3406" t="s">
        <v>22701</v>
      </c>
      <c r="D3406" t="s">
        <v>22702</v>
      </c>
      <c r="E3406" t="s">
        <v>22703</v>
      </c>
      <c r="F3406">
        <v>64478434</v>
      </c>
      <c r="G3406">
        <v>64497636</v>
      </c>
      <c r="H3406" t="s">
        <v>22704</v>
      </c>
      <c r="I3406" t="s">
        <v>22701</v>
      </c>
    </row>
    <row r="3407" spans="1:9" x14ac:dyDescent="0.35">
      <c r="A3407" t="s">
        <v>22705</v>
      </c>
      <c r="B3407" t="s">
        <v>7397</v>
      </c>
      <c r="C3407" t="s">
        <v>22706</v>
      </c>
      <c r="D3407" t="s">
        <v>22707</v>
      </c>
      <c r="E3407" t="s">
        <v>22708</v>
      </c>
      <c r="H3407" t="s">
        <v>22709</v>
      </c>
      <c r="I3407" t="s">
        <v>22706</v>
      </c>
    </row>
    <row r="3408" spans="1:9" x14ac:dyDescent="0.35">
      <c r="A3408" t="s">
        <v>22710</v>
      </c>
      <c r="B3408" t="s">
        <v>7397</v>
      </c>
      <c r="C3408" t="s">
        <v>21419</v>
      </c>
      <c r="D3408" t="s">
        <v>22711</v>
      </c>
      <c r="E3408" t="s">
        <v>21421</v>
      </c>
      <c r="F3408" t="s">
        <v>22712</v>
      </c>
      <c r="G3408" t="s">
        <v>22713</v>
      </c>
      <c r="H3408" t="s">
        <v>22714</v>
      </c>
      <c r="I3408" t="s">
        <v>21419</v>
      </c>
    </row>
    <row r="3409" spans="1:9" x14ac:dyDescent="0.35">
      <c r="A3409" t="s">
        <v>22715</v>
      </c>
      <c r="B3409" t="s">
        <v>7397</v>
      </c>
      <c r="C3409" t="s">
        <v>22716</v>
      </c>
      <c r="D3409" t="s">
        <v>22717</v>
      </c>
      <c r="E3409" t="s">
        <v>22718</v>
      </c>
      <c r="F3409" t="s">
        <v>22719</v>
      </c>
      <c r="G3409">
        <v>67335658</v>
      </c>
      <c r="I3409" t="s">
        <v>22716</v>
      </c>
    </row>
    <row r="3410" spans="1:9" x14ac:dyDescent="0.35">
      <c r="A3410" t="s">
        <v>22720</v>
      </c>
      <c r="B3410" t="s">
        <v>6636</v>
      </c>
      <c r="C3410" t="s">
        <v>22721</v>
      </c>
      <c r="I3410" t="s">
        <v>22721</v>
      </c>
    </row>
    <row r="3411" spans="1:9" x14ac:dyDescent="0.35">
      <c r="A3411" t="s">
        <v>22722</v>
      </c>
      <c r="B3411" t="s">
        <v>7397</v>
      </c>
      <c r="C3411" t="s">
        <v>22723</v>
      </c>
      <c r="D3411" t="s">
        <v>22724</v>
      </c>
      <c r="E3411" t="s">
        <v>22725</v>
      </c>
      <c r="H3411" t="s">
        <v>22726</v>
      </c>
      <c r="I3411" t="s">
        <v>22723</v>
      </c>
    </row>
    <row r="3412" spans="1:9" x14ac:dyDescent="0.35">
      <c r="A3412" t="s">
        <v>22727</v>
      </c>
      <c r="B3412" t="s">
        <v>6636</v>
      </c>
      <c r="C3412" t="s">
        <v>22728</v>
      </c>
      <c r="D3412" t="s">
        <v>22729</v>
      </c>
      <c r="E3412" t="s">
        <v>22730</v>
      </c>
      <c r="F3412" t="s">
        <v>22731</v>
      </c>
      <c r="G3412" t="s">
        <v>22732</v>
      </c>
      <c r="H3412" t="s">
        <v>22733</v>
      </c>
      <c r="I3412" t="s">
        <v>22728</v>
      </c>
    </row>
    <row r="3413" spans="1:9" x14ac:dyDescent="0.35">
      <c r="A3413" t="s">
        <v>22734</v>
      </c>
      <c r="B3413" t="s">
        <v>6763</v>
      </c>
      <c r="C3413" t="s">
        <v>22735</v>
      </c>
      <c r="D3413" t="s">
        <v>22736</v>
      </c>
      <c r="E3413" t="s">
        <v>22737</v>
      </c>
      <c r="H3413" t="s">
        <v>22738</v>
      </c>
      <c r="I3413" t="s">
        <v>22735</v>
      </c>
    </row>
    <row r="3414" spans="1:9" x14ac:dyDescent="0.35">
      <c r="A3414" t="s">
        <v>22739</v>
      </c>
      <c r="B3414" t="s">
        <v>7397</v>
      </c>
      <c r="C3414" t="s">
        <v>22740</v>
      </c>
      <c r="D3414" t="s">
        <v>22741</v>
      </c>
      <c r="E3414" t="s">
        <v>22742</v>
      </c>
      <c r="F3414" t="s">
        <v>22743</v>
      </c>
      <c r="G3414">
        <v>62206901</v>
      </c>
      <c r="H3414" t="s">
        <v>22744</v>
      </c>
      <c r="I3414" t="s">
        <v>22740</v>
      </c>
    </row>
    <row r="3415" spans="1:9" x14ac:dyDescent="0.35">
      <c r="A3415" t="s">
        <v>22745</v>
      </c>
      <c r="B3415" t="s">
        <v>6636</v>
      </c>
      <c r="C3415" t="s">
        <v>22746</v>
      </c>
      <c r="D3415" t="s">
        <v>22747</v>
      </c>
      <c r="E3415" t="s">
        <v>22748</v>
      </c>
      <c r="F3415" t="s">
        <v>22749</v>
      </c>
      <c r="G3415" t="s">
        <v>22750</v>
      </c>
      <c r="H3415" t="s">
        <v>22751</v>
      </c>
      <c r="I3415" t="s">
        <v>22746</v>
      </c>
    </row>
    <row r="3416" spans="1:9" x14ac:dyDescent="0.35">
      <c r="A3416" t="s">
        <v>22752</v>
      </c>
      <c r="B3416" t="s">
        <v>6636</v>
      </c>
      <c r="C3416" t="s">
        <v>22753</v>
      </c>
      <c r="D3416" t="s">
        <v>22754</v>
      </c>
      <c r="E3416" t="s">
        <v>22755</v>
      </c>
      <c r="F3416">
        <v>62655922</v>
      </c>
      <c r="G3416">
        <v>62656659</v>
      </c>
      <c r="H3416" t="s">
        <v>22756</v>
      </c>
      <c r="I3416" t="s">
        <v>22753</v>
      </c>
    </row>
    <row r="3417" spans="1:9" x14ac:dyDescent="0.35">
      <c r="A3417" t="s">
        <v>22757</v>
      </c>
      <c r="B3417" t="s">
        <v>7092</v>
      </c>
      <c r="C3417" t="s">
        <v>22758</v>
      </c>
      <c r="D3417" t="s">
        <v>22759</v>
      </c>
      <c r="E3417" t="s">
        <v>22760</v>
      </c>
      <c r="F3417" t="s">
        <v>22761</v>
      </c>
      <c r="G3417" t="s">
        <v>22762</v>
      </c>
      <c r="H3417" t="s">
        <v>22763</v>
      </c>
      <c r="I3417" t="s">
        <v>22758</v>
      </c>
    </row>
    <row r="3418" spans="1:9" x14ac:dyDescent="0.35">
      <c r="A3418" t="s">
        <v>22764</v>
      </c>
      <c r="B3418" t="s">
        <v>6636</v>
      </c>
      <c r="C3418" t="s">
        <v>22765</v>
      </c>
      <c r="D3418" t="s">
        <v>22766</v>
      </c>
      <c r="E3418" t="s">
        <v>22767</v>
      </c>
      <c r="F3418" t="s">
        <v>22768</v>
      </c>
      <c r="G3418" t="s">
        <v>22769</v>
      </c>
      <c r="H3418" t="s">
        <v>22770</v>
      </c>
      <c r="I3418" t="s">
        <v>22765</v>
      </c>
    </row>
    <row r="3419" spans="1:9" x14ac:dyDescent="0.35">
      <c r="A3419" t="s">
        <v>22771</v>
      </c>
      <c r="B3419" t="s">
        <v>6763</v>
      </c>
      <c r="C3419" t="s">
        <v>22772</v>
      </c>
      <c r="D3419" t="s">
        <v>22773</v>
      </c>
      <c r="E3419" t="s">
        <v>7095</v>
      </c>
      <c r="G3419">
        <v>62945232</v>
      </c>
      <c r="I3419" t="s">
        <v>22772</v>
      </c>
    </row>
    <row r="3420" spans="1:9" x14ac:dyDescent="0.35">
      <c r="A3420" t="s">
        <v>22774</v>
      </c>
      <c r="B3420" t="s">
        <v>7397</v>
      </c>
      <c r="C3420" t="s">
        <v>22775</v>
      </c>
      <c r="D3420" t="s">
        <v>22776</v>
      </c>
      <c r="E3420" t="s">
        <v>22777</v>
      </c>
      <c r="H3420" t="s">
        <v>22778</v>
      </c>
      <c r="I3420" t="s">
        <v>22775</v>
      </c>
    </row>
    <row r="3421" spans="1:9" x14ac:dyDescent="0.35">
      <c r="A3421" t="s">
        <v>22779</v>
      </c>
      <c r="B3421" t="s">
        <v>6636</v>
      </c>
      <c r="C3421" t="s">
        <v>22780</v>
      </c>
      <c r="D3421" t="s">
        <v>22781</v>
      </c>
      <c r="E3421" t="s">
        <v>22782</v>
      </c>
      <c r="H3421" t="s">
        <v>22783</v>
      </c>
      <c r="I3421" t="s">
        <v>22780</v>
      </c>
    </row>
    <row r="3422" spans="1:9" x14ac:dyDescent="0.35">
      <c r="A3422" t="s">
        <v>22784</v>
      </c>
      <c r="B3422" t="s">
        <v>6636</v>
      </c>
      <c r="C3422" t="s">
        <v>22785</v>
      </c>
      <c r="D3422" t="s">
        <v>22786</v>
      </c>
      <c r="E3422" t="s">
        <v>22787</v>
      </c>
      <c r="F3422" t="s">
        <v>22788</v>
      </c>
      <c r="G3422" t="s">
        <v>22789</v>
      </c>
      <c r="H3422" t="s">
        <v>22790</v>
      </c>
      <c r="I3422" t="s">
        <v>22785</v>
      </c>
    </row>
    <row r="3423" spans="1:9" x14ac:dyDescent="0.35">
      <c r="A3423" t="s">
        <v>22791</v>
      </c>
      <c r="B3423" t="s">
        <v>6763</v>
      </c>
      <c r="C3423" t="s">
        <v>22792</v>
      </c>
      <c r="D3423" t="s">
        <v>22793</v>
      </c>
      <c r="E3423" t="s">
        <v>22794</v>
      </c>
      <c r="G3423">
        <v>64105272</v>
      </c>
      <c r="H3423" t="s">
        <v>22795</v>
      </c>
      <c r="I3423" t="s">
        <v>22792</v>
      </c>
    </row>
    <row r="3424" spans="1:9" x14ac:dyDescent="0.35">
      <c r="A3424" t="s">
        <v>22796</v>
      </c>
      <c r="B3424" t="s">
        <v>7397</v>
      </c>
      <c r="C3424" t="s">
        <v>22797</v>
      </c>
      <c r="D3424" t="s">
        <v>22798</v>
      </c>
      <c r="E3424" t="s">
        <v>22799</v>
      </c>
      <c r="H3424" t="s">
        <v>22800</v>
      </c>
      <c r="I3424" t="s">
        <v>22797</v>
      </c>
    </row>
    <row r="3425" spans="1:9" x14ac:dyDescent="0.35">
      <c r="A3425" t="s">
        <v>22801</v>
      </c>
      <c r="B3425" t="s">
        <v>7092</v>
      </c>
      <c r="C3425" t="s">
        <v>22802</v>
      </c>
      <c r="D3425" t="s">
        <v>20774</v>
      </c>
      <c r="E3425" t="s">
        <v>22803</v>
      </c>
      <c r="H3425" t="s">
        <v>22804</v>
      </c>
      <c r="I3425" t="s">
        <v>22802</v>
      </c>
    </row>
    <row r="3426" spans="1:9" x14ac:dyDescent="0.35">
      <c r="A3426" t="s">
        <v>22805</v>
      </c>
      <c r="B3426" t="s">
        <v>7092</v>
      </c>
      <c r="C3426" t="s">
        <v>22806</v>
      </c>
      <c r="D3426" t="s">
        <v>22807</v>
      </c>
      <c r="E3426" t="s">
        <v>22808</v>
      </c>
      <c r="H3426" t="s">
        <v>22809</v>
      </c>
      <c r="I3426" t="s">
        <v>22806</v>
      </c>
    </row>
    <row r="3427" spans="1:9" x14ac:dyDescent="0.35">
      <c r="A3427" t="s">
        <v>22810</v>
      </c>
      <c r="B3427" t="s">
        <v>7397</v>
      </c>
      <c r="C3427" t="s">
        <v>22811</v>
      </c>
      <c r="D3427" t="s">
        <v>22812</v>
      </c>
      <c r="E3427" t="s">
        <v>22813</v>
      </c>
      <c r="H3427" t="s">
        <v>22814</v>
      </c>
      <c r="I3427" t="s">
        <v>22811</v>
      </c>
    </row>
    <row r="3428" spans="1:9" x14ac:dyDescent="0.35">
      <c r="A3428" t="s">
        <v>22815</v>
      </c>
      <c r="B3428" t="s">
        <v>7092</v>
      </c>
      <c r="C3428" t="s">
        <v>22816</v>
      </c>
      <c r="D3428" t="s">
        <v>22817</v>
      </c>
      <c r="E3428" t="s">
        <v>22818</v>
      </c>
      <c r="H3428" t="s">
        <v>22819</v>
      </c>
      <c r="I3428" t="s">
        <v>22816</v>
      </c>
    </row>
    <row r="3429" spans="1:9" x14ac:dyDescent="0.35">
      <c r="A3429" t="s">
        <v>22820</v>
      </c>
      <c r="B3429" t="s">
        <v>6776</v>
      </c>
      <c r="C3429" t="s">
        <v>22821</v>
      </c>
      <c r="D3429" t="s">
        <v>22822</v>
      </c>
      <c r="E3429" t="s">
        <v>22823</v>
      </c>
      <c r="G3429" t="s">
        <v>22824</v>
      </c>
      <c r="I3429" t="s">
        <v>22821</v>
      </c>
    </row>
    <row r="3430" spans="1:9" x14ac:dyDescent="0.35">
      <c r="A3430" t="s">
        <v>22825</v>
      </c>
      <c r="B3430" t="s">
        <v>6636</v>
      </c>
      <c r="C3430" t="s">
        <v>22826</v>
      </c>
      <c r="D3430" t="s">
        <v>18155</v>
      </c>
      <c r="E3430" t="s">
        <v>22827</v>
      </c>
      <c r="F3430" t="s">
        <v>22828</v>
      </c>
      <c r="G3430" t="s">
        <v>22829</v>
      </c>
      <c r="H3430" t="s">
        <v>22830</v>
      </c>
      <c r="I3430" t="s">
        <v>22826</v>
      </c>
    </row>
    <row r="3431" spans="1:9" x14ac:dyDescent="0.35">
      <c r="A3431" t="s">
        <v>22831</v>
      </c>
      <c r="B3431" t="s">
        <v>7397</v>
      </c>
      <c r="C3431" t="s">
        <v>22832</v>
      </c>
      <c r="D3431" t="s">
        <v>22833</v>
      </c>
      <c r="E3431" t="s">
        <v>22834</v>
      </c>
      <c r="F3431">
        <v>63370273</v>
      </c>
      <c r="G3431">
        <v>63362008</v>
      </c>
      <c r="H3431" t="s">
        <v>22835</v>
      </c>
      <c r="I3431" t="s">
        <v>22832</v>
      </c>
    </row>
    <row r="3432" spans="1:9" x14ac:dyDescent="0.35">
      <c r="A3432" t="s">
        <v>22836</v>
      </c>
      <c r="B3432" t="s">
        <v>7397</v>
      </c>
      <c r="C3432" t="s">
        <v>22837</v>
      </c>
      <c r="D3432" t="s">
        <v>22838</v>
      </c>
      <c r="E3432" t="s">
        <v>22839</v>
      </c>
      <c r="H3432" t="s">
        <v>22840</v>
      </c>
      <c r="I3432" t="s">
        <v>22837</v>
      </c>
    </row>
    <row r="3433" spans="1:9" x14ac:dyDescent="0.35">
      <c r="A3433" t="s">
        <v>22841</v>
      </c>
      <c r="B3433" t="s">
        <v>7092</v>
      </c>
      <c r="C3433" t="s">
        <v>22842</v>
      </c>
      <c r="D3433" t="s">
        <v>22843</v>
      </c>
      <c r="E3433" t="s">
        <v>22844</v>
      </c>
      <c r="H3433" t="s">
        <v>22845</v>
      </c>
      <c r="I3433" t="s">
        <v>22842</v>
      </c>
    </row>
    <row r="3434" spans="1:9" x14ac:dyDescent="0.35">
      <c r="A3434" t="s">
        <v>22846</v>
      </c>
      <c r="B3434" t="s">
        <v>7762</v>
      </c>
      <c r="C3434" t="s">
        <v>22847</v>
      </c>
      <c r="D3434" t="s">
        <v>22848</v>
      </c>
      <c r="E3434" t="s">
        <v>22849</v>
      </c>
      <c r="F3434" t="s">
        <v>22850</v>
      </c>
      <c r="G3434" t="s">
        <v>22851</v>
      </c>
      <c r="I3434" t="s">
        <v>22847</v>
      </c>
    </row>
    <row r="3435" spans="1:9" x14ac:dyDescent="0.35">
      <c r="A3435" t="s">
        <v>22852</v>
      </c>
      <c r="B3435" t="s">
        <v>6703</v>
      </c>
      <c r="C3435" t="s">
        <v>22853</v>
      </c>
      <c r="D3435" t="s">
        <v>22854</v>
      </c>
      <c r="E3435" t="s">
        <v>7156</v>
      </c>
      <c r="H3435" t="s">
        <v>22855</v>
      </c>
      <c r="I3435" t="s">
        <v>22853</v>
      </c>
    </row>
    <row r="3436" spans="1:9" x14ac:dyDescent="0.35">
      <c r="A3436" t="s">
        <v>22856</v>
      </c>
      <c r="B3436" t="s">
        <v>6763</v>
      </c>
      <c r="C3436" t="s">
        <v>22857</v>
      </c>
      <c r="D3436" t="s">
        <v>22858</v>
      </c>
      <c r="E3436" t="s">
        <v>22859</v>
      </c>
      <c r="H3436" t="s">
        <v>22860</v>
      </c>
      <c r="I3436" t="s">
        <v>22857</v>
      </c>
    </row>
    <row r="3437" spans="1:9" x14ac:dyDescent="0.35">
      <c r="A3437" t="s">
        <v>22861</v>
      </c>
      <c r="B3437" t="s">
        <v>7397</v>
      </c>
      <c r="C3437" t="s">
        <v>22862</v>
      </c>
      <c r="D3437" t="s">
        <v>22863</v>
      </c>
      <c r="E3437" t="s">
        <v>22864</v>
      </c>
      <c r="F3437" t="s">
        <v>22865</v>
      </c>
      <c r="H3437" t="s">
        <v>22866</v>
      </c>
      <c r="I3437" t="s">
        <v>22862</v>
      </c>
    </row>
    <row r="3438" spans="1:9" x14ac:dyDescent="0.35">
      <c r="A3438" t="s">
        <v>22867</v>
      </c>
      <c r="B3438" t="s">
        <v>6636</v>
      </c>
      <c r="C3438" t="s">
        <v>22868</v>
      </c>
      <c r="D3438" t="s">
        <v>22869</v>
      </c>
      <c r="E3438" t="s">
        <v>22870</v>
      </c>
      <c r="F3438">
        <v>64831508</v>
      </c>
      <c r="G3438">
        <v>62346212</v>
      </c>
      <c r="I3438" t="s">
        <v>22868</v>
      </c>
    </row>
    <row r="3439" spans="1:9" x14ac:dyDescent="0.35">
      <c r="A3439" t="s">
        <v>22871</v>
      </c>
      <c r="B3439" t="s">
        <v>7397</v>
      </c>
      <c r="C3439" t="s">
        <v>22872</v>
      </c>
      <c r="D3439" t="s">
        <v>20754</v>
      </c>
      <c r="E3439" t="s">
        <v>22873</v>
      </c>
      <c r="F3439" t="s">
        <v>22874</v>
      </c>
      <c r="G3439">
        <v>63386231</v>
      </c>
      <c r="H3439" t="s">
        <v>22875</v>
      </c>
      <c r="I3439" t="s">
        <v>22872</v>
      </c>
    </row>
    <row r="3440" spans="1:9" x14ac:dyDescent="0.35">
      <c r="A3440" t="s">
        <v>22876</v>
      </c>
      <c r="B3440" t="s">
        <v>6636</v>
      </c>
      <c r="C3440" t="s">
        <v>22877</v>
      </c>
      <c r="D3440" t="s">
        <v>22878</v>
      </c>
      <c r="E3440" t="s">
        <v>22879</v>
      </c>
      <c r="F3440">
        <v>6073555386</v>
      </c>
      <c r="G3440">
        <v>6073534096</v>
      </c>
      <c r="H3440" t="s">
        <v>22880</v>
      </c>
      <c r="I3440" t="s">
        <v>22877</v>
      </c>
    </row>
    <row r="3441" spans="1:9" x14ac:dyDescent="0.35">
      <c r="A3441" t="s">
        <v>22881</v>
      </c>
      <c r="B3441" t="s">
        <v>7397</v>
      </c>
      <c r="C3441" t="s">
        <v>22882</v>
      </c>
      <c r="D3441" t="s">
        <v>9237</v>
      </c>
      <c r="E3441" t="s">
        <v>9238</v>
      </c>
      <c r="F3441" t="s">
        <v>21544</v>
      </c>
      <c r="G3441" t="s">
        <v>21545</v>
      </c>
      <c r="H3441" t="s">
        <v>6774</v>
      </c>
      <c r="I3441" t="s">
        <v>22882</v>
      </c>
    </row>
    <row r="3442" spans="1:9" x14ac:dyDescent="0.35">
      <c r="A3442" t="s">
        <v>22883</v>
      </c>
      <c r="B3442" t="s">
        <v>6636</v>
      </c>
      <c r="C3442" t="s">
        <v>22884</v>
      </c>
      <c r="D3442" t="s">
        <v>22885</v>
      </c>
      <c r="E3442" t="s">
        <v>8948</v>
      </c>
      <c r="F3442">
        <v>67433628</v>
      </c>
      <c r="G3442">
        <v>67459428</v>
      </c>
      <c r="H3442" t="s">
        <v>22886</v>
      </c>
      <c r="I3442" t="s">
        <v>22884</v>
      </c>
    </row>
    <row r="3443" spans="1:9" x14ac:dyDescent="0.35">
      <c r="A3443" t="s">
        <v>22887</v>
      </c>
      <c r="B3443" t="s">
        <v>6776</v>
      </c>
      <c r="C3443" t="s">
        <v>22888</v>
      </c>
      <c r="D3443" t="s">
        <v>22889</v>
      </c>
      <c r="E3443" t="s">
        <v>22890</v>
      </c>
      <c r="F3443" t="s">
        <v>22891</v>
      </c>
      <c r="G3443" t="s">
        <v>22892</v>
      </c>
      <c r="H3443" t="s">
        <v>22893</v>
      </c>
      <c r="I3443" t="s">
        <v>22888</v>
      </c>
    </row>
    <row r="3444" spans="1:9" x14ac:dyDescent="0.35">
      <c r="A3444" t="s">
        <v>22894</v>
      </c>
      <c r="B3444" t="s">
        <v>7397</v>
      </c>
      <c r="C3444" t="s">
        <v>22895</v>
      </c>
      <c r="D3444" t="s">
        <v>22896</v>
      </c>
      <c r="E3444" t="s">
        <v>22897</v>
      </c>
      <c r="H3444" t="s">
        <v>22898</v>
      </c>
      <c r="I3444" t="s">
        <v>22895</v>
      </c>
    </row>
    <row r="3445" spans="1:9" x14ac:dyDescent="0.35">
      <c r="A3445" t="s">
        <v>22899</v>
      </c>
      <c r="B3445" t="s">
        <v>6636</v>
      </c>
      <c r="C3445" t="s">
        <v>22900</v>
      </c>
      <c r="D3445" t="s">
        <v>22901</v>
      </c>
      <c r="E3445" t="s">
        <v>22902</v>
      </c>
      <c r="F3445">
        <v>62981721</v>
      </c>
      <c r="G3445">
        <v>62988075</v>
      </c>
      <c r="H3445" t="s">
        <v>6761</v>
      </c>
      <c r="I3445" t="s">
        <v>22900</v>
      </c>
    </row>
    <row r="3446" spans="1:9" x14ac:dyDescent="0.35">
      <c r="A3446" t="s">
        <v>22903</v>
      </c>
      <c r="B3446" t="s">
        <v>6776</v>
      </c>
      <c r="C3446" t="s">
        <v>22904</v>
      </c>
      <c r="D3446" t="s">
        <v>22905</v>
      </c>
      <c r="E3446" t="s">
        <v>22906</v>
      </c>
      <c r="H3446" t="s">
        <v>22907</v>
      </c>
      <c r="I3446" t="s">
        <v>22904</v>
      </c>
    </row>
    <row r="3447" spans="1:9" x14ac:dyDescent="0.35">
      <c r="A3447" t="s">
        <v>22908</v>
      </c>
      <c r="B3447" t="s">
        <v>6703</v>
      </c>
      <c r="C3447" t="s">
        <v>22909</v>
      </c>
      <c r="D3447" t="s">
        <v>11724</v>
      </c>
      <c r="E3447" t="s">
        <v>22910</v>
      </c>
      <c r="F3447" t="s">
        <v>22911</v>
      </c>
      <c r="H3447" t="s">
        <v>22912</v>
      </c>
      <c r="I3447" t="s">
        <v>22909</v>
      </c>
    </row>
    <row r="3448" spans="1:9" x14ac:dyDescent="0.35">
      <c r="A3448" t="s">
        <v>22913</v>
      </c>
      <c r="B3448" t="s">
        <v>7762</v>
      </c>
      <c r="C3448" t="s">
        <v>22914</v>
      </c>
      <c r="D3448" t="s">
        <v>22915</v>
      </c>
      <c r="E3448" t="s">
        <v>22916</v>
      </c>
      <c r="F3448" t="s">
        <v>22917</v>
      </c>
      <c r="G3448" t="s">
        <v>22918</v>
      </c>
      <c r="I3448" t="s">
        <v>22914</v>
      </c>
    </row>
    <row r="3449" spans="1:9" x14ac:dyDescent="0.35">
      <c r="A3449" t="s">
        <v>22919</v>
      </c>
      <c r="B3449" t="s">
        <v>7397</v>
      </c>
      <c r="C3449" t="s">
        <v>22920</v>
      </c>
      <c r="D3449" t="s">
        <v>22921</v>
      </c>
      <c r="E3449" t="s">
        <v>17578</v>
      </c>
      <c r="F3449">
        <v>67443732</v>
      </c>
      <c r="G3449">
        <v>63673302</v>
      </c>
      <c r="I3449" t="s">
        <v>22920</v>
      </c>
    </row>
    <row r="3450" spans="1:9" x14ac:dyDescent="0.35">
      <c r="A3450" t="s">
        <v>22922</v>
      </c>
      <c r="B3450" t="s">
        <v>7397</v>
      </c>
      <c r="C3450" t="s">
        <v>22923</v>
      </c>
      <c r="D3450" t="s">
        <v>22924</v>
      </c>
      <c r="E3450" t="s">
        <v>22925</v>
      </c>
      <c r="F3450">
        <v>67443732</v>
      </c>
      <c r="G3450">
        <v>63673302</v>
      </c>
      <c r="I3450" t="s">
        <v>22923</v>
      </c>
    </row>
    <row r="3451" spans="1:9" x14ac:dyDescent="0.35">
      <c r="A3451" t="s">
        <v>22926</v>
      </c>
      <c r="B3451" t="s">
        <v>6776</v>
      </c>
      <c r="C3451" t="s">
        <v>22927</v>
      </c>
      <c r="D3451" t="s">
        <v>22928</v>
      </c>
      <c r="E3451" t="s">
        <v>22929</v>
      </c>
      <c r="F3451">
        <v>63806399</v>
      </c>
      <c r="G3451">
        <v>62823285</v>
      </c>
      <c r="I3451" t="s">
        <v>22927</v>
      </c>
    </row>
    <row r="3452" spans="1:9" x14ac:dyDescent="0.35">
      <c r="A3452" t="s">
        <v>22930</v>
      </c>
      <c r="B3452" t="s">
        <v>6636</v>
      </c>
      <c r="C3452" t="s">
        <v>22931</v>
      </c>
      <c r="D3452" t="s">
        <v>22932</v>
      </c>
      <c r="E3452" t="s">
        <v>22933</v>
      </c>
      <c r="F3452" t="s">
        <v>22934</v>
      </c>
      <c r="G3452">
        <f>81-6-6472-3626</f>
        <v>-10023</v>
      </c>
      <c r="H3452" t="s">
        <v>22935</v>
      </c>
      <c r="I3452" t="s">
        <v>22931</v>
      </c>
    </row>
    <row r="3453" spans="1:9" x14ac:dyDescent="0.35">
      <c r="A3453" t="s">
        <v>22936</v>
      </c>
      <c r="B3453" t="s">
        <v>6703</v>
      </c>
      <c r="C3453" t="s">
        <v>22937</v>
      </c>
      <c r="D3453" t="s">
        <v>22938</v>
      </c>
      <c r="E3453" t="s">
        <v>22939</v>
      </c>
      <c r="F3453">
        <v>65687118</v>
      </c>
      <c r="G3453">
        <v>65620566</v>
      </c>
      <c r="H3453" t="s">
        <v>22940</v>
      </c>
      <c r="I3453" t="s">
        <v>22937</v>
      </c>
    </row>
    <row r="3454" spans="1:9" x14ac:dyDescent="0.35">
      <c r="A3454" t="s">
        <v>22941</v>
      </c>
      <c r="B3454" t="s">
        <v>7092</v>
      </c>
      <c r="C3454" t="s">
        <v>22942</v>
      </c>
      <c r="D3454" t="s">
        <v>22943</v>
      </c>
      <c r="E3454" t="s">
        <v>22944</v>
      </c>
      <c r="H3454" t="s">
        <v>22945</v>
      </c>
      <c r="I3454" t="s">
        <v>22942</v>
      </c>
    </row>
    <row r="3455" spans="1:9" x14ac:dyDescent="0.35">
      <c r="A3455" t="s">
        <v>22946</v>
      </c>
      <c r="B3455" t="s">
        <v>7092</v>
      </c>
      <c r="C3455" t="s">
        <v>22947</v>
      </c>
      <c r="D3455" t="s">
        <v>22948</v>
      </c>
      <c r="E3455" t="s">
        <v>18850</v>
      </c>
      <c r="H3455" t="s">
        <v>22949</v>
      </c>
      <c r="I3455" t="s">
        <v>22947</v>
      </c>
    </row>
    <row r="3456" spans="1:9" x14ac:dyDescent="0.35">
      <c r="A3456" t="s">
        <v>22950</v>
      </c>
      <c r="B3456" t="s">
        <v>6703</v>
      </c>
      <c r="C3456" t="s">
        <v>22951</v>
      </c>
      <c r="D3456" t="s">
        <v>22952</v>
      </c>
      <c r="E3456" t="s">
        <v>22953</v>
      </c>
      <c r="H3456" t="s">
        <v>22954</v>
      </c>
      <c r="I3456" t="s">
        <v>22951</v>
      </c>
    </row>
    <row r="3457" spans="1:9" x14ac:dyDescent="0.35">
      <c r="A3457" t="s">
        <v>22955</v>
      </c>
      <c r="B3457" t="s">
        <v>7397</v>
      </c>
      <c r="C3457" t="s">
        <v>22956</v>
      </c>
      <c r="D3457" t="s">
        <v>11071</v>
      </c>
      <c r="E3457" t="s">
        <v>22957</v>
      </c>
      <c r="F3457">
        <v>68971221</v>
      </c>
      <c r="H3457" t="s">
        <v>22958</v>
      </c>
      <c r="I3457" t="s">
        <v>22956</v>
      </c>
    </row>
    <row r="3458" spans="1:9" x14ac:dyDescent="0.35">
      <c r="A3458" t="s">
        <v>22959</v>
      </c>
      <c r="B3458" t="s">
        <v>6636</v>
      </c>
      <c r="C3458" t="s">
        <v>22960</v>
      </c>
      <c r="E3458" t="s">
        <v>22961</v>
      </c>
      <c r="F3458" t="s">
        <v>22962</v>
      </c>
      <c r="G3458" t="s">
        <v>22963</v>
      </c>
      <c r="H3458" t="s">
        <v>22964</v>
      </c>
      <c r="I3458" t="s">
        <v>22960</v>
      </c>
    </row>
    <row r="3459" spans="1:9" x14ac:dyDescent="0.35">
      <c r="A3459" t="s">
        <v>22965</v>
      </c>
      <c r="B3459" t="s">
        <v>7397</v>
      </c>
      <c r="C3459" t="s">
        <v>22966</v>
      </c>
      <c r="D3459" t="s">
        <v>22967</v>
      </c>
      <c r="E3459" t="s">
        <v>22968</v>
      </c>
      <c r="F3459" t="s">
        <v>22969</v>
      </c>
      <c r="G3459" t="s">
        <v>22970</v>
      </c>
      <c r="H3459" t="s">
        <v>22971</v>
      </c>
      <c r="I3459" t="s">
        <v>22966</v>
      </c>
    </row>
    <row r="3460" spans="1:9" x14ac:dyDescent="0.35">
      <c r="A3460" t="s">
        <v>22972</v>
      </c>
      <c r="B3460" t="s">
        <v>7397</v>
      </c>
      <c r="C3460" t="s">
        <v>22973</v>
      </c>
      <c r="D3460" t="s">
        <v>22974</v>
      </c>
      <c r="E3460" t="s">
        <v>22975</v>
      </c>
      <c r="H3460" t="s">
        <v>22976</v>
      </c>
      <c r="I3460" t="s">
        <v>22973</v>
      </c>
    </row>
    <row r="3461" spans="1:9" x14ac:dyDescent="0.35">
      <c r="A3461" t="s">
        <v>22977</v>
      </c>
      <c r="B3461" t="s">
        <v>6636</v>
      </c>
      <c r="C3461" t="s">
        <v>22978</v>
      </c>
      <c r="D3461" t="s">
        <v>22979</v>
      </c>
      <c r="E3461" t="s">
        <v>22980</v>
      </c>
      <c r="F3461" t="s">
        <v>22981</v>
      </c>
      <c r="G3461" t="s">
        <v>22982</v>
      </c>
      <c r="H3461" t="s">
        <v>22983</v>
      </c>
      <c r="I3461" t="s">
        <v>22978</v>
      </c>
    </row>
    <row r="3462" spans="1:9" x14ac:dyDescent="0.35">
      <c r="A3462" t="s">
        <v>22984</v>
      </c>
      <c r="B3462" t="s">
        <v>7397</v>
      </c>
      <c r="C3462" t="s">
        <v>22985</v>
      </c>
      <c r="D3462" t="s">
        <v>22986</v>
      </c>
      <c r="E3462" t="s">
        <v>22987</v>
      </c>
      <c r="H3462" t="s">
        <v>22988</v>
      </c>
      <c r="I3462" t="s">
        <v>22985</v>
      </c>
    </row>
    <row r="3463" spans="1:9" x14ac:dyDescent="0.35">
      <c r="A3463" t="s">
        <v>22989</v>
      </c>
      <c r="B3463" t="s">
        <v>6636</v>
      </c>
      <c r="C3463" t="s">
        <v>22990</v>
      </c>
      <c r="D3463" t="s">
        <v>22991</v>
      </c>
      <c r="E3463" t="s">
        <v>12126</v>
      </c>
      <c r="F3463">
        <v>81123153</v>
      </c>
      <c r="G3463" t="s">
        <v>22992</v>
      </c>
      <c r="H3463" t="s">
        <v>22993</v>
      </c>
      <c r="I3463" t="s">
        <v>22990</v>
      </c>
    </row>
    <row r="3464" spans="1:9" x14ac:dyDescent="0.35">
      <c r="A3464" t="s">
        <v>22994</v>
      </c>
      <c r="B3464" t="s">
        <v>6703</v>
      </c>
      <c r="C3464" t="s">
        <v>22995</v>
      </c>
      <c r="D3464" t="s">
        <v>22996</v>
      </c>
      <c r="E3464" t="s">
        <v>22997</v>
      </c>
      <c r="F3464" t="s">
        <v>22998</v>
      </c>
      <c r="G3464" t="s">
        <v>22999</v>
      </c>
      <c r="H3464" t="s">
        <v>23000</v>
      </c>
      <c r="I3464" t="s">
        <v>22995</v>
      </c>
    </row>
    <row r="3465" spans="1:9" x14ac:dyDescent="0.35">
      <c r="A3465" t="s">
        <v>23001</v>
      </c>
      <c r="B3465" t="s">
        <v>6636</v>
      </c>
      <c r="C3465" t="s">
        <v>23002</v>
      </c>
      <c r="D3465" t="s">
        <v>23003</v>
      </c>
      <c r="E3465" t="s">
        <v>23004</v>
      </c>
      <c r="F3465" t="s">
        <v>23005</v>
      </c>
      <c r="G3465" t="s">
        <v>23006</v>
      </c>
      <c r="H3465" t="s">
        <v>23007</v>
      </c>
      <c r="I3465" t="s">
        <v>23002</v>
      </c>
    </row>
    <row r="3466" spans="1:9" x14ac:dyDescent="0.35">
      <c r="A3466" t="s">
        <v>23008</v>
      </c>
      <c r="B3466" t="s">
        <v>7092</v>
      </c>
      <c r="C3466" t="s">
        <v>23009</v>
      </c>
      <c r="D3466" t="s">
        <v>23010</v>
      </c>
      <c r="E3466" t="s">
        <v>23011</v>
      </c>
      <c r="H3466" t="s">
        <v>23012</v>
      </c>
      <c r="I3466" t="s">
        <v>23009</v>
      </c>
    </row>
    <row r="3467" spans="1:9" x14ac:dyDescent="0.35">
      <c r="A3467" t="s">
        <v>23013</v>
      </c>
      <c r="B3467" t="s">
        <v>6703</v>
      </c>
      <c r="C3467" t="s">
        <v>23014</v>
      </c>
      <c r="D3467" t="s">
        <v>23015</v>
      </c>
      <c r="E3467" t="s">
        <v>11907</v>
      </c>
      <c r="F3467" t="s">
        <v>23016</v>
      </c>
      <c r="G3467" t="s">
        <v>23017</v>
      </c>
      <c r="H3467" t="s">
        <v>23018</v>
      </c>
      <c r="I3467" t="s">
        <v>23014</v>
      </c>
    </row>
    <row r="3468" spans="1:9" x14ac:dyDescent="0.35">
      <c r="A3468" t="s">
        <v>2640</v>
      </c>
      <c r="B3468" t="s">
        <v>7092</v>
      </c>
      <c r="C3468" t="s">
        <v>23019</v>
      </c>
      <c r="D3468" t="s">
        <v>23020</v>
      </c>
      <c r="E3468" t="s">
        <v>6849</v>
      </c>
      <c r="F3468">
        <v>67775825</v>
      </c>
      <c r="G3468">
        <v>67774956</v>
      </c>
      <c r="H3468" t="s">
        <v>23021</v>
      </c>
      <c r="I3468" t="s">
        <v>23019</v>
      </c>
    </row>
    <row r="3469" spans="1:9" x14ac:dyDescent="0.35">
      <c r="A3469" t="s">
        <v>23022</v>
      </c>
      <c r="B3469" t="s">
        <v>7092</v>
      </c>
      <c r="C3469" t="s">
        <v>23023</v>
      </c>
      <c r="D3469" t="s">
        <v>23024</v>
      </c>
      <c r="E3469" t="s">
        <v>23025</v>
      </c>
      <c r="H3469" t="s">
        <v>23026</v>
      </c>
      <c r="I3469" t="s">
        <v>23023</v>
      </c>
    </row>
    <row r="3470" spans="1:9" x14ac:dyDescent="0.35">
      <c r="A3470" t="s">
        <v>23027</v>
      </c>
      <c r="B3470" t="s">
        <v>6776</v>
      </c>
      <c r="C3470" t="s">
        <v>23028</v>
      </c>
      <c r="D3470" t="s">
        <v>23029</v>
      </c>
      <c r="E3470" t="s">
        <v>23030</v>
      </c>
      <c r="H3470" t="s">
        <v>23031</v>
      </c>
      <c r="I3470" t="s">
        <v>23028</v>
      </c>
    </row>
    <row r="3471" spans="1:9" x14ac:dyDescent="0.35">
      <c r="A3471" t="s">
        <v>23032</v>
      </c>
      <c r="B3471" t="s">
        <v>6636</v>
      </c>
      <c r="C3471" t="s">
        <v>23033</v>
      </c>
      <c r="D3471" t="s">
        <v>23034</v>
      </c>
      <c r="E3471" t="s">
        <v>23035</v>
      </c>
      <c r="F3471" t="s">
        <v>23036</v>
      </c>
      <c r="G3471" t="s">
        <v>23037</v>
      </c>
      <c r="I3471" t="s">
        <v>23033</v>
      </c>
    </row>
    <row r="3472" spans="1:9" x14ac:dyDescent="0.35">
      <c r="A3472" t="s">
        <v>23038</v>
      </c>
      <c r="B3472" t="s">
        <v>7092</v>
      </c>
      <c r="C3472" t="s">
        <v>23039</v>
      </c>
      <c r="D3472" t="s">
        <v>23040</v>
      </c>
      <c r="E3472" t="s">
        <v>23041</v>
      </c>
      <c r="H3472" t="s">
        <v>23042</v>
      </c>
      <c r="I3472" t="s">
        <v>23039</v>
      </c>
    </row>
    <row r="3473" spans="1:9" x14ac:dyDescent="0.35">
      <c r="A3473" t="s">
        <v>23043</v>
      </c>
      <c r="B3473" t="s">
        <v>7092</v>
      </c>
      <c r="C3473" t="s">
        <v>23044</v>
      </c>
      <c r="D3473" t="s">
        <v>23045</v>
      </c>
      <c r="E3473" t="s">
        <v>23046</v>
      </c>
      <c r="H3473" t="s">
        <v>23047</v>
      </c>
      <c r="I3473" t="s">
        <v>23044</v>
      </c>
    </row>
    <row r="3474" spans="1:9" x14ac:dyDescent="0.35">
      <c r="A3474" t="s">
        <v>23048</v>
      </c>
      <c r="B3474" t="s">
        <v>7092</v>
      </c>
      <c r="C3474" t="s">
        <v>23049</v>
      </c>
      <c r="D3474" t="s">
        <v>23050</v>
      </c>
      <c r="E3474" t="s">
        <v>7156</v>
      </c>
      <c r="H3474" t="s">
        <v>23051</v>
      </c>
      <c r="I3474" t="s">
        <v>23049</v>
      </c>
    </row>
    <row r="3475" spans="1:9" x14ac:dyDescent="0.35">
      <c r="A3475" t="s">
        <v>23052</v>
      </c>
      <c r="B3475" t="s">
        <v>6636</v>
      </c>
      <c r="C3475" t="s">
        <v>23053</v>
      </c>
      <c r="D3475" t="s">
        <v>23054</v>
      </c>
      <c r="E3475" t="s">
        <v>23055</v>
      </c>
      <c r="H3475" t="s">
        <v>23056</v>
      </c>
      <c r="I3475" t="s">
        <v>23053</v>
      </c>
    </row>
    <row r="3476" spans="1:9" x14ac:dyDescent="0.35">
      <c r="A3476" t="s">
        <v>23057</v>
      </c>
      <c r="B3476" t="s">
        <v>7092</v>
      </c>
      <c r="C3476" t="s">
        <v>23058</v>
      </c>
      <c r="D3476" t="s">
        <v>23059</v>
      </c>
      <c r="E3476" t="s">
        <v>23060</v>
      </c>
      <c r="H3476" t="s">
        <v>23061</v>
      </c>
      <c r="I3476" t="s">
        <v>23058</v>
      </c>
    </row>
    <row r="3477" spans="1:9" x14ac:dyDescent="0.35">
      <c r="A3477" t="s">
        <v>23062</v>
      </c>
      <c r="B3477" t="s">
        <v>7397</v>
      </c>
      <c r="C3477" t="s">
        <v>23063</v>
      </c>
      <c r="D3477" t="s">
        <v>23064</v>
      </c>
      <c r="E3477" t="s">
        <v>23065</v>
      </c>
      <c r="F3477" t="s">
        <v>23066</v>
      </c>
      <c r="H3477" t="s">
        <v>23067</v>
      </c>
      <c r="I3477" t="s">
        <v>23063</v>
      </c>
    </row>
    <row r="3478" spans="1:9" x14ac:dyDescent="0.35">
      <c r="A3478" t="s">
        <v>23068</v>
      </c>
      <c r="B3478" t="s">
        <v>7397</v>
      </c>
      <c r="C3478" t="s">
        <v>23069</v>
      </c>
      <c r="D3478" t="s">
        <v>23070</v>
      </c>
      <c r="E3478" t="s">
        <v>23071</v>
      </c>
      <c r="H3478" t="s">
        <v>23072</v>
      </c>
      <c r="I3478" t="s">
        <v>23069</v>
      </c>
    </row>
    <row r="3479" spans="1:9" x14ac:dyDescent="0.35">
      <c r="A3479" t="s">
        <v>23073</v>
      </c>
      <c r="B3479" t="s">
        <v>6703</v>
      </c>
      <c r="C3479" t="s">
        <v>23074</v>
      </c>
      <c r="D3479" t="s">
        <v>23075</v>
      </c>
      <c r="E3479" t="s">
        <v>23076</v>
      </c>
      <c r="F3479">
        <v>64837558</v>
      </c>
      <c r="G3479">
        <v>64837559</v>
      </c>
      <c r="H3479" t="s">
        <v>23077</v>
      </c>
      <c r="I3479" t="s">
        <v>23074</v>
      </c>
    </row>
    <row r="3480" spans="1:9" x14ac:dyDescent="0.35">
      <c r="A3480" t="s">
        <v>23078</v>
      </c>
      <c r="B3480" t="s">
        <v>6776</v>
      </c>
      <c r="C3480" t="s">
        <v>21569</v>
      </c>
      <c r="D3480" t="s">
        <v>21570</v>
      </c>
      <c r="E3480" t="s">
        <v>21571</v>
      </c>
      <c r="F3480" t="s">
        <v>23079</v>
      </c>
      <c r="G3480" t="s">
        <v>23080</v>
      </c>
      <c r="I3480" t="s">
        <v>21569</v>
      </c>
    </row>
    <row r="3481" spans="1:9" x14ac:dyDescent="0.35">
      <c r="A3481" t="s">
        <v>23081</v>
      </c>
      <c r="B3481" t="s">
        <v>7092</v>
      </c>
      <c r="C3481" t="s">
        <v>23082</v>
      </c>
      <c r="D3481" t="s">
        <v>23083</v>
      </c>
      <c r="E3481" t="s">
        <v>23084</v>
      </c>
      <c r="H3481" t="s">
        <v>23085</v>
      </c>
      <c r="I3481" t="s">
        <v>23082</v>
      </c>
    </row>
    <row r="3482" spans="1:9" x14ac:dyDescent="0.35">
      <c r="A3482" t="s">
        <v>23086</v>
      </c>
      <c r="B3482" t="s">
        <v>6636</v>
      </c>
      <c r="C3482" t="s">
        <v>23087</v>
      </c>
      <c r="D3482" t="s">
        <v>23088</v>
      </c>
      <c r="E3482" t="s">
        <v>23089</v>
      </c>
      <c r="G3482" t="s">
        <v>23090</v>
      </c>
      <c r="I3482" t="s">
        <v>23087</v>
      </c>
    </row>
    <row r="3483" spans="1:9" x14ac:dyDescent="0.35">
      <c r="A3483" t="s">
        <v>23091</v>
      </c>
      <c r="B3483" t="s">
        <v>6636</v>
      </c>
      <c r="C3483" t="s">
        <v>23092</v>
      </c>
      <c r="D3483" t="s">
        <v>23093</v>
      </c>
      <c r="E3483" t="s">
        <v>23094</v>
      </c>
      <c r="H3483" t="s">
        <v>23095</v>
      </c>
      <c r="I3483" t="s">
        <v>23092</v>
      </c>
    </row>
    <row r="3484" spans="1:9" x14ac:dyDescent="0.35">
      <c r="A3484" t="s">
        <v>23096</v>
      </c>
      <c r="B3484" t="s">
        <v>7397</v>
      </c>
      <c r="C3484" t="s">
        <v>23097</v>
      </c>
      <c r="D3484" t="s">
        <v>23098</v>
      </c>
      <c r="E3484" t="s">
        <v>23099</v>
      </c>
      <c r="F3484" t="s">
        <v>23100</v>
      </c>
      <c r="H3484" t="s">
        <v>23101</v>
      </c>
      <c r="I3484" t="s">
        <v>23097</v>
      </c>
    </row>
    <row r="3485" spans="1:9" x14ac:dyDescent="0.35">
      <c r="A3485" t="s">
        <v>23102</v>
      </c>
      <c r="B3485" t="s">
        <v>7092</v>
      </c>
      <c r="C3485" t="s">
        <v>23103</v>
      </c>
      <c r="D3485" t="s">
        <v>23104</v>
      </c>
      <c r="E3485" t="s">
        <v>23105</v>
      </c>
      <c r="H3485" t="s">
        <v>23106</v>
      </c>
      <c r="I3485" t="s">
        <v>23103</v>
      </c>
    </row>
    <row r="3486" spans="1:9" x14ac:dyDescent="0.35">
      <c r="A3486" t="s">
        <v>23107</v>
      </c>
      <c r="B3486" t="s">
        <v>6636</v>
      </c>
      <c r="C3486" t="s">
        <v>23108</v>
      </c>
      <c r="D3486" t="s">
        <v>23109</v>
      </c>
      <c r="E3486" t="s">
        <v>23110</v>
      </c>
      <c r="F3486" t="s">
        <v>23111</v>
      </c>
      <c r="G3486" t="s">
        <v>23112</v>
      </c>
      <c r="H3486" t="s">
        <v>23113</v>
      </c>
      <c r="I3486" t="s">
        <v>23108</v>
      </c>
    </row>
    <row r="3487" spans="1:9" x14ac:dyDescent="0.35">
      <c r="A3487" t="s">
        <v>599</v>
      </c>
      <c r="B3487" t="s">
        <v>6763</v>
      </c>
      <c r="C3487" t="s">
        <v>23114</v>
      </c>
      <c r="D3487" t="s">
        <v>23115</v>
      </c>
      <c r="E3487" t="s">
        <v>23116</v>
      </c>
      <c r="H3487" t="s">
        <v>23117</v>
      </c>
      <c r="I3487" t="s">
        <v>23114</v>
      </c>
    </row>
    <row r="3488" spans="1:9" x14ac:dyDescent="0.35">
      <c r="A3488" t="s">
        <v>23118</v>
      </c>
      <c r="B3488" t="s">
        <v>7397</v>
      </c>
      <c r="C3488" t="s">
        <v>23119</v>
      </c>
      <c r="D3488" t="s">
        <v>13135</v>
      </c>
      <c r="E3488" t="s">
        <v>23120</v>
      </c>
      <c r="H3488" t="s">
        <v>23121</v>
      </c>
      <c r="I3488" t="s">
        <v>23119</v>
      </c>
    </row>
    <row r="3489" spans="1:9" x14ac:dyDescent="0.35">
      <c r="A3489" t="s">
        <v>23122</v>
      </c>
      <c r="B3489" t="s">
        <v>7092</v>
      </c>
      <c r="C3489" t="s">
        <v>23123</v>
      </c>
      <c r="D3489" t="s">
        <v>23124</v>
      </c>
      <c r="E3489" t="s">
        <v>23125</v>
      </c>
      <c r="H3489" t="s">
        <v>23126</v>
      </c>
      <c r="I3489" t="s">
        <v>23123</v>
      </c>
    </row>
    <row r="3490" spans="1:9" x14ac:dyDescent="0.35">
      <c r="A3490" t="s">
        <v>23127</v>
      </c>
      <c r="B3490" t="s">
        <v>7397</v>
      </c>
      <c r="C3490" t="s">
        <v>21994</v>
      </c>
      <c r="D3490" t="s">
        <v>21995</v>
      </c>
      <c r="E3490" t="s">
        <v>23128</v>
      </c>
      <c r="F3490">
        <v>62613788</v>
      </c>
      <c r="G3490">
        <v>62616717</v>
      </c>
      <c r="H3490" t="s">
        <v>23129</v>
      </c>
      <c r="I3490" t="s">
        <v>21994</v>
      </c>
    </row>
    <row r="3491" spans="1:9" x14ac:dyDescent="0.35">
      <c r="A3491" t="s">
        <v>23130</v>
      </c>
      <c r="B3491" t="s">
        <v>6636</v>
      </c>
      <c r="C3491" t="s">
        <v>23131</v>
      </c>
      <c r="D3491" t="s">
        <v>23132</v>
      </c>
      <c r="E3491" t="s">
        <v>23133</v>
      </c>
      <c r="F3491">
        <v>62956168</v>
      </c>
      <c r="G3491">
        <v>64899300</v>
      </c>
      <c r="H3491" t="s">
        <v>23134</v>
      </c>
      <c r="I3491" t="s">
        <v>23131</v>
      </c>
    </row>
    <row r="3492" spans="1:9" x14ac:dyDescent="0.35">
      <c r="A3492" t="s">
        <v>23135</v>
      </c>
      <c r="B3492" t="s">
        <v>7397</v>
      </c>
      <c r="C3492" t="s">
        <v>23136</v>
      </c>
      <c r="D3492" t="s">
        <v>23137</v>
      </c>
      <c r="E3492" t="s">
        <v>23138</v>
      </c>
      <c r="H3492" t="s">
        <v>23139</v>
      </c>
      <c r="I3492" t="s">
        <v>23136</v>
      </c>
    </row>
    <row r="3493" spans="1:9" x14ac:dyDescent="0.35">
      <c r="A3493" t="s">
        <v>23140</v>
      </c>
      <c r="B3493" t="s">
        <v>6636</v>
      </c>
      <c r="C3493" t="s">
        <v>23141</v>
      </c>
      <c r="D3493" t="s">
        <v>23142</v>
      </c>
      <c r="E3493" t="s">
        <v>10103</v>
      </c>
      <c r="F3493">
        <v>64816235</v>
      </c>
      <c r="G3493">
        <v>63673685</v>
      </c>
      <c r="H3493" t="s">
        <v>23143</v>
      </c>
      <c r="I3493" t="s">
        <v>23141</v>
      </c>
    </row>
    <row r="3494" spans="1:9" x14ac:dyDescent="0.35">
      <c r="A3494" t="s">
        <v>23144</v>
      </c>
      <c r="B3494" t="s">
        <v>7092</v>
      </c>
      <c r="C3494" t="s">
        <v>23145</v>
      </c>
      <c r="D3494" t="s">
        <v>23146</v>
      </c>
      <c r="E3494" t="s">
        <v>23147</v>
      </c>
      <c r="H3494" t="s">
        <v>23148</v>
      </c>
      <c r="I3494" t="s">
        <v>23145</v>
      </c>
    </row>
    <row r="3495" spans="1:9" x14ac:dyDescent="0.35">
      <c r="A3495" t="s">
        <v>23149</v>
      </c>
      <c r="B3495" t="s">
        <v>6763</v>
      </c>
      <c r="C3495" t="s">
        <v>23150</v>
      </c>
      <c r="D3495" t="s">
        <v>23151</v>
      </c>
      <c r="E3495" t="s">
        <v>23152</v>
      </c>
      <c r="H3495" t="s">
        <v>23153</v>
      </c>
      <c r="I3495" t="s">
        <v>23150</v>
      </c>
    </row>
    <row r="3496" spans="1:9" x14ac:dyDescent="0.35">
      <c r="A3496" t="s">
        <v>23154</v>
      </c>
      <c r="B3496" t="s">
        <v>7092</v>
      </c>
      <c r="C3496" t="s">
        <v>23155</v>
      </c>
      <c r="D3496" t="s">
        <v>23156</v>
      </c>
      <c r="E3496" t="s">
        <v>23157</v>
      </c>
      <c r="F3496">
        <v>65519266</v>
      </c>
      <c r="G3496">
        <v>63167250</v>
      </c>
      <c r="H3496" t="s">
        <v>23158</v>
      </c>
      <c r="I3496" t="s">
        <v>23155</v>
      </c>
    </row>
    <row r="3497" spans="1:9" x14ac:dyDescent="0.35">
      <c r="A3497" t="s">
        <v>23159</v>
      </c>
      <c r="B3497" t="s">
        <v>6763</v>
      </c>
      <c r="C3497" t="s">
        <v>23160</v>
      </c>
      <c r="D3497" t="s">
        <v>23161</v>
      </c>
      <c r="E3497" t="s">
        <v>23162</v>
      </c>
      <c r="F3497" t="s">
        <v>23163</v>
      </c>
      <c r="H3497" t="s">
        <v>23164</v>
      </c>
      <c r="I3497" t="s">
        <v>23160</v>
      </c>
    </row>
    <row r="3498" spans="1:9" x14ac:dyDescent="0.35">
      <c r="A3498" t="s">
        <v>23165</v>
      </c>
      <c r="B3498" t="s">
        <v>6636</v>
      </c>
      <c r="C3498" t="s">
        <v>23166</v>
      </c>
      <c r="D3498" t="s">
        <v>23167</v>
      </c>
      <c r="E3498" t="s">
        <v>23168</v>
      </c>
      <c r="H3498" t="s">
        <v>23169</v>
      </c>
      <c r="I3498" t="s">
        <v>23166</v>
      </c>
    </row>
    <row r="3499" spans="1:9" x14ac:dyDescent="0.35">
      <c r="A3499" t="s">
        <v>23170</v>
      </c>
      <c r="B3499" t="s">
        <v>6636</v>
      </c>
      <c r="C3499" t="s">
        <v>23171</v>
      </c>
      <c r="D3499" t="s">
        <v>23172</v>
      </c>
      <c r="E3499" t="s">
        <v>23173</v>
      </c>
      <c r="H3499" t="s">
        <v>23174</v>
      </c>
      <c r="I3499" t="s">
        <v>23171</v>
      </c>
    </row>
    <row r="3500" spans="1:9" x14ac:dyDescent="0.35">
      <c r="A3500" t="s">
        <v>23175</v>
      </c>
      <c r="B3500" t="s">
        <v>6636</v>
      </c>
      <c r="C3500" t="s">
        <v>23176</v>
      </c>
      <c r="D3500" t="s">
        <v>23177</v>
      </c>
      <c r="E3500" t="s">
        <v>23178</v>
      </c>
      <c r="I3500" t="s">
        <v>23176</v>
      </c>
    </row>
    <row r="3501" spans="1:9" x14ac:dyDescent="0.35">
      <c r="A3501" t="s">
        <v>23179</v>
      </c>
      <c r="B3501" t="s">
        <v>7092</v>
      </c>
      <c r="C3501" t="s">
        <v>23180</v>
      </c>
      <c r="D3501" t="s">
        <v>23181</v>
      </c>
      <c r="E3501" t="s">
        <v>23182</v>
      </c>
      <c r="H3501" t="s">
        <v>23183</v>
      </c>
      <c r="I3501" t="s">
        <v>23180</v>
      </c>
    </row>
    <row r="3502" spans="1:9" x14ac:dyDescent="0.35">
      <c r="A3502" t="s">
        <v>23184</v>
      </c>
      <c r="B3502" t="s">
        <v>7092</v>
      </c>
      <c r="C3502" t="s">
        <v>23185</v>
      </c>
      <c r="D3502" t="s">
        <v>23186</v>
      </c>
      <c r="E3502" t="s">
        <v>11668</v>
      </c>
      <c r="H3502" t="s">
        <v>23187</v>
      </c>
      <c r="I3502" t="s">
        <v>23185</v>
      </c>
    </row>
    <row r="3503" spans="1:9" x14ac:dyDescent="0.35">
      <c r="A3503" t="s">
        <v>23188</v>
      </c>
      <c r="B3503" t="s">
        <v>6763</v>
      </c>
      <c r="C3503" t="s">
        <v>23189</v>
      </c>
      <c r="D3503" t="s">
        <v>23190</v>
      </c>
      <c r="E3503" t="s">
        <v>23191</v>
      </c>
      <c r="F3503" t="s">
        <v>23192</v>
      </c>
      <c r="G3503" t="s">
        <v>23193</v>
      </c>
      <c r="H3503" t="s">
        <v>6761</v>
      </c>
      <c r="I3503" t="s">
        <v>23189</v>
      </c>
    </row>
    <row r="3504" spans="1:9" x14ac:dyDescent="0.35">
      <c r="A3504" t="s">
        <v>23194</v>
      </c>
      <c r="B3504" t="s">
        <v>7397</v>
      </c>
      <c r="C3504" t="s">
        <v>23195</v>
      </c>
      <c r="D3504" t="s">
        <v>23196</v>
      </c>
      <c r="E3504" t="s">
        <v>19793</v>
      </c>
      <c r="H3504" t="s">
        <v>23197</v>
      </c>
      <c r="I3504" t="s">
        <v>23195</v>
      </c>
    </row>
    <row r="3505" spans="1:9" x14ac:dyDescent="0.35">
      <c r="A3505" t="s">
        <v>23198</v>
      </c>
      <c r="B3505" t="s">
        <v>7092</v>
      </c>
      <c r="C3505" t="s">
        <v>23199</v>
      </c>
      <c r="D3505" t="s">
        <v>23200</v>
      </c>
      <c r="E3505" t="s">
        <v>7156</v>
      </c>
      <c r="F3505">
        <v>62572978</v>
      </c>
      <c r="G3505">
        <v>62572910</v>
      </c>
      <c r="H3505" t="s">
        <v>23201</v>
      </c>
      <c r="I3505" t="s">
        <v>23199</v>
      </c>
    </row>
    <row r="3506" spans="1:9" x14ac:dyDescent="0.35">
      <c r="A3506" t="s">
        <v>23202</v>
      </c>
      <c r="B3506" t="s">
        <v>6703</v>
      </c>
      <c r="C3506" t="s">
        <v>23203</v>
      </c>
      <c r="D3506" t="s">
        <v>23204</v>
      </c>
      <c r="E3506" t="s">
        <v>23205</v>
      </c>
      <c r="F3506" t="s">
        <v>23206</v>
      </c>
      <c r="G3506" t="s">
        <v>23207</v>
      </c>
      <c r="I3506" t="s">
        <v>23203</v>
      </c>
    </row>
    <row r="3507" spans="1:9" x14ac:dyDescent="0.35">
      <c r="A3507" t="s">
        <v>23208</v>
      </c>
      <c r="B3507" t="s">
        <v>7397</v>
      </c>
      <c r="C3507" t="s">
        <v>23209</v>
      </c>
      <c r="D3507" t="s">
        <v>23210</v>
      </c>
      <c r="E3507" t="s">
        <v>23211</v>
      </c>
      <c r="H3507" t="s">
        <v>23212</v>
      </c>
      <c r="I3507" t="s">
        <v>23209</v>
      </c>
    </row>
    <row r="3508" spans="1:9" x14ac:dyDescent="0.35">
      <c r="A3508" t="s">
        <v>23213</v>
      </c>
      <c r="B3508" t="s">
        <v>7397</v>
      </c>
      <c r="C3508" t="s">
        <v>23214</v>
      </c>
      <c r="D3508" t="s">
        <v>23215</v>
      </c>
      <c r="E3508" t="s">
        <v>23216</v>
      </c>
      <c r="H3508" t="s">
        <v>23217</v>
      </c>
      <c r="I3508" t="s">
        <v>23214</v>
      </c>
    </row>
    <row r="3509" spans="1:9" x14ac:dyDescent="0.35">
      <c r="A3509" t="s">
        <v>23218</v>
      </c>
      <c r="B3509" t="s">
        <v>6636</v>
      </c>
      <c r="C3509" t="s">
        <v>23219</v>
      </c>
      <c r="D3509" t="s">
        <v>23220</v>
      </c>
      <c r="E3509" t="s">
        <v>23221</v>
      </c>
      <c r="F3509" t="s">
        <v>23222</v>
      </c>
      <c r="G3509" t="s">
        <v>23223</v>
      </c>
      <c r="H3509" t="s">
        <v>23224</v>
      </c>
      <c r="I3509" t="s">
        <v>23219</v>
      </c>
    </row>
    <row r="3510" spans="1:9" x14ac:dyDescent="0.35">
      <c r="A3510" t="s">
        <v>23225</v>
      </c>
      <c r="B3510" t="s">
        <v>6776</v>
      </c>
      <c r="C3510" t="s">
        <v>23226</v>
      </c>
      <c r="D3510" t="s">
        <v>23227</v>
      </c>
      <c r="E3510" t="s">
        <v>23228</v>
      </c>
      <c r="H3510" t="s">
        <v>23229</v>
      </c>
      <c r="I3510" t="s">
        <v>23226</v>
      </c>
    </row>
    <row r="3511" spans="1:9" x14ac:dyDescent="0.35">
      <c r="A3511" t="s">
        <v>23230</v>
      </c>
      <c r="B3511" t="s">
        <v>7092</v>
      </c>
      <c r="C3511" t="s">
        <v>23231</v>
      </c>
      <c r="D3511" t="s">
        <v>23232</v>
      </c>
      <c r="E3511" t="s">
        <v>23233</v>
      </c>
      <c r="H3511" t="s">
        <v>23234</v>
      </c>
      <c r="I3511" t="s">
        <v>23231</v>
      </c>
    </row>
    <row r="3512" spans="1:9" x14ac:dyDescent="0.35">
      <c r="A3512" t="s">
        <v>23235</v>
      </c>
      <c r="B3512" t="s">
        <v>6633</v>
      </c>
      <c r="C3512" t="s">
        <v>23236</v>
      </c>
      <c r="D3512" t="s">
        <v>23237</v>
      </c>
      <c r="E3512" t="s">
        <v>21708</v>
      </c>
      <c r="H3512" t="s">
        <v>23238</v>
      </c>
      <c r="I3512" t="s">
        <v>23236</v>
      </c>
    </row>
    <row r="3513" spans="1:9" x14ac:dyDescent="0.35">
      <c r="A3513" t="s">
        <v>23239</v>
      </c>
      <c r="B3513" t="s">
        <v>7397</v>
      </c>
      <c r="C3513" t="s">
        <v>23240</v>
      </c>
      <c r="D3513" t="s">
        <v>23241</v>
      </c>
      <c r="E3513" t="s">
        <v>9903</v>
      </c>
      <c r="H3513" t="s">
        <v>23242</v>
      </c>
      <c r="I3513" t="s">
        <v>23240</v>
      </c>
    </row>
    <row r="3514" spans="1:9" x14ac:dyDescent="0.35">
      <c r="A3514" t="s">
        <v>23243</v>
      </c>
      <c r="B3514" t="s">
        <v>7397</v>
      </c>
      <c r="C3514" t="s">
        <v>23244</v>
      </c>
      <c r="D3514" t="s">
        <v>23245</v>
      </c>
      <c r="E3514" t="s">
        <v>23246</v>
      </c>
      <c r="H3514" t="s">
        <v>23247</v>
      </c>
      <c r="I3514" t="s">
        <v>23244</v>
      </c>
    </row>
    <row r="3515" spans="1:9" x14ac:dyDescent="0.35">
      <c r="A3515" t="s">
        <v>23248</v>
      </c>
      <c r="B3515" t="s">
        <v>7092</v>
      </c>
      <c r="C3515" t="s">
        <v>23249</v>
      </c>
      <c r="D3515" t="s">
        <v>23250</v>
      </c>
      <c r="E3515" t="s">
        <v>7095</v>
      </c>
      <c r="F3515" t="s">
        <v>23251</v>
      </c>
      <c r="G3515" t="s">
        <v>23252</v>
      </c>
      <c r="H3515" t="s">
        <v>23253</v>
      </c>
      <c r="I3515" t="s">
        <v>23249</v>
      </c>
    </row>
    <row r="3516" spans="1:9" x14ac:dyDescent="0.35">
      <c r="A3516" t="s">
        <v>23254</v>
      </c>
      <c r="B3516" t="s">
        <v>7092</v>
      </c>
      <c r="C3516" t="s">
        <v>23255</v>
      </c>
      <c r="D3516" t="s">
        <v>23256</v>
      </c>
      <c r="E3516" t="s">
        <v>7156</v>
      </c>
      <c r="G3516" t="s">
        <v>23257</v>
      </c>
      <c r="H3516" t="s">
        <v>23258</v>
      </c>
      <c r="I3516" t="s">
        <v>23255</v>
      </c>
    </row>
    <row r="3517" spans="1:9" x14ac:dyDescent="0.35">
      <c r="A3517" t="s">
        <v>23259</v>
      </c>
      <c r="B3517" t="s">
        <v>6636</v>
      </c>
      <c r="C3517" t="s">
        <v>23260</v>
      </c>
      <c r="D3517" t="s">
        <v>23261</v>
      </c>
      <c r="E3517" t="s">
        <v>23262</v>
      </c>
      <c r="F3517">
        <v>62611155</v>
      </c>
      <c r="G3517">
        <v>62688486</v>
      </c>
      <c r="I3517" t="s">
        <v>23260</v>
      </c>
    </row>
    <row r="3518" spans="1:9" x14ac:dyDescent="0.35">
      <c r="A3518" t="s">
        <v>23263</v>
      </c>
      <c r="B3518" t="s">
        <v>6636</v>
      </c>
      <c r="C3518" t="s">
        <v>23264</v>
      </c>
      <c r="D3518" t="s">
        <v>23265</v>
      </c>
      <c r="E3518" t="s">
        <v>23266</v>
      </c>
      <c r="F3518" t="s">
        <v>23267</v>
      </c>
      <c r="G3518" t="s">
        <v>23268</v>
      </c>
      <c r="I3518" t="s">
        <v>23264</v>
      </c>
    </row>
    <row r="3519" spans="1:9" x14ac:dyDescent="0.35">
      <c r="A3519" t="s">
        <v>23269</v>
      </c>
      <c r="B3519" t="s">
        <v>6636</v>
      </c>
      <c r="C3519" t="s">
        <v>23270</v>
      </c>
      <c r="I3519" t="s">
        <v>23270</v>
      </c>
    </row>
    <row r="3520" spans="1:9" x14ac:dyDescent="0.35">
      <c r="A3520" t="s">
        <v>23271</v>
      </c>
      <c r="B3520" t="s">
        <v>7397</v>
      </c>
      <c r="C3520" t="s">
        <v>23272</v>
      </c>
      <c r="D3520" t="s">
        <v>18857</v>
      </c>
      <c r="E3520" t="s">
        <v>23273</v>
      </c>
      <c r="H3520" t="s">
        <v>23274</v>
      </c>
      <c r="I3520" t="s">
        <v>23272</v>
      </c>
    </row>
    <row r="3521" spans="1:9" x14ac:dyDescent="0.35">
      <c r="A3521" t="s">
        <v>23275</v>
      </c>
      <c r="B3521" t="s">
        <v>6703</v>
      </c>
      <c r="C3521" t="s">
        <v>23276</v>
      </c>
      <c r="D3521" t="s">
        <v>23277</v>
      </c>
      <c r="E3521" t="s">
        <v>23278</v>
      </c>
      <c r="F3521">
        <v>64010173</v>
      </c>
      <c r="G3521">
        <v>66859315</v>
      </c>
      <c r="I3521" t="s">
        <v>23276</v>
      </c>
    </row>
    <row r="3522" spans="1:9" x14ac:dyDescent="0.35">
      <c r="A3522" t="s">
        <v>23279</v>
      </c>
      <c r="B3522" t="s">
        <v>7092</v>
      </c>
      <c r="C3522" t="s">
        <v>23280</v>
      </c>
      <c r="D3522" t="s">
        <v>23281</v>
      </c>
      <c r="E3522" t="s">
        <v>23282</v>
      </c>
      <c r="F3522">
        <v>65955091</v>
      </c>
      <c r="G3522">
        <v>65955138</v>
      </c>
      <c r="I3522" t="s">
        <v>23280</v>
      </c>
    </row>
    <row r="3523" spans="1:9" x14ac:dyDescent="0.35">
      <c r="A3523" t="s">
        <v>23283</v>
      </c>
      <c r="B3523" t="s">
        <v>6763</v>
      </c>
      <c r="C3523" t="s">
        <v>23284</v>
      </c>
      <c r="D3523" t="s">
        <v>14331</v>
      </c>
      <c r="E3523" t="s">
        <v>14332</v>
      </c>
      <c r="F3523">
        <v>65921189</v>
      </c>
      <c r="G3523">
        <v>65921190</v>
      </c>
      <c r="H3523" t="s">
        <v>23285</v>
      </c>
      <c r="I3523" t="s">
        <v>23284</v>
      </c>
    </row>
    <row r="3524" spans="1:9" x14ac:dyDescent="0.35">
      <c r="A3524" t="s">
        <v>23286</v>
      </c>
      <c r="B3524" t="s">
        <v>7648</v>
      </c>
      <c r="C3524" t="s">
        <v>23287</v>
      </c>
      <c r="D3524" t="s">
        <v>23288</v>
      </c>
      <c r="E3524" t="s">
        <v>23289</v>
      </c>
      <c r="F3524" t="s">
        <v>23290</v>
      </c>
      <c r="G3524" t="s">
        <v>23291</v>
      </c>
      <c r="H3524" t="s">
        <v>6761</v>
      </c>
      <c r="I3524" t="s">
        <v>23287</v>
      </c>
    </row>
    <row r="3525" spans="1:9" x14ac:dyDescent="0.35">
      <c r="A3525" t="s">
        <v>792</v>
      </c>
      <c r="B3525" t="s">
        <v>10460</v>
      </c>
      <c r="C3525" t="s">
        <v>23292</v>
      </c>
      <c r="D3525" t="s">
        <v>23293</v>
      </c>
      <c r="E3525" t="s">
        <v>23294</v>
      </c>
      <c r="F3525" t="s">
        <v>23295</v>
      </c>
      <c r="G3525" t="s">
        <v>23296</v>
      </c>
      <c r="H3525" t="s">
        <v>23297</v>
      </c>
      <c r="I3525" t="s">
        <v>23292</v>
      </c>
    </row>
    <row r="3526" spans="1:9" x14ac:dyDescent="0.35">
      <c r="A3526" t="s">
        <v>23298</v>
      </c>
      <c r="B3526" t="s">
        <v>6776</v>
      </c>
      <c r="C3526" t="s">
        <v>23299</v>
      </c>
      <c r="D3526" t="s">
        <v>23300</v>
      </c>
      <c r="E3526" t="s">
        <v>23301</v>
      </c>
      <c r="F3526">
        <v>65524133</v>
      </c>
      <c r="G3526">
        <v>65521639</v>
      </c>
      <c r="I3526" t="s">
        <v>23299</v>
      </c>
    </row>
    <row r="3527" spans="1:9" x14ac:dyDescent="0.35">
      <c r="A3527" t="s">
        <v>23302</v>
      </c>
      <c r="B3527" t="s">
        <v>6636</v>
      </c>
      <c r="C3527" t="s">
        <v>23303</v>
      </c>
      <c r="D3527" t="s">
        <v>23304</v>
      </c>
      <c r="E3527" t="s">
        <v>21708</v>
      </c>
      <c r="F3527">
        <v>67538680</v>
      </c>
      <c r="G3527">
        <v>67530884</v>
      </c>
      <c r="H3527" t="s">
        <v>23305</v>
      </c>
      <c r="I3527" t="s">
        <v>23303</v>
      </c>
    </row>
    <row r="3528" spans="1:9" x14ac:dyDescent="0.35">
      <c r="A3528" t="s">
        <v>23306</v>
      </c>
      <c r="B3528" t="s">
        <v>6636</v>
      </c>
      <c r="C3528" t="s">
        <v>23307</v>
      </c>
      <c r="D3528" t="s">
        <v>23308</v>
      </c>
      <c r="E3528" t="s">
        <v>23309</v>
      </c>
      <c r="F3528" t="s">
        <v>23310</v>
      </c>
      <c r="G3528" t="s">
        <v>23311</v>
      </c>
      <c r="H3528" t="s">
        <v>23312</v>
      </c>
      <c r="I3528" t="s">
        <v>23307</v>
      </c>
    </row>
    <row r="3529" spans="1:9" x14ac:dyDescent="0.35">
      <c r="A3529" t="s">
        <v>23313</v>
      </c>
      <c r="B3529" t="s">
        <v>6776</v>
      </c>
      <c r="C3529" t="s">
        <v>23314</v>
      </c>
      <c r="D3529" t="s">
        <v>23315</v>
      </c>
      <c r="E3529" t="s">
        <v>23316</v>
      </c>
      <c r="F3529" t="s">
        <v>23079</v>
      </c>
      <c r="I3529" t="s">
        <v>23314</v>
      </c>
    </row>
    <row r="3530" spans="1:9" x14ac:dyDescent="0.35">
      <c r="A3530" t="s">
        <v>23317</v>
      </c>
      <c r="B3530" t="s">
        <v>6703</v>
      </c>
      <c r="C3530" t="s">
        <v>23318</v>
      </c>
      <c r="D3530" t="s">
        <v>23319</v>
      </c>
      <c r="E3530" t="s">
        <v>23320</v>
      </c>
      <c r="F3530" t="s">
        <v>23321</v>
      </c>
      <c r="G3530" t="s">
        <v>23322</v>
      </c>
      <c r="H3530" t="s">
        <v>23323</v>
      </c>
      <c r="I3530" t="s">
        <v>23318</v>
      </c>
    </row>
    <row r="3531" spans="1:9" x14ac:dyDescent="0.35">
      <c r="A3531" t="s">
        <v>23324</v>
      </c>
      <c r="B3531" t="s">
        <v>6776</v>
      </c>
      <c r="C3531" t="s">
        <v>23325</v>
      </c>
      <c r="H3531" t="s">
        <v>23326</v>
      </c>
      <c r="I3531" t="s">
        <v>23325</v>
      </c>
    </row>
    <row r="3532" spans="1:9" x14ac:dyDescent="0.35">
      <c r="A3532" t="s">
        <v>23327</v>
      </c>
      <c r="B3532" t="s">
        <v>6703</v>
      </c>
      <c r="C3532" t="s">
        <v>23328</v>
      </c>
      <c r="D3532" t="s">
        <v>23329</v>
      </c>
      <c r="E3532" t="s">
        <v>23330</v>
      </c>
      <c r="H3532" t="s">
        <v>23331</v>
      </c>
      <c r="I3532" t="s">
        <v>23328</v>
      </c>
    </row>
    <row r="3533" spans="1:9" x14ac:dyDescent="0.35">
      <c r="A3533" t="s">
        <v>23332</v>
      </c>
      <c r="B3533" t="s">
        <v>7397</v>
      </c>
      <c r="C3533" t="s">
        <v>23333</v>
      </c>
      <c r="D3533" t="s">
        <v>10097</v>
      </c>
      <c r="E3533" t="s">
        <v>23334</v>
      </c>
      <c r="F3533">
        <v>65474373</v>
      </c>
      <c r="G3533">
        <v>65474473</v>
      </c>
      <c r="H3533" t="s">
        <v>23335</v>
      </c>
      <c r="I3533" t="s">
        <v>23333</v>
      </c>
    </row>
    <row r="3534" spans="1:9" x14ac:dyDescent="0.35">
      <c r="A3534" t="s">
        <v>23336</v>
      </c>
      <c r="B3534" t="s">
        <v>6703</v>
      </c>
      <c r="C3534" t="s">
        <v>23337</v>
      </c>
      <c r="D3534" t="s">
        <v>23338</v>
      </c>
      <c r="E3534" t="s">
        <v>23339</v>
      </c>
      <c r="G3534" t="s">
        <v>23340</v>
      </c>
      <c r="H3534" t="s">
        <v>6761</v>
      </c>
      <c r="I3534" t="s">
        <v>23337</v>
      </c>
    </row>
    <row r="3535" spans="1:9" x14ac:dyDescent="0.35">
      <c r="A3535" t="s">
        <v>23341</v>
      </c>
      <c r="B3535" t="s">
        <v>6763</v>
      </c>
      <c r="C3535" t="s">
        <v>23342</v>
      </c>
      <c r="D3535" t="s">
        <v>23343</v>
      </c>
      <c r="E3535" t="s">
        <v>7389</v>
      </c>
      <c r="I3535" t="s">
        <v>23342</v>
      </c>
    </row>
    <row r="3536" spans="1:9" x14ac:dyDescent="0.35">
      <c r="A3536" t="s">
        <v>2913</v>
      </c>
      <c r="B3536" t="s">
        <v>6763</v>
      </c>
      <c r="C3536" t="s">
        <v>23344</v>
      </c>
      <c r="D3536" t="s">
        <v>23345</v>
      </c>
      <c r="E3536" t="s">
        <v>23346</v>
      </c>
      <c r="H3536" t="s">
        <v>23347</v>
      </c>
      <c r="I3536" t="s">
        <v>23344</v>
      </c>
    </row>
    <row r="3537" spans="1:9" x14ac:dyDescent="0.35">
      <c r="A3537" t="s">
        <v>23348</v>
      </c>
      <c r="B3537" t="s">
        <v>7092</v>
      </c>
      <c r="C3537" t="s">
        <v>22758</v>
      </c>
      <c r="D3537" t="s">
        <v>23349</v>
      </c>
      <c r="E3537" t="s">
        <v>23350</v>
      </c>
      <c r="F3537">
        <v>68333000</v>
      </c>
      <c r="H3537" t="s">
        <v>23351</v>
      </c>
      <c r="I3537" t="s">
        <v>22758</v>
      </c>
    </row>
    <row r="3538" spans="1:9" x14ac:dyDescent="0.35">
      <c r="A3538" t="s">
        <v>23352</v>
      </c>
      <c r="B3538" t="s">
        <v>6703</v>
      </c>
      <c r="C3538" t="s">
        <v>23353</v>
      </c>
      <c r="D3538" t="s">
        <v>22938</v>
      </c>
      <c r="E3538" t="s">
        <v>22939</v>
      </c>
      <c r="H3538" t="s">
        <v>23354</v>
      </c>
      <c r="I3538" t="s">
        <v>23353</v>
      </c>
    </row>
    <row r="3539" spans="1:9" x14ac:dyDescent="0.35">
      <c r="A3539" t="s">
        <v>23355</v>
      </c>
      <c r="B3539" t="s">
        <v>6763</v>
      </c>
      <c r="C3539" t="s">
        <v>23356</v>
      </c>
      <c r="D3539" t="s">
        <v>23357</v>
      </c>
      <c r="E3539" t="s">
        <v>23358</v>
      </c>
      <c r="F3539" t="s">
        <v>23359</v>
      </c>
      <c r="G3539" t="s">
        <v>23360</v>
      </c>
      <c r="I3539" t="s">
        <v>23356</v>
      </c>
    </row>
    <row r="3540" spans="1:9" x14ac:dyDescent="0.35">
      <c r="A3540" t="s">
        <v>23361</v>
      </c>
      <c r="B3540" t="s">
        <v>7397</v>
      </c>
      <c r="C3540" t="s">
        <v>23362</v>
      </c>
      <c r="D3540" t="s">
        <v>23363</v>
      </c>
      <c r="E3540" t="s">
        <v>23364</v>
      </c>
      <c r="F3540" t="s">
        <v>23365</v>
      </c>
      <c r="G3540" t="s">
        <v>23366</v>
      </c>
      <c r="H3540" t="s">
        <v>23367</v>
      </c>
      <c r="I3540" t="s">
        <v>23362</v>
      </c>
    </row>
    <row r="3541" spans="1:9" x14ac:dyDescent="0.35">
      <c r="A3541" t="s">
        <v>23368</v>
      </c>
      <c r="B3541" t="s">
        <v>6703</v>
      </c>
      <c r="C3541" t="s">
        <v>23369</v>
      </c>
      <c r="D3541" t="s">
        <v>22460</v>
      </c>
      <c r="E3541" t="s">
        <v>22461</v>
      </c>
      <c r="F3541" t="s">
        <v>23370</v>
      </c>
      <c r="I3541" t="s">
        <v>23369</v>
      </c>
    </row>
    <row r="3542" spans="1:9" x14ac:dyDescent="0.35">
      <c r="A3542" t="s">
        <v>23371</v>
      </c>
      <c r="B3542" t="s">
        <v>7092</v>
      </c>
      <c r="C3542" t="s">
        <v>23372</v>
      </c>
      <c r="D3542" t="s">
        <v>23373</v>
      </c>
      <c r="E3542" t="s">
        <v>23374</v>
      </c>
      <c r="H3542" t="s">
        <v>23375</v>
      </c>
      <c r="I3542" t="s">
        <v>23372</v>
      </c>
    </row>
    <row r="3543" spans="1:9" x14ac:dyDescent="0.35">
      <c r="A3543" t="s">
        <v>23376</v>
      </c>
      <c r="B3543" t="s">
        <v>7397</v>
      </c>
      <c r="C3543" t="s">
        <v>23377</v>
      </c>
      <c r="D3543" t="s">
        <v>23378</v>
      </c>
      <c r="E3543" t="s">
        <v>23379</v>
      </c>
      <c r="F3543">
        <v>68811232</v>
      </c>
      <c r="G3543">
        <v>62993403</v>
      </c>
      <c r="H3543" t="s">
        <v>23380</v>
      </c>
      <c r="I3543" t="s">
        <v>23377</v>
      </c>
    </row>
    <row r="3544" spans="1:9" x14ac:dyDescent="0.35">
      <c r="A3544" t="s">
        <v>23381</v>
      </c>
      <c r="B3544" t="s">
        <v>7762</v>
      </c>
      <c r="C3544" t="s">
        <v>23382</v>
      </c>
      <c r="D3544" t="s">
        <v>23383</v>
      </c>
      <c r="E3544" t="s">
        <v>23384</v>
      </c>
      <c r="F3544" t="s">
        <v>23385</v>
      </c>
      <c r="G3544" t="s">
        <v>23386</v>
      </c>
      <c r="H3544" t="s">
        <v>23387</v>
      </c>
      <c r="I3544" t="s">
        <v>23382</v>
      </c>
    </row>
    <row r="3545" spans="1:9" x14ac:dyDescent="0.35">
      <c r="A3545" t="s">
        <v>23388</v>
      </c>
      <c r="B3545" t="s">
        <v>6703</v>
      </c>
      <c r="C3545" t="s">
        <v>23389</v>
      </c>
      <c r="D3545" t="s">
        <v>23390</v>
      </c>
      <c r="E3545" t="s">
        <v>23391</v>
      </c>
      <c r="F3545" t="s">
        <v>23392</v>
      </c>
      <c r="G3545" t="s">
        <v>23393</v>
      </c>
      <c r="H3545" t="s">
        <v>23394</v>
      </c>
      <c r="I3545" t="s">
        <v>23389</v>
      </c>
    </row>
    <row r="3546" spans="1:9" x14ac:dyDescent="0.35">
      <c r="A3546" t="s">
        <v>23395</v>
      </c>
      <c r="B3546" t="s">
        <v>6776</v>
      </c>
      <c r="C3546" t="s">
        <v>23396</v>
      </c>
      <c r="D3546" t="s">
        <v>23397</v>
      </c>
      <c r="E3546" t="s">
        <v>23398</v>
      </c>
      <c r="H3546" t="s">
        <v>23399</v>
      </c>
      <c r="I3546" t="s">
        <v>23396</v>
      </c>
    </row>
    <row r="3547" spans="1:9" x14ac:dyDescent="0.35">
      <c r="A3547" t="s">
        <v>23400</v>
      </c>
      <c r="B3547" t="s">
        <v>6763</v>
      </c>
      <c r="C3547" t="s">
        <v>23401</v>
      </c>
      <c r="D3547" t="s">
        <v>23402</v>
      </c>
      <c r="E3547" t="s">
        <v>23403</v>
      </c>
      <c r="I3547" t="s">
        <v>23401</v>
      </c>
    </row>
    <row r="3548" spans="1:9" x14ac:dyDescent="0.35">
      <c r="A3548" t="s">
        <v>23404</v>
      </c>
      <c r="B3548" t="s">
        <v>7092</v>
      </c>
      <c r="C3548" t="s">
        <v>23405</v>
      </c>
      <c r="D3548" t="s">
        <v>23406</v>
      </c>
      <c r="E3548" t="s">
        <v>23407</v>
      </c>
      <c r="F3548" t="s">
        <v>23408</v>
      </c>
      <c r="G3548" t="s">
        <v>23409</v>
      </c>
      <c r="H3548" t="s">
        <v>23410</v>
      </c>
      <c r="I3548" t="s">
        <v>23405</v>
      </c>
    </row>
    <row r="3549" spans="1:9" x14ac:dyDescent="0.35">
      <c r="A3549" t="s">
        <v>23411</v>
      </c>
      <c r="B3549" t="s">
        <v>6776</v>
      </c>
      <c r="C3549" t="s">
        <v>23412</v>
      </c>
      <c r="D3549" t="s">
        <v>23413</v>
      </c>
      <c r="E3549" t="s">
        <v>23414</v>
      </c>
      <c r="H3549" t="s">
        <v>23415</v>
      </c>
      <c r="I3549" t="s">
        <v>23412</v>
      </c>
    </row>
    <row r="3550" spans="1:9" x14ac:dyDescent="0.35">
      <c r="A3550" t="s">
        <v>23416</v>
      </c>
      <c r="B3550" t="s">
        <v>6633</v>
      </c>
      <c r="C3550" t="s">
        <v>23417</v>
      </c>
      <c r="D3550" t="s">
        <v>23418</v>
      </c>
      <c r="E3550" t="s">
        <v>23419</v>
      </c>
      <c r="F3550">
        <v>66439680</v>
      </c>
      <c r="H3550" t="s">
        <v>23420</v>
      </c>
      <c r="I3550" t="s">
        <v>23417</v>
      </c>
    </row>
    <row r="3551" spans="1:9" x14ac:dyDescent="0.35">
      <c r="A3551" t="s">
        <v>23421</v>
      </c>
      <c r="B3551" t="s">
        <v>6763</v>
      </c>
      <c r="C3551" t="s">
        <v>23422</v>
      </c>
      <c r="D3551" t="s">
        <v>23423</v>
      </c>
      <c r="E3551" t="s">
        <v>23424</v>
      </c>
      <c r="F3551">
        <v>65347751</v>
      </c>
      <c r="G3551" t="s">
        <v>23425</v>
      </c>
      <c r="H3551" t="s">
        <v>23426</v>
      </c>
      <c r="I3551" t="s">
        <v>23422</v>
      </c>
    </row>
    <row r="3552" spans="1:9" x14ac:dyDescent="0.35">
      <c r="A3552" t="s">
        <v>23427</v>
      </c>
      <c r="B3552" t="s">
        <v>6703</v>
      </c>
      <c r="C3552" t="s">
        <v>23428</v>
      </c>
      <c r="D3552" t="s">
        <v>23429</v>
      </c>
      <c r="E3552" t="s">
        <v>23430</v>
      </c>
      <c r="F3552" t="s">
        <v>23431</v>
      </c>
      <c r="H3552" t="s">
        <v>23432</v>
      </c>
      <c r="I3552" t="s">
        <v>23428</v>
      </c>
    </row>
    <row r="3553" spans="1:9" x14ac:dyDescent="0.35">
      <c r="A3553" t="s">
        <v>23433</v>
      </c>
      <c r="B3553" t="s">
        <v>7648</v>
      </c>
      <c r="C3553" t="s">
        <v>23434</v>
      </c>
      <c r="D3553" t="s">
        <v>23435</v>
      </c>
      <c r="E3553" t="s">
        <v>23436</v>
      </c>
      <c r="F3553" t="s">
        <v>23437</v>
      </c>
      <c r="I3553" t="s">
        <v>23434</v>
      </c>
    </row>
    <row r="3554" spans="1:9" x14ac:dyDescent="0.35">
      <c r="A3554" t="s">
        <v>23438</v>
      </c>
      <c r="B3554" t="s">
        <v>6703</v>
      </c>
      <c r="C3554" t="s">
        <v>23439</v>
      </c>
      <c r="D3554" t="s">
        <v>23440</v>
      </c>
      <c r="E3554" t="s">
        <v>23441</v>
      </c>
      <c r="F3554" t="s">
        <v>23442</v>
      </c>
      <c r="G3554" t="s">
        <v>23443</v>
      </c>
      <c r="H3554" t="s">
        <v>23444</v>
      </c>
      <c r="I3554" t="s">
        <v>23439</v>
      </c>
    </row>
    <row r="3555" spans="1:9" x14ac:dyDescent="0.35">
      <c r="A3555" t="s">
        <v>23445</v>
      </c>
      <c r="B3555" t="s">
        <v>6763</v>
      </c>
      <c r="C3555" t="s">
        <v>23446</v>
      </c>
      <c r="D3555" t="s">
        <v>23447</v>
      </c>
      <c r="E3555" t="s">
        <v>23448</v>
      </c>
      <c r="F3555" t="s">
        <v>23449</v>
      </c>
      <c r="H3555" t="s">
        <v>23450</v>
      </c>
      <c r="I3555" t="s">
        <v>23446</v>
      </c>
    </row>
    <row r="3556" spans="1:9" x14ac:dyDescent="0.35">
      <c r="A3556" t="s">
        <v>23451</v>
      </c>
      <c r="B3556" t="s">
        <v>6763</v>
      </c>
      <c r="C3556" t="s">
        <v>23452</v>
      </c>
      <c r="D3556" t="s">
        <v>23453</v>
      </c>
      <c r="E3556" t="s">
        <v>23454</v>
      </c>
      <c r="H3556" t="s">
        <v>23455</v>
      </c>
      <c r="I3556" t="s">
        <v>23452</v>
      </c>
    </row>
    <row r="3557" spans="1:9" x14ac:dyDescent="0.35">
      <c r="A3557" t="s">
        <v>23456</v>
      </c>
      <c r="B3557" t="s">
        <v>6763</v>
      </c>
      <c r="C3557" t="s">
        <v>23457</v>
      </c>
      <c r="D3557" t="s">
        <v>23458</v>
      </c>
      <c r="E3557" t="s">
        <v>23459</v>
      </c>
      <c r="F3557">
        <v>63380611</v>
      </c>
      <c r="H3557" t="s">
        <v>23460</v>
      </c>
      <c r="I3557" t="s">
        <v>23457</v>
      </c>
    </row>
    <row r="3558" spans="1:9" x14ac:dyDescent="0.35">
      <c r="A3558" t="s">
        <v>23461</v>
      </c>
      <c r="B3558" t="s">
        <v>6763</v>
      </c>
      <c r="C3558" t="s">
        <v>23462</v>
      </c>
      <c r="D3558" t="s">
        <v>23463</v>
      </c>
      <c r="E3558" t="s">
        <v>23464</v>
      </c>
      <c r="F3558" t="s">
        <v>23465</v>
      </c>
      <c r="G3558" s="24">
        <v>6866.014300306435</v>
      </c>
      <c r="I3558" t="s">
        <v>23462</v>
      </c>
    </row>
    <row r="3559" spans="1:9" x14ac:dyDescent="0.35">
      <c r="A3559" t="s">
        <v>23466</v>
      </c>
      <c r="B3559" t="s">
        <v>7397</v>
      </c>
      <c r="C3559" t="s">
        <v>23467</v>
      </c>
      <c r="D3559" t="s">
        <v>23468</v>
      </c>
      <c r="E3559" t="s">
        <v>23469</v>
      </c>
      <c r="F3559" t="s">
        <v>23470</v>
      </c>
      <c r="G3559" t="s">
        <v>23471</v>
      </c>
      <c r="I3559" t="s">
        <v>23467</v>
      </c>
    </row>
    <row r="3560" spans="1:9" x14ac:dyDescent="0.35">
      <c r="A3560" t="s">
        <v>23472</v>
      </c>
      <c r="B3560" t="s">
        <v>6633</v>
      </c>
      <c r="C3560" t="s">
        <v>23473</v>
      </c>
      <c r="D3560" t="s">
        <v>23474</v>
      </c>
      <c r="E3560" t="s">
        <v>23475</v>
      </c>
      <c r="F3560" t="s">
        <v>23476</v>
      </c>
      <c r="G3560" t="s">
        <v>23477</v>
      </c>
      <c r="H3560" t="s">
        <v>23478</v>
      </c>
      <c r="I3560" t="s">
        <v>23473</v>
      </c>
    </row>
    <row r="3561" spans="1:9" x14ac:dyDescent="0.35">
      <c r="A3561" t="s">
        <v>23479</v>
      </c>
      <c r="B3561" t="s">
        <v>7614</v>
      </c>
      <c r="C3561" t="s">
        <v>23480</v>
      </c>
      <c r="D3561" t="s">
        <v>23481</v>
      </c>
      <c r="E3561" t="s">
        <v>23482</v>
      </c>
      <c r="F3561" t="s">
        <v>23483</v>
      </c>
      <c r="G3561">
        <v>13482211309</v>
      </c>
      <c r="H3561" t="s">
        <v>23484</v>
      </c>
      <c r="I3561" t="s">
        <v>23480</v>
      </c>
    </row>
    <row r="3562" spans="1:9" x14ac:dyDescent="0.35">
      <c r="A3562" t="s">
        <v>23485</v>
      </c>
      <c r="B3562" t="s">
        <v>7648</v>
      </c>
      <c r="C3562" t="s">
        <v>23486</v>
      </c>
      <c r="D3562" t="s">
        <v>23487</v>
      </c>
      <c r="E3562" t="s">
        <v>23488</v>
      </c>
      <c r="F3562">
        <v>67619400</v>
      </c>
      <c r="G3562">
        <v>67619410</v>
      </c>
      <c r="I3562" t="s">
        <v>23486</v>
      </c>
    </row>
    <row r="3563" spans="1:9" x14ac:dyDescent="0.35">
      <c r="A3563" t="s">
        <v>23489</v>
      </c>
      <c r="B3563" t="s">
        <v>6633</v>
      </c>
      <c r="C3563" t="s">
        <v>23490</v>
      </c>
      <c r="D3563" t="s">
        <v>23491</v>
      </c>
      <c r="E3563" t="s">
        <v>19871</v>
      </c>
      <c r="F3563">
        <v>67418550</v>
      </c>
      <c r="G3563">
        <v>67417212</v>
      </c>
      <c r="H3563" t="s">
        <v>19872</v>
      </c>
      <c r="I3563" t="s">
        <v>23490</v>
      </c>
    </row>
    <row r="3564" spans="1:9" x14ac:dyDescent="0.35">
      <c r="A3564" t="s">
        <v>23492</v>
      </c>
      <c r="B3564" t="s">
        <v>6703</v>
      </c>
      <c r="C3564" t="s">
        <v>23493</v>
      </c>
      <c r="D3564" t="s">
        <v>23494</v>
      </c>
      <c r="E3564" t="s">
        <v>23495</v>
      </c>
      <c r="F3564" t="s">
        <v>23496</v>
      </c>
      <c r="I3564" t="s">
        <v>23493</v>
      </c>
    </row>
    <row r="3565" spans="1:9" x14ac:dyDescent="0.35">
      <c r="A3565" t="s">
        <v>23497</v>
      </c>
      <c r="B3565" t="s">
        <v>6763</v>
      </c>
      <c r="C3565" t="s">
        <v>23498</v>
      </c>
      <c r="D3565" t="s">
        <v>23499</v>
      </c>
      <c r="E3565" t="s">
        <v>23500</v>
      </c>
      <c r="H3565" t="s">
        <v>23501</v>
      </c>
      <c r="I3565" t="s">
        <v>23498</v>
      </c>
    </row>
    <row r="3566" spans="1:9" x14ac:dyDescent="0.35">
      <c r="A3566" t="s">
        <v>23502</v>
      </c>
      <c r="B3566" t="s">
        <v>6703</v>
      </c>
      <c r="C3566" t="s">
        <v>23503</v>
      </c>
      <c r="D3566" t="s">
        <v>23504</v>
      </c>
      <c r="E3566" t="s">
        <v>23505</v>
      </c>
      <c r="F3566" t="s">
        <v>23506</v>
      </c>
      <c r="G3566" t="s">
        <v>23507</v>
      </c>
      <c r="I3566" t="s">
        <v>23503</v>
      </c>
    </row>
    <row r="3567" spans="1:9" x14ac:dyDescent="0.35">
      <c r="A3567" t="s">
        <v>23508</v>
      </c>
      <c r="B3567" t="s">
        <v>6703</v>
      </c>
      <c r="C3567" t="s">
        <v>23509</v>
      </c>
      <c r="D3567" t="s">
        <v>23510</v>
      </c>
      <c r="E3567" t="s">
        <v>23511</v>
      </c>
      <c r="F3567">
        <v>68615530</v>
      </c>
      <c r="G3567">
        <v>68615439</v>
      </c>
      <c r="H3567" t="s">
        <v>23512</v>
      </c>
      <c r="I3567" t="s">
        <v>23509</v>
      </c>
    </row>
    <row r="3568" spans="1:9" x14ac:dyDescent="0.35">
      <c r="A3568" t="s">
        <v>23513</v>
      </c>
      <c r="B3568" t="s">
        <v>6724</v>
      </c>
      <c r="C3568" t="s">
        <v>23514</v>
      </c>
      <c r="D3568" t="s">
        <v>23515</v>
      </c>
      <c r="E3568" t="s">
        <v>23516</v>
      </c>
      <c r="F3568">
        <v>67769306</v>
      </c>
      <c r="G3568">
        <v>67747116</v>
      </c>
      <c r="H3568" t="s">
        <v>23517</v>
      </c>
      <c r="I3568" t="s">
        <v>23514</v>
      </c>
    </row>
    <row r="3569" spans="1:9" x14ac:dyDescent="0.35">
      <c r="A3569" t="s">
        <v>23518</v>
      </c>
      <c r="B3569" t="s">
        <v>6703</v>
      </c>
      <c r="C3569" t="s">
        <v>23519</v>
      </c>
      <c r="D3569" t="s">
        <v>10361</v>
      </c>
      <c r="E3569" t="s">
        <v>23520</v>
      </c>
      <c r="F3569">
        <v>62203345</v>
      </c>
      <c r="H3569" t="s">
        <v>23521</v>
      </c>
      <c r="I3569" t="s">
        <v>23519</v>
      </c>
    </row>
    <row r="3570" spans="1:9" x14ac:dyDescent="0.35">
      <c r="A3570" t="s">
        <v>23522</v>
      </c>
      <c r="B3570" t="s">
        <v>6703</v>
      </c>
      <c r="C3570" t="s">
        <v>23523</v>
      </c>
      <c r="D3570" t="s">
        <v>23524</v>
      </c>
      <c r="E3570" t="s">
        <v>23525</v>
      </c>
      <c r="H3570" t="s">
        <v>23526</v>
      </c>
      <c r="I3570" t="s">
        <v>23523</v>
      </c>
    </row>
    <row r="3571" spans="1:9" x14ac:dyDescent="0.35">
      <c r="A3571" t="s">
        <v>23527</v>
      </c>
      <c r="B3571" t="s">
        <v>6703</v>
      </c>
      <c r="C3571" t="s">
        <v>23528</v>
      </c>
      <c r="D3571" t="s">
        <v>23529</v>
      </c>
      <c r="E3571" t="s">
        <v>23530</v>
      </c>
      <c r="H3571" t="s">
        <v>23531</v>
      </c>
      <c r="I3571" t="s">
        <v>23528</v>
      </c>
    </row>
    <row r="3572" spans="1:9" x14ac:dyDescent="0.35">
      <c r="A3572" t="s">
        <v>23532</v>
      </c>
      <c r="B3572" t="s">
        <v>6703</v>
      </c>
      <c r="C3572" t="s">
        <v>23533</v>
      </c>
      <c r="D3572" t="s">
        <v>23534</v>
      </c>
      <c r="E3572" t="s">
        <v>23535</v>
      </c>
      <c r="H3572" t="s">
        <v>23536</v>
      </c>
      <c r="I3572" t="s">
        <v>23533</v>
      </c>
    </row>
    <row r="3573" spans="1:9" x14ac:dyDescent="0.35">
      <c r="A3573" t="s">
        <v>23537</v>
      </c>
      <c r="B3573" t="s">
        <v>6703</v>
      </c>
      <c r="C3573" t="s">
        <v>23538</v>
      </c>
      <c r="D3573" t="s">
        <v>23539</v>
      </c>
      <c r="E3573" t="s">
        <v>23540</v>
      </c>
      <c r="F3573" t="s">
        <v>23541</v>
      </c>
      <c r="H3573" t="s">
        <v>6761</v>
      </c>
      <c r="I3573" t="s">
        <v>23538</v>
      </c>
    </row>
    <row r="3574" spans="1:9" x14ac:dyDescent="0.35">
      <c r="A3574" t="s">
        <v>23542</v>
      </c>
      <c r="B3574" t="s">
        <v>6703</v>
      </c>
      <c r="C3574" t="s">
        <v>23543</v>
      </c>
      <c r="D3574" t="s">
        <v>23544</v>
      </c>
      <c r="E3574" t="s">
        <v>23545</v>
      </c>
      <c r="H3574" t="s">
        <v>23546</v>
      </c>
      <c r="I3574" t="s">
        <v>23543</v>
      </c>
    </row>
    <row r="3575" spans="1:9" x14ac:dyDescent="0.35">
      <c r="A3575" t="s">
        <v>23547</v>
      </c>
      <c r="B3575" t="s">
        <v>6703</v>
      </c>
      <c r="C3575" t="s">
        <v>23548</v>
      </c>
      <c r="D3575" t="s">
        <v>23549</v>
      </c>
      <c r="E3575" t="s">
        <v>23550</v>
      </c>
      <c r="H3575" t="s">
        <v>23551</v>
      </c>
      <c r="I3575" t="s">
        <v>23548</v>
      </c>
    </row>
    <row r="3576" spans="1:9" x14ac:dyDescent="0.35">
      <c r="A3576" t="s">
        <v>23552</v>
      </c>
      <c r="B3576" t="s">
        <v>6636</v>
      </c>
      <c r="C3576" t="s">
        <v>23553</v>
      </c>
      <c r="D3576" t="s">
        <v>23554</v>
      </c>
      <c r="E3576" t="s">
        <v>23555</v>
      </c>
      <c r="F3576">
        <v>63741315</v>
      </c>
      <c r="G3576">
        <v>62705217</v>
      </c>
      <c r="H3576" t="s">
        <v>23556</v>
      </c>
      <c r="I3576" t="s">
        <v>23553</v>
      </c>
    </row>
    <row r="3577" spans="1:9" x14ac:dyDescent="0.35">
      <c r="A3577" t="s">
        <v>23557</v>
      </c>
      <c r="B3577" t="s">
        <v>6636</v>
      </c>
      <c r="C3577" t="s">
        <v>23553</v>
      </c>
      <c r="D3577" t="s">
        <v>23558</v>
      </c>
      <c r="E3577" t="s">
        <v>23559</v>
      </c>
      <c r="F3577" t="s">
        <v>23560</v>
      </c>
      <c r="G3577">
        <v>62718872</v>
      </c>
      <c r="I3577" t="s">
        <v>23553</v>
      </c>
    </row>
    <row r="3578" spans="1:9" x14ac:dyDescent="0.35">
      <c r="A3578" t="s">
        <v>23561</v>
      </c>
      <c r="B3578" t="s">
        <v>6636</v>
      </c>
      <c r="C3578" t="s">
        <v>23553</v>
      </c>
      <c r="D3578" t="s">
        <v>23562</v>
      </c>
      <c r="E3578" t="s">
        <v>18619</v>
      </c>
      <c r="F3578">
        <v>65160466</v>
      </c>
      <c r="G3578">
        <v>62762322</v>
      </c>
      <c r="H3578" t="s">
        <v>23563</v>
      </c>
      <c r="I3578" t="s">
        <v>23553</v>
      </c>
    </row>
    <row r="3579" spans="1:9" x14ac:dyDescent="0.35">
      <c r="A3579" t="s">
        <v>23564</v>
      </c>
      <c r="B3579" t="s">
        <v>6636</v>
      </c>
      <c r="C3579" t="s">
        <v>23553</v>
      </c>
      <c r="D3579" t="s">
        <v>23565</v>
      </c>
      <c r="E3579" t="s">
        <v>23566</v>
      </c>
      <c r="F3579">
        <v>65160151</v>
      </c>
      <c r="H3579" t="s">
        <v>23567</v>
      </c>
      <c r="I3579" t="s">
        <v>23553</v>
      </c>
    </row>
    <row r="3580" spans="1:9" x14ac:dyDescent="0.35">
      <c r="A3580" t="s">
        <v>23568</v>
      </c>
      <c r="B3580" t="s">
        <v>6636</v>
      </c>
      <c r="C3580" t="s">
        <v>23569</v>
      </c>
      <c r="D3580" t="s">
        <v>23570</v>
      </c>
      <c r="E3580" t="s">
        <v>23571</v>
      </c>
      <c r="F3580">
        <v>62218970462</v>
      </c>
      <c r="G3580" t="s">
        <v>23572</v>
      </c>
      <c r="H3580" t="s">
        <v>23573</v>
      </c>
      <c r="I3580" t="s">
        <v>23569</v>
      </c>
    </row>
    <row r="3581" spans="1:9" x14ac:dyDescent="0.35">
      <c r="A3581" t="s">
        <v>23574</v>
      </c>
      <c r="B3581" t="s">
        <v>6636</v>
      </c>
      <c r="C3581" t="s">
        <v>23575</v>
      </c>
      <c r="D3581" t="s">
        <v>23576</v>
      </c>
      <c r="E3581" t="s">
        <v>23577</v>
      </c>
      <c r="F3581">
        <v>62970990</v>
      </c>
      <c r="G3581">
        <v>63055560</v>
      </c>
      <c r="I3581" t="s">
        <v>23575</v>
      </c>
    </row>
    <row r="3582" spans="1:9" x14ac:dyDescent="0.35">
      <c r="A3582" t="s">
        <v>23578</v>
      </c>
      <c r="B3582" t="s">
        <v>7397</v>
      </c>
      <c r="C3582" t="s">
        <v>23579</v>
      </c>
      <c r="D3582" t="s">
        <v>23580</v>
      </c>
      <c r="E3582" t="s">
        <v>23581</v>
      </c>
      <c r="F3582">
        <v>67483388</v>
      </c>
      <c r="G3582">
        <v>67489239</v>
      </c>
      <c r="I3582" t="s">
        <v>23579</v>
      </c>
    </row>
    <row r="3583" spans="1:9" x14ac:dyDescent="0.35">
      <c r="A3583" t="s">
        <v>23582</v>
      </c>
      <c r="B3583" t="s">
        <v>6776</v>
      </c>
      <c r="C3583" t="s">
        <v>23583</v>
      </c>
      <c r="D3583" t="s">
        <v>23584</v>
      </c>
      <c r="E3583" t="s">
        <v>7209</v>
      </c>
      <c r="F3583">
        <v>64823222</v>
      </c>
      <c r="G3583" t="s">
        <v>23585</v>
      </c>
      <c r="I3583" t="s">
        <v>23583</v>
      </c>
    </row>
    <row r="3584" spans="1:9" x14ac:dyDescent="0.35">
      <c r="A3584" t="s">
        <v>23586</v>
      </c>
      <c r="B3584" t="s">
        <v>6636</v>
      </c>
      <c r="C3584" t="s">
        <v>23587</v>
      </c>
      <c r="D3584" t="s">
        <v>23588</v>
      </c>
      <c r="E3584" t="s">
        <v>8866</v>
      </c>
      <c r="F3584">
        <v>62651826</v>
      </c>
      <c r="G3584">
        <v>62655000</v>
      </c>
      <c r="I3584" t="s">
        <v>23587</v>
      </c>
    </row>
    <row r="3585" spans="1:9" x14ac:dyDescent="0.35">
      <c r="A3585" t="s">
        <v>23589</v>
      </c>
      <c r="B3585" t="s">
        <v>6636</v>
      </c>
      <c r="C3585" t="s">
        <v>23590</v>
      </c>
      <c r="D3585" t="s">
        <v>23591</v>
      </c>
      <c r="E3585" t="s">
        <v>23592</v>
      </c>
      <c r="F3585" t="s">
        <v>23593</v>
      </c>
      <c r="G3585" t="s">
        <v>23594</v>
      </c>
      <c r="I3585" t="s">
        <v>23590</v>
      </c>
    </row>
    <row r="3586" spans="1:9" x14ac:dyDescent="0.35">
      <c r="A3586" t="s">
        <v>217</v>
      </c>
      <c r="B3586" t="s">
        <v>7092</v>
      </c>
      <c r="C3586" t="s">
        <v>23595</v>
      </c>
      <c r="D3586" t="s">
        <v>18913</v>
      </c>
      <c r="E3586" t="s">
        <v>23596</v>
      </c>
      <c r="F3586" t="s">
        <v>23597</v>
      </c>
      <c r="G3586" t="s">
        <v>23598</v>
      </c>
      <c r="I3586" t="s">
        <v>23595</v>
      </c>
    </row>
    <row r="3587" spans="1:9" x14ac:dyDescent="0.35">
      <c r="A3587" t="s">
        <v>23599</v>
      </c>
      <c r="B3587" t="s">
        <v>7397</v>
      </c>
      <c r="C3587" t="s">
        <v>23600</v>
      </c>
      <c r="D3587" t="s">
        <v>23601</v>
      </c>
      <c r="E3587" t="s">
        <v>23602</v>
      </c>
      <c r="F3587">
        <v>67374411</v>
      </c>
      <c r="G3587">
        <v>67382172</v>
      </c>
      <c r="H3587" t="s">
        <v>23603</v>
      </c>
      <c r="I3587" t="s">
        <v>23600</v>
      </c>
    </row>
    <row r="3588" spans="1:9" x14ac:dyDescent="0.35">
      <c r="A3588" t="s">
        <v>225</v>
      </c>
      <c r="B3588" t="s">
        <v>10460</v>
      </c>
      <c r="C3588" t="s">
        <v>23604</v>
      </c>
      <c r="D3588" t="s">
        <v>23605</v>
      </c>
      <c r="E3588" t="s">
        <v>23606</v>
      </c>
      <c r="F3588">
        <v>64819488</v>
      </c>
      <c r="G3588" t="s">
        <v>23607</v>
      </c>
      <c r="H3588" t="s">
        <v>6761</v>
      </c>
      <c r="I3588" t="s">
        <v>23604</v>
      </c>
    </row>
    <row r="3589" spans="1:9" x14ac:dyDescent="0.35">
      <c r="A3589" t="s">
        <v>23608</v>
      </c>
      <c r="B3589" t="s">
        <v>7762</v>
      </c>
      <c r="C3589" t="s">
        <v>23609</v>
      </c>
      <c r="D3589" t="s">
        <v>23610</v>
      </c>
      <c r="E3589" t="s">
        <v>23611</v>
      </c>
      <c r="F3589">
        <v>33235067000</v>
      </c>
      <c r="G3589">
        <v>33235067071</v>
      </c>
      <c r="I3589" t="s">
        <v>23609</v>
      </c>
    </row>
    <row r="3590" spans="1:9" x14ac:dyDescent="0.35">
      <c r="A3590" t="s">
        <v>23612</v>
      </c>
      <c r="B3590" t="s">
        <v>6776</v>
      </c>
      <c r="C3590" t="s">
        <v>23613</v>
      </c>
      <c r="D3590" t="s">
        <v>6772</v>
      </c>
      <c r="E3590" t="s">
        <v>23614</v>
      </c>
      <c r="F3590">
        <v>63625292</v>
      </c>
      <c r="G3590">
        <v>63490501</v>
      </c>
      <c r="I3590" t="s">
        <v>23613</v>
      </c>
    </row>
    <row r="3591" spans="1:9" x14ac:dyDescent="0.35">
      <c r="A3591" t="s">
        <v>3720</v>
      </c>
      <c r="B3591" t="s">
        <v>6703</v>
      </c>
      <c r="C3591" t="s">
        <v>23615</v>
      </c>
      <c r="D3591" t="s">
        <v>23616</v>
      </c>
      <c r="E3591" t="s">
        <v>23617</v>
      </c>
      <c r="F3591">
        <v>67728934</v>
      </c>
      <c r="G3591">
        <v>67746975</v>
      </c>
      <c r="H3591" t="s">
        <v>23618</v>
      </c>
      <c r="I3591" t="s">
        <v>23615</v>
      </c>
    </row>
    <row r="3592" spans="1:9" x14ac:dyDescent="0.35">
      <c r="A3592" t="s">
        <v>23619</v>
      </c>
      <c r="B3592" t="s">
        <v>6763</v>
      </c>
      <c r="C3592" t="s">
        <v>23620</v>
      </c>
      <c r="D3592" t="s">
        <v>23621</v>
      </c>
      <c r="E3592" t="s">
        <v>23622</v>
      </c>
      <c r="F3592">
        <v>66710816</v>
      </c>
      <c r="H3592" t="s">
        <v>23623</v>
      </c>
      <c r="I3592" t="s">
        <v>23620</v>
      </c>
    </row>
    <row r="3593" spans="1:9" x14ac:dyDescent="0.35">
      <c r="A3593" t="s">
        <v>23624</v>
      </c>
      <c r="B3593" t="s">
        <v>6703</v>
      </c>
      <c r="C3593" t="s">
        <v>23625</v>
      </c>
      <c r="D3593" t="s">
        <v>23616</v>
      </c>
      <c r="E3593" t="s">
        <v>23617</v>
      </c>
      <c r="F3593">
        <v>67765711</v>
      </c>
      <c r="G3593">
        <v>67780222</v>
      </c>
      <c r="I3593" t="s">
        <v>23625</v>
      </c>
    </row>
    <row r="3594" spans="1:9" x14ac:dyDescent="0.35">
      <c r="A3594" t="s">
        <v>23626</v>
      </c>
      <c r="B3594" t="s">
        <v>6703</v>
      </c>
      <c r="C3594" t="s">
        <v>23627</v>
      </c>
      <c r="D3594" t="s">
        <v>23628</v>
      </c>
      <c r="E3594" t="s">
        <v>23629</v>
      </c>
      <c r="F3594">
        <v>68504773</v>
      </c>
      <c r="G3594">
        <v>67868745</v>
      </c>
      <c r="H3594" t="s">
        <v>6774</v>
      </c>
      <c r="I3594" t="s">
        <v>23627</v>
      </c>
    </row>
    <row r="3595" spans="1:9" x14ac:dyDescent="0.35">
      <c r="A3595" t="s">
        <v>23630</v>
      </c>
      <c r="B3595" t="s">
        <v>6776</v>
      </c>
      <c r="C3595" t="s">
        <v>23631</v>
      </c>
      <c r="D3595" t="s">
        <v>23632</v>
      </c>
      <c r="E3595" t="s">
        <v>23633</v>
      </c>
      <c r="F3595">
        <v>68502408</v>
      </c>
      <c r="H3595" t="s">
        <v>23634</v>
      </c>
      <c r="I3595" t="s">
        <v>23631</v>
      </c>
    </row>
    <row r="3596" spans="1:9" x14ac:dyDescent="0.35">
      <c r="A3596" t="s">
        <v>23635</v>
      </c>
      <c r="B3596" t="s">
        <v>6776</v>
      </c>
      <c r="C3596" t="s">
        <v>23636</v>
      </c>
      <c r="D3596" t="s">
        <v>23637</v>
      </c>
      <c r="E3596" t="s">
        <v>23638</v>
      </c>
      <c r="F3596">
        <v>62566011</v>
      </c>
      <c r="G3596">
        <v>62569234</v>
      </c>
      <c r="H3596" t="s">
        <v>6774</v>
      </c>
      <c r="I3596" t="s">
        <v>23636</v>
      </c>
    </row>
    <row r="3597" spans="1:9" x14ac:dyDescent="0.35">
      <c r="A3597" t="s">
        <v>23639</v>
      </c>
      <c r="B3597" t="s">
        <v>6763</v>
      </c>
      <c r="C3597" t="s">
        <v>23640</v>
      </c>
      <c r="D3597" t="s">
        <v>23641</v>
      </c>
      <c r="E3597" t="s">
        <v>23642</v>
      </c>
      <c r="F3597">
        <v>68383442</v>
      </c>
      <c r="G3597">
        <v>67325963</v>
      </c>
      <c r="I3597" t="s">
        <v>23640</v>
      </c>
    </row>
    <row r="3598" spans="1:9" x14ac:dyDescent="0.35">
      <c r="A3598" t="s">
        <v>23643</v>
      </c>
      <c r="B3598" t="s">
        <v>6763</v>
      </c>
      <c r="C3598" t="s">
        <v>23644</v>
      </c>
      <c r="D3598" t="s">
        <v>23645</v>
      </c>
      <c r="E3598" t="s">
        <v>23646</v>
      </c>
      <c r="F3598" t="s">
        <v>23647</v>
      </c>
      <c r="G3598" t="s">
        <v>23648</v>
      </c>
      <c r="H3598" t="s">
        <v>23649</v>
      </c>
      <c r="I3598" t="s">
        <v>23644</v>
      </c>
    </row>
    <row r="3599" spans="1:9" x14ac:dyDescent="0.35">
      <c r="A3599" t="s">
        <v>23650</v>
      </c>
      <c r="B3599" t="s">
        <v>6636</v>
      </c>
      <c r="C3599" t="s">
        <v>23651</v>
      </c>
      <c r="D3599" t="s">
        <v>23652</v>
      </c>
      <c r="E3599" t="s">
        <v>23653</v>
      </c>
      <c r="F3599" t="s">
        <v>23654</v>
      </c>
      <c r="G3599" t="s">
        <v>23655</v>
      </c>
      <c r="I3599" t="s">
        <v>23651</v>
      </c>
    </row>
    <row r="3600" spans="1:9" x14ac:dyDescent="0.35">
      <c r="A3600" t="s">
        <v>23656</v>
      </c>
      <c r="B3600" t="s">
        <v>6636</v>
      </c>
      <c r="C3600" t="s">
        <v>23657</v>
      </c>
      <c r="D3600" t="s">
        <v>14699</v>
      </c>
      <c r="E3600" t="s">
        <v>14700</v>
      </c>
      <c r="F3600" t="s">
        <v>23658</v>
      </c>
      <c r="G3600" t="s">
        <v>23659</v>
      </c>
      <c r="H3600" t="s">
        <v>6761</v>
      </c>
      <c r="I3600" t="s">
        <v>23657</v>
      </c>
    </row>
    <row r="3601" spans="1:9" x14ac:dyDescent="0.35">
      <c r="A3601" t="s">
        <v>23660</v>
      </c>
      <c r="B3601" t="s">
        <v>6636</v>
      </c>
      <c r="C3601" t="s">
        <v>23661</v>
      </c>
      <c r="D3601" t="s">
        <v>23662</v>
      </c>
      <c r="E3601" t="s">
        <v>23663</v>
      </c>
      <c r="F3601">
        <v>62997811</v>
      </c>
      <c r="G3601">
        <v>62941518</v>
      </c>
      <c r="H3601" t="s">
        <v>23664</v>
      </c>
      <c r="I3601" t="s">
        <v>23661</v>
      </c>
    </row>
    <row r="3602" spans="1:9" x14ac:dyDescent="0.35">
      <c r="A3602" t="s">
        <v>23665</v>
      </c>
      <c r="B3602" t="s">
        <v>7092</v>
      </c>
      <c r="C3602" t="s">
        <v>23666</v>
      </c>
      <c r="D3602" t="s">
        <v>23667</v>
      </c>
      <c r="E3602" t="s">
        <v>23668</v>
      </c>
      <c r="F3602" t="s">
        <v>23669</v>
      </c>
      <c r="G3602" t="s">
        <v>23670</v>
      </c>
      <c r="H3602" t="s">
        <v>23671</v>
      </c>
      <c r="I3602" t="s">
        <v>23666</v>
      </c>
    </row>
    <row r="3603" spans="1:9" x14ac:dyDescent="0.35">
      <c r="A3603" t="s">
        <v>23672</v>
      </c>
      <c r="B3603" t="s">
        <v>6703</v>
      </c>
      <c r="C3603" t="s">
        <v>23666</v>
      </c>
      <c r="D3603" t="s">
        <v>23673</v>
      </c>
      <c r="E3603" t="s">
        <v>23668</v>
      </c>
      <c r="F3603" t="s">
        <v>23674</v>
      </c>
      <c r="G3603" t="s">
        <v>23675</v>
      </c>
      <c r="I3603" t="s">
        <v>23666</v>
      </c>
    </row>
    <row r="3604" spans="1:9" x14ac:dyDescent="0.35">
      <c r="A3604" t="s">
        <v>23676</v>
      </c>
      <c r="B3604" t="s">
        <v>7092</v>
      </c>
      <c r="C3604" t="s">
        <v>23677</v>
      </c>
      <c r="D3604" t="s">
        <v>23667</v>
      </c>
      <c r="E3604" t="s">
        <v>23668</v>
      </c>
      <c r="F3604" t="s">
        <v>23669</v>
      </c>
      <c r="G3604" t="s">
        <v>23670</v>
      </c>
      <c r="I3604" t="s">
        <v>23677</v>
      </c>
    </row>
    <row r="3605" spans="1:9" x14ac:dyDescent="0.35">
      <c r="A3605" t="s">
        <v>23678</v>
      </c>
      <c r="B3605" t="s">
        <v>7092</v>
      </c>
      <c r="C3605" t="s">
        <v>23679</v>
      </c>
      <c r="D3605" t="s">
        <v>23667</v>
      </c>
      <c r="E3605" t="s">
        <v>23668</v>
      </c>
      <c r="F3605" t="s">
        <v>23680</v>
      </c>
      <c r="G3605" t="s">
        <v>23681</v>
      </c>
      <c r="I3605" t="s">
        <v>23679</v>
      </c>
    </row>
    <row r="3606" spans="1:9" x14ac:dyDescent="0.35">
      <c r="A3606" t="s">
        <v>23682</v>
      </c>
      <c r="B3606" t="s">
        <v>7092</v>
      </c>
      <c r="C3606" t="s">
        <v>23683</v>
      </c>
      <c r="D3606" t="s">
        <v>23667</v>
      </c>
      <c r="E3606" t="s">
        <v>23668</v>
      </c>
      <c r="F3606" s="24">
        <v>6873.9396713615024</v>
      </c>
      <c r="G3606">
        <v>65594966</v>
      </c>
      <c r="I3606" t="s">
        <v>23683</v>
      </c>
    </row>
    <row r="3607" spans="1:9" x14ac:dyDescent="0.35">
      <c r="A3607" t="s">
        <v>23684</v>
      </c>
      <c r="B3607" t="s">
        <v>6776</v>
      </c>
      <c r="C3607" t="s">
        <v>23685</v>
      </c>
      <c r="D3607" t="s">
        <v>23686</v>
      </c>
      <c r="E3607" t="s">
        <v>23687</v>
      </c>
      <c r="F3607" t="s">
        <v>23688</v>
      </c>
      <c r="G3607" t="s">
        <v>23689</v>
      </c>
      <c r="I3607" t="s">
        <v>23685</v>
      </c>
    </row>
    <row r="3608" spans="1:9" x14ac:dyDescent="0.35">
      <c r="A3608" t="s">
        <v>23690</v>
      </c>
      <c r="B3608" t="s">
        <v>7092</v>
      </c>
      <c r="C3608" t="s">
        <v>23666</v>
      </c>
      <c r="D3608" t="s">
        <v>23667</v>
      </c>
      <c r="E3608" t="s">
        <v>23668</v>
      </c>
      <c r="F3608">
        <v>68728181</v>
      </c>
      <c r="G3608">
        <v>68728259</v>
      </c>
      <c r="I3608" t="s">
        <v>23666</v>
      </c>
    </row>
    <row r="3609" spans="1:9" x14ac:dyDescent="0.35">
      <c r="A3609" t="s">
        <v>23691</v>
      </c>
      <c r="B3609" t="s">
        <v>6636</v>
      </c>
      <c r="C3609" t="s">
        <v>23692</v>
      </c>
      <c r="D3609" t="s">
        <v>23693</v>
      </c>
      <c r="E3609" t="s">
        <v>23694</v>
      </c>
      <c r="G3609">
        <v>687268229</v>
      </c>
      <c r="I3609" t="s">
        <v>23692</v>
      </c>
    </row>
    <row r="3610" spans="1:9" x14ac:dyDescent="0.35">
      <c r="A3610" t="s">
        <v>23695</v>
      </c>
      <c r="B3610" t="s">
        <v>6636</v>
      </c>
      <c r="C3610" t="s">
        <v>23696</v>
      </c>
      <c r="D3610" t="s">
        <v>23697</v>
      </c>
      <c r="E3610" t="s">
        <v>23698</v>
      </c>
      <c r="F3610">
        <v>68728181</v>
      </c>
      <c r="G3610" t="s">
        <v>23670</v>
      </c>
      <c r="I3610" t="s">
        <v>23696</v>
      </c>
    </row>
    <row r="3611" spans="1:9" x14ac:dyDescent="0.35">
      <c r="A3611" t="s">
        <v>23699</v>
      </c>
      <c r="B3611" t="s">
        <v>7092</v>
      </c>
      <c r="C3611" t="s">
        <v>23666</v>
      </c>
      <c r="D3611" t="s">
        <v>23667</v>
      </c>
      <c r="E3611" t="s">
        <v>23668</v>
      </c>
      <c r="F3611" t="s">
        <v>23669</v>
      </c>
      <c r="G3611" t="s">
        <v>23700</v>
      </c>
      <c r="H3611" t="s">
        <v>23671</v>
      </c>
      <c r="I3611" t="s">
        <v>23666</v>
      </c>
    </row>
    <row r="3612" spans="1:9" x14ac:dyDescent="0.35">
      <c r="A3612" t="s">
        <v>23701</v>
      </c>
      <c r="B3612" t="s">
        <v>6636</v>
      </c>
      <c r="C3612" t="s">
        <v>23702</v>
      </c>
      <c r="D3612" t="s">
        <v>23703</v>
      </c>
      <c r="E3612" t="s">
        <v>8866</v>
      </c>
      <c r="F3612">
        <v>62685678</v>
      </c>
      <c r="G3612">
        <v>62652050</v>
      </c>
      <c r="I3612" t="s">
        <v>23702</v>
      </c>
    </row>
    <row r="3613" spans="1:9" x14ac:dyDescent="0.35">
      <c r="A3613" t="s">
        <v>23704</v>
      </c>
      <c r="B3613" t="s">
        <v>6636</v>
      </c>
      <c r="C3613" t="s">
        <v>23705</v>
      </c>
      <c r="D3613" t="s">
        <v>23706</v>
      </c>
      <c r="E3613" t="s">
        <v>9694</v>
      </c>
      <c r="F3613" t="s">
        <v>23707</v>
      </c>
      <c r="G3613" t="s">
        <v>23708</v>
      </c>
      <c r="H3613" t="s">
        <v>23709</v>
      </c>
      <c r="I3613" t="s">
        <v>23705</v>
      </c>
    </row>
    <row r="3614" spans="1:9" x14ac:dyDescent="0.35">
      <c r="A3614" t="s">
        <v>23710</v>
      </c>
      <c r="B3614" t="s">
        <v>6636</v>
      </c>
      <c r="C3614" t="s">
        <v>23711</v>
      </c>
      <c r="D3614" t="s">
        <v>23712</v>
      </c>
      <c r="E3614" t="s">
        <v>6802</v>
      </c>
      <c r="F3614" t="s">
        <v>23713</v>
      </c>
      <c r="G3614" t="s">
        <v>23714</v>
      </c>
      <c r="I3614" t="s">
        <v>23715</v>
      </c>
    </row>
    <row r="3615" spans="1:9" x14ac:dyDescent="0.35">
      <c r="A3615" t="s">
        <v>23716</v>
      </c>
      <c r="B3615" t="s">
        <v>6636</v>
      </c>
      <c r="C3615" t="s">
        <v>23717</v>
      </c>
      <c r="D3615" t="s">
        <v>23718</v>
      </c>
      <c r="E3615" t="s">
        <v>7156</v>
      </c>
      <c r="F3615">
        <v>67591669</v>
      </c>
      <c r="G3615">
        <v>67591609</v>
      </c>
      <c r="I3615" t="s">
        <v>23717</v>
      </c>
    </row>
    <row r="3616" spans="1:9" x14ac:dyDescent="0.35">
      <c r="A3616" t="s">
        <v>23719</v>
      </c>
      <c r="B3616" t="s">
        <v>6636</v>
      </c>
      <c r="C3616" t="s">
        <v>23720</v>
      </c>
      <c r="D3616" t="s">
        <v>23721</v>
      </c>
      <c r="F3616">
        <v>68623777</v>
      </c>
      <c r="G3616">
        <v>68628628</v>
      </c>
      <c r="I3616" t="s">
        <v>23720</v>
      </c>
    </row>
    <row r="3617" spans="1:9" x14ac:dyDescent="0.35">
      <c r="A3617" t="s">
        <v>23722</v>
      </c>
      <c r="B3617" t="s">
        <v>6636</v>
      </c>
      <c r="C3617" t="s">
        <v>23723</v>
      </c>
      <c r="D3617" t="s">
        <v>23724</v>
      </c>
      <c r="F3617">
        <v>67208806</v>
      </c>
      <c r="G3617">
        <v>67208780</v>
      </c>
      <c r="I3617" t="s">
        <v>23723</v>
      </c>
    </row>
    <row r="3618" spans="1:9" x14ac:dyDescent="0.35">
      <c r="A3618" t="s">
        <v>23725</v>
      </c>
      <c r="B3618" t="s">
        <v>6636</v>
      </c>
      <c r="C3618" t="s">
        <v>23726</v>
      </c>
      <c r="D3618" t="s">
        <v>23727</v>
      </c>
      <c r="E3618" t="s">
        <v>23728</v>
      </c>
      <c r="G3618">
        <v>63869700</v>
      </c>
      <c r="I3618" t="s">
        <v>23726</v>
      </c>
    </row>
    <row r="3619" spans="1:9" x14ac:dyDescent="0.35">
      <c r="A3619" t="s">
        <v>23729</v>
      </c>
      <c r="B3619" t="s">
        <v>6636</v>
      </c>
      <c r="C3619" t="s">
        <v>23730</v>
      </c>
      <c r="D3619" t="s">
        <v>23731</v>
      </c>
      <c r="E3619" t="s">
        <v>23732</v>
      </c>
      <c r="F3619">
        <v>67394155</v>
      </c>
      <c r="G3619">
        <v>67361195</v>
      </c>
      <c r="I3619" t="s">
        <v>23730</v>
      </c>
    </row>
    <row r="3620" spans="1:9" x14ac:dyDescent="0.35">
      <c r="A3620" t="s">
        <v>23733</v>
      </c>
      <c r="B3620" t="s">
        <v>7397</v>
      </c>
      <c r="C3620" t="s">
        <v>23734</v>
      </c>
      <c r="D3620" t="s">
        <v>23735</v>
      </c>
      <c r="E3620" t="s">
        <v>23736</v>
      </c>
      <c r="F3620" t="s">
        <v>23737</v>
      </c>
      <c r="G3620" t="s">
        <v>23738</v>
      </c>
      <c r="I3620" t="s">
        <v>23734</v>
      </c>
    </row>
    <row r="3621" spans="1:9" x14ac:dyDescent="0.35">
      <c r="A3621" t="s">
        <v>23739</v>
      </c>
      <c r="B3621" t="s">
        <v>6636</v>
      </c>
      <c r="C3621" t="s">
        <v>23740</v>
      </c>
      <c r="D3621" t="s">
        <v>23741</v>
      </c>
      <c r="E3621" t="s">
        <v>23742</v>
      </c>
      <c r="F3621">
        <v>62939293</v>
      </c>
      <c r="G3621">
        <v>62991525</v>
      </c>
      <c r="I3621" t="s">
        <v>23740</v>
      </c>
    </row>
    <row r="3622" spans="1:9" x14ac:dyDescent="0.35">
      <c r="A3622" t="s">
        <v>23743</v>
      </c>
      <c r="B3622" t="s">
        <v>6763</v>
      </c>
      <c r="C3622" t="s">
        <v>23744</v>
      </c>
      <c r="D3622" t="s">
        <v>23745</v>
      </c>
      <c r="E3622" t="s">
        <v>23746</v>
      </c>
      <c r="F3622">
        <v>68625655</v>
      </c>
      <c r="G3622">
        <v>68625855</v>
      </c>
      <c r="I3622" t="s">
        <v>23744</v>
      </c>
    </row>
    <row r="3623" spans="1:9" x14ac:dyDescent="0.35">
      <c r="A3623" t="s">
        <v>592</v>
      </c>
      <c r="B3623" t="s">
        <v>7092</v>
      </c>
      <c r="C3623" t="s">
        <v>23747</v>
      </c>
      <c r="D3623" t="s">
        <v>23748</v>
      </c>
      <c r="E3623" t="s">
        <v>23749</v>
      </c>
      <c r="F3623" t="s">
        <v>23750</v>
      </c>
      <c r="G3623" t="s">
        <v>23751</v>
      </c>
      <c r="H3623" t="s">
        <v>6761</v>
      </c>
      <c r="I3623" t="s">
        <v>23747</v>
      </c>
    </row>
    <row r="3624" spans="1:9" x14ac:dyDescent="0.35">
      <c r="A3624" t="s">
        <v>23752</v>
      </c>
      <c r="B3624" t="s">
        <v>7397</v>
      </c>
      <c r="C3624" t="s">
        <v>23753</v>
      </c>
      <c r="D3624" t="s">
        <v>14021</v>
      </c>
      <c r="E3624" t="s">
        <v>23754</v>
      </c>
      <c r="F3624">
        <v>68906060</v>
      </c>
      <c r="G3624">
        <v>68906066</v>
      </c>
      <c r="I3624" t="s">
        <v>23753</v>
      </c>
    </row>
    <row r="3625" spans="1:9" x14ac:dyDescent="0.35">
      <c r="A3625" t="s">
        <v>23755</v>
      </c>
      <c r="B3625" t="s">
        <v>6636</v>
      </c>
      <c r="C3625" t="s">
        <v>23756</v>
      </c>
      <c r="D3625" t="s">
        <v>19165</v>
      </c>
      <c r="E3625" t="s">
        <v>23757</v>
      </c>
      <c r="F3625">
        <v>68623383</v>
      </c>
      <c r="G3625">
        <v>68622252</v>
      </c>
      <c r="I3625" t="s">
        <v>23756</v>
      </c>
    </row>
    <row r="3626" spans="1:9" x14ac:dyDescent="0.35">
      <c r="A3626" t="s">
        <v>23758</v>
      </c>
      <c r="B3626" t="s">
        <v>7397</v>
      </c>
      <c r="C3626" t="s">
        <v>23759</v>
      </c>
      <c r="D3626" t="s">
        <v>23760</v>
      </c>
      <c r="E3626" t="s">
        <v>8746</v>
      </c>
      <c r="F3626">
        <v>63627728</v>
      </c>
      <c r="G3626">
        <v>63627282</v>
      </c>
      <c r="I3626" t="s">
        <v>23759</v>
      </c>
    </row>
    <row r="3627" spans="1:9" x14ac:dyDescent="0.35">
      <c r="A3627" t="s">
        <v>23761</v>
      </c>
      <c r="B3627" t="s">
        <v>6636</v>
      </c>
      <c r="C3627" t="s">
        <v>23762</v>
      </c>
      <c r="D3627" t="s">
        <v>23763</v>
      </c>
      <c r="E3627" t="s">
        <v>7711</v>
      </c>
      <c r="F3627">
        <v>63926922</v>
      </c>
      <c r="G3627">
        <v>63927571</v>
      </c>
      <c r="I3627" t="s">
        <v>23762</v>
      </c>
    </row>
    <row r="3628" spans="1:9" x14ac:dyDescent="0.35">
      <c r="A3628" t="s">
        <v>23764</v>
      </c>
      <c r="B3628" t="s">
        <v>6636</v>
      </c>
      <c r="C3628" t="s">
        <v>23765</v>
      </c>
      <c r="D3628" t="s">
        <v>23766</v>
      </c>
      <c r="E3628" t="s">
        <v>13975</v>
      </c>
      <c r="F3628" t="s">
        <v>23767</v>
      </c>
      <c r="G3628" t="s">
        <v>23768</v>
      </c>
      <c r="I3628" t="s">
        <v>23765</v>
      </c>
    </row>
    <row r="3629" spans="1:9" x14ac:dyDescent="0.35">
      <c r="A3629" t="s">
        <v>23769</v>
      </c>
      <c r="B3629" t="s">
        <v>6776</v>
      </c>
      <c r="C3629" t="s">
        <v>23770</v>
      </c>
      <c r="D3629" t="s">
        <v>23771</v>
      </c>
      <c r="E3629" t="s">
        <v>23772</v>
      </c>
      <c r="F3629">
        <v>62355152</v>
      </c>
      <c r="G3629">
        <v>62353853</v>
      </c>
      <c r="I3629" t="s">
        <v>23770</v>
      </c>
    </row>
    <row r="3630" spans="1:9" x14ac:dyDescent="0.35">
      <c r="A3630" t="s">
        <v>3683</v>
      </c>
      <c r="B3630" t="s">
        <v>7092</v>
      </c>
      <c r="C3630" t="s">
        <v>23773</v>
      </c>
      <c r="D3630" t="s">
        <v>23774</v>
      </c>
      <c r="E3630" t="s">
        <v>23775</v>
      </c>
      <c r="F3630" t="s">
        <v>23776</v>
      </c>
      <c r="G3630" t="s">
        <v>23777</v>
      </c>
      <c r="H3630" t="s">
        <v>23778</v>
      </c>
      <c r="I3630" t="s">
        <v>23773</v>
      </c>
    </row>
    <row r="3631" spans="1:9" x14ac:dyDescent="0.35">
      <c r="A3631" t="s">
        <v>5791</v>
      </c>
      <c r="B3631" t="s">
        <v>7092</v>
      </c>
      <c r="C3631" t="s">
        <v>23779</v>
      </c>
      <c r="D3631" t="s">
        <v>23780</v>
      </c>
      <c r="E3631" t="s">
        <v>23781</v>
      </c>
      <c r="F3631">
        <f>91-471-2700-675</f>
        <v>-3755</v>
      </c>
      <c r="G3631">
        <f>91-471-2700-685</f>
        <v>-3765</v>
      </c>
      <c r="I3631" t="s">
        <v>23779</v>
      </c>
    </row>
    <row r="3632" spans="1:9" x14ac:dyDescent="0.35">
      <c r="A3632" t="s">
        <v>23782</v>
      </c>
      <c r="B3632" t="s">
        <v>7397</v>
      </c>
      <c r="C3632" t="s">
        <v>23783</v>
      </c>
      <c r="D3632" t="s">
        <v>23784</v>
      </c>
      <c r="E3632" t="s">
        <v>23785</v>
      </c>
      <c r="F3632">
        <v>62878377</v>
      </c>
      <c r="G3632">
        <v>62868148</v>
      </c>
      <c r="I3632" t="s">
        <v>23783</v>
      </c>
    </row>
    <row r="3633" spans="1:9" x14ac:dyDescent="0.35">
      <c r="A3633" t="s">
        <v>23786</v>
      </c>
      <c r="B3633" t="s">
        <v>7397</v>
      </c>
      <c r="C3633" t="s">
        <v>23787</v>
      </c>
      <c r="D3633" t="s">
        <v>23788</v>
      </c>
      <c r="E3633" t="s">
        <v>23789</v>
      </c>
      <c r="F3633">
        <v>62585896</v>
      </c>
      <c r="H3633" t="s">
        <v>23790</v>
      </c>
      <c r="I3633" t="s">
        <v>23787</v>
      </c>
    </row>
    <row r="3634" spans="1:9" x14ac:dyDescent="0.35">
      <c r="A3634" t="s">
        <v>23791</v>
      </c>
      <c r="B3634" t="s">
        <v>7397</v>
      </c>
      <c r="C3634" t="s">
        <v>23787</v>
      </c>
      <c r="D3634" t="s">
        <v>23792</v>
      </c>
      <c r="E3634" t="s">
        <v>23793</v>
      </c>
      <c r="F3634">
        <v>67413381</v>
      </c>
      <c r="I3634" t="s">
        <v>23787</v>
      </c>
    </row>
    <row r="3635" spans="1:9" x14ac:dyDescent="0.35">
      <c r="A3635" t="s">
        <v>23794</v>
      </c>
      <c r="B3635" t="s">
        <v>7397</v>
      </c>
      <c r="C3635" t="s">
        <v>23787</v>
      </c>
      <c r="D3635" t="s">
        <v>23795</v>
      </c>
      <c r="E3635" t="s">
        <v>23796</v>
      </c>
      <c r="I3635" t="s">
        <v>23787</v>
      </c>
    </row>
    <row r="3636" spans="1:9" x14ac:dyDescent="0.35">
      <c r="A3636" t="s">
        <v>23797</v>
      </c>
      <c r="B3636" t="s">
        <v>7397</v>
      </c>
      <c r="C3636" t="s">
        <v>23787</v>
      </c>
      <c r="D3636" t="s">
        <v>23798</v>
      </c>
      <c r="E3636" t="s">
        <v>23799</v>
      </c>
      <c r="F3636">
        <v>62970383</v>
      </c>
      <c r="G3636">
        <v>63980383</v>
      </c>
      <c r="I3636" t="s">
        <v>23787</v>
      </c>
    </row>
    <row r="3637" spans="1:9" x14ac:dyDescent="0.35">
      <c r="A3637" t="s">
        <v>23800</v>
      </c>
      <c r="B3637" t="s">
        <v>7397</v>
      </c>
      <c r="C3637" t="s">
        <v>23801</v>
      </c>
      <c r="D3637" t="s">
        <v>23802</v>
      </c>
      <c r="E3637" t="s">
        <v>23803</v>
      </c>
      <c r="F3637">
        <v>68424129</v>
      </c>
      <c r="G3637">
        <v>68423257</v>
      </c>
      <c r="H3637" t="s">
        <v>23790</v>
      </c>
      <c r="I3637" t="s">
        <v>23801</v>
      </c>
    </row>
    <row r="3638" spans="1:9" x14ac:dyDescent="0.35">
      <c r="A3638" t="s">
        <v>23804</v>
      </c>
      <c r="B3638" t="s">
        <v>7397</v>
      </c>
      <c r="C3638" t="s">
        <v>23805</v>
      </c>
      <c r="D3638" t="s">
        <v>23806</v>
      </c>
      <c r="E3638" t="s">
        <v>23807</v>
      </c>
      <c r="F3638">
        <v>62825349</v>
      </c>
      <c r="G3638" t="s">
        <v>23808</v>
      </c>
      <c r="I3638" t="s">
        <v>23805</v>
      </c>
    </row>
    <row r="3639" spans="1:9" x14ac:dyDescent="0.35">
      <c r="A3639" t="s">
        <v>23809</v>
      </c>
      <c r="B3639" t="s">
        <v>7397</v>
      </c>
      <c r="C3639" t="s">
        <v>23810</v>
      </c>
      <c r="D3639" t="s">
        <v>23806</v>
      </c>
      <c r="E3639" t="s">
        <v>23807</v>
      </c>
      <c r="F3639">
        <v>62825349</v>
      </c>
      <c r="G3639" t="s">
        <v>23811</v>
      </c>
      <c r="I3639" t="s">
        <v>23810</v>
      </c>
    </row>
    <row r="3640" spans="1:9" x14ac:dyDescent="0.35">
      <c r="A3640" t="s">
        <v>23812</v>
      </c>
      <c r="B3640" t="s">
        <v>6703</v>
      </c>
      <c r="C3640" t="s">
        <v>23813</v>
      </c>
      <c r="D3640" t="s">
        <v>23814</v>
      </c>
      <c r="E3640" t="s">
        <v>23815</v>
      </c>
      <c r="F3640" t="s">
        <v>23816</v>
      </c>
      <c r="G3640" t="s">
        <v>23817</v>
      </c>
      <c r="I3640" t="s">
        <v>23813</v>
      </c>
    </row>
    <row r="3641" spans="1:9" x14ac:dyDescent="0.35">
      <c r="A3641" t="s">
        <v>23818</v>
      </c>
      <c r="B3641" t="s">
        <v>7762</v>
      </c>
      <c r="C3641" t="s">
        <v>23819</v>
      </c>
      <c r="D3641" t="s">
        <v>23820</v>
      </c>
      <c r="E3641" t="s">
        <v>23821</v>
      </c>
      <c r="H3641" t="s">
        <v>23822</v>
      </c>
      <c r="I3641" t="s">
        <v>23819</v>
      </c>
    </row>
    <row r="3642" spans="1:9" x14ac:dyDescent="0.35">
      <c r="A3642" t="s">
        <v>23823</v>
      </c>
      <c r="B3642" t="s">
        <v>7397</v>
      </c>
      <c r="C3642" t="s">
        <v>23824</v>
      </c>
      <c r="D3642" t="s">
        <v>23825</v>
      </c>
      <c r="E3642" t="s">
        <v>23826</v>
      </c>
      <c r="F3642">
        <v>68467218</v>
      </c>
      <c r="I3642" t="s">
        <v>23824</v>
      </c>
    </row>
    <row r="3643" spans="1:9" x14ac:dyDescent="0.35">
      <c r="A3643" t="s">
        <v>23827</v>
      </c>
      <c r="B3643" t="s">
        <v>6636</v>
      </c>
      <c r="C3643" t="s">
        <v>23828</v>
      </c>
      <c r="D3643" t="s">
        <v>23829</v>
      </c>
      <c r="E3643" t="s">
        <v>23830</v>
      </c>
      <c r="F3643">
        <v>63112762</v>
      </c>
      <c r="G3643">
        <v>68621313</v>
      </c>
      <c r="I3643" t="s">
        <v>23828</v>
      </c>
    </row>
    <row r="3644" spans="1:9" x14ac:dyDescent="0.35">
      <c r="A3644" t="s">
        <v>23831</v>
      </c>
      <c r="B3644" t="s">
        <v>7397</v>
      </c>
      <c r="C3644" t="s">
        <v>23832</v>
      </c>
      <c r="D3644" t="s">
        <v>11291</v>
      </c>
      <c r="E3644" t="s">
        <v>23833</v>
      </c>
      <c r="F3644">
        <v>67448500</v>
      </c>
      <c r="G3644">
        <v>67438380</v>
      </c>
      <c r="H3644" t="s">
        <v>23834</v>
      </c>
      <c r="I3644" t="s">
        <v>23832</v>
      </c>
    </row>
    <row r="3645" spans="1:9" x14ac:dyDescent="0.35">
      <c r="A3645" t="s">
        <v>23835</v>
      </c>
      <c r="B3645" t="s">
        <v>7397</v>
      </c>
      <c r="C3645" t="s">
        <v>23836</v>
      </c>
      <c r="D3645" t="s">
        <v>23837</v>
      </c>
      <c r="E3645" t="s">
        <v>23838</v>
      </c>
      <c r="F3645">
        <v>67924298</v>
      </c>
      <c r="G3645">
        <v>67936820</v>
      </c>
      <c r="I3645" t="s">
        <v>23836</v>
      </c>
    </row>
    <row r="3646" spans="1:9" x14ac:dyDescent="0.35">
      <c r="A3646" t="s">
        <v>23839</v>
      </c>
      <c r="B3646" t="s">
        <v>7397</v>
      </c>
      <c r="C3646" t="s">
        <v>23840</v>
      </c>
      <c r="D3646" t="s">
        <v>23841</v>
      </c>
      <c r="E3646" t="s">
        <v>6876</v>
      </c>
      <c r="F3646">
        <v>63753185</v>
      </c>
      <c r="G3646">
        <v>63753198</v>
      </c>
      <c r="H3646" t="s">
        <v>23842</v>
      </c>
      <c r="I3646" t="s">
        <v>23840</v>
      </c>
    </row>
    <row r="3647" spans="1:9" x14ac:dyDescent="0.35">
      <c r="A3647" t="s">
        <v>23843</v>
      </c>
      <c r="B3647" t="s">
        <v>7397</v>
      </c>
      <c r="C3647" t="s">
        <v>23844</v>
      </c>
      <c r="D3647" t="s">
        <v>23845</v>
      </c>
      <c r="E3647" t="s">
        <v>23846</v>
      </c>
      <c r="F3647">
        <v>64649909</v>
      </c>
      <c r="G3647" t="s">
        <v>23847</v>
      </c>
      <c r="H3647" t="s">
        <v>23848</v>
      </c>
      <c r="I3647" t="s">
        <v>23844</v>
      </c>
    </row>
    <row r="3648" spans="1:9" x14ac:dyDescent="0.35">
      <c r="A3648" t="s">
        <v>23849</v>
      </c>
      <c r="B3648" t="s">
        <v>6636</v>
      </c>
      <c r="C3648" t="s">
        <v>23850</v>
      </c>
      <c r="D3648" t="s">
        <v>23851</v>
      </c>
      <c r="E3648" t="s">
        <v>23852</v>
      </c>
      <c r="F3648">
        <v>62765512</v>
      </c>
      <c r="G3648">
        <v>62747273</v>
      </c>
      <c r="I3648" t="s">
        <v>23850</v>
      </c>
    </row>
    <row r="3649" spans="1:9" x14ac:dyDescent="0.35">
      <c r="A3649" t="s">
        <v>23853</v>
      </c>
      <c r="B3649" t="s">
        <v>7397</v>
      </c>
      <c r="C3649" t="s">
        <v>23854</v>
      </c>
      <c r="D3649" t="s">
        <v>23855</v>
      </c>
      <c r="E3649" t="s">
        <v>7209</v>
      </c>
      <c r="F3649">
        <v>64848655</v>
      </c>
      <c r="G3649">
        <v>64840722</v>
      </c>
      <c r="I3649" t="s">
        <v>23854</v>
      </c>
    </row>
    <row r="3650" spans="1:9" x14ac:dyDescent="0.35">
      <c r="A3650" t="s">
        <v>23856</v>
      </c>
      <c r="B3650" t="s">
        <v>6636</v>
      </c>
      <c r="C3650" t="s">
        <v>23857</v>
      </c>
      <c r="D3650" t="s">
        <v>23858</v>
      </c>
      <c r="E3650" t="s">
        <v>23859</v>
      </c>
      <c r="F3650" t="s">
        <v>23860</v>
      </c>
      <c r="G3650" t="s">
        <v>23860</v>
      </c>
      <c r="I3650" t="s">
        <v>23857</v>
      </c>
    </row>
    <row r="3651" spans="1:9" x14ac:dyDescent="0.35">
      <c r="A3651" t="s">
        <v>23861</v>
      </c>
      <c r="B3651" t="s">
        <v>7397</v>
      </c>
      <c r="C3651" t="s">
        <v>23862</v>
      </c>
      <c r="D3651" t="s">
        <v>23863</v>
      </c>
      <c r="E3651" t="s">
        <v>23864</v>
      </c>
      <c r="F3651">
        <v>65551155</v>
      </c>
      <c r="G3651">
        <v>65665483</v>
      </c>
      <c r="I3651" t="s">
        <v>23862</v>
      </c>
    </row>
    <row r="3652" spans="1:9" x14ac:dyDescent="0.35">
      <c r="A3652" t="s">
        <v>23865</v>
      </c>
      <c r="B3652" t="s">
        <v>7397</v>
      </c>
      <c r="C3652" t="s">
        <v>23866</v>
      </c>
      <c r="D3652" t="s">
        <v>23867</v>
      </c>
      <c r="E3652" t="s">
        <v>23868</v>
      </c>
      <c r="F3652">
        <v>65656556</v>
      </c>
      <c r="G3652">
        <v>65665483</v>
      </c>
      <c r="H3652" t="s">
        <v>23869</v>
      </c>
      <c r="I3652" t="s">
        <v>23866</v>
      </c>
    </row>
    <row r="3653" spans="1:9" x14ac:dyDescent="0.35">
      <c r="A3653" t="s">
        <v>23870</v>
      </c>
      <c r="B3653" t="s">
        <v>7397</v>
      </c>
      <c r="C3653" t="s">
        <v>23871</v>
      </c>
      <c r="D3653" t="s">
        <v>23872</v>
      </c>
      <c r="E3653" t="s">
        <v>23873</v>
      </c>
      <c r="F3653">
        <v>67665766</v>
      </c>
      <c r="G3653">
        <v>67665800</v>
      </c>
      <c r="I3653" t="s">
        <v>23871</v>
      </c>
    </row>
    <row r="3654" spans="1:9" x14ac:dyDescent="0.35">
      <c r="A3654" t="s">
        <v>23874</v>
      </c>
      <c r="B3654" t="s">
        <v>7397</v>
      </c>
      <c r="C3654" t="s">
        <v>23875</v>
      </c>
      <c r="D3654" t="s">
        <v>23876</v>
      </c>
      <c r="E3654" t="s">
        <v>23877</v>
      </c>
      <c r="F3654">
        <v>63668366</v>
      </c>
      <c r="G3654">
        <v>626901368</v>
      </c>
      <c r="H3654" t="s">
        <v>23878</v>
      </c>
      <c r="I3654" t="s">
        <v>23875</v>
      </c>
    </row>
    <row r="3655" spans="1:9" x14ac:dyDescent="0.35">
      <c r="A3655" t="s">
        <v>23879</v>
      </c>
      <c r="B3655" t="s">
        <v>7397</v>
      </c>
      <c r="C3655" t="s">
        <v>23880</v>
      </c>
      <c r="D3655" t="s">
        <v>23881</v>
      </c>
      <c r="E3655" t="s">
        <v>23882</v>
      </c>
      <c r="F3655">
        <v>62575555</v>
      </c>
      <c r="G3655">
        <v>62575736</v>
      </c>
      <c r="H3655" t="s">
        <v>23883</v>
      </c>
      <c r="I3655" t="s">
        <v>23880</v>
      </c>
    </row>
    <row r="3656" spans="1:9" x14ac:dyDescent="0.35">
      <c r="A3656" t="s">
        <v>23884</v>
      </c>
      <c r="B3656" t="s">
        <v>7397</v>
      </c>
      <c r="C3656" t="s">
        <v>23885</v>
      </c>
      <c r="D3656" t="s">
        <v>23886</v>
      </c>
      <c r="E3656" t="s">
        <v>23887</v>
      </c>
      <c r="F3656">
        <v>62668887</v>
      </c>
      <c r="G3656">
        <v>62668307</v>
      </c>
      <c r="H3656" t="s">
        <v>23888</v>
      </c>
      <c r="I3656" t="s">
        <v>23885</v>
      </c>
    </row>
    <row r="3657" spans="1:9" x14ac:dyDescent="0.35">
      <c r="A3657" t="s">
        <v>23889</v>
      </c>
      <c r="B3657" t="s">
        <v>6636</v>
      </c>
      <c r="C3657" t="s">
        <v>23890</v>
      </c>
      <c r="D3657" t="s">
        <v>23891</v>
      </c>
      <c r="E3657" t="s">
        <v>23892</v>
      </c>
      <c r="F3657" t="s">
        <v>23893</v>
      </c>
      <c r="G3657" t="s">
        <v>23894</v>
      </c>
      <c r="H3657" t="s">
        <v>23895</v>
      </c>
      <c r="I3657" t="s">
        <v>23890</v>
      </c>
    </row>
    <row r="3658" spans="1:9" x14ac:dyDescent="0.35">
      <c r="A3658" t="s">
        <v>23896</v>
      </c>
      <c r="B3658" t="s">
        <v>7397</v>
      </c>
      <c r="C3658" t="s">
        <v>23897</v>
      </c>
      <c r="D3658" t="s">
        <v>23898</v>
      </c>
      <c r="E3658" t="s">
        <v>23899</v>
      </c>
      <c r="F3658">
        <v>91374186</v>
      </c>
      <c r="G3658">
        <v>67577477</v>
      </c>
      <c r="H3658" t="s">
        <v>23900</v>
      </c>
      <c r="I3658" t="s">
        <v>23897</v>
      </c>
    </row>
    <row r="3659" spans="1:9" x14ac:dyDescent="0.35">
      <c r="A3659" t="s">
        <v>23901</v>
      </c>
      <c r="B3659" t="s">
        <v>6636</v>
      </c>
      <c r="C3659" t="s">
        <v>23902</v>
      </c>
      <c r="D3659" t="s">
        <v>23903</v>
      </c>
      <c r="E3659" t="s">
        <v>23904</v>
      </c>
      <c r="F3659">
        <v>68979788</v>
      </c>
      <c r="G3659">
        <v>68979722</v>
      </c>
      <c r="H3659" t="s">
        <v>23905</v>
      </c>
      <c r="I3659" t="s">
        <v>23902</v>
      </c>
    </row>
    <row r="3660" spans="1:9" x14ac:dyDescent="0.35">
      <c r="A3660" t="s">
        <v>23906</v>
      </c>
      <c r="B3660" t="s">
        <v>6636</v>
      </c>
      <c r="C3660" t="s">
        <v>23907</v>
      </c>
      <c r="D3660" t="s">
        <v>23908</v>
      </c>
      <c r="E3660" t="s">
        <v>12662</v>
      </c>
      <c r="F3660">
        <v>68622168</v>
      </c>
      <c r="G3660">
        <v>68616186</v>
      </c>
      <c r="I3660" t="s">
        <v>23907</v>
      </c>
    </row>
    <row r="3661" spans="1:9" x14ac:dyDescent="0.35">
      <c r="A3661" t="s">
        <v>23909</v>
      </c>
      <c r="B3661" t="s">
        <v>7092</v>
      </c>
      <c r="C3661" t="s">
        <v>23910</v>
      </c>
      <c r="D3661" t="s">
        <v>23911</v>
      </c>
      <c r="E3661" t="s">
        <v>23912</v>
      </c>
      <c r="F3661">
        <v>67322366</v>
      </c>
      <c r="G3661">
        <v>67326216</v>
      </c>
      <c r="H3661" t="s">
        <v>23913</v>
      </c>
      <c r="I3661" t="s">
        <v>23910</v>
      </c>
    </row>
    <row r="3662" spans="1:9" x14ac:dyDescent="0.35">
      <c r="A3662" t="s">
        <v>23914</v>
      </c>
      <c r="B3662" t="s">
        <v>7397</v>
      </c>
      <c r="C3662" t="s">
        <v>23915</v>
      </c>
      <c r="D3662" t="s">
        <v>23916</v>
      </c>
      <c r="E3662" t="s">
        <v>23917</v>
      </c>
      <c r="F3662">
        <v>62442665</v>
      </c>
      <c r="H3662" t="s">
        <v>23918</v>
      </c>
      <c r="I3662" t="s">
        <v>23915</v>
      </c>
    </row>
    <row r="3663" spans="1:9" x14ac:dyDescent="0.35">
      <c r="A3663" t="s">
        <v>23919</v>
      </c>
      <c r="B3663" t="s">
        <v>6763</v>
      </c>
      <c r="C3663" t="s">
        <v>23920</v>
      </c>
      <c r="D3663" t="s">
        <v>23921</v>
      </c>
      <c r="E3663" t="s">
        <v>23071</v>
      </c>
      <c r="F3663">
        <v>64652719</v>
      </c>
      <c r="G3663">
        <v>64675801</v>
      </c>
      <c r="H3663" t="s">
        <v>23922</v>
      </c>
      <c r="I3663" t="s">
        <v>23920</v>
      </c>
    </row>
    <row r="3664" spans="1:9" x14ac:dyDescent="0.35">
      <c r="A3664" t="s">
        <v>23923</v>
      </c>
      <c r="B3664" t="s">
        <v>7397</v>
      </c>
      <c r="C3664" t="s">
        <v>23924</v>
      </c>
      <c r="D3664" t="s">
        <v>23925</v>
      </c>
      <c r="E3664" t="s">
        <v>23926</v>
      </c>
      <c r="F3664">
        <v>68494068</v>
      </c>
      <c r="G3664">
        <v>68494063</v>
      </c>
      <c r="I3664" t="s">
        <v>23924</v>
      </c>
    </row>
    <row r="3665" spans="1:9" x14ac:dyDescent="0.35">
      <c r="A3665" t="s">
        <v>23927</v>
      </c>
      <c r="B3665" t="s">
        <v>7397</v>
      </c>
      <c r="C3665" t="s">
        <v>23928</v>
      </c>
      <c r="D3665" t="s">
        <v>23929</v>
      </c>
      <c r="E3665" t="s">
        <v>23930</v>
      </c>
      <c r="F3665">
        <v>68625360</v>
      </c>
      <c r="G3665">
        <v>68621016</v>
      </c>
      <c r="H3665" t="s">
        <v>6761</v>
      </c>
      <c r="I3665" t="s">
        <v>23928</v>
      </c>
    </row>
    <row r="3666" spans="1:9" x14ac:dyDescent="0.35">
      <c r="A3666" t="s">
        <v>23931</v>
      </c>
      <c r="B3666" t="s">
        <v>6636</v>
      </c>
      <c r="C3666" t="s">
        <v>23932</v>
      </c>
      <c r="D3666" t="s">
        <v>23933</v>
      </c>
      <c r="E3666" t="s">
        <v>23934</v>
      </c>
      <c r="F3666" t="s">
        <v>23935</v>
      </c>
      <c r="G3666" t="s">
        <v>23936</v>
      </c>
      <c r="H3666" t="s">
        <v>23937</v>
      </c>
      <c r="I3666" t="s">
        <v>23932</v>
      </c>
    </row>
    <row r="3667" spans="1:9" x14ac:dyDescent="0.35">
      <c r="A3667" t="s">
        <v>23938</v>
      </c>
      <c r="B3667" t="s">
        <v>7397</v>
      </c>
      <c r="C3667" t="s">
        <v>23939</v>
      </c>
      <c r="D3667" t="s">
        <v>23940</v>
      </c>
      <c r="E3667" t="s">
        <v>9800</v>
      </c>
      <c r="F3667">
        <v>64967880</v>
      </c>
      <c r="G3667">
        <v>62610414</v>
      </c>
      <c r="I3667" t="s">
        <v>23939</v>
      </c>
    </row>
    <row r="3668" spans="1:9" x14ac:dyDescent="0.35">
      <c r="A3668" t="s">
        <v>23941</v>
      </c>
      <c r="B3668" t="s">
        <v>7397</v>
      </c>
      <c r="C3668" t="s">
        <v>23942</v>
      </c>
      <c r="D3668" t="s">
        <v>23943</v>
      </c>
      <c r="E3668" t="s">
        <v>23944</v>
      </c>
      <c r="F3668">
        <v>67867228</v>
      </c>
      <c r="G3668">
        <v>67867229</v>
      </c>
      <c r="H3668" t="s">
        <v>23945</v>
      </c>
      <c r="I3668" t="s">
        <v>23942</v>
      </c>
    </row>
    <row r="3669" spans="1:9" x14ac:dyDescent="0.35">
      <c r="A3669" t="s">
        <v>23946</v>
      </c>
      <c r="B3669" t="s">
        <v>7397</v>
      </c>
      <c r="C3669" t="s">
        <v>23947</v>
      </c>
      <c r="D3669" t="s">
        <v>23948</v>
      </c>
      <c r="E3669" t="s">
        <v>23949</v>
      </c>
      <c r="F3669">
        <v>67347064</v>
      </c>
      <c r="G3669">
        <v>65332215</v>
      </c>
      <c r="H3669" t="s">
        <v>23950</v>
      </c>
      <c r="I3669" t="s">
        <v>23947</v>
      </c>
    </row>
    <row r="3670" spans="1:9" x14ac:dyDescent="0.35">
      <c r="A3670" t="s">
        <v>23951</v>
      </c>
      <c r="B3670" t="s">
        <v>7397</v>
      </c>
      <c r="C3670" t="s">
        <v>23952</v>
      </c>
      <c r="D3670" t="s">
        <v>12155</v>
      </c>
      <c r="E3670" t="s">
        <v>23953</v>
      </c>
      <c r="F3670">
        <v>63650800</v>
      </c>
      <c r="G3670">
        <v>63654562</v>
      </c>
      <c r="H3670" t="s">
        <v>23954</v>
      </c>
      <c r="I3670" t="s">
        <v>23952</v>
      </c>
    </row>
    <row r="3671" spans="1:9" x14ac:dyDescent="0.35">
      <c r="A3671" t="s">
        <v>23955</v>
      </c>
      <c r="B3671" t="s">
        <v>7397</v>
      </c>
      <c r="C3671" t="s">
        <v>23956</v>
      </c>
      <c r="D3671" t="s">
        <v>23957</v>
      </c>
      <c r="E3671" t="s">
        <v>23958</v>
      </c>
      <c r="F3671">
        <v>67435161</v>
      </c>
      <c r="G3671">
        <v>67478700</v>
      </c>
      <c r="H3671" t="s">
        <v>23959</v>
      </c>
      <c r="I3671" t="s">
        <v>23956</v>
      </c>
    </row>
    <row r="3672" spans="1:9" x14ac:dyDescent="0.35">
      <c r="A3672" t="s">
        <v>23960</v>
      </c>
      <c r="B3672" t="s">
        <v>6763</v>
      </c>
      <c r="C3672" t="s">
        <v>23961</v>
      </c>
      <c r="D3672" t="s">
        <v>23962</v>
      </c>
      <c r="E3672" t="s">
        <v>23963</v>
      </c>
      <c r="F3672">
        <v>68286603</v>
      </c>
      <c r="G3672">
        <v>68286103</v>
      </c>
      <c r="H3672" t="s">
        <v>23964</v>
      </c>
      <c r="I3672" t="s">
        <v>23961</v>
      </c>
    </row>
    <row r="3673" spans="1:9" x14ac:dyDescent="0.35">
      <c r="A3673" t="s">
        <v>23965</v>
      </c>
      <c r="B3673" t="s">
        <v>7397</v>
      </c>
      <c r="C3673" t="s">
        <v>23966</v>
      </c>
      <c r="D3673" t="s">
        <v>23967</v>
      </c>
      <c r="E3673" t="s">
        <v>23968</v>
      </c>
      <c r="F3673">
        <v>65810917</v>
      </c>
      <c r="G3673">
        <v>65815004</v>
      </c>
      <c r="H3673" t="s">
        <v>23969</v>
      </c>
      <c r="I3673" t="s">
        <v>23966</v>
      </c>
    </row>
    <row r="3674" spans="1:9" x14ac:dyDescent="0.35">
      <c r="A3674" t="s">
        <v>23970</v>
      </c>
      <c r="B3674" t="s">
        <v>6636</v>
      </c>
      <c r="C3674" t="s">
        <v>23971</v>
      </c>
      <c r="D3674" t="s">
        <v>23972</v>
      </c>
      <c r="E3674" t="s">
        <v>23973</v>
      </c>
      <c r="F3674">
        <v>98259815</v>
      </c>
      <c r="I3674" t="s">
        <v>23971</v>
      </c>
    </row>
    <row r="3675" spans="1:9" x14ac:dyDescent="0.35">
      <c r="A3675" t="s">
        <v>23974</v>
      </c>
      <c r="B3675" t="s">
        <v>7397</v>
      </c>
      <c r="C3675" t="s">
        <v>23975</v>
      </c>
      <c r="D3675" t="s">
        <v>23976</v>
      </c>
      <c r="E3675" t="s">
        <v>23977</v>
      </c>
      <c r="F3675">
        <v>67566128</v>
      </c>
      <c r="G3675">
        <v>67563268</v>
      </c>
      <c r="H3675" t="s">
        <v>23978</v>
      </c>
      <c r="I3675" t="s">
        <v>23975</v>
      </c>
    </row>
    <row r="3676" spans="1:9" x14ac:dyDescent="0.35">
      <c r="A3676" t="s">
        <v>23979</v>
      </c>
      <c r="B3676" t="s">
        <v>6636</v>
      </c>
      <c r="C3676" t="s">
        <v>23980</v>
      </c>
      <c r="D3676" t="s">
        <v>23981</v>
      </c>
      <c r="E3676" t="s">
        <v>13673</v>
      </c>
      <c r="F3676">
        <v>65466088</v>
      </c>
      <c r="G3676">
        <v>65466066</v>
      </c>
      <c r="H3676" t="s">
        <v>23982</v>
      </c>
      <c r="I3676" t="s">
        <v>23980</v>
      </c>
    </row>
    <row r="3677" spans="1:9" x14ac:dyDescent="0.35">
      <c r="A3677" t="s">
        <v>23983</v>
      </c>
      <c r="B3677" t="s">
        <v>7397</v>
      </c>
      <c r="C3677" t="s">
        <v>23984</v>
      </c>
      <c r="D3677" t="s">
        <v>10767</v>
      </c>
      <c r="E3677" t="s">
        <v>23985</v>
      </c>
      <c r="H3677" t="s">
        <v>23986</v>
      </c>
      <c r="I3677" t="s">
        <v>23984</v>
      </c>
    </row>
    <row r="3678" spans="1:9" x14ac:dyDescent="0.35">
      <c r="A3678" t="s">
        <v>23987</v>
      </c>
      <c r="B3678" t="s">
        <v>7092</v>
      </c>
      <c r="C3678" t="s">
        <v>23988</v>
      </c>
      <c r="D3678" t="s">
        <v>18513</v>
      </c>
      <c r="E3678" t="s">
        <v>18514</v>
      </c>
      <c r="F3678">
        <v>62563505</v>
      </c>
      <c r="G3678">
        <v>62563230</v>
      </c>
      <c r="H3678" t="s">
        <v>23989</v>
      </c>
      <c r="I3678" t="s">
        <v>23988</v>
      </c>
    </row>
    <row r="3679" spans="1:9" x14ac:dyDescent="0.35">
      <c r="A3679" t="s">
        <v>23990</v>
      </c>
      <c r="B3679" t="s">
        <v>7397</v>
      </c>
      <c r="C3679" t="s">
        <v>23991</v>
      </c>
      <c r="D3679" t="s">
        <v>23992</v>
      </c>
      <c r="E3679" t="s">
        <v>23993</v>
      </c>
      <c r="F3679">
        <v>62576897</v>
      </c>
      <c r="G3679">
        <v>62578634</v>
      </c>
      <c r="H3679" t="s">
        <v>23994</v>
      </c>
      <c r="I3679" t="s">
        <v>23991</v>
      </c>
    </row>
    <row r="3680" spans="1:9" x14ac:dyDescent="0.35">
      <c r="A3680" t="s">
        <v>23995</v>
      </c>
      <c r="B3680" t="s">
        <v>7397</v>
      </c>
      <c r="C3680" t="s">
        <v>23996</v>
      </c>
      <c r="D3680" t="s">
        <v>23997</v>
      </c>
      <c r="E3680" t="s">
        <v>23998</v>
      </c>
      <c r="F3680">
        <v>67545227</v>
      </c>
      <c r="G3680">
        <v>67540507</v>
      </c>
      <c r="H3680" t="s">
        <v>23999</v>
      </c>
      <c r="I3680" t="s">
        <v>23996</v>
      </c>
    </row>
    <row r="3681" spans="1:9" x14ac:dyDescent="0.35">
      <c r="A3681" t="s">
        <v>24000</v>
      </c>
      <c r="B3681" t="s">
        <v>7397</v>
      </c>
      <c r="C3681" t="s">
        <v>24001</v>
      </c>
      <c r="D3681" t="s">
        <v>20802</v>
      </c>
      <c r="E3681" t="s">
        <v>24002</v>
      </c>
      <c r="F3681">
        <v>67647625</v>
      </c>
      <c r="G3681">
        <v>68925019</v>
      </c>
      <c r="H3681" t="s">
        <v>24003</v>
      </c>
      <c r="I3681" t="s">
        <v>24001</v>
      </c>
    </row>
    <row r="3682" spans="1:9" x14ac:dyDescent="0.35">
      <c r="A3682" t="s">
        <v>24004</v>
      </c>
      <c r="B3682" t="s">
        <v>7397</v>
      </c>
      <c r="C3682" t="s">
        <v>24005</v>
      </c>
      <c r="D3682" t="s">
        <v>24006</v>
      </c>
      <c r="E3682" t="s">
        <v>24007</v>
      </c>
      <c r="F3682">
        <v>64831120</v>
      </c>
      <c r="G3682">
        <v>64830039</v>
      </c>
      <c r="H3682" t="s">
        <v>24008</v>
      </c>
      <c r="I3682" t="s">
        <v>24005</v>
      </c>
    </row>
    <row r="3683" spans="1:9" x14ac:dyDescent="0.35">
      <c r="A3683" t="s">
        <v>24009</v>
      </c>
      <c r="B3683" t="s">
        <v>6636</v>
      </c>
      <c r="C3683" t="s">
        <v>24010</v>
      </c>
      <c r="D3683" t="s">
        <v>24011</v>
      </c>
      <c r="E3683" t="s">
        <v>24012</v>
      </c>
      <c r="F3683" t="s">
        <v>24013</v>
      </c>
      <c r="G3683">
        <v>67417471</v>
      </c>
      <c r="H3683" t="s">
        <v>24014</v>
      </c>
      <c r="I3683" t="s">
        <v>24010</v>
      </c>
    </row>
    <row r="3684" spans="1:9" x14ac:dyDescent="0.35">
      <c r="A3684" t="s">
        <v>24015</v>
      </c>
      <c r="B3684" t="s">
        <v>6703</v>
      </c>
      <c r="C3684" t="s">
        <v>24016</v>
      </c>
      <c r="D3684" t="s">
        <v>24017</v>
      </c>
      <c r="E3684" t="s">
        <v>24018</v>
      </c>
      <c r="F3684">
        <v>68418567</v>
      </c>
      <c r="G3684">
        <v>68418569</v>
      </c>
      <c r="H3684" t="s">
        <v>24019</v>
      </c>
      <c r="I3684" t="s">
        <v>24016</v>
      </c>
    </row>
    <row r="3685" spans="1:9" x14ac:dyDescent="0.35">
      <c r="A3685" t="s">
        <v>24020</v>
      </c>
      <c r="B3685" t="s">
        <v>7397</v>
      </c>
      <c r="C3685" t="s">
        <v>24021</v>
      </c>
      <c r="D3685" t="s">
        <v>24022</v>
      </c>
      <c r="E3685" t="s">
        <v>24023</v>
      </c>
      <c r="F3685">
        <v>63869300</v>
      </c>
      <c r="G3685">
        <v>63869700</v>
      </c>
      <c r="H3685" t="s">
        <v>24024</v>
      </c>
      <c r="I3685" t="s">
        <v>24021</v>
      </c>
    </row>
    <row r="3686" spans="1:9" x14ac:dyDescent="0.35">
      <c r="A3686" t="s">
        <v>24025</v>
      </c>
      <c r="B3686" t="s">
        <v>7397</v>
      </c>
      <c r="C3686" t="s">
        <v>24026</v>
      </c>
      <c r="D3686" t="s">
        <v>24027</v>
      </c>
      <c r="E3686" t="s">
        <v>17508</v>
      </c>
      <c r="F3686">
        <v>68939539</v>
      </c>
      <c r="H3686" t="s">
        <v>24028</v>
      </c>
      <c r="I3686" t="s">
        <v>24026</v>
      </c>
    </row>
    <row r="3687" spans="1:9" x14ac:dyDescent="0.35">
      <c r="A3687" t="s">
        <v>24029</v>
      </c>
      <c r="B3687" t="s">
        <v>7092</v>
      </c>
      <c r="C3687" t="s">
        <v>24030</v>
      </c>
      <c r="D3687" t="s">
        <v>20461</v>
      </c>
      <c r="E3687" t="s">
        <v>24031</v>
      </c>
      <c r="F3687">
        <v>62806116</v>
      </c>
      <c r="G3687">
        <v>62801707</v>
      </c>
      <c r="H3687" t="s">
        <v>24032</v>
      </c>
      <c r="I3687" t="s">
        <v>24030</v>
      </c>
    </row>
    <row r="3688" spans="1:9" x14ac:dyDescent="0.35">
      <c r="A3688" t="s">
        <v>24033</v>
      </c>
      <c r="B3688" t="s">
        <v>7397</v>
      </c>
      <c r="C3688" t="s">
        <v>24034</v>
      </c>
      <c r="D3688" t="s">
        <v>24035</v>
      </c>
      <c r="E3688" t="s">
        <v>24036</v>
      </c>
      <c r="F3688">
        <v>63625754</v>
      </c>
      <c r="H3688" t="s">
        <v>24037</v>
      </c>
      <c r="I3688" t="s">
        <v>24034</v>
      </c>
    </row>
    <row r="3689" spans="1:9" x14ac:dyDescent="0.35">
      <c r="A3689" t="s">
        <v>24038</v>
      </c>
      <c r="B3689" t="s">
        <v>7397</v>
      </c>
      <c r="C3689" t="s">
        <v>24039</v>
      </c>
      <c r="D3689" t="s">
        <v>24040</v>
      </c>
      <c r="E3689" t="s">
        <v>24041</v>
      </c>
      <c r="F3689">
        <f>91-9324404013</f>
        <v>-9324403922</v>
      </c>
      <c r="G3689">
        <f>91-22-22051009/23411617</f>
        <v>68.058116788771997</v>
      </c>
      <c r="H3689" t="s">
        <v>24042</v>
      </c>
      <c r="I3689" t="s">
        <v>24039</v>
      </c>
    </row>
    <row r="3690" spans="1:9" x14ac:dyDescent="0.35">
      <c r="A3690" t="s">
        <v>24043</v>
      </c>
      <c r="B3690" t="s">
        <v>7397</v>
      </c>
      <c r="C3690" t="s">
        <v>24044</v>
      </c>
      <c r="D3690" t="s">
        <v>24045</v>
      </c>
      <c r="E3690" t="s">
        <v>24046</v>
      </c>
      <c r="F3690">
        <v>62540255</v>
      </c>
      <c r="G3690" t="s">
        <v>24047</v>
      </c>
      <c r="I3690" t="s">
        <v>24044</v>
      </c>
    </row>
    <row r="3691" spans="1:9" x14ac:dyDescent="0.35">
      <c r="A3691" t="s">
        <v>24048</v>
      </c>
      <c r="B3691" t="s">
        <v>6636</v>
      </c>
      <c r="C3691" t="s">
        <v>24049</v>
      </c>
      <c r="D3691" t="s">
        <v>24050</v>
      </c>
      <c r="E3691" t="s">
        <v>24051</v>
      </c>
      <c r="F3691" t="s">
        <v>24052</v>
      </c>
      <c r="G3691" t="s">
        <v>24053</v>
      </c>
      <c r="I3691" t="s">
        <v>24049</v>
      </c>
    </row>
    <row r="3692" spans="1:9" x14ac:dyDescent="0.35">
      <c r="A3692" t="s">
        <v>24054</v>
      </c>
      <c r="B3692" t="s">
        <v>6636</v>
      </c>
      <c r="C3692" t="s">
        <v>24055</v>
      </c>
      <c r="D3692" t="s">
        <v>24056</v>
      </c>
      <c r="E3692" t="s">
        <v>24057</v>
      </c>
      <c r="F3692" t="s">
        <v>24058</v>
      </c>
      <c r="G3692" t="s">
        <v>24059</v>
      </c>
      <c r="I3692" t="s">
        <v>24055</v>
      </c>
    </row>
    <row r="3693" spans="1:9" x14ac:dyDescent="0.35">
      <c r="A3693" t="s">
        <v>24060</v>
      </c>
      <c r="B3693" t="s">
        <v>7397</v>
      </c>
      <c r="C3693" t="s">
        <v>24061</v>
      </c>
      <c r="D3693" t="s">
        <v>24062</v>
      </c>
      <c r="E3693" t="s">
        <v>24063</v>
      </c>
      <c r="F3693">
        <v>65357627</v>
      </c>
      <c r="G3693">
        <v>65357613</v>
      </c>
      <c r="H3693" t="s">
        <v>24064</v>
      </c>
      <c r="I3693" t="s">
        <v>24061</v>
      </c>
    </row>
    <row r="3694" spans="1:9" x14ac:dyDescent="0.35">
      <c r="A3694" t="s">
        <v>24065</v>
      </c>
      <c r="B3694" t="s">
        <v>7397</v>
      </c>
      <c r="C3694" t="s">
        <v>24066</v>
      </c>
      <c r="I3694" t="s">
        <v>24066</v>
      </c>
    </row>
    <row r="3695" spans="1:9" x14ac:dyDescent="0.35">
      <c r="A3695" t="s">
        <v>24067</v>
      </c>
      <c r="B3695" t="s">
        <v>7397</v>
      </c>
      <c r="C3695" t="s">
        <v>24068</v>
      </c>
      <c r="D3695" t="s">
        <v>24069</v>
      </c>
      <c r="E3695" t="s">
        <v>24070</v>
      </c>
      <c r="F3695" t="s">
        <v>24071</v>
      </c>
      <c r="G3695" s="24">
        <v>6924.5384615384619</v>
      </c>
      <c r="H3695" t="s">
        <v>6761</v>
      </c>
      <c r="I3695" t="s">
        <v>24068</v>
      </c>
    </row>
    <row r="3696" spans="1:9" x14ac:dyDescent="0.35">
      <c r="A3696" t="s">
        <v>24072</v>
      </c>
      <c r="B3696" t="s">
        <v>7397</v>
      </c>
      <c r="C3696" t="s">
        <v>24073</v>
      </c>
      <c r="D3696" t="s">
        <v>24074</v>
      </c>
      <c r="E3696" t="s">
        <v>24075</v>
      </c>
      <c r="F3696" t="s">
        <v>24076</v>
      </c>
      <c r="G3696" t="s">
        <v>24077</v>
      </c>
      <c r="I3696" t="s">
        <v>24073</v>
      </c>
    </row>
    <row r="3697" spans="1:9" x14ac:dyDescent="0.35">
      <c r="A3697" t="s">
        <v>24078</v>
      </c>
      <c r="B3697" t="s">
        <v>7092</v>
      </c>
      <c r="C3697" t="s">
        <v>24079</v>
      </c>
      <c r="D3697" t="s">
        <v>24080</v>
      </c>
      <c r="E3697" t="s">
        <v>24081</v>
      </c>
      <c r="F3697">
        <v>61006478</v>
      </c>
      <c r="G3697">
        <v>62343054</v>
      </c>
      <c r="H3697" t="s">
        <v>24082</v>
      </c>
      <c r="I3697" t="s">
        <v>24079</v>
      </c>
    </row>
    <row r="3698" spans="1:9" x14ac:dyDescent="0.35">
      <c r="A3698" t="s">
        <v>24083</v>
      </c>
      <c r="B3698" t="s">
        <v>7397</v>
      </c>
      <c r="C3698" t="s">
        <v>24084</v>
      </c>
      <c r="D3698" t="s">
        <v>24085</v>
      </c>
      <c r="E3698" t="s">
        <v>24086</v>
      </c>
      <c r="F3698">
        <v>68686145</v>
      </c>
      <c r="G3698">
        <v>68686193</v>
      </c>
      <c r="H3698" t="s">
        <v>24087</v>
      </c>
      <c r="I3698" t="s">
        <v>24084</v>
      </c>
    </row>
    <row r="3699" spans="1:9" x14ac:dyDescent="0.35">
      <c r="A3699" t="s">
        <v>24088</v>
      </c>
      <c r="B3699" t="s">
        <v>7397</v>
      </c>
      <c r="C3699" t="s">
        <v>24089</v>
      </c>
      <c r="D3699" t="s">
        <v>24090</v>
      </c>
      <c r="E3699" t="s">
        <v>24091</v>
      </c>
      <c r="F3699">
        <v>64820311</v>
      </c>
      <c r="G3699">
        <v>64164535</v>
      </c>
      <c r="I3699" t="s">
        <v>24089</v>
      </c>
    </row>
    <row r="3700" spans="1:9" x14ac:dyDescent="0.35">
      <c r="A3700" t="s">
        <v>24092</v>
      </c>
      <c r="B3700" t="s">
        <v>6636</v>
      </c>
      <c r="C3700" t="s">
        <v>24093</v>
      </c>
      <c r="D3700" t="s">
        <v>24094</v>
      </c>
      <c r="E3700" t="s">
        <v>7156</v>
      </c>
      <c r="F3700" t="s">
        <v>24095</v>
      </c>
      <c r="G3700" t="s">
        <v>24096</v>
      </c>
      <c r="H3700" t="s">
        <v>24097</v>
      </c>
      <c r="I3700" t="s">
        <v>24093</v>
      </c>
    </row>
    <row r="3701" spans="1:9" x14ac:dyDescent="0.35">
      <c r="A3701" t="s">
        <v>24098</v>
      </c>
      <c r="B3701" t="s">
        <v>7397</v>
      </c>
      <c r="C3701" t="s">
        <v>24099</v>
      </c>
      <c r="D3701" t="s">
        <v>24100</v>
      </c>
      <c r="E3701" t="s">
        <v>24101</v>
      </c>
      <c r="F3701">
        <v>63631328</v>
      </c>
      <c r="G3701">
        <v>63631328</v>
      </c>
      <c r="H3701" t="s">
        <v>24102</v>
      </c>
      <c r="I3701" t="s">
        <v>24099</v>
      </c>
    </row>
    <row r="3702" spans="1:9" x14ac:dyDescent="0.35">
      <c r="A3702" t="s">
        <v>24103</v>
      </c>
      <c r="B3702" t="s">
        <v>6636</v>
      </c>
      <c r="C3702" t="s">
        <v>24104</v>
      </c>
      <c r="F3702">
        <v>67570330</v>
      </c>
      <c r="H3702" t="s">
        <v>24105</v>
      </c>
      <c r="I3702" t="s">
        <v>24104</v>
      </c>
    </row>
    <row r="3703" spans="1:9" x14ac:dyDescent="0.35">
      <c r="A3703" t="s">
        <v>24106</v>
      </c>
      <c r="B3703" t="s">
        <v>7397</v>
      </c>
      <c r="C3703" t="s">
        <v>24107</v>
      </c>
      <c r="D3703" t="s">
        <v>24108</v>
      </c>
      <c r="E3703" t="s">
        <v>24109</v>
      </c>
      <c r="F3703">
        <v>63456762</v>
      </c>
      <c r="G3703">
        <v>64409703</v>
      </c>
      <c r="H3703" t="s">
        <v>24110</v>
      </c>
      <c r="I3703" t="s">
        <v>24107</v>
      </c>
    </row>
    <row r="3704" spans="1:9" x14ac:dyDescent="0.35">
      <c r="A3704" t="s">
        <v>24111</v>
      </c>
      <c r="B3704" t="s">
        <v>7397</v>
      </c>
      <c r="C3704" t="s">
        <v>24112</v>
      </c>
      <c r="D3704" t="s">
        <v>24113</v>
      </c>
      <c r="E3704" t="s">
        <v>24114</v>
      </c>
      <c r="F3704">
        <v>63701327</v>
      </c>
      <c r="G3704">
        <v>62727120</v>
      </c>
      <c r="H3704" t="s">
        <v>24115</v>
      </c>
      <c r="I3704" t="s">
        <v>24112</v>
      </c>
    </row>
    <row r="3705" spans="1:9" x14ac:dyDescent="0.35">
      <c r="A3705" t="s">
        <v>24116</v>
      </c>
      <c r="B3705" t="s">
        <v>7397</v>
      </c>
      <c r="C3705" t="s">
        <v>24117</v>
      </c>
      <c r="D3705" t="s">
        <v>24118</v>
      </c>
      <c r="E3705" t="s">
        <v>24119</v>
      </c>
      <c r="G3705">
        <v>65625703</v>
      </c>
      <c r="H3705" t="s">
        <v>24120</v>
      </c>
      <c r="I3705" t="s">
        <v>24117</v>
      </c>
    </row>
    <row r="3706" spans="1:9" x14ac:dyDescent="0.35">
      <c r="A3706" t="s">
        <v>24121</v>
      </c>
      <c r="B3706" t="s">
        <v>7397</v>
      </c>
      <c r="C3706" t="s">
        <v>24122</v>
      </c>
      <c r="D3706" t="s">
        <v>12971</v>
      </c>
      <c r="E3706" t="s">
        <v>24123</v>
      </c>
      <c r="F3706">
        <v>64202608</v>
      </c>
      <c r="G3706">
        <v>62210400</v>
      </c>
      <c r="H3706" t="s">
        <v>24124</v>
      </c>
      <c r="I3706" t="s">
        <v>24122</v>
      </c>
    </row>
    <row r="3707" spans="1:9" x14ac:dyDescent="0.35">
      <c r="A3707" t="s">
        <v>24125</v>
      </c>
      <c r="B3707" t="s">
        <v>7397</v>
      </c>
      <c r="C3707" t="s">
        <v>24126</v>
      </c>
      <c r="D3707" t="s">
        <v>24127</v>
      </c>
      <c r="E3707" t="s">
        <v>24128</v>
      </c>
      <c r="F3707">
        <v>68424986</v>
      </c>
      <c r="G3707">
        <v>68424987</v>
      </c>
      <c r="H3707" t="s">
        <v>24129</v>
      </c>
      <c r="I3707" t="s">
        <v>24126</v>
      </c>
    </row>
    <row r="3708" spans="1:9" x14ac:dyDescent="0.35">
      <c r="A3708" t="s">
        <v>6115</v>
      </c>
      <c r="B3708" t="s">
        <v>6763</v>
      </c>
      <c r="C3708" t="s">
        <v>24130</v>
      </c>
      <c r="D3708" t="s">
        <v>24131</v>
      </c>
      <c r="E3708" t="s">
        <v>24132</v>
      </c>
      <c r="F3708">
        <v>68540445</v>
      </c>
      <c r="G3708">
        <v>68540446</v>
      </c>
      <c r="I3708" t="s">
        <v>24130</v>
      </c>
    </row>
    <row r="3709" spans="1:9" x14ac:dyDescent="0.35">
      <c r="A3709" t="s">
        <v>24133</v>
      </c>
      <c r="B3709" t="s">
        <v>6724</v>
      </c>
      <c r="C3709" t="s">
        <v>24134</v>
      </c>
      <c r="D3709" t="s">
        <v>24135</v>
      </c>
      <c r="E3709" t="s">
        <v>24136</v>
      </c>
      <c r="H3709" t="s">
        <v>24137</v>
      </c>
      <c r="I3709" t="s">
        <v>24134</v>
      </c>
    </row>
    <row r="3710" spans="1:9" x14ac:dyDescent="0.35">
      <c r="A3710" t="s">
        <v>24138</v>
      </c>
      <c r="B3710" t="s">
        <v>7397</v>
      </c>
      <c r="C3710" t="s">
        <v>24139</v>
      </c>
      <c r="D3710" t="s">
        <v>24140</v>
      </c>
      <c r="F3710">
        <v>64548816</v>
      </c>
      <c r="G3710">
        <v>64538770</v>
      </c>
      <c r="H3710" t="s">
        <v>7555</v>
      </c>
      <c r="I3710" t="s">
        <v>24139</v>
      </c>
    </row>
    <row r="3711" spans="1:9" x14ac:dyDescent="0.35">
      <c r="A3711" t="s">
        <v>24141</v>
      </c>
      <c r="B3711" t="s">
        <v>7397</v>
      </c>
      <c r="C3711" t="s">
        <v>24142</v>
      </c>
      <c r="D3711" t="s">
        <v>24143</v>
      </c>
      <c r="E3711" t="s">
        <v>24144</v>
      </c>
      <c r="H3711" t="s">
        <v>24145</v>
      </c>
      <c r="I3711" t="s">
        <v>24142</v>
      </c>
    </row>
    <row r="3712" spans="1:9" x14ac:dyDescent="0.35">
      <c r="A3712" t="s">
        <v>24146</v>
      </c>
      <c r="B3712" t="s">
        <v>7397</v>
      </c>
      <c r="C3712" t="s">
        <v>24147</v>
      </c>
      <c r="D3712" t="s">
        <v>24148</v>
      </c>
      <c r="E3712" t="s">
        <v>24149</v>
      </c>
      <c r="H3712" t="s">
        <v>24150</v>
      </c>
      <c r="I3712" t="s">
        <v>24147</v>
      </c>
    </row>
    <row r="3713" spans="1:9" x14ac:dyDescent="0.35">
      <c r="A3713" t="s">
        <v>24151</v>
      </c>
      <c r="B3713" t="s">
        <v>7397</v>
      </c>
      <c r="C3713" t="s">
        <v>24152</v>
      </c>
      <c r="D3713" t="s">
        <v>24153</v>
      </c>
      <c r="E3713" t="s">
        <v>24154</v>
      </c>
      <c r="F3713">
        <v>82226623</v>
      </c>
      <c r="H3713" t="s">
        <v>24155</v>
      </c>
      <c r="I3713" t="s">
        <v>24152</v>
      </c>
    </row>
    <row r="3714" spans="1:9" x14ac:dyDescent="0.35">
      <c r="A3714" t="s">
        <v>24156</v>
      </c>
      <c r="B3714" t="s">
        <v>7397</v>
      </c>
      <c r="C3714" t="s">
        <v>24157</v>
      </c>
      <c r="D3714" t="s">
        <v>24158</v>
      </c>
      <c r="E3714" t="s">
        <v>24159</v>
      </c>
      <c r="F3714">
        <v>67382232</v>
      </c>
      <c r="H3714" t="s">
        <v>24160</v>
      </c>
      <c r="I3714" t="s">
        <v>24157</v>
      </c>
    </row>
    <row r="3715" spans="1:9" x14ac:dyDescent="0.35">
      <c r="A3715" t="s">
        <v>24161</v>
      </c>
      <c r="B3715" t="s">
        <v>6636</v>
      </c>
      <c r="C3715" t="s">
        <v>24162</v>
      </c>
      <c r="D3715" t="s">
        <v>24163</v>
      </c>
      <c r="F3715" t="s">
        <v>24164</v>
      </c>
      <c r="G3715" t="s">
        <v>24165</v>
      </c>
      <c r="I3715" t="s">
        <v>24162</v>
      </c>
    </row>
    <row r="3716" spans="1:9" x14ac:dyDescent="0.35">
      <c r="A3716" t="s">
        <v>24166</v>
      </c>
      <c r="B3716" t="s">
        <v>6636</v>
      </c>
      <c r="C3716" t="s">
        <v>24167</v>
      </c>
      <c r="D3716" t="s">
        <v>24168</v>
      </c>
      <c r="E3716" t="s">
        <v>24169</v>
      </c>
      <c r="F3716">
        <v>65331133</v>
      </c>
      <c r="G3716" t="s">
        <v>24170</v>
      </c>
      <c r="H3716" t="s">
        <v>24171</v>
      </c>
      <c r="I3716" t="s">
        <v>24167</v>
      </c>
    </row>
    <row r="3717" spans="1:9" x14ac:dyDescent="0.35">
      <c r="A3717" t="s">
        <v>24172</v>
      </c>
      <c r="B3717" t="s">
        <v>7397</v>
      </c>
      <c r="C3717" t="s">
        <v>24173</v>
      </c>
      <c r="D3717" t="s">
        <v>24174</v>
      </c>
      <c r="E3717" t="s">
        <v>24175</v>
      </c>
      <c r="F3717" t="s">
        <v>24176</v>
      </c>
      <c r="G3717" t="s">
        <v>24177</v>
      </c>
      <c r="H3717" t="s">
        <v>24178</v>
      </c>
      <c r="I3717" t="s">
        <v>24173</v>
      </c>
    </row>
    <row r="3718" spans="1:9" x14ac:dyDescent="0.35">
      <c r="A3718" t="s">
        <v>24179</v>
      </c>
      <c r="B3718" t="s">
        <v>7397</v>
      </c>
      <c r="C3718" t="s">
        <v>24180</v>
      </c>
      <c r="H3718" t="s">
        <v>24181</v>
      </c>
      <c r="I3718" t="s">
        <v>24180</v>
      </c>
    </row>
    <row r="3719" spans="1:9" x14ac:dyDescent="0.35">
      <c r="A3719" t="s">
        <v>24182</v>
      </c>
      <c r="B3719" t="s">
        <v>7397</v>
      </c>
      <c r="C3719" t="s">
        <v>24183</v>
      </c>
      <c r="D3719" t="s">
        <v>24184</v>
      </c>
      <c r="E3719" t="s">
        <v>24185</v>
      </c>
      <c r="H3719" t="s">
        <v>24186</v>
      </c>
      <c r="I3719" t="s">
        <v>24183</v>
      </c>
    </row>
    <row r="3720" spans="1:9" x14ac:dyDescent="0.35">
      <c r="A3720" t="s">
        <v>24187</v>
      </c>
      <c r="B3720" t="s">
        <v>7397</v>
      </c>
      <c r="C3720" t="s">
        <v>24188</v>
      </c>
      <c r="D3720" t="s">
        <v>24189</v>
      </c>
      <c r="E3720" t="s">
        <v>24190</v>
      </c>
      <c r="H3720" t="s">
        <v>24191</v>
      </c>
      <c r="I3720" t="s">
        <v>24188</v>
      </c>
    </row>
    <row r="3721" spans="1:9" x14ac:dyDescent="0.35">
      <c r="A3721" t="s">
        <v>400</v>
      </c>
      <c r="B3721" t="s">
        <v>6763</v>
      </c>
      <c r="C3721" t="s">
        <v>24192</v>
      </c>
      <c r="D3721" t="s">
        <v>24193</v>
      </c>
      <c r="E3721" t="s">
        <v>24194</v>
      </c>
      <c r="F3721">
        <v>67588138</v>
      </c>
      <c r="G3721">
        <v>67588567</v>
      </c>
      <c r="H3721" t="s">
        <v>24195</v>
      </c>
      <c r="I3721" t="s">
        <v>24192</v>
      </c>
    </row>
    <row r="3722" spans="1:9" x14ac:dyDescent="0.35">
      <c r="A3722" t="s">
        <v>24196</v>
      </c>
      <c r="B3722" t="s">
        <v>6763</v>
      </c>
      <c r="C3722" t="s">
        <v>24197</v>
      </c>
      <c r="D3722" t="s">
        <v>24198</v>
      </c>
      <c r="E3722" t="s">
        <v>24199</v>
      </c>
      <c r="H3722" t="s">
        <v>24200</v>
      </c>
      <c r="I3722" t="s">
        <v>24197</v>
      </c>
    </row>
    <row r="3723" spans="1:9" x14ac:dyDescent="0.35">
      <c r="A3723" t="s">
        <v>24201</v>
      </c>
      <c r="B3723" t="s">
        <v>6636</v>
      </c>
      <c r="C3723" t="s">
        <v>24202</v>
      </c>
      <c r="D3723" t="s">
        <v>24203</v>
      </c>
      <c r="E3723" t="s">
        <v>24204</v>
      </c>
      <c r="F3723">
        <v>63463430</v>
      </c>
      <c r="G3723">
        <v>63461412</v>
      </c>
      <c r="H3723" t="s">
        <v>24205</v>
      </c>
      <c r="I3723" t="s">
        <v>24202</v>
      </c>
    </row>
    <row r="3724" spans="1:9" x14ac:dyDescent="0.35">
      <c r="A3724" t="s">
        <v>24206</v>
      </c>
      <c r="B3724" t="s">
        <v>7092</v>
      </c>
      <c r="C3724" t="s">
        <v>24207</v>
      </c>
      <c r="D3724" t="s">
        <v>24208</v>
      </c>
      <c r="E3724" t="s">
        <v>24209</v>
      </c>
      <c r="F3724" t="s">
        <v>24210</v>
      </c>
      <c r="G3724" s="24">
        <v>6477.9759905729861</v>
      </c>
      <c r="H3724" t="s">
        <v>24211</v>
      </c>
      <c r="I3724" t="s">
        <v>24207</v>
      </c>
    </row>
    <row r="3725" spans="1:9" x14ac:dyDescent="0.35">
      <c r="A3725" t="s">
        <v>24212</v>
      </c>
      <c r="B3725" t="s">
        <v>7397</v>
      </c>
      <c r="C3725" t="s">
        <v>24213</v>
      </c>
      <c r="D3725" t="s">
        <v>24214</v>
      </c>
      <c r="E3725" t="s">
        <v>24215</v>
      </c>
      <c r="F3725" t="s">
        <v>24216</v>
      </c>
      <c r="G3725">
        <v>63914819</v>
      </c>
      <c r="H3725" t="s">
        <v>24217</v>
      </c>
      <c r="I3725" t="s">
        <v>24213</v>
      </c>
    </row>
    <row r="3726" spans="1:9" x14ac:dyDescent="0.35">
      <c r="A3726" t="s">
        <v>24218</v>
      </c>
      <c r="B3726" t="s">
        <v>6636</v>
      </c>
      <c r="C3726" t="s">
        <v>24219</v>
      </c>
      <c r="D3726" t="s">
        <v>24220</v>
      </c>
      <c r="E3726" t="s">
        <v>24221</v>
      </c>
      <c r="F3726">
        <v>64501326</v>
      </c>
      <c r="G3726">
        <v>64563414</v>
      </c>
      <c r="H3726" t="s">
        <v>24222</v>
      </c>
      <c r="I3726" t="s">
        <v>24219</v>
      </c>
    </row>
    <row r="3727" spans="1:9" x14ac:dyDescent="0.35">
      <c r="A3727" t="s">
        <v>24223</v>
      </c>
      <c r="B3727" t="s">
        <v>7397</v>
      </c>
      <c r="C3727" t="s">
        <v>24224</v>
      </c>
      <c r="D3727" t="s">
        <v>14559</v>
      </c>
      <c r="E3727" t="s">
        <v>14560</v>
      </c>
      <c r="F3727">
        <v>62965073</v>
      </c>
      <c r="G3727">
        <v>62966805</v>
      </c>
      <c r="H3727" t="s">
        <v>24225</v>
      </c>
      <c r="I3727" t="s">
        <v>24224</v>
      </c>
    </row>
    <row r="3728" spans="1:9" x14ac:dyDescent="0.35">
      <c r="A3728" t="s">
        <v>24226</v>
      </c>
      <c r="B3728" t="s">
        <v>6703</v>
      </c>
      <c r="C3728" t="s">
        <v>24227</v>
      </c>
      <c r="D3728" t="s">
        <v>24228</v>
      </c>
      <c r="E3728" t="s">
        <v>24229</v>
      </c>
      <c r="F3728" t="s">
        <v>24230</v>
      </c>
      <c r="G3728" t="s">
        <v>24231</v>
      </c>
      <c r="H3728" t="s">
        <v>24232</v>
      </c>
      <c r="I3728" t="s">
        <v>24227</v>
      </c>
    </row>
    <row r="3729" spans="1:9" x14ac:dyDescent="0.35">
      <c r="A3729" t="s">
        <v>24233</v>
      </c>
      <c r="B3729" t="s">
        <v>6763</v>
      </c>
      <c r="C3729" t="s">
        <v>24234</v>
      </c>
      <c r="D3729" t="s">
        <v>24235</v>
      </c>
      <c r="E3729" t="s">
        <v>24236</v>
      </c>
      <c r="F3729" t="s">
        <v>24237</v>
      </c>
      <c r="G3729" t="s">
        <v>24238</v>
      </c>
      <c r="I3729" t="s">
        <v>24234</v>
      </c>
    </row>
    <row r="3730" spans="1:9" x14ac:dyDescent="0.35">
      <c r="A3730" t="s">
        <v>24239</v>
      </c>
      <c r="B3730" t="s">
        <v>6703</v>
      </c>
      <c r="C3730" t="s">
        <v>24240</v>
      </c>
      <c r="D3730" t="s">
        <v>24241</v>
      </c>
      <c r="E3730" t="s">
        <v>24242</v>
      </c>
      <c r="F3730" t="s">
        <v>24237</v>
      </c>
      <c r="G3730" t="s">
        <v>24243</v>
      </c>
      <c r="H3730" t="s">
        <v>24244</v>
      </c>
      <c r="I3730" t="s">
        <v>24240</v>
      </c>
    </row>
    <row r="3731" spans="1:9" x14ac:dyDescent="0.35">
      <c r="A3731" t="s">
        <v>24245</v>
      </c>
      <c r="B3731" t="s">
        <v>7397</v>
      </c>
      <c r="C3731" t="s">
        <v>24246</v>
      </c>
      <c r="D3731" t="s">
        <v>24247</v>
      </c>
      <c r="E3731" t="s">
        <v>24248</v>
      </c>
      <c r="F3731">
        <v>65697077</v>
      </c>
      <c r="G3731">
        <v>65673798</v>
      </c>
      <c r="H3731" t="s">
        <v>24249</v>
      </c>
      <c r="I3731" t="s">
        <v>24246</v>
      </c>
    </row>
    <row r="3732" spans="1:9" x14ac:dyDescent="0.35">
      <c r="A3732" t="s">
        <v>24250</v>
      </c>
      <c r="B3732" t="s">
        <v>7092</v>
      </c>
      <c r="C3732" t="s">
        <v>24251</v>
      </c>
      <c r="F3732">
        <v>94551712</v>
      </c>
      <c r="G3732">
        <v>67330064</v>
      </c>
      <c r="H3732" t="s">
        <v>24252</v>
      </c>
      <c r="I3732" t="s">
        <v>24251</v>
      </c>
    </row>
    <row r="3733" spans="1:9" x14ac:dyDescent="0.35">
      <c r="A3733" t="s">
        <v>24253</v>
      </c>
      <c r="B3733" t="s">
        <v>7397</v>
      </c>
      <c r="C3733" t="s">
        <v>24254</v>
      </c>
      <c r="D3733" t="s">
        <v>24255</v>
      </c>
      <c r="E3733" t="s">
        <v>24256</v>
      </c>
      <c r="F3733">
        <v>67527416</v>
      </c>
      <c r="G3733">
        <v>68533909</v>
      </c>
      <c r="H3733" t="s">
        <v>24257</v>
      </c>
      <c r="I3733" t="s">
        <v>24254</v>
      </c>
    </row>
    <row r="3734" spans="1:9" x14ac:dyDescent="0.35">
      <c r="A3734" t="s">
        <v>24258</v>
      </c>
      <c r="B3734" t="s">
        <v>7397</v>
      </c>
      <c r="C3734" t="s">
        <v>24259</v>
      </c>
      <c r="D3734" t="s">
        <v>18578</v>
      </c>
      <c r="E3734" t="s">
        <v>18579</v>
      </c>
      <c r="F3734">
        <v>64813368</v>
      </c>
      <c r="G3734">
        <v>64813369</v>
      </c>
      <c r="H3734" t="s">
        <v>24260</v>
      </c>
      <c r="I3734" t="s">
        <v>24259</v>
      </c>
    </row>
    <row r="3735" spans="1:9" x14ac:dyDescent="0.35">
      <c r="A3735" t="s">
        <v>24261</v>
      </c>
      <c r="B3735" t="s">
        <v>6636</v>
      </c>
      <c r="C3735" t="s">
        <v>24262</v>
      </c>
      <c r="D3735" t="s">
        <v>24263</v>
      </c>
      <c r="E3735" t="s">
        <v>24264</v>
      </c>
      <c r="F3735" t="s">
        <v>24265</v>
      </c>
      <c r="G3735" t="s">
        <v>24266</v>
      </c>
      <c r="H3735" t="s">
        <v>24267</v>
      </c>
      <c r="I3735" t="s">
        <v>24262</v>
      </c>
    </row>
    <row r="3736" spans="1:9" x14ac:dyDescent="0.35">
      <c r="A3736" t="s">
        <v>24268</v>
      </c>
      <c r="B3736" t="s">
        <v>6703</v>
      </c>
      <c r="C3736" t="s">
        <v>24269</v>
      </c>
      <c r="D3736" t="s">
        <v>24270</v>
      </c>
      <c r="E3736" t="s">
        <v>24271</v>
      </c>
      <c r="F3736">
        <v>67676677</v>
      </c>
      <c r="G3736">
        <v>67676477</v>
      </c>
      <c r="H3736" t="s">
        <v>24272</v>
      </c>
      <c r="I3736" t="s">
        <v>24269</v>
      </c>
    </row>
    <row r="3737" spans="1:9" x14ac:dyDescent="0.35">
      <c r="A3737" t="s">
        <v>24273</v>
      </c>
      <c r="B3737" t="s">
        <v>7092</v>
      </c>
      <c r="C3737" t="s">
        <v>24274</v>
      </c>
      <c r="D3737" t="s">
        <v>24275</v>
      </c>
      <c r="E3737" t="s">
        <v>24276</v>
      </c>
      <c r="H3737" t="s">
        <v>24277</v>
      </c>
      <c r="I3737" t="s">
        <v>24274</v>
      </c>
    </row>
    <row r="3738" spans="1:9" x14ac:dyDescent="0.35">
      <c r="A3738" t="s">
        <v>24278</v>
      </c>
      <c r="B3738" t="s">
        <v>7092</v>
      </c>
      <c r="C3738" t="s">
        <v>24279</v>
      </c>
      <c r="D3738" t="s">
        <v>24280</v>
      </c>
      <c r="E3738" t="s">
        <v>24281</v>
      </c>
      <c r="H3738" t="s">
        <v>24282</v>
      </c>
      <c r="I3738" t="s">
        <v>24279</v>
      </c>
    </row>
    <row r="3739" spans="1:9" x14ac:dyDescent="0.35">
      <c r="A3739" t="s">
        <v>24283</v>
      </c>
      <c r="B3739" t="s">
        <v>6636</v>
      </c>
      <c r="C3739" t="s">
        <v>24284</v>
      </c>
      <c r="D3739" t="s">
        <v>24285</v>
      </c>
      <c r="E3739" t="s">
        <v>24286</v>
      </c>
      <c r="F3739">
        <v>63695955</v>
      </c>
      <c r="G3739">
        <v>63663644</v>
      </c>
      <c r="H3739" t="s">
        <v>24287</v>
      </c>
      <c r="I3739" t="s">
        <v>24284</v>
      </c>
    </row>
    <row r="3740" spans="1:9" x14ac:dyDescent="0.35">
      <c r="A3740" t="s">
        <v>24288</v>
      </c>
      <c r="B3740" t="s">
        <v>7397</v>
      </c>
      <c r="C3740" t="s">
        <v>24289</v>
      </c>
      <c r="D3740" t="s">
        <v>24290</v>
      </c>
      <c r="E3740" t="s">
        <v>24291</v>
      </c>
      <c r="H3740" t="s">
        <v>24292</v>
      </c>
      <c r="I3740" t="s">
        <v>24289</v>
      </c>
    </row>
    <row r="3741" spans="1:9" x14ac:dyDescent="0.35">
      <c r="A3741" t="s">
        <v>24293</v>
      </c>
      <c r="B3741" t="s">
        <v>7397</v>
      </c>
      <c r="C3741" t="s">
        <v>24294</v>
      </c>
      <c r="D3741" t="s">
        <v>24295</v>
      </c>
      <c r="E3741" t="s">
        <v>24296</v>
      </c>
      <c r="H3741" t="s">
        <v>24297</v>
      </c>
      <c r="I3741" t="s">
        <v>24294</v>
      </c>
    </row>
    <row r="3742" spans="1:9" x14ac:dyDescent="0.35">
      <c r="A3742" t="s">
        <v>24298</v>
      </c>
      <c r="B3742" t="s">
        <v>6636</v>
      </c>
      <c r="C3742" t="s">
        <v>24299</v>
      </c>
      <c r="D3742" t="s">
        <v>17791</v>
      </c>
      <c r="E3742" t="s">
        <v>24300</v>
      </c>
      <c r="F3742" t="s">
        <v>17792</v>
      </c>
      <c r="G3742" t="s">
        <v>17793</v>
      </c>
      <c r="H3742" t="s">
        <v>24301</v>
      </c>
      <c r="I3742" t="s">
        <v>24299</v>
      </c>
    </row>
    <row r="3743" spans="1:9" x14ac:dyDescent="0.35">
      <c r="A3743" t="s">
        <v>24302</v>
      </c>
      <c r="B3743" t="s">
        <v>7092</v>
      </c>
      <c r="C3743" t="s">
        <v>24303</v>
      </c>
      <c r="D3743" t="s">
        <v>24304</v>
      </c>
      <c r="E3743" t="s">
        <v>24305</v>
      </c>
      <c r="H3743" t="s">
        <v>24306</v>
      </c>
      <c r="I3743" t="s">
        <v>24303</v>
      </c>
    </row>
    <row r="3744" spans="1:9" x14ac:dyDescent="0.35">
      <c r="A3744" t="s">
        <v>24307</v>
      </c>
      <c r="B3744" t="s">
        <v>6636</v>
      </c>
      <c r="C3744" t="s">
        <v>24308</v>
      </c>
      <c r="D3744" t="s">
        <v>24309</v>
      </c>
      <c r="E3744" t="s">
        <v>24310</v>
      </c>
      <c r="F3744" s="23">
        <v>6650.875</v>
      </c>
      <c r="G3744" t="s">
        <v>24311</v>
      </c>
      <c r="H3744" t="s">
        <v>24312</v>
      </c>
      <c r="I3744" t="s">
        <v>24308</v>
      </c>
    </row>
    <row r="3745" spans="1:9" x14ac:dyDescent="0.35">
      <c r="A3745" t="s">
        <v>24313</v>
      </c>
      <c r="B3745" t="s">
        <v>6776</v>
      </c>
      <c r="C3745" t="s">
        <v>24314</v>
      </c>
      <c r="D3745" t="s">
        <v>24315</v>
      </c>
      <c r="E3745" t="s">
        <v>24316</v>
      </c>
      <c r="H3745" t="s">
        <v>24317</v>
      </c>
      <c r="I3745" t="s">
        <v>24314</v>
      </c>
    </row>
    <row r="3746" spans="1:9" x14ac:dyDescent="0.35">
      <c r="A3746" t="s">
        <v>24318</v>
      </c>
      <c r="B3746" t="s">
        <v>7092</v>
      </c>
      <c r="C3746" t="s">
        <v>24319</v>
      </c>
      <c r="D3746" t="s">
        <v>24320</v>
      </c>
      <c r="E3746" t="s">
        <v>7156</v>
      </c>
      <c r="H3746" t="s">
        <v>24321</v>
      </c>
      <c r="I3746" t="s">
        <v>24319</v>
      </c>
    </row>
    <row r="3747" spans="1:9" x14ac:dyDescent="0.35">
      <c r="A3747" t="s">
        <v>24322</v>
      </c>
      <c r="B3747" t="s">
        <v>7092</v>
      </c>
      <c r="C3747" t="s">
        <v>24323</v>
      </c>
      <c r="D3747" t="s">
        <v>24324</v>
      </c>
      <c r="E3747" t="s">
        <v>24325</v>
      </c>
      <c r="H3747" t="s">
        <v>24326</v>
      </c>
      <c r="I3747" t="s">
        <v>24323</v>
      </c>
    </row>
    <row r="3748" spans="1:9" x14ac:dyDescent="0.35">
      <c r="A3748" t="s">
        <v>688</v>
      </c>
      <c r="B3748" t="s">
        <v>6703</v>
      </c>
      <c r="C3748" t="s">
        <v>24327</v>
      </c>
      <c r="D3748" t="s">
        <v>24328</v>
      </c>
      <c r="E3748" t="s">
        <v>24329</v>
      </c>
      <c r="H3748" t="s">
        <v>24330</v>
      </c>
      <c r="I3748" t="s">
        <v>24327</v>
      </c>
    </row>
    <row r="3749" spans="1:9" x14ac:dyDescent="0.35">
      <c r="A3749" t="s">
        <v>24331</v>
      </c>
      <c r="B3749" t="s">
        <v>7397</v>
      </c>
      <c r="C3749" t="s">
        <v>24332</v>
      </c>
      <c r="D3749" t="s">
        <v>24333</v>
      </c>
      <c r="E3749" t="s">
        <v>24334</v>
      </c>
      <c r="F3749">
        <v>62521331</v>
      </c>
      <c r="G3749">
        <v>62535849</v>
      </c>
      <c r="I3749" t="s">
        <v>24332</v>
      </c>
    </row>
    <row r="3750" spans="1:9" x14ac:dyDescent="0.35">
      <c r="A3750" t="s">
        <v>24335</v>
      </c>
      <c r="B3750" t="s">
        <v>6703</v>
      </c>
      <c r="C3750" t="s">
        <v>24336</v>
      </c>
      <c r="D3750" t="s">
        <v>24333</v>
      </c>
      <c r="E3750" t="s">
        <v>24337</v>
      </c>
      <c r="F3750">
        <v>62521331</v>
      </c>
      <c r="G3750">
        <v>62535849</v>
      </c>
      <c r="I3750" t="s">
        <v>24336</v>
      </c>
    </row>
    <row r="3751" spans="1:9" x14ac:dyDescent="0.35">
      <c r="A3751" t="s">
        <v>24338</v>
      </c>
      <c r="B3751" t="s">
        <v>6636</v>
      </c>
      <c r="C3751" t="s">
        <v>24339</v>
      </c>
      <c r="D3751" t="s">
        <v>24340</v>
      </c>
      <c r="E3751" t="s">
        <v>24341</v>
      </c>
      <c r="I3751" t="s">
        <v>24339</v>
      </c>
    </row>
    <row r="3752" spans="1:9" x14ac:dyDescent="0.35">
      <c r="A3752" t="s">
        <v>24342</v>
      </c>
      <c r="B3752" t="s">
        <v>7092</v>
      </c>
      <c r="C3752" t="s">
        <v>24343</v>
      </c>
      <c r="D3752" t="s">
        <v>24344</v>
      </c>
      <c r="E3752" t="s">
        <v>24345</v>
      </c>
      <c r="H3752" t="s">
        <v>24346</v>
      </c>
      <c r="I3752" t="s">
        <v>24343</v>
      </c>
    </row>
    <row r="3753" spans="1:9" x14ac:dyDescent="0.35">
      <c r="A3753" t="s">
        <v>24347</v>
      </c>
      <c r="B3753" t="s">
        <v>7397</v>
      </c>
      <c r="C3753" t="s">
        <v>24348</v>
      </c>
      <c r="D3753" t="s">
        <v>24349</v>
      </c>
      <c r="E3753" t="s">
        <v>24350</v>
      </c>
      <c r="F3753">
        <v>67857166</v>
      </c>
      <c r="G3753">
        <v>67855735</v>
      </c>
      <c r="H3753" t="s">
        <v>24351</v>
      </c>
      <c r="I3753" t="s">
        <v>24348</v>
      </c>
    </row>
    <row r="3754" spans="1:9" x14ac:dyDescent="0.35">
      <c r="A3754" t="s">
        <v>24352</v>
      </c>
      <c r="B3754" t="s">
        <v>6763</v>
      </c>
      <c r="C3754" t="s">
        <v>24353</v>
      </c>
      <c r="D3754" t="s">
        <v>24354</v>
      </c>
      <c r="E3754" t="s">
        <v>24355</v>
      </c>
      <c r="F3754">
        <v>66841220</v>
      </c>
      <c r="G3754">
        <v>66841228</v>
      </c>
      <c r="H3754" t="s">
        <v>24356</v>
      </c>
      <c r="I3754" t="s">
        <v>24353</v>
      </c>
    </row>
    <row r="3755" spans="1:9" x14ac:dyDescent="0.35">
      <c r="A3755" t="s">
        <v>24357</v>
      </c>
      <c r="B3755" t="s">
        <v>7397</v>
      </c>
      <c r="C3755" t="s">
        <v>24358</v>
      </c>
      <c r="D3755" t="s">
        <v>24359</v>
      </c>
      <c r="E3755" t="s">
        <v>24360</v>
      </c>
      <c r="H3755" t="s">
        <v>24361</v>
      </c>
      <c r="I3755" t="s">
        <v>24358</v>
      </c>
    </row>
    <row r="3756" spans="1:9" x14ac:dyDescent="0.35">
      <c r="A3756" t="s">
        <v>24362</v>
      </c>
      <c r="B3756" t="s">
        <v>6636</v>
      </c>
      <c r="C3756" t="s">
        <v>24363</v>
      </c>
      <c r="D3756" t="s">
        <v>24364</v>
      </c>
      <c r="E3756" t="s">
        <v>24365</v>
      </c>
      <c r="F3756" t="s">
        <v>24366</v>
      </c>
      <c r="H3756" t="s">
        <v>24367</v>
      </c>
      <c r="I3756" t="s">
        <v>24363</v>
      </c>
    </row>
    <row r="3757" spans="1:9" x14ac:dyDescent="0.35">
      <c r="A3757" t="s">
        <v>24368</v>
      </c>
      <c r="B3757" t="s">
        <v>7397</v>
      </c>
      <c r="C3757" t="s">
        <v>24369</v>
      </c>
      <c r="D3757" t="s">
        <v>12185</v>
      </c>
      <c r="F3757">
        <v>68778627</v>
      </c>
      <c r="G3757">
        <v>62688331</v>
      </c>
      <c r="H3757" t="s">
        <v>24370</v>
      </c>
      <c r="I3757" t="s">
        <v>24369</v>
      </c>
    </row>
    <row r="3758" spans="1:9" x14ac:dyDescent="0.35">
      <c r="A3758" t="s">
        <v>24371</v>
      </c>
      <c r="B3758" t="s">
        <v>6703</v>
      </c>
      <c r="C3758" t="s">
        <v>24372</v>
      </c>
      <c r="D3758" t="s">
        <v>14888</v>
      </c>
      <c r="E3758" t="s">
        <v>24373</v>
      </c>
      <c r="F3758" t="s">
        <v>24374</v>
      </c>
      <c r="G3758" t="s">
        <v>24375</v>
      </c>
      <c r="H3758" t="s">
        <v>24376</v>
      </c>
      <c r="I3758" t="s">
        <v>24372</v>
      </c>
    </row>
    <row r="3759" spans="1:9" x14ac:dyDescent="0.35">
      <c r="A3759" t="s">
        <v>24377</v>
      </c>
      <c r="B3759" t="s">
        <v>7092</v>
      </c>
      <c r="C3759" t="s">
        <v>24378</v>
      </c>
      <c r="D3759" t="s">
        <v>24379</v>
      </c>
      <c r="E3759" t="s">
        <v>24380</v>
      </c>
      <c r="H3759" t="s">
        <v>24381</v>
      </c>
      <c r="I3759" t="s">
        <v>24378</v>
      </c>
    </row>
    <row r="3760" spans="1:9" x14ac:dyDescent="0.35">
      <c r="A3760" t="s">
        <v>24382</v>
      </c>
      <c r="B3760" t="s">
        <v>6636</v>
      </c>
      <c r="C3760" t="s">
        <v>24383</v>
      </c>
      <c r="D3760" t="s">
        <v>24384</v>
      </c>
      <c r="E3760" t="s">
        <v>24385</v>
      </c>
      <c r="F3760" t="s">
        <v>24386</v>
      </c>
      <c r="G3760" t="s">
        <v>24387</v>
      </c>
      <c r="I3760" t="s">
        <v>24383</v>
      </c>
    </row>
    <row r="3761" spans="1:9" x14ac:dyDescent="0.35">
      <c r="A3761" t="s">
        <v>24388</v>
      </c>
      <c r="B3761" t="s">
        <v>6636</v>
      </c>
      <c r="C3761" t="s">
        <v>24389</v>
      </c>
      <c r="D3761" t="s">
        <v>24390</v>
      </c>
      <c r="E3761" t="s">
        <v>24391</v>
      </c>
      <c r="H3761" t="s">
        <v>24392</v>
      </c>
      <c r="I3761" t="s">
        <v>24389</v>
      </c>
    </row>
    <row r="3762" spans="1:9" x14ac:dyDescent="0.35">
      <c r="A3762" t="s">
        <v>24393</v>
      </c>
      <c r="B3762" t="s">
        <v>6776</v>
      </c>
      <c r="C3762" t="s">
        <v>24394</v>
      </c>
      <c r="D3762" t="s">
        <v>12833</v>
      </c>
      <c r="E3762" t="s">
        <v>24395</v>
      </c>
      <c r="F3762">
        <v>64300266</v>
      </c>
      <c r="G3762">
        <v>66598187</v>
      </c>
      <c r="I3762" t="s">
        <v>24394</v>
      </c>
    </row>
    <row r="3763" spans="1:9" x14ac:dyDescent="0.35">
      <c r="A3763" t="s">
        <v>24396</v>
      </c>
      <c r="B3763" t="s">
        <v>6636</v>
      </c>
      <c r="C3763" t="s">
        <v>24397</v>
      </c>
      <c r="D3763" t="s">
        <v>24398</v>
      </c>
      <c r="E3763" t="s">
        <v>24399</v>
      </c>
      <c r="H3763" t="s">
        <v>24400</v>
      </c>
      <c r="I3763" t="s">
        <v>24397</v>
      </c>
    </row>
    <row r="3764" spans="1:9" x14ac:dyDescent="0.35">
      <c r="A3764" t="s">
        <v>24401</v>
      </c>
      <c r="B3764" t="s">
        <v>6636</v>
      </c>
      <c r="C3764" t="s">
        <v>24402</v>
      </c>
      <c r="D3764" t="s">
        <v>24403</v>
      </c>
      <c r="E3764" t="s">
        <v>24404</v>
      </c>
      <c r="H3764" t="s">
        <v>24405</v>
      </c>
      <c r="I3764" t="s">
        <v>24402</v>
      </c>
    </row>
    <row r="3765" spans="1:9" x14ac:dyDescent="0.35">
      <c r="A3765" t="s">
        <v>24406</v>
      </c>
      <c r="B3765" t="s">
        <v>6636</v>
      </c>
      <c r="C3765" t="s">
        <v>24407</v>
      </c>
      <c r="D3765" t="s">
        <v>24408</v>
      </c>
      <c r="E3765" t="s">
        <v>8147</v>
      </c>
      <c r="H3765" t="s">
        <v>24409</v>
      </c>
      <c r="I3765" t="s">
        <v>24407</v>
      </c>
    </row>
    <row r="3766" spans="1:9" x14ac:dyDescent="0.35">
      <c r="A3766" t="s">
        <v>24410</v>
      </c>
      <c r="B3766" t="s">
        <v>6636</v>
      </c>
      <c r="C3766" t="s">
        <v>24411</v>
      </c>
      <c r="D3766" t="s">
        <v>24412</v>
      </c>
      <c r="E3766" t="s">
        <v>24413</v>
      </c>
      <c r="F3766">
        <f>81-3-5325-4315</f>
        <v>-9562</v>
      </c>
      <c r="G3766">
        <f>81-3-5325-4318</f>
        <v>-9565</v>
      </c>
      <c r="I3766" t="s">
        <v>24411</v>
      </c>
    </row>
    <row r="3767" spans="1:9" x14ac:dyDescent="0.35">
      <c r="A3767" t="s">
        <v>24414</v>
      </c>
      <c r="B3767" t="s">
        <v>6703</v>
      </c>
      <c r="C3767" t="s">
        <v>24415</v>
      </c>
      <c r="D3767" t="s">
        <v>24416</v>
      </c>
      <c r="E3767" t="s">
        <v>13673</v>
      </c>
      <c r="F3767">
        <v>65466088</v>
      </c>
      <c r="G3767">
        <v>65466066</v>
      </c>
      <c r="I3767" t="s">
        <v>24415</v>
      </c>
    </row>
    <row r="3768" spans="1:9" x14ac:dyDescent="0.35">
      <c r="A3768" t="s">
        <v>24417</v>
      </c>
      <c r="B3768" t="s">
        <v>6776</v>
      </c>
      <c r="C3768" t="s">
        <v>24418</v>
      </c>
      <c r="D3768" t="s">
        <v>15383</v>
      </c>
      <c r="E3768" t="s">
        <v>24419</v>
      </c>
      <c r="H3768" t="s">
        <v>24420</v>
      </c>
      <c r="I3768" t="s">
        <v>24418</v>
      </c>
    </row>
    <row r="3769" spans="1:9" x14ac:dyDescent="0.35">
      <c r="A3769" t="s">
        <v>24421</v>
      </c>
      <c r="B3769" t="s">
        <v>7092</v>
      </c>
      <c r="C3769" t="s">
        <v>24422</v>
      </c>
      <c r="D3769" t="s">
        <v>24423</v>
      </c>
      <c r="E3769" t="s">
        <v>24424</v>
      </c>
      <c r="H3769" t="s">
        <v>24425</v>
      </c>
      <c r="I3769" t="s">
        <v>24422</v>
      </c>
    </row>
    <row r="3770" spans="1:9" x14ac:dyDescent="0.35">
      <c r="A3770" t="s">
        <v>24426</v>
      </c>
      <c r="B3770" t="s">
        <v>6776</v>
      </c>
      <c r="C3770" t="s">
        <v>24427</v>
      </c>
      <c r="D3770" t="s">
        <v>24428</v>
      </c>
      <c r="E3770" t="s">
        <v>24429</v>
      </c>
      <c r="H3770" t="s">
        <v>24430</v>
      </c>
      <c r="I3770" t="s">
        <v>24427</v>
      </c>
    </row>
    <row r="3771" spans="1:9" x14ac:dyDescent="0.35">
      <c r="A3771" t="s">
        <v>24431</v>
      </c>
      <c r="B3771" t="s">
        <v>7397</v>
      </c>
      <c r="C3771" t="s">
        <v>24432</v>
      </c>
      <c r="D3771" t="s">
        <v>24433</v>
      </c>
      <c r="E3771" t="s">
        <v>24434</v>
      </c>
      <c r="H3771" t="s">
        <v>24435</v>
      </c>
      <c r="I3771" t="s">
        <v>24432</v>
      </c>
    </row>
    <row r="3772" spans="1:9" x14ac:dyDescent="0.35">
      <c r="A3772" t="s">
        <v>24436</v>
      </c>
      <c r="B3772" t="s">
        <v>7648</v>
      </c>
      <c r="C3772" t="s">
        <v>24437</v>
      </c>
      <c r="D3772" t="s">
        <v>24438</v>
      </c>
      <c r="E3772" t="s">
        <v>14517</v>
      </c>
      <c r="H3772" t="s">
        <v>24439</v>
      </c>
      <c r="I3772" t="s">
        <v>24437</v>
      </c>
    </row>
    <row r="3773" spans="1:9" x14ac:dyDescent="0.35">
      <c r="A3773" t="s">
        <v>24440</v>
      </c>
      <c r="B3773" t="s">
        <v>6776</v>
      </c>
      <c r="C3773" t="s">
        <v>24441</v>
      </c>
      <c r="D3773" t="s">
        <v>24442</v>
      </c>
      <c r="E3773" t="s">
        <v>24443</v>
      </c>
      <c r="H3773" t="s">
        <v>24444</v>
      </c>
      <c r="I3773" t="s">
        <v>24441</v>
      </c>
    </row>
    <row r="3774" spans="1:9" x14ac:dyDescent="0.35">
      <c r="A3774" t="s">
        <v>24445</v>
      </c>
      <c r="B3774" t="s">
        <v>7397</v>
      </c>
      <c r="C3774" t="s">
        <v>24446</v>
      </c>
      <c r="D3774" t="s">
        <v>24447</v>
      </c>
      <c r="E3774" t="s">
        <v>24448</v>
      </c>
      <c r="H3774" t="s">
        <v>24449</v>
      </c>
      <c r="I3774" t="s">
        <v>24446</v>
      </c>
    </row>
    <row r="3775" spans="1:9" x14ac:dyDescent="0.35">
      <c r="A3775" t="s">
        <v>24450</v>
      </c>
      <c r="B3775" t="s">
        <v>7092</v>
      </c>
      <c r="C3775" t="s">
        <v>24451</v>
      </c>
      <c r="D3775" t="s">
        <v>24452</v>
      </c>
      <c r="E3775" t="s">
        <v>24453</v>
      </c>
      <c r="H3775" t="s">
        <v>24454</v>
      </c>
      <c r="I3775" t="s">
        <v>24451</v>
      </c>
    </row>
    <row r="3776" spans="1:9" x14ac:dyDescent="0.35">
      <c r="A3776" t="s">
        <v>24455</v>
      </c>
      <c r="B3776" t="s">
        <v>7092</v>
      </c>
      <c r="C3776" t="s">
        <v>24456</v>
      </c>
      <c r="D3776" t="s">
        <v>24457</v>
      </c>
      <c r="E3776" t="s">
        <v>7337</v>
      </c>
      <c r="H3776" t="s">
        <v>24458</v>
      </c>
      <c r="I3776" t="s">
        <v>24456</v>
      </c>
    </row>
    <row r="3777" spans="1:9" x14ac:dyDescent="0.35">
      <c r="A3777" t="s">
        <v>24459</v>
      </c>
      <c r="B3777" t="s">
        <v>7397</v>
      </c>
      <c r="C3777" t="s">
        <v>24460</v>
      </c>
      <c r="D3777" t="s">
        <v>24461</v>
      </c>
      <c r="E3777" t="s">
        <v>24462</v>
      </c>
      <c r="F3777" t="s">
        <v>24463</v>
      </c>
      <c r="G3777" t="s">
        <v>24464</v>
      </c>
      <c r="H3777" t="s">
        <v>24465</v>
      </c>
      <c r="I3777" t="s">
        <v>24460</v>
      </c>
    </row>
    <row r="3778" spans="1:9" x14ac:dyDescent="0.35">
      <c r="A3778" t="s">
        <v>24466</v>
      </c>
      <c r="B3778" t="s">
        <v>7092</v>
      </c>
      <c r="C3778" t="s">
        <v>24467</v>
      </c>
      <c r="D3778" t="s">
        <v>24468</v>
      </c>
      <c r="E3778" t="s">
        <v>24469</v>
      </c>
      <c r="H3778" t="s">
        <v>24470</v>
      </c>
      <c r="I3778" t="s">
        <v>24467</v>
      </c>
    </row>
    <row r="3779" spans="1:9" x14ac:dyDescent="0.35">
      <c r="A3779" t="s">
        <v>24471</v>
      </c>
      <c r="B3779" t="s">
        <v>7397</v>
      </c>
      <c r="C3779" t="s">
        <v>24472</v>
      </c>
      <c r="D3779" t="s">
        <v>24473</v>
      </c>
      <c r="E3779" t="s">
        <v>24474</v>
      </c>
      <c r="H3779" t="s">
        <v>24475</v>
      </c>
      <c r="I3779" t="s">
        <v>24472</v>
      </c>
    </row>
    <row r="3780" spans="1:9" x14ac:dyDescent="0.35">
      <c r="A3780" t="s">
        <v>24476</v>
      </c>
      <c r="B3780" t="s">
        <v>6776</v>
      </c>
      <c r="C3780" t="s">
        <v>24477</v>
      </c>
      <c r="D3780" t="s">
        <v>15351</v>
      </c>
      <c r="F3780">
        <v>64355909</v>
      </c>
      <c r="G3780">
        <v>64355913</v>
      </c>
      <c r="I3780" t="s">
        <v>24477</v>
      </c>
    </row>
    <row r="3781" spans="1:9" x14ac:dyDescent="0.35">
      <c r="A3781" t="s">
        <v>24478</v>
      </c>
      <c r="B3781" t="s">
        <v>7092</v>
      </c>
      <c r="C3781" t="s">
        <v>24479</v>
      </c>
      <c r="D3781" t="s">
        <v>24480</v>
      </c>
      <c r="E3781" t="s">
        <v>24481</v>
      </c>
      <c r="H3781" t="s">
        <v>24482</v>
      </c>
      <c r="I3781" t="s">
        <v>24479</v>
      </c>
    </row>
    <row r="3782" spans="1:9" x14ac:dyDescent="0.35">
      <c r="A3782" t="s">
        <v>24483</v>
      </c>
      <c r="B3782" t="s">
        <v>7397</v>
      </c>
      <c r="C3782" t="s">
        <v>24484</v>
      </c>
      <c r="D3782" t="s">
        <v>24485</v>
      </c>
      <c r="E3782" t="s">
        <v>24486</v>
      </c>
      <c r="H3782" t="s">
        <v>24487</v>
      </c>
      <c r="I3782" t="s">
        <v>24484</v>
      </c>
    </row>
    <row r="3783" spans="1:9" x14ac:dyDescent="0.35">
      <c r="A3783" t="s">
        <v>24488</v>
      </c>
      <c r="B3783" t="s">
        <v>7397</v>
      </c>
      <c r="C3783" t="s">
        <v>24489</v>
      </c>
      <c r="D3783" t="s">
        <v>24490</v>
      </c>
      <c r="E3783" t="s">
        <v>8836</v>
      </c>
      <c r="H3783" t="s">
        <v>24491</v>
      </c>
      <c r="I3783" t="s">
        <v>24489</v>
      </c>
    </row>
    <row r="3784" spans="1:9" x14ac:dyDescent="0.35">
      <c r="A3784" t="s">
        <v>24492</v>
      </c>
      <c r="B3784" t="s">
        <v>7397</v>
      </c>
      <c r="C3784" t="s">
        <v>24493</v>
      </c>
      <c r="D3784" t="s">
        <v>24494</v>
      </c>
      <c r="E3784" t="s">
        <v>24495</v>
      </c>
      <c r="H3784" t="s">
        <v>24496</v>
      </c>
      <c r="I3784" t="s">
        <v>24493</v>
      </c>
    </row>
    <row r="3785" spans="1:9" x14ac:dyDescent="0.35">
      <c r="A3785" t="s">
        <v>24497</v>
      </c>
      <c r="B3785" t="s">
        <v>6703</v>
      </c>
      <c r="C3785" t="s">
        <v>24498</v>
      </c>
      <c r="D3785" t="s">
        <v>24499</v>
      </c>
      <c r="E3785" t="s">
        <v>24500</v>
      </c>
      <c r="H3785" t="s">
        <v>24501</v>
      </c>
      <c r="I3785" t="s">
        <v>24498</v>
      </c>
    </row>
    <row r="3786" spans="1:9" x14ac:dyDescent="0.35">
      <c r="A3786" t="s">
        <v>24502</v>
      </c>
      <c r="B3786" t="s">
        <v>6636</v>
      </c>
      <c r="C3786" t="s">
        <v>24503</v>
      </c>
      <c r="D3786" t="s">
        <v>24504</v>
      </c>
      <c r="E3786" t="s">
        <v>24505</v>
      </c>
      <c r="G3786" t="s">
        <v>24506</v>
      </c>
      <c r="I3786" t="s">
        <v>24503</v>
      </c>
    </row>
    <row r="3787" spans="1:9" x14ac:dyDescent="0.35">
      <c r="A3787" t="s">
        <v>24507</v>
      </c>
      <c r="B3787" t="s">
        <v>6763</v>
      </c>
      <c r="C3787" t="s">
        <v>24508</v>
      </c>
      <c r="D3787" t="s">
        <v>24509</v>
      </c>
      <c r="E3787" t="s">
        <v>24510</v>
      </c>
      <c r="F3787" t="s">
        <v>24511</v>
      </c>
      <c r="G3787" t="s">
        <v>24512</v>
      </c>
      <c r="H3787" t="s">
        <v>24513</v>
      </c>
      <c r="I3787" t="s">
        <v>24508</v>
      </c>
    </row>
    <row r="3788" spans="1:9" x14ac:dyDescent="0.35">
      <c r="A3788" t="s">
        <v>1873</v>
      </c>
      <c r="B3788" t="s">
        <v>6763</v>
      </c>
      <c r="C3788" t="s">
        <v>24514</v>
      </c>
      <c r="H3788" t="s">
        <v>24514</v>
      </c>
      <c r="I3788" t="s">
        <v>24514</v>
      </c>
    </row>
    <row r="3789" spans="1:9" x14ac:dyDescent="0.35">
      <c r="A3789" t="s">
        <v>24515</v>
      </c>
      <c r="B3789" t="s">
        <v>6636</v>
      </c>
      <c r="C3789" t="s">
        <v>24516</v>
      </c>
      <c r="D3789" t="s">
        <v>24517</v>
      </c>
      <c r="E3789" t="s">
        <v>24518</v>
      </c>
      <c r="H3789" t="s">
        <v>24519</v>
      </c>
      <c r="I3789" t="s">
        <v>24516</v>
      </c>
    </row>
    <row r="3790" spans="1:9" x14ac:dyDescent="0.35">
      <c r="A3790" t="s">
        <v>24520</v>
      </c>
      <c r="B3790" t="s">
        <v>7397</v>
      </c>
      <c r="C3790" t="s">
        <v>24521</v>
      </c>
      <c r="D3790" t="s">
        <v>24522</v>
      </c>
      <c r="E3790" t="s">
        <v>24523</v>
      </c>
      <c r="F3790" t="s">
        <v>24524</v>
      </c>
      <c r="G3790" t="s">
        <v>24525</v>
      </c>
      <c r="H3790" t="s">
        <v>24526</v>
      </c>
      <c r="I3790" t="s">
        <v>24521</v>
      </c>
    </row>
    <row r="3791" spans="1:9" x14ac:dyDescent="0.35">
      <c r="A3791" t="s">
        <v>3251</v>
      </c>
      <c r="B3791" t="s">
        <v>6703</v>
      </c>
      <c r="C3791" t="s">
        <v>24527</v>
      </c>
      <c r="D3791" t="s">
        <v>8121</v>
      </c>
      <c r="E3791" t="s">
        <v>24528</v>
      </c>
      <c r="H3791" t="s">
        <v>24529</v>
      </c>
      <c r="I3791" t="s">
        <v>24527</v>
      </c>
    </row>
    <row r="3792" spans="1:9" x14ac:dyDescent="0.35">
      <c r="A3792" t="s">
        <v>24530</v>
      </c>
      <c r="B3792" t="s">
        <v>7092</v>
      </c>
      <c r="C3792" t="s">
        <v>24531</v>
      </c>
      <c r="D3792" t="s">
        <v>24532</v>
      </c>
      <c r="E3792" t="s">
        <v>24533</v>
      </c>
      <c r="H3792" t="s">
        <v>24534</v>
      </c>
      <c r="I3792" t="s">
        <v>24531</v>
      </c>
    </row>
    <row r="3793" spans="1:9" x14ac:dyDescent="0.35">
      <c r="A3793" t="s">
        <v>24535</v>
      </c>
      <c r="B3793" t="s">
        <v>6703</v>
      </c>
      <c r="C3793" t="s">
        <v>24536</v>
      </c>
      <c r="D3793" t="s">
        <v>24537</v>
      </c>
      <c r="E3793" t="s">
        <v>24538</v>
      </c>
      <c r="F3793" t="s">
        <v>24539</v>
      </c>
      <c r="G3793" t="s">
        <v>24540</v>
      </c>
      <c r="H3793" t="s">
        <v>24541</v>
      </c>
      <c r="I3793" t="s">
        <v>24536</v>
      </c>
    </row>
    <row r="3794" spans="1:9" x14ac:dyDescent="0.35">
      <c r="A3794" t="s">
        <v>24542</v>
      </c>
      <c r="B3794" t="s">
        <v>7397</v>
      </c>
      <c r="C3794" t="s">
        <v>24543</v>
      </c>
      <c r="D3794" t="s">
        <v>24544</v>
      </c>
      <c r="E3794" t="s">
        <v>24545</v>
      </c>
      <c r="H3794" t="s">
        <v>24546</v>
      </c>
      <c r="I3794" t="s">
        <v>24543</v>
      </c>
    </row>
    <row r="3795" spans="1:9" x14ac:dyDescent="0.35">
      <c r="A3795" t="s">
        <v>24547</v>
      </c>
      <c r="B3795" t="s">
        <v>6776</v>
      </c>
      <c r="C3795" t="s">
        <v>24548</v>
      </c>
      <c r="D3795" t="s">
        <v>24549</v>
      </c>
      <c r="E3795" t="s">
        <v>10793</v>
      </c>
      <c r="F3795">
        <v>62766928</v>
      </c>
      <c r="G3795">
        <v>62761558</v>
      </c>
      <c r="I3795" t="s">
        <v>24548</v>
      </c>
    </row>
    <row r="3796" spans="1:9" x14ac:dyDescent="0.35">
      <c r="A3796" t="s">
        <v>24550</v>
      </c>
      <c r="B3796" t="s">
        <v>7092</v>
      </c>
      <c r="C3796" t="s">
        <v>24551</v>
      </c>
      <c r="D3796" t="s">
        <v>24552</v>
      </c>
      <c r="E3796" t="s">
        <v>24553</v>
      </c>
      <c r="F3796">
        <v>68610710</v>
      </c>
      <c r="G3796">
        <v>68610781</v>
      </c>
      <c r="I3796" t="s">
        <v>24551</v>
      </c>
    </row>
    <row r="3797" spans="1:9" x14ac:dyDescent="0.35">
      <c r="A3797" t="s">
        <v>24554</v>
      </c>
      <c r="B3797" t="s">
        <v>7397</v>
      </c>
      <c r="C3797" t="s">
        <v>24555</v>
      </c>
      <c r="D3797" t="s">
        <v>24556</v>
      </c>
      <c r="E3797" t="s">
        <v>24557</v>
      </c>
      <c r="H3797" t="s">
        <v>24558</v>
      </c>
      <c r="I3797" t="s">
        <v>24555</v>
      </c>
    </row>
    <row r="3798" spans="1:9" x14ac:dyDescent="0.35">
      <c r="A3798" t="s">
        <v>24559</v>
      </c>
      <c r="B3798" t="s">
        <v>7397</v>
      </c>
      <c r="C3798" t="s">
        <v>24560</v>
      </c>
      <c r="D3798" t="s">
        <v>24561</v>
      </c>
      <c r="E3798" t="s">
        <v>24562</v>
      </c>
      <c r="F3798">
        <v>67750409</v>
      </c>
      <c r="H3798" t="s">
        <v>24563</v>
      </c>
      <c r="I3798" t="s">
        <v>24560</v>
      </c>
    </row>
    <row r="3799" spans="1:9" x14ac:dyDescent="0.35">
      <c r="A3799" t="s">
        <v>24564</v>
      </c>
      <c r="B3799" t="s">
        <v>6776</v>
      </c>
      <c r="C3799" t="s">
        <v>24565</v>
      </c>
      <c r="D3799" t="s">
        <v>24566</v>
      </c>
      <c r="E3799" t="s">
        <v>24567</v>
      </c>
      <c r="F3799">
        <v>65709345</v>
      </c>
      <c r="H3799" t="s">
        <v>24568</v>
      </c>
      <c r="I3799" t="s">
        <v>24565</v>
      </c>
    </row>
    <row r="3800" spans="1:9" x14ac:dyDescent="0.35">
      <c r="A3800" t="s">
        <v>24569</v>
      </c>
      <c r="B3800" t="s">
        <v>7092</v>
      </c>
      <c r="C3800" t="s">
        <v>24570</v>
      </c>
      <c r="D3800" t="s">
        <v>24571</v>
      </c>
      <c r="E3800" t="s">
        <v>24572</v>
      </c>
      <c r="F3800">
        <v>65300238</v>
      </c>
      <c r="G3800">
        <v>65335700</v>
      </c>
      <c r="H3800" t="s">
        <v>24573</v>
      </c>
      <c r="I3800" t="s">
        <v>24570</v>
      </c>
    </row>
    <row r="3801" spans="1:9" x14ac:dyDescent="0.35">
      <c r="A3801" t="s">
        <v>24574</v>
      </c>
      <c r="B3801" t="s">
        <v>6776</v>
      </c>
      <c r="C3801" t="s">
        <v>24575</v>
      </c>
      <c r="D3801" t="s">
        <v>24576</v>
      </c>
      <c r="E3801" t="s">
        <v>14680</v>
      </c>
      <c r="H3801" t="s">
        <v>24577</v>
      </c>
      <c r="I3801" t="s">
        <v>24575</v>
      </c>
    </row>
    <row r="3802" spans="1:9" x14ac:dyDescent="0.35">
      <c r="A3802" t="s">
        <v>24578</v>
      </c>
      <c r="B3802" t="s">
        <v>7092</v>
      </c>
      <c r="C3802" t="s">
        <v>24579</v>
      </c>
      <c r="D3802" t="s">
        <v>24580</v>
      </c>
      <c r="E3802" t="s">
        <v>24581</v>
      </c>
      <c r="H3802" t="s">
        <v>24582</v>
      </c>
      <c r="I3802" t="s">
        <v>24579</v>
      </c>
    </row>
    <row r="3803" spans="1:9" x14ac:dyDescent="0.35">
      <c r="A3803" t="s">
        <v>24583</v>
      </c>
      <c r="B3803" t="s">
        <v>6763</v>
      </c>
      <c r="C3803" t="s">
        <v>24584</v>
      </c>
      <c r="D3803" t="s">
        <v>24585</v>
      </c>
      <c r="E3803" t="s">
        <v>15916</v>
      </c>
      <c r="F3803" t="s">
        <v>24586</v>
      </c>
      <c r="H3803" t="s">
        <v>24587</v>
      </c>
      <c r="I3803" t="s">
        <v>24584</v>
      </c>
    </row>
    <row r="3804" spans="1:9" x14ac:dyDescent="0.35">
      <c r="A3804" t="s">
        <v>24588</v>
      </c>
      <c r="B3804" t="s">
        <v>6776</v>
      </c>
      <c r="C3804" t="s">
        <v>24589</v>
      </c>
      <c r="D3804" t="s">
        <v>24590</v>
      </c>
      <c r="E3804" t="s">
        <v>24591</v>
      </c>
      <c r="F3804" t="s">
        <v>24592</v>
      </c>
      <c r="G3804" t="s">
        <v>24593</v>
      </c>
      <c r="H3804" t="s">
        <v>24594</v>
      </c>
      <c r="I3804" t="s">
        <v>24589</v>
      </c>
    </row>
    <row r="3805" spans="1:9" x14ac:dyDescent="0.35">
      <c r="A3805" t="s">
        <v>24595</v>
      </c>
      <c r="B3805" t="s">
        <v>7092</v>
      </c>
      <c r="C3805" t="s">
        <v>24596</v>
      </c>
      <c r="D3805" t="s">
        <v>24597</v>
      </c>
      <c r="E3805" t="s">
        <v>24598</v>
      </c>
      <c r="H3805" t="s">
        <v>24599</v>
      </c>
      <c r="I3805" t="s">
        <v>24596</v>
      </c>
    </row>
    <row r="3806" spans="1:9" x14ac:dyDescent="0.35">
      <c r="A3806" t="s">
        <v>24600</v>
      </c>
      <c r="B3806" t="s">
        <v>6636</v>
      </c>
      <c r="C3806" t="s">
        <v>24601</v>
      </c>
      <c r="D3806" t="s">
        <v>24602</v>
      </c>
      <c r="E3806" t="s">
        <v>24603</v>
      </c>
      <c r="F3806" t="s">
        <v>24604</v>
      </c>
      <c r="G3806" t="s">
        <v>24605</v>
      </c>
      <c r="H3806" t="s">
        <v>24606</v>
      </c>
      <c r="I3806" t="s">
        <v>24601</v>
      </c>
    </row>
    <row r="3807" spans="1:9" x14ac:dyDescent="0.35">
      <c r="A3807" t="s">
        <v>24607</v>
      </c>
      <c r="B3807" t="s">
        <v>6776</v>
      </c>
      <c r="C3807" t="s">
        <v>24608</v>
      </c>
      <c r="D3807" t="s">
        <v>24609</v>
      </c>
      <c r="E3807" t="s">
        <v>24610</v>
      </c>
      <c r="H3807" t="s">
        <v>24611</v>
      </c>
      <c r="I3807" t="s">
        <v>24608</v>
      </c>
    </row>
    <row r="3808" spans="1:9" x14ac:dyDescent="0.35">
      <c r="A3808" t="s">
        <v>24612</v>
      </c>
      <c r="B3808" t="s">
        <v>7397</v>
      </c>
      <c r="C3808" t="s">
        <v>24613</v>
      </c>
      <c r="H3808" t="s">
        <v>24613</v>
      </c>
      <c r="I3808" t="s">
        <v>24613</v>
      </c>
    </row>
    <row r="3809" spans="1:9" x14ac:dyDescent="0.35">
      <c r="A3809" t="s">
        <v>24614</v>
      </c>
      <c r="B3809" t="s">
        <v>6763</v>
      </c>
      <c r="C3809" t="s">
        <v>24615</v>
      </c>
      <c r="D3809" t="s">
        <v>24616</v>
      </c>
      <c r="E3809" t="s">
        <v>24296</v>
      </c>
      <c r="H3809" t="s">
        <v>24617</v>
      </c>
      <c r="I3809" t="s">
        <v>24615</v>
      </c>
    </row>
    <row r="3810" spans="1:9" x14ac:dyDescent="0.35">
      <c r="A3810" t="s">
        <v>24618</v>
      </c>
      <c r="B3810" t="s">
        <v>6703</v>
      </c>
      <c r="C3810" t="s">
        <v>24619</v>
      </c>
      <c r="D3810" t="s">
        <v>24620</v>
      </c>
      <c r="E3810" t="s">
        <v>24621</v>
      </c>
      <c r="F3810" t="s">
        <v>24622</v>
      </c>
      <c r="H3810" t="s">
        <v>24623</v>
      </c>
      <c r="I3810" t="s">
        <v>24619</v>
      </c>
    </row>
    <row r="3811" spans="1:9" x14ac:dyDescent="0.35">
      <c r="A3811" t="s">
        <v>24624</v>
      </c>
      <c r="B3811" t="s">
        <v>6703</v>
      </c>
      <c r="C3811" t="s">
        <v>24625</v>
      </c>
      <c r="D3811" t="s">
        <v>24626</v>
      </c>
      <c r="E3811" t="s">
        <v>24627</v>
      </c>
      <c r="F3811">
        <v>67792137</v>
      </c>
      <c r="G3811">
        <v>67789255</v>
      </c>
      <c r="H3811" t="s">
        <v>24628</v>
      </c>
      <c r="I3811" t="s">
        <v>24625</v>
      </c>
    </row>
    <row r="3812" spans="1:9" x14ac:dyDescent="0.35">
      <c r="A3812" t="s">
        <v>24629</v>
      </c>
      <c r="B3812" t="s">
        <v>7092</v>
      </c>
      <c r="C3812" t="s">
        <v>24630</v>
      </c>
      <c r="D3812" t="s">
        <v>9943</v>
      </c>
      <c r="E3812" t="s">
        <v>24631</v>
      </c>
      <c r="F3812">
        <v>62951792</v>
      </c>
      <c r="H3812" t="s">
        <v>24632</v>
      </c>
      <c r="I3812" t="s">
        <v>24630</v>
      </c>
    </row>
    <row r="3813" spans="1:9" x14ac:dyDescent="0.35">
      <c r="A3813" t="s">
        <v>1048</v>
      </c>
      <c r="B3813" t="s">
        <v>7092</v>
      </c>
      <c r="C3813" t="s">
        <v>13477</v>
      </c>
      <c r="D3813" t="s">
        <v>13478</v>
      </c>
      <c r="E3813" t="s">
        <v>13479</v>
      </c>
      <c r="F3813">
        <v>2072377201</v>
      </c>
      <c r="G3813">
        <v>2072364146</v>
      </c>
      <c r="H3813" t="s">
        <v>13480</v>
      </c>
      <c r="I3813" t="s">
        <v>13477</v>
      </c>
    </row>
    <row r="3814" spans="1:9" x14ac:dyDescent="0.35">
      <c r="A3814" t="s">
        <v>24633</v>
      </c>
      <c r="B3814" t="s">
        <v>6703</v>
      </c>
      <c r="C3814" t="s">
        <v>24634</v>
      </c>
      <c r="D3814" t="s">
        <v>24635</v>
      </c>
      <c r="E3814" t="s">
        <v>24636</v>
      </c>
      <c r="F3814" t="s">
        <v>24637</v>
      </c>
      <c r="G3814" t="s">
        <v>24638</v>
      </c>
      <c r="I3814" t="s">
        <v>24634</v>
      </c>
    </row>
    <row r="3815" spans="1:9" x14ac:dyDescent="0.35">
      <c r="A3815" t="s">
        <v>24639</v>
      </c>
      <c r="B3815" t="s">
        <v>6763</v>
      </c>
      <c r="C3815" t="s">
        <v>24640</v>
      </c>
      <c r="D3815" t="s">
        <v>24641</v>
      </c>
      <c r="E3815" t="s">
        <v>24642</v>
      </c>
      <c r="F3815" t="s">
        <v>24643</v>
      </c>
      <c r="H3815" t="s">
        <v>24644</v>
      </c>
      <c r="I3815" t="s">
        <v>24640</v>
      </c>
    </row>
    <row r="3816" spans="1:9" x14ac:dyDescent="0.35">
      <c r="A3816" t="s">
        <v>24645</v>
      </c>
      <c r="B3816" t="s">
        <v>6763</v>
      </c>
      <c r="C3816" t="s">
        <v>24646</v>
      </c>
      <c r="D3816" t="s">
        <v>24647</v>
      </c>
      <c r="E3816" t="s">
        <v>24648</v>
      </c>
      <c r="F3816" t="s">
        <v>24649</v>
      </c>
      <c r="G3816" t="s">
        <v>24650</v>
      </c>
      <c r="H3816" t="s">
        <v>24651</v>
      </c>
      <c r="I3816" t="s">
        <v>24646</v>
      </c>
    </row>
    <row r="3817" spans="1:9" x14ac:dyDescent="0.35">
      <c r="A3817" t="s">
        <v>24652</v>
      </c>
      <c r="B3817" t="s">
        <v>6763</v>
      </c>
      <c r="C3817" t="s">
        <v>24584</v>
      </c>
      <c r="D3817" t="s">
        <v>8202</v>
      </c>
      <c r="E3817" t="s">
        <v>24653</v>
      </c>
      <c r="F3817">
        <v>67490083</v>
      </c>
      <c r="G3817">
        <v>67490093</v>
      </c>
      <c r="H3817" t="s">
        <v>24654</v>
      </c>
      <c r="I3817" t="s">
        <v>24584</v>
      </c>
    </row>
    <row r="3818" spans="1:9" x14ac:dyDescent="0.35">
      <c r="A3818" t="s">
        <v>24655</v>
      </c>
      <c r="B3818" t="s">
        <v>6703</v>
      </c>
      <c r="C3818" t="s">
        <v>24656</v>
      </c>
      <c r="D3818" t="s">
        <v>24657</v>
      </c>
      <c r="E3818" t="s">
        <v>24658</v>
      </c>
      <c r="H3818" t="s">
        <v>24659</v>
      </c>
      <c r="I3818" t="s">
        <v>24656</v>
      </c>
    </row>
    <row r="3819" spans="1:9" x14ac:dyDescent="0.35">
      <c r="A3819" t="s">
        <v>24660</v>
      </c>
      <c r="B3819" t="s">
        <v>6703</v>
      </c>
      <c r="C3819" t="s">
        <v>24661</v>
      </c>
      <c r="D3819" t="s">
        <v>24662</v>
      </c>
      <c r="E3819" t="s">
        <v>24663</v>
      </c>
      <c r="H3819" t="s">
        <v>24659</v>
      </c>
      <c r="I3819" t="s">
        <v>24661</v>
      </c>
    </row>
    <row r="3820" spans="1:9" x14ac:dyDescent="0.35">
      <c r="A3820" t="s">
        <v>24664</v>
      </c>
      <c r="B3820" t="s">
        <v>7092</v>
      </c>
      <c r="C3820" t="s">
        <v>24665</v>
      </c>
      <c r="D3820" t="s">
        <v>24666</v>
      </c>
      <c r="E3820" t="s">
        <v>24667</v>
      </c>
      <c r="H3820" t="s">
        <v>24668</v>
      </c>
      <c r="I3820" t="s">
        <v>24665</v>
      </c>
    </row>
    <row r="3821" spans="1:9" x14ac:dyDescent="0.35">
      <c r="A3821" t="s">
        <v>24669</v>
      </c>
      <c r="B3821" t="s">
        <v>6763</v>
      </c>
      <c r="C3821" t="s">
        <v>24670</v>
      </c>
      <c r="D3821" t="s">
        <v>24671</v>
      </c>
      <c r="E3821" t="s">
        <v>24672</v>
      </c>
      <c r="H3821" t="s">
        <v>24673</v>
      </c>
      <c r="I3821" t="s">
        <v>24670</v>
      </c>
    </row>
    <row r="3822" spans="1:9" x14ac:dyDescent="0.35">
      <c r="A3822" t="s">
        <v>24674</v>
      </c>
      <c r="B3822" t="s">
        <v>6703</v>
      </c>
      <c r="C3822" t="s">
        <v>24675</v>
      </c>
      <c r="D3822" t="s">
        <v>24676</v>
      </c>
      <c r="E3822" t="s">
        <v>24677</v>
      </c>
      <c r="H3822" t="s">
        <v>24678</v>
      </c>
      <c r="I3822" t="s">
        <v>24675</v>
      </c>
    </row>
    <row r="3823" spans="1:9" x14ac:dyDescent="0.35">
      <c r="A3823" t="s">
        <v>24679</v>
      </c>
      <c r="B3823" t="s">
        <v>6636</v>
      </c>
      <c r="C3823" t="s">
        <v>24680</v>
      </c>
      <c r="D3823" t="s">
        <v>24681</v>
      </c>
      <c r="E3823" t="s">
        <v>24682</v>
      </c>
      <c r="F3823" t="s">
        <v>24683</v>
      </c>
      <c r="G3823" t="s">
        <v>24684</v>
      </c>
      <c r="I3823" t="s">
        <v>24680</v>
      </c>
    </row>
    <row r="3824" spans="1:9" x14ac:dyDescent="0.35">
      <c r="A3824" t="s">
        <v>24685</v>
      </c>
      <c r="B3824" t="s">
        <v>7397</v>
      </c>
      <c r="C3824" t="s">
        <v>24686</v>
      </c>
      <c r="D3824" t="s">
        <v>24687</v>
      </c>
      <c r="E3824" t="s">
        <v>24688</v>
      </c>
      <c r="F3824" t="s">
        <v>24689</v>
      </c>
      <c r="G3824" t="s">
        <v>24690</v>
      </c>
      <c r="H3824" t="s">
        <v>24691</v>
      </c>
      <c r="I3824" t="s">
        <v>24686</v>
      </c>
    </row>
    <row r="3825" spans="1:9" x14ac:dyDescent="0.35">
      <c r="A3825" t="s">
        <v>24692</v>
      </c>
      <c r="B3825" t="s">
        <v>6636</v>
      </c>
      <c r="C3825" t="s">
        <v>24693</v>
      </c>
      <c r="I3825" t="s">
        <v>24693</v>
      </c>
    </row>
    <row r="3826" spans="1:9" x14ac:dyDescent="0.35">
      <c r="A3826" t="s">
        <v>24694</v>
      </c>
      <c r="B3826" t="s">
        <v>6636</v>
      </c>
      <c r="C3826" t="s">
        <v>24695</v>
      </c>
      <c r="I3826" t="s">
        <v>24695</v>
      </c>
    </row>
    <row r="3827" spans="1:9" x14ac:dyDescent="0.35">
      <c r="A3827" t="s">
        <v>24696</v>
      </c>
      <c r="B3827" t="s">
        <v>6763</v>
      </c>
      <c r="C3827" t="s">
        <v>24697</v>
      </c>
      <c r="D3827" t="s">
        <v>24698</v>
      </c>
      <c r="E3827" t="s">
        <v>24699</v>
      </c>
      <c r="G3827">
        <v>62214438</v>
      </c>
      <c r="H3827" t="s">
        <v>6761</v>
      </c>
      <c r="I3827" t="s">
        <v>24697</v>
      </c>
    </row>
    <row r="3828" spans="1:9" x14ac:dyDescent="0.35">
      <c r="A3828" t="s">
        <v>24700</v>
      </c>
      <c r="B3828" t="s">
        <v>6636</v>
      </c>
      <c r="C3828" t="s">
        <v>24697</v>
      </c>
      <c r="D3828" t="s">
        <v>24701</v>
      </c>
      <c r="E3828" t="s">
        <v>24702</v>
      </c>
      <c r="F3828" t="s">
        <v>24703</v>
      </c>
      <c r="G3828" t="s">
        <v>24704</v>
      </c>
      <c r="H3828" t="s">
        <v>6761</v>
      </c>
      <c r="I3828" t="s">
        <v>24697</v>
      </c>
    </row>
    <row r="3829" spans="1:9" x14ac:dyDescent="0.35">
      <c r="A3829" t="s">
        <v>24705</v>
      </c>
      <c r="B3829" t="s">
        <v>6763</v>
      </c>
      <c r="C3829" t="s">
        <v>24697</v>
      </c>
      <c r="D3829" t="s">
        <v>24698</v>
      </c>
      <c r="E3829" t="s">
        <v>24699</v>
      </c>
      <c r="G3829">
        <v>62214438</v>
      </c>
      <c r="H3829" t="s">
        <v>6761</v>
      </c>
      <c r="I3829" t="s">
        <v>24697</v>
      </c>
    </row>
    <row r="3830" spans="1:9" x14ac:dyDescent="0.35">
      <c r="A3830" t="s">
        <v>24706</v>
      </c>
      <c r="B3830" t="s">
        <v>6636</v>
      </c>
      <c r="C3830" t="s">
        <v>24707</v>
      </c>
      <c r="D3830" t="s">
        <v>24708</v>
      </c>
      <c r="E3830" t="s">
        <v>24709</v>
      </c>
      <c r="F3830">
        <v>68614333</v>
      </c>
      <c r="G3830">
        <v>68633337</v>
      </c>
      <c r="I3830" t="s">
        <v>24707</v>
      </c>
    </row>
    <row r="3831" spans="1:9" x14ac:dyDescent="0.35">
      <c r="A3831" t="s">
        <v>24710</v>
      </c>
      <c r="B3831" t="s">
        <v>7397</v>
      </c>
      <c r="C3831" t="s">
        <v>24711</v>
      </c>
      <c r="D3831" t="s">
        <v>24712</v>
      </c>
      <c r="E3831" t="s">
        <v>24713</v>
      </c>
      <c r="F3831" t="s">
        <v>24714</v>
      </c>
      <c r="G3831" t="s">
        <v>24715</v>
      </c>
      <c r="I3831" t="s">
        <v>24711</v>
      </c>
    </row>
    <row r="3832" spans="1:9" x14ac:dyDescent="0.35">
      <c r="A3832" t="s">
        <v>24716</v>
      </c>
      <c r="B3832" t="s">
        <v>7397</v>
      </c>
      <c r="C3832" t="s">
        <v>24717</v>
      </c>
      <c r="D3832" t="s">
        <v>24718</v>
      </c>
      <c r="E3832" t="s">
        <v>24719</v>
      </c>
      <c r="F3832" t="s">
        <v>24720</v>
      </c>
      <c r="G3832" t="s">
        <v>24721</v>
      </c>
      <c r="H3832" t="s">
        <v>24722</v>
      </c>
      <c r="I3832" t="s">
        <v>24717</v>
      </c>
    </row>
    <row r="3833" spans="1:9" x14ac:dyDescent="0.35">
      <c r="A3833" t="s">
        <v>24723</v>
      </c>
      <c r="B3833" t="s">
        <v>6636</v>
      </c>
      <c r="C3833" t="s">
        <v>24724</v>
      </c>
      <c r="I3833" t="s">
        <v>24724</v>
      </c>
    </row>
    <row r="3834" spans="1:9" x14ac:dyDescent="0.35">
      <c r="A3834" t="s">
        <v>24725</v>
      </c>
      <c r="B3834" t="s">
        <v>6636</v>
      </c>
      <c r="C3834" t="s">
        <v>24726</v>
      </c>
      <c r="I3834" t="s">
        <v>24726</v>
      </c>
    </row>
    <row r="3835" spans="1:9" x14ac:dyDescent="0.35">
      <c r="A3835" t="s">
        <v>24727</v>
      </c>
      <c r="B3835" t="s">
        <v>7397</v>
      </c>
      <c r="C3835" t="s">
        <v>24726</v>
      </c>
      <c r="I3835" t="s">
        <v>24726</v>
      </c>
    </row>
    <row r="3836" spans="1:9" x14ac:dyDescent="0.35">
      <c r="A3836" t="s">
        <v>24728</v>
      </c>
      <c r="B3836" t="s">
        <v>6636</v>
      </c>
      <c r="C3836" t="s">
        <v>24729</v>
      </c>
      <c r="D3836" t="s">
        <v>24730</v>
      </c>
      <c r="E3836" t="s">
        <v>24731</v>
      </c>
      <c r="F3836" t="s">
        <v>24732</v>
      </c>
      <c r="G3836" t="s">
        <v>24733</v>
      </c>
      <c r="I3836" t="s">
        <v>24729</v>
      </c>
    </row>
    <row r="3837" spans="1:9" x14ac:dyDescent="0.35">
      <c r="A3837" t="s">
        <v>24734</v>
      </c>
      <c r="B3837" t="s">
        <v>6636</v>
      </c>
      <c r="C3837" t="s">
        <v>24735</v>
      </c>
      <c r="I3837" t="s">
        <v>24735</v>
      </c>
    </row>
    <row r="3838" spans="1:9" x14ac:dyDescent="0.35">
      <c r="A3838" t="s">
        <v>24736</v>
      </c>
      <c r="B3838" t="s">
        <v>6636</v>
      </c>
      <c r="C3838" t="s">
        <v>24737</v>
      </c>
      <c r="I3838" t="s">
        <v>24737</v>
      </c>
    </row>
    <row r="3839" spans="1:9" x14ac:dyDescent="0.35">
      <c r="A3839" t="s">
        <v>24738</v>
      </c>
      <c r="B3839" t="s">
        <v>6636</v>
      </c>
      <c r="C3839" t="s">
        <v>24739</v>
      </c>
      <c r="D3839" t="s">
        <v>24740</v>
      </c>
      <c r="E3839" t="s">
        <v>13673</v>
      </c>
      <c r="F3839">
        <v>65452133</v>
      </c>
      <c r="G3839">
        <v>65452166</v>
      </c>
      <c r="I3839" t="s">
        <v>24739</v>
      </c>
    </row>
    <row r="3840" spans="1:9" x14ac:dyDescent="0.35">
      <c r="A3840" t="s">
        <v>24741</v>
      </c>
      <c r="B3840" t="s">
        <v>6636</v>
      </c>
      <c r="C3840" t="s">
        <v>24742</v>
      </c>
      <c r="I3840" t="s">
        <v>24742</v>
      </c>
    </row>
    <row r="3841" spans="1:9" x14ac:dyDescent="0.35">
      <c r="A3841" t="s">
        <v>24743</v>
      </c>
      <c r="B3841" t="s">
        <v>7762</v>
      </c>
      <c r="C3841" t="s">
        <v>24744</v>
      </c>
      <c r="D3841" t="s">
        <v>24745</v>
      </c>
      <c r="E3841" t="s">
        <v>11594</v>
      </c>
      <c r="F3841" t="s">
        <v>24746</v>
      </c>
      <c r="G3841" t="s">
        <v>24747</v>
      </c>
      <c r="H3841" t="s">
        <v>24748</v>
      </c>
      <c r="I3841" t="s">
        <v>24744</v>
      </c>
    </row>
    <row r="3842" spans="1:9" x14ac:dyDescent="0.35">
      <c r="A3842" t="s">
        <v>24749</v>
      </c>
      <c r="B3842" t="s">
        <v>7762</v>
      </c>
      <c r="C3842" t="s">
        <v>24750</v>
      </c>
      <c r="D3842" t="s">
        <v>24751</v>
      </c>
      <c r="E3842" t="s">
        <v>24752</v>
      </c>
      <c r="H3842" t="s">
        <v>24753</v>
      </c>
      <c r="I3842" t="s">
        <v>24750</v>
      </c>
    </row>
    <row r="3843" spans="1:9" x14ac:dyDescent="0.35">
      <c r="A3843" t="s">
        <v>24754</v>
      </c>
      <c r="B3843" t="s">
        <v>7762</v>
      </c>
      <c r="C3843" t="s">
        <v>24755</v>
      </c>
      <c r="D3843" t="s">
        <v>24756</v>
      </c>
      <c r="E3843" t="s">
        <v>24757</v>
      </c>
      <c r="F3843">
        <f>81-3-6702-303</f>
        <v>-6927</v>
      </c>
      <c r="G3843">
        <f>81-3-6702-304</f>
        <v>-6928</v>
      </c>
      <c r="H3843" t="s">
        <v>24758</v>
      </c>
      <c r="I3843" t="s">
        <v>24755</v>
      </c>
    </row>
    <row r="3844" spans="1:9" x14ac:dyDescent="0.35">
      <c r="A3844" t="s">
        <v>24759</v>
      </c>
      <c r="B3844" t="s">
        <v>7762</v>
      </c>
      <c r="C3844" t="s">
        <v>24760</v>
      </c>
      <c r="D3844" t="s">
        <v>24761</v>
      </c>
      <c r="E3844" t="s">
        <v>24762</v>
      </c>
      <c r="F3844" t="s">
        <v>24763</v>
      </c>
      <c r="G3844" t="s">
        <v>24764</v>
      </c>
      <c r="H3844" t="s">
        <v>24765</v>
      </c>
      <c r="I3844" t="s">
        <v>24760</v>
      </c>
    </row>
    <row r="3845" spans="1:9" x14ac:dyDescent="0.35">
      <c r="A3845" t="s">
        <v>24766</v>
      </c>
      <c r="B3845" t="s">
        <v>7762</v>
      </c>
      <c r="C3845" t="s">
        <v>24767</v>
      </c>
      <c r="D3845" t="s">
        <v>24768</v>
      </c>
      <c r="E3845" t="s">
        <v>24769</v>
      </c>
      <c r="F3845" t="s">
        <v>24770</v>
      </c>
      <c r="G3845" t="s">
        <v>24771</v>
      </c>
      <c r="H3845" t="s">
        <v>24772</v>
      </c>
      <c r="I3845" t="s">
        <v>24767</v>
      </c>
    </row>
    <row r="3846" spans="1:9" x14ac:dyDescent="0.35">
      <c r="A3846" t="s">
        <v>24773</v>
      </c>
      <c r="B3846" t="s">
        <v>6636</v>
      </c>
      <c r="C3846" t="s">
        <v>24774</v>
      </c>
      <c r="D3846" t="s">
        <v>6748</v>
      </c>
      <c r="E3846" t="s">
        <v>6749</v>
      </c>
      <c r="F3846">
        <v>68431120</v>
      </c>
      <c r="I3846" t="s">
        <v>24774</v>
      </c>
    </row>
    <row r="3847" spans="1:9" x14ac:dyDescent="0.35">
      <c r="A3847" t="s">
        <v>24775</v>
      </c>
      <c r="B3847" t="s">
        <v>7397</v>
      </c>
      <c r="C3847" t="s">
        <v>24776</v>
      </c>
      <c r="D3847" t="s">
        <v>24777</v>
      </c>
      <c r="E3847" t="s">
        <v>24778</v>
      </c>
      <c r="F3847">
        <v>67592855</v>
      </c>
      <c r="G3847">
        <v>67595411</v>
      </c>
      <c r="H3847" t="s">
        <v>24779</v>
      </c>
      <c r="I3847" t="s">
        <v>24776</v>
      </c>
    </row>
    <row r="3848" spans="1:9" x14ac:dyDescent="0.35">
      <c r="A3848" t="s">
        <v>24780</v>
      </c>
      <c r="B3848" t="s">
        <v>6636</v>
      </c>
      <c r="C3848" t="s">
        <v>24781</v>
      </c>
      <c r="I3848" t="s">
        <v>24781</v>
      </c>
    </row>
    <row r="3849" spans="1:9" x14ac:dyDescent="0.35">
      <c r="A3849" t="s">
        <v>24782</v>
      </c>
      <c r="B3849" t="s">
        <v>6636</v>
      </c>
      <c r="C3849" t="s">
        <v>24783</v>
      </c>
      <c r="D3849" t="s">
        <v>24784</v>
      </c>
      <c r="E3849" t="s">
        <v>24785</v>
      </c>
      <c r="F3849">
        <v>68611234</v>
      </c>
      <c r="G3849">
        <v>68623981</v>
      </c>
      <c r="I3849" t="s">
        <v>24783</v>
      </c>
    </row>
    <row r="3850" spans="1:9" x14ac:dyDescent="0.35">
      <c r="A3850" t="s">
        <v>24786</v>
      </c>
      <c r="B3850" t="s">
        <v>6636</v>
      </c>
      <c r="C3850" t="s">
        <v>24787</v>
      </c>
      <c r="I3850" t="s">
        <v>24787</v>
      </c>
    </row>
    <row r="3851" spans="1:9" x14ac:dyDescent="0.35">
      <c r="A3851" t="s">
        <v>24788</v>
      </c>
      <c r="B3851" t="s">
        <v>7397</v>
      </c>
      <c r="C3851" t="s">
        <v>24789</v>
      </c>
      <c r="D3851" t="s">
        <v>15321</v>
      </c>
      <c r="E3851" t="s">
        <v>15322</v>
      </c>
      <c r="F3851">
        <v>68844381</v>
      </c>
      <c r="G3851">
        <v>67341059</v>
      </c>
      <c r="I3851" t="s">
        <v>24789</v>
      </c>
    </row>
    <row r="3852" spans="1:9" x14ac:dyDescent="0.35">
      <c r="A3852" t="s">
        <v>24790</v>
      </c>
      <c r="B3852" t="s">
        <v>7397</v>
      </c>
      <c r="C3852" t="s">
        <v>24791</v>
      </c>
      <c r="D3852" t="s">
        <v>24792</v>
      </c>
      <c r="E3852" t="s">
        <v>16449</v>
      </c>
      <c r="F3852">
        <v>62920138</v>
      </c>
      <c r="G3852">
        <v>62920923</v>
      </c>
      <c r="I3852" t="s">
        <v>24791</v>
      </c>
    </row>
    <row r="3853" spans="1:9" x14ac:dyDescent="0.35">
      <c r="A3853" t="s">
        <v>24793</v>
      </c>
      <c r="B3853" t="s">
        <v>7397</v>
      </c>
      <c r="C3853" t="s">
        <v>24794</v>
      </c>
      <c r="D3853" t="s">
        <v>24795</v>
      </c>
      <c r="E3853" t="s">
        <v>24796</v>
      </c>
      <c r="F3853">
        <v>63371442</v>
      </c>
      <c r="G3853">
        <v>63391493</v>
      </c>
      <c r="H3853" t="s">
        <v>24797</v>
      </c>
      <c r="I3853" t="s">
        <v>24794</v>
      </c>
    </row>
    <row r="3854" spans="1:9" x14ac:dyDescent="0.35">
      <c r="A3854" t="s">
        <v>24798</v>
      </c>
      <c r="B3854" t="s">
        <v>7397</v>
      </c>
      <c r="C3854" t="s">
        <v>24799</v>
      </c>
      <c r="D3854" t="s">
        <v>24800</v>
      </c>
      <c r="E3854" t="s">
        <v>22137</v>
      </c>
      <c r="F3854">
        <v>63626146</v>
      </c>
      <c r="H3854" t="s">
        <v>24801</v>
      </c>
      <c r="I3854" t="s">
        <v>24799</v>
      </c>
    </row>
    <row r="3855" spans="1:9" x14ac:dyDescent="0.35">
      <c r="A3855" t="s">
        <v>24802</v>
      </c>
      <c r="B3855" t="s">
        <v>7397</v>
      </c>
      <c r="C3855" t="s">
        <v>24803</v>
      </c>
      <c r="D3855" t="s">
        <v>24804</v>
      </c>
      <c r="E3855" t="s">
        <v>24805</v>
      </c>
      <c r="G3855">
        <v>67432381</v>
      </c>
      <c r="H3855" t="s">
        <v>24806</v>
      </c>
      <c r="I3855" t="s">
        <v>24803</v>
      </c>
    </row>
    <row r="3856" spans="1:9" x14ac:dyDescent="0.35">
      <c r="A3856" t="s">
        <v>24807</v>
      </c>
      <c r="B3856" t="s">
        <v>7397</v>
      </c>
      <c r="C3856" t="s">
        <v>24808</v>
      </c>
      <c r="D3856" t="s">
        <v>11437</v>
      </c>
      <c r="E3856" t="s">
        <v>24809</v>
      </c>
      <c r="F3856" t="s">
        <v>24810</v>
      </c>
      <c r="G3856" t="s">
        <v>24811</v>
      </c>
      <c r="H3856" t="s">
        <v>24812</v>
      </c>
      <c r="I3856" t="s">
        <v>24808</v>
      </c>
    </row>
    <row r="3857" spans="1:9" x14ac:dyDescent="0.35">
      <c r="A3857" t="s">
        <v>24813</v>
      </c>
      <c r="B3857" t="s">
        <v>7397</v>
      </c>
      <c r="C3857" t="s">
        <v>24814</v>
      </c>
      <c r="D3857" t="s">
        <v>24815</v>
      </c>
      <c r="E3857" t="s">
        <v>7782</v>
      </c>
      <c r="F3857">
        <v>62660581</v>
      </c>
      <c r="G3857">
        <v>62612023</v>
      </c>
      <c r="H3857" t="s">
        <v>24816</v>
      </c>
      <c r="I3857" t="s">
        <v>24814</v>
      </c>
    </row>
    <row r="3858" spans="1:9" x14ac:dyDescent="0.35">
      <c r="A3858" t="s">
        <v>24817</v>
      </c>
      <c r="B3858" t="s">
        <v>7397</v>
      </c>
      <c r="C3858" t="s">
        <v>24818</v>
      </c>
      <c r="D3858" t="s">
        <v>6889</v>
      </c>
      <c r="E3858" t="s">
        <v>24819</v>
      </c>
      <c r="F3858">
        <v>65693611</v>
      </c>
      <c r="G3858">
        <v>65669271</v>
      </c>
      <c r="H3858" t="s">
        <v>24820</v>
      </c>
      <c r="I3858" t="s">
        <v>24818</v>
      </c>
    </row>
    <row r="3859" spans="1:9" x14ac:dyDescent="0.35">
      <c r="A3859" t="s">
        <v>24821</v>
      </c>
      <c r="B3859" t="s">
        <v>7397</v>
      </c>
      <c r="C3859" t="s">
        <v>24822</v>
      </c>
      <c r="D3859" t="s">
        <v>24823</v>
      </c>
      <c r="E3859" t="s">
        <v>24824</v>
      </c>
      <c r="F3859">
        <v>63623836</v>
      </c>
      <c r="G3859">
        <v>63628897</v>
      </c>
      <c r="H3859" t="s">
        <v>24825</v>
      </c>
      <c r="I3859" t="s">
        <v>24822</v>
      </c>
    </row>
    <row r="3860" spans="1:9" x14ac:dyDescent="0.35">
      <c r="A3860" t="s">
        <v>24826</v>
      </c>
      <c r="B3860" t="s">
        <v>7397</v>
      </c>
      <c r="C3860" t="s">
        <v>24827</v>
      </c>
      <c r="D3860" t="s">
        <v>24828</v>
      </c>
      <c r="E3860" t="s">
        <v>24829</v>
      </c>
      <c r="F3860">
        <v>67777052</v>
      </c>
      <c r="G3860">
        <v>67778136</v>
      </c>
      <c r="H3860" t="s">
        <v>24830</v>
      </c>
      <c r="I3860" t="s">
        <v>24827</v>
      </c>
    </row>
    <row r="3861" spans="1:9" x14ac:dyDescent="0.35">
      <c r="A3861" t="s">
        <v>24831</v>
      </c>
      <c r="B3861" t="s">
        <v>7397</v>
      </c>
      <c r="C3861" t="s">
        <v>24832</v>
      </c>
      <c r="D3861" t="s">
        <v>24833</v>
      </c>
      <c r="E3861" t="s">
        <v>24834</v>
      </c>
      <c r="H3861" t="s">
        <v>24835</v>
      </c>
      <c r="I3861" t="s">
        <v>24832</v>
      </c>
    </row>
    <row r="3862" spans="1:9" x14ac:dyDescent="0.35">
      <c r="A3862" t="s">
        <v>24836</v>
      </c>
      <c r="B3862" t="s">
        <v>7397</v>
      </c>
      <c r="C3862" t="s">
        <v>24837</v>
      </c>
      <c r="D3862" t="s">
        <v>24838</v>
      </c>
      <c r="E3862" t="s">
        <v>24839</v>
      </c>
      <c r="H3862" t="s">
        <v>24840</v>
      </c>
      <c r="I3862" t="s">
        <v>24837</v>
      </c>
    </row>
    <row r="3863" spans="1:9" x14ac:dyDescent="0.35">
      <c r="A3863" t="s">
        <v>24841</v>
      </c>
      <c r="B3863" t="s">
        <v>7397</v>
      </c>
      <c r="C3863" t="s">
        <v>24842</v>
      </c>
      <c r="D3863" t="s">
        <v>19165</v>
      </c>
      <c r="E3863" t="s">
        <v>23757</v>
      </c>
      <c r="F3863">
        <v>68623383</v>
      </c>
      <c r="G3863">
        <v>68622252</v>
      </c>
      <c r="H3863" t="s">
        <v>24843</v>
      </c>
      <c r="I3863" t="s">
        <v>24842</v>
      </c>
    </row>
    <row r="3864" spans="1:9" x14ac:dyDescent="0.35">
      <c r="A3864" t="s">
        <v>24844</v>
      </c>
      <c r="B3864" t="s">
        <v>7397</v>
      </c>
      <c r="C3864" t="s">
        <v>24845</v>
      </c>
      <c r="D3864" t="s">
        <v>24846</v>
      </c>
      <c r="E3864" t="s">
        <v>24847</v>
      </c>
      <c r="F3864">
        <v>62130018</v>
      </c>
      <c r="G3864">
        <v>62130004</v>
      </c>
      <c r="H3864" t="s">
        <v>24848</v>
      </c>
      <c r="I3864" t="s">
        <v>24845</v>
      </c>
    </row>
    <row r="3865" spans="1:9" x14ac:dyDescent="0.35">
      <c r="A3865" t="s">
        <v>24849</v>
      </c>
      <c r="B3865" t="s">
        <v>7092</v>
      </c>
      <c r="C3865" t="s">
        <v>24850</v>
      </c>
      <c r="D3865" t="s">
        <v>24851</v>
      </c>
      <c r="E3865" t="s">
        <v>24852</v>
      </c>
      <c r="F3865">
        <v>67770118</v>
      </c>
      <c r="G3865">
        <v>67770162</v>
      </c>
      <c r="H3865" t="s">
        <v>24853</v>
      </c>
      <c r="I3865" t="s">
        <v>24850</v>
      </c>
    </row>
    <row r="3866" spans="1:9" x14ac:dyDescent="0.35">
      <c r="A3866" t="s">
        <v>24854</v>
      </c>
      <c r="B3866" t="s">
        <v>7397</v>
      </c>
      <c r="C3866" t="s">
        <v>24855</v>
      </c>
      <c r="D3866" t="s">
        <v>24856</v>
      </c>
      <c r="E3866" t="s">
        <v>24857</v>
      </c>
      <c r="F3866">
        <v>68844749</v>
      </c>
      <c r="G3866">
        <v>64656413</v>
      </c>
      <c r="H3866" t="s">
        <v>24858</v>
      </c>
      <c r="I3866" t="s">
        <v>24855</v>
      </c>
    </row>
    <row r="3867" spans="1:9" x14ac:dyDescent="0.35">
      <c r="A3867" t="s">
        <v>24859</v>
      </c>
      <c r="B3867" t="s">
        <v>6636</v>
      </c>
      <c r="C3867" t="s">
        <v>24860</v>
      </c>
      <c r="D3867" t="s">
        <v>24861</v>
      </c>
      <c r="E3867" t="s">
        <v>24862</v>
      </c>
      <c r="F3867">
        <f>94112768669/94115661295</f>
        <v>0.9999692652002844</v>
      </c>
      <c r="G3867">
        <v>94112768669</v>
      </c>
      <c r="H3867" t="s">
        <v>24863</v>
      </c>
      <c r="I3867" t="s">
        <v>24860</v>
      </c>
    </row>
    <row r="3868" spans="1:9" x14ac:dyDescent="0.35">
      <c r="A3868" t="s">
        <v>24864</v>
      </c>
      <c r="B3868" t="s">
        <v>6636</v>
      </c>
      <c r="C3868" t="s">
        <v>24865</v>
      </c>
      <c r="D3868" t="s">
        <v>24866</v>
      </c>
      <c r="E3868" t="s">
        <v>24867</v>
      </c>
      <c r="H3868" t="s">
        <v>24868</v>
      </c>
      <c r="I3868" t="s">
        <v>24865</v>
      </c>
    </row>
    <row r="3869" spans="1:9" x14ac:dyDescent="0.35">
      <c r="A3869" t="s">
        <v>24869</v>
      </c>
      <c r="B3869" t="s">
        <v>7092</v>
      </c>
      <c r="C3869" t="s">
        <v>24870</v>
      </c>
      <c r="D3869" t="s">
        <v>10624</v>
      </c>
      <c r="E3869" t="s">
        <v>24871</v>
      </c>
      <c r="F3869">
        <v>67557577</v>
      </c>
      <c r="G3869">
        <v>62571336</v>
      </c>
      <c r="H3869" t="s">
        <v>24872</v>
      </c>
      <c r="I3869" t="s">
        <v>24870</v>
      </c>
    </row>
    <row r="3870" spans="1:9" x14ac:dyDescent="0.35">
      <c r="A3870" t="s">
        <v>24873</v>
      </c>
      <c r="B3870" t="s">
        <v>6636</v>
      </c>
      <c r="C3870" t="s">
        <v>24874</v>
      </c>
      <c r="D3870" t="s">
        <v>24875</v>
      </c>
      <c r="E3870" t="s">
        <v>10669</v>
      </c>
      <c r="H3870" t="s">
        <v>24876</v>
      </c>
      <c r="I3870" t="s">
        <v>24874</v>
      </c>
    </row>
    <row r="3871" spans="1:9" x14ac:dyDescent="0.35">
      <c r="A3871" t="s">
        <v>24877</v>
      </c>
      <c r="B3871" t="s">
        <v>7397</v>
      </c>
      <c r="C3871" t="s">
        <v>24878</v>
      </c>
      <c r="D3871" t="s">
        <v>24879</v>
      </c>
      <c r="E3871" t="s">
        <v>24880</v>
      </c>
      <c r="F3871">
        <v>68387280</v>
      </c>
      <c r="G3871">
        <v>67359503</v>
      </c>
      <c r="I3871" t="s">
        <v>24878</v>
      </c>
    </row>
    <row r="3872" spans="1:9" x14ac:dyDescent="0.35">
      <c r="A3872" t="s">
        <v>24881</v>
      </c>
      <c r="B3872" t="s">
        <v>6776</v>
      </c>
      <c r="C3872" t="s">
        <v>24882</v>
      </c>
      <c r="D3872" t="s">
        <v>24883</v>
      </c>
      <c r="E3872" t="s">
        <v>24884</v>
      </c>
      <c r="H3872" t="s">
        <v>24885</v>
      </c>
      <c r="I3872" t="s">
        <v>24882</v>
      </c>
    </row>
    <row r="3873" spans="1:9" x14ac:dyDescent="0.35">
      <c r="A3873" t="s">
        <v>24886</v>
      </c>
      <c r="B3873" t="s">
        <v>6636</v>
      </c>
      <c r="C3873" t="s">
        <v>24887</v>
      </c>
      <c r="D3873" t="s">
        <v>24888</v>
      </c>
      <c r="E3873" t="s">
        <v>24889</v>
      </c>
      <c r="F3873" t="s">
        <v>24890</v>
      </c>
      <c r="G3873" t="s">
        <v>24891</v>
      </c>
      <c r="H3873" t="s">
        <v>24892</v>
      </c>
      <c r="I3873" t="s">
        <v>24887</v>
      </c>
    </row>
    <row r="3874" spans="1:9" x14ac:dyDescent="0.35">
      <c r="A3874" t="s">
        <v>24893</v>
      </c>
      <c r="B3874" t="s">
        <v>7397</v>
      </c>
      <c r="C3874" t="s">
        <v>24894</v>
      </c>
      <c r="D3874" t="s">
        <v>11291</v>
      </c>
      <c r="E3874" t="s">
        <v>24895</v>
      </c>
      <c r="H3874" t="s">
        <v>24896</v>
      </c>
      <c r="I3874" t="s">
        <v>24894</v>
      </c>
    </row>
    <row r="3875" spans="1:9" x14ac:dyDescent="0.35">
      <c r="A3875" t="s">
        <v>24897</v>
      </c>
      <c r="B3875" t="s">
        <v>7397</v>
      </c>
      <c r="C3875" t="s">
        <v>24898</v>
      </c>
      <c r="D3875" t="s">
        <v>24899</v>
      </c>
      <c r="E3875" t="s">
        <v>6652</v>
      </c>
      <c r="F3875">
        <v>65113388</v>
      </c>
      <c r="I3875" t="s">
        <v>24898</v>
      </c>
    </row>
    <row r="3876" spans="1:9" x14ac:dyDescent="0.35">
      <c r="A3876" t="s">
        <v>24900</v>
      </c>
      <c r="B3876" t="s">
        <v>7092</v>
      </c>
      <c r="C3876" t="s">
        <v>24901</v>
      </c>
      <c r="D3876" t="s">
        <v>24902</v>
      </c>
      <c r="E3876" t="s">
        <v>24903</v>
      </c>
      <c r="H3876" t="s">
        <v>24904</v>
      </c>
      <c r="I3876" t="s">
        <v>24901</v>
      </c>
    </row>
    <row r="3877" spans="1:9" x14ac:dyDescent="0.35">
      <c r="A3877" t="s">
        <v>24905</v>
      </c>
      <c r="B3877" t="s">
        <v>6636</v>
      </c>
      <c r="C3877" t="s">
        <v>24803</v>
      </c>
      <c r="D3877" t="s">
        <v>24906</v>
      </c>
      <c r="E3877" t="s">
        <v>16225</v>
      </c>
      <c r="H3877" t="s">
        <v>24907</v>
      </c>
      <c r="I3877" t="s">
        <v>24803</v>
      </c>
    </row>
    <row r="3878" spans="1:9" x14ac:dyDescent="0.35">
      <c r="A3878" t="s">
        <v>24908</v>
      </c>
      <c r="B3878" t="s">
        <v>7092</v>
      </c>
      <c r="C3878" t="s">
        <v>24909</v>
      </c>
      <c r="D3878" t="s">
        <v>24910</v>
      </c>
      <c r="E3878" t="s">
        <v>24911</v>
      </c>
      <c r="F3878" t="s">
        <v>24912</v>
      </c>
      <c r="G3878" t="s">
        <v>24913</v>
      </c>
      <c r="H3878" t="s">
        <v>24914</v>
      </c>
      <c r="I3878" t="s">
        <v>24909</v>
      </c>
    </row>
    <row r="3879" spans="1:9" x14ac:dyDescent="0.35">
      <c r="A3879" t="s">
        <v>24915</v>
      </c>
      <c r="B3879" t="s">
        <v>7397</v>
      </c>
      <c r="C3879" t="s">
        <v>24916</v>
      </c>
      <c r="D3879" t="s">
        <v>24917</v>
      </c>
      <c r="E3879" t="s">
        <v>24918</v>
      </c>
      <c r="H3879" t="s">
        <v>24919</v>
      </c>
      <c r="I3879" t="s">
        <v>24916</v>
      </c>
    </row>
    <row r="3880" spans="1:9" x14ac:dyDescent="0.35">
      <c r="A3880" t="s">
        <v>24920</v>
      </c>
      <c r="B3880" t="s">
        <v>7397</v>
      </c>
      <c r="C3880" t="s">
        <v>24921</v>
      </c>
      <c r="D3880" t="s">
        <v>24922</v>
      </c>
      <c r="E3880" t="s">
        <v>24923</v>
      </c>
      <c r="I3880" t="s">
        <v>24921</v>
      </c>
    </row>
    <row r="3881" spans="1:9" x14ac:dyDescent="0.35">
      <c r="A3881" t="s">
        <v>24924</v>
      </c>
      <c r="B3881" t="s">
        <v>7397</v>
      </c>
      <c r="C3881" t="s">
        <v>24925</v>
      </c>
      <c r="D3881" t="s">
        <v>24926</v>
      </c>
      <c r="E3881" t="s">
        <v>24927</v>
      </c>
      <c r="H3881" t="s">
        <v>24928</v>
      </c>
      <c r="I3881" t="s">
        <v>24925</v>
      </c>
    </row>
    <row r="3882" spans="1:9" x14ac:dyDescent="0.35">
      <c r="A3882" t="s">
        <v>1907</v>
      </c>
      <c r="B3882" t="s">
        <v>7648</v>
      </c>
      <c r="C3882" t="s">
        <v>24929</v>
      </c>
      <c r="D3882" t="s">
        <v>24930</v>
      </c>
      <c r="E3882" t="s">
        <v>24931</v>
      </c>
      <c r="F3882" t="s">
        <v>24932</v>
      </c>
      <c r="G3882" t="s">
        <v>24933</v>
      </c>
      <c r="H3882" t="s">
        <v>24934</v>
      </c>
      <c r="I3882" t="s">
        <v>24929</v>
      </c>
    </row>
    <row r="3883" spans="1:9" x14ac:dyDescent="0.35">
      <c r="A3883" t="s">
        <v>24935</v>
      </c>
      <c r="B3883" t="s">
        <v>6703</v>
      </c>
      <c r="C3883" t="s">
        <v>24936</v>
      </c>
      <c r="D3883" t="s">
        <v>24937</v>
      </c>
      <c r="E3883" t="s">
        <v>24938</v>
      </c>
      <c r="H3883" t="s">
        <v>24939</v>
      </c>
      <c r="I3883" t="s">
        <v>24936</v>
      </c>
    </row>
    <row r="3884" spans="1:9" x14ac:dyDescent="0.35">
      <c r="A3884" t="s">
        <v>24940</v>
      </c>
      <c r="B3884" t="s">
        <v>6703</v>
      </c>
      <c r="C3884" t="s">
        <v>24941</v>
      </c>
      <c r="D3884" t="s">
        <v>24942</v>
      </c>
      <c r="E3884" t="s">
        <v>24943</v>
      </c>
      <c r="H3884" t="s">
        <v>24944</v>
      </c>
      <c r="I3884" t="s">
        <v>24941</v>
      </c>
    </row>
    <row r="3885" spans="1:9" x14ac:dyDescent="0.35">
      <c r="A3885" t="s">
        <v>24945</v>
      </c>
      <c r="B3885" t="s">
        <v>7397</v>
      </c>
      <c r="C3885" t="s">
        <v>24946</v>
      </c>
      <c r="I3885" t="s">
        <v>24946</v>
      </c>
    </row>
    <row r="3886" spans="1:9" x14ac:dyDescent="0.35">
      <c r="A3886" t="s">
        <v>24947</v>
      </c>
      <c r="B3886" t="s">
        <v>7092</v>
      </c>
      <c r="C3886" t="s">
        <v>24948</v>
      </c>
      <c r="I3886" t="s">
        <v>24948</v>
      </c>
    </row>
    <row r="3887" spans="1:9" x14ac:dyDescent="0.35">
      <c r="A3887" t="s">
        <v>24949</v>
      </c>
      <c r="B3887" t="s">
        <v>6636</v>
      </c>
      <c r="C3887" t="s">
        <v>24950</v>
      </c>
      <c r="I3887" t="s">
        <v>24950</v>
      </c>
    </row>
    <row r="3888" spans="1:9" x14ac:dyDescent="0.35">
      <c r="A3888" t="s">
        <v>24951</v>
      </c>
      <c r="B3888" t="s">
        <v>7397</v>
      </c>
      <c r="C3888" t="s">
        <v>24952</v>
      </c>
      <c r="I3888" t="s">
        <v>24952</v>
      </c>
    </row>
    <row r="3889" spans="1:9" x14ac:dyDescent="0.35">
      <c r="A3889" t="s">
        <v>24953</v>
      </c>
      <c r="B3889" t="s">
        <v>7397</v>
      </c>
      <c r="C3889" t="s">
        <v>24954</v>
      </c>
      <c r="I3889" t="s">
        <v>24954</v>
      </c>
    </row>
    <row r="3890" spans="1:9" x14ac:dyDescent="0.35">
      <c r="A3890" t="s">
        <v>622</v>
      </c>
      <c r="B3890" t="s">
        <v>8284</v>
      </c>
      <c r="C3890" t="s">
        <v>24955</v>
      </c>
      <c r="D3890" t="s">
        <v>24956</v>
      </c>
      <c r="E3890" t="s">
        <v>24957</v>
      </c>
      <c r="F3890" t="s">
        <v>24958</v>
      </c>
      <c r="I3890" t="s">
        <v>24959</v>
      </c>
    </row>
    <row r="3891" spans="1:9" x14ac:dyDescent="0.35">
      <c r="A3891" t="s">
        <v>75</v>
      </c>
      <c r="B3891" t="s">
        <v>8284</v>
      </c>
      <c r="C3891" t="s">
        <v>24960</v>
      </c>
      <c r="D3891" t="s">
        <v>24961</v>
      </c>
      <c r="E3891" t="s">
        <v>24962</v>
      </c>
      <c r="F3891">
        <f>86.8375/15</f>
        <v>5.7891666666666675</v>
      </c>
      <c r="I3891" t="s">
        <v>24960</v>
      </c>
    </row>
    <row r="3892" spans="1:9" x14ac:dyDescent="0.35">
      <c r="A3892" t="s">
        <v>1134</v>
      </c>
      <c r="B3892" t="s">
        <v>8284</v>
      </c>
      <c r="C3892" t="s">
        <v>24963</v>
      </c>
      <c r="D3892" t="s">
        <v>24964</v>
      </c>
      <c r="E3892" t="s">
        <v>24965</v>
      </c>
      <c r="F3892">
        <v>40268705706</v>
      </c>
      <c r="I3892" t="s">
        <v>24963</v>
      </c>
    </row>
    <row r="3893" spans="1:9" x14ac:dyDescent="0.35">
      <c r="A3893" t="s">
        <v>24966</v>
      </c>
      <c r="B3893" t="s">
        <v>8284</v>
      </c>
      <c r="C3893" t="s">
        <v>24959</v>
      </c>
      <c r="D3893" t="s">
        <v>24956</v>
      </c>
      <c r="E3893" t="s">
        <v>24957</v>
      </c>
      <c r="H3893" t="s">
        <v>8721</v>
      </c>
      <c r="I3893" t="s">
        <v>24959</v>
      </c>
    </row>
    <row r="3894" spans="1:9" x14ac:dyDescent="0.35">
      <c r="A3894" t="s">
        <v>24967</v>
      </c>
      <c r="B3894" t="s">
        <v>8284</v>
      </c>
      <c r="C3894" t="s">
        <v>24968</v>
      </c>
      <c r="D3894" t="s">
        <v>24961</v>
      </c>
      <c r="E3894" t="s">
        <v>24969</v>
      </c>
      <c r="F3894">
        <f>49-9081/240-866073</f>
        <v>-866061.83750000002</v>
      </c>
      <c r="H3894" t="s">
        <v>24970</v>
      </c>
      <c r="I3894" t="s">
        <v>24968</v>
      </c>
    </row>
    <row r="3895" spans="1:9" x14ac:dyDescent="0.35">
      <c r="A3895" t="s">
        <v>24971</v>
      </c>
      <c r="B3895" t="s">
        <v>6636</v>
      </c>
      <c r="C3895" t="s">
        <v>24972</v>
      </c>
      <c r="D3895" t="s">
        <v>24973</v>
      </c>
      <c r="E3895" t="s">
        <v>24974</v>
      </c>
      <c r="F3895" t="s">
        <v>24975</v>
      </c>
      <c r="G3895" t="s">
        <v>24976</v>
      </c>
      <c r="I3895" t="s">
        <v>24972</v>
      </c>
    </row>
    <row r="3896" spans="1:9" x14ac:dyDescent="0.35">
      <c r="A3896" t="s">
        <v>24977</v>
      </c>
      <c r="B3896" t="s">
        <v>6636</v>
      </c>
      <c r="C3896" t="s">
        <v>24978</v>
      </c>
      <c r="D3896" t="s">
        <v>24979</v>
      </c>
      <c r="E3896" t="s">
        <v>24980</v>
      </c>
      <c r="F3896">
        <v>62412633</v>
      </c>
      <c r="G3896">
        <v>64435339</v>
      </c>
      <c r="I3896" t="s">
        <v>24978</v>
      </c>
    </row>
    <row r="3897" spans="1:9" x14ac:dyDescent="0.35">
      <c r="A3897" t="s">
        <v>24981</v>
      </c>
      <c r="B3897" t="s">
        <v>7092</v>
      </c>
      <c r="C3897" t="s">
        <v>13491</v>
      </c>
      <c r="D3897" t="s">
        <v>24982</v>
      </c>
      <c r="E3897" t="s">
        <v>24983</v>
      </c>
      <c r="F3897" t="s">
        <v>17453</v>
      </c>
      <c r="G3897">
        <v>64820172</v>
      </c>
      <c r="H3897" t="s">
        <v>14295</v>
      </c>
      <c r="I3897" t="s">
        <v>13491</v>
      </c>
    </row>
    <row r="3898" spans="1:9" x14ac:dyDescent="0.35">
      <c r="A3898" t="s">
        <v>24984</v>
      </c>
      <c r="B3898" t="s">
        <v>6703</v>
      </c>
      <c r="C3898" t="s">
        <v>24985</v>
      </c>
      <c r="D3898" t="s">
        <v>24986</v>
      </c>
      <c r="E3898" t="s">
        <v>24987</v>
      </c>
      <c r="F3898" t="s">
        <v>24988</v>
      </c>
      <c r="G3898" t="s">
        <v>24989</v>
      </c>
      <c r="I3898" t="s">
        <v>24985</v>
      </c>
    </row>
    <row r="3899" spans="1:9" x14ac:dyDescent="0.35">
      <c r="A3899" t="s">
        <v>24990</v>
      </c>
      <c r="B3899" t="s">
        <v>6636</v>
      </c>
      <c r="C3899" t="s">
        <v>24991</v>
      </c>
      <c r="D3899" t="s">
        <v>24992</v>
      </c>
      <c r="E3899" t="s">
        <v>7900</v>
      </c>
      <c r="F3899">
        <v>62670822</v>
      </c>
      <c r="G3899">
        <v>62650784</v>
      </c>
      <c r="I3899" t="s">
        <v>24991</v>
      </c>
    </row>
    <row r="3900" spans="1:9" x14ac:dyDescent="0.35">
      <c r="A3900" t="s">
        <v>24993</v>
      </c>
      <c r="B3900" t="s">
        <v>6636</v>
      </c>
      <c r="C3900" t="s">
        <v>24994</v>
      </c>
      <c r="D3900" t="s">
        <v>24995</v>
      </c>
      <c r="E3900" t="s">
        <v>24996</v>
      </c>
      <c r="F3900">
        <v>65358111</v>
      </c>
      <c r="I3900" t="s">
        <v>24994</v>
      </c>
    </row>
    <row r="3901" spans="1:9" x14ac:dyDescent="0.35">
      <c r="A3901" t="s">
        <v>24997</v>
      </c>
      <c r="B3901" t="s">
        <v>6776</v>
      </c>
      <c r="C3901" t="s">
        <v>24998</v>
      </c>
      <c r="D3901" t="s">
        <v>24999</v>
      </c>
      <c r="E3901" t="s">
        <v>25000</v>
      </c>
      <c r="F3901">
        <v>62621118</v>
      </c>
      <c r="G3901">
        <v>62612811</v>
      </c>
      <c r="I3901" t="s">
        <v>24998</v>
      </c>
    </row>
    <row r="3902" spans="1:9" x14ac:dyDescent="0.35">
      <c r="A3902" t="s">
        <v>25001</v>
      </c>
      <c r="B3902" t="s">
        <v>6636</v>
      </c>
      <c r="C3902" t="s">
        <v>25002</v>
      </c>
      <c r="D3902" t="s">
        <v>25003</v>
      </c>
      <c r="E3902" t="s">
        <v>8781</v>
      </c>
      <c r="F3902">
        <v>63923043</v>
      </c>
      <c r="I3902" t="s">
        <v>25002</v>
      </c>
    </row>
    <row r="3903" spans="1:9" x14ac:dyDescent="0.35">
      <c r="A3903" t="s">
        <v>25004</v>
      </c>
      <c r="B3903" t="s">
        <v>7397</v>
      </c>
      <c r="C3903" t="s">
        <v>25005</v>
      </c>
      <c r="D3903" t="s">
        <v>25006</v>
      </c>
      <c r="E3903" t="s">
        <v>25007</v>
      </c>
      <c r="F3903">
        <v>63449266</v>
      </c>
      <c r="I3903" t="s">
        <v>25005</v>
      </c>
    </row>
    <row r="3904" spans="1:9" x14ac:dyDescent="0.35">
      <c r="A3904" t="s">
        <v>25008</v>
      </c>
      <c r="B3904" t="s">
        <v>6636</v>
      </c>
      <c r="C3904" t="s">
        <v>25009</v>
      </c>
      <c r="D3904" t="s">
        <v>25010</v>
      </c>
      <c r="E3904" t="s">
        <v>25011</v>
      </c>
      <c r="F3904" t="s">
        <v>25012</v>
      </c>
      <c r="G3904" t="s">
        <v>25013</v>
      </c>
      <c r="I3904" t="s">
        <v>25009</v>
      </c>
    </row>
    <row r="3905" spans="1:9" x14ac:dyDescent="0.35">
      <c r="A3905" t="s">
        <v>25014</v>
      </c>
      <c r="B3905" t="s">
        <v>6636</v>
      </c>
      <c r="C3905" t="s">
        <v>25015</v>
      </c>
      <c r="D3905" t="s">
        <v>25016</v>
      </c>
      <c r="E3905" t="s">
        <v>25017</v>
      </c>
      <c r="F3905">
        <v>62730771</v>
      </c>
      <c r="G3905">
        <v>62730671</v>
      </c>
      <c r="I3905" t="s">
        <v>25015</v>
      </c>
    </row>
    <row r="3906" spans="1:9" x14ac:dyDescent="0.35">
      <c r="A3906" t="s">
        <v>25018</v>
      </c>
      <c r="B3906" t="s">
        <v>6636</v>
      </c>
      <c r="C3906" t="s">
        <v>25019</v>
      </c>
      <c r="D3906" t="s">
        <v>25020</v>
      </c>
      <c r="E3906" t="s">
        <v>25021</v>
      </c>
      <c r="F3906">
        <v>63913088</v>
      </c>
      <c r="G3906" t="s">
        <v>25022</v>
      </c>
      <c r="H3906" t="s">
        <v>25023</v>
      </c>
      <c r="I3906" t="s">
        <v>25024</v>
      </c>
    </row>
    <row r="3907" spans="1:9" x14ac:dyDescent="0.35">
      <c r="A3907" t="s">
        <v>25025</v>
      </c>
      <c r="B3907" t="s">
        <v>7397</v>
      </c>
      <c r="C3907" t="s">
        <v>25026</v>
      </c>
      <c r="D3907" t="s">
        <v>25027</v>
      </c>
      <c r="E3907" t="s">
        <v>25028</v>
      </c>
      <c r="F3907">
        <v>67569180</v>
      </c>
      <c r="I3907" t="s">
        <v>25026</v>
      </c>
    </row>
    <row r="3908" spans="1:9" x14ac:dyDescent="0.35">
      <c r="A3908" t="s">
        <v>25029</v>
      </c>
      <c r="B3908" t="s">
        <v>6636</v>
      </c>
      <c r="C3908" t="s">
        <v>25030</v>
      </c>
      <c r="D3908" t="s">
        <v>25031</v>
      </c>
      <c r="E3908" t="s">
        <v>25032</v>
      </c>
      <c r="F3908" t="s">
        <v>25033</v>
      </c>
      <c r="G3908" t="s">
        <v>25034</v>
      </c>
      <c r="I3908" t="s">
        <v>25030</v>
      </c>
    </row>
    <row r="3909" spans="1:9" x14ac:dyDescent="0.35">
      <c r="A3909" t="s">
        <v>25035</v>
      </c>
      <c r="B3909" t="s">
        <v>6636</v>
      </c>
      <c r="C3909" t="s">
        <v>25036</v>
      </c>
      <c r="D3909" t="s">
        <v>25037</v>
      </c>
      <c r="E3909" t="s">
        <v>25038</v>
      </c>
      <c r="F3909">
        <v>67824833</v>
      </c>
      <c r="I3909" t="s">
        <v>25036</v>
      </c>
    </row>
    <row r="3910" spans="1:9" x14ac:dyDescent="0.35">
      <c r="A3910" t="s">
        <v>25039</v>
      </c>
      <c r="B3910" t="s">
        <v>6636</v>
      </c>
      <c r="C3910" t="s">
        <v>25040</v>
      </c>
      <c r="D3910" t="s">
        <v>25041</v>
      </c>
      <c r="E3910" t="s">
        <v>25042</v>
      </c>
      <c r="F3910" t="s">
        <v>25043</v>
      </c>
      <c r="I3910" t="s">
        <v>25040</v>
      </c>
    </row>
    <row r="3911" spans="1:9" x14ac:dyDescent="0.35">
      <c r="A3911" t="s">
        <v>25044</v>
      </c>
      <c r="B3911" t="s">
        <v>6763</v>
      </c>
      <c r="C3911" t="s">
        <v>25045</v>
      </c>
      <c r="D3911" t="s">
        <v>25046</v>
      </c>
      <c r="E3911" t="s">
        <v>25047</v>
      </c>
      <c r="F3911">
        <v>62213111</v>
      </c>
      <c r="G3911">
        <v>62682122</v>
      </c>
      <c r="H3911" t="s">
        <v>13264</v>
      </c>
      <c r="I3911" t="s">
        <v>25045</v>
      </c>
    </row>
    <row r="3912" spans="1:9" x14ac:dyDescent="0.35">
      <c r="A3912" t="s">
        <v>25048</v>
      </c>
      <c r="B3912" t="s">
        <v>7397</v>
      </c>
      <c r="C3912" t="s">
        <v>25049</v>
      </c>
      <c r="D3912" t="s">
        <v>7422</v>
      </c>
      <c r="E3912" t="s">
        <v>25050</v>
      </c>
      <c r="F3912">
        <v>68481138</v>
      </c>
      <c r="G3912">
        <v>68481139</v>
      </c>
      <c r="H3912" t="s">
        <v>25051</v>
      </c>
      <c r="I3912" t="s">
        <v>25049</v>
      </c>
    </row>
    <row r="3913" spans="1:9" x14ac:dyDescent="0.35">
      <c r="A3913" t="s">
        <v>25052</v>
      </c>
      <c r="B3913" t="s">
        <v>7092</v>
      </c>
      <c r="C3913" t="s">
        <v>25053</v>
      </c>
      <c r="D3913" t="s">
        <v>25054</v>
      </c>
      <c r="E3913" t="s">
        <v>17445</v>
      </c>
      <c r="F3913">
        <v>90283200</v>
      </c>
      <c r="G3913">
        <v>62572605</v>
      </c>
      <c r="H3913" t="s">
        <v>25055</v>
      </c>
      <c r="I3913" t="s">
        <v>25053</v>
      </c>
    </row>
    <row r="3914" spans="1:9" x14ac:dyDescent="0.35">
      <c r="A3914" t="s">
        <v>25056</v>
      </c>
      <c r="B3914" t="s">
        <v>7092</v>
      </c>
      <c r="C3914" t="s">
        <v>25057</v>
      </c>
      <c r="D3914" t="s">
        <v>25058</v>
      </c>
      <c r="E3914" t="s">
        <v>25059</v>
      </c>
      <c r="F3914">
        <v>62572457</v>
      </c>
      <c r="G3914">
        <v>62572457</v>
      </c>
      <c r="H3914" t="s">
        <v>25060</v>
      </c>
      <c r="I3914" t="s">
        <v>25057</v>
      </c>
    </row>
    <row r="3915" spans="1:9" x14ac:dyDescent="0.35">
      <c r="A3915" t="s">
        <v>25061</v>
      </c>
      <c r="B3915" t="s">
        <v>6636</v>
      </c>
      <c r="C3915" t="s">
        <v>25062</v>
      </c>
      <c r="D3915" t="s">
        <v>25063</v>
      </c>
      <c r="E3915" t="s">
        <v>25064</v>
      </c>
      <c r="H3915" t="s">
        <v>25065</v>
      </c>
      <c r="I3915" t="s">
        <v>25062</v>
      </c>
    </row>
    <row r="3916" spans="1:9" x14ac:dyDescent="0.35">
      <c r="A3916" t="s">
        <v>25066</v>
      </c>
      <c r="B3916" t="s">
        <v>7397</v>
      </c>
      <c r="C3916" t="s">
        <v>25067</v>
      </c>
      <c r="D3916" t="s">
        <v>25068</v>
      </c>
      <c r="E3916" t="s">
        <v>25069</v>
      </c>
      <c r="F3916">
        <v>91540300</v>
      </c>
      <c r="G3916">
        <v>64402073</v>
      </c>
      <c r="H3916" t="s">
        <v>25070</v>
      </c>
      <c r="I3916" t="s">
        <v>25067</v>
      </c>
    </row>
    <row r="3917" spans="1:9" x14ac:dyDescent="0.35">
      <c r="A3917" t="s">
        <v>25071</v>
      </c>
      <c r="B3917" t="s">
        <v>6636</v>
      </c>
      <c r="C3917" t="s">
        <v>25072</v>
      </c>
      <c r="D3917" t="s">
        <v>25073</v>
      </c>
      <c r="F3917">
        <v>67427780</v>
      </c>
      <c r="G3917">
        <v>67427782</v>
      </c>
      <c r="H3917" t="s">
        <v>25074</v>
      </c>
      <c r="I3917" t="s">
        <v>25072</v>
      </c>
    </row>
    <row r="3918" spans="1:9" x14ac:dyDescent="0.35">
      <c r="A3918" t="s">
        <v>25075</v>
      </c>
      <c r="B3918" t="s">
        <v>6636</v>
      </c>
      <c r="C3918" t="s">
        <v>25076</v>
      </c>
      <c r="D3918" t="s">
        <v>25077</v>
      </c>
      <c r="E3918" t="s">
        <v>25078</v>
      </c>
      <c r="F3918">
        <v>62844127</v>
      </c>
      <c r="G3918">
        <v>64877871</v>
      </c>
      <c r="H3918" t="s">
        <v>25079</v>
      </c>
      <c r="I3918" t="s">
        <v>25076</v>
      </c>
    </row>
    <row r="3919" spans="1:9" x14ac:dyDescent="0.35">
      <c r="A3919" t="s">
        <v>25080</v>
      </c>
      <c r="B3919" t="s">
        <v>6636</v>
      </c>
      <c r="C3919" t="s">
        <v>25081</v>
      </c>
      <c r="D3919" t="s">
        <v>19597</v>
      </c>
      <c r="E3919" t="s">
        <v>25082</v>
      </c>
      <c r="F3919" t="s">
        <v>25083</v>
      </c>
      <c r="G3919">
        <v>62226215</v>
      </c>
      <c r="H3919" t="s">
        <v>25084</v>
      </c>
      <c r="I3919" t="s">
        <v>25081</v>
      </c>
    </row>
    <row r="3920" spans="1:9" x14ac:dyDescent="0.35">
      <c r="A3920" t="s">
        <v>25085</v>
      </c>
      <c r="B3920" t="s">
        <v>7397</v>
      </c>
      <c r="C3920" t="s">
        <v>25086</v>
      </c>
      <c r="D3920" t="s">
        <v>25087</v>
      </c>
      <c r="E3920" t="s">
        <v>18919</v>
      </c>
      <c r="F3920">
        <v>65640772</v>
      </c>
      <c r="G3920">
        <v>68997937</v>
      </c>
      <c r="H3920" t="s">
        <v>25088</v>
      </c>
      <c r="I3920" t="s">
        <v>25086</v>
      </c>
    </row>
    <row r="3921" spans="1:9" x14ac:dyDescent="0.35">
      <c r="A3921" t="s">
        <v>25089</v>
      </c>
      <c r="B3921" t="s">
        <v>6636</v>
      </c>
      <c r="C3921" t="s">
        <v>25090</v>
      </c>
      <c r="D3921" t="s">
        <v>25091</v>
      </c>
      <c r="E3921" t="s">
        <v>25092</v>
      </c>
      <c r="F3921">
        <v>4576118100</v>
      </c>
      <c r="G3921">
        <v>4576118101</v>
      </c>
      <c r="H3921" t="s">
        <v>25093</v>
      </c>
      <c r="I3921" t="s">
        <v>25090</v>
      </c>
    </row>
    <row r="3922" spans="1:9" x14ac:dyDescent="0.35">
      <c r="A3922" t="s">
        <v>25094</v>
      </c>
      <c r="B3922" t="s">
        <v>6636</v>
      </c>
      <c r="C3922" t="s">
        <v>25095</v>
      </c>
      <c r="D3922" t="s">
        <v>25096</v>
      </c>
      <c r="E3922" t="s">
        <v>25097</v>
      </c>
      <c r="I3922" t="s">
        <v>25095</v>
      </c>
    </row>
    <row r="3923" spans="1:9" x14ac:dyDescent="0.35">
      <c r="A3923" t="s">
        <v>25098</v>
      </c>
      <c r="B3923" t="s">
        <v>6636</v>
      </c>
      <c r="C3923" t="s">
        <v>25099</v>
      </c>
      <c r="D3923" t="s">
        <v>25100</v>
      </c>
      <c r="E3923" t="s">
        <v>25101</v>
      </c>
      <c r="I3923" t="s">
        <v>25099</v>
      </c>
    </row>
    <row r="3924" spans="1:9" x14ac:dyDescent="0.35">
      <c r="A3924" t="s">
        <v>25102</v>
      </c>
      <c r="B3924" t="s">
        <v>7397</v>
      </c>
      <c r="C3924" t="s">
        <v>25103</v>
      </c>
      <c r="D3924" t="s">
        <v>25104</v>
      </c>
      <c r="E3924" t="s">
        <v>25105</v>
      </c>
      <c r="H3924" t="s">
        <v>25106</v>
      </c>
      <c r="I3924" t="s">
        <v>25103</v>
      </c>
    </row>
    <row r="3925" spans="1:9" x14ac:dyDescent="0.35">
      <c r="A3925" t="s">
        <v>25107</v>
      </c>
      <c r="B3925" t="s">
        <v>6636</v>
      </c>
      <c r="C3925" t="s">
        <v>25108</v>
      </c>
      <c r="D3925" t="s">
        <v>17612</v>
      </c>
      <c r="E3925" t="s">
        <v>20135</v>
      </c>
      <c r="F3925">
        <v>63478910</v>
      </c>
      <c r="G3925">
        <v>63478907</v>
      </c>
      <c r="H3925" t="s">
        <v>25109</v>
      </c>
      <c r="I3925" t="s">
        <v>25108</v>
      </c>
    </row>
    <row r="3926" spans="1:9" x14ac:dyDescent="0.35">
      <c r="A3926" t="s">
        <v>25110</v>
      </c>
      <c r="B3926" t="s">
        <v>7397</v>
      </c>
      <c r="C3926" t="s">
        <v>25111</v>
      </c>
      <c r="D3926" t="s">
        <v>10367</v>
      </c>
      <c r="E3926" t="s">
        <v>10368</v>
      </c>
      <c r="F3926">
        <v>92231559</v>
      </c>
      <c r="G3926">
        <v>64499615</v>
      </c>
      <c r="H3926" t="s">
        <v>25112</v>
      </c>
      <c r="I3926" t="s">
        <v>25111</v>
      </c>
    </row>
    <row r="3927" spans="1:9" x14ac:dyDescent="0.35">
      <c r="A3927" t="s">
        <v>25113</v>
      </c>
      <c r="B3927" t="s">
        <v>6763</v>
      </c>
      <c r="C3927" t="s">
        <v>25114</v>
      </c>
      <c r="D3927" t="s">
        <v>25115</v>
      </c>
      <c r="E3927" t="s">
        <v>25116</v>
      </c>
      <c r="F3927">
        <v>68325061</v>
      </c>
      <c r="G3927">
        <v>63626761</v>
      </c>
      <c r="H3927" t="s">
        <v>25117</v>
      </c>
      <c r="I3927" t="s">
        <v>25114</v>
      </c>
    </row>
    <row r="3928" spans="1:9" x14ac:dyDescent="0.35">
      <c r="A3928" t="s">
        <v>25118</v>
      </c>
      <c r="B3928" t="s">
        <v>12615</v>
      </c>
      <c r="C3928" t="s">
        <v>25119</v>
      </c>
      <c r="D3928" t="s">
        <v>12610</v>
      </c>
      <c r="E3928" t="s">
        <v>12611</v>
      </c>
      <c r="F3928">
        <v>67329898</v>
      </c>
      <c r="G3928">
        <v>63656178</v>
      </c>
      <c r="H3928" t="s">
        <v>25120</v>
      </c>
      <c r="I3928" t="s">
        <v>25119</v>
      </c>
    </row>
    <row r="3929" spans="1:9" x14ac:dyDescent="0.35">
      <c r="A3929" t="s">
        <v>25121</v>
      </c>
      <c r="B3929" t="s">
        <v>7397</v>
      </c>
      <c r="C3929" t="s">
        <v>25122</v>
      </c>
      <c r="D3929" t="s">
        <v>25123</v>
      </c>
      <c r="E3929" t="s">
        <v>25124</v>
      </c>
      <c r="F3929">
        <v>67378883</v>
      </c>
      <c r="G3929">
        <v>67379010</v>
      </c>
      <c r="I3929" t="s">
        <v>25122</v>
      </c>
    </row>
    <row r="3930" spans="1:9" x14ac:dyDescent="0.35">
      <c r="A3930" t="s">
        <v>25125</v>
      </c>
      <c r="B3930" t="s">
        <v>7397</v>
      </c>
      <c r="C3930" t="s">
        <v>25126</v>
      </c>
      <c r="D3930" t="s">
        <v>25127</v>
      </c>
      <c r="E3930" t="s">
        <v>25128</v>
      </c>
      <c r="F3930">
        <v>67337822</v>
      </c>
      <c r="G3930">
        <v>67332707</v>
      </c>
      <c r="H3930" t="s">
        <v>25129</v>
      </c>
      <c r="I3930" t="s">
        <v>25126</v>
      </c>
    </row>
    <row r="3931" spans="1:9" x14ac:dyDescent="0.35">
      <c r="A3931" t="s">
        <v>25130</v>
      </c>
      <c r="B3931" t="s">
        <v>7397</v>
      </c>
      <c r="C3931" t="s">
        <v>25131</v>
      </c>
      <c r="D3931" t="s">
        <v>25132</v>
      </c>
      <c r="E3931" t="s">
        <v>25133</v>
      </c>
      <c r="F3931">
        <v>67940346</v>
      </c>
      <c r="H3931" t="s">
        <v>25134</v>
      </c>
      <c r="I3931" t="s">
        <v>25131</v>
      </c>
    </row>
    <row r="3932" spans="1:9" x14ac:dyDescent="0.35">
      <c r="A3932" t="s">
        <v>25135</v>
      </c>
      <c r="B3932" t="s">
        <v>7092</v>
      </c>
      <c r="C3932" t="s">
        <v>25136</v>
      </c>
      <c r="D3932" t="s">
        <v>25137</v>
      </c>
      <c r="E3932" t="s">
        <v>25138</v>
      </c>
      <c r="F3932">
        <v>62860109</v>
      </c>
      <c r="G3932">
        <v>63849081</v>
      </c>
      <c r="H3932" t="s">
        <v>25139</v>
      </c>
      <c r="I3932" t="s">
        <v>25136</v>
      </c>
    </row>
    <row r="3933" spans="1:9" x14ac:dyDescent="0.35">
      <c r="A3933" t="s">
        <v>25140</v>
      </c>
      <c r="B3933" t="s">
        <v>6636</v>
      </c>
      <c r="C3933" t="s">
        <v>25141</v>
      </c>
      <c r="D3933" t="s">
        <v>25142</v>
      </c>
      <c r="E3933" t="s">
        <v>6836</v>
      </c>
      <c r="F3933">
        <v>67422770</v>
      </c>
      <c r="G3933">
        <v>67492007</v>
      </c>
      <c r="H3933" t="s">
        <v>25143</v>
      </c>
      <c r="I3933" t="s">
        <v>25141</v>
      </c>
    </row>
    <row r="3934" spans="1:9" x14ac:dyDescent="0.35">
      <c r="A3934" t="s">
        <v>25144</v>
      </c>
      <c r="B3934" t="s">
        <v>7397</v>
      </c>
      <c r="C3934" t="s">
        <v>25145</v>
      </c>
      <c r="D3934" t="s">
        <v>25146</v>
      </c>
      <c r="E3934" t="s">
        <v>25147</v>
      </c>
      <c r="H3934" t="s">
        <v>25148</v>
      </c>
      <c r="I3934" t="s">
        <v>25145</v>
      </c>
    </row>
    <row r="3935" spans="1:9" x14ac:dyDescent="0.35">
      <c r="A3935" t="s">
        <v>25149</v>
      </c>
      <c r="B3935" t="s">
        <v>6636</v>
      </c>
      <c r="C3935" t="s">
        <v>25150</v>
      </c>
      <c r="D3935" t="s">
        <v>25151</v>
      </c>
      <c r="E3935" t="s">
        <v>8420</v>
      </c>
      <c r="F3935">
        <v>68491173</v>
      </c>
      <c r="G3935">
        <v>67599566</v>
      </c>
      <c r="H3935" t="s">
        <v>25152</v>
      </c>
      <c r="I3935" t="s">
        <v>25150</v>
      </c>
    </row>
    <row r="3936" spans="1:9" x14ac:dyDescent="0.35">
      <c r="A3936" t="s">
        <v>3348</v>
      </c>
      <c r="B3936" t="s">
        <v>6703</v>
      </c>
      <c r="C3936" t="s">
        <v>25153</v>
      </c>
      <c r="D3936" t="s">
        <v>25154</v>
      </c>
      <c r="E3936" t="s">
        <v>25155</v>
      </c>
      <c r="F3936">
        <v>65080337</v>
      </c>
      <c r="G3936">
        <v>62647823</v>
      </c>
      <c r="H3936" t="s">
        <v>10639</v>
      </c>
      <c r="I3936" t="s">
        <v>25153</v>
      </c>
    </row>
    <row r="3937" spans="1:9" x14ac:dyDescent="0.35">
      <c r="A3937" t="s">
        <v>25156</v>
      </c>
      <c r="B3937" t="s">
        <v>6636</v>
      </c>
      <c r="C3937" t="s">
        <v>25157</v>
      </c>
      <c r="D3937" t="s">
        <v>25158</v>
      </c>
      <c r="E3937" t="s">
        <v>11706</v>
      </c>
      <c r="F3937" t="s">
        <v>25159</v>
      </c>
      <c r="G3937" t="s">
        <v>25160</v>
      </c>
      <c r="H3937" t="s">
        <v>25161</v>
      </c>
      <c r="I3937" t="s">
        <v>25157</v>
      </c>
    </row>
    <row r="3938" spans="1:9" x14ac:dyDescent="0.35">
      <c r="A3938" t="s">
        <v>25162</v>
      </c>
      <c r="B3938" t="s">
        <v>6636</v>
      </c>
      <c r="C3938" t="s">
        <v>25163</v>
      </c>
      <c r="D3938" t="s">
        <v>25164</v>
      </c>
      <c r="E3938" t="s">
        <v>25165</v>
      </c>
      <c r="F3938" t="s">
        <v>25166</v>
      </c>
      <c r="H3938" t="s">
        <v>25167</v>
      </c>
      <c r="I3938" t="s">
        <v>25163</v>
      </c>
    </row>
    <row r="3939" spans="1:9" x14ac:dyDescent="0.35">
      <c r="A3939" t="s">
        <v>25168</v>
      </c>
      <c r="B3939" t="s">
        <v>6636</v>
      </c>
      <c r="C3939" t="s">
        <v>25169</v>
      </c>
      <c r="D3939" t="s">
        <v>25170</v>
      </c>
      <c r="E3939" t="s">
        <v>25171</v>
      </c>
      <c r="F3939" t="s">
        <v>25172</v>
      </c>
      <c r="G3939" t="s">
        <v>25173</v>
      </c>
      <c r="H3939" t="s">
        <v>25174</v>
      </c>
      <c r="I3939" t="s">
        <v>25169</v>
      </c>
    </row>
    <row r="3940" spans="1:9" x14ac:dyDescent="0.35">
      <c r="A3940" t="s">
        <v>25175</v>
      </c>
      <c r="B3940" t="s">
        <v>7397</v>
      </c>
      <c r="C3940" t="s">
        <v>25176</v>
      </c>
      <c r="D3940" t="s">
        <v>25177</v>
      </c>
      <c r="E3940" t="s">
        <v>25178</v>
      </c>
      <c r="F3940">
        <v>63529969</v>
      </c>
      <c r="G3940">
        <v>63529979</v>
      </c>
      <c r="I3940" t="s">
        <v>25176</v>
      </c>
    </row>
    <row r="3941" spans="1:9" x14ac:dyDescent="0.35">
      <c r="A3941" t="s">
        <v>25179</v>
      </c>
      <c r="B3941" t="s">
        <v>6636</v>
      </c>
      <c r="C3941" t="s">
        <v>25180</v>
      </c>
      <c r="D3941" t="s">
        <v>10735</v>
      </c>
      <c r="E3941" t="s">
        <v>25181</v>
      </c>
      <c r="H3941" t="s">
        <v>25182</v>
      </c>
      <c r="I3941" t="s">
        <v>25180</v>
      </c>
    </row>
    <row r="3942" spans="1:9" x14ac:dyDescent="0.35">
      <c r="A3942" t="s">
        <v>25183</v>
      </c>
      <c r="B3942" t="s">
        <v>7397</v>
      </c>
      <c r="C3942" t="s">
        <v>25184</v>
      </c>
      <c r="D3942" t="s">
        <v>19845</v>
      </c>
      <c r="E3942" t="s">
        <v>25185</v>
      </c>
      <c r="F3942" t="s">
        <v>25186</v>
      </c>
      <c r="G3942" t="s">
        <v>25187</v>
      </c>
      <c r="I3942" t="s">
        <v>25184</v>
      </c>
    </row>
    <row r="3943" spans="1:9" x14ac:dyDescent="0.35">
      <c r="A3943" t="s">
        <v>25188</v>
      </c>
      <c r="B3943" t="s">
        <v>6703</v>
      </c>
      <c r="C3943" t="s">
        <v>25189</v>
      </c>
      <c r="D3943" t="s">
        <v>25190</v>
      </c>
      <c r="E3943" t="s">
        <v>25191</v>
      </c>
      <c r="F3943">
        <v>69514831</v>
      </c>
      <c r="H3943" t="s">
        <v>25192</v>
      </c>
      <c r="I3943" t="s">
        <v>25189</v>
      </c>
    </row>
    <row r="3944" spans="1:9" x14ac:dyDescent="0.35">
      <c r="A3944" t="s">
        <v>25193</v>
      </c>
      <c r="B3944" t="s">
        <v>6703</v>
      </c>
      <c r="C3944" t="s">
        <v>25194</v>
      </c>
      <c r="D3944" t="s">
        <v>25195</v>
      </c>
      <c r="E3944" t="s">
        <v>25196</v>
      </c>
      <c r="H3944" t="s">
        <v>16720</v>
      </c>
      <c r="I3944" t="s">
        <v>25194</v>
      </c>
    </row>
    <row r="3945" spans="1:9" x14ac:dyDescent="0.35">
      <c r="A3945" t="s">
        <v>25197</v>
      </c>
      <c r="B3945" t="s">
        <v>6776</v>
      </c>
      <c r="C3945" t="s">
        <v>25198</v>
      </c>
      <c r="D3945" t="s">
        <v>25199</v>
      </c>
      <c r="E3945" t="s">
        <v>25200</v>
      </c>
      <c r="H3945" t="s">
        <v>25201</v>
      </c>
      <c r="I3945" t="s">
        <v>25198</v>
      </c>
    </row>
    <row r="3946" spans="1:9" x14ac:dyDescent="0.35">
      <c r="A3946" t="s">
        <v>25202</v>
      </c>
      <c r="B3946" t="s">
        <v>7092</v>
      </c>
      <c r="C3946" t="s">
        <v>25203</v>
      </c>
      <c r="D3946" t="s">
        <v>12845</v>
      </c>
      <c r="E3946" t="s">
        <v>8177</v>
      </c>
      <c r="H3946" t="s">
        <v>25204</v>
      </c>
      <c r="I3946" t="s">
        <v>25203</v>
      </c>
    </row>
    <row r="3947" spans="1:9" x14ac:dyDescent="0.35">
      <c r="A3947" t="s">
        <v>25205</v>
      </c>
      <c r="B3947" t="s">
        <v>6703</v>
      </c>
      <c r="C3947" t="s">
        <v>25206</v>
      </c>
      <c r="D3947" t="s">
        <v>25207</v>
      </c>
      <c r="E3947" t="s">
        <v>25208</v>
      </c>
      <c r="F3947">
        <v>66726060</v>
      </c>
      <c r="H3947" t="s">
        <v>25209</v>
      </c>
      <c r="I3947" t="s">
        <v>25206</v>
      </c>
    </row>
    <row r="3948" spans="1:9" x14ac:dyDescent="0.35">
      <c r="A3948" t="s">
        <v>25210</v>
      </c>
      <c r="B3948" t="s">
        <v>6763</v>
      </c>
      <c r="C3948" t="s">
        <v>25211</v>
      </c>
      <c r="D3948" t="s">
        <v>25212</v>
      </c>
      <c r="E3948" t="s">
        <v>25213</v>
      </c>
      <c r="F3948">
        <v>63923321</v>
      </c>
      <c r="G3948">
        <v>63923314</v>
      </c>
      <c r="H3948" t="s">
        <v>25214</v>
      </c>
      <c r="I3948" t="s">
        <v>25211</v>
      </c>
    </row>
    <row r="3949" spans="1:9" x14ac:dyDescent="0.35">
      <c r="A3949" t="s">
        <v>25215</v>
      </c>
      <c r="B3949" t="s">
        <v>6763</v>
      </c>
      <c r="C3949" t="s">
        <v>25216</v>
      </c>
      <c r="D3949" t="s">
        <v>25217</v>
      </c>
      <c r="E3949" t="s">
        <v>25218</v>
      </c>
      <c r="H3949" t="s">
        <v>25219</v>
      </c>
      <c r="I3949" t="s">
        <v>25216</v>
      </c>
    </row>
    <row r="3950" spans="1:9" x14ac:dyDescent="0.35">
      <c r="A3950" t="s">
        <v>25220</v>
      </c>
      <c r="B3950" t="s">
        <v>7397</v>
      </c>
      <c r="C3950" t="s">
        <v>25221</v>
      </c>
      <c r="D3950" t="s">
        <v>25222</v>
      </c>
      <c r="E3950" t="s">
        <v>25223</v>
      </c>
      <c r="I3950" t="s">
        <v>25221</v>
      </c>
    </row>
    <row r="3951" spans="1:9" x14ac:dyDescent="0.35">
      <c r="A3951" t="s">
        <v>25224</v>
      </c>
      <c r="B3951" t="s">
        <v>6763</v>
      </c>
      <c r="C3951" t="s">
        <v>25225</v>
      </c>
      <c r="D3951" t="s">
        <v>25226</v>
      </c>
      <c r="E3951" t="s">
        <v>10707</v>
      </c>
      <c r="F3951">
        <v>67155200</v>
      </c>
      <c r="G3951">
        <v>67155204</v>
      </c>
      <c r="H3951" t="s">
        <v>25227</v>
      </c>
      <c r="I3951" t="s">
        <v>25225</v>
      </c>
    </row>
    <row r="3952" spans="1:9" x14ac:dyDescent="0.35">
      <c r="A3952" t="s">
        <v>25228</v>
      </c>
      <c r="B3952" t="s">
        <v>7397</v>
      </c>
      <c r="C3952" t="s">
        <v>25229</v>
      </c>
      <c r="D3952" t="s">
        <v>9615</v>
      </c>
      <c r="E3952" t="s">
        <v>25230</v>
      </c>
      <c r="H3952" t="s">
        <v>25231</v>
      </c>
      <c r="I3952" t="s">
        <v>25229</v>
      </c>
    </row>
    <row r="3953" spans="1:9" x14ac:dyDescent="0.35">
      <c r="A3953" t="s">
        <v>25232</v>
      </c>
      <c r="B3953" t="s">
        <v>6703</v>
      </c>
      <c r="C3953" t="s">
        <v>25233</v>
      </c>
      <c r="D3953" t="s">
        <v>25234</v>
      </c>
      <c r="E3953" t="s">
        <v>25235</v>
      </c>
      <c r="H3953" t="s">
        <v>6761</v>
      </c>
      <c r="I3953" t="s">
        <v>25233</v>
      </c>
    </row>
    <row r="3954" spans="1:9" x14ac:dyDescent="0.35">
      <c r="A3954" t="s">
        <v>25236</v>
      </c>
      <c r="B3954" t="s">
        <v>6763</v>
      </c>
      <c r="C3954" t="s">
        <v>25237</v>
      </c>
      <c r="D3954" t="s">
        <v>8947</v>
      </c>
      <c r="E3954" t="s">
        <v>8948</v>
      </c>
      <c r="H3954" t="s">
        <v>25238</v>
      </c>
      <c r="I3954" t="s">
        <v>25237</v>
      </c>
    </row>
    <row r="3955" spans="1:9" x14ac:dyDescent="0.35">
      <c r="A3955" t="s">
        <v>25239</v>
      </c>
      <c r="B3955" t="s">
        <v>6703</v>
      </c>
      <c r="C3955" t="s">
        <v>25240</v>
      </c>
      <c r="D3955" t="s">
        <v>25241</v>
      </c>
      <c r="E3955" t="s">
        <v>25242</v>
      </c>
      <c r="H3955" t="s">
        <v>25243</v>
      </c>
      <c r="I3955" t="s">
        <v>25240</v>
      </c>
    </row>
    <row r="3956" spans="1:9" x14ac:dyDescent="0.35">
      <c r="A3956" t="s">
        <v>25244</v>
      </c>
      <c r="B3956" t="s">
        <v>7092</v>
      </c>
      <c r="C3956" t="s">
        <v>25245</v>
      </c>
      <c r="D3956" t="s">
        <v>25246</v>
      </c>
      <c r="E3956" t="s">
        <v>25247</v>
      </c>
      <c r="F3956">
        <v>69733188</v>
      </c>
      <c r="H3956" t="s">
        <v>25248</v>
      </c>
      <c r="I3956" t="s">
        <v>25245</v>
      </c>
    </row>
    <row r="3957" spans="1:9" x14ac:dyDescent="0.35">
      <c r="A3957" t="s">
        <v>25249</v>
      </c>
      <c r="B3957" t="s">
        <v>25250</v>
      </c>
      <c r="C3957" t="s">
        <v>6634</v>
      </c>
      <c r="D3957" t="s">
        <v>25251</v>
      </c>
      <c r="E3957" t="s">
        <v>22997</v>
      </c>
      <c r="F3957" t="s">
        <v>25252</v>
      </c>
      <c r="H3957" t="s">
        <v>25253</v>
      </c>
      <c r="I3957" t="s">
        <v>6634</v>
      </c>
    </row>
    <row r="3958" spans="1:9" x14ac:dyDescent="0.35">
      <c r="A3958" t="s">
        <v>25254</v>
      </c>
      <c r="B3958" t="s">
        <v>25250</v>
      </c>
      <c r="C3958" t="s">
        <v>25255</v>
      </c>
      <c r="D3958" t="s">
        <v>25256</v>
      </c>
      <c r="E3958" t="s">
        <v>25257</v>
      </c>
      <c r="F3958" t="s">
        <v>25258</v>
      </c>
      <c r="G3958" t="s">
        <v>25259</v>
      </c>
      <c r="H3958" t="s">
        <v>6774</v>
      </c>
      <c r="I3958" t="s">
        <v>25255</v>
      </c>
    </row>
    <row r="3959" spans="1:9" x14ac:dyDescent="0.35">
      <c r="A3959" t="s">
        <v>25260</v>
      </c>
      <c r="B3959" t="s">
        <v>25250</v>
      </c>
      <c r="C3959" t="s">
        <v>25261</v>
      </c>
      <c r="D3959" t="s">
        <v>25262</v>
      </c>
      <c r="E3959" t="s">
        <v>25263</v>
      </c>
      <c r="H3959" t="s">
        <v>25264</v>
      </c>
      <c r="I3959" t="s">
        <v>25261</v>
      </c>
    </row>
    <row r="3960" spans="1:9" x14ac:dyDescent="0.35">
      <c r="A3960" t="s">
        <v>25265</v>
      </c>
      <c r="B3960" t="s">
        <v>25250</v>
      </c>
      <c r="C3960" t="s">
        <v>25266</v>
      </c>
      <c r="D3960" t="s">
        <v>8012</v>
      </c>
      <c r="E3960" t="s">
        <v>8378</v>
      </c>
      <c r="I3960" t="s">
        <v>25266</v>
      </c>
    </row>
    <row r="3961" spans="1:9" x14ac:dyDescent="0.35">
      <c r="A3961" t="s">
        <v>25267</v>
      </c>
      <c r="B3961" t="s">
        <v>25250</v>
      </c>
      <c r="C3961" t="s">
        <v>19026</v>
      </c>
      <c r="D3961" t="s">
        <v>25268</v>
      </c>
      <c r="E3961" t="s">
        <v>25269</v>
      </c>
      <c r="H3961" t="s">
        <v>25270</v>
      </c>
      <c r="I3961" t="s">
        <v>19026</v>
      </c>
    </row>
    <row r="3962" spans="1:9" x14ac:dyDescent="0.35">
      <c r="A3962" t="s">
        <v>25271</v>
      </c>
      <c r="B3962" t="s">
        <v>25250</v>
      </c>
      <c r="C3962" t="s">
        <v>19026</v>
      </c>
      <c r="D3962" t="s">
        <v>25268</v>
      </c>
      <c r="E3962" t="s">
        <v>25269</v>
      </c>
      <c r="H3962" t="s">
        <v>25270</v>
      </c>
      <c r="I3962" t="s">
        <v>19026</v>
      </c>
    </row>
    <row r="3963" spans="1:9" x14ac:dyDescent="0.35">
      <c r="A3963" t="s">
        <v>25272</v>
      </c>
      <c r="B3963" t="s">
        <v>25250</v>
      </c>
      <c r="C3963" t="s">
        <v>25273</v>
      </c>
      <c r="D3963" t="s">
        <v>25274</v>
      </c>
      <c r="E3963" t="s">
        <v>25275</v>
      </c>
      <c r="I3963" t="s">
        <v>25273</v>
      </c>
    </row>
    <row r="3964" spans="1:9" x14ac:dyDescent="0.35">
      <c r="A3964" t="s">
        <v>25276</v>
      </c>
      <c r="B3964" t="s">
        <v>25250</v>
      </c>
      <c r="C3964" t="s">
        <v>13333</v>
      </c>
      <c r="D3964" t="s">
        <v>25277</v>
      </c>
      <c r="E3964" t="s">
        <v>25278</v>
      </c>
      <c r="I3964" t="s">
        <v>13333</v>
      </c>
    </row>
    <row r="3965" spans="1:9" x14ac:dyDescent="0.35">
      <c r="A3965" t="s">
        <v>25279</v>
      </c>
      <c r="B3965" t="s">
        <v>25250</v>
      </c>
      <c r="C3965" t="s">
        <v>15055</v>
      </c>
      <c r="D3965" t="s">
        <v>25280</v>
      </c>
      <c r="E3965" t="s">
        <v>25281</v>
      </c>
      <c r="I3965" t="s">
        <v>15055</v>
      </c>
    </row>
    <row r="3966" spans="1:9" x14ac:dyDescent="0.35">
      <c r="A3966" t="s">
        <v>25282</v>
      </c>
      <c r="B3966" t="s">
        <v>25250</v>
      </c>
      <c r="C3966" t="s">
        <v>13308</v>
      </c>
      <c r="D3966" t="s">
        <v>25283</v>
      </c>
      <c r="E3966" t="s">
        <v>25284</v>
      </c>
      <c r="I3966" t="s">
        <v>13308</v>
      </c>
    </row>
    <row r="3967" spans="1:9" x14ac:dyDescent="0.35">
      <c r="A3967" t="s">
        <v>25285</v>
      </c>
      <c r="B3967" t="s">
        <v>25250</v>
      </c>
      <c r="C3967" t="s">
        <v>25286</v>
      </c>
      <c r="D3967" t="s">
        <v>25287</v>
      </c>
      <c r="E3967" t="s">
        <v>25288</v>
      </c>
      <c r="I3967" t="s">
        <v>25286</v>
      </c>
    </row>
    <row r="3968" spans="1:9" x14ac:dyDescent="0.35">
      <c r="A3968" t="s">
        <v>25289</v>
      </c>
      <c r="B3968" t="s">
        <v>25250</v>
      </c>
      <c r="C3968" t="s">
        <v>25290</v>
      </c>
      <c r="D3968" t="s">
        <v>25291</v>
      </c>
      <c r="E3968" t="s">
        <v>25292</v>
      </c>
      <c r="F3968">
        <v>9900567324</v>
      </c>
      <c r="I3968" t="s">
        <v>25290</v>
      </c>
    </row>
    <row r="3969" spans="1:9" x14ac:dyDescent="0.35">
      <c r="A3969" t="s">
        <v>25293</v>
      </c>
      <c r="B3969" t="s">
        <v>25250</v>
      </c>
      <c r="C3969" t="s">
        <v>25294</v>
      </c>
      <c r="D3969" t="s">
        <v>25295</v>
      </c>
      <c r="E3969" t="s">
        <v>13361</v>
      </c>
      <c r="I3969" t="s">
        <v>25294</v>
      </c>
    </row>
    <row r="3970" spans="1:9" x14ac:dyDescent="0.35">
      <c r="A3970" t="s">
        <v>25296</v>
      </c>
      <c r="B3970" t="s">
        <v>25250</v>
      </c>
      <c r="C3970" t="s">
        <v>10483</v>
      </c>
      <c r="D3970" t="s">
        <v>13360</v>
      </c>
      <c r="E3970" t="s">
        <v>25297</v>
      </c>
      <c r="I3970" t="s">
        <v>10483</v>
      </c>
    </row>
    <row r="3971" spans="1:9" x14ac:dyDescent="0.35">
      <c r="A3971" t="s">
        <v>25298</v>
      </c>
      <c r="B3971" t="s">
        <v>25250</v>
      </c>
      <c r="C3971" t="s">
        <v>25299</v>
      </c>
      <c r="D3971" t="s">
        <v>25300</v>
      </c>
      <c r="E3971" t="s">
        <v>25301</v>
      </c>
      <c r="H3971" t="s">
        <v>6774</v>
      </c>
      <c r="I3971" t="s">
        <v>25299</v>
      </c>
    </row>
    <row r="3972" spans="1:9" x14ac:dyDescent="0.35">
      <c r="A3972" t="s">
        <v>25302</v>
      </c>
      <c r="B3972" t="s">
        <v>25250</v>
      </c>
      <c r="C3972" t="s">
        <v>25303</v>
      </c>
      <c r="D3972" t="s">
        <v>25304</v>
      </c>
      <c r="E3972" t="s">
        <v>25305</v>
      </c>
      <c r="F3972" t="s">
        <v>25306</v>
      </c>
      <c r="I3972" t="s">
        <v>25303</v>
      </c>
    </row>
    <row r="3973" spans="1:9" x14ac:dyDescent="0.35">
      <c r="A3973" t="s">
        <v>25307</v>
      </c>
      <c r="B3973" t="s">
        <v>25250</v>
      </c>
      <c r="C3973" t="s">
        <v>25308</v>
      </c>
      <c r="D3973" t="s">
        <v>25309</v>
      </c>
      <c r="E3973" t="s">
        <v>7337</v>
      </c>
      <c r="H3973" t="s">
        <v>25310</v>
      </c>
      <c r="I3973" t="s">
        <v>25308</v>
      </c>
    </row>
    <row r="3974" spans="1:9" x14ac:dyDescent="0.35">
      <c r="A3974" t="s">
        <v>25311</v>
      </c>
      <c r="B3974" t="s">
        <v>25250</v>
      </c>
      <c r="C3974" t="s">
        <v>25308</v>
      </c>
      <c r="D3974" t="s">
        <v>17109</v>
      </c>
      <c r="E3974" t="s">
        <v>7337</v>
      </c>
      <c r="F3974">
        <v>66313333</v>
      </c>
      <c r="G3974">
        <v>68963777</v>
      </c>
      <c r="H3974" t="s">
        <v>25312</v>
      </c>
      <c r="I3974" t="s">
        <v>25308</v>
      </c>
    </row>
    <row r="3975" spans="1:9" x14ac:dyDescent="0.35">
      <c r="A3975" t="s">
        <v>25313</v>
      </c>
      <c r="B3975" t="s">
        <v>25250</v>
      </c>
      <c r="C3975" t="s">
        <v>25314</v>
      </c>
      <c r="D3975" t="s">
        <v>25315</v>
      </c>
      <c r="E3975" t="s">
        <v>25316</v>
      </c>
      <c r="I3975" t="s">
        <v>25314</v>
      </c>
    </row>
    <row r="3976" spans="1:9" x14ac:dyDescent="0.35">
      <c r="A3976" t="s">
        <v>25317</v>
      </c>
      <c r="B3976" t="s">
        <v>25250</v>
      </c>
      <c r="C3976" t="s">
        <v>25318</v>
      </c>
      <c r="I3976" t="s">
        <v>25318</v>
      </c>
    </row>
    <row r="3977" spans="1:9" x14ac:dyDescent="0.35">
      <c r="A3977" t="s">
        <v>25319</v>
      </c>
      <c r="B3977" t="s">
        <v>25250</v>
      </c>
      <c r="C3977" t="s">
        <v>25320</v>
      </c>
      <c r="D3977" t="s">
        <v>25321</v>
      </c>
      <c r="E3977" t="s">
        <v>25322</v>
      </c>
      <c r="F3977" t="s">
        <v>25323</v>
      </c>
      <c r="G3977" t="s">
        <v>25324</v>
      </c>
      <c r="H3977" t="s">
        <v>25325</v>
      </c>
      <c r="I3977" t="s">
        <v>25320</v>
      </c>
    </row>
    <row r="3978" spans="1:9" x14ac:dyDescent="0.35">
      <c r="A3978" t="s">
        <v>25326</v>
      </c>
      <c r="B3978" t="s">
        <v>25250</v>
      </c>
      <c r="C3978" t="s">
        <v>20556</v>
      </c>
      <c r="D3978" t="s">
        <v>25327</v>
      </c>
      <c r="E3978" t="s">
        <v>25328</v>
      </c>
      <c r="I3978" t="s">
        <v>20556</v>
      </c>
    </row>
    <row r="3979" spans="1:9" x14ac:dyDescent="0.35">
      <c r="A3979" t="s">
        <v>25329</v>
      </c>
      <c r="B3979" t="s">
        <v>25250</v>
      </c>
      <c r="C3979" t="s">
        <v>25330</v>
      </c>
      <c r="D3979" t="s">
        <v>25331</v>
      </c>
      <c r="E3979" t="s">
        <v>25332</v>
      </c>
      <c r="F3979">
        <v>62457300</v>
      </c>
      <c r="G3979">
        <v>62457600</v>
      </c>
      <c r="I3979" t="s">
        <v>25330</v>
      </c>
    </row>
    <row r="3980" spans="1:9" x14ac:dyDescent="0.35">
      <c r="A3980" t="s">
        <v>25333</v>
      </c>
      <c r="B3980" t="s">
        <v>25250</v>
      </c>
      <c r="C3980" t="s">
        <v>13333</v>
      </c>
      <c r="D3980" t="s">
        <v>25334</v>
      </c>
      <c r="E3980" t="s">
        <v>25335</v>
      </c>
      <c r="H3980" t="s">
        <v>18216</v>
      </c>
      <c r="I3980" t="s">
        <v>13333</v>
      </c>
    </row>
    <row r="3981" spans="1:9" x14ac:dyDescent="0.35">
      <c r="A3981" t="s">
        <v>25336</v>
      </c>
      <c r="B3981" t="s">
        <v>25250</v>
      </c>
      <c r="C3981" t="s">
        <v>25337</v>
      </c>
      <c r="I3981" t="s">
        <v>25337</v>
      </c>
    </row>
    <row r="3982" spans="1:9" x14ac:dyDescent="0.35">
      <c r="A3982" t="s">
        <v>25338</v>
      </c>
      <c r="B3982" t="s">
        <v>25250</v>
      </c>
      <c r="C3982" t="s">
        <v>25339</v>
      </c>
      <c r="D3982" t="s">
        <v>25340</v>
      </c>
      <c r="E3982" t="s">
        <v>9348</v>
      </c>
      <c r="F3982">
        <v>68625500</v>
      </c>
      <c r="H3982" t="s">
        <v>25341</v>
      </c>
      <c r="I3982" t="s">
        <v>25339</v>
      </c>
    </row>
    <row r="3983" spans="1:9" x14ac:dyDescent="0.35">
      <c r="A3983" t="s">
        <v>25342</v>
      </c>
      <c r="B3983" t="s">
        <v>25250</v>
      </c>
      <c r="C3983" t="s">
        <v>25343</v>
      </c>
      <c r="D3983" t="s">
        <v>25344</v>
      </c>
      <c r="E3983" t="s">
        <v>25345</v>
      </c>
      <c r="I3983" t="s">
        <v>25343</v>
      </c>
    </row>
    <row r="3984" spans="1:9" x14ac:dyDescent="0.35">
      <c r="A3984" t="s">
        <v>25346</v>
      </c>
      <c r="B3984" t="s">
        <v>25250</v>
      </c>
      <c r="C3984" t="s">
        <v>25347</v>
      </c>
      <c r="D3984" t="s">
        <v>25348</v>
      </c>
      <c r="E3984" t="s">
        <v>25349</v>
      </c>
      <c r="I3984" t="s">
        <v>25347</v>
      </c>
    </row>
    <row r="3985" spans="1:9" x14ac:dyDescent="0.35">
      <c r="A3985" t="s">
        <v>25350</v>
      </c>
      <c r="B3985" t="s">
        <v>25250</v>
      </c>
      <c r="C3985" t="s">
        <v>25351</v>
      </c>
      <c r="D3985" t="s">
        <v>25352</v>
      </c>
      <c r="E3985" t="s">
        <v>25353</v>
      </c>
      <c r="I3985" t="s">
        <v>25351</v>
      </c>
    </row>
    <row r="3986" spans="1:9" x14ac:dyDescent="0.35">
      <c r="A3986" t="s">
        <v>25354</v>
      </c>
      <c r="B3986" t="s">
        <v>25250</v>
      </c>
      <c r="C3986" t="s">
        <v>25355</v>
      </c>
      <c r="D3986" t="s">
        <v>25356</v>
      </c>
      <c r="E3986" t="s">
        <v>25357</v>
      </c>
      <c r="H3986" t="s">
        <v>25358</v>
      </c>
      <c r="I3986" t="s">
        <v>25355</v>
      </c>
    </row>
    <row r="3987" spans="1:9" x14ac:dyDescent="0.35">
      <c r="A3987" t="s">
        <v>25359</v>
      </c>
      <c r="B3987" t="s">
        <v>25250</v>
      </c>
      <c r="C3987" t="s">
        <v>25360</v>
      </c>
      <c r="D3987" t="s">
        <v>25361</v>
      </c>
      <c r="E3987" t="s">
        <v>25362</v>
      </c>
      <c r="I3987" t="s">
        <v>25360</v>
      </c>
    </row>
    <row r="3988" spans="1:9" x14ac:dyDescent="0.35">
      <c r="A3988" t="s">
        <v>25363</v>
      </c>
      <c r="B3988" t="s">
        <v>25250</v>
      </c>
      <c r="C3988" t="s">
        <v>25360</v>
      </c>
      <c r="D3988" t="s">
        <v>25361</v>
      </c>
      <c r="E3988" t="s">
        <v>25362</v>
      </c>
      <c r="I3988" t="s">
        <v>25360</v>
      </c>
    </row>
    <row r="3989" spans="1:9" x14ac:dyDescent="0.35">
      <c r="A3989" t="s">
        <v>25364</v>
      </c>
      <c r="B3989" t="s">
        <v>25250</v>
      </c>
      <c r="C3989" t="s">
        <v>25365</v>
      </c>
      <c r="D3989" t="s">
        <v>25366</v>
      </c>
      <c r="E3989" t="s">
        <v>25367</v>
      </c>
      <c r="F3989" t="s">
        <v>25368</v>
      </c>
      <c r="H3989" t="s">
        <v>25369</v>
      </c>
      <c r="I3989" t="s">
        <v>25370</v>
      </c>
    </row>
    <row r="3990" spans="1:9" x14ac:dyDescent="0.35">
      <c r="A3990" t="s">
        <v>25371</v>
      </c>
      <c r="B3990" t="s">
        <v>25250</v>
      </c>
      <c r="C3990" t="s">
        <v>25372</v>
      </c>
      <c r="D3990" t="s">
        <v>25373</v>
      </c>
      <c r="E3990" t="s">
        <v>25374</v>
      </c>
      <c r="H3990" t="s">
        <v>25375</v>
      </c>
      <c r="I3990" t="s">
        <v>25372</v>
      </c>
    </row>
    <row r="3991" spans="1:9" x14ac:dyDescent="0.35">
      <c r="A3991" t="s">
        <v>25376</v>
      </c>
      <c r="B3991" t="s">
        <v>6763</v>
      </c>
      <c r="C3991" t="s">
        <v>25377</v>
      </c>
      <c r="D3991" t="s">
        <v>25378</v>
      </c>
      <c r="E3991" t="s">
        <v>25379</v>
      </c>
      <c r="F3991">
        <v>62200495</v>
      </c>
      <c r="G3991">
        <v>62710922</v>
      </c>
      <c r="H3991" t="s">
        <v>25380</v>
      </c>
      <c r="I3991" t="s">
        <v>25377</v>
      </c>
    </row>
    <row r="3992" spans="1:9" x14ac:dyDescent="0.35">
      <c r="A3992" t="s">
        <v>25381</v>
      </c>
      <c r="B3992" t="s">
        <v>7092</v>
      </c>
      <c r="C3992" t="s">
        <v>25382</v>
      </c>
      <c r="D3992" t="s">
        <v>25383</v>
      </c>
      <c r="E3992" t="s">
        <v>25384</v>
      </c>
      <c r="F3992">
        <v>62891196</v>
      </c>
      <c r="G3992">
        <v>62865225</v>
      </c>
      <c r="H3992" t="s">
        <v>25385</v>
      </c>
      <c r="I3992" t="s">
        <v>25382</v>
      </c>
    </row>
    <row r="3993" spans="1:9" x14ac:dyDescent="0.35">
      <c r="A3993" t="s">
        <v>25386</v>
      </c>
      <c r="B3993" t="s">
        <v>6776</v>
      </c>
      <c r="C3993" t="s">
        <v>25387</v>
      </c>
      <c r="D3993" t="s">
        <v>25388</v>
      </c>
      <c r="E3993" t="s">
        <v>25389</v>
      </c>
      <c r="F3993">
        <v>62611100</v>
      </c>
      <c r="I3993" t="s">
        <v>25387</v>
      </c>
    </row>
    <row r="3994" spans="1:9" x14ac:dyDescent="0.35">
      <c r="A3994" t="s">
        <v>25390</v>
      </c>
      <c r="B3994" t="s">
        <v>7397</v>
      </c>
      <c r="C3994" t="s">
        <v>25391</v>
      </c>
      <c r="D3994" t="s">
        <v>25392</v>
      </c>
      <c r="E3994" t="s">
        <v>25393</v>
      </c>
      <c r="F3994" t="s">
        <v>25394</v>
      </c>
      <c r="I3994" t="s">
        <v>25391</v>
      </c>
    </row>
    <row r="3995" spans="1:9" x14ac:dyDescent="0.35">
      <c r="A3995" t="s">
        <v>25395</v>
      </c>
      <c r="B3995" t="s">
        <v>6776</v>
      </c>
      <c r="C3995" t="s">
        <v>25396</v>
      </c>
      <c r="D3995" t="s">
        <v>25397</v>
      </c>
      <c r="E3995" t="s">
        <v>25398</v>
      </c>
      <c r="F3995">
        <v>66379893</v>
      </c>
      <c r="G3995">
        <v>66379899</v>
      </c>
      <c r="I3995" t="s">
        <v>25396</v>
      </c>
    </row>
    <row r="3996" spans="1:9" x14ac:dyDescent="0.35">
      <c r="A3996" t="s">
        <v>25399</v>
      </c>
      <c r="B3996" t="s">
        <v>6633</v>
      </c>
      <c r="C3996" t="s">
        <v>25400</v>
      </c>
      <c r="D3996" t="s">
        <v>13317</v>
      </c>
      <c r="E3996" t="s">
        <v>13324</v>
      </c>
      <c r="H3996" t="s">
        <v>6761</v>
      </c>
      <c r="I3996" t="s">
        <v>25400</v>
      </c>
    </row>
    <row r="3997" spans="1:9" x14ac:dyDescent="0.35">
      <c r="A3997" t="s">
        <v>25401</v>
      </c>
      <c r="B3997" t="s">
        <v>7762</v>
      </c>
      <c r="C3997" t="s">
        <v>14396</v>
      </c>
      <c r="D3997" t="s">
        <v>14397</v>
      </c>
      <c r="E3997" t="s">
        <v>14398</v>
      </c>
      <c r="F3997" t="s">
        <v>25402</v>
      </c>
      <c r="G3997" t="s">
        <v>25403</v>
      </c>
      <c r="H3997" t="s">
        <v>6761</v>
      </c>
      <c r="I3997" t="s">
        <v>14396</v>
      </c>
    </row>
    <row r="3998" spans="1:9" x14ac:dyDescent="0.35">
      <c r="A3998" t="s">
        <v>25404</v>
      </c>
      <c r="B3998" t="s">
        <v>7762</v>
      </c>
      <c r="C3998" t="s">
        <v>13308</v>
      </c>
      <c r="D3998" t="s">
        <v>25405</v>
      </c>
      <c r="E3998" t="s">
        <v>25406</v>
      </c>
      <c r="H3998" t="s">
        <v>6761</v>
      </c>
      <c r="I3998" t="s">
        <v>13308</v>
      </c>
    </row>
    <row r="3999" spans="1:9" x14ac:dyDescent="0.35">
      <c r="A3999" t="s">
        <v>25407</v>
      </c>
      <c r="B3999" t="s">
        <v>7762</v>
      </c>
      <c r="C3999" t="s">
        <v>25408</v>
      </c>
      <c r="D3999" t="s">
        <v>25409</v>
      </c>
      <c r="E3999" t="s">
        <v>25410</v>
      </c>
      <c r="F3999" t="s">
        <v>25411</v>
      </c>
      <c r="G3999" t="s">
        <v>25412</v>
      </c>
      <c r="H3999" t="s">
        <v>6761</v>
      </c>
      <c r="I3999" t="s">
        <v>25408</v>
      </c>
    </row>
    <row r="4000" spans="1:9" x14ac:dyDescent="0.35">
      <c r="A4000" t="s">
        <v>25413</v>
      </c>
      <c r="B4000" t="s">
        <v>7762</v>
      </c>
      <c r="C4000" t="s">
        <v>25414</v>
      </c>
      <c r="D4000" t="s">
        <v>25415</v>
      </c>
      <c r="E4000" t="s">
        <v>25416</v>
      </c>
      <c r="H4000" t="s">
        <v>6761</v>
      </c>
      <c r="I4000" t="s">
        <v>25414</v>
      </c>
    </row>
    <row r="4001" spans="1:9" x14ac:dyDescent="0.35">
      <c r="A4001" t="s">
        <v>25417</v>
      </c>
      <c r="B4001" t="s">
        <v>7762</v>
      </c>
      <c r="C4001" t="s">
        <v>25418</v>
      </c>
      <c r="D4001" t="s">
        <v>25419</v>
      </c>
      <c r="E4001" t="s">
        <v>25420</v>
      </c>
      <c r="F4001" t="s">
        <v>25421</v>
      </c>
      <c r="G4001" t="s">
        <v>25422</v>
      </c>
      <c r="H4001" t="s">
        <v>10639</v>
      </c>
      <c r="I4001" t="s">
        <v>25418</v>
      </c>
    </row>
    <row r="4002" spans="1:9" x14ac:dyDescent="0.35">
      <c r="A4002" t="s">
        <v>25423</v>
      </c>
      <c r="B4002" t="s">
        <v>7762</v>
      </c>
      <c r="C4002" t="s">
        <v>25424</v>
      </c>
      <c r="D4002" t="s">
        <v>25425</v>
      </c>
      <c r="E4002" t="s">
        <v>25426</v>
      </c>
      <c r="F4002" t="s">
        <v>25427</v>
      </c>
      <c r="G4002" t="s">
        <v>25428</v>
      </c>
      <c r="H4002" t="s">
        <v>6761</v>
      </c>
      <c r="I4002" t="s">
        <v>25424</v>
      </c>
    </row>
    <row r="4003" spans="1:9" x14ac:dyDescent="0.35">
      <c r="A4003" t="s">
        <v>25429</v>
      </c>
      <c r="B4003" t="s">
        <v>7762</v>
      </c>
      <c r="C4003" t="s">
        <v>25430</v>
      </c>
      <c r="D4003" t="s">
        <v>25431</v>
      </c>
      <c r="E4003" t="s">
        <v>25432</v>
      </c>
      <c r="F4003" t="s">
        <v>25433</v>
      </c>
      <c r="G4003" t="s">
        <v>25434</v>
      </c>
      <c r="H4003" t="s">
        <v>25435</v>
      </c>
      <c r="I4003" t="s">
        <v>25430</v>
      </c>
    </row>
    <row r="4004" spans="1:9" x14ac:dyDescent="0.35">
      <c r="A4004" t="s">
        <v>25436</v>
      </c>
      <c r="B4004" t="s">
        <v>7614</v>
      </c>
      <c r="C4004" t="s">
        <v>25424</v>
      </c>
      <c r="D4004" t="s">
        <v>25437</v>
      </c>
      <c r="E4004" t="s">
        <v>25438</v>
      </c>
      <c r="H4004" t="s">
        <v>6761</v>
      </c>
      <c r="I4004" t="s">
        <v>25439</v>
      </c>
    </row>
    <row r="4005" spans="1:9" x14ac:dyDescent="0.35">
      <c r="A4005" t="s">
        <v>25440</v>
      </c>
      <c r="B4005" t="s">
        <v>7614</v>
      </c>
      <c r="C4005" t="s">
        <v>25424</v>
      </c>
      <c r="D4005" t="s">
        <v>25437</v>
      </c>
      <c r="E4005" t="s">
        <v>25438</v>
      </c>
      <c r="H4005" t="s">
        <v>6761</v>
      </c>
      <c r="I4005" t="s">
        <v>25424</v>
      </c>
    </row>
    <row r="4006" spans="1:9" x14ac:dyDescent="0.35">
      <c r="A4006" t="s">
        <v>25441</v>
      </c>
      <c r="B4006" t="s">
        <v>7614</v>
      </c>
      <c r="C4006" t="s">
        <v>25442</v>
      </c>
      <c r="D4006" t="s">
        <v>25443</v>
      </c>
      <c r="E4006" t="s">
        <v>8208</v>
      </c>
      <c r="F4006">
        <v>68632233</v>
      </c>
      <c r="G4006">
        <v>68631992</v>
      </c>
      <c r="I4006" t="s">
        <v>25442</v>
      </c>
    </row>
    <row r="4007" spans="1:9" x14ac:dyDescent="0.35">
      <c r="A4007" t="s">
        <v>84</v>
      </c>
      <c r="B4007" t="s">
        <v>7614</v>
      </c>
      <c r="C4007" t="s">
        <v>14396</v>
      </c>
      <c r="D4007" t="s">
        <v>14397</v>
      </c>
      <c r="E4007" t="s">
        <v>14398</v>
      </c>
      <c r="F4007" t="s">
        <v>25402</v>
      </c>
      <c r="G4007" t="s">
        <v>25403</v>
      </c>
      <c r="H4007" t="s">
        <v>6761</v>
      </c>
      <c r="I4007" t="s">
        <v>14396</v>
      </c>
    </row>
    <row r="4008" spans="1:9" x14ac:dyDescent="0.35">
      <c r="A4008" t="s">
        <v>25444</v>
      </c>
      <c r="B4008" t="s">
        <v>7614</v>
      </c>
      <c r="C4008" t="s">
        <v>25445</v>
      </c>
      <c r="D4008" t="s">
        <v>25446</v>
      </c>
      <c r="E4008" t="s">
        <v>25447</v>
      </c>
      <c r="F4008" t="s">
        <v>25448</v>
      </c>
      <c r="G4008" t="s">
        <v>25449</v>
      </c>
      <c r="I4008" t="s">
        <v>25445</v>
      </c>
    </row>
    <row r="4009" spans="1:9" x14ac:dyDescent="0.35">
      <c r="A4009" t="s">
        <v>25450</v>
      </c>
      <c r="B4009" t="s">
        <v>6636</v>
      </c>
      <c r="C4009" t="s">
        <v>25451</v>
      </c>
      <c r="D4009" t="s">
        <v>20719</v>
      </c>
      <c r="E4009" t="s">
        <v>25452</v>
      </c>
      <c r="F4009">
        <v>62582521</v>
      </c>
      <c r="G4009">
        <v>62681748</v>
      </c>
      <c r="I4009" t="s">
        <v>25451</v>
      </c>
    </row>
    <row r="4010" spans="1:9" x14ac:dyDescent="0.35">
      <c r="A4010" t="s">
        <v>25453</v>
      </c>
      <c r="B4010" t="s">
        <v>7397</v>
      </c>
      <c r="C4010" t="s">
        <v>25454</v>
      </c>
      <c r="D4010" t="s">
        <v>25455</v>
      </c>
      <c r="E4010" t="s">
        <v>12126</v>
      </c>
      <c r="F4010">
        <v>68623400</v>
      </c>
      <c r="I4010" t="s">
        <v>25454</v>
      </c>
    </row>
    <row r="4011" spans="1:9" x14ac:dyDescent="0.35">
      <c r="A4011" t="s">
        <v>25456</v>
      </c>
      <c r="B4011" t="s">
        <v>6636</v>
      </c>
      <c r="C4011" t="s">
        <v>25457</v>
      </c>
      <c r="D4011" t="s">
        <v>25458</v>
      </c>
      <c r="E4011" t="s">
        <v>25459</v>
      </c>
      <c r="F4011">
        <v>62542160</v>
      </c>
      <c r="I4011" t="s">
        <v>25457</v>
      </c>
    </row>
    <row r="4012" spans="1:9" x14ac:dyDescent="0.35">
      <c r="A4012" t="s">
        <v>25460</v>
      </c>
      <c r="B4012" t="s">
        <v>6636</v>
      </c>
      <c r="C4012" t="s">
        <v>25461</v>
      </c>
      <c r="D4012" t="s">
        <v>25462</v>
      </c>
      <c r="E4012" t="s">
        <v>25463</v>
      </c>
      <c r="F4012" t="s">
        <v>25464</v>
      </c>
      <c r="I4012" t="s">
        <v>25461</v>
      </c>
    </row>
    <row r="4013" spans="1:9" x14ac:dyDescent="0.35">
      <c r="A4013" t="s">
        <v>25465</v>
      </c>
      <c r="B4013" t="s">
        <v>6636</v>
      </c>
      <c r="C4013" t="s">
        <v>25466</v>
      </c>
      <c r="D4013" t="s">
        <v>25467</v>
      </c>
      <c r="E4013" t="s">
        <v>25468</v>
      </c>
      <c r="F4013">
        <v>62722792</v>
      </c>
      <c r="G4013">
        <v>62723130</v>
      </c>
      <c r="I4013" t="s">
        <v>25466</v>
      </c>
    </row>
    <row r="4014" spans="1:9" x14ac:dyDescent="0.35">
      <c r="A4014" t="s">
        <v>25469</v>
      </c>
      <c r="B4014" t="s">
        <v>6636</v>
      </c>
      <c r="C4014" t="s">
        <v>25470</v>
      </c>
      <c r="D4014" t="s">
        <v>25471</v>
      </c>
      <c r="E4014" t="s">
        <v>25472</v>
      </c>
      <c r="F4014">
        <v>67450368</v>
      </c>
      <c r="G4014">
        <v>67450636</v>
      </c>
      <c r="I4014" t="s">
        <v>25470</v>
      </c>
    </row>
    <row r="4015" spans="1:9" x14ac:dyDescent="0.35">
      <c r="A4015" t="s">
        <v>25473</v>
      </c>
      <c r="B4015" t="s">
        <v>6636</v>
      </c>
      <c r="C4015" t="s">
        <v>25466</v>
      </c>
      <c r="D4015" t="s">
        <v>25474</v>
      </c>
      <c r="E4015" t="s">
        <v>25475</v>
      </c>
      <c r="F4015">
        <v>62722792</v>
      </c>
      <c r="G4015">
        <v>62723130</v>
      </c>
      <c r="I4015" t="s">
        <v>25466</v>
      </c>
    </row>
    <row r="4016" spans="1:9" x14ac:dyDescent="0.35">
      <c r="A4016" t="s">
        <v>25476</v>
      </c>
      <c r="B4016" t="s">
        <v>6636</v>
      </c>
      <c r="C4016" t="s">
        <v>25477</v>
      </c>
      <c r="D4016" t="s">
        <v>25478</v>
      </c>
      <c r="E4016" t="s">
        <v>25479</v>
      </c>
      <c r="F4016">
        <v>68960880</v>
      </c>
      <c r="I4016" t="s">
        <v>25477</v>
      </c>
    </row>
    <row r="4017" spans="1:9" x14ac:dyDescent="0.35">
      <c r="A4017" t="s">
        <v>25480</v>
      </c>
      <c r="B4017" t="s">
        <v>7397</v>
      </c>
      <c r="C4017" t="s">
        <v>25481</v>
      </c>
      <c r="D4017" t="s">
        <v>25482</v>
      </c>
      <c r="F4017">
        <v>67797035</v>
      </c>
      <c r="G4017">
        <v>67762902</v>
      </c>
      <c r="I4017" t="s">
        <v>25481</v>
      </c>
    </row>
    <row r="4018" spans="1:9" x14ac:dyDescent="0.35">
      <c r="A4018" t="s">
        <v>25483</v>
      </c>
      <c r="B4018" t="s">
        <v>6636</v>
      </c>
      <c r="C4018" t="s">
        <v>25484</v>
      </c>
      <c r="D4018" t="s">
        <v>25485</v>
      </c>
      <c r="E4018" t="s">
        <v>25486</v>
      </c>
      <c r="F4018">
        <v>67448066</v>
      </c>
      <c r="I4018" t="s">
        <v>25484</v>
      </c>
    </row>
    <row r="4019" spans="1:9" x14ac:dyDescent="0.35">
      <c r="A4019" t="s">
        <v>25487</v>
      </c>
      <c r="B4019" t="s">
        <v>7397</v>
      </c>
      <c r="C4019" t="s">
        <v>25488</v>
      </c>
      <c r="D4019" t="s">
        <v>25489</v>
      </c>
      <c r="E4019" t="s">
        <v>25490</v>
      </c>
      <c r="F4019">
        <v>67432233</v>
      </c>
      <c r="I4019" t="s">
        <v>25488</v>
      </c>
    </row>
    <row r="4020" spans="1:9" x14ac:dyDescent="0.35">
      <c r="A4020" t="s">
        <v>25491</v>
      </c>
      <c r="B4020" t="s">
        <v>6776</v>
      </c>
      <c r="C4020" t="s">
        <v>25492</v>
      </c>
      <c r="D4020" t="s">
        <v>14792</v>
      </c>
      <c r="E4020" t="s">
        <v>25493</v>
      </c>
      <c r="F4020">
        <v>63892194</v>
      </c>
      <c r="I4020" t="s">
        <v>25492</v>
      </c>
    </row>
    <row r="4021" spans="1:9" x14ac:dyDescent="0.35">
      <c r="A4021" t="s">
        <v>25494</v>
      </c>
      <c r="B4021" t="s">
        <v>6636</v>
      </c>
      <c r="C4021" t="s">
        <v>25495</v>
      </c>
      <c r="D4021" t="s">
        <v>25496</v>
      </c>
      <c r="E4021" t="s">
        <v>7400</v>
      </c>
      <c r="F4021">
        <v>64811602</v>
      </c>
      <c r="I4021" t="s">
        <v>25495</v>
      </c>
    </row>
    <row r="4022" spans="1:9" x14ac:dyDescent="0.35">
      <c r="A4022" t="s">
        <v>25497</v>
      </c>
      <c r="B4022" t="s">
        <v>6636</v>
      </c>
      <c r="C4022" t="s">
        <v>25498</v>
      </c>
      <c r="D4022" t="s">
        <v>25499</v>
      </c>
      <c r="E4022" t="s">
        <v>25500</v>
      </c>
      <c r="F4022">
        <v>64871011</v>
      </c>
      <c r="I4022" t="s">
        <v>25498</v>
      </c>
    </row>
    <row r="4023" spans="1:9" x14ac:dyDescent="0.35">
      <c r="A4023" t="s">
        <v>25501</v>
      </c>
      <c r="B4023" t="s">
        <v>6636</v>
      </c>
      <c r="C4023" t="s">
        <v>25502</v>
      </c>
      <c r="D4023" t="s">
        <v>19436</v>
      </c>
      <c r="E4023" t="s">
        <v>25503</v>
      </c>
      <c r="F4023">
        <v>65672727</v>
      </c>
      <c r="G4023">
        <v>68996929</v>
      </c>
      <c r="I4023" t="s">
        <v>25502</v>
      </c>
    </row>
    <row r="4024" spans="1:9" x14ac:dyDescent="0.35">
      <c r="A4024" t="s">
        <v>25504</v>
      </c>
      <c r="B4024" t="s">
        <v>7397</v>
      </c>
      <c r="C4024" t="s">
        <v>25505</v>
      </c>
      <c r="D4024" t="s">
        <v>25506</v>
      </c>
      <c r="E4024" t="s">
        <v>7104</v>
      </c>
      <c r="G4024">
        <v>63247865</v>
      </c>
      <c r="I4024" t="s">
        <v>25505</v>
      </c>
    </row>
    <row r="4025" spans="1:9" x14ac:dyDescent="0.35">
      <c r="A4025" t="s">
        <v>25507</v>
      </c>
      <c r="B4025" t="s">
        <v>6636</v>
      </c>
      <c r="C4025" t="s">
        <v>25508</v>
      </c>
      <c r="D4025" t="s">
        <v>25509</v>
      </c>
      <c r="E4025" t="s">
        <v>6876</v>
      </c>
      <c r="F4025">
        <v>68647855</v>
      </c>
      <c r="I4025" t="s">
        <v>25508</v>
      </c>
    </row>
    <row r="4026" spans="1:9" x14ac:dyDescent="0.35">
      <c r="A4026" t="s">
        <v>25510</v>
      </c>
      <c r="B4026" t="s">
        <v>6763</v>
      </c>
      <c r="C4026" t="s">
        <v>25511</v>
      </c>
      <c r="D4026" t="s">
        <v>25512</v>
      </c>
      <c r="E4026" t="s">
        <v>25513</v>
      </c>
      <c r="F4026">
        <v>62800437</v>
      </c>
      <c r="G4026" t="s">
        <v>25514</v>
      </c>
      <c r="I4026" t="s">
        <v>25511</v>
      </c>
    </row>
    <row r="4027" spans="1:9" x14ac:dyDescent="0.35">
      <c r="A4027" t="s">
        <v>25515</v>
      </c>
      <c r="B4027" t="s">
        <v>6636</v>
      </c>
      <c r="C4027" t="s">
        <v>25516</v>
      </c>
      <c r="D4027" t="s">
        <v>25517</v>
      </c>
      <c r="E4027" t="s">
        <v>16308</v>
      </c>
      <c r="F4027">
        <v>62256644</v>
      </c>
      <c r="G4027">
        <v>62258695</v>
      </c>
      <c r="I4027" t="s">
        <v>25516</v>
      </c>
    </row>
    <row r="4028" spans="1:9" x14ac:dyDescent="0.35">
      <c r="A4028" t="s">
        <v>25518</v>
      </c>
      <c r="B4028" t="s">
        <v>7762</v>
      </c>
      <c r="C4028" t="s">
        <v>25519</v>
      </c>
      <c r="D4028" t="s">
        <v>25520</v>
      </c>
      <c r="E4028" t="s">
        <v>7952</v>
      </c>
      <c r="F4028">
        <v>63740257</v>
      </c>
      <c r="G4028">
        <v>62748941</v>
      </c>
      <c r="I4028" t="s">
        <v>25519</v>
      </c>
    </row>
    <row r="4029" spans="1:9" x14ac:dyDescent="0.35">
      <c r="A4029" t="s">
        <v>25521</v>
      </c>
      <c r="B4029" t="s">
        <v>6636</v>
      </c>
      <c r="C4029" t="s">
        <v>25522</v>
      </c>
      <c r="D4029" t="s">
        <v>25523</v>
      </c>
      <c r="E4029" t="s">
        <v>25524</v>
      </c>
      <c r="F4029" t="s">
        <v>25525</v>
      </c>
      <c r="G4029" t="s">
        <v>25526</v>
      </c>
      <c r="I4029" t="s">
        <v>25522</v>
      </c>
    </row>
    <row r="4030" spans="1:9" x14ac:dyDescent="0.35">
      <c r="A4030" t="s">
        <v>25527</v>
      </c>
      <c r="B4030" t="s">
        <v>7397</v>
      </c>
      <c r="C4030" t="s">
        <v>25528</v>
      </c>
      <c r="D4030" t="s">
        <v>25529</v>
      </c>
      <c r="E4030" t="s">
        <v>25530</v>
      </c>
      <c r="F4030">
        <v>64523981</v>
      </c>
      <c r="I4030" t="s">
        <v>25528</v>
      </c>
    </row>
    <row r="4031" spans="1:9" x14ac:dyDescent="0.35">
      <c r="A4031" t="s">
        <v>25531</v>
      </c>
      <c r="B4031" t="s">
        <v>6636</v>
      </c>
      <c r="C4031" t="s">
        <v>25532</v>
      </c>
      <c r="D4031" t="s">
        <v>25533</v>
      </c>
      <c r="E4031" t="s">
        <v>25534</v>
      </c>
      <c r="F4031">
        <v>62726700</v>
      </c>
      <c r="I4031" t="s">
        <v>25532</v>
      </c>
    </row>
    <row r="4032" spans="1:9" x14ac:dyDescent="0.35">
      <c r="A4032" t="s">
        <v>25535</v>
      </c>
      <c r="B4032" t="s">
        <v>6636</v>
      </c>
      <c r="C4032" t="s">
        <v>25536</v>
      </c>
      <c r="D4032" t="s">
        <v>19645</v>
      </c>
      <c r="E4032" t="s">
        <v>25537</v>
      </c>
      <c r="F4032">
        <v>62741163</v>
      </c>
      <c r="G4032">
        <v>62748522</v>
      </c>
      <c r="H4032" t="s">
        <v>25538</v>
      </c>
      <c r="I4032" t="s">
        <v>25536</v>
      </c>
    </row>
    <row r="4033" spans="1:9" x14ac:dyDescent="0.35">
      <c r="A4033" t="s">
        <v>25539</v>
      </c>
      <c r="B4033" t="s">
        <v>7092</v>
      </c>
      <c r="C4033" t="s">
        <v>25540</v>
      </c>
      <c r="D4033" t="s">
        <v>25541</v>
      </c>
      <c r="E4033" t="s">
        <v>16259</v>
      </c>
      <c r="F4033">
        <v>62657373</v>
      </c>
      <c r="G4033">
        <v>62653620</v>
      </c>
      <c r="I4033" t="s">
        <v>25540</v>
      </c>
    </row>
    <row r="4034" spans="1:9" x14ac:dyDescent="0.35">
      <c r="A4034" t="s">
        <v>25542</v>
      </c>
      <c r="B4034" t="s">
        <v>7092</v>
      </c>
      <c r="C4034" t="s">
        <v>25543</v>
      </c>
      <c r="D4034" t="s">
        <v>25541</v>
      </c>
      <c r="E4034" t="s">
        <v>16259</v>
      </c>
      <c r="F4034">
        <v>62657373</v>
      </c>
      <c r="G4034">
        <v>62659620</v>
      </c>
      <c r="I4034" t="s">
        <v>25543</v>
      </c>
    </row>
    <row r="4035" spans="1:9" x14ac:dyDescent="0.35">
      <c r="A4035" t="s">
        <v>25544</v>
      </c>
      <c r="B4035" t="s">
        <v>7092</v>
      </c>
      <c r="C4035" t="s">
        <v>25545</v>
      </c>
      <c r="D4035" t="s">
        <v>25546</v>
      </c>
      <c r="E4035" t="s">
        <v>25547</v>
      </c>
      <c r="F4035">
        <v>92725508</v>
      </c>
      <c r="G4035">
        <v>62962051</v>
      </c>
      <c r="H4035" t="s">
        <v>25548</v>
      </c>
      <c r="I4035" t="s">
        <v>25545</v>
      </c>
    </row>
    <row r="4036" spans="1:9" x14ac:dyDescent="0.35">
      <c r="A4036" t="s">
        <v>25549</v>
      </c>
      <c r="B4036" t="s">
        <v>7397</v>
      </c>
      <c r="C4036" t="s">
        <v>25550</v>
      </c>
      <c r="D4036" t="s">
        <v>25551</v>
      </c>
      <c r="E4036" t="s">
        <v>25552</v>
      </c>
      <c r="F4036" t="s">
        <v>25553</v>
      </c>
      <c r="H4036" t="s">
        <v>25554</v>
      </c>
      <c r="I4036" t="s">
        <v>25550</v>
      </c>
    </row>
    <row r="4037" spans="1:9" x14ac:dyDescent="0.35">
      <c r="A4037" t="s">
        <v>25555</v>
      </c>
      <c r="B4037" t="s">
        <v>6636</v>
      </c>
      <c r="C4037" t="s">
        <v>25556</v>
      </c>
      <c r="D4037" t="s">
        <v>25557</v>
      </c>
      <c r="E4037" t="s">
        <v>16267</v>
      </c>
      <c r="F4037">
        <v>62137555</v>
      </c>
      <c r="G4037">
        <v>62137579</v>
      </c>
      <c r="H4037" t="s">
        <v>25558</v>
      </c>
      <c r="I4037" t="s">
        <v>25556</v>
      </c>
    </row>
    <row r="4038" spans="1:9" x14ac:dyDescent="0.35">
      <c r="A4038" t="s">
        <v>25559</v>
      </c>
      <c r="B4038" t="s">
        <v>6636</v>
      </c>
      <c r="C4038" t="s">
        <v>25560</v>
      </c>
      <c r="D4038" t="s">
        <v>7514</v>
      </c>
      <c r="E4038" t="s">
        <v>25561</v>
      </c>
      <c r="F4038">
        <v>62627768</v>
      </c>
      <c r="G4038">
        <v>63547249</v>
      </c>
      <c r="I4038" t="s">
        <v>25560</v>
      </c>
    </row>
    <row r="4039" spans="1:9" x14ac:dyDescent="0.35">
      <c r="A4039" t="s">
        <v>25562</v>
      </c>
      <c r="B4039" t="s">
        <v>7397</v>
      </c>
      <c r="C4039" t="s">
        <v>25563</v>
      </c>
      <c r="D4039" t="s">
        <v>25564</v>
      </c>
      <c r="E4039" t="s">
        <v>25565</v>
      </c>
      <c r="F4039">
        <v>67348248</v>
      </c>
      <c r="G4039">
        <v>67342035</v>
      </c>
      <c r="H4039" t="s">
        <v>25566</v>
      </c>
      <c r="I4039" t="s">
        <v>25563</v>
      </c>
    </row>
    <row r="4040" spans="1:9" x14ac:dyDescent="0.35">
      <c r="A4040" t="s">
        <v>25567</v>
      </c>
      <c r="B4040" t="s">
        <v>7397</v>
      </c>
      <c r="C4040" t="s">
        <v>25568</v>
      </c>
      <c r="D4040" t="s">
        <v>25569</v>
      </c>
      <c r="E4040" t="s">
        <v>25570</v>
      </c>
      <c r="F4040">
        <v>62210300</v>
      </c>
      <c r="G4040">
        <v>62220300</v>
      </c>
      <c r="H4040" t="s">
        <v>25571</v>
      </c>
      <c r="I4040" t="s">
        <v>25568</v>
      </c>
    </row>
    <row r="4041" spans="1:9" x14ac:dyDescent="0.35">
      <c r="A4041" t="s">
        <v>25572</v>
      </c>
      <c r="B4041" t="s">
        <v>7397</v>
      </c>
      <c r="C4041" t="s">
        <v>25573</v>
      </c>
      <c r="D4041" t="s">
        <v>25574</v>
      </c>
      <c r="E4041" t="s">
        <v>25575</v>
      </c>
      <c r="F4041">
        <v>63691211</v>
      </c>
      <c r="G4041">
        <v>63688830</v>
      </c>
      <c r="I4041" t="s">
        <v>25573</v>
      </c>
    </row>
    <row r="4042" spans="1:9" x14ac:dyDescent="0.35">
      <c r="A4042" t="s">
        <v>25576</v>
      </c>
      <c r="B4042" t="s">
        <v>7397</v>
      </c>
      <c r="C4042" t="s">
        <v>25577</v>
      </c>
      <c r="D4042" t="s">
        <v>25578</v>
      </c>
      <c r="E4042" t="s">
        <v>25579</v>
      </c>
      <c r="F4042">
        <v>62460545</v>
      </c>
      <c r="G4042">
        <v>62460546</v>
      </c>
      <c r="H4042" t="s">
        <v>25580</v>
      </c>
      <c r="I4042" t="s">
        <v>25577</v>
      </c>
    </row>
    <row r="4043" spans="1:9" x14ac:dyDescent="0.35">
      <c r="A4043" t="s">
        <v>25581</v>
      </c>
      <c r="B4043" t="s">
        <v>6636</v>
      </c>
      <c r="C4043" t="s">
        <v>25582</v>
      </c>
      <c r="D4043" t="s">
        <v>25583</v>
      </c>
      <c r="E4043" t="s">
        <v>25584</v>
      </c>
      <c r="F4043">
        <v>67574477</v>
      </c>
      <c r="G4043">
        <v>67559903</v>
      </c>
      <c r="H4043" t="s">
        <v>25585</v>
      </c>
      <c r="I4043" t="s">
        <v>25582</v>
      </c>
    </row>
    <row r="4044" spans="1:9" x14ac:dyDescent="0.35">
      <c r="A4044" t="s">
        <v>25586</v>
      </c>
      <c r="B4044" t="s">
        <v>7092</v>
      </c>
      <c r="C4044" t="s">
        <v>25587</v>
      </c>
      <c r="D4044" t="s">
        <v>25588</v>
      </c>
      <c r="E4044" t="s">
        <v>25589</v>
      </c>
      <c r="F4044">
        <v>64559030</v>
      </c>
      <c r="G4044">
        <v>64559030</v>
      </c>
      <c r="H4044" t="s">
        <v>25590</v>
      </c>
      <c r="I4044" t="s">
        <v>25587</v>
      </c>
    </row>
    <row r="4045" spans="1:9" x14ac:dyDescent="0.35">
      <c r="A4045" t="s">
        <v>25591</v>
      </c>
      <c r="B4045" t="s">
        <v>7397</v>
      </c>
      <c r="C4045" t="s">
        <v>25592</v>
      </c>
      <c r="D4045" t="s">
        <v>25593</v>
      </c>
      <c r="E4045" t="s">
        <v>25594</v>
      </c>
      <c r="F4045">
        <v>62920320</v>
      </c>
      <c r="G4045">
        <v>62920905</v>
      </c>
      <c r="H4045" t="s">
        <v>25595</v>
      </c>
      <c r="I4045" t="s">
        <v>25592</v>
      </c>
    </row>
    <row r="4046" spans="1:9" x14ac:dyDescent="0.35">
      <c r="A4046" t="s">
        <v>25596</v>
      </c>
      <c r="B4046" t="s">
        <v>6636</v>
      </c>
      <c r="C4046" t="s">
        <v>25597</v>
      </c>
      <c r="D4046" t="s">
        <v>25598</v>
      </c>
      <c r="E4046" t="s">
        <v>25599</v>
      </c>
      <c r="F4046">
        <v>65852252</v>
      </c>
      <c r="G4046">
        <v>65832850</v>
      </c>
      <c r="H4046" t="s">
        <v>25600</v>
      </c>
      <c r="I4046" t="s">
        <v>25597</v>
      </c>
    </row>
    <row r="4047" spans="1:9" x14ac:dyDescent="0.35">
      <c r="A4047" t="s">
        <v>25601</v>
      </c>
      <c r="B4047" t="s">
        <v>6636</v>
      </c>
      <c r="C4047" t="s">
        <v>25602</v>
      </c>
      <c r="D4047" t="s">
        <v>25603</v>
      </c>
      <c r="E4047" t="s">
        <v>25604</v>
      </c>
      <c r="F4047" t="s">
        <v>25605</v>
      </c>
      <c r="G4047" t="s">
        <v>25606</v>
      </c>
      <c r="H4047" t="s">
        <v>25607</v>
      </c>
      <c r="I4047" t="s">
        <v>25602</v>
      </c>
    </row>
    <row r="4048" spans="1:9" x14ac:dyDescent="0.35">
      <c r="A4048" t="s">
        <v>25608</v>
      </c>
      <c r="B4048" t="s">
        <v>6636</v>
      </c>
      <c r="C4048" t="s">
        <v>25609</v>
      </c>
      <c r="D4048" t="s">
        <v>25610</v>
      </c>
      <c r="E4048" t="s">
        <v>25611</v>
      </c>
      <c r="F4048">
        <v>62616533</v>
      </c>
      <c r="G4048">
        <v>64623370</v>
      </c>
      <c r="H4048" t="s">
        <v>25612</v>
      </c>
      <c r="I4048" t="s">
        <v>25609</v>
      </c>
    </row>
    <row r="4049" spans="1:9" x14ac:dyDescent="0.35">
      <c r="A4049" t="s">
        <v>25613</v>
      </c>
      <c r="B4049" t="s">
        <v>7397</v>
      </c>
      <c r="C4049" t="s">
        <v>25614</v>
      </c>
      <c r="D4049" t="s">
        <v>25615</v>
      </c>
      <c r="E4049" t="s">
        <v>25616</v>
      </c>
      <c r="F4049">
        <v>62955878</v>
      </c>
      <c r="G4049">
        <v>62955878</v>
      </c>
      <c r="H4049" t="s">
        <v>25617</v>
      </c>
      <c r="I4049" t="s">
        <v>25614</v>
      </c>
    </row>
    <row r="4050" spans="1:9" x14ac:dyDescent="0.35">
      <c r="A4050" t="s">
        <v>25618</v>
      </c>
      <c r="B4050" t="s">
        <v>6636</v>
      </c>
      <c r="C4050" t="s">
        <v>25619</v>
      </c>
      <c r="D4050" t="s">
        <v>25620</v>
      </c>
      <c r="E4050" t="s">
        <v>25621</v>
      </c>
      <c r="F4050" t="s">
        <v>25622</v>
      </c>
      <c r="G4050" t="s">
        <v>25623</v>
      </c>
      <c r="I4050" t="s">
        <v>25619</v>
      </c>
    </row>
    <row r="4051" spans="1:9" x14ac:dyDescent="0.35">
      <c r="A4051" t="s">
        <v>25624</v>
      </c>
      <c r="B4051" t="s">
        <v>6636</v>
      </c>
      <c r="C4051" t="s">
        <v>25625</v>
      </c>
      <c r="D4051" t="s">
        <v>25626</v>
      </c>
      <c r="E4051" t="s">
        <v>25627</v>
      </c>
      <c r="F4051">
        <v>1862283960078</v>
      </c>
      <c r="G4051">
        <v>1862223972359</v>
      </c>
      <c r="H4051" t="s">
        <v>25628</v>
      </c>
      <c r="I4051" t="s">
        <v>25625</v>
      </c>
    </row>
    <row r="4052" spans="1:9" x14ac:dyDescent="0.35">
      <c r="A4052" t="s">
        <v>25629</v>
      </c>
      <c r="B4052" t="s">
        <v>7397</v>
      </c>
      <c r="C4052" t="s">
        <v>25630</v>
      </c>
      <c r="D4052" t="s">
        <v>25631</v>
      </c>
      <c r="E4052" t="s">
        <v>25632</v>
      </c>
      <c r="F4052">
        <v>67550809</v>
      </c>
      <c r="H4052" t="s">
        <v>25633</v>
      </c>
      <c r="I4052" t="s">
        <v>25630</v>
      </c>
    </row>
    <row r="4053" spans="1:9" x14ac:dyDescent="0.35">
      <c r="A4053" t="s">
        <v>25634</v>
      </c>
      <c r="B4053" t="s">
        <v>7397</v>
      </c>
      <c r="C4053" t="s">
        <v>25635</v>
      </c>
      <c r="D4053" t="s">
        <v>25636</v>
      </c>
      <c r="E4053" t="s">
        <v>6806</v>
      </c>
      <c r="F4053" t="s">
        <v>25637</v>
      </c>
      <c r="G4053" t="s">
        <v>25638</v>
      </c>
      <c r="I4053" t="s">
        <v>25635</v>
      </c>
    </row>
    <row r="4054" spans="1:9" x14ac:dyDescent="0.35">
      <c r="A4054" t="s">
        <v>25639</v>
      </c>
      <c r="B4054" t="s">
        <v>6636</v>
      </c>
      <c r="C4054" t="s">
        <v>25640</v>
      </c>
      <c r="D4054" t="s">
        <v>25641</v>
      </c>
      <c r="E4054" t="s">
        <v>20208</v>
      </c>
      <c r="F4054">
        <v>62979236</v>
      </c>
      <c r="G4054">
        <v>68532959</v>
      </c>
      <c r="H4054">
        <v>6</v>
      </c>
      <c r="I4054" t="s">
        <v>25640</v>
      </c>
    </row>
    <row r="4055" spans="1:9" x14ac:dyDescent="0.35">
      <c r="A4055" t="s">
        <v>25642</v>
      </c>
      <c r="B4055" t="s">
        <v>7397</v>
      </c>
      <c r="C4055" t="s">
        <v>25643</v>
      </c>
      <c r="D4055" t="s">
        <v>25644</v>
      </c>
      <c r="E4055" t="s">
        <v>25645</v>
      </c>
      <c r="F4055">
        <v>68418000</v>
      </c>
      <c r="G4055">
        <v>67449007</v>
      </c>
      <c r="H4055" t="s">
        <v>25646</v>
      </c>
      <c r="I4055" t="s">
        <v>25643</v>
      </c>
    </row>
    <row r="4056" spans="1:9" x14ac:dyDescent="0.35">
      <c r="A4056" t="s">
        <v>25647</v>
      </c>
      <c r="B4056" t="s">
        <v>7397</v>
      </c>
      <c r="C4056" t="s">
        <v>25648</v>
      </c>
      <c r="D4056" t="s">
        <v>25649</v>
      </c>
      <c r="E4056" t="s">
        <v>25650</v>
      </c>
      <c r="F4056">
        <v>65353152</v>
      </c>
      <c r="G4056">
        <v>65327177</v>
      </c>
      <c r="H4056" t="s">
        <v>25651</v>
      </c>
      <c r="I4056" t="s">
        <v>25648</v>
      </c>
    </row>
    <row r="4057" spans="1:9" x14ac:dyDescent="0.35">
      <c r="A4057" t="s">
        <v>25652</v>
      </c>
      <c r="B4057" t="s">
        <v>6636</v>
      </c>
      <c r="C4057" t="s">
        <v>25653</v>
      </c>
      <c r="D4057" t="s">
        <v>25654</v>
      </c>
      <c r="E4057" t="s">
        <v>25655</v>
      </c>
      <c r="F4057" t="s">
        <v>25656</v>
      </c>
      <c r="G4057" t="s">
        <v>25657</v>
      </c>
      <c r="H4057" t="s">
        <v>25658</v>
      </c>
      <c r="I4057" t="s">
        <v>25653</v>
      </c>
    </row>
    <row r="4058" spans="1:9" x14ac:dyDescent="0.35">
      <c r="A4058" t="s">
        <v>25659</v>
      </c>
      <c r="B4058" t="s">
        <v>7397</v>
      </c>
      <c r="C4058" t="s">
        <v>25660</v>
      </c>
      <c r="D4058" t="s">
        <v>25661</v>
      </c>
      <c r="E4058" t="s">
        <v>25662</v>
      </c>
      <c r="F4058">
        <v>98235772</v>
      </c>
      <c r="G4058">
        <v>62961978</v>
      </c>
      <c r="H4058" t="s">
        <v>25663</v>
      </c>
      <c r="I4058" t="s">
        <v>25660</v>
      </c>
    </row>
    <row r="4059" spans="1:9" x14ac:dyDescent="0.35">
      <c r="A4059" t="s">
        <v>25664</v>
      </c>
      <c r="B4059" t="s">
        <v>7397</v>
      </c>
      <c r="C4059" t="s">
        <v>25665</v>
      </c>
      <c r="D4059" t="s">
        <v>25666</v>
      </c>
      <c r="E4059" t="s">
        <v>25667</v>
      </c>
      <c r="F4059" t="s">
        <v>25668</v>
      </c>
      <c r="G4059" t="s">
        <v>25669</v>
      </c>
      <c r="H4059" t="s">
        <v>25670</v>
      </c>
      <c r="I4059" t="s">
        <v>25665</v>
      </c>
    </row>
    <row r="4060" spans="1:9" x14ac:dyDescent="0.35">
      <c r="A4060" t="s">
        <v>25671</v>
      </c>
      <c r="B4060" t="s">
        <v>6636</v>
      </c>
      <c r="C4060" t="s">
        <v>25672</v>
      </c>
      <c r="D4060" t="s">
        <v>25673</v>
      </c>
      <c r="E4060" t="s">
        <v>23398</v>
      </c>
      <c r="F4060">
        <v>67879160</v>
      </c>
      <c r="I4060" t="s">
        <v>25672</v>
      </c>
    </row>
    <row r="4061" spans="1:9" x14ac:dyDescent="0.35">
      <c r="A4061" t="s">
        <v>25674</v>
      </c>
      <c r="B4061" t="s">
        <v>6636</v>
      </c>
      <c r="C4061" t="s">
        <v>25675</v>
      </c>
      <c r="D4061" t="s">
        <v>25676</v>
      </c>
      <c r="E4061" t="s">
        <v>25677</v>
      </c>
      <c r="F4061" t="s">
        <v>25678</v>
      </c>
      <c r="G4061" t="s">
        <v>25679</v>
      </c>
      <c r="H4061" t="s">
        <v>25680</v>
      </c>
      <c r="I4061" t="s">
        <v>25675</v>
      </c>
    </row>
    <row r="4062" spans="1:9" x14ac:dyDescent="0.35">
      <c r="A4062" t="s">
        <v>25681</v>
      </c>
      <c r="B4062" t="s">
        <v>7092</v>
      </c>
      <c r="C4062" t="s">
        <v>25682</v>
      </c>
      <c r="D4062" t="s">
        <v>25683</v>
      </c>
      <c r="E4062" t="s">
        <v>10170</v>
      </c>
      <c r="F4062">
        <v>81616192</v>
      </c>
      <c r="H4062" t="s">
        <v>25684</v>
      </c>
      <c r="I4062" t="s">
        <v>25682</v>
      </c>
    </row>
    <row r="4063" spans="1:9" x14ac:dyDescent="0.35">
      <c r="A4063" t="s">
        <v>25685</v>
      </c>
      <c r="B4063" t="s">
        <v>7397</v>
      </c>
      <c r="C4063" t="s">
        <v>25686</v>
      </c>
      <c r="D4063" t="s">
        <v>25687</v>
      </c>
      <c r="E4063" t="s">
        <v>25688</v>
      </c>
      <c r="H4063" t="s">
        <v>25689</v>
      </c>
      <c r="I4063" t="s">
        <v>25686</v>
      </c>
    </row>
    <row r="4064" spans="1:9" x14ac:dyDescent="0.35">
      <c r="A4064" t="s">
        <v>25690</v>
      </c>
      <c r="B4064" t="s">
        <v>6633</v>
      </c>
      <c r="C4064" t="s">
        <v>25691</v>
      </c>
      <c r="D4064" t="s">
        <v>25692</v>
      </c>
      <c r="E4064" t="s">
        <v>11907</v>
      </c>
      <c r="F4064" t="s">
        <v>25693</v>
      </c>
      <c r="G4064" t="s">
        <v>25694</v>
      </c>
      <c r="H4064" t="s">
        <v>25695</v>
      </c>
      <c r="I4064" t="s">
        <v>25691</v>
      </c>
    </row>
    <row r="4065" spans="1:9" x14ac:dyDescent="0.35">
      <c r="A4065" t="s">
        <v>25696</v>
      </c>
      <c r="B4065" t="s">
        <v>7397</v>
      </c>
      <c r="C4065" t="s">
        <v>25697</v>
      </c>
      <c r="D4065" t="s">
        <v>25698</v>
      </c>
      <c r="E4065" t="s">
        <v>25699</v>
      </c>
      <c r="F4065" t="s">
        <v>25700</v>
      </c>
      <c r="G4065" t="s">
        <v>25701</v>
      </c>
      <c r="H4065" t="s">
        <v>25702</v>
      </c>
      <c r="I4065" t="s">
        <v>25697</v>
      </c>
    </row>
    <row r="4066" spans="1:9" x14ac:dyDescent="0.35">
      <c r="A4066" t="s">
        <v>25703</v>
      </c>
      <c r="B4066" t="s">
        <v>7397</v>
      </c>
      <c r="C4066" t="s">
        <v>25704</v>
      </c>
      <c r="D4066" t="s">
        <v>7412</v>
      </c>
      <c r="E4066" t="s">
        <v>25705</v>
      </c>
      <c r="F4066">
        <v>64450863</v>
      </c>
      <c r="G4066">
        <v>64450159</v>
      </c>
      <c r="H4066" t="s">
        <v>25706</v>
      </c>
      <c r="I4066" t="s">
        <v>25704</v>
      </c>
    </row>
    <row r="4067" spans="1:9" x14ac:dyDescent="0.35">
      <c r="A4067" t="s">
        <v>25707</v>
      </c>
      <c r="B4067" t="s">
        <v>7397</v>
      </c>
      <c r="C4067" t="s">
        <v>25708</v>
      </c>
      <c r="D4067" t="s">
        <v>25709</v>
      </c>
      <c r="E4067" t="s">
        <v>25710</v>
      </c>
      <c r="F4067">
        <v>63533088</v>
      </c>
      <c r="G4067">
        <v>63533202</v>
      </c>
      <c r="H4067" t="s">
        <v>25711</v>
      </c>
      <c r="I4067" t="s">
        <v>25708</v>
      </c>
    </row>
    <row r="4068" spans="1:9" x14ac:dyDescent="0.35">
      <c r="A4068" t="s">
        <v>25712</v>
      </c>
      <c r="B4068" t="s">
        <v>7397</v>
      </c>
      <c r="C4068" t="s">
        <v>25713</v>
      </c>
      <c r="D4068" t="s">
        <v>25714</v>
      </c>
      <c r="E4068" t="s">
        <v>25715</v>
      </c>
      <c r="F4068">
        <v>68770269</v>
      </c>
      <c r="H4068" t="s">
        <v>25716</v>
      </c>
      <c r="I4068" t="s">
        <v>25713</v>
      </c>
    </row>
    <row r="4069" spans="1:9" x14ac:dyDescent="0.35">
      <c r="A4069" t="s">
        <v>25717</v>
      </c>
      <c r="B4069" t="s">
        <v>6636</v>
      </c>
      <c r="C4069" t="s">
        <v>25718</v>
      </c>
      <c r="D4069" t="s">
        <v>25719</v>
      </c>
      <c r="E4069" t="s">
        <v>25720</v>
      </c>
      <c r="F4069" t="s">
        <v>25721</v>
      </c>
      <c r="G4069" t="s">
        <v>25722</v>
      </c>
      <c r="H4069" t="s">
        <v>25723</v>
      </c>
      <c r="I4069" t="s">
        <v>25718</v>
      </c>
    </row>
    <row r="4070" spans="1:9" x14ac:dyDescent="0.35">
      <c r="A4070" t="s">
        <v>25724</v>
      </c>
      <c r="B4070" t="s">
        <v>6636</v>
      </c>
      <c r="C4070" t="s">
        <v>25725</v>
      </c>
      <c r="D4070" t="s">
        <v>6933</v>
      </c>
      <c r="E4070" t="s">
        <v>25726</v>
      </c>
      <c r="F4070">
        <v>62678508</v>
      </c>
      <c r="G4070" t="s">
        <v>25727</v>
      </c>
      <c r="H4070" t="s">
        <v>25728</v>
      </c>
      <c r="I4070" t="s">
        <v>25725</v>
      </c>
    </row>
    <row r="4071" spans="1:9" x14ac:dyDescent="0.35">
      <c r="A4071" t="s">
        <v>25729</v>
      </c>
      <c r="B4071" t="s">
        <v>6763</v>
      </c>
      <c r="C4071" t="s">
        <v>25730</v>
      </c>
      <c r="D4071" t="s">
        <v>25731</v>
      </c>
      <c r="E4071" t="s">
        <v>25732</v>
      </c>
      <c r="F4071" t="s">
        <v>25733</v>
      </c>
      <c r="H4071" t="s">
        <v>25734</v>
      </c>
      <c r="I4071" t="s">
        <v>25730</v>
      </c>
    </row>
    <row r="4072" spans="1:9" x14ac:dyDescent="0.35">
      <c r="A4072" t="s">
        <v>25735</v>
      </c>
      <c r="B4072" t="s">
        <v>7397</v>
      </c>
      <c r="C4072" t="s">
        <v>25736</v>
      </c>
      <c r="D4072" t="s">
        <v>25737</v>
      </c>
      <c r="E4072" t="s">
        <v>25738</v>
      </c>
      <c r="H4072" t="s">
        <v>25739</v>
      </c>
      <c r="I4072" t="s">
        <v>25736</v>
      </c>
    </row>
    <row r="4073" spans="1:9" x14ac:dyDescent="0.35">
      <c r="A4073" t="s">
        <v>25740</v>
      </c>
      <c r="B4073" t="s">
        <v>7092</v>
      </c>
      <c r="C4073" t="s">
        <v>25741</v>
      </c>
      <c r="D4073" t="s">
        <v>25742</v>
      </c>
      <c r="E4073" t="s">
        <v>25743</v>
      </c>
      <c r="H4073" t="s">
        <v>25744</v>
      </c>
      <c r="I4073" t="s">
        <v>25741</v>
      </c>
    </row>
    <row r="4074" spans="1:9" x14ac:dyDescent="0.35">
      <c r="A4074" t="s">
        <v>25745</v>
      </c>
      <c r="B4074" t="s">
        <v>6636</v>
      </c>
      <c r="C4074" t="s">
        <v>25746</v>
      </c>
      <c r="D4074" t="s">
        <v>19233</v>
      </c>
      <c r="E4074" t="s">
        <v>25747</v>
      </c>
      <c r="H4074" t="s">
        <v>25748</v>
      </c>
      <c r="I4074" t="s">
        <v>25746</v>
      </c>
    </row>
    <row r="4075" spans="1:9" x14ac:dyDescent="0.35">
      <c r="A4075" t="s">
        <v>25749</v>
      </c>
      <c r="B4075" t="s">
        <v>6636</v>
      </c>
      <c r="C4075" t="s">
        <v>25750</v>
      </c>
      <c r="D4075" t="s">
        <v>25751</v>
      </c>
      <c r="E4075" t="s">
        <v>25752</v>
      </c>
      <c r="H4075" t="s">
        <v>25753</v>
      </c>
      <c r="I4075" t="s">
        <v>25750</v>
      </c>
    </row>
    <row r="4076" spans="1:9" x14ac:dyDescent="0.35">
      <c r="A4076" t="s">
        <v>25754</v>
      </c>
      <c r="B4076" t="s">
        <v>6703</v>
      </c>
      <c r="C4076" t="s">
        <v>25755</v>
      </c>
      <c r="D4076" t="s">
        <v>25756</v>
      </c>
      <c r="E4076" t="s">
        <v>25757</v>
      </c>
      <c r="F4076">
        <v>68633338</v>
      </c>
      <c r="G4076">
        <v>68631680</v>
      </c>
      <c r="H4076" t="s">
        <v>25758</v>
      </c>
      <c r="I4076" t="s">
        <v>25755</v>
      </c>
    </row>
    <row r="4077" spans="1:9" x14ac:dyDescent="0.35">
      <c r="A4077" t="s">
        <v>25759</v>
      </c>
      <c r="B4077" t="s">
        <v>7397</v>
      </c>
      <c r="C4077" t="s">
        <v>25760</v>
      </c>
      <c r="D4077" t="s">
        <v>25761</v>
      </c>
      <c r="E4077" t="s">
        <v>24448</v>
      </c>
      <c r="H4077" t="s">
        <v>25762</v>
      </c>
      <c r="I4077" t="s">
        <v>25760</v>
      </c>
    </row>
    <row r="4078" spans="1:9" x14ac:dyDescent="0.35">
      <c r="A4078" t="s">
        <v>25763</v>
      </c>
      <c r="B4078" t="s">
        <v>6636</v>
      </c>
      <c r="C4078" t="s">
        <v>25764</v>
      </c>
      <c r="D4078" t="s">
        <v>25765</v>
      </c>
      <c r="E4078" t="s">
        <v>25766</v>
      </c>
      <c r="H4078" t="s">
        <v>25767</v>
      </c>
      <c r="I4078" t="s">
        <v>25764</v>
      </c>
    </row>
    <row r="4079" spans="1:9" x14ac:dyDescent="0.35">
      <c r="A4079" t="s">
        <v>25768</v>
      </c>
      <c r="B4079" t="s">
        <v>6636</v>
      </c>
      <c r="C4079" t="s">
        <v>25769</v>
      </c>
      <c r="D4079" t="s">
        <v>25770</v>
      </c>
      <c r="E4079" t="s">
        <v>25771</v>
      </c>
      <c r="H4079" t="s">
        <v>25772</v>
      </c>
      <c r="I4079" t="s">
        <v>25769</v>
      </c>
    </row>
    <row r="4080" spans="1:9" x14ac:dyDescent="0.35">
      <c r="A4080" t="s">
        <v>25773</v>
      </c>
      <c r="B4080" t="s">
        <v>7092</v>
      </c>
      <c r="C4080" t="s">
        <v>25774</v>
      </c>
      <c r="D4080" t="s">
        <v>25775</v>
      </c>
      <c r="E4080" t="s">
        <v>25776</v>
      </c>
      <c r="F4080">
        <v>68082500</v>
      </c>
      <c r="G4080">
        <v>68616577</v>
      </c>
      <c r="H4080" t="s">
        <v>25777</v>
      </c>
      <c r="I4080" t="s">
        <v>25774</v>
      </c>
    </row>
    <row r="4081" spans="1:9" x14ac:dyDescent="0.35">
      <c r="A4081" t="s">
        <v>25778</v>
      </c>
      <c r="B4081" t="s">
        <v>6636</v>
      </c>
      <c r="C4081" t="s">
        <v>25779</v>
      </c>
      <c r="D4081" t="s">
        <v>25780</v>
      </c>
      <c r="E4081" t="s">
        <v>25781</v>
      </c>
      <c r="F4081" t="s">
        <v>25782</v>
      </c>
      <c r="I4081" t="s">
        <v>25779</v>
      </c>
    </row>
    <row r="4082" spans="1:9" x14ac:dyDescent="0.35">
      <c r="A4082" t="s">
        <v>25783</v>
      </c>
      <c r="B4082" t="s">
        <v>7397</v>
      </c>
      <c r="C4082" t="s">
        <v>25784</v>
      </c>
      <c r="D4082" t="s">
        <v>25785</v>
      </c>
      <c r="E4082" t="s">
        <v>25786</v>
      </c>
      <c r="F4082" t="s">
        <v>25787</v>
      </c>
      <c r="G4082" t="s">
        <v>25788</v>
      </c>
      <c r="H4082" t="s">
        <v>25789</v>
      </c>
      <c r="I4082" t="s">
        <v>25784</v>
      </c>
    </row>
    <row r="4083" spans="1:9" x14ac:dyDescent="0.35">
      <c r="A4083" t="s">
        <v>25790</v>
      </c>
      <c r="B4083" t="s">
        <v>7092</v>
      </c>
      <c r="C4083" t="s">
        <v>25791</v>
      </c>
      <c r="D4083" t="s">
        <v>25792</v>
      </c>
      <c r="E4083" t="s">
        <v>25793</v>
      </c>
      <c r="H4083" t="s">
        <v>25794</v>
      </c>
      <c r="I4083" t="s">
        <v>25791</v>
      </c>
    </row>
    <row r="4084" spans="1:9" x14ac:dyDescent="0.35">
      <c r="A4084" t="s">
        <v>25795</v>
      </c>
      <c r="B4084" t="s">
        <v>6776</v>
      </c>
      <c r="C4084" t="s">
        <v>25796</v>
      </c>
      <c r="D4084" t="s">
        <v>25797</v>
      </c>
      <c r="E4084" t="s">
        <v>25798</v>
      </c>
      <c r="H4084" t="s">
        <v>25799</v>
      </c>
      <c r="I4084" t="s">
        <v>25796</v>
      </c>
    </row>
    <row r="4085" spans="1:9" x14ac:dyDescent="0.35">
      <c r="A4085" t="s">
        <v>25800</v>
      </c>
      <c r="B4085" t="s">
        <v>7092</v>
      </c>
      <c r="C4085" t="s">
        <v>25801</v>
      </c>
      <c r="D4085" t="s">
        <v>11963</v>
      </c>
      <c r="E4085" t="s">
        <v>25802</v>
      </c>
      <c r="H4085" t="s">
        <v>25803</v>
      </c>
      <c r="I4085" t="s">
        <v>25801</v>
      </c>
    </row>
    <row r="4086" spans="1:9" x14ac:dyDescent="0.35">
      <c r="A4086" t="s">
        <v>25804</v>
      </c>
      <c r="B4086" t="s">
        <v>7092</v>
      </c>
      <c r="C4086" t="s">
        <v>25805</v>
      </c>
      <c r="D4086" t="s">
        <v>25806</v>
      </c>
      <c r="E4086" t="s">
        <v>25807</v>
      </c>
      <c r="H4086" t="s">
        <v>25808</v>
      </c>
      <c r="I4086" t="s">
        <v>25805</v>
      </c>
    </row>
    <row r="4087" spans="1:9" x14ac:dyDescent="0.35">
      <c r="A4087" t="s">
        <v>25809</v>
      </c>
      <c r="B4087" t="s">
        <v>7092</v>
      </c>
      <c r="C4087" t="s">
        <v>25810</v>
      </c>
      <c r="D4087" t="s">
        <v>25811</v>
      </c>
      <c r="E4087" t="s">
        <v>25812</v>
      </c>
      <c r="F4087">
        <v>67455356</v>
      </c>
      <c r="H4087" t="s">
        <v>25813</v>
      </c>
      <c r="I4087" t="s">
        <v>25810</v>
      </c>
    </row>
    <row r="4088" spans="1:9" x14ac:dyDescent="0.35">
      <c r="A4088" t="s">
        <v>25814</v>
      </c>
      <c r="B4088" t="s">
        <v>6636</v>
      </c>
      <c r="C4088" t="s">
        <v>25815</v>
      </c>
      <c r="D4088" t="s">
        <v>25816</v>
      </c>
      <c r="E4088" t="s">
        <v>25817</v>
      </c>
      <c r="F4088">
        <v>65383838</v>
      </c>
      <c r="H4088" t="s">
        <v>25818</v>
      </c>
      <c r="I4088" t="s">
        <v>25815</v>
      </c>
    </row>
    <row r="4089" spans="1:9" x14ac:dyDescent="0.35">
      <c r="A4089" t="s">
        <v>25819</v>
      </c>
      <c r="B4089" t="s">
        <v>7397</v>
      </c>
      <c r="C4089" t="s">
        <v>25820</v>
      </c>
      <c r="I4089" t="s">
        <v>25820</v>
      </c>
    </row>
    <row r="4090" spans="1:9" x14ac:dyDescent="0.35">
      <c r="A4090" t="s">
        <v>25821</v>
      </c>
      <c r="B4090" t="s">
        <v>6776</v>
      </c>
      <c r="C4090" t="s">
        <v>25822</v>
      </c>
      <c r="D4090" t="s">
        <v>25823</v>
      </c>
      <c r="E4090" t="s">
        <v>19681</v>
      </c>
      <c r="F4090">
        <v>63645100</v>
      </c>
      <c r="H4090" t="s">
        <v>25824</v>
      </c>
      <c r="I4090" t="s">
        <v>25822</v>
      </c>
    </row>
    <row r="4091" spans="1:9" x14ac:dyDescent="0.35">
      <c r="A4091" t="s">
        <v>25825</v>
      </c>
      <c r="B4091" t="s">
        <v>6763</v>
      </c>
      <c r="C4091" t="s">
        <v>25826</v>
      </c>
      <c r="D4091" t="s">
        <v>25827</v>
      </c>
      <c r="E4091" t="s">
        <v>25828</v>
      </c>
      <c r="H4091" t="s">
        <v>25829</v>
      </c>
      <c r="I4091" t="s">
        <v>25826</v>
      </c>
    </row>
    <row r="4092" spans="1:9" x14ac:dyDescent="0.35">
      <c r="A4092" t="s">
        <v>25830</v>
      </c>
      <c r="B4092" t="s">
        <v>7397</v>
      </c>
      <c r="C4092" t="s">
        <v>25831</v>
      </c>
      <c r="D4092" t="s">
        <v>22265</v>
      </c>
      <c r="E4092" t="s">
        <v>13194</v>
      </c>
      <c r="F4092">
        <v>5471878</v>
      </c>
      <c r="G4092">
        <v>65471879</v>
      </c>
      <c r="H4092" t="s">
        <v>25832</v>
      </c>
      <c r="I4092" t="s">
        <v>25831</v>
      </c>
    </row>
    <row r="4093" spans="1:9" x14ac:dyDescent="0.35">
      <c r="A4093" t="s">
        <v>25833</v>
      </c>
      <c r="B4093" t="s">
        <v>6633</v>
      </c>
      <c r="C4093" t="s">
        <v>25834</v>
      </c>
      <c r="D4093" t="s">
        <v>25835</v>
      </c>
      <c r="E4093" t="s">
        <v>25836</v>
      </c>
      <c r="H4093" t="s">
        <v>25837</v>
      </c>
      <c r="I4093" t="s">
        <v>25834</v>
      </c>
    </row>
    <row r="4094" spans="1:9" x14ac:dyDescent="0.35">
      <c r="A4094" t="s">
        <v>25838</v>
      </c>
      <c r="B4094" t="s">
        <v>6724</v>
      </c>
      <c r="C4094" t="s">
        <v>25839</v>
      </c>
      <c r="D4094" t="s">
        <v>25840</v>
      </c>
      <c r="E4094" t="s">
        <v>25841</v>
      </c>
      <c r="F4094">
        <v>66848480</v>
      </c>
      <c r="G4094">
        <v>66848487</v>
      </c>
      <c r="H4094" t="s">
        <v>25842</v>
      </c>
      <c r="I4094" t="s">
        <v>25839</v>
      </c>
    </row>
    <row r="4095" spans="1:9" x14ac:dyDescent="0.35">
      <c r="A4095" t="s">
        <v>25843</v>
      </c>
      <c r="B4095" t="s">
        <v>6763</v>
      </c>
      <c r="C4095" t="s">
        <v>25844</v>
      </c>
      <c r="D4095" t="s">
        <v>18857</v>
      </c>
      <c r="E4095" t="s">
        <v>25845</v>
      </c>
      <c r="H4095" t="s">
        <v>15450</v>
      </c>
      <c r="I4095" t="s">
        <v>25844</v>
      </c>
    </row>
    <row r="4096" spans="1:9" x14ac:dyDescent="0.35">
      <c r="A4096" t="s">
        <v>25846</v>
      </c>
      <c r="B4096" t="s">
        <v>6763</v>
      </c>
      <c r="C4096" t="s">
        <v>25847</v>
      </c>
      <c r="D4096" t="s">
        <v>25848</v>
      </c>
      <c r="E4096" t="s">
        <v>25849</v>
      </c>
      <c r="F4096">
        <v>68621389</v>
      </c>
      <c r="G4096">
        <v>68612690</v>
      </c>
      <c r="I4096" t="s">
        <v>25847</v>
      </c>
    </row>
    <row r="4097" spans="1:9" x14ac:dyDescent="0.35">
      <c r="A4097" t="s">
        <v>25850</v>
      </c>
      <c r="B4097" t="s">
        <v>6763</v>
      </c>
      <c r="C4097" t="s">
        <v>25851</v>
      </c>
      <c r="D4097" t="s">
        <v>21114</v>
      </c>
      <c r="E4097" t="s">
        <v>25852</v>
      </c>
      <c r="F4097" t="s">
        <v>25853</v>
      </c>
      <c r="G4097" t="s">
        <v>25854</v>
      </c>
      <c r="H4097" t="s">
        <v>6761</v>
      </c>
      <c r="I4097" t="s">
        <v>25851</v>
      </c>
    </row>
    <row r="4098" spans="1:9" x14ac:dyDescent="0.35">
      <c r="A4098" t="s">
        <v>25855</v>
      </c>
      <c r="B4098" t="s">
        <v>6703</v>
      </c>
      <c r="C4098" t="s">
        <v>25856</v>
      </c>
      <c r="D4098" t="s">
        <v>25857</v>
      </c>
      <c r="E4098" t="s">
        <v>25858</v>
      </c>
      <c r="H4098" t="s">
        <v>25859</v>
      </c>
      <c r="I4098" t="s">
        <v>25856</v>
      </c>
    </row>
    <row r="4099" spans="1:9" x14ac:dyDescent="0.35">
      <c r="A4099" t="s">
        <v>25860</v>
      </c>
      <c r="B4099" t="s">
        <v>6763</v>
      </c>
      <c r="C4099" t="s">
        <v>25861</v>
      </c>
      <c r="D4099" t="s">
        <v>25862</v>
      </c>
      <c r="E4099" t="s">
        <v>25863</v>
      </c>
      <c r="H4099" t="s">
        <v>25864</v>
      </c>
      <c r="I4099" t="s">
        <v>25861</v>
      </c>
    </row>
    <row r="4100" spans="1:9" x14ac:dyDescent="0.35">
      <c r="A4100" t="s">
        <v>25865</v>
      </c>
      <c r="B4100" t="s">
        <v>7762</v>
      </c>
      <c r="C4100" t="s">
        <v>25866</v>
      </c>
      <c r="D4100" t="s">
        <v>25867</v>
      </c>
      <c r="E4100" t="s">
        <v>25868</v>
      </c>
      <c r="F4100" t="s">
        <v>25869</v>
      </c>
      <c r="H4100" t="s">
        <v>25870</v>
      </c>
      <c r="I4100" t="s">
        <v>25866</v>
      </c>
    </row>
    <row r="4101" spans="1:9" x14ac:dyDescent="0.35">
      <c r="A4101" t="s">
        <v>25871</v>
      </c>
      <c r="B4101" t="s">
        <v>7614</v>
      </c>
      <c r="C4101" t="s">
        <v>25872</v>
      </c>
      <c r="D4101" t="s">
        <v>25873</v>
      </c>
      <c r="E4101" t="s">
        <v>25874</v>
      </c>
      <c r="F4101" t="s">
        <v>25875</v>
      </c>
      <c r="G4101" t="s">
        <v>25876</v>
      </c>
      <c r="H4101" t="s">
        <v>25877</v>
      </c>
      <c r="I4101" t="s">
        <v>25872</v>
      </c>
    </row>
    <row r="4102" spans="1:9" x14ac:dyDescent="0.35">
      <c r="A4102" t="s">
        <v>25878</v>
      </c>
      <c r="B4102" t="s">
        <v>7614</v>
      </c>
      <c r="C4102" t="s">
        <v>25879</v>
      </c>
      <c r="D4102" t="s">
        <v>25880</v>
      </c>
      <c r="E4102" t="s">
        <v>25881</v>
      </c>
      <c r="F4102" t="s">
        <v>25882</v>
      </c>
      <c r="G4102" t="s">
        <v>25883</v>
      </c>
      <c r="H4102" t="s">
        <v>25884</v>
      </c>
      <c r="I4102" t="s">
        <v>25879</v>
      </c>
    </row>
    <row r="4103" spans="1:9" x14ac:dyDescent="0.35">
      <c r="A4103" t="s">
        <v>25885</v>
      </c>
      <c r="B4103" t="s">
        <v>7614</v>
      </c>
      <c r="C4103" t="s">
        <v>25872</v>
      </c>
      <c r="D4103" t="s">
        <v>25873</v>
      </c>
      <c r="E4103" t="s">
        <v>25874</v>
      </c>
      <c r="F4103" t="s">
        <v>25875</v>
      </c>
      <c r="G4103" t="s">
        <v>25876</v>
      </c>
      <c r="H4103" t="s">
        <v>25877</v>
      </c>
      <c r="I4103" t="s">
        <v>25872</v>
      </c>
    </row>
    <row r="4104" spans="1:9" x14ac:dyDescent="0.35">
      <c r="A4104" t="s">
        <v>25886</v>
      </c>
      <c r="B4104" t="s">
        <v>7614</v>
      </c>
      <c r="C4104" t="s">
        <v>25887</v>
      </c>
      <c r="D4104" t="s">
        <v>25888</v>
      </c>
      <c r="E4104" t="s">
        <v>25889</v>
      </c>
      <c r="F4104">
        <v>5511955777218</v>
      </c>
      <c r="H4104" t="s">
        <v>25890</v>
      </c>
      <c r="I4104" t="s">
        <v>25891</v>
      </c>
    </row>
    <row r="4105" spans="1:9" x14ac:dyDescent="0.35">
      <c r="A4105" t="s">
        <v>244</v>
      </c>
      <c r="B4105" t="s">
        <v>7614</v>
      </c>
      <c r="C4105" t="s">
        <v>25892</v>
      </c>
      <c r="D4105" t="s">
        <v>25893</v>
      </c>
      <c r="E4105" t="s">
        <v>25894</v>
      </c>
      <c r="G4105" t="s">
        <v>25895</v>
      </c>
      <c r="H4105" t="s">
        <v>6761</v>
      </c>
      <c r="I4105" t="s">
        <v>25892</v>
      </c>
    </row>
    <row r="4106" spans="1:9" x14ac:dyDescent="0.35">
      <c r="A4106" t="s">
        <v>25896</v>
      </c>
      <c r="B4106" t="s">
        <v>6636</v>
      </c>
      <c r="C4106" t="s">
        <v>25897</v>
      </c>
      <c r="D4106" t="s">
        <v>25898</v>
      </c>
      <c r="E4106" t="s">
        <v>25899</v>
      </c>
      <c r="F4106">
        <v>68748449</v>
      </c>
      <c r="G4106" t="s">
        <v>25900</v>
      </c>
      <c r="I4106" t="s">
        <v>25897</v>
      </c>
    </row>
    <row r="4107" spans="1:9" x14ac:dyDescent="0.35">
      <c r="A4107" t="s">
        <v>25901</v>
      </c>
      <c r="B4107" t="s">
        <v>6636</v>
      </c>
      <c r="C4107" t="s">
        <v>25902</v>
      </c>
      <c r="D4107" t="s">
        <v>25903</v>
      </c>
      <c r="E4107" t="s">
        <v>25904</v>
      </c>
      <c r="F4107">
        <v>67570105</v>
      </c>
      <c r="G4107">
        <v>62807158</v>
      </c>
      <c r="I4107" t="s">
        <v>25902</v>
      </c>
    </row>
    <row r="4108" spans="1:9" x14ac:dyDescent="0.35">
      <c r="A4108" t="s">
        <v>25905</v>
      </c>
      <c r="B4108" t="s">
        <v>7397</v>
      </c>
      <c r="C4108" t="s">
        <v>25906</v>
      </c>
      <c r="D4108" t="s">
        <v>8222</v>
      </c>
      <c r="E4108" t="s">
        <v>25907</v>
      </c>
      <c r="F4108">
        <v>67411918</v>
      </c>
      <c r="G4108">
        <v>67411898</v>
      </c>
      <c r="I4108" t="s">
        <v>25906</v>
      </c>
    </row>
    <row r="4109" spans="1:9" x14ac:dyDescent="0.35">
      <c r="A4109" t="s">
        <v>25908</v>
      </c>
      <c r="B4109" t="s">
        <v>6724</v>
      </c>
      <c r="C4109" t="s">
        <v>25909</v>
      </c>
      <c r="D4109" t="s">
        <v>25910</v>
      </c>
      <c r="E4109" t="s">
        <v>25911</v>
      </c>
      <c r="F4109">
        <v>64480523</v>
      </c>
      <c r="G4109">
        <v>64446772</v>
      </c>
      <c r="H4109" t="s">
        <v>25912</v>
      </c>
      <c r="I4109" t="s">
        <v>25909</v>
      </c>
    </row>
    <row r="4110" spans="1:9" x14ac:dyDescent="0.35">
      <c r="A4110" t="s">
        <v>25913</v>
      </c>
      <c r="B4110" t="s">
        <v>7397</v>
      </c>
      <c r="C4110" t="s">
        <v>25914</v>
      </c>
      <c r="D4110" t="s">
        <v>25915</v>
      </c>
      <c r="E4110" t="s">
        <v>25916</v>
      </c>
      <c r="F4110">
        <v>62252133</v>
      </c>
      <c r="G4110">
        <v>62251323</v>
      </c>
      <c r="H4110" t="s">
        <v>25917</v>
      </c>
      <c r="I4110" t="s">
        <v>25914</v>
      </c>
    </row>
    <row r="4111" spans="1:9" x14ac:dyDescent="0.35">
      <c r="A4111" t="s">
        <v>25918</v>
      </c>
      <c r="B4111" t="s">
        <v>7397</v>
      </c>
      <c r="C4111" t="s">
        <v>25919</v>
      </c>
      <c r="D4111" t="s">
        <v>25920</v>
      </c>
      <c r="E4111" t="s">
        <v>25921</v>
      </c>
      <c r="F4111">
        <v>62760021</v>
      </c>
      <c r="H4111" t="s">
        <v>25922</v>
      </c>
      <c r="I4111" t="s">
        <v>25919</v>
      </c>
    </row>
    <row r="4112" spans="1:9" x14ac:dyDescent="0.35">
      <c r="A4112" t="s">
        <v>25923</v>
      </c>
      <c r="B4112" t="s">
        <v>7397</v>
      </c>
      <c r="C4112" t="s">
        <v>25924</v>
      </c>
      <c r="D4112" t="s">
        <v>25925</v>
      </c>
      <c r="E4112" t="s">
        <v>25926</v>
      </c>
      <c r="F4112">
        <v>64116900</v>
      </c>
      <c r="G4112">
        <v>64796305</v>
      </c>
      <c r="H4112" t="s">
        <v>25927</v>
      </c>
      <c r="I4112" t="s">
        <v>25924</v>
      </c>
    </row>
    <row r="4113" spans="1:9" x14ac:dyDescent="0.35">
      <c r="A4113" t="s">
        <v>25928</v>
      </c>
      <c r="B4113" t="s">
        <v>7397</v>
      </c>
      <c r="C4113" t="s">
        <v>25929</v>
      </c>
      <c r="D4113" t="s">
        <v>23898</v>
      </c>
      <c r="E4113" t="s">
        <v>25930</v>
      </c>
      <c r="F4113">
        <v>67577377</v>
      </c>
      <c r="G4113">
        <v>67577477</v>
      </c>
      <c r="H4113" t="s">
        <v>25931</v>
      </c>
      <c r="I4113" t="s">
        <v>25929</v>
      </c>
    </row>
    <row r="4114" spans="1:9" x14ac:dyDescent="0.35">
      <c r="A4114" t="s">
        <v>25932</v>
      </c>
      <c r="B4114" t="s">
        <v>7397</v>
      </c>
      <c r="C4114" t="s">
        <v>25933</v>
      </c>
      <c r="D4114" t="s">
        <v>25934</v>
      </c>
      <c r="E4114" t="s">
        <v>25935</v>
      </c>
      <c r="F4114">
        <v>64969199</v>
      </c>
      <c r="G4114">
        <v>64969198</v>
      </c>
      <c r="H4114" t="s">
        <v>25936</v>
      </c>
      <c r="I4114" t="s">
        <v>25933</v>
      </c>
    </row>
    <row r="4115" spans="1:9" x14ac:dyDescent="0.35">
      <c r="A4115" t="s">
        <v>25937</v>
      </c>
      <c r="B4115" t="s">
        <v>6763</v>
      </c>
      <c r="C4115" t="s">
        <v>25938</v>
      </c>
      <c r="D4115" t="s">
        <v>25939</v>
      </c>
      <c r="E4115" t="s">
        <v>16894</v>
      </c>
      <c r="F4115" t="s">
        <v>25940</v>
      </c>
      <c r="H4115" t="s">
        <v>25941</v>
      </c>
      <c r="I4115" t="s">
        <v>25938</v>
      </c>
    </row>
    <row r="4116" spans="1:9" x14ac:dyDescent="0.35">
      <c r="A4116" t="s">
        <v>25942</v>
      </c>
      <c r="B4116" t="s">
        <v>7397</v>
      </c>
      <c r="C4116" t="s">
        <v>25943</v>
      </c>
      <c r="D4116" t="s">
        <v>25944</v>
      </c>
      <c r="E4116" t="s">
        <v>25945</v>
      </c>
      <c r="F4116" t="s">
        <v>25946</v>
      </c>
      <c r="G4116" t="s">
        <v>25947</v>
      </c>
      <c r="H4116" t="s">
        <v>25948</v>
      </c>
      <c r="I4116" t="s">
        <v>25943</v>
      </c>
    </row>
    <row r="4117" spans="1:9" x14ac:dyDescent="0.35">
      <c r="A4117" t="s">
        <v>25949</v>
      </c>
      <c r="B4117" t="s">
        <v>7397</v>
      </c>
      <c r="C4117" t="s">
        <v>25950</v>
      </c>
      <c r="D4117" t="s">
        <v>24006</v>
      </c>
      <c r="E4117" t="s">
        <v>25951</v>
      </c>
      <c r="F4117" t="s">
        <v>25952</v>
      </c>
      <c r="G4117" t="s">
        <v>25953</v>
      </c>
      <c r="I4117" t="s">
        <v>25950</v>
      </c>
    </row>
    <row r="4118" spans="1:9" x14ac:dyDescent="0.35">
      <c r="A4118" t="s">
        <v>25954</v>
      </c>
      <c r="B4118" t="s">
        <v>6636</v>
      </c>
      <c r="C4118" t="s">
        <v>25955</v>
      </c>
      <c r="D4118" t="s">
        <v>25956</v>
      </c>
      <c r="E4118" t="s">
        <v>25957</v>
      </c>
      <c r="F4118" t="s">
        <v>25958</v>
      </c>
      <c r="G4118" t="s">
        <v>25959</v>
      </c>
      <c r="H4118" t="s">
        <v>6761</v>
      </c>
      <c r="I4118" t="s">
        <v>25955</v>
      </c>
    </row>
    <row r="4119" spans="1:9" x14ac:dyDescent="0.35">
      <c r="A4119" t="s">
        <v>25960</v>
      </c>
      <c r="B4119" t="s">
        <v>6763</v>
      </c>
      <c r="C4119" t="s">
        <v>25961</v>
      </c>
      <c r="D4119" t="s">
        <v>25962</v>
      </c>
      <c r="E4119" t="s">
        <v>25963</v>
      </c>
      <c r="F4119">
        <v>63528103</v>
      </c>
      <c r="H4119" t="s">
        <v>25964</v>
      </c>
      <c r="I4119" t="s">
        <v>25961</v>
      </c>
    </row>
    <row r="4120" spans="1:9" x14ac:dyDescent="0.35">
      <c r="A4120" t="s">
        <v>25965</v>
      </c>
      <c r="B4120" t="s">
        <v>6703</v>
      </c>
      <c r="C4120" t="s">
        <v>25966</v>
      </c>
      <c r="D4120" t="s">
        <v>25967</v>
      </c>
      <c r="E4120" t="s">
        <v>25968</v>
      </c>
      <c r="F4120" t="s">
        <v>25969</v>
      </c>
      <c r="G4120" t="s">
        <v>25970</v>
      </c>
      <c r="H4120" t="s">
        <v>6774</v>
      </c>
      <c r="I4120" t="s">
        <v>25966</v>
      </c>
    </row>
    <row r="4121" spans="1:9" x14ac:dyDescent="0.35">
      <c r="A4121" t="s">
        <v>25971</v>
      </c>
      <c r="B4121" t="s">
        <v>6636</v>
      </c>
      <c r="C4121" t="s">
        <v>25972</v>
      </c>
      <c r="D4121" t="s">
        <v>25973</v>
      </c>
      <c r="E4121" t="s">
        <v>25974</v>
      </c>
      <c r="F4121">
        <v>612389</v>
      </c>
      <c r="G4121">
        <v>612431</v>
      </c>
      <c r="I4121" t="s">
        <v>25972</v>
      </c>
    </row>
    <row r="4122" spans="1:9" x14ac:dyDescent="0.35">
      <c r="A4122" t="s">
        <v>25975</v>
      </c>
      <c r="B4122" t="s">
        <v>7092</v>
      </c>
      <c r="C4122" t="s">
        <v>25976</v>
      </c>
      <c r="D4122" t="s">
        <v>25977</v>
      </c>
      <c r="E4122" t="s">
        <v>25978</v>
      </c>
      <c r="F4122">
        <v>65433640</v>
      </c>
      <c r="G4122">
        <v>65433645</v>
      </c>
      <c r="I4122" t="s">
        <v>25976</v>
      </c>
    </row>
    <row r="4123" spans="1:9" x14ac:dyDescent="0.35">
      <c r="A4123" t="s">
        <v>25979</v>
      </c>
      <c r="B4123" t="s">
        <v>6636</v>
      </c>
      <c r="C4123" t="s">
        <v>25980</v>
      </c>
      <c r="D4123" t="s">
        <v>25981</v>
      </c>
      <c r="E4123" t="s">
        <v>12126</v>
      </c>
      <c r="F4123">
        <v>68621131</v>
      </c>
      <c r="I4123" t="s">
        <v>25980</v>
      </c>
    </row>
    <row r="4124" spans="1:9" x14ac:dyDescent="0.35">
      <c r="A4124" t="s">
        <v>25982</v>
      </c>
      <c r="B4124" t="s">
        <v>6636</v>
      </c>
      <c r="C4124" t="s">
        <v>25983</v>
      </c>
      <c r="D4124" t="s">
        <v>25984</v>
      </c>
      <c r="E4124" t="s">
        <v>25985</v>
      </c>
      <c r="F4124">
        <v>62809111</v>
      </c>
      <c r="I4124" t="s">
        <v>25983</v>
      </c>
    </row>
    <row r="4125" spans="1:9" x14ac:dyDescent="0.35">
      <c r="A4125" t="s">
        <v>25986</v>
      </c>
      <c r="B4125" t="s">
        <v>6636</v>
      </c>
      <c r="C4125" t="s">
        <v>25987</v>
      </c>
      <c r="D4125" t="s">
        <v>25988</v>
      </c>
      <c r="E4125" t="s">
        <v>25989</v>
      </c>
      <c r="F4125" t="s">
        <v>25990</v>
      </c>
      <c r="G4125" t="s">
        <v>25991</v>
      </c>
      <c r="H4125" t="s">
        <v>25992</v>
      </c>
      <c r="I4125" t="s">
        <v>25987</v>
      </c>
    </row>
    <row r="4126" spans="1:9" x14ac:dyDescent="0.35">
      <c r="A4126" t="s">
        <v>25993</v>
      </c>
      <c r="B4126" t="s">
        <v>7397</v>
      </c>
      <c r="C4126" t="s">
        <v>25994</v>
      </c>
      <c r="D4126" t="s">
        <v>25995</v>
      </c>
      <c r="E4126" t="s">
        <v>8557</v>
      </c>
      <c r="F4126" t="s">
        <v>25996</v>
      </c>
      <c r="G4126" t="s">
        <v>25997</v>
      </c>
      <c r="I4126" t="s">
        <v>25994</v>
      </c>
    </row>
    <row r="4127" spans="1:9" x14ac:dyDescent="0.35">
      <c r="A4127" t="s">
        <v>25998</v>
      </c>
      <c r="B4127" t="s">
        <v>6636</v>
      </c>
      <c r="C4127" t="s">
        <v>25999</v>
      </c>
      <c r="D4127" t="s">
        <v>21398</v>
      </c>
      <c r="E4127" t="s">
        <v>26000</v>
      </c>
      <c r="F4127">
        <v>64888345</v>
      </c>
      <c r="I4127" t="s">
        <v>25999</v>
      </c>
    </row>
    <row r="4128" spans="1:9" x14ac:dyDescent="0.35">
      <c r="A4128" t="s">
        <v>26001</v>
      </c>
      <c r="B4128" t="s">
        <v>7397</v>
      </c>
      <c r="C4128" t="s">
        <v>26002</v>
      </c>
      <c r="D4128" t="s">
        <v>26003</v>
      </c>
      <c r="E4128" t="s">
        <v>26004</v>
      </c>
      <c r="F4128">
        <v>62951723</v>
      </c>
      <c r="G4128" t="s">
        <v>26005</v>
      </c>
      <c r="I4128" t="s">
        <v>26002</v>
      </c>
    </row>
    <row r="4129" spans="1:9" x14ac:dyDescent="0.35">
      <c r="A4129" t="s">
        <v>26006</v>
      </c>
      <c r="B4129" t="s">
        <v>7397</v>
      </c>
      <c r="C4129" t="s">
        <v>26007</v>
      </c>
      <c r="D4129" t="s">
        <v>26008</v>
      </c>
      <c r="E4129" t="s">
        <v>26009</v>
      </c>
      <c r="F4129">
        <v>62953811</v>
      </c>
      <c r="G4129">
        <v>62998789</v>
      </c>
      <c r="I4129" t="s">
        <v>26007</v>
      </c>
    </row>
    <row r="4130" spans="1:9" x14ac:dyDescent="0.35">
      <c r="A4130" t="s">
        <v>26010</v>
      </c>
      <c r="B4130" t="s">
        <v>6763</v>
      </c>
      <c r="C4130" t="s">
        <v>26011</v>
      </c>
      <c r="D4130" t="s">
        <v>26012</v>
      </c>
      <c r="E4130" t="s">
        <v>26013</v>
      </c>
      <c r="F4130">
        <v>67522122</v>
      </c>
      <c r="G4130">
        <v>67591716</v>
      </c>
      <c r="I4130" t="s">
        <v>26011</v>
      </c>
    </row>
    <row r="4131" spans="1:9" x14ac:dyDescent="0.35">
      <c r="A4131" t="s">
        <v>26014</v>
      </c>
      <c r="B4131" t="s">
        <v>6636</v>
      </c>
      <c r="C4131" t="s">
        <v>26015</v>
      </c>
      <c r="D4131" t="s">
        <v>26016</v>
      </c>
      <c r="F4131">
        <v>67667087</v>
      </c>
      <c r="G4131">
        <v>67647077</v>
      </c>
      <c r="H4131" t="s">
        <v>26017</v>
      </c>
      <c r="I4131" t="s">
        <v>26015</v>
      </c>
    </row>
    <row r="4132" spans="1:9" x14ac:dyDescent="0.35">
      <c r="A4132" t="s">
        <v>26018</v>
      </c>
      <c r="B4132" t="s">
        <v>6636</v>
      </c>
      <c r="C4132" t="s">
        <v>26019</v>
      </c>
      <c r="D4132" t="s">
        <v>22022</v>
      </c>
      <c r="E4132" t="s">
        <v>26020</v>
      </c>
      <c r="F4132">
        <v>64162200</v>
      </c>
      <c r="G4132">
        <v>63366069</v>
      </c>
      <c r="I4132" t="s">
        <v>26019</v>
      </c>
    </row>
    <row r="4133" spans="1:9" x14ac:dyDescent="0.35">
      <c r="A4133" t="s">
        <v>26021</v>
      </c>
      <c r="B4133" t="s">
        <v>7397</v>
      </c>
      <c r="C4133" t="s">
        <v>26022</v>
      </c>
      <c r="D4133" t="s">
        <v>26023</v>
      </c>
      <c r="E4133" t="s">
        <v>26024</v>
      </c>
      <c r="F4133">
        <v>65871989</v>
      </c>
      <c r="G4133">
        <v>65873155</v>
      </c>
      <c r="I4133" t="s">
        <v>26022</v>
      </c>
    </row>
    <row r="4134" spans="1:9" x14ac:dyDescent="0.35">
      <c r="A4134" t="s">
        <v>26025</v>
      </c>
      <c r="B4134" t="s">
        <v>7397</v>
      </c>
      <c r="C4134" t="s">
        <v>26022</v>
      </c>
      <c r="D4134" t="s">
        <v>26026</v>
      </c>
      <c r="E4134" t="s">
        <v>26027</v>
      </c>
      <c r="F4134">
        <v>67867303</v>
      </c>
      <c r="I4134" t="s">
        <v>26022</v>
      </c>
    </row>
    <row r="4135" spans="1:9" x14ac:dyDescent="0.35">
      <c r="A4135" t="s">
        <v>26028</v>
      </c>
      <c r="B4135" t="s">
        <v>7397</v>
      </c>
      <c r="C4135" t="s">
        <v>26029</v>
      </c>
      <c r="D4135" t="s">
        <v>26030</v>
      </c>
      <c r="E4135" t="s">
        <v>26031</v>
      </c>
      <c r="F4135">
        <v>67773232</v>
      </c>
      <c r="G4135">
        <v>67421428</v>
      </c>
      <c r="H4135" t="s">
        <v>26032</v>
      </c>
      <c r="I4135" t="s">
        <v>26029</v>
      </c>
    </row>
    <row r="4136" spans="1:9" x14ac:dyDescent="0.35">
      <c r="A4136" t="s">
        <v>26033</v>
      </c>
      <c r="B4136" t="s">
        <v>6703</v>
      </c>
      <c r="C4136" t="s">
        <v>26034</v>
      </c>
      <c r="D4136" t="s">
        <v>26035</v>
      </c>
      <c r="E4136" t="s">
        <v>26036</v>
      </c>
      <c r="F4136">
        <v>62962323</v>
      </c>
      <c r="G4136">
        <v>62972323</v>
      </c>
      <c r="H4136" t="s">
        <v>26037</v>
      </c>
      <c r="I4136" t="s">
        <v>26034</v>
      </c>
    </row>
    <row r="4137" spans="1:9" x14ac:dyDescent="0.35">
      <c r="A4137" t="s">
        <v>26038</v>
      </c>
      <c r="B4137" t="s">
        <v>7397</v>
      </c>
      <c r="C4137" t="s">
        <v>26039</v>
      </c>
      <c r="D4137" t="s">
        <v>26040</v>
      </c>
      <c r="E4137" t="s">
        <v>26041</v>
      </c>
      <c r="F4137">
        <v>65389233</v>
      </c>
      <c r="G4137">
        <v>65384233</v>
      </c>
      <c r="H4137" t="s">
        <v>26042</v>
      </c>
      <c r="I4137" t="s">
        <v>26039</v>
      </c>
    </row>
    <row r="4138" spans="1:9" x14ac:dyDescent="0.35">
      <c r="A4138" t="s">
        <v>26043</v>
      </c>
      <c r="B4138" t="s">
        <v>6636</v>
      </c>
      <c r="C4138" t="s">
        <v>26044</v>
      </c>
      <c r="D4138" t="s">
        <v>26045</v>
      </c>
      <c r="E4138" t="s">
        <v>26046</v>
      </c>
      <c r="F4138">
        <v>68605404</v>
      </c>
      <c r="G4138">
        <v>68625979</v>
      </c>
      <c r="I4138" t="s">
        <v>26044</v>
      </c>
    </row>
    <row r="4139" spans="1:9" x14ac:dyDescent="0.35">
      <c r="A4139" t="s">
        <v>26047</v>
      </c>
      <c r="B4139" t="s">
        <v>7397</v>
      </c>
      <c r="C4139" t="s">
        <v>26048</v>
      </c>
      <c r="D4139" t="s">
        <v>26049</v>
      </c>
      <c r="E4139" t="s">
        <v>26050</v>
      </c>
      <c r="F4139">
        <v>62725422</v>
      </c>
      <c r="G4139">
        <v>62730612</v>
      </c>
      <c r="H4139" t="s">
        <v>26051</v>
      </c>
      <c r="I4139" t="s">
        <v>26048</v>
      </c>
    </row>
    <row r="4140" spans="1:9" x14ac:dyDescent="0.35">
      <c r="A4140" t="s">
        <v>26052</v>
      </c>
      <c r="B4140" t="s">
        <v>6636</v>
      </c>
      <c r="C4140" t="s">
        <v>26053</v>
      </c>
      <c r="D4140" t="s">
        <v>26054</v>
      </c>
      <c r="E4140" t="s">
        <v>26055</v>
      </c>
      <c r="F4140" t="s">
        <v>26056</v>
      </c>
      <c r="G4140" t="s">
        <v>26057</v>
      </c>
      <c r="I4140" t="s">
        <v>26053</v>
      </c>
    </row>
    <row r="4141" spans="1:9" x14ac:dyDescent="0.35">
      <c r="A4141" t="s">
        <v>26058</v>
      </c>
      <c r="B4141" t="s">
        <v>7397</v>
      </c>
      <c r="C4141" t="s">
        <v>26059</v>
      </c>
      <c r="D4141" t="s">
        <v>26060</v>
      </c>
      <c r="E4141" t="s">
        <v>10803</v>
      </c>
      <c r="F4141">
        <v>67581955</v>
      </c>
      <c r="G4141">
        <v>67578108</v>
      </c>
      <c r="H4141" t="s">
        <v>26061</v>
      </c>
      <c r="I4141" t="s">
        <v>26059</v>
      </c>
    </row>
    <row r="4142" spans="1:9" x14ac:dyDescent="0.35">
      <c r="A4142" t="s">
        <v>26062</v>
      </c>
      <c r="B4142" t="s">
        <v>7397</v>
      </c>
      <c r="C4142" t="s">
        <v>26063</v>
      </c>
      <c r="D4142" t="s">
        <v>26064</v>
      </c>
      <c r="E4142" t="s">
        <v>26065</v>
      </c>
      <c r="F4142">
        <v>63380460</v>
      </c>
      <c r="H4142" t="s">
        <v>26066</v>
      </c>
      <c r="I4142" t="s">
        <v>26063</v>
      </c>
    </row>
    <row r="4143" spans="1:9" x14ac:dyDescent="0.35">
      <c r="A4143" t="s">
        <v>26067</v>
      </c>
      <c r="B4143" t="s">
        <v>6636</v>
      </c>
      <c r="C4143" t="s">
        <v>26068</v>
      </c>
      <c r="D4143" t="s">
        <v>26069</v>
      </c>
      <c r="F4143">
        <v>62657090</v>
      </c>
      <c r="G4143">
        <v>65587707</v>
      </c>
      <c r="H4143" t="s">
        <v>26070</v>
      </c>
      <c r="I4143" t="s">
        <v>26068</v>
      </c>
    </row>
    <row r="4144" spans="1:9" x14ac:dyDescent="0.35">
      <c r="A4144" t="s">
        <v>26071</v>
      </c>
      <c r="B4144" t="s">
        <v>7397</v>
      </c>
      <c r="C4144" t="s">
        <v>26072</v>
      </c>
      <c r="D4144" t="s">
        <v>26073</v>
      </c>
      <c r="E4144" t="s">
        <v>26074</v>
      </c>
      <c r="F4144">
        <v>62837331</v>
      </c>
      <c r="G4144">
        <v>62835128</v>
      </c>
      <c r="H4144" t="s">
        <v>26075</v>
      </c>
      <c r="I4144" t="s">
        <v>26072</v>
      </c>
    </row>
    <row r="4145" spans="1:9" x14ac:dyDescent="0.35">
      <c r="A4145" t="s">
        <v>26076</v>
      </c>
      <c r="B4145" t="s">
        <v>7397</v>
      </c>
      <c r="C4145" t="s">
        <v>26077</v>
      </c>
      <c r="D4145" t="s">
        <v>26078</v>
      </c>
      <c r="E4145" t="s">
        <v>26079</v>
      </c>
      <c r="F4145">
        <v>97506232</v>
      </c>
      <c r="H4145" t="s">
        <v>26080</v>
      </c>
      <c r="I4145" t="s">
        <v>26077</v>
      </c>
    </row>
    <row r="4146" spans="1:9" x14ac:dyDescent="0.35">
      <c r="A4146" t="s">
        <v>26081</v>
      </c>
      <c r="B4146" t="s">
        <v>7397</v>
      </c>
      <c r="C4146" t="s">
        <v>26082</v>
      </c>
      <c r="D4146" t="s">
        <v>15281</v>
      </c>
      <c r="E4146" t="s">
        <v>26083</v>
      </c>
      <c r="F4146">
        <v>65633030</v>
      </c>
      <c r="G4146">
        <v>65677797</v>
      </c>
      <c r="H4146" t="s">
        <v>26084</v>
      </c>
      <c r="I4146" t="s">
        <v>26082</v>
      </c>
    </row>
    <row r="4147" spans="1:9" x14ac:dyDescent="0.35">
      <c r="A4147" t="s">
        <v>26085</v>
      </c>
      <c r="B4147" t="s">
        <v>7397</v>
      </c>
      <c r="C4147" t="s">
        <v>26086</v>
      </c>
      <c r="D4147" t="s">
        <v>26087</v>
      </c>
      <c r="E4147" t="s">
        <v>14618</v>
      </c>
      <c r="H4147" t="s">
        <v>26088</v>
      </c>
      <c r="I4147" t="s">
        <v>26086</v>
      </c>
    </row>
    <row r="4148" spans="1:9" x14ac:dyDescent="0.35">
      <c r="A4148" t="s">
        <v>26089</v>
      </c>
      <c r="B4148" t="s">
        <v>6636</v>
      </c>
      <c r="C4148" t="s">
        <v>26090</v>
      </c>
      <c r="D4148" t="s">
        <v>7412</v>
      </c>
      <c r="E4148" t="s">
        <v>26091</v>
      </c>
      <c r="H4148" t="s">
        <v>26092</v>
      </c>
      <c r="I4148" t="s">
        <v>26090</v>
      </c>
    </row>
    <row r="4149" spans="1:9" x14ac:dyDescent="0.35">
      <c r="A4149" t="s">
        <v>26093</v>
      </c>
      <c r="B4149" t="s">
        <v>7397</v>
      </c>
      <c r="C4149" t="s">
        <v>26094</v>
      </c>
      <c r="D4149" t="s">
        <v>26095</v>
      </c>
      <c r="E4149" t="s">
        <v>26096</v>
      </c>
      <c r="H4149" t="s">
        <v>26097</v>
      </c>
      <c r="I4149" t="s">
        <v>26094</v>
      </c>
    </row>
    <row r="4150" spans="1:9" x14ac:dyDescent="0.35">
      <c r="A4150" t="s">
        <v>26098</v>
      </c>
      <c r="B4150" t="s">
        <v>7397</v>
      </c>
      <c r="C4150" t="s">
        <v>26099</v>
      </c>
      <c r="D4150" t="s">
        <v>26100</v>
      </c>
      <c r="E4150" t="s">
        <v>26101</v>
      </c>
      <c r="H4150" t="s">
        <v>26102</v>
      </c>
      <c r="I4150" t="s">
        <v>26099</v>
      </c>
    </row>
    <row r="4151" spans="1:9" x14ac:dyDescent="0.35">
      <c r="A4151" t="s">
        <v>26103</v>
      </c>
      <c r="B4151" t="s">
        <v>7397</v>
      </c>
      <c r="C4151" t="s">
        <v>26104</v>
      </c>
      <c r="D4151" t="s">
        <v>12946</v>
      </c>
      <c r="E4151" t="s">
        <v>26105</v>
      </c>
      <c r="F4151">
        <v>62971747</v>
      </c>
      <c r="G4151">
        <v>62971767</v>
      </c>
      <c r="H4151" t="s">
        <v>26106</v>
      </c>
      <c r="I4151" t="s">
        <v>26104</v>
      </c>
    </row>
    <row r="4152" spans="1:9" x14ac:dyDescent="0.35">
      <c r="A4152" t="s">
        <v>26107</v>
      </c>
      <c r="B4152" t="s">
        <v>7092</v>
      </c>
      <c r="C4152" t="s">
        <v>26108</v>
      </c>
      <c r="D4152" t="s">
        <v>26109</v>
      </c>
      <c r="E4152" t="s">
        <v>26110</v>
      </c>
      <c r="F4152">
        <v>67629647</v>
      </c>
      <c r="G4152">
        <v>67639801</v>
      </c>
      <c r="H4152" t="s">
        <v>26111</v>
      </c>
      <c r="I4152" t="s">
        <v>26108</v>
      </c>
    </row>
    <row r="4153" spans="1:9" x14ac:dyDescent="0.35">
      <c r="A4153" t="s">
        <v>26112</v>
      </c>
      <c r="B4153" t="s">
        <v>7397</v>
      </c>
      <c r="C4153" t="s">
        <v>26113</v>
      </c>
      <c r="D4153" t="s">
        <v>26114</v>
      </c>
      <c r="E4153" t="s">
        <v>26115</v>
      </c>
      <c r="I4153" t="s">
        <v>26113</v>
      </c>
    </row>
    <row r="4154" spans="1:9" x14ac:dyDescent="0.35">
      <c r="A4154" t="s">
        <v>26116</v>
      </c>
      <c r="B4154" t="s">
        <v>7397</v>
      </c>
      <c r="C4154" t="s">
        <v>26117</v>
      </c>
      <c r="I4154" t="s">
        <v>26117</v>
      </c>
    </row>
    <row r="4155" spans="1:9" x14ac:dyDescent="0.35">
      <c r="A4155" t="s">
        <v>26118</v>
      </c>
      <c r="B4155" t="s">
        <v>7092</v>
      </c>
      <c r="C4155" t="s">
        <v>26119</v>
      </c>
      <c r="D4155" t="s">
        <v>26120</v>
      </c>
      <c r="E4155" t="s">
        <v>26121</v>
      </c>
      <c r="F4155" t="s">
        <v>26122</v>
      </c>
      <c r="G4155" t="s">
        <v>26123</v>
      </c>
      <c r="I4155" t="s">
        <v>26119</v>
      </c>
    </row>
    <row r="4156" spans="1:9" x14ac:dyDescent="0.35">
      <c r="A4156" t="s">
        <v>26124</v>
      </c>
      <c r="B4156" t="s">
        <v>7397</v>
      </c>
      <c r="C4156" t="s">
        <v>26125</v>
      </c>
      <c r="D4156" t="s">
        <v>26126</v>
      </c>
      <c r="E4156" t="s">
        <v>26127</v>
      </c>
      <c r="F4156" t="s">
        <v>26128</v>
      </c>
      <c r="G4156" t="s">
        <v>26129</v>
      </c>
      <c r="H4156" t="s">
        <v>26130</v>
      </c>
      <c r="I4156" t="s">
        <v>26125</v>
      </c>
    </row>
    <row r="4157" spans="1:9" x14ac:dyDescent="0.35">
      <c r="A4157" t="s">
        <v>26131</v>
      </c>
      <c r="B4157" t="s">
        <v>6636</v>
      </c>
      <c r="C4157" t="s">
        <v>26132</v>
      </c>
      <c r="D4157" t="s">
        <v>26133</v>
      </c>
      <c r="E4157" t="s">
        <v>26134</v>
      </c>
      <c r="F4157">
        <v>65457930</v>
      </c>
      <c r="G4157" t="s">
        <v>26135</v>
      </c>
      <c r="H4157" t="s">
        <v>26136</v>
      </c>
      <c r="I4157" t="s">
        <v>26132</v>
      </c>
    </row>
    <row r="4158" spans="1:9" x14ac:dyDescent="0.35">
      <c r="A4158" t="s">
        <v>26137</v>
      </c>
      <c r="B4158" t="s">
        <v>7397</v>
      </c>
      <c r="C4158" t="s">
        <v>26138</v>
      </c>
      <c r="D4158" t="s">
        <v>26139</v>
      </c>
      <c r="E4158" t="s">
        <v>7389</v>
      </c>
      <c r="H4158" t="s">
        <v>26140</v>
      </c>
      <c r="I4158" t="s">
        <v>26138</v>
      </c>
    </row>
    <row r="4159" spans="1:9" x14ac:dyDescent="0.35">
      <c r="A4159" t="s">
        <v>26141</v>
      </c>
      <c r="B4159" t="s">
        <v>7092</v>
      </c>
      <c r="C4159" t="s">
        <v>26142</v>
      </c>
      <c r="D4159" t="s">
        <v>26143</v>
      </c>
      <c r="E4159" t="s">
        <v>21790</v>
      </c>
      <c r="F4159" t="s">
        <v>26144</v>
      </c>
      <c r="G4159" t="s">
        <v>26145</v>
      </c>
      <c r="I4159" t="s">
        <v>26142</v>
      </c>
    </row>
    <row r="4160" spans="1:9" x14ac:dyDescent="0.35">
      <c r="A4160" t="s">
        <v>26146</v>
      </c>
      <c r="B4160" t="s">
        <v>6636</v>
      </c>
      <c r="C4160" t="s">
        <v>26147</v>
      </c>
      <c r="D4160" t="s">
        <v>26148</v>
      </c>
      <c r="E4160" t="s">
        <v>26149</v>
      </c>
      <c r="H4160" t="s">
        <v>26150</v>
      </c>
      <c r="I4160" t="s">
        <v>26147</v>
      </c>
    </row>
    <row r="4161" spans="1:9" x14ac:dyDescent="0.35">
      <c r="A4161" t="s">
        <v>26151</v>
      </c>
      <c r="B4161" t="s">
        <v>7397</v>
      </c>
      <c r="C4161" t="s">
        <v>10907</v>
      </c>
      <c r="D4161" t="s">
        <v>10906</v>
      </c>
      <c r="E4161" t="s">
        <v>26152</v>
      </c>
      <c r="F4161">
        <v>65163213</v>
      </c>
      <c r="G4161">
        <v>67787643</v>
      </c>
      <c r="I4161" t="s">
        <v>10907</v>
      </c>
    </row>
    <row r="4162" spans="1:9" x14ac:dyDescent="0.35">
      <c r="A4162" t="s">
        <v>26153</v>
      </c>
      <c r="B4162" t="s">
        <v>7397</v>
      </c>
      <c r="C4162" t="s">
        <v>26154</v>
      </c>
      <c r="D4162" t="s">
        <v>26155</v>
      </c>
      <c r="E4162" t="s">
        <v>26156</v>
      </c>
      <c r="H4162" t="s">
        <v>26154</v>
      </c>
      <c r="I4162" t="s">
        <v>26154</v>
      </c>
    </row>
    <row r="4163" spans="1:9" x14ac:dyDescent="0.35">
      <c r="A4163" t="s">
        <v>26157</v>
      </c>
      <c r="B4163" t="s">
        <v>7092</v>
      </c>
      <c r="C4163" t="s">
        <v>26158</v>
      </c>
      <c r="D4163" t="s">
        <v>26159</v>
      </c>
      <c r="E4163" t="s">
        <v>26160</v>
      </c>
      <c r="H4163" t="s">
        <v>26161</v>
      </c>
      <c r="I4163" t="s">
        <v>26158</v>
      </c>
    </row>
    <row r="4164" spans="1:9" x14ac:dyDescent="0.35">
      <c r="A4164" t="s">
        <v>26162</v>
      </c>
      <c r="B4164" t="s">
        <v>7397</v>
      </c>
      <c r="C4164" t="s">
        <v>26163</v>
      </c>
      <c r="D4164" t="s">
        <v>10612</v>
      </c>
      <c r="E4164" t="s">
        <v>26164</v>
      </c>
      <c r="F4164" t="s">
        <v>26165</v>
      </c>
      <c r="G4164" t="s">
        <v>26166</v>
      </c>
      <c r="H4164" t="s">
        <v>26167</v>
      </c>
      <c r="I4164" t="s">
        <v>26163</v>
      </c>
    </row>
    <row r="4165" spans="1:9" x14ac:dyDescent="0.35">
      <c r="A4165" t="s">
        <v>26168</v>
      </c>
      <c r="B4165" t="s">
        <v>6703</v>
      </c>
      <c r="C4165" t="s">
        <v>26169</v>
      </c>
      <c r="D4165" t="s">
        <v>7921</v>
      </c>
      <c r="E4165" t="s">
        <v>26170</v>
      </c>
      <c r="G4165" t="s">
        <v>26171</v>
      </c>
      <c r="H4165" t="s">
        <v>26172</v>
      </c>
      <c r="I4165" t="s">
        <v>26169</v>
      </c>
    </row>
    <row r="4166" spans="1:9" x14ac:dyDescent="0.35">
      <c r="A4166" t="s">
        <v>26173</v>
      </c>
      <c r="B4166" t="s">
        <v>6703</v>
      </c>
      <c r="C4166" t="s">
        <v>26174</v>
      </c>
      <c r="D4166" t="s">
        <v>26175</v>
      </c>
      <c r="E4166" t="s">
        <v>7156</v>
      </c>
      <c r="F4166">
        <v>67557779</v>
      </c>
      <c r="G4166">
        <v>67597709</v>
      </c>
      <c r="H4166" t="s">
        <v>6761</v>
      </c>
      <c r="I4166" t="s">
        <v>26174</v>
      </c>
    </row>
    <row r="4167" spans="1:9" x14ac:dyDescent="0.35">
      <c r="A4167" t="s">
        <v>629</v>
      </c>
      <c r="B4167" t="s">
        <v>6703</v>
      </c>
      <c r="C4167" t="s">
        <v>26176</v>
      </c>
      <c r="D4167" t="s">
        <v>17745</v>
      </c>
      <c r="E4167" t="s">
        <v>7156</v>
      </c>
      <c r="F4167">
        <v>67553922</v>
      </c>
      <c r="G4167">
        <v>67553911</v>
      </c>
      <c r="I4167" t="s">
        <v>26176</v>
      </c>
    </row>
    <row r="4168" spans="1:9" x14ac:dyDescent="0.35">
      <c r="A4168" t="s">
        <v>26177</v>
      </c>
      <c r="B4168" t="s">
        <v>6703</v>
      </c>
      <c r="C4168" t="s">
        <v>26178</v>
      </c>
      <c r="D4168" t="s">
        <v>26179</v>
      </c>
      <c r="E4168" t="s">
        <v>26180</v>
      </c>
      <c r="F4168">
        <v>69669700</v>
      </c>
      <c r="G4168">
        <v>69669701</v>
      </c>
      <c r="H4168" t="s">
        <v>26181</v>
      </c>
      <c r="I4168" t="s">
        <v>26178</v>
      </c>
    </row>
    <row r="4169" spans="1:9" x14ac:dyDescent="0.35">
      <c r="A4169" t="s">
        <v>26182</v>
      </c>
      <c r="B4169" t="s">
        <v>7397</v>
      </c>
      <c r="C4169" t="s">
        <v>26183</v>
      </c>
      <c r="F4169">
        <v>65456833</v>
      </c>
      <c r="I4169" t="s">
        <v>26183</v>
      </c>
    </row>
    <row r="4170" spans="1:9" x14ac:dyDescent="0.35">
      <c r="A4170" t="s">
        <v>26184</v>
      </c>
      <c r="B4170" t="s">
        <v>7397</v>
      </c>
      <c r="C4170" t="s">
        <v>26185</v>
      </c>
      <c r="I4170" t="s">
        <v>26185</v>
      </c>
    </row>
    <row r="4171" spans="1:9" x14ac:dyDescent="0.35">
      <c r="A4171" t="s">
        <v>68</v>
      </c>
      <c r="B4171" t="s">
        <v>6703</v>
      </c>
      <c r="C4171" t="s">
        <v>26186</v>
      </c>
      <c r="D4171" t="s">
        <v>26187</v>
      </c>
      <c r="E4171" t="s">
        <v>26188</v>
      </c>
      <c r="F4171" t="s">
        <v>26189</v>
      </c>
      <c r="G4171" t="s">
        <v>26190</v>
      </c>
      <c r="H4171" t="s">
        <v>26191</v>
      </c>
      <c r="I4171" t="s">
        <v>26186</v>
      </c>
    </row>
    <row r="4172" spans="1:9" x14ac:dyDescent="0.35">
      <c r="A4172" t="s">
        <v>26192</v>
      </c>
      <c r="C4172" t="s">
        <v>26193</v>
      </c>
      <c r="D4172" t="s">
        <v>26194</v>
      </c>
      <c r="E4172" t="s">
        <v>26195</v>
      </c>
      <c r="I4172" t="s">
        <v>26193</v>
      </c>
    </row>
    <row r="4173" spans="1:9" x14ac:dyDescent="0.35">
      <c r="A4173" t="s">
        <v>26196</v>
      </c>
      <c r="C4173" t="s">
        <v>26197</v>
      </c>
      <c r="D4173" t="s">
        <v>26198</v>
      </c>
      <c r="E4173" t="s">
        <v>26199</v>
      </c>
      <c r="I4173" t="s">
        <v>26197</v>
      </c>
    </row>
    <row r="4174" spans="1:9" x14ac:dyDescent="0.35">
      <c r="A4174" t="s">
        <v>923</v>
      </c>
      <c r="B4174" t="s">
        <v>6724</v>
      </c>
      <c r="C4174" t="s">
        <v>26200</v>
      </c>
      <c r="D4174" t="s">
        <v>26201</v>
      </c>
      <c r="E4174" t="s">
        <v>9497</v>
      </c>
      <c r="F4174" t="s">
        <v>26202</v>
      </c>
      <c r="G4174" t="s">
        <v>26203</v>
      </c>
      <c r="H4174" t="s">
        <v>26204</v>
      </c>
      <c r="I4174" t="s">
        <v>26200</v>
      </c>
    </row>
    <row r="4175" spans="1:9" x14ac:dyDescent="0.35">
      <c r="A4175" t="s">
        <v>26205</v>
      </c>
      <c r="B4175" t="s">
        <v>6636</v>
      </c>
      <c r="C4175" t="s">
        <v>26206</v>
      </c>
      <c r="D4175" t="s">
        <v>26207</v>
      </c>
      <c r="E4175" t="s">
        <v>26208</v>
      </c>
      <c r="F4175">
        <v>63389277</v>
      </c>
      <c r="G4175">
        <v>63389377</v>
      </c>
      <c r="H4175" t="s">
        <v>26209</v>
      </c>
      <c r="I4175" t="s">
        <v>26206</v>
      </c>
    </row>
    <row r="4176" spans="1:9" x14ac:dyDescent="0.35">
      <c r="A4176" t="s">
        <v>26210</v>
      </c>
      <c r="B4176" t="s">
        <v>6636</v>
      </c>
      <c r="C4176" t="s">
        <v>26211</v>
      </c>
      <c r="D4176" t="s">
        <v>26212</v>
      </c>
      <c r="E4176" t="s">
        <v>26213</v>
      </c>
      <c r="F4176">
        <v>64811816</v>
      </c>
      <c r="I4176" t="s">
        <v>26211</v>
      </c>
    </row>
    <row r="4177" spans="1:9" x14ac:dyDescent="0.35">
      <c r="A4177" t="s">
        <v>26214</v>
      </c>
      <c r="B4177" t="s">
        <v>7397</v>
      </c>
      <c r="C4177" t="s">
        <v>26215</v>
      </c>
      <c r="D4177" t="s">
        <v>26216</v>
      </c>
      <c r="E4177" t="s">
        <v>26217</v>
      </c>
      <c r="F4177" t="s">
        <v>26218</v>
      </c>
      <c r="G4177">
        <v>62380771</v>
      </c>
      <c r="I4177" t="s">
        <v>26215</v>
      </c>
    </row>
    <row r="4178" spans="1:9" x14ac:dyDescent="0.35">
      <c r="A4178" t="s">
        <v>26219</v>
      </c>
      <c r="B4178" t="s">
        <v>6636</v>
      </c>
      <c r="C4178" t="s">
        <v>26220</v>
      </c>
      <c r="D4178" t="s">
        <v>26221</v>
      </c>
      <c r="E4178" t="s">
        <v>26222</v>
      </c>
      <c r="F4178" t="s">
        <v>26223</v>
      </c>
      <c r="G4178" t="s">
        <v>26224</v>
      </c>
      <c r="I4178" t="s">
        <v>26220</v>
      </c>
    </row>
    <row r="4179" spans="1:9" x14ac:dyDescent="0.35">
      <c r="A4179" t="s">
        <v>26225</v>
      </c>
      <c r="B4179" t="s">
        <v>7397</v>
      </c>
      <c r="C4179" t="s">
        <v>26226</v>
      </c>
      <c r="D4179" t="s">
        <v>26227</v>
      </c>
      <c r="E4179" t="s">
        <v>26228</v>
      </c>
      <c r="F4179">
        <v>62845979</v>
      </c>
      <c r="G4179">
        <v>62894762</v>
      </c>
      <c r="I4179" t="s">
        <v>26226</v>
      </c>
    </row>
    <row r="4180" spans="1:9" x14ac:dyDescent="0.35">
      <c r="A4180" t="s">
        <v>26229</v>
      </c>
      <c r="B4180" t="s">
        <v>7397</v>
      </c>
      <c r="C4180" t="s">
        <v>26230</v>
      </c>
      <c r="D4180" t="s">
        <v>20441</v>
      </c>
      <c r="E4180" t="s">
        <v>26231</v>
      </c>
      <c r="F4180">
        <v>65679855</v>
      </c>
      <c r="G4180">
        <v>65676400</v>
      </c>
      <c r="I4180" t="s">
        <v>26232</v>
      </c>
    </row>
    <row r="4181" spans="1:9" x14ac:dyDescent="0.35">
      <c r="A4181" t="s">
        <v>26233</v>
      </c>
      <c r="B4181" t="s">
        <v>7397</v>
      </c>
      <c r="C4181" t="s">
        <v>26234</v>
      </c>
      <c r="D4181" t="s">
        <v>20441</v>
      </c>
      <c r="E4181" t="s">
        <v>26235</v>
      </c>
      <c r="F4181">
        <v>65679855</v>
      </c>
      <c r="I4181" t="s">
        <v>26234</v>
      </c>
    </row>
    <row r="4182" spans="1:9" x14ac:dyDescent="0.35">
      <c r="A4182" t="s">
        <v>26236</v>
      </c>
      <c r="B4182" t="s">
        <v>6636</v>
      </c>
      <c r="C4182" t="s">
        <v>26237</v>
      </c>
      <c r="D4182" t="s">
        <v>26238</v>
      </c>
      <c r="E4182" t="s">
        <v>26239</v>
      </c>
      <c r="F4182">
        <v>62738812</v>
      </c>
      <c r="G4182">
        <v>62738815</v>
      </c>
      <c r="I4182" t="s">
        <v>26237</v>
      </c>
    </row>
    <row r="4183" spans="1:9" x14ac:dyDescent="0.35">
      <c r="A4183" t="s">
        <v>26240</v>
      </c>
      <c r="B4183" t="s">
        <v>6636</v>
      </c>
      <c r="C4183" t="s">
        <v>26241</v>
      </c>
      <c r="D4183" t="s">
        <v>26242</v>
      </c>
      <c r="E4183" t="s">
        <v>26243</v>
      </c>
      <c r="F4183" t="s">
        <v>26244</v>
      </c>
      <c r="G4183" t="s">
        <v>26245</v>
      </c>
      <c r="H4183" t="s">
        <v>26246</v>
      </c>
      <c r="I4183" t="s">
        <v>26241</v>
      </c>
    </row>
    <row r="4184" spans="1:9" x14ac:dyDescent="0.35">
      <c r="A4184" t="s">
        <v>26247</v>
      </c>
      <c r="B4184" t="s">
        <v>6776</v>
      </c>
      <c r="C4184" t="s">
        <v>26248</v>
      </c>
      <c r="D4184" t="s">
        <v>26249</v>
      </c>
      <c r="E4184" t="s">
        <v>26250</v>
      </c>
      <c r="F4184">
        <v>65468188</v>
      </c>
      <c r="G4184">
        <v>65468288</v>
      </c>
      <c r="I4184" t="s">
        <v>26248</v>
      </c>
    </row>
    <row r="4185" spans="1:9" x14ac:dyDescent="0.35">
      <c r="A4185" t="s">
        <v>26251</v>
      </c>
      <c r="B4185" t="s">
        <v>7397</v>
      </c>
      <c r="C4185" t="s">
        <v>26252</v>
      </c>
      <c r="D4185" t="s">
        <v>18075</v>
      </c>
      <c r="E4185" t="s">
        <v>26253</v>
      </c>
      <c r="F4185">
        <v>63199991</v>
      </c>
      <c r="G4185">
        <v>63199994</v>
      </c>
      <c r="I4185" t="s">
        <v>26252</v>
      </c>
    </row>
    <row r="4186" spans="1:9" x14ac:dyDescent="0.35">
      <c r="A4186" t="s">
        <v>26254</v>
      </c>
      <c r="B4186" t="s">
        <v>7397</v>
      </c>
      <c r="C4186" t="s">
        <v>26255</v>
      </c>
      <c r="D4186" t="s">
        <v>26256</v>
      </c>
      <c r="E4186" t="s">
        <v>26257</v>
      </c>
      <c r="F4186">
        <v>81128638</v>
      </c>
      <c r="H4186" t="s">
        <v>26258</v>
      </c>
      <c r="I4186" t="s">
        <v>26255</v>
      </c>
    </row>
    <row r="4187" spans="1:9" x14ac:dyDescent="0.35">
      <c r="A4187" t="s">
        <v>26259</v>
      </c>
      <c r="B4187" t="s">
        <v>7397</v>
      </c>
      <c r="C4187" t="s">
        <v>26260</v>
      </c>
      <c r="D4187" t="s">
        <v>26261</v>
      </c>
      <c r="E4187" t="s">
        <v>26262</v>
      </c>
      <c r="F4187">
        <v>67847524</v>
      </c>
      <c r="G4187">
        <v>67842060</v>
      </c>
      <c r="H4187" t="s">
        <v>26263</v>
      </c>
      <c r="I4187" t="s">
        <v>26260</v>
      </c>
    </row>
    <row r="4188" spans="1:9" x14ac:dyDescent="0.35">
      <c r="A4188" t="s">
        <v>26264</v>
      </c>
      <c r="B4188" t="s">
        <v>7397</v>
      </c>
      <c r="C4188" t="s">
        <v>26265</v>
      </c>
      <c r="D4188" t="s">
        <v>26266</v>
      </c>
      <c r="E4188" t="s">
        <v>26267</v>
      </c>
      <c r="G4188" t="s">
        <v>26268</v>
      </c>
      <c r="H4188" t="s">
        <v>26269</v>
      </c>
      <c r="I4188" t="s">
        <v>26265</v>
      </c>
    </row>
    <row r="4189" spans="1:9" x14ac:dyDescent="0.35">
      <c r="A4189" t="s">
        <v>26270</v>
      </c>
      <c r="B4189" t="s">
        <v>7397</v>
      </c>
      <c r="C4189" t="s">
        <v>26271</v>
      </c>
      <c r="D4189" t="s">
        <v>26272</v>
      </c>
      <c r="E4189" t="s">
        <v>26273</v>
      </c>
      <c r="F4189">
        <v>62540537</v>
      </c>
      <c r="G4189">
        <v>62344266</v>
      </c>
      <c r="H4189" t="s">
        <v>26274</v>
      </c>
      <c r="I4189" t="s">
        <v>26271</v>
      </c>
    </row>
    <row r="4190" spans="1:9" x14ac:dyDescent="0.35">
      <c r="A4190" t="s">
        <v>26275</v>
      </c>
      <c r="B4190" t="s">
        <v>7397</v>
      </c>
      <c r="C4190" t="s">
        <v>26276</v>
      </c>
      <c r="D4190" t="s">
        <v>20634</v>
      </c>
      <c r="E4190" t="s">
        <v>26277</v>
      </c>
      <c r="F4190" t="s">
        <v>26278</v>
      </c>
      <c r="H4190" t="s">
        <v>26279</v>
      </c>
      <c r="I4190" t="s">
        <v>26276</v>
      </c>
    </row>
    <row r="4191" spans="1:9" x14ac:dyDescent="0.35">
      <c r="A4191" t="s">
        <v>26280</v>
      </c>
      <c r="B4191" t="s">
        <v>7092</v>
      </c>
      <c r="C4191" t="s">
        <v>26281</v>
      </c>
      <c r="D4191" t="s">
        <v>26282</v>
      </c>
      <c r="E4191" t="s">
        <v>26283</v>
      </c>
      <c r="F4191">
        <v>68996678</v>
      </c>
      <c r="G4191">
        <v>68998887</v>
      </c>
      <c r="I4191" t="s">
        <v>26281</v>
      </c>
    </row>
    <row r="4192" spans="1:9" x14ac:dyDescent="0.35">
      <c r="A4192" t="s">
        <v>26284</v>
      </c>
      <c r="B4192" t="s">
        <v>7092</v>
      </c>
      <c r="C4192" t="s">
        <v>26285</v>
      </c>
      <c r="D4192" t="s">
        <v>26286</v>
      </c>
      <c r="E4192" t="s">
        <v>26287</v>
      </c>
      <c r="F4192">
        <v>63691320</v>
      </c>
      <c r="G4192">
        <v>63682097</v>
      </c>
      <c r="H4192" t="s">
        <v>26288</v>
      </c>
      <c r="I4192" t="s">
        <v>26285</v>
      </c>
    </row>
    <row r="4193" spans="1:9" x14ac:dyDescent="0.35">
      <c r="A4193" t="s">
        <v>26289</v>
      </c>
      <c r="B4193" t="s">
        <v>6636</v>
      </c>
      <c r="C4193" t="s">
        <v>26290</v>
      </c>
      <c r="D4193" t="s">
        <v>26291</v>
      </c>
      <c r="F4193">
        <v>62211988</v>
      </c>
      <c r="G4193">
        <v>62216280</v>
      </c>
      <c r="H4193" t="s">
        <v>26292</v>
      </c>
      <c r="I4193" t="s">
        <v>26290</v>
      </c>
    </row>
    <row r="4194" spans="1:9" x14ac:dyDescent="0.35">
      <c r="A4194" t="s">
        <v>26293</v>
      </c>
      <c r="B4194" t="s">
        <v>7092</v>
      </c>
      <c r="C4194" t="s">
        <v>26294</v>
      </c>
      <c r="D4194" t="s">
        <v>26295</v>
      </c>
      <c r="E4194" t="s">
        <v>26296</v>
      </c>
      <c r="H4194" t="s">
        <v>26297</v>
      </c>
      <c r="I4194" t="s">
        <v>26294</v>
      </c>
    </row>
    <row r="4195" spans="1:9" x14ac:dyDescent="0.35">
      <c r="A4195" t="s">
        <v>26298</v>
      </c>
      <c r="B4195" t="s">
        <v>7397</v>
      </c>
      <c r="C4195" t="s">
        <v>26299</v>
      </c>
      <c r="D4195" t="s">
        <v>26300</v>
      </c>
      <c r="E4195" t="s">
        <v>26301</v>
      </c>
      <c r="F4195" t="s">
        <v>26302</v>
      </c>
      <c r="G4195" t="s">
        <v>26303</v>
      </c>
      <c r="H4195" t="s">
        <v>26304</v>
      </c>
      <c r="I4195" t="s">
        <v>26299</v>
      </c>
    </row>
    <row r="4196" spans="1:9" x14ac:dyDescent="0.35">
      <c r="A4196" t="s">
        <v>26305</v>
      </c>
      <c r="C4196" t="s">
        <v>26306</v>
      </c>
      <c r="D4196" t="s">
        <v>26307</v>
      </c>
      <c r="E4196" t="s">
        <v>26308</v>
      </c>
      <c r="I4196" t="s">
        <v>26306</v>
      </c>
    </row>
    <row r="4197" spans="1:9" x14ac:dyDescent="0.35">
      <c r="A4197" t="s">
        <v>26309</v>
      </c>
      <c r="C4197" t="s">
        <v>26310</v>
      </c>
      <c r="D4197" t="s">
        <v>26311</v>
      </c>
      <c r="E4197" t="s">
        <v>26312</v>
      </c>
      <c r="I4197" t="s">
        <v>26310</v>
      </c>
    </row>
    <row r="4198" spans="1:9" x14ac:dyDescent="0.35">
      <c r="A4198" t="s">
        <v>26313</v>
      </c>
      <c r="C4198" t="s">
        <v>26314</v>
      </c>
      <c r="D4198" t="s">
        <v>26315</v>
      </c>
      <c r="E4198" t="s">
        <v>26316</v>
      </c>
      <c r="I4198" t="s">
        <v>26314</v>
      </c>
    </row>
    <row r="4199" spans="1:9" x14ac:dyDescent="0.35">
      <c r="A4199" t="s">
        <v>26317</v>
      </c>
      <c r="C4199" t="s">
        <v>26318</v>
      </c>
      <c r="D4199" t="s">
        <v>17745</v>
      </c>
      <c r="E4199" t="s">
        <v>17746</v>
      </c>
      <c r="I4199" t="s">
        <v>26318</v>
      </c>
    </row>
    <row r="4200" spans="1:9" x14ac:dyDescent="0.35">
      <c r="A4200" t="s">
        <v>26319</v>
      </c>
      <c r="C4200" t="s">
        <v>26320</v>
      </c>
      <c r="D4200" t="s">
        <v>26321</v>
      </c>
      <c r="E4200" t="s">
        <v>26322</v>
      </c>
      <c r="I4200" t="s">
        <v>26320</v>
      </c>
    </row>
    <row r="4201" spans="1:9" x14ac:dyDescent="0.35">
      <c r="A4201" t="s">
        <v>26323</v>
      </c>
      <c r="C4201" t="s">
        <v>26324</v>
      </c>
      <c r="D4201" t="s">
        <v>26325</v>
      </c>
      <c r="E4201" t="s">
        <v>26326</v>
      </c>
      <c r="F4201" t="s">
        <v>26327</v>
      </c>
      <c r="I4201" t="s">
        <v>26324</v>
      </c>
    </row>
    <row r="4202" spans="1:9" x14ac:dyDescent="0.35">
      <c r="A4202" t="s">
        <v>26328</v>
      </c>
      <c r="C4202" t="s">
        <v>10394</v>
      </c>
      <c r="D4202" t="s">
        <v>26329</v>
      </c>
      <c r="E4202" t="s">
        <v>26330</v>
      </c>
      <c r="F4202" t="s">
        <v>26331</v>
      </c>
      <c r="I4202" t="s">
        <v>10394</v>
      </c>
    </row>
    <row r="4203" spans="1:9" x14ac:dyDescent="0.35">
      <c r="A4203" t="s">
        <v>26332</v>
      </c>
      <c r="C4203" t="s">
        <v>26333</v>
      </c>
      <c r="D4203" t="s">
        <v>26334</v>
      </c>
      <c r="E4203" t="s">
        <v>26335</v>
      </c>
      <c r="I4203" t="s">
        <v>26333</v>
      </c>
    </row>
    <row r="4204" spans="1:9" x14ac:dyDescent="0.35">
      <c r="A4204" t="s">
        <v>26336</v>
      </c>
      <c r="C4204" t="s">
        <v>26337</v>
      </c>
      <c r="D4204" t="s">
        <v>26338</v>
      </c>
      <c r="E4204" t="s">
        <v>26339</v>
      </c>
      <c r="I4204" t="s">
        <v>26337</v>
      </c>
    </row>
    <row r="4205" spans="1:9" x14ac:dyDescent="0.35">
      <c r="A4205" t="s">
        <v>26340</v>
      </c>
      <c r="C4205" t="s">
        <v>26341</v>
      </c>
      <c r="D4205" t="s">
        <v>26342</v>
      </c>
      <c r="E4205" t="s">
        <v>26343</v>
      </c>
      <c r="H4205" t="s">
        <v>26344</v>
      </c>
      <c r="I4205" t="s">
        <v>26341</v>
      </c>
    </row>
    <row r="4206" spans="1:9" x14ac:dyDescent="0.35">
      <c r="A4206" t="s">
        <v>26345</v>
      </c>
      <c r="B4206" t="s">
        <v>6703</v>
      </c>
      <c r="C4206" t="s">
        <v>10394</v>
      </c>
      <c r="D4206" t="s">
        <v>26346</v>
      </c>
      <c r="E4206" t="s">
        <v>26347</v>
      </c>
      <c r="F4206" t="s">
        <v>26348</v>
      </c>
      <c r="G4206" t="s">
        <v>26349</v>
      </c>
      <c r="I4206" t="s">
        <v>10394</v>
      </c>
    </row>
    <row r="4207" spans="1:9" x14ac:dyDescent="0.35">
      <c r="A4207" t="s">
        <v>26350</v>
      </c>
      <c r="B4207" t="s">
        <v>25250</v>
      </c>
      <c r="C4207" t="s">
        <v>26351</v>
      </c>
      <c r="D4207" t="s">
        <v>26352</v>
      </c>
      <c r="E4207" t="s">
        <v>26353</v>
      </c>
      <c r="H4207" t="s">
        <v>26354</v>
      </c>
      <c r="I4207" t="s">
        <v>26351</v>
      </c>
    </row>
    <row r="4208" spans="1:9" x14ac:dyDescent="0.35">
      <c r="A4208" t="s">
        <v>26355</v>
      </c>
      <c r="B4208" t="s">
        <v>6703</v>
      </c>
      <c r="C4208" t="s">
        <v>26356</v>
      </c>
      <c r="D4208" t="s">
        <v>26357</v>
      </c>
      <c r="E4208" t="s">
        <v>26358</v>
      </c>
      <c r="I4208" t="s">
        <v>26356</v>
      </c>
    </row>
    <row r="4209" spans="1:9" x14ac:dyDescent="0.35">
      <c r="A4209" t="s">
        <v>26359</v>
      </c>
      <c r="C4209" t="s">
        <v>26360</v>
      </c>
      <c r="D4209" t="s">
        <v>26361</v>
      </c>
      <c r="E4209" t="s">
        <v>26362</v>
      </c>
      <c r="F4209" t="s">
        <v>26363</v>
      </c>
      <c r="G4209" t="s">
        <v>26364</v>
      </c>
      <c r="I4209" t="s">
        <v>26360</v>
      </c>
    </row>
    <row r="4210" spans="1:9" x14ac:dyDescent="0.35">
      <c r="A4210" t="s">
        <v>26365</v>
      </c>
      <c r="B4210" t="s">
        <v>6703</v>
      </c>
      <c r="C4210" t="s">
        <v>26366</v>
      </c>
      <c r="D4210" t="s">
        <v>26367</v>
      </c>
      <c r="E4210" t="s">
        <v>26368</v>
      </c>
      <c r="F4210">
        <v>41447443111</v>
      </c>
      <c r="H4210" t="s">
        <v>26204</v>
      </c>
      <c r="I4210" t="s">
        <v>26366</v>
      </c>
    </row>
    <row r="4211" spans="1:9" x14ac:dyDescent="0.35">
      <c r="A4211" t="s">
        <v>26369</v>
      </c>
      <c r="B4211" t="s">
        <v>6703</v>
      </c>
      <c r="C4211" t="s">
        <v>26370</v>
      </c>
      <c r="D4211" t="s">
        <v>26371</v>
      </c>
      <c r="E4211" t="s">
        <v>26180</v>
      </c>
      <c r="F4211" t="s">
        <v>26372</v>
      </c>
      <c r="H4211" t="s">
        <v>26373</v>
      </c>
      <c r="I4211" t="s">
        <v>26370</v>
      </c>
    </row>
    <row r="4212" spans="1:9" x14ac:dyDescent="0.35">
      <c r="A4212" t="s">
        <v>26374</v>
      </c>
      <c r="B4212" t="s">
        <v>6703</v>
      </c>
      <c r="C4212" t="s">
        <v>26375</v>
      </c>
      <c r="D4212" t="s">
        <v>26376</v>
      </c>
      <c r="E4212" t="s">
        <v>26377</v>
      </c>
      <c r="F4212" t="s">
        <v>26378</v>
      </c>
      <c r="H4212" t="s">
        <v>26379</v>
      </c>
      <c r="I4212" t="s">
        <v>26380</v>
      </c>
    </row>
    <row r="4213" spans="1:9" x14ac:dyDescent="0.35">
      <c r="A4213" t="s">
        <v>26381</v>
      </c>
      <c r="B4213" t="s">
        <v>6703</v>
      </c>
      <c r="C4213" t="s">
        <v>26382</v>
      </c>
      <c r="D4213" t="s">
        <v>26383</v>
      </c>
      <c r="E4213" t="s">
        <v>26384</v>
      </c>
      <c r="I4213" t="s">
        <v>26382</v>
      </c>
    </row>
    <row r="4214" spans="1:9" x14ac:dyDescent="0.35">
      <c r="A4214" t="s">
        <v>26385</v>
      </c>
      <c r="B4214" t="s">
        <v>6703</v>
      </c>
      <c r="C4214" t="s">
        <v>26386</v>
      </c>
      <c r="D4214" t="s">
        <v>26387</v>
      </c>
      <c r="E4214" t="s">
        <v>26388</v>
      </c>
      <c r="G4214" t="s">
        <v>26389</v>
      </c>
      <c r="H4214" t="s">
        <v>26390</v>
      </c>
      <c r="I4214" t="s">
        <v>26386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01-Apr</vt:lpstr>
      <vt:lpstr>02-Apr</vt:lpstr>
      <vt:lpstr>03-Apr</vt:lpstr>
      <vt:lpstr>04-Apr</vt:lpstr>
      <vt:lpstr>05-Apr</vt:lpstr>
      <vt:lpstr>06-Apr</vt:lpstr>
      <vt:lpstr>07-Apr</vt:lpstr>
      <vt:lpstr>08-Apr</vt:lpstr>
      <vt:lpstr>09-Apr</vt:lpstr>
      <vt:lpstr>10-Apr</vt:lpstr>
      <vt:lpstr>11-Apr</vt:lpstr>
      <vt:lpstr>12-Apr</vt:lpstr>
      <vt:lpstr>14-Apr</vt:lpstr>
      <vt:lpstr>15-Apr</vt:lpstr>
      <vt:lpstr>16-Apr</vt:lpstr>
      <vt:lpstr>17-Apr</vt:lpstr>
      <vt:lpstr>19-Apr</vt:lpstr>
      <vt:lpstr>21-Apr</vt:lpstr>
      <vt:lpstr>22-Apr</vt:lpstr>
      <vt:lpstr>23-Apr</vt:lpstr>
      <vt:lpstr>24-Apr</vt:lpstr>
      <vt:lpstr>25-Apr</vt:lpstr>
      <vt:lpstr>26-Apr</vt:lpstr>
      <vt:lpstr>28-Apr</vt:lpstr>
      <vt:lpstr>29-Apr</vt:lpstr>
      <vt:lpstr>30-Apr</vt:lpstr>
      <vt:lpstr>Staff</vt:lpstr>
      <vt:lpstr>Consol Pivot</vt:lpstr>
      <vt:lpstr>Pivot Process No</vt:lpstr>
      <vt:lpstr>Consolidated</vt:lpstr>
      <vt:lpstr>Pivot 180525</vt:lpstr>
      <vt:lpstr>Consolidated 180525</vt:lpstr>
      <vt:lpstr>Pivot-Machines</vt:lpstr>
      <vt:lpstr>Consolidated Plain</vt:lpstr>
      <vt:lpstr>Customer 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Soon</dc:creator>
  <cp:lastModifiedBy>Anthony Soon</cp:lastModifiedBy>
  <cp:lastPrinted>2025-04-30T02:34:35Z</cp:lastPrinted>
  <dcterms:created xsi:type="dcterms:W3CDTF">2025-04-16T00:12:57Z</dcterms:created>
  <dcterms:modified xsi:type="dcterms:W3CDTF">2025-11-17T02:16:38Z</dcterms:modified>
</cp:coreProperties>
</file>